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/>
  <mc:AlternateContent xmlns:mc="http://schemas.openxmlformats.org/markup-compatibility/2006">
    <mc:Choice Requires="x15">
      <x15ac:absPath xmlns:x15ac="http://schemas.microsoft.com/office/spreadsheetml/2010/11/ac" url="/Users/kylepittleman/Github/MERTide-Public/samples/"/>
    </mc:Choice>
  </mc:AlternateContent>
  <xr:revisionPtr revIDLastSave="0" documentId="8_{E78E492C-739F-4A41-989E-E944B020B149}" xr6:coauthVersionLast="36" xr6:coauthVersionMax="36" xr10:uidLastSave="{00000000-0000-0000-0000-000000000000}"/>
  <bookViews>
    <workbookView xWindow="0" yWindow="0" windowWidth="28800" windowHeight="18000" tabRatio="500" xr2:uid="{00000000-000D-0000-FFFF-FFFF00000000}"/>
  </bookViews>
  <sheets>
    <sheet name="des" sheetId="14" r:id="rId1"/>
    <sheet name="ResultsTargets" sheetId="30" r:id="rId2"/>
    <sheet name="descriptions" sheetId="24" r:id="rId3"/>
    <sheet name="cc" sheetId="2" r:id="rId4"/>
    <sheet name="cc_history" sheetId="28" r:id="rId5"/>
    <sheet name="os" sheetId="11" r:id="rId6"/>
    <sheet name="dbcodes" sheetId="16" r:id="rId7"/>
    <sheet name="dim_disaggs" sheetId="13" r:id="rId8"/>
    <sheet name="dim_techarea" sheetId="19" r:id="rId9"/>
    <sheet name="dim_targetsresults" sheetId="20" r:id="rId10"/>
    <sheet name="dim_numeratordenominator" sheetId="22" r:id="rId11"/>
    <sheet name="dim_supporttype" sheetId="21" r:id="rId12"/>
    <sheet name="dim_htsmodality" sheetId="23" r:id="rId13"/>
    <sheet name="de_currnames_namechange" sheetId="15" state="hidden" r:id="rId14"/>
    <sheet name="cfg" sheetId="6" state="hidden" r:id="rId15"/>
    <sheet name="notes" sheetId="17" r:id="rId16"/>
  </sheets>
  <definedNames>
    <definedName name="_xlnm._FilterDatabase" localSheetId="3" hidden="1">cc!$A$1:$E$1</definedName>
    <definedName name="_xlnm._FilterDatabase" localSheetId="13" hidden="1">de_currnames_namechange!$A$4:$J$5487</definedName>
    <definedName name="_xlnm._FilterDatabase" localSheetId="0" hidden="1">des!$A$1:$BP$2287</definedName>
    <definedName name="_xlnm._FilterDatabase" localSheetId="7" hidden="1">dim_disaggs!$A$1:$D$191</definedName>
    <definedName name="AggOpp">cfg!$C$2:$C$9</definedName>
    <definedName name="CatCombos">cc!$B:$B</definedName>
    <definedName name="DE_Good">#REF!</definedName>
    <definedName name="numberTextType">cfg!$B$2:$B$9</definedName>
    <definedName name="type">cfg!$A$2:$A$6</definedName>
    <definedName name="valueType">cfg!$K$1:$K$18</definedName>
  </definedNames>
  <calcPr calcId="191029"/>
  <fileRecoveryPr repairLoad="1"/>
  <extLst>
    <ext xmlns:x14="http://schemas.microsoft.com/office/spreadsheetml/2009/9/main" uri="{79F54976-1DA5-4618-B147-4CDE4B953A38}">
      <x14:workbookPr defaultImageDpi="32767"/>
    </ext>
  </extLst>
</workbook>
</file>

<file path=xl/calcChain.xml><?xml version="1.0" encoding="utf-8"?>
<calcChain xmlns="http://schemas.openxmlformats.org/spreadsheetml/2006/main">
  <c r="U429" i="14" l="1"/>
  <c r="BB391" i="14" l="1"/>
  <c r="BA391" i="14"/>
  <c r="AQ391" i="14"/>
  <c r="AR391" i="14" s="1"/>
  <c r="AO391" i="14"/>
  <c r="AP391" i="14" s="1"/>
  <c r="AM391" i="14"/>
  <c r="AN391" i="14" s="1"/>
  <c r="AK391" i="14"/>
  <c r="AL391" i="14" s="1"/>
  <c r="AI391" i="14"/>
  <c r="AJ391" i="14" s="1"/>
  <c r="AH391" i="14"/>
  <c r="AC391" i="14"/>
  <c r="W391" i="14"/>
  <c r="U391" i="14"/>
  <c r="T391" i="14"/>
  <c r="Q391" i="14"/>
  <c r="I391" i="14" s="1"/>
  <c r="L391" i="14"/>
  <c r="N391" i="14"/>
  <c r="O391" i="14" s="1"/>
  <c r="P391" i="14" s="1"/>
  <c r="BB390" i="14"/>
  <c r="BA390" i="14"/>
  <c r="AQ390" i="14"/>
  <c r="AR390" i="14" s="1"/>
  <c r="AO390" i="14"/>
  <c r="AP390" i="14" s="1"/>
  <c r="AN390" i="14"/>
  <c r="AM390" i="14"/>
  <c r="AK390" i="14"/>
  <c r="AL390" i="14" s="1"/>
  <c r="AI390" i="14"/>
  <c r="AJ390" i="14" s="1"/>
  <c r="AH390" i="14"/>
  <c r="AC390" i="14"/>
  <c r="W390" i="14"/>
  <c r="U390" i="14"/>
  <c r="T390" i="14"/>
  <c r="Q390" i="14"/>
  <c r="I390" i="14" s="1"/>
  <c r="L390" i="14"/>
  <c r="N390" i="14"/>
  <c r="O390" i="14" s="1"/>
  <c r="P390" i="14" s="1"/>
  <c r="U3" i="14"/>
  <c r="U4" i="14"/>
  <c r="U5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62" i="14"/>
  <c r="U63" i="14"/>
  <c r="U64" i="14"/>
  <c r="U65" i="14"/>
  <c r="U66" i="14"/>
  <c r="U67" i="14"/>
  <c r="U68" i="14"/>
  <c r="U69" i="14"/>
  <c r="U70" i="14"/>
  <c r="U71" i="14"/>
  <c r="U72" i="14"/>
  <c r="U73" i="14"/>
  <c r="U74" i="14"/>
  <c r="U75" i="14"/>
  <c r="U76" i="14"/>
  <c r="U77" i="14"/>
  <c r="U78" i="14"/>
  <c r="U79" i="14"/>
  <c r="U80" i="14"/>
  <c r="U81" i="14"/>
  <c r="U82" i="14"/>
  <c r="U83" i="14"/>
  <c r="U84" i="14"/>
  <c r="U85" i="14"/>
  <c r="U86" i="14"/>
  <c r="U87" i="14"/>
  <c r="U88" i="14"/>
  <c r="U89" i="14"/>
  <c r="U90" i="14"/>
  <c r="U91" i="14"/>
  <c r="U92" i="14"/>
  <c r="U93" i="14"/>
  <c r="U94" i="14"/>
  <c r="U95" i="14"/>
  <c r="U98" i="14"/>
  <c r="U99" i="14"/>
  <c r="U100" i="14"/>
  <c r="U101" i="14"/>
  <c r="U102" i="14"/>
  <c r="U103" i="14"/>
  <c r="U104" i="14"/>
  <c r="U105" i="14"/>
  <c r="U140" i="14"/>
  <c r="U141" i="14"/>
  <c r="U170" i="14"/>
  <c r="U171" i="14"/>
  <c r="U172" i="14"/>
  <c r="U173" i="14"/>
  <c r="U174" i="14"/>
  <c r="U175" i="14"/>
  <c r="U176" i="14"/>
  <c r="U177" i="14"/>
  <c r="U178" i="14"/>
  <c r="U179" i="14"/>
  <c r="U184" i="14"/>
  <c r="U185" i="14"/>
  <c r="U186" i="14"/>
  <c r="U187" i="14"/>
  <c r="U188" i="14"/>
  <c r="U189" i="14"/>
  <c r="U190" i="14"/>
  <c r="U191" i="14"/>
  <c r="U192" i="14"/>
  <c r="U193" i="14"/>
  <c r="U194" i="14"/>
  <c r="U195" i="14"/>
  <c r="U196" i="14"/>
  <c r="U197" i="14"/>
  <c r="U198" i="14"/>
  <c r="U199" i="14"/>
  <c r="U200" i="14"/>
  <c r="U201" i="14"/>
  <c r="U202" i="14"/>
  <c r="U203" i="14"/>
  <c r="U204" i="14"/>
  <c r="U205" i="14"/>
  <c r="U206" i="14"/>
  <c r="U207" i="14"/>
  <c r="U208" i="14"/>
  <c r="U209" i="14"/>
  <c r="U210" i="14"/>
  <c r="U211" i="14"/>
  <c r="U212" i="14"/>
  <c r="U213" i="14"/>
  <c r="U214" i="14"/>
  <c r="U215" i="14"/>
  <c r="U216" i="14"/>
  <c r="U217" i="14"/>
  <c r="U218" i="14"/>
  <c r="U219" i="14"/>
  <c r="U220" i="14"/>
  <c r="U221" i="14"/>
  <c r="U222" i="14"/>
  <c r="U223" i="14"/>
  <c r="U224" i="14"/>
  <c r="U225" i="14"/>
  <c r="U226" i="14"/>
  <c r="U227" i="14"/>
  <c r="U228" i="14"/>
  <c r="U229" i="14"/>
  <c r="U230" i="14"/>
  <c r="U231" i="14"/>
  <c r="U232" i="14"/>
  <c r="U233" i="14"/>
  <c r="U234" i="14"/>
  <c r="U235" i="14"/>
  <c r="U236" i="14"/>
  <c r="U237" i="14"/>
  <c r="U238" i="14"/>
  <c r="U239" i="14"/>
  <c r="U240" i="14"/>
  <c r="U241" i="14"/>
  <c r="U242" i="14"/>
  <c r="U243" i="14"/>
  <c r="U244" i="14"/>
  <c r="U245" i="14"/>
  <c r="U246" i="14"/>
  <c r="U247" i="14"/>
  <c r="U248" i="14"/>
  <c r="U249" i="14"/>
  <c r="U250" i="14"/>
  <c r="U251" i="14"/>
  <c r="U252" i="14"/>
  <c r="U253" i="14"/>
  <c r="U254" i="14"/>
  <c r="U255" i="14"/>
  <c r="U256" i="14"/>
  <c r="U257" i="14"/>
  <c r="U258" i="14"/>
  <c r="U259" i="14"/>
  <c r="U260" i="14"/>
  <c r="U261" i="14"/>
  <c r="U262" i="14"/>
  <c r="U263" i="14"/>
  <c r="U264" i="14"/>
  <c r="U265" i="14"/>
  <c r="U266" i="14"/>
  <c r="U267" i="14"/>
  <c r="U268" i="14"/>
  <c r="U269" i="14"/>
  <c r="U270" i="14"/>
  <c r="U271" i="14"/>
  <c r="U272" i="14"/>
  <c r="U273" i="14"/>
  <c r="U274" i="14"/>
  <c r="U275" i="14"/>
  <c r="U276" i="14"/>
  <c r="U277" i="14"/>
  <c r="U278" i="14"/>
  <c r="U279" i="14"/>
  <c r="U280" i="14"/>
  <c r="U281" i="14"/>
  <c r="U282" i="14"/>
  <c r="U283" i="14"/>
  <c r="U284" i="14"/>
  <c r="U285" i="14"/>
  <c r="U286" i="14"/>
  <c r="U287" i="14"/>
  <c r="U288" i="14"/>
  <c r="U289" i="14"/>
  <c r="U290" i="14"/>
  <c r="U291" i="14"/>
  <c r="U292" i="14"/>
  <c r="U293" i="14"/>
  <c r="U294" i="14"/>
  <c r="U295" i="14"/>
  <c r="U296" i="14"/>
  <c r="U297" i="14"/>
  <c r="U298" i="14"/>
  <c r="U299" i="14"/>
  <c r="U300" i="14"/>
  <c r="U301" i="14"/>
  <c r="U302" i="14"/>
  <c r="U303" i="14"/>
  <c r="U304" i="14"/>
  <c r="U305" i="14"/>
  <c r="U306" i="14"/>
  <c r="U307" i="14"/>
  <c r="U308" i="14"/>
  <c r="U309" i="14"/>
  <c r="U310" i="14"/>
  <c r="U311" i="14"/>
  <c r="U312" i="14"/>
  <c r="U313" i="14"/>
  <c r="U314" i="14"/>
  <c r="U315" i="14"/>
  <c r="U316" i="14"/>
  <c r="U317" i="14"/>
  <c r="U318" i="14"/>
  <c r="U319" i="14"/>
  <c r="U320" i="14"/>
  <c r="U321" i="14"/>
  <c r="U322" i="14"/>
  <c r="U323" i="14"/>
  <c r="U324" i="14"/>
  <c r="U325" i="14"/>
  <c r="U326" i="14"/>
  <c r="U327" i="14"/>
  <c r="U328" i="14"/>
  <c r="U329" i="14"/>
  <c r="U330" i="14"/>
  <c r="U331" i="14"/>
  <c r="U332" i="14"/>
  <c r="U333" i="14"/>
  <c r="U334" i="14"/>
  <c r="U335" i="14"/>
  <c r="U336" i="14"/>
  <c r="U337" i="14"/>
  <c r="U338" i="14"/>
  <c r="U339" i="14"/>
  <c r="U340" i="14"/>
  <c r="U341" i="14"/>
  <c r="U342" i="14"/>
  <c r="U343" i="14"/>
  <c r="U344" i="14"/>
  <c r="U345" i="14"/>
  <c r="U346" i="14"/>
  <c r="U347" i="14"/>
  <c r="U348" i="14"/>
  <c r="U349" i="14"/>
  <c r="U350" i="14"/>
  <c r="U351" i="14"/>
  <c r="U352" i="14"/>
  <c r="U353" i="14"/>
  <c r="U354" i="14"/>
  <c r="U355" i="14"/>
  <c r="U356" i="14"/>
  <c r="U357" i="14"/>
  <c r="U358" i="14"/>
  <c r="U359" i="14"/>
  <c r="U360" i="14"/>
  <c r="U361" i="14"/>
  <c r="U362" i="14"/>
  <c r="U363" i="14"/>
  <c r="U364" i="14"/>
  <c r="U365" i="14"/>
  <c r="U366" i="14"/>
  <c r="U367" i="14"/>
  <c r="U368" i="14"/>
  <c r="U369" i="14"/>
  <c r="U370" i="14"/>
  <c r="U371" i="14"/>
  <c r="U372" i="14"/>
  <c r="U373" i="14"/>
  <c r="U374" i="14"/>
  <c r="U375" i="14"/>
  <c r="U376" i="14"/>
  <c r="U377" i="14"/>
  <c r="U378" i="14"/>
  <c r="U379" i="14"/>
  <c r="U380" i="14"/>
  <c r="U381" i="14"/>
  <c r="U382" i="14"/>
  <c r="U383" i="14"/>
  <c r="U384" i="14"/>
  <c r="U385" i="14"/>
  <c r="U386" i="14"/>
  <c r="U387" i="14"/>
  <c r="U388" i="14"/>
  <c r="U389" i="14"/>
  <c r="U392" i="14"/>
  <c r="U393" i="14"/>
  <c r="U394" i="14"/>
  <c r="U395" i="14"/>
  <c r="U396" i="14"/>
  <c r="U397" i="14"/>
  <c r="U398" i="14"/>
  <c r="U399" i="14"/>
  <c r="U400" i="14"/>
  <c r="U401" i="14"/>
  <c r="U402" i="14"/>
  <c r="U403" i="14"/>
  <c r="U404" i="14"/>
  <c r="U405" i="14"/>
  <c r="U406" i="14"/>
  <c r="U407" i="14"/>
  <c r="U408" i="14"/>
  <c r="U409" i="14"/>
  <c r="U410" i="14"/>
  <c r="U411" i="14"/>
  <c r="U412" i="14"/>
  <c r="U413" i="14"/>
  <c r="U414" i="14"/>
  <c r="U415" i="14"/>
  <c r="U416" i="14"/>
  <c r="U417" i="14"/>
  <c r="U418" i="14"/>
  <c r="U419" i="14"/>
  <c r="U420" i="14"/>
  <c r="U421" i="14"/>
  <c r="U422" i="14"/>
  <c r="U423" i="14"/>
  <c r="U424" i="14"/>
  <c r="U425" i="14"/>
  <c r="U426" i="14"/>
  <c r="U427" i="14"/>
  <c r="U428" i="14"/>
  <c r="U430" i="14"/>
  <c r="U431" i="14"/>
  <c r="U432" i="14"/>
  <c r="U433" i="14"/>
  <c r="U434" i="14"/>
  <c r="U435" i="14"/>
  <c r="U436" i="14"/>
  <c r="U437" i="14"/>
  <c r="U438" i="14"/>
  <c r="U439" i="14"/>
  <c r="U440" i="14"/>
  <c r="U441" i="14"/>
  <c r="U442" i="14"/>
  <c r="U443" i="14"/>
  <c r="U444" i="14"/>
  <c r="U445" i="14"/>
  <c r="U446" i="14"/>
  <c r="U447" i="14"/>
  <c r="U448" i="14"/>
  <c r="U449" i="14"/>
  <c r="U450" i="14"/>
  <c r="U451" i="14"/>
  <c r="U452" i="14"/>
  <c r="U453" i="14"/>
  <c r="U454" i="14"/>
  <c r="U455" i="14"/>
  <c r="U456" i="14"/>
  <c r="U457" i="14"/>
  <c r="U458" i="14"/>
  <c r="U459" i="14"/>
  <c r="U460" i="14"/>
  <c r="U461" i="14"/>
  <c r="U462" i="14"/>
  <c r="U463" i="14"/>
  <c r="U464" i="14"/>
  <c r="U465" i="14"/>
  <c r="U466" i="14"/>
  <c r="U467" i="14"/>
  <c r="U468" i="14"/>
  <c r="U469" i="14"/>
  <c r="U470" i="14"/>
  <c r="U471" i="14"/>
  <c r="U472" i="14"/>
  <c r="U473" i="14"/>
  <c r="U474" i="14"/>
  <c r="U475" i="14"/>
  <c r="U476" i="14"/>
  <c r="U477" i="14"/>
  <c r="U478" i="14"/>
  <c r="U479" i="14"/>
  <c r="U480" i="14"/>
  <c r="U481" i="14"/>
  <c r="U482" i="14"/>
  <c r="U483" i="14"/>
  <c r="U484" i="14"/>
  <c r="U485" i="14"/>
  <c r="U486" i="14"/>
  <c r="U487" i="14"/>
  <c r="U488" i="14"/>
  <c r="U489" i="14"/>
  <c r="U490" i="14"/>
  <c r="U491" i="14"/>
  <c r="U492" i="14"/>
  <c r="U493" i="14"/>
  <c r="U494" i="14"/>
  <c r="U495" i="14"/>
  <c r="U496" i="14"/>
  <c r="U497" i="14"/>
  <c r="U498" i="14"/>
  <c r="U499" i="14"/>
  <c r="U500" i="14"/>
  <c r="U501" i="14"/>
  <c r="U502" i="14"/>
  <c r="U503" i="14"/>
  <c r="U504" i="14"/>
  <c r="U505" i="14"/>
  <c r="U506" i="14"/>
  <c r="U507" i="14"/>
  <c r="U508" i="14"/>
  <c r="U509" i="14"/>
  <c r="U510" i="14"/>
  <c r="U511" i="14"/>
  <c r="U512" i="14"/>
  <c r="U513" i="14"/>
  <c r="U514" i="14"/>
  <c r="U515" i="14"/>
  <c r="U516" i="14"/>
  <c r="U517" i="14"/>
  <c r="U518" i="14"/>
  <c r="U519" i="14"/>
  <c r="U520" i="14"/>
  <c r="U521" i="14"/>
  <c r="U522" i="14"/>
  <c r="U523" i="14"/>
  <c r="U524" i="14"/>
  <c r="U525" i="14"/>
  <c r="U526" i="14"/>
  <c r="U527" i="14"/>
  <c r="U528" i="14"/>
  <c r="U529" i="14"/>
  <c r="U530" i="14"/>
  <c r="U531" i="14"/>
  <c r="U532" i="14"/>
  <c r="U533" i="14"/>
  <c r="U534" i="14"/>
  <c r="U535" i="14"/>
  <c r="U536" i="14"/>
  <c r="U537" i="14"/>
  <c r="U538" i="14"/>
  <c r="U539" i="14"/>
  <c r="U540" i="14"/>
  <c r="U541" i="14"/>
  <c r="U542" i="14"/>
  <c r="U543" i="14"/>
  <c r="U544" i="14"/>
  <c r="U545" i="14"/>
  <c r="U546" i="14"/>
  <c r="U547" i="14"/>
  <c r="U548" i="14"/>
  <c r="U549" i="14"/>
  <c r="U550" i="14"/>
  <c r="U551" i="14"/>
  <c r="U552" i="14"/>
  <c r="U553" i="14"/>
  <c r="U554" i="14"/>
  <c r="U555" i="14"/>
  <c r="U556" i="14"/>
  <c r="U557" i="14"/>
  <c r="U558" i="14"/>
  <c r="U559" i="14"/>
  <c r="U560" i="14"/>
  <c r="U561" i="14"/>
  <c r="U562" i="14"/>
  <c r="U563" i="14"/>
  <c r="U564" i="14"/>
  <c r="U565" i="14"/>
  <c r="U566" i="14"/>
  <c r="U567" i="14"/>
  <c r="U568" i="14"/>
  <c r="U569" i="14"/>
  <c r="U570" i="14"/>
  <c r="U571" i="14"/>
  <c r="U572" i="14"/>
  <c r="U573" i="14"/>
  <c r="U574" i="14"/>
  <c r="U575" i="14"/>
  <c r="U576" i="14"/>
  <c r="U577" i="14"/>
  <c r="U578" i="14"/>
  <c r="U579" i="14"/>
  <c r="U580" i="14"/>
  <c r="U581" i="14"/>
  <c r="U582" i="14"/>
  <c r="U583" i="14"/>
  <c r="U584" i="14"/>
  <c r="U585" i="14"/>
  <c r="U586" i="14"/>
  <c r="U587" i="14"/>
  <c r="U588" i="14"/>
  <c r="U589" i="14"/>
  <c r="U590" i="14"/>
  <c r="U591" i="14"/>
  <c r="U592" i="14"/>
  <c r="U593" i="14"/>
  <c r="U594" i="14"/>
  <c r="U595" i="14"/>
  <c r="U596" i="14"/>
  <c r="U597" i="14"/>
  <c r="U598" i="14"/>
  <c r="U599" i="14"/>
  <c r="U600" i="14"/>
  <c r="U601" i="14"/>
  <c r="U602" i="14"/>
  <c r="U603" i="14"/>
  <c r="U604" i="14"/>
  <c r="U605" i="14"/>
  <c r="U606" i="14"/>
  <c r="U607" i="14"/>
  <c r="U608" i="14"/>
  <c r="U609" i="14"/>
  <c r="U610" i="14"/>
  <c r="U611" i="14"/>
  <c r="U612" i="14"/>
  <c r="U613" i="14"/>
  <c r="U614" i="14"/>
  <c r="U615" i="14"/>
  <c r="U616" i="14"/>
  <c r="U617" i="14"/>
  <c r="U618" i="14"/>
  <c r="U619" i="14"/>
  <c r="U620" i="14"/>
  <c r="U621" i="14"/>
  <c r="U622" i="14"/>
  <c r="U623" i="14"/>
  <c r="U624" i="14"/>
  <c r="U625" i="14"/>
  <c r="U626" i="14"/>
  <c r="U627" i="14"/>
  <c r="U628" i="14"/>
  <c r="U629" i="14"/>
  <c r="U630" i="14"/>
  <c r="U631" i="14"/>
  <c r="U632" i="14"/>
  <c r="U633" i="14"/>
  <c r="U634" i="14"/>
  <c r="U635" i="14"/>
  <c r="U636" i="14"/>
  <c r="U637" i="14"/>
  <c r="U638" i="14"/>
  <c r="U639" i="14"/>
  <c r="U640" i="14"/>
  <c r="U641" i="14"/>
  <c r="U642" i="14"/>
  <c r="U643" i="14"/>
  <c r="U644" i="14"/>
  <c r="U645" i="14"/>
  <c r="U646" i="14"/>
  <c r="U647" i="14"/>
  <c r="U648" i="14"/>
  <c r="U649" i="14"/>
  <c r="U650" i="14"/>
  <c r="U651" i="14"/>
  <c r="U652" i="14"/>
  <c r="U653" i="14"/>
  <c r="U654" i="14"/>
  <c r="U655" i="14"/>
  <c r="U656" i="14"/>
  <c r="U657" i="14"/>
  <c r="U658" i="14"/>
  <c r="U659" i="14"/>
  <c r="U660" i="14"/>
  <c r="U661" i="14"/>
  <c r="U662" i="14"/>
  <c r="U663" i="14"/>
  <c r="U664" i="14"/>
  <c r="U665" i="14"/>
  <c r="U666" i="14"/>
  <c r="U667" i="14"/>
  <c r="U668" i="14"/>
  <c r="U669" i="14"/>
  <c r="U670" i="14"/>
  <c r="U671" i="14"/>
  <c r="U672" i="14"/>
  <c r="U673" i="14"/>
  <c r="U674" i="14"/>
  <c r="U675" i="14"/>
  <c r="U676" i="14"/>
  <c r="U677" i="14"/>
  <c r="U678" i="14"/>
  <c r="U679" i="14"/>
  <c r="U680" i="14"/>
  <c r="U681" i="14"/>
  <c r="U682" i="14"/>
  <c r="U683" i="14"/>
  <c r="U684" i="14"/>
  <c r="U685" i="14"/>
  <c r="U686" i="14"/>
  <c r="U687" i="14"/>
  <c r="U688" i="14"/>
  <c r="U689" i="14"/>
  <c r="U690" i="14"/>
  <c r="U691" i="14"/>
  <c r="U692" i="14"/>
  <c r="U693" i="14"/>
  <c r="U694" i="14"/>
  <c r="U695" i="14"/>
  <c r="U696" i="14"/>
  <c r="U697" i="14"/>
  <c r="U698" i="14"/>
  <c r="U699" i="14"/>
  <c r="U700" i="14"/>
  <c r="U701" i="14"/>
  <c r="U702" i="14"/>
  <c r="U703" i="14"/>
  <c r="U704" i="14"/>
  <c r="U705" i="14"/>
  <c r="U706" i="14"/>
  <c r="U707" i="14"/>
  <c r="U708" i="14"/>
  <c r="U709" i="14"/>
  <c r="U710" i="14"/>
  <c r="U711" i="14"/>
  <c r="U712" i="14"/>
  <c r="U713" i="14"/>
  <c r="U714" i="14"/>
  <c r="U715" i="14"/>
  <c r="U716" i="14"/>
  <c r="U717" i="14"/>
  <c r="U718" i="14"/>
  <c r="U719" i="14"/>
  <c r="U720" i="14"/>
  <c r="U721" i="14"/>
  <c r="U722" i="14"/>
  <c r="U723" i="14"/>
  <c r="U724" i="14"/>
  <c r="U725" i="14"/>
  <c r="U726" i="14"/>
  <c r="U727" i="14"/>
  <c r="U728" i="14"/>
  <c r="U729" i="14"/>
  <c r="U730" i="14"/>
  <c r="U731" i="14"/>
  <c r="U732" i="14"/>
  <c r="U733" i="14"/>
  <c r="U734" i="14"/>
  <c r="U735" i="14"/>
  <c r="U736" i="14"/>
  <c r="U737" i="14"/>
  <c r="U738" i="14"/>
  <c r="U739" i="14"/>
  <c r="U740" i="14"/>
  <c r="U741" i="14"/>
  <c r="U742" i="14"/>
  <c r="U743" i="14"/>
  <c r="U744" i="14"/>
  <c r="U745" i="14"/>
  <c r="U746" i="14"/>
  <c r="U747" i="14"/>
  <c r="U748" i="14"/>
  <c r="U749" i="14"/>
  <c r="U750" i="14"/>
  <c r="U751" i="14"/>
  <c r="U752" i="14"/>
  <c r="U753" i="14"/>
  <c r="U754" i="14"/>
  <c r="U755" i="14"/>
  <c r="U756" i="14"/>
  <c r="U757" i="14"/>
  <c r="U758" i="14"/>
  <c r="U759" i="14"/>
  <c r="U760" i="14"/>
  <c r="U761" i="14"/>
  <c r="U762" i="14"/>
  <c r="U763" i="14"/>
  <c r="U764" i="14"/>
  <c r="U765" i="14"/>
  <c r="U766" i="14"/>
  <c r="U767" i="14"/>
  <c r="U768" i="14"/>
  <c r="U769" i="14"/>
  <c r="U770" i="14"/>
  <c r="U771" i="14"/>
  <c r="U772" i="14"/>
  <c r="U773" i="14"/>
  <c r="U774" i="14"/>
  <c r="U775" i="14"/>
  <c r="U776" i="14"/>
  <c r="U777" i="14"/>
  <c r="U778" i="14"/>
  <c r="U779" i="14"/>
  <c r="U780" i="14"/>
  <c r="U781" i="14"/>
  <c r="U782" i="14"/>
  <c r="U783" i="14"/>
  <c r="U784" i="14"/>
  <c r="U785" i="14"/>
  <c r="U786" i="14"/>
  <c r="U787" i="14"/>
  <c r="U788" i="14"/>
  <c r="U789" i="14"/>
  <c r="U790" i="14"/>
  <c r="U791" i="14"/>
  <c r="U792" i="14"/>
  <c r="U793" i="14"/>
  <c r="U794" i="14"/>
  <c r="U795" i="14"/>
  <c r="U796" i="14"/>
  <c r="U797" i="14"/>
  <c r="U798" i="14"/>
  <c r="U799" i="14"/>
  <c r="U800" i="14"/>
  <c r="U801" i="14"/>
  <c r="U802" i="14"/>
  <c r="U803" i="14"/>
  <c r="U804" i="14"/>
  <c r="U805" i="14"/>
  <c r="U806" i="14"/>
  <c r="U807" i="14"/>
  <c r="U808" i="14"/>
  <c r="U809" i="14"/>
  <c r="U810" i="14"/>
  <c r="U811" i="14"/>
  <c r="U812" i="14"/>
  <c r="U813" i="14"/>
  <c r="U814" i="14"/>
  <c r="U815" i="14"/>
  <c r="U816" i="14"/>
  <c r="U817" i="14"/>
  <c r="U818" i="14"/>
  <c r="U819" i="14"/>
  <c r="U820" i="14"/>
  <c r="U821" i="14"/>
  <c r="U822" i="14"/>
  <c r="U823" i="14"/>
  <c r="U824" i="14"/>
  <c r="U825" i="14"/>
  <c r="U826" i="14"/>
  <c r="U827" i="14"/>
  <c r="U828" i="14"/>
  <c r="U829" i="14"/>
  <c r="U830" i="14"/>
  <c r="U831" i="14"/>
  <c r="U832" i="14"/>
  <c r="U833" i="14"/>
  <c r="U834" i="14"/>
  <c r="U835" i="14"/>
  <c r="U836" i="14"/>
  <c r="U837" i="14"/>
  <c r="U838" i="14"/>
  <c r="U839" i="14"/>
  <c r="U840" i="14"/>
  <c r="U841" i="14"/>
  <c r="U842" i="14"/>
  <c r="U843" i="14"/>
  <c r="U844" i="14"/>
  <c r="U845" i="14"/>
  <c r="U846" i="14"/>
  <c r="U847" i="14"/>
  <c r="U848" i="14"/>
  <c r="U849" i="14"/>
  <c r="U850" i="14"/>
  <c r="U851" i="14"/>
  <c r="U852" i="14"/>
  <c r="U853" i="14"/>
  <c r="U854" i="14"/>
  <c r="U855" i="14"/>
  <c r="U856" i="14"/>
  <c r="U857" i="14"/>
  <c r="U858" i="14"/>
  <c r="U859" i="14"/>
  <c r="U860" i="14"/>
  <c r="U861" i="14"/>
  <c r="U862" i="14"/>
  <c r="U863" i="14"/>
  <c r="U864" i="14"/>
  <c r="U865" i="14"/>
  <c r="U866" i="14"/>
  <c r="U867" i="14"/>
  <c r="U868" i="14"/>
  <c r="U869" i="14"/>
  <c r="U870" i="14"/>
  <c r="U871" i="14"/>
  <c r="U872" i="14"/>
  <c r="U873" i="14"/>
  <c r="U874" i="14"/>
  <c r="U875" i="14"/>
  <c r="U876" i="14"/>
  <c r="U877" i="14"/>
  <c r="U878" i="14"/>
  <c r="U879" i="14"/>
  <c r="U880" i="14"/>
  <c r="U881" i="14"/>
  <c r="U882" i="14"/>
  <c r="U883" i="14"/>
  <c r="U884" i="14"/>
  <c r="U885" i="14"/>
  <c r="U886" i="14"/>
  <c r="U887" i="14"/>
  <c r="U888" i="14"/>
  <c r="U889" i="14"/>
  <c r="U890" i="14"/>
  <c r="U891" i="14"/>
  <c r="U892" i="14"/>
  <c r="U893" i="14"/>
  <c r="U894" i="14"/>
  <c r="U895" i="14"/>
  <c r="U896" i="14"/>
  <c r="U897" i="14"/>
  <c r="U898" i="14"/>
  <c r="U899" i="14"/>
  <c r="U900" i="14"/>
  <c r="U901" i="14"/>
  <c r="U902" i="14"/>
  <c r="U903" i="14"/>
  <c r="U904" i="14"/>
  <c r="U905" i="14"/>
  <c r="U906" i="14"/>
  <c r="U907" i="14"/>
  <c r="U908" i="14"/>
  <c r="U909" i="14"/>
  <c r="U910" i="14"/>
  <c r="U911" i="14"/>
  <c r="U912" i="14"/>
  <c r="U913" i="14"/>
  <c r="U914" i="14"/>
  <c r="U915" i="14"/>
  <c r="U916" i="14"/>
  <c r="U917" i="14"/>
  <c r="U918" i="14"/>
  <c r="U919" i="14"/>
  <c r="U920" i="14"/>
  <c r="U921" i="14"/>
  <c r="U922" i="14"/>
  <c r="U923" i="14"/>
  <c r="U924" i="14"/>
  <c r="U925" i="14"/>
  <c r="U926" i="14"/>
  <c r="U927" i="14"/>
  <c r="U928" i="14"/>
  <c r="U929" i="14"/>
  <c r="U930" i="14"/>
  <c r="U931" i="14"/>
  <c r="U932" i="14"/>
  <c r="U933" i="14"/>
  <c r="U934" i="14"/>
  <c r="U935" i="14"/>
  <c r="U936" i="14"/>
  <c r="U937" i="14"/>
  <c r="U938" i="14"/>
  <c r="U939" i="14"/>
  <c r="U940" i="14"/>
  <c r="U941" i="14"/>
  <c r="U942" i="14"/>
  <c r="U943" i="14"/>
  <c r="U944" i="14"/>
  <c r="U945" i="14"/>
  <c r="U946" i="14"/>
  <c r="U947" i="14"/>
  <c r="U948" i="14"/>
  <c r="U949" i="14"/>
  <c r="U950" i="14"/>
  <c r="U951" i="14"/>
  <c r="U952" i="14"/>
  <c r="U953" i="14"/>
  <c r="U954" i="14"/>
  <c r="U955" i="14"/>
  <c r="U956" i="14"/>
  <c r="U957" i="14"/>
  <c r="U958" i="14"/>
  <c r="U959" i="14"/>
  <c r="U960" i="14"/>
  <c r="U961" i="14"/>
  <c r="U962" i="14"/>
  <c r="U963" i="14"/>
  <c r="U964" i="14"/>
  <c r="U965" i="14"/>
  <c r="U966" i="14"/>
  <c r="U967" i="14"/>
  <c r="U968" i="14"/>
  <c r="U969" i="14"/>
  <c r="U970" i="14"/>
  <c r="U971" i="14"/>
  <c r="U972" i="14"/>
  <c r="U973" i="14"/>
  <c r="BB445" i="14"/>
  <c r="BA445" i="14"/>
  <c r="AQ445" i="14"/>
  <c r="AR445" i="14" s="1"/>
  <c r="AO445" i="14"/>
  <c r="AP445" i="14" s="1"/>
  <c r="AM445" i="14"/>
  <c r="AN445" i="14" s="1"/>
  <c r="AK445" i="14"/>
  <c r="AL445" i="14" s="1"/>
  <c r="AI445" i="14"/>
  <c r="AJ445" i="14" s="1"/>
  <c r="AH445" i="14"/>
  <c r="L445" i="14"/>
  <c r="AC445" i="14"/>
  <c r="W445" i="14"/>
  <c r="T445" i="14"/>
  <c r="Q445" i="14"/>
  <c r="S445" i="14" s="1"/>
  <c r="R445" i="14" s="1"/>
  <c r="N445" i="14"/>
  <c r="O445" i="14" s="1"/>
  <c r="P445" i="14" s="1"/>
  <c r="BB444" i="14"/>
  <c r="BA444" i="14"/>
  <c r="AQ444" i="14"/>
  <c r="AR444" i="14" s="1"/>
  <c r="AO444" i="14"/>
  <c r="AP444" i="14" s="1"/>
  <c r="AM444" i="14"/>
  <c r="AN444" i="14" s="1"/>
  <c r="AK444" i="14"/>
  <c r="AL444" i="14" s="1"/>
  <c r="AI444" i="14"/>
  <c r="AJ444" i="14" s="1"/>
  <c r="AH444" i="14"/>
  <c r="L444" i="14"/>
  <c r="AC444" i="14"/>
  <c r="W444" i="14"/>
  <c r="T444" i="14"/>
  <c r="Q444" i="14"/>
  <c r="S444" i="14" s="1"/>
  <c r="R444" i="14" s="1"/>
  <c r="N444" i="14"/>
  <c r="O444" i="14" s="1"/>
  <c r="P444" i="14" s="1"/>
  <c r="BB443" i="14"/>
  <c r="BA443" i="14"/>
  <c r="AQ443" i="14"/>
  <c r="AR443" i="14" s="1"/>
  <c r="AO443" i="14"/>
  <c r="AP443" i="14" s="1"/>
  <c r="AM443" i="14"/>
  <c r="AN443" i="14" s="1"/>
  <c r="AK443" i="14"/>
  <c r="AL443" i="14" s="1"/>
  <c r="AI443" i="14"/>
  <c r="AJ443" i="14" s="1"/>
  <c r="AH443" i="14"/>
  <c r="L443" i="14"/>
  <c r="AC443" i="14"/>
  <c r="W443" i="14"/>
  <c r="T443" i="14"/>
  <c r="Q443" i="14"/>
  <c r="S443" i="14" s="1"/>
  <c r="R443" i="14" s="1"/>
  <c r="N443" i="14"/>
  <c r="O443" i="14" s="1"/>
  <c r="P443" i="14" s="1"/>
  <c r="S390" i="14" l="1"/>
  <c r="R390" i="14" s="1"/>
  <c r="S391" i="14"/>
  <c r="R391" i="14" s="1"/>
  <c r="I445" i="14"/>
  <c r="I444" i="14"/>
  <c r="I443" i="14"/>
  <c r="BB718" i="14"/>
  <c r="BB719" i="14"/>
  <c r="BB720" i="14"/>
  <c r="BB721" i="14"/>
  <c r="BB722" i="14"/>
  <c r="BB723" i="14"/>
  <c r="BB724" i="14"/>
  <c r="BB725" i="14"/>
  <c r="BB726" i="14"/>
  <c r="BB727" i="14"/>
  <c r="BB728" i="14"/>
  <c r="BB729" i="14"/>
  <c r="BB730" i="14"/>
  <c r="BB731" i="14"/>
  <c r="BB732" i="14"/>
  <c r="BB733" i="14"/>
  <c r="BB734" i="14"/>
  <c r="BB735" i="14"/>
  <c r="BB736" i="14"/>
  <c r="BB737" i="14"/>
  <c r="BB738" i="14"/>
  <c r="BB739" i="14"/>
  <c r="BB740" i="14"/>
  <c r="BB741" i="14"/>
  <c r="BB742" i="14"/>
  <c r="BB743" i="14"/>
  <c r="BB744" i="14"/>
  <c r="BB745" i="14"/>
  <c r="BB746" i="14"/>
  <c r="BB747" i="14"/>
  <c r="BB748" i="14"/>
  <c r="BB749" i="14"/>
  <c r="BB750" i="14"/>
  <c r="BB751" i="14"/>
  <c r="BB752" i="14"/>
  <c r="BB753" i="14"/>
  <c r="BB754" i="14"/>
  <c r="BB755" i="14"/>
  <c r="BB756" i="14"/>
  <c r="BB757" i="14"/>
  <c r="BB758" i="14"/>
  <c r="BB759" i="14"/>
  <c r="BB760" i="14"/>
  <c r="BB761" i="14"/>
  <c r="BB762" i="14"/>
  <c r="BB763" i="14"/>
  <c r="BB764" i="14"/>
  <c r="BB765" i="14"/>
  <c r="BB766" i="14"/>
  <c r="BB767" i="14"/>
  <c r="BB768" i="14"/>
  <c r="BB769" i="14"/>
  <c r="BB770" i="14"/>
  <c r="BB771" i="14"/>
  <c r="BB772" i="14"/>
  <c r="BB773" i="14"/>
  <c r="BB774" i="14"/>
  <c r="BB775" i="14"/>
  <c r="BB776" i="14"/>
  <c r="BB777" i="14"/>
  <c r="BB778" i="14"/>
  <c r="BB779" i="14"/>
  <c r="BB780" i="14"/>
  <c r="BB781" i="14"/>
  <c r="BB782" i="14"/>
  <c r="BB783" i="14"/>
  <c r="BB784" i="14"/>
  <c r="BB26" i="14"/>
  <c r="BB27" i="14"/>
  <c r="BB28" i="14"/>
  <c r="BB785" i="14"/>
  <c r="BB786" i="14"/>
  <c r="BB787" i="14"/>
  <c r="BB29" i="14"/>
  <c r="BB30" i="14"/>
  <c r="BB31" i="14"/>
  <c r="BB32" i="14"/>
  <c r="BB33" i="14"/>
  <c r="BB788" i="14"/>
  <c r="BB789" i="14"/>
  <c r="BB790" i="14"/>
  <c r="BB34" i="14"/>
  <c r="BB35" i="14"/>
  <c r="BB39" i="14"/>
  <c r="BB40" i="14"/>
  <c r="BB41" i="14"/>
  <c r="BB794" i="14"/>
  <c r="BB795" i="14"/>
  <c r="BB796" i="14"/>
  <c r="BB36" i="14"/>
  <c r="BB37" i="14"/>
  <c r="BB38" i="14"/>
  <c r="BB791" i="14"/>
  <c r="BB792" i="14"/>
  <c r="BB793" i="14"/>
  <c r="BB46" i="14"/>
  <c r="BB47" i="14"/>
  <c r="BB797" i="14"/>
  <c r="BB798" i="14"/>
  <c r="BB799" i="14"/>
  <c r="BB800" i="14"/>
  <c r="BB801" i="14"/>
  <c r="BB802" i="14"/>
  <c r="BB803" i="14"/>
  <c r="BB804" i="14"/>
  <c r="BB805" i="14"/>
  <c r="BB806" i="14"/>
  <c r="BB807" i="14"/>
  <c r="BB808" i="14"/>
  <c r="BB809" i="14"/>
  <c r="BB810" i="14"/>
  <c r="BB811" i="14"/>
  <c r="BB812" i="14"/>
  <c r="BB813" i="14"/>
  <c r="BB814" i="14"/>
  <c r="BB815" i="14"/>
  <c r="BB816" i="14"/>
  <c r="BB817" i="14"/>
  <c r="BB818" i="14"/>
  <c r="BB819" i="14"/>
  <c r="BB820" i="14"/>
  <c r="BB821" i="14"/>
  <c r="BB822" i="14"/>
  <c r="BB823" i="14"/>
  <c r="BB824" i="14"/>
  <c r="BB825" i="14"/>
  <c r="BB826" i="14"/>
  <c r="BB827" i="14"/>
  <c r="BB828" i="14"/>
  <c r="BB829" i="14"/>
  <c r="BB830" i="14"/>
  <c r="BB831" i="14"/>
  <c r="BB832" i="14"/>
  <c r="BB833" i="14"/>
  <c r="BB834" i="14"/>
  <c r="BB835" i="14"/>
  <c r="BB836" i="14"/>
  <c r="BB837" i="14"/>
  <c r="BB838" i="14"/>
  <c r="BB839" i="14"/>
  <c r="BB840" i="14"/>
  <c r="BB841" i="14"/>
  <c r="BB842" i="14"/>
  <c r="BB843" i="14"/>
  <c r="BB844" i="14"/>
  <c r="BB845" i="14"/>
  <c r="BB846" i="14"/>
  <c r="BB847" i="14"/>
  <c r="BB848" i="14"/>
  <c r="BB62" i="14"/>
  <c r="BB849" i="14"/>
  <c r="BB850" i="14"/>
  <c r="BB851" i="14"/>
  <c r="BB852" i="14"/>
  <c r="BB853" i="14"/>
  <c r="BB63" i="14"/>
  <c r="BB854" i="14"/>
  <c r="BB855" i="14"/>
  <c r="BB856" i="14"/>
  <c r="BB857" i="14"/>
  <c r="BB858" i="14"/>
  <c r="BB859" i="14"/>
  <c r="BB860" i="14"/>
  <c r="BB861" i="14"/>
  <c r="BB862" i="14"/>
  <c r="BB863" i="14"/>
  <c r="BB864" i="14"/>
  <c r="BB865" i="14"/>
  <c r="BB64" i="14"/>
  <c r="BB65" i="14"/>
  <c r="BB866" i="14"/>
  <c r="BB66" i="14"/>
  <c r="BB867" i="14"/>
  <c r="BB67" i="14"/>
  <c r="BB868" i="14"/>
  <c r="BB869" i="14"/>
  <c r="BB870" i="14"/>
  <c r="BB871" i="14"/>
  <c r="BB872" i="14"/>
  <c r="BB873" i="14"/>
  <c r="BB68" i="14"/>
  <c r="BB69" i="14"/>
  <c r="BB874" i="14"/>
  <c r="BB875" i="14"/>
  <c r="BB876" i="14"/>
  <c r="BB877" i="14"/>
  <c r="BB878" i="14"/>
  <c r="BB879" i="14"/>
  <c r="BB880" i="14"/>
  <c r="BB881" i="14"/>
  <c r="BB882" i="14"/>
  <c r="BB883" i="14"/>
  <c r="BB884" i="14"/>
  <c r="BB70" i="14"/>
  <c r="BB885" i="14"/>
  <c r="BB71" i="14"/>
  <c r="BB886" i="14"/>
  <c r="BB887" i="14"/>
  <c r="BB72" i="14"/>
  <c r="BB73" i="14"/>
  <c r="BB888" i="14"/>
  <c r="BB889" i="14"/>
  <c r="BB890" i="14"/>
  <c r="BB891" i="14"/>
  <c r="BB892" i="14"/>
  <c r="BB893" i="14"/>
  <c r="BB894" i="14"/>
  <c r="BB895" i="14"/>
  <c r="BB896" i="14"/>
  <c r="BB897" i="14"/>
  <c r="BB898" i="14"/>
  <c r="BB899" i="14"/>
  <c r="BB900" i="14"/>
  <c r="BB901" i="14"/>
  <c r="BB902" i="14"/>
  <c r="BB903" i="14"/>
  <c r="BB904" i="14"/>
  <c r="BB905" i="14"/>
  <c r="BB913" i="14"/>
  <c r="BB906" i="14"/>
  <c r="BB914" i="14"/>
  <c r="BB915" i="14"/>
  <c r="BB907" i="14"/>
  <c r="BB918" i="14"/>
  <c r="BB74" i="14"/>
  <c r="BB919" i="14"/>
  <c r="BB75" i="14"/>
  <c r="BB920" i="14"/>
  <c r="BB921" i="14"/>
  <c r="BB922" i="14"/>
  <c r="BB923" i="14"/>
  <c r="BB924" i="14"/>
  <c r="BB925" i="14"/>
  <c r="BB76" i="14"/>
  <c r="BB77" i="14"/>
  <c r="BB170" i="14"/>
  <c r="BB171" i="14"/>
  <c r="BB946" i="14"/>
  <c r="BB947" i="14"/>
  <c r="BB172" i="14"/>
  <c r="BB173" i="14"/>
  <c r="BB174" i="14"/>
  <c r="BB175" i="14"/>
  <c r="BB948" i="14"/>
  <c r="BB949" i="14"/>
  <c r="BB950" i="14"/>
  <c r="BB951" i="14"/>
  <c r="BB952" i="14"/>
  <c r="BB953" i="14"/>
  <c r="BB954" i="14"/>
  <c r="BB955" i="14"/>
  <c r="BB178" i="14"/>
  <c r="BB179" i="14"/>
  <c r="BB176" i="14"/>
  <c r="BB177" i="14"/>
  <c r="BB956" i="14"/>
  <c r="BB957" i="14"/>
  <c r="BB958" i="14"/>
  <c r="BB959" i="14"/>
  <c r="BB960" i="14"/>
  <c r="BB961" i="14"/>
  <c r="BB184" i="14"/>
  <c r="BB185" i="14"/>
  <c r="BB228" i="14"/>
  <c r="BB186" i="14"/>
  <c r="BB187" i="14"/>
  <c r="BB229" i="14"/>
  <c r="BB962" i="14"/>
  <c r="BB963" i="14"/>
  <c r="BB964" i="14"/>
  <c r="BB965" i="14"/>
  <c r="BB966" i="14"/>
  <c r="BB967" i="14"/>
  <c r="BB968" i="14"/>
  <c r="BB969" i="14"/>
  <c r="BB970" i="14"/>
  <c r="BB971" i="14"/>
  <c r="BB972" i="14"/>
  <c r="BB973" i="14"/>
  <c r="BB974" i="14"/>
  <c r="BB975" i="14"/>
  <c r="BB976" i="14"/>
  <c r="BB977" i="14"/>
  <c r="BB978" i="14"/>
  <c r="BB979" i="14"/>
  <c r="BB980" i="14"/>
  <c r="BB981" i="14"/>
  <c r="BB982" i="14"/>
  <c r="BB983" i="14"/>
  <c r="BB188" i="14"/>
  <c r="BB189" i="14"/>
  <c r="BB230" i="14"/>
  <c r="BB190" i="14"/>
  <c r="BB191" i="14"/>
  <c r="BB231" i="14"/>
  <c r="BB984" i="14"/>
  <c r="BB985" i="14"/>
  <c r="BB986" i="14"/>
  <c r="BB987" i="14"/>
  <c r="BB192" i="14"/>
  <c r="BB193" i="14"/>
  <c r="BB232" i="14"/>
  <c r="BB194" i="14"/>
  <c r="BB195" i="14"/>
  <c r="BB233" i="14"/>
  <c r="BB988" i="14"/>
  <c r="BB989" i="14"/>
  <c r="BB196" i="14"/>
  <c r="BB197" i="14"/>
  <c r="BB234" i="14"/>
  <c r="BB990" i="14"/>
  <c r="BB991" i="14"/>
  <c r="BB992" i="14"/>
  <c r="BB993" i="14"/>
  <c r="BB198" i="14"/>
  <c r="BB199" i="14"/>
  <c r="BB235" i="14"/>
  <c r="BB200" i="14"/>
  <c r="BB201" i="14"/>
  <c r="BB236" i="14"/>
  <c r="BB994" i="14"/>
  <c r="BB995" i="14"/>
  <c r="BB996" i="14"/>
  <c r="BB997" i="14"/>
  <c r="BB202" i="14"/>
  <c r="BB203" i="14"/>
  <c r="BB237" i="14"/>
  <c r="BB204" i="14"/>
  <c r="BB205" i="14"/>
  <c r="BB238" i="14"/>
  <c r="BB206" i="14"/>
  <c r="BB207" i="14"/>
  <c r="BB239" i="14"/>
  <c r="BB998" i="14"/>
  <c r="BB999" i="14"/>
  <c r="BB1000" i="14"/>
  <c r="BB1001" i="14"/>
  <c r="BB208" i="14"/>
  <c r="BB209" i="14"/>
  <c r="BB240" i="14"/>
  <c r="BB1002" i="14"/>
  <c r="BB1003" i="14"/>
  <c r="BB1004" i="14"/>
  <c r="BB1005" i="14"/>
  <c r="BB1006" i="14"/>
  <c r="BB1007" i="14"/>
  <c r="BB1008" i="14"/>
  <c r="BB1009" i="14"/>
  <c r="BB1010" i="14"/>
  <c r="BB1011" i="14"/>
  <c r="BB1012" i="14"/>
  <c r="BB1013" i="14"/>
  <c r="BB1014" i="14"/>
  <c r="BB1015" i="14"/>
  <c r="BB1016" i="14"/>
  <c r="BB1017" i="14"/>
  <c r="BB210" i="14"/>
  <c r="BB211" i="14"/>
  <c r="BB241" i="14"/>
  <c r="BB212" i="14"/>
  <c r="BB213" i="14"/>
  <c r="BB242" i="14"/>
  <c r="BB1018" i="14"/>
  <c r="BB1019" i="14"/>
  <c r="BB1020" i="14"/>
  <c r="BB1021" i="14"/>
  <c r="BB1022" i="14"/>
  <c r="BB1023" i="14"/>
  <c r="BB1024" i="14"/>
  <c r="BB1025" i="14"/>
  <c r="BB214" i="14"/>
  <c r="BB215" i="14"/>
  <c r="BB243" i="14"/>
  <c r="BB216" i="14"/>
  <c r="BB217" i="14"/>
  <c r="BB244" i="14"/>
  <c r="BB1026" i="14"/>
  <c r="BB1027" i="14"/>
  <c r="BB1028" i="14"/>
  <c r="BB1029" i="14"/>
  <c r="BB218" i="14"/>
  <c r="BB219" i="14"/>
  <c r="BB245" i="14"/>
  <c r="BB1030" i="14"/>
  <c r="BB1031" i="14"/>
  <c r="BB1032" i="14"/>
  <c r="BB1033" i="14"/>
  <c r="BB220" i="14"/>
  <c r="BB221" i="14"/>
  <c r="BB246" i="14"/>
  <c r="BB1034" i="14"/>
  <c r="BB1035" i="14"/>
  <c r="BB1036" i="14"/>
  <c r="BB1037" i="14"/>
  <c r="BB1038" i="14"/>
  <c r="BB1039" i="14"/>
  <c r="BB1040" i="14"/>
  <c r="BB1041" i="14"/>
  <c r="BB1042" i="14"/>
  <c r="BB1043" i="14"/>
  <c r="BB222" i="14"/>
  <c r="BB223" i="14"/>
  <c r="BB247" i="14"/>
  <c r="BB1047" i="14"/>
  <c r="BB1048" i="14"/>
  <c r="BB1049" i="14"/>
  <c r="BB1050" i="14"/>
  <c r="BB1051" i="14"/>
  <c r="BB1052" i="14"/>
  <c r="BB1053" i="14"/>
  <c r="BB1054" i="14"/>
  <c r="BB1055" i="14"/>
  <c r="BB1056" i="14"/>
  <c r="BB1057" i="14"/>
  <c r="BB1058" i="14"/>
  <c r="BB1059" i="14"/>
  <c r="BB1060" i="14"/>
  <c r="BB1061" i="14"/>
  <c r="BB1062" i="14"/>
  <c r="BB250" i="14"/>
  <c r="BB251" i="14"/>
  <c r="BB1063" i="14"/>
  <c r="BB1064" i="14"/>
  <c r="BB1065" i="14"/>
  <c r="BB1066" i="14"/>
  <c r="BB1067" i="14"/>
  <c r="BB1068" i="14"/>
  <c r="BB1069" i="14"/>
  <c r="BB1070" i="14"/>
  <c r="BB1071" i="14"/>
  <c r="BB1072" i="14"/>
  <c r="BB1073" i="14"/>
  <c r="BB1074" i="14"/>
  <c r="BB1075" i="14"/>
  <c r="BB1076" i="14"/>
  <c r="BB1077" i="14"/>
  <c r="BB1078" i="14"/>
  <c r="BB1079" i="14"/>
  <c r="BB1080" i="14"/>
  <c r="BB1081" i="14"/>
  <c r="BB1082" i="14"/>
  <c r="BB1083" i="14"/>
  <c r="BB1084" i="14"/>
  <c r="BB1085" i="14"/>
  <c r="BB1086" i="14"/>
  <c r="BB1087" i="14"/>
  <c r="BB1088" i="14"/>
  <c r="BB252" i="14"/>
  <c r="BB253" i="14"/>
  <c r="BB1089" i="14"/>
  <c r="BB1090" i="14"/>
  <c r="BB1091" i="14"/>
  <c r="BB1092" i="14"/>
  <c r="BB254" i="14"/>
  <c r="BB255" i="14"/>
  <c r="BB256" i="14"/>
  <c r="BB257" i="14"/>
  <c r="BB1093" i="14"/>
  <c r="BB1094" i="14"/>
  <c r="BB1095" i="14"/>
  <c r="BB1096" i="14"/>
  <c r="BB258" i="14"/>
  <c r="BB259" i="14"/>
  <c r="BB1097" i="14"/>
  <c r="BB1098" i="14"/>
  <c r="BB1099" i="14"/>
  <c r="BB1100" i="14"/>
  <c r="BB1101" i="14"/>
  <c r="BB1102" i="14"/>
  <c r="BB260" i="14"/>
  <c r="BB261" i="14"/>
  <c r="BB1103" i="14"/>
  <c r="BB1104" i="14"/>
  <c r="BB1105" i="14"/>
  <c r="BB1106" i="14"/>
  <c r="BB1107" i="14"/>
  <c r="BB1108" i="14"/>
  <c r="BB262" i="14"/>
  <c r="BB263" i="14"/>
  <c r="BB1109" i="14"/>
  <c r="BB1110" i="14"/>
  <c r="BB1111" i="14"/>
  <c r="BB1112" i="14"/>
  <c r="BB264" i="14"/>
  <c r="BB265" i="14"/>
  <c r="BB1113" i="14"/>
  <c r="BB1114" i="14"/>
  <c r="BB1115" i="14"/>
  <c r="BB1116" i="14"/>
  <c r="BB1117" i="14"/>
  <c r="BB1118" i="14"/>
  <c r="BB1119" i="14"/>
  <c r="BB1120" i="14"/>
  <c r="BB1121" i="14"/>
  <c r="BB1122" i="14"/>
  <c r="BB1123" i="14"/>
  <c r="BB1124" i="14"/>
  <c r="BB1125" i="14"/>
  <c r="BB1126" i="14"/>
  <c r="BB1127" i="14"/>
  <c r="BB1128" i="14"/>
  <c r="BB266" i="14"/>
  <c r="BB267" i="14"/>
  <c r="BB1129" i="14"/>
  <c r="BB1130" i="14"/>
  <c r="BB1131" i="14"/>
  <c r="BB1132" i="14"/>
  <c r="BB1133" i="14"/>
  <c r="BB1134" i="14"/>
  <c r="BB1135" i="14"/>
  <c r="BB1136" i="14"/>
  <c r="BB1137" i="14"/>
  <c r="BB1138" i="14"/>
  <c r="BB268" i="14"/>
  <c r="BB269" i="14"/>
  <c r="BB1139" i="14"/>
  <c r="BB1140" i="14"/>
  <c r="BB1141" i="14"/>
  <c r="BB1142" i="14"/>
  <c r="BB1143" i="14"/>
  <c r="BB1144" i="14"/>
  <c r="BB1145" i="14"/>
  <c r="BB1146" i="14"/>
  <c r="BB1147" i="14"/>
  <c r="BB1148" i="14"/>
  <c r="BB1149" i="14"/>
  <c r="BB1150" i="14"/>
  <c r="BB1151" i="14"/>
  <c r="BB1152" i="14"/>
  <c r="BB1153" i="14"/>
  <c r="BB1154" i="14"/>
  <c r="BB1155" i="14"/>
  <c r="BB1156" i="14"/>
  <c r="BB1157" i="14"/>
  <c r="BB1158" i="14"/>
  <c r="BB270" i="14"/>
  <c r="BB271" i="14"/>
  <c r="BB277" i="14"/>
  <c r="BB278" i="14"/>
  <c r="BB282" i="14"/>
  <c r="BB283" i="14"/>
  <c r="BB287" i="14"/>
  <c r="BB288" i="14"/>
  <c r="BB289" i="14"/>
  <c r="BB290" i="14"/>
  <c r="BB1159" i="14"/>
  <c r="BB1160" i="14"/>
  <c r="BB1161" i="14"/>
  <c r="BB1162" i="14"/>
  <c r="BB1163" i="14"/>
  <c r="BB1164" i="14"/>
  <c r="BB1165" i="14"/>
  <c r="BB295" i="14"/>
  <c r="BB1171" i="14"/>
  <c r="BB296" i="14"/>
  <c r="BB1172" i="14"/>
  <c r="BB1173" i="14"/>
  <c r="BB1174" i="14"/>
  <c r="BB297" i="14"/>
  <c r="BB298" i="14"/>
  <c r="BB299" i="14"/>
  <c r="BB1175" i="14"/>
  <c r="BB300" i="14"/>
  <c r="BB1176" i="14"/>
  <c r="BB1177" i="14"/>
  <c r="BB1178" i="14"/>
  <c r="BB301" i="14"/>
  <c r="BB302" i="14"/>
  <c r="BB303" i="14"/>
  <c r="BB304" i="14"/>
  <c r="BB305" i="14"/>
  <c r="BB306" i="14"/>
  <c r="BB307" i="14"/>
  <c r="BB308" i="14"/>
  <c r="BB309" i="14"/>
  <c r="BB310" i="14"/>
  <c r="BB311" i="14"/>
  <c r="BB312" i="14"/>
  <c r="BB313" i="14"/>
  <c r="BB314" i="14"/>
  <c r="BB1179" i="14"/>
  <c r="BB1180" i="14"/>
  <c r="BB1181" i="14"/>
  <c r="BB1182" i="14"/>
  <c r="BB1183" i="14"/>
  <c r="BB1184" i="14"/>
  <c r="BB1185" i="14"/>
  <c r="BB315" i="14"/>
  <c r="BB1186" i="14"/>
  <c r="BB316" i="14"/>
  <c r="BB317" i="14"/>
  <c r="BB318" i="14"/>
  <c r="BB1187" i="14"/>
  <c r="BB1188" i="14"/>
  <c r="BB319" i="14"/>
  <c r="BB320" i="14"/>
  <c r="BB1193" i="14"/>
  <c r="BB1194" i="14"/>
  <c r="BB1195" i="14"/>
  <c r="BB1196" i="14"/>
  <c r="BB1197" i="14"/>
  <c r="BB1198" i="14"/>
  <c r="BB1199" i="14"/>
  <c r="BB321" i="14"/>
  <c r="BB1200" i="14"/>
  <c r="BB322" i="14"/>
  <c r="BB1201" i="14"/>
  <c r="BB1202" i="14"/>
  <c r="BB323" i="14"/>
  <c r="BB324" i="14"/>
  <c r="BB1189" i="14"/>
  <c r="BB1190" i="14"/>
  <c r="BB1191" i="14"/>
  <c r="BB1192" i="14"/>
  <c r="BB1203" i="14"/>
  <c r="BB1204" i="14"/>
  <c r="BB1205" i="14"/>
  <c r="BB1206" i="14"/>
  <c r="BB1207" i="14"/>
  <c r="BB1208" i="14"/>
  <c r="BB1209" i="14"/>
  <c r="BB1210" i="14"/>
  <c r="BB1211" i="14"/>
  <c r="BB1212" i="14"/>
  <c r="BB1213" i="14"/>
  <c r="BB1214" i="14"/>
  <c r="BB1215" i="14"/>
  <c r="BB1216" i="14"/>
  <c r="BB1217" i="14"/>
  <c r="BB1218" i="14"/>
  <c r="BB1219" i="14"/>
  <c r="BB1220" i="14"/>
  <c r="BB1221" i="14"/>
  <c r="BB1222" i="14"/>
  <c r="BB1223" i="14"/>
  <c r="BB1224" i="14"/>
  <c r="BB1225" i="14"/>
  <c r="BB1226" i="14"/>
  <c r="BB1227" i="14"/>
  <c r="BB1228" i="14"/>
  <c r="BB1229" i="14"/>
  <c r="BB1230" i="14"/>
  <c r="BB1231" i="14"/>
  <c r="BB1232" i="14"/>
  <c r="BB1233" i="14"/>
  <c r="BB1234" i="14"/>
  <c r="BB1235" i="14"/>
  <c r="BB1236" i="14"/>
  <c r="BB1237" i="14"/>
  <c r="BB1238" i="14"/>
  <c r="BB1239" i="14"/>
  <c r="BB1240" i="14"/>
  <c r="BB1241" i="14"/>
  <c r="BB1242" i="14"/>
  <c r="BB1243" i="14"/>
  <c r="BB1244" i="14"/>
  <c r="BB1245" i="14"/>
  <c r="BB1246" i="14"/>
  <c r="BB1247" i="14"/>
  <c r="BB1248" i="14"/>
  <c r="BB1249" i="14"/>
  <c r="BB1250" i="14"/>
  <c r="BB1251" i="14"/>
  <c r="BB1252" i="14"/>
  <c r="BB1253" i="14"/>
  <c r="BB1254" i="14"/>
  <c r="BB1255" i="14"/>
  <c r="BB1256" i="14"/>
  <c r="BB1257" i="14"/>
  <c r="BB1258" i="14"/>
  <c r="BB1259" i="14"/>
  <c r="BB1260" i="14"/>
  <c r="BB1261" i="14"/>
  <c r="BB1262" i="14"/>
  <c r="BB1263" i="14"/>
  <c r="BB1264" i="14"/>
  <c r="BB1265" i="14"/>
  <c r="BB1266" i="14"/>
  <c r="BB1267" i="14"/>
  <c r="BB1268" i="14"/>
  <c r="BB1269" i="14"/>
  <c r="BB1270" i="14"/>
  <c r="BB1271" i="14"/>
  <c r="BB1272" i="14"/>
  <c r="BB1273" i="14"/>
  <c r="BB1274" i="14"/>
  <c r="BB1275" i="14"/>
  <c r="BB1276" i="14"/>
  <c r="BB1277" i="14"/>
  <c r="BB1278" i="14"/>
  <c r="BB1279" i="14"/>
  <c r="BB1280" i="14"/>
  <c r="BB1281" i="14"/>
  <c r="BB1282" i="14"/>
  <c r="BB1283" i="14"/>
  <c r="BB1284" i="14"/>
  <c r="BB1285" i="14"/>
  <c r="BB1286" i="14"/>
  <c r="BB1287" i="14"/>
  <c r="BB1288" i="14"/>
  <c r="BB1289" i="14"/>
  <c r="BB1290" i="14"/>
  <c r="BB1291" i="14"/>
  <c r="BB1292" i="14"/>
  <c r="BB1293" i="14"/>
  <c r="BB1294" i="14"/>
  <c r="BB1295" i="14"/>
  <c r="BB1296" i="14"/>
  <c r="BB1297" i="14"/>
  <c r="BB1298" i="14"/>
  <c r="BB1299" i="14"/>
  <c r="BB1300" i="14"/>
  <c r="BB1301" i="14"/>
  <c r="BB1302" i="14"/>
  <c r="BB1303" i="14"/>
  <c r="BB1304" i="14"/>
  <c r="BB1305" i="14"/>
  <c r="BB1306" i="14"/>
  <c r="BB1307" i="14"/>
  <c r="BB1308" i="14"/>
  <c r="BB1309" i="14"/>
  <c r="BB1310" i="14"/>
  <c r="BB1311" i="14"/>
  <c r="BB1312" i="14"/>
  <c r="BB1313" i="14"/>
  <c r="BB1314" i="14"/>
  <c r="BB327" i="14"/>
  <c r="BB328" i="14"/>
  <c r="BB1315" i="14"/>
  <c r="BB329" i="14"/>
  <c r="BB330" i="14"/>
  <c r="BB331" i="14"/>
  <c r="BB1316" i="14"/>
  <c r="BB1317" i="14"/>
  <c r="BB332" i="14"/>
  <c r="BB333" i="14"/>
  <c r="BB1318" i="14"/>
  <c r="BB1319" i="14"/>
  <c r="BB1320" i="14"/>
  <c r="BB1321" i="14"/>
  <c r="BB1322" i="14"/>
  <c r="BB1323" i="14"/>
  <c r="BB1324" i="14"/>
  <c r="BB1325" i="14"/>
  <c r="BB1326" i="14"/>
  <c r="BB1327" i="14"/>
  <c r="BB1328" i="14"/>
  <c r="BB1329" i="14"/>
  <c r="BB1330" i="14"/>
  <c r="BB1331" i="14"/>
  <c r="BB1332" i="14"/>
  <c r="BB1333" i="14"/>
  <c r="BB1334" i="14"/>
  <c r="BB1335" i="14"/>
  <c r="BB1336" i="14"/>
  <c r="BB1337" i="14"/>
  <c r="BB1338" i="14"/>
  <c r="BB1339" i="14"/>
  <c r="BB1340" i="14"/>
  <c r="BB1341" i="14"/>
  <c r="BB1342" i="14"/>
  <c r="BB1343" i="14"/>
  <c r="BB1344" i="14"/>
  <c r="BB1345" i="14"/>
  <c r="BB1346" i="14"/>
  <c r="BB1347" i="14"/>
  <c r="BB1348" i="14"/>
  <c r="BB1349" i="14"/>
  <c r="BB1350" i="14"/>
  <c r="BB1351" i="14"/>
  <c r="BB1352" i="14"/>
  <c r="BB1353" i="14"/>
  <c r="BB1354" i="14"/>
  <c r="BB1355" i="14"/>
  <c r="BB1356" i="14"/>
  <c r="BB1357" i="14"/>
  <c r="BB1358" i="14"/>
  <c r="BB1359" i="14"/>
  <c r="BB1360" i="14"/>
  <c r="BB1361" i="14"/>
  <c r="BB1362" i="14"/>
  <c r="BB1363" i="14"/>
  <c r="BB1364" i="14"/>
  <c r="BB1365" i="14"/>
  <c r="BB1366" i="14"/>
  <c r="BB1367" i="14"/>
  <c r="BB1368" i="14"/>
  <c r="BB1369" i="14"/>
  <c r="BB1370" i="14"/>
  <c r="BB1371" i="14"/>
  <c r="BB1372" i="14"/>
  <c r="BB1373" i="14"/>
  <c r="BB1374" i="14"/>
  <c r="BB1375" i="14"/>
  <c r="BB1376" i="14"/>
  <c r="BB1377" i="14"/>
  <c r="BB1378" i="14"/>
  <c r="BB1379" i="14"/>
  <c r="BB1380" i="14"/>
  <c r="BB1381" i="14"/>
  <c r="BB1382" i="14"/>
  <c r="BB1383" i="14"/>
  <c r="BB1384" i="14"/>
  <c r="BB1385" i="14"/>
  <c r="BB1386" i="14"/>
  <c r="BB1387" i="14"/>
  <c r="BB1388" i="14"/>
  <c r="BB1389" i="14"/>
  <c r="BB336" i="14"/>
  <c r="BB337" i="14"/>
  <c r="BB1390" i="14"/>
  <c r="BB1391" i="14"/>
  <c r="BB1392" i="14"/>
  <c r="BB1393" i="14"/>
  <c r="BB1394" i="14"/>
  <c r="BB1395" i="14"/>
  <c r="BB1396" i="14"/>
  <c r="BB1397" i="14"/>
  <c r="BB1398" i="14"/>
  <c r="BB1399" i="14"/>
  <c r="BB1400" i="14"/>
  <c r="BB1401" i="14"/>
  <c r="BB1402" i="14"/>
  <c r="BB1403" i="14"/>
  <c r="BB1404" i="14"/>
  <c r="BB1405" i="14"/>
  <c r="BB1406" i="14"/>
  <c r="BB1407" i="14"/>
  <c r="BB1408" i="14"/>
  <c r="BB1409" i="14"/>
  <c r="BB1410" i="14"/>
  <c r="BB1411" i="14"/>
  <c r="BB1412" i="14"/>
  <c r="BB1413" i="14"/>
  <c r="BB1414" i="14"/>
  <c r="BB1415" i="14"/>
  <c r="BB1416" i="14"/>
  <c r="BB338" i="14"/>
  <c r="BB339" i="14"/>
  <c r="BB1417" i="14"/>
  <c r="BB1418" i="14"/>
  <c r="BB1419" i="14"/>
  <c r="BB1420" i="14"/>
  <c r="BB340" i="14"/>
  <c r="BB341" i="14"/>
  <c r="BB342" i="14"/>
  <c r="BB343" i="14"/>
  <c r="BB344" i="14"/>
  <c r="BB345" i="14"/>
  <c r="BB1421" i="14"/>
  <c r="BB1422" i="14"/>
  <c r="BB1423" i="14"/>
  <c r="BB1424" i="14"/>
  <c r="BB1425" i="14"/>
  <c r="BB1426" i="14"/>
  <c r="BB1427" i="14"/>
  <c r="BB1428" i="14"/>
  <c r="BB1429" i="14"/>
  <c r="BB1430" i="14"/>
  <c r="BB1431" i="14"/>
  <c r="BB1432" i="14"/>
  <c r="BB1433" i="14"/>
  <c r="BB1434" i="14"/>
  <c r="BB1435" i="14"/>
  <c r="BB1436" i="14"/>
  <c r="BB1437" i="14"/>
  <c r="BB1438" i="14"/>
  <c r="BB1439" i="14"/>
  <c r="BB1440" i="14"/>
  <c r="BB1441" i="14"/>
  <c r="BB1442" i="14"/>
  <c r="BB1443" i="14"/>
  <c r="BB1444" i="14"/>
  <c r="BB1445" i="14"/>
  <c r="BB1446" i="14"/>
  <c r="BB1447" i="14"/>
  <c r="BB1448" i="14"/>
  <c r="BB1449" i="14"/>
  <c r="BB1450" i="14"/>
  <c r="BB1451" i="14"/>
  <c r="BB1452" i="14"/>
  <c r="BB1453" i="14"/>
  <c r="BB1454" i="14"/>
  <c r="BB1455" i="14"/>
  <c r="BB1456" i="14"/>
  <c r="BB1457" i="14"/>
  <c r="BB1458" i="14"/>
  <c r="BB346" i="14"/>
  <c r="BB347" i="14"/>
  <c r="BB352" i="14"/>
  <c r="BB353" i="14"/>
  <c r="BB354" i="14"/>
  <c r="BB355" i="14"/>
  <c r="BB356" i="14"/>
  <c r="BB357" i="14"/>
  <c r="BB360" i="14"/>
  <c r="BB361" i="14"/>
  <c r="BB362" i="14"/>
  <c r="BB363" i="14"/>
  <c r="BB364" i="14"/>
  <c r="BB365" i="14"/>
  <c r="BB348" i="14"/>
  <c r="BB349" i="14"/>
  <c r="BB1459" i="14"/>
  <c r="BB1460" i="14"/>
  <c r="BB350" i="14"/>
  <c r="BB351" i="14"/>
  <c r="BB1461" i="14"/>
  <c r="BB1462" i="14"/>
  <c r="BB1463" i="14"/>
  <c r="BB1464" i="14"/>
  <c r="BB1465" i="14"/>
  <c r="BB1466" i="14"/>
  <c r="BB1467" i="14"/>
  <c r="BB1468" i="14"/>
  <c r="BB1469" i="14"/>
  <c r="BB1470" i="14"/>
  <c r="BB1471" i="14"/>
  <c r="BB1472" i="14"/>
  <c r="BB1473" i="14"/>
  <c r="BB1474" i="14"/>
  <c r="BB1475" i="14"/>
  <c r="BB1476" i="14"/>
  <c r="BB1477" i="14"/>
  <c r="BB1478" i="14"/>
  <c r="BB1479" i="14"/>
  <c r="BB1480" i="14"/>
  <c r="BB366" i="14"/>
  <c r="BB367" i="14"/>
  <c r="BB1481" i="14"/>
  <c r="BB1482" i="14"/>
  <c r="BB358" i="14"/>
  <c r="BB359" i="14"/>
  <c r="BB1483" i="14"/>
  <c r="BB1484" i="14"/>
  <c r="BB1485" i="14"/>
  <c r="BB1486" i="14"/>
  <c r="BB1487" i="14"/>
  <c r="BB1488" i="14"/>
  <c r="BB1489" i="14"/>
  <c r="BB1490" i="14"/>
  <c r="BB1491" i="14"/>
  <c r="BB1492" i="14"/>
  <c r="BB1494" i="14"/>
  <c r="BB1495" i="14"/>
  <c r="BB1496" i="14"/>
  <c r="BB1497" i="14"/>
  <c r="BB1498" i="14"/>
  <c r="BB1499" i="14"/>
  <c r="BB368" i="14"/>
  <c r="BB369" i="14"/>
  <c r="BB372" i="14"/>
  <c r="BB1500" i="14"/>
  <c r="BB1501" i="14"/>
  <c r="BB1502" i="14"/>
  <c r="BB1503" i="14"/>
  <c r="BB370" i="14"/>
  <c r="BB371" i="14"/>
  <c r="BB373" i="14"/>
  <c r="BB1505" i="14"/>
  <c r="BB1506" i="14"/>
  <c r="BB1507" i="14"/>
  <c r="BB1508" i="14"/>
  <c r="BB1509" i="14"/>
  <c r="BB1510" i="14"/>
  <c r="BB374" i="14"/>
  <c r="BB375" i="14"/>
  <c r="BB1511" i="14"/>
  <c r="BB1512" i="14"/>
  <c r="BB1513" i="14"/>
  <c r="BB1514" i="14"/>
  <c r="BB376" i="14"/>
  <c r="BB377" i="14"/>
  <c r="BB378" i="14"/>
  <c r="BB1515" i="14"/>
  <c r="BB379" i="14"/>
  <c r="BB1516" i="14"/>
  <c r="BB380" i="14"/>
  <c r="BB381" i="14"/>
  <c r="BB382" i="14"/>
  <c r="BB1517" i="14"/>
  <c r="BB383" i="14"/>
  <c r="BB1518" i="14"/>
  <c r="BB384" i="14"/>
  <c r="BB385" i="14"/>
  <c r="BB386" i="14"/>
  <c r="BB387" i="14"/>
  <c r="BB1519" i="14"/>
  <c r="BB1520" i="14"/>
  <c r="BB1521" i="14"/>
  <c r="BB1522" i="14"/>
  <c r="BB1523" i="14"/>
  <c r="BB1524" i="14"/>
  <c r="BB1525" i="14"/>
  <c r="BB1526" i="14"/>
  <c r="BB1527" i="14"/>
  <c r="BB1528" i="14"/>
  <c r="BB392" i="14"/>
  <c r="BB393" i="14"/>
  <c r="BB1529" i="14"/>
  <c r="BB1530" i="14"/>
  <c r="BB1531" i="14"/>
  <c r="BB1532" i="14"/>
  <c r="BB1533" i="14"/>
  <c r="BB1534" i="14"/>
  <c r="BB394" i="14"/>
  <c r="BB395" i="14"/>
  <c r="BB396" i="14"/>
  <c r="BB397" i="14"/>
  <c r="BB1535" i="14"/>
  <c r="BB1536" i="14"/>
  <c r="BB1537" i="14"/>
  <c r="BB1538" i="14"/>
  <c r="BB1539" i="14"/>
  <c r="BB1540" i="14"/>
  <c r="BB398" i="14"/>
  <c r="BB399" i="14"/>
  <c r="BB1541" i="14"/>
  <c r="BB1542" i="14"/>
  <c r="BB1543" i="14"/>
  <c r="BB1544" i="14"/>
  <c r="BB1545" i="14"/>
  <c r="BB1546" i="14"/>
  <c r="BB1547" i="14"/>
  <c r="BB1548" i="14"/>
  <c r="BB400" i="14"/>
  <c r="BB401" i="14"/>
  <c r="BB1549" i="14"/>
  <c r="BB402" i="14"/>
  <c r="BB1550" i="14"/>
  <c r="BB403" i="14"/>
  <c r="BB1551" i="14"/>
  <c r="BB1552" i="14"/>
  <c r="BB404" i="14"/>
  <c r="BB405" i="14"/>
  <c r="BB1553" i="14"/>
  <c r="BB1554" i="14"/>
  <c r="BB1555" i="14"/>
  <c r="BB1556" i="14"/>
  <c r="BB1557" i="14"/>
  <c r="BB1558" i="14"/>
  <c r="BB1559" i="14"/>
  <c r="BB1560" i="14"/>
  <c r="BB406" i="14"/>
  <c r="BB407" i="14"/>
  <c r="BB408" i="14"/>
  <c r="BB409" i="14"/>
  <c r="BB410" i="14"/>
  <c r="BB411" i="14"/>
  <c r="BB1561" i="14"/>
  <c r="BB1562" i="14"/>
  <c r="BB1563" i="14"/>
  <c r="BB1564" i="14"/>
  <c r="BB412" i="14"/>
  <c r="BB413" i="14"/>
  <c r="BB418" i="14"/>
  <c r="BB1565" i="14"/>
  <c r="BB1566" i="14"/>
  <c r="BB1567" i="14"/>
  <c r="BB1568" i="14"/>
  <c r="BB1569" i="14"/>
  <c r="BB1570" i="14"/>
  <c r="BB1571" i="14"/>
  <c r="BB1572" i="14"/>
  <c r="BB414" i="14"/>
  <c r="BB415" i="14"/>
  <c r="BB419" i="14"/>
  <c r="BB1573" i="14"/>
  <c r="BB1574" i="14"/>
  <c r="BB1575" i="14"/>
  <c r="BB1576" i="14"/>
  <c r="BB1577" i="14"/>
  <c r="BB1578" i="14"/>
  <c r="BB1579" i="14"/>
  <c r="BB1580" i="14"/>
  <c r="BB416" i="14"/>
  <c r="BB417" i="14"/>
  <c r="BB420" i="14"/>
  <c r="BB1586" i="14"/>
  <c r="BB1587" i="14"/>
  <c r="BB1588" i="14"/>
  <c r="BB1589" i="14"/>
  <c r="BB1590" i="14"/>
  <c r="BB1591" i="14"/>
  <c r="BB421" i="14"/>
  <c r="BB422" i="14"/>
  <c r="BB1592" i="14"/>
  <c r="BB1593" i="14"/>
  <c r="BB1594" i="14"/>
  <c r="BB1595" i="14"/>
  <c r="BB1596" i="14"/>
  <c r="BB1597" i="14"/>
  <c r="BB1598" i="14"/>
  <c r="BB1599" i="14"/>
  <c r="BB1600" i="14"/>
  <c r="BB1601" i="14"/>
  <c r="BB423" i="14"/>
  <c r="BB424" i="14"/>
  <c r="BB1602" i="14"/>
  <c r="BB1603" i="14"/>
  <c r="BB1604" i="14"/>
  <c r="BB1605" i="14"/>
  <c r="BB1606" i="14"/>
  <c r="BB1607" i="14"/>
  <c r="BB1608" i="14"/>
  <c r="BB1609" i="14"/>
  <c r="BB1610" i="14"/>
  <c r="BB1611" i="14"/>
  <c r="BB425" i="14"/>
  <c r="BB426" i="14"/>
  <c r="BB427" i="14"/>
  <c r="BB1612" i="14"/>
  <c r="BB428" i="14"/>
  <c r="BB429" i="14"/>
  <c r="BB430" i="14"/>
  <c r="BB431" i="14"/>
  <c r="BB432" i="14"/>
  <c r="BB1613" i="14"/>
  <c r="BB433" i="14"/>
  <c r="BB434" i="14"/>
  <c r="BB435" i="14"/>
  <c r="BB436" i="14"/>
  <c r="BB437" i="14"/>
  <c r="BB438" i="14"/>
  <c r="BB439" i="14"/>
  <c r="BB1614" i="14"/>
  <c r="BB1615" i="14"/>
  <c r="BB1616" i="14"/>
  <c r="BB1617" i="14"/>
  <c r="BB1618" i="14"/>
  <c r="BB1619" i="14"/>
  <c r="BB1620" i="14"/>
  <c r="BB1621" i="14"/>
  <c r="BB1622" i="14"/>
  <c r="BB1623" i="14"/>
  <c r="BB1624" i="14"/>
  <c r="BB446" i="14"/>
  <c r="BB447" i="14"/>
  <c r="BB448" i="14"/>
  <c r="BB449" i="14"/>
  <c r="BB1625" i="14"/>
  <c r="BB1626" i="14"/>
  <c r="BB450" i="14"/>
  <c r="BB451" i="14"/>
  <c r="BB1627" i="14"/>
  <c r="BB1628" i="14"/>
  <c r="BB1629" i="14"/>
  <c r="BB1630" i="14"/>
  <c r="BB1631" i="14"/>
  <c r="BB454" i="14"/>
  <c r="BB1632" i="14"/>
  <c r="BB455" i="14"/>
  <c r="BB1633" i="14"/>
  <c r="BB1634" i="14"/>
  <c r="BB456" i="14"/>
  <c r="BB457" i="14"/>
  <c r="BB1635" i="14"/>
  <c r="BB1636" i="14"/>
  <c r="BB1637" i="14"/>
  <c r="BB1638" i="14"/>
  <c r="BB1639" i="14"/>
  <c r="BB1640" i="14"/>
  <c r="BB1641" i="14"/>
  <c r="BB1642" i="14"/>
  <c r="BB472" i="14"/>
  <c r="BB473" i="14"/>
  <c r="BB474" i="14"/>
  <c r="BB475" i="14"/>
  <c r="BB1643" i="14"/>
  <c r="BB1644" i="14"/>
  <c r="BB476" i="14"/>
  <c r="BB477" i="14"/>
  <c r="BB1645" i="14"/>
  <c r="BB1646" i="14"/>
  <c r="BB1647" i="14"/>
  <c r="BB1648" i="14"/>
  <c r="BB1649" i="14"/>
  <c r="BB1650" i="14"/>
  <c r="BB1651" i="14"/>
  <c r="BB478" i="14"/>
  <c r="BB1652" i="14"/>
  <c r="BB479" i="14"/>
  <c r="BB480" i="14"/>
  <c r="BB481" i="14"/>
  <c r="BB1653" i="14"/>
  <c r="BB1654" i="14"/>
  <c r="BB482" i="14"/>
  <c r="BB483" i="14"/>
  <c r="BB1655" i="14"/>
  <c r="BB1656" i="14"/>
  <c r="BB1657" i="14"/>
  <c r="BB1658" i="14"/>
  <c r="BB1659" i="14"/>
  <c r="BB1660" i="14"/>
  <c r="BB1661" i="14"/>
  <c r="BB1662" i="14"/>
  <c r="BB1663" i="14"/>
  <c r="BB1664" i="14"/>
  <c r="BB1665" i="14"/>
  <c r="BB1666" i="14"/>
  <c r="BB1667" i="14"/>
  <c r="BB1668" i="14"/>
  <c r="BB1669" i="14"/>
  <c r="BB1670" i="14"/>
  <c r="BB1671" i="14"/>
  <c r="BB1672" i="14"/>
  <c r="BB1673" i="14"/>
  <c r="BB1674" i="14"/>
  <c r="BB1675" i="14"/>
  <c r="BB1676" i="14"/>
  <c r="BB1677" i="14"/>
  <c r="BB1678" i="14"/>
  <c r="BB1679" i="14"/>
  <c r="BB1680" i="14"/>
  <c r="BB1681" i="14"/>
  <c r="BB1682" i="14"/>
  <c r="BB1683" i="14"/>
  <c r="BB1684" i="14"/>
  <c r="BB1685" i="14"/>
  <c r="BB1686" i="14"/>
  <c r="BB1687" i="14"/>
  <c r="BB1688" i="14"/>
  <c r="BB1689" i="14"/>
  <c r="BB1690" i="14"/>
  <c r="BB1691" i="14"/>
  <c r="BB1692" i="14"/>
  <c r="BB1693" i="14"/>
  <c r="BB1694" i="14"/>
  <c r="BB1695" i="14"/>
  <c r="BB1696" i="14"/>
  <c r="BB1697" i="14"/>
  <c r="BB1698" i="14"/>
  <c r="BB1699" i="14"/>
  <c r="BB1700" i="14"/>
  <c r="BB1701" i="14"/>
  <c r="BB1702" i="14"/>
  <c r="BB1703" i="14"/>
  <c r="BB1704" i="14"/>
  <c r="BB1705" i="14"/>
  <c r="BB1706" i="14"/>
  <c r="BB1707" i="14"/>
  <c r="BB1708" i="14"/>
  <c r="BB1709" i="14"/>
  <c r="BB1710" i="14"/>
  <c r="BB488" i="14"/>
  <c r="BB489" i="14"/>
  <c r="BB1711" i="14"/>
  <c r="BB1712" i="14"/>
  <c r="BB1713" i="14"/>
  <c r="BB1714" i="14"/>
  <c r="BB1715" i="14"/>
  <c r="BB1716" i="14"/>
  <c r="BB490" i="14"/>
  <c r="BB491" i="14"/>
  <c r="BB1717" i="14"/>
  <c r="BB1718" i="14"/>
  <c r="BB1719" i="14"/>
  <c r="BB1720" i="14"/>
  <c r="BB1721" i="14"/>
  <c r="BB1722" i="14"/>
  <c r="BB1723" i="14"/>
  <c r="BB1724" i="14"/>
  <c r="BB1725" i="14"/>
  <c r="BB1726" i="14"/>
  <c r="BB1727" i="14"/>
  <c r="BB1728" i="14"/>
  <c r="BB1729" i="14"/>
  <c r="BB1730" i="14"/>
  <c r="BB1731" i="14"/>
  <c r="BB1732" i="14"/>
  <c r="BB1733" i="14"/>
  <c r="BB1734" i="14"/>
  <c r="BB1735" i="14"/>
  <c r="BB1736" i="14"/>
  <c r="BB1737" i="14"/>
  <c r="BB1738" i="14"/>
  <c r="BB492" i="14"/>
  <c r="BB493" i="14"/>
  <c r="BB1739" i="14"/>
  <c r="BB1740" i="14"/>
  <c r="BB1741" i="14"/>
  <c r="BB1742" i="14"/>
  <c r="BB1743" i="14"/>
  <c r="BB1744" i="14"/>
  <c r="BB1745" i="14"/>
  <c r="BB1746" i="14"/>
  <c r="BB1747" i="14"/>
  <c r="BB1748" i="14"/>
  <c r="BB1749" i="14"/>
  <c r="BB1750" i="14"/>
  <c r="BB1751" i="14"/>
  <c r="BB1752" i="14"/>
  <c r="BB1753" i="14"/>
  <c r="BB1754" i="14"/>
  <c r="BB1755" i="14"/>
  <c r="BB1756" i="14"/>
  <c r="BB1757" i="14"/>
  <c r="BB1758" i="14"/>
  <c r="BB1759" i="14"/>
  <c r="BB1760" i="14"/>
  <c r="BB1761" i="14"/>
  <c r="BB1762" i="14"/>
  <c r="BB1763" i="14"/>
  <c r="BB1764" i="14"/>
  <c r="BB1765" i="14"/>
  <c r="BB1766" i="14"/>
  <c r="BB1767" i="14"/>
  <c r="BB1768" i="14"/>
  <c r="BB1769" i="14"/>
  <c r="BB1770" i="14"/>
  <c r="BB1771" i="14"/>
  <c r="BB1772" i="14"/>
  <c r="BB1773" i="14"/>
  <c r="BB1774" i="14"/>
  <c r="BB1775" i="14"/>
  <c r="BB1776" i="14"/>
  <c r="BB1777" i="14"/>
  <c r="BB1778" i="14"/>
  <c r="BB1779" i="14"/>
  <c r="BB1780" i="14"/>
  <c r="BB1781" i="14"/>
  <c r="BB1782" i="14"/>
  <c r="BB1783" i="14"/>
  <c r="BB1784" i="14"/>
  <c r="BB1785" i="14"/>
  <c r="BB1786" i="14"/>
  <c r="BB1787" i="14"/>
  <c r="BB1788" i="14"/>
  <c r="BB1789" i="14"/>
  <c r="BB1790" i="14"/>
  <c r="BB1791" i="14"/>
  <c r="BB1792" i="14"/>
  <c r="BB1793" i="14"/>
  <c r="BB1794" i="14"/>
  <c r="BB1795" i="14"/>
  <c r="BB1796" i="14"/>
  <c r="BB1797" i="14"/>
  <c r="BB1798" i="14"/>
  <c r="BB1799" i="14"/>
  <c r="BB1800" i="14"/>
  <c r="BB1801" i="14"/>
  <c r="BB1802" i="14"/>
  <c r="BB1803" i="14"/>
  <c r="BB1804" i="14"/>
  <c r="BB1805" i="14"/>
  <c r="BB1806" i="14"/>
  <c r="BB496" i="14"/>
  <c r="BB497" i="14"/>
  <c r="BB1807" i="14"/>
  <c r="BB1808" i="14"/>
  <c r="BB1809" i="14"/>
  <c r="BB1810" i="14"/>
  <c r="BB1811" i="14"/>
  <c r="BB1812" i="14"/>
  <c r="BB1813" i="14"/>
  <c r="BB1814" i="14"/>
  <c r="BB1815" i="14"/>
  <c r="BB1816" i="14"/>
  <c r="BB1817" i="14"/>
  <c r="BB1818" i="14"/>
  <c r="BB1819" i="14"/>
  <c r="BB1820" i="14"/>
  <c r="BB1821" i="14"/>
  <c r="BB1822" i="14"/>
  <c r="BB1823" i="14"/>
  <c r="BB1824" i="14"/>
  <c r="BB1825" i="14"/>
  <c r="BB1826" i="14"/>
  <c r="BB1827" i="14"/>
  <c r="BB1828" i="14"/>
  <c r="BB1829" i="14"/>
  <c r="BB1830" i="14"/>
  <c r="BB1831" i="14"/>
  <c r="BB1832" i="14"/>
  <c r="BB1833" i="14"/>
  <c r="BB1834" i="14"/>
  <c r="BB502" i="14"/>
  <c r="BB503" i="14"/>
  <c r="BB1835" i="14"/>
  <c r="BB1836" i="14"/>
  <c r="BB1837" i="14"/>
  <c r="BB1838" i="14"/>
  <c r="BB1839" i="14"/>
  <c r="BB1840" i="14"/>
  <c r="BB1841" i="14"/>
  <c r="BB1842" i="14"/>
  <c r="BB1843" i="14"/>
  <c r="BB1844" i="14"/>
  <c r="BB1845" i="14"/>
  <c r="BB1846" i="14"/>
  <c r="BB1847" i="14"/>
  <c r="BB1848" i="14"/>
  <c r="BB1849" i="14"/>
  <c r="BB1850" i="14"/>
  <c r="BB1851" i="14"/>
  <c r="BB1852" i="14"/>
  <c r="BB1853" i="14"/>
  <c r="BB1854" i="14"/>
  <c r="BB1855" i="14"/>
  <c r="BB1856" i="14"/>
  <c r="BB1857" i="14"/>
  <c r="BB1858" i="14"/>
  <c r="BB1859" i="14"/>
  <c r="BB1860" i="14"/>
  <c r="BB1861" i="14"/>
  <c r="BB1862" i="14"/>
  <c r="BB508" i="14"/>
  <c r="BB509" i="14"/>
  <c r="BB1863" i="14"/>
  <c r="BB1864" i="14"/>
  <c r="BB1865" i="14"/>
  <c r="BB1866" i="14"/>
  <c r="BB510" i="14"/>
  <c r="BB511" i="14"/>
  <c r="BB514" i="14"/>
  <c r="BB1867" i="14"/>
  <c r="BB1868" i="14"/>
  <c r="BB1869" i="14"/>
  <c r="BB1870" i="14"/>
  <c r="BB1871" i="14"/>
  <c r="BB1872" i="14"/>
  <c r="BB512" i="14"/>
  <c r="BB513" i="14"/>
  <c r="BB515" i="14"/>
  <c r="BB516" i="14"/>
  <c r="BB1873" i="14"/>
  <c r="BB1874" i="14"/>
  <c r="BB1875" i="14"/>
  <c r="BB1876" i="14"/>
  <c r="BB1877" i="14"/>
  <c r="BB1878" i="14"/>
  <c r="BB517" i="14"/>
  <c r="BB518" i="14"/>
  <c r="BB1879" i="14"/>
  <c r="BB1880" i="14"/>
  <c r="BB1881" i="14"/>
  <c r="BB1882" i="14"/>
  <c r="BB1883" i="14"/>
  <c r="BB1884" i="14"/>
  <c r="BB519" i="14"/>
  <c r="BB520" i="14"/>
  <c r="BB1885" i="14"/>
  <c r="BB1886" i="14"/>
  <c r="BB1887" i="14"/>
  <c r="BB1888" i="14"/>
  <c r="BB521" i="14"/>
  <c r="BB522" i="14"/>
  <c r="BB531" i="14"/>
  <c r="BB1889" i="14"/>
  <c r="BB1890" i="14"/>
  <c r="BB523" i="14"/>
  <c r="BB524" i="14"/>
  <c r="BB532" i="14"/>
  <c r="BB1891" i="14"/>
  <c r="BB1892" i="14"/>
  <c r="BB1893" i="14"/>
  <c r="BB1894" i="14"/>
  <c r="BB1895" i="14"/>
  <c r="BB1896" i="14"/>
  <c r="BB1897" i="14"/>
  <c r="BB1898" i="14"/>
  <c r="BB525" i="14"/>
  <c r="BB526" i="14"/>
  <c r="BB533" i="14"/>
  <c r="BB1902" i="14"/>
  <c r="BB1903" i="14"/>
  <c r="BB1904" i="14"/>
  <c r="BB1905" i="14"/>
  <c r="BB1906" i="14"/>
  <c r="BB1907" i="14"/>
  <c r="BB536" i="14"/>
  <c r="BB537" i="14"/>
  <c r="BB1908" i="14"/>
  <c r="BB1909" i="14"/>
  <c r="BB1910" i="14"/>
  <c r="BB1911" i="14"/>
  <c r="BB1912" i="14"/>
  <c r="BB1913" i="14"/>
  <c r="BB1914" i="14"/>
  <c r="BB1915" i="14"/>
  <c r="BB538" i="14"/>
  <c r="BB539" i="14"/>
  <c r="BB1918" i="14"/>
  <c r="BB1919" i="14"/>
  <c r="BB542" i="14"/>
  <c r="BB543" i="14"/>
  <c r="BB1920" i="14"/>
  <c r="BB544" i="14"/>
  <c r="BB545" i="14"/>
  <c r="BB546" i="14"/>
  <c r="BB547" i="14"/>
  <c r="BB1921" i="14"/>
  <c r="BB1922" i="14"/>
  <c r="BB548" i="14"/>
  <c r="BB549" i="14"/>
  <c r="BB550" i="14"/>
  <c r="BB551" i="14"/>
  <c r="BB552" i="14"/>
  <c r="BB1923" i="14"/>
  <c r="BB553" i="14"/>
  <c r="BB554" i="14"/>
  <c r="BB555" i="14"/>
  <c r="BB556" i="14"/>
  <c r="BB1924" i="14"/>
  <c r="BB1925" i="14"/>
  <c r="BB557" i="14"/>
  <c r="BB1930" i="14"/>
  <c r="BB1931" i="14"/>
  <c r="BB1932" i="14"/>
  <c r="BB1933" i="14"/>
  <c r="BB566" i="14"/>
  <c r="BB567" i="14"/>
  <c r="BB576" i="14"/>
  <c r="BB1934" i="14"/>
  <c r="BB1935" i="14"/>
  <c r="BB568" i="14"/>
  <c r="BB569" i="14"/>
  <c r="BB577" i="14"/>
  <c r="BB1936" i="14"/>
  <c r="BB1937" i="14"/>
  <c r="BB1938" i="14"/>
  <c r="BB1939" i="14"/>
  <c r="BB1940" i="14"/>
  <c r="BB1941" i="14"/>
  <c r="BB1942" i="14"/>
  <c r="BB1943" i="14"/>
  <c r="BB570" i="14"/>
  <c r="BB571" i="14"/>
  <c r="BB578" i="14"/>
  <c r="BB572" i="14"/>
  <c r="BB573" i="14"/>
  <c r="BB579" i="14"/>
  <c r="BB1944" i="14"/>
  <c r="BB1945" i="14"/>
  <c r="BB1946" i="14"/>
  <c r="BB1947" i="14"/>
  <c r="BB1948" i="14"/>
  <c r="BB1949" i="14"/>
  <c r="BB574" i="14"/>
  <c r="BB575" i="14"/>
  <c r="BB580" i="14"/>
  <c r="BB1953" i="14"/>
  <c r="BB1954" i="14"/>
  <c r="BB1955" i="14"/>
  <c r="BB1956" i="14"/>
  <c r="BB1957" i="14"/>
  <c r="BB1958" i="14"/>
  <c r="BB581" i="14"/>
  <c r="BB582" i="14"/>
  <c r="BB1959" i="14"/>
  <c r="BB1960" i="14"/>
  <c r="BB1961" i="14"/>
  <c r="BB1962" i="14"/>
  <c r="BB1963" i="14"/>
  <c r="BB1964" i="14"/>
  <c r="BB1965" i="14"/>
  <c r="BB1966" i="14"/>
  <c r="BB583" i="14"/>
  <c r="BB584" i="14"/>
  <c r="BB1967" i="14"/>
  <c r="BB1968" i="14"/>
  <c r="BB1969" i="14"/>
  <c r="BB1970" i="14"/>
  <c r="BB585" i="14"/>
  <c r="BB586" i="14"/>
  <c r="BB587" i="14"/>
  <c r="BB588" i="14"/>
  <c r="BB605" i="14"/>
  <c r="BB1971" i="14"/>
  <c r="BB1972" i="14"/>
  <c r="BB1973" i="14"/>
  <c r="BB1974" i="14"/>
  <c r="BB589" i="14"/>
  <c r="BB590" i="14"/>
  <c r="BB606" i="14"/>
  <c r="BB591" i="14"/>
  <c r="BB592" i="14"/>
  <c r="BB607" i="14"/>
  <c r="BB1975" i="14"/>
  <c r="BB1976" i="14"/>
  <c r="BB1977" i="14"/>
  <c r="BB1978" i="14"/>
  <c r="BB593" i="14"/>
  <c r="BB594" i="14"/>
  <c r="BB608" i="14"/>
  <c r="BB1979" i="14"/>
  <c r="BB1980" i="14"/>
  <c r="BB1981" i="14"/>
  <c r="BB1982" i="14"/>
  <c r="BB595" i="14"/>
  <c r="BB596" i="14"/>
  <c r="BB609" i="14"/>
  <c r="BB597" i="14"/>
  <c r="BB598" i="14"/>
  <c r="BB610" i="14"/>
  <c r="BB1983" i="14"/>
  <c r="BB1984" i="14"/>
  <c r="BB599" i="14"/>
  <c r="BB600" i="14"/>
  <c r="BB611" i="14"/>
  <c r="BB1985" i="14"/>
  <c r="BB1986" i="14"/>
  <c r="BB1987" i="14"/>
  <c r="BB1988" i="14"/>
  <c r="BB1989" i="14"/>
  <c r="BB1990" i="14"/>
  <c r="BB1991" i="14"/>
  <c r="BB1992" i="14"/>
  <c r="BB1993" i="14"/>
  <c r="BB1994" i="14"/>
  <c r="BB1995" i="14"/>
  <c r="BB1996" i="14"/>
  <c r="BB1997" i="14"/>
  <c r="BB1998" i="14"/>
  <c r="BB614" i="14"/>
  <c r="BB615" i="14"/>
  <c r="BB1999" i="14"/>
  <c r="BB2000" i="14"/>
  <c r="BB2001" i="14"/>
  <c r="BB2002" i="14"/>
  <c r="BB2003" i="14"/>
  <c r="BB2004" i="14"/>
  <c r="BB2005" i="14"/>
  <c r="BB2006" i="14"/>
  <c r="BB2007" i="14"/>
  <c r="BB2008" i="14"/>
  <c r="BB2009" i="14"/>
  <c r="BB2010" i="14"/>
  <c r="BB2011" i="14"/>
  <c r="BB2012" i="14"/>
  <c r="BB616" i="14"/>
  <c r="BB617" i="14"/>
  <c r="BB2015" i="14"/>
  <c r="BB2016" i="14"/>
  <c r="BB2017" i="14"/>
  <c r="BB2018" i="14"/>
  <c r="BB2019" i="14"/>
  <c r="BB2020" i="14"/>
  <c r="BB2021" i="14"/>
  <c r="BB2022" i="14"/>
  <c r="BB2023" i="14"/>
  <c r="BB2024" i="14"/>
  <c r="BB2025" i="14"/>
  <c r="BB2026" i="14"/>
  <c r="BB2027" i="14"/>
  <c r="BB2028" i="14"/>
  <c r="BB2029" i="14"/>
  <c r="BB2030" i="14"/>
  <c r="BB2031" i="14"/>
  <c r="BB2032" i="14"/>
  <c r="BB2033" i="14"/>
  <c r="BB2034" i="14"/>
  <c r="BB2035" i="14"/>
  <c r="BB2036" i="14"/>
  <c r="BB2037" i="14"/>
  <c r="BB2038" i="14"/>
  <c r="BB2039" i="14"/>
  <c r="BB2040" i="14"/>
  <c r="BB2041" i="14"/>
  <c r="BB2042" i="14"/>
  <c r="BB2043" i="14"/>
  <c r="BB2044" i="14"/>
  <c r="BB2045" i="14"/>
  <c r="BB2046" i="14"/>
  <c r="BB2047" i="14"/>
  <c r="BB2048" i="14"/>
  <c r="BB2049" i="14"/>
  <c r="BB2050" i="14"/>
  <c r="BB2051" i="14"/>
  <c r="BB2052" i="14"/>
  <c r="BB2053" i="14"/>
  <c r="BB2054" i="14"/>
  <c r="BB2055" i="14"/>
  <c r="BB2056" i="14"/>
  <c r="BB2057" i="14"/>
  <c r="BB2058" i="14"/>
  <c r="BB2059" i="14"/>
  <c r="BB2060" i="14"/>
  <c r="BB2061" i="14"/>
  <c r="BB2062" i="14"/>
  <c r="BB2063" i="14"/>
  <c r="BB2064" i="14"/>
  <c r="BB2065" i="14"/>
  <c r="BB2066" i="14"/>
  <c r="BB2067" i="14"/>
  <c r="BB2068" i="14"/>
  <c r="BB2070" i="14"/>
  <c r="BB2071" i="14"/>
  <c r="BB2072" i="14"/>
  <c r="BB2073" i="14"/>
  <c r="BB2074" i="14"/>
  <c r="BB2075" i="14"/>
  <c r="BB2076" i="14"/>
  <c r="BB2077" i="14"/>
  <c r="BB2078" i="14"/>
  <c r="BB2079" i="14"/>
  <c r="BB2080" i="14"/>
  <c r="BB2081" i="14"/>
  <c r="BB2082" i="14"/>
  <c r="BB2083" i="14"/>
  <c r="BB2084" i="14"/>
  <c r="BB2085" i="14"/>
  <c r="BB2086" i="14"/>
  <c r="BB2087" i="14"/>
  <c r="BB2088" i="14"/>
  <c r="BB2089" i="14"/>
  <c r="BB2090" i="14"/>
  <c r="BB2091" i="14"/>
  <c r="BB2092" i="14"/>
  <c r="BB2093" i="14"/>
  <c r="BB2094" i="14"/>
  <c r="BB2095" i="14"/>
  <c r="BB2096" i="14"/>
  <c r="BB2097" i="14"/>
  <c r="BB2098" i="14"/>
  <c r="BB2099" i="14"/>
  <c r="BB2100" i="14"/>
  <c r="BB2101" i="14"/>
  <c r="BB2102" i="14"/>
  <c r="BB2103" i="14"/>
  <c r="BB2110" i="14"/>
  <c r="BB2111" i="14"/>
  <c r="BB2112" i="14"/>
  <c r="BB2113" i="14"/>
  <c r="BB2114" i="14"/>
  <c r="BB2115" i="14"/>
  <c r="BB2116" i="14"/>
  <c r="BB2117" i="14"/>
  <c r="BB642" i="14"/>
  <c r="BB643" i="14"/>
  <c r="BB630" i="14"/>
  <c r="BB631" i="14"/>
  <c r="BB2118" i="14"/>
  <c r="BB2119" i="14"/>
  <c r="BB632" i="14"/>
  <c r="BB633" i="14"/>
  <c r="BB634" i="14"/>
  <c r="BB635" i="14"/>
  <c r="BB636" i="14"/>
  <c r="BB637" i="14"/>
  <c r="BB2120" i="14"/>
  <c r="BB2121" i="14"/>
  <c r="BB2122" i="14"/>
  <c r="BB2123" i="14"/>
  <c r="BB2124" i="14"/>
  <c r="BB2125" i="14"/>
  <c r="BB2126" i="14"/>
  <c r="BB2127" i="14"/>
  <c r="BB2128" i="14"/>
  <c r="BB2129" i="14"/>
  <c r="BB638" i="14"/>
  <c r="BB639" i="14"/>
  <c r="BB2130" i="14"/>
  <c r="BB2131" i="14"/>
  <c r="BB2132" i="14"/>
  <c r="BB2133" i="14"/>
  <c r="BB640" i="14"/>
  <c r="BB641" i="14"/>
  <c r="BB2134" i="14"/>
  <c r="BB2135" i="14"/>
  <c r="BB2136" i="14"/>
  <c r="BB2137" i="14"/>
  <c r="BB2138" i="14"/>
  <c r="BB2139" i="14"/>
  <c r="BB2140" i="14"/>
  <c r="BB2141" i="14"/>
  <c r="BB2142" i="14"/>
  <c r="BB2143" i="14"/>
  <c r="BB2144" i="14"/>
  <c r="BB2145" i="14"/>
  <c r="BB2146" i="14"/>
  <c r="BB2147" i="14"/>
  <c r="BB2148" i="14"/>
  <c r="BB2149" i="14"/>
  <c r="BB2150" i="14"/>
  <c r="BB2151" i="14"/>
  <c r="BB2152" i="14"/>
  <c r="BB2153" i="14"/>
  <c r="BB2154" i="14"/>
  <c r="BB2155" i="14"/>
  <c r="BB2156" i="14"/>
  <c r="BB2157" i="14"/>
  <c r="BB2158" i="14"/>
  <c r="BB2159" i="14"/>
  <c r="BB2160" i="14"/>
  <c r="BB2161" i="14"/>
  <c r="BB644" i="14"/>
  <c r="BB645" i="14"/>
  <c r="BB2162" i="14"/>
  <c r="BB2163" i="14"/>
  <c r="BB2164" i="14"/>
  <c r="BB2165" i="14"/>
  <c r="BB2166" i="14"/>
  <c r="BB2167" i="14"/>
  <c r="BB2168" i="14"/>
  <c r="BB2169" i="14"/>
  <c r="BB2170" i="14"/>
  <c r="BB2171" i="14"/>
  <c r="BB2172" i="14"/>
  <c r="BB2173" i="14"/>
  <c r="BB2174" i="14"/>
  <c r="BB2175" i="14"/>
  <c r="BB2176" i="14"/>
  <c r="BB2177" i="14"/>
  <c r="BB2178" i="14"/>
  <c r="BB2179" i="14"/>
  <c r="BB2180" i="14"/>
  <c r="BB2181" i="14"/>
  <c r="BB2182" i="14"/>
  <c r="BB2183" i="14"/>
  <c r="BB2184" i="14"/>
  <c r="BB2185" i="14"/>
  <c r="BB2186" i="14"/>
  <c r="BB2187" i="14"/>
  <c r="BB2188" i="14"/>
  <c r="BB2189" i="14"/>
  <c r="BB2190" i="14"/>
  <c r="BB2191" i="14"/>
  <c r="BB2192" i="14"/>
  <c r="BB2193" i="14"/>
  <c r="BB2194" i="14"/>
  <c r="BB2195" i="14"/>
  <c r="BB2196" i="14"/>
  <c r="BB2197" i="14"/>
  <c r="BB2198" i="14"/>
  <c r="BB2199" i="14"/>
  <c r="BB2200" i="14"/>
  <c r="BB2201" i="14"/>
  <c r="BB2202" i="14"/>
  <c r="BB2203" i="14"/>
  <c r="BB2204" i="14"/>
  <c r="BB2205" i="14"/>
  <c r="BB2206" i="14"/>
  <c r="BB2207" i="14"/>
  <c r="BB2208" i="14"/>
  <c r="BB2209" i="14"/>
  <c r="BB2210" i="14"/>
  <c r="BB2211" i="14"/>
  <c r="BB646" i="14"/>
  <c r="BB2212" i="14"/>
  <c r="BB647" i="14"/>
  <c r="BB648" i="14"/>
  <c r="BB649" i="14"/>
  <c r="BB650" i="14"/>
  <c r="BB659" i="14"/>
  <c r="BB660" i="14"/>
  <c r="BB661" i="14"/>
  <c r="BB653" i="14"/>
  <c r="BB654" i="14"/>
  <c r="BB655" i="14"/>
  <c r="BB656" i="14"/>
  <c r="BB664" i="14"/>
  <c r="BB665" i="14"/>
  <c r="BB666" i="14"/>
  <c r="BB667" i="14"/>
  <c r="BB2213" i="14"/>
  <c r="BB2214" i="14"/>
  <c r="BB2215" i="14"/>
  <c r="BB651" i="14"/>
  <c r="BB652" i="14"/>
  <c r="BB2216" i="14"/>
  <c r="BB2217" i="14"/>
  <c r="BB2218" i="14"/>
  <c r="BB2219" i="14"/>
  <c r="BB657" i="14"/>
  <c r="BB658" i="14"/>
  <c r="BB2224" i="14"/>
  <c r="BB2225" i="14"/>
  <c r="BB2226" i="14"/>
  <c r="BB2227" i="14"/>
  <c r="BB2220" i="14"/>
  <c r="BB662" i="14"/>
  <c r="BB2221" i="14"/>
  <c r="BB2222" i="14"/>
  <c r="BB2223" i="14"/>
  <c r="BB663" i="14"/>
  <c r="BB2228" i="14"/>
  <c r="BB2229" i="14"/>
  <c r="BB2230" i="14"/>
  <c r="BB2231" i="14"/>
  <c r="BB2232" i="14"/>
  <c r="BB2233" i="14"/>
  <c r="BB2234" i="14"/>
  <c r="BB2235" i="14"/>
  <c r="BB2236" i="14"/>
  <c r="BB2237" i="14"/>
  <c r="BB2238" i="14"/>
  <c r="BB2239" i="14"/>
  <c r="BB2240" i="14"/>
  <c r="BB2241" i="14"/>
  <c r="BB2242" i="14"/>
  <c r="BB2243" i="14"/>
  <c r="BB668" i="14"/>
  <c r="BB669" i="14"/>
  <c r="BB2244" i="14"/>
  <c r="BB2245" i="14"/>
  <c r="BB2246" i="14"/>
  <c r="BB2247" i="14"/>
  <c r="BB670" i="14"/>
  <c r="BB671" i="14"/>
  <c r="BB680" i="14"/>
  <c r="BB2248" i="14"/>
  <c r="BB2249" i="14"/>
  <c r="BB672" i="14"/>
  <c r="BB673" i="14"/>
  <c r="BB674" i="14"/>
  <c r="BB675" i="14"/>
  <c r="BB676" i="14"/>
  <c r="BB677" i="14"/>
  <c r="BB2250" i="14"/>
  <c r="BB2251" i="14"/>
  <c r="BB678" i="14"/>
  <c r="BB679" i="14"/>
  <c r="BB2252" i="14"/>
  <c r="BB2253" i="14"/>
  <c r="BB2254" i="14"/>
  <c r="BB2255" i="14"/>
  <c r="BB2256" i="14"/>
  <c r="BB2257" i="14"/>
  <c r="BB2258" i="14"/>
  <c r="BB2259" i="14"/>
  <c r="BB2260" i="14"/>
  <c r="BB2261" i="14"/>
  <c r="BB2262" i="14"/>
  <c r="BB2263" i="14"/>
  <c r="BB2264" i="14"/>
  <c r="BB681" i="14"/>
  <c r="BB682" i="14"/>
  <c r="BB2265" i="14"/>
  <c r="BB2266" i="14"/>
  <c r="BB2267" i="14"/>
  <c r="BB683" i="14"/>
  <c r="BB684" i="14"/>
  <c r="BB2268" i="14"/>
  <c r="BB685" i="14"/>
  <c r="BB2269" i="14"/>
  <c r="BB2270" i="14"/>
  <c r="BB686" i="14"/>
  <c r="BB2271" i="14"/>
  <c r="BB687" i="14"/>
  <c r="BB688" i="14"/>
  <c r="BB2272" i="14"/>
  <c r="BB2273" i="14"/>
  <c r="BB689" i="14"/>
  <c r="BB2274" i="14"/>
  <c r="BB2275" i="14"/>
  <c r="BB690" i="14"/>
  <c r="BB691" i="14"/>
  <c r="BB692" i="14"/>
  <c r="BB693" i="14"/>
  <c r="BB694" i="14"/>
  <c r="BB695" i="14"/>
  <c r="BB696" i="14"/>
  <c r="BB2276" i="14"/>
  <c r="BB2277" i="14"/>
  <c r="BB697" i="14"/>
  <c r="BB698" i="14"/>
  <c r="BB2278" i="14"/>
  <c r="BB2279" i="14"/>
  <c r="BB2280" i="14"/>
  <c r="BB2281" i="14"/>
  <c r="BB699" i="14"/>
  <c r="BB700" i="14"/>
  <c r="BB2282" i="14"/>
  <c r="BB2283" i="14"/>
  <c r="BB703" i="14"/>
  <c r="BB704" i="14"/>
  <c r="BB701" i="14"/>
  <c r="BB702" i="14"/>
  <c r="BB707" i="14"/>
  <c r="BB708" i="14"/>
  <c r="BB705" i="14"/>
  <c r="BB706" i="14"/>
  <c r="BB709" i="14"/>
  <c r="BB710" i="14"/>
  <c r="BB2284" i="14"/>
  <c r="BB2285" i="14"/>
  <c r="BB2286" i="14"/>
  <c r="BB2287" i="14"/>
  <c r="BB1044" i="14"/>
  <c r="BB1045" i="14"/>
  <c r="BB1493" i="14"/>
  <c r="BB1581" i="14"/>
  <c r="BB1582" i="14"/>
  <c r="BB1899" i="14"/>
  <c r="BB1900" i="14"/>
  <c r="BB1901" i="14"/>
  <c r="BB1950" i="14"/>
  <c r="BB1951" i="14"/>
  <c r="BB1952" i="14"/>
  <c r="BB2069" i="14"/>
  <c r="BB1583" i="14"/>
  <c r="BB1584" i="14"/>
  <c r="BB1046" i="14"/>
  <c r="BB1585" i="14"/>
  <c r="BB1504" i="14"/>
  <c r="BB14" i="14"/>
  <c r="BB15" i="14"/>
  <c r="BB16" i="14"/>
  <c r="BB17" i="14"/>
  <c r="BB18" i="14"/>
  <c r="BB19" i="14"/>
  <c r="BB22" i="14"/>
  <c r="BB23" i="14"/>
  <c r="BB24" i="14"/>
  <c r="BB25" i="14"/>
  <c r="BB926" i="14"/>
  <c r="BB927" i="14"/>
  <c r="BB928" i="14"/>
  <c r="BB929" i="14"/>
  <c r="BB930" i="14"/>
  <c r="BB931" i="14"/>
  <c r="BB932" i="14"/>
  <c r="BB933" i="14"/>
  <c r="BB938" i="14"/>
  <c r="BB939" i="14"/>
  <c r="BB934" i="14"/>
  <c r="BB935" i="14"/>
  <c r="BB940" i="14"/>
  <c r="BB941" i="14"/>
  <c r="BB936" i="14"/>
  <c r="BB937" i="14"/>
  <c r="BB942" i="14"/>
  <c r="BB943" i="14"/>
  <c r="BB458" i="14"/>
  <c r="BB459" i="14"/>
  <c r="BB460" i="14"/>
  <c r="BB461" i="14"/>
  <c r="BB462" i="14"/>
  <c r="BB463" i="14"/>
  <c r="BB466" i="14"/>
  <c r="BB467" i="14"/>
  <c r="BB468" i="14"/>
  <c r="BB469" i="14"/>
  <c r="BB464" i="14"/>
  <c r="BB465" i="14"/>
  <c r="BB470" i="14"/>
  <c r="BB471" i="14"/>
  <c r="BB104" i="14"/>
  <c r="BB105" i="14"/>
  <c r="BB1926" i="14"/>
  <c r="BB1927" i="14"/>
  <c r="BB560" i="14"/>
  <c r="BB561" i="14"/>
  <c r="BB78" i="14"/>
  <c r="BB79" i="14"/>
  <c r="BB80" i="14"/>
  <c r="BB81" i="14"/>
  <c r="BB82" i="14"/>
  <c r="BB83" i="14"/>
  <c r="BB84" i="14"/>
  <c r="BB85" i="14"/>
  <c r="BB96" i="14"/>
  <c r="BB86" i="14"/>
  <c r="BB87" i="14"/>
  <c r="BB88" i="14"/>
  <c r="BB89" i="14"/>
  <c r="BB90" i="14"/>
  <c r="BB91" i="14"/>
  <c r="BB92" i="14"/>
  <c r="BB93" i="14"/>
  <c r="BB97" i="14"/>
  <c r="BB224" i="14"/>
  <c r="BB225" i="14"/>
  <c r="BB248" i="14"/>
  <c r="BB226" i="14"/>
  <c r="BB227" i="14"/>
  <c r="BB249" i="14"/>
  <c r="BB452" i="14"/>
  <c r="BB453" i="14"/>
  <c r="BB20" i="14"/>
  <c r="BB21" i="14"/>
  <c r="BB98" i="14"/>
  <c r="BB99" i="14"/>
  <c r="BB100" i="14"/>
  <c r="BB101" i="14"/>
  <c r="BB272" i="14"/>
  <c r="BB273" i="14"/>
  <c r="BB2" i="14"/>
  <c r="BB3" i="14"/>
  <c r="BB42" i="14"/>
  <c r="BB43" i="14"/>
  <c r="BB562" i="14"/>
  <c r="BB563" i="14"/>
  <c r="BB94" i="14"/>
  <c r="BB95" i="14"/>
  <c r="BB1928" i="14"/>
  <c r="BB1929" i="14"/>
  <c r="BB102" i="14"/>
  <c r="BB103" i="14"/>
  <c r="BB4" i="14"/>
  <c r="BB5" i="14"/>
  <c r="BB44" i="14"/>
  <c r="BB45" i="14"/>
  <c r="BB140" i="14"/>
  <c r="BB141" i="14"/>
  <c r="BB711" i="14"/>
  <c r="BB712" i="14"/>
  <c r="BB713" i="14"/>
  <c r="BB714" i="14"/>
  <c r="BB715" i="14"/>
  <c r="BB716" i="14"/>
  <c r="BB916" i="14"/>
  <c r="BB908" i="14"/>
  <c r="BB917" i="14"/>
  <c r="BB1166" i="14"/>
  <c r="BB1167" i="14"/>
  <c r="BB1168" i="14"/>
  <c r="BB1169" i="14"/>
  <c r="BB1170" i="14"/>
  <c r="BB292" i="14"/>
  <c r="BB48" i="14"/>
  <c r="BB49" i="14"/>
  <c r="BB50" i="14"/>
  <c r="BB51" i="14"/>
  <c r="BB52" i="14"/>
  <c r="BB53" i="14"/>
  <c r="BB54" i="14"/>
  <c r="BB55" i="14"/>
  <c r="BB56" i="14"/>
  <c r="BB57" i="14"/>
  <c r="BB58" i="14"/>
  <c r="BB59" i="14"/>
  <c r="BB60" i="14"/>
  <c r="BB61" i="14"/>
  <c r="BB498" i="14"/>
  <c r="BB499" i="14"/>
  <c r="BB500" i="14"/>
  <c r="BB501" i="14"/>
  <c r="BB527" i="14"/>
  <c r="BB528" i="14"/>
  <c r="BB534" i="14"/>
  <c r="BB601" i="14"/>
  <c r="BB602" i="14"/>
  <c r="BB612" i="14"/>
  <c r="BB603" i="14"/>
  <c r="BB604" i="14"/>
  <c r="BB613" i="14"/>
  <c r="BB106" i="14"/>
  <c r="BB107" i="14"/>
  <c r="BB108" i="14"/>
  <c r="BB109" i="14"/>
  <c r="BB110" i="14"/>
  <c r="BB111" i="14"/>
  <c r="BB112" i="14"/>
  <c r="BB113" i="14"/>
  <c r="BB114" i="14"/>
  <c r="BB115" i="14"/>
  <c r="BB116" i="14"/>
  <c r="BB117" i="14"/>
  <c r="BB118" i="14"/>
  <c r="BB119" i="14"/>
  <c r="BB120" i="14"/>
  <c r="BB121" i="14"/>
  <c r="BB122" i="14"/>
  <c r="BB123" i="14"/>
  <c r="BB124" i="14"/>
  <c r="BB125" i="14"/>
  <c r="BB126" i="14"/>
  <c r="BB127" i="14"/>
  <c r="BB128" i="14"/>
  <c r="BB129" i="14"/>
  <c r="BB130" i="14"/>
  <c r="BB131" i="14"/>
  <c r="BB132" i="14"/>
  <c r="BB133" i="14"/>
  <c r="BB134" i="14"/>
  <c r="BB135" i="14"/>
  <c r="BB136" i="14"/>
  <c r="BB137" i="14"/>
  <c r="BB138" i="14"/>
  <c r="BB139" i="14"/>
  <c r="BB624" i="14"/>
  <c r="BB625" i="14"/>
  <c r="BB626" i="14"/>
  <c r="BB627" i="14"/>
  <c r="BB484" i="14"/>
  <c r="BB486" i="14"/>
  <c r="BB529" i="14"/>
  <c r="BB530" i="14"/>
  <c r="BB535" i="14"/>
  <c r="BB6" i="14"/>
  <c r="BB334" i="14"/>
  <c r="BB335" i="14"/>
  <c r="BB325" i="14"/>
  <c r="BB326" i="14"/>
  <c r="BB485" i="14"/>
  <c r="BB487" i="14"/>
  <c r="BB628" i="14"/>
  <c r="BB629" i="14"/>
  <c r="BB2104" i="14"/>
  <c r="BB2105" i="14"/>
  <c r="BB504" i="14"/>
  <c r="BB505" i="14"/>
  <c r="BB506" i="14"/>
  <c r="BB507" i="14"/>
  <c r="BB494" i="14"/>
  <c r="BB495" i="14"/>
  <c r="BB618" i="14"/>
  <c r="BB619" i="14"/>
  <c r="BB2013" i="14"/>
  <c r="BB2014" i="14"/>
  <c r="BB620" i="14"/>
  <c r="BB621" i="14"/>
  <c r="BB622" i="14"/>
  <c r="BB623" i="14"/>
  <c r="BB142" i="14"/>
  <c r="BB143" i="14"/>
  <c r="BB144" i="14"/>
  <c r="BB145" i="14"/>
  <c r="BB146" i="14"/>
  <c r="BB147" i="14"/>
  <c r="BB148" i="14"/>
  <c r="BB149" i="14"/>
  <c r="BB150" i="14"/>
  <c r="BB151" i="14"/>
  <c r="BB152" i="14"/>
  <c r="BB153" i="14"/>
  <c r="BB154" i="14"/>
  <c r="BB155" i="14"/>
  <c r="BB156" i="14"/>
  <c r="BB157" i="14"/>
  <c r="BB158" i="14"/>
  <c r="BB159" i="14"/>
  <c r="BB160" i="14"/>
  <c r="BB161" i="14"/>
  <c r="BB162" i="14"/>
  <c r="BB163" i="14"/>
  <c r="BB164" i="14"/>
  <c r="BB165" i="14"/>
  <c r="BB166" i="14"/>
  <c r="BB167" i="14"/>
  <c r="BB944" i="14"/>
  <c r="BB945" i="14"/>
  <c r="BB168" i="14"/>
  <c r="BB169" i="14"/>
  <c r="BB1916" i="14"/>
  <c r="BB1917" i="14"/>
  <c r="BB540" i="14"/>
  <c r="BB541" i="14"/>
  <c r="BB2106" i="14"/>
  <c r="BB2107" i="14"/>
  <c r="BB2108" i="14"/>
  <c r="BB2109" i="14"/>
  <c r="BB564" i="14"/>
  <c r="BB565" i="14"/>
  <c r="BB909" i="14"/>
  <c r="BB910" i="14"/>
  <c r="BB911" i="14"/>
  <c r="BB912" i="14"/>
  <c r="BB180" i="14"/>
  <c r="BB181" i="14"/>
  <c r="BB182" i="14"/>
  <c r="BB183" i="14"/>
  <c r="BB284" i="14"/>
  <c r="BB285" i="14"/>
  <c r="BB286" i="14"/>
  <c r="BB274" i="14"/>
  <c r="BB275" i="14"/>
  <c r="BB276" i="14"/>
  <c r="BB279" i="14"/>
  <c r="BB280" i="14"/>
  <c r="BB281" i="14"/>
  <c r="BB293" i="14"/>
  <c r="BB294" i="14"/>
  <c r="BB7" i="14"/>
  <c r="BB8" i="14"/>
  <c r="BB9" i="14"/>
  <c r="BB10" i="14"/>
  <c r="BB11" i="14"/>
  <c r="BB291" i="14"/>
  <c r="BB558" i="14"/>
  <c r="BB559" i="14"/>
  <c r="BB12" i="14"/>
  <c r="BB13" i="14"/>
  <c r="BB440" i="14"/>
  <c r="BB441" i="14"/>
  <c r="BB442" i="14"/>
  <c r="BB388" i="14"/>
  <c r="BB389" i="14"/>
  <c r="BB717" i="14"/>
  <c r="BA718" i="14"/>
  <c r="BA719" i="14"/>
  <c r="BA720" i="14"/>
  <c r="BA721" i="14"/>
  <c r="BA722" i="14"/>
  <c r="BA723" i="14"/>
  <c r="BA724" i="14"/>
  <c r="BA725" i="14"/>
  <c r="BA726" i="14"/>
  <c r="BA727" i="14"/>
  <c r="BA728" i="14"/>
  <c r="BA729" i="14"/>
  <c r="BA730" i="14"/>
  <c r="BA731" i="14"/>
  <c r="BA732" i="14"/>
  <c r="BA733" i="14"/>
  <c r="BA734" i="14"/>
  <c r="BA735" i="14"/>
  <c r="BA736" i="14"/>
  <c r="BA737" i="14"/>
  <c r="BA738" i="14"/>
  <c r="BA739" i="14"/>
  <c r="BA740" i="14"/>
  <c r="BA741" i="14"/>
  <c r="BA742" i="14"/>
  <c r="BA743" i="14"/>
  <c r="BA744" i="14"/>
  <c r="BA745" i="14"/>
  <c r="BA746" i="14"/>
  <c r="BA747" i="14"/>
  <c r="BA748" i="14"/>
  <c r="BA749" i="14"/>
  <c r="BA750" i="14"/>
  <c r="BA751" i="14"/>
  <c r="BA752" i="14"/>
  <c r="BA753" i="14"/>
  <c r="BA754" i="14"/>
  <c r="BA755" i="14"/>
  <c r="BA756" i="14"/>
  <c r="BA757" i="14"/>
  <c r="BA758" i="14"/>
  <c r="BA759" i="14"/>
  <c r="BA760" i="14"/>
  <c r="BA761" i="14"/>
  <c r="BA762" i="14"/>
  <c r="BA763" i="14"/>
  <c r="BA764" i="14"/>
  <c r="BA765" i="14"/>
  <c r="BA766" i="14"/>
  <c r="BA767" i="14"/>
  <c r="BA768" i="14"/>
  <c r="BA769" i="14"/>
  <c r="BA770" i="14"/>
  <c r="BA771" i="14"/>
  <c r="BA772" i="14"/>
  <c r="BA773" i="14"/>
  <c r="BA774" i="14"/>
  <c r="BA775" i="14"/>
  <c r="BA776" i="14"/>
  <c r="BA777" i="14"/>
  <c r="BA778" i="14"/>
  <c r="BA779" i="14"/>
  <c r="BA780" i="14"/>
  <c r="BA781" i="14"/>
  <c r="BA782" i="14"/>
  <c r="BA783" i="14"/>
  <c r="BA784" i="14"/>
  <c r="BA26" i="14"/>
  <c r="BA27" i="14"/>
  <c r="BA28" i="14"/>
  <c r="BA785" i="14"/>
  <c r="BA786" i="14"/>
  <c r="BA787" i="14"/>
  <c r="BA29" i="14"/>
  <c r="BA30" i="14"/>
  <c r="BA31" i="14"/>
  <c r="BA32" i="14"/>
  <c r="BA33" i="14"/>
  <c r="BA788" i="14"/>
  <c r="BA789" i="14"/>
  <c r="BA790" i="14"/>
  <c r="BA34" i="14"/>
  <c r="BA35" i="14"/>
  <c r="BA39" i="14"/>
  <c r="BA40" i="14"/>
  <c r="BA41" i="14"/>
  <c r="BA794" i="14"/>
  <c r="BA795" i="14"/>
  <c r="BA796" i="14"/>
  <c r="BA36" i="14"/>
  <c r="BA37" i="14"/>
  <c r="BA38" i="14"/>
  <c r="BA791" i="14"/>
  <c r="BA792" i="14"/>
  <c r="BA793" i="14"/>
  <c r="BA46" i="14"/>
  <c r="BA47" i="14"/>
  <c r="BA797" i="14"/>
  <c r="BA798" i="14"/>
  <c r="BA799" i="14"/>
  <c r="BA800" i="14"/>
  <c r="BA801" i="14"/>
  <c r="BA802" i="14"/>
  <c r="BA803" i="14"/>
  <c r="BA804" i="14"/>
  <c r="BA805" i="14"/>
  <c r="BA806" i="14"/>
  <c r="BA807" i="14"/>
  <c r="BA808" i="14"/>
  <c r="BA809" i="14"/>
  <c r="BA810" i="14"/>
  <c r="BA811" i="14"/>
  <c r="BA812" i="14"/>
  <c r="BA813" i="14"/>
  <c r="BA814" i="14"/>
  <c r="BA815" i="14"/>
  <c r="BA816" i="14"/>
  <c r="BA817" i="14"/>
  <c r="BA818" i="14"/>
  <c r="BA819" i="14"/>
  <c r="BA820" i="14"/>
  <c r="BA821" i="14"/>
  <c r="BA822" i="14"/>
  <c r="BA823" i="14"/>
  <c r="BA824" i="14"/>
  <c r="BA825" i="14"/>
  <c r="BA826" i="14"/>
  <c r="BA827" i="14"/>
  <c r="BA828" i="14"/>
  <c r="BA829" i="14"/>
  <c r="BA830" i="14"/>
  <c r="BA831" i="14"/>
  <c r="BA832" i="14"/>
  <c r="BA833" i="14"/>
  <c r="BA834" i="14"/>
  <c r="BA835" i="14"/>
  <c r="BA836" i="14"/>
  <c r="BA837" i="14"/>
  <c r="BA838" i="14"/>
  <c r="BA839" i="14"/>
  <c r="BA840" i="14"/>
  <c r="BA841" i="14"/>
  <c r="BA842" i="14"/>
  <c r="BA843" i="14"/>
  <c r="BA844" i="14"/>
  <c r="BA845" i="14"/>
  <c r="BA846" i="14"/>
  <c r="BA847" i="14"/>
  <c r="BA848" i="14"/>
  <c r="BA62" i="14"/>
  <c r="BA849" i="14"/>
  <c r="BA850" i="14"/>
  <c r="BA851" i="14"/>
  <c r="BA852" i="14"/>
  <c r="BA853" i="14"/>
  <c r="BA63" i="14"/>
  <c r="BA854" i="14"/>
  <c r="BA855" i="14"/>
  <c r="BA856" i="14"/>
  <c r="BA857" i="14"/>
  <c r="BA858" i="14"/>
  <c r="BA859" i="14"/>
  <c r="BA860" i="14"/>
  <c r="BA861" i="14"/>
  <c r="BA862" i="14"/>
  <c r="BA863" i="14"/>
  <c r="BA864" i="14"/>
  <c r="BA865" i="14"/>
  <c r="BA64" i="14"/>
  <c r="BA65" i="14"/>
  <c r="BA866" i="14"/>
  <c r="BA66" i="14"/>
  <c r="BA867" i="14"/>
  <c r="BA67" i="14"/>
  <c r="BA868" i="14"/>
  <c r="BA869" i="14"/>
  <c r="BA870" i="14"/>
  <c r="BA871" i="14"/>
  <c r="BA872" i="14"/>
  <c r="BA873" i="14"/>
  <c r="BA68" i="14"/>
  <c r="BA69" i="14"/>
  <c r="BA874" i="14"/>
  <c r="BA875" i="14"/>
  <c r="BA876" i="14"/>
  <c r="BA877" i="14"/>
  <c r="BA878" i="14"/>
  <c r="BA879" i="14"/>
  <c r="BA880" i="14"/>
  <c r="BA881" i="14"/>
  <c r="BA882" i="14"/>
  <c r="BA883" i="14"/>
  <c r="BA884" i="14"/>
  <c r="BA70" i="14"/>
  <c r="BA885" i="14"/>
  <c r="BA71" i="14"/>
  <c r="BA886" i="14"/>
  <c r="BA887" i="14"/>
  <c r="BA72" i="14"/>
  <c r="BA73" i="14"/>
  <c r="BA888" i="14"/>
  <c r="BA889" i="14"/>
  <c r="BA890" i="14"/>
  <c r="BA891" i="14"/>
  <c r="BA892" i="14"/>
  <c r="BA893" i="14"/>
  <c r="BA894" i="14"/>
  <c r="BA895" i="14"/>
  <c r="BA896" i="14"/>
  <c r="BA897" i="14"/>
  <c r="BA898" i="14"/>
  <c r="BA899" i="14"/>
  <c r="BA900" i="14"/>
  <c r="BA901" i="14"/>
  <c r="BA902" i="14"/>
  <c r="BA903" i="14"/>
  <c r="BA904" i="14"/>
  <c r="BA905" i="14"/>
  <c r="BA913" i="14"/>
  <c r="BA906" i="14"/>
  <c r="BA914" i="14"/>
  <c r="BA915" i="14"/>
  <c r="BA907" i="14"/>
  <c r="BA918" i="14"/>
  <c r="BA74" i="14"/>
  <c r="BA919" i="14"/>
  <c r="BA75" i="14"/>
  <c r="BA920" i="14"/>
  <c r="BA921" i="14"/>
  <c r="BA922" i="14"/>
  <c r="BA923" i="14"/>
  <c r="BA924" i="14"/>
  <c r="BA925" i="14"/>
  <c r="BA76" i="14"/>
  <c r="BA77" i="14"/>
  <c r="BA170" i="14"/>
  <c r="BA171" i="14"/>
  <c r="BA946" i="14"/>
  <c r="BA947" i="14"/>
  <c r="BA172" i="14"/>
  <c r="BA173" i="14"/>
  <c r="BA174" i="14"/>
  <c r="BA175" i="14"/>
  <c r="BA948" i="14"/>
  <c r="BA949" i="14"/>
  <c r="BA950" i="14"/>
  <c r="BA951" i="14"/>
  <c r="BA952" i="14"/>
  <c r="BA953" i="14"/>
  <c r="BA954" i="14"/>
  <c r="BA955" i="14"/>
  <c r="BA178" i="14"/>
  <c r="BA179" i="14"/>
  <c r="BA176" i="14"/>
  <c r="BA177" i="14"/>
  <c r="BA956" i="14"/>
  <c r="BA957" i="14"/>
  <c r="BA958" i="14"/>
  <c r="BA959" i="14"/>
  <c r="BA960" i="14"/>
  <c r="BA961" i="14"/>
  <c r="BA184" i="14"/>
  <c r="BA185" i="14"/>
  <c r="BA228" i="14"/>
  <c r="BA186" i="14"/>
  <c r="BA187" i="14"/>
  <c r="BA229" i="14"/>
  <c r="BA962" i="14"/>
  <c r="BA963" i="14"/>
  <c r="BA964" i="14"/>
  <c r="BA965" i="14"/>
  <c r="BA966" i="14"/>
  <c r="BA967" i="14"/>
  <c r="BA968" i="14"/>
  <c r="BA969" i="14"/>
  <c r="BA970" i="14"/>
  <c r="BA971" i="14"/>
  <c r="BA972" i="14"/>
  <c r="BA973" i="14"/>
  <c r="BA974" i="14"/>
  <c r="BA975" i="14"/>
  <c r="BA976" i="14"/>
  <c r="BA977" i="14"/>
  <c r="BA978" i="14"/>
  <c r="BA979" i="14"/>
  <c r="BA980" i="14"/>
  <c r="BA981" i="14"/>
  <c r="BA982" i="14"/>
  <c r="BA983" i="14"/>
  <c r="BA188" i="14"/>
  <c r="BA189" i="14"/>
  <c r="BA230" i="14"/>
  <c r="BA190" i="14"/>
  <c r="BA191" i="14"/>
  <c r="BA231" i="14"/>
  <c r="BA984" i="14"/>
  <c r="BA985" i="14"/>
  <c r="BA986" i="14"/>
  <c r="BA987" i="14"/>
  <c r="BA192" i="14"/>
  <c r="BA193" i="14"/>
  <c r="BA232" i="14"/>
  <c r="BA194" i="14"/>
  <c r="BA195" i="14"/>
  <c r="BA233" i="14"/>
  <c r="BA988" i="14"/>
  <c r="BA989" i="14"/>
  <c r="BA196" i="14"/>
  <c r="BA197" i="14"/>
  <c r="BA234" i="14"/>
  <c r="BA990" i="14"/>
  <c r="BA991" i="14"/>
  <c r="BA992" i="14"/>
  <c r="BA993" i="14"/>
  <c r="BA198" i="14"/>
  <c r="BA199" i="14"/>
  <c r="BA235" i="14"/>
  <c r="BA200" i="14"/>
  <c r="BA201" i="14"/>
  <c r="BA236" i="14"/>
  <c r="BA994" i="14"/>
  <c r="BA995" i="14"/>
  <c r="BA996" i="14"/>
  <c r="BA997" i="14"/>
  <c r="BA202" i="14"/>
  <c r="BA203" i="14"/>
  <c r="BA237" i="14"/>
  <c r="BA204" i="14"/>
  <c r="BA205" i="14"/>
  <c r="BA238" i="14"/>
  <c r="BA206" i="14"/>
  <c r="BA207" i="14"/>
  <c r="BA239" i="14"/>
  <c r="BA998" i="14"/>
  <c r="BA999" i="14"/>
  <c r="BA1000" i="14"/>
  <c r="BA1001" i="14"/>
  <c r="BA208" i="14"/>
  <c r="BA209" i="14"/>
  <c r="BA240" i="14"/>
  <c r="BA1002" i="14"/>
  <c r="BA1003" i="14"/>
  <c r="BA1004" i="14"/>
  <c r="BA1005" i="14"/>
  <c r="BA1006" i="14"/>
  <c r="BA1007" i="14"/>
  <c r="BA1008" i="14"/>
  <c r="BA1009" i="14"/>
  <c r="BA1010" i="14"/>
  <c r="BA1011" i="14"/>
  <c r="BA1012" i="14"/>
  <c r="BA1013" i="14"/>
  <c r="BA1014" i="14"/>
  <c r="BA1015" i="14"/>
  <c r="BA1016" i="14"/>
  <c r="BA1017" i="14"/>
  <c r="BA210" i="14"/>
  <c r="BA211" i="14"/>
  <c r="BA241" i="14"/>
  <c r="BA212" i="14"/>
  <c r="BA213" i="14"/>
  <c r="BA242" i="14"/>
  <c r="BA1018" i="14"/>
  <c r="BA1019" i="14"/>
  <c r="BA1020" i="14"/>
  <c r="BA1021" i="14"/>
  <c r="BA1022" i="14"/>
  <c r="BA1023" i="14"/>
  <c r="BA1024" i="14"/>
  <c r="BA1025" i="14"/>
  <c r="BA214" i="14"/>
  <c r="BA215" i="14"/>
  <c r="BA243" i="14"/>
  <c r="BA216" i="14"/>
  <c r="BA217" i="14"/>
  <c r="BA244" i="14"/>
  <c r="BA1026" i="14"/>
  <c r="BA1027" i="14"/>
  <c r="BA1028" i="14"/>
  <c r="BA1029" i="14"/>
  <c r="BA218" i="14"/>
  <c r="BA219" i="14"/>
  <c r="BA245" i="14"/>
  <c r="BA1030" i="14"/>
  <c r="BA1031" i="14"/>
  <c r="BA1032" i="14"/>
  <c r="BA1033" i="14"/>
  <c r="BA220" i="14"/>
  <c r="BA221" i="14"/>
  <c r="BA246" i="14"/>
  <c r="BA1034" i="14"/>
  <c r="BA1035" i="14"/>
  <c r="BA1036" i="14"/>
  <c r="BA1037" i="14"/>
  <c r="BA1038" i="14"/>
  <c r="BA1039" i="14"/>
  <c r="BA1040" i="14"/>
  <c r="BA1041" i="14"/>
  <c r="BA1042" i="14"/>
  <c r="BA1043" i="14"/>
  <c r="BA222" i="14"/>
  <c r="BA223" i="14"/>
  <c r="BA247" i="14"/>
  <c r="BA1047" i="14"/>
  <c r="BA1048" i="14"/>
  <c r="BA1049" i="14"/>
  <c r="BA1050" i="14"/>
  <c r="BA1051" i="14"/>
  <c r="BA1052" i="14"/>
  <c r="BA1053" i="14"/>
  <c r="BA1054" i="14"/>
  <c r="BA1055" i="14"/>
  <c r="BA1056" i="14"/>
  <c r="BA1057" i="14"/>
  <c r="BA1058" i="14"/>
  <c r="BA1059" i="14"/>
  <c r="BA1060" i="14"/>
  <c r="BA1061" i="14"/>
  <c r="BA1062" i="14"/>
  <c r="BA250" i="14"/>
  <c r="BA251" i="14"/>
  <c r="BA1063" i="14"/>
  <c r="BA1064" i="14"/>
  <c r="BA1065" i="14"/>
  <c r="BA1066" i="14"/>
  <c r="BA1067" i="14"/>
  <c r="BA1068" i="14"/>
  <c r="BA1069" i="14"/>
  <c r="BA1070" i="14"/>
  <c r="BA1071" i="14"/>
  <c r="BA1072" i="14"/>
  <c r="BA1073" i="14"/>
  <c r="BA1074" i="14"/>
  <c r="BA1075" i="14"/>
  <c r="BA1076" i="14"/>
  <c r="BA1077" i="14"/>
  <c r="BA1078" i="14"/>
  <c r="BA1079" i="14"/>
  <c r="BA1080" i="14"/>
  <c r="BA1081" i="14"/>
  <c r="BA1082" i="14"/>
  <c r="BA1083" i="14"/>
  <c r="BA1084" i="14"/>
  <c r="BA1085" i="14"/>
  <c r="BA1086" i="14"/>
  <c r="BA1087" i="14"/>
  <c r="BA1088" i="14"/>
  <c r="BA252" i="14"/>
  <c r="BA253" i="14"/>
  <c r="BA1089" i="14"/>
  <c r="BA1090" i="14"/>
  <c r="BA1091" i="14"/>
  <c r="BA1092" i="14"/>
  <c r="BA254" i="14"/>
  <c r="BA255" i="14"/>
  <c r="BA256" i="14"/>
  <c r="BA257" i="14"/>
  <c r="BA1093" i="14"/>
  <c r="BA1094" i="14"/>
  <c r="BA1095" i="14"/>
  <c r="BA1096" i="14"/>
  <c r="BA258" i="14"/>
  <c r="BA259" i="14"/>
  <c r="BA1097" i="14"/>
  <c r="BA1098" i="14"/>
  <c r="BA1099" i="14"/>
  <c r="BA1100" i="14"/>
  <c r="BA1101" i="14"/>
  <c r="BA1102" i="14"/>
  <c r="BA260" i="14"/>
  <c r="BA261" i="14"/>
  <c r="BA1103" i="14"/>
  <c r="BA1104" i="14"/>
  <c r="BA1105" i="14"/>
  <c r="BA1106" i="14"/>
  <c r="BA1107" i="14"/>
  <c r="BA1108" i="14"/>
  <c r="BA262" i="14"/>
  <c r="BA263" i="14"/>
  <c r="BA1109" i="14"/>
  <c r="BA1110" i="14"/>
  <c r="BA1111" i="14"/>
  <c r="BA1112" i="14"/>
  <c r="BA264" i="14"/>
  <c r="BA265" i="14"/>
  <c r="BA1113" i="14"/>
  <c r="BA1114" i="14"/>
  <c r="BA1115" i="14"/>
  <c r="BA1116" i="14"/>
  <c r="BA1117" i="14"/>
  <c r="BA1118" i="14"/>
  <c r="BA1119" i="14"/>
  <c r="BA1120" i="14"/>
  <c r="BA1121" i="14"/>
  <c r="BA1122" i="14"/>
  <c r="BA1123" i="14"/>
  <c r="BA1124" i="14"/>
  <c r="BA1125" i="14"/>
  <c r="BA1126" i="14"/>
  <c r="BA1127" i="14"/>
  <c r="BA1128" i="14"/>
  <c r="BA266" i="14"/>
  <c r="BA267" i="14"/>
  <c r="BA1129" i="14"/>
  <c r="BA1130" i="14"/>
  <c r="BA1131" i="14"/>
  <c r="BA1132" i="14"/>
  <c r="BA1133" i="14"/>
  <c r="BA1134" i="14"/>
  <c r="BA1135" i="14"/>
  <c r="BA1136" i="14"/>
  <c r="BA1137" i="14"/>
  <c r="BA1138" i="14"/>
  <c r="BA268" i="14"/>
  <c r="BA269" i="14"/>
  <c r="BA1139" i="14"/>
  <c r="BA1140" i="14"/>
  <c r="BA1141" i="14"/>
  <c r="BA1142" i="14"/>
  <c r="BA1143" i="14"/>
  <c r="BA1144" i="14"/>
  <c r="BA1145" i="14"/>
  <c r="BA1146" i="14"/>
  <c r="BA1147" i="14"/>
  <c r="BA1148" i="14"/>
  <c r="BA1149" i="14"/>
  <c r="BA1150" i="14"/>
  <c r="BA1151" i="14"/>
  <c r="BA1152" i="14"/>
  <c r="BA1153" i="14"/>
  <c r="BA1154" i="14"/>
  <c r="BA1155" i="14"/>
  <c r="BA1156" i="14"/>
  <c r="BA1157" i="14"/>
  <c r="BA1158" i="14"/>
  <c r="BA270" i="14"/>
  <c r="BA271" i="14"/>
  <c r="BA277" i="14"/>
  <c r="BA278" i="14"/>
  <c r="BA282" i="14"/>
  <c r="BA283" i="14"/>
  <c r="BA287" i="14"/>
  <c r="BA288" i="14"/>
  <c r="BA289" i="14"/>
  <c r="BA290" i="14"/>
  <c r="BA1159" i="14"/>
  <c r="BA1160" i="14"/>
  <c r="BA1161" i="14"/>
  <c r="BA1162" i="14"/>
  <c r="BA1163" i="14"/>
  <c r="BA1164" i="14"/>
  <c r="BA1165" i="14"/>
  <c r="BA295" i="14"/>
  <c r="BA1171" i="14"/>
  <c r="BA296" i="14"/>
  <c r="BA1172" i="14"/>
  <c r="BA1173" i="14"/>
  <c r="BA1174" i="14"/>
  <c r="BA297" i="14"/>
  <c r="BA298" i="14"/>
  <c r="BA299" i="14"/>
  <c r="BA1175" i="14"/>
  <c r="BA300" i="14"/>
  <c r="BA1176" i="14"/>
  <c r="BA1177" i="14"/>
  <c r="BA1178" i="14"/>
  <c r="BA301" i="14"/>
  <c r="BA302" i="14"/>
  <c r="BA303" i="14"/>
  <c r="BA304" i="14"/>
  <c r="BA305" i="14"/>
  <c r="BA306" i="14"/>
  <c r="BA307" i="14"/>
  <c r="BA308" i="14"/>
  <c r="BA309" i="14"/>
  <c r="BA310" i="14"/>
  <c r="BA311" i="14"/>
  <c r="BA312" i="14"/>
  <c r="BA313" i="14"/>
  <c r="BA314" i="14"/>
  <c r="BA1179" i="14"/>
  <c r="BA1180" i="14"/>
  <c r="BA1181" i="14"/>
  <c r="BA1182" i="14"/>
  <c r="BA1183" i="14"/>
  <c r="BA1184" i="14"/>
  <c r="BA1185" i="14"/>
  <c r="BA315" i="14"/>
  <c r="BA1186" i="14"/>
  <c r="BA316" i="14"/>
  <c r="BA317" i="14"/>
  <c r="BA318" i="14"/>
  <c r="BA1187" i="14"/>
  <c r="BA1188" i="14"/>
  <c r="BA319" i="14"/>
  <c r="BA320" i="14"/>
  <c r="BA1193" i="14"/>
  <c r="BA1194" i="14"/>
  <c r="BA1195" i="14"/>
  <c r="BA1196" i="14"/>
  <c r="BA1197" i="14"/>
  <c r="BA1198" i="14"/>
  <c r="BA1199" i="14"/>
  <c r="BA321" i="14"/>
  <c r="BA1200" i="14"/>
  <c r="BA322" i="14"/>
  <c r="BA1201" i="14"/>
  <c r="BA1202" i="14"/>
  <c r="BA323" i="14"/>
  <c r="BA324" i="14"/>
  <c r="BA1189" i="14"/>
  <c r="BA1190" i="14"/>
  <c r="BA1191" i="14"/>
  <c r="BA1192" i="14"/>
  <c r="BA1203" i="14"/>
  <c r="BA1204" i="14"/>
  <c r="BA1205" i="14"/>
  <c r="BA1206" i="14"/>
  <c r="BA1207" i="14"/>
  <c r="BA1208" i="14"/>
  <c r="BA1209" i="14"/>
  <c r="BA1210" i="14"/>
  <c r="BA1211" i="14"/>
  <c r="BA1212" i="14"/>
  <c r="BA1213" i="14"/>
  <c r="BA1214" i="14"/>
  <c r="BA1215" i="14"/>
  <c r="BA1216" i="14"/>
  <c r="BA1217" i="14"/>
  <c r="BA1218" i="14"/>
  <c r="BA1219" i="14"/>
  <c r="BA1220" i="14"/>
  <c r="BA1221" i="14"/>
  <c r="BA1222" i="14"/>
  <c r="BA1223" i="14"/>
  <c r="BA1224" i="14"/>
  <c r="BA1225" i="14"/>
  <c r="BA1226" i="14"/>
  <c r="BA1227" i="14"/>
  <c r="BA1228" i="14"/>
  <c r="BA1229" i="14"/>
  <c r="BA1230" i="14"/>
  <c r="BA1231" i="14"/>
  <c r="BA1232" i="14"/>
  <c r="BA1233" i="14"/>
  <c r="BA1234" i="14"/>
  <c r="BA1235" i="14"/>
  <c r="BA1236" i="14"/>
  <c r="BA1237" i="14"/>
  <c r="BA1238" i="14"/>
  <c r="BA1239" i="14"/>
  <c r="BA1240" i="14"/>
  <c r="BA1241" i="14"/>
  <c r="BA1242" i="14"/>
  <c r="BA1243" i="14"/>
  <c r="BA1244" i="14"/>
  <c r="BA1245" i="14"/>
  <c r="BA1246" i="14"/>
  <c r="BA1247" i="14"/>
  <c r="BA1248" i="14"/>
  <c r="BA1249" i="14"/>
  <c r="BA1250" i="14"/>
  <c r="BA1251" i="14"/>
  <c r="BA1252" i="14"/>
  <c r="BA1253" i="14"/>
  <c r="BA1254" i="14"/>
  <c r="BA1255" i="14"/>
  <c r="BA1256" i="14"/>
  <c r="BA1257" i="14"/>
  <c r="BA1258" i="14"/>
  <c r="BA1259" i="14"/>
  <c r="BA1260" i="14"/>
  <c r="BA1261" i="14"/>
  <c r="BA1262" i="14"/>
  <c r="BA1263" i="14"/>
  <c r="BA1264" i="14"/>
  <c r="BA1265" i="14"/>
  <c r="BA1266" i="14"/>
  <c r="BA1267" i="14"/>
  <c r="BA1268" i="14"/>
  <c r="BA1269" i="14"/>
  <c r="BA1270" i="14"/>
  <c r="BA1271" i="14"/>
  <c r="BA1272" i="14"/>
  <c r="BA1273" i="14"/>
  <c r="BA1274" i="14"/>
  <c r="BA1275" i="14"/>
  <c r="BA1276" i="14"/>
  <c r="BA1277" i="14"/>
  <c r="BA1278" i="14"/>
  <c r="BA1279" i="14"/>
  <c r="BA1280" i="14"/>
  <c r="BA1281" i="14"/>
  <c r="BA1282" i="14"/>
  <c r="BA1283" i="14"/>
  <c r="BA1284" i="14"/>
  <c r="BA1285" i="14"/>
  <c r="BA1286" i="14"/>
  <c r="BA1287" i="14"/>
  <c r="BA1288" i="14"/>
  <c r="BA1289" i="14"/>
  <c r="BA1290" i="14"/>
  <c r="BA1291" i="14"/>
  <c r="BA1292" i="14"/>
  <c r="BA1293" i="14"/>
  <c r="BA1294" i="14"/>
  <c r="BA1295" i="14"/>
  <c r="BA1296" i="14"/>
  <c r="BA1297" i="14"/>
  <c r="BA1298" i="14"/>
  <c r="BA1299" i="14"/>
  <c r="BA1300" i="14"/>
  <c r="BA1301" i="14"/>
  <c r="BA1302" i="14"/>
  <c r="BA1303" i="14"/>
  <c r="BA1304" i="14"/>
  <c r="BA1305" i="14"/>
  <c r="BA1306" i="14"/>
  <c r="BA1307" i="14"/>
  <c r="BA1308" i="14"/>
  <c r="BA1309" i="14"/>
  <c r="BA1310" i="14"/>
  <c r="BA1311" i="14"/>
  <c r="BA1312" i="14"/>
  <c r="BA1313" i="14"/>
  <c r="BA1314" i="14"/>
  <c r="BA327" i="14"/>
  <c r="BA328" i="14"/>
  <c r="BA1315" i="14"/>
  <c r="BA329" i="14"/>
  <c r="BA330" i="14"/>
  <c r="BA331" i="14"/>
  <c r="BA1316" i="14"/>
  <c r="BA1317" i="14"/>
  <c r="BA332" i="14"/>
  <c r="BA333" i="14"/>
  <c r="BA1318" i="14"/>
  <c r="BA1319" i="14"/>
  <c r="BA1320" i="14"/>
  <c r="BA1321" i="14"/>
  <c r="BA1322" i="14"/>
  <c r="BA1323" i="14"/>
  <c r="BA1324" i="14"/>
  <c r="BA1325" i="14"/>
  <c r="BA1326" i="14"/>
  <c r="BA1327" i="14"/>
  <c r="BA1328" i="14"/>
  <c r="BA1329" i="14"/>
  <c r="BA1330" i="14"/>
  <c r="BA1331" i="14"/>
  <c r="BA1332" i="14"/>
  <c r="BA1333" i="14"/>
  <c r="BA1334" i="14"/>
  <c r="BA1335" i="14"/>
  <c r="BA1336" i="14"/>
  <c r="BA1337" i="14"/>
  <c r="BA1338" i="14"/>
  <c r="BA1339" i="14"/>
  <c r="BA1340" i="14"/>
  <c r="BA1341" i="14"/>
  <c r="BA1342" i="14"/>
  <c r="BA1343" i="14"/>
  <c r="BA1344" i="14"/>
  <c r="BA1345" i="14"/>
  <c r="BA1346" i="14"/>
  <c r="BA1347" i="14"/>
  <c r="BA1348" i="14"/>
  <c r="BA1349" i="14"/>
  <c r="BA1350" i="14"/>
  <c r="BA1351" i="14"/>
  <c r="BA1352" i="14"/>
  <c r="BA1353" i="14"/>
  <c r="BA1354" i="14"/>
  <c r="BA1355" i="14"/>
  <c r="BA1356" i="14"/>
  <c r="BA1357" i="14"/>
  <c r="BA1358" i="14"/>
  <c r="BA1359" i="14"/>
  <c r="BA1360" i="14"/>
  <c r="BA1361" i="14"/>
  <c r="BA1362" i="14"/>
  <c r="BA1363" i="14"/>
  <c r="BA1364" i="14"/>
  <c r="BA1365" i="14"/>
  <c r="BA1366" i="14"/>
  <c r="BA1367" i="14"/>
  <c r="BA1368" i="14"/>
  <c r="BA1369" i="14"/>
  <c r="BA1370" i="14"/>
  <c r="BA1371" i="14"/>
  <c r="BA1372" i="14"/>
  <c r="BA1373" i="14"/>
  <c r="BA1374" i="14"/>
  <c r="BA1375" i="14"/>
  <c r="BA1376" i="14"/>
  <c r="BA1377" i="14"/>
  <c r="BA1378" i="14"/>
  <c r="BA1379" i="14"/>
  <c r="BA1380" i="14"/>
  <c r="BA1381" i="14"/>
  <c r="BA1382" i="14"/>
  <c r="BA1383" i="14"/>
  <c r="BA1384" i="14"/>
  <c r="BA1385" i="14"/>
  <c r="BA1386" i="14"/>
  <c r="BA1387" i="14"/>
  <c r="BA1388" i="14"/>
  <c r="BA1389" i="14"/>
  <c r="BA336" i="14"/>
  <c r="BA337" i="14"/>
  <c r="BA1390" i="14"/>
  <c r="BA1391" i="14"/>
  <c r="BA1392" i="14"/>
  <c r="BA1393" i="14"/>
  <c r="BA1394" i="14"/>
  <c r="BA1395" i="14"/>
  <c r="BA1396" i="14"/>
  <c r="BA1397" i="14"/>
  <c r="BA1398" i="14"/>
  <c r="BA1399" i="14"/>
  <c r="BA1400" i="14"/>
  <c r="BA1401" i="14"/>
  <c r="BA1402" i="14"/>
  <c r="BA1403" i="14"/>
  <c r="BA1404" i="14"/>
  <c r="BA1405" i="14"/>
  <c r="BA1406" i="14"/>
  <c r="BA1407" i="14"/>
  <c r="BA1408" i="14"/>
  <c r="BA1409" i="14"/>
  <c r="BA1410" i="14"/>
  <c r="BA1411" i="14"/>
  <c r="BA1412" i="14"/>
  <c r="BA1413" i="14"/>
  <c r="BA1414" i="14"/>
  <c r="BA1415" i="14"/>
  <c r="BA1416" i="14"/>
  <c r="BA338" i="14"/>
  <c r="BA339" i="14"/>
  <c r="BA1417" i="14"/>
  <c r="BA1418" i="14"/>
  <c r="BA1419" i="14"/>
  <c r="BA1420" i="14"/>
  <c r="BA340" i="14"/>
  <c r="BA341" i="14"/>
  <c r="BA342" i="14"/>
  <c r="BA343" i="14"/>
  <c r="BA344" i="14"/>
  <c r="BA345" i="14"/>
  <c r="BA1421" i="14"/>
  <c r="BA1422" i="14"/>
  <c r="BA1423" i="14"/>
  <c r="BA1424" i="14"/>
  <c r="BA1425" i="14"/>
  <c r="BA1426" i="14"/>
  <c r="BA1427" i="14"/>
  <c r="BA1428" i="14"/>
  <c r="BA1429" i="14"/>
  <c r="BA1430" i="14"/>
  <c r="BA1431" i="14"/>
  <c r="BA1432" i="14"/>
  <c r="BA1433" i="14"/>
  <c r="BA1434" i="14"/>
  <c r="BA1435" i="14"/>
  <c r="BA1436" i="14"/>
  <c r="BA1437" i="14"/>
  <c r="BA1438" i="14"/>
  <c r="BA1439" i="14"/>
  <c r="BA1440" i="14"/>
  <c r="BA1441" i="14"/>
  <c r="BA1442" i="14"/>
  <c r="BA1443" i="14"/>
  <c r="BA1444" i="14"/>
  <c r="BA1445" i="14"/>
  <c r="BA1446" i="14"/>
  <c r="BA1447" i="14"/>
  <c r="BA1448" i="14"/>
  <c r="BA1449" i="14"/>
  <c r="BA1450" i="14"/>
  <c r="BA1451" i="14"/>
  <c r="BA1452" i="14"/>
  <c r="BA1453" i="14"/>
  <c r="BA1454" i="14"/>
  <c r="BA1455" i="14"/>
  <c r="BA1456" i="14"/>
  <c r="BA1457" i="14"/>
  <c r="BA1458" i="14"/>
  <c r="BA346" i="14"/>
  <c r="BA347" i="14"/>
  <c r="BA352" i="14"/>
  <c r="BA353" i="14"/>
  <c r="BA354" i="14"/>
  <c r="BA355" i="14"/>
  <c r="BA356" i="14"/>
  <c r="BA357" i="14"/>
  <c r="BA360" i="14"/>
  <c r="BA361" i="14"/>
  <c r="BA362" i="14"/>
  <c r="BA363" i="14"/>
  <c r="BA364" i="14"/>
  <c r="BA365" i="14"/>
  <c r="BA348" i="14"/>
  <c r="BA349" i="14"/>
  <c r="BA1459" i="14"/>
  <c r="BA1460" i="14"/>
  <c r="BA350" i="14"/>
  <c r="BA351" i="14"/>
  <c r="BA1461" i="14"/>
  <c r="BA1462" i="14"/>
  <c r="BA1463" i="14"/>
  <c r="BA1464" i="14"/>
  <c r="BA1465" i="14"/>
  <c r="BA1466" i="14"/>
  <c r="BA1467" i="14"/>
  <c r="BA1468" i="14"/>
  <c r="BA1469" i="14"/>
  <c r="BA1470" i="14"/>
  <c r="BA1471" i="14"/>
  <c r="BA1472" i="14"/>
  <c r="BA1473" i="14"/>
  <c r="BA1474" i="14"/>
  <c r="BA1475" i="14"/>
  <c r="BA1476" i="14"/>
  <c r="BA1477" i="14"/>
  <c r="BA1478" i="14"/>
  <c r="BA1479" i="14"/>
  <c r="BA1480" i="14"/>
  <c r="BA366" i="14"/>
  <c r="BA367" i="14"/>
  <c r="BA1481" i="14"/>
  <c r="BA1482" i="14"/>
  <c r="BA358" i="14"/>
  <c r="BA359" i="14"/>
  <c r="BA1483" i="14"/>
  <c r="BA1484" i="14"/>
  <c r="BA1485" i="14"/>
  <c r="BA1486" i="14"/>
  <c r="BA1487" i="14"/>
  <c r="BA1488" i="14"/>
  <c r="BA1489" i="14"/>
  <c r="BA1490" i="14"/>
  <c r="BA1491" i="14"/>
  <c r="BA1492" i="14"/>
  <c r="BA1494" i="14"/>
  <c r="BA1495" i="14"/>
  <c r="BA1496" i="14"/>
  <c r="BA1497" i="14"/>
  <c r="BA1498" i="14"/>
  <c r="BA1499" i="14"/>
  <c r="BA368" i="14"/>
  <c r="BA369" i="14"/>
  <c r="BA372" i="14"/>
  <c r="BA1500" i="14"/>
  <c r="BA1501" i="14"/>
  <c r="BA1502" i="14"/>
  <c r="BA1503" i="14"/>
  <c r="BA370" i="14"/>
  <c r="BA371" i="14"/>
  <c r="BA373" i="14"/>
  <c r="BA1505" i="14"/>
  <c r="BA1506" i="14"/>
  <c r="BA1507" i="14"/>
  <c r="BA1508" i="14"/>
  <c r="BA1509" i="14"/>
  <c r="BA1510" i="14"/>
  <c r="BA374" i="14"/>
  <c r="BA375" i="14"/>
  <c r="BA1511" i="14"/>
  <c r="BA1512" i="14"/>
  <c r="BA1513" i="14"/>
  <c r="BA1514" i="14"/>
  <c r="BA376" i="14"/>
  <c r="BA377" i="14"/>
  <c r="BA378" i="14"/>
  <c r="BA1515" i="14"/>
  <c r="BA379" i="14"/>
  <c r="BA1516" i="14"/>
  <c r="BA380" i="14"/>
  <c r="BA381" i="14"/>
  <c r="BA382" i="14"/>
  <c r="BA1517" i="14"/>
  <c r="BA383" i="14"/>
  <c r="BA1518" i="14"/>
  <c r="BA384" i="14"/>
  <c r="BA385" i="14"/>
  <c r="BA386" i="14"/>
  <c r="BA387" i="14"/>
  <c r="BA1519" i="14"/>
  <c r="BA1520" i="14"/>
  <c r="BA1521" i="14"/>
  <c r="BA1522" i="14"/>
  <c r="BA1523" i="14"/>
  <c r="BA1524" i="14"/>
  <c r="BA1525" i="14"/>
  <c r="BA1526" i="14"/>
  <c r="BA1527" i="14"/>
  <c r="BA1528" i="14"/>
  <c r="BA392" i="14"/>
  <c r="BA393" i="14"/>
  <c r="BA1529" i="14"/>
  <c r="BA1530" i="14"/>
  <c r="BA1531" i="14"/>
  <c r="BA1532" i="14"/>
  <c r="BA1533" i="14"/>
  <c r="BA1534" i="14"/>
  <c r="BA394" i="14"/>
  <c r="BA395" i="14"/>
  <c r="BA396" i="14"/>
  <c r="BA397" i="14"/>
  <c r="BA1535" i="14"/>
  <c r="BA1536" i="14"/>
  <c r="BA1537" i="14"/>
  <c r="BA1538" i="14"/>
  <c r="BA1539" i="14"/>
  <c r="BA1540" i="14"/>
  <c r="BA398" i="14"/>
  <c r="BA399" i="14"/>
  <c r="BA1541" i="14"/>
  <c r="BA1542" i="14"/>
  <c r="BA1543" i="14"/>
  <c r="BA1544" i="14"/>
  <c r="BA1545" i="14"/>
  <c r="BA1546" i="14"/>
  <c r="BA1547" i="14"/>
  <c r="BA1548" i="14"/>
  <c r="BA400" i="14"/>
  <c r="BA401" i="14"/>
  <c r="BA1549" i="14"/>
  <c r="BA402" i="14"/>
  <c r="BA1550" i="14"/>
  <c r="BA403" i="14"/>
  <c r="BA1551" i="14"/>
  <c r="BA1552" i="14"/>
  <c r="BA404" i="14"/>
  <c r="BA405" i="14"/>
  <c r="BA1553" i="14"/>
  <c r="BA1554" i="14"/>
  <c r="BA1555" i="14"/>
  <c r="BA1556" i="14"/>
  <c r="BA1557" i="14"/>
  <c r="BA1558" i="14"/>
  <c r="BA1559" i="14"/>
  <c r="BA1560" i="14"/>
  <c r="BA406" i="14"/>
  <c r="BA407" i="14"/>
  <c r="BA408" i="14"/>
  <c r="BA409" i="14"/>
  <c r="BA410" i="14"/>
  <c r="BA411" i="14"/>
  <c r="BA1561" i="14"/>
  <c r="BA1562" i="14"/>
  <c r="BA1563" i="14"/>
  <c r="BA1564" i="14"/>
  <c r="BA412" i="14"/>
  <c r="BA413" i="14"/>
  <c r="BA418" i="14"/>
  <c r="BA1565" i="14"/>
  <c r="BA1566" i="14"/>
  <c r="BA1567" i="14"/>
  <c r="BA1568" i="14"/>
  <c r="BA1569" i="14"/>
  <c r="BA1570" i="14"/>
  <c r="BA1571" i="14"/>
  <c r="BA1572" i="14"/>
  <c r="BA414" i="14"/>
  <c r="BA415" i="14"/>
  <c r="BA419" i="14"/>
  <c r="BA1573" i="14"/>
  <c r="BA1574" i="14"/>
  <c r="BA1575" i="14"/>
  <c r="BA1576" i="14"/>
  <c r="BA1577" i="14"/>
  <c r="BA1578" i="14"/>
  <c r="BA1579" i="14"/>
  <c r="BA1580" i="14"/>
  <c r="BA416" i="14"/>
  <c r="BA417" i="14"/>
  <c r="BA420" i="14"/>
  <c r="BA1586" i="14"/>
  <c r="BA1587" i="14"/>
  <c r="BA1588" i="14"/>
  <c r="BA1589" i="14"/>
  <c r="BA1590" i="14"/>
  <c r="BA1591" i="14"/>
  <c r="BA421" i="14"/>
  <c r="BA422" i="14"/>
  <c r="BA1592" i="14"/>
  <c r="BA1593" i="14"/>
  <c r="BA1594" i="14"/>
  <c r="BA1595" i="14"/>
  <c r="BA1596" i="14"/>
  <c r="BA1597" i="14"/>
  <c r="BA1598" i="14"/>
  <c r="BA1599" i="14"/>
  <c r="BA1600" i="14"/>
  <c r="BA1601" i="14"/>
  <c r="BA423" i="14"/>
  <c r="BA424" i="14"/>
  <c r="BA1602" i="14"/>
  <c r="BA1603" i="14"/>
  <c r="BA1604" i="14"/>
  <c r="BA1605" i="14"/>
  <c r="BA1606" i="14"/>
  <c r="BA1607" i="14"/>
  <c r="BA1608" i="14"/>
  <c r="BA1609" i="14"/>
  <c r="BA1610" i="14"/>
  <c r="BA1611" i="14"/>
  <c r="BA425" i="14"/>
  <c r="BA426" i="14"/>
  <c r="BA427" i="14"/>
  <c r="BA1612" i="14"/>
  <c r="BA428" i="14"/>
  <c r="BA429" i="14"/>
  <c r="BA430" i="14"/>
  <c r="BA431" i="14"/>
  <c r="BA432" i="14"/>
  <c r="BA1613" i="14"/>
  <c r="BA433" i="14"/>
  <c r="BA434" i="14"/>
  <c r="BA435" i="14"/>
  <c r="BA436" i="14"/>
  <c r="BA437" i="14"/>
  <c r="BA438" i="14"/>
  <c r="BA439" i="14"/>
  <c r="BA1614" i="14"/>
  <c r="BA1615" i="14"/>
  <c r="BA1616" i="14"/>
  <c r="BA1617" i="14"/>
  <c r="BA1618" i="14"/>
  <c r="BA1619" i="14"/>
  <c r="BA1620" i="14"/>
  <c r="BA1621" i="14"/>
  <c r="BA1622" i="14"/>
  <c r="BA1623" i="14"/>
  <c r="BA1624" i="14"/>
  <c r="BA446" i="14"/>
  <c r="BA447" i="14"/>
  <c r="BA448" i="14"/>
  <c r="BA449" i="14"/>
  <c r="BA1625" i="14"/>
  <c r="BA1626" i="14"/>
  <c r="BA450" i="14"/>
  <c r="BA451" i="14"/>
  <c r="BA1627" i="14"/>
  <c r="BA1628" i="14"/>
  <c r="BA1629" i="14"/>
  <c r="BA1630" i="14"/>
  <c r="BA1631" i="14"/>
  <c r="BA454" i="14"/>
  <c r="BA1632" i="14"/>
  <c r="BA455" i="14"/>
  <c r="BA1633" i="14"/>
  <c r="BA1634" i="14"/>
  <c r="BA456" i="14"/>
  <c r="BA457" i="14"/>
  <c r="BA1635" i="14"/>
  <c r="BA1636" i="14"/>
  <c r="BA1637" i="14"/>
  <c r="BA1638" i="14"/>
  <c r="BA1639" i="14"/>
  <c r="BA1640" i="14"/>
  <c r="BA1641" i="14"/>
  <c r="BA1642" i="14"/>
  <c r="BA472" i="14"/>
  <c r="BA473" i="14"/>
  <c r="BA474" i="14"/>
  <c r="BA475" i="14"/>
  <c r="BA1643" i="14"/>
  <c r="BA1644" i="14"/>
  <c r="BA476" i="14"/>
  <c r="BA477" i="14"/>
  <c r="BA1645" i="14"/>
  <c r="BA1646" i="14"/>
  <c r="BA1647" i="14"/>
  <c r="BA1648" i="14"/>
  <c r="BA1649" i="14"/>
  <c r="BA1650" i="14"/>
  <c r="BA1651" i="14"/>
  <c r="BA478" i="14"/>
  <c r="BA1652" i="14"/>
  <c r="BA479" i="14"/>
  <c r="BA480" i="14"/>
  <c r="BA481" i="14"/>
  <c r="BA1653" i="14"/>
  <c r="BA1654" i="14"/>
  <c r="BA482" i="14"/>
  <c r="BA483" i="14"/>
  <c r="BA1655" i="14"/>
  <c r="BA1656" i="14"/>
  <c r="BA1657" i="14"/>
  <c r="BA1658" i="14"/>
  <c r="BA1659" i="14"/>
  <c r="BA1660" i="14"/>
  <c r="BA1661" i="14"/>
  <c r="BA1662" i="14"/>
  <c r="BA1663" i="14"/>
  <c r="BA1664" i="14"/>
  <c r="BA1665" i="14"/>
  <c r="BA1666" i="14"/>
  <c r="BA1667" i="14"/>
  <c r="BA1668" i="14"/>
  <c r="BA1669" i="14"/>
  <c r="BA1670" i="14"/>
  <c r="BA1671" i="14"/>
  <c r="BA1672" i="14"/>
  <c r="BA1673" i="14"/>
  <c r="BA1674" i="14"/>
  <c r="BA1675" i="14"/>
  <c r="BA1676" i="14"/>
  <c r="BA1677" i="14"/>
  <c r="BA1678" i="14"/>
  <c r="BA1679" i="14"/>
  <c r="BA1680" i="14"/>
  <c r="BA1681" i="14"/>
  <c r="BA1682" i="14"/>
  <c r="BA1683" i="14"/>
  <c r="BA1684" i="14"/>
  <c r="BA1685" i="14"/>
  <c r="BA1686" i="14"/>
  <c r="BA1687" i="14"/>
  <c r="BA1688" i="14"/>
  <c r="BA1689" i="14"/>
  <c r="BA1690" i="14"/>
  <c r="BA1691" i="14"/>
  <c r="BA1692" i="14"/>
  <c r="BA1693" i="14"/>
  <c r="BA1694" i="14"/>
  <c r="BA1695" i="14"/>
  <c r="BA1696" i="14"/>
  <c r="BA1697" i="14"/>
  <c r="BA1698" i="14"/>
  <c r="BA1699" i="14"/>
  <c r="BA1700" i="14"/>
  <c r="BA1701" i="14"/>
  <c r="BA1702" i="14"/>
  <c r="BA1703" i="14"/>
  <c r="BA1704" i="14"/>
  <c r="BA1705" i="14"/>
  <c r="BA1706" i="14"/>
  <c r="BA1707" i="14"/>
  <c r="BA1708" i="14"/>
  <c r="BA1709" i="14"/>
  <c r="BA1710" i="14"/>
  <c r="BA488" i="14"/>
  <c r="BA489" i="14"/>
  <c r="BA1711" i="14"/>
  <c r="BA1712" i="14"/>
  <c r="BA1713" i="14"/>
  <c r="BA1714" i="14"/>
  <c r="BA1715" i="14"/>
  <c r="BA1716" i="14"/>
  <c r="BA490" i="14"/>
  <c r="BA491" i="14"/>
  <c r="BA1717" i="14"/>
  <c r="BA1718" i="14"/>
  <c r="BA1719" i="14"/>
  <c r="BA1720" i="14"/>
  <c r="BA1721" i="14"/>
  <c r="BA1722" i="14"/>
  <c r="BA1723" i="14"/>
  <c r="BA1724" i="14"/>
  <c r="BA1725" i="14"/>
  <c r="BA1726" i="14"/>
  <c r="BA1727" i="14"/>
  <c r="BA1728" i="14"/>
  <c r="BA1729" i="14"/>
  <c r="BA1730" i="14"/>
  <c r="BA1731" i="14"/>
  <c r="BA1732" i="14"/>
  <c r="BA1733" i="14"/>
  <c r="BA1734" i="14"/>
  <c r="BA1735" i="14"/>
  <c r="BA1736" i="14"/>
  <c r="BA1737" i="14"/>
  <c r="BA1738" i="14"/>
  <c r="BA492" i="14"/>
  <c r="BA493" i="14"/>
  <c r="BA1739" i="14"/>
  <c r="BA1740" i="14"/>
  <c r="BA1741" i="14"/>
  <c r="BA1742" i="14"/>
  <c r="BA1743" i="14"/>
  <c r="BA1744" i="14"/>
  <c r="BA1745" i="14"/>
  <c r="BA1746" i="14"/>
  <c r="BA1747" i="14"/>
  <c r="BA1748" i="14"/>
  <c r="BA1749" i="14"/>
  <c r="BA1750" i="14"/>
  <c r="BA1751" i="14"/>
  <c r="BA1752" i="14"/>
  <c r="BA1753" i="14"/>
  <c r="BA1754" i="14"/>
  <c r="BA1755" i="14"/>
  <c r="BA1756" i="14"/>
  <c r="BA1757" i="14"/>
  <c r="BA1758" i="14"/>
  <c r="BA1759" i="14"/>
  <c r="BA1760" i="14"/>
  <c r="BA1761" i="14"/>
  <c r="BA1762" i="14"/>
  <c r="BA1763" i="14"/>
  <c r="BA1764" i="14"/>
  <c r="BA1765" i="14"/>
  <c r="BA1766" i="14"/>
  <c r="BA1767" i="14"/>
  <c r="BA1768" i="14"/>
  <c r="BA1769" i="14"/>
  <c r="BA1770" i="14"/>
  <c r="BA1771" i="14"/>
  <c r="BA1772" i="14"/>
  <c r="BA1773" i="14"/>
  <c r="BA1774" i="14"/>
  <c r="BA1775" i="14"/>
  <c r="BA1776" i="14"/>
  <c r="BA1777" i="14"/>
  <c r="BA1778" i="14"/>
  <c r="BA1779" i="14"/>
  <c r="BA1780" i="14"/>
  <c r="BA1781" i="14"/>
  <c r="BA1782" i="14"/>
  <c r="BA1783" i="14"/>
  <c r="BA1784" i="14"/>
  <c r="BA1785" i="14"/>
  <c r="BA1786" i="14"/>
  <c r="BA1787" i="14"/>
  <c r="BA1788" i="14"/>
  <c r="BA1789" i="14"/>
  <c r="BA1790" i="14"/>
  <c r="BA1791" i="14"/>
  <c r="BA1792" i="14"/>
  <c r="BA1793" i="14"/>
  <c r="BA1794" i="14"/>
  <c r="BA1795" i="14"/>
  <c r="BA1796" i="14"/>
  <c r="BA1797" i="14"/>
  <c r="BA1798" i="14"/>
  <c r="BA1799" i="14"/>
  <c r="BA1800" i="14"/>
  <c r="BA1801" i="14"/>
  <c r="BA1802" i="14"/>
  <c r="BA1803" i="14"/>
  <c r="BA1804" i="14"/>
  <c r="BA1805" i="14"/>
  <c r="BA1806" i="14"/>
  <c r="BA496" i="14"/>
  <c r="BA497" i="14"/>
  <c r="BA1807" i="14"/>
  <c r="BA1808" i="14"/>
  <c r="BA1809" i="14"/>
  <c r="BA1810" i="14"/>
  <c r="BA1811" i="14"/>
  <c r="BA1812" i="14"/>
  <c r="BA1813" i="14"/>
  <c r="BA1814" i="14"/>
  <c r="BA1815" i="14"/>
  <c r="BA1816" i="14"/>
  <c r="BA1817" i="14"/>
  <c r="BA1818" i="14"/>
  <c r="BA1819" i="14"/>
  <c r="BA1820" i="14"/>
  <c r="BA1821" i="14"/>
  <c r="BA1822" i="14"/>
  <c r="BA1823" i="14"/>
  <c r="BA1824" i="14"/>
  <c r="BA1825" i="14"/>
  <c r="BA1826" i="14"/>
  <c r="BA1827" i="14"/>
  <c r="BA1828" i="14"/>
  <c r="BA1829" i="14"/>
  <c r="BA1830" i="14"/>
  <c r="BA1831" i="14"/>
  <c r="BA1832" i="14"/>
  <c r="BA1833" i="14"/>
  <c r="BA1834" i="14"/>
  <c r="BA502" i="14"/>
  <c r="BA503" i="14"/>
  <c r="BA1835" i="14"/>
  <c r="BA1836" i="14"/>
  <c r="BA1837" i="14"/>
  <c r="BA1838" i="14"/>
  <c r="BA1839" i="14"/>
  <c r="BA1840" i="14"/>
  <c r="BA1841" i="14"/>
  <c r="BA1842" i="14"/>
  <c r="BA1843" i="14"/>
  <c r="BA1844" i="14"/>
  <c r="BA1845" i="14"/>
  <c r="BA1846" i="14"/>
  <c r="BA1847" i="14"/>
  <c r="BA1848" i="14"/>
  <c r="BA1849" i="14"/>
  <c r="BA1850" i="14"/>
  <c r="BA1851" i="14"/>
  <c r="BA1852" i="14"/>
  <c r="BA1853" i="14"/>
  <c r="BA1854" i="14"/>
  <c r="BA1855" i="14"/>
  <c r="BA1856" i="14"/>
  <c r="BA1857" i="14"/>
  <c r="BA1858" i="14"/>
  <c r="BA1859" i="14"/>
  <c r="BA1860" i="14"/>
  <c r="BA1861" i="14"/>
  <c r="BA1862" i="14"/>
  <c r="BA508" i="14"/>
  <c r="BA509" i="14"/>
  <c r="BA1863" i="14"/>
  <c r="BA1864" i="14"/>
  <c r="BA1865" i="14"/>
  <c r="BA1866" i="14"/>
  <c r="BA510" i="14"/>
  <c r="BA511" i="14"/>
  <c r="BA514" i="14"/>
  <c r="BA1867" i="14"/>
  <c r="BA1868" i="14"/>
  <c r="BA1869" i="14"/>
  <c r="BA1870" i="14"/>
  <c r="BA1871" i="14"/>
  <c r="BA1872" i="14"/>
  <c r="BA512" i="14"/>
  <c r="BA513" i="14"/>
  <c r="BA515" i="14"/>
  <c r="BA516" i="14"/>
  <c r="BA1873" i="14"/>
  <c r="BA1874" i="14"/>
  <c r="BA1875" i="14"/>
  <c r="BA1876" i="14"/>
  <c r="BA1877" i="14"/>
  <c r="BA1878" i="14"/>
  <c r="BA517" i="14"/>
  <c r="BA518" i="14"/>
  <c r="BA1879" i="14"/>
  <c r="BA1880" i="14"/>
  <c r="BA1881" i="14"/>
  <c r="BA1882" i="14"/>
  <c r="BA1883" i="14"/>
  <c r="BA1884" i="14"/>
  <c r="BA519" i="14"/>
  <c r="BA520" i="14"/>
  <c r="BA1885" i="14"/>
  <c r="BA1886" i="14"/>
  <c r="BA1887" i="14"/>
  <c r="BA1888" i="14"/>
  <c r="BA521" i="14"/>
  <c r="BA522" i="14"/>
  <c r="BA531" i="14"/>
  <c r="BA1889" i="14"/>
  <c r="BA1890" i="14"/>
  <c r="BA523" i="14"/>
  <c r="BA524" i="14"/>
  <c r="BA532" i="14"/>
  <c r="BA1891" i="14"/>
  <c r="BA1892" i="14"/>
  <c r="BA1893" i="14"/>
  <c r="BA1894" i="14"/>
  <c r="BA1895" i="14"/>
  <c r="BA1896" i="14"/>
  <c r="BA1897" i="14"/>
  <c r="BA1898" i="14"/>
  <c r="BA525" i="14"/>
  <c r="BA526" i="14"/>
  <c r="BA533" i="14"/>
  <c r="BA1902" i="14"/>
  <c r="BA1903" i="14"/>
  <c r="BA1904" i="14"/>
  <c r="BA1905" i="14"/>
  <c r="BA1906" i="14"/>
  <c r="BA1907" i="14"/>
  <c r="BA536" i="14"/>
  <c r="BA537" i="14"/>
  <c r="BA1908" i="14"/>
  <c r="BA1909" i="14"/>
  <c r="BA1910" i="14"/>
  <c r="BA1911" i="14"/>
  <c r="BA1912" i="14"/>
  <c r="BA1913" i="14"/>
  <c r="BA1914" i="14"/>
  <c r="BA1915" i="14"/>
  <c r="BA538" i="14"/>
  <c r="BA539" i="14"/>
  <c r="BA1918" i="14"/>
  <c r="BA1919" i="14"/>
  <c r="BA542" i="14"/>
  <c r="BA543" i="14"/>
  <c r="BA1920" i="14"/>
  <c r="BA544" i="14"/>
  <c r="BA545" i="14"/>
  <c r="BA546" i="14"/>
  <c r="BA547" i="14"/>
  <c r="BA1921" i="14"/>
  <c r="BA1922" i="14"/>
  <c r="BA548" i="14"/>
  <c r="BA549" i="14"/>
  <c r="BA550" i="14"/>
  <c r="BA551" i="14"/>
  <c r="BA552" i="14"/>
  <c r="BA1923" i="14"/>
  <c r="BA553" i="14"/>
  <c r="BA554" i="14"/>
  <c r="BA555" i="14"/>
  <c r="BA556" i="14"/>
  <c r="BA1924" i="14"/>
  <c r="BA1925" i="14"/>
  <c r="BA557" i="14"/>
  <c r="BA1930" i="14"/>
  <c r="BA1931" i="14"/>
  <c r="BA1932" i="14"/>
  <c r="BA1933" i="14"/>
  <c r="BA566" i="14"/>
  <c r="BA567" i="14"/>
  <c r="BA576" i="14"/>
  <c r="BA1934" i="14"/>
  <c r="BA1935" i="14"/>
  <c r="BA568" i="14"/>
  <c r="BA569" i="14"/>
  <c r="BA577" i="14"/>
  <c r="BA1936" i="14"/>
  <c r="BA1937" i="14"/>
  <c r="BA1938" i="14"/>
  <c r="BA1939" i="14"/>
  <c r="BA1940" i="14"/>
  <c r="BA1941" i="14"/>
  <c r="BA1942" i="14"/>
  <c r="BA1943" i="14"/>
  <c r="BA570" i="14"/>
  <c r="BA571" i="14"/>
  <c r="BA578" i="14"/>
  <c r="BA572" i="14"/>
  <c r="BA573" i="14"/>
  <c r="BA579" i="14"/>
  <c r="BA1944" i="14"/>
  <c r="BA1945" i="14"/>
  <c r="BA1946" i="14"/>
  <c r="BA1947" i="14"/>
  <c r="BA1948" i="14"/>
  <c r="BA1949" i="14"/>
  <c r="BA574" i="14"/>
  <c r="BA575" i="14"/>
  <c r="BA580" i="14"/>
  <c r="BA1953" i="14"/>
  <c r="BA1954" i="14"/>
  <c r="BA1955" i="14"/>
  <c r="BA1956" i="14"/>
  <c r="BA1957" i="14"/>
  <c r="BA1958" i="14"/>
  <c r="BA581" i="14"/>
  <c r="BA582" i="14"/>
  <c r="BA1959" i="14"/>
  <c r="BA1960" i="14"/>
  <c r="BA1961" i="14"/>
  <c r="BA1962" i="14"/>
  <c r="BA1963" i="14"/>
  <c r="BA1964" i="14"/>
  <c r="BA1965" i="14"/>
  <c r="BA1966" i="14"/>
  <c r="BA583" i="14"/>
  <c r="BA584" i="14"/>
  <c r="BA1967" i="14"/>
  <c r="BA1968" i="14"/>
  <c r="BA1969" i="14"/>
  <c r="BA1970" i="14"/>
  <c r="BA585" i="14"/>
  <c r="BA586" i="14"/>
  <c r="BA587" i="14"/>
  <c r="BA588" i="14"/>
  <c r="BA605" i="14"/>
  <c r="BA1971" i="14"/>
  <c r="BA1972" i="14"/>
  <c r="BA1973" i="14"/>
  <c r="BA1974" i="14"/>
  <c r="BA589" i="14"/>
  <c r="BA590" i="14"/>
  <c r="BA606" i="14"/>
  <c r="BA591" i="14"/>
  <c r="BA592" i="14"/>
  <c r="BA607" i="14"/>
  <c r="BA1975" i="14"/>
  <c r="BA1976" i="14"/>
  <c r="BA1977" i="14"/>
  <c r="BA1978" i="14"/>
  <c r="BA593" i="14"/>
  <c r="BA594" i="14"/>
  <c r="BA608" i="14"/>
  <c r="BA1979" i="14"/>
  <c r="BA1980" i="14"/>
  <c r="BA1981" i="14"/>
  <c r="BA1982" i="14"/>
  <c r="BA595" i="14"/>
  <c r="BA596" i="14"/>
  <c r="BA609" i="14"/>
  <c r="BA597" i="14"/>
  <c r="BA598" i="14"/>
  <c r="BA610" i="14"/>
  <c r="BA1983" i="14"/>
  <c r="BA1984" i="14"/>
  <c r="BA599" i="14"/>
  <c r="BA600" i="14"/>
  <c r="BA611" i="14"/>
  <c r="BA1985" i="14"/>
  <c r="BA1986" i="14"/>
  <c r="BA1987" i="14"/>
  <c r="BA1988" i="14"/>
  <c r="BA1989" i="14"/>
  <c r="BA1990" i="14"/>
  <c r="BA1991" i="14"/>
  <c r="BA1992" i="14"/>
  <c r="BA1993" i="14"/>
  <c r="BA1994" i="14"/>
  <c r="BA1995" i="14"/>
  <c r="BA1996" i="14"/>
  <c r="BA1997" i="14"/>
  <c r="BA1998" i="14"/>
  <c r="BA614" i="14"/>
  <c r="BA615" i="14"/>
  <c r="BA1999" i="14"/>
  <c r="BA2000" i="14"/>
  <c r="BA2001" i="14"/>
  <c r="BA2002" i="14"/>
  <c r="BA2003" i="14"/>
  <c r="BA2004" i="14"/>
  <c r="BA2005" i="14"/>
  <c r="BA2006" i="14"/>
  <c r="BA2007" i="14"/>
  <c r="BA2008" i="14"/>
  <c r="BA2009" i="14"/>
  <c r="BA2010" i="14"/>
  <c r="BA2011" i="14"/>
  <c r="BA2012" i="14"/>
  <c r="BA616" i="14"/>
  <c r="BA617" i="14"/>
  <c r="BA2015" i="14"/>
  <c r="BA2016" i="14"/>
  <c r="BA2017" i="14"/>
  <c r="BA2018" i="14"/>
  <c r="BA2019" i="14"/>
  <c r="BA2020" i="14"/>
  <c r="BA2021" i="14"/>
  <c r="BA2022" i="14"/>
  <c r="BA2023" i="14"/>
  <c r="BA2024" i="14"/>
  <c r="BA2025" i="14"/>
  <c r="BA2026" i="14"/>
  <c r="BA2027" i="14"/>
  <c r="BA2028" i="14"/>
  <c r="BA2029" i="14"/>
  <c r="BA2030" i="14"/>
  <c r="BA2031" i="14"/>
  <c r="BA2032" i="14"/>
  <c r="BA2033" i="14"/>
  <c r="BA2034" i="14"/>
  <c r="BA2035" i="14"/>
  <c r="BA2036" i="14"/>
  <c r="BA2037" i="14"/>
  <c r="BA2038" i="14"/>
  <c r="BA2039" i="14"/>
  <c r="BA2040" i="14"/>
  <c r="BA2041" i="14"/>
  <c r="BA2042" i="14"/>
  <c r="BA2043" i="14"/>
  <c r="BA2044" i="14"/>
  <c r="BA2045" i="14"/>
  <c r="BA2046" i="14"/>
  <c r="BA2047" i="14"/>
  <c r="BA2048" i="14"/>
  <c r="BA2049" i="14"/>
  <c r="BA2050" i="14"/>
  <c r="BA2051" i="14"/>
  <c r="BA2052" i="14"/>
  <c r="BA2053" i="14"/>
  <c r="BA2054" i="14"/>
  <c r="BA2055" i="14"/>
  <c r="BA2056" i="14"/>
  <c r="BA2057" i="14"/>
  <c r="BA2058" i="14"/>
  <c r="BA2059" i="14"/>
  <c r="BA2060" i="14"/>
  <c r="BA2061" i="14"/>
  <c r="BA2062" i="14"/>
  <c r="BA2063" i="14"/>
  <c r="BA2064" i="14"/>
  <c r="BA2065" i="14"/>
  <c r="BA2066" i="14"/>
  <c r="BA2067" i="14"/>
  <c r="BA2068" i="14"/>
  <c r="BA2070" i="14"/>
  <c r="BA2071" i="14"/>
  <c r="BA2072" i="14"/>
  <c r="BA2073" i="14"/>
  <c r="BA2074" i="14"/>
  <c r="BA2075" i="14"/>
  <c r="BA2076" i="14"/>
  <c r="BA2077" i="14"/>
  <c r="BA2078" i="14"/>
  <c r="BA2079" i="14"/>
  <c r="BA2080" i="14"/>
  <c r="BA2081" i="14"/>
  <c r="BA2082" i="14"/>
  <c r="BA2083" i="14"/>
  <c r="BA2084" i="14"/>
  <c r="BA2085" i="14"/>
  <c r="BA2086" i="14"/>
  <c r="BA2087" i="14"/>
  <c r="BA2088" i="14"/>
  <c r="BA2089" i="14"/>
  <c r="BA2090" i="14"/>
  <c r="BA2091" i="14"/>
  <c r="BA2092" i="14"/>
  <c r="BA2093" i="14"/>
  <c r="BA2094" i="14"/>
  <c r="BA2095" i="14"/>
  <c r="BA2096" i="14"/>
  <c r="BA2097" i="14"/>
  <c r="BA2098" i="14"/>
  <c r="BA2099" i="14"/>
  <c r="BA2100" i="14"/>
  <c r="BA2101" i="14"/>
  <c r="BA2102" i="14"/>
  <c r="BA2103" i="14"/>
  <c r="BA2110" i="14"/>
  <c r="BA2111" i="14"/>
  <c r="BA2112" i="14"/>
  <c r="BA2113" i="14"/>
  <c r="BA2114" i="14"/>
  <c r="BA2115" i="14"/>
  <c r="BA2116" i="14"/>
  <c r="BA2117" i="14"/>
  <c r="BA642" i="14"/>
  <c r="BA643" i="14"/>
  <c r="BA630" i="14"/>
  <c r="BA631" i="14"/>
  <c r="BA2118" i="14"/>
  <c r="BA2119" i="14"/>
  <c r="BA632" i="14"/>
  <c r="BA633" i="14"/>
  <c r="BA634" i="14"/>
  <c r="BA635" i="14"/>
  <c r="BA636" i="14"/>
  <c r="BA637" i="14"/>
  <c r="BA2120" i="14"/>
  <c r="BA2121" i="14"/>
  <c r="BA2122" i="14"/>
  <c r="BA2123" i="14"/>
  <c r="BA2124" i="14"/>
  <c r="BA2125" i="14"/>
  <c r="BA2126" i="14"/>
  <c r="BA2127" i="14"/>
  <c r="BA2128" i="14"/>
  <c r="BA2129" i="14"/>
  <c r="BA638" i="14"/>
  <c r="BA639" i="14"/>
  <c r="BA2130" i="14"/>
  <c r="BA2131" i="14"/>
  <c r="BA2132" i="14"/>
  <c r="BA2133" i="14"/>
  <c r="BA640" i="14"/>
  <c r="BA641" i="14"/>
  <c r="BA2134" i="14"/>
  <c r="BA2135" i="14"/>
  <c r="BA2136" i="14"/>
  <c r="BA2137" i="14"/>
  <c r="BA2138" i="14"/>
  <c r="BA2139" i="14"/>
  <c r="BA2140" i="14"/>
  <c r="BA2141" i="14"/>
  <c r="BA2142" i="14"/>
  <c r="BA2143" i="14"/>
  <c r="BA2144" i="14"/>
  <c r="BA2145" i="14"/>
  <c r="BA2146" i="14"/>
  <c r="BA2147" i="14"/>
  <c r="BA2148" i="14"/>
  <c r="BA2149" i="14"/>
  <c r="BA2150" i="14"/>
  <c r="BA2151" i="14"/>
  <c r="BA2152" i="14"/>
  <c r="BA2153" i="14"/>
  <c r="BA2154" i="14"/>
  <c r="BA2155" i="14"/>
  <c r="BA2156" i="14"/>
  <c r="BA2157" i="14"/>
  <c r="BA2158" i="14"/>
  <c r="BA2159" i="14"/>
  <c r="BA2160" i="14"/>
  <c r="BA2161" i="14"/>
  <c r="BA644" i="14"/>
  <c r="BA645" i="14"/>
  <c r="BA2162" i="14"/>
  <c r="BA2163" i="14"/>
  <c r="BA2164" i="14"/>
  <c r="BA2165" i="14"/>
  <c r="BA2166" i="14"/>
  <c r="BA2167" i="14"/>
  <c r="BA2168" i="14"/>
  <c r="BA2169" i="14"/>
  <c r="BA2170" i="14"/>
  <c r="BA2171" i="14"/>
  <c r="BA2172" i="14"/>
  <c r="BA2173" i="14"/>
  <c r="BA2174" i="14"/>
  <c r="BA2175" i="14"/>
  <c r="BA2176" i="14"/>
  <c r="BA2177" i="14"/>
  <c r="BA2178" i="14"/>
  <c r="BA2179" i="14"/>
  <c r="BA2180" i="14"/>
  <c r="BA2181" i="14"/>
  <c r="BA2182" i="14"/>
  <c r="BA2183" i="14"/>
  <c r="BA2184" i="14"/>
  <c r="BA2185" i="14"/>
  <c r="BA2186" i="14"/>
  <c r="BA2187" i="14"/>
  <c r="BA2188" i="14"/>
  <c r="BA2189" i="14"/>
  <c r="BA2190" i="14"/>
  <c r="BA2191" i="14"/>
  <c r="BA2192" i="14"/>
  <c r="BA2193" i="14"/>
  <c r="BA2194" i="14"/>
  <c r="BA2195" i="14"/>
  <c r="BA2196" i="14"/>
  <c r="BA2197" i="14"/>
  <c r="BA2198" i="14"/>
  <c r="BA2199" i="14"/>
  <c r="BA2200" i="14"/>
  <c r="BA2201" i="14"/>
  <c r="BA2202" i="14"/>
  <c r="BA2203" i="14"/>
  <c r="BA2204" i="14"/>
  <c r="BA2205" i="14"/>
  <c r="BA2206" i="14"/>
  <c r="BA2207" i="14"/>
  <c r="BA2208" i="14"/>
  <c r="BA2209" i="14"/>
  <c r="BA2210" i="14"/>
  <c r="BA2211" i="14"/>
  <c r="BA646" i="14"/>
  <c r="BA2212" i="14"/>
  <c r="BA647" i="14"/>
  <c r="BA648" i="14"/>
  <c r="BA649" i="14"/>
  <c r="BA650" i="14"/>
  <c r="BA659" i="14"/>
  <c r="BA660" i="14"/>
  <c r="BA661" i="14"/>
  <c r="BA653" i="14"/>
  <c r="BA654" i="14"/>
  <c r="BA655" i="14"/>
  <c r="BA656" i="14"/>
  <c r="BA664" i="14"/>
  <c r="BA665" i="14"/>
  <c r="BA666" i="14"/>
  <c r="BA667" i="14"/>
  <c r="BA2213" i="14"/>
  <c r="BA2214" i="14"/>
  <c r="BA2215" i="14"/>
  <c r="BA651" i="14"/>
  <c r="BA652" i="14"/>
  <c r="BA2216" i="14"/>
  <c r="BA2217" i="14"/>
  <c r="BA2218" i="14"/>
  <c r="BA2219" i="14"/>
  <c r="BA657" i="14"/>
  <c r="BA658" i="14"/>
  <c r="BA2224" i="14"/>
  <c r="BA2225" i="14"/>
  <c r="BA2226" i="14"/>
  <c r="BA2227" i="14"/>
  <c r="BA2220" i="14"/>
  <c r="BA662" i="14"/>
  <c r="BA2221" i="14"/>
  <c r="BA2222" i="14"/>
  <c r="BA2223" i="14"/>
  <c r="BA663" i="14"/>
  <c r="BA2228" i="14"/>
  <c r="BA2229" i="14"/>
  <c r="BA2230" i="14"/>
  <c r="BA2231" i="14"/>
  <c r="BA2232" i="14"/>
  <c r="BA2233" i="14"/>
  <c r="BA2234" i="14"/>
  <c r="BA2235" i="14"/>
  <c r="BA2236" i="14"/>
  <c r="BA2237" i="14"/>
  <c r="BA2238" i="14"/>
  <c r="BA2239" i="14"/>
  <c r="BA2240" i="14"/>
  <c r="BA2241" i="14"/>
  <c r="BA2242" i="14"/>
  <c r="BA2243" i="14"/>
  <c r="BA668" i="14"/>
  <c r="BA669" i="14"/>
  <c r="BA2244" i="14"/>
  <c r="BA2245" i="14"/>
  <c r="BA2246" i="14"/>
  <c r="BA2247" i="14"/>
  <c r="BA670" i="14"/>
  <c r="BA671" i="14"/>
  <c r="BA680" i="14"/>
  <c r="BA2248" i="14"/>
  <c r="BA2249" i="14"/>
  <c r="BA672" i="14"/>
  <c r="BA673" i="14"/>
  <c r="BA674" i="14"/>
  <c r="BA675" i="14"/>
  <c r="BA676" i="14"/>
  <c r="BA677" i="14"/>
  <c r="BA2250" i="14"/>
  <c r="BA2251" i="14"/>
  <c r="BA678" i="14"/>
  <c r="BA679" i="14"/>
  <c r="BA2252" i="14"/>
  <c r="BA2253" i="14"/>
  <c r="BA2254" i="14"/>
  <c r="BA2255" i="14"/>
  <c r="BA2256" i="14"/>
  <c r="BA2257" i="14"/>
  <c r="BA2258" i="14"/>
  <c r="BA2259" i="14"/>
  <c r="BA2260" i="14"/>
  <c r="BA2261" i="14"/>
  <c r="BA2262" i="14"/>
  <c r="BA2263" i="14"/>
  <c r="BA2264" i="14"/>
  <c r="BA681" i="14"/>
  <c r="BA682" i="14"/>
  <c r="BA2265" i="14"/>
  <c r="BA2266" i="14"/>
  <c r="BA2267" i="14"/>
  <c r="BA683" i="14"/>
  <c r="BA684" i="14"/>
  <c r="BA2268" i="14"/>
  <c r="BA685" i="14"/>
  <c r="BA2269" i="14"/>
  <c r="BA2270" i="14"/>
  <c r="BA686" i="14"/>
  <c r="BA2271" i="14"/>
  <c r="BA687" i="14"/>
  <c r="BA688" i="14"/>
  <c r="BA2272" i="14"/>
  <c r="BA2273" i="14"/>
  <c r="BA689" i="14"/>
  <c r="BA2274" i="14"/>
  <c r="BA2275" i="14"/>
  <c r="BA690" i="14"/>
  <c r="BA691" i="14"/>
  <c r="BA692" i="14"/>
  <c r="BA693" i="14"/>
  <c r="BA694" i="14"/>
  <c r="BA695" i="14"/>
  <c r="BA696" i="14"/>
  <c r="BA2276" i="14"/>
  <c r="BA2277" i="14"/>
  <c r="BA697" i="14"/>
  <c r="BA698" i="14"/>
  <c r="BA2278" i="14"/>
  <c r="BA2279" i="14"/>
  <c r="BA2280" i="14"/>
  <c r="BA2281" i="14"/>
  <c r="BA699" i="14"/>
  <c r="BA700" i="14"/>
  <c r="BA2282" i="14"/>
  <c r="BA2283" i="14"/>
  <c r="BA703" i="14"/>
  <c r="BA704" i="14"/>
  <c r="BA701" i="14"/>
  <c r="BA702" i="14"/>
  <c r="BA707" i="14"/>
  <c r="BA708" i="14"/>
  <c r="BA705" i="14"/>
  <c r="BA706" i="14"/>
  <c r="BA709" i="14"/>
  <c r="BA710" i="14"/>
  <c r="BA2284" i="14"/>
  <c r="BA2285" i="14"/>
  <c r="BA2286" i="14"/>
  <c r="BA2287" i="14"/>
  <c r="BA1044" i="14"/>
  <c r="BA1045" i="14"/>
  <c r="BA1493" i="14"/>
  <c r="BA1581" i="14"/>
  <c r="BA1582" i="14"/>
  <c r="BA1899" i="14"/>
  <c r="BA1900" i="14"/>
  <c r="BA1901" i="14"/>
  <c r="BA1950" i="14"/>
  <c r="BA1951" i="14"/>
  <c r="BA1952" i="14"/>
  <c r="BA2069" i="14"/>
  <c r="BA1583" i="14"/>
  <c r="BA1584" i="14"/>
  <c r="BA1046" i="14"/>
  <c r="BA1585" i="14"/>
  <c r="BA1504" i="14"/>
  <c r="BA14" i="14"/>
  <c r="BA15" i="14"/>
  <c r="BA16" i="14"/>
  <c r="BA17" i="14"/>
  <c r="BA18" i="14"/>
  <c r="BA19" i="14"/>
  <c r="BA22" i="14"/>
  <c r="BA23" i="14"/>
  <c r="BA24" i="14"/>
  <c r="BA25" i="14"/>
  <c r="BA926" i="14"/>
  <c r="BA927" i="14"/>
  <c r="BA928" i="14"/>
  <c r="BA929" i="14"/>
  <c r="BA930" i="14"/>
  <c r="BA931" i="14"/>
  <c r="BA932" i="14"/>
  <c r="BA933" i="14"/>
  <c r="BA938" i="14"/>
  <c r="BA939" i="14"/>
  <c r="BA934" i="14"/>
  <c r="BA935" i="14"/>
  <c r="BA940" i="14"/>
  <c r="BA941" i="14"/>
  <c r="BA936" i="14"/>
  <c r="BA937" i="14"/>
  <c r="BA942" i="14"/>
  <c r="BA943" i="14"/>
  <c r="BA458" i="14"/>
  <c r="BA459" i="14"/>
  <c r="BA460" i="14"/>
  <c r="BA461" i="14"/>
  <c r="BA462" i="14"/>
  <c r="BA463" i="14"/>
  <c r="BA466" i="14"/>
  <c r="BA467" i="14"/>
  <c r="BA468" i="14"/>
  <c r="BA469" i="14"/>
  <c r="BA464" i="14"/>
  <c r="BA465" i="14"/>
  <c r="BA470" i="14"/>
  <c r="BA471" i="14"/>
  <c r="BA104" i="14"/>
  <c r="BA105" i="14"/>
  <c r="BA1926" i="14"/>
  <c r="BA1927" i="14"/>
  <c r="BA560" i="14"/>
  <c r="BA561" i="14"/>
  <c r="BA78" i="14"/>
  <c r="BA79" i="14"/>
  <c r="BA80" i="14"/>
  <c r="BA81" i="14"/>
  <c r="BA82" i="14"/>
  <c r="BA83" i="14"/>
  <c r="BA84" i="14"/>
  <c r="BA85" i="14"/>
  <c r="BA96" i="14"/>
  <c r="BA86" i="14"/>
  <c r="BA87" i="14"/>
  <c r="BA88" i="14"/>
  <c r="BA89" i="14"/>
  <c r="BA90" i="14"/>
  <c r="BA91" i="14"/>
  <c r="BA92" i="14"/>
  <c r="BA93" i="14"/>
  <c r="BA97" i="14"/>
  <c r="BA224" i="14"/>
  <c r="BA225" i="14"/>
  <c r="BA248" i="14"/>
  <c r="BA226" i="14"/>
  <c r="BA227" i="14"/>
  <c r="BA249" i="14"/>
  <c r="BA452" i="14"/>
  <c r="BA453" i="14"/>
  <c r="BA20" i="14"/>
  <c r="BA21" i="14"/>
  <c r="BA98" i="14"/>
  <c r="BA99" i="14"/>
  <c r="BA100" i="14"/>
  <c r="BA101" i="14"/>
  <c r="BA272" i="14"/>
  <c r="BA273" i="14"/>
  <c r="BA2" i="14"/>
  <c r="BA3" i="14"/>
  <c r="BA42" i="14"/>
  <c r="BA43" i="14"/>
  <c r="BA562" i="14"/>
  <c r="BA563" i="14"/>
  <c r="BA94" i="14"/>
  <c r="BA95" i="14"/>
  <c r="BA1928" i="14"/>
  <c r="BA1929" i="14"/>
  <c r="BA102" i="14"/>
  <c r="BA103" i="14"/>
  <c r="BA4" i="14"/>
  <c r="BA5" i="14"/>
  <c r="BA44" i="14"/>
  <c r="BA45" i="14"/>
  <c r="BA140" i="14"/>
  <c r="BA141" i="14"/>
  <c r="BA711" i="14"/>
  <c r="BA712" i="14"/>
  <c r="BA713" i="14"/>
  <c r="BA714" i="14"/>
  <c r="BA715" i="14"/>
  <c r="BA716" i="14"/>
  <c r="BA916" i="14"/>
  <c r="BA908" i="14"/>
  <c r="BA917" i="14"/>
  <c r="BA1166" i="14"/>
  <c r="BA1167" i="14"/>
  <c r="BA1168" i="14"/>
  <c r="BA1169" i="14"/>
  <c r="BA1170" i="14"/>
  <c r="BA292" i="14"/>
  <c r="BA48" i="14"/>
  <c r="BA49" i="14"/>
  <c r="BA50" i="14"/>
  <c r="BA51" i="14"/>
  <c r="BA52" i="14"/>
  <c r="BA53" i="14"/>
  <c r="BA54" i="14"/>
  <c r="BA55" i="14"/>
  <c r="BA56" i="14"/>
  <c r="BA57" i="14"/>
  <c r="BA58" i="14"/>
  <c r="BA59" i="14"/>
  <c r="BA60" i="14"/>
  <c r="BA61" i="14"/>
  <c r="BA498" i="14"/>
  <c r="BA499" i="14"/>
  <c r="BA500" i="14"/>
  <c r="BA501" i="14"/>
  <c r="BA527" i="14"/>
  <c r="BA528" i="14"/>
  <c r="BA534" i="14"/>
  <c r="BA601" i="14"/>
  <c r="BA602" i="14"/>
  <c r="BA612" i="14"/>
  <c r="BA603" i="14"/>
  <c r="BA604" i="14"/>
  <c r="BA613" i="14"/>
  <c r="BA106" i="14"/>
  <c r="BA107" i="14"/>
  <c r="BA108" i="14"/>
  <c r="BA109" i="14"/>
  <c r="BA110" i="14"/>
  <c r="BA111" i="14"/>
  <c r="BA112" i="14"/>
  <c r="BA113" i="14"/>
  <c r="BA114" i="14"/>
  <c r="BA115" i="14"/>
  <c r="BA116" i="14"/>
  <c r="BA117" i="14"/>
  <c r="BA118" i="14"/>
  <c r="BA119" i="14"/>
  <c r="BA120" i="14"/>
  <c r="BA121" i="14"/>
  <c r="BA122" i="14"/>
  <c r="BA123" i="14"/>
  <c r="BA124" i="14"/>
  <c r="BA125" i="14"/>
  <c r="BA126" i="14"/>
  <c r="BA127" i="14"/>
  <c r="BA128" i="14"/>
  <c r="BA129" i="14"/>
  <c r="BA130" i="14"/>
  <c r="BA131" i="14"/>
  <c r="BA132" i="14"/>
  <c r="BA133" i="14"/>
  <c r="BA134" i="14"/>
  <c r="BA135" i="14"/>
  <c r="BA136" i="14"/>
  <c r="BA137" i="14"/>
  <c r="BA138" i="14"/>
  <c r="BA139" i="14"/>
  <c r="BA624" i="14"/>
  <c r="BA625" i="14"/>
  <c r="BA626" i="14"/>
  <c r="BA627" i="14"/>
  <c r="BA484" i="14"/>
  <c r="BA486" i="14"/>
  <c r="BA529" i="14"/>
  <c r="BA530" i="14"/>
  <c r="BA535" i="14"/>
  <c r="BA6" i="14"/>
  <c r="BA334" i="14"/>
  <c r="BA335" i="14"/>
  <c r="BA325" i="14"/>
  <c r="BA326" i="14"/>
  <c r="BA485" i="14"/>
  <c r="BA487" i="14"/>
  <c r="BA628" i="14"/>
  <c r="BA629" i="14"/>
  <c r="BA2104" i="14"/>
  <c r="BA2105" i="14"/>
  <c r="BA504" i="14"/>
  <c r="BA505" i="14"/>
  <c r="BA506" i="14"/>
  <c r="BA507" i="14"/>
  <c r="BA494" i="14"/>
  <c r="BA495" i="14"/>
  <c r="BA618" i="14"/>
  <c r="BA619" i="14"/>
  <c r="BA2013" i="14"/>
  <c r="BA2014" i="14"/>
  <c r="BA620" i="14"/>
  <c r="BA621" i="14"/>
  <c r="BA622" i="14"/>
  <c r="BA623" i="14"/>
  <c r="BA142" i="14"/>
  <c r="BA143" i="14"/>
  <c r="BA144" i="14"/>
  <c r="BA145" i="14"/>
  <c r="BA146" i="14"/>
  <c r="BA147" i="14"/>
  <c r="BA148" i="14"/>
  <c r="BA149" i="14"/>
  <c r="BA150" i="14"/>
  <c r="BA151" i="14"/>
  <c r="BA152" i="14"/>
  <c r="BA153" i="14"/>
  <c r="BA154" i="14"/>
  <c r="BA155" i="14"/>
  <c r="BA156" i="14"/>
  <c r="BA157" i="14"/>
  <c r="BA158" i="14"/>
  <c r="BA159" i="14"/>
  <c r="BA160" i="14"/>
  <c r="BA161" i="14"/>
  <c r="BA162" i="14"/>
  <c r="BA163" i="14"/>
  <c r="BA164" i="14"/>
  <c r="BA165" i="14"/>
  <c r="BA166" i="14"/>
  <c r="BA167" i="14"/>
  <c r="BA944" i="14"/>
  <c r="BA945" i="14"/>
  <c r="BA168" i="14"/>
  <c r="BA169" i="14"/>
  <c r="BA1916" i="14"/>
  <c r="BA1917" i="14"/>
  <c r="BA540" i="14"/>
  <c r="BA541" i="14"/>
  <c r="BA2106" i="14"/>
  <c r="BA2107" i="14"/>
  <c r="BA2108" i="14"/>
  <c r="BA2109" i="14"/>
  <c r="BA564" i="14"/>
  <c r="BA565" i="14"/>
  <c r="BA909" i="14"/>
  <c r="BA910" i="14"/>
  <c r="BA911" i="14"/>
  <c r="BA912" i="14"/>
  <c r="BA180" i="14"/>
  <c r="BA181" i="14"/>
  <c r="BA182" i="14"/>
  <c r="BA183" i="14"/>
  <c r="BA284" i="14"/>
  <c r="BA285" i="14"/>
  <c r="BA286" i="14"/>
  <c r="BA274" i="14"/>
  <c r="BA275" i="14"/>
  <c r="BA276" i="14"/>
  <c r="BA279" i="14"/>
  <c r="BA280" i="14"/>
  <c r="BA281" i="14"/>
  <c r="BA293" i="14"/>
  <c r="BA294" i="14"/>
  <c r="BA7" i="14"/>
  <c r="BA8" i="14"/>
  <c r="BA9" i="14"/>
  <c r="BA10" i="14"/>
  <c r="BA11" i="14"/>
  <c r="BA291" i="14"/>
  <c r="BA558" i="14"/>
  <c r="BA559" i="14"/>
  <c r="BA12" i="14"/>
  <c r="BA13" i="14"/>
  <c r="BA440" i="14"/>
  <c r="BA441" i="14"/>
  <c r="BA442" i="14"/>
  <c r="BA388" i="14"/>
  <c r="BA389" i="14"/>
  <c r="BA717" i="14"/>
  <c r="AQ534" i="14" l="1"/>
  <c r="AR534" i="14" s="1"/>
  <c r="AO534" i="14"/>
  <c r="AP534" i="14" s="1"/>
  <c r="AM534" i="14"/>
  <c r="AN534" i="14" s="1"/>
  <c r="AK534" i="14"/>
  <c r="AL534" i="14" s="1"/>
  <c r="AI534" i="14"/>
  <c r="AJ534" i="14" s="1"/>
  <c r="AH534" i="14"/>
  <c r="L534" i="14"/>
  <c r="AC534" i="14"/>
  <c r="W534" i="14"/>
  <c r="T534" i="14"/>
  <c r="Q534" i="14"/>
  <c r="S534" i="14" s="1"/>
  <c r="R534" i="14" s="1"/>
  <c r="N534" i="14"/>
  <c r="O534" i="14" s="1"/>
  <c r="P534" i="14" s="1"/>
  <c r="I534" i="14" l="1"/>
  <c r="AQ97" i="14"/>
  <c r="AR97" i="14" s="1"/>
  <c r="AO97" i="14"/>
  <c r="AP97" i="14" s="1"/>
  <c r="AM97" i="14"/>
  <c r="AN97" i="14" s="1"/>
  <c r="AK97" i="14"/>
  <c r="AL97" i="14" s="1"/>
  <c r="AI97" i="14"/>
  <c r="AJ97" i="14" s="1"/>
  <c r="AH97" i="14"/>
  <c r="L97" i="14"/>
  <c r="AC97" i="14"/>
  <c r="W97" i="14"/>
  <c r="T97" i="14"/>
  <c r="Q97" i="14"/>
  <c r="S97" i="14" s="1"/>
  <c r="R97" i="14" s="1"/>
  <c r="N97" i="14"/>
  <c r="O97" i="14" s="1"/>
  <c r="P97" i="14" s="1"/>
  <c r="I97" i="14" l="1"/>
  <c r="AH26" i="14"/>
  <c r="AH717" i="14"/>
  <c r="AH718" i="14"/>
  <c r="AH719" i="14"/>
  <c r="AH720" i="14"/>
  <c r="AH721" i="14"/>
  <c r="AH722" i="14"/>
  <c r="AH723" i="14"/>
  <c r="AH724" i="14"/>
  <c r="AH725" i="14"/>
  <c r="AH726" i="14"/>
  <c r="AH727" i="14"/>
  <c r="AH728" i="14"/>
  <c r="AH729" i="14"/>
  <c r="AH730" i="14"/>
  <c r="AH731" i="14"/>
  <c r="AH732" i="14"/>
  <c r="AH733" i="14"/>
  <c r="AH734" i="14"/>
  <c r="AH735" i="14"/>
  <c r="AH736" i="14"/>
  <c r="AH737" i="14"/>
  <c r="AH738" i="14"/>
  <c r="AH739" i="14"/>
  <c r="AH740" i="14"/>
  <c r="AH741" i="14"/>
  <c r="AH742" i="14"/>
  <c r="AH743" i="14"/>
  <c r="AH744" i="14"/>
  <c r="AH745" i="14"/>
  <c r="AH746" i="14"/>
  <c r="AH747" i="14"/>
  <c r="AH748" i="14"/>
  <c r="AH749" i="14"/>
  <c r="AH750" i="14"/>
  <c r="AH751" i="14"/>
  <c r="AH752" i="14"/>
  <c r="AH753" i="14"/>
  <c r="AH754" i="14"/>
  <c r="AH755" i="14"/>
  <c r="AH756" i="14"/>
  <c r="AH757" i="14"/>
  <c r="AH758" i="14"/>
  <c r="AH759" i="14"/>
  <c r="AH760" i="14"/>
  <c r="AH761" i="14"/>
  <c r="AH762" i="14"/>
  <c r="AH763" i="14"/>
  <c r="AH764" i="14"/>
  <c r="AH765" i="14"/>
  <c r="AH766" i="14"/>
  <c r="AH767" i="14"/>
  <c r="AH768" i="14"/>
  <c r="AH769" i="14"/>
  <c r="AH770" i="14"/>
  <c r="AH771" i="14"/>
  <c r="AH772" i="14"/>
  <c r="AH773" i="14"/>
  <c r="AH774" i="14"/>
  <c r="AH775" i="14"/>
  <c r="AH776" i="14"/>
  <c r="AH777" i="14"/>
  <c r="AH778" i="14"/>
  <c r="AH779" i="14"/>
  <c r="AH780" i="14"/>
  <c r="AH781" i="14"/>
  <c r="AH782" i="14"/>
  <c r="AH783" i="14"/>
  <c r="AH784" i="14"/>
  <c r="AH27" i="14"/>
  <c r="AH28" i="14"/>
  <c r="AH785" i="14"/>
  <c r="AH786" i="14"/>
  <c r="AH787" i="14"/>
  <c r="AH29" i="14"/>
  <c r="AH30" i="14"/>
  <c r="AH31" i="14"/>
  <c r="AH32" i="14"/>
  <c r="AH33" i="14"/>
  <c r="AH788" i="14"/>
  <c r="AH789" i="14"/>
  <c r="AH790" i="14"/>
  <c r="AH34" i="14"/>
  <c r="AH35" i="14"/>
  <c r="AH39" i="14"/>
  <c r="AH40" i="14"/>
  <c r="AH41" i="14"/>
  <c r="AH794" i="14"/>
  <c r="AH795" i="14"/>
  <c r="AH796" i="14"/>
  <c r="AH36" i="14"/>
  <c r="AH37" i="14"/>
  <c r="AH38" i="14"/>
  <c r="AH791" i="14"/>
  <c r="AH792" i="14"/>
  <c r="AH793" i="14"/>
  <c r="AH46" i="14"/>
  <c r="AH47" i="14"/>
  <c r="AH797" i="14"/>
  <c r="AH798" i="14"/>
  <c r="AH799" i="14"/>
  <c r="AH800" i="14"/>
  <c r="AH801" i="14"/>
  <c r="AH802" i="14"/>
  <c r="AH803" i="14"/>
  <c r="AH804" i="14"/>
  <c r="AH805" i="14"/>
  <c r="AH806" i="14"/>
  <c r="AH807" i="14"/>
  <c r="AH808" i="14"/>
  <c r="AH809" i="14"/>
  <c r="AH810" i="14"/>
  <c r="AH811" i="14"/>
  <c r="AH812" i="14"/>
  <c r="AH813" i="14"/>
  <c r="AH814" i="14"/>
  <c r="AH815" i="14"/>
  <c r="AH816" i="14"/>
  <c r="AH817" i="14"/>
  <c r="AH818" i="14"/>
  <c r="AH819" i="14"/>
  <c r="AH820" i="14"/>
  <c r="AH821" i="14"/>
  <c r="AH822" i="14"/>
  <c r="AH823" i="14"/>
  <c r="AH824" i="14"/>
  <c r="AH825" i="14"/>
  <c r="AH826" i="14"/>
  <c r="AH827" i="14"/>
  <c r="AH828" i="14"/>
  <c r="AH829" i="14"/>
  <c r="AH830" i="14"/>
  <c r="AH831" i="14"/>
  <c r="AH832" i="14"/>
  <c r="AH833" i="14"/>
  <c r="AH834" i="14"/>
  <c r="AH835" i="14"/>
  <c r="AH836" i="14"/>
  <c r="AH837" i="14"/>
  <c r="AH838" i="14"/>
  <c r="AH839" i="14"/>
  <c r="AH840" i="14"/>
  <c r="AH841" i="14"/>
  <c r="AH842" i="14"/>
  <c r="AH843" i="14"/>
  <c r="AH844" i="14"/>
  <c r="AH845" i="14"/>
  <c r="AH846" i="14"/>
  <c r="AH847" i="14"/>
  <c r="AH848" i="14"/>
  <c r="AH62" i="14"/>
  <c r="AH849" i="14"/>
  <c r="AH850" i="14"/>
  <c r="AH851" i="14"/>
  <c r="AH852" i="14"/>
  <c r="AH853" i="14"/>
  <c r="AH63" i="14"/>
  <c r="AH854" i="14"/>
  <c r="AH855" i="14"/>
  <c r="AH856" i="14"/>
  <c r="AH857" i="14"/>
  <c r="AH858" i="14"/>
  <c r="AH859" i="14"/>
  <c r="AH860" i="14"/>
  <c r="AH861" i="14"/>
  <c r="AH862" i="14"/>
  <c r="AH863" i="14"/>
  <c r="AH864" i="14"/>
  <c r="AH865" i="14"/>
  <c r="AH64" i="14"/>
  <c r="AH65" i="14"/>
  <c r="AH866" i="14"/>
  <c r="AH66" i="14"/>
  <c r="AH867" i="14"/>
  <c r="AH67" i="14"/>
  <c r="AH868" i="14"/>
  <c r="AH869" i="14"/>
  <c r="AH870" i="14"/>
  <c r="AH871" i="14"/>
  <c r="AH872" i="14"/>
  <c r="AH873" i="14"/>
  <c r="AH68" i="14"/>
  <c r="AH69" i="14"/>
  <c r="AH874" i="14"/>
  <c r="AH875" i="14"/>
  <c r="AH876" i="14"/>
  <c r="AH877" i="14"/>
  <c r="AH878" i="14"/>
  <c r="AH879" i="14"/>
  <c r="AH880" i="14"/>
  <c r="AH881" i="14"/>
  <c r="AH882" i="14"/>
  <c r="AH883" i="14"/>
  <c r="AH884" i="14"/>
  <c r="AH70" i="14"/>
  <c r="AH885" i="14"/>
  <c r="AH71" i="14"/>
  <c r="AH886" i="14"/>
  <c r="AH887" i="14"/>
  <c r="AH72" i="14"/>
  <c r="AH73" i="14"/>
  <c r="AH888" i="14"/>
  <c r="AH889" i="14"/>
  <c r="AH890" i="14"/>
  <c r="AH891" i="14"/>
  <c r="AH892" i="14"/>
  <c r="AH893" i="14"/>
  <c r="AH894" i="14"/>
  <c r="AH895" i="14"/>
  <c r="AH896" i="14"/>
  <c r="AH897" i="14"/>
  <c r="AH898" i="14"/>
  <c r="AH899" i="14"/>
  <c r="AH900" i="14"/>
  <c r="AH901" i="14"/>
  <c r="AH902" i="14"/>
  <c r="AH903" i="14"/>
  <c r="AH904" i="14"/>
  <c r="AH905" i="14"/>
  <c r="AH913" i="14"/>
  <c r="AH906" i="14"/>
  <c r="AH914" i="14"/>
  <c r="AH915" i="14"/>
  <c r="AH907" i="14"/>
  <c r="AH918" i="14"/>
  <c r="AH74" i="14"/>
  <c r="AH919" i="14"/>
  <c r="AH75" i="14"/>
  <c r="AH920" i="14"/>
  <c r="AH921" i="14"/>
  <c r="AH922" i="14"/>
  <c r="AH923" i="14"/>
  <c r="AH924" i="14"/>
  <c r="AH925" i="14"/>
  <c r="AH76" i="14"/>
  <c r="AH77" i="14"/>
  <c r="AH170" i="14"/>
  <c r="AH171" i="14"/>
  <c r="AH946" i="14"/>
  <c r="AH947" i="14"/>
  <c r="AH172" i="14"/>
  <c r="AH173" i="14"/>
  <c r="AH174" i="14"/>
  <c r="AH175" i="14"/>
  <c r="AH948" i="14"/>
  <c r="AH949" i="14"/>
  <c r="AH950" i="14"/>
  <c r="AH951" i="14"/>
  <c r="AH952" i="14"/>
  <c r="AH953" i="14"/>
  <c r="AH954" i="14"/>
  <c r="AH955" i="14"/>
  <c r="AH178" i="14"/>
  <c r="AH179" i="14"/>
  <c r="AH176" i="14"/>
  <c r="AH177" i="14"/>
  <c r="AH956" i="14"/>
  <c r="AH957" i="14"/>
  <c r="AH958" i="14"/>
  <c r="AH959" i="14"/>
  <c r="AH960" i="14"/>
  <c r="AH961" i="14"/>
  <c r="AH184" i="14"/>
  <c r="AH185" i="14"/>
  <c r="AH228" i="14"/>
  <c r="AH186" i="14"/>
  <c r="AH187" i="14"/>
  <c r="AH229" i="14"/>
  <c r="AH962" i="14"/>
  <c r="AH963" i="14"/>
  <c r="AH964" i="14"/>
  <c r="AH965" i="14"/>
  <c r="AH966" i="14"/>
  <c r="AH967" i="14"/>
  <c r="AH968" i="14"/>
  <c r="AH969" i="14"/>
  <c r="AH970" i="14"/>
  <c r="AH971" i="14"/>
  <c r="AH972" i="14"/>
  <c r="AH973" i="14"/>
  <c r="AH974" i="14"/>
  <c r="AH975" i="14"/>
  <c r="AH976" i="14"/>
  <c r="AH977" i="14"/>
  <c r="AH978" i="14"/>
  <c r="AH979" i="14"/>
  <c r="AH980" i="14"/>
  <c r="AH981" i="14"/>
  <c r="AH982" i="14"/>
  <c r="AH983" i="14"/>
  <c r="AH188" i="14"/>
  <c r="AH189" i="14"/>
  <c r="AH230" i="14"/>
  <c r="AH190" i="14"/>
  <c r="AH191" i="14"/>
  <c r="AH231" i="14"/>
  <c r="AH984" i="14"/>
  <c r="AH985" i="14"/>
  <c r="AH986" i="14"/>
  <c r="AH987" i="14"/>
  <c r="AH192" i="14"/>
  <c r="AH193" i="14"/>
  <c r="AH232" i="14"/>
  <c r="AH194" i="14"/>
  <c r="AH195" i="14"/>
  <c r="AH233" i="14"/>
  <c r="AH988" i="14"/>
  <c r="AH989" i="14"/>
  <c r="AH196" i="14"/>
  <c r="AH197" i="14"/>
  <c r="AH234" i="14"/>
  <c r="AH990" i="14"/>
  <c r="AH991" i="14"/>
  <c r="AH992" i="14"/>
  <c r="AH993" i="14"/>
  <c r="AH198" i="14"/>
  <c r="AH199" i="14"/>
  <c r="AH235" i="14"/>
  <c r="AH200" i="14"/>
  <c r="AH201" i="14"/>
  <c r="AH236" i="14"/>
  <c r="AH994" i="14"/>
  <c r="AH995" i="14"/>
  <c r="AH996" i="14"/>
  <c r="AH997" i="14"/>
  <c r="AH202" i="14"/>
  <c r="AH203" i="14"/>
  <c r="AH237" i="14"/>
  <c r="AH204" i="14"/>
  <c r="AH205" i="14"/>
  <c r="AH238" i="14"/>
  <c r="AH206" i="14"/>
  <c r="AH207" i="14"/>
  <c r="AH239" i="14"/>
  <c r="AH998" i="14"/>
  <c r="AH999" i="14"/>
  <c r="AH1000" i="14"/>
  <c r="AH1001" i="14"/>
  <c r="AH208" i="14"/>
  <c r="AH209" i="14"/>
  <c r="AH240" i="14"/>
  <c r="AH1002" i="14"/>
  <c r="AH1003" i="14"/>
  <c r="AH1004" i="14"/>
  <c r="AH1005" i="14"/>
  <c r="AH1006" i="14"/>
  <c r="AH1007" i="14"/>
  <c r="AH1008" i="14"/>
  <c r="AH1009" i="14"/>
  <c r="AH1010" i="14"/>
  <c r="AH1011" i="14"/>
  <c r="AH1012" i="14"/>
  <c r="AH1013" i="14"/>
  <c r="AH1014" i="14"/>
  <c r="AH1015" i="14"/>
  <c r="AH1016" i="14"/>
  <c r="AH1017" i="14"/>
  <c r="AH210" i="14"/>
  <c r="AH211" i="14"/>
  <c r="AH241" i="14"/>
  <c r="AH212" i="14"/>
  <c r="AH213" i="14"/>
  <c r="AH242" i="14"/>
  <c r="AH1018" i="14"/>
  <c r="AH1019" i="14"/>
  <c r="AH1020" i="14"/>
  <c r="AH1021" i="14"/>
  <c r="AH1022" i="14"/>
  <c r="AH1023" i="14"/>
  <c r="AH1024" i="14"/>
  <c r="AH1025" i="14"/>
  <c r="AH214" i="14"/>
  <c r="AH215" i="14"/>
  <c r="AH243" i="14"/>
  <c r="AH216" i="14"/>
  <c r="AH217" i="14"/>
  <c r="AH244" i="14"/>
  <c r="AH1026" i="14"/>
  <c r="AH1027" i="14"/>
  <c r="AH1028" i="14"/>
  <c r="AH1029" i="14"/>
  <c r="AH218" i="14"/>
  <c r="AH219" i="14"/>
  <c r="AH245" i="14"/>
  <c r="AH1030" i="14"/>
  <c r="AH1031" i="14"/>
  <c r="AH1032" i="14"/>
  <c r="AH1033" i="14"/>
  <c r="AH220" i="14"/>
  <c r="AH221" i="14"/>
  <c r="AH246" i="14"/>
  <c r="AH1034" i="14"/>
  <c r="AH1035" i="14"/>
  <c r="AH1036" i="14"/>
  <c r="AH1037" i="14"/>
  <c r="AH1038" i="14"/>
  <c r="AH1039" i="14"/>
  <c r="AH1040" i="14"/>
  <c r="AH1041" i="14"/>
  <c r="AH1042" i="14"/>
  <c r="AH1043" i="14"/>
  <c r="AH222" i="14"/>
  <c r="AH223" i="14"/>
  <c r="AH247" i="14"/>
  <c r="AH1047" i="14"/>
  <c r="AH1048" i="14"/>
  <c r="AH1049" i="14"/>
  <c r="AH1050" i="14"/>
  <c r="AH1051" i="14"/>
  <c r="AH1052" i="14"/>
  <c r="AH1053" i="14"/>
  <c r="AH1054" i="14"/>
  <c r="AH1055" i="14"/>
  <c r="AH1056" i="14"/>
  <c r="AH1057" i="14"/>
  <c r="AH1058" i="14"/>
  <c r="AH1059" i="14"/>
  <c r="AH1060" i="14"/>
  <c r="AH1061" i="14"/>
  <c r="AH1062" i="14"/>
  <c r="AH250" i="14"/>
  <c r="AH251" i="14"/>
  <c r="AH1063" i="14"/>
  <c r="AH1064" i="14"/>
  <c r="AH1065" i="14"/>
  <c r="AH1066" i="14"/>
  <c r="AH1067" i="14"/>
  <c r="AH1068" i="14"/>
  <c r="AH1069" i="14"/>
  <c r="AH1070" i="14"/>
  <c r="AH1071" i="14"/>
  <c r="AH1072" i="14"/>
  <c r="AH1073" i="14"/>
  <c r="AH1074" i="14"/>
  <c r="AH1075" i="14"/>
  <c r="AH1076" i="14"/>
  <c r="AH1077" i="14"/>
  <c r="AH1078" i="14"/>
  <c r="AH1079" i="14"/>
  <c r="AH1080" i="14"/>
  <c r="AH1081" i="14"/>
  <c r="AH1082" i="14"/>
  <c r="AH1083" i="14"/>
  <c r="AH1084" i="14"/>
  <c r="AH1085" i="14"/>
  <c r="AH1086" i="14"/>
  <c r="AH1087" i="14"/>
  <c r="AH1088" i="14"/>
  <c r="AH252" i="14"/>
  <c r="AH253" i="14"/>
  <c r="AH1089" i="14"/>
  <c r="AH1090" i="14"/>
  <c r="AH1091" i="14"/>
  <c r="AH1092" i="14"/>
  <c r="AH254" i="14"/>
  <c r="AH255" i="14"/>
  <c r="AH256" i="14"/>
  <c r="AH257" i="14"/>
  <c r="AH1093" i="14"/>
  <c r="AH1094" i="14"/>
  <c r="AH1095" i="14"/>
  <c r="AH1096" i="14"/>
  <c r="AH258" i="14"/>
  <c r="AH259" i="14"/>
  <c r="AH1097" i="14"/>
  <c r="AH1098" i="14"/>
  <c r="AH1099" i="14"/>
  <c r="AH1100" i="14"/>
  <c r="AH1101" i="14"/>
  <c r="AH1102" i="14"/>
  <c r="AH260" i="14"/>
  <c r="AH261" i="14"/>
  <c r="AH1103" i="14"/>
  <c r="AH1104" i="14"/>
  <c r="AH1105" i="14"/>
  <c r="AH1106" i="14"/>
  <c r="AH1107" i="14"/>
  <c r="AH1108" i="14"/>
  <c r="AH262" i="14"/>
  <c r="AH263" i="14"/>
  <c r="AH1109" i="14"/>
  <c r="AH1110" i="14"/>
  <c r="AH1111" i="14"/>
  <c r="AH1112" i="14"/>
  <c r="AH264" i="14"/>
  <c r="AH265" i="14"/>
  <c r="AH1113" i="14"/>
  <c r="AH1114" i="14"/>
  <c r="AH1115" i="14"/>
  <c r="AH1116" i="14"/>
  <c r="AH1117" i="14"/>
  <c r="AH1118" i="14"/>
  <c r="AH1119" i="14"/>
  <c r="AH1120" i="14"/>
  <c r="AH1121" i="14"/>
  <c r="AH1122" i="14"/>
  <c r="AH1123" i="14"/>
  <c r="AH1124" i="14"/>
  <c r="AH1125" i="14"/>
  <c r="AH1126" i="14"/>
  <c r="AH1127" i="14"/>
  <c r="AH1128" i="14"/>
  <c r="AH266" i="14"/>
  <c r="AH267" i="14"/>
  <c r="AH1129" i="14"/>
  <c r="AH1130" i="14"/>
  <c r="AH1131" i="14"/>
  <c r="AH1132" i="14"/>
  <c r="AH1133" i="14"/>
  <c r="AH1134" i="14"/>
  <c r="AH1135" i="14"/>
  <c r="AH1136" i="14"/>
  <c r="AH1137" i="14"/>
  <c r="AH1138" i="14"/>
  <c r="AH268" i="14"/>
  <c r="AH269" i="14"/>
  <c r="AH1139" i="14"/>
  <c r="AH1140" i="14"/>
  <c r="AH1141" i="14"/>
  <c r="AH1142" i="14"/>
  <c r="AH1143" i="14"/>
  <c r="AH1144" i="14"/>
  <c r="AH1145" i="14"/>
  <c r="AH1146" i="14"/>
  <c r="AH1147" i="14"/>
  <c r="AH1148" i="14"/>
  <c r="AH1149" i="14"/>
  <c r="AH1150" i="14"/>
  <c r="AH1151" i="14"/>
  <c r="AH1152" i="14"/>
  <c r="AH1153" i="14"/>
  <c r="AH1154" i="14"/>
  <c r="AH1155" i="14"/>
  <c r="AH1156" i="14"/>
  <c r="AH1157" i="14"/>
  <c r="AH1158" i="14"/>
  <c r="AH270" i="14"/>
  <c r="AH271" i="14"/>
  <c r="AH277" i="14"/>
  <c r="AH278" i="14"/>
  <c r="AH282" i="14"/>
  <c r="AH283" i="14"/>
  <c r="AH287" i="14"/>
  <c r="AH288" i="14"/>
  <c r="AH289" i="14"/>
  <c r="AH290" i="14"/>
  <c r="AH1159" i="14"/>
  <c r="AH1160" i="14"/>
  <c r="AH1161" i="14"/>
  <c r="AH1162" i="14"/>
  <c r="AH1163" i="14"/>
  <c r="AH1164" i="14"/>
  <c r="AH1165" i="14"/>
  <c r="AH295" i="14"/>
  <c r="AH1171" i="14"/>
  <c r="AH296" i="14"/>
  <c r="AH1172" i="14"/>
  <c r="AH1173" i="14"/>
  <c r="AH1174" i="14"/>
  <c r="AH297" i="14"/>
  <c r="AH298" i="14"/>
  <c r="AH299" i="14"/>
  <c r="AH1175" i="14"/>
  <c r="AH300" i="14"/>
  <c r="AH1176" i="14"/>
  <c r="AH1177" i="14"/>
  <c r="AH1178" i="14"/>
  <c r="AH301" i="14"/>
  <c r="AH302" i="14"/>
  <c r="AH303" i="14"/>
  <c r="AH304" i="14"/>
  <c r="AH305" i="14"/>
  <c r="AH306" i="14"/>
  <c r="AH307" i="14"/>
  <c r="AH308" i="14"/>
  <c r="AH309" i="14"/>
  <c r="AH310" i="14"/>
  <c r="AH311" i="14"/>
  <c r="AH312" i="14"/>
  <c r="AH313" i="14"/>
  <c r="AH314" i="14"/>
  <c r="AH1179" i="14"/>
  <c r="AH1180" i="14"/>
  <c r="AH1181" i="14"/>
  <c r="AH1182" i="14"/>
  <c r="AH1183" i="14"/>
  <c r="AH1184" i="14"/>
  <c r="AH1185" i="14"/>
  <c r="AH315" i="14"/>
  <c r="AH1186" i="14"/>
  <c r="AH316" i="14"/>
  <c r="AH317" i="14"/>
  <c r="AH318" i="14"/>
  <c r="AH1187" i="14"/>
  <c r="AH1188" i="14"/>
  <c r="AH319" i="14"/>
  <c r="AH320" i="14"/>
  <c r="AH1193" i="14"/>
  <c r="AH1194" i="14"/>
  <c r="AH1195" i="14"/>
  <c r="AH1196" i="14"/>
  <c r="AH1197" i="14"/>
  <c r="AH1198" i="14"/>
  <c r="AH1199" i="14"/>
  <c r="AH321" i="14"/>
  <c r="AH1200" i="14"/>
  <c r="AH322" i="14"/>
  <c r="AH1201" i="14"/>
  <c r="AH1202" i="14"/>
  <c r="AH323" i="14"/>
  <c r="AH324" i="14"/>
  <c r="AH1189" i="14"/>
  <c r="AH1190" i="14"/>
  <c r="AH1191" i="14"/>
  <c r="AH1192" i="14"/>
  <c r="AH1203" i="14"/>
  <c r="AH1204" i="14"/>
  <c r="AH1205" i="14"/>
  <c r="AH1206" i="14"/>
  <c r="AH1207" i="14"/>
  <c r="AH1208" i="14"/>
  <c r="AH1209" i="14"/>
  <c r="AH1210" i="14"/>
  <c r="AH1211" i="14"/>
  <c r="AH1212" i="14"/>
  <c r="AH1213" i="14"/>
  <c r="AH1214" i="14"/>
  <c r="AH1215" i="14"/>
  <c r="AH1216" i="14"/>
  <c r="AH1217" i="14"/>
  <c r="AH1218" i="14"/>
  <c r="AH1219" i="14"/>
  <c r="AH1220" i="14"/>
  <c r="AH1221" i="14"/>
  <c r="AH1222" i="14"/>
  <c r="AH1223" i="14"/>
  <c r="AH1224" i="14"/>
  <c r="AH1225" i="14"/>
  <c r="AH1226" i="14"/>
  <c r="AH1227" i="14"/>
  <c r="AH1228" i="14"/>
  <c r="AH1229" i="14"/>
  <c r="AH1230" i="14"/>
  <c r="AH1231" i="14"/>
  <c r="AH1232" i="14"/>
  <c r="AH1233" i="14"/>
  <c r="AH1234" i="14"/>
  <c r="AH1235" i="14"/>
  <c r="AH1236" i="14"/>
  <c r="AH1237" i="14"/>
  <c r="AH1238" i="14"/>
  <c r="AH1239" i="14"/>
  <c r="AH1240" i="14"/>
  <c r="AH1241" i="14"/>
  <c r="AH1242" i="14"/>
  <c r="AH1243" i="14"/>
  <c r="AH1244" i="14"/>
  <c r="AH1245" i="14"/>
  <c r="AH1246" i="14"/>
  <c r="AH1247" i="14"/>
  <c r="AH1248" i="14"/>
  <c r="AH1249" i="14"/>
  <c r="AH1250" i="14"/>
  <c r="AH1251" i="14"/>
  <c r="AH1252" i="14"/>
  <c r="AH1253" i="14"/>
  <c r="AH1254" i="14"/>
  <c r="AH1255" i="14"/>
  <c r="AH1256" i="14"/>
  <c r="AH1257" i="14"/>
  <c r="AH1258" i="14"/>
  <c r="AH1259" i="14"/>
  <c r="AH1260" i="14"/>
  <c r="AH1261" i="14"/>
  <c r="AH1262" i="14"/>
  <c r="AH1263" i="14"/>
  <c r="AH1264" i="14"/>
  <c r="AH1265" i="14"/>
  <c r="AH1266" i="14"/>
  <c r="AH1267" i="14"/>
  <c r="AH1268" i="14"/>
  <c r="AH1269" i="14"/>
  <c r="AH1270" i="14"/>
  <c r="AH1271" i="14"/>
  <c r="AH1272" i="14"/>
  <c r="AH1273" i="14"/>
  <c r="AH1274" i="14"/>
  <c r="AH1275" i="14"/>
  <c r="AH1276" i="14"/>
  <c r="AH1277" i="14"/>
  <c r="AH1278" i="14"/>
  <c r="AH1279" i="14"/>
  <c r="AH1280" i="14"/>
  <c r="AH1281" i="14"/>
  <c r="AH1282" i="14"/>
  <c r="AH1283" i="14"/>
  <c r="AH1284" i="14"/>
  <c r="AH1285" i="14"/>
  <c r="AH1286" i="14"/>
  <c r="AH1287" i="14"/>
  <c r="AH1288" i="14"/>
  <c r="AH1289" i="14"/>
  <c r="AH1290" i="14"/>
  <c r="AH1291" i="14"/>
  <c r="AH1292" i="14"/>
  <c r="AH1293" i="14"/>
  <c r="AH1294" i="14"/>
  <c r="AH1295" i="14"/>
  <c r="AH1296" i="14"/>
  <c r="AH1297" i="14"/>
  <c r="AH1298" i="14"/>
  <c r="AH1299" i="14"/>
  <c r="AH1300" i="14"/>
  <c r="AH1301" i="14"/>
  <c r="AH1302" i="14"/>
  <c r="AH1303" i="14"/>
  <c r="AH1304" i="14"/>
  <c r="AH1305" i="14"/>
  <c r="AH1306" i="14"/>
  <c r="AH1307" i="14"/>
  <c r="AH1308" i="14"/>
  <c r="AH1309" i="14"/>
  <c r="AH1310" i="14"/>
  <c r="AH1311" i="14"/>
  <c r="AH1312" i="14"/>
  <c r="AH1313" i="14"/>
  <c r="AH1314" i="14"/>
  <c r="AH327" i="14"/>
  <c r="AH328" i="14"/>
  <c r="AH1315" i="14"/>
  <c r="AH329" i="14"/>
  <c r="AH330" i="14"/>
  <c r="AH331" i="14"/>
  <c r="AH1316" i="14"/>
  <c r="AH1317" i="14"/>
  <c r="AH332" i="14"/>
  <c r="AH333" i="14"/>
  <c r="AH1318" i="14"/>
  <c r="AH1319" i="14"/>
  <c r="AH1320" i="14"/>
  <c r="AH1321" i="14"/>
  <c r="AH1322" i="14"/>
  <c r="AH1323" i="14"/>
  <c r="AH1324" i="14"/>
  <c r="AH1325" i="14"/>
  <c r="AH1326" i="14"/>
  <c r="AH1327" i="14"/>
  <c r="AH1328" i="14"/>
  <c r="AH1329" i="14"/>
  <c r="AH1330" i="14"/>
  <c r="AH1331" i="14"/>
  <c r="AH1332" i="14"/>
  <c r="AH1333" i="14"/>
  <c r="AH1334" i="14"/>
  <c r="AH1335" i="14"/>
  <c r="AH1336" i="14"/>
  <c r="AH1337" i="14"/>
  <c r="AH1338" i="14"/>
  <c r="AH1339" i="14"/>
  <c r="AH1340" i="14"/>
  <c r="AH1341" i="14"/>
  <c r="AH1342" i="14"/>
  <c r="AH1343" i="14"/>
  <c r="AH1344" i="14"/>
  <c r="AH1345" i="14"/>
  <c r="AH1346" i="14"/>
  <c r="AH1347" i="14"/>
  <c r="AH1348" i="14"/>
  <c r="AH1349" i="14"/>
  <c r="AH1350" i="14"/>
  <c r="AH1351" i="14"/>
  <c r="AH1352" i="14"/>
  <c r="AH1353" i="14"/>
  <c r="AH1354" i="14"/>
  <c r="AH1355" i="14"/>
  <c r="AH1356" i="14"/>
  <c r="AH1357" i="14"/>
  <c r="AH1358" i="14"/>
  <c r="AH1359" i="14"/>
  <c r="AH1360" i="14"/>
  <c r="AH1361" i="14"/>
  <c r="AH1362" i="14"/>
  <c r="AH1363" i="14"/>
  <c r="AH1364" i="14"/>
  <c r="AH1365" i="14"/>
  <c r="AH1366" i="14"/>
  <c r="AH1367" i="14"/>
  <c r="AH1368" i="14"/>
  <c r="AH1369" i="14"/>
  <c r="AH1370" i="14"/>
  <c r="AH1371" i="14"/>
  <c r="AH1372" i="14"/>
  <c r="AH1373" i="14"/>
  <c r="AH1374" i="14"/>
  <c r="AH1375" i="14"/>
  <c r="AH1376" i="14"/>
  <c r="AH1377" i="14"/>
  <c r="AH1378" i="14"/>
  <c r="AH1379" i="14"/>
  <c r="AH1380" i="14"/>
  <c r="AH1381" i="14"/>
  <c r="AH1382" i="14"/>
  <c r="AH1383" i="14"/>
  <c r="AH1384" i="14"/>
  <c r="AH1385" i="14"/>
  <c r="AH1386" i="14"/>
  <c r="AH1387" i="14"/>
  <c r="AH1388" i="14"/>
  <c r="AH1389" i="14"/>
  <c r="AH336" i="14"/>
  <c r="AH337" i="14"/>
  <c r="AH1390" i="14"/>
  <c r="AH1391" i="14"/>
  <c r="AH1392" i="14"/>
  <c r="AH1393" i="14"/>
  <c r="AH1394" i="14"/>
  <c r="AH1395" i="14"/>
  <c r="AH1396" i="14"/>
  <c r="AH1397" i="14"/>
  <c r="AH1398" i="14"/>
  <c r="AH1399" i="14"/>
  <c r="AH1400" i="14"/>
  <c r="AH1401" i="14"/>
  <c r="AH1402" i="14"/>
  <c r="AH1403" i="14"/>
  <c r="AH1404" i="14"/>
  <c r="AH1405" i="14"/>
  <c r="AH1406" i="14"/>
  <c r="AH1407" i="14"/>
  <c r="AH1408" i="14"/>
  <c r="AH1409" i="14"/>
  <c r="AH1410" i="14"/>
  <c r="AH1411" i="14"/>
  <c r="AH1412" i="14"/>
  <c r="AH1413" i="14"/>
  <c r="AH1414" i="14"/>
  <c r="AH1415" i="14"/>
  <c r="AH1416" i="14"/>
  <c r="AH338" i="14"/>
  <c r="AH339" i="14"/>
  <c r="AH1417" i="14"/>
  <c r="AH1418" i="14"/>
  <c r="AH1419" i="14"/>
  <c r="AH1420" i="14"/>
  <c r="AH340" i="14"/>
  <c r="AH341" i="14"/>
  <c r="AH342" i="14"/>
  <c r="AH343" i="14"/>
  <c r="AH344" i="14"/>
  <c r="AH345" i="14"/>
  <c r="AH1421" i="14"/>
  <c r="AH1422" i="14"/>
  <c r="AH1423" i="14"/>
  <c r="AH1424" i="14"/>
  <c r="AH1425" i="14"/>
  <c r="AH1426" i="14"/>
  <c r="AH1427" i="14"/>
  <c r="AH1428" i="14"/>
  <c r="AH1429" i="14"/>
  <c r="AH1430" i="14"/>
  <c r="AH1431" i="14"/>
  <c r="AH1432" i="14"/>
  <c r="AH1433" i="14"/>
  <c r="AH1434" i="14"/>
  <c r="AH1435" i="14"/>
  <c r="AH1436" i="14"/>
  <c r="AH1437" i="14"/>
  <c r="AH1438" i="14"/>
  <c r="AH1439" i="14"/>
  <c r="AH1440" i="14"/>
  <c r="AH1441" i="14"/>
  <c r="AH1442" i="14"/>
  <c r="AH1443" i="14"/>
  <c r="AH1444" i="14"/>
  <c r="AH1445" i="14"/>
  <c r="AH1446" i="14"/>
  <c r="AH1447" i="14"/>
  <c r="AH1448" i="14"/>
  <c r="AH1449" i="14"/>
  <c r="AH1450" i="14"/>
  <c r="AH1451" i="14"/>
  <c r="AH1452" i="14"/>
  <c r="AH1453" i="14"/>
  <c r="AH1454" i="14"/>
  <c r="AH1455" i="14"/>
  <c r="AH1456" i="14"/>
  <c r="AH1457" i="14"/>
  <c r="AH1458" i="14"/>
  <c r="AH346" i="14"/>
  <c r="AH347" i="14"/>
  <c r="AH352" i="14"/>
  <c r="AH353" i="14"/>
  <c r="AH354" i="14"/>
  <c r="AH355" i="14"/>
  <c r="AH356" i="14"/>
  <c r="AH357" i="14"/>
  <c r="AH360" i="14"/>
  <c r="AH361" i="14"/>
  <c r="AH362" i="14"/>
  <c r="AH363" i="14"/>
  <c r="AH364" i="14"/>
  <c r="AH365" i="14"/>
  <c r="AH348" i="14"/>
  <c r="AH349" i="14"/>
  <c r="AH1459" i="14"/>
  <c r="AH1460" i="14"/>
  <c r="AH350" i="14"/>
  <c r="AH351" i="14"/>
  <c r="AH1461" i="14"/>
  <c r="AH1462" i="14"/>
  <c r="AH1463" i="14"/>
  <c r="AH1464" i="14"/>
  <c r="AH1465" i="14"/>
  <c r="AH1466" i="14"/>
  <c r="AH1467" i="14"/>
  <c r="AH1468" i="14"/>
  <c r="AH1469" i="14"/>
  <c r="AH1470" i="14"/>
  <c r="AH1471" i="14"/>
  <c r="AH1472" i="14"/>
  <c r="AH1473" i="14"/>
  <c r="AH1474" i="14"/>
  <c r="AH1475" i="14"/>
  <c r="AH1476" i="14"/>
  <c r="AH1477" i="14"/>
  <c r="AH1478" i="14"/>
  <c r="AH1479" i="14"/>
  <c r="AH1480" i="14"/>
  <c r="AH366" i="14"/>
  <c r="AH367" i="14"/>
  <c r="AH1481" i="14"/>
  <c r="AH1482" i="14"/>
  <c r="AH358" i="14"/>
  <c r="AH359" i="14"/>
  <c r="AH1483" i="14"/>
  <c r="AH1484" i="14"/>
  <c r="AH1485" i="14"/>
  <c r="AH1486" i="14"/>
  <c r="AH1487" i="14"/>
  <c r="AH1488" i="14"/>
  <c r="AH1489" i="14"/>
  <c r="AH1490" i="14"/>
  <c r="AH1491" i="14"/>
  <c r="AH1492" i="14"/>
  <c r="AH1494" i="14"/>
  <c r="AH1495" i="14"/>
  <c r="AH1496" i="14"/>
  <c r="AH1497" i="14"/>
  <c r="AH1498" i="14"/>
  <c r="AH1499" i="14"/>
  <c r="AH368" i="14"/>
  <c r="AH369" i="14"/>
  <c r="AH372" i="14"/>
  <c r="AH1500" i="14"/>
  <c r="AH1501" i="14"/>
  <c r="AH1502" i="14"/>
  <c r="AH1503" i="14"/>
  <c r="AH370" i="14"/>
  <c r="AH371" i="14"/>
  <c r="AH373" i="14"/>
  <c r="AH1505" i="14"/>
  <c r="AH1506" i="14"/>
  <c r="AH1507" i="14"/>
  <c r="AH1508" i="14"/>
  <c r="AH1509" i="14"/>
  <c r="AH1510" i="14"/>
  <c r="AH374" i="14"/>
  <c r="AH375" i="14"/>
  <c r="AH1511" i="14"/>
  <c r="AH1512" i="14"/>
  <c r="AH1513" i="14"/>
  <c r="AH1514" i="14"/>
  <c r="AH376" i="14"/>
  <c r="AH377" i="14"/>
  <c r="AH378" i="14"/>
  <c r="AH1515" i="14"/>
  <c r="AH379" i="14"/>
  <c r="AH1516" i="14"/>
  <c r="AH380" i="14"/>
  <c r="AH381" i="14"/>
  <c r="AH382" i="14"/>
  <c r="AH1517" i="14"/>
  <c r="AH383" i="14"/>
  <c r="AH1518" i="14"/>
  <c r="AH384" i="14"/>
  <c r="AH385" i="14"/>
  <c r="AH386" i="14"/>
  <c r="AH387" i="14"/>
  <c r="AH1519" i="14"/>
  <c r="AH1520" i="14"/>
  <c r="AH1521" i="14"/>
  <c r="AH1522" i="14"/>
  <c r="AH1523" i="14"/>
  <c r="AH1524" i="14"/>
  <c r="AH1525" i="14"/>
  <c r="AH1526" i="14"/>
  <c r="AH1527" i="14"/>
  <c r="AH1528" i="14"/>
  <c r="AH392" i="14"/>
  <c r="AH393" i="14"/>
  <c r="AH1529" i="14"/>
  <c r="AH1530" i="14"/>
  <c r="AH1531" i="14"/>
  <c r="AH1532" i="14"/>
  <c r="AH1533" i="14"/>
  <c r="AH1534" i="14"/>
  <c r="AH394" i="14"/>
  <c r="AH395" i="14"/>
  <c r="AH396" i="14"/>
  <c r="AH397" i="14"/>
  <c r="AH1535" i="14"/>
  <c r="AH1536" i="14"/>
  <c r="AH1537" i="14"/>
  <c r="AH1538" i="14"/>
  <c r="AH1539" i="14"/>
  <c r="AH1540" i="14"/>
  <c r="AH398" i="14"/>
  <c r="AH399" i="14"/>
  <c r="AH1541" i="14"/>
  <c r="AH1542" i="14"/>
  <c r="AH1543" i="14"/>
  <c r="AH1544" i="14"/>
  <c r="AH1545" i="14"/>
  <c r="AH1546" i="14"/>
  <c r="AH1547" i="14"/>
  <c r="AH1548" i="14"/>
  <c r="AH400" i="14"/>
  <c r="AH401" i="14"/>
  <c r="AH1549" i="14"/>
  <c r="AH402" i="14"/>
  <c r="AH1550" i="14"/>
  <c r="AH403" i="14"/>
  <c r="AH1551" i="14"/>
  <c r="AH1552" i="14"/>
  <c r="AH404" i="14"/>
  <c r="AH405" i="14"/>
  <c r="AH1553" i="14"/>
  <c r="AH1554" i="14"/>
  <c r="AH1555" i="14"/>
  <c r="AH1556" i="14"/>
  <c r="AH1557" i="14"/>
  <c r="AH1558" i="14"/>
  <c r="AH1559" i="14"/>
  <c r="AH1560" i="14"/>
  <c r="AH406" i="14"/>
  <c r="AH407" i="14"/>
  <c r="AH408" i="14"/>
  <c r="AH409" i="14"/>
  <c r="AH410" i="14"/>
  <c r="AH411" i="14"/>
  <c r="AH1561" i="14"/>
  <c r="AH1562" i="14"/>
  <c r="AH1563" i="14"/>
  <c r="AH1564" i="14"/>
  <c r="AH412" i="14"/>
  <c r="AH413" i="14"/>
  <c r="AH418" i="14"/>
  <c r="AH1565" i="14"/>
  <c r="AH1566" i="14"/>
  <c r="AH1567" i="14"/>
  <c r="AH1568" i="14"/>
  <c r="AH1569" i="14"/>
  <c r="AH1570" i="14"/>
  <c r="AH1571" i="14"/>
  <c r="AH1572" i="14"/>
  <c r="AH414" i="14"/>
  <c r="AH415" i="14"/>
  <c r="AH419" i="14"/>
  <c r="AH1573" i="14"/>
  <c r="AH1574" i="14"/>
  <c r="AH1575" i="14"/>
  <c r="AH1576" i="14"/>
  <c r="AH1577" i="14"/>
  <c r="AH1578" i="14"/>
  <c r="AH1579" i="14"/>
  <c r="AH1580" i="14"/>
  <c r="AH416" i="14"/>
  <c r="AH417" i="14"/>
  <c r="AH420" i="14"/>
  <c r="AH1586" i="14"/>
  <c r="AH1587" i="14"/>
  <c r="AH1588" i="14"/>
  <c r="AH1589" i="14"/>
  <c r="AH1590" i="14"/>
  <c r="AH1591" i="14"/>
  <c r="AH421" i="14"/>
  <c r="AH422" i="14"/>
  <c r="AH1592" i="14"/>
  <c r="AH1593" i="14"/>
  <c r="AH1594" i="14"/>
  <c r="AH1595" i="14"/>
  <c r="AH1596" i="14"/>
  <c r="AH1597" i="14"/>
  <c r="AH1598" i="14"/>
  <c r="AH1599" i="14"/>
  <c r="AH1600" i="14"/>
  <c r="AH1601" i="14"/>
  <c r="AH423" i="14"/>
  <c r="AH424" i="14"/>
  <c r="AH1602" i="14"/>
  <c r="AH1603" i="14"/>
  <c r="AH1604" i="14"/>
  <c r="AH1605" i="14"/>
  <c r="AH1606" i="14"/>
  <c r="AH1607" i="14"/>
  <c r="AH1608" i="14"/>
  <c r="AH1609" i="14"/>
  <c r="AH1610" i="14"/>
  <c r="AH1611" i="14"/>
  <c r="AH425" i="14"/>
  <c r="AH426" i="14"/>
  <c r="AH427" i="14"/>
  <c r="AH1612" i="14"/>
  <c r="AH428" i="14"/>
  <c r="AH429" i="14"/>
  <c r="AH430" i="14"/>
  <c r="AH431" i="14"/>
  <c r="AH432" i="14"/>
  <c r="AH1613" i="14"/>
  <c r="AH433" i="14"/>
  <c r="AH434" i="14"/>
  <c r="AH435" i="14"/>
  <c r="AH436" i="14"/>
  <c r="AH437" i="14"/>
  <c r="AH438" i="14"/>
  <c r="AH439" i="14"/>
  <c r="AH1614" i="14"/>
  <c r="AH1615" i="14"/>
  <c r="AH1616" i="14"/>
  <c r="AH1617" i="14"/>
  <c r="AH1618" i="14"/>
  <c r="AH1619" i="14"/>
  <c r="AH1620" i="14"/>
  <c r="AH1621" i="14"/>
  <c r="AH1622" i="14"/>
  <c r="AH1623" i="14"/>
  <c r="AH1624" i="14"/>
  <c r="AH446" i="14"/>
  <c r="AH447" i="14"/>
  <c r="AH448" i="14"/>
  <c r="AH449" i="14"/>
  <c r="AH1625" i="14"/>
  <c r="AH1626" i="14"/>
  <c r="AH450" i="14"/>
  <c r="AH451" i="14"/>
  <c r="AH1627" i="14"/>
  <c r="AH1628" i="14"/>
  <c r="AH1629" i="14"/>
  <c r="AH1630" i="14"/>
  <c r="AH1631" i="14"/>
  <c r="AH454" i="14"/>
  <c r="AH1632" i="14"/>
  <c r="AH455" i="14"/>
  <c r="AH1633" i="14"/>
  <c r="AH1634" i="14"/>
  <c r="AH456" i="14"/>
  <c r="AH457" i="14"/>
  <c r="AH1635" i="14"/>
  <c r="AH1636" i="14"/>
  <c r="AH1637" i="14"/>
  <c r="AH1638" i="14"/>
  <c r="AH1639" i="14"/>
  <c r="AH1640" i="14"/>
  <c r="AH1641" i="14"/>
  <c r="AH1642" i="14"/>
  <c r="AH472" i="14"/>
  <c r="AH473" i="14"/>
  <c r="AH474" i="14"/>
  <c r="AH475" i="14"/>
  <c r="AH1643" i="14"/>
  <c r="AH1644" i="14"/>
  <c r="AH476" i="14"/>
  <c r="AH477" i="14"/>
  <c r="AH1645" i="14"/>
  <c r="AH1646" i="14"/>
  <c r="AH1647" i="14"/>
  <c r="AH1648" i="14"/>
  <c r="AH1649" i="14"/>
  <c r="AH1650" i="14"/>
  <c r="AH1651" i="14"/>
  <c r="AH478" i="14"/>
  <c r="AH1652" i="14"/>
  <c r="AH479" i="14"/>
  <c r="AH480" i="14"/>
  <c r="AH481" i="14"/>
  <c r="AH1653" i="14"/>
  <c r="AH1654" i="14"/>
  <c r="AH482" i="14"/>
  <c r="AH483" i="14"/>
  <c r="AH1655" i="14"/>
  <c r="AH1656" i="14"/>
  <c r="AH1657" i="14"/>
  <c r="AH1658" i="14"/>
  <c r="AH1659" i="14"/>
  <c r="AH1660" i="14"/>
  <c r="AH1661" i="14"/>
  <c r="AH1662" i="14"/>
  <c r="AH1663" i="14"/>
  <c r="AH1664" i="14"/>
  <c r="AH1665" i="14"/>
  <c r="AH1666" i="14"/>
  <c r="AH1667" i="14"/>
  <c r="AH1668" i="14"/>
  <c r="AH1669" i="14"/>
  <c r="AH1670" i="14"/>
  <c r="AH1671" i="14"/>
  <c r="AH1672" i="14"/>
  <c r="AH1673" i="14"/>
  <c r="AH1674" i="14"/>
  <c r="AH1675" i="14"/>
  <c r="AH1676" i="14"/>
  <c r="AH1677" i="14"/>
  <c r="AH1678" i="14"/>
  <c r="AH1679" i="14"/>
  <c r="AH1680" i="14"/>
  <c r="AH1681" i="14"/>
  <c r="AH1682" i="14"/>
  <c r="AH1683" i="14"/>
  <c r="AH1684" i="14"/>
  <c r="AH1685" i="14"/>
  <c r="AH1686" i="14"/>
  <c r="AH1687" i="14"/>
  <c r="AH1688" i="14"/>
  <c r="AH1689" i="14"/>
  <c r="AH1690" i="14"/>
  <c r="AH1691" i="14"/>
  <c r="AH1692" i="14"/>
  <c r="AH1693" i="14"/>
  <c r="AH1694" i="14"/>
  <c r="AH1695" i="14"/>
  <c r="AH1696" i="14"/>
  <c r="AH1697" i="14"/>
  <c r="AH1698" i="14"/>
  <c r="AH1699" i="14"/>
  <c r="AH1700" i="14"/>
  <c r="AH1701" i="14"/>
  <c r="AH1702" i="14"/>
  <c r="AH1703" i="14"/>
  <c r="AH1704" i="14"/>
  <c r="AH1705" i="14"/>
  <c r="AH1706" i="14"/>
  <c r="AH1707" i="14"/>
  <c r="AH1708" i="14"/>
  <c r="AH1709" i="14"/>
  <c r="AH1710" i="14"/>
  <c r="AH488" i="14"/>
  <c r="AH489" i="14"/>
  <c r="AH1711" i="14"/>
  <c r="AH1712" i="14"/>
  <c r="AH1713" i="14"/>
  <c r="AH1714" i="14"/>
  <c r="AH1715" i="14"/>
  <c r="AH1716" i="14"/>
  <c r="AH490" i="14"/>
  <c r="AH491" i="14"/>
  <c r="AH1717" i="14"/>
  <c r="AH1718" i="14"/>
  <c r="AH1719" i="14"/>
  <c r="AH1720" i="14"/>
  <c r="AH1721" i="14"/>
  <c r="AH1722" i="14"/>
  <c r="AH1723" i="14"/>
  <c r="AH1724" i="14"/>
  <c r="AH1725" i="14"/>
  <c r="AH1726" i="14"/>
  <c r="AH1727" i="14"/>
  <c r="AH1728" i="14"/>
  <c r="AH1729" i="14"/>
  <c r="AH1730" i="14"/>
  <c r="AH1731" i="14"/>
  <c r="AH1732" i="14"/>
  <c r="AH1733" i="14"/>
  <c r="AH1734" i="14"/>
  <c r="AH1735" i="14"/>
  <c r="AH1736" i="14"/>
  <c r="AH1737" i="14"/>
  <c r="AH1738" i="14"/>
  <c r="AH492" i="14"/>
  <c r="AH493" i="14"/>
  <c r="AH1739" i="14"/>
  <c r="AH1740" i="14"/>
  <c r="AH1741" i="14"/>
  <c r="AH1742" i="14"/>
  <c r="AH1743" i="14"/>
  <c r="AH1744" i="14"/>
  <c r="AH1745" i="14"/>
  <c r="AH1746" i="14"/>
  <c r="AH1747" i="14"/>
  <c r="AH1748" i="14"/>
  <c r="AH1749" i="14"/>
  <c r="AH1750" i="14"/>
  <c r="AH1751" i="14"/>
  <c r="AH1752" i="14"/>
  <c r="AH1753" i="14"/>
  <c r="AH1754" i="14"/>
  <c r="AH1755" i="14"/>
  <c r="AH1756" i="14"/>
  <c r="AH1757" i="14"/>
  <c r="AH1758" i="14"/>
  <c r="AH1759" i="14"/>
  <c r="AH1760" i="14"/>
  <c r="AH1761" i="14"/>
  <c r="AH1762" i="14"/>
  <c r="AH1763" i="14"/>
  <c r="AH1764" i="14"/>
  <c r="AH1765" i="14"/>
  <c r="AH1766" i="14"/>
  <c r="AH1767" i="14"/>
  <c r="AH1768" i="14"/>
  <c r="AH1769" i="14"/>
  <c r="AH1770" i="14"/>
  <c r="AH1771" i="14"/>
  <c r="AH1772" i="14"/>
  <c r="AH1773" i="14"/>
  <c r="AH1774" i="14"/>
  <c r="AH1775" i="14"/>
  <c r="AH1776" i="14"/>
  <c r="AH1777" i="14"/>
  <c r="AH1778" i="14"/>
  <c r="AH1779" i="14"/>
  <c r="AH1780" i="14"/>
  <c r="AH1781" i="14"/>
  <c r="AH1782" i="14"/>
  <c r="AH1783" i="14"/>
  <c r="AH1784" i="14"/>
  <c r="AH1785" i="14"/>
  <c r="AH1786" i="14"/>
  <c r="AH1787" i="14"/>
  <c r="AH1788" i="14"/>
  <c r="AH1789" i="14"/>
  <c r="AH1790" i="14"/>
  <c r="AH1791" i="14"/>
  <c r="AH1792" i="14"/>
  <c r="AH1793" i="14"/>
  <c r="AH1794" i="14"/>
  <c r="AH1795" i="14"/>
  <c r="AH1796" i="14"/>
  <c r="AH1797" i="14"/>
  <c r="AH1798" i="14"/>
  <c r="AH1799" i="14"/>
  <c r="AH1800" i="14"/>
  <c r="AH1801" i="14"/>
  <c r="AH1802" i="14"/>
  <c r="AH1803" i="14"/>
  <c r="AH1804" i="14"/>
  <c r="AH1805" i="14"/>
  <c r="AH1806" i="14"/>
  <c r="AH496" i="14"/>
  <c r="AH497" i="14"/>
  <c r="AH1807" i="14"/>
  <c r="AH1808" i="14"/>
  <c r="AH1809" i="14"/>
  <c r="AH1810" i="14"/>
  <c r="AH1811" i="14"/>
  <c r="AH1812" i="14"/>
  <c r="AH1813" i="14"/>
  <c r="AH1814" i="14"/>
  <c r="AH1815" i="14"/>
  <c r="AH1816" i="14"/>
  <c r="AH1817" i="14"/>
  <c r="AH1818" i="14"/>
  <c r="AH1819" i="14"/>
  <c r="AH1820" i="14"/>
  <c r="AH1821" i="14"/>
  <c r="AH1822" i="14"/>
  <c r="AH1823" i="14"/>
  <c r="AH1824" i="14"/>
  <c r="AH1825" i="14"/>
  <c r="AH1826" i="14"/>
  <c r="AH1827" i="14"/>
  <c r="AH1828" i="14"/>
  <c r="AH1829" i="14"/>
  <c r="AH1830" i="14"/>
  <c r="AH1831" i="14"/>
  <c r="AH1832" i="14"/>
  <c r="AH1833" i="14"/>
  <c r="AH1834" i="14"/>
  <c r="AH502" i="14"/>
  <c r="AH503" i="14"/>
  <c r="AH1835" i="14"/>
  <c r="AH1836" i="14"/>
  <c r="AH1837" i="14"/>
  <c r="AH1838" i="14"/>
  <c r="AH1839" i="14"/>
  <c r="AH1840" i="14"/>
  <c r="AH1841" i="14"/>
  <c r="AH1842" i="14"/>
  <c r="AH1843" i="14"/>
  <c r="AH1844" i="14"/>
  <c r="AH1845" i="14"/>
  <c r="AH1846" i="14"/>
  <c r="AH1847" i="14"/>
  <c r="AH1848" i="14"/>
  <c r="AH1849" i="14"/>
  <c r="AH1850" i="14"/>
  <c r="AH1851" i="14"/>
  <c r="AH1852" i="14"/>
  <c r="AH1853" i="14"/>
  <c r="AH1854" i="14"/>
  <c r="AH1855" i="14"/>
  <c r="AH1856" i="14"/>
  <c r="AH1857" i="14"/>
  <c r="AH1858" i="14"/>
  <c r="AH1859" i="14"/>
  <c r="AH1860" i="14"/>
  <c r="AH1861" i="14"/>
  <c r="AH1862" i="14"/>
  <c r="AH508" i="14"/>
  <c r="AH509" i="14"/>
  <c r="AH1863" i="14"/>
  <c r="AH1864" i="14"/>
  <c r="AH1865" i="14"/>
  <c r="AH1866" i="14"/>
  <c r="AH510" i="14"/>
  <c r="AH511" i="14"/>
  <c r="AH514" i="14"/>
  <c r="AH1867" i="14"/>
  <c r="AH1868" i="14"/>
  <c r="AH1869" i="14"/>
  <c r="AH1870" i="14"/>
  <c r="AH1871" i="14"/>
  <c r="AH1872" i="14"/>
  <c r="AH512" i="14"/>
  <c r="AH513" i="14"/>
  <c r="AH515" i="14"/>
  <c r="AH516" i="14"/>
  <c r="AH1873" i="14"/>
  <c r="AH1874" i="14"/>
  <c r="AH1875" i="14"/>
  <c r="AH1876" i="14"/>
  <c r="AH1877" i="14"/>
  <c r="AH1878" i="14"/>
  <c r="AH517" i="14"/>
  <c r="AH518" i="14"/>
  <c r="AH1879" i="14"/>
  <c r="AH1880" i="14"/>
  <c r="AH1881" i="14"/>
  <c r="AH1882" i="14"/>
  <c r="AH1883" i="14"/>
  <c r="AH1884" i="14"/>
  <c r="AH519" i="14"/>
  <c r="AH520" i="14"/>
  <c r="AH1885" i="14"/>
  <c r="AH1886" i="14"/>
  <c r="AH1887" i="14"/>
  <c r="AH1888" i="14"/>
  <c r="AH521" i="14"/>
  <c r="AH522" i="14"/>
  <c r="AH531" i="14"/>
  <c r="AH1889" i="14"/>
  <c r="AH1890" i="14"/>
  <c r="AH523" i="14"/>
  <c r="AH524" i="14"/>
  <c r="AH532" i="14"/>
  <c r="AH1891" i="14"/>
  <c r="AH1892" i="14"/>
  <c r="AH1893" i="14"/>
  <c r="AH1894" i="14"/>
  <c r="AH1895" i="14"/>
  <c r="AH1896" i="14"/>
  <c r="AH1897" i="14"/>
  <c r="AH1898" i="14"/>
  <c r="AH525" i="14"/>
  <c r="AH526" i="14"/>
  <c r="AH533" i="14"/>
  <c r="AH1902" i="14"/>
  <c r="AH1903" i="14"/>
  <c r="AH1904" i="14"/>
  <c r="AH1905" i="14"/>
  <c r="AH1906" i="14"/>
  <c r="AH1907" i="14"/>
  <c r="AH536" i="14"/>
  <c r="AH537" i="14"/>
  <c r="AH1908" i="14"/>
  <c r="AH1909" i="14"/>
  <c r="AH1910" i="14"/>
  <c r="AH1911" i="14"/>
  <c r="AH1912" i="14"/>
  <c r="AH1913" i="14"/>
  <c r="AH1914" i="14"/>
  <c r="AH1915" i="14"/>
  <c r="AH538" i="14"/>
  <c r="AH539" i="14"/>
  <c r="AH1918" i="14"/>
  <c r="AH1919" i="14"/>
  <c r="AH542" i="14"/>
  <c r="AH543" i="14"/>
  <c r="AH1920" i="14"/>
  <c r="AH544" i="14"/>
  <c r="AH545" i="14"/>
  <c r="AH546" i="14"/>
  <c r="AH547" i="14"/>
  <c r="AH1921" i="14"/>
  <c r="AH1922" i="14"/>
  <c r="AH548" i="14"/>
  <c r="AH549" i="14"/>
  <c r="AH550" i="14"/>
  <c r="AH551" i="14"/>
  <c r="AH552" i="14"/>
  <c r="AH1923" i="14"/>
  <c r="AH553" i="14"/>
  <c r="AH554" i="14"/>
  <c r="AH555" i="14"/>
  <c r="AH556" i="14"/>
  <c r="AH1924" i="14"/>
  <c r="AH1925" i="14"/>
  <c r="AH557" i="14"/>
  <c r="AH1930" i="14"/>
  <c r="AH1931" i="14"/>
  <c r="AH1932" i="14"/>
  <c r="AH1933" i="14"/>
  <c r="AH566" i="14"/>
  <c r="AH567" i="14"/>
  <c r="AH576" i="14"/>
  <c r="AH1934" i="14"/>
  <c r="AH1935" i="14"/>
  <c r="AH568" i="14"/>
  <c r="AH569" i="14"/>
  <c r="AH577" i="14"/>
  <c r="AH1936" i="14"/>
  <c r="AH1937" i="14"/>
  <c r="AH1938" i="14"/>
  <c r="AH1939" i="14"/>
  <c r="AH1940" i="14"/>
  <c r="AH1941" i="14"/>
  <c r="AH1942" i="14"/>
  <c r="AH1943" i="14"/>
  <c r="AH570" i="14"/>
  <c r="AH571" i="14"/>
  <c r="AH578" i="14"/>
  <c r="AH572" i="14"/>
  <c r="AH573" i="14"/>
  <c r="AH579" i="14"/>
  <c r="AH1944" i="14"/>
  <c r="AH1945" i="14"/>
  <c r="AH1946" i="14"/>
  <c r="AH1947" i="14"/>
  <c r="AH1948" i="14"/>
  <c r="AH1949" i="14"/>
  <c r="AH574" i="14"/>
  <c r="AH575" i="14"/>
  <c r="AH580" i="14"/>
  <c r="AH1953" i="14"/>
  <c r="AH1954" i="14"/>
  <c r="AH1955" i="14"/>
  <c r="AH1956" i="14"/>
  <c r="AH1957" i="14"/>
  <c r="AH1958" i="14"/>
  <c r="AH581" i="14"/>
  <c r="AH582" i="14"/>
  <c r="AH1959" i="14"/>
  <c r="AH1960" i="14"/>
  <c r="AH1961" i="14"/>
  <c r="AH1962" i="14"/>
  <c r="AH1963" i="14"/>
  <c r="AH1964" i="14"/>
  <c r="AH1965" i="14"/>
  <c r="AH1966" i="14"/>
  <c r="AH583" i="14"/>
  <c r="AH584" i="14"/>
  <c r="AH1967" i="14"/>
  <c r="AH1968" i="14"/>
  <c r="AH1969" i="14"/>
  <c r="AH1970" i="14"/>
  <c r="AH585" i="14"/>
  <c r="AH586" i="14"/>
  <c r="AH587" i="14"/>
  <c r="AH588" i="14"/>
  <c r="AH605" i="14"/>
  <c r="AH1971" i="14"/>
  <c r="AH1972" i="14"/>
  <c r="AH1973" i="14"/>
  <c r="AH1974" i="14"/>
  <c r="AH589" i="14"/>
  <c r="AH590" i="14"/>
  <c r="AH606" i="14"/>
  <c r="AH591" i="14"/>
  <c r="AH592" i="14"/>
  <c r="AH607" i="14"/>
  <c r="AH1975" i="14"/>
  <c r="AH1976" i="14"/>
  <c r="AH1977" i="14"/>
  <c r="AH1978" i="14"/>
  <c r="AH593" i="14"/>
  <c r="AH594" i="14"/>
  <c r="AH608" i="14"/>
  <c r="AH1979" i="14"/>
  <c r="AH1980" i="14"/>
  <c r="AH1981" i="14"/>
  <c r="AH1982" i="14"/>
  <c r="AH595" i="14"/>
  <c r="AH596" i="14"/>
  <c r="AH609" i="14"/>
  <c r="AH597" i="14"/>
  <c r="AH598" i="14"/>
  <c r="AH610" i="14"/>
  <c r="AH1983" i="14"/>
  <c r="AH1984" i="14"/>
  <c r="AH599" i="14"/>
  <c r="AH600" i="14"/>
  <c r="AH611" i="14"/>
  <c r="AH1985" i="14"/>
  <c r="AH1986" i="14"/>
  <c r="AH1987" i="14"/>
  <c r="AH1988" i="14"/>
  <c r="AH1989" i="14"/>
  <c r="AH1990" i="14"/>
  <c r="AH1991" i="14"/>
  <c r="AH1992" i="14"/>
  <c r="AH1993" i="14"/>
  <c r="AH1994" i="14"/>
  <c r="AH1995" i="14"/>
  <c r="AH1996" i="14"/>
  <c r="AH1997" i="14"/>
  <c r="AH1998" i="14"/>
  <c r="AH614" i="14"/>
  <c r="AH615" i="14"/>
  <c r="AH1999" i="14"/>
  <c r="AH2000" i="14"/>
  <c r="AH2001" i="14"/>
  <c r="AH2002" i="14"/>
  <c r="AH2003" i="14"/>
  <c r="AH2004" i="14"/>
  <c r="AH2005" i="14"/>
  <c r="AH2006" i="14"/>
  <c r="AH2007" i="14"/>
  <c r="AH2008" i="14"/>
  <c r="AH2009" i="14"/>
  <c r="AH2010" i="14"/>
  <c r="AH2011" i="14"/>
  <c r="AH2012" i="14"/>
  <c r="AH616" i="14"/>
  <c r="AH617" i="14"/>
  <c r="AH2015" i="14"/>
  <c r="AH2016" i="14"/>
  <c r="AH2017" i="14"/>
  <c r="AH2018" i="14"/>
  <c r="AH2019" i="14"/>
  <c r="AH2020" i="14"/>
  <c r="AH2021" i="14"/>
  <c r="AH2022" i="14"/>
  <c r="AH2023" i="14"/>
  <c r="AH2024" i="14"/>
  <c r="AH2025" i="14"/>
  <c r="AH2026" i="14"/>
  <c r="AH2027" i="14"/>
  <c r="AH2028" i="14"/>
  <c r="AH2029" i="14"/>
  <c r="AH2030" i="14"/>
  <c r="AH2031" i="14"/>
  <c r="AH2032" i="14"/>
  <c r="AH2033" i="14"/>
  <c r="AH2034" i="14"/>
  <c r="AH2035" i="14"/>
  <c r="AH2036" i="14"/>
  <c r="AH2037" i="14"/>
  <c r="AH2038" i="14"/>
  <c r="AH2039" i="14"/>
  <c r="AH2040" i="14"/>
  <c r="AH2041" i="14"/>
  <c r="AH2042" i="14"/>
  <c r="AH2043" i="14"/>
  <c r="AH2044" i="14"/>
  <c r="AH2045" i="14"/>
  <c r="AH2046" i="14"/>
  <c r="AH2047" i="14"/>
  <c r="AH2048" i="14"/>
  <c r="AH2049" i="14"/>
  <c r="AH2050" i="14"/>
  <c r="AH2051" i="14"/>
  <c r="AH2052" i="14"/>
  <c r="AH2053" i="14"/>
  <c r="AH2054" i="14"/>
  <c r="AH2055" i="14"/>
  <c r="AH2056" i="14"/>
  <c r="AH2057" i="14"/>
  <c r="AH2058" i="14"/>
  <c r="AH2059" i="14"/>
  <c r="AH2060" i="14"/>
  <c r="AH2061" i="14"/>
  <c r="AH2062" i="14"/>
  <c r="AH2063" i="14"/>
  <c r="AH2064" i="14"/>
  <c r="AH2065" i="14"/>
  <c r="AH2066" i="14"/>
  <c r="AH2067" i="14"/>
  <c r="AH2068" i="14"/>
  <c r="AH2070" i="14"/>
  <c r="AH2071" i="14"/>
  <c r="AH2072" i="14"/>
  <c r="AH2073" i="14"/>
  <c r="AH2074" i="14"/>
  <c r="AH2075" i="14"/>
  <c r="AH2076" i="14"/>
  <c r="AH2077" i="14"/>
  <c r="AH2078" i="14"/>
  <c r="AH2079" i="14"/>
  <c r="AH2080" i="14"/>
  <c r="AH2081" i="14"/>
  <c r="AH2082" i="14"/>
  <c r="AH2083" i="14"/>
  <c r="AH2084" i="14"/>
  <c r="AH2085" i="14"/>
  <c r="AH2086" i="14"/>
  <c r="AH2087" i="14"/>
  <c r="AH2088" i="14"/>
  <c r="AH2089" i="14"/>
  <c r="AH2090" i="14"/>
  <c r="AH2091" i="14"/>
  <c r="AH2092" i="14"/>
  <c r="AH2093" i="14"/>
  <c r="AH2094" i="14"/>
  <c r="AH2095" i="14"/>
  <c r="AH2096" i="14"/>
  <c r="AH2097" i="14"/>
  <c r="AH2098" i="14"/>
  <c r="AH2099" i="14"/>
  <c r="AH2100" i="14"/>
  <c r="AH2101" i="14"/>
  <c r="AH2102" i="14"/>
  <c r="AH2103" i="14"/>
  <c r="AH2110" i="14"/>
  <c r="AH2111" i="14"/>
  <c r="AH2112" i="14"/>
  <c r="AH2113" i="14"/>
  <c r="AH2114" i="14"/>
  <c r="AH2115" i="14"/>
  <c r="AH2116" i="14"/>
  <c r="AH2117" i="14"/>
  <c r="AH642" i="14"/>
  <c r="AH643" i="14"/>
  <c r="AH630" i="14"/>
  <c r="AH631" i="14"/>
  <c r="AH2118" i="14"/>
  <c r="AH2119" i="14"/>
  <c r="AH632" i="14"/>
  <c r="AH633" i="14"/>
  <c r="AH634" i="14"/>
  <c r="AH635" i="14"/>
  <c r="AH636" i="14"/>
  <c r="AH637" i="14"/>
  <c r="AH2120" i="14"/>
  <c r="AH2121" i="14"/>
  <c r="AH2122" i="14"/>
  <c r="AH2123" i="14"/>
  <c r="AH2124" i="14"/>
  <c r="AH2125" i="14"/>
  <c r="AH2126" i="14"/>
  <c r="AH2127" i="14"/>
  <c r="AH2128" i="14"/>
  <c r="AH2129" i="14"/>
  <c r="AH638" i="14"/>
  <c r="AH639" i="14"/>
  <c r="AH2130" i="14"/>
  <c r="AH2131" i="14"/>
  <c r="AH2132" i="14"/>
  <c r="AH2133" i="14"/>
  <c r="AH640" i="14"/>
  <c r="AH641" i="14"/>
  <c r="AH2134" i="14"/>
  <c r="AH2135" i="14"/>
  <c r="AH2136" i="14"/>
  <c r="AH2137" i="14"/>
  <c r="AH2138" i="14"/>
  <c r="AH2139" i="14"/>
  <c r="AH2140" i="14"/>
  <c r="AH2141" i="14"/>
  <c r="AH2142" i="14"/>
  <c r="AH2143" i="14"/>
  <c r="AH2144" i="14"/>
  <c r="AH2145" i="14"/>
  <c r="AH2146" i="14"/>
  <c r="AH2147" i="14"/>
  <c r="AH2148" i="14"/>
  <c r="AH2149" i="14"/>
  <c r="AH2150" i="14"/>
  <c r="AH2151" i="14"/>
  <c r="AH2152" i="14"/>
  <c r="AH2153" i="14"/>
  <c r="AH2154" i="14"/>
  <c r="AH2155" i="14"/>
  <c r="AH2156" i="14"/>
  <c r="AH2157" i="14"/>
  <c r="AH2158" i="14"/>
  <c r="AH2159" i="14"/>
  <c r="AH2160" i="14"/>
  <c r="AH2161" i="14"/>
  <c r="AH644" i="14"/>
  <c r="AH645" i="14"/>
  <c r="AH2162" i="14"/>
  <c r="AH2163" i="14"/>
  <c r="AH2164" i="14"/>
  <c r="AH2165" i="14"/>
  <c r="AH2166" i="14"/>
  <c r="AH2167" i="14"/>
  <c r="AH2168" i="14"/>
  <c r="AH2169" i="14"/>
  <c r="AH2170" i="14"/>
  <c r="AH2171" i="14"/>
  <c r="AH2172" i="14"/>
  <c r="AH2173" i="14"/>
  <c r="AH2174" i="14"/>
  <c r="AH2175" i="14"/>
  <c r="AH2176" i="14"/>
  <c r="AH2177" i="14"/>
  <c r="AH2178" i="14"/>
  <c r="AH2179" i="14"/>
  <c r="AH2180" i="14"/>
  <c r="AH2181" i="14"/>
  <c r="AH2182" i="14"/>
  <c r="AH2183" i="14"/>
  <c r="AH2184" i="14"/>
  <c r="AH2185" i="14"/>
  <c r="AH2186" i="14"/>
  <c r="AH2187" i="14"/>
  <c r="AH2188" i="14"/>
  <c r="AH2189" i="14"/>
  <c r="AH2190" i="14"/>
  <c r="AH2191" i="14"/>
  <c r="AH2192" i="14"/>
  <c r="AH2193" i="14"/>
  <c r="AH2194" i="14"/>
  <c r="AH2195" i="14"/>
  <c r="AH2196" i="14"/>
  <c r="AH2197" i="14"/>
  <c r="AH2198" i="14"/>
  <c r="AH2199" i="14"/>
  <c r="AH2200" i="14"/>
  <c r="AH2201" i="14"/>
  <c r="AH2202" i="14"/>
  <c r="AH2203" i="14"/>
  <c r="AH2204" i="14"/>
  <c r="AH2205" i="14"/>
  <c r="AH2206" i="14"/>
  <c r="AH2207" i="14"/>
  <c r="AH2208" i="14"/>
  <c r="AH2209" i="14"/>
  <c r="AH2210" i="14"/>
  <c r="AH2211" i="14"/>
  <c r="AH646" i="14"/>
  <c r="AH2212" i="14"/>
  <c r="AH647" i="14"/>
  <c r="AH648" i="14"/>
  <c r="AH649" i="14"/>
  <c r="AH650" i="14"/>
  <c r="AH659" i="14"/>
  <c r="AH660" i="14"/>
  <c r="AH661" i="14"/>
  <c r="AH653" i="14"/>
  <c r="AH654" i="14"/>
  <c r="AH655" i="14"/>
  <c r="AH656" i="14"/>
  <c r="AH664" i="14"/>
  <c r="AH665" i="14"/>
  <c r="AH666" i="14"/>
  <c r="AH667" i="14"/>
  <c r="AH2213" i="14"/>
  <c r="AH2214" i="14"/>
  <c r="AH2215" i="14"/>
  <c r="AH651" i="14"/>
  <c r="AH652" i="14"/>
  <c r="AH2216" i="14"/>
  <c r="AH2217" i="14"/>
  <c r="AH2218" i="14"/>
  <c r="AH2219" i="14"/>
  <c r="AH657" i="14"/>
  <c r="AH658" i="14"/>
  <c r="AH2224" i="14"/>
  <c r="AH2225" i="14"/>
  <c r="AH2226" i="14"/>
  <c r="AH2227" i="14"/>
  <c r="AH2220" i="14"/>
  <c r="AH662" i="14"/>
  <c r="AH2221" i="14"/>
  <c r="AH2222" i="14"/>
  <c r="AH2223" i="14"/>
  <c r="AH663" i="14"/>
  <c r="AH2228" i="14"/>
  <c r="AH2229" i="14"/>
  <c r="AH2230" i="14"/>
  <c r="AH2231" i="14"/>
  <c r="AH2232" i="14"/>
  <c r="AH2233" i="14"/>
  <c r="AH2234" i="14"/>
  <c r="AH2235" i="14"/>
  <c r="AH2236" i="14"/>
  <c r="AH2237" i="14"/>
  <c r="AH2238" i="14"/>
  <c r="AH2239" i="14"/>
  <c r="AH2240" i="14"/>
  <c r="AH2241" i="14"/>
  <c r="AH2242" i="14"/>
  <c r="AH2243" i="14"/>
  <c r="AH668" i="14"/>
  <c r="AH669" i="14"/>
  <c r="AH2244" i="14"/>
  <c r="AH2245" i="14"/>
  <c r="AH2246" i="14"/>
  <c r="AH2247" i="14"/>
  <c r="AH670" i="14"/>
  <c r="AH671" i="14"/>
  <c r="AH680" i="14"/>
  <c r="AH2248" i="14"/>
  <c r="AH2249" i="14"/>
  <c r="AH672" i="14"/>
  <c r="AH673" i="14"/>
  <c r="AH674" i="14"/>
  <c r="AH675" i="14"/>
  <c r="AH676" i="14"/>
  <c r="AH677" i="14"/>
  <c r="AH2250" i="14"/>
  <c r="AH2251" i="14"/>
  <c r="AH678" i="14"/>
  <c r="AH679" i="14"/>
  <c r="AH2252" i="14"/>
  <c r="AH2253" i="14"/>
  <c r="AH2254" i="14"/>
  <c r="AH2255" i="14"/>
  <c r="AH2256" i="14"/>
  <c r="AH2257" i="14"/>
  <c r="AH2258" i="14"/>
  <c r="AH2259" i="14"/>
  <c r="AH2260" i="14"/>
  <c r="AH2261" i="14"/>
  <c r="AH2262" i="14"/>
  <c r="AH2263" i="14"/>
  <c r="AH2264" i="14"/>
  <c r="AH681" i="14"/>
  <c r="AH682" i="14"/>
  <c r="AH2265" i="14"/>
  <c r="AH2266" i="14"/>
  <c r="AH2267" i="14"/>
  <c r="AH683" i="14"/>
  <c r="AH684" i="14"/>
  <c r="AH2268" i="14"/>
  <c r="AH685" i="14"/>
  <c r="AH2269" i="14"/>
  <c r="AH2270" i="14"/>
  <c r="AH686" i="14"/>
  <c r="AH2271" i="14"/>
  <c r="AH687" i="14"/>
  <c r="AH688" i="14"/>
  <c r="AH2272" i="14"/>
  <c r="AH2273" i="14"/>
  <c r="AH689" i="14"/>
  <c r="AH2274" i="14"/>
  <c r="AH2275" i="14"/>
  <c r="AH690" i="14"/>
  <c r="AH691" i="14"/>
  <c r="AH692" i="14"/>
  <c r="AH693" i="14"/>
  <c r="AH694" i="14"/>
  <c r="AH695" i="14"/>
  <c r="AH696" i="14"/>
  <c r="AH2276" i="14"/>
  <c r="AH2277" i="14"/>
  <c r="AH697" i="14"/>
  <c r="AH698" i="14"/>
  <c r="AH2278" i="14"/>
  <c r="AH2279" i="14"/>
  <c r="AH2280" i="14"/>
  <c r="AH2281" i="14"/>
  <c r="AH699" i="14"/>
  <c r="AH700" i="14"/>
  <c r="AH2282" i="14"/>
  <c r="AH2283" i="14"/>
  <c r="AH703" i="14"/>
  <c r="AH704" i="14"/>
  <c r="AH701" i="14"/>
  <c r="AH702" i="14"/>
  <c r="AH707" i="14"/>
  <c r="AH708" i="14"/>
  <c r="AH705" i="14"/>
  <c r="AH706" i="14"/>
  <c r="AH709" i="14"/>
  <c r="AH710" i="14"/>
  <c r="AH2284" i="14"/>
  <c r="AH2285" i="14"/>
  <c r="AH2286" i="14"/>
  <c r="AH2287" i="14"/>
  <c r="AH1044" i="14"/>
  <c r="AH1045" i="14"/>
  <c r="AH1493" i="14"/>
  <c r="AH1581" i="14"/>
  <c r="AH1582" i="14"/>
  <c r="AH1899" i="14"/>
  <c r="AH1900" i="14"/>
  <c r="AH1901" i="14"/>
  <c r="AH1950" i="14"/>
  <c r="AH1951" i="14"/>
  <c r="AH1952" i="14"/>
  <c r="AH2069" i="14"/>
  <c r="AH1583" i="14"/>
  <c r="AH1584" i="14"/>
  <c r="AH1046" i="14"/>
  <c r="AH1585" i="14"/>
  <c r="AH1504" i="14"/>
  <c r="AH14" i="14"/>
  <c r="AH15" i="14"/>
  <c r="AH16" i="14"/>
  <c r="AH17" i="14"/>
  <c r="AH18" i="14"/>
  <c r="AH19" i="14"/>
  <c r="AH22" i="14"/>
  <c r="AH23" i="14"/>
  <c r="AH24" i="14"/>
  <c r="AH25" i="14"/>
  <c r="AH926" i="14"/>
  <c r="AH927" i="14"/>
  <c r="AH928" i="14"/>
  <c r="AH929" i="14"/>
  <c r="AH930" i="14"/>
  <c r="AH931" i="14"/>
  <c r="AH932" i="14"/>
  <c r="AH933" i="14"/>
  <c r="AH938" i="14"/>
  <c r="AH939" i="14"/>
  <c r="AH934" i="14"/>
  <c r="AH935" i="14"/>
  <c r="AH940" i="14"/>
  <c r="AH941" i="14"/>
  <c r="AH936" i="14"/>
  <c r="AH937" i="14"/>
  <c r="AH942" i="14"/>
  <c r="AH943" i="14"/>
  <c r="AH458" i="14"/>
  <c r="AH459" i="14"/>
  <c r="AH460" i="14"/>
  <c r="AH461" i="14"/>
  <c r="AH462" i="14"/>
  <c r="AH463" i="14"/>
  <c r="AH466" i="14"/>
  <c r="AH467" i="14"/>
  <c r="AH468" i="14"/>
  <c r="AH469" i="14"/>
  <c r="AH464" i="14"/>
  <c r="AH465" i="14"/>
  <c r="AH470" i="14"/>
  <c r="AH471" i="14"/>
  <c r="AH104" i="14"/>
  <c r="AH105" i="14"/>
  <c r="AH1926" i="14"/>
  <c r="AH1927" i="14"/>
  <c r="AH560" i="14"/>
  <c r="AH561" i="14"/>
  <c r="AH78" i="14"/>
  <c r="AH79" i="14"/>
  <c r="AH80" i="14"/>
  <c r="AH81" i="14"/>
  <c r="AH82" i="14"/>
  <c r="AH83" i="14"/>
  <c r="AH84" i="14"/>
  <c r="AH85" i="14"/>
  <c r="AH96" i="14"/>
  <c r="AH86" i="14"/>
  <c r="AH87" i="14"/>
  <c r="AH88" i="14"/>
  <c r="AH89" i="14"/>
  <c r="AH90" i="14"/>
  <c r="AH91" i="14"/>
  <c r="AH92" i="14"/>
  <c r="AH93" i="14"/>
  <c r="AH224" i="14"/>
  <c r="AH225" i="14"/>
  <c r="AH248" i="14"/>
  <c r="AH226" i="14"/>
  <c r="AH227" i="14"/>
  <c r="AH249" i="14"/>
  <c r="AH452" i="14"/>
  <c r="AH453" i="14"/>
  <c r="AH20" i="14"/>
  <c r="AH21" i="14"/>
  <c r="AH98" i="14"/>
  <c r="AH99" i="14"/>
  <c r="AH100" i="14"/>
  <c r="AH101" i="14"/>
  <c r="AH272" i="14"/>
  <c r="AH273" i="14"/>
  <c r="AH2" i="14"/>
  <c r="AH3" i="14"/>
  <c r="AH42" i="14"/>
  <c r="AH43" i="14"/>
  <c r="AH562" i="14"/>
  <c r="AH563" i="14"/>
  <c r="AH94" i="14"/>
  <c r="AH95" i="14"/>
  <c r="AH1928" i="14"/>
  <c r="AH1929" i="14"/>
  <c r="AH102" i="14"/>
  <c r="AH103" i="14"/>
  <c r="AH4" i="14"/>
  <c r="AH5" i="14"/>
  <c r="AH44" i="14"/>
  <c r="AH45" i="14"/>
  <c r="AH140" i="14"/>
  <c r="AH141" i="14"/>
  <c r="AH711" i="14"/>
  <c r="AH712" i="14"/>
  <c r="AH713" i="14"/>
  <c r="AH714" i="14"/>
  <c r="AH715" i="14"/>
  <c r="AH716" i="14"/>
  <c r="AH916" i="14"/>
  <c r="AH908" i="14"/>
  <c r="AH917" i="14"/>
  <c r="AH1166" i="14"/>
  <c r="AH1167" i="14"/>
  <c r="AH1168" i="14"/>
  <c r="AH1169" i="14"/>
  <c r="AH1170" i="14"/>
  <c r="AH292" i="14"/>
  <c r="AH48" i="14"/>
  <c r="AH49" i="14"/>
  <c r="AH50" i="14"/>
  <c r="AH51" i="14"/>
  <c r="AH52" i="14"/>
  <c r="AH53" i="14"/>
  <c r="AH54" i="14"/>
  <c r="AH55" i="14"/>
  <c r="AH56" i="14"/>
  <c r="AH57" i="14"/>
  <c r="AH58" i="14"/>
  <c r="AH59" i="14"/>
  <c r="AH60" i="14"/>
  <c r="AH61" i="14"/>
  <c r="AH498" i="14"/>
  <c r="AH499" i="14"/>
  <c r="AH500" i="14"/>
  <c r="AH501" i="14"/>
  <c r="AH527" i="14"/>
  <c r="AH528" i="14"/>
  <c r="AH601" i="14"/>
  <c r="AH602" i="14"/>
  <c r="AH612" i="14"/>
  <c r="AH603" i="14"/>
  <c r="AH604" i="14"/>
  <c r="AH613" i="14"/>
  <c r="AH106" i="14"/>
  <c r="AH107" i="14"/>
  <c r="AH108" i="14"/>
  <c r="AH109" i="14"/>
  <c r="AH110" i="14"/>
  <c r="AH111" i="14"/>
  <c r="AH112" i="14"/>
  <c r="AH113" i="14"/>
  <c r="AH114" i="14"/>
  <c r="AH115" i="14"/>
  <c r="AH116" i="14"/>
  <c r="AH117" i="14"/>
  <c r="AH118" i="14"/>
  <c r="AH119" i="14"/>
  <c r="AH120" i="14"/>
  <c r="AH121" i="14"/>
  <c r="AH122" i="14"/>
  <c r="AH123" i="14"/>
  <c r="AH124" i="14"/>
  <c r="AH125" i="14"/>
  <c r="AH126" i="14"/>
  <c r="AH127" i="14"/>
  <c r="AH128" i="14"/>
  <c r="AH129" i="14"/>
  <c r="AH130" i="14"/>
  <c r="AH131" i="14"/>
  <c r="AH132" i="14"/>
  <c r="AH133" i="14"/>
  <c r="AH134" i="14"/>
  <c r="AH135" i="14"/>
  <c r="AH136" i="14"/>
  <c r="AH137" i="14"/>
  <c r="AH138" i="14"/>
  <c r="AH139" i="14"/>
  <c r="AH624" i="14"/>
  <c r="AH625" i="14"/>
  <c r="AH626" i="14"/>
  <c r="AH627" i="14"/>
  <c r="AH484" i="14"/>
  <c r="AH486" i="14"/>
  <c r="AH529" i="14"/>
  <c r="AH530" i="14"/>
  <c r="AH535" i="14"/>
  <c r="AH6" i="14"/>
  <c r="AH334" i="14"/>
  <c r="AH335" i="14"/>
  <c r="AH325" i="14"/>
  <c r="AH326" i="14"/>
  <c r="AH485" i="14"/>
  <c r="AH487" i="14"/>
  <c r="AH628" i="14"/>
  <c r="AH629" i="14"/>
  <c r="AH2104" i="14"/>
  <c r="AH2105" i="14"/>
  <c r="AH504" i="14"/>
  <c r="AH505" i="14"/>
  <c r="AH506" i="14"/>
  <c r="AH507" i="14"/>
  <c r="AH494" i="14"/>
  <c r="AH495" i="14"/>
  <c r="AH618" i="14"/>
  <c r="AH619" i="14"/>
  <c r="AH2013" i="14"/>
  <c r="AH2014" i="14"/>
  <c r="AH620" i="14"/>
  <c r="AH621" i="14"/>
  <c r="AH622" i="14"/>
  <c r="AH623" i="14"/>
  <c r="AH142" i="14"/>
  <c r="AH143" i="14"/>
  <c r="AH144" i="14"/>
  <c r="AH145" i="14"/>
  <c r="AH146" i="14"/>
  <c r="AH147" i="14"/>
  <c r="AH148" i="14"/>
  <c r="AH149" i="14"/>
  <c r="AH150" i="14"/>
  <c r="AH151" i="14"/>
  <c r="AH152" i="14"/>
  <c r="AH153" i="14"/>
  <c r="AH154" i="14"/>
  <c r="AH155" i="14"/>
  <c r="AH156" i="14"/>
  <c r="AH157" i="14"/>
  <c r="AH158" i="14"/>
  <c r="AH159" i="14"/>
  <c r="AH160" i="14"/>
  <c r="AH161" i="14"/>
  <c r="AH162" i="14"/>
  <c r="AH163" i="14"/>
  <c r="AH164" i="14"/>
  <c r="AH165" i="14"/>
  <c r="AH166" i="14"/>
  <c r="AH167" i="14"/>
  <c r="AH944" i="14"/>
  <c r="AH945" i="14"/>
  <c r="AH168" i="14"/>
  <c r="AH169" i="14"/>
  <c r="AH1916" i="14"/>
  <c r="AH1917" i="14"/>
  <c r="AH540" i="14"/>
  <c r="AH541" i="14"/>
  <c r="AH2106" i="14"/>
  <c r="AH2107" i="14"/>
  <c r="AH2108" i="14"/>
  <c r="AH2109" i="14"/>
  <c r="AH564" i="14"/>
  <c r="AH565" i="14"/>
  <c r="AH909" i="14"/>
  <c r="AH910" i="14"/>
  <c r="AH911" i="14"/>
  <c r="AH912" i="14"/>
  <c r="AH180" i="14"/>
  <c r="AH181" i="14"/>
  <c r="AH182" i="14"/>
  <c r="AH183" i="14"/>
  <c r="AH284" i="14"/>
  <c r="AH285" i="14"/>
  <c r="AH286" i="14"/>
  <c r="AH274" i="14"/>
  <c r="AH275" i="14"/>
  <c r="AH276" i="14"/>
  <c r="AH279" i="14"/>
  <c r="AH280" i="14"/>
  <c r="AH281" i="14"/>
  <c r="AH293" i="14"/>
  <c r="AH294" i="14"/>
  <c r="AH7" i="14"/>
  <c r="AH8" i="14"/>
  <c r="AH9" i="14"/>
  <c r="AH10" i="14"/>
  <c r="AH11" i="14"/>
  <c r="AH291" i="14"/>
  <c r="AH558" i="14"/>
  <c r="AH559" i="14"/>
  <c r="AH12" i="14"/>
  <c r="AH13" i="14"/>
  <c r="AH440" i="14"/>
  <c r="AH441" i="14"/>
  <c r="AH442" i="14"/>
  <c r="AH388" i="14"/>
  <c r="AH389" i="14"/>
  <c r="AQ611" i="14"/>
  <c r="AR611" i="14" s="1"/>
  <c r="AO611" i="14"/>
  <c r="AP611" i="14" s="1"/>
  <c r="AM611" i="14"/>
  <c r="AN611" i="14" s="1"/>
  <c r="AK611" i="14"/>
  <c r="AL611" i="14" s="1"/>
  <c r="AI611" i="14"/>
  <c r="AJ611" i="14" s="1"/>
  <c r="L611" i="14"/>
  <c r="AC611" i="14"/>
  <c r="W611" i="14"/>
  <c r="T611" i="14"/>
  <c r="Q611" i="14"/>
  <c r="S611" i="14" s="1"/>
  <c r="R611" i="14" s="1"/>
  <c r="N611" i="14"/>
  <c r="O611" i="14" s="1"/>
  <c r="P611" i="14" s="1"/>
  <c r="AQ580" i="14"/>
  <c r="AR580" i="14" s="1"/>
  <c r="AO580" i="14"/>
  <c r="AP580" i="14" s="1"/>
  <c r="AM580" i="14"/>
  <c r="AN580" i="14" s="1"/>
  <c r="AK580" i="14"/>
  <c r="AL580" i="14" s="1"/>
  <c r="AI580" i="14"/>
  <c r="AJ580" i="14" s="1"/>
  <c r="L580" i="14"/>
  <c r="AC580" i="14"/>
  <c r="W580" i="14"/>
  <c r="T580" i="14"/>
  <c r="Q580" i="14"/>
  <c r="S580" i="14" s="1"/>
  <c r="R580" i="14" s="1"/>
  <c r="N580" i="14"/>
  <c r="O580" i="14" s="1"/>
  <c r="P580" i="14" s="1"/>
  <c r="AQ533" i="14"/>
  <c r="AR533" i="14" s="1"/>
  <c r="AO533" i="14"/>
  <c r="AP533" i="14" s="1"/>
  <c r="AM533" i="14"/>
  <c r="AN533" i="14" s="1"/>
  <c r="AK533" i="14"/>
  <c r="AL533" i="14" s="1"/>
  <c r="AI533" i="14"/>
  <c r="AJ533" i="14" s="1"/>
  <c r="L533" i="14"/>
  <c r="AC533" i="14"/>
  <c r="W533" i="14"/>
  <c r="T533" i="14"/>
  <c r="Q533" i="14"/>
  <c r="S533" i="14" s="1"/>
  <c r="R533" i="14" s="1"/>
  <c r="N533" i="14"/>
  <c r="O533" i="14" s="1"/>
  <c r="P533" i="14" s="1"/>
  <c r="AQ373" i="14"/>
  <c r="AR373" i="14" s="1"/>
  <c r="AO373" i="14"/>
  <c r="AP373" i="14" s="1"/>
  <c r="AM373" i="14"/>
  <c r="AN373" i="14" s="1"/>
  <c r="AK373" i="14"/>
  <c r="AL373" i="14" s="1"/>
  <c r="AI373" i="14"/>
  <c r="AJ373" i="14" s="1"/>
  <c r="L373" i="14"/>
  <c r="AC373" i="14"/>
  <c r="W373" i="14"/>
  <c r="T373" i="14"/>
  <c r="Q373" i="14"/>
  <c r="S373" i="14" s="1"/>
  <c r="R373" i="14" s="1"/>
  <c r="N373" i="14"/>
  <c r="O373" i="14" s="1"/>
  <c r="P373" i="14" s="1"/>
  <c r="AQ420" i="14"/>
  <c r="AR420" i="14" s="1"/>
  <c r="AO420" i="14"/>
  <c r="AP420" i="14" s="1"/>
  <c r="AM420" i="14"/>
  <c r="AN420" i="14" s="1"/>
  <c r="AK420" i="14"/>
  <c r="AL420" i="14" s="1"/>
  <c r="AI420" i="14"/>
  <c r="AJ420" i="14" s="1"/>
  <c r="L420" i="14"/>
  <c r="AC420" i="14"/>
  <c r="W420" i="14"/>
  <c r="T420" i="14"/>
  <c r="Q420" i="14"/>
  <c r="S420" i="14" s="1"/>
  <c r="R420" i="14" s="1"/>
  <c r="N420" i="14"/>
  <c r="O420" i="14" s="1"/>
  <c r="P420" i="14" s="1"/>
  <c r="AQ247" i="14"/>
  <c r="AR247" i="14" s="1"/>
  <c r="AO247" i="14"/>
  <c r="AP247" i="14" s="1"/>
  <c r="AM247" i="14"/>
  <c r="AN247" i="14" s="1"/>
  <c r="AK247" i="14"/>
  <c r="AL247" i="14" s="1"/>
  <c r="AI247" i="14"/>
  <c r="AJ247" i="14" s="1"/>
  <c r="L247" i="14"/>
  <c r="AC247" i="14"/>
  <c r="W247" i="14"/>
  <c r="T247" i="14"/>
  <c r="Q247" i="14"/>
  <c r="S247" i="14" s="1"/>
  <c r="R247" i="14" s="1"/>
  <c r="N247" i="14"/>
  <c r="O247" i="14" s="1"/>
  <c r="P247" i="14" s="1"/>
  <c r="AQ236" i="14"/>
  <c r="AR236" i="14" s="1"/>
  <c r="AO236" i="14"/>
  <c r="AP236" i="14" s="1"/>
  <c r="AM236" i="14"/>
  <c r="AN236" i="14" s="1"/>
  <c r="AK236" i="14"/>
  <c r="AL236" i="14" s="1"/>
  <c r="AI236" i="14"/>
  <c r="AJ236" i="14" s="1"/>
  <c r="L236" i="14"/>
  <c r="AC236" i="14"/>
  <c r="W236" i="14"/>
  <c r="T236" i="14"/>
  <c r="Q236" i="14"/>
  <c r="S236" i="14" s="1"/>
  <c r="R236" i="14" s="1"/>
  <c r="N236" i="14"/>
  <c r="O236" i="14" s="1"/>
  <c r="P236" i="14" s="1"/>
  <c r="AQ237" i="14"/>
  <c r="AR237" i="14" s="1"/>
  <c r="AO237" i="14"/>
  <c r="AP237" i="14" s="1"/>
  <c r="AM237" i="14"/>
  <c r="AN237" i="14" s="1"/>
  <c r="AK237" i="14"/>
  <c r="AL237" i="14" s="1"/>
  <c r="AI237" i="14"/>
  <c r="AJ237" i="14" s="1"/>
  <c r="L237" i="14"/>
  <c r="AC237" i="14"/>
  <c r="W237" i="14"/>
  <c r="T237" i="14"/>
  <c r="Q237" i="14"/>
  <c r="S237" i="14" s="1"/>
  <c r="R237" i="14" s="1"/>
  <c r="N237" i="14"/>
  <c r="O237" i="14" s="1"/>
  <c r="P237" i="14" s="1"/>
  <c r="AQ245" i="14"/>
  <c r="AR245" i="14" s="1"/>
  <c r="AO245" i="14"/>
  <c r="AP245" i="14" s="1"/>
  <c r="AM245" i="14"/>
  <c r="AN245" i="14" s="1"/>
  <c r="AK245" i="14"/>
  <c r="AL245" i="14" s="1"/>
  <c r="AI245" i="14"/>
  <c r="AJ245" i="14" s="1"/>
  <c r="L245" i="14"/>
  <c r="AC245" i="14"/>
  <c r="W245" i="14"/>
  <c r="T245" i="14"/>
  <c r="Q245" i="14"/>
  <c r="S245" i="14" s="1"/>
  <c r="R245" i="14" s="1"/>
  <c r="N245" i="14"/>
  <c r="O245" i="14" s="1"/>
  <c r="P245" i="14" s="1"/>
  <c r="AQ246" i="14"/>
  <c r="AR246" i="14" s="1"/>
  <c r="AO246" i="14"/>
  <c r="AP246" i="14" s="1"/>
  <c r="AM246" i="14"/>
  <c r="AN246" i="14" s="1"/>
  <c r="AK246" i="14"/>
  <c r="AL246" i="14" s="1"/>
  <c r="AI246" i="14"/>
  <c r="AJ246" i="14" s="1"/>
  <c r="L246" i="14"/>
  <c r="AC246" i="14"/>
  <c r="W246" i="14"/>
  <c r="T246" i="14"/>
  <c r="Q246" i="14"/>
  <c r="S246" i="14" s="1"/>
  <c r="R246" i="14" s="1"/>
  <c r="N246" i="14"/>
  <c r="O246" i="14" s="1"/>
  <c r="P246" i="14" s="1"/>
  <c r="AQ234" i="14"/>
  <c r="AR234" i="14" s="1"/>
  <c r="AO234" i="14"/>
  <c r="AP234" i="14" s="1"/>
  <c r="AM234" i="14"/>
  <c r="AN234" i="14" s="1"/>
  <c r="AK234" i="14"/>
  <c r="AL234" i="14" s="1"/>
  <c r="AI234" i="14"/>
  <c r="AJ234" i="14" s="1"/>
  <c r="L234" i="14"/>
  <c r="AC234" i="14"/>
  <c r="W234" i="14"/>
  <c r="T234" i="14"/>
  <c r="Q234" i="14"/>
  <c r="S234" i="14" s="1"/>
  <c r="R234" i="14" s="1"/>
  <c r="N234" i="14"/>
  <c r="O234" i="14" s="1"/>
  <c r="P234" i="14" s="1"/>
  <c r="AQ235" i="14"/>
  <c r="AR235" i="14" s="1"/>
  <c r="AO235" i="14"/>
  <c r="AP235" i="14" s="1"/>
  <c r="AM235" i="14"/>
  <c r="AN235" i="14" s="1"/>
  <c r="AK235" i="14"/>
  <c r="AL235" i="14" s="1"/>
  <c r="AI235" i="14"/>
  <c r="AJ235" i="14" s="1"/>
  <c r="L235" i="14"/>
  <c r="AC235" i="14"/>
  <c r="W235" i="14"/>
  <c r="T235" i="14"/>
  <c r="Q235" i="14"/>
  <c r="S235" i="14" s="1"/>
  <c r="R235" i="14" s="1"/>
  <c r="N235" i="14"/>
  <c r="O235" i="14" s="1"/>
  <c r="P235" i="14" s="1"/>
  <c r="N12" i="14"/>
  <c r="O12" i="14" s="1"/>
  <c r="P12" i="14" s="1"/>
  <c r="Q12" i="14"/>
  <c r="I12" i="14" s="1"/>
  <c r="T12" i="14"/>
  <c r="W12" i="14"/>
  <c r="AC12" i="14"/>
  <c r="L12" i="14"/>
  <c r="AI12" i="14"/>
  <c r="AJ12" i="14" s="1"/>
  <c r="AK12" i="14"/>
  <c r="AL12" i="14" s="1"/>
  <c r="AM12" i="14"/>
  <c r="AN12" i="14" s="1"/>
  <c r="AO12" i="14"/>
  <c r="AP12" i="14" s="1"/>
  <c r="AQ12" i="14"/>
  <c r="AR12" i="14" s="1"/>
  <c r="N13" i="14"/>
  <c r="O13" i="14" s="1"/>
  <c r="P13" i="14" s="1"/>
  <c r="Q13" i="14"/>
  <c r="I13" i="14" s="1"/>
  <c r="T13" i="14"/>
  <c r="W13" i="14"/>
  <c r="AC13" i="14"/>
  <c r="L13" i="14"/>
  <c r="AI13" i="14"/>
  <c r="AJ13" i="14" s="1"/>
  <c r="AK13" i="14"/>
  <c r="AL13" i="14" s="1"/>
  <c r="AM13" i="14"/>
  <c r="AN13" i="14" s="1"/>
  <c r="AO13" i="14"/>
  <c r="AP13" i="14" s="1"/>
  <c r="AQ13" i="14"/>
  <c r="AR13" i="14" s="1"/>
  <c r="AQ389" i="14"/>
  <c r="AR389" i="14" s="1"/>
  <c r="AO389" i="14"/>
  <c r="AP389" i="14" s="1"/>
  <c r="AM389" i="14"/>
  <c r="AN389" i="14" s="1"/>
  <c r="AK389" i="14"/>
  <c r="AL389" i="14" s="1"/>
  <c r="AI389" i="14"/>
  <c r="AJ389" i="14" s="1"/>
  <c r="L389" i="14"/>
  <c r="AC389" i="14"/>
  <c r="W389" i="14"/>
  <c r="T389" i="14"/>
  <c r="Q389" i="14"/>
  <c r="S389" i="14" s="1"/>
  <c r="R389" i="14" s="1"/>
  <c r="N389" i="14"/>
  <c r="O389" i="14" s="1"/>
  <c r="P389" i="14" s="1"/>
  <c r="AQ388" i="14"/>
  <c r="AR388" i="14" s="1"/>
  <c r="AO388" i="14"/>
  <c r="AP388" i="14" s="1"/>
  <c r="AM388" i="14"/>
  <c r="AN388" i="14" s="1"/>
  <c r="AK388" i="14"/>
  <c r="AL388" i="14" s="1"/>
  <c r="AI388" i="14"/>
  <c r="AJ388" i="14" s="1"/>
  <c r="L388" i="14"/>
  <c r="AC388" i="14"/>
  <c r="W388" i="14"/>
  <c r="T388" i="14"/>
  <c r="Q388" i="14"/>
  <c r="S388" i="14" s="1"/>
  <c r="R388" i="14" s="1"/>
  <c r="N388" i="14"/>
  <c r="O388" i="14" s="1"/>
  <c r="P388" i="14" s="1"/>
  <c r="I246" i="14" l="1"/>
  <c r="I245" i="14"/>
  <c r="I236" i="14"/>
  <c r="I247" i="14"/>
  <c r="I373" i="14"/>
  <c r="I580" i="14"/>
  <c r="I611" i="14"/>
  <c r="I235" i="14"/>
  <c r="I234" i="14"/>
  <c r="I237" i="14"/>
  <c r="I420" i="14"/>
  <c r="I533" i="14"/>
  <c r="S13" i="14"/>
  <c r="R13" i="14" s="1"/>
  <c r="S12" i="14"/>
  <c r="R12" i="14" s="1"/>
  <c r="I388" i="14"/>
  <c r="I389" i="14"/>
  <c r="Q440" i="14" l="1"/>
  <c r="S440" i="14" s="1"/>
  <c r="R440" i="14" s="1"/>
  <c r="T440" i="14"/>
  <c r="W440" i="14"/>
  <c r="Q441" i="14"/>
  <c r="S441" i="14" s="1"/>
  <c r="R441" i="14" s="1"/>
  <c r="T441" i="14"/>
  <c r="W441" i="14"/>
  <c r="Q442" i="14"/>
  <c r="S442" i="14" s="1"/>
  <c r="R442" i="14" s="1"/>
  <c r="T442" i="14"/>
  <c r="W442" i="14"/>
  <c r="AQ441" i="14"/>
  <c r="AR441" i="14" s="1"/>
  <c r="AO441" i="14"/>
  <c r="AP441" i="14" s="1"/>
  <c r="AM441" i="14"/>
  <c r="AN441" i="14" s="1"/>
  <c r="AK441" i="14"/>
  <c r="AL441" i="14" s="1"/>
  <c r="AI441" i="14"/>
  <c r="AJ441" i="14" s="1"/>
  <c r="L441" i="14"/>
  <c r="AC441" i="14"/>
  <c r="N441" i="14"/>
  <c r="O441" i="14" s="1"/>
  <c r="P441" i="14" s="1"/>
  <c r="AQ442" i="14"/>
  <c r="AR442" i="14" s="1"/>
  <c r="AO442" i="14"/>
  <c r="AP442" i="14" s="1"/>
  <c r="AM442" i="14"/>
  <c r="AN442" i="14" s="1"/>
  <c r="AK442" i="14"/>
  <c r="AL442" i="14" s="1"/>
  <c r="AI442" i="14"/>
  <c r="AJ442" i="14" s="1"/>
  <c r="L442" i="14"/>
  <c r="AC442" i="14"/>
  <c r="N442" i="14"/>
  <c r="O442" i="14" s="1"/>
  <c r="P442" i="14" s="1"/>
  <c r="AQ440" i="14"/>
  <c r="AR440" i="14" s="1"/>
  <c r="AO440" i="14"/>
  <c r="AP440" i="14" s="1"/>
  <c r="AM440" i="14"/>
  <c r="AN440" i="14" s="1"/>
  <c r="AK440" i="14"/>
  <c r="AL440" i="14" s="1"/>
  <c r="AI440" i="14"/>
  <c r="AJ440" i="14" s="1"/>
  <c r="L440" i="14"/>
  <c r="AC440" i="14"/>
  <c r="N440" i="14"/>
  <c r="O440" i="14" s="1"/>
  <c r="P440" i="14" s="1"/>
  <c r="AQ365" i="14"/>
  <c r="AR365" i="14" s="1"/>
  <c r="AO365" i="14"/>
  <c r="AP365" i="14" s="1"/>
  <c r="AM365" i="14"/>
  <c r="AN365" i="14" s="1"/>
  <c r="AK365" i="14"/>
  <c r="AL365" i="14" s="1"/>
  <c r="AI365" i="14"/>
  <c r="AJ365" i="14" s="1"/>
  <c r="L365" i="14"/>
  <c r="AC365" i="14"/>
  <c r="W365" i="14"/>
  <c r="T365" i="14"/>
  <c r="Q365" i="14"/>
  <c r="S365" i="14" s="1"/>
  <c r="R365" i="14" s="1"/>
  <c r="N365" i="14"/>
  <c r="O365" i="14" s="1"/>
  <c r="P365" i="14" s="1"/>
  <c r="AQ364" i="14"/>
  <c r="AR364" i="14" s="1"/>
  <c r="AO364" i="14"/>
  <c r="AP364" i="14" s="1"/>
  <c r="AM364" i="14"/>
  <c r="AN364" i="14" s="1"/>
  <c r="AK364" i="14"/>
  <c r="AL364" i="14" s="1"/>
  <c r="AI364" i="14"/>
  <c r="AJ364" i="14" s="1"/>
  <c r="L364" i="14"/>
  <c r="AC364" i="14"/>
  <c r="W364" i="14"/>
  <c r="T364" i="14"/>
  <c r="Q364" i="14"/>
  <c r="S364" i="14" s="1"/>
  <c r="R364" i="14" s="1"/>
  <c r="N364" i="14"/>
  <c r="O364" i="14" s="1"/>
  <c r="P364" i="14" s="1"/>
  <c r="AQ363" i="14"/>
  <c r="AR363" i="14" s="1"/>
  <c r="AO363" i="14"/>
  <c r="AP363" i="14" s="1"/>
  <c r="AM363" i="14"/>
  <c r="AN363" i="14" s="1"/>
  <c r="AK363" i="14"/>
  <c r="AL363" i="14" s="1"/>
  <c r="AI363" i="14"/>
  <c r="AJ363" i="14" s="1"/>
  <c r="L363" i="14"/>
  <c r="AC363" i="14"/>
  <c r="W363" i="14"/>
  <c r="T363" i="14"/>
  <c r="Q363" i="14"/>
  <c r="S363" i="14" s="1"/>
  <c r="R363" i="14" s="1"/>
  <c r="N363" i="14"/>
  <c r="O363" i="14" s="1"/>
  <c r="P363" i="14" s="1"/>
  <c r="AQ362" i="14"/>
  <c r="AR362" i="14" s="1"/>
  <c r="AO362" i="14"/>
  <c r="AP362" i="14" s="1"/>
  <c r="AM362" i="14"/>
  <c r="AN362" i="14" s="1"/>
  <c r="AK362" i="14"/>
  <c r="AL362" i="14" s="1"/>
  <c r="AI362" i="14"/>
  <c r="AJ362" i="14" s="1"/>
  <c r="L362" i="14"/>
  <c r="AC362" i="14"/>
  <c r="W362" i="14"/>
  <c r="T362" i="14"/>
  <c r="Q362" i="14"/>
  <c r="S362" i="14" s="1"/>
  <c r="R362" i="14" s="1"/>
  <c r="N362" i="14"/>
  <c r="O362" i="14" s="1"/>
  <c r="P362" i="14" s="1"/>
  <c r="AQ361" i="14"/>
  <c r="AR361" i="14" s="1"/>
  <c r="AO361" i="14"/>
  <c r="AP361" i="14" s="1"/>
  <c r="AM361" i="14"/>
  <c r="AN361" i="14" s="1"/>
  <c r="AK361" i="14"/>
  <c r="AL361" i="14" s="1"/>
  <c r="AI361" i="14"/>
  <c r="AJ361" i="14" s="1"/>
  <c r="L361" i="14"/>
  <c r="AC361" i="14"/>
  <c r="W361" i="14"/>
  <c r="T361" i="14"/>
  <c r="Q361" i="14"/>
  <c r="S361" i="14" s="1"/>
  <c r="R361" i="14" s="1"/>
  <c r="N361" i="14"/>
  <c r="O361" i="14" s="1"/>
  <c r="P361" i="14" s="1"/>
  <c r="AQ360" i="14"/>
  <c r="AR360" i="14" s="1"/>
  <c r="AO360" i="14"/>
  <c r="AP360" i="14" s="1"/>
  <c r="AM360" i="14"/>
  <c r="AN360" i="14" s="1"/>
  <c r="AK360" i="14"/>
  <c r="AL360" i="14" s="1"/>
  <c r="AI360" i="14"/>
  <c r="AJ360" i="14" s="1"/>
  <c r="L360" i="14"/>
  <c r="AC360" i="14"/>
  <c r="W360" i="14"/>
  <c r="T360" i="14"/>
  <c r="Q360" i="14"/>
  <c r="I360" i="14" s="1"/>
  <c r="N360" i="14"/>
  <c r="O360" i="14" s="1"/>
  <c r="P360" i="14" s="1"/>
  <c r="I362" i="14" l="1"/>
  <c r="I364" i="14"/>
  <c r="I441" i="14"/>
  <c r="I442" i="14"/>
  <c r="I440" i="14"/>
  <c r="I365" i="14"/>
  <c r="I361" i="14"/>
  <c r="I363" i="14"/>
  <c r="S360" i="14"/>
  <c r="R360" i="14" s="1"/>
  <c r="AQ680" i="14"/>
  <c r="AR680" i="14" s="1"/>
  <c r="AO680" i="14"/>
  <c r="AP680" i="14" s="1"/>
  <c r="AM680" i="14"/>
  <c r="AN680" i="14" s="1"/>
  <c r="AK680" i="14"/>
  <c r="AL680" i="14" s="1"/>
  <c r="AI680" i="14"/>
  <c r="AJ680" i="14" s="1"/>
  <c r="L680" i="14"/>
  <c r="AC680" i="14"/>
  <c r="W680" i="14"/>
  <c r="T680" i="14"/>
  <c r="Q680" i="14"/>
  <c r="S680" i="14" s="1"/>
  <c r="R680" i="14" s="1"/>
  <c r="N680" i="14"/>
  <c r="O680" i="14" s="1"/>
  <c r="P680" i="14" s="1"/>
  <c r="I680" i="14" l="1"/>
  <c r="AQ514" i="14"/>
  <c r="AR514" i="14" s="1"/>
  <c r="AO514" i="14"/>
  <c r="AP514" i="14" s="1"/>
  <c r="AM514" i="14"/>
  <c r="AN514" i="14" s="1"/>
  <c r="AK514" i="14"/>
  <c r="AL514" i="14" s="1"/>
  <c r="AI514" i="14"/>
  <c r="AJ514" i="14" s="1"/>
  <c r="L514" i="14"/>
  <c r="AC514" i="14"/>
  <c r="W514" i="14"/>
  <c r="T514" i="14"/>
  <c r="Q514" i="14"/>
  <c r="S514" i="14" s="1"/>
  <c r="R514" i="14" s="1"/>
  <c r="N514" i="14"/>
  <c r="O514" i="14" s="1"/>
  <c r="P514" i="14" s="1"/>
  <c r="AQ96" i="14"/>
  <c r="AR96" i="14" s="1"/>
  <c r="AO96" i="14"/>
  <c r="AP96" i="14" s="1"/>
  <c r="AM96" i="14"/>
  <c r="AN96" i="14" s="1"/>
  <c r="AK96" i="14"/>
  <c r="AL96" i="14" s="1"/>
  <c r="AI96" i="14"/>
  <c r="AJ96" i="14" s="1"/>
  <c r="L96" i="14"/>
  <c r="AC96" i="14"/>
  <c r="W96" i="14"/>
  <c r="T96" i="14"/>
  <c r="Q96" i="14"/>
  <c r="S96" i="14" s="1"/>
  <c r="R96" i="14" s="1"/>
  <c r="N96" i="14"/>
  <c r="O96" i="14" s="1"/>
  <c r="P96" i="14" s="1"/>
  <c r="AQ243" i="14"/>
  <c r="AR243" i="14" s="1"/>
  <c r="AO243" i="14"/>
  <c r="AP243" i="14" s="1"/>
  <c r="AM243" i="14"/>
  <c r="AN243" i="14" s="1"/>
  <c r="AK243" i="14"/>
  <c r="AL243" i="14" s="1"/>
  <c r="AI243" i="14"/>
  <c r="AJ243" i="14" s="1"/>
  <c r="L243" i="14"/>
  <c r="AC243" i="14"/>
  <c r="W243" i="14"/>
  <c r="T243" i="14"/>
  <c r="Q243" i="14"/>
  <c r="S243" i="14" s="1"/>
  <c r="R243" i="14" s="1"/>
  <c r="N243" i="14"/>
  <c r="O243" i="14" s="1"/>
  <c r="P243" i="14" s="1"/>
  <c r="AQ244" i="14"/>
  <c r="AR244" i="14" s="1"/>
  <c r="AO244" i="14"/>
  <c r="AP244" i="14" s="1"/>
  <c r="AM244" i="14"/>
  <c r="AN244" i="14" s="1"/>
  <c r="AK244" i="14"/>
  <c r="AL244" i="14" s="1"/>
  <c r="AI244" i="14"/>
  <c r="AJ244" i="14" s="1"/>
  <c r="L244" i="14"/>
  <c r="AC244" i="14"/>
  <c r="W244" i="14"/>
  <c r="T244" i="14"/>
  <c r="Q244" i="14"/>
  <c r="S244" i="14" s="1"/>
  <c r="R244" i="14" s="1"/>
  <c r="N244" i="14"/>
  <c r="O244" i="14" s="1"/>
  <c r="P244" i="14" s="1"/>
  <c r="AQ238" i="14"/>
  <c r="AR238" i="14" s="1"/>
  <c r="AO238" i="14"/>
  <c r="AP238" i="14" s="1"/>
  <c r="AM238" i="14"/>
  <c r="AN238" i="14" s="1"/>
  <c r="AK238" i="14"/>
  <c r="AL238" i="14" s="1"/>
  <c r="AI238" i="14"/>
  <c r="AJ238" i="14" s="1"/>
  <c r="L238" i="14"/>
  <c r="AC238" i="14"/>
  <c r="W238" i="14"/>
  <c r="T238" i="14"/>
  <c r="Q238" i="14"/>
  <c r="S238" i="14" s="1"/>
  <c r="R238" i="14" s="1"/>
  <c r="N238" i="14"/>
  <c r="O238" i="14" s="1"/>
  <c r="P238" i="14" s="1"/>
  <c r="AQ239" i="14"/>
  <c r="AR239" i="14" s="1"/>
  <c r="AO239" i="14"/>
  <c r="AP239" i="14" s="1"/>
  <c r="AM239" i="14"/>
  <c r="AN239" i="14" s="1"/>
  <c r="AK239" i="14"/>
  <c r="AL239" i="14" s="1"/>
  <c r="AI239" i="14"/>
  <c r="AJ239" i="14" s="1"/>
  <c r="L239" i="14"/>
  <c r="AC239" i="14"/>
  <c r="W239" i="14"/>
  <c r="T239" i="14"/>
  <c r="Q239" i="14"/>
  <c r="S239" i="14" s="1"/>
  <c r="R239" i="14" s="1"/>
  <c r="N239" i="14"/>
  <c r="O239" i="14" s="1"/>
  <c r="P239" i="14" s="1"/>
  <c r="AQ228" i="14"/>
  <c r="AR228" i="14" s="1"/>
  <c r="AO228" i="14"/>
  <c r="AP228" i="14" s="1"/>
  <c r="AM228" i="14"/>
  <c r="AN228" i="14" s="1"/>
  <c r="AK228" i="14"/>
  <c r="AL228" i="14" s="1"/>
  <c r="AI228" i="14"/>
  <c r="AJ228" i="14" s="1"/>
  <c r="L228" i="14"/>
  <c r="AC228" i="14"/>
  <c r="W228" i="14"/>
  <c r="T228" i="14"/>
  <c r="Q228" i="14"/>
  <c r="S228" i="14" s="1"/>
  <c r="R228" i="14" s="1"/>
  <c r="N228" i="14"/>
  <c r="O228" i="14" s="1"/>
  <c r="P228" i="14" s="1"/>
  <c r="AQ229" i="14"/>
  <c r="AR229" i="14" s="1"/>
  <c r="AO229" i="14"/>
  <c r="AP229" i="14" s="1"/>
  <c r="AM229" i="14"/>
  <c r="AN229" i="14" s="1"/>
  <c r="AK229" i="14"/>
  <c r="AL229" i="14" s="1"/>
  <c r="AI229" i="14"/>
  <c r="AJ229" i="14" s="1"/>
  <c r="L229" i="14"/>
  <c r="AC229" i="14"/>
  <c r="W229" i="14"/>
  <c r="T229" i="14"/>
  <c r="Q229" i="14"/>
  <c r="S229" i="14" s="1"/>
  <c r="R229" i="14" s="1"/>
  <c r="N229" i="14"/>
  <c r="O229" i="14" s="1"/>
  <c r="P229" i="14" s="1"/>
  <c r="AQ241" i="14"/>
  <c r="AR241" i="14" s="1"/>
  <c r="AO241" i="14"/>
  <c r="AP241" i="14" s="1"/>
  <c r="AM241" i="14"/>
  <c r="AN241" i="14" s="1"/>
  <c r="AK241" i="14"/>
  <c r="AL241" i="14" s="1"/>
  <c r="AI241" i="14"/>
  <c r="AJ241" i="14" s="1"/>
  <c r="L241" i="14"/>
  <c r="AC241" i="14"/>
  <c r="W241" i="14"/>
  <c r="T241" i="14"/>
  <c r="Q241" i="14"/>
  <c r="S241" i="14" s="1"/>
  <c r="R241" i="14" s="1"/>
  <c r="N241" i="14"/>
  <c r="O241" i="14" s="1"/>
  <c r="P241" i="14" s="1"/>
  <c r="AQ242" i="14"/>
  <c r="AR242" i="14" s="1"/>
  <c r="AO242" i="14"/>
  <c r="AP242" i="14" s="1"/>
  <c r="AM242" i="14"/>
  <c r="AN242" i="14" s="1"/>
  <c r="AK242" i="14"/>
  <c r="AL242" i="14" s="1"/>
  <c r="AI242" i="14"/>
  <c r="AJ242" i="14" s="1"/>
  <c r="L242" i="14"/>
  <c r="AC242" i="14"/>
  <c r="W242" i="14"/>
  <c r="T242" i="14"/>
  <c r="Q242" i="14"/>
  <c r="S242" i="14" s="1"/>
  <c r="R242" i="14" s="1"/>
  <c r="N242" i="14"/>
  <c r="O242" i="14" s="1"/>
  <c r="P242" i="14" s="1"/>
  <c r="AQ249" i="14"/>
  <c r="AR249" i="14" s="1"/>
  <c r="AO249" i="14"/>
  <c r="AP249" i="14" s="1"/>
  <c r="AM249" i="14"/>
  <c r="AN249" i="14" s="1"/>
  <c r="AK249" i="14"/>
  <c r="AL249" i="14" s="1"/>
  <c r="AI249" i="14"/>
  <c r="AJ249" i="14" s="1"/>
  <c r="L249" i="14"/>
  <c r="AC249" i="14"/>
  <c r="W249" i="14"/>
  <c r="T249" i="14"/>
  <c r="Q249" i="14"/>
  <c r="S249" i="14" s="1"/>
  <c r="R249" i="14" s="1"/>
  <c r="N249" i="14"/>
  <c r="O249" i="14" s="1"/>
  <c r="P249" i="14" s="1"/>
  <c r="AQ248" i="14"/>
  <c r="AR248" i="14" s="1"/>
  <c r="AO248" i="14"/>
  <c r="AP248" i="14" s="1"/>
  <c r="AM248" i="14"/>
  <c r="AN248" i="14" s="1"/>
  <c r="AK248" i="14"/>
  <c r="AL248" i="14" s="1"/>
  <c r="AI248" i="14"/>
  <c r="AJ248" i="14" s="1"/>
  <c r="L248" i="14"/>
  <c r="AC248" i="14"/>
  <c r="W248" i="14"/>
  <c r="T248" i="14"/>
  <c r="Q248" i="14"/>
  <c r="S248" i="14" s="1"/>
  <c r="R248" i="14" s="1"/>
  <c r="N248" i="14"/>
  <c r="O248" i="14" s="1"/>
  <c r="P248" i="14" s="1"/>
  <c r="AQ233" i="14"/>
  <c r="AR233" i="14" s="1"/>
  <c r="AO233" i="14"/>
  <c r="AP233" i="14" s="1"/>
  <c r="AM233" i="14"/>
  <c r="AN233" i="14" s="1"/>
  <c r="AK233" i="14"/>
  <c r="AL233" i="14" s="1"/>
  <c r="AI233" i="14"/>
  <c r="AJ233" i="14" s="1"/>
  <c r="L233" i="14"/>
  <c r="AC233" i="14"/>
  <c r="W233" i="14"/>
  <c r="T233" i="14"/>
  <c r="Q233" i="14"/>
  <c r="S233" i="14" s="1"/>
  <c r="R233" i="14" s="1"/>
  <c r="N233" i="14"/>
  <c r="O233" i="14" s="1"/>
  <c r="P233" i="14" s="1"/>
  <c r="N988" i="14"/>
  <c r="O988" i="14" s="1"/>
  <c r="P988" i="14" s="1"/>
  <c r="Q988" i="14"/>
  <c r="I988" i="14" s="1"/>
  <c r="T988" i="14"/>
  <c r="U988" i="14"/>
  <c r="W988" i="14"/>
  <c r="AC988" i="14"/>
  <c r="L988" i="14"/>
  <c r="AI988" i="14"/>
  <c r="AJ988" i="14" s="1"/>
  <c r="AK988" i="14"/>
  <c r="AL988" i="14" s="1"/>
  <c r="AM988" i="14"/>
  <c r="AN988" i="14" s="1"/>
  <c r="AO988" i="14"/>
  <c r="AP988" i="14" s="1"/>
  <c r="AQ988" i="14"/>
  <c r="AR988" i="14" s="1"/>
  <c r="AQ240" i="14"/>
  <c r="AR240" i="14" s="1"/>
  <c r="AO240" i="14"/>
  <c r="AP240" i="14" s="1"/>
  <c r="AM240" i="14"/>
  <c r="AN240" i="14" s="1"/>
  <c r="AK240" i="14"/>
  <c r="AL240" i="14" s="1"/>
  <c r="AI240" i="14"/>
  <c r="AJ240" i="14" s="1"/>
  <c r="L240" i="14"/>
  <c r="AC240" i="14"/>
  <c r="W240" i="14"/>
  <c r="T240" i="14"/>
  <c r="Q240" i="14"/>
  <c r="S240" i="14" s="1"/>
  <c r="R240" i="14" s="1"/>
  <c r="N240" i="14"/>
  <c r="O240" i="14" s="1"/>
  <c r="P240" i="14" s="1"/>
  <c r="AQ230" i="14"/>
  <c r="AR230" i="14" s="1"/>
  <c r="AO230" i="14"/>
  <c r="AP230" i="14" s="1"/>
  <c r="AM230" i="14"/>
  <c r="AN230" i="14" s="1"/>
  <c r="AK230" i="14"/>
  <c r="AL230" i="14" s="1"/>
  <c r="AI230" i="14"/>
  <c r="AJ230" i="14" s="1"/>
  <c r="L230" i="14"/>
  <c r="AC230" i="14"/>
  <c r="W230" i="14"/>
  <c r="T230" i="14"/>
  <c r="Q230" i="14"/>
  <c r="S230" i="14" s="1"/>
  <c r="R230" i="14" s="1"/>
  <c r="N230" i="14"/>
  <c r="O230" i="14" s="1"/>
  <c r="P230" i="14" s="1"/>
  <c r="AQ231" i="14"/>
  <c r="AR231" i="14" s="1"/>
  <c r="AO231" i="14"/>
  <c r="AP231" i="14" s="1"/>
  <c r="AM231" i="14"/>
  <c r="AN231" i="14" s="1"/>
  <c r="AK231" i="14"/>
  <c r="AL231" i="14" s="1"/>
  <c r="AI231" i="14"/>
  <c r="AJ231" i="14" s="1"/>
  <c r="L231" i="14"/>
  <c r="AC231" i="14"/>
  <c r="W231" i="14"/>
  <c r="T231" i="14"/>
  <c r="Q231" i="14"/>
  <c r="S231" i="14" s="1"/>
  <c r="R231" i="14" s="1"/>
  <c r="N231" i="14"/>
  <c r="O231" i="14" s="1"/>
  <c r="P231" i="14" s="1"/>
  <c r="AQ232" i="14"/>
  <c r="AR232" i="14" s="1"/>
  <c r="AO232" i="14"/>
  <c r="AP232" i="14" s="1"/>
  <c r="AM232" i="14"/>
  <c r="AN232" i="14" s="1"/>
  <c r="AK232" i="14"/>
  <c r="AL232" i="14" s="1"/>
  <c r="AI232" i="14"/>
  <c r="AJ232" i="14" s="1"/>
  <c r="L232" i="14"/>
  <c r="AC232" i="14"/>
  <c r="W232" i="14"/>
  <c r="T232" i="14"/>
  <c r="Q232" i="14"/>
  <c r="S232" i="14" s="1"/>
  <c r="R232" i="14" s="1"/>
  <c r="N232" i="14"/>
  <c r="O232" i="14" s="1"/>
  <c r="P232" i="14" s="1"/>
  <c r="I514" i="14" l="1"/>
  <c r="I239" i="14"/>
  <c r="I238" i="14"/>
  <c r="I244" i="14"/>
  <c r="I243" i="14"/>
  <c r="I96" i="14"/>
  <c r="I242" i="14"/>
  <c r="I241" i="14"/>
  <c r="I229" i="14"/>
  <c r="I228" i="14"/>
  <c r="I240" i="14"/>
  <c r="S988" i="14"/>
  <c r="R988" i="14" s="1"/>
  <c r="I233" i="14"/>
  <c r="I248" i="14"/>
  <c r="I249" i="14"/>
  <c r="I231" i="14"/>
  <c r="I230" i="14"/>
  <c r="I232" i="14"/>
  <c r="AQ357" i="14"/>
  <c r="AR357" i="14" s="1"/>
  <c r="AO357" i="14"/>
  <c r="AP357" i="14" s="1"/>
  <c r="AM357" i="14"/>
  <c r="AN357" i="14" s="1"/>
  <c r="AK357" i="14"/>
  <c r="AL357" i="14" s="1"/>
  <c r="AI357" i="14"/>
  <c r="AJ357" i="14" s="1"/>
  <c r="L357" i="14"/>
  <c r="AC357" i="14"/>
  <c r="W357" i="14"/>
  <c r="T357" i="14"/>
  <c r="Q357" i="14"/>
  <c r="S357" i="14" s="1"/>
  <c r="R357" i="14" s="1"/>
  <c r="N357" i="14"/>
  <c r="O357" i="14" s="1"/>
  <c r="P357" i="14" s="1"/>
  <c r="AQ356" i="14"/>
  <c r="AR356" i="14" s="1"/>
  <c r="AO356" i="14"/>
  <c r="AP356" i="14" s="1"/>
  <c r="AM356" i="14"/>
  <c r="AN356" i="14" s="1"/>
  <c r="AK356" i="14"/>
  <c r="AL356" i="14" s="1"/>
  <c r="AI356" i="14"/>
  <c r="AJ356" i="14" s="1"/>
  <c r="L356" i="14"/>
  <c r="AC356" i="14"/>
  <c r="W356" i="14"/>
  <c r="T356" i="14"/>
  <c r="Q356" i="14"/>
  <c r="S356" i="14" s="1"/>
  <c r="R356" i="14" s="1"/>
  <c r="N356" i="14"/>
  <c r="O356" i="14" s="1"/>
  <c r="P356" i="14" s="1"/>
  <c r="AQ355" i="14"/>
  <c r="AR355" i="14" s="1"/>
  <c r="AO355" i="14"/>
  <c r="AP355" i="14" s="1"/>
  <c r="AM355" i="14"/>
  <c r="AN355" i="14" s="1"/>
  <c r="AK355" i="14"/>
  <c r="AL355" i="14" s="1"/>
  <c r="AI355" i="14"/>
  <c r="AJ355" i="14" s="1"/>
  <c r="L355" i="14"/>
  <c r="AC355" i="14"/>
  <c r="W355" i="14"/>
  <c r="T355" i="14"/>
  <c r="Q355" i="14"/>
  <c r="S355" i="14" s="1"/>
  <c r="R355" i="14" s="1"/>
  <c r="N355" i="14"/>
  <c r="O355" i="14" s="1"/>
  <c r="P355" i="14" s="1"/>
  <c r="AQ354" i="14"/>
  <c r="AR354" i="14" s="1"/>
  <c r="AO354" i="14"/>
  <c r="AP354" i="14" s="1"/>
  <c r="AM354" i="14"/>
  <c r="AN354" i="14" s="1"/>
  <c r="AK354" i="14"/>
  <c r="AL354" i="14" s="1"/>
  <c r="AI354" i="14"/>
  <c r="AJ354" i="14" s="1"/>
  <c r="L354" i="14"/>
  <c r="AC354" i="14"/>
  <c r="W354" i="14"/>
  <c r="T354" i="14"/>
  <c r="Q354" i="14"/>
  <c r="S354" i="14" s="1"/>
  <c r="R354" i="14" s="1"/>
  <c r="N354" i="14"/>
  <c r="O354" i="14" s="1"/>
  <c r="P354" i="14" s="1"/>
  <c r="AQ353" i="14"/>
  <c r="AR353" i="14" s="1"/>
  <c r="AO353" i="14"/>
  <c r="AP353" i="14" s="1"/>
  <c r="AM353" i="14"/>
  <c r="AN353" i="14" s="1"/>
  <c r="AK353" i="14"/>
  <c r="AL353" i="14" s="1"/>
  <c r="AI353" i="14"/>
  <c r="AJ353" i="14" s="1"/>
  <c r="L353" i="14"/>
  <c r="AC353" i="14"/>
  <c r="W353" i="14"/>
  <c r="T353" i="14"/>
  <c r="Q353" i="14"/>
  <c r="S353" i="14" s="1"/>
  <c r="R353" i="14" s="1"/>
  <c r="N353" i="14"/>
  <c r="O353" i="14" s="1"/>
  <c r="P353" i="14" s="1"/>
  <c r="AQ352" i="14"/>
  <c r="AR352" i="14" s="1"/>
  <c r="AO352" i="14"/>
  <c r="AP352" i="14" s="1"/>
  <c r="AM352" i="14"/>
  <c r="AN352" i="14" s="1"/>
  <c r="AK352" i="14"/>
  <c r="AL352" i="14" s="1"/>
  <c r="AI352" i="14"/>
  <c r="AJ352" i="14" s="1"/>
  <c r="L352" i="14"/>
  <c r="AC352" i="14"/>
  <c r="W352" i="14"/>
  <c r="T352" i="14"/>
  <c r="Q352" i="14"/>
  <c r="S352" i="14" s="1"/>
  <c r="R352" i="14" s="1"/>
  <c r="N352" i="14"/>
  <c r="O352" i="14" s="1"/>
  <c r="P352" i="14" s="1"/>
  <c r="AQ578" i="14"/>
  <c r="AR578" i="14" s="1"/>
  <c r="AO578" i="14"/>
  <c r="AP578" i="14" s="1"/>
  <c r="AM578" i="14"/>
  <c r="AN578" i="14" s="1"/>
  <c r="AK578" i="14"/>
  <c r="AL578" i="14" s="1"/>
  <c r="AI578" i="14"/>
  <c r="AJ578" i="14" s="1"/>
  <c r="L578" i="14"/>
  <c r="AC578" i="14"/>
  <c r="W578" i="14"/>
  <c r="T578" i="14"/>
  <c r="Q578" i="14"/>
  <c r="S578" i="14" s="1"/>
  <c r="R578" i="14" s="1"/>
  <c r="N578" i="14"/>
  <c r="O578" i="14" s="1"/>
  <c r="P578" i="14" s="1"/>
  <c r="AQ418" i="14"/>
  <c r="AR418" i="14" s="1"/>
  <c r="AO418" i="14"/>
  <c r="AP418" i="14" s="1"/>
  <c r="AM418" i="14"/>
  <c r="AN418" i="14" s="1"/>
  <c r="AK418" i="14"/>
  <c r="AL418" i="14" s="1"/>
  <c r="AI418" i="14"/>
  <c r="AJ418" i="14" s="1"/>
  <c r="L418" i="14"/>
  <c r="AC418" i="14"/>
  <c r="W418" i="14"/>
  <c r="T418" i="14"/>
  <c r="Q418" i="14"/>
  <c r="S418" i="14" s="1"/>
  <c r="R418" i="14" s="1"/>
  <c r="N418" i="14"/>
  <c r="O418" i="14" s="1"/>
  <c r="P418" i="14" s="1"/>
  <c r="AQ579" i="14"/>
  <c r="AR579" i="14" s="1"/>
  <c r="AO579" i="14"/>
  <c r="AP579" i="14" s="1"/>
  <c r="AM579" i="14"/>
  <c r="AN579" i="14" s="1"/>
  <c r="AK579" i="14"/>
  <c r="AL579" i="14" s="1"/>
  <c r="AI579" i="14"/>
  <c r="AJ579" i="14" s="1"/>
  <c r="L579" i="14"/>
  <c r="AC579" i="14"/>
  <c r="W579" i="14"/>
  <c r="T579" i="14"/>
  <c r="Q579" i="14"/>
  <c r="S579" i="14" s="1"/>
  <c r="R579" i="14" s="1"/>
  <c r="N579" i="14"/>
  <c r="O579" i="14" s="1"/>
  <c r="P579" i="14" s="1"/>
  <c r="AQ576" i="14"/>
  <c r="AR576" i="14" s="1"/>
  <c r="AO576" i="14"/>
  <c r="AP576" i="14" s="1"/>
  <c r="AM576" i="14"/>
  <c r="AN576" i="14" s="1"/>
  <c r="AK576" i="14"/>
  <c r="AL576" i="14" s="1"/>
  <c r="AI576" i="14"/>
  <c r="AJ576" i="14" s="1"/>
  <c r="L576" i="14"/>
  <c r="AC576" i="14"/>
  <c r="W576" i="14"/>
  <c r="T576" i="14"/>
  <c r="Q576" i="14"/>
  <c r="S576" i="14" s="1"/>
  <c r="R576" i="14" s="1"/>
  <c r="N576" i="14"/>
  <c r="O576" i="14" s="1"/>
  <c r="P576" i="14" s="1"/>
  <c r="AQ577" i="14"/>
  <c r="AR577" i="14" s="1"/>
  <c r="AO577" i="14"/>
  <c r="AP577" i="14" s="1"/>
  <c r="AM577" i="14"/>
  <c r="AN577" i="14" s="1"/>
  <c r="AK577" i="14"/>
  <c r="AL577" i="14" s="1"/>
  <c r="AI577" i="14"/>
  <c r="AJ577" i="14" s="1"/>
  <c r="L577" i="14"/>
  <c r="AC577" i="14"/>
  <c r="W577" i="14"/>
  <c r="T577" i="14"/>
  <c r="Q577" i="14"/>
  <c r="S577" i="14" s="1"/>
  <c r="R577" i="14" s="1"/>
  <c r="N577" i="14"/>
  <c r="O577" i="14" s="1"/>
  <c r="P577" i="14" s="1"/>
  <c r="AQ535" i="14"/>
  <c r="AR535" i="14" s="1"/>
  <c r="AO535" i="14"/>
  <c r="AP535" i="14" s="1"/>
  <c r="AM535" i="14"/>
  <c r="AN535" i="14" s="1"/>
  <c r="AK535" i="14"/>
  <c r="AL535" i="14" s="1"/>
  <c r="AI535" i="14"/>
  <c r="AJ535" i="14" s="1"/>
  <c r="L535" i="14"/>
  <c r="AC535" i="14"/>
  <c r="W535" i="14"/>
  <c r="T535" i="14"/>
  <c r="Q535" i="14"/>
  <c r="S535" i="14" s="1"/>
  <c r="R535" i="14" s="1"/>
  <c r="N535" i="14"/>
  <c r="O535" i="14" s="1"/>
  <c r="P535" i="14" s="1"/>
  <c r="AQ531" i="14"/>
  <c r="AR531" i="14" s="1"/>
  <c r="AO531" i="14"/>
  <c r="AP531" i="14" s="1"/>
  <c r="AM531" i="14"/>
  <c r="AN531" i="14" s="1"/>
  <c r="AK531" i="14"/>
  <c r="AL531" i="14" s="1"/>
  <c r="AI531" i="14"/>
  <c r="AJ531" i="14" s="1"/>
  <c r="L531" i="14"/>
  <c r="AC531" i="14"/>
  <c r="W531" i="14"/>
  <c r="T531" i="14"/>
  <c r="Q531" i="14"/>
  <c r="S531" i="14" s="1"/>
  <c r="R531" i="14" s="1"/>
  <c r="N531" i="14"/>
  <c r="O531" i="14" s="1"/>
  <c r="P531" i="14" s="1"/>
  <c r="AQ532" i="14"/>
  <c r="AR532" i="14" s="1"/>
  <c r="AO532" i="14"/>
  <c r="AP532" i="14" s="1"/>
  <c r="AM532" i="14"/>
  <c r="AN532" i="14" s="1"/>
  <c r="AK532" i="14"/>
  <c r="AL532" i="14" s="1"/>
  <c r="AI532" i="14"/>
  <c r="AJ532" i="14" s="1"/>
  <c r="L532" i="14"/>
  <c r="AC532" i="14"/>
  <c r="W532" i="14"/>
  <c r="T532" i="14"/>
  <c r="Q532" i="14"/>
  <c r="S532" i="14" s="1"/>
  <c r="R532" i="14" s="1"/>
  <c r="N532" i="14"/>
  <c r="O532" i="14" s="1"/>
  <c r="P532" i="14" s="1"/>
  <c r="AQ419" i="14"/>
  <c r="AR419" i="14" s="1"/>
  <c r="AO419" i="14"/>
  <c r="AP419" i="14" s="1"/>
  <c r="AM419" i="14"/>
  <c r="AN419" i="14" s="1"/>
  <c r="AK419" i="14"/>
  <c r="AL419" i="14" s="1"/>
  <c r="AI419" i="14"/>
  <c r="AJ419" i="14" s="1"/>
  <c r="L419" i="14"/>
  <c r="AC419" i="14"/>
  <c r="W419" i="14"/>
  <c r="T419" i="14"/>
  <c r="Q419" i="14"/>
  <c r="S419" i="14" s="1"/>
  <c r="R419" i="14" s="1"/>
  <c r="N419" i="14"/>
  <c r="O419" i="14" s="1"/>
  <c r="P419" i="14" s="1"/>
  <c r="AQ372" i="14"/>
  <c r="AR372" i="14" s="1"/>
  <c r="AO372" i="14"/>
  <c r="AP372" i="14" s="1"/>
  <c r="AM372" i="14"/>
  <c r="AN372" i="14" s="1"/>
  <c r="AK372" i="14"/>
  <c r="AL372" i="14" s="1"/>
  <c r="AI372" i="14"/>
  <c r="AJ372" i="14" s="1"/>
  <c r="L372" i="14"/>
  <c r="AC372" i="14"/>
  <c r="W372" i="14"/>
  <c r="T372" i="14"/>
  <c r="Q372" i="14"/>
  <c r="S372" i="14" s="1"/>
  <c r="R372" i="14" s="1"/>
  <c r="N372" i="14"/>
  <c r="O372" i="14" s="1"/>
  <c r="P372" i="14" s="1"/>
  <c r="AQ613" i="14"/>
  <c r="AR613" i="14" s="1"/>
  <c r="AO613" i="14"/>
  <c r="AP613" i="14" s="1"/>
  <c r="AM613" i="14"/>
  <c r="AN613" i="14" s="1"/>
  <c r="AK613" i="14"/>
  <c r="AL613" i="14" s="1"/>
  <c r="AI613" i="14"/>
  <c r="AJ613" i="14" s="1"/>
  <c r="L613" i="14"/>
  <c r="AC613" i="14"/>
  <c r="W613" i="14"/>
  <c r="T613" i="14"/>
  <c r="Q613" i="14"/>
  <c r="S613" i="14" s="1"/>
  <c r="R613" i="14" s="1"/>
  <c r="N613" i="14"/>
  <c r="O613" i="14" s="1"/>
  <c r="P613" i="14" s="1"/>
  <c r="AQ607" i="14"/>
  <c r="AR607" i="14" s="1"/>
  <c r="AO607" i="14"/>
  <c r="AP607" i="14" s="1"/>
  <c r="AM607" i="14"/>
  <c r="AN607" i="14" s="1"/>
  <c r="AK607" i="14"/>
  <c r="AL607" i="14" s="1"/>
  <c r="AI607" i="14"/>
  <c r="AJ607" i="14" s="1"/>
  <c r="L607" i="14"/>
  <c r="AC607" i="14"/>
  <c r="W607" i="14"/>
  <c r="T607" i="14"/>
  <c r="Q607" i="14"/>
  <c r="S607" i="14" s="1"/>
  <c r="R607" i="14" s="1"/>
  <c r="N607" i="14"/>
  <c r="O607" i="14" s="1"/>
  <c r="P607" i="14" s="1"/>
  <c r="AQ605" i="14"/>
  <c r="AR605" i="14" s="1"/>
  <c r="AO605" i="14"/>
  <c r="AP605" i="14" s="1"/>
  <c r="AM605" i="14"/>
  <c r="AN605" i="14" s="1"/>
  <c r="AK605" i="14"/>
  <c r="AL605" i="14" s="1"/>
  <c r="AI605" i="14"/>
  <c r="AJ605" i="14" s="1"/>
  <c r="L605" i="14"/>
  <c r="AC605" i="14"/>
  <c r="W605" i="14"/>
  <c r="T605" i="14"/>
  <c r="Q605" i="14"/>
  <c r="S605" i="14" s="1"/>
  <c r="R605" i="14" s="1"/>
  <c r="N605" i="14"/>
  <c r="O605" i="14" s="1"/>
  <c r="P605" i="14" s="1"/>
  <c r="AQ606" i="14"/>
  <c r="AR606" i="14" s="1"/>
  <c r="AO606" i="14"/>
  <c r="AP606" i="14" s="1"/>
  <c r="AM606" i="14"/>
  <c r="AN606" i="14" s="1"/>
  <c r="AK606" i="14"/>
  <c r="AL606" i="14" s="1"/>
  <c r="AI606" i="14"/>
  <c r="AJ606" i="14" s="1"/>
  <c r="L606" i="14"/>
  <c r="AC606" i="14"/>
  <c r="W606" i="14"/>
  <c r="T606" i="14"/>
  <c r="Q606" i="14"/>
  <c r="S606" i="14" s="1"/>
  <c r="R606" i="14" s="1"/>
  <c r="N606" i="14"/>
  <c r="O606" i="14" s="1"/>
  <c r="P606" i="14" s="1"/>
  <c r="AQ612" i="14"/>
  <c r="AR612" i="14" s="1"/>
  <c r="AO612" i="14"/>
  <c r="AP612" i="14" s="1"/>
  <c r="AM612" i="14"/>
  <c r="AN612" i="14" s="1"/>
  <c r="AK612" i="14"/>
  <c r="AL612" i="14" s="1"/>
  <c r="AI612" i="14"/>
  <c r="AJ612" i="14" s="1"/>
  <c r="L612" i="14"/>
  <c r="AC612" i="14"/>
  <c r="W612" i="14"/>
  <c r="T612" i="14"/>
  <c r="Q612" i="14"/>
  <c r="S612" i="14" s="1"/>
  <c r="R612" i="14" s="1"/>
  <c r="N612" i="14"/>
  <c r="O612" i="14" s="1"/>
  <c r="P612" i="14" s="1"/>
  <c r="AQ610" i="14"/>
  <c r="AR610" i="14" s="1"/>
  <c r="AO610" i="14"/>
  <c r="AP610" i="14" s="1"/>
  <c r="AM610" i="14"/>
  <c r="AN610" i="14" s="1"/>
  <c r="AK610" i="14"/>
  <c r="AL610" i="14" s="1"/>
  <c r="AI610" i="14"/>
  <c r="AJ610" i="14" s="1"/>
  <c r="L610" i="14"/>
  <c r="AC610" i="14"/>
  <c r="W610" i="14"/>
  <c r="T610" i="14"/>
  <c r="Q610" i="14"/>
  <c r="S610" i="14" s="1"/>
  <c r="R610" i="14" s="1"/>
  <c r="N610" i="14"/>
  <c r="O610" i="14" s="1"/>
  <c r="P610" i="14" s="1"/>
  <c r="AQ608" i="14"/>
  <c r="AR608" i="14" s="1"/>
  <c r="AO608" i="14"/>
  <c r="AP608" i="14" s="1"/>
  <c r="AM608" i="14"/>
  <c r="AN608" i="14" s="1"/>
  <c r="AK608" i="14"/>
  <c r="AL608" i="14" s="1"/>
  <c r="AI608" i="14"/>
  <c r="AJ608" i="14" s="1"/>
  <c r="L608" i="14"/>
  <c r="AC608" i="14"/>
  <c r="W608" i="14"/>
  <c r="T608" i="14"/>
  <c r="Q608" i="14"/>
  <c r="S608" i="14" s="1"/>
  <c r="R608" i="14" s="1"/>
  <c r="N608" i="14"/>
  <c r="O608" i="14" s="1"/>
  <c r="P608" i="14" s="1"/>
  <c r="AQ609" i="14"/>
  <c r="AR609" i="14" s="1"/>
  <c r="AO609" i="14"/>
  <c r="AP609" i="14" s="1"/>
  <c r="AM609" i="14"/>
  <c r="AN609" i="14" s="1"/>
  <c r="AK609" i="14"/>
  <c r="AL609" i="14" s="1"/>
  <c r="AI609" i="14"/>
  <c r="AJ609" i="14" s="1"/>
  <c r="L609" i="14"/>
  <c r="AC609" i="14"/>
  <c r="W609" i="14"/>
  <c r="T609" i="14"/>
  <c r="Q609" i="14"/>
  <c r="S609" i="14" s="1"/>
  <c r="R609" i="14" s="1"/>
  <c r="N609" i="14"/>
  <c r="O609" i="14" s="1"/>
  <c r="P609" i="14" s="1"/>
  <c r="I357" i="14" l="1"/>
  <c r="I356" i="14"/>
  <c r="I579" i="14"/>
  <c r="I418" i="14"/>
  <c r="I578" i="14"/>
  <c r="I353" i="14"/>
  <c r="I355" i="14"/>
  <c r="I354" i="14"/>
  <c r="I352" i="14"/>
  <c r="I577" i="14"/>
  <c r="I532" i="14"/>
  <c r="I531" i="14"/>
  <c r="I535" i="14"/>
  <c r="I576" i="14"/>
  <c r="I372" i="14"/>
  <c r="I419" i="14"/>
  <c r="I606" i="14"/>
  <c r="I605" i="14"/>
  <c r="I607" i="14"/>
  <c r="I613" i="14"/>
  <c r="I608" i="14"/>
  <c r="I610" i="14"/>
  <c r="I612" i="14"/>
  <c r="I609" i="14"/>
  <c r="AQ559" i="14" l="1"/>
  <c r="AR559" i="14" s="1"/>
  <c r="AO559" i="14"/>
  <c r="AP559" i="14" s="1"/>
  <c r="AM559" i="14"/>
  <c r="AN559" i="14" s="1"/>
  <c r="AK559" i="14"/>
  <c r="AL559" i="14" s="1"/>
  <c r="AI559" i="14"/>
  <c r="AJ559" i="14" s="1"/>
  <c r="L559" i="14"/>
  <c r="AC559" i="14"/>
  <c r="W559" i="14"/>
  <c r="T559" i="14"/>
  <c r="Q559" i="14"/>
  <c r="S559" i="14" s="1"/>
  <c r="R559" i="14" s="1"/>
  <c r="N559" i="14"/>
  <c r="O559" i="14" s="1"/>
  <c r="P559" i="14" s="1"/>
  <c r="AQ558" i="14"/>
  <c r="AR558" i="14" s="1"/>
  <c r="AO558" i="14"/>
  <c r="AP558" i="14" s="1"/>
  <c r="AM558" i="14"/>
  <c r="AN558" i="14" s="1"/>
  <c r="AK558" i="14"/>
  <c r="AL558" i="14" s="1"/>
  <c r="AI558" i="14"/>
  <c r="AJ558" i="14" s="1"/>
  <c r="L558" i="14"/>
  <c r="AC558" i="14"/>
  <c r="W558" i="14"/>
  <c r="T558" i="14"/>
  <c r="Q558" i="14"/>
  <c r="S558" i="14" s="1"/>
  <c r="R558" i="14" s="1"/>
  <c r="N558" i="14"/>
  <c r="O558" i="14" s="1"/>
  <c r="P558" i="14" s="1"/>
  <c r="I559" i="14" l="1"/>
  <c r="I558" i="14"/>
  <c r="N291" i="14" l="1"/>
  <c r="O291" i="14" s="1"/>
  <c r="P291" i="14" s="1"/>
  <c r="Q291" i="14"/>
  <c r="S291" i="14" s="1"/>
  <c r="R291" i="14" s="1"/>
  <c r="T291" i="14"/>
  <c r="W291" i="14"/>
  <c r="L291" i="14"/>
  <c r="AI291" i="14"/>
  <c r="AJ291" i="14" s="1"/>
  <c r="AK291" i="14"/>
  <c r="AL291" i="14" s="1"/>
  <c r="AM291" i="14"/>
  <c r="AN291" i="14" s="1"/>
  <c r="AO291" i="14"/>
  <c r="AP291" i="14" s="1"/>
  <c r="AQ291" i="14"/>
  <c r="AR291" i="14" s="1"/>
  <c r="I291" i="14" l="1"/>
  <c r="AQ11" i="14" l="1"/>
  <c r="AR11" i="14" s="1"/>
  <c r="AO11" i="14"/>
  <c r="AP11" i="14" s="1"/>
  <c r="AM11" i="14"/>
  <c r="AN11" i="14" s="1"/>
  <c r="AK11" i="14"/>
  <c r="AL11" i="14" s="1"/>
  <c r="AI11" i="14"/>
  <c r="AJ11" i="14" s="1"/>
  <c r="L11" i="14"/>
  <c r="AC11" i="14"/>
  <c r="W11" i="14"/>
  <c r="T11" i="14"/>
  <c r="Q11" i="14"/>
  <c r="S11" i="14" s="1"/>
  <c r="R11" i="14" s="1"/>
  <c r="N11" i="14"/>
  <c r="O11" i="14" s="1"/>
  <c r="P11" i="14" s="1"/>
  <c r="AQ10" i="14"/>
  <c r="AR10" i="14" s="1"/>
  <c r="AO10" i="14"/>
  <c r="AP10" i="14" s="1"/>
  <c r="AM10" i="14"/>
  <c r="AN10" i="14" s="1"/>
  <c r="AK10" i="14"/>
  <c r="AL10" i="14" s="1"/>
  <c r="AI10" i="14"/>
  <c r="AJ10" i="14" s="1"/>
  <c r="L10" i="14"/>
  <c r="AC10" i="14"/>
  <c r="W10" i="14"/>
  <c r="T10" i="14"/>
  <c r="Q10" i="14"/>
  <c r="S10" i="14" s="1"/>
  <c r="R10" i="14" s="1"/>
  <c r="N10" i="14"/>
  <c r="O10" i="14" s="1"/>
  <c r="P10" i="14" s="1"/>
  <c r="AQ9" i="14"/>
  <c r="AR9" i="14" s="1"/>
  <c r="AO9" i="14"/>
  <c r="AP9" i="14" s="1"/>
  <c r="AM9" i="14"/>
  <c r="AN9" i="14" s="1"/>
  <c r="AK9" i="14"/>
  <c r="AL9" i="14" s="1"/>
  <c r="AI9" i="14"/>
  <c r="AJ9" i="14" s="1"/>
  <c r="L9" i="14"/>
  <c r="AC9" i="14"/>
  <c r="W9" i="14"/>
  <c r="T9" i="14"/>
  <c r="Q9" i="14"/>
  <c r="S9" i="14" s="1"/>
  <c r="R9" i="14" s="1"/>
  <c r="N9" i="14"/>
  <c r="O9" i="14" s="1"/>
  <c r="P9" i="14" s="1"/>
  <c r="AQ8" i="14"/>
  <c r="AR8" i="14" s="1"/>
  <c r="AO8" i="14"/>
  <c r="AP8" i="14" s="1"/>
  <c r="AM8" i="14"/>
  <c r="AN8" i="14" s="1"/>
  <c r="AK8" i="14"/>
  <c r="AL8" i="14" s="1"/>
  <c r="AI8" i="14"/>
  <c r="AJ8" i="14" s="1"/>
  <c r="L8" i="14"/>
  <c r="AC8" i="14"/>
  <c r="W8" i="14"/>
  <c r="T8" i="14"/>
  <c r="Q8" i="14"/>
  <c r="S8" i="14" s="1"/>
  <c r="R8" i="14" s="1"/>
  <c r="N8" i="14"/>
  <c r="O8" i="14" s="1"/>
  <c r="P8" i="14" s="1"/>
  <c r="AQ7" i="14"/>
  <c r="AR7" i="14" s="1"/>
  <c r="AO7" i="14"/>
  <c r="AP7" i="14" s="1"/>
  <c r="AM7" i="14"/>
  <c r="AN7" i="14" s="1"/>
  <c r="AK7" i="14"/>
  <c r="AL7" i="14" s="1"/>
  <c r="AI7" i="14"/>
  <c r="AJ7" i="14" s="1"/>
  <c r="L7" i="14"/>
  <c r="AC7" i="14"/>
  <c r="W7" i="14"/>
  <c r="T7" i="14"/>
  <c r="Q7" i="14"/>
  <c r="S7" i="14" s="1"/>
  <c r="R7" i="14" s="1"/>
  <c r="N7" i="14"/>
  <c r="O7" i="14" s="1"/>
  <c r="P7" i="14" s="1"/>
  <c r="I7" i="14" l="1"/>
  <c r="I9" i="14"/>
  <c r="I11" i="14"/>
  <c r="I8" i="14"/>
  <c r="I10" i="14"/>
  <c r="AQ294" i="14" l="1"/>
  <c r="AR294" i="14" s="1"/>
  <c r="AO294" i="14"/>
  <c r="AP294" i="14" s="1"/>
  <c r="AM294" i="14"/>
  <c r="AN294" i="14" s="1"/>
  <c r="AK294" i="14"/>
  <c r="AL294" i="14" s="1"/>
  <c r="AI294" i="14"/>
  <c r="AJ294" i="14" s="1"/>
  <c r="L294" i="14"/>
  <c r="AC294" i="14"/>
  <c r="W294" i="14"/>
  <c r="T294" i="14"/>
  <c r="Q294" i="14"/>
  <c r="S294" i="14" s="1"/>
  <c r="R294" i="14" s="1"/>
  <c r="N294" i="14"/>
  <c r="O294" i="14" s="1"/>
  <c r="P294" i="14" s="1"/>
  <c r="AQ293" i="14"/>
  <c r="AR293" i="14" s="1"/>
  <c r="AO293" i="14"/>
  <c r="AP293" i="14" s="1"/>
  <c r="AM293" i="14"/>
  <c r="AN293" i="14" s="1"/>
  <c r="AK293" i="14"/>
  <c r="AL293" i="14" s="1"/>
  <c r="AI293" i="14"/>
  <c r="AJ293" i="14" s="1"/>
  <c r="L293" i="14"/>
  <c r="AC293" i="14"/>
  <c r="W293" i="14"/>
  <c r="T293" i="14"/>
  <c r="Q293" i="14"/>
  <c r="S293" i="14" s="1"/>
  <c r="R293" i="14" s="1"/>
  <c r="N293" i="14"/>
  <c r="O293" i="14" s="1"/>
  <c r="P293" i="14" s="1"/>
  <c r="AQ281" i="14"/>
  <c r="AR281" i="14" s="1"/>
  <c r="AO281" i="14"/>
  <c r="AP281" i="14" s="1"/>
  <c r="AM281" i="14"/>
  <c r="AN281" i="14" s="1"/>
  <c r="AK281" i="14"/>
  <c r="AL281" i="14" s="1"/>
  <c r="AI281" i="14"/>
  <c r="AJ281" i="14" s="1"/>
  <c r="L281" i="14"/>
  <c r="AC281" i="14"/>
  <c r="W281" i="14"/>
  <c r="T281" i="14"/>
  <c r="Q281" i="14"/>
  <c r="S281" i="14" s="1"/>
  <c r="R281" i="14" s="1"/>
  <c r="N281" i="14"/>
  <c r="O281" i="14" s="1"/>
  <c r="P281" i="14" s="1"/>
  <c r="AQ280" i="14"/>
  <c r="AR280" i="14" s="1"/>
  <c r="AO280" i="14"/>
  <c r="AP280" i="14" s="1"/>
  <c r="AM280" i="14"/>
  <c r="AN280" i="14" s="1"/>
  <c r="AK280" i="14"/>
  <c r="AL280" i="14" s="1"/>
  <c r="AI280" i="14"/>
  <c r="AJ280" i="14" s="1"/>
  <c r="L280" i="14"/>
  <c r="AC280" i="14"/>
  <c r="W280" i="14"/>
  <c r="T280" i="14"/>
  <c r="Q280" i="14"/>
  <c r="S280" i="14" s="1"/>
  <c r="R280" i="14" s="1"/>
  <c r="N280" i="14"/>
  <c r="AQ279" i="14"/>
  <c r="AR279" i="14" s="1"/>
  <c r="AO279" i="14"/>
  <c r="AP279" i="14" s="1"/>
  <c r="AM279" i="14"/>
  <c r="AN279" i="14" s="1"/>
  <c r="AK279" i="14"/>
  <c r="AL279" i="14" s="1"/>
  <c r="AI279" i="14"/>
  <c r="AJ279" i="14" s="1"/>
  <c r="L279" i="14"/>
  <c r="AC279" i="14"/>
  <c r="W279" i="14"/>
  <c r="T279" i="14"/>
  <c r="Q279" i="14"/>
  <c r="S279" i="14" s="1"/>
  <c r="R279" i="14" s="1"/>
  <c r="N279" i="14"/>
  <c r="O279" i="14" s="1"/>
  <c r="P279" i="14" s="1"/>
  <c r="AQ276" i="14"/>
  <c r="AR276" i="14" s="1"/>
  <c r="AO276" i="14"/>
  <c r="AP276" i="14" s="1"/>
  <c r="AM276" i="14"/>
  <c r="AN276" i="14" s="1"/>
  <c r="AK276" i="14"/>
  <c r="AL276" i="14" s="1"/>
  <c r="AI276" i="14"/>
  <c r="AJ276" i="14" s="1"/>
  <c r="L276" i="14"/>
  <c r="AC276" i="14"/>
  <c r="W276" i="14"/>
  <c r="T276" i="14"/>
  <c r="Q276" i="14"/>
  <c r="S276" i="14" s="1"/>
  <c r="R276" i="14" s="1"/>
  <c r="N276" i="14"/>
  <c r="O276" i="14" s="1"/>
  <c r="P276" i="14" s="1"/>
  <c r="AQ275" i="14"/>
  <c r="AR275" i="14" s="1"/>
  <c r="AO275" i="14"/>
  <c r="AP275" i="14" s="1"/>
  <c r="AM275" i="14"/>
  <c r="AN275" i="14" s="1"/>
  <c r="AK275" i="14"/>
  <c r="AL275" i="14" s="1"/>
  <c r="AI275" i="14"/>
  <c r="AJ275" i="14" s="1"/>
  <c r="L275" i="14"/>
  <c r="AC275" i="14"/>
  <c r="W275" i="14"/>
  <c r="T275" i="14"/>
  <c r="Q275" i="14"/>
  <c r="S275" i="14" s="1"/>
  <c r="R275" i="14" s="1"/>
  <c r="N275" i="14"/>
  <c r="O275" i="14" s="1"/>
  <c r="P275" i="14" s="1"/>
  <c r="AQ274" i="14"/>
  <c r="AR274" i="14" s="1"/>
  <c r="AO274" i="14"/>
  <c r="AP274" i="14" s="1"/>
  <c r="AM274" i="14"/>
  <c r="AN274" i="14" s="1"/>
  <c r="AK274" i="14"/>
  <c r="AL274" i="14" s="1"/>
  <c r="AI274" i="14"/>
  <c r="AJ274" i="14" s="1"/>
  <c r="L274" i="14"/>
  <c r="AC274" i="14"/>
  <c r="W274" i="14"/>
  <c r="T274" i="14"/>
  <c r="Q274" i="14"/>
  <c r="S274" i="14" s="1"/>
  <c r="R274" i="14" s="1"/>
  <c r="N274" i="14"/>
  <c r="O274" i="14" s="1"/>
  <c r="P274" i="14" s="1"/>
  <c r="N285" i="14"/>
  <c r="O285" i="14" s="1"/>
  <c r="P285" i="14" s="1"/>
  <c r="Q285" i="14"/>
  <c r="I285" i="14" s="1"/>
  <c r="T285" i="14"/>
  <c r="W285" i="14"/>
  <c r="AC285" i="14"/>
  <c r="L285" i="14"/>
  <c r="AI285" i="14"/>
  <c r="AJ285" i="14" s="1"/>
  <c r="AK285" i="14"/>
  <c r="AL285" i="14" s="1"/>
  <c r="AM285" i="14"/>
  <c r="AN285" i="14" s="1"/>
  <c r="AO285" i="14"/>
  <c r="AP285" i="14" s="1"/>
  <c r="AQ285" i="14"/>
  <c r="AR285" i="14" s="1"/>
  <c r="N286" i="14"/>
  <c r="O286" i="14" s="1"/>
  <c r="P286" i="14" s="1"/>
  <c r="Q286" i="14"/>
  <c r="S286" i="14" s="1"/>
  <c r="R286" i="14" s="1"/>
  <c r="T286" i="14"/>
  <c r="W286" i="14"/>
  <c r="AC286" i="14"/>
  <c r="L286" i="14"/>
  <c r="AI286" i="14"/>
  <c r="AJ286" i="14" s="1"/>
  <c r="AK286" i="14"/>
  <c r="AL286" i="14" s="1"/>
  <c r="AM286" i="14"/>
  <c r="AN286" i="14" s="1"/>
  <c r="AO286" i="14"/>
  <c r="AP286" i="14" s="1"/>
  <c r="AQ286" i="14"/>
  <c r="AR286" i="14" s="1"/>
  <c r="Q284" i="14"/>
  <c r="S284" i="14" s="1"/>
  <c r="R284" i="14" s="1"/>
  <c r="T284" i="14"/>
  <c r="W284" i="14"/>
  <c r="AC284" i="14"/>
  <c r="L284" i="14"/>
  <c r="AI284" i="14"/>
  <c r="AJ284" i="14" s="1"/>
  <c r="AK284" i="14"/>
  <c r="AL284" i="14" s="1"/>
  <c r="AM284" i="14"/>
  <c r="AN284" i="14" s="1"/>
  <c r="AO284" i="14"/>
  <c r="AP284" i="14" s="1"/>
  <c r="AQ284" i="14"/>
  <c r="AR284" i="14" s="1"/>
  <c r="N284" i="14"/>
  <c r="O284" i="14" s="1"/>
  <c r="P284" i="14" s="1"/>
  <c r="I294" i="14" l="1"/>
  <c r="O280" i="14"/>
  <c r="P280" i="14" s="1"/>
  <c r="S285" i="14"/>
  <c r="R285" i="14" s="1"/>
  <c r="I281" i="14"/>
  <c r="I293" i="14"/>
  <c r="I280" i="14"/>
  <c r="I279" i="14"/>
  <c r="I276" i="14"/>
  <c r="I275" i="14"/>
  <c r="I274" i="14"/>
  <c r="I286" i="14"/>
  <c r="I284" i="14"/>
  <c r="N182" i="14" l="1"/>
  <c r="O182" i="14" s="1"/>
  <c r="P182" i="14" s="1"/>
  <c r="Q182" i="14"/>
  <c r="I182" i="14" s="1"/>
  <c r="T182" i="14"/>
  <c r="W182" i="14"/>
  <c r="AC182" i="14"/>
  <c r="L182" i="14"/>
  <c r="AI182" i="14"/>
  <c r="AJ182" i="14" s="1"/>
  <c r="AK182" i="14"/>
  <c r="AL182" i="14" s="1"/>
  <c r="AM182" i="14"/>
  <c r="AN182" i="14" s="1"/>
  <c r="AO182" i="14"/>
  <c r="AP182" i="14" s="1"/>
  <c r="AQ182" i="14"/>
  <c r="AR182" i="14" s="1"/>
  <c r="N183" i="14"/>
  <c r="O183" i="14" s="1"/>
  <c r="P183" i="14" s="1"/>
  <c r="Q183" i="14"/>
  <c r="I183" i="14" s="1"/>
  <c r="T183" i="14"/>
  <c r="W183" i="14"/>
  <c r="AC183" i="14"/>
  <c r="L183" i="14"/>
  <c r="AI183" i="14"/>
  <c r="AJ183" i="14" s="1"/>
  <c r="AK183" i="14"/>
  <c r="AL183" i="14" s="1"/>
  <c r="AM183" i="14"/>
  <c r="AN183" i="14" s="1"/>
  <c r="AO183" i="14"/>
  <c r="AP183" i="14" s="1"/>
  <c r="AQ183" i="14"/>
  <c r="AR183" i="14" s="1"/>
  <c r="N181" i="14"/>
  <c r="O181" i="14" s="1"/>
  <c r="P181" i="14" s="1"/>
  <c r="Q181" i="14"/>
  <c r="I181" i="14" s="1"/>
  <c r="T181" i="14"/>
  <c r="W181" i="14"/>
  <c r="AC181" i="14"/>
  <c r="L181" i="14"/>
  <c r="AI181" i="14"/>
  <c r="AJ181" i="14" s="1"/>
  <c r="AK181" i="14"/>
  <c r="AL181" i="14" s="1"/>
  <c r="AM181" i="14"/>
  <c r="AN181" i="14" s="1"/>
  <c r="AO181" i="14"/>
  <c r="AP181" i="14" s="1"/>
  <c r="AQ181" i="14"/>
  <c r="AR181" i="14" s="1"/>
  <c r="AI541" i="14"/>
  <c r="AJ541" i="14" s="1"/>
  <c r="AK541" i="14"/>
  <c r="AL541" i="14" s="1"/>
  <c r="AM541" i="14"/>
  <c r="AN541" i="14" s="1"/>
  <c r="AO541" i="14"/>
  <c r="AP541" i="14" s="1"/>
  <c r="AQ541" i="14"/>
  <c r="AR541" i="14" s="1"/>
  <c r="AI2106" i="14"/>
  <c r="AJ2106" i="14" s="1"/>
  <c r="AK2106" i="14"/>
  <c r="AL2106" i="14" s="1"/>
  <c r="AM2106" i="14"/>
  <c r="AN2106" i="14" s="1"/>
  <c r="AO2106" i="14"/>
  <c r="AP2106" i="14" s="1"/>
  <c r="AQ2106" i="14"/>
  <c r="AR2106" i="14" s="1"/>
  <c r="AI2107" i="14"/>
  <c r="AJ2107" i="14" s="1"/>
  <c r="AK2107" i="14"/>
  <c r="AL2107" i="14" s="1"/>
  <c r="AM2107" i="14"/>
  <c r="AN2107" i="14" s="1"/>
  <c r="AO2107" i="14"/>
  <c r="AP2107" i="14" s="1"/>
  <c r="AQ2107" i="14"/>
  <c r="AR2107" i="14" s="1"/>
  <c r="AI2108" i="14"/>
  <c r="AJ2108" i="14" s="1"/>
  <c r="AK2108" i="14"/>
  <c r="AL2108" i="14" s="1"/>
  <c r="AM2108" i="14"/>
  <c r="AN2108" i="14" s="1"/>
  <c r="AO2108" i="14"/>
  <c r="AP2108" i="14" s="1"/>
  <c r="AQ2108" i="14"/>
  <c r="AR2108" i="14" s="1"/>
  <c r="AI2109" i="14"/>
  <c r="AJ2109" i="14" s="1"/>
  <c r="AK2109" i="14"/>
  <c r="AL2109" i="14" s="1"/>
  <c r="AM2109" i="14"/>
  <c r="AN2109" i="14" s="1"/>
  <c r="AO2109" i="14"/>
  <c r="AP2109" i="14" s="1"/>
  <c r="AQ2109" i="14"/>
  <c r="AR2109" i="14" s="1"/>
  <c r="AI564" i="14"/>
  <c r="AJ564" i="14" s="1"/>
  <c r="AK564" i="14"/>
  <c r="AL564" i="14" s="1"/>
  <c r="AM564" i="14"/>
  <c r="AN564" i="14" s="1"/>
  <c r="AO564" i="14"/>
  <c r="AP564" i="14" s="1"/>
  <c r="AQ564" i="14"/>
  <c r="AR564" i="14" s="1"/>
  <c r="AI565" i="14"/>
  <c r="AJ565" i="14" s="1"/>
  <c r="AK565" i="14"/>
  <c r="AL565" i="14" s="1"/>
  <c r="AM565" i="14"/>
  <c r="AN565" i="14" s="1"/>
  <c r="AO565" i="14"/>
  <c r="AP565" i="14" s="1"/>
  <c r="AQ565" i="14"/>
  <c r="AR565" i="14" s="1"/>
  <c r="AI909" i="14"/>
  <c r="AJ909" i="14" s="1"/>
  <c r="AK909" i="14"/>
  <c r="AL909" i="14" s="1"/>
  <c r="AM909" i="14"/>
  <c r="AN909" i="14" s="1"/>
  <c r="AO909" i="14"/>
  <c r="AP909" i="14" s="1"/>
  <c r="AQ909" i="14"/>
  <c r="AR909" i="14" s="1"/>
  <c r="AI910" i="14"/>
  <c r="AJ910" i="14" s="1"/>
  <c r="AK910" i="14"/>
  <c r="AL910" i="14" s="1"/>
  <c r="AM910" i="14"/>
  <c r="AN910" i="14" s="1"/>
  <c r="AO910" i="14"/>
  <c r="AP910" i="14" s="1"/>
  <c r="AQ910" i="14"/>
  <c r="AR910" i="14" s="1"/>
  <c r="AI911" i="14"/>
  <c r="AJ911" i="14" s="1"/>
  <c r="AK911" i="14"/>
  <c r="AL911" i="14" s="1"/>
  <c r="AM911" i="14"/>
  <c r="AN911" i="14" s="1"/>
  <c r="AO911" i="14"/>
  <c r="AP911" i="14" s="1"/>
  <c r="AQ911" i="14"/>
  <c r="AR911" i="14" s="1"/>
  <c r="AI912" i="14"/>
  <c r="AJ912" i="14" s="1"/>
  <c r="AK912" i="14"/>
  <c r="AL912" i="14" s="1"/>
  <c r="AM912" i="14"/>
  <c r="AN912" i="14" s="1"/>
  <c r="AO912" i="14"/>
  <c r="AP912" i="14" s="1"/>
  <c r="AQ912" i="14"/>
  <c r="AR912" i="14" s="1"/>
  <c r="AI180" i="14"/>
  <c r="AJ180" i="14" s="1"/>
  <c r="AK180" i="14"/>
  <c r="AL180" i="14" s="1"/>
  <c r="AM180" i="14"/>
  <c r="AN180" i="14" s="1"/>
  <c r="AO180" i="14"/>
  <c r="AP180" i="14" s="1"/>
  <c r="AQ180" i="14"/>
  <c r="AR180" i="14" s="1"/>
  <c r="AC945" i="14"/>
  <c r="AC168" i="14"/>
  <c r="AC169" i="14"/>
  <c r="AC1916" i="14"/>
  <c r="AC1917" i="14"/>
  <c r="AC540" i="14"/>
  <c r="AC541" i="14"/>
  <c r="AC2106" i="14"/>
  <c r="AC2107" i="14"/>
  <c r="AC2108" i="14"/>
  <c r="AC2109" i="14"/>
  <c r="AC564" i="14"/>
  <c r="AC565" i="14"/>
  <c r="AC909" i="14"/>
  <c r="AC910" i="14"/>
  <c r="AC911" i="14"/>
  <c r="AC912" i="14"/>
  <c r="AC180" i="14"/>
  <c r="W912" i="14"/>
  <c r="T912" i="14"/>
  <c r="Q912" i="14"/>
  <c r="S912" i="14" s="1"/>
  <c r="R912" i="14" s="1"/>
  <c r="W911" i="14"/>
  <c r="T911" i="14"/>
  <c r="Q911" i="14"/>
  <c r="S911" i="14" s="1"/>
  <c r="R911" i="14" s="1"/>
  <c r="W910" i="14"/>
  <c r="T910" i="14"/>
  <c r="Q910" i="14"/>
  <c r="S910" i="14" s="1"/>
  <c r="R910" i="14" s="1"/>
  <c r="O910" i="14"/>
  <c r="P910" i="14" s="1"/>
  <c r="W909" i="14"/>
  <c r="T909" i="14"/>
  <c r="Q909" i="14"/>
  <c r="S909" i="14" s="1"/>
  <c r="R909" i="14" s="1"/>
  <c r="O909" i="14"/>
  <c r="P909" i="14" s="1"/>
  <c r="W917" i="14"/>
  <c r="T917" i="14"/>
  <c r="Q917" i="14"/>
  <c r="S917" i="14" s="1"/>
  <c r="R917" i="14" s="1"/>
  <c r="W908" i="14"/>
  <c r="T908" i="14"/>
  <c r="Q908" i="14"/>
  <c r="S908" i="14" s="1"/>
  <c r="R908" i="14" s="1"/>
  <c r="W916" i="14"/>
  <c r="T916" i="14"/>
  <c r="Q916" i="14"/>
  <c r="S916" i="14" s="1"/>
  <c r="R916" i="14" s="1"/>
  <c r="W907" i="14"/>
  <c r="T907" i="14"/>
  <c r="Q907" i="14"/>
  <c r="S907" i="14" s="1"/>
  <c r="R907" i="14" s="1"/>
  <c r="W915" i="14"/>
  <c r="T915" i="14"/>
  <c r="Q915" i="14"/>
  <c r="S915" i="14" s="1"/>
  <c r="R915" i="14" s="1"/>
  <c r="W914" i="14"/>
  <c r="T914" i="14"/>
  <c r="Q914" i="14"/>
  <c r="S914" i="14" s="1"/>
  <c r="R914" i="14" s="1"/>
  <c r="W906" i="14"/>
  <c r="T906" i="14"/>
  <c r="Q906" i="14"/>
  <c r="S906" i="14" s="1"/>
  <c r="R906" i="14" s="1"/>
  <c r="AQ917" i="14"/>
  <c r="AQ908" i="14"/>
  <c r="AQ916" i="14"/>
  <c r="AQ907" i="14"/>
  <c r="AQ915" i="14"/>
  <c r="AQ914" i="14"/>
  <c r="AQ906" i="14"/>
  <c r="L180" i="14"/>
  <c r="W180" i="14"/>
  <c r="T180" i="14"/>
  <c r="Q180" i="14"/>
  <c r="S180" i="14" s="1"/>
  <c r="R180" i="14" s="1"/>
  <c r="N180" i="14"/>
  <c r="O180" i="14" s="1"/>
  <c r="P180" i="14" s="1"/>
  <c r="S181" i="14" l="1"/>
  <c r="R181" i="14" s="1"/>
  <c r="S183" i="14"/>
  <c r="R183" i="14" s="1"/>
  <c r="S182" i="14"/>
  <c r="R182" i="14" s="1"/>
  <c r="I180" i="14"/>
  <c r="L912" i="14" l="1"/>
  <c r="N912" i="14"/>
  <c r="O912" i="14" s="1"/>
  <c r="P912" i="14" s="1"/>
  <c r="I912" i="14"/>
  <c r="L911" i="14"/>
  <c r="N911" i="14"/>
  <c r="O911" i="14" s="1"/>
  <c r="P911" i="14" s="1"/>
  <c r="L565" i="14"/>
  <c r="W565" i="14"/>
  <c r="T565" i="14"/>
  <c r="Q565" i="14"/>
  <c r="S565" i="14" s="1"/>
  <c r="R565" i="14" s="1"/>
  <c r="N565" i="14"/>
  <c r="O565" i="14" s="1"/>
  <c r="P565" i="14" s="1"/>
  <c r="L564" i="14"/>
  <c r="W564" i="14"/>
  <c r="T564" i="14"/>
  <c r="Q564" i="14"/>
  <c r="S564" i="14" s="1"/>
  <c r="R564" i="14" s="1"/>
  <c r="N564" i="14"/>
  <c r="O564" i="14" s="1"/>
  <c r="P564" i="14" s="1"/>
  <c r="I911" i="14" l="1"/>
  <c r="I565" i="14"/>
  <c r="I564" i="14"/>
  <c r="L2109" i="14" l="1"/>
  <c r="W2109" i="14"/>
  <c r="T2109" i="14"/>
  <c r="Q2109" i="14"/>
  <c r="S2109" i="14" s="1"/>
  <c r="R2109" i="14" s="1"/>
  <c r="N2109" i="14"/>
  <c r="O2109" i="14" s="1"/>
  <c r="P2109" i="14" s="1"/>
  <c r="L2108" i="14"/>
  <c r="W2108" i="14"/>
  <c r="T2108" i="14"/>
  <c r="Q2108" i="14"/>
  <c r="S2108" i="14" s="1"/>
  <c r="R2108" i="14" s="1"/>
  <c r="N2108" i="14"/>
  <c r="O2108" i="14" s="1"/>
  <c r="P2108" i="14" s="1"/>
  <c r="L2107" i="14"/>
  <c r="W2107" i="14"/>
  <c r="T2107" i="14"/>
  <c r="Q2107" i="14"/>
  <c r="S2107" i="14" s="1"/>
  <c r="R2107" i="14" s="1"/>
  <c r="N2107" i="14"/>
  <c r="O2107" i="14" s="1"/>
  <c r="P2107" i="14" s="1"/>
  <c r="L2106" i="14"/>
  <c r="W2106" i="14"/>
  <c r="T2106" i="14"/>
  <c r="Q2106" i="14"/>
  <c r="S2106" i="14" s="1"/>
  <c r="R2106" i="14" s="1"/>
  <c r="N2106" i="14"/>
  <c r="O2106" i="14" s="1"/>
  <c r="P2106" i="14" s="1"/>
  <c r="L541" i="14"/>
  <c r="W541" i="14"/>
  <c r="T541" i="14"/>
  <c r="Q541" i="14"/>
  <c r="S541" i="14" s="1"/>
  <c r="R541" i="14" s="1"/>
  <c r="N541" i="14"/>
  <c r="O541" i="14" s="1"/>
  <c r="P541" i="14" s="1"/>
  <c r="AQ540" i="14"/>
  <c r="AR540" i="14" s="1"/>
  <c r="AO540" i="14"/>
  <c r="AP540" i="14" s="1"/>
  <c r="AM540" i="14"/>
  <c r="AN540" i="14" s="1"/>
  <c r="AK540" i="14"/>
  <c r="AL540" i="14" s="1"/>
  <c r="AI540" i="14"/>
  <c r="AJ540" i="14" s="1"/>
  <c r="L540" i="14"/>
  <c r="W540" i="14"/>
  <c r="T540" i="14"/>
  <c r="Q540" i="14"/>
  <c r="S540" i="14" s="1"/>
  <c r="R540" i="14" s="1"/>
  <c r="N540" i="14"/>
  <c r="O540" i="14" s="1"/>
  <c r="P540" i="14" s="1"/>
  <c r="AQ1917" i="14"/>
  <c r="AR1917" i="14" s="1"/>
  <c r="AO1917" i="14"/>
  <c r="AP1917" i="14" s="1"/>
  <c r="AM1917" i="14"/>
  <c r="AN1917" i="14" s="1"/>
  <c r="AK1917" i="14"/>
  <c r="AL1917" i="14" s="1"/>
  <c r="AI1917" i="14"/>
  <c r="AJ1917" i="14" s="1"/>
  <c r="L1917" i="14"/>
  <c r="W1917" i="14"/>
  <c r="T1917" i="14"/>
  <c r="Q1917" i="14"/>
  <c r="S1917" i="14" s="1"/>
  <c r="R1917" i="14" s="1"/>
  <c r="N1917" i="14"/>
  <c r="O1917" i="14" s="1"/>
  <c r="P1917" i="14" s="1"/>
  <c r="AQ1916" i="14"/>
  <c r="AR1916" i="14" s="1"/>
  <c r="AO1916" i="14"/>
  <c r="AP1916" i="14" s="1"/>
  <c r="AM1916" i="14"/>
  <c r="AN1916" i="14" s="1"/>
  <c r="AK1916" i="14"/>
  <c r="AL1916" i="14" s="1"/>
  <c r="AI1916" i="14"/>
  <c r="AJ1916" i="14" s="1"/>
  <c r="L1916" i="14"/>
  <c r="W1916" i="14"/>
  <c r="T1916" i="14"/>
  <c r="Q1916" i="14"/>
  <c r="I1916" i="14" s="1"/>
  <c r="N1916" i="14"/>
  <c r="O1916" i="14" s="1"/>
  <c r="P1916" i="14" s="1"/>
  <c r="I2107" i="14" l="1"/>
  <c r="I2108" i="14"/>
  <c r="I2106" i="14"/>
  <c r="I2109" i="14"/>
  <c r="I541" i="14"/>
  <c r="I540" i="14"/>
  <c r="I1917" i="14"/>
  <c r="S1916" i="14"/>
  <c r="R1916" i="14" s="1"/>
  <c r="AQ2105" i="14" l="1"/>
  <c r="AR2105" i="14" s="1"/>
  <c r="AO2105" i="14"/>
  <c r="AP2105" i="14" s="1"/>
  <c r="AM2105" i="14"/>
  <c r="AN2105" i="14" s="1"/>
  <c r="AK2105" i="14"/>
  <c r="AL2105" i="14" s="1"/>
  <c r="AI2105" i="14"/>
  <c r="AJ2105" i="14" s="1"/>
  <c r="L2105" i="14"/>
  <c r="AC2105" i="14"/>
  <c r="W2105" i="14"/>
  <c r="T2105" i="14"/>
  <c r="Q2105" i="14"/>
  <c r="S2105" i="14" s="1"/>
  <c r="R2105" i="14" s="1"/>
  <c r="N2105" i="14"/>
  <c r="O2105" i="14" s="1"/>
  <c r="P2105" i="14" s="1"/>
  <c r="AQ2104" i="14"/>
  <c r="AR2104" i="14" s="1"/>
  <c r="AO2104" i="14"/>
  <c r="AP2104" i="14" s="1"/>
  <c r="AM2104" i="14"/>
  <c r="AN2104" i="14" s="1"/>
  <c r="AK2104" i="14"/>
  <c r="AL2104" i="14" s="1"/>
  <c r="AI2104" i="14"/>
  <c r="AJ2104" i="14" s="1"/>
  <c r="L2104" i="14"/>
  <c r="AC2104" i="14"/>
  <c r="W2104" i="14"/>
  <c r="T2104" i="14"/>
  <c r="Q2104" i="14"/>
  <c r="I2104" i="14" s="1"/>
  <c r="N2104" i="14"/>
  <c r="O2104" i="14" s="1"/>
  <c r="P2104" i="14" s="1"/>
  <c r="AQ326" i="14"/>
  <c r="AR326" i="14" s="1"/>
  <c r="AO326" i="14"/>
  <c r="AP326" i="14" s="1"/>
  <c r="AM326" i="14"/>
  <c r="AN326" i="14" s="1"/>
  <c r="AK326" i="14"/>
  <c r="AL326" i="14" s="1"/>
  <c r="AI326" i="14"/>
  <c r="AJ326" i="14" s="1"/>
  <c r="L326" i="14"/>
  <c r="AC326" i="14"/>
  <c r="W326" i="14"/>
  <c r="T326" i="14"/>
  <c r="Q326" i="14"/>
  <c r="S326" i="14" s="1"/>
  <c r="R326" i="14" s="1"/>
  <c r="N326" i="14"/>
  <c r="O326" i="14" s="1"/>
  <c r="P326" i="14" s="1"/>
  <c r="AQ335" i="14"/>
  <c r="AR335" i="14" s="1"/>
  <c r="AO335" i="14"/>
  <c r="AP335" i="14" s="1"/>
  <c r="AM335" i="14"/>
  <c r="AN335" i="14" s="1"/>
  <c r="AK335" i="14"/>
  <c r="AL335" i="14" s="1"/>
  <c r="AI335" i="14"/>
  <c r="AJ335" i="14" s="1"/>
  <c r="L335" i="14"/>
  <c r="AC335" i="14"/>
  <c r="W335" i="14"/>
  <c r="T335" i="14"/>
  <c r="Q335" i="14"/>
  <c r="S335" i="14" s="1"/>
  <c r="R335" i="14" s="1"/>
  <c r="N335" i="14"/>
  <c r="O335" i="14" s="1"/>
  <c r="P335" i="14" s="1"/>
  <c r="AQ61" i="14"/>
  <c r="AR61" i="14" s="1"/>
  <c r="AO61" i="14"/>
  <c r="AP61" i="14" s="1"/>
  <c r="AM61" i="14"/>
  <c r="AN61" i="14" s="1"/>
  <c r="AK61" i="14"/>
  <c r="AL61" i="14" s="1"/>
  <c r="AI61" i="14"/>
  <c r="AJ61" i="14" s="1"/>
  <c r="L61" i="14"/>
  <c r="AC61" i="14"/>
  <c r="W61" i="14"/>
  <c r="T61" i="14"/>
  <c r="Q61" i="14"/>
  <c r="S61" i="14" s="1"/>
  <c r="R61" i="14" s="1"/>
  <c r="N61" i="14"/>
  <c r="O61" i="14" s="1"/>
  <c r="P61" i="14" s="1"/>
  <c r="AQ60" i="14"/>
  <c r="AR60" i="14" s="1"/>
  <c r="AO60" i="14"/>
  <c r="AP60" i="14" s="1"/>
  <c r="AM60" i="14"/>
  <c r="AN60" i="14" s="1"/>
  <c r="AK60" i="14"/>
  <c r="AL60" i="14" s="1"/>
  <c r="AI60" i="14"/>
  <c r="AJ60" i="14" s="1"/>
  <c r="L60" i="14"/>
  <c r="AC60" i="14"/>
  <c r="W60" i="14"/>
  <c r="T60" i="14"/>
  <c r="Q60" i="14"/>
  <c r="S60" i="14" s="1"/>
  <c r="R60" i="14" s="1"/>
  <c r="N60" i="14"/>
  <c r="O60" i="14" s="1"/>
  <c r="P60" i="14" s="1"/>
  <c r="AQ59" i="14"/>
  <c r="AR59" i="14" s="1"/>
  <c r="AO59" i="14"/>
  <c r="AP59" i="14" s="1"/>
  <c r="AM59" i="14"/>
  <c r="AN59" i="14" s="1"/>
  <c r="AK59" i="14"/>
  <c r="AL59" i="14" s="1"/>
  <c r="AI59" i="14"/>
  <c r="AJ59" i="14" s="1"/>
  <c r="L59" i="14"/>
  <c r="AC59" i="14"/>
  <c r="W59" i="14"/>
  <c r="T59" i="14"/>
  <c r="Q59" i="14"/>
  <c r="S59" i="14" s="1"/>
  <c r="R59" i="14" s="1"/>
  <c r="N59" i="14"/>
  <c r="O59" i="14" s="1"/>
  <c r="P59" i="14" s="1"/>
  <c r="AQ58" i="14"/>
  <c r="AR58" i="14" s="1"/>
  <c r="AO58" i="14"/>
  <c r="AP58" i="14" s="1"/>
  <c r="AM58" i="14"/>
  <c r="AN58" i="14" s="1"/>
  <c r="AK58" i="14"/>
  <c r="AL58" i="14" s="1"/>
  <c r="AI58" i="14"/>
  <c r="AJ58" i="14" s="1"/>
  <c r="L58" i="14"/>
  <c r="AC58" i="14"/>
  <c r="W58" i="14"/>
  <c r="T58" i="14"/>
  <c r="Q58" i="14"/>
  <c r="S58" i="14" s="1"/>
  <c r="R58" i="14" s="1"/>
  <c r="N58" i="14"/>
  <c r="O58" i="14" s="1"/>
  <c r="P58" i="14" s="1"/>
  <c r="AQ57" i="14"/>
  <c r="AR57" i="14" s="1"/>
  <c r="AO57" i="14"/>
  <c r="AP57" i="14" s="1"/>
  <c r="AM57" i="14"/>
  <c r="AN57" i="14" s="1"/>
  <c r="AK57" i="14"/>
  <c r="AL57" i="14" s="1"/>
  <c r="AI57" i="14"/>
  <c r="AJ57" i="14" s="1"/>
  <c r="L57" i="14"/>
  <c r="AC57" i="14"/>
  <c r="W57" i="14"/>
  <c r="T57" i="14"/>
  <c r="Q57" i="14"/>
  <c r="S57" i="14" s="1"/>
  <c r="R57" i="14" s="1"/>
  <c r="N57" i="14"/>
  <c r="O57" i="14" s="1"/>
  <c r="P57" i="14" s="1"/>
  <c r="AQ56" i="14"/>
  <c r="AR56" i="14" s="1"/>
  <c r="AO56" i="14"/>
  <c r="AP56" i="14" s="1"/>
  <c r="AM56" i="14"/>
  <c r="AN56" i="14" s="1"/>
  <c r="AK56" i="14"/>
  <c r="AL56" i="14" s="1"/>
  <c r="AI56" i="14"/>
  <c r="AJ56" i="14" s="1"/>
  <c r="L56" i="14"/>
  <c r="AC56" i="14"/>
  <c r="W56" i="14"/>
  <c r="T56" i="14"/>
  <c r="Q56" i="14"/>
  <c r="S56" i="14" s="1"/>
  <c r="R56" i="14" s="1"/>
  <c r="N56" i="14"/>
  <c r="O56" i="14" s="1"/>
  <c r="P56" i="14" s="1"/>
  <c r="AQ55" i="14"/>
  <c r="AR55" i="14" s="1"/>
  <c r="AO55" i="14"/>
  <c r="AP55" i="14" s="1"/>
  <c r="AM55" i="14"/>
  <c r="AN55" i="14" s="1"/>
  <c r="AK55" i="14"/>
  <c r="AL55" i="14" s="1"/>
  <c r="AI55" i="14"/>
  <c r="AJ55" i="14" s="1"/>
  <c r="L55" i="14"/>
  <c r="AC55" i="14"/>
  <c r="W55" i="14"/>
  <c r="T55" i="14"/>
  <c r="Q55" i="14"/>
  <c r="S55" i="14" s="1"/>
  <c r="R55" i="14" s="1"/>
  <c r="N55" i="14"/>
  <c r="O55" i="14" s="1"/>
  <c r="P55" i="14" s="1"/>
  <c r="L142" i="14"/>
  <c r="AQ169" i="14"/>
  <c r="AR169" i="14" s="1"/>
  <c r="AO169" i="14"/>
  <c r="AP169" i="14" s="1"/>
  <c r="AM169" i="14"/>
  <c r="AN169" i="14" s="1"/>
  <c r="AK169" i="14"/>
  <c r="AL169" i="14" s="1"/>
  <c r="AI169" i="14"/>
  <c r="AJ169" i="14" s="1"/>
  <c r="L169" i="14"/>
  <c r="W169" i="14"/>
  <c r="T169" i="14"/>
  <c r="Q169" i="14"/>
  <c r="S169" i="14" s="1"/>
  <c r="R169" i="14" s="1"/>
  <c r="N169" i="14"/>
  <c r="O169" i="14" s="1"/>
  <c r="P169" i="14" s="1"/>
  <c r="AQ168" i="14"/>
  <c r="AR168" i="14" s="1"/>
  <c r="AO168" i="14"/>
  <c r="AP168" i="14" s="1"/>
  <c r="AM168" i="14"/>
  <c r="AN168" i="14" s="1"/>
  <c r="AK168" i="14"/>
  <c r="AL168" i="14" s="1"/>
  <c r="AI168" i="14"/>
  <c r="AJ168" i="14" s="1"/>
  <c r="L168" i="14"/>
  <c r="W168" i="14"/>
  <c r="T168" i="14"/>
  <c r="Q168" i="14"/>
  <c r="I168" i="14" s="1"/>
  <c r="N168" i="14"/>
  <c r="O168" i="14" s="1"/>
  <c r="P168" i="14" s="1"/>
  <c r="AQ945" i="14"/>
  <c r="AR945" i="14" s="1"/>
  <c r="AO945" i="14"/>
  <c r="AP945" i="14" s="1"/>
  <c r="AM945" i="14"/>
  <c r="AN945" i="14" s="1"/>
  <c r="AK945" i="14"/>
  <c r="AL945" i="14" s="1"/>
  <c r="AI945" i="14"/>
  <c r="AJ945" i="14" s="1"/>
  <c r="L945" i="14"/>
  <c r="W945" i="14"/>
  <c r="T945" i="14"/>
  <c r="Q945" i="14"/>
  <c r="I945" i="14" s="1"/>
  <c r="N945" i="14"/>
  <c r="O945" i="14" s="1"/>
  <c r="P945" i="14" s="1"/>
  <c r="AQ944" i="14"/>
  <c r="AR944" i="14" s="1"/>
  <c r="AO944" i="14"/>
  <c r="AP944" i="14" s="1"/>
  <c r="AM944" i="14"/>
  <c r="AN944" i="14" s="1"/>
  <c r="AK944" i="14"/>
  <c r="AL944" i="14" s="1"/>
  <c r="AI944" i="14"/>
  <c r="AJ944" i="14" s="1"/>
  <c r="L944" i="14"/>
  <c r="AC944" i="14"/>
  <c r="W944" i="14"/>
  <c r="T944" i="14"/>
  <c r="Q944" i="14"/>
  <c r="S944" i="14" s="1"/>
  <c r="R944" i="14" s="1"/>
  <c r="N944" i="14"/>
  <c r="O944" i="14" s="1"/>
  <c r="P944" i="14" s="1"/>
  <c r="AQ167" i="14"/>
  <c r="AR167" i="14" s="1"/>
  <c r="AO167" i="14"/>
  <c r="AP167" i="14" s="1"/>
  <c r="AM167" i="14"/>
  <c r="AN167" i="14" s="1"/>
  <c r="AK167" i="14"/>
  <c r="AL167" i="14" s="1"/>
  <c r="AI167" i="14"/>
  <c r="AJ167" i="14" s="1"/>
  <c r="L167" i="14"/>
  <c r="AC167" i="14"/>
  <c r="W167" i="14"/>
  <c r="T167" i="14"/>
  <c r="Q167" i="14"/>
  <c r="S167" i="14" s="1"/>
  <c r="R167" i="14" s="1"/>
  <c r="N167" i="14"/>
  <c r="O167" i="14" s="1"/>
  <c r="P167" i="14" s="1"/>
  <c r="AQ166" i="14"/>
  <c r="AR166" i="14" s="1"/>
  <c r="AO166" i="14"/>
  <c r="AP166" i="14" s="1"/>
  <c r="AM166" i="14"/>
  <c r="AN166" i="14" s="1"/>
  <c r="AK166" i="14"/>
  <c r="AL166" i="14" s="1"/>
  <c r="AI166" i="14"/>
  <c r="AJ166" i="14" s="1"/>
  <c r="L166" i="14"/>
  <c r="AC166" i="14"/>
  <c r="W166" i="14"/>
  <c r="T166" i="14"/>
  <c r="Q166" i="14"/>
  <c r="I166" i="14" s="1"/>
  <c r="N166" i="14"/>
  <c r="O166" i="14" s="1"/>
  <c r="P166" i="14" s="1"/>
  <c r="AQ165" i="14"/>
  <c r="AR165" i="14" s="1"/>
  <c r="AO165" i="14"/>
  <c r="AP165" i="14" s="1"/>
  <c r="AM165" i="14"/>
  <c r="AN165" i="14" s="1"/>
  <c r="AK165" i="14"/>
  <c r="AL165" i="14" s="1"/>
  <c r="AI165" i="14"/>
  <c r="AJ165" i="14" s="1"/>
  <c r="L165" i="14"/>
  <c r="AC165" i="14"/>
  <c r="W165" i="14"/>
  <c r="T165" i="14"/>
  <c r="Q165" i="14"/>
  <c r="I165" i="14" s="1"/>
  <c r="N165" i="14"/>
  <c r="O165" i="14" s="1"/>
  <c r="P165" i="14" s="1"/>
  <c r="AQ164" i="14"/>
  <c r="AR164" i="14" s="1"/>
  <c r="AO164" i="14"/>
  <c r="AP164" i="14" s="1"/>
  <c r="AM164" i="14"/>
  <c r="AN164" i="14" s="1"/>
  <c r="AK164" i="14"/>
  <c r="AL164" i="14" s="1"/>
  <c r="AI164" i="14"/>
  <c r="AJ164" i="14" s="1"/>
  <c r="L164" i="14"/>
  <c r="AC164" i="14"/>
  <c r="W164" i="14"/>
  <c r="T164" i="14"/>
  <c r="Q164" i="14"/>
  <c r="S164" i="14" s="1"/>
  <c r="R164" i="14" s="1"/>
  <c r="N164" i="14"/>
  <c r="O164" i="14" s="1"/>
  <c r="P164" i="14" s="1"/>
  <c r="AQ163" i="14"/>
  <c r="AR163" i="14" s="1"/>
  <c r="AO163" i="14"/>
  <c r="AP163" i="14" s="1"/>
  <c r="AM163" i="14"/>
  <c r="AN163" i="14" s="1"/>
  <c r="AK163" i="14"/>
  <c r="AL163" i="14" s="1"/>
  <c r="AI163" i="14"/>
  <c r="AJ163" i="14" s="1"/>
  <c r="L163" i="14"/>
  <c r="AC163" i="14"/>
  <c r="W163" i="14"/>
  <c r="T163" i="14"/>
  <c r="Q163" i="14"/>
  <c r="S163" i="14" s="1"/>
  <c r="R163" i="14" s="1"/>
  <c r="N163" i="14"/>
  <c r="O163" i="14" s="1"/>
  <c r="P163" i="14" s="1"/>
  <c r="AQ162" i="14"/>
  <c r="AR162" i="14" s="1"/>
  <c r="AO162" i="14"/>
  <c r="AP162" i="14" s="1"/>
  <c r="AM162" i="14"/>
  <c r="AN162" i="14" s="1"/>
  <c r="AK162" i="14"/>
  <c r="AL162" i="14" s="1"/>
  <c r="AI162" i="14"/>
  <c r="AJ162" i="14" s="1"/>
  <c r="L162" i="14"/>
  <c r="AC162" i="14"/>
  <c r="W162" i="14"/>
  <c r="T162" i="14"/>
  <c r="Q162" i="14"/>
  <c r="S162" i="14" s="1"/>
  <c r="R162" i="14" s="1"/>
  <c r="N162" i="14"/>
  <c r="O162" i="14" s="1"/>
  <c r="P162" i="14" s="1"/>
  <c r="AQ161" i="14"/>
  <c r="AR161" i="14" s="1"/>
  <c r="AO161" i="14"/>
  <c r="AP161" i="14" s="1"/>
  <c r="AM161" i="14"/>
  <c r="AN161" i="14" s="1"/>
  <c r="AK161" i="14"/>
  <c r="AL161" i="14" s="1"/>
  <c r="AI161" i="14"/>
  <c r="AJ161" i="14" s="1"/>
  <c r="L161" i="14"/>
  <c r="AC161" i="14"/>
  <c r="W161" i="14"/>
  <c r="T161" i="14"/>
  <c r="Q161" i="14"/>
  <c r="S161" i="14" s="1"/>
  <c r="R161" i="14" s="1"/>
  <c r="N161" i="14"/>
  <c r="O161" i="14" s="1"/>
  <c r="P161" i="14" s="1"/>
  <c r="AQ160" i="14"/>
  <c r="AR160" i="14" s="1"/>
  <c r="AO160" i="14"/>
  <c r="AP160" i="14" s="1"/>
  <c r="AM160" i="14"/>
  <c r="AN160" i="14" s="1"/>
  <c r="AK160" i="14"/>
  <c r="AL160" i="14" s="1"/>
  <c r="AI160" i="14"/>
  <c r="AJ160" i="14" s="1"/>
  <c r="L160" i="14"/>
  <c r="AC160" i="14"/>
  <c r="W160" i="14"/>
  <c r="T160" i="14"/>
  <c r="Q160" i="14"/>
  <c r="I160" i="14" s="1"/>
  <c r="N160" i="14"/>
  <c r="O160" i="14" s="1"/>
  <c r="P160" i="14" s="1"/>
  <c r="AQ159" i="14"/>
  <c r="AR159" i="14" s="1"/>
  <c r="AO159" i="14"/>
  <c r="AP159" i="14" s="1"/>
  <c r="AM159" i="14"/>
  <c r="AN159" i="14" s="1"/>
  <c r="AK159" i="14"/>
  <c r="AL159" i="14" s="1"/>
  <c r="AI159" i="14"/>
  <c r="AJ159" i="14" s="1"/>
  <c r="L159" i="14"/>
  <c r="AC159" i="14"/>
  <c r="W159" i="14"/>
  <c r="T159" i="14"/>
  <c r="Q159" i="14"/>
  <c r="S159" i="14" s="1"/>
  <c r="R159" i="14" s="1"/>
  <c r="N159" i="14"/>
  <c r="O159" i="14" s="1"/>
  <c r="P159" i="14" s="1"/>
  <c r="AQ158" i="14"/>
  <c r="AR158" i="14" s="1"/>
  <c r="AO158" i="14"/>
  <c r="AP158" i="14" s="1"/>
  <c r="AM158" i="14"/>
  <c r="AN158" i="14" s="1"/>
  <c r="AK158" i="14"/>
  <c r="AL158" i="14" s="1"/>
  <c r="AI158" i="14"/>
  <c r="AJ158" i="14" s="1"/>
  <c r="L158" i="14"/>
  <c r="AC158" i="14"/>
  <c r="W158" i="14"/>
  <c r="T158" i="14"/>
  <c r="Q158" i="14"/>
  <c r="S158" i="14" s="1"/>
  <c r="R158" i="14" s="1"/>
  <c r="N158" i="14"/>
  <c r="O158" i="14" s="1"/>
  <c r="P158" i="14" s="1"/>
  <c r="AQ157" i="14"/>
  <c r="AR157" i="14" s="1"/>
  <c r="AO157" i="14"/>
  <c r="AP157" i="14" s="1"/>
  <c r="AM157" i="14"/>
  <c r="AN157" i="14" s="1"/>
  <c r="AK157" i="14"/>
  <c r="AL157" i="14" s="1"/>
  <c r="AI157" i="14"/>
  <c r="AJ157" i="14" s="1"/>
  <c r="L157" i="14"/>
  <c r="AC157" i="14"/>
  <c r="W157" i="14"/>
  <c r="T157" i="14"/>
  <c r="Q157" i="14"/>
  <c r="N157" i="14"/>
  <c r="O157" i="14" s="1"/>
  <c r="P157" i="14" s="1"/>
  <c r="AQ156" i="14"/>
  <c r="AR156" i="14" s="1"/>
  <c r="AO156" i="14"/>
  <c r="AP156" i="14" s="1"/>
  <c r="AM156" i="14"/>
  <c r="AN156" i="14" s="1"/>
  <c r="AK156" i="14"/>
  <c r="AL156" i="14" s="1"/>
  <c r="AI156" i="14"/>
  <c r="AJ156" i="14" s="1"/>
  <c r="L156" i="14"/>
  <c r="AC156" i="14"/>
  <c r="W156" i="14"/>
  <c r="T156" i="14"/>
  <c r="Q156" i="14"/>
  <c r="I156" i="14" s="1"/>
  <c r="N156" i="14"/>
  <c r="O156" i="14" s="1"/>
  <c r="P156" i="14" s="1"/>
  <c r="AQ155" i="14"/>
  <c r="AR155" i="14" s="1"/>
  <c r="AO155" i="14"/>
  <c r="AP155" i="14" s="1"/>
  <c r="AM155" i="14"/>
  <c r="AN155" i="14" s="1"/>
  <c r="AK155" i="14"/>
  <c r="AL155" i="14" s="1"/>
  <c r="AI155" i="14"/>
  <c r="AJ155" i="14" s="1"/>
  <c r="L155" i="14"/>
  <c r="AC155" i="14"/>
  <c r="W155" i="14"/>
  <c r="T155" i="14"/>
  <c r="Q155" i="14"/>
  <c r="S155" i="14" s="1"/>
  <c r="R155" i="14" s="1"/>
  <c r="N155" i="14"/>
  <c r="O155" i="14" s="1"/>
  <c r="P155" i="14" s="1"/>
  <c r="AQ154" i="14"/>
  <c r="AR154" i="14" s="1"/>
  <c r="AO154" i="14"/>
  <c r="AP154" i="14" s="1"/>
  <c r="AM154" i="14"/>
  <c r="AN154" i="14" s="1"/>
  <c r="AK154" i="14"/>
  <c r="AL154" i="14" s="1"/>
  <c r="AI154" i="14"/>
  <c r="AJ154" i="14" s="1"/>
  <c r="L154" i="14"/>
  <c r="AC154" i="14"/>
  <c r="W154" i="14"/>
  <c r="T154" i="14"/>
  <c r="Q154" i="14"/>
  <c r="S154" i="14" s="1"/>
  <c r="R154" i="14" s="1"/>
  <c r="N154" i="14"/>
  <c r="O154" i="14" s="1"/>
  <c r="P154" i="14" s="1"/>
  <c r="AQ153" i="14"/>
  <c r="AR153" i="14" s="1"/>
  <c r="AO153" i="14"/>
  <c r="AP153" i="14" s="1"/>
  <c r="AM153" i="14"/>
  <c r="AN153" i="14" s="1"/>
  <c r="AK153" i="14"/>
  <c r="AL153" i="14" s="1"/>
  <c r="AI153" i="14"/>
  <c r="AJ153" i="14" s="1"/>
  <c r="L153" i="14"/>
  <c r="AC153" i="14"/>
  <c r="W153" i="14"/>
  <c r="T153" i="14"/>
  <c r="Q153" i="14"/>
  <c r="N153" i="14"/>
  <c r="O153" i="14" s="1"/>
  <c r="P153" i="14" s="1"/>
  <c r="AQ152" i="14"/>
  <c r="AR152" i="14" s="1"/>
  <c r="AO152" i="14"/>
  <c r="AP152" i="14" s="1"/>
  <c r="AM152" i="14"/>
  <c r="AN152" i="14" s="1"/>
  <c r="AK152" i="14"/>
  <c r="AL152" i="14" s="1"/>
  <c r="AI152" i="14"/>
  <c r="AJ152" i="14" s="1"/>
  <c r="L152" i="14"/>
  <c r="AC152" i="14"/>
  <c r="W152" i="14"/>
  <c r="T152" i="14"/>
  <c r="Q152" i="14"/>
  <c r="I152" i="14" s="1"/>
  <c r="N152" i="14"/>
  <c r="O152" i="14" s="1"/>
  <c r="P152" i="14" s="1"/>
  <c r="AQ151" i="14"/>
  <c r="AR151" i="14" s="1"/>
  <c r="AO151" i="14"/>
  <c r="AP151" i="14" s="1"/>
  <c r="AM151" i="14"/>
  <c r="AN151" i="14" s="1"/>
  <c r="AK151" i="14"/>
  <c r="AL151" i="14" s="1"/>
  <c r="AI151" i="14"/>
  <c r="AJ151" i="14" s="1"/>
  <c r="L151" i="14"/>
  <c r="AC151" i="14"/>
  <c r="W151" i="14"/>
  <c r="T151" i="14"/>
  <c r="Q151" i="14"/>
  <c r="I151" i="14" s="1"/>
  <c r="N151" i="14"/>
  <c r="O151" i="14" s="1"/>
  <c r="P151" i="14" s="1"/>
  <c r="AQ150" i="14"/>
  <c r="AR150" i="14" s="1"/>
  <c r="AO150" i="14"/>
  <c r="AP150" i="14" s="1"/>
  <c r="AM150" i="14"/>
  <c r="AN150" i="14" s="1"/>
  <c r="AK150" i="14"/>
  <c r="AL150" i="14" s="1"/>
  <c r="AI150" i="14"/>
  <c r="AJ150" i="14" s="1"/>
  <c r="L150" i="14"/>
  <c r="AC150" i="14"/>
  <c r="W150" i="14"/>
  <c r="T150" i="14"/>
  <c r="Q150" i="14"/>
  <c r="S150" i="14" s="1"/>
  <c r="R150" i="14" s="1"/>
  <c r="N150" i="14"/>
  <c r="O150" i="14" s="1"/>
  <c r="P150" i="14" s="1"/>
  <c r="AQ149" i="14"/>
  <c r="AR149" i="14" s="1"/>
  <c r="AO149" i="14"/>
  <c r="AP149" i="14" s="1"/>
  <c r="AM149" i="14"/>
  <c r="AN149" i="14" s="1"/>
  <c r="AK149" i="14"/>
  <c r="AL149" i="14" s="1"/>
  <c r="AI149" i="14"/>
  <c r="AJ149" i="14" s="1"/>
  <c r="L149" i="14"/>
  <c r="AC149" i="14"/>
  <c r="W149" i="14"/>
  <c r="T149" i="14"/>
  <c r="Q149" i="14"/>
  <c r="N149" i="14"/>
  <c r="O149" i="14" s="1"/>
  <c r="P149" i="14" s="1"/>
  <c r="AQ148" i="14"/>
  <c r="AR148" i="14" s="1"/>
  <c r="AO148" i="14"/>
  <c r="AP148" i="14" s="1"/>
  <c r="AM148" i="14"/>
  <c r="AN148" i="14" s="1"/>
  <c r="AK148" i="14"/>
  <c r="AL148" i="14" s="1"/>
  <c r="AI148" i="14"/>
  <c r="AJ148" i="14" s="1"/>
  <c r="L148" i="14"/>
  <c r="AC148" i="14"/>
  <c r="W148" i="14"/>
  <c r="T148" i="14"/>
  <c r="Q148" i="14"/>
  <c r="I148" i="14" s="1"/>
  <c r="N148" i="14"/>
  <c r="O148" i="14" s="1"/>
  <c r="P148" i="14" s="1"/>
  <c r="AQ147" i="14"/>
  <c r="AR147" i="14" s="1"/>
  <c r="AO147" i="14"/>
  <c r="AP147" i="14" s="1"/>
  <c r="AM147" i="14"/>
  <c r="AN147" i="14" s="1"/>
  <c r="AK147" i="14"/>
  <c r="AL147" i="14" s="1"/>
  <c r="AI147" i="14"/>
  <c r="AJ147" i="14" s="1"/>
  <c r="L147" i="14"/>
  <c r="AC147" i="14"/>
  <c r="W147" i="14"/>
  <c r="T147" i="14"/>
  <c r="Q147" i="14"/>
  <c r="I147" i="14" s="1"/>
  <c r="N147" i="14"/>
  <c r="O147" i="14" s="1"/>
  <c r="P147" i="14" s="1"/>
  <c r="AQ146" i="14"/>
  <c r="AR146" i="14" s="1"/>
  <c r="AO146" i="14"/>
  <c r="AP146" i="14" s="1"/>
  <c r="AM146" i="14"/>
  <c r="AN146" i="14" s="1"/>
  <c r="AK146" i="14"/>
  <c r="AL146" i="14" s="1"/>
  <c r="AI146" i="14"/>
  <c r="AJ146" i="14" s="1"/>
  <c r="L146" i="14"/>
  <c r="AC146" i="14"/>
  <c r="W146" i="14"/>
  <c r="T146" i="14"/>
  <c r="Q146" i="14"/>
  <c r="S146" i="14" s="1"/>
  <c r="R146" i="14" s="1"/>
  <c r="N146" i="14"/>
  <c r="O146" i="14" s="1"/>
  <c r="P146" i="14" s="1"/>
  <c r="AQ145" i="14"/>
  <c r="AR145" i="14" s="1"/>
  <c r="AO145" i="14"/>
  <c r="AP145" i="14" s="1"/>
  <c r="AM145" i="14"/>
  <c r="AN145" i="14" s="1"/>
  <c r="AK145" i="14"/>
  <c r="AL145" i="14" s="1"/>
  <c r="AI145" i="14"/>
  <c r="AJ145" i="14" s="1"/>
  <c r="L145" i="14"/>
  <c r="AC145" i="14"/>
  <c r="W145" i="14"/>
  <c r="T145" i="14"/>
  <c r="Q145" i="14"/>
  <c r="I145" i="14" s="1"/>
  <c r="N145" i="14"/>
  <c r="O145" i="14" s="1"/>
  <c r="P145" i="14" s="1"/>
  <c r="AQ144" i="14"/>
  <c r="AR144" i="14" s="1"/>
  <c r="AO144" i="14"/>
  <c r="AP144" i="14" s="1"/>
  <c r="AM144" i="14"/>
  <c r="AN144" i="14" s="1"/>
  <c r="AK144" i="14"/>
  <c r="AL144" i="14" s="1"/>
  <c r="AI144" i="14"/>
  <c r="AJ144" i="14" s="1"/>
  <c r="L144" i="14"/>
  <c r="AC144" i="14"/>
  <c r="W144" i="14"/>
  <c r="T144" i="14"/>
  <c r="Q144" i="14"/>
  <c r="I144" i="14" s="1"/>
  <c r="N144" i="14"/>
  <c r="O144" i="14" s="1"/>
  <c r="P144" i="14" s="1"/>
  <c r="AQ143" i="14"/>
  <c r="AR143" i="14" s="1"/>
  <c r="AO143" i="14"/>
  <c r="AP143" i="14" s="1"/>
  <c r="AM143" i="14"/>
  <c r="AN143" i="14" s="1"/>
  <c r="AK143" i="14"/>
  <c r="AL143" i="14" s="1"/>
  <c r="AI143" i="14"/>
  <c r="AJ143" i="14" s="1"/>
  <c r="L143" i="14"/>
  <c r="AC143" i="14"/>
  <c r="W143" i="14"/>
  <c r="T143" i="14"/>
  <c r="Q143" i="14"/>
  <c r="I143" i="14" s="1"/>
  <c r="N143" i="14"/>
  <c r="O143" i="14" s="1"/>
  <c r="P143" i="14" s="1"/>
  <c r="AQ142" i="14"/>
  <c r="AR142" i="14" s="1"/>
  <c r="AO142" i="14"/>
  <c r="AP142" i="14" s="1"/>
  <c r="AM142" i="14"/>
  <c r="AN142" i="14" s="1"/>
  <c r="AK142" i="14"/>
  <c r="AL142" i="14" s="1"/>
  <c r="AI142" i="14"/>
  <c r="AJ142" i="14" s="1"/>
  <c r="AC142" i="14"/>
  <c r="W142" i="14"/>
  <c r="T142" i="14"/>
  <c r="Q142" i="14"/>
  <c r="I142" i="14" s="1"/>
  <c r="N142" i="14"/>
  <c r="O142" i="14" s="1"/>
  <c r="P142" i="14" s="1"/>
  <c r="I55" i="14" l="1"/>
  <c r="I164" i="14"/>
  <c r="S2104" i="14"/>
  <c r="R2104" i="14" s="1"/>
  <c r="I335" i="14"/>
  <c r="I326" i="14"/>
  <c r="I162" i="14"/>
  <c r="I2105" i="14"/>
  <c r="I61" i="14"/>
  <c r="I60" i="14"/>
  <c r="I59" i="14"/>
  <c r="I58" i="14"/>
  <c r="I57" i="14"/>
  <c r="I56" i="14"/>
  <c r="S147" i="14"/>
  <c r="R147" i="14" s="1"/>
  <c r="I158" i="14"/>
  <c r="S151" i="14"/>
  <c r="R151" i="14" s="1"/>
  <c r="S145" i="14"/>
  <c r="R145" i="14" s="1"/>
  <c r="S144" i="14"/>
  <c r="R144" i="14" s="1"/>
  <c r="S168" i="14"/>
  <c r="R168" i="14" s="1"/>
  <c r="S156" i="14"/>
  <c r="R156" i="14" s="1"/>
  <c r="S160" i="14"/>
  <c r="R160" i="14" s="1"/>
  <c r="I944" i="14"/>
  <c r="I150" i="14"/>
  <c r="I154" i="14"/>
  <c r="I155" i="14"/>
  <c r="I159" i="14"/>
  <c r="I163" i="14"/>
  <c r="S143" i="14"/>
  <c r="R143" i="14" s="1"/>
  <c r="S148" i="14"/>
  <c r="R148" i="14" s="1"/>
  <c r="S152" i="14"/>
  <c r="R152" i="14" s="1"/>
  <c r="S166" i="14"/>
  <c r="R166" i="14" s="1"/>
  <c r="S945" i="14"/>
  <c r="R945" i="14" s="1"/>
  <c r="S165" i="14"/>
  <c r="R165" i="14" s="1"/>
  <c r="S142" i="14"/>
  <c r="R142" i="14" s="1"/>
  <c r="I146" i="14"/>
  <c r="S149" i="14"/>
  <c r="R149" i="14" s="1"/>
  <c r="I149" i="14"/>
  <c r="S153" i="14"/>
  <c r="R153" i="14" s="1"/>
  <c r="I153" i="14"/>
  <c r="S157" i="14"/>
  <c r="R157" i="14" s="1"/>
  <c r="I157" i="14"/>
  <c r="I161" i="14"/>
  <c r="I167" i="14"/>
  <c r="I169" i="14"/>
  <c r="AQ623" i="14" l="1"/>
  <c r="AR623" i="14" s="1"/>
  <c r="AO623" i="14"/>
  <c r="AP623" i="14" s="1"/>
  <c r="AM623" i="14"/>
  <c r="AN623" i="14" s="1"/>
  <c r="AK623" i="14"/>
  <c r="AL623" i="14" s="1"/>
  <c r="AI623" i="14"/>
  <c r="AJ623" i="14" s="1"/>
  <c r="L623" i="14"/>
  <c r="AC623" i="14"/>
  <c r="W623" i="14"/>
  <c r="T623" i="14"/>
  <c r="Q623" i="14"/>
  <c r="I623" i="14" s="1"/>
  <c r="N623" i="14"/>
  <c r="O623" i="14" s="1"/>
  <c r="P623" i="14" s="1"/>
  <c r="AQ622" i="14"/>
  <c r="AR622" i="14" s="1"/>
  <c r="AO622" i="14"/>
  <c r="AP622" i="14" s="1"/>
  <c r="AM622" i="14"/>
  <c r="AN622" i="14" s="1"/>
  <c r="AK622" i="14"/>
  <c r="AL622" i="14" s="1"/>
  <c r="AI622" i="14"/>
  <c r="AJ622" i="14" s="1"/>
  <c r="L622" i="14"/>
  <c r="AC622" i="14"/>
  <c r="W622" i="14"/>
  <c r="T622" i="14"/>
  <c r="Q622" i="14"/>
  <c r="I622" i="14" s="1"/>
  <c r="N622" i="14"/>
  <c r="O622" i="14" s="1"/>
  <c r="P622" i="14" s="1"/>
  <c r="AQ621" i="14"/>
  <c r="AR621" i="14" s="1"/>
  <c r="AO621" i="14"/>
  <c r="AP621" i="14" s="1"/>
  <c r="AM621" i="14"/>
  <c r="AN621" i="14" s="1"/>
  <c r="AK621" i="14"/>
  <c r="AL621" i="14" s="1"/>
  <c r="AI621" i="14"/>
  <c r="AJ621" i="14" s="1"/>
  <c r="L621" i="14"/>
  <c r="AC621" i="14"/>
  <c r="W621" i="14"/>
  <c r="T621" i="14"/>
  <c r="Q621" i="14"/>
  <c r="S621" i="14" s="1"/>
  <c r="R621" i="14" s="1"/>
  <c r="N621" i="14"/>
  <c r="O621" i="14" s="1"/>
  <c r="P621" i="14" s="1"/>
  <c r="AQ620" i="14"/>
  <c r="AR620" i="14" s="1"/>
  <c r="AO620" i="14"/>
  <c r="AP620" i="14" s="1"/>
  <c r="AM620" i="14"/>
  <c r="AN620" i="14" s="1"/>
  <c r="AK620" i="14"/>
  <c r="AL620" i="14" s="1"/>
  <c r="AI620" i="14"/>
  <c r="AJ620" i="14" s="1"/>
  <c r="L620" i="14"/>
  <c r="AC620" i="14"/>
  <c r="W620" i="14"/>
  <c r="T620" i="14"/>
  <c r="Q620" i="14"/>
  <c r="I620" i="14" s="1"/>
  <c r="N620" i="14"/>
  <c r="O620" i="14" s="1"/>
  <c r="P620" i="14" s="1"/>
  <c r="AQ2014" i="14"/>
  <c r="AR2014" i="14" s="1"/>
  <c r="AO2014" i="14"/>
  <c r="AP2014" i="14" s="1"/>
  <c r="AM2014" i="14"/>
  <c r="AN2014" i="14" s="1"/>
  <c r="AK2014" i="14"/>
  <c r="AL2014" i="14" s="1"/>
  <c r="AI2014" i="14"/>
  <c r="AJ2014" i="14" s="1"/>
  <c r="L2014" i="14"/>
  <c r="AC2014" i="14"/>
  <c r="W2014" i="14"/>
  <c r="T2014" i="14"/>
  <c r="Q2014" i="14"/>
  <c r="S2014" i="14" s="1"/>
  <c r="R2014" i="14" s="1"/>
  <c r="N2014" i="14"/>
  <c r="O2014" i="14" s="1"/>
  <c r="P2014" i="14" s="1"/>
  <c r="AQ2013" i="14"/>
  <c r="AR2013" i="14" s="1"/>
  <c r="AO2013" i="14"/>
  <c r="AP2013" i="14" s="1"/>
  <c r="AM2013" i="14"/>
  <c r="AN2013" i="14" s="1"/>
  <c r="AK2013" i="14"/>
  <c r="AL2013" i="14" s="1"/>
  <c r="AI2013" i="14"/>
  <c r="AJ2013" i="14" s="1"/>
  <c r="L2013" i="14"/>
  <c r="AC2013" i="14"/>
  <c r="W2013" i="14"/>
  <c r="T2013" i="14"/>
  <c r="Q2013" i="14"/>
  <c r="S2013" i="14" s="1"/>
  <c r="R2013" i="14" s="1"/>
  <c r="N2013" i="14"/>
  <c r="O2013" i="14" s="1"/>
  <c r="P2013" i="14" s="1"/>
  <c r="AQ619" i="14"/>
  <c r="AR619" i="14" s="1"/>
  <c r="AO619" i="14"/>
  <c r="AP619" i="14" s="1"/>
  <c r="AM619" i="14"/>
  <c r="AN619" i="14" s="1"/>
  <c r="AK619" i="14"/>
  <c r="AL619" i="14" s="1"/>
  <c r="AI619" i="14"/>
  <c r="AJ619" i="14" s="1"/>
  <c r="L619" i="14"/>
  <c r="AC619" i="14"/>
  <c r="W619" i="14"/>
  <c r="T619" i="14"/>
  <c r="Q619" i="14"/>
  <c r="I619" i="14" s="1"/>
  <c r="N619" i="14"/>
  <c r="O619" i="14" s="1"/>
  <c r="P619" i="14" s="1"/>
  <c r="AQ618" i="14"/>
  <c r="AR618" i="14" s="1"/>
  <c r="AO618" i="14"/>
  <c r="AP618" i="14" s="1"/>
  <c r="AM618" i="14"/>
  <c r="AN618" i="14" s="1"/>
  <c r="AK618" i="14"/>
  <c r="AL618" i="14" s="1"/>
  <c r="AI618" i="14"/>
  <c r="AJ618" i="14" s="1"/>
  <c r="L618" i="14"/>
  <c r="AC618" i="14"/>
  <c r="W618" i="14"/>
  <c r="T618" i="14"/>
  <c r="Q618" i="14"/>
  <c r="S618" i="14" s="1"/>
  <c r="R618" i="14" s="1"/>
  <c r="N618" i="14"/>
  <c r="O618" i="14" s="1"/>
  <c r="P618" i="14" s="1"/>
  <c r="AQ495" i="14"/>
  <c r="AR495" i="14" s="1"/>
  <c r="AO495" i="14"/>
  <c r="AP495" i="14" s="1"/>
  <c r="AM495" i="14"/>
  <c r="AN495" i="14" s="1"/>
  <c r="AK495" i="14"/>
  <c r="AL495" i="14" s="1"/>
  <c r="AI495" i="14"/>
  <c r="AJ495" i="14" s="1"/>
  <c r="L495" i="14"/>
  <c r="AC495" i="14"/>
  <c r="W495" i="14"/>
  <c r="T495" i="14"/>
  <c r="Q495" i="14"/>
  <c r="S495" i="14" s="1"/>
  <c r="R495" i="14" s="1"/>
  <c r="N495" i="14"/>
  <c r="O495" i="14" s="1"/>
  <c r="P495" i="14" s="1"/>
  <c r="AQ494" i="14"/>
  <c r="AR494" i="14" s="1"/>
  <c r="AO494" i="14"/>
  <c r="AP494" i="14" s="1"/>
  <c r="AM494" i="14"/>
  <c r="AN494" i="14" s="1"/>
  <c r="AK494" i="14"/>
  <c r="AL494" i="14" s="1"/>
  <c r="AI494" i="14"/>
  <c r="AJ494" i="14" s="1"/>
  <c r="L494" i="14"/>
  <c r="AC494" i="14"/>
  <c r="W494" i="14"/>
  <c r="T494" i="14"/>
  <c r="Q494" i="14"/>
  <c r="S494" i="14" s="1"/>
  <c r="R494" i="14" s="1"/>
  <c r="N494" i="14"/>
  <c r="O494" i="14" s="1"/>
  <c r="P494" i="14" s="1"/>
  <c r="AQ507" i="14"/>
  <c r="AR507" i="14" s="1"/>
  <c r="AO507" i="14"/>
  <c r="AP507" i="14" s="1"/>
  <c r="AM507" i="14"/>
  <c r="AN507" i="14" s="1"/>
  <c r="AK507" i="14"/>
  <c r="AL507" i="14" s="1"/>
  <c r="AI507" i="14"/>
  <c r="AJ507" i="14" s="1"/>
  <c r="L507" i="14"/>
  <c r="AC507" i="14"/>
  <c r="W507" i="14"/>
  <c r="T507" i="14"/>
  <c r="Q507" i="14"/>
  <c r="I507" i="14" s="1"/>
  <c r="N507" i="14"/>
  <c r="O507" i="14" s="1"/>
  <c r="P507" i="14" s="1"/>
  <c r="AQ506" i="14"/>
  <c r="AR506" i="14" s="1"/>
  <c r="AO506" i="14"/>
  <c r="AP506" i="14" s="1"/>
  <c r="AM506" i="14"/>
  <c r="AN506" i="14" s="1"/>
  <c r="AK506" i="14"/>
  <c r="AL506" i="14" s="1"/>
  <c r="AI506" i="14"/>
  <c r="AJ506" i="14" s="1"/>
  <c r="L506" i="14"/>
  <c r="AC506" i="14"/>
  <c r="W506" i="14"/>
  <c r="T506" i="14"/>
  <c r="Q506" i="14"/>
  <c r="I506" i="14" s="1"/>
  <c r="N506" i="14"/>
  <c r="O506" i="14" s="1"/>
  <c r="P506" i="14" s="1"/>
  <c r="AQ505" i="14"/>
  <c r="AR505" i="14" s="1"/>
  <c r="AO505" i="14"/>
  <c r="AP505" i="14" s="1"/>
  <c r="AM505" i="14"/>
  <c r="AN505" i="14" s="1"/>
  <c r="AK505" i="14"/>
  <c r="AL505" i="14" s="1"/>
  <c r="AI505" i="14"/>
  <c r="AJ505" i="14" s="1"/>
  <c r="L505" i="14"/>
  <c r="AC505" i="14"/>
  <c r="W505" i="14"/>
  <c r="T505" i="14"/>
  <c r="Q505" i="14"/>
  <c r="I505" i="14" s="1"/>
  <c r="N505" i="14"/>
  <c r="O505" i="14" s="1"/>
  <c r="P505" i="14" s="1"/>
  <c r="AQ504" i="14"/>
  <c r="AR504" i="14" s="1"/>
  <c r="AO504" i="14"/>
  <c r="AP504" i="14" s="1"/>
  <c r="AM504" i="14"/>
  <c r="AN504" i="14" s="1"/>
  <c r="AK504" i="14"/>
  <c r="AL504" i="14" s="1"/>
  <c r="AI504" i="14"/>
  <c r="AJ504" i="14" s="1"/>
  <c r="L504" i="14"/>
  <c r="AC504" i="14"/>
  <c r="W504" i="14"/>
  <c r="T504" i="14"/>
  <c r="Q504" i="14"/>
  <c r="I504" i="14" s="1"/>
  <c r="N504" i="14"/>
  <c r="O504" i="14" s="1"/>
  <c r="P504" i="14" s="1"/>
  <c r="AQ629" i="14"/>
  <c r="AR629" i="14" s="1"/>
  <c r="AO629" i="14"/>
  <c r="AP629" i="14" s="1"/>
  <c r="AM629" i="14"/>
  <c r="AN629" i="14" s="1"/>
  <c r="AK629" i="14"/>
  <c r="AL629" i="14" s="1"/>
  <c r="AI629" i="14"/>
  <c r="AJ629" i="14" s="1"/>
  <c r="L629" i="14"/>
  <c r="AC629" i="14"/>
  <c r="W629" i="14"/>
  <c r="T629" i="14"/>
  <c r="Q629" i="14"/>
  <c r="S629" i="14" s="1"/>
  <c r="R629" i="14" s="1"/>
  <c r="N629" i="14"/>
  <c r="O629" i="14" s="1"/>
  <c r="P629" i="14" s="1"/>
  <c r="AQ628" i="14"/>
  <c r="AR628" i="14" s="1"/>
  <c r="AO628" i="14"/>
  <c r="AP628" i="14" s="1"/>
  <c r="AM628" i="14"/>
  <c r="AN628" i="14" s="1"/>
  <c r="AK628" i="14"/>
  <c r="AL628" i="14" s="1"/>
  <c r="AI628" i="14"/>
  <c r="AJ628" i="14" s="1"/>
  <c r="L628" i="14"/>
  <c r="AC628" i="14"/>
  <c r="W628" i="14"/>
  <c r="T628" i="14"/>
  <c r="Q628" i="14"/>
  <c r="S628" i="14" s="1"/>
  <c r="R628" i="14" s="1"/>
  <c r="N628" i="14"/>
  <c r="O628" i="14" s="1"/>
  <c r="P628" i="14" s="1"/>
  <c r="S622" i="14" l="1"/>
  <c r="R622" i="14" s="1"/>
  <c r="S623" i="14"/>
  <c r="R623" i="14" s="1"/>
  <c r="I621" i="14"/>
  <c r="S620" i="14"/>
  <c r="R620" i="14" s="1"/>
  <c r="I2014" i="14"/>
  <c r="I2013" i="14"/>
  <c r="I618" i="14"/>
  <c r="S619" i="14"/>
  <c r="R619" i="14" s="1"/>
  <c r="I495" i="14"/>
  <c r="I494" i="14"/>
  <c r="S507" i="14"/>
  <c r="R507" i="14" s="1"/>
  <c r="S506" i="14"/>
  <c r="R506" i="14" s="1"/>
  <c r="S504" i="14"/>
  <c r="R504" i="14" s="1"/>
  <c r="S505" i="14"/>
  <c r="R505" i="14" s="1"/>
  <c r="I628" i="14"/>
  <c r="I629" i="14"/>
  <c r="AQ487" i="14"/>
  <c r="AR487" i="14" s="1"/>
  <c r="AO487" i="14"/>
  <c r="AP487" i="14" s="1"/>
  <c r="AM487" i="14"/>
  <c r="AN487" i="14" s="1"/>
  <c r="AK487" i="14"/>
  <c r="AL487" i="14" s="1"/>
  <c r="AI487" i="14"/>
  <c r="AJ487" i="14" s="1"/>
  <c r="L487" i="14"/>
  <c r="AC487" i="14"/>
  <c r="W487" i="14"/>
  <c r="T487" i="14"/>
  <c r="Q487" i="14"/>
  <c r="I487" i="14" s="1"/>
  <c r="N487" i="14"/>
  <c r="O487" i="14" s="1"/>
  <c r="P487" i="14" s="1"/>
  <c r="Q334" i="14"/>
  <c r="S334" i="14" s="1"/>
  <c r="R334" i="14" s="1"/>
  <c r="T334" i="14"/>
  <c r="W334" i="14"/>
  <c r="AQ485" i="14"/>
  <c r="AR485" i="14" s="1"/>
  <c r="AO485" i="14"/>
  <c r="AP485" i="14" s="1"/>
  <c r="AM485" i="14"/>
  <c r="AN485" i="14" s="1"/>
  <c r="AK485" i="14"/>
  <c r="AL485" i="14" s="1"/>
  <c r="AI485" i="14"/>
  <c r="AJ485" i="14" s="1"/>
  <c r="L485" i="14"/>
  <c r="AC485" i="14"/>
  <c r="W485" i="14"/>
  <c r="T485" i="14"/>
  <c r="Q485" i="14"/>
  <c r="I485" i="14" s="1"/>
  <c r="N485" i="14"/>
  <c r="O485" i="14" s="1"/>
  <c r="P485" i="14" s="1"/>
  <c r="AQ325" i="14"/>
  <c r="AR325" i="14" s="1"/>
  <c r="AO325" i="14"/>
  <c r="AP325" i="14" s="1"/>
  <c r="AM325" i="14"/>
  <c r="AN325" i="14" s="1"/>
  <c r="AK325" i="14"/>
  <c r="AL325" i="14" s="1"/>
  <c r="AI325" i="14"/>
  <c r="AJ325" i="14" s="1"/>
  <c r="L325" i="14"/>
  <c r="AC325" i="14"/>
  <c r="W325" i="14"/>
  <c r="T325" i="14"/>
  <c r="Q325" i="14"/>
  <c r="I325" i="14" s="1"/>
  <c r="N325" i="14"/>
  <c r="O325" i="14" s="1"/>
  <c r="P325" i="14" s="1"/>
  <c r="AQ334" i="14"/>
  <c r="AR334" i="14" s="1"/>
  <c r="AO334" i="14"/>
  <c r="AP334" i="14" s="1"/>
  <c r="AM334" i="14"/>
  <c r="AN334" i="14" s="1"/>
  <c r="AK334" i="14"/>
  <c r="AL334" i="14" s="1"/>
  <c r="AI334" i="14"/>
  <c r="AJ334" i="14" s="1"/>
  <c r="L334" i="14"/>
  <c r="AC334" i="14"/>
  <c r="N334" i="14"/>
  <c r="O334" i="14" s="1"/>
  <c r="P334" i="14" s="1"/>
  <c r="AQ6" i="14"/>
  <c r="AR6" i="14" s="1"/>
  <c r="AO6" i="14"/>
  <c r="AP6" i="14" s="1"/>
  <c r="AM6" i="14"/>
  <c r="AN6" i="14" s="1"/>
  <c r="AK6" i="14"/>
  <c r="AL6" i="14" s="1"/>
  <c r="AI6" i="14"/>
  <c r="AJ6" i="14" s="1"/>
  <c r="L6" i="14"/>
  <c r="AC6" i="14"/>
  <c r="W6" i="14"/>
  <c r="T6" i="14"/>
  <c r="Q6" i="14"/>
  <c r="S6" i="14" s="1"/>
  <c r="R6" i="14" s="1"/>
  <c r="N6" i="14"/>
  <c r="O6" i="14" s="1"/>
  <c r="P6" i="14" s="1"/>
  <c r="AQ530" i="14"/>
  <c r="AR530" i="14" s="1"/>
  <c r="AO530" i="14"/>
  <c r="AP530" i="14" s="1"/>
  <c r="AM530" i="14"/>
  <c r="AN530" i="14" s="1"/>
  <c r="AK530" i="14"/>
  <c r="AL530" i="14" s="1"/>
  <c r="AI530" i="14"/>
  <c r="AJ530" i="14" s="1"/>
  <c r="L530" i="14"/>
  <c r="AC530" i="14"/>
  <c r="W530" i="14"/>
  <c r="T530" i="14"/>
  <c r="Q530" i="14"/>
  <c r="S530" i="14" s="1"/>
  <c r="R530" i="14" s="1"/>
  <c r="N530" i="14"/>
  <c r="O530" i="14" s="1"/>
  <c r="P530" i="14" s="1"/>
  <c r="AQ529" i="14"/>
  <c r="AR529" i="14" s="1"/>
  <c r="AO529" i="14"/>
  <c r="AP529" i="14" s="1"/>
  <c r="AM529" i="14"/>
  <c r="AN529" i="14" s="1"/>
  <c r="AK529" i="14"/>
  <c r="AL529" i="14" s="1"/>
  <c r="AI529" i="14"/>
  <c r="AJ529" i="14" s="1"/>
  <c r="L529" i="14"/>
  <c r="AC529" i="14"/>
  <c r="W529" i="14"/>
  <c r="T529" i="14"/>
  <c r="Q529" i="14"/>
  <c r="S529" i="14" s="1"/>
  <c r="R529" i="14" s="1"/>
  <c r="N529" i="14"/>
  <c r="O529" i="14" s="1"/>
  <c r="P529" i="14" s="1"/>
  <c r="AQ486" i="14"/>
  <c r="AR486" i="14" s="1"/>
  <c r="AO486" i="14"/>
  <c r="AP486" i="14" s="1"/>
  <c r="AM486" i="14"/>
  <c r="AN486" i="14" s="1"/>
  <c r="AK486" i="14"/>
  <c r="AL486" i="14" s="1"/>
  <c r="AI486" i="14"/>
  <c r="AJ486" i="14" s="1"/>
  <c r="L486" i="14"/>
  <c r="AC486" i="14"/>
  <c r="W486" i="14"/>
  <c r="T486" i="14"/>
  <c r="Q486" i="14"/>
  <c r="S486" i="14" s="1"/>
  <c r="R486" i="14" s="1"/>
  <c r="N486" i="14"/>
  <c r="O486" i="14" s="1"/>
  <c r="P486" i="14" s="1"/>
  <c r="N484" i="14"/>
  <c r="O484" i="14" s="1"/>
  <c r="P484" i="14" s="1"/>
  <c r="Q484" i="14"/>
  <c r="I484" i="14" s="1"/>
  <c r="T484" i="14"/>
  <c r="W484" i="14"/>
  <c r="AC484" i="14"/>
  <c r="L484" i="14"/>
  <c r="AI484" i="14"/>
  <c r="AJ484" i="14" s="1"/>
  <c r="AK484" i="14"/>
  <c r="AL484" i="14" s="1"/>
  <c r="AM484" i="14"/>
  <c r="AN484" i="14" s="1"/>
  <c r="AO484" i="14"/>
  <c r="AP484" i="14" s="1"/>
  <c r="AQ484" i="14"/>
  <c r="AR484" i="14" s="1"/>
  <c r="AQ627" i="14"/>
  <c r="AR627" i="14" s="1"/>
  <c r="AO627" i="14"/>
  <c r="AP627" i="14" s="1"/>
  <c r="AM627" i="14"/>
  <c r="AN627" i="14" s="1"/>
  <c r="AK627" i="14"/>
  <c r="AL627" i="14" s="1"/>
  <c r="AI627" i="14"/>
  <c r="AJ627" i="14" s="1"/>
  <c r="L627" i="14"/>
  <c r="AC627" i="14"/>
  <c r="W627" i="14"/>
  <c r="T627" i="14"/>
  <c r="Q627" i="14"/>
  <c r="S627" i="14" s="1"/>
  <c r="R627" i="14" s="1"/>
  <c r="N627" i="14"/>
  <c r="O627" i="14" s="1"/>
  <c r="P627" i="14" s="1"/>
  <c r="AQ626" i="14"/>
  <c r="AR626" i="14" s="1"/>
  <c r="AO626" i="14"/>
  <c r="AP626" i="14" s="1"/>
  <c r="AM626" i="14"/>
  <c r="AN626" i="14" s="1"/>
  <c r="AK626" i="14"/>
  <c r="AL626" i="14" s="1"/>
  <c r="AI626" i="14"/>
  <c r="AJ626" i="14" s="1"/>
  <c r="L626" i="14"/>
  <c r="AC626" i="14"/>
  <c r="W626" i="14"/>
  <c r="T626" i="14"/>
  <c r="Q626" i="14"/>
  <c r="S626" i="14" s="1"/>
  <c r="R626" i="14" s="1"/>
  <c r="N626" i="14"/>
  <c r="O626" i="14" s="1"/>
  <c r="P626" i="14" s="1"/>
  <c r="N624" i="14"/>
  <c r="O624" i="14" s="1"/>
  <c r="P624" i="14" s="1"/>
  <c r="Q624" i="14"/>
  <c r="I624" i="14" s="1"/>
  <c r="T624" i="14"/>
  <c r="W624" i="14"/>
  <c r="AC624" i="14"/>
  <c r="L624" i="14"/>
  <c r="AI624" i="14"/>
  <c r="AJ624" i="14" s="1"/>
  <c r="AK624" i="14"/>
  <c r="AL624" i="14" s="1"/>
  <c r="AM624" i="14"/>
  <c r="AN624" i="14" s="1"/>
  <c r="AO624" i="14"/>
  <c r="AP624" i="14" s="1"/>
  <c r="AQ624" i="14"/>
  <c r="AR624" i="14" s="1"/>
  <c r="N625" i="14"/>
  <c r="O625" i="14" s="1"/>
  <c r="P625" i="14" s="1"/>
  <c r="Q625" i="14"/>
  <c r="I625" i="14" s="1"/>
  <c r="T625" i="14"/>
  <c r="W625" i="14"/>
  <c r="AC625" i="14"/>
  <c r="L625" i="14"/>
  <c r="AI625" i="14"/>
  <c r="AJ625" i="14" s="1"/>
  <c r="AK625" i="14"/>
  <c r="AL625" i="14" s="1"/>
  <c r="AM625" i="14"/>
  <c r="AN625" i="14" s="1"/>
  <c r="AO625" i="14"/>
  <c r="AP625" i="14" s="1"/>
  <c r="AQ625" i="14"/>
  <c r="AR625" i="14" s="1"/>
  <c r="AQ139" i="14"/>
  <c r="AR139" i="14" s="1"/>
  <c r="AO139" i="14"/>
  <c r="AP139" i="14" s="1"/>
  <c r="AM139" i="14"/>
  <c r="AN139" i="14" s="1"/>
  <c r="AK139" i="14"/>
  <c r="AL139" i="14" s="1"/>
  <c r="AI139" i="14"/>
  <c r="AJ139" i="14" s="1"/>
  <c r="L139" i="14"/>
  <c r="AC139" i="14"/>
  <c r="W139" i="14"/>
  <c r="T139" i="14"/>
  <c r="Q139" i="14"/>
  <c r="S139" i="14" s="1"/>
  <c r="R139" i="14" s="1"/>
  <c r="N139" i="14"/>
  <c r="O139" i="14" s="1"/>
  <c r="P139" i="14" s="1"/>
  <c r="AQ138" i="14"/>
  <c r="AR138" i="14" s="1"/>
  <c r="AO138" i="14"/>
  <c r="AP138" i="14" s="1"/>
  <c r="AM138" i="14"/>
  <c r="AN138" i="14" s="1"/>
  <c r="AK138" i="14"/>
  <c r="AL138" i="14" s="1"/>
  <c r="AI138" i="14"/>
  <c r="AJ138" i="14" s="1"/>
  <c r="L138" i="14"/>
  <c r="AC138" i="14"/>
  <c r="W138" i="14"/>
  <c r="T138" i="14"/>
  <c r="Q138" i="14"/>
  <c r="I138" i="14" s="1"/>
  <c r="N138" i="14"/>
  <c r="O138" i="14" s="1"/>
  <c r="P138" i="14" s="1"/>
  <c r="AQ137" i="14"/>
  <c r="AR137" i="14" s="1"/>
  <c r="AO137" i="14"/>
  <c r="AP137" i="14" s="1"/>
  <c r="AM137" i="14"/>
  <c r="AN137" i="14" s="1"/>
  <c r="AK137" i="14"/>
  <c r="AL137" i="14" s="1"/>
  <c r="AI137" i="14"/>
  <c r="AJ137" i="14" s="1"/>
  <c r="L137" i="14"/>
  <c r="AC137" i="14"/>
  <c r="W137" i="14"/>
  <c r="T137" i="14"/>
  <c r="Q137" i="14"/>
  <c r="S137" i="14" s="1"/>
  <c r="R137" i="14" s="1"/>
  <c r="N137" i="14"/>
  <c r="O137" i="14" s="1"/>
  <c r="P137" i="14" s="1"/>
  <c r="AQ136" i="14"/>
  <c r="AR136" i="14" s="1"/>
  <c r="AO136" i="14"/>
  <c r="AP136" i="14" s="1"/>
  <c r="AM136" i="14"/>
  <c r="AN136" i="14" s="1"/>
  <c r="AK136" i="14"/>
  <c r="AL136" i="14" s="1"/>
  <c r="AI136" i="14"/>
  <c r="AJ136" i="14" s="1"/>
  <c r="L136" i="14"/>
  <c r="AC136" i="14"/>
  <c r="W136" i="14"/>
  <c r="T136" i="14"/>
  <c r="Q136" i="14"/>
  <c r="I136" i="14" s="1"/>
  <c r="N136" i="14"/>
  <c r="O136" i="14" s="1"/>
  <c r="P136" i="14" s="1"/>
  <c r="AQ135" i="14"/>
  <c r="AR135" i="14" s="1"/>
  <c r="AO135" i="14"/>
  <c r="AP135" i="14" s="1"/>
  <c r="AM135" i="14"/>
  <c r="AN135" i="14" s="1"/>
  <c r="AK135" i="14"/>
  <c r="AL135" i="14" s="1"/>
  <c r="AI135" i="14"/>
  <c r="AJ135" i="14" s="1"/>
  <c r="L135" i="14"/>
  <c r="AC135" i="14"/>
  <c r="W135" i="14"/>
  <c r="T135" i="14"/>
  <c r="Q135" i="14"/>
  <c r="I135" i="14" s="1"/>
  <c r="N135" i="14"/>
  <c r="O135" i="14" s="1"/>
  <c r="P135" i="14" s="1"/>
  <c r="AQ134" i="14"/>
  <c r="AR134" i="14" s="1"/>
  <c r="AO134" i="14"/>
  <c r="AP134" i="14" s="1"/>
  <c r="AM134" i="14"/>
  <c r="AN134" i="14" s="1"/>
  <c r="AK134" i="14"/>
  <c r="AL134" i="14" s="1"/>
  <c r="AI134" i="14"/>
  <c r="AJ134" i="14" s="1"/>
  <c r="L134" i="14"/>
  <c r="AC134" i="14"/>
  <c r="W134" i="14"/>
  <c r="T134" i="14"/>
  <c r="Q134" i="14"/>
  <c r="I134" i="14" s="1"/>
  <c r="N134" i="14"/>
  <c r="O134" i="14" s="1"/>
  <c r="P134" i="14" s="1"/>
  <c r="AQ133" i="14"/>
  <c r="AR133" i="14" s="1"/>
  <c r="AO133" i="14"/>
  <c r="AP133" i="14" s="1"/>
  <c r="AM133" i="14"/>
  <c r="AN133" i="14" s="1"/>
  <c r="AK133" i="14"/>
  <c r="AL133" i="14" s="1"/>
  <c r="AI133" i="14"/>
  <c r="AJ133" i="14" s="1"/>
  <c r="L133" i="14"/>
  <c r="AC133" i="14"/>
  <c r="W133" i="14"/>
  <c r="T133" i="14"/>
  <c r="Q133" i="14"/>
  <c r="S133" i="14" s="1"/>
  <c r="R133" i="14" s="1"/>
  <c r="N133" i="14"/>
  <c r="O133" i="14" s="1"/>
  <c r="P133" i="14" s="1"/>
  <c r="AQ132" i="14"/>
  <c r="AR132" i="14" s="1"/>
  <c r="AO132" i="14"/>
  <c r="AP132" i="14" s="1"/>
  <c r="AM132" i="14"/>
  <c r="AN132" i="14" s="1"/>
  <c r="AK132" i="14"/>
  <c r="AL132" i="14" s="1"/>
  <c r="AI132" i="14"/>
  <c r="AJ132" i="14" s="1"/>
  <c r="L132" i="14"/>
  <c r="AC132" i="14"/>
  <c r="W132" i="14"/>
  <c r="T132" i="14"/>
  <c r="Q132" i="14"/>
  <c r="I132" i="14" s="1"/>
  <c r="N132" i="14"/>
  <c r="O132" i="14" s="1"/>
  <c r="P132" i="14" s="1"/>
  <c r="N110" i="14"/>
  <c r="O110" i="14" s="1"/>
  <c r="P110" i="14" s="1"/>
  <c r="Q110" i="14"/>
  <c r="I110" i="14" s="1"/>
  <c r="T110" i="14"/>
  <c r="W110" i="14"/>
  <c r="AC110" i="14"/>
  <c r="L110" i="14"/>
  <c r="AI110" i="14"/>
  <c r="AJ110" i="14" s="1"/>
  <c r="AK110" i="14"/>
  <c r="AL110" i="14" s="1"/>
  <c r="AM110" i="14"/>
  <c r="AN110" i="14" s="1"/>
  <c r="AO110" i="14"/>
  <c r="AP110" i="14" s="1"/>
  <c r="AQ110" i="14"/>
  <c r="AR110" i="14" s="1"/>
  <c r="N111" i="14"/>
  <c r="O111" i="14" s="1"/>
  <c r="P111" i="14" s="1"/>
  <c r="Q111" i="14"/>
  <c r="I111" i="14" s="1"/>
  <c r="T111" i="14"/>
  <c r="W111" i="14"/>
  <c r="AC111" i="14"/>
  <c r="L111" i="14"/>
  <c r="AI111" i="14"/>
  <c r="AJ111" i="14" s="1"/>
  <c r="AK111" i="14"/>
  <c r="AL111" i="14" s="1"/>
  <c r="AM111" i="14"/>
  <c r="AN111" i="14" s="1"/>
  <c r="AO111" i="14"/>
  <c r="AP111" i="14" s="1"/>
  <c r="AQ111" i="14"/>
  <c r="AR111" i="14" s="1"/>
  <c r="N112" i="14"/>
  <c r="O112" i="14" s="1"/>
  <c r="P112" i="14" s="1"/>
  <c r="Q112" i="14"/>
  <c r="S112" i="14" s="1"/>
  <c r="R112" i="14" s="1"/>
  <c r="T112" i="14"/>
  <c r="W112" i="14"/>
  <c r="AC112" i="14"/>
  <c r="L112" i="14"/>
  <c r="AI112" i="14"/>
  <c r="AJ112" i="14" s="1"/>
  <c r="AK112" i="14"/>
  <c r="AL112" i="14" s="1"/>
  <c r="AM112" i="14"/>
  <c r="AN112" i="14" s="1"/>
  <c r="AO112" i="14"/>
  <c r="AP112" i="14" s="1"/>
  <c r="AQ112" i="14"/>
  <c r="AR112" i="14" s="1"/>
  <c r="N113" i="14"/>
  <c r="O113" i="14" s="1"/>
  <c r="P113" i="14" s="1"/>
  <c r="Q113" i="14"/>
  <c r="S113" i="14" s="1"/>
  <c r="R113" i="14" s="1"/>
  <c r="T113" i="14"/>
  <c r="W113" i="14"/>
  <c r="AC113" i="14"/>
  <c r="L113" i="14"/>
  <c r="AI113" i="14"/>
  <c r="AJ113" i="14" s="1"/>
  <c r="AK113" i="14"/>
  <c r="AL113" i="14" s="1"/>
  <c r="AM113" i="14"/>
  <c r="AN113" i="14" s="1"/>
  <c r="AO113" i="14"/>
  <c r="AP113" i="14" s="1"/>
  <c r="AQ113" i="14"/>
  <c r="AR113" i="14" s="1"/>
  <c r="N114" i="14"/>
  <c r="O114" i="14" s="1"/>
  <c r="P114" i="14" s="1"/>
  <c r="Q114" i="14"/>
  <c r="I114" i="14" s="1"/>
  <c r="T114" i="14"/>
  <c r="W114" i="14"/>
  <c r="AC114" i="14"/>
  <c r="L114" i="14"/>
  <c r="AI114" i="14"/>
  <c r="AJ114" i="14" s="1"/>
  <c r="AK114" i="14"/>
  <c r="AL114" i="14" s="1"/>
  <c r="AM114" i="14"/>
  <c r="AN114" i="14" s="1"/>
  <c r="AO114" i="14"/>
  <c r="AP114" i="14" s="1"/>
  <c r="AQ114" i="14"/>
  <c r="AR114" i="14" s="1"/>
  <c r="N115" i="14"/>
  <c r="O115" i="14" s="1"/>
  <c r="P115" i="14" s="1"/>
  <c r="Q115" i="14"/>
  <c r="I115" i="14" s="1"/>
  <c r="T115" i="14"/>
  <c r="W115" i="14"/>
  <c r="AC115" i="14"/>
  <c r="L115" i="14"/>
  <c r="AI115" i="14"/>
  <c r="AJ115" i="14" s="1"/>
  <c r="AK115" i="14"/>
  <c r="AL115" i="14" s="1"/>
  <c r="AM115" i="14"/>
  <c r="AN115" i="14" s="1"/>
  <c r="AO115" i="14"/>
  <c r="AP115" i="14" s="1"/>
  <c r="AQ115" i="14"/>
  <c r="AR115" i="14" s="1"/>
  <c r="N116" i="14"/>
  <c r="O116" i="14" s="1"/>
  <c r="P116" i="14" s="1"/>
  <c r="Q116" i="14"/>
  <c r="S116" i="14" s="1"/>
  <c r="R116" i="14" s="1"/>
  <c r="T116" i="14"/>
  <c r="W116" i="14"/>
  <c r="AC116" i="14"/>
  <c r="L116" i="14"/>
  <c r="AI116" i="14"/>
  <c r="AJ116" i="14" s="1"/>
  <c r="AK116" i="14"/>
  <c r="AL116" i="14" s="1"/>
  <c r="AM116" i="14"/>
  <c r="AN116" i="14" s="1"/>
  <c r="AO116" i="14"/>
  <c r="AP116" i="14" s="1"/>
  <c r="AQ116" i="14"/>
  <c r="AR116" i="14" s="1"/>
  <c r="N117" i="14"/>
  <c r="O117" i="14" s="1"/>
  <c r="P117" i="14" s="1"/>
  <c r="Q117" i="14"/>
  <c r="S117" i="14" s="1"/>
  <c r="R117" i="14" s="1"/>
  <c r="T117" i="14"/>
  <c r="W117" i="14"/>
  <c r="AC117" i="14"/>
  <c r="L117" i="14"/>
  <c r="AI117" i="14"/>
  <c r="AJ117" i="14" s="1"/>
  <c r="AK117" i="14"/>
  <c r="AL117" i="14" s="1"/>
  <c r="AM117" i="14"/>
  <c r="AN117" i="14" s="1"/>
  <c r="AO117" i="14"/>
  <c r="AP117" i="14" s="1"/>
  <c r="AQ117" i="14"/>
  <c r="AR117" i="14" s="1"/>
  <c r="N118" i="14"/>
  <c r="O118" i="14" s="1"/>
  <c r="P118" i="14" s="1"/>
  <c r="Q118" i="14"/>
  <c r="I118" i="14" s="1"/>
  <c r="T118" i="14"/>
  <c r="W118" i="14"/>
  <c r="AC118" i="14"/>
  <c r="L118" i="14"/>
  <c r="AI118" i="14"/>
  <c r="AJ118" i="14" s="1"/>
  <c r="AK118" i="14"/>
  <c r="AL118" i="14" s="1"/>
  <c r="AM118" i="14"/>
  <c r="AN118" i="14" s="1"/>
  <c r="AO118" i="14"/>
  <c r="AP118" i="14" s="1"/>
  <c r="AQ118" i="14"/>
  <c r="AR118" i="14" s="1"/>
  <c r="N119" i="14"/>
  <c r="O119" i="14" s="1"/>
  <c r="P119" i="14" s="1"/>
  <c r="Q119" i="14"/>
  <c r="I119" i="14" s="1"/>
  <c r="T119" i="14"/>
  <c r="W119" i="14"/>
  <c r="AC119" i="14"/>
  <c r="L119" i="14"/>
  <c r="AI119" i="14"/>
  <c r="AJ119" i="14" s="1"/>
  <c r="AK119" i="14"/>
  <c r="AL119" i="14" s="1"/>
  <c r="AM119" i="14"/>
  <c r="AN119" i="14" s="1"/>
  <c r="AO119" i="14"/>
  <c r="AP119" i="14" s="1"/>
  <c r="AQ119" i="14"/>
  <c r="AR119" i="14" s="1"/>
  <c r="N120" i="14"/>
  <c r="O120" i="14" s="1"/>
  <c r="P120" i="14" s="1"/>
  <c r="Q120" i="14"/>
  <c r="I120" i="14" s="1"/>
  <c r="T120" i="14"/>
  <c r="W120" i="14"/>
  <c r="AC120" i="14"/>
  <c r="L120" i="14"/>
  <c r="AI120" i="14"/>
  <c r="AJ120" i="14" s="1"/>
  <c r="AK120" i="14"/>
  <c r="AL120" i="14" s="1"/>
  <c r="AM120" i="14"/>
  <c r="AN120" i="14" s="1"/>
  <c r="AO120" i="14"/>
  <c r="AP120" i="14" s="1"/>
  <c r="AQ120" i="14"/>
  <c r="AR120" i="14" s="1"/>
  <c r="N121" i="14"/>
  <c r="O121" i="14" s="1"/>
  <c r="P121" i="14" s="1"/>
  <c r="Q121" i="14"/>
  <c r="S121" i="14" s="1"/>
  <c r="R121" i="14" s="1"/>
  <c r="T121" i="14"/>
  <c r="W121" i="14"/>
  <c r="AC121" i="14"/>
  <c r="L121" i="14"/>
  <c r="AI121" i="14"/>
  <c r="AJ121" i="14" s="1"/>
  <c r="AK121" i="14"/>
  <c r="AL121" i="14" s="1"/>
  <c r="AM121" i="14"/>
  <c r="AN121" i="14" s="1"/>
  <c r="AO121" i="14"/>
  <c r="AP121" i="14" s="1"/>
  <c r="AQ121" i="14"/>
  <c r="AR121" i="14" s="1"/>
  <c r="N122" i="14"/>
  <c r="O122" i="14" s="1"/>
  <c r="P122" i="14" s="1"/>
  <c r="Q122" i="14"/>
  <c r="I122" i="14" s="1"/>
  <c r="T122" i="14"/>
  <c r="W122" i="14"/>
  <c r="AC122" i="14"/>
  <c r="L122" i="14"/>
  <c r="AI122" i="14"/>
  <c r="AJ122" i="14" s="1"/>
  <c r="AK122" i="14"/>
  <c r="AL122" i="14" s="1"/>
  <c r="AM122" i="14"/>
  <c r="AN122" i="14" s="1"/>
  <c r="AO122" i="14"/>
  <c r="AP122" i="14" s="1"/>
  <c r="AQ122" i="14"/>
  <c r="AR122" i="14" s="1"/>
  <c r="N123" i="14"/>
  <c r="O123" i="14" s="1"/>
  <c r="P123" i="14" s="1"/>
  <c r="Q123" i="14"/>
  <c r="I123" i="14" s="1"/>
  <c r="T123" i="14"/>
  <c r="W123" i="14"/>
  <c r="AC123" i="14"/>
  <c r="L123" i="14"/>
  <c r="AI123" i="14"/>
  <c r="AJ123" i="14" s="1"/>
  <c r="AK123" i="14"/>
  <c r="AL123" i="14" s="1"/>
  <c r="AM123" i="14"/>
  <c r="AN123" i="14" s="1"/>
  <c r="AO123" i="14"/>
  <c r="AP123" i="14" s="1"/>
  <c r="AQ123" i="14"/>
  <c r="AR123" i="14" s="1"/>
  <c r="N124" i="14"/>
  <c r="O124" i="14" s="1"/>
  <c r="P124" i="14" s="1"/>
  <c r="Q124" i="14"/>
  <c r="S124" i="14" s="1"/>
  <c r="R124" i="14" s="1"/>
  <c r="T124" i="14"/>
  <c r="W124" i="14"/>
  <c r="AC124" i="14"/>
  <c r="L124" i="14"/>
  <c r="AI124" i="14"/>
  <c r="AJ124" i="14" s="1"/>
  <c r="AK124" i="14"/>
  <c r="AL124" i="14" s="1"/>
  <c r="AM124" i="14"/>
  <c r="AN124" i="14" s="1"/>
  <c r="AO124" i="14"/>
  <c r="AP124" i="14" s="1"/>
  <c r="AQ124" i="14"/>
  <c r="AR124" i="14" s="1"/>
  <c r="N125" i="14"/>
  <c r="O125" i="14" s="1"/>
  <c r="P125" i="14" s="1"/>
  <c r="Q125" i="14"/>
  <c r="S125" i="14" s="1"/>
  <c r="R125" i="14" s="1"/>
  <c r="T125" i="14"/>
  <c r="W125" i="14"/>
  <c r="AC125" i="14"/>
  <c r="L125" i="14"/>
  <c r="AI125" i="14"/>
  <c r="AJ125" i="14" s="1"/>
  <c r="AK125" i="14"/>
  <c r="AL125" i="14" s="1"/>
  <c r="AM125" i="14"/>
  <c r="AN125" i="14" s="1"/>
  <c r="AO125" i="14"/>
  <c r="AP125" i="14" s="1"/>
  <c r="AQ125" i="14"/>
  <c r="AR125" i="14" s="1"/>
  <c r="N126" i="14"/>
  <c r="O126" i="14" s="1"/>
  <c r="P126" i="14" s="1"/>
  <c r="Q126" i="14"/>
  <c r="I126" i="14" s="1"/>
  <c r="T126" i="14"/>
  <c r="W126" i="14"/>
  <c r="AC126" i="14"/>
  <c r="L126" i="14"/>
  <c r="AI126" i="14"/>
  <c r="AJ126" i="14" s="1"/>
  <c r="AK126" i="14"/>
  <c r="AL126" i="14" s="1"/>
  <c r="AM126" i="14"/>
  <c r="AN126" i="14" s="1"/>
  <c r="AO126" i="14"/>
  <c r="AP126" i="14" s="1"/>
  <c r="AQ126" i="14"/>
  <c r="AR126" i="14" s="1"/>
  <c r="N127" i="14"/>
  <c r="O127" i="14" s="1"/>
  <c r="P127" i="14" s="1"/>
  <c r="Q127" i="14"/>
  <c r="I127" i="14" s="1"/>
  <c r="T127" i="14"/>
  <c r="W127" i="14"/>
  <c r="AC127" i="14"/>
  <c r="L127" i="14"/>
  <c r="AI127" i="14"/>
  <c r="AJ127" i="14" s="1"/>
  <c r="AK127" i="14"/>
  <c r="AL127" i="14" s="1"/>
  <c r="AM127" i="14"/>
  <c r="AN127" i="14" s="1"/>
  <c r="AO127" i="14"/>
  <c r="AP127" i="14" s="1"/>
  <c r="AQ127" i="14"/>
  <c r="AR127" i="14" s="1"/>
  <c r="N128" i="14"/>
  <c r="O128" i="14" s="1"/>
  <c r="P128" i="14" s="1"/>
  <c r="Q128" i="14"/>
  <c r="I128" i="14" s="1"/>
  <c r="T128" i="14"/>
  <c r="W128" i="14"/>
  <c r="AC128" i="14"/>
  <c r="L128" i="14"/>
  <c r="AI128" i="14"/>
  <c r="AJ128" i="14" s="1"/>
  <c r="AK128" i="14"/>
  <c r="AL128" i="14" s="1"/>
  <c r="AM128" i="14"/>
  <c r="AN128" i="14" s="1"/>
  <c r="AO128" i="14"/>
  <c r="AP128" i="14" s="1"/>
  <c r="AQ128" i="14"/>
  <c r="AR128" i="14" s="1"/>
  <c r="N129" i="14"/>
  <c r="O129" i="14" s="1"/>
  <c r="P129" i="14" s="1"/>
  <c r="Q129" i="14"/>
  <c r="S129" i="14" s="1"/>
  <c r="R129" i="14" s="1"/>
  <c r="T129" i="14"/>
  <c r="W129" i="14"/>
  <c r="AC129" i="14"/>
  <c r="L129" i="14"/>
  <c r="AI129" i="14"/>
  <c r="AJ129" i="14" s="1"/>
  <c r="AK129" i="14"/>
  <c r="AL129" i="14" s="1"/>
  <c r="AM129" i="14"/>
  <c r="AN129" i="14" s="1"/>
  <c r="AO129" i="14"/>
  <c r="AP129" i="14" s="1"/>
  <c r="AQ129" i="14"/>
  <c r="AR129" i="14" s="1"/>
  <c r="N130" i="14"/>
  <c r="O130" i="14" s="1"/>
  <c r="P130" i="14" s="1"/>
  <c r="Q130" i="14"/>
  <c r="I130" i="14" s="1"/>
  <c r="T130" i="14"/>
  <c r="W130" i="14"/>
  <c r="AC130" i="14"/>
  <c r="L130" i="14"/>
  <c r="AI130" i="14"/>
  <c r="AJ130" i="14" s="1"/>
  <c r="AK130" i="14"/>
  <c r="AL130" i="14" s="1"/>
  <c r="AM130" i="14"/>
  <c r="AN130" i="14" s="1"/>
  <c r="AO130" i="14"/>
  <c r="AP130" i="14" s="1"/>
  <c r="AQ130" i="14"/>
  <c r="AR130" i="14" s="1"/>
  <c r="N131" i="14"/>
  <c r="O131" i="14" s="1"/>
  <c r="P131" i="14" s="1"/>
  <c r="Q131" i="14"/>
  <c r="I131" i="14" s="1"/>
  <c r="T131" i="14"/>
  <c r="W131" i="14"/>
  <c r="AC131" i="14"/>
  <c r="L131" i="14"/>
  <c r="AI131" i="14"/>
  <c r="AJ131" i="14" s="1"/>
  <c r="AK131" i="14"/>
  <c r="AL131" i="14" s="1"/>
  <c r="AM131" i="14"/>
  <c r="AN131" i="14" s="1"/>
  <c r="AO131" i="14"/>
  <c r="AP131" i="14" s="1"/>
  <c r="AQ131" i="14"/>
  <c r="AR131" i="14" s="1"/>
  <c r="AQ109" i="14"/>
  <c r="AR109" i="14" s="1"/>
  <c r="AO109" i="14"/>
  <c r="AP109" i="14" s="1"/>
  <c r="AM109" i="14"/>
  <c r="AN109" i="14" s="1"/>
  <c r="AK109" i="14"/>
  <c r="AL109" i="14" s="1"/>
  <c r="AI109" i="14"/>
  <c r="AJ109" i="14" s="1"/>
  <c r="L109" i="14"/>
  <c r="AC109" i="14"/>
  <c r="W109" i="14"/>
  <c r="T109" i="14"/>
  <c r="Q109" i="14"/>
  <c r="I109" i="14" s="1"/>
  <c r="N109" i="14"/>
  <c r="O109" i="14" s="1"/>
  <c r="P109" i="14" s="1"/>
  <c r="AQ108" i="14"/>
  <c r="AR108" i="14" s="1"/>
  <c r="AO108" i="14"/>
  <c r="AP108" i="14" s="1"/>
  <c r="AM108" i="14"/>
  <c r="AN108" i="14" s="1"/>
  <c r="AK108" i="14"/>
  <c r="AL108" i="14" s="1"/>
  <c r="AI108" i="14"/>
  <c r="AJ108" i="14" s="1"/>
  <c r="L108" i="14"/>
  <c r="AC108" i="14"/>
  <c r="W108" i="14"/>
  <c r="T108" i="14"/>
  <c r="Q108" i="14"/>
  <c r="I108" i="14" s="1"/>
  <c r="N108" i="14"/>
  <c r="O108" i="14" s="1"/>
  <c r="P108" i="14" s="1"/>
  <c r="AQ107" i="14"/>
  <c r="AR107" i="14" s="1"/>
  <c r="AO107" i="14"/>
  <c r="AP107" i="14" s="1"/>
  <c r="AM107" i="14"/>
  <c r="AN107" i="14" s="1"/>
  <c r="AK107" i="14"/>
  <c r="AL107" i="14" s="1"/>
  <c r="AI107" i="14"/>
  <c r="AJ107" i="14" s="1"/>
  <c r="L107" i="14"/>
  <c r="AC107" i="14"/>
  <c r="W107" i="14"/>
  <c r="T107" i="14"/>
  <c r="Q107" i="14"/>
  <c r="S107" i="14" s="1"/>
  <c r="R107" i="14" s="1"/>
  <c r="N107" i="14"/>
  <c r="O107" i="14" s="1"/>
  <c r="P107" i="14" s="1"/>
  <c r="N106" i="14"/>
  <c r="O106" i="14" s="1"/>
  <c r="P106" i="14" s="1"/>
  <c r="Q106" i="14"/>
  <c r="I106" i="14" s="1"/>
  <c r="T106" i="14"/>
  <c r="W106" i="14"/>
  <c r="AC106" i="14"/>
  <c r="L106" i="14"/>
  <c r="AI106" i="14"/>
  <c r="AJ106" i="14" s="1"/>
  <c r="AK106" i="14"/>
  <c r="AL106" i="14" s="1"/>
  <c r="AM106" i="14"/>
  <c r="AN106" i="14" s="1"/>
  <c r="AO106" i="14"/>
  <c r="AP106" i="14" s="1"/>
  <c r="AQ106" i="14"/>
  <c r="AR106" i="14" s="1"/>
  <c r="AQ604" i="14"/>
  <c r="AR604" i="14" s="1"/>
  <c r="AO604" i="14"/>
  <c r="AP604" i="14" s="1"/>
  <c r="AM604" i="14"/>
  <c r="AN604" i="14" s="1"/>
  <c r="AK604" i="14"/>
  <c r="AL604" i="14" s="1"/>
  <c r="AI604" i="14"/>
  <c r="AJ604" i="14" s="1"/>
  <c r="L604" i="14"/>
  <c r="AC604" i="14"/>
  <c r="W604" i="14"/>
  <c r="T604" i="14"/>
  <c r="Q604" i="14"/>
  <c r="I604" i="14" s="1"/>
  <c r="N604" i="14"/>
  <c r="O604" i="14" s="1"/>
  <c r="P604" i="14" s="1"/>
  <c r="AQ603" i="14"/>
  <c r="AR603" i="14" s="1"/>
  <c r="AO603" i="14"/>
  <c r="AP603" i="14" s="1"/>
  <c r="AM603" i="14"/>
  <c r="AN603" i="14" s="1"/>
  <c r="AK603" i="14"/>
  <c r="AL603" i="14" s="1"/>
  <c r="AI603" i="14"/>
  <c r="AJ603" i="14" s="1"/>
  <c r="L603" i="14"/>
  <c r="AC603" i="14"/>
  <c r="W603" i="14"/>
  <c r="T603" i="14"/>
  <c r="Q603" i="14"/>
  <c r="S603" i="14" s="1"/>
  <c r="R603" i="14" s="1"/>
  <c r="N603" i="14"/>
  <c r="O603" i="14" s="1"/>
  <c r="P603" i="14" s="1"/>
  <c r="N601" i="14"/>
  <c r="O601" i="14" s="1"/>
  <c r="P601" i="14" s="1"/>
  <c r="Q601" i="14"/>
  <c r="I601" i="14" s="1"/>
  <c r="T601" i="14"/>
  <c r="W601" i="14"/>
  <c r="AC601" i="14"/>
  <c r="L601" i="14"/>
  <c r="AI601" i="14"/>
  <c r="AJ601" i="14" s="1"/>
  <c r="AK601" i="14"/>
  <c r="AL601" i="14" s="1"/>
  <c r="AM601" i="14"/>
  <c r="AN601" i="14" s="1"/>
  <c r="AO601" i="14"/>
  <c r="AP601" i="14" s="1"/>
  <c r="AQ601" i="14"/>
  <c r="AR601" i="14" s="1"/>
  <c r="N602" i="14"/>
  <c r="O602" i="14" s="1"/>
  <c r="P602" i="14" s="1"/>
  <c r="Q602" i="14"/>
  <c r="I602" i="14" s="1"/>
  <c r="T602" i="14"/>
  <c r="W602" i="14"/>
  <c r="AC602" i="14"/>
  <c r="L602" i="14"/>
  <c r="AI602" i="14"/>
  <c r="AJ602" i="14" s="1"/>
  <c r="AK602" i="14"/>
  <c r="AL602" i="14" s="1"/>
  <c r="AM602" i="14"/>
  <c r="AN602" i="14" s="1"/>
  <c r="AO602" i="14"/>
  <c r="AP602" i="14" s="1"/>
  <c r="AQ602" i="14"/>
  <c r="AR602" i="14" s="1"/>
  <c r="N528" i="14"/>
  <c r="O528" i="14" s="1"/>
  <c r="P528" i="14" s="1"/>
  <c r="Q528" i="14"/>
  <c r="I528" i="14" s="1"/>
  <c r="T528" i="14"/>
  <c r="W528" i="14"/>
  <c r="AC528" i="14"/>
  <c r="L528" i="14"/>
  <c r="AI528" i="14"/>
  <c r="AJ528" i="14" s="1"/>
  <c r="AK528" i="14"/>
  <c r="AL528" i="14" s="1"/>
  <c r="AM528" i="14"/>
  <c r="AN528" i="14" s="1"/>
  <c r="AO528" i="14"/>
  <c r="AP528" i="14" s="1"/>
  <c r="AQ528" i="14"/>
  <c r="AR528" i="14" s="1"/>
  <c r="AQ527" i="14"/>
  <c r="AR527" i="14" s="1"/>
  <c r="AO527" i="14"/>
  <c r="AP527" i="14" s="1"/>
  <c r="AM527" i="14"/>
  <c r="AN527" i="14" s="1"/>
  <c r="AK527" i="14"/>
  <c r="AL527" i="14" s="1"/>
  <c r="AI527" i="14"/>
  <c r="AJ527" i="14" s="1"/>
  <c r="L527" i="14"/>
  <c r="AC527" i="14"/>
  <c r="W527" i="14"/>
  <c r="T527" i="14"/>
  <c r="Q527" i="14"/>
  <c r="I527" i="14" s="1"/>
  <c r="N527" i="14"/>
  <c r="O527" i="14" s="1"/>
  <c r="P527" i="14" s="1"/>
  <c r="I334" i="14" l="1"/>
  <c r="S487" i="14"/>
  <c r="R487" i="14" s="1"/>
  <c r="S485" i="14"/>
  <c r="R485" i="14" s="1"/>
  <c r="S325" i="14"/>
  <c r="R325" i="14" s="1"/>
  <c r="I6" i="14"/>
  <c r="I530" i="14"/>
  <c r="I529" i="14"/>
  <c r="I486" i="14"/>
  <c r="S602" i="14"/>
  <c r="R602" i="14" s="1"/>
  <c r="S484" i="14"/>
  <c r="R484" i="14" s="1"/>
  <c r="I626" i="14"/>
  <c r="I627" i="14"/>
  <c r="S625" i="14"/>
  <c r="R625" i="14" s="1"/>
  <c r="S624" i="14"/>
  <c r="R624" i="14" s="1"/>
  <c r="I139" i="14"/>
  <c r="S138" i="14"/>
  <c r="R138" i="14" s="1"/>
  <c r="I137" i="14"/>
  <c r="S136" i="14"/>
  <c r="R136" i="14" s="1"/>
  <c r="S111" i="14"/>
  <c r="R111" i="14" s="1"/>
  <c r="S134" i="14"/>
  <c r="R134" i="14" s="1"/>
  <c r="S135" i="14"/>
  <c r="R135" i="14" s="1"/>
  <c r="I133" i="14"/>
  <c r="S132" i="14"/>
  <c r="R132" i="14" s="1"/>
  <c r="S120" i="14"/>
  <c r="R120" i="14" s="1"/>
  <c r="S119" i="14"/>
  <c r="R119" i="14" s="1"/>
  <c r="I117" i="14"/>
  <c r="S131" i="14"/>
  <c r="R131" i="14" s="1"/>
  <c r="S127" i="14"/>
  <c r="R127" i="14" s="1"/>
  <c r="I124" i="14"/>
  <c r="I125" i="14"/>
  <c r="S123" i="14"/>
  <c r="R123" i="14" s="1"/>
  <c r="I116" i="14"/>
  <c r="S128" i="14"/>
  <c r="R128" i="14" s="1"/>
  <c r="I129" i="14"/>
  <c r="I121" i="14"/>
  <c r="S115" i="14"/>
  <c r="R115" i="14" s="1"/>
  <c r="I113" i="14"/>
  <c r="I112" i="14"/>
  <c r="S122" i="14"/>
  <c r="R122" i="14" s="1"/>
  <c r="S118" i="14"/>
  <c r="R118" i="14" s="1"/>
  <c r="S114" i="14"/>
  <c r="R114" i="14" s="1"/>
  <c r="S110" i="14"/>
  <c r="R110" i="14" s="1"/>
  <c r="S126" i="14"/>
  <c r="R126" i="14" s="1"/>
  <c r="S130" i="14"/>
  <c r="R130" i="14" s="1"/>
  <c r="S527" i="14"/>
  <c r="R527" i="14" s="1"/>
  <c r="S108" i="14"/>
  <c r="R108" i="14" s="1"/>
  <c r="S109" i="14"/>
  <c r="R109" i="14" s="1"/>
  <c r="I107" i="14"/>
  <c r="S106" i="14"/>
  <c r="R106" i="14" s="1"/>
  <c r="I603" i="14"/>
  <c r="S604" i="14"/>
  <c r="R604" i="14" s="1"/>
  <c r="S601" i="14"/>
  <c r="R601" i="14" s="1"/>
  <c r="S528" i="14"/>
  <c r="R528" i="14" s="1"/>
  <c r="AQ501" i="14"/>
  <c r="AR501" i="14" s="1"/>
  <c r="AO501" i="14"/>
  <c r="AP501" i="14" s="1"/>
  <c r="AM501" i="14"/>
  <c r="AN501" i="14" s="1"/>
  <c r="AK501" i="14"/>
  <c r="AL501" i="14" s="1"/>
  <c r="AI501" i="14"/>
  <c r="AJ501" i="14" s="1"/>
  <c r="L501" i="14"/>
  <c r="AC501" i="14"/>
  <c r="W501" i="14"/>
  <c r="T501" i="14"/>
  <c r="Q501" i="14"/>
  <c r="I501" i="14" s="1"/>
  <c r="N501" i="14"/>
  <c r="O501" i="14" s="1"/>
  <c r="P501" i="14" s="1"/>
  <c r="AQ500" i="14"/>
  <c r="AR500" i="14" s="1"/>
  <c r="AO500" i="14"/>
  <c r="AP500" i="14" s="1"/>
  <c r="AM500" i="14"/>
  <c r="AN500" i="14" s="1"/>
  <c r="AK500" i="14"/>
  <c r="AL500" i="14" s="1"/>
  <c r="AI500" i="14"/>
  <c r="AJ500" i="14" s="1"/>
  <c r="L500" i="14"/>
  <c r="AC500" i="14"/>
  <c r="W500" i="14"/>
  <c r="T500" i="14"/>
  <c r="Q500" i="14"/>
  <c r="I500" i="14" s="1"/>
  <c r="N500" i="14"/>
  <c r="O500" i="14" s="1"/>
  <c r="P500" i="14" s="1"/>
  <c r="S500" i="14" l="1"/>
  <c r="R500" i="14" s="1"/>
  <c r="S501" i="14"/>
  <c r="R501" i="14" s="1"/>
  <c r="N499" i="14" l="1"/>
  <c r="O499" i="14" s="1"/>
  <c r="P499" i="14" s="1"/>
  <c r="Q499" i="14"/>
  <c r="I499" i="14" s="1"/>
  <c r="T499" i="14"/>
  <c r="W499" i="14"/>
  <c r="AC499" i="14"/>
  <c r="L499" i="14"/>
  <c r="AI499" i="14"/>
  <c r="AJ499" i="14" s="1"/>
  <c r="AK499" i="14"/>
  <c r="AL499" i="14" s="1"/>
  <c r="AM499" i="14"/>
  <c r="AN499" i="14" s="1"/>
  <c r="AO499" i="14"/>
  <c r="AP499" i="14" s="1"/>
  <c r="AQ499" i="14"/>
  <c r="AR499" i="14" s="1"/>
  <c r="N498" i="14"/>
  <c r="O498" i="14" s="1"/>
  <c r="P498" i="14" s="1"/>
  <c r="Q498" i="14"/>
  <c r="I498" i="14" s="1"/>
  <c r="T498" i="14"/>
  <c r="W498" i="14"/>
  <c r="AC498" i="14"/>
  <c r="L498" i="14"/>
  <c r="AI498" i="14"/>
  <c r="AJ498" i="14" s="1"/>
  <c r="AK498" i="14"/>
  <c r="AL498" i="14" s="1"/>
  <c r="AM498" i="14"/>
  <c r="AN498" i="14" s="1"/>
  <c r="AO498" i="14"/>
  <c r="AP498" i="14" s="1"/>
  <c r="AQ498" i="14"/>
  <c r="AR498" i="14" s="1"/>
  <c r="AQ54" i="14"/>
  <c r="AR54" i="14" s="1"/>
  <c r="AO54" i="14"/>
  <c r="AP54" i="14" s="1"/>
  <c r="AM54" i="14"/>
  <c r="AN54" i="14" s="1"/>
  <c r="AK54" i="14"/>
  <c r="AL54" i="14" s="1"/>
  <c r="AI54" i="14"/>
  <c r="AJ54" i="14" s="1"/>
  <c r="L54" i="14"/>
  <c r="AC54" i="14"/>
  <c r="W54" i="14"/>
  <c r="T54" i="14"/>
  <c r="Q54" i="14"/>
  <c r="S54" i="14" s="1"/>
  <c r="R54" i="14" s="1"/>
  <c r="N54" i="14"/>
  <c r="O54" i="14" s="1"/>
  <c r="P54" i="14" s="1"/>
  <c r="AQ53" i="14"/>
  <c r="AR53" i="14" s="1"/>
  <c r="AO53" i="14"/>
  <c r="AP53" i="14" s="1"/>
  <c r="AM53" i="14"/>
  <c r="AN53" i="14" s="1"/>
  <c r="AK53" i="14"/>
  <c r="AL53" i="14" s="1"/>
  <c r="AI53" i="14"/>
  <c r="AJ53" i="14" s="1"/>
  <c r="L53" i="14"/>
  <c r="AC53" i="14"/>
  <c r="W53" i="14"/>
  <c r="T53" i="14"/>
  <c r="Q53" i="14"/>
  <c r="I53" i="14" s="1"/>
  <c r="N53" i="14"/>
  <c r="O53" i="14" s="1"/>
  <c r="P53" i="14" s="1"/>
  <c r="AQ52" i="14"/>
  <c r="AR52" i="14" s="1"/>
  <c r="AO52" i="14"/>
  <c r="AP52" i="14" s="1"/>
  <c r="AM52" i="14"/>
  <c r="AN52" i="14" s="1"/>
  <c r="AK52" i="14"/>
  <c r="AL52" i="14" s="1"/>
  <c r="AI52" i="14"/>
  <c r="AJ52" i="14" s="1"/>
  <c r="L52" i="14"/>
  <c r="AC52" i="14"/>
  <c r="W52" i="14"/>
  <c r="T52" i="14"/>
  <c r="Q52" i="14"/>
  <c r="S52" i="14" s="1"/>
  <c r="R52" i="14" s="1"/>
  <c r="N52" i="14"/>
  <c r="O52" i="14" s="1"/>
  <c r="P52" i="14" s="1"/>
  <c r="AQ51" i="14"/>
  <c r="AR51" i="14" s="1"/>
  <c r="AO51" i="14"/>
  <c r="AP51" i="14" s="1"/>
  <c r="AM51" i="14"/>
  <c r="AN51" i="14" s="1"/>
  <c r="AK51" i="14"/>
  <c r="AL51" i="14" s="1"/>
  <c r="AI51" i="14"/>
  <c r="AJ51" i="14" s="1"/>
  <c r="L51" i="14"/>
  <c r="AC51" i="14"/>
  <c r="W51" i="14"/>
  <c r="T51" i="14"/>
  <c r="Q51" i="14"/>
  <c r="S51" i="14" s="1"/>
  <c r="R51" i="14" s="1"/>
  <c r="N51" i="14"/>
  <c r="O51" i="14" s="1"/>
  <c r="P51" i="14" s="1"/>
  <c r="AQ50" i="14"/>
  <c r="AR50" i="14" s="1"/>
  <c r="AO50" i="14"/>
  <c r="AP50" i="14" s="1"/>
  <c r="AM50" i="14"/>
  <c r="AN50" i="14" s="1"/>
  <c r="AK50" i="14"/>
  <c r="AL50" i="14" s="1"/>
  <c r="AI50" i="14"/>
  <c r="AJ50" i="14" s="1"/>
  <c r="L50" i="14"/>
  <c r="AC50" i="14"/>
  <c r="W50" i="14"/>
  <c r="T50" i="14"/>
  <c r="Q50" i="14"/>
  <c r="S50" i="14" s="1"/>
  <c r="R50" i="14" s="1"/>
  <c r="N50" i="14"/>
  <c r="O50" i="14" s="1"/>
  <c r="P50" i="14" s="1"/>
  <c r="AQ49" i="14"/>
  <c r="AR49" i="14" s="1"/>
  <c r="AO49" i="14"/>
  <c r="AP49" i="14" s="1"/>
  <c r="AM49" i="14"/>
  <c r="AN49" i="14" s="1"/>
  <c r="AK49" i="14"/>
  <c r="AL49" i="14" s="1"/>
  <c r="AI49" i="14"/>
  <c r="AJ49" i="14" s="1"/>
  <c r="L49" i="14"/>
  <c r="AC49" i="14"/>
  <c r="W49" i="14"/>
  <c r="T49" i="14"/>
  <c r="Q49" i="14"/>
  <c r="S49" i="14" s="1"/>
  <c r="R49" i="14" s="1"/>
  <c r="N49" i="14"/>
  <c r="O49" i="14" s="1"/>
  <c r="P49" i="14" s="1"/>
  <c r="N48" i="14"/>
  <c r="O48" i="14" s="1"/>
  <c r="P48" i="14" s="1"/>
  <c r="Q48" i="14"/>
  <c r="I48" i="14" s="1"/>
  <c r="T48" i="14"/>
  <c r="W48" i="14"/>
  <c r="AC48" i="14"/>
  <c r="L48" i="14"/>
  <c r="AI48" i="14"/>
  <c r="AJ48" i="14" s="1"/>
  <c r="AK48" i="14"/>
  <c r="AL48" i="14" s="1"/>
  <c r="AM48" i="14"/>
  <c r="AN48" i="14" s="1"/>
  <c r="AO48" i="14"/>
  <c r="AP48" i="14" s="1"/>
  <c r="AQ48" i="14"/>
  <c r="AR48" i="14" s="1"/>
  <c r="S499" i="14" l="1"/>
  <c r="R499" i="14" s="1"/>
  <c r="S53" i="14"/>
  <c r="R53" i="14" s="1"/>
  <c r="S498" i="14"/>
  <c r="R498" i="14" s="1"/>
  <c r="I54" i="14"/>
  <c r="I52" i="14"/>
  <c r="I51" i="14"/>
  <c r="I50" i="14"/>
  <c r="I49" i="14"/>
  <c r="S48" i="14"/>
  <c r="R48" i="14" s="1"/>
  <c r="N1166" i="14"/>
  <c r="O1166" i="14" s="1"/>
  <c r="P1166" i="14" s="1"/>
  <c r="Q1166" i="14"/>
  <c r="I1166" i="14" s="1"/>
  <c r="T1166" i="14"/>
  <c r="W1166" i="14"/>
  <c r="AC1166" i="14"/>
  <c r="L1166" i="14"/>
  <c r="AI1166" i="14"/>
  <c r="AJ1166" i="14" s="1"/>
  <c r="AK1166" i="14"/>
  <c r="AL1166" i="14" s="1"/>
  <c r="AM1166" i="14"/>
  <c r="AN1166" i="14" s="1"/>
  <c r="AO1166" i="14"/>
  <c r="AP1166" i="14" s="1"/>
  <c r="AQ1166" i="14"/>
  <c r="AR1166" i="14" s="1"/>
  <c r="N1167" i="14"/>
  <c r="O1167" i="14" s="1"/>
  <c r="P1167" i="14" s="1"/>
  <c r="Q1167" i="14"/>
  <c r="I1167" i="14" s="1"/>
  <c r="T1167" i="14"/>
  <c r="W1167" i="14"/>
  <c r="AC1167" i="14"/>
  <c r="L1167" i="14"/>
  <c r="AI1167" i="14"/>
  <c r="AJ1167" i="14" s="1"/>
  <c r="AK1167" i="14"/>
  <c r="AL1167" i="14" s="1"/>
  <c r="AM1167" i="14"/>
  <c r="AN1167" i="14" s="1"/>
  <c r="AO1167" i="14"/>
  <c r="AP1167" i="14" s="1"/>
  <c r="AQ1167" i="14"/>
  <c r="AR1167" i="14" s="1"/>
  <c r="N1168" i="14"/>
  <c r="O1168" i="14" s="1"/>
  <c r="P1168" i="14" s="1"/>
  <c r="Q1168" i="14"/>
  <c r="S1168" i="14" s="1"/>
  <c r="R1168" i="14" s="1"/>
  <c r="T1168" i="14"/>
  <c r="W1168" i="14"/>
  <c r="AC1168" i="14"/>
  <c r="L1168" i="14"/>
  <c r="AI1168" i="14"/>
  <c r="AJ1168" i="14" s="1"/>
  <c r="AK1168" i="14"/>
  <c r="AL1168" i="14" s="1"/>
  <c r="AM1168" i="14"/>
  <c r="AN1168" i="14" s="1"/>
  <c r="AO1168" i="14"/>
  <c r="AP1168" i="14" s="1"/>
  <c r="AQ1168" i="14"/>
  <c r="AR1168" i="14" s="1"/>
  <c r="N1169" i="14"/>
  <c r="O1169" i="14" s="1"/>
  <c r="P1169" i="14" s="1"/>
  <c r="Q1169" i="14"/>
  <c r="I1169" i="14" s="1"/>
  <c r="T1169" i="14"/>
  <c r="W1169" i="14"/>
  <c r="AC1169" i="14"/>
  <c r="L1169" i="14"/>
  <c r="AI1169" i="14"/>
  <c r="AJ1169" i="14" s="1"/>
  <c r="AK1169" i="14"/>
  <c r="AL1169" i="14" s="1"/>
  <c r="AM1169" i="14"/>
  <c r="AN1169" i="14" s="1"/>
  <c r="AO1169" i="14"/>
  <c r="AP1169" i="14" s="1"/>
  <c r="AQ1169" i="14"/>
  <c r="AR1169" i="14" s="1"/>
  <c r="N1170" i="14"/>
  <c r="O1170" i="14" s="1"/>
  <c r="P1170" i="14" s="1"/>
  <c r="Q1170" i="14"/>
  <c r="S1170" i="14" s="1"/>
  <c r="R1170" i="14" s="1"/>
  <c r="T1170" i="14"/>
  <c r="W1170" i="14"/>
  <c r="AC1170" i="14"/>
  <c r="L1170" i="14"/>
  <c r="AI1170" i="14"/>
  <c r="AJ1170" i="14" s="1"/>
  <c r="AK1170" i="14"/>
  <c r="AL1170" i="14" s="1"/>
  <c r="AM1170" i="14"/>
  <c r="AN1170" i="14" s="1"/>
  <c r="AO1170" i="14"/>
  <c r="AP1170" i="14" s="1"/>
  <c r="AQ1170" i="14"/>
  <c r="AR1170" i="14" s="1"/>
  <c r="N292" i="14"/>
  <c r="O292" i="14" s="1"/>
  <c r="P292" i="14" s="1"/>
  <c r="Q292" i="14"/>
  <c r="I292" i="14" s="1"/>
  <c r="T292" i="14"/>
  <c r="W292" i="14"/>
  <c r="AC292" i="14"/>
  <c r="L292" i="14"/>
  <c r="AI292" i="14"/>
  <c r="AJ292" i="14" s="1"/>
  <c r="AK292" i="14"/>
  <c r="AL292" i="14" s="1"/>
  <c r="AM292" i="14"/>
  <c r="AN292" i="14" s="1"/>
  <c r="AO292" i="14"/>
  <c r="AP292" i="14" s="1"/>
  <c r="AQ292" i="14"/>
  <c r="AR292" i="14" s="1"/>
  <c r="U1170" i="14" l="1"/>
  <c r="U1168" i="14"/>
  <c r="I1168" i="14"/>
  <c r="S292" i="14"/>
  <c r="R292" i="14" s="1"/>
  <c r="I1170" i="14"/>
  <c r="S1167" i="14"/>
  <c r="R1167" i="14" s="1"/>
  <c r="S1169" i="14"/>
  <c r="R1169" i="14" s="1"/>
  <c r="S1166" i="14"/>
  <c r="R1166" i="14" s="1"/>
  <c r="N1046" i="14"/>
  <c r="N1585" i="14"/>
  <c r="N1504" i="14"/>
  <c r="N14" i="14"/>
  <c r="N15" i="14"/>
  <c r="N16" i="14"/>
  <c r="N17" i="14"/>
  <c r="N18" i="14"/>
  <c r="O18" i="14" s="1"/>
  <c r="P18" i="14" s="1"/>
  <c r="N19" i="14"/>
  <c r="O19" i="14" s="1"/>
  <c r="P19" i="14" s="1"/>
  <c r="N22" i="14"/>
  <c r="N23" i="14"/>
  <c r="N24" i="14"/>
  <c r="N25" i="14"/>
  <c r="N926" i="14"/>
  <c r="N927" i="14"/>
  <c r="Q18" i="14"/>
  <c r="S18" i="14" s="1"/>
  <c r="R18" i="14" s="1"/>
  <c r="T18" i="14"/>
  <c r="W18" i="14"/>
  <c r="AC18" i="14"/>
  <c r="L18" i="14"/>
  <c r="AI18" i="14"/>
  <c r="AJ18" i="14" s="1"/>
  <c r="AK18" i="14"/>
  <c r="AL18" i="14" s="1"/>
  <c r="AM18" i="14"/>
  <c r="AN18" i="14" s="1"/>
  <c r="AO18" i="14"/>
  <c r="AP18" i="14" s="1"/>
  <c r="AQ18" i="14"/>
  <c r="AR18" i="14" s="1"/>
  <c r="Q19" i="14"/>
  <c r="I19" i="14" s="1"/>
  <c r="T19" i="14"/>
  <c r="W19" i="14"/>
  <c r="AC19" i="14"/>
  <c r="L19" i="14"/>
  <c r="AI19" i="14"/>
  <c r="AJ19" i="14" s="1"/>
  <c r="AK19" i="14"/>
  <c r="AL19" i="14" s="1"/>
  <c r="AM19" i="14"/>
  <c r="AN19" i="14" s="1"/>
  <c r="AO19" i="14"/>
  <c r="AP19" i="14" s="1"/>
  <c r="AQ19" i="14"/>
  <c r="AR19" i="14" s="1"/>
  <c r="N1583" i="14"/>
  <c r="N1584" i="14"/>
  <c r="N928" i="14"/>
  <c r="N929" i="14"/>
  <c r="N930" i="14"/>
  <c r="N931" i="14"/>
  <c r="N470" i="14"/>
  <c r="O470" i="14" s="1"/>
  <c r="P470" i="14" s="1"/>
  <c r="Q470" i="14"/>
  <c r="I470" i="14" s="1"/>
  <c r="T470" i="14"/>
  <c r="W470" i="14"/>
  <c r="AC470" i="14"/>
  <c r="L470" i="14"/>
  <c r="AI470" i="14"/>
  <c r="AJ470" i="14" s="1"/>
  <c r="AK470" i="14"/>
  <c r="AL470" i="14" s="1"/>
  <c r="AM470" i="14"/>
  <c r="AN470" i="14" s="1"/>
  <c r="AO470" i="14"/>
  <c r="AP470" i="14" s="1"/>
  <c r="AQ470" i="14"/>
  <c r="AR470" i="14" s="1"/>
  <c r="N471" i="14"/>
  <c r="O471" i="14" s="1"/>
  <c r="P471" i="14" s="1"/>
  <c r="Q471" i="14"/>
  <c r="I471" i="14" s="1"/>
  <c r="T471" i="14"/>
  <c r="W471" i="14"/>
  <c r="AC471" i="14"/>
  <c r="L471" i="14"/>
  <c r="AI471" i="14"/>
  <c r="AJ471" i="14" s="1"/>
  <c r="AK471" i="14"/>
  <c r="AL471" i="14" s="1"/>
  <c r="AM471" i="14"/>
  <c r="AN471" i="14" s="1"/>
  <c r="AO471" i="14"/>
  <c r="AP471" i="14" s="1"/>
  <c r="AQ471" i="14"/>
  <c r="AR471" i="14" s="1"/>
  <c r="L588" i="14"/>
  <c r="U1166" i="14" l="1"/>
  <c r="U1167" i="14"/>
  <c r="U1169" i="14"/>
  <c r="I18" i="14"/>
  <c r="S19" i="14"/>
  <c r="R19" i="14" s="1"/>
  <c r="S470" i="14"/>
  <c r="R470" i="14" s="1"/>
  <c r="S471" i="14"/>
  <c r="R471" i="14" s="1"/>
  <c r="N712" i="14"/>
  <c r="O712" i="14" s="1"/>
  <c r="P712" i="14" s="1"/>
  <c r="Q712" i="14"/>
  <c r="I712" i="14" s="1"/>
  <c r="T712" i="14"/>
  <c r="W712" i="14"/>
  <c r="AC712" i="14"/>
  <c r="L712" i="14"/>
  <c r="AI712" i="14"/>
  <c r="AJ712" i="14" s="1"/>
  <c r="AK712" i="14"/>
  <c r="AL712" i="14" s="1"/>
  <c r="AM712" i="14"/>
  <c r="AN712" i="14" s="1"/>
  <c r="AO712" i="14"/>
  <c r="AP712" i="14" s="1"/>
  <c r="AQ712" i="14"/>
  <c r="AR712" i="14" s="1"/>
  <c r="N713" i="14"/>
  <c r="O713" i="14" s="1"/>
  <c r="P713" i="14" s="1"/>
  <c r="Q713" i="14"/>
  <c r="S713" i="14" s="1"/>
  <c r="R713" i="14" s="1"/>
  <c r="T713" i="14"/>
  <c r="W713" i="14"/>
  <c r="AC713" i="14"/>
  <c r="L713" i="14"/>
  <c r="AI713" i="14"/>
  <c r="AJ713" i="14" s="1"/>
  <c r="AK713" i="14"/>
  <c r="AL713" i="14" s="1"/>
  <c r="AM713" i="14"/>
  <c r="AN713" i="14" s="1"/>
  <c r="AO713" i="14"/>
  <c r="AP713" i="14" s="1"/>
  <c r="AQ713" i="14"/>
  <c r="AR713" i="14" s="1"/>
  <c r="I713" i="14" l="1"/>
  <c r="S712" i="14"/>
  <c r="R712" i="14" s="1"/>
  <c r="N715" i="14"/>
  <c r="O715" i="14" s="1"/>
  <c r="P715" i="14" s="1"/>
  <c r="Q715" i="14"/>
  <c r="I715" i="14" s="1"/>
  <c r="T715" i="14"/>
  <c r="W715" i="14"/>
  <c r="AC715" i="14"/>
  <c r="L715" i="14"/>
  <c r="AI715" i="14"/>
  <c r="AJ715" i="14" s="1"/>
  <c r="AK715" i="14"/>
  <c r="AL715" i="14" s="1"/>
  <c r="AM715" i="14"/>
  <c r="AN715" i="14" s="1"/>
  <c r="AO715" i="14"/>
  <c r="AP715" i="14" s="1"/>
  <c r="AQ715" i="14"/>
  <c r="AR715" i="14" s="1"/>
  <c r="S715" i="14" l="1"/>
  <c r="R715" i="14" s="1"/>
  <c r="AR917" i="14"/>
  <c r="AO917" i="14"/>
  <c r="AP917" i="14" s="1"/>
  <c r="AM917" i="14"/>
  <c r="AN917" i="14" s="1"/>
  <c r="AK917" i="14"/>
  <c r="AL917" i="14" s="1"/>
  <c r="AI917" i="14"/>
  <c r="AJ917" i="14" s="1"/>
  <c r="L917" i="14"/>
  <c r="AC917" i="14"/>
  <c r="N917" i="14"/>
  <c r="O917" i="14" s="1"/>
  <c r="P917" i="14" s="1"/>
  <c r="AR908" i="14"/>
  <c r="AO908" i="14"/>
  <c r="AP908" i="14" s="1"/>
  <c r="AM908" i="14"/>
  <c r="AN908" i="14" s="1"/>
  <c r="AK908" i="14"/>
  <c r="AL908" i="14" s="1"/>
  <c r="AI908" i="14"/>
  <c r="AJ908" i="14" s="1"/>
  <c r="L908" i="14"/>
  <c r="AC908" i="14"/>
  <c r="N908" i="14"/>
  <c r="O908" i="14" s="1"/>
  <c r="P908" i="14" s="1"/>
  <c r="AR916" i="14"/>
  <c r="AO916" i="14"/>
  <c r="AP916" i="14" s="1"/>
  <c r="AM916" i="14"/>
  <c r="AN916" i="14" s="1"/>
  <c r="AK916" i="14"/>
  <c r="AL916" i="14" s="1"/>
  <c r="AI916" i="14"/>
  <c r="AJ916" i="14" s="1"/>
  <c r="L916" i="14"/>
  <c r="AC916" i="14"/>
  <c r="N916" i="14"/>
  <c r="O916" i="14" s="1"/>
  <c r="P916" i="14" s="1"/>
  <c r="I917" i="14" l="1"/>
  <c r="I916" i="14"/>
  <c r="I908" i="14"/>
  <c r="N714" i="14" l="1"/>
  <c r="O714" i="14" s="1"/>
  <c r="P714" i="14" s="1"/>
  <c r="Q714" i="14"/>
  <c r="I714" i="14" s="1"/>
  <c r="T714" i="14"/>
  <c r="W714" i="14"/>
  <c r="AC714" i="14"/>
  <c r="L714" i="14"/>
  <c r="AI714" i="14"/>
  <c r="AJ714" i="14" s="1"/>
  <c r="AK714" i="14"/>
  <c r="AL714" i="14" s="1"/>
  <c r="AM714" i="14"/>
  <c r="AN714" i="14" s="1"/>
  <c r="AO714" i="14"/>
  <c r="AP714" i="14" s="1"/>
  <c r="AQ714" i="14"/>
  <c r="AR714" i="14" s="1"/>
  <c r="N716" i="14"/>
  <c r="O716" i="14" s="1"/>
  <c r="P716" i="14" s="1"/>
  <c r="Q716" i="14"/>
  <c r="S716" i="14" s="1"/>
  <c r="R716" i="14" s="1"/>
  <c r="T716" i="14"/>
  <c r="W716" i="14"/>
  <c r="AC716" i="14"/>
  <c r="L716" i="14"/>
  <c r="AI716" i="14"/>
  <c r="AJ716" i="14" s="1"/>
  <c r="AK716" i="14"/>
  <c r="AL716" i="14" s="1"/>
  <c r="AM716" i="14"/>
  <c r="AN716" i="14" s="1"/>
  <c r="AO716" i="14"/>
  <c r="AP716" i="14" s="1"/>
  <c r="AQ716" i="14"/>
  <c r="AR716" i="14" s="1"/>
  <c r="I716" i="14" l="1"/>
  <c r="S714" i="14"/>
  <c r="R714" i="14" s="1"/>
  <c r="N711" i="14"/>
  <c r="O711" i="14" s="1"/>
  <c r="P711" i="14" s="1"/>
  <c r="Q711" i="14"/>
  <c r="I711" i="14" s="1"/>
  <c r="T711" i="14"/>
  <c r="W711" i="14"/>
  <c r="AC711" i="14"/>
  <c r="L711" i="14"/>
  <c r="AI711" i="14"/>
  <c r="AJ711" i="14" s="1"/>
  <c r="AK711" i="14"/>
  <c r="AL711" i="14" s="1"/>
  <c r="AM711" i="14"/>
  <c r="AN711" i="14" s="1"/>
  <c r="AO711" i="14"/>
  <c r="AP711" i="14" s="1"/>
  <c r="AQ711" i="14"/>
  <c r="AR711" i="14" s="1"/>
  <c r="S711" i="14" l="1"/>
  <c r="R711" i="14" s="1"/>
  <c r="N515" i="14"/>
  <c r="O515" i="14" s="1"/>
  <c r="P515" i="14" s="1"/>
  <c r="Q515" i="14"/>
  <c r="I515" i="14" s="1"/>
  <c r="T515" i="14"/>
  <c r="W515" i="14"/>
  <c r="AC515" i="14"/>
  <c r="L515" i="14"/>
  <c r="E38" i="28" s="1"/>
  <c r="AI515" i="14"/>
  <c r="AJ515" i="14" s="1"/>
  <c r="AK515" i="14"/>
  <c r="AL515" i="14" s="1"/>
  <c r="AM515" i="14"/>
  <c r="AN515" i="14" s="1"/>
  <c r="AO515" i="14"/>
  <c r="AP515" i="14" s="1"/>
  <c r="AQ515" i="14"/>
  <c r="AR515" i="14" s="1"/>
  <c r="N516" i="14"/>
  <c r="O516" i="14" s="1"/>
  <c r="P516" i="14" s="1"/>
  <c r="Q516" i="14"/>
  <c r="S516" i="14" s="1"/>
  <c r="R516" i="14" s="1"/>
  <c r="T516" i="14"/>
  <c r="W516" i="14"/>
  <c r="AC516" i="14"/>
  <c r="L516" i="14"/>
  <c r="E39" i="28" s="1"/>
  <c r="AI516" i="14"/>
  <c r="AJ516" i="14" s="1"/>
  <c r="AK516" i="14"/>
  <c r="AL516" i="14" s="1"/>
  <c r="AM516" i="14"/>
  <c r="AN516" i="14" s="1"/>
  <c r="AO516" i="14"/>
  <c r="AP516" i="14" s="1"/>
  <c r="AQ516" i="14"/>
  <c r="AR516" i="14" s="1"/>
  <c r="N1990" i="14"/>
  <c r="O1990" i="14" s="1"/>
  <c r="P1990" i="14" s="1"/>
  <c r="Q1990" i="14"/>
  <c r="I1990" i="14" s="1"/>
  <c r="T1990" i="14"/>
  <c r="U1990" i="14"/>
  <c r="W1990" i="14"/>
  <c r="AC1990" i="14"/>
  <c r="L1990" i="14"/>
  <c r="E53" i="28" s="1"/>
  <c r="AI1990" i="14"/>
  <c r="AJ1990" i="14" s="1"/>
  <c r="AK1990" i="14"/>
  <c r="AL1990" i="14" s="1"/>
  <c r="AM1990" i="14"/>
  <c r="AN1990" i="14" s="1"/>
  <c r="AO1990" i="14"/>
  <c r="AP1990" i="14" s="1"/>
  <c r="AQ1990" i="14"/>
  <c r="AR1990" i="14" s="1"/>
  <c r="N1988" i="14"/>
  <c r="O1988" i="14" s="1"/>
  <c r="P1988" i="14" s="1"/>
  <c r="Q1988" i="14"/>
  <c r="I1988" i="14" s="1"/>
  <c r="T1988" i="14"/>
  <c r="U1988" i="14"/>
  <c r="W1988" i="14"/>
  <c r="AC1988" i="14"/>
  <c r="L1988" i="14"/>
  <c r="E52" i="28" s="1"/>
  <c r="AI1988" i="14"/>
  <c r="AJ1988" i="14" s="1"/>
  <c r="AK1988" i="14"/>
  <c r="AL1988" i="14" s="1"/>
  <c r="AM1988" i="14"/>
  <c r="AN1988" i="14" s="1"/>
  <c r="AO1988" i="14"/>
  <c r="AP1988" i="14" s="1"/>
  <c r="AQ1988" i="14"/>
  <c r="AR1988" i="14" s="1"/>
  <c r="N1791" i="14"/>
  <c r="O1791" i="14" s="1"/>
  <c r="P1791" i="14" s="1"/>
  <c r="Q1791" i="14"/>
  <c r="T1791" i="14"/>
  <c r="W1791" i="14"/>
  <c r="AC1791" i="14"/>
  <c r="L1791" i="14"/>
  <c r="AI1791" i="14"/>
  <c r="AJ1791" i="14" s="1"/>
  <c r="AK1791" i="14"/>
  <c r="AL1791" i="14" s="1"/>
  <c r="AM1791" i="14"/>
  <c r="AN1791" i="14" s="1"/>
  <c r="AO1791" i="14"/>
  <c r="AP1791" i="14" s="1"/>
  <c r="AQ1791" i="14"/>
  <c r="AR1791" i="14" s="1"/>
  <c r="N1792" i="14"/>
  <c r="O1792" i="14" s="1"/>
  <c r="P1792" i="14" s="1"/>
  <c r="Q1792" i="14"/>
  <c r="S1792" i="14" s="1"/>
  <c r="R1792" i="14" s="1"/>
  <c r="U1792" i="14" s="1"/>
  <c r="T1792" i="14"/>
  <c r="W1792" i="14"/>
  <c r="AC1792" i="14"/>
  <c r="L1792" i="14"/>
  <c r="AI1792" i="14"/>
  <c r="AJ1792" i="14" s="1"/>
  <c r="AK1792" i="14"/>
  <c r="AL1792" i="14" s="1"/>
  <c r="AM1792" i="14"/>
  <c r="AN1792" i="14" s="1"/>
  <c r="AO1792" i="14"/>
  <c r="AP1792" i="14" s="1"/>
  <c r="AQ1792" i="14"/>
  <c r="AR1792" i="14" s="1"/>
  <c r="N508" i="14"/>
  <c r="O508" i="14" s="1"/>
  <c r="P508" i="14" s="1"/>
  <c r="Q508" i="14"/>
  <c r="I508" i="14" s="1"/>
  <c r="T508" i="14"/>
  <c r="W508" i="14"/>
  <c r="AC508" i="14"/>
  <c r="L508" i="14"/>
  <c r="AI508" i="14"/>
  <c r="AJ508" i="14" s="1"/>
  <c r="AK508" i="14"/>
  <c r="AL508" i="14" s="1"/>
  <c r="AM508" i="14"/>
  <c r="AN508" i="14" s="1"/>
  <c r="AO508" i="14"/>
  <c r="AP508" i="14" s="1"/>
  <c r="AQ508" i="14"/>
  <c r="AR508" i="14" s="1"/>
  <c r="N509" i="14"/>
  <c r="O509" i="14" s="1"/>
  <c r="P509" i="14" s="1"/>
  <c r="Q509" i="14"/>
  <c r="S509" i="14" s="1"/>
  <c r="R509" i="14" s="1"/>
  <c r="T509" i="14"/>
  <c r="W509" i="14"/>
  <c r="AC509" i="14"/>
  <c r="L509" i="14"/>
  <c r="E35" i="28" s="1"/>
  <c r="AI509" i="14"/>
  <c r="AJ509" i="14" s="1"/>
  <c r="AK509" i="14"/>
  <c r="AL509" i="14" s="1"/>
  <c r="AM509" i="14"/>
  <c r="AN509" i="14" s="1"/>
  <c r="AO509" i="14"/>
  <c r="AP509" i="14" s="1"/>
  <c r="AQ509" i="14"/>
  <c r="AR509" i="14" s="1"/>
  <c r="AI717" i="14"/>
  <c r="AI718" i="14"/>
  <c r="AJ718" i="14" s="1"/>
  <c r="AI719" i="14"/>
  <c r="AJ719" i="14" s="1"/>
  <c r="AI720" i="14"/>
  <c r="AJ720" i="14" s="1"/>
  <c r="AI721" i="14"/>
  <c r="AJ721" i="14" s="1"/>
  <c r="AI722" i="14"/>
  <c r="AJ722" i="14" s="1"/>
  <c r="AI723" i="14"/>
  <c r="AJ723" i="14" s="1"/>
  <c r="AI724" i="14"/>
  <c r="AJ724" i="14" s="1"/>
  <c r="AI725" i="14"/>
  <c r="AJ725" i="14" s="1"/>
  <c r="AI726" i="14"/>
  <c r="AJ726" i="14" s="1"/>
  <c r="AI727" i="14"/>
  <c r="AJ727" i="14" s="1"/>
  <c r="AI728" i="14"/>
  <c r="AJ728" i="14" s="1"/>
  <c r="AI729" i="14"/>
  <c r="AJ729" i="14" s="1"/>
  <c r="AI730" i="14"/>
  <c r="AJ730" i="14" s="1"/>
  <c r="AI731" i="14"/>
  <c r="AJ731" i="14" s="1"/>
  <c r="AI732" i="14"/>
  <c r="AJ732" i="14" s="1"/>
  <c r="AI733" i="14"/>
  <c r="AJ733" i="14" s="1"/>
  <c r="AI734" i="14"/>
  <c r="AJ734" i="14" s="1"/>
  <c r="AI735" i="14"/>
  <c r="AJ735" i="14" s="1"/>
  <c r="AI736" i="14"/>
  <c r="AJ736" i="14" s="1"/>
  <c r="AI737" i="14"/>
  <c r="AJ737" i="14" s="1"/>
  <c r="AI738" i="14"/>
  <c r="AJ738" i="14" s="1"/>
  <c r="AI739" i="14"/>
  <c r="AJ739" i="14" s="1"/>
  <c r="AI740" i="14"/>
  <c r="AJ740" i="14" s="1"/>
  <c r="AI741" i="14"/>
  <c r="AJ741" i="14" s="1"/>
  <c r="AI742" i="14"/>
  <c r="AJ742" i="14" s="1"/>
  <c r="AI743" i="14"/>
  <c r="AJ743" i="14" s="1"/>
  <c r="AI744" i="14"/>
  <c r="AJ744" i="14" s="1"/>
  <c r="AI745" i="14"/>
  <c r="AJ745" i="14" s="1"/>
  <c r="AI746" i="14"/>
  <c r="AJ746" i="14" s="1"/>
  <c r="AI747" i="14"/>
  <c r="AJ747" i="14" s="1"/>
  <c r="AI748" i="14"/>
  <c r="AJ748" i="14" s="1"/>
  <c r="AI749" i="14"/>
  <c r="AJ749" i="14" s="1"/>
  <c r="AI750" i="14"/>
  <c r="AJ750" i="14" s="1"/>
  <c r="AI751" i="14"/>
  <c r="AJ751" i="14" s="1"/>
  <c r="AI752" i="14"/>
  <c r="AJ752" i="14" s="1"/>
  <c r="AI753" i="14"/>
  <c r="AJ753" i="14" s="1"/>
  <c r="AI754" i="14"/>
  <c r="AJ754" i="14" s="1"/>
  <c r="AI755" i="14"/>
  <c r="AJ755" i="14" s="1"/>
  <c r="AI756" i="14"/>
  <c r="AJ756" i="14" s="1"/>
  <c r="AI757" i="14"/>
  <c r="AJ757" i="14" s="1"/>
  <c r="AI758" i="14"/>
  <c r="AJ758" i="14" s="1"/>
  <c r="AI759" i="14"/>
  <c r="AJ759" i="14" s="1"/>
  <c r="AI760" i="14"/>
  <c r="AJ760" i="14" s="1"/>
  <c r="AI761" i="14"/>
  <c r="AJ761" i="14" s="1"/>
  <c r="AI762" i="14"/>
  <c r="AJ762" i="14" s="1"/>
  <c r="AI763" i="14"/>
  <c r="AJ763" i="14" s="1"/>
  <c r="AI764" i="14"/>
  <c r="AJ764" i="14" s="1"/>
  <c r="AI765" i="14"/>
  <c r="AJ765" i="14" s="1"/>
  <c r="AI766" i="14"/>
  <c r="AJ766" i="14" s="1"/>
  <c r="AI767" i="14"/>
  <c r="AJ767" i="14" s="1"/>
  <c r="AI768" i="14"/>
  <c r="AJ768" i="14" s="1"/>
  <c r="AI769" i="14"/>
  <c r="AJ769" i="14" s="1"/>
  <c r="AI770" i="14"/>
  <c r="AJ770" i="14" s="1"/>
  <c r="AI771" i="14"/>
  <c r="AJ771" i="14" s="1"/>
  <c r="AI772" i="14"/>
  <c r="AJ772" i="14" s="1"/>
  <c r="AI773" i="14"/>
  <c r="AJ773" i="14" s="1"/>
  <c r="AI774" i="14"/>
  <c r="AJ774" i="14" s="1"/>
  <c r="AI775" i="14"/>
  <c r="AJ775" i="14" s="1"/>
  <c r="AI776" i="14"/>
  <c r="AJ776" i="14" s="1"/>
  <c r="AI777" i="14"/>
  <c r="AJ777" i="14" s="1"/>
  <c r="AI778" i="14"/>
  <c r="AJ778" i="14" s="1"/>
  <c r="AI779" i="14"/>
  <c r="AJ779" i="14" s="1"/>
  <c r="AI780" i="14"/>
  <c r="AJ780" i="14" s="1"/>
  <c r="AI781" i="14"/>
  <c r="AJ781" i="14" s="1"/>
  <c r="AI782" i="14"/>
  <c r="AJ782" i="14" s="1"/>
  <c r="AI783" i="14"/>
  <c r="AJ783" i="14" s="1"/>
  <c r="AI784" i="14"/>
  <c r="AJ784" i="14" s="1"/>
  <c r="AI26" i="14"/>
  <c r="AJ26" i="14" s="1"/>
  <c r="AI27" i="14"/>
  <c r="AJ27" i="14" s="1"/>
  <c r="AI28" i="14"/>
  <c r="AJ28" i="14" s="1"/>
  <c r="AI785" i="14"/>
  <c r="AJ785" i="14" s="1"/>
  <c r="AI786" i="14"/>
  <c r="AJ786" i="14" s="1"/>
  <c r="AI787" i="14"/>
  <c r="AJ787" i="14" s="1"/>
  <c r="AI29" i="14"/>
  <c r="AJ29" i="14" s="1"/>
  <c r="AI30" i="14"/>
  <c r="AJ30" i="14" s="1"/>
  <c r="AI31" i="14"/>
  <c r="AJ31" i="14" s="1"/>
  <c r="AI32" i="14"/>
  <c r="AJ32" i="14" s="1"/>
  <c r="AI33" i="14"/>
  <c r="AJ33" i="14" s="1"/>
  <c r="AI788" i="14"/>
  <c r="AJ788" i="14" s="1"/>
  <c r="AI789" i="14"/>
  <c r="AJ789" i="14" s="1"/>
  <c r="AI790" i="14"/>
  <c r="AJ790" i="14" s="1"/>
  <c r="AI34" i="14"/>
  <c r="AJ34" i="14" s="1"/>
  <c r="AI35" i="14"/>
  <c r="AJ35" i="14" s="1"/>
  <c r="AI39" i="14"/>
  <c r="AJ39" i="14" s="1"/>
  <c r="AI40" i="14"/>
  <c r="AJ40" i="14" s="1"/>
  <c r="AI41" i="14"/>
  <c r="AJ41" i="14" s="1"/>
  <c r="AI794" i="14"/>
  <c r="AJ794" i="14" s="1"/>
  <c r="AI795" i="14"/>
  <c r="AJ795" i="14" s="1"/>
  <c r="AI796" i="14"/>
  <c r="AJ796" i="14" s="1"/>
  <c r="AI36" i="14"/>
  <c r="AJ36" i="14" s="1"/>
  <c r="AI37" i="14"/>
  <c r="AJ37" i="14" s="1"/>
  <c r="AI38" i="14"/>
  <c r="AJ38" i="14" s="1"/>
  <c r="AI791" i="14"/>
  <c r="AJ791" i="14" s="1"/>
  <c r="AI792" i="14"/>
  <c r="AJ792" i="14" s="1"/>
  <c r="AI793" i="14"/>
  <c r="AJ793" i="14" s="1"/>
  <c r="AI46" i="14"/>
  <c r="AJ46" i="14" s="1"/>
  <c r="AI47" i="14"/>
  <c r="AJ47" i="14" s="1"/>
  <c r="AI797" i="14"/>
  <c r="AJ797" i="14" s="1"/>
  <c r="AI798" i="14"/>
  <c r="AJ798" i="14" s="1"/>
  <c r="AI799" i="14"/>
  <c r="AJ799" i="14" s="1"/>
  <c r="AI800" i="14"/>
  <c r="AJ800" i="14" s="1"/>
  <c r="AI801" i="14"/>
  <c r="AJ801" i="14" s="1"/>
  <c r="AI802" i="14"/>
  <c r="AJ802" i="14" s="1"/>
  <c r="AI803" i="14"/>
  <c r="AJ803" i="14" s="1"/>
  <c r="AI804" i="14"/>
  <c r="AJ804" i="14" s="1"/>
  <c r="AI805" i="14"/>
  <c r="AJ805" i="14" s="1"/>
  <c r="AI806" i="14"/>
  <c r="AJ806" i="14" s="1"/>
  <c r="AI807" i="14"/>
  <c r="AJ807" i="14" s="1"/>
  <c r="AI808" i="14"/>
  <c r="AJ808" i="14" s="1"/>
  <c r="AI809" i="14"/>
  <c r="AJ809" i="14" s="1"/>
  <c r="AI810" i="14"/>
  <c r="AJ810" i="14" s="1"/>
  <c r="AI811" i="14"/>
  <c r="AJ811" i="14" s="1"/>
  <c r="AI812" i="14"/>
  <c r="AJ812" i="14" s="1"/>
  <c r="AI813" i="14"/>
  <c r="AJ813" i="14" s="1"/>
  <c r="AI814" i="14"/>
  <c r="AJ814" i="14" s="1"/>
  <c r="AI815" i="14"/>
  <c r="AJ815" i="14" s="1"/>
  <c r="AI816" i="14"/>
  <c r="AJ816" i="14" s="1"/>
  <c r="AI817" i="14"/>
  <c r="AJ817" i="14" s="1"/>
  <c r="AI818" i="14"/>
  <c r="AJ818" i="14" s="1"/>
  <c r="AI819" i="14"/>
  <c r="AJ819" i="14" s="1"/>
  <c r="AI820" i="14"/>
  <c r="AJ820" i="14" s="1"/>
  <c r="AI821" i="14"/>
  <c r="AJ821" i="14" s="1"/>
  <c r="AI822" i="14"/>
  <c r="AJ822" i="14" s="1"/>
  <c r="AI823" i="14"/>
  <c r="AJ823" i="14" s="1"/>
  <c r="AI824" i="14"/>
  <c r="AJ824" i="14" s="1"/>
  <c r="AI825" i="14"/>
  <c r="AJ825" i="14" s="1"/>
  <c r="AI826" i="14"/>
  <c r="AJ826" i="14" s="1"/>
  <c r="AI827" i="14"/>
  <c r="AJ827" i="14" s="1"/>
  <c r="AI828" i="14"/>
  <c r="AJ828" i="14" s="1"/>
  <c r="AI829" i="14"/>
  <c r="AJ829" i="14" s="1"/>
  <c r="AI830" i="14"/>
  <c r="AJ830" i="14" s="1"/>
  <c r="AI831" i="14"/>
  <c r="AJ831" i="14" s="1"/>
  <c r="AI832" i="14"/>
  <c r="AJ832" i="14" s="1"/>
  <c r="AI833" i="14"/>
  <c r="AJ833" i="14" s="1"/>
  <c r="AI834" i="14"/>
  <c r="AJ834" i="14" s="1"/>
  <c r="AI835" i="14"/>
  <c r="AJ835" i="14" s="1"/>
  <c r="AI836" i="14"/>
  <c r="AJ836" i="14" s="1"/>
  <c r="AI837" i="14"/>
  <c r="AJ837" i="14" s="1"/>
  <c r="AI838" i="14"/>
  <c r="AJ838" i="14" s="1"/>
  <c r="AI839" i="14"/>
  <c r="AJ839" i="14" s="1"/>
  <c r="AI840" i="14"/>
  <c r="AJ840" i="14" s="1"/>
  <c r="AI841" i="14"/>
  <c r="AJ841" i="14" s="1"/>
  <c r="AI842" i="14"/>
  <c r="AJ842" i="14" s="1"/>
  <c r="AI843" i="14"/>
  <c r="AJ843" i="14" s="1"/>
  <c r="AI844" i="14"/>
  <c r="AJ844" i="14" s="1"/>
  <c r="AI845" i="14"/>
  <c r="AJ845" i="14" s="1"/>
  <c r="AI846" i="14"/>
  <c r="AJ846" i="14" s="1"/>
  <c r="AI847" i="14"/>
  <c r="AJ847" i="14" s="1"/>
  <c r="AI848" i="14"/>
  <c r="AJ848" i="14" s="1"/>
  <c r="AI62" i="14"/>
  <c r="AJ62" i="14" s="1"/>
  <c r="AI849" i="14"/>
  <c r="AJ849" i="14" s="1"/>
  <c r="AI850" i="14"/>
  <c r="AJ850" i="14" s="1"/>
  <c r="AI851" i="14"/>
  <c r="AJ851" i="14" s="1"/>
  <c r="AI852" i="14"/>
  <c r="AJ852" i="14" s="1"/>
  <c r="AI853" i="14"/>
  <c r="AJ853" i="14" s="1"/>
  <c r="AI63" i="14"/>
  <c r="AJ63" i="14" s="1"/>
  <c r="AI854" i="14"/>
  <c r="AJ854" i="14" s="1"/>
  <c r="AI855" i="14"/>
  <c r="AJ855" i="14" s="1"/>
  <c r="AI856" i="14"/>
  <c r="AJ856" i="14" s="1"/>
  <c r="AI857" i="14"/>
  <c r="AJ857" i="14" s="1"/>
  <c r="AI858" i="14"/>
  <c r="AJ858" i="14" s="1"/>
  <c r="AI859" i="14"/>
  <c r="AJ859" i="14" s="1"/>
  <c r="AI860" i="14"/>
  <c r="AJ860" i="14" s="1"/>
  <c r="AI861" i="14"/>
  <c r="AJ861" i="14" s="1"/>
  <c r="AI862" i="14"/>
  <c r="AJ862" i="14" s="1"/>
  <c r="AI863" i="14"/>
  <c r="AJ863" i="14" s="1"/>
  <c r="AI864" i="14"/>
  <c r="AJ864" i="14" s="1"/>
  <c r="AI865" i="14"/>
  <c r="AJ865" i="14" s="1"/>
  <c r="AI64" i="14"/>
  <c r="AJ64" i="14" s="1"/>
  <c r="AI65" i="14"/>
  <c r="AJ65" i="14" s="1"/>
  <c r="AI866" i="14"/>
  <c r="AJ866" i="14" s="1"/>
  <c r="AI66" i="14"/>
  <c r="AJ66" i="14" s="1"/>
  <c r="AI867" i="14"/>
  <c r="AJ867" i="14" s="1"/>
  <c r="AI67" i="14"/>
  <c r="AJ67" i="14" s="1"/>
  <c r="AI868" i="14"/>
  <c r="AJ868" i="14" s="1"/>
  <c r="AI869" i="14"/>
  <c r="AJ869" i="14" s="1"/>
  <c r="AI870" i="14"/>
  <c r="AJ870" i="14" s="1"/>
  <c r="AI871" i="14"/>
  <c r="AJ871" i="14" s="1"/>
  <c r="AI872" i="14"/>
  <c r="AJ872" i="14" s="1"/>
  <c r="AI873" i="14"/>
  <c r="AJ873" i="14" s="1"/>
  <c r="AI68" i="14"/>
  <c r="AJ68" i="14" s="1"/>
  <c r="AI69" i="14"/>
  <c r="AJ69" i="14" s="1"/>
  <c r="AI874" i="14"/>
  <c r="AJ874" i="14" s="1"/>
  <c r="AI875" i="14"/>
  <c r="AJ875" i="14" s="1"/>
  <c r="AI876" i="14"/>
  <c r="AJ876" i="14" s="1"/>
  <c r="AI877" i="14"/>
  <c r="AJ877" i="14" s="1"/>
  <c r="AI878" i="14"/>
  <c r="AJ878" i="14" s="1"/>
  <c r="AI879" i="14"/>
  <c r="AJ879" i="14" s="1"/>
  <c r="AI880" i="14"/>
  <c r="AJ880" i="14" s="1"/>
  <c r="AI881" i="14"/>
  <c r="AJ881" i="14" s="1"/>
  <c r="AI882" i="14"/>
  <c r="AJ882" i="14" s="1"/>
  <c r="AI883" i="14"/>
  <c r="AJ883" i="14" s="1"/>
  <c r="AI884" i="14"/>
  <c r="AJ884" i="14" s="1"/>
  <c r="AI70" i="14"/>
  <c r="AJ70" i="14" s="1"/>
  <c r="AI885" i="14"/>
  <c r="AJ885" i="14" s="1"/>
  <c r="AI71" i="14"/>
  <c r="AJ71" i="14" s="1"/>
  <c r="AI886" i="14"/>
  <c r="AJ886" i="14" s="1"/>
  <c r="AI887" i="14"/>
  <c r="AJ887" i="14" s="1"/>
  <c r="AI72" i="14"/>
  <c r="AJ72" i="14" s="1"/>
  <c r="AI73" i="14"/>
  <c r="AJ73" i="14" s="1"/>
  <c r="AI888" i="14"/>
  <c r="AJ888" i="14" s="1"/>
  <c r="AI889" i="14"/>
  <c r="AJ889" i="14" s="1"/>
  <c r="AI890" i="14"/>
  <c r="AJ890" i="14" s="1"/>
  <c r="AI891" i="14"/>
  <c r="AJ891" i="14" s="1"/>
  <c r="AI892" i="14"/>
  <c r="AJ892" i="14" s="1"/>
  <c r="AI893" i="14"/>
  <c r="AJ893" i="14" s="1"/>
  <c r="AI894" i="14"/>
  <c r="AJ894" i="14" s="1"/>
  <c r="AI895" i="14"/>
  <c r="AJ895" i="14" s="1"/>
  <c r="AI896" i="14"/>
  <c r="AJ896" i="14" s="1"/>
  <c r="AI897" i="14"/>
  <c r="AJ897" i="14" s="1"/>
  <c r="AI898" i="14"/>
  <c r="AJ898" i="14" s="1"/>
  <c r="AI899" i="14"/>
  <c r="AJ899" i="14" s="1"/>
  <c r="AI900" i="14"/>
  <c r="AJ900" i="14" s="1"/>
  <c r="AI901" i="14"/>
  <c r="AJ901" i="14" s="1"/>
  <c r="AI902" i="14"/>
  <c r="AJ902" i="14" s="1"/>
  <c r="AI903" i="14"/>
  <c r="AJ903" i="14" s="1"/>
  <c r="AI904" i="14"/>
  <c r="AJ904" i="14" s="1"/>
  <c r="AI905" i="14"/>
  <c r="AJ905" i="14" s="1"/>
  <c r="AI913" i="14"/>
  <c r="AJ913" i="14" s="1"/>
  <c r="AI906" i="14"/>
  <c r="AJ906" i="14" s="1"/>
  <c r="AI914" i="14"/>
  <c r="AJ914" i="14" s="1"/>
  <c r="AI915" i="14"/>
  <c r="AJ915" i="14" s="1"/>
  <c r="AI907" i="14"/>
  <c r="AJ907" i="14" s="1"/>
  <c r="AI918" i="14"/>
  <c r="AJ918" i="14" s="1"/>
  <c r="AI74" i="14"/>
  <c r="AJ74" i="14" s="1"/>
  <c r="AI919" i="14"/>
  <c r="AJ919" i="14" s="1"/>
  <c r="AI75" i="14"/>
  <c r="AJ75" i="14" s="1"/>
  <c r="AI920" i="14"/>
  <c r="AJ920" i="14" s="1"/>
  <c r="AI921" i="14"/>
  <c r="AJ921" i="14" s="1"/>
  <c r="AI922" i="14"/>
  <c r="AJ922" i="14" s="1"/>
  <c r="AI923" i="14"/>
  <c r="AJ923" i="14" s="1"/>
  <c r="AI924" i="14"/>
  <c r="AJ924" i="14" s="1"/>
  <c r="AI925" i="14"/>
  <c r="AJ925" i="14" s="1"/>
  <c r="AI76" i="14"/>
  <c r="AJ76" i="14" s="1"/>
  <c r="AI77" i="14"/>
  <c r="AJ77" i="14" s="1"/>
  <c r="AI170" i="14"/>
  <c r="AJ170" i="14" s="1"/>
  <c r="AI171" i="14"/>
  <c r="AJ171" i="14" s="1"/>
  <c r="AI946" i="14"/>
  <c r="AJ946" i="14" s="1"/>
  <c r="AI947" i="14"/>
  <c r="AJ947" i="14" s="1"/>
  <c r="AI172" i="14"/>
  <c r="AJ172" i="14" s="1"/>
  <c r="AI173" i="14"/>
  <c r="AJ173" i="14" s="1"/>
  <c r="AI174" i="14"/>
  <c r="AJ174" i="14" s="1"/>
  <c r="AI175" i="14"/>
  <c r="AJ175" i="14" s="1"/>
  <c r="AI948" i="14"/>
  <c r="AJ948" i="14" s="1"/>
  <c r="AI949" i="14"/>
  <c r="AJ949" i="14" s="1"/>
  <c r="AI950" i="14"/>
  <c r="AJ950" i="14" s="1"/>
  <c r="AI951" i="14"/>
  <c r="AJ951" i="14" s="1"/>
  <c r="AI952" i="14"/>
  <c r="AJ952" i="14" s="1"/>
  <c r="AI953" i="14"/>
  <c r="AJ953" i="14" s="1"/>
  <c r="AI954" i="14"/>
  <c r="AJ954" i="14" s="1"/>
  <c r="AI955" i="14"/>
  <c r="AJ955" i="14" s="1"/>
  <c r="AI178" i="14"/>
  <c r="AJ178" i="14" s="1"/>
  <c r="AI179" i="14"/>
  <c r="AJ179" i="14" s="1"/>
  <c r="AI176" i="14"/>
  <c r="AJ176" i="14" s="1"/>
  <c r="AI177" i="14"/>
  <c r="AJ177" i="14" s="1"/>
  <c r="AI956" i="14"/>
  <c r="AJ956" i="14" s="1"/>
  <c r="AI957" i="14"/>
  <c r="AJ957" i="14" s="1"/>
  <c r="AI958" i="14"/>
  <c r="AJ958" i="14" s="1"/>
  <c r="AI959" i="14"/>
  <c r="AJ959" i="14" s="1"/>
  <c r="AI960" i="14"/>
  <c r="AJ960" i="14" s="1"/>
  <c r="AI961" i="14"/>
  <c r="AJ961" i="14" s="1"/>
  <c r="AI184" i="14"/>
  <c r="AJ184" i="14" s="1"/>
  <c r="AI185" i="14"/>
  <c r="AJ185" i="14" s="1"/>
  <c r="AI186" i="14"/>
  <c r="AJ186" i="14" s="1"/>
  <c r="AI187" i="14"/>
  <c r="AJ187" i="14" s="1"/>
  <c r="AI962" i="14"/>
  <c r="AJ962" i="14" s="1"/>
  <c r="AI963" i="14"/>
  <c r="AJ963" i="14" s="1"/>
  <c r="AI964" i="14"/>
  <c r="AJ964" i="14" s="1"/>
  <c r="AI965" i="14"/>
  <c r="AJ965" i="14" s="1"/>
  <c r="AI966" i="14"/>
  <c r="AJ966" i="14" s="1"/>
  <c r="AI967" i="14"/>
  <c r="AJ967" i="14" s="1"/>
  <c r="AI968" i="14"/>
  <c r="AJ968" i="14" s="1"/>
  <c r="AI969" i="14"/>
  <c r="AJ969" i="14" s="1"/>
  <c r="AI970" i="14"/>
  <c r="AJ970" i="14" s="1"/>
  <c r="AI971" i="14"/>
  <c r="AJ971" i="14" s="1"/>
  <c r="AI972" i="14"/>
  <c r="AJ972" i="14" s="1"/>
  <c r="AI973" i="14"/>
  <c r="AJ973" i="14" s="1"/>
  <c r="AI974" i="14"/>
  <c r="AJ974" i="14" s="1"/>
  <c r="AI975" i="14"/>
  <c r="AJ975" i="14" s="1"/>
  <c r="AI976" i="14"/>
  <c r="AJ976" i="14" s="1"/>
  <c r="AI977" i="14"/>
  <c r="AJ977" i="14" s="1"/>
  <c r="AI978" i="14"/>
  <c r="AJ978" i="14" s="1"/>
  <c r="AI979" i="14"/>
  <c r="AJ979" i="14" s="1"/>
  <c r="AI980" i="14"/>
  <c r="AJ980" i="14" s="1"/>
  <c r="AI981" i="14"/>
  <c r="AJ981" i="14" s="1"/>
  <c r="AI982" i="14"/>
  <c r="AJ982" i="14" s="1"/>
  <c r="AI983" i="14"/>
  <c r="AJ983" i="14" s="1"/>
  <c r="AI188" i="14"/>
  <c r="AJ188" i="14" s="1"/>
  <c r="AI189" i="14"/>
  <c r="AJ189" i="14" s="1"/>
  <c r="AI190" i="14"/>
  <c r="AJ190" i="14" s="1"/>
  <c r="AI191" i="14"/>
  <c r="AJ191" i="14" s="1"/>
  <c r="AI984" i="14"/>
  <c r="AJ984" i="14" s="1"/>
  <c r="AI985" i="14"/>
  <c r="AJ985" i="14" s="1"/>
  <c r="AI986" i="14"/>
  <c r="AJ986" i="14" s="1"/>
  <c r="AI987" i="14"/>
  <c r="AJ987" i="14" s="1"/>
  <c r="AI192" i="14"/>
  <c r="AJ192" i="14" s="1"/>
  <c r="AI193" i="14"/>
  <c r="AJ193" i="14" s="1"/>
  <c r="AI194" i="14"/>
  <c r="AJ194" i="14" s="1"/>
  <c r="AI195" i="14"/>
  <c r="AJ195" i="14" s="1"/>
  <c r="AI989" i="14"/>
  <c r="AJ989" i="14" s="1"/>
  <c r="AI196" i="14"/>
  <c r="AJ196" i="14" s="1"/>
  <c r="AI197" i="14"/>
  <c r="AJ197" i="14" s="1"/>
  <c r="AI990" i="14"/>
  <c r="AJ990" i="14" s="1"/>
  <c r="AI991" i="14"/>
  <c r="AJ991" i="14" s="1"/>
  <c r="AI992" i="14"/>
  <c r="AJ992" i="14" s="1"/>
  <c r="AI993" i="14"/>
  <c r="AJ993" i="14" s="1"/>
  <c r="AI198" i="14"/>
  <c r="AJ198" i="14" s="1"/>
  <c r="AI199" i="14"/>
  <c r="AJ199" i="14" s="1"/>
  <c r="AI200" i="14"/>
  <c r="AJ200" i="14" s="1"/>
  <c r="AI201" i="14"/>
  <c r="AJ201" i="14" s="1"/>
  <c r="AI994" i="14"/>
  <c r="AJ994" i="14" s="1"/>
  <c r="AI995" i="14"/>
  <c r="AJ995" i="14" s="1"/>
  <c r="AI996" i="14"/>
  <c r="AJ996" i="14" s="1"/>
  <c r="AI997" i="14"/>
  <c r="AJ997" i="14" s="1"/>
  <c r="AI202" i="14"/>
  <c r="AJ202" i="14" s="1"/>
  <c r="AI203" i="14"/>
  <c r="AJ203" i="14" s="1"/>
  <c r="AI204" i="14"/>
  <c r="AJ204" i="14" s="1"/>
  <c r="AI205" i="14"/>
  <c r="AJ205" i="14" s="1"/>
  <c r="AI206" i="14"/>
  <c r="AJ206" i="14" s="1"/>
  <c r="AI207" i="14"/>
  <c r="AJ207" i="14" s="1"/>
  <c r="AI998" i="14"/>
  <c r="AJ998" i="14" s="1"/>
  <c r="AI999" i="14"/>
  <c r="AJ999" i="14" s="1"/>
  <c r="AI1000" i="14"/>
  <c r="AJ1000" i="14" s="1"/>
  <c r="AI1001" i="14"/>
  <c r="AJ1001" i="14" s="1"/>
  <c r="AI208" i="14"/>
  <c r="AJ208" i="14" s="1"/>
  <c r="AI209" i="14"/>
  <c r="AJ209" i="14" s="1"/>
  <c r="AI1002" i="14"/>
  <c r="AJ1002" i="14" s="1"/>
  <c r="AI1003" i="14"/>
  <c r="AJ1003" i="14" s="1"/>
  <c r="AI1004" i="14"/>
  <c r="AJ1004" i="14" s="1"/>
  <c r="AI1005" i="14"/>
  <c r="AJ1005" i="14" s="1"/>
  <c r="AI1006" i="14"/>
  <c r="AJ1006" i="14" s="1"/>
  <c r="AI1007" i="14"/>
  <c r="AJ1007" i="14" s="1"/>
  <c r="AI1008" i="14"/>
  <c r="AJ1008" i="14" s="1"/>
  <c r="AI1009" i="14"/>
  <c r="AJ1009" i="14" s="1"/>
  <c r="AI1010" i="14"/>
  <c r="AJ1010" i="14" s="1"/>
  <c r="AI1011" i="14"/>
  <c r="AJ1011" i="14" s="1"/>
  <c r="AI1012" i="14"/>
  <c r="AJ1012" i="14" s="1"/>
  <c r="AI1013" i="14"/>
  <c r="AJ1013" i="14" s="1"/>
  <c r="AI1014" i="14"/>
  <c r="AJ1014" i="14" s="1"/>
  <c r="AI1015" i="14"/>
  <c r="AJ1015" i="14" s="1"/>
  <c r="AI1016" i="14"/>
  <c r="AJ1016" i="14" s="1"/>
  <c r="AI1017" i="14"/>
  <c r="AJ1017" i="14" s="1"/>
  <c r="AI210" i="14"/>
  <c r="AJ210" i="14" s="1"/>
  <c r="AI211" i="14"/>
  <c r="AJ211" i="14" s="1"/>
  <c r="AI212" i="14"/>
  <c r="AJ212" i="14" s="1"/>
  <c r="AI213" i="14"/>
  <c r="AJ213" i="14" s="1"/>
  <c r="AI1018" i="14"/>
  <c r="AJ1018" i="14" s="1"/>
  <c r="AI1019" i="14"/>
  <c r="AJ1019" i="14" s="1"/>
  <c r="AI1020" i="14"/>
  <c r="AJ1020" i="14" s="1"/>
  <c r="AI1021" i="14"/>
  <c r="AJ1021" i="14" s="1"/>
  <c r="AI1022" i="14"/>
  <c r="AJ1022" i="14" s="1"/>
  <c r="AI1023" i="14"/>
  <c r="AJ1023" i="14" s="1"/>
  <c r="AI1024" i="14"/>
  <c r="AJ1024" i="14" s="1"/>
  <c r="AI1025" i="14"/>
  <c r="AJ1025" i="14" s="1"/>
  <c r="AI214" i="14"/>
  <c r="AJ214" i="14" s="1"/>
  <c r="AI215" i="14"/>
  <c r="AJ215" i="14" s="1"/>
  <c r="AI216" i="14"/>
  <c r="AJ216" i="14" s="1"/>
  <c r="AI217" i="14"/>
  <c r="AJ217" i="14" s="1"/>
  <c r="AI1026" i="14"/>
  <c r="AJ1026" i="14" s="1"/>
  <c r="AI1027" i="14"/>
  <c r="AJ1027" i="14" s="1"/>
  <c r="AI1028" i="14"/>
  <c r="AJ1028" i="14" s="1"/>
  <c r="AI1029" i="14"/>
  <c r="AJ1029" i="14" s="1"/>
  <c r="AI218" i="14"/>
  <c r="AJ218" i="14" s="1"/>
  <c r="AI219" i="14"/>
  <c r="AJ219" i="14" s="1"/>
  <c r="AI1030" i="14"/>
  <c r="AJ1030" i="14" s="1"/>
  <c r="AI1031" i="14"/>
  <c r="AJ1031" i="14" s="1"/>
  <c r="AI1032" i="14"/>
  <c r="AJ1032" i="14" s="1"/>
  <c r="AI1033" i="14"/>
  <c r="AJ1033" i="14" s="1"/>
  <c r="AI220" i="14"/>
  <c r="AJ220" i="14" s="1"/>
  <c r="AI221" i="14"/>
  <c r="AJ221" i="14" s="1"/>
  <c r="AI1034" i="14"/>
  <c r="AJ1034" i="14" s="1"/>
  <c r="AI1035" i="14"/>
  <c r="AJ1035" i="14" s="1"/>
  <c r="AI1036" i="14"/>
  <c r="AJ1036" i="14" s="1"/>
  <c r="AI1037" i="14"/>
  <c r="AJ1037" i="14" s="1"/>
  <c r="AI1038" i="14"/>
  <c r="AJ1038" i="14" s="1"/>
  <c r="AI1039" i="14"/>
  <c r="AJ1039" i="14" s="1"/>
  <c r="AI1040" i="14"/>
  <c r="AJ1040" i="14" s="1"/>
  <c r="AI1041" i="14"/>
  <c r="AJ1041" i="14" s="1"/>
  <c r="AI1042" i="14"/>
  <c r="AJ1042" i="14" s="1"/>
  <c r="AI1043" i="14"/>
  <c r="AJ1043" i="14" s="1"/>
  <c r="AI222" i="14"/>
  <c r="AJ222" i="14" s="1"/>
  <c r="AI223" i="14"/>
  <c r="AJ223" i="14" s="1"/>
  <c r="AI1047" i="14"/>
  <c r="AJ1047" i="14" s="1"/>
  <c r="AI1048" i="14"/>
  <c r="AJ1048" i="14" s="1"/>
  <c r="AI1049" i="14"/>
  <c r="AJ1049" i="14" s="1"/>
  <c r="AI1050" i="14"/>
  <c r="AJ1050" i="14" s="1"/>
  <c r="AI1051" i="14"/>
  <c r="AJ1051" i="14" s="1"/>
  <c r="AI1052" i="14"/>
  <c r="AJ1052" i="14" s="1"/>
  <c r="AI1053" i="14"/>
  <c r="AJ1053" i="14" s="1"/>
  <c r="AI1054" i="14"/>
  <c r="AJ1054" i="14" s="1"/>
  <c r="AI1055" i="14"/>
  <c r="AJ1055" i="14" s="1"/>
  <c r="AI1056" i="14"/>
  <c r="AJ1056" i="14" s="1"/>
  <c r="AI1057" i="14"/>
  <c r="AJ1057" i="14" s="1"/>
  <c r="AI1058" i="14"/>
  <c r="AJ1058" i="14" s="1"/>
  <c r="AI1059" i="14"/>
  <c r="AJ1059" i="14" s="1"/>
  <c r="AI1060" i="14"/>
  <c r="AJ1060" i="14" s="1"/>
  <c r="AI1061" i="14"/>
  <c r="AJ1061" i="14" s="1"/>
  <c r="AI1062" i="14"/>
  <c r="AJ1062" i="14" s="1"/>
  <c r="AI250" i="14"/>
  <c r="AJ250" i="14" s="1"/>
  <c r="AI251" i="14"/>
  <c r="AJ251" i="14" s="1"/>
  <c r="AI1063" i="14"/>
  <c r="AJ1063" i="14" s="1"/>
  <c r="AI1064" i="14"/>
  <c r="AJ1064" i="14" s="1"/>
  <c r="AI1065" i="14"/>
  <c r="AJ1065" i="14" s="1"/>
  <c r="AI1066" i="14"/>
  <c r="AJ1066" i="14" s="1"/>
  <c r="AI1067" i="14"/>
  <c r="AJ1067" i="14" s="1"/>
  <c r="AI1068" i="14"/>
  <c r="AJ1068" i="14" s="1"/>
  <c r="AI1069" i="14"/>
  <c r="AJ1069" i="14" s="1"/>
  <c r="AI1070" i="14"/>
  <c r="AJ1070" i="14" s="1"/>
  <c r="AI1071" i="14"/>
  <c r="AJ1071" i="14" s="1"/>
  <c r="AI1072" i="14"/>
  <c r="AJ1072" i="14" s="1"/>
  <c r="AI1073" i="14"/>
  <c r="AJ1073" i="14" s="1"/>
  <c r="AI1074" i="14"/>
  <c r="AJ1074" i="14" s="1"/>
  <c r="AI1075" i="14"/>
  <c r="AJ1075" i="14" s="1"/>
  <c r="AI1076" i="14"/>
  <c r="AJ1076" i="14" s="1"/>
  <c r="AI1077" i="14"/>
  <c r="AJ1077" i="14" s="1"/>
  <c r="AI1078" i="14"/>
  <c r="AJ1078" i="14" s="1"/>
  <c r="AI1079" i="14"/>
  <c r="AJ1079" i="14" s="1"/>
  <c r="AI1080" i="14"/>
  <c r="AJ1080" i="14" s="1"/>
  <c r="AI1081" i="14"/>
  <c r="AJ1081" i="14" s="1"/>
  <c r="AI1082" i="14"/>
  <c r="AJ1082" i="14" s="1"/>
  <c r="AI1083" i="14"/>
  <c r="AJ1083" i="14" s="1"/>
  <c r="AI1084" i="14"/>
  <c r="AJ1084" i="14" s="1"/>
  <c r="AI1085" i="14"/>
  <c r="AJ1085" i="14" s="1"/>
  <c r="AI1086" i="14"/>
  <c r="AJ1086" i="14" s="1"/>
  <c r="AI1087" i="14"/>
  <c r="AJ1087" i="14" s="1"/>
  <c r="AI1088" i="14"/>
  <c r="AJ1088" i="14" s="1"/>
  <c r="AI252" i="14"/>
  <c r="AJ252" i="14" s="1"/>
  <c r="AI253" i="14"/>
  <c r="AJ253" i="14" s="1"/>
  <c r="AI1089" i="14"/>
  <c r="AJ1089" i="14" s="1"/>
  <c r="AI1090" i="14"/>
  <c r="AJ1090" i="14" s="1"/>
  <c r="AI1091" i="14"/>
  <c r="AJ1091" i="14" s="1"/>
  <c r="AI1092" i="14"/>
  <c r="AJ1092" i="14" s="1"/>
  <c r="AI254" i="14"/>
  <c r="AJ254" i="14" s="1"/>
  <c r="AI255" i="14"/>
  <c r="AJ255" i="14" s="1"/>
  <c r="AI256" i="14"/>
  <c r="AJ256" i="14" s="1"/>
  <c r="AI257" i="14"/>
  <c r="AJ257" i="14" s="1"/>
  <c r="AI1093" i="14"/>
  <c r="AJ1093" i="14" s="1"/>
  <c r="AI1094" i="14"/>
  <c r="AJ1094" i="14" s="1"/>
  <c r="AI1095" i="14"/>
  <c r="AJ1095" i="14" s="1"/>
  <c r="AI1096" i="14"/>
  <c r="AJ1096" i="14" s="1"/>
  <c r="AI258" i="14"/>
  <c r="AJ258" i="14" s="1"/>
  <c r="AI259" i="14"/>
  <c r="AJ259" i="14" s="1"/>
  <c r="AI1097" i="14"/>
  <c r="AJ1097" i="14" s="1"/>
  <c r="AI1098" i="14"/>
  <c r="AJ1098" i="14" s="1"/>
  <c r="AI1099" i="14"/>
  <c r="AJ1099" i="14" s="1"/>
  <c r="AI1100" i="14"/>
  <c r="AJ1100" i="14" s="1"/>
  <c r="AI1101" i="14"/>
  <c r="AJ1101" i="14" s="1"/>
  <c r="AI1102" i="14"/>
  <c r="AJ1102" i="14" s="1"/>
  <c r="AI260" i="14"/>
  <c r="AJ260" i="14" s="1"/>
  <c r="AI261" i="14"/>
  <c r="AJ261" i="14" s="1"/>
  <c r="AI1103" i="14"/>
  <c r="AJ1103" i="14" s="1"/>
  <c r="AI1104" i="14"/>
  <c r="AJ1104" i="14" s="1"/>
  <c r="AI1105" i="14"/>
  <c r="AJ1105" i="14" s="1"/>
  <c r="AI1106" i="14"/>
  <c r="AJ1106" i="14" s="1"/>
  <c r="AI1107" i="14"/>
  <c r="AJ1107" i="14" s="1"/>
  <c r="AI1108" i="14"/>
  <c r="AJ1108" i="14" s="1"/>
  <c r="AI262" i="14"/>
  <c r="AJ262" i="14" s="1"/>
  <c r="AI263" i="14"/>
  <c r="AJ263" i="14" s="1"/>
  <c r="AI1109" i="14"/>
  <c r="AJ1109" i="14" s="1"/>
  <c r="AI1110" i="14"/>
  <c r="AJ1110" i="14" s="1"/>
  <c r="AI1111" i="14"/>
  <c r="AJ1111" i="14" s="1"/>
  <c r="AI1112" i="14"/>
  <c r="AJ1112" i="14" s="1"/>
  <c r="AI264" i="14"/>
  <c r="AJ264" i="14" s="1"/>
  <c r="AI265" i="14"/>
  <c r="AJ265" i="14" s="1"/>
  <c r="AI1113" i="14"/>
  <c r="AJ1113" i="14" s="1"/>
  <c r="AI1114" i="14"/>
  <c r="AJ1114" i="14" s="1"/>
  <c r="AI1115" i="14"/>
  <c r="AJ1115" i="14" s="1"/>
  <c r="AI1116" i="14"/>
  <c r="AJ1116" i="14" s="1"/>
  <c r="AI1117" i="14"/>
  <c r="AJ1117" i="14" s="1"/>
  <c r="AI1118" i="14"/>
  <c r="AJ1118" i="14" s="1"/>
  <c r="AI1119" i="14"/>
  <c r="AJ1119" i="14" s="1"/>
  <c r="AI1120" i="14"/>
  <c r="AJ1120" i="14" s="1"/>
  <c r="AI1121" i="14"/>
  <c r="AJ1121" i="14" s="1"/>
  <c r="AI1122" i="14"/>
  <c r="AJ1122" i="14" s="1"/>
  <c r="AI1123" i="14"/>
  <c r="AJ1123" i="14" s="1"/>
  <c r="AI1124" i="14"/>
  <c r="AJ1124" i="14" s="1"/>
  <c r="AI1125" i="14"/>
  <c r="AJ1125" i="14" s="1"/>
  <c r="AI1126" i="14"/>
  <c r="AJ1126" i="14" s="1"/>
  <c r="AI1127" i="14"/>
  <c r="AJ1127" i="14" s="1"/>
  <c r="AI1128" i="14"/>
  <c r="AJ1128" i="14" s="1"/>
  <c r="AI266" i="14"/>
  <c r="AJ266" i="14" s="1"/>
  <c r="AI267" i="14"/>
  <c r="AJ267" i="14" s="1"/>
  <c r="AI1129" i="14"/>
  <c r="AJ1129" i="14" s="1"/>
  <c r="AI1130" i="14"/>
  <c r="AJ1130" i="14" s="1"/>
  <c r="AI1131" i="14"/>
  <c r="AJ1131" i="14" s="1"/>
  <c r="AI1132" i="14"/>
  <c r="AJ1132" i="14" s="1"/>
  <c r="AI1133" i="14"/>
  <c r="AJ1133" i="14" s="1"/>
  <c r="AI1134" i="14"/>
  <c r="AJ1134" i="14" s="1"/>
  <c r="AI1135" i="14"/>
  <c r="AJ1135" i="14" s="1"/>
  <c r="AI1136" i="14"/>
  <c r="AJ1136" i="14" s="1"/>
  <c r="AI1137" i="14"/>
  <c r="AJ1137" i="14" s="1"/>
  <c r="AI1138" i="14"/>
  <c r="AJ1138" i="14" s="1"/>
  <c r="AI268" i="14"/>
  <c r="AJ268" i="14" s="1"/>
  <c r="AI269" i="14"/>
  <c r="AJ269" i="14" s="1"/>
  <c r="AI1139" i="14"/>
  <c r="AJ1139" i="14" s="1"/>
  <c r="AI1140" i="14"/>
  <c r="AJ1140" i="14" s="1"/>
  <c r="AI1141" i="14"/>
  <c r="AJ1141" i="14" s="1"/>
  <c r="AI1142" i="14"/>
  <c r="AJ1142" i="14" s="1"/>
  <c r="AI1143" i="14"/>
  <c r="AJ1143" i="14" s="1"/>
  <c r="AI1144" i="14"/>
  <c r="AJ1144" i="14" s="1"/>
  <c r="AI1145" i="14"/>
  <c r="AJ1145" i="14" s="1"/>
  <c r="AI1146" i="14"/>
  <c r="AJ1146" i="14" s="1"/>
  <c r="AI1147" i="14"/>
  <c r="AJ1147" i="14" s="1"/>
  <c r="AI1148" i="14"/>
  <c r="AJ1148" i="14" s="1"/>
  <c r="AI1149" i="14"/>
  <c r="AJ1149" i="14" s="1"/>
  <c r="AI1150" i="14"/>
  <c r="AJ1150" i="14" s="1"/>
  <c r="AI1151" i="14"/>
  <c r="AJ1151" i="14" s="1"/>
  <c r="AI1152" i="14"/>
  <c r="AJ1152" i="14" s="1"/>
  <c r="AI1153" i="14"/>
  <c r="AJ1153" i="14" s="1"/>
  <c r="AI1154" i="14"/>
  <c r="AJ1154" i="14" s="1"/>
  <c r="AI1155" i="14"/>
  <c r="AJ1155" i="14" s="1"/>
  <c r="AI1156" i="14"/>
  <c r="AJ1156" i="14" s="1"/>
  <c r="AI1157" i="14"/>
  <c r="AJ1157" i="14" s="1"/>
  <c r="AI1158" i="14"/>
  <c r="AJ1158" i="14" s="1"/>
  <c r="AI270" i="14"/>
  <c r="AJ270" i="14" s="1"/>
  <c r="AI271" i="14"/>
  <c r="AJ271" i="14" s="1"/>
  <c r="AI277" i="14"/>
  <c r="AJ277" i="14" s="1"/>
  <c r="AI278" i="14"/>
  <c r="AJ278" i="14" s="1"/>
  <c r="AI282" i="14"/>
  <c r="AJ282" i="14" s="1"/>
  <c r="AI283" i="14"/>
  <c r="AJ283" i="14" s="1"/>
  <c r="AI287" i="14"/>
  <c r="AJ287" i="14" s="1"/>
  <c r="AI288" i="14"/>
  <c r="AJ288" i="14" s="1"/>
  <c r="AI289" i="14"/>
  <c r="AJ289" i="14" s="1"/>
  <c r="AI290" i="14"/>
  <c r="AJ290" i="14" s="1"/>
  <c r="AI1159" i="14"/>
  <c r="AJ1159" i="14" s="1"/>
  <c r="AI1160" i="14"/>
  <c r="AJ1160" i="14" s="1"/>
  <c r="AI1161" i="14"/>
  <c r="AJ1161" i="14" s="1"/>
  <c r="AI1162" i="14"/>
  <c r="AJ1162" i="14" s="1"/>
  <c r="AI1163" i="14"/>
  <c r="AJ1163" i="14" s="1"/>
  <c r="AI1164" i="14"/>
  <c r="AJ1164" i="14" s="1"/>
  <c r="AI1165" i="14"/>
  <c r="AJ1165" i="14" s="1"/>
  <c r="AI295" i="14"/>
  <c r="AJ295" i="14" s="1"/>
  <c r="AI1171" i="14"/>
  <c r="AJ1171" i="14" s="1"/>
  <c r="AI296" i="14"/>
  <c r="AJ296" i="14" s="1"/>
  <c r="AI1172" i="14"/>
  <c r="AJ1172" i="14" s="1"/>
  <c r="AI1173" i="14"/>
  <c r="AJ1173" i="14" s="1"/>
  <c r="AI1174" i="14"/>
  <c r="AJ1174" i="14" s="1"/>
  <c r="AI297" i="14"/>
  <c r="AJ297" i="14" s="1"/>
  <c r="AI298" i="14"/>
  <c r="AJ298" i="14" s="1"/>
  <c r="AI299" i="14"/>
  <c r="AJ299" i="14" s="1"/>
  <c r="AI1175" i="14"/>
  <c r="AJ1175" i="14" s="1"/>
  <c r="AI300" i="14"/>
  <c r="AJ300" i="14" s="1"/>
  <c r="AI1176" i="14"/>
  <c r="AJ1176" i="14" s="1"/>
  <c r="AI1177" i="14"/>
  <c r="AJ1177" i="14" s="1"/>
  <c r="AI1178" i="14"/>
  <c r="AJ1178" i="14" s="1"/>
  <c r="AI301" i="14"/>
  <c r="AJ301" i="14" s="1"/>
  <c r="AI302" i="14"/>
  <c r="AJ302" i="14" s="1"/>
  <c r="AI303" i="14"/>
  <c r="AJ303" i="14" s="1"/>
  <c r="AI304" i="14"/>
  <c r="AJ304" i="14" s="1"/>
  <c r="AI305" i="14"/>
  <c r="AJ305" i="14" s="1"/>
  <c r="AI306" i="14"/>
  <c r="AJ306" i="14" s="1"/>
  <c r="AI307" i="14"/>
  <c r="AJ307" i="14" s="1"/>
  <c r="AI308" i="14"/>
  <c r="AJ308" i="14" s="1"/>
  <c r="AI309" i="14"/>
  <c r="AJ309" i="14" s="1"/>
  <c r="AI310" i="14"/>
  <c r="AJ310" i="14" s="1"/>
  <c r="AI311" i="14"/>
  <c r="AJ311" i="14" s="1"/>
  <c r="AI312" i="14"/>
  <c r="AJ312" i="14" s="1"/>
  <c r="AI313" i="14"/>
  <c r="AJ313" i="14" s="1"/>
  <c r="AI314" i="14"/>
  <c r="AJ314" i="14" s="1"/>
  <c r="AI1179" i="14"/>
  <c r="AJ1179" i="14" s="1"/>
  <c r="AI1180" i="14"/>
  <c r="AJ1180" i="14" s="1"/>
  <c r="AI1181" i="14"/>
  <c r="AJ1181" i="14" s="1"/>
  <c r="AI1182" i="14"/>
  <c r="AJ1182" i="14" s="1"/>
  <c r="AI1183" i="14"/>
  <c r="AJ1183" i="14" s="1"/>
  <c r="AI1184" i="14"/>
  <c r="AJ1184" i="14" s="1"/>
  <c r="AI1185" i="14"/>
  <c r="AJ1185" i="14" s="1"/>
  <c r="AI315" i="14"/>
  <c r="AJ315" i="14" s="1"/>
  <c r="AI1186" i="14"/>
  <c r="AJ1186" i="14" s="1"/>
  <c r="AI316" i="14"/>
  <c r="AJ316" i="14" s="1"/>
  <c r="AI317" i="14"/>
  <c r="AJ317" i="14" s="1"/>
  <c r="AI318" i="14"/>
  <c r="AJ318" i="14" s="1"/>
  <c r="AI1187" i="14"/>
  <c r="AJ1187" i="14" s="1"/>
  <c r="AI1188" i="14"/>
  <c r="AJ1188" i="14" s="1"/>
  <c r="AI319" i="14"/>
  <c r="AJ319" i="14" s="1"/>
  <c r="AI320" i="14"/>
  <c r="AJ320" i="14" s="1"/>
  <c r="AI1193" i="14"/>
  <c r="AJ1193" i="14" s="1"/>
  <c r="AI1194" i="14"/>
  <c r="AJ1194" i="14" s="1"/>
  <c r="AI1195" i="14"/>
  <c r="AJ1195" i="14" s="1"/>
  <c r="AI1196" i="14"/>
  <c r="AJ1196" i="14" s="1"/>
  <c r="AI1197" i="14"/>
  <c r="AJ1197" i="14" s="1"/>
  <c r="AI1198" i="14"/>
  <c r="AJ1198" i="14" s="1"/>
  <c r="AI1199" i="14"/>
  <c r="AJ1199" i="14" s="1"/>
  <c r="AI321" i="14"/>
  <c r="AJ321" i="14" s="1"/>
  <c r="AI1200" i="14"/>
  <c r="AJ1200" i="14" s="1"/>
  <c r="AI322" i="14"/>
  <c r="AJ322" i="14" s="1"/>
  <c r="AI1201" i="14"/>
  <c r="AJ1201" i="14" s="1"/>
  <c r="AI1202" i="14"/>
  <c r="AJ1202" i="14" s="1"/>
  <c r="AI323" i="14"/>
  <c r="AJ323" i="14" s="1"/>
  <c r="AI324" i="14"/>
  <c r="AJ324" i="14" s="1"/>
  <c r="AI1189" i="14"/>
  <c r="AJ1189" i="14" s="1"/>
  <c r="AI1190" i="14"/>
  <c r="AJ1190" i="14" s="1"/>
  <c r="AI1191" i="14"/>
  <c r="AJ1191" i="14" s="1"/>
  <c r="AI1192" i="14"/>
  <c r="AJ1192" i="14" s="1"/>
  <c r="AI1203" i="14"/>
  <c r="AJ1203" i="14" s="1"/>
  <c r="AI1204" i="14"/>
  <c r="AJ1204" i="14" s="1"/>
  <c r="AI1205" i="14"/>
  <c r="AJ1205" i="14" s="1"/>
  <c r="AI1206" i="14"/>
  <c r="AJ1206" i="14" s="1"/>
  <c r="AI1207" i="14"/>
  <c r="AJ1207" i="14" s="1"/>
  <c r="AI1208" i="14"/>
  <c r="AJ1208" i="14" s="1"/>
  <c r="AI1209" i="14"/>
  <c r="AJ1209" i="14" s="1"/>
  <c r="AI1210" i="14"/>
  <c r="AJ1210" i="14" s="1"/>
  <c r="AI1211" i="14"/>
  <c r="AJ1211" i="14" s="1"/>
  <c r="AI1212" i="14"/>
  <c r="AJ1212" i="14" s="1"/>
  <c r="AI1213" i="14"/>
  <c r="AJ1213" i="14" s="1"/>
  <c r="AI1214" i="14"/>
  <c r="AJ1214" i="14" s="1"/>
  <c r="AI1215" i="14"/>
  <c r="AJ1215" i="14" s="1"/>
  <c r="AI1216" i="14"/>
  <c r="AJ1216" i="14" s="1"/>
  <c r="AI1217" i="14"/>
  <c r="AJ1217" i="14" s="1"/>
  <c r="AI1218" i="14"/>
  <c r="AJ1218" i="14" s="1"/>
  <c r="AI1219" i="14"/>
  <c r="AJ1219" i="14" s="1"/>
  <c r="AI1220" i="14"/>
  <c r="AJ1220" i="14" s="1"/>
  <c r="AI1221" i="14"/>
  <c r="AJ1221" i="14" s="1"/>
  <c r="AI1222" i="14"/>
  <c r="AJ1222" i="14" s="1"/>
  <c r="AI1223" i="14"/>
  <c r="AJ1223" i="14" s="1"/>
  <c r="AI1224" i="14"/>
  <c r="AJ1224" i="14" s="1"/>
  <c r="AI1225" i="14"/>
  <c r="AJ1225" i="14" s="1"/>
  <c r="AI1226" i="14"/>
  <c r="AJ1226" i="14" s="1"/>
  <c r="AI1227" i="14"/>
  <c r="AJ1227" i="14" s="1"/>
  <c r="AI1228" i="14"/>
  <c r="AJ1228" i="14" s="1"/>
  <c r="AI1229" i="14"/>
  <c r="AJ1229" i="14" s="1"/>
  <c r="AI1230" i="14"/>
  <c r="AJ1230" i="14" s="1"/>
  <c r="AI1231" i="14"/>
  <c r="AJ1231" i="14" s="1"/>
  <c r="AI1232" i="14"/>
  <c r="AJ1232" i="14" s="1"/>
  <c r="AI1233" i="14"/>
  <c r="AJ1233" i="14" s="1"/>
  <c r="AI1234" i="14"/>
  <c r="AJ1234" i="14" s="1"/>
  <c r="AI1235" i="14"/>
  <c r="AJ1235" i="14" s="1"/>
  <c r="AI1236" i="14"/>
  <c r="AJ1236" i="14" s="1"/>
  <c r="AI1237" i="14"/>
  <c r="AJ1237" i="14" s="1"/>
  <c r="AI1238" i="14"/>
  <c r="AJ1238" i="14" s="1"/>
  <c r="AI1239" i="14"/>
  <c r="AJ1239" i="14" s="1"/>
  <c r="AI1240" i="14"/>
  <c r="AJ1240" i="14" s="1"/>
  <c r="AI1241" i="14"/>
  <c r="AJ1241" i="14" s="1"/>
  <c r="AI1242" i="14"/>
  <c r="AJ1242" i="14" s="1"/>
  <c r="AI1243" i="14"/>
  <c r="AJ1243" i="14" s="1"/>
  <c r="AI1244" i="14"/>
  <c r="AJ1244" i="14" s="1"/>
  <c r="AI1245" i="14"/>
  <c r="AJ1245" i="14" s="1"/>
  <c r="AI1246" i="14"/>
  <c r="AJ1246" i="14" s="1"/>
  <c r="AI1247" i="14"/>
  <c r="AJ1247" i="14" s="1"/>
  <c r="AI1248" i="14"/>
  <c r="AJ1248" i="14" s="1"/>
  <c r="AI1249" i="14"/>
  <c r="AJ1249" i="14" s="1"/>
  <c r="AI1250" i="14"/>
  <c r="AJ1250" i="14" s="1"/>
  <c r="AI1251" i="14"/>
  <c r="AJ1251" i="14" s="1"/>
  <c r="AI1252" i="14"/>
  <c r="AJ1252" i="14" s="1"/>
  <c r="AI1253" i="14"/>
  <c r="AJ1253" i="14" s="1"/>
  <c r="AI1254" i="14"/>
  <c r="AJ1254" i="14" s="1"/>
  <c r="AI1255" i="14"/>
  <c r="AJ1255" i="14" s="1"/>
  <c r="AI1256" i="14"/>
  <c r="AJ1256" i="14" s="1"/>
  <c r="AI1257" i="14"/>
  <c r="AJ1257" i="14" s="1"/>
  <c r="AI1258" i="14"/>
  <c r="AJ1258" i="14" s="1"/>
  <c r="AI1259" i="14"/>
  <c r="AJ1259" i="14" s="1"/>
  <c r="AI1260" i="14"/>
  <c r="AJ1260" i="14" s="1"/>
  <c r="AI1261" i="14"/>
  <c r="AJ1261" i="14" s="1"/>
  <c r="AI1262" i="14"/>
  <c r="AJ1262" i="14" s="1"/>
  <c r="AI1263" i="14"/>
  <c r="AJ1263" i="14" s="1"/>
  <c r="AI1264" i="14"/>
  <c r="AJ1264" i="14" s="1"/>
  <c r="AI1265" i="14"/>
  <c r="AJ1265" i="14" s="1"/>
  <c r="AI1266" i="14"/>
  <c r="AJ1266" i="14" s="1"/>
  <c r="AI1267" i="14"/>
  <c r="AJ1267" i="14" s="1"/>
  <c r="AI1268" i="14"/>
  <c r="AJ1268" i="14" s="1"/>
  <c r="AI1269" i="14"/>
  <c r="AJ1269" i="14" s="1"/>
  <c r="AI1270" i="14"/>
  <c r="AJ1270" i="14" s="1"/>
  <c r="AI1271" i="14"/>
  <c r="AJ1271" i="14" s="1"/>
  <c r="AI1272" i="14"/>
  <c r="AJ1272" i="14" s="1"/>
  <c r="AI1273" i="14"/>
  <c r="AJ1273" i="14" s="1"/>
  <c r="AI1274" i="14"/>
  <c r="AJ1274" i="14" s="1"/>
  <c r="AI1275" i="14"/>
  <c r="AJ1275" i="14" s="1"/>
  <c r="AI1276" i="14"/>
  <c r="AJ1276" i="14" s="1"/>
  <c r="AI1277" i="14"/>
  <c r="AJ1277" i="14" s="1"/>
  <c r="AI1278" i="14"/>
  <c r="AJ1278" i="14" s="1"/>
  <c r="AI1279" i="14"/>
  <c r="AJ1279" i="14" s="1"/>
  <c r="AI1280" i="14"/>
  <c r="AJ1280" i="14" s="1"/>
  <c r="AI1281" i="14"/>
  <c r="AJ1281" i="14" s="1"/>
  <c r="AI1282" i="14"/>
  <c r="AJ1282" i="14" s="1"/>
  <c r="AI1283" i="14"/>
  <c r="AJ1283" i="14" s="1"/>
  <c r="AI1284" i="14"/>
  <c r="AJ1284" i="14" s="1"/>
  <c r="AI1285" i="14"/>
  <c r="AJ1285" i="14" s="1"/>
  <c r="AI1286" i="14"/>
  <c r="AJ1286" i="14" s="1"/>
  <c r="AI1287" i="14"/>
  <c r="AJ1287" i="14" s="1"/>
  <c r="AI1288" i="14"/>
  <c r="AJ1288" i="14" s="1"/>
  <c r="AI1289" i="14"/>
  <c r="AJ1289" i="14" s="1"/>
  <c r="AI1290" i="14"/>
  <c r="AJ1290" i="14" s="1"/>
  <c r="AI1291" i="14"/>
  <c r="AJ1291" i="14" s="1"/>
  <c r="AI1292" i="14"/>
  <c r="AJ1292" i="14" s="1"/>
  <c r="AI1293" i="14"/>
  <c r="AJ1293" i="14" s="1"/>
  <c r="AI1294" i="14"/>
  <c r="AJ1294" i="14" s="1"/>
  <c r="AI1295" i="14"/>
  <c r="AJ1295" i="14" s="1"/>
  <c r="AI1296" i="14"/>
  <c r="AJ1296" i="14" s="1"/>
  <c r="AI1297" i="14"/>
  <c r="AJ1297" i="14" s="1"/>
  <c r="AI1298" i="14"/>
  <c r="AJ1298" i="14" s="1"/>
  <c r="AI1299" i="14"/>
  <c r="AJ1299" i="14" s="1"/>
  <c r="AI1300" i="14"/>
  <c r="AJ1300" i="14" s="1"/>
  <c r="AI1301" i="14"/>
  <c r="AJ1301" i="14" s="1"/>
  <c r="AI1302" i="14"/>
  <c r="AJ1302" i="14" s="1"/>
  <c r="AI1303" i="14"/>
  <c r="AJ1303" i="14" s="1"/>
  <c r="AI1304" i="14"/>
  <c r="AJ1304" i="14" s="1"/>
  <c r="AI1305" i="14"/>
  <c r="AJ1305" i="14" s="1"/>
  <c r="AI1306" i="14"/>
  <c r="AJ1306" i="14" s="1"/>
  <c r="AI1307" i="14"/>
  <c r="AJ1307" i="14" s="1"/>
  <c r="AI1308" i="14"/>
  <c r="AJ1308" i="14" s="1"/>
  <c r="AI1309" i="14"/>
  <c r="AJ1309" i="14" s="1"/>
  <c r="AI1310" i="14"/>
  <c r="AJ1310" i="14" s="1"/>
  <c r="AI1311" i="14"/>
  <c r="AJ1311" i="14" s="1"/>
  <c r="AI1312" i="14"/>
  <c r="AJ1312" i="14" s="1"/>
  <c r="AI1313" i="14"/>
  <c r="AJ1313" i="14" s="1"/>
  <c r="AI1314" i="14"/>
  <c r="AJ1314" i="14" s="1"/>
  <c r="AI327" i="14"/>
  <c r="AJ327" i="14" s="1"/>
  <c r="AI328" i="14"/>
  <c r="AJ328" i="14" s="1"/>
  <c r="AI1315" i="14"/>
  <c r="AJ1315" i="14" s="1"/>
  <c r="AI329" i="14"/>
  <c r="AJ329" i="14" s="1"/>
  <c r="AI330" i="14"/>
  <c r="AJ330" i="14" s="1"/>
  <c r="AI331" i="14"/>
  <c r="AJ331" i="14" s="1"/>
  <c r="AI1316" i="14"/>
  <c r="AJ1316" i="14" s="1"/>
  <c r="AI1317" i="14"/>
  <c r="AJ1317" i="14" s="1"/>
  <c r="AI332" i="14"/>
  <c r="AJ332" i="14" s="1"/>
  <c r="AI333" i="14"/>
  <c r="AJ333" i="14" s="1"/>
  <c r="AI1318" i="14"/>
  <c r="AJ1318" i="14" s="1"/>
  <c r="AI1319" i="14"/>
  <c r="AJ1319" i="14" s="1"/>
  <c r="AI1320" i="14"/>
  <c r="AJ1320" i="14" s="1"/>
  <c r="AI1321" i="14"/>
  <c r="AJ1321" i="14" s="1"/>
  <c r="AI1322" i="14"/>
  <c r="AJ1322" i="14" s="1"/>
  <c r="AI1323" i="14"/>
  <c r="AJ1323" i="14" s="1"/>
  <c r="AI1324" i="14"/>
  <c r="AJ1324" i="14" s="1"/>
  <c r="AI1325" i="14"/>
  <c r="AJ1325" i="14" s="1"/>
  <c r="AI1326" i="14"/>
  <c r="AJ1326" i="14" s="1"/>
  <c r="AI1327" i="14"/>
  <c r="AJ1327" i="14" s="1"/>
  <c r="AI1328" i="14"/>
  <c r="AJ1328" i="14" s="1"/>
  <c r="AI1329" i="14"/>
  <c r="AJ1329" i="14" s="1"/>
  <c r="AI1330" i="14"/>
  <c r="AJ1330" i="14" s="1"/>
  <c r="AI1331" i="14"/>
  <c r="AJ1331" i="14" s="1"/>
  <c r="AI1332" i="14"/>
  <c r="AJ1332" i="14" s="1"/>
  <c r="AI1333" i="14"/>
  <c r="AJ1333" i="14" s="1"/>
  <c r="AI1334" i="14"/>
  <c r="AJ1334" i="14" s="1"/>
  <c r="AI1335" i="14"/>
  <c r="AJ1335" i="14" s="1"/>
  <c r="AI1336" i="14"/>
  <c r="AJ1336" i="14" s="1"/>
  <c r="AI1337" i="14"/>
  <c r="AJ1337" i="14" s="1"/>
  <c r="AI1338" i="14"/>
  <c r="AJ1338" i="14" s="1"/>
  <c r="AI1339" i="14"/>
  <c r="AJ1339" i="14" s="1"/>
  <c r="AI1340" i="14"/>
  <c r="AJ1340" i="14" s="1"/>
  <c r="AI1341" i="14"/>
  <c r="AJ1341" i="14" s="1"/>
  <c r="AI1342" i="14"/>
  <c r="AJ1342" i="14" s="1"/>
  <c r="AI1343" i="14"/>
  <c r="AJ1343" i="14" s="1"/>
  <c r="AI1344" i="14"/>
  <c r="AJ1344" i="14" s="1"/>
  <c r="AI1345" i="14"/>
  <c r="AJ1345" i="14" s="1"/>
  <c r="AI1346" i="14"/>
  <c r="AJ1346" i="14" s="1"/>
  <c r="AI1347" i="14"/>
  <c r="AJ1347" i="14" s="1"/>
  <c r="AI1348" i="14"/>
  <c r="AJ1348" i="14" s="1"/>
  <c r="AI1349" i="14"/>
  <c r="AJ1349" i="14" s="1"/>
  <c r="AI1350" i="14"/>
  <c r="AJ1350" i="14" s="1"/>
  <c r="AI1351" i="14"/>
  <c r="AJ1351" i="14" s="1"/>
  <c r="AI1352" i="14"/>
  <c r="AJ1352" i="14" s="1"/>
  <c r="AI1353" i="14"/>
  <c r="AJ1353" i="14" s="1"/>
  <c r="AI1354" i="14"/>
  <c r="AJ1354" i="14" s="1"/>
  <c r="AI1355" i="14"/>
  <c r="AJ1355" i="14" s="1"/>
  <c r="AI1356" i="14"/>
  <c r="AJ1356" i="14" s="1"/>
  <c r="AI1357" i="14"/>
  <c r="AJ1357" i="14" s="1"/>
  <c r="AI1358" i="14"/>
  <c r="AJ1358" i="14" s="1"/>
  <c r="AI1359" i="14"/>
  <c r="AJ1359" i="14" s="1"/>
  <c r="AI1360" i="14"/>
  <c r="AJ1360" i="14" s="1"/>
  <c r="AI1361" i="14"/>
  <c r="AJ1361" i="14" s="1"/>
  <c r="AI1362" i="14"/>
  <c r="AJ1362" i="14" s="1"/>
  <c r="AI1363" i="14"/>
  <c r="AJ1363" i="14" s="1"/>
  <c r="AI1364" i="14"/>
  <c r="AJ1364" i="14" s="1"/>
  <c r="AI1365" i="14"/>
  <c r="AJ1365" i="14" s="1"/>
  <c r="AI1366" i="14"/>
  <c r="AJ1366" i="14" s="1"/>
  <c r="AI1367" i="14"/>
  <c r="AJ1367" i="14" s="1"/>
  <c r="AI1368" i="14"/>
  <c r="AJ1368" i="14" s="1"/>
  <c r="AI1369" i="14"/>
  <c r="AJ1369" i="14" s="1"/>
  <c r="AI1370" i="14"/>
  <c r="AJ1370" i="14" s="1"/>
  <c r="AI1371" i="14"/>
  <c r="AJ1371" i="14" s="1"/>
  <c r="AI1372" i="14"/>
  <c r="AJ1372" i="14" s="1"/>
  <c r="AI1373" i="14"/>
  <c r="AJ1373" i="14" s="1"/>
  <c r="AI1374" i="14"/>
  <c r="AJ1374" i="14" s="1"/>
  <c r="AI1375" i="14"/>
  <c r="AJ1375" i="14" s="1"/>
  <c r="AI1376" i="14"/>
  <c r="AJ1376" i="14" s="1"/>
  <c r="AI1377" i="14"/>
  <c r="AJ1377" i="14" s="1"/>
  <c r="AI1378" i="14"/>
  <c r="AJ1378" i="14" s="1"/>
  <c r="AI1379" i="14"/>
  <c r="AJ1379" i="14" s="1"/>
  <c r="AI1380" i="14"/>
  <c r="AJ1380" i="14" s="1"/>
  <c r="AI1381" i="14"/>
  <c r="AJ1381" i="14" s="1"/>
  <c r="AI1382" i="14"/>
  <c r="AJ1382" i="14" s="1"/>
  <c r="AI1383" i="14"/>
  <c r="AJ1383" i="14" s="1"/>
  <c r="AI1384" i="14"/>
  <c r="AJ1384" i="14" s="1"/>
  <c r="AI1385" i="14"/>
  <c r="AJ1385" i="14" s="1"/>
  <c r="AI1386" i="14"/>
  <c r="AJ1386" i="14" s="1"/>
  <c r="AI1387" i="14"/>
  <c r="AJ1387" i="14" s="1"/>
  <c r="AI1388" i="14"/>
  <c r="AJ1388" i="14" s="1"/>
  <c r="AI1389" i="14"/>
  <c r="AJ1389" i="14" s="1"/>
  <c r="AI336" i="14"/>
  <c r="AJ336" i="14" s="1"/>
  <c r="AI337" i="14"/>
  <c r="AJ337" i="14" s="1"/>
  <c r="AI1390" i="14"/>
  <c r="AJ1390" i="14" s="1"/>
  <c r="AI1391" i="14"/>
  <c r="AJ1391" i="14" s="1"/>
  <c r="AI1392" i="14"/>
  <c r="AJ1392" i="14" s="1"/>
  <c r="AI1393" i="14"/>
  <c r="AJ1393" i="14" s="1"/>
  <c r="AI1394" i="14"/>
  <c r="AJ1394" i="14" s="1"/>
  <c r="AI1395" i="14"/>
  <c r="AJ1395" i="14" s="1"/>
  <c r="AI1396" i="14"/>
  <c r="AJ1396" i="14" s="1"/>
  <c r="AI1397" i="14"/>
  <c r="AJ1397" i="14" s="1"/>
  <c r="AI1398" i="14"/>
  <c r="AJ1398" i="14" s="1"/>
  <c r="AI1399" i="14"/>
  <c r="AJ1399" i="14" s="1"/>
  <c r="AI1400" i="14"/>
  <c r="AJ1400" i="14" s="1"/>
  <c r="AI1401" i="14"/>
  <c r="AJ1401" i="14" s="1"/>
  <c r="AI1402" i="14"/>
  <c r="AJ1402" i="14" s="1"/>
  <c r="AI1403" i="14"/>
  <c r="AJ1403" i="14" s="1"/>
  <c r="AI1404" i="14"/>
  <c r="AJ1404" i="14" s="1"/>
  <c r="AI1405" i="14"/>
  <c r="AJ1405" i="14" s="1"/>
  <c r="AI1406" i="14"/>
  <c r="AJ1406" i="14" s="1"/>
  <c r="AI1407" i="14"/>
  <c r="AJ1407" i="14" s="1"/>
  <c r="AI1408" i="14"/>
  <c r="AJ1408" i="14" s="1"/>
  <c r="AI1409" i="14"/>
  <c r="AJ1409" i="14" s="1"/>
  <c r="AI1410" i="14"/>
  <c r="AJ1410" i="14" s="1"/>
  <c r="AI1411" i="14"/>
  <c r="AJ1411" i="14" s="1"/>
  <c r="AI1412" i="14"/>
  <c r="AJ1412" i="14" s="1"/>
  <c r="AI1413" i="14"/>
  <c r="AJ1413" i="14" s="1"/>
  <c r="AI1414" i="14"/>
  <c r="AJ1414" i="14" s="1"/>
  <c r="AI1415" i="14"/>
  <c r="AJ1415" i="14" s="1"/>
  <c r="AI1416" i="14"/>
  <c r="AJ1416" i="14" s="1"/>
  <c r="AI338" i="14"/>
  <c r="AJ338" i="14" s="1"/>
  <c r="AI339" i="14"/>
  <c r="AJ339" i="14" s="1"/>
  <c r="AI1417" i="14"/>
  <c r="AJ1417" i="14" s="1"/>
  <c r="AI1418" i="14"/>
  <c r="AJ1418" i="14" s="1"/>
  <c r="AI1419" i="14"/>
  <c r="AJ1419" i="14" s="1"/>
  <c r="AI1420" i="14"/>
  <c r="AJ1420" i="14" s="1"/>
  <c r="AI340" i="14"/>
  <c r="AJ340" i="14" s="1"/>
  <c r="AI341" i="14"/>
  <c r="AJ341" i="14" s="1"/>
  <c r="AI342" i="14"/>
  <c r="AJ342" i="14" s="1"/>
  <c r="AI343" i="14"/>
  <c r="AJ343" i="14" s="1"/>
  <c r="AI344" i="14"/>
  <c r="AJ344" i="14" s="1"/>
  <c r="AI345" i="14"/>
  <c r="AJ345" i="14" s="1"/>
  <c r="AI1421" i="14"/>
  <c r="AJ1421" i="14" s="1"/>
  <c r="AI1422" i="14"/>
  <c r="AJ1422" i="14" s="1"/>
  <c r="AI1423" i="14"/>
  <c r="AJ1423" i="14" s="1"/>
  <c r="AI1424" i="14"/>
  <c r="AJ1424" i="14" s="1"/>
  <c r="AI1425" i="14"/>
  <c r="AJ1425" i="14" s="1"/>
  <c r="AI1426" i="14"/>
  <c r="AJ1426" i="14" s="1"/>
  <c r="AI1427" i="14"/>
  <c r="AJ1427" i="14" s="1"/>
  <c r="AI1428" i="14"/>
  <c r="AJ1428" i="14" s="1"/>
  <c r="AI1429" i="14"/>
  <c r="AJ1429" i="14" s="1"/>
  <c r="AI1430" i="14"/>
  <c r="AJ1430" i="14" s="1"/>
  <c r="AI1431" i="14"/>
  <c r="AJ1431" i="14" s="1"/>
  <c r="AI1432" i="14"/>
  <c r="AJ1432" i="14" s="1"/>
  <c r="AI1433" i="14"/>
  <c r="AJ1433" i="14" s="1"/>
  <c r="AI1434" i="14"/>
  <c r="AJ1434" i="14" s="1"/>
  <c r="AI1435" i="14"/>
  <c r="AJ1435" i="14" s="1"/>
  <c r="AI1436" i="14"/>
  <c r="AJ1436" i="14" s="1"/>
  <c r="AI1437" i="14"/>
  <c r="AJ1437" i="14" s="1"/>
  <c r="AI1438" i="14"/>
  <c r="AJ1438" i="14" s="1"/>
  <c r="AI1439" i="14"/>
  <c r="AJ1439" i="14" s="1"/>
  <c r="AI1440" i="14"/>
  <c r="AJ1440" i="14" s="1"/>
  <c r="AI1441" i="14"/>
  <c r="AJ1441" i="14" s="1"/>
  <c r="AI1442" i="14"/>
  <c r="AJ1442" i="14" s="1"/>
  <c r="AI1443" i="14"/>
  <c r="AJ1443" i="14" s="1"/>
  <c r="AI1444" i="14"/>
  <c r="AJ1444" i="14" s="1"/>
  <c r="AI1445" i="14"/>
  <c r="AJ1445" i="14" s="1"/>
  <c r="AI1446" i="14"/>
  <c r="AJ1446" i="14" s="1"/>
  <c r="AI1447" i="14"/>
  <c r="AJ1447" i="14" s="1"/>
  <c r="AI1448" i="14"/>
  <c r="AJ1448" i="14" s="1"/>
  <c r="AI1449" i="14"/>
  <c r="AJ1449" i="14" s="1"/>
  <c r="AI1450" i="14"/>
  <c r="AJ1450" i="14" s="1"/>
  <c r="AI1451" i="14"/>
  <c r="AJ1451" i="14" s="1"/>
  <c r="AI1452" i="14"/>
  <c r="AJ1452" i="14" s="1"/>
  <c r="AI1453" i="14"/>
  <c r="AJ1453" i="14" s="1"/>
  <c r="AI1454" i="14"/>
  <c r="AJ1454" i="14" s="1"/>
  <c r="AI1455" i="14"/>
  <c r="AJ1455" i="14" s="1"/>
  <c r="AI1456" i="14"/>
  <c r="AJ1456" i="14" s="1"/>
  <c r="AI1457" i="14"/>
  <c r="AJ1457" i="14" s="1"/>
  <c r="AI1458" i="14"/>
  <c r="AJ1458" i="14" s="1"/>
  <c r="AI346" i="14"/>
  <c r="AJ346" i="14" s="1"/>
  <c r="AI347" i="14"/>
  <c r="AJ347" i="14" s="1"/>
  <c r="AI348" i="14"/>
  <c r="AJ348" i="14" s="1"/>
  <c r="AI349" i="14"/>
  <c r="AJ349" i="14" s="1"/>
  <c r="AI1459" i="14"/>
  <c r="AJ1459" i="14" s="1"/>
  <c r="AI1460" i="14"/>
  <c r="AJ1460" i="14" s="1"/>
  <c r="AI350" i="14"/>
  <c r="AJ350" i="14" s="1"/>
  <c r="AI351" i="14"/>
  <c r="AJ351" i="14" s="1"/>
  <c r="AI1461" i="14"/>
  <c r="AJ1461" i="14" s="1"/>
  <c r="AI1462" i="14"/>
  <c r="AJ1462" i="14" s="1"/>
  <c r="AI1463" i="14"/>
  <c r="AJ1463" i="14" s="1"/>
  <c r="AI1464" i="14"/>
  <c r="AJ1464" i="14" s="1"/>
  <c r="AI1465" i="14"/>
  <c r="AJ1465" i="14" s="1"/>
  <c r="AI1466" i="14"/>
  <c r="AJ1466" i="14" s="1"/>
  <c r="AI1467" i="14"/>
  <c r="AJ1467" i="14" s="1"/>
  <c r="AI1468" i="14"/>
  <c r="AJ1468" i="14" s="1"/>
  <c r="AI1469" i="14"/>
  <c r="AJ1469" i="14" s="1"/>
  <c r="AI1470" i="14"/>
  <c r="AJ1470" i="14" s="1"/>
  <c r="AI1471" i="14"/>
  <c r="AJ1471" i="14" s="1"/>
  <c r="AI1472" i="14"/>
  <c r="AJ1472" i="14" s="1"/>
  <c r="AI1473" i="14"/>
  <c r="AJ1473" i="14" s="1"/>
  <c r="AI1474" i="14"/>
  <c r="AJ1474" i="14" s="1"/>
  <c r="AI1475" i="14"/>
  <c r="AJ1475" i="14" s="1"/>
  <c r="AI1476" i="14"/>
  <c r="AJ1476" i="14" s="1"/>
  <c r="AI1477" i="14"/>
  <c r="AJ1477" i="14" s="1"/>
  <c r="AI1478" i="14"/>
  <c r="AJ1478" i="14" s="1"/>
  <c r="AI1479" i="14"/>
  <c r="AJ1479" i="14" s="1"/>
  <c r="AI1480" i="14"/>
  <c r="AJ1480" i="14" s="1"/>
  <c r="AI366" i="14"/>
  <c r="AJ366" i="14" s="1"/>
  <c r="AI367" i="14"/>
  <c r="AJ367" i="14" s="1"/>
  <c r="AI1481" i="14"/>
  <c r="AJ1481" i="14" s="1"/>
  <c r="AI1482" i="14"/>
  <c r="AJ1482" i="14" s="1"/>
  <c r="AI358" i="14"/>
  <c r="AJ358" i="14" s="1"/>
  <c r="AI359" i="14"/>
  <c r="AJ359" i="14" s="1"/>
  <c r="AI1483" i="14"/>
  <c r="AJ1483" i="14" s="1"/>
  <c r="AI1484" i="14"/>
  <c r="AJ1484" i="14" s="1"/>
  <c r="AI1485" i="14"/>
  <c r="AJ1485" i="14" s="1"/>
  <c r="AI1486" i="14"/>
  <c r="AJ1486" i="14" s="1"/>
  <c r="AI1487" i="14"/>
  <c r="AJ1487" i="14" s="1"/>
  <c r="AI1488" i="14"/>
  <c r="AJ1488" i="14" s="1"/>
  <c r="AI1489" i="14"/>
  <c r="AJ1489" i="14" s="1"/>
  <c r="AI1490" i="14"/>
  <c r="AJ1490" i="14" s="1"/>
  <c r="AI1491" i="14"/>
  <c r="AJ1491" i="14" s="1"/>
  <c r="AI1492" i="14"/>
  <c r="AJ1492" i="14" s="1"/>
  <c r="AI1494" i="14"/>
  <c r="AJ1494" i="14" s="1"/>
  <c r="AI1495" i="14"/>
  <c r="AJ1495" i="14" s="1"/>
  <c r="AI1496" i="14"/>
  <c r="AJ1496" i="14" s="1"/>
  <c r="AI1497" i="14"/>
  <c r="AJ1497" i="14" s="1"/>
  <c r="AI1498" i="14"/>
  <c r="AJ1498" i="14" s="1"/>
  <c r="AI1499" i="14"/>
  <c r="AJ1499" i="14" s="1"/>
  <c r="AI368" i="14"/>
  <c r="AJ368" i="14" s="1"/>
  <c r="AI369" i="14"/>
  <c r="AJ369" i="14" s="1"/>
  <c r="AI1500" i="14"/>
  <c r="AJ1500" i="14" s="1"/>
  <c r="AI1501" i="14"/>
  <c r="AJ1501" i="14" s="1"/>
  <c r="AI1502" i="14"/>
  <c r="AJ1502" i="14" s="1"/>
  <c r="AI1503" i="14"/>
  <c r="AJ1503" i="14" s="1"/>
  <c r="AI370" i="14"/>
  <c r="AJ370" i="14" s="1"/>
  <c r="AI371" i="14"/>
  <c r="AJ371" i="14" s="1"/>
  <c r="AI1505" i="14"/>
  <c r="AJ1505" i="14" s="1"/>
  <c r="AI1506" i="14"/>
  <c r="AJ1506" i="14" s="1"/>
  <c r="AI1507" i="14"/>
  <c r="AJ1507" i="14" s="1"/>
  <c r="AI1508" i="14"/>
  <c r="AJ1508" i="14" s="1"/>
  <c r="AI1509" i="14"/>
  <c r="AJ1509" i="14" s="1"/>
  <c r="AI1510" i="14"/>
  <c r="AJ1510" i="14" s="1"/>
  <c r="AI374" i="14"/>
  <c r="AJ374" i="14" s="1"/>
  <c r="AI375" i="14"/>
  <c r="AJ375" i="14" s="1"/>
  <c r="AI1511" i="14"/>
  <c r="AJ1511" i="14" s="1"/>
  <c r="AI1512" i="14"/>
  <c r="AJ1512" i="14" s="1"/>
  <c r="AI1513" i="14"/>
  <c r="AJ1513" i="14" s="1"/>
  <c r="AI1514" i="14"/>
  <c r="AJ1514" i="14" s="1"/>
  <c r="AI376" i="14"/>
  <c r="AJ376" i="14" s="1"/>
  <c r="AI377" i="14"/>
  <c r="AJ377" i="14" s="1"/>
  <c r="AI378" i="14"/>
  <c r="AJ378" i="14" s="1"/>
  <c r="AI1515" i="14"/>
  <c r="AJ1515" i="14" s="1"/>
  <c r="AI379" i="14"/>
  <c r="AJ379" i="14" s="1"/>
  <c r="AI1516" i="14"/>
  <c r="AJ1516" i="14" s="1"/>
  <c r="AI380" i="14"/>
  <c r="AJ380" i="14" s="1"/>
  <c r="AI381" i="14"/>
  <c r="AJ381" i="14" s="1"/>
  <c r="AI382" i="14"/>
  <c r="AJ382" i="14" s="1"/>
  <c r="AI1517" i="14"/>
  <c r="AJ1517" i="14" s="1"/>
  <c r="AI383" i="14"/>
  <c r="AJ383" i="14" s="1"/>
  <c r="AI1518" i="14"/>
  <c r="AJ1518" i="14" s="1"/>
  <c r="AI384" i="14"/>
  <c r="AJ384" i="14" s="1"/>
  <c r="AI385" i="14"/>
  <c r="AJ385" i="14" s="1"/>
  <c r="AI386" i="14"/>
  <c r="AJ386" i="14" s="1"/>
  <c r="AI387" i="14"/>
  <c r="AJ387" i="14" s="1"/>
  <c r="AI1519" i="14"/>
  <c r="AJ1519" i="14" s="1"/>
  <c r="AI1520" i="14"/>
  <c r="AJ1520" i="14" s="1"/>
  <c r="AI1521" i="14"/>
  <c r="AJ1521" i="14" s="1"/>
  <c r="AI1522" i="14"/>
  <c r="AJ1522" i="14" s="1"/>
  <c r="AI1523" i="14"/>
  <c r="AJ1523" i="14" s="1"/>
  <c r="AI1524" i="14"/>
  <c r="AJ1524" i="14" s="1"/>
  <c r="AI1525" i="14"/>
  <c r="AJ1525" i="14" s="1"/>
  <c r="AI1526" i="14"/>
  <c r="AJ1526" i="14" s="1"/>
  <c r="AI1527" i="14"/>
  <c r="AJ1527" i="14" s="1"/>
  <c r="AI1528" i="14"/>
  <c r="AJ1528" i="14" s="1"/>
  <c r="AI392" i="14"/>
  <c r="AJ392" i="14" s="1"/>
  <c r="AI393" i="14"/>
  <c r="AJ393" i="14" s="1"/>
  <c r="AI1529" i="14"/>
  <c r="AJ1529" i="14" s="1"/>
  <c r="AI1530" i="14"/>
  <c r="AJ1530" i="14" s="1"/>
  <c r="AI1531" i="14"/>
  <c r="AJ1531" i="14" s="1"/>
  <c r="AI1532" i="14"/>
  <c r="AJ1532" i="14" s="1"/>
  <c r="AI1533" i="14"/>
  <c r="AJ1533" i="14" s="1"/>
  <c r="AI1534" i="14"/>
  <c r="AJ1534" i="14" s="1"/>
  <c r="AI394" i="14"/>
  <c r="AJ394" i="14" s="1"/>
  <c r="AI395" i="14"/>
  <c r="AJ395" i="14" s="1"/>
  <c r="AI396" i="14"/>
  <c r="AJ396" i="14" s="1"/>
  <c r="AI397" i="14"/>
  <c r="AJ397" i="14" s="1"/>
  <c r="AI1535" i="14"/>
  <c r="AJ1535" i="14" s="1"/>
  <c r="AI1536" i="14"/>
  <c r="AJ1536" i="14" s="1"/>
  <c r="AI1537" i="14"/>
  <c r="AJ1537" i="14" s="1"/>
  <c r="AI1538" i="14"/>
  <c r="AJ1538" i="14" s="1"/>
  <c r="AI1539" i="14"/>
  <c r="AJ1539" i="14" s="1"/>
  <c r="AI1540" i="14"/>
  <c r="AJ1540" i="14" s="1"/>
  <c r="AI398" i="14"/>
  <c r="AJ398" i="14" s="1"/>
  <c r="AI399" i="14"/>
  <c r="AJ399" i="14" s="1"/>
  <c r="AI1541" i="14"/>
  <c r="AJ1541" i="14" s="1"/>
  <c r="AI1542" i="14"/>
  <c r="AJ1542" i="14" s="1"/>
  <c r="AI1543" i="14"/>
  <c r="AJ1543" i="14" s="1"/>
  <c r="AI1544" i="14"/>
  <c r="AJ1544" i="14" s="1"/>
  <c r="AI1545" i="14"/>
  <c r="AJ1545" i="14" s="1"/>
  <c r="AI1546" i="14"/>
  <c r="AJ1546" i="14" s="1"/>
  <c r="AI1547" i="14"/>
  <c r="AJ1547" i="14" s="1"/>
  <c r="AI1548" i="14"/>
  <c r="AJ1548" i="14" s="1"/>
  <c r="AI400" i="14"/>
  <c r="AJ400" i="14" s="1"/>
  <c r="AI401" i="14"/>
  <c r="AJ401" i="14" s="1"/>
  <c r="AI1549" i="14"/>
  <c r="AJ1549" i="14" s="1"/>
  <c r="AI402" i="14"/>
  <c r="AJ402" i="14" s="1"/>
  <c r="AI1550" i="14"/>
  <c r="AJ1550" i="14" s="1"/>
  <c r="AI403" i="14"/>
  <c r="AJ403" i="14" s="1"/>
  <c r="AI1551" i="14"/>
  <c r="AJ1551" i="14" s="1"/>
  <c r="AI1552" i="14"/>
  <c r="AJ1552" i="14" s="1"/>
  <c r="AI404" i="14"/>
  <c r="AJ404" i="14" s="1"/>
  <c r="AI405" i="14"/>
  <c r="AJ405" i="14" s="1"/>
  <c r="AI1553" i="14"/>
  <c r="AJ1553" i="14" s="1"/>
  <c r="AI1554" i="14"/>
  <c r="AJ1554" i="14" s="1"/>
  <c r="AI1555" i="14"/>
  <c r="AJ1555" i="14" s="1"/>
  <c r="AI1556" i="14"/>
  <c r="AJ1556" i="14" s="1"/>
  <c r="AI1557" i="14"/>
  <c r="AJ1557" i="14" s="1"/>
  <c r="AI1558" i="14"/>
  <c r="AJ1558" i="14" s="1"/>
  <c r="AI1559" i="14"/>
  <c r="AJ1559" i="14" s="1"/>
  <c r="AI1560" i="14"/>
  <c r="AJ1560" i="14" s="1"/>
  <c r="AI406" i="14"/>
  <c r="AJ406" i="14" s="1"/>
  <c r="AI407" i="14"/>
  <c r="AJ407" i="14" s="1"/>
  <c r="AI408" i="14"/>
  <c r="AJ408" i="14" s="1"/>
  <c r="AI409" i="14"/>
  <c r="AJ409" i="14" s="1"/>
  <c r="AI410" i="14"/>
  <c r="AJ410" i="14" s="1"/>
  <c r="AI411" i="14"/>
  <c r="AJ411" i="14" s="1"/>
  <c r="AI1561" i="14"/>
  <c r="AJ1561" i="14" s="1"/>
  <c r="AI1562" i="14"/>
  <c r="AJ1562" i="14" s="1"/>
  <c r="AI1563" i="14"/>
  <c r="AJ1563" i="14" s="1"/>
  <c r="AI1564" i="14"/>
  <c r="AJ1564" i="14" s="1"/>
  <c r="AI412" i="14"/>
  <c r="AJ412" i="14" s="1"/>
  <c r="AI413" i="14"/>
  <c r="AJ413" i="14" s="1"/>
  <c r="AI1565" i="14"/>
  <c r="AJ1565" i="14" s="1"/>
  <c r="AI1566" i="14"/>
  <c r="AJ1566" i="14" s="1"/>
  <c r="AI1567" i="14"/>
  <c r="AJ1567" i="14" s="1"/>
  <c r="AI1568" i="14"/>
  <c r="AJ1568" i="14" s="1"/>
  <c r="AI1569" i="14"/>
  <c r="AJ1569" i="14" s="1"/>
  <c r="AI1570" i="14"/>
  <c r="AJ1570" i="14" s="1"/>
  <c r="AI1571" i="14"/>
  <c r="AJ1571" i="14" s="1"/>
  <c r="AI1572" i="14"/>
  <c r="AJ1572" i="14" s="1"/>
  <c r="AI414" i="14"/>
  <c r="AJ414" i="14" s="1"/>
  <c r="AI415" i="14"/>
  <c r="AJ415" i="14" s="1"/>
  <c r="AI1573" i="14"/>
  <c r="AJ1573" i="14" s="1"/>
  <c r="AI1574" i="14"/>
  <c r="AJ1574" i="14" s="1"/>
  <c r="AI1575" i="14"/>
  <c r="AJ1575" i="14" s="1"/>
  <c r="AI1576" i="14"/>
  <c r="AJ1576" i="14" s="1"/>
  <c r="AI1577" i="14"/>
  <c r="AJ1577" i="14" s="1"/>
  <c r="AI1578" i="14"/>
  <c r="AJ1578" i="14" s="1"/>
  <c r="AI1579" i="14"/>
  <c r="AJ1579" i="14" s="1"/>
  <c r="AI1580" i="14"/>
  <c r="AJ1580" i="14" s="1"/>
  <c r="AI416" i="14"/>
  <c r="AJ416" i="14" s="1"/>
  <c r="AI417" i="14"/>
  <c r="AJ417" i="14" s="1"/>
  <c r="AI1586" i="14"/>
  <c r="AJ1586" i="14" s="1"/>
  <c r="AI1587" i="14"/>
  <c r="AJ1587" i="14" s="1"/>
  <c r="AI1588" i="14"/>
  <c r="AJ1588" i="14" s="1"/>
  <c r="AI1589" i="14"/>
  <c r="AJ1589" i="14" s="1"/>
  <c r="AI1590" i="14"/>
  <c r="AJ1590" i="14" s="1"/>
  <c r="AI1591" i="14"/>
  <c r="AJ1591" i="14" s="1"/>
  <c r="AI421" i="14"/>
  <c r="AJ421" i="14" s="1"/>
  <c r="AI422" i="14"/>
  <c r="AJ422" i="14" s="1"/>
  <c r="AI1592" i="14"/>
  <c r="AJ1592" i="14" s="1"/>
  <c r="AI1593" i="14"/>
  <c r="AJ1593" i="14" s="1"/>
  <c r="AI1594" i="14"/>
  <c r="AJ1594" i="14" s="1"/>
  <c r="AI1595" i="14"/>
  <c r="AJ1595" i="14" s="1"/>
  <c r="AI1596" i="14"/>
  <c r="AJ1596" i="14" s="1"/>
  <c r="AI1597" i="14"/>
  <c r="AJ1597" i="14" s="1"/>
  <c r="AI1598" i="14"/>
  <c r="AJ1598" i="14" s="1"/>
  <c r="AI1599" i="14"/>
  <c r="AJ1599" i="14" s="1"/>
  <c r="AI1600" i="14"/>
  <c r="AJ1600" i="14" s="1"/>
  <c r="AI1601" i="14"/>
  <c r="AJ1601" i="14" s="1"/>
  <c r="AI423" i="14"/>
  <c r="AJ423" i="14" s="1"/>
  <c r="AI424" i="14"/>
  <c r="AJ424" i="14" s="1"/>
  <c r="AI1602" i="14"/>
  <c r="AJ1602" i="14" s="1"/>
  <c r="AI1603" i="14"/>
  <c r="AJ1603" i="14" s="1"/>
  <c r="AI1604" i="14"/>
  <c r="AJ1604" i="14" s="1"/>
  <c r="AI1605" i="14"/>
  <c r="AJ1605" i="14" s="1"/>
  <c r="AI1606" i="14"/>
  <c r="AJ1606" i="14" s="1"/>
  <c r="AI1607" i="14"/>
  <c r="AJ1607" i="14" s="1"/>
  <c r="AI1608" i="14"/>
  <c r="AJ1608" i="14" s="1"/>
  <c r="AI1609" i="14"/>
  <c r="AJ1609" i="14" s="1"/>
  <c r="AI1610" i="14"/>
  <c r="AJ1610" i="14" s="1"/>
  <c r="AI1611" i="14"/>
  <c r="AJ1611" i="14" s="1"/>
  <c r="AI425" i="14"/>
  <c r="AJ425" i="14" s="1"/>
  <c r="AI426" i="14"/>
  <c r="AJ426" i="14" s="1"/>
  <c r="AI427" i="14"/>
  <c r="AJ427" i="14" s="1"/>
  <c r="AI1612" i="14"/>
  <c r="AJ1612" i="14" s="1"/>
  <c r="AI428" i="14"/>
  <c r="AJ428" i="14" s="1"/>
  <c r="AI429" i="14"/>
  <c r="AJ429" i="14" s="1"/>
  <c r="AI430" i="14"/>
  <c r="AJ430" i="14" s="1"/>
  <c r="AI431" i="14"/>
  <c r="AJ431" i="14" s="1"/>
  <c r="AI432" i="14"/>
  <c r="AJ432" i="14" s="1"/>
  <c r="AI1613" i="14"/>
  <c r="AJ1613" i="14" s="1"/>
  <c r="AI433" i="14"/>
  <c r="AJ433" i="14" s="1"/>
  <c r="AI434" i="14"/>
  <c r="AJ434" i="14" s="1"/>
  <c r="AI435" i="14"/>
  <c r="AJ435" i="14" s="1"/>
  <c r="AI436" i="14"/>
  <c r="AJ436" i="14" s="1"/>
  <c r="AI437" i="14"/>
  <c r="AJ437" i="14" s="1"/>
  <c r="AI438" i="14"/>
  <c r="AJ438" i="14" s="1"/>
  <c r="AI439" i="14"/>
  <c r="AJ439" i="14" s="1"/>
  <c r="AI1614" i="14"/>
  <c r="AJ1614" i="14" s="1"/>
  <c r="AI1615" i="14"/>
  <c r="AJ1615" i="14" s="1"/>
  <c r="AI1616" i="14"/>
  <c r="AJ1616" i="14" s="1"/>
  <c r="AI1617" i="14"/>
  <c r="AJ1617" i="14" s="1"/>
  <c r="AI1618" i="14"/>
  <c r="AJ1618" i="14" s="1"/>
  <c r="AI1619" i="14"/>
  <c r="AJ1619" i="14" s="1"/>
  <c r="AI1620" i="14"/>
  <c r="AJ1620" i="14" s="1"/>
  <c r="AI1621" i="14"/>
  <c r="AJ1621" i="14" s="1"/>
  <c r="AI1622" i="14"/>
  <c r="AJ1622" i="14" s="1"/>
  <c r="AI1623" i="14"/>
  <c r="AJ1623" i="14" s="1"/>
  <c r="AI1624" i="14"/>
  <c r="AJ1624" i="14" s="1"/>
  <c r="AI446" i="14"/>
  <c r="AJ446" i="14" s="1"/>
  <c r="AI447" i="14"/>
  <c r="AJ447" i="14" s="1"/>
  <c r="AI448" i="14"/>
  <c r="AJ448" i="14" s="1"/>
  <c r="AI449" i="14"/>
  <c r="AJ449" i="14" s="1"/>
  <c r="AI1625" i="14"/>
  <c r="AJ1625" i="14" s="1"/>
  <c r="AI1626" i="14"/>
  <c r="AJ1626" i="14" s="1"/>
  <c r="AI450" i="14"/>
  <c r="AJ450" i="14" s="1"/>
  <c r="AI451" i="14"/>
  <c r="AJ451" i="14" s="1"/>
  <c r="AI1627" i="14"/>
  <c r="AJ1627" i="14" s="1"/>
  <c r="AI1628" i="14"/>
  <c r="AJ1628" i="14" s="1"/>
  <c r="AI1629" i="14"/>
  <c r="AJ1629" i="14" s="1"/>
  <c r="AI1630" i="14"/>
  <c r="AJ1630" i="14" s="1"/>
  <c r="AI1631" i="14"/>
  <c r="AJ1631" i="14" s="1"/>
  <c r="AI454" i="14"/>
  <c r="AJ454" i="14" s="1"/>
  <c r="AI1632" i="14"/>
  <c r="AJ1632" i="14" s="1"/>
  <c r="AI455" i="14"/>
  <c r="AJ455" i="14" s="1"/>
  <c r="AI1633" i="14"/>
  <c r="AJ1633" i="14" s="1"/>
  <c r="AI1634" i="14"/>
  <c r="AJ1634" i="14" s="1"/>
  <c r="AI456" i="14"/>
  <c r="AJ456" i="14" s="1"/>
  <c r="AI457" i="14"/>
  <c r="AJ457" i="14" s="1"/>
  <c r="AI1635" i="14"/>
  <c r="AJ1635" i="14" s="1"/>
  <c r="AI1636" i="14"/>
  <c r="AJ1636" i="14" s="1"/>
  <c r="AI1637" i="14"/>
  <c r="AJ1637" i="14" s="1"/>
  <c r="AI1638" i="14"/>
  <c r="AJ1638" i="14" s="1"/>
  <c r="AI1639" i="14"/>
  <c r="AJ1639" i="14" s="1"/>
  <c r="AI1640" i="14"/>
  <c r="AJ1640" i="14" s="1"/>
  <c r="AI1641" i="14"/>
  <c r="AJ1641" i="14" s="1"/>
  <c r="AI1642" i="14"/>
  <c r="AJ1642" i="14" s="1"/>
  <c r="AI472" i="14"/>
  <c r="AJ472" i="14" s="1"/>
  <c r="AI473" i="14"/>
  <c r="AJ473" i="14" s="1"/>
  <c r="AI474" i="14"/>
  <c r="AJ474" i="14" s="1"/>
  <c r="AI475" i="14"/>
  <c r="AJ475" i="14" s="1"/>
  <c r="AI1643" i="14"/>
  <c r="AJ1643" i="14" s="1"/>
  <c r="AI1644" i="14"/>
  <c r="AJ1644" i="14" s="1"/>
  <c r="AI476" i="14"/>
  <c r="AJ476" i="14" s="1"/>
  <c r="AI477" i="14"/>
  <c r="AJ477" i="14" s="1"/>
  <c r="AI1645" i="14"/>
  <c r="AJ1645" i="14" s="1"/>
  <c r="AI1646" i="14"/>
  <c r="AJ1646" i="14" s="1"/>
  <c r="AI1647" i="14"/>
  <c r="AJ1647" i="14" s="1"/>
  <c r="AI1648" i="14"/>
  <c r="AJ1648" i="14" s="1"/>
  <c r="AI1649" i="14"/>
  <c r="AJ1649" i="14" s="1"/>
  <c r="AI1650" i="14"/>
  <c r="AJ1650" i="14" s="1"/>
  <c r="AI1651" i="14"/>
  <c r="AJ1651" i="14" s="1"/>
  <c r="AI478" i="14"/>
  <c r="AJ478" i="14" s="1"/>
  <c r="AI1652" i="14"/>
  <c r="AJ1652" i="14" s="1"/>
  <c r="AI479" i="14"/>
  <c r="AJ479" i="14" s="1"/>
  <c r="AI480" i="14"/>
  <c r="AJ480" i="14" s="1"/>
  <c r="AI481" i="14"/>
  <c r="AJ481" i="14" s="1"/>
  <c r="AI1653" i="14"/>
  <c r="AJ1653" i="14" s="1"/>
  <c r="AI1654" i="14"/>
  <c r="AJ1654" i="14" s="1"/>
  <c r="AI482" i="14"/>
  <c r="AJ482" i="14" s="1"/>
  <c r="AI483" i="14"/>
  <c r="AJ483" i="14" s="1"/>
  <c r="AI1655" i="14"/>
  <c r="AJ1655" i="14" s="1"/>
  <c r="AI1656" i="14"/>
  <c r="AJ1656" i="14" s="1"/>
  <c r="AI1657" i="14"/>
  <c r="AJ1657" i="14" s="1"/>
  <c r="AI1658" i="14"/>
  <c r="AJ1658" i="14" s="1"/>
  <c r="AI1659" i="14"/>
  <c r="AJ1659" i="14" s="1"/>
  <c r="AI1660" i="14"/>
  <c r="AJ1660" i="14" s="1"/>
  <c r="AI1661" i="14"/>
  <c r="AJ1661" i="14" s="1"/>
  <c r="AI1662" i="14"/>
  <c r="AJ1662" i="14" s="1"/>
  <c r="AI1663" i="14"/>
  <c r="AJ1663" i="14" s="1"/>
  <c r="AI1664" i="14"/>
  <c r="AJ1664" i="14" s="1"/>
  <c r="AI1665" i="14"/>
  <c r="AJ1665" i="14" s="1"/>
  <c r="AI1666" i="14"/>
  <c r="AJ1666" i="14" s="1"/>
  <c r="AI1667" i="14"/>
  <c r="AJ1667" i="14" s="1"/>
  <c r="AI1668" i="14"/>
  <c r="AJ1668" i="14" s="1"/>
  <c r="AI1669" i="14"/>
  <c r="AJ1669" i="14" s="1"/>
  <c r="AI1670" i="14"/>
  <c r="AJ1670" i="14" s="1"/>
  <c r="AI1671" i="14"/>
  <c r="AJ1671" i="14" s="1"/>
  <c r="AI1672" i="14"/>
  <c r="AJ1672" i="14" s="1"/>
  <c r="AI1673" i="14"/>
  <c r="AJ1673" i="14" s="1"/>
  <c r="AI1674" i="14"/>
  <c r="AJ1674" i="14" s="1"/>
  <c r="AI1675" i="14"/>
  <c r="AJ1675" i="14" s="1"/>
  <c r="AI1676" i="14"/>
  <c r="AJ1676" i="14" s="1"/>
  <c r="AI1677" i="14"/>
  <c r="AJ1677" i="14" s="1"/>
  <c r="AI1678" i="14"/>
  <c r="AJ1678" i="14" s="1"/>
  <c r="AI1679" i="14"/>
  <c r="AJ1679" i="14" s="1"/>
  <c r="AI1680" i="14"/>
  <c r="AJ1680" i="14" s="1"/>
  <c r="AI1681" i="14"/>
  <c r="AJ1681" i="14" s="1"/>
  <c r="AI1682" i="14"/>
  <c r="AJ1682" i="14" s="1"/>
  <c r="AI1683" i="14"/>
  <c r="AJ1683" i="14" s="1"/>
  <c r="AI1684" i="14"/>
  <c r="AJ1684" i="14" s="1"/>
  <c r="AI1685" i="14"/>
  <c r="AJ1685" i="14" s="1"/>
  <c r="AI1686" i="14"/>
  <c r="AJ1686" i="14" s="1"/>
  <c r="AI1687" i="14"/>
  <c r="AJ1687" i="14" s="1"/>
  <c r="AI1688" i="14"/>
  <c r="AJ1688" i="14" s="1"/>
  <c r="AI1689" i="14"/>
  <c r="AJ1689" i="14" s="1"/>
  <c r="AI1690" i="14"/>
  <c r="AJ1690" i="14" s="1"/>
  <c r="AI1691" i="14"/>
  <c r="AJ1691" i="14" s="1"/>
  <c r="AI1692" i="14"/>
  <c r="AJ1692" i="14" s="1"/>
  <c r="AI1693" i="14"/>
  <c r="AJ1693" i="14" s="1"/>
  <c r="AI1694" i="14"/>
  <c r="AJ1694" i="14" s="1"/>
  <c r="AI1695" i="14"/>
  <c r="AJ1695" i="14" s="1"/>
  <c r="AI1696" i="14"/>
  <c r="AJ1696" i="14" s="1"/>
  <c r="AI1697" i="14"/>
  <c r="AJ1697" i="14" s="1"/>
  <c r="AI1698" i="14"/>
  <c r="AJ1698" i="14" s="1"/>
  <c r="AI1699" i="14"/>
  <c r="AJ1699" i="14" s="1"/>
  <c r="AI1700" i="14"/>
  <c r="AJ1700" i="14" s="1"/>
  <c r="AI1701" i="14"/>
  <c r="AJ1701" i="14" s="1"/>
  <c r="AI1702" i="14"/>
  <c r="AJ1702" i="14" s="1"/>
  <c r="AI1703" i="14"/>
  <c r="AJ1703" i="14" s="1"/>
  <c r="AI1704" i="14"/>
  <c r="AJ1704" i="14" s="1"/>
  <c r="AI1705" i="14"/>
  <c r="AJ1705" i="14" s="1"/>
  <c r="AI1706" i="14"/>
  <c r="AJ1706" i="14" s="1"/>
  <c r="AI1707" i="14"/>
  <c r="AJ1707" i="14" s="1"/>
  <c r="AI1708" i="14"/>
  <c r="AJ1708" i="14" s="1"/>
  <c r="AI1709" i="14"/>
  <c r="AJ1709" i="14" s="1"/>
  <c r="AI1710" i="14"/>
  <c r="AJ1710" i="14" s="1"/>
  <c r="AI488" i="14"/>
  <c r="AJ488" i="14" s="1"/>
  <c r="AI489" i="14"/>
  <c r="AJ489" i="14" s="1"/>
  <c r="AI1711" i="14"/>
  <c r="AJ1711" i="14" s="1"/>
  <c r="AI1712" i="14"/>
  <c r="AJ1712" i="14" s="1"/>
  <c r="AI1713" i="14"/>
  <c r="AJ1713" i="14" s="1"/>
  <c r="AI1714" i="14"/>
  <c r="AJ1714" i="14" s="1"/>
  <c r="AI1715" i="14"/>
  <c r="AJ1715" i="14" s="1"/>
  <c r="AI1716" i="14"/>
  <c r="AJ1716" i="14" s="1"/>
  <c r="AI490" i="14"/>
  <c r="AJ490" i="14" s="1"/>
  <c r="AI491" i="14"/>
  <c r="AJ491" i="14" s="1"/>
  <c r="AI1717" i="14"/>
  <c r="AJ1717" i="14" s="1"/>
  <c r="AI1718" i="14"/>
  <c r="AJ1718" i="14" s="1"/>
  <c r="AI1719" i="14"/>
  <c r="AJ1719" i="14" s="1"/>
  <c r="AI1720" i="14"/>
  <c r="AJ1720" i="14" s="1"/>
  <c r="AI1721" i="14"/>
  <c r="AJ1721" i="14" s="1"/>
  <c r="AI1722" i="14"/>
  <c r="AJ1722" i="14" s="1"/>
  <c r="AI1723" i="14"/>
  <c r="AJ1723" i="14" s="1"/>
  <c r="AI1724" i="14"/>
  <c r="AJ1724" i="14" s="1"/>
  <c r="AI1725" i="14"/>
  <c r="AJ1725" i="14" s="1"/>
  <c r="AI1726" i="14"/>
  <c r="AJ1726" i="14" s="1"/>
  <c r="AI1727" i="14"/>
  <c r="AJ1727" i="14" s="1"/>
  <c r="AI1728" i="14"/>
  <c r="AJ1728" i="14" s="1"/>
  <c r="AI1729" i="14"/>
  <c r="AJ1729" i="14" s="1"/>
  <c r="AI1730" i="14"/>
  <c r="AJ1730" i="14" s="1"/>
  <c r="AI1731" i="14"/>
  <c r="AJ1731" i="14" s="1"/>
  <c r="AI1732" i="14"/>
  <c r="AJ1732" i="14" s="1"/>
  <c r="AI1733" i="14"/>
  <c r="AJ1733" i="14" s="1"/>
  <c r="AI1734" i="14"/>
  <c r="AJ1734" i="14" s="1"/>
  <c r="AI1735" i="14"/>
  <c r="AJ1735" i="14" s="1"/>
  <c r="AI1736" i="14"/>
  <c r="AJ1736" i="14" s="1"/>
  <c r="AI1737" i="14"/>
  <c r="AJ1737" i="14" s="1"/>
  <c r="AI1738" i="14"/>
  <c r="AJ1738" i="14" s="1"/>
  <c r="AI492" i="14"/>
  <c r="AJ492" i="14" s="1"/>
  <c r="AI493" i="14"/>
  <c r="AJ493" i="14" s="1"/>
  <c r="AI1739" i="14"/>
  <c r="AJ1739" i="14" s="1"/>
  <c r="AI1740" i="14"/>
  <c r="AJ1740" i="14" s="1"/>
  <c r="AI1741" i="14"/>
  <c r="AJ1741" i="14" s="1"/>
  <c r="AI1742" i="14"/>
  <c r="AJ1742" i="14" s="1"/>
  <c r="AI1743" i="14"/>
  <c r="AJ1743" i="14" s="1"/>
  <c r="AI1744" i="14"/>
  <c r="AJ1744" i="14" s="1"/>
  <c r="AI1745" i="14"/>
  <c r="AJ1745" i="14" s="1"/>
  <c r="AI1746" i="14"/>
  <c r="AJ1746" i="14" s="1"/>
  <c r="AI1747" i="14"/>
  <c r="AJ1747" i="14" s="1"/>
  <c r="AI1748" i="14"/>
  <c r="AJ1748" i="14" s="1"/>
  <c r="AI1749" i="14"/>
  <c r="AJ1749" i="14" s="1"/>
  <c r="AI1750" i="14"/>
  <c r="AJ1750" i="14" s="1"/>
  <c r="AI1751" i="14"/>
  <c r="AJ1751" i="14" s="1"/>
  <c r="AI1752" i="14"/>
  <c r="AJ1752" i="14" s="1"/>
  <c r="AI1753" i="14"/>
  <c r="AJ1753" i="14" s="1"/>
  <c r="AI1754" i="14"/>
  <c r="AJ1754" i="14" s="1"/>
  <c r="AI1755" i="14"/>
  <c r="AJ1755" i="14" s="1"/>
  <c r="AI1756" i="14"/>
  <c r="AJ1756" i="14" s="1"/>
  <c r="AI1757" i="14"/>
  <c r="AJ1757" i="14" s="1"/>
  <c r="AI1758" i="14"/>
  <c r="AJ1758" i="14" s="1"/>
  <c r="AI1759" i="14"/>
  <c r="AJ1759" i="14" s="1"/>
  <c r="AI1760" i="14"/>
  <c r="AJ1760" i="14" s="1"/>
  <c r="AI1761" i="14"/>
  <c r="AJ1761" i="14" s="1"/>
  <c r="AI1762" i="14"/>
  <c r="AJ1762" i="14" s="1"/>
  <c r="AI1763" i="14"/>
  <c r="AJ1763" i="14" s="1"/>
  <c r="AI1764" i="14"/>
  <c r="AJ1764" i="14" s="1"/>
  <c r="AI1765" i="14"/>
  <c r="AJ1765" i="14" s="1"/>
  <c r="AI1766" i="14"/>
  <c r="AJ1766" i="14" s="1"/>
  <c r="AI1767" i="14"/>
  <c r="AJ1767" i="14" s="1"/>
  <c r="AI1768" i="14"/>
  <c r="AJ1768" i="14" s="1"/>
  <c r="AI1769" i="14"/>
  <c r="AJ1769" i="14" s="1"/>
  <c r="AI1770" i="14"/>
  <c r="AJ1770" i="14" s="1"/>
  <c r="AI1771" i="14"/>
  <c r="AJ1771" i="14" s="1"/>
  <c r="AI1772" i="14"/>
  <c r="AJ1772" i="14" s="1"/>
  <c r="AI1773" i="14"/>
  <c r="AJ1773" i="14" s="1"/>
  <c r="AI1774" i="14"/>
  <c r="AJ1774" i="14" s="1"/>
  <c r="AI1775" i="14"/>
  <c r="AJ1775" i="14" s="1"/>
  <c r="AI1776" i="14"/>
  <c r="AJ1776" i="14" s="1"/>
  <c r="AI1777" i="14"/>
  <c r="AJ1777" i="14" s="1"/>
  <c r="AI1778" i="14"/>
  <c r="AJ1778" i="14" s="1"/>
  <c r="AI1779" i="14"/>
  <c r="AJ1779" i="14" s="1"/>
  <c r="AI1780" i="14"/>
  <c r="AJ1780" i="14" s="1"/>
  <c r="AI1781" i="14"/>
  <c r="AJ1781" i="14" s="1"/>
  <c r="AI1782" i="14"/>
  <c r="AJ1782" i="14" s="1"/>
  <c r="AI1783" i="14"/>
  <c r="AJ1783" i="14" s="1"/>
  <c r="AI1784" i="14"/>
  <c r="AJ1784" i="14" s="1"/>
  <c r="AI1785" i="14"/>
  <c r="AJ1785" i="14" s="1"/>
  <c r="AI1786" i="14"/>
  <c r="AJ1786" i="14" s="1"/>
  <c r="AI1787" i="14"/>
  <c r="AJ1787" i="14" s="1"/>
  <c r="AI1788" i="14"/>
  <c r="AJ1788" i="14" s="1"/>
  <c r="AI1789" i="14"/>
  <c r="AJ1789" i="14" s="1"/>
  <c r="AI1790" i="14"/>
  <c r="AJ1790" i="14" s="1"/>
  <c r="AI1793" i="14"/>
  <c r="AJ1793" i="14" s="1"/>
  <c r="AI1794" i="14"/>
  <c r="AJ1794" i="14" s="1"/>
  <c r="AI1795" i="14"/>
  <c r="AJ1795" i="14" s="1"/>
  <c r="AI1796" i="14"/>
  <c r="AJ1796" i="14" s="1"/>
  <c r="AI1797" i="14"/>
  <c r="AJ1797" i="14" s="1"/>
  <c r="AI1798" i="14"/>
  <c r="AJ1798" i="14" s="1"/>
  <c r="AI1799" i="14"/>
  <c r="AJ1799" i="14" s="1"/>
  <c r="AI1800" i="14"/>
  <c r="AJ1800" i="14" s="1"/>
  <c r="AI1801" i="14"/>
  <c r="AJ1801" i="14" s="1"/>
  <c r="AI1802" i="14"/>
  <c r="AJ1802" i="14" s="1"/>
  <c r="AI1803" i="14"/>
  <c r="AJ1803" i="14" s="1"/>
  <c r="AI1804" i="14"/>
  <c r="AJ1804" i="14" s="1"/>
  <c r="AI1805" i="14"/>
  <c r="AJ1805" i="14" s="1"/>
  <c r="AI1806" i="14"/>
  <c r="AJ1806" i="14" s="1"/>
  <c r="AI496" i="14"/>
  <c r="AJ496" i="14" s="1"/>
  <c r="AI497" i="14"/>
  <c r="AJ497" i="14" s="1"/>
  <c r="AI1807" i="14"/>
  <c r="AJ1807" i="14" s="1"/>
  <c r="AI1808" i="14"/>
  <c r="AJ1808" i="14" s="1"/>
  <c r="AI1809" i="14"/>
  <c r="AJ1809" i="14" s="1"/>
  <c r="AI1810" i="14"/>
  <c r="AJ1810" i="14" s="1"/>
  <c r="AI1811" i="14"/>
  <c r="AJ1811" i="14" s="1"/>
  <c r="AI1812" i="14"/>
  <c r="AJ1812" i="14" s="1"/>
  <c r="AI1813" i="14"/>
  <c r="AJ1813" i="14" s="1"/>
  <c r="AI1814" i="14"/>
  <c r="AJ1814" i="14" s="1"/>
  <c r="AI1815" i="14"/>
  <c r="AJ1815" i="14" s="1"/>
  <c r="AI1816" i="14"/>
  <c r="AJ1816" i="14" s="1"/>
  <c r="AI1817" i="14"/>
  <c r="AJ1817" i="14" s="1"/>
  <c r="AI1818" i="14"/>
  <c r="AJ1818" i="14" s="1"/>
  <c r="AI1819" i="14"/>
  <c r="AJ1819" i="14" s="1"/>
  <c r="AI1820" i="14"/>
  <c r="AJ1820" i="14" s="1"/>
  <c r="AI1821" i="14"/>
  <c r="AJ1821" i="14" s="1"/>
  <c r="AI1822" i="14"/>
  <c r="AJ1822" i="14" s="1"/>
  <c r="AI1823" i="14"/>
  <c r="AJ1823" i="14" s="1"/>
  <c r="AI1824" i="14"/>
  <c r="AJ1824" i="14" s="1"/>
  <c r="AI1825" i="14"/>
  <c r="AJ1825" i="14" s="1"/>
  <c r="AI1826" i="14"/>
  <c r="AJ1826" i="14" s="1"/>
  <c r="AI1827" i="14"/>
  <c r="AJ1827" i="14" s="1"/>
  <c r="AI1828" i="14"/>
  <c r="AJ1828" i="14" s="1"/>
  <c r="AI1829" i="14"/>
  <c r="AJ1829" i="14" s="1"/>
  <c r="AI1830" i="14"/>
  <c r="AJ1830" i="14" s="1"/>
  <c r="AI1831" i="14"/>
  <c r="AJ1831" i="14" s="1"/>
  <c r="AI1832" i="14"/>
  <c r="AJ1832" i="14" s="1"/>
  <c r="AI1833" i="14"/>
  <c r="AJ1833" i="14" s="1"/>
  <c r="AI1834" i="14"/>
  <c r="AJ1834" i="14" s="1"/>
  <c r="AI502" i="14"/>
  <c r="AJ502" i="14" s="1"/>
  <c r="AI503" i="14"/>
  <c r="AJ503" i="14" s="1"/>
  <c r="AI1835" i="14"/>
  <c r="AJ1835" i="14" s="1"/>
  <c r="AI1836" i="14"/>
  <c r="AJ1836" i="14" s="1"/>
  <c r="AI1837" i="14"/>
  <c r="AJ1837" i="14" s="1"/>
  <c r="AI1838" i="14"/>
  <c r="AJ1838" i="14" s="1"/>
  <c r="AI1839" i="14"/>
  <c r="AJ1839" i="14" s="1"/>
  <c r="AI1840" i="14"/>
  <c r="AJ1840" i="14" s="1"/>
  <c r="AI1841" i="14"/>
  <c r="AJ1841" i="14" s="1"/>
  <c r="AI1842" i="14"/>
  <c r="AJ1842" i="14" s="1"/>
  <c r="AI1843" i="14"/>
  <c r="AJ1843" i="14" s="1"/>
  <c r="AI1844" i="14"/>
  <c r="AJ1844" i="14" s="1"/>
  <c r="AI1845" i="14"/>
  <c r="AJ1845" i="14" s="1"/>
  <c r="AI1846" i="14"/>
  <c r="AJ1846" i="14" s="1"/>
  <c r="AI1847" i="14"/>
  <c r="AJ1847" i="14" s="1"/>
  <c r="AI1848" i="14"/>
  <c r="AJ1848" i="14" s="1"/>
  <c r="AI1849" i="14"/>
  <c r="AJ1849" i="14" s="1"/>
  <c r="AI1850" i="14"/>
  <c r="AJ1850" i="14" s="1"/>
  <c r="AI1851" i="14"/>
  <c r="AJ1851" i="14" s="1"/>
  <c r="AI1852" i="14"/>
  <c r="AJ1852" i="14" s="1"/>
  <c r="AI1853" i="14"/>
  <c r="AJ1853" i="14" s="1"/>
  <c r="AI1854" i="14"/>
  <c r="AJ1854" i="14" s="1"/>
  <c r="AI1855" i="14"/>
  <c r="AJ1855" i="14" s="1"/>
  <c r="AI1856" i="14"/>
  <c r="AJ1856" i="14" s="1"/>
  <c r="AI1857" i="14"/>
  <c r="AJ1857" i="14" s="1"/>
  <c r="AI1858" i="14"/>
  <c r="AJ1858" i="14" s="1"/>
  <c r="AI1859" i="14"/>
  <c r="AJ1859" i="14" s="1"/>
  <c r="AI1860" i="14"/>
  <c r="AJ1860" i="14" s="1"/>
  <c r="AI1861" i="14"/>
  <c r="AJ1861" i="14" s="1"/>
  <c r="AI1862" i="14"/>
  <c r="AJ1862" i="14" s="1"/>
  <c r="AI1863" i="14"/>
  <c r="AJ1863" i="14" s="1"/>
  <c r="AI1864" i="14"/>
  <c r="AJ1864" i="14" s="1"/>
  <c r="AI1865" i="14"/>
  <c r="AJ1865" i="14" s="1"/>
  <c r="AI1866" i="14"/>
  <c r="AJ1866" i="14" s="1"/>
  <c r="AI510" i="14"/>
  <c r="AJ510" i="14" s="1"/>
  <c r="AI511" i="14"/>
  <c r="AJ511" i="14" s="1"/>
  <c r="AI1867" i="14"/>
  <c r="AJ1867" i="14" s="1"/>
  <c r="AI1868" i="14"/>
  <c r="AJ1868" i="14" s="1"/>
  <c r="AI1869" i="14"/>
  <c r="AJ1869" i="14" s="1"/>
  <c r="AI1870" i="14"/>
  <c r="AJ1870" i="14" s="1"/>
  <c r="AI1871" i="14"/>
  <c r="AJ1871" i="14" s="1"/>
  <c r="AI1872" i="14"/>
  <c r="AJ1872" i="14" s="1"/>
  <c r="AI512" i="14"/>
  <c r="AJ512" i="14" s="1"/>
  <c r="AI513" i="14"/>
  <c r="AJ513" i="14" s="1"/>
  <c r="AI1873" i="14"/>
  <c r="AJ1873" i="14" s="1"/>
  <c r="AI1874" i="14"/>
  <c r="AJ1874" i="14" s="1"/>
  <c r="AI1875" i="14"/>
  <c r="AJ1875" i="14" s="1"/>
  <c r="AI1876" i="14"/>
  <c r="AJ1876" i="14" s="1"/>
  <c r="AI1877" i="14"/>
  <c r="AJ1877" i="14" s="1"/>
  <c r="AI1878" i="14"/>
  <c r="AJ1878" i="14" s="1"/>
  <c r="AI517" i="14"/>
  <c r="AJ517" i="14" s="1"/>
  <c r="AI518" i="14"/>
  <c r="AJ518" i="14" s="1"/>
  <c r="AI1879" i="14"/>
  <c r="AJ1879" i="14" s="1"/>
  <c r="AI1880" i="14"/>
  <c r="AJ1880" i="14" s="1"/>
  <c r="AI1881" i="14"/>
  <c r="AJ1881" i="14" s="1"/>
  <c r="AI1882" i="14"/>
  <c r="AJ1882" i="14" s="1"/>
  <c r="AI1883" i="14"/>
  <c r="AJ1883" i="14" s="1"/>
  <c r="AI1884" i="14"/>
  <c r="AJ1884" i="14" s="1"/>
  <c r="AI519" i="14"/>
  <c r="AJ519" i="14" s="1"/>
  <c r="AI520" i="14"/>
  <c r="AJ520" i="14" s="1"/>
  <c r="AI1885" i="14"/>
  <c r="AJ1885" i="14" s="1"/>
  <c r="AI1886" i="14"/>
  <c r="AJ1886" i="14" s="1"/>
  <c r="AI1887" i="14"/>
  <c r="AJ1887" i="14" s="1"/>
  <c r="AI1888" i="14"/>
  <c r="AJ1888" i="14" s="1"/>
  <c r="AI521" i="14"/>
  <c r="AJ521" i="14" s="1"/>
  <c r="AI522" i="14"/>
  <c r="AJ522" i="14" s="1"/>
  <c r="AI1889" i="14"/>
  <c r="AJ1889" i="14" s="1"/>
  <c r="AI1890" i="14"/>
  <c r="AJ1890" i="14" s="1"/>
  <c r="AI523" i="14"/>
  <c r="AJ523" i="14" s="1"/>
  <c r="AI524" i="14"/>
  <c r="AJ524" i="14" s="1"/>
  <c r="AI1891" i="14"/>
  <c r="AJ1891" i="14" s="1"/>
  <c r="AI1892" i="14"/>
  <c r="AJ1892" i="14" s="1"/>
  <c r="AI1893" i="14"/>
  <c r="AJ1893" i="14" s="1"/>
  <c r="AI1894" i="14"/>
  <c r="AJ1894" i="14" s="1"/>
  <c r="AI1895" i="14"/>
  <c r="AJ1895" i="14" s="1"/>
  <c r="AI1896" i="14"/>
  <c r="AJ1896" i="14" s="1"/>
  <c r="AI1897" i="14"/>
  <c r="AJ1897" i="14" s="1"/>
  <c r="AI1898" i="14"/>
  <c r="AJ1898" i="14" s="1"/>
  <c r="AI525" i="14"/>
  <c r="AJ525" i="14" s="1"/>
  <c r="AI526" i="14"/>
  <c r="AJ526" i="14" s="1"/>
  <c r="AI1902" i="14"/>
  <c r="AJ1902" i="14" s="1"/>
  <c r="AI1903" i="14"/>
  <c r="AJ1903" i="14" s="1"/>
  <c r="AI1904" i="14"/>
  <c r="AJ1904" i="14" s="1"/>
  <c r="AI1905" i="14"/>
  <c r="AJ1905" i="14" s="1"/>
  <c r="AI1906" i="14"/>
  <c r="AJ1906" i="14" s="1"/>
  <c r="AI1907" i="14"/>
  <c r="AJ1907" i="14" s="1"/>
  <c r="AI536" i="14"/>
  <c r="AJ536" i="14" s="1"/>
  <c r="AI537" i="14"/>
  <c r="AJ537" i="14" s="1"/>
  <c r="AI1908" i="14"/>
  <c r="AJ1908" i="14" s="1"/>
  <c r="AI1909" i="14"/>
  <c r="AJ1909" i="14" s="1"/>
  <c r="AI1910" i="14"/>
  <c r="AJ1910" i="14" s="1"/>
  <c r="AI1911" i="14"/>
  <c r="AJ1911" i="14" s="1"/>
  <c r="AI1912" i="14"/>
  <c r="AJ1912" i="14" s="1"/>
  <c r="AI1913" i="14"/>
  <c r="AJ1913" i="14" s="1"/>
  <c r="AI1914" i="14"/>
  <c r="AJ1914" i="14" s="1"/>
  <c r="AI1915" i="14"/>
  <c r="AJ1915" i="14" s="1"/>
  <c r="AI538" i="14"/>
  <c r="AJ538" i="14" s="1"/>
  <c r="AI539" i="14"/>
  <c r="AJ539" i="14" s="1"/>
  <c r="AI1918" i="14"/>
  <c r="AJ1918" i="14" s="1"/>
  <c r="AI1919" i="14"/>
  <c r="AJ1919" i="14" s="1"/>
  <c r="AI542" i="14"/>
  <c r="AJ542" i="14" s="1"/>
  <c r="AI543" i="14"/>
  <c r="AJ543" i="14" s="1"/>
  <c r="AI1920" i="14"/>
  <c r="AJ1920" i="14" s="1"/>
  <c r="AI544" i="14"/>
  <c r="AJ544" i="14" s="1"/>
  <c r="AI545" i="14"/>
  <c r="AJ545" i="14" s="1"/>
  <c r="AI546" i="14"/>
  <c r="AJ546" i="14" s="1"/>
  <c r="AI547" i="14"/>
  <c r="AJ547" i="14" s="1"/>
  <c r="AI1921" i="14"/>
  <c r="AJ1921" i="14" s="1"/>
  <c r="AI1922" i="14"/>
  <c r="AJ1922" i="14" s="1"/>
  <c r="AI548" i="14"/>
  <c r="AJ548" i="14" s="1"/>
  <c r="AI549" i="14"/>
  <c r="AJ549" i="14" s="1"/>
  <c r="AI550" i="14"/>
  <c r="AJ550" i="14" s="1"/>
  <c r="AI551" i="14"/>
  <c r="AJ551" i="14" s="1"/>
  <c r="AI552" i="14"/>
  <c r="AJ552" i="14" s="1"/>
  <c r="AI1923" i="14"/>
  <c r="AJ1923" i="14" s="1"/>
  <c r="AI553" i="14"/>
  <c r="AJ553" i="14" s="1"/>
  <c r="AI554" i="14"/>
  <c r="AJ554" i="14" s="1"/>
  <c r="AI555" i="14"/>
  <c r="AJ555" i="14" s="1"/>
  <c r="AI556" i="14"/>
  <c r="AJ556" i="14" s="1"/>
  <c r="AI1924" i="14"/>
  <c r="AJ1924" i="14" s="1"/>
  <c r="AI1925" i="14"/>
  <c r="AJ1925" i="14" s="1"/>
  <c r="AI557" i="14"/>
  <c r="AJ557" i="14" s="1"/>
  <c r="AI1930" i="14"/>
  <c r="AJ1930" i="14" s="1"/>
  <c r="AI1931" i="14"/>
  <c r="AJ1931" i="14" s="1"/>
  <c r="AI1932" i="14"/>
  <c r="AJ1932" i="14" s="1"/>
  <c r="AI1933" i="14"/>
  <c r="AJ1933" i="14" s="1"/>
  <c r="AI566" i="14"/>
  <c r="AJ566" i="14" s="1"/>
  <c r="AI567" i="14"/>
  <c r="AJ567" i="14" s="1"/>
  <c r="AI1934" i="14"/>
  <c r="AJ1934" i="14" s="1"/>
  <c r="AI1935" i="14"/>
  <c r="AJ1935" i="14" s="1"/>
  <c r="AI568" i="14"/>
  <c r="AJ568" i="14" s="1"/>
  <c r="AI569" i="14"/>
  <c r="AJ569" i="14" s="1"/>
  <c r="AI1936" i="14"/>
  <c r="AJ1936" i="14" s="1"/>
  <c r="AI1937" i="14"/>
  <c r="AJ1937" i="14" s="1"/>
  <c r="AI1938" i="14"/>
  <c r="AJ1938" i="14" s="1"/>
  <c r="AI1939" i="14"/>
  <c r="AJ1939" i="14" s="1"/>
  <c r="AI1940" i="14"/>
  <c r="AJ1940" i="14" s="1"/>
  <c r="AI1941" i="14"/>
  <c r="AJ1941" i="14" s="1"/>
  <c r="AI1942" i="14"/>
  <c r="AJ1942" i="14" s="1"/>
  <c r="AI1943" i="14"/>
  <c r="AJ1943" i="14" s="1"/>
  <c r="AI570" i="14"/>
  <c r="AJ570" i="14" s="1"/>
  <c r="AI571" i="14"/>
  <c r="AJ571" i="14" s="1"/>
  <c r="AI572" i="14"/>
  <c r="AJ572" i="14" s="1"/>
  <c r="AI573" i="14"/>
  <c r="AJ573" i="14" s="1"/>
  <c r="AI1944" i="14"/>
  <c r="AJ1944" i="14" s="1"/>
  <c r="AI1945" i="14"/>
  <c r="AJ1945" i="14" s="1"/>
  <c r="AI1946" i="14"/>
  <c r="AJ1946" i="14" s="1"/>
  <c r="AI1947" i="14"/>
  <c r="AJ1947" i="14" s="1"/>
  <c r="AI1948" i="14"/>
  <c r="AJ1948" i="14" s="1"/>
  <c r="AI1949" i="14"/>
  <c r="AJ1949" i="14" s="1"/>
  <c r="AI574" i="14"/>
  <c r="AJ574" i="14" s="1"/>
  <c r="AI575" i="14"/>
  <c r="AJ575" i="14" s="1"/>
  <c r="AI1953" i="14"/>
  <c r="AJ1953" i="14" s="1"/>
  <c r="AI1954" i="14"/>
  <c r="AJ1954" i="14" s="1"/>
  <c r="AI1955" i="14"/>
  <c r="AJ1955" i="14" s="1"/>
  <c r="AI1956" i="14"/>
  <c r="AJ1956" i="14" s="1"/>
  <c r="AI1957" i="14"/>
  <c r="AJ1957" i="14" s="1"/>
  <c r="AI1958" i="14"/>
  <c r="AJ1958" i="14" s="1"/>
  <c r="AI581" i="14"/>
  <c r="AJ581" i="14" s="1"/>
  <c r="AI582" i="14"/>
  <c r="AJ582" i="14" s="1"/>
  <c r="AI1959" i="14"/>
  <c r="AJ1959" i="14" s="1"/>
  <c r="AI1960" i="14"/>
  <c r="AJ1960" i="14" s="1"/>
  <c r="AI1961" i="14"/>
  <c r="AJ1961" i="14" s="1"/>
  <c r="AI1962" i="14"/>
  <c r="AJ1962" i="14" s="1"/>
  <c r="AI1963" i="14"/>
  <c r="AJ1963" i="14" s="1"/>
  <c r="AI1964" i="14"/>
  <c r="AJ1964" i="14" s="1"/>
  <c r="AI1965" i="14"/>
  <c r="AJ1965" i="14" s="1"/>
  <c r="AI1966" i="14"/>
  <c r="AJ1966" i="14" s="1"/>
  <c r="AI583" i="14"/>
  <c r="AJ583" i="14" s="1"/>
  <c r="AI584" i="14"/>
  <c r="AJ584" i="14" s="1"/>
  <c r="AI1967" i="14"/>
  <c r="AJ1967" i="14" s="1"/>
  <c r="AI1968" i="14"/>
  <c r="AJ1968" i="14" s="1"/>
  <c r="AI1969" i="14"/>
  <c r="AJ1969" i="14" s="1"/>
  <c r="AI1970" i="14"/>
  <c r="AJ1970" i="14" s="1"/>
  <c r="AI585" i="14"/>
  <c r="AJ585" i="14" s="1"/>
  <c r="AI586" i="14"/>
  <c r="AJ586" i="14" s="1"/>
  <c r="AI587" i="14"/>
  <c r="AJ587" i="14" s="1"/>
  <c r="AI588" i="14"/>
  <c r="AJ588" i="14" s="1"/>
  <c r="AI1971" i="14"/>
  <c r="AJ1971" i="14" s="1"/>
  <c r="AI1972" i="14"/>
  <c r="AJ1972" i="14" s="1"/>
  <c r="AI1973" i="14"/>
  <c r="AJ1973" i="14" s="1"/>
  <c r="AI1974" i="14"/>
  <c r="AJ1974" i="14" s="1"/>
  <c r="AI589" i="14"/>
  <c r="AJ589" i="14" s="1"/>
  <c r="AI590" i="14"/>
  <c r="AJ590" i="14" s="1"/>
  <c r="AI591" i="14"/>
  <c r="AJ591" i="14" s="1"/>
  <c r="AI592" i="14"/>
  <c r="AJ592" i="14" s="1"/>
  <c r="AI1975" i="14"/>
  <c r="AJ1975" i="14" s="1"/>
  <c r="AI1976" i="14"/>
  <c r="AJ1976" i="14" s="1"/>
  <c r="AI1977" i="14"/>
  <c r="AJ1977" i="14" s="1"/>
  <c r="AI1978" i="14"/>
  <c r="AJ1978" i="14" s="1"/>
  <c r="AI593" i="14"/>
  <c r="AJ593" i="14" s="1"/>
  <c r="AI594" i="14"/>
  <c r="AJ594" i="14" s="1"/>
  <c r="AI1979" i="14"/>
  <c r="AJ1979" i="14" s="1"/>
  <c r="AI1980" i="14"/>
  <c r="AJ1980" i="14" s="1"/>
  <c r="AI1981" i="14"/>
  <c r="AJ1981" i="14" s="1"/>
  <c r="AI1982" i="14"/>
  <c r="AJ1982" i="14" s="1"/>
  <c r="AI595" i="14"/>
  <c r="AJ595" i="14" s="1"/>
  <c r="AI596" i="14"/>
  <c r="AJ596" i="14" s="1"/>
  <c r="AI597" i="14"/>
  <c r="AJ597" i="14" s="1"/>
  <c r="AI598" i="14"/>
  <c r="AJ598" i="14" s="1"/>
  <c r="AI1983" i="14"/>
  <c r="AJ1983" i="14" s="1"/>
  <c r="AI1984" i="14"/>
  <c r="AJ1984" i="14" s="1"/>
  <c r="AI599" i="14"/>
  <c r="AJ599" i="14" s="1"/>
  <c r="AI600" i="14"/>
  <c r="AJ600" i="14" s="1"/>
  <c r="AI1985" i="14"/>
  <c r="AJ1985" i="14" s="1"/>
  <c r="AI1986" i="14"/>
  <c r="AJ1986" i="14" s="1"/>
  <c r="AI1987" i="14"/>
  <c r="AJ1987" i="14" s="1"/>
  <c r="AI1989" i="14"/>
  <c r="AJ1989" i="14" s="1"/>
  <c r="AI1991" i="14"/>
  <c r="AJ1991" i="14" s="1"/>
  <c r="AI1992" i="14"/>
  <c r="AJ1992" i="14" s="1"/>
  <c r="AI1993" i="14"/>
  <c r="AJ1993" i="14" s="1"/>
  <c r="AI1994" i="14"/>
  <c r="AJ1994" i="14" s="1"/>
  <c r="AI1995" i="14"/>
  <c r="AJ1995" i="14" s="1"/>
  <c r="AI1996" i="14"/>
  <c r="AJ1996" i="14" s="1"/>
  <c r="AI1997" i="14"/>
  <c r="AJ1997" i="14" s="1"/>
  <c r="AI1998" i="14"/>
  <c r="AJ1998" i="14" s="1"/>
  <c r="AI614" i="14"/>
  <c r="AJ614" i="14" s="1"/>
  <c r="AI615" i="14"/>
  <c r="AJ615" i="14" s="1"/>
  <c r="AI1999" i="14"/>
  <c r="AJ1999" i="14" s="1"/>
  <c r="AI2000" i="14"/>
  <c r="AJ2000" i="14" s="1"/>
  <c r="AI2001" i="14"/>
  <c r="AJ2001" i="14" s="1"/>
  <c r="AI2002" i="14"/>
  <c r="AJ2002" i="14" s="1"/>
  <c r="AI2003" i="14"/>
  <c r="AJ2003" i="14" s="1"/>
  <c r="AI2004" i="14"/>
  <c r="AJ2004" i="14" s="1"/>
  <c r="AI2005" i="14"/>
  <c r="AJ2005" i="14" s="1"/>
  <c r="AI2006" i="14"/>
  <c r="AJ2006" i="14" s="1"/>
  <c r="AI2007" i="14"/>
  <c r="AJ2007" i="14" s="1"/>
  <c r="AI2008" i="14"/>
  <c r="AJ2008" i="14" s="1"/>
  <c r="AI2009" i="14"/>
  <c r="AJ2009" i="14" s="1"/>
  <c r="AI2010" i="14"/>
  <c r="AJ2010" i="14" s="1"/>
  <c r="AI2011" i="14"/>
  <c r="AJ2011" i="14" s="1"/>
  <c r="AI2012" i="14"/>
  <c r="AJ2012" i="14" s="1"/>
  <c r="AI616" i="14"/>
  <c r="AJ616" i="14" s="1"/>
  <c r="AI617" i="14"/>
  <c r="AJ617" i="14" s="1"/>
  <c r="AI2015" i="14"/>
  <c r="AJ2015" i="14" s="1"/>
  <c r="AI2016" i="14"/>
  <c r="AJ2016" i="14" s="1"/>
  <c r="AI2017" i="14"/>
  <c r="AJ2017" i="14" s="1"/>
  <c r="AI2018" i="14"/>
  <c r="AJ2018" i="14" s="1"/>
  <c r="AI2019" i="14"/>
  <c r="AJ2019" i="14" s="1"/>
  <c r="AI2020" i="14"/>
  <c r="AJ2020" i="14" s="1"/>
  <c r="AI2021" i="14"/>
  <c r="AJ2021" i="14" s="1"/>
  <c r="AI2022" i="14"/>
  <c r="AJ2022" i="14" s="1"/>
  <c r="AI2023" i="14"/>
  <c r="AJ2023" i="14" s="1"/>
  <c r="AI2024" i="14"/>
  <c r="AJ2024" i="14" s="1"/>
  <c r="AI2025" i="14"/>
  <c r="AJ2025" i="14" s="1"/>
  <c r="AI2026" i="14"/>
  <c r="AJ2026" i="14" s="1"/>
  <c r="AI2027" i="14"/>
  <c r="AJ2027" i="14" s="1"/>
  <c r="AI2028" i="14"/>
  <c r="AJ2028" i="14" s="1"/>
  <c r="AI2029" i="14"/>
  <c r="AJ2029" i="14" s="1"/>
  <c r="AI2030" i="14"/>
  <c r="AJ2030" i="14" s="1"/>
  <c r="AI2031" i="14"/>
  <c r="AJ2031" i="14" s="1"/>
  <c r="AI2032" i="14"/>
  <c r="AJ2032" i="14" s="1"/>
  <c r="AI2033" i="14"/>
  <c r="AJ2033" i="14" s="1"/>
  <c r="AI2034" i="14"/>
  <c r="AJ2034" i="14" s="1"/>
  <c r="AI2035" i="14"/>
  <c r="AJ2035" i="14" s="1"/>
  <c r="AI2036" i="14"/>
  <c r="AJ2036" i="14" s="1"/>
  <c r="AI2037" i="14"/>
  <c r="AJ2037" i="14" s="1"/>
  <c r="AI2038" i="14"/>
  <c r="AJ2038" i="14" s="1"/>
  <c r="AI2039" i="14"/>
  <c r="AJ2039" i="14" s="1"/>
  <c r="AI2040" i="14"/>
  <c r="AJ2040" i="14" s="1"/>
  <c r="AI2041" i="14"/>
  <c r="AJ2041" i="14" s="1"/>
  <c r="AI2042" i="14"/>
  <c r="AJ2042" i="14" s="1"/>
  <c r="AI2043" i="14"/>
  <c r="AJ2043" i="14" s="1"/>
  <c r="AI2044" i="14"/>
  <c r="AJ2044" i="14" s="1"/>
  <c r="AI2045" i="14"/>
  <c r="AJ2045" i="14" s="1"/>
  <c r="AI2046" i="14"/>
  <c r="AJ2046" i="14" s="1"/>
  <c r="AI2047" i="14"/>
  <c r="AJ2047" i="14" s="1"/>
  <c r="AI2048" i="14"/>
  <c r="AJ2048" i="14" s="1"/>
  <c r="AI2049" i="14"/>
  <c r="AJ2049" i="14" s="1"/>
  <c r="AI2050" i="14"/>
  <c r="AJ2050" i="14" s="1"/>
  <c r="AI2051" i="14"/>
  <c r="AJ2051" i="14" s="1"/>
  <c r="AI2052" i="14"/>
  <c r="AJ2052" i="14" s="1"/>
  <c r="AI2053" i="14"/>
  <c r="AJ2053" i="14" s="1"/>
  <c r="AI2054" i="14"/>
  <c r="AJ2054" i="14" s="1"/>
  <c r="AI2055" i="14"/>
  <c r="AJ2055" i="14" s="1"/>
  <c r="AI2056" i="14"/>
  <c r="AJ2056" i="14" s="1"/>
  <c r="AI2057" i="14"/>
  <c r="AJ2057" i="14" s="1"/>
  <c r="AI2058" i="14"/>
  <c r="AJ2058" i="14" s="1"/>
  <c r="AI2059" i="14"/>
  <c r="AJ2059" i="14" s="1"/>
  <c r="AI2060" i="14"/>
  <c r="AJ2060" i="14" s="1"/>
  <c r="AI2061" i="14"/>
  <c r="AJ2061" i="14" s="1"/>
  <c r="AI2062" i="14"/>
  <c r="AJ2062" i="14" s="1"/>
  <c r="AI2063" i="14"/>
  <c r="AJ2063" i="14" s="1"/>
  <c r="AI2064" i="14"/>
  <c r="AJ2064" i="14" s="1"/>
  <c r="AI2065" i="14"/>
  <c r="AJ2065" i="14" s="1"/>
  <c r="AI2066" i="14"/>
  <c r="AJ2066" i="14" s="1"/>
  <c r="AI2067" i="14"/>
  <c r="AJ2067" i="14" s="1"/>
  <c r="AI2068" i="14"/>
  <c r="AJ2068" i="14" s="1"/>
  <c r="AI2070" i="14"/>
  <c r="AJ2070" i="14" s="1"/>
  <c r="AI2071" i="14"/>
  <c r="AJ2071" i="14" s="1"/>
  <c r="AI2072" i="14"/>
  <c r="AJ2072" i="14" s="1"/>
  <c r="AI2073" i="14"/>
  <c r="AJ2073" i="14" s="1"/>
  <c r="AI2074" i="14"/>
  <c r="AJ2074" i="14" s="1"/>
  <c r="AI2075" i="14"/>
  <c r="AJ2075" i="14" s="1"/>
  <c r="AI2076" i="14"/>
  <c r="AJ2076" i="14" s="1"/>
  <c r="AI2077" i="14"/>
  <c r="AJ2077" i="14" s="1"/>
  <c r="AI2078" i="14"/>
  <c r="AJ2078" i="14" s="1"/>
  <c r="AI2079" i="14"/>
  <c r="AJ2079" i="14" s="1"/>
  <c r="AI2080" i="14"/>
  <c r="AJ2080" i="14" s="1"/>
  <c r="AI2081" i="14"/>
  <c r="AJ2081" i="14" s="1"/>
  <c r="AI2082" i="14"/>
  <c r="AJ2082" i="14" s="1"/>
  <c r="AI2083" i="14"/>
  <c r="AJ2083" i="14" s="1"/>
  <c r="AI2084" i="14"/>
  <c r="AJ2084" i="14" s="1"/>
  <c r="AI2085" i="14"/>
  <c r="AJ2085" i="14" s="1"/>
  <c r="AI2086" i="14"/>
  <c r="AJ2086" i="14" s="1"/>
  <c r="AI2087" i="14"/>
  <c r="AJ2087" i="14" s="1"/>
  <c r="AI2088" i="14"/>
  <c r="AJ2088" i="14" s="1"/>
  <c r="AI2089" i="14"/>
  <c r="AJ2089" i="14" s="1"/>
  <c r="AI2090" i="14"/>
  <c r="AJ2090" i="14" s="1"/>
  <c r="AI2091" i="14"/>
  <c r="AJ2091" i="14" s="1"/>
  <c r="AI2092" i="14"/>
  <c r="AJ2092" i="14" s="1"/>
  <c r="AI2093" i="14"/>
  <c r="AJ2093" i="14" s="1"/>
  <c r="AI2094" i="14"/>
  <c r="AJ2094" i="14" s="1"/>
  <c r="AI2095" i="14"/>
  <c r="AJ2095" i="14" s="1"/>
  <c r="AI2096" i="14"/>
  <c r="AJ2096" i="14" s="1"/>
  <c r="AI2097" i="14"/>
  <c r="AJ2097" i="14" s="1"/>
  <c r="AI2098" i="14"/>
  <c r="AJ2098" i="14" s="1"/>
  <c r="AI2099" i="14"/>
  <c r="AJ2099" i="14" s="1"/>
  <c r="AI2100" i="14"/>
  <c r="AJ2100" i="14" s="1"/>
  <c r="AI2101" i="14"/>
  <c r="AJ2101" i="14" s="1"/>
  <c r="AI2102" i="14"/>
  <c r="AJ2102" i="14" s="1"/>
  <c r="AI2103" i="14"/>
  <c r="AJ2103" i="14" s="1"/>
  <c r="AI2110" i="14"/>
  <c r="AJ2110" i="14" s="1"/>
  <c r="AI2111" i="14"/>
  <c r="AJ2111" i="14" s="1"/>
  <c r="AI2112" i="14"/>
  <c r="AJ2112" i="14" s="1"/>
  <c r="AI2113" i="14"/>
  <c r="AJ2113" i="14" s="1"/>
  <c r="AI2114" i="14"/>
  <c r="AJ2114" i="14" s="1"/>
  <c r="AI2115" i="14"/>
  <c r="AJ2115" i="14" s="1"/>
  <c r="AI2116" i="14"/>
  <c r="AJ2116" i="14" s="1"/>
  <c r="AI2117" i="14"/>
  <c r="AJ2117" i="14" s="1"/>
  <c r="AI642" i="14"/>
  <c r="AJ642" i="14" s="1"/>
  <c r="AI643" i="14"/>
  <c r="AJ643" i="14" s="1"/>
  <c r="AI630" i="14"/>
  <c r="AJ630" i="14" s="1"/>
  <c r="AI631" i="14"/>
  <c r="AJ631" i="14" s="1"/>
  <c r="AI2118" i="14"/>
  <c r="AJ2118" i="14" s="1"/>
  <c r="AI2119" i="14"/>
  <c r="AJ2119" i="14" s="1"/>
  <c r="AI632" i="14"/>
  <c r="AJ632" i="14" s="1"/>
  <c r="AI633" i="14"/>
  <c r="AJ633" i="14" s="1"/>
  <c r="AI634" i="14"/>
  <c r="AJ634" i="14" s="1"/>
  <c r="AI635" i="14"/>
  <c r="AJ635" i="14" s="1"/>
  <c r="AI636" i="14"/>
  <c r="AJ636" i="14" s="1"/>
  <c r="AI637" i="14"/>
  <c r="AJ637" i="14" s="1"/>
  <c r="AI2120" i="14"/>
  <c r="AJ2120" i="14" s="1"/>
  <c r="AI2121" i="14"/>
  <c r="AJ2121" i="14" s="1"/>
  <c r="AI2122" i="14"/>
  <c r="AJ2122" i="14" s="1"/>
  <c r="AI2123" i="14"/>
  <c r="AJ2123" i="14" s="1"/>
  <c r="AI2124" i="14"/>
  <c r="AJ2124" i="14" s="1"/>
  <c r="AI2125" i="14"/>
  <c r="AJ2125" i="14" s="1"/>
  <c r="AI2126" i="14"/>
  <c r="AJ2126" i="14" s="1"/>
  <c r="AI2127" i="14"/>
  <c r="AJ2127" i="14" s="1"/>
  <c r="AI2128" i="14"/>
  <c r="AJ2128" i="14" s="1"/>
  <c r="AI2129" i="14"/>
  <c r="AJ2129" i="14" s="1"/>
  <c r="AI638" i="14"/>
  <c r="AJ638" i="14" s="1"/>
  <c r="AI639" i="14"/>
  <c r="AJ639" i="14" s="1"/>
  <c r="AI2130" i="14"/>
  <c r="AJ2130" i="14" s="1"/>
  <c r="AI2131" i="14"/>
  <c r="AJ2131" i="14" s="1"/>
  <c r="AI2132" i="14"/>
  <c r="AJ2132" i="14" s="1"/>
  <c r="AI2133" i="14"/>
  <c r="AJ2133" i="14" s="1"/>
  <c r="AI640" i="14"/>
  <c r="AJ640" i="14" s="1"/>
  <c r="AI641" i="14"/>
  <c r="AJ641" i="14" s="1"/>
  <c r="AI2134" i="14"/>
  <c r="AJ2134" i="14" s="1"/>
  <c r="AI2135" i="14"/>
  <c r="AJ2135" i="14" s="1"/>
  <c r="AI2136" i="14"/>
  <c r="AJ2136" i="14" s="1"/>
  <c r="AI2137" i="14"/>
  <c r="AJ2137" i="14" s="1"/>
  <c r="AI2138" i="14"/>
  <c r="AJ2138" i="14" s="1"/>
  <c r="AI2139" i="14"/>
  <c r="AJ2139" i="14" s="1"/>
  <c r="AI2140" i="14"/>
  <c r="AJ2140" i="14" s="1"/>
  <c r="AI2141" i="14"/>
  <c r="AJ2141" i="14" s="1"/>
  <c r="AI2142" i="14"/>
  <c r="AJ2142" i="14" s="1"/>
  <c r="AI2143" i="14"/>
  <c r="AJ2143" i="14" s="1"/>
  <c r="AI2144" i="14"/>
  <c r="AJ2144" i="14" s="1"/>
  <c r="AI2145" i="14"/>
  <c r="AJ2145" i="14" s="1"/>
  <c r="AI2146" i="14"/>
  <c r="AJ2146" i="14" s="1"/>
  <c r="AI2147" i="14"/>
  <c r="AJ2147" i="14" s="1"/>
  <c r="AI2148" i="14"/>
  <c r="AJ2148" i="14" s="1"/>
  <c r="AI2149" i="14"/>
  <c r="AJ2149" i="14" s="1"/>
  <c r="AI2150" i="14"/>
  <c r="AJ2150" i="14" s="1"/>
  <c r="AI2151" i="14"/>
  <c r="AJ2151" i="14" s="1"/>
  <c r="AI2152" i="14"/>
  <c r="AJ2152" i="14" s="1"/>
  <c r="AI2153" i="14"/>
  <c r="AJ2153" i="14" s="1"/>
  <c r="AI2154" i="14"/>
  <c r="AJ2154" i="14" s="1"/>
  <c r="AI2155" i="14"/>
  <c r="AJ2155" i="14" s="1"/>
  <c r="AI2156" i="14"/>
  <c r="AJ2156" i="14" s="1"/>
  <c r="AI2157" i="14"/>
  <c r="AJ2157" i="14" s="1"/>
  <c r="AI2158" i="14"/>
  <c r="AJ2158" i="14" s="1"/>
  <c r="AI2159" i="14"/>
  <c r="AJ2159" i="14" s="1"/>
  <c r="AI2160" i="14"/>
  <c r="AJ2160" i="14" s="1"/>
  <c r="AI2161" i="14"/>
  <c r="AJ2161" i="14" s="1"/>
  <c r="AI644" i="14"/>
  <c r="AJ644" i="14" s="1"/>
  <c r="AI645" i="14"/>
  <c r="AJ645" i="14" s="1"/>
  <c r="AI2162" i="14"/>
  <c r="AJ2162" i="14" s="1"/>
  <c r="AI2163" i="14"/>
  <c r="AJ2163" i="14" s="1"/>
  <c r="AI2164" i="14"/>
  <c r="AJ2164" i="14" s="1"/>
  <c r="AI2165" i="14"/>
  <c r="AJ2165" i="14" s="1"/>
  <c r="AI2166" i="14"/>
  <c r="AJ2166" i="14" s="1"/>
  <c r="AI2167" i="14"/>
  <c r="AJ2167" i="14" s="1"/>
  <c r="AI2168" i="14"/>
  <c r="AJ2168" i="14" s="1"/>
  <c r="AI2169" i="14"/>
  <c r="AJ2169" i="14" s="1"/>
  <c r="AI2170" i="14"/>
  <c r="AJ2170" i="14" s="1"/>
  <c r="AI2171" i="14"/>
  <c r="AJ2171" i="14" s="1"/>
  <c r="AI2172" i="14"/>
  <c r="AJ2172" i="14" s="1"/>
  <c r="AI2173" i="14"/>
  <c r="AJ2173" i="14" s="1"/>
  <c r="AI2174" i="14"/>
  <c r="AJ2174" i="14" s="1"/>
  <c r="AI2175" i="14"/>
  <c r="AJ2175" i="14" s="1"/>
  <c r="AI2176" i="14"/>
  <c r="AJ2176" i="14" s="1"/>
  <c r="AI2177" i="14"/>
  <c r="AJ2177" i="14" s="1"/>
  <c r="AI2178" i="14"/>
  <c r="AJ2178" i="14" s="1"/>
  <c r="AI2179" i="14"/>
  <c r="AJ2179" i="14" s="1"/>
  <c r="AI2180" i="14"/>
  <c r="AJ2180" i="14" s="1"/>
  <c r="AI2181" i="14"/>
  <c r="AJ2181" i="14" s="1"/>
  <c r="AI2182" i="14"/>
  <c r="AJ2182" i="14" s="1"/>
  <c r="AI2183" i="14"/>
  <c r="AJ2183" i="14" s="1"/>
  <c r="AI2184" i="14"/>
  <c r="AJ2184" i="14" s="1"/>
  <c r="AI2185" i="14"/>
  <c r="AJ2185" i="14" s="1"/>
  <c r="AI2186" i="14"/>
  <c r="AJ2186" i="14" s="1"/>
  <c r="AI2187" i="14"/>
  <c r="AJ2187" i="14" s="1"/>
  <c r="AI2188" i="14"/>
  <c r="AJ2188" i="14" s="1"/>
  <c r="AI2189" i="14"/>
  <c r="AJ2189" i="14" s="1"/>
  <c r="AI2190" i="14"/>
  <c r="AJ2190" i="14" s="1"/>
  <c r="AI2191" i="14"/>
  <c r="AJ2191" i="14" s="1"/>
  <c r="AI2192" i="14"/>
  <c r="AJ2192" i="14" s="1"/>
  <c r="AI2193" i="14"/>
  <c r="AJ2193" i="14" s="1"/>
  <c r="AI2194" i="14"/>
  <c r="AJ2194" i="14" s="1"/>
  <c r="AI2195" i="14"/>
  <c r="AJ2195" i="14" s="1"/>
  <c r="AI2196" i="14"/>
  <c r="AJ2196" i="14" s="1"/>
  <c r="AI2197" i="14"/>
  <c r="AJ2197" i="14" s="1"/>
  <c r="AI2198" i="14"/>
  <c r="AJ2198" i="14" s="1"/>
  <c r="AI2199" i="14"/>
  <c r="AJ2199" i="14" s="1"/>
  <c r="AI2200" i="14"/>
  <c r="AJ2200" i="14" s="1"/>
  <c r="AI2201" i="14"/>
  <c r="AJ2201" i="14" s="1"/>
  <c r="AI2202" i="14"/>
  <c r="AJ2202" i="14" s="1"/>
  <c r="AI2203" i="14"/>
  <c r="AJ2203" i="14" s="1"/>
  <c r="AI2204" i="14"/>
  <c r="AJ2204" i="14" s="1"/>
  <c r="AI2205" i="14"/>
  <c r="AJ2205" i="14" s="1"/>
  <c r="AI2206" i="14"/>
  <c r="AJ2206" i="14" s="1"/>
  <c r="AI2207" i="14"/>
  <c r="AJ2207" i="14" s="1"/>
  <c r="AI2208" i="14"/>
  <c r="AJ2208" i="14" s="1"/>
  <c r="AI2209" i="14"/>
  <c r="AJ2209" i="14" s="1"/>
  <c r="AI2210" i="14"/>
  <c r="AJ2210" i="14" s="1"/>
  <c r="AI2211" i="14"/>
  <c r="AJ2211" i="14" s="1"/>
  <c r="AI646" i="14"/>
  <c r="AJ646" i="14" s="1"/>
  <c r="AI2212" i="14"/>
  <c r="AJ2212" i="14" s="1"/>
  <c r="AI647" i="14"/>
  <c r="AJ647" i="14" s="1"/>
  <c r="AI648" i="14"/>
  <c r="AJ648" i="14" s="1"/>
  <c r="AI649" i="14"/>
  <c r="AJ649" i="14" s="1"/>
  <c r="AI650" i="14"/>
  <c r="AJ650" i="14" s="1"/>
  <c r="AI659" i="14"/>
  <c r="AJ659" i="14" s="1"/>
  <c r="AI660" i="14"/>
  <c r="AJ660" i="14" s="1"/>
  <c r="AI661" i="14"/>
  <c r="AJ661" i="14" s="1"/>
  <c r="AI653" i="14"/>
  <c r="AJ653" i="14" s="1"/>
  <c r="AI654" i="14"/>
  <c r="AJ654" i="14" s="1"/>
  <c r="AI655" i="14"/>
  <c r="AJ655" i="14" s="1"/>
  <c r="AI656" i="14"/>
  <c r="AJ656" i="14" s="1"/>
  <c r="AI664" i="14"/>
  <c r="AJ664" i="14" s="1"/>
  <c r="AI665" i="14"/>
  <c r="AJ665" i="14" s="1"/>
  <c r="AI666" i="14"/>
  <c r="AJ666" i="14" s="1"/>
  <c r="AI667" i="14"/>
  <c r="AJ667" i="14" s="1"/>
  <c r="AI2213" i="14"/>
  <c r="AJ2213" i="14" s="1"/>
  <c r="AI2214" i="14"/>
  <c r="AJ2214" i="14" s="1"/>
  <c r="AI2215" i="14"/>
  <c r="AJ2215" i="14" s="1"/>
  <c r="AI651" i="14"/>
  <c r="AJ651" i="14" s="1"/>
  <c r="AI652" i="14"/>
  <c r="AJ652" i="14" s="1"/>
  <c r="AI2216" i="14"/>
  <c r="AJ2216" i="14" s="1"/>
  <c r="AI2217" i="14"/>
  <c r="AJ2217" i="14" s="1"/>
  <c r="AI2218" i="14"/>
  <c r="AJ2218" i="14" s="1"/>
  <c r="AI2219" i="14"/>
  <c r="AJ2219" i="14" s="1"/>
  <c r="AI657" i="14"/>
  <c r="AJ657" i="14" s="1"/>
  <c r="AI658" i="14"/>
  <c r="AJ658" i="14" s="1"/>
  <c r="AI2224" i="14"/>
  <c r="AJ2224" i="14" s="1"/>
  <c r="AI2225" i="14"/>
  <c r="AJ2225" i="14" s="1"/>
  <c r="AI2226" i="14"/>
  <c r="AJ2226" i="14" s="1"/>
  <c r="AI2227" i="14"/>
  <c r="AJ2227" i="14" s="1"/>
  <c r="AI2220" i="14"/>
  <c r="AJ2220" i="14" s="1"/>
  <c r="AI662" i="14"/>
  <c r="AJ662" i="14" s="1"/>
  <c r="AI2221" i="14"/>
  <c r="AJ2221" i="14" s="1"/>
  <c r="AI2222" i="14"/>
  <c r="AJ2222" i="14" s="1"/>
  <c r="AI2223" i="14"/>
  <c r="AJ2223" i="14" s="1"/>
  <c r="AI663" i="14"/>
  <c r="AJ663" i="14" s="1"/>
  <c r="AI2228" i="14"/>
  <c r="AJ2228" i="14" s="1"/>
  <c r="AI2229" i="14"/>
  <c r="AJ2229" i="14" s="1"/>
  <c r="AI2230" i="14"/>
  <c r="AJ2230" i="14" s="1"/>
  <c r="AI2231" i="14"/>
  <c r="AJ2231" i="14" s="1"/>
  <c r="AI2232" i="14"/>
  <c r="AJ2232" i="14" s="1"/>
  <c r="AI2233" i="14"/>
  <c r="AJ2233" i="14" s="1"/>
  <c r="AI2234" i="14"/>
  <c r="AJ2234" i="14" s="1"/>
  <c r="AI2235" i="14"/>
  <c r="AJ2235" i="14" s="1"/>
  <c r="AI2236" i="14"/>
  <c r="AJ2236" i="14" s="1"/>
  <c r="AI2237" i="14"/>
  <c r="AJ2237" i="14" s="1"/>
  <c r="AI2238" i="14"/>
  <c r="AJ2238" i="14" s="1"/>
  <c r="AI2239" i="14"/>
  <c r="AJ2239" i="14" s="1"/>
  <c r="AI2240" i="14"/>
  <c r="AJ2240" i="14" s="1"/>
  <c r="AI2241" i="14"/>
  <c r="AJ2241" i="14" s="1"/>
  <c r="AI2242" i="14"/>
  <c r="AJ2242" i="14" s="1"/>
  <c r="AI2243" i="14"/>
  <c r="AJ2243" i="14" s="1"/>
  <c r="AI668" i="14"/>
  <c r="AJ668" i="14" s="1"/>
  <c r="AI669" i="14"/>
  <c r="AJ669" i="14" s="1"/>
  <c r="AI2244" i="14"/>
  <c r="AJ2244" i="14" s="1"/>
  <c r="AI2245" i="14"/>
  <c r="AJ2245" i="14" s="1"/>
  <c r="AI2246" i="14"/>
  <c r="AJ2246" i="14" s="1"/>
  <c r="AI2247" i="14"/>
  <c r="AJ2247" i="14" s="1"/>
  <c r="AI670" i="14"/>
  <c r="AJ670" i="14" s="1"/>
  <c r="AI671" i="14"/>
  <c r="AJ671" i="14" s="1"/>
  <c r="AI2248" i="14"/>
  <c r="AJ2248" i="14" s="1"/>
  <c r="AI2249" i="14"/>
  <c r="AJ2249" i="14" s="1"/>
  <c r="AI672" i="14"/>
  <c r="AJ672" i="14" s="1"/>
  <c r="AI673" i="14"/>
  <c r="AJ673" i="14" s="1"/>
  <c r="AI674" i="14"/>
  <c r="AJ674" i="14" s="1"/>
  <c r="AI675" i="14"/>
  <c r="AJ675" i="14" s="1"/>
  <c r="AI676" i="14"/>
  <c r="AJ676" i="14" s="1"/>
  <c r="AI677" i="14"/>
  <c r="AJ677" i="14" s="1"/>
  <c r="AI2250" i="14"/>
  <c r="AJ2250" i="14" s="1"/>
  <c r="AI2251" i="14"/>
  <c r="AJ2251" i="14" s="1"/>
  <c r="AI678" i="14"/>
  <c r="AJ678" i="14" s="1"/>
  <c r="AI679" i="14"/>
  <c r="AJ679" i="14" s="1"/>
  <c r="AI2252" i="14"/>
  <c r="AJ2252" i="14" s="1"/>
  <c r="AI2253" i="14"/>
  <c r="AJ2253" i="14" s="1"/>
  <c r="AI2254" i="14"/>
  <c r="AJ2254" i="14" s="1"/>
  <c r="AI2255" i="14"/>
  <c r="AJ2255" i="14" s="1"/>
  <c r="AI2256" i="14"/>
  <c r="AJ2256" i="14" s="1"/>
  <c r="AI2257" i="14"/>
  <c r="AJ2257" i="14" s="1"/>
  <c r="AI2258" i="14"/>
  <c r="AJ2258" i="14" s="1"/>
  <c r="AI2259" i="14"/>
  <c r="AJ2259" i="14" s="1"/>
  <c r="AI2260" i="14"/>
  <c r="AJ2260" i="14" s="1"/>
  <c r="AI2261" i="14"/>
  <c r="AJ2261" i="14" s="1"/>
  <c r="AI2262" i="14"/>
  <c r="AJ2262" i="14" s="1"/>
  <c r="AI2263" i="14"/>
  <c r="AJ2263" i="14" s="1"/>
  <c r="AI2264" i="14"/>
  <c r="AJ2264" i="14" s="1"/>
  <c r="AI681" i="14"/>
  <c r="AJ681" i="14" s="1"/>
  <c r="AI682" i="14"/>
  <c r="AJ682" i="14" s="1"/>
  <c r="AI2265" i="14"/>
  <c r="AJ2265" i="14" s="1"/>
  <c r="AI2266" i="14"/>
  <c r="AJ2266" i="14" s="1"/>
  <c r="AI2267" i="14"/>
  <c r="AJ2267" i="14" s="1"/>
  <c r="AI683" i="14"/>
  <c r="AJ683" i="14" s="1"/>
  <c r="AI684" i="14"/>
  <c r="AJ684" i="14" s="1"/>
  <c r="AI2268" i="14"/>
  <c r="AJ2268" i="14" s="1"/>
  <c r="AI685" i="14"/>
  <c r="AJ685" i="14" s="1"/>
  <c r="AI2269" i="14"/>
  <c r="AJ2269" i="14" s="1"/>
  <c r="AI2270" i="14"/>
  <c r="AJ2270" i="14" s="1"/>
  <c r="AI686" i="14"/>
  <c r="AJ686" i="14" s="1"/>
  <c r="AI2271" i="14"/>
  <c r="AJ2271" i="14" s="1"/>
  <c r="AI687" i="14"/>
  <c r="AJ687" i="14" s="1"/>
  <c r="AI688" i="14"/>
  <c r="AJ688" i="14" s="1"/>
  <c r="AI2272" i="14"/>
  <c r="AJ2272" i="14" s="1"/>
  <c r="AI2273" i="14"/>
  <c r="AJ2273" i="14" s="1"/>
  <c r="AI689" i="14"/>
  <c r="AJ689" i="14" s="1"/>
  <c r="AI2274" i="14"/>
  <c r="AJ2274" i="14" s="1"/>
  <c r="AI2275" i="14"/>
  <c r="AJ2275" i="14" s="1"/>
  <c r="AI690" i="14"/>
  <c r="AJ690" i="14" s="1"/>
  <c r="AI691" i="14"/>
  <c r="AJ691" i="14" s="1"/>
  <c r="AI692" i="14"/>
  <c r="AJ692" i="14" s="1"/>
  <c r="AI693" i="14"/>
  <c r="AJ693" i="14" s="1"/>
  <c r="AI694" i="14"/>
  <c r="AJ694" i="14" s="1"/>
  <c r="AI695" i="14"/>
  <c r="AJ695" i="14" s="1"/>
  <c r="AI696" i="14"/>
  <c r="AJ696" i="14" s="1"/>
  <c r="AI2276" i="14"/>
  <c r="AJ2276" i="14" s="1"/>
  <c r="AI2277" i="14"/>
  <c r="AJ2277" i="14" s="1"/>
  <c r="AI697" i="14"/>
  <c r="AJ697" i="14" s="1"/>
  <c r="AI698" i="14"/>
  <c r="AJ698" i="14" s="1"/>
  <c r="AI2278" i="14"/>
  <c r="AJ2278" i="14" s="1"/>
  <c r="AI2279" i="14"/>
  <c r="AJ2279" i="14" s="1"/>
  <c r="AI2280" i="14"/>
  <c r="AJ2280" i="14" s="1"/>
  <c r="AI2281" i="14"/>
  <c r="AJ2281" i="14" s="1"/>
  <c r="AI699" i="14"/>
  <c r="AJ699" i="14" s="1"/>
  <c r="AI700" i="14"/>
  <c r="AJ700" i="14" s="1"/>
  <c r="AI2282" i="14"/>
  <c r="AJ2282" i="14" s="1"/>
  <c r="AI2283" i="14"/>
  <c r="AJ2283" i="14" s="1"/>
  <c r="AI703" i="14"/>
  <c r="AJ703" i="14" s="1"/>
  <c r="AI704" i="14"/>
  <c r="AJ704" i="14" s="1"/>
  <c r="AI701" i="14"/>
  <c r="AJ701" i="14" s="1"/>
  <c r="AI702" i="14"/>
  <c r="AJ702" i="14" s="1"/>
  <c r="AI707" i="14"/>
  <c r="AJ707" i="14" s="1"/>
  <c r="AI708" i="14"/>
  <c r="AJ708" i="14" s="1"/>
  <c r="AI705" i="14"/>
  <c r="AJ705" i="14" s="1"/>
  <c r="AI706" i="14"/>
  <c r="AJ706" i="14" s="1"/>
  <c r="AI709" i="14"/>
  <c r="AJ709" i="14" s="1"/>
  <c r="AI710" i="14"/>
  <c r="AJ710" i="14" s="1"/>
  <c r="AI2284" i="14"/>
  <c r="AJ2284" i="14" s="1"/>
  <c r="AI2285" i="14"/>
  <c r="AJ2285" i="14" s="1"/>
  <c r="AI2286" i="14"/>
  <c r="AJ2286" i="14" s="1"/>
  <c r="AI2287" i="14"/>
  <c r="AJ2287" i="14" s="1"/>
  <c r="AI1044" i="14"/>
  <c r="AJ1044" i="14" s="1"/>
  <c r="AI1045" i="14"/>
  <c r="AJ1045" i="14" s="1"/>
  <c r="AI1493" i="14"/>
  <c r="AJ1493" i="14" s="1"/>
  <c r="AI1581" i="14"/>
  <c r="AJ1581" i="14" s="1"/>
  <c r="AI1582" i="14"/>
  <c r="AJ1582" i="14" s="1"/>
  <c r="AI1899" i="14"/>
  <c r="AJ1899" i="14" s="1"/>
  <c r="AI1900" i="14"/>
  <c r="AJ1900" i="14" s="1"/>
  <c r="AI1901" i="14"/>
  <c r="AJ1901" i="14" s="1"/>
  <c r="AI1950" i="14"/>
  <c r="AJ1950" i="14" s="1"/>
  <c r="AI1951" i="14"/>
  <c r="AJ1951" i="14" s="1"/>
  <c r="AI1952" i="14"/>
  <c r="AJ1952" i="14" s="1"/>
  <c r="AI2069" i="14"/>
  <c r="AJ2069" i="14" s="1"/>
  <c r="AI1583" i="14"/>
  <c r="AJ1583" i="14" s="1"/>
  <c r="AI1584" i="14"/>
  <c r="AJ1584" i="14" s="1"/>
  <c r="AI1046" i="14"/>
  <c r="AJ1046" i="14" s="1"/>
  <c r="AI1585" i="14"/>
  <c r="AJ1585" i="14" s="1"/>
  <c r="AI1504" i="14"/>
  <c r="AJ1504" i="14" s="1"/>
  <c r="AI14" i="14"/>
  <c r="AJ14" i="14" s="1"/>
  <c r="AI15" i="14"/>
  <c r="AJ15" i="14" s="1"/>
  <c r="AI16" i="14"/>
  <c r="AJ16" i="14" s="1"/>
  <c r="AI17" i="14"/>
  <c r="AJ17" i="14" s="1"/>
  <c r="AI22" i="14"/>
  <c r="AJ22" i="14" s="1"/>
  <c r="AI23" i="14"/>
  <c r="AJ23" i="14" s="1"/>
  <c r="AI24" i="14"/>
  <c r="AJ24" i="14" s="1"/>
  <c r="AI25" i="14"/>
  <c r="AJ25" i="14" s="1"/>
  <c r="AI926" i="14"/>
  <c r="AJ926" i="14" s="1"/>
  <c r="AI927" i="14"/>
  <c r="AJ927" i="14" s="1"/>
  <c r="AI928" i="14"/>
  <c r="AJ928" i="14" s="1"/>
  <c r="AI929" i="14"/>
  <c r="AJ929" i="14" s="1"/>
  <c r="AI930" i="14"/>
  <c r="AJ930" i="14" s="1"/>
  <c r="AI931" i="14"/>
  <c r="AJ931" i="14" s="1"/>
  <c r="AI932" i="14"/>
  <c r="AJ932" i="14" s="1"/>
  <c r="AI933" i="14"/>
  <c r="AJ933" i="14" s="1"/>
  <c r="AI938" i="14"/>
  <c r="AJ938" i="14" s="1"/>
  <c r="AI939" i="14"/>
  <c r="AJ939" i="14" s="1"/>
  <c r="AI934" i="14"/>
  <c r="AJ934" i="14" s="1"/>
  <c r="AI935" i="14"/>
  <c r="AJ935" i="14" s="1"/>
  <c r="AI940" i="14"/>
  <c r="AJ940" i="14" s="1"/>
  <c r="AI941" i="14"/>
  <c r="AJ941" i="14" s="1"/>
  <c r="AI936" i="14"/>
  <c r="AJ936" i="14" s="1"/>
  <c r="AI937" i="14"/>
  <c r="AJ937" i="14" s="1"/>
  <c r="AI942" i="14"/>
  <c r="AJ942" i="14" s="1"/>
  <c r="AI943" i="14"/>
  <c r="AJ943" i="14" s="1"/>
  <c r="AI458" i="14"/>
  <c r="AJ458" i="14" s="1"/>
  <c r="AI459" i="14"/>
  <c r="AJ459" i="14" s="1"/>
  <c r="AI460" i="14"/>
  <c r="AJ460" i="14" s="1"/>
  <c r="AI461" i="14"/>
  <c r="AJ461" i="14" s="1"/>
  <c r="AI462" i="14"/>
  <c r="AJ462" i="14" s="1"/>
  <c r="AI463" i="14"/>
  <c r="AJ463" i="14" s="1"/>
  <c r="AI466" i="14"/>
  <c r="AJ466" i="14" s="1"/>
  <c r="AI467" i="14"/>
  <c r="AJ467" i="14" s="1"/>
  <c r="AI468" i="14"/>
  <c r="AJ468" i="14" s="1"/>
  <c r="AI469" i="14"/>
  <c r="AJ469" i="14" s="1"/>
  <c r="AI464" i="14"/>
  <c r="AJ464" i="14" s="1"/>
  <c r="AI465" i="14"/>
  <c r="AJ465" i="14" s="1"/>
  <c r="AI104" i="14"/>
  <c r="AJ104" i="14" s="1"/>
  <c r="AI105" i="14"/>
  <c r="AJ105" i="14" s="1"/>
  <c r="AI1926" i="14"/>
  <c r="AJ1926" i="14" s="1"/>
  <c r="AI1927" i="14"/>
  <c r="AJ1927" i="14" s="1"/>
  <c r="AI560" i="14"/>
  <c r="AJ560" i="14" s="1"/>
  <c r="AI561" i="14"/>
  <c r="AJ561" i="14" s="1"/>
  <c r="AI78" i="14"/>
  <c r="AJ78" i="14" s="1"/>
  <c r="AI79" i="14"/>
  <c r="AJ79" i="14" s="1"/>
  <c r="AI80" i="14"/>
  <c r="AJ80" i="14" s="1"/>
  <c r="AI81" i="14"/>
  <c r="AJ81" i="14" s="1"/>
  <c r="AI82" i="14"/>
  <c r="AJ82" i="14" s="1"/>
  <c r="AI83" i="14"/>
  <c r="AJ83" i="14" s="1"/>
  <c r="AI84" i="14"/>
  <c r="AJ84" i="14" s="1"/>
  <c r="AI85" i="14"/>
  <c r="AJ85" i="14" s="1"/>
  <c r="AI86" i="14"/>
  <c r="AJ86" i="14" s="1"/>
  <c r="AI87" i="14"/>
  <c r="AJ87" i="14" s="1"/>
  <c r="AI88" i="14"/>
  <c r="AJ88" i="14" s="1"/>
  <c r="AI89" i="14"/>
  <c r="AJ89" i="14" s="1"/>
  <c r="AI90" i="14"/>
  <c r="AJ90" i="14" s="1"/>
  <c r="AI91" i="14"/>
  <c r="AJ91" i="14" s="1"/>
  <c r="AI92" i="14"/>
  <c r="AJ92" i="14" s="1"/>
  <c r="AI93" i="14"/>
  <c r="AJ93" i="14" s="1"/>
  <c r="AI224" i="14"/>
  <c r="AJ224" i="14" s="1"/>
  <c r="AI225" i="14"/>
  <c r="AJ225" i="14" s="1"/>
  <c r="AI226" i="14"/>
  <c r="AJ226" i="14" s="1"/>
  <c r="AI227" i="14"/>
  <c r="AJ227" i="14" s="1"/>
  <c r="AI452" i="14"/>
  <c r="AJ452" i="14" s="1"/>
  <c r="AI453" i="14"/>
  <c r="AJ453" i="14" s="1"/>
  <c r="AI20" i="14"/>
  <c r="AJ20" i="14" s="1"/>
  <c r="AI21" i="14"/>
  <c r="AJ21" i="14" s="1"/>
  <c r="AI98" i="14"/>
  <c r="AJ98" i="14" s="1"/>
  <c r="AI99" i="14"/>
  <c r="AJ99" i="14" s="1"/>
  <c r="AI100" i="14"/>
  <c r="AJ100" i="14" s="1"/>
  <c r="AI101" i="14"/>
  <c r="AJ101" i="14" s="1"/>
  <c r="AI272" i="14"/>
  <c r="AJ272" i="14" s="1"/>
  <c r="AI273" i="14"/>
  <c r="AJ273" i="14" s="1"/>
  <c r="AI2" i="14"/>
  <c r="AJ2" i="14" s="1"/>
  <c r="AI3" i="14"/>
  <c r="AJ3" i="14" s="1"/>
  <c r="AI42" i="14"/>
  <c r="AJ42" i="14" s="1"/>
  <c r="AI43" i="14"/>
  <c r="AJ43" i="14" s="1"/>
  <c r="AI562" i="14"/>
  <c r="AJ562" i="14" s="1"/>
  <c r="AI563" i="14"/>
  <c r="AJ563" i="14" s="1"/>
  <c r="AI94" i="14"/>
  <c r="AJ94" i="14" s="1"/>
  <c r="AI95" i="14"/>
  <c r="AJ95" i="14" s="1"/>
  <c r="AI1928" i="14"/>
  <c r="AJ1928" i="14" s="1"/>
  <c r="AI1929" i="14"/>
  <c r="AJ1929" i="14" s="1"/>
  <c r="AI102" i="14"/>
  <c r="AJ102" i="14" s="1"/>
  <c r="AI103" i="14"/>
  <c r="AJ103" i="14" s="1"/>
  <c r="AI4" i="14"/>
  <c r="AJ4" i="14" s="1"/>
  <c r="AI5" i="14"/>
  <c r="AJ5" i="14" s="1"/>
  <c r="AI44" i="14"/>
  <c r="AJ44" i="14" s="1"/>
  <c r="AI45" i="14"/>
  <c r="AJ45" i="14" s="1"/>
  <c r="AI140" i="14"/>
  <c r="AJ140" i="14" s="1"/>
  <c r="AI141" i="14"/>
  <c r="AJ141" i="14" s="1"/>
  <c r="AK717" i="14"/>
  <c r="AL717" i="14" s="1"/>
  <c r="AM717" i="14"/>
  <c r="AN717" i="14" s="1"/>
  <c r="AO717" i="14"/>
  <c r="AP717" i="14" s="1"/>
  <c r="AQ717" i="14"/>
  <c r="AR717" i="14" s="1"/>
  <c r="AK718" i="14"/>
  <c r="AL718" i="14" s="1"/>
  <c r="AM718" i="14"/>
  <c r="AN718" i="14" s="1"/>
  <c r="AO718" i="14"/>
  <c r="AP718" i="14" s="1"/>
  <c r="AQ718" i="14"/>
  <c r="AR718" i="14" s="1"/>
  <c r="AK719" i="14"/>
  <c r="AL719" i="14" s="1"/>
  <c r="AM719" i="14"/>
  <c r="AN719" i="14" s="1"/>
  <c r="AO719" i="14"/>
  <c r="AP719" i="14" s="1"/>
  <c r="AQ719" i="14"/>
  <c r="AR719" i="14" s="1"/>
  <c r="AK720" i="14"/>
  <c r="AL720" i="14" s="1"/>
  <c r="AM720" i="14"/>
  <c r="AN720" i="14" s="1"/>
  <c r="AO720" i="14"/>
  <c r="AP720" i="14" s="1"/>
  <c r="AQ720" i="14"/>
  <c r="AR720" i="14" s="1"/>
  <c r="AK721" i="14"/>
  <c r="AL721" i="14" s="1"/>
  <c r="AM721" i="14"/>
  <c r="AN721" i="14" s="1"/>
  <c r="AO721" i="14"/>
  <c r="AP721" i="14" s="1"/>
  <c r="AQ721" i="14"/>
  <c r="AR721" i="14" s="1"/>
  <c r="AK722" i="14"/>
  <c r="AL722" i="14" s="1"/>
  <c r="AM722" i="14"/>
  <c r="AN722" i="14" s="1"/>
  <c r="AO722" i="14"/>
  <c r="AP722" i="14" s="1"/>
  <c r="AQ722" i="14"/>
  <c r="AR722" i="14" s="1"/>
  <c r="AK723" i="14"/>
  <c r="AL723" i="14" s="1"/>
  <c r="AM723" i="14"/>
  <c r="AN723" i="14" s="1"/>
  <c r="AO723" i="14"/>
  <c r="AP723" i="14" s="1"/>
  <c r="AQ723" i="14"/>
  <c r="AR723" i="14" s="1"/>
  <c r="AK724" i="14"/>
  <c r="AL724" i="14" s="1"/>
  <c r="AM724" i="14"/>
  <c r="AN724" i="14" s="1"/>
  <c r="AO724" i="14"/>
  <c r="AP724" i="14" s="1"/>
  <c r="AQ724" i="14"/>
  <c r="AR724" i="14" s="1"/>
  <c r="AK725" i="14"/>
  <c r="AL725" i="14" s="1"/>
  <c r="AM725" i="14"/>
  <c r="AN725" i="14" s="1"/>
  <c r="AO725" i="14"/>
  <c r="AP725" i="14" s="1"/>
  <c r="AQ725" i="14"/>
  <c r="AR725" i="14" s="1"/>
  <c r="AK726" i="14"/>
  <c r="AL726" i="14" s="1"/>
  <c r="AM726" i="14"/>
  <c r="AN726" i="14" s="1"/>
  <c r="AO726" i="14"/>
  <c r="AP726" i="14" s="1"/>
  <c r="AQ726" i="14"/>
  <c r="AR726" i="14" s="1"/>
  <c r="AK727" i="14"/>
  <c r="AL727" i="14" s="1"/>
  <c r="AM727" i="14"/>
  <c r="AN727" i="14" s="1"/>
  <c r="AO727" i="14"/>
  <c r="AP727" i="14" s="1"/>
  <c r="AQ727" i="14"/>
  <c r="AR727" i="14" s="1"/>
  <c r="AK728" i="14"/>
  <c r="AL728" i="14" s="1"/>
  <c r="AM728" i="14"/>
  <c r="AN728" i="14" s="1"/>
  <c r="AO728" i="14"/>
  <c r="AP728" i="14" s="1"/>
  <c r="AQ728" i="14"/>
  <c r="AR728" i="14" s="1"/>
  <c r="AK729" i="14"/>
  <c r="AL729" i="14" s="1"/>
  <c r="AM729" i="14"/>
  <c r="AN729" i="14" s="1"/>
  <c r="AO729" i="14"/>
  <c r="AP729" i="14" s="1"/>
  <c r="AQ729" i="14"/>
  <c r="AR729" i="14" s="1"/>
  <c r="AK730" i="14"/>
  <c r="AL730" i="14" s="1"/>
  <c r="AM730" i="14"/>
  <c r="AN730" i="14" s="1"/>
  <c r="AO730" i="14"/>
  <c r="AP730" i="14" s="1"/>
  <c r="AQ730" i="14"/>
  <c r="AR730" i="14" s="1"/>
  <c r="AK731" i="14"/>
  <c r="AL731" i="14" s="1"/>
  <c r="AM731" i="14"/>
  <c r="AN731" i="14" s="1"/>
  <c r="AO731" i="14"/>
  <c r="AP731" i="14" s="1"/>
  <c r="AQ731" i="14"/>
  <c r="AR731" i="14" s="1"/>
  <c r="AK732" i="14"/>
  <c r="AL732" i="14" s="1"/>
  <c r="AM732" i="14"/>
  <c r="AN732" i="14" s="1"/>
  <c r="AO732" i="14"/>
  <c r="AP732" i="14" s="1"/>
  <c r="AQ732" i="14"/>
  <c r="AR732" i="14" s="1"/>
  <c r="AK733" i="14"/>
  <c r="AL733" i="14" s="1"/>
  <c r="AM733" i="14"/>
  <c r="AN733" i="14" s="1"/>
  <c r="AO733" i="14"/>
  <c r="AP733" i="14" s="1"/>
  <c r="AQ733" i="14"/>
  <c r="AR733" i="14" s="1"/>
  <c r="AK734" i="14"/>
  <c r="AL734" i="14" s="1"/>
  <c r="AM734" i="14"/>
  <c r="AN734" i="14" s="1"/>
  <c r="AO734" i="14"/>
  <c r="AP734" i="14" s="1"/>
  <c r="AQ734" i="14"/>
  <c r="AR734" i="14" s="1"/>
  <c r="AK735" i="14"/>
  <c r="AL735" i="14" s="1"/>
  <c r="AM735" i="14"/>
  <c r="AN735" i="14" s="1"/>
  <c r="AO735" i="14"/>
  <c r="AP735" i="14" s="1"/>
  <c r="AQ735" i="14"/>
  <c r="AR735" i="14" s="1"/>
  <c r="AK736" i="14"/>
  <c r="AL736" i="14" s="1"/>
  <c r="AM736" i="14"/>
  <c r="AN736" i="14" s="1"/>
  <c r="AO736" i="14"/>
  <c r="AP736" i="14" s="1"/>
  <c r="AQ736" i="14"/>
  <c r="AR736" i="14" s="1"/>
  <c r="AK737" i="14"/>
  <c r="AL737" i="14" s="1"/>
  <c r="AM737" i="14"/>
  <c r="AN737" i="14" s="1"/>
  <c r="AO737" i="14"/>
  <c r="AP737" i="14" s="1"/>
  <c r="AQ737" i="14"/>
  <c r="AR737" i="14" s="1"/>
  <c r="AK738" i="14"/>
  <c r="AL738" i="14" s="1"/>
  <c r="AM738" i="14"/>
  <c r="AN738" i="14" s="1"/>
  <c r="AO738" i="14"/>
  <c r="AP738" i="14" s="1"/>
  <c r="AQ738" i="14"/>
  <c r="AR738" i="14" s="1"/>
  <c r="AK739" i="14"/>
  <c r="AL739" i="14" s="1"/>
  <c r="AM739" i="14"/>
  <c r="AN739" i="14" s="1"/>
  <c r="AO739" i="14"/>
  <c r="AP739" i="14" s="1"/>
  <c r="AQ739" i="14"/>
  <c r="AR739" i="14" s="1"/>
  <c r="AK740" i="14"/>
  <c r="AL740" i="14" s="1"/>
  <c r="AM740" i="14"/>
  <c r="AN740" i="14" s="1"/>
  <c r="AO740" i="14"/>
  <c r="AP740" i="14" s="1"/>
  <c r="AQ740" i="14"/>
  <c r="AR740" i="14" s="1"/>
  <c r="AK741" i="14"/>
  <c r="AL741" i="14" s="1"/>
  <c r="AM741" i="14"/>
  <c r="AN741" i="14" s="1"/>
  <c r="AO741" i="14"/>
  <c r="AP741" i="14" s="1"/>
  <c r="AQ741" i="14"/>
  <c r="AR741" i="14" s="1"/>
  <c r="AK742" i="14"/>
  <c r="AL742" i="14" s="1"/>
  <c r="AM742" i="14"/>
  <c r="AN742" i="14" s="1"/>
  <c r="AO742" i="14"/>
  <c r="AP742" i="14" s="1"/>
  <c r="AQ742" i="14"/>
  <c r="AR742" i="14" s="1"/>
  <c r="AK743" i="14"/>
  <c r="AL743" i="14" s="1"/>
  <c r="AM743" i="14"/>
  <c r="AN743" i="14" s="1"/>
  <c r="AO743" i="14"/>
  <c r="AP743" i="14" s="1"/>
  <c r="AQ743" i="14"/>
  <c r="AR743" i="14" s="1"/>
  <c r="AK744" i="14"/>
  <c r="AL744" i="14" s="1"/>
  <c r="AM744" i="14"/>
  <c r="AN744" i="14" s="1"/>
  <c r="AO744" i="14"/>
  <c r="AP744" i="14" s="1"/>
  <c r="AQ744" i="14"/>
  <c r="AR744" i="14" s="1"/>
  <c r="AK745" i="14"/>
  <c r="AL745" i="14" s="1"/>
  <c r="AM745" i="14"/>
  <c r="AN745" i="14" s="1"/>
  <c r="AO745" i="14"/>
  <c r="AP745" i="14" s="1"/>
  <c r="AQ745" i="14"/>
  <c r="AR745" i="14" s="1"/>
  <c r="AK746" i="14"/>
  <c r="AL746" i="14" s="1"/>
  <c r="AM746" i="14"/>
  <c r="AN746" i="14" s="1"/>
  <c r="AO746" i="14"/>
  <c r="AP746" i="14" s="1"/>
  <c r="AQ746" i="14"/>
  <c r="AR746" i="14" s="1"/>
  <c r="AK747" i="14"/>
  <c r="AL747" i="14" s="1"/>
  <c r="AM747" i="14"/>
  <c r="AN747" i="14" s="1"/>
  <c r="AO747" i="14"/>
  <c r="AP747" i="14" s="1"/>
  <c r="AQ747" i="14"/>
  <c r="AR747" i="14" s="1"/>
  <c r="AK748" i="14"/>
  <c r="AL748" i="14" s="1"/>
  <c r="AM748" i="14"/>
  <c r="AN748" i="14" s="1"/>
  <c r="AO748" i="14"/>
  <c r="AP748" i="14" s="1"/>
  <c r="AQ748" i="14"/>
  <c r="AR748" i="14" s="1"/>
  <c r="AK749" i="14"/>
  <c r="AL749" i="14" s="1"/>
  <c r="AM749" i="14"/>
  <c r="AN749" i="14" s="1"/>
  <c r="AO749" i="14"/>
  <c r="AP749" i="14" s="1"/>
  <c r="AQ749" i="14"/>
  <c r="AR749" i="14" s="1"/>
  <c r="AK750" i="14"/>
  <c r="AL750" i="14" s="1"/>
  <c r="AM750" i="14"/>
  <c r="AN750" i="14" s="1"/>
  <c r="AO750" i="14"/>
  <c r="AP750" i="14" s="1"/>
  <c r="AQ750" i="14"/>
  <c r="AR750" i="14" s="1"/>
  <c r="AK751" i="14"/>
  <c r="AL751" i="14" s="1"/>
  <c r="AM751" i="14"/>
  <c r="AN751" i="14" s="1"/>
  <c r="AO751" i="14"/>
  <c r="AP751" i="14" s="1"/>
  <c r="AQ751" i="14"/>
  <c r="AR751" i="14" s="1"/>
  <c r="AK752" i="14"/>
  <c r="AL752" i="14" s="1"/>
  <c r="AM752" i="14"/>
  <c r="AN752" i="14" s="1"/>
  <c r="AO752" i="14"/>
  <c r="AP752" i="14" s="1"/>
  <c r="AQ752" i="14"/>
  <c r="AR752" i="14" s="1"/>
  <c r="AK753" i="14"/>
  <c r="AL753" i="14" s="1"/>
  <c r="AM753" i="14"/>
  <c r="AN753" i="14" s="1"/>
  <c r="AO753" i="14"/>
  <c r="AP753" i="14" s="1"/>
  <c r="AQ753" i="14"/>
  <c r="AR753" i="14" s="1"/>
  <c r="AK754" i="14"/>
  <c r="AL754" i="14" s="1"/>
  <c r="AM754" i="14"/>
  <c r="AN754" i="14" s="1"/>
  <c r="AO754" i="14"/>
  <c r="AP754" i="14" s="1"/>
  <c r="AQ754" i="14"/>
  <c r="AR754" i="14" s="1"/>
  <c r="AK755" i="14"/>
  <c r="AL755" i="14" s="1"/>
  <c r="AM755" i="14"/>
  <c r="AN755" i="14" s="1"/>
  <c r="AO755" i="14"/>
  <c r="AP755" i="14" s="1"/>
  <c r="AQ755" i="14"/>
  <c r="AR755" i="14" s="1"/>
  <c r="AK756" i="14"/>
  <c r="AL756" i="14" s="1"/>
  <c r="AM756" i="14"/>
  <c r="AN756" i="14" s="1"/>
  <c r="AO756" i="14"/>
  <c r="AP756" i="14" s="1"/>
  <c r="AQ756" i="14"/>
  <c r="AR756" i="14" s="1"/>
  <c r="AK757" i="14"/>
  <c r="AL757" i="14" s="1"/>
  <c r="AM757" i="14"/>
  <c r="AN757" i="14" s="1"/>
  <c r="AO757" i="14"/>
  <c r="AP757" i="14" s="1"/>
  <c r="AQ757" i="14"/>
  <c r="AR757" i="14" s="1"/>
  <c r="AK758" i="14"/>
  <c r="AL758" i="14" s="1"/>
  <c r="AM758" i="14"/>
  <c r="AN758" i="14" s="1"/>
  <c r="AO758" i="14"/>
  <c r="AP758" i="14" s="1"/>
  <c r="AQ758" i="14"/>
  <c r="AR758" i="14" s="1"/>
  <c r="AK759" i="14"/>
  <c r="AL759" i="14" s="1"/>
  <c r="AM759" i="14"/>
  <c r="AN759" i="14" s="1"/>
  <c r="AO759" i="14"/>
  <c r="AP759" i="14" s="1"/>
  <c r="AQ759" i="14"/>
  <c r="AR759" i="14" s="1"/>
  <c r="AK760" i="14"/>
  <c r="AL760" i="14" s="1"/>
  <c r="AM760" i="14"/>
  <c r="AN760" i="14" s="1"/>
  <c r="AO760" i="14"/>
  <c r="AP760" i="14" s="1"/>
  <c r="AQ760" i="14"/>
  <c r="AR760" i="14" s="1"/>
  <c r="AK761" i="14"/>
  <c r="AL761" i="14" s="1"/>
  <c r="AM761" i="14"/>
  <c r="AN761" i="14" s="1"/>
  <c r="AO761" i="14"/>
  <c r="AP761" i="14" s="1"/>
  <c r="AQ761" i="14"/>
  <c r="AR761" i="14" s="1"/>
  <c r="AK762" i="14"/>
  <c r="AL762" i="14" s="1"/>
  <c r="AM762" i="14"/>
  <c r="AN762" i="14" s="1"/>
  <c r="AO762" i="14"/>
  <c r="AP762" i="14" s="1"/>
  <c r="AQ762" i="14"/>
  <c r="AR762" i="14" s="1"/>
  <c r="AK763" i="14"/>
  <c r="AL763" i="14" s="1"/>
  <c r="AM763" i="14"/>
  <c r="AN763" i="14" s="1"/>
  <c r="AO763" i="14"/>
  <c r="AP763" i="14" s="1"/>
  <c r="AQ763" i="14"/>
  <c r="AR763" i="14" s="1"/>
  <c r="AK764" i="14"/>
  <c r="AL764" i="14" s="1"/>
  <c r="AM764" i="14"/>
  <c r="AN764" i="14" s="1"/>
  <c r="AO764" i="14"/>
  <c r="AP764" i="14" s="1"/>
  <c r="AQ764" i="14"/>
  <c r="AR764" i="14" s="1"/>
  <c r="AK765" i="14"/>
  <c r="AL765" i="14" s="1"/>
  <c r="AM765" i="14"/>
  <c r="AN765" i="14" s="1"/>
  <c r="AO765" i="14"/>
  <c r="AP765" i="14" s="1"/>
  <c r="AQ765" i="14"/>
  <c r="AR765" i="14" s="1"/>
  <c r="AK766" i="14"/>
  <c r="AL766" i="14" s="1"/>
  <c r="AM766" i="14"/>
  <c r="AN766" i="14" s="1"/>
  <c r="AO766" i="14"/>
  <c r="AP766" i="14" s="1"/>
  <c r="AQ766" i="14"/>
  <c r="AR766" i="14" s="1"/>
  <c r="AK767" i="14"/>
  <c r="AL767" i="14" s="1"/>
  <c r="AM767" i="14"/>
  <c r="AN767" i="14" s="1"/>
  <c r="AO767" i="14"/>
  <c r="AP767" i="14" s="1"/>
  <c r="AQ767" i="14"/>
  <c r="AR767" i="14" s="1"/>
  <c r="AK768" i="14"/>
  <c r="AL768" i="14" s="1"/>
  <c r="AM768" i="14"/>
  <c r="AN768" i="14" s="1"/>
  <c r="AO768" i="14"/>
  <c r="AP768" i="14" s="1"/>
  <c r="AQ768" i="14"/>
  <c r="AR768" i="14" s="1"/>
  <c r="AK769" i="14"/>
  <c r="AL769" i="14" s="1"/>
  <c r="AM769" i="14"/>
  <c r="AN769" i="14" s="1"/>
  <c r="AO769" i="14"/>
  <c r="AP769" i="14" s="1"/>
  <c r="AQ769" i="14"/>
  <c r="AR769" i="14" s="1"/>
  <c r="AK770" i="14"/>
  <c r="AL770" i="14" s="1"/>
  <c r="AM770" i="14"/>
  <c r="AN770" i="14" s="1"/>
  <c r="AO770" i="14"/>
  <c r="AP770" i="14" s="1"/>
  <c r="AQ770" i="14"/>
  <c r="AR770" i="14" s="1"/>
  <c r="AK771" i="14"/>
  <c r="AL771" i="14" s="1"/>
  <c r="AM771" i="14"/>
  <c r="AN771" i="14" s="1"/>
  <c r="AO771" i="14"/>
  <c r="AP771" i="14" s="1"/>
  <c r="AQ771" i="14"/>
  <c r="AR771" i="14" s="1"/>
  <c r="AK772" i="14"/>
  <c r="AL772" i="14" s="1"/>
  <c r="AM772" i="14"/>
  <c r="AN772" i="14" s="1"/>
  <c r="AO772" i="14"/>
  <c r="AP772" i="14" s="1"/>
  <c r="AQ772" i="14"/>
  <c r="AR772" i="14" s="1"/>
  <c r="AK773" i="14"/>
  <c r="AL773" i="14" s="1"/>
  <c r="AM773" i="14"/>
  <c r="AN773" i="14" s="1"/>
  <c r="AO773" i="14"/>
  <c r="AP773" i="14" s="1"/>
  <c r="AQ773" i="14"/>
  <c r="AR773" i="14" s="1"/>
  <c r="AK774" i="14"/>
  <c r="AL774" i="14" s="1"/>
  <c r="AM774" i="14"/>
  <c r="AN774" i="14" s="1"/>
  <c r="AO774" i="14"/>
  <c r="AP774" i="14" s="1"/>
  <c r="AQ774" i="14"/>
  <c r="AR774" i="14" s="1"/>
  <c r="AK775" i="14"/>
  <c r="AL775" i="14" s="1"/>
  <c r="AM775" i="14"/>
  <c r="AN775" i="14" s="1"/>
  <c r="AO775" i="14"/>
  <c r="AP775" i="14" s="1"/>
  <c r="AQ775" i="14"/>
  <c r="AR775" i="14" s="1"/>
  <c r="AK776" i="14"/>
  <c r="AL776" i="14" s="1"/>
  <c r="AM776" i="14"/>
  <c r="AN776" i="14" s="1"/>
  <c r="AO776" i="14"/>
  <c r="AP776" i="14" s="1"/>
  <c r="AQ776" i="14"/>
  <c r="AR776" i="14" s="1"/>
  <c r="AK777" i="14"/>
  <c r="AL777" i="14" s="1"/>
  <c r="AM777" i="14"/>
  <c r="AN777" i="14" s="1"/>
  <c r="AO777" i="14"/>
  <c r="AP777" i="14" s="1"/>
  <c r="AQ777" i="14"/>
  <c r="AR777" i="14" s="1"/>
  <c r="AK778" i="14"/>
  <c r="AL778" i="14" s="1"/>
  <c r="AM778" i="14"/>
  <c r="AN778" i="14" s="1"/>
  <c r="AO778" i="14"/>
  <c r="AP778" i="14" s="1"/>
  <c r="AQ778" i="14"/>
  <c r="AR778" i="14" s="1"/>
  <c r="AK779" i="14"/>
  <c r="AL779" i="14" s="1"/>
  <c r="AM779" i="14"/>
  <c r="AN779" i="14" s="1"/>
  <c r="AO779" i="14"/>
  <c r="AP779" i="14" s="1"/>
  <c r="AQ779" i="14"/>
  <c r="AR779" i="14" s="1"/>
  <c r="AK780" i="14"/>
  <c r="AL780" i="14" s="1"/>
  <c r="AM780" i="14"/>
  <c r="AN780" i="14" s="1"/>
  <c r="AO780" i="14"/>
  <c r="AP780" i="14" s="1"/>
  <c r="AQ780" i="14"/>
  <c r="AR780" i="14" s="1"/>
  <c r="AK781" i="14"/>
  <c r="AL781" i="14" s="1"/>
  <c r="AM781" i="14"/>
  <c r="AN781" i="14" s="1"/>
  <c r="AO781" i="14"/>
  <c r="AP781" i="14" s="1"/>
  <c r="AQ781" i="14"/>
  <c r="AR781" i="14" s="1"/>
  <c r="AK782" i="14"/>
  <c r="AL782" i="14" s="1"/>
  <c r="AM782" i="14"/>
  <c r="AN782" i="14" s="1"/>
  <c r="AO782" i="14"/>
  <c r="AP782" i="14" s="1"/>
  <c r="AQ782" i="14"/>
  <c r="AR782" i="14" s="1"/>
  <c r="AK783" i="14"/>
  <c r="AL783" i="14" s="1"/>
  <c r="AM783" i="14"/>
  <c r="AN783" i="14" s="1"/>
  <c r="AO783" i="14"/>
  <c r="AP783" i="14" s="1"/>
  <c r="AQ783" i="14"/>
  <c r="AR783" i="14" s="1"/>
  <c r="AK784" i="14"/>
  <c r="AL784" i="14" s="1"/>
  <c r="AM784" i="14"/>
  <c r="AN784" i="14" s="1"/>
  <c r="AO784" i="14"/>
  <c r="AP784" i="14" s="1"/>
  <c r="AQ784" i="14"/>
  <c r="AR784" i="14" s="1"/>
  <c r="AK26" i="14"/>
  <c r="AL26" i="14" s="1"/>
  <c r="AM26" i="14"/>
  <c r="AN26" i="14" s="1"/>
  <c r="AO26" i="14"/>
  <c r="AP26" i="14" s="1"/>
  <c r="AQ26" i="14"/>
  <c r="AR26" i="14" s="1"/>
  <c r="AK27" i="14"/>
  <c r="AL27" i="14" s="1"/>
  <c r="AM27" i="14"/>
  <c r="AN27" i="14" s="1"/>
  <c r="AO27" i="14"/>
  <c r="AP27" i="14" s="1"/>
  <c r="AQ27" i="14"/>
  <c r="AR27" i="14" s="1"/>
  <c r="AK28" i="14"/>
  <c r="AL28" i="14" s="1"/>
  <c r="AM28" i="14"/>
  <c r="AN28" i="14" s="1"/>
  <c r="AO28" i="14"/>
  <c r="AP28" i="14" s="1"/>
  <c r="AQ28" i="14"/>
  <c r="AR28" i="14" s="1"/>
  <c r="AK785" i="14"/>
  <c r="AL785" i="14" s="1"/>
  <c r="AM785" i="14"/>
  <c r="AN785" i="14" s="1"/>
  <c r="AO785" i="14"/>
  <c r="AP785" i="14" s="1"/>
  <c r="AQ785" i="14"/>
  <c r="AR785" i="14" s="1"/>
  <c r="AK786" i="14"/>
  <c r="AL786" i="14" s="1"/>
  <c r="AM786" i="14"/>
  <c r="AN786" i="14" s="1"/>
  <c r="AO786" i="14"/>
  <c r="AP786" i="14" s="1"/>
  <c r="AQ786" i="14"/>
  <c r="AR786" i="14" s="1"/>
  <c r="AK787" i="14"/>
  <c r="AL787" i="14" s="1"/>
  <c r="AM787" i="14"/>
  <c r="AN787" i="14" s="1"/>
  <c r="AO787" i="14"/>
  <c r="AP787" i="14" s="1"/>
  <c r="AQ787" i="14"/>
  <c r="AR787" i="14" s="1"/>
  <c r="AK29" i="14"/>
  <c r="AL29" i="14" s="1"/>
  <c r="AM29" i="14"/>
  <c r="AN29" i="14" s="1"/>
  <c r="AO29" i="14"/>
  <c r="AP29" i="14" s="1"/>
  <c r="AQ29" i="14"/>
  <c r="AR29" i="14" s="1"/>
  <c r="AK30" i="14"/>
  <c r="AL30" i="14" s="1"/>
  <c r="AM30" i="14"/>
  <c r="AN30" i="14" s="1"/>
  <c r="AO30" i="14"/>
  <c r="AP30" i="14" s="1"/>
  <c r="AQ30" i="14"/>
  <c r="AR30" i="14" s="1"/>
  <c r="AK31" i="14"/>
  <c r="AL31" i="14" s="1"/>
  <c r="AM31" i="14"/>
  <c r="AN31" i="14" s="1"/>
  <c r="AO31" i="14"/>
  <c r="AP31" i="14" s="1"/>
  <c r="AQ31" i="14"/>
  <c r="AR31" i="14" s="1"/>
  <c r="AK32" i="14"/>
  <c r="AL32" i="14" s="1"/>
  <c r="AM32" i="14"/>
  <c r="AN32" i="14" s="1"/>
  <c r="AO32" i="14"/>
  <c r="AP32" i="14" s="1"/>
  <c r="AQ32" i="14"/>
  <c r="AR32" i="14" s="1"/>
  <c r="AK33" i="14"/>
  <c r="AL33" i="14" s="1"/>
  <c r="AM33" i="14"/>
  <c r="AN33" i="14" s="1"/>
  <c r="AO33" i="14"/>
  <c r="AP33" i="14" s="1"/>
  <c r="AQ33" i="14"/>
  <c r="AR33" i="14" s="1"/>
  <c r="AK788" i="14"/>
  <c r="AL788" i="14" s="1"/>
  <c r="AM788" i="14"/>
  <c r="AN788" i="14" s="1"/>
  <c r="AO788" i="14"/>
  <c r="AP788" i="14" s="1"/>
  <c r="AQ788" i="14"/>
  <c r="AR788" i="14" s="1"/>
  <c r="AK789" i="14"/>
  <c r="AL789" i="14" s="1"/>
  <c r="AM789" i="14"/>
  <c r="AN789" i="14" s="1"/>
  <c r="AO789" i="14"/>
  <c r="AP789" i="14" s="1"/>
  <c r="AQ789" i="14"/>
  <c r="AR789" i="14" s="1"/>
  <c r="AK790" i="14"/>
  <c r="AL790" i="14" s="1"/>
  <c r="AM790" i="14"/>
  <c r="AN790" i="14" s="1"/>
  <c r="AO790" i="14"/>
  <c r="AP790" i="14" s="1"/>
  <c r="AQ790" i="14"/>
  <c r="AR790" i="14" s="1"/>
  <c r="AK34" i="14"/>
  <c r="AL34" i="14" s="1"/>
  <c r="AM34" i="14"/>
  <c r="AN34" i="14" s="1"/>
  <c r="AO34" i="14"/>
  <c r="AP34" i="14" s="1"/>
  <c r="AQ34" i="14"/>
  <c r="AR34" i="14" s="1"/>
  <c r="AK35" i="14"/>
  <c r="AL35" i="14" s="1"/>
  <c r="AM35" i="14"/>
  <c r="AN35" i="14" s="1"/>
  <c r="AO35" i="14"/>
  <c r="AP35" i="14" s="1"/>
  <c r="AQ35" i="14"/>
  <c r="AR35" i="14" s="1"/>
  <c r="AK39" i="14"/>
  <c r="AL39" i="14" s="1"/>
  <c r="AM39" i="14"/>
  <c r="AN39" i="14" s="1"/>
  <c r="AO39" i="14"/>
  <c r="AP39" i="14" s="1"/>
  <c r="AQ39" i="14"/>
  <c r="AR39" i="14" s="1"/>
  <c r="AK40" i="14"/>
  <c r="AL40" i="14" s="1"/>
  <c r="AM40" i="14"/>
  <c r="AN40" i="14" s="1"/>
  <c r="AO40" i="14"/>
  <c r="AP40" i="14" s="1"/>
  <c r="AQ40" i="14"/>
  <c r="AR40" i="14" s="1"/>
  <c r="AK41" i="14"/>
  <c r="AL41" i="14" s="1"/>
  <c r="AM41" i="14"/>
  <c r="AN41" i="14" s="1"/>
  <c r="AO41" i="14"/>
  <c r="AP41" i="14" s="1"/>
  <c r="AQ41" i="14"/>
  <c r="AR41" i="14" s="1"/>
  <c r="AK794" i="14"/>
  <c r="AL794" i="14" s="1"/>
  <c r="AM794" i="14"/>
  <c r="AN794" i="14" s="1"/>
  <c r="AO794" i="14"/>
  <c r="AP794" i="14" s="1"/>
  <c r="AQ794" i="14"/>
  <c r="AR794" i="14" s="1"/>
  <c r="AK795" i="14"/>
  <c r="AL795" i="14" s="1"/>
  <c r="AM795" i="14"/>
  <c r="AN795" i="14" s="1"/>
  <c r="AO795" i="14"/>
  <c r="AP795" i="14" s="1"/>
  <c r="AQ795" i="14"/>
  <c r="AR795" i="14" s="1"/>
  <c r="AK796" i="14"/>
  <c r="AL796" i="14" s="1"/>
  <c r="AM796" i="14"/>
  <c r="AN796" i="14" s="1"/>
  <c r="AO796" i="14"/>
  <c r="AP796" i="14" s="1"/>
  <c r="AQ796" i="14"/>
  <c r="AR796" i="14" s="1"/>
  <c r="AK36" i="14"/>
  <c r="AL36" i="14" s="1"/>
  <c r="AM36" i="14"/>
  <c r="AN36" i="14" s="1"/>
  <c r="AO36" i="14"/>
  <c r="AP36" i="14" s="1"/>
  <c r="AQ36" i="14"/>
  <c r="AR36" i="14" s="1"/>
  <c r="AK37" i="14"/>
  <c r="AL37" i="14" s="1"/>
  <c r="AM37" i="14"/>
  <c r="AN37" i="14" s="1"/>
  <c r="AO37" i="14"/>
  <c r="AP37" i="14" s="1"/>
  <c r="AQ37" i="14"/>
  <c r="AR37" i="14" s="1"/>
  <c r="AK38" i="14"/>
  <c r="AL38" i="14" s="1"/>
  <c r="AM38" i="14"/>
  <c r="AN38" i="14" s="1"/>
  <c r="AO38" i="14"/>
  <c r="AP38" i="14" s="1"/>
  <c r="AQ38" i="14"/>
  <c r="AR38" i="14" s="1"/>
  <c r="AK791" i="14"/>
  <c r="AL791" i="14" s="1"/>
  <c r="AM791" i="14"/>
  <c r="AN791" i="14" s="1"/>
  <c r="AO791" i="14"/>
  <c r="AP791" i="14" s="1"/>
  <c r="AQ791" i="14"/>
  <c r="AR791" i="14" s="1"/>
  <c r="AK792" i="14"/>
  <c r="AL792" i="14" s="1"/>
  <c r="AM792" i="14"/>
  <c r="AN792" i="14" s="1"/>
  <c r="AO792" i="14"/>
  <c r="AP792" i="14" s="1"/>
  <c r="AQ792" i="14"/>
  <c r="AR792" i="14" s="1"/>
  <c r="AK793" i="14"/>
  <c r="AL793" i="14" s="1"/>
  <c r="AM793" i="14"/>
  <c r="AN793" i="14" s="1"/>
  <c r="AO793" i="14"/>
  <c r="AP793" i="14" s="1"/>
  <c r="AQ793" i="14"/>
  <c r="AR793" i="14" s="1"/>
  <c r="AK46" i="14"/>
  <c r="AL46" i="14" s="1"/>
  <c r="AM46" i="14"/>
  <c r="AN46" i="14" s="1"/>
  <c r="AO46" i="14"/>
  <c r="AP46" i="14" s="1"/>
  <c r="AQ46" i="14"/>
  <c r="AR46" i="14" s="1"/>
  <c r="AK47" i="14"/>
  <c r="AL47" i="14" s="1"/>
  <c r="AM47" i="14"/>
  <c r="AN47" i="14" s="1"/>
  <c r="AO47" i="14"/>
  <c r="AP47" i="14" s="1"/>
  <c r="AQ47" i="14"/>
  <c r="AR47" i="14" s="1"/>
  <c r="AK797" i="14"/>
  <c r="AL797" i="14" s="1"/>
  <c r="AM797" i="14"/>
  <c r="AN797" i="14" s="1"/>
  <c r="AO797" i="14"/>
  <c r="AP797" i="14" s="1"/>
  <c r="AQ797" i="14"/>
  <c r="AR797" i="14" s="1"/>
  <c r="AK798" i="14"/>
  <c r="AL798" i="14" s="1"/>
  <c r="AM798" i="14"/>
  <c r="AN798" i="14" s="1"/>
  <c r="AO798" i="14"/>
  <c r="AP798" i="14" s="1"/>
  <c r="AQ798" i="14"/>
  <c r="AR798" i="14" s="1"/>
  <c r="AK799" i="14"/>
  <c r="AL799" i="14" s="1"/>
  <c r="AM799" i="14"/>
  <c r="AN799" i="14" s="1"/>
  <c r="AO799" i="14"/>
  <c r="AP799" i="14" s="1"/>
  <c r="AQ799" i="14"/>
  <c r="AR799" i="14" s="1"/>
  <c r="AK800" i="14"/>
  <c r="AL800" i="14" s="1"/>
  <c r="AM800" i="14"/>
  <c r="AN800" i="14" s="1"/>
  <c r="AO800" i="14"/>
  <c r="AP800" i="14" s="1"/>
  <c r="AQ800" i="14"/>
  <c r="AR800" i="14" s="1"/>
  <c r="AK801" i="14"/>
  <c r="AL801" i="14" s="1"/>
  <c r="AM801" i="14"/>
  <c r="AN801" i="14" s="1"/>
  <c r="AO801" i="14"/>
  <c r="AP801" i="14" s="1"/>
  <c r="AQ801" i="14"/>
  <c r="AR801" i="14" s="1"/>
  <c r="AK802" i="14"/>
  <c r="AL802" i="14" s="1"/>
  <c r="AM802" i="14"/>
  <c r="AN802" i="14" s="1"/>
  <c r="AO802" i="14"/>
  <c r="AP802" i="14" s="1"/>
  <c r="AQ802" i="14"/>
  <c r="AR802" i="14" s="1"/>
  <c r="AK803" i="14"/>
  <c r="AL803" i="14" s="1"/>
  <c r="AM803" i="14"/>
  <c r="AN803" i="14" s="1"/>
  <c r="AO803" i="14"/>
  <c r="AP803" i="14" s="1"/>
  <c r="AQ803" i="14"/>
  <c r="AR803" i="14" s="1"/>
  <c r="AK804" i="14"/>
  <c r="AL804" i="14" s="1"/>
  <c r="AM804" i="14"/>
  <c r="AN804" i="14" s="1"/>
  <c r="AO804" i="14"/>
  <c r="AP804" i="14" s="1"/>
  <c r="AQ804" i="14"/>
  <c r="AR804" i="14" s="1"/>
  <c r="AK805" i="14"/>
  <c r="AL805" i="14" s="1"/>
  <c r="AM805" i="14"/>
  <c r="AN805" i="14" s="1"/>
  <c r="AO805" i="14"/>
  <c r="AP805" i="14" s="1"/>
  <c r="AQ805" i="14"/>
  <c r="AR805" i="14" s="1"/>
  <c r="AK806" i="14"/>
  <c r="AL806" i="14" s="1"/>
  <c r="AM806" i="14"/>
  <c r="AN806" i="14" s="1"/>
  <c r="AO806" i="14"/>
  <c r="AP806" i="14" s="1"/>
  <c r="AQ806" i="14"/>
  <c r="AR806" i="14" s="1"/>
  <c r="AK807" i="14"/>
  <c r="AL807" i="14" s="1"/>
  <c r="AM807" i="14"/>
  <c r="AN807" i="14" s="1"/>
  <c r="AO807" i="14"/>
  <c r="AP807" i="14" s="1"/>
  <c r="AQ807" i="14"/>
  <c r="AR807" i="14" s="1"/>
  <c r="AK808" i="14"/>
  <c r="AL808" i="14" s="1"/>
  <c r="AM808" i="14"/>
  <c r="AN808" i="14" s="1"/>
  <c r="AO808" i="14"/>
  <c r="AP808" i="14" s="1"/>
  <c r="AQ808" i="14"/>
  <c r="AR808" i="14" s="1"/>
  <c r="AK809" i="14"/>
  <c r="AL809" i="14" s="1"/>
  <c r="AM809" i="14"/>
  <c r="AN809" i="14" s="1"/>
  <c r="AO809" i="14"/>
  <c r="AP809" i="14" s="1"/>
  <c r="AQ809" i="14"/>
  <c r="AR809" i="14" s="1"/>
  <c r="AK810" i="14"/>
  <c r="AL810" i="14" s="1"/>
  <c r="AM810" i="14"/>
  <c r="AN810" i="14" s="1"/>
  <c r="AO810" i="14"/>
  <c r="AP810" i="14" s="1"/>
  <c r="AQ810" i="14"/>
  <c r="AR810" i="14" s="1"/>
  <c r="AK811" i="14"/>
  <c r="AL811" i="14" s="1"/>
  <c r="AM811" i="14"/>
  <c r="AN811" i="14" s="1"/>
  <c r="AO811" i="14"/>
  <c r="AP811" i="14" s="1"/>
  <c r="AQ811" i="14"/>
  <c r="AR811" i="14" s="1"/>
  <c r="AK812" i="14"/>
  <c r="AL812" i="14" s="1"/>
  <c r="AM812" i="14"/>
  <c r="AN812" i="14" s="1"/>
  <c r="AO812" i="14"/>
  <c r="AP812" i="14" s="1"/>
  <c r="AQ812" i="14"/>
  <c r="AR812" i="14" s="1"/>
  <c r="AK813" i="14"/>
  <c r="AL813" i="14" s="1"/>
  <c r="AM813" i="14"/>
  <c r="AN813" i="14" s="1"/>
  <c r="AO813" i="14"/>
  <c r="AP813" i="14" s="1"/>
  <c r="AQ813" i="14"/>
  <c r="AR813" i="14" s="1"/>
  <c r="AK814" i="14"/>
  <c r="AL814" i="14" s="1"/>
  <c r="AM814" i="14"/>
  <c r="AN814" i="14" s="1"/>
  <c r="AO814" i="14"/>
  <c r="AP814" i="14" s="1"/>
  <c r="AQ814" i="14"/>
  <c r="AR814" i="14" s="1"/>
  <c r="AK815" i="14"/>
  <c r="AL815" i="14" s="1"/>
  <c r="AM815" i="14"/>
  <c r="AN815" i="14" s="1"/>
  <c r="AO815" i="14"/>
  <c r="AP815" i="14" s="1"/>
  <c r="AQ815" i="14"/>
  <c r="AR815" i="14" s="1"/>
  <c r="AK816" i="14"/>
  <c r="AL816" i="14" s="1"/>
  <c r="AM816" i="14"/>
  <c r="AN816" i="14" s="1"/>
  <c r="AO816" i="14"/>
  <c r="AP816" i="14" s="1"/>
  <c r="AQ816" i="14"/>
  <c r="AR816" i="14" s="1"/>
  <c r="AK817" i="14"/>
  <c r="AL817" i="14" s="1"/>
  <c r="AM817" i="14"/>
  <c r="AN817" i="14" s="1"/>
  <c r="AO817" i="14"/>
  <c r="AP817" i="14" s="1"/>
  <c r="AQ817" i="14"/>
  <c r="AR817" i="14" s="1"/>
  <c r="AK818" i="14"/>
  <c r="AL818" i="14" s="1"/>
  <c r="AM818" i="14"/>
  <c r="AN818" i="14" s="1"/>
  <c r="AO818" i="14"/>
  <c r="AP818" i="14" s="1"/>
  <c r="AQ818" i="14"/>
  <c r="AR818" i="14" s="1"/>
  <c r="AK819" i="14"/>
  <c r="AL819" i="14" s="1"/>
  <c r="AM819" i="14"/>
  <c r="AN819" i="14" s="1"/>
  <c r="AO819" i="14"/>
  <c r="AP819" i="14" s="1"/>
  <c r="AQ819" i="14"/>
  <c r="AR819" i="14" s="1"/>
  <c r="AK820" i="14"/>
  <c r="AL820" i="14" s="1"/>
  <c r="AM820" i="14"/>
  <c r="AN820" i="14" s="1"/>
  <c r="AO820" i="14"/>
  <c r="AP820" i="14" s="1"/>
  <c r="AQ820" i="14"/>
  <c r="AR820" i="14" s="1"/>
  <c r="AK821" i="14"/>
  <c r="AL821" i="14" s="1"/>
  <c r="AM821" i="14"/>
  <c r="AN821" i="14" s="1"/>
  <c r="AO821" i="14"/>
  <c r="AP821" i="14" s="1"/>
  <c r="AQ821" i="14"/>
  <c r="AR821" i="14" s="1"/>
  <c r="AK822" i="14"/>
  <c r="AL822" i="14" s="1"/>
  <c r="AM822" i="14"/>
  <c r="AN822" i="14" s="1"/>
  <c r="AO822" i="14"/>
  <c r="AP822" i="14" s="1"/>
  <c r="AQ822" i="14"/>
  <c r="AR822" i="14" s="1"/>
  <c r="AK823" i="14"/>
  <c r="AL823" i="14" s="1"/>
  <c r="AM823" i="14"/>
  <c r="AN823" i="14" s="1"/>
  <c r="AO823" i="14"/>
  <c r="AP823" i="14" s="1"/>
  <c r="AQ823" i="14"/>
  <c r="AR823" i="14" s="1"/>
  <c r="AK824" i="14"/>
  <c r="AL824" i="14" s="1"/>
  <c r="AM824" i="14"/>
  <c r="AN824" i="14" s="1"/>
  <c r="AO824" i="14"/>
  <c r="AP824" i="14" s="1"/>
  <c r="AQ824" i="14"/>
  <c r="AR824" i="14" s="1"/>
  <c r="AK825" i="14"/>
  <c r="AL825" i="14" s="1"/>
  <c r="AM825" i="14"/>
  <c r="AN825" i="14" s="1"/>
  <c r="AO825" i="14"/>
  <c r="AP825" i="14" s="1"/>
  <c r="AQ825" i="14"/>
  <c r="AR825" i="14" s="1"/>
  <c r="AK826" i="14"/>
  <c r="AL826" i="14" s="1"/>
  <c r="AM826" i="14"/>
  <c r="AN826" i="14" s="1"/>
  <c r="AO826" i="14"/>
  <c r="AP826" i="14" s="1"/>
  <c r="AQ826" i="14"/>
  <c r="AR826" i="14" s="1"/>
  <c r="AK827" i="14"/>
  <c r="AL827" i="14" s="1"/>
  <c r="AM827" i="14"/>
  <c r="AN827" i="14" s="1"/>
  <c r="AO827" i="14"/>
  <c r="AP827" i="14" s="1"/>
  <c r="AQ827" i="14"/>
  <c r="AR827" i="14" s="1"/>
  <c r="AK828" i="14"/>
  <c r="AL828" i="14" s="1"/>
  <c r="AM828" i="14"/>
  <c r="AN828" i="14" s="1"/>
  <c r="AO828" i="14"/>
  <c r="AP828" i="14" s="1"/>
  <c r="AQ828" i="14"/>
  <c r="AR828" i="14" s="1"/>
  <c r="AK829" i="14"/>
  <c r="AL829" i="14" s="1"/>
  <c r="AM829" i="14"/>
  <c r="AN829" i="14" s="1"/>
  <c r="AO829" i="14"/>
  <c r="AP829" i="14" s="1"/>
  <c r="AQ829" i="14"/>
  <c r="AR829" i="14" s="1"/>
  <c r="AK830" i="14"/>
  <c r="AL830" i="14" s="1"/>
  <c r="AM830" i="14"/>
  <c r="AN830" i="14" s="1"/>
  <c r="AO830" i="14"/>
  <c r="AP830" i="14" s="1"/>
  <c r="AQ830" i="14"/>
  <c r="AR830" i="14" s="1"/>
  <c r="AK831" i="14"/>
  <c r="AL831" i="14" s="1"/>
  <c r="AM831" i="14"/>
  <c r="AN831" i="14" s="1"/>
  <c r="AO831" i="14"/>
  <c r="AP831" i="14" s="1"/>
  <c r="AQ831" i="14"/>
  <c r="AR831" i="14" s="1"/>
  <c r="AK832" i="14"/>
  <c r="AL832" i="14" s="1"/>
  <c r="AM832" i="14"/>
  <c r="AN832" i="14" s="1"/>
  <c r="AO832" i="14"/>
  <c r="AP832" i="14" s="1"/>
  <c r="AQ832" i="14"/>
  <c r="AR832" i="14" s="1"/>
  <c r="AK833" i="14"/>
  <c r="AL833" i="14" s="1"/>
  <c r="AM833" i="14"/>
  <c r="AN833" i="14" s="1"/>
  <c r="AO833" i="14"/>
  <c r="AP833" i="14" s="1"/>
  <c r="AQ833" i="14"/>
  <c r="AR833" i="14" s="1"/>
  <c r="AK834" i="14"/>
  <c r="AL834" i="14" s="1"/>
  <c r="AM834" i="14"/>
  <c r="AN834" i="14" s="1"/>
  <c r="AO834" i="14"/>
  <c r="AP834" i="14" s="1"/>
  <c r="AQ834" i="14"/>
  <c r="AR834" i="14" s="1"/>
  <c r="AK835" i="14"/>
  <c r="AL835" i="14" s="1"/>
  <c r="AM835" i="14"/>
  <c r="AN835" i="14" s="1"/>
  <c r="AO835" i="14"/>
  <c r="AP835" i="14" s="1"/>
  <c r="AQ835" i="14"/>
  <c r="AR835" i="14" s="1"/>
  <c r="AK836" i="14"/>
  <c r="AL836" i="14" s="1"/>
  <c r="AM836" i="14"/>
  <c r="AN836" i="14" s="1"/>
  <c r="AO836" i="14"/>
  <c r="AP836" i="14" s="1"/>
  <c r="AQ836" i="14"/>
  <c r="AR836" i="14" s="1"/>
  <c r="AK837" i="14"/>
  <c r="AL837" i="14" s="1"/>
  <c r="AM837" i="14"/>
  <c r="AN837" i="14" s="1"/>
  <c r="AO837" i="14"/>
  <c r="AP837" i="14" s="1"/>
  <c r="AQ837" i="14"/>
  <c r="AR837" i="14" s="1"/>
  <c r="AK838" i="14"/>
  <c r="AL838" i="14" s="1"/>
  <c r="AM838" i="14"/>
  <c r="AN838" i="14" s="1"/>
  <c r="AO838" i="14"/>
  <c r="AP838" i="14" s="1"/>
  <c r="AQ838" i="14"/>
  <c r="AR838" i="14" s="1"/>
  <c r="AK839" i="14"/>
  <c r="AL839" i="14" s="1"/>
  <c r="AM839" i="14"/>
  <c r="AN839" i="14" s="1"/>
  <c r="AO839" i="14"/>
  <c r="AP839" i="14" s="1"/>
  <c r="AQ839" i="14"/>
  <c r="AR839" i="14" s="1"/>
  <c r="AK840" i="14"/>
  <c r="AL840" i="14" s="1"/>
  <c r="AM840" i="14"/>
  <c r="AN840" i="14" s="1"/>
  <c r="AO840" i="14"/>
  <c r="AP840" i="14" s="1"/>
  <c r="AQ840" i="14"/>
  <c r="AR840" i="14" s="1"/>
  <c r="AK841" i="14"/>
  <c r="AL841" i="14" s="1"/>
  <c r="AM841" i="14"/>
  <c r="AN841" i="14" s="1"/>
  <c r="AO841" i="14"/>
  <c r="AP841" i="14" s="1"/>
  <c r="AQ841" i="14"/>
  <c r="AR841" i="14" s="1"/>
  <c r="AK842" i="14"/>
  <c r="AL842" i="14" s="1"/>
  <c r="AM842" i="14"/>
  <c r="AN842" i="14" s="1"/>
  <c r="AO842" i="14"/>
  <c r="AP842" i="14" s="1"/>
  <c r="AQ842" i="14"/>
  <c r="AR842" i="14" s="1"/>
  <c r="AK843" i="14"/>
  <c r="AL843" i="14" s="1"/>
  <c r="AM843" i="14"/>
  <c r="AN843" i="14" s="1"/>
  <c r="AO843" i="14"/>
  <c r="AP843" i="14" s="1"/>
  <c r="AQ843" i="14"/>
  <c r="AR843" i="14" s="1"/>
  <c r="AK844" i="14"/>
  <c r="AL844" i="14" s="1"/>
  <c r="AM844" i="14"/>
  <c r="AN844" i="14" s="1"/>
  <c r="AO844" i="14"/>
  <c r="AP844" i="14" s="1"/>
  <c r="AQ844" i="14"/>
  <c r="AR844" i="14" s="1"/>
  <c r="AK845" i="14"/>
  <c r="AL845" i="14" s="1"/>
  <c r="AM845" i="14"/>
  <c r="AN845" i="14" s="1"/>
  <c r="AO845" i="14"/>
  <c r="AP845" i="14" s="1"/>
  <c r="AQ845" i="14"/>
  <c r="AR845" i="14" s="1"/>
  <c r="AK846" i="14"/>
  <c r="AL846" i="14" s="1"/>
  <c r="AM846" i="14"/>
  <c r="AN846" i="14" s="1"/>
  <c r="AO846" i="14"/>
  <c r="AP846" i="14" s="1"/>
  <c r="AQ846" i="14"/>
  <c r="AR846" i="14" s="1"/>
  <c r="AK847" i="14"/>
  <c r="AL847" i="14" s="1"/>
  <c r="AM847" i="14"/>
  <c r="AN847" i="14" s="1"/>
  <c r="AO847" i="14"/>
  <c r="AP847" i="14" s="1"/>
  <c r="AQ847" i="14"/>
  <c r="AR847" i="14" s="1"/>
  <c r="AK848" i="14"/>
  <c r="AL848" i="14" s="1"/>
  <c r="AM848" i="14"/>
  <c r="AN848" i="14" s="1"/>
  <c r="AO848" i="14"/>
  <c r="AP848" i="14" s="1"/>
  <c r="AQ848" i="14"/>
  <c r="AR848" i="14" s="1"/>
  <c r="AK62" i="14"/>
  <c r="AL62" i="14" s="1"/>
  <c r="AM62" i="14"/>
  <c r="AN62" i="14" s="1"/>
  <c r="AO62" i="14"/>
  <c r="AP62" i="14" s="1"/>
  <c r="AQ62" i="14"/>
  <c r="AR62" i="14" s="1"/>
  <c r="AK849" i="14"/>
  <c r="AL849" i="14" s="1"/>
  <c r="AM849" i="14"/>
  <c r="AN849" i="14" s="1"/>
  <c r="AO849" i="14"/>
  <c r="AP849" i="14" s="1"/>
  <c r="AQ849" i="14"/>
  <c r="AR849" i="14" s="1"/>
  <c r="AK850" i="14"/>
  <c r="AL850" i="14" s="1"/>
  <c r="AM850" i="14"/>
  <c r="AN850" i="14" s="1"/>
  <c r="AO850" i="14"/>
  <c r="AP850" i="14" s="1"/>
  <c r="AQ850" i="14"/>
  <c r="AR850" i="14" s="1"/>
  <c r="AK851" i="14"/>
  <c r="AL851" i="14" s="1"/>
  <c r="AM851" i="14"/>
  <c r="AN851" i="14" s="1"/>
  <c r="AO851" i="14"/>
  <c r="AP851" i="14" s="1"/>
  <c r="AQ851" i="14"/>
  <c r="AR851" i="14" s="1"/>
  <c r="AK852" i="14"/>
  <c r="AL852" i="14" s="1"/>
  <c r="AM852" i="14"/>
  <c r="AN852" i="14" s="1"/>
  <c r="AO852" i="14"/>
  <c r="AP852" i="14" s="1"/>
  <c r="AQ852" i="14"/>
  <c r="AR852" i="14" s="1"/>
  <c r="AK853" i="14"/>
  <c r="AL853" i="14" s="1"/>
  <c r="AM853" i="14"/>
  <c r="AN853" i="14" s="1"/>
  <c r="AO853" i="14"/>
  <c r="AP853" i="14" s="1"/>
  <c r="AQ853" i="14"/>
  <c r="AR853" i="14" s="1"/>
  <c r="AK63" i="14"/>
  <c r="AL63" i="14" s="1"/>
  <c r="AM63" i="14"/>
  <c r="AN63" i="14" s="1"/>
  <c r="AO63" i="14"/>
  <c r="AP63" i="14" s="1"/>
  <c r="AQ63" i="14"/>
  <c r="AR63" i="14" s="1"/>
  <c r="AK854" i="14"/>
  <c r="AL854" i="14" s="1"/>
  <c r="AM854" i="14"/>
  <c r="AN854" i="14" s="1"/>
  <c r="AO854" i="14"/>
  <c r="AP854" i="14" s="1"/>
  <c r="AQ854" i="14"/>
  <c r="AR854" i="14" s="1"/>
  <c r="AK855" i="14"/>
  <c r="AL855" i="14" s="1"/>
  <c r="AM855" i="14"/>
  <c r="AN855" i="14" s="1"/>
  <c r="AO855" i="14"/>
  <c r="AP855" i="14" s="1"/>
  <c r="AQ855" i="14"/>
  <c r="AR855" i="14" s="1"/>
  <c r="AK856" i="14"/>
  <c r="AL856" i="14" s="1"/>
  <c r="AM856" i="14"/>
  <c r="AN856" i="14" s="1"/>
  <c r="AO856" i="14"/>
  <c r="AP856" i="14" s="1"/>
  <c r="AQ856" i="14"/>
  <c r="AR856" i="14" s="1"/>
  <c r="AK857" i="14"/>
  <c r="AL857" i="14" s="1"/>
  <c r="AM857" i="14"/>
  <c r="AN857" i="14" s="1"/>
  <c r="AO857" i="14"/>
  <c r="AP857" i="14" s="1"/>
  <c r="AQ857" i="14"/>
  <c r="AR857" i="14" s="1"/>
  <c r="AK858" i="14"/>
  <c r="AL858" i="14" s="1"/>
  <c r="AM858" i="14"/>
  <c r="AN858" i="14" s="1"/>
  <c r="AO858" i="14"/>
  <c r="AP858" i="14" s="1"/>
  <c r="AQ858" i="14"/>
  <c r="AR858" i="14" s="1"/>
  <c r="AK859" i="14"/>
  <c r="AL859" i="14" s="1"/>
  <c r="AM859" i="14"/>
  <c r="AN859" i="14" s="1"/>
  <c r="AO859" i="14"/>
  <c r="AP859" i="14" s="1"/>
  <c r="AQ859" i="14"/>
  <c r="AR859" i="14" s="1"/>
  <c r="AK860" i="14"/>
  <c r="AL860" i="14" s="1"/>
  <c r="AM860" i="14"/>
  <c r="AN860" i="14" s="1"/>
  <c r="AO860" i="14"/>
  <c r="AP860" i="14" s="1"/>
  <c r="AQ860" i="14"/>
  <c r="AR860" i="14" s="1"/>
  <c r="AK861" i="14"/>
  <c r="AL861" i="14" s="1"/>
  <c r="AM861" i="14"/>
  <c r="AN861" i="14" s="1"/>
  <c r="AO861" i="14"/>
  <c r="AP861" i="14" s="1"/>
  <c r="AQ861" i="14"/>
  <c r="AR861" i="14" s="1"/>
  <c r="AK862" i="14"/>
  <c r="AL862" i="14" s="1"/>
  <c r="AM862" i="14"/>
  <c r="AN862" i="14" s="1"/>
  <c r="AO862" i="14"/>
  <c r="AP862" i="14" s="1"/>
  <c r="AQ862" i="14"/>
  <c r="AR862" i="14" s="1"/>
  <c r="AK863" i="14"/>
  <c r="AL863" i="14" s="1"/>
  <c r="AM863" i="14"/>
  <c r="AN863" i="14" s="1"/>
  <c r="AO863" i="14"/>
  <c r="AP863" i="14" s="1"/>
  <c r="AQ863" i="14"/>
  <c r="AR863" i="14" s="1"/>
  <c r="AK864" i="14"/>
  <c r="AL864" i="14" s="1"/>
  <c r="AM864" i="14"/>
  <c r="AN864" i="14" s="1"/>
  <c r="AO864" i="14"/>
  <c r="AP864" i="14" s="1"/>
  <c r="AQ864" i="14"/>
  <c r="AR864" i="14" s="1"/>
  <c r="AK865" i="14"/>
  <c r="AL865" i="14" s="1"/>
  <c r="AM865" i="14"/>
  <c r="AN865" i="14" s="1"/>
  <c r="AO865" i="14"/>
  <c r="AP865" i="14" s="1"/>
  <c r="AQ865" i="14"/>
  <c r="AR865" i="14" s="1"/>
  <c r="AK64" i="14"/>
  <c r="AL64" i="14" s="1"/>
  <c r="AM64" i="14"/>
  <c r="AN64" i="14" s="1"/>
  <c r="AO64" i="14"/>
  <c r="AP64" i="14" s="1"/>
  <c r="AQ64" i="14"/>
  <c r="AR64" i="14" s="1"/>
  <c r="AK65" i="14"/>
  <c r="AL65" i="14" s="1"/>
  <c r="AM65" i="14"/>
  <c r="AN65" i="14" s="1"/>
  <c r="AO65" i="14"/>
  <c r="AP65" i="14" s="1"/>
  <c r="AQ65" i="14"/>
  <c r="AR65" i="14" s="1"/>
  <c r="AK866" i="14"/>
  <c r="AL866" i="14" s="1"/>
  <c r="AM866" i="14"/>
  <c r="AN866" i="14" s="1"/>
  <c r="AO866" i="14"/>
  <c r="AP866" i="14" s="1"/>
  <c r="AQ866" i="14"/>
  <c r="AR866" i="14" s="1"/>
  <c r="AK66" i="14"/>
  <c r="AL66" i="14" s="1"/>
  <c r="AM66" i="14"/>
  <c r="AN66" i="14" s="1"/>
  <c r="AO66" i="14"/>
  <c r="AP66" i="14" s="1"/>
  <c r="AQ66" i="14"/>
  <c r="AR66" i="14" s="1"/>
  <c r="AK867" i="14"/>
  <c r="AL867" i="14" s="1"/>
  <c r="AM867" i="14"/>
  <c r="AN867" i="14" s="1"/>
  <c r="AO867" i="14"/>
  <c r="AP867" i="14" s="1"/>
  <c r="AQ867" i="14"/>
  <c r="AR867" i="14" s="1"/>
  <c r="AK67" i="14"/>
  <c r="AL67" i="14" s="1"/>
  <c r="AM67" i="14"/>
  <c r="AN67" i="14" s="1"/>
  <c r="AO67" i="14"/>
  <c r="AP67" i="14" s="1"/>
  <c r="AQ67" i="14"/>
  <c r="AR67" i="14" s="1"/>
  <c r="AK868" i="14"/>
  <c r="AL868" i="14" s="1"/>
  <c r="AM868" i="14"/>
  <c r="AN868" i="14" s="1"/>
  <c r="AO868" i="14"/>
  <c r="AP868" i="14" s="1"/>
  <c r="AQ868" i="14"/>
  <c r="AR868" i="14" s="1"/>
  <c r="AK869" i="14"/>
  <c r="AL869" i="14" s="1"/>
  <c r="AM869" i="14"/>
  <c r="AN869" i="14" s="1"/>
  <c r="AO869" i="14"/>
  <c r="AP869" i="14" s="1"/>
  <c r="AQ869" i="14"/>
  <c r="AR869" i="14" s="1"/>
  <c r="AK870" i="14"/>
  <c r="AL870" i="14" s="1"/>
  <c r="AM870" i="14"/>
  <c r="AN870" i="14" s="1"/>
  <c r="AO870" i="14"/>
  <c r="AP870" i="14" s="1"/>
  <c r="AQ870" i="14"/>
  <c r="AR870" i="14" s="1"/>
  <c r="AK871" i="14"/>
  <c r="AL871" i="14" s="1"/>
  <c r="AM871" i="14"/>
  <c r="AN871" i="14" s="1"/>
  <c r="AO871" i="14"/>
  <c r="AP871" i="14" s="1"/>
  <c r="AQ871" i="14"/>
  <c r="AR871" i="14" s="1"/>
  <c r="AK872" i="14"/>
  <c r="AL872" i="14" s="1"/>
  <c r="AM872" i="14"/>
  <c r="AN872" i="14" s="1"/>
  <c r="AO872" i="14"/>
  <c r="AP872" i="14" s="1"/>
  <c r="AQ872" i="14"/>
  <c r="AR872" i="14" s="1"/>
  <c r="AK873" i="14"/>
  <c r="AL873" i="14" s="1"/>
  <c r="AM873" i="14"/>
  <c r="AN873" i="14" s="1"/>
  <c r="AO873" i="14"/>
  <c r="AP873" i="14" s="1"/>
  <c r="AQ873" i="14"/>
  <c r="AR873" i="14" s="1"/>
  <c r="AK68" i="14"/>
  <c r="AL68" i="14" s="1"/>
  <c r="AM68" i="14"/>
  <c r="AN68" i="14" s="1"/>
  <c r="AO68" i="14"/>
  <c r="AP68" i="14" s="1"/>
  <c r="AQ68" i="14"/>
  <c r="AR68" i="14" s="1"/>
  <c r="AK69" i="14"/>
  <c r="AL69" i="14" s="1"/>
  <c r="AM69" i="14"/>
  <c r="AN69" i="14" s="1"/>
  <c r="AO69" i="14"/>
  <c r="AP69" i="14" s="1"/>
  <c r="AQ69" i="14"/>
  <c r="AR69" i="14" s="1"/>
  <c r="AK874" i="14"/>
  <c r="AL874" i="14" s="1"/>
  <c r="AM874" i="14"/>
  <c r="AN874" i="14" s="1"/>
  <c r="AO874" i="14"/>
  <c r="AP874" i="14" s="1"/>
  <c r="AQ874" i="14"/>
  <c r="AR874" i="14" s="1"/>
  <c r="AK875" i="14"/>
  <c r="AL875" i="14" s="1"/>
  <c r="AM875" i="14"/>
  <c r="AN875" i="14" s="1"/>
  <c r="AO875" i="14"/>
  <c r="AP875" i="14" s="1"/>
  <c r="AQ875" i="14"/>
  <c r="AR875" i="14" s="1"/>
  <c r="AK876" i="14"/>
  <c r="AL876" i="14" s="1"/>
  <c r="AM876" i="14"/>
  <c r="AN876" i="14" s="1"/>
  <c r="AO876" i="14"/>
  <c r="AP876" i="14" s="1"/>
  <c r="AQ876" i="14"/>
  <c r="AR876" i="14" s="1"/>
  <c r="AK877" i="14"/>
  <c r="AL877" i="14" s="1"/>
  <c r="AM877" i="14"/>
  <c r="AN877" i="14" s="1"/>
  <c r="AO877" i="14"/>
  <c r="AP877" i="14" s="1"/>
  <c r="AQ877" i="14"/>
  <c r="AR877" i="14" s="1"/>
  <c r="AK878" i="14"/>
  <c r="AL878" i="14" s="1"/>
  <c r="AM878" i="14"/>
  <c r="AN878" i="14" s="1"/>
  <c r="AO878" i="14"/>
  <c r="AP878" i="14" s="1"/>
  <c r="AQ878" i="14"/>
  <c r="AR878" i="14" s="1"/>
  <c r="AK879" i="14"/>
  <c r="AL879" i="14" s="1"/>
  <c r="AM879" i="14"/>
  <c r="AN879" i="14" s="1"/>
  <c r="AO879" i="14"/>
  <c r="AP879" i="14" s="1"/>
  <c r="AQ879" i="14"/>
  <c r="AR879" i="14" s="1"/>
  <c r="AK880" i="14"/>
  <c r="AL880" i="14" s="1"/>
  <c r="AM880" i="14"/>
  <c r="AN880" i="14" s="1"/>
  <c r="AO880" i="14"/>
  <c r="AP880" i="14" s="1"/>
  <c r="AQ880" i="14"/>
  <c r="AR880" i="14" s="1"/>
  <c r="AK881" i="14"/>
  <c r="AL881" i="14" s="1"/>
  <c r="AM881" i="14"/>
  <c r="AN881" i="14" s="1"/>
  <c r="AO881" i="14"/>
  <c r="AP881" i="14" s="1"/>
  <c r="AQ881" i="14"/>
  <c r="AR881" i="14" s="1"/>
  <c r="AK882" i="14"/>
  <c r="AL882" i="14" s="1"/>
  <c r="AM882" i="14"/>
  <c r="AN882" i="14" s="1"/>
  <c r="AO882" i="14"/>
  <c r="AP882" i="14" s="1"/>
  <c r="AQ882" i="14"/>
  <c r="AR882" i="14" s="1"/>
  <c r="AK883" i="14"/>
  <c r="AL883" i="14" s="1"/>
  <c r="AM883" i="14"/>
  <c r="AN883" i="14" s="1"/>
  <c r="AO883" i="14"/>
  <c r="AP883" i="14" s="1"/>
  <c r="AQ883" i="14"/>
  <c r="AR883" i="14" s="1"/>
  <c r="AK884" i="14"/>
  <c r="AL884" i="14" s="1"/>
  <c r="AM884" i="14"/>
  <c r="AN884" i="14" s="1"/>
  <c r="AO884" i="14"/>
  <c r="AP884" i="14" s="1"/>
  <c r="AQ884" i="14"/>
  <c r="AR884" i="14" s="1"/>
  <c r="AK70" i="14"/>
  <c r="AL70" i="14" s="1"/>
  <c r="AM70" i="14"/>
  <c r="AN70" i="14" s="1"/>
  <c r="AO70" i="14"/>
  <c r="AP70" i="14" s="1"/>
  <c r="AQ70" i="14"/>
  <c r="AR70" i="14" s="1"/>
  <c r="AK885" i="14"/>
  <c r="AL885" i="14" s="1"/>
  <c r="AM885" i="14"/>
  <c r="AN885" i="14" s="1"/>
  <c r="AO885" i="14"/>
  <c r="AP885" i="14" s="1"/>
  <c r="AQ885" i="14"/>
  <c r="AR885" i="14" s="1"/>
  <c r="AK71" i="14"/>
  <c r="AL71" i="14" s="1"/>
  <c r="AM71" i="14"/>
  <c r="AN71" i="14" s="1"/>
  <c r="AO71" i="14"/>
  <c r="AP71" i="14" s="1"/>
  <c r="AQ71" i="14"/>
  <c r="AR71" i="14" s="1"/>
  <c r="AK886" i="14"/>
  <c r="AL886" i="14" s="1"/>
  <c r="AM886" i="14"/>
  <c r="AN886" i="14" s="1"/>
  <c r="AO886" i="14"/>
  <c r="AP886" i="14" s="1"/>
  <c r="AQ886" i="14"/>
  <c r="AR886" i="14" s="1"/>
  <c r="AK887" i="14"/>
  <c r="AL887" i="14" s="1"/>
  <c r="AM887" i="14"/>
  <c r="AN887" i="14" s="1"/>
  <c r="AO887" i="14"/>
  <c r="AP887" i="14" s="1"/>
  <c r="AQ887" i="14"/>
  <c r="AR887" i="14" s="1"/>
  <c r="AK72" i="14"/>
  <c r="AL72" i="14" s="1"/>
  <c r="AM72" i="14"/>
  <c r="AN72" i="14" s="1"/>
  <c r="AO72" i="14"/>
  <c r="AP72" i="14" s="1"/>
  <c r="AQ72" i="14"/>
  <c r="AR72" i="14" s="1"/>
  <c r="AK73" i="14"/>
  <c r="AL73" i="14" s="1"/>
  <c r="AM73" i="14"/>
  <c r="AN73" i="14" s="1"/>
  <c r="AO73" i="14"/>
  <c r="AP73" i="14" s="1"/>
  <c r="AQ73" i="14"/>
  <c r="AR73" i="14" s="1"/>
  <c r="AK888" i="14"/>
  <c r="AL888" i="14" s="1"/>
  <c r="AM888" i="14"/>
  <c r="AN888" i="14" s="1"/>
  <c r="AO888" i="14"/>
  <c r="AP888" i="14" s="1"/>
  <c r="AQ888" i="14"/>
  <c r="AR888" i="14" s="1"/>
  <c r="AK889" i="14"/>
  <c r="AL889" i="14" s="1"/>
  <c r="AM889" i="14"/>
  <c r="AN889" i="14" s="1"/>
  <c r="AO889" i="14"/>
  <c r="AP889" i="14" s="1"/>
  <c r="AQ889" i="14"/>
  <c r="AR889" i="14" s="1"/>
  <c r="AK890" i="14"/>
  <c r="AL890" i="14" s="1"/>
  <c r="AM890" i="14"/>
  <c r="AN890" i="14" s="1"/>
  <c r="AO890" i="14"/>
  <c r="AP890" i="14" s="1"/>
  <c r="AQ890" i="14"/>
  <c r="AR890" i="14" s="1"/>
  <c r="AK891" i="14"/>
  <c r="AL891" i="14" s="1"/>
  <c r="AM891" i="14"/>
  <c r="AN891" i="14" s="1"/>
  <c r="AO891" i="14"/>
  <c r="AP891" i="14" s="1"/>
  <c r="AQ891" i="14"/>
  <c r="AR891" i="14" s="1"/>
  <c r="AK892" i="14"/>
  <c r="AL892" i="14" s="1"/>
  <c r="AM892" i="14"/>
  <c r="AN892" i="14" s="1"/>
  <c r="AO892" i="14"/>
  <c r="AP892" i="14" s="1"/>
  <c r="AQ892" i="14"/>
  <c r="AR892" i="14" s="1"/>
  <c r="AK893" i="14"/>
  <c r="AL893" i="14" s="1"/>
  <c r="AM893" i="14"/>
  <c r="AN893" i="14" s="1"/>
  <c r="AO893" i="14"/>
  <c r="AP893" i="14" s="1"/>
  <c r="AQ893" i="14"/>
  <c r="AR893" i="14" s="1"/>
  <c r="AK894" i="14"/>
  <c r="AL894" i="14" s="1"/>
  <c r="AM894" i="14"/>
  <c r="AN894" i="14" s="1"/>
  <c r="AO894" i="14"/>
  <c r="AP894" i="14" s="1"/>
  <c r="AQ894" i="14"/>
  <c r="AR894" i="14" s="1"/>
  <c r="AK895" i="14"/>
  <c r="AL895" i="14" s="1"/>
  <c r="AM895" i="14"/>
  <c r="AN895" i="14" s="1"/>
  <c r="AO895" i="14"/>
  <c r="AP895" i="14" s="1"/>
  <c r="AQ895" i="14"/>
  <c r="AR895" i="14" s="1"/>
  <c r="AK896" i="14"/>
  <c r="AL896" i="14" s="1"/>
  <c r="AM896" i="14"/>
  <c r="AN896" i="14" s="1"/>
  <c r="AO896" i="14"/>
  <c r="AP896" i="14" s="1"/>
  <c r="AQ896" i="14"/>
  <c r="AR896" i="14" s="1"/>
  <c r="AK897" i="14"/>
  <c r="AL897" i="14" s="1"/>
  <c r="AM897" i="14"/>
  <c r="AN897" i="14" s="1"/>
  <c r="AO897" i="14"/>
  <c r="AP897" i="14" s="1"/>
  <c r="AQ897" i="14"/>
  <c r="AR897" i="14" s="1"/>
  <c r="AK898" i="14"/>
  <c r="AL898" i="14" s="1"/>
  <c r="AM898" i="14"/>
  <c r="AN898" i="14" s="1"/>
  <c r="AO898" i="14"/>
  <c r="AP898" i="14" s="1"/>
  <c r="AQ898" i="14"/>
  <c r="AR898" i="14" s="1"/>
  <c r="AK899" i="14"/>
  <c r="AL899" i="14" s="1"/>
  <c r="AM899" i="14"/>
  <c r="AN899" i="14" s="1"/>
  <c r="AO899" i="14"/>
  <c r="AP899" i="14" s="1"/>
  <c r="AQ899" i="14"/>
  <c r="AR899" i="14" s="1"/>
  <c r="AK900" i="14"/>
  <c r="AL900" i="14" s="1"/>
  <c r="AM900" i="14"/>
  <c r="AN900" i="14" s="1"/>
  <c r="AO900" i="14"/>
  <c r="AP900" i="14" s="1"/>
  <c r="AQ900" i="14"/>
  <c r="AR900" i="14" s="1"/>
  <c r="AK901" i="14"/>
  <c r="AL901" i="14" s="1"/>
  <c r="AM901" i="14"/>
  <c r="AN901" i="14" s="1"/>
  <c r="AO901" i="14"/>
  <c r="AP901" i="14" s="1"/>
  <c r="AQ901" i="14"/>
  <c r="AR901" i="14" s="1"/>
  <c r="AK902" i="14"/>
  <c r="AL902" i="14" s="1"/>
  <c r="AM902" i="14"/>
  <c r="AN902" i="14" s="1"/>
  <c r="AO902" i="14"/>
  <c r="AP902" i="14" s="1"/>
  <c r="AQ902" i="14"/>
  <c r="AR902" i="14" s="1"/>
  <c r="AK903" i="14"/>
  <c r="AL903" i="14" s="1"/>
  <c r="AM903" i="14"/>
  <c r="AN903" i="14" s="1"/>
  <c r="AO903" i="14"/>
  <c r="AP903" i="14" s="1"/>
  <c r="AQ903" i="14"/>
  <c r="AR903" i="14" s="1"/>
  <c r="AK904" i="14"/>
  <c r="AL904" i="14" s="1"/>
  <c r="AM904" i="14"/>
  <c r="AN904" i="14" s="1"/>
  <c r="AO904" i="14"/>
  <c r="AP904" i="14" s="1"/>
  <c r="AQ904" i="14"/>
  <c r="AR904" i="14" s="1"/>
  <c r="AK905" i="14"/>
  <c r="AL905" i="14" s="1"/>
  <c r="AM905" i="14"/>
  <c r="AN905" i="14" s="1"/>
  <c r="AO905" i="14"/>
  <c r="AP905" i="14" s="1"/>
  <c r="AQ905" i="14"/>
  <c r="AR905" i="14" s="1"/>
  <c r="AK913" i="14"/>
  <c r="AL913" i="14" s="1"/>
  <c r="AM913" i="14"/>
  <c r="AN913" i="14" s="1"/>
  <c r="AO913" i="14"/>
  <c r="AP913" i="14" s="1"/>
  <c r="AQ913" i="14"/>
  <c r="AR913" i="14" s="1"/>
  <c r="AK906" i="14"/>
  <c r="AL906" i="14" s="1"/>
  <c r="AM906" i="14"/>
  <c r="AN906" i="14" s="1"/>
  <c r="AO906" i="14"/>
  <c r="AP906" i="14" s="1"/>
  <c r="AR906" i="14"/>
  <c r="AK914" i="14"/>
  <c r="AL914" i="14" s="1"/>
  <c r="AM914" i="14"/>
  <c r="AN914" i="14" s="1"/>
  <c r="AO914" i="14"/>
  <c r="AP914" i="14" s="1"/>
  <c r="AR914" i="14"/>
  <c r="AK915" i="14"/>
  <c r="AL915" i="14" s="1"/>
  <c r="AM915" i="14"/>
  <c r="AN915" i="14" s="1"/>
  <c r="AO915" i="14"/>
  <c r="AP915" i="14" s="1"/>
  <c r="AR915" i="14"/>
  <c r="AK907" i="14"/>
  <c r="AL907" i="14" s="1"/>
  <c r="AM907" i="14"/>
  <c r="AN907" i="14" s="1"/>
  <c r="AO907" i="14"/>
  <c r="AP907" i="14" s="1"/>
  <c r="AR907" i="14"/>
  <c r="AK918" i="14"/>
  <c r="AL918" i="14" s="1"/>
  <c r="AM918" i="14"/>
  <c r="AN918" i="14" s="1"/>
  <c r="AO918" i="14"/>
  <c r="AP918" i="14" s="1"/>
  <c r="AQ918" i="14"/>
  <c r="AR918" i="14" s="1"/>
  <c r="AK74" i="14"/>
  <c r="AL74" i="14" s="1"/>
  <c r="AM74" i="14"/>
  <c r="AN74" i="14" s="1"/>
  <c r="AO74" i="14"/>
  <c r="AP74" i="14" s="1"/>
  <c r="AQ74" i="14"/>
  <c r="AR74" i="14" s="1"/>
  <c r="AK919" i="14"/>
  <c r="AL919" i="14" s="1"/>
  <c r="AM919" i="14"/>
  <c r="AN919" i="14" s="1"/>
  <c r="AO919" i="14"/>
  <c r="AP919" i="14" s="1"/>
  <c r="AQ919" i="14"/>
  <c r="AR919" i="14" s="1"/>
  <c r="AK75" i="14"/>
  <c r="AL75" i="14" s="1"/>
  <c r="AM75" i="14"/>
  <c r="AN75" i="14" s="1"/>
  <c r="AO75" i="14"/>
  <c r="AP75" i="14" s="1"/>
  <c r="AQ75" i="14"/>
  <c r="AR75" i="14" s="1"/>
  <c r="AK920" i="14"/>
  <c r="AL920" i="14" s="1"/>
  <c r="AM920" i="14"/>
  <c r="AN920" i="14" s="1"/>
  <c r="AO920" i="14"/>
  <c r="AP920" i="14" s="1"/>
  <c r="AQ920" i="14"/>
  <c r="AR920" i="14" s="1"/>
  <c r="AK921" i="14"/>
  <c r="AL921" i="14" s="1"/>
  <c r="AM921" i="14"/>
  <c r="AN921" i="14" s="1"/>
  <c r="AO921" i="14"/>
  <c r="AP921" i="14" s="1"/>
  <c r="AQ921" i="14"/>
  <c r="AR921" i="14" s="1"/>
  <c r="AK922" i="14"/>
  <c r="AL922" i="14" s="1"/>
  <c r="AM922" i="14"/>
  <c r="AN922" i="14" s="1"/>
  <c r="AO922" i="14"/>
  <c r="AP922" i="14" s="1"/>
  <c r="AQ922" i="14"/>
  <c r="AR922" i="14" s="1"/>
  <c r="AK923" i="14"/>
  <c r="AL923" i="14" s="1"/>
  <c r="AM923" i="14"/>
  <c r="AN923" i="14" s="1"/>
  <c r="AO923" i="14"/>
  <c r="AP923" i="14" s="1"/>
  <c r="AQ923" i="14"/>
  <c r="AR923" i="14" s="1"/>
  <c r="AK924" i="14"/>
  <c r="AL924" i="14" s="1"/>
  <c r="AM924" i="14"/>
  <c r="AN924" i="14" s="1"/>
  <c r="AO924" i="14"/>
  <c r="AP924" i="14" s="1"/>
  <c r="AQ924" i="14"/>
  <c r="AR924" i="14" s="1"/>
  <c r="AK925" i="14"/>
  <c r="AL925" i="14" s="1"/>
  <c r="AM925" i="14"/>
  <c r="AN925" i="14" s="1"/>
  <c r="AO925" i="14"/>
  <c r="AP925" i="14" s="1"/>
  <c r="AQ925" i="14"/>
  <c r="AR925" i="14" s="1"/>
  <c r="AK76" i="14"/>
  <c r="AL76" i="14" s="1"/>
  <c r="AM76" i="14"/>
  <c r="AN76" i="14" s="1"/>
  <c r="AO76" i="14"/>
  <c r="AP76" i="14" s="1"/>
  <c r="AQ76" i="14"/>
  <c r="AR76" i="14" s="1"/>
  <c r="AK77" i="14"/>
  <c r="AL77" i="14" s="1"/>
  <c r="AM77" i="14"/>
  <c r="AN77" i="14" s="1"/>
  <c r="AO77" i="14"/>
  <c r="AP77" i="14" s="1"/>
  <c r="AQ77" i="14"/>
  <c r="AR77" i="14" s="1"/>
  <c r="AK170" i="14"/>
  <c r="AL170" i="14" s="1"/>
  <c r="AM170" i="14"/>
  <c r="AN170" i="14" s="1"/>
  <c r="AO170" i="14"/>
  <c r="AP170" i="14" s="1"/>
  <c r="AQ170" i="14"/>
  <c r="AR170" i="14" s="1"/>
  <c r="AK171" i="14"/>
  <c r="AL171" i="14" s="1"/>
  <c r="AM171" i="14"/>
  <c r="AN171" i="14" s="1"/>
  <c r="AO171" i="14"/>
  <c r="AP171" i="14" s="1"/>
  <c r="AQ171" i="14"/>
  <c r="AR171" i="14" s="1"/>
  <c r="AK946" i="14"/>
  <c r="AL946" i="14" s="1"/>
  <c r="AM946" i="14"/>
  <c r="AN946" i="14" s="1"/>
  <c r="AO946" i="14"/>
  <c r="AP946" i="14" s="1"/>
  <c r="AQ946" i="14"/>
  <c r="AR946" i="14" s="1"/>
  <c r="AK947" i="14"/>
  <c r="AL947" i="14" s="1"/>
  <c r="AM947" i="14"/>
  <c r="AN947" i="14" s="1"/>
  <c r="AO947" i="14"/>
  <c r="AP947" i="14" s="1"/>
  <c r="AQ947" i="14"/>
  <c r="AR947" i="14" s="1"/>
  <c r="AK172" i="14"/>
  <c r="AL172" i="14" s="1"/>
  <c r="AM172" i="14"/>
  <c r="AN172" i="14" s="1"/>
  <c r="AO172" i="14"/>
  <c r="AP172" i="14" s="1"/>
  <c r="AQ172" i="14"/>
  <c r="AR172" i="14" s="1"/>
  <c r="AK173" i="14"/>
  <c r="AL173" i="14" s="1"/>
  <c r="AM173" i="14"/>
  <c r="AN173" i="14" s="1"/>
  <c r="AO173" i="14"/>
  <c r="AP173" i="14" s="1"/>
  <c r="AQ173" i="14"/>
  <c r="AR173" i="14" s="1"/>
  <c r="AK174" i="14"/>
  <c r="AL174" i="14" s="1"/>
  <c r="AM174" i="14"/>
  <c r="AN174" i="14" s="1"/>
  <c r="AO174" i="14"/>
  <c r="AP174" i="14" s="1"/>
  <c r="AQ174" i="14"/>
  <c r="AR174" i="14" s="1"/>
  <c r="AK175" i="14"/>
  <c r="AL175" i="14" s="1"/>
  <c r="AM175" i="14"/>
  <c r="AN175" i="14" s="1"/>
  <c r="AO175" i="14"/>
  <c r="AP175" i="14" s="1"/>
  <c r="AQ175" i="14"/>
  <c r="AR175" i="14" s="1"/>
  <c r="AK948" i="14"/>
  <c r="AL948" i="14" s="1"/>
  <c r="AM948" i="14"/>
  <c r="AN948" i="14" s="1"/>
  <c r="AO948" i="14"/>
  <c r="AP948" i="14" s="1"/>
  <c r="AQ948" i="14"/>
  <c r="AR948" i="14" s="1"/>
  <c r="AK949" i="14"/>
  <c r="AL949" i="14" s="1"/>
  <c r="AM949" i="14"/>
  <c r="AN949" i="14" s="1"/>
  <c r="AO949" i="14"/>
  <c r="AP949" i="14" s="1"/>
  <c r="AQ949" i="14"/>
  <c r="AR949" i="14" s="1"/>
  <c r="AK950" i="14"/>
  <c r="AL950" i="14" s="1"/>
  <c r="AM950" i="14"/>
  <c r="AN950" i="14" s="1"/>
  <c r="AO950" i="14"/>
  <c r="AP950" i="14" s="1"/>
  <c r="AQ950" i="14"/>
  <c r="AR950" i="14" s="1"/>
  <c r="AK951" i="14"/>
  <c r="AL951" i="14" s="1"/>
  <c r="AM951" i="14"/>
  <c r="AN951" i="14" s="1"/>
  <c r="AO951" i="14"/>
  <c r="AP951" i="14" s="1"/>
  <c r="AQ951" i="14"/>
  <c r="AR951" i="14" s="1"/>
  <c r="AK952" i="14"/>
  <c r="AL952" i="14" s="1"/>
  <c r="AM952" i="14"/>
  <c r="AN952" i="14" s="1"/>
  <c r="AO952" i="14"/>
  <c r="AP952" i="14" s="1"/>
  <c r="AQ952" i="14"/>
  <c r="AR952" i="14" s="1"/>
  <c r="AK953" i="14"/>
  <c r="AL953" i="14" s="1"/>
  <c r="AM953" i="14"/>
  <c r="AN953" i="14" s="1"/>
  <c r="AO953" i="14"/>
  <c r="AP953" i="14" s="1"/>
  <c r="AQ953" i="14"/>
  <c r="AR953" i="14" s="1"/>
  <c r="AK954" i="14"/>
  <c r="AL954" i="14" s="1"/>
  <c r="AM954" i="14"/>
  <c r="AN954" i="14" s="1"/>
  <c r="AO954" i="14"/>
  <c r="AP954" i="14" s="1"/>
  <c r="AQ954" i="14"/>
  <c r="AR954" i="14" s="1"/>
  <c r="AK955" i="14"/>
  <c r="AL955" i="14" s="1"/>
  <c r="AM955" i="14"/>
  <c r="AN955" i="14" s="1"/>
  <c r="AO955" i="14"/>
  <c r="AP955" i="14" s="1"/>
  <c r="AQ955" i="14"/>
  <c r="AR955" i="14" s="1"/>
  <c r="AK178" i="14"/>
  <c r="AL178" i="14" s="1"/>
  <c r="AM178" i="14"/>
  <c r="AN178" i="14" s="1"/>
  <c r="AO178" i="14"/>
  <c r="AP178" i="14" s="1"/>
  <c r="AQ178" i="14"/>
  <c r="AR178" i="14" s="1"/>
  <c r="AK179" i="14"/>
  <c r="AL179" i="14" s="1"/>
  <c r="AM179" i="14"/>
  <c r="AN179" i="14" s="1"/>
  <c r="AO179" i="14"/>
  <c r="AP179" i="14" s="1"/>
  <c r="AQ179" i="14"/>
  <c r="AR179" i="14" s="1"/>
  <c r="AK176" i="14"/>
  <c r="AL176" i="14" s="1"/>
  <c r="AM176" i="14"/>
  <c r="AN176" i="14" s="1"/>
  <c r="AO176" i="14"/>
  <c r="AP176" i="14" s="1"/>
  <c r="AQ176" i="14"/>
  <c r="AR176" i="14" s="1"/>
  <c r="AK177" i="14"/>
  <c r="AL177" i="14" s="1"/>
  <c r="AM177" i="14"/>
  <c r="AN177" i="14" s="1"/>
  <c r="AO177" i="14"/>
  <c r="AP177" i="14" s="1"/>
  <c r="AQ177" i="14"/>
  <c r="AR177" i="14" s="1"/>
  <c r="AK956" i="14"/>
  <c r="AL956" i="14" s="1"/>
  <c r="AM956" i="14"/>
  <c r="AN956" i="14" s="1"/>
  <c r="AO956" i="14"/>
  <c r="AP956" i="14" s="1"/>
  <c r="AQ956" i="14"/>
  <c r="AR956" i="14" s="1"/>
  <c r="AK957" i="14"/>
  <c r="AL957" i="14" s="1"/>
  <c r="AM957" i="14"/>
  <c r="AN957" i="14" s="1"/>
  <c r="AO957" i="14"/>
  <c r="AP957" i="14" s="1"/>
  <c r="AQ957" i="14"/>
  <c r="AR957" i="14" s="1"/>
  <c r="AK958" i="14"/>
  <c r="AL958" i="14" s="1"/>
  <c r="AM958" i="14"/>
  <c r="AN958" i="14" s="1"/>
  <c r="AO958" i="14"/>
  <c r="AP958" i="14" s="1"/>
  <c r="AQ958" i="14"/>
  <c r="AR958" i="14" s="1"/>
  <c r="AK959" i="14"/>
  <c r="AL959" i="14" s="1"/>
  <c r="AM959" i="14"/>
  <c r="AN959" i="14" s="1"/>
  <c r="AO959" i="14"/>
  <c r="AP959" i="14" s="1"/>
  <c r="AQ959" i="14"/>
  <c r="AR959" i="14" s="1"/>
  <c r="AK960" i="14"/>
  <c r="AL960" i="14" s="1"/>
  <c r="AM960" i="14"/>
  <c r="AN960" i="14" s="1"/>
  <c r="AO960" i="14"/>
  <c r="AP960" i="14" s="1"/>
  <c r="AQ960" i="14"/>
  <c r="AR960" i="14" s="1"/>
  <c r="AK961" i="14"/>
  <c r="AL961" i="14" s="1"/>
  <c r="AM961" i="14"/>
  <c r="AN961" i="14" s="1"/>
  <c r="AO961" i="14"/>
  <c r="AP961" i="14" s="1"/>
  <c r="AQ961" i="14"/>
  <c r="AR961" i="14" s="1"/>
  <c r="AK184" i="14"/>
  <c r="AL184" i="14" s="1"/>
  <c r="AM184" i="14"/>
  <c r="AN184" i="14" s="1"/>
  <c r="AO184" i="14"/>
  <c r="AP184" i="14" s="1"/>
  <c r="AQ184" i="14"/>
  <c r="AR184" i="14" s="1"/>
  <c r="AK185" i="14"/>
  <c r="AL185" i="14" s="1"/>
  <c r="AM185" i="14"/>
  <c r="AN185" i="14" s="1"/>
  <c r="AO185" i="14"/>
  <c r="AP185" i="14" s="1"/>
  <c r="AQ185" i="14"/>
  <c r="AR185" i="14" s="1"/>
  <c r="AK186" i="14"/>
  <c r="AL186" i="14" s="1"/>
  <c r="AM186" i="14"/>
  <c r="AN186" i="14" s="1"/>
  <c r="AO186" i="14"/>
  <c r="AP186" i="14" s="1"/>
  <c r="AQ186" i="14"/>
  <c r="AR186" i="14" s="1"/>
  <c r="AK187" i="14"/>
  <c r="AL187" i="14" s="1"/>
  <c r="AM187" i="14"/>
  <c r="AN187" i="14" s="1"/>
  <c r="AO187" i="14"/>
  <c r="AP187" i="14" s="1"/>
  <c r="AQ187" i="14"/>
  <c r="AR187" i="14" s="1"/>
  <c r="AK962" i="14"/>
  <c r="AL962" i="14" s="1"/>
  <c r="AM962" i="14"/>
  <c r="AN962" i="14" s="1"/>
  <c r="AO962" i="14"/>
  <c r="AP962" i="14" s="1"/>
  <c r="AQ962" i="14"/>
  <c r="AR962" i="14" s="1"/>
  <c r="AK963" i="14"/>
  <c r="AL963" i="14" s="1"/>
  <c r="AM963" i="14"/>
  <c r="AN963" i="14" s="1"/>
  <c r="AO963" i="14"/>
  <c r="AP963" i="14" s="1"/>
  <c r="AQ963" i="14"/>
  <c r="AR963" i="14" s="1"/>
  <c r="AK964" i="14"/>
  <c r="AL964" i="14" s="1"/>
  <c r="AM964" i="14"/>
  <c r="AN964" i="14" s="1"/>
  <c r="AO964" i="14"/>
  <c r="AP964" i="14" s="1"/>
  <c r="AQ964" i="14"/>
  <c r="AR964" i="14" s="1"/>
  <c r="AK965" i="14"/>
  <c r="AL965" i="14" s="1"/>
  <c r="AM965" i="14"/>
  <c r="AN965" i="14" s="1"/>
  <c r="AO965" i="14"/>
  <c r="AP965" i="14" s="1"/>
  <c r="AQ965" i="14"/>
  <c r="AR965" i="14" s="1"/>
  <c r="AK966" i="14"/>
  <c r="AL966" i="14" s="1"/>
  <c r="AM966" i="14"/>
  <c r="AN966" i="14" s="1"/>
  <c r="AO966" i="14"/>
  <c r="AP966" i="14" s="1"/>
  <c r="AQ966" i="14"/>
  <c r="AR966" i="14" s="1"/>
  <c r="AK967" i="14"/>
  <c r="AL967" i="14" s="1"/>
  <c r="AM967" i="14"/>
  <c r="AN967" i="14" s="1"/>
  <c r="AO967" i="14"/>
  <c r="AP967" i="14" s="1"/>
  <c r="AQ967" i="14"/>
  <c r="AR967" i="14" s="1"/>
  <c r="AK968" i="14"/>
  <c r="AL968" i="14" s="1"/>
  <c r="AM968" i="14"/>
  <c r="AN968" i="14" s="1"/>
  <c r="AO968" i="14"/>
  <c r="AP968" i="14" s="1"/>
  <c r="AQ968" i="14"/>
  <c r="AR968" i="14" s="1"/>
  <c r="AK969" i="14"/>
  <c r="AL969" i="14" s="1"/>
  <c r="AM969" i="14"/>
  <c r="AN969" i="14" s="1"/>
  <c r="AO969" i="14"/>
  <c r="AP969" i="14" s="1"/>
  <c r="AQ969" i="14"/>
  <c r="AR969" i="14" s="1"/>
  <c r="AK970" i="14"/>
  <c r="AL970" i="14" s="1"/>
  <c r="AM970" i="14"/>
  <c r="AN970" i="14" s="1"/>
  <c r="AO970" i="14"/>
  <c r="AP970" i="14" s="1"/>
  <c r="AQ970" i="14"/>
  <c r="AR970" i="14" s="1"/>
  <c r="AK971" i="14"/>
  <c r="AL971" i="14" s="1"/>
  <c r="AM971" i="14"/>
  <c r="AN971" i="14" s="1"/>
  <c r="AO971" i="14"/>
  <c r="AP971" i="14" s="1"/>
  <c r="AQ971" i="14"/>
  <c r="AR971" i="14" s="1"/>
  <c r="AK972" i="14"/>
  <c r="AL972" i="14" s="1"/>
  <c r="AM972" i="14"/>
  <c r="AN972" i="14" s="1"/>
  <c r="AO972" i="14"/>
  <c r="AP972" i="14" s="1"/>
  <c r="AQ972" i="14"/>
  <c r="AR972" i="14" s="1"/>
  <c r="AK973" i="14"/>
  <c r="AL973" i="14" s="1"/>
  <c r="AM973" i="14"/>
  <c r="AN973" i="14" s="1"/>
  <c r="AO973" i="14"/>
  <c r="AP973" i="14" s="1"/>
  <c r="AQ973" i="14"/>
  <c r="AR973" i="14" s="1"/>
  <c r="AK974" i="14"/>
  <c r="AL974" i="14" s="1"/>
  <c r="AM974" i="14"/>
  <c r="AN974" i="14" s="1"/>
  <c r="AO974" i="14"/>
  <c r="AP974" i="14" s="1"/>
  <c r="AQ974" i="14"/>
  <c r="AR974" i="14" s="1"/>
  <c r="AK975" i="14"/>
  <c r="AL975" i="14" s="1"/>
  <c r="AM975" i="14"/>
  <c r="AN975" i="14" s="1"/>
  <c r="AO975" i="14"/>
  <c r="AP975" i="14" s="1"/>
  <c r="AQ975" i="14"/>
  <c r="AR975" i="14" s="1"/>
  <c r="AK976" i="14"/>
  <c r="AL976" i="14" s="1"/>
  <c r="AM976" i="14"/>
  <c r="AN976" i="14" s="1"/>
  <c r="AO976" i="14"/>
  <c r="AP976" i="14" s="1"/>
  <c r="AQ976" i="14"/>
  <c r="AR976" i="14" s="1"/>
  <c r="AK977" i="14"/>
  <c r="AL977" i="14" s="1"/>
  <c r="AM977" i="14"/>
  <c r="AN977" i="14" s="1"/>
  <c r="AO977" i="14"/>
  <c r="AP977" i="14" s="1"/>
  <c r="AQ977" i="14"/>
  <c r="AR977" i="14" s="1"/>
  <c r="AK978" i="14"/>
  <c r="AL978" i="14" s="1"/>
  <c r="AM978" i="14"/>
  <c r="AN978" i="14" s="1"/>
  <c r="AO978" i="14"/>
  <c r="AP978" i="14" s="1"/>
  <c r="AQ978" i="14"/>
  <c r="AR978" i="14" s="1"/>
  <c r="AK979" i="14"/>
  <c r="AL979" i="14" s="1"/>
  <c r="AM979" i="14"/>
  <c r="AN979" i="14" s="1"/>
  <c r="AO979" i="14"/>
  <c r="AP979" i="14" s="1"/>
  <c r="AQ979" i="14"/>
  <c r="AR979" i="14" s="1"/>
  <c r="AK980" i="14"/>
  <c r="AL980" i="14" s="1"/>
  <c r="AM980" i="14"/>
  <c r="AN980" i="14" s="1"/>
  <c r="AO980" i="14"/>
  <c r="AP980" i="14" s="1"/>
  <c r="AQ980" i="14"/>
  <c r="AR980" i="14" s="1"/>
  <c r="AK981" i="14"/>
  <c r="AL981" i="14" s="1"/>
  <c r="AM981" i="14"/>
  <c r="AN981" i="14" s="1"/>
  <c r="AO981" i="14"/>
  <c r="AP981" i="14" s="1"/>
  <c r="AQ981" i="14"/>
  <c r="AR981" i="14" s="1"/>
  <c r="AK982" i="14"/>
  <c r="AL982" i="14" s="1"/>
  <c r="AM982" i="14"/>
  <c r="AN982" i="14" s="1"/>
  <c r="AO982" i="14"/>
  <c r="AP982" i="14" s="1"/>
  <c r="AQ982" i="14"/>
  <c r="AR982" i="14" s="1"/>
  <c r="AK983" i="14"/>
  <c r="AL983" i="14" s="1"/>
  <c r="AM983" i="14"/>
  <c r="AN983" i="14" s="1"/>
  <c r="AO983" i="14"/>
  <c r="AP983" i="14" s="1"/>
  <c r="AQ983" i="14"/>
  <c r="AR983" i="14" s="1"/>
  <c r="AK188" i="14"/>
  <c r="AL188" i="14" s="1"/>
  <c r="AM188" i="14"/>
  <c r="AN188" i="14" s="1"/>
  <c r="AO188" i="14"/>
  <c r="AP188" i="14" s="1"/>
  <c r="AQ188" i="14"/>
  <c r="AR188" i="14" s="1"/>
  <c r="AK189" i="14"/>
  <c r="AL189" i="14" s="1"/>
  <c r="AM189" i="14"/>
  <c r="AN189" i="14" s="1"/>
  <c r="AO189" i="14"/>
  <c r="AP189" i="14" s="1"/>
  <c r="AQ189" i="14"/>
  <c r="AR189" i="14" s="1"/>
  <c r="AK190" i="14"/>
  <c r="AL190" i="14" s="1"/>
  <c r="AM190" i="14"/>
  <c r="AN190" i="14" s="1"/>
  <c r="AO190" i="14"/>
  <c r="AP190" i="14" s="1"/>
  <c r="AQ190" i="14"/>
  <c r="AR190" i="14" s="1"/>
  <c r="AK191" i="14"/>
  <c r="AL191" i="14" s="1"/>
  <c r="AM191" i="14"/>
  <c r="AN191" i="14" s="1"/>
  <c r="AO191" i="14"/>
  <c r="AP191" i="14" s="1"/>
  <c r="AQ191" i="14"/>
  <c r="AR191" i="14" s="1"/>
  <c r="AK984" i="14"/>
  <c r="AL984" i="14" s="1"/>
  <c r="AM984" i="14"/>
  <c r="AN984" i="14" s="1"/>
  <c r="AO984" i="14"/>
  <c r="AP984" i="14" s="1"/>
  <c r="AQ984" i="14"/>
  <c r="AR984" i="14" s="1"/>
  <c r="AK985" i="14"/>
  <c r="AL985" i="14" s="1"/>
  <c r="AM985" i="14"/>
  <c r="AN985" i="14" s="1"/>
  <c r="AO985" i="14"/>
  <c r="AP985" i="14" s="1"/>
  <c r="AQ985" i="14"/>
  <c r="AR985" i="14" s="1"/>
  <c r="AK986" i="14"/>
  <c r="AL986" i="14" s="1"/>
  <c r="AM986" i="14"/>
  <c r="AN986" i="14" s="1"/>
  <c r="AO986" i="14"/>
  <c r="AP986" i="14" s="1"/>
  <c r="AQ986" i="14"/>
  <c r="AR986" i="14" s="1"/>
  <c r="AK987" i="14"/>
  <c r="AL987" i="14" s="1"/>
  <c r="AM987" i="14"/>
  <c r="AN987" i="14" s="1"/>
  <c r="AO987" i="14"/>
  <c r="AP987" i="14" s="1"/>
  <c r="AQ987" i="14"/>
  <c r="AR987" i="14" s="1"/>
  <c r="AK192" i="14"/>
  <c r="AL192" i="14" s="1"/>
  <c r="AM192" i="14"/>
  <c r="AN192" i="14" s="1"/>
  <c r="AO192" i="14"/>
  <c r="AP192" i="14" s="1"/>
  <c r="AQ192" i="14"/>
  <c r="AR192" i="14" s="1"/>
  <c r="AK193" i="14"/>
  <c r="AL193" i="14" s="1"/>
  <c r="AM193" i="14"/>
  <c r="AN193" i="14" s="1"/>
  <c r="AO193" i="14"/>
  <c r="AP193" i="14" s="1"/>
  <c r="AQ193" i="14"/>
  <c r="AR193" i="14" s="1"/>
  <c r="AK194" i="14"/>
  <c r="AL194" i="14" s="1"/>
  <c r="AM194" i="14"/>
  <c r="AN194" i="14" s="1"/>
  <c r="AO194" i="14"/>
  <c r="AP194" i="14" s="1"/>
  <c r="AQ194" i="14"/>
  <c r="AR194" i="14" s="1"/>
  <c r="AK195" i="14"/>
  <c r="AL195" i="14" s="1"/>
  <c r="AM195" i="14"/>
  <c r="AN195" i="14" s="1"/>
  <c r="AO195" i="14"/>
  <c r="AP195" i="14" s="1"/>
  <c r="AQ195" i="14"/>
  <c r="AR195" i="14" s="1"/>
  <c r="AK989" i="14"/>
  <c r="AL989" i="14" s="1"/>
  <c r="AM989" i="14"/>
  <c r="AN989" i="14" s="1"/>
  <c r="AO989" i="14"/>
  <c r="AP989" i="14" s="1"/>
  <c r="AQ989" i="14"/>
  <c r="AR989" i="14" s="1"/>
  <c r="AK196" i="14"/>
  <c r="AL196" i="14" s="1"/>
  <c r="AM196" i="14"/>
  <c r="AN196" i="14" s="1"/>
  <c r="AO196" i="14"/>
  <c r="AP196" i="14" s="1"/>
  <c r="AQ196" i="14"/>
  <c r="AR196" i="14" s="1"/>
  <c r="AK197" i="14"/>
  <c r="AL197" i="14" s="1"/>
  <c r="AM197" i="14"/>
  <c r="AN197" i="14" s="1"/>
  <c r="AO197" i="14"/>
  <c r="AP197" i="14" s="1"/>
  <c r="AQ197" i="14"/>
  <c r="AR197" i="14" s="1"/>
  <c r="AK990" i="14"/>
  <c r="AL990" i="14" s="1"/>
  <c r="AM990" i="14"/>
  <c r="AN990" i="14" s="1"/>
  <c r="AO990" i="14"/>
  <c r="AP990" i="14" s="1"/>
  <c r="AQ990" i="14"/>
  <c r="AR990" i="14" s="1"/>
  <c r="AK991" i="14"/>
  <c r="AL991" i="14" s="1"/>
  <c r="AM991" i="14"/>
  <c r="AN991" i="14" s="1"/>
  <c r="AO991" i="14"/>
  <c r="AP991" i="14" s="1"/>
  <c r="AQ991" i="14"/>
  <c r="AR991" i="14" s="1"/>
  <c r="AK992" i="14"/>
  <c r="AL992" i="14" s="1"/>
  <c r="AM992" i="14"/>
  <c r="AN992" i="14" s="1"/>
  <c r="AO992" i="14"/>
  <c r="AP992" i="14" s="1"/>
  <c r="AQ992" i="14"/>
  <c r="AR992" i="14" s="1"/>
  <c r="AK993" i="14"/>
  <c r="AL993" i="14" s="1"/>
  <c r="AM993" i="14"/>
  <c r="AN993" i="14" s="1"/>
  <c r="AO993" i="14"/>
  <c r="AP993" i="14" s="1"/>
  <c r="AQ993" i="14"/>
  <c r="AR993" i="14" s="1"/>
  <c r="AK198" i="14"/>
  <c r="AL198" i="14" s="1"/>
  <c r="AM198" i="14"/>
  <c r="AN198" i="14" s="1"/>
  <c r="AO198" i="14"/>
  <c r="AP198" i="14" s="1"/>
  <c r="AQ198" i="14"/>
  <c r="AR198" i="14" s="1"/>
  <c r="AK199" i="14"/>
  <c r="AL199" i="14" s="1"/>
  <c r="AM199" i="14"/>
  <c r="AN199" i="14" s="1"/>
  <c r="AO199" i="14"/>
  <c r="AP199" i="14" s="1"/>
  <c r="AQ199" i="14"/>
  <c r="AR199" i="14" s="1"/>
  <c r="AK200" i="14"/>
  <c r="AL200" i="14" s="1"/>
  <c r="AM200" i="14"/>
  <c r="AN200" i="14" s="1"/>
  <c r="AO200" i="14"/>
  <c r="AP200" i="14" s="1"/>
  <c r="AQ200" i="14"/>
  <c r="AR200" i="14" s="1"/>
  <c r="AK201" i="14"/>
  <c r="AL201" i="14" s="1"/>
  <c r="AM201" i="14"/>
  <c r="AN201" i="14" s="1"/>
  <c r="AO201" i="14"/>
  <c r="AP201" i="14" s="1"/>
  <c r="AQ201" i="14"/>
  <c r="AR201" i="14" s="1"/>
  <c r="AK994" i="14"/>
  <c r="AL994" i="14" s="1"/>
  <c r="AM994" i="14"/>
  <c r="AN994" i="14" s="1"/>
  <c r="AO994" i="14"/>
  <c r="AP994" i="14" s="1"/>
  <c r="AQ994" i="14"/>
  <c r="AR994" i="14" s="1"/>
  <c r="AK995" i="14"/>
  <c r="AL995" i="14" s="1"/>
  <c r="AM995" i="14"/>
  <c r="AN995" i="14" s="1"/>
  <c r="AO995" i="14"/>
  <c r="AP995" i="14" s="1"/>
  <c r="AQ995" i="14"/>
  <c r="AR995" i="14" s="1"/>
  <c r="AK996" i="14"/>
  <c r="AL996" i="14" s="1"/>
  <c r="AM996" i="14"/>
  <c r="AN996" i="14" s="1"/>
  <c r="AO996" i="14"/>
  <c r="AP996" i="14" s="1"/>
  <c r="AQ996" i="14"/>
  <c r="AR996" i="14" s="1"/>
  <c r="AK997" i="14"/>
  <c r="AL997" i="14" s="1"/>
  <c r="AM997" i="14"/>
  <c r="AN997" i="14" s="1"/>
  <c r="AO997" i="14"/>
  <c r="AP997" i="14" s="1"/>
  <c r="AQ997" i="14"/>
  <c r="AR997" i="14" s="1"/>
  <c r="AK202" i="14"/>
  <c r="AL202" i="14" s="1"/>
  <c r="AM202" i="14"/>
  <c r="AN202" i="14" s="1"/>
  <c r="AO202" i="14"/>
  <c r="AP202" i="14" s="1"/>
  <c r="AQ202" i="14"/>
  <c r="AR202" i="14" s="1"/>
  <c r="AK203" i="14"/>
  <c r="AL203" i="14" s="1"/>
  <c r="AM203" i="14"/>
  <c r="AN203" i="14" s="1"/>
  <c r="AO203" i="14"/>
  <c r="AP203" i="14" s="1"/>
  <c r="AQ203" i="14"/>
  <c r="AR203" i="14" s="1"/>
  <c r="AK204" i="14"/>
  <c r="AL204" i="14" s="1"/>
  <c r="AM204" i="14"/>
  <c r="AN204" i="14" s="1"/>
  <c r="AO204" i="14"/>
  <c r="AP204" i="14" s="1"/>
  <c r="AQ204" i="14"/>
  <c r="AR204" i="14" s="1"/>
  <c r="AK205" i="14"/>
  <c r="AL205" i="14" s="1"/>
  <c r="AM205" i="14"/>
  <c r="AN205" i="14" s="1"/>
  <c r="AO205" i="14"/>
  <c r="AP205" i="14" s="1"/>
  <c r="AQ205" i="14"/>
  <c r="AR205" i="14" s="1"/>
  <c r="AK206" i="14"/>
  <c r="AL206" i="14" s="1"/>
  <c r="AM206" i="14"/>
  <c r="AN206" i="14" s="1"/>
  <c r="AO206" i="14"/>
  <c r="AP206" i="14" s="1"/>
  <c r="AQ206" i="14"/>
  <c r="AR206" i="14" s="1"/>
  <c r="AK207" i="14"/>
  <c r="AL207" i="14" s="1"/>
  <c r="AM207" i="14"/>
  <c r="AN207" i="14" s="1"/>
  <c r="AO207" i="14"/>
  <c r="AP207" i="14" s="1"/>
  <c r="AQ207" i="14"/>
  <c r="AR207" i="14" s="1"/>
  <c r="AK998" i="14"/>
  <c r="AL998" i="14" s="1"/>
  <c r="AM998" i="14"/>
  <c r="AN998" i="14" s="1"/>
  <c r="AO998" i="14"/>
  <c r="AP998" i="14" s="1"/>
  <c r="AQ998" i="14"/>
  <c r="AR998" i="14" s="1"/>
  <c r="AK999" i="14"/>
  <c r="AL999" i="14" s="1"/>
  <c r="AM999" i="14"/>
  <c r="AN999" i="14" s="1"/>
  <c r="AO999" i="14"/>
  <c r="AP999" i="14" s="1"/>
  <c r="AQ999" i="14"/>
  <c r="AR999" i="14" s="1"/>
  <c r="AK1000" i="14"/>
  <c r="AL1000" i="14" s="1"/>
  <c r="AM1000" i="14"/>
  <c r="AN1000" i="14" s="1"/>
  <c r="AO1000" i="14"/>
  <c r="AP1000" i="14" s="1"/>
  <c r="AQ1000" i="14"/>
  <c r="AR1000" i="14" s="1"/>
  <c r="AK1001" i="14"/>
  <c r="AL1001" i="14" s="1"/>
  <c r="AM1001" i="14"/>
  <c r="AN1001" i="14" s="1"/>
  <c r="AO1001" i="14"/>
  <c r="AP1001" i="14" s="1"/>
  <c r="AQ1001" i="14"/>
  <c r="AR1001" i="14" s="1"/>
  <c r="AK208" i="14"/>
  <c r="AL208" i="14" s="1"/>
  <c r="AM208" i="14"/>
  <c r="AN208" i="14" s="1"/>
  <c r="AO208" i="14"/>
  <c r="AP208" i="14" s="1"/>
  <c r="AQ208" i="14"/>
  <c r="AR208" i="14" s="1"/>
  <c r="AK209" i="14"/>
  <c r="AL209" i="14" s="1"/>
  <c r="AM209" i="14"/>
  <c r="AN209" i="14" s="1"/>
  <c r="AO209" i="14"/>
  <c r="AP209" i="14" s="1"/>
  <c r="AQ209" i="14"/>
  <c r="AR209" i="14" s="1"/>
  <c r="AK1002" i="14"/>
  <c r="AL1002" i="14" s="1"/>
  <c r="AM1002" i="14"/>
  <c r="AN1002" i="14" s="1"/>
  <c r="AO1002" i="14"/>
  <c r="AP1002" i="14" s="1"/>
  <c r="AQ1002" i="14"/>
  <c r="AR1002" i="14" s="1"/>
  <c r="AK1003" i="14"/>
  <c r="AL1003" i="14" s="1"/>
  <c r="AM1003" i="14"/>
  <c r="AN1003" i="14" s="1"/>
  <c r="AO1003" i="14"/>
  <c r="AP1003" i="14" s="1"/>
  <c r="AQ1003" i="14"/>
  <c r="AR1003" i="14" s="1"/>
  <c r="AK1004" i="14"/>
  <c r="AL1004" i="14" s="1"/>
  <c r="AM1004" i="14"/>
  <c r="AN1004" i="14" s="1"/>
  <c r="AO1004" i="14"/>
  <c r="AP1004" i="14" s="1"/>
  <c r="AQ1004" i="14"/>
  <c r="AR1004" i="14" s="1"/>
  <c r="AK1005" i="14"/>
  <c r="AL1005" i="14" s="1"/>
  <c r="AM1005" i="14"/>
  <c r="AN1005" i="14" s="1"/>
  <c r="AO1005" i="14"/>
  <c r="AP1005" i="14" s="1"/>
  <c r="AQ1005" i="14"/>
  <c r="AR1005" i="14" s="1"/>
  <c r="AK1006" i="14"/>
  <c r="AL1006" i="14" s="1"/>
  <c r="AM1006" i="14"/>
  <c r="AN1006" i="14" s="1"/>
  <c r="AO1006" i="14"/>
  <c r="AP1006" i="14" s="1"/>
  <c r="AQ1006" i="14"/>
  <c r="AR1006" i="14" s="1"/>
  <c r="AK1007" i="14"/>
  <c r="AL1007" i="14" s="1"/>
  <c r="AM1007" i="14"/>
  <c r="AN1007" i="14" s="1"/>
  <c r="AO1007" i="14"/>
  <c r="AP1007" i="14" s="1"/>
  <c r="AQ1007" i="14"/>
  <c r="AR1007" i="14" s="1"/>
  <c r="AK1008" i="14"/>
  <c r="AL1008" i="14" s="1"/>
  <c r="AM1008" i="14"/>
  <c r="AN1008" i="14" s="1"/>
  <c r="AO1008" i="14"/>
  <c r="AP1008" i="14" s="1"/>
  <c r="AQ1008" i="14"/>
  <c r="AR1008" i="14" s="1"/>
  <c r="AK1009" i="14"/>
  <c r="AL1009" i="14" s="1"/>
  <c r="AM1009" i="14"/>
  <c r="AN1009" i="14" s="1"/>
  <c r="AO1009" i="14"/>
  <c r="AP1009" i="14" s="1"/>
  <c r="AQ1009" i="14"/>
  <c r="AR1009" i="14" s="1"/>
  <c r="AK1010" i="14"/>
  <c r="AL1010" i="14" s="1"/>
  <c r="AM1010" i="14"/>
  <c r="AN1010" i="14" s="1"/>
  <c r="AO1010" i="14"/>
  <c r="AP1010" i="14" s="1"/>
  <c r="AQ1010" i="14"/>
  <c r="AR1010" i="14" s="1"/>
  <c r="AK1011" i="14"/>
  <c r="AL1011" i="14" s="1"/>
  <c r="AM1011" i="14"/>
  <c r="AN1011" i="14" s="1"/>
  <c r="AO1011" i="14"/>
  <c r="AP1011" i="14" s="1"/>
  <c r="AQ1011" i="14"/>
  <c r="AR1011" i="14" s="1"/>
  <c r="AK1012" i="14"/>
  <c r="AL1012" i="14" s="1"/>
  <c r="AM1012" i="14"/>
  <c r="AN1012" i="14" s="1"/>
  <c r="AO1012" i="14"/>
  <c r="AP1012" i="14" s="1"/>
  <c r="AQ1012" i="14"/>
  <c r="AR1012" i="14" s="1"/>
  <c r="AK1013" i="14"/>
  <c r="AL1013" i="14" s="1"/>
  <c r="AM1013" i="14"/>
  <c r="AN1013" i="14" s="1"/>
  <c r="AO1013" i="14"/>
  <c r="AP1013" i="14" s="1"/>
  <c r="AQ1013" i="14"/>
  <c r="AR1013" i="14" s="1"/>
  <c r="AK1014" i="14"/>
  <c r="AL1014" i="14" s="1"/>
  <c r="AM1014" i="14"/>
  <c r="AN1014" i="14" s="1"/>
  <c r="AO1014" i="14"/>
  <c r="AP1014" i="14" s="1"/>
  <c r="AQ1014" i="14"/>
  <c r="AR1014" i="14" s="1"/>
  <c r="AK1015" i="14"/>
  <c r="AL1015" i="14" s="1"/>
  <c r="AM1015" i="14"/>
  <c r="AN1015" i="14" s="1"/>
  <c r="AO1015" i="14"/>
  <c r="AP1015" i="14" s="1"/>
  <c r="AQ1015" i="14"/>
  <c r="AR1015" i="14" s="1"/>
  <c r="AK1016" i="14"/>
  <c r="AL1016" i="14" s="1"/>
  <c r="AM1016" i="14"/>
  <c r="AN1016" i="14" s="1"/>
  <c r="AO1016" i="14"/>
  <c r="AP1016" i="14" s="1"/>
  <c r="AQ1016" i="14"/>
  <c r="AR1016" i="14" s="1"/>
  <c r="AK1017" i="14"/>
  <c r="AL1017" i="14" s="1"/>
  <c r="AM1017" i="14"/>
  <c r="AN1017" i="14" s="1"/>
  <c r="AO1017" i="14"/>
  <c r="AP1017" i="14" s="1"/>
  <c r="AQ1017" i="14"/>
  <c r="AR1017" i="14" s="1"/>
  <c r="AK210" i="14"/>
  <c r="AL210" i="14" s="1"/>
  <c r="AM210" i="14"/>
  <c r="AN210" i="14" s="1"/>
  <c r="AO210" i="14"/>
  <c r="AP210" i="14" s="1"/>
  <c r="AQ210" i="14"/>
  <c r="AR210" i="14" s="1"/>
  <c r="AK211" i="14"/>
  <c r="AL211" i="14" s="1"/>
  <c r="AM211" i="14"/>
  <c r="AN211" i="14" s="1"/>
  <c r="AO211" i="14"/>
  <c r="AP211" i="14" s="1"/>
  <c r="AQ211" i="14"/>
  <c r="AR211" i="14" s="1"/>
  <c r="AK212" i="14"/>
  <c r="AL212" i="14" s="1"/>
  <c r="AM212" i="14"/>
  <c r="AN212" i="14" s="1"/>
  <c r="AO212" i="14"/>
  <c r="AP212" i="14" s="1"/>
  <c r="AQ212" i="14"/>
  <c r="AR212" i="14" s="1"/>
  <c r="AK213" i="14"/>
  <c r="AL213" i="14" s="1"/>
  <c r="AM213" i="14"/>
  <c r="AN213" i="14" s="1"/>
  <c r="AO213" i="14"/>
  <c r="AP213" i="14" s="1"/>
  <c r="AQ213" i="14"/>
  <c r="AR213" i="14" s="1"/>
  <c r="AK1018" i="14"/>
  <c r="AL1018" i="14" s="1"/>
  <c r="AM1018" i="14"/>
  <c r="AN1018" i="14" s="1"/>
  <c r="AO1018" i="14"/>
  <c r="AP1018" i="14" s="1"/>
  <c r="AQ1018" i="14"/>
  <c r="AR1018" i="14" s="1"/>
  <c r="AK1019" i="14"/>
  <c r="AL1019" i="14" s="1"/>
  <c r="AM1019" i="14"/>
  <c r="AN1019" i="14" s="1"/>
  <c r="AO1019" i="14"/>
  <c r="AP1019" i="14" s="1"/>
  <c r="AQ1019" i="14"/>
  <c r="AR1019" i="14" s="1"/>
  <c r="AK1020" i="14"/>
  <c r="AL1020" i="14" s="1"/>
  <c r="AM1020" i="14"/>
  <c r="AN1020" i="14" s="1"/>
  <c r="AO1020" i="14"/>
  <c r="AP1020" i="14" s="1"/>
  <c r="AQ1020" i="14"/>
  <c r="AR1020" i="14" s="1"/>
  <c r="AK1021" i="14"/>
  <c r="AL1021" i="14" s="1"/>
  <c r="AM1021" i="14"/>
  <c r="AN1021" i="14" s="1"/>
  <c r="AO1021" i="14"/>
  <c r="AP1021" i="14" s="1"/>
  <c r="AQ1021" i="14"/>
  <c r="AR1021" i="14" s="1"/>
  <c r="AK1022" i="14"/>
  <c r="AL1022" i="14" s="1"/>
  <c r="AM1022" i="14"/>
  <c r="AN1022" i="14" s="1"/>
  <c r="AO1022" i="14"/>
  <c r="AP1022" i="14" s="1"/>
  <c r="AQ1022" i="14"/>
  <c r="AR1022" i="14" s="1"/>
  <c r="AK1023" i="14"/>
  <c r="AL1023" i="14" s="1"/>
  <c r="AM1023" i="14"/>
  <c r="AN1023" i="14" s="1"/>
  <c r="AO1023" i="14"/>
  <c r="AP1023" i="14" s="1"/>
  <c r="AQ1023" i="14"/>
  <c r="AR1023" i="14" s="1"/>
  <c r="AK1024" i="14"/>
  <c r="AL1024" i="14" s="1"/>
  <c r="AM1024" i="14"/>
  <c r="AN1024" i="14" s="1"/>
  <c r="AO1024" i="14"/>
  <c r="AP1024" i="14" s="1"/>
  <c r="AQ1024" i="14"/>
  <c r="AR1024" i="14" s="1"/>
  <c r="AK1025" i="14"/>
  <c r="AL1025" i="14" s="1"/>
  <c r="AM1025" i="14"/>
  <c r="AN1025" i="14" s="1"/>
  <c r="AO1025" i="14"/>
  <c r="AP1025" i="14" s="1"/>
  <c r="AQ1025" i="14"/>
  <c r="AR1025" i="14" s="1"/>
  <c r="AK214" i="14"/>
  <c r="AL214" i="14" s="1"/>
  <c r="AM214" i="14"/>
  <c r="AN214" i="14" s="1"/>
  <c r="AO214" i="14"/>
  <c r="AP214" i="14" s="1"/>
  <c r="AQ214" i="14"/>
  <c r="AR214" i="14" s="1"/>
  <c r="AK215" i="14"/>
  <c r="AL215" i="14" s="1"/>
  <c r="AM215" i="14"/>
  <c r="AN215" i="14" s="1"/>
  <c r="AO215" i="14"/>
  <c r="AP215" i="14" s="1"/>
  <c r="AQ215" i="14"/>
  <c r="AR215" i="14" s="1"/>
  <c r="AK216" i="14"/>
  <c r="AL216" i="14" s="1"/>
  <c r="AM216" i="14"/>
  <c r="AN216" i="14" s="1"/>
  <c r="AO216" i="14"/>
  <c r="AP216" i="14" s="1"/>
  <c r="AQ216" i="14"/>
  <c r="AR216" i="14" s="1"/>
  <c r="AK217" i="14"/>
  <c r="AL217" i="14" s="1"/>
  <c r="AM217" i="14"/>
  <c r="AN217" i="14" s="1"/>
  <c r="AO217" i="14"/>
  <c r="AP217" i="14" s="1"/>
  <c r="AQ217" i="14"/>
  <c r="AR217" i="14" s="1"/>
  <c r="AK1026" i="14"/>
  <c r="AL1026" i="14" s="1"/>
  <c r="AM1026" i="14"/>
  <c r="AN1026" i="14" s="1"/>
  <c r="AO1026" i="14"/>
  <c r="AP1026" i="14" s="1"/>
  <c r="AQ1026" i="14"/>
  <c r="AR1026" i="14" s="1"/>
  <c r="AK1027" i="14"/>
  <c r="AL1027" i="14" s="1"/>
  <c r="AM1027" i="14"/>
  <c r="AN1027" i="14" s="1"/>
  <c r="AO1027" i="14"/>
  <c r="AP1027" i="14" s="1"/>
  <c r="AQ1027" i="14"/>
  <c r="AR1027" i="14" s="1"/>
  <c r="AK1028" i="14"/>
  <c r="AL1028" i="14" s="1"/>
  <c r="AM1028" i="14"/>
  <c r="AN1028" i="14" s="1"/>
  <c r="AO1028" i="14"/>
  <c r="AP1028" i="14" s="1"/>
  <c r="AQ1028" i="14"/>
  <c r="AR1028" i="14" s="1"/>
  <c r="AK1029" i="14"/>
  <c r="AL1029" i="14" s="1"/>
  <c r="AM1029" i="14"/>
  <c r="AN1029" i="14" s="1"/>
  <c r="AO1029" i="14"/>
  <c r="AP1029" i="14" s="1"/>
  <c r="AQ1029" i="14"/>
  <c r="AR1029" i="14" s="1"/>
  <c r="AK218" i="14"/>
  <c r="AL218" i="14" s="1"/>
  <c r="AM218" i="14"/>
  <c r="AN218" i="14" s="1"/>
  <c r="AO218" i="14"/>
  <c r="AP218" i="14" s="1"/>
  <c r="AQ218" i="14"/>
  <c r="AR218" i="14" s="1"/>
  <c r="AK219" i="14"/>
  <c r="AL219" i="14" s="1"/>
  <c r="AM219" i="14"/>
  <c r="AN219" i="14" s="1"/>
  <c r="AO219" i="14"/>
  <c r="AP219" i="14" s="1"/>
  <c r="AQ219" i="14"/>
  <c r="AR219" i="14" s="1"/>
  <c r="AK1030" i="14"/>
  <c r="AL1030" i="14" s="1"/>
  <c r="AM1030" i="14"/>
  <c r="AN1030" i="14" s="1"/>
  <c r="AO1030" i="14"/>
  <c r="AP1030" i="14" s="1"/>
  <c r="AQ1030" i="14"/>
  <c r="AR1030" i="14" s="1"/>
  <c r="AK1031" i="14"/>
  <c r="AL1031" i="14" s="1"/>
  <c r="AM1031" i="14"/>
  <c r="AN1031" i="14" s="1"/>
  <c r="AO1031" i="14"/>
  <c r="AP1031" i="14" s="1"/>
  <c r="AQ1031" i="14"/>
  <c r="AR1031" i="14" s="1"/>
  <c r="AK1032" i="14"/>
  <c r="AL1032" i="14" s="1"/>
  <c r="AM1032" i="14"/>
  <c r="AN1032" i="14" s="1"/>
  <c r="AO1032" i="14"/>
  <c r="AP1032" i="14" s="1"/>
  <c r="AQ1032" i="14"/>
  <c r="AR1032" i="14" s="1"/>
  <c r="AK1033" i="14"/>
  <c r="AL1033" i="14" s="1"/>
  <c r="AM1033" i="14"/>
  <c r="AN1033" i="14" s="1"/>
  <c r="AO1033" i="14"/>
  <c r="AP1033" i="14" s="1"/>
  <c r="AQ1033" i="14"/>
  <c r="AR1033" i="14" s="1"/>
  <c r="AK220" i="14"/>
  <c r="AL220" i="14" s="1"/>
  <c r="AM220" i="14"/>
  <c r="AN220" i="14" s="1"/>
  <c r="AO220" i="14"/>
  <c r="AP220" i="14" s="1"/>
  <c r="AQ220" i="14"/>
  <c r="AR220" i="14" s="1"/>
  <c r="AK221" i="14"/>
  <c r="AL221" i="14" s="1"/>
  <c r="AM221" i="14"/>
  <c r="AN221" i="14" s="1"/>
  <c r="AO221" i="14"/>
  <c r="AP221" i="14" s="1"/>
  <c r="AQ221" i="14"/>
  <c r="AR221" i="14" s="1"/>
  <c r="AK1034" i="14"/>
  <c r="AL1034" i="14" s="1"/>
  <c r="AM1034" i="14"/>
  <c r="AN1034" i="14" s="1"/>
  <c r="AO1034" i="14"/>
  <c r="AP1034" i="14" s="1"/>
  <c r="AQ1034" i="14"/>
  <c r="AR1034" i="14" s="1"/>
  <c r="AK1035" i="14"/>
  <c r="AL1035" i="14" s="1"/>
  <c r="AM1035" i="14"/>
  <c r="AN1035" i="14" s="1"/>
  <c r="AO1035" i="14"/>
  <c r="AP1035" i="14" s="1"/>
  <c r="AQ1035" i="14"/>
  <c r="AR1035" i="14" s="1"/>
  <c r="AK1036" i="14"/>
  <c r="AL1036" i="14" s="1"/>
  <c r="AM1036" i="14"/>
  <c r="AN1036" i="14" s="1"/>
  <c r="AO1036" i="14"/>
  <c r="AP1036" i="14" s="1"/>
  <c r="AQ1036" i="14"/>
  <c r="AR1036" i="14" s="1"/>
  <c r="AK1037" i="14"/>
  <c r="AL1037" i="14" s="1"/>
  <c r="AM1037" i="14"/>
  <c r="AN1037" i="14" s="1"/>
  <c r="AO1037" i="14"/>
  <c r="AP1037" i="14" s="1"/>
  <c r="AQ1037" i="14"/>
  <c r="AR1037" i="14" s="1"/>
  <c r="AK1038" i="14"/>
  <c r="AL1038" i="14" s="1"/>
  <c r="AM1038" i="14"/>
  <c r="AN1038" i="14" s="1"/>
  <c r="AO1038" i="14"/>
  <c r="AP1038" i="14" s="1"/>
  <c r="AQ1038" i="14"/>
  <c r="AR1038" i="14" s="1"/>
  <c r="AK1039" i="14"/>
  <c r="AL1039" i="14" s="1"/>
  <c r="AM1039" i="14"/>
  <c r="AN1039" i="14" s="1"/>
  <c r="AO1039" i="14"/>
  <c r="AP1039" i="14" s="1"/>
  <c r="AQ1039" i="14"/>
  <c r="AR1039" i="14" s="1"/>
  <c r="AK1040" i="14"/>
  <c r="AL1040" i="14" s="1"/>
  <c r="AM1040" i="14"/>
  <c r="AN1040" i="14" s="1"/>
  <c r="AO1040" i="14"/>
  <c r="AP1040" i="14" s="1"/>
  <c r="AQ1040" i="14"/>
  <c r="AR1040" i="14" s="1"/>
  <c r="AK1041" i="14"/>
  <c r="AL1041" i="14" s="1"/>
  <c r="AM1041" i="14"/>
  <c r="AN1041" i="14" s="1"/>
  <c r="AO1041" i="14"/>
  <c r="AP1041" i="14" s="1"/>
  <c r="AQ1041" i="14"/>
  <c r="AR1041" i="14" s="1"/>
  <c r="AK1042" i="14"/>
  <c r="AL1042" i="14" s="1"/>
  <c r="AM1042" i="14"/>
  <c r="AN1042" i="14" s="1"/>
  <c r="AO1042" i="14"/>
  <c r="AP1042" i="14" s="1"/>
  <c r="AQ1042" i="14"/>
  <c r="AR1042" i="14" s="1"/>
  <c r="AK1043" i="14"/>
  <c r="AL1043" i="14" s="1"/>
  <c r="AM1043" i="14"/>
  <c r="AN1043" i="14" s="1"/>
  <c r="AO1043" i="14"/>
  <c r="AP1043" i="14" s="1"/>
  <c r="AQ1043" i="14"/>
  <c r="AR1043" i="14" s="1"/>
  <c r="AK222" i="14"/>
  <c r="AL222" i="14" s="1"/>
  <c r="AM222" i="14"/>
  <c r="AN222" i="14" s="1"/>
  <c r="AO222" i="14"/>
  <c r="AP222" i="14" s="1"/>
  <c r="AQ222" i="14"/>
  <c r="AR222" i="14" s="1"/>
  <c r="AK223" i="14"/>
  <c r="AL223" i="14" s="1"/>
  <c r="AM223" i="14"/>
  <c r="AN223" i="14" s="1"/>
  <c r="AO223" i="14"/>
  <c r="AP223" i="14" s="1"/>
  <c r="AQ223" i="14"/>
  <c r="AR223" i="14" s="1"/>
  <c r="AK1047" i="14"/>
  <c r="AL1047" i="14" s="1"/>
  <c r="AM1047" i="14"/>
  <c r="AN1047" i="14" s="1"/>
  <c r="AO1047" i="14"/>
  <c r="AP1047" i="14" s="1"/>
  <c r="AQ1047" i="14"/>
  <c r="AR1047" i="14" s="1"/>
  <c r="AK1048" i="14"/>
  <c r="AL1048" i="14" s="1"/>
  <c r="AM1048" i="14"/>
  <c r="AN1048" i="14" s="1"/>
  <c r="AO1048" i="14"/>
  <c r="AP1048" i="14" s="1"/>
  <c r="AQ1048" i="14"/>
  <c r="AR1048" i="14" s="1"/>
  <c r="AK1049" i="14"/>
  <c r="AL1049" i="14" s="1"/>
  <c r="AM1049" i="14"/>
  <c r="AN1049" i="14" s="1"/>
  <c r="AO1049" i="14"/>
  <c r="AP1049" i="14" s="1"/>
  <c r="AQ1049" i="14"/>
  <c r="AR1049" i="14" s="1"/>
  <c r="AK1050" i="14"/>
  <c r="AL1050" i="14" s="1"/>
  <c r="AM1050" i="14"/>
  <c r="AN1050" i="14" s="1"/>
  <c r="AO1050" i="14"/>
  <c r="AP1050" i="14" s="1"/>
  <c r="AQ1050" i="14"/>
  <c r="AR1050" i="14" s="1"/>
  <c r="AK1051" i="14"/>
  <c r="AL1051" i="14" s="1"/>
  <c r="AM1051" i="14"/>
  <c r="AN1051" i="14" s="1"/>
  <c r="AO1051" i="14"/>
  <c r="AP1051" i="14" s="1"/>
  <c r="AQ1051" i="14"/>
  <c r="AR1051" i="14" s="1"/>
  <c r="AK1052" i="14"/>
  <c r="AL1052" i="14" s="1"/>
  <c r="AM1052" i="14"/>
  <c r="AN1052" i="14" s="1"/>
  <c r="AO1052" i="14"/>
  <c r="AP1052" i="14" s="1"/>
  <c r="AQ1052" i="14"/>
  <c r="AR1052" i="14" s="1"/>
  <c r="AK1053" i="14"/>
  <c r="AL1053" i="14" s="1"/>
  <c r="AM1053" i="14"/>
  <c r="AN1053" i="14" s="1"/>
  <c r="AO1053" i="14"/>
  <c r="AP1053" i="14" s="1"/>
  <c r="AQ1053" i="14"/>
  <c r="AR1053" i="14" s="1"/>
  <c r="AK1054" i="14"/>
  <c r="AL1054" i="14" s="1"/>
  <c r="AM1054" i="14"/>
  <c r="AN1054" i="14" s="1"/>
  <c r="AO1054" i="14"/>
  <c r="AP1054" i="14" s="1"/>
  <c r="AQ1054" i="14"/>
  <c r="AR1054" i="14" s="1"/>
  <c r="AK1055" i="14"/>
  <c r="AL1055" i="14" s="1"/>
  <c r="AM1055" i="14"/>
  <c r="AN1055" i="14" s="1"/>
  <c r="AO1055" i="14"/>
  <c r="AP1055" i="14" s="1"/>
  <c r="AQ1055" i="14"/>
  <c r="AR1055" i="14" s="1"/>
  <c r="AK1056" i="14"/>
  <c r="AL1056" i="14" s="1"/>
  <c r="AM1056" i="14"/>
  <c r="AN1056" i="14" s="1"/>
  <c r="AO1056" i="14"/>
  <c r="AP1056" i="14" s="1"/>
  <c r="AQ1056" i="14"/>
  <c r="AR1056" i="14" s="1"/>
  <c r="AK1057" i="14"/>
  <c r="AL1057" i="14" s="1"/>
  <c r="AM1057" i="14"/>
  <c r="AN1057" i="14" s="1"/>
  <c r="AO1057" i="14"/>
  <c r="AP1057" i="14" s="1"/>
  <c r="AQ1057" i="14"/>
  <c r="AR1057" i="14" s="1"/>
  <c r="AK1058" i="14"/>
  <c r="AL1058" i="14" s="1"/>
  <c r="AM1058" i="14"/>
  <c r="AN1058" i="14" s="1"/>
  <c r="AO1058" i="14"/>
  <c r="AP1058" i="14" s="1"/>
  <c r="AQ1058" i="14"/>
  <c r="AR1058" i="14" s="1"/>
  <c r="AK1059" i="14"/>
  <c r="AL1059" i="14" s="1"/>
  <c r="AM1059" i="14"/>
  <c r="AN1059" i="14" s="1"/>
  <c r="AO1059" i="14"/>
  <c r="AP1059" i="14" s="1"/>
  <c r="AQ1059" i="14"/>
  <c r="AR1059" i="14" s="1"/>
  <c r="AK1060" i="14"/>
  <c r="AL1060" i="14" s="1"/>
  <c r="AM1060" i="14"/>
  <c r="AN1060" i="14" s="1"/>
  <c r="AO1060" i="14"/>
  <c r="AP1060" i="14" s="1"/>
  <c r="AQ1060" i="14"/>
  <c r="AR1060" i="14" s="1"/>
  <c r="AK1061" i="14"/>
  <c r="AL1061" i="14" s="1"/>
  <c r="AM1061" i="14"/>
  <c r="AN1061" i="14" s="1"/>
  <c r="AO1061" i="14"/>
  <c r="AP1061" i="14" s="1"/>
  <c r="AQ1061" i="14"/>
  <c r="AR1061" i="14" s="1"/>
  <c r="AK1062" i="14"/>
  <c r="AL1062" i="14" s="1"/>
  <c r="AM1062" i="14"/>
  <c r="AN1062" i="14" s="1"/>
  <c r="AO1062" i="14"/>
  <c r="AP1062" i="14" s="1"/>
  <c r="AQ1062" i="14"/>
  <c r="AR1062" i="14" s="1"/>
  <c r="AK250" i="14"/>
  <c r="AL250" i="14" s="1"/>
  <c r="AM250" i="14"/>
  <c r="AN250" i="14" s="1"/>
  <c r="AO250" i="14"/>
  <c r="AP250" i="14" s="1"/>
  <c r="AQ250" i="14"/>
  <c r="AR250" i="14" s="1"/>
  <c r="AK251" i="14"/>
  <c r="AL251" i="14" s="1"/>
  <c r="AM251" i="14"/>
  <c r="AN251" i="14" s="1"/>
  <c r="AO251" i="14"/>
  <c r="AP251" i="14" s="1"/>
  <c r="AQ251" i="14"/>
  <c r="AR251" i="14" s="1"/>
  <c r="AK1063" i="14"/>
  <c r="AL1063" i="14" s="1"/>
  <c r="AM1063" i="14"/>
  <c r="AN1063" i="14" s="1"/>
  <c r="AO1063" i="14"/>
  <c r="AP1063" i="14" s="1"/>
  <c r="AQ1063" i="14"/>
  <c r="AR1063" i="14" s="1"/>
  <c r="AK1064" i="14"/>
  <c r="AL1064" i="14" s="1"/>
  <c r="AM1064" i="14"/>
  <c r="AN1064" i="14" s="1"/>
  <c r="AO1064" i="14"/>
  <c r="AP1064" i="14" s="1"/>
  <c r="AQ1064" i="14"/>
  <c r="AR1064" i="14" s="1"/>
  <c r="AK1065" i="14"/>
  <c r="AL1065" i="14" s="1"/>
  <c r="AM1065" i="14"/>
  <c r="AN1065" i="14" s="1"/>
  <c r="AO1065" i="14"/>
  <c r="AP1065" i="14" s="1"/>
  <c r="AQ1065" i="14"/>
  <c r="AR1065" i="14" s="1"/>
  <c r="AK1066" i="14"/>
  <c r="AL1066" i="14" s="1"/>
  <c r="AM1066" i="14"/>
  <c r="AN1066" i="14" s="1"/>
  <c r="AO1066" i="14"/>
  <c r="AP1066" i="14" s="1"/>
  <c r="AQ1066" i="14"/>
  <c r="AR1066" i="14" s="1"/>
  <c r="AK1067" i="14"/>
  <c r="AL1067" i="14" s="1"/>
  <c r="AM1067" i="14"/>
  <c r="AN1067" i="14" s="1"/>
  <c r="AO1067" i="14"/>
  <c r="AP1067" i="14" s="1"/>
  <c r="AQ1067" i="14"/>
  <c r="AR1067" i="14" s="1"/>
  <c r="AK1068" i="14"/>
  <c r="AL1068" i="14" s="1"/>
  <c r="AM1068" i="14"/>
  <c r="AN1068" i="14" s="1"/>
  <c r="AO1068" i="14"/>
  <c r="AP1068" i="14" s="1"/>
  <c r="AQ1068" i="14"/>
  <c r="AR1068" i="14" s="1"/>
  <c r="AK1069" i="14"/>
  <c r="AL1069" i="14" s="1"/>
  <c r="AM1069" i="14"/>
  <c r="AN1069" i="14" s="1"/>
  <c r="AO1069" i="14"/>
  <c r="AP1069" i="14" s="1"/>
  <c r="AQ1069" i="14"/>
  <c r="AR1069" i="14" s="1"/>
  <c r="AK1070" i="14"/>
  <c r="AL1070" i="14" s="1"/>
  <c r="AM1070" i="14"/>
  <c r="AN1070" i="14" s="1"/>
  <c r="AO1070" i="14"/>
  <c r="AP1070" i="14" s="1"/>
  <c r="AQ1070" i="14"/>
  <c r="AR1070" i="14" s="1"/>
  <c r="AK1071" i="14"/>
  <c r="AL1071" i="14" s="1"/>
  <c r="AM1071" i="14"/>
  <c r="AN1071" i="14" s="1"/>
  <c r="AO1071" i="14"/>
  <c r="AP1071" i="14" s="1"/>
  <c r="AQ1071" i="14"/>
  <c r="AR1071" i="14" s="1"/>
  <c r="AK1072" i="14"/>
  <c r="AL1072" i="14" s="1"/>
  <c r="AM1072" i="14"/>
  <c r="AN1072" i="14" s="1"/>
  <c r="AO1072" i="14"/>
  <c r="AP1072" i="14" s="1"/>
  <c r="AQ1072" i="14"/>
  <c r="AR1072" i="14" s="1"/>
  <c r="AK1073" i="14"/>
  <c r="AL1073" i="14" s="1"/>
  <c r="AM1073" i="14"/>
  <c r="AN1073" i="14" s="1"/>
  <c r="AO1073" i="14"/>
  <c r="AP1073" i="14" s="1"/>
  <c r="AQ1073" i="14"/>
  <c r="AR1073" i="14" s="1"/>
  <c r="AK1074" i="14"/>
  <c r="AL1074" i="14" s="1"/>
  <c r="AM1074" i="14"/>
  <c r="AN1074" i="14" s="1"/>
  <c r="AO1074" i="14"/>
  <c r="AP1074" i="14" s="1"/>
  <c r="AQ1074" i="14"/>
  <c r="AR1074" i="14" s="1"/>
  <c r="AK1075" i="14"/>
  <c r="AL1075" i="14" s="1"/>
  <c r="AM1075" i="14"/>
  <c r="AN1075" i="14" s="1"/>
  <c r="AO1075" i="14"/>
  <c r="AP1075" i="14" s="1"/>
  <c r="AQ1075" i="14"/>
  <c r="AR1075" i="14" s="1"/>
  <c r="AK1076" i="14"/>
  <c r="AL1076" i="14" s="1"/>
  <c r="AM1076" i="14"/>
  <c r="AN1076" i="14" s="1"/>
  <c r="AO1076" i="14"/>
  <c r="AP1076" i="14" s="1"/>
  <c r="AQ1076" i="14"/>
  <c r="AR1076" i="14" s="1"/>
  <c r="AK1077" i="14"/>
  <c r="AL1077" i="14" s="1"/>
  <c r="AM1077" i="14"/>
  <c r="AN1077" i="14" s="1"/>
  <c r="AO1077" i="14"/>
  <c r="AP1077" i="14" s="1"/>
  <c r="AQ1077" i="14"/>
  <c r="AR1077" i="14" s="1"/>
  <c r="AK1078" i="14"/>
  <c r="AL1078" i="14" s="1"/>
  <c r="AM1078" i="14"/>
  <c r="AN1078" i="14" s="1"/>
  <c r="AO1078" i="14"/>
  <c r="AP1078" i="14" s="1"/>
  <c r="AQ1078" i="14"/>
  <c r="AR1078" i="14" s="1"/>
  <c r="AK1079" i="14"/>
  <c r="AL1079" i="14" s="1"/>
  <c r="AM1079" i="14"/>
  <c r="AN1079" i="14" s="1"/>
  <c r="AO1079" i="14"/>
  <c r="AP1079" i="14" s="1"/>
  <c r="AQ1079" i="14"/>
  <c r="AR1079" i="14" s="1"/>
  <c r="AK1080" i="14"/>
  <c r="AL1080" i="14" s="1"/>
  <c r="AM1080" i="14"/>
  <c r="AN1080" i="14" s="1"/>
  <c r="AO1080" i="14"/>
  <c r="AP1080" i="14" s="1"/>
  <c r="AQ1080" i="14"/>
  <c r="AR1080" i="14" s="1"/>
  <c r="AK1081" i="14"/>
  <c r="AL1081" i="14" s="1"/>
  <c r="AM1081" i="14"/>
  <c r="AN1081" i="14" s="1"/>
  <c r="AO1081" i="14"/>
  <c r="AP1081" i="14" s="1"/>
  <c r="AQ1081" i="14"/>
  <c r="AR1081" i="14" s="1"/>
  <c r="AK1082" i="14"/>
  <c r="AL1082" i="14" s="1"/>
  <c r="AM1082" i="14"/>
  <c r="AN1082" i="14" s="1"/>
  <c r="AO1082" i="14"/>
  <c r="AP1082" i="14" s="1"/>
  <c r="AQ1082" i="14"/>
  <c r="AR1082" i="14" s="1"/>
  <c r="AK1083" i="14"/>
  <c r="AL1083" i="14" s="1"/>
  <c r="AM1083" i="14"/>
  <c r="AN1083" i="14" s="1"/>
  <c r="AO1083" i="14"/>
  <c r="AP1083" i="14" s="1"/>
  <c r="AQ1083" i="14"/>
  <c r="AR1083" i="14" s="1"/>
  <c r="AK1084" i="14"/>
  <c r="AL1084" i="14" s="1"/>
  <c r="AM1084" i="14"/>
  <c r="AN1084" i="14" s="1"/>
  <c r="AO1084" i="14"/>
  <c r="AP1084" i="14" s="1"/>
  <c r="AQ1084" i="14"/>
  <c r="AR1084" i="14" s="1"/>
  <c r="AK1085" i="14"/>
  <c r="AL1085" i="14" s="1"/>
  <c r="AM1085" i="14"/>
  <c r="AN1085" i="14" s="1"/>
  <c r="AO1085" i="14"/>
  <c r="AP1085" i="14" s="1"/>
  <c r="AQ1085" i="14"/>
  <c r="AR1085" i="14" s="1"/>
  <c r="AK1086" i="14"/>
  <c r="AL1086" i="14" s="1"/>
  <c r="AM1086" i="14"/>
  <c r="AN1086" i="14" s="1"/>
  <c r="AO1086" i="14"/>
  <c r="AP1086" i="14" s="1"/>
  <c r="AQ1086" i="14"/>
  <c r="AR1086" i="14" s="1"/>
  <c r="AK1087" i="14"/>
  <c r="AL1087" i="14" s="1"/>
  <c r="AM1087" i="14"/>
  <c r="AN1087" i="14" s="1"/>
  <c r="AO1087" i="14"/>
  <c r="AP1087" i="14" s="1"/>
  <c r="AQ1087" i="14"/>
  <c r="AR1087" i="14" s="1"/>
  <c r="AK1088" i="14"/>
  <c r="AL1088" i="14" s="1"/>
  <c r="AM1088" i="14"/>
  <c r="AN1088" i="14" s="1"/>
  <c r="AO1088" i="14"/>
  <c r="AP1088" i="14" s="1"/>
  <c r="AQ1088" i="14"/>
  <c r="AR1088" i="14" s="1"/>
  <c r="AK252" i="14"/>
  <c r="AL252" i="14" s="1"/>
  <c r="AM252" i="14"/>
  <c r="AN252" i="14" s="1"/>
  <c r="AO252" i="14"/>
  <c r="AP252" i="14" s="1"/>
  <c r="AQ252" i="14"/>
  <c r="AR252" i="14" s="1"/>
  <c r="AK253" i="14"/>
  <c r="AL253" i="14" s="1"/>
  <c r="AM253" i="14"/>
  <c r="AN253" i="14" s="1"/>
  <c r="AO253" i="14"/>
  <c r="AP253" i="14" s="1"/>
  <c r="AQ253" i="14"/>
  <c r="AR253" i="14" s="1"/>
  <c r="AK1089" i="14"/>
  <c r="AL1089" i="14" s="1"/>
  <c r="AM1089" i="14"/>
  <c r="AN1089" i="14" s="1"/>
  <c r="AO1089" i="14"/>
  <c r="AP1089" i="14" s="1"/>
  <c r="AQ1089" i="14"/>
  <c r="AR1089" i="14" s="1"/>
  <c r="AK1090" i="14"/>
  <c r="AL1090" i="14" s="1"/>
  <c r="AM1090" i="14"/>
  <c r="AN1090" i="14" s="1"/>
  <c r="AO1090" i="14"/>
  <c r="AP1090" i="14" s="1"/>
  <c r="AQ1090" i="14"/>
  <c r="AR1090" i="14" s="1"/>
  <c r="AK1091" i="14"/>
  <c r="AL1091" i="14" s="1"/>
  <c r="AM1091" i="14"/>
  <c r="AN1091" i="14" s="1"/>
  <c r="AO1091" i="14"/>
  <c r="AP1091" i="14" s="1"/>
  <c r="AQ1091" i="14"/>
  <c r="AR1091" i="14" s="1"/>
  <c r="AK1092" i="14"/>
  <c r="AL1092" i="14" s="1"/>
  <c r="AM1092" i="14"/>
  <c r="AN1092" i="14" s="1"/>
  <c r="AO1092" i="14"/>
  <c r="AP1092" i="14" s="1"/>
  <c r="AQ1092" i="14"/>
  <c r="AR1092" i="14" s="1"/>
  <c r="AK254" i="14"/>
  <c r="AL254" i="14" s="1"/>
  <c r="AM254" i="14"/>
  <c r="AN254" i="14" s="1"/>
  <c r="AO254" i="14"/>
  <c r="AP254" i="14" s="1"/>
  <c r="AQ254" i="14"/>
  <c r="AR254" i="14" s="1"/>
  <c r="AK255" i="14"/>
  <c r="AL255" i="14" s="1"/>
  <c r="AM255" i="14"/>
  <c r="AN255" i="14" s="1"/>
  <c r="AO255" i="14"/>
  <c r="AP255" i="14" s="1"/>
  <c r="AQ255" i="14"/>
  <c r="AR255" i="14" s="1"/>
  <c r="AK256" i="14"/>
  <c r="AL256" i="14" s="1"/>
  <c r="AM256" i="14"/>
  <c r="AN256" i="14" s="1"/>
  <c r="AO256" i="14"/>
  <c r="AP256" i="14" s="1"/>
  <c r="AQ256" i="14"/>
  <c r="AR256" i="14" s="1"/>
  <c r="AK257" i="14"/>
  <c r="AL257" i="14" s="1"/>
  <c r="AM257" i="14"/>
  <c r="AN257" i="14" s="1"/>
  <c r="AO257" i="14"/>
  <c r="AP257" i="14" s="1"/>
  <c r="AQ257" i="14"/>
  <c r="AR257" i="14" s="1"/>
  <c r="AK1093" i="14"/>
  <c r="AL1093" i="14" s="1"/>
  <c r="AM1093" i="14"/>
  <c r="AN1093" i="14" s="1"/>
  <c r="AO1093" i="14"/>
  <c r="AP1093" i="14" s="1"/>
  <c r="AQ1093" i="14"/>
  <c r="AR1093" i="14" s="1"/>
  <c r="AK1094" i="14"/>
  <c r="AL1094" i="14" s="1"/>
  <c r="AM1094" i="14"/>
  <c r="AN1094" i="14" s="1"/>
  <c r="AO1094" i="14"/>
  <c r="AP1094" i="14" s="1"/>
  <c r="AQ1094" i="14"/>
  <c r="AR1094" i="14" s="1"/>
  <c r="AK1095" i="14"/>
  <c r="AL1095" i="14" s="1"/>
  <c r="AM1095" i="14"/>
  <c r="AN1095" i="14" s="1"/>
  <c r="AO1095" i="14"/>
  <c r="AP1095" i="14" s="1"/>
  <c r="AQ1095" i="14"/>
  <c r="AR1095" i="14" s="1"/>
  <c r="AK1096" i="14"/>
  <c r="AL1096" i="14" s="1"/>
  <c r="AM1096" i="14"/>
  <c r="AN1096" i="14" s="1"/>
  <c r="AO1096" i="14"/>
  <c r="AP1096" i="14" s="1"/>
  <c r="AQ1096" i="14"/>
  <c r="AR1096" i="14" s="1"/>
  <c r="AK258" i="14"/>
  <c r="AL258" i="14" s="1"/>
  <c r="AM258" i="14"/>
  <c r="AN258" i="14" s="1"/>
  <c r="AO258" i="14"/>
  <c r="AP258" i="14" s="1"/>
  <c r="AQ258" i="14"/>
  <c r="AR258" i="14" s="1"/>
  <c r="AK259" i="14"/>
  <c r="AL259" i="14" s="1"/>
  <c r="AM259" i="14"/>
  <c r="AN259" i="14" s="1"/>
  <c r="AO259" i="14"/>
  <c r="AP259" i="14" s="1"/>
  <c r="AQ259" i="14"/>
  <c r="AR259" i="14" s="1"/>
  <c r="AK1097" i="14"/>
  <c r="AL1097" i="14" s="1"/>
  <c r="AM1097" i="14"/>
  <c r="AN1097" i="14" s="1"/>
  <c r="AO1097" i="14"/>
  <c r="AP1097" i="14" s="1"/>
  <c r="AQ1097" i="14"/>
  <c r="AR1097" i="14" s="1"/>
  <c r="AK1098" i="14"/>
  <c r="AL1098" i="14" s="1"/>
  <c r="AM1098" i="14"/>
  <c r="AN1098" i="14" s="1"/>
  <c r="AO1098" i="14"/>
  <c r="AP1098" i="14" s="1"/>
  <c r="AQ1098" i="14"/>
  <c r="AR1098" i="14" s="1"/>
  <c r="AK1099" i="14"/>
  <c r="AL1099" i="14" s="1"/>
  <c r="AM1099" i="14"/>
  <c r="AN1099" i="14" s="1"/>
  <c r="AO1099" i="14"/>
  <c r="AP1099" i="14" s="1"/>
  <c r="AQ1099" i="14"/>
  <c r="AR1099" i="14" s="1"/>
  <c r="AK1100" i="14"/>
  <c r="AL1100" i="14" s="1"/>
  <c r="AM1100" i="14"/>
  <c r="AN1100" i="14" s="1"/>
  <c r="AO1100" i="14"/>
  <c r="AP1100" i="14" s="1"/>
  <c r="AQ1100" i="14"/>
  <c r="AR1100" i="14" s="1"/>
  <c r="AK1101" i="14"/>
  <c r="AL1101" i="14" s="1"/>
  <c r="AM1101" i="14"/>
  <c r="AN1101" i="14" s="1"/>
  <c r="AO1101" i="14"/>
  <c r="AP1101" i="14" s="1"/>
  <c r="AQ1101" i="14"/>
  <c r="AR1101" i="14" s="1"/>
  <c r="AK1102" i="14"/>
  <c r="AL1102" i="14" s="1"/>
  <c r="AM1102" i="14"/>
  <c r="AN1102" i="14" s="1"/>
  <c r="AO1102" i="14"/>
  <c r="AP1102" i="14" s="1"/>
  <c r="AQ1102" i="14"/>
  <c r="AR1102" i="14" s="1"/>
  <c r="AK260" i="14"/>
  <c r="AL260" i="14" s="1"/>
  <c r="AM260" i="14"/>
  <c r="AN260" i="14" s="1"/>
  <c r="AO260" i="14"/>
  <c r="AP260" i="14" s="1"/>
  <c r="AQ260" i="14"/>
  <c r="AR260" i="14" s="1"/>
  <c r="AK261" i="14"/>
  <c r="AL261" i="14" s="1"/>
  <c r="AM261" i="14"/>
  <c r="AN261" i="14" s="1"/>
  <c r="AO261" i="14"/>
  <c r="AP261" i="14" s="1"/>
  <c r="AQ261" i="14"/>
  <c r="AR261" i="14" s="1"/>
  <c r="AK1103" i="14"/>
  <c r="AL1103" i="14" s="1"/>
  <c r="AM1103" i="14"/>
  <c r="AN1103" i="14" s="1"/>
  <c r="AO1103" i="14"/>
  <c r="AP1103" i="14" s="1"/>
  <c r="AQ1103" i="14"/>
  <c r="AR1103" i="14" s="1"/>
  <c r="AK1104" i="14"/>
  <c r="AL1104" i="14" s="1"/>
  <c r="AM1104" i="14"/>
  <c r="AN1104" i="14" s="1"/>
  <c r="AO1104" i="14"/>
  <c r="AP1104" i="14" s="1"/>
  <c r="AQ1104" i="14"/>
  <c r="AR1104" i="14" s="1"/>
  <c r="AK1105" i="14"/>
  <c r="AL1105" i="14" s="1"/>
  <c r="AM1105" i="14"/>
  <c r="AN1105" i="14" s="1"/>
  <c r="AO1105" i="14"/>
  <c r="AP1105" i="14" s="1"/>
  <c r="AQ1105" i="14"/>
  <c r="AR1105" i="14" s="1"/>
  <c r="AK1106" i="14"/>
  <c r="AL1106" i="14" s="1"/>
  <c r="AM1106" i="14"/>
  <c r="AN1106" i="14" s="1"/>
  <c r="AO1106" i="14"/>
  <c r="AP1106" i="14" s="1"/>
  <c r="AQ1106" i="14"/>
  <c r="AR1106" i="14" s="1"/>
  <c r="AK1107" i="14"/>
  <c r="AL1107" i="14" s="1"/>
  <c r="AM1107" i="14"/>
  <c r="AN1107" i="14" s="1"/>
  <c r="AO1107" i="14"/>
  <c r="AP1107" i="14" s="1"/>
  <c r="AQ1107" i="14"/>
  <c r="AR1107" i="14" s="1"/>
  <c r="AK1108" i="14"/>
  <c r="AL1108" i="14" s="1"/>
  <c r="AM1108" i="14"/>
  <c r="AN1108" i="14" s="1"/>
  <c r="AO1108" i="14"/>
  <c r="AP1108" i="14" s="1"/>
  <c r="AQ1108" i="14"/>
  <c r="AR1108" i="14" s="1"/>
  <c r="AK262" i="14"/>
  <c r="AL262" i="14" s="1"/>
  <c r="AM262" i="14"/>
  <c r="AN262" i="14" s="1"/>
  <c r="AO262" i="14"/>
  <c r="AP262" i="14" s="1"/>
  <c r="AQ262" i="14"/>
  <c r="AR262" i="14" s="1"/>
  <c r="AK263" i="14"/>
  <c r="AL263" i="14" s="1"/>
  <c r="AM263" i="14"/>
  <c r="AN263" i="14" s="1"/>
  <c r="AO263" i="14"/>
  <c r="AP263" i="14" s="1"/>
  <c r="AQ263" i="14"/>
  <c r="AR263" i="14" s="1"/>
  <c r="AK1109" i="14"/>
  <c r="AL1109" i="14" s="1"/>
  <c r="AM1109" i="14"/>
  <c r="AN1109" i="14" s="1"/>
  <c r="AO1109" i="14"/>
  <c r="AP1109" i="14" s="1"/>
  <c r="AQ1109" i="14"/>
  <c r="AR1109" i="14" s="1"/>
  <c r="AK1110" i="14"/>
  <c r="AL1110" i="14" s="1"/>
  <c r="AM1110" i="14"/>
  <c r="AN1110" i="14" s="1"/>
  <c r="AO1110" i="14"/>
  <c r="AP1110" i="14" s="1"/>
  <c r="AQ1110" i="14"/>
  <c r="AR1110" i="14" s="1"/>
  <c r="AK1111" i="14"/>
  <c r="AL1111" i="14" s="1"/>
  <c r="AM1111" i="14"/>
  <c r="AN1111" i="14" s="1"/>
  <c r="AO1111" i="14"/>
  <c r="AP1111" i="14" s="1"/>
  <c r="AQ1111" i="14"/>
  <c r="AR1111" i="14" s="1"/>
  <c r="AK1112" i="14"/>
  <c r="AL1112" i="14" s="1"/>
  <c r="AM1112" i="14"/>
  <c r="AN1112" i="14" s="1"/>
  <c r="AO1112" i="14"/>
  <c r="AP1112" i="14" s="1"/>
  <c r="AQ1112" i="14"/>
  <c r="AR1112" i="14" s="1"/>
  <c r="AK264" i="14"/>
  <c r="AL264" i="14" s="1"/>
  <c r="AM264" i="14"/>
  <c r="AN264" i="14" s="1"/>
  <c r="AO264" i="14"/>
  <c r="AP264" i="14" s="1"/>
  <c r="AQ264" i="14"/>
  <c r="AR264" i="14" s="1"/>
  <c r="AK265" i="14"/>
  <c r="AL265" i="14" s="1"/>
  <c r="AM265" i="14"/>
  <c r="AN265" i="14" s="1"/>
  <c r="AO265" i="14"/>
  <c r="AP265" i="14" s="1"/>
  <c r="AQ265" i="14"/>
  <c r="AR265" i="14" s="1"/>
  <c r="AK1113" i="14"/>
  <c r="AL1113" i="14" s="1"/>
  <c r="AM1113" i="14"/>
  <c r="AN1113" i="14" s="1"/>
  <c r="AO1113" i="14"/>
  <c r="AP1113" i="14" s="1"/>
  <c r="AQ1113" i="14"/>
  <c r="AR1113" i="14" s="1"/>
  <c r="AK1114" i="14"/>
  <c r="AL1114" i="14" s="1"/>
  <c r="AM1114" i="14"/>
  <c r="AN1114" i="14" s="1"/>
  <c r="AO1114" i="14"/>
  <c r="AP1114" i="14" s="1"/>
  <c r="AQ1114" i="14"/>
  <c r="AR1114" i="14" s="1"/>
  <c r="AK1115" i="14"/>
  <c r="AL1115" i="14" s="1"/>
  <c r="AM1115" i="14"/>
  <c r="AN1115" i="14" s="1"/>
  <c r="AO1115" i="14"/>
  <c r="AP1115" i="14" s="1"/>
  <c r="AQ1115" i="14"/>
  <c r="AR1115" i="14" s="1"/>
  <c r="AK1116" i="14"/>
  <c r="AL1116" i="14" s="1"/>
  <c r="AM1116" i="14"/>
  <c r="AN1116" i="14" s="1"/>
  <c r="AO1116" i="14"/>
  <c r="AP1116" i="14" s="1"/>
  <c r="AQ1116" i="14"/>
  <c r="AR1116" i="14" s="1"/>
  <c r="AK1117" i="14"/>
  <c r="AL1117" i="14" s="1"/>
  <c r="AM1117" i="14"/>
  <c r="AN1117" i="14" s="1"/>
  <c r="AO1117" i="14"/>
  <c r="AP1117" i="14" s="1"/>
  <c r="AQ1117" i="14"/>
  <c r="AR1117" i="14" s="1"/>
  <c r="AK1118" i="14"/>
  <c r="AL1118" i="14" s="1"/>
  <c r="AM1118" i="14"/>
  <c r="AN1118" i="14" s="1"/>
  <c r="AO1118" i="14"/>
  <c r="AP1118" i="14" s="1"/>
  <c r="AQ1118" i="14"/>
  <c r="AR1118" i="14" s="1"/>
  <c r="AK1119" i="14"/>
  <c r="AL1119" i="14" s="1"/>
  <c r="AM1119" i="14"/>
  <c r="AN1119" i="14" s="1"/>
  <c r="AO1119" i="14"/>
  <c r="AP1119" i="14" s="1"/>
  <c r="AQ1119" i="14"/>
  <c r="AR1119" i="14" s="1"/>
  <c r="AK1120" i="14"/>
  <c r="AL1120" i="14" s="1"/>
  <c r="AM1120" i="14"/>
  <c r="AN1120" i="14" s="1"/>
  <c r="AO1120" i="14"/>
  <c r="AP1120" i="14" s="1"/>
  <c r="AQ1120" i="14"/>
  <c r="AR1120" i="14" s="1"/>
  <c r="AK1121" i="14"/>
  <c r="AL1121" i="14" s="1"/>
  <c r="AM1121" i="14"/>
  <c r="AN1121" i="14" s="1"/>
  <c r="AO1121" i="14"/>
  <c r="AP1121" i="14" s="1"/>
  <c r="AQ1121" i="14"/>
  <c r="AR1121" i="14" s="1"/>
  <c r="AK1122" i="14"/>
  <c r="AL1122" i="14" s="1"/>
  <c r="AM1122" i="14"/>
  <c r="AN1122" i="14" s="1"/>
  <c r="AO1122" i="14"/>
  <c r="AP1122" i="14" s="1"/>
  <c r="AQ1122" i="14"/>
  <c r="AR1122" i="14" s="1"/>
  <c r="AK1123" i="14"/>
  <c r="AL1123" i="14" s="1"/>
  <c r="AM1123" i="14"/>
  <c r="AN1123" i="14" s="1"/>
  <c r="AO1123" i="14"/>
  <c r="AP1123" i="14" s="1"/>
  <c r="AQ1123" i="14"/>
  <c r="AR1123" i="14" s="1"/>
  <c r="AK1124" i="14"/>
  <c r="AL1124" i="14" s="1"/>
  <c r="AM1124" i="14"/>
  <c r="AN1124" i="14" s="1"/>
  <c r="AO1124" i="14"/>
  <c r="AP1124" i="14" s="1"/>
  <c r="AQ1124" i="14"/>
  <c r="AR1124" i="14" s="1"/>
  <c r="AK1125" i="14"/>
  <c r="AL1125" i="14" s="1"/>
  <c r="AM1125" i="14"/>
  <c r="AN1125" i="14" s="1"/>
  <c r="AO1125" i="14"/>
  <c r="AP1125" i="14" s="1"/>
  <c r="AQ1125" i="14"/>
  <c r="AR1125" i="14" s="1"/>
  <c r="AK1126" i="14"/>
  <c r="AL1126" i="14" s="1"/>
  <c r="AM1126" i="14"/>
  <c r="AN1126" i="14" s="1"/>
  <c r="AO1126" i="14"/>
  <c r="AP1126" i="14" s="1"/>
  <c r="AQ1126" i="14"/>
  <c r="AR1126" i="14" s="1"/>
  <c r="AK1127" i="14"/>
  <c r="AL1127" i="14" s="1"/>
  <c r="AM1127" i="14"/>
  <c r="AN1127" i="14" s="1"/>
  <c r="AO1127" i="14"/>
  <c r="AP1127" i="14" s="1"/>
  <c r="AQ1127" i="14"/>
  <c r="AR1127" i="14" s="1"/>
  <c r="AK1128" i="14"/>
  <c r="AL1128" i="14" s="1"/>
  <c r="AM1128" i="14"/>
  <c r="AN1128" i="14" s="1"/>
  <c r="AO1128" i="14"/>
  <c r="AP1128" i="14" s="1"/>
  <c r="AQ1128" i="14"/>
  <c r="AR1128" i="14" s="1"/>
  <c r="AK266" i="14"/>
  <c r="AL266" i="14" s="1"/>
  <c r="AM266" i="14"/>
  <c r="AN266" i="14" s="1"/>
  <c r="AO266" i="14"/>
  <c r="AP266" i="14" s="1"/>
  <c r="AQ266" i="14"/>
  <c r="AR266" i="14" s="1"/>
  <c r="AK267" i="14"/>
  <c r="AL267" i="14" s="1"/>
  <c r="AM267" i="14"/>
  <c r="AN267" i="14" s="1"/>
  <c r="AO267" i="14"/>
  <c r="AP267" i="14" s="1"/>
  <c r="AQ267" i="14"/>
  <c r="AR267" i="14" s="1"/>
  <c r="AK1129" i="14"/>
  <c r="AL1129" i="14" s="1"/>
  <c r="AM1129" i="14"/>
  <c r="AN1129" i="14" s="1"/>
  <c r="AO1129" i="14"/>
  <c r="AP1129" i="14" s="1"/>
  <c r="AQ1129" i="14"/>
  <c r="AR1129" i="14" s="1"/>
  <c r="AK1130" i="14"/>
  <c r="AL1130" i="14" s="1"/>
  <c r="AM1130" i="14"/>
  <c r="AN1130" i="14" s="1"/>
  <c r="AO1130" i="14"/>
  <c r="AP1130" i="14" s="1"/>
  <c r="AQ1130" i="14"/>
  <c r="AR1130" i="14" s="1"/>
  <c r="AK1131" i="14"/>
  <c r="AL1131" i="14" s="1"/>
  <c r="AM1131" i="14"/>
  <c r="AN1131" i="14" s="1"/>
  <c r="AO1131" i="14"/>
  <c r="AP1131" i="14" s="1"/>
  <c r="AQ1131" i="14"/>
  <c r="AR1131" i="14" s="1"/>
  <c r="AK1132" i="14"/>
  <c r="AL1132" i="14" s="1"/>
  <c r="AM1132" i="14"/>
  <c r="AN1132" i="14" s="1"/>
  <c r="AO1132" i="14"/>
  <c r="AP1132" i="14" s="1"/>
  <c r="AQ1132" i="14"/>
  <c r="AR1132" i="14" s="1"/>
  <c r="AK1133" i="14"/>
  <c r="AL1133" i="14" s="1"/>
  <c r="AM1133" i="14"/>
  <c r="AN1133" i="14" s="1"/>
  <c r="AO1133" i="14"/>
  <c r="AP1133" i="14" s="1"/>
  <c r="AQ1133" i="14"/>
  <c r="AR1133" i="14" s="1"/>
  <c r="AK1134" i="14"/>
  <c r="AL1134" i="14" s="1"/>
  <c r="AM1134" i="14"/>
  <c r="AN1134" i="14" s="1"/>
  <c r="AO1134" i="14"/>
  <c r="AP1134" i="14" s="1"/>
  <c r="AQ1134" i="14"/>
  <c r="AR1134" i="14" s="1"/>
  <c r="AK1135" i="14"/>
  <c r="AL1135" i="14" s="1"/>
  <c r="AM1135" i="14"/>
  <c r="AN1135" i="14" s="1"/>
  <c r="AO1135" i="14"/>
  <c r="AP1135" i="14" s="1"/>
  <c r="AQ1135" i="14"/>
  <c r="AR1135" i="14" s="1"/>
  <c r="AK1136" i="14"/>
  <c r="AL1136" i="14" s="1"/>
  <c r="AM1136" i="14"/>
  <c r="AN1136" i="14" s="1"/>
  <c r="AO1136" i="14"/>
  <c r="AP1136" i="14" s="1"/>
  <c r="AQ1136" i="14"/>
  <c r="AR1136" i="14" s="1"/>
  <c r="AK1137" i="14"/>
  <c r="AL1137" i="14" s="1"/>
  <c r="AM1137" i="14"/>
  <c r="AN1137" i="14" s="1"/>
  <c r="AO1137" i="14"/>
  <c r="AP1137" i="14" s="1"/>
  <c r="AQ1137" i="14"/>
  <c r="AR1137" i="14" s="1"/>
  <c r="AK1138" i="14"/>
  <c r="AL1138" i="14" s="1"/>
  <c r="AM1138" i="14"/>
  <c r="AN1138" i="14" s="1"/>
  <c r="AO1138" i="14"/>
  <c r="AP1138" i="14" s="1"/>
  <c r="AQ1138" i="14"/>
  <c r="AR1138" i="14" s="1"/>
  <c r="AK268" i="14"/>
  <c r="AL268" i="14" s="1"/>
  <c r="AM268" i="14"/>
  <c r="AN268" i="14" s="1"/>
  <c r="AO268" i="14"/>
  <c r="AP268" i="14" s="1"/>
  <c r="AQ268" i="14"/>
  <c r="AR268" i="14" s="1"/>
  <c r="AK269" i="14"/>
  <c r="AL269" i="14" s="1"/>
  <c r="AM269" i="14"/>
  <c r="AN269" i="14" s="1"/>
  <c r="AO269" i="14"/>
  <c r="AP269" i="14" s="1"/>
  <c r="AQ269" i="14"/>
  <c r="AR269" i="14" s="1"/>
  <c r="AK1139" i="14"/>
  <c r="AL1139" i="14" s="1"/>
  <c r="AM1139" i="14"/>
  <c r="AN1139" i="14" s="1"/>
  <c r="AO1139" i="14"/>
  <c r="AP1139" i="14" s="1"/>
  <c r="AQ1139" i="14"/>
  <c r="AR1139" i="14" s="1"/>
  <c r="AK1140" i="14"/>
  <c r="AL1140" i="14" s="1"/>
  <c r="AM1140" i="14"/>
  <c r="AN1140" i="14" s="1"/>
  <c r="AO1140" i="14"/>
  <c r="AP1140" i="14" s="1"/>
  <c r="AQ1140" i="14"/>
  <c r="AR1140" i="14" s="1"/>
  <c r="AK1141" i="14"/>
  <c r="AL1141" i="14" s="1"/>
  <c r="AM1141" i="14"/>
  <c r="AN1141" i="14" s="1"/>
  <c r="AO1141" i="14"/>
  <c r="AP1141" i="14" s="1"/>
  <c r="AQ1141" i="14"/>
  <c r="AR1141" i="14" s="1"/>
  <c r="AK1142" i="14"/>
  <c r="AL1142" i="14" s="1"/>
  <c r="AM1142" i="14"/>
  <c r="AN1142" i="14" s="1"/>
  <c r="AO1142" i="14"/>
  <c r="AP1142" i="14" s="1"/>
  <c r="AQ1142" i="14"/>
  <c r="AR1142" i="14" s="1"/>
  <c r="AK1143" i="14"/>
  <c r="AL1143" i="14" s="1"/>
  <c r="AM1143" i="14"/>
  <c r="AN1143" i="14" s="1"/>
  <c r="AO1143" i="14"/>
  <c r="AP1143" i="14" s="1"/>
  <c r="AQ1143" i="14"/>
  <c r="AR1143" i="14" s="1"/>
  <c r="AK1144" i="14"/>
  <c r="AL1144" i="14" s="1"/>
  <c r="AM1144" i="14"/>
  <c r="AN1144" i="14" s="1"/>
  <c r="AO1144" i="14"/>
  <c r="AP1144" i="14" s="1"/>
  <c r="AQ1144" i="14"/>
  <c r="AR1144" i="14" s="1"/>
  <c r="AK1145" i="14"/>
  <c r="AL1145" i="14" s="1"/>
  <c r="AM1145" i="14"/>
  <c r="AN1145" i="14" s="1"/>
  <c r="AO1145" i="14"/>
  <c r="AP1145" i="14" s="1"/>
  <c r="AQ1145" i="14"/>
  <c r="AR1145" i="14" s="1"/>
  <c r="AK1146" i="14"/>
  <c r="AL1146" i="14" s="1"/>
  <c r="AM1146" i="14"/>
  <c r="AN1146" i="14" s="1"/>
  <c r="AO1146" i="14"/>
  <c r="AP1146" i="14" s="1"/>
  <c r="AQ1146" i="14"/>
  <c r="AR1146" i="14" s="1"/>
  <c r="AK1147" i="14"/>
  <c r="AL1147" i="14" s="1"/>
  <c r="AM1147" i="14"/>
  <c r="AN1147" i="14" s="1"/>
  <c r="AO1147" i="14"/>
  <c r="AP1147" i="14" s="1"/>
  <c r="AQ1147" i="14"/>
  <c r="AR1147" i="14" s="1"/>
  <c r="AK1148" i="14"/>
  <c r="AL1148" i="14" s="1"/>
  <c r="AM1148" i="14"/>
  <c r="AN1148" i="14" s="1"/>
  <c r="AO1148" i="14"/>
  <c r="AP1148" i="14" s="1"/>
  <c r="AQ1148" i="14"/>
  <c r="AR1148" i="14" s="1"/>
  <c r="AK1149" i="14"/>
  <c r="AL1149" i="14" s="1"/>
  <c r="AM1149" i="14"/>
  <c r="AN1149" i="14" s="1"/>
  <c r="AO1149" i="14"/>
  <c r="AP1149" i="14" s="1"/>
  <c r="AQ1149" i="14"/>
  <c r="AR1149" i="14" s="1"/>
  <c r="AK1150" i="14"/>
  <c r="AL1150" i="14" s="1"/>
  <c r="AM1150" i="14"/>
  <c r="AN1150" i="14" s="1"/>
  <c r="AO1150" i="14"/>
  <c r="AP1150" i="14" s="1"/>
  <c r="AQ1150" i="14"/>
  <c r="AR1150" i="14" s="1"/>
  <c r="AK1151" i="14"/>
  <c r="AL1151" i="14" s="1"/>
  <c r="AM1151" i="14"/>
  <c r="AN1151" i="14" s="1"/>
  <c r="AO1151" i="14"/>
  <c r="AP1151" i="14" s="1"/>
  <c r="AQ1151" i="14"/>
  <c r="AR1151" i="14" s="1"/>
  <c r="AK1152" i="14"/>
  <c r="AL1152" i="14" s="1"/>
  <c r="AM1152" i="14"/>
  <c r="AN1152" i="14" s="1"/>
  <c r="AO1152" i="14"/>
  <c r="AP1152" i="14" s="1"/>
  <c r="AQ1152" i="14"/>
  <c r="AR1152" i="14" s="1"/>
  <c r="AK1153" i="14"/>
  <c r="AL1153" i="14" s="1"/>
  <c r="AM1153" i="14"/>
  <c r="AN1153" i="14" s="1"/>
  <c r="AO1153" i="14"/>
  <c r="AP1153" i="14" s="1"/>
  <c r="AQ1153" i="14"/>
  <c r="AR1153" i="14" s="1"/>
  <c r="AK1154" i="14"/>
  <c r="AL1154" i="14" s="1"/>
  <c r="AM1154" i="14"/>
  <c r="AN1154" i="14" s="1"/>
  <c r="AO1154" i="14"/>
  <c r="AP1154" i="14" s="1"/>
  <c r="AQ1154" i="14"/>
  <c r="AR1154" i="14" s="1"/>
  <c r="AK1155" i="14"/>
  <c r="AL1155" i="14" s="1"/>
  <c r="AM1155" i="14"/>
  <c r="AN1155" i="14" s="1"/>
  <c r="AO1155" i="14"/>
  <c r="AP1155" i="14" s="1"/>
  <c r="AQ1155" i="14"/>
  <c r="AR1155" i="14" s="1"/>
  <c r="AK1156" i="14"/>
  <c r="AL1156" i="14" s="1"/>
  <c r="AM1156" i="14"/>
  <c r="AN1156" i="14" s="1"/>
  <c r="AO1156" i="14"/>
  <c r="AP1156" i="14" s="1"/>
  <c r="AQ1156" i="14"/>
  <c r="AR1156" i="14" s="1"/>
  <c r="AK1157" i="14"/>
  <c r="AL1157" i="14" s="1"/>
  <c r="AM1157" i="14"/>
  <c r="AN1157" i="14" s="1"/>
  <c r="AO1157" i="14"/>
  <c r="AP1157" i="14" s="1"/>
  <c r="AQ1157" i="14"/>
  <c r="AR1157" i="14" s="1"/>
  <c r="AK1158" i="14"/>
  <c r="AL1158" i="14" s="1"/>
  <c r="AM1158" i="14"/>
  <c r="AN1158" i="14" s="1"/>
  <c r="AO1158" i="14"/>
  <c r="AP1158" i="14" s="1"/>
  <c r="AQ1158" i="14"/>
  <c r="AR1158" i="14" s="1"/>
  <c r="AK270" i="14"/>
  <c r="AL270" i="14" s="1"/>
  <c r="AM270" i="14"/>
  <c r="AN270" i="14" s="1"/>
  <c r="AO270" i="14"/>
  <c r="AP270" i="14" s="1"/>
  <c r="AQ270" i="14"/>
  <c r="AR270" i="14" s="1"/>
  <c r="AK271" i="14"/>
  <c r="AL271" i="14" s="1"/>
  <c r="AM271" i="14"/>
  <c r="AN271" i="14" s="1"/>
  <c r="AO271" i="14"/>
  <c r="AP271" i="14" s="1"/>
  <c r="AQ271" i="14"/>
  <c r="AR271" i="14" s="1"/>
  <c r="AK277" i="14"/>
  <c r="AL277" i="14" s="1"/>
  <c r="AM277" i="14"/>
  <c r="AN277" i="14" s="1"/>
  <c r="AO277" i="14"/>
  <c r="AP277" i="14" s="1"/>
  <c r="AQ277" i="14"/>
  <c r="AR277" i="14" s="1"/>
  <c r="AK278" i="14"/>
  <c r="AL278" i="14" s="1"/>
  <c r="AM278" i="14"/>
  <c r="AN278" i="14" s="1"/>
  <c r="AO278" i="14"/>
  <c r="AP278" i="14" s="1"/>
  <c r="AQ278" i="14"/>
  <c r="AR278" i="14" s="1"/>
  <c r="AK282" i="14"/>
  <c r="AL282" i="14" s="1"/>
  <c r="AM282" i="14"/>
  <c r="AN282" i="14" s="1"/>
  <c r="AO282" i="14"/>
  <c r="AP282" i="14" s="1"/>
  <c r="AQ282" i="14"/>
  <c r="AR282" i="14" s="1"/>
  <c r="AK283" i="14"/>
  <c r="AL283" i="14" s="1"/>
  <c r="AM283" i="14"/>
  <c r="AN283" i="14" s="1"/>
  <c r="AO283" i="14"/>
  <c r="AP283" i="14" s="1"/>
  <c r="AQ283" i="14"/>
  <c r="AR283" i="14" s="1"/>
  <c r="AK287" i="14"/>
  <c r="AL287" i="14" s="1"/>
  <c r="AM287" i="14"/>
  <c r="AN287" i="14" s="1"/>
  <c r="AO287" i="14"/>
  <c r="AP287" i="14" s="1"/>
  <c r="AQ287" i="14"/>
  <c r="AR287" i="14" s="1"/>
  <c r="AK288" i="14"/>
  <c r="AL288" i="14" s="1"/>
  <c r="AM288" i="14"/>
  <c r="AN288" i="14" s="1"/>
  <c r="AO288" i="14"/>
  <c r="AP288" i="14" s="1"/>
  <c r="AQ288" i="14"/>
  <c r="AR288" i="14" s="1"/>
  <c r="AK289" i="14"/>
  <c r="AL289" i="14" s="1"/>
  <c r="AM289" i="14"/>
  <c r="AN289" i="14" s="1"/>
  <c r="AO289" i="14"/>
  <c r="AP289" i="14" s="1"/>
  <c r="AQ289" i="14"/>
  <c r="AR289" i="14" s="1"/>
  <c r="AK290" i="14"/>
  <c r="AL290" i="14" s="1"/>
  <c r="AM290" i="14"/>
  <c r="AN290" i="14" s="1"/>
  <c r="AO290" i="14"/>
  <c r="AP290" i="14" s="1"/>
  <c r="AQ290" i="14"/>
  <c r="AR290" i="14" s="1"/>
  <c r="AK1159" i="14"/>
  <c r="AL1159" i="14" s="1"/>
  <c r="AM1159" i="14"/>
  <c r="AN1159" i="14" s="1"/>
  <c r="AO1159" i="14"/>
  <c r="AP1159" i="14" s="1"/>
  <c r="AQ1159" i="14"/>
  <c r="AR1159" i="14" s="1"/>
  <c r="AK1160" i="14"/>
  <c r="AL1160" i="14" s="1"/>
  <c r="AM1160" i="14"/>
  <c r="AN1160" i="14" s="1"/>
  <c r="AO1160" i="14"/>
  <c r="AP1160" i="14" s="1"/>
  <c r="AQ1160" i="14"/>
  <c r="AR1160" i="14" s="1"/>
  <c r="AK1161" i="14"/>
  <c r="AL1161" i="14" s="1"/>
  <c r="AM1161" i="14"/>
  <c r="AN1161" i="14" s="1"/>
  <c r="AO1161" i="14"/>
  <c r="AP1161" i="14" s="1"/>
  <c r="AQ1161" i="14"/>
  <c r="AR1161" i="14" s="1"/>
  <c r="AK1162" i="14"/>
  <c r="AL1162" i="14" s="1"/>
  <c r="AM1162" i="14"/>
  <c r="AN1162" i="14" s="1"/>
  <c r="AO1162" i="14"/>
  <c r="AP1162" i="14" s="1"/>
  <c r="AQ1162" i="14"/>
  <c r="AR1162" i="14" s="1"/>
  <c r="AK1163" i="14"/>
  <c r="AL1163" i="14" s="1"/>
  <c r="AM1163" i="14"/>
  <c r="AN1163" i="14" s="1"/>
  <c r="AO1163" i="14"/>
  <c r="AP1163" i="14" s="1"/>
  <c r="AQ1163" i="14"/>
  <c r="AR1163" i="14" s="1"/>
  <c r="AK1164" i="14"/>
  <c r="AL1164" i="14" s="1"/>
  <c r="AM1164" i="14"/>
  <c r="AN1164" i="14" s="1"/>
  <c r="AO1164" i="14"/>
  <c r="AP1164" i="14" s="1"/>
  <c r="AQ1164" i="14"/>
  <c r="AR1164" i="14" s="1"/>
  <c r="AK1165" i="14"/>
  <c r="AL1165" i="14" s="1"/>
  <c r="AM1165" i="14"/>
  <c r="AN1165" i="14" s="1"/>
  <c r="AO1165" i="14"/>
  <c r="AP1165" i="14" s="1"/>
  <c r="AQ1165" i="14"/>
  <c r="AR1165" i="14" s="1"/>
  <c r="AK295" i="14"/>
  <c r="AL295" i="14" s="1"/>
  <c r="AM295" i="14"/>
  <c r="AN295" i="14" s="1"/>
  <c r="AO295" i="14"/>
  <c r="AP295" i="14" s="1"/>
  <c r="AQ295" i="14"/>
  <c r="AR295" i="14" s="1"/>
  <c r="AK1171" i="14"/>
  <c r="AL1171" i="14" s="1"/>
  <c r="AM1171" i="14"/>
  <c r="AN1171" i="14" s="1"/>
  <c r="AO1171" i="14"/>
  <c r="AP1171" i="14" s="1"/>
  <c r="AQ1171" i="14"/>
  <c r="AR1171" i="14" s="1"/>
  <c r="AK296" i="14"/>
  <c r="AL296" i="14" s="1"/>
  <c r="AM296" i="14"/>
  <c r="AN296" i="14" s="1"/>
  <c r="AO296" i="14"/>
  <c r="AP296" i="14" s="1"/>
  <c r="AQ296" i="14"/>
  <c r="AR296" i="14" s="1"/>
  <c r="AK1172" i="14"/>
  <c r="AL1172" i="14" s="1"/>
  <c r="AM1172" i="14"/>
  <c r="AN1172" i="14" s="1"/>
  <c r="AO1172" i="14"/>
  <c r="AP1172" i="14" s="1"/>
  <c r="AQ1172" i="14"/>
  <c r="AR1172" i="14" s="1"/>
  <c r="AK1173" i="14"/>
  <c r="AL1173" i="14" s="1"/>
  <c r="AM1173" i="14"/>
  <c r="AN1173" i="14" s="1"/>
  <c r="AO1173" i="14"/>
  <c r="AP1173" i="14" s="1"/>
  <c r="AQ1173" i="14"/>
  <c r="AR1173" i="14" s="1"/>
  <c r="AK1174" i="14"/>
  <c r="AL1174" i="14" s="1"/>
  <c r="AM1174" i="14"/>
  <c r="AN1174" i="14" s="1"/>
  <c r="AO1174" i="14"/>
  <c r="AP1174" i="14" s="1"/>
  <c r="AQ1174" i="14"/>
  <c r="AR1174" i="14" s="1"/>
  <c r="AK297" i="14"/>
  <c r="AL297" i="14" s="1"/>
  <c r="AM297" i="14"/>
  <c r="AN297" i="14" s="1"/>
  <c r="AO297" i="14"/>
  <c r="AP297" i="14" s="1"/>
  <c r="AQ297" i="14"/>
  <c r="AR297" i="14" s="1"/>
  <c r="AK298" i="14"/>
  <c r="AL298" i="14" s="1"/>
  <c r="AM298" i="14"/>
  <c r="AN298" i="14" s="1"/>
  <c r="AO298" i="14"/>
  <c r="AP298" i="14" s="1"/>
  <c r="AQ298" i="14"/>
  <c r="AR298" i="14" s="1"/>
  <c r="AK299" i="14"/>
  <c r="AL299" i="14" s="1"/>
  <c r="AM299" i="14"/>
  <c r="AN299" i="14" s="1"/>
  <c r="AO299" i="14"/>
  <c r="AP299" i="14" s="1"/>
  <c r="AQ299" i="14"/>
  <c r="AR299" i="14" s="1"/>
  <c r="AK1175" i="14"/>
  <c r="AL1175" i="14" s="1"/>
  <c r="AM1175" i="14"/>
  <c r="AN1175" i="14" s="1"/>
  <c r="AO1175" i="14"/>
  <c r="AP1175" i="14" s="1"/>
  <c r="AQ1175" i="14"/>
  <c r="AR1175" i="14" s="1"/>
  <c r="AK300" i="14"/>
  <c r="AL300" i="14" s="1"/>
  <c r="AM300" i="14"/>
  <c r="AN300" i="14" s="1"/>
  <c r="AO300" i="14"/>
  <c r="AP300" i="14" s="1"/>
  <c r="AQ300" i="14"/>
  <c r="AR300" i="14" s="1"/>
  <c r="AK1176" i="14"/>
  <c r="AL1176" i="14" s="1"/>
  <c r="AM1176" i="14"/>
  <c r="AN1176" i="14" s="1"/>
  <c r="AO1176" i="14"/>
  <c r="AP1176" i="14" s="1"/>
  <c r="AQ1176" i="14"/>
  <c r="AR1176" i="14" s="1"/>
  <c r="AK1177" i="14"/>
  <c r="AL1177" i="14" s="1"/>
  <c r="AM1177" i="14"/>
  <c r="AN1177" i="14" s="1"/>
  <c r="AO1177" i="14"/>
  <c r="AP1177" i="14" s="1"/>
  <c r="AQ1177" i="14"/>
  <c r="AR1177" i="14" s="1"/>
  <c r="AK1178" i="14"/>
  <c r="AL1178" i="14" s="1"/>
  <c r="AM1178" i="14"/>
  <c r="AN1178" i="14" s="1"/>
  <c r="AO1178" i="14"/>
  <c r="AP1178" i="14" s="1"/>
  <c r="AQ1178" i="14"/>
  <c r="AR1178" i="14" s="1"/>
  <c r="AK301" i="14"/>
  <c r="AL301" i="14" s="1"/>
  <c r="AM301" i="14"/>
  <c r="AN301" i="14" s="1"/>
  <c r="AO301" i="14"/>
  <c r="AP301" i="14" s="1"/>
  <c r="AQ301" i="14"/>
  <c r="AR301" i="14" s="1"/>
  <c r="AK302" i="14"/>
  <c r="AL302" i="14" s="1"/>
  <c r="AM302" i="14"/>
  <c r="AN302" i="14" s="1"/>
  <c r="AO302" i="14"/>
  <c r="AP302" i="14" s="1"/>
  <c r="AQ302" i="14"/>
  <c r="AR302" i="14" s="1"/>
  <c r="AK303" i="14"/>
  <c r="AL303" i="14" s="1"/>
  <c r="AM303" i="14"/>
  <c r="AN303" i="14" s="1"/>
  <c r="AO303" i="14"/>
  <c r="AP303" i="14" s="1"/>
  <c r="AQ303" i="14"/>
  <c r="AR303" i="14" s="1"/>
  <c r="AK304" i="14"/>
  <c r="AL304" i="14" s="1"/>
  <c r="AM304" i="14"/>
  <c r="AN304" i="14" s="1"/>
  <c r="AO304" i="14"/>
  <c r="AP304" i="14" s="1"/>
  <c r="AQ304" i="14"/>
  <c r="AR304" i="14" s="1"/>
  <c r="AK305" i="14"/>
  <c r="AL305" i="14" s="1"/>
  <c r="AM305" i="14"/>
  <c r="AN305" i="14" s="1"/>
  <c r="AO305" i="14"/>
  <c r="AP305" i="14" s="1"/>
  <c r="AQ305" i="14"/>
  <c r="AR305" i="14" s="1"/>
  <c r="AK306" i="14"/>
  <c r="AL306" i="14" s="1"/>
  <c r="AM306" i="14"/>
  <c r="AN306" i="14" s="1"/>
  <c r="AO306" i="14"/>
  <c r="AP306" i="14" s="1"/>
  <c r="AQ306" i="14"/>
  <c r="AR306" i="14" s="1"/>
  <c r="AK307" i="14"/>
  <c r="AL307" i="14" s="1"/>
  <c r="AM307" i="14"/>
  <c r="AN307" i="14" s="1"/>
  <c r="AO307" i="14"/>
  <c r="AP307" i="14" s="1"/>
  <c r="AQ307" i="14"/>
  <c r="AR307" i="14" s="1"/>
  <c r="AK308" i="14"/>
  <c r="AL308" i="14" s="1"/>
  <c r="AM308" i="14"/>
  <c r="AN308" i="14" s="1"/>
  <c r="AO308" i="14"/>
  <c r="AP308" i="14" s="1"/>
  <c r="AQ308" i="14"/>
  <c r="AR308" i="14" s="1"/>
  <c r="AK309" i="14"/>
  <c r="AL309" i="14" s="1"/>
  <c r="AM309" i="14"/>
  <c r="AN309" i="14" s="1"/>
  <c r="AO309" i="14"/>
  <c r="AP309" i="14" s="1"/>
  <c r="AQ309" i="14"/>
  <c r="AR309" i="14" s="1"/>
  <c r="AK310" i="14"/>
  <c r="AL310" i="14" s="1"/>
  <c r="AM310" i="14"/>
  <c r="AN310" i="14" s="1"/>
  <c r="AO310" i="14"/>
  <c r="AP310" i="14" s="1"/>
  <c r="AQ310" i="14"/>
  <c r="AR310" i="14" s="1"/>
  <c r="AK311" i="14"/>
  <c r="AL311" i="14" s="1"/>
  <c r="AM311" i="14"/>
  <c r="AN311" i="14" s="1"/>
  <c r="AO311" i="14"/>
  <c r="AP311" i="14" s="1"/>
  <c r="AQ311" i="14"/>
  <c r="AR311" i="14" s="1"/>
  <c r="AK312" i="14"/>
  <c r="AL312" i="14" s="1"/>
  <c r="AM312" i="14"/>
  <c r="AN312" i="14" s="1"/>
  <c r="AO312" i="14"/>
  <c r="AP312" i="14" s="1"/>
  <c r="AQ312" i="14"/>
  <c r="AR312" i="14" s="1"/>
  <c r="AK313" i="14"/>
  <c r="AL313" i="14" s="1"/>
  <c r="AM313" i="14"/>
  <c r="AN313" i="14" s="1"/>
  <c r="AO313" i="14"/>
  <c r="AP313" i="14" s="1"/>
  <c r="AQ313" i="14"/>
  <c r="AR313" i="14" s="1"/>
  <c r="AK314" i="14"/>
  <c r="AL314" i="14" s="1"/>
  <c r="AM314" i="14"/>
  <c r="AN314" i="14" s="1"/>
  <c r="AO314" i="14"/>
  <c r="AP314" i="14" s="1"/>
  <c r="AQ314" i="14"/>
  <c r="AR314" i="14" s="1"/>
  <c r="AK1179" i="14"/>
  <c r="AL1179" i="14" s="1"/>
  <c r="AM1179" i="14"/>
  <c r="AN1179" i="14" s="1"/>
  <c r="AO1179" i="14"/>
  <c r="AP1179" i="14" s="1"/>
  <c r="AQ1179" i="14"/>
  <c r="AR1179" i="14" s="1"/>
  <c r="AK1180" i="14"/>
  <c r="AL1180" i="14" s="1"/>
  <c r="AM1180" i="14"/>
  <c r="AN1180" i="14" s="1"/>
  <c r="AO1180" i="14"/>
  <c r="AP1180" i="14" s="1"/>
  <c r="AQ1180" i="14"/>
  <c r="AR1180" i="14" s="1"/>
  <c r="AK1181" i="14"/>
  <c r="AL1181" i="14" s="1"/>
  <c r="AM1181" i="14"/>
  <c r="AN1181" i="14" s="1"/>
  <c r="AO1181" i="14"/>
  <c r="AP1181" i="14" s="1"/>
  <c r="AQ1181" i="14"/>
  <c r="AR1181" i="14" s="1"/>
  <c r="AK1182" i="14"/>
  <c r="AL1182" i="14" s="1"/>
  <c r="AM1182" i="14"/>
  <c r="AN1182" i="14" s="1"/>
  <c r="AO1182" i="14"/>
  <c r="AP1182" i="14" s="1"/>
  <c r="AQ1182" i="14"/>
  <c r="AR1182" i="14" s="1"/>
  <c r="AK1183" i="14"/>
  <c r="AL1183" i="14" s="1"/>
  <c r="AM1183" i="14"/>
  <c r="AN1183" i="14" s="1"/>
  <c r="AO1183" i="14"/>
  <c r="AP1183" i="14" s="1"/>
  <c r="AQ1183" i="14"/>
  <c r="AR1183" i="14" s="1"/>
  <c r="AK1184" i="14"/>
  <c r="AL1184" i="14" s="1"/>
  <c r="AM1184" i="14"/>
  <c r="AN1184" i="14" s="1"/>
  <c r="AO1184" i="14"/>
  <c r="AP1184" i="14" s="1"/>
  <c r="AQ1184" i="14"/>
  <c r="AR1184" i="14" s="1"/>
  <c r="AK1185" i="14"/>
  <c r="AL1185" i="14" s="1"/>
  <c r="AM1185" i="14"/>
  <c r="AN1185" i="14" s="1"/>
  <c r="AO1185" i="14"/>
  <c r="AP1185" i="14" s="1"/>
  <c r="AQ1185" i="14"/>
  <c r="AR1185" i="14" s="1"/>
  <c r="AK315" i="14"/>
  <c r="AL315" i="14" s="1"/>
  <c r="AM315" i="14"/>
  <c r="AN315" i="14" s="1"/>
  <c r="AO315" i="14"/>
  <c r="AP315" i="14" s="1"/>
  <c r="AQ315" i="14"/>
  <c r="AR315" i="14" s="1"/>
  <c r="AK1186" i="14"/>
  <c r="AL1186" i="14" s="1"/>
  <c r="AM1186" i="14"/>
  <c r="AN1186" i="14" s="1"/>
  <c r="AO1186" i="14"/>
  <c r="AP1186" i="14" s="1"/>
  <c r="AQ1186" i="14"/>
  <c r="AR1186" i="14" s="1"/>
  <c r="AK316" i="14"/>
  <c r="AL316" i="14" s="1"/>
  <c r="AM316" i="14"/>
  <c r="AN316" i="14" s="1"/>
  <c r="AO316" i="14"/>
  <c r="AP316" i="14" s="1"/>
  <c r="AQ316" i="14"/>
  <c r="AR316" i="14" s="1"/>
  <c r="AK317" i="14"/>
  <c r="AL317" i="14" s="1"/>
  <c r="AM317" i="14"/>
  <c r="AN317" i="14" s="1"/>
  <c r="AO317" i="14"/>
  <c r="AP317" i="14" s="1"/>
  <c r="AQ317" i="14"/>
  <c r="AR317" i="14" s="1"/>
  <c r="AK318" i="14"/>
  <c r="AL318" i="14" s="1"/>
  <c r="AM318" i="14"/>
  <c r="AN318" i="14" s="1"/>
  <c r="AO318" i="14"/>
  <c r="AP318" i="14" s="1"/>
  <c r="AQ318" i="14"/>
  <c r="AR318" i="14" s="1"/>
  <c r="AK1187" i="14"/>
  <c r="AL1187" i="14" s="1"/>
  <c r="AM1187" i="14"/>
  <c r="AN1187" i="14" s="1"/>
  <c r="AO1187" i="14"/>
  <c r="AP1187" i="14" s="1"/>
  <c r="AQ1187" i="14"/>
  <c r="AR1187" i="14" s="1"/>
  <c r="AK1188" i="14"/>
  <c r="AL1188" i="14" s="1"/>
  <c r="AM1188" i="14"/>
  <c r="AN1188" i="14" s="1"/>
  <c r="AO1188" i="14"/>
  <c r="AP1188" i="14" s="1"/>
  <c r="AQ1188" i="14"/>
  <c r="AR1188" i="14" s="1"/>
  <c r="AK319" i="14"/>
  <c r="AL319" i="14" s="1"/>
  <c r="AM319" i="14"/>
  <c r="AN319" i="14" s="1"/>
  <c r="AO319" i="14"/>
  <c r="AP319" i="14" s="1"/>
  <c r="AQ319" i="14"/>
  <c r="AR319" i="14" s="1"/>
  <c r="AK320" i="14"/>
  <c r="AL320" i="14" s="1"/>
  <c r="AM320" i="14"/>
  <c r="AN320" i="14" s="1"/>
  <c r="AO320" i="14"/>
  <c r="AP320" i="14" s="1"/>
  <c r="AQ320" i="14"/>
  <c r="AR320" i="14" s="1"/>
  <c r="AK1193" i="14"/>
  <c r="AL1193" i="14" s="1"/>
  <c r="AM1193" i="14"/>
  <c r="AN1193" i="14" s="1"/>
  <c r="AO1193" i="14"/>
  <c r="AP1193" i="14" s="1"/>
  <c r="AQ1193" i="14"/>
  <c r="AR1193" i="14" s="1"/>
  <c r="AK1194" i="14"/>
  <c r="AL1194" i="14" s="1"/>
  <c r="AM1194" i="14"/>
  <c r="AN1194" i="14" s="1"/>
  <c r="AO1194" i="14"/>
  <c r="AP1194" i="14" s="1"/>
  <c r="AQ1194" i="14"/>
  <c r="AR1194" i="14" s="1"/>
  <c r="AK1195" i="14"/>
  <c r="AL1195" i="14" s="1"/>
  <c r="AM1195" i="14"/>
  <c r="AN1195" i="14" s="1"/>
  <c r="AO1195" i="14"/>
  <c r="AP1195" i="14" s="1"/>
  <c r="AQ1195" i="14"/>
  <c r="AR1195" i="14" s="1"/>
  <c r="AK1196" i="14"/>
  <c r="AL1196" i="14" s="1"/>
  <c r="AM1196" i="14"/>
  <c r="AN1196" i="14" s="1"/>
  <c r="AO1196" i="14"/>
  <c r="AP1196" i="14" s="1"/>
  <c r="AQ1196" i="14"/>
  <c r="AR1196" i="14" s="1"/>
  <c r="AK1197" i="14"/>
  <c r="AL1197" i="14" s="1"/>
  <c r="AM1197" i="14"/>
  <c r="AN1197" i="14" s="1"/>
  <c r="AO1197" i="14"/>
  <c r="AP1197" i="14" s="1"/>
  <c r="AQ1197" i="14"/>
  <c r="AR1197" i="14" s="1"/>
  <c r="AK1198" i="14"/>
  <c r="AL1198" i="14" s="1"/>
  <c r="AM1198" i="14"/>
  <c r="AN1198" i="14" s="1"/>
  <c r="AO1198" i="14"/>
  <c r="AP1198" i="14" s="1"/>
  <c r="AQ1198" i="14"/>
  <c r="AR1198" i="14" s="1"/>
  <c r="AK1199" i="14"/>
  <c r="AL1199" i="14" s="1"/>
  <c r="AM1199" i="14"/>
  <c r="AN1199" i="14" s="1"/>
  <c r="AO1199" i="14"/>
  <c r="AP1199" i="14" s="1"/>
  <c r="AQ1199" i="14"/>
  <c r="AR1199" i="14" s="1"/>
  <c r="AK321" i="14"/>
  <c r="AL321" i="14" s="1"/>
  <c r="AM321" i="14"/>
  <c r="AN321" i="14" s="1"/>
  <c r="AO321" i="14"/>
  <c r="AP321" i="14" s="1"/>
  <c r="AQ321" i="14"/>
  <c r="AR321" i="14" s="1"/>
  <c r="AK1200" i="14"/>
  <c r="AL1200" i="14" s="1"/>
  <c r="AM1200" i="14"/>
  <c r="AN1200" i="14" s="1"/>
  <c r="AO1200" i="14"/>
  <c r="AP1200" i="14" s="1"/>
  <c r="AQ1200" i="14"/>
  <c r="AR1200" i="14" s="1"/>
  <c r="AK322" i="14"/>
  <c r="AL322" i="14" s="1"/>
  <c r="AM322" i="14"/>
  <c r="AN322" i="14" s="1"/>
  <c r="AO322" i="14"/>
  <c r="AP322" i="14" s="1"/>
  <c r="AQ322" i="14"/>
  <c r="AR322" i="14" s="1"/>
  <c r="AK1201" i="14"/>
  <c r="AL1201" i="14" s="1"/>
  <c r="AM1201" i="14"/>
  <c r="AN1201" i="14" s="1"/>
  <c r="AO1201" i="14"/>
  <c r="AP1201" i="14" s="1"/>
  <c r="AQ1201" i="14"/>
  <c r="AR1201" i="14" s="1"/>
  <c r="AK1202" i="14"/>
  <c r="AL1202" i="14" s="1"/>
  <c r="AM1202" i="14"/>
  <c r="AN1202" i="14" s="1"/>
  <c r="AO1202" i="14"/>
  <c r="AP1202" i="14" s="1"/>
  <c r="AQ1202" i="14"/>
  <c r="AR1202" i="14" s="1"/>
  <c r="AK323" i="14"/>
  <c r="AL323" i="14" s="1"/>
  <c r="AM323" i="14"/>
  <c r="AN323" i="14" s="1"/>
  <c r="AO323" i="14"/>
  <c r="AP323" i="14" s="1"/>
  <c r="AQ323" i="14"/>
  <c r="AR323" i="14" s="1"/>
  <c r="AK324" i="14"/>
  <c r="AL324" i="14" s="1"/>
  <c r="AM324" i="14"/>
  <c r="AN324" i="14" s="1"/>
  <c r="AO324" i="14"/>
  <c r="AP324" i="14" s="1"/>
  <c r="AQ324" i="14"/>
  <c r="AR324" i="14" s="1"/>
  <c r="AK1189" i="14"/>
  <c r="AL1189" i="14" s="1"/>
  <c r="AM1189" i="14"/>
  <c r="AN1189" i="14" s="1"/>
  <c r="AO1189" i="14"/>
  <c r="AP1189" i="14" s="1"/>
  <c r="AQ1189" i="14"/>
  <c r="AR1189" i="14" s="1"/>
  <c r="AK1190" i="14"/>
  <c r="AL1190" i="14" s="1"/>
  <c r="AM1190" i="14"/>
  <c r="AN1190" i="14" s="1"/>
  <c r="AO1190" i="14"/>
  <c r="AP1190" i="14" s="1"/>
  <c r="AQ1190" i="14"/>
  <c r="AR1190" i="14" s="1"/>
  <c r="AK1191" i="14"/>
  <c r="AL1191" i="14" s="1"/>
  <c r="AM1191" i="14"/>
  <c r="AN1191" i="14" s="1"/>
  <c r="AO1191" i="14"/>
  <c r="AP1191" i="14" s="1"/>
  <c r="AQ1191" i="14"/>
  <c r="AR1191" i="14" s="1"/>
  <c r="AK1192" i="14"/>
  <c r="AL1192" i="14" s="1"/>
  <c r="AM1192" i="14"/>
  <c r="AN1192" i="14" s="1"/>
  <c r="AO1192" i="14"/>
  <c r="AP1192" i="14" s="1"/>
  <c r="AQ1192" i="14"/>
  <c r="AR1192" i="14" s="1"/>
  <c r="AK1203" i="14"/>
  <c r="AL1203" i="14" s="1"/>
  <c r="AM1203" i="14"/>
  <c r="AN1203" i="14" s="1"/>
  <c r="AO1203" i="14"/>
  <c r="AP1203" i="14" s="1"/>
  <c r="AQ1203" i="14"/>
  <c r="AR1203" i="14" s="1"/>
  <c r="AK1204" i="14"/>
  <c r="AL1204" i="14" s="1"/>
  <c r="AM1204" i="14"/>
  <c r="AN1204" i="14" s="1"/>
  <c r="AO1204" i="14"/>
  <c r="AP1204" i="14" s="1"/>
  <c r="AQ1204" i="14"/>
  <c r="AR1204" i="14" s="1"/>
  <c r="AK1205" i="14"/>
  <c r="AL1205" i="14" s="1"/>
  <c r="AM1205" i="14"/>
  <c r="AN1205" i="14" s="1"/>
  <c r="AO1205" i="14"/>
  <c r="AP1205" i="14" s="1"/>
  <c r="AQ1205" i="14"/>
  <c r="AR1205" i="14" s="1"/>
  <c r="AK1206" i="14"/>
  <c r="AL1206" i="14" s="1"/>
  <c r="AM1206" i="14"/>
  <c r="AN1206" i="14" s="1"/>
  <c r="AO1206" i="14"/>
  <c r="AP1206" i="14" s="1"/>
  <c r="AQ1206" i="14"/>
  <c r="AR1206" i="14" s="1"/>
  <c r="AK1207" i="14"/>
  <c r="AL1207" i="14" s="1"/>
  <c r="AM1207" i="14"/>
  <c r="AN1207" i="14" s="1"/>
  <c r="AO1207" i="14"/>
  <c r="AP1207" i="14" s="1"/>
  <c r="AQ1207" i="14"/>
  <c r="AR1207" i="14" s="1"/>
  <c r="AK1208" i="14"/>
  <c r="AL1208" i="14" s="1"/>
  <c r="AM1208" i="14"/>
  <c r="AN1208" i="14" s="1"/>
  <c r="AO1208" i="14"/>
  <c r="AP1208" i="14" s="1"/>
  <c r="AQ1208" i="14"/>
  <c r="AR1208" i="14" s="1"/>
  <c r="AK1209" i="14"/>
  <c r="AL1209" i="14" s="1"/>
  <c r="AM1209" i="14"/>
  <c r="AN1209" i="14" s="1"/>
  <c r="AO1209" i="14"/>
  <c r="AP1209" i="14" s="1"/>
  <c r="AQ1209" i="14"/>
  <c r="AR1209" i="14" s="1"/>
  <c r="AK1210" i="14"/>
  <c r="AL1210" i="14" s="1"/>
  <c r="AM1210" i="14"/>
  <c r="AN1210" i="14" s="1"/>
  <c r="AO1210" i="14"/>
  <c r="AP1210" i="14" s="1"/>
  <c r="AQ1210" i="14"/>
  <c r="AR1210" i="14" s="1"/>
  <c r="AK1211" i="14"/>
  <c r="AL1211" i="14" s="1"/>
  <c r="AM1211" i="14"/>
  <c r="AN1211" i="14" s="1"/>
  <c r="AO1211" i="14"/>
  <c r="AP1211" i="14" s="1"/>
  <c r="AQ1211" i="14"/>
  <c r="AR1211" i="14" s="1"/>
  <c r="AK1212" i="14"/>
  <c r="AL1212" i="14" s="1"/>
  <c r="AM1212" i="14"/>
  <c r="AN1212" i="14" s="1"/>
  <c r="AO1212" i="14"/>
  <c r="AP1212" i="14" s="1"/>
  <c r="AQ1212" i="14"/>
  <c r="AR1212" i="14" s="1"/>
  <c r="AK1213" i="14"/>
  <c r="AL1213" i="14" s="1"/>
  <c r="AM1213" i="14"/>
  <c r="AN1213" i="14" s="1"/>
  <c r="AO1213" i="14"/>
  <c r="AP1213" i="14" s="1"/>
  <c r="AQ1213" i="14"/>
  <c r="AR1213" i="14" s="1"/>
  <c r="AK1214" i="14"/>
  <c r="AL1214" i="14" s="1"/>
  <c r="AM1214" i="14"/>
  <c r="AN1214" i="14" s="1"/>
  <c r="AO1214" i="14"/>
  <c r="AP1214" i="14" s="1"/>
  <c r="AQ1214" i="14"/>
  <c r="AR1214" i="14" s="1"/>
  <c r="AK1215" i="14"/>
  <c r="AL1215" i="14" s="1"/>
  <c r="AM1215" i="14"/>
  <c r="AN1215" i="14" s="1"/>
  <c r="AO1215" i="14"/>
  <c r="AP1215" i="14" s="1"/>
  <c r="AQ1215" i="14"/>
  <c r="AR1215" i="14" s="1"/>
  <c r="AK1216" i="14"/>
  <c r="AL1216" i="14" s="1"/>
  <c r="AM1216" i="14"/>
  <c r="AN1216" i="14" s="1"/>
  <c r="AO1216" i="14"/>
  <c r="AP1216" i="14" s="1"/>
  <c r="AQ1216" i="14"/>
  <c r="AR1216" i="14" s="1"/>
  <c r="AK1217" i="14"/>
  <c r="AL1217" i="14" s="1"/>
  <c r="AM1217" i="14"/>
  <c r="AN1217" i="14" s="1"/>
  <c r="AO1217" i="14"/>
  <c r="AP1217" i="14" s="1"/>
  <c r="AQ1217" i="14"/>
  <c r="AR1217" i="14" s="1"/>
  <c r="AK1218" i="14"/>
  <c r="AL1218" i="14" s="1"/>
  <c r="AM1218" i="14"/>
  <c r="AN1218" i="14" s="1"/>
  <c r="AO1218" i="14"/>
  <c r="AP1218" i="14" s="1"/>
  <c r="AQ1218" i="14"/>
  <c r="AR1218" i="14" s="1"/>
  <c r="AK1219" i="14"/>
  <c r="AL1219" i="14" s="1"/>
  <c r="AM1219" i="14"/>
  <c r="AN1219" i="14" s="1"/>
  <c r="AO1219" i="14"/>
  <c r="AP1219" i="14" s="1"/>
  <c r="AQ1219" i="14"/>
  <c r="AR1219" i="14" s="1"/>
  <c r="AK1220" i="14"/>
  <c r="AL1220" i="14" s="1"/>
  <c r="AM1220" i="14"/>
  <c r="AN1220" i="14" s="1"/>
  <c r="AO1220" i="14"/>
  <c r="AP1220" i="14" s="1"/>
  <c r="AQ1220" i="14"/>
  <c r="AR1220" i="14" s="1"/>
  <c r="AK1221" i="14"/>
  <c r="AL1221" i="14" s="1"/>
  <c r="AM1221" i="14"/>
  <c r="AN1221" i="14" s="1"/>
  <c r="AO1221" i="14"/>
  <c r="AP1221" i="14" s="1"/>
  <c r="AQ1221" i="14"/>
  <c r="AR1221" i="14" s="1"/>
  <c r="AK1222" i="14"/>
  <c r="AL1222" i="14" s="1"/>
  <c r="AM1222" i="14"/>
  <c r="AN1222" i="14" s="1"/>
  <c r="AO1222" i="14"/>
  <c r="AP1222" i="14" s="1"/>
  <c r="AQ1222" i="14"/>
  <c r="AR1222" i="14" s="1"/>
  <c r="AK1223" i="14"/>
  <c r="AL1223" i="14" s="1"/>
  <c r="AM1223" i="14"/>
  <c r="AN1223" i="14" s="1"/>
  <c r="AO1223" i="14"/>
  <c r="AP1223" i="14" s="1"/>
  <c r="AQ1223" i="14"/>
  <c r="AR1223" i="14" s="1"/>
  <c r="AK1224" i="14"/>
  <c r="AL1224" i="14" s="1"/>
  <c r="AM1224" i="14"/>
  <c r="AN1224" i="14" s="1"/>
  <c r="AO1224" i="14"/>
  <c r="AP1224" i="14" s="1"/>
  <c r="AQ1224" i="14"/>
  <c r="AR1224" i="14" s="1"/>
  <c r="AK1225" i="14"/>
  <c r="AL1225" i="14" s="1"/>
  <c r="AM1225" i="14"/>
  <c r="AN1225" i="14" s="1"/>
  <c r="AO1225" i="14"/>
  <c r="AP1225" i="14" s="1"/>
  <c r="AQ1225" i="14"/>
  <c r="AR1225" i="14" s="1"/>
  <c r="AK1226" i="14"/>
  <c r="AL1226" i="14" s="1"/>
  <c r="AM1226" i="14"/>
  <c r="AN1226" i="14" s="1"/>
  <c r="AO1226" i="14"/>
  <c r="AP1226" i="14" s="1"/>
  <c r="AQ1226" i="14"/>
  <c r="AR1226" i="14" s="1"/>
  <c r="AK1227" i="14"/>
  <c r="AL1227" i="14" s="1"/>
  <c r="AM1227" i="14"/>
  <c r="AN1227" i="14" s="1"/>
  <c r="AO1227" i="14"/>
  <c r="AP1227" i="14" s="1"/>
  <c r="AQ1227" i="14"/>
  <c r="AR1227" i="14" s="1"/>
  <c r="AK1228" i="14"/>
  <c r="AL1228" i="14" s="1"/>
  <c r="AM1228" i="14"/>
  <c r="AN1228" i="14" s="1"/>
  <c r="AO1228" i="14"/>
  <c r="AP1228" i="14" s="1"/>
  <c r="AQ1228" i="14"/>
  <c r="AR1228" i="14" s="1"/>
  <c r="AK1229" i="14"/>
  <c r="AL1229" i="14" s="1"/>
  <c r="AM1229" i="14"/>
  <c r="AN1229" i="14" s="1"/>
  <c r="AO1229" i="14"/>
  <c r="AP1229" i="14" s="1"/>
  <c r="AQ1229" i="14"/>
  <c r="AR1229" i="14" s="1"/>
  <c r="AK1230" i="14"/>
  <c r="AL1230" i="14" s="1"/>
  <c r="AM1230" i="14"/>
  <c r="AN1230" i="14" s="1"/>
  <c r="AO1230" i="14"/>
  <c r="AP1230" i="14" s="1"/>
  <c r="AQ1230" i="14"/>
  <c r="AR1230" i="14" s="1"/>
  <c r="AK1231" i="14"/>
  <c r="AL1231" i="14" s="1"/>
  <c r="AM1231" i="14"/>
  <c r="AN1231" i="14" s="1"/>
  <c r="AO1231" i="14"/>
  <c r="AP1231" i="14" s="1"/>
  <c r="AQ1231" i="14"/>
  <c r="AR1231" i="14" s="1"/>
  <c r="AK1232" i="14"/>
  <c r="AL1232" i="14" s="1"/>
  <c r="AM1232" i="14"/>
  <c r="AN1232" i="14" s="1"/>
  <c r="AO1232" i="14"/>
  <c r="AP1232" i="14" s="1"/>
  <c r="AQ1232" i="14"/>
  <c r="AR1232" i="14" s="1"/>
  <c r="AK1233" i="14"/>
  <c r="AL1233" i="14" s="1"/>
  <c r="AM1233" i="14"/>
  <c r="AN1233" i="14" s="1"/>
  <c r="AO1233" i="14"/>
  <c r="AP1233" i="14" s="1"/>
  <c r="AQ1233" i="14"/>
  <c r="AR1233" i="14" s="1"/>
  <c r="AK1234" i="14"/>
  <c r="AL1234" i="14" s="1"/>
  <c r="AM1234" i="14"/>
  <c r="AN1234" i="14" s="1"/>
  <c r="AO1234" i="14"/>
  <c r="AP1234" i="14" s="1"/>
  <c r="AQ1234" i="14"/>
  <c r="AR1234" i="14" s="1"/>
  <c r="AK1235" i="14"/>
  <c r="AL1235" i="14" s="1"/>
  <c r="AM1235" i="14"/>
  <c r="AN1235" i="14" s="1"/>
  <c r="AO1235" i="14"/>
  <c r="AP1235" i="14" s="1"/>
  <c r="AQ1235" i="14"/>
  <c r="AR1235" i="14" s="1"/>
  <c r="AK1236" i="14"/>
  <c r="AL1236" i="14" s="1"/>
  <c r="AM1236" i="14"/>
  <c r="AN1236" i="14" s="1"/>
  <c r="AO1236" i="14"/>
  <c r="AP1236" i="14" s="1"/>
  <c r="AQ1236" i="14"/>
  <c r="AR1236" i="14" s="1"/>
  <c r="AK1237" i="14"/>
  <c r="AL1237" i="14" s="1"/>
  <c r="AM1237" i="14"/>
  <c r="AN1237" i="14" s="1"/>
  <c r="AO1237" i="14"/>
  <c r="AP1237" i="14" s="1"/>
  <c r="AQ1237" i="14"/>
  <c r="AR1237" i="14" s="1"/>
  <c r="AK1238" i="14"/>
  <c r="AL1238" i="14" s="1"/>
  <c r="AM1238" i="14"/>
  <c r="AN1238" i="14" s="1"/>
  <c r="AO1238" i="14"/>
  <c r="AP1238" i="14" s="1"/>
  <c r="AQ1238" i="14"/>
  <c r="AR1238" i="14" s="1"/>
  <c r="AK1239" i="14"/>
  <c r="AL1239" i="14" s="1"/>
  <c r="AM1239" i="14"/>
  <c r="AN1239" i="14" s="1"/>
  <c r="AO1239" i="14"/>
  <c r="AP1239" i="14" s="1"/>
  <c r="AQ1239" i="14"/>
  <c r="AR1239" i="14" s="1"/>
  <c r="AK1240" i="14"/>
  <c r="AL1240" i="14" s="1"/>
  <c r="AM1240" i="14"/>
  <c r="AN1240" i="14" s="1"/>
  <c r="AO1240" i="14"/>
  <c r="AP1240" i="14" s="1"/>
  <c r="AQ1240" i="14"/>
  <c r="AR1240" i="14" s="1"/>
  <c r="AK1241" i="14"/>
  <c r="AL1241" i="14" s="1"/>
  <c r="AM1241" i="14"/>
  <c r="AN1241" i="14" s="1"/>
  <c r="AO1241" i="14"/>
  <c r="AP1241" i="14" s="1"/>
  <c r="AQ1241" i="14"/>
  <c r="AR1241" i="14" s="1"/>
  <c r="AK1242" i="14"/>
  <c r="AL1242" i="14" s="1"/>
  <c r="AM1242" i="14"/>
  <c r="AN1242" i="14" s="1"/>
  <c r="AO1242" i="14"/>
  <c r="AP1242" i="14" s="1"/>
  <c r="AQ1242" i="14"/>
  <c r="AR1242" i="14" s="1"/>
  <c r="AK1243" i="14"/>
  <c r="AL1243" i="14" s="1"/>
  <c r="AM1243" i="14"/>
  <c r="AN1243" i="14" s="1"/>
  <c r="AO1243" i="14"/>
  <c r="AP1243" i="14" s="1"/>
  <c r="AQ1243" i="14"/>
  <c r="AR1243" i="14" s="1"/>
  <c r="AK1244" i="14"/>
  <c r="AL1244" i="14" s="1"/>
  <c r="AM1244" i="14"/>
  <c r="AN1244" i="14" s="1"/>
  <c r="AO1244" i="14"/>
  <c r="AP1244" i="14" s="1"/>
  <c r="AQ1244" i="14"/>
  <c r="AR1244" i="14" s="1"/>
  <c r="AK1245" i="14"/>
  <c r="AL1245" i="14" s="1"/>
  <c r="AM1245" i="14"/>
  <c r="AN1245" i="14" s="1"/>
  <c r="AO1245" i="14"/>
  <c r="AP1245" i="14" s="1"/>
  <c r="AQ1245" i="14"/>
  <c r="AR1245" i="14" s="1"/>
  <c r="AK1246" i="14"/>
  <c r="AL1246" i="14" s="1"/>
  <c r="AM1246" i="14"/>
  <c r="AN1246" i="14" s="1"/>
  <c r="AO1246" i="14"/>
  <c r="AP1246" i="14" s="1"/>
  <c r="AQ1246" i="14"/>
  <c r="AR1246" i="14" s="1"/>
  <c r="AK1247" i="14"/>
  <c r="AL1247" i="14" s="1"/>
  <c r="AM1247" i="14"/>
  <c r="AN1247" i="14" s="1"/>
  <c r="AO1247" i="14"/>
  <c r="AP1247" i="14" s="1"/>
  <c r="AQ1247" i="14"/>
  <c r="AR1247" i="14" s="1"/>
  <c r="AK1248" i="14"/>
  <c r="AL1248" i="14" s="1"/>
  <c r="AM1248" i="14"/>
  <c r="AN1248" i="14" s="1"/>
  <c r="AO1248" i="14"/>
  <c r="AP1248" i="14" s="1"/>
  <c r="AQ1248" i="14"/>
  <c r="AR1248" i="14" s="1"/>
  <c r="AK1249" i="14"/>
  <c r="AL1249" i="14" s="1"/>
  <c r="AM1249" i="14"/>
  <c r="AN1249" i="14" s="1"/>
  <c r="AO1249" i="14"/>
  <c r="AP1249" i="14" s="1"/>
  <c r="AQ1249" i="14"/>
  <c r="AR1249" i="14" s="1"/>
  <c r="AK1250" i="14"/>
  <c r="AL1250" i="14" s="1"/>
  <c r="AM1250" i="14"/>
  <c r="AN1250" i="14" s="1"/>
  <c r="AO1250" i="14"/>
  <c r="AP1250" i="14" s="1"/>
  <c r="AQ1250" i="14"/>
  <c r="AR1250" i="14" s="1"/>
  <c r="AK1251" i="14"/>
  <c r="AL1251" i="14" s="1"/>
  <c r="AM1251" i="14"/>
  <c r="AN1251" i="14" s="1"/>
  <c r="AO1251" i="14"/>
  <c r="AP1251" i="14" s="1"/>
  <c r="AQ1251" i="14"/>
  <c r="AR1251" i="14" s="1"/>
  <c r="AK1252" i="14"/>
  <c r="AL1252" i="14" s="1"/>
  <c r="AM1252" i="14"/>
  <c r="AN1252" i="14" s="1"/>
  <c r="AO1252" i="14"/>
  <c r="AP1252" i="14" s="1"/>
  <c r="AQ1252" i="14"/>
  <c r="AR1252" i="14" s="1"/>
  <c r="AK1253" i="14"/>
  <c r="AL1253" i="14" s="1"/>
  <c r="AM1253" i="14"/>
  <c r="AN1253" i="14" s="1"/>
  <c r="AO1253" i="14"/>
  <c r="AP1253" i="14" s="1"/>
  <c r="AQ1253" i="14"/>
  <c r="AR1253" i="14" s="1"/>
  <c r="AK1254" i="14"/>
  <c r="AL1254" i="14" s="1"/>
  <c r="AM1254" i="14"/>
  <c r="AN1254" i="14" s="1"/>
  <c r="AO1254" i="14"/>
  <c r="AP1254" i="14" s="1"/>
  <c r="AQ1254" i="14"/>
  <c r="AR1254" i="14" s="1"/>
  <c r="AK1255" i="14"/>
  <c r="AL1255" i="14" s="1"/>
  <c r="AM1255" i="14"/>
  <c r="AN1255" i="14" s="1"/>
  <c r="AO1255" i="14"/>
  <c r="AP1255" i="14" s="1"/>
  <c r="AQ1255" i="14"/>
  <c r="AR1255" i="14" s="1"/>
  <c r="AK1256" i="14"/>
  <c r="AL1256" i="14" s="1"/>
  <c r="AM1256" i="14"/>
  <c r="AN1256" i="14" s="1"/>
  <c r="AO1256" i="14"/>
  <c r="AP1256" i="14" s="1"/>
  <c r="AQ1256" i="14"/>
  <c r="AR1256" i="14" s="1"/>
  <c r="AK1257" i="14"/>
  <c r="AL1257" i="14" s="1"/>
  <c r="AM1257" i="14"/>
  <c r="AN1257" i="14" s="1"/>
  <c r="AO1257" i="14"/>
  <c r="AP1257" i="14" s="1"/>
  <c r="AQ1257" i="14"/>
  <c r="AR1257" i="14" s="1"/>
  <c r="AK1258" i="14"/>
  <c r="AL1258" i="14" s="1"/>
  <c r="AM1258" i="14"/>
  <c r="AN1258" i="14" s="1"/>
  <c r="AO1258" i="14"/>
  <c r="AP1258" i="14" s="1"/>
  <c r="AQ1258" i="14"/>
  <c r="AR1258" i="14" s="1"/>
  <c r="AK1259" i="14"/>
  <c r="AL1259" i="14" s="1"/>
  <c r="AM1259" i="14"/>
  <c r="AN1259" i="14" s="1"/>
  <c r="AO1259" i="14"/>
  <c r="AP1259" i="14" s="1"/>
  <c r="AQ1259" i="14"/>
  <c r="AR1259" i="14" s="1"/>
  <c r="AK1260" i="14"/>
  <c r="AL1260" i="14" s="1"/>
  <c r="AM1260" i="14"/>
  <c r="AN1260" i="14" s="1"/>
  <c r="AO1260" i="14"/>
  <c r="AP1260" i="14" s="1"/>
  <c r="AQ1260" i="14"/>
  <c r="AR1260" i="14" s="1"/>
  <c r="AK1261" i="14"/>
  <c r="AL1261" i="14" s="1"/>
  <c r="AM1261" i="14"/>
  <c r="AN1261" i="14" s="1"/>
  <c r="AO1261" i="14"/>
  <c r="AP1261" i="14" s="1"/>
  <c r="AQ1261" i="14"/>
  <c r="AR1261" i="14" s="1"/>
  <c r="AK1262" i="14"/>
  <c r="AL1262" i="14" s="1"/>
  <c r="AM1262" i="14"/>
  <c r="AN1262" i="14" s="1"/>
  <c r="AO1262" i="14"/>
  <c r="AP1262" i="14" s="1"/>
  <c r="AQ1262" i="14"/>
  <c r="AR1262" i="14" s="1"/>
  <c r="AK1263" i="14"/>
  <c r="AL1263" i="14" s="1"/>
  <c r="AM1263" i="14"/>
  <c r="AN1263" i="14" s="1"/>
  <c r="AO1263" i="14"/>
  <c r="AP1263" i="14" s="1"/>
  <c r="AQ1263" i="14"/>
  <c r="AR1263" i="14" s="1"/>
  <c r="AK1264" i="14"/>
  <c r="AL1264" i="14" s="1"/>
  <c r="AM1264" i="14"/>
  <c r="AN1264" i="14" s="1"/>
  <c r="AO1264" i="14"/>
  <c r="AP1264" i="14" s="1"/>
  <c r="AQ1264" i="14"/>
  <c r="AR1264" i="14" s="1"/>
  <c r="AK1265" i="14"/>
  <c r="AL1265" i="14" s="1"/>
  <c r="AM1265" i="14"/>
  <c r="AN1265" i="14" s="1"/>
  <c r="AO1265" i="14"/>
  <c r="AP1265" i="14" s="1"/>
  <c r="AQ1265" i="14"/>
  <c r="AR1265" i="14" s="1"/>
  <c r="AK1266" i="14"/>
  <c r="AL1266" i="14" s="1"/>
  <c r="AM1266" i="14"/>
  <c r="AN1266" i="14" s="1"/>
  <c r="AO1266" i="14"/>
  <c r="AP1266" i="14" s="1"/>
  <c r="AQ1266" i="14"/>
  <c r="AR1266" i="14" s="1"/>
  <c r="AK1267" i="14"/>
  <c r="AL1267" i="14" s="1"/>
  <c r="AM1267" i="14"/>
  <c r="AN1267" i="14" s="1"/>
  <c r="AO1267" i="14"/>
  <c r="AP1267" i="14" s="1"/>
  <c r="AQ1267" i="14"/>
  <c r="AR1267" i="14" s="1"/>
  <c r="AK1268" i="14"/>
  <c r="AL1268" i="14" s="1"/>
  <c r="AM1268" i="14"/>
  <c r="AN1268" i="14" s="1"/>
  <c r="AO1268" i="14"/>
  <c r="AP1268" i="14" s="1"/>
  <c r="AQ1268" i="14"/>
  <c r="AR1268" i="14" s="1"/>
  <c r="AK1269" i="14"/>
  <c r="AL1269" i="14" s="1"/>
  <c r="AM1269" i="14"/>
  <c r="AN1269" i="14" s="1"/>
  <c r="AO1269" i="14"/>
  <c r="AP1269" i="14" s="1"/>
  <c r="AQ1269" i="14"/>
  <c r="AR1269" i="14" s="1"/>
  <c r="AK1270" i="14"/>
  <c r="AL1270" i="14" s="1"/>
  <c r="AM1270" i="14"/>
  <c r="AN1270" i="14" s="1"/>
  <c r="AO1270" i="14"/>
  <c r="AP1270" i="14" s="1"/>
  <c r="AQ1270" i="14"/>
  <c r="AR1270" i="14" s="1"/>
  <c r="AK1271" i="14"/>
  <c r="AL1271" i="14" s="1"/>
  <c r="AM1271" i="14"/>
  <c r="AN1271" i="14" s="1"/>
  <c r="AO1271" i="14"/>
  <c r="AP1271" i="14" s="1"/>
  <c r="AQ1271" i="14"/>
  <c r="AR1271" i="14" s="1"/>
  <c r="AK1272" i="14"/>
  <c r="AL1272" i="14" s="1"/>
  <c r="AM1272" i="14"/>
  <c r="AN1272" i="14" s="1"/>
  <c r="AO1272" i="14"/>
  <c r="AP1272" i="14" s="1"/>
  <c r="AQ1272" i="14"/>
  <c r="AR1272" i="14" s="1"/>
  <c r="AK1273" i="14"/>
  <c r="AL1273" i="14" s="1"/>
  <c r="AM1273" i="14"/>
  <c r="AN1273" i="14" s="1"/>
  <c r="AO1273" i="14"/>
  <c r="AP1273" i="14" s="1"/>
  <c r="AQ1273" i="14"/>
  <c r="AR1273" i="14" s="1"/>
  <c r="AK1274" i="14"/>
  <c r="AL1274" i="14" s="1"/>
  <c r="AM1274" i="14"/>
  <c r="AN1274" i="14" s="1"/>
  <c r="AO1274" i="14"/>
  <c r="AP1274" i="14" s="1"/>
  <c r="AQ1274" i="14"/>
  <c r="AR1274" i="14" s="1"/>
  <c r="AK1275" i="14"/>
  <c r="AL1275" i="14" s="1"/>
  <c r="AM1275" i="14"/>
  <c r="AN1275" i="14" s="1"/>
  <c r="AO1275" i="14"/>
  <c r="AP1275" i="14" s="1"/>
  <c r="AQ1275" i="14"/>
  <c r="AR1275" i="14" s="1"/>
  <c r="AK1276" i="14"/>
  <c r="AL1276" i="14" s="1"/>
  <c r="AM1276" i="14"/>
  <c r="AN1276" i="14" s="1"/>
  <c r="AO1276" i="14"/>
  <c r="AP1276" i="14" s="1"/>
  <c r="AQ1276" i="14"/>
  <c r="AR1276" i="14" s="1"/>
  <c r="AK1277" i="14"/>
  <c r="AL1277" i="14" s="1"/>
  <c r="AM1277" i="14"/>
  <c r="AN1277" i="14" s="1"/>
  <c r="AO1277" i="14"/>
  <c r="AP1277" i="14" s="1"/>
  <c r="AQ1277" i="14"/>
  <c r="AR1277" i="14" s="1"/>
  <c r="AK1278" i="14"/>
  <c r="AL1278" i="14" s="1"/>
  <c r="AM1278" i="14"/>
  <c r="AN1278" i="14" s="1"/>
  <c r="AO1278" i="14"/>
  <c r="AP1278" i="14" s="1"/>
  <c r="AQ1278" i="14"/>
  <c r="AR1278" i="14" s="1"/>
  <c r="AK1279" i="14"/>
  <c r="AL1279" i="14" s="1"/>
  <c r="AM1279" i="14"/>
  <c r="AN1279" i="14" s="1"/>
  <c r="AO1279" i="14"/>
  <c r="AP1279" i="14" s="1"/>
  <c r="AQ1279" i="14"/>
  <c r="AR1279" i="14" s="1"/>
  <c r="AK1280" i="14"/>
  <c r="AL1280" i="14" s="1"/>
  <c r="AM1280" i="14"/>
  <c r="AN1280" i="14" s="1"/>
  <c r="AO1280" i="14"/>
  <c r="AP1280" i="14" s="1"/>
  <c r="AQ1280" i="14"/>
  <c r="AR1280" i="14" s="1"/>
  <c r="AK1281" i="14"/>
  <c r="AL1281" i="14" s="1"/>
  <c r="AM1281" i="14"/>
  <c r="AN1281" i="14" s="1"/>
  <c r="AO1281" i="14"/>
  <c r="AP1281" i="14" s="1"/>
  <c r="AQ1281" i="14"/>
  <c r="AR1281" i="14" s="1"/>
  <c r="AK1282" i="14"/>
  <c r="AL1282" i="14" s="1"/>
  <c r="AM1282" i="14"/>
  <c r="AN1282" i="14" s="1"/>
  <c r="AO1282" i="14"/>
  <c r="AP1282" i="14" s="1"/>
  <c r="AQ1282" i="14"/>
  <c r="AR1282" i="14" s="1"/>
  <c r="AK1283" i="14"/>
  <c r="AL1283" i="14" s="1"/>
  <c r="AM1283" i="14"/>
  <c r="AN1283" i="14" s="1"/>
  <c r="AO1283" i="14"/>
  <c r="AP1283" i="14" s="1"/>
  <c r="AQ1283" i="14"/>
  <c r="AR1283" i="14" s="1"/>
  <c r="AK1284" i="14"/>
  <c r="AL1284" i="14" s="1"/>
  <c r="AM1284" i="14"/>
  <c r="AN1284" i="14" s="1"/>
  <c r="AO1284" i="14"/>
  <c r="AP1284" i="14" s="1"/>
  <c r="AQ1284" i="14"/>
  <c r="AR1284" i="14" s="1"/>
  <c r="AK1285" i="14"/>
  <c r="AL1285" i="14" s="1"/>
  <c r="AM1285" i="14"/>
  <c r="AN1285" i="14" s="1"/>
  <c r="AO1285" i="14"/>
  <c r="AP1285" i="14" s="1"/>
  <c r="AQ1285" i="14"/>
  <c r="AR1285" i="14" s="1"/>
  <c r="AK1286" i="14"/>
  <c r="AL1286" i="14" s="1"/>
  <c r="AM1286" i="14"/>
  <c r="AN1286" i="14" s="1"/>
  <c r="AO1286" i="14"/>
  <c r="AP1286" i="14" s="1"/>
  <c r="AQ1286" i="14"/>
  <c r="AR1286" i="14" s="1"/>
  <c r="AK1287" i="14"/>
  <c r="AL1287" i="14" s="1"/>
  <c r="AM1287" i="14"/>
  <c r="AN1287" i="14" s="1"/>
  <c r="AO1287" i="14"/>
  <c r="AP1287" i="14" s="1"/>
  <c r="AQ1287" i="14"/>
  <c r="AR1287" i="14" s="1"/>
  <c r="AK1288" i="14"/>
  <c r="AL1288" i="14" s="1"/>
  <c r="AM1288" i="14"/>
  <c r="AN1288" i="14" s="1"/>
  <c r="AO1288" i="14"/>
  <c r="AP1288" i="14" s="1"/>
  <c r="AQ1288" i="14"/>
  <c r="AR1288" i="14" s="1"/>
  <c r="AK1289" i="14"/>
  <c r="AL1289" i="14" s="1"/>
  <c r="AM1289" i="14"/>
  <c r="AN1289" i="14" s="1"/>
  <c r="AO1289" i="14"/>
  <c r="AP1289" i="14" s="1"/>
  <c r="AQ1289" i="14"/>
  <c r="AR1289" i="14" s="1"/>
  <c r="AK1290" i="14"/>
  <c r="AL1290" i="14" s="1"/>
  <c r="AM1290" i="14"/>
  <c r="AN1290" i="14" s="1"/>
  <c r="AO1290" i="14"/>
  <c r="AP1290" i="14" s="1"/>
  <c r="AQ1290" i="14"/>
  <c r="AR1290" i="14" s="1"/>
  <c r="AK1291" i="14"/>
  <c r="AL1291" i="14" s="1"/>
  <c r="AM1291" i="14"/>
  <c r="AN1291" i="14" s="1"/>
  <c r="AO1291" i="14"/>
  <c r="AP1291" i="14" s="1"/>
  <c r="AQ1291" i="14"/>
  <c r="AR1291" i="14" s="1"/>
  <c r="AK1292" i="14"/>
  <c r="AL1292" i="14" s="1"/>
  <c r="AM1292" i="14"/>
  <c r="AN1292" i="14" s="1"/>
  <c r="AO1292" i="14"/>
  <c r="AP1292" i="14" s="1"/>
  <c r="AQ1292" i="14"/>
  <c r="AR1292" i="14" s="1"/>
  <c r="AK1293" i="14"/>
  <c r="AL1293" i="14" s="1"/>
  <c r="AM1293" i="14"/>
  <c r="AN1293" i="14" s="1"/>
  <c r="AO1293" i="14"/>
  <c r="AP1293" i="14" s="1"/>
  <c r="AQ1293" i="14"/>
  <c r="AR1293" i="14" s="1"/>
  <c r="AK1294" i="14"/>
  <c r="AL1294" i="14" s="1"/>
  <c r="AM1294" i="14"/>
  <c r="AN1294" i="14" s="1"/>
  <c r="AO1294" i="14"/>
  <c r="AP1294" i="14" s="1"/>
  <c r="AQ1294" i="14"/>
  <c r="AR1294" i="14" s="1"/>
  <c r="AK1295" i="14"/>
  <c r="AL1295" i="14" s="1"/>
  <c r="AM1295" i="14"/>
  <c r="AN1295" i="14" s="1"/>
  <c r="AO1295" i="14"/>
  <c r="AP1295" i="14" s="1"/>
  <c r="AQ1295" i="14"/>
  <c r="AR1295" i="14" s="1"/>
  <c r="AK1296" i="14"/>
  <c r="AL1296" i="14" s="1"/>
  <c r="AM1296" i="14"/>
  <c r="AN1296" i="14" s="1"/>
  <c r="AO1296" i="14"/>
  <c r="AP1296" i="14" s="1"/>
  <c r="AQ1296" i="14"/>
  <c r="AR1296" i="14" s="1"/>
  <c r="AK1297" i="14"/>
  <c r="AL1297" i="14" s="1"/>
  <c r="AM1297" i="14"/>
  <c r="AN1297" i="14" s="1"/>
  <c r="AO1297" i="14"/>
  <c r="AP1297" i="14" s="1"/>
  <c r="AQ1297" i="14"/>
  <c r="AR1297" i="14" s="1"/>
  <c r="AK1298" i="14"/>
  <c r="AL1298" i="14" s="1"/>
  <c r="AM1298" i="14"/>
  <c r="AN1298" i="14" s="1"/>
  <c r="AO1298" i="14"/>
  <c r="AP1298" i="14" s="1"/>
  <c r="AQ1298" i="14"/>
  <c r="AR1298" i="14" s="1"/>
  <c r="AK1299" i="14"/>
  <c r="AL1299" i="14" s="1"/>
  <c r="AM1299" i="14"/>
  <c r="AN1299" i="14" s="1"/>
  <c r="AO1299" i="14"/>
  <c r="AP1299" i="14" s="1"/>
  <c r="AQ1299" i="14"/>
  <c r="AR1299" i="14" s="1"/>
  <c r="AK1300" i="14"/>
  <c r="AL1300" i="14" s="1"/>
  <c r="AM1300" i="14"/>
  <c r="AN1300" i="14" s="1"/>
  <c r="AO1300" i="14"/>
  <c r="AP1300" i="14" s="1"/>
  <c r="AQ1300" i="14"/>
  <c r="AR1300" i="14" s="1"/>
  <c r="AK1301" i="14"/>
  <c r="AL1301" i="14" s="1"/>
  <c r="AM1301" i="14"/>
  <c r="AN1301" i="14" s="1"/>
  <c r="AO1301" i="14"/>
  <c r="AP1301" i="14" s="1"/>
  <c r="AQ1301" i="14"/>
  <c r="AR1301" i="14" s="1"/>
  <c r="AK1302" i="14"/>
  <c r="AL1302" i="14" s="1"/>
  <c r="AM1302" i="14"/>
  <c r="AN1302" i="14" s="1"/>
  <c r="AO1302" i="14"/>
  <c r="AP1302" i="14" s="1"/>
  <c r="AQ1302" i="14"/>
  <c r="AR1302" i="14" s="1"/>
  <c r="AK1303" i="14"/>
  <c r="AL1303" i="14" s="1"/>
  <c r="AM1303" i="14"/>
  <c r="AN1303" i="14" s="1"/>
  <c r="AO1303" i="14"/>
  <c r="AP1303" i="14" s="1"/>
  <c r="AQ1303" i="14"/>
  <c r="AR1303" i="14" s="1"/>
  <c r="AK1304" i="14"/>
  <c r="AL1304" i="14" s="1"/>
  <c r="AM1304" i="14"/>
  <c r="AN1304" i="14" s="1"/>
  <c r="AO1304" i="14"/>
  <c r="AP1304" i="14" s="1"/>
  <c r="AQ1304" i="14"/>
  <c r="AR1304" i="14" s="1"/>
  <c r="AK1305" i="14"/>
  <c r="AL1305" i="14" s="1"/>
  <c r="AM1305" i="14"/>
  <c r="AN1305" i="14" s="1"/>
  <c r="AO1305" i="14"/>
  <c r="AP1305" i="14" s="1"/>
  <c r="AQ1305" i="14"/>
  <c r="AR1305" i="14" s="1"/>
  <c r="AK1306" i="14"/>
  <c r="AL1306" i="14" s="1"/>
  <c r="AM1306" i="14"/>
  <c r="AN1306" i="14" s="1"/>
  <c r="AO1306" i="14"/>
  <c r="AP1306" i="14" s="1"/>
  <c r="AQ1306" i="14"/>
  <c r="AR1306" i="14" s="1"/>
  <c r="AK1307" i="14"/>
  <c r="AL1307" i="14" s="1"/>
  <c r="AM1307" i="14"/>
  <c r="AN1307" i="14" s="1"/>
  <c r="AO1307" i="14"/>
  <c r="AP1307" i="14" s="1"/>
  <c r="AQ1307" i="14"/>
  <c r="AR1307" i="14" s="1"/>
  <c r="AK1308" i="14"/>
  <c r="AL1308" i="14" s="1"/>
  <c r="AM1308" i="14"/>
  <c r="AN1308" i="14" s="1"/>
  <c r="AO1308" i="14"/>
  <c r="AP1308" i="14" s="1"/>
  <c r="AQ1308" i="14"/>
  <c r="AR1308" i="14" s="1"/>
  <c r="AK1309" i="14"/>
  <c r="AL1309" i="14" s="1"/>
  <c r="AM1309" i="14"/>
  <c r="AN1309" i="14" s="1"/>
  <c r="AO1309" i="14"/>
  <c r="AP1309" i="14" s="1"/>
  <c r="AQ1309" i="14"/>
  <c r="AR1309" i="14" s="1"/>
  <c r="AK1310" i="14"/>
  <c r="AL1310" i="14" s="1"/>
  <c r="AM1310" i="14"/>
  <c r="AN1310" i="14" s="1"/>
  <c r="AO1310" i="14"/>
  <c r="AP1310" i="14" s="1"/>
  <c r="AQ1310" i="14"/>
  <c r="AR1310" i="14" s="1"/>
  <c r="AK1311" i="14"/>
  <c r="AL1311" i="14" s="1"/>
  <c r="AM1311" i="14"/>
  <c r="AN1311" i="14" s="1"/>
  <c r="AO1311" i="14"/>
  <c r="AP1311" i="14" s="1"/>
  <c r="AQ1311" i="14"/>
  <c r="AR1311" i="14" s="1"/>
  <c r="AK1312" i="14"/>
  <c r="AL1312" i="14" s="1"/>
  <c r="AM1312" i="14"/>
  <c r="AN1312" i="14" s="1"/>
  <c r="AO1312" i="14"/>
  <c r="AP1312" i="14" s="1"/>
  <c r="AQ1312" i="14"/>
  <c r="AR1312" i="14" s="1"/>
  <c r="AK1313" i="14"/>
  <c r="AL1313" i="14" s="1"/>
  <c r="AM1313" i="14"/>
  <c r="AN1313" i="14" s="1"/>
  <c r="AO1313" i="14"/>
  <c r="AP1313" i="14" s="1"/>
  <c r="AQ1313" i="14"/>
  <c r="AR1313" i="14" s="1"/>
  <c r="AK1314" i="14"/>
  <c r="AL1314" i="14" s="1"/>
  <c r="AM1314" i="14"/>
  <c r="AN1314" i="14" s="1"/>
  <c r="AO1314" i="14"/>
  <c r="AP1314" i="14" s="1"/>
  <c r="AQ1314" i="14"/>
  <c r="AR1314" i="14" s="1"/>
  <c r="AK327" i="14"/>
  <c r="AL327" i="14" s="1"/>
  <c r="AM327" i="14"/>
  <c r="AN327" i="14" s="1"/>
  <c r="AO327" i="14"/>
  <c r="AP327" i="14" s="1"/>
  <c r="AQ327" i="14"/>
  <c r="AR327" i="14" s="1"/>
  <c r="AK328" i="14"/>
  <c r="AL328" i="14" s="1"/>
  <c r="AM328" i="14"/>
  <c r="AN328" i="14" s="1"/>
  <c r="AO328" i="14"/>
  <c r="AP328" i="14" s="1"/>
  <c r="AQ328" i="14"/>
  <c r="AR328" i="14" s="1"/>
  <c r="AK1315" i="14"/>
  <c r="AL1315" i="14" s="1"/>
  <c r="AM1315" i="14"/>
  <c r="AN1315" i="14" s="1"/>
  <c r="AO1315" i="14"/>
  <c r="AP1315" i="14" s="1"/>
  <c r="AQ1315" i="14"/>
  <c r="AR1315" i="14" s="1"/>
  <c r="AK329" i="14"/>
  <c r="AL329" i="14" s="1"/>
  <c r="AM329" i="14"/>
  <c r="AN329" i="14" s="1"/>
  <c r="AO329" i="14"/>
  <c r="AP329" i="14" s="1"/>
  <c r="AQ329" i="14"/>
  <c r="AR329" i="14" s="1"/>
  <c r="AK330" i="14"/>
  <c r="AL330" i="14" s="1"/>
  <c r="AM330" i="14"/>
  <c r="AN330" i="14" s="1"/>
  <c r="AO330" i="14"/>
  <c r="AP330" i="14" s="1"/>
  <c r="AQ330" i="14"/>
  <c r="AR330" i="14" s="1"/>
  <c r="AK331" i="14"/>
  <c r="AL331" i="14" s="1"/>
  <c r="AM331" i="14"/>
  <c r="AN331" i="14" s="1"/>
  <c r="AO331" i="14"/>
  <c r="AP331" i="14" s="1"/>
  <c r="AQ331" i="14"/>
  <c r="AR331" i="14" s="1"/>
  <c r="AK1316" i="14"/>
  <c r="AL1316" i="14" s="1"/>
  <c r="AM1316" i="14"/>
  <c r="AN1316" i="14" s="1"/>
  <c r="AO1316" i="14"/>
  <c r="AP1316" i="14" s="1"/>
  <c r="AQ1316" i="14"/>
  <c r="AR1316" i="14" s="1"/>
  <c r="AK1317" i="14"/>
  <c r="AL1317" i="14" s="1"/>
  <c r="AM1317" i="14"/>
  <c r="AN1317" i="14" s="1"/>
  <c r="AO1317" i="14"/>
  <c r="AP1317" i="14" s="1"/>
  <c r="AQ1317" i="14"/>
  <c r="AR1317" i="14" s="1"/>
  <c r="AK332" i="14"/>
  <c r="AL332" i="14" s="1"/>
  <c r="AM332" i="14"/>
  <c r="AN332" i="14" s="1"/>
  <c r="AO332" i="14"/>
  <c r="AP332" i="14" s="1"/>
  <c r="AQ332" i="14"/>
  <c r="AR332" i="14" s="1"/>
  <c r="AK333" i="14"/>
  <c r="AL333" i="14" s="1"/>
  <c r="AM333" i="14"/>
  <c r="AN333" i="14" s="1"/>
  <c r="AO333" i="14"/>
  <c r="AP333" i="14" s="1"/>
  <c r="AQ333" i="14"/>
  <c r="AR333" i="14" s="1"/>
  <c r="AK1318" i="14"/>
  <c r="AL1318" i="14" s="1"/>
  <c r="AM1318" i="14"/>
  <c r="AN1318" i="14" s="1"/>
  <c r="AO1318" i="14"/>
  <c r="AP1318" i="14" s="1"/>
  <c r="AQ1318" i="14"/>
  <c r="AR1318" i="14" s="1"/>
  <c r="AK1319" i="14"/>
  <c r="AL1319" i="14" s="1"/>
  <c r="AM1319" i="14"/>
  <c r="AN1319" i="14" s="1"/>
  <c r="AO1319" i="14"/>
  <c r="AP1319" i="14" s="1"/>
  <c r="AQ1319" i="14"/>
  <c r="AR1319" i="14" s="1"/>
  <c r="AK1320" i="14"/>
  <c r="AL1320" i="14" s="1"/>
  <c r="AM1320" i="14"/>
  <c r="AN1320" i="14" s="1"/>
  <c r="AO1320" i="14"/>
  <c r="AP1320" i="14" s="1"/>
  <c r="AQ1320" i="14"/>
  <c r="AR1320" i="14" s="1"/>
  <c r="AK1321" i="14"/>
  <c r="AL1321" i="14" s="1"/>
  <c r="AM1321" i="14"/>
  <c r="AN1321" i="14" s="1"/>
  <c r="AO1321" i="14"/>
  <c r="AP1321" i="14" s="1"/>
  <c r="AQ1321" i="14"/>
  <c r="AR1321" i="14" s="1"/>
  <c r="AK1322" i="14"/>
  <c r="AL1322" i="14" s="1"/>
  <c r="AM1322" i="14"/>
  <c r="AN1322" i="14" s="1"/>
  <c r="AO1322" i="14"/>
  <c r="AP1322" i="14" s="1"/>
  <c r="AQ1322" i="14"/>
  <c r="AR1322" i="14" s="1"/>
  <c r="AK1323" i="14"/>
  <c r="AL1323" i="14" s="1"/>
  <c r="AM1323" i="14"/>
  <c r="AN1323" i="14" s="1"/>
  <c r="AO1323" i="14"/>
  <c r="AP1323" i="14" s="1"/>
  <c r="AQ1323" i="14"/>
  <c r="AR1323" i="14" s="1"/>
  <c r="AK1324" i="14"/>
  <c r="AL1324" i="14" s="1"/>
  <c r="AM1324" i="14"/>
  <c r="AN1324" i="14" s="1"/>
  <c r="AO1324" i="14"/>
  <c r="AP1324" i="14" s="1"/>
  <c r="AQ1324" i="14"/>
  <c r="AR1324" i="14" s="1"/>
  <c r="AK1325" i="14"/>
  <c r="AL1325" i="14" s="1"/>
  <c r="AM1325" i="14"/>
  <c r="AN1325" i="14" s="1"/>
  <c r="AO1325" i="14"/>
  <c r="AP1325" i="14" s="1"/>
  <c r="AQ1325" i="14"/>
  <c r="AR1325" i="14" s="1"/>
  <c r="AK1326" i="14"/>
  <c r="AL1326" i="14" s="1"/>
  <c r="AM1326" i="14"/>
  <c r="AN1326" i="14" s="1"/>
  <c r="AO1326" i="14"/>
  <c r="AP1326" i="14" s="1"/>
  <c r="AQ1326" i="14"/>
  <c r="AR1326" i="14" s="1"/>
  <c r="AK1327" i="14"/>
  <c r="AL1327" i="14" s="1"/>
  <c r="AM1327" i="14"/>
  <c r="AN1327" i="14" s="1"/>
  <c r="AO1327" i="14"/>
  <c r="AP1327" i="14" s="1"/>
  <c r="AQ1327" i="14"/>
  <c r="AR1327" i="14" s="1"/>
  <c r="AK1328" i="14"/>
  <c r="AL1328" i="14" s="1"/>
  <c r="AM1328" i="14"/>
  <c r="AN1328" i="14" s="1"/>
  <c r="AO1328" i="14"/>
  <c r="AP1328" i="14" s="1"/>
  <c r="AQ1328" i="14"/>
  <c r="AR1328" i="14" s="1"/>
  <c r="AK1329" i="14"/>
  <c r="AL1329" i="14" s="1"/>
  <c r="AM1329" i="14"/>
  <c r="AN1329" i="14" s="1"/>
  <c r="AO1329" i="14"/>
  <c r="AP1329" i="14" s="1"/>
  <c r="AQ1329" i="14"/>
  <c r="AR1329" i="14" s="1"/>
  <c r="AK1330" i="14"/>
  <c r="AL1330" i="14" s="1"/>
  <c r="AM1330" i="14"/>
  <c r="AN1330" i="14" s="1"/>
  <c r="AO1330" i="14"/>
  <c r="AP1330" i="14" s="1"/>
  <c r="AQ1330" i="14"/>
  <c r="AR1330" i="14" s="1"/>
  <c r="AK1331" i="14"/>
  <c r="AL1331" i="14" s="1"/>
  <c r="AM1331" i="14"/>
  <c r="AN1331" i="14" s="1"/>
  <c r="AO1331" i="14"/>
  <c r="AP1331" i="14" s="1"/>
  <c r="AQ1331" i="14"/>
  <c r="AR1331" i="14" s="1"/>
  <c r="AK1332" i="14"/>
  <c r="AL1332" i="14" s="1"/>
  <c r="AM1332" i="14"/>
  <c r="AN1332" i="14" s="1"/>
  <c r="AO1332" i="14"/>
  <c r="AP1332" i="14" s="1"/>
  <c r="AQ1332" i="14"/>
  <c r="AR1332" i="14" s="1"/>
  <c r="AK1333" i="14"/>
  <c r="AL1333" i="14" s="1"/>
  <c r="AM1333" i="14"/>
  <c r="AN1333" i="14" s="1"/>
  <c r="AO1333" i="14"/>
  <c r="AP1333" i="14" s="1"/>
  <c r="AQ1333" i="14"/>
  <c r="AR1333" i="14" s="1"/>
  <c r="AK1334" i="14"/>
  <c r="AL1334" i="14" s="1"/>
  <c r="AM1334" i="14"/>
  <c r="AN1334" i="14" s="1"/>
  <c r="AO1334" i="14"/>
  <c r="AP1334" i="14" s="1"/>
  <c r="AQ1334" i="14"/>
  <c r="AR1334" i="14" s="1"/>
  <c r="AK1335" i="14"/>
  <c r="AL1335" i="14" s="1"/>
  <c r="AM1335" i="14"/>
  <c r="AN1335" i="14" s="1"/>
  <c r="AO1335" i="14"/>
  <c r="AP1335" i="14" s="1"/>
  <c r="AQ1335" i="14"/>
  <c r="AR1335" i="14" s="1"/>
  <c r="AK1336" i="14"/>
  <c r="AL1336" i="14" s="1"/>
  <c r="AM1336" i="14"/>
  <c r="AN1336" i="14" s="1"/>
  <c r="AO1336" i="14"/>
  <c r="AP1336" i="14" s="1"/>
  <c r="AQ1336" i="14"/>
  <c r="AR1336" i="14" s="1"/>
  <c r="AK1337" i="14"/>
  <c r="AL1337" i="14" s="1"/>
  <c r="AM1337" i="14"/>
  <c r="AN1337" i="14" s="1"/>
  <c r="AO1337" i="14"/>
  <c r="AP1337" i="14" s="1"/>
  <c r="AQ1337" i="14"/>
  <c r="AR1337" i="14" s="1"/>
  <c r="AK1338" i="14"/>
  <c r="AL1338" i="14" s="1"/>
  <c r="AM1338" i="14"/>
  <c r="AN1338" i="14" s="1"/>
  <c r="AO1338" i="14"/>
  <c r="AP1338" i="14" s="1"/>
  <c r="AQ1338" i="14"/>
  <c r="AR1338" i="14" s="1"/>
  <c r="AK1339" i="14"/>
  <c r="AL1339" i="14" s="1"/>
  <c r="AM1339" i="14"/>
  <c r="AN1339" i="14" s="1"/>
  <c r="AO1339" i="14"/>
  <c r="AP1339" i="14" s="1"/>
  <c r="AQ1339" i="14"/>
  <c r="AR1339" i="14" s="1"/>
  <c r="AK1340" i="14"/>
  <c r="AL1340" i="14" s="1"/>
  <c r="AM1340" i="14"/>
  <c r="AN1340" i="14" s="1"/>
  <c r="AO1340" i="14"/>
  <c r="AP1340" i="14" s="1"/>
  <c r="AQ1340" i="14"/>
  <c r="AR1340" i="14" s="1"/>
  <c r="AK1341" i="14"/>
  <c r="AL1341" i="14" s="1"/>
  <c r="AM1341" i="14"/>
  <c r="AN1341" i="14" s="1"/>
  <c r="AO1341" i="14"/>
  <c r="AP1341" i="14" s="1"/>
  <c r="AQ1341" i="14"/>
  <c r="AR1341" i="14" s="1"/>
  <c r="AK1342" i="14"/>
  <c r="AL1342" i="14" s="1"/>
  <c r="AM1342" i="14"/>
  <c r="AN1342" i="14" s="1"/>
  <c r="AO1342" i="14"/>
  <c r="AP1342" i="14" s="1"/>
  <c r="AQ1342" i="14"/>
  <c r="AR1342" i="14" s="1"/>
  <c r="AK1343" i="14"/>
  <c r="AL1343" i="14" s="1"/>
  <c r="AM1343" i="14"/>
  <c r="AN1343" i="14" s="1"/>
  <c r="AO1343" i="14"/>
  <c r="AP1343" i="14" s="1"/>
  <c r="AQ1343" i="14"/>
  <c r="AR1343" i="14" s="1"/>
  <c r="AK1344" i="14"/>
  <c r="AL1344" i="14" s="1"/>
  <c r="AM1344" i="14"/>
  <c r="AN1344" i="14" s="1"/>
  <c r="AO1344" i="14"/>
  <c r="AP1344" i="14" s="1"/>
  <c r="AQ1344" i="14"/>
  <c r="AR1344" i="14" s="1"/>
  <c r="AK1345" i="14"/>
  <c r="AL1345" i="14" s="1"/>
  <c r="AM1345" i="14"/>
  <c r="AN1345" i="14" s="1"/>
  <c r="AO1345" i="14"/>
  <c r="AP1345" i="14" s="1"/>
  <c r="AQ1345" i="14"/>
  <c r="AR1345" i="14" s="1"/>
  <c r="AK1346" i="14"/>
  <c r="AL1346" i="14" s="1"/>
  <c r="AM1346" i="14"/>
  <c r="AN1346" i="14" s="1"/>
  <c r="AO1346" i="14"/>
  <c r="AP1346" i="14" s="1"/>
  <c r="AQ1346" i="14"/>
  <c r="AR1346" i="14" s="1"/>
  <c r="AK1347" i="14"/>
  <c r="AL1347" i="14" s="1"/>
  <c r="AM1347" i="14"/>
  <c r="AN1347" i="14" s="1"/>
  <c r="AO1347" i="14"/>
  <c r="AP1347" i="14" s="1"/>
  <c r="AQ1347" i="14"/>
  <c r="AR1347" i="14" s="1"/>
  <c r="AK1348" i="14"/>
  <c r="AL1348" i="14" s="1"/>
  <c r="AM1348" i="14"/>
  <c r="AN1348" i="14" s="1"/>
  <c r="AO1348" i="14"/>
  <c r="AP1348" i="14" s="1"/>
  <c r="AQ1348" i="14"/>
  <c r="AR1348" i="14" s="1"/>
  <c r="AK1349" i="14"/>
  <c r="AL1349" i="14" s="1"/>
  <c r="AM1349" i="14"/>
  <c r="AN1349" i="14" s="1"/>
  <c r="AO1349" i="14"/>
  <c r="AP1349" i="14" s="1"/>
  <c r="AQ1349" i="14"/>
  <c r="AR1349" i="14" s="1"/>
  <c r="AK1350" i="14"/>
  <c r="AL1350" i="14" s="1"/>
  <c r="AM1350" i="14"/>
  <c r="AN1350" i="14" s="1"/>
  <c r="AO1350" i="14"/>
  <c r="AP1350" i="14" s="1"/>
  <c r="AQ1350" i="14"/>
  <c r="AR1350" i="14" s="1"/>
  <c r="AK1351" i="14"/>
  <c r="AL1351" i="14" s="1"/>
  <c r="AM1351" i="14"/>
  <c r="AN1351" i="14" s="1"/>
  <c r="AO1351" i="14"/>
  <c r="AP1351" i="14" s="1"/>
  <c r="AQ1351" i="14"/>
  <c r="AR1351" i="14" s="1"/>
  <c r="AK1352" i="14"/>
  <c r="AL1352" i="14" s="1"/>
  <c r="AM1352" i="14"/>
  <c r="AN1352" i="14" s="1"/>
  <c r="AO1352" i="14"/>
  <c r="AP1352" i="14" s="1"/>
  <c r="AQ1352" i="14"/>
  <c r="AR1352" i="14" s="1"/>
  <c r="AK1353" i="14"/>
  <c r="AL1353" i="14" s="1"/>
  <c r="AM1353" i="14"/>
  <c r="AN1353" i="14" s="1"/>
  <c r="AO1353" i="14"/>
  <c r="AP1353" i="14" s="1"/>
  <c r="AQ1353" i="14"/>
  <c r="AR1353" i="14" s="1"/>
  <c r="AK1354" i="14"/>
  <c r="AL1354" i="14" s="1"/>
  <c r="AM1354" i="14"/>
  <c r="AN1354" i="14" s="1"/>
  <c r="AO1354" i="14"/>
  <c r="AP1354" i="14" s="1"/>
  <c r="AQ1354" i="14"/>
  <c r="AR1354" i="14" s="1"/>
  <c r="AK1355" i="14"/>
  <c r="AL1355" i="14" s="1"/>
  <c r="AM1355" i="14"/>
  <c r="AN1355" i="14" s="1"/>
  <c r="AO1355" i="14"/>
  <c r="AP1355" i="14" s="1"/>
  <c r="AQ1355" i="14"/>
  <c r="AR1355" i="14" s="1"/>
  <c r="AK1356" i="14"/>
  <c r="AL1356" i="14" s="1"/>
  <c r="AM1356" i="14"/>
  <c r="AN1356" i="14" s="1"/>
  <c r="AO1356" i="14"/>
  <c r="AP1356" i="14" s="1"/>
  <c r="AQ1356" i="14"/>
  <c r="AR1356" i="14" s="1"/>
  <c r="AK1357" i="14"/>
  <c r="AL1357" i="14" s="1"/>
  <c r="AM1357" i="14"/>
  <c r="AN1357" i="14" s="1"/>
  <c r="AO1357" i="14"/>
  <c r="AP1357" i="14" s="1"/>
  <c r="AQ1357" i="14"/>
  <c r="AR1357" i="14" s="1"/>
  <c r="AK1358" i="14"/>
  <c r="AL1358" i="14" s="1"/>
  <c r="AM1358" i="14"/>
  <c r="AN1358" i="14" s="1"/>
  <c r="AO1358" i="14"/>
  <c r="AP1358" i="14" s="1"/>
  <c r="AQ1358" i="14"/>
  <c r="AR1358" i="14" s="1"/>
  <c r="AK1359" i="14"/>
  <c r="AL1359" i="14" s="1"/>
  <c r="AM1359" i="14"/>
  <c r="AN1359" i="14" s="1"/>
  <c r="AO1359" i="14"/>
  <c r="AP1359" i="14" s="1"/>
  <c r="AQ1359" i="14"/>
  <c r="AR1359" i="14" s="1"/>
  <c r="AK1360" i="14"/>
  <c r="AL1360" i="14" s="1"/>
  <c r="AM1360" i="14"/>
  <c r="AN1360" i="14" s="1"/>
  <c r="AO1360" i="14"/>
  <c r="AP1360" i="14" s="1"/>
  <c r="AQ1360" i="14"/>
  <c r="AR1360" i="14" s="1"/>
  <c r="AK1361" i="14"/>
  <c r="AL1361" i="14" s="1"/>
  <c r="AM1361" i="14"/>
  <c r="AN1361" i="14" s="1"/>
  <c r="AO1361" i="14"/>
  <c r="AP1361" i="14" s="1"/>
  <c r="AQ1361" i="14"/>
  <c r="AR1361" i="14" s="1"/>
  <c r="AK1362" i="14"/>
  <c r="AL1362" i="14" s="1"/>
  <c r="AM1362" i="14"/>
  <c r="AN1362" i="14" s="1"/>
  <c r="AO1362" i="14"/>
  <c r="AP1362" i="14" s="1"/>
  <c r="AQ1362" i="14"/>
  <c r="AR1362" i="14" s="1"/>
  <c r="AK1363" i="14"/>
  <c r="AL1363" i="14" s="1"/>
  <c r="AM1363" i="14"/>
  <c r="AN1363" i="14" s="1"/>
  <c r="AO1363" i="14"/>
  <c r="AP1363" i="14" s="1"/>
  <c r="AQ1363" i="14"/>
  <c r="AR1363" i="14" s="1"/>
  <c r="AK1364" i="14"/>
  <c r="AL1364" i="14" s="1"/>
  <c r="AM1364" i="14"/>
  <c r="AN1364" i="14" s="1"/>
  <c r="AO1364" i="14"/>
  <c r="AP1364" i="14" s="1"/>
  <c r="AQ1364" i="14"/>
  <c r="AR1364" i="14" s="1"/>
  <c r="AK1365" i="14"/>
  <c r="AL1365" i="14" s="1"/>
  <c r="AM1365" i="14"/>
  <c r="AN1365" i="14" s="1"/>
  <c r="AO1365" i="14"/>
  <c r="AP1365" i="14" s="1"/>
  <c r="AQ1365" i="14"/>
  <c r="AR1365" i="14" s="1"/>
  <c r="AK1366" i="14"/>
  <c r="AL1366" i="14" s="1"/>
  <c r="AM1366" i="14"/>
  <c r="AN1366" i="14" s="1"/>
  <c r="AO1366" i="14"/>
  <c r="AP1366" i="14" s="1"/>
  <c r="AQ1366" i="14"/>
  <c r="AR1366" i="14" s="1"/>
  <c r="AK1367" i="14"/>
  <c r="AL1367" i="14" s="1"/>
  <c r="AM1367" i="14"/>
  <c r="AN1367" i="14" s="1"/>
  <c r="AO1367" i="14"/>
  <c r="AP1367" i="14" s="1"/>
  <c r="AQ1367" i="14"/>
  <c r="AR1367" i="14" s="1"/>
  <c r="AK1368" i="14"/>
  <c r="AL1368" i="14" s="1"/>
  <c r="AM1368" i="14"/>
  <c r="AN1368" i="14" s="1"/>
  <c r="AO1368" i="14"/>
  <c r="AP1368" i="14" s="1"/>
  <c r="AQ1368" i="14"/>
  <c r="AR1368" i="14" s="1"/>
  <c r="AK1369" i="14"/>
  <c r="AL1369" i="14" s="1"/>
  <c r="AM1369" i="14"/>
  <c r="AN1369" i="14" s="1"/>
  <c r="AO1369" i="14"/>
  <c r="AP1369" i="14" s="1"/>
  <c r="AQ1369" i="14"/>
  <c r="AR1369" i="14" s="1"/>
  <c r="AK1370" i="14"/>
  <c r="AL1370" i="14" s="1"/>
  <c r="AM1370" i="14"/>
  <c r="AN1370" i="14" s="1"/>
  <c r="AO1370" i="14"/>
  <c r="AP1370" i="14" s="1"/>
  <c r="AQ1370" i="14"/>
  <c r="AR1370" i="14" s="1"/>
  <c r="AK1371" i="14"/>
  <c r="AL1371" i="14" s="1"/>
  <c r="AM1371" i="14"/>
  <c r="AN1371" i="14" s="1"/>
  <c r="AO1371" i="14"/>
  <c r="AP1371" i="14" s="1"/>
  <c r="AQ1371" i="14"/>
  <c r="AR1371" i="14" s="1"/>
  <c r="AK1372" i="14"/>
  <c r="AL1372" i="14" s="1"/>
  <c r="AM1372" i="14"/>
  <c r="AN1372" i="14" s="1"/>
  <c r="AO1372" i="14"/>
  <c r="AP1372" i="14" s="1"/>
  <c r="AQ1372" i="14"/>
  <c r="AR1372" i="14" s="1"/>
  <c r="AK1373" i="14"/>
  <c r="AL1373" i="14" s="1"/>
  <c r="AM1373" i="14"/>
  <c r="AN1373" i="14" s="1"/>
  <c r="AO1373" i="14"/>
  <c r="AP1373" i="14" s="1"/>
  <c r="AQ1373" i="14"/>
  <c r="AR1373" i="14" s="1"/>
  <c r="AK1374" i="14"/>
  <c r="AL1374" i="14" s="1"/>
  <c r="AM1374" i="14"/>
  <c r="AN1374" i="14" s="1"/>
  <c r="AO1374" i="14"/>
  <c r="AP1374" i="14" s="1"/>
  <c r="AQ1374" i="14"/>
  <c r="AR1374" i="14" s="1"/>
  <c r="AK1375" i="14"/>
  <c r="AL1375" i="14" s="1"/>
  <c r="AM1375" i="14"/>
  <c r="AN1375" i="14" s="1"/>
  <c r="AO1375" i="14"/>
  <c r="AP1375" i="14" s="1"/>
  <c r="AQ1375" i="14"/>
  <c r="AR1375" i="14" s="1"/>
  <c r="AK1376" i="14"/>
  <c r="AL1376" i="14" s="1"/>
  <c r="AM1376" i="14"/>
  <c r="AN1376" i="14" s="1"/>
  <c r="AO1376" i="14"/>
  <c r="AP1376" i="14" s="1"/>
  <c r="AQ1376" i="14"/>
  <c r="AR1376" i="14" s="1"/>
  <c r="AK1377" i="14"/>
  <c r="AL1377" i="14" s="1"/>
  <c r="AM1377" i="14"/>
  <c r="AN1377" i="14" s="1"/>
  <c r="AO1377" i="14"/>
  <c r="AP1377" i="14" s="1"/>
  <c r="AQ1377" i="14"/>
  <c r="AR1377" i="14" s="1"/>
  <c r="AK1378" i="14"/>
  <c r="AL1378" i="14" s="1"/>
  <c r="AM1378" i="14"/>
  <c r="AN1378" i="14" s="1"/>
  <c r="AO1378" i="14"/>
  <c r="AP1378" i="14" s="1"/>
  <c r="AQ1378" i="14"/>
  <c r="AR1378" i="14" s="1"/>
  <c r="AK1379" i="14"/>
  <c r="AL1379" i="14" s="1"/>
  <c r="AM1379" i="14"/>
  <c r="AN1379" i="14" s="1"/>
  <c r="AO1379" i="14"/>
  <c r="AP1379" i="14" s="1"/>
  <c r="AQ1379" i="14"/>
  <c r="AR1379" i="14" s="1"/>
  <c r="AK1380" i="14"/>
  <c r="AL1380" i="14" s="1"/>
  <c r="AM1380" i="14"/>
  <c r="AN1380" i="14" s="1"/>
  <c r="AO1380" i="14"/>
  <c r="AP1380" i="14" s="1"/>
  <c r="AQ1380" i="14"/>
  <c r="AR1380" i="14" s="1"/>
  <c r="AK1381" i="14"/>
  <c r="AL1381" i="14" s="1"/>
  <c r="AM1381" i="14"/>
  <c r="AN1381" i="14" s="1"/>
  <c r="AO1381" i="14"/>
  <c r="AP1381" i="14" s="1"/>
  <c r="AQ1381" i="14"/>
  <c r="AR1381" i="14" s="1"/>
  <c r="AK1382" i="14"/>
  <c r="AL1382" i="14" s="1"/>
  <c r="AM1382" i="14"/>
  <c r="AN1382" i="14" s="1"/>
  <c r="AO1382" i="14"/>
  <c r="AP1382" i="14" s="1"/>
  <c r="AQ1382" i="14"/>
  <c r="AR1382" i="14" s="1"/>
  <c r="AK1383" i="14"/>
  <c r="AL1383" i="14" s="1"/>
  <c r="AM1383" i="14"/>
  <c r="AN1383" i="14" s="1"/>
  <c r="AO1383" i="14"/>
  <c r="AP1383" i="14" s="1"/>
  <c r="AQ1383" i="14"/>
  <c r="AR1383" i="14" s="1"/>
  <c r="AK1384" i="14"/>
  <c r="AL1384" i="14" s="1"/>
  <c r="AM1384" i="14"/>
  <c r="AN1384" i="14" s="1"/>
  <c r="AO1384" i="14"/>
  <c r="AP1384" i="14" s="1"/>
  <c r="AQ1384" i="14"/>
  <c r="AR1384" i="14" s="1"/>
  <c r="AK1385" i="14"/>
  <c r="AL1385" i="14" s="1"/>
  <c r="AM1385" i="14"/>
  <c r="AN1385" i="14" s="1"/>
  <c r="AO1385" i="14"/>
  <c r="AP1385" i="14" s="1"/>
  <c r="AQ1385" i="14"/>
  <c r="AR1385" i="14" s="1"/>
  <c r="AK1386" i="14"/>
  <c r="AL1386" i="14" s="1"/>
  <c r="AM1386" i="14"/>
  <c r="AN1386" i="14" s="1"/>
  <c r="AO1386" i="14"/>
  <c r="AP1386" i="14" s="1"/>
  <c r="AQ1386" i="14"/>
  <c r="AR1386" i="14" s="1"/>
  <c r="AK1387" i="14"/>
  <c r="AL1387" i="14" s="1"/>
  <c r="AM1387" i="14"/>
  <c r="AN1387" i="14" s="1"/>
  <c r="AO1387" i="14"/>
  <c r="AP1387" i="14" s="1"/>
  <c r="AQ1387" i="14"/>
  <c r="AR1387" i="14" s="1"/>
  <c r="AK1388" i="14"/>
  <c r="AL1388" i="14" s="1"/>
  <c r="AM1388" i="14"/>
  <c r="AN1388" i="14" s="1"/>
  <c r="AO1388" i="14"/>
  <c r="AP1388" i="14" s="1"/>
  <c r="AQ1388" i="14"/>
  <c r="AR1388" i="14" s="1"/>
  <c r="AK1389" i="14"/>
  <c r="AL1389" i="14" s="1"/>
  <c r="AM1389" i="14"/>
  <c r="AN1389" i="14" s="1"/>
  <c r="AO1389" i="14"/>
  <c r="AP1389" i="14" s="1"/>
  <c r="AQ1389" i="14"/>
  <c r="AR1389" i="14" s="1"/>
  <c r="AK336" i="14"/>
  <c r="AL336" i="14" s="1"/>
  <c r="AM336" i="14"/>
  <c r="AN336" i="14" s="1"/>
  <c r="AO336" i="14"/>
  <c r="AP336" i="14" s="1"/>
  <c r="AQ336" i="14"/>
  <c r="AR336" i="14" s="1"/>
  <c r="AK337" i="14"/>
  <c r="AL337" i="14" s="1"/>
  <c r="AM337" i="14"/>
  <c r="AN337" i="14" s="1"/>
  <c r="AO337" i="14"/>
  <c r="AP337" i="14" s="1"/>
  <c r="AQ337" i="14"/>
  <c r="AR337" i="14" s="1"/>
  <c r="AK1390" i="14"/>
  <c r="AL1390" i="14" s="1"/>
  <c r="AM1390" i="14"/>
  <c r="AN1390" i="14" s="1"/>
  <c r="AO1390" i="14"/>
  <c r="AP1390" i="14" s="1"/>
  <c r="AQ1390" i="14"/>
  <c r="AR1390" i="14" s="1"/>
  <c r="AK1391" i="14"/>
  <c r="AL1391" i="14" s="1"/>
  <c r="AM1391" i="14"/>
  <c r="AN1391" i="14" s="1"/>
  <c r="AO1391" i="14"/>
  <c r="AP1391" i="14" s="1"/>
  <c r="AQ1391" i="14"/>
  <c r="AR1391" i="14" s="1"/>
  <c r="AK1392" i="14"/>
  <c r="AL1392" i="14" s="1"/>
  <c r="AM1392" i="14"/>
  <c r="AN1392" i="14" s="1"/>
  <c r="AO1392" i="14"/>
  <c r="AP1392" i="14" s="1"/>
  <c r="AQ1392" i="14"/>
  <c r="AR1392" i="14" s="1"/>
  <c r="AK1393" i="14"/>
  <c r="AL1393" i="14" s="1"/>
  <c r="AM1393" i="14"/>
  <c r="AN1393" i="14" s="1"/>
  <c r="AO1393" i="14"/>
  <c r="AP1393" i="14" s="1"/>
  <c r="AQ1393" i="14"/>
  <c r="AR1393" i="14" s="1"/>
  <c r="AK1394" i="14"/>
  <c r="AL1394" i="14" s="1"/>
  <c r="AM1394" i="14"/>
  <c r="AN1394" i="14" s="1"/>
  <c r="AO1394" i="14"/>
  <c r="AP1394" i="14" s="1"/>
  <c r="AQ1394" i="14"/>
  <c r="AR1394" i="14" s="1"/>
  <c r="AK1395" i="14"/>
  <c r="AL1395" i="14" s="1"/>
  <c r="AM1395" i="14"/>
  <c r="AN1395" i="14" s="1"/>
  <c r="AO1395" i="14"/>
  <c r="AP1395" i="14" s="1"/>
  <c r="AQ1395" i="14"/>
  <c r="AR1395" i="14" s="1"/>
  <c r="AK1396" i="14"/>
  <c r="AL1396" i="14" s="1"/>
  <c r="AM1396" i="14"/>
  <c r="AN1396" i="14" s="1"/>
  <c r="AO1396" i="14"/>
  <c r="AP1396" i="14" s="1"/>
  <c r="AQ1396" i="14"/>
  <c r="AR1396" i="14" s="1"/>
  <c r="AK1397" i="14"/>
  <c r="AL1397" i="14" s="1"/>
  <c r="AM1397" i="14"/>
  <c r="AN1397" i="14" s="1"/>
  <c r="AO1397" i="14"/>
  <c r="AP1397" i="14" s="1"/>
  <c r="AQ1397" i="14"/>
  <c r="AR1397" i="14" s="1"/>
  <c r="AK1398" i="14"/>
  <c r="AL1398" i="14" s="1"/>
  <c r="AM1398" i="14"/>
  <c r="AN1398" i="14" s="1"/>
  <c r="AO1398" i="14"/>
  <c r="AP1398" i="14" s="1"/>
  <c r="AQ1398" i="14"/>
  <c r="AR1398" i="14" s="1"/>
  <c r="AK1399" i="14"/>
  <c r="AL1399" i="14" s="1"/>
  <c r="AM1399" i="14"/>
  <c r="AN1399" i="14" s="1"/>
  <c r="AO1399" i="14"/>
  <c r="AP1399" i="14" s="1"/>
  <c r="AQ1399" i="14"/>
  <c r="AR1399" i="14" s="1"/>
  <c r="AK1400" i="14"/>
  <c r="AL1400" i="14" s="1"/>
  <c r="AM1400" i="14"/>
  <c r="AN1400" i="14" s="1"/>
  <c r="AO1400" i="14"/>
  <c r="AP1400" i="14" s="1"/>
  <c r="AQ1400" i="14"/>
  <c r="AR1400" i="14" s="1"/>
  <c r="AK1401" i="14"/>
  <c r="AL1401" i="14" s="1"/>
  <c r="AM1401" i="14"/>
  <c r="AN1401" i="14" s="1"/>
  <c r="AO1401" i="14"/>
  <c r="AP1401" i="14" s="1"/>
  <c r="AQ1401" i="14"/>
  <c r="AR1401" i="14" s="1"/>
  <c r="AK1402" i="14"/>
  <c r="AL1402" i="14" s="1"/>
  <c r="AM1402" i="14"/>
  <c r="AN1402" i="14" s="1"/>
  <c r="AO1402" i="14"/>
  <c r="AP1402" i="14" s="1"/>
  <c r="AQ1402" i="14"/>
  <c r="AR1402" i="14" s="1"/>
  <c r="AK1403" i="14"/>
  <c r="AL1403" i="14" s="1"/>
  <c r="AM1403" i="14"/>
  <c r="AN1403" i="14" s="1"/>
  <c r="AO1403" i="14"/>
  <c r="AP1403" i="14" s="1"/>
  <c r="AQ1403" i="14"/>
  <c r="AR1403" i="14" s="1"/>
  <c r="AK1404" i="14"/>
  <c r="AL1404" i="14" s="1"/>
  <c r="AM1404" i="14"/>
  <c r="AN1404" i="14" s="1"/>
  <c r="AO1404" i="14"/>
  <c r="AP1404" i="14" s="1"/>
  <c r="AQ1404" i="14"/>
  <c r="AR1404" i="14" s="1"/>
  <c r="AK1405" i="14"/>
  <c r="AL1405" i="14" s="1"/>
  <c r="AM1405" i="14"/>
  <c r="AN1405" i="14" s="1"/>
  <c r="AO1405" i="14"/>
  <c r="AP1405" i="14" s="1"/>
  <c r="AQ1405" i="14"/>
  <c r="AR1405" i="14" s="1"/>
  <c r="AK1406" i="14"/>
  <c r="AL1406" i="14" s="1"/>
  <c r="AM1406" i="14"/>
  <c r="AN1406" i="14" s="1"/>
  <c r="AO1406" i="14"/>
  <c r="AP1406" i="14" s="1"/>
  <c r="AQ1406" i="14"/>
  <c r="AR1406" i="14" s="1"/>
  <c r="AK1407" i="14"/>
  <c r="AL1407" i="14" s="1"/>
  <c r="AM1407" i="14"/>
  <c r="AN1407" i="14" s="1"/>
  <c r="AO1407" i="14"/>
  <c r="AP1407" i="14" s="1"/>
  <c r="AQ1407" i="14"/>
  <c r="AR1407" i="14" s="1"/>
  <c r="AK1408" i="14"/>
  <c r="AL1408" i="14" s="1"/>
  <c r="AM1408" i="14"/>
  <c r="AN1408" i="14" s="1"/>
  <c r="AO1408" i="14"/>
  <c r="AP1408" i="14" s="1"/>
  <c r="AQ1408" i="14"/>
  <c r="AR1408" i="14" s="1"/>
  <c r="AK1409" i="14"/>
  <c r="AL1409" i="14" s="1"/>
  <c r="AM1409" i="14"/>
  <c r="AN1409" i="14" s="1"/>
  <c r="AO1409" i="14"/>
  <c r="AP1409" i="14" s="1"/>
  <c r="AQ1409" i="14"/>
  <c r="AR1409" i="14" s="1"/>
  <c r="AK1410" i="14"/>
  <c r="AL1410" i="14" s="1"/>
  <c r="AM1410" i="14"/>
  <c r="AN1410" i="14" s="1"/>
  <c r="AO1410" i="14"/>
  <c r="AP1410" i="14" s="1"/>
  <c r="AQ1410" i="14"/>
  <c r="AR1410" i="14" s="1"/>
  <c r="AK1411" i="14"/>
  <c r="AL1411" i="14" s="1"/>
  <c r="AM1411" i="14"/>
  <c r="AN1411" i="14" s="1"/>
  <c r="AO1411" i="14"/>
  <c r="AP1411" i="14" s="1"/>
  <c r="AQ1411" i="14"/>
  <c r="AR1411" i="14" s="1"/>
  <c r="AK1412" i="14"/>
  <c r="AL1412" i="14" s="1"/>
  <c r="AM1412" i="14"/>
  <c r="AN1412" i="14" s="1"/>
  <c r="AO1412" i="14"/>
  <c r="AP1412" i="14" s="1"/>
  <c r="AQ1412" i="14"/>
  <c r="AR1412" i="14" s="1"/>
  <c r="AK1413" i="14"/>
  <c r="AL1413" i="14" s="1"/>
  <c r="AM1413" i="14"/>
  <c r="AN1413" i="14" s="1"/>
  <c r="AO1413" i="14"/>
  <c r="AP1413" i="14" s="1"/>
  <c r="AQ1413" i="14"/>
  <c r="AR1413" i="14" s="1"/>
  <c r="AK1414" i="14"/>
  <c r="AL1414" i="14" s="1"/>
  <c r="AM1414" i="14"/>
  <c r="AN1414" i="14" s="1"/>
  <c r="AO1414" i="14"/>
  <c r="AP1414" i="14" s="1"/>
  <c r="AQ1414" i="14"/>
  <c r="AR1414" i="14" s="1"/>
  <c r="AK1415" i="14"/>
  <c r="AL1415" i="14" s="1"/>
  <c r="AM1415" i="14"/>
  <c r="AN1415" i="14" s="1"/>
  <c r="AO1415" i="14"/>
  <c r="AP1415" i="14" s="1"/>
  <c r="AQ1415" i="14"/>
  <c r="AR1415" i="14" s="1"/>
  <c r="AK1416" i="14"/>
  <c r="AL1416" i="14" s="1"/>
  <c r="AM1416" i="14"/>
  <c r="AN1416" i="14" s="1"/>
  <c r="AO1416" i="14"/>
  <c r="AP1416" i="14" s="1"/>
  <c r="AQ1416" i="14"/>
  <c r="AR1416" i="14" s="1"/>
  <c r="AK338" i="14"/>
  <c r="AL338" i="14" s="1"/>
  <c r="AM338" i="14"/>
  <c r="AN338" i="14" s="1"/>
  <c r="AO338" i="14"/>
  <c r="AP338" i="14" s="1"/>
  <c r="AQ338" i="14"/>
  <c r="AR338" i="14" s="1"/>
  <c r="AK339" i="14"/>
  <c r="AL339" i="14" s="1"/>
  <c r="AM339" i="14"/>
  <c r="AN339" i="14" s="1"/>
  <c r="AO339" i="14"/>
  <c r="AP339" i="14" s="1"/>
  <c r="AQ339" i="14"/>
  <c r="AR339" i="14" s="1"/>
  <c r="AK1417" i="14"/>
  <c r="AL1417" i="14" s="1"/>
  <c r="AM1417" i="14"/>
  <c r="AN1417" i="14" s="1"/>
  <c r="AO1417" i="14"/>
  <c r="AP1417" i="14" s="1"/>
  <c r="AQ1417" i="14"/>
  <c r="AR1417" i="14" s="1"/>
  <c r="AK1418" i="14"/>
  <c r="AL1418" i="14" s="1"/>
  <c r="AM1418" i="14"/>
  <c r="AN1418" i="14" s="1"/>
  <c r="AO1418" i="14"/>
  <c r="AP1418" i="14" s="1"/>
  <c r="AQ1418" i="14"/>
  <c r="AR1418" i="14" s="1"/>
  <c r="AK1419" i="14"/>
  <c r="AL1419" i="14" s="1"/>
  <c r="AM1419" i="14"/>
  <c r="AN1419" i="14" s="1"/>
  <c r="AO1419" i="14"/>
  <c r="AP1419" i="14" s="1"/>
  <c r="AQ1419" i="14"/>
  <c r="AR1419" i="14" s="1"/>
  <c r="AK1420" i="14"/>
  <c r="AL1420" i="14" s="1"/>
  <c r="AM1420" i="14"/>
  <c r="AN1420" i="14" s="1"/>
  <c r="AO1420" i="14"/>
  <c r="AP1420" i="14" s="1"/>
  <c r="AQ1420" i="14"/>
  <c r="AR1420" i="14" s="1"/>
  <c r="AK340" i="14"/>
  <c r="AL340" i="14" s="1"/>
  <c r="AM340" i="14"/>
  <c r="AN340" i="14" s="1"/>
  <c r="AO340" i="14"/>
  <c r="AP340" i="14" s="1"/>
  <c r="AQ340" i="14"/>
  <c r="AR340" i="14" s="1"/>
  <c r="AK341" i="14"/>
  <c r="AL341" i="14" s="1"/>
  <c r="AM341" i="14"/>
  <c r="AN341" i="14" s="1"/>
  <c r="AO341" i="14"/>
  <c r="AP341" i="14" s="1"/>
  <c r="AQ341" i="14"/>
  <c r="AR341" i="14" s="1"/>
  <c r="AK342" i="14"/>
  <c r="AL342" i="14" s="1"/>
  <c r="AM342" i="14"/>
  <c r="AN342" i="14" s="1"/>
  <c r="AO342" i="14"/>
  <c r="AP342" i="14" s="1"/>
  <c r="AQ342" i="14"/>
  <c r="AR342" i="14" s="1"/>
  <c r="AK343" i="14"/>
  <c r="AL343" i="14" s="1"/>
  <c r="AM343" i="14"/>
  <c r="AN343" i="14" s="1"/>
  <c r="AO343" i="14"/>
  <c r="AP343" i="14" s="1"/>
  <c r="AQ343" i="14"/>
  <c r="AR343" i="14" s="1"/>
  <c r="AK344" i="14"/>
  <c r="AL344" i="14" s="1"/>
  <c r="AM344" i="14"/>
  <c r="AN344" i="14" s="1"/>
  <c r="AO344" i="14"/>
  <c r="AP344" i="14" s="1"/>
  <c r="AQ344" i="14"/>
  <c r="AR344" i="14" s="1"/>
  <c r="AK345" i="14"/>
  <c r="AL345" i="14" s="1"/>
  <c r="AM345" i="14"/>
  <c r="AN345" i="14" s="1"/>
  <c r="AO345" i="14"/>
  <c r="AP345" i="14" s="1"/>
  <c r="AQ345" i="14"/>
  <c r="AR345" i="14" s="1"/>
  <c r="AK1421" i="14"/>
  <c r="AL1421" i="14" s="1"/>
  <c r="AM1421" i="14"/>
  <c r="AN1421" i="14" s="1"/>
  <c r="AO1421" i="14"/>
  <c r="AP1421" i="14" s="1"/>
  <c r="AQ1421" i="14"/>
  <c r="AR1421" i="14" s="1"/>
  <c r="AK1422" i="14"/>
  <c r="AL1422" i="14" s="1"/>
  <c r="AM1422" i="14"/>
  <c r="AN1422" i="14" s="1"/>
  <c r="AO1422" i="14"/>
  <c r="AP1422" i="14" s="1"/>
  <c r="AQ1422" i="14"/>
  <c r="AR1422" i="14" s="1"/>
  <c r="AK1423" i="14"/>
  <c r="AL1423" i="14" s="1"/>
  <c r="AM1423" i="14"/>
  <c r="AN1423" i="14" s="1"/>
  <c r="AO1423" i="14"/>
  <c r="AP1423" i="14" s="1"/>
  <c r="AQ1423" i="14"/>
  <c r="AR1423" i="14" s="1"/>
  <c r="AK1424" i="14"/>
  <c r="AL1424" i="14" s="1"/>
  <c r="AM1424" i="14"/>
  <c r="AN1424" i="14" s="1"/>
  <c r="AO1424" i="14"/>
  <c r="AP1424" i="14" s="1"/>
  <c r="AQ1424" i="14"/>
  <c r="AR1424" i="14" s="1"/>
  <c r="AK1425" i="14"/>
  <c r="AL1425" i="14" s="1"/>
  <c r="AM1425" i="14"/>
  <c r="AN1425" i="14" s="1"/>
  <c r="AO1425" i="14"/>
  <c r="AP1425" i="14" s="1"/>
  <c r="AQ1425" i="14"/>
  <c r="AR1425" i="14" s="1"/>
  <c r="AK1426" i="14"/>
  <c r="AL1426" i="14" s="1"/>
  <c r="AM1426" i="14"/>
  <c r="AN1426" i="14" s="1"/>
  <c r="AO1426" i="14"/>
  <c r="AP1426" i="14" s="1"/>
  <c r="AQ1426" i="14"/>
  <c r="AR1426" i="14" s="1"/>
  <c r="AK1427" i="14"/>
  <c r="AL1427" i="14" s="1"/>
  <c r="AM1427" i="14"/>
  <c r="AN1427" i="14" s="1"/>
  <c r="AO1427" i="14"/>
  <c r="AP1427" i="14" s="1"/>
  <c r="AQ1427" i="14"/>
  <c r="AR1427" i="14" s="1"/>
  <c r="AK1428" i="14"/>
  <c r="AL1428" i="14" s="1"/>
  <c r="AM1428" i="14"/>
  <c r="AN1428" i="14" s="1"/>
  <c r="AO1428" i="14"/>
  <c r="AP1428" i="14" s="1"/>
  <c r="AQ1428" i="14"/>
  <c r="AR1428" i="14" s="1"/>
  <c r="AK1429" i="14"/>
  <c r="AL1429" i="14" s="1"/>
  <c r="AM1429" i="14"/>
  <c r="AN1429" i="14" s="1"/>
  <c r="AO1429" i="14"/>
  <c r="AP1429" i="14" s="1"/>
  <c r="AQ1429" i="14"/>
  <c r="AR1429" i="14" s="1"/>
  <c r="AK1430" i="14"/>
  <c r="AL1430" i="14" s="1"/>
  <c r="AM1430" i="14"/>
  <c r="AN1430" i="14" s="1"/>
  <c r="AO1430" i="14"/>
  <c r="AP1430" i="14" s="1"/>
  <c r="AQ1430" i="14"/>
  <c r="AR1430" i="14" s="1"/>
  <c r="AK1431" i="14"/>
  <c r="AL1431" i="14" s="1"/>
  <c r="AM1431" i="14"/>
  <c r="AN1431" i="14" s="1"/>
  <c r="AO1431" i="14"/>
  <c r="AP1431" i="14" s="1"/>
  <c r="AQ1431" i="14"/>
  <c r="AR1431" i="14" s="1"/>
  <c r="AK1432" i="14"/>
  <c r="AL1432" i="14" s="1"/>
  <c r="AM1432" i="14"/>
  <c r="AN1432" i="14" s="1"/>
  <c r="AO1432" i="14"/>
  <c r="AP1432" i="14" s="1"/>
  <c r="AQ1432" i="14"/>
  <c r="AR1432" i="14" s="1"/>
  <c r="AK1433" i="14"/>
  <c r="AL1433" i="14" s="1"/>
  <c r="AM1433" i="14"/>
  <c r="AN1433" i="14" s="1"/>
  <c r="AO1433" i="14"/>
  <c r="AP1433" i="14" s="1"/>
  <c r="AQ1433" i="14"/>
  <c r="AR1433" i="14" s="1"/>
  <c r="AK1434" i="14"/>
  <c r="AL1434" i="14" s="1"/>
  <c r="AM1434" i="14"/>
  <c r="AN1434" i="14" s="1"/>
  <c r="AO1434" i="14"/>
  <c r="AP1434" i="14" s="1"/>
  <c r="AQ1434" i="14"/>
  <c r="AR1434" i="14" s="1"/>
  <c r="AK1435" i="14"/>
  <c r="AL1435" i="14" s="1"/>
  <c r="AM1435" i="14"/>
  <c r="AN1435" i="14" s="1"/>
  <c r="AO1435" i="14"/>
  <c r="AP1435" i="14" s="1"/>
  <c r="AQ1435" i="14"/>
  <c r="AR1435" i="14" s="1"/>
  <c r="AK1436" i="14"/>
  <c r="AL1436" i="14" s="1"/>
  <c r="AM1436" i="14"/>
  <c r="AN1436" i="14" s="1"/>
  <c r="AO1436" i="14"/>
  <c r="AP1436" i="14" s="1"/>
  <c r="AQ1436" i="14"/>
  <c r="AR1436" i="14" s="1"/>
  <c r="AK1437" i="14"/>
  <c r="AL1437" i="14" s="1"/>
  <c r="AM1437" i="14"/>
  <c r="AN1437" i="14" s="1"/>
  <c r="AO1437" i="14"/>
  <c r="AP1437" i="14" s="1"/>
  <c r="AQ1437" i="14"/>
  <c r="AR1437" i="14" s="1"/>
  <c r="AK1438" i="14"/>
  <c r="AL1438" i="14" s="1"/>
  <c r="AM1438" i="14"/>
  <c r="AN1438" i="14" s="1"/>
  <c r="AO1438" i="14"/>
  <c r="AP1438" i="14" s="1"/>
  <c r="AQ1438" i="14"/>
  <c r="AR1438" i="14" s="1"/>
  <c r="AK1439" i="14"/>
  <c r="AL1439" i="14" s="1"/>
  <c r="AM1439" i="14"/>
  <c r="AN1439" i="14" s="1"/>
  <c r="AO1439" i="14"/>
  <c r="AP1439" i="14" s="1"/>
  <c r="AQ1439" i="14"/>
  <c r="AR1439" i="14" s="1"/>
  <c r="AK1440" i="14"/>
  <c r="AL1440" i="14" s="1"/>
  <c r="AM1440" i="14"/>
  <c r="AN1440" i="14" s="1"/>
  <c r="AO1440" i="14"/>
  <c r="AP1440" i="14" s="1"/>
  <c r="AQ1440" i="14"/>
  <c r="AR1440" i="14" s="1"/>
  <c r="AK1441" i="14"/>
  <c r="AL1441" i="14" s="1"/>
  <c r="AM1441" i="14"/>
  <c r="AN1441" i="14" s="1"/>
  <c r="AO1441" i="14"/>
  <c r="AP1441" i="14" s="1"/>
  <c r="AQ1441" i="14"/>
  <c r="AR1441" i="14" s="1"/>
  <c r="AK1442" i="14"/>
  <c r="AL1442" i="14" s="1"/>
  <c r="AM1442" i="14"/>
  <c r="AN1442" i="14" s="1"/>
  <c r="AO1442" i="14"/>
  <c r="AP1442" i="14" s="1"/>
  <c r="AQ1442" i="14"/>
  <c r="AR1442" i="14" s="1"/>
  <c r="AK1443" i="14"/>
  <c r="AL1443" i="14" s="1"/>
  <c r="AM1443" i="14"/>
  <c r="AN1443" i="14" s="1"/>
  <c r="AO1443" i="14"/>
  <c r="AP1443" i="14" s="1"/>
  <c r="AQ1443" i="14"/>
  <c r="AR1443" i="14" s="1"/>
  <c r="AK1444" i="14"/>
  <c r="AL1444" i="14" s="1"/>
  <c r="AM1444" i="14"/>
  <c r="AN1444" i="14" s="1"/>
  <c r="AO1444" i="14"/>
  <c r="AP1444" i="14" s="1"/>
  <c r="AQ1444" i="14"/>
  <c r="AR1444" i="14" s="1"/>
  <c r="AK1445" i="14"/>
  <c r="AL1445" i="14" s="1"/>
  <c r="AM1445" i="14"/>
  <c r="AN1445" i="14" s="1"/>
  <c r="AO1445" i="14"/>
  <c r="AP1445" i="14" s="1"/>
  <c r="AQ1445" i="14"/>
  <c r="AR1445" i="14" s="1"/>
  <c r="AK1446" i="14"/>
  <c r="AL1446" i="14" s="1"/>
  <c r="AM1446" i="14"/>
  <c r="AN1446" i="14" s="1"/>
  <c r="AO1446" i="14"/>
  <c r="AP1446" i="14" s="1"/>
  <c r="AQ1446" i="14"/>
  <c r="AR1446" i="14" s="1"/>
  <c r="AK1447" i="14"/>
  <c r="AL1447" i="14" s="1"/>
  <c r="AM1447" i="14"/>
  <c r="AN1447" i="14" s="1"/>
  <c r="AO1447" i="14"/>
  <c r="AP1447" i="14" s="1"/>
  <c r="AQ1447" i="14"/>
  <c r="AR1447" i="14" s="1"/>
  <c r="AK1448" i="14"/>
  <c r="AL1448" i="14" s="1"/>
  <c r="AM1448" i="14"/>
  <c r="AN1448" i="14" s="1"/>
  <c r="AO1448" i="14"/>
  <c r="AP1448" i="14" s="1"/>
  <c r="AQ1448" i="14"/>
  <c r="AR1448" i="14" s="1"/>
  <c r="AK1449" i="14"/>
  <c r="AL1449" i="14" s="1"/>
  <c r="AM1449" i="14"/>
  <c r="AN1449" i="14" s="1"/>
  <c r="AO1449" i="14"/>
  <c r="AP1449" i="14" s="1"/>
  <c r="AQ1449" i="14"/>
  <c r="AR1449" i="14" s="1"/>
  <c r="AK1450" i="14"/>
  <c r="AL1450" i="14" s="1"/>
  <c r="AM1450" i="14"/>
  <c r="AN1450" i="14" s="1"/>
  <c r="AO1450" i="14"/>
  <c r="AP1450" i="14" s="1"/>
  <c r="AQ1450" i="14"/>
  <c r="AR1450" i="14" s="1"/>
  <c r="AK1451" i="14"/>
  <c r="AL1451" i="14" s="1"/>
  <c r="AM1451" i="14"/>
  <c r="AN1451" i="14" s="1"/>
  <c r="AO1451" i="14"/>
  <c r="AP1451" i="14" s="1"/>
  <c r="AQ1451" i="14"/>
  <c r="AR1451" i="14" s="1"/>
  <c r="AK1452" i="14"/>
  <c r="AL1452" i="14" s="1"/>
  <c r="AM1452" i="14"/>
  <c r="AN1452" i="14" s="1"/>
  <c r="AO1452" i="14"/>
  <c r="AP1452" i="14" s="1"/>
  <c r="AQ1452" i="14"/>
  <c r="AR1452" i="14" s="1"/>
  <c r="AK1453" i="14"/>
  <c r="AL1453" i="14" s="1"/>
  <c r="AM1453" i="14"/>
  <c r="AN1453" i="14" s="1"/>
  <c r="AO1453" i="14"/>
  <c r="AP1453" i="14" s="1"/>
  <c r="AQ1453" i="14"/>
  <c r="AR1453" i="14" s="1"/>
  <c r="AK1454" i="14"/>
  <c r="AL1454" i="14" s="1"/>
  <c r="AM1454" i="14"/>
  <c r="AN1454" i="14" s="1"/>
  <c r="AO1454" i="14"/>
  <c r="AP1454" i="14" s="1"/>
  <c r="AQ1454" i="14"/>
  <c r="AR1454" i="14" s="1"/>
  <c r="AK1455" i="14"/>
  <c r="AL1455" i="14" s="1"/>
  <c r="AM1455" i="14"/>
  <c r="AN1455" i="14" s="1"/>
  <c r="AO1455" i="14"/>
  <c r="AP1455" i="14" s="1"/>
  <c r="AQ1455" i="14"/>
  <c r="AR1455" i="14" s="1"/>
  <c r="AK1456" i="14"/>
  <c r="AL1456" i="14" s="1"/>
  <c r="AM1456" i="14"/>
  <c r="AN1456" i="14" s="1"/>
  <c r="AO1456" i="14"/>
  <c r="AP1456" i="14" s="1"/>
  <c r="AQ1456" i="14"/>
  <c r="AR1456" i="14" s="1"/>
  <c r="AK1457" i="14"/>
  <c r="AL1457" i="14" s="1"/>
  <c r="AM1457" i="14"/>
  <c r="AN1457" i="14" s="1"/>
  <c r="AO1457" i="14"/>
  <c r="AP1457" i="14" s="1"/>
  <c r="AQ1457" i="14"/>
  <c r="AR1457" i="14" s="1"/>
  <c r="AK1458" i="14"/>
  <c r="AL1458" i="14" s="1"/>
  <c r="AM1458" i="14"/>
  <c r="AN1458" i="14" s="1"/>
  <c r="AO1458" i="14"/>
  <c r="AP1458" i="14" s="1"/>
  <c r="AQ1458" i="14"/>
  <c r="AR1458" i="14" s="1"/>
  <c r="AK346" i="14"/>
  <c r="AL346" i="14" s="1"/>
  <c r="AM346" i="14"/>
  <c r="AN346" i="14" s="1"/>
  <c r="AO346" i="14"/>
  <c r="AP346" i="14" s="1"/>
  <c r="AQ346" i="14"/>
  <c r="AR346" i="14" s="1"/>
  <c r="AK347" i="14"/>
  <c r="AL347" i="14" s="1"/>
  <c r="AM347" i="14"/>
  <c r="AN347" i="14" s="1"/>
  <c r="AO347" i="14"/>
  <c r="AP347" i="14" s="1"/>
  <c r="AQ347" i="14"/>
  <c r="AR347" i="14" s="1"/>
  <c r="AK348" i="14"/>
  <c r="AL348" i="14" s="1"/>
  <c r="AM348" i="14"/>
  <c r="AN348" i="14" s="1"/>
  <c r="AO348" i="14"/>
  <c r="AP348" i="14" s="1"/>
  <c r="AQ348" i="14"/>
  <c r="AR348" i="14" s="1"/>
  <c r="AK349" i="14"/>
  <c r="AL349" i="14" s="1"/>
  <c r="AM349" i="14"/>
  <c r="AN349" i="14" s="1"/>
  <c r="AO349" i="14"/>
  <c r="AP349" i="14" s="1"/>
  <c r="AQ349" i="14"/>
  <c r="AR349" i="14" s="1"/>
  <c r="AK1459" i="14"/>
  <c r="AL1459" i="14" s="1"/>
  <c r="AM1459" i="14"/>
  <c r="AN1459" i="14" s="1"/>
  <c r="AO1459" i="14"/>
  <c r="AP1459" i="14" s="1"/>
  <c r="AQ1459" i="14"/>
  <c r="AR1459" i="14" s="1"/>
  <c r="AK1460" i="14"/>
  <c r="AL1460" i="14" s="1"/>
  <c r="AM1460" i="14"/>
  <c r="AN1460" i="14" s="1"/>
  <c r="AO1460" i="14"/>
  <c r="AP1460" i="14" s="1"/>
  <c r="AQ1460" i="14"/>
  <c r="AR1460" i="14" s="1"/>
  <c r="AK350" i="14"/>
  <c r="AL350" i="14" s="1"/>
  <c r="AM350" i="14"/>
  <c r="AN350" i="14" s="1"/>
  <c r="AO350" i="14"/>
  <c r="AP350" i="14" s="1"/>
  <c r="AQ350" i="14"/>
  <c r="AR350" i="14" s="1"/>
  <c r="AK351" i="14"/>
  <c r="AL351" i="14" s="1"/>
  <c r="AM351" i="14"/>
  <c r="AN351" i="14" s="1"/>
  <c r="AO351" i="14"/>
  <c r="AP351" i="14" s="1"/>
  <c r="AQ351" i="14"/>
  <c r="AR351" i="14" s="1"/>
  <c r="AK1461" i="14"/>
  <c r="AL1461" i="14" s="1"/>
  <c r="AM1461" i="14"/>
  <c r="AN1461" i="14" s="1"/>
  <c r="AO1461" i="14"/>
  <c r="AP1461" i="14" s="1"/>
  <c r="AQ1461" i="14"/>
  <c r="AR1461" i="14" s="1"/>
  <c r="AK1462" i="14"/>
  <c r="AL1462" i="14" s="1"/>
  <c r="AM1462" i="14"/>
  <c r="AN1462" i="14" s="1"/>
  <c r="AO1462" i="14"/>
  <c r="AP1462" i="14" s="1"/>
  <c r="AQ1462" i="14"/>
  <c r="AR1462" i="14" s="1"/>
  <c r="AK1463" i="14"/>
  <c r="AL1463" i="14" s="1"/>
  <c r="AM1463" i="14"/>
  <c r="AN1463" i="14" s="1"/>
  <c r="AO1463" i="14"/>
  <c r="AP1463" i="14" s="1"/>
  <c r="AQ1463" i="14"/>
  <c r="AR1463" i="14" s="1"/>
  <c r="AK1464" i="14"/>
  <c r="AL1464" i="14" s="1"/>
  <c r="AM1464" i="14"/>
  <c r="AN1464" i="14" s="1"/>
  <c r="AO1464" i="14"/>
  <c r="AP1464" i="14" s="1"/>
  <c r="AQ1464" i="14"/>
  <c r="AR1464" i="14" s="1"/>
  <c r="AK1465" i="14"/>
  <c r="AL1465" i="14" s="1"/>
  <c r="AM1465" i="14"/>
  <c r="AN1465" i="14" s="1"/>
  <c r="AO1465" i="14"/>
  <c r="AP1465" i="14" s="1"/>
  <c r="AQ1465" i="14"/>
  <c r="AR1465" i="14" s="1"/>
  <c r="AK1466" i="14"/>
  <c r="AL1466" i="14" s="1"/>
  <c r="AM1466" i="14"/>
  <c r="AN1466" i="14" s="1"/>
  <c r="AO1466" i="14"/>
  <c r="AP1466" i="14" s="1"/>
  <c r="AQ1466" i="14"/>
  <c r="AR1466" i="14" s="1"/>
  <c r="AK1467" i="14"/>
  <c r="AL1467" i="14" s="1"/>
  <c r="AM1467" i="14"/>
  <c r="AN1467" i="14" s="1"/>
  <c r="AO1467" i="14"/>
  <c r="AP1467" i="14" s="1"/>
  <c r="AQ1467" i="14"/>
  <c r="AR1467" i="14" s="1"/>
  <c r="AK1468" i="14"/>
  <c r="AL1468" i="14" s="1"/>
  <c r="AM1468" i="14"/>
  <c r="AN1468" i="14" s="1"/>
  <c r="AO1468" i="14"/>
  <c r="AP1468" i="14" s="1"/>
  <c r="AQ1468" i="14"/>
  <c r="AR1468" i="14" s="1"/>
  <c r="AK1469" i="14"/>
  <c r="AL1469" i="14" s="1"/>
  <c r="AM1469" i="14"/>
  <c r="AN1469" i="14" s="1"/>
  <c r="AO1469" i="14"/>
  <c r="AP1469" i="14" s="1"/>
  <c r="AQ1469" i="14"/>
  <c r="AR1469" i="14" s="1"/>
  <c r="AK1470" i="14"/>
  <c r="AL1470" i="14" s="1"/>
  <c r="AM1470" i="14"/>
  <c r="AN1470" i="14" s="1"/>
  <c r="AO1470" i="14"/>
  <c r="AP1470" i="14" s="1"/>
  <c r="AQ1470" i="14"/>
  <c r="AR1470" i="14" s="1"/>
  <c r="AK1471" i="14"/>
  <c r="AL1471" i="14" s="1"/>
  <c r="AM1471" i="14"/>
  <c r="AN1471" i="14" s="1"/>
  <c r="AO1471" i="14"/>
  <c r="AP1471" i="14" s="1"/>
  <c r="AQ1471" i="14"/>
  <c r="AR1471" i="14" s="1"/>
  <c r="AK1472" i="14"/>
  <c r="AL1472" i="14" s="1"/>
  <c r="AM1472" i="14"/>
  <c r="AN1472" i="14" s="1"/>
  <c r="AO1472" i="14"/>
  <c r="AP1472" i="14" s="1"/>
  <c r="AQ1472" i="14"/>
  <c r="AR1472" i="14" s="1"/>
  <c r="AK1473" i="14"/>
  <c r="AL1473" i="14" s="1"/>
  <c r="AM1473" i="14"/>
  <c r="AN1473" i="14" s="1"/>
  <c r="AO1473" i="14"/>
  <c r="AP1473" i="14" s="1"/>
  <c r="AQ1473" i="14"/>
  <c r="AR1473" i="14" s="1"/>
  <c r="AK1474" i="14"/>
  <c r="AL1474" i="14" s="1"/>
  <c r="AM1474" i="14"/>
  <c r="AN1474" i="14" s="1"/>
  <c r="AO1474" i="14"/>
  <c r="AP1474" i="14" s="1"/>
  <c r="AQ1474" i="14"/>
  <c r="AR1474" i="14" s="1"/>
  <c r="AK1475" i="14"/>
  <c r="AL1475" i="14" s="1"/>
  <c r="AM1475" i="14"/>
  <c r="AN1475" i="14" s="1"/>
  <c r="AO1475" i="14"/>
  <c r="AP1475" i="14" s="1"/>
  <c r="AQ1475" i="14"/>
  <c r="AR1475" i="14" s="1"/>
  <c r="AK1476" i="14"/>
  <c r="AL1476" i="14" s="1"/>
  <c r="AM1476" i="14"/>
  <c r="AN1476" i="14" s="1"/>
  <c r="AO1476" i="14"/>
  <c r="AP1476" i="14" s="1"/>
  <c r="AQ1476" i="14"/>
  <c r="AR1476" i="14" s="1"/>
  <c r="AK1477" i="14"/>
  <c r="AL1477" i="14" s="1"/>
  <c r="AM1477" i="14"/>
  <c r="AN1477" i="14" s="1"/>
  <c r="AO1477" i="14"/>
  <c r="AP1477" i="14" s="1"/>
  <c r="AQ1477" i="14"/>
  <c r="AR1477" i="14" s="1"/>
  <c r="AK1478" i="14"/>
  <c r="AL1478" i="14" s="1"/>
  <c r="AM1478" i="14"/>
  <c r="AN1478" i="14" s="1"/>
  <c r="AO1478" i="14"/>
  <c r="AP1478" i="14" s="1"/>
  <c r="AQ1478" i="14"/>
  <c r="AR1478" i="14" s="1"/>
  <c r="AK1479" i="14"/>
  <c r="AL1479" i="14" s="1"/>
  <c r="AM1479" i="14"/>
  <c r="AN1479" i="14" s="1"/>
  <c r="AO1479" i="14"/>
  <c r="AP1479" i="14" s="1"/>
  <c r="AQ1479" i="14"/>
  <c r="AR1479" i="14" s="1"/>
  <c r="AK1480" i="14"/>
  <c r="AL1480" i="14" s="1"/>
  <c r="AM1480" i="14"/>
  <c r="AN1480" i="14" s="1"/>
  <c r="AO1480" i="14"/>
  <c r="AP1480" i="14" s="1"/>
  <c r="AQ1480" i="14"/>
  <c r="AR1480" i="14" s="1"/>
  <c r="AK366" i="14"/>
  <c r="AL366" i="14" s="1"/>
  <c r="AM366" i="14"/>
  <c r="AN366" i="14" s="1"/>
  <c r="AO366" i="14"/>
  <c r="AP366" i="14" s="1"/>
  <c r="AQ366" i="14"/>
  <c r="AR366" i="14" s="1"/>
  <c r="AK367" i="14"/>
  <c r="AL367" i="14" s="1"/>
  <c r="AM367" i="14"/>
  <c r="AN367" i="14" s="1"/>
  <c r="AO367" i="14"/>
  <c r="AP367" i="14" s="1"/>
  <c r="AQ367" i="14"/>
  <c r="AR367" i="14" s="1"/>
  <c r="AK1481" i="14"/>
  <c r="AL1481" i="14" s="1"/>
  <c r="AM1481" i="14"/>
  <c r="AN1481" i="14" s="1"/>
  <c r="AO1481" i="14"/>
  <c r="AP1481" i="14" s="1"/>
  <c r="AQ1481" i="14"/>
  <c r="AR1481" i="14" s="1"/>
  <c r="AK1482" i="14"/>
  <c r="AL1482" i="14" s="1"/>
  <c r="AM1482" i="14"/>
  <c r="AN1482" i="14" s="1"/>
  <c r="AO1482" i="14"/>
  <c r="AP1482" i="14" s="1"/>
  <c r="AQ1482" i="14"/>
  <c r="AR1482" i="14" s="1"/>
  <c r="AK358" i="14"/>
  <c r="AL358" i="14" s="1"/>
  <c r="AM358" i="14"/>
  <c r="AN358" i="14" s="1"/>
  <c r="AO358" i="14"/>
  <c r="AP358" i="14" s="1"/>
  <c r="AQ358" i="14"/>
  <c r="AR358" i="14" s="1"/>
  <c r="AK359" i="14"/>
  <c r="AL359" i="14" s="1"/>
  <c r="AM359" i="14"/>
  <c r="AN359" i="14" s="1"/>
  <c r="AO359" i="14"/>
  <c r="AP359" i="14" s="1"/>
  <c r="AQ359" i="14"/>
  <c r="AR359" i="14" s="1"/>
  <c r="AK1483" i="14"/>
  <c r="AL1483" i="14" s="1"/>
  <c r="AM1483" i="14"/>
  <c r="AN1483" i="14" s="1"/>
  <c r="AO1483" i="14"/>
  <c r="AP1483" i="14" s="1"/>
  <c r="AQ1483" i="14"/>
  <c r="AR1483" i="14" s="1"/>
  <c r="AK1484" i="14"/>
  <c r="AL1484" i="14" s="1"/>
  <c r="AM1484" i="14"/>
  <c r="AN1484" i="14" s="1"/>
  <c r="AO1484" i="14"/>
  <c r="AP1484" i="14" s="1"/>
  <c r="AQ1484" i="14"/>
  <c r="AR1484" i="14" s="1"/>
  <c r="AK1485" i="14"/>
  <c r="AL1485" i="14" s="1"/>
  <c r="AM1485" i="14"/>
  <c r="AN1485" i="14" s="1"/>
  <c r="AO1485" i="14"/>
  <c r="AP1485" i="14" s="1"/>
  <c r="AQ1485" i="14"/>
  <c r="AR1485" i="14" s="1"/>
  <c r="AK1486" i="14"/>
  <c r="AL1486" i="14" s="1"/>
  <c r="AM1486" i="14"/>
  <c r="AN1486" i="14" s="1"/>
  <c r="AO1486" i="14"/>
  <c r="AP1486" i="14" s="1"/>
  <c r="AQ1486" i="14"/>
  <c r="AR1486" i="14" s="1"/>
  <c r="AK1487" i="14"/>
  <c r="AL1487" i="14" s="1"/>
  <c r="AM1487" i="14"/>
  <c r="AN1487" i="14" s="1"/>
  <c r="AO1487" i="14"/>
  <c r="AP1487" i="14" s="1"/>
  <c r="AQ1487" i="14"/>
  <c r="AR1487" i="14" s="1"/>
  <c r="AK1488" i="14"/>
  <c r="AL1488" i="14" s="1"/>
  <c r="AM1488" i="14"/>
  <c r="AN1488" i="14" s="1"/>
  <c r="AO1488" i="14"/>
  <c r="AP1488" i="14" s="1"/>
  <c r="AQ1488" i="14"/>
  <c r="AR1488" i="14" s="1"/>
  <c r="AK1489" i="14"/>
  <c r="AL1489" i="14" s="1"/>
  <c r="AM1489" i="14"/>
  <c r="AN1489" i="14" s="1"/>
  <c r="AO1489" i="14"/>
  <c r="AP1489" i="14" s="1"/>
  <c r="AQ1489" i="14"/>
  <c r="AR1489" i="14" s="1"/>
  <c r="AK1490" i="14"/>
  <c r="AL1490" i="14" s="1"/>
  <c r="AM1490" i="14"/>
  <c r="AN1490" i="14" s="1"/>
  <c r="AO1490" i="14"/>
  <c r="AP1490" i="14" s="1"/>
  <c r="AQ1490" i="14"/>
  <c r="AR1490" i="14" s="1"/>
  <c r="AK1491" i="14"/>
  <c r="AL1491" i="14" s="1"/>
  <c r="AM1491" i="14"/>
  <c r="AN1491" i="14" s="1"/>
  <c r="AO1491" i="14"/>
  <c r="AP1491" i="14" s="1"/>
  <c r="AQ1491" i="14"/>
  <c r="AR1491" i="14" s="1"/>
  <c r="AK1492" i="14"/>
  <c r="AL1492" i="14" s="1"/>
  <c r="AM1492" i="14"/>
  <c r="AN1492" i="14" s="1"/>
  <c r="AO1492" i="14"/>
  <c r="AP1492" i="14" s="1"/>
  <c r="AQ1492" i="14"/>
  <c r="AR1492" i="14" s="1"/>
  <c r="AK1494" i="14"/>
  <c r="AL1494" i="14" s="1"/>
  <c r="AM1494" i="14"/>
  <c r="AN1494" i="14" s="1"/>
  <c r="AO1494" i="14"/>
  <c r="AP1494" i="14" s="1"/>
  <c r="AQ1494" i="14"/>
  <c r="AR1494" i="14" s="1"/>
  <c r="AK1495" i="14"/>
  <c r="AL1495" i="14" s="1"/>
  <c r="AM1495" i="14"/>
  <c r="AN1495" i="14" s="1"/>
  <c r="AO1495" i="14"/>
  <c r="AP1495" i="14" s="1"/>
  <c r="AQ1495" i="14"/>
  <c r="AR1495" i="14" s="1"/>
  <c r="AK1496" i="14"/>
  <c r="AL1496" i="14" s="1"/>
  <c r="AM1496" i="14"/>
  <c r="AN1496" i="14" s="1"/>
  <c r="AO1496" i="14"/>
  <c r="AP1496" i="14" s="1"/>
  <c r="AQ1496" i="14"/>
  <c r="AR1496" i="14" s="1"/>
  <c r="AK1497" i="14"/>
  <c r="AL1497" i="14" s="1"/>
  <c r="AM1497" i="14"/>
  <c r="AN1497" i="14" s="1"/>
  <c r="AO1497" i="14"/>
  <c r="AP1497" i="14" s="1"/>
  <c r="AQ1497" i="14"/>
  <c r="AR1497" i="14" s="1"/>
  <c r="AK1498" i="14"/>
  <c r="AL1498" i="14" s="1"/>
  <c r="AM1498" i="14"/>
  <c r="AN1498" i="14" s="1"/>
  <c r="AO1498" i="14"/>
  <c r="AP1498" i="14" s="1"/>
  <c r="AQ1498" i="14"/>
  <c r="AR1498" i="14" s="1"/>
  <c r="AK1499" i="14"/>
  <c r="AL1499" i="14" s="1"/>
  <c r="AM1499" i="14"/>
  <c r="AN1499" i="14" s="1"/>
  <c r="AO1499" i="14"/>
  <c r="AP1499" i="14" s="1"/>
  <c r="AQ1499" i="14"/>
  <c r="AR1499" i="14" s="1"/>
  <c r="AK368" i="14"/>
  <c r="AL368" i="14" s="1"/>
  <c r="AM368" i="14"/>
  <c r="AN368" i="14" s="1"/>
  <c r="AO368" i="14"/>
  <c r="AP368" i="14" s="1"/>
  <c r="AQ368" i="14"/>
  <c r="AR368" i="14" s="1"/>
  <c r="AK369" i="14"/>
  <c r="AL369" i="14" s="1"/>
  <c r="AM369" i="14"/>
  <c r="AN369" i="14" s="1"/>
  <c r="AO369" i="14"/>
  <c r="AP369" i="14" s="1"/>
  <c r="AQ369" i="14"/>
  <c r="AR369" i="14" s="1"/>
  <c r="AK1500" i="14"/>
  <c r="AL1500" i="14" s="1"/>
  <c r="AM1500" i="14"/>
  <c r="AN1500" i="14" s="1"/>
  <c r="AO1500" i="14"/>
  <c r="AP1500" i="14" s="1"/>
  <c r="AQ1500" i="14"/>
  <c r="AR1500" i="14" s="1"/>
  <c r="AK1501" i="14"/>
  <c r="AL1501" i="14" s="1"/>
  <c r="AM1501" i="14"/>
  <c r="AN1501" i="14" s="1"/>
  <c r="AO1501" i="14"/>
  <c r="AP1501" i="14" s="1"/>
  <c r="AQ1501" i="14"/>
  <c r="AR1501" i="14" s="1"/>
  <c r="AK1502" i="14"/>
  <c r="AL1502" i="14" s="1"/>
  <c r="AM1502" i="14"/>
  <c r="AN1502" i="14" s="1"/>
  <c r="AO1502" i="14"/>
  <c r="AP1502" i="14" s="1"/>
  <c r="AQ1502" i="14"/>
  <c r="AR1502" i="14" s="1"/>
  <c r="AK1503" i="14"/>
  <c r="AL1503" i="14" s="1"/>
  <c r="AM1503" i="14"/>
  <c r="AN1503" i="14" s="1"/>
  <c r="AO1503" i="14"/>
  <c r="AP1503" i="14" s="1"/>
  <c r="AQ1503" i="14"/>
  <c r="AR1503" i="14" s="1"/>
  <c r="AK370" i="14"/>
  <c r="AL370" i="14" s="1"/>
  <c r="AM370" i="14"/>
  <c r="AN370" i="14" s="1"/>
  <c r="AO370" i="14"/>
  <c r="AP370" i="14" s="1"/>
  <c r="AQ370" i="14"/>
  <c r="AR370" i="14" s="1"/>
  <c r="AK371" i="14"/>
  <c r="AL371" i="14" s="1"/>
  <c r="AM371" i="14"/>
  <c r="AN371" i="14" s="1"/>
  <c r="AO371" i="14"/>
  <c r="AP371" i="14" s="1"/>
  <c r="AQ371" i="14"/>
  <c r="AR371" i="14" s="1"/>
  <c r="AK1505" i="14"/>
  <c r="AL1505" i="14" s="1"/>
  <c r="AM1505" i="14"/>
  <c r="AN1505" i="14" s="1"/>
  <c r="AO1505" i="14"/>
  <c r="AP1505" i="14" s="1"/>
  <c r="AQ1505" i="14"/>
  <c r="AR1505" i="14" s="1"/>
  <c r="AK1506" i="14"/>
  <c r="AL1506" i="14" s="1"/>
  <c r="AM1506" i="14"/>
  <c r="AN1506" i="14" s="1"/>
  <c r="AO1506" i="14"/>
  <c r="AP1506" i="14" s="1"/>
  <c r="AQ1506" i="14"/>
  <c r="AR1506" i="14" s="1"/>
  <c r="AK1507" i="14"/>
  <c r="AL1507" i="14" s="1"/>
  <c r="AM1507" i="14"/>
  <c r="AN1507" i="14" s="1"/>
  <c r="AO1507" i="14"/>
  <c r="AP1507" i="14" s="1"/>
  <c r="AQ1507" i="14"/>
  <c r="AR1507" i="14" s="1"/>
  <c r="AK1508" i="14"/>
  <c r="AL1508" i="14" s="1"/>
  <c r="AM1508" i="14"/>
  <c r="AN1508" i="14" s="1"/>
  <c r="AO1508" i="14"/>
  <c r="AP1508" i="14" s="1"/>
  <c r="AQ1508" i="14"/>
  <c r="AR1508" i="14" s="1"/>
  <c r="AK1509" i="14"/>
  <c r="AL1509" i="14" s="1"/>
  <c r="AM1509" i="14"/>
  <c r="AN1509" i="14" s="1"/>
  <c r="AO1509" i="14"/>
  <c r="AP1509" i="14" s="1"/>
  <c r="AQ1509" i="14"/>
  <c r="AR1509" i="14" s="1"/>
  <c r="AK1510" i="14"/>
  <c r="AL1510" i="14" s="1"/>
  <c r="AM1510" i="14"/>
  <c r="AN1510" i="14" s="1"/>
  <c r="AO1510" i="14"/>
  <c r="AP1510" i="14" s="1"/>
  <c r="AQ1510" i="14"/>
  <c r="AR1510" i="14" s="1"/>
  <c r="AK374" i="14"/>
  <c r="AL374" i="14" s="1"/>
  <c r="AM374" i="14"/>
  <c r="AN374" i="14" s="1"/>
  <c r="AO374" i="14"/>
  <c r="AP374" i="14" s="1"/>
  <c r="AQ374" i="14"/>
  <c r="AR374" i="14" s="1"/>
  <c r="AK375" i="14"/>
  <c r="AL375" i="14" s="1"/>
  <c r="AM375" i="14"/>
  <c r="AN375" i="14" s="1"/>
  <c r="AO375" i="14"/>
  <c r="AP375" i="14" s="1"/>
  <c r="AQ375" i="14"/>
  <c r="AR375" i="14" s="1"/>
  <c r="AK1511" i="14"/>
  <c r="AL1511" i="14" s="1"/>
  <c r="AM1511" i="14"/>
  <c r="AN1511" i="14" s="1"/>
  <c r="AO1511" i="14"/>
  <c r="AP1511" i="14" s="1"/>
  <c r="AQ1511" i="14"/>
  <c r="AR1511" i="14" s="1"/>
  <c r="AK1512" i="14"/>
  <c r="AL1512" i="14" s="1"/>
  <c r="AM1512" i="14"/>
  <c r="AN1512" i="14" s="1"/>
  <c r="AO1512" i="14"/>
  <c r="AP1512" i="14" s="1"/>
  <c r="AQ1512" i="14"/>
  <c r="AR1512" i="14" s="1"/>
  <c r="AK1513" i="14"/>
  <c r="AL1513" i="14" s="1"/>
  <c r="AM1513" i="14"/>
  <c r="AN1513" i="14" s="1"/>
  <c r="AO1513" i="14"/>
  <c r="AP1513" i="14" s="1"/>
  <c r="AQ1513" i="14"/>
  <c r="AR1513" i="14" s="1"/>
  <c r="AK1514" i="14"/>
  <c r="AL1514" i="14" s="1"/>
  <c r="AM1514" i="14"/>
  <c r="AN1514" i="14" s="1"/>
  <c r="AO1514" i="14"/>
  <c r="AP1514" i="14" s="1"/>
  <c r="AQ1514" i="14"/>
  <c r="AR1514" i="14" s="1"/>
  <c r="AK376" i="14"/>
  <c r="AL376" i="14" s="1"/>
  <c r="AM376" i="14"/>
  <c r="AN376" i="14" s="1"/>
  <c r="AO376" i="14"/>
  <c r="AP376" i="14" s="1"/>
  <c r="AQ376" i="14"/>
  <c r="AR376" i="14" s="1"/>
  <c r="AK377" i="14"/>
  <c r="AL377" i="14" s="1"/>
  <c r="AM377" i="14"/>
  <c r="AN377" i="14" s="1"/>
  <c r="AO377" i="14"/>
  <c r="AP377" i="14" s="1"/>
  <c r="AQ377" i="14"/>
  <c r="AR377" i="14" s="1"/>
  <c r="AK378" i="14"/>
  <c r="AL378" i="14" s="1"/>
  <c r="AM378" i="14"/>
  <c r="AN378" i="14" s="1"/>
  <c r="AO378" i="14"/>
  <c r="AP378" i="14" s="1"/>
  <c r="AQ378" i="14"/>
  <c r="AR378" i="14" s="1"/>
  <c r="AK1515" i="14"/>
  <c r="AL1515" i="14" s="1"/>
  <c r="AM1515" i="14"/>
  <c r="AN1515" i="14" s="1"/>
  <c r="AO1515" i="14"/>
  <c r="AP1515" i="14" s="1"/>
  <c r="AQ1515" i="14"/>
  <c r="AR1515" i="14" s="1"/>
  <c r="AK379" i="14"/>
  <c r="AL379" i="14" s="1"/>
  <c r="AM379" i="14"/>
  <c r="AN379" i="14" s="1"/>
  <c r="AO379" i="14"/>
  <c r="AP379" i="14" s="1"/>
  <c r="AQ379" i="14"/>
  <c r="AR379" i="14" s="1"/>
  <c r="AK1516" i="14"/>
  <c r="AL1516" i="14" s="1"/>
  <c r="AM1516" i="14"/>
  <c r="AN1516" i="14" s="1"/>
  <c r="AO1516" i="14"/>
  <c r="AP1516" i="14" s="1"/>
  <c r="AQ1516" i="14"/>
  <c r="AR1516" i="14" s="1"/>
  <c r="AK380" i="14"/>
  <c r="AL380" i="14" s="1"/>
  <c r="AM380" i="14"/>
  <c r="AN380" i="14" s="1"/>
  <c r="AO380" i="14"/>
  <c r="AP380" i="14" s="1"/>
  <c r="AQ380" i="14"/>
  <c r="AR380" i="14" s="1"/>
  <c r="AK381" i="14"/>
  <c r="AL381" i="14" s="1"/>
  <c r="AM381" i="14"/>
  <c r="AN381" i="14" s="1"/>
  <c r="AO381" i="14"/>
  <c r="AP381" i="14" s="1"/>
  <c r="AQ381" i="14"/>
  <c r="AR381" i="14" s="1"/>
  <c r="AK382" i="14"/>
  <c r="AL382" i="14" s="1"/>
  <c r="AM382" i="14"/>
  <c r="AN382" i="14" s="1"/>
  <c r="AO382" i="14"/>
  <c r="AP382" i="14" s="1"/>
  <c r="AQ382" i="14"/>
  <c r="AR382" i="14" s="1"/>
  <c r="AK1517" i="14"/>
  <c r="AL1517" i="14" s="1"/>
  <c r="AM1517" i="14"/>
  <c r="AN1517" i="14" s="1"/>
  <c r="AO1517" i="14"/>
  <c r="AP1517" i="14" s="1"/>
  <c r="AQ1517" i="14"/>
  <c r="AR1517" i="14" s="1"/>
  <c r="AK383" i="14"/>
  <c r="AL383" i="14" s="1"/>
  <c r="AM383" i="14"/>
  <c r="AN383" i="14" s="1"/>
  <c r="AO383" i="14"/>
  <c r="AP383" i="14" s="1"/>
  <c r="AQ383" i="14"/>
  <c r="AR383" i="14" s="1"/>
  <c r="AK1518" i="14"/>
  <c r="AL1518" i="14" s="1"/>
  <c r="AM1518" i="14"/>
  <c r="AN1518" i="14" s="1"/>
  <c r="AO1518" i="14"/>
  <c r="AP1518" i="14" s="1"/>
  <c r="AQ1518" i="14"/>
  <c r="AR1518" i="14" s="1"/>
  <c r="AK384" i="14"/>
  <c r="AL384" i="14" s="1"/>
  <c r="AM384" i="14"/>
  <c r="AN384" i="14" s="1"/>
  <c r="AO384" i="14"/>
  <c r="AP384" i="14" s="1"/>
  <c r="AQ384" i="14"/>
  <c r="AR384" i="14" s="1"/>
  <c r="AK385" i="14"/>
  <c r="AL385" i="14" s="1"/>
  <c r="AM385" i="14"/>
  <c r="AN385" i="14" s="1"/>
  <c r="AO385" i="14"/>
  <c r="AP385" i="14" s="1"/>
  <c r="AQ385" i="14"/>
  <c r="AR385" i="14" s="1"/>
  <c r="AK386" i="14"/>
  <c r="AL386" i="14" s="1"/>
  <c r="AM386" i="14"/>
  <c r="AN386" i="14" s="1"/>
  <c r="AO386" i="14"/>
  <c r="AP386" i="14" s="1"/>
  <c r="AQ386" i="14"/>
  <c r="AR386" i="14" s="1"/>
  <c r="AK387" i="14"/>
  <c r="AL387" i="14" s="1"/>
  <c r="AM387" i="14"/>
  <c r="AN387" i="14" s="1"/>
  <c r="AO387" i="14"/>
  <c r="AP387" i="14" s="1"/>
  <c r="AQ387" i="14"/>
  <c r="AR387" i="14" s="1"/>
  <c r="AK1519" i="14"/>
  <c r="AL1519" i="14" s="1"/>
  <c r="AM1519" i="14"/>
  <c r="AN1519" i="14" s="1"/>
  <c r="AO1519" i="14"/>
  <c r="AP1519" i="14" s="1"/>
  <c r="AQ1519" i="14"/>
  <c r="AR1519" i="14" s="1"/>
  <c r="AK1520" i="14"/>
  <c r="AL1520" i="14" s="1"/>
  <c r="AM1520" i="14"/>
  <c r="AN1520" i="14" s="1"/>
  <c r="AO1520" i="14"/>
  <c r="AP1520" i="14" s="1"/>
  <c r="AQ1520" i="14"/>
  <c r="AR1520" i="14" s="1"/>
  <c r="AK1521" i="14"/>
  <c r="AL1521" i="14" s="1"/>
  <c r="AM1521" i="14"/>
  <c r="AN1521" i="14" s="1"/>
  <c r="AO1521" i="14"/>
  <c r="AP1521" i="14" s="1"/>
  <c r="AQ1521" i="14"/>
  <c r="AR1521" i="14" s="1"/>
  <c r="AK1522" i="14"/>
  <c r="AL1522" i="14" s="1"/>
  <c r="AM1522" i="14"/>
  <c r="AN1522" i="14" s="1"/>
  <c r="AO1522" i="14"/>
  <c r="AP1522" i="14" s="1"/>
  <c r="AQ1522" i="14"/>
  <c r="AR1522" i="14" s="1"/>
  <c r="AK1523" i="14"/>
  <c r="AL1523" i="14" s="1"/>
  <c r="AM1523" i="14"/>
  <c r="AN1523" i="14" s="1"/>
  <c r="AO1523" i="14"/>
  <c r="AP1523" i="14" s="1"/>
  <c r="AQ1523" i="14"/>
  <c r="AR1523" i="14" s="1"/>
  <c r="AK1524" i="14"/>
  <c r="AL1524" i="14" s="1"/>
  <c r="AM1524" i="14"/>
  <c r="AN1524" i="14" s="1"/>
  <c r="AO1524" i="14"/>
  <c r="AP1524" i="14" s="1"/>
  <c r="AQ1524" i="14"/>
  <c r="AR1524" i="14" s="1"/>
  <c r="AK1525" i="14"/>
  <c r="AL1525" i="14" s="1"/>
  <c r="AM1525" i="14"/>
  <c r="AN1525" i="14" s="1"/>
  <c r="AO1525" i="14"/>
  <c r="AP1525" i="14" s="1"/>
  <c r="AQ1525" i="14"/>
  <c r="AR1525" i="14" s="1"/>
  <c r="AK1526" i="14"/>
  <c r="AL1526" i="14" s="1"/>
  <c r="AM1526" i="14"/>
  <c r="AN1526" i="14" s="1"/>
  <c r="AO1526" i="14"/>
  <c r="AP1526" i="14" s="1"/>
  <c r="AQ1526" i="14"/>
  <c r="AR1526" i="14" s="1"/>
  <c r="AK1527" i="14"/>
  <c r="AL1527" i="14" s="1"/>
  <c r="AM1527" i="14"/>
  <c r="AN1527" i="14" s="1"/>
  <c r="AO1527" i="14"/>
  <c r="AP1527" i="14" s="1"/>
  <c r="AQ1527" i="14"/>
  <c r="AR1527" i="14" s="1"/>
  <c r="AK1528" i="14"/>
  <c r="AL1528" i="14" s="1"/>
  <c r="AM1528" i="14"/>
  <c r="AN1528" i="14" s="1"/>
  <c r="AO1528" i="14"/>
  <c r="AP1528" i="14" s="1"/>
  <c r="AQ1528" i="14"/>
  <c r="AR1528" i="14" s="1"/>
  <c r="AK392" i="14"/>
  <c r="AL392" i="14" s="1"/>
  <c r="AM392" i="14"/>
  <c r="AN392" i="14" s="1"/>
  <c r="AO392" i="14"/>
  <c r="AP392" i="14" s="1"/>
  <c r="AQ392" i="14"/>
  <c r="AR392" i="14" s="1"/>
  <c r="AK393" i="14"/>
  <c r="AL393" i="14" s="1"/>
  <c r="AM393" i="14"/>
  <c r="AN393" i="14" s="1"/>
  <c r="AO393" i="14"/>
  <c r="AP393" i="14" s="1"/>
  <c r="AQ393" i="14"/>
  <c r="AR393" i="14" s="1"/>
  <c r="AK1529" i="14"/>
  <c r="AL1529" i="14" s="1"/>
  <c r="AM1529" i="14"/>
  <c r="AN1529" i="14" s="1"/>
  <c r="AO1529" i="14"/>
  <c r="AP1529" i="14" s="1"/>
  <c r="AQ1529" i="14"/>
  <c r="AR1529" i="14" s="1"/>
  <c r="AK1530" i="14"/>
  <c r="AL1530" i="14" s="1"/>
  <c r="AM1530" i="14"/>
  <c r="AN1530" i="14" s="1"/>
  <c r="AO1530" i="14"/>
  <c r="AP1530" i="14" s="1"/>
  <c r="AQ1530" i="14"/>
  <c r="AR1530" i="14" s="1"/>
  <c r="AK1531" i="14"/>
  <c r="AL1531" i="14" s="1"/>
  <c r="AM1531" i="14"/>
  <c r="AN1531" i="14" s="1"/>
  <c r="AO1531" i="14"/>
  <c r="AP1531" i="14" s="1"/>
  <c r="AQ1531" i="14"/>
  <c r="AR1531" i="14" s="1"/>
  <c r="AK1532" i="14"/>
  <c r="AL1532" i="14" s="1"/>
  <c r="AM1532" i="14"/>
  <c r="AN1532" i="14" s="1"/>
  <c r="AO1532" i="14"/>
  <c r="AP1532" i="14" s="1"/>
  <c r="AQ1532" i="14"/>
  <c r="AR1532" i="14" s="1"/>
  <c r="AK1533" i="14"/>
  <c r="AL1533" i="14" s="1"/>
  <c r="AM1533" i="14"/>
  <c r="AN1533" i="14" s="1"/>
  <c r="AO1533" i="14"/>
  <c r="AP1533" i="14" s="1"/>
  <c r="AQ1533" i="14"/>
  <c r="AR1533" i="14" s="1"/>
  <c r="AK1534" i="14"/>
  <c r="AL1534" i="14" s="1"/>
  <c r="AM1534" i="14"/>
  <c r="AN1534" i="14" s="1"/>
  <c r="AO1534" i="14"/>
  <c r="AP1534" i="14" s="1"/>
  <c r="AQ1534" i="14"/>
  <c r="AR1534" i="14" s="1"/>
  <c r="AK394" i="14"/>
  <c r="AL394" i="14" s="1"/>
  <c r="AM394" i="14"/>
  <c r="AN394" i="14" s="1"/>
  <c r="AO394" i="14"/>
  <c r="AP394" i="14" s="1"/>
  <c r="AQ394" i="14"/>
  <c r="AR394" i="14" s="1"/>
  <c r="AK395" i="14"/>
  <c r="AL395" i="14" s="1"/>
  <c r="AM395" i="14"/>
  <c r="AN395" i="14" s="1"/>
  <c r="AO395" i="14"/>
  <c r="AP395" i="14" s="1"/>
  <c r="AQ395" i="14"/>
  <c r="AR395" i="14" s="1"/>
  <c r="AK396" i="14"/>
  <c r="AL396" i="14" s="1"/>
  <c r="AM396" i="14"/>
  <c r="AN396" i="14" s="1"/>
  <c r="AO396" i="14"/>
  <c r="AP396" i="14" s="1"/>
  <c r="AQ396" i="14"/>
  <c r="AR396" i="14" s="1"/>
  <c r="AK397" i="14"/>
  <c r="AL397" i="14" s="1"/>
  <c r="AM397" i="14"/>
  <c r="AN397" i="14" s="1"/>
  <c r="AO397" i="14"/>
  <c r="AP397" i="14" s="1"/>
  <c r="AQ397" i="14"/>
  <c r="AR397" i="14" s="1"/>
  <c r="AK1535" i="14"/>
  <c r="AL1535" i="14" s="1"/>
  <c r="AM1535" i="14"/>
  <c r="AN1535" i="14" s="1"/>
  <c r="AO1535" i="14"/>
  <c r="AP1535" i="14" s="1"/>
  <c r="AQ1535" i="14"/>
  <c r="AR1535" i="14" s="1"/>
  <c r="AK1536" i="14"/>
  <c r="AL1536" i="14" s="1"/>
  <c r="AM1536" i="14"/>
  <c r="AN1536" i="14" s="1"/>
  <c r="AO1536" i="14"/>
  <c r="AP1536" i="14" s="1"/>
  <c r="AQ1536" i="14"/>
  <c r="AR1536" i="14" s="1"/>
  <c r="AK1537" i="14"/>
  <c r="AL1537" i="14" s="1"/>
  <c r="AM1537" i="14"/>
  <c r="AN1537" i="14" s="1"/>
  <c r="AO1537" i="14"/>
  <c r="AP1537" i="14" s="1"/>
  <c r="AQ1537" i="14"/>
  <c r="AR1537" i="14" s="1"/>
  <c r="AK1538" i="14"/>
  <c r="AL1538" i="14" s="1"/>
  <c r="AM1538" i="14"/>
  <c r="AN1538" i="14" s="1"/>
  <c r="AO1538" i="14"/>
  <c r="AP1538" i="14" s="1"/>
  <c r="AQ1538" i="14"/>
  <c r="AR1538" i="14" s="1"/>
  <c r="AK1539" i="14"/>
  <c r="AL1539" i="14" s="1"/>
  <c r="AM1539" i="14"/>
  <c r="AN1539" i="14" s="1"/>
  <c r="AO1539" i="14"/>
  <c r="AP1539" i="14" s="1"/>
  <c r="AQ1539" i="14"/>
  <c r="AR1539" i="14" s="1"/>
  <c r="AK1540" i="14"/>
  <c r="AL1540" i="14" s="1"/>
  <c r="AM1540" i="14"/>
  <c r="AN1540" i="14" s="1"/>
  <c r="AO1540" i="14"/>
  <c r="AP1540" i="14" s="1"/>
  <c r="AQ1540" i="14"/>
  <c r="AR1540" i="14" s="1"/>
  <c r="AK398" i="14"/>
  <c r="AL398" i="14" s="1"/>
  <c r="AM398" i="14"/>
  <c r="AN398" i="14" s="1"/>
  <c r="AO398" i="14"/>
  <c r="AP398" i="14" s="1"/>
  <c r="AQ398" i="14"/>
  <c r="AR398" i="14" s="1"/>
  <c r="AK399" i="14"/>
  <c r="AL399" i="14" s="1"/>
  <c r="AM399" i="14"/>
  <c r="AN399" i="14" s="1"/>
  <c r="AO399" i="14"/>
  <c r="AP399" i="14" s="1"/>
  <c r="AQ399" i="14"/>
  <c r="AR399" i="14" s="1"/>
  <c r="AK1541" i="14"/>
  <c r="AL1541" i="14" s="1"/>
  <c r="AM1541" i="14"/>
  <c r="AN1541" i="14" s="1"/>
  <c r="AO1541" i="14"/>
  <c r="AP1541" i="14" s="1"/>
  <c r="AQ1541" i="14"/>
  <c r="AR1541" i="14" s="1"/>
  <c r="AK1542" i="14"/>
  <c r="AL1542" i="14" s="1"/>
  <c r="AM1542" i="14"/>
  <c r="AN1542" i="14" s="1"/>
  <c r="AO1542" i="14"/>
  <c r="AP1542" i="14" s="1"/>
  <c r="AQ1542" i="14"/>
  <c r="AR1542" i="14" s="1"/>
  <c r="AK1543" i="14"/>
  <c r="AL1543" i="14" s="1"/>
  <c r="AM1543" i="14"/>
  <c r="AN1543" i="14" s="1"/>
  <c r="AO1543" i="14"/>
  <c r="AP1543" i="14" s="1"/>
  <c r="AQ1543" i="14"/>
  <c r="AR1543" i="14" s="1"/>
  <c r="AK1544" i="14"/>
  <c r="AL1544" i="14" s="1"/>
  <c r="AM1544" i="14"/>
  <c r="AN1544" i="14" s="1"/>
  <c r="AO1544" i="14"/>
  <c r="AP1544" i="14" s="1"/>
  <c r="AQ1544" i="14"/>
  <c r="AR1544" i="14" s="1"/>
  <c r="AK1545" i="14"/>
  <c r="AL1545" i="14" s="1"/>
  <c r="AM1545" i="14"/>
  <c r="AN1545" i="14" s="1"/>
  <c r="AO1545" i="14"/>
  <c r="AP1545" i="14" s="1"/>
  <c r="AQ1545" i="14"/>
  <c r="AR1545" i="14" s="1"/>
  <c r="AK1546" i="14"/>
  <c r="AL1546" i="14" s="1"/>
  <c r="AM1546" i="14"/>
  <c r="AN1546" i="14" s="1"/>
  <c r="AO1546" i="14"/>
  <c r="AP1546" i="14" s="1"/>
  <c r="AQ1546" i="14"/>
  <c r="AR1546" i="14" s="1"/>
  <c r="AK1547" i="14"/>
  <c r="AL1547" i="14" s="1"/>
  <c r="AM1547" i="14"/>
  <c r="AN1547" i="14" s="1"/>
  <c r="AO1547" i="14"/>
  <c r="AP1547" i="14" s="1"/>
  <c r="AQ1547" i="14"/>
  <c r="AR1547" i="14" s="1"/>
  <c r="AK1548" i="14"/>
  <c r="AL1548" i="14" s="1"/>
  <c r="AM1548" i="14"/>
  <c r="AN1548" i="14" s="1"/>
  <c r="AO1548" i="14"/>
  <c r="AP1548" i="14" s="1"/>
  <c r="AQ1548" i="14"/>
  <c r="AR1548" i="14" s="1"/>
  <c r="AK400" i="14"/>
  <c r="AL400" i="14" s="1"/>
  <c r="AM400" i="14"/>
  <c r="AN400" i="14" s="1"/>
  <c r="AO400" i="14"/>
  <c r="AP400" i="14" s="1"/>
  <c r="AQ400" i="14"/>
  <c r="AR400" i="14" s="1"/>
  <c r="AK401" i="14"/>
  <c r="AL401" i="14" s="1"/>
  <c r="AM401" i="14"/>
  <c r="AN401" i="14" s="1"/>
  <c r="AO401" i="14"/>
  <c r="AP401" i="14" s="1"/>
  <c r="AQ401" i="14"/>
  <c r="AR401" i="14" s="1"/>
  <c r="AK1549" i="14"/>
  <c r="AL1549" i="14" s="1"/>
  <c r="AM1549" i="14"/>
  <c r="AN1549" i="14" s="1"/>
  <c r="AO1549" i="14"/>
  <c r="AP1549" i="14" s="1"/>
  <c r="AQ1549" i="14"/>
  <c r="AR1549" i="14" s="1"/>
  <c r="AK402" i="14"/>
  <c r="AL402" i="14" s="1"/>
  <c r="AM402" i="14"/>
  <c r="AN402" i="14" s="1"/>
  <c r="AO402" i="14"/>
  <c r="AP402" i="14" s="1"/>
  <c r="AQ402" i="14"/>
  <c r="AR402" i="14" s="1"/>
  <c r="AK1550" i="14"/>
  <c r="AL1550" i="14" s="1"/>
  <c r="AM1550" i="14"/>
  <c r="AN1550" i="14" s="1"/>
  <c r="AO1550" i="14"/>
  <c r="AP1550" i="14" s="1"/>
  <c r="AQ1550" i="14"/>
  <c r="AR1550" i="14" s="1"/>
  <c r="AK403" i="14"/>
  <c r="AL403" i="14" s="1"/>
  <c r="AM403" i="14"/>
  <c r="AN403" i="14" s="1"/>
  <c r="AO403" i="14"/>
  <c r="AP403" i="14" s="1"/>
  <c r="AQ403" i="14"/>
  <c r="AR403" i="14" s="1"/>
  <c r="AK1551" i="14"/>
  <c r="AL1551" i="14" s="1"/>
  <c r="AM1551" i="14"/>
  <c r="AN1551" i="14" s="1"/>
  <c r="AO1551" i="14"/>
  <c r="AP1551" i="14" s="1"/>
  <c r="AQ1551" i="14"/>
  <c r="AR1551" i="14" s="1"/>
  <c r="AK1552" i="14"/>
  <c r="AL1552" i="14" s="1"/>
  <c r="AM1552" i="14"/>
  <c r="AN1552" i="14" s="1"/>
  <c r="AO1552" i="14"/>
  <c r="AP1552" i="14" s="1"/>
  <c r="AQ1552" i="14"/>
  <c r="AR1552" i="14" s="1"/>
  <c r="AK404" i="14"/>
  <c r="AL404" i="14" s="1"/>
  <c r="AM404" i="14"/>
  <c r="AN404" i="14" s="1"/>
  <c r="AO404" i="14"/>
  <c r="AP404" i="14" s="1"/>
  <c r="AQ404" i="14"/>
  <c r="AR404" i="14" s="1"/>
  <c r="AK405" i="14"/>
  <c r="AL405" i="14" s="1"/>
  <c r="AM405" i="14"/>
  <c r="AN405" i="14" s="1"/>
  <c r="AO405" i="14"/>
  <c r="AP405" i="14" s="1"/>
  <c r="AQ405" i="14"/>
  <c r="AR405" i="14" s="1"/>
  <c r="AK1553" i="14"/>
  <c r="AL1553" i="14" s="1"/>
  <c r="AM1553" i="14"/>
  <c r="AN1553" i="14" s="1"/>
  <c r="AO1553" i="14"/>
  <c r="AP1553" i="14" s="1"/>
  <c r="AQ1553" i="14"/>
  <c r="AR1553" i="14" s="1"/>
  <c r="AK1554" i="14"/>
  <c r="AL1554" i="14" s="1"/>
  <c r="AM1554" i="14"/>
  <c r="AN1554" i="14" s="1"/>
  <c r="AO1554" i="14"/>
  <c r="AP1554" i="14" s="1"/>
  <c r="AQ1554" i="14"/>
  <c r="AR1554" i="14" s="1"/>
  <c r="AK1555" i="14"/>
  <c r="AL1555" i="14" s="1"/>
  <c r="AM1555" i="14"/>
  <c r="AN1555" i="14" s="1"/>
  <c r="AO1555" i="14"/>
  <c r="AP1555" i="14" s="1"/>
  <c r="AQ1555" i="14"/>
  <c r="AR1555" i="14" s="1"/>
  <c r="AK1556" i="14"/>
  <c r="AL1556" i="14" s="1"/>
  <c r="AM1556" i="14"/>
  <c r="AN1556" i="14" s="1"/>
  <c r="AO1556" i="14"/>
  <c r="AP1556" i="14" s="1"/>
  <c r="AQ1556" i="14"/>
  <c r="AR1556" i="14" s="1"/>
  <c r="AK1557" i="14"/>
  <c r="AL1557" i="14" s="1"/>
  <c r="AM1557" i="14"/>
  <c r="AN1557" i="14" s="1"/>
  <c r="AO1557" i="14"/>
  <c r="AP1557" i="14" s="1"/>
  <c r="AQ1557" i="14"/>
  <c r="AR1557" i="14" s="1"/>
  <c r="AK1558" i="14"/>
  <c r="AL1558" i="14" s="1"/>
  <c r="AM1558" i="14"/>
  <c r="AN1558" i="14" s="1"/>
  <c r="AO1558" i="14"/>
  <c r="AP1558" i="14" s="1"/>
  <c r="AQ1558" i="14"/>
  <c r="AR1558" i="14" s="1"/>
  <c r="AK1559" i="14"/>
  <c r="AL1559" i="14" s="1"/>
  <c r="AM1559" i="14"/>
  <c r="AN1559" i="14" s="1"/>
  <c r="AO1559" i="14"/>
  <c r="AP1559" i="14" s="1"/>
  <c r="AQ1559" i="14"/>
  <c r="AR1559" i="14" s="1"/>
  <c r="AK1560" i="14"/>
  <c r="AL1560" i="14" s="1"/>
  <c r="AM1560" i="14"/>
  <c r="AN1560" i="14" s="1"/>
  <c r="AO1560" i="14"/>
  <c r="AP1560" i="14" s="1"/>
  <c r="AQ1560" i="14"/>
  <c r="AR1560" i="14" s="1"/>
  <c r="AK406" i="14"/>
  <c r="AL406" i="14" s="1"/>
  <c r="AM406" i="14"/>
  <c r="AN406" i="14" s="1"/>
  <c r="AO406" i="14"/>
  <c r="AP406" i="14" s="1"/>
  <c r="AQ406" i="14"/>
  <c r="AR406" i="14" s="1"/>
  <c r="AK407" i="14"/>
  <c r="AL407" i="14" s="1"/>
  <c r="AM407" i="14"/>
  <c r="AN407" i="14" s="1"/>
  <c r="AO407" i="14"/>
  <c r="AP407" i="14" s="1"/>
  <c r="AQ407" i="14"/>
  <c r="AR407" i="14" s="1"/>
  <c r="AK408" i="14"/>
  <c r="AL408" i="14" s="1"/>
  <c r="AM408" i="14"/>
  <c r="AN408" i="14" s="1"/>
  <c r="AO408" i="14"/>
  <c r="AP408" i="14" s="1"/>
  <c r="AQ408" i="14"/>
  <c r="AR408" i="14" s="1"/>
  <c r="AK409" i="14"/>
  <c r="AL409" i="14" s="1"/>
  <c r="AM409" i="14"/>
  <c r="AN409" i="14" s="1"/>
  <c r="AO409" i="14"/>
  <c r="AP409" i="14" s="1"/>
  <c r="AQ409" i="14"/>
  <c r="AR409" i="14" s="1"/>
  <c r="AK410" i="14"/>
  <c r="AL410" i="14" s="1"/>
  <c r="AM410" i="14"/>
  <c r="AN410" i="14" s="1"/>
  <c r="AO410" i="14"/>
  <c r="AP410" i="14" s="1"/>
  <c r="AQ410" i="14"/>
  <c r="AR410" i="14" s="1"/>
  <c r="AK411" i="14"/>
  <c r="AL411" i="14" s="1"/>
  <c r="AM411" i="14"/>
  <c r="AN411" i="14" s="1"/>
  <c r="AO411" i="14"/>
  <c r="AP411" i="14" s="1"/>
  <c r="AQ411" i="14"/>
  <c r="AR411" i="14" s="1"/>
  <c r="AK1561" i="14"/>
  <c r="AL1561" i="14" s="1"/>
  <c r="AM1561" i="14"/>
  <c r="AN1561" i="14" s="1"/>
  <c r="AO1561" i="14"/>
  <c r="AP1561" i="14" s="1"/>
  <c r="AQ1561" i="14"/>
  <c r="AR1561" i="14" s="1"/>
  <c r="AK1562" i="14"/>
  <c r="AL1562" i="14" s="1"/>
  <c r="AM1562" i="14"/>
  <c r="AN1562" i="14" s="1"/>
  <c r="AO1562" i="14"/>
  <c r="AP1562" i="14" s="1"/>
  <c r="AQ1562" i="14"/>
  <c r="AR1562" i="14" s="1"/>
  <c r="AK1563" i="14"/>
  <c r="AL1563" i="14" s="1"/>
  <c r="AM1563" i="14"/>
  <c r="AN1563" i="14" s="1"/>
  <c r="AO1563" i="14"/>
  <c r="AP1563" i="14" s="1"/>
  <c r="AQ1563" i="14"/>
  <c r="AR1563" i="14" s="1"/>
  <c r="AK1564" i="14"/>
  <c r="AL1564" i="14" s="1"/>
  <c r="AM1564" i="14"/>
  <c r="AN1564" i="14" s="1"/>
  <c r="AO1564" i="14"/>
  <c r="AP1564" i="14" s="1"/>
  <c r="AQ1564" i="14"/>
  <c r="AR1564" i="14" s="1"/>
  <c r="AK412" i="14"/>
  <c r="AL412" i="14" s="1"/>
  <c r="AM412" i="14"/>
  <c r="AN412" i="14" s="1"/>
  <c r="AO412" i="14"/>
  <c r="AP412" i="14" s="1"/>
  <c r="AQ412" i="14"/>
  <c r="AR412" i="14" s="1"/>
  <c r="AK413" i="14"/>
  <c r="AL413" i="14" s="1"/>
  <c r="AM413" i="14"/>
  <c r="AN413" i="14" s="1"/>
  <c r="AO413" i="14"/>
  <c r="AP413" i="14" s="1"/>
  <c r="AQ413" i="14"/>
  <c r="AR413" i="14" s="1"/>
  <c r="AK1565" i="14"/>
  <c r="AL1565" i="14" s="1"/>
  <c r="AM1565" i="14"/>
  <c r="AN1565" i="14" s="1"/>
  <c r="AO1565" i="14"/>
  <c r="AP1565" i="14" s="1"/>
  <c r="AQ1565" i="14"/>
  <c r="AR1565" i="14" s="1"/>
  <c r="AK1566" i="14"/>
  <c r="AL1566" i="14" s="1"/>
  <c r="AM1566" i="14"/>
  <c r="AN1566" i="14" s="1"/>
  <c r="AO1566" i="14"/>
  <c r="AP1566" i="14" s="1"/>
  <c r="AQ1566" i="14"/>
  <c r="AR1566" i="14" s="1"/>
  <c r="AK1567" i="14"/>
  <c r="AL1567" i="14" s="1"/>
  <c r="AM1567" i="14"/>
  <c r="AN1567" i="14" s="1"/>
  <c r="AO1567" i="14"/>
  <c r="AP1567" i="14" s="1"/>
  <c r="AQ1567" i="14"/>
  <c r="AR1567" i="14" s="1"/>
  <c r="AK1568" i="14"/>
  <c r="AL1568" i="14" s="1"/>
  <c r="AM1568" i="14"/>
  <c r="AN1568" i="14" s="1"/>
  <c r="AO1568" i="14"/>
  <c r="AP1568" i="14" s="1"/>
  <c r="AQ1568" i="14"/>
  <c r="AR1568" i="14" s="1"/>
  <c r="AK1569" i="14"/>
  <c r="AL1569" i="14" s="1"/>
  <c r="AM1569" i="14"/>
  <c r="AN1569" i="14" s="1"/>
  <c r="AO1569" i="14"/>
  <c r="AP1569" i="14" s="1"/>
  <c r="AQ1569" i="14"/>
  <c r="AR1569" i="14" s="1"/>
  <c r="AK1570" i="14"/>
  <c r="AL1570" i="14" s="1"/>
  <c r="AM1570" i="14"/>
  <c r="AN1570" i="14" s="1"/>
  <c r="AO1570" i="14"/>
  <c r="AP1570" i="14" s="1"/>
  <c r="AQ1570" i="14"/>
  <c r="AR1570" i="14" s="1"/>
  <c r="AK1571" i="14"/>
  <c r="AL1571" i="14" s="1"/>
  <c r="AM1571" i="14"/>
  <c r="AN1571" i="14" s="1"/>
  <c r="AO1571" i="14"/>
  <c r="AP1571" i="14" s="1"/>
  <c r="AQ1571" i="14"/>
  <c r="AR1571" i="14" s="1"/>
  <c r="AK1572" i="14"/>
  <c r="AL1572" i="14" s="1"/>
  <c r="AM1572" i="14"/>
  <c r="AN1572" i="14" s="1"/>
  <c r="AO1572" i="14"/>
  <c r="AP1572" i="14" s="1"/>
  <c r="AQ1572" i="14"/>
  <c r="AR1572" i="14" s="1"/>
  <c r="AK414" i="14"/>
  <c r="AL414" i="14" s="1"/>
  <c r="AM414" i="14"/>
  <c r="AN414" i="14" s="1"/>
  <c r="AO414" i="14"/>
  <c r="AP414" i="14" s="1"/>
  <c r="AQ414" i="14"/>
  <c r="AR414" i="14" s="1"/>
  <c r="AK415" i="14"/>
  <c r="AL415" i="14" s="1"/>
  <c r="AM415" i="14"/>
  <c r="AN415" i="14" s="1"/>
  <c r="AO415" i="14"/>
  <c r="AP415" i="14" s="1"/>
  <c r="AQ415" i="14"/>
  <c r="AR415" i="14" s="1"/>
  <c r="AK1573" i="14"/>
  <c r="AL1573" i="14" s="1"/>
  <c r="AM1573" i="14"/>
  <c r="AN1573" i="14" s="1"/>
  <c r="AO1573" i="14"/>
  <c r="AP1573" i="14" s="1"/>
  <c r="AQ1573" i="14"/>
  <c r="AR1573" i="14" s="1"/>
  <c r="AK1574" i="14"/>
  <c r="AL1574" i="14" s="1"/>
  <c r="AM1574" i="14"/>
  <c r="AN1574" i="14" s="1"/>
  <c r="AO1574" i="14"/>
  <c r="AP1574" i="14" s="1"/>
  <c r="AQ1574" i="14"/>
  <c r="AR1574" i="14" s="1"/>
  <c r="AK1575" i="14"/>
  <c r="AL1575" i="14" s="1"/>
  <c r="AM1575" i="14"/>
  <c r="AN1575" i="14" s="1"/>
  <c r="AO1575" i="14"/>
  <c r="AP1575" i="14" s="1"/>
  <c r="AQ1575" i="14"/>
  <c r="AR1575" i="14" s="1"/>
  <c r="AK1576" i="14"/>
  <c r="AL1576" i="14" s="1"/>
  <c r="AM1576" i="14"/>
  <c r="AN1576" i="14" s="1"/>
  <c r="AO1576" i="14"/>
  <c r="AP1576" i="14" s="1"/>
  <c r="AQ1576" i="14"/>
  <c r="AR1576" i="14" s="1"/>
  <c r="AK1577" i="14"/>
  <c r="AL1577" i="14" s="1"/>
  <c r="AM1577" i="14"/>
  <c r="AN1577" i="14" s="1"/>
  <c r="AO1577" i="14"/>
  <c r="AP1577" i="14" s="1"/>
  <c r="AQ1577" i="14"/>
  <c r="AR1577" i="14" s="1"/>
  <c r="AK1578" i="14"/>
  <c r="AL1578" i="14" s="1"/>
  <c r="AM1578" i="14"/>
  <c r="AN1578" i="14" s="1"/>
  <c r="AO1578" i="14"/>
  <c r="AP1578" i="14" s="1"/>
  <c r="AQ1578" i="14"/>
  <c r="AR1578" i="14" s="1"/>
  <c r="AK1579" i="14"/>
  <c r="AL1579" i="14" s="1"/>
  <c r="AM1579" i="14"/>
  <c r="AN1579" i="14" s="1"/>
  <c r="AO1579" i="14"/>
  <c r="AP1579" i="14" s="1"/>
  <c r="AQ1579" i="14"/>
  <c r="AR1579" i="14" s="1"/>
  <c r="AK1580" i="14"/>
  <c r="AL1580" i="14" s="1"/>
  <c r="AM1580" i="14"/>
  <c r="AN1580" i="14" s="1"/>
  <c r="AO1580" i="14"/>
  <c r="AP1580" i="14" s="1"/>
  <c r="AQ1580" i="14"/>
  <c r="AR1580" i="14" s="1"/>
  <c r="AK416" i="14"/>
  <c r="AL416" i="14" s="1"/>
  <c r="AM416" i="14"/>
  <c r="AN416" i="14" s="1"/>
  <c r="AO416" i="14"/>
  <c r="AP416" i="14" s="1"/>
  <c r="AQ416" i="14"/>
  <c r="AR416" i="14" s="1"/>
  <c r="AK417" i="14"/>
  <c r="AL417" i="14" s="1"/>
  <c r="AM417" i="14"/>
  <c r="AN417" i="14" s="1"/>
  <c r="AO417" i="14"/>
  <c r="AP417" i="14" s="1"/>
  <c r="AQ417" i="14"/>
  <c r="AR417" i="14" s="1"/>
  <c r="AK1586" i="14"/>
  <c r="AL1586" i="14" s="1"/>
  <c r="AM1586" i="14"/>
  <c r="AN1586" i="14" s="1"/>
  <c r="AO1586" i="14"/>
  <c r="AP1586" i="14" s="1"/>
  <c r="AQ1586" i="14"/>
  <c r="AR1586" i="14" s="1"/>
  <c r="AK1587" i="14"/>
  <c r="AL1587" i="14" s="1"/>
  <c r="AM1587" i="14"/>
  <c r="AN1587" i="14" s="1"/>
  <c r="AO1587" i="14"/>
  <c r="AP1587" i="14" s="1"/>
  <c r="AQ1587" i="14"/>
  <c r="AR1587" i="14" s="1"/>
  <c r="AK1588" i="14"/>
  <c r="AL1588" i="14" s="1"/>
  <c r="AM1588" i="14"/>
  <c r="AN1588" i="14" s="1"/>
  <c r="AO1588" i="14"/>
  <c r="AP1588" i="14" s="1"/>
  <c r="AQ1588" i="14"/>
  <c r="AR1588" i="14" s="1"/>
  <c r="AK1589" i="14"/>
  <c r="AL1589" i="14" s="1"/>
  <c r="AM1589" i="14"/>
  <c r="AN1589" i="14" s="1"/>
  <c r="AO1589" i="14"/>
  <c r="AP1589" i="14" s="1"/>
  <c r="AQ1589" i="14"/>
  <c r="AR1589" i="14" s="1"/>
  <c r="AK1590" i="14"/>
  <c r="AL1590" i="14" s="1"/>
  <c r="AM1590" i="14"/>
  <c r="AN1590" i="14" s="1"/>
  <c r="AO1590" i="14"/>
  <c r="AP1590" i="14" s="1"/>
  <c r="AQ1590" i="14"/>
  <c r="AR1590" i="14" s="1"/>
  <c r="AK1591" i="14"/>
  <c r="AL1591" i="14" s="1"/>
  <c r="AM1591" i="14"/>
  <c r="AN1591" i="14" s="1"/>
  <c r="AO1591" i="14"/>
  <c r="AP1591" i="14" s="1"/>
  <c r="AQ1591" i="14"/>
  <c r="AR1591" i="14" s="1"/>
  <c r="AK421" i="14"/>
  <c r="AL421" i="14" s="1"/>
  <c r="AM421" i="14"/>
  <c r="AN421" i="14" s="1"/>
  <c r="AO421" i="14"/>
  <c r="AP421" i="14" s="1"/>
  <c r="AQ421" i="14"/>
  <c r="AR421" i="14" s="1"/>
  <c r="AK422" i="14"/>
  <c r="AL422" i="14" s="1"/>
  <c r="AM422" i="14"/>
  <c r="AN422" i="14" s="1"/>
  <c r="AO422" i="14"/>
  <c r="AP422" i="14" s="1"/>
  <c r="AQ422" i="14"/>
  <c r="AR422" i="14" s="1"/>
  <c r="AK1592" i="14"/>
  <c r="AL1592" i="14" s="1"/>
  <c r="AM1592" i="14"/>
  <c r="AN1592" i="14" s="1"/>
  <c r="AO1592" i="14"/>
  <c r="AP1592" i="14" s="1"/>
  <c r="AQ1592" i="14"/>
  <c r="AR1592" i="14" s="1"/>
  <c r="AK1593" i="14"/>
  <c r="AL1593" i="14" s="1"/>
  <c r="AM1593" i="14"/>
  <c r="AN1593" i="14" s="1"/>
  <c r="AO1593" i="14"/>
  <c r="AP1593" i="14" s="1"/>
  <c r="AQ1593" i="14"/>
  <c r="AR1593" i="14" s="1"/>
  <c r="AK1594" i="14"/>
  <c r="AL1594" i="14" s="1"/>
  <c r="AM1594" i="14"/>
  <c r="AN1594" i="14" s="1"/>
  <c r="AO1594" i="14"/>
  <c r="AP1594" i="14" s="1"/>
  <c r="AQ1594" i="14"/>
  <c r="AR1594" i="14" s="1"/>
  <c r="AK1595" i="14"/>
  <c r="AL1595" i="14" s="1"/>
  <c r="AM1595" i="14"/>
  <c r="AN1595" i="14" s="1"/>
  <c r="AO1595" i="14"/>
  <c r="AP1595" i="14" s="1"/>
  <c r="AQ1595" i="14"/>
  <c r="AR1595" i="14" s="1"/>
  <c r="AK1596" i="14"/>
  <c r="AL1596" i="14" s="1"/>
  <c r="AM1596" i="14"/>
  <c r="AN1596" i="14" s="1"/>
  <c r="AO1596" i="14"/>
  <c r="AP1596" i="14" s="1"/>
  <c r="AQ1596" i="14"/>
  <c r="AR1596" i="14" s="1"/>
  <c r="AK1597" i="14"/>
  <c r="AL1597" i="14" s="1"/>
  <c r="AM1597" i="14"/>
  <c r="AN1597" i="14" s="1"/>
  <c r="AO1597" i="14"/>
  <c r="AP1597" i="14" s="1"/>
  <c r="AQ1597" i="14"/>
  <c r="AR1597" i="14" s="1"/>
  <c r="AK1598" i="14"/>
  <c r="AL1598" i="14" s="1"/>
  <c r="AM1598" i="14"/>
  <c r="AN1598" i="14" s="1"/>
  <c r="AO1598" i="14"/>
  <c r="AP1598" i="14" s="1"/>
  <c r="AQ1598" i="14"/>
  <c r="AR1598" i="14" s="1"/>
  <c r="AK1599" i="14"/>
  <c r="AL1599" i="14" s="1"/>
  <c r="AM1599" i="14"/>
  <c r="AN1599" i="14" s="1"/>
  <c r="AO1599" i="14"/>
  <c r="AP1599" i="14" s="1"/>
  <c r="AQ1599" i="14"/>
  <c r="AR1599" i="14" s="1"/>
  <c r="AK1600" i="14"/>
  <c r="AL1600" i="14" s="1"/>
  <c r="AM1600" i="14"/>
  <c r="AN1600" i="14" s="1"/>
  <c r="AO1600" i="14"/>
  <c r="AP1600" i="14" s="1"/>
  <c r="AQ1600" i="14"/>
  <c r="AR1600" i="14" s="1"/>
  <c r="AK1601" i="14"/>
  <c r="AL1601" i="14" s="1"/>
  <c r="AM1601" i="14"/>
  <c r="AN1601" i="14" s="1"/>
  <c r="AO1601" i="14"/>
  <c r="AP1601" i="14" s="1"/>
  <c r="AQ1601" i="14"/>
  <c r="AR1601" i="14" s="1"/>
  <c r="AK423" i="14"/>
  <c r="AL423" i="14" s="1"/>
  <c r="AM423" i="14"/>
  <c r="AN423" i="14" s="1"/>
  <c r="AO423" i="14"/>
  <c r="AP423" i="14" s="1"/>
  <c r="AQ423" i="14"/>
  <c r="AR423" i="14" s="1"/>
  <c r="AK424" i="14"/>
  <c r="AL424" i="14" s="1"/>
  <c r="AM424" i="14"/>
  <c r="AN424" i="14" s="1"/>
  <c r="AO424" i="14"/>
  <c r="AP424" i="14" s="1"/>
  <c r="AQ424" i="14"/>
  <c r="AR424" i="14" s="1"/>
  <c r="AK1602" i="14"/>
  <c r="AL1602" i="14" s="1"/>
  <c r="AM1602" i="14"/>
  <c r="AN1602" i="14" s="1"/>
  <c r="AO1602" i="14"/>
  <c r="AP1602" i="14" s="1"/>
  <c r="AQ1602" i="14"/>
  <c r="AR1602" i="14" s="1"/>
  <c r="AK1603" i="14"/>
  <c r="AL1603" i="14" s="1"/>
  <c r="AM1603" i="14"/>
  <c r="AN1603" i="14" s="1"/>
  <c r="AO1603" i="14"/>
  <c r="AP1603" i="14" s="1"/>
  <c r="AQ1603" i="14"/>
  <c r="AR1603" i="14" s="1"/>
  <c r="AK1604" i="14"/>
  <c r="AL1604" i="14" s="1"/>
  <c r="AM1604" i="14"/>
  <c r="AN1604" i="14" s="1"/>
  <c r="AO1604" i="14"/>
  <c r="AP1604" i="14" s="1"/>
  <c r="AQ1604" i="14"/>
  <c r="AR1604" i="14" s="1"/>
  <c r="AK1605" i="14"/>
  <c r="AL1605" i="14" s="1"/>
  <c r="AM1605" i="14"/>
  <c r="AN1605" i="14" s="1"/>
  <c r="AO1605" i="14"/>
  <c r="AP1605" i="14" s="1"/>
  <c r="AQ1605" i="14"/>
  <c r="AR1605" i="14" s="1"/>
  <c r="AK1606" i="14"/>
  <c r="AL1606" i="14" s="1"/>
  <c r="AM1606" i="14"/>
  <c r="AN1606" i="14" s="1"/>
  <c r="AO1606" i="14"/>
  <c r="AP1606" i="14" s="1"/>
  <c r="AQ1606" i="14"/>
  <c r="AR1606" i="14" s="1"/>
  <c r="AK1607" i="14"/>
  <c r="AL1607" i="14" s="1"/>
  <c r="AM1607" i="14"/>
  <c r="AN1607" i="14" s="1"/>
  <c r="AO1607" i="14"/>
  <c r="AP1607" i="14" s="1"/>
  <c r="AQ1607" i="14"/>
  <c r="AR1607" i="14" s="1"/>
  <c r="AK1608" i="14"/>
  <c r="AL1608" i="14" s="1"/>
  <c r="AM1608" i="14"/>
  <c r="AN1608" i="14" s="1"/>
  <c r="AO1608" i="14"/>
  <c r="AP1608" i="14" s="1"/>
  <c r="AQ1608" i="14"/>
  <c r="AR1608" i="14" s="1"/>
  <c r="AK1609" i="14"/>
  <c r="AL1609" i="14" s="1"/>
  <c r="AM1609" i="14"/>
  <c r="AN1609" i="14" s="1"/>
  <c r="AO1609" i="14"/>
  <c r="AP1609" i="14" s="1"/>
  <c r="AQ1609" i="14"/>
  <c r="AR1609" i="14" s="1"/>
  <c r="AK1610" i="14"/>
  <c r="AL1610" i="14" s="1"/>
  <c r="AM1610" i="14"/>
  <c r="AN1610" i="14" s="1"/>
  <c r="AO1610" i="14"/>
  <c r="AP1610" i="14" s="1"/>
  <c r="AQ1610" i="14"/>
  <c r="AR1610" i="14" s="1"/>
  <c r="AK1611" i="14"/>
  <c r="AL1611" i="14" s="1"/>
  <c r="AM1611" i="14"/>
  <c r="AN1611" i="14" s="1"/>
  <c r="AO1611" i="14"/>
  <c r="AP1611" i="14" s="1"/>
  <c r="AQ1611" i="14"/>
  <c r="AR1611" i="14" s="1"/>
  <c r="AK425" i="14"/>
  <c r="AL425" i="14" s="1"/>
  <c r="AM425" i="14"/>
  <c r="AN425" i="14" s="1"/>
  <c r="AO425" i="14"/>
  <c r="AP425" i="14" s="1"/>
  <c r="AQ425" i="14"/>
  <c r="AR425" i="14" s="1"/>
  <c r="AK426" i="14"/>
  <c r="AL426" i="14" s="1"/>
  <c r="AM426" i="14"/>
  <c r="AN426" i="14" s="1"/>
  <c r="AO426" i="14"/>
  <c r="AP426" i="14" s="1"/>
  <c r="AQ426" i="14"/>
  <c r="AR426" i="14" s="1"/>
  <c r="AK427" i="14"/>
  <c r="AL427" i="14" s="1"/>
  <c r="AM427" i="14"/>
  <c r="AN427" i="14" s="1"/>
  <c r="AO427" i="14"/>
  <c r="AP427" i="14" s="1"/>
  <c r="AQ427" i="14"/>
  <c r="AR427" i="14" s="1"/>
  <c r="AK1612" i="14"/>
  <c r="AL1612" i="14" s="1"/>
  <c r="AM1612" i="14"/>
  <c r="AN1612" i="14" s="1"/>
  <c r="AO1612" i="14"/>
  <c r="AP1612" i="14" s="1"/>
  <c r="AQ1612" i="14"/>
  <c r="AR1612" i="14" s="1"/>
  <c r="AK428" i="14"/>
  <c r="AL428" i="14" s="1"/>
  <c r="AM428" i="14"/>
  <c r="AN428" i="14" s="1"/>
  <c r="AO428" i="14"/>
  <c r="AP428" i="14" s="1"/>
  <c r="AQ428" i="14"/>
  <c r="AR428" i="14" s="1"/>
  <c r="AK429" i="14"/>
  <c r="AL429" i="14" s="1"/>
  <c r="AM429" i="14"/>
  <c r="AN429" i="14" s="1"/>
  <c r="AO429" i="14"/>
  <c r="AP429" i="14" s="1"/>
  <c r="AQ429" i="14"/>
  <c r="AR429" i="14" s="1"/>
  <c r="AK430" i="14"/>
  <c r="AL430" i="14" s="1"/>
  <c r="AM430" i="14"/>
  <c r="AN430" i="14" s="1"/>
  <c r="AO430" i="14"/>
  <c r="AP430" i="14" s="1"/>
  <c r="AQ430" i="14"/>
  <c r="AR430" i="14" s="1"/>
  <c r="AK431" i="14"/>
  <c r="AL431" i="14" s="1"/>
  <c r="AM431" i="14"/>
  <c r="AN431" i="14" s="1"/>
  <c r="AO431" i="14"/>
  <c r="AP431" i="14" s="1"/>
  <c r="AQ431" i="14"/>
  <c r="AR431" i="14" s="1"/>
  <c r="AK432" i="14"/>
  <c r="AL432" i="14" s="1"/>
  <c r="AM432" i="14"/>
  <c r="AN432" i="14" s="1"/>
  <c r="AO432" i="14"/>
  <c r="AP432" i="14" s="1"/>
  <c r="AQ432" i="14"/>
  <c r="AR432" i="14" s="1"/>
  <c r="AK1613" i="14"/>
  <c r="AL1613" i="14" s="1"/>
  <c r="AM1613" i="14"/>
  <c r="AN1613" i="14" s="1"/>
  <c r="AO1613" i="14"/>
  <c r="AP1613" i="14" s="1"/>
  <c r="AQ1613" i="14"/>
  <c r="AR1613" i="14" s="1"/>
  <c r="AK433" i="14"/>
  <c r="AL433" i="14" s="1"/>
  <c r="AM433" i="14"/>
  <c r="AN433" i="14" s="1"/>
  <c r="AO433" i="14"/>
  <c r="AP433" i="14" s="1"/>
  <c r="AQ433" i="14"/>
  <c r="AR433" i="14" s="1"/>
  <c r="AK434" i="14"/>
  <c r="AL434" i="14" s="1"/>
  <c r="AM434" i="14"/>
  <c r="AN434" i="14" s="1"/>
  <c r="AO434" i="14"/>
  <c r="AP434" i="14" s="1"/>
  <c r="AQ434" i="14"/>
  <c r="AR434" i="14" s="1"/>
  <c r="AK435" i="14"/>
  <c r="AL435" i="14" s="1"/>
  <c r="AM435" i="14"/>
  <c r="AN435" i="14" s="1"/>
  <c r="AO435" i="14"/>
  <c r="AP435" i="14" s="1"/>
  <c r="AQ435" i="14"/>
  <c r="AR435" i="14" s="1"/>
  <c r="AK436" i="14"/>
  <c r="AL436" i="14" s="1"/>
  <c r="AM436" i="14"/>
  <c r="AN436" i="14" s="1"/>
  <c r="AO436" i="14"/>
  <c r="AP436" i="14" s="1"/>
  <c r="AQ436" i="14"/>
  <c r="AR436" i="14" s="1"/>
  <c r="AK437" i="14"/>
  <c r="AL437" i="14" s="1"/>
  <c r="AM437" i="14"/>
  <c r="AN437" i="14" s="1"/>
  <c r="AO437" i="14"/>
  <c r="AP437" i="14" s="1"/>
  <c r="AQ437" i="14"/>
  <c r="AR437" i="14" s="1"/>
  <c r="AK438" i="14"/>
  <c r="AL438" i="14" s="1"/>
  <c r="AM438" i="14"/>
  <c r="AN438" i="14" s="1"/>
  <c r="AO438" i="14"/>
  <c r="AP438" i="14" s="1"/>
  <c r="AQ438" i="14"/>
  <c r="AR438" i="14" s="1"/>
  <c r="AK439" i="14"/>
  <c r="AL439" i="14" s="1"/>
  <c r="AM439" i="14"/>
  <c r="AN439" i="14" s="1"/>
  <c r="AO439" i="14"/>
  <c r="AP439" i="14" s="1"/>
  <c r="AQ439" i="14"/>
  <c r="AR439" i="14" s="1"/>
  <c r="AK1614" i="14"/>
  <c r="AL1614" i="14" s="1"/>
  <c r="AM1614" i="14"/>
  <c r="AN1614" i="14" s="1"/>
  <c r="AO1614" i="14"/>
  <c r="AP1614" i="14" s="1"/>
  <c r="AQ1614" i="14"/>
  <c r="AR1614" i="14" s="1"/>
  <c r="AK1615" i="14"/>
  <c r="AL1615" i="14" s="1"/>
  <c r="AM1615" i="14"/>
  <c r="AN1615" i="14" s="1"/>
  <c r="AO1615" i="14"/>
  <c r="AP1615" i="14" s="1"/>
  <c r="AQ1615" i="14"/>
  <c r="AR1615" i="14" s="1"/>
  <c r="AK1616" i="14"/>
  <c r="AL1616" i="14" s="1"/>
  <c r="AM1616" i="14"/>
  <c r="AN1616" i="14" s="1"/>
  <c r="AO1616" i="14"/>
  <c r="AP1616" i="14" s="1"/>
  <c r="AQ1616" i="14"/>
  <c r="AR1616" i="14" s="1"/>
  <c r="AK1617" i="14"/>
  <c r="AL1617" i="14" s="1"/>
  <c r="AM1617" i="14"/>
  <c r="AN1617" i="14" s="1"/>
  <c r="AO1617" i="14"/>
  <c r="AP1617" i="14" s="1"/>
  <c r="AQ1617" i="14"/>
  <c r="AR1617" i="14" s="1"/>
  <c r="AK1618" i="14"/>
  <c r="AL1618" i="14" s="1"/>
  <c r="AM1618" i="14"/>
  <c r="AN1618" i="14" s="1"/>
  <c r="AO1618" i="14"/>
  <c r="AP1618" i="14" s="1"/>
  <c r="AQ1618" i="14"/>
  <c r="AR1618" i="14" s="1"/>
  <c r="AK1619" i="14"/>
  <c r="AL1619" i="14" s="1"/>
  <c r="AM1619" i="14"/>
  <c r="AN1619" i="14" s="1"/>
  <c r="AO1619" i="14"/>
  <c r="AP1619" i="14" s="1"/>
  <c r="AQ1619" i="14"/>
  <c r="AR1619" i="14" s="1"/>
  <c r="AK1620" i="14"/>
  <c r="AL1620" i="14" s="1"/>
  <c r="AM1620" i="14"/>
  <c r="AN1620" i="14" s="1"/>
  <c r="AO1620" i="14"/>
  <c r="AP1620" i="14" s="1"/>
  <c r="AQ1620" i="14"/>
  <c r="AR1620" i="14" s="1"/>
  <c r="AK1621" i="14"/>
  <c r="AL1621" i="14" s="1"/>
  <c r="AM1621" i="14"/>
  <c r="AN1621" i="14" s="1"/>
  <c r="AO1621" i="14"/>
  <c r="AP1621" i="14" s="1"/>
  <c r="AQ1621" i="14"/>
  <c r="AR1621" i="14" s="1"/>
  <c r="AK1622" i="14"/>
  <c r="AL1622" i="14" s="1"/>
  <c r="AM1622" i="14"/>
  <c r="AN1622" i="14" s="1"/>
  <c r="AO1622" i="14"/>
  <c r="AP1622" i="14" s="1"/>
  <c r="AQ1622" i="14"/>
  <c r="AR1622" i="14" s="1"/>
  <c r="AK1623" i="14"/>
  <c r="AL1623" i="14" s="1"/>
  <c r="AM1623" i="14"/>
  <c r="AN1623" i="14" s="1"/>
  <c r="AO1623" i="14"/>
  <c r="AP1623" i="14" s="1"/>
  <c r="AQ1623" i="14"/>
  <c r="AR1623" i="14" s="1"/>
  <c r="AK1624" i="14"/>
  <c r="AL1624" i="14" s="1"/>
  <c r="AM1624" i="14"/>
  <c r="AN1624" i="14" s="1"/>
  <c r="AO1624" i="14"/>
  <c r="AP1624" i="14" s="1"/>
  <c r="AQ1624" i="14"/>
  <c r="AR1624" i="14" s="1"/>
  <c r="AK446" i="14"/>
  <c r="AL446" i="14" s="1"/>
  <c r="AM446" i="14"/>
  <c r="AN446" i="14" s="1"/>
  <c r="AO446" i="14"/>
  <c r="AP446" i="14" s="1"/>
  <c r="AQ446" i="14"/>
  <c r="AR446" i="14" s="1"/>
  <c r="AK447" i="14"/>
  <c r="AL447" i="14" s="1"/>
  <c r="AM447" i="14"/>
  <c r="AN447" i="14" s="1"/>
  <c r="AO447" i="14"/>
  <c r="AP447" i="14" s="1"/>
  <c r="AQ447" i="14"/>
  <c r="AR447" i="14" s="1"/>
  <c r="AK448" i="14"/>
  <c r="AL448" i="14" s="1"/>
  <c r="AM448" i="14"/>
  <c r="AN448" i="14" s="1"/>
  <c r="AO448" i="14"/>
  <c r="AP448" i="14" s="1"/>
  <c r="AQ448" i="14"/>
  <c r="AR448" i="14" s="1"/>
  <c r="AK449" i="14"/>
  <c r="AL449" i="14" s="1"/>
  <c r="AM449" i="14"/>
  <c r="AN449" i="14" s="1"/>
  <c r="AO449" i="14"/>
  <c r="AP449" i="14" s="1"/>
  <c r="AQ449" i="14"/>
  <c r="AR449" i="14" s="1"/>
  <c r="AK1625" i="14"/>
  <c r="AL1625" i="14" s="1"/>
  <c r="AM1625" i="14"/>
  <c r="AN1625" i="14" s="1"/>
  <c r="AO1625" i="14"/>
  <c r="AP1625" i="14" s="1"/>
  <c r="AQ1625" i="14"/>
  <c r="AR1625" i="14" s="1"/>
  <c r="AK1626" i="14"/>
  <c r="AL1626" i="14" s="1"/>
  <c r="AM1626" i="14"/>
  <c r="AN1626" i="14" s="1"/>
  <c r="AO1626" i="14"/>
  <c r="AP1626" i="14" s="1"/>
  <c r="AQ1626" i="14"/>
  <c r="AR1626" i="14" s="1"/>
  <c r="AK450" i="14"/>
  <c r="AL450" i="14" s="1"/>
  <c r="AM450" i="14"/>
  <c r="AN450" i="14" s="1"/>
  <c r="AO450" i="14"/>
  <c r="AP450" i="14" s="1"/>
  <c r="AQ450" i="14"/>
  <c r="AR450" i="14" s="1"/>
  <c r="AK451" i="14"/>
  <c r="AL451" i="14" s="1"/>
  <c r="AM451" i="14"/>
  <c r="AN451" i="14" s="1"/>
  <c r="AO451" i="14"/>
  <c r="AP451" i="14" s="1"/>
  <c r="AQ451" i="14"/>
  <c r="AR451" i="14" s="1"/>
  <c r="AK1627" i="14"/>
  <c r="AL1627" i="14" s="1"/>
  <c r="AM1627" i="14"/>
  <c r="AN1627" i="14" s="1"/>
  <c r="AO1627" i="14"/>
  <c r="AP1627" i="14" s="1"/>
  <c r="AQ1627" i="14"/>
  <c r="AR1627" i="14" s="1"/>
  <c r="AK1628" i="14"/>
  <c r="AL1628" i="14" s="1"/>
  <c r="AM1628" i="14"/>
  <c r="AN1628" i="14" s="1"/>
  <c r="AO1628" i="14"/>
  <c r="AP1628" i="14" s="1"/>
  <c r="AQ1628" i="14"/>
  <c r="AR1628" i="14" s="1"/>
  <c r="AK1629" i="14"/>
  <c r="AL1629" i="14" s="1"/>
  <c r="AM1629" i="14"/>
  <c r="AN1629" i="14" s="1"/>
  <c r="AO1629" i="14"/>
  <c r="AP1629" i="14" s="1"/>
  <c r="AQ1629" i="14"/>
  <c r="AR1629" i="14" s="1"/>
  <c r="AK1630" i="14"/>
  <c r="AL1630" i="14" s="1"/>
  <c r="AM1630" i="14"/>
  <c r="AN1630" i="14" s="1"/>
  <c r="AO1630" i="14"/>
  <c r="AP1630" i="14" s="1"/>
  <c r="AQ1630" i="14"/>
  <c r="AR1630" i="14" s="1"/>
  <c r="AK1631" i="14"/>
  <c r="AL1631" i="14" s="1"/>
  <c r="AM1631" i="14"/>
  <c r="AN1631" i="14" s="1"/>
  <c r="AO1631" i="14"/>
  <c r="AP1631" i="14" s="1"/>
  <c r="AQ1631" i="14"/>
  <c r="AR1631" i="14" s="1"/>
  <c r="AK454" i="14"/>
  <c r="AL454" i="14" s="1"/>
  <c r="AM454" i="14"/>
  <c r="AN454" i="14" s="1"/>
  <c r="AO454" i="14"/>
  <c r="AP454" i="14" s="1"/>
  <c r="AQ454" i="14"/>
  <c r="AR454" i="14" s="1"/>
  <c r="AK1632" i="14"/>
  <c r="AL1632" i="14" s="1"/>
  <c r="AM1632" i="14"/>
  <c r="AN1632" i="14" s="1"/>
  <c r="AO1632" i="14"/>
  <c r="AP1632" i="14" s="1"/>
  <c r="AQ1632" i="14"/>
  <c r="AR1632" i="14" s="1"/>
  <c r="AK455" i="14"/>
  <c r="AL455" i="14" s="1"/>
  <c r="AM455" i="14"/>
  <c r="AN455" i="14" s="1"/>
  <c r="AO455" i="14"/>
  <c r="AP455" i="14" s="1"/>
  <c r="AQ455" i="14"/>
  <c r="AR455" i="14" s="1"/>
  <c r="AK1633" i="14"/>
  <c r="AL1633" i="14" s="1"/>
  <c r="AM1633" i="14"/>
  <c r="AN1633" i="14" s="1"/>
  <c r="AO1633" i="14"/>
  <c r="AP1633" i="14" s="1"/>
  <c r="AQ1633" i="14"/>
  <c r="AR1633" i="14" s="1"/>
  <c r="AK1634" i="14"/>
  <c r="AL1634" i="14" s="1"/>
  <c r="AM1634" i="14"/>
  <c r="AN1634" i="14" s="1"/>
  <c r="AO1634" i="14"/>
  <c r="AP1634" i="14" s="1"/>
  <c r="AQ1634" i="14"/>
  <c r="AR1634" i="14" s="1"/>
  <c r="AK456" i="14"/>
  <c r="AL456" i="14" s="1"/>
  <c r="AM456" i="14"/>
  <c r="AN456" i="14" s="1"/>
  <c r="AO456" i="14"/>
  <c r="AP456" i="14" s="1"/>
  <c r="AQ456" i="14"/>
  <c r="AR456" i="14" s="1"/>
  <c r="AK457" i="14"/>
  <c r="AL457" i="14" s="1"/>
  <c r="AM457" i="14"/>
  <c r="AN457" i="14" s="1"/>
  <c r="AO457" i="14"/>
  <c r="AP457" i="14" s="1"/>
  <c r="AQ457" i="14"/>
  <c r="AR457" i="14" s="1"/>
  <c r="AK1635" i="14"/>
  <c r="AL1635" i="14" s="1"/>
  <c r="AM1635" i="14"/>
  <c r="AN1635" i="14" s="1"/>
  <c r="AO1635" i="14"/>
  <c r="AP1635" i="14" s="1"/>
  <c r="AQ1635" i="14"/>
  <c r="AR1635" i="14" s="1"/>
  <c r="AK1636" i="14"/>
  <c r="AL1636" i="14" s="1"/>
  <c r="AM1636" i="14"/>
  <c r="AN1636" i="14" s="1"/>
  <c r="AO1636" i="14"/>
  <c r="AP1636" i="14" s="1"/>
  <c r="AQ1636" i="14"/>
  <c r="AR1636" i="14" s="1"/>
  <c r="AK1637" i="14"/>
  <c r="AL1637" i="14" s="1"/>
  <c r="AM1637" i="14"/>
  <c r="AN1637" i="14" s="1"/>
  <c r="AO1637" i="14"/>
  <c r="AP1637" i="14" s="1"/>
  <c r="AQ1637" i="14"/>
  <c r="AR1637" i="14" s="1"/>
  <c r="AK1638" i="14"/>
  <c r="AL1638" i="14" s="1"/>
  <c r="AM1638" i="14"/>
  <c r="AN1638" i="14" s="1"/>
  <c r="AO1638" i="14"/>
  <c r="AP1638" i="14" s="1"/>
  <c r="AQ1638" i="14"/>
  <c r="AR1638" i="14" s="1"/>
  <c r="AK1639" i="14"/>
  <c r="AL1639" i="14" s="1"/>
  <c r="AM1639" i="14"/>
  <c r="AN1639" i="14" s="1"/>
  <c r="AO1639" i="14"/>
  <c r="AP1639" i="14" s="1"/>
  <c r="AQ1639" i="14"/>
  <c r="AR1639" i="14" s="1"/>
  <c r="AK1640" i="14"/>
  <c r="AL1640" i="14" s="1"/>
  <c r="AM1640" i="14"/>
  <c r="AN1640" i="14" s="1"/>
  <c r="AO1640" i="14"/>
  <c r="AP1640" i="14" s="1"/>
  <c r="AQ1640" i="14"/>
  <c r="AR1640" i="14" s="1"/>
  <c r="AK1641" i="14"/>
  <c r="AL1641" i="14" s="1"/>
  <c r="AM1641" i="14"/>
  <c r="AN1641" i="14" s="1"/>
  <c r="AO1641" i="14"/>
  <c r="AP1641" i="14" s="1"/>
  <c r="AQ1641" i="14"/>
  <c r="AR1641" i="14" s="1"/>
  <c r="AK1642" i="14"/>
  <c r="AL1642" i="14" s="1"/>
  <c r="AM1642" i="14"/>
  <c r="AN1642" i="14" s="1"/>
  <c r="AO1642" i="14"/>
  <c r="AP1642" i="14" s="1"/>
  <c r="AQ1642" i="14"/>
  <c r="AR1642" i="14" s="1"/>
  <c r="AK472" i="14"/>
  <c r="AL472" i="14" s="1"/>
  <c r="AM472" i="14"/>
  <c r="AN472" i="14" s="1"/>
  <c r="AO472" i="14"/>
  <c r="AP472" i="14" s="1"/>
  <c r="AQ472" i="14"/>
  <c r="AR472" i="14" s="1"/>
  <c r="AK473" i="14"/>
  <c r="AL473" i="14" s="1"/>
  <c r="AM473" i="14"/>
  <c r="AN473" i="14" s="1"/>
  <c r="AO473" i="14"/>
  <c r="AP473" i="14" s="1"/>
  <c r="AQ473" i="14"/>
  <c r="AR473" i="14" s="1"/>
  <c r="AK474" i="14"/>
  <c r="AL474" i="14" s="1"/>
  <c r="AM474" i="14"/>
  <c r="AN474" i="14" s="1"/>
  <c r="AO474" i="14"/>
  <c r="AP474" i="14" s="1"/>
  <c r="AQ474" i="14"/>
  <c r="AR474" i="14" s="1"/>
  <c r="AK475" i="14"/>
  <c r="AL475" i="14" s="1"/>
  <c r="AM475" i="14"/>
  <c r="AN475" i="14" s="1"/>
  <c r="AO475" i="14"/>
  <c r="AP475" i="14" s="1"/>
  <c r="AQ475" i="14"/>
  <c r="AR475" i="14" s="1"/>
  <c r="AK1643" i="14"/>
  <c r="AL1643" i="14" s="1"/>
  <c r="AM1643" i="14"/>
  <c r="AN1643" i="14" s="1"/>
  <c r="AO1643" i="14"/>
  <c r="AP1643" i="14" s="1"/>
  <c r="AQ1643" i="14"/>
  <c r="AR1643" i="14" s="1"/>
  <c r="AK1644" i="14"/>
  <c r="AL1644" i="14" s="1"/>
  <c r="AM1644" i="14"/>
  <c r="AN1644" i="14" s="1"/>
  <c r="AO1644" i="14"/>
  <c r="AP1644" i="14" s="1"/>
  <c r="AQ1644" i="14"/>
  <c r="AR1644" i="14" s="1"/>
  <c r="AK476" i="14"/>
  <c r="AL476" i="14" s="1"/>
  <c r="AM476" i="14"/>
  <c r="AN476" i="14" s="1"/>
  <c r="AO476" i="14"/>
  <c r="AP476" i="14" s="1"/>
  <c r="AQ476" i="14"/>
  <c r="AR476" i="14" s="1"/>
  <c r="AK477" i="14"/>
  <c r="AL477" i="14" s="1"/>
  <c r="AM477" i="14"/>
  <c r="AN477" i="14" s="1"/>
  <c r="AO477" i="14"/>
  <c r="AP477" i="14" s="1"/>
  <c r="AQ477" i="14"/>
  <c r="AR477" i="14" s="1"/>
  <c r="AK1645" i="14"/>
  <c r="AL1645" i="14" s="1"/>
  <c r="AM1645" i="14"/>
  <c r="AN1645" i="14" s="1"/>
  <c r="AO1645" i="14"/>
  <c r="AP1645" i="14" s="1"/>
  <c r="AQ1645" i="14"/>
  <c r="AR1645" i="14" s="1"/>
  <c r="AK1646" i="14"/>
  <c r="AL1646" i="14" s="1"/>
  <c r="AM1646" i="14"/>
  <c r="AN1646" i="14" s="1"/>
  <c r="AO1646" i="14"/>
  <c r="AP1646" i="14" s="1"/>
  <c r="AQ1646" i="14"/>
  <c r="AR1646" i="14" s="1"/>
  <c r="AK1647" i="14"/>
  <c r="AL1647" i="14" s="1"/>
  <c r="AM1647" i="14"/>
  <c r="AN1647" i="14" s="1"/>
  <c r="AO1647" i="14"/>
  <c r="AP1647" i="14" s="1"/>
  <c r="AQ1647" i="14"/>
  <c r="AR1647" i="14" s="1"/>
  <c r="AK1648" i="14"/>
  <c r="AL1648" i="14" s="1"/>
  <c r="AM1648" i="14"/>
  <c r="AN1648" i="14" s="1"/>
  <c r="AO1648" i="14"/>
  <c r="AP1648" i="14" s="1"/>
  <c r="AQ1648" i="14"/>
  <c r="AR1648" i="14" s="1"/>
  <c r="AK1649" i="14"/>
  <c r="AL1649" i="14" s="1"/>
  <c r="AM1649" i="14"/>
  <c r="AN1649" i="14" s="1"/>
  <c r="AO1649" i="14"/>
  <c r="AP1649" i="14" s="1"/>
  <c r="AQ1649" i="14"/>
  <c r="AR1649" i="14" s="1"/>
  <c r="AK1650" i="14"/>
  <c r="AL1650" i="14" s="1"/>
  <c r="AM1650" i="14"/>
  <c r="AN1650" i="14" s="1"/>
  <c r="AO1650" i="14"/>
  <c r="AP1650" i="14" s="1"/>
  <c r="AQ1650" i="14"/>
  <c r="AR1650" i="14" s="1"/>
  <c r="AK1651" i="14"/>
  <c r="AL1651" i="14" s="1"/>
  <c r="AM1651" i="14"/>
  <c r="AN1651" i="14" s="1"/>
  <c r="AO1651" i="14"/>
  <c r="AP1651" i="14" s="1"/>
  <c r="AQ1651" i="14"/>
  <c r="AR1651" i="14" s="1"/>
  <c r="AK478" i="14"/>
  <c r="AL478" i="14" s="1"/>
  <c r="AM478" i="14"/>
  <c r="AN478" i="14" s="1"/>
  <c r="AO478" i="14"/>
  <c r="AP478" i="14" s="1"/>
  <c r="AQ478" i="14"/>
  <c r="AR478" i="14" s="1"/>
  <c r="AK1652" i="14"/>
  <c r="AL1652" i="14" s="1"/>
  <c r="AM1652" i="14"/>
  <c r="AN1652" i="14" s="1"/>
  <c r="AO1652" i="14"/>
  <c r="AP1652" i="14" s="1"/>
  <c r="AQ1652" i="14"/>
  <c r="AR1652" i="14" s="1"/>
  <c r="AK479" i="14"/>
  <c r="AL479" i="14" s="1"/>
  <c r="AM479" i="14"/>
  <c r="AN479" i="14" s="1"/>
  <c r="AO479" i="14"/>
  <c r="AP479" i="14" s="1"/>
  <c r="AQ479" i="14"/>
  <c r="AR479" i="14" s="1"/>
  <c r="AK480" i="14"/>
  <c r="AL480" i="14" s="1"/>
  <c r="AM480" i="14"/>
  <c r="AN480" i="14" s="1"/>
  <c r="AO480" i="14"/>
  <c r="AP480" i="14" s="1"/>
  <c r="AQ480" i="14"/>
  <c r="AR480" i="14" s="1"/>
  <c r="AK481" i="14"/>
  <c r="AL481" i="14" s="1"/>
  <c r="AM481" i="14"/>
  <c r="AN481" i="14" s="1"/>
  <c r="AO481" i="14"/>
  <c r="AP481" i="14" s="1"/>
  <c r="AQ481" i="14"/>
  <c r="AR481" i="14" s="1"/>
  <c r="AK1653" i="14"/>
  <c r="AL1653" i="14" s="1"/>
  <c r="AM1653" i="14"/>
  <c r="AN1653" i="14" s="1"/>
  <c r="AO1653" i="14"/>
  <c r="AP1653" i="14" s="1"/>
  <c r="AQ1653" i="14"/>
  <c r="AR1653" i="14" s="1"/>
  <c r="AK1654" i="14"/>
  <c r="AL1654" i="14" s="1"/>
  <c r="AM1654" i="14"/>
  <c r="AN1654" i="14" s="1"/>
  <c r="AO1654" i="14"/>
  <c r="AP1654" i="14" s="1"/>
  <c r="AQ1654" i="14"/>
  <c r="AR1654" i="14" s="1"/>
  <c r="AK482" i="14"/>
  <c r="AL482" i="14" s="1"/>
  <c r="AM482" i="14"/>
  <c r="AN482" i="14" s="1"/>
  <c r="AO482" i="14"/>
  <c r="AP482" i="14" s="1"/>
  <c r="AQ482" i="14"/>
  <c r="AR482" i="14" s="1"/>
  <c r="AK483" i="14"/>
  <c r="AL483" i="14" s="1"/>
  <c r="AM483" i="14"/>
  <c r="AN483" i="14" s="1"/>
  <c r="AO483" i="14"/>
  <c r="AP483" i="14" s="1"/>
  <c r="AQ483" i="14"/>
  <c r="AR483" i="14" s="1"/>
  <c r="AK1655" i="14"/>
  <c r="AL1655" i="14" s="1"/>
  <c r="AM1655" i="14"/>
  <c r="AN1655" i="14" s="1"/>
  <c r="AO1655" i="14"/>
  <c r="AP1655" i="14" s="1"/>
  <c r="AQ1655" i="14"/>
  <c r="AR1655" i="14" s="1"/>
  <c r="AK1656" i="14"/>
  <c r="AL1656" i="14" s="1"/>
  <c r="AM1656" i="14"/>
  <c r="AN1656" i="14" s="1"/>
  <c r="AO1656" i="14"/>
  <c r="AP1656" i="14" s="1"/>
  <c r="AQ1656" i="14"/>
  <c r="AR1656" i="14" s="1"/>
  <c r="AK1657" i="14"/>
  <c r="AL1657" i="14" s="1"/>
  <c r="AM1657" i="14"/>
  <c r="AN1657" i="14" s="1"/>
  <c r="AO1657" i="14"/>
  <c r="AP1657" i="14" s="1"/>
  <c r="AQ1657" i="14"/>
  <c r="AR1657" i="14" s="1"/>
  <c r="AK1658" i="14"/>
  <c r="AL1658" i="14" s="1"/>
  <c r="AM1658" i="14"/>
  <c r="AN1658" i="14" s="1"/>
  <c r="AO1658" i="14"/>
  <c r="AP1658" i="14" s="1"/>
  <c r="AQ1658" i="14"/>
  <c r="AR1658" i="14" s="1"/>
  <c r="AK1659" i="14"/>
  <c r="AL1659" i="14" s="1"/>
  <c r="AM1659" i="14"/>
  <c r="AN1659" i="14" s="1"/>
  <c r="AO1659" i="14"/>
  <c r="AP1659" i="14" s="1"/>
  <c r="AQ1659" i="14"/>
  <c r="AR1659" i="14" s="1"/>
  <c r="AK1660" i="14"/>
  <c r="AL1660" i="14" s="1"/>
  <c r="AM1660" i="14"/>
  <c r="AN1660" i="14" s="1"/>
  <c r="AO1660" i="14"/>
  <c r="AP1660" i="14" s="1"/>
  <c r="AQ1660" i="14"/>
  <c r="AR1660" i="14" s="1"/>
  <c r="AK1661" i="14"/>
  <c r="AL1661" i="14" s="1"/>
  <c r="AM1661" i="14"/>
  <c r="AN1661" i="14" s="1"/>
  <c r="AO1661" i="14"/>
  <c r="AP1661" i="14" s="1"/>
  <c r="AQ1661" i="14"/>
  <c r="AR1661" i="14" s="1"/>
  <c r="AK1662" i="14"/>
  <c r="AL1662" i="14" s="1"/>
  <c r="AM1662" i="14"/>
  <c r="AN1662" i="14" s="1"/>
  <c r="AO1662" i="14"/>
  <c r="AP1662" i="14" s="1"/>
  <c r="AQ1662" i="14"/>
  <c r="AR1662" i="14" s="1"/>
  <c r="AK1663" i="14"/>
  <c r="AL1663" i="14" s="1"/>
  <c r="AM1663" i="14"/>
  <c r="AN1663" i="14" s="1"/>
  <c r="AO1663" i="14"/>
  <c r="AP1663" i="14" s="1"/>
  <c r="AQ1663" i="14"/>
  <c r="AR1663" i="14" s="1"/>
  <c r="AK1664" i="14"/>
  <c r="AL1664" i="14" s="1"/>
  <c r="AM1664" i="14"/>
  <c r="AN1664" i="14" s="1"/>
  <c r="AO1664" i="14"/>
  <c r="AP1664" i="14" s="1"/>
  <c r="AQ1664" i="14"/>
  <c r="AR1664" i="14" s="1"/>
  <c r="AK1665" i="14"/>
  <c r="AL1665" i="14" s="1"/>
  <c r="AM1665" i="14"/>
  <c r="AN1665" i="14" s="1"/>
  <c r="AO1665" i="14"/>
  <c r="AP1665" i="14" s="1"/>
  <c r="AQ1665" i="14"/>
  <c r="AR1665" i="14" s="1"/>
  <c r="AK1666" i="14"/>
  <c r="AL1666" i="14" s="1"/>
  <c r="AM1666" i="14"/>
  <c r="AN1666" i="14" s="1"/>
  <c r="AO1666" i="14"/>
  <c r="AP1666" i="14" s="1"/>
  <c r="AQ1666" i="14"/>
  <c r="AR1666" i="14" s="1"/>
  <c r="AK1667" i="14"/>
  <c r="AL1667" i="14" s="1"/>
  <c r="AM1667" i="14"/>
  <c r="AN1667" i="14" s="1"/>
  <c r="AO1667" i="14"/>
  <c r="AP1667" i="14" s="1"/>
  <c r="AQ1667" i="14"/>
  <c r="AR1667" i="14" s="1"/>
  <c r="AK1668" i="14"/>
  <c r="AL1668" i="14" s="1"/>
  <c r="AM1668" i="14"/>
  <c r="AN1668" i="14" s="1"/>
  <c r="AO1668" i="14"/>
  <c r="AP1668" i="14" s="1"/>
  <c r="AQ1668" i="14"/>
  <c r="AR1668" i="14" s="1"/>
  <c r="AK1669" i="14"/>
  <c r="AL1669" i="14" s="1"/>
  <c r="AM1669" i="14"/>
  <c r="AN1669" i="14" s="1"/>
  <c r="AO1669" i="14"/>
  <c r="AP1669" i="14" s="1"/>
  <c r="AQ1669" i="14"/>
  <c r="AR1669" i="14" s="1"/>
  <c r="AK1670" i="14"/>
  <c r="AL1670" i="14" s="1"/>
  <c r="AM1670" i="14"/>
  <c r="AN1670" i="14" s="1"/>
  <c r="AO1670" i="14"/>
  <c r="AP1670" i="14" s="1"/>
  <c r="AQ1670" i="14"/>
  <c r="AR1670" i="14" s="1"/>
  <c r="AK1671" i="14"/>
  <c r="AL1671" i="14" s="1"/>
  <c r="AM1671" i="14"/>
  <c r="AN1671" i="14" s="1"/>
  <c r="AO1671" i="14"/>
  <c r="AP1671" i="14" s="1"/>
  <c r="AQ1671" i="14"/>
  <c r="AR1671" i="14" s="1"/>
  <c r="AK1672" i="14"/>
  <c r="AL1672" i="14" s="1"/>
  <c r="AM1672" i="14"/>
  <c r="AN1672" i="14" s="1"/>
  <c r="AO1672" i="14"/>
  <c r="AP1672" i="14" s="1"/>
  <c r="AQ1672" i="14"/>
  <c r="AR1672" i="14" s="1"/>
  <c r="AK1673" i="14"/>
  <c r="AL1673" i="14" s="1"/>
  <c r="AM1673" i="14"/>
  <c r="AN1673" i="14" s="1"/>
  <c r="AO1673" i="14"/>
  <c r="AP1673" i="14" s="1"/>
  <c r="AQ1673" i="14"/>
  <c r="AR1673" i="14" s="1"/>
  <c r="AK1674" i="14"/>
  <c r="AL1674" i="14" s="1"/>
  <c r="AM1674" i="14"/>
  <c r="AN1674" i="14" s="1"/>
  <c r="AO1674" i="14"/>
  <c r="AP1674" i="14" s="1"/>
  <c r="AQ1674" i="14"/>
  <c r="AR1674" i="14" s="1"/>
  <c r="AK1675" i="14"/>
  <c r="AL1675" i="14" s="1"/>
  <c r="AM1675" i="14"/>
  <c r="AN1675" i="14" s="1"/>
  <c r="AO1675" i="14"/>
  <c r="AP1675" i="14" s="1"/>
  <c r="AQ1675" i="14"/>
  <c r="AR1675" i="14" s="1"/>
  <c r="AK1676" i="14"/>
  <c r="AL1676" i="14" s="1"/>
  <c r="AM1676" i="14"/>
  <c r="AN1676" i="14" s="1"/>
  <c r="AO1676" i="14"/>
  <c r="AP1676" i="14" s="1"/>
  <c r="AQ1676" i="14"/>
  <c r="AR1676" i="14" s="1"/>
  <c r="AK1677" i="14"/>
  <c r="AL1677" i="14" s="1"/>
  <c r="AM1677" i="14"/>
  <c r="AN1677" i="14" s="1"/>
  <c r="AO1677" i="14"/>
  <c r="AP1677" i="14" s="1"/>
  <c r="AQ1677" i="14"/>
  <c r="AR1677" i="14" s="1"/>
  <c r="AK1678" i="14"/>
  <c r="AL1678" i="14" s="1"/>
  <c r="AM1678" i="14"/>
  <c r="AN1678" i="14" s="1"/>
  <c r="AO1678" i="14"/>
  <c r="AP1678" i="14" s="1"/>
  <c r="AQ1678" i="14"/>
  <c r="AR1678" i="14" s="1"/>
  <c r="AK1679" i="14"/>
  <c r="AL1679" i="14" s="1"/>
  <c r="AM1679" i="14"/>
  <c r="AN1679" i="14" s="1"/>
  <c r="AO1679" i="14"/>
  <c r="AP1679" i="14" s="1"/>
  <c r="AQ1679" i="14"/>
  <c r="AR1679" i="14" s="1"/>
  <c r="AK1680" i="14"/>
  <c r="AL1680" i="14" s="1"/>
  <c r="AM1680" i="14"/>
  <c r="AN1680" i="14" s="1"/>
  <c r="AO1680" i="14"/>
  <c r="AP1680" i="14" s="1"/>
  <c r="AQ1680" i="14"/>
  <c r="AR1680" i="14" s="1"/>
  <c r="AK1681" i="14"/>
  <c r="AL1681" i="14" s="1"/>
  <c r="AM1681" i="14"/>
  <c r="AN1681" i="14" s="1"/>
  <c r="AO1681" i="14"/>
  <c r="AP1681" i="14" s="1"/>
  <c r="AQ1681" i="14"/>
  <c r="AR1681" i="14" s="1"/>
  <c r="AK1682" i="14"/>
  <c r="AL1682" i="14" s="1"/>
  <c r="AM1682" i="14"/>
  <c r="AN1682" i="14" s="1"/>
  <c r="AO1682" i="14"/>
  <c r="AP1682" i="14" s="1"/>
  <c r="AQ1682" i="14"/>
  <c r="AR1682" i="14" s="1"/>
  <c r="AK1683" i="14"/>
  <c r="AL1683" i="14" s="1"/>
  <c r="AM1683" i="14"/>
  <c r="AN1683" i="14" s="1"/>
  <c r="AO1683" i="14"/>
  <c r="AP1683" i="14" s="1"/>
  <c r="AQ1683" i="14"/>
  <c r="AR1683" i="14" s="1"/>
  <c r="AK1684" i="14"/>
  <c r="AL1684" i="14" s="1"/>
  <c r="AM1684" i="14"/>
  <c r="AN1684" i="14" s="1"/>
  <c r="AO1684" i="14"/>
  <c r="AP1684" i="14" s="1"/>
  <c r="AQ1684" i="14"/>
  <c r="AR1684" i="14" s="1"/>
  <c r="AK1685" i="14"/>
  <c r="AL1685" i="14" s="1"/>
  <c r="AM1685" i="14"/>
  <c r="AN1685" i="14" s="1"/>
  <c r="AO1685" i="14"/>
  <c r="AP1685" i="14" s="1"/>
  <c r="AQ1685" i="14"/>
  <c r="AR1685" i="14" s="1"/>
  <c r="AK1686" i="14"/>
  <c r="AL1686" i="14" s="1"/>
  <c r="AM1686" i="14"/>
  <c r="AN1686" i="14" s="1"/>
  <c r="AO1686" i="14"/>
  <c r="AP1686" i="14" s="1"/>
  <c r="AQ1686" i="14"/>
  <c r="AR1686" i="14" s="1"/>
  <c r="AK1687" i="14"/>
  <c r="AL1687" i="14" s="1"/>
  <c r="AM1687" i="14"/>
  <c r="AN1687" i="14" s="1"/>
  <c r="AO1687" i="14"/>
  <c r="AP1687" i="14" s="1"/>
  <c r="AQ1687" i="14"/>
  <c r="AR1687" i="14" s="1"/>
  <c r="AK1688" i="14"/>
  <c r="AL1688" i="14" s="1"/>
  <c r="AM1688" i="14"/>
  <c r="AN1688" i="14" s="1"/>
  <c r="AO1688" i="14"/>
  <c r="AP1688" i="14" s="1"/>
  <c r="AQ1688" i="14"/>
  <c r="AR1688" i="14" s="1"/>
  <c r="AK1689" i="14"/>
  <c r="AL1689" i="14" s="1"/>
  <c r="AM1689" i="14"/>
  <c r="AN1689" i="14" s="1"/>
  <c r="AO1689" i="14"/>
  <c r="AP1689" i="14" s="1"/>
  <c r="AQ1689" i="14"/>
  <c r="AR1689" i="14" s="1"/>
  <c r="AK1690" i="14"/>
  <c r="AL1690" i="14" s="1"/>
  <c r="AM1690" i="14"/>
  <c r="AN1690" i="14" s="1"/>
  <c r="AO1690" i="14"/>
  <c r="AP1690" i="14" s="1"/>
  <c r="AQ1690" i="14"/>
  <c r="AR1690" i="14" s="1"/>
  <c r="AK1691" i="14"/>
  <c r="AL1691" i="14" s="1"/>
  <c r="AM1691" i="14"/>
  <c r="AN1691" i="14" s="1"/>
  <c r="AO1691" i="14"/>
  <c r="AP1691" i="14" s="1"/>
  <c r="AQ1691" i="14"/>
  <c r="AR1691" i="14" s="1"/>
  <c r="AK1692" i="14"/>
  <c r="AL1692" i="14" s="1"/>
  <c r="AM1692" i="14"/>
  <c r="AN1692" i="14" s="1"/>
  <c r="AO1692" i="14"/>
  <c r="AP1692" i="14" s="1"/>
  <c r="AQ1692" i="14"/>
  <c r="AR1692" i="14" s="1"/>
  <c r="AK1693" i="14"/>
  <c r="AL1693" i="14" s="1"/>
  <c r="AM1693" i="14"/>
  <c r="AN1693" i="14" s="1"/>
  <c r="AO1693" i="14"/>
  <c r="AP1693" i="14" s="1"/>
  <c r="AQ1693" i="14"/>
  <c r="AR1693" i="14" s="1"/>
  <c r="AK1694" i="14"/>
  <c r="AL1694" i="14" s="1"/>
  <c r="AM1694" i="14"/>
  <c r="AN1694" i="14" s="1"/>
  <c r="AO1694" i="14"/>
  <c r="AP1694" i="14" s="1"/>
  <c r="AQ1694" i="14"/>
  <c r="AR1694" i="14" s="1"/>
  <c r="AK1695" i="14"/>
  <c r="AL1695" i="14" s="1"/>
  <c r="AM1695" i="14"/>
  <c r="AN1695" i="14" s="1"/>
  <c r="AO1695" i="14"/>
  <c r="AP1695" i="14" s="1"/>
  <c r="AQ1695" i="14"/>
  <c r="AR1695" i="14" s="1"/>
  <c r="AK1696" i="14"/>
  <c r="AL1696" i="14" s="1"/>
  <c r="AM1696" i="14"/>
  <c r="AN1696" i="14" s="1"/>
  <c r="AO1696" i="14"/>
  <c r="AP1696" i="14" s="1"/>
  <c r="AQ1696" i="14"/>
  <c r="AR1696" i="14" s="1"/>
  <c r="AK1697" i="14"/>
  <c r="AL1697" i="14" s="1"/>
  <c r="AM1697" i="14"/>
  <c r="AN1697" i="14" s="1"/>
  <c r="AO1697" i="14"/>
  <c r="AP1697" i="14" s="1"/>
  <c r="AQ1697" i="14"/>
  <c r="AR1697" i="14" s="1"/>
  <c r="AK1698" i="14"/>
  <c r="AL1698" i="14" s="1"/>
  <c r="AM1698" i="14"/>
  <c r="AN1698" i="14" s="1"/>
  <c r="AO1698" i="14"/>
  <c r="AP1698" i="14" s="1"/>
  <c r="AQ1698" i="14"/>
  <c r="AR1698" i="14" s="1"/>
  <c r="AK1699" i="14"/>
  <c r="AL1699" i="14" s="1"/>
  <c r="AM1699" i="14"/>
  <c r="AN1699" i="14" s="1"/>
  <c r="AO1699" i="14"/>
  <c r="AP1699" i="14" s="1"/>
  <c r="AQ1699" i="14"/>
  <c r="AR1699" i="14" s="1"/>
  <c r="AK1700" i="14"/>
  <c r="AL1700" i="14" s="1"/>
  <c r="AM1700" i="14"/>
  <c r="AN1700" i="14" s="1"/>
  <c r="AO1700" i="14"/>
  <c r="AP1700" i="14" s="1"/>
  <c r="AQ1700" i="14"/>
  <c r="AR1700" i="14" s="1"/>
  <c r="AK1701" i="14"/>
  <c r="AL1701" i="14" s="1"/>
  <c r="AM1701" i="14"/>
  <c r="AN1701" i="14" s="1"/>
  <c r="AO1701" i="14"/>
  <c r="AP1701" i="14" s="1"/>
  <c r="AQ1701" i="14"/>
  <c r="AR1701" i="14" s="1"/>
  <c r="AK1702" i="14"/>
  <c r="AL1702" i="14" s="1"/>
  <c r="AM1702" i="14"/>
  <c r="AN1702" i="14" s="1"/>
  <c r="AO1702" i="14"/>
  <c r="AP1702" i="14" s="1"/>
  <c r="AQ1702" i="14"/>
  <c r="AR1702" i="14" s="1"/>
  <c r="AK1703" i="14"/>
  <c r="AL1703" i="14" s="1"/>
  <c r="AM1703" i="14"/>
  <c r="AN1703" i="14" s="1"/>
  <c r="AO1703" i="14"/>
  <c r="AP1703" i="14" s="1"/>
  <c r="AQ1703" i="14"/>
  <c r="AR1703" i="14" s="1"/>
  <c r="AK1704" i="14"/>
  <c r="AL1704" i="14" s="1"/>
  <c r="AM1704" i="14"/>
  <c r="AN1704" i="14" s="1"/>
  <c r="AO1704" i="14"/>
  <c r="AP1704" i="14" s="1"/>
  <c r="AQ1704" i="14"/>
  <c r="AR1704" i="14" s="1"/>
  <c r="AK1705" i="14"/>
  <c r="AL1705" i="14" s="1"/>
  <c r="AM1705" i="14"/>
  <c r="AN1705" i="14" s="1"/>
  <c r="AO1705" i="14"/>
  <c r="AP1705" i="14" s="1"/>
  <c r="AQ1705" i="14"/>
  <c r="AR1705" i="14" s="1"/>
  <c r="AK1706" i="14"/>
  <c r="AL1706" i="14" s="1"/>
  <c r="AM1706" i="14"/>
  <c r="AN1706" i="14" s="1"/>
  <c r="AO1706" i="14"/>
  <c r="AP1706" i="14" s="1"/>
  <c r="AQ1706" i="14"/>
  <c r="AR1706" i="14" s="1"/>
  <c r="AK1707" i="14"/>
  <c r="AL1707" i="14" s="1"/>
  <c r="AM1707" i="14"/>
  <c r="AN1707" i="14" s="1"/>
  <c r="AO1707" i="14"/>
  <c r="AP1707" i="14" s="1"/>
  <c r="AQ1707" i="14"/>
  <c r="AR1707" i="14" s="1"/>
  <c r="AK1708" i="14"/>
  <c r="AL1708" i="14" s="1"/>
  <c r="AM1708" i="14"/>
  <c r="AN1708" i="14" s="1"/>
  <c r="AO1708" i="14"/>
  <c r="AP1708" i="14" s="1"/>
  <c r="AQ1708" i="14"/>
  <c r="AR1708" i="14" s="1"/>
  <c r="AK1709" i="14"/>
  <c r="AL1709" i="14" s="1"/>
  <c r="AM1709" i="14"/>
  <c r="AN1709" i="14" s="1"/>
  <c r="AO1709" i="14"/>
  <c r="AP1709" i="14" s="1"/>
  <c r="AQ1709" i="14"/>
  <c r="AR1709" i="14" s="1"/>
  <c r="AK1710" i="14"/>
  <c r="AL1710" i="14" s="1"/>
  <c r="AM1710" i="14"/>
  <c r="AN1710" i="14" s="1"/>
  <c r="AO1710" i="14"/>
  <c r="AP1710" i="14" s="1"/>
  <c r="AQ1710" i="14"/>
  <c r="AR1710" i="14" s="1"/>
  <c r="AK488" i="14"/>
  <c r="AL488" i="14" s="1"/>
  <c r="AM488" i="14"/>
  <c r="AN488" i="14" s="1"/>
  <c r="AO488" i="14"/>
  <c r="AP488" i="14" s="1"/>
  <c r="AQ488" i="14"/>
  <c r="AR488" i="14" s="1"/>
  <c r="AK489" i="14"/>
  <c r="AL489" i="14" s="1"/>
  <c r="AM489" i="14"/>
  <c r="AN489" i="14" s="1"/>
  <c r="AO489" i="14"/>
  <c r="AP489" i="14" s="1"/>
  <c r="AQ489" i="14"/>
  <c r="AR489" i="14" s="1"/>
  <c r="AK1711" i="14"/>
  <c r="AL1711" i="14" s="1"/>
  <c r="AM1711" i="14"/>
  <c r="AN1711" i="14" s="1"/>
  <c r="AO1711" i="14"/>
  <c r="AP1711" i="14" s="1"/>
  <c r="AQ1711" i="14"/>
  <c r="AR1711" i="14" s="1"/>
  <c r="AK1712" i="14"/>
  <c r="AL1712" i="14" s="1"/>
  <c r="AM1712" i="14"/>
  <c r="AN1712" i="14" s="1"/>
  <c r="AO1712" i="14"/>
  <c r="AP1712" i="14" s="1"/>
  <c r="AQ1712" i="14"/>
  <c r="AR1712" i="14" s="1"/>
  <c r="AK1713" i="14"/>
  <c r="AL1713" i="14" s="1"/>
  <c r="AM1713" i="14"/>
  <c r="AN1713" i="14" s="1"/>
  <c r="AO1713" i="14"/>
  <c r="AP1713" i="14" s="1"/>
  <c r="AQ1713" i="14"/>
  <c r="AR1713" i="14" s="1"/>
  <c r="AK1714" i="14"/>
  <c r="AL1714" i="14" s="1"/>
  <c r="AM1714" i="14"/>
  <c r="AN1714" i="14" s="1"/>
  <c r="AO1714" i="14"/>
  <c r="AP1714" i="14" s="1"/>
  <c r="AQ1714" i="14"/>
  <c r="AR1714" i="14" s="1"/>
  <c r="AK1715" i="14"/>
  <c r="AL1715" i="14" s="1"/>
  <c r="AM1715" i="14"/>
  <c r="AN1715" i="14" s="1"/>
  <c r="AO1715" i="14"/>
  <c r="AP1715" i="14" s="1"/>
  <c r="AQ1715" i="14"/>
  <c r="AR1715" i="14" s="1"/>
  <c r="AK1716" i="14"/>
  <c r="AL1716" i="14" s="1"/>
  <c r="AM1716" i="14"/>
  <c r="AN1716" i="14" s="1"/>
  <c r="AO1716" i="14"/>
  <c r="AP1716" i="14" s="1"/>
  <c r="AQ1716" i="14"/>
  <c r="AR1716" i="14" s="1"/>
  <c r="AK490" i="14"/>
  <c r="AL490" i="14" s="1"/>
  <c r="AM490" i="14"/>
  <c r="AN490" i="14" s="1"/>
  <c r="AO490" i="14"/>
  <c r="AP490" i="14" s="1"/>
  <c r="AQ490" i="14"/>
  <c r="AR490" i="14" s="1"/>
  <c r="AK491" i="14"/>
  <c r="AL491" i="14" s="1"/>
  <c r="AM491" i="14"/>
  <c r="AN491" i="14" s="1"/>
  <c r="AO491" i="14"/>
  <c r="AP491" i="14" s="1"/>
  <c r="AQ491" i="14"/>
  <c r="AR491" i="14" s="1"/>
  <c r="AK1717" i="14"/>
  <c r="AL1717" i="14" s="1"/>
  <c r="AM1717" i="14"/>
  <c r="AN1717" i="14" s="1"/>
  <c r="AO1717" i="14"/>
  <c r="AP1717" i="14" s="1"/>
  <c r="AQ1717" i="14"/>
  <c r="AR1717" i="14" s="1"/>
  <c r="AK1718" i="14"/>
  <c r="AL1718" i="14" s="1"/>
  <c r="AM1718" i="14"/>
  <c r="AN1718" i="14" s="1"/>
  <c r="AO1718" i="14"/>
  <c r="AP1718" i="14" s="1"/>
  <c r="AQ1718" i="14"/>
  <c r="AR1718" i="14" s="1"/>
  <c r="AK1719" i="14"/>
  <c r="AL1719" i="14" s="1"/>
  <c r="AM1719" i="14"/>
  <c r="AN1719" i="14" s="1"/>
  <c r="AO1719" i="14"/>
  <c r="AP1719" i="14" s="1"/>
  <c r="AQ1719" i="14"/>
  <c r="AR1719" i="14" s="1"/>
  <c r="AK1720" i="14"/>
  <c r="AL1720" i="14" s="1"/>
  <c r="AM1720" i="14"/>
  <c r="AN1720" i="14" s="1"/>
  <c r="AO1720" i="14"/>
  <c r="AP1720" i="14" s="1"/>
  <c r="AQ1720" i="14"/>
  <c r="AR1720" i="14" s="1"/>
  <c r="AK1721" i="14"/>
  <c r="AL1721" i="14" s="1"/>
  <c r="AM1721" i="14"/>
  <c r="AN1721" i="14" s="1"/>
  <c r="AO1721" i="14"/>
  <c r="AP1721" i="14" s="1"/>
  <c r="AQ1721" i="14"/>
  <c r="AR1721" i="14" s="1"/>
  <c r="AK1722" i="14"/>
  <c r="AL1722" i="14" s="1"/>
  <c r="AM1722" i="14"/>
  <c r="AN1722" i="14" s="1"/>
  <c r="AO1722" i="14"/>
  <c r="AP1722" i="14" s="1"/>
  <c r="AQ1722" i="14"/>
  <c r="AR1722" i="14" s="1"/>
  <c r="AK1723" i="14"/>
  <c r="AL1723" i="14" s="1"/>
  <c r="AM1723" i="14"/>
  <c r="AN1723" i="14" s="1"/>
  <c r="AO1723" i="14"/>
  <c r="AP1723" i="14" s="1"/>
  <c r="AQ1723" i="14"/>
  <c r="AR1723" i="14" s="1"/>
  <c r="AK1724" i="14"/>
  <c r="AL1724" i="14" s="1"/>
  <c r="AM1724" i="14"/>
  <c r="AN1724" i="14" s="1"/>
  <c r="AO1724" i="14"/>
  <c r="AP1724" i="14" s="1"/>
  <c r="AQ1724" i="14"/>
  <c r="AR1724" i="14" s="1"/>
  <c r="AK1725" i="14"/>
  <c r="AL1725" i="14" s="1"/>
  <c r="AM1725" i="14"/>
  <c r="AN1725" i="14" s="1"/>
  <c r="AO1725" i="14"/>
  <c r="AP1725" i="14" s="1"/>
  <c r="AQ1725" i="14"/>
  <c r="AR1725" i="14" s="1"/>
  <c r="AK1726" i="14"/>
  <c r="AL1726" i="14" s="1"/>
  <c r="AM1726" i="14"/>
  <c r="AN1726" i="14" s="1"/>
  <c r="AO1726" i="14"/>
  <c r="AP1726" i="14" s="1"/>
  <c r="AQ1726" i="14"/>
  <c r="AR1726" i="14" s="1"/>
  <c r="AK1727" i="14"/>
  <c r="AL1727" i="14" s="1"/>
  <c r="AM1727" i="14"/>
  <c r="AN1727" i="14" s="1"/>
  <c r="AO1727" i="14"/>
  <c r="AP1727" i="14" s="1"/>
  <c r="AQ1727" i="14"/>
  <c r="AR1727" i="14" s="1"/>
  <c r="AK1728" i="14"/>
  <c r="AL1728" i="14" s="1"/>
  <c r="AM1728" i="14"/>
  <c r="AN1728" i="14" s="1"/>
  <c r="AO1728" i="14"/>
  <c r="AP1728" i="14" s="1"/>
  <c r="AQ1728" i="14"/>
  <c r="AR1728" i="14" s="1"/>
  <c r="AK1729" i="14"/>
  <c r="AL1729" i="14" s="1"/>
  <c r="AM1729" i="14"/>
  <c r="AN1729" i="14" s="1"/>
  <c r="AO1729" i="14"/>
  <c r="AP1729" i="14" s="1"/>
  <c r="AQ1729" i="14"/>
  <c r="AR1729" i="14" s="1"/>
  <c r="AK1730" i="14"/>
  <c r="AL1730" i="14" s="1"/>
  <c r="AM1730" i="14"/>
  <c r="AN1730" i="14" s="1"/>
  <c r="AO1730" i="14"/>
  <c r="AP1730" i="14" s="1"/>
  <c r="AQ1730" i="14"/>
  <c r="AR1730" i="14" s="1"/>
  <c r="AK1731" i="14"/>
  <c r="AL1731" i="14" s="1"/>
  <c r="AM1731" i="14"/>
  <c r="AN1731" i="14" s="1"/>
  <c r="AO1731" i="14"/>
  <c r="AP1731" i="14" s="1"/>
  <c r="AQ1731" i="14"/>
  <c r="AR1731" i="14" s="1"/>
  <c r="AK1732" i="14"/>
  <c r="AL1732" i="14" s="1"/>
  <c r="AM1732" i="14"/>
  <c r="AN1732" i="14" s="1"/>
  <c r="AO1732" i="14"/>
  <c r="AP1732" i="14" s="1"/>
  <c r="AQ1732" i="14"/>
  <c r="AR1732" i="14" s="1"/>
  <c r="AK1733" i="14"/>
  <c r="AL1733" i="14" s="1"/>
  <c r="AM1733" i="14"/>
  <c r="AN1733" i="14" s="1"/>
  <c r="AO1733" i="14"/>
  <c r="AP1733" i="14" s="1"/>
  <c r="AQ1733" i="14"/>
  <c r="AR1733" i="14" s="1"/>
  <c r="AK1734" i="14"/>
  <c r="AL1734" i="14" s="1"/>
  <c r="AM1734" i="14"/>
  <c r="AN1734" i="14" s="1"/>
  <c r="AO1734" i="14"/>
  <c r="AP1734" i="14" s="1"/>
  <c r="AQ1734" i="14"/>
  <c r="AR1734" i="14" s="1"/>
  <c r="AK1735" i="14"/>
  <c r="AL1735" i="14" s="1"/>
  <c r="AM1735" i="14"/>
  <c r="AN1735" i="14" s="1"/>
  <c r="AO1735" i="14"/>
  <c r="AP1735" i="14" s="1"/>
  <c r="AQ1735" i="14"/>
  <c r="AR1735" i="14" s="1"/>
  <c r="AK1736" i="14"/>
  <c r="AL1736" i="14" s="1"/>
  <c r="AM1736" i="14"/>
  <c r="AN1736" i="14" s="1"/>
  <c r="AO1736" i="14"/>
  <c r="AP1736" i="14" s="1"/>
  <c r="AQ1736" i="14"/>
  <c r="AR1736" i="14" s="1"/>
  <c r="AK1737" i="14"/>
  <c r="AL1737" i="14" s="1"/>
  <c r="AM1737" i="14"/>
  <c r="AN1737" i="14" s="1"/>
  <c r="AO1737" i="14"/>
  <c r="AP1737" i="14" s="1"/>
  <c r="AQ1737" i="14"/>
  <c r="AR1737" i="14" s="1"/>
  <c r="AK1738" i="14"/>
  <c r="AL1738" i="14" s="1"/>
  <c r="AM1738" i="14"/>
  <c r="AN1738" i="14" s="1"/>
  <c r="AO1738" i="14"/>
  <c r="AP1738" i="14" s="1"/>
  <c r="AQ1738" i="14"/>
  <c r="AR1738" i="14" s="1"/>
  <c r="AK492" i="14"/>
  <c r="AL492" i="14" s="1"/>
  <c r="AM492" i="14"/>
  <c r="AN492" i="14" s="1"/>
  <c r="AO492" i="14"/>
  <c r="AP492" i="14" s="1"/>
  <c r="AQ492" i="14"/>
  <c r="AR492" i="14" s="1"/>
  <c r="AK493" i="14"/>
  <c r="AL493" i="14" s="1"/>
  <c r="AM493" i="14"/>
  <c r="AN493" i="14" s="1"/>
  <c r="AO493" i="14"/>
  <c r="AP493" i="14" s="1"/>
  <c r="AQ493" i="14"/>
  <c r="AR493" i="14" s="1"/>
  <c r="AK1739" i="14"/>
  <c r="AL1739" i="14" s="1"/>
  <c r="AM1739" i="14"/>
  <c r="AN1739" i="14" s="1"/>
  <c r="AO1739" i="14"/>
  <c r="AP1739" i="14" s="1"/>
  <c r="AQ1739" i="14"/>
  <c r="AR1739" i="14" s="1"/>
  <c r="AK1740" i="14"/>
  <c r="AL1740" i="14" s="1"/>
  <c r="AM1740" i="14"/>
  <c r="AN1740" i="14" s="1"/>
  <c r="AO1740" i="14"/>
  <c r="AP1740" i="14" s="1"/>
  <c r="AQ1740" i="14"/>
  <c r="AR1740" i="14" s="1"/>
  <c r="AK1741" i="14"/>
  <c r="AL1741" i="14" s="1"/>
  <c r="AM1741" i="14"/>
  <c r="AN1741" i="14" s="1"/>
  <c r="AO1741" i="14"/>
  <c r="AP1741" i="14" s="1"/>
  <c r="AQ1741" i="14"/>
  <c r="AR1741" i="14" s="1"/>
  <c r="AK1742" i="14"/>
  <c r="AL1742" i="14" s="1"/>
  <c r="AM1742" i="14"/>
  <c r="AN1742" i="14" s="1"/>
  <c r="AO1742" i="14"/>
  <c r="AP1742" i="14" s="1"/>
  <c r="AQ1742" i="14"/>
  <c r="AR1742" i="14" s="1"/>
  <c r="AK1743" i="14"/>
  <c r="AL1743" i="14" s="1"/>
  <c r="AM1743" i="14"/>
  <c r="AN1743" i="14" s="1"/>
  <c r="AO1743" i="14"/>
  <c r="AP1743" i="14" s="1"/>
  <c r="AQ1743" i="14"/>
  <c r="AR1743" i="14" s="1"/>
  <c r="AK1744" i="14"/>
  <c r="AL1744" i="14" s="1"/>
  <c r="AM1744" i="14"/>
  <c r="AN1744" i="14" s="1"/>
  <c r="AO1744" i="14"/>
  <c r="AP1744" i="14" s="1"/>
  <c r="AQ1744" i="14"/>
  <c r="AR1744" i="14" s="1"/>
  <c r="AK1745" i="14"/>
  <c r="AL1745" i="14" s="1"/>
  <c r="AM1745" i="14"/>
  <c r="AN1745" i="14" s="1"/>
  <c r="AO1745" i="14"/>
  <c r="AP1745" i="14" s="1"/>
  <c r="AQ1745" i="14"/>
  <c r="AR1745" i="14" s="1"/>
  <c r="AK1746" i="14"/>
  <c r="AL1746" i="14" s="1"/>
  <c r="AM1746" i="14"/>
  <c r="AN1746" i="14" s="1"/>
  <c r="AO1746" i="14"/>
  <c r="AP1746" i="14" s="1"/>
  <c r="AQ1746" i="14"/>
  <c r="AR1746" i="14" s="1"/>
  <c r="AK1747" i="14"/>
  <c r="AL1747" i="14" s="1"/>
  <c r="AM1747" i="14"/>
  <c r="AN1747" i="14" s="1"/>
  <c r="AO1747" i="14"/>
  <c r="AP1747" i="14" s="1"/>
  <c r="AQ1747" i="14"/>
  <c r="AR1747" i="14" s="1"/>
  <c r="AK1748" i="14"/>
  <c r="AL1748" i="14" s="1"/>
  <c r="AM1748" i="14"/>
  <c r="AN1748" i="14" s="1"/>
  <c r="AO1748" i="14"/>
  <c r="AP1748" i="14" s="1"/>
  <c r="AQ1748" i="14"/>
  <c r="AR1748" i="14" s="1"/>
  <c r="AK1749" i="14"/>
  <c r="AL1749" i="14" s="1"/>
  <c r="AM1749" i="14"/>
  <c r="AN1749" i="14" s="1"/>
  <c r="AO1749" i="14"/>
  <c r="AP1749" i="14" s="1"/>
  <c r="AQ1749" i="14"/>
  <c r="AR1749" i="14" s="1"/>
  <c r="AK1750" i="14"/>
  <c r="AL1750" i="14" s="1"/>
  <c r="AM1750" i="14"/>
  <c r="AN1750" i="14" s="1"/>
  <c r="AO1750" i="14"/>
  <c r="AP1750" i="14" s="1"/>
  <c r="AQ1750" i="14"/>
  <c r="AR1750" i="14" s="1"/>
  <c r="AK1751" i="14"/>
  <c r="AL1751" i="14" s="1"/>
  <c r="AM1751" i="14"/>
  <c r="AN1751" i="14" s="1"/>
  <c r="AO1751" i="14"/>
  <c r="AP1751" i="14" s="1"/>
  <c r="AQ1751" i="14"/>
  <c r="AR1751" i="14" s="1"/>
  <c r="AK1752" i="14"/>
  <c r="AL1752" i="14" s="1"/>
  <c r="AM1752" i="14"/>
  <c r="AN1752" i="14" s="1"/>
  <c r="AO1752" i="14"/>
  <c r="AP1752" i="14" s="1"/>
  <c r="AQ1752" i="14"/>
  <c r="AR1752" i="14" s="1"/>
  <c r="AK1753" i="14"/>
  <c r="AL1753" i="14" s="1"/>
  <c r="AM1753" i="14"/>
  <c r="AN1753" i="14" s="1"/>
  <c r="AO1753" i="14"/>
  <c r="AP1753" i="14" s="1"/>
  <c r="AQ1753" i="14"/>
  <c r="AR1753" i="14" s="1"/>
  <c r="AK1754" i="14"/>
  <c r="AL1754" i="14" s="1"/>
  <c r="AM1754" i="14"/>
  <c r="AN1754" i="14" s="1"/>
  <c r="AO1754" i="14"/>
  <c r="AP1754" i="14" s="1"/>
  <c r="AQ1754" i="14"/>
  <c r="AR1754" i="14" s="1"/>
  <c r="AK1755" i="14"/>
  <c r="AL1755" i="14" s="1"/>
  <c r="AM1755" i="14"/>
  <c r="AN1755" i="14" s="1"/>
  <c r="AO1755" i="14"/>
  <c r="AP1755" i="14" s="1"/>
  <c r="AQ1755" i="14"/>
  <c r="AR1755" i="14" s="1"/>
  <c r="AK1756" i="14"/>
  <c r="AL1756" i="14" s="1"/>
  <c r="AM1756" i="14"/>
  <c r="AN1756" i="14" s="1"/>
  <c r="AO1756" i="14"/>
  <c r="AP1756" i="14" s="1"/>
  <c r="AQ1756" i="14"/>
  <c r="AR1756" i="14" s="1"/>
  <c r="AK1757" i="14"/>
  <c r="AL1757" i="14" s="1"/>
  <c r="AM1757" i="14"/>
  <c r="AN1757" i="14" s="1"/>
  <c r="AO1757" i="14"/>
  <c r="AP1757" i="14" s="1"/>
  <c r="AQ1757" i="14"/>
  <c r="AR1757" i="14" s="1"/>
  <c r="AK1758" i="14"/>
  <c r="AL1758" i="14" s="1"/>
  <c r="AM1758" i="14"/>
  <c r="AN1758" i="14" s="1"/>
  <c r="AO1758" i="14"/>
  <c r="AP1758" i="14" s="1"/>
  <c r="AQ1758" i="14"/>
  <c r="AR1758" i="14" s="1"/>
  <c r="AK1759" i="14"/>
  <c r="AL1759" i="14" s="1"/>
  <c r="AM1759" i="14"/>
  <c r="AN1759" i="14" s="1"/>
  <c r="AO1759" i="14"/>
  <c r="AP1759" i="14" s="1"/>
  <c r="AQ1759" i="14"/>
  <c r="AR1759" i="14" s="1"/>
  <c r="AK1760" i="14"/>
  <c r="AL1760" i="14" s="1"/>
  <c r="AM1760" i="14"/>
  <c r="AN1760" i="14" s="1"/>
  <c r="AO1760" i="14"/>
  <c r="AP1760" i="14" s="1"/>
  <c r="AQ1760" i="14"/>
  <c r="AR1760" i="14" s="1"/>
  <c r="AK1761" i="14"/>
  <c r="AL1761" i="14" s="1"/>
  <c r="AM1761" i="14"/>
  <c r="AN1761" i="14" s="1"/>
  <c r="AO1761" i="14"/>
  <c r="AP1761" i="14" s="1"/>
  <c r="AQ1761" i="14"/>
  <c r="AR1761" i="14" s="1"/>
  <c r="AK1762" i="14"/>
  <c r="AL1762" i="14" s="1"/>
  <c r="AM1762" i="14"/>
  <c r="AN1762" i="14" s="1"/>
  <c r="AO1762" i="14"/>
  <c r="AP1762" i="14" s="1"/>
  <c r="AQ1762" i="14"/>
  <c r="AR1762" i="14" s="1"/>
  <c r="AK1763" i="14"/>
  <c r="AL1763" i="14" s="1"/>
  <c r="AM1763" i="14"/>
  <c r="AN1763" i="14" s="1"/>
  <c r="AO1763" i="14"/>
  <c r="AP1763" i="14" s="1"/>
  <c r="AQ1763" i="14"/>
  <c r="AR1763" i="14" s="1"/>
  <c r="AK1764" i="14"/>
  <c r="AL1764" i="14" s="1"/>
  <c r="AM1764" i="14"/>
  <c r="AN1764" i="14" s="1"/>
  <c r="AO1764" i="14"/>
  <c r="AP1764" i="14" s="1"/>
  <c r="AQ1764" i="14"/>
  <c r="AR1764" i="14" s="1"/>
  <c r="AK1765" i="14"/>
  <c r="AL1765" i="14" s="1"/>
  <c r="AM1765" i="14"/>
  <c r="AN1765" i="14" s="1"/>
  <c r="AO1765" i="14"/>
  <c r="AP1765" i="14" s="1"/>
  <c r="AQ1765" i="14"/>
  <c r="AR1765" i="14" s="1"/>
  <c r="AK1766" i="14"/>
  <c r="AL1766" i="14" s="1"/>
  <c r="AM1766" i="14"/>
  <c r="AN1766" i="14" s="1"/>
  <c r="AO1766" i="14"/>
  <c r="AP1766" i="14" s="1"/>
  <c r="AQ1766" i="14"/>
  <c r="AR1766" i="14" s="1"/>
  <c r="AK1767" i="14"/>
  <c r="AL1767" i="14" s="1"/>
  <c r="AM1767" i="14"/>
  <c r="AN1767" i="14" s="1"/>
  <c r="AO1767" i="14"/>
  <c r="AP1767" i="14" s="1"/>
  <c r="AQ1767" i="14"/>
  <c r="AR1767" i="14" s="1"/>
  <c r="AK1768" i="14"/>
  <c r="AL1768" i="14" s="1"/>
  <c r="AM1768" i="14"/>
  <c r="AN1768" i="14" s="1"/>
  <c r="AO1768" i="14"/>
  <c r="AP1768" i="14" s="1"/>
  <c r="AQ1768" i="14"/>
  <c r="AR1768" i="14" s="1"/>
  <c r="AK1769" i="14"/>
  <c r="AL1769" i="14" s="1"/>
  <c r="AM1769" i="14"/>
  <c r="AN1769" i="14" s="1"/>
  <c r="AO1769" i="14"/>
  <c r="AP1769" i="14" s="1"/>
  <c r="AQ1769" i="14"/>
  <c r="AR1769" i="14" s="1"/>
  <c r="AK1770" i="14"/>
  <c r="AL1770" i="14" s="1"/>
  <c r="AM1770" i="14"/>
  <c r="AN1770" i="14" s="1"/>
  <c r="AO1770" i="14"/>
  <c r="AP1770" i="14" s="1"/>
  <c r="AQ1770" i="14"/>
  <c r="AR1770" i="14" s="1"/>
  <c r="AK1771" i="14"/>
  <c r="AL1771" i="14" s="1"/>
  <c r="AM1771" i="14"/>
  <c r="AN1771" i="14" s="1"/>
  <c r="AO1771" i="14"/>
  <c r="AP1771" i="14" s="1"/>
  <c r="AQ1771" i="14"/>
  <c r="AR1771" i="14" s="1"/>
  <c r="AK1772" i="14"/>
  <c r="AL1772" i="14" s="1"/>
  <c r="AM1772" i="14"/>
  <c r="AN1772" i="14" s="1"/>
  <c r="AO1772" i="14"/>
  <c r="AP1772" i="14" s="1"/>
  <c r="AQ1772" i="14"/>
  <c r="AR1772" i="14" s="1"/>
  <c r="AK1773" i="14"/>
  <c r="AL1773" i="14" s="1"/>
  <c r="AM1773" i="14"/>
  <c r="AN1773" i="14" s="1"/>
  <c r="AO1773" i="14"/>
  <c r="AP1773" i="14" s="1"/>
  <c r="AQ1773" i="14"/>
  <c r="AR1773" i="14" s="1"/>
  <c r="AK1774" i="14"/>
  <c r="AL1774" i="14" s="1"/>
  <c r="AM1774" i="14"/>
  <c r="AN1774" i="14" s="1"/>
  <c r="AO1774" i="14"/>
  <c r="AP1774" i="14" s="1"/>
  <c r="AQ1774" i="14"/>
  <c r="AR1774" i="14" s="1"/>
  <c r="AK1775" i="14"/>
  <c r="AL1775" i="14" s="1"/>
  <c r="AM1775" i="14"/>
  <c r="AN1775" i="14" s="1"/>
  <c r="AO1775" i="14"/>
  <c r="AP1775" i="14" s="1"/>
  <c r="AQ1775" i="14"/>
  <c r="AR1775" i="14" s="1"/>
  <c r="AK1776" i="14"/>
  <c r="AL1776" i="14" s="1"/>
  <c r="AM1776" i="14"/>
  <c r="AN1776" i="14" s="1"/>
  <c r="AO1776" i="14"/>
  <c r="AP1776" i="14" s="1"/>
  <c r="AQ1776" i="14"/>
  <c r="AR1776" i="14" s="1"/>
  <c r="AK1777" i="14"/>
  <c r="AL1777" i="14" s="1"/>
  <c r="AM1777" i="14"/>
  <c r="AN1777" i="14" s="1"/>
  <c r="AO1777" i="14"/>
  <c r="AP1777" i="14" s="1"/>
  <c r="AQ1777" i="14"/>
  <c r="AR1777" i="14" s="1"/>
  <c r="AK1778" i="14"/>
  <c r="AL1778" i="14" s="1"/>
  <c r="AM1778" i="14"/>
  <c r="AN1778" i="14" s="1"/>
  <c r="AO1778" i="14"/>
  <c r="AP1778" i="14" s="1"/>
  <c r="AQ1778" i="14"/>
  <c r="AR1778" i="14" s="1"/>
  <c r="AK1779" i="14"/>
  <c r="AL1779" i="14" s="1"/>
  <c r="AM1779" i="14"/>
  <c r="AN1779" i="14" s="1"/>
  <c r="AO1779" i="14"/>
  <c r="AP1779" i="14" s="1"/>
  <c r="AQ1779" i="14"/>
  <c r="AR1779" i="14" s="1"/>
  <c r="AK1780" i="14"/>
  <c r="AL1780" i="14" s="1"/>
  <c r="AM1780" i="14"/>
  <c r="AN1780" i="14" s="1"/>
  <c r="AO1780" i="14"/>
  <c r="AP1780" i="14" s="1"/>
  <c r="AQ1780" i="14"/>
  <c r="AR1780" i="14" s="1"/>
  <c r="AK1781" i="14"/>
  <c r="AL1781" i="14" s="1"/>
  <c r="AM1781" i="14"/>
  <c r="AN1781" i="14" s="1"/>
  <c r="AO1781" i="14"/>
  <c r="AP1781" i="14" s="1"/>
  <c r="AQ1781" i="14"/>
  <c r="AR1781" i="14" s="1"/>
  <c r="AK1782" i="14"/>
  <c r="AL1782" i="14" s="1"/>
  <c r="AM1782" i="14"/>
  <c r="AN1782" i="14" s="1"/>
  <c r="AO1782" i="14"/>
  <c r="AP1782" i="14" s="1"/>
  <c r="AQ1782" i="14"/>
  <c r="AR1782" i="14" s="1"/>
  <c r="AK1783" i="14"/>
  <c r="AL1783" i="14" s="1"/>
  <c r="AM1783" i="14"/>
  <c r="AN1783" i="14" s="1"/>
  <c r="AO1783" i="14"/>
  <c r="AP1783" i="14" s="1"/>
  <c r="AQ1783" i="14"/>
  <c r="AR1783" i="14" s="1"/>
  <c r="AK1784" i="14"/>
  <c r="AL1784" i="14" s="1"/>
  <c r="AM1784" i="14"/>
  <c r="AN1784" i="14" s="1"/>
  <c r="AO1784" i="14"/>
  <c r="AP1784" i="14" s="1"/>
  <c r="AQ1784" i="14"/>
  <c r="AR1784" i="14" s="1"/>
  <c r="AK1785" i="14"/>
  <c r="AL1785" i="14" s="1"/>
  <c r="AM1785" i="14"/>
  <c r="AN1785" i="14" s="1"/>
  <c r="AO1785" i="14"/>
  <c r="AP1785" i="14" s="1"/>
  <c r="AQ1785" i="14"/>
  <c r="AR1785" i="14" s="1"/>
  <c r="AK1786" i="14"/>
  <c r="AL1786" i="14" s="1"/>
  <c r="AM1786" i="14"/>
  <c r="AN1786" i="14" s="1"/>
  <c r="AO1786" i="14"/>
  <c r="AP1786" i="14" s="1"/>
  <c r="AQ1786" i="14"/>
  <c r="AR1786" i="14" s="1"/>
  <c r="AK1787" i="14"/>
  <c r="AL1787" i="14" s="1"/>
  <c r="AM1787" i="14"/>
  <c r="AN1787" i="14" s="1"/>
  <c r="AO1787" i="14"/>
  <c r="AP1787" i="14" s="1"/>
  <c r="AQ1787" i="14"/>
  <c r="AR1787" i="14" s="1"/>
  <c r="AK1788" i="14"/>
  <c r="AL1788" i="14" s="1"/>
  <c r="AM1788" i="14"/>
  <c r="AN1788" i="14" s="1"/>
  <c r="AO1788" i="14"/>
  <c r="AP1788" i="14" s="1"/>
  <c r="AQ1788" i="14"/>
  <c r="AR1788" i="14" s="1"/>
  <c r="AK1789" i="14"/>
  <c r="AL1789" i="14" s="1"/>
  <c r="AM1789" i="14"/>
  <c r="AN1789" i="14" s="1"/>
  <c r="AO1789" i="14"/>
  <c r="AP1789" i="14" s="1"/>
  <c r="AQ1789" i="14"/>
  <c r="AR1789" i="14" s="1"/>
  <c r="AK1790" i="14"/>
  <c r="AL1790" i="14" s="1"/>
  <c r="AM1790" i="14"/>
  <c r="AN1790" i="14" s="1"/>
  <c r="AO1790" i="14"/>
  <c r="AP1790" i="14" s="1"/>
  <c r="AQ1790" i="14"/>
  <c r="AR1790" i="14" s="1"/>
  <c r="AK1793" i="14"/>
  <c r="AL1793" i="14" s="1"/>
  <c r="AM1793" i="14"/>
  <c r="AN1793" i="14" s="1"/>
  <c r="AO1793" i="14"/>
  <c r="AP1793" i="14" s="1"/>
  <c r="AQ1793" i="14"/>
  <c r="AR1793" i="14" s="1"/>
  <c r="AK1794" i="14"/>
  <c r="AL1794" i="14" s="1"/>
  <c r="AM1794" i="14"/>
  <c r="AN1794" i="14" s="1"/>
  <c r="AO1794" i="14"/>
  <c r="AP1794" i="14" s="1"/>
  <c r="AQ1794" i="14"/>
  <c r="AR1794" i="14" s="1"/>
  <c r="AK1795" i="14"/>
  <c r="AL1795" i="14" s="1"/>
  <c r="AM1795" i="14"/>
  <c r="AN1795" i="14" s="1"/>
  <c r="AO1795" i="14"/>
  <c r="AP1795" i="14" s="1"/>
  <c r="AQ1795" i="14"/>
  <c r="AR1795" i="14" s="1"/>
  <c r="AK1796" i="14"/>
  <c r="AL1796" i="14" s="1"/>
  <c r="AM1796" i="14"/>
  <c r="AN1796" i="14" s="1"/>
  <c r="AO1796" i="14"/>
  <c r="AP1796" i="14" s="1"/>
  <c r="AQ1796" i="14"/>
  <c r="AR1796" i="14" s="1"/>
  <c r="AK1797" i="14"/>
  <c r="AL1797" i="14" s="1"/>
  <c r="AM1797" i="14"/>
  <c r="AN1797" i="14" s="1"/>
  <c r="AO1797" i="14"/>
  <c r="AP1797" i="14" s="1"/>
  <c r="AQ1797" i="14"/>
  <c r="AR1797" i="14" s="1"/>
  <c r="AK1798" i="14"/>
  <c r="AL1798" i="14" s="1"/>
  <c r="AM1798" i="14"/>
  <c r="AN1798" i="14" s="1"/>
  <c r="AO1798" i="14"/>
  <c r="AP1798" i="14" s="1"/>
  <c r="AQ1798" i="14"/>
  <c r="AR1798" i="14" s="1"/>
  <c r="AK1799" i="14"/>
  <c r="AL1799" i="14" s="1"/>
  <c r="AM1799" i="14"/>
  <c r="AN1799" i="14" s="1"/>
  <c r="AO1799" i="14"/>
  <c r="AP1799" i="14" s="1"/>
  <c r="AQ1799" i="14"/>
  <c r="AR1799" i="14" s="1"/>
  <c r="AK1800" i="14"/>
  <c r="AL1800" i="14" s="1"/>
  <c r="AM1800" i="14"/>
  <c r="AN1800" i="14" s="1"/>
  <c r="AO1800" i="14"/>
  <c r="AP1800" i="14" s="1"/>
  <c r="AQ1800" i="14"/>
  <c r="AR1800" i="14" s="1"/>
  <c r="AK1801" i="14"/>
  <c r="AL1801" i="14" s="1"/>
  <c r="AM1801" i="14"/>
  <c r="AN1801" i="14" s="1"/>
  <c r="AO1801" i="14"/>
  <c r="AP1801" i="14" s="1"/>
  <c r="AQ1801" i="14"/>
  <c r="AR1801" i="14" s="1"/>
  <c r="AK1802" i="14"/>
  <c r="AL1802" i="14" s="1"/>
  <c r="AM1802" i="14"/>
  <c r="AN1802" i="14" s="1"/>
  <c r="AO1802" i="14"/>
  <c r="AP1802" i="14" s="1"/>
  <c r="AQ1802" i="14"/>
  <c r="AR1802" i="14" s="1"/>
  <c r="AK1803" i="14"/>
  <c r="AL1803" i="14" s="1"/>
  <c r="AM1803" i="14"/>
  <c r="AN1803" i="14" s="1"/>
  <c r="AO1803" i="14"/>
  <c r="AP1803" i="14" s="1"/>
  <c r="AQ1803" i="14"/>
  <c r="AR1803" i="14" s="1"/>
  <c r="AK1804" i="14"/>
  <c r="AL1804" i="14" s="1"/>
  <c r="AM1804" i="14"/>
  <c r="AN1804" i="14" s="1"/>
  <c r="AO1804" i="14"/>
  <c r="AP1804" i="14" s="1"/>
  <c r="AQ1804" i="14"/>
  <c r="AR1804" i="14" s="1"/>
  <c r="AK1805" i="14"/>
  <c r="AL1805" i="14" s="1"/>
  <c r="AM1805" i="14"/>
  <c r="AN1805" i="14" s="1"/>
  <c r="AO1805" i="14"/>
  <c r="AP1805" i="14" s="1"/>
  <c r="AQ1805" i="14"/>
  <c r="AR1805" i="14" s="1"/>
  <c r="AK1806" i="14"/>
  <c r="AL1806" i="14" s="1"/>
  <c r="AM1806" i="14"/>
  <c r="AN1806" i="14" s="1"/>
  <c r="AO1806" i="14"/>
  <c r="AP1806" i="14" s="1"/>
  <c r="AQ1806" i="14"/>
  <c r="AR1806" i="14" s="1"/>
  <c r="AK496" i="14"/>
  <c r="AL496" i="14" s="1"/>
  <c r="AM496" i="14"/>
  <c r="AN496" i="14" s="1"/>
  <c r="AO496" i="14"/>
  <c r="AP496" i="14" s="1"/>
  <c r="AQ496" i="14"/>
  <c r="AR496" i="14" s="1"/>
  <c r="AK497" i="14"/>
  <c r="AL497" i="14" s="1"/>
  <c r="AM497" i="14"/>
  <c r="AN497" i="14" s="1"/>
  <c r="AO497" i="14"/>
  <c r="AP497" i="14" s="1"/>
  <c r="AQ497" i="14"/>
  <c r="AR497" i="14" s="1"/>
  <c r="AK1807" i="14"/>
  <c r="AL1807" i="14" s="1"/>
  <c r="AM1807" i="14"/>
  <c r="AN1807" i="14" s="1"/>
  <c r="AO1807" i="14"/>
  <c r="AP1807" i="14" s="1"/>
  <c r="AQ1807" i="14"/>
  <c r="AR1807" i="14" s="1"/>
  <c r="AK1808" i="14"/>
  <c r="AL1808" i="14" s="1"/>
  <c r="AM1808" i="14"/>
  <c r="AN1808" i="14" s="1"/>
  <c r="AO1808" i="14"/>
  <c r="AP1808" i="14" s="1"/>
  <c r="AQ1808" i="14"/>
  <c r="AR1808" i="14" s="1"/>
  <c r="AK1809" i="14"/>
  <c r="AL1809" i="14" s="1"/>
  <c r="AM1809" i="14"/>
  <c r="AN1809" i="14" s="1"/>
  <c r="AO1809" i="14"/>
  <c r="AP1809" i="14" s="1"/>
  <c r="AQ1809" i="14"/>
  <c r="AR1809" i="14" s="1"/>
  <c r="AK1810" i="14"/>
  <c r="AL1810" i="14" s="1"/>
  <c r="AM1810" i="14"/>
  <c r="AN1810" i="14" s="1"/>
  <c r="AO1810" i="14"/>
  <c r="AP1810" i="14" s="1"/>
  <c r="AQ1810" i="14"/>
  <c r="AR1810" i="14" s="1"/>
  <c r="AK1811" i="14"/>
  <c r="AL1811" i="14" s="1"/>
  <c r="AM1811" i="14"/>
  <c r="AN1811" i="14" s="1"/>
  <c r="AO1811" i="14"/>
  <c r="AP1811" i="14" s="1"/>
  <c r="AQ1811" i="14"/>
  <c r="AR1811" i="14" s="1"/>
  <c r="AK1812" i="14"/>
  <c r="AL1812" i="14" s="1"/>
  <c r="AM1812" i="14"/>
  <c r="AN1812" i="14" s="1"/>
  <c r="AO1812" i="14"/>
  <c r="AP1812" i="14" s="1"/>
  <c r="AQ1812" i="14"/>
  <c r="AR1812" i="14" s="1"/>
  <c r="AK1813" i="14"/>
  <c r="AL1813" i="14" s="1"/>
  <c r="AM1813" i="14"/>
  <c r="AN1813" i="14" s="1"/>
  <c r="AO1813" i="14"/>
  <c r="AP1813" i="14" s="1"/>
  <c r="AQ1813" i="14"/>
  <c r="AR1813" i="14" s="1"/>
  <c r="AK1814" i="14"/>
  <c r="AL1814" i="14" s="1"/>
  <c r="AM1814" i="14"/>
  <c r="AN1814" i="14" s="1"/>
  <c r="AO1814" i="14"/>
  <c r="AP1814" i="14" s="1"/>
  <c r="AQ1814" i="14"/>
  <c r="AR1814" i="14" s="1"/>
  <c r="AK1815" i="14"/>
  <c r="AL1815" i="14" s="1"/>
  <c r="AM1815" i="14"/>
  <c r="AN1815" i="14" s="1"/>
  <c r="AO1815" i="14"/>
  <c r="AP1815" i="14" s="1"/>
  <c r="AQ1815" i="14"/>
  <c r="AR1815" i="14" s="1"/>
  <c r="AK1816" i="14"/>
  <c r="AL1816" i="14" s="1"/>
  <c r="AM1816" i="14"/>
  <c r="AN1816" i="14" s="1"/>
  <c r="AO1816" i="14"/>
  <c r="AP1816" i="14" s="1"/>
  <c r="AQ1816" i="14"/>
  <c r="AR1816" i="14" s="1"/>
  <c r="AK1817" i="14"/>
  <c r="AL1817" i="14" s="1"/>
  <c r="AM1817" i="14"/>
  <c r="AN1817" i="14" s="1"/>
  <c r="AO1817" i="14"/>
  <c r="AP1817" i="14" s="1"/>
  <c r="AQ1817" i="14"/>
  <c r="AR1817" i="14" s="1"/>
  <c r="AK1818" i="14"/>
  <c r="AL1818" i="14" s="1"/>
  <c r="AM1818" i="14"/>
  <c r="AN1818" i="14" s="1"/>
  <c r="AO1818" i="14"/>
  <c r="AP1818" i="14" s="1"/>
  <c r="AQ1818" i="14"/>
  <c r="AR1818" i="14" s="1"/>
  <c r="AK1819" i="14"/>
  <c r="AL1819" i="14" s="1"/>
  <c r="AM1819" i="14"/>
  <c r="AN1819" i="14" s="1"/>
  <c r="AO1819" i="14"/>
  <c r="AP1819" i="14" s="1"/>
  <c r="AQ1819" i="14"/>
  <c r="AR1819" i="14" s="1"/>
  <c r="AK1820" i="14"/>
  <c r="AL1820" i="14" s="1"/>
  <c r="AM1820" i="14"/>
  <c r="AN1820" i="14" s="1"/>
  <c r="AO1820" i="14"/>
  <c r="AP1820" i="14" s="1"/>
  <c r="AQ1820" i="14"/>
  <c r="AR1820" i="14" s="1"/>
  <c r="AK1821" i="14"/>
  <c r="AL1821" i="14" s="1"/>
  <c r="AM1821" i="14"/>
  <c r="AN1821" i="14" s="1"/>
  <c r="AO1821" i="14"/>
  <c r="AP1821" i="14" s="1"/>
  <c r="AQ1821" i="14"/>
  <c r="AR1821" i="14" s="1"/>
  <c r="AK1822" i="14"/>
  <c r="AL1822" i="14" s="1"/>
  <c r="AM1822" i="14"/>
  <c r="AN1822" i="14" s="1"/>
  <c r="AO1822" i="14"/>
  <c r="AP1822" i="14" s="1"/>
  <c r="AQ1822" i="14"/>
  <c r="AR1822" i="14" s="1"/>
  <c r="AK1823" i="14"/>
  <c r="AL1823" i="14" s="1"/>
  <c r="AM1823" i="14"/>
  <c r="AN1823" i="14" s="1"/>
  <c r="AO1823" i="14"/>
  <c r="AP1823" i="14" s="1"/>
  <c r="AQ1823" i="14"/>
  <c r="AR1823" i="14" s="1"/>
  <c r="AK1824" i="14"/>
  <c r="AL1824" i="14" s="1"/>
  <c r="AM1824" i="14"/>
  <c r="AN1824" i="14" s="1"/>
  <c r="AO1824" i="14"/>
  <c r="AP1824" i="14" s="1"/>
  <c r="AQ1824" i="14"/>
  <c r="AR1824" i="14" s="1"/>
  <c r="AK1825" i="14"/>
  <c r="AL1825" i="14" s="1"/>
  <c r="AM1825" i="14"/>
  <c r="AN1825" i="14" s="1"/>
  <c r="AO1825" i="14"/>
  <c r="AP1825" i="14" s="1"/>
  <c r="AQ1825" i="14"/>
  <c r="AR1825" i="14" s="1"/>
  <c r="AK1826" i="14"/>
  <c r="AL1826" i="14" s="1"/>
  <c r="AM1826" i="14"/>
  <c r="AN1826" i="14" s="1"/>
  <c r="AO1826" i="14"/>
  <c r="AP1826" i="14" s="1"/>
  <c r="AQ1826" i="14"/>
  <c r="AR1826" i="14" s="1"/>
  <c r="AK1827" i="14"/>
  <c r="AL1827" i="14" s="1"/>
  <c r="AM1827" i="14"/>
  <c r="AN1827" i="14" s="1"/>
  <c r="AO1827" i="14"/>
  <c r="AP1827" i="14" s="1"/>
  <c r="AQ1827" i="14"/>
  <c r="AR1827" i="14" s="1"/>
  <c r="AK1828" i="14"/>
  <c r="AL1828" i="14" s="1"/>
  <c r="AM1828" i="14"/>
  <c r="AN1828" i="14" s="1"/>
  <c r="AO1828" i="14"/>
  <c r="AP1828" i="14" s="1"/>
  <c r="AQ1828" i="14"/>
  <c r="AR1828" i="14" s="1"/>
  <c r="AK1829" i="14"/>
  <c r="AL1829" i="14" s="1"/>
  <c r="AM1829" i="14"/>
  <c r="AN1829" i="14" s="1"/>
  <c r="AO1829" i="14"/>
  <c r="AP1829" i="14" s="1"/>
  <c r="AQ1829" i="14"/>
  <c r="AR1829" i="14" s="1"/>
  <c r="AK1830" i="14"/>
  <c r="AL1830" i="14" s="1"/>
  <c r="AM1830" i="14"/>
  <c r="AN1830" i="14" s="1"/>
  <c r="AO1830" i="14"/>
  <c r="AP1830" i="14" s="1"/>
  <c r="AQ1830" i="14"/>
  <c r="AR1830" i="14" s="1"/>
  <c r="AK1831" i="14"/>
  <c r="AL1831" i="14" s="1"/>
  <c r="AM1831" i="14"/>
  <c r="AN1831" i="14" s="1"/>
  <c r="AO1831" i="14"/>
  <c r="AP1831" i="14" s="1"/>
  <c r="AQ1831" i="14"/>
  <c r="AR1831" i="14" s="1"/>
  <c r="AK1832" i="14"/>
  <c r="AL1832" i="14" s="1"/>
  <c r="AM1832" i="14"/>
  <c r="AN1832" i="14" s="1"/>
  <c r="AO1832" i="14"/>
  <c r="AP1832" i="14" s="1"/>
  <c r="AQ1832" i="14"/>
  <c r="AR1832" i="14" s="1"/>
  <c r="AK1833" i="14"/>
  <c r="AL1833" i="14" s="1"/>
  <c r="AM1833" i="14"/>
  <c r="AN1833" i="14" s="1"/>
  <c r="AO1833" i="14"/>
  <c r="AP1833" i="14" s="1"/>
  <c r="AQ1833" i="14"/>
  <c r="AR1833" i="14" s="1"/>
  <c r="AK1834" i="14"/>
  <c r="AL1834" i="14" s="1"/>
  <c r="AM1834" i="14"/>
  <c r="AN1834" i="14" s="1"/>
  <c r="AO1834" i="14"/>
  <c r="AP1834" i="14" s="1"/>
  <c r="AQ1834" i="14"/>
  <c r="AR1834" i="14" s="1"/>
  <c r="AK502" i="14"/>
  <c r="AL502" i="14" s="1"/>
  <c r="AM502" i="14"/>
  <c r="AN502" i="14" s="1"/>
  <c r="AO502" i="14"/>
  <c r="AP502" i="14" s="1"/>
  <c r="AQ502" i="14"/>
  <c r="AR502" i="14" s="1"/>
  <c r="AK503" i="14"/>
  <c r="AL503" i="14" s="1"/>
  <c r="AM503" i="14"/>
  <c r="AN503" i="14" s="1"/>
  <c r="AO503" i="14"/>
  <c r="AP503" i="14" s="1"/>
  <c r="AQ503" i="14"/>
  <c r="AR503" i="14" s="1"/>
  <c r="AK1835" i="14"/>
  <c r="AL1835" i="14" s="1"/>
  <c r="AM1835" i="14"/>
  <c r="AN1835" i="14" s="1"/>
  <c r="AO1835" i="14"/>
  <c r="AP1835" i="14" s="1"/>
  <c r="AQ1835" i="14"/>
  <c r="AR1835" i="14" s="1"/>
  <c r="AK1836" i="14"/>
  <c r="AL1836" i="14" s="1"/>
  <c r="AM1836" i="14"/>
  <c r="AN1836" i="14" s="1"/>
  <c r="AO1836" i="14"/>
  <c r="AP1836" i="14" s="1"/>
  <c r="AQ1836" i="14"/>
  <c r="AR1836" i="14" s="1"/>
  <c r="AK1837" i="14"/>
  <c r="AL1837" i="14" s="1"/>
  <c r="AM1837" i="14"/>
  <c r="AN1837" i="14" s="1"/>
  <c r="AO1837" i="14"/>
  <c r="AP1837" i="14" s="1"/>
  <c r="AQ1837" i="14"/>
  <c r="AR1837" i="14" s="1"/>
  <c r="AK1838" i="14"/>
  <c r="AL1838" i="14" s="1"/>
  <c r="AM1838" i="14"/>
  <c r="AN1838" i="14" s="1"/>
  <c r="AO1838" i="14"/>
  <c r="AP1838" i="14" s="1"/>
  <c r="AQ1838" i="14"/>
  <c r="AR1838" i="14" s="1"/>
  <c r="AK1839" i="14"/>
  <c r="AL1839" i="14" s="1"/>
  <c r="AM1839" i="14"/>
  <c r="AN1839" i="14" s="1"/>
  <c r="AO1839" i="14"/>
  <c r="AP1839" i="14" s="1"/>
  <c r="AQ1839" i="14"/>
  <c r="AR1839" i="14" s="1"/>
  <c r="AK1840" i="14"/>
  <c r="AL1840" i="14" s="1"/>
  <c r="AM1840" i="14"/>
  <c r="AN1840" i="14" s="1"/>
  <c r="AO1840" i="14"/>
  <c r="AP1840" i="14" s="1"/>
  <c r="AQ1840" i="14"/>
  <c r="AR1840" i="14" s="1"/>
  <c r="AK1841" i="14"/>
  <c r="AL1841" i="14" s="1"/>
  <c r="AM1841" i="14"/>
  <c r="AN1841" i="14" s="1"/>
  <c r="AO1841" i="14"/>
  <c r="AP1841" i="14" s="1"/>
  <c r="AQ1841" i="14"/>
  <c r="AR1841" i="14" s="1"/>
  <c r="AK1842" i="14"/>
  <c r="AL1842" i="14" s="1"/>
  <c r="AM1842" i="14"/>
  <c r="AN1842" i="14" s="1"/>
  <c r="AO1842" i="14"/>
  <c r="AP1842" i="14" s="1"/>
  <c r="AQ1842" i="14"/>
  <c r="AR1842" i="14" s="1"/>
  <c r="AK1843" i="14"/>
  <c r="AL1843" i="14" s="1"/>
  <c r="AM1843" i="14"/>
  <c r="AN1843" i="14" s="1"/>
  <c r="AO1843" i="14"/>
  <c r="AP1843" i="14" s="1"/>
  <c r="AQ1843" i="14"/>
  <c r="AR1843" i="14" s="1"/>
  <c r="AK1844" i="14"/>
  <c r="AL1844" i="14" s="1"/>
  <c r="AM1844" i="14"/>
  <c r="AN1844" i="14" s="1"/>
  <c r="AO1844" i="14"/>
  <c r="AP1844" i="14" s="1"/>
  <c r="AQ1844" i="14"/>
  <c r="AR1844" i="14" s="1"/>
  <c r="AK1845" i="14"/>
  <c r="AL1845" i="14" s="1"/>
  <c r="AM1845" i="14"/>
  <c r="AN1845" i="14" s="1"/>
  <c r="AO1845" i="14"/>
  <c r="AP1845" i="14" s="1"/>
  <c r="AQ1845" i="14"/>
  <c r="AR1845" i="14" s="1"/>
  <c r="AK1846" i="14"/>
  <c r="AL1846" i="14" s="1"/>
  <c r="AM1846" i="14"/>
  <c r="AN1846" i="14" s="1"/>
  <c r="AO1846" i="14"/>
  <c r="AP1846" i="14" s="1"/>
  <c r="AQ1846" i="14"/>
  <c r="AR1846" i="14" s="1"/>
  <c r="AK1847" i="14"/>
  <c r="AL1847" i="14" s="1"/>
  <c r="AM1847" i="14"/>
  <c r="AN1847" i="14" s="1"/>
  <c r="AO1847" i="14"/>
  <c r="AP1847" i="14" s="1"/>
  <c r="AQ1847" i="14"/>
  <c r="AR1847" i="14" s="1"/>
  <c r="AK1848" i="14"/>
  <c r="AL1848" i="14" s="1"/>
  <c r="AM1848" i="14"/>
  <c r="AN1848" i="14" s="1"/>
  <c r="AO1848" i="14"/>
  <c r="AP1848" i="14" s="1"/>
  <c r="AQ1848" i="14"/>
  <c r="AR1848" i="14" s="1"/>
  <c r="AK1849" i="14"/>
  <c r="AL1849" i="14" s="1"/>
  <c r="AM1849" i="14"/>
  <c r="AN1849" i="14" s="1"/>
  <c r="AO1849" i="14"/>
  <c r="AP1849" i="14" s="1"/>
  <c r="AQ1849" i="14"/>
  <c r="AR1849" i="14" s="1"/>
  <c r="AK1850" i="14"/>
  <c r="AL1850" i="14" s="1"/>
  <c r="AM1850" i="14"/>
  <c r="AN1850" i="14" s="1"/>
  <c r="AO1850" i="14"/>
  <c r="AP1850" i="14" s="1"/>
  <c r="AQ1850" i="14"/>
  <c r="AR1850" i="14" s="1"/>
  <c r="AK1851" i="14"/>
  <c r="AL1851" i="14" s="1"/>
  <c r="AM1851" i="14"/>
  <c r="AN1851" i="14" s="1"/>
  <c r="AO1851" i="14"/>
  <c r="AP1851" i="14" s="1"/>
  <c r="AQ1851" i="14"/>
  <c r="AR1851" i="14" s="1"/>
  <c r="AK1852" i="14"/>
  <c r="AL1852" i="14" s="1"/>
  <c r="AM1852" i="14"/>
  <c r="AN1852" i="14" s="1"/>
  <c r="AO1852" i="14"/>
  <c r="AP1852" i="14" s="1"/>
  <c r="AQ1852" i="14"/>
  <c r="AR1852" i="14" s="1"/>
  <c r="AK1853" i="14"/>
  <c r="AL1853" i="14" s="1"/>
  <c r="AM1853" i="14"/>
  <c r="AN1853" i="14" s="1"/>
  <c r="AO1853" i="14"/>
  <c r="AP1853" i="14" s="1"/>
  <c r="AQ1853" i="14"/>
  <c r="AR1853" i="14" s="1"/>
  <c r="AK1854" i="14"/>
  <c r="AL1854" i="14" s="1"/>
  <c r="AM1854" i="14"/>
  <c r="AN1854" i="14" s="1"/>
  <c r="AO1854" i="14"/>
  <c r="AP1854" i="14" s="1"/>
  <c r="AQ1854" i="14"/>
  <c r="AR1854" i="14" s="1"/>
  <c r="AK1855" i="14"/>
  <c r="AL1855" i="14" s="1"/>
  <c r="AM1855" i="14"/>
  <c r="AN1855" i="14" s="1"/>
  <c r="AO1855" i="14"/>
  <c r="AP1855" i="14" s="1"/>
  <c r="AQ1855" i="14"/>
  <c r="AR1855" i="14" s="1"/>
  <c r="AK1856" i="14"/>
  <c r="AL1856" i="14" s="1"/>
  <c r="AM1856" i="14"/>
  <c r="AN1856" i="14" s="1"/>
  <c r="AO1856" i="14"/>
  <c r="AP1856" i="14" s="1"/>
  <c r="AQ1856" i="14"/>
  <c r="AR1856" i="14" s="1"/>
  <c r="AK1857" i="14"/>
  <c r="AL1857" i="14" s="1"/>
  <c r="AM1857" i="14"/>
  <c r="AN1857" i="14" s="1"/>
  <c r="AO1857" i="14"/>
  <c r="AP1857" i="14" s="1"/>
  <c r="AQ1857" i="14"/>
  <c r="AR1857" i="14" s="1"/>
  <c r="AK1858" i="14"/>
  <c r="AL1858" i="14" s="1"/>
  <c r="AM1858" i="14"/>
  <c r="AN1858" i="14" s="1"/>
  <c r="AO1858" i="14"/>
  <c r="AP1858" i="14" s="1"/>
  <c r="AQ1858" i="14"/>
  <c r="AR1858" i="14" s="1"/>
  <c r="AK1859" i="14"/>
  <c r="AL1859" i="14" s="1"/>
  <c r="AM1859" i="14"/>
  <c r="AN1859" i="14" s="1"/>
  <c r="AO1859" i="14"/>
  <c r="AP1859" i="14" s="1"/>
  <c r="AQ1859" i="14"/>
  <c r="AR1859" i="14" s="1"/>
  <c r="AK1860" i="14"/>
  <c r="AL1860" i="14" s="1"/>
  <c r="AM1860" i="14"/>
  <c r="AN1860" i="14" s="1"/>
  <c r="AO1860" i="14"/>
  <c r="AP1860" i="14" s="1"/>
  <c r="AQ1860" i="14"/>
  <c r="AR1860" i="14" s="1"/>
  <c r="AK1861" i="14"/>
  <c r="AL1861" i="14" s="1"/>
  <c r="AM1861" i="14"/>
  <c r="AN1861" i="14" s="1"/>
  <c r="AO1861" i="14"/>
  <c r="AP1861" i="14" s="1"/>
  <c r="AQ1861" i="14"/>
  <c r="AR1861" i="14" s="1"/>
  <c r="AK1862" i="14"/>
  <c r="AL1862" i="14" s="1"/>
  <c r="AM1862" i="14"/>
  <c r="AN1862" i="14" s="1"/>
  <c r="AO1862" i="14"/>
  <c r="AP1862" i="14" s="1"/>
  <c r="AQ1862" i="14"/>
  <c r="AR1862" i="14" s="1"/>
  <c r="AK1863" i="14"/>
  <c r="AL1863" i="14" s="1"/>
  <c r="AM1863" i="14"/>
  <c r="AN1863" i="14" s="1"/>
  <c r="AO1863" i="14"/>
  <c r="AP1863" i="14" s="1"/>
  <c r="AQ1863" i="14"/>
  <c r="AR1863" i="14" s="1"/>
  <c r="AK1864" i="14"/>
  <c r="AL1864" i="14" s="1"/>
  <c r="AM1864" i="14"/>
  <c r="AN1864" i="14" s="1"/>
  <c r="AO1864" i="14"/>
  <c r="AP1864" i="14" s="1"/>
  <c r="AQ1864" i="14"/>
  <c r="AR1864" i="14" s="1"/>
  <c r="AK1865" i="14"/>
  <c r="AL1865" i="14" s="1"/>
  <c r="AM1865" i="14"/>
  <c r="AN1865" i="14" s="1"/>
  <c r="AO1865" i="14"/>
  <c r="AP1865" i="14" s="1"/>
  <c r="AQ1865" i="14"/>
  <c r="AR1865" i="14" s="1"/>
  <c r="AK1866" i="14"/>
  <c r="AL1866" i="14" s="1"/>
  <c r="AM1866" i="14"/>
  <c r="AN1866" i="14" s="1"/>
  <c r="AO1866" i="14"/>
  <c r="AP1866" i="14" s="1"/>
  <c r="AQ1866" i="14"/>
  <c r="AR1866" i="14" s="1"/>
  <c r="AK510" i="14"/>
  <c r="AL510" i="14" s="1"/>
  <c r="AM510" i="14"/>
  <c r="AN510" i="14" s="1"/>
  <c r="AO510" i="14"/>
  <c r="AP510" i="14" s="1"/>
  <c r="AQ510" i="14"/>
  <c r="AR510" i="14" s="1"/>
  <c r="AK511" i="14"/>
  <c r="AL511" i="14" s="1"/>
  <c r="AM511" i="14"/>
  <c r="AN511" i="14" s="1"/>
  <c r="AO511" i="14"/>
  <c r="AP511" i="14" s="1"/>
  <c r="AQ511" i="14"/>
  <c r="AR511" i="14" s="1"/>
  <c r="AK1867" i="14"/>
  <c r="AL1867" i="14" s="1"/>
  <c r="AM1867" i="14"/>
  <c r="AN1867" i="14" s="1"/>
  <c r="AO1867" i="14"/>
  <c r="AP1867" i="14" s="1"/>
  <c r="AQ1867" i="14"/>
  <c r="AR1867" i="14" s="1"/>
  <c r="AK1868" i="14"/>
  <c r="AL1868" i="14" s="1"/>
  <c r="AM1868" i="14"/>
  <c r="AN1868" i="14" s="1"/>
  <c r="AO1868" i="14"/>
  <c r="AP1868" i="14" s="1"/>
  <c r="AQ1868" i="14"/>
  <c r="AR1868" i="14" s="1"/>
  <c r="AK1869" i="14"/>
  <c r="AL1869" i="14" s="1"/>
  <c r="AM1869" i="14"/>
  <c r="AN1869" i="14" s="1"/>
  <c r="AO1869" i="14"/>
  <c r="AP1869" i="14" s="1"/>
  <c r="AQ1869" i="14"/>
  <c r="AR1869" i="14" s="1"/>
  <c r="AK1870" i="14"/>
  <c r="AL1870" i="14" s="1"/>
  <c r="AM1870" i="14"/>
  <c r="AN1870" i="14" s="1"/>
  <c r="AO1870" i="14"/>
  <c r="AP1870" i="14" s="1"/>
  <c r="AQ1870" i="14"/>
  <c r="AR1870" i="14" s="1"/>
  <c r="AK1871" i="14"/>
  <c r="AL1871" i="14" s="1"/>
  <c r="AM1871" i="14"/>
  <c r="AN1871" i="14" s="1"/>
  <c r="AO1871" i="14"/>
  <c r="AP1871" i="14" s="1"/>
  <c r="AQ1871" i="14"/>
  <c r="AR1871" i="14" s="1"/>
  <c r="AK1872" i="14"/>
  <c r="AL1872" i="14" s="1"/>
  <c r="AM1872" i="14"/>
  <c r="AN1872" i="14" s="1"/>
  <c r="AO1872" i="14"/>
  <c r="AP1872" i="14" s="1"/>
  <c r="AQ1872" i="14"/>
  <c r="AR1872" i="14" s="1"/>
  <c r="AK512" i="14"/>
  <c r="AL512" i="14" s="1"/>
  <c r="AM512" i="14"/>
  <c r="AN512" i="14" s="1"/>
  <c r="AO512" i="14"/>
  <c r="AP512" i="14" s="1"/>
  <c r="AQ512" i="14"/>
  <c r="AR512" i="14" s="1"/>
  <c r="AK513" i="14"/>
  <c r="AL513" i="14" s="1"/>
  <c r="AM513" i="14"/>
  <c r="AN513" i="14" s="1"/>
  <c r="AO513" i="14"/>
  <c r="AP513" i="14" s="1"/>
  <c r="AQ513" i="14"/>
  <c r="AR513" i="14" s="1"/>
  <c r="AK1873" i="14"/>
  <c r="AL1873" i="14" s="1"/>
  <c r="AM1873" i="14"/>
  <c r="AN1873" i="14" s="1"/>
  <c r="AO1873" i="14"/>
  <c r="AP1873" i="14" s="1"/>
  <c r="AQ1873" i="14"/>
  <c r="AR1873" i="14" s="1"/>
  <c r="AK1874" i="14"/>
  <c r="AL1874" i="14" s="1"/>
  <c r="AM1874" i="14"/>
  <c r="AN1874" i="14" s="1"/>
  <c r="AO1874" i="14"/>
  <c r="AP1874" i="14" s="1"/>
  <c r="AQ1874" i="14"/>
  <c r="AR1874" i="14" s="1"/>
  <c r="AK1875" i="14"/>
  <c r="AL1875" i="14" s="1"/>
  <c r="AM1875" i="14"/>
  <c r="AN1875" i="14" s="1"/>
  <c r="AO1875" i="14"/>
  <c r="AP1875" i="14" s="1"/>
  <c r="AQ1875" i="14"/>
  <c r="AR1875" i="14" s="1"/>
  <c r="AK1876" i="14"/>
  <c r="AL1876" i="14" s="1"/>
  <c r="AM1876" i="14"/>
  <c r="AN1876" i="14" s="1"/>
  <c r="AO1876" i="14"/>
  <c r="AP1876" i="14" s="1"/>
  <c r="AQ1876" i="14"/>
  <c r="AR1876" i="14" s="1"/>
  <c r="AK1877" i="14"/>
  <c r="AL1877" i="14" s="1"/>
  <c r="AM1877" i="14"/>
  <c r="AN1877" i="14" s="1"/>
  <c r="AO1877" i="14"/>
  <c r="AP1877" i="14" s="1"/>
  <c r="AQ1877" i="14"/>
  <c r="AR1877" i="14" s="1"/>
  <c r="AK1878" i="14"/>
  <c r="AL1878" i="14" s="1"/>
  <c r="AM1878" i="14"/>
  <c r="AN1878" i="14" s="1"/>
  <c r="AO1878" i="14"/>
  <c r="AP1878" i="14" s="1"/>
  <c r="AQ1878" i="14"/>
  <c r="AR1878" i="14" s="1"/>
  <c r="AK517" i="14"/>
  <c r="AL517" i="14" s="1"/>
  <c r="AM517" i="14"/>
  <c r="AN517" i="14" s="1"/>
  <c r="AO517" i="14"/>
  <c r="AP517" i="14" s="1"/>
  <c r="AQ517" i="14"/>
  <c r="AR517" i="14" s="1"/>
  <c r="AK518" i="14"/>
  <c r="AL518" i="14" s="1"/>
  <c r="AM518" i="14"/>
  <c r="AN518" i="14" s="1"/>
  <c r="AO518" i="14"/>
  <c r="AP518" i="14" s="1"/>
  <c r="AQ518" i="14"/>
  <c r="AR518" i="14" s="1"/>
  <c r="AK1879" i="14"/>
  <c r="AL1879" i="14" s="1"/>
  <c r="AM1879" i="14"/>
  <c r="AN1879" i="14" s="1"/>
  <c r="AO1879" i="14"/>
  <c r="AP1879" i="14" s="1"/>
  <c r="AQ1879" i="14"/>
  <c r="AR1879" i="14" s="1"/>
  <c r="AK1880" i="14"/>
  <c r="AL1880" i="14" s="1"/>
  <c r="AM1880" i="14"/>
  <c r="AN1880" i="14" s="1"/>
  <c r="AO1880" i="14"/>
  <c r="AP1880" i="14" s="1"/>
  <c r="AQ1880" i="14"/>
  <c r="AR1880" i="14" s="1"/>
  <c r="AK1881" i="14"/>
  <c r="AL1881" i="14" s="1"/>
  <c r="AM1881" i="14"/>
  <c r="AN1881" i="14" s="1"/>
  <c r="AO1881" i="14"/>
  <c r="AP1881" i="14" s="1"/>
  <c r="AQ1881" i="14"/>
  <c r="AR1881" i="14" s="1"/>
  <c r="AK1882" i="14"/>
  <c r="AL1882" i="14" s="1"/>
  <c r="AM1882" i="14"/>
  <c r="AN1882" i="14" s="1"/>
  <c r="AO1882" i="14"/>
  <c r="AP1882" i="14" s="1"/>
  <c r="AQ1882" i="14"/>
  <c r="AR1882" i="14" s="1"/>
  <c r="AK1883" i="14"/>
  <c r="AL1883" i="14" s="1"/>
  <c r="AM1883" i="14"/>
  <c r="AN1883" i="14" s="1"/>
  <c r="AO1883" i="14"/>
  <c r="AP1883" i="14" s="1"/>
  <c r="AQ1883" i="14"/>
  <c r="AR1883" i="14" s="1"/>
  <c r="AK1884" i="14"/>
  <c r="AL1884" i="14" s="1"/>
  <c r="AM1884" i="14"/>
  <c r="AN1884" i="14" s="1"/>
  <c r="AO1884" i="14"/>
  <c r="AP1884" i="14" s="1"/>
  <c r="AQ1884" i="14"/>
  <c r="AR1884" i="14" s="1"/>
  <c r="AK519" i="14"/>
  <c r="AL519" i="14" s="1"/>
  <c r="AM519" i="14"/>
  <c r="AN519" i="14" s="1"/>
  <c r="AO519" i="14"/>
  <c r="AP519" i="14" s="1"/>
  <c r="AQ519" i="14"/>
  <c r="AR519" i="14" s="1"/>
  <c r="AK520" i="14"/>
  <c r="AL520" i="14" s="1"/>
  <c r="AM520" i="14"/>
  <c r="AN520" i="14" s="1"/>
  <c r="AO520" i="14"/>
  <c r="AP520" i="14" s="1"/>
  <c r="AQ520" i="14"/>
  <c r="AR520" i="14" s="1"/>
  <c r="AK1885" i="14"/>
  <c r="AL1885" i="14" s="1"/>
  <c r="AM1885" i="14"/>
  <c r="AN1885" i="14" s="1"/>
  <c r="AO1885" i="14"/>
  <c r="AP1885" i="14" s="1"/>
  <c r="AQ1885" i="14"/>
  <c r="AR1885" i="14" s="1"/>
  <c r="AK1886" i="14"/>
  <c r="AL1886" i="14" s="1"/>
  <c r="AM1886" i="14"/>
  <c r="AN1886" i="14" s="1"/>
  <c r="AO1886" i="14"/>
  <c r="AP1886" i="14" s="1"/>
  <c r="AQ1886" i="14"/>
  <c r="AR1886" i="14" s="1"/>
  <c r="AK1887" i="14"/>
  <c r="AL1887" i="14" s="1"/>
  <c r="AM1887" i="14"/>
  <c r="AN1887" i="14" s="1"/>
  <c r="AO1887" i="14"/>
  <c r="AP1887" i="14" s="1"/>
  <c r="AQ1887" i="14"/>
  <c r="AR1887" i="14" s="1"/>
  <c r="AK1888" i="14"/>
  <c r="AL1888" i="14" s="1"/>
  <c r="AM1888" i="14"/>
  <c r="AN1888" i="14" s="1"/>
  <c r="AO1888" i="14"/>
  <c r="AP1888" i="14" s="1"/>
  <c r="AQ1888" i="14"/>
  <c r="AR1888" i="14" s="1"/>
  <c r="AK521" i="14"/>
  <c r="AL521" i="14" s="1"/>
  <c r="AM521" i="14"/>
  <c r="AN521" i="14" s="1"/>
  <c r="AO521" i="14"/>
  <c r="AP521" i="14" s="1"/>
  <c r="AQ521" i="14"/>
  <c r="AR521" i="14" s="1"/>
  <c r="AK522" i="14"/>
  <c r="AL522" i="14" s="1"/>
  <c r="AM522" i="14"/>
  <c r="AN522" i="14" s="1"/>
  <c r="AO522" i="14"/>
  <c r="AP522" i="14" s="1"/>
  <c r="AQ522" i="14"/>
  <c r="AR522" i="14" s="1"/>
  <c r="AK1889" i="14"/>
  <c r="AL1889" i="14" s="1"/>
  <c r="AM1889" i="14"/>
  <c r="AN1889" i="14" s="1"/>
  <c r="AO1889" i="14"/>
  <c r="AP1889" i="14" s="1"/>
  <c r="AQ1889" i="14"/>
  <c r="AR1889" i="14" s="1"/>
  <c r="AK1890" i="14"/>
  <c r="AL1890" i="14" s="1"/>
  <c r="AM1890" i="14"/>
  <c r="AN1890" i="14" s="1"/>
  <c r="AO1890" i="14"/>
  <c r="AP1890" i="14" s="1"/>
  <c r="AQ1890" i="14"/>
  <c r="AR1890" i="14" s="1"/>
  <c r="AK523" i="14"/>
  <c r="AL523" i="14" s="1"/>
  <c r="AM523" i="14"/>
  <c r="AN523" i="14" s="1"/>
  <c r="AO523" i="14"/>
  <c r="AP523" i="14" s="1"/>
  <c r="AQ523" i="14"/>
  <c r="AR523" i="14" s="1"/>
  <c r="AK524" i="14"/>
  <c r="AL524" i="14" s="1"/>
  <c r="AM524" i="14"/>
  <c r="AN524" i="14" s="1"/>
  <c r="AO524" i="14"/>
  <c r="AP524" i="14" s="1"/>
  <c r="AQ524" i="14"/>
  <c r="AR524" i="14" s="1"/>
  <c r="AK1891" i="14"/>
  <c r="AL1891" i="14" s="1"/>
  <c r="AM1891" i="14"/>
  <c r="AN1891" i="14" s="1"/>
  <c r="AO1891" i="14"/>
  <c r="AP1891" i="14" s="1"/>
  <c r="AQ1891" i="14"/>
  <c r="AR1891" i="14" s="1"/>
  <c r="AK1892" i="14"/>
  <c r="AL1892" i="14" s="1"/>
  <c r="AM1892" i="14"/>
  <c r="AN1892" i="14" s="1"/>
  <c r="AO1892" i="14"/>
  <c r="AP1892" i="14" s="1"/>
  <c r="AQ1892" i="14"/>
  <c r="AR1892" i="14" s="1"/>
  <c r="AK1893" i="14"/>
  <c r="AL1893" i="14" s="1"/>
  <c r="AM1893" i="14"/>
  <c r="AN1893" i="14" s="1"/>
  <c r="AO1893" i="14"/>
  <c r="AP1893" i="14" s="1"/>
  <c r="AQ1893" i="14"/>
  <c r="AR1893" i="14" s="1"/>
  <c r="AK1894" i="14"/>
  <c r="AL1894" i="14" s="1"/>
  <c r="AM1894" i="14"/>
  <c r="AN1894" i="14" s="1"/>
  <c r="AO1894" i="14"/>
  <c r="AP1894" i="14" s="1"/>
  <c r="AQ1894" i="14"/>
  <c r="AR1894" i="14" s="1"/>
  <c r="AK1895" i="14"/>
  <c r="AL1895" i="14" s="1"/>
  <c r="AM1895" i="14"/>
  <c r="AN1895" i="14" s="1"/>
  <c r="AO1895" i="14"/>
  <c r="AP1895" i="14" s="1"/>
  <c r="AQ1895" i="14"/>
  <c r="AR1895" i="14" s="1"/>
  <c r="AK1896" i="14"/>
  <c r="AL1896" i="14" s="1"/>
  <c r="AM1896" i="14"/>
  <c r="AN1896" i="14" s="1"/>
  <c r="AO1896" i="14"/>
  <c r="AP1896" i="14" s="1"/>
  <c r="AQ1896" i="14"/>
  <c r="AR1896" i="14" s="1"/>
  <c r="AK1897" i="14"/>
  <c r="AL1897" i="14" s="1"/>
  <c r="AM1897" i="14"/>
  <c r="AN1897" i="14" s="1"/>
  <c r="AO1897" i="14"/>
  <c r="AP1897" i="14" s="1"/>
  <c r="AQ1897" i="14"/>
  <c r="AR1897" i="14" s="1"/>
  <c r="AK1898" i="14"/>
  <c r="AL1898" i="14" s="1"/>
  <c r="AM1898" i="14"/>
  <c r="AN1898" i="14" s="1"/>
  <c r="AO1898" i="14"/>
  <c r="AP1898" i="14" s="1"/>
  <c r="AQ1898" i="14"/>
  <c r="AR1898" i="14" s="1"/>
  <c r="AK525" i="14"/>
  <c r="AL525" i="14" s="1"/>
  <c r="AM525" i="14"/>
  <c r="AN525" i="14" s="1"/>
  <c r="AO525" i="14"/>
  <c r="AP525" i="14" s="1"/>
  <c r="AQ525" i="14"/>
  <c r="AR525" i="14" s="1"/>
  <c r="AK526" i="14"/>
  <c r="AL526" i="14" s="1"/>
  <c r="AM526" i="14"/>
  <c r="AN526" i="14" s="1"/>
  <c r="AO526" i="14"/>
  <c r="AP526" i="14" s="1"/>
  <c r="AQ526" i="14"/>
  <c r="AR526" i="14" s="1"/>
  <c r="AK1902" i="14"/>
  <c r="AL1902" i="14" s="1"/>
  <c r="AM1902" i="14"/>
  <c r="AN1902" i="14" s="1"/>
  <c r="AO1902" i="14"/>
  <c r="AP1902" i="14" s="1"/>
  <c r="AQ1902" i="14"/>
  <c r="AR1902" i="14" s="1"/>
  <c r="AK1903" i="14"/>
  <c r="AL1903" i="14" s="1"/>
  <c r="AM1903" i="14"/>
  <c r="AN1903" i="14" s="1"/>
  <c r="AO1903" i="14"/>
  <c r="AP1903" i="14" s="1"/>
  <c r="AQ1903" i="14"/>
  <c r="AR1903" i="14" s="1"/>
  <c r="AK1904" i="14"/>
  <c r="AL1904" i="14" s="1"/>
  <c r="AM1904" i="14"/>
  <c r="AN1904" i="14" s="1"/>
  <c r="AO1904" i="14"/>
  <c r="AP1904" i="14" s="1"/>
  <c r="AQ1904" i="14"/>
  <c r="AR1904" i="14" s="1"/>
  <c r="AK1905" i="14"/>
  <c r="AL1905" i="14" s="1"/>
  <c r="AM1905" i="14"/>
  <c r="AN1905" i="14" s="1"/>
  <c r="AO1905" i="14"/>
  <c r="AP1905" i="14" s="1"/>
  <c r="AQ1905" i="14"/>
  <c r="AR1905" i="14" s="1"/>
  <c r="AK1906" i="14"/>
  <c r="AL1906" i="14" s="1"/>
  <c r="AM1906" i="14"/>
  <c r="AN1906" i="14" s="1"/>
  <c r="AO1906" i="14"/>
  <c r="AP1906" i="14" s="1"/>
  <c r="AQ1906" i="14"/>
  <c r="AR1906" i="14" s="1"/>
  <c r="AK1907" i="14"/>
  <c r="AL1907" i="14" s="1"/>
  <c r="AM1907" i="14"/>
  <c r="AN1907" i="14" s="1"/>
  <c r="AO1907" i="14"/>
  <c r="AP1907" i="14" s="1"/>
  <c r="AQ1907" i="14"/>
  <c r="AR1907" i="14" s="1"/>
  <c r="AK536" i="14"/>
  <c r="AL536" i="14" s="1"/>
  <c r="AM536" i="14"/>
  <c r="AN536" i="14" s="1"/>
  <c r="AO536" i="14"/>
  <c r="AP536" i="14" s="1"/>
  <c r="AQ536" i="14"/>
  <c r="AR536" i="14" s="1"/>
  <c r="AK537" i="14"/>
  <c r="AL537" i="14" s="1"/>
  <c r="AM537" i="14"/>
  <c r="AN537" i="14" s="1"/>
  <c r="AO537" i="14"/>
  <c r="AP537" i="14" s="1"/>
  <c r="AQ537" i="14"/>
  <c r="AR537" i="14" s="1"/>
  <c r="AK1908" i="14"/>
  <c r="AL1908" i="14" s="1"/>
  <c r="AM1908" i="14"/>
  <c r="AN1908" i="14" s="1"/>
  <c r="AO1908" i="14"/>
  <c r="AP1908" i="14" s="1"/>
  <c r="AQ1908" i="14"/>
  <c r="AR1908" i="14" s="1"/>
  <c r="AK1909" i="14"/>
  <c r="AL1909" i="14" s="1"/>
  <c r="AM1909" i="14"/>
  <c r="AN1909" i="14" s="1"/>
  <c r="AO1909" i="14"/>
  <c r="AP1909" i="14" s="1"/>
  <c r="AQ1909" i="14"/>
  <c r="AR1909" i="14" s="1"/>
  <c r="AK1910" i="14"/>
  <c r="AL1910" i="14" s="1"/>
  <c r="AM1910" i="14"/>
  <c r="AN1910" i="14" s="1"/>
  <c r="AO1910" i="14"/>
  <c r="AP1910" i="14" s="1"/>
  <c r="AQ1910" i="14"/>
  <c r="AR1910" i="14" s="1"/>
  <c r="AK1911" i="14"/>
  <c r="AL1911" i="14" s="1"/>
  <c r="AM1911" i="14"/>
  <c r="AN1911" i="14" s="1"/>
  <c r="AO1911" i="14"/>
  <c r="AP1911" i="14" s="1"/>
  <c r="AQ1911" i="14"/>
  <c r="AR1911" i="14" s="1"/>
  <c r="AK1912" i="14"/>
  <c r="AL1912" i="14" s="1"/>
  <c r="AM1912" i="14"/>
  <c r="AN1912" i="14" s="1"/>
  <c r="AO1912" i="14"/>
  <c r="AP1912" i="14" s="1"/>
  <c r="AQ1912" i="14"/>
  <c r="AR1912" i="14" s="1"/>
  <c r="AK1913" i="14"/>
  <c r="AL1913" i="14" s="1"/>
  <c r="AM1913" i="14"/>
  <c r="AN1913" i="14" s="1"/>
  <c r="AO1913" i="14"/>
  <c r="AP1913" i="14" s="1"/>
  <c r="AQ1913" i="14"/>
  <c r="AR1913" i="14" s="1"/>
  <c r="AK1914" i="14"/>
  <c r="AL1914" i="14" s="1"/>
  <c r="AM1914" i="14"/>
  <c r="AN1914" i="14" s="1"/>
  <c r="AO1914" i="14"/>
  <c r="AP1914" i="14" s="1"/>
  <c r="AQ1914" i="14"/>
  <c r="AR1914" i="14" s="1"/>
  <c r="AK1915" i="14"/>
  <c r="AL1915" i="14" s="1"/>
  <c r="AM1915" i="14"/>
  <c r="AN1915" i="14" s="1"/>
  <c r="AO1915" i="14"/>
  <c r="AP1915" i="14" s="1"/>
  <c r="AQ1915" i="14"/>
  <c r="AR1915" i="14" s="1"/>
  <c r="AK538" i="14"/>
  <c r="AL538" i="14" s="1"/>
  <c r="AM538" i="14"/>
  <c r="AN538" i="14" s="1"/>
  <c r="AO538" i="14"/>
  <c r="AP538" i="14" s="1"/>
  <c r="AQ538" i="14"/>
  <c r="AR538" i="14" s="1"/>
  <c r="AK539" i="14"/>
  <c r="AL539" i="14" s="1"/>
  <c r="AM539" i="14"/>
  <c r="AN539" i="14" s="1"/>
  <c r="AO539" i="14"/>
  <c r="AP539" i="14" s="1"/>
  <c r="AQ539" i="14"/>
  <c r="AR539" i="14" s="1"/>
  <c r="AK1918" i="14"/>
  <c r="AL1918" i="14" s="1"/>
  <c r="AM1918" i="14"/>
  <c r="AN1918" i="14" s="1"/>
  <c r="AO1918" i="14"/>
  <c r="AP1918" i="14" s="1"/>
  <c r="AQ1918" i="14"/>
  <c r="AR1918" i="14" s="1"/>
  <c r="AK1919" i="14"/>
  <c r="AL1919" i="14" s="1"/>
  <c r="AM1919" i="14"/>
  <c r="AN1919" i="14" s="1"/>
  <c r="AO1919" i="14"/>
  <c r="AP1919" i="14" s="1"/>
  <c r="AQ1919" i="14"/>
  <c r="AR1919" i="14" s="1"/>
  <c r="AK542" i="14"/>
  <c r="AL542" i="14" s="1"/>
  <c r="AM542" i="14"/>
  <c r="AN542" i="14" s="1"/>
  <c r="AO542" i="14"/>
  <c r="AP542" i="14" s="1"/>
  <c r="AQ542" i="14"/>
  <c r="AR542" i="14" s="1"/>
  <c r="AK543" i="14"/>
  <c r="AL543" i="14" s="1"/>
  <c r="AM543" i="14"/>
  <c r="AN543" i="14" s="1"/>
  <c r="AO543" i="14"/>
  <c r="AP543" i="14" s="1"/>
  <c r="AQ543" i="14"/>
  <c r="AR543" i="14" s="1"/>
  <c r="AK1920" i="14"/>
  <c r="AL1920" i="14" s="1"/>
  <c r="AM1920" i="14"/>
  <c r="AN1920" i="14" s="1"/>
  <c r="AO1920" i="14"/>
  <c r="AP1920" i="14" s="1"/>
  <c r="AQ1920" i="14"/>
  <c r="AR1920" i="14" s="1"/>
  <c r="AK544" i="14"/>
  <c r="AL544" i="14" s="1"/>
  <c r="AM544" i="14"/>
  <c r="AN544" i="14" s="1"/>
  <c r="AO544" i="14"/>
  <c r="AP544" i="14" s="1"/>
  <c r="AQ544" i="14"/>
  <c r="AR544" i="14" s="1"/>
  <c r="AK545" i="14"/>
  <c r="AL545" i="14" s="1"/>
  <c r="AM545" i="14"/>
  <c r="AN545" i="14" s="1"/>
  <c r="AO545" i="14"/>
  <c r="AP545" i="14" s="1"/>
  <c r="AQ545" i="14"/>
  <c r="AR545" i="14" s="1"/>
  <c r="AK546" i="14"/>
  <c r="AL546" i="14" s="1"/>
  <c r="AM546" i="14"/>
  <c r="AN546" i="14" s="1"/>
  <c r="AO546" i="14"/>
  <c r="AP546" i="14" s="1"/>
  <c r="AQ546" i="14"/>
  <c r="AR546" i="14" s="1"/>
  <c r="AK547" i="14"/>
  <c r="AL547" i="14" s="1"/>
  <c r="AM547" i="14"/>
  <c r="AN547" i="14" s="1"/>
  <c r="AO547" i="14"/>
  <c r="AP547" i="14" s="1"/>
  <c r="AQ547" i="14"/>
  <c r="AR547" i="14" s="1"/>
  <c r="AK1921" i="14"/>
  <c r="AL1921" i="14" s="1"/>
  <c r="AM1921" i="14"/>
  <c r="AN1921" i="14" s="1"/>
  <c r="AO1921" i="14"/>
  <c r="AP1921" i="14" s="1"/>
  <c r="AQ1921" i="14"/>
  <c r="AR1921" i="14" s="1"/>
  <c r="AK1922" i="14"/>
  <c r="AL1922" i="14" s="1"/>
  <c r="AM1922" i="14"/>
  <c r="AN1922" i="14" s="1"/>
  <c r="AO1922" i="14"/>
  <c r="AP1922" i="14" s="1"/>
  <c r="AQ1922" i="14"/>
  <c r="AR1922" i="14" s="1"/>
  <c r="AK548" i="14"/>
  <c r="AL548" i="14" s="1"/>
  <c r="AM548" i="14"/>
  <c r="AN548" i="14" s="1"/>
  <c r="AO548" i="14"/>
  <c r="AP548" i="14" s="1"/>
  <c r="AQ548" i="14"/>
  <c r="AR548" i="14" s="1"/>
  <c r="AK549" i="14"/>
  <c r="AL549" i="14" s="1"/>
  <c r="AM549" i="14"/>
  <c r="AN549" i="14" s="1"/>
  <c r="AO549" i="14"/>
  <c r="AP549" i="14" s="1"/>
  <c r="AQ549" i="14"/>
  <c r="AR549" i="14" s="1"/>
  <c r="AK550" i="14"/>
  <c r="AL550" i="14" s="1"/>
  <c r="AM550" i="14"/>
  <c r="AN550" i="14" s="1"/>
  <c r="AO550" i="14"/>
  <c r="AP550" i="14" s="1"/>
  <c r="AQ550" i="14"/>
  <c r="AR550" i="14" s="1"/>
  <c r="AK551" i="14"/>
  <c r="AL551" i="14" s="1"/>
  <c r="AM551" i="14"/>
  <c r="AN551" i="14" s="1"/>
  <c r="AO551" i="14"/>
  <c r="AP551" i="14" s="1"/>
  <c r="AQ551" i="14"/>
  <c r="AR551" i="14" s="1"/>
  <c r="AK552" i="14"/>
  <c r="AL552" i="14" s="1"/>
  <c r="AM552" i="14"/>
  <c r="AN552" i="14" s="1"/>
  <c r="AO552" i="14"/>
  <c r="AP552" i="14" s="1"/>
  <c r="AQ552" i="14"/>
  <c r="AR552" i="14" s="1"/>
  <c r="AK1923" i="14"/>
  <c r="AL1923" i="14" s="1"/>
  <c r="AM1923" i="14"/>
  <c r="AN1923" i="14" s="1"/>
  <c r="AO1923" i="14"/>
  <c r="AP1923" i="14" s="1"/>
  <c r="AQ1923" i="14"/>
  <c r="AR1923" i="14" s="1"/>
  <c r="AK553" i="14"/>
  <c r="AL553" i="14" s="1"/>
  <c r="AM553" i="14"/>
  <c r="AN553" i="14" s="1"/>
  <c r="AO553" i="14"/>
  <c r="AP553" i="14" s="1"/>
  <c r="AQ553" i="14"/>
  <c r="AR553" i="14" s="1"/>
  <c r="AK554" i="14"/>
  <c r="AL554" i="14" s="1"/>
  <c r="AM554" i="14"/>
  <c r="AN554" i="14" s="1"/>
  <c r="AO554" i="14"/>
  <c r="AP554" i="14" s="1"/>
  <c r="AQ554" i="14"/>
  <c r="AR554" i="14" s="1"/>
  <c r="AK555" i="14"/>
  <c r="AL555" i="14" s="1"/>
  <c r="AM555" i="14"/>
  <c r="AN555" i="14" s="1"/>
  <c r="AO555" i="14"/>
  <c r="AP555" i="14" s="1"/>
  <c r="AQ555" i="14"/>
  <c r="AR555" i="14" s="1"/>
  <c r="AK556" i="14"/>
  <c r="AL556" i="14" s="1"/>
  <c r="AM556" i="14"/>
  <c r="AN556" i="14" s="1"/>
  <c r="AO556" i="14"/>
  <c r="AP556" i="14" s="1"/>
  <c r="AQ556" i="14"/>
  <c r="AR556" i="14" s="1"/>
  <c r="AK1924" i="14"/>
  <c r="AL1924" i="14" s="1"/>
  <c r="AM1924" i="14"/>
  <c r="AN1924" i="14" s="1"/>
  <c r="AO1924" i="14"/>
  <c r="AP1924" i="14" s="1"/>
  <c r="AQ1924" i="14"/>
  <c r="AR1924" i="14" s="1"/>
  <c r="AK1925" i="14"/>
  <c r="AL1925" i="14" s="1"/>
  <c r="AM1925" i="14"/>
  <c r="AN1925" i="14" s="1"/>
  <c r="AO1925" i="14"/>
  <c r="AP1925" i="14" s="1"/>
  <c r="AQ1925" i="14"/>
  <c r="AR1925" i="14" s="1"/>
  <c r="AK557" i="14"/>
  <c r="AL557" i="14" s="1"/>
  <c r="AM557" i="14"/>
  <c r="AN557" i="14" s="1"/>
  <c r="AO557" i="14"/>
  <c r="AP557" i="14" s="1"/>
  <c r="AQ557" i="14"/>
  <c r="AR557" i="14" s="1"/>
  <c r="AK1930" i="14"/>
  <c r="AL1930" i="14" s="1"/>
  <c r="AM1930" i="14"/>
  <c r="AN1930" i="14" s="1"/>
  <c r="AO1930" i="14"/>
  <c r="AP1930" i="14" s="1"/>
  <c r="AQ1930" i="14"/>
  <c r="AR1930" i="14" s="1"/>
  <c r="AK1931" i="14"/>
  <c r="AL1931" i="14" s="1"/>
  <c r="AM1931" i="14"/>
  <c r="AN1931" i="14" s="1"/>
  <c r="AO1931" i="14"/>
  <c r="AP1931" i="14" s="1"/>
  <c r="AQ1931" i="14"/>
  <c r="AR1931" i="14" s="1"/>
  <c r="AK1932" i="14"/>
  <c r="AL1932" i="14" s="1"/>
  <c r="AM1932" i="14"/>
  <c r="AN1932" i="14" s="1"/>
  <c r="AO1932" i="14"/>
  <c r="AP1932" i="14" s="1"/>
  <c r="AQ1932" i="14"/>
  <c r="AR1932" i="14" s="1"/>
  <c r="AK1933" i="14"/>
  <c r="AL1933" i="14" s="1"/>
  <c r="AM1933" i="14"/>
  <c r="AN1933" i="14" s="1"/>
  <c r="AO1933" i="14"/>
  <c r="AP1933" i="14" s="1"/>
  <c r="AQ1933" i="14"/>
  <c r="AR1933" i="14" s="1"/>
  <c r="AK566" i="14"/>
  <c r="AL566" i="14" s="1"/>
  <c r="AM566" i="14"/>
  <c r="AN566" i="14" s="1"/>
  <c r="AO566" i="14"/>
  <c r="AP566" i="14" s="1"/>
  <c r="AQ566" i="14"/>
  <c r="AR566" i="14" s="1"/>
  <c r="AK567" i="14"/>
  <c r="AL567" i="14" s="1"/>
  <c r="AM567" i="14"/>
  <c r="AN567" i="14" s="1"/>
  <c r="AO567" i="14"/>
  <c r="AP567" i="14" s="1"/>
  <c r="AQ567" i="14"/>
  <c r="AR567" i="14" s="1"/>
  <c r="AK1934" i="14"/>
  <c r="AL1934" i="14" s="1"/>
  <c r="AM1934" i="14"/>
  <c r="AN1934" i="14" s="1"/>
  <c r="AO1934" i="14"/>
  <c r="AP1934" i="14" s="1"/>
  <c r="AQ1934" i="14"/>
  <c r="AR1934" i="14" s="1"/>
  <c r="AK1935" i="14"/>
  <c r="AL1935" i="14" s="1"/>
  <c r="AM1935" i="14"/>
  <c r="AN1935" i="14" s="1"/>
  <c r="AO1935" i="14"/>
  <c r="AP1935" i="14" s="1"/>
  <c r="AQ1935" i="14"/>
  <c r="AR1935" i="14" s="1"/>
  <c r="AK568" i="14"/>
  <c r="AL568" i="14" s="1"/>
  <c r="AM568" i="14"/>
  <c r="AN568" i="14" s="1"/>
  <c r="AO568" i="14"/>
  <c r="AP568" i="14" s="1"/>
  <c r="AQ568" i="14"/>
  <c r="AR568" i="14" s="1"/>
  <c r="AK569" i="14"/>
  <c r="AL569" i="14" s="1"/>
  <c r="AM569" i="14"/>
  <c r="AN569" i="14" s="1"/>
  <c r="AO569" i="14"/>
  <c r="AP569" i="14" s="1"/>
  <c r="AQ569" i="14"/>
  <c r="AR569" i="14" s="1"/>
  <c r="AK1936" i="14"/>
  <c r="AL1936" i="14" s="1"/>
  <c r="AM1936" i="14"/>
  <c r="AN1936" i="14" s="1"/>
  <c r="AO1936" i="14"/>
  <c r="AP1936" i="14" s="1"/>
  <c r="AQ1936" i="14"/>
  <c r="AR1936" i="14" s="1"/>
  <c r="AK1937" i="14"/>
  <c r="AL1937" i="14" s="1"/>
  <c r="AM1937" i="14"/>
  <c r="AN1937" i="14" s="1"/>
  <c r="AO1937" i="14"/>
  <c r="AP1937" i="14" s="1"/>
  <c r="AQ1937" i="14"/>
  <c r="AR1937" i="14" s="1"/>
  <c r="AK1938" i="14"/>
  <c r="AL1938" i="14" s="1"/>
  <c r="AM1938" i="14"/>
  <c r="AN1938" i="14" s="1"/>
  <c r="AO1938" i="14"/>
  <c r="AP1938" i="14" s="1"/>
  <c r="AQ1938" i="14"/>
  <c r="AR1938" i="14" s="1"/>
  <c r="AK1939" i="14"/>
  <c r="AL1939" i="14" s="1"/>
  <c r="AM1939" i="14"/>
  <c r="AN1939" i="14" s="1"/>
  <c r="AO1939" i="14"/>
  <c r="AP1939" i="14" s="1"/>
  <c r="AQ1939" i="14"/>
  <c r="AR1939" i="14" s="1"/>
  <c r="AK1940" i="14"/>
  <c r="AL1940" i="14" s="1"/>
  <c r="AM1940" i="14"/>
  <c r="AN1940" i="14" s="1"/>
  <c r="AO1940" i="14"/>
  <c r="AP1940" i="14" s="1"/>
  <c r="AQ1940" i="14"/>
  <c r="AR1940" i="14" s="1"/>
  <c r="AK1941" i="14"/>
  <c r="AL1941" i="14" s="1"/>
  <c r="AM1941" i="14"/>
  <c r="AN1941" i="14" s="1"/>
  <c r="AO1941" i="14"/>
  <c r="AP1941" i="14" s="1"/>
  <c r="AQ1941" i="14"/>
  <c r="AR1941" i="14" s="1"/>
  <c r="AK1942" i="14"/>
  <c r="AL1942" i="14" s="1"/>
  <c r="AM1942" i="14"/>
  <c r="AN1942" i="14" s="1"/>
  <c r="AO1942" i="14"/>
  <c r="AP1942" i="14" s="1"/>
  <c r="AQ1942" i="14"/>
  <c r="AR1942" i="14" s="1"/>
  <c r="AK1943" i="14"/>
  <c r="AL1943" i="14" s="1"/>
  <c r="AM1943" i="14"/>
  <c r="AN1943" i="14" s="1"/>
  <c r="AO1943" i="14"/>
  <c r="AP1943" i="14" s="1"/>
  <c r="AQ1943" i="14"/>
  <c r="AR1943" i="14" s="1"/>
  <c r="AK570" i="14"/>
  <c r="AL570" i="14" s="1"/>
  <c r="AM570" i="14"/>
  <c r="AN570" i="14" s="1"/>
  <c r="AO570" i="14"/>
  <c r="AP570" i="14" s="1"/>
  <c r="AQ570" i="14"/>
  <c r="AR570" i="14" s="1"/>
  <c r="AK571" i="14"/>
  <c r="AL571" i="14" s="1"/>
  <c r="AM571" i="14"/>
  <c r="AN571" i="14" s="1"/>
  <c r="AO571" i="14"/>
  <c r="AP571" i="14" s="1"/>
  <c r="AQ571" i="14"/>
  <c r="AR571" i="14" s="1"/>
  <c r="AK572" i="14"/>
  <c r="AL572" i="14" s="1"/>
  <c r="AM572" i="14"/>
  <c r="AN572" i="14" s="1"/>
  <c r="AO572" i="14"/>
  <c r="AP572" i="14" s="1"/>
  <c r="AQ572" i="14"/>
  <c r="AR572" i="14" s="1"/>
  <c r="AK573" i="14"/>
  <c r="AL573" i="14" s="1"/>
  <c r="AM573" i="14"/>
  <c r="AN573" i="14" s="1"/>
  <c r="AO573" i="14"/>
  <c r="AP573" i="14" s="1"/>
  <c r="AQ573" i="14"/>
  <c r="AR573" i="14" s="1"/>
  <c r="AK1944" i="14"/>
  <c r="AL1944" i="14" s="1"/>
  <c r="AM1944" i="14"/>
  <c r="AN1944" i="14" s="1"/>
  <c r="AO1944" i="14"/>
  <c r="AP1944" i="14" s="1"/>
  <c r="AQ1944" i="14"/>
  <c r="AR1944" i="14" s="1"/>
  <c r="AK1945" i="14"/>
  <c r="AL1945" i="14" s="1"/>
  <c r="AM1945" i="14"/>
  <c r="AN1945" i="14" s="1"/>
  <c r="AO1945" i="14"/>
  <c r="AP1945" i="14" s="1"/>
  <c r="AQ1945" i="14"/>
  <c r="AR1945" i="14" s="1"/>
  <c r="AK1946" i="14"/>
  <c r="AL1946" i="14" s="1"/>
  <c r="AM1946" i="14"/>
  <c r="AN1946" i="14" s="1"/>
  <c r="AO1946" i="14"/>
  <c r="AP1946" i="14" s="1"/>
  <c r="AQ1946" i="14"/>
  <c r="AR1946" i="14" s="1"/>
  <c r="AK1947" i="14"/>
  <c r="AL1947" i="14" s="1"/>
  <c r="AM1947" i="14"/>
  <c r="AN1947" i="14" s="1"/>
  <c r="AO1947" i="14"/>
  <c r="AP1947" i="14" s="1"/>
  <c r="AQ1947" i="14"/>
  <c r="AR1947" i="14" s="1"/>
  <c r="AK1948" i="14"/>
  <c r="AL1948" i="14" s="1"/>
  <c r="AM1948" i="14"/>
  <c r="AN1948" i="14" s="1"/>
  <c r="AO1948" i="14"/>
  <c r="AP1948" i="14" s="1"/>
  <c r="AQ1948" i="14"/>
  <c r="AR1948" i="14" s="1"/>
  <c r="AK1949" i="14"/>
  <c r="AL1949" i="14" s="1"/>
  <c r="AM1949" i="14"/>
  <c r="AN1949" i="14" s="1"/>
  <c r="AO1949" i="14"/>
  <c r="AP1949" i="14" s="1"/>
  <c r="AQ1949" i="14"/>
  <c r="AR1949" i="14" s="1"/>
  <c r="AK574" i="14"/>
  <c r="AL574" i="14" s="1"/>
  <c r="AM574" i="14"/>
  <c r="AN574" i="14" s="1"/>
  <c r="AO574" i="14"/>
  <c r="AP574" i="14" s="1"/>
  <c r="AQ574" i="14"/>
  <c r="AR574" i="14" s="1"/>
  <c r="AK575" i="14"/>
  <c r="AL575" i="14" s="1"/>
  <c r="AM575" i="14"/>
  <c r="AN575" i="14" s="1"/>
  <c r="AO575" i="14"/>
  <c r="AP575" i="14" s="1"/>
  <c r="AQ575" i="14"/>
  <c r="AR575" i="14" s="1"/>
  <c r="AK1953" i="14"/>
  <c r="AL1953" i="14" s="1"/>
  <c r="AM1953" i="14"/>
  <c r="AN1953" i="14" s="1"/>
  <c r="AO1953" i="14"/>
  <c r="AP1953" i="14" s="1"/>
  <c r="AQ1953" i="14"/>
  <c r="AR1953" i="14" s="1"/>
  <c r="AK1954" i="14"/>
  <c r="AL1954" i="14" s="1"/>
  <c r="AM1954" i="14"/>
  <c r="AN1954" i="14" s="1"/>
  <c r="AO1954" i="14"/>
  <c r="AP1954" i="14" s="1"/>
  <c r="AQ1954" i="14"/>
  <c r="AR1954" i="14" s="1"/>
  <c r="AK1955" i="14"/>
  <c r="AL1955" i="14" s="1"/>
  <c r="AM1955" i="14"/>
  <c r="AN1955" i="14" s="1"/>
  <c r="AO1955" i="14"/>
  <c r="AP1955" i="14" s="1"/>
  <c r="AQ1955" i="14"/>
  <c r="AR1955" i="14" s="1"/>
  <c r="AK1956" i="14"/>
  <c r="AL1956" i="14" s="1"/>
  <c r="AM1956" i="14"/>
  <c r="AN1956" i="14" s="1"/>
  <c r="AO1956" i="14"/>
  <c r="AP1956" i="14" s="1"/>
  <c r="AQ1956" i="14"/>
  <c r="AR1956" i="14" s="1"/>
  <c r="AK1957" i="14"/>
  <c r="AL1957" i="14" s="1"/>
  <c r="AM1957" i="14"/>
  <c r="AN1957" i="14" s="1"/>
  <c r="AO1957" i="14"/>
  <c r="AP1957" i="14" s="1"/>
  <c r="AQ1957" i="14"/>
  <c r="AR1957" i="14" s="1"/>
  <c r="AK1958" i="14"/>
  <c r="AL1958" i="14" s="1"/>
  <c r="AM1958" i="14"/>
  <c r="AN1958" i="14" s="1"/>
  <c r="AO1958" i="14"/>
  <c r="AP1958" i="14" s="1"/>
  <c r="AQ1958" i="14"/>
  <c r="AR1958" i="14" s="1"/>
  <c r="AK581" i="14"/>
  <c r="AL581" i="14" s="1"/>
  <c r="AM581" i="14"/>
  <c r="AN581" i="14" s="1"/>
  <c r="AO581" i="14"/>
  <c r="AP581" i="14" s="1"/>
  <c r="AQ581" i="14"/>
  <c r="AR581" i="14" s="1"/>
  <c r="AK582" i="14"/>
  <c r="AL582" i="14" s="1"/>
  <c r="AM582" i="14"/>
  <c r="AN582" i="14" s="1"/>
  <c r="AO582" i="14"/>
  <c r="AP582" i="14" s="1"/>
  <c r="AQ582" i="14"/>
  <c r="AR582" i="14" s="1"/>
  <c r="AK1959" i="14"/>
  <c r="AL1959" i="14" s="1"/>
  <c r="AM1959" i="14"/>
  <c r="AN1959" i="14" s="1"/>
  <c r="AO1959" i="14"/>
  <c r="AP1959" i="14" s="1"/>
  <c r="AQ1959" i="14"/>
  <c r="AR1959" i="14" s="1"/>
  <c r="AK1960" i="14"/>
  <c r="AL1960" i="14" s="1"/>
  <c r="AM1960" i="14"/>
  <c r="AN1960" i="14" s="1"/>
  <c r="AO1960" i="14"/>
  <c r="AP1960" i="14" s="1"/>
  <c r="AQ1960" i="14"/>
  <c r="AR1960" i="14" s="1"/>
  <c r="AK1961" i="14"/>
  <c r="AL1961" i="14" s="1"/>
  <c r="AM1961" i="14"/>
  <c r="AN1961" i="14" s="1"/>
  <c r="AO1961" i="14"/>
  <c r="AP1961" i="14" s="1"/>
  <c r="AQ1961" i="14"/>
  <c r="AR1961" i="14" s="1"/>
  <c r="AK1962" i="14"/>
  <c r="AL1962" i="14" s="1"/>
  <c r="AM1962" i="14"/>
  <c r="AN1962" i="14" s="1"/>
  <c r="AO1962" i="14"/>
  <c r="AP1962" i="14" s="1"/>
  <c r="AQ1962" i="14"/>
  <c r="AR1962" i="14" s="1"/>
  <c r="AK1963" i="14"/>
  <c r="AL1963" i="14" s="1"/>
  <c r="AM1963" i="14"/>
  <c r="AN1963" i="14" s="1"/>
  <c r="AO1963" i="14"/>
  <c r="AP1963" i="14" s="1"/>
  <c r="AQ1963" i="14"/>
  <c r="AR1963" i="14" s="1"/>
  <c r="AK1964" i="14"/>
  <c r="AL1964" i="14" s="1"/>
  <c r="AM1964" i="14"/>
  <c r="AN1964" i="14" s="1"/>
  <c r="AO1964" i="14"/>
  <c r="AP1964" i="14" s="1"/>
  <c r="AQ1964" i="14"/>
  <c r="AR1964" i="14" s="1"/>
  <c r="AK1965" i="14"/>
  <c r="AL1965" i="14" s="1"/>
  <c r="AM1965" i="14"/>
  <c r="AN1965" i="14" s="1"/>
  <c r="AO1965" i="14"/>
  <c r="AP1965" i="14" s="1"/>
  <c r="AQ1965" i="14"/>
  <c r="AR1965" i="14" s="1"/>
  <c r="AK1966" i="14"/>
  <c r="AL1966" i="14" s="1"/>
  <c r="AM1966" i="14"/>
  <c r="AN1966" i="14" s="1"/>
  <c r="AO1966" i="14"/>
  <c r="AP1966" i="14" s="1"/>
  <c r="AQ1966" i="14"/>
  <c r="AR1966" i="14" s="1"/>
  <c r="AK583" i="14"/>
  <c r="AL583" i="14" s="1"/>
  <c r="AM583" i="14"/>
  <c r="AN583" i="14" s="1"/>
  <c r="AO583" i="14"/>
  <c r="AP583" i="14" s="1"/>
  <c r="AQ583" i="14"/>
  <c r="AR583" i="14" s="1"/>
  <c r="AK584" i="14"/>
  <c r="AL584" i="14" s="1"/>
  <c r="AM584" i="14"/>
  <c r="AN584" i="14" s="1"/>
  <c r="AO584" i="14"/>
  <c r="AP584" i="14" s="1"/>
  <c r="AQ584" i="14"/>
  <c r="AR584" i="14" s="1"/>
  <c r="AK1967" i="14"/>
  <c r="AL1967" i="14" s="1"/>
  <c r="AM1967" i="14"/>
  <c r="AN1967" i="14" s="1"/>
  <c r="AO1967" i="14"/>
  <c r="AP1967" i="14" s="1"/>
  <c r="AQ1967" i="14"/>
  <c r="AR1967" i="14" s="1"/>
  <c r="AK1968" i="14"/>
  <c r="AL1968" i="14" s="1"/>
  <c r="AM1968" i="14"/>
  <c r="AN1968" i="14" s="1"/>
  <c r="AO1968" i="14"/>
  <c r="AP1968" i="14" s="1"/>
  <c r="AQ1968" i="14"/>
  <c r="AR1968" i="14" s="1"/>
  <c r="AK1969" i="14"/>
  <c r="AL1969" i="14" s="1"/>
  <c r="AM1969" i="14"/>
  <c r="AN1969" i="14" s="1"/>
  <c r="AO1969" i="14"/>
  <c r="AP1969" i="14" s="1"/>
  <c r="AQ1969" i="14"/>
  <c r="AR1969" i="14" s="1"/>
  <c r="AK1970" i="14"/>
  <c r="AL1970" i="14" s="1"/>
  <c r="AM1970" i="14"/>
  <c r="AN1970" i="14" s="1"/>
  <c r="AO1970" i="14"/>
  <c r="AP1970" i="14" s="1"/>
  <c r="AQ1970" i="14"/>
  <c r="AR1970" i="14" s="1"/>
  <c r="AK585" i="14"/>
  <c r="AL585" i="14" s="1"/>
  <c r="AM585" i="14"/>
  <c r="AN585" i="14" s="1"/>
  <c r="AO585" i="14"/>
  <c r="AP585" i="14" s="1"/>
  <c r="AQ585" i="14"/>
  <c r="AR585" i="14" s="1"/>
  <c r="AK586" i="14"/>
  <c r="AL586" i="14" s="1"/>
  <c r="AM586" i="14"/>
  <c r="AN586" i="14" s="1"/>
  <c r="AO586" i="14"/>
  <c r="AP586" i="14" s="1"/>
  <c r="AQ586" i="14"/>
  <c r="AR586" i="14" s="1"/>
  <c r="AK587" i="14"/>
  <c r="AL587" i="14" s="1"/>
  <c r="AM587" i="14"/>
  <c r="AN587" i="14" s="1"/>
  <c r="AO587" i="14"/>
  <c r="AP587" i="14" s="1"/>
  <c r="AQ587" i="14"/>
  <c r="AR587" i="14" s="1"/>
  <c r="AK588" i="14"/>
  <c r="AL588" i="14" s="1"/>
  <c r="AM588" i="14"/>
  <c r="AN588" i="14" s="1"/>
  <c r="AO588" i="14"/>
  <c r="AP588" i="14" s="1"/>
  <c r="AQ588" i="14"/>
  <c r="AR588" i="14" s="1"/>
  <c r="AK1971" i="14"/>
  <c r="AL1971" i="14" s="1"/>
  <c r="AM1971" i="14"/>
  <c r="AN1971" i="14" s="1"/>
  <c r="AO1971" i="14"/>
  <c r="AP1971" i="14" s="1"/>
  <c r="AQ1971" i="14"/>
  <c r="AR1971" i="14" s="1"/>
  <c r="AK1972" i="14"/>
  <c r="AL1972" i="14" s="1"/>
  <c r="AM1972" i="14"/>
  <c r="AN1972" i="14" s="1"/>
  <c r="AO1972" i="14"/>
  <c r="AP1972" i="14" s="1"/>
  <c r="AQ1972" i="14"/>
  <c r="AR1972" i="14" s="1"/>
  <c r="AK1973" i="14"/>
  <c r="AL1973" i="14" s="1"/>
  <c r="AM1973" i="14"/>
  <c r="AN1973" i="14" s="1"/>
  <c r="AO1973" i="14"/>
  <c r="AP1973" i="14" s="1"/>
  <c r="AQ1973" i="14"/>
  <c r="AR1973" i="14" s="1"/>
  <c r="AK1974" i="14"/>
  <c r="AL1974" i="14" s="1"/>
  <c r="AM1974" i="14"/>
  <c r="AN1974" i="14" s="1"/>
  <c r="AO1974" i="14"/>
  <c r="AP1974" i="14" s="1"/>
  <c r="AQ1974" i="14"/>
  <c r="AR1974" i="14" s="1"/>
  <c r="AK589" i="14"/>
  <c r="AL589" i="14" s="1"/>
  <c r="AM589" i="14"/>
  <c r="AN589" i="14" s="1"/>
  <c r="AO589" i="14"/>
  <c r="AP589" i="14" s="1"/>
  <c r="AQ589" i="14"/>
  <c r="AR589" i="14" s="1"/>
  <c r="AK590" i="14"/>
  <c r="AL590" i="14" s="1"/>
  <c r="AM590" i="14"/>
  <c r="AN590" i="14" s="1"/>
  <c r="AO590" i="14"/>
  <c r="AP590" i="14" s="1"/>
  <c r="AQ590" i="14"/>
  <c r="AR590" i="14" s="1"/>
  <c r="AK591" i="14"/>
  <c r="AL591" i="14" s="1"/>
  <c r="AM591" i="14"/>
  <c r="AN591" i="14" s="1"/>
  <c r="AO591" i="14"/>
  <c r="AP591" i="14" s="1"/>
  <c r="AQ591" i="14"/>
  <c r="AR591" i="14" s="1"/>
  <c r="AK592" i="14"/>
  <c r="AL592" i="14" s="1"/>
  <c r="AM592" i="14"/>
  <c r="AN592" i="14" s="1"/>
  <c r="AO592" i="14"/>
  <c r="AP592" i="14" s="1"/>
  <c r="AQ592" i="14"/>
  <c r="AR592" i="14" s="1"/>
  <c r="AK1975" i="14"/>
  <c r="AL1975" i="14" s="1"/>
  <c r="AM1975" i="14"/>
  <c r="AN1975" i="14" s="1"/>
  <c r="AO1975" i="14"/>
  <c r="AP1975" i="14" s="1"/>
  <c r="AQ1975" i="14"/>
  <c r="AR1975" i="14" s="1"/>
  <c r="AK1976" i="14"/>
  <c r="AL1976" i="14" s="1"/>
  <c r="AM1976" i="14"/>
  <c r="AN1976" i="14" s="1"/>
  <c r="AO1976" i="14"/>
  <c r="AP1976" i="14" s="1"/>
  <c r="AQ1976" i="14"/>
  <c r="AR1976" i="14" s="1"/>
  <c r="AK1977" i="14"/>
  <c r="AL1977" i="14" s="1"/>
  <c r="AM1977" i="14"/>
  <c r="AN1977" i="14" s="1"/>
  <c r="AO1977" i="14"/>
  <c r="AP1977" i="14" s="1"/>
  <c r="AQ1977" i="14"/>
  <c r="AR1977" i="14" s="1"/>
  <c r="AK1978" i="14"/>
  <c r="AL1978" i="14" s="1"/>
  <c r="AM1978" i="14"/>
  <c r="AN1978" i="14" s="1"/>
  <c r="AO1978" i="14"/>
  <c r="AP1978" i="14" s="1"/>
  <c r="AQ1978" i="14"/>
  <c r="AR1978" i="14" s="1"/>
  <c r="AK593" i="14"/>
  <c r="AL593" i="14" s="1"/>
  <c r="AM593" i="14"/>
  <c r="AN593" i="14" s="1"/>
  <c r="AO593" i="14"/>
  <c r="AP593" i="14" s="1"/>
  <c r="AQ593" i="14"/>
  <c r="AR593" i="14" s="1"/>
  <c r="AK594" i="14"/>
  <c r="AL594" i="14" s="1"/>
  <c r="AM594" i="14"/>
  <c r="AN594" i="14" s="1"/>
  <c r="AO594" i="14"/>
  <c r="AP594" i="14" s="1"/>
  <c r="AQ594" i="14"/>
  <c r="AR594" i="14" s="1"/>
  <c r="AK1979" i="14"/>
  <c r="AL1979" i="14" s="1"/>
  <c r="AM1979" i="14"/>
  <c r="AN1979" i="14" s="1"/>
  <c r="AO1979" i="14"/>
  <c r="AP1979" i="14" s="1"/>
  <c r="AQ1979" i="14"/>
  <c r="AR1979" i="14" s="1"/>
  <c r="AK1980" i="14"/>
  <c r="AL1980" i="14" s="1"/>
  <c r="AM1980" i="14"/>
  <c r="AN1980" i="14" s="1"/>
  <c r="AO1980" i="14"/>
  <c r="AP1980" i="14" s="1"/>
  <c r="AQ1980" i="14"/>
  <c r="AR1980" i="14" s="1"/>
  <c r="AK1981" i="14"/>
  <c r="AL1981" i="14" s="1"/>
  <c r="AM1981" i="14"/>
  <c r="AN1981" i="14" s="1"/>
  <c r="AO1981" i="14"/>
  <c r="AP1981" i="14" s="1"/>
  <c r="AQ1981" i="14"/>
  <c r="AR1981" i="14" s="1"/>
  <c r="AK1982" i="14"/>
  <c r="AL1982" i="14" s="1"/>
  <c r="AM1982" i="14"/>
  <c r="AN1982" i="14" s="1"/>
  <c r="AO1982" i="14"/>
  <c r="AP1982" i="14" s="1"/>
  <c r="AQ1982" i="14"/>
  <c r="AR1982" i="14" s="1"/>
  <c r="AK595" i="14"/>
  <c r="AL595" i="14" s="1"/>
  <c r="AM595" i="14"/>
  <c r="AN595" i="14" s="1"/>
  <c r="AO595" i="14"/>
  <c r="AP595" i="14" s="1"/>
  <c r="AQ595" i="14"/>
  <c r="AR595" i="14" s="1"/>
  <c r="AK596" i="14"/>
  <c r="AL596" i="14" s="1"/>
  <c r="AM596" i="14"/>
  <c r="AN596" i="14" s="1"/>
  <c r="AO596" i="14"/>
  <c r="AP596" i="14" s="1"/>
  <c r="AQ596" i="14"/>
  <c r="AR596" i="14" s="1"/>
  <c r="AK597" i="14"/>
  <c r="AL597" i="14" s="1"/>
  <c r="AM597" i="14"/>
  <c r="AN597" i="14" s="1"/>
  <c r="AO597" i="14"/>
  <c r="AP597" i="14" s="1"/>
  <c r="AQ597" i="14"/>
  <c r="AR597" i="14" s="1"/>
  <c r="AK598" i="14"/>
  <c r="AL598" i="14" s="1"/>
  <c r="AM598" i="14"/>
  <c r="AN598" i="14" s="1"/>
  <c r="AO598" i="14"/>
  <c r="AP598" i="14" s="1"/>
  <c r="AQ598" i="14"/>
  <c r="AR598" i="14" s="1"/>
  <c r="AK1983" i="14"/>
  <c r="AL1983" i="14" s="1"/>
  <c r="AM1983" i="14"/>
  <c r="AN1983" i="14" s="1"/>
  <c r="AO1983" i="14"/>
  <c r="AP1983" i="14" s="1"/>
  <c r="AQ1983" i="14"/>
  <c r="AR1983" i="14" s="1"/>
  <c r="AK1984" i="14"/>
  <c r="AL1984" i="14" s="1"/>
  <c r="AM1984" i="14"/>
  <c r="AN1984" i="14" s="1"/>
  <c r="AO1984" i="14"/>
  <c r="AP1984" i="14" s="1"/>
  <c r="AQ1984" i="14"/>
  <c r="AR1984" i="14" s="1"/>
  <c r="AK599" i="14"/>
  <c r="AL599" i="14" s="1"/>
  <c r="AM599" i="14"/>
  <c r="AN599" i="14" s="1"/>
  <c r="AO599" i="14"/>
  <c r="AP599" i="14" s="1"/>
  <c r="AQ599" i="14"/>
  <c r="AR599" i="14" s="1"/>
  <c r="AK600" i="14"/>
  <c r="AL600" i="14" s="1"/>
  <c r="AM600" i="14"/>
  <c r="AN600" i="14" s="1"/>
  <c r="AO600" i="14"/>
  <c r="AP600" i="14" s="1"/>
  <c r="AQ600" i="14"/>
  <c r="AR600" i="14" s="1"/>
  <c r="AK1985" i="14"/>
  <c r="AL1985" i="14" s="1"/>
  <c r="AM1985" i="14"/>
  <c r="AN1985" i="14" s="1"/>
  <c r="AO1985" i="14"/>
  <c r="AP1985" i="14" s="1"/>
  <c r="AQ1985" i="14"/>
  <c r="AR1985" i="14" s="1"/>
  <c r="AK1986" i="14"/>
  <c r="AL1986" i="14" s="1"/>
  <c r="AM1986" i="14"/>
  <c r="AN1986" i="14" s="1"/>
  <c r="AO1986" i="14"/>
  <c r="AP1986" i="14" s="1"/>
  <c r="AQ1986" i="14"/>
  <c r="AR1986" i="14" s="1"/>
  <c r="AK1987" i="14"/>
  <c r="AL1987" i="14" s="1"/>
  <c r="AM1987" i="14"/>
  <c r="AN1987" i="14" s="1"/>
  <c r="AO1987" i="14"/>
  <c r="AP1987" i="14" s="1"/>
  <c r="AQ1987" i="14"/>
  <c r="AR1987" i="14" s="1"/>
  <c r="AK1989" i="14"/>
  <c r="AL1989" i="14" s="1"/>
  <c r="AM1989" i="14"/>
  <c r="AN1989" i="14" s="1"/>
  <c r="AO1989" i="14"/>
  <c r="AP1989" i="14" s="1"/>
  <c r="AQ1989" i="14"/>
  <c r="AR1989" i="14" s="1"/>
  <c r="AK1991" i="14"/>
  <c r="AL1991" i="14" s="1"/>
  <c r="AM1991" i="14"/>
  <c r="AN1991" i="14" s="1"/>
  <c r="AO1991" i="14"/>
  <c r="AP1991" i="14" s="1"/>
  <c r="AQ1991" i="14"/>
  <c r="AR1991" i="14" s="1"/>
  <c r="AK1992" i="14"/>
  <c r="AL1992" i="14" s="1"/>
  <c r="AM1992" i="14"/>
  <c r="AN1992" i="14" s="1"/>
  <c r="AO1992" i="14"/>
  <c r="AP1992" i="14" s="1"/>
  <c r="AQ1992" i="14"/>
  <c r="AR1992" i="14" s="1"/>
  <c r="AK1993" i="14"/>
  <c r="AL1993" i="14" s="1"/>
  <c r="AM1993" i="14"/>
  <c r="AN1993" i="14" s="1"/>
  <c r="AO1993" i="14"/>
  <c r="AP1993" i="14" s="1"/>
  <c r="AQ1993" i="14"/>
  <c r="AR1993" i="14" s="1"/>
  <c r="AK1994" i="14"/>
  <c r="AL1994" i="14" s="1"/>
  <c r="AM1994" i="14"/>
  <c r="AN1994" i="14" s="1"/>
  <c r="AO1994" i="14"/>
  <c r="AP1994" i="14" s="1"/>
  <c r="AQ1994" i="14"/>
  <c r="AR1994" i="14" s="1"/>
  <c r="AK1995" i="14"/>
  <c r="AL1995" i="14" s="1"/>
  <c r="AM1995" i="14"/>
  <c r="AN1995" i="14" s="1"/>
  <c r="AO1995" i="14"/>
  <c r="AP1995" i="14" s="1"/>
  <c r="AQ1995" i="14"/>
  <c r="AR1995" i="14" s="1"/>
  <c r="AK1996" i="14"/>
  <c r="AL1996" i="14" s="1"/>
  <c r="AM1996" i="14"/>
  <c r="AN1996" i="14" s="1"/>
  <c r="AO1996" i="14"/>
  <c r="AP1996" i="14" s="1"/>
  <c r="AQ1996" i="14"/>
  <c r="AR1996" i="14" s="1"/>
  <c r="AK1997" i="14"/>
  <c r="AL1997" i="14" s="1"/>
  <c r="AM1997" i="14"/>
  <c r="AN1997" i="14" s="1"/>
  <c r="AO1997" i="14"/>
  <c r="AP1997" i="14" s="1"/>
  <c r="AQ1997" i="14"/>
  <c r="AR1997" i="14" s="1"/>
  <c r="AK1998" i="14"/>
  <c r="AL1998" i="14" s="1"/>
  <c r="AM1998" i="14"/>
  <c r="AN1998" i="14" s="1"/>
  <c r="AO1998" i="14"/>
  <c r="AP1998" i="14" s="1"/>
  <c r="AQ1998" i="14"/>
  <c r="AR1998" i="14" s="1"/>
  <c r="AK614" i="14"/>
  <c r="AL614" i="14" s="1"/>
  <c r="AM614" i="14"/>
  <c r="AN614" i="14" s="1"/>
  <c r="AO614" i="14"/>
  <c r="AP614" i="14" s="1"/>
  <c r="AQ614" i="14"/>
  <c r="AR614" i="14" s="1"/>
  <c r="AK615" i="14"/>
  <c r="AL615" i="14" s="1"/>
  <c r="AM615" i="14"/>
  <c r="AN615" i="14" s="1"/>
  <c r="AO615" i="14"/>
  <c r="AP615" i="14" s="1"/>
  <c r="AQ615" i="14"/>
  <c r="AR615" i="14" s="1"/>
  <c r="AK1999" i="14"/>
  <c r="AL1999" i="14" s="1"/>
  <c r="AM1999" i="14"/>
  <c r="AN1999" i="14" s="1"/>
  <c r="AO1999" i="14"/>
  <c r="AP1999" i="14" s="1"/>
  <c r="AQ1999" i="14"/>
  <c r="AR1999" i="14" s="1"/>
  <c r="AK2000" i="14"/>
  <c r="AL2000" i="14" s="1"/>
  <c r="AM2000" i="14"/>
  <c r="AN2000" i="14" s="1"/>
  <c r="AO2000" i="14"/>
  <c r="AP2000" i="14" s="1"/>
  <c r="AQ2000" i="14"/>
  <c r="AR2000" i="14" s="1"/>
  <c r="AK2001" i="14"/>
  <c r="AL2001" i="14" s="1"/>
  <c r="AM2001" i="14"/>
  <c r="AN2001" i="14" s="1"/>
  <c r="AO2001" i="14"/>
  <c r="AP2001" i="14" s="1"/>
  <c r="AQ2001" i="14"/>
  <c r="AR2001" i="14" s="1"/>
  <c r="AK2002" i="14"/>
  <c r="AL2002" i="14" s="1"/>
  <c r="AM2002" i="14"/>
  <c r="AN2002" i="14" s="1"/>
  <c r="AO2002" i="14"/>
  <c r="AP2002" i="14" s="1"/>
  <c r="AQ2002" i="14"/>
  <c r="AR2002" i="14" s="1"/>
  <c r="AK2003" i="14"/>
  <c r="AL2003" i="14" s="1"/>
  <c r="AM2003" i="14"/>
  <c r="AN2003" i="14" s="1"/>
  <c r="AO2003" i="14"/>
  <c r="AP2003" i="14" s="1"/>
  <c r="AQ2003" i="14"/>
  <c r="AR2003" i="14" s="1"/>
  <c r="AK2004" i="14"/>
  <c r="AL2004" i="14" s="1"/>
  <c r="AM2004" i="14"/>
  <c r="AN2004" i="14" s="1"/>
  <c r="AO2004" i="14"/>
  <c r="AP2004" i="14" s="1"/>
  <c r="AQ2004" i="14"/>
  <c r="AR2004" i="14" s="1"/>
  <c r="AK2005" i="14"/>
  <c r="AL2005" i="14" s="1"/>
  <c r="AM2005" i="14"/>
  <c r="AN2005" i="14" s="1"/>
  <c r="AO2005" i="14"/>
  <c r="AP2005" i="14" s="1"/>
  <c r="AQ2005" i="14"/>
  <c r="AR2005" i="14" s="1"/>
  <c r="AK2006" i="14"/>
  <c r="AL2006" i="14" s="1"/>
  <c r="AM2006" i="14"/>
  <c r="AN2006" i="14" s="1"/>
  <c r="AO2006" i="14"/>
  <c r="AP2006" i="14" s="1"/>
  <c r="AQ2006" i="14"/>
  <c r="AR2006" i="14" s="1"/>
  <c r="AK2007" i="14"/>
  <c r="AL2007" i="14" s="1"/>
  <c r="AM2007" i="14"/>
  <c r="AN2007" i="14" s="1"/>
  <c r="AO2007" i="14"/>
  <c r="AP2007" i="14" s="1"/>
  <c r="AQ2007" i="14"/>
  <c r="AR2007" i="14" s="1"/>
  <c r="AK2008" i="14"/>
  <c r="AL2008" i="14" s="1"/>
  <c r="AM2008" i="14"/>
  <c r="AN2008" i="14" s="1"/>
  <c r="AO2008" i="14"/>
  <c r="AP2008" i="14" s="1"/>
  <c r="AQ2008" i="14"/>
  <c r="AR2008" i="14" s="1"/>
  <c r="AK2009" i="14"/>
  <c r="AL2009" i="14" s="1"/>
  <c r="AM2009" i="14"/>
  <c r="AN2009" i="14" s="1"/>
  <c r="AO2009" i="14"/>
  <c r="AP2009" i="14" s="1"/>
  <c r="AQ2009" i="14"/>
  <c r="AR2009" i="14" s="1"/>
  <c r="AK2010" i="14"/>
  <c r="AL2010" i="14" s="1"/>
  <c r="AM2010" i="14"/>
  <c r="AN2010" i="14" s="1"/>
  <c r="AO2010" i="14"/>
  <c r="AP2010" i="14" s="1"/>
  <c r="AQ2010" i="14"/>
  <c r="AR2010" i="14" s="1"/>
  <c r="AK2011" i="14"/>
  <c r="AL2011" i="14" s="1"/>
  <c r="AM2011" i="14"/>
  <c r="AN2011" i="14" s="1"/>
  <c r="AO2011" i="14"/>
  <c r="AP2011" i="14" s="1"/>
  <c r="AQ2011" i="14"/>
  <c r="AR2011" i="14" s="1"/>
  <c r="AK2012" i="14"/>
  <c r="AL2012" i="14" s="1"/>
  <c r="AM2012" i="14"/>
  <c r="AN2012" i="14" s="1"/>
  <c r="AO2012" i="14"/>
  <c r="AP2012" i="14" s="1"/>
  <c r="AQ2012" i="14"/>
  <c r="AR2012" i="14" s="1"/>
  <c r="AK616" i="14"/>
  <c r="AL616" i="14" s="1"/>
  <c r="AM616" i="14"/>
  <c r="AN616" i="14" s="1"/>
  <c r="AO616" i="14"/>
  <c r="AP616" i="14" s="1"/>
  <c r="AQ616" i="14"/>
  <c r="AR616" i="14" s="1"/>
  <c r="AK617" i="14"/>
  <c r="AL617" i="14" s="1"/>
  <c r="AM617" i="14"/>
  <c r="AN617" i="14" s="1"/>
  <c r="AO617" i="14"/>
  <c r="AP617" i="14" s="1"/>
  <c r="AQ617" i="14"/>
  <c r="AR617" i="14" s="1"/>
  <c r="AK2015" i="14"/>
  <c r="AL2015" i="14" s="1"/>
  <c r="AM2015" i="14"/>
  <c r="AN2015" i="14" s="1"/>
  <c r="AO2015" i="14"/>
  <c r="AP2015" i="14" s="1"/>
  <c r="AQ2015" i="14"/>
  <c r="AR2015" i="14" s="1"/>
  <c r="AK2016" i="14"/>
  <c r="AL2016" i="14" s="1"/>
  <c r="AM2016" i="14"/>
  <c r="AN2016" i="14" s="1"/>
  <c r="AO2016" i="14"/>
  <c r="AP2016" i="14" s="1"/>
  <c r="AQ2016" i="14"/>
  <c r="AR2016" i="14" s="1"/>
  <c r="AK2017" i="14"/>
  <c r="AL2017" i="14" s="1"/>
  <c r="AM2017" i="14"/>
  <c r="AN2017" i="14" s="1"/>
  <c r="AO2017" i="14"/>
  <c r="AP2017" i="14" s="1"/>
  <c r="AQ2017" i="14"/>
  <c r="AR2017" i="14" s="1"/>
  <c r="AK2018" i="14"/>
  <c r="AL2018" i="14" s="1"/>
  <c r="AM2018" i="14"/>
  <c r="AN2018" i="14" s="1"/>
  <c r="AO2018" i="14"/>
  <c r="AP2018" i="14" s="1"/>
  <c r="AQ2018" i="14"/>
  <c r="AR2018" i="14" s="1"/>
  <c r="AK2019" i="14"/>
  <c r="AL2019" i="14" s="1"/>
  <c r="AM2019" i="14"/>
  <c r="AN2019" i="14" s="1"/>
  <c r="AO2019" i="14"/>
  <c r="AP2019" i="14" s="1"/>
  <c r="AQ2019" i="14"/>
  <c r="AR2019" i="14" s="1"/>
  <c r="AK2020" i="14"/>
  <c r="AL2020" i="14" s="1"/>
  <c r="AM2020" i="14"/>
  <c r="AN2020" i="14" s="1"/>
  <c r="AO2020" i="14"/>
  <c r="AP2020" i="14" s="1"/>
  <c r="AQ2020" i="14"/>
  <c r="AR2020" i="14" s="1"/>
  <c r="AK2021" i="14"/>
  <c r="AL2021" i="14" s="1"/>
  <c r="AM2021" i="14"/>
  <c r="AN2021" i="14" s="1"/>
  <c r="AO2021" i="14"/>
  <c r="AP2021" i="14" s="1"/>
  <c r="AQ2021" i="14"/>
  <c r="AR2021" i="14" s="1"/>
  <c r="AK2022" i="14"/>
  <c r="AL2022" i="14" s="1"/>
  <c r="AM2022" i="14"/>
  <c r="AN2022" i="14" s="1"/>
  <c r="AO2022" i="14"/>
  <c r="AP2022" i="14" s="1"/>
  <c r="AQ2022" i="14"/>
  <c r="AR2022" i="14" s="1"/>
  <c r="AK2023" i="14"/>
  <c r="AL2023" i="14" s="1"/>
  <c r="AM2023" i="14"/>
  <c r="AN2023" i="14" s="1"/>
  <c r="AO2023" i="14"/>
  <c r="AP2023" i="14" s="1"/>
  <c r="AQ2023" i="14"/>
  <c r="AR2023" i="14" s="1"/>
  <c r="AK2024" i="14"/>
  <c r="AL2024" i="14" s="1"/>
  <c r="AM2024" i="14"/>
  <c r="AN2024" i="14" s="1"/>
  <c r="AO2024" i="14"/>
  <c r="AP2024" i="14" s="1"/>
  <c r="AQ2024" i="14"/>
  <c r="AR2024" i="14" s="1"/>
  <c r="AK2025" i="14"/>
  <c r="AL2025" i="14" s="1"/>
  <c r="AM2025" i="14"/>
  <c r="AN2025" i="14" s="1"/>
  <c r="AO2025" i="14"/>
  <c r="AP2025" i="14" s="1"/>
  <c r="AQ2025" i="14"/>
  <c r="AR2025" i="14" s="1"/>
  <c r="AK2026" i="14"/>
  <c r="AL2026" i="14" s="1"/>
  <c r="AM2026" i="14"/>
  <c r="AN2026" i="14" s="1"/>
  <c r="AO2026" i="14"/>
  <c r="AP2026" i="14" s="1"/>
  <c r="AQ2026" i="14"/>
  <c r="AR2026" i="14" s="1"/>
  <c r="AK2027" i="14"/>
  <c r="AL2027" i="14" s="1"/>
  <c r="AM2027" i="14"/>
  <c r="AN2027" i="14" s="1"/>
  <c r="AO2027" i="14"/>
  <c r="AP2027" i="14" s="1"/>
  <c r="AQ2027" i="14"/>
  <c r="AR2027" i="14" s="1"/>
  <c r="AK2028" i="14"/>
  <c r="AL2028" i="14" s="1"/>
  <c r="AM2028" i="14"/>
  <c r="AN2028" i="14" s="1"/>
  <c r="AO2028" i="14"/>
  <c r="AP2028" i="14" s="1"/>
  <c r="AQ2028" i="14"/>
  <c r="AR2028" i="14" s="1"/>
  <c r="AK2029" i="14"/>
  <c r="AL2029" i="14" s="1"/>
  <c r="AM2029" i="14"/>
  <c r="AN2029" i="14" s="1"/>
  <c r="AO2029" i="14"/>
  <c r="AP2029" i="14" s="1"/>
  <c r="AQ2029" i="14"/>
  <c r="AR2029" i="14" s="1"/>
  <c r="AK2030" i="14"/>
  <c r="AL2030" i="14" s="1"/>
  <c r="AM2030" i="14"/>
  <c r="AN2030" i="14" s="1"/>
  <c r="AO2030" i="14"/>
  <c r="AP2030" i="14" s="1"/>
  <c r="AQ2030" i="14"/>
  <c r="AR2030" i="14" s="1"/>
  <c r="AK2031" i="14"/>
  <c r="AL2031" i="14" s="1"/>
  <c r="AM2031" i="14"/>
  <c r="AN2031" i="14" s="1"/>
  <c r="AO2031" i="14"/>
  <c r="AP2031" i="14" s="1"/>
  <c r="AQ2031" i="14"/>
  <c r="AR2031" i="14" s="1"/>
  <c r="AK2032" i="14"/>
  <c r="AL2032" i="14" s="1"/>
  <c r="AM2032" i="14"/>
  <c r="AN2032" i="14" s="1"/>
  <c r="AO2032" i="14"/>
  <c r="AP2032" i="14" s="1"/>
  <c r="AQ2032" i="14"/>
  <c r="AR2032" i="14" s="1"/>
  <c r="AK2033" i="14"/>
  <c r="AL2033" i="14" s="1"/>
  <c r="AM2033" i="14"/>
  <c r="AN2033" i="14" s="1"/>
  <c r="AO2033" i="14"/>
  <c r="AP2033" i="14" s="1"/>
  <c r="AQ2033" i="14"/>
  <c r="AR2033" i="14" s="1"/>
  <c r="AK2034" i="14"/>
  <c r="AL2034" i="14" s="1"/>
  <c r="AM2034" i="14"/>
  <c r="AN2034" i="14" s="1"/>
  <c r="AO2034" i="14"/>
  <c r="AP2034" i="14" s="1"/>
  <c r="AQ2034" i="14"/>
  <c r="AR2034" i="14" s="1"/>
  <c r="AK2035" i="14"/>
  <c r="AL2035" i="14" s="1"/>
  <c r="AM2035" i="14"/>
  <c r="AN2035" i="14" s="1"/>
  <c r="AO2035" i="14"/>
  <c r="AP2035" i="14" s="1"/>
  <c r="AQ2035" i="14"/>
  <c r="AR2035" i="14" s="1"/>
  <c r="AK2036" i="14"/>
  <c r="AL2036" i="14" s="1"/>
  <c r="AM2036" i="14"/>
  <c r="AN2036" i="14" s="1"/>
  <c r="AO2036" i="14"/>
  <c r="AP2036" i="14" s="1"/>
  <c r="AQ2036" i="14"/>
  <c r="AR2036" i="14" s="1"/>
  <c r="AK2037" i="14"/>
  <c r="AL2037" i="14" s="1"/>
  <c r="AM2037" i="14"/>
  <c r="AN2037" i="14" s="1"/>
  <c r="AO2037" i="14"/>
  <c r="AP2037" i="14" s="1"/>
  <c r="AQ2037" i="14"/>
  <c r="AR2037" i="14" s="1"/>
  <c r="AK2038" i="14"/>
  <c r="AL2038" i="14" s="1"/>
  <c r="AM2038" i="14"/>
  <c r="AN2038" i="14" s="1"/>
  <c r="AO2038" i="14"/>
  <c r="AP2038" i="14" s="1"/>
  <c r="AQ2038" i="14"/>
  <c r="AR2038" i="14" s="1"/>
  <c r="AK2039" i="14"/>
  <c r="AL2039" i="14" s="1"/>
  <c r="AM2039" i="14"/>
  <c r="AN2039" i="14" s="1"/>
  <c r="AO2039" i="14"/>
  <c r="AP2039" i="14" s="1"/>
  <c r="AQ2039" i="14"/>
  <c r="AR2039" i="14" s="1"/>
  <c r="AK2040" i="14"/>
  <c r="AL2040" i="14" s="1"/>
  <c r="AM2040" i="14"/>
  <c r="AN2040" i="14" s="1"/>
  <c r="AO2040" i="14"/>
  <c r="AP2040" i="14" s="1"/>
  <c r="AQ2040" i="14"/>
  <c r="AR2040" i="14" s="1"/>
  <c r="AK2041" i="14"/>
  <c r="AL2041" i="14" s="1"/>
  <c r="AM2041" i="14"/>
  <c r="AN2041" i="14" s="1"/>
  <c r="AO2041" i="14"/>
  <c r="AP2041" i="14" s="1"/>
  <c r="AQ2041" i="14"/>
  <c r="AR2041" i="14" s="1"/>
  <c r="AK2042" i="14"/>
  <c r="AL2042" i="14" s="1"/>
  <c r="AM2042" i="14"/>
  <c r="AN2042" i="14" s="1"/>
  <c r="AO2042" i="14"/>
  <c r="AP2042" i="14" s="1"/>
  <c r="AQ2042" i="14"/>
  <c r="AR2042" i="14" s="1"/>
  <c r="AK2043" i="14"/>
  <c r="AL2043" i="14" s="1"/>
  <c r="AM2043" i="14"/>
  <c r="AN2043" i="14" s="1"/>
  <c r="AO2043" i="14"/>
  <c r="AP2043" i="14" s="1"/>
  <c r="AQ2043" i="14"/>
  <c r="AR2043" i="14" s="1"/>
  <c r="AK2044" i="14"/>
  <c r="AL2044" i="14" s="1"/>
  <c r="AM2044" i="14"/>
  <c r="AN2044" i="14" s="1"/>
  <c r="AO2044" i="14"/>
  <c r="AP2044" i="14" s="1"/>
  <c r="AQ2044" i="14"/>
  <c r="AR2044" i="14" s="1"/>
  <c r="AK2045" i="14"/>
  <c r="AL2045" i="14" s="1"/>
  <c r="AM2045" i="14"/>
  <c r="AN2045" i="14" s="1"/>
  <c r="AO2045" i="14"/>
  <c r="AP2045" i="14" s="1"/>
  <c r="AQ2045" i="14"/>
  <c r="AR2045" i="14" s="1"/>
  <c r="AK2046" i="14"/>
  <c r="AL2046" i="14" s="1"/>
  <c r="AM2046" i="14"/>
  <c r="AN2046" i="14" s="1"/>
  <c r="AO2046" i="14"/>
  <c r="AP2046" i="14" s="1"/>
  <c r="AQ2046" i="14"/>
  <c r="AR2046" i="14" s="1"/>
  <c r="AK2047" i="14"/>
  <c r="AL2047" i="14" s="1"/>
  <c r="AM2047" i="14"/>
  <c r="AN2047" i="14" s="1"/>
  <c r="AO2047" i="14"/>
  <c r="AP2047" i="14" s="1"/>
  <c r="AQ2047" i="14"/>
  <c r="AR2047" i="14" s="1"/>
  <c r="AK2048" i="14"/>
  <c r="AL2048" i="14" s="1"/>
  <c r="AM2048" i="14"/>
  <c r="AN2048" i="14" s="1"/>
  <c r="AO2048" i="14"/>
  <c r="AP2048" i="14" s="1"/>
  <c r="AQ2048" i="14"/>
  <c r="AR2048" i="14" s="1"/>
  <c r="AK2049" i="14"/>
  <c r="AL2049" i="14" s="1"/>
  <c r="AM2049" i="14"/>
  <c r="AN2049" i="14" s="1"/>
  <c r="AO2049" i="14"/>
  <c r="AP2049" i="14" s="1"/>
  <c r="AQ2049" i="14"/>
  <c r="AR2049" i="14" s="1"/>
  <c r="AK2050" i="14"/>
  <c r="AL2050" i="14" s="1"/>
  <c r="AM2050" i="14"/>
  <c r="AN2050" i="14" s="1"/>
  <c r="AO2050" i="14"/>
  <c r="AP2050" i="14" s="1"/>
  <c r="AQ2050" i="14"/>
  <c r="AR2050" i="14" s="1"/>
  <c r="AK2051" i="14"/>
  <c r="AL2051" i="14" s="1"/>
  <c r="AM2051" i="14"/>
  <c r="AN2051" i="14" s="1"/>
  <c r="AO2051" i="14"/>
  <c r="AP2051" i="14" s="1"/>
  <c r="AQ2051" i="14"/>
  <c r="AR2051" i="14" s="1"/>
  <c r="AK2052" i="14"/>
  <c r="AL2052" i="14" s="1"/>
  <c r="AM2052" i="14"/>
  <c r="AN2052" i="14" s="1"/>
  <c r="AO2052" i="14"/>
  <c r="AP2052" i="14" s="1"/>
  <c r="AQ2052" i="14"/>
  <c r="AR2052" i="14" s="1"/>
  <c r="AK2053" i="14"/>
  <c r="AL2053" i="14" s="1"/>
  <c r="AM2053" i="14"/>
  <c r="AN2053" i="14" s="1"/>
  <c r="AO2053" i="14"/>
  <c r="AP2053" i="14" s="1"/>
  <c r="AQ2053" i="14"/>
  <c r="AR2053" i="14" s="1"/>
  <c r="AK2054" i="14"/>
  <c r="AL2054" i="14" s="1"/>
  <c r="AM2054" i="14"/>
  <c r="AN2054" i="14" s="1"/>
  <c r="AO2054" i="14"/>
  <c r="AP2054" i="14" s="1"/>
  <c r="AQ2054" i="14"/>
  <c r="AR2054" i="14" s="1"/>
  <c r="AK2055" i="14"/>
  <c r="AL2055" i="14" s="1"/>
  <c r="AM2055" i="14"/>
  <c r="AN2055" i="14" s="1"/>
  <c r="AO2055" i="14"/>
  <c r="AP2055" i="14" s="1"/>
  <c r="AQ2055" i="14"/>
  <c r="AR2055" i="14" s="1"/>
  <c r="AK2056" i="14"/>
  <c r="AL2056" i="14" s="1"/>
  <c r="AM2056" i="14"/>
  <c r="AN2056" i="14" s="1"/>
  <c r="AO2056" i="14"/>
  <c r="AP2056" i="14" s="1"/>
  <c r="AQ2056" i="14"/>
  <c r="AR2056" i="14" s="1"/>
  <c r="AK2057" i="14"/>
  <c r="AL2057" i="14" s="1"/>
  <c r="AM2057" i="14"/>
  <c r="AN2057" i="14" s="1"/>
  <c r="AO2057" i="14"/>
  <c r="AP2057" i="14" s="1"/>
  <c r="AQ2057" i="14"/>
  <c r="AR2057" i="14" s="1"/>
  <c r="AK2058" i="14"/>
  <c r="AL2058" i="14" s="1"/>
  <c r="AM2058" i="14"/>
  <c r="AN2058" i="14" s="1"/>
  <c r="AO2058" i="14"/>
  <c r="AP2058" i="14" s="1"/>
  <c r="AQ2058" i="14"/>
  <c r="AR2058" i="14" s="1"/>
  <c r="AK2059" i="14"/>
  <c r="AL2059" i="14" s="1"/>
  <c r="AM2059" i="14"/>
  <c r="AN2059" i="14" s="1"/>
  <c r="AO2059" i="14"/>
  <c r="AP2059" i="14" s="1"/>
  <c r="AQ2059" i="14"/>
  <c r="AR2059" i="14" s="1"/>
  <c r="AK2060" i="14"/>
  <c r="AL2060" i="14" s="1"/>
  <c r="AM2060" i="14"/>
  <c r="AN2060" i="14" s="1"/>
  <c r="AO2060" i="14"/>
  <c r="AP2060" i="14" s="1"/>
  <c r="AQ2060" i="14"/>
  <c r="AR2060" i="14" s="1"/>
  <c r="AK2061" i="14"/>
  <c r="AL2061" i="14" s="1"/>
  <c r="AM2061" i="14"/>
  <c r="AN2061" i="14" s="1"/>
  <c r="AO2061" i="14"/>
  <c r="AP2061" i="14" s="1"/>
  <c r="AQ2061" i="14"/>
  <c r="AR2061" i="14" s="1"/>
  <c r="AK2062" i="14"/>
  <c r="AL2062" i="14" s="1"/>
  <c r="AM2062" i="14"/>
  <c r="AN2062" i="14" s="1"/>
  <c r="AO2062" i="14"/>
  <c r="AP2062" i="14" s="1"/>
  <c r="AQ2062" i="14"/>
  <c r="AR2062" i="14" s="1"/>
  <c r="AK2063" i="14"/>
  <c r="AL2063" i="14" s="1"/>
  <c r="AM2063" i="14"/>
  <c r="AN2063" i="14" s="1"/>
  <c r="AO2063" i="14"/>
  <c r="AP2063" i="14" s="1"/>
  <c r="AQ2063" i="14"/>
  <c r="AR2063" i="14" s="1"/>
  <c r="AK2064" i="14"/>
  <c r="AL2064" i="14" s="1"/>
  <c r="AM2064" i="14"/>
  <c r="AN2064" i="14" s="1"/>
  <c r="AO2064" i="14"/>
  <c r="AP2064" i="14" s="1"/>
  <c r="AQ2064" i="14"/>
  <c r="AR2064" i="14" s="1"/>
  <c r="AK2065" i="14"/>
  <c r="AL2065" i="14" s="1"/>
  <c r="AM2065" i="14"/>
  <c r="AN2065" i="14" s="1"/>
  <c r="AO2065" i="14"/>
  <c r="AP2065" i="14" s="1"/>
  <c r="AQ2065" i="14"/>
  <c r="AR2065" i="14" s="1"/>
  <c r="AK2066" i="14"/>
  <c r="AL2066" i="14" s="1"/>
  <c r="AM2066" i="14"/>
  <c r="AN2066" i="14" s="1"/>
  <c r="AO2066" i="14"/>
  <c r="AP2066" i="14" s="1"/>
  <c r="AQ2066" i="14"/>
  <c r="AR2066" i="14" s="1"/>
  <c r="AK2067" i="14"/>
  <c r="AL2067" i="14" s="1"/>
  <c r="AM2067" i="14"/>
  <c r="AN2067" i="14" s="1"/>
  <c r="AO2067" i="14"/>
  <c r="AP2067" i="14" s="1"/>
  <c r="AQ2067" i="14"/>
  <c r="AR2067" i="14" s="1"/>
  <c r="AK2068" i="14"/>
  <c r="AL2068" i="14" s="1"/>
  <c r="AM2068" i="14"/>
  <c r="AN2068" i="14" s="1"/>
  <c r="AO2068" i="14"/>
  <c r="AP2068" i="14" s="1"/>
  <c r="AQ2068" i="14"/>
  <c r="AR2068" i="14" s="1"/>
  <c r="AK2070" i="14"/>
  <c r="AL2070" i="14" s="1"/>
  <c r="AM2070" i="14"/>
  <c r="AN2070" i="14" s="1"/>
  <c r="AO2070" i="14"/>
  <c r="AP2070" i="14" s="1"/>
  <c r="AQ2070" i="14"/>
  <c r="AR2070" i="14" s="1"/>
  <c r="AK2071" i="14"/>
  <c r="AL2071" i="14" s="1"/>
  <c r="AM2071" i="14"/>
  <c r="AN2071" i="14" s="1"/>
  <c r="AO2071" i="14"/>
  <c r="AP2071" i="14" s="1"/>
  <c r="AQ2071" i="14"/>
  <c r="AR2071" i="14" s="1"/>
  <c r="AK2072" i="14"/>
  <c r="AL2072" i="14" s="1"/>
  <c r="AM2072" i="14"/>
  <c r="AN2072" i="14" s="1"/>
  <c r="AO2072" i="14"/>
  <c r="AP2072" i="14" s="1"/>
  <c r="AQ2072" i="14"/>
  <c r="AR2072" i="14" s="1"/>
  <c r="AK2073" i="14"/>
  <c r="AL2073" i="14" s="1"/>
  <c r="AM2073" i="14"/>
  <c r="AN2073" i="14" s="1"/>
  <c r="AO2073" i="14"/>
  <c r="AP2073" i="14" s="1"/>
  <c r="AQ2073" i="14"/>
  <c r="AR2073" i="14" s="1"/>
  <c r="AK2074" i="14"/>
  <c r="AL2074" i="14" s="1"/>
  <c r="AM2074" i="14"/>
  <c r="AN2074" i="14" s="1"/>
  <c r="AO2074" i="14"/>
  <c r="AP2074" i="14" s="1"/>
  <c r="AQ2074" i="14"/>
  <c r="AR2074" i="14" s="1"/>
  <c r="AK2075" i="14"/>
  <c r="AL2075" i="14" s="1"/>
  <c r="AM2075" i="14"/>
  <c r="AN2075" i="14" s="1"/>
  <c r="AO2075" i="14"/>
  <c r="AP2075" i="14" s="1"/>
  <c r="AQ2075" i="14"/>
  <c r="AR2075" i="14" s="1"/>
  <c r="AK2076" i="14"/>
  <c r="AL2076" i="14" s="1"/>
  <c r="AM2076" i="14"/>
  <c r="AN2076" i="14" s="1"/>
  <c r="AO2076" i="14"/>
  <c r="AP2076" i="14" s="1"/>
  <c r="AQ2076" i="14"/>
  <c r="AR2076" i="14" s="1"/>
  <c r="AK2077" i="14"/>
  <c r="AL2077" i="14" s="1"/>
  <c r="AM2077" i="14"/>
  <c r="AN2077" i="14" s="1"/>
  <c r="AO2077" i="14"/>
  <c r="AP2077" i="14" s="1"/>
  <c r="AQ2077" i="14"/>
  <c r="AR2077" i="14" s="1"/>
  <c r="AK2078" i="14"/>
  <c r="AL2078" i="14" s="1"/>
  <c r="AM2078" i="14"/>
  <c r="AN2078" i="14" s="1"/>
  <c r="AO2078" i="14"/>
  <c r="AP2078" i="14" s="1"/>
  <c r="AQ2078" i="14"/>
  <c r="AR2078" i="14" s="1"/>
  <c r="AK2079" i="14"/>
  <c r="AL2079" i="14" s="1"/>
  <c r="AM2079" i="14"/>
  <c r="AN2079" i="14" s="1"/>
  <c r="AO2079" i="14"/>
  <c r="AP2079" i="14" s="1"/>
  <c r="AQ2079" i="14"/>
  <c r="AR2079" i="14" s="1"/>
  <c r="AK2080" i="14"/>
  <c r="AL2080" i="14" s="1"/>
  <c r="AM2080" i="14"/>
  <c r="AN2080" i="14" s="1"/>
  <c r="AO2080" i="14"/>
  <c r="AP2080" i="14" s="1"/>
  <c r="AQ2080" i="14"/>
  <c r="AR2080" i="14" s="1"/>
  <c r="AK2081" i="14"/>
  <c r="AL2081" i="14" s="1"/>
  <c r="AM2081" i="14"/>
  <c r="AN2081" i="14" s="1"/>
  <c r="AO2081" i="14"/>
  <c r="AP2081" i="14" s="1"/>
  <c r="AQ2081" i="14"/>
  <c r="AR2081" i="14" s="1"/>
  <c r="AK2082" i="14"/>
  <c r="AL2082" i="14" s="1"/>
  <c r="AM2082" i="14"/>
  <c r="AN2082" i="14" s="1"/>
  <c r="AO2082" i="14"/>
  <c r="AP2082" i="14" s="1"/>
  <c r="AQ2082" i="14"/>
  <c r="AR2082" i="14" s="1"/>
  <c r="AK2083" i="14"/>
  <c r="AL2083" i="14" s="1"/>
  <c r="AM2083" i="14"/>
  <c r="AN2083" i="14" s="1"/>
  <c r="AO2083" i="14"/>
  <c r="AP2083" i="14" s="1"/>
  <c r="AQ2083" i="14"/>
  <c r="AR2083" i="14" s="1"/>
  <c r="AK2084" i="14"/>
  <c r="AL2084" i="14" s="1"/>
  <c r="AM2084" i="14"/>
  <c r="AN2084" i="14" s="1"/>
  <c r="AO2084" i="14"/>
  <c r="AP2084" i="14" s="1"/>
  <c r="AQ2084" i="14"/>
  <c r="AR2084" i="14" s="1"/>
  <c r="AK2085" i="14"/>
  <c r="AL2085" i="14" s="1"/>
  <c r="AM2085" i="14"/>
  <c r="AN2085" i="14" s="1"/>
  <c r="AO2085" i="14"/>
  <c r="AP2085" i="14" s="1"/>
  <c r="AQ2085" i="14"/>
  <c r="AR2085" i="14" s="1"/>
  <c r="AK2086" i="14"/>
  <c r="AL2086" i="14" s="1"/>
  <c r="AM2086" i="14"/>
  <c r="AN2086" i="14" s="1"/>
  <c r="AO2086" i="14"/>
  <c r="AP2086" i="14" s="1"/>
  <c r="AQ2086" i="14"/>
  <c r="AR2086" i="14" s="1"/>
  <c r="AK2087" i="14"/>
  <c r="AL2087" i="14" s="1"/>
  <c r="AM2087" i="14"/>
  <c r="AN2087" i="14" s="1"/>
  <c r="AO2087" i="14"/>
  <c r="AP2087" i="14" s="1"/>
  <c r="AQ2087" i="14"/>
  <c r="AR2087" i="14" s="1"/>
  <c r="AK2088" i="14"/>
  <c r="AL2088" i="14" s="1"/>
  <c r="AM2088" i="14"/>
  <c r="AN2088" i="14" s="1"/>
  <c r="AO2088" i="14"/>
  <c r="AP2088" i="14" s="1"/>
  <c r="AQ2088" i="14"/>
  <c r="AR2088" i="14" s="1"/>
  <c r="AK2089" i="14"/>
  <c r="AL2089" i="14" s="1"/>
  <c r="AM2089" i="14"/>
  <c r="AN2089" i="14" s="1"/>
  <c r="AO2089" i="14"/>
  <c r="AP2089" i="14" s="1"/>
  <c r="AQ2089" i="14"/>
  <c r="AR2089" i="14" s="1"/>
  <c r="AK2090" i="14"/>
  <c r="AL2090" i="14" s="1"/>
  <c r="AM2090" i="14"/>
  <c r="AN2090" i="14" s="1"/>
  <c r="AO2090" i="14"/>
  <c r="AP2090" i="14" s="1"/>
  <c r="AQ2090" i="14"/>
  <c r="AR2090" i="14" s="1"/>
  <c r="AK2091" i="14"/>
  <c r="AL2091" i="14" s="1"/>
  <c r="AM2091" i="14"/>
  <c r="AN2091" i="14" s="1"/>
  <c r="AO2091" i="14"/>
  <c r="AP2091" i="14" s="1"/>
  <c r="AQ2091" i="14"/>
  <c r="AR2091" i="14" s="1"/>
  <c r="AK2092" i="14"/>
  <c r="AL2092" i="14" s="1"/>
  <c r="AM2092" i="14"/>
  <c r="AN2092" i="14" s="1"/>
  <c r="AO2092" i="14"/>
  <c r="AP2092" i="14" s="1"/>
  <c r="AQ2092" i="14"/>
  <c r="AR2092" i="14" s="1"/>
  <c r="AK2093" i="14"/>
  <c r="AL2093" i="14" s="1"/>
  <c r="AM2093" i="14"/>
  <c r="AN2093" i="14" s="1"/>
  <c r="AO2093" i="14"/>
  <c r="AP2093" i="14" s="1"/>
  <c r="AQ2093" i="14"/>
  <c r="AR2093" i="14" s="1"/>
  <c r="AK2094" i="14"/>
  <c r="AL2094" i="14" s="1"/>
  <c r="AM2094" i="14"/>
  <c r="AN2094" i="14" s="1"/>
  <c r="AO2094" i="14"/>
  <c r="AP2094" i="14" s="1"/>
  <c r="AQ2094" i="14"/>
  <c r="AR2094" i="14" s="1"/>
  <c r="AK2095" i="14"/>
  <c r="AL2095" i="14" s="1"/>
  <c r="AM2095" i="14"/>
  <c r="AN2095" i="14" s="1"/>
  <c r="AO2095" i="14"/>
  <c r="AP2095" i="14" s="1"/>
  <c r="AQ2095" i="14"/>
  <c r="AR2095" i="14" s="1"/>
  <c r="AK2096" i="14"/>
  <c r="AL2096" i="14" s="1"/>
  <c r="AM2096" i="14"/>
  <c r="AN2096" i="14" s="1"/>
  <c r="AO2096" i="14"/>
  <c r="AP2096" i="14" s="1"/>
  <c r="AQ2096" i="14"/>
  <c r="AR2096" i="14" s="1"/>
  <c r="AK2097" i="14"/>
  <c r="AL2097" i="14" s="1"/>
  <c r="AM2097" i="14"/>
  <c r="AN2097" i="14" s="1"/>
  <c r="AO2097" i="14"/>
  <c r="AP2097" i="14" s="1"/>
  <c r="AQ2097" i="14"/>
  <c r="AR2097" i="14" s="1"/>
  <c r="AK2098" i="14"/>
  <c r="AL2098" i="14" s="1"/>
  <c r="AM2098" i="14"/>
  <c r="AN2098" i="14" s="1"/>
  <c r="AO2098" i="14"/>
  <c r="AP2098" i="14" s="1"/>
  <c r="AQ2098" i="14"/>
  <c r="AR2098" i="14" s="1"/>
  <c r="AK2099" i="14"/>
  <c r="AL2099" i="14" s="1"/>
  <c r="AM2099" i="14"/>
  <c r="AN2099" i="14" s="1"/>
  <c r="AO2099" i="14"/>
  <c r="AP2099" i="14" s="1"/>
  <c r="AQ2099" i="14"/>
  <c r="AR2099" i="14" s="1"/>
  <c r="AK2100" i="14"/>
  <c r="AL2100" i="14" s="1"/>
  <c r="AM2100" i="14"/>
  <c r="AN2100" i="14" s="1"/>
  <c r="AO2100" i="14"/>
  <c r="AP2100" i="14" s="1"/>
  <c r="AQ2100" i="14"/>
  <c r="AR2100" i="14" s="1"/>
  <c r="AK2101" i="14"/>
  <c r="AL2101" i="14" s="1"/>
  <c r="AM2101" i="14"/>
  <c r="AN2101" i="14" s="1"/>
  <c r="AO2101" i="14"/>
  <c r="AP2101" i="14" s="1"/>
  <c r="AQ2101" i="14"/>
  <c r="AR2101" i="14" s="1"/>
  <c r="AK2102" i="14"/>
  <c r="AL2102" i="14" s="1"/>
  <c r="AM2102" i="14"/>
  <c r="AN2102" i="14" s="1"/>
  <c r="AO2102" i="14"/>
  <c r="AP2102" i="14" s="1"/>
  <c r="AQ2102" i="14"/>
  <c r="AR2102" i="14" s="1"/>
  <c r="AK2103" i="14"/>
  <c r="AL2103" i="14" s="1"/>
  <c r="AM2103" i="14"/>
  <c r="AN2103" i="14" s="1"/>
  <c r="AO2103" i="14"/>
  <c r="AP2103" i="14" s="1"/>
  <c r="AQ2103" i="14"/>
  <c r="AR2103" i="14" s="1"/>
  <c r="AK2110" i="14"/>
  <c r="AL2110" i="14" s="1"/>
  <c r="AM2110" i="14"/>
  <c r="AN2110" i="14" s="1"/>
  <c r="AO2110" i="14"/>
  <c r="AP2110" i="14" s="1"/>
  <c r="AQ2110" i="14"/>
  <c r="AR2110" i="14" s="1"/>
  <c r="AK2111" i="14"/>
  <c r="AL2111" i="14" s="1"/>
  <c r="AM2111" i="14"/>
  <c r="AN2111" i="14" s="1"/>
  <c r="AO2111" i="14"/>
  <c r="AP2111" i="14" s="1"/>
  <c r="AQ2111" i="14"/>
  <c r="AR2111" i="14" s="1"/>
  <c r="AK2112" i="14"/>
  <c r="AL2112" i="14" s="1"/>
  <c r="AM2112" i="14"/>
  <c r="AN2112" i="14" s="1"/>
  <c r="AO2112" i="14"/>
  <c r="AP2112" i="14" s="1"/>
  <c r="AQ2112" i="14"/>
  <c r="AR2112" i="14" s="1"/>
  <c r="AK2113" i="14"/>
  <c r="AL2113" i="14" s="1"/>
  <c r="AM2113" i="14"/>
  <c r="AN2113" i="14" s="1"/>
  <c r="AO2113" i="14"/>
  <c r="AP2113" i="14" s="1"/>
  <c r="AQ2113" i="14"/>
  <c r="AR2113" i="14" s="1"/>
  <c r="AK2114" i="14"/>
  <c r="AL2114" i="14" s="1"/>
  <c r="AM2114" i="14"/>
  <c r="AN2114" i="14" s="1"/>
  <c r="AO2114" i="14"/>
  <c r="AP2114" i="14" s="1"/>
  <c r="AQ2114" i="14"/>
  <c r="AR2114" i="14" s="1"/>
  <c r="AK2115" i="14"/>
  <c r="AL2115" i="14" s="1"/>
  <c r="AM2115" i="14"/>
  <c r="AN2115" i="14" s="1"/>
  <c r="AO2115" i="14"/>
  <c r="AP2115" i="14" s="1"/>
  <c r="AQ2115" i="14"/>
  <c r="AR2115" i="14" s="1"/>
  <c r="AK2116" i="14"/>
  <c r="AL2116" i="14" s="1"/>
  <c r="AM2116" i="14"/>
  <c r="AN2116" i="14" s="1"/>
  <c r="AO2116" i="14"/>
  <c r="AP2116" i="14" s="1"/>
  <c r="AQ2116" i="14"/>
  <c r="AR2116" i="14" s="1"/>
  <c r="AK2117" i="14"/>
  <c r="AL2117" i="14" s="1"/>
  <c r="AM2117" i="14"/>
  <c r="AN2117" i="14" s="1"/>
  <c r="AO2117" i="14"/>
  <c r="AP2117" i="14" s="1"/>
  <c r="AQ2117" i="14"/>
  <c r="AR2117" i="14" s="1"/>
  <c r="AK642" i="14"/>
  <c r="AL642" i="14" s="1"/>
  <c r="AM642" i="14"/>
  <c r="AN642" i="14" s="1"/>
  <c r="AO642" i="14"/>
  <c r="AP642" i="14" s="1"/>
  <c r="AQ642" i="14"/>
  <c r="AR642" i="14" s="1"/>
  <c r="AK643" i="14"/>
  <c r="AL643" i="14" s="1"/>
  <c r="AM643" i="14"/>
  <c r="AN643" i="14" s="1"/>
  <c r="AO643" i="14"/>
  <c r="AP643" i="14" s="1"/>
  <c r="AQ643" i="14"/>
  <c r="AR643" i="14" s="1"/>
  <c r="AK630" i="14"/>
  <c r="AL630" i="14" s="1"/>
  <c r="AM630" i="14"/>
  <c r="AN630" i="14" s="1"/>
  <c r="AO630" i="14"/>
  <c r="AP630" i="14" s="1"/>
  <c r="AQ630" i="14"/>
  <c r="AR630" i="14" s="1"/>
  <c r="AK631" i="14"/>
  <c r="AL631" i="14" s="1"/>
  <c r="AM631" i="14"/>
  <c r="AN631" i="14" s="1"/>
  <c r="AO631" i="14"/>
  <c r="AP631" i="14" s="1"/>
  <c r="AQ631" i="14"/>
  <c r="AR631" i="14" s="1"/>
  <c r="AK2118" i="14"/>
  <c r="AL2118" i="14" s="1"/>
  <c r="AM2118" i="14"/>
  <c r="AN2118" i="14" s="1"/>
  <c r="AO2118" i="14"/>
  <c r="AP2118" i="14" s="1"/>
  <c r="AQ2118" i="14"/>
  <c r="AR2118" i="14" s="1"/>
  <c r="AK2119" i="14"/>
  <c r="AL2119" i="14" s="1"/>
  <c r="AM2119" i="14"/>
  <c r="AN2119" i="14" s="1"/>
  <c r="AO2119" i="14"/>
  <c r="AP2119" i="14" s="1"/>
  <c r="AQ2119" i="14"/>
  <c r="AR2119" i="14" s="1"/>
  <c r="AK632" i="14"/>
  <c r="AL632" i="14" s="1"/>
  <c r="AM632" i="14"/>
  <c r="AN632" i="14" s="1"/>
  <c r="AO632" i="14"/>
  <c r="AP632" i="14" s="1"/>
  <c r="AQ632" i="14"/>
  <c r="AR632" i="14" s="1"/>
  <c r="AK633" i="14"/>
  <c r="AL633" i="14" s="1"/>
  <c r="AM633" i="14"/>
  <c r="AN633" i="14" s="1"/>
  <c r="AO633" i="14"/>
  <c r="AP633" i="14" s="1"/>
  <c r="AQ633" i="14"/>
  <c r="AR633" i="14" s="1"/>
  <c r="AK634" i="14"/>
  <c r="AL634" i="14" s="1"/>
  <c r="AM634" i="14"/>
  <c r="AN634" i="14" s="1"/>
  <c r="AO634" i="14"/>
  <c r="AP634" i="14" s="1"/>
  <c r="AQ634" i="14"/>
  <c r="AR634" i="14" s="1"/>
  <c r="AK635" i="14"/>
  <c r="AL635" i="14" s="1"/>
  <c r="AM635" i="14"/>
  <c r="AN635" i="14" s="1"/>
  <c r="AO635" i="14"/>
  <c r="AP635" i="14" s="1"/>
  <c r="AQ635" i="14"/>
  <c r="AR635" i="14" s="1"/>
  <c r="AK636" i="14"/>
  <c r="AL636" i="14" s="1"/>
  <c r="AM636" i="14"/>
  <c r="AN636" i="14" s="1"/>
  <c r="AO636" i="14"/>
  <c r="AP636" i="14" s="1"/>
  <c r="AQ636" i="14"/>
  <c r="AR636" i="14" s="1"/>
  <c r="AK637" i="14"/>
  <c r="AL637" i="14" s="1"/>
  <c r="AM637" i="14"/>
  <c r="AN637" i="14" s="1"/>
  <c r="AO637" i="14"/>
  <c r="AP637" i="14" s="1"/>
  <c r="AQ637" i="14"/>
  <c r="AR637" i="14" s="1"/>
  <c r="AK2120" i="14"/>
  <c r="AL2120" i="14" s="1"/>
  <c r="AM2120" i="14"/>
  <c r="AN2120" i="14" s="1"/>
  <c r="AO2120" i="14"/>
  <c r="AP2120" i="14" s="1"/>
  <c r="AQ2120" i="14"/>
  <c r="AR2120" i="14" s="1"/>
  <c r="AK2121" i="14"/>
  <c r="AL2121" i="14" s="1"/>
  <c r="AM2121" i="14"/>
  <c r="AN2121" i="14" s="1"/>
  <c r="AO2121" i="14"/>
  <c r="AP2121" i="14" s="1"/>
  <c r="AQ2121" i="14"/>
  <c r="AR2121" i="14" s="1"/>
  <c r="AK2122" i="14"/>
  <c r="AL2122" i="14" s="1"/>
  <c r="AM2122" i="14"/>
  <c r="AN2122" i="14" s="1"/>
  <c r="AO2122" i="14"/>
  <c r="AP2122" i="14" s="1"/>
  <c r="AQ2122" i="14"/>
  <c r="AR2122" i="14" s="1"/>
  <c r="AK2123" i="14"/>
  <c r="AL2123" i="14" s="1"/>
  <c r="AM2123" i="14"/>
  <c r="AN2123" i="14" s="1"/>
  <c r="AO2123" i="14"/>
  <c r="AP2123" i="14" s="1"/>
  <c r="AQ2123" i="14"/>
  <c r="AR2123" i="14" s="1"/>
  <c r="AK2124" i="14"/>
  <c r="AL2124" i="14" s="1"/>
  <c r="AM2124" i="14"/>
  <c r="AN2124" i="14" s="1"/>
  <c r="AO2124" i="14"/>
  <c r="AP2124" i="14" s="1"/>
  <c r="AQ2124" i="14"/>
  <c r="AR2124" i="14" s="1"/>
  <c r="AK2125" i="14"/>
  <c r="AL2125" i="14" s="1"/>
  <c r="AM2125" i="14"/>
  <c r="AN2125" i="14" s="1"/>
  <c r="AO2125" i="14"/>
  <c r="AP2125" i="14" s="1"/>
  <c r="AQ2125" i="14"/>
  <c r="AR2125" i="14" s="1"/>
  <c r="AK2126" i="14"/>
  <c r="AL2126" i="14" s="1"/>
  <c r="AM2126" i="14"/>
  <c r="AN2126" i="14" s="1"/>
  <c r="AO2126" i="14"/>
  <c r="AP2126" i="14" s="1"/>
  <c r="AQ2126" i="14"/>
  <c r="AR2126" i="14" s="1"/>
  <c r="AK2127" i="14"/>
  <c r="AL2127" i="14" s="1"/>
  <c r="AM2127" i="14"/>
  <c r="AN2127" i="14" s="1"/>
  <c r="AO2127" i="14"/>
  <c r="AP2127" i="14" s="1"/>
  <c r="AQ2127" i="14"/>
  <c r="AR2127" i="14" s="1"/>
  <c r="AK2128" i="14"/>
  <c r="AL2128" i="14" s="1"/>
  <c r="AM2128" i="14"/>
  <c r="AN2128" i="14" s="1"/>
  <c r="AO2128" i="14"/>
  <c r="AP2128" i="14" s="1"/>
  <c r="AQ2128" i="14"/>
  <c r="AR2128" i="14" s="1"/>
  <c r="AK2129" i="14"/>
  <c r="AL2129" i="14" s="1"/>
  <c r="AM2129" i="14"/>
  <c r="AN2129" i="14" s="1"/>
  <c r="AO2129" i="14"/>
  <c r="AP2129" i="14" s="1"/>
  <c r="AQ2129" i="14"/>
  <c r="AR2129" i="14" s="1"/>
  <c r="AK638" i="14"/>
  <c r="AL638" i="14" s="1"/>
  <c r="AM638" i="14"/>
  <c r="AN638" i="14" s="1"/>
  <c r="AO638" i="14"/>
  <c r="AP638" i="14" s="1"/>
  <c r="AQ638" i="14"/>
  <c r="AR638" i="14" s="1"/>
  <c r="AK639" i="14"/>
  <c r="AL639" i="14" s="1"/>
  <c r="AM639" i="14"/>
  <c r="AN639" i="14" s="1"/>
  <c r="AO639" i="14"/>
  <c r="AP639" i="14" s="1"/>
  <c r="AQ639" i="14"/>
  <c r="AR639" i="14" s="1"/>
  <c r="AK2130" i="14"/>
  <c r="AL2130" i="14" s="1"/>
  <c r="AM2130" i="14"/>
  <c r="AN2130" i="14" s="1"/>
  <c r="AO2130" i="14"/>
  <c r="AP2130" i="14" s="1"/>
  <c r="AQ2130" i="14"/>
  <c r="AR2130" i="14" s="1"/>
  <c r="AK2131" i="14"/>
  <c r="AL2131" i="14" s="1"/>
  <c r="AM2131" i="14"/>
  <c r="AN2131" i="14" s="1"/>
  <c r="AO2131" i="14"/>
  <c r="AP2131" i="14" s="1"/>
  <c r="AQ2131" i="14"/>
  <c r="AR2131" i="14" s="1"/>
  <c r="AK2132" i="14"/>
  <c r="AL2132" i="14" s="1"/>
  <c r="AM2132" i="14"/>
  <c r="AN2132" i="14" s="1"/>
  <c r="AO2132" i="14"/>
  <c r="AP2132" i="14" s="1"/>
  <c r="AQ2132" i="14"/>
  <c r="AR2132" i="14" s="1"/>
  <c r="AK2133" i="14"/>
  <c r="AL2133" i="14" s="1"/>
  <c r="AM2133" i="14"/>
  <c r="AN2133" i="14" s="1"/>
  <c r="AO2133" i="14"/>
  <c r="AP2133" i="14" s="1"/>
  <c r="AQ2133" i="14"/>
  <c r="AR2133" i="14" s="1"/>
  <c r="AK640" i="14"/>
  <c r="AL640" i="14" s="1"/>
  <c r="AM640" i="14"/>
  <c r="AN640" i="14" s="1"/>
  <c r="AO640" i="14"/>
  <c r="AP640" i="14" s="1"/>
  <c r="AQ640" i="14"/>
  <c r="AR640" i="14" s="1"/>
  <c r="AK641" i="14"/>
  <c r="AL641" i="14" s="1"/>
  <c r="AM641" i="14"/>
  <c r="AN641" i="14" s="1"/>
  <c r="AO641" i="14"/>
  <c r="AP641" i="14" s="1"/>
  <c r="AQ641" i="14"/>
  <c r="AR641" i="14" s="1"/>
  <c r="AK2134" i="14"/>
  <c r="AL2134" i="14" s="1"/>
  <c r="AM2134" i="14"/>
  <c r="AN2134" i="14" s="1"/>
  <c r="AO2134" i="14"/>
  <c r="AP2134" i="14" s="1"/>
  <c r="AQ2134" i="14"/>
  <c r="AR2134" i="14" s="1"/>
  <c r="AK2135" i="14"/>
  <c r="AL2135" i="14" s="1"/>
  <c r="AM2135" i="14"/>
  <c r="AN2135" i="14" s="1"/>
  <c r="AO2135" i="14"/>
  <c r="AP2135" i="14" s="1"/>
  <c r="AQ2135" i="14"/>
  <c r="AR2135" i="14" s="1"/>
  <c r="AK2136" i="14"/>
  <c r="AL2136" i="14" s="1"/>
  <c r="AM2136" i="14"/>
  <c r="AN2136" i="14" s="1"/>
  <c r="AO2136" i="14"/>
  <c r="AP2136" i="14" s="1"/>
  <c r="AQ2136" i="14"/>
  <c r="AR2136" i="14" s="1"/>
  <c r="AK2137" i="14"/>
  <c r="AL2137" i="14" s="1"/>
  <c r="AM2137" i="14"/>
  <c r="AN2137" i="14" s="1"/>
  <c r="AO2137" i="14"/>
  <c r="AP2137" i="14" s="1"/>
  <c r="AQ2137" i="14"/>
  <c r="AR2137" i="14" s="1"/>
  <c r="AK2138" i="14"/>
  <c r="AL2138" i="14" s="1"/>
  <c r="AM2138" i="14"/>
  <c r="AN2138" i="14" s="1"/>
  <c r="AO2138" i="14"/>
  <c r="AP2138" i="14" s="1"/>
  <c r="AQ2138" i="14"/>
  <c r="AR2138" i="14" s="1"/>
  <c r="AK2139" i="14"/>
  <c r="AL2139" i="14" s="1"/>
  <c r="AM2139" i="14"/>
  <c r="AN2139" i="14" s="1"/>
  <c r="AO2139" i="14"/>
  <c r="AP2139" i="14" s="1"/>
  <c r="AQ2139" i="14"/>
  <c r="AR2139" i="14" s="1"/>
  <c r="AK2140" i="14"/>
  <c r="AL2140" i="14" s="1"/>
  <c r="AM2140" i="14"/>
  <c r="AN2140" i="14" s="1"/>
  <c r="AO2140" i="14"/>
  <c r="AP2140" i="14" s="1"/>
  <c r="AQ2140" i="14"/>
  <c r="AR2140" i="14" s="1"/>
  <c r="AK2141" i="14"/>
  <c r="AL2141" i="14" s="1"/>
  <c r="AM2141" i="14"/>
  <c r="AN2141" i="14" s="1"/>
  <c r="AO2141" i="14"/>
  <c r="AP2141" i="14" s="1"/>
  <c r="AQ2141" i="14"/>
  <c r="AR2141" i="14" s="1"/>
  <c r="AK2142" i="14"/>
  <c r="AL2142" i="14" s="1"/>
  <c r="AM2142" i="14"/>
  <c r="AN2142" i="14" s="1"/>
  <c r="AO2142" i="14"/>
  <c r="AP2142" i="14" s="1"/>
  <c r="AQ2142" i="14"/>
  <c r="AR2142" i="14" s="1"/>
  <c r="AK2143" i="14"/>
  <c r="AL2143" i="14" s="1"/>
  <c r="AM2143" i="14"/>
  <c r="AN2143" i="14" s="1"/>
  <c r="AO2143" i="14"/>
  <c r="AP2143" i="14" s="1"/>
  <c r="AQ2143" i="14"/>
  <c r="AR2143" i="14" s="1"/>
  <c r="AK2144" i="14"/>
  <c r="AL2144" i="14" s="1"/>
  <c r="AM2144" i="14"/>
  <c r="AN2144" i="14" s="1"/>
  <c r="AO2144" i="14"/>
  <c r="AP2144" i="14" s="1"/>
  <c r="AQ2144" i="14"/>
  <c r="AR2144" i="14" s="1"/>
  <c r="AK2145" i="14"/>
  <c r="AL2145" i="14" s="1"/>
  <c r="AM2145" i="14"/>
  <c r="AN2145" i="14" s="1"/>
  <c r="AO2145" i="14"/>
  <c r="AP2145" i="14" s="1"/>
  <c r="AQ2145" i="14"/>
  <c r="AR2145" i="14" s="1"/>
  <c r="AK2146" i="14"/>
  <c r="AL2146" i="14" s="1"/>
  <c r="AM2146" i="14"/>
  <c r="AN2146" i="14" s="1"/>
  <c r="AO2146" i="14"/>
  <c r="AP2146" i="14" s="1"/>
  <c r="AQ2146" i="14"/>
  <c r="AR2146" i="14" s="1"/>
  <c r="AK2147" i="14"/>
  <c r="AL2147" i="14" s="1"/>
  <c r="AM2147" i="14"/>
  <c r="AN2147" i="14" s="1"/>
  <c r="AO2147" i="14"/>
  <c r="AP2147" i="14" s="1"/>
  <c r="AQ2147" i="14"/>
  <c r="AR2147" i="14" s="1"/>
  <c r="AK2148" i="14"/>
  <c r="AL2148" i="14" s="1"/>
  <c r="AM2148" i="14"/>
  <c r="AN2148" i="14" s="1"/>
  <c r="AO2148" i="14"/>
  <c r="AP2148" i="14" s="1"/>
  <c r="AQ2148" i="14"/>
  <c r="AR2148" i="14" s="1"/>
  <c r="AK2149" i="14"/>
  <c r="AL2149" i="14" s="1"/>
  <c r="AM2149" i="14"/>
  <c r="AN2149" i="14" s="1"/>
  <c r="AO2149" i="14"/>
  <c r="AP2149" i="14" s="1"/>
  <c r="AQ2149" i="14"/>
  <c r="AR2149" i="14" s="1"/>
  <c r="AK2150" i="14"/>
  <c r="AL2150" i="14" s="1"/>
  <c r="AM2150" i="14"/>
  <c r="AN2150" i="14" s="1"/>
  <c r="AO2150" i="14"/>
  <c r="AP2150" i="14" s="1"/>
  <c r="AQ2150" i="14"/>
  <c r="AR2150" i="14" s="1"/>
  <c r="AK2151" i="14"/>
  <c r="AL2151" i="14" s="1"/>
  <c r="AM2151" i="14"/>
  <c r="AN2151" i="14" s="1"/>
  <c r="AO2151" i="14"/>
  <c r="AP2151" i="14" s="1"/>
  <c r="AQ2151" i="14"/>
  <c r="AR2151" i="14" s="1"/>
  <c r="AK2152" i="14"/>
  <c r="AL2152" i="14" s="1"/>
  <c r="AM2152" i="14"/>
  <c r="AN2152" i="14" s="1"/>
  <c r="AO2152" i="14"/>
  <c r="AP2152" i="14" s="1"/>
  <c r="AQ2152" i="14"/>
  <c r="AR2152" i="14" s="1"/>
  <c r="AK2153" i="14"/>
  <c r="AL2153" i="14" s="1"/>
  <c r="AM2153" i="14"/>
  <c r="AN2153" i="14" s="1"/>
  <c r="AO2153" i="14"/>
  <c r="AP2153" i="14" s="1"/>
  <c r="AQ2153" i="14"/>
  <c r="AR2153" i="14" s="1"/>
  <c r="AK2154" i="14"/>
  <c r="AL2154" i="14" s="1"/>
  <c r="AM2154" i="14"/>
  <c r="AN2154" i="14" s="1"/>
  <c r="AO2154" i="14"/>
  <c r="AP2154" i="14" s="1"/>
  <c r="AQ2154" i="14"/>
  <c r="AR2154" i="14" s="1"/>
  <c r="AK2155" i="14"/>
  <c r="AL2155" i="14" s="1"/>
  <c r="AM2155" i="14"/>
  <c r="AN2155" i="14" s="1"/>
  <c r="AO2155" i="14"/>
  <c r="AP2155" i="14" s="1"/>
  <c r="AQ2155" i="14"/>
  <c r="AR2155" i="14" s="1"/>
  <c r="AK2156" i="14"/>
  <c r="AL2156" i="14" s="1"/>
  <c r="AM2156" i="14"/>
  <c r="AN2156" i="14" s="1"/>
  <c r="AO2156" i="14"/>
  <c r="AP2156" i="14" s="1"/>
  <c r="AQ2156" i="14"/>
  <c r="AR2156" i="14" s="1"/>
  <c r="AK2157" i="14"/>
  <c r="AL2157" i="14" s="1"/>
  <c r="AM2157" i="14"/>
  <c r="AN2157" i="14" s="1"/>
  <c r="AO2157" i="14"/>
  <c r="AP2157" i="14" s="1"/>
  <c r="AQ2157" i="14"/>
  <c r="AR2157" i="14" s="1"/>
  <c r="AK2158" i="14"/>
  <c r="AL2158" i="14" s="1"/>
  <c r="AM2158" i="14"/>
  <c r="AN2158" i="14" s="1"/>
  <c r="AO2158" i="14"/>
  <c r="AP2158" i="14" s="1"/>
  <c r="AQ2158" i="14"/>
  <c r="AR2158" i="14" s="1"/>
  <c r="AK2159" i="14"/>
  <c r="AL2159" i="14" s="1"/>
  <c r="AM2159" i="14"/>
  <c r="AN2159" i="14" s="1"/>
  <c r="AO2159" i="14"/>
  <c r="AP2159" i="14" s="1"/>
  <c r="AQ2159" i="14"/>
  <c r="AR2159" i="14" s="1"/>
  <c r="AK2160" i="14"/>
  <c r="AL2160" i="14" s="1"/>
  <c r="AM2160" i="14"/>
  <c r="AN2160" i="14" s="1"/>
  <c r="AO2160" i="14"/>
  <c r="AP2160" i="14" s="1"/>
  <c r="AQ2160" i="14"/>
  <c r="AR2160" i="14" s="1"/>
  <c r="AK2161" i="14"/>
  <c r="AL2161" i="14" s="1"/>
  <c r="AM2161" i="14"/>
  <c r="AN2161" i="14" s="1"/>
  <c r="AO2161" i="14"/>
  <c r="AP2161" i="14" s="1"/>
  <c r="AQ2161" i="14"/>
  <c r="AR2161" i="14" s="1"/>
  <c r="AK644" i="14"/>
  <c r="AL644" i="14" s="1"/>
  <c r="AM644" i="14"/>
  <c r="AN644" i="14" s="1"/>
  <c r="AO644" i="14"/>
  <c r="AP644" i="14" s="1"/>
  <c r="AQ644" i="14"/>
  <c r="AR644" i="14" s="1"/>
  <c r="AK645" i="14"/>
  <c r="AL645" i="14" s="1"/>
  <c r="AM645" i="14"/>
  <c r="AN645" i="14" s="1"/>
  <c r="AO645" i="14"/>
  <c r="AP645" i="14" s="1"/>
  <c r="AQ645" i="14"/>
  <c r="AR645" i="14" s="1"/>
  <c r="AK2162" i="14"/>
  <c r="AL2162" i="14" s="1"/>
  <c r="AM2162" i="14"/>
  <c r="AN2162" i="14" s="1"/>
  <c r="AO2162" i="14"/>
  <c r="AP2162" i="14" s="1"/>
  <c r="AQ2162" i="14"/>
  <c r="AR2162" i="14" s="1"/>
  <c r="AK2163" i="14"/>
  <c r="AL2163" i="14" s="1"/>
  <c r="AM2163" i="14"/>
  <c r="AN2163" i="14" s="1"/>
  <c r="AO2163" i="14"/>
  <c r="AP2163" i="14" s="1"/>
  <c r="AQ2163" i="14"/>
  <c r="AR2163" i="14" s="1"/>
  <c r="AK2164" i="14"/>
  <c r="AL2164" i="14" s="1"/>
  <c r="AM2164" i="14"/>
  <c r="AN2164" i="14" s="1"/>
  <c r="AO2164" i="14"/>
  <c r="AP2164" i="14" s="1"/>
  <c r="AQ2164" i="14"/>
  <c r="AR2164" i="14" s="1"/>
  <c r="AK2165" i="14"/>
  <c r="AL2165" i="14" s="1"/>
  <c r="AM2165" i="14"/>
  <c r="AN2165" i="14" s="1"/>
  <c r="AO2165" i="14"/>
  <c r="AP2165" i="14" s="1"/>
  <c r="AQ2165" i="14"/>
  <c r="AR2165" i="14" s="1"/>
  <c r="AK2166" i="14"/>
  <c r="AL2166" i="14" s="1"/>
  <c r="AM2166" i="14"/>
  <c r="AN2166" i="14" s="1"/>
  <c r="AO2166" i="14"/>
  <c r="AP2166" i="14" s="1"/>
  <c r="AQ2166" i="14"/>
  <c r="AR2166" i="14" s="1"/>
  <c r="AK2167" i="14"/>
  <c r="AL2167" i="14" s="1"/>
  <c r="AM2167" i="14"/>
  <c r="AN2167" i="14" s="1"/>
  <c r="AO2167" i="14"/>
  <c r="AP2167" i="14" s="1"/>
  <c r="AQ2167" i="14"/>
  <c r="AR2167" i="14" s="1"/>
  <c r="AK2168" i="14"/>
  <c r="AL2168" i="14" s="1"/>
  <c r="AM2168" i="14"/>
  <c r="AN2168" i="14" s="1"/>
  <c r="AO2168" i="14"/>
  <c r="AP2168" i="14" s="1"/>
  <c r="AQ2168" i="14"/>
  <c r="AR2168" i="14" s="1"/>
  <c r="AK2169" i="14"/>
  <c r="AL2169" i="14" s="1"/>
  <c r="AM2169" i="14"/>
  <c r="AN2169" i="14" s="1"/>
  <c r="AO2169" i="14"/>
  <c r="AP2169" i="14" s="1"/>
  <c r="AQ2169" i="14"/>
  <c r="AR2169" i="14" s="1"/>
  <c r="AK2170" i="14"/>
  <c r="AL2170" i="14" s="1"/>
  <c r="AM2170" i="14"/>
  <c r="AN2170" i="14" s="1"/>
  <c r="AO2170" i="14"/>
  <c r="AP2170" i="14" s="1"/>
  <c r="AQ2170" i="14"/>
  <c r="AR2170" i="14" s="1"/>
  <c r="AK2171" i="14"/>
  <c r="AL2171" i="14" s="1"/>
  <c r="AM2171" i="14"/>
  <c r="AN2171" i="14" s="1"/>
  <c r="AO2171" i="14"/>
  <c r="AP2171" i="14" s="1"/>
  <c r="AQ2171" i="14"/>
  <c r="AR2171" i="14" s="1"/>
  <c r="AK2172" i="14"/>
  <c r="AL2172" i="14" s="1"/>
  <c r="AM2172" i="14"/>
  <c r="AN2172" i="14" s="1"/>
  <c r="AO2172" i="14"/>
  <c r="AP2172" i="14" s="1"/>
  <c r="AQ2172" i="14"/>
  <c r="AR2172" i="14" s="1"/>
  <c r="AK2173" i="14"/>
  <c r="AL2173" i="14" s="1"/>
  <c r="AM2173" i="14"/>
  <c r="AN2173" i="14" s="1"/>
  <c r="AO2173" i="14"/>
  <c r="AP2173" i="14" s="1"/>
  <c r="AQ2173" i="14"/>
  <c r="AR2173" i="14" s="1"/>
  <c r="AK2174" i="14"/>
  <c r="AL2174" i="14" s="1"/>
  <c r="AM2174" i="14"/>
  <c r="AN2174" i="14" s="1"/>
  <c r="AO2174" i="14"/>
  <c r="AP2174" i="14" s="1"/>
  <c r="AQ2174" i="14"/>
  <c r="AR2174" i="14" s="1"/>
  <c r="AK2175" i="14"/>
  <c r="AL2175" i="14" s="1"/>
  <c r="AM2175" i="14"/>
  <c r="AN2175" i="14" s="1"/>
  <c r="AO2175" i="14"/>
  <c r="AP2175" i="14" s="1"/>
  <c r="AQ2175" i="14"/>
  <c r="AR2175" i="14" s="1"/>
  <c r="AK2176" i="14"/>
  <c r="AL2176" i="14" s="1"/>
  <c r="AM2176" i="14"/>
  <c r="AN2176" i="14" s="1"/>
  <c r="AO2176" i="14"/>
  <c r="AP2176" i="14" s="1"/>
  <c r="AQ2176" i="14"/>
  <c r="AR2176" i="14" s="1"/>
  <c r="AK2177" i="14"/>
  <c r="AL2177" i="14" s="1"/>
  <c r="AM2177" i="14"/>
  <c r="AN2177" i="14" s="1"/>
  <c r="AO2177" i="14"/>
  <c r="AP2177" i="14" s="1"/>
  <c r="AQ2177" i="14"/>
  <c r="AR2177" i="14" s="1"/>
  <c r="AK2178" i="14"/>
  <c r="AL2178" i="14" s="1"/>
  <c r="AM2178" i="14"/>
  <c r="AN2178" i="14" s="1"/>
  <c r="AO2178" i="14"/>
  <c r="AP2178" i="14" s="1"/>
  <c r="AQ2178" i="14"/>
  <c r="AR2178" i="14" s="1"/>
  <c r="AK2179" i="14"/>
  <c r="AL2179" i="14" s="1"/>
  <c r="AM2179" i="14"/>
  <c r="AN2179" i="14" s="1"/>
  <c r="AO2179" i="14"/>
  <c r="AP2179" i="14" s="1"/>
  <c r="AQ2179" i="14"/>
  <c r="AR2179" i="14" s="1"/>
  <c r="AK2180" i="14"/>
  <c r="AL2180" i="14" s="1"/>
  <c r="AM2180" i="14"/>
  <c r="AN2180" i="14" s="1"/>
  <c r="AO2180" i="14"/>
  <c r="AP2180" i="14" s="1"/>
  <c r="AQ2180" i="14"/>
  <c r="AR2180" i="14" s="1"/>
  <c r="AK2181" i="14"/>
  <c r="AL2181" i="14" s="1"/>
  <c r="AM2181" i="14"/>
  <c r="AN2181" i="14" s="1"/>
  <c r="AO2181" i="14"/>
  <c r="AP2181" i="14" s="1"/>
  <c r="AQ2181" i="14"/>
  <c r="AR2181" i="14" s="1"/>
  <c r="AK2182" i="14"/>
  <c r="AL2182" i="14" s="1"/>
  <c r="AM2182" i="14"/>
  <c r="AN2182" i="14" s="1"/>
  <c r="AO2182" i="14"/>
  <c r="AP2182" i="14" s="1"/>
  <c r="AQ2182" i="14"/>
  <c r="AR2182" i="14" s="1"/>
  <c r="AK2183" i="14"/>
  <c r="AL2183" i="14" s="1"/>
  <c r="AM2183" i="14"/>
  <c r="AN2183" i="14" s="1"/>
  <c r="AO2183" i="14"/>
  <c r="AP2183" i="14" s="1"/>
  <c r="AQ2183" i="14"/>
  <c r="AR2183" i="14" s="1"/>
  <c r="AK2184" i="14"/>
  <c r="AL2184" i="14" s="1"/>
  <c r="AM2184" i="14"/>
  <c r="AN2184" i="14" s="1"/>
  <c r="AO2184" i="14"/>
  <c r="AP2184" i="14" s="1"/>
  <c r="AQ2184" i="14"/>
  <c r="AR2184" i="14" s="1"/>
  <c r="AK2185" i="14"/>
  <c r="AL2185" i="14" s="1"/>
  <c r="AM2185" i="14"/>
  <c r="AN2185" i="14" s="1"/>
  <c r="AO2185" i="14"/>
  <c r="AP2185" i="14" s="1"/>
  <c r="AQ2185" i="14"/>
  <c r="AR2185" i="14" s="1"/>
  <c r="AK2186" i="14"/>
  <c r="AL2186" i="14" s="1"/>
  <c r="AM2186" i="14"/>
  <c r="AN2186" i="14" s="1"/>
  <c r="AO2186" i="14"/>
  <c r="AP2186" i="14" s="1"/>
  <c r="AQ2186" i="14"/>
  <c r="AR2186" i="14" s="1"/>
  <c r="AK2187" i="14"/>
  <c r="AL2187" i="14" s="1"/>
  <c r="AM2187" i="14"/>
  <c r="AN2187" i="14" s="1"/>
  <c r="AO2187" i="14"/>
  <c r="AP2187" i="14" s="1"/>
  <c r="AQ2187" i="14"/>
  <c r="AR2187" i="14" s="1"/>
  <c r="AK2188" i="14"/>
  <c r="AL2188" i="14" s="1"/>
  <c r="AM2188" i="14"/>
  <c r="AN2188" i="14" s="1"/>
  <c r="AO2188" i="14"/>
  <c r="AP2188" i="14" s="1"/>
  <c r="AQ2188" i="14"/>
  <c r="AR2188" i="14" s="1"/>
  <c r="AK2189" i="14"/>
  <c r="AL2189" i="14" s="1"/>
  <c r="AM2189" i="14"/>
  <c r="AN2189" i="14" s="1"/>
  <c r="AO2189" i="14"/>
  <c r="AP2189" i="14" s="1"/>
  <c r="AQ2189" i="14"/>
  <c r="AR2189" i="14" s="1"/>
  <c r="AK2190" i="14"/>
  <c r="AL2190" i="14" s="1"/>
  <c r="AM2190" i="14"/>
  <c r="AN2190" i="14" s="1"/>
  <c r="AO2190" i="14"/>
  <c r="AP2190" i="14" s="1"/>
  <c r="AQ2190" i="14"/>
  <c r="AR2190" i="14" s="1"/>
  <c r="AK2191" i="14"/>
  <c r="AL2191" i="14" s="1"/>
  <c r="AM2191" i="14"/>
  <c r="AN2191" i="14" s="1"/>
  <c r="AO2191" i="14"/>
  <c r="AP2191" i="14" s="1"/>
  <c r="AQ2191" i="14"/>
  <c r="AR2191" i="14" s="1"/>
  <c r="AK2192" i="14"/>
  <c r="AL2192" i="14" s="1"/>
  <c r="AM2192" i="14"/>
  <c r="AN2192" i="14" s="1"/>
  <c r="AO2192" i="14"/>
  <c r="AP2192" i="14" s="1"/>
  <c r="AQ2192" i="14"/>
  <c r="AR2192" i="14" s="1"/>
  <c r="AK2193" i="14"/>
  <c r="AL2193" i="14" s="1"/>
  <c r="AM2193" i="14"/>
  <c r="AN2193" i="14" s="1"/>
  <c r="AO2193" i="14"/>
  <c r="AP2193" i="14" s="1"/>
  <c r="AQ2193" i="14"/>
  <c r="AR2193" i="14" s="1"/>
  <c r="AK2194" i="14"/>
  <c r="AL2194" i="14" s="1"/>
  <c r="AM2194" i="14"/>
  <c r="AN2194" i="14" s="1"/>
  <c r="AO2194" i="14"/>
  <c r="AP2194" i="14" s="1"/>
  <c r="AQ2194" i="14"/>
  <c r="AR2194" i="14" s="1"/>
  <c r="AK2195" i="14"/>
  <c r="AL2195" i="14" s="1"/>
  <c r="AM2195" i="14"/>
  <c r="AN2195" i="14" s="1"/>
  <c r="AO2195" i="14"/>
  <c r="AP2195" i="14" s="1"/>
  <c r="AQ2195" i="14"/>
  <c r="AR2195" i="14" s="1"/>
  <c r="AK2196" i="14"/>
  <c r="AL2196" i="14" s="1"/>
  <c r="AM2196" i="14"/>
  <c r="AN2196" i="14" s="1"/>
  <c r="AO2196" i="14"/>
  <c r="AP2196" i="14" s="1"/>
  <c r="AQ2196" i="14"/>
  <c r="AR2196" i="14" s="1"/>
  <c r="AK2197" i="14"/>
  <c r="AL2197" i="14" s="1"/>
  <c r="AM2197" i="14"/>
  <c r="AN2197" i="14" s="1"/>
  <c r="AO2197" i="14"/>
  <c r="AP2197" i="14" s="1"/>
  <c r="AQ2197" i="14"/>
  <c r="AR2197" i="14" s="1"/>
  <c r="AK2198" i="14"/>
  <c r="AL2198" i="14" s="1"/>
  <c r="AM2198" i="14"/>
  <c r="AN2198" i="14" s="1"/>
  <c r="AO2198" i="14"/>
  <c r="AP2198" i="14" s="1"/>
  <c r="AQ2198" i="14"/>
  <c r="AR2198" i="14" s="1"/>
  <c r="AK2199" i="14"/>
  <c r="AL2199" i="14" s="1"/>
  <c r="AM2199" i="14"/>
  <c r="AN2199" i="14" s="1"/>
  <c r="AO2199" i="14"/>
  <c r="AP2199" i="14" s="1"/>
  <c r="AQ2199" i="14"/>
  <c r="AR2199" i="14" s="1"/>
  <c r="AK2200" i="14"/>
  <c r="AL2200" i="14" s="1"/>
  <c r="AM2200" i="14"/>
  <c r="AN2200" i="14" s="1"/>
  <c r="AO2200" i="14"/>
  <c r="AP2200" i="14" s="1"/>
  <c r="AQ2200" i="14"/>
  <c r="AR2200" i="14" s="1"/>
  <c r="AK2201" i="14"/>
  <c r="AL2201" i="14" s="1"/>
  <c r="AM2201" i="14"/>
  <c r="AN2201" i="14" s="1"/>
  <c r="AO2201" i="14"/>
  <c r="AP2201" i="14" s="1"/>
  <c r="AQ2201" i="14"/>
  <c r="AR2201" i="14" s="1"/>
  <c r="AK2202" i="14"/>
  <c r="AL2202" i="14" s="1"/>
  <c r="AM2202" i="14"/>
  <c r="AN2202" i="14" s="1"/>
  <c r="AO2202" i="14"/>
  <c r="AP2202" i="14" s="1"/>
  <c r="AQ2202" i="14"/>
  <c r="AR2202" i="14" s="1"/>
  <c r="AK2203" i="14"/>
  <c r="AL2203" i="14" s="1"/>
  <c r="AM2203" i="14"/>
  <c r="AN2203" i="14" s="1"/>
  <c r="AO2203" i="14"/>
  <c r="AP2203" i="14" s="1"/>
  <c r="AQ2203" i="14"/>
  <c r="AR2203" i="14" s="1"/>
  <c r="AK2204" i="14"/>
  <c r="AL2204" i="14" s="1"/>
  <c r="AM2204" i="14"/>
  <c r="AN2204" i="14" s="1"/>
  <c r="AO2204" i="14"/>
  <c r="AP2204" i="14" s="1"/>
  <c r="AQ2204" i="14"/>
  <c r="AR2204" i="14" s="1"/>
  <c r="AK2205" i="14"/>
  <c r="AL2205" i="14" s="1"/>
  <c r="AM2205" i="14"/>
  <c r="AN2205" i="14" s="1"/>
  <c r="AO2205" i="14"/>
  <c r="AP2205" i="14" s="1"/>
  <c r="AQ2205" i="14"/>
  <c r="AR2205" i="14" s="1"/>
  <c r="AK2206" i="14"/>
  <c r="AL2206" i="14" s="1"/>
  <c r="AM2206" i="14"/>
  <c r="AN2206" i="14" s="1"/>
  <c r="AO2206" i="14"/>
  <c r="AP2206" i="14" s="1"/>
  <c r="AQ2206" i="14"/>
  <c r="AR2206" i="14" s="1"/>
  <c r="AK2207" i="14"/>
  <c r="AL2207" i="14" s="1"/>
  <c r="AM2207" i="14"/>
  <c r="AN2207" i="14" s="1"/>
  <c r="AO2207" i="14"/>
  <c r="AP2207" i="14" s="1"/>
  <c r="AQ2207" i="14"/>
  <c r="AR2207" i="14" s="1"/>
  <c r="AK2208" i="14"/>
  <c r="AL2208" i="14" s="1"/>
  <c r="AM2208" i="14"/>
  <c r="AN2208" i="14" s="1"/>
  <c r="AO2208" i="14"/>
  <c r="AP2208" i="14" s="1"/>
  <c r="AQ2208" i="14"/>
  <c r="AR2208" i="14" s="1"/>
  <c r="AK2209" i="14"/>
  <c r="AL2209" i="14" s="1"/>
  <c r="AM2209" i="14"/>
  <c r="AN2209" i="14" s="1"/>
  <c r="AO2209" i="14"/>
  <c r="AP2209" i="14" s="1"/>
  <c r="AQ2209" i="14"/>
  <c r="AR2209" i="14" s="1"/>
  <c r="AK2210" i="14"/>
  <c r="AL2210" i="14" s="1"/>
  <c r="AM2210" i="14"/>
  <c r="AN2210" i="14" s="1"/>
  <c r="AO2210" i="14"/>
  <c r="AP2210" i="14" s="1"/>
  <c r="AQ2210" i="14"/>
  <c r="AR2210" i="14" s="1"/>
  <c r="AK2211" i="14"/>
  <c r="AL2211" i="14" s="1"/>
  <c r="AM2211" i="14"/>
  <c r="AN2211" i="14" s="1"/>
  <c r="AO2211" i="14"/>
  <c r="AP2211" i="14" s="1"/>
  <c r="AQ2211" i="14"/>
  <c r="AR2211" i="14" s="1"/>
  <c r="AK646" i="14"/>
  <c r="AL646" i="14" s="1"/>
  <c r="AM646" i="14"/>
  <c r="AN646" i="14" s="1"/>
  <c r="AO646" i="14"/>
  <c r="AP646" i="14" s="1"/>
  <c r="AQ646" i="14"/>
  <c r="AR646" i="14" s="1"/>
  <c r="AK2212" i="14"/>
  <c r="AL2212" i="14" s="1"/>
  <c r="AM2212" i="14"/>
  <c r="AN2212" i="14" s="1"/>
  <c r="AO2212" i="14"/>
  <c r="AP2212" i="14" s="1"/>
  <c r="AQ2212" i="14"/>
  <c r="AR2212" i="14" s="1"/>
  <c r="AK647" i="14"/>
  <c r="AL647" i="14" s="1"/>
  <c r="AM647" i="14"/>
  <c r="AN647" i="14" s="1"/>
  <c r="AO647" i="14"/>
  <c r="AP647" i="14" s="1"/>
  <c r="AQ647" i="14"/>
  <c r="AR647" i="14" s="1"/>
  <c r="AK648" i="14"/>
  <c r="AL648" i="14" s="1"/>
  <c r="AM648" i="14"/>
  <c r="AN648" i="14" s="1"/>
  <c r="AO648" i="14"/>
  <c r="AP648" i="14" s="1"/>
  <c r="AQ648" i="14"/>
  <c r="AR648" i="14" s="1"/>
  <c r="AK649" i="14"/>
  <c r="AL649" i="14" s="1"/>
  <c r="AM649" i="14"/>
  <c r="AN649" i="14" s="1"/>
  <c r="AO649" i="14"/>
  <c r="AP649" i="14" s="1"/>
  <c r="AQ649" i="14"/>
  <c r="AR649" i="14" s="1"/>
  <c r="AK650" i="14"/>
  <c r="AL650" i="14" s="1"/>
  <c r="AM650" i="14"/>
  <c r="AN650" i="14" s="1"/>
  <c r="AO650" i="14"/>
  <c r="AP650" i="14" s="1"/>
  <c r="AQ650" i="14"/>
  <c r="AR650" i="14" s="1"/>
  <c r="AK659" i="14"/>
  <c r="AL659" i="14" s="1"/>
  <c r="AM659" i="14"/>
  <c r="AN659" i="14" s="1"/>
  <c r="AO659" i="14"/>
  <c r="AP659" i="14" s="1"/>
  <c r="AQ659" i="14"/>
  <c r="AR659" i="14" s="1"/>
  <c r="AK660" i="14"/>
  <c r="AL660" i="14" s="1"/>
  <c r="AM660" i="14"/>
  <c r="AN660" i="14" s="1"/>
  <c r="AO660" i="14"/>
  <c r="AP660" i="14" s="1"/>
  <c r="AQ660" i="14"/>
  <c r="AR660" i="14" s="1"/>
  <c r="AK661" i="14"/>
  <c r="AL661" i="14" s="1"/>
  <c r="AM661" i="14"/>
  <c r="AN661" i="14" s="1"/>
  <c r="AO661" i="14"/>
  <c r="AP661" i="14" s="1"/>
  <c r="AQ661" i="14"/>
  <c r="AR661" i="14" s="1"/>
  <c r="AK653" i="14"/>
  <c r="AL653" i="14" s="1"/>
  <c r="AM653" i="14"/>
  <c r="AN653" i="14" s="1"/>
  <c r="AO653" i="14"/>
  <c r="AP653" i="14" s="1"/>
  <c r="AQ653" i="14"/>
  <c r="AR653" i="14" s="1"/>
  <c r="AK654" i="14"/>
  <c r="AL654" i="14" s="1"/>
  <c r="AM654" i="14"/>
  <c r="AN654" i="14" s="1"/>
  <c r="AO654" i="14"/>
  <c r="AP654" i="14" s="1"/>
  <c r="AQ654" i="14"/>
  <c r="AR654" i="14" s="1"/>
  <c r="AK655" i="14"/>
  <c r="AL655" i="14" s="1"/>
  <c r="AM655" i="14"/>
  <c r="AN655" i="14" s="1"/>
  <c r="AO655" i="14"/>
  <c r="AP655" i="14" s="1"/>
  <c r="AQ655" i="14"/>
  <c r="AR655" i="14" s="1"/>
  <c r="AK656" i="14"/>
  <c r="AL656" i="14" s="1"/>
  <c r="AM656" i="14"/>
  <c r="AN656" i="14" s="1"/>
  <c r="AO656" i="14"/>
  <c r="AP656" i="14" s="1"/>
  <c r="AQ656" i="14"/>
  <c r="AR656" i="14" s="1"/>
  <c r="AK664" i="14"/>
  <c r="AL664" i="14" s="1"/>
  <c r="AM664" i="14"/>
  <c r="AN664" i="14" s="1"/>
  <c r="AO664" i="14"/>
  <c r="AP664" i="14" s="1"/>
  <c r="AQ664" i="14"/>
  <c r="AR664" i="14" s="1"/>
  <c r="AK665" i="14"/>
  <c r="AL665" i="14" s="1"/>
  <c r="AM665" i="14"/>
  <c r="AN665" i="14" s="1"/>
  <c r="AO665" i="14"/>
  <c r="AP665" i="14" s="1"/>
  <c r="AQ665" i="14"/>
  <c r="AR665" i="14" s="1"/>
  <c r="AK666" i="14"/>
  <c r="AL666" i="14" s="1"/>
  <c r="AM666" i="14"/>
  <c r="AN666" i="14" s="1"/>
  <c r="AO666" i="14"/>
  <c r="AP666" i="14" s="1"/>
  <c r="AQ666" i="14"/>
  <c r="AR666" i="14" s="1"/>
  <c r="AK667" i="14"/>
  <c r="AL667" i="14" s="1"/>
  <c r="AM667" i="14"/>
  <c r="AN667" i="14" s="1"/>
  <c r="AO667" i="14"/>
  <c r="AP667" i="14" s="1"/>
  <c r="AQ667" i="14"/>
  <c r="AR667" i="14" s="1"/>
  <c r="AK2213" i="14"/>
  <c r="AL2213" i="14" s="1"/>
  <c r="AM2213" i="14"/>
  <c r="AN2213" i="14" s="1"/>
  <c r="AO2213" i="14"/>
  <c r="AP2213" i="14" s="1"/>
  <c r="AQ2213" i="14"/>
  <c r="AR2213" i="14" s="1"/>
  <c r="AK2214" i="14"/>
  <c r="AL2214" i="14" s="1"/>
  <c r="AM2214" i="14"/>
  <c r="AN2214" i="14" s="1"/>
  <c r="AO2214" i="14"/>
  <c r="AP2214" i="14" s="1"/>
  <c r="AQ2214" i="14"/>
  <c r="AR2214" i="14" s="1"/>
  <c r="AK2215" i="14"/>
  <c r="AL2215" i="14" s="1"/>
  <c r="AM2215" i="14"/>
  <c r="AN2215" i="14" s="1"/>
  <c r="AO2215" i="14"/>
  <c r="AP2215" i="14" s="1"/>
  <c r="AQ2215" i="14"/>
  <c r="AR2215" i="14" s="1"/>
  <c r="AK651" i="14"/>
  <c r="AL651" i="14" s="1"/>
  <c r="AM651" i="14"/>
  <c r="AN651" i="14" s="1"/>
  <c r="AO651" i="14"/>
  <c r="AP651" i="14" s="1"/>
  <c r="AQ651" i="14"/>
  <c r="AR651" i="14" s="1"/>
  <c r="AK652" i="14"/>
  <c r="AL652" i="14" s="1"/>
  <c r="AM652" i="14"/>
  <c r="AN652" i="14" s="1"/>
  <c r="AO652" i="14"/>
  <c r="AP652" i="14" s="1"/>
  <c r="AQ652" i="14"/>
  <c r="AR652" i="14" s="1"/>
  <c r="AK2216" i="14"/>
  <c r="AL2216" i="14" s="1"/>
  <c r="AM2216" i="14"/>
  <c r="AN2216" i="14" s="1"/>
  <c r="AO2216" i="14"/>
  <c r="AP2216" i="14" s="1"/>
  <c r="AQ2216" i="14"/>
  <c r="AR2216" i="14" s="1"/>
  <c r="AK2217" i="14"/>
  <c r="AL2217" i="14" s="1"/>
  <c r="AM2217" i="14"/>
  <c r="AN2217" i="14" s="1"/>
  <c r="AO2217" i="14"/>
  <c r="AP2217" i="14" s="1"/>
  <c r="AQ2217" i="14"/>
  <c r="AR2217" i="14" s="1"/>
  <c r="AK2218" i="14"/>
  <c r="AL2218" i="14" s="1"/>
  <c r="AM2218" i="14"/>
  <c r="AN2218" i="14" s="1"/>
  <c r="AO2218" i="14"/>
  <c r="AP2218" i="14" s="1"/>
  <c r="AQ2218" i="14"/>
  <c r="AR2218" i="14" s="1"/>
  <c r="AK2219" i="14"/>
  <c r="AL2219" i="14" s="1"/>
  <c r="AM2219" i="14"/>
  <c r="AN2219" i="14" s="1"/>
  <c r="AO2219" i="14"/>
  <c r="AP2219" i="14" s="1"/>
  <c r="AQ2219" i="14"/>
  <c r="AR2219" i="14" s="1"/>
  <c r="AK657" i="14"/>
  <c r="AL657" i="14" s="1"/>
  <c r="AM657" i="14"/>
  <c r="AN657" i="14" s="1"/>
  <c r="AO657" i="14"/>
  <c r="AP657" i="14" s="1"/>
  <c r="AQ657" i="14"/>
  <c r="AR657" i="14" s="1"/>
  <c r="AK658" i="14"/>
  <c r="AL658" i="14" s="1"/>
  <c r="AM658" i="14"/>
  <c r="AN658" i="14" s="1"/>
  <c r="AO658" i="14"/>
  <c r="AP658" i="14" s="1"/>
  <c r="AQ658" i="14"/>
  <c r="AR658" i="14" s="1"/>
  <c r="AK2224" i="14"/>
  <c r="AL2224" i="14" s="1"/>
  <c r="AM2224" i="14"/>
  <c r="AN2224" i="14" s="1"/>
  <c r="AO2224" i="14"/>
  <c r="AP2224" i="14" s="1"/>
  <c r="AQ2224" i="14"/>
  <c r="AR2224" i="14" s="1"/>
  <c r="AK2225" i="14"/>
  <c r="AL2225" i="14" s="1"/>
  <c r="AM2225" i="14"/>
  <c r="AN2225" i="14" s="1"/>
  <c r="AO2225" i="14"/>
  <c r="AP2225" i="14" s="1"/>
  <c r="AQ2225" i="14"/>
  <c r="AR2225" i="14" s="1"/>
  <c r="AK2226" i="14"/>
  <c r="AL2226" i="14" s="1"/>
  <c r="AM2226" i="14"/>
  <c r="AN2226" i="14" s="1"/>
  <c r="AO2226" i="14"/>
  <c r="AP2226" i="14" s="1"/>
  <c r="AQ2226" i="14"/>
  <c r="AR2226" i="14" s="1"/>
  <c r="AK2227" i="14"/>
  <c r="AL2227" i="14" s="1"/>
  <c r="AM2227" i="14"/>
  <c r="AN2227" i="14" s="1"/>
  <c r="AO2227" i="14"/>
  <c r="AP2227" i="14" s="1"/>
  <c r="AQ2227" i="14"/>
  <c r="AR2227" i="14" s="1"/>
  <c r="AK2220" i="14"/>
  <c r="AL2220" i="14" s="1"/>
  <c r="AM2220" i="14"/>
  <c r="AN2220" i="14" s="1"/>
  <c r="AO2220" i="14"/>
  <c r="AP2220" i="14" s="1"/>
  <c r="AQ2220" i="14"/>
  <c r="AR2220" i="14" s="1"/>
  <c r="AK662" i="14"/>
  <c r="AL662" i="14" s="1"/>
  <c r="AM662" i="14"/>
  <c r="AN662" i="14" s="1"/>
  <c r="AO662" i="14"/>
  <c r="AP662" i="14" s="1"/>
  <c r="AQ662" i="14"/>
  <c r="AR662" i="14" s="1"/>
  <c r="AK2221" i="14"/>
  <c r="AL2221" i="14" s="1"/>
  <c r="AM2221" i="14"/>
  <c r="AN2221" i="14" s="1"/>
  <c r="AO2221" i="14"/>
  <c r="AP2221" i="14" s="1"/>
  <c r="AQ2221" i="14"/>
  <c r="AR2221" i="14" s="1"/>
  <c r="AK2222" i="14"/>
  <c r="AL2222" i="14" s="1"/>
  <c r="AM2222" i="14"/>
  <c r="AN2222" i="14" s="1"/>
  <c r="AO2222" i="14"/>
  <c r="AP2222" i="14" s="1"/>
  <c r="AQ2222" i="14"/>
  <c r="AR2222" i="14" s="1"/>
  <c r="AK2223" i="14"/>
  <c r="AL2223" i="14" s="1"/>
  <c r="AM2223" i="14"/>
  <c r="AN2223" i="14" s="1"/>
  <c r="AO2223" i="14"/>
  <c r="AP2223" i="14" s="1"/>
  <c r="AQ2223" i="14"/>
  <c r="AR2223" i="14" s="1"/>
  <c r="AK663" i="14"/>
  <c r="AL663" i="14" s="1"/>
  <c r="AM663" i="14"/>
  <c r="AN663" i="14" s="1"/>
  <c r="AO663" i="14"/>
  <c r="AP663" i="14" s="1"/>
  <c r="AQ663" i="14"/>
  <c r="AR663" i="14" s="1"/>
  <c r="AK2228" i="14"/>
  <c r="AL2228" i="14" s="1"/>
  <c r="AM2228" i="14"/>
  <c r="AN2228" i="14" s="1"/>
  <c r="AO2228" i="14"/>
  <c r="AP2228" i="14" s="1"/>
  <c r="AQ2228" i="14"/>
  <c r="AR2228" i="14" s="1"/>
  <c r="AK2229" i="14"/>
  <c r="AL2229" i="14" s="1"/>
  <c r="AM2229" i="14"/>
  <c r="AN2229" i="14" s="1"/>
  <c r="AO2229" i="14"/>
  <c r="AP2229" i="14" s="1"/>
  <c r="AQ2229" i="14"/>
  <c r="AR2229" i="14" s="1"/>
  <c r="AK2230" i="14"/>
  <c r="AL2230" i="14" s="1"/>
  <c r="AM2230" i="14"/>
  <c r="AN2230" i="14" s="1"/>
  <c r="AO2230" i="14"/>
  <c r="AP2230" i="14" s="1"/>
  <c r="AQ2230" i="14"/>
  <c r="AR2230" i="14" s="1"/>
  <c r="AK2231" i="14"/>
  <c r="AL2231" i="14" s="1"/>
  <c r="AM2231" i="14"/>
  <c r="AN2231" i="14" s="1"/>
  <c r="AO2231" i="14"/>
  <c r="AP2231" i="14" s="1"/>
  <c r="AQ2231" i="14"/>
  <c r="AR2231" i="14" s="1"/>
  <c r="AK2232" i="14"/>
  <c r="AL2232" i="14" s="1"/>
  <c r="AM2232" i="14"/>
  <c r="AN2232" i="14" s="1"/>
  <c r="AO2232" i="14"/>
  <c r="AP2232" i="14" s="1"/>
  <c r="AQ2232" i="14"/>
  <c r="AR2232" i="14" s="1"/>
  <c r="AK2233" i="14"/>
  <c r="AL2233" i="14" s="1"/>
  <c r="AM2233" i="14"/>
  <c r="AN2233" i="14" s="1"/>
  <c r="AO2233" i="14"/>
  <c r="AP2233" i="14" s="1"/>
  <c r="AQ2233" i="14"/>
  <c r="AR2233" i="14" s="1"/>
  <c r="AK2234" i="14"/>
  <c r="AL2234" i="14" s="1"/>
  <c r="AM2234" i="14"/>
  <c r="AN2234" i="14" s="1"/>
  <c r="AO2234" i="14"/>
  <c r="AP2234" i="14" s="1"/>
  <c r="AQ2234" i="14"/>
  <c r="AR2234" i="14" s="1"/>
  <c r="AK2235" i="14"/>
  <c r="AL2235" i="14" s="1"/>
  <c r="AM2235" i="14"/>
  <c r="AN2235" i="14" s="1"/>
  <c r="AO2235" i="14"/>
  <c r="AP2235" i="14" s="1"/>
  <c r="AQ2235" i="14"/>
  <c r="AR2235" i="14" s="1"/>
  <c r="AK2236" i="14"/>
  <c r="AL2236" i="14" s="1"/>
  <c r="AM2236" i="14"/>
  <c r="AN2236" i="14" s="1"/>
  <c r="AO2236" i="14"/>
  <c r="AP2236" i="14" s="1"/>
  <c r="AQ2236" i="14"/>
  <c r="AR2236" i="14" s="1"/>
  <c r="AK2237" i="14"/>
  <c r="AL2237" i="14" s="1"/>
  <c r="AM2237" i="14"/>
  <c r="AN2237" i="14" s="1"/>
  <c r="AO2237" i="14"/>
  <c r="AP2237" i="14" s="1"/>
  <c r="AQ2237" i="14"/>
  <c r="AR2237" i="14" s="1"/>
  <c r="AK2238" i="14"/>
  <c r="AL2238" i="14" s="1"/>
  <c r="AM2238" i="14"/>
  <c r="AN2238" i="14" s="1"/>
  <c r="AO2238" i="14"/>
  <c r="AP2238" i="14" s="1"/>
  <c r="AQ2238" i="14"/>
  <c r="AR2238" i="14" s="1"/>
  <c r="AK2239" i="14"/>
  <c r="AL2239" i="14" s="1"/>
  <c r="AM2239" i="14"/>
  <c r="AN2239" i="14" s="1"/>
  <c r="AO2239" i="14"/>
  <c r="AP2239" i="14" s="1"/>
  <c r="AQ2239" i="14"/>
  <c r="AR2239" i="14" s="1"/>
  <c r="AK2240" i="14"/>
  <c r="AL2240" i="14" s="1"/>
  <c r="AM2240" i="14"/>
  <c r="AN2240" i="14" s="1"/>
  <c r="AO2240" i="14"/>
  <c r="AP2240" i="14" s="1"/>
  <c r="AQ2240" i="14"/>
  <c r="AR2240" i="14" s="1"/>
  <c r="AK2241" i="14"/>
  <c r="AL2241" i="14" s="1"/>
  <c r="AM2241" i="14"/>
  <c r="AN2241" i="14" s="1"/>
  <c r="AO2241" i="14"/>
  <c r="AP2241" i="14" s="1"/>
  <c r="AQ2241" i="14"/>
  <c r="AR2241" i="14" s="1"/>
  <c r="AK2242" i="14"/>
  <c r="AL2242" i="14" s="1"/>
  <c r="AM2242" i="14"/>
  <c r="AN2242" i="14" s="1"/>
  <c r="AO2242" i="14"/>
  <c r="AP2242" i="14" s="1"/>
  <c r="AQ2242" i="14"/>
  <c r="AR2242" i="14" s="1"/>
  <c r="AK2243" i="14"/>
  <c r="AL2243" i="14" s="1"/>
  <c r="AM2243" i="14"/>
  <c r="AN2243" i="14" s="1"/>
  <c r="AO2243" i="14"/>
  <c r="AP2243" i="14" s="1"/>
  <c r="AQ2243" i="14"/>
  <c r="AR2243" i="14" s="1"/>
  <c r="AK668" i="14"/>
  <c r="AL668" i="14" s="1"/>
  <c r="AM668" i="14"/>
  <c r="AN668" i="14" s="1"/>
  <c r="AO668" i="14"/>
  <c r="AP668" i="14" s="1"/>
  <c r="AQ668" i="14"/>
  <c r="AR668" i="14" s="1"/>
  <c r="AK669" i="14"/>
  <c r="AL669" i="14" s="1"/>
  <c r="AM669" i="14"/>
  <c r="AN669" i="14" s="1"/>
  <c r="AO669" i="14"/>
  <c r="AP669" i="14" s="1"/>
  <c r="AQ669" i="14"/>
  <c r="AR669" i="14" s="1"/>
  <c r="AK2244" i="14"/>
  <c r="AL2244" i="14" s="1"/>
  <c r="AM2244" i="14"/>
  <c r="AN2244" i="14" s="1"/>
  <c r="AO2244" i="14"/>
  <c r="AP2244" i="14" s="1"/>
  <c r="AQ2244" i="14"/>
  <c r="AR2244" i="14" s="1"/>
  <c r="AK2245" i="14"/>
  <c r="AL2245" i="14" s="1"/>
  <c r="AM2245" i="14"/>
  <c r="AN2245" i="14" s="1"/>
  <c r="AO2245" i="14"/>
  <c r="AP2245" i="14" s="1"/>
  <c r="AQ2245" i="14"/>
  <c r="AR2245" i="14" s="1"/>
  <c r="AK2246" i="14"/>
  <c r="AL2246" i="14" s="1"/>
  <c r="AM2246" i="14"/>
  <c r="AN2246" i="14" s="1"/>
  <c r="AO2246" i="14"/>
  <c r="AP2246" i="14" s="1"/>
  <c r="AQ2246" i="14"/>
  <c r="AR2246" i="14" s="1"/>
  <c r="AK2247" i="14"/>
  <c r="AL2247" i="14" s="1"/>
  <c r="AM2247" i="14"/>
  <c r="AN2247" i="14" s="1"/>
  <c r="AO2247" i="14"/>
  <c r="AP2247" i="14" s="1"/>
  <c r="AQ2247" i="14"/>
  <c r="AR2247" i="14" s="1"/>
  <c r="AK670" i="14"/>
  <c r="AL670" i="14" s="1"/>
  <c r="AM670" i="14"/>
  <c r="AN670" i="14" s="1"/>
  <c r="AO670" i="14"/>
  <c r="AP670" i="14" s="1"/>
  <c r="AQ670" i="14"/>
  <c r="AR670" i="14" s="1"/>
  <c r="AK671" i="14"/>
  <c r="AL671" i="14" s="1"/>
  <c r="AM671" i="14"/>
  <c r="AN671" i="14" s="1"/>
  <c r="AO671" i="14"/>
  <c r="AP671" i="14" s="1"/>
  <c r="AQ671" i="14"/>
  <c r="AR671" i="14" s="1"/>
  <c r="AK2248" i="14"/>
  <c r="AL2248" i="14" s="1"/>
  <c r="AM2248" i="14"/>
  <c r="AN2248" i="14" s="1"/>
  <c r="AO2248" i="14"/>
  <c r="AP2248" i="14" s="1"/>
  <c r="AQ2248" i="14"/>
  <c r="AR2248" i="14" s="1"/>
  <c r="AK2249" i="14"/>
  <c r="AL2249" i="14" s="1"/>
  <c r="AM2249" i="14"/>
  <c r="AN2249" i="14" s="1"/>
  <c r="AO2249" i="14"/>
  <c r="AP2249" i="14" s="1"/>
  <c r="AQ2249" i="14"/>
  <c r="AR2249" i="14" s="1"/>
  <c r="AK672" i="14"/>
  <c r="AL672" i="14" s="1"/>
  <c r="AM672" i="14"/>
  <c r="AN672" i="14" s="1"/>
  <c r="AO672" i="14"/>
  <c r="AP672" i="14" s="1"/>
  <c r="AQ672" i="14"/>
  <c r="AR672" i="14" s="1"/>
  <c r="AK673" i="14"/>
  <c r="AL673" i="14" s="1"/>
  <c r="AM673" i="14"/>
  <c r="AN673" i="14" s="1"/>
  <c r="AO673" i="14"/>
  <c r="AP673" i="14" s="1"/>
  <c r="AQ673" i="14"/>
  <c r="AR673" i="14" s="1"/>
  <c r="AK674" i="14"/>
  <c r="AL674" i="14" s="1"/>
  <c r="AM674" i="14"/>
  <c r="AN674" i="14" s="1"/>
  <c r="AO674" i="14"/>
  <c r="AP674" i="14" s="1"/>
  <c r="AQ674" i="14"/>
  <c r="AR674" i="14" s="1"/>
  <c r="AK675" i="14"/>
  <c r="AL675" i="14" s="1"/>
  <c r="AM675" i="14"/>
  <c r="AN675" i="14" s="1"/>
  <c r="AO675" i="14"/>
  <c r="AP675" i="14" s="1"/>
  <c r="AQ675" i="14"/>
  <c r="AR675" i="14" s="1"/>
  <c r="AK676" i="14"/>
  <c r="AL676" i="14" s="1"/>
  <c r="AM676" i="14"/>
  <c r="AN676" i="14" s="1"/>
  <c r="AO676" i="14"/>
  <c r="AP676" i="14" s="1"/>
  <c r="AQ676" i="14"/>
  <c r="AR676" i="14" s="1"/>
  <c r="AK677" i="14"/>
  <c r="AL677" i="14" s="1"/>
  <c r="AM677" i="14"/>
  <c r="AN677" i="14" s="1"/>
  <c r="AO677" i="14"/>
  <c r="AP677" i="14" s="1"/>
  <c r="AQ677" i="14"/>
  <c r="AR677" i="14" s="1"/>
  <c r="AK2250" i="14"/>
  <c r="AL2250" i="14" s="1"/>
  <c r="AM2250" i="14"/>
  <c r="AN2250" i="14" s="1"/>
  <c r="AO2250" i="14"/>
  <c r="AP2250" i="14" s="1"/>
  <c r="AQ2250" i="14"/>
  <c r="AR2250" i="14" s="1"/>
  <c r="AK2251" i="14"/>
  <c r="AL2251" i="14" s="1"/>
  <c r="AM2251" i="14"/>
  <c r="AN2251" i="14" s="1"/>
  <c r="AO2251" i="14"/>
  <c r="AP2251" i="14" s="1"/>
  <c r="AQ2251" i="14"/>
  <c r="AR2251" i="14" s="1"/>
  <c r="AK678" i="14"/>
  <c r="AL678" i="14" s="1"/>
  <c r="AM678" i="14"/>
  <c r="AN678" i="14" s="1"/>
  <c r="AO678" i="14"/>
  <c r="AP678" i="14" s="1"/>
  <c r="AQ678" i="14"/>
  <c r="AR678" i="14" s="1"/>
  <c r="AK679" i="14"/>
  <c r="AL679" i="14" s="1"/>
  <c r="AM679" i="14"/>
  <c r="AN679" i="14" s="1"/>
  <c r="AO679" i="14"/>
  <c r="AP679" i="14" s="1"/>
  <c r="AQ679" i="14"/>
  <c r="AR679" i="14" s="1"/>
  <c r="AK2252" i="14"/>
  <c r="AL2252" i="14" s="1"/>
  <c r="AM2252" i="14"/>
  <c r="AN2252" i="14" s="1"/>
  <c r="AO2252" i="14"/>
  <c r="AP2252" i="14" s="1"/>
  <c r="AQ2252" i="14"/>
  <c r="AR2252" i="14" s="1"/>
  <c r="AK2253" i="14"/>
  <c r="AL2253" i="14" s="1"/>
  <c r="AM2253" i="14"/>
  <c r="AN2253" i="14" s="1"/>
  <c r="AO2253" i="14"/>
  <c r="AP2253" i="14" s="1"/>
  <c r="AQ2253" i="14"/>
  <c r="AR2253" i="14" s="1"/>
  <c r="AK2254" i="14"/>
  <c r="AL2254" i="14" s="1"/>
  <c r="AM2254" i="14"/>
  <c r="AN2254" i="14" s="1"/>
  <c r="AO2254" i="14"/>
  <c r="AP2254" i="14" s="1"/>
  <c r="AQ2254" i="14"/>
  <c r="AR2254" i="14" s="1"/>
  <c r="AK2255" i="14"/>
  <c r="AL2255" i="14" s="1"/>
  <c r="AM2255" i="14"/>
  <c r="AN2255" i="14" s="1"/>
  <c r="AO2255" i="14"/>
  <c r="AP2255" i="14" s="1"/>
  <c r="AQ2255" i="14"/>
  <c r="AR2255" i="14" s="1"/>
  <c r="AK2256" i="14"/>
  <c r="AL2256" i="14" s="1"/>
  <c r="AM2256" i="14"/>
  <c r="AN2256" i="14" s="1"/>
  <c r="AO2256" i="14"/>
  <c r="AP2256" i="14" s="1"/>
  <c r="AQ2256" i="14"/>
  <c r="AR2256" i="14" s="1"/>
  <c r="AK2257" i="14"/>
  <c r="AL2257" i="14" s="1"/>
  <c r="AM2257" i="14"/>
  <c r="AN2257" i="14" s="1"/>
  <c r="AO2257" i="14"/>
  <c r="AP2257" i="14" s="1"/>
  <c r="AQ2257" i="14"/>
  <c r="AR2257" i="14" s="1"/>
  <c r="AK2258" i="14"/>
  <c r="AL2258" i="14" s="1"/>
  <c r="AM2258" i="14"/>
  <c r="AN2258" i="14" s="1"/>
  <c r="AO2258" i="14"/>
  <c r="AP2258" i="14" s="1"/>
  <c r="AQ2258" i="14"/>
  <c r="AR2258" i="14" s="1"/>
  <c r="AK2259" i="14"/>
  <c r="AL2259" i="14" s="1"/>
  <c r="AM2259" i="14"/>
  <c r="AN2259" i="14" s="1"/>
  <c r="AO2259" i="14"/>
  <c r="AP2259" i="14" s="1"/>
  <c r="AQ2259" i="14"/>
  <c r="AR2259" i="14" s="1"/>
  <c r="AK2260" i="14"/>
  <c r="AL2260" i="14" s="1"/>
  <c r="AM2260" i="14"/>
  <c r="AN2260" i="14" s="1"/>
  <c r="AO2260" i="14"/>
  <c r="AP2260" i="14" s="1"/>
  <c r="AQ2260" i="14"/>
  <c r="AR2260" i="14" s="1"/>
  <c r="AK2261" i="14"/>
  <c r="AL2261" i="14" s="1"/>
  <c r="AM2261" i="14"/>
  <c r="AN2261" i="14" s="1"/>
  <c r="AO2261" i="14"/>
  <c r="AP2261" i="14" s="1"/>
  <c r="AQ2261" i="14"/>
  <c r="AR2261" i="14" s="1"/>
  <c r="AK2262" i="14"/>
  <c r="AL2262" i="14" s="1"/>
  <c r="AM2262" i="14"/>
  <c r="AN2262" i="14" s="1"/>
  <c r="AO2262" i="14"/>
  <c r="AP2262" i="14" s="1"/>
  <c r="AQ2262" i="14"/>
  <c r="AR2262" i="14" s="1"/>
  <c r="AK2263" i="14"/>
  <c r="AL2263" i="14" s="1"/>
  <c r="AM2263" i="14"/>
  <c r="AN2263" i="14" s="1"/>
  <c r="AO2263" i="14"/>
  <c r="AP2263" i="14" s="1"/>
  <c r="AQ2263" i="14"/>
  <c r="AR2263" i="14" s="1"/>
  <c r="AK2264" i="14"/>
  <c r="AL2264" i="14" s="1"/>
  <c r="AM2264" i="14"/>
  <c r="AN2264" i="14" s="1"/>
  <c r="AO2264" i="14"/>
  <c r="AP2264" i="14" s="1"/>
  <c r="AQ2264" i="14"/>
  <c r="AR2264" i="14" s="1"/>
  <c r="AK681" i="14"/>
  <c r="AL681" i="14" s="1"/>
  <c r="AM681" i="14"/>
  <c r="AN681" i="14" s="1"/>
  <c r="AO681" i="14"/>
  <c r="AP681" i="14" s="1"/>
  <c r="AQ681" i="14"/>
  <c r="AR681" i="14" s="1"/>
  <c r="AK682" i="14"/>
  <c r="AL682" i="14" s="1"/>
  <c r="AM682" i="14"/>
  <c r="AN682" i="14" s="1"/>
  <c r="AO682" i="14"/>
  <c r="AP682" i="14" s="1"/>
  <c r="AQ682" i="14"/>
  <c r="AR682" i="14" s="1"/>
  <c r="AK2265" i="14"/>
  <c r="AL2265" i="14" s="1"/>
  <c r="AM2265" i="14"/>
  <c r="AN2265" i="14" s="1"/>
  <c r="AO2265" i="14"/>
  <c r="AP2265" i="14" s="1"/>
  <c r="AQ2265" i="14"/>
  <c r="AR2265" i="14" s="1"/>
  <c r="AK2266" i="14"/>
  <c r="AL2266" i="14" s="1"/>
  <c r="AM2266" i="14"/>
  <c r="AN2266" i="14" s="1"/>
  <c r="AO2266" i="14"/>
  <c r="AP2266" i="14" s="1"/>
  <c r="AQ2266" i="14"/>
  <c r="AR2266" i="14" s="1"/>
  <c r="AK2267" i="14"/>
  <c r="AL2267" i="14" s="1"/>
  <c r="AM2267" i="14"/>
  <c r="AN2267" i="14" s="1"/>
  <c r="AO2267" i="14"/>
  <c r="AP2267" i="14" s="1"/>
  <c r="AQ2267" i="14"/>
  <c r="AR2267" i="14" s="1"/>
  <c r="AK683" i="14"/>
  <c r="AL683" i="14" s="1"/>
  <c r="AM683" i="14"/>
  <c r="AN683" i="14" s="1"/>
  <c r="AO683" i="14"/>
  <c r="AP683" i="14" s="1"/>
  <c r="AQ683" i="14"/>
  <c r="AR683" i="14" s="1"/>
  <c r="AK684" i="14"/>
  <c r="AL684" i="14" s="1"/>
  <c r="AM684" i="14"/>
  <c r="AN684" i="14" s="1"/>
  <c r="AO684" i="14"/>
  <c r="AP684" i="14" s="1"/>
  <c r="AQ684" i="14"/>
  <c r="AR684" i="14" s="1"/>
  <c r="AK2268" i="14"/>
  <c r="AL2268" i="14" s="1"/>
  <c r="AM2268" i="14"/>
  <c r="AN2268" i="14" s="1"/>
  <c r="AO2268" i="14"/>
  <c r="AP2268" i="14" s="1"/>
  <c r="AQ2268" i="14"/>
  <c r="AR2268" i="14" s="1"/>
  <c r="AK685" i="14"/>
  <c r="AL685" i="14" s="1"/>
  <c r="AM685" i="14"/>
  <c r="AN685" i="14" s="1"/>
  <c r="AO685" i="14"/>
  <c r="AP685" i="14" s="1"/>
  <c r="AQ685" i="14"/>
  <c r="AR685" i="14" s="1"/>
  <c r="AK2269" i="14"/>
  <c r="AL2269" i="14" s="1"/>
  <c r="AM2269" i="14"/>
  <c r="AN2269" i="14" s="1"/>
  <c r="AO2269" i="14"/>
  <c r="AP2269" i="14" s="1"/>
  <c r="AQ2269" i="14"/>
  <c r="AR2269" i="14" s="1"/>
  <c r="AK2270" i="14"/>
  <c r="AL2270" i="14" s="1"/>
  <c r="AM2270" i="14"/>
  <c r="AN2270" i="14" s="1"/>
  <c r="AO2270" i="14"/>
  <c r="AP2270" i="14" s="1"/>
  <c r="AQ2270" i="14"/>
  <c r="AR2270" i="14" s="1"/>
  <c r="AK686" i="14"/>
  <c r="AL686" i="14" s="1"/>
  <c r="AM686" i="14"/>
  <c r="AN686" i="14" s="1"/>
  <c r="AO686" i="14"/>
  <c r="AP686" i="14" s="1"/>
  <c r="AQ686" i="14"/>
  <c r="AR686" i="14" s="1"/>
  <c r="AK2271" i="14"/>
  <c r="AL2271" i="14" s="1"/>
  <c r="AM2271" i="14"/>
  <c r="AN2271" i="14" s="1"/>
  <c r="AO2271" i="14"/>
  <c r="AP2271" i="14" s="1"/>
  <c r="AQ2271" i="14"/>
  <c r="AR2271" i="14" s="1"/>
  <c r="AK687" i="14"/>
  <c r="AL687" i="14" s="1"/>
  <c r="AM687" i="14"/>
  <c r="AN687" i="14" s="1"/>
  <c r="AO687" i="14"/>
  <c r="AP687" i="14" s="1"/>
  <c r="AQ687" i="14"/>
  <c r="AR687" i="14" s="1"/>
  <c r="AK688" i="14"/>
  <c r="AL688" i="14" s="1"/>
  <c r="AM688" i="14"/>
  <c r="AN688" i="14" s="1"/>
  <c r="AO688" i="14"/>
  <c r="AP688" i="14" s="1"/>
  <c r="AQ688" i="14"/>
  <c r="AR688" i="14" s="1"/>
  <c r="AK2272" i="14"/>
  <c r="AL2272" i="14" s="1"/>
  <c r="AM2272" i="14"/>
  <c r="AN2272" i="14" s="1"/>
  <c r="AO2272" i="14"/>
  <c r="AP2272" i="14" s="1"/>
  <c r="AQ2272" i="14"/>
  <c r="AR2272" i="14" s="1"/>
  <c r="AK2273" i="14"/>
  <c r="AL2273" i="14" s="1"/>
  <c r="AM2273" i="14"/>
  <c r="AN2273" i="14" s="1"/>
  <c r="AO2273" i="14"/>
  <c r="AP2273" i="14" s="1"/>
  <c r="AQ2273" i="14"/>
  <c r="AR2273" i="14" s="1"/>
  <c r="AK689" i="14"/>
  <c r="AL689" i="14" s="1"/>
  <c r="AM689" i="14"/>
  <c r="AN689" i="14" s="1"/>
  <c r="AO689" i="14"/>
  <c r="AP689" i="14" s="1"/>
  <c r="AQ689" i="14"/>
  <c r="AR689" i="14" s="1"/>
  <c r="AK2274" i="14"/>
  <c r="AL2274" i="14" s="1"/>
  <c r="AM2274" i="14"/>
  <c r="AN2274" i="14" s="1"/>
  <c r="AO2274" i="14"/>
  <c r="AP2274" i="14" s="1"/>
  <c r="AQ2274" i="14"/>
  <c r="AR2274" i="14" s="1"/>
  <c r="AK2275" i="14"/>
  <c r="AL2275" i="14" s="1"/>
  <c r="AM2275" i="14"/>
  <c r="AN2275" i="14" s="1"/>
  <c r="AO2275" i="14"/>
  <c r="AP2275" i="14" s="1"/>
  <c r="AQ2275" i="14"/>
  <c r="AR2275" i="14" s="1"/>
  <c r="AK690" i="14"/>
  <c r="AL690" i="14" s="1"/>
  <c r="AM690" i="14"/>
  <c r="AN690" i="14" s="1"/>
  <c r="AO690" i="14"/>
  <c r="AP690" i="14" s="1"/>
  <c r="AQ690" i="14"/>
  <c r="AR690" i="14" s="1"/>
  <c r="AK691" i="14"/>
  <c r="AL691" i="14" s="1"/>
  <c r="AM691" i="14"/>
  <c r="AN691" i="14" s="1"/>
  <c r="AO691" i="14"/>
  <c r="AP691" i="14" s="1"/>
  <c r="AQ691" i="14"/>
  <c r="AR691" i="14" s="1"/>
  <c r="AK692" i="14"/>
  <c r="AL692" i="14" s="1"/>
  <c r="AM692" i="14"/>
  <c r="AN692" i="14" s="1"/>
  <c r="AO692" i="14"/>
  <c r="AP692" i="14" s="1"/>
  <c r="AQ692" i="14"/>
  <c r="AR692" i="14" s="1"/>
  <c r="AK693" i="14"/>
  <c r="AL693" i="14" s="1"/>
  <c r="AM693" i="14"/>
  <c r="AN693" i="14" s="1"/>
  <c r="AO693" i="14"/>
  <c r="AP693" i="14" s="1"/>
  <c r="AQ693" i="14"/>
  <c r="AR693" i="14" s="1"/>
  <c r="AK694" i="14"/>
  <c r="AL694" i="14" s="1"/>
  <c r="AM694" i="14"/>
  <c r="AN694" i="14" s="1"/>
  <c r="AO694" i="14"/>
  <c r="AP694" i="14" s="1"/>
  <c r="AQ694" i="14"/>
  <c r="AR694" i="14" s="1"/>
  <c r="AK695" i="14"/>
  <c r="AL695" i="14" s="1"/>
  <c r="AM695" i="14"/>
  <c r="AN695" i="14" s="1"/>
  <c r="AO695" i="14"/>
  <c r="AP695" i="14" s="1"/>
  <c r="AQ695" i="14"/>
  <c r="AR695" i="14" s="1"/>
  <c r="AK696" i="14"/>
  <c r="AL696" i="14" s="1"/>
  <c r="AM696" i="14"/>
  <c r="AN696" i="14" s="1"/>
  <c r="AO696" i="14"/>
  <c r="AP696" i="14" s="1"/>
  <c r="AQ696" i="14"/>
  <c r="AR696" i="14" s="1"/>
  <c r="AK2276" i="14"/>
  <c r="AL2276" i="14" s="1"/>
  <c r="AM2276" i="14"/>
  <c r="AN2276" i="14" s="1"/>
  <c r="AO2276" i="14"/>
  <c r="AP2276" i="14" s="1"/>
  <c r="AQ2276" i="14"/>
  <c r="AR2276" i="14" s="1"/>
  <c r="AK2277" i="14"/>
  <c r="AL2277" i="14" s="1"/>
  <c r="AM2277" i="14"/>
  <c r="AN2277" i="14" s="1"/>
  <c r="AO2277" i="14"/>
  <c r="AP2277" i="14" s="1"/>
  <c r="AQ2277" i="14"/>
  <c r="AR2277" i="14" s="1"/>
  <c r="AK697" i="14"/>
  <c r="AL697" i="14" s="1"/>
  <c r="AM697" i="14"/>
  <c r="AN697" i="14" s="1"/>
  <c r="AO697" i="14"/>
  <c r="AP697" i="14" s="1"/>
  <c r="AQ697" i="14"/>
  <c r="AR697" i="14" s="1"/>
  <c r="AK698" i="14"/>
  <c r="AL698" i="14" s="1"/>
  <c r="AM698" i="14"/>
  <c r="AN698" i="14" s="1"/>
  <c r="AO698" i="14"/>
  <c r="AP698" i="14" s="1"/>
  <c r="AQ698" i="14"/>
  <c r="AR698" i="14" s="1"/>
  <c r="AK2278" i="14"/>
  <c r="AL2278" i="14" s="1"/>
  <c r="AM2278" i="14"/>
  <c r="AN2278" i="14" s="1"/>
  <c r="AO2278" i="14"/>
  <c r="AP2278" i="14" s="1"/>
  <c r="AQ2278" i="14"/>
  <c r="AR2278" i="14" s="1"/>
  <c r="AK2279" i="14"/>
  <c r="AL2279" i="14" s="1"/>
  <c r="AM2279" i="14"/>
  <c r="AN2279" i="14" s="1"/>
  <c r="AO2279" i="14"/>
  <c r="AP2279" i="14" s="1"/>
  <c r="AQ2279" i="14"/>
  <c r="AR2279" i="14" s="1"/>
  <c r="AK2280" i="14"/>
  <c r="AL2280" i="14" s="1"/>
  <c r="AM2280" i="14"/>
  <c r="AN2280" i="14" s="1"/>
  <c r="AO2280" i="14"/>
  <c r="AP2280" i="14" s="1"/>
  <c r="AQ2280" i="14"/>
  <c r="AR2280" i="14" s="1"/>
  <c r="AK2281" i="14"/>
  <c r="AL2281" i="14" s="1"/>
  <c r="AM2281" i="14"/>
  <c r="AN2281" i="14" s="1"/>
  <c r="AO2281" i="14"/>
  <c r="AP2281" i="14" s="1"/>
  <c r="AQ2281" i="14"/>
  <c r="AR2281" i="14" s="1"/>
  <c r="AK699" i="14"/>
  <c r="AL699" i="14" s="1"/>
  <c r="AM699" i="14"/>
  <c r="AN699" i="14" s="1"/>
  <c r="AO699" i="14"/>
  <c r="AP699" i="14" s="1"/>
  <c r="AQ699" i="14"/>
  <c r="AR699" i="14" s="1"/>
  <c r="AK700" i="14"/>
  <c r="AL700" i="14" s="1"/>
  <c r="AM700" i="14"/>
  <c r="AN700" i="14" s="1"/>
  <c r="AO700" i="14"/>
  <c r="AP700" i="14" s="1"/>
  <c r="AQ700" i="14"/>
  <c r="AR700" i="14" s="1"/>
  <c r="AK2282" i="14"/>
  <c r="AL2282" i="14" s="1"/>
  <c r="AM2282" i="14"/>
  <c r="AN2282" i="14" s="1"/>
  <c r="AO2282" i="14"/>
  <c r="AP2282" i="14" s="1"/>
  <c r="AQ2282" i="14"/>
  <c r="AR2282" i="14" s="1"/>
  <c r="AK2283" i="14"/>
  <c r="AL2283" i="14" s="1"/>
  <c r="AM2283" i="14"/>
  <c r="AN2283" i="14" s="1"/>
  <c r="AO2283" i="14"/>
  <c r="AP2283" i="14" s="1"/>
  <c r="AQ2283" i="14"/>
  <c r="AR2283" i="14" s="1"/>
  <c r="AK703" i="14"/>
  <c r="AL703" i="14" s="1"/>
  <c r="AM703" i="14"/>
  <c r="AN703" i="14" s="1"/>
  <c r="AO703" i="14"/>
  <c r="AP703" i="14" s="1"/>
  <c r="AQ703" i="14"/>
  <c r="AR703" i="14" s="1"/>
  <c r="AK704" i="14"/>
  <c r="AL704" i="14" s="1"/>
  <c r="AM704" i="14"/>
  <c r="AN704" i="14" s="1"/>
  <c r="AO704" i="14"/>
  <c r="AP704" i="14" s="1"/>
  <c r="AQ704" i="14"/>
  <c r="AR704" i="14" s="1"/>
  <c r="AK701" i="14"/>
  <c r="AL701" i="14" s="1"/>
  <c r="AM701" i="14"/>
  <c r="AN701" i="14" s="1"/>
  <c r="AO701" i="14"/>
  <c r="AP701" i="14" s="1"/>
  <c r="AQ701" i="14"/>
  <c r="AR701" i="14" s="1"/>
  <c r="AK702" i="14"/>
  <c r="AL702" i="14" s="1"/>
  <c r="AM702" i="14"/>
  <c r="AN702" i="14" s="1"/>
  <c r="AO702" i="14"/>
  <c r="AP702" i="14" s="1"/>
  <c r="AQ702" i="14"/>
  <c r="AR702" i="14" s="1"/>
  <c r="AK707" i="14"/>
  <c r="AL707" i="14" s="1"/>
  <c r="AM707" i="14"/>
  <c r="AN707" i="14" s="1"/>
  <c r="AO707" i="14"/>
  <c r="AP707" i="14" s="1"/>
  <c r="AQ707" i="14"/>
  <c r="AR707" i="14" s="1"/>
  <c r="AK708" i="14"/>
  <c r="AL708" i="14" s="1"/>
  <c r="AM708" i="14"/>
  <c r="AN708" i="14" s="1"/>
  <c r="AO708" i="14"/>
  <c r="AP708" i="14" s="1"/>
  <c r="AQ708" i="14"/>
  <c r="AR708" i="14" s="1"/>
  <c r="AK705" i="14"/>
  <c r="AL705" i="14" s="1"/>
  <c r="AM705" i="14"/>
  <c r="AN705" i="14" s="1"/>
  <c r="AO705" i="14"/>
  <c r="AP705" i="14" s="1"/>
  <c r="AQ705" i="14"/>
  <c r="AR705" i="14" s="1"/>
  <c r="AK706" i="14"/>
  <c r="AL706" i="14" s="1"/>
  <c r="AM706" i="14"/>
  <c r="AN706" i="14" s="1"/>
  <c r="AO706" i="14"/>
  <c r="AP706" i="14" s="1"/>
  <c r="AQ706" i="14"/>
  <c r="AR706" i="14" s="1"/>
  <c r="AK709" i="14"/>
  <c r="AL709" i="14" s="1"/>
  <c r="AM709" i="14"/>
  <c r="AN709" i="14" s="1"/>
  <c r="AO709" i="14"/>
  <c r="AP709" i="14" s="1"/>
  <c r="AQ709" i="14"/>
  <c r="AR709" i="14" s="1"/>
  <c r="AK710" i="14"/>
  <c r="AL710" i="14" s="1"/>
  <c r="AM710" i="14"/>
  <c r="AN710" i="14" s="1"/>
  <c r="AO710" i="14"/>
  <c r="AP710" i="14" s="1"/>
  <c r="AQ710" i="14"/>
  <c r="AR710" i="14" s="1"/>
  <c r="AK2284" i="14"/>
  <c r="AL2284" i="14" s="1"/>
  <c r="AM2284" i="14"/>
  <c r="AN2284" i="14" s="1"/>
  <c r="AO2284" i="14"/>
  <c r="AP2284" i="14" s="1"/>
  <c r="AQ2284" i="14"/>
  <c r="AR2284" i="14" s="1"/>
  <c r="AK2285" i="14"/>
  <c r="AL2285" i="14" s="1"/>
  <c r="AM2285" i="14"/>
  <c r="AN2285" i="14" s="1"/>
  <c r="AO2285" i="14"/>
  <c r="AP2285" i="14" s="1"/>
  <c r="AQ2285" i="14"/>
  <c r="AR2285" i="14" s="1"/>
  <c r="AK2286" i="14"/>
  <c r="AL2286" i="14" s="1"/>
  <c r="AM2286" i="14"/>
  <c r="AN2286" i="14" s="1"/>
  <c r="AO2286" i="14"/>
  <c r="AP2286" i="14" s="1"/>
  <c r="AQ2286" i="14"/>
  <c r="AR2286" i="14" s="1"/>
  <c r="AK2287" i="14"/>
  <c r="AL2287" i="14" s="1"/>
  <c r="AM2287" i="14"/>
  <c r="AN2287" i="14" s="1"/>
  <c r="AO2287" i="14"/>
  <c r="AP2287" i="14" s="1"/>
  <c r="AQ2287" i="14"/>
  <c r="AR2287" i="14" s="1"/>
  <c r="AK1044" i="14"/>
  <c r="AL1044" i="14" s="1"/>
  <c r="AM1044" i="14"/>
  <c r="AN1044" i="14" s="1"/>
  <c r="AO1044" i="14"/>
  <c r="AP1044" i="14" s="1"/>
  <c r="AQ1044" i="14"/>
  <c r="AR1044" i="14" s="1"/>
  <c r="AK1045" i="14"/>
  <c r="AL1045" i="14" s="1"/>
  <c r="AM1045" i="14"/>
  <c r="AN1045" i="14" s="1"/>
  <c r="AO1045" i="14"/>
  <c r="AP1045" i="14" s="1"/>
  <c r="AQ1045" i="14"/>
  <c r="AR1045" i="14" s="1"/>
  <c r="AK1493" i="14"/>
  <c r="AL1493" i="14" s="1"/>
  <c r="AM1493" i="14"/>
  <c r="AN1493" i="14" s="1"/>
  <c r="AO1493" i="14"/>
  <c r="AP1493" i="14" s="1"/>
  <c r="AQ1493" i="14"/>
  <c r="AR1493" i="14" s="1"/>
  <c r="AK1581" i="14"/>
  <c r="AL1581" i="14" s="1"/>
  <c r="AM1581" i="14"/>
  <c r="AN1581" i="14" s="1"/>
  <c r="AO1581" i="14"/>
  <c r="AP1581" i="14" s="1"/>
  <c r="AQ1581" i="14"/>
  <c r="AR1581" i="14" s="1"/>
  <c r="AK1582" i="14"/>
  <c r="AL1582" i="14" s="1"/>
  <c r="AM1582" i="14"/>
  <c r="AN1582" i="14" s="1"/>
  <c r="AO1582" i="14"/>
  <c r="AP1582" i="14" s="1"/>
  <c r="AQ1582" i="14"/>
  <c r="AR1582" i="14" s="1"/>
  <c r="AK1899" i="14"/>
  <c r="AL1899" i="14" s="1"/>
  <c r="AM1899" i="14"/>
  <c r="AN1899" i="14" s="1"/>
  <c r="AO1899" i="14"/>
  <c r="AP1899" i="14" s="1"/>
  <c r="AQ1899" i="14"/>
  <c r="AR1899" i="14" s="1"/>
  <c r="AK1900" i="14"/>
  <c r="AL1900" i="14" s="1"/>
  <c r="AM1900" i="14"/>
  <c r="AN1900" i="14" s="1"/>
  <c r="AO1900" i="14"/>
  <c r="AP1900" i="14" s="1"/>
  <c r="AQ1900" i="14"/>
  <c r="AR1900" i="14" s="1"/>
  <c r="AK1901" i="14"/>
  <c r="AL1901" i="14" s="1"/>
  <c r="AM1901" i="14"/>
  <c r="AN1901" i="14" s="1"/>
  <c r="AO1901" i="14"/>
  <c r="AP1901" i="14" s="1"/>
  <c r="AQ1901" i="14"/>
  <c r="AR1901" i="14" s="1"/>
  <c r="AK1950" i="14"/>
  <c r="AL1950" i="14" s="1"/>
  <c r="AM1950" i="14"/>
  <c r="AN1950" i="14" s="1"/>
  <c r="AO1950" i="14"/>
  <c r="AP1950" i="14" s="1"/>
  <c r="AQ1950" i="14"/>
  <c r="AR1950" i="14" s="1"/>
  <c r="AK1951" i="14"/>
  <c r="AL1951" i="14" s="1"/>
  <c r="AM1951" i="14"/>
  <c r="AN1951" i="14" s="1"/>
  <c r="AO1951" i="14"/>
  <c r="AP1951" i="14" s="1"/>
  <c r="AQ1951" i="14"/>
  <c r="AR1951" i="14" s="1"/>
  <c r="AK1952" i="14"/>
  <c r="AL1952" i="14" s="1"/>
  <c r="AM1952" i="14"/>
  <c r="AN1952" i="14" s="1"/>
  <c r="AO1952" i="14"/>
  <c r="AP1952" i="14" s="1"/>
  <c r="AQ1952" i="14"/>
  <c r="AR1952" i="14" s="1"/>
  <c r="AK2069" i="14"/>
  <c r="AL2069" i="14" s="1"/>
  <c r="AM2069" i="14"/>
  <c r="AN2069" i="14" s="1"/>
  <c r="AO2069" i="14"/>
  <c r="AP2069" i="14" s="1"/>
  <c r="AQ2069" i="14"/>
  <c r="AR2069" i="14" s="1"/>
  <c r="AK1583" i="14"/>
  <c r="AL1583" i="14" s="1"/>
  <c r="AM1583" i="14"/>
  <c r="AN1583" i="14" s="1"/>
  <c r="AO1583" i="14"/>
  <c r="AP1583" i="14" s="1"/>
  <c r="AQ1583" i="14"/>
  <c r="AR1583" i="14" s="1"/>
  <c r="AK1584" i="14"/>
  <c r="AL1584" i="14" s="1"/>
  <c r="AM1584" i="14"/>
  <c r="AN1584" i="14" s="1"/>
  <c r="AO1584" i="14"/>
  <c r="AP1584" i="14" s="1"/>
  <c r="AQ1584" i="14"/>
  <c r="AR1584" i="14" s="1"/>
  <c r="AK1046" i="14"/>
  <c r="AL1046" i="14" s="1"/>
  <c r="AM1046" i="14"/>
  <c r="AN1046" i="14" s="1"/>
  <c r="AO1046" i="14"/>
  <c r="AP1046" i="14" s="1"/>
  <c r="AQ1046" i="14"/>
  <c r="AR1046" i="14" s="1"/>
  <c r="AK1585" i="14"/>
  <c r="AL1585" i="14" s="1"/>
  <c r="AM1585" i="14"/>
  <c r="AN1585" i="14" s="1"/>
  <c r="AO1585" i="14"/>
  <c r="AP1585" i="14" s="1"/>
  <c r="AQ1585" i="14"/>
  <c r="AR1585" i="14" s="1"/>
  <c r="AK1504" i="14"/>
  <c r="AL1504" i="14" s="1"/>
  <c r="AM1504" i="14"/>
  <c r="AN1504" i="14" s="1"/>
  <c r="AO1504" i="14"/>
  <c r="AP1504" i="14" s="1"/>
  <c r="AQ1504" i="14"/>
  <c r="AR1504" i="14" s="1"/>
  <c r="AK14" i="14"/>
  <c r="AL14" i="14" s="1"/>
  <c r="AM14" i="14"/>
  <c r="AN14" i="14" s="1"/>
  <c r="AO14" i="14"/>
  <c r="AP14" i="14" s="1"/>
  <c r="AQ14" i="14"/>
  <c r="AR14" i="14" s="1"/>
  <c r="AK15" i="14"/>
  <c r="AL15" i="14" s="1"/>
  <c r="AM15" i="14"/>
  <c r="AN15" i="14" s="1"/>
  <c r="AO15" i="14"/>
  <c r="AP15" i="14" s="1"/>
  <c r="AQ15" i="14"/>
  <c r="AR15" i="14" s="1"/>
  <c r="AK16" i="14"/>
  <c r="AL16" i="14" s="1"/>
  <c r="AM16" i="14"/>
  <c r="AN16" i="14" s="1"/>
  <c r="AO16" i="14"/>
  <c r="AP16" i="14" s="1"/>
  <c r="AQ16" i="14"/>
  <c r="AR16" i="14" s="1"/>
  <c r="AK17" i="14"/>
  <c r="AL17" i="14" s="1"/>
  <c r="AM17" i="14"/>
  <c r="AN17" i="14" s="1"/>
  <c r="AO17" i="14"/>
  <c r="AP17" i="14" s="1"/>
  <c r="AQ17" i="14"/>
  <c r="AR17" i="14" s="1"/>
  <c r="AK22" i="14"/>
  <c r="AL22" i="14" s="1"/>
  <c r="AM22" i="14"/>
  <c r="AN22" i="14" s="1"/>
  <c r="AO22" i="14"/>
  <c r="AP22" i="14" s="1"/>
  <c r="AQ22" i="14"/>
  <c r="AR22" i="14" s="1"/>
  <c r="AK23" i="14"/>
  <c r="AL23" i="14" s="1"/>
  <c r="AM23" i="14"/>
  <c r="AN23" i="14" s="1"/>
  <c r="AO23" i="14"/>
  <c r="AP23" i="14" s="1"/>
  <c r="AQ23" i="14"/>
  <c r="AR23" i="14" s="1"/>
  <c r="AK24" i="14"/>
  <c r="AL24" i="14" s="1"/>
  <c r="AM24" i="14"/>
  <c r="AN24" i="14" s="1"/>
  <c r="AO24" i="14"/>
  <c r="AP24" i="14" s="1"/>
  <c r="AQ24" i="14"/>
  <c r="AR24" i="14" s="1"/>
  <c r="AK25" i="14"/>
  <c r="AL25" i="14" s="1"/>
  <c r="AM25" i="14"/>
  <c r="AN25" i="14" s="1"/>
  <c r="AO25" i="14"/>
  <c r="AP25" i="14" s="1"/>
  <c r="AQ25" i="14"/>
  <c r="AR25" i="14" s="1"/>
  <c r="AK926" i="14"/>
  <c r="AL926" i="14" s="1"/>
  <c r="AM926" i="14"/>
  <c r="AN926" i="14" s="1"/>
  <c r="AO926" i="14"/>
  <c r="AP926" i="14" s="1"/>
  <c r="AQ926" i="14"/>
  <c r="AR926" i="14" s="1"/>
  <c r="AK927" i="14"/>
  <c r="AL927" i="14" s="1"/>
  <c r="AM927" i="14"/>
  <c r="AN927" i="14" s="1"/>
  <c r="AO927" i="14"/>
  <c r="AP927" i="14" s="1"/>
  <c r="AQ927" i="14"/>
  <c r="AR927" i="14" s="1"/>
  <c r="AK928" i="14"/>
  <c r="AL928" i="14" s="1"/>
  <c r="AM928" i="14"/>
  <c r="AN928" i="14" s="1"/>
  <c r="AO928" i="14"/>
  <c r="AP928" i="14" s="1"/>
  <c r="AQ928" i="14"/>
  <c r="AR928" i="14" s="1"/>
  <c r="AK929" i="14"/>
  <c r="AL929" i="14" s="1"/>
  <c r="AM929" i="14"/>
  <c r="AN929" i="14" s="1"/>
  <c r="AO929" i="14"/>
  <c r="AP929" i="14" s="1"/>
  <c r="AQ929" i="14"/>
  <c r="AR929" i="14" s="1"/>
  <c r="AK930" i="14"/>
  <c r="AL930" i="14" s="1"/>
  <c r="AM930" i="14"/>
  <c r="AN930" i="14" s="1"/>
  <c r="AO930" i="14"/>
  <c r="AP930" i="14" s="1"/>
  <c r="AQ930" i="14"/>
  <c r="AR930" i="14" s="1"/>
  <c r="AK931" i="14"/>
  <c r="AL931" i="14" s="1"/>
  <c r="AM931" i="14"/>
  <c r="AN931" i="14" s="1"/>
  <c r="AO931" i="14"/>
  <c r="AP931" i="14" s="1"/>
  <c r="AQ931" i="14"/>
  <c r="AR931" i="14" s="1"/>
  <c r="AK932" i="14"/>
  <c r="AL932" i="14" s="1"/>
  <c r="AM932" i="14"/>
  <c r="AN932" i="14" s="1"/>
  <c r="AO932" i="14"/>
  <c r="AP932" i="14" s="1"/>
  <c r="AQ932" i="14"/>
  <c r="AR932" i="14" s="1"/>
  <c r="AK933" i="14"/>
  <c r="AL933" i="14" s="1"/>
  <c r="AM933" i="14"/>
  <c r="AN933" i="14" s="1"/>
  <c r="AO933" i="14"/>
  <c r="AP933" i="14" s="1"/>
  <c r="AQ933" i="14"/>
  <c r="AR933" i="14" s="1"/>
  <c r="AK938" i="14"/>
  <c r="AL938" i="14" s="1"/>
  <c r="AM938" i="14"/>
  <c r="AN938" i="14" s="1"/>
  <c r="AO938" i="14"/>
  <c r="AP938" i="14" s="1"/>
  <c r="AQ938" i="14"/>
  <c r="AR938" i="14" s="1"/>
  <c r="AK939" i="14"/>
  <c r="AL939" i="14" s="1"/>
  <c r="AM939" i="14"/>
  <c r="AN939" i="14" s="1"/>
  <c r="AO939" i="14"/>
  <c r="AP939" i="14" s="1"/>
  <c r="AQ939" i="14"/>
  <c r="AR939" i="14" s="1"/>
  <c r="AK934" i="14"/>
  <c r="AL934" i="14" s="1"/>
  <c r="AM934" i="14"/>
  <c r="AN934" i="14" s="1"/>
  <c r="AO934" i="14"/>
  <c r="AP934" i="14" s="1"/>
  <c r="AQ934" i="14"/>
  <c r="AR934" i="14" s="1"/>
  <c r="AK935" i="14"/>
  <c r="AL935" i="14" s="1"/>
  <c r="AM935" i="14"/>
  <c r="AN935" i="14" s="1"/>
  <c r="AO935" i="14"/>
  <c r="AP935" i="14" s="1"/>
  <c r="AQ935" i="14"/>
  <c r="AR935" i="14" s="1"/>
  <c r="AK940" i="14"/>
  <c r="AL940" i="14" s="1"/>
  <c r="AM940" i="14"/>
  <c r="AN940" i="14" s="1"/>
  <c r="AO940" i="14"/>
  <c r="AP940" i="14" s="1"/>
  <c r="AQ940" i="14"/>
  <c r="AR940" i="14" s="1"/>
  <c r="AK941" i="14"/>
  <c r="AL941" i="14" s="1"/>
  <c r="AM941" i="14"/>
  <c r="AN941" i="14" s="1"/>
  <c r="AO941" i="14"/>
  <c r="AP941" i="14" s="1"/>
  <c r="AQ941" i="14"/>
  <c r="AR941" i="14" s="1"/>
  <c r="AK936" i="14"/>
  <c r="AL936" i="14" s="1"/>
  <c r="AM936" i="14"/>
  <c r="AN936" i="14" s="1"/>
  <c r="AO936" i="14"/>
  <c r="AP936" i="14" s="1"/>
  <c r="AQ936" i="14"/>
  <c r="AR936" i="14" s="1"/>
  <c r="AK937" i="14"/>
  <c r="AL937" i="14" s="1"/>
  <c r="AM937" i="14"/>
  <c r="AN937" i="14" s="1"/>
  <c r="AO937" i="14"/>
  <c r="AP937" i="14" s="1"/>
  <c r="AQ937" i="14"/>
  <c r="AR937" i="14" s="1"/>
  <c r="AK942" i="14"/>
  <c r="AL942" i="14" s="1"/>
  <c r="AM942" i="14"/>
  <c r="AN942" i="14" s="1"/>
  <c r="AO942" i="14"/>
  <c r="AP942" i="14" s="1"/>
  <c r="AQ942" i="14"/>
  <c r="AR942" i="14" s="1"/>
  <c r="AK943" i="14"/>
  <c r="AL943" i="14" s="1"/>
  <c r="AM943" i="14"/>
  <c r="AN943" i="14" s="1"/>
  <c r="AO943" i="14"/>
  <c r="AP943" i="14" s="1"/>
  <c r="AQ943" i="14"/>
  <c r="AR943" i="14" s="1"/>
  <c r="AK458" i="14"/>
  <c r="AL458" i="14" s="1"/>
  <c r="AM458" i="14"/>
  <c r="AN458" i="14" s="1"/>
  <c r="AO458" i="14"/>
  <c r="AP458" i="14" s="1"/>
  <c r="AQ458" i="14"/>
  <c r="AR458" i="14" s="1"/>
  <c r="AK459" i="14"/>
  <c r="AL459" i="14" s="1"/>
  <c r="AM459" i="14"/>
  <c r="AN459" i="14" s="1"/>
  <c r="AO459" i="14"/>
  <c r="AP459" i="14" s="1"/>
  <c r="AQ459" i="14"/>
  <c r="AR459" i="14" s="1"/>
  <c r="AK460" i="14"/>
  <c r="AL460" i="14" s="1"/>
  <c r="AM460" i="14"/>
  <c r="AN460" i="14" s="1"/>
  <c r="AO460" i="14"/>
  <c r="AP460" i="14" s="1"/>
  <c r="AQ460" i="14"/>
  <c r="AR460" i="14" s="1"/>
  <c r="AK461" i="14"/>
  <c r="AL461" i="14" s="1"/>
  <c r="AM461" i="14"/>
  <c r="AN461" i="14" s="1"/>
  <c r="AO461" i="14"/>
  <c r="AP461" i="14" s="1"/>
  <c r="AQ461" i="14"/>
  <c r="AR461" i="14" s="1"/>
  <c r="AK462" i="14"/>
  <c r="AL462" i="14" s="1"/>
  <c r="AM462" i="14"/>
  <c r="AN462" i="14" s="1"/>
  <c r="AO462" i="14"/>
  <c r="AP462" i="14" s="1"/>
  <c r="AQ462" i="14"/>
  <c r="AR462" i="14" s="1"/>
  <c r="AK463" i="14"/>
  <c r="AL463" i="14" s="1"/>
  <c r="AM463" i="14"/>
  <c r="AN463" i="14" s="1"/>
  <c r="AO463" i="14"/>
  <c r="AP463" i="14" s="1"/>
  <c r="AQ463" i="14"/>
  <c r="AR463" i="14" s="1"/>
  <c r="AK466" i="14"/>
  <c r="AL466" i="14" s="1"/>
  <c r="AM466" i="14"/>
  <c r="AN466" i="14" s="1"/>
  <c r="AO466" i="14"/>
  <c r="AP466" i="14" s="1"/>
  <c r="AQ466" i="14"/>
  <c r="AR466" i="14" s="1"/>
  <c r="AK467" i="14"/>
  <c r="AL467" i="14" s="1"/>
  <c r="AM467" i="14"/>
  <c r="AN467" i="14" s="1"/>
  <c r="AO467" i="14"/>
  <c r="AP467" i="14" s="1"/>
  <c r="AQ467" i="14"/>
  <c r="AR467" i="14" s="1"/>
  <c r="AK468" i="14"/>
  <c r="AL468" i="14" s="1"/>
  <c r="AM468" i="14"/>
  <c r="AN468" i="14" s="1"/>
  <c r="AO468" i="14"/>
  <c r="AP468" i="14" s="1"/>
  <c r="AQ468" i="14"/>
  <c r="AR468" i="14" s="1"/>
  <c r="AK469" i="14"/>
  <c r="AL469" i="14" s="1"/>
  <c r="AM469" i="14"/>
  <c r="AN469" i="14" s="1"/>
  <c r="AO469" i="14"/>
  <c r="AP469" i="14" s="1"/>
  <c r="AQ469" i="14"/>
  <c r="AR469" i="14" s="1"/>
  <c r="AK464" i="14"/>
  <c r="AL464" i="14" s="1"/>
  <c r="AM464" i="14"/>
  <c r="AN464" i="14" s="1"/>
  <c r="AO464" i="14"/>
  <c r="AP464" i="14" s="1"/>
  <c r="AQ464" i="14"/>
  <c r="AR464" i="14" s="1"/>
  <c r="AK465" i="14"/>
  <c r="AL465" i="14" s="1"/>
  <c r="AM465" i="14"/>
  <c r="AN465" i="14" s="1"/>
  <c r="AO465" i="14"/>
  <c r="AP465" i="14" s="1"/>
  <c r="AQ465" i="14"/>
  <c r="AR465" i="14" s="1"/>
  <c r="AK104" i="14"/>
  <c r="AL104" i="14" s="1"/>
  <c r="AM104" i="14"/>
  <c r="AN104" i="14" s="1"/>
  <c r="AO104" i="14"/>
  <c r="AP104" i="14" s="1"/>
  <c r="AQ104" i="14"/>
  <c r="AR104" i="14" s="1"/>
  <c r="AK105" i="14"/>
  <c r="AL105" i="14" s="1"/>
  <c r="AM105" i="14"/>
  <c r="AN105" i="14" s="1"/>
  <c r="AO105" i="14"/>
  <c r="AP105" i="14" s="1"/>
  <c r="AQ105" i="14"/>
  <c r="AR105" i="14" s="1"/>
  <c r="AK1926" i="14"/>
  <c r="AL1926" i="14" s="1"/>
  <c r="AM1926" i="14"/>
  <c r="AN1926" i="14" s="1"/>
  <c r="AO1926" i="14"/>
  <c r="AP1926" i="14" s="1"/>
  <c r="AQ1926" i="14"/>
  <c r="AR1926" i="14" s="1"/>
  <c r="AK1927" i="14"/>
  <c r="AL1927" i="14" s="1"/>
  <c r="AM1927" i="14"/>
  <c r="AN1927" i="14" s="1"/>
  <c r="AO1927" i="14"/>
  <c r="AP1927" i="14" s="1"/>
  <c r="AQ1927" i="14"/>
  <c r="AR1927" i="14" s="1"/>
  <c r="AK560" i="14"/>
  <c r="AL560" i="14" s="1"/>
  <c r="AM560" i="14"/>
  <c r="AN560" i="14" s="1"/>
  <c r="AO560" i="14"/>
  <c r="AP560" i="14" s="1"/>
  <c r="AQ560" i="14"/>
  <c r="AR560" i="14" s="1"/>
  <c r="AK561" i="14"/>
  <c r="AL561" i="14" s="1"/>
  <c r="AM561" i="14"/>
  <c r="AN561" i="14" s="1"/>
  <c r="AO561" i="14"/>
  <c r="AP561" i="14" s="1"/>
  <c r="AQ561" i="14"/>
  <c r="AR561" i="14" s="1"/>
  <c r="AK78" i="14"/>
  <c r="AL78" i="14" s="1"/>
  <c r="AM78" i="14"/>
  <c r="AN78" i="14" s="1"/>
  <c r="AO78" i="14"/>
  <c r="AP78" i="14" s="1"/>
  <c r="AQ78" i="14"/>
  <c r="AR78" i="14" s="1"/>
  <c r="AK79" i="14"/>
  <c r="AL79" i="14" s="1"/>
  <c r="AM79" i="14"/>
  <c r="AN79" i="14" s="1"/>
  <c r="AO79" i="14"/>
  <c r="AP79" i="14" s="1"/>
  <c r="AQ79" i="14"/>
  <c r="AR79" i="14" s="1"/>
  <c r="AK80" i="14"/>
  <c r="AL80" i="14" s="1"/>
  <c r="AM80" i="14"/>
  <c r="AN80" i="14" s="1"/>
  <c r="AO80" i="14"/>
  <c r="AP80" i="14" s="1"/>
  <c r="AQ80" i="14"/>
  <c r="AR80" i="14" s="1"/>
  <c r="AK81" i="14"/>
  <c r="AL81" i="14" s="1"/>
  <c r="AM81" i="14"/>
  <c r="AN81" i="14" s="1"/>
  <c r="AO81" i="14"/>
  <c r="AP81" i="14" s="1"/>
  <c r="AQ81" i="14"/>
  <c r="AR81" i="14" s="1"/>
  <c r="AK82" i="14"/>
  <c r="AL82" i="14" s="1"/>
  <c r="AM82" i="14"/>
  <c r="AN82" i="14" s="1"/>
  <c r="AO82" i="14"/>
  <c r="AP82" i="14" s="1"/>
  <c r="AQ82" i="14"/>
  <c r="AR82" i="14" s="1"/>
  <c r="AK83" i="14"/>
  <c r="AL83" i="14" s="1"/>
  <c r="AM83" i="14"/>
  <c r="AN83" i="14" s="1"/>
  <c r="AO83" i="14"/>
  <c r="AP83" i="14" s="1"/>
  <c r="AQ83" i="14"/>
  <c r="AR83" i="14" s="1"/>
  <c r="AK84" i="14"/>
  <c r="AL84" i="14" s="1"/>
  <c r="AM84" i="14"/>
  <c r="AN84" i="14" s="1"/>
  <c r="AO84" i="14"/>
  <c r="AP84" i="14" s="1"/>
  <c r="AQ84" i="14"/>
  <c r="AR84" i="14" s="1"/>
  <c r="AK85" i="14"/>
  <c r="AL85" i="14" s="1"/>
  <c r="AM85" i="14"/>
  <c r="AN85" i="14" s="1"/>
  <c r="AO85" i="14"/>
  <c r="AP85" i="14" s="1"/>
  <c r="AQ85" i="14"/>
  <c r="AR85" i="14" s="1"/>
  <c r="AK86" i="14"/>
  <c r="AL86" i="14" s="1"/>
  <c r="AM86" i="14"/>
  <c r="AN86" i="14" s="1"/>
  <c r="AO86" i="14"/>
  <c r="AP86" i="14" s="1"/>
  <c r="AQ86" i="14"/>
  <c r="AR86" i="14" s="1"/>
  <c r="AK87" i="14"/>
  <c r="AL87" i="14" s="1"/>
  <c r="AM87" i="14"/>
  <c r="AN87" i="14" s="1"/>
  <c r="AO87" i="14"/>
  <c r="AP87" i="14" s="1"/>
  <c r="AQ87" i="14"/>
  <c r="AR87" i="14" s="1"/>
  <c r="AK88" i="14"/>
  <c r="AL88" i="14" s="1"/>
  <c r="AM88" i="14"/>
  <c r="AN88" i="14" s="1"/>
  <c r="AO88" i="14"/>
  <c r="AP88" i="14" s="1"/>
  <c r="AQ88" i="14"/>
  <c r="AR88" i="14" s="1"/>
  <c r="AK89" i="14"/>
  <c r="AL89" i="14" s="1"/>
  <c r="AM89" i="14"/>
  <c r="AN89" i="14" s="1"/>
  <c r="AO89" i="14"/>
  <c r="AP89" i="14" s="1"/>
  <c r="AQ89" i="14"/>
  <c r="AR89" i="14" s="1"/>
  <c r="AK90" i="14"/>
  <c r="AL90" i="14" s="1"/>
  <c r="AM90" i="14"/>
  <c r="AN90" i="14" s="1"/>
  <c r="AO90" i="14"/>
  <c r="AP90" i="14" s="1"/>
  <c r="AQ90" i="14"/>
  <c r="AR90" i="14" s="1"/>
  <c r="AK91" i="14"/>
  <c r="AL91" i="14" s="1"/>
  <c r="AM91" i="14"/>
  <c r="AN91" i="14" s="1"/>
  <c r="AO91" i="14"/>
  <c r="AP91" i="14" s="1"/>
  <c r="AQ91" i="14"/>
  <c r="AR91" i="14" s="1"/>
  <c r="AK92" i="14"/>
  <c r="AL92" i="14" s="1"/>
  <c r="AM92" i="14"/>
  <c r="AN92" i="14" s="1"/>
  <c r="AO92" i="14"/>
  <c r="AP92" i="14" s="1"/>
  <c r="AQ92" i="14"/>
  <c r="AR92" i="14" s="1"/>
  <c r="AK93" i="14"/>
  <c r="AL93" i="14" s="1"/>
  <c r="AM93" i="14"/>
  <c r="AN93" i="14" s="1"/>
  <c r="AO93" i="14"/>
  <c r="AP93" i="14" s="1"/>
  <c r="AQ93" i="14"/>
  <c r="AR93" i="14" s="1"/>
  <c r="AK224" i="14"/>
  <c r="AL224" i="14" s="1"/>
  <c r="AM224" i="14"/>
  <c r="AN224" i="14" s="1"/>
  <c r="AO224" i="14"/>
  <c r="AP224" i="14" s="1"/>
  <c r="AQ224" i="14"/>
  <c r="AR224" i="14" s="1"/>
  <c r="AK225" i="14"/>
  <c r="AL225" i="14" s="1"/>
  <c r="AM225" i="14"/>
  <c r="AN225" i="14" s="1"/>
  <c r="AO225" i="14"/>
  <c r="AP225" i="14" s="1"/>
  <c r="AQ225" i="14"/>
  <c r="AR225" i="14" s="1"/>
  <c r="AK226" i="14"/>
  <c r="AL226" i="14" s="1"/>
  <c r="AM226" i="14"/>
  <c r="AN226" i="14" s="1"/>
  <c r="AO226" i="14"/>
  <c r="AP226" i="14" s="1"/>
  <c r="AQ226" i="14"/>
  <c r="AR226" i="14" s="1"/>
  <c r="AK227" i="14"/>
  <c r="AL227" i="14" s="1"/>
  <c r="AM227" i="14"/>
  <c r="AN227" i="14" s="1"/>
  <c r="AO227" i="14"/>
  <c r="AP227" i="14" s="1"/>
  <c r="AQ227" i="14"/>
  <c r="AR227" i="14" s="1"/>
  <c r="AK452" i="14"/>
  <c r="AL452" i="14" s="1"/>
  <c r="AM452" i="14"/>
  <c r="AN452" i="14" s="1"/>
  <c r="AO452" i="14"/>
  <c r="AP452" i="14" s="1"/>
  <c r="AQ452" i="14"/>
  <c r="AR452" i="14" s="1"/>
  <c r="AK453" i="14"/>
  <c r="AL453" i="14" s="1"/>
  <c r="AM453" i="14"/>
  <c r="AN453" i="14" s="1"/>
  <c r="AO453" i="14"/>
  <c r="AP453" i="14" s="1"/>
  <c r="AQ453" i="14"/>
  <c r="AR453" i="14" s="1"/>
  <c r="AK20" i="14"/>
  <c r="AL20" i="14" s="1"/>
  <c r="AM20" i="14"/>
  <c r="AN20" i="14" s="1"/>
  <c r="AO20" i="14"/>
  <c r="AP20" i="14" s="1"/>
  <c r="AQ20" i="14"/>
  <c r="AR20" i="14" s="1"/>
  <c r="AK21" i="14"/>
  <c r="AL21" i="14" s="1"/>
  <c r="AM21" i="14"/>
  <c r="AN21" i="14" s="1"/>
  <c r="AO21" i="14"/>
  <c r="AP21" i="14" s="1"/>
  <c r="AQ21" i="14"/>
  <c r="AR21" i="14" s="1"/>
  <c r="AK98" i="14"/>
  <c r="AL98" i="14" s="1"/>
  <c r="AM98" i="14"/>
  <c r="AN98" i="14" s="1"/>
  <c r="AO98" i="14"/>
  <c r="AP98" i="14" s="1"/>
  <c r="AQ98" i="14"/>
  <c r="AR98" i="14" s="1"/>
  <c r="AK99" i="14"/>
  <c r="AL99" i="14" s="1"/>
  <c r="AM99" i="14"/>
  <c r="AN99" i="14" s="1"/>
  <c r="AO99" i="14"/>
  <c r="AP99" i="14" s="1"/>
  <c r="AQ99" i="14"/>
  <c r="AR99" i="14" s="1"/>
  <c r="AK100" i="14"/>
  <c r="AL100" i="14" s="1"/>
  <c r="AM100" i="14"/>
  <c r="AN100" i="14" s="1"/>
  <c r="AO100" i="14"/>
  <c r="AP100" i="14" s="1"/>
  <c r="AQ100" i="14"/>
  <c r="AR100" i="14" s="1"/>
  <c r="AK101" i="14"/>
  <c r="AL101" i="14" s="1"/>
  <c r="AM101" i="14"/>
  <c r="AN101" i="14" s="1"/>
  <c r="AO101" i="14"/>
  <c r="AP101" i="14" s="1"/>
  <c r="AQ101" i="14"/>
  <c r="AR101" i="14" s="1"/>
  <c r="AK272" i="14"/>
  <c r="AL272" i="14" s="1"/>
  <c r="AM272" i="14"/>
  <c r="AN272" i="14" s="1"/>
  <c r="AO272" i="14"/>
  <c r="AP272" i="14" s="1"/>
  <c r="AQ272" i="14"/>
  <c r="AR272" i="14" s="1"/>
  <c r="AK273" i="14"/>
  <c r="AL273" i="14" s="1"/>
  <c r="AM273" i="14"/>
  <c r="AN273" i="14" s="1"/>
  <c r="AO273" i="14"/>
  <c r="AP273" i="14" s="1"/>
  <c r="AQ273" i="14"/>
  <c r="AR273" i="14" s="1"/>
  <c r="AK2" i="14"/>
  <c r="AL2" i="14" s="1"/>
  <c r="AM2" i="14"/>
  <c r="AN2" i="14" s="1"/>
  <c r="AO2" i="14"/>
  <c r="AP2" i="14" s="1"/>
  <c r="AQ2" i="14"/>
  <c r="AR2" i="14" s="1"/>
  <c r="AK3" i="14"/>
  <c r="AL3" i="14" s="1"/>
  <c r="AM3" i="14"/>
  <c r="AN3" i="14" s="1"/>
  <c r="AO3" i="14"/>
  <c r="AP3" i="14" s="1"/>
  <c r="AQ3" i="14"/>
  <c r="AR3" i="14" s="1"/>
  <c r="AK42" i="14"/>
  <c r="AL42" i="14" s="1"/>
  <c r="AM42" i="14"/>
  <c r="AN42" i="14" s="1"/>
  <c r="AO42" i="14"/>
  <c r="AP42" i="14" s="1"/>
  <c r="AQ42" i="14"/>
  <c r="AR42" i="14" s="1"/>
  <c r="AK43" i="14"/>
  <c r="AL43" i="14" s="1"/>
  <c r="AM43" i="14"/>
  <c r="AN43" i="14" s="1"/>
  <c r="AO43" i="14"/>
  <c r="AP43" i="14" s="1"/>
  <c r="AQ43" i="14"/>
  <c r="AR43" i="14" s="1"/>
  <c r="AK562" i="14"/>
  <c r="AL562" i="14" s="1"/>
  <c r="AM562" i="14"/>
  <c r="AN562" i="14" s="1"/>
  <c r="AO562" i="14"/>
  <c r="AP562" i="14" s="1"/>
  <c r="AQ562" i="14"/>
  <c r="AR562" i="14" s="1"/>
  <c r="AK563" i="14"/>
  <c r="AL563" i="14" s="1"/>
  <c r="AM563" i="14"/>
  <c r="AN563" i="14" s="1"/>
  <c r="AO563" i="14"/>
  <c r="AP563" i="14" s="1"/>
  <c r="AQ563" i="14"/>
  <c r="AR563" i="14" s="1"/>
  <c r="AK94" i="14"/>
  <c r="AL94" i="14" s="1"/>
  <c r="AM94" i="14"/>
  <c r="AN94" i="14" s="1"/>
  <c r="AO94" i="14"/>
  <c r="AP94" i="14" s="1"/>
  <c r="AQ94" i="14"/>
  <c r="AR94" i="14" s="1"/>
  <c r="AK95" i="14"/>
  <c r="AL95" i="14" s="1"/>
  <c r="AM95" i="14"/>
  <c r="AN95" i="14" s="1"/>
  <c r="AO95" i="14"/>
  <c r="AP95" i="14" s="1"/>
  <c r="AQ95" i="14"/>
  <c r="AR95" i="14" s="1"/>
  <c r="AK1928" i="14"/>
  <c r="AL1928" i="14" s="1"/>
  <c r="AM1928" i="14"/>
  <c r="AN1928" i="14" s="1"/>
  <c r="AO1928" i="14"/>
  <c r="AP1928" i="14" s="1"/>
  <c r="AQ1928" i="14"/>
  <c r="AR1928" i="14" s="1"/>
  <c r="AK1929" i="14"/>
  <c r="AL1929" i="14" s="1"/>
  <c r="AM1929" i="14"/>
  <c r="AN1929" i="14" s="1"/>
  <c r="AO1929" i="14"/>
  <c r="AP1929" i="14" s="1"/>
  <c r="AQ1929" i="14"/>
  <c r="AR1929" i="14" s="1"/>
  <c r="AK102" i="14"/>
  <c r="AL102" i="14" s="1"/>
  <c r="AM102" i="14"/>
  <c r="AN102" i="14" s="1"/>
  <c r="AO102" i="14"/>
  <c r="AP102" i="14" s="1"/>
  <c r="AQ102" i="14"/>
  <c r="AR102" i="14" s="1"/>
  <c r="AK103" i="14"/>
  <c r="AL103" i="14" s="1"/>
  <c r="AM103" i="14"/>
  <c r="AN103" i="14" s="1"/>
  <c r="AO103" i="14"/>
  <c r="AP103" i="14" s="1"/>
  <c r="AQ103" i="14"/>
  <c r="AR103" i="14" s="1"/>
  <c r="AK4" i="14"/>
  <c r="AL4" i="14" s="1"/>
  <c r="AM4" i="14"/>
  <c r="AN4" i="14" s="1"/>
  <c r="AO4" i="14"/>
  <c r="AP4" i="14" s="1"/>
  <c r="AQ4" i="14"/>
  <c r="AR4" i="14" s="1"/>
  <c r="AK5" i="14"/>
  <c r="AL5" i="14" s="1"/>
  <c r="AM5" i="14"/>
  <c r="AN5" i="14" s="1"/>
  <c r="AO5" i="14"/>
  <c r="AP5" i="14" s="1"/>
  <c r="AQ5" i="14"/>
  <c r="AR5" i="14" s="1"/>
  <c r="AK44" i="14"/>
  <c r="AL44" i="14" s="1"/>
  <c r="AM44" i="14"/>
  <c r="AN44" i="14" s="1"/>
  <c r="AO44" i="14"/>
  <c r="AP44" i="14" s="1"/>
  <c r="AQ44" i="14"/>
  <c r="AR44" i="14" s="1"/>
  <c r="AK45" i="14"/>
  <c r="AL45" i="14" s="1"/>
  <c r="AM45" i="14"/>
  <c r="AN45" i="14" s="1"/>
  <c r="AO45" i="14"/>
  <c r="AP45" i="14" s="1"/>
  <c r="AQ45" i="14"/>
  <c r="AR45" i="14" s="1"/>
  <c r="AK140" i="14"/>
  <c r="AL140" i="14" s="1"/>
  <c r="AM140" i="14"/>
  <c r="AN140" i="14" s="1"/>
  <c r="AO140" i="14"/>
  <c r="AP140" i="14" s="1"/>
  <c r="AQ140" i="14"/>
  <c r="AR140" i="14" s="1"/>
  <c r="AK141" i="14"/>
  <c r="AL141" i="14" s="1"/>
  <c r="AM141" i="14"/>
  <c r="AN141" i="14" s="1"/>
  <c r="AO141" i="14"/>
  <c r="AP141" i="14" s="1"/>
  <c r="AQ141" i="14"/>
  <c r="AR141" i="14" s="1"/>
  <c r="N100" i="14"/>
  <c r="O100" i="14" s="1"/>
  <c r="P100" i="14" s="1"/>
  <c r="Q100" i="14"/>
  <c r="I100" i="14" s="1"/>
  <c r="T100" i="14"/>
  <c r="W100" i="14"/>
  <c r="AC100" i="14"/>
  <c r="L100" i="14"/>
  <c r="N101" i="14"/>
  <c r="O101" i="14" s="1"/>
  <c r="P101" i="14" s="1"/>
  <c r="Q101" i="14"/>
  <c r="S101" i="14" s="1"/>
  <c r="R101" i="14" s="1"/>
  <c r="T101" i="14"/>
  <c r="W101" i="14"/>
  <c r="AC101" i="14"/>
  <c r="L101" i="14"/>
  <c r="N86" i="14"/>
  <c r="O86" i="14" s="1"/>
  <c r="P86" i="14" s="1"/>
  <c r="Q86" i="14"/>
  <c r="I86" i="14" s="1"/>
  <c r="T86" i="14"/>
  <c r="W86" i="14"/>
  <c r="AC86" i="14"/>
  <c r="L86" i="14"/>
  <c r="N87" i="14"/>
  <c r="O87" i="14" s="1"/>
  <c r="P87" i="14" s="1"/>
  <c r="Q87" i="14"/>
  <c r="I87" i="14" s="1"/>
  <c r="T87" i="14"/>
  <c r="W87" i="14"/>
  <c r="AC87" i="14"/>
  <c r="L87" i="14"/>
  <c r="N88" i="14"/>
  <c r="O88" i="14" s="1"/>
  <c r="P88" i="14" s="1"/>
  <c r="Q88" i="14"/>
  <c r="S88" i="14" s="1"/>
  <c r="R88" i="14" s="1"/>
  <c r="T88" i="14"/>
  <c r="W88" i="14"/>
  <c r="AC88" i="14"/>
  <c r="L88" i="14"/>
  <c r="N89" i="14"/>
  <c r="O89" i="14" s="1"/>
  <c r="P89" i="14" s="1"/>
  <c r="Q89" i="14"/>
  <c r="I89" i="14" s="1"/>
  <c r="T89" i="14"/>
  <c r="W89" i="14"/>
  <c r="AC89" i="14"/>
  <c r="L89" i="14"/>
  <c r="N90" i="14"/>
  <c r="O90" i="14" s="1"/>
  <c r="P90" i="14" s="1"/>
  <c r="Q90" i="14"/>
  <c r="I90" i="14" s="1"/>
  <c r="T90" i="14"/>
  <c r="W90" i="14"/>
  <c r="AC90" i="14"/>
  <c r="L90" i="14"/>
  <c r="N91" i="14"/>
  <c r="O91" i="14" s="1"/>
  <c r="P91" i="14" s="1"/>
  <c r="Q91" i="14"/>
  <c r="I91" i="14" s="1"/>
  <c r="T91" i="14"/>
  <c r="W91" i="14"/>
  <c r="AC91" i="14"/>
  <c r="L91" i="14"/>
  <c r="N92" i="14"/>
  <c r="O92" i="14" s="1"/>
  <c r="P92" i="14" s="1"/>
  <c r="Q92" i="14"/>
  <c r="I92" i="14" s="1"/>
  <c r="T92" i="14"/>
  <c r="W92" i="14"/>
  <c r="AC92" i="14"/>
  <c r="L92" i="14"/>
  <c r="N93" i="14"/>
  <c r="O93" i="14" s="1"/>
  <c r="P93" i="14" s="1"/>
  <c r="Q93" i="14"/>
  <c r="I93" i="14" s="1"/>
  <c r="T93" i="14"/>
  <c r="W93" i="14"/>
  <c r="AC93" i="14"/>
  <c r="L93" i="14"/>
  <c r="L141" i="14"/>
  <c r="AC141" i="14"/>
  <c r="W141" i="14"/>
  <c r="Q141" i="14"/>
  <c r="S141" i="14" s="1"/>
  <c r="R141" i="14" s="1"/>
  <c r="T141" i="14"/>
  <c r="N141" i="14"/>
  <c r="O141" i="14" s="1"/>
  <c r="P141" i="14" s="1"/>
  <c r="L140" i="14"/>
  <c r="AC140" i="14"/>
  <c r="W140" i="14"/>
  <c r="Q140" i="14"/>
  <c r="S140" i="14" s="1"/>
  <c r="R140" i="14" s="1"/>
  <c r="T140" i="14"/>
  <c r="N140" i="14"/>
  <c r="O140" i="14" s="1"/>
  <c r="P140" i="14" s="1"/>
  <c r="L943" i="14"/>
  <c r="AC943" i="14"/>
  <c r="W943" i="14"/>
  <c r="Q943" i="14"/>
  <c r="S943" i="14" s="1"/>
  <c r="R943" i="14" s="1"/>
  <c r="T943" i="14"/>
  <c r="N943" i="14"/>
  <c r="O943" i="14" s="1"/>
  <c r="P943" i="14" s="1"/>
  <c r="L942" i="14"/>
  <c r="AC942" i="14"/>
  <c r="W942" i="14"/>
  <c r="Q942" i="14"/>
  <c r="S942" i="14" s="1"/>
  <c r="R942" i="14" s="1"/>
  <c r="T942" i="14"/>
  <c r="N942" i="14"/>
  <c r="O942" i="14" s="1"/>
  <c r="P942" i="14" s="1"/>
  <c r="L941" i="14"/>
  <c r="AC941" i="14"/>
  <c r="W941" i="14"/>
  <c r="Q941" i="14"/>
  <c r="S941" i="14" s="1"/>
  <c r="R941" i="14" s="1"/>
  <c r="T941" i="14"/>
  <c r="N941" i="14"/>
  <c r="O941" i="14" s="1"/>
  <c r="P941" i="14" s="1"/>
  <c r="L940" i="14"/>
  <c r="AC940" i="14"/>
  <c r="W940" i="14"/>
  <c r="Q940" i="14"/>
  <c r="S940" i="14" s="1"/>
  <c r="R940" i="14" s="1"/>
  <c r="T940" i="14"/>
  <c r="N940" i="14"/>
  <c r="O940" i="14" s="1"/>
  <c r="P940" i="14" s="1"/>
  <c r="L939" i="14"/>
  <c r="AC939" i="14"/>
  <c r="W939" i="14"/>
  <c r="Q939" i="14"/>
  <c r="S939" i="14" s="1"/>
  <c r="R939" i="14" s="1"/>
  <c r="T939" i="14"/>
  <c r="N939" i="14"/>
  <c r="O939" i="14" s="1"/>
  <c r="P939" i="14" s="1"/>
  <c r="L938" i="14"/>
  <c r="AC938" i="14"/>
  <c r="W938" i="14"/>
  <c r="Q938" i="14"/>
  <c r="S938" i="14" s="1"/>
  <c r="R938" i="14" s="1"/>
  <c r="T938" i="14"/>
  <c r="N938" i="14"/>
  <c r="O938" i="14" s="1"/>
  <c r="P938" i="14" s="1"/>
  <c r="N948" i="14"/>
  <c r="O948" i="14" s="1"/>
  <c r="P948" i="14" s="1"/>
  <c r="Q948" i="14"/>
  <c r="I948" i="14" s="1"/>
  <c r="T948" i="14"/>
  <c r="W948" i="14"/>
  <c r="AC948" i="14"/>
  <c r="L948" i="14"/>
  <c r="N949" i="14"/>
  <c r="O949" i="14" s="1"/>
  <c r="P949" i="14" s="1"/>
  <c r="Q949" i="14"/>
  <c r="I949" i="14" s="1"/>
  <c r="T949" i="14"/>
  <c r="W949" i="14"/>
  <c r="AC949" i="14"/>
  <c r="L949" i="14"/>
  <c r="L701" i="14"/>
  <c r="L702" i="14"/>
  <c r="L707" i="14"/>
  <c r="L708" i="14"/>
  <c r="L705" i="14"/>
  <c r="L706" i="14"/>
  <c r="L709" i="14"/>
  <c r="L710" i="14"/>
  <c r="N701" i="14"/>
  <c r="O701" i="14" s="1"/>
  <c r="P701" i="14" s="1"/>
  <c r="Q701" i="14"/>
  <c r="S701" i="14" s="1"/>
  <c r="R701" i="14" s="1"/>
  <c r="T701" i="14"/>
  <c r="W701" i="14"/>
  <c r="AC701" i="14"/>
  <c r="N702" i="14"/>
  <c r="O702" i="14" s="1"/>
  <c r="P702" i="14" s="1"/>
  <c r="Q702" i="14"/>
  <c r="I702" i="14" s="1"/>
  <c r="T702" i="14"/>
  <c r="W702" i="14"/>
  <c r="AC702" i="14"/>
  <c r="N707" i="14"/>
  <c r="O707" i="14" s="1"/>
  <c r="P707" i="14" s="1"/>
  <c r="Q707" i="14"/>
  <c r="I707" i="14" s="1"/>
  <c r="T707" i="14"/>
  <c r="W707" i="14"/>
  <c r="AC707" i="14"/>
  <c r="N708" i="14"/>
  <c r="O708" i="14" s="1"/>
  <c r="P708" i="14" s="1"/>
  <c r="Q708" i="14"/>
  <c r="I708" i="14" s="1"/>
  <c r="T708" i="14"/>
  <c r="W708" i="14"/>
  <c r="AC708" i="14"/>
  <c r="N705" i="14"/>
  <c r="O705" i="14" s="1"/>
  <c r="P705" i="14" s="1"/>
  <c r="Q705" i="14"/>
  <c r="I705" i="14" s="1"/>
  <c r="T705" i="14"/>
  <c r="W705" i="14"/>
  <c r="AC705" i="14"/>
  <c r="N706" i="14"/>
  <c r="O706" i="14" s="1"/>
  <c r="P706" i="14" s="1"/>
  <c r="Q706" i="14"/>
  <c r="S706" i="14" s="1"/>
  <c r="R706" i="14" s="1"/>
  <c r="T706" i="14"/>
  <c r="W706" i="14"/>
  <c r="AC706" i="14"/>
  <c r="N709" i="14"/>
  <c r="O709" i="14" s="1"/>
  <c r="P709" i="14" s="1"/>
  <c r="Q709" i="14"/>
  <c r="S709" i="14" s="1"/>
  <c r="R709" i="14" s="1"/>
  <c r="T709" i="14"/>
  <c r="W709" i="14"/>
  <c r="AC709" i="14"/>
  <c r="N710" i="14"/>
  <c r="O710" i="14" s="1"/>
  <c r="P710" i="14" s="1"/>
  <c r="Q710" i="14"/>
  <c r="S710" i="14" s="1"/>
  <c r="R710" i="14" s="1"/>
  <c r="T710" i="14"/>
  <c r="W710" i="14"/>
  <c r="AC710" i="14"/>
  <c r="L635" i="14"/>
  <c r="AC635" i="14"/>
  <c r="W635" i="14"/>
  <c r="Q635" i="14"/>
  <c r="S635" i="14" s="1"/>
  <c r="R635" i="14" s="1"/>
  <c r="T635" i="14"/>
  <c r="N635" i="14"/>
  <c r="O635" i="14" s="1"/>
  <c r="P635" i="14" s="1"/>
  <c r="L634" i="14"/>
  <c r="AC634" i="14"/>
  <c r="W634" i="14"/>
  <c r="Q634" i="14"/>
  <c r="S634" i="14" s="1"/>
  <c r="R634" i="14" s="1"/>
  <c r="T634" i="14"/>
  <c r="N634" i="14"/>
  <c r="O634" i="14" s="1"/>
  <c r="P634" i="14" s="1"/>
  <c r="AC2" i="14"/>
  <c r="L2" i="14"/>
  <c r="AC3" i="14"/>
  <c r="L3" i="14"/>
  <c r="AC42" i="14"/>
  <c r="L42" i="14"/>
  <c r="AC43" i="14"/>
  <c r="L43" i="14"/>
  <c r="AC562" i="14"/>
  <c r="L562" i="14"/>
  <c r="AC563" i="14"/>
  <c r="L563" i="14"/>
  <c r="AC94" i="14"/>
  <c r="L94" i="14"/>
  <c r="AC95" i="14"/>
  <c r="L95" i="14"/>
  <c r="AC1928" i="14"/>
  <c r="L1928" i="14"/>
  <c r="AC1929" i="14"/>
  <c r="L1929" i="14"/>
  <c r="AC102" i="14"/>
  <c r="L102" i="14"/>
  <c r="AC103" i="14"/>
  <c r="L103" i="14"/>
  <c r="AC4" i="14"/>
  <c r="L4" i="14"/>
  <c r="AC5" i="14"/>
  <c r="L5" i="14"/>
  <c r="AC44" i="14"/>
  <c r="L44" i="14"/>
  <c r="AC45" i="14"/>
  <c r="L45" i="14"/>
  <c r="N2" i="14"/>
  <c r="O2" i="14" s="1"/>
  <c r="P2" i="14" s="1"/>
  <c r="Q2" i="14"/>
  <c r="I2" i="14" s="1"/>
  <c r="T2" i="14"/>
  <c r="W2" i="14"/>
  <c r="N3" i="14"/>
  <c r="O3" i="14" s="1"/>
  <c r="P3" i="14" s="1"/>
  <c r="Q3" i="14"/>
  <c r="S3" i="14" s="1"/>
  <c r="R3" i="14" s="1"/>
  <c r="T3" i="14"/>
  <c r="W3" i="14"/>
  <c r="N42" i="14"/>
  <c r="O42" i="14" s="1"/>
  <c r="P42" i="14" s="1"/>
  <c r="Q42" i="14"/>
  <c r="I42" i="14" s="1"/>
  <c r="T42" i="14"/>
  <c r="W42" i="14"/>
  <c r="N43" i="14"/>
  <c r="O43" i="14" s="1"/>
  <c r="P43" i="14" s="1"/>
  <c r="Q43" i="14"/>
  <c r="S43" i="14" s="1"/>
  <c r="R43" i="14" s="1"/>
  <c r="T43" i="14"/>
  <c r="W43" i="14"/>
  <c r="N562" i="14"/>
  <c r="O562" i="14" s="1"/>
  <c r="P562" i="14" s="1"/>
  <c r="Q562" i="14"/>
  <c r="I562" i="14" s="1"/>
  <c r="T562" i="14"/>
  <c r="W562" i="14"/>
  <c r="N563" i="14"/>
  <c r="O563" i="14" s="1"/>
  <c r="P563" i="14" s="1"/>
  <c r="Q563" i="14"/>
  <c r="S563" i="14" s="1"/>
  <c r="R563" i="14" s="1"/>
  <c r="T563" i="14"/>
  <c r="W563" i="14"/>
  <c r="N94" i="14"/>
  <c r="O94" i="14" s="1"/>
  <c r="P94" i="14" s="1"/>
  <c r="Q94" i="14"/>
  <c r="I94" i="14" s="1"/>
  <c r="T94" i="14"/>
  <c r="W94" i="14"/>
  <c r="N95" i="14"/>
  <c r="O95" i="14" s="1"/>
  <c r="P95" i="14" s="1"/>
  <c r="Q95" i="14"/>
  <c r="S95" i="14" s="1"/>
  <c r="R95" i="14" s="1"/>
  <c r="T95" i="14"/>
  <c r="W95" i="14"/>
  <c r="N1928" i="14"/>
  <c r="O1928" i="14" s="1"/>
  <c r="P1928" i="14" s="1"/>
  <c r="Q1928" i="14"/>
  <c r="I1928" i="14" s="1"/>
  <c r="T1928" i="14"/>
  <c r="W1928" i="14"/>
  <c r="N1929" i="14"/>
  <c r="O1929" i="14" s="1"/>
  <c r="P1929" i="14" s="1"/>
  <c r="Q1929" i="14"/>
  <c r="S1929" i="14" s="1"/>
  <c r="R1929" i="14" s="1"/>
  <c r="T1929" i="14"/>
  <c r="W1929" i="14"/>
  <c r="N102" i="14"/>
  <c r="O102" i="14" s="1"/>
  <c r="P102" i="14" s="1"/>
  <c r="Q102" i="14"/>
  <c r="I102" i="14" s="1"/>
  <c r="T102" i="14"/>
  <c r="W102" i="14"/>
  <c r="N103" i="14"/>
  <c r="O103" i="14" s="1"/>
  <c r="P103" i="14" s="1"/>
  <c r="Q103" i="14"/>
  <c r="S103" i="14" s="1"/>
  <c r="R103" i="14" s="1"/>
  <c r="T103" i="14"/>
  <c r="W103" i="14"/>
  <c r="N4" i="14"/>
  <c r="O4" i="14" s="1"/>
  <c r="P4" i="14" s="1"/>
  <c r="Q4" i="14"/>
  <c r="I4" i="14" s="1"/>
  <c r="T4" i="14"/>
  <c r="W4" i="14"/>
  <c r="N5" i="14"/>
  <c r="O5" i="14" s="1"/>
  <c r="P5" i="14" s="1"/>
  <c r="Q5" i="14"/>
  <c r="S5" i="14" s="1"/>
  <c r="R5" i="14" s="1"/>
  <c r="T5" i="14"/>
  <c r="W5" i="14"/>
  <c r="N44" i="14"/>
  <c r="O44" i="14" s="1"/>
  <c r="P44" i="14" s="1"/>
  <c r="Q44" i="14"/>
  <c r="I44" i="14" s="1"/>
  <c r="T44" i="14"/>
  <c r="W44" i="14"/>
  <c r="N45" i="14"/>
  <c r="O45" i="14" s="1"/>
  <c r="P45" i="14" s="1"/>
  <c r="Q45" i="14"/>
  <c r="S45" i="14" s="1"/>
  <c r="R45" i="14" s="1"/>
  <c r="T45" i="14"/>
  <c r="W45" i="14"/>
  <c r="L631" i="14"/>
  <c r="AC631" i="14"/>
  <c r="W631" i="14"/>
  <c r="Q631" i="14"/>
  <c r="S631" i="14" s="1"/>
  <c r="R631" i="14" s="1"/>
  <c r="T631" i="14"/>
  <c r="N631" i="14"/>
  <c r="O631" i="14" s="1"/>
  <c r="P631" i="14" s="1"/>
  <c r="L630" i="14"/>
  <c r="AC630" i="14"/>
  <c r="W630" i="14"/>
  <c r="Q630" i="14"/>
  <c r="S630" i="14" s="1"/>
  <c r="R630" i="14" s="1"/>
  <c r="T630" i="14"/>
  <c r="N630" i="14"/>
  <c r="O630" i="14" s="1"/>
  <c r="P630" i="14" s="1"/>
  <c r="N648" i="14"/>
  <c r="O648" i="14" s="1"/>
  <c r="P648" i="14" s="1"/>
  <c r="Q648" i="14"/>
  <c r="S648" i="14" s="1"/>
  <c r="R648" i="14" s="1"/>
  <c r="T648" i="14"/>
  <c r="W648" i="14"/>
  <c r="AC648" i="14"/>
  <c r="L648" i="14"/>
  <c r="N649" i="14"/>
  <c r="O649" i="14" s="1"/>
  <c r="P649" i="14" s="1"/>
  <c r="Q649" i="14"/>
  <c r="S649" i="14" s="1"/>
  <c r="R649" i="14" s="1"/>
  <c r="T649" i="14"/>
  <c r="W649" i="14"/>
  <c r="AC649" i="14"/>
  <c r="L649" i="14"/>
  <c r="N650" i="14"/>
  <c r="O650" i="14" s="1"/>
  <c r="P650" i="14" s="1"/>
  <c r="Q650" i="14"/>
  <c r="S650" i="14" s="1"/>
  <c r="R650" i="14" s="1"/>
  <c r="T650" i="14"/>
  <c r="W650" i="14"/>
  <c r="AC650" i="14"/>
  <c r="L650" i="14"/>
  <c r="N659" i="14"/>
  <c r="O659" i="14" s="1"/>
  <c r="P659" i="14" s="1"/>
  <c r="Q659" i="14"/>
  <c r="S659" i="14" s="1"/>
  <c r="R659" i="14" s="1"/>
  <c r="T659" i="14"/>
  <c r="W659" i="14"/>
  <c r="AC659" i="14"/>
  <c r="L659" i="14"/>
  <c r="N660" i="14"/>
  <c r="O660" i="14" s="1"/>
  <c r="P660" i="14" s="1"/>
  <c r="Q660" i="14"/>
  <c r="S660" i="14" s="1"/>
  <c r="R660" i="14" s="1"/>
  <c r="T660" i="14"/>
  <c r="W660" i="14"/>
  <c r="AC660" i="14"/>
  <c r="L660" i="14"/>
  <c r="N661" i="14"/>
  <c r="O661" i="14" s="1"/>
  <c r="P661" i="14" s="1"/>
  <c r="Q661" i="14"/>
  <c r="S661" i="14" s="1"/>
  <c r="R661" i="14" s="1"/>
  <c r="T661" i="14"/>
  <c r="W661" i="14"/>
  <c r="AC661" i="14"/>
  <c r="L661" i="14"/>
  <c r="N653" i="14"/>
  <c r="O653" i="14" s="1"/>
  <c r="P653" i="14" s="1"/>
  <c r="Q653" i="14"/>
  <c r="I653" i="14" s="1"/>
  <c r="T653" i="14"/>
  <c r="W653" i="14"/>
  <c r="AC653" i="14"/>
  <c r="L653" i="14"/>
  <c r="N654" i="14"/>
  <c r="O654" i="14" s="1"/>
  <c r="P654" i="14" s="1"/>
  <c r="Q654" i="14"/>
  <c r="I654" i="14" s="1"/>
  <c r="T654" i="14"/>
  <c r="W654" i="14"/>
  <c r="AC654" i="14"/>
  <c r="L654" i="14"/>
  <c r="N655" i="14"/>
  <c r="O655" i="14" s="1"/>
  <c r="P655" i="14" s="1"/>
  <c r="Q655" i="14"/>
  <c r="I655" i="14" s="1"/>
  <c r="T655" i="14"/>
  <c r="W655" i="14"/>
  <c r="AC655" i="14"/>
  <c r="L655" i="14"/>
  <c r="N656" i="14"/>
  <c r="O656" i="14" s="1"/>
  <c r="P656" i="14" s="1"/>
  <c r="Q656" i="14"/>
  <c r="I656" i="14" s="1"/>
  <c r="T656" i="14"/>
  <c r="W656" i="14"/>
  <c r="AC656" i="14"/>
  <c r="L656" i="14"/>
  <c r="N664" i="14"/>
  <c r="O664" i="14" s="1"/>
  <c r="P664" i="14" s="1"/>
  <c r="Q664" i="14"/>
  <c r="I664" i="14" s="1"/>
  <c r="T664" i="14"/>
  <c r="W664" i="14"/>
  <c r="AC664" i="14"/>
  <c r="L664" i="14"/>
  <c r="N665" i="14"/>
  <c r="O665" i="14" s="1"/>
  <c r="P665" i="14" s="1"/>
  <c r="Q665" i="14"/>
  <c r="I665" i="14" s="1"/>
  <c r="T665" i="14"/>
  <c r="W665" i="14"/>
  <c r="AC665" i="14"/>
  <c r="L665" i="14"/>
  <c r="N666" i="14"/>
  <c r="O666" i="14" s="1"/>
  <c r="P666" i="14" s="1"/>
  <c r="Q666" i="14"/>
  <c r="I666" i="14" s="1"/>
  <c r="T666" i="14"/>
  <c r="W666" i="14"/>
  <c r="AC666" i="14"/>
  <c r="L666" i="14"/>
  <c r="N667" i="14"/>
  <c r="O667" i="14" s="1"/>
  <c r="P667" i="14" s="1"/>
  <c r="Q667" i="14"/>
  <c r="I667" i="14" s="1"/>
  <c r="T667" i="14"/>
  <c r="W667" i="14"/>
  <c r="AC667" i="14"/>
  <c r="L667" i="14"/>
  <c r="N697" i="14"/>
  <c r="O697" i="14" s="1"/>
  <c r="P697" i="14" s="1"/>
  <c r="Q697" i="14"/>
  <c r="I697" i="14" s="1"/>
  <c r="T697" i="14"/>
  <c r="W697" i="14"/>
  <c r="AC697" i="14"/>
  <c r="L697" i="14"/>
  <c r="N698" i="14"/>
  <c r="O698" i="14" s="1"/>
  <c r="P698" i="14" s="1"/>
  <c r="Q698" i="14"/>
  <c r="I698" i="14" s="1"/>
  <c r="T698" i="14"/>
  <c r="W698" i="14"/>
  <c r="AC698" i="14"/>
  <c r="L698" i="14"/>
  <c r="N690" i="14"/>
  <c r="O690" i="14" s="1"/>
  <c r="P690" i="14" s="1"/>
  <c r="Q690" i="14"/>
  <c r="I690" i="14" s="1"/>
  <c r="T690" i="14"/>
  <c r="W690" i="14"/>
  <c r="AC690" i="14"/>
  <c r="L690" i="14"/>
  <c r="N691" i="14"/>
  <c r="O691" i="14" s="1"/>
  <c r="P691" i="14" s="1"/>
  <c r="Q691" i="14"/>
  <c r="I691" i="14" s="1"/>
  <c r="T691" i="14"/>
  <c r="W691" i="14"/>
  <c r="AC691" i="14"/>
  <c r="L691" i="14"/>
  <c r="N689" i="14"/>
  <c r="O689" i="14" s="1"/>
  <c r="P689" i="14" s="1"/>
  <c r="N36" i="14"/>
  <c r="O36" i="14" s="1"/>
  <c r="P36" i="14" s="1"/>
  <c r="Q36" i="14"/>
  <c r="I36" i="14" s="1"/>
  <c r="T36" i="14"/>
  <c r="W36" i="14"/>
  <c r="AC36" i="14"/>
  <c r="L36" i="14"/>
  <c r="N37" i="14"/>
  <c r="O37" i="14" s="1"/>
  <c r="P37" i="14" s="1"/>
  <c r="Q37" i="14"/>
  <c r="T37" i="14"/>
  <c r="W37" i="14"/>
  <c r="AC37" i="14"/>
  <c r="L37" i="14"/>
  <c r="N38" i="14"/>
  <c r="O38" i="14" s="1"/>
  <c r="P38" i="14" s="1"/>
  <c r="Q38" i="14"/>
  <c r="I38" i="14" s="1"/>
  <c r="T38" i="14"/>
  <c r="W38" i="14"/>
  <c r="AC38" i="14"/>
  <c r="L38" i="14"/>
  <c r="N39" i="14"/>
  <c r="O39" i="14" s="1"/>
  <c r="P39" i="14" s="1"/>
  <c r="Q39" i="14"/>
  <c r="S39" i="14" s="1"/>
  <c r="R39" i="14" s="1"/>
  <c r="T39" i="14"/>
  <c r="W39" i="14"/>
  <c r="AC39" i="14"/>
  <c r="L39" i="14"/>
  <c r="N40" i="14"/>
  <c r="O40" i="14" s="1"/>
  <c r="P40" i="14" s="1"/>
  <c r="Q40" i="14"/>
  <c r="S40" i="14" s="1"/>
  <c r="R40" i="14" s="1"/>
  <c r="T40" i="14"/>
  <c r="W40" i="14"/>
  <c r="AC40" i="14"/>
  <c r="L40" i="14"/>
  <c r="N41" i="14"/>
  <c r="O41" i="14" s="1"/>
  <c r="P41" i="14" s="1"/>
  <c r="Q41" i="14"/>
  <c r="S41" i="14" s="1"/>
  <c r="R41" i="14" s="1"/>
  <c r="T41" i="14"/>
  <c r="W41" i="14"/>
  <c r="AC41" i="14"/>
  <c r="L41" i="14"/>
  <c r="N31" i="14"/>
  <c r="O31" i="14" s="1"/>
  <c r="P31" i="14" s="1"/>
  <c r="Q31" i="14"/>
  <c r="S31" i="14" s="1"/>
  <c r="R31" i="14" s="1"/>
  <c r="T31" i="14"/>
  <c r="W31" i="14"/>
  <c r="AC31" i="14"/>
  <c r="L31" i="14"/>
  <c r="N32" i="14"/>
  <c r="O32" i="14" s="1"/>
  <c r="P32" i="14" s="1"/>
  <c r="Q32" i="14"/>
  <c r="S32" i="14" s="1"/>
  <c r="R32" i="14" s="1"/>
  <c r="T32" i="14"/>
  <c r="W32" i="14"/>
  <c r="AC32" i="14"/>
  <c r="L32" i="14"/>
  <c r="N33" i="14"/>
  <c r="O33" i="14" s="1"/>
  <c r="P33" i="14" s="1"/>
  <c r="Q33" i="14"/>
  <c r="S33" i="14" s="1"/>
  <c r="R33" i="14" s="1"/>
  <c r="T33" i="14"/>
  <c r="W33" i="14"/>
  <c r="AC33" i="14"/>
  <c r="L33" i="14"/>
  <c r="N26" i="14"/>
  <c r="O26" i="14" s="1"/>
  <c r="P26" i="14" s="1"/>
  <c r="Q26" i="14"/>
  <c r="T26" i="14"/>
  <c r="W26" i="14"/>
  <c r="AC26" i="14"/>
  <c r="L26" i="14"/>
  <c r="N27" i="14"/>
  <c r="O27" i="14" s="1"/>
  <c r="P27" i="14" s="1"/>
  <c r="Q27" i="14"/>
  <c r="S27" i="14" s="1"/>
  <c r="R27" i="14" s="1"/>
  <c r="T27" i="14"/>
  <c r="W27" i="14"/>
  <c r="AC27" i="14"/>
  <c r="L27" i="14"/>
  <c r="N28" i="14"/>
  <c r="O28" i="14" s="1"/>
  <c r="P28" i="14" s="1"/>
  <c r="Q28" i="14"/>
  <c r="I28" i="14" s="1"/>
  <c r="T28" i="14"/>
  <c r="W28" i="14"/>
  <c r="AC28" i="14"/>
  <c r="L28" i="14"/>
  <c r="N695" i="14"/>
  <c r="O695" i="14" s="1"/>
  <c r="P695" i="14" s="1"/>
  <c r="Q695" i="14"/>
  <c r="I695" i="14" s="1"/>
  <c r="T695" i="14"/>
  <c r="W695" i="14"/>
  <c r="AC695" i="14"/>
  <c r="L695" i="14"/>
  <c r="N696" i="14"/>
  <c r="O696" i="14" s="1"/>
  <c r="P696" i="14" s="1"/>
  <c r="Q696" i="14"/>
  <c r="T696" i="14"/>
  <c r="W696" i="14"/>
  <c r="AC696" i="14"/>
  <c r="L696" i="14"/>
  <c r="Q689" i="14"/>
  <c r="S689" i="14" s="1"/>
  <c r="R689" i="14" s="1"/>
  <c r="T689" i="14"/>
  <c r="W689" i="14"/>
  <c r="AC689" i="14"/>
  <c r="L689" i="14"/>
  <c r="N686" i="14"/>
  <c r="O686" i="14" s="1"/>
  <c r="P686" i="14" s="1"/>
  <c r="Q686" i="14"/>
  <c r="S686" i="14" s="1"/>
  <c r="R686" i="14" s="1"/>
  <c r="T686" i="14"/>
  <c r="W686" i="14"/>
  <c r="AC686" i="14"/>
  <c r="L686" i="14"/>
  <c r="N543" i="14"/>
  <c r="O543" i="14" s="1"/>
  <c r="P543" i="14" s="1"/>
  <c r="Q543" i="14"/>
  <c r="S543" i="14" s="1"/>
  <c r="R543" i="14" s="1"/>
  <c r="T543" i="14"/>
  <c r="W543" i="14"/>
  <c r="AC543" i="14"/>
  <c r="L543" i="14"/>
  <c r="U1920" i="14"/>
  <c r="Q542" i="14"/>
  <c r="I542" i="14" s="1"/>
  <c r="Q1920" i="14"/>
  <c r="S1920" i="14" s="1"/>
  <c r="R1920" i="14" s="1"/>
  <c r="Q544" i="14"/>
  <c r="I544" i="14" s="1"/>
  <c r="T542" i="14"/>
  <c r="U1918" i="14"/>
  <c r="U1919" i="14"/>
  <c r="Q545" i="14"/>
  <c r="L643" i="14"/>
  <c r="AC643" i="14"/>
  <c r="W643" i="14"/>
  <c r="Q643" i="14"/>
  <c r="S643" i="14" s="1"/>
  <c r="R643" i="14" s="1"/>
  <c r="T643" i="14"/>
  <c r="N643" i="14"/>
  <c r="O643" i="14" s="1"/>
  <c r="P643" i="14" s="1"/>
  <c r="L642" i="14"/>
  <c r="AC642" i="14"/>
  <c r="W642" i="14"/>
  <c r="Q642" i="14"/>
  <c r="S642" i="14" s="1"/>
  <c r="R642" i="14" s="1"/>
  <c r="T642" i="14"/>
  <c r="N642" i="14"/>
  <c r="O642" i="14" s="1"/>
  <c r="P642" i="14" s="1"/>
  <c r="L685" i="14"/>
  <c r="AC685" i="14"/>
  <c r="W685" i="14"/>
  <c r="Q685" i="14"/>
  <c r="I685" i="14" s="1"/>
  <c r="T685" i="14"/>
  <c r="N685" i="14"/>
  <c r="O685" i="14" s="1"/>
  <c r="P685" i="14" s="1"/>
  <c r="L694" i="14"/>
  <c r="AC694" i="14"/>
  <c r="W694" i="14"/>
  <c r="Q694" i="14"/>
  <c r="I694" i="14" s="1"/>
  <c r="T694" i="14"/>
  <c r="N694" i="14"/>
  <c r="O694" i="14" s="1"/>
  <c r="P694" i="14" s="1"/>
  <c r="N2276" i="14"/>
  <c r="O2276" i="14" s="1"/>
  <c r="P2276" i="14" s="1"/>
  <c r="Q2276" i="14"/>
  <c r="I2276" i="14" s="1"/>
  <c r="T2276" i="14"/>
  <c r="U2276" i="14"/>
  <c r="W2276" i="14"/>
  <c r="AC2276" i="14"/>
  <c r="L2276" i="14"/>
  <c r="L192" i="14"/>
  <c r="L193" i="14"/>
  <c r="L194" i="14"/>
  <c r="L195" i="14"/>
  <c r="L989" i="14"/>
  <c r="L196" i="14"/>
  <c r="L197" i="14"/>
  <c r="L990" i="14"/>
  <c r="L991" i="14"/>
  <c r="L992" i="14"/>
  <c r="L993" i="14"/>
  <c r="L198" i="14"/>
  <c r="L199" i="14"/>
  <c r="L200" i="14"/>
  <c r="L201" i="14"/>
  <c r="L994" i="14"/>
  <c r="L995" i="14"/>
  <c r="L996" i="14"/>
  <c r="L997" i="14"/>
  <c r="L202" i="14"/>
  <c r="L203" i="14"/>
  <c r="L204" i="14"/>
  <c r="L205" i="14"/>
  <c r="L206" i="14"/>
  <c r="L207" i="14"/>
  <c r="L998" i="14"/>
  <c r="L999" i="14"/>
  <c r="L1000" i="14"/>
  <c r="L1001" i="14"/>
  <c r="L208" i="14"/>
  <c r="L209" i="14"/>
  <c r="L1002" i="14"/>
  <c r="L1003" i="14"/>
  <c r="L1004" i="14"/>
  <c r="L1005" i="14"/>
  <c r="L1006" i="14"/>
  <c r="L1007" i="14"/>
  <c r="L1008" i="14"/>
  <c r="L1009" i="14"/>
  <c r="L1010" i="14"/>
  <c r="L1011" i="14"/>
  <c r="L1012" i="14"/>
  <c r="L1013" i="14"/>
  <c r="L1014" i="14"/>
  <c r="L1015" i="14"/>
  <c r="L1016" i="14"/>
  <c r="L1017" i="14"/>
  <c r="L210" i="14"/>
  <c r="L211" i="14"/>
  <c r="L212" i="14"/>
  <c r="L213" i="14"/>
  <c r="L1018" i="14"/>
  <c r="L1019" i="14"/>
  <c r="L1020" i="14"/>
  <c r="L1021" i="14"/>
  <c r="L1022" i="14"/>
  <c r="L1023" i="14"/>
  <c r="L1024" i="14"/>
  <c r="L1025" i="14"/>
  <c r="L214" i="14"/>
  <c r="L215" i="14"/>
  <c r="L216" i="14"/>
  <c r="L217" i="14"/>
  <c r="L1026" i="14"/>
  <c r="L1027" i="14"/>
  <c r="L1028" i="14"/>
  <c r="L1029" i="14"/>
  <c r="L218" i="14"/>
  <c r="L219" i="14"/>
  <c r="L1030" i="14"/>
  <c r="L1031" i="14"/>
  <c r="L1032" i="14"/>
  <c r="L1033" i="14"/>
  <c r="L220" i="14"/>
  <c r="L221" i="14"/>
  <c r="L1034" i="14"/>
  <c r="L1035" i="14"/>
  <c r="L1036" i="14"/>
  <c r="L1037" i="14"/>
  <c r="L1038" i="14"/>
  <c r="L1039" i="14"/>
  <c r="L1040" i="14"/>
  <c r="L1041" i="14"/>
  <c r="L1042" i="14"/>
  <c r="L1043" i="14"/>
  <c r="L222" i="14"/>
  <c r="L223" i="14"/>
  <c r="L1047" i="14"/>
  <c r="L1048" i="14"/>
  <c r="L1049" i="14"/>
  <c r="L1050" i="14"/>
  <c r="L1051" i="14"/>
  <c r="L1052" i="14"/>
  <c r="L1053" i="14"/>
  <c r="L1054" i="14"/>
  <c r="L1055" i="14"/>
  <c r="L1056" i="14"/>
  <c r="L1057" i="14"/>
  <c r="L1058" i="14"/>
  <c r="L1059" i="14"/>
  <c r="L1060" i="14"/>
  <c r="L1061" i="14"/>
  <c r="L1062" i="14"/>
  <c r="L250" i="14"/>
  <c r="L251" i="14"/>
  <c r="L1063" i="14"/>
  <c r="L1064" i="14"/>
  <c r="L1065" i="14"/>
  <c r="L1066" i="14"/>
  <c r="L1067" i="14"/>
  <c r="L1068" i="14"/>
  <c r="L1069" i="14"/>
  <c r="L1070" i="14"/>
  <c r="L1071" i="14"/>
  <c r="L1072" i="14"/>
  <c r="L1073" i="14"/>
  <c r="L1074" i="14"/>
  <c r="L1075" i="14"/>
  <c r="L1076" i="14"/>
  <c r="L1077" i="14"/>
  <c r="L1078" i="14"/>
  <c r="L1079" i="14"/>
  <c r="L1080" i="14"/>
  <c r="L1081" i="14"/>
  <c r="L1082" i="14"/>
  <c r="L1083" i="14"/>
  <c r="L1084" i="14"/>
  <c r="L1085" i="14"/>
  <c r="L1086" i="14"/>
  <c r="L1087" i="14"/>
  <c r="L1088" i="14"/>
  <c r="L252" i="14"/>
  <c r="L253" i="14"/>
  <c r="L1089" i="14"/>
  <c r="L1090" i="14"/>
  <c r="L1091" i="14"/>
  <c r="L1092" i="14"/>
  <c r="L254" i="14"/>
  <c r="L255" i="14"/>
  <c r="L256" i="14"/>
  <c r="L257" i="14"/>
  <c r="L1093" i="14"/>
  <c r="L1094" i="14"/>
  <c r="L1095" i="14"/>
  <c r="L1096" i="14"/>
  <c r="L258" i="14"/>
  <c r="L259" i="14"/>
  <c r="L1097" i="14"/>
  <c r="L1098" i="14"/>
  <c r="L1099" i="14"/>
  <c r="L1100" i="14"/>
  <c r="L1101" i="14"/>
  <c r="L1102" i="14"/>
  <c r="L260" i="14"/>
  <c r="L261" i="14"/>
  <c r="L1103" i="14"/>
  <c r="L1104" i="14"/>
  <c r="L1105" i="14"/>
  <c r="L1106" i="14"/>
  <c r="L1107" i="14"/>
  <c r="L1108" i="14"/>
  <c r="L262" i="14"/>
  <c r="L263" i="14"/>
  <c r="L1109" i="14"/>
  <c r="L1110" i="14"/>
  <c r="L1111" i="14"/>
  <c r="L1112" i="14"/>
  <c r="L264" i="14"/>
  <c r="L265" i="14"/>
  <c r="L1113" i="14"/>
  <c r="L1114" i="14"/>
  <c r="L1115" i="14"/>
  <c r="L1116" i="14"/>
  <c r="L1117" i="14"/>
  <c r="L1118" i="14"/>
  <c r="L1119" i="14"/>
  <c r="L1120" i="14"/>
  <c r="L1121" i="14"/>
  <c r="L1122" i="14"/>
  <c r="L1123" i="14"/>
  <c r="L1124" i="14"/>
  <c r="L1125" i="14"/>
  <c r="L1126" i="14"/>
  <c r="L1127" i="14"/>
  <c r="L1128" i="14"/>
  <c r="L266" i="14"/>
  <c r="L267" i="14"/>
  <c r="L1129" i="14"/>
  <c r="L1130" i="14"/>
  <c r="L1131" i="14"/>
  <c r="L1132" i="14"/>
  <c r="L1133" i="14"/>
  <c r="L1134" i="14"/>
  <c r="L1135" i="14"/>
  <c r="L1136" i="14"/>
  <c r="L1137" i="14"/>
  <c r="L1138" i="14"/>
  <c r="L268" i="14"/>
  <c r="L269" i="14"/>
  <c r="L1139" i="14"/>
  <c r="L1140" i="14"/>
  <c r="L1141" i="14"/>
  <c r="L1142" i="14"/>
  <c r="L1143" i="14"/>
  <c r="L1144" i="14"/>
  <c r="L1145" i="14"/>
  <c r="L1146" i="14"/>
  <c r="L1147" i="14"/>
  <c r="L1148" i="14"/>
  <c r="L1149" i="14"/>
  <c r="L1150" i="14"/>
  <c r="L1151" i="14"/>
  <c r="L1152" i="14"/>
  <c r="L1153" i="14"/>
  <c r="L1154" i="14"/>
  <c r="L1155" i="14"/>
  <c r="L1156" i="14"/>
  <c r="L1157" i="14"/>
  <c r="L1158" i="14"/>
  <c r="L270" i="14"/>
  <c r="L271" i="14"/>
  <c r="L277" i="14"/>
  <c r="L278" i="14"/>
  <c r="L282" i="14"/>
  <c r="L283" i="14"/>
  <c r="L287" i="14"/>
  <c r="L288" i="14"/>
  <c r="L289" i="14"/>
  <c r="L290" i="14"/>
  <c r="L1159" i="14"/>
  <c r="L1160" i="14"/>
  <c r="L1161" i="14"/>
  <c r="L1162" i="14"/>
  <c r="L1163" i="14"/>
  <c r="L1164" i="14"/>
  <c r="L1165" i="14"/>
  <c r="L295" i="14"/>
  <c r="L1171" i="14"/>
  <c r="L296" i="14"/>
  <c r="L1172" i="14"/>
  <c r="L1173" i="14"/>
  <c r="L1174" i="14"/>
  <c r="L297" i="14"/>
  <c r="L298" i="14"/>
  <c r="L299" i="14"/>
  <c r="L1175" i="14"/>
  <c r="L300" i="14"/>
  <c r="L1176" i="14"/>
  <c r="L1177" i="14"/>
  <c r="L1178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1179" i="14"/>
  <c r="L1180" i="14"/>
  <c r="L1181" i="14"/>
  <c r="L1182" i="14"/>
  <c r="L1183" i="14"/>
  <c r="L1184" i="14"/>
  <c r="L1185" i="14"/>
  <c r="L315" i="14"/>
  <c r="L1186" i="14"/>
  <c r="L316" i="14"/>
  <c r="L317" i="14"/>
  <c r="L318" i="14"/>
  <c r="L1187" i="14"/>
  <c r="L1188" i="14"/>
  <c r="L319" i="14"/>
  <c r="L320" i="14"/>
  <c r="L1193" i="14"/>
  <c r="L1194" i="14"/>
  <c r="L1195" i="14"/>
  <c r="L1196" i="14"/>
  <c r="L1197" i="14"/>
  <c r="L1198" i="14"/>
  <c r="L1199" i="14"/>
  <c r="L321" i="14"/>
  <c r="L1200" i="14"/>
  <c r="L322" i="14"/>
  <c r="L1201" i="14"/>
  <c r="L1202" i="14"/>
  <c r="L323" i="14"/>
  <c r="L324" i="14"/>
  <c r="L1189" i="14"/>
  <c r="L1190" i="14"/>
  <c r="L1191" i="14"/>
  <c r="L1192" i="14"/>
  <c r="L1203" i="14"/>
  <c r="L1204" i="14"/>
  <c r="L1205" i="14"/>
  <c r="L1206" i="14"/>
  <c r="L1207" i="14"/>
  <c r="L1208" i="14"/>
  <c r="L1209" i="14"/>
  <c r="L1210" i="14"/>
  <c r="L1211" i="14"/>
  <c r="L1212" i="14"/>
  <c r="L1213" i="14"/>
  <c r="L1214" i="14"/>
  <c r="L1215" i="14"/>
  <c r="L1216" i="14"/>
  <c r="L1217" i="14"/>
  <c r="L1218" i="14"/>
  <c r="L1219" i="14"/>
  <c r="L1220" i="14"/>
  <c r="L1221" i="14"/>
  <c r="L1222" i="14"/>
  <c r="L1223" i="14"/>
  <c r="L1224" i="14"/>
  <c r="L1225" i="14"/>
  <c r="L1226" i="14"/>
  <c r="L1227" i="14"/>
  <c r="L1228" i="14"/>
  <c r="L1229" i="14"/>
  <c r="L1230" i="14"/>
  <c r="L1231" i="14"/>
  <c r="L1232" i="14"/>
  <c r="L1233" i="14"/>
  <c r="L1234" i="14"/>
  <c r="L1235" i="14"/>
  <c r="L1236" i="14"/>
  <c r="L1237" i="14"/>
  <c r="L1238" i="14"/>
  <c r="L1239" i="14"/>
  <c r="L1240" i="14"/>
  <c r="L1241" i="14"/>
  <c r="L1242" i="14"/>
  <c r="L1243" i="14"/>
  <c r="L1244" i="14"/>
  <c r="L1245" i="14"/>
  <c r="L1246" i="14"/>
  <c r="L1247" i="14"/>
  <c r="L1248" i="14"/>
  <c r="L1249" i="14"/>
  <c r="L1250" i="14"/>
  <c r="L1251" i="14"/>
  <c r="L1252" i="14"/>
  <c r="L1253" i="14"/>
  <c r="L1254" i="14"/>
  <c r="L1255" i="14"/>
  <c r="L1256" i="14"/>
  <c r="L1257" i="14"/>
  <c r="L1258" i="14"/>
  <c r="L1259" i="14"/>
  <c r="L1260" i="14"/>
  <c r="L1261" i="14"/>
  <c r="L1262" i="14"/>
  <c r="L1263" i="14"/>
  <c r="L1264" i="14"/>
  <c r="L1265" i="14"/>
  <c r="L1266" i="14"/>
  <c r="L1267" i="14"/>
  <c r="L1268" i="14"/>
  <c r="L1269" i="14"/>
  <c r="L1270" i="14"/>
  <c r="L1271" i="14"/>
  <c r="L1272" i="14"/>
  <c r="L1273" i="14"/>
  <c r="L1274" i="14"/>
  <c r="L1275" i="14"/>
  <c r="L1276" i="14"/>
  <c r="L1277" i="14"/>
  <c r="L1278" i="14"/>
  <c r="L1279" i="14"/>
  <c r="L1280" i="14"/>
  <c r="L1281" i="14"/>
  <c r="L1282" i="14"/>
  <c r="L1283" i="14"/>
  <c r="L1284" i="14"/>
  <c r="L1285" i="14"/>
  <c r="L1286" i="14"/>
  <c r="L1287" i="14"/>
  <c r="L1288" i="14"/>
  <c r="L1289" i="14"/>
  <c r="L1290" i="14"/>
  <c r="L1291" i="14"/>
  <c r="L1292" i="14"/>
  <c r="L1293" i="14"/>
  <c r="L1294" i="14"/>
  <c r="L1295" i="14"/>
  <c r="L1296" i="14"/>
  <c r="L1297" i="14"/>
  <c r="L1298" i="14"/>
  <c r="L1299" i="14"/>
  <c r="L1300" i="14"/>
  <c r="L1301" i="14"/>
  <c r="L1302" i="14"/>
  <c r="L1303" i="14"/>
  <c r="L1304" i="14"/>
  <c r="L1305" i="14"/>
  <c r="L1306" i="14"/>
  <c r="L1307" i="14"/>
  <c r="L1308" i="14"/>
  <c r="L1309" i="14"/>
  <c r="L1310" i="14"/>
  <c r="L1311" i="14"/>
  <c r="L1312" i="14"/>
  <c r="L1313" i="14"/>
  <c r="L1314" i="14"/>
  <c r="L327" i="14"/>
  <c r="L328" i="14"/>
  <c r="L1315" i="14"/>
  <c r="L329" i="14"/>
  <c r="L330" i="14"/>
  <c r="L331" i="14"/>
  <c r="L1316" i="14"/>
  <c r="L1317" i="14"/>
  <c r="L332" i="14"/>
  <c r="L333" i="14"/>
  <c r="L1318" i="14"/>
  <c r="L1319" i="14"/>
  <c r="L1320" i="14"/>
  <c r="L1321" i="14"/>
  <c r="L1322" i="14"/>
  <c r="L1323" i="14"/>
  <c r="L1324" i="14"/>
  <c r="L1325" i="14"/>
  <c r="L1326" i="14"/>
  <c r="L1327" i="14"/>
  <c r="L1328" i="14"/>
  <c r="L1329" i="14"/>
  <c r="L1330" i="14"/>
  <c r="L1331" i="14"/>
  <c r="L1332" i="14"/>
  <c r="L1333" i="14"/>
  <c r="L1334" i="14"/>
  <c r="L1335" i="14"/>
  <c r="L1336" i="14"/>
  <c r="L1337" i="14"/>
  <c r="L1338" i="14"/>
  <c r="L1339" i="14"/>
  <c r="L1340" i="14"/>
  <c r="L1341" i="14"/>
  <c r="L1342" i="14"/>
  <c r="L1343" i="14"/>
  <c r="L1344" i="14"/>
  <c r="L1345" i="14"/>
  <c r="L1346" i="14"/>
  <c r="L1347" i="14"/>
  <c r="L1348" i="14"/>
  <c r="L1349" i="14"/>
  <c r="L1350" i="14"/>
  <c r="L1351" i="14"/>
  <c r="L1352" i="14"/>
  <c r="L1353" i="14"/>
  <c r="L1354" i="14"/>
  <c r="L1355" i="14"/>
  <c r="L1356" i="14"/>
  <c r="L1357" i="14"/>
  <c r="L1358" i="14"/>
  <c r="L1359" i="14"/>
  <c r="L1360" i="14"/>
  <c r="L1361" i="14"/>
  <c r="L1362" i="14"/>
  <c r="L1363" i="14"/>
  <c r="L1364" i="14"/>
  <c r="L1365" i="14"/>
  <c r="L1366" i="14"/>
  <c r="L1367" i="14"/>
  <c r="L1368" i="14"/>
  <c r="L1369" i="14"/>
  <c r="L1370" i="14"/>
  <c r="L1371" i="14"/>
  <c r="L1372" i="14"/>
  <c r="L1373" i="14"/>
  <c r="L1374" i="14"/>
  <c r="L1375" i="14"/>
  <c r="L1376" i="14"/>
  <c r="L1377" i="14"/>
  <c r="L1378" i="14"/>
  <c r="L1379" i="14"/>
  <c r="L1380" i="14"/>
  <c r="L1381" i="14"/>
  <c r="L1382" i="14"/>
  <c r="L1383" i="14"/>
  <c r="L1384" i="14"/>
  <c r="L1385" i="14"/>
  <c r="L1386" i="14"/>
  <c r="L1387" i="14"/>
  <c r="L1388" i="14"/>
  <c r="L1389" i="14"/>
  <c r="L336" i="14"/>
  <c r="L337" i="14"/>
  <c r="L1390" i="14"/>
  <c r="L1391" i="14"/>
  <c r="L1392" i="14"/>
  <c r="L1393" i="14"/>
  <c r="L1394" i="14"/>
  <c r="L1395" i="14"/>
  <c r="L1396" i="14"/>
  <c r="L1397" i="14"/>
  <c r="L1398" i="14"/>
  <c r="L1399" i="14"/>
  <c r="L1400" i="14"/>
  <c r="L1401" i="14"/>
  <c r="L1402" i="14"/>
  <c r="L1403" i="14"/>
  <c r="L1404" i="14"/>
  <c r="L1405" i="14"/>
  <c r="L1406" i="14"/>
  <c r="L1407" i="14"/>
  <c r="L1408" i="14"/>
  <c r="L1409" i="14"/>
  <c r="L1410" i="14"/>
  <c r="L1411" i="14"/>
  <c r="L1412" i="14"/>
  <c r="L1413" i="14"/>
  <c r="L1414" i="14"/>
  <c r="L1415" i="14"/>
  <c r="L1416" i="14"/>
  <c r="L338" i="14"/>
  <c r="L339" i="14"/>
  <c r="L1417" i="14"/>
  <c r="L1418" i="14"/>
  <c r="L1419" i="14"/>
  <c r="L1420" i="14"/>
  <c r="L340" i="14"/>
  <c r="L341" i="14"/>
  <c r="L342" i="14"/>
  <c r="L343" i="14"/>
  <c r="L344" i="14"/>
  <c r="L345" i="14"/>
  <c r="L1421" i="14"/>
  <c r="L1422" i="14"/>
  <c r="L1423" i="14"/>
  <c r="L1424" i="14"/>
  <c r="L1425" i="14"/>
  <c r="L1426" i="14"/>
  <c r="L1427" i="14"/>
  <c r="L1428" i="14"/>
  <c r="L1429" i="14"/>
  <c r="L1430" i="14"/>
  <c r="L1431" i="14"/>
  <c r="L1432" i="14"/>
  <c r="L1433" i="14"/>
  <c r="L1434" i="14"/>
  <c r="L1435" i="14"/>
  <c r="L1436" i="14"/>
  <c r="L1437" i="14"/>
  <c r="L1438" i="14"/>
  <c r="L1439" i="14"/>
  <c r="L1440" i="14"/>
  <c r="L1441" i="14"/>
  <c r="L1442" i="14"/>
  <c r="L1443" i="14"/>
  <c r="L1444" i="14"/>
  <c r="L1445" i="14"/>
  <c r="L1446" i="14"/>
  <c r="L1447" i="14"/>
  <c r="L1448" i="14"/>
  <c r="L1449" i="14"/>
  <c r="L1450" i="14"/>
  <c r="L1451" i="14"/>
  <c r="L1452" i="14"/>
  <c r="L1453" i="14"/>
  <c r="L1454" i="14"/>
  <c r="L1455" i="14"/>
  <c r="L1456" i="14"/>
  <c r="L1457" i="14"/>
  <c r="L1458" i="14"/>
  <c r="L346" i="14"/>
  <c r="L347" i="14"/>
  <c r="L348" i="14"/>
  <c r="L349" i="14"/>
  <c r="L1459" i="14"/>
  <c r="L1460" i="14"/>
  <c r="L350" i="14"/>
  <c r="L351" i="14"/>
  <c r="L1461" i="14"/>
  <c r="L1462" i="14"/>
  <c r="L1463" i="14"/>
  <c r="L1464" i="14"/>
  <c r="L1465" i="14"/>
  <c r="L1466" i="14"/>
  <c r="L1467" i="14"/>
  <c r="L1468" i="14"/>
  <c r="L1469" i="14"/>
  <c r="L1470" i="14"/>
  <c r="L1471" i="14"/>
  <c r="L1472" i="14"/>
  <c r="L1473" i="14"/>
  <c r="L1474" i="14"/>
  <c r="L1475" i="14"/>
  <c r="L1476" i="14"/>
  <c r="L1477" i="14"/>
  <c r="L1478" i="14"/>
  <c r="L1479" i="14"/>
  <c r="L1480" i="14"/>
  <c r="L366" i="14"/>
  <c r="L367" i="14"/>
  <c r="L1481" i="14"/>
  <c r="L1482" i="14"/>
  <c r="L358" i="14"/>
  <c r="L359" i="14"/>
  <c r="L1483" i="14"/>
  <c r="L1484" i="14"/>
  <c r="L1485" i="14"/>
  <c r="L1486" i="14"/>
  <c r="L1487" i="14"/>
  <c r="L1488" i="14"/>
  <c r="L1489" i="14"/>
  <c r="L1490" i="14"/>
  <c r="L1491" i="14"/>
  <c r="L1492" i="14"/>
  <c r="L1494" i="14"/>
  <c r="L1495" i="14"/>
  <c r="L1496" i="14"/>
  <c r="L1497" i="14"/>
  <c r="L1498" i="14"/>
  <c r="L1499" i="14"/>
  <c r="L368" i="14"/>
  <c r="L369" i="14"/>
  <c r="L1500" i="14"/>
  <c r="L1501" i="14"/>
  <c r="L1502" i="14"/>
  <c r="L1503" i="14"/>
  <c r="L370" i="14"/>
  <c r="L371" i="14"/>
  <c r="L1505" i="14"/>
  <c r="L1506" i="14"/>
  <c r="L1507" i="14"/>
  <c r="L1508" i="14"/>
  <c r="L1509" i="14"/>
  <c r="L1510" i="14"/>
  <c r="L374" i="14"/>
  <c r="L375" i="14"/>
  <c r="L1511" i="14"/>
  <c r="L1512" i="14"/>
  <c r="L1513" i="14"/>
  <c r="L1514" i="14"/>
  <c r="L376" i="14"/>
  <c r="L377" i="14"/>
  <c r="L378" i="14"/>
  <c r="L1515" i="14"/>
  <c r="L379" i="14"/>
  <c r="L1516" i="14"/>
  <c r="L380" i="14"/>
  <c r="L381" i="14"/>
  <c r="L382" i="14"/>
  <c r="L1517" i="14"/>
  <c r="L383" i="14"/>
  <c r="L1518" i="14"/>
  <c r="L384" i="14"/>
  <c r="L385" i="14"/>
  <c r="L386" i="14"/>
  <c r="L387" i="14"/>
  <c r="L1519" i="14"/>
  <c r="L1520" i="14"/>
  <c r="L1521" i="14"/>
  <c r="L1522" i="14"/>
  <c r="L1523" i="14"/>
  <c r="L1524" i="14"/>
  <c r="L1525" i="14"/>
  <c r="L1526" i="14"/>
  <c r="L1527" i="14"/>
  <c r="L1528" i="14"/>
  <c r="L392" i="14"/>
  <c r="L393" i="14"/>
  <c r="L1529" i="14"/>
  <c r="L1530" i="14"/>
  <c r="L1531" i="14"/>
  <c r="L1532" i="14"/>
  <c r="L1533" i="14"/>
  <c r="L1534" i="14"/>
  <c r="L394" i="14"/>
  <c r="L395" i="14"/>
  <c r="L396" i="14"/>
  <c r="L397" i="14"/>
  <c r="L1535" i="14"/>
  <c r="L1536" i="14"/>
  <c r="L1537" i="14"/>
  <c r="L1538" i="14"/>
  <c r="L1539" i="14"/>
  <c r="L1540" i="14"/>
  <c r="L398" i="14"/>
  <c r="L399" i="14"/>
  <c r="L1541" i="14"/>
  <c r="L1542" i="14"/>
  <c r="L1543" i="14"/>
  <c r="L1544" i="14"/>
  <c r="L1545" i="14"/>
  <c r="L1546" i="14"/>
  <c r="L1547" i="14"/>
  <c r="L1548" i="14"/>
  <c r="L400" i="14"/>
  <c r="L401" i="14"/>
  <c r="L1549" i="14"/>
  <c r="L402" i="14"/>
  <c r="L1550" i="14"/>
  <c r="L403" i="14"/>
  <c r="L1551" i="14"/>
  <c r="L1552" i="14"/>
  <c r="L404" i="14"/>
  <c r="L405" i="14"/>
  <c r="L1553" i="14"/>
  <c r="L1554" i="14"/>
  <c r="L1555" i="14"/>
  <c r="L1556" i="14"/>
  <c r="L1557" i="14"/>
  <c r="L1558" i="14"/>
  <c r="L1559" i="14"/>
  <c r="L1560" i="14"/>
  <c r="L406" i="14"/>
  <c r="L407" i="14"/>
  <c r="L408" i="14"/>
  <c r="L409" i="14"/>
  <c r="L410" i="14"/>
  <c r="L411" i="14"/>
  <c r="L1561" i="14"/>
  <c r="L1562" i="14"/>
  <c r="L1563" i="14"/>
  <c r="L1564" i="14"/>
  <c r="L412" i="14"/>
  <c r="L413" i="14"/>
  <c r="L1565" i="14"/>
  <c r="L1566" i="14"/>
  <c r="L1567" i="14"/>
  <c r="L1568" i="14"/>
  <c r="L1569" i="14"/>
  <c r="L1570" i="14"/>
  <c r="L1571" i="14"/>
  <c r="L1572" i="14"/>
  <c r="L414" i="14"/>
  <c r="L415" i="14"/>
  <c r="L1573" i="14"/>
  <c r="L1574" i="14"/>
  <c r="L1575" i="14"/>
  <c r="L1576" i="14"/>
  <c r="L1577" i="14"/>
  <c r="L1578" i="14"/>
  <c r="L1579" i="14"/>
  <c r="L1580" i="14"/>
  <c r="L416" i="14"/>
  <c r="L417" i="14"/>
  <c r="L1586" i="14"/>
  <c r="L1587" i="14"/>
  <c r="L1588" i="14"/>
  <c r="L1589" i="14"/>
  <c r="L1590" i="14"/>
  <c r="L1591" i="14"/>
  <c r="L421" i="14"/>
  <c r="L422" i="14"/>
  <c r="L1592" i="14"/>
  <c r="L1593" i="14"/>
  <c r="L1594" i="14"/>
  <c r="L1595" i="14"/>
  <c r="L1596" i="14"/>
  <c r="L1597" i="14"/>
  <c r="L1598" i="14"/>
  <c r="L1599" i="14"/>
  <c r="L1600" i="14"/>
  <c r="L1601" i="14"/>
  <c r="L423" i="14"/>
  <c r="L424" i="14"/>
  <c r="L1602" i="14"/>
  <c r="L1603" i="14"/>
  <c r="L1604" i="14"/>
  <c r="L1605" i="14"/>
  <c r="L1606" i="14"/>
  <c r="L1607" i="14"/>
  <c r="L1608" i="14"/>
  <c r="L1609" i="14"/>
  <c r="L1610" i="14"/>
  <c r="L1611" i="14"/>
  <c r="L425" i="14"/>
  <c r="L426" i="14"/>
  <c r="L427" i="14"/>
  <c r="L1612" i="14"/>
  <c r="L428" i="14"/>
  <c r="L429" i="14"/>
  <c r="L430" i="14"/>
  <c r="L431" i="14"/>
  <c r="L432" i="14"/>
  <c r="L1613" i="14"/>
  <c r="L433" i="14"/>
  <c r="L434" i="14"/>
  <c r="L435" i="14"/>
  <c r="L436" i="14"/>
  <c r="L437" i="14"/>
  <c r="L438" i="14"/>
  <c r="L439" i="14"/>
  <c r="L1614" i="14"/>
  <c r="L1615" i="14"/>
  <c r="L1616" i="14"/>
  <c r="L1617" i="14"/>
  <c r="L1618" i="14"/>
  <c r="L1619" i="14"/>
  <c r="L1620" i="14"/>
  <c r="L1621" i="14"/>
  <c r="L1622" i="14"/>
  <c r="L1623" i="14"/>
  <c r="L1624" i="14"/>
  <c r="L446" i="14"/>
  <c r="L447" i="14"/>
  <c r="L448" i="14"/>
  <c r="L449" i="14"/>
  <c r="L1625" i="14"/>
  <c r="L1626" i="14"/>
  <c r="L450" i="14"/>
  <c r="L451" i="14"/>
  <c r="L1627" i="14"/>
  <c r="L1628" i="14"/>
  <c r="L1629" i="14"/>
  <c r="L1630" i="14"/>
  <c r="L1631" i="14"/>
  <c r="L454" i="14"/>
  <c r="L1632" i="14"/>
  <c r="L455" i="14"/>
  <c r="L1633" i="14"/>
  <c r="L1634" i="14"/>
  <c r="L456" i="14"/>
  <c r="L457" i="14"/>
  <c r="L1635" i="14"/>
  <c r="L1636" i="14"/>
  <c r="L1637" i="14"/>
  <c r="L1638" i="14"/>
  <c r="L1639" i="14"/>
  <c r="L1640" i="14"/>
  <c r="L1641" i="14"/>
  <c r="L1642" i="14"/>
  <c r="L472" i="14"/>
  <c r="L473" i="14"/>
  <c r="L474" i="14"/>
  <c r="L475" i="14"/>
  <c r="L1643" i="14"/>
  <c r="L1644" i="14"/>
  <c r="L476" i="14"/>
  <c r="L477" i="14"/>
  <c r="L1645" i="14"/>
  <c r="L1646" i="14"/>
  <c r="L1647" i="14"/>
  <c r="L1648" i="14"/>
  <c r="L1649" i="14"/>
  <c r="L1650" i="14"/>
  <c r="L1651" i="14"/>
  <c r="L478" i="14"/>
  <c r="L1652" i="14"/>
  <c r="L479" i="14"/>
  <c r="L480" i="14"/>
  <c r="L481" i="14"/>
  <c r="E31" i="28" s="1"/>
  <c r="L1653" i="14"/>
  <c r="L1654" i="14"/>
  <c r="L482" i="14"/>
  <c r="L483" i="14"/>
  <c r="L1655" i="14"/>
  <c r="L1656" i="14"/>
  <c r="L1657" i="14"/>
  <c r="L1658" i="14"/>
  <c r="L1659" i="14"/>
  <c r="L1660" i="14"/>
  <c r="L1661" i="14"/>
  <c r="L1662" i="14"/>
  <c r="L1663" i="14"/>
  <c r="L1664" i="14"/>
  <c r="L1665" i="14"/>
  <c r="L1666" i="14"/>
  <c r="L1667" i="14"/>
  <c r="L1668" i="14"/>
  <c r="L1669" i="14"/>
  <c r="L1670" i="14"/>
  <c r="L1671" i="14"/>
  <c r="L1672" i="14"/>
  <c r="L1673" i="14"/>
  <c r="L1674" i="14"/>
  <c r="L1675" i="14"/>
  <c r="L1676" i="14"/>
  <c r="L1677" i="14"/>
  <c r="L1678" i="14"/>
  <c r="L1679" i="14"/>
  <c r="L1680" i="14"/>
  <c r="L1681" i="14"/>
  <c r="L1682" i="14"/>
  <c r="L1683" i="14"/>
  <c r="L1684" i="14"/>
  <c r="L1685" i="14"/>
  <c r="L1686" i="14"/>
  <c r="L1687" i="14"/>
  <c r="L1688" i="14"/>
  <c r="L1689" i="14"/>
  <c r="L1690" i="14"/>
  <c r="L1691" i="14"/>
  <c r="L1692" i="14"/>
  <c r="L1693" i="14"/>
  <c r="L1694" i="14"/>
  <c r="L1695" i="14"/>
  <c r="L1696" i="14"/>
  <c r="L1697" i="14"/>
  <c r="L1698" i="14"/>
  <c r="L1699" i="14"/>
  <c r="L1700" i="14"/>
  <c r="L1701" i="14"/>
  <c r="L1702" i="14"/>
  <c r="L1703" i="14"/>
  <c r="L1704" i="14"/>
  <c r="L1705" i="14"/>
  <c r="L1706" i="14"/>
  <c r="L1707" i="14"/>
  <c r="L1708" i="14"/>
  <c r="L1709" i="14"/>
  <c r="L1710" i="14"/>
  <c r="L488" i="14"/>
  <c r="L489" i="14"/>
  <c r="L1711" i="14"/>
  <c r="L1712" i="14"/>
  <c r="L1713" i="14"/>
  <c r="L1714" i="14"/>
  <c r="L1715" i="14"/>
  <c r="L1716" i="14"/>
  <c r="L490" i="14"/>
  <c r="L491" i="14"/>
  <c r="L1717" i="14"/>
  <c r="L1718" i="14"/>
  <c r="L1719" i="14"/>
  <c r="L1720" i="14"/>
  <c r="L1721" i="14"/>
  <c r="L1722" i="14"/>
  <c r="L1723" i="14"/>
  <c r="L1724" i="14"/>
  <c r="L1725" i="14"/>
  <c r="L1726" i="14"/>
  <c r="L1727" i="14"/>
  <c r="L1728" i="14"/>
  <c r="L1729" i="14"/>
  <c r="L1730" i="14"/>
  <c r="L1731" i="14"/>
  <c r="L1732" i="14"/>
  <c r="L1733" i="14"/>
  <c r="L1734" i="14"/>
  <c r="L1735" i="14"/>
  <c r="L1736" i="14"/>
  <c r="L1737" i="14"/>
  <c r="L1738" i="14"/>
  <c r="L492" i="14"/>
  <c r="L493" i="14"/>
  <c r="L1739" i="14"/>
  <c r="L1740" i="14"/>
  <c r="L1741" i="14"/>
  <c r="L1742" i="14"/>
  <c r="L1743" i="14"/>
  <c r="L1744" i="14"/>
  <c r="L1745" i="14"/>
  <c r="L1746" i="14"/>
  <c r="L1747" i="14"/>
  <c r="L1748" i="14"/>
  <c r="L1749" i="14"/>
  <c r="L1750" i="14"/>
  <c r="L1751" i="14"/>
  <c r="L1752" i="14"/>
  <c r="L1753" i="14"/>
  <c r="L1754" i="14"/>
  <c r="L1755" i="14"/>
  <c r="L1756" i="14"/>
  <c r="L1757" i="14"/>
  <c r="L1758" i="14"/>
  <c r="L1759" i="14"/>
  <c r="L1760" i="14"/>
  <c r="L1761" i="14"/>
  <c r="L1762" i="14"/>
  <c r="L1763" i="14"/>
  <c r="L1764" i="14"/>
  <c r="L1765" i="14"/>
  <c r="L1766" i="14"/>
  <c r="L1767" i="14"/>
  <c r="L1768" i="14"/>
  <c r="L1769" i="14"/>
  <c r="L1770" i="14"/>
  <c r="L1771" i="14"/>
  <c r="L1772" i="14"/>
  <c r="L1773" i="14"/>
  <c r="L1774" i="14"/>
  <c r="L1775" i="14"/>
  <c r="L1776" i="14"/>
  <c r="L1777" i="14"/>
  <c r="L1778" i="14"/>
  <c r="L1779" i="14"/>
  <c r="L1780" i="14"/>
  <c r="L1781" i="14"/>
  <c r="L1782" i="14"/>
  <c r="L1783" i="14"/>
  <c r="L1784" i="14"/>
  <c r="L1785" i="14"/>
  <c r="L1786" i="14"/>
  <c r="L1787" i="14"/>
  <c r="L1788" i="14"/>
  <c r="L1789" i="14"/>
  <c r="L1790" i="14"/>
  <c r="L1793" i="14"/>
  <c r="L1794" i="14"/>
  <c r="L1795" i="14"/>
  <c r="L1796" i="14"/>
  <c r="L1797" i="14"/>
  <c r="L1798" i="14"/>
  <c r="L1799" i="14"/>
  <c r="L1800" i="14"/>
  <c r="L1801" i="14"/>
  <c r="L1802" i="14"/>
  <c r="L1803" i="14"/>
  <c r="L1804" i="14"/>
  <c r="L1805" i="14"/>
  <c r="L1806" i="14"/>
  <c r="L496" i="14"/>
  <c r="L497" i="14"/>
  <c r="L1807" i="14"/>
  <c r="L1808" i="14"/>
  <c r="L1809" i="14"/>
  <c r="L1810" i="14"/>
  <c r="L1811" i="14"/>
  <c r="L1812" i="14"/>
  <c r="L1813" i="14"/>
  <c r="L1814" i="14"/>
  <c r="L1815" i="14"/>
  <c r="L1816" i="14"/>
  <c r="L1817" i="14"/>
  <c r="L1818" i="14"/>
  <c r="L1819" i="14"/>
  <c r="L1820" i="14"/>
  <c r="L1821" i="14"/>
  <c r="L1822" i="14"/>
  <c r="L1823" i="14"/>
  <c r="L1824" i="14"/>
  <c r="L1825" i="14"/>
  <c r="L1826" i="14"/>
  <c r="L1827" i="14"/>
  <c r="L1828" i="14"/>
  <c r="L1829" i="14"/>
  <c r="L1830" i="14"/>
  <c r="L1831" i="14"/>
  <c r="L1832" i="14"/>
  <c r="L1833" i="14"/>
  <c r="L1834" i="14"/>
  <c r="L502" i="14"/>
  <c r="L503" i="14"/>
  <c r="L1835" i="14"/>
  <c r="L1836" i="14"/>
  <c r="L1837" i="14"/>
  <c r="L1838" i="14"/>
  <c r="L1839" i="14"/>
  <c r="L1840" i="14"/>
  <c r="L1841" i="14"/>
  <c r="L1842" i="14"/>
  <c r="L1843" i="14"/>
  <c r="L1844" i="14"/>
  <c r="L1845" i="14"/>
  <c r="L1846" i="14"/>
  <c r="L1847" i="14"/>
  <c r="L1848" i="14"/>
  <c r="L1849" i="14"/>
  <c r="L1850" i="14"/>
  <c r="L1851" i="14"/>
  <c r="L1852" i="14"/>
  <c r="L1853" i="14"/>
  <c r="L1854" i="14"/>
  <c r="L1855" i="14"/>
  <c r="L1856" i="14"/>
  <c r="L1857" i="14"/>
  <c r="L1858" i="14"/>
  <c r="L1859" i="14"/>
  <c r="L1860" i="14"/>
  <c r="L1861" i="14"/>
  <c r="L1862" i="14"/>
  <c r="L1863" i="14"/>
  <c r="L1864" i="14"/>
  <c r="L1865" i="14"/>
  <c r="L1866" i="14"/>
  <c r="L510" i="14"/>
  <c r="L511" i="14"/>
  <c r="L1867" i="14"/>
  <c r="L1868" i="14"/>
  <c r="L1869" i="14"/>
  <c r="L1870" i="14"/>
  <c r="L1871" i="14"/>
  <c r="L1872" i="14"/>
  <c r="L512" i="14"/>
  <c r="L513" i="14"/>
  <c r="L1873" i="14"/>
  <c r="L1874" i="14"/>
  <c r="L1875" i="14"/>
  <c r="L1876" i="14"/>
  <c r="L1877" i="14"/>
  <c r="L1878" i="14"/>
  <c r="L517" i="14"/>
  <c r="L518" i="14"/>
  <c r="L1879" i="14"/>
  <c r="L1880" i="14"/>
  <c r="L1881" i="14"/>
  <c r="L1882" i="14"/>
  <c r="L1883" i="14"/>
  <c r="L1884" i="14"/>
  <c r="L519" i="14"/>
  <c r="L520" i="14"/>
  <c r="L1885" i="14"/>
  <c r="L1886" i="14"/>
  <c r="L1887" i="14"/>
  <c r="L1888" i="14"/>
  <c r="L521" i="14"/>
  <c r="L522" i="14"/>
  <c r="L1889" i="14"/>
  <c r="L1890" i="14"/>
  <c r="L523" i="14"/>
  <c r="L524" i="14"/>
  <c r="L1891" i="14"/>
  <c r="L1892" i="14"/>
  <c r="L1893" i="14"/>
  <c r="L1894" i="14"/>
  <c r="L1895" i="14"/>
  <c r="L1896" i="14"/>
  <c r="L1897" i="14"/>
  <c r="L1898" i="14"/>
  <c r="L525" i="14"/>
  <c r="L526" i="14"/>
  <c r="L1902" i="14"/>
  <c r="L1903" i="14"/>
  <c r="L1904" i="14"/>
  <c r="L1905" i="14"/>
  <c r="L1906" i="14"/>
  <c r="L1907" i="14"/>
  <c r="L536" i="14"/>
  <c r="L537" i="14"/>
  <c r="L1908" i="14"/>
  <c r="L1909" i="14"/>
  <c r="L1910" i="14"/>
  <c r="L1911" i="14"/>
  <c r="L1912" i="14"/>
  <c r="L1913" i="14"/>
  <c r="L1914" i="14"/>
  <c r="L1915" i="14"/>
  <c r="L538" i="14"/>
  <c r="L539" i="14"/>
  <c r="L1918" i="14"/>
  <c r="L1919" i="14"/>
  <c r="L542" i="14"/>
  <c r="L1920" i="14"/>
  <c r="L544" i="14"/>
  <c r="L545" i="14"/>
  <c r="L546" i="14"/>
  <c r="L547" i="14"/>
  <c r="L1921" i="14"/>
  <c r="L1922" i="14"/>
  <c r="L548" i="14"/>
  <c r="L549" i="14"/>
  <c r="L550" i="14"/>
  <c r="L551" i="14"/>
  <c r="L552" i="14"/>
  <c r="L1923" i="14"/>
  <c r="L553" i="14"/>
  <c r="L554" i="14"/>
  <c r="L555" i="14"/>
  <c r="L556" i="14"/>
  <c r="L1924" i="14"/>
  <c r="L1925" i="14"/>
  <c r="L557" i="14"/>
  <c r="L1930" i="14"/>
  <c r="L1931" i="14"/>
  <c r="L1932" i="14"/>
  <c r="L1933" i="14"/>
  <c r="L566" i="14"/>
  <c r="L567" i="14"/>
  <c r="L1934" i="14"/>
  <c r="L1935" i="14"/>
  <c r="L568" i="14"/>
  <c r="E44" i="28" s="1"/>
  <c r="L569" i="14"/>
  <c r="L1936" i="14"/>
  <c r="L1937" i="14"/>
  <c r="L1938" i="14"/>
  <c r="L1939" i="14"/>
  <c r="L1940" i="14"/>
  <c r="L1941" i="14"/>
  <c r="L1942" i="14"/>
  <c r="L1943" i="14"/>
  <c r="L570" i="14"/>
  <c r="L571" i="14"/>
  <c r="L572" i="14"/>
  <c r="L573" i="14"/>
  <c r="L1944" i="14"/>
  <c r="L1945" i="14"/>
  <c r="L1946" i="14"/>
  <c r="L1947" i="14"/>
  <c r="L1948" i="14"/>
  <c r="L1949" i="14"/>
  <c r="L574" i="14"/>
  <c r="L575" i="14"/>
  <c r="L1953" i="14"/>
  <c r="L1954" i="14"/>
  <c r="L1955" i="14"/>
  <c r="L1956" i="14"/>
  <c r="L1957" i="14"/>
  <c r="L1958" i="14"/>
  <c r="L581" i="14"/>
  <c r="L582" i="14"/>
  <c r="L1959" i="14"/>
  <c r="L1960" i="14"/>
  <c r="L1961" i="14"/>
  <c r="L1962" i="14"/>
  <c r="L1963" i="14"/>
  <c r="L1964" i="14"/>
  <c r="L1965" i="14"/>
  <c r="L1966" i="14"/>
  <c r="L583" i="14"/>
  <c r="L584" i="14"/>
  <c r="L1967" i="14"/>
  <c r="L1968" i="14"/>
  <c r="L1969" i="14"/>
  <c r="L1970" i="14"/>
  <c r="L585" i="14"/>
  <c r="L586" i="14"/>
  <c r="L587" i="14"/>
  <c r="L1971" i="14"/>
  <c r="L1972" i="14"/>
  <c r="L1973" i="14"/>
  <c r="L1974" i="14"/>
  <c r="L589" i="14"/>
  <c r="L590" i="14"/>
  <c r="L591" i="14"/>
  <c r="L592" i="14"/>
  <c r="L1975" i="14"/>
  <c r="L1976" i="14"/>
  <c r="L1977" i="14"/>
  <c r="L1978" i="14"/>
  <c r="L593" i="14"/>
  <c r="L594" i="14"/>
  <c r="L1979" i="14"/>
  <c r="L1980" i="14"/>
  <c r="L1981" i="14"/>
  <c r="L1982" i="14"/>
  <c r="L595" i="14"/>
  <c r="L596" i="14"/>
  <c r="L597" i="14"/>
  <c r="L598" i="14"/>
  <c r="L1983" i="14"/>
  <c r="L1984" i="14"/>
  <c r="L599" i="14"/>
  <c r="L600" i="14"/>
  <c r="L1985" i="14"/>
  <c r="L1986" i="14"/>
  <c r="L1987" i="14"/>
  <c r="L1989" i="14"/>
  <c r="L1991" i="14"/>
  <c r="L1992" i="14"/>
  <c r="L1993" i="14"/>
  <c r="L1994" i="14"/>
  <c r="L1995" i="14"/>
  <c r="L1996" i="14"/>
  <c r="L1997" i="14"/>
  <c r="L1998" i="14"/>
  <c r="L614" i="14"/>
  <c r="L615" i="14"/>
  <c r="L1999" i="14"/>
  <c r="L2000" i="14"/>
  <c r="L2001" i="14"/>
  <c r="L2002" i="14"/>
  <c r="L2003" i="14"/>
  <c r="L2004" i="14"/>
  <c r="L2005" i="14"/>
  <c r="L2006" i="14"/>
  <c r="L2007" i="14"/>
  <c r="L2008" i="14"/>
  <c r="L2009" i="14"/>
  <c r="L2010" i="14"/>
  <c r="L2011" i="14"/>
  <c r="L2012" i="14"/>
  <c r="L616" i="14"/>
  <c r="L617" i="14"/>
  <c r="L2015" i="14"/>
  <c r="L2016" i="14"/>
  <c r="L2017" i="14"/>
  <c r="L2018" i="14"/>
  <c r="L2019" i="14"/>
  <c r="L2020" i="14"/>
  <c r="L2021" i="14"/>
  <c r="L2022" i="14"/>
  <c r="L2023" i="14"/>
  <c r="L2024" i="14"/>
  <c r="L2025" i="14"/>
  <c r="L2026" i="14"/>
  <c r="L2027" i="14"/>
  <c r="L2028" i="14"/>
  <c r="L2029" i="14"/>
  <c r="L2030" i="14"/>
  <c r="L2031" i="14"/>
  <c r="L2032" i="14"/>
  <c r="L2033" i="14"/>
  <c r="L2034" i="14"/>
  <c r="L2035" i="14"/>
  <c r="L2036" i="14"/>
  <c r="L2037" i="14"/>
  <c r="L2038" i="14"/>
  <c r="L2039" i="14"/>
  <c r="L2040" i="14"/>
  <c r="L2041" i="14"/>
  <c r="L2042" i="14"/>
  <c r="L2043" i="14"/>
  <c r="L2044" i="14"/>
  <c r="L2045" i="14"/>
  <c r="L2046" i="14"/>
  <c r="L2047" i="14"/>
  <c r="L2048" i="14"/>
  <c r="L2049" i="14"/>
  <c r="L2050" i="14"/>
  <c r="L2051" i="14"/>
  <c r="L2052" i="14"/>
  <c r="L2053" i="14"/>
  <c r="L2054" i="14"/>
  <c r="L2055" i="14"/>
  <c r="L2056" i="14"/>
  <c r="L2057" i="14"/>
  <c r="L2058" i="14"/>
  <c r="L2059" i="14"/>
  <c r="L2060" i="14"/>
  <c r="L2061" i="14"/>
  <c r="L2062" i="14"/>
  <c r="L2063" i="14"/>
  <c r="L2064" i="14"/>
  <c r="L2065" i="14"/>
  <c r="L2066" i="14"/>
  <c r="L2067" i="14"/>
  <c r="L2068" i="14"/>
  <c r="L2070" i="14"/>
  <c r="L2071" i="14"/>
  <c r="L2072" i="14"/>
  <c r="L2073" i="14"/>
  <c r="L2074" i="14"/>
  <c r="L2075" i="14"/>
  <c r="L2076" i="14"/>
  <c r="L2077" i="14"/>
  <c r="L2078" i="14"/>
  <c r="L2079" i="14"/>
  <c r="L2080" i="14"/>
  <c r="L2081" i="14"/>
  <c r="L2082" i="14"/>
  <c r="L2083" i="14"/>
  <c r="L2084" i="14"/>
  <c r="L2085" i="14"/>
  <c r="L2086" i="14"/>
  <c r="L2087" i="14"/>
  <c r="L2088" i="14"/>
  <c r="L2089" i="14"/>
  <c r="L2090" i="14"/>
  <c r="L2091" i="14"/>
  <c r="L2092" i="14"/>
  <c r="L2093" i="14"/>
  <c r="L2094" i="14"/>
  <c r="L2095" i="14"/>
  <c r="L2096" i="14"/>
  <c r="L2097" i="14"/>
  <c r="L2098" i="14"/>
  <c r="L2099" i="14"/>
  <c r="L2100" i="14"/>
  <c r="L2101" i="14"/>
  <c r="L2102" i="14"/>
  <c r="L2103" i="14"/>
  <c r="L2110" i="14"/>
  <c r="L2111" i="14"/>
  <c r="L2112" i="14"/>
  <c r="L2113" i="14"/>
  <c r="L2114" i="14"/>
  <c r="L2115" i="14"/>
  <c r="L2116" i="14"/>
  <c r="L2117" i="14"/>
  <c r="L2118" i="14"/>
  <c r="L2119" i="14"/>
  <c r="L632" i="14"/>
  <c r="L633" i="14"/>
  <c r="L636" i="14"/>
  <c r="L637" i="14"/>
  <c r="L2120" i="14"/>
  <c r="L2121" i="14"/>
  <c r="L2122" i="14"/>
  <c r="L2123" i="14"/>
  <c r="L2124" i="14"/>
  <c r="L2125" i="14"/>
  <c r="L2126" i="14"/>
  <c r="L2127" i="14"/>
  <c r="L2128" i="14"/>
  <c r="L2129" i="14"/>
  <c r="L638" i="14"/>
  <c r="L639" i="14"/>
  <c r="L2130" i="14"/>
  <c r="L2131" i="14"/>
  <c r="L2132" i="14"/>
  <c r="L2133" i="14"/>
  <c r="L640" i="14"/>
  <c r="L641" i="14"/>
  <c r="L2134" i="14"/>
  <c r="L2135" i="14"/>
  <c r="L2136" i="14"/>
  <c r="L2137" i="14"/>
  <c r="L2138" i="14"/>
  <c r="L2139" i="14"/>
  <c r="L2140" i="14"/>
  <c r="L2141" i="14"/>
  <c r="L2142" i="14"/>
  <c r="L2143" i="14"/>
  <c r="L2144" i="14"/>
  <c r="L2145" i="14"/>
  <c r="L2146" i="14"/>
  <c r="L2147" i="14"/>
  <c r="L2148" i="14"/>
  <c r="L2149" i="14"/>
  <c r="L2150" i="14"/>
  <c r="L2151" i="14"/>
  <c r="L2152" i="14"/>
  <c r="L2153" i="14"/>
  <c r="L2154" i="14"/>
  <c r="L2155" i="14"/>
  <c r="L2156" i="14"/>
  <c r="L2157" i="14"/>
  <c r="L2158" i="14"/>
  <c r="L2159" i="14"/>
  <c r="L2160" i="14"/>
  <c r="L2161" i="14"/>
  <c r="L644" i="14"/>
  <c r="L645" i="14"/>
  <c r="L2162" i="14"/>
  <c r="L2163" i="14"/>
  <c r="L2164" i="14"/>
  <c r="L2165" i="14"/>
  <c r="L2166" i="14"/>
  <c r="L2167" i="14"/>
  <c r="L2168" i="14"/>
  <c r="L2169" i="14"/>
  <c r="L2170" i="14"/>
  <c r="L2171" i="14"/>
  <c r="L2172" i="14"/>
  <c r="L2173" i="14"/>
  <c r="L2174" i="14"/>
  <c r="L2175" i="14"/>
  <c r="L2176" i="14"/>
  <c r="L2177" i="14"/>
  <c r="L2178" i="14"/>
  <c r="L2179" i="14"/>
  <c r="L2180" i="14"/>
  <c r="L2181" i="14"/>
  <c r="L2182" i="14"/>
  <c r="L2183" i="14"/>
  <c r="L2184" i="14"/>
  <c r="L2185" i="14"/>
  <c r="L2186" i="14"/>
  <c r="L2187" i="14"/>
  <c r="L2188" i="14"/>
  <c r="L2189" i="14"/>
  <c r="L2190" i="14"/>
  <c r="L2191" i="14"/>
  <c r="L2192" i="14"/>
  <c r="L2193" i="14"/>
  <c r="L2194" i="14"/>
  <c r="L2195" i="14"/>
  <c r="L2196" i="14"/>
  <c r="L2197" i="14"/>
  <c r="L2198" i="14"/>
  <c r="L2199" i="14"/>
  <c r="L2200" i="14"/>
  <c r="L2201" i="14"/>
  <c r="L2202" i="14"/>
  <c r="L2203" i="14"/>
  <c r="L2204" i="14"/>
  <c r="L2205" i="14"/>
  <c r="L2206" i="14"/>
  <c r="L2207" i="14"/>
  <c r="L2208" i="14"/>
  <c r="L2209" i="14"/>
  <c r="L2210" i="14"/>
  <c r="L2211" i="14"/>
  <c r="L646" i="14"/>
  <c r="L2212" i="14"/>
  <c r="L647" i="14"/>
  <c r="L2213" i="14"/>
  <c r="L2214" i="14"/>
  <c r="L2215" i="14"/>
  <c r="L651" i="14"/>
  <c r="L652" i="14"/>
  <c r="L2216" i="14"/>
  <c r="L2217" i="14"/>
  <c r="L2218" i="14"/>
  <c r="L2219" i="14"/>
  <c r="L657" i="14"/>
  <c r="L658" i="14"/>
  <c r="L2224" i="14"/>
  <c r="L2225" i="14"/>
  <c r="L2226" i="14"/>
  <c r="L2227" i="14"/>
  <c r="L2220" i="14"/>
  <c r="L662" i="14"/>
  <c r="L2221" i="14"/>
  <c r="L2222" i="14"/>
  <c r="L2223" i="14"/>
  <c r="L663" i="14"/>
  <c r="L2228" i="14"/>
  <c r="L2229" i="14"/>
  <c r="L2230" i="14"/>
  <c r="L2231" i="14"/>
  <c r="L2232" i="14"/>
  <c r="L2233" i="14"/>
  <c r="L2234" i="14"/>
  <c r="L2235" i="14"/>
  <c r="L2236" i="14"/>
  <c r="L2237" i="14"/>
  <c r="L2238" i="14"/>
  <c r="L2239" i="14"/>
  <c r="L2240" i="14"/>
  <c r="L2241" i="14"/>
  <c r="L2242" i="14"/>
  <c r="L2243" i="14"/>
  <c r="L668" i="14"/>
  <c r="L669" i="14"/>
  <c r="L2244" i="14"/>
  <c r="L2245" i="14"/>
  <c r="L2246" i="14"/>
  <c r="L2247" i="14"/>
  <c r="L670" i="14"/>
  <c r="L671" i="14"/>
  <c r="L2248" i="14"/>
  <c r="L2249" i="14"/>
  <c r="L672" i="14"/>
  <c r="L673" i="14"/>
  <c r="L674" i="14"/>
  <c r="L675" i="14"/>
  <c r="L676" i="14"/>
  <c r="L677" i="14"/>
  <c r="L2250" i="14"/>
  <c r="L2251" i="14"/>
  <c r="L678" i="14"/>
  <c r="L679" i="14"/>
  <c r="L2252" i="14"/>
  <c r="L2253" i="14"/>
  <c r="L2254" i="14"/>
  <c r="L2255" i="14"/>
  <c r="L2256" i="14"/>
  <c r="L2257" i="14"/>
  <c r="L2258" i="14"/>
  <c r="L2259" i="14"/>
  <c r="L2260" i="14"/>
  <c r="L2261" i="14"/>
  <c r="L2262" i="14"/>
  <c r="L2263" i="14"/>
  <c r="L2264" i="14"/>
  <c r="L681" i="14"/>
  <c r="L682" i="14"/>
  <c r="L2265" i="14"/>
  <c r="L2266" i="14"/>
  <c r="L2267" i="14"/>
  <c r="L683" i="14"/>
  <c r="L684" i="14"/>
  <c r="L2268" i="14"/>
  <c r="L2269" i="14"/>
  <c r="L2270" i="14"/>
  <c r="L2271" i="14"/>
  <c r="L687" i="14"/>
  <c r="L688" i="14"/>
  <c r="L2272" i="14"/>
  <c r="L2273" i="14"/>
  <c r="L2274" i="14"/>
  <c r="L2275" i="14"/>
  <c r="L692" i="14"/>
  <c r="L693" i="14"/>
  <c r="L2277" i="14"/>
  <c r="L2278" i="14"/>
  <c r="L2279" i="14"/>
  <c r="L2280" i="14"/>
  <c r="L2281" i="14"/>
  <c r="L699" i="14"/>
  <c r="L700" i="14"/>
  <c r="L2282" i="14"/>
  <c r="L2283" i="14"/>
  <c r="L703" i="14"/>
  <c r="L704" i="14"/>
  <c r="L2284" i="14"/>
  <c r="L2285" i="14"/>
  <c r="L2286" i="14"/>
  <c r="L2287" i="14"/>
  <c r="L1044" i="14"/>
  <c r="L1045" i="14"/>
  <c r="L1493" i="14"/>
  <c r="L1581" i="14"/>
  <c r="L1582" i="14"/>
  <c r="L1899" i="14"/>
  <c r="L1900" i="14"/>
  <c r="L1901" i="14"/>
  <c r="L1950" i="14"/>
  <c r="L1951" i="14"/>
  <c r="L1952" i="14"/>
  <c r="L2069" i="14"/>
  <c r="L1583" i="14"/>
  <c r="L1584" i="14"/>
  <c r="L1046" i="14"/>
  <c r="L1585" i="14"/>
  <c r="L1504" i="14"/>
  <c r="L14" i="14"/>
  <c r="L15" i="14"/>
  <c r="L16" i="14"/>
  <c r="L17" i="14"/>
  <c r="L22" i="14"/>
  <c r="L23" i="14"/>
  <c r="L24" i="14"/>
  <c r="L25" i="14"/>
  <c r="L926" i="14"/>
  <c r="L927" i="14"/>
  <c r="L928" i="14"/>
  <c r="L929" i="14"/>
  <c r="L930" i="14"/>
  <c r="L931" i="14"/>
  <c r="L932" i="14"/>
  <c r="L933" i="14"/>
  <c r="L934" i="14"/>
  <c r="L935" i="14"/>
  <c r="L936" i="14"/>
  <c r="L937" i="14"/>
  <c r="L458" i="14"/>
  <c r="L459" i="14"/>
  <c r="L460" i="14"/>
  <c r="L461" i="14"/>
  <c r="L462" i="14"/>
  <c r="L463" i="14"/>
  <c r="L466" i="14"/>
  <c r="L467" i="14"/>
  <c r="L468" i="14"/>
  <c r="L469" i="14"/>
  <c r="L464" i="14"/>
  <c r="L465" i="14"/>
  <c r="L104" i="14"/>
  <c r="L105" i="14"/>
  <c r="L1926" i="14"/>
  <c r="L1927" i="14"/>
  <c r="L560" i="14"/>
  <c r="L561" i="14"/>
  <c r="L78" i="14"/>
  <c r="L79" i="14"/>
  <c r="L80" i="14"/>
  <c r="L81" i="14"/>
  <c r="L82" i="14"/>
  <c r="L83" i="14"/>
  <c r="L84" i="14"/>
  <c r="L85" i="14"/>
  <c r="L224" i="14"/>
  <c r="L225" i="14"/>
  <c r="L226" i="14"/>
  <c r="L227" i="14"/>
  <c r="L452" i="14"/>
  <c r="L453" i="14"/>
  <c r="L20" i="14"/>
  <c r="L21" i="14"/>
  <c r="L98" i="14"/>
  <c r="L99" i="14"/>
  <c r="L272" i="14"/>
  <c r="L273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L745" i="14"/>
  <c r="L746" i="14"/>
  <c r="L747" i="14"/>
  <c r="L748" i="14"/>
  <c r="L749" i="14"/>
  <c r="L750" i="14"/>
  <c r="L751" i="14"/>
  <c r="L752" i="14"/>
  <c r="L753" i="14"/>
  <c r="L754" i="14"/>
  <c r="L755" i="14"/>
  <c r="L756" i="14"/>
  <c r="L757" i="14"/>
  <c r="L758" i="14"/>
  <c r="L759" i="14"/>
  <c r="L760" i="14"/>
  <c r="L761" i="14"/>
  <c r="L762" i="14"/>
  <c r="L763" i="14"/>
  <c r="L764" i="14"/>
  <c r="L765" i="14"/>
  <c r="L766" i="14"/>
  <c r="L767" i="14"/>
  <c r="L768" i="14"/>
  <c r="L769" i="14"/>
  <c r="L770" i="14"/>
  <c r="L771" i="14"/>
  <c r="L772" i="14"/>
  <c r="L773" i="14"/>
  <c r="L774" i="14"/>
  <c r="L775" i="14"/>
  <c r="L776" i="14"/>
  <c r="L777" i="14"/>
  <c r="L778" i="14"/>
  <c r="L779" i="14"/>
  <c r="L780" i="14"/>
  <c r="L781" i="14"/>
  <c r="L782" i="14"/>
  <c r="L783" i="14"/>
  <c r="L784" i="14"/>
  <c r="L785" i="14"/>
  <c r="L786" i="14"/>
  <c r="L787" i="14"/>
  <c r="L29" i="14"/>
  <c r="L30" i="14"/>
  <c r="L788" i="14"/>
  <c r="L789" i="14"/>
  <c r="L790" i="14"/>
  <c r="L34" i="14"/>
  <c r="L35" i="14"/>
  <c r="L794" i="14"/>
  <c r="L795" i="14"/>
  <c r="L796" i="14"/>
  <c r="L791" i="14"/>
  <c r="L792" i="14"/>
  <c r="L793" i="14"/>
  <c r="L46" i="14"/>
  <c r="L47" i="14"/>
  <c r="L797" i="14"/>
  <c r="L798" i="14"/>
  <c r="L799" i="14"/>
  <c r="L800" i="14"/>
  <c r="L801" i="14"/>
  <c r="L802" i="14"/>
  <c r="L803" i="14"/>
  <c r="L804" i="14"/>
  <c r="L805" i="14"/>
  <c r="L806" i="14"/>
  <c r="L807" i="14"/>
  <c r="L808" i="14"/>
  <c r="L809" i="14"/>
  <c r="L810" i="14"/>
  <c r="L811" i="14"/>
  <c r="L812" i="14"/>
  <c r="L813" i="14"/>
  <c r="L814" i="14"/>
  <c r="L815" i="14"/>
  <c r="L816" i="14"/>
  <c r="L817" i="14"/>
  <c r="L818" i="14"/>
  <c r="L819" i="14"/>
  <c r="L820" i="14"/>
  <c r="L821" i="14"/>
  <c r="L822" i="14"/>
  <c r="L823" i="14"/>
  <c r="L824" i="14"/>
  <c r="L825" i="14"/>
  <c r="L826" i="14"/>
  <c r="L827" i="14"/>
  <c r="L828" i="14"/>
  <c r="L829" i="14"/>
  <c r="L830" i="14"/>
  <c r="L831" i="14"/>
  <c r="L832" i="14"/>
  <c r="L833" i="14"/>
  <c r="L834" i="14"/>
  <c r="L835" i="14"/>
  <c r="L836" i="14"/>
  <c r="L837" i="14"/>
  <c r="L838" i="14"/>
  <c r="L839" i="14"/>
  <c r="L840" i="14"/>
  <c r="L841" i="14"/>
  <c r="L842" i="14"/>
  <c r="L843" i="14"/>
  <c r="L844" i="14"/>
  <c r="L845" i="14"/>
  <c r="L846" i="14"/>
  <c r="L847" i="14"/>
  <c r="L848" i="14"/>
  <c r="L62" i="14"/>
  <c r="L849" i="14"/>
  <c r="L850" i="14"/>
  <c r="L851" i="14"/>
  <c r="L852" i="14"/>
  <c r="L853" i="14"/>
  <c r="L63" i="14"/>
  <c r="L854" i="14"/>
  <c r="L855" i="14"/>
  <c r="L856" i="14"/>
  <c r="L857" i="14"/>
  <c r="L858" i="14"/>
  <c r="L859" i="14"/>
  <c r="L860" i="14"/>
  <c r="L861" i="14"/>
  <c r="L862" i="14"/>
  <c r="L863" i="14"/>
  <c r="L864" i="14"/>
  <c r="L865" i="14"/>
  <c r="L64" i="14"/>
  <c r="L65" i="14"/>
  <c r="L866" i="14"/>
  <c r="L66" i="14"/>
  <c r="L867" i="14"/>
  <c r="L67" i="14"/>
  <c r="L868" i="14"/>
  <c r="L869" i="14"/>
  <c r="L870" i="14"/>
  <c r="L871" i="14"/>
  <c r="L872" i="14"/>
  <c r="L873" i="14"/>
  <c r="L68" i="14"/>
  <c r="L69" i="14"/>
  <c r="L874" i="14"/>
  <c r="L875" i="14"/>
  <c r="L876" i="14"/>
  <c r="L877" i="14"/>
  <c r="L878" i="14"/>
  <c r="L879" i="14"/>
  <c r="L880" i="14"/>
  <c r="L881" i="14"/>
  <c r="L882" i="14"/>
  <c r="L883" i="14"/>
  <c r="L884" i="14"/>
  <c r="L70" i="14"/>
  <c r="L885" i="14"/>
  <c r="L71" i="14"/>
  <c r="L886" i="14"/>
  <c r="L887" i="14"/>
  <c r="L72" i="14"/>
  <c r="L73" i="14"/>
  <c r="L888" i="14"/>
  <c r="L889" i="14"/>
  <c r="L890" i="14"/>
  <c r="L891" i="14"/>
  <c r="L892" i="14"/>
  <c r="L893" i="14"/>
  <c r="L894" i="14"/>
  <c r="L895" i="14"/>
  <c r="L896" i="14"/>
  <c r="L897" i="14"/>
  <c r="L898" i="14"/>
  <c r="L899" i="14"/>
  <c r="L900" i="14"/>
  <c r="L901" i="14"/>
  <c r="L902" i="14"/>
  <c r="L903" i="14"/>
  <c r="L904" i="14"/>
  <c r="L905" i="14"/>
  <c r="L913" i="14"/>
  <c r="L906" i="14"/>
  <c r="L914" i="14"/>
  <c r="L915" i="14"/>
  <c r="L907" i="14"/>
  <c r="L918" i="14"/>
  <c r="L74" i="14"/>
  <c r="L919" i="14"/>
  <c r="L75" i="14"/>
  <c r="L920" i="14"/>
  <c r="L921" i="14"/>
  <c r="L922" i="14"/>
  <c r="L923" i="14"/>
  <c r="L924" i="14"/>
  <c r="L925" i="14"/>
  <c r="L76" i="14"/>
  <c r="L77" i="14"/>
  <c r="L170" i="14"/>
  <c r="L171" i="14"/>
  <c r="L946" i="14"/>
  <c r="L947" i="14"/>
  <c r="L172" i="14"/>
  <c r="L173" i="14"/>
  <c r="L174" i="14"/>
  <c r="L175" i="14"/>
  <c r="L950" i="14"/>
  <c r="L951" i="14"/>
  <c r="L952" i="14"/>
  <c r="L953" i="14"/>
  <c r="L954" i="14"/>
  <c r="L955" i="14"/>
  <c r="L178" i="14"/>
  <c r="L179" i="14"/>
  <c r="L176" i="14"/>
  <c r="L177" i="14"/>
  <c r="L956" i="14"/>
  <c r="L957" i="14"/>
  <c r="L958" i="14"/>
  <c r="L959" i="14"/>
  <c r="L960" i="14"/>
  <c r="L961" i="14"/>
  <c r="L184" i="14"/>
  <c r="L185" i="14"/>
  <c r="L186" i="14"/>
  <c r="L187" i="14"/>
  <c r="L962" i="14"/>
  <c r="L963" i="14"/>
  <c r="L964" i="14"/>
  <c r="L965" i="14"/>
  <c r="L966" i="14"/>
  <c r="L967" i="14"/>
  <c r="L968" i="14"/>
  <c r="L969" i="14"/>
  <c r="L970" i="14"/>
  <c r="L971" i="14"/>
  <c r="L972" i="14"/>
  <c r="L973" i="14"/>
  <c r="L974" i="14"/>
  <c r="L975" i="14"/>
  <c r="L976" i="14"/>
  <c r="L977" i="14"/>
  <c r="L978" i="14"/>
  <c r="L979" i="14"/>
  <c r="L980" i="14"/>
  <c r="L981" i="14"/>
  <c r="L982" i="14"/>
  <c r="E10" i="28" s="1"/>
  <c r="L983" i="14"/>
  <c r="L188" i="14"/>
  <c r="L189" i="14"/>
  <c r="L190" i="14"/>
  <c r="L191" i="14"/>
  <c r="L984" i="14"/>
  <c r="L985" i="14"/>
  <c r="L986" i="14"/>
  <c r="L987" i="14"/>
  <c r="L717" i="14"/>
  <c r="AC1920" i="14"/>
  <c r="W1920" i="14"/>
  <c r="T1920" i="14"/>
  <c r="N1920" i="14"/>
  <c r="O1920" i="14" s="1"/>
  <c r="P1920" i="14" s="1"/>
  <c r="N647" i="14"/>
  <c r="O647" i="14" s="1"/>
  <c r="P647" i="14" s="1"/>
  <c r="Q647" i="14"/>
  <c r="T647" i="14"/>
  <c r="W647" i="14"/>
  <c r="AC647" i="14"/>
  <c r="AC646" i="14"/>
  <c r="W646" i="14"/>
  <c r="Q646" i="14"/>
  <c r="S646" i="14" s="1"/>
  <c r="R646" i="14" s="1"/>
  <c r="T646" i="14"/>
  <c r="N646" i="14"/>
  <c r="O646" i="14" s="1"/>
  <c r="P646" i="14" s="1"/>
  <c r="N542" i="14"/>
  <c r="O542" i="14" s="1"/>
  <c r="P542" i="14" s="1"/>
  <c r="W542" i="14"/>
  <c r="AC542" i="14"/>
  <c r="N663" i="14"/>
  <c r="O663" i="14" s="1"/>
  <c r="P663" i="14" s="1"/>
  <c r="Q663" i="14"/>
  <c r="T663" i="14"/>
  <c r="W663" i="14"/>
  <c r="AC663" i="14"/>
  <c r="N556" i="14"/>
  <c r="O556" i="14" s="1"/>
  <c r="P556" i="14" s="1"/>
  <c r="Q556" i="14"/>
  <c r="T556" i="14"/>
  <c r="W556" i="14"/>
  <c r="AC556" i="14"/>
  <c r="N662" i="14"/>
  <c r="O662" i="14" s="1"/>
  <c r="P662" i="14" s="1"/>
  <c r="Q662" i="14"/>
  <c r="S662" i="14" s="1"/>
  <c r="R662" i="14" s="1"/>
  <c r="T662" i="14"/>
  <c r="W662" i="14"/>
  <c r="AC662" i="14"/>
  <c r="N553" i="14"/>
  <c r="O553" i="14" s="1"/>
  <c r="P553" i="14" s="1"/>
  <c r="Q553" i="14"/>
  <c r="S553" i="14" s="1"/>
  <c r="R553" i="14" s="1"/>
  <c r="T553" i="14"/>
  <c r="W553" i="14"/>
  <c r="AC553" i="14"/>
  <c r="N480" i="14"/>
  <c r="O480" i="14" s="1"/>
  <c r="P480" i="14" s="1"/>
  <c r="Q480" i="14"/>
  <c r="S480" i="14" s="1"/>
  <c r="R480" i="14" s="1"/>
  <c r="T480" i="14"/>
  <c r="W480" i="14"/>
  <c r="AC480" i="14"/>
  <c r="N481" i="14"/>
  <c r="O481" i="14" s="1"/>
  <c r="Q481" i="14"/>
  <c r="S481" i="14" s="1"/>
  <c r="R481" i="14" s="1"/>
  <c r="T481" i="14"/>
  <c r="W481" i="14"/>
  <c r="AC481" i="14"/>
  <c r="N474" i="14"/>
  <c r="O474" i="14" s="1"/>
  <c r="P474" i="14" s="1"/>
  <c r="Q474" i="14"/>
  <c r="S474" i="14" s="1"/>
  <c r="R474" i="14" s="1"/>
  <c r="T474" i="14"/>
  <c r="W474" i="14"/>
  <c r="AC474" i="14"/>
  <c r="N475" i="14"/>
  <c r="O475" i="14" s="1"/>
  <c r="Q475" i="14"/>
  <c r="I475" i="14" s="1"/>
  <c r="T475" i="14"/>
  <c r="W475" i="14"/>
  <c r="AC475" i="14"/>
  <c r="N170" i="14"/>
  <c r="O170" i="14" s="1"/>
  <c r="P170" i="14" s="1"/>
  <c r="Q170" i="14"/>
  <c r="S170" i="14" s="1"/>
  <c r="R170" i="14" s="1"/>
  <c r="T170" i="14"/>
  <c r="W170" i="14"/>
  <c r="AC170" i="14"/>
  <c r="N171" i="14"/>
  <c r="O171" i="14" s="1"/>
  <c r="P171" i="14" s="1"/>
  <c r="Q171" i="14"/>
  <c r="I171" i="14" s="1"/>
  <c r="T171" i="14"/>
  <c r="W171" i="14"/>
  <c r="AC171" i="14"/>
  <c r="AC469" i="14"/>
  <c r="W469" i="14"/>
  <c r="Q469" i="14"/>
  <c r="S469" i="14" s="1"/>
  <c r="R469" i="14" s="1"/>
  <c r="T469" i="14"/>
  <c r="N469" i="14"/>
  <c r="O469" i="14" s="1"/>
  <c r="P469" i="14" s="1"/>
  <c r="AC468" i="14"/>
  <c r="W468" i="14"/>
  <c r="Q468" i="14"/>
  <c r="S468" i="14" s="1"/>
  <c r="R468" i="14" s="1"/>
  <c r="T468" i="14"/>
  <c r="N468" i="14"/>
  <c r="O468" i="14" s="1"/>
  <c r="P468" i="14" s="1"/>
  <c r="AC467" i="14"/>
  <c r="W467" i="14"/>
  <c r="Q467" i="14"/>
  <c r="I467" i="14" s="1"/>
  <c r="T467" i="14"/>
  <c r="N467" i="14"/>
  <c r="O467" i="14" s="1"/>
  <c r="P467" i="14" s="1"/>
  <c r="AC466" i="14"/>
  <c r="W466" i="14"/>
  <c r="Q466" i="14"/>
  <c r="I466" i="14" s="1"/>
  <c r="T466" i="14"/>
  <c r="N466" i="14"/>
  <c r="O466" i="14" s="1"/>
  <c r="P466" i="14" s="1"/>
  <c r="AC273" i="14"/>
  <c r="W273" i="14"/>
  <c r="Q273" i="14"/>
  <c r="T273" i="14"/>
  <c r="N273" i="14"/>
  <c r="O273" i="14" s="1"/>
  <c r="P273" i="14" s="1"/>
  <c r="AC272" i="14"/>
  <c r="W272" i="14"/>
  <c r="Q272" i="14"/>
  <c r="S272" i="14" s="1"/>
  <c r="R272" i="14" s="1"/>
  <c r="T272" i="14"/>
  <c r="N272" i="14"/>
  <c r="O272" i="14" s="1"/>
  <c r="P272" i="14" s="1"/>
  <c r="AC253" i="14"/>
  <c r="W253" i="14"/>
  <c r="Q253" i="14"/>
  <c r="S253" i="14" s="1"/>
  <c r="R253" i="14" s="1"/>
  <c r="T253" i="14"/>
  <c r="N253" i="14"/>
  <c r="O253" i="14" s="1"/>
  <c r="P253" i="14" s="1"/>
  <c r="AC252" i="14"/>
  <c r="W252" i="14"/>
  <c r="Q252" i="14"/>
  <c r="S252" i="14" s="1"/>
  <c r="R252" i="14" s="1"/>
  <c r="T252" i="14"/>
  <c r="N252" i="14"/>
  <c r="O252" i="14" s="1"/>
  <c r="P252" i="14" s="1"/>
  <c r="N202" i="14"/>
  <c r="O202" i="14" s="1"/>
  <c r="P202" i="14" s="1"/>
  <c r="Q202" i="14"/>
  <c r="S202" i="14" s="1"/>
  <c r="R202" i="14" s="1"/>
  <c r="T202" i="14"/>
  <c r="W202" i="14"/>
  <c r="AC202" i="14"/>
  <c r="N203" i="14"/>
  <c r="O203" i="14" s="1"/>
  <c r="P203" i="14" s="1"/>
  <c r="Q203" i="14"/>
  <c r="T203" i="14"/>
  <c r="W203" i="14"/>
  <c r="AC203" i="14"/>
  <c r="AC99" i="14"/>
  <c r="W99" i="14"/>
  <c r="Q99" i="14"/>
  <c r="I99" i="14" s="1"/>
  <c r="T99" i="14"/>
  <c r="N99" i="14"/>
  <c r="O99" i="14" s="1"/>
  <c r="P99" i="14" s="1"/>
  <c r="AC98" i="14"/>
  <c r="W98" i="14"/>
  <c r="Q98" i="14"/>
  <c r="S98" i="14" s="1"/>
  <c r="R98" i="14" s="1"/>
  <c r="T98" i="14"/>
  <c r="N98" i="14"/>
  <c r="O98" i="14" s="1"/>
  <c r="P98" i="14" s="1"/>
  <c r="N670" i="14"/>
  <c r="O670" i="14" s="1"/>
  <c r="P670" i="14" s="1"/>
  <c r="Q670" i="14"/>
  <c r="T670" i="14"/>
  <c r="W670" i="14"/>
  <c r="AC670" i="14"/>
  <c r="N671" i="14"/>
  <c r="O671" i="14" s="1"/>
  <c r="P671" i="14" s="1"/>
  <c r="Q671" i="14"/>
  <c r="T671" i="14"/>
  <c r="W671" i="14"/>
  <c r="AC671" i="14"/>
  <c r="AC2265" i="14"/>
  <c r="W2265" i="14"/>
  <c r="U2265" i="14"/>
  <c r="T2265" i="14"/>
  <c r="Q2265" i="14"/>
  <c r="N2265" i="14"/>
  <c r="O2265" i="14" s="1"/>
  <c r="P2265" i="14" s="1"/>
  <c r="AC682" i="14"/>
  <c r="W682" i="14"/>
  <c r="Q682" i="14"/>
  <c r="I682" i="14" s="1"/>
  <c r="T682" i="14"/>
  <c r="N682" i="14"/>
  <c r="O682" i="14" s="1"/>
  <c r="P682" i="14" s="1"/>
  <c r="N2256" i="14"/>
  <c r="O2256" i="14" s="1"/>
  <c r="P2256" i="14" s="1"/>
  <c r="Q2256" i="14"/>
  <c r="S2256" i="14" s="1"/>
  <c r="R2256" i="14" s="1"/>
  <c r="T2256" i="14"/>
  <c r="U2256" i="14"/>
  <c r="W2256" i="14"/>
  <c r="AC2256" i="14"/>
  <c r="N2257" i="14"/>
  <c r="O2257" i="14" s="1"/>
  <c r="P2257" i="14" s="1"/>
  <c r="Q2257" i="14"/>
  <c r="T2257" i="14"/>
  <c r="U2257" i="14"/>
  <c r="W2257" i="14"/>
  <c r="AC2257" i="14"/>
  <c r="AC1728" i="14"/>
  <c r="W1728" i="14"/>
  <c r="Q1728" i="14"/>
  <c r="S1728" i="14" s="1"/>
  <c r="R1728" i="14" s="1"/>
  <c r="U1728" i="14"/>
  <c r="T1728" i="14"/>
  <c r="N1728" i="14"/>
  <c r="O1728" i="14" s="1"/>
  <c r="P1728" i="14" s="1"/>
  <c r="AC1727" i="14"/>
  <c r="W1727" i="14"/>
  <c r="Q1727" i="14"/>
  <c r="U1727" i="14"/>
  <c r="T1727" i="14"/>
  <c r="N1727" i="14"/>
  <c r="O1727" i="14" s="1"/>
  <c r="P1727" i="14" s="1"/>
  <c r="N614" i="14"/>
  <c r="O614" i="14" s="1"/>
  <c r="P614" i="14" s="1"/>
  <c r="Q614" i="14"/>
  <c r="S614" i="14" s="1"/>
  <c r="R614" i="14" s="1"/>
  <c r="T614" i="14"/>
  <c r="W614" i="14"/>
  <c r="AC614" i="14"/>
  <c r="N615" i="14"/>
  <c r="O615" i="14" s="1"/>
  <c r="P615" i="14" s="1"/>
  <c r="Q615" i="14"/>
  <c r="I615" i="14" s="1"/>
  <c r="T615" i="14"/>
  <c r="W615" i="14"/>
  <c r="AC615" i="14"/>
  <c r="N2150" i="14"/>
  <c r="O2150" i="14" s="1"/>
  <c r="P2150" i="14" s="1"/>
  <c r="Q2150" i="14"/>
  <c r="S2150" i="14" s="1"/>
  <c r="R2150" i="14" s="1"/>
  <c r="U2150" i="14" s="1"/>
  <c r="T2150" i="14"/>
  <c r="W2150" i="14"/>
  <c r="AC2150" i="14"/>
  <c r="N2151" i="14"/>
  <c r="O2151" i="14" s="1"/>
  <c r="P2151" i="14" s="1"/>
  <c r="Q2151" i="14"/>
  <c r="S2151" i="14" s="1"/>
  <c r="R2151" i="14" s="1"/>
  <c r="U2151" i="14" s="1"/>
  <c r="T2151" i="14"/>
  <c r="W2151" i="14"/>
  <c r="AC2151" i="14"/>
  <c r="AC21" i="14"/>
  <c r="W21" i="14"/>
  <c r="Q21" i="14"/>
  <c r="S21" i="14" s="1"/>
  <c r="R21" i="14" s="1"/>
  <c r="T21" i="14"/>
  <c r="N21" i="14"/>
  <c r="O21" i="14" s="1"/>
  <c r="P21" i="14" s="1"/>
  <c r="AC20" i="14"/>
  <c r="W20" i="14"/>
  <c r="Q20" i="14"/>
  <c r="I20" i="14" s="1"/>
  <c r="T20" i="14"/>
  <c r="N20" i="14"/>
  <c r="O20" i="14" s="1"/>
  <c r="P20" i="14" s="1"/>
  <c r="AC422" i="14"/>
  <c r="W422" i="14"/>
  <c r="Q422" i="14"/>
  <c r="S422" i="14" s="1"/>
  <c r="R422" i="14" s="1"/>
  <c r="T422" i="14"/>
  <c r="N422" i="14"/>
  <c r="O422" i="14" s="1"/>
  <c r="P422" i="14" s="1"/>
  <c r="AC421" i="14"/>
  <c r="W421" i="14"/>
  <c r="Q421" i="14"/>
  <c r="S421" i="14" s="1"/>
  <c r="R421" i="14" s="1"/>
  <c r="T421" i="14"/>
  <c r="N421" i="14"/>
  <c r="O421" i="14" s="1"/>
  <c r="P421" i="14" s="1"/>
  <c r="AC424" i="14"/>
  <c r="W424" i="14"/>
  <c r="Q424" i="14"/>
  <c r="I424" i="14" s="1"/>
  <c r="T424" i="14"/>
  <c r="N424" i="14"/>
  <c r="O424" i="14" s="1"/>
  <c r="P424" i="14" s="1"/>
  <c r="AC423" i="14"/>
  <c r="W423" i="14"/>
  <c r="Q423" i="14"/>
  <c r="S423" i="14" s="1"/>
  <c r="R423" i="14" s="1"/>
  <c r="T423" i="14"/>
  <c r="N423" i="14"/>
  <c r="O423" i="14" s="1"/>
  <c r="P423" i="14" s="1"/>
  <c r="AC518" i="14"/>
  <c r="W518" i="14"/>
  <c r="Q518" i="14"/>
  <c r="S518" i="14" s="1"/>
  <c r="R518" i="14" s="1"/>
  <c r="T518" i="14"/>
  <c r="N518" i="14"/>
  <c r="O518" i="14" s="1"/>
  <c r="P518" i="14" s="1"/>
  <c r="AC517" i="14"/>
  <c r="W517" i="14"/>
  <c r="Q517" i="14"/>
  <c r="S517" i="14" s="1"/>
  <c r="R517" i="14" s="1"/>
  <c r="T517" i="14"/>
  <c r="N517" i="14"/>
  <c r="O517" i="14" s="1"/>
  <c r="P517" i="14" s="1"/>
  <c r="N581" i="14"/>
  <c r="O581" i="14" s="1"/>
  <c r="P581" i="14" s="1"/>
  <c r="Q581" i="14"/>
  <c r="T581" i="14"/>
  <c r="W581" i="14"/>
  <c r="AC581" i="14"/>
  <c r="N582" i="14"/>
  <c r="O582" i="14" s="1"/>
  <c r="P582" i="14" s="1"/>
  <c r="Q582" i="14"/>
  <c r="S582" i="14" s="1"/>
  <c r="R582" i="14" s="1"/>
  <c r="T582" i="14"/>
  <c r="W582" i="14"/>
  <c r="AC582" i="14"/>
  <c r="AC537" i="14"/>
  <c r="W537" i="14"/>
  <c r="Q537" i="14"/>
  <c r="S537" i="14" s="1"/>
  <c r="R537" i="14" s="1"/>
  <c r="T537" i="14"/>
  <c r="N537" i="14"/>
  <c r="O537" i="14" s="1"/>
  <c r="P537" i="14" s="1"/>
  <c r="AC536" i="14"/>
  <c r="W536" i="14"/>
  <c r="Q536" i="14"/>
  <c r="S536" i="14" s="1"/>
  <c r="R536" i="14" s="1"/>
  <c r="T536" i="14"/>
  <c r="N536" i="14"/>
  <c r="O536" i="14" s="1"/>
  <c r="P536" i="14" s="1"/>
  <c r="N374" i="14"/>
  <c r="O374" i="14" s="1"/>
  <c r="P374" i="14" s="1"/>
  <c r="Q374" i="14"/>
  <c r="T374" i="14"/>
  <c r="W374" i="14"/>
  <c r="AC374" i="14"/>
  <c r="N375" i="14"/>
  <c r="O375" i="14" s="1"/>
  <c r="P375" i="14" s="1"/>
  <c r="Q375" i="14"/>
  <c r="I375" i="14" s="1"/>
  <c r="T375" i="14"/>
  <c r="W375" i="14"/>
  <c r="AC375" i="14"/>
  <c r="N366" i="14"/>
  <c r="O366" i="14" s="1"/>
  <c r="P366" i="14" s="1"/>
  <c r="Q366" i="14"/>
  <c r="I366" i="14" s="1"/>
  <c r="T366" i="14"/>
  <c r="W366" i="14"/>
  <c r="AC366" i="14"/>
  <c r="N367" i="14"/>
  <c r="O367" i="14" s="1"/>
  <c r="P367" i="14" s="1"/>
  <c r="Q367" i="14"/>
  <c r="S367" i="14" s="1"/>
  <c r="R367" i="14" s="1"/>
  <c r="T367" i="14"/>
  <c r="W367" i="14"/>
  <c r="AC367" i="14"/>
  <c r="N1817" i="14"/>
  <c r="O1817" i="14" s="1"/>
  <c r="P1817" i="14" s="1"/>
  <c r="Q1817" i="14"/>
  <c r="S1817" i="14" s="1"/>
  <c r="R1817" i="14" s="1"/>
  <c r="U1817" i="14" s="1"/>
  <c r="T1817" i="14"/>
  <c r="W1817" i="14"/>
  <c r="AC1817" i="14"/>
  <c r="N1818" i="14"/>
  <c r="O1818" i="14" s="1"/>
  <c r="P1818" i="14" s="1"/>
  <c r="Q1818" i="14"/>
  <c r="S1818" i="14" s="1"/>
  <c r="R1818" i="14" s="1"/>
  <c r="U1818" i="14" s="1"/>
  <c r="T1818" i="14"/>
  <c r="W1818" i="14"/>
  <c r="AC1818" i="14"/>
  <c r="N1831" i="14"/>
  <c r="O1831" i="14" s="1"/>
  <c r="P1831" i="14" s="1"/>
  <c r="Q1831" i="14"/>
  <c r="I1831" i="14" s="1"/>
  <c r="T1831" i="14"/>
  <c r="W1831" i="14"/>
  <c r="AC1831" i="14"/>
  <c r="N1832" i="14"/>
  <c r="O1832" i="14" s="1"/>
  <c r="P1832" i="14" s="1"/>
  <c r="Q1832" i="14"/>
  <c r="T1832" i="14"/>
  <c r="W1832" i="14"/>
  <c r="AC1832" i="14"/>
  <c r="N455" i="14"/>
  <c r="O455" i="14" s="1"/>
  <c r="P455" i="14" s="1"/>
  <c r="Q455" i="14"/>
  <c r="I455" i="14" s="1"/>
  <c r="T455" i="14"/>
  <c r="W455" i="14"/>
  <c r="AC455" i="14"/>
  <c r="N454" i="14"/>
  <c r="O454" i="14" s="1"/>
  <c r="P454" i="14" s="1"/>
  <c r="Q454" i="14"/>
  <c r="I454" i="14" s="1"/>
  <c r="T454" i="14"/>
  <c r="W454" i="14"/>
  <c r="AC454" i="14"/>
  <c r="N446" i="14"/>
  <c r="O446" i="14" s="1"/>
  <c r="P446" i="14" s="1"/>
  <c r="Q446" i="14"/>
  <c r="S446" i="14" s="1"/>
  <c r="R446" i="14" s="1"/>
  <c r="T446" i="14"/>
  <c r="W446" i="14"/>
  <c r="AC446" i="14"/>
  <c r="N447" i="14"/>
  <c r="O447" i="14" s="1"/>
  <c r="P447" i="14" s="1"/>
  <c r="Q447" i="14"/>
  <c r="I447" i="14" s="1"/>
  <c r="T447" i="14"/>
  <c r="W447" i="14"/>
  <c r="AC447" i="14"/>
  <c r="W458" i="14"/>
  <c r="W459" i="14"/>
  <c r="W460" i="14"/>
  <c r="W461" i="14"/>
  <c r="W462" i="14"/>
  <c r="W463" i="14"/>
  <c r="W464" i="14"/>
  <c r="W465" i="14"/>
  <c r="W104" i="14"/>
  <c r="W105" i="14"/>
  <c r="AC929" i="14"/>
  <c r="AC930" i="14"/>
  <c r="AC931" i="14"/>
  <c r="AC932" i="14"/>
  <c r="AC933" i="14"/>
  <c r="AC934" i="14"/>
  <c r="AC935" i="14"/>
  <c r="AC936" i="14"/>
  <c r="AC937" i="14"/>
  <c r="AC458" i="14"/>
  <c r="AC459" i="14"/>
  <c r="AC460" i="14"/>
  <c r="AC461" i="14"/>
  <c r="AC462" i="14"/>
  <c r="AC463" i="14"/>
  <c r="AC2287" i="14"/>
  <c r="AC1044" i="14"/>
  <c r="AC1045" i="14"/>
  <c r="AC1493" i="14"/>
  <c r="AC1581" i="14"/>
  <c r="AC1582" i="14"/>
  <c r="AC1899" i="14"/>
  <c r="AC1900" i="14"/>
  <c r="AC1901" i="14"/>
  <c r="AC1950" i="14"/>
  <c r="AC1951" i="14"/>
  <c r="AC1952" i="14"/>
  <c r="AC2069" i="14"/>
  <c r="AC1583" i="14"/>
  <c r="AC1584" i="14"/>
  <c r="AC1046" i="14"/>
  <c r="AC1585" i="14"/>
  <c r="AC1504" i="14"/>
  <c r="AC14" i="14"/>
  <c r="AC15" i="14"/>
  <c r="AC16" i="14"/>
  <c r="AC17" i="14"/>
  <c r="AC22" i="14"/>
  <c r="AC23" i="14"/>
  <c r="AC24" i="14"/>
  <c r="AC25" i="14"/>
  <c r="AC926" i="14"/>
  <c r="AC927" i="14"/>
  <c r="AC928" i="14"/>
  <c r="T1044" i="14"/>
  <c r="Q1044" i="14"/>
  <c r="S1044" i="14" s="1"/>
  <c r="R1044" i="14" s="1"/>
  <c r="U1044" i="14"/>
  <c r="W1044" i="14"/>
  <c r="T1045" i="14"/>
  <c r="Q1045" i="14"/>
  <c r="S1045" i="14" s="1"/>
  <c r="R1045" i="14" s="1"/>
  <c r="U1045" i="14"/>
  <c r="W1045" i="14"/>
  <c r="T1493" i="14"/>
  <c r="Q1493" i="14"/>
  <c r="I1493" i="14" s="1"/>
  <c r="U1493" i="14"/>
  <c r="W1493" i="14"/>
  <c r="T1581" i="14"/>
  <c r="Q1581" i="14"/>
  <c r="S1581" i="14" s="1"/>
  <c r="R1581" i="14" s="1"/>
  <c r="U1581" i="14"/>
  <c r="W1581" i="14"/>
  <c r="T1582" i="14"/>
  <c r="Q1582" i="14"/>
  <c r="U1582" i="14"/>
  <c r="W1582" i="14"/>
  <c r="T1899" i="14"/>
  <c r="Q1899" i="14"/>
  <c r="S1899" i="14" s="1"/>
  <c r="R1899" i="14" s="1"/>
  <c r="U1899" i="14"/>
  <c r="W1899" i="14"/>
  <c r="T1900" i="14"/>
  <c r="Q1900" i="14"/>
  <c r="S1900" i="14" s="1"/>
  <c r="R1900" i="14" s="1"/>
  <c r="U1900" i="14"/>
  <c r="W1900" i="14"/>
  <c r="T1901" i="14"/>
  <c r="Q1901" i="14"/>
  <c r="S1901" i="14" s="1"/>
  <c r="R1901" i="14" s="1"/>
  <c r="U1901" i="14"/>
  <c r="W1901" i="14"/>
  <c r="T1950" i="14"/>
  <c r="Q1950" i="14"/>
  <c r="S1950" i="14" s="1"/>
  <c r="R1950" i="14" s="1"/>
  <c r="U1950" i="14"/>
  <c r="W1950" i="14"/>
  <c r="T1951" i="14"/>
  <c r="Q1951" i="14"/>
  <c r="S1951" i="14" s="1"/>
  <c r="R1951" i="14" s="1"/>
  <c r="U1951" i="14"/>
  <c r="W1951" i="14"/>
  <c r="T1952" i="14"/>
  <c r="Q1952" i="14"/>
  <c r="I1952" i="14" s="1"/>
  <c r="U1952" i="14"/>
  <c r="W1952" i="14"/>
  <c r="T2069" i="14"/>
  <c r="Q2069" i="14"/>
  <c r="S2069" i="14" s="1"/>
  <c r="R2069" i="14" s="1"/>
  <c r="U2069" i="14"/>
  <c r="W2069" i="14"/>
  <c r="T1583" i="14"/>
  <c r="Q1583" i="14"/>
  <c r="I1583" i="14" s="1"/>
  <c r="U1583" i="14"/>
  <c r="W1583" i="14"/>
  <c r="T1584" i="14"/>
  <c r="Q1584" i="14"/>
  <c r="S1584" i="14" s="1"/>
  <c r="R1584" i="14" s="1"/>
  <c r="U1584" i="14"/>
  <c r="W1584" i="14"/>
  <c r="T1046" i="14"/>
  <c r="Q1046" i="14"/>
  <c r="S1046" i="14" s="1"/>
  <c r="R1046" i="14" s="1"/>
  <c r="U1046" i="14"/>
  <c r="W1046" i="14"/>
  <c r="T1585" i="14"/>
  <c r="Q1585" i="14"/>
  <c r="S1585" i="14" s="1"/>
  <c r="R1585" i="14" s="1"/>
  <c r="W1585" i="14"/>
  <c r="T1504" i="14"/>
  <c r="Q1504" i="14"/>
  <c r="S1504" i="14" s="1"/>
  <c r="R1504" i="14" s="1"/>
  <c r="U1504" i="14"/>
  <c r="W1504" i="14"/>
  <c r="T14" i="14"/>
  <c r="Q14" i="14"/>
  <c r="S14" i="14" s="1"/>
  <c r="R14" i="14" s="1"/>
  <c r="W14" i="14"/>
  <c r="T15" i="14"/>
  <c r="Q15" i="14"/>
  <c r="S15" i="14" s="1"/>
  <c r="R15" i="14" s="1"/>
  <c r="W15" i="14"/>
  <c r="T16" i="14"/>
  <c r="Q16" i="14"/>
  <c r="S16" i="14" s="1"/>
  <c r="R16" i="14" s="1"/>
  <c r="W16" i="14"/>
  <c r="T17" i="14"/>
  <c r="Q17" i="14"/>
  <c r="S17" i="14" s="1"/>
  <c r="R17" i="14" s="1"/>
  <c r="W17" i="14"/>
  <c r="T22" i="14"/>
  <c r="Q22" i="14"/>
  <c r="S22" i="14" s="1"/>
  <c r="R22" i="14" s="1"/>
  <c r="W22" i="14"/>
  <c r="T23" i="14"/>
  <c r="Q23" i="14"/>
  <c r="S23" i="14" s="1"/>
  <c r="R23" i="14" s="1"/>
  <c r="W23" i="14"/>
  <c r="T24" i="14"/>
  <c r="Q24" i="14"/>
  <c r="S24" i="14" s="1"/>
  <c r="R24" i="14" s="1"/>
  <c r="W24" i="14"/>
  <c r="T25" i="14"/>
  <c r="Q25" i="14"/>
  <c r="S25" i="14" s="1"/>
  <c r="R25" i="14" s="1"/>
  <c r="W25" i="14"/>
  <c r="T926" i="14"/>
  <c r="Q926" i="14"/>
  <c r="S926" i="14" s="1"/>
  <c r="R926" i="14" s="1"/>
  <c r="W926" i="14"/>
  <c r="T927" i="14"/>
  <c r="Q927" i="14"/>
  <c r="S927" i="14" s="1"/>
  <c r="R927" i="14" s="1"/>
  <c r="W927" i="14"/>
  <c r="T928" i="14"/>
  <c r="Q928" i="14"/>
  <c r="S928" i="14" s="1"/>
  <c r="R928" i="14" s="1"/>
  <c r="W928" i="14"/>
  <c r="T929" i="14"/>
  <c r="Q929" i="14"/>
  <c r="I929" i="14" s="1"/>
  <c r="W929" i="14"/>
  <c r="T930" i="14"/>
  <c r="Q930" i="14"/>
  <c r="S930" i="14" s="1"/>
  <c r="R930" i="14" s="1"/>
  <c r="W930" i="14"/>
  <c r="T931" i="14"/>
  <c r="Q931" i="14"/>
  <c r="W931" i="14"/>
  <c r="N1045" i="14"/>
  <c r="O1045" i="14" s="1"/>
  <c r="P1045" i="14" s="1"/>
  <c r="N1493" i="14"/>
  <c r="O1493" i="14" s="1"/>
  <c r="P1493" i="14" s="1"/>
  <c r="N1581" i="14"/>
  <c r="O1581" i="14" s="1"/>
  <c r="P1581" i="14" s="1"/>
  <c r="N1582" i="14"/>
  <c r="O1582" i="14" s="1"/>
  <c r="P1582" i="14" s="1"/>
  <c r="N913" i="14"/>
  <c r="O913" i="14" s="1"/>
  <c r="P913" i="14" s="1"/>
  <c r="Q913" i="14"/>
  <c r="T913" i="14"/>
  <c r="W913" i="14"/>
  <c r="AC913" i="14"/>
  <c r="N906" i="14"/>
  <c r="O906" i="14" s="1"/>
  <c r="P906" i="14" s="1"/>
  <c r="AC906" i="14"/>
  <c r="N982" i="14"/>
  <c r="O982" i="14" s="1"/>
  <c r="P982" i="14" s="1"/>
  <c r="Q982" i="14"/>
  <c r="I982" i="14" s="1"/>
  <c r="T982" i="14"/>
  <c r="W982" i="14"/>
  <c r="AC982" i="14"/>
  <c r="N983" i="14"/>
  <c r="O983" i="14" s="1"/>
  <c r="P983" i="14" s="1"/>
  <c r="Q983" i="14"/>
  <c r="I983" i="14" s="1"/>
  <c r="T983" i="14"/>
  <c r="W983" i="14"/>
  <c r="AC983" i="14"/>
  <c r="N452" i="14"/>
  <c r="O452" i="14" s="1"/>
  <c r="P452" i="14" s="1"/>
  <c r="Q452" i="14"/>
  <c r="T452" i="14"/>
  <c r="W452" i="14"/>
  <c r="AC452" i="14"/>
  <c r="N453" i="14"/>
  <c r="O453" i="14" s="1"/>
  <c r="P453" i="14" s="1"/>
  <c r="Q453" i="14"/>
  <c r="S453" i="14" s="1"/>
  <c r="R453" i="14" s="1"/>
  <c r="T453" i="14"/>
  <c r="W453" i="14"/>
  <c r="AC453" i="14"/>
  <c r="N226" i="14"/>
  <c r="O226" i="14" s="1"/>
  <c r="P226" i="14" s="1"/>
  <c r="Q226" i="14"/>
  <c r="I226" i="14" s="1"/>
  <c r="T226" i="14"/>
  <c r="W226" i="14"/>
  <c r="AC226" i="14"/>
  <c r="N227" i="14"/>
  <c r="O227" i="14" s="1"/>
  <c r="P227" i="14" s="1"/>
  <c r="Q227" i="14"/>
  <c r="I227" i="14" s="1"/>
  <c r="T227" i="14"/>
  <c r="W227" i="14"/>
  <c r="AC227" i="14"/>
  <c r="N224" i="14"/>
  <c r="O224" i="14" s="1"/>
  <c r="P224" i="14" s="1"/>
  <c r="Q224" i="14"/>
  <c r="I224" i="14" s="1"/>
  <c r="T224" i="14"/>
  <c r="W224" i="14"/>
  <c r="AC224" i="14"/>
  <c r="N225" i="14"/>
  <c r="O225" i="14" s="1"/>
  <c r="P225" i="14" s="1"/>
  <c r="Q225" i="14"/>
  <c r="I225" i="14" s="1"/>
  <c r="T225" i="14"/>
  <c r="W225" i="14"/>
  <c r="AC225" i="14"/>
  <c r="N84" i="14"/>
  <c r="O84" i="14" s="1"/>
  <c r="P84" i="14" s="1"/>
  <c r="Q84" i="14"/>
  <c r="I84" i="14" s="1"/>
  <c r="T84" i="14"/>
  <c r="W84" i="14"/>
  <c r="AC84" i="14"/>
  <c r="N85" i="14"/>
  <c r="O85" i="14" s="1"/>
  <c r="P85" i="14" s="1"/>
  <c r="Q85" i="14"/>
  <c r="I85" i="14" s="1"/>
  <c r="T85" i="14"/>
  <c r="W85" i="14"/>
  <c r="AC85" i="14"/>
  <c r="N82" i="14"/>
  <c r="O82" i="14" s="1"/>
  <c r="P82" i="14" s="1"/>
  <c r="Q82" i="14"/>
  <c r="T82" i="14"/>
  <c r="W82" i="14"/>
  <c r="AC82" i="14"/>
  <c r="N83" i="14"/>
  <c r="O83" i="14" s="1"/>
  <c r="P83" i="14" s="1"/>
  <c r="Q83" i="14"/>
  <c r="T83" i="14"/>
  <c r="W83" i="14"/>
  <c r="AC83" i="14"/>
  <c r="N80" i="14"/>
  <c r="O80" i="14" s="1"/>
  <c r="P80" i="14" s="1"/>
  <c r="Q80" i="14"/>
  <c r="I80" i="14" s="1"/>
  <c r="T80" i="14"/>
  <c r="W80" i="14"/>
  <c r="AC80" i="14"/>
  <c r="N81" i="14"/>
  <c r="O81" i="14" s="1"/>
  <c r="P81" i="14" s="1"/>
  <c r="Q81" i="14"/>
  <c r="I81" i="14" s="1"/>
  <c r="T81" i="14"/>
  <c r="W81" i="14"/>
  <c r="AC81" i="14"/>
  <c r="N78" i="14"/>
  <c r="O78" i="14" s="1"/>
  <c r="P78" i="14" s="1"/>
  <c r="Q78" i="14"/>
  <c r="S78" i="14" s="1"/>
  <c r="R78" i="14" s="1"/>
  <c r="T78" i="14"/>
  <c r="W78" i="14"/>
  <c r="AC78" i="14"/>
  <c r="N79" i="14"/>
  <c r="O79" i="14" s="1"/>
  <c r="P79" i="14" s="1"/>
  <c r="Q79" i="14"/>
  <c r="T79" i="14"/>
  <c r="W79" i="14"/>
  <c r="AC79" i="14"/>
  <c r="N668" i="14"/>
  <c r="O668" i="14" s="1"/>
  <c r="P668" i="14" s="1"/>
  <c r="Q668" i="14"/>
  <c r="T668" i="14"/>
  <c r="W668" i="14"/>
  <c r="AC668" i="14"/>
  <c r="N669" i="14"/>
  <c r="O669" i="14" s="1"/>
  <c r="P669" i="14" s="1"/>
  <c r="Q669" i="14"/>
  <c r="I669" i="14" s="1"/>
  <c r="T669" i="14"/>
  <c r="W669" i="14"/>
  <c r="AC669" i="14"/>
  <c r="N414" i="14"/>
  <c r="O414" i="14" s="1"/>
  <c r="P414" i="14" s="1"/>
  <c r="Q414" i="14"/>
  <c r="T414" i="14"/>
  <c r="W414" i="14"/>
  <c r="AC414" i="14"/>
  <c r="N415" i="14"/>
  <c r="O415" i="14" s="1"/>
  <c r="P415" i="14" s="1"/>
  <c r="Q415" i="14"/>
  <c r="T415" i="14"/>
  <c r="W415" i="14"/>
  <c r="AC415" i="14"/>
  <c r="N560" i="14"/>
  <c r="O560" i="14" s="1"/>
  <c r="P560" i="14" s="1"/>
  <c r="Q560" i="14"/>
  <c r="T560" i="14"/>
  <c r="W560" i="14"/>
  <c r="AC560" i="14"/>
  <c r="N561" i="14"/>
  <c r="O561" i="14" s="1"/>
  <c r="P561" i="14" s="1"/>
  <c r="Q561" i="14"/>
  <c r="I561" i="14" s="1"/>
  <c r="T561" i="14"/>
  <c r="W561" i="14"/>
  <c r="AC561" i="14"/>
  <c r="N1926" i="14"/>
  <c r="O1926" i="14" s="1"/>
  <c r="P1926" i="14" s="1"/>
  <c r="Q1926" i="14"/>
  <c r="S1926" i="14" s="1"/>
  <c r="R1926" i="14" s="1"/>
  <c r="U1926" i="14" s="1"/>
  <c r="T1926" i="14"/>
  <c r="W1926" i="14"/>
  <c r="AC1926" i="14"/>
  <c r="N1927" i="14"/>
  <c r="O1927" i="14" s="1"/>
  <c r="P1927" i="14" s="1"/>
  <c r="Q1927" i="14"/>
  <c r="S1927" i="14" s="1"/>
  <c r="R1927" i="14" s="1"/>
  <c r="U1927" i="14" s="1"/>
  <c r="T1927" i="14"/>
  <c r="W1927" i="14"/>
  <c r="AC1927" i="14"/>
  <c r="N1789" i="14"/>
  <c r="O1789" i="14" s="1"/>
  <c r="P1789" i="14" s="1"/>
  <c r="Q1789" i="14"/>
  <c r="I1789" i="14" s="1"/>
  <c r="T1789" i="14"/>
  <c r="W1789" i="14"/>
  <c r="AC1789" i="14"/>
  <c r="N1790" i="14"/>
  <c r="O1790" i="14" s="1"/>
  <c r="P1790" i="14" s="1"/>
  <c r="Q1790" i="14"/>
  <c r="I1790" i="14" s="1"/>
  <c r="T1790" i="14"/>
  <c r="W1790" i="14"/>
  <c r="AC1790" i="14"/>
  <c r="N64" i="14"/>
  <c r="O64" i="14" s="1"/>
  <c r="P64" i="14" s="1"/>
  <c r="Q64" i="14"/>
  <c r="T64" i="14"/>
  <c r="W64" i="14"/>
  <c r="AC64" i="14"/>
  <c r="N65" i="14"/>
  <c r="O65" i="14" s="1"/>
  <c r="P65" i="14" s="1"/>
  <c r="Q65" i="14"/>
  <c r="T65" i="14"/>
  <c r="W65" i="14"/>
  <c r="AC65" i="14"/>
  <c r="N589" i="14"/>
  <c r="O589" i="14" s="1"/>
  <c r="P589" i="14" s="1"/>
  <c r="Q589" i="14"/>
  <c r="S589" i="14" s="1"/>
  <c r="R589" i="14" s="1"/>
  <c r="T589" i="14"/>
  <c r="W589" i="14"/>
  <c r="AC589" i="14"/>
  <c r="N590" i="14"/>
  <c r="O590" i="14" s="1"/>
  <c r="P590" i="14" s="1"/>
  <c r="Q590" i="14"/>
  <c r="S590" i="14" s="1"/>
  <c r="R590" i="14" s="1"/>
  <c r="T590" i="14"/>
  <c r="W590" i="14"/>
  <c r="AC590" i="14"/>
  <c r="N67" i="14"/>
  <c r="O67" i="14" s="1"/>
  <c r="P67" i="14" s="1"/>
  <c r="Q67" i="14"/>
  <c r="T67" i="14"/>
  <c r="W67" i="14"/>
  <c r="AC67" i="14"/>
  <c r="N66" i="14"/>
  <c r="O66" i="14" s="1"/>
  <c r="P66" i="14" s="1"/>
  <c r="Q66" i="14"/>
  <c r="I66" i="14" s="1"/>
  <c r="T66" i="14"/>
  <c r="W66" i="14"/>
  <c r="AC66" i="14"/>
  <c r="N346" i="14"/>
  <c r="O346" i="14" s="1"/>
  <c r="P346" i="14" s="1"/>
  <c r="Q346" i="14"/>
  <c r="S346" i="14" s="1"/>
  <c r="R346" i="14" s="1"/>
  <c r="T346" i="14"/>
  <c r="W346" i="14"/>
  <c r="AC346" i="14"/>
  <c r="N347" i="14"/>
  <c r="O347" i="14" s="1"/>
  <c r="P347" i="14" s="1"/>
  <c r="Q347" i="14"/>
  <c r="T347" i="14"/>
  <c r="W347" i="14"/>
  <c r="AC347" i="14"/>
  <c r="N638" i="14"/>
  <c r="O638" i="14" s="1"/>
  <c r="P638" i="14" s="1"/>
  <c r="Q638" i="14"/>
  <c r="T638" i="14"/>
  <c r="W638" i="14"/>
  <c r="AC638" i="14"/>
  <c r="N639" i="14"/>
  <c r="O639" i="14" s="1"/>
  <c r="P639" i="14" s="1"/>
  <c r="Q639" i="14"/>
  <c r="I639" i="14" s="1"/>
  <c r="T639" i="14"/>
  <c r="W639" i="14"/>
  <c r="AC639" i="14"/>
  <c r="N472" i="14"/>
  <c r="O472" i="14" s="1"/>
  <c r="P472" i="14" s="1"/>
  <c r="Q472" i="14"/>
  <c r="I472" i="14" s="1"/>
  <c r="T472" i="14"/>
  <c r="W472" i="14"/>
  <c r="AC472" i="14"/>
  <c r="N473" i="14"/>
  <c r="O473" i="14" s="1"/>
  <c r="P473" i="14" s="1"/>
  <c r="Q473" i="14"/>
  <c r="S473" i="14" s="1"/>
  <c r="R473" i="14" s="1"/>
  <c r="T473" i="14"/>
  <c r="W473" i="14"/>
  <c r="AC473" i="14"/>
  <c r="N368" i="14"/>
  <c r="O368" i="14" s="1"/>
  <c r="P368" i="14" s="1"/>
  <c r="Q368" i="14"/>
  <c r="I368" i="14" s="1"/>
  <c r="T368" i="14"/>
  <c r="W368" i="14"/>
  <c r="AC368" i="14"/>
  <c r="N369" i="14"/>
  <c r="O369" i="14" s="1"/>
  <c r="P369" i="14" s="1"/>
  <c r="Q369" i="14"/>
  <c r="I369" i="14" s="1"/>
  <c r="T369" i="14"/>
  <c r="W369" i="14"/>
  <c r="AC369" i="14"/>
  <c r="N488" i="14"/>
  <c r="O488" i="14" s="1"/>
  <c r="P488" i="14" s="1"/>
  <c r="Q488" i="14"/>
  <c r="S488" i="14" s="1"/>
  <c r="R488" i="14" s="1"/>
  <c r="T488" i="14"/>
  <c r="W488" i="14"/>
  <c r="AC488" i="14"/>
  <c r="N489" i="14"/>
  <c r="O489" i="14" s="1"/>
  <c r="P489" i="14" s="1"/>
  <c r="Q489" i="14"/>
  <c r="S489" i="14" s="1"/>
  <c r="R489" i="14" s="1"/>
  <c r="T489" i="14"/>
  <c r="W489" i="14"/>
  <c r="AC489" i="14"/>
  <c r="N523" i="14"/>
  <c r="O523" i="14" s="1"/>
  <c r="P523" i="14" s="1"/>
  <c r="Q523" i="14"/>
  <c r="I523" i="14" s="1"/>
  <c r="T523" i="14"/>
  <c r="W523" i="14"/>
  <c r="AC523" i="14"/>
  <c r="N524" i="14"/>
  <c r="O524" i="14" s="1"/>
  <c r="P524" i="14" s="1"/>
  <c r="Q524" i="14"/>
  <c r="I524" i="14" s="1"/>
  <c r="T524" i="14"/>
  <c r="W524" i="14"/>
  <c r="AC524" i="14"/>
  <c r="N595" i="14"/>
  <c r="O595" i="14" s="1"/>
  <c r="P595" i="14" s="1"/>
  <c r="Q595" i="14"/>
  <c r="I595" i="14" s="1"/>
  <c r="T595" i="14"/>
  <c r="W595" i="14"/>
  <c r="AC595" i="14"/>
  <c r="N596" i="14"/>
  <c r="O596" i="14" s="1"/>
  <c r="P596" i="14" s="1"/>
  <c r="Q596" i="14"/>
  <c r="T596" i="14"/>
  <c r="W596" i="14"/>
  <c r="AC596" i="14"/>
  <c r="N510" i="14"/>
  <c r="O510" i="14" s="1"/>
  <c r="P510" i="14" s="1"/>
  <c r="Q510" i="14"/>
  <c r="S510" i="14" s="1"/>
  <c r="R510" i="14" s="1"/>
  <c r="T510" i="14"/>
  <c r="W510" i="14"/>
  <c r="AC510" i="14"/>
  <c r="N511" i="14"/>
  <c r="O511" i="14" s="1"/>
  <c r="P511" i="14" s="1"/>
  <c r="Q511" i="14"/>
  <c r="I511" i="14" s="1"/>
  <c r="T511" i="14"/>
  <c r="W511" i="14"/>
  <c r="AC511" i="14"/>
  <c r="N568" i="14"/>
  <c r="O568" i="14" s="1"/>
  <c r="P568" i="14" s="1"/>
  <c r="Q568" i="14"/>
  <c r="T568" i="14"/>
  <c r="W568" i="14"/>
  <c r="AC568" i="14"/>
  <c r="N569" i="14"/>
  <c r="O569" i="14" s="1"/>
  <c r="P569" i="14" s="1"/>
  <c r="Q569" i="14"/>
  <c r="I569" i="14" s="1"/>
  <c r="T569" i="14"/>
  <c r="W569" i="14"/>
  <c r="AC569" i="14"/>
  <c r="AC105" i="14"/>
  <c r="T105" i="14"/>
  <c r="Q105" i="14"/>
  <c r="S105" i="14" s="1"/>
  <c r="R105" i="14" s="1"/>
  <c r="N105" i="14"/>
  <c r="O105" i="14" s="1"/>
  <c r="P105" i="14" s="1"/>
  <c r="AC104" i="14"/>
  <c r="T104" i="14"/>
  <c r="Q104" i="14"/>
  <c r="N104" i="14"/>
  <c r="O104" i="14" s="1"/>
  <c r="P104" i="14" s="1"/>
  <c r="AC465" i="14"/>
  <c r="T465" i="14"/>
  <c r="Q465" i="14"/>
  <c r="S465" i="14" s="1"/>
  <c r="R465" i="14" s="1"/>
  <c r="N465" i="14"/>
  <c r="O465" i="14" s="1"/>
  <c r="P465" i="14" s="1"/>
  <c r="AC464" i="14"/>
  <c r="T464" i="14"/>
  <c r="Q464" i="14"/>
  <c r="N464" i="14"/>
  <c r="O464" i="14" s="1"/>
  <c r="P464" i="14" s="1"/>
  <c r="T932" i="14"/>
  <c r="T933" i="14"/>
  <c r="T934" i="14"/>
  <c r="T935" i="14"/>
  <c r="T936" i="14"/>
  <c r="T937" i="14"/>
  <c r="T458" i="14"/>
  <c r="T459" i="14"/>
  <c r="T460" i="14"/>
  <c r="T461" i="14"/>
  <c r="T462" i="14"/>
  <c r="T463" i="14"/>
  <c r="W932" i="14"/>
  <c r="W933" i="14"/>
  <c r="W934" i="14"/>
  <c r="W935" i="14"/>
  <c r="W936" i="14"/>
  <c r="W937" i="14"/>
  <c r="N460" i="14"/>
  <c r="O460" i="14" s="1"/>
  <c r="P460" i="14" s="1"/>
  <c r="Q460" i="14"/>
  <c r="N461" i="14"/>
  <c r="O461" i="14" s="1"/>
  <c r="P461" i="14" s="1"/>
  <c r="Q461" i="14"/>
  <c r="I461" i="14" s="1"/>
  <c r="N462" i="14"/>
  <c r="O462" i="14" s="1"/>
  <c r="P462" i="14" s="1"/>
  <c r="Q462" i="14"/>
  <c r="I462" i="14" s="1"/>
  <c r="N463" i="14"/>
  <c r="O463" i="14" s="1"/>
  <c r="P463" i="14" s="1"/>
  <c r="Q463" i="14"/>
  <c r="I463" i="14" s="1"/>
  <c r="N937" i="14"/>
  <c r="O937" i="14" s="1"/>
  <c r="P937" i="14" s="1"/>
  <c r="Q937" i="14"/>
  <c r="N935" i="14"/>
  <c r="O935" i="14" s="1"/>
  <c r="P935" i="14" s="1"/>
  <c r="Q935" i="14"/>
  <c r="S935" i="14" s="1"/>
  <c r="R935" i="14" s="1"/>
  <c r="N933" i="14"/>
  <c r="O933" i="14" s="1"/>
  <c r="P933" i="14" s="1"/>
  <c r="Q933" i="14"/>
  <c r="I933" i="14" s="1"/>
  <c r="O931" i="14"/>
  <c r="P931" i="14" s="1"/>
  <c r="O929" i="14"/>
  <c r="P929" i="14" s="1"/>
  <c r="O927" i="14"/>
  <c r="P927" i="14" s="1"/>
  <c r="Q936" i="14"/>
  <c r="N936" i="14"/>
  <c r="O936" i="14" s="1"/>
  <c r="P936" i="14" s="1"/>
  <c r="Q934" i="14"/>
  <c r="S934" i="14" s="1"/>
  <c r="R934" i="14" s="1"/>
  <c r="N934" i="14"/>
  <c r="O934" i="14" s="1"/>
  <c r="P934" i="14" s="1"/>
  <c r="Q932" i="14"/>
  <c r="I932" i="14" s="1"/>
  <c r="N932" i="14"/>
  <c r="O932" i="14" s="1"/>
  <c r="P932" i="14" s="1"/>
  <c r="O928" i="14"/>
  <c r="P928" i="14" s="1"/>
  <c r="O930" i="14"/>
  <c r="P930" i="14" s="1"/>
  <c r="N458" i="14"/>
  <c r="O458" i="14" s="1"/>
  <c r="P458" i="14" s="1"/>
  <c r="Q458" i="14"/>
  <c r="S458" i="14" s="1"/>
  <c r="R458" i="14" s="1"/>
  <c r="N459" i="14"/>
  <c r="O459" i="14" s="1"/>
  <c r="P459" i="14" s="1"/>
  <c r="Q459" i="14"/>
  <c r="I459" i="14" s="1"/>
  <c r="O926" i="14"/>
  <c r="P926" i="14" s="1"/>
  <c r="N2287" i="14"/>
  <c r="O2287" i="14" s="1"/>
  <c r="P2287" i="14" s="1"/>
  <c r="Q2287" i="14"/>
  <c r="I2287" i="14" s="1"/>
  <c r="T2287" i="14"/>
  <c r="U2287" i="14"/>
  <c r="W2287" i="14"/>
  <c r="O1504" i="14"/>
  <c r="P1504" i="14" s="1"/>
  <c r="O1585" i="14"/>
  <c r="P1585" i="14" s="1"/>
  <c r="O1046" i="14"/>
  <c r="P1046" i="14" s="1"/>
  <c r="O1584" i="14"/>
  <c r="P1584" i="14" s="1"/>
  <c r="O1583" i="14"/>
  <c r="P1583" i="14" s="1"/>
  <c r="N2069" i="14"/>
  <c r="O2069" i="14" s="1"/>
  <c r="P2069" i="14" s="1"/>
  <c r="N1952" i="14"/>
  <c r="O1952" i="14" s="1"/>
  <c r="P1952" i="14" s="1"/>
  <c r="N1951" i="14"/>
  <c r="O1951" i="14" s="1"/>
  <c r="P1951" i="14" s="1"/>
  <c r="N1950" i="14"/>
  <c r="O1950" i="14" s="1"/>
  <c r="P1950" i="14" s="1"/>
  <c r="N1901" i="14"/>
  <c r="O1901" i="14" s="1"/>
  <c r="P1901" i="14" s="1"/>
  <c r="N1900" i="14"/>
  <c r="O1900" i="14" s="1"/>
  <c r="P1900" i="14" s="1"/>
  <c r="N1899" i="14"/>
  <c r="O1899" i="14" s="1"/>
  <c r="P1899" i="14" s="1"/>
  <c r="N1044" i="14"/>
  <c r="O1044" i="14" s="1"/>
  <c r="P1044" i="14" s="1"/>
  <c r="O16" i="14"/>
  <c r="P16" i="14" s="1"/>
  <c r="O17" i="14"/>
  <c r="P17" i="14" s="1"/>
  <c r="O25" i="14"/>
  <c r="P25" i="14" s="1"/>
  <c r="O24" i="14"/>
  <c r="P24" i="14" s="1"/>
  <c r="O22" i="14"/>
  <c r="P22" i="14" s="1"/>
  <c r="O23" i="14"/>
  <c r="P23" i="14" s="1"/>
  <c r="O15" i="14"/>
  <c r="P15" i="14" s="1"/>
  <c r="O14" i="14"/>
  <c r="P14" i="14" s="1"/>
  <c r="N1619" i="14"/>
  <c r="O1619" i="14" s="1"/>
  <c r="P1619" i="14" s="1"/>
  <c r="Q1619" i="14"/>
  <c r="T1619" i="14"/>
  <c r="W1619" i="14"/>
  <c r="AC1619" i="14"/>
  <c r="N1620" i="14"/>
  <c r="O1620" i="14" s="1"/>
  <c r="P1620" i="14" s="1"/>
  <c r="Q1620" i="14"/>
  <c r="I1620" i="14" s="1"/>
  <c r="T1620" i="14"/>
  <c r="W1620" i="14"/>
  <c r="AC1620" i="14"/>
  <c r="N348" i="14"/>
  <c r="O348" i="14" s="1"/>
  <c r="P348" i="14" s="1"/>
  <c r="Q348" i="14"/>
  <c r="I348" i="14" s="1"/>
  <c r="T348" i="14"/>
  <c r="W348" i="14"/>
  <c r="AC348" i="14"/>
  <c r="N349" i="14"/>
  <c r="O349" i="14" s="1"/>
  <c r="P349" i="14" s="1"/>
  <c r="Q349" i="14"/>
  <c r="I349" i="14" s="1"/>
  <c r="T349" i="14"/>
  <c r="W349" i="14"/>
  <c r="AC349" i="14"/>
  <c r="AC1458" i="14"/>
  <c r="W1458" i="14"/>
  <c r="Q1458" i="14"/>
  <c r="U1458" i="14"/>
  <c r="T1458" i="14"/>
  <c r="N1458" i="14"/>
  <c r="O1458" i="14" s="1"/>
  <c r="P1458" i="14" s="1"/>
  <c r="AC1457" i="14"/>
  <c r="W1457" i="14"/>
  <c r="Q1457" i="14"/>
  <c r="S1457" i="14" s="1"/>
  <c r="R1457" i="14" s="1"/>
  <c r="U1457" i="14"/>
  <c r="T1457" i="14"/>
  <c r="N1457" i="14"/>
  <c r="O1457" i="14" s="1"/>
  <c r="P1457" i="14" s="1"/>
  <c r="N1459" i="14"/>
  <c r="O1459" i="14" s="1"/>
  <c r="P1459" i="14" s="1"/>
  <c r="Q1459" i="14"/>
  <c r="T1459" i="14"/>
  <c r="U1459" i="14"/>
  <c r="W1459" i="14"/>
  <c r="AC1459" i="14"/>
  <c r="W718" i="14"/>
  <c r="W719" i="14"/>
  <c r="W720" i="14"/>
  <c r="W721" i="14"/>
  <c r="W722" i="14"/>
  <c r="W723" i="14"/>
  <c r="W724" i="14"/>
  <c r="W725" i="14"/>
  <c r="W726" i="14"/>
  <c r="W727" i="14"/>
  <c r="W728" i="14"/>
  <c r="W729" i="14"/>
  <c r="W730" i="14"/>
  <c r="W731" i="14"/>
  <c r="W732" i="14"/>
  <c r="W733" i="14"/>
  <c r="W734" i="14"/>
  <c r="W735" i="14"/>
  <c r="W736" i="14"/>
  <c r="W737" i="14"/>
  <c r="W738" i="14"/>
  <c r="W739" i="14"/>
  <c r="W740" i="14"/>
  <c r="W741" i="14"/>
  <c r="W742" i="14"/>
  <c r="W743" i="14"/>
  <c r="W744" i="14"/>
  <c r="W745" i="14"/>
  <c r="W746" i="14"/>
  <c r="W747" i="14"/>
  <c r="W748" i="14"/>
  <c r="W749" i="14"/>
  <c r="W750" i="14"/>
  <c r="W751" i="14"/>
  <c r="W752" i="14"/>
  <c r="W753" i="14"/>
  <c r="W754" i="14"/>
  <c r="W755" i="14"/>
  <c r="W756" i="14"/>
  <c r="W757" i="14"/>
  <c r="W758" i="14"/>
  <c r="W759" i="14"/>
  <c r="W760" i="14"/>
  <c r="W761" i="14"/>
  <c r="W762" i="14"/>
  <c r="W763" i="14"/>
  <c r="W764" i="14"/>
  <c r="W765" i="14"/>
  <c r="W766" i="14"/>
  <c r="W767" i="14"/>
  <c r="W768" i="14"/>
  <c r="W769" i="14"/>
  <c r="W770" i="14"/>
  <c r="W771" i="14"/>
  <c r="W772" i="14"/>
  <c r="W773" i="14"/>
  <c r="W774" i="14"/>
  <c r="W775" i="14"/>
  <c r="W776" i="14"/>
  <c r="W777" i="14"/>
  <c r="W778" i="14"/>
  <c r="W779" i="14"/>
  <c r="W780" i="14"/>
  <c r="W781" i="14"/>
  <c r="W782" i="14"/>
  <c r="W783" i="14"/>
  <c r="W784" i="14"/>
  <c r="W785" i="14"/>
  <c r="W786" i="14"/>
  <c r="W787" i="14"/>
  <c r="W29" i="14"/>
  <c r="W30" i="14"/>
  <c r="W788" i="14"/>
  <c r="W789" i="14"/>
  <c r="W790" i="14"/>
  <c r="W34" i="14"/>
  <c r="W35" i="14"/>
  <c r="W794" i="14"/>
  <c r="W795" i="14"/>
  <c r="W796" i="14"/>
  <c r="W791" i="14"/>
  <c r="W792" i="14"/>
  <c r="W793" i="14"/>
  <c r="W46" i="14"/>
  <c r="W47" i="14"/>
  <c r="W797" i="14"/>
  <c r="W798" i="14"/>
  <c r="W799" i="14"/>
  <c r="W800" i="14"/>
  <c r="W801" i="14"/>
  <c r="W802" i="14"/>
  <c r="W803" i="14"/>
  <c r="W804" i="14"/>
  <c r="W805" i="14"/>
  <c r="W806" i="14"/>
  <c r="W807" i="14"/>
  <c r="W808" i="14"/>
  <c r="W809" i="14"/>
  <c r="W810" i="14"/>
  <c r="W811" i="14"/>
  <c r="W812" i="14"/>
  <c r="W813" i="14"/>
  <c r="W814" i="14"/>
  <c r="W815" i="14"/>
  <c r="W816" i="14"/>
  <c r="W817" i="14"/>
  <c r="W818" i="14"/>
  <c r="W819" i="14"/>
  <c r="W820" i="14"/>
  <c r="W821" i="14"/>
  <c r="W822" i="14"/>
  <c r="W823" i="14"/>
  <c r="W824" i="14"/>
  <c r="W825" i="14"/>
  <c r="W826" i="14"/>
  <c r="W827" i="14"/>
  <c r="W828" i="14"/>
  <c r="W829" i="14"/>
  <c r="W830" i="14"/>
  <c r="W831" i="14"/>
  <c r="W832" i="14"/>
  <c r="W833" i="14"/>
  <c r="W834" i="14"/>
  <c r="W835" i="14"/>
  <c r="W836" i="14"/>
  <c r="W837" i="14"/>
  <c r="W838" i="14"/>
  <c r="W839" i="14"/>
  <c r="W840" i="14"/>
  <c r="W841" i="14"/>
  <c r="W842" i="14"/>
  <c r="W843" i="14"/>
  <c r="W844" i="14"/>
  <c r="W845" i="14"/>
  <c r="W846" i="14"/>
  <c r="W847" i="14"/>
  <c r="W848" i="14"/>
  <c r="W62" i="14"/>
  <c r="W849" i="14"/>
  <c r="W850" i="14"/>
  <c r="W851" i="14"/>
  <c r="W852" i="14"/>
  <c r="W853" i="14"/>
  <c r="W63" i="14"/>
  <c r="W854" i="14"/>
  <c r="W855" i="14"/>
  <c r="W856" i="14"/>
  <c r="W857" i="14"/>
  <c r="W858" i="14"/>
  <c r="W859" i="14"/>
  <c r="W860" i="14"/>
  <c r="W861" i="14"/>
  <c r="W862" i="14"/>
  <c r="W863" i="14"/>
  <c r="W864" i="14"/>
  <c r="W865" i="14"/>
  <c r="W866" i="14"/>
  <c r="W867" i="14"/>
  <c r="W868" i="14"/>
  <c r="W869" i="14"/>
  <c r="W870" i="14"/>
  <c r="W871" i="14"/>
  <c r="W872" i="14"/>
  <c r="W873" i="14"/>
  <c r="W68" i="14"/>
  <c r="W69" i="14"/>
  <c r="W874" i="14"/>
  <c r="W875" i="14"/>
  <c r="W876" i="14"/>
  <c r="W877" i="14"/>
  <c r="W878" i="14"/>
  <c r="W879" i="14"/>
  <c r="W880" i="14"/>
  <c r="W881" i="14"/>
  <c r="W882" i="14"/>
  <c r="W883" i="14"/>
  <c r="W884" i="14"/>
  <c r="W70" i="14"/>
  <c r="W885" i="14"/>
  <c r="W71" i="14"/>
  <c r="W886" i="14"/>
  <c r="W887" i="14"/>
  <c r="W72" i="14"/>
  <c r="W73" i="14"/>
  <c r="W888" i="14"/>
  <c r="W889" i="14"/>
  <c r="W890" i="14"/>
  <c r="W891" i="14"/>
  <c r="W892" i="14"/>
  <c r="W893" i="14"/>
  <c r="W894" i="14"/>
  <c r="W895" i="14"/>
  <c r="W896" i="14"/>
  <c r="W897" i="14"/>
  <c r="W898" i="14"/>
  <c r="W899" i="14"/>
  <c r="W900" i="14"/>
  <c r="W901" i="14"/>
  <c r="W902" i="14"/>
  <c r="W903" i="14"/>
  <c r="W904" i="14"/>
  <c r="W905" i="14"/>
  <c r="W918" i="14"/>
  <c r="W74" i="14"/>
  <c r="W919" i="14"/>
  <c r="W75" i="14"/>
  <c r="W920" i="14"/>
  <c r="W921" i="14"/>
  <c r="W922" i="14"/>
  <c r="W923" i="14"/>
  <c r="W924" i="14"/>
  <c r="W925" i="14"/>
  <c r="W76" i="14"/>
  <c r="W77" i="14"/>
  <c r="W946" i="14"/>
  <c r="W947" i="14"/>
  <c r="W172" i="14"/>
  <c r="W173" i="14"/>
  <c r="W174" i="14"/>
  <c r="W175" i="14"/>
  <c r="W950" i="14"/>
  <c r="W951" i="14"/>
  <c r="W952" i="14"/>
  <c r="W953" i="14"/>
  <c r="W954" i="14"/>
  <c r="W955" i="14"/>
  <c r="W178" i="14"/>
  <c r="W179" i="14"/>
  <c r="W176" i="14"/>
  <c r="W177" i="14"/>
  <c r="W956" i="14"/>
  <c r="W957" i="14"/>
  <c r="W958" i="14"/>
  <c r="W959" i="14"/>
  <c r="W960" i="14"/>
  <c r="W961" i="14"/>
  <c r="W184" i="14"/>
  <c r="W185" i="14"/>
  <c r="W186" i="14"/>
  <c r="W187" i="14"/>
  <c r="W962" i="14"/>
  <c r="W963" i="14"/>
  <c r="W964" i="14"/>
  <c r="W965" i="14"/>
  <c r="W966" i="14"/>
  <c r="W967" i="14"/>
  <c r="W968" i="14"/>
  <c r="W969" i="14"/>
  <c r="W970" i="14"/>
  <c r="W971" i="14"/>
  <c r="W972" i="14"/>
  <c r="W973" i="14"/>
  <c r="W974" i="14"/>
  <c r="W975" i="14"/>
  <c r="W976" i="14"/>
  <c r="W977" i="14"/>
  <c r="W978" i="14"/>
  <c r="W979" i="14"/>
  <c r="W980" i="14"/>
  <c r="W981" i="14"/>
  <c r="W188" i="14"/>
  <c r="W189" i="14"/>
  <c r="W190" i="14"/>
  <c r="W191" i="14"/>
  <c r="W984" i="14"/>
  <c r="W985" i="14"/>
  <c r="W986" i="14"/>
  <c r="W987" i="14"/>
  <c r="W192" i="14"/>
  <c r="W193" i="14"/>
  <c r="W194" i="14"/>
  <c r="W195" i="14"/>
  <c r="W989" i="14"/>
  <c r="W196" i="14"/>
  <c r="W197" i="14"/>
  <c r="W990" i="14"/>
  <c r="W991" i="14"/>
  <c r="W992" i="14"/>
  <c r="W993" i="14"/>
  <c r="W198" i="14"/>
  <c r="W199" i="14"/>
  <c r="W200" i="14"/>
  <c r="W201" i="14"/>
  <c r="W994" i="14"/>
  <c r="W995" i="14"/>
  <c r="W996" i="14"/>
  <c r="W997" i="14"/>
  <c r="W204" i="14"/>
  <c r="W205" i="14"/>
  <c r="W206" i="14"/>
  <c r="W207" i="14"/>
  <c r="W998" i="14"/>
  <c r="W999" i="14"/>
  <c r="W1000" i="14"/>
  <c r="W1001" i="14"/>
  <c r="W208" i="14"/>
  <c r="W209" i="14"/>
  <c r="W1002" i="14"/>
  <c r="W1003" i="14"/>
  <c r="W1004" i="14"/>
  <c r="W1005" i="14"/>
  <c r="W1006" i="14"/>
  <c r="W1007" i="14"/>
  <c r="W1008" i="14"/>
  <c r="W1009" i="14"/>
  <c r="W1010" i="14"/>
  <c r="W1011" i="14"/>
  <c r="W1012" i="14"/>
  <c r="W1013" i="14"/>
  <c r="W1014" i="14"/>
  <c r="W1015" i="14"/>
  <c r="W1016" i="14"/>
  <c r="W1017" i="14"/>
  <c r="W210" i="14"/>
  <c r="W211" i="14"/>
  <c r="W212" i="14"/>
  <c r="W213" i="14"/>
  <c r="W1018" i="14"/>
  <c r="W1019" i="14"/>
  <c r="W1020" i="14"/>
  <c r="W1021" i="14"/>
  <c r="W1022" i="14"/>
  <c r="W1023" i="14"/>
  <c r="W1024" i="14"/>
  <c r="W1025" i="14"/>
  <c r="W214" i="14"/>
  <c r="W215" i="14"/>
  <c r="W216" i="14"/>
  <c r="W217" i="14"/>
  <c r="W1026" i="14"/>
  <c r="W1027" i="14"/>
  <c r="W1028" i="14"/>
  <c r="W1029" i="14"/>
  <c r="W218" i="14"/>
  <c r="W219" i="14"/>
  <c r="W1030" i="14"/>
  <c r="W1031" i="14"/>
  <c r="W1032" i="14"/>
  <c r="W1033" i="14"/>
  <c r="W220" i="14"/>
  <c r="W221" i="14"/>
  <c r="W1034" i="14"/>
  <c r="W1035" i="14"/>
  <c r="W1036" i="14"/>
  <c r="W1037" i="14"/>
  <c r="W1038" i="14"/>
  <c r="W1039" i="14"/>
  <c r="W1040" i="14"/>
  <c r="W1041" i="14"/>
  <c r="W1042" i="14"/>
  <c r="W1043" i="14"/>
  <c r="W222" i="14"/>
  <c r="W223" i="14"/>
  <c r="W1047" i="14"/>
  <c r="W1048" i="14"/>
  <c r="W1049" i="14"/>
  <c r="W1050" i="14"/>
  <c r="W1051" i="14"/>
  <c r="W1052" i="14"/>
  <c r="W1053" i="14"/>
  <c r="W1054" i="14"/>
  <c r="W1055" i="14"/>
  <c r="W1056" i="14"/>
  <c r="W1057" i="14"/>
  <c r="W1058" i="14"/>
  <c r="W1059" i="14"/>
  <c r="W1060" i="14"/>
  <c r="W1061" i="14"/>
  <c r="W1062" i="14"/>
  <c r="W250" i="14"/>
  <c r="W251" i="14"/>
  <c r="W1063" i="14"/>
  <c r="W1064" i="14"/>
  <c r="W1065" i="14"/>
  <c r="W1066" i="14"/>
  <c r="W1067" i="14"/>
  <c r="W1068" i="14"/>
  <c r="W1069" i="14"/>
  <c r="W1070" i="14"/>
  <c r="W1071" i="14"/>
  <c r="W1072" i="14"/>
  <c r="W1073" i="14"/>
  <c r="W1074" i="14"/>
  <c r="W1075" i="14"/>
  <c r="W1076" i="14"/>
  <c r="W1077" i="14"/>
  <c r="W1078" i="14"/>
  <c r="W1079" i="14"/>
  <c r="W1080" i="14"/>
  <c r="W1081" i="14"/>
  <c r="W1082" i="14"/>
  <c r="W1083" i="14"/>
  <c r="W1084" i="14"/>
  <c r="W1085" i="14"/>
  <c r="W1086" i="14"/>
  <c r="W1087" i="14"/>
  <c r="W1088" i="14"/>
  <c r="W1089" i="14"/>
  <c r="W1090" i="14"/>
  <c r="W1091" i="14"/>
  <c r="W1092" i="14"/>
  <c r="W254" i="14"/>
  <c r="W255" i="14"/>
  <c r="W256" i="14"/>
  <c r="W257" i="14"/>
  <c r="W1093" i="14"/>
  <c r="W1094" i="14"/>
  <c r="W1095" i="14"/>
  <c r="W1096" i="14"/>
  <c r="W258" i="14"/>
  <c r="W259" i="14"/>
  <c r="W1097" i="14"/>
  <c r="W1098" i="14"/>
  <c r="W1099" i="14"/>
  <c r="W1100" i="14"/>
  <c r="W1101" i="14"/>
  <c r="W1102" i="14"/>
  <c r="W260" i="14"/>
  <c r="W261" i="14"/>
  <c r="W1103" i="14"/>
  <c r="W1104" i="14"/>
  <c r="W1105" i="14"/>
  <c r="W1106" i="14"/>
  <c r="W1107" i="14"/>
  <c r="W1108" i="14"/>
  <c r="W262" i="14"/>
  <c r="W263" i="14"/>
  <c r="W1109" i="14"/>
  <c r="W1110" i="14"/>
  <c r="W1111" i="14"/>
  <c r="W1112" i="14"/>
  <c r="W264" i="14"/>
  <c r="W265" i="14"/>
  <c r="W1113" i="14"/>
  <c r="W1114" i="14"/>
  <c r="W1115" i="14"/>
  <c r="W1116" i="14"/>
  <c r="W1117" i="14"/>
  <c r="W1118" i="14"/>
  <c r="W1119" i="14"/>
  <c r="W1120" i="14"/>
  <c r="W1121" i="14"/>
  <c r="W1122" i="14"/>
  <c r="W1123" i="14"/>
  <c r="W1124" i="14"/>
  <c r="W1125" i="14"/>
  <c r="W1126" i="14"/>
  <c r="W1127" i="14"/>
  <c r="W1128" i="14"/>
  <c r="W266" i="14"/>
  <c r="W267" i="14"/>
  <c r="W1129" i="14"/>
  <c r="W1130" i="14"/>
  <c r="W1131" i="14"/>
  <c r="W1132" i="14"/>
  <c r="W1133" i="14"/>
  <c r="W1134" i="14"/>
  <c r="W1135" i="14"/>
  <c r="W1136" i="14"/>
  <c r="W1137" i="14"/>
  <c r="W1138" i="14"/>
  <c r="W268" i="14"/>
  <c r="W269" i="14"/>
  <c r="W1139" i="14"/>
  <c r="W1140" i="14"/>
  <c r="W1141" i="14"/>
  <c r="W1142" i="14"/>
  <c r="W1143" i="14"/>
  <c r="W1144" i="14"/>
  <c r="W1145" i="14"/>
  <c r="W1146" i="14"/>
  <c r="W1147" i="14"/>
  <c r="W1148" i="14"/>
  <c r="W1149" i="14"/>
  <c r="W1150" i="14"/>
  <c r="W1151" i="14"/>
  <c r="W1152" i="14"/>
  <c r="W1153" i="14"/>
  <c r="W1154" i="14"/>
  <c r="W1155" i="14"/>
  <c r="W1156" i="14"/>
  <c r="W1157" i="14"/>
  <c r="W1158" i="14"/>
  <c r="W270" i="14"/>
  <c r="W271" i="14"/>
  <c r="W277" i="14"/>
  <c r="W278" i="14"/>
  <c r="W282" i="14"/>
  <c r="W283" i="14"/>
  <c r="W287" i="14"/>
  <c r="W288" i="14"/>
  <c r="W289" i="14"/>
  <c r="W290" i="14"/>
  <c r="W1159" i="14"/>
  <c r="W1160" i="14"/>
  <c r="W1161" i="14"/>
  <c r="W1162" i="14"/>
  <c r="W1163" i="14"/>
  <c r="W1164" i="14"/>
  <c r="W1165" i="14"/>
  <c r="W295" i="14"/>
  <c r="W1171" i="14"/>
  <c r="W296" i="14"/>
  <c r="W1172" i="14"/>
  <c r="W1173" i="14"/>
  <c r="W1174" i="14"/>
  <c r="W297" i="14"/>
  <c r="W298" i="14"/>
  <c r="W299" i="14"/>
  <c r="W1175" i="14"/>
  <c r="W300" i="14"/>
  <c r="W1176" i="14"/>
  <c r="W1177" i="14"/>
  <c r="W1178" i="14"/>
  <c r="W301" i="14"/>
  <c r="W302" i="14"/>
  <c r="W303" i="14"/>
  <c r="W304" i="14"/>
  <c r="W305" i="14"/>
  <c r="W306" i="14"/>
  <c r="W307" i="14"/>
  <c r="W308" i="14"/>
  <c r="W309" i="14"/>
  <c r="W310" i="14"/>
  <c r="W311" i="14"/>
  <c r="W312" i="14"/>
  <c r="W313" i="14"/>
  <c r="W314" i="14"/>
  <c r="W1179" i="14"/>
  <c r="W1180" i="14"/>
  <c r="W1181" i="14"/>
  <c r="W1182" i="14"/>
  <c r="W1183" i="14"/>
  <c r="W1184" i="14"/>
  <c r="W1185" i="14"/>
  <c r="W315" i="14"/>
  <c r="W1186" i="14"/>
  <c r="W316" i="14"/>
  <c r="W317" i="14"/>
  <c r="W318" i="14"/>
  <c r="W1187" i="14"/>
  <c r="W1188" i="14"/>
  <c r="W319" i="14"/>
  <c r="W320" i="14"/>
  <c r="W1193" i="14"/>
  <c r="W1194" i="14"/>
  <c r="W1195" i="14"/>
  <c r="W1196" i="14"/>
  <c r="W1197" i="14"/>
  <c r="W1198" i="14"/>
  <c r="W1199" i="14"/>
  <c r="W321" i="14"/>
  <c r="W1200" i="14"/>
  <c r="W322" i="14"/>
  <c r="W1201" i="14"/>
  <c r="W1202" i="14"/>
  <c r="W323" i="14"/>
  <c r="W324" i="14"/>
  <c r="W1189" i="14"/>
  <c r="W1190" i="14"/>
  <c r="W1191" i="14"/>
  <c r="W1192" i="14"/>
  <c r="W1203" i="14"/>
  <c r="W1204" i="14"/>
  <c r="W1205" i="14"/>
  <c r="W1206" i="14"/>
  <c r="W1207" i="14"/>
  <c r="W1208" i="14"/>
  <c r="W1209" i="14"/>
  <c r="W1210" i="14"/>
  <c r="W1211" i="14"/>
  <c r="W1212" i="14"/>
  <c r="W1213" i="14"/>
  <c r="W1214" i="14"/>
  <c r="W1215" i="14"/>
  <c r="W1216" i="14"/>
  <c r="W1217" i="14"/>
  <c r="W1218" i="14"/>
  <c r="W1219" i="14"/>
  <c r="W1220" i="14"/>
  <c r="W1221" i="14"/>
  <c r="W1222" i="14"/>
  <c r="W1223" i="14"/>
  <c r="W1224" i="14"/>
  <c r="W1225" i="14"/>
  <c r="W1226" i="14"/>
  <c r="W1227" i="14"/>
  <c r="W1228" i="14"/>
  <c r="W1229" i="14"/>
  <c r="W1230" i="14"/>
  <c r="W1231" i="14"/>
  <c r="W1232" i="14"/>
  <c r="W1233" i="14"/>
  <c r="W1234" i="14"/>
  <c r="W1235" i="14"/>
  <c r="W1236" i="14"/>
  <c r="W1237" i="14"/>
  <c r="W1238" i="14"/>
  <c r="W1239" i="14"/>
  <c r="W1240" i="14"/>
  <c r="W1241" i="14"/>
  <c r="W1242" i="14"/>
  <c r="W1243" i="14"/>
  <c r="W1244" i="14"/>
  <c r="W1245" i="14"/>
  <c r="W1246" i="14"/>
  <c r="W1247" i="14"/>
  <c r="W1248" i="14"/>
  <c r="W1249" i="14"/>
  <c r="W1250" i="14"/>
  <c r="W1251" i="14"/>
  <c r="W1252" i="14"/>
  <c r="W1253" i="14"/>
  <c r="W1254" i="14"/>
  <c r="W1255" i="14"/>
  <c r="W1256" i="14"/>
  <c r="W1257" i="14"/>
  <c r="W1258" i="14"/>
  <c r="W1259" i="14"/>
  <c r="W1260" i="14"/>
  <c r="W1261" i="14"/>
  <c r="W1262" i="14"/>
  <c r="W1263" i="14"/>
  <c r="W1264" i="14"/>
  <c r="W1265" i="14"/>
  <c r="W1266" i="14"/>
  <c r="W1267" i="14"/>
  <c r="W1268" i="14"/>
  <c r="W1269" i="14"/>
  <c r="W1270" i="14"/>
  <c r="W1271" i="14"/>
  <c r="W1272" i="14"/>
  <c r="W1273" i="14"/>
  <c r="W1274" i="14"/>
  <c r="W1275" i="14"/>
  <c r="W1276" i="14"/>
  <c r="W1277" i="14"/>
  <c r="W1278" i="14"/>
  <c r="W1279" i="14"/>
  <c r="W1280" i="14"/>
  <c r="W1281" i="14"/>
  <c r="W1282" i="14"/>
  <c r="W1283" i="14"/>
  <c r="W1284" i="14"/>
  <c r="W1285" i="14"/>
  <c r="W1286" i="14"/>
  <c r="W1287" i="14"/>
  <c r="W1288" i="14"/>
  <c r="W1289" i="14"/>
  <c r="W1290" i="14"/>
  <c r="W1291" i="14"/>
  <c r="W1292" i="14"/>
  <c r="W1293" i="14"/>
  <c r="W1294" i="14"/>
  <c r="W1295" i="14"/>
  <c r="W1296" i="14"/>
  <c r="W1297" i="14"/>
  <c r="W1298" i="14"/>
  <c r="W1299" i="14"/>
  <c r="W1300" i="14"/>
  <c r="W1301" i="14"/>
  <c r="W1302" i="14"/>
  <c r="W1303" i="14"/>
  <c r="W1304" i="14"/>
  <c r="W1305" i="14"/>
  <c r="W1306" i="14"/>
  <c r="W1307" i="14"/>
  <c r="W1308" i="14"/>
  <c r="W1309" i="14"/>
  <c r="W1310" i="14"/>
  <c r="W1311" i="14"/>
  <c r="W1312" i="14"/>
  <c r="W1313" i="14"/>
  <c r="W1314" i="14"/>
  <c r="W327" i="14"/>
  <c r="W328" i="14"/>
  <c r="W1315" i="14"/>
  <c r="W329" i="14"/>
  <c r="W330" i="14"/>
  <c r="W331" i="14"/>
  <c r="W1316" i="14"/>
  <c r="W1317" i="14"/>
  <c r="W332" i="14"/>
  <c r="W333" i="14"/>
  <c r="W1318" i="14"/>
  <c r="W1319" i="14"/>
  <c r="W1320" i="14"/>
  <c r="W1321" i="14"/>
  <c r="W1322" i="14"/>
  <c r="W1323" i="14"/>
  <c r="W1324" i="14"/>
  <c r="W1325" i="14"/>
  <c r="W1326" i="14"/>
  <c r="W1327" i="14"/>
  <c r="W1328" i="14"/>
  <c r="W1329" i="14"/>
  <c r="W1330" i="14"/>
  <c r="W1331" i="14"/>
  <c r="W1332" i="14"/>
  <c r="W1333" i="14"/>
  <c r="W1334" i="14"/>
  <c r="W1335" i="14"/>
  <c r="W1336" i="14"/>
  <c r="W1337" i="14"/>
  <c r="W1338" i="14"/>
  <c r="W1339" i="14"/>
  <c r="W1340" i="14"/>
  <c r="W1341" i="14"/>
  <c r="W1342" i="14"/>
  <c r="W1343" i="14"/>
  <c r="W1344" i="14"/>
  <c r="W1345" i="14"/>
  <c r="W1346" i="14"/>
  <c r="W1347" i="14"/>
  <c r="W1348" i="14"/>
  <c r="W1349" i="14"/>
  <c r="W1350" i="14"/>
  <c r="W1351" i="14"/>
  <c r="W1352" i="14"/>
  <c r="W1353" i="14"/>
  <c r="W1354" i="14"/>
  <c r="W1355" i="14"/>
  <c r="W1356" i="14"/>
  <c r="W1357" i="14"/>
  <c r="W1358" i="14"/>
  <c r="W1359" i="14"/>
  <c r="W1360" i="14"/>
  <c r="W1361" i="14"/>
  <c r="W1362" i="14"/>
  <c r="W1363" i="14"/>
  <c r="W1364" i="14"/>
  <c r="W1365" i="14"/>
  <c r="W1366" i="14"/>
  <c r="W1367" i="14"/>
  <c r="W1368" i="14"/>
  <c r="W1369" i="14"/>
  <c r="W1370" i="14"/>
  <c r="W1371" i="14"/>
  <c r="W1372" i="14"/>
  <c r="W1373" i="14"/>
  <c r="W1374" i="14"/>
  <c r="W1375" i="14"/>
  <c r="W1376" i="14"/>
  <c r="W1377" i="14"/>
  <c r="W1378" i="14"/>
  <c r="W1379" i="14"/>
  <c r="W1380" i="14"/>
  <c r="W1381" i="14"/>
  <c r="W1382" i="14"/>
  <c r="W1383" i="14"/>
  <c r="W1384" i="14"/>
  <c r="W1385" i="14"/>
  <c r="W1386" i="14"/>
  <c r="W1387" i="14"/>
  <c r="W1388" i="14"/>
  <c r="W1389" i="14"/>
  <c r="W336" i="14"/>
  <c r="W337" i="14"/>
  <c r="W1390" i="14"/>
  <c r="W1391" i="14"/>
  <c r="W1392" i="14"/>
  <c r="W1393" i="14"/>
  <c r="W1394" i="14"/>
  <c r="W1395" i="14"/>
  <c r="W1396" i="14"/>
  <c r="W1397" i="14"/>
  <c r="W1398" i="14"/>
  <c r="W1399" i="14"/>
  <c r="W1400" i="14"/>
  <c r="W1401" i="14"/>
  <c r="W1402" i="14"/>
  <c r="W1403" i="14"/>
  <c r="W1404" i="14"/>
  <c r="W1405" i="14"/>
  <c r="W1406" i="14"/>
  <c r="W1407" i="14"/>
  <c r="W1408" i="14"/>
  <c r="W1409" i="14"/>
  <c r="W1410" i="14"/>
  <c r="W1411" i="14"/>
  <c r="W1412" i="14"/>
  <c r="W1413" i="14"/>
  <c r="W1414" i="14"/>
  <c r="W1415" i="14"/>
  <c r="W1416" i="14"/>
  <c r="W338" i="14"/>
  <c r="W339" i="14"/>
  <c r="W1417" i="14"/>
  <c r="W1418" i="14"/>
  <c r="W1419" i="14"/>
  <c r="W1420" i="14"/>
  <c r="W340" i="14"/>
  <c r="W341" i="14"/>
  <c r="W342" i="14"/>
  <c r="W343" i="14"/>
  <c r="W344" i="14"/>
  <c r="W345" i="14"/>
  <c r="W1421" i="14"/>
  <c r="W1422" i="14"/>
  <c r="W1423" i="14"/>
  <c r="W1424" i="14"/>
  <c r="W1425" i="14"/>
  <c r="W1426" i="14"/>
  <c r="W1427" i="14"/>
  <c r="W1428" i="14"/>
  <c r="W1429" i="14"/>
  <c r="W1430" i="14"/>
  <c r="W1431" i="14"/>
  <c r="W1432" i="14"/>
  <c r="W1433" i="14"/>
  <c r="W1434" i="14"/>
  <c r="W1435" i="14"/>
  <c r="W1436" i="14"/>
  <c r="W1437" i="14"/>
  <c r="W1438" i="14"/>
  <c r="W1439" i="14"/>
  <c r="W1440" i="14"/>
  <c r="W1441" i="14"/>
  <c r="W1442" i="14"/>
  <c r="W1443" i="14"/>
  <c r="W1444" i="14"/>
  <c r="W1445" i="14"/>
  <c r="W1446" i="14"/>
  <c r="W1447" i="14"/>
  <c r="W1448" i="14"/>
  <c r="W1449" i="14"/>
  <c r="W1450" i="14"/>
  <c r="W1451" i="14"/>
  <c r="W1452" i="14"/>
  <c r="W1453" i="14"/>
  <c r="W1454" i="14"/>
  <c r="W1455" i="14"/>
  <c r="W1456" i="14"/>
  <c r="W1460" i="14"/>
  <c r="W350" i="14"/>
  <c r="W351" i="14"/>
  <c r="W1461" i="14"/>
  <c r="W1462" i="14"/>
  <c r="W1463" i="14"/>
  <c r="W1464" i="14"/>
  <c r="W1465" i="14"/>
  <c r="W1466" i="14"/>
  <c r="W1467" i="14"/>
  <c r="W1468" i="14"/>
  <c r="W1469" i="14"/>
  <c r="W1470" i="14"/>
  <c r="W1471" i="14"/>
  <c r="W1472" i="14"/>
  <c r="W1473" i="14"/>
  <c r="W1474" i="14"/>
  <c r="W1475" i="14"/>
  <c r="W1476" i="14"/>
  <c r="W1477" i="14"/>
  <c r="W1478" i="14"/>
  <c r="W1479" i="14"/>
  <c r="W1480" i="14"/>
  <c r="W1481" i="14"/>
  <c r="W1482" i="14"/>
  <c r="W358" i="14"/>
  <c r="W359" i="14"/>
  <c r="W1483" i="14"/>
  <c r="W1484" i="14"/>
  <c r="W1485" i="14"/>
  <c r="W1486" i="14"/>
  <c r="W1487" i="14"/>
  <c r="W1488" i="14"/>
  <c r="W1489" i="14"/>
  <c r="W1490" i="14"/>
  <c r="W1491" i="14"/>
  <c r="W1492" i="14"/>
  <c r="W1494" i="14"/>
  <c r="W1495" i="14"/>
  <c r="W1496" i="14"/>
  <c r="W1497" i="14"/>
  <c r="W1498" i="14"/>
  <c r="W1499" i="14"/>
  <c r="W1500" i="14"/>
  <c r="W1501" i="14"/>
  <c r="W1502" i="14"/>
  <c r="W1503" i="14"/>
  <c r="W370" i="14"/>
  <c r="W371" i="14"/>
  <c r="W1505" i="14"/>
  <c r="W1506" i="14"/>
  <c r="W1507" i="14"/>
  <c r="W1508" i="14"/>
  <c r="W1509" i="14"/>
  <c r="W1510" i="14"/>
  <c r="W1511" i="14"/>
  <c r="W1512" i="14"/>
  <c r="W1513" i="14"/>
  <c r="W1514" i="14"/>
  <c r="W376" i="14"/>
  <c r="W377" i="14"/>
  <c r="W378" i="14"/>
  <c r="W1515" i="14"/>
  <c r="W379" i="14"/>
  <c r="W1516" i="14"/>
  <c r="W380" i="14"/>
  <c r="W381" i="14"/>
  <c r="W382" i="14"/>
  <c r="W1517" i="14"/>
  <c r="W383" i="14"/>
  <c r="W1518" i="14"/>
  <c r="W384" i="14"/>
  <c r="W385" i="14"/>
  <c r="W386" i="14"/>
  <c r="W387" i="14"/>
  <c r="W1519" i="14"/>
  <c r="W1520" i="14"/>
  <c r="W1521" i="14"/>
  <c r="W1522" i="14"/>
  <c r="W1523" i="14"/>
  <c r="W1524" i="14"/>
  <c r="W1525" i="14"/>
  <c r="W1526" i="14"/>
  <c r="W1527" i="14"/>
  <c r="W1528" i="14"/>
  <c r="W392" i="14"/>
  <c r="W393" i="14"/>
  <c r="W1529" i="14"/>
  <c r="W1530" i="14"/>
  <c r="W1531" i="14"/>
  <c r="W1532" i="14"/>
  <c r="W1533" i="14"/>
  <c r="W1534" i="14"/>
  <c r="W394" i="14"/>
  <c r="W395" i="14"/>
  <c r="W396" i="14"/>
  <c r="W397" i="14"/>
  <c r="W1535" i="14"/>
  <c r="W1536" i="14"/>
  <c r="W1537" i="14"/>
  <c r="W1538" i="14"/>
  <c r="W1539" i="14"/>
  <c r="W1540" i="14"/>
  <c r="W398" i="14"/>
  <c r="W399" i="14"/>
  <c r="W1541" i="14"/>
  <c r="W1542" i="14"/>
  <c r="W1543" i="14"/>
  <c r="W1544" i="14"/>
  <c r="W1545" i="14"/>
  <c r="W1546" i="14"/>
  <c r="W1547" i="14"/>
  <c r="W1548" i="14"/>
  <c r="W400" i="14"/>
  <c r="W401" i="14"/>
  <c r="W1549" i="14"/>
  <c r="W402" i="14"/>
  <c r="W1550" i="14"/>
  <c r="W403" i="14"/>
  <c r="W1551" i="14"/>
  <c r="W1552" i="14"/>
  <c r="W404" i="14"/>
  <c r="W405" i="14"/>
  <c r="W1553" i="14"/>
  <c r="W1554" i="14"/>
  <c r="W1555" i="14"/>
  <c r="W1556" i="14"/>
  <c r="W1557" i="14"/>
  <c r="W1558" i="14"/>
  <c r="W1559" i="14"/>
  <c r="W1560" i="14"/>
  <c r="W406" i="14"/>
  <c r="W407" i="14"/>
  <c r="W408" i="14"/>
  <c r="W409" i="14"/>
  <c r="W410" i="14"/>
  <c r="W411" i="14"/>
  <c r="W1561" i="14"/>
  <c r="W1562" i="14"/>
  <c r="W1563" i="14"/>
  <c r="W1564" i="14"/>
  <c r="W412" i="14"/>
  <c r="W413" i="14"/>
  <c r="W1565" i="14"/>
  <c r="W1566" i="14"/>
  <c r="W1567" i="14"/>
  <c r="W1568" i="14"/>
  <c r="W1569" i="14"/>
  <c r="W1570" i="14"/>
  <c r="W1571" i="14"/>
  <c r="W1572" i="14"/>
  <c r="W1573" i="14"/>
  <c r="W1574" i="14"/>
  <c r="W1575" i="14"/>
  <c r="W1576" i="14"/>
  <c r="W1577" i="14"/>
  <c r="W1578" i="14"/>
  <c r="W1579" i="14"/>
  <c r="W1580" i="14"/>
  <c r="W416" i="14"/>
  <c r="W417" i="14"/>
  <c r="W1586" i="14"/>
  <c r="W1587" i="14"/>
  <c r="W1588" i="14"/>
  <c r="W1589" i="14"/>
  <c r="W1590" i="14"/>
  <c r="W1591" i="14"/>
  <c r="W1592" i="14"/>
  <c r="W1593" i="14"/>
  <c r="W1594" i="14"/>
  <c r="W1595" i="14"/>
  <c r="W1596" i="14"/>
  <c r="W1597" i="14"/>
  <c r="W1598" i="14"/>
  <c r="W1599" i="14"/>
  <c r="W1600" i="14"/>
  <c r="W1601" i="14"/>
  <c r="W1602" i="14"/>
  <c r="W1603" i="14"/>
  <c r="W1604" i="14"/>
  <c r="W1605" i="14"/>
  <c r="W1606" i="14"/>
  <c r="W1607" i="14"/>
  <c r="W1608" i="14"/>
  <c r="W1609" i="14"/>
  <c r="W1610" i="14"/>
  <c r="W1611" i="14"/>
  <c r="W425" i="14"/>
  <c r="W426" i="14"/>
  <c r="W427" i="14"/>
  <c r="W1612" i="14"/>
  <c r="W428" i="14"/>
  <c r="W429" i="14"/>
  <c r="W430" i="14"/>
  <c r="W431" i="14"/>
  <c r="W432" i="14"/>
  <c r="W1613" i="14"/>
  <c r="W433" i="14"/>
  <c r="W434" i="14"/>
  <c r="W435" i="14"/>
  <c r="W436" i="14"/>
  <c r="W437" i="14"/>
  <c r="W438" i="14"/>
  <c r="W439" i="14"/>
  <c r="W1614" i="14"/>
  <c r="W1615" i="14"/>
  <c r="W1616" i="14"/>
  <c r="W1617" i="14"/>
  <c r="W1618" i="14"/>
  <c r="W1621" i="14"/>
  <c r="W1622" i="14"/>
  <c r="W1623" i="14"/>
  <c r="W1624" i="14"/>
  <c r="W448" i="14"/>
  <c r="W449" i="14"/>
  <c r="W1625" i="14"/>
  <c r="W1626" i="14"/>
  <c r="W450" i="14"/>
  <c r="W451" i="14"/>
  <c r="W1627" i="14"/>
  <c r="W1628" i="14"/>
  <c r="W1629" i="14"/>
  <c r="W1630" i="14"/>
  <c r="W1631" i="14"/>
  <c r="W1632" i="14"/>
  <c r="W1633" i="14"/>
  <c r="W1634" i="14"/>
  <c r="W456" i="14"/>
  <c r="W457" i="14"/>
  <c r="W1635" i="14"/>
  <c r="W1636" i="14"/>
  <c r="W1637" i="14"/>
  <c r="W1638" i="14"/>
  <c r="W1639" i="14"/>
  <c r="W1640" i="14"/>
  <c r="W1641" i="14"/>
  <c r="W1642" i="14"/>
  <c r="W1643" i="14"/>
  <c r="W1644" i="14"/>
  <c r="W476" i="14"/>
  <c r="W477" i="14"/>
  <c r="W1645" i="14"/>
  <c r="W1646" i="14"/>
  <c r="W1647" i="14"/>
  <c r="W1648" i="14"/>
  <c r="W1649" i="14"/>
  <c r="W1650" i="14"/>
  <c r="W1651" i="14"/>
  <c r="W478" i="14"/>
  <c r="W1652" i="14"/>
  <c r="W479" i="14"/>
  <c r="W1653" i="14"/>
  <c r="W1654" i="14"/>
  <c r="W482" i="14"/>
  <c r="W483" i="14"/>
  <c r="W1655" i="14"/>
  <c r="W1656" i="14"/>
  <c r="W1657" i="14"/>
  <c r="W1658" i="14"/>
  <c r="W1659" i="14"/>
  <c r="W1660" i="14"/>
  <c r="W1661" i="14"/>
  <c r="W1662" i="14"/>
  <c r="W1663" i="14"/>
  <c r="W1664" i="14"/>
  <c r="W1665" i="14"/>
  <c r="W1666" i="14"/>
  <c r="W1667" i="14"/>
  <c r="W1668" i="14"/>
  <c r="W1669" i="14"/>
  <c r="W1670" i="14"/>
  <c r="W1671" i="14"/>
  <c r="W1672" i="14"/>
  <c r="W1673" i="14"/>
  <c r="W1674" i="14"/>
  <c r="W1675" i="14"/>
  <c r="W1676" i="14"/>
  <c r="W1677" i="14"/>
  <c r="W1678" i="14"/>
  <c r="W1679" i="14"/>
  <c r="W1680" i="14"/>
  <c r="W1681" i="14"/>
  <c r="W1682" i="14"/>
  <c r="W1683" i="14"/>
  <c r="W1684" i="14"/>
  <c r="W1685" i="14"/>
  <c r="W1686" i="14"/>
  <c r="W1687" i="14"/>
  <c r="W1688" i="14"/>
  <c r="W1689" i="14"/>
  <c r="W1690" i="14"/>
  <c r="W1691" i="14"/>
  <c r="W1692" i="14"/>
  <c r="W1693" i="14"/>
  <c r="W1694" i="14"/>
  <c r="W1695" i="14"/>
  <c r="W1696" i="14"/>
  <c r="W1697" i="14"/>
  <c r="W1698" i="14"/>
  <c r="W1699" i="14"/>
  <c r="W1700" i="14"/>
  <c r="W1701" i="14"/>
  <c r="W1702" i="14"/>
  <c r="W1703" i="14"/>
  <c r="W1704" i="14"/>
  <c r="W1705" i="14"/>
  <c r="W1706" i="14"/>
  <c r="W1707" i="14"/>
  <c r="W1708" i="14"/>
  <c r="W1709" i="14"/>
  <c r="W1710" i="14"/>
  <c r="W1711" i="14"/>
  <c r="W1712" i="14"/>
  <c r="W1713" i="14"/>
  <c r="W1714" i="14"/>
  <c r="W1715" i="14"/>
  <c r="W1716" i="14"/>
  <c r="W490" i="14"/>
  <c r="W491" i="14"/>
  <c r="W1717" i="14"/>
  <c r="W1718" i="14"/>
  <c r="W1719" i="14"/>
  <c r="W1720" i="14"/>
  <c r="W1721" i="14"/>
  <c r="W1722" i="14"/>
  <c r="W1723" i="14"/>
  <c r="W1724" i="14"/>
  <c r="W1725" i="14"/>
  <c r="W1726" i="14"/>
  <c r="W1729" i="14"/>
  <c r="W1730" i="14"/>
  <c r="W1731" i="14"/>
  <c r="W1732" i="14"/>
  <c r="W1733" i="14"/>
  <c r="W1734" i="14"/>
  <c r="W1735" i="14"/>
  <c r="W1736" i="14"/>
  <c r="W1737" i="14"/>
  <c r="W1738" i="14"/>
  <c r="W492" i="14"/>
  <c r="W493" i="14"/>
  <c r="W1739" i="14"/>
  <c r="W1740" i="14"/>
  <c r="W1741" i="14"/>
  <c r="W1742" i="14"/>
  <c r="W1743" i="14"/>
  <c r="W1744" i="14"/>
  <c r="W1745" i="14"/>
  <c r="W1746" i="14"/>
  <c r="W1747" i="14"/>
  <c r="W1748" i="14"/>
  <c r="W1749" i="14"/>
  <c r="W1750" i="14"/>
  <c r="W1751" i="14"/>
  <c r="W1752" i="14"/>
  <c r="W1753" i="14"/>
  <c r="W1754" i="14"/>
  <c r="W1755" i="14"/>
  <c r="W1756" i="14"/>
  <c r="W1757" i="14"/>
  <c r="W1758" i="14"/>
  <c r="W1759" i="14"/>
  <c r="W1760" i="14"/>
  <c r="W1761" i="14"/>
  <c r="W1762" i="14"/>
  <c r="W1763" i="14"/>
  <c r="W1764" i="14"/>
  <c r="W1765" i="14"/>
  <c r="W1766" i="14"/>
  <c r="W1767" i="14"/>
  <c r="W1768" i="14"/>
  <c r="W1769" i="14"/>
  <c r="W1770" i="14"/>
  <c r="W1771" i="14"/>
  <c r="W1772" i="14"/>
  <c r="W1773" i="14"/>
  <c r="W1774" i="14"/>
  <c r="W1775" i="14"/>
  <c r="W1776" i="14"/>
  <c r="W1777" i="14"/>
  <c r="W1778" i="14"/>
  <c r="W1779" i="14"/>
  <c r="W1780" i="14"/>
  <c r="W1781" i="14"/>
  <c r="W1782" i="14"/>
  <c r="W1783" i="14"/>
  <c r="W1784" i="14"/>
  <c r="W1785" i="14"/>
  <c r="W1786" i="14"/>
  <c r="W1787" i="14"/>
  <c r="W1788" i="14"/>
  <c r="W1793" i="14"/>
  <c r="W1794" i="14"/>
  <c r="W1795" i="14"/>
  <c r="W1796" i="14"/>
  <c r="W1797" i="14"/>
  <c r="W1798" i="14"/>
  <c r="W1799" i="14"/>
  <c r="W1800" i="14"/>
  <c r="W1801" i="14"/>
  <c r="W1802" i="14"/>
  <c r="W1803" i="14"/>
  <c r="W1804" i="14"/>
  <c r="W1805" i="14"/>
  <c r="W1806" i="14"/>
  <c r="W496" i="14"/>
  <c r="W497" i="14"/>
  <c r="W1807" i="14"/>
  <c r="W1808" i="14"/>
  <c r="W1809" i="14"/>
  <c r="W1810" i="14"/>
  <c r="W1811" i="14"/>
  <c r="W1812" i="14"/>
  <c r="W1813" i="14"/>
  <c r="W1814" i="14"/>
  <c r="W1815" i="14"/>
  <c r="W1816" i="14"/>
  <c r="W1819" i="14"/>
  <c r="W1820" i="14"/>
  <c r="W1821" i="14"/>
  <c r="W1822" i="14"/>
  <c r="W1823" i="14"/>
  <c r="W1824" i="14"/>
  <c r="W1825" i="14"/>
  <c r="W1826" i="14"/>
  <c r="W1827" i="14"/>
  <c r="W1828" i="14"/>
  <c r="W1829" i="14"/>
  <c r="W1830" i="14"/>
  <c r="W1833" i="14"/>
  <c r="W1834" i="14"/>
  <c r="W502" i="14"/>
  <c r="W503" i="14"/>
  <c r="W1835" i="14"/>
  <c r="W1836" i="14"/>
  <c r="W1837" i="14"/>
  <c r="W1838" i="14"/>
  <c r="W1839" i="14"/>
  <c r="W1840" i="14"/>
  <c r="W1841" i="14"/>
  <c r="W1842" i="14"/>
  <c r="W1843" i="14"/>
  <c r="W1844" i="14"/>
  <c r="W1845" i="14"/>
  <c r="W1846" i="14"/>
  <c r="W1847" i="14"/>
  <c r="W1848" i="14"/>
  <c r="W1849" i="14"/>
  <c r="W1850" i="14"/>
  <c r="W1851" i="14"/>
  <c r="W1852" i="14"/>
  <c r="W1853" i="14"/>
  <c r="W1854" i="14"/>
  <c r="W1855" i="14"/>
  <c r="W1856" i="14"/>
  <c r="W1857" i="14"/>
  <c r="W1858" i="14"/>
  <c r="W1859" i="14"/>
  <c r="W1860" i="14"/>
  <c r="W1861" i="14"/>
  <c r="W1862" i="14"/>
  <c r="W1863" i="14"/>
  <c r="W1864" i="14"/>
  <c r="W1865" i="14"/>
  <c r="W1866" i="14"/>
  <c r="W1867" i="14"/>
  <c r="W1868" i="14"/>
  <c r="W1869" i="14"/>
  <c r="W1870" i="14"/>
  <c r="W1871" i="14"/>
  <c r="W1872" i="14"/>
  <c r="W512" i="14"/>
  <c r="W513" i="14"/>
  <c r="W1873" i="14"/>
  <c r="W1874" i="14"/>
  <c r="W1875" i="14"/>
  <c r="W1876" i="14"/>
  <c r="W1877" i="14"/>
  <c r="W1878" i="14"/>
  <c r="W1879" i="14"/>
  <c r="W1880" i="14"/>
  <c r="W1881" i="14"/>
  <c r="W1882" i="14"/>
  <c r="W1883" i="14"/>
  <c r="W1884" i="14"/>
  <c r="W519" i="14"/>
  <c r="W520" i="14"/>
  <c r="W1885" i="14"/>
  <c r="W1886" i="14"/>
  <c r="W1887" i="14"/>
  <c r="W1888" i="14"/>
  <c r="W521" i="14"/>
  <c r="W522" i="14"/>
  <c r="W1889" i="14"/>
  <c r="W1890" i="14"/>
  <c r="W1891" i="14"/>
  <c r="W1892" i="14"/>
  <c r="W1893" i="14"/>
  <c r="W1894" i="14"/>
  <c r="W1895" i="14"/>
  <c r="W1896" i="14"/>
  <c r="W1897" i="14"/>
  <c r="W1898" i="14"/>
  <c r="W525" i="14"/>
  <c r="W526" i="14"/>
  <c r="W1902" i="14"/>
  <c r="W1903" i="14"/>
  <c r="W1904" i="14"/>
  <c r="W1905" i="14"/>
  <c r="W1906" i="14"/>
  <c r="W1907" i="14"/>
  <c r="W1908" i="14"/>
  <c r="W1909" i="14"/>
  <c r="W1910" i="14"/>
  <c r="W1911" i="14"/>
  <c r="W1912" i="14"/>
  <c r="W1913" i="14"/>
  <c r="W1914" i="14"/>
  <c r="W1915" i="14"/>
  <c r="W538" i="14"/>
  <c r="W539" i="14"/>
  <c r="W1918" i="14"/>
  <c r="W1919" i="14"/>
  <c r="W544" i="14"/>
  <c r="W545" i="14"/>
  <c r="W546" i="14"/>
  <c r="W547" i="14"/>
  <c r="W1921" i="14"/>
  <c r="W1922" i="14"/>
  <c r="W548" i="14"/>
  <c r="W549" i="14"/>
  <c r="W550" i="14"/>
  <c r="W551" i="14"/>
  <c r="W552" i="14"/>
  <c r="W1923" i="14"/>
  <c r="W554" i="14"/>
  <c r="W555" i="14"/>
  <c r="W1924" i="14"/>
  <c r="W1925" i="14"/>
  <c r="W557" i="14"/>
  <c r="W1930" i="14"/>
  <c r="W1931" i="14"/>
  <c r="W1932" i="14"/>
  <c r="W1933" i="14"/>
  <c r="W566" i="14"/>
  <c r="W567" i="14"/>
  <c r="W1934" i="14"/>
  <c r="W1935" i="14"/>
  <c r="W1936" i="14"/>
  <c r="W1937" i="14"/>
  <c r="W1938" i="14"/>
  <c r="W1939" i="14"/>
  <c r="W1940" i="14"/>
  <c r="W1941" i="14"/>
  <c r="W1942" i="14"/>
  <c r="W1943" i="14"/>
  <c r="W570" i="14"/>
  <c r="W571" i="14"/>
  <c r="W572" i="14"/>
  <c r="W573" i="14"/>
  <c r="W1944" i="14"/>
  <c r="W1945" i="14"/>
  <c r="W1946" i="14"/>
  <c r="W1947" i="14"/>
  <c r="W1948" i="14"/>
  <c r="W1949" i="14"/>
  <c r="W574" i="14"/>
  <c r="W575" i="14"/>
  <c r="W1953" i="14"/>
  <c r="W1954" i="14"/>
  <c r="W1955" i="14"/>
  <c r="W1956" i="14"/>
  <c r="W1957" i="14"/>
  <c r="W1958" i="14"/>
  <c r="W1959" i="14"/>
  <c r="W1960" i="14"/>
  <c r="W1961" i="14"/>
  <c r="W1962" i="14"/>
  <c r="W1963" i="14"/>
  <c r="W1964" i="14"/>
  <c r="W1965" i="14"/>
  <c r="W1966" i="14"/>
  <c r="W583" i="14"/>
  <c r="W584" i="14"/>
  <c r="W1967" i="14"/>
  <c r="W1968" i="14"/>
  <c r="W1969" i="14"/>
  <c r="W1970" i="14"/>
  <c r="W585" i="14"/>
  <c r="W586" i="14"/>
  <c r="W587" i="14"/>
  <c r="W588" i="14"/>
  <c r="W1971" i="14"/>
  <c r="W1972" i="14"/>
  <c r="W1973" i="14"/>
  <c r="W1974" i="14"/>
  <c r="W591" i="14"/>
  <c r="W592" i="14"/>
  <c r="W1975" i="14"/>
  <c r="W1976" i="14"/>
  <c r="W1977" i="14"/>
  <c r="W1978" i="14"/>
  <c r="W593" i="14"/>
  <c r="W594" i="14"/>
  <c r="W1979" i="14"/>
  <c r="W1980" i="14"/>
  <c r="W1981" i="14"/>
  <c r="W1982" i="14"/>
  <c r="W597" i="14"/>
  <c r="W598" i="14"/>
  <c r="W1983" i="14"/>
  <c r="W1984" i="14"/>
  <c r="W599" i="14"/>
  <c r="W600" i="14"/>
  <c r="W1985" i="14"/>
  <c r="W1986" i="14"/>
  <c r="W1987" i="14"/>
  <c r="W1989" i="14"/>
  <c r="W1991" i="14"/>
  <c r="W1992" i="14"/>
  <c r="W1993" i="14"/>
  <c r="W1994" i="14"/>
  <c r="W1995" i="14"/>
  <c r="W1996" i="14"/>
  <c r="W1997" i="14"/>
  <c r="W1998" i="14"/>
  <c r="W1999" i="14"/>
  <c r="W2000" i="14"/>
  <c r="W2001" i="14"/>
  <c r="W2002" i="14"/>
  <c r="W2003" i="14"/>
  <c r="W2004" i="14"/>
  <c r="W2005" i="14"/>
  <c r="W2006" i="14"/>
  <c r="W2007" i="14"/>
  <c r="W2008" i="14"/>
  <c r="W2009" i="14"/>
  <c r="W2010" i="14"/>
  <c r="W2011" i="14"/>
  <c r="W2012" i="14"/>
  <c r="W616" i="14"/>
  <c r="W617" i="14"/>
  <c r="W2015" i="14"/>
  <c r="W2016" i="14"/>
  <c r="W2017" i="14"/>
  <c r="W2018" i="14"/>
  <c r="W2019" i="14"/>
  <c r="W2020" i="14"/>
  <c r="W2021" i="14"/>
  <c r="W2022" i="14"/>
  <c r="W2023" i="14"/>
  <c r="W2024" i="14"/>
  <c r="W2025" i="14"/>
  <c r="W2026" i="14"/>
  <c r="W2027" i="14"/>
  <c r="W2028" i="14"/>
  <c r="W2029" i="14"/>
  <c r="W2030" i="14"/>
  <c r="W2031" i="14"/>
  <c r="W2032" i="14"/>
  <c r="W2033" i="14"/>
  <c r="W2034" i="14"/>
  <c r="W2035" i="14"/>
  <c r="W2036" i="14"/>
  <c r="W2037" i="14"/>
  <c r="W2038" i="14"/>
  <c r="W2039" i="14"/>
  <c r="W2040" i="14"/>
  <c r="W2041" i="14"/>
  <c r="W2042" i="14"/>
  <c r="W2043" i="14"/>
  <c r="W2044" i="14"/>
  <c r="W2045" i="14"/>
  <c r="W2046" i="14"/>
  <c r="W2047" i="14"/>
  <c r="W2048" i="14"/>
  <c r="W2049" i="14"/>
  <c r="W2050" i="14"/>
  <c r="W2051" i="14"/>
  <c r="W2052" i="14"/>
  <c r="W2053" i="14"/>
  <c r="W2054" i="14"/>
  <c r="W2055" i="14"/>
  <c r="W2056" i="14"/>
  <c r="W2057" i="14"/>
  <c r="W2058" i="14"/>
  <c r="W2059" i="14"/>
  <c r="W2060" i="14"/>
  <c r="W2061" i="14"/>
  <c r="W2062" i="14"/>
  <c r="W2063" i="14"/>
  <c r="W2064" i="14"/>
  <c r="W2065" i="14"/>
  <c r="W2066" i="14"/>
  <c r="W2067" i="14"/>
  <c r="W2068" i="14"/>
  <c r="W2070" i="14"/>
  <c r="W2071" i="14"/>
  <c r="W2072" i="14"/>
  <c r="W2073" i="14"/>
  <c r="W2074" i="14"/>
  <c r="W2075" i="14"/>
  <c r="W2076" i="14"/>
  <c r="W2077" i="14"/>
  <c r="W2078" i="14"/>
  <c r="W2079" i="14"/>
  <c r="W2080" i="14"/>
  <c r="W2081" i="14"/>
  <c r="W2082" i="14"/>
  <c r="W2083" i="14"/>
  <c r="W2084" i="14"/>
  <c r="W2085" i="14"/>
  <c r="W2086" i="14"/>
  <c r="W2087" i="14"/>
  <c r="W2088" i="14"/>
  <c r="W2089" i="14"/>
  <c r="W2090" i="14"/>
  <c r="W2091" i="14"/>
  <c r="W2092" i="14"/>
  <c r="W2093" i="14"/>
  <c r="W2094" i="14"/>
  <c r="W2095" i="14"/>
  <c r="W2096" i="14"/>
  <c r="W2097" i="14"/>
  <c r="W2098" i="14"/>
  <c r="W2099" i="14"/>
  <c r="W2100" i="14"/>
  <c r="W2101" i="14"/>
  <c r="W2102" i="14"/>
  <c r="W2103" i="14"/>
  <c r="W2110" i="14"/>
  <c r="W2111" i="14"/>
  <c r="W2112" i="14"/>
  <c r="W2113" i="14"/>
  <c r="W2114" i="14"/>
  <c r="W2115" i="14"/>
  <c r="W2116" i="14"/>
  <c r="W2117" i="14"/>
  <c r="W2118" i="14"/>
  <c r="W2119" i="14"/>
  <c r="W632" i="14"/>
  <c r="W633" i="14"/>
  <c r="W636" i="14"/>
  <c r="W637" i="14"/>
  <c r="W2120" i="14"/>
  <c r="W2121" i="14"/>
  <c r="W2122" i="14"/>
  <c r="W2123" i="14"/>
  <c r="W2124" i="14"/>
  <c r="W2125" i="14"/>
  <c r="W2126" i="14"/>
  <c r="W2127" i="14"/>
  <c r="W2128" i="14"/>
  <c r="W2129" i="14"/>
  <c r="W2130" i="14"/>
  <c r="W2131" i="14"/>
  <c r="W2132" i="14"/>
  <c r="W2133" i="14"/>
  <c r="W640" i="14"/>
  <c r="W641" i="14"/>
  <c r="W2134" i="14"/>
  <c r="W2135" i="14"/>
  <c r="W2136" i="14"/>
  <c r="W2137" i="14"/>
  <c r="W2138" i="14"/>
  <c r="W2139" i="14"/>
  <c r="W2140" i="14"/>
  <c r="W2141" i="14"/>
  <c r="W2142" i="14"/>
  <c r="W2143" i="14"/>
  <c r="W2144" i="14"/>
  <c r="W2145" i="14"/>
  <c r="W2146" i="14"/>
  <c r="W2147" i="14"/>
  <c r="W2148" i="14"/>
  <c r="W2149" i="14"/>
  <c r="W2152" i="14"/>
  <c r="W2153" i="14"/>
  <c r="W2154" i="14"/>
  <c r="W2155" i="14"/>
  <c r="W2156" i="14"/>
  <c r="W2157" i="14"/>
  <c r="W2158" i="14"/>
  <c r="W2159" i="14"/>
  <c r="W2160" i="14"/>
  <c r="W2161" i="14"/>
  <c r="W644" i="14"/>
  <c r="W645" i="14"/>
  <c r="W2162" i="14"/>
  <c r="W2163" i="14"/>
  <c r="W2164" i="14"/>
  <c r="W2165" i="14"/>
  <c r="W2166" i="14"/>
  <c r="W2167" i="14"/>
  <c r="W2168" i="14"/>
  <c r="W2169" i="14"/>
  <c r="W2170" i="14"/>
  <c r="W2171" i="14"/>
  <c r="W2172" i="14"/>
  <c r="W2173" i="14"/>
  <c r="W2174" i="14"/>
  <c r="W2175" i="14"/>
  <c r="W2176" i="14"/>
  <c r="W2177" i="14"/>
  <c r="W2178" i="14"/>
  <c r="W2179" i="14"/>
  <c r="W2180" i="14"/>
  <c r="W2181" i="14"/>
  <c r="W2182" i="14"/>
  <c r="W2183" i="14"/>
  <c r="W2184" i="14"/>
  <c r="W2185" i="14"/>
  <c r="W2186" i="14"/>
  <c r="W2187" i="14"/>
  <c r="W2188" i="14"/>
  <c r="W2189" i="14"/>
  <c r="W2190" i="14"/>
  <c r="W2191" i="14"/>
  <c r="W2192" i="14"/>
  <c r="W2193" i="14"/>
  <c r="W2194" i="14"/>
  <c r="W2195" i="14"/>
  <c r="W2196" i="14"/>
  <c r="W2197" i="14"/>
  <c r="W2198" i="14"/>
  <c r="W2199" i="14"/>
  <c r="W2200" i="14"/>
  <c r="W2201" i="14"/>
  <c r="W2202" i="14"/>
  <c r="W2203" i="14"/>
  <c r="W2204" i="14"/>
  <c r="W2205" i="14"/>
  <c r="W2206" i="14"/>
  <c r="W2207" i="14"/>
  <c r="W2208" i="14"/>
  <c r="W2209" i="14"/>
  <c r="W2210" i="14"/>
  <c r="W2211" i="14"/>
  <c r="W2212" i="14"/>
  <c r="W2213" i="14"/>
  <c r="W2214" i="14"/>
  <c r="W2215" i="14"/>
  <c r="W651" i="14"/>
  <c r="W652" i="14"/>
  <c r="W2216" i="14"/>
  <c r="W2217" i="14"/>
  <c r="W2218" i="14"/>
  <c r="W2219" i="14"/>
  <c r="W657" i="14"/>
  <c r="W658" i="14"/>
  <c r="W2224" i="14"/>
  <c r="W2225" i="14"/>
  <c r="W2226" i="14"/>
  <c r="W2227" i="14"/>
  <c r="W2220" i="14"/>
  <c r="W2221" i="14"/>
  <c r="W2222" i="14"/>
  <c r="W2223" i="14"/>
  <c r="W2228" i="14"/>
  <c r="W2229" i="14"/>
  <c r="W2230" i="14"/>
  <c r="W2231" i="14"/>
  <c r="W2232" i="14"/>
  <c r="W2233" i="14"/>
  <c r="W2234" i="14"/>
  <c r="W2235" i="14"/>
  <c r="W2236" i="14"/>
  <c r="W2237" i="14"/>
  <c r="W2238" i="14"/>
  <c r="W2239" i="14"/>
  <c r="W2240" i="14"/>
  <c r="W2241" i="14"/>
  <c r="W2242" i="14"/>
  <c r="W2243" i="14"/>
  <c r="W2244" i="14"/>
  <c r="W2245" i="14"/>
  <c r="W2246" i="14"/>
  <c r="W2247" i="14"/>
  <c r="W2248" i="14"/>
  <c r="W2249" i="14"/>
  <c r="W672" i="14"/>
  <c r="W673" i="14"/>
  <c r="W674" i="14"/>
  <c r="W675" i="14"/>
  <c r="W676" i="14"/>
  <c r="W677" i="14"/>
  <c r="W2250" i="14"/>
  <c r="W2251" i="14"/>
  <c r="W678" i="14"/>
  <c r="W679" i="14"/>
  <c r="W2252" i="14"/>
  <c r="W2253" i="14"/>
  <c r="W2254" i="14"/>
  <c r="W2255" i="14"/>
  <c r="W2258" i="14"/>
  <c r="W2259" i="14"/>
  <c r="W2260" i="14"/>
  <c r="W2261" i="14"/>
  <c r="W2262" i="14"/>
  <c r="W2263" i="14"/>
  <c r="W2264" i="14"/>
  <c r="W681" i="14"/>
  <c r="W2266" i="14"/>
  <c r="W2267" i="14"/>
  <c r="W683" i="14"/>
  <c r="W684" i="14"/>
  <c r="W2268" i="14"/>
  <c r="W2269" i="14"/>
  <c r="W2270" i="14"/>
  <c r="W2271" i="14"/>
  <c r="W687" i="14"/>
  <c r="W688" i="14"/>
  <c r="W2272" i="14"/>
  <c r="W2273" i="14"/>
  <c r="W2274" i="14"/>
  <c r="W2275" i="14"/>
  <c r="W692" i="14"/>
  <c r="W693" i="14"/>
  <c r="W2277" i="14"/>
  <c r="W2278" i="14"/>
  <c r="W2279" i="14"/>
  <c r="W2280" i="14"/>
  <c r="W2281" i="14"/>
  <c r="W699" i="14"/>
  <c r="W700" i="14"/>
  <c r="W2282" i="14"/>
  <c r="W2283" i="14"/>
  <c r="W703" i="14"/>
  <c r="W704" i="14"/>
  <c r="W2284" i="14"/>
  <c r="W2285" i="14"/>
  <c r="W2286" i="14"/>
  <c r="W717" i="14"/>
  <c r="N1159" i="14"/>
  <c r="O1159" i="14" s="1"/>
  <c r="P1159" i="14" s="1"/>
  <c r="N1160" i="14"/>
  <c r="O1160" i="14" s="1"/>
  <c r="P1160" i="14" s="1"/>
  <c r="N1161" i="14"/>
  <c r="O1161" i="14" s="1"/>
  <c r="P1161" i="14" s="1"/>
  <c r="N1162" i="14"/>
  <c r="O1162" i="14" s="1"/>
  <c r="P1162" i="14" s="1"/>
  <c r="N1163" i="14"/>
  <c r="O1163" i="14" s="1"/>
  <c r="N1164" i="14"/>
  <c r="O1164" i="14" s="1"/>
  <c r="P1164" i="14" s="1"/>
  <c r="N1165" i="14"/>
  <c r="O1165" i="14" s="1"/>
  <c r="P1165" i="14" s="1"/>
  <c r="N295" i="14"/>
  <c r="O295" i="14" s="1"/>
  <c r="N1171" i="14"/>
  <c r="O1171" i="14" s="1"/>
  <c r="P1171" i="14" s="1"/>
  <c r="N296" i="14"/>
  <c r="O296" i="14" s="1"/>
  <c r="P296" i="14" s="1"/>
  <c r="N1172" i="14"/>
  <c r="O1172" i="14" s="1"/>
  <c r="P1172" i="14" s="1"/>
  <c r="N1173" i="14"/>
  <c r="O1173" i="14" s="1"/>
  <c r="P1173" i="14" s="1"/>
  <c r="N1174" i="14"/>
  <c r="O1174" i="14" s="1"/>
  <c r="P1174" i="14" s="1"/>
  <c r="N297" i="14"/>
  <c r="O297" i="14" s="1"/>
  <c r="N298" i="14"/>
  <c r="O298" i="14" s="1"/>
  <c r="N299" i="14"/>
  <c r="O299" i="14" s="1"/>
  <c r="P299" i="14" s="1"/>
  <c r="N1175" i="14"/>
  <c r="O1175" i="14" s="1"/>
  <c r="P1175" i="14" s="1"/>
  <c r="N300" i="14"/>
  <c r="O300" i="14" s="1"/>
  <c r="P300" i="14" s="1"/>
  <c r="N1176" i="14"/>
  <c r="O1176" i="14" s="1"/>
  <c r="P1176" i="14" s="1"/>
  <c r="N1177" i="14"/>
  <c r="O1177" i="14" s="1"/>
  <c r="P1177" i="14" s="1"/>
  <c r="N1178" i="14"/>
  <c r="O1178" i="14" s="1"/>
  <c r="P1178" i="14" s="1"/>
  <c r="N301" i="14"/>
  <c r="O301" i="14" s="1"/>
  <c r="P301" i="14" s="1"/>
  <c r="N302" i="14"/>
  <c r="O302" i="14" s="1"/>
  <c r="P302" i="14" s="1"/>
  <c r="N303" i="14"/>
  <c r="O303" i="14" s="1"/>
  <c r="P303" i="14" s="1"/>
  <c r="N304" i="14"/>
  <c r="O304" i="14" s="1"/>
  <c r="P304" i="14" s="1"/>
  <c r="N305" i="14"/>
  <c r="O305" i="14" s="1"/>
  <c r="P305" i="14" s="1"/>
  <c r="N306" i="14"/>
  <c r="O306" i="14" s="1"/>
  <c r="N307" i="14"/>
  <c r="O307" i="14" s="1"/>
  <c r="P307" i="14" s="1"/>
  <c r="N308" i="14"/>
  <c r="O308" i="14" s="1"/>
  <c r="N309" i="14"/>
  <c r="O309" i="14" s="1"/>
  <c r="P309" i="14" s="1"/>
  <c r="N310" i="14"/>
  <c r="O310" i="14" s="1"/>
  <c r="P310" i="14" s="1"/>
  <c r="N311" i="14"/>
  <c r="O311" i="14" s="1"/>
  <c r="P311" i="14" s="1"/>
  <c r="N312" i="14"/>
  <c r="O312" i="14" s="1"/>
  <c r="P312" i="14" s="1"/>
  <c r="N313" i="14"/>
  <c r="O313" i="14" s="1"/>
  <c r="N314" i="14"/>
  <c r="O314" i="14" s="1"/>
  <c r="N1179" i="14"/>
  <c r="O1179" i="14" s="1"/>
  <c r="P1179" i="14" s="1"/>
  <c r="N1180" i="14"/>
  <c r="O1180" i="14" s="1"/>
  <c r="P1180" i="14" s="1"/>
  <c r="N1181" i="14"/>
  <c r="O1181" i="14" s="1"/>
  <c r="P1181" i="14" s="1"/>
  <c r="N1182" i="14"/>
  <c r="O1182" i="14" s="1"/>
  <c r="N1183" i="14"/>
  <c r="O1183" i="14" s="1"/>
  <c r="P1183" i="14" s="1"/>
  <c r="N1184" i="14"/>
  <c r="O1184" i="14" s="1"/>
  <c r="P1184" i="14" s="1"/>
  <c r="N1185" i="14"/>
  <c r="O1185" i="14" s="1"/>
  <c r="P1185" i="14" s="1"/>
  <c r="N315" i="14"/>
  <c r="O315" i="14" s="1"/>
  <c r="P315" i="14" s="1"/>
  <c r="N1186" i="14"/>
  <c r="O1186" i="14" s="1"/>
  <c r="P1186" i="14" s="1"/>
  <c r="N316" i="14"/>
  <c r="O316" i="14" s="1"/>
  <c r="P316" i="14" s="1"/>
  <c r="N317" i="14"/>
  <c r="O317" i="14" s="1"/>
  <c r="N318" i="14"/>
  <c r="O318" i="14" s="1"/>
  <c r="N1187" i="14"/>
  <c r="O1187" i="14" s="1"/>
  <c r="P1187" i="14" s="1"/>
  <c r="N1188" i="14"/>
  <c r="O1188" i="14" s="1"/>
  <c r="P1188" i="14" s="1"/>
  <c r="N319" i="14"/>
  <c r="O319" i="14" s="1"/>
  <c r="P319" i="14" s="1"/>
  <c r="N320" i="14"/>
  <c r="O320" i="14" s="1"/>
  <c r="N1193" i="14"/>
  <c r="O1193" i="14" s="1"/>
  <c r="P1193" i="14" s="1"/>
  <c r="N1194" i="14"/>
  <c r="O1194" i="14" s="1"/>
  <c r="P1194" i="14" s="1"/>
  <c r="N1195" i="14"/>
  <c r="O1195" i="14" s="1"/>
  <c r="P1195" i="14" s="1"/>
  <c r="N1196" i="14"/>
  <c r="O1196" i="14" s="1"/>
  <c r="P1196" i="14" s="1"/>
  <c r="N1197" i="14"/>
  <c r="O1197" i="14" s="1"/>
  <c r="P1197" i="14" s="1"/>
  <c r="N1198" i="14"/>
  <c r="O1198" i="14" s="1"/>
  <c r="P1198" i="14" s="1"/>
  <c r="N1199" i="14"/>
  <c r="O1199" i="14" s="1"/>
  <c r="N321" i="14"/>
  <c r="O321" i="14" s="1"/>
  <c r="P321" i="14" s="1"/>
  <c r="N1200" i="14"/>
  <c r="O1200" i="14" s="1"/>
  <c r="P1200" i="14" s="1"/>
  <c r="N322" i="14"/>
  <c r="O322" i="14" s="1"/>
  <c r="P322" i="14" s="1"/>
  <c r="N1201" i="14"/>
  <c r="O1201" i="14" s="1"/>
  <c r="P1201" i="14" s="1"/>
  <c r="N1202" i="14"/>
  <c r="O1202" i="14" s="1"/>
  <c r="P1202" i="14" s="1"/>
  <c r="N323" i="14"/>
  <c r="O323" i="14" s="1"/>
  <c r="P323" i="14" s="1"/>
  <c r="N324" i="14"/>
  <c r="O324" i="14" s="1"/>
  <c r="P324" i="14" s="1"/>
  <c r="N1189" i="14"/>
  <c r="O1189" i="14" s="1"/>
  <c r="P1189" i="14" s="1"/>
  <c r="N1190" i="14"/>
  <c r="O1190" i="14" s="1"/>
  <c r="P1190" i="14" s="1"/>
  <c r="N1191" i="14"/>
  <c r="O1191" i="14" s="1"/>
  <c r="P1191" i="14" s="1"/>
  <c r="N1192" i="14"/>
  <c r="O1192" i="14" s="1"/>
  <c r="P1192" i="14" s="1"/>
  <c r="N1203" i="14"/>
  <c r="O1203" i="14" s="1"/>
  <c r="P1203" i="14" s="1"/>
  <c r="N1204" i="14"/>
  <c r="O1204" i="14" s="1"/>
  <c r="N1205" i="14"/>
  <c r="O1205" i="14" s="1"/>
  <c r="P1205" i="14" s="1"/>
  <c r="N1206" i="14"/>
  <c r="O1206" i="14" s="1"/>
  <c r="P1206" i="14" s="1"/>
  <c r="N1207" i="14"/>
  <c r="O1207" i="14" s="1"/>
  <c r="P1207" i="14" s="1"/>
  <c r="N1208" i="14"/>
  <c r="O1208" i="14" s="1"/>
  <c r="N1209" i="14"/>
  <c r="O1209" i="14" s="1"/>
  <c r="P1209" i="14" s="1"/>
  <c r="N1210" i="14"/>
  <c r="O1210" i="14" s="1"/>
  <c r="P1210" i="14" s="1"/>
  <c r="N1211" i="14"/>
  <c r="O1211" i="14" s="1"/>
  <c r="P1211" i="14" s="1"/>
  <c r="N1212" i="14"/>
  <c r="O1212" i="14" s="1"/>
  <c r="P1212" i="14" s="1"/>
  <c r="N1213" i="14"/>
  <c r="O1213" i="14" s="1"/>
  <c r="P1213" i="14" s="1"/>
  <c r="N1214" i="14"/>
  <c r="O1214" i="14" s="1"/>
  <c r="P1214" i="14" s="1"/>
  <c r="N1215" i="14"/>
  <c r="O1215" i="14" s="1"/>
  <c r="P1215" i="14" s="1"/>
  <c r="N1216" i="14"/>
  <c r="O1216" i="14" s="1"/>
  <c r="P1216" i="14" s="1"/>
  <c r="N1217" i="14"/>
  <c r="O1217" i="14" s="1"/>
  <c r="N1218" i="14"/>
  <c r="O1218" i="14" s="1"/>
  <c r="N1219" i="14"/>
  <c r="O1219" i="14" s="1"/>
  <c r="P1219" i="14" s="1"/>
  <c r="N1220" i="14"/>
  <c r="O1220" i="14" s="1"/>
  <c r="P1220" i="14" s="1"/>
  <c r="N1221" i="14"/>
  <c r="O1221" i="14" s="1"/>
  <c r="P1221" i="14" s="1"/>
  <c r="N1222" i="14"/>
  <c r="O1222" i="14" s="1"/>
  <c r="P1222" i="14" s="1"/>
  <c r="N1223" i="14"/>
  <c r="O1223" i="14" s="1"/>
  <c r="P1223" i="14" s="1"/>
  <c r="N1224" i="14"/>
  <c r="O1224" i="14" s="1"/>
  <c r="N1225" i="14"/>
  <c r="O1225" i="14" s="1"/>
  <c r="P1225" i="14" s="1"/>
  <c r="N1226" i="14"/>
  <c r="O1226" i="14" s="1"/>
  <c r="P1226" i="14" s="1"/>
  <c r="N1227" i="14"/>
  <c r="O1227" i="14" s="1"/>
  <c r="P1227" i="14" s="1"/>
  <c r="N1228" i="14"/>
  <c r="O1228" i="14" s="1"/>
  <c r="N1229" i="14"/>
  <c r="O1229" i="14" s="1"/>
  <c r="P1229" i="14" s="1"/>
  <c r="N1230" i="14"/>
  <c r="O1230" i="14" s="1"/>
  <c r="P1230" i="14" s="1"/>
  <c r="N1231" i="14"/>
  <c r="O1231" i="14" s="1"/>
  <c r="P1231" i="14" s="1"/>
  <c r="N1232" i="14"/>
  <c r="O1232" i="14" s="1"/>
  <c r="N1233" i="14"/>
  <c r="O1233" i="14" s="1"/>
  <c r="P1233" i="14" s="1"/>
  <c r="N1234" i="14"/>
  <c r="O1234" i="14" s="1"/>
  <c r="N1235" i="14"/>
  <c r="O1235" i="14" s="1"/>
  <c r="P1235" i="14" s="1"/>
  <c r="N1236" i="14"/>
  <c r="O1236" i="14" s="1"/>
  <c r="P1236" i="14" s="1"/>
  <c r="N1237" i="14"/>
  <c r="O1237" i="14" s="1"/>
  <c r="P1237" i="14" s="1"/>
  <c r="N1238" i="14"/>
  <c r="O1238" i="14" s="1"/>
  <c r="N1239" i="14"/>
  <c r="O1239" i="14" s="1"/>
  <c r="N1240" i="14"/>
  <c r="O1240" i="14" s="1"/>
  <c r="P1240" i="14" s="1"/>
  <c r="N1241" i="14"/>
  <c r="O1241" i="14" s="1"/>
  <c r="P1241" i="14" s="1"/>
  <c r="N1242" i="14"/>
  <c r="O1242" i="14" s="1"/>
  <c r="N1243" i="14"/>
  <c r="O1243" i="14" s="1"/>
  <c r="P1243" i="14" s="1"/>
  <c r="N1244" i="14"/>
  <c r="O1244" i="14" s="1"/>
  <c r="P1244" i="14" s="1"/>
  <c r="N1245" i="14"/>
  <c r="O1245" i="14" s="1"/>
  <c r="P1245" i="14" s="1"/>
  <c r="N1246" i="14"/>
  <c r="O1246" i="14" s="1"/>
  <c r="P1246" i="14" s="1"/>
  <c r="N1247" i="14"/>
  <c r="O1247" i="14" s="1"/>
  <c r="P1247" i="14" s="1"/>
  <c r="N1248" i="14"/>
  <c r="O1248" i="14" s="1"/>
  <c r="N1249" i="14"/>
  <c r="O1249" i="14" s="1"/>
  <c r="P1249" i="14" s="1"/>
  <c r="N1250" i="14"/>
  <c r="O1250" i="14" s="1"/>
  <c r="N1251" i="14"/>
  <c r="O1251" i="14" s="1"/>
  <c r="P1251" i="14" s="1"/>
  <c r="N1252" i="14"/>
  <c r="O1252" i="14" s="1"/>
  <c r="P1252" i="14" s="1"/>
  <c r="N1253" i="14"/>
  <c r="O1253" i="14" s="1"/>
  <c r="P1253" i="14" s="1"/>
  <c r="N1254" i="14"/>
  <c r="O1254" i="14" s="1"/>
  <c r="P1254" i="14" s="1"/>
  <c r="N1255" i="14"/>
  <c r="O1255" i="14" s="1"/>
  <c r="P1255" i="14" s="1"/>
  <c r="N1256" i="14"/>
  <c r="O1256" i="14" s="1"/>
  <c r="N1257" i="14"/>
  <c r="O1257" i="14" s="1"/>
  <c r="P1257" i="14" s="1"/>
  <c r="N1258" i="14"/>
  <c r="O1258" i="14" s="1"/>
  <c r="N1259" i="14"/>
  <c r="O1259" i="14" s="1"/>
  <c r="P1259" i="14" s="1"/>
  <c r="N1260" i="14"/>
  <c r="O1260" i="14" s="1"/>
  <c r="P1260" i="14" s="1"/>
  <c r="N1261" i="14"/>
  <c r="O1261" i="14" s="1"/>
  <c r="P1261" i="14" s="1"/>
  <c r="N1262" i="14"/>
  <c r="O1262" i="14" s="1"/>
  <c r="P1262" i="14" s="1"/>
  <c r="N1263" i="14"/>
  <c r="O1263" i="14" s="1"/>
  <c r="N1264" i="14"/>
  <c r="O1264" i="14" s="1"/>
  <c r="P1264" i="14" s="1"/>
  <c r="N1265" i="14"/>
  <c r="O1265" i="14" s="1"/>
  <c r="P1265" i="14" s="1"/>
  <c r="N1266" i="14"/>
  <c r="O1266" i="14" s="1"/>
  <c r="P1266" i="14" s="1"/>
  <c r="N1267" i="14"/>
  <c r="O1267" i="14" s="1"/>
  <c r="P1267" i="14" s="1"/>
  <c r="N1268" i="14"/>
  <c r="O1268" i="14" s="1"/>
  <c r="N1269" i="14"/>
  <c r="O1269" i="14" s="1"/>
  <c r="P1269" i="14" s="1"/>
  <c r="N1270" i="14"/>
  <c r="O1270" i="14" s="1"/>
  <c r="P1270" i="14" s="1"/>
  <c r="N1271" i="14"/>
  <c r="O1271" i="14" s="1"/>
  <c r="P1271" i="14" s="1"/>
  <c r="N1272" i="14"/>
  <c r="O1272" i="14" s="1"/>
  <c r="P1272" i="14" s="1"/>
  <c r="N1273" i="14"/>
  <c r="O1273" i="14" s="1"/>
  <c r="P1273" i="14" s="1"/>
  <c r="N1274" i="14"/>
  <c r="O1274" i="14" s="1"/>
  <c r="P1274" i="14" s="1"/>
  <c r="N1275" i="14"/>
  <c r="O1275" i="14" s="1"/>
  <c r="P1275" i="14" s="1"/>
  <c r="N1276" i="14"/>
  <c r="O1276" i="14" s="1"/>
  <c r="P1276" i="14" s="1"/>
  <c r="N1277" i="14"/>
  <c r="O1277" i="14" s="1"/>
  <c r="P1277" i="14" s="1"/>
  <c r="N1278" i="14"/>
  <c r="O1278" i="14" s="1"/>
  <c r="N1279" i="14"/>
  <c r="O1279" i="14" s="1"/>
  <c r="P1279" i="14" s="1"/>
  <c r="N1280" i="14"/>
  <c r="O1280" i="14" s="1"/>
  <c r="P1280" i="14" s="1"/>
  <c r="N1281" i="14"/>
  <c r="O1281" i="14" s="1"/>
  <c r="P1281" i="14" s="1"/>
  <c r="N1282" i="14"/>
  <c r="O1282" i="14" s="1"/>
  <c r="N1283" i="14"/>
  <c r="O1283" i="14" s="1"/>
  <c r="P1283" i="14" s="1"/>
  <c r="N1284" i="14"/>
  <c r="O1284" i="14" s="1"/>
  <c r="N1285" i="14"/>
  <c r="O1285" i="14" s="1"/>
  <c r="P1285" i="14" s="1"/>
  <c r="N1286" i="14"/>
  <c r="O1286" i="14" s="1"/>
  <c r="P1286" i="14" s="1"/>
  <c r="N1287" i="14"/>
  <c r="O1287" i="14" s="1"/>
  <c r="N1288" i="14"/>
  <c r="O1288" i="14" s="1"/>
  <c r="P1288" i="14" s="1"/>
  <c r="N1289" i="14"/>
  <c r="O1289" i="14" s="1"/>
  <c r="P1289" i="14" s="1"/>
  <c r="N1290" i="14"/>
  <c r="O1290" i="14" s="1"/>
  <c r="P1290" i="14" s="1"/>
  <c r="N1291" i="14"/>
  <c r="O1291" i="14" s="1"/>
  <c r="P1291" i="14" s="1"/>
  <c r="N1292" i="14"/>
  <c r="O1292" i="14" s="1"/>
  <c r="N1293" i="14"/>
  <c r="O1293" i="14" s="1"/>
  <c r="P1293" i="14" s="1"/>
  <c r="N1294" i="14"/>
  <c r="O1294" i="14" s="1"/>
  <c r="P1294" i="14" s="1"/>
  <c r="N1295" i="14"/>
  <c r="O1295" i="14" s="1"/>
  <c r="N1296" i="14"/>
  <c r="O1296" i="14" s="1"/>
  <c r="N1297" i="14"/>
  <c r="O1297" i="14" s="1"/>
  <c r="N1298" i="14"/>
  <c r="O1298" i="14" s="1"/>
  <c r="P1298" i="14" s="1"/>
  <c r="N1299" i="14"/>
  <c r="O1299" i="14" s="1"/>
  <c r="P1299" i="14" s="1"/>
  <c r="N1300" i="14"/>
  <c r="O1300" i="14" s="1"/>
  <c r="P1300" i="14" s="1"/>
  <c r="N1301" i="14"/>
  <c r="O1301" i="14" s="1"/>
  <c r="P1301" i="14" s="1"/>
  <c r="N1302" i="14"/>
  <c r="O1302" i="14" s="1"/>
  <c r="P1302" i="14" s="1"/>
  <c r="N1303" i="14"/>
  <c r="O1303" i="14" s="1"/>
  <c r="P1303" i="14" s="1"/>
  <c r="N1304" i="14"/>
  <c r="O1304" i="14" s="1"/>
  <c r="N1305" i="14"/>
  <c r="O1305" i="14" s="1"/>
  <c r="P1305" i="14" s="1"/>
  <c r="N1306" i="14"/>
  <c r="O1306" i="14" s="1"/>
  <c r="N1307" i="14"/>
  <c r="O1307" i="14" s="1"/>
  <c r="P1307" i="14" s="1"/>
  <c r="N1308" i="14"/>
  <c r="O1308" i="14" s="1"/>
  <c r="P1308" i="14" s="1"/>
  <c r="N1309" i="14"/>
  <c r="O1309" i="14" s="1"/>
  <c r="P1309" i="14" s="1"/>
  <c r="N1310" i="14"/>
  <c r="O1310" i="14" s="1"/>
  <c r="P1310" i="14" s="1"/>
  <c r="N1311" i="14"/>
  <c r="O1311" i="14" s="1"/>
  <c r="N1312" i="14"/>
  <c r="O1312" i="14" s="1"/>
  <c r="P1312" i="14" s="1"/>
  <c r="N1313" i="14"/>
  <c r="O1313" i="14" s="1"/>
  <c r="P1313" i="14" s="1"/>
  <c r="N1314" i="14"/>
  <c r="O1314" i="14" s="1"/>
  <c r="P1314" i="14" s="1"/>
  <c r="N327" i="14"/>
  <c r="O327" i="14" s="1"/>
  <c r="P327" i="14" s="1"/>
  <c r="N328" i="14"/>
  <c r="O328" i="14" s="1"/>
  <c r="P328" i="14" s="1"/>
  <c r="N1315" i="14"/>
  <c r="O1315" i="14" s="1"/>
  <c r="P1315" i="14" s="1"/>
  <c r="N329" i="14"/>
  <c r="O329" i="14" s="1"/>
  <c r="P329" i="14" s="1"/>
  <c r="N330" i="14"/>
  <c r="O330" i="14" s="1"/>
  <c r="P330" i="14" s="1"/>
  <c r="N331" i="14"/>
  <c r="O331" i="14" s="1"/>
  <c r="N1316" i="14"/>
  <c r="O1316" i="14" s="1"/>
  <c r="P1316" i="14" s="1"/>
  <c r="N1317" i="14"/>
  <c r="O1317" i="14" s="1"/>
  <c r="N332" i="14"/>
  <c r="O332" i="14" s="1"/>
  <c r="P332" i="14" s="1"/>
  <c r="N333" i="14"/>
  <c r="O333" i="14" s="1"/>
  <c r="P333" i="14" s="1"/>
  <c r="N1318" i="14"/>
  <c r="O1318" i="14" s="1"/>
  <c r="P1318" i="14" s="1"/>
  <c r="N1319" i="14"/>
  <c r="O1319" i="14" s="1"/>
  <c r="P1319" i="14" s="1"/>
  <c r="N1320" i="14"/>
  <c r="O1320" i="14" s="1"/>
  <c r="N1321" i="14"/>
  <c r="O1321" i="14" s="1"/>
  <c r="N1322" i="14"/>
  <c r="O1322" i="14" s="1"/>
  <c r="P1322" i="14" s="1"/>
  <c r="N1323" i="14"/>
  <c r="O1323" i="14" s="1"/>
  <c r="N1324" i="14"/>
  <c r="O1324" i="14" s="1"/>
  <c r="P1324" i="14" s="1"/>
  <c r="N1325" i="14"/>
  <c r="O1325" i="14" s="1"/>
  <c r="P1325" i="14" s="1"/>
  <c r="N1326" i="14"/>
  <c r="O1326" i="14" s="1"/>
  <c r="P1326" i="14" s="1"/>
  <c r="N1327" i="14"/>
  <c r="O1327" i="14" s="1"/>
  <c r="P1327" i="14" s="1"/>
  <c r="N1328" i="14"/>
  <c r="O1328" i="14" s="1"/>
  <c r="P1328" i="14" s="1"/>
  <c r="N1329" i="14"/>
  <c r="O1329" i="14" s="1"/>
  <c r="N1330" i="14"/>
  <c r="O1330" i="14" s="1"/>
  <c r="P1330" i="14" s="1"/>
  <c r="N1331" i="14"/>
  <c r="O1331" i="14" s="1"/>
  <c r="N1332" i="14"/>
  <c r="O1332" i="14" s="1"/>
  <c r="P1332" i="14" s="1"/>
  <c r="N1333" i="14"/>
  <c r="O1333" i="14" s="1"/>
  <c r="N1334" i="14"/>
  <c r="O1334" i="14" s="1"/>
  <c r="P1334" i="14" s="1"/>
  <c r="N1335" i="14"/>
  <c r="O1335" i="14" s="1"/>
  <c r="P1335" i="14" s="1"/>
  <c r="N1336" i="14"/>
  <c r="O1336" i="14" s="1"/>
  <c r="P1336" i="14" s="1"/>
  <c r="N1337" i="14"/>
  <c r="O1337" i="14" s="1"/>
  <c r="N1338" i="14"/>
  <c r="O1338" i="14" s="1"/>
  <c r="P1338" i="14" s="1"/>
  <c r="N1339" i="14"/>
  <c r="O1339" i="14" s="1"/>
  <c r="N1340" i="14"/>
  <c r="O1340" i="14" s="1"/>
  <c r="P1340" i="14" s="1"/>
  <c r="N1341" i="14"/>
  <c r="O1341" i="14" s="1"/>
  <c r="N1342" i="14"/>
  <c r="O1342" i="14" s="1"/>
  <c r="P1342" i="14" s="1"/>
  <c r="N1343" i="14"/>
  <c r="O1343" i="14" s="1"/>
  <c r="N1344" i="14"/>
  <c r="O1344" i="14" s="1"/>
  <c r="N1345" i="14"/>
  <c r="O1345" i="14" s="1"/>
  <c r="N1346" i="14"/>
  <c r="O1346" i="14" s="1"/>
  <c r="P1346" i="14" s="1"/>
  <c r="N1347" i="14"/>
  <c r="O1347" i="14" s="1"/>
  <c r="P1347" i="14" s="1"/>
  <c r="N1348" i="14"/>
  <c r="O1348" i="14" s="1"/>
  <c r="P1348" i="14" s="1"/>
  <c r="N1349" i="14"/>
  <c r="O1349" i="14" s="1"/>
  <c r="N1350" i="14"/>
  <c r="O1350" i="14" s="1"/>
  <c r="P1350" i="14" s="1"/>
  <c r="N1351" i="14"/>
  <c r="O1351" i="14" s="1"/>
  <c r="P1351" i="14" s="1"/>
  <c r="N1352" i="14"/>
  <c r="O1352" i="14" s="1"/>
  <c r="P1352" i="14" s="1"/>
  <c r="N1353" i="14"/>
  <c r="O1353" i="14" s="1"/>
  <c r="P1353" i="14" s="1"/>
  <c r="N1354" i="14"/>
  <c r="O1354" i="14" s="1"/>
  <c r="P1354" i="14" s="1"/>
  <c r="N1355" i="14"/>
  <c r="O1355" i="14" s="1"/>
  <c r="P1355" i="14" s="1"/>
  <c r="N1356" i="14"/>
  <c r="O1356" i="14" s="1"/>
  <c r="P1356" i="14" s="1"/>
  <c r="N1357" i="14"/>
  <c r="O1357" i="14" s="1"/>
  <c r="N1358" i="14"/>
  <c r="O1358" i="14" s="1"/>
  <c r="P1358" i="14" s="1"/>
  <c r="N1359" i="14"/>
  <c r="O1359" i="14" s="1"/>
  <c r="N1360" i="14"/>
  <c r="O1360" i="14" s="1"/>
  <c r="P1360" i="14" s="1"/>
  <c r="N1361" i="14"/>
  <c r="O1361" i="14" s="1"/>
  <c r="P1361" i="14" s="1"/>
  <c r="N1362" i="14"/>
  <c r="O1362" i="14" s="1"/>
  <c r="N1363" i="14"/>
  <c r="O1363" i="14" s="1"/>
  <c r="P1363" i="14" s="1"/>
  <c r="N1364" i="14"/>
  <c r="O1364" i="14" s="1"/>
  <c r="P1364" i="14" s="1"/>
  <c r="N1365" i="14"/>
  <c r="O1365" i="14" s="1"/>
  <c r="N1366" i="14"/>
  <c r="O1366" i="14" s="1"/>
  <c r="P1366" i="14" s="1"/>
  <c r="N1367" i="14"/>
  <c r="O1367" i="14" s="1"/>
  <c r="P1367" i="14" s="1"/>
  <c r="N1368" i="14"/>
  <c r="O1368" i="14" s="1"/>
  <c r="P1368" i="14" s="1"/>
  <c r="N1369" i="14"/>
  <c r="O1369" i="14" s="1"/>
  <c r="N1370" i="14"/>
  <c r="O1370" i="14" s="1"/>
  <c r="P1370" i="14" s="1"/>
  <c r="N1371" i="14"/>
  <c r="O1371" i="14" s="1"/>
  <c r="N1372" i="14"/>
  <c r="O1372" i="14" s="1"/>
  <c r="P1372" i="14" s="1"/>
  <c r="N1373" i="14"/>
  <c r="O1373" i="14" s="1"/>
  <c r="N1374" i="14"/>
  <c r="O1374" i="14" s="1"/>
  <c r="P1374" i="14" s="1"/>
  <c r="N1375" i="14"/>
  <c r="O1375" i="14" s="1"/>
  <c r="P1375" i="14" s="1"/>
  <c r="N1376" i="14"/>
  <c r="O1376" i="14" s="1"/>
  <c r="N1377" i="14"/>
  <c r="O1377" i="14" s="1"/>
  <c r="N1378" i="14"/>
  <c r="O1378" i="14" s="1"/>
  <c r="P1378" i="14" s="1"/>
  <c r="N1379" i="14"/>
  <c r="O1379" i="14" s="1"/>
  <c r="N1380" i="14"/>
  <c r="O1380" i="14" s="1"/>
  <c r="P1380" i="14" s="1"/>
  <c r="N1381" i="14"/>
  <c r="O1381" i="14" s="1"/>
  <c r="N1382" i="14"/>
  <c r="O1382" i="14" s="1"/>
  <c r="P1382" i="14" s="1"/>
  <c r="N1383" i="14"/>
  <c r="O1383" i="14" s="1"/>
  <c r="P1383" i="14" s="1"/>
  <c r="N1384" i="14"/>
  <c r="O1384" i="14" s="1"/>
  <c r="N1385" i="14"/>
  <c r="O1385" i="14" s="1"/>
  <c r="P1385" i="14" s="1"/>
  <c r="N1386" i="14"/>
  <c r="O1386" i="14" s="1"/>
  <c r="P1386" i="14" s="1"/>
  <c r="N1387" i="14"/>
  <c r="O1387" i="14" s="1"/>
  <c r="P1387" i="14" s="1"/>
  <c r="N1388" i="14"/>
  <c r="O1388" i="14" s="1"/>
  <c r="P1388" i="14" s="1"/>
  <c r="N1389" i="14"/>
  <c r="O1389" i="14" s="1"/>
  <c r="N336" i="14"/>
  <c r="O336" i="14" s="1"/>
  <c r="P336" i="14" s="1"/>
  <c r="N337" i="14"/>
  <c r="O337" i="14" s="1"/>
  <c r="P337" i="14" s="1"/>
  <c r="N1390" i="14"/>
  <c r="O1390" i="14" s="1"/>
  <c r="N1391" i="14"/>
  <c r="O1391" i="14" s="1"/>
  <c r="P1391" i="14" s="1"/>
  <c r="N1392" i="14"/>
  <c r="O1392" i="14" s="1"/>
  <c r="P1392" i="14" s="1"/>
  <c r="N1393" i="14"/>
  <c r="O1393" i="14" s="1"/>
  <c r="N1394" i="14"/>
  <c r="O1394" i="14" s="1"/>
  <c r="P1394" i="14" s="1"/>
  <c r="N1395" i="14"/>
  <c r="O1395" i="14" s="1"/>
  <c r="P1395" i="14" s="1"/>
  <c r="N1396" i="14"/>
  <c r="O1396" i="14" s="1"/>
  <c r="P1396" i="14" s="1"/>
  <c r="N1397" i="14"/>
  <c r="O1397" i="14" s="1"/>
  <c r="P1397" i="14" s="1"/>
  <c r="N1398" i="14"/>
  <c r="O1398" i="14" s="1"/>
  <c r="N1399" i="14"/>
  <c r="O1399" i="14" s="1"/>
  <c r="P1399" i="14" s="1"/>
  <c r="N1400" i="14"/>
  <c r="O1400" i="14" s="1"/>
  <c r="P1400" i="14" s="1"/>
  <c r="N1401" i="14"/>
  <c r="O1401" i="14" s="1"/>
  <c r="P1401" i="14" s="1"/>
  <c r="N1402" i="14"/>
  <c r="O1402" i="14" s="1"/>
  <c r="N1403" i="14"/>
  <c r="O1403" i="14" s="1"/>
  <c r="N1404" i="14"/>
  <c r="O1404" i="14" s="1"/>
  <c r="P1404" i="14" s="1"/>
  <c r="N1405" i="14"/>
  <c r="O1405" i="14" s="1"/>
  <c r="P1405" i="14" s="1"/>
  <c r="N1406" i="14"/>
  <c r="O1406" i="14" s="1"/>
  <c r="P1406" i="14" s="1"/>
  <c r="N1407" i="14"/>
  <c r="O1407" i="14" s="1"/>
  <c r="P1407" i="14" s="1"/>
  <c r="N1408" i="14"/>
  <c r="O1408" i="14" s="1"/>
  <c r="P1408" i="14" s="1"/>
  <c r="N1409" i="14"/>
  <c r="O1409" i="14" s="1"/>
  <c r="N1410" i="14"/>
  <c r="O1410" i="14" s="1"/>
  <c r="P1410" i="14" s="1"/>
  <c r="N1411" i="14"/>
  <c r="O1411" i="14" s="1"/>
  <c r="P1411" i="14" s="1"/>
  <c r="N1412" i="14"/>
  <c r="O1412" i="14" s="1"/>
  <c r="P1412" i="14" s="1"/>
  <c r="N1413" i="14"/>
  <c r="O1413" i="14" s="1"/>
  <c r="N1414" i="14"/>
  <c r="O1414" i="14" s="1"/>
  <c r="P1414" i="14" s="1"/>
  <c r="N1415" i="14"/>
  <c r="O1415" i="14" s="1"/>
  <c r="P1415" i="14" s="1"/>
  <c r="N1416" i="14"/>
  <c r="O1416" i="14" s="1"/>
  <c r="P1416" i="14" s="1"/>
  <c r="N338" i="14"/>
  <c r="O338" i="14" s="1"/>
  <c r="N339" i="14"/>
  <c r="O339" i="14" s="1"/>
  <c r="P339" i="14" s="1"/>
  <c r="N1417" i="14"/>
  <c r="O1417" i="14" s="1"/>
  <c r="P1417" i="14" s="1"/>
  <c r="N1418" i="14"/>
  <c r="O1418" i="14" s="1"/>
  <c r="N1419" i="14"/>
  <c r="O1419" i="14" s="1"/>
  <c r="P1419" i="14" s="1"/>
  <c r="N1420" i="14"/>
  <c r="O1420" i="14" s="1"/>
  <c r="P1420" i="14" s="1"/>
  <c r="N340" i="14"/>
  <c r="O340" i="14" s="1"/>
  <c r="N341" i="14"/>
  <c r="O341" i="14" s="1"/>
  <c r="P341" i="14" s="1"/>
  <c r="N342" i="14"/>
  <c r="O342" i="14" s="1"/>
  <c r="P342" i="14" s="1"/>
  <c r="N343" i="14"/>
  <c r="O343" i="14" s="1"/>
  <c r="P343" i="14" s="1"/>
  <c r="N344" i="14"/>
  <c r="O344" i="14" s="1"/>
  <c r="P344" i="14" s="1"/>
  <c r="N345" i="14"/>
  <c r="O345" i="14" s="1"/>
  <c r="P345" i="14" s="1"/>
  <c r="N1421" i="14"/>
  <c r="O1421" i="14" s="1"/>
  <c r="P1421" i="14" s="1"/>
  <c r="N1422" i="14"/>
  <c r="O1422" i="14" s="1"/>
  <c r="P1422" i="14" s="1"/>
  <c r="N1423" i="14"/>
  <c r="O1423" i="14" s="1"/>
  <c r="P1423" i="14" s="1"/>
  <c r="N1424" i="14"/>
  <c r="O1424" i="14" s="1"/>
  <c r="P1424" i="14" s="1"/>
  <c r="N1425" i="14"/>
  <c r="O1425" i="14" s="1"/>
  <c r="P1425" i="14" s="1"/>
  <c r="N1426" i="14"/>
  <c r="O1426" i="14" s="1"/>
  <c r="P1426" i="14" s="1"/>
  <c r="N1427" i="14"/>
  <c r="O1427" i="14" s="1"/>
  <c r="P1427" i="14" s="1"/>
  <c r="N1428" i="14"/>
  <c r="O1428" i="14" s="1"/>
  <c r="P1428" i="14" s="1"/>
  <c r="N1429" i="14"/>
  <c r="O1429" i="14" s="1"/>
  <c r="P1429" i="14" s="1"/>
  <c r="N1430" i="14"/>
  <c r="O1430" i="14" s="1"/>
  <c r="N1431" i="14"/>
  <c r="O1431" i="14" s="1"/>
  <c r="P1431" i="14" s="1"/>
  <c r="N1432" i="14"/>
  <c r="O1432" i="14" s="1"/>
  <c r="P1432" i="14" s="1"/>
  <c r="N1433" i="14"/>
  <c r="O1433" i="14" s="1"/>
  <c r="P1433" i="14" s="1"/>
  <c r="N1434" i="14"/>
  <c r="O1434" i="14" s="1"/>
  <c r="P1434" i="14" s="1"/>
  <c r="N1435" i="14"/>
  <c r="O1435" i="14" s="1"/>
  <c r="P1435" i="14" s="1"/>
  <c r="N1436" i="14"/>
  <c r="O1436" i="14" s="1"/>
  <c r="N1437" i="14"/>
  <c r="O1437" i="14" s="1"/>
  <c r="P1437" i="14" s="1"/>
  <c r="N1438" i="14"/>
  <c r="O1438" i="14" s="1"/>
  <c r="P1438" i="14" s="1"/>
  <c r="N1439" i="14"/>
  <c r="O1439" i="14" s="1"/>
  <c r="N1440" i="14"/>
  <c r="O1440" i="14" s="1"/>
  <c r="P1440" i="14" s="1"/>
  <c r="N1441" i="14"/>
  <c r="O1441" i="14" s="1"/>
  <c r="P1441" i="14" s="1"/>
  <c r="N1442" i="14"/>
  <c r="O1442" i="14" s="1"/>
  <c r="P1442" i="14" s="1"/>
  <c r="N1443" i="14"/>
  <c r="O1443" i="14" s="1"/>
  <c r="P1443" i="14" s="1"/>
  <c r="N1444" i="14"/>
  <c r="O1444" i="14" s="1"/>
  <c r="P1444" i="14" s="1"/>
  <c r="N1445" i="14"/>
  <c r="O1445" i="14" s="1"/>
  <c r="P1445" i="14" s="1"/>
  <c r="N1446" i="14"/>
  <c r="O1446" i="14" s="1"/>
  <c r="P1446" i="14" s="1"/>
  <c r="N1447" i="14"/>
  <c r="O1447" i="14" s="1"/>
  <c r="P1447" i="14" s="1"/>
  <c r="N1448" i="14"/>
  <c r="O1448" i="14" s="1"/>
  <c r="P1448" i="14" s="1"/>
  <c r="N1449" i="14"/>
  <c r="O1449" i="14" s="1"/>
  <c r="N1450" i="14"/>
  <c r="O1450" i="14" s="1"/>
  <c r="P1450" i="14" s="1"/>
  <c r="N1451" i="14"/>
  <c r="O1451" i="14" s="1"/>
  <c r="N1452" i="14"/>
  <c r="O1452" i="14" s="1"/>
  <c r="P1452" i="14" s="1"/>
  <c r="N1453" i="14"/>
  <c r="O1453" i="14" s="1"/>
  <c r="P1453" i="14" s="1"/>
  <c r="N1454" i="14"/>
  <c r="O1454" i="14" s="1"/>
  <c r="P1454" i="14" s="1"/>
  <c r="N1455" i="14"/>
  <c r="O1455" i="14" s="1"/>
  <c r="N1456" i="14"/>
  <c r="O1456" i="14" s="1"/>
  <c r="P1456" i="14" s="1"/>
  <c r="N1460" i="14"/>
  <c r="O1460" i="14" s="1"/>
  <c r="N350" i="14"/>
  <c r="O350" i="14" s="1"/>
  <c r="P350" i="14" s="1"/>
  <c r="N351" i="14"/>
  <c r="O351" i="14" s="1"/>
  <c r="N1461" i="14"/>
  <c r="O1461" i="14" s="1"/>
  <c r="P1461" i="14" s="1"/>
  <c r="N1462" i="14"/>
  <c r="O1462" i="14" s="1"/>
  <c r="P1462" i="14" s="1"/>
  <c r="N1463" i="14"/>
  <c r="O1463" i="14" s="1"/>
  <c r="P1463" i="14" s="1"/>
  <c r="N1464" i="14"/>
  <c r="O1464" i="14" s="1"/>
  <c r="P1464" i="14" s="1"/>
  <c r="N1465" i="14"/>
  <c r="O1465" i="14" s="1"/>
  <c r="P1465" i="14" s="1"/>
  <c r="N1466" i="14"/>
  <c r="O1466" i="14" s="1"/>
  <c r="P1466" i="14" s="1"/>
  <c r="N1467" i="14"/>
  <c r="O1467" i="14" s="1"/>
  <c r="P1467" i="14" s="1"/>
  <c r="N1468" i="14"/>
  <c r="O1468" i="14" s="1"/>
  <c r="P1468" i="14" s="1"/>
  <c r="N1469" i="14"/>
  <c r="O1469" i="14" s="1"/>
  <c r="N1470" i="14"/>
  <c r="O1470" i="14" s="1"/>
  <c r="P1470" i="14" s="1"/>
  <c r="N1471" i="14"/>
  <c r="O1471" i="14" s="1"/>
  <c r="N1472" i="14"/>
  <c r="O1472" i="14" s="1"/>
  <c r="N1473" i="14"/>
  <c r="O1473" i="14" s="1"/>
  <c r="P1473" i="14" s="1"/>
  <c r="N1474" i="14"/>
  <c r="O1474" i="14" s="1"/>
  <c r="P1474" i="14" s="1"/>
  <c r="N1475" i="14"/>
  <c r="O1475" i="14" s="1"/>
  <c r="P1475" i="14" s="1"/>
  <c r="N1476" i="14"/>
  <c r="O1476" i="14" s="1"/>
  <c r="P1476" i="14" s="1"/>
  <c r="N1477" i="14"/>
  <c r="O1477" i="14" s="1"/>
  <c r="N1478" i="14"/>
  <c r="O1478" i="14" s="1"/>
  <c r="P1478" i="14" s="1"/>
  <c r="N1479" i="14"/>
  <c r="O1479" i="14" s="1"/>
  <c r="P1479" i="14" s="1"/>
  <c r="N1480" i="14"/>
  <c r="O1480" i="14" s="1"/>
  <c r="N1481" i="14"/>
  <c r="O1481" i="14" s="1"/>
  <c r="P1481" i="14" s="1"/>
  <c r="N1482" i="14"/>
  <c r="O1482" i="14" s="1"/>
  <c r="N358" i="14"/>
  <c r="O358" i="14" s="1"/>
  <c r="P358" i="14" s="1"/>
  <c r="N359" i="14"/>
  <c r="O359" i="14" s="1"/>
  <c r="P359" i="14" s="1"/>
  <c r="N1483" i="14"/>
  <c r="O1483" i="14" s="1"/>
  <c r="P1483" i="14" s="1"/>
  <c r="N1484" i="14"/>
  <c r="O1484" i="14" s="1"/>
  <c r="P1484" i="14" s="1"/>
  <c r="N1485" i="14"/>
  <c r="O1485" i="14" s="1"/>
  <c r="P1485" i="14" s="1"/>
  <c r="N1486" i="14"/>
  <c r="O1486" i="14" s="1"/>
  <c r="P1486" i="14" s="1"/>
  <c r="N1487" i="14"/>
  <c r="O1487" i="14" s="1"/>
  <c r="P1487" i="14" s="1"/>
  <c r="N1488" i="14"/>
  <c r="O1488" i="14" s="1"/>
  <c r="P1488" i="14" s="1"/>
  <c r="N1489" i="14"/>
  <c r="O1489" i="14" s="1"/>
  <c r="P1489" i="14" s="1"/>
  <c r="N1490" i="14"/>
  <c r="O1490" i="14" s="1"/>
  <c r="N1491" i="14"/>
  <c r="O1491" i="14" s="1"/>
  <c r="N1492" i="14"/>
  <c r="O1492" i="14" s="1"/>
  <c r="N1494" i="14"/>
  <c r="O1494" i="14" s="1"/>
  <c r="N1495" i="14"/>
  <c r="O1495" i="14" s="1"/>
  <c r="N1496" i="14"/>
  <c r="O1496" i="14" s="1"/>
  <c r="P1496" i="14" s="1"/>
  <c r="N1497" i="14"/>
  <c r="O1497" i="14" s="1"/>
  <c r="P1497" i="14" s="1"/>
  <c r="N1498" i="14"/>
  <c r="O1498" i="14" s="1"/>
  <c r="P1498" i="14" s="1"/>
  <c r="N1499" i="14"/>
  <c r="O1499" i="14" s="1"/>
  <c r="P1499" i="14" s="1"/>
  <c r="N1500" i="14"/>
  <c r="O1500" i="14" s="1"/>
  <c r="P1500" i="14" s="1"/>
  <c r="N1501" i="14"/>
  <c r="O1501" i="14" s="1"/>
  <c r="P1501" i="14" s="1"/>
  <c r="N1502" i="14"/>
  <c r="O1502" i="14" s="1"/>
  <c r="P1502" i="14" s="1"/>
  <c r="N1503" i="14"/>
  <c r="O1503" i="14" s="1"/>
  <c r="N370" i="14"/>
  <c r="O370" i="14" s="1"/>
  <c r="P370" i="14" s="1"/>
  <c r="N371" i="14"/>
  <c r="O371" i="14" s="1"/>
  <c r="N1505" i="14"/>
  <c r="O1505" i="14" s="1"/>
  <c r="P1505" i="14" s="1"/>
  <c r="N1506" i="14"/>
  <c r="O1506" i="14" s="1"/>
  <c r="P1506" i="14" s="1"/>
  <c r="N1507" i="14"/>
  <c r="O1507" i="14" s="1"/>
  <c r="P1507" i="14" s="1"/>
  <c r="N1508" i="14"/>
  <c r="O1508" i="14" s="1"/>
  <c r="P1508" i="14" s="1"/>
  <c r="N1509" i="14"/>
  <c r="O1509" i="14" s="1"/>
  <c r="P1509" i="14" s="1"/>
  <c r="N1510" i="14"/>
  <c r="O1510" i="14" s="1"/>
  <c r="P1510" i="14" s="1"/>
  <c r="N1511" i="14"/>
  <c r="O1511" i="14" s="1"/>
  <c r="P1511" i="14" s="1"/>
  <c r="N1512" i="14"/>
  <c r="O1512" i="14" s="1"/>
  <c r="P1512" i="14" s="1"/>
  <c r="N1513" i="14"/>
  <c r="O1513" i="14" s="1"/>
  <c r="P1513" i="14" s="1"/>
  <c r="N1514" i="14"/>
  <c r="O1514" i="14" s="1"/>
  <c r="P1514" i="14" s="1"/>
  <c r="N376" i="14"/>
  <c r="O376" i="14" s="1"/>
  <c r="N377" i="14"/>
  <c r="O377" i="14" s="1"/>
  <c r="P377" i="14" s="1"/>
  <c r="N378" i="14"/>
  <c r="O378" i="14" s="1"/>
  <c r="P378" i="14" s="1"/>
  <c r="N1515" i="14"/>
  <c r="O1515" i="14" s="1"/>
  <c r="N379" i="14"/>
  <c r="O379" i="14" s="1"/>
  <c r="P379" i="14" s="1"/>
  <c r="N1516" i="14"/>
  <c r="O1516" i="14" s="1"/>
  <c r="P1516" i="14" s="1"/>
  <c r="N380" i="14"/>
  <c r="O380" i="14" s="1"/>
  <c r="P380" i="14" s="1"/>
  <c r="N381" i="14"/>
  <c r="O381" i="14" s="1"/>
  <c r="P381" i="14" s="1"/>
  <c r="N382" i="14"/>
  <c r="O382" i="14" s="1"/>
  <c r="P382" i="14" s="1"/>
  <c r="N1517" i="14"/>
  <c r="O1517" i="14" s="1"/>
  <c r="P1517" i="14" s="1"/>
  <c r="N383" i="14"/>
  <c r="O383" i="14" s="1"/>
  <c r="P383" i="14" s="1"/>
  <c r="N1518" i="14"/>
  <c r="O1518" i="14" s="1"/>
  <c r="P1518" i="14" s="1"/>
  <c r="N384" i="14"/>
  <c r="O384" i="14" s="1"/>
  <c r="P384" i="14" s="1"/>
  <c r="N385" i="14"/>
  <c r="O385" i="14" s="1"/>
  <c r="N386" i="14"/>
  <c r="O386" i="14" s="1"/>
  <c r="P386" i="14" s="1"/>
  <c r="N387" i="14"/>
  <c r="O387" i="14" s="1"/>
  <c r="P387" i="14" s="1"/>
  <c r="N1519" i="14"/>
  <c r="O1519" i="14" s="1"/>
  <c r="P1519" i="14" s="1"/>
  <c r="N1520" i="14"/>
  <c r="O1520" i="14" s="1"/>
  <c r="P1520" i="14" s="1"/>
  <c r="N1521" i="14"/>
  <c r="O1521" i="14" s="1"/>
  <c r="N1522" i="14"/>
  <c r="O1522" i="14" s="1"/>
  <c r="P1522" i="14" s="1"/>
  <c r="N1523" i="14"/>
  <c r="O1523" i="14" s="1"/>
  <c r="N1524" i="14"/>
  <c r="O1524" i="14" s="1"/>
  <c r="P1524" i="14" s="1"/>
  <c r="N1525" i="14"/>
  <c r="O1525" i="14" s="1"/>
  <c r="P1525" i="14" s="1"/>
  <c r="N1526" i="14"/>
  <c r="O1526" i="14" s="1"/>
  <c r="P1526" i="14" s="1"/>
  <c r="N1527" i="14"/>
  <c r="O1527" i="14" s="1"/>
  <c r="P1527" i="14" s="1"/>
  <c r="N1528" i="14"/>
  <c r="O1528" i="14" s="1"/>
  <c r="P1528" i="14" s="1"/>
  <c r="N392" i="14"/>
  <c r="O392" i="14" s="1"/>
  <c r="P392" i="14" s="1"/>
  <c r="N393" i="14"/>
  <c r="O393" i="14" s="1"/>
  <c r="P393" i="14" s="1"/>
  <c r="N1529" i="14"/>
  <c r="O1529" i="14" s="1"/>
  <c r="P1529" i="14" s="1"/>
  <c r="N1530" i="14"/>
  <c r="O1530" i="14" s="1"/>
  <c r="P1530" i="14" s="1"/>
  <c r="N1531" i="14"/>
  <c r="O1531" i="14" s="1"/>
  <c r="P1531" i="14" s="1"/>
  <c r="N1532" i="14"/>
  <c r="O1532" i="14" s="1"/>
  <c r="N1533" i="14"/>
  <c r="O1533" i="14" s="1"/>
  <c r="P1533" i="14" s="1"/>
  <c r="N1534" i="14"/>
  <c r="O1534" i="14" s="1"/>
  <c r="P1534" i="14" s="1"/>
  <c r="N394" i="14"/>
  <c r="O394" i="14" s="1"/>
  <c r="P394" i="14" s="1"/>
  <c r="N395" i="14"/>
  <c r="O395" i="14" s="1"/>
  <c r="N396" i="14"/>
  <c r="O396" i="14" s="1"/>
  <c r="P396" i="14" s="1"/>
  <c r="N397" i="14"/>
  <c r="O397" i="14" s="1"/>
  <c r="P397" i="14" s="1"/>
  <c r="N1535" i="14"/>
  <c r="O1535" i="14" s="1"/>
  <c r="N1536" i="14"/>
  <c r="O1536" i="14" s="1"/>
  <c r="N1537" i="14"/>
  <c r="O1537" i="14" s="1"/>
  <c r="P1537" i="14" s="1"/>
  <c r="N1538" i="14"/>
  <c r="O1538" i="14" s="1"/>
  <c r="P1538" i="14" s="1"/>
  <c r="N1539" i="14"/>
  <c r="O1539" i="14" s="1"/>
  <c r="P1539" i="14" s="1"/>
  <c r="N1540" i="14"/>
  <c r="O1540" i="14" s="1"/>
  <c r="P1540" i="14" s="1"/>
  <c r="N398" i="14"/>
  <c r="O398" i="14" s="1"/>
  <c r="P398" i="14" s="1"/>
  <c r="N399" i="14"/>
  <c r="O399" i="14" s="1"/>
  <c r="P399" i="14" s="1"/>
  <c r="N1541" i="14"/>
  <c r="O1541" i="14" s="1"/>
  <c r="P1541" i="14" s="1"/>
  <c r="N1542" i="14"/>
  <c r="O1542" i="14" s="1"/>
  <c r="P1542" i="14" s="1"/>
  <c r="N1543" i="14"/>
  <c r="O1543" i="14" s="1"/>
  <c r="P1543" i="14" s="1"/>
  <c r="N1544" i="14"/>
  <c r="O1544" i="14" s="1"/>
  <c r="P1544" i="14" s="1"/>
  <c r="N1545" i="14"/>
  <c r="O1545" i="14" s="1"/>
  <c r="P1545" i="14" s="1"/>
  <c r="N1546" i="14"/>
  <c r="O1546" i="14" s="1"/>
  <c r="N1547" i="14"/>
  <c r="O1547" i="14" s="1"/>
  <c r="P1547" i="14" s="1"/>
  <c r="N1548" i="14"/>
  <c r="O1548" i="14" s="1"/>
  <c r="P1548" i="14" s="1"/>
  <c r="N400" i="14"/>
  <c r="O400" i="14" s="1"/>
  <c r="P400" i="14" s="1"/>
  <c r="N401" i="14"/>
  <c r="O401" i="14" s="1"/>
  <c r="P401" i="14" s="1"/>
  <c r="N1549" i="14"/>
  <c r="O1549" i="14" s="1"/>
  <c r="P1549" i="14" s="1"/>
  <c r="N402" i="14"/>
  <c r="O402" i="14" s="1"/>
  <c r="N1550" i="14"/>
  <c r="O1550" i="14" s="1"/>
  <c r="P1550" i="14" s="1"/>
  <c r="N403" i="14"/>
  <c r="O403" i="14" s="1"/>
  <c r="P403" i="14" s="1"/>
  <c r="N1551" i="14"/>
  <c r="O1551" i="14" s="1"/>
  <c r="P1551" i="14" s="1"/>
  <c r="N1552" i="14"/>
  <c r="O1552" i="14" s="1"/>
  <c r="P1552" i="14" s="1"/>
  <c r="N404" i="14"/>
  <c r="O404" i="14" s="1"/>
  <c r="P404" i="14" s="1"/>
  <c r="N405" i="14"/>
  <c r="O405" i="14" s="1"/>
  <c r="P405" i="14" s="1"/>
  <c r="N1553" i="14"/>
  <c r="O1553" i="14" s="1"/>
  <c r="P1553" i="14" s="1"/>
  <c r="N1554" i="14"/>
  <c r="O1554" i="14" s="1"/>
  <c r="P1554" i="14" s="1"/>
  <c r="N1555" i="14"/>
  <c r="O1555" i="14" s="1"/>
  <c r="P1555" i="14" s="1"/>
  <c r="N1556" i="14"/>
  <c r="O1556" i="14" s="1"/>
  <c r="P1556" i="14" s="1"/>
  <c r="N1557" i="14"/>
  <c r="O1557" i="14" s="1"/>
  <c r="P1557" i="14" s="1"/>
  <c r="N1558" i="14"/>
  <c r="O1558" i="14" s="1"/>
  <c r="N1559" i="14"/>
  <c r="O1559" i="14" s="1"/>
  <c r="P1559" i="14" s="1"/>
  <c r="N1560" i="14"/>
  <c r="O1560" i="14" s="1"/>
  <c r="N406" i="14"/>
  <c r="O406" i="14" s="1"/>
  <c r="P406" i="14" s="1"/>
  <c r="N407" i="14"/>
  <c r="O407" i="14" s="1"/>
  <c r="P407" i="14" s="1"/>
  <c r="N408" i="14"/>
  <c r="O408" i="14" s="1"/>
  <c r="P408" i="14" s="1"/>
  <c r="N409" i="14"/>
  <c r="O409" i="14" s="1"/>
  <c r="P409" i="14" s="1"/>
  <c r="N410" i="14"/>
  <c r="O410" i="14" s="1"/>
  <c r="P410" i="14" s="1"/>
  <c r="N411" i="14"/>
  <c r="O411" i="14" s="1"/>
  <c r="P411" i="14" s="1"/>
  <c r="N1561" i="14"/>
  <c r="O1561" i="14" s="1"/>
  <c r="P1561" i="14" s="1"/>
  <c r="N1562" i="14"/>
  <c r="O1562" i="14" s="1"/>
  <c r="N1563" i="14"/>
  <c r="O1563" i="14" s="1"/>
  <c r="P1563" i="14" s="1"/>
  <c r="N1564" i="14"/>
  <c r="O1564" i="14" s="1"/>
  <c r="P1564" i="14" s="1"/>
  <c r="N412" i="14"/>
  <c r="O412" i="14" s="1"/>
  <c r="P412" i="14" s="1"/>
  <c r="N413" i="14"/>
  <c r="O413" i="14" s="1"/>
  <c r="P413" i="14" s="1"/>
  <c r="N1565" i="14"/>
  <c r="O1565" i="14" s="1"/>
  <c r="P1565" i="14" s="1"/>
  <c r="N1566" i="14"/>
  <c r="O1566" i="14" s="1"/>
  <c r="P1566" i="14" s="1"/>
  <c r="N1567" i="14"/>
  <c r="O1567" i="14" s="1"/>
  <c r="P1567" i="14" s="1"/>
  <c r="N1568" i="14"/>
  <c r="O1568" i="14" s="1"/>
  <c r="N1569" i="14"/>
  <c r="O1569" i="14" s="1"/>
  <c r="P1569" i="14" s="1"/>
  <c r="N1570" i="14"/>
  <c r="O1570" i="14" s="1"/>
  <c r="P1570" i="14" s="1"/>
  <c r="N1571" i="14"/>
  <c r="O1571" i="14" s="1"/>
  <c r="P1571" i="14" s="1"/>
  <c r="N1572" i="14"/>
  <c r="O1572" i="14" s="1"/>
  <c r="P1572" i="14" s="1"/>
  <c r="N1573" i="14"/>
  <c r="O1573" i="14" s="1"/>
  <c r="P1573" i="14" s="1"/>
  <c r="N1574" i="14"/>
  <c r="O1574" i="14" s="1"/>
  <c r="P1574" i="14" s="1"/>
  <c r="N1575" i="14"/>
  <c r="O1575" i="14" s="1"/>
  <c r="P1575" i="14" s="1"/>
  <c r="N1576" i="14"/>
  <c r="O1576" i="14" s="1"/>
  <c r="N1577" i="14"/>
  <c r="O1577" i="14" s="1"/>
  <c r="P1577" i="14" s="1"/>
  <c r="N1578" i="14"/>
  <c r="O1578" i="14" s="1"/>
  <c r="P1578" i="14" s="1"/>
  <c r="N1579" i="14"/>
  <c r="O1579" i="14" s="1"/>
  <c r="P1579" i="14" s="1"/>
  <c r="N1580" i="14"/>
  <c r="O1580" i="14" s="1"/>
  <c r="N416" i="14"/>
  <c r="O416" i="14" s="1"/>
  <c r="P416" i="14" s="1"/>
  <c r="N417" i="14"/>
  <c r="O417" i="14" s="1"/>
  <c r="P417" i="14" s="1"/>
  <c r="N1586" i="14"/>
  <c r="O1586" i="14" s="1"/>
  <c r="P1586" i="14" s="1"/>
  <c r="N1587" i="14"/>
  <c r="O1587" i="14" s="1"/>
  <c r="P1587" i="14" s="1"/>
  <c r="N1588" i="14"/>
  <c r="O1588" i="14" s="1"/>
  <c r="P1588" i="14" s="1"/>
  <c r="N1589" i="14"/>
  <c r="O1589" i="14" s="1"/>
  <c r="P1589" i="14" s="1"/>
  <c r="N1590" i="14"/>
  <c r="O1590" i="14" s="1"/>
  <c r="P1590" i="14" s="1"/>
  <c r="N1591" i="14"/>
  <c r="O1591" i="14" s="1"/>
  <c r="N1592" i="14"/>
  <c r="O1592" i="14" s="1"/>
  <c r="P1592" i="14" s="1"/>
  <c r="N1593" i="14"/>
  <c r="O1593" i="14" s="1"/>
  <c r="P1593" i="14" s="1"/>
  <c r="N1594" i="14"/>
  <c r="O1594" i="14" s="1"/>
  <c r="P1594" i="14" s="1"/>
  <c r="N1595" i="14"/>
  <c r="O1595" i="14" s="1"/>
  <c r="P1595" i="14" s="1"/>
  <c r="N1596" i="14"/>
  <c r="O1596" i="14" s="1"/>
  <c r="P1596" i="14" s="1"/>
  <c r="N1597" i="14"/>
  <c r="O1597" i="14" s="1"/>
  <c r="P1597" i="14" s="1"/>
  <c r="N1598" i="14"/>
  <c r="O1598" i="14" s="1"/>
  <c r="P1598" i="14" s="1"/>
  <c r="N1599" i="14"/>
  <c r="O1599" i="14" s="1"/>
  <c r="N1600" i="14"/>
  <c r="O1600" i="14" s="1"/>
  <c r="P1600" i="14" s="1"/>
  <c r="N1601" i="14"/>
  <c r="O1601" i="14" s="1"/>
  <c r="P1601" i="14" s="1"/>
  <c r="N1602" i="14"/>
  <c r="O1602" i="14" s="1"/>
  <c r="P1602" i="14" s="1"/>
  <c r="N1603" i="14"/>
  <c r="O1603" i="14" s="1"/>
  <c r="N1604" i="14"/>
  <c r="O1604" i="14" s="1"/>
  <c r="P1604" i="14" s="1"/>
  <c r="N1605" i="14"/>
  <c r="O1605" i="14" s="1"/>
  <c r="P1605" i="14" s="1"/>
  <c r="N1606" i="14"/>
  <c r="O1606" i="14" s="1"/>
  <c r="N1607" i="14"/>
  <c r="O1607" i="14" s="1"/>
  <c r="P1607" i="14" s="1"/>
  <c r="N1608" i="14"/>
  <c r="O1608" i="14" s="1"/>
  <c r="P1608" i="14" s="1"/>
  <c r="N1609" i="14"/>
  <c r="O1609" i="14" s="1"/>
  <c r="P1609" i="14" s="1"/>
  <c r="N1610" i="14"/>
  <c r="O1610" i="14" s="1"/>
  <c r="P1610" i="14" s="1"/>
  <c r="N1611" i="14"/>
  <c r="O1611" i="14" s="1"/>
  <c r="N425" i="14"/>
  <c r="O425" i="14" s="1"/>
  <c r="P425" i="14" s="1"/>
  <c r="N426" i="14"/>
  <c r="O426" i="14" s="1"/>
  <c r="P426" i="14" s="1"/>
  <c r="N427" i="14"/>
  <c r="O427" i="14" s="1"/>
  <c r="P427" i="14" s="1"/>
  <c r="N1612" i="14"/>
  <c r="O1612" i="14" s="1"/>
  <c r="N428" i="14"/>
  <c r="O428" i="14" s="1"/>
  <c r="P428" i="14" s="1"/>
  <c r="N429" i="14"/>
  <c r="O429" i="14" s="1"/>
  <c r="N430" i="14"/>
  <c r="O430" i="14" s="1"/>
  <c r="P430" i="14" s="1"/>
  <c r="N431" i="14"/>
  <c r="O431" i="14" s="1"/>
  <c r="N432" i="14"/>
  <c r="O432" i="14" s="1"/>
  <c r="P432" i="14" s="1"/>
  <c r="N1613" i="14"/>
  <c r="O1613" i="14" s="1"/>
  <c r="P1613" i="14" s="1"/>
  <c r="N433" i="14"/>
  <c r="O433" i="14" s="1"/>
  <c r="P433" i="14" s="1"/>
  <c r="N434" i="14"/>
  <c r="O434" i="14" s="1"/>
  <c r="P434" i="14" s="1"/>
  <c r="N435" i="14"/>
  <c r="O435" i="14" s="1"/>
  <c r="P435" i="14" s="1"/>
  <c r="N436" i="14"/>
  <c r="O436" i="14" s="1"/>
  <c r="N437" i="14"/>
  <c r="O437" i="14" s="1"/>
  <c r="P437" i="14" s="1"/>
  <c r="N438" i="14"/>
  <c r="O438" i="14" s="1"/>
  <c r="N439" i="14"/>
  <c r="O439" i="14" s="1"/>
  <c r="P439" i="14" s="1"/>
  <c r="N1614" i="14"/>
  <c r="O1614" i="14" s="1"/>
  <c r="P1614" i="14" s="1"/>
  <c r="N1615" i="14"/>
  <c r="O1615" i="14" s="1"/>
  <c r="N1616" i="14"/>
  <c r="O1616" i="14" s="1"/>
  <c r="N1617" i="14"/>
  <c r="O1617" i="14" s="1"/>
  <c r="P1617" i="14" s="1"/>
  <c r="N1618" i="14"/>
  <c r="O1618" i="14" s="1"/>
  <c r="N1621" i="14"/>
  <c r="O1621" i="14" s="1"/>
  <c r="P1621" i="14" s="1"/>
  <c r="N1622" i="14"/>
  <c r="O1622" i="14" s="1"/>
  <c r="N1623" i="14"/>
  <c r="O1623" i="14" s="1"/>
  <c r="P1623" i="14" s="1"/>
  <c r="N1624" i="14"/>
  <c r="O1624" i="14" s="1"/>
  <c r="N448" i="14"/>
  <c r="O448" i="14" s="1"/>
  <c r="P448" i="14" s="1"/>
  <c r="N449" i="14"/>
  <c r="O449" i="14" s="1"/>
  <c r="N1625" i="14"/>
  <c r="O1625" i="14" s="1"/>
  <c r="P1625" i="14" s="1"/>
  <c r="N1626" i="14"/>
  <c r="O1626" i="14" s="1"/>
  <c r="N450" i="14"/>
  <c r="O450" i="14" s="1"/>
  <c r="P450" i="14" s="1"/>
  <c r="N451" i="14"/>
  <c r="O451" i="14" s="1"/>
  <c r="P451" i="14" s="1"/>
  <c r="N1627" i="14"/>
  <c r="O1627" i="14" s="1"/>
  <c r="P1627" i="14" s="1"/>
  <c r="N1628" i="14"/>
  <c r="O1628" i="14" s="1"/>
  <c r="N1629" i="14"/>
  <c r="O1629" i="14" s="1"/>
  <c r="P1629" i="14" s="1"/>
  <c r="N1630" i="14"/>
  <c r="O1630" i="14" s="1"/>
  <c r="N1631" i="14"/>
  <c r="O1631" i="14" s="1"/>
  <c r="P1631" i="14" s="1"/>
  <c r="N1632" i="14"/>
  <c r="O1632" i="14" s="1"/>
  <c r="N1633" i="14"/>
  <c r="O1633" i="14" s="1"/>
  <c r="P1633" i="14" s="1"/>
  <c r="N1634" i="14"/>
  <c r="O1634" i="14" s="1"/>
  <c r="N456" i="14"/>
  <c r="O456" i="14" s="1"/>
  <c r="P456" i="14" s="1"/>
  <c r="N457" i="14"/>
  <c r="O457" i="14" s="1"/>
  <c r="N1635" i="14"/>
  <c r="O1635" i="14" s="1"/>
  <c r="P1635" i="14" s="1"/>
  <c r="N1636" i="14"/>
  <c r="O1636" i="14" s="1"/>
  <c r="N1637" i="14"/>
  <c r="O1637" i="14" s="1"/>
  <c r="P1637" i="14" s="1"/>
  <c r="N1638" i="14"/>
  <c r="O1638" i="14" s="1"/>
  <c r="P1638" i="14" s="1"/>
  <c r="N1639" i="14"/>
  <c r="O1639" i="14" s="1"/>
  <c r="P1639" i="14" s="1"/>
  <c r="N1640" i="14"/>
  <c r="O1640" i="14" s="1"/>
  <c r="P1640" i="14" s="1"/>
  <c r="N1641" i="14"/>
  <c r="O1641" i="14" s="1"/>
  <c r="P1641" i="14" s="1"/>
  <c r="N1642" i="14"/>
  <c r="O1642" i="14" s="1"/>
  <c r="P1642" i="14" s="1"/>
  <c r="N1643" i="14"/>
  <c r="O1643" i="14" s="1"/>
  <c r="P1643" i="14" s="1"/>
  <c r="N1644" i="14"/>
  <c r="O1644" i="14" s="1"/>
  <c r="P1644" i="14" s="1"/>
  <c r="N476" i="14"/>
  <c r="O476" i="14" s="1"/>
  <c r="P476" i="14" s="1"/>
  <c r="N477" i="14"/>
  <c r="O477" i="14" s="1"/>
  <c r="N1645" i="14"/>
  <c r="O1645" i="14" s="1"/>
  <c r="P1645" i="14" s="1"/>
  <c r="N1646" i="14"/>
  <c r="O1646" i="14" s="1"/>
  <c r="P1646" i="14" s="1"/>
  <c r="N1647" i="14"/>
  <c r="O1647" i="14" s="1"/>
  <c r="P1647" i="14" s="1"/>
  <c r="N1648" i="14"/>
  <c r="O1648" i="14" s="1"/>
  <c r="P1648" i="14" s="1"/>
  <c r="N1649" i="14"/>
  <c r="O1649" i="14" s="1"/>
  <c r="N1650" i="14"/>
  <c r="O1650" i="14" s="1"/>
  <c r="P1650" i="14" s="1"/>
  <c r="N1651" i="14"/>
  <c r="O1651" i="14" s="1"/>
  <c r="P1651" i="14" s="1"/>
  <c r="N478" i="14"/>
  <c r="O478" i="14" s="1"/>
  <c r="P478" i="14" s="1"/>
  <c r="N1652" i="14"/>
  <c r="O1652" i="14" s="1"/>
  <c r="P1652" i="14" s="1"/>
  <c r="N479" i="14"/>
  <c r="O479" i="14" s="1"/>
  <c r="P479" i="14" s="1"/>
  <c r="N1653" i="14"/>
  <c r="O1653" i="14" s="1"/>
  <c r="P1653" i="14" s="1"/>
  <c r="N1654" i="14"/>
  <c r="O1654" i="14" s="1"/>
  <c r="N482" i="14"/>
  <c r="O482" i="14" s="1"/>
  <c r="N483" i="14"/>
  <c r="O483" i="14" s="1"/>
  <c r="P483" i="14" s="1"/>
  <c r="N1655" i="14"/>
  <c r="O1655" i="14" s="1"/>
  <c r="P1655" i="14" s="1"/>
  <c r="N1656" i="14"/>
  <c r="O1656" i="14" s="1"/>
  <c r="P1656" i="14" s="1"/>
  <c r="N1657" i="14"/>
  <c r="O1657" i="14" s="1"/>
  <c r="P1657" i="14" s="1"/>
  <c r="N1658" i="14"/>
  <c r="O1658" i="14" s="1"/>
  <c r="P1658" i="14" s="1"/>
  <c r="N1659" i="14"/>
  <c r="O1659" i="14" s="1"/>
  <c r="P1659" i="14" s="1"/>
  <c r="N1660" i="14"/>
  <c r="O1660" i="14" s="1"/>
  <c r="N1661" i="14"/>
  <c r="O1661" i="14" s="1"/>
  <c r="P1661" i="14" s="1"/>
  <c r="N1662" i="14"/>
  <c r="O1662" i="14" s="1"/>
  <c r="P1662" i="14" s="1"/>
  <c r="N1663" i="14"/>
  <c r="O1663" i="14" s="1"/>
  <c r="P1663" i="14" s="1"/>
  <c r="N1664" i="14"/>
  <c r="O1664" i="14" s="1"/>
  <c r="P1664" i="14" s="1"/>
  <c r="N1665" i="14"/>
  <c r="O1665" i="14" s="1"/>
  <c r="P1665" i="14" s="1"/>
  <c r="N1666" i="14"/>
  <c r="O1666" i="14" s="1"/>
  <c r="P1666" i="14" s="1"/>
  <c r="N1667" i="14"/>
  <c r="O1667" i="14" s="1"/>
  <c r="P1667" i="14" s="1"/>
  <c r="N1668" i="14"/>
  <c r="O1668" i="14" s="1"/>
  <c r="P1668" i="14" s="1"/>
  <c r="N1669" i="14"/>
  <c r="O1669" i="14" s="1"/>
  <c r="P1669" i="14" s="1"/>
  <c r="N1670" i="14"/>
  <c r="O1670" i="14" s="1"/>
  <c r="N1671" i="14"/>
  <c r="O1671" i="14" s="1"/>
  <c r="P1671" i="14" s="1"/>
  <c r="N1672" i="14"/>
  <c r="O1672" i="14" s="1"/>
  <c r="P1672" i="14" s="1"/>
  <c r="N1673" i="14"/>
  <c r="O1673" i="14" s="1"/>
  <c r="P1673" i="14" s="1"/>
  <c r="N1674" i="14"/>
  <c r="O1674" i="14" s="1"/>
  <c r="P1674" i="14" s="1"/>
  <c r="N1675" i="14"/>
  <c r="O1675" i="14" s="1"/>
  <c r="N1676" i="14"/>
  <c r="O1676" i="14" s="1"/>
  <c r="P1676" i="14" s="1"/>
  <c r="N1677" i="14"/>
  <c r="O1677" i="14" s="1"/>
  <c r="N1678" i="14"/>
  <c r="O1678" i="14" s="1"/>
  <c r="N1679" i="14"/>
  <c r="O1679" i="14" s="1"/>
  <c r="P1679" i="14" s="1"/>
  <c r="N1680" i="14"/>
  <c r="O1680" i="14" s="1"/>
  <c r="P1680" i="14" s="1"/>
  <c r="N1681" i="14"/>
  <c r="O1681" i="14" s="1"/>
  <c r="P1681" i="14" s="1"/>
  <c r="N1682" i="14"/>
  <c r="O1682" i="14" s="1"/>
  <c r="P1682" i="14" s="1"/>
  <c r="N1683" i="14"/>
  <c r="O1683" i="14" s="1"/>
  <c r="P1683" i="14" s="1"/>
  <c r="N1684" i="14"/>
  <c r="O1684" i="14" s="1"/>
  <c r="P1684" i="14" s="1"/>
  <c r="N1685" i="14"/>
  <c r="O1685" i="14" s="1"/>
  <c r="P1685" i="14" s="1"/>
  <c r="N1686" i="14"/>
  <c r="O1686" i="14" s="1"/>
  <c r="P1686" i="14" s="1"/>
  <c r="N1687" i="14"/>
  <c r="O1687" i="14" s="1"/>
  <c r="P1687" i="14" s="1"/>
  <c r="N1688" i="14"/>
  <c r="O1688" i="14" s="1"/>
  <c r="P1688" i="14" s="1"/>
  <c r="N1689" i="14"/>
  <c r="O1689" i="14" s="1"/>
  <c r="P1689" i="14" s="1"/>
  <c r="N1690" i="14"/>
  <c r="O1690" i="14" s="1"/>
  <c r="N1691" i="14"/>
  <c r="O1691" i="14" s="1"/>
  <c r="P1691" i="14" s="1"/>
  <c r="N1692" i="14"/>
  <c r="O1692" i="14" s="1"/>
  <c r="P1692" i="14" s="1"/>
  <c r="N1693" i="14"/>
  <c r="O1693" i="14" s="1"/>
  <c r="P1693" i="14" s="1"/>
  <c r="N1694" i="14"/>
  <c r="O1694" i="14" s="1"/>
  <c r="P1694" i="14" s="1"/>
  <c r="N1695" i="14"/>
  <c r="O1695" i="14" s="1"/>
  <c r="P1695" i="14" s="1"/>
  <c r="N1696" i="14"/>
  <c r="O1696" i="14" s="1"/>
  <c r="P1696" i="14" s="1"/>
  <c r="N1697" i="14"/>
  <c r="O1697" i="14" s="1"/>
  <c r="P1697" i="14" s="1"/>
  <c r="N1698" i="14"/>
  <c r="O1698" i="14" s="1"/>
  <c r="P1698" i="14" s="1"/>
  <c r="N1699" i="14"/>
  <c r="O1699" i="14" s="1"/>
  <c r="P1699" i="14" s="1"/>
  <c r="N1700" i="14"/>
  <c r="O1700" i="14" s="1"/>
  <c r="P1700" i="14" s="1"/>
  <c r="N1701" i="14"/>
  <c r="O1701" i="14" s="1"/>
  <c r="P1701" i="14" s="1"/>
  <c r="N1702" i="14"/>
  <c r="O1702" i="14" s="1"/>
  <c r="N1703" i="14"/>
  <c r="O1703" i="14" s="1"/>
  <c r="P1703" i="14" s="1"/>
  <c r="N1704" i="14"/>
  <c r="O1704" i="14" s="1"/>
  <c r="P1704" i="14" s="1"/>
  <c r="N1705" i="14"/>
  <c r="O1705" i="14" s="1"/>
  <c r="P1705" i="14" s="1"/>
  <c r="N1706" i="14"/>
  <c r="O1706" i="14" s="1"/>
  <c r="P1706" i="14" s="1"/>
  <c r="N1707" i="14"/>
  <c r="O1707" i="14" s="1"/>
  <c r="P1707" i="14" s="1"/>
  <c r="N1708" i="14"/>
  <c r="O1708" i="14" s="1"/>
  <c r="P1708" i="14" s="1"/>
  <c r="N1709" i="14"/>
  <c r="O1709" i="14" s="1"/>
  <c r="P1709" i="14" s="1"/>
  <c r="N1710" i="14"/>
  <c r="O1710" i="14" s="1"/>
  <c r="P1710" i="14" s="1"/>
  <c r="N1711" i="14"/>
  <c r="O1711" i="14" s="1"/>
  <c r="P1711" i="14" s="1"/>
  <c r="N1712" i="14"/>
  <c r="O1712" i="14" s="1"/>
  <c r="P1712" i="14" s="1"/>
  <c r="N1713" i="14"/>
  <c r="O1713" i="14" s="1"/>
  <c r="P1713" i="14" s="1"/>
  <c r="N1714" i="14"/>
  <c r="O1714" i="14" s="1"/>
  <c r="P1714" i="14" s="1"/>
  <c r="N1715" i="14"/>
  <c r="O1715" i="14" s="1"/>
  <c r="P1715" i="14" s="1"/>
  <c r="N1716" i="14"/>
  <c r="O1716" i="14" s="1"/>
  <c r="P1716" i="14" s="1"/>
  <c r="N490" i="14"/>
  <c r="O490" i="14" s="1"/>
  <c r="P490" i="14" s="1"/>
  <c r="N491" i="14"/>
  <c r="O491" i="14" s="1"/>
  <c r="P491" i="14" s="1"/>
  <c r="N1717" i="14"/>
  <c r="O1717" i="14" s="1"/>
  <c r="P1717" i="14" s="1"/>
  <c r="N1718" i="14"/>
  <c r="O1718" i="14" s="1"/>
  <c r="P1718" i="14" s="1"/>
  <c r="N1719" i="14"/>
  <c r="O1719" i="14" s="1"/>
  <c r="P1719" i="14" s="1"/>
  <c r="N1720" i="14"/>
  <c r="O1720" i="14" s="1"/>
  <c r="P1720" i="14" s="1"/>
  <c r="N1721" i="14"/>
  <c r="O1721" i="14" s="1"/>
  <c r="P1721" i="14" s="1"/>
  <c r="N1722" i="14"/>
  <c r="O1722" i="14" s="1"/>
  <c r="P1722" i="14" s="1"/>
  <c r="N1723" i="14"/>
  <c r="O1723" i="14" s="1"/>
  <c r="P1723" i="14" s="1"/>
  <c r="N1724" i="14"/>
  <c r="O1724" i="14" s="1"/>
  <c r="P1724" i="14" s="1"/>
  <c r="N1725" i="14"/>
  <c r="O1725" i="14" s="1"/>
  <c r="P1725" i="14" s="1"/>
  <c r="N1726" i="14"/>
  <c r="O1726" i="14" s="1"/>
  <c r="P1726" i="14" s="1"/>
  <c r="N1729" i="14"/>
  <c r="O1729" i="14" s="1"/>
  <c r="P1729" i="14" s="1"/>
  <c r="N1730" i="14"/>
  <c r="O1730" i="14" s="1"/>
  <c r="P1730" i="14" s="1"/>
  <c r="N1731" i="14"/>
  <c r="O1731" i="14" s="1"/>
  <c r="P1731" i="14" s="1"/>
  <c r="N1732" i="14"/>
  <c r="O1732" i="14" s="1"/>
  <c r="P1732" i="14" s="1"/>
  <c r="N1733" i="14"/>
  <c r="O1733" i="14" s="1"/>
  <c r="P1733" i="14" s="1"/>
  <c r="N1734" i="14"/>
  <c r="O1734" i="14" s="1"/>
  <c r="N1735" i="14"/>
  <c r="O1735" i="14" s="1"/>
  <c r="P1735" i="14" s="1"/>
  <c r="N1736" i="14"/>
  <c r="O1736" i="14" s="1"/>
  <c r="P1736" i="14" s="1"/>
  <c r="N1737" i="14"/>
  <c r="O1737" i="14" s="1"/>
  <c r="P1737" i="14" s="1"/>
  <c r="N1738" i="14"/>
  <c r="O1738" i="14" s="1"/>
  <c r="P1738" i="14" s="1"/>
  <c r="N492" i="14"/>
  <c r="O492" i="14" s="1"/>
  <c r="P492" i="14" s="1"/>
  <c r="N493" i="14"/>
  <c r="O493" i="14" s="1"/>
  <c r="P493" i="14" s="1"/>
  <c r="N1739" i="14"/>
  <c r="O1739" i="14" s="1"/>
  <c r="P1739" i="14" s="1"/>
  <c r="N1740" i="14"/>
  <c r="O1740" i="14" s="1"/>
  <c r="N1741" i="14"/>
  <c r="O1741" i="14" s="1"/>
  <c r="P1741" i="14" s="1"/>
  <c r="N1742" i="14"/>
  <c r="O1742" i="14" s="1"/>
  <c r="P1742" i="14" s="1"/>
  <c r="N1743" i="14"/>
  <c r="O1743" i="14" s="1"/>
  <c r="P1743" i="14" s="1"/>
  <c r="N1744" i="14"/>
  <c r="O1744" i="14" s="1"/>
  <c r="N1745" i="14"/>
  <c r="O1745" i="14" s="1"/>
  <c r="P1745" i="14" s="1"/>
  <c r="N1746" i="14"/>
  <c r="O1746" i="14" s="1"/>
  <c r="P1746" i="14" s="1"/>
  <c r="N1747" i="14"/>
  <c r="O1747" i="14" s="1"/>
  <c r="P1747" i="14" s="1"/>
  <c r="N1748" i="14"/>
  <c r="O1748" i="14" s="1"/>
  <c r="P1748" i="14" s="1"/>
  <c r="N1749" i="14"/>
  <c r="O1749" i="14" s="1"/>
  <c r="P1749" i="14" s="1"/>
  <c r="N1750" i="14"/>
  <c r="O1750" i="14" s="1"/>
  <c r="N1751" i="14"/>
  <c r="O1751" i="14" s="1"/>
  <c r="P1751" i="14" s="1"/>
  <c r="N1752" i="14"/>
  <c r="O1752" i="14" s="1"/>
  <c r="P1752" i="14" s="1"/>
  <c r="N1753" i="14"/>
  <c r="O1753" i="14" s="1"/>
  <c r="P1753" i="14" s="1"/>
  <c r="N1754" i="14"/>
  <c r="O1754" i="14" s="1"/>
  <c r="P1754" i="14" s="1"/>
  <c r="N1755" i="14"/>
  <c r="O1755" i="14" s="1"/>
  <c r="P1755" i="14" s="1"/>
  <c r="N1756" i="14"/>
  <c r="O1756" i="14" s="1"/>
  <c r="P1756" i="14" s="1"/>
  <c r="N1757" i="14"/>
  <c r="O1757" i="14" s="1"/>
  <c r="P1757" i="14" s="1"/>
  <c r="N1758" i="14"/>
  <c r="O1758" i="14" s="1"/>
  <c r="P1758" i="14" s="1"/>
  <c r="N1759" i="14"/>
  <c r="O1759" i="14" s="1"/>
  <c r="P1759" i="14" s="1"/>
  <c r="N1760" i="14"/>
  <c r="O1760" i="14" s="1"/>
  <c r="P1760" i="14" s="1"/>
  <c r="N1761" i="14"/>
  <c r="O1761" i="14" s="1"/>
  <c r="P1761" i="14" s="1"/>
  <c r="N1762" i="14"/>
  <c r="O1762" i="14" s="1"/>
  <c r="P1762" i="14" s="1"/>
  <c r="N1763" i="14"/>
  <c r="O1763" i="14" s="1"/>
  <c r="P1763" i="14" s="1"/>
  <c r="N1764" i="14"/>
  <c r="O1764" i="14" s="1"/>
  <c r="P1764" i="14" s="1"/>
  <c r="N1765" i="14"/>
  <c r="O1765" i="14" s="1"/>
  <c r="P1765" i="14" s="1"/>
  <c r="N1766" i="14"/>
  <c r="O1766" i="14" s="1"/>
  <c r="P1766" i="14" s="1"/>
  <c r="N1767" i="14"/>
  <c r="O1767" i="14" s="1"/>
  <c r="P1767" i="14" s="1"/>
  <c r="N1768" i="14"/>
  <c r="O1768" i="14" s="1"/>
  <c r="P1768" i="14" s="1"/>
  <c r="N1769" i="14"/>
  <c r="O1769" i="14" s="1"/>
  <c r="P1769" i="14" s="1"/>
  <c r="N1770" i="14"/>
  <c r="O1770" i="14" s="1"/>
  <c r="P1770" i="14" s="1"/>
  <c r="N1771" i="14"/>
  <c r="O1771" i="14" s="1"/>
  <c r="P1771" i="14" s="1"/>
  <c r="N1772" i="14"/>
  <c r="O1772" i="14" s="1"/>
  <c r="P1772" i="14" s="1"/>
  <c r="N1773" i="14"/>
  <c r="O1773" i="14" s="1"/>
  <c r="P1773" i="14" s="1"/>
  <c r="N1774" i="14"/>
  <c r="O1774" i="14" s="1"/>
  <c r="P1774" i="14" s="1"/>
  <c r="N1775" i="14"/>
  <c r="O1775" i="14" s="1"/>
  <c r="P1775" i="14" s="1"/>
  <c r="N1776" i="14"/>
  <c r="O1776" i="14" s="1"/>
  <c r="P1776" i="14" s="1"/>
  <c r="N1777" i="14"/>
  <c r="O1777" i="14" s="1"/>
  <c r="P1777" i="14" s="1"/>
  <c r="N1778" i="14"/>
  <c r="O1778" i="14" s="1"/>
  <c r="P1778" i="14" s="1"/>
  <c r="N1779" i="14"/>
  <c r="O1779" i="14" s="1"/>
  <c r="P1779" i="14" s="1"/>
  <c r="N1780" i="14"/>
  <c r="O1780" i="14" s="1"/>
  <c r="N1781" i="14"/>
  <c r="O1781" i="14" s="1"/>
  <c r="P1781" i="14" s="1"/>
  <c r="N1782" i="14"/>
  <c r="O1782" i="14" s="1"/>
  <c r="P1782" i="14" s="1"/>
  <c r="N1783" i="14"/>
  <c r="O1783" i="14" s="1"/>
  <c r="P1783" i="14" s="1"/>
  <c r="N1784" i="14"/>
  <c r="O1784" i="14" s="1"/>
  <c r="P1784" i="14" s="1"/>
  <c r="N1785" i="14"/>
  <c r="O1785" i="14" s="1"/>
  <c r="P1785" i="14" s="1"/>
  <c r="N1786" i="14"/>
  <c r="O1786" i="14" s="1"/>
  <c r="P1786" i="14" s="1"/>
  <c r="N1787" i="14"/>
  <c r="O1787" i="14" s="1"/>
  <c r="P1787" i="14" s="1"/>
  <c r="N1788" i="14"/>
  <c r="O1788" i="14" s="1"/>
  <c r="P1788" i="14" s="1"/>
  <c r="N1793" i="14"/>
  <c r="O1793" i="14" s="1"/>
  <c r="P1793" i="14" s="1"/>
  <c r="N1794" i="14"/>
  <c r="O1794" i="14" s="1"/>
  <c r="P1794" i="14" s="1"/>
  <c r="N1795" i="14"/>
  <c r="O1795" i="14" s="1"/>
  <c r="P1795" i="14" s="1"/>
  <c r="N1796" i="14"/>
  <c r="O1796" i="14" s="1"/>
  <c r="P1796" i="14" s="1"/>
  <c r="N1797" i="14"/>
  <c r="O1797" i="14" s="1"/>
  <c r="P1797" i="14" s="1"/>
  <c r="N1798" i="14"/>
  <c r="O1798" i="14" s="1"/>
  <c r="P1798" i="14" s="1"/>
  <c r="N1799" i="14"/>
  <c r="O1799" i="14" s="1"/>
  <c r="P1799" i="14" s="1"/>
  <c r="N1800" i="14"/>
  <c r="O1800" i="14" s="1"/>
  <c r="P1800" i="14" s="1"/>
  <c r="N1801" i="14"/>
  <c r="O1801" i="14" s="1"/>
  <c r="P1801" i="14" s="1"/>
  <c r="N1802" i="14"/>
  <c r="O1802" i="14" s="1"/>
  <c r="P1802" i="14" s="1"/>
  <c r="N1803" i="14"/>
  <c r="O1803" i="14" s="1"/>
  <c r="P1803" i="14" s="1"/>
  <c r="N1804" i="14"/>
  <c r="O1804" i="14" s="1"/>
  <c r="P1804" i="14" s="1"/>
  <c r="N1805" i="14"/>
  <c r="O1805" i="14" s="1"/>
  <c r="P1805" i="14" s="1"/>
  <c r="N1806" i="14"/>
  <c r="O1806" i="14" s="1"/>
  <c r="P1806" i="14" s="1"/>
  <c r="N496" i="14"/>
  <c r="O496" i="14" s="1"/>
  <c r="P496" i="14" s="1"/>
  <c r="N497" i="14"/>
  <c r="O497" i="14" s="1"/>
  <c r="N1807" i="14"/>
  <c r="O1807" i="14" s="1"/>
  <c r="P1807" i="14" s="1"/>
  <c r="N1808" i="14"/>
  <c r="O1808" i="14" s="1"/>
  <c r="P1808" i="14" s="1"/>
  <c r="N1809" i="14"/>
  <c r="O1809" i="14" s="1"/>
  <c r="P1809" i="14" s="1"/>
  <c r="N1810" i="14"/>
  <c r="O1810" i="14" s="1"/>
  <c r="P1810" i="14" s="1"/>
  <c r="N1811" i="14"/>
  <c r="O1811" i="14" s="1"/>
  <c r="P1811" i="14" s="1"/>
  <c r="N1812" i="14"/>
  <c r="O1812" i="14" s="1"/>
  <c r="P1812" i="14" s="1"/>
  <c r="N1813" i="14"/>
  <c r="O1813" i="14" s="1"/>
  <c r="P1813" i="14" s="1"/>
  <c r="N1814" i="14"/>
  <c r="O1814" i="14" s="1"/>
  <c r="P1814" i="14" s="1"/>
  <c r="N1815" i="14"/>
  <c r="O1815" i="14" s="1"/>
  <c r="P1815" i="14" s="1"/>
  <c r="N1816" i="14"/>
  <c r="O1816" i="14" s="1"/>
  <c r="P1816" i="14" s="1"/>
  <c r="N1819" i="14"/>
  <c r="O1819" i="14" s="1"/>
  <c r="P1819" i="14" s="1"/>
  <c r="N1820" i="14"/>
  <c r="O1820" i="14" s="1"/>
  <c r="P1820" i="14" s="1"/>
  <c r="N1821" i="14"/>
  <c r="O1821" i="14" s="1"/>
  <c r="P1821" i="14" s="1"/>
  <c r="N1822" i="14"/>
  <c r="O1822" i="14" s="1"/>
  <c r="P1822" i="14" s="1"/>
  <c r="N1823" i="14"/>
  <c r="O1823" i="14" s="1"/>
  <c r="P1823" i="14" s="1"/>
  <c r="N1824" i="14"/>
  <c r="O1824" i="14" s="1"/>
  <c r="P1824" i="14" s="1"/>
  <c r="N1825" i="14"/>
  <c r="O1825" i="14" s="1"/>
  <c r="P1825" i="14" s="1"/>
  <c r="N1826" i="14"/>
  <c r="O1826" i="14" s="1"/>
  <c r="P1826" i="14" s="1"/>
  <c r="N1827" i="14"/>
  <c r="O1827" i="14" s="1"/>
  <c r="P1827" i="14" s="1"/>
  <c r="N1828" i="14"/>
  <c r="O1828" i="14" s="1"/>
  <c r="P1828" i="14" s="1"/>
  <c r="N1829" i="14"/>
  <c r="O1829" i="14" s="1"/>
  <c r="P1829" i="14" s="1"/>
  <c r="N1830" i="14"/>
  <c r="O1830" i="14" s="1"/>
  <c r="P1830" i="14" s="1"/>
  <c r="N1833" i="14"/>
  <c r="O1833" i="14" s="1"/>
  <c r="P1833" i="14" s="1"/>
  <c r="N1834" i="14"/>
  <c r="O1834" i="14" s="1"/>
  <c r="P1834" i="14" s="1"/>
  <c r="N502" i="14"/>
  <c r="O502" i="14" s="1"/>
  <c r="P502" i="14" s="1"/>
  <c r="N503" i="14"/>
  <c r="O503" i="14" s="1"/>
  <c r="N1835" i="14"/>
  <c r="O1835" i="14" s="1"/>
  <c r="P1835" i="14" s="1"/>
  <c r="N1836" i="14"/>
  <c r="O1836" i="14" s="1"/>
  <c r="P1836" i="14" s="1"/>
  <c r="N1837" i="14"/>
  <c r="O1837" i="14" s="1"/>
  <c r="P1837" i="14" s="1"/>
  <c r="N1838" i="14"/>
  <c r="O1838" i="14" s="1"/>
  <c r="P1838" i="14" s="1"/>
  <c r="N1839" i="14"/>
  <c r="O1839" i="14" s="1"/>
  <c r="P1839" i="14" s="1"/>
  <c r="N1840" i="14"/>
  <c r="O1840" i="14" s="1"/>
  <c r="P1840" i="14" s="1"/>
  <c r="N1841" i="14"/>
  <c r="O1841" i="14" s="1"/>
  <c r="P1841" i="14" s="1"/>
  <c r="N1842" i="14"/>
  <c r="O1842" i="14" s="1"/>
  <c r="P1842" i="14" s="1"/>
  <c r="N1843" i="14"/>
  <c r="O1843" i="14" s="1"/>
  <c r="P1843" i="14" s="1"/>
  <c r="N1844" i="14"/>
  <c r="O1844" i="14" s="1"/>
  <c r="P1844" i="14" s="1"/>
  <c r="N1845" i="14"/>
  <c r="O1845" i="14" s="1"/>
  <c r="P1845" i="14" s="1"/>
  <c r="N1846" i="14"/>
  <c r="O1846" i="14" s="1"/>
  <c r="P1846" i="14" s="1"/>
  <c r="N1847" i="14"/>
  <c r="O1847" i="14" s="1"/>
  <c r="N1848" i="14"/>
  <c r="O1848" i="14" s="1"/>
  <c r="P1848" i="14" s="1"/>
  <c r="N1849" i="14"/>
  <c r="O1849" i="14" s="1"/>
  <c r="P1849" i="14" s="1"/>
  <c r="N1850" i="14"/>
  <c r="O1850" i="14" s="1"/>
  <c r="P1850" i="14" s="1"/>
  <c r="N1851" i="14"/>
  <c r="O1851" i="14" s="1"/>
  <c r="P1851" i="14" s="1"/>
  <c r="N1852" i="14"/>
  <c r="O1852" i="14" s="1"/>
  <c r="P1852" i="14" s="1"/>
  <c r="N1853" i="14"/>
  <c r="O1853" i="14" s="1"/>
  <c r="P1853" i="14" s="1"/>
  <c r="N1854" i="14"/>
  <c r="O1854" i="14" s="1"/>
  <c r="P1854" i="14" s="1"/>
  <c r="N1855" i="14"/>
  <c r="O1855" i="14" s="1"/>
  <c r="P1855" i="14" s="1"/>
  <c r="N1856" i="14"/>
  <c r="O1856" i="14" s="1"/>
  <c r="P1856" i="14" s="1"/>
  <c r="N1857" i="14"/>
  <c r="O1857" i="14" s="1"/>
  <c r="P1857" i="14" s="1"/>
  <c r="N1858" i="14"/>
  <c r="O1858" i="14" s="1"/>
  <c r="P1858" i="14" s="1"/>
  <c r="N1859" i="14"/>
  <c r="O1859" i="14" s="1"/>
  <c r="P1859" i="14" s="1"/>
  <c r="N1860" i="14"/>
  <c r="O1860" i="14" s="1"/>
  <c r="P1860" i="14" s="1"/>
  <c r="N1861" i="14"/>
  <c r="O1861" i="14" s="1"/>
  <c r="P1861" i="14" s="1"/>
  <c r="N1862" i="14"/>
  <c r="O1862" i="14" s="1"/>
  <c r="P1862" i="14" s="1"/>
  <c r="N1863" i="14"/>
  <c r="O1863" i="14" s="1"/>
  <c r="P1863" i="14" s="1"/>
  <c r="N1864" i="14"/>
  <c r="O1864" i="14" s="1"/>
  <c r="P1864" i="14" s="1"/>
  <c r="N1865" i="14"/>
  <c r="O1865" i="14" s="1"/>
  <c r="P1865" i="14" s="1"/>
  <c r="N1866" i="14"/>
  <c r="O1866" i="14" s="1"/>
  <c r="N1867" i="14"/>
  <c r="O1867" i="14" s="1"/>
  <c r="P1867" i="14" s="1"/>
  <c r="N1868" i="14"/>
  <c r="O1868" i="14" s="1"/>
  <c r="P1868" i="14" s="1"/>
  <c r="N1869" i="14"/>
  <c r="O1869" i="14" s="1"/>
  <c r="P1869" i="14" s="1"/>
  <c r="N1870" i="14"/>
  <c r="O1870" i="14" s="1"/>
  <c r="P1870" i="14" s="1"/>
  <c r="N1871" i="14"/>
  <c r="O1871" i="14" s="1"/>
  <c r="P1871" i="14" s="1"/>
  <c r="N1872" i="14"/>
  <c r="O1872" i="14" s="1"/>
  <c r="P1872" i="14" s="1"/>
  <c r="N512" i="14"/>
  <c r="O512" i="14" s="1"/>
  <c r="P512" i="14" s="1"/>
  <c r="N513" i="14"/>
  <c r="O513" i="14" s="1"/>
  <c r="N1873" i="14"/>
  <c r="O1873" i="14" s="1"/>
  <c r="P1873" i="14" s="1"/>
  <c r="N1874" i="14"/>
  <c r="O1874" i="14" s="1"/>
  <c r="P1874" i="14" s="1"/>
  <c r="N1875" i="14"/>
  <c r="O1875" i="14" s="1"/>
  <c r="P1875" i="14" s="1"/>
  <c r="N1876" i="14"/>
  <c r="O1876" i="14" s="1"/>
  <c r="P1876" i="14" s="1"/>
  <c r="N1877" i="14"/>
  <c r="O1877" i="14" s="1"/>
  <c r="P1877" i="14" s="1"/>
  <c r="N1878" i="14"/>
  <c r="O1878" i="14" s="1"/>
  <c r="P1878" i="14" s="1"/>
  <c r="N1879" i="14"/>
  <c r="O1879" i="14" s="1"/>
  <c r="P1879" i="14" s="1"/>
  <c r="N1880" i="14"/>
  <c r="O1880" i="14" s="1"/>
  <c r="N1881" i="14"/>
  <c r="O1881" i="14" s="1"/>
  <c r="P1881" i="14" s="1"/>
  <c r="N1882" i="14"/>
  <c r="O1882" i="14" s="1"/>
  <c r="P1882" i="14" s="1"/>
  <c r="N1883" i="14"/>
  <c r="O1883" i="14" s="1"/>
  <c r="P1883" i="14" s="1"/>
  <c r="N1884" i="14"/>
  <c r="O1884" i="14" s="1"/>
  <c r="P1884" i="14" s="1"/>
  <c r="N519" i="14"/>
  <c r="O519" i="14" s="1"/>
  <c r="P519" i="14" s="1"/>
  <c r="N520" i="14"/>
  <c r="O520" i="14" s="1"/>
  <c r="P520" i="14" s="1"/>
  <c r="N1885" i="14"/>
  <c r="O1885" i="14" s="1"/>
  <c r="P1885" i="14" s="1"/>
  <c r="N1886" i="14"/>
  <c r="O1886" i="14" s="1"/>
  <c r="P1886" i="14" s="1"/>
  <c r="N1887" i="14"/>
  <c r="O1887" i="14" s="1"/>
  <c r="P1887" i="14" s="1"/>
  <c r="N1888" i="14"/>
  <c r="O1888" i="14" s="1"/>
  <c r="P1888" i="14" s="1"/>
  <c r="N521" i="14"/>
  <c r="O521" i="14" s="1"/>
  <c r="P521" i="14" s="1"/>
  <c r="N522" i="14"/>
  <c r="O522" i="14" s="1"/>
  <c r="P522" i="14" s="1"/>
  <c r="N1889" i="14"/>
  <c r="O1889" i="14" s="1"/>
  <c r="P1889" i="14" s="1"/>
  <c r="N1890" i="14"/>
  <c r="O1890" i="14" s="1"/>
  <c r="P1890" i="14" s="1"/>
  <c r="N1891" i="14"/>
  <c r="O1891" i="14" s="1"/>
  <c r="P1891" i="14" s="1"/>
  <c r="N1892" i="14"/>
  <c r="O1892" i="14" s="1"/>
  <c r="P1892" i="14" s="1"/>
  <c r="N1893" i="14"/>
  <c r="O1893" i="14" s="1"/>
  <c r="P1893" i="14" s="1"/>
  <c r="N1894" i="14"/>
  <c r="O1894" i="14" s="1"/>
  <c r="P1894" i="14" s="1"/>
  <c r="N1895" i="14"/>
  <c r="O1895" i="14" s="1"/>
  <c r="P1895" i="14" s="1"/>
  <c r="N1896" i="14"/>
  <c r="O1896" i="14" s="1"/>
  <c r="P1896" i="14" s="1"/>
  <c r="N1897" i="14"/>
  <c r="O1897" i="14" s="1"/>
  <c r="P1897" i="14" s="1"/>
  <c r="N1898" i="14"/>
  <c r="O1898" i="14" s="1"/>
  <c r="N525" i="14"/>
  <c r="O525" i="14" s="1"/>
  <c r="P525" i="14" s="1"/>
  <c r="N526" i="14"/>
  <c r="O526" i="14" s="1"/>
  <c r="P526" i="14" s="1"/>
  <c r="N1902" i="14"/>
  <c r="O1902" i="14" s="1"/>
  <c r="P1902" i="14" s="1"/>
  <c r="N1903" i="14"/>
  <c r="O1903" i="14" s="1"/>
  <c r="P1903" i="14" s="1"/>
  <c r="N1904" i="14"/>
  <c r="O1904" i="14" s="1"/>
  <c r="P1904" i="14" s="1"/>
  <c r="N1905" i="14"/>
  <c r="O1905" i="14" s="1"/>
  <c r="P1905" i="14" s="1"/>
  <c r="N1906" i="14"/>
  <c r="O1906" i="14" s="1"/>
  <c r="P1906" i="14" s="1"/>
  <c r="N1907" i="14"/>
  <c r="O1907" i="14" s="1"/>
  <c r="P1907" i="14" s="1"/>
  <c r="N1908" i="14"/>
  <c r="O1908" i="14" s="1"/>
  <c r="P1908" i="14" s="1"/>
  <c r="N1909" i="14"/>
  <c r="O1909" i="14" s="1"/>
  <c r="P1909" i="14" s="1"/>
  <c r="N1910" i="14"/>
  <c r="O1910" i="14" s="1"/>
  <c r="P1910" i="14" s="1"/>
  <c r="N1911" i="14"/>
  <c r="O1911" i="14" s="1"/>
  <c r="N1912" i="14"/>
  <c r="O1912" i="14" s="1"/>
  <c r="P1912" i="14" s="1"/>
  <c r="N1913" i="14"/>
  <c r="O1913" i="14" s="1"/>
  <c r="P1913" i="14" s="1"/>
  <c r="N1914" i="14"/>
  <c r="O1914" i="14" s="1"/>
  <c r="P1914" i="14" s="1"/>
  <c r="N1915" i="14"/>
  <c r="O1915" i="14" s="1"/>
  <c r="P1915" i="14" s="1"/>
  <c r="N538" i="14"/>
  <c r="O538" i="14" s="1"/>
  <c r="P538" i="14" s="1"/>
  <c r="N539" i="14"/>
  <c r="O539" i="14" s="1"/>
  <c r="P539" i="14" s="1"/>
  <c r="N1918" i="14"/>
  <c r="O1918" i="14" s="1"/>
  <c r="P1918" i="14" s="1"/>
  <c r="N1919" i="14"/>
  <c r="O1919" i="14" s="1"/>
  <c r="P1919" i="14" s="1"/>
  <c r="N544" i="14"/>
  <c r="O544" i="14" s="1"/>
  <c r="P544" i="14" s="1"/>
  <c r="N545" i="14"/>
  <c r="O545" i="14" s="1"/>
  <c r="P545" i="14" s="1"/>
  <c r="N546" i="14"/>
  <c r="O546" i="14" s="1"/>
  <c r="P546" i="14" s="1"/>
  <c r="N547" i="14"/>
  <c r="O547" i="14" s="1"/>
  <c r="P547" i="14" s="1"/>
  <c r="N1921" i="14"/>
  <c r="O1921" i="14" s="1"/>
  <c r="P1921" i="14" s="1"/>
  <c r="N1922" i="14"/>
  <c r="O1922" i="14" s="1"/>
  <c r="P1922" i="14" s="1"/>
  <c r="N548" i="14"/>
  <c r="O548" i="14" s="1"/>
  <c r="P548" i="14" s="1"/>
  <c r="N549" i="14"/>
  <c r="O549" i="14" s="1"/>
  <c r="P549" i="14" s="1"/>
  <c r="N550" i="14"/>
  <c r="O550" i="14" s="1"/>
  <c r="P550" i="14" s="1"/>
  <c r="N551" i="14"/>
  <c r="O551" i="14" s="1"/>
  <c r="P551" i="14" s="1"/>
  <c r="N552" i="14"/>
  <c r="O552" i="14" s="1"/>
  <c r="P552" i="14" s="1"/>
  <c r="N1923" i="14"/>
  <c r="O1923" i="14" s="1"/>
  <c r="P1923" i="14" s="1"/>
  <c r="N554" i="14"/>
  <c r="O554" i="14" s="1"/>
  <c r="P554" i="14" s="1"/>
  <c r="N555" i="14"/>
  <c r="O555" i="14" s="1"/>
  <c r="P555" i="14" s="1"/>
  <c r="N1924" i="14"/>
  <c r="O1924" i="14" s="1"/>
  <c r="P1924" i="14" s="1"/>
  <c r="N1925" i="14"/>
  <c r="O1925" i="14" s="1"/>
  <c r="N557" i="14"/>
  <c r="O557" i="14" s="1"/>
  <c r="P557" i="14" s="1"/>
  <c r="N1930" i="14"/>
  <c r="O1930" i="14" s="1"/>
  <c r="P1930" i="14" s="1"/>
  <c r="N1931" i="14"/>
  <c r="O1931" i="14" s="1"/>
  <c r="P1931" i="14" s="1"/>
  <c r="N1932" i="14"/>
  <c r="O1932" i="14" s="1"/>
  <c r="P1932" i="14" s="1"/>
  <c r="N1933" i="14"/>
  <c r="O1933" i="14" s="1"/>
  <c r="P1933" i="14" s="1"/>
  <c r="N566" i="14"/>
  <c r="O566" i="14" s="1"/>
  <c r="P566" i="14" s="1"/>
  <c r="N567" i="14"/>
  <c r="O567" i="14" s="1"/>
  <c r="P567" i="14" s="1"/>
  <c r="N1934" i="14"/>
  <c r="O1934" i="14" s="1"/>
  <c r="P1934" i="14" s="1"/>
  <c r="N1935" i="14"/>
  <c r="O1935" i="14" s="1"/>
  <c r="P1935" i="14" s="1"/>
  <c r="N1936" i="14"/>
  <c r="O1936" i="14" s="1"/>
  <c r="P1936" i="14" s="1"/>
  <c r="N1937" i="14"/>
  <c r="O1937" i="14" s="1"/>
  <c r="P1937" i="14" s="1"/>
  <c r="N1938" i="14"/>
  <c r="O1938" i="14" s="1"/>
  <c r="P1938" i="14" s="1"/>
  <c r="N1939" i="14"/>
  <c r="O1939" i="14" s="1"/>
  <c r="P1939" i="14" s="1"/>
  <c r="N1940" i="14"/>
  <c r="O1940" i="14" s="1"/>
  <c r="P1940" i="14" s="1"/>
  <c r="N1941" i="14"/>
  <c r="O1941" i="14" s="1"/>
  <c r="P1941" i="14" s="1"/>
  <c r="N1942" i="14"/>
  <c r="O1942" i="14" s="1"/>
  <c r="P1942" i="14" s="1"/>
  <c r="N1943" i="14"/>
  <c r="O1943" i="14" s="1"/>
  <c r="P1943" i="14" s="1"/>
  <c r="N570" i="14"/>
  <c r="O570" i="14" s="1"/>
  <c r="P570" i="14" s="1"/>
  <c r="N571" i="14"/>
  <c r="O571" i="14" s="1"/>
  <c r="P571" i="14" s="1"/>
  <c r="N572" i="14"/>
  <c r="O572" i="14" s="1"/>
  <c r="P572" i="14" s="1"/>
  <c r="N573" i="14"/>
  <c r="O573" i="14" s="1"/>
  <c r="P573" i="14" s="1"/>
  <c r="N1944" i="14"/>
  <c r="O1944" i="14" s="1"/>
  <c r="P1944" i="14" s="1"/>
  <c r="N1945" i="14"/>
  <c r="O1945" i="14" s="1"/>
  <c r="P1945" i="14" s="1"/>
  <c r="N1946" i="14"/>
  <c r="O1946" i="14" s="1"/>
  <c r="P1946" i="14" s="1"/>
  <c r="N1947" i="14"/>
  <c r="O1947" i="14" s="1"/>
  <c r="P1947" i="14" s="1"/>
  <c r="N1948" i="14"/>
  <c r="O1948" i="14" s="1"/>
  <c r="P1948" i="14" s="1"/>
  <c r="N1949" i="14"/>
  <c r="O1949" i="14" s="1"/>
  <c r="P1949" i="14" s="1"/>
  <c r="N574" i="14"/>
  <c r="O574" i="14" s="1"/>
  <c r="N575" i="14"/>
  <c r="O575" i="14" s="1"/>
  <c r="P575" i="14" s="1"/>
  <c r="N1953" i="14"/>
  <c r="O1953" i="14" s="1"/>
  <c r="P1953" i="14" s="1"/>
  <c r="N1954" i="14"/>
  <c r="O1954" i="14" s="1"/>
  <c r="P1954" i="14" s="1"/>
  <c r="N1955" i="14"/>
  <c r="O1955" i="14" s="1"/>
  <c r="P1955" i="14" s="1"/>
  <c r="N1956" i="14"/>
  <c r="O1956" i="14" s="1"/>
  <c r="P1956" i="14" s="1"/>
  <c r="N1957" i="14"/>
  <c r="O1957" i="14" s="1"/>
  <c r="P1957" i="14" s="1"/>
  <c r="N1958" i="14"/>
  <c r="O1958" i="14" s="1"/>
  <c r="P1958" i="14" s="1"/>
  <c r="N1959" i="14"/>
  <c r="O1959" i="14" s="1"/>
  <c r="P1959" i="14" s="1"/>
  <c r="N1960" i="14"/>
  <c r="O1960" i="14" s="1"/>
  <c r="P1960" i="14" s="1"/>
  <c r="N1961" i="14"/>
  <c r="O1961" i="14" s="1"/>
  <c r="P1961" i="14" s="1"/>
  <c r="N1962" i="14"/>
  <c r="O1962" i="14" s="1"/>
  <c r="P1962" i="14" s="1"/>
  <c r="N1963" i="14"/>
  <c r="O1963" i="14" s="1"/>
  <c r="P1963" i="14" s="1"/>
  <c r="N1964" i="14"/>
  <c r="O1964" i="14" s="1"/>
  <c r="P1964" i="14" s="1"/>
  <c r="N1965" i="14"/>
  <c r="O1965" i="14" s="1"/>
  <c r="P1965" i="14" s="1"/>
  <c r="N1966" i="14"/>
  <c r="O1966" i="14" s="1"/>
  <c r="P1966" i="14" s="1"/>
  <c r="N583" i="14"/>
  <c r="O583" i="14" s="1"/>
  <c r="P583" i="14" s="1"/>
  <c r="N584" i="14"/>
  <c r="O584" i="14" s="1"/>
  <c r="P584" i="14" s="1"/>
  <c r="N1967" i="14"/>
  <c r="O1967" i="14" s="1"/>
  <c r="P1967" i="14" s="1"/>
  <c r="N1968" i="14"/>
  <c r="O1968" i="14" s="1"/>
  <c r="P1968" i="14" s="1"/>
  <c r="N1969" i="14"/>
  <c r="O1969" i="14" s="1"/>
  <c r="P1969" i="14" s="1"/>
  <c r="N1970" i="14"/>
  <c r="O1970" i="14" s="1"/>
  <c r="P1970" i="14" s="1"/>
  <c r="N585" i="14"/>
  <c r="O585" i="14" s="1"/>
  <c r="P585" i="14" s="1"/>
  <c r="N586" i="14"/>
  <c r="O586" i="14" s="1"/>
  <c r="P586" i="14" s="1"/>
  <c r="N587" i="14"/>
  <c r="O587" i="14" s="1"/>
  <c r="P587" i="14" s="1"/>
  <c r="N588" i="14"/>
  <c r="O588" i="14" s="1"/>
  <c r="P588" i="14" s="1"/>
  <c r="N1971" i="14"/>
  <c r="O1971" i="14" s="1"/>
  <c r="P1971" i="14" s="1"/>
  <c r="N1972" i="14"/>
  <c r="O1972" i="14" s="1"/>
  <c r="P1972" i="14" s="1"/>
  <c r="N1973" i="14"/>
  <c r="O1973" i="14" s="1"/>
  <c r="P1973" i="14" s="1"/>
  <c r="N1974" i="14"/>
  <c r="O1974" i="14" s="1"/>
  <c r="P1974" i="14" s="1"/>
  <c r="N591" i="14"/>
  <c r="O591" i="14" s="1"/>
  <c r="P591" i="14" s="1"/>
  <c r="N592" i="14"/>
  <c r="O592" i="14" s="1"/>
  <c r="P592" i="14" s="1"/>
  <c r="N1975" i="14"/>
  <c r="O1975" i="14" s="1"/>
  <c r="P1975" i="14" s="1"/>
  <c r="N1976" i="14"/>
  <c r="O1976" i="14" s="1"/>
  <c r="P1976" i="14" s="1"/>
  <c r="N1977" i="14"/>
  <c r="O1977" i="14" s="1"/>
  <c r="P1977" i="14" s="1"/>
  <c r="N1978" i="14"/>
  <c r="O1978" i="14" s="1"/>
  <c r="P1978" i="14" s="1"/>
  <c r="N593" i="14"/>
  <c r="O593" i="14" s="1"/>
  <c r="P593" i="14" s="1"/>
  <c r="N594" i="14"/>
  <c r="O594" i="14" s="1"/>
  <c r="P594" i="14" s="1"/>
  <c r="N1979" i="14"/>
  <c r="O1979" i="14" s="1"/>
  <c r="P1979" i="14" s="1"/>
  <c r="N1980" i="14"/>
  <c r="O1980" i="14" s="1"/>
  <c r="P1980" i="14" s="1"/>
  <c r="N1981" i="14"/>
  <c r="O1981" i="14" s="1"/>
  <c r="P1981" i="14" s="1"/>
  <c r="N1982" i="14"/>
  <c r="O1982" i="14" s="1"/>
  <c r="P1982" i="14" s="1"/>
  <c r="N597" i="14"/>
  <c r="O597" i="14" s="1"/>
  <c r="P597" i="14" s="1"/>
  <c r="N598" i="14"/>
  <c r="O598" i="14" s="1"/>
  <c r="P598" i="14" s="1"/>
  <c r="N1983" i="14"/>
  <c r="O1983" i="14" s="1"/>
  <c r="P1983" i="14" s="1"/>
  <c r="N1984" i="14"/>
  <c r="O1984" i="14" s="1"/>
  <c r="P1984" i="14" s="1"/>
  <c r="N599" i="14"/>
  <c r="O599" i="14" s="1"/>
  <c r="P599" i="14" s="1"/>
  <c r="N600" i="14"/>
  <c r="O600" i="14" s="1"/>
  <c r="P600" i="14" s="1"/>
  <c r="N1985" i="14"/>
  <c r="O1985" i="14" s="1"/>
  <c r="P1985" i="14" s="1"/>
  <c r="N1986" i="14"/>
  <c r="O1986" i="14" s="1"/>
  <c r="P1986" i="14" s="1"/>
  <c r="N1987" i="14"/>
  <c r="O1987" i="14" s="1"/>
  <c r="P1987" i="14" s="1"/>
  <c r="N1989" i="14"/>
  <c r="O1989" i="14" s="1"/>
  <c r="P1989" i="14" s="1"/>
  <c r="N1991" i="14"/>
  <c r="O1991" i="14" s="1"/>
  <c r="P1991" i="14" s="1"/>
  <c r="N1992" i="14"/>
  <c r="O1992" i="14" s="1"/>
  <c r="P1992" i="14" s="1"/>
  <c r="N1993" i="14"/>
  <c r="O1993" i="14" s="1"/>
  <c r="P1993" i="14" s="1"/>
  <c r="N1994" i="14"/>
  <c r="O1994" i="14" s="1"/>
  <c r="P1994" i="14" s="1"/>
  <c r="N1995" i="14"/>
  <c r="O1995" i="14" s="1"/>
  <c r="P1995" i="14" s="1"/>
  <c r="N1996" i="14"/>
  <c r="O1996" i="14" s="1"/>
  <c r="P1996" i="14" s="1"/>
  <c r="N1997" i="14"/>
  <c r="O1997" i="14" s="1"/>
  <c r="P1997" i="14" s="1"/>
  <c r="N1998" i="14"/>
  <c r="O1998" i="14" s="1"/>
  <c r="P1998" i="14" s="1"/>
  <c r="N1999" i="14"/>
  <c r="O1999" i="14" s="1"/>
  <c r="P1999" i="14" s="1"/>
  <c r="N2000" i="14"/>
  <c r="O2000" i="14" s="1"/>
  <c r="P2000" i="14" s="1"/>
  <c r="N2001" i="14"/>
  <c r="O2001" i="14" s="1"/>
  <c r="P2001" i="14" s="1"/>
  <c r="N2002" i="14"/>
  <c r="O2002" i="14" s="1"/>
  <c r="P2002" i="14" s="1"/>
  <c r="N2003" i="14"/>
  <c r="O2003" i="14" s="1"/>
  <c r="P2003" i="14" s="1"/>
  <c r="N2004" i="14"/>
  <c r="O2004" i="14" s="1"/>
  <c r="P2004" i="14" s="1"/>
  <c r="N2005" i="14"/>
  <c r="O2005" i="14" s="1"/>
  <c r="P2005" i="14" s="1"/>
  <c r="N2006" i="14"/>
  <c r="O2006" i="14" s="1"/>
  <c r="P2006" i="14" s="1"/>
  <c r="N2007" i="14"/>
  <c r="O2007" i="14" s="1"/>
  <c r="P2007" i="14" s="1"/>
  <c r="N2008" i="14"/>
  <c r="O2008" i="14" s="1"/>
  <c r="P2008" i="14" s="1"/>
  <c r="N2009" i="14"/>
  <c r="O2009" i="14" s="1"/>
  <c r="P2009" i="14" s="1"/>
  <c r="N2010" i="14"/>
  <c r="O2010" i="14" s="1"/>
  <c r="P2010" i="14" s="1"/>
  <c r="N2011" i="14"/>
  <c r="O2011" i="14" s="1"/>
  <c r="P2011" i="14" s="1"/>
  <c r="N2012" i="14"/>
  <c r="O2012" i="14" s="1"/>
  <c r="P2012" i="14" s="1"/>
  <c r="N616" i="14"/>
  <c r="O616" i="14" s="1"/>
  <c r="P616" i="14" s="1"/>
  <c r="N617" i="14"/>
  <c r="O617" i="14" s="1"/>
  <c r="P617" i="14" s="1"/>
  <c r="N2015" i="14"/>
  <c r="O2015" i="14" s="1"/>
  <c r="P2015" i="14" s="1"/>
  <c r="N2016" i="14"/>
  <c r="O2016" i="14" s="1"/>
  <c r="P2016" i="14" s="1"/>
  <c r="N2017" i="14"/>
  <c r="O2017" i="14" s="1"/>
  <c r="P2017" i="14" s="1"/>
  <c r="N2018" i="14"/>
  <c r="O2018" i="14" s="1"/>
  <c r="P2018" i="14" s="1"/>
  <c r="N2019" i="14"/>
  <c r="O2019" i="14" s="1"/>
  <c r="P2019" i="14" s="1"/>
  <c r="N2020" i="14"/>
  <c r="O2020" i="14" s="1"/>
  <c r="P2020" i="14" s="1"/>
  <c r="N2021" i="14"/>
  <c r="O2021" i="14" s="1"/>
  <c r="P2021" i="14" s="1"/>
  <c r="N2022" i="14"/>
  <c r="O2022" i="14" s="1"/>
  <c r="P2022" i="14" s="1"/>
  <c r="N2023" i="14"/>
  <c r="O2023" i="14" s="1"/>
  <c r="P2023" i="14" s="1"/>
  <c r="N2024" i="14"/>
  <c r="O2024" i="14" s="1"/>
  <c r="P2024" i="14" s="1"/>
  <c r="N2025" i="14"/>
  <c r="O2025" i="14" s="1"/>
  <c r="P2025" i="14" s="1"/>
  <c r="N2026" i="14"/>
  <c r="O2026" i="14" s="1"/>
  <c r="P2026" i="14" s="1"/>
  <c r="N2027" i="14"/>
  <c r="O2027" i="14" s="1"/>
  <c r="P2027" i="14" s="1"/>
  <c r="N2028" i="14"/>
  <c r="O2028" i="14" s="1"/>
  <c r="P2028" i="14" s="1"/>
  <c r="N2029" i="14"/>
  <c r="O2029" i="14" s="1"/>
  <c r="P2029" i="14" s="1"/>
  <c r="N2030" i="14"/>
  <c r="O2030" i="14" s="1"/>
  <c r="P2030" i="14" s="1"/>
  <c r="N2031" i="14"/>
  <c r="O2031" i="14" s="1"/>
  <c r="P2031" i="14" s="1"/>
  <c r="N2032" i="14"/>
  <c r="O2032" i="14" s="1"/>
  <c r="P2032" i="14" s="1"/>
  <c r="N2033" i="14"/>
  <c r="O2033" i="14" s="1"/>
  <c r="P2033" i="14" s="1"/>
  <c r="N2034" i="14"/>
  <c r="O2034" i="14" s="1"/>
  <c r="P2034" i="14" s="1"/>
  <c r="N2035" i="14"/>
  <c r="O2035" i="14" s="1"/>
  <c r="P2035" i="14" s="1"/>
  <c r="N2036" i="14"/>
  <c r="O2036" i="14" s="1"/>
  <c r="P2036" i="14" s="1"/>
  <c r="N2037" i="14"/>
  <c r="O2037" i="14" s="1"/>
  <c r="P2037" i="14" s="1"/>
  <c r="N2038" i="14"/>
  <c r="O2038" i="14" s="1"/>
  <c r="P2038" i="14" s="1"/>
  <c r="N2039" i="14"/>
  <c r="O2039" i="14" s="1"/>
  <c r="P2039" i="14" s="1"/>
  <c r="N2040" i="14"/>
  <c r="O2040" i="14" s="1"/>
  <c r="P2040" i="14" s="1"/>
  <c r="N2041" i="14"/>
  <c r="O2041" i="14" s="1"/>
  <c r="P2041" i="14" s="1"/>
  <c r="N2042" i="14"/>
  <c r="O2042" i="14" s="1"/>
  <c r="P2042" i="14" s="1"/>
  <c r="N2043" i="14"/>
  <c r="O2043" i="14" s="1"/>
  <c r="P2043" i="14" s="1"/>
  <c r="N2044" i="14"/>
  <c r="O2044" i="14" s="1"/>
  <c r="P2044" i="14" s="1"/>
  <c r="N2045" i="14"/>
  <c r="O2045" i="14" s="1"/>
  <c r="P2045" i="14" s="1"/>
  <c r="N2046" i="14"/>
  <c r="O2046" i="14" s="1"/>
  <c r="P2046" i="14" s="1"/>
  <c r="N2047" i="14"/>
  <c r="O2047" i="14" s="1"/>
  <c r="P2047" i="14" s="1"/>
  <c r="N2048" i="14"/>
  <c r="O2048" i="14" s="1"/>
  <c r="P2048" i="14" s="1"/>
  <c r="N2049" i="14"/>
  <c r="O2049" i="14" s="1"/>
  <c r="P2049" i="14" s="1"/>
  <c r="N2050" i="14"/>
  <c r="O2050" i="14" s="1"/>
  <c r="P2050" i="14" s="1"/>
  <c r="N2051" i="14"/>
  <c r="O2051" i="14" s="1"/>
  <c r="P2051" i="14" s="1"/>
  <c r="N2052" i="14"/>
  <c r="O2052" i="14" s="1"/>
  <c r="P2052" i="14" s="1"/>
  <c r="N2053" i="14"/>
  <c r="O2053" i="14" s="1"/>
  <c r="P2053" i="14" s="1"/>
  <c r="N2054" i="14"/>
  <c r="O2054" i="14" s="1"/>
  <c r="P2054" i="14" s="1"/>
  <c r="N2055" i="14"/>
  <c r="O2055" i="14" s="1"/>
  <c r="P2055" i="14" s="1"/>
  <c r="N2056" i="14"/>
  <c r="O2056" i="14" s="1"/>
  <c r="P2056" i="14" s="1"/>
  <c r="N2057" i="14"/>
  <c r="O2057" i="14" s="1"/>
  <c r="P2057" i="14" s="1"/>
  <c r="N2058" i="14"/>
  <c r="O2058" i="14" s="1"/>
  <c r="P2058" i="14" s="1"/>
  <c r="N2059" i="14"/>
  <c r="O2059" i="14" s="1"/>
  <c r="P2059" i="14" s="1"/>
  <c r="N2060" i="14"/>
  <c r="O2060" i="14" s="1"/>
  <c r="P2060" i="14" s="1"/>
  <c r="N2061" i="14"/>
  <c r="O2061" i="14" s="1"/>
  <c r="P2061" i="14" s="1"/>
  <c r="N2062" i="14"/>
  <c r="O2062" i="14" s="1"/>
  <c r="P2062" i="14" s="1"/>
  <c r="N2063" i="14"/>
  <c r="O2063" i="14" s="1"/>
  <c r="P2063" i="14" s="1"/>
  <c r="N2064" i="14"/>
  <c r="O2064" i="14" s="1"/>
  <c r="P2064" i="14" s="1"/>
  <c r="N2065" i="14"/>
  <c r="O2065" i="14" s="1"/>
  <c r="P2065" i="14" s="1"/>
  <c r="N2066" i="14"/>
  <c r="O2066" i="14" s="1"/>
  <c r="P2066" i="14" s="1"/>
  <c r="N2067" i="14"/>
  <c r="O2067" i="14" s="1"/>
  <c r="P2067" i="14" s="1"/>
  <c r="N2068" i="14"/>
  <c r="O2068" i="14" s="1"/>
  <c r="P2068" i="14" s="1"/>
  <c r="N2070" i="14"/>
  <c r="O2070" i="14" s="1"/>
  <c r="P2070" i="14" s="1"/>
  <c r="N2071" i="14"/>
  <c r="O2071" i="14" s="1"/>
  <c r="P2071" i="14" s="1"/>
  <c r="N2072" i="14"/>
  <c r="O2072" i="14" s="1"/>
  <c r="P2072" i="14" s="1"/>
  <c r="N2073" i="14"/>
  <c r="O2073" i="14" s="1"/>
  <c r="P2073" i="14" s="1"/>
  <c r="N2074" i="14"/>
  <c r="O2074" i="14" s="1"/>
  <c r="P2074" i="14" s="1"/>
  <c r="N2075" i="14"/>
  <c r="O2075" i="14" s="1"/>
  <c r="P2075" i="14" s="1"/>
  <c r="N2076" i="14"/>
  <c r="O2076" i="14" s="1"/>
  <c r="P2076" i="14" s="1"/>
  <c r="N2077" i="14"/>
  <c r="O2077" i="14" s="1"/>
  <c r="P2077" i="14" s="1"/>
  <c r="N2078" i="14"/>
  <c r="O2078" i="14" s="1"/>
  <c r="N2079" i="14"/>
  <c r="O2079" i="14" s="1"/>
  <c r="P2079" i="14" s="1"/>
  <c r="N2080" i="14"/>
  <c r="O2080" i="14" s="1"/>
  <c r="P2080" i="14" s="1"/>
  <c r="N2081" i="14"/>
  <c r="O2081" i="14" s="1"/>
  <c r="P2081" i="14" s="1"/>
  <c r="N2082" i="14"/>
  <c r="O2082" i="14" s="1"/>
  <c r="P2082" i="14" s="1"/>
  <c r="N2083" i="14"/>
  <c r="O2083" i="14" s="1"/>
  <c r="P2083" i="14" s="1"/>
  <c r="N2084" i="14"/>
  <c r="O2084" i="14" s="1"/>
  <c r="N2085" i="14"/>
  <c r="O2085" i="14" s="1"/>
  <c r="P2085" i="14" s="1"/>
  <c r="N2086" i="14"/>
  <c r="O2086" i="14" s="1"/>
  <c r="P2086" i="14" s="1"/>
  <c r="N2087" i="14"/>
  <c r="O2087" i="14" s="1"/>
  <c r="P2087" i="14" s="1"/>
  <c r="N2088" i="14"/>
  <c r="O2088" i="14" s="1"/>
  <c r="P2088" i="14" s="1"/>
  <c r="N2089" i="14"/>
  <c r="O2089" i="14" s="1"/>
  <c r="P2089" i="14" s="1"/>
  <c r="N2090" i="14"/>
  <c r="O2090" i="14" s="1"/>
  <c r="P2090" i="14" s="1"/>
  <c r="N2091" i="14"/>
  <c r="O2091" i="14" s="1"/>
  <c r="P2091" i="14" s="1"/>
  <c r="N2092" i="14"/>
  <c r="O2092" i="14" s="1"/>
  <c r="P2092" i="14" s="1"/>
  <c r="N2093" i="14"/>
  <c r="O2093" i="14" s="1"/>
  <c r="P2093" i="14" s="1"/>
  <c r="N2094" i="14"/>
  <c r="O2094" i="14" s="1"/>
  <c r="P2094" i="14" s="1"/>
  <c r="N2095" i="14"/>
  <c r="O2095" i="14" s="1"/>
  <c r="P2095" i="14" s="1"/>
  <c r="N2096" i="14"/>
  <c r="O2096" i="14" s="1"/>
  <c r="P2096" i="14" s="1"/>
  <c r="N2097" i="14"/>
  <c r="O2097" i="14" s="1"/>
  <c r="P2097" i="14" s="1"/>
  <c r="N2098" i="14"/>
  <c r="O2098" i="14" s="1"/>
  <c r="P2098" i="14" s="1"/>
  <c r="N2099" i="14"/>
  <c r="O2099" i="14" s="1"/>
  <c r="P2099" i="14" s="1"/>
  <c r="N2100" i="14"/>
  <c r="O2100" i="14" s="1"/>
  <c r="P2100" i="14" s="1"/>
  <c r="N2101" i="14"/>
  <c r="O2101" i="14" s="1"/>
  <c r="P2101" i="14" s="1"/>
  <c r="N2102" i="14"/>
  <c r="O2102" i="14" s="1"/>
  <c r="P2102" i="14" s="1"/>
  <c r="N2103" i="14"/>
  <c r="O2103" i="14" s="1"/>
  <c r="P2103" i="14" s="1"/>
  <c r="N2110" i="14"/>
  <c r="O2110" i="14" s="1"/>
  <c r="P2110" i="14" s="1"/>
  <c r="N2111" i="14"/>
  <c r="O2111" i="14" s="1"/>
  <c r="P2111" i="14" s="1"/>
  <c r="N2112" i="14"/>
  <c r="O2112" i="14" s="1"/>
  <c r="P2112" i="14" s="1"/>
  <c r="N2113" i="14"/>
  <c r="O2113" i="14" s="1"/>
  <c r="P2113" i="14" s="1"/>
  <c r="N2114" i="14"/>
  <c r="O2114" i="14" s="1"/>
  <c r="P2114" i="14" s="1"/>
  <c r="N2115" i="14"/>
  <c r="O2115" i="14" s="1"/>
  <c r="P2115" i="14" s="1"/>
  <c r="N2116" i="14"/>
  <c r="O2116" i="14" s="1"/>
  <c r="P2116" i="14" s="1"/>
  <c r="N2117" i="14"/>
  <c r="O2117" i="14" s="1"/>
  <c r="P2117" i="14" s="1"/>
  <c r="N2118" i="14"/>
  <c r="O2118" i="14" s="1"/>
  <c r="P2118" i="14" s="1"/>
  <c r="N2119" i="14"/>
  <c r="O2119" i="14" s="1"/>
  <c r="P2119" i="14" s="1"/>
  <c r="N632" i="14"/>
  <c r="O632" i="14" s="1"/>
  <c r="P632" i="14" s="1"/>
  <c r="N633" i="14"/>
  <c r="O633" i="14" s="1"/>
  <c r="P633" i="14" s="1"/>
  <c r="N636" i="14"/>
  <c r="O636" i="14" s="1"/>
  <c r="P636" i="14" s="1"/>
  <c r="N637" i="14"/>
  <c r="O637" i="14" s="1"/>
  <c r="P637" i="14" s="1"/>
  <c r="N2120" i="14"/>
  <c r="O2120" i="14" s="1"/>
  <c r="N2121" i="14"/>
  <c r="O2121" i="14" s="1"/>
  <c r="P2121" i="14" s="1"/>
  <c r="N2122" i="14"/>
  <c r="O2122" i="14" s="1"/>
  <c r="P2122" i="14" s="1"/>
  <c r="N2123" i="14"/>
  <c r="O2123" i="14" s="1"/>
  <c r="P2123" i="14" s="1"/>
  <c r="N2124" i="14"/>
  <c r="O2124" i="14" s="1"/>
  <c r="P2124" i="14" s="1"/>
  <c r="N2125" i="14"/>
  <c r="O2125" i="14" s="1"/>
  <c r="P2125" i="14" s="1"/>
  <c r="N2126" i="14"/>
  <c r="O2126" i="14" s="1"/>
  <c r="P2126" i="14" s="1"/>
  <c r="N2127" i="14"/>
  <c r="O2127" i="14" s="1"/>
  <c r="P2127" i="14" s="1"/>
  <c r="N2128" i="14"/>
  <c r="O2128" i="14" s="1"/>
  <c r="P2128" i="14" s="1"/>
  <c r="N2129" i="14"/>
  <c r="O2129" i="14" s="1"/>
  <c r="P2129" i="14" s="1"/>
  <c r="N2130" i="14"/>
  <c r="O2130" i="14" s="1"/>
  <c r="P2130" i="14" s="1"/>
  <c r="N2131" i="14"/>
  <c r="O2131" i="14" s="1"/>
  <c r="P2131" i="14" s="1"/>
  <c r="N2132" i="14"/>
  <c r="O2132" i="14" s="1"/>
  <c r="P2132" i="14" s="1"/>
  <c r="N2133" i="14"/>
  <c r="O2133" i="14" s="1"/>
  <c r="P2133" i="14" s="1"/>
  <c r="N640" i="14"/>
  <c r="O640" i="14" s="1"/>
  <c r="P640" i="14" s="1"/>
  <c r="N641" i="14"/>
  <c r="O641" i="14" s="1"/>
  <c r="P641" i="14" s="1"/>
  <c r="N2134" i="14"/>
  <c r="O2134" i="14" s="1"/>
  <c r="P2134" i="14" s="1"/>
  <c r="N2135" i="14"/>
  <c r="O2135" i="14" s="1"/>
  <c r="P2135" i="14" s="1"/>
  <c r="N2136" i="14"/>
  <c r="O2136" i="14" s="1"/>
  <c r="P2136" i="14" s="1"/>
  <c r="N2137" i="14"/>
  <c r="O2137" i="14" s="1"/>
  <c r="P2137" i="14" s="1"/>
  <c r="N2138" i="14"/>
  <c r="O2138" i="14" s="1"/>
  <c r="P2138" i="14" s="1"/>
  <c r="N2139" i="14"/>
  <c r="O2139" i="14" s="1"/>
  <c r="P2139" i="14" s="1"/>
  <c r="N2140" i="14"/>
  <c r="O2140" i="14" s="1"/>
  <c r="P2140" i="14" s="1"/>
  <c r="N2141" i="14"/>
  <c r="O2141" i="14" s="1"/>
  <c r="P2141" i="14" s="1"/>
  <c r="N2142" i="14"/>
  <c r="O2142" i="14" s="1"/>
  <c r="P2142" i="14" s="1"/>
  <c r="N2143" i="14"/>
  <c r="O2143" i="14" s="1"/>
  <c r="P2143" i="14" s="1"/>
  <c r="N2144" i="14"/>
  <c r="O2144" i="14" s="1"/>
  <c r="P2144" i="14" s="1"/>
  <c r="N2145" i="14"/>
  <c r="O2145" i="14" s="1"/>
  <c r="P2145" i="14" s="1"/>
  <c r="N2146" i="14"/>
  <c r="O2146" i="14" s="1"/>
  <c r="P2146" i="14" s="1"/>
  <c r="N2147" i="14"/>
  <c r="O2147" i="14" s="1"/>
  <c r="P2147" i="14" s="1"/>
  <c r="N2148" i="14"/>
  <c r="O2148" i="14" s="1"/>
  <c r="P2148" i="14" s="1"/>
  <c r="N2149" i="14"/>
  <c r="O2149" i="14" s="1"/>
  <c r="P2149" i="14" s="1"/>
  <c r="N2152" i="14"/>
  <c r="O2152" i="14" s="1"/>
  <c r="P2152" i="14" s="1"/>
  <c r="N2153" i="14"/>
  <c r="O2153" i="14" s="1"/>
  <c r="P2153" i="14" s="1"/>
  <c r="N2154" i="14"/>
  <c r="O2154" i="14" s="1"/>
  <c r="P2154" i="14" s="1"/>
  <c r="N2155" i="14"/>
  <c r="O2155" i="14" s="1"/>
  <c r="P2155" i="14" s="1"/>
  <c r="N2156" i="14"/>
  <c r="O2156" i="14" s="1"/>
  <c r="P2156" i="14" s="1"/>
  <c r="N2157" i="14"/>
  <c r="O2157" i="14" s="1"/>
  <c r="P2157" i="14" s="1"/>
  <c r="N2158" i="14"/>
  <c r="O2158" i="14" s="1"/>
  <c r="P2158" i="14" s="1"/>
  <c r="N2159" i="14"/>
  <c r="O2159" i="14" s="1"/>
  <c r="P2159" i="14" s="1"/>
  <c r="N2160" i="14"/>
  <c r="O2160" i="14" s="1"/>
  <c r="P2160" i="14" s="1"/>
  <c r="N2161" i="14"/>
  <c r="O2161" i="14" s="1"/>
  <c r="P2161" i="14" s="1"/>
  <c r="N644" i="14"/>
  <c r="O644" i="14" s="1"/>
  <c r="P644" i="14" s="1"/>
  <c r="N645" i="14"/>
  <c r="O645" i="14" s="1"/>
  <c r="P645" i="14" s="1"/>
  <c r="N2162" i="14"/>
  <c r="O2162" i="14" s="1"/>
  <c r="P2162" i="14" s="1"/>
  <c r="N2163" i="14"/>
  <c r="O2163" i="14" s="1"/>
  <c r="P2163" i="14" s="1"/>
  <c r="N2164" i="14"/>
  <c r="O2164" i="14" s="1"/>
  <c r="P2164" i="14" s="1"/>
  <c r="N2165" i="14"/>
  <c r="O2165" i="14" s="1"/>
  <c r="P2165" i="14" s="1"/>
  <c r="N2166" i="14"/>
  <c r="O2166" i="14" s="1"/>
  <c r="P2166" i="14" s="1"/>
  <c r="N2167" i="14"/>
  <c r="O2167" i="14" s="1"/>
  <c r="P2167" i="14" s="1"/>
  <c r="N2168" i="14"/>
  <c r="O2168" i="14" s="1"/>
  <c r="N2169" i="14"/>
  <c r="O2169" i="14" s="1"/>
  <c r="P2169" i="14" s="1"/>
  <c r="N2170" i="14"/>
  <c r="O2170" i="14" s="1"/>
  <c r="P2170" i="14" s="1"/>
  <c r="N2171" i="14"/>
  <c r="O2171" i="14" s="1"/>
  <c r="P2171" i="14" s="1"/>
  <c r="N2172" i="14"/>
  <c r="O2172" i="14" s="1"/>
  <c r="P2172" i="14" s="1"/>
  <c r="N2173" i="14"/>
  <c r="O2173" i="14" s="1"/>
  <c r="P2173" i="14" s="1"/>
  <c r="N2174" i="14"/>
  <c r="O2174" i="14" s="1"/>
  <c r="P2174" i="14" s="1"/>
  <c r="N2175" i="14"/>
  <c r="O2175" i="14" s="1"/>
  <c r="P2175" i="14" s="1"/>
  <c r="N2176" i="14"/>
  <c r="O2176" i="14" s="1"/>
  <c r="P2176" i="14" s="1"/>
  <c r="N2177" i="14"/>
  <c r="O2177" i="14" s="1"/>
  <c r="P2177" i="14" s="1"/>
  <c r="N2178" i="14"/>
  <c r="O2178" i="14" s="1"/>
  <c r="P2178" i="14" s="1"/>
  <c r="N2179" i="14"/>
  <c r="O2179" i="14" s="1"/>
  <c r="P2179" i="14" s="1"/>
  <c r="N2180" i="14"/>
  <c r="O2180" i="14" s="1"/>
  <c r="P2180" i="14" s="1"/>
  <c r="N2181" i="14"/>
  <c r="O2181" i="14" s="1"/>
  <c r="P2181" i="14" s="1"/>
  <c r="N2182" i="14"/>
  <c r="O2182" i="14" s="1"/>
  <c r="P2182" i="14" s="1"/>
  <c r="N2183" i="14"/>
  <c r="O2183" i="14" s="1"/>
  <c r="P2183" i="14" s="1"/>
  <c r="N2184" i="14"/>
  <c r="O2184" i="14" s="1"/>
  <c r="P2184" i="14" s="1"/>
  <c r="N2185" i="14"/>
  <c r="O2185" i="14" s="1"/>
  <c r="P2185" i="14" s="1"/>
  <c r="N2186" i="14"/>
  <c r="O2186" i="14" s="1"/>
  <c r="P2186" i="14" s="1"/>
  <c r="N2187" i="14"/>
  <c r="O2187" i="14" s="1"/>
  <c r="P2187" i="14" s="1"/>
  <c r="N2188" i="14"/>
  <c r="O2188" i="14" s="1"/>
  <c r="P2188" i="14" s="1"/>
  <c r="N2189" i="14"/>
  <c r="O2189" i="14" s="1"/>
  <c r="P2189" i="14" s="1"/>
  <c r="N2190" i="14"/>
  <c r="O2190" i="14" s="1"/>
  <c r="P2190" i="14" s="1"/>
  <c r="N2191" i="14"/>
  <c r="O2191" i="14" s="1"/>
  <c r="P2191" i="14" s="1"/>
  <c r="N2192" i="14"/>
  <c r="O2192" i="14" s="1"/>
  <c r="P2192" i="14" s="1"/>
  <c r="N2193" i="14"/>
  <c r="O2193" i="14" s="1"/>
  <c r="P2193" i="14" s="1"/>
  <c r="N2194" i="14"/>
  <c r="O2194" i="14" s="1"/>
  <c r="P2194" i="14" s="1"/>
  <c r="N2195" i="14"/>
  <c r="O2195" i="14" s="1"/>
  <c r="P2195" i="14" s="1"/>
  <c r="N2196" i="14"/>
  <c r="O2196" i="14" s="1"/>
  <c r="N2197" i="14"/>
  <c r="O2197" i="14" s="1"/>
  <c r="P2197" i="14" s="1"/>
  <c r="N2198" i="14"/>
  <c r="O2198" i="14" s="1"/>
  <c r="P2198" i="14" s="1"/>
  <c r="N2199" i="14"/>
  <c r="O2199" i="14" s="1"/>
  <c r="P2199" i="14" s="1"/>
  <c r="N2200" i="14"/>
  <c r="O2200" i="14" s="1"/>
  <c r="P2200" i="14" s="1"/>
  <c r="N2201" i="14"/>
  <c r="O2201" i="14" s="1"/>
  <c r="P2201" i="14" s="1"/>
  <c r="N2202" i="14"/>
  <c r="O2202" i="14" s="1"/>
  <c r="P2202" i="14" s="1"/>
  <c r="N2203" i="14"/>
  <c r="O2203" i="14" s="1"/>
  <c r="P2203" i="14" s="1"/>
  <c r="N2204" i="14"/>
  <c r="O2204" i="14" s="1"/>
  <c r="P2204" i="14" s="1"/>
  <c r="N2205" i="14"/>
  <c r="O2205" i="14" s="1"/>
  <c r="P2205" i="14" s="1"/>
  <c r="N2206" i="14"/>
  <c r="O2206" i="14" s="1"/>
  <c r="P2206" i="14" s="1"/>
  <c r="N2207" i="14"/>
  <c r="O2207" i="14" s="1"/>
  <c r="P2207" i="14" s="1"/>
  <c r="N2208" i="14"/>
  <c r="O2208" i="14" s="1"/>
  <c r="N2209" i="14"/>
  <c r="O2209" i="14" s="1"/>
  <c r="P2209" i="14" s="1"/>
  <c r="N2210" i="14"/>
  <c r="O2210" i="14" s="1"/>
  <c r="P2210" i="14" s="1"/>
  <c r="N2211" i="14"/>
  <c r="O2211" i="14" s="1"/>
  <c r="N2212" i="14"/>
  <c r="O2212" i="14" s="1"/>
  <c r="P2212" i="14" s="1"/>
  <c r="N2213" i="14"/>
  <c r="O2213" i="14" s="1"/>
  <c r="P2213" i="14" s="1"/>
  <c r="N2214" i="14"/>
  <c r="O2214" i="14" s="1"/>
  <c r="P2214" i="14" s="1"/>
  <c r="N2215" i="14"/>
  <c r="O2215" i="14" s="1"/>
  <c r="P2215" i="14" s="1"/>
  <c r="N651" i="14"/>
  <c r="O651" i="14" s="1"/>
  <c r="P651" i="14" s="1"/>
  <c r="N652" i="14"/>
  <c r="O652" i="14" s="1"/>
  <c r="P652" i="14" s="1"/>
  <c r="N2216" i="14"/>
  <c r="O2216" i="14" s="1"/>
  <c r="P2216" i="14" s="1"/>
  <c r="N2217" i="14"/>
  <c r="O2217" i="14" s="1"/>
  <c r="P2217" i="14" s="1"/>
  <c r="N2218" i="14"/>
  <c r="O2218" i="14" s="1"/>
  <c r="P2218" i="14" s="1"/>
  <c r="N2219" i="14"/>
  <c r="O2219" i="14" s="1"/>
  <c r="P2219" i="14" s="1"/>
  <c r="N657" i="14"/>
  <c r="O657" i="14" s="1"/>
  <c r="P657" i="14" s="1"/>
  <c r="N658" i="14"/>
  <c r="O658" i="14" s="1"/>
  <c r="P658" i="14" s="1"/>
  <c r="N2224" i="14"/>
  <c r="O2224" i="14" s="1"/>
  <c r="P2224" i="14" s="1"/>
  <c r="N2225" i="14"/>
  <c r="O2225" i="14" s="1"/>
  <c r="P2225" i="14" s="1"/>
  <c r="N2226" i="14"/>
  <c r="O2226" i="14" s="1"/>
  <c r="P2226" i="14" s="1"/>
  <c r="N2227" i="14"/>
  <c r="O2227" i="14" s="1"/>
  <c r="P2227" i="14" s="1"/>
  <c r="N2220" i="14"/>
  <c r="O2220" i="14" s="1"/>
  <c r="P2220" i="14" s="1"/>
  <c r="N2221" i="14"/>
  <c r="O2221" i="14" s="1"/>
  <c r="P2221" i="14" s="1"/>
  <c r="N2222" i="14"/>
  <c r="O2222" i="14" s="1"/>
  <c r="P2222" i="14" s="1"/>
  <c r="N2223" i="14"/>
  <c r="O2223" i="14" s="1"/>
  <c r="P2223" i="14" s="1"/>
  <c r="N2228" i="14"/>
  <c r="O2228" i="14" s="1"/>
  <c r="P2228" i="14" s="1"/>
  <c r="N2229" i="14"/>
  <c r="O2229" i="14" s="1"/>
  <c r="P2229" i="14" s="1"/>
  <c r="N2230" i="14"/>
  <c r="O2230" i="14" s="1"/>
  <c r="P2230" i="14" s="1"/>
  <c r="N2231" i="14"/>
  <c r="O2231" i="14" s="1"/>
  <c r="P2231" i="14" s="1"/>
  <c r="N2232" i="14"/>
  <c r="O2232" i="14" s="1"/>
  <c r="P2232" i="14" s="1"/>
  <c r="N2233" i="14"/>
  <c r="O2233" i="14" s="1"/>
  <c r="P2233" i="14" s="1"/>
  <c r="N2234" i="14"/>
  <c r="O2234" i="14" s="1"/>
  <c r="P2234" i="14" s="1"/>
  <c r="N2235" i="14"/>
  <c r="O2235" i="14" s="1"/>
  <c r="P2235" i="14" s="1"/>
  <c r="N2236" i="14"/>
  <c r="O2236" i="14" s="1"/>
  <c r="P2236" i="14" s="1"/>
  <c r="N2237" i="14"/>
  <c r="O2237" i="14" s="1"/>
  <c r="P2237" i="14" s="1"/>
  <c r="N2238" i="14"/>
  <c r="O2238" i="14" s="1"/>
  <c r="P2238" i="14" s="1"/>
  <c r="N2239" i="14"/>
  <c r="O2239" i="14" s="1"/>
  <c r="P2239" i="14" s="1"/>
  <c r="N2240" i="14"/>
  <c r="O2240" i="14" s="1"/>
  <c r="P2240" i="14" s="1"/>
  <c r="N2241" i="14"/>
  <c r="O2241" i="14" s="1"/>
  <c r="P2241" i="14" s="1"/>
  <c r="N2242" i="14"/>
  <c r="O2242" i="14" s="1"/>
  <c r="P2242" i="14" s="1"/>
  <c r="N2243" i="14"/>
  <c r="O2243" i="14" s="1"/>
  <c r="P2243" i="14" s="1"/>
  <c r="N2244" i="14"/>
  <c r="O2244" i="14" s="1"/>
  <c r="P2244" i="14" s="1"/>
  <c r="N2245" i="14"/>
  <c r="O2245" i="14" s="1"/>
  <c r="P2245" i="14" s="1"/>
  <c r="N2246" i="14"/>
  <c r="O2246" i="14" s="1"/>
  <c r="P2246" i="14" s="1"/>
  <c r="N2247" i="14"/>
  <c r="O2247" i="14" s="1"/>
  <c r="P2247" i="14" s="1"/>
  <c r="N2248" i="14"/>
  <c r="O2248" i="14" s="1"/>
  <c r="P2248" i="14" s="1"/>
  <c r="N2249" i="14"/>
  <c r="O2249" i="14" s="1"/>
  <c r="P2249" i="14" s="1"/>
  <c r="N672" i="14"/>
  <c r="O672" i="14" s="1"/>
  <c r="N673" i="14"/>
  <c r="O673" i="14" s="1"/>
  <c r="P673" i="14" s="1"/>
  <c r="N674" i="14"/>
  <c r="O674" i="14" s="1"/>
  <c r="P674" i="14" s="1"/>
  <c r="N675" i="14"/>
  <c r="O675" i="14" s="1"/>
  <c r="P675" i="14" s="1"/>
  <c r="N676" i="14"/>
  <c r="O676" i="14" s="1"/>
  <c r="P676" i="14" s="1"/>
  <c r="N677" i="14"/>
  <c r="O677" i="14" s="1"/>
  <c r="P677" i="14" s="1"/>
  <c r="N2250" i="14"/>
  <c r="O2250" i="14" s="1"/>
  <c r="P2250" i="14" s="1"/>
  <c r="N2251" i="14"/>
  <c r="O2251" i="14" s="1"/>
  <c r="P2251" i="14" s="1"/>
  <c r="N678" i="14"/>
  <c r="O678" i="14" s="1"/>
  <c r="P678" i="14" s="1"/>
  <c r="N679" i="14"/>
  <c r="O679" i="14" s="1"/>
  <c r="P679" i="14" s="1"/>
  <c r="N2252" i="14"/>
  <c r="O2252" i="14" s="1"/>
  <c r="P2252" i="14" s="1"/>
  <c r="N2253" i="14"/>
  <c r="O2253" i="14" s="1"/>
  <c r="P2253" i="14" s="1"/>
  <c r="N2254" i="14"/>
  <c r="O2254" i="14" s="1"/>
  <c r="P2254" i="14" s="1"/>
  <c r="N2255" i="14"/>
  <c r="O2255" i="14" s="1"/>
  <c r="P2255" i="14" s="1"/>
  <c r="N2258" i="14"/>
  <c r="O2258" i="14" s="1"/>
  <c r="P2258" i="14" s="1"/>
  <c r="N2259" i="14"/>
  <c r="O2259" i="14" s="1"/>
  <c r="P2259" i="14" s="1"/>
  <c r="N2260" i="14"/>
  <c r="O2260" i="14" s="1"/>
  <c r="P2260" i="14" s="1"/>
  <c r="N2261" i="14"/>
  <c r="O2261" i="14" s="1"/>
  <c r="P2261" i="14" s="1"/>
  <c r="N2262" i="14"/>
  <c r="O2262" i="14" s="1"/>
  <c r="P2262" i="14" s="1"/>
  <c r="N2263" i="14"/>
  <c r="O2263" i="14" s="1"/>
  <c r="P2263" i="14" s="1"/>
  <c r="N2264" i="14"/>
  <c r="O2264" i="14" s="1"/>
  <c r="P2264" i="14" s="1"/>
  <c r="N681" i="14"/>
  <c r="O681" i="14" s="1"/>
  <c r="P681" i="14" s="1"/>
  <c r="N2266" i="14"/>
  <c r="O2266" i="14" s="1"/>
  <c r="P2266" i="14" s="1"/>
  <c r="N2267" i="14"/>
  <c r="O2267" i="14" s="1"/>
  <c r="P2267" i="14" s="1"/>
  <c r="N683" i="14"/>
  <c r="O683" i="14" s="1"/>
  <c r="P683" i="14" s="1"/>
  <c r="N684" i="14"/>
  <c r="O684" i="14" s="1"/>
  <c r="P684" i="14" s="1"/>
  <c r="N2268" i="14"/>
  <c r="O2268" i="14" s="1"/>
  <c r="P2268" i="14" s="1"/>
  <c r="N2269" i="14"/>
  <c r="O2269" i="14" s="1"/>
  <c r="P2269" i="14" s="1"/>
  <c r="N2270" i="14"/>
  <c r="O2270" i="14" s="1"/>
  <c r="P2270" i="14" s="1"/>
  <c r="N2271" i="14"/>
  <c r="O2271" i="14" s="1"/>
  <c r="P2271" i="14" s="1"/>
  <c r="N687" i="14"/>
  <c r="O687" i="14" s="1"/>
  <c r="P687" i="14" s="1"/>
  <c r="N688" i="14"/>
  <c r="O688" i="14" s="1"/>
  <c r="P688" i="14" s="1"/>
  <c r="N2272" i="14"/>
  <c r="O2272" i="14" s="1"/>
  <c r="P2272" i="14" s="1"/>
  <c r="N2273" i="14"/>
  <c r="O2273" i="14" s="1"/>
  <c r="P2273" i="14" s="1"/>
  <c r="N2274" i="14"/>
  <c r="O2274" i="14" s="1"/>
  <c r="N2275" i="14"/>
  <c r="O2275" i="14" s="1"/>
  <c r="P2275" i="14" s="1"/>
  <c r="N692" i="14"/>
  <c r="O692" i="14" s="1"/>
  <c r="P692" i="14" s="1"/>
  <c r="N693" i="14"/>
  <c r="O693" i="14" s="1"/>
  <c r="P693" i="14" s="1"/>
  <c r="N2277" i="14"/>
  <c r="O2277" i="14" s="1"/>
  <c r="P2277" i="14" s="1"/>
  <c r="N2278" i="14"/>
  <c r="O2278" i="14" s="1"/>
  <c r="P2278" i="14" s="1"/>
  <c r="N2279" i="14"/>
  <c r="O2279" i="14" s="1"/>
  <c r="P2279" i="14" s="1"/>
  <c r="N2280" i="14"/>
  <c r="O2280" i="14" s="1"/>
  <c r="P2280" i="14" s="1"/>
  <c r="N2281" i="14"/>
  <c r="O2281" i="14" s="1"/>
  <c r="P2281" i="14" s="1"/>
  <c r="N699" i="14"/>
  <c r="O699" i="14" s="1"/>
  <c r="P699" i="14" s="1"/>
  <c r="N700" i="14"/>
  <c r="O700" i="14" s="1"/>
  <c r="P700" i="14" s="1"/>
  <c r="N2282" i="14"/>
  <c r="O2282" i="14" s="1"/>
  <c r="P2282" i="14" s="1"/>
  <c r="N2283" i="14"/>
  <c r="O2283" i="14" s="1"/>
  <c r="P2283" i="14" s="1"/>
  <c r="N703" i="14"/>
  <c r="O703" i="14" s="1"/>
  <c r="P703" i="14" s="1"/>
  <c r="N704" i="14"/>
  <c r="O704" i="14" s="1"/>
  <c r="P704" i="14" s="1"/>
  <c r="N2284" i="14"/>
  <c r="O2284" i="14" s="1"/>
  <c r="P2284" i="14" s="1"/>
  <c r="N2285" i="14"/>
  <c r="O2285" i="14" s="1"/>
  <c r="N2286" i="14"/>
  <c r="O2286" i="14" s="1"/>
  <c r="P2286" i="14" s="1"/>
  <c r="N718" i="14"/>
  <c r="O718" i="14" s="1"/>
  <c r="P718" i="14" s="1"/>
  <c r="N719" i="14"/>
  <c r="O719" i="14" s="1"/>
  <c r="N720" i="14"/>
  <c r="O720" i="14" s="1"/>
  <c r="N721" i="14"/>
  <c r="O721" i="14" s="1"/>
  <c r="P721" i="14" s="1"/>
  <c r="N722" i="14"/>
  <c r="O722" i="14" s="1"/>
  <c r="N723" i="14"/>
  <c r="O723" i="14" s="1"/>
  <c r="P723" i="14" s="1"/>
  <c r="N724" i="14"/>
  <c r="O724" i="14" s="1"/>
  <c r="N725" i="14"/>
  <c r="O725" i="14" s="1"/>
  <c r="P725" i="14" s="1"/>
  <c r="N726" i="14"/>
  <c r="O726" i="14" s="1"/>
  <c r="N727" i="14"/>
  <c r="O727" i="14" s="1"/>
  <c r="P727" i="14" s="1"/>
  <c r="N728" i="14"/>
  <c r="O728" i="14" s="1"/>
  <c r="N729" i="14"/>
  <c r="O729" i="14" s="1"/>
  <c r="P729" i="14" s="1"/>
  <c r="N730" i="14"/>
  <c r="O730" i="14" s="1"/>
  <c r="P730" i="14" s="1"/>
  <c r="N731" i="14"/>
  <c r="O731" i="14" s="1"/>
  <c r="P731" i="14" s="1"/>
  <c r="N732" i="14"/>
  <c r="O732" i="14" s="1"/>
  <c r="P732" i="14" s="1"/>
  <c r="N733" i="14"/>
  <c r="O733" i="14" s="1"/>
  <c r="P733" i="14" s="1"/>
  <c r="N734" i="14"/>
  <c r="O734" i="14" s="1"/>
  <c r="N735" i="14"/>
  <c r="O735" i="14" s="1"/>
  <c r="P735" i="14" s="1"/>
  <c r="N736" i="14"/>
  <c r="O736" i="14" s="1"/>
  <c r="N737" i="14"/>
  <c r="O737" i="14" s="1"/>
  <c r="P737" i="14" s="1"/>
  <c r="N738" i="14"/>
  <c r="O738" i="14" s="1"/>
  <c r="N739" i="14"/>
  <c r="O739" i="14" s="1"/>
  <c r="P739" i="14" s="1"/>
  <c r="N740" i="14"/>
  <c r="O740" i="14" s="1"/>
  <c r="P740" i="14" s="1"/>
  <c r="N741" i="14"/>
  <c r="O741" i="14" s="1"/>
  <c r="P741" i="14" s="1"/>
  <c r="N742" i="14"/>
  <c r="O742" i="14" s="1"/>
  <c r="N743" i="14"/>
  <c r="O743" i="14" s="1"/>
  <c r="P743" i="14" s="1"/>
  <c r="N744" i="14"/>
  <c r="O744" i="14" s="1"/>
  <c r="N745" i="14"/>
  <c r="O745" i="14" s="1"/>
  <c r="P745" i="14" s="1"/>
  <c r="N746" i="14"/>
  <c r="O746" i="14" s="1"/>
  <c r="N747" i="14"/>
  <c r="O747" i="14" s="1"/>
  <c r="P747" i="14" s="1"/>
  <c r="N748" i="14"/>
  <c r="O748" i="14" s="1"/>
  <c r="P748" i="14" s="1"/>
  <c r="N749" i="14"/>
  <c r="O749" i="14" s="1"/>
  <c r="P749" i="14" s="1"/>
  <c r="N750" i="14"/>
  <c r="O750" i="14" s="1"/>
  <c r="P750" i="14" s="1"/>
  <c r="N751" i="14"/>
  <c r="O751" i="14" s="1"/>
  <c r="P751" i="14" s="1"/>
  <c r="N752" i="14"/>
  <c r="O752" i="14" s="1"/>
  <c r="N753" i="14"/>
  <c r="O753" i="14" s="1"/>
  <c r="P753" i="14" s="1"/>
  <c r="N754" i="14"/>
  <c r="O754" i="14" s="1"/>
  <c r="P754" i="14" s="1"/>
  <c r="N755" i="14"/>
  <c r="O755" i="14" s="1"/>
  <c r="N756" i="14"/>
  <c r="O756" i="14" s="1"/>
  <c r="N757" i="14"/>
  <c r="O757" i="14" s="1"/>
  <c r="P757" i="14" s="1"/>
  <c r="N758" i="14"/>
  <c r="O758" i="14" s="1"/>
  <c r="P758" i="14" s="1"/>
  <c r="N759" i="14"/>
  <c r="O759" i="14" s="1"/>
  <c r="P759" i="14" s="1"/>
  <c r="N760" i="14"/>
  <c r="O760" i="14" s="1"/>
  <c r="N761" i="14"/>
  <c r="O761" i="14" s="1"/>
  <c r="P761" i="14" s="1"/>
  <c r="N762" i="14"/>
  <c r="O762" i="14" s="1"/>
  <c r="N763" i="14"/>
  <c r="O763" i="14" s="1"/>
  <c r="P763" i="14" s="1"/>
  <c r="N764" i="14"/>
  <c r="O764" i="14" s="1"/>
  <c r="P764" i="14" s="1"/>
  <c r="N765" i="14"/>
  <c r="O765" i="14" s="1"/>
  <c r="P765" i="14" s="1"/>
  <c r="N766" i="14"/>
  <c r="O766" i="14" s="1"/>
  <c r="P766" i="14" s="1"/>
  <c r="N767" i="14"/>
  <c r="O767" i="14" s="1"/>
  <c r="P767" i="14" s="1"/>
  <c r="N768" i="14"/>
  <c r="O768" i="14" s="1"/>
  <c r="N769" i="14"/>
  <c r="O769" i="14" s="1"/>
  <c r="P769" i="14" s="1"/>
  <c r="N770" i="14"/>
  <c r="O770" i="14" s="1"/>
  <c r="P770" i="14" s="1"/>
  <c r="N771" i="14"/>
  <c r="O771" i="14" s="1"/>
  <c r="P771" i="14" s="1"/>
  <c r="N772" i="14"/>
  <c r="O772" i="14" s="1"/>
  <c r="P772" i="14" s="1"/>
  <c r="N773" i="14"/>
  <c r="O773" i="14" s="1"/>
  <c r="P773" i="14" s="1"/>
  <c r="N774" i="14"/>
  <c r="O774" i="14" s="1"/>
  <c r="N775" i="14"/>
  <c r="O775" i="14" s="1"/>
  <c r="N776" i="14"/>
  <c r="O776" i="14" s="1"/>
  <c r="N777" i="14"/>
  <c r="O777" i="14" s="1"/>
  <c r="P777" i="14" s="1"/>
  <c r="N778" i="14"/>
  <c r="O778" i="14" s="1"/>
  <c r="N779" i="14"/>
  <c r="O779" i="14" s="1"/>
  <c r="P779" i="14" s="1"/>
  <c r="N780" i="14"/>
  <c r="O780" i="14" s="1"/>
  <c r="N781" i="14"/>
  <c r="O781" i="14" s="1"/>
  <c r="P781" i="14" s="1"/>
  <c r="N782" i="14"/>
  <c r="O782" i="14" s="1"/>
  <c r="P782" i="14" s="1"/>
  <c r="N783" i="14"/>
  <c r="O783" i="14" s="1"/>
  <c r="N784" i="14"/>
  <c r="O784" i="14" s="1"/>
  <c r="P784" i="14" s="1"/>
  <c r="N785" i="14"/>
  <c r="O785" i="14" s="1"/>
  <c r="P785" i="14" s="1"/>
  <c r="N786" i="14"/>
  <c r="O786" i="14" s="1"/>
  <c r="N787" i="14"/>
  <c r="O787" i="14" s="1"/>
  <c r="P787" i="14" s="1"/>
  <c r="N29" i="14"/>
  <c r="O29" i="14" s="1"/>
  <c r="P29" i="14" s="1"/>
  <c r="N30" i="14"/>
  <c r="O30" i="14" s="1"/>
  <c r="P30" i="14" s="1"/>
  <c r="N788" i="14"/>
  <c r="O788" i="14" s="1"/>
  <c r="N789" i="14"/>
  <c r="O789" i="14" s="1"/>
  <c r="P789" i="14" s="1"/>
  <c r="N790" i="14"/>
  <c r="O790" i="14" s="1"/>
  <c r="P790" i="14" s="1"/>
  <c r="N34" i="14"/>
  <c r="O34" i="14" s="1"/>
  <c r="P34" i="14" s="1"/>
  <c r="N35" i="14"/>
  <c r="O35" i="14" s="1"/>
  <c r="P35" i="14" s="1"/>
  <c r="N794" i="14"/>
  <c r="O794" i="14" s="1"/>
  <c r="P794" i="14" s="1"/>
  <c r="N795" i="14"/>
  <c r="O795" i="14" s="1"/>
  <c r="P795" i="14" s="1"/>
  <c r="N796" i="14"/>
  <c r="O796" i="14" s="1"/>
  <c r="P796" i="14" s="1"/>
  <c r="N791" i="14"/>
  <c r="O791" i="14" s="1"/>
  <c r="P791" i="14" s="1"/>
  <c r="N792" i="14"/>
  <c r="O792" i="14" s="1"/>
  <c r="P792" i="14" s="1"/>
  <c r="N793" i="14"/>
  <c r="O793" i="14" s="1"/>
  <c r="P793" i="14" s="1"/>
  <c r="N46" i="14"/>
  <c r="O46" i="14" s="1"/>
  <c r="P46" i="14" s="1"/>
  <c r="N47" i="14"/>
  <c r="O47" i="14" s="1"/>
  <c r="P47" i="14" s="1"/>
  <c r="N797" i="14"/>
  <c r="O797" i="14" s="1"/>
  <c r="P797" i="14" s="1"/>
  <c r="N798" i="14"/>
  <c r="O798" i="14" s="1"/>
  <c r="P798" i="14" s="1"/>
  <c r="N799" i="14"/>
  <c r="O799" i="14" s="1"/>
  <c r="N800" i="14"/>
  <c r="O800" i="14" s="1"/>
  <c r="N801" i="14"/>
  <c r="O801" i="14" s="1"/>
  <c r="P801" i="14" s="1"/>
  <c r="N802" i="14"/>
  <c r="O802" i="14" s="1"/>
  <c r="N803" i="14"/>
  <c r="O803" i="14" s="1"/>
  <c r="P803" i="14" s="1"/>
  <c r="N804" i="14"/>
  <c r="O804" i="14" s="1"/>
  <c r="P804" i="14" s="1"/>
  <c r="N805" i="14"/>
  <c r="O805" i="14" s="1"/>
  <c r="P805" i="14" s="1"/>
  <c r="N806" i="14"/>
  <c r="O806" i="14" s="1"/>
  <c r="P806" i="14" s="1"/>
  <c r="N807" i="14"/>
  <c r="O807" i="14" s="1"/>
  <c r="P807" i="14" s="1"/>
  <c r="N808" i="14"/>
  <c r="O808" i="14" s="1"/>
  <c r="P808" i="14" s="1"/>
  <c r="N809" i="14"/>
  <c r="O809" i="14" s="1"/>
  <c r="P809" i="14" s="1"/>
  <c r="N810" i="14"/>
  <c r="O810" i="14" s="1"/>
  <c r="N811" i="14"/>
  <c r="O811" i="14" s="1"/>
  <c r="P811" i="14" s="1"/>
  <c r="N812" i="14"/>
  <c r="O812" i="14" s="1"/>
  <c r="P812" i="14" s="1"/>
  <c r="N813" i="14"/>
  <c r="O813" i="14" s="1"/>
  <c r="P813" i="14" s="1"/>
  <c r="N814" i="14"/>
  <c r="O814" i="14" s="1"/>
  <c r="P814" i="14" s="1"/>
  <c r="N815" i="14"/>
  <c r="O815" i="14" s="1"/>
  <c r="P815" i="14" s="1"/>
  <c r="N816" i="14"/>
  <c r="O816" i="14" s="1"/>
  <c r="P816" i="14" s="1"/>
  <c r="N817" i="14"/>
  <c r="O817" i="14" s="1"/>
  <c r="P817" i="14" s="1"/>
  <c r="N818" i="14"/>
  <c r="O818" i="14" s="1"/>
  <c r="N819" i="14"/>
  <c r="O819" i="14" s="1"/>
  <c r="P819" i="14" s="1"/>
  <c r="N820" i="14"/>
  <c r="O820" i="14" s="1"/>
  <c r="P820" i="14" s="1"/>
  <c r="N821" i="14"/>
  <c r="O821" i="14" s="1"/>
  <c r="N822" i="14"/>
  <c r="O822" i="14" s="1"/>
  <c r="N823" i="14"/>
  <c r="O823" i="14" s="1"/>
  <c r="N824" i="14"/>
  <c r="O824" i="14" s="1"/>
  <c r="P824" i="14" s="1"/>
  <c r="N825" i="14"/>
  <c r="O825" i="14" s="1"/>
  <c r="P825" i="14" s="1"/>
  <c r="N826" i="14"/>
  <c r="O826" i="14" s="1"/>
  <c r="P826" i="14" s="1"/>
  <c r="N827" i="14"/>
  <c r="O827" i="14" s="1"/>
  <c r="P827" i="14" s="1"/>
  <c r="N828" i="14"/>
  <c r="O828" i="14" s="1"/>
  <c r="P828" i="14" s="1"/>
  <c r="N829" i="14"/>
  <c r="O829" i="14" s="1"/>
  <c r="P829" i="14" s="1"/>
  <c r="N830" i="14"/>
  <c r="O830" i="14" s="1"/>
  <c r="N831" i="14"/>
  <c r="O831" i="14" s="1"/>
  <c r="P831" i="14" s="1"/>
  <c r="N832" i="14"/>
  <c r="O832" i="14" s="1"/>
  <c r="P832" i="14" s="1"/>
  <c r="N833" i="14"/>
  <c r="O833" i="14" s="1"/>
  <c r="P833" i="14" s="1"/>
  <c r="N834" i="14"/>
  <c r="O834" i="14" s="1"/>
  <c r="P834" i="14" s="1"/>
  <c r="N835" i="14"/>
  <c r="O835" i="14" s="1"/>
  <c r="P835" i="14" s="1"/>
  <c r="N836" i="14"/>
  <c r="O836" i="14" s="1"/>
  <c r="P836" i="14" s="1"/>
  <c r="N837" i="14"/>
  <c r="O837" i="14" s="1"/>
  <c r="P837" i="14" s="1"/>
  <c r="N838" i="14"/>
  <c r="O838" i="14" s="1"/>
  <c r="N839" i="14"/>
  <c r="O839" i="14" s="1"/>
  <c r="P839" i="14" s="1"/>
  <c r="N840" i="14"/>
  <c r="O840" i="14" s="1"/>
  <c r="P840" i="14" s="1"/>
  <c r="N841" i="14"/>
  <c r="O841" i="14" s="1"/>
  <c r="N842" i="14"/>
  <c r="O842" i="14" s="1"/>
  <c r="P842" i="14" s="1"/>
  <c r="N843" i="14"/>
  <c r="O843" i="14" s="1"/>
  <c r="P843" i="14" s="1"/>
  <c r="N844" i="14"/>
  <c r="O844" i="14" s="1"/>
  <c r="N845" i="14"/>
  <c r="O845" i="14" s="1"/>
  <c r="P845" i="14" s="1"/>
  <c r="N846" i="14"/>
  <c r="O846" i="14" s="1"/>
  <c r="N847" i="14"/>
  <c r="O847" i="14" s="1"/>
  <c r="N848" i="14"/>
  <c r="O848" i="14" s="1"/>
  <c r="P848" i="14" s="1"/>
  <c r="N62" i="14"/>
  <c r="O62" i="14" s="1"/>
  <c r="P62" i="14" s="1"/>
  <c r="N849" i="14"/>
  <c r="O849" i="14" s="1"/>
  <c r="N850" i="14"/>
  <c r="O850" i="14" s="1"/>
  <c r="P850" i="14" s="1"/>
  <c r="N851" i="14"/>
  <c r="O851" i="14" s="1"/>
  <c r="N852" i="14"/>
  <c r="O852" i="14" s="1"/>
  <c r="P852" i="14" s="1"/>
  <c r="N853" i="14"/>
  <c r="O853" i="14" s="1"/>
  <c r="P853" i="14" s="1"/>
  <c r="N63" i="14"/>
  <c r="O63" i="14" s="1"/>
  <c r="P63" i="14" s="1"/>
  <c r="N854" i="14"/>
  <c r="O854" i="14" s="1"/>
  <c r="P854" i="14" s="1"/>
  <c r="N855" i="14"/>
  <c r="O855" i="14" s="1"/>
  <c r="P855" i="14" s="1"/>
  <c r="N856" i="14"/>
  <c r="O856" i="14" s="1"/>
  <c r="N857" i="14"/>
  <c r="O857" i="14" s="1"/>
  <c r="P857" i="14" s="1"/>
  <c r="N858" i="14"/>
  <c r="O858" i="14" s="1"/>
  <c r="P858" i="14" s="1"/>
  <c r="N859" i="14"/>
  <c r="O859" i="14" s="1"/>
  <c r="P859" i="14" s="1"/>
  <c r="N860" i="14"/>
  <c r="O860" i="14" s="1"/>
  <c r="N861" i="14"/>
  <c r="O861" i="14" s="1"/>
  <c r="P861" i="14" s="1"/>
  <c r="N862" i="14"/>
  <c r="O862" i="14" s="1"/>
  <c r="P862" i="14" s="1"/>
  <c r="N863" i="14"/>
  <c r="O863" i="14" s="1"/>
  <c r="P863" i="14" s="1"/>
  <c r="N864" i="14"/>
  <c r="O864" i="14" s="1"/>
  <c r="P864" i="14" s="1"/>
  <c r="N865" i="14"/>
  <c r="O865" i="14" s="1"/>
  <c r="N866" i="14"/>
  <c r="O866" i="14" s="1"/>
  <c r="N867" i="14"/>
  <c r="O867" i="14" s="1"/>
  <c r="P867" i="14" s="1"/>
  <c r="N868" i="14"/>
  <c r="O868" i="14" s="1"/>
  <c r="P868" i="14" s="1"/>
  <c r="N869" i="14"/>
  <c r="O869" i="14" s="1"/>
  <c r="P869" i="14" s="1"/>
  <c r="N870" i="14"/>
  <c r="O870" i="14" s="1"/>
  <c r="P870" i="14" s="1"/>
  <c r="N871" i="14"/>
  <c r="O871" i="14" s="1"/>
  <c r="P871" i="14" s="1"/>
  <c r="N872" i="14"/>
  <c r="O872" i="14" s="1"/>
  <c r="N873" i="14"/>
  <c r="O873" i="14" s="1"/>
  <c r="P873" i="14" s="1"/>
  <c r="N68" i="14"/>
  <c r="O68" i="14" s="1"/>
  <c r="N69" i="14"/>
  <c r="O69" i="14" s="1"/>
  <c r="P69" i="14" s="1"/>
  <c r="N874" i="14"/>
  <c r="O874" i="14" s="1"/>
  <c r="P874" i="14" s="1"/>
  <c r="N875" i="14"/>
  <c r="O875" i="14" s="1"/>
  <c r="P875" i="14" s="1"/>
  <c r="N876" i="14"/>
  <c r="O876" i="14" s="1"/>
  <c r="N877" i="14"/>
  <c r="O877" i="14" s="1"/>
  <c r="P877" i="14" s="1"/>
  <c r="N878" i="14"/>
  <c r="O878" i="14" s="1"/>
  <c r="N879" i="14"/>
  <c r="O879" i="14" s="1"/>
  <c r="P879" i="14" s="1"/>
  <c r="N880" i="14"/>
  <c r="O880" i="14" s="1"/>
  <c r="N881" i="14"/>
  <c r="O881" i="14" s="1"/>
  <c r="P881" i="14" s="1"/>
  <c r="N882" i="14"/>
  <c r="O882" i="14" s="1"/>
  <c r="N883" i="14"/>
  <c r="O883" i="14" s="1"/>
  <c r="P883" i="14" s="1"/>
  <c r="N884" i="14"/>
  <c r="O884" i="14" s="1"/>
  <c r="N70" i="14"/>
  <c r="O70" i="14" s="1"/>
  <c r="N885" i="14"/>
  <c r="O885" i="14" s="1"/>
  <c r="N71" i="14"/>
  <c r="O71" i="14" s="1"/>
  <c r="P71" i="14" s="1"/>
  <c r="N886" i="14"/>
  <c r="O886" i="14" s="1"/>
  <c r="N887" i="14"/>
  <c r="O887" i="14" s="1"/>
  <c r="P887" i="14" s="1"/>
  <c r="N72" i="14"/>
  <c r="O72" i="14" s="1"/>
  <c r="N73" i="14"/>
  <c r="O73" i="14" s="1"/>
  <c r="P73" i="14" s="1"/>
  <c r="N888" i="14"/>
  <c r="O888" i="14" s="1"/>
  <c r="N889" i="14"/>
  <c r="O889" i="14" s="1"/>
  <c r="N890" i="14"/>
  <c r="O890" i="14" s="1"/>
  <c r="N891" i="14"/>
  <c r="O891" i="14" s="1"/>
  <c r="N892" i="14"/>
  <c r="O892" i="14" s="1"/>
  <c r="P892" i="14" s="1"/>
  <c r="N893" i="14"/>
  <c r="O893" i="14" s="1"/>
  <c r="P893" i="14" s="1"/>
  <c r="N894" i="14"/>
  <c r="O894" i="14" s="1"/>
  <c r="N895" i="14"/>
  <c r="O895" i="14" s="1"/>
  <c r="P895" i="14" s="1"/>
  <c r="N896" i="14"/>
  <c r="O896" i="14" s="1"/>
  <c r="P896" i="14" s="1"/>
  <c r="N897" i="14"/>
  <c r="O897" i="14" s="1"/>
  <c r="P897" i="14" s="1"/>
  <c r="N898" i="14"/>
  <c r="O898" i="14" s="1"/>
  <c r="N899" i="14"/>
  <c r="O899" i="14" s="1"/>
  <c r="P899" i="14" s="1"/>
  <c r="N900" i="14"/>
  <c r="O900" i="14" s="1"/>
  <c r="P900" i="14" s="1"/>
  <c r="N901" i="14"/>
  <c r="O901" i="14" s="1"/>
  <c r="P901" i="14" s="1"/>
  <c r="N902" i="14"/>
  <c r="O902" i="14" s="1"/>
  <c r="P902" i="14" s="1"/>
  <c r="N903" i="14"/>
  <c r="O903" i="14" s="1"/>
  <c r="P903" i="14" s="1"/>
  <c r="N904" i="14"/>
  <c r="O904" i="14" s="1"/>
  <c r="N905" i="14"/>
  <c r="O905" i="14" s="1"/>
  <c r="N914" i="14"/>
  <c r="O914" i="14" s="1"/>
  <c r="P914" i="14" s="1"/>
  <c r="N915" i="14"/>
  <c r="O915" i="14" s="1"/>
  <c r="P915" i="14" s="1"/>
  <c r="N907" i="14"/>
  <c r="O907" i="14" s="1"/>
  <c r="P907" i="14" s="1"/>
  <c r="N918" i="14"/>
  <c r="O918" i="14" s="1"/>
  <c r="P918" i="14" s="1"/>
  <c r="N74" i="14"/>
  <c r="O74" i="14" s="1"/>
  <c r="P74" i="14" s="1"/>
  <c r="N919" i="14"/>
  <c r="O919" i="14" s="1"/>
  <c r="P919" i="14" s="1"/>
  <c r="N75" i="14"/>
  <c r="O75" i="14" s="1"/>
  <c r="P75" i="14" s="1"/>
  <c r="N920" i="14"/>
  <c r="O920" i="14" s="1"/>
  <c r="P920" i="14" s="1"/>
  <c r="N921" i="14"/>
  <c r="O921" i="14" s="1"/>
  <c r="P921" i="14" s="1"/>
  <c r="N922" i="14"/>
  <c r="O922" i="14" s="1"/>
  <c r="P922" i="14" s="1"/>
  <c r="N923" i="14"/>
  <c r="O923" i="14" s="1"/>
  <c r="N924" i="14"/>
  <c r="O924" i="14" s="1"/>
  <c r="P924" i="14" s="1"/>
  <c r="N925" i="14"/>
  <c r="O925" i="14" s="1"/>
  <c r="N76" i="14"/>
  <c r="O76" i="14" s="1"/>
  <c r="P76" i="14" s="1"/>
  <c r="N77" i="14"/>
  <c r="O77" i="14" s="1"/>
  <c r="P77" i="14" s="1"/>
  <c r="N946" i="14"/>
  <c r="O946" i="14" s="1"/>
  <c r="P946" i="14" s="1"/>
  <c r="N947" i="14"/>
  <c r="O947" i="14" s="1"/>
  <c r="P947" i="14" s="1"/>
  <c r="N172" i="14"/>
  <c r="O172" i="14" s="1"/>
  <c r="P172" i="14" s="1"/>
  <c r="N173" i="14"/>
  <c r="O173" i="14" s="1"/>
  <c r="P173" i="14" s="1"/>
  <c r="N174" i="14"/>
  <c r="O174" i="14" s="1"/>
  <c r="P174" i="14" s="1"/>
  <c r="N175" i="14"/>
  <c r="O175" i="14" s="1"/>
  <c r="P175" i="14" s="1"/>
  <c r="N950" i="14"/>
  <c r="O950" i="14" s="1"/>
  <c r="P950" i="14" s="1"/>
  <c r="N951" i="14"/>
  <c r="O951" i="14" s="1"/>
  <c r="P951" i="14" s="1"/>
  <c r="N952" i="14"/>
  <c r="O952" i="14" s="1"/>
  <c r="P952" i="14" s="1"/>
  <c r="N953" i="14"/>
  <c r="O953" i="14" s="1"/>
  <c r="P953" i="14" s="1"/>
  <c r="N954" i="14"/>
  <c r="O954" i="14" s="1"/>
  <c r="P954" i="14" s="1"/>
  <c r="N955" i="14"/>
  <c r="O955" i="14" s="1"/>
  <c r="P955" i="14" s="1"/>
  <c r="N178" i="14"/>
  <c r="O178" i="14" s="1"/>
  <c r="P178" i="14" s="1"/>
  <c r="N179" i="14"/>
  <c r="O179" i="14" s="1"/>
  <c r="P179" i="14" s="1"/>
  <c r="N176" i="14"/>
  <c r="O176" i="14" s="1"/>
  <c r="P176" i="14" s="1"/>
  <c r="N177" i="14"/>
  <c r="O177" i="14" s="1"/>
  <c r="P177" i="14" s="1"/>
  <c r="N956" i="14"/>
  <c r="O956" i="14" s="1"/>
  <c r="P956" i="14" s="1"/>
  <c r="N957" i="14"/>
  <c r="O957" i="14" s="1"/>
  <c r="N958" i="14"/>
  <c r="O958" i="14" s="1"/>
  <c r="P958" i="14" s="1"/>
  <c r="N959" i="14"/>
  <c r="O959" i="14" s="1"/>
  <c r="P959" i="14" s="1"/>
  <c r="N960" i="14"/>
  <c r="O960" i="14" s="1"/>
  <c r="P960" i="14" s="1"/>
  <c r="N961" i="14"/>
  <c r="O961" i="14" s="1"/>
  <c r="P961" i="14" s="1"/>
  <c r="N184" i="14"/>
  <c r="O184" i="14" s="1"/>
  <c r="P184" i="14" s="1"/>
  <c r="N185" i="14"/>
  <c r="O185" i="14" s="1"/>
  <c r="P185" i="14" s="1"/>
  <c r="N186" i="14"/>
  <c r="O186" i="14" s="1"/>
  <c r="P186" i="14" s="1"/>
  <c r="N187" i="14"/>
  <c r="O187" i="14" s="1"/>
  <c r="P187" i="14" s="1"/>
  <c r="N962" i="14"/>
  <c r="O962" i="14" s="1"/>
  <c r="P962" i="14" s="1"/>
  <c r="N963" i="14"/>
  <c r="O963" i="14" s="1"/>
  <c r="N964" i="14"/>
  <c r="O964" i="14" s="1"/>
  <c r="P964" i="14" s="1"/>
  <c r="N965" i="14"/>
  <c r="O965" i="14" s="1"/>
  <c r="P965" i="14" s="1"/>
  <c r="N966" i="14"/>
  <c r="O966" i="14" s="1"/>
  <c r="P966" i="14" s="1"/>
  <c r="N967" i="14"/>
  <c r="O967" i="14" s="1"/>
  <c r="P967" i="14" s="1"/>
  <c r="N968" i="14"/>
  <c r="O968" i="14" s="1"/>
  <c r="N969" i="14"/>
  <c r="O969" i="14" s="1"/>
  <c r="N970" i="14"/>
  <c r="O970" i="14" s="1"/>
  <c r="P970" i="14" s="1"/>
  <c r="N971" i="14"/>
  <c r="O971" i="14" s="1"/>
  <c r="P971" i="14" s="1"/>
  <c r="N972" i="14"/>
  <c r="O972" i="14" s="1"/>
  <c r="P972" i="14" s="1"/>
  <c r="N973" i="14"/>
  <c r="O973" i="14" s="1"/>
  <c r="N974" i="14"/>
  <c r="O974" i="14" s="1"/>
  <c r="P974" i="14" s="1"/>
  <c r="N975" i="14"/>
  <c r="O975" i="14" s="1"/>
  <c r="P975" i="14" s="1"/>
  <c r="N976" i="14"/>
  <c r="O976" i="14" s="1"/>
  <c r="N977" i="14"/>
  <c r="O977" i="14" s="1"/>
  <c r="N978" i="14"/>
  <c r="O978" i="14" s="1"/>
  <c r="P978" i="14" s="1"/>
  <c r="N979" i="14"/>
  <c r="O979" i="14" s="1"/>
  <c r="P979" i="14" s="1"/>
  <c r="N980" i="14"/>
  <c r="O980" i="14" s="1"/>
  <c r="P980" i="14" s="1"/>
  <c r="N981" i="14"/>
  <c r="O981" i="14" s="1"/>
  <c r="N188" i="14"/>
  <c r="O188" i="14" s="1"/>
  <c r="P188" i="14" s="1"/>
  <c r="N189" i="14"/>
  <c r="O189" i="14" s="1"/>
  <c r="P189" i="14" s="1"/>
  <c r="N190" i="14"/>
  <c r="O190" i="14" s="1"/>
  <c r="P190" i="14" s="1"/>
  <c r="N191" i="14"/>
  <c r="O191" i="14" s="1"/>
  <c r="P191" i="14" s="1"/>
  <c r="N984" i="14"/>
  <c r="O984" i="14" s="1"/>
  <c r="P984" i="14" s="1"/>
  <c r="N985" i="14"/>
  <c r="O985" i="14" s="1"/>
  <c r="N986" i="14"/>
  <c r="O986" i="14" s="1"/>
  <c r="P986" i="14" s="1"/>
  <c r="N987" i="14"/>
  <c r="O987" i="14" s="1"/>
  <c r="N192" i="14"/>
  <c r="O192" i="14" s="1"/>
  <c r="P192" i="14" s="1"/>
  <c r="N193" i="14"/>
  <c r="O193" i="14" s="1"/>
  <c r="P193" i="14" s="1"/>
  <c r="N194" i="14"/>
  <c r="O194" i="14" s="1"/>
  <c r="P194" i="14" s="1"/>
  <c r="N195" i="14"/>
  <c r="O195" i="14" s="1"/>
  <c r="P195" i="14" s="1"/>
  <c r="N989" i="14"/>
  <c r="O989" i="14" s="1"/>
  <c r="N196" i="14"/>
  <c r="O196" i="14" s="1"/>
  <c r="P196" i="14" s="1"/>
  <c r="N197" i="14"/>
  <c r="O197" i="14" s="1"/>
  <c r="P197" i="14" s="1"/>
  <c r="N990" i="14"/>
  <c r="O990" i="14" s="1"/>
  <c r="P990" i="14" s="1"/>
  <c r="N991" i="14"/>
  <c r="O991" i="14" s="1"/>
  <c r="P991" i="14" s="1"/>
  <c r="N992" i="14"/>
  <c r="O992" i="14" s="1"/>
  <c r="N993" i="14"/>
  <c r="O993" i="14" s="1"/>
  <c r="N198" i="14"/>
  <c r="O198" i="14" s="1"/>
  <c r="P198" i="14" s="1"/>
  <c r="N199" i="14"/>
  <c r="O199" i="14" s="1"/>
  <c r="P199" i="14" s="1"/>
  <c r="N200" i="14"/>
  <c r="O200" i="14" s="1"/>
  <c r="P200" i="14" s="1"/>
  <c r="N201" i="14"/>
  <c r="O201" i="14" s="1"/>
  <c r="N994" i="14"/>
  <c r="O994" i="14" s="1"/>
  <c r="N995" i="14"/>
  <c r="O995" i="14" s="1"/>
  <c r="P995" i="14" s="1"/>
  <c r="N996" i="14"/>
  <c r="O996" i="14" s="1"/>
  <c r="N997" i="14"/>
  <c r="O997" i="14" s="1"/>
  <c r="P997" i="14" s="1"/>
  <c r="N204" i="14"/>
  <c r="O204" i="14" s="1"/>
  <c r="N205" i="14"/>
  <c r="O205" i="14" s="1"/>
  <c r="N206" i="14"/>
  <c r="O206" i="14" s="1"/>
  <c r="P206" i="14" s="1"/>
  <c r="N207" i="14"/>
  <c r="O207" i="14" s="1"/>
  <c r="P207" i="14" s="1"/>
  <c r="N998" i="14"/>
  <c r="O998" i="14" s="1"/>
  <c r="P998" i="14" s="1"/>
  <c r="N999" i="14"/>
  <c r="O999" i="14" s="1"/>
  <c r="P999" i="14" s="1"/>
  <c r="N1000" i="14"/>
  <c r="O1000" i="14" s="1"/>
  <c r="P1000" i="14" s="1"/>
  <c r="N1001" i="14"/>
  <c r="O1001" i="14" s="1"/>
  <c r="N208" i="14"/>
  <c r="O208" i="14" s="1"/>
  <c r="P208" i="14" s="1"/>
  <c r="N209" i="14"/>
  <c r="O209" i="14" s="1"/>
  <c r="P209" i="14" s="1"/>
  <c r="N1002" i="14"/>
  <c r="O1002" i="14" s="1"/>
  <c r="P1002" i="14" s="1"/>
  <c r="N1003" i="14"/>
  <c r="O1003" i="14" s="1"/>
  <c r="N1004" i="14"/>
  <c r="O1004" i="14" s="1"/>
  <c r="P1004" i="14" s="1"/>
  <c r="N1005" i="14"/>
  <c r="O1005" i="14" s="1"/>
  <c r="P1005" i="14" s="1"/>
  <c r="N1006" i="14"/>
  <c r="O1006" i="14" s="1"/>
  <c r="P1006" i="14" s="1"/>
  <c r="N1007" i="14"/>
  <c r="O1007" i="14" s="1"/>
  <c r="P1007" i="14" s="1"/>
  <c r="N1008" i="14"/>
  <c r="O1008" i="14" s="1"/>
  <c r="P1008" i="14" s="1"/>
  <c r="N1009" i="14"/>
  <c r="O1009" i="14" s="1"/>
  <c r="N1010" i="14"/>
  <c r="O1010" i="14" s="1"/>
  <c r="P1010" i="14" s="1"/>
  <c r="N1011" i="14"/>
  <c r="O1011" i="14" s="1"/>
  <c r="P1011" i="14" s="1"/>
  <c r="N1012" i="14"/>
  <c r="O1012" i="14" s="1"/>
  <c r="P1012" i="14" s="1"/>
  <c r="N1013" i="14"/>
  <c r="O1013" i="14" s="1"/>
  <c r="P1013" i="14" s="1"/>
  <c r="N1014" i="14"/>
  <c r="O1014" i="14" s="1"/>
  <c r="P1014" i="14" s="1"/>
  <c r="N1015" i="14"/>
  <c r="O1015" i="14" s="1"/>
  <c r="N1016" i="14"/>
  <c r="O1016" i="14" s="1"/>
  <c r="P1016" i="14" s="1"/>
  <c r="N1017" i="14"/>
  <c r="O1017" i="14" s="1"/>
  <c r="N210" i="14"/>
  <c r="O210" i="14" s="1"/>
  <c r="P210" i="14" s="1"/>
  <c r="N211" i="14"/>
  <c r="O211" i="14" s="1"/>
  <c r="P211" i="14" s="1"/>
  <c r="N212" i="14"/>
  <c r="O212" i="14" s="1"/>
  <c r="P212" i="14" s="1"/>
  <c r="N213" i="14"/>
  <c r="O213" i="14" s="1"/>
  <c r="P213" i="14" s="1"/>
  <c r="N1018" i="14"/>
  <c r="O1018" i="14" s="1"/>
  <c r="P1018" i="14" s="1"/>
  <c r="N1019" i="14"/>
  <c r="O1019" i="14" s="1"/>
  <c r="P1019" i="14" s="1"/>
  <c r="N1020" i="14"/>
  <c r="O1020" i="14" s="1"/>
  <c r="P1020" i="14" s="1"/>
  <c r="N1021" i="14"/>
  <c r="O1021" i="14" s="1"/>
  <c r="P1021" i="14" s="1"/>
  <c r="N1022" i="14"/>
  <c r="O1022" i="14" s="1"/>
  <c r="P1022" i="14" s="1"/>
  <c r="N1023" i="14"/>
  <c r="O1023" i="14" s="1"/>
  <c r="N1024" i="14"/>
  <c r="O1024" i="14" s="1"/>
  <c r="P1024" i="14" s="1"/>
  <c r="N1025" i="14"/>
  <c r="O1025" i="14" s="1"/>
  <c r="P1025" i="14" s="1"/>
  <c r="N214" i="14"/>
  <c r="O214" i="14" s="1"/>
  <c r="N215" i="14"/>
  <c r="O215" i="14" s="1"/>
  <c r="N216" i="14"/>
  <c r="O216" i="14" s="1"/>
  <c r="P216" i="14" s="1"/>
  <c r="N217" i="14"/>
  <c r="O217" i="14" s="1"/>
  <c r="P217" i="14" s="1"/>
  <c r="N1026" i="14"/>
  <c r="O1026" i="14" s="1"/>
  <c r="P1026" i="14" s="1"/>
  <c r="N1027" i="14"/>
  <c r="O1027" i="14" s="1"/>
  <c r="P1027" i="14" s="1"/>
  <c r="N1028" i="14"/>
  <c r="O1028" i="14" s="1"/>
  <c r="N1029" i="14"/>
  <c r="O1029" i="14" s="1"/>
  <c r="P1029" i="14" s="1"/>
  <c r="N218" i="14"/>
  <c r="O218" i="14" s="1"/>
  <c r="P218" i="14" s="1"/>
  <c r="N219" i="14"/>
  <c r="O219" i="14" s="1"/>
  <c r="N1030" i="14"/>
  <c r="O1030" i="14" s="1"/>
  <c r="P1030" i="14" s="1"/>
  <c r="N1031" i="14"/>
  <c r="O1031" i="14" s="1"/>
  <c r="P1031" i="14" s="1"/>
  <c r="N1032" i="14"/>
  <c r="O1032" i="14" s="1"/>
  <c r="P1032" i="14" s="1"/>
  <c r="N1033" i="14"/>
  <c r="O1033" i="14" s="1"/>
  <c r="P1033" i="14" s="1"/>
  <c r="N220" i="14"/>
  <c r="O220" i="14" s="1"/>
  <c r="P220" i="14" s="1"/>
  <c r="N221" i="14"/>
  <c r="O221" i="14" s="1"/>
  <c r="P221" i="14" s="1"/>
  <c r="N1034" i="14"/>
  <c r="O1034" i="14" s="1"/>
  <c r="P1034" i="14" s="1"/>
  <c r="N1035" i="14"/>
  <c r="O1035" i="14" s="1"/>
  <c r="P1035" i="14" s="1"/>
  <c r="N1036" i="14"/>
  <c r="O1036" i="14" s="1"/>
  <c r="P1036" i="14" s="1"/>
  <c r="N1037" i="14"/>
  <c r="O1037" i="14" s="1"/>
  <c r="P1037" i="14" s="1"/>
  <c r="N1038" i="14"/>
  <c r="O1038" i="14" s="1"/>
  <c r="P1038" i="14" s="1"/>
  <c r="N1039" i="14"/>
  <c r="O1039" i="14" s="1"/>
  <c r="P1039" i="14" s="1"/>
  <c r="N1040" i="14"/>
  <c r="O1040" i="14" s="1"/>
  <c r="P1040" i="14" s="1"/>
  <c r="N1041" i="14"/>
  <c r="O1041" i="14" s="1"/>
  <c r="P1041" i="14" s="1"/>
  <c r="N1042" i="14"/>
  <c r="O1042" i="14" s="1"/>
  <c r="P1042" i="14" s="1"/>
  <c r="N1043" i="14"/>
  <c r="O1043" i="14" s="1"/>
  <c r="N222" i="14"/>
  <c r="O222" i="14" s="1"/>
  <c r="P222" i="14" s="1"/>
  <c r="N223" i="14"/>
  <c r="O223" i="14" s="1"/>
  <c r="N1047" i="14"/>
  <c r="O1047" i="14" s="1"/>
  <c r="P1047" i="14" s="1"/>
  <c r="N1048" i="14"/>
  <c r="O1048" i="14" s="1"/>
  <c r="P1048" i="14" s="1"/>
  <c r="N1049" i="14"/>
  <c r="O1049" i="14" s="1"/>
  <c r="P1049" i="14" s="1"/>
  <c r="N1050" i="14"/>
  <c r="O1050" i="14" s="1"/>
  <c r="N1051" i="14"/>
  <c r="O1051" i="14" s="1"/>
  <c r="P1051" i="14" s="1"/>
  <c r="N1052" i="14"/>
  <c r="O1052" i="14" s="1"/>
  <c r="N1053" i="14"/>
  <c r="O1053" i="14" s="1"/>
  <c r="P1053" i="14" s="1"/>
  <c r="N1054" i="14"/>
  <c r="O1054" i="14" s="1"/>
  <c r="N1055" i="14"/>
  <c r="O1055" i="14" s="1"/>
  <c r="P1055" i="14" s="1"/>
  <c r="N1056" i="14"/>
  <c r="O1056" i="14" s="1"/>
  <c r="P1056" i="14" s="1"/>
  <c r="N1057" i="14"/>
  <c r="O1057" i="14" s="1"/>
  <c r="N1058" i="14"/>
  <c r="O1058" i="14" s="1"/>
  <c r="P1058" i="14" s="1"/>
  <c r="N1059" i="14"/>
  <c r="O1059" i="14" s="1"/>
  <c r="N1060" i="14"/>
  <c r="O1060" i="14" s="1"/>
  <c r="N1061" i="14"/>
  <c r="O1061" i="14" s="1"/>
  <c r="P1061" i="14" s="1"/>
  <c r="N1062" i="14"/>
  <c r="O1062" i="14" s="1"/>
  <c r="N250" i="14"/>
  <c r="O250" i="14" s="1"/>
  <c r="P250" i="14" s="1"/>
  <c r="N251" i="14"/>
  <c r="O251" i="14" s="1"/>
  <c r="P251" i="14" s="1"/>
  <c r="N1063" i="14"/>
  <c r="O1063" i="14" s="1"/>
  <c r="P1063" i="14" s="1"/>
  <c r="N1064" i="14"/>
  <c r="O1064" i="14" s="1"/>
  <c r="P1064" i="14" s="1"/>
  <c r="N1065" i="14"/>
  <c r="O1065" i="14" s="1"/>
  <c r="P1065" i="14" s="1"/>
  <c r="N1066" i="14"/>
  <c r="O1066" i="14" s="1"/>
  <c r="N1067" i="14"/>
  <c r="O1067" i="14" s="1"/>
  <c r="P1067" i="14" s="1"/>
  <c r="N1068" i="14"/>
  <c r="O1068" i="14" s="1"/>
  <c r="N1069" i="14"/>
  <c r="O1069" i="14" s="1"/>
  <c r="P1069" i="14" s="1"/>
  <c r="N1070" i="14"/>
  <c r="O1070" i="14" s="1"/>
  <c r="N1071" i="14"/>
  <c r="O1071" i="14" s="1"/>
  <c r="N1072" i="14"/>
  <c r="O1072" i="14" s="1"/>
  <c r="P1072" i="14" s="1"/>
  <c r="N1073" i="14"/>
  <c r="O1073" i="14" s="1"/>
  <c r="P1073" i="14" s="1"/>
  <c r="N1074" i="14"/>
  <c r="O1074" i="14" s="1"/>
  <c r="P1074" i="14" s="1"/>
  <c r="N1075" i="14"/>
  <c r="O1075" i="14" s="1"/>
  <c r="P1075" i="14" s="1"/>
  <c r="N1076" i="14"/>
  <c r="O1076" i="14" s="1"/>
  <c r="N1077" i="14"/>
  <c r="O1077" i="14" s="1"/>
  <c r="P1077" i="14" s="1"/>
  <c r="N1078" i="14"/>
  <c r="O1078" i="14" s="1"/>
  <c r="N1079" i="14"/>
  <c r="O1079" i="14" s="1"/>
  <c r="P1079" i="14" s="1"/>
  <c r="N1080" i="14"/>
  <c r="O1080" i="14" s="1"/>
  <c r="P1080" i="14" s="1"/>
  <c r="N1081" i="14"/>
  <c r="O1081" i="14" s="1"/>
  <c r="P1081" i="14" s="1"/>
  <c r="N1082" i="14"/>
  <c r="O1082" i="14" s="1"/>
  <c r="P1082" i="14" s="1"/>
  <c r="N1083" i="14"/>
  <c r="O1083" i="14" s="1"/>
  <c r="P1083" i="14" s="1"/>
  <c r="N1084" i="14"/>
  <c r="O1084" i="14" s="1"/>
  <c r="N1085" i="14"/>
  <c r="O1085" i="14" s="1"/>
  <c r="P1085" i="14" s="1"/>
  <c r="N1086" i="14"/>
  <c r="O1086" i="14" s="1"/>
  <c r="P1086" i="14" s="1"/>
  <c r="N1087" i="14"/>
  <c r="O1087" i="14" s="1"/>
  <c r="N1088" i="14"/>
  <c r="O1088" i="14" s="1"/>
  <c r="P1088" i="14" s="1"/>
  <c r="N1089" i="14"/>
  <c r="O1089" i="14" s="1"/>
  <c r="P1089" i="14" s="1"/>
  <c r="N1090" i="14"/>
  <c r="O1090" i="14" s="1"/>
  <c r="P1090" i="14" s="1"/>
  <c r="N1091" i="14"/>
  <c r="O1091" i="14" s="1"/>
  <c r="P1091" i="14" s="1"/>
  <c r="N1092" i="14"/>
  <c r="O1092" i="14" s="1"/>
  <c r="N254" i="14"/>
  <c r="O254" i="14" s="1"/>
  <c r="P254" i="14" s="1"/>
  <c r="N255" i="14"/>
  <c r="O255" i="14" s="1"/>
  <c r="N256" i="14"/>
  <c r="O256" i="14" s="1"/>
  <c r="P256" i="14" s="1"/>
  <c r="N257" i="14"/>
  <c r="O257" i="14" s="1"/>
  <c r="P257" i="14" s="1"/>
  <c r="N1093" i="14"/>
  <c r="O1093" i="14" s="1"/>
  <c r="P1093" i="14" s="1"/>
  <c r="N1094" i="14"/>
  <c r="O1094" i="14" s="1"/>
  <c r="N1095" i="14"/>
  <c r="O1095" i="14" s="1"/>
  <c r="P1095" i="14" s="1"/>
  <c r="N1096" i="14"/>
  <c r="O1096" i="14" s="1"/>
  <c r="N258" i="14"/>
  <c r="O258" i="14" s="1"/>
  <c r="P258" i="14" s="1"/>
  <c r="N259" i="14"/>
  <c r="O259" i="14" s="1"/>
  <c r="P259" i="14" s="1"/>
  <c r="N1097" i="14"/>
  <c r="O1097" i="14" s="1"/>
  <c r="N1098" i="14"/>
  <c r="O1098" i="14" s="1"/>
  <c r="P1098" i="14" s="1"/>
  <c r="N1099" i="14"/>
  <c r="O1099" i="14" s="1"/>
  <c r="P1099" i="14" s="1"/>
  <c r="N1100" i="14"/>
  <c r="O1100" i="14" s="1"/>
  <c r="P1100" i="14" s="1"/>
  <c r="N1101" i="14"/>
  <c r="O1101" i="14" s="1"/>
  <c r="P1101" i="14" s="1"/>
  <c r="N1102" i="14"/>
  <c r="O1102" i="14" s="1"/>
  <c r="N260" i="14"/>
  <c r="O260" i="14" s="1"/>
  <c r="P260" i="14" s="1"/>
  <c r="N261" i="14"/>
  <c r="O261" i="14" s="1"/>
  <c r="P261" i="14" s="1"/>
  <c r="N1103" i="14"/>
  <c r="O1103" i="14" s="1"/>
  <c r="P1103" i="14" s="1"/>
  <c r="N1104" i="14"/>
  <c r="O1104" i="14" s="1"/>
  <c r="P1104" i="14" s="1"/>
  <c r="N1105" i="14"/>
  <c r="O1105" i="14" s="1"/>
  <c r="P1105" i="14" s="1"/>
  <c r="N1106" i="14"/>
  <c r="O1106" i="14" s="1"/>
  <c r="N1107" i="14"/>
  <c r="O1107" i="14" s="1"/>
  <c r="P1107" i="14" s="1"/>
  <c r="N1108" i="14"/>
  <c r="O1108" i="14" s="1"/>
  <c r="N262" i="14"/>
  <c r="O262" i="14" s="1"/>
  <c r="P262" i="14" s="1"/>
  <c r="N263" i="14"/>
  <c r="O263" i="14" s="1"/>
  <c r="P263" i="14" s="1"/>
  <c r="N1109" i="14"/>
  <c r="O1109" i="14" s="1"/>
  <c r="N1110" i="14"/>
  <c r="O1110" i="14" s="1"/>
  <c r="P1110" i="14" s="1"/>
  <c r="N1111" i="14"/>
  <c r="O1111" i="14" s="1"/>
  <c r="P1111" i="14" s="1"/>
  <c r="N1112" i="14"/>
  <c r="O1112" i="14" s="1"/>
  <c r="N264" i="14"/>
  <c r="O264" i="14" s="1"/>
  <c r="P264" i="14" s="1"/>
  <c r="N265" i="14"/>
  <c r="O265" i="14" s="1"/>
  <c r="P265" i="14" s="1"/>
  <c r="N1113" i="14"/>
  <c r="O1113" i="14" s="1"/>
  <c r="P1113" i="14" s="1"/>
  <c r="N1114" i="14"/>
  <c r="O1114" i="14" s="1"/>
  <c r="P1114" i="14" s="1"/>
  <c r="N1115" i="14"/>
  <c r="O1115" i="14" s="1"/>
  <c r="P1115" i="14" s="1"/>
  <c r="N1116" i="14"/>
  <c r="O1116" i="14" s="1"/>
  <c r="P1116" i="14" s="1"/>
  <c r="N1117" i="14"/>
  <c r="O1117" i="14" s="1"/>
  <c r="P1117" i="14" s="1"/>
  <c r="N1118" i="14"/>
  <c r="O1118" i="14" s="1"/>
  <c r="N1119" i="14"/>
  <c r="O1119" i="14" s="1"/>
  <c r="P1119" i="14" s="1"/>
  <c r="N1120" i="14"/>
  <c r="O1120" i="14" s="1"/>
  <c r="P1120" i="14" s="1"/>
  <c r="N1121" i="14"/>
  <c r="O1121" i="14" s="1"/>
  <c r="N1122" i="14"/>
  <c r="O1122" i="14" s="1"/>
  <c r="N1123" i="14"/>
  <c r="O1123" i="14" s="1"/>
  <c r="P1123" i="14" s="1"/>
  <c r="N1124" i="14"/>
  <c r="O1124" i="14" s="1"/>
  <c r="P1124" i="14" s="1"/>
  <c r="N1125" i="14"/>
  <c r="O1125" i="14" s="1"/>
  <c r="P1125" i="14" s="1"/>
  <c r="N1126" i="14"/>
  <c r="O1126" i="14" s="1"/>
  <c r="P1126" i="14" s="1"/>
  <c r="N1127" i="14"/>
  <c r="O1127" i="14" s="1"/>
  <c r="P1127" i="14" s="1"/>
  <c r="N1128" i="14"/>
  <c r="O1128" i="14" s="1"/>
  <c r="P1128" i="14" s="1"/>
  <c r="N266" i="14"/>
  <c r="O266" i="14" s="1"/>
  <c r="P266" i="14" s="1"/>
  <c r="N267" i="14"/>
  <c r="O267" i="14" s="1"/>
  <c r="P267" i="14" s="1"/>
  <c r="N1129" i="14"/>
  <c r="O1129" i="14" s="1"/>
  <c r="P1129" i="14" s="1"/>
  <c r="N1130" i="14"/>
  <c r="O1130" i="14" s="1"/>
  <c r="N1131" i="14"/>
  <c r="O1131" i="14" s="1"/>
  <c r="P1131" i="14" s="1"/>
  <c r="N1132" i="14"/>
  <c r="O1132" i="14" s="1"/>
  <c r="P1132" i="14" s="1"/>
  <c r="N1133" i="14"/>
  <c r="O1133" i="14" s="1"/>
  <c r="P1133" i="14" s="1"/>
  <c r="N1134" i="14"/>
  <c r="O1134" i="14" s="1"/>
  <c r="N1135" i="14"/>
  <c r="O1135" i="14" s="1"/>
  <c r="N1136" i="14"/>
  <c r="O1136" i="14" s="1"/>
  <c r="N1137" i="14"/>
  <c r="O1137" i="14" s="1"/>
  <c r="N1138" i="14"/>
  <c r="O1138" i="14" s="1"/>
  <c r="P1138" i="14" s="1"/>
  <c r="N268" i="14"/>
  <c r="O268" i="14" s="1"/>
  <c r="P268" i="14" s="1"/>
  <c r="N269" i="14"/>
  <c r="O269" i="14" s="1"/>
  <c r="P269" i="14" s="1"/>
  <c r="N1139" i="14"/>
  <c r="O1139" i="14" s="1"/>
  <c r="P1139" i="14" s="1"/>
  <c r="N1140" i="14"/>
  <c r="O1140" i="14" s="1"/>
  <c r="P1140" i="14" s="1"/>
  <c r="N1141" i="14"/>
  <c r="O1141" i="14" s="1"/>
  <c r="P1141" i="14" s="1"/>
  <c r="N1142" i="14"/>
  <c r="O1142" i="14" s="1"/>
  <c r="P1142" i="14" s="1"/>
  <c r="N1143" i="14"/>
  <c r="O1143" i="14" s="1"/>
  <c r="P1143" i="14" s="1"/>
  <c r="N1144" i="14"/>
  <c r="O1144" i="14" s="1"/>
  <c r="P1144" i="14" s="1"/>
  <c r="N1145" i="14"/>
  <c r="O1145" i="14" s="1"/>
  <c r="P1145" i="14" s="1"/>
  <c r="N1146" i="14"/>
  <c r="O1146" i="14" s="1"/>
  <c r="P1146" i="14" s="1"/>
  <c r="N1147" i="14"/>
  <c r="O1147" i="14" s="1"/>
  <c r="N1148" i="14"/>
  <c r="O1148" i="14" s="1"/>
  <c r="N1149" i="14"/>
  <c r="O1149" i="14" s="1"/>
  <c r="N1150" i="14"/>
  <c r="O1150" i="14" s="1"/>
  <c r="P1150" i="14" s="1"/>
  <c r="N1151" i="14"/>
  <c r="O1151" i="14" s="1"/>
  <c r="P1151" i="14" s="1"/>
  <c r="N1152" i="14"/>
  <c r="O1152" i="14" s="1"/>
  <c r="N1153" i="14"/>
  <c r="O1153" i="14" s="1"/>
  <c r="P1153" i="14" s="1"/>
  <c r="N1154" i="14"/>
  <c r="O1154" i="14" s="1"/>
  <c r="P1154" i="14" s="1"/>
  <c r="N1155" i="14"/>
  <c r="O1155" i="14" s="1"/>
  <c r="P1155" i="14" s="1"/>
  <c r="N1156" i="14"/>
  <c r="O1156" i="14" s="1"/>
  <c r="P1156" i="14" s="1"/>
  <c r="N1157" i="14"/>
  <c r="O1157" i="14" s="1"/>
  <c r="P1157" i="14" s="1"/>
  <c r="N1158" i="14"/>
  <c r="O1158" i="14" s="1"/>
  <c r="P1158" i="14" s="1"/>
  <c r="N270" i="14"/>
  <c r="O270" i="14" s="1"/>
  <c r="P270" i="14" s="1"/>
  <c r="N271" i="14"/>
  <c r="O271" i="14" s="1"/>
  <c r="P271" i="14" s="1"/>
  <c r="O277" i="14"/>
  <c r="P277" i="14" s="1"/>
  <c r="O278" i="14"/>
  <c r="O282" i="14"/>
  <c r="P282" i="14" s="1"/>
  <c r="O283" i="14"/>
  <c r="P283" i="14" s="1"/>
  <c r="O287" i="14"/>
  <c r="P287" i="14" s="1"/>
  <c r="O288" i="14"/>
  <c r="O289" i="14"/>
  <c r="P289" i="14" s="1"/>
  <c r="O290" i="14"/>
  <c r="P290" i="14" s="1"/>
  <c r="N717" i="14"/>
  <c r="O717" i="14" s="1"/>
  <c r="P717" i="14" s="1"/>
  <c r="Q176" i="14"/>
  <c r="T176" i="14"/>
  <c r="AC176" i="14"/>
  <c r="Q177" i="14"/>
  <c r="S177" i="14" s="1"/>
  <c r="R177" i="14" s="1"/>
  <c r="T177" i="14"/>
  <c r="AC177" i="14"/>
  <c r="Q791" i="14"/>
  <c r="T791" i="14"/>
  <c r="AC791" i="14"/>
  <c r="Q792" i="14"/>
  <c r="T792" i="14"/>
  <c r="AC792" i="14"/>
  <c r="Q793" i="14"/>
  <c r="S793" i="14" s="1"/>
  <c r="R793" i="14" s="1"/>
  <c r="T793" i="14"/>
  <c r="AC793" i="14"/>
  <c r="Q2220" i="14"/>
  <c r="U2220" i="14"/>
  <c r="T2220" i="14"/>
  <c r="AC2220" i="14"/>
  <c r="Q2221" i="14"/>
  <c r="T2221" i="14"/>
  <c r="AC2221" i="14"/>
  <c r="Q2222" i="14"/>
  <c r="S2222" i="14" s="1"/>
  <c r="R2222" i="14" s="1"/>
  <c r="U138" i="14" s="1"/>
  <c r="U2222" i="14"/>
  <c r="T2222" i="14"/>
  <c r="AC2222" i="14"/>
  <c r="Q2223" i="14"/>
  <c r="I2223" i="14" s="1"/>
  <c r="T2223" i="14"/>
  <c r="AC2223" i="14"/>
  <c r="Q220" i="14"/>
  <c r="T220" i="14"/>
  <c r="AC220" i="14"/>
  <c r="Q221" i="14"/>
  <c r="I221" i="14" s="1"/>
  <c r="T221" i="14"/>
  <c r="AC221" i="14"/>
  <c r="Q198" i="14"/>
  <c r="T198" i="14"/>
  <c r="AC198" i="14"/>
  <c r="Q199" i="14"/>
  <c r="I199" i="14" s="1"/>
  <c r="T199" i="14"/>
  <c r="AC199" i="14"/>
  <c r="Q332" i="14"/>
  <c r="T332" i="14"/>
  <c r="Q333" i="14"/>
  <c r="I333" i="14" s="1"/>
  <c r="T333" i="14"/>
  <c r="AC333" i="14"/>
  <c r="Q2039" i="14"/>
  <c r="S2039" i="14" s="1"/>
  <c r="R2039" i="14" s="1"/>
  <c r="U2039" i="14"/>
  <c r="T2039" i="14"/>
  <c r="AC2039" i="14"/>
  <c r="Q2040" i="14"/>
  <c r="I2040" i="14" s="1"/>
  <c r="T2040" i="14"/>
  <c r="AC2040" i="14"/>
  <c r="Q2033" i="14"/>
  <c r="T2033" i="14"/>
  <c r="AC2033" i="14"/>
  <c r="Q2034" i="14"/>
  <c r="U2034" i="14"/>
  <c r="T2034" i="14"/>
  <c r="AC2034" i="14"/>
  <c r="Q2025" i="14"/>
  <c r="I2025" i="14" s="1"/>
  <c r="T2025" i="14"/>
  <c r="AC2025" i="14"/>
  <c r="Q2026" i="14"/>
  <c r="S2026" i="14" s="1"/>
  <c r="R2026" i="14" s="1"/>
  <c r="U2026" i="14"/>
  <c r="T2026" i="14"/>
  <c r="AC2026" i="14"/>
  <c r="Q2021" i="14"/>
  <c r="U2021" i="14"/>
  <c r="T2021" i="14"/>
  <c r="AC2021" i="14"/>
  <c r="Q2022" i="14"/>
  <c r="T2022" i="14"/>
  <c r="AC2022" i="14"/>
  <c r="Q2017" i="14"/>
  <c r="S2017" i="14" s="1"/>
  <c r="R2017" i="14" s="1"/>
  <c r="U2017" i="14"/>
  <c r="T2017" i="14"/>
  <c r="AC2017" i="14"/>
  <c r="Q2018" i="14"/>
  <c r="I2018" i="14" s="1"/>
  <c r="T2018" i="14"/>
  <c r="AC2018" i="14"/>
  <c r="Q2051" i="14"/>
  <c r="T2051" i="14"/>
  <c r="AC2051" i="14"/>
  <c r="Q2052" i="14"/>
  <c r="S2052" i="14" s="1"/>
  <c r="R2052" i="14" s="1"/>
  <c r="U2052" i="14"/>
  <c r="T2052" i="14"/>
  <c r="AC2052" i="14"/>
  <c r="Q2059" i="14"/>
  <c r="T2059" i="14"/>
  <c r="AC2059" i="14"/>
  <c r="Q2060" i="14"/>
  <c r="U2060" i="14"/>
  <c r="T2060" i="14"/>
  <c r="AC2060" i="14"/>
  <c r="Q2047" i="14"/>
  <c r="I2047" i="14" s="1"/>
  <c r="T2047" i="14"/>
  <c r="AC2047" i="14"/>
  <c r="Q2048" i="14"/>
  <c r="I2048" i="14" s="1"/>
  <c r="T2048" i="14"/>
  <c r="AC2048" i="14"/>
  <c r="Q2043" i="14"/>
  <c r="S2043" i="14" s="1"/>
  <c r="R2043" i="14" s="1"/>
  <c r="U2043" i="14"/>
  <c r="T2043" i="14"/>
  <c r="AC2043" i="14"/>
  <c r="Q2044" i="14"/>
  <c r="T2044" i="14"/>
  <c r="AC2044" i="14"/>
  <c r="Q2065" i="14"/>
  <c r="I2065" i="14" s="1"/>
  <c r="T2065" i="14"/>
  <c r="AC2065" i="14"/>
  <c r="Q2066" i="14"/>
  <c r="U2066" i="14"/>
  <c r="T2066" i="14"/>
  <c r="AC2066" i="14"/>
  <c r="Q2112" i="14"/>
  <c r="U2112" i="14"/>
  <c r="T2112" i="14"/>
  <c r="AC2112" i="14"/>
  <c r="Q2113" i="14"/>
  <c r="S2113" i="14" s="1"/>
  <c r="R2113" i="14" s="1"/>
  <c r="U2113" i="14"/>
  <c r="T2113" i="14"/>
  <c r="AC2113" i="14"/>
  <c r="Q632" i="14"/>
  <c r="T632" i="14"/>
  <c r="AC632" i="14"/>
  <c r="Q633" i="14"/>
  <c r="T633" i="14"/>
  <c r="AC633" i="14"/>
  <c r="Q2116" i="14"/>
  <c r="I2116" i="14" s="1"/>
  <c r="T2116" i="14"/>
  <c r="AC2116" i="14"/>
  <c r="Q2117" i="14"/>
  <c r="U2117" i="14"/>
  <c r="T2117" i="14"/>
  <c r="AC2117" i="14"/>
  <c r="Q2126" i="14"/>
  <c r="T2126" i="14"/>
  <c r="AC2126" i="14"/>
  <c r="Q2127" i="14"/>
  <c r="I2127" i="14" s="1"/>
  <c r="T2127" i="14"/>
  <c r="AC2127" i="14"/>
  <c r="Q2132" i="14"/>
  <c r="S2132" i="14" s="1"/>
  <c r="R2132" i="14" s="1"/>
  <c r="U48" i="14" s="1"/>
  <c r="U2132" i="14"/>
  <c r="T2132" i="14"/>
  <c r="AC2132" i="14"/>
  <c r="Q2133" i="14"/>
  <c r="U2133" i="14"/>
  <c r="T2133" i="14"/>
  <c r="AC2133" i="14"/>
  <c r="Q2122" i="14"/>
  <c r="S2122" i="14" s="1"/>
  <c r="R2122" i="14" s="1"/>
  <c r="U2122" i="14"/>
  <c r="T2122" i="14"/>
  <c r="AC2122" i="14"/>
  <c r="Q2123" i="14"/>
  <c r="T2123" i="14"/>
  <c r="AC2123" i="14"/>
  <c r="Q1715" i="14"/>
  <c r="I1715" i="14" s="1"/>
  <c r="T1715" i="14"/>
  <c r="AC1715" i="14"/>
  <c r="Q1716" i="14"/>
  <c r="U1716" i="14"/>
  <c r="T1716" i="14"/>
  <c r="AC1716" i="14"/>
  <c r="Q1703" i="14"/>
  <c r="T1703" i="14"/>
  <c r="AC1703" i="14"/>
  <c r="Q1704" i="14"/>
  <c r="T1704" i="14"/>
  <c r="AC1704" i="14"/>
  <c r="Q1697" i="14"/>
  <c r="T1697" i="14"/>
  <c r="AC1697" i="14"/>
  <c r="Q1698" i="14"/>
  <c r="S1698" i="14" s="1"/>
  <c r="R1698" i="14" s="1"/>
  <c r="U1698" i="14"/>
  <c r="T1698" i="14"/>
  <c r="AC1698" i="14"/>
  <c r="Q1498" i="14"/>
  <c r="S1498" i="14" s="1"/>
  <c r="R1498" i="14" s="1"/>
  <c r="T1498" i="14"/>
  <c r="AC1498" i="14"/>
  <c r="Q1499" i="14"/>
  <c r="I1499" i="14" s="1"/>
  <c r="T1499" i="14"/>
  <c r="AC1499" i="14"/>
  <c r="Q1509" i="14"/>
  <c r="U1509" i="14"/>
  <c r="T1509" i="14"/>
  <c r="AC1509" i="14"/>
  <c r="Q1510" i="14"/>
  <c r="T1510" i="14"/>
  <c r="AC1510" i="14"/>
  <c r="Q1511" i="14"/>
  <c r="S1511" i="14" s="1"/>
  <c r="R1511" i="14" s="1"/>
  <c r="T1511" i="14"/>
  <c r="U1511" i="14"/>
  <c r="AC1511" i="14"/>
  <c r="AC718" i="14"/>
  <c r="AC719" i="14"/>
  <c r="AC720" i="14"/>
  <c r="AC721" i="14"/>
  <c r="AC722" i="14"/>
  <c r="AC723" i="14"/>
  <c r="AC724" i="14"/>
  <c r="AC725" i="14"/>
  <c r="AC726" i="14"/>
  <c r="AC727" i="14"/>
  <c r="AC728" i="14"/>
  <c r="AC729" i="14"/>
  <c r="AC730" i="14"/>
  <c r="AC731" i="14"/>
  <c r="AC732" i="14"/>
  <c r="AC733" i="14"/>
  <c r="AC734" i="14"/>
  <c r="AC735" i="14"/>
  <c r="AC736" i="14"/>
  <c r="AC737" i="14"/>
  <c r="AC738" i="14"/>
  <c r="AC739" i="14"/>
  <c r="AC740" i="14"/>
  <c r="AC741" i="14"/>
  <c r="AC742" i="14"/>
  <c r="AC743" i="14"/>
  <c r="AC744" i="14"/>
  <c r="AC745" i="14"/>
  <c r="AC746" i="14"/>
  <c r="AC747" i="14"/>
  <c r="AC748" i="14"/>
  <c r="AC749" i="14"/>
  <c r="AC750" i="14"/>
  <c r="AC751" i="14"/>
  <c r="AC752" i="14"/>
  <c r="AC753" i="14"/>
  <c r="AC754" i="14"/>
  <c r="AC755" i="14"/>
  <c r="AC756" i="14"/>
  <c r="AC757" i="14"/>
  <c r="AC758" i="14"/>
  <c r="AC759" i="14"/>
  <c r="AC760" i="14"/>
  <c r="AC761" i="14"/>
  <c r="AC762" i="14"/>
  <c r="AC763" i="14"/>
  <c r="AC764" i="14"/>
  <c r="AC765" i="14"/>
  <c r="AC766" i="14"/>
  <c r="AC767" i="14"/>
  <c r="AC768" i="14"/>
  <c r="AC769" i="14"/>
  <c r="AC770" i="14"/>
  <c r="AC771" i="14"/>
  <c r="AC772" i="14"/>
  <c r="AC773" i="14"/>
  <c r="AC774" i="14"/>
  <c r="AC775" i="14"/>
  <c r="AC776" i="14"/>
  <c r="AC777" i="14"/>
  <c r="AC778" i="14"/>
  <c r="AC779" i="14"/>
  <c r="AC780" i="14"/>
  <c r="AC781" i="14"/>
  <c r="AC782" i="14"/>
  <c r="AC783" i="14"/>
  <c r="AC784" i="14"/>
  <c r="AC785" i="14"/>
  <c r="AC786" i="14"/>
  <c r="AC787" i="14"/>
  <c r="AC29" i="14"/>
  <c r="AC30" i="14"/>
  <c r="AC788" i="14"/>
  <c r="AC789" i="14"/>
  <c r="AC790" i="14"/>
  <c r="AC34" i="14"/>
  <c r="AC35" i="14"/>
  <c r="AC794" i="14"/>
  <c r="AC795" i="14"/>
  <c r="AC796" i="14"/>
  <c r="AC46" i="14"/>
  <c r="AC47" i="14"/>
  <c r="AC797" i="14"/>
  <c r="AC798" i="14"/>
  <c r="AC799" i="14"/>
  <c r="AC800" i="14"/>
  <c r="AC801" i="14"/>
  <c r="AC802" i="14"/>
  <c r="AC803" i="14"/>
  <c r="AC804" i="14"/>
  <c r="AC805" i="14"/>
  <c r="AC806" i="14"/>
  <c r="AC807" i="14"/>
  <c r="AC808" i="14"/>
  <c r="AC809" i="14"/>
  <c r="AC810" i="14"/>
  <c r="AC811" i="14"/>
  <c r="AC812" i="14"/>
  <c r="AC813" i="14"/>
  <c r="AC814" i="14"/>
  <c r="AC815" i="14"/>
  <c r="AC816" i="14"/>
  <c r="AC817" i="14"/>
  <c r="AC818" i="14"/>
  <c r="AC819" i="14"/>
  <c r="AC820" i="14"/>
  <c r="AC821" i="14"/>
  <c r="AC822" i="14"/>
  <c r="AC823" i="14"/>
  <c r="AC824" i="14"/>
  <c r="AC825" i="14"/>
  <c r="AC826" i="14"/>
  <c r="AC827" i="14"/>
  <c r="AC828" i="14"/>
  <c r="AC829" i="14"/>
  <c r="AC830" i="14"/>
  <c r="AC831" i="14"/>
  <c r="AC832" i="14"/>
  <c r="AC833" i="14"/>
  <c r="AC834" i="14"/>
  <c r="AC835" i="14"/>
  <c r="AC836" i="14"/>
  <c r="AC837" i="14"/>
  <c r="AC838" i="14"/>
  <c r="AC839" i="14"/>
  <c r="AC840" i="14"/>
  <c r="AC841" i="14"/>
  <c r="AC842" i="14"/>
  <c r="AC843" i="14"/>
  <c r="AC844" i="14"/>
  <c r="AC845" i="14"/>
  <c r="AC846" i="14"/>
  <c r="AC847" i="14"/>
  <c r="AC848" i="14"/>
  <c r="AC62" i="14"/>
  <c r="AC849" i="14"/>
  <c r="AC850" i="14"/>
  <c r="AC851" i="14"/>
  <c r="AC852" i="14"/>
  <c r="AC853" i="14"/>
  <c r="AC63" i="14"/>
  <c r="AC854" i="14"/>
  <c r="AC855" i="14"/>
  <c r="AC856" i="14"/>
  <c r="AC857" i="14"/>
  <c r="AC858" i="14"/>
  <c r="AC859" i="14"/>
  <c r="AC860" i="14"/>
  <c r="AC861" i="14"/>
  <c r="AC862" i="14"/>
  <c r="AC863" i="14"/>
  <c r="AC864" i="14"/>
  <c r="AC865" i="14"/>
  <c r="AC866" i="14"/>
  <c r="AC867" i="14"/>
  <c r="AC868" i="14"/>
  <c r="AC869" i="14"/>
  <c r="AC870" i="14"/>
  <c r="AC871" i="14"/>
  <c r="AC872" i="14"/>
  <c r="AC873" i="14"/>
  <c r="AC68" i="14"/>
  <c r="AC69" i="14"/>
  <c r="AC874" i="14"/>
  <c r="AC875" i="14"/>
  <c r="AC876" i="14"/>
  <c r="AC877" i="14"/>
  <c r="AC878" i="14"/>
  <c r="AC879" i="14"/>
  <c r="AC880" i="14"/>
  <c r="AC881" i="14"/>
  <c r="AC882" i="14"/>
  <c r="AC883" i="14"/>
  <c r="AC884" i="14"/>
  <c r="AC70" i="14"/>
  <c r="AC885" i="14"/>
  <c r="AC71" i="14"/>
  <c r="AC886" i="14"/>
  <c r="AC887" i="14"/>
  <c r="AC72" i="14"/>
  <c r="AC73" i="14"/>
  <c r="AC888" i="14"/>
  <c r="AC889" i="14"/>
  <c r="AC890" i="14"/>
  <c r="AC891" i="14"/>
  <c r="AC892" i="14"/>
  <c r="AC893" i="14"/>
  <c r="AC894" i="14"/>
  <c r="AC895" i="14"/>
  <c r="AC896" i="14"/>
  <c r="AC897" i="14"/>
  <c r="AC898" i="14"/>
  <c r="AC899" i="14"/>
  <c r="AC900" i="14"/>
  <c r="AC901" i="14"/>
  <c r="AC902" i="14"/>
  <c r="AC903" i="14"/>
  <c r="AC904" i="14"/>
  <c r="AC905" i="14"/>
  <c r="AC914" i="14"/>
  <c r="AC915" i="14"/>
  <c r="AC907" i="14"/>
  <c r="AC918" i="14"/>
  <c r="AC74" i="14"/>
  <c r="AC919" i="14"/>
  <c r="AC75" i="14"/>
  <c r="AC920" i="14"/>
  <c r="AC921" i="14"/>
  <c r="AC922" i="14"/>
  <c r="AC923" i="14"/>
  <c r="AC924" i="14"/>
  <c r="AC925" i="14"/>
  <c r="AC76" i="14"/>
  <c r="AC77" i="14"/>
  <c r="AC946" i="14"/>
  <c r="AC947" i="14"/>
  <c r="AC172" i="14"/>
  <c r="AC173" i="14"/>
  <c r="AC174" i="14"/>
  <c r="AC175" i="14"/>
  <c r="AC950" i="14"/>
  <c r="AC951" i="14"/>
  <c r="AC952" i="14"/>
  <c r="AC953" i="14"/>
  <c r="AC954" i="14"/>
  <c r="AC955" i="14"/>
  <c r="AC178" i="14"/>
  <c r="AC179" i="14"/>
  <c r="AC956" i="14"/>
  <c r="AC957" i="14"/>
  <c r="AC958" i="14"/>
  <c r="AC959" i="14"/>
  <c r="AC960" i="14"/>
  <c r="AC961" i="14"/>
  <c r="AC184" i="14"/>
  <c r="AC185" i="14"/>
  <c r="AC186" i="14"/>
  <c r="AC187" i="14"/>
  <c r="AC962" i="14"/>
  <c r="AC963" i="14"/>
  <c r="AC964" i="14"/>
  <c r="AC965" i="14"/>
  <c r="AC966" i="14"/>
  <c r="AC967" i="14"/>
  <c r="AC968" i="14"/>
  <c r="AC969" i="14"/>
  <c r="AC970" i="14"/>
  <c r="AC971" i="14"/>
  <c r="AC972" i="14"/>
  <c r="AC973" i="14"/>
  <c r="AC974" i="14"/>
  <c r="AC975" i="14"/>
  <c r="AC976" i="14"/>
  <c r="AC977" i="14"/>
  <c r="AC978" i="14"/>
  <c r="AC979" i="14"/>
  <c r="AC980" i="14"/>
  <c r="AC981" i="14"/>
  <c r="AC188" i="14"/>
  <c r="AC189" i="14"/>
  <c r="AC190" i="14"/>
  <c r="AC191" i="14"/>
  <c r="AC984" i="14"/>
  <c r="AC985" i="14"/>
  <c r="AC986" i="14"/>
  <c r="AC987" i="14"/>
  <c r="AC192" i="14"/>
  <c r="AC193" i="14"/>
  <c r="AC194" i="14"/>
  <c r="AC195" i="14"/>
  <c r="AC989" i="14"/>
  <c r="AC196" i="14"/>
  <c r="AC197" i="14"/>
  <c r="AC990" i="14"/>
  <c r="AC991" i="14"/>
  <c r="AC992" i="14"/>
  <c r="AC993" i="14"/>
  <c r="AC200" i="14"/>
  <c r="AC201" i="14"/>
  <c r="AC994" i="14"/>
  <c r="AC995" i="14"/>
  <c r="AC996" i="14"/>
  <c r="AC997" i="14"/>
  <c r="AC204" i="14"/>
  <c r="AC205" i="14"/>
  <c r="AC206" i="14"/>
  <c r="AC207" i="14"/>
  <c r="AC998" i="14"/>
  <c r="AC999" i="14"/>
  <c r="AC1000" i="14"/>
  <c r="AC1001" i="14"/>
  <c r="AC208" i="14"/>
  <c r="AC209" i="14"/>
  <c r="AC1002" i="14"/>
  <c r="AC1003" i="14"/>
  <c r="AC1004" i="14"/>
  <c r="AC1005" i="14"/>
  <c r="AC1006" i="14"/>
  <c r="AC1007" i="14"/>
  <c r="AC1008" i="14"/>
  <c r="AC1009" i="14"/>
  <c r="AC1010" i="14"/>
  <c r="AC1011" i="14"/>
  <c r="AC1012" i="14"/>
  <c r="AC1013" i="14"/>
  <c r="AC1014" i="14"/>
  <c r="AC1015" i="14"/>
  <c r="AC1016" i="14"/>
  <c r="AC1017" i="14"/>
  <c r="AC210" i="14"/>
  <c r="AC211" i="14"/>
  <c r="AC212" i="14"/>
  <c r="AC213" i="14"/>
  <c r="AC1018" i="14"/>
  <c r="AC1019" i="14"/>
  <c r="AC1020" i="14"/>
  <c r="AC1021" i="14"/>
  <c r="AC1022" i="14"/>
  <c r="AC1023" i="14"/>
  <c r="AC1024" i="14"/>
  <c r="AC1025" i="14"/>
  <c r="AC214" i="14"/>
  <c r="AC215" i="14"/>
  <c r="AC216" i="14"/>
  <c r="AC217" i="14"/>
  <c r="AC1026" i="14"/>
  <c r="AC1027" i="14"/>
  <c r="AC1028" i="14"/>
  <c r="AC1029" i="14"/>
  <c r="AC218" i="14"/>
  <c r="AC219" i="14"/>
  <c r="AC1030" i="14"/>
  <c r="AC1031" i="14"/>
  <c r="AC1032" i="14"/>
  <c r="AC1033" i="14"/>
  <c r="AC1034" i="14"/>
  <c r="AC1035" i="14"/>
  <c r="AC1036" i="14"/>
  <c r="AC1037" i="14"/>
  <c r="AC1038" i="14"/>
  <c r="AC1039" i="14"/>
  <c r="AC1040" i="14"/>
  <c r="AC1041" i="14"/>
  <c r="AC1042" i="14"/>
  <c r="AC1043" i="14"/>
  <c r="AC222" i="14"/>
  <c r="AC223" i="14"/>
  <c r="AC1047" i="14"/>
  <c r="AC1048" i="14"/>
  <c r="AC1049" i="14"/>
  <c r="AC1050" i="14"/>
  <c r="AC1051" i="14"/>
  <c r="AC1052" i="14"/>
  <c r="AC1053" i="14"/>
  <c r="AC1054" i="14"/>
  <c r="AC1055" i="14"/>
  <c r="AC1056" i="14"/>
  <c r="AC1057" i="14"/>
  <c r="AC1058" i="14"/>
  <c r="AC1059" i="14"/>
  <c r="AC1060" i="14"/>
  <c r="AC1061" i="14"/>
  <c r="AC1062" i="14"/>
  <c r="AC250" i="14"/>
  <c r="AC251" i="14"/>
  <c r="AC1063" i="14"/>
  <c r="AC1064" i="14"/>
  <c r="AC1065" i="14"/>
  <c r="AC1066" i="14"/>
  <c r="AC1067" i="14"/>
  <c r="AC1068" i="14"/>
  <c r="AC1069" i="14"/>
  <c r="AC1070" i="14"/>
  <c r="AC1071" i="14"/>
  <c r="AC1072" i="14"/>
  <c r="AC1073" i="14"/>
  <c r="AC1074" i="14"/>
  <c r="AC1075" i="14"/>
  <c r="AC1076" i="14"/>
  <c r="AC1077" i="14"/>
  <c r="AC1078" i="14"/>
  <c r="AC1079" i="14"/>
  <c r="AC1080" i="14"/>
  <c r="AC1081" i="14"/>
  <c r="AC1082" i="14"/>
  <c r="AC1083" i="14"/>
  <c r="AC1084" i="14"/>
  <c r="AC1085" i="14"/>
  <c r="AC1086" i="14"/>
  <c r="AC1087" i="14"/>
  <c r="AC1088" i="14"/>
  <c r="AC1089" i="14"/>
  <c r="AC1090" i="14"/>
  <c r="AC1091" i="14"/>
  <c r="AC1092" i="14"/>
  <c r="AC254" i="14"/>
  <c r="AC255" i="14"/>
  <c r="AC256" i="14"/>
  <c r="AC257" i="14"/>
  <c r="AC1093" i="14"/>
  <c r="AC1094" i="14"/>
  <c r="AC1095" i="14"/>
  <c r="AC1096" i="14"/>
  <c r="AC258" i="14"/>
  <c r="AC259" i="14"/>
  <c r="AC1097" i="14"/>
  <c r="AC1098" i="14"/>
  <c r="AC1099" i="14"/>
  <c r="AC1100" i="14"/>
  <c r="AC1101" i="14"/>
  <c r="AC1102" i="14"/>
  <c r="AC260" i="14"/>
  <c r="AC261" i="14"/>
  <c r="AC1103" i="14"/>
  <c r="AC1104" i="14"/>
  <c r="AC1105" i="14"/>
  <c r="AC1106" i="14"/>
  <c r="AC1107" i="14"/>
  <c r="AC1108" i="14"/>
  <c r="AC262" i="14"/>
  <c r="AC263" i="14"/>
  <c r="AC1109" i="14"/>
  <c r="AC1110" i="14"/>
  <c r="AC1111" i="14"/>
  <c r="AC1112" i="14"/>
  <c r="AC264" i="14"/>
  <c r="AC265" i="14"/>
  <c r="AC1113" i="14"/>
  <c r="AC1114" i="14"/>
  <c r="AC1115" i="14"/>
  <c r="AC1116" i="14"/>
  <c r="AC1117" i="14"/>
  <c r="AC1118" i="14"/>
  <c r="AC1119" i="14"/>
  <c r="AC1120" i="14"/>
  <c r="AC1121" i="14"/>
  <c r="AC1122" i="14"/>
  <c r="AC1123" i="14"/>
  <c r="AC1124" i="14"/>
  <c r="AC1125" i="14"/>
  <c r="AC1126" i="14"/>
  <c r="AC1127" i="14"/>
  <c r="AC1128" i="14"/>
  <c r="AC266" i="14"/>
  <c r="AC267" i="14"/>
  <c r="AC1129" i="14"/>
  <c r="AC1130" i="14"/>
  <c r="AC1131" i="14"/>
  <c r="AC1132" i="14"/>
  <c r="AC1133" i="14"/>
  <c r="AC1134" i="14"/>
  <c r="AC1135" i="14"/>
  <c r="AC1136" i="14"/>
  <c r="AC1137" i="14"/>
  <c r="AC1138" i="14"/>
  <c r="AC268" i="14"/>
  <c r="AC269" i="14"/>
  <c r="AC1139" i="14"/>
  <c r="AC1140" i="14"/>
  <c r="AC1141" i="14"/>
  <c r="AC1142" i="14"/>
  <c r="AC1143" i="14"/>
  <c r="AC1144" i="14"/>
  <c r="AC1145" i="14"/>
  <c r="AC1146" i="14"/>
  <c r="AC1147" i="14"/>
  <c r="AC1148" i="14"/>
  <c r="AC1149" i="14"/>
  <c r="AC1150" i="14"/>
  <c r="AC1151" i="14"/>
  <c r="AC1152" i="14"/>
  <c r="AC1153" i="14"/>
  <c r="AC1154" i="14"/>
  <c r="AC1155" i="14"/>
  <c r="AC1156" i="14"/>
  <c r="AC1157" i="14"/>
  <c r="AC1158" i="14"/>
  <c r="AC270" i="14"/>
  <c r="AC271" i="14"/>
  <c r="AC277" i="14"/>
  <c r="AC278" i="14"/>
  <c r="AC282" i="14"/>
  <c r="AC283" i="14"/>
  <c r="AC287" i="14"/>
  <c r="AC288" i="14"/>
  <c r="AC289" i="14"/>
  <c r="AC290" i="14"/>
  <c r="AC1159" i="14"/>
  <c r="AC1160" i="14"/>
  <c r="AC1161" i="14"/>
  <c r="AC1162" i="14"/>
  <c r="AC1163" i="14"/>
  <c r="AC1164" i="14"/>
  <c r="AC1165" i="14"/>
  <c r="AC295" i="14"/>
  <c r="AC1171" i="14"/>
  <c r="AC296" i="14"/>
  <c r="AC1172" i="14"/>
  <c r="AC1173" i="14"/>
  <c r="AC1174" i="14"/>
  <c r="AC297" i="14"/>
  <c r="AC298" i="14"/>
  <c r="AC299" i="14"/>
  <c r="AC1175" i="14"/>
  <c r="AC300" i="14"/>
  <c r="AC1176" i="14"/>
  <c r="AC1177" i="14"/>
  <c r="AC1178" i="14"/>
  <c r="AC301" i="14"/>
  <c r="AC302" i="14"/>
  <c r="AC303" i="14"/>
  <c r="AC304" i="14"/>
  <c r="AC305" i="14"/>
  <c r="AC306" i="14"/>
  <c r="AC307" i="14"/>
  <c r="AC308" i="14"/>
  <c r="AC309" i="14"/>
  <c r="AC310" i="14"/>
  <c r="AC311" i="14"/>
  <c r="AC312" i="14"/>
  <c r="AC313" i="14"/>
  <c r="AC314" i="14"/>
  <c r="AC1179" i="14"/>
  <c r="AC1180" i="14"/>
  <c r="AC1181" i="14"/>
  <c r="AC1182" i="14"/>
  <c r="AC1183" i="14"/>
  <c r="AC1184" i="14"/>
  <c r="AC1185" i="14"/>
  <c r="AC315" i="14"/>
  <c r="AC1186" i="14"/>
  <c r="AC316" i="14"/>
  <c r="AC317" i="14"/>
  <c r="AC318" i="14"/>
  <c r="AC1187" i="14"/>
  <c r="AC1188" i="14"/>
  <c r="AC319" i="14"/>
  <c r="AC320" i="14"/>
  <c r="AC1193" i="14"/>
  <c r="AC1194" i="14"/>
  <c r="AC1195" i="14"/>
  <c r="AC1196" i="14"/>
  <c r="AC1197" i="14"/>
  <c r="AC1198" i="14"/>
  <c r="AC1199" i="14"/>
  <c r="AC321" i="14"/>
  <c r="AC1200" i="14"/>
  <c r="AC322" i="14"/>
  <c r="AC1201" i="14"/>
  <c r="AC1202" i="14"/>
  <c r="AC323" i="14"/>
  <c r="AC324" i="14"/>
  <c r="AC1189" i="14"/>
  <c r="AC1190" i="14"/>
  <c r="AC1191" i="14"/>
  <c r="AC1192" i="14"/>
  <c r="AC1203" i="14"/>
  <c r="AC1204" i="14"/>
  <c r="AC1205" i="14"/>
  <c r="AC1206" i="14"/>
  <c r="AC1207" i="14"/>
  <c r="AC1208" i="14"/>
  <c r="AC1209" i="14"/>
  <c r="AC1210" i="14"/>
  <c r="AC1211" i="14"/>
  <c r="AC1212" i="14"/>
  <c r="AC1213" i="14"/>
  <c r="AC1214" i="14"/>
  <c r="AC1215" i="14"/>
  <c r="AC1216" i="14"/>
  <c r="AC1217" i="14"/>
  <c r="AC1218" i="14"/>
  <c r="AC1219" i="14"/>
  <c r="AC1220" i="14"/>
  <c r="AC1221" i="14"/>
  <c r="AC1222" i="14"/>
  <c r="AC1223" i="14"/>
  <c r="AC1224" i="14"/>
  <c r="AC1225" i="14"/>
  <c r="AC1226" i="14"/>
  <c r="AC1227" i="14"/>
  <c r="AC1228" i="14"/>
  <c r="AC1229" i="14"/>
  <c r="AC1230" i="14"/>
  <c r="AC1231" i="14"/>
  <c r="AC1232" i="14"/>
  <c r="AC1233" i="14"/>
  <c r="AC1234" i="14"/>
  <c r="AC1235" i="14"/>
  <c r="AC1236" i="14"/>
  <c r="AC1237" i="14"/>
  <c r="AC1238" i="14"/>
  <c r="AC1239" i="14"/>
  <c r="AC1240" i="14"/>
  <c r="AC1241" i="14"/>
  <c r="AC1242" i="14"/>
  <c r="AC1243" i="14"/>
  <c r="AC1244" i="14"/>
  <c r="AC1245" i="14"/>
  <c r="AC1246" i="14"/>
  <c r="AC1247" i="14"/>
  <c r="AC1248" i="14"/>
  <c r="AC1249" i="14"/>
  <c r="AC1250" i="14"/>
  <c r="AC1251" i="14"/>
  <c r="AC1252" i="14"/>
  <c r="AC1253" i="14"/>
  <c r="AC1254" i="14"/>
  <c r="AC1255" i="14"/>
  <c r="AC1256" i="14"/>
  <c r="AC1257" i="14"/>
  <c r="AC1258" i="14"/>
  <c r="AC1259" i="14"/>
  <c r="AC1260" i="14"/>
  <c r="AC1261" i="14"/>
  <c r="AC1262" i="14"/>
  <c r="AC1263" i="14"/>
  <c r="AC1264" i="14"/>
  <c r="AC1265" i="14"/>
  <c r="AC1266" i="14"/>
  <c r="AC1267" i="14"/>
  <c r="AC1268" i="14"/>
  <c r="AC1269" i="14"/>
  <c r="AC1270" i="14"/>
  <c r="AC1271" i="14"/>
  <c r="AC1272" i="14"/>
  <c r="AC1273" i="14"/>
  <c r="AC1274" i="14"/>
  <c r="AC1275" i="14"/>
  <c r="AC1276" i="14"/>
  <c r="AC1277" i="14"/>
  <c r="AC1278" i="14"/>
  <c r="AC1279" i="14"/>
  <c r="AC1280" i="14"/>
  <c r="AC1281" i="14"/>
  <c r="AC1282" i="14"/>
  <c r="AC1283" i="14"/>
  <c r="AC1284" i="14"/>
  <c r="AC1285" i="14"/>
  <c r="AC1286" i="14"/>
  <c r="AC1287" i="14"/>
  <c r="AC1288" i="14"/>
  <c r="AC1289" i="14"/>
  <c r="AC1290" i="14"/>
  <c r="AC1291" i="14"/>
  <c r="AC1292" i="14"/>
  <c r="AC1293" i="14"/>
  <c r="AC1294" i="14"/>
  <c r="AC1295" i="14"/>
  <c r="AC1296" i="14"/>
  <c r="AC1297" i="14"/>
  <c r="AC1298" i="14"/>
  <c r="AC1299" i="14"/>
  <c r="AC1300" i="14"/>
  <c r="AC1301" i="14"/>
  <c r="AC1302" i="14"/>
  <c r="AC1303" i="14"/>
  <c r="AC1304" i="14"/>
  <c r="AC1305" i="14"/>
  <c r="AC1306" i="14"/>
  <c r="AC1307" i="14"/>
  <c r="AC1308" i="14"/>
  <c r="AC1309" i="14"/>
  <c r="AC1310" i="14"/>
  <c r="AC1311" i="14"/>
  <c r="AC1312" i="14"/>
  <c r="AC1313" i="14"/>
  <c r="AC1314" i="14"/>
  <c r="AC327" i="14"/>
  <c r="AC328" i="14"/>
  <c r="AC1315" i="14"/>
  <c r="AC329" i="14"/>
  <c r="AC330" i="14"/>
  <c r="AC331" i="14"/>
  <c r="AC1316" i="14"/>
  <c r="AC1317" i="14"/>
  <c r="AC1318" i="14"/>
  <c r="AC1319" i="14"/>
  <c r="AC1320" i="14"/>
  <c r="AC1321" i="14"/>
  <c r="AC1322" i="14"/>
  <c r="AC1323" i="14"/>
  <c r="AC1324" i="14"/>
  <c r="AC1325" i="14"/>
  <c r="AC1326" i="14"/>
  <c r="AC1327" i="14"/>
  <c r="AC1328" i="14"/>
  <c r="AC1329" i="14"/>
  <c r="AC1330" i="14"/>
  <c r="AC1331" i="14"/>
  <c r="AC1332" i="14"/>
  <c r="AC1333" i="14"/>
  <c r="AC1334" i="14"/>
  <c r="AC1335" i="14"/>
  <c r="AC1336" i="14"/>
  <c r="AC1337" i="14"/>
  <c r="AC1338" i="14"/>
  <c r="AC1339" i="14"/>
  <c r="AC1340" i="14"/>
  <c r="AC1341" i="14"/>
  <c r="AC1342" i="14"/>
  <c r="AC1343" i="14"/>
  <c r="AC1344" i="14"/>
  <c r="AC1345" i="14"/>
  <c r="AC1346" i="14"/>
  <c r="AC1347" i="14"/>
  <c r="AC1348" i="14"/>
  <c r="AC1349" i="14"/>
  <c r="AC1350" i="14"/>
  <c r="AC1351" i="14"/>
  <c r="AC1352" i="14"/>
  <c r="AC1353" i="14"/>
  <c r="AC1354" i="14"/>
  <c r="AC1355" i="14"/>
  <c r="AC1356" i="14"/>
  <c r="AC1357" i="14"/>
  <c r="AC1358" i="14"/>
  <c r="AC1359" i="14"/>
  <c r="AC1360" i="14"/>
  <c r="AC1361" i="14"/>
  <c r="AC1362" i="14"/>
  <c r="AC1363" i="14"/>
  <c r="AC1364" i="14"/>
  <c r="AC1365" i="14"/>
  <c r="AC1366" i="14"/>
  <c r="AC1367" i="14"/>
  <c r="AC1368" i="14"/>
  <c r="AC1369" i="14"/>
  <c r="AC1370" i="14"/>
  <c r="AC1371" i="14"/>
  <c r="AC1372" i="14"/>
  <c r="AC1373" i="14"/>
  <c r="AC1374" i="14"/>
  <c r="AC1375" i="14"/>
  <c r="AC1376" i="14"/>
  <c r="AC1377" i="14"/>
  <c r="AC1378" i="14"/>
  <c r="AC1379" i="14"/>
  <c r="AC1380" i="14"/>
  <c r="AC1381" i="14"/>
  <c r="AC1382" i="14"/>
  <c r="AC1383" i="14"/>
  <c r="AC1384" i="14"/>
  <c r="AC1385" i="14"/>
  <c r="AC1386" i="14"/>
  <c r="AC1387" i="14"/>
  <c r="AC1388" i="14"/>
  <c r="AC1389" i="14"/>
  <c r="AC336" i="14"/>
  <c r="AC337" i="14"/>
  <c r="AC1390" i="14"/>
  <c r="AC1391" i="14"/>
  <c r="AC1392" i="14"/>
  <c r="AC1393" i="14"/>
  <c r="AC1394" i="14"/>
  <c r="AC1395" i="14"/>
  <c r="AC1396" i="14"/>
  <c r="AC1397" i="14"/>
  <c r="AC1398" i="14"/>
  <c r="AC1399" i="14"/>
  <c r="AC1400" i="14"/>
  <c r="AC1401" i="14"/>
  <c r="AC1402" i="14"/>
  <c r="AC1403" i="14"/>
  <c r="AC1404" i="14"/>
  <c r="AC1405" i="14"/>
  <c r="AC1406" i="14"/>
  <c r="AC1407" i="14"/>
  <c r="AC1408" i="14"/>
  <c r="AC1409" i="14"/>
  <c r="AC1410" i="14"/>
  <c r="AC1411" i="14"/>
  <c r="AC1412" i="14"/>
  <c r="AC1413" i="14"/>
  <c r="AC1414" i="14"/>
  <c r="AC1415" i="14"/>
  <c r="AC1416" i="14"/>
  <c r="AC338" i="14"/>
  <c r="AC339" i="14"/>
  <c r="AC1417" i="14"/>
  <c r="AC1418" i="14"/>
  <c r="AC1419" i="14"/>
  <c r="AC1420" i="14"/>
  <c r="AC340" i="14"/>
  <c r="AC341" i="14"/>
  <c r="AC342" i="14"/>
  <c r="AC343" i="14"/>
  <c r="AC344" i="14"/>
  <c r="AC345" i="14"/>
  <c r="AC1421" i="14"/>
  <c r="AC1422" i="14"/>
  <c r="AC1423" i="14"/>
  <c r="AC1424" i="14"/>
  <c r="AC1425" i="14"/>
  <c r="AC1426" i="14"/>
  <c r="AC1427" i="14"/>
  <c r="AC1428" i="14"/>
  <c r="AC1429" i="14"/>
  <c r="AC1430" i="14"/>
  <c r="AC1431" i="14"/>
  <c r="AC1432" i="14"/>
  <c r="AC1433" i="14"/>
  <c r="AC1434" i="14"/>
  <c r="AC1435" i="14"/>
  <c r="AC1436" i="14"/>
  <c r="AC1437" i="14"/>
  <c r="AC1438" i="14"/>
  <c r="AC1439" i="14"/>
  <c r="AC1440" i="14"/>
  <c r="AC1441" i="14"/>
  <c r="AC1442" i="14"/>
  <c r="AC1443" i="14"/>
  <c r="AC1444" i="14"/>
  <c r="AC1445" i="14"/>
  <c r="AC1446" i="14"/>
  <c r="AC1447" i="14"/>
  <c r="AC1448" i="14"/>
  <c r="AC1449" i="14"/>
  <c r="AC1450" i="14"/>
  <c r="AC1451" i="14"/>
  <c r="AC1452" i="14"/>
  <c r="AC1453" i="14"/>
  <c r="AC1454" i="14"/>
  <c r="AC1455" i="14"/>
  <c r="AC1456" i="14"/>
  <c r="AC1460" i="14"/>
  <c r="AC350" i="14"/>
  <c r="AC351" i="14"/>
  <c r="AC1461" i="14"/>
  <c r="AC1462" i="14"/>
  <c r="AC1463" i="14"/>
  <c r="AC1464" i="14"/>
  <c r="AC1465" i="14"/>
  <c r="AC1466" i="14"/>
  <c r="AC1467" i="14"/>
  <c r="AC1468" i="14"/>
  <c r="AC1469" i="14"/>
  <c r="AC1470" i="14"/>
  <c r="AC1471" i="14"/>
  <c r="AC1472" i="14"/>
  <c r="AC1473" i="14"/>
  <c r="AC1474" i="14"/>
  <c r="AC1475" i="14"/>
  <c r="AC1476" i="14"/>
  <c r="AC1477" i="14"/>
  <c r="AC1478" i="14"/>
  <c r="AC1479" i="14"/>
  <c r="AC1480" i="14"/>
  <c r="AC1481" i="14"/>
  <c r="AC1482" i="14"/>
  <c r="AC358" i="14"/>
  <c r="AC359" i="14"/>
  <c r="AC1483" i="14"/>
  <c r="AC1484" i="14"/>
  <c r="AC1485" i="14"/>
  <c r="AC1486" i="14"/>
  <c r="AC1487" i="14"/>
  <c r="AC1488" i="14"/>
  <c r="AC1489" i="14"/>
  <c r="AC1490" i="14"/>
  <c r="AC1491" i="14"/>
  <c r="AC1492" i="14"/>
  <c r="AC1494" i="14"/>
  <c r="AC1495" i="14"/>
  <c r="AC1496" i="14"/>
  <c r="AC1497" i="14"/>
  <c r="AC1500" i="14"/>
  <c r="AC1501" i="14"/>
  <c r="AC1502" i="14"/>
  <c r="AC1503" i="14"/>
  <c r="AC370" i="14"/>
  <c r="AC371" i="14"/>
  <c r="AC1505" i="14"/>
  <c r="AC1506" i="14"/>
  <c r="AC1507" i="14"/>
  <c r="AC1508" i="14"/>
  <c r="AC1512" i="14"/>
  <c r="AC1513" i="14"/>
  <c r="AC1514" i="14"/>
  <c r="AC376" i="14"/>
  <c r="AC377" i="14"/>
  <c r="AC378" i="14"/>
  <c r="AC1515" i="14"/>
  <c r="AC379" i="14"/>
  <c r="AC1516" i="14"/>
  <c r="AC380" i="14"/>
  <c r="AC381" i="14"/>
  <c r="AC382" i="14"/>
  <c r="AC1517" i="14"/>
  <c r="AC383" i="14"/>
  <c r="AC1518" i="14"/>
  <c r="AC384" i="14"/>
  <c r="AC385" i="14"/>
  <c r="AC386" i="14"/>
  <c r="AC387" i="14"/>
  <c r="AC1519" i="14"/>
  <c r="AC1520" i="14"/>
  <c r="AC1521" i="14"/>
  <c r="AC1522" i="14"/>
  <c r="AC1523" i="14"/>
  <c r="AC1524" i="14"/>
  <c r="AC1525" i="14"/>
  <c r="AC1526" i="14"/>
  <c r="AC1527" i="14"/>
  <c r="AC1528" i="14"/>
  <c r="AC392" i="14"/>
  <c r="AC393" i="14"/>
  <c r="AC1529" i="14"/>
  <c r="AC1530" i="14"/>
  <c r="AC1531" i="14"/>
  <c r="AC1532" i="14"/>
  <c r="AC1533" i="14"/>
  <c r="AC1534" i="14"/>
  <c r="AC394" i="14"/>
  <c r="AC395" i="14"/>
  <c r="AC396" i="14"/>
  <c r="AC397" i="14"/>
  <c r="AC1535" i="14"/>
  <c r="AC1536" i="14"/>
  <c r="AC1537" i="14"/>
  <c r="AC1538" i="14"/>
  <c r="AC1539" i="14"/>
  <c r="AC1540" i="14"/>
  <c r="AC398" i="14"/>
  <c r="AC399" i="14"/>
  <c r="AC1541" i="14"/>
  <c r="AC1542" i="14"/>
  <c r="AC1543" i="14"/>
  <c r="AC1544" i="14"/>
  <c r="AC1545" i="14"/>
  <c r="AC1546" i="14"/>
  <c r="AC1547" i="14"/>
  <c r="AC1548" i="14"/>
  <c r="AC400" i="14"/>
  <c r="AC401" i="14"/>
  <c r="AC1549" i="14"/>
  <c r="AC402" i="14"/>
  <c r="AC1550" i="14"/>
  <c r="AC403" i="14"/>
  <c r="AC1551" i="14"/>
  <c r="AC1552" i="14"/>
  <c r="AC404" i="14"/>
  <c r="AC405" i="14"/>
  <c r="AC1553" i="14"/>
  <c r="AC1554" i="14"/>
  <c r="AC1555" i="14"/>
  <c r="AC1556" i="14"/>
  <c r="AC1557" i="14"/>
  <c r="AC1558" i="14"/>
  <c r="AC1559" i="14"/>
  <c r="AC1560" i="14"/>
  <c r="AC406" i="14"/>
  <c r="AC407" i="14"/>
  <c r="AC408" i="14"/>
  <c r="AC409" i="14"/>
  <c r="AC410" i="14"/>
  <c r="AC411" i="14"/>
  <c r="AC1561" i="14"/>
  <c r="AC1562" i="14"/>
  <c r="AC1563" i="14"/>
  <c r="AC1564" i="14"/>
  <c r="AC412" i="14"/>
  <c r="AC413" i="14"/>
  <c r="AC1565" i="14"/>
  <c r="AC1566" i="14"/>
  <c r="AC1567" i="14"/>
  <c r="AC1568" i="14"/>
  <c r="AC1569" i="14"/>
  <c r="AC1570" i="14"/>
  <c r="AC1571" i="14"/>
  <c r="AC1572" i="14"/>
  <c r="AC1573" i="14"/>
  <c r="AC1574" i="14"/>
  <c r="AC1575" i="14"/>
  <c r="AC1576" i="14"/>
  <c r="AC1577" i="14"/>
  <c r="AC1578" i="14"/>
  <c r="AC1579" i="14"/>
  <c r="AC1580" i="14"/>
  <c r="AC416" i="14"/>
  <c r="AC417" i="14"/>
  <c r="AC1586" i="14"/>
  <c r="AC1587" i="14"/>
  <c r="AC1588" i="14"/>
  <c r="AC1589" i="14"/>
  <c r="AC1590" i="14"/>
  <c r="AC1591" i="14"/>
  <c r="AC1592" i="14"/>
  <c r="AC1593" i="14"/>
  <c r="AC1594" i="14"/>
  <c r="AC1595" i="14"/>
  <c r="AC1596" i="14"/>
  <c r="AC1597" i="14"/>
  <c r="AC1598" i="14"/>
  <c r="AC1599" i="14"/>
  <c r="AC1600" i="14"/>
  <c r="AC1601" i="14"/>
  <c r="AC1602" i="14"/>
  <c r="AC1603" i="14"/>
  <c r="AC1604" i="14"/>
  <c r="AC1605" i="14"/>
  <c r="AC1606" i="14"/>
  <c r="AC1607" i="14"/>
  <c r="AC1608" i="14"/>
  <c r="AC1609" i="14"/>
  <c r="AC1610" i="14"/>
  <c r="AC1611" i="14"/>
  <c r="AC425" i="14"/>
  <c r="AC426" i="14"/>
  <c r="AC427" i="14"/>
  <c r="AC1612" i="14"/>
  <c r="AC428" i="14"/>
  <c r="AC429" i="14"/>
  <c r="AC430" i="14"/>
  <c r="AC431" i="14"/>
  <c r="AC432" i="14"/>
  <c r="AC1613" i="14"/>
  <c r="AC433" i="14"/>
  <c r="AC434" i="14"/>
  <c r="AC435" i="14"/>
  <c r="AC436" i="14"/>
  <c r="AC437" i="14"/>
  <c r="AC438" i="14"/>
  <c r="AC439" i="14"/>
  <c r="AC1614" i="14"/>
  <c r="AC1615" i="14"/>
  <c r="AC1616" i="14"/>
  <c r="AC1617" i="14"/>
  <c r="AC1618" i="14"/>
  <c r="AC1621" i="14"/>
  <c r="AC1622" i="14"/>
  <c r="AC1623" i="14"/>
  <c r="AC1624" i="14"/>
  <c r="AC448" i="14"/>
  <c r="AC449" i="14"/>
  <c r="AC1625" i="14"/>
  <c r="AC1626" i="14"/>
  <c r="AC450" i="14"/>
  <c r="AC451" i="14"/>
  <c r="AC1627" i="14"/>
  <c r="AC1628" i="14"/>
  <c r="AC1629" i="14"/>
  <c r="AC1630" i="14"/>
  <c r="AC1631" i="14"/>
  <c r="AC1632" i="14"/>
  <c r="AC1633" i="14"/>
  <c r="AC1634" i="14"/>
  <c r="AC456" i="14"/>
  <c r="AC457" i="14"/>
  <c r="AC1635" i="14"/>
  <c r="AC1636" i="14"/>
  <c r="AC1637" i="14"/>
  <c r="AC1638" i="14"/>
  <c r="AC1639" i="14"/>
  <c r="AC1640" i="14"/>
  <c r="AC1641" i="14"/>
  <c r="AC1642" i="14"/>
  <c r="AC1643" i="14"/>
  <c r="AC1644" i="14"/>
  <c r="AC476" i="14"/>
  <c r="AC477" i="14"/>
  <c r="AC1645" i="14"/>
  <c r="AC1646" i="14"/>
  <c r="AC1647" i="14"/>
  <c r="AC1648" i="14"/>
  <c r="AC1649" i="14"/>
  <c r="AC1650" i="14"/>
  <c r="AC1651" i="14"/>
  <c r="AC478" i="14"/>
  <c r="AC1652" i="14"/>
  <c r="AC479" i="14"/>
  <c r="AC1653" i="14"/>
  <c r="AC1654" i="14"/>
  <c r="AC482" i="14"/>
  <c r="AC483" i="14"/>
  <c r="AC1655" i="14"/>
  <c r="AC1656" i="14"/>
  <c r="AC1657" i="14"/>
  <c r="AC1658" i="14"/>
  <c r="AC1659" i="14"/>
  <c r="AC1660" i="14"/>
  <c r="AC1661" i="14"/>
  <c r="AC1662" i="14"/>
  <c r="AC1663" i="14"/>
  <c r="AC1664" i="14"/>
  <c r="AC1665" i="14"/>
  <c r="AC1666" i="14"/>
  <c r="AC1667" i="14"/>
  <c r="AC1668" i="14"/>
  <c r="AC1669" i="14"/>
  <c r="AC1670" i="14"/>
  <c r="AC1671" i="14"/>
  <c r="AC1672" i="14"/>
  <c r="AC1673" i="14"/>
  <c r="AC1674" i="14"/>
  <c r="AC1675" i="14"/>
  <c r="AC1676" i="14"/>
  <c r="AC1677" i="14"/>
  <c r="AC1678" i="14"/>
  <c r="AC1679" i="14"/>
  <c r="AC1680" i="14"/>
  <c r="AC1681" i="14"/>
  <c r="AC1682" i="14"/>
  <c r="AC1683" i="14"/>
  <c r="AC1684" i="14"/>
  <c r="AC1685" i="14"/>
  <c r="AC1686" i="14"/>
  <c r="AC1687" i="14"/>
  <c r="AC1688" i="14"/>
  <c r="AC1689" i="14"/>
  <c r="AC1690" i="14"/>
  <c r="AC1691" i="14"/>
  <c r="AC1692" i="14"/>
  <c r="AC1693" i="14"/>
  <c r="AC1694" i="14"/>
  <c r="AC1695" i="14"/>
  <c r="AC1696" i="14"/>
  <c r="AC1699" i="14"/>
  <c r="AC1700" i="14"/>
  <c r="AC1701" i="14"/>
  <c r="AC1702" i="14"/>
  <c r="AC1705" i="14"/>
  <c r="AC1706" i="14"/>
  <c r="AC1707" i="14"/>
  <c r="AC1708" i="14"/>
  <c r="AC1709" i="14"/>
  <c r="AC1710" i="14"/>
  <c r="AC1711" i="14"/>
  <c r="AC1712" i="14"/>
  <c r="AC1713" i="14"/>
  <c r="AC1714" i="14"/>
  <c r="AC490" i="14"/>
  <c r="AC491" i="14"/>
  <c r="AC1717" i="14"/>
  <c r="AC1718" i="14"/>
  <c r="AC1719" i="14"/>
  <c r="AC1720" i="14"/>
  <c r="AC1721" i="14"/>
  <c r="AC1722" i="14"/>
  <c r="AC1723" i="14"/>
  <c r="AC1724" i="14"/>
  <c r="AC1725" i="14"/>
  <c r="AC1726" i="14"/>
  <c r="AC1729" i="14"/>
  <c r="AC1730" i="14"/>
  <c r="AC1731" i="14"/>
  <c r="AC1732" i="14"/>
  <c r="AC1733" i="14"/>
  <c r="AC1734" i="14"/>
  <c r="AC1735" i="14"/>
  <c r="AC1736" i="14"/>
  <c r="AC1737" i="14"/>
  <c r="AC1738" i="14"/>
  <c r="AC492" i="14"/>
  <c r="AC493" i="14"/>
  <c r="AC1739" i="14"/>
  <c r="AC1740" i="14"/>
  <c r="AC1741" i="14"/>
  <c r="AC1742" i="14"/>
  <c r="AC1743" i="14"/>
  <c r="AC1744" i="14"/>
  <c r="AC1745" i="14"/>
  <c r="AC1746" i="14"/>
  <c r="AC1747" i="14"/>
  <c r="AC1748" i="14"/>
  <c r="AC1749" i="14"/>
  <c r="AC1750" i="14"/>
  <c r="AC1751" i="14"/>
  <c r="AC1752" i="14"/>
  <c r="AC1753" i="14"/>
  <c r="AC1754" i="14"/>
  <c r="AC1755" i="14"/>
  <c r="AC1756" i="14"/>
  <c r="AC1757" i="14"/>
  <c r="AC1758" i="14"/>
  <c r="AC1759" i="14"/>
  <c r="AC1760" i="14"/>
  <c r="AC1761" i="14"/>
  <c r="AC1762" i="14"/>
  <c r="AC1763" i="14"/>
  <c r="AC1764" i="14"/>
  <c r="AC1765" i="14"/>
  <c r="AC1766" i="14"/>
  <c r="AC1767" i="14"/>
  <c r="AC1768" i="14"/>
  <c r="AC1769" i="14"/>
  <c r="AC1770" i="14"/>
  <c r="AC1771" i="14"/>
  <c r="AC1772" i="14"/>
  <c r="AC1773" i="14"/>
  <c r="AC1774" i="14"/>
  <c r="AC1775" i="14"/>
  <c r="AC1776" i="14"/>
  <c r="AC1777" i="14"/>
  <c r="AC1778" i="14"/>
  <c r="AC1779" i="14"/>
  <c r="AC1780" i="14"/>
  <c r="AC1781" i="14"/>
  <c r="AC1782" i="14"/>
  <c r="AC1783" i="14"/>
  <c r="AC1784" i="14"/>
  <c r="AC1785" i="14"/>
  <c r="AC1786" i="14"/>
  <c r="AC1787" i="14"/>
  <c r="AC1788" i="14"/>
  <c r="AC1793" i="14"/>
  <c r="AC1794" i="14"/>
  <c r="AC1795" i="14"/>
  <c r="AC1796" i="14"/>
  <c r="AC1797" i="14"/>
  <c r="AC1798" i="14"/>
  <c r="AC1799" i="14"/>
  <c r="AC1800" i="14"/>
  <c r="AC1801" i="14"/>
  <c r="AC1802" i="14"/>
  <c r="AC1803" i="14"/>
  <c r="AC1804" i="14"/>
  <c r="AC1805" i="14"/>
  <c r="AC1806" i="14"/>
  <c r="AC496" i="14"/>
  <c r="AC497" i="14"/>
  <c r="AC1807" i="14"/>
  <c r="AC1808" i="14"/>
  <c r="AC1809" i="14"/>
  <c r="AC1810" i="14"/>
  <c r="AC1811" i="14"/>
  <c r="AC1812" i="14"/>
  <c r="AC1813" i="14"/>
  <c r="AC1814" i="14"/>
  <c r="AC1815" i="14"/>
  <c r="AC1816" i="14"/>
  <c r="AC1819" i="14"/>
  <c r="AC1820" i="14"/>
  <c r="AC1821" i="14"/>
  <c r="AC1822" i="14"/>
  <c r="AC1823" i="14"/>
  <c r="AC1824" i="14"/>
  <c r="AC1825" i="14"/>
  <c r="AC1826" i="14"/>
  <c r="AC1827" i="14"/>
  <c r="AC1828" i="14"/>
  <c r="AC1829" i="14"/>
  <c r="AC1830" i="14"/>
  <c r="AC1833" i="14"/>
  <c r="AC1834" i="14"/>
  <c r="AC502" i="14"/>
  <c r="AC503" i="14"/>
  <c r="AC1835" i="14"/>
  <c r="AC1836" i="14"/>
  <c r="AC1837" i="14"/>
  <c r="AC1838" i="14"/>
  <c r="AC1839" i="14"/>
  <c r="AC1840" i="14"/>
  <c r="AC1841" i="14"/>
  <c r="AC1842" i="14"/>
  <c r="AC1843" i="14"/>
  <c r="AC1844" i="14"/>
  <c r="AC1845" i="14"/>
  <c r="AC1846" i="14"/>
  <c r="AC1847" i="14"/>
  <c r="AC1848" i="14"/>
  <c r="AC1849" i="14"/>
  <c r="AC1850" i="14"/>
  <c r="AC1851" i="14"/>
  <c r="AC1852" i="14"/>
  <c r="AC1853" i="14"/>
  <c r="AC1854" i="14"/>
  <c r="AC1855" i="14"/>
  <c r="AC1856" i="14"/>
  <c r="AC1857" i="14"/>
  <c r="AC1858" i="14"/>
  <c r="AC1859" i="14"/>
  <c r="AC1860" i="14"/>
  <c r="AC1861" i="14"/>
  <c r="AC1862" i="14"/>
  <c r="AC1863" i="14"/>
  <c r="AC1864" i="14"/>
  <c r="AC1865" i="14"/>
  <c r="AC1866" i="14"/>
  <c r="AC1867" i="14"/>
  <c r="AC1868" i="14"/>
  <c r="AC1869" i="14"/>
  <c r="AC1870" i="14"/>
  <c r="AC1871" i="14"/>
  <c r="AC1872" i="14"/>
  <c r="AC512" i="14"/>
  <c r="AC513" i="14"/>
  <c r="AC1873" i="14"/>
  <c r="AC1874" i="14"/>
  <c r="AC1875" i="14"/>
  <c r="AC1876" i="14"/>
  <c r="AC1877" i="14"/>
  <c r="AC1878" i="14"/>
  <c r="AC1879" i="14"/>
  <c r="AC1880" i="14"/>
  <c r="AC1881" i="14"/>
  <c r="AC1882" i="14"/>
  <c r="AC1883" i="14"/>
  <c r="AC1884" i="14"/>
  <c r="AC519" i="14"/>
  <c r="AC520" i="14"/>
  <c r="AC1885" i="14"/>
  <c r="AC1886" i="14"/>
  <c r="AC1887" i="14"/>
  <c r="AC1888" i="14"/>
  <c r="AC521" i="14"/>
  <c r="AC522" i="14"/>
  <c r="AC1889" i="14"/>
  <c r="AC1890" i="14"/>
  <c r="AC1891" i="14"/>
  <c r="AC1892" i="14"/>
  <c r="AC1893" i="14"/>
  <c r="AC1894" i="14"/>
  <c r="AC1895" i="14"/>
  <c r="AC1896" i="14"/>
  <c r="AC1897" i="14"/>
  <c r="AC1898" i="14"/>
  <c r="AC525" i="14"/>
  <c r="AC526" i="14"/>
  <c r="AC1902" i="14"/>
  <c r="AC1903" i="14"/>
  <c r="AC1904" i="14"/>
  <c r="AC1905" i="14"/>
  <c r="AC1906" i="14"/>
  <c r="AC1907" i="14"/>
  <c r="AC1908" i="14"/>
  <c r="AC1909" i="14"/>
  <c r="AC1910" i="14"/>
  <c r="AC1911" i="14"/>
  <c r="AC1912" i="14"/>
  <c r="AC1913" i="14"/>
  <c r="AC1914" i="14"/>
  <c r="AC1915" i="14"/>
  <c r="AC538" i="14"/>
  <c r="AC539" i="14"/>
  <c r="AC1918" i="14"/>
  <c r="AC1919" i="14"/>
  <c r="AC544" i="14"/>
  <c r="AC545" i="14"/>
  <c r="AC546" i="14"/>
  <c r="AC547" i="14"/>
  <c r="AC1921" i="14"/>
  <c r="AC1922" i="14"/>
  <c r="AC548" i="14"/>
  <c r="AC549" i="14"/>
  <c r="AC550" i="14"/>
  <c r="AC551" i="14"/>
  <c r="AC552" i="14"/>
  <c r="AC1923" i="14"/>
  <c r="AC554" i="14"/>
  <c r="AC555" i="14"/>
  <c r="AC1924" i="14"/>
  <c r="AC1925" i="14"/>
  <c r="AC557" i="14"/>
  <c r="AC1930" i="14"/>
  <c r="AC1931" i="14"/>
  <c r="AC1932" i="14"/>
  <c r="AC1933" i="14"/>
  <c r="AC566" i="14"/>
  <c r="AC567" i="14"/>
  <c r="AC1934" i="14"/>
  <c r="AC1935" i="14"/>
  <c r="AC1936" i="14"/>
  <c r="AC1937" i="14"/>
  <c r="AC1938" i="14"/>
  <c r="AC1939" i="14"/>
  <c r="AC1940" i="14"/>
  <c r="AC1941" i="14"/>
  <c r="AC1942" i="14"/>
  <c r="AC1943" i="14"/>
  <c r="AC570" i="14"/>
  <c r="AC571" i="14"/>
  <c r="AC572" i="14"/>
  <c r="AC573" i="14"/>
  <c r="AC1944" i="14"/>
  <c r="AC1945" i="14"/>
  <c r="AC1946" i="14"/>
  <c r="AC1947" i="14"/>
  <c r="AC1948" i="14"/>
  <c r="AC1949" i="14"/>
  <c r="AC574" i="14"/>
  <c r="AC575" i="14"/>
  <c r="AC1953" i="14"/>
  <c r="AC1954" i="14"/>
  <c r="AC1955" i="14"/>
  <c r="AC1956" i="14"/>
  <c r="AC1957" i="14"/>
  <c r="AC1958" i="14"/>
  <c r="AC1959" i="14"/>
  <c r="AC1960" i="14"/>
  <c r="AC1961" i="14"/>
  <c r="AC1962" i="14"/>
  <c r="AC1963" i="14"/>
  <c r="AC1964" i="14"/>
  <c r="AC1965" i="14"/>
  <c r="AC1966" i="14"/>
  <c r="AC583" i="14"/>
  <c r="AC584" i="14"/>
  <c r="AC1967" i="14"/>
  <c r="AC1968" i="14"/>
  <c r="AC1969" i="14"/>
  <c r="AC1970" i="14"/>
  <c r="AC585" i="14"/>
  <c r="AC586" i="14"/>
  <c r="AC587" i="14"/>
  <c r="AC588" i="14"/>
  <c r="AC1971" i="14"/>
  <c r="AC1972" i="14"/>
  <c r="AC1973" i="14"/>
  <c r="AC1974" i="14"/>
  <c r="AC591" i="14"/>
  <c r="AC592" i="14"/>
  <c r="AC1975" i="14"/>
  <c r="AC1976" i="14"/>
  <c r="AC1977" i="14"/>
  <c r="AC1978" i="14"/>
  <c r="AC593" i="14"/>
  <c r="AC594" i="14"/>
  <c r="AC1979" i="14"/>
  <c r="AC1980" i="14"/>
  <c r="AC1981" i="14"/>
  <c r="AC1982" i="14"/>
  <c r="AC597" i="14"/>
  <c r="AC598" i="14"/>
  <c r="AC1983" i="14"/>
  <c r="AC1984" i="14"/>
  <c r="AC599" i="14"/>
  <c r="AC600" i="14"/>
  <c r="AC1985" i="14"/>
  <c r="AC1986" i="14"/>
  <c r="AC1987" i="14"/>
  <c r="AC1989" i="14"/>
  <c r="AC1991" i="14"/>
  <c r="AC1992" i="14"/>
  <c r="AC1993" i="14"/>
  <c r="AC1994" i="14"/>
  <c r="AC1995" i="14"/>
  <c r="AC1996" i="14"/>
  <c r="AC1997" i="14"/>
  <c r="AC1998" i="14"/>
  <c r="AC1999" i="14"/>
  <c r="AC2000" i="14"/>
  <c r="AC2001" i="14"/>
  <c r="AC2002" i="14"/>
  <c r="AC2003" i="14"/>
  <c r="AC2004" i="14"/>
  <c r="AC2005" i="14"/>
  <c r="AC2006" i="14"/>
  <c r="AC2007" i="14"/>
  <c r="AC2008" i="14"/>
  <c r="AC2009" i="14"/>
  <c r="AC2010" i="14"/>
  <c r="AC2011" i="14"/>
  <c r="AC2012" i="14"/>
  <c r="AC616" i="14"/>
  <c r="AC617" i="14"/>
  <c r="AC2015" i="14"/>
  <c r="AC2016" i="14"/>
  <c r="AC2019" i="14"/>
  <c r="AC2020" i="14"/>
  <c r="AC2023" i="14"/>
  <c r="AC2024" i="14"/>
  <c r="AC2027" i="14"/>
  <c r="AC2028" i="14"/>
  <c r="AC2029" i="14"/>
  <c r="AC2030" i="14"/>
  <c r="AC2031" i="14"/>
  <c r="AC2032" i="14"/>
  <c r="AC2035" i="14"/>
  <c r="AC2036" i="14"/>
  <c r="AC2037" i="14"/>
  <c r="AC2038" i="14"/>
  <c r="AC2041" i="14"/>
  <c r="AC2042" i="14"/>
  <c r="AC2045" i="14"/>
  <c r="AC2046" i="14"/>
  <c r="AC2049" i="14"/>
  <c r="AC2050" i="14"/>
  <c r="AC2053" i="14"/>
  <c r="AC2054" i="14"/>
  <c r="AC2055" i="14"/>
  <c r="AC2056" i="14"/>
  <c r="AC2057" i="14"/>
  <c r="AC2058" i="14"/>
  <c r="AC2061" i="14"/>
  <c r="AC2062" i="14"/>
  <c r="AC2063" i="14"/>
  <c r="AC2064" i="14"/>
  <c r="AC2067" i="14"/>
  <c r="AC2068" i="14"/>
  <c r="AC2070" i="14"/>
  <c r="AC2071" i="14"/>
  <c r="AC2072" i="14"/>
  <c r="AC2073" i="14"/>
  <c r="AC2074" i="14"/>
  <c r="AC2075" i="14"/>
  <c r="AC2076" i="14"/>
  <c r="AC2077" i="14"/>
  <c r="AC2078" i="14"/>
  <c r="AC2079" i="14"/>
  <c r="AC2080" i="14"/>
  <c r="AC2081" i="14"/>
  <c r="AC2082" i="14"/>
  <c r="AC2083" i="14"/>
  <c r="AC2084" i="14"/>
  <c r="AC2085" i="14"/>
  <c r="AC2086" i="14"/>
  <c r="AC2087" i="14"/>
  <c r="AC2088" i="14"/>
  <c r="AC2089" i="14"/>
  <c r="AC2090" i="14"/>
  <c r="AC2091" i="14"/>
  <c r="AC2092" i="14"/>
  <c r="AC2093" i="14"/>
  <c r="AC2094" i="14"/>
  <c r="AC2095" i="14"/>
  <c r="AC2096" i="14"/>
  <c r="AC2097" i="14"/>
  <c r="AC2098" i="14"/>
  <c r="AC2099" i="14"/>
  <c r="AC2100" i="14"/>
  <c r="AC2101" i="14"/>
  <c r="AC2102" i="14"/>
  <c r="AC2103" i="14"/>
  <c r="AC2110" i="14"/>
  <c r="AC2111" i="14"/>
  <c r="AC2114" i="14"/>
  <c r="AC2115" i="14"/>
  <c r="AC2118" i="14"/>
  <c r="AC2119" i="14"/>
  <c r="AC636" i="14"/>
  <c r="AC637" i="14"/>
  <c r="AC2120" i="14"/>
  <c r="AC2121" i="14"/>
  <c r="AC2124" i="14"/>
  <c r="AC2125" i="14"/>
  <c r="AC2128" i="14"/>
  <c r="AC2129" i="14"/>
  <c r="AC2130" i="14"/>
  <c r="AC2131" i="14"/>
  <c r="AC640" i="14"/>
  <c r="AC641" i="14"/>
  <c r="AC2134" i="14"/>
  <c r="AC2135" i="14"/>
  <c r="AC2136" i="14"/>
  <c r="AC2137" i="14"/>
  <c r="AC2138" i="14"/>
  <c r="AC2139" i="14"/>
  <c r="AC2140" i="14"/>
  <c r="AC2141" i="14"/>
  <c r="AC2142" i="14"/>
  <c r="AC2143" i="14"/>
  <c r="AC2144" i="14"/>
  <c r="AC2145" i="14"/>
  <c r="AC2146" i="14"/>
  <c r="AC2147" i="14"/>
  <c r="AC2148" i="14"/>
  <c r="AC2149" i="14"/>
  <c r="AC2152" i="14"/>
  <c r="AC2153" i="14"/>
  <c r="AC2154" i="14"/>
  <c r="AC2155" i="14"/>
  <c r="AC2156" i="14"/>
  <c r="AC2157" i="14"/>
  <c r="AC2158" i="14"/>
  <c r="AC2159" i="14"/>
  <c r="AC2160" i="14"/>
  <c r="AC2161" i="14"/>
  <c r="AC644" i="14"/>
  <c r="AC645" i="14"/>
  <c r="AC2162" i="14"/>
  <c r="AC2163" i="14"/>
  <c r="AC2164" i="14"/>
  <c r="AC2165" i="14"/>
  <c r="AC2166" i="14"/>
  <c r="AC2167" i="14"/>
  <c r="AC2168" i="14"/>
  <c r="AC2169" i="14"/>
  <c r="AC2170" i="14"/>
  <c r="AC2171" i="14"/>
  <c r="AC2172" i="14"/>
  <c r="AC2173" i="14"/>
  <c r="AC2174" i="14"/>
  <c r="AC2175" i="14"/>
  <c r="AC2176" i="14"/>
  <c r="AC2177" i="14"/>
  <c r="AC2178" i="14"/>
  <c r="AC2179" i="14"/>
  <c r="AC2180" i="14"/>
  <c r="AC2181" i="14"/>
  <c r="AC2182" i="14"/>
  <c r="AC2183" i="14"/>
  <c r="AC2184" i="14"/>
  <c r="AC2185" i="14"/>
  <c r="AC2186" i="14"/>
  <c r="AC2187" i="14"/>
  <c r="AC2188" i="14"/>
  <c r="AC2189" i="14"/>
  <c r="AC2190" i="14"/>
  <c r="AC2191" i="14"/>
  <c r="AC2192" i="14"/>
  <c r="AC2193" i="14"/>
  <c r="AC2194" i="14"/>
  <c r="AC2195" i="14"/>
  <c r="AC2196" i="14"/>
  <c r="AC2197" i="14"/>
  <c r="AC2198" i="14"/>
  <c r="AC2199" i="14"/>
  <c r="AC2200" i="14"/>
  <c r="AC2201" i="14"/>
  <c r="AC2202" i="14"/>
  <c r="AC2203" i="14"/>
  <c r="AC2204" i="14"/>
  <c r="AC2205" i="14"/>
  <c r="AC2206" i="14"/>
  <c r="AC2207" i="14"/>
  <c r="AC2208" i="14"/>
  <c r="AC2209" i="14"/>
  <c r="AC2210" i="14"/>
  <c r="AC2211" i="14"/>
  <c r="AC2212" i="14"/>
  <c r="AC2213" i="14"/>
  <c r="AC2214" i="14"/>
  <c r="AC2215" i="14"/>
  <c r="AC651" i="14"/>
  <c r="AC652" i="14"/>
  <c r="AC2216" i="14"/>
  <c r="AC2217" i="14"/>
  <c r="AC2218" i="14"/>
  <c r="AC2219" i="14"/>
  <c r="AC657" i="14"/>
  <c r="AC658" i="14"/>
  <c r="AC2224" i="14"/>
  <c r="AC2225" i="14"/>
  <c r="AC2226" i="14"/>
  <c r="AC2227" i="14"/>
  <c r="AC2228" i="14"/>
  <c r="AC2229" i="14"/>
  <c r="AC2230" i="14"/>
  <c r="AC2231" i="14"/>
  <c r="AC2232" i="14"/>
  <c r="AC2233" i="14"/>
  <c r="AC2234" i="14"/>
  <c r="AC2235" i="14"/>
  <c r="AC2236" i="14"/>
  <c r="AC2237" i="14"/>
  <c r="AC2238" i="14"/>
  <c r="AC2239" i="14"/>
  <c r="AC2240" i="14"/>
  <c r="AC2241" i="14"/>
  <c r="AC2242" i="14"/>
  <c r="AC2243" i="14"/>
  <c r="AC2244" i="14"/>
  <c r="AC2245" i="14"/>
  <c r="AC2246" i="14"/>
  <c r="AC2247" i="14"/>
  <c r="AC2248" i="14"/>
  <c r="AC2249" i="14"/>
  <c r="AC672" i="14"/>
  <c r="AC673" i="14"/>
  <c r="AC674" i="14"/>
  <c r="AC675" i="14"/>
  <c r="AC676" i="14"/>
  <c r="AC677" i="14"/>
  <c r="AC2250" i="14"/>
  <c r="AC2251" i="14"/>
  <c r="AC678" i="14"/>
  <c r="AC679" i="14"/>
  <c r="AC2252" i="14"/>
  <c r="AC2253" i="14"/>
  <c r="AC2254" i="14"/>
  <c r="AC2255" i="14"/>
  <c r="AC2258" i="14"/>
  <c r="AC2259" i="14"/>
  <c r="AC2260" i="14"/>
  <c r="AC2261" i="14"/>
  <c r="AC2262" i="14"/>
  <c r="AC2263" i="14"/>
  <c r="AC2264" i="14"/>
  <c r="AC681" i="14"/>
  <c r="AC2266" i="14"/>
  <c r="AC2267" i="14"/>
  <c r="AC683" i="14"/>
  <c r="AC684" i="14"/>
  <c r="AC2268" i="14"/>
  <c r="AC2269" i="14"/>
  <c r="AC2270" i="14"/>
  <c r="AC2271" i="14"/>
  <c r="AC687" i="14"/>
  <c r="AC688" i="14"/>
  <c r="AC2272" i="14"/>
  <c r="AC2273" i="14"/>
  <c r="AC2274" i="14"/>
  <c r="AC2275" i="14"/>
  <c r="AC692" i="14"/>
  <c r="AC693" i="14"/>
  <c r="AC2277" i="14"/>
  <c r="AC2278" i="14"/>
  <c r="AC2279" i="14"/>
  <c r="AC2280" i="14"/>
  <c r="AC2281" i="14"/>
  <c r="AC699" i="14"/>
  <c r="AC700" i="14"/>
  <c r="AC2282" i="14"/>
  <c r="AC2283" i="14"/>
  <c r="AC703" i="14"/>
  <c r="AC704" i="14"/>
  <c r="AC2284" i="14"/>
  <c r="AC2285" i="14"/>
  <c r="AC2286" i="14"/>
  <c r="Q794" i="14"/>
  <c r="S794" i="14" s="1"/>
  <c r="R794" i="14" s="1"/>
  <c r="Q795" i="14"/>
  <c r="Q796" i="14"/>
  <c r="Q46" i="14"/>
  <c r="Q797" i="14"/>
  <c r="Q798" i="14"/>
  <c r="Q62" i="14"/>
  <c r="Q863" i="14"/>
  <c r="Q879" i="14"/>
  <c r="S879" i="14" s="1"/>
  <c r="R879" i="14" s="1"/>
  <c r="Q881" i="14"/>
  <c r="Q946" i="14"/>
  <c r="S946" i="14" s="1"/>
  <c r="R946" i="14" s="1"/>
  <c r="Q947" i="14"/>
  <c r="S947" i="14" s="1"/>
  <c r="R947" i="14" s="1"/>
  <c r="Q172" i="14"/>
  <c r="S172" i="14" s="1"/>
  <c r="R172" i="14" s="1"/>
  <c r="Q173" i="14"/>
  <c r="S173" i="14" s="1"/>
  <c r="R173" i="14" s="1"/>
  <c r="Q174" i="14"/>
  <c r="S174" i="14" s="1"/>
  <c r="R174" i="14" s="1"/>
  <c r="Q175" i="14"/>
  <c r="S175" i="14" s="1"/>
  <c r="R175" i="14" s="1"/>
  <c r="Q950" i="14"/>
  <c r="S950" i="14" s="1"/>
  <c r="R950" i="14" s="1"/>
  <c r="Q951" i="14"/>
  <c r="S951" i="14" s="1"/>
  <c r="R951" i="14" s="1"/>
  <c r="Q952" i="14"/>
  <c r="S952" i="14" s="1"/>
  <c r="R952" i="14" s="1"/>
  <c r="Q953" i="14"/>
  <c r="Q954" i="14"/>
  <c r="S954" i="14" s="1"/>
  <c r="R954" i="14" s="1"/>
  <c r="Q955" i="14"/>
  <c r="S955" i="14" s="1"/>
  <c r="R955" i="14" s="1"/>
  <c r="Q178" i="14"/>
  <c r="S178" i="14" s="1"/>
  <c r="R178" i="14" s="1"/>
  <c r="Q179" i="14"/>
  <c r="Q184" i="14"/>
  <c r="S184" i="14" s="1"/>
  <c r="R184" i="14" s="1"/>
  <c r="Q185" i="14"/>
  <c r="S185" i="14" s="1"/>
  <c r="R185" i="14" s="1"/>
  <c r="Q186" i="14"/>
  <c r="S186" i="14" s="1"/>
  <c r="R186" i="14" s="1"/>
  <c r="Q187" i="14"/>
  <c r="S187" i="14" s="1"/>
  <c r="R187" i="14" s="1"/>
  <c r="Q970" i="14"/>
  <c r="S970" i="14" s="1"/>
  <c r="R970" i="14" s="1"/>
  <c r="Q971" i="14"/>
  <c r="S971" i="14" s="1"/>
  <c r="R971" i="14" s="1"/>
  <c r="U974" i="14"/>
  <c r="U975" i="14"/>
  <c r="U976" i="14"/>
  <c r="U977" i="14"/>
  <c r="U978" i="14"/>
  <c r="U979" i="14"/>
  <c r="U980" i="14"/>
  <c r="U981" i="14"/>
  <c r="Q190" i="14"/>
  <c r="S190" i="14" s="1"/>
  <c r="R190" i="14" s="1"/>
  <c r="Q191" i="14"/>
  <c r="S191" i="14" s="1"/>
  <c r="R191" i="14" s="1"/>
  <c r="U984" i="14"/>
  <c r="U985" i="14"/>
  <c r="U986" i="14"/>
  <c r="U987" i="14"/>
  <c r="Q194" i="14"/>
  <c r="S194" i="14" s="1"/>
  <c r="R194" i="14" s="1"/>
  <c r="Q195" i="14"/>
  <c r="S195" i="14" s="1"/>
  <c r="R195" i="14" s="1"/>
  <c r="U989" i="14"/>
  <c r="U990" i="14"/>
  <c r="U991" i="14"/>
  <c r="U992" i="14"/>
  <c r="U993" i="14"/>
  <c r="U994" i="14"/>
  <c r="U995" i="14"/>
  <c r="U996" i="14"/>
  <c r="U997" i="14"/>
  <c r="Q206" i="14"/>
  <c r="S206" i="14" s="1"/>
  <c r="R206" i="14" s="1"/>
  <c r="Q207" i="14"/>
  <c r="S207" i="14" s="1"/>
  <c r="R207" i="14" s="1"/>
  <c r="U998" i="14"/>
  <c r="U999" i="14"/>
  <c r="U1000" i="14"/>
  <c r="U1001" i="14"/>
  <c r="Q208" i="14"/>
  <c r="S208" i="14" s="1"/>
  <c r="R208" i="14" s="1"/>
  <c r="Q209" i="14"/>
  <c r="U1002" i="14"/>
  <c r="U1003" i="14"/>
  <c r="U1004" i="14"/>
  <c r="U1005" i="14"/>
  <c r="Q1006" i="14"/>
  <c r="S1006" i="14" s="1"/>
  <c r="R1006" i="14" s="1"/>
  <c r="U1006" i="14"/>
  <c r="Q1007" i="14"/>
  <c r="S1007" i="14" s="1"/>
  <c r="R1007" i="14" s="1"/>
  <c r="U1007" i="14"/>
  <c r="U1008" i="14"/>
  <c r="U1009" i="14"/>
  <c r="Q1010" i="14"/>
  <c r="S1010" i="14" s="1"/>
  <c r="R1010" i="14" s="1"/>
  <c r="U1010" i="14"/>
  <c r="Q1011" i="14"/>
  <c r="S1011" i="14" s="1"/>
  <c r="R1011" i="14" s="1"/>
  <c r="U1011" i="14"/>
  <c r="U1012" i="14"/>
  <c r="U1013" i="14"/>
  <c r="U1014" i="14"/>
  <c r="U1015" i="14"/>
  <c r="U1016" i="14"/>
  <c r="U1017" i="14"/>
  <c r="Q210" i="14"/>
  <c r="S210" i="14" s="1"/>
  <c r="R210" i="14" s="1"/>
  <c r="Q211" i="14"/>
  <c r="Q212" i="14"/>
  <c r="S212" i="14" s="1"/>
  <c r="R212" i="14" s="1"/>
  <c r="Q213" i="14"/>
  <c r="S213" i="14" s="1"/>
  <c r="R213" i="14" s="1"/>
  <c r="U1018" i="14"/>
  <c r="U1019" i="14"/>
  <c r="Q1020" i="14"/>
  <c r="S1020" i="14" s="1"/>
  <c r="R1020" i="14" s="1"/>
  <c r="U1020" i="14"/>
  <c r="Q1021" i="14"/>
  <c r="S1021" i="14" s="1"/>
  <c r="R1021" i="14" s="1"/>
  <c r="U1021" i="14"/>
  <c r="U1022" i="14"/>
  <c r="U1023" i="14"/>
  <c r="U1024" i="14"/>
  <c r="U1025" i="14"/>
  <c r="Q216" i="14"/>
  <c r="S216" i="14" s="1"/>
  <c r="R216" i="14" s="1"/>
  <c r="Q217" i="14"/>
  <c r="S217" i="14" s="1"/>
  <c r="R217" i="14" s="1"/>
  <c r="U1026" i="14"/>
  <c r="U1027" i="14"/>
  <c r="U1028" i="14"/>
  <c r="U1029" i="14"/>
  <c r="U1030" i="14"/>
  <c r="U1031" i="14"/>
  <c r="U1032" i="14"/>
  <c r="U1033" i="14"/>
  <c r="U1034" i="14"/>
  <c r="U1035" i="14"/>
  <c r="Q1036" i="14"/>
  <c r="S1036" i="14" s="1"/>
  <c r="R1036" i="14" s="1"/>
  <c r="U1036" i="14"/>
  <c r="Q1037" i="14"/>
  <c r="U1037" i="14"/>
  <c r="U1038" i="14"/>
  <c r="U1039" i="14"/>
  <c r="Q1040" i="14"/>
  <c r="U1040" i="14"/>
  <c r="Q1041" i="14"/>
  <c r="S1041" i="14" s="1"/>
  <c r="R1041" i="14" s="1"/>
  <c r="U1041" i="14"/>
  <c r="U1042" i="14"/>
  <c r="U1043" i="14"/>
  <c r="U1047" i="14"/>
  <c r="U1048" i="14"/>
  <c r="U1049" i="14"/>
  <c r="U1050" i="14"/>
  <c r="U1051" i="14"/>
  <c r="U1052" i="14"/>
  <c r="U1053" i="14"/>
  <c r="U1054" i="14"/>
  <c r="U1055" i="14"/>
  <c r="U1056" i="14"/>
  <c r="U1057" i="14"/>
  <c r="U1058" i="14"/>
  <c r="U1059" i="14"/>
  <c r="U1060" i="14"/>
  <c r="U1061" i="14"/>
  <c r="U1062" i="14"/>
  <c r="Q250" i="14"/>
  <c r="Q251" i="14"/>
  <c r="S251" i="14" s="1"/>
  <c r="R251" i="14" s="1"/>
  <c r="U1063" i="14"/>
  <c r="U1064" i="14"/>
  <c r="U1065" i="14"/>
  <c r="U1066" i="14"/>
  <c r="U1067" i="14"/>
  <c r="U1068" i="14"/>
  <c r="U1069" i="14"/>
  <c r="U1070" i="14"/>
  <c r="U1071" i="14"/>
  <c r="U1072" i="14"/>
  <c r="Q1073" i="14"/>
  <c r="S1073" i="14" s="1"/>
  <c r="R1073" i="14" s="1"/>
  <c r="U1073" i="14"/>
  <c r="Q1074" i="14"/>
  <c r="S1074" i="14" s="1"/>
  <c r="R1074" i="14" s="1"/>
  <c r="U1074" i="14"/>
  <c r="U1075" i="14"/>
  <c r="U1076" i="14"/>
  <c r="U1077" i="14"/>
  <c r="U1078" i="14"/>
  <c r="U1079" i="14"/>
  <c r="U1080" i="14"/>
  <c r="Q1081" i="14"/>
  <c r="S1081" i="14" s="1"/>
  <c r="R1081" i="14" s="1"/>
  <c r="U1081" i="14"/>
  <c r="Q1082" i="14"/>
  <c r="S1082" i="14" s="1"/>
  <c r="R1082" i="14" s="1"/>
  <c r="U1082" i="14"/>
  <c r="U1083" i="14"/>
  <c r="U1084" i="14"/>
  <c r="U1085" i="14"/>
  <c r="U1086" i="14"/>
  <c r="U1087" i="14"/>
  <c r="U1088" i="14"/>
  <c r="U1089" i="14"/>
  <c r="U1090" i="14"/>
  <c r="U1091" i="14"/>
  <c r="U1092" i="14"/>
  <c r="Q256" i="14"/>
  <c r="S256" i="14" s="1"/>
  <c r="R256" i="14" s="1"/>
  <c r="Q257" i="14"/>
  <c r="S257" i="14" s="1"/>
  <c r="R257" i="14" s="1"/>
  <c r="U1093" i="14"/>
  <c r="U1094" i="14"/>
  <c r="U1095" i="14"/>
  <c r="U1096" i="14"/>
  <c r="Q258" i="14"/>
  <c r="Q259" i="14"/>
  <c r="S259" i="14" s="1"/>
  <c r="R259" i="14" s="1"/>
  <c r="U1097" i="14"/>
  <c r="U1098" i="14"/>
  <c r="U1099" i="14"/>
  <c r="U1100" i="14"/>
  <c r="U1101" i="14"/>
  <c r="U1102" i="14"/>
  <c r="Q260" i="14"/>
  <c r="S260" i="14" s="1"/>
  <c r="R260" i="14" s="1"/>
  <c r="Q261" i="14"/>
  <c r="S261" i="14" s="1"/>
  <c r="R261" i="14" s="1"/>
  <c r="U1103" i="14"/>
  <c r="U1104" i="14"/>
  <c r="U1105" i="14"/>
  <c r="U1106" i="14"/>
  <c r="U1107" i="14"/>
  <c r="U1108" i="14"/>
  <c r="Q262" i="14"/>
  <c r="S262" i="14" s="1"/>
  <c r="R262" i="14" s="1"/>
  <c r="Q263" i="14"/>
  <c r="S263" i="14" s="1"/>
  <c r="R263" i="14" s="1"/>
  <c r="U1109" i="14"/>
  <c r="U1110" i="14"/>
  <c r="U1111" i="14"/>
  <c r="U1112" i="14"/>
  <c r="Q264" i="14"/>
  <c r="S264" i="14" s="1"/>
  <c r="R264" i="14" s="1"/>
  <c r="Q265" i="14"/>
  <c r="S265" i="14" s="1"/>
  <c r="R265" i="14" s="1"/>
  <c r="U1113" i="14"/>
  <c r="U1114" i="14"/>
  <c r="U1115" i="14"/>
  <c r="U1116" i="14"/>
  <c r="U1117" i="14"/>
  <c r="U1118" i="14"/>
  <c r="Q1119" i="14"/>
  <c r="S1119" i="14" s="1"/>
  <c r="R1119" i="14" s="1"/>
  <c r="U1119" i="14"/>
  <c r="Q1120" i="14"/>
  <c r="S1120" i="14" s="1"/>
  <c r="R1120" i="14" s="1"/>
  <c r="U1120" i="14"/>
  <c r="U1121" i="14"/>
  <c r="U1122" i="14"/>
  <c r="U1123" i="14"/>
  <c r="U1124" i="14"/>
  <c r="U1125" i="14"/>
  <c r="U1126" i="14"/>
  <c r="U1127" i="14"/>
  <c r="U1128" i="14"/>
  <c r="Q266" i="14"/>
  <c r="S266" i="14" s="1"/>
  <c r="R266" i="14" s="1"/>
  <c r="Q267" i="14"/>
  <c r="S267" i="14" s="1"/>
  <c r="R267" i="14" s="1"/>
  <c r="U1129" i="14"/>
  <c r="U1130" i="14"/>
  <c r="Q1131" i="14"/>
  <c r="S1131" i="14" s="1"/>
  <c r="R1131" i="14" s="1"/>
  <c r="U1131" i="14"/>
  <c r="Q1132" i="14"/>
  <c r="S1132" i="14" s="1"/>
  <c r="R1132" i="14" s="1"/>
  <c r="U1132" i="14"/>
  <c r="U1133" i="14"/>
  <c r="U1134" i="14"/>
  <c r="U1135" i="14"/>
  <c r="U1136" i="14"/>
  <c r="U1137" i="14"/>
  <c r="U1138" i="14"/>
  <c r="Q268" i="14"/>
  <c r="S268" i="14" s="1"/>
  <c r="R268" i="14" s="1"/>
  <c r="Q269" i="14"/>
  <c r="S269" i="14" s="1"/>
  <c r="R269" i="14" s="1"/>
  <c r="U1139" i="14"/>
  <c r="U1140" i="14"/>
  <c r="U1141" i="14"/>
  <c r="U1142" i="14"/>
  <c r="U1143" i="14"/>
  <c r="U1144" i="14"/>
  <c r="Q1145" i="14"/>
  <c r="S1145" i="14" s="1"/>
  <c r="R1145" i="14" s="1"/>
  <c r="U1145" i="14"/>
  <c r="Q1146" i="14"/>
  <c r="S1146" i="14" s="1"/>
  <c r="R1146" i="14" s="1"/>
  <c r="U1146" i="14"/>
  <c r="U1147" i="14"/>
  <c r="U1148" i="14"/>
  <c r="U1149" i="14"/>
  <c r="U1150" i="14"/>
  <c r="U1151" i="14"/>
  <c r="U1152" i="14"/>
  <c r="U1153" i="14"/>
  <c r="U1154" i="14"/>
  <c r="Q1155" i="14"/>
  <c r="S1155" i="14" s="1"/>
  <c r="R1155" i="14" s="1"/>
  <c r="U1155" i="14"/>
  <c r="Q1156" i="14"/>
  <c r="S1156" i="14" s="1"/>
  <c r="R1156" i="14" s="1"/>
  <c r="U1156" i="14"/>
  <c r="U1157" i="14"/>
  <c r="U1158" i="14"/>
  <c r="U1159" i="14"/>
  <c r="U1160" i="14"/>
  <c r="U1161" i="14"/>
  <c r="U1162" i="14"/>
  <c r="U1163" i="14"/>
  <c r="U1164" i="14"/>
  <c r="U1165" i="14"/>
  <c r="U1171" i="14"/>
  <c r="U1172" i="14"/>
  <c r="U1173" i="14"/>
  <c r="U1174" i="14"/>
  <c r="U1175" i="14"/>
  <c r="U1176" i="14"/>
  <c r="U1177" i="14"/>
  <c r="U1178" i="14"/>
  <c r="U1179" i="14"/>
  <c r="U1180" i="14"/>
  <c r="U1181" i="14"/>
  <c r="U1182" i="14"/>
  <c r="U1183" i="14"/>
  <c r="U1184" i="14"/>
  <c r="U1185" i="14"/>
  <c r="U1186" i="14"/>
  <c r="U1187" i="14"/>
  <c r="U1188" i="14"/>
  <c r="U1193" i="14"/>
  <c r="U1194" i="14"/>
  <c r="U1195" i="14"/>
  <c r="U1196" i="14"/>
  <c r="U1197" i="14"/>
  <c r="U1198" i="14"/>
  <c r="U1199" i="14"/>
  <c r="U1200" i="14"/>
  <c r="U1201" i="14"/>
  <c r="U1202" i="14"/>
  <c r="U1189" i="14"/>
  <c r="U1190" i="14"/>
  <c r="U1191" i="14"/>
  <c r="U1192" i="14"/>
  <c r="U1203" i="14"/>
  <c r="U1204" i="14"/>
  <c r="U1205" i="14"/>
  <c r="U1206" i="14"/>
  <c r="U1207" i="14"/>
  <c r="U1208" i="14"/>
  <c r="U1209" i="14"/>
  <c r="U1210" i="14"/>
  <c r="U1211" i="14"/>
  <c r="U1212" i="14"/>
  <c r="U1213" i="14"/>
  <c r="U1214" i="14"/>
  <c r="U1215" i="14"/>
  <c r="U1216" i="14"/>
  <c r="U1217" i="14"/>
  <c r="U1218" i="14"/>
  <c r="U1219" i="14"/>
  <c r="U1220" i="14"/>
  <c r="U1221" i="14"/>
  <c r="U1222" i="14"/>
  <c r="U1223" i="14"/>
  <c r="U1224" i="14"/>
  <c r="U1225" i="14"/>
  <c r="U1226" i="14"/>
  <c r="U1227" i="14"/>
  <c r="U1228" i="14"/>
  <c r="U1229" i="14"/>
  <c r="U1230" i="14"/>
  <c r="U1231" i="14"/>
  <c r="U1232" i="14"/>
  <c r="U1233" i="14"/>
  <c r="U1234" i="14"/>
  <c r="U1235" i="14"/>
  <c r="U1236" i="14"/>
  <c r="U1237" i="14"/>
  <c r="U1238" i="14"/>
  <c r="U1239" i="14"/>
  <c r="U1240" i="14"/>
  <c r="U1241" i="14"/>
  <c r="U1242" i="14"/>
  <c r="U1243" i="14"/>
  <c r="U1244" i="14"/>
  <c r="U1245" i="14"/>
  <c r="U1246" i="14"/>
  <c r="U1247" i="14"/>
  <c r="U1248" i="14"/>
  <c r="U1249" i="14"/>
  <c r="U1250" i="14"/>
  <c r="U1251" i="14"/>
  <c r="U1252" i="14"/>
  <c r="U1253" i="14"/>
  <c r="U1254" i="14"/>
  <c r="U1255" i="14"/>
  <c r="U1256" i="14"/>
  <c r="U1257" i="14"/>
  <c r="U1258" i="14"/>
  <c r="U1259" i="14"/>
  <c r="U1260" i="14"/>
  <c r="U1261" i="14"/>
  <c r="U1262" i="14"/>
  <c r="U1263" i="14"/>
  <c r="U1264" i="14"/>
  <c r="U1265" i="14"/>
  <c r="U1266" i="14"/>
  <c r="U1267" i="14"/>
  <c r="U1268" i="14"/>
  <c r="U1269" i="14"/>
  <c r="U1270" i="14"/>
  <c r="U1271" i="14"/>
  <c r="U1272" i="14"/>
  <c r="U1273" i="14"/>
  <c r="U1274" i="14"/>
  <c r="U1275" i="14"/>
  <c r="U1276" i="14"/>
  <c r="U1277" i="14"/>
  <c r="U1278" i="14"/>
  <c r="U1279" i="14"/>
  <c r="U1280" i="14"/>
  <c r="U1281" i="14"/>
  <c r="U1282" i="14"/>
  <c r="U1283" i="14"/>
  <c r="U1284" i="14"/>
  <c r="U1285" i="14"/>
  <c r="U1286" i="14"/>
  <c r="U1287" i="14"/>
  <c r="U1288" i="14"/>
  <c r="U1289" i="14"/>
  <c r="U1290" i="14"/>
  <c r="U1291" i="14"/>
  <c r="U1292" i="14"/>
  <c r="U1293" i="14"/>
  <c r="U1294" i="14"/>
  <c r="U1295" i="14"/>
  <c r="U1296" i="14"/>
  <c r="U1297" i="14"/>
  <c r="U1298" i="14"/>
  <c r="U1299" i="14"/>
  <c r="U1300" i="14"/>
  <c r="U1301" i="14"/>
  <c r="U1302" i="14"/>
  <c r="U1303" i="14"/>
  <c r="U1304" i="14"/>
  <c r="U1305" i="14"/>
  <c r="U1306" i="14"/>
  <c r="U1307" i="14"/>
  <c r="U1308" i="14"/>
  <c r="U1309" i="14"/>
  <c r="U1310" i="14"/>
  <c r="U1311" i="14"/>
  <c r="U1312" i="14"/>
  <c r="U1313" i="14"/>
  <c r="U1314" i="14"/>
  <c r="Q327" i="14"/>
  <c r="Q328" i="14"/>
  <c r="U1315" i="14"/>
  <c r="Q329" i="14"/>
  <c r="I329" i="14" s="1"/>
  <c r="Q330" i="14"/>
  <c r="U1316" i="14"/>
  <c r="U1317" i="14"/>
  <c r="U1318" i="14"/>
  <c r="U1319" i="14"/>
  <c r="U1320" i="14"/>
  <c r="U1321" i="14"/>
  <c r="U1322" i="14"/>
  <c r="U1323" i="14"/>
  <c r="U1324" i="14"/>
  <c r="U1325" i="14"/>
  <c r="U1326" i="14"/>
  <c r="U1327" i="14"/>
  <c r="U1328" i="14"/>
  <c r="U1329" i="14"/>
  <c r="U1330" i="14"/>
  <c r="U1331" i="14"/>
  <c r="U1332" i="14"/>
  <c r="U1333" i="14"/>
  <c r="U1334" i="14"/>
  <c r="U1335" i="14"/>
  <c r="U1336" i="14"/>
  <c r="U1337" i="14"/>
  <c r="U1338" i="14"/>
  <c r="U1339" i="14"/>
  <c r="U1340" i="14"/>
  <c r="U1341" i="14"/>
  <c r="U1342" i="14"/>
  <c r="U1343" i="14"/>
  <c r="U1344" i="14"/>
  <c r="U1345" i="14"/>
  <c r="U1346" i="14"/>
  <c r="U1347" i="14"/>
  <c r="U1348" i="14"/>
  <c r="U1349" i="14"/>
  <c r="U1350" i="14"/>
  <c r="U1351" i="14"/>
  <c r="U1352" i="14"/>
  <c r="U1353" i="14"/>
  <c r="U1354" i="14"/>
  <c r="U1355" i="14"/>
  <c r="U1356" i="14"/>
  <c r="U1357" i="14"/>
  <c r="U1358" i="14"/>
  <c r="U1359" i="14"/>
  <c r="Q1360" i="14"/>
  <c r="U1360" i="14"/>
  <c r="Q1361" i="14"/>
  <c r="U1361" i="14"/>
  <c r="U1362" i="14"/>
  <c r="U1363" i="14"/>
  <c r="U1364" i="14"/>
  <c r="U1365" i="14"/>
  <c r="U1366" i="14"/>
  <c r="U1367" i="14"/>
  <c r="U1368" i="14"/>
  <c r="U1369" i="14"/>
  <c r="U1370" i="14"/>
  <c r="U1371" i="14"/>
  <c r="U1372" i="14"/>
  <c r="U1373" i="14"/>
  <c r="U1374" i="14"/>
  <c r="U1375" i="14"/>
  <c r="U1376" i="14"/>
  <c r="U1377" i="14"/>
  <c r="U1378" i="14"/>
  <c r="U1379" i="14"/>
  <c r="U1380" i="14"/>
  <c r="U1381" i="14"/>
  <c r="U1382" i="14"/>
  <c r="U1383" i="14"/>
  <c r="U1384" i="14"/>
  <c r="U1385" i="14"/>
  <c r="U1386" i="14"/>
  <c r="U1387" i="14"/>
  <c r="U1388" i="14"/>
  <c r="U1389" i="14"/>
  <c r="U1390" i="14"/>
  <c r="U1391" i="14"/>
  <c r="U1392" i="14"/>
  <c r="U1393" i="14"/>
  <c r="U1394" i="14"/>
  <c r="U1395" i="14"/>
  <c r="U1396" i="14"/>
  <c r="U1397" i="14"/>
  <c r="U1398" i="14"/>
  <c r="U1399" i="14"/>
  <c r="U1400" i="14"/>
  <c r="U1401" i="14"/>
  <c r="U1402" i="14"/>
  <c r="U1403" i="14"/>
  <c r="U1404" i="14"/>
  <c r="U1405" i="14"/>
  <c r="U1406" i="14"/>
  <c r="U1407" i="14"/>
  <c r="U1408" i="14"/>
  <c r="U1409" i="14"/>
  <c r="U1410" i="14"/>
  <c r="U1411" i="14"/>
  <c r="U1412" i="14"/>
  <c r="U1413" i="14"/>
  <c r="U1414" i="14"/>
  <c r="U1415" i="14"/>
  <c r="U1416" i="14"/>
  <c r="U1417" i="14"/>
  <c r="U1418" i="14"/>
  <c r="U1419" i="14"/>
  <c r="U1420" i="14"/>
  <c r="Q342" i="14"/>
  <c r="S342" i="14" s="1"/>
  <c r="R342" i="14" s="1"/>
  <c r="Q343" i="14"/>
  <c r="S343" i="14" s="1"/>
  <c r="R343" i="14" s="1"/>
  <c r="Q344" i="14"/>
  <c r="S344" i="14" s="1"/>
  <c r="R344" i="14" s="1"/>
  <c r="Q345" i="14"/>
  <c r="S345" i="14" s="1"/>
  <c r="R345" i="14" s="1"/>
  <c r="U1421" i="14"/>
  <c r="U1422" i="14"/>
  <c r="U1423" i="14"/>
  <c r="U1424" i="14"/>
  <c r="U1425" i="14"/>
  <c r="U1426" i="14"/>
  <c r="U1427" i="14"/>
  <c r="U1428" i="14"/>
  <c r="U1429" i="14"/>
  <c r="U1430" i="14"/>
  <c r="U1431" i="14"/>
  <c r="U1432" i="14"/>
  <c r="U1433" i="14"/>
  <c r="U1434" i="14"/>
  <c r="U1435" i="14"/>
  <c r="U1436" i="14"/>
  <c r="U1437" i="14"/>
  <c r="U1438" i="14"/>
  <c r="U1439" i="14"/>
  <c r="U1440" i="14"/>
  <c r="U1441" i="14"/>
  <c r="Q1442" i="14"/>
  <c r="U1442" i="14"/>
  <c r="U1443" i="14"/>
  <c r="Q1444" i="14"/>
  <c r="U1444" i="14"/>
  <c r="U1445" i="14"/>
  <c r="U1446" i="14"/>
  <c r="Q1447" i="14"/>
  <c r="U1447" i="14"/>
  <c r="U1448" i="14"/>
  <c r="U1449" i="14"/>
  <c r="Q1450" i="14"/>
  <c r="U1450" i="14"/>
  <c r="U1451" i="14"/>
  <c r="U1452" i="14"/>
  <c r="U1453" i="14"/>
  <c r="U1454" i="14"/>
  <c r="U1455" i="14"/>
  <c r="U1456" i="14"/>
  <c r="U1460" i="14"/>
  <c r="U1461" i="14"/>
  <c r="U1462" i="14"/>
  <c r="Q1463" i="14"/>
  <c r="S1463" i="14" s="1"/>
  <c r="R1463" i="14" s="1"/>
  <c r="U1463" i="14"/>
  <c r="U1464" i="14"/>
  <c r="U1465" i="14"/>
  <c r="Q1466" i="14"/>
  <c r="S1466" i="14" s="1"/>
  <c r="R1466" i="14" s="1"/>
  <c r="U1466" i="14"/>
  <c r="U1467" i="14"/>
  <c r="U1468" i="14"/>
  <c r="U1469" i="14"/>
  <c r="Q1470" i="14"/>
  <c r="S1470" i="14" s="1"/>
  <c r="R1470" i="14" s="1"/>
  <c r="U1470" i="14"/>
  <c r="U1471" i="14"/>
  <c r="U1472" i="14"/>
  <c r="U1473" i="14"/>
  <c r="Q1474" i="14"/>
  <c r="S1474" i="14" s="1"/>
  <c r="R1474" i="14" s="1"/>
  <c r="U1474" i="14"/>
  <c r="U1475" i="14"/>
  <c r="U1476" i="14"/>
  <c r="U1477" i="14"/>
  <c r="U1478" i="14"/>
  <c r="U1479" i="14"/>
  <c r="U1480" i="14"/>
  <c r="U1481" i="14"/>
  <c r="U1482" i="14"/>
  <c r="U1483" i="14"/>
  <c r="U1484" i="14"/>
  <c r="U1485" i="14"/>
  <c r="U1486" i="14"/>
  <c r="U1487" i="14"/>
  <c r="U1488" i="14"/>
  <c r="U1489" i="14"/>
  <c r="U1490" i="14"/>
  <c r="U1491" i="14"/>
  <c r="U1492" i="14"/>
  <c r="U1494" i="14"/>
  <c r="U1495" i="14"/>
  <c r="U1496" i="14"/>
  <c r="U1497" i="14"/>
  <c r="U1500" i="14"/>
  <c r="U1501" i="14"/>
  <c r="U1502" i="14"/>
  <c r="U1503" i="14"/>
  <c r="U1505" i="14"/>
  <c r="U1506" i="14"/>
  <c r="U1507" i="14"/>
  <c r="U1508" i="14"/>
  <c r="U1512" i="14"/>
  <c r="U1513" i="14"/>
  <c r="U1514" i="14"/>
  <c r="U1515" i="14"/>
  <c r="U1516" i="14"/>
  <c r="U1517" i="14"/>
  <c r="U1518" i="14"/>
  <c r="U1519" i="14"/>
  <c r="U1520" i="14"/>
  <c r="U1521" i="14"/>
  <c r="U1522" i="14"/>
  <c r="U1523" i="14"/>
  <c r="U1524" i="14"/>
  <c r="U1525" i="14"/>
  <c r="U1526" i="14"/>
  <c r="U1527" i="14"/>
  <c r="U1528" i="14"/>
  <c r="Q392" i="14"/>
  <c r="S392" i="14" s="1"/>
  <c r="R392" i="14" s="1"/>
  <c r="Q393" i="14"/>
  <c r="S393" i="14" s="1"/>
  <c r="R393" i="14" s="1"/>
  <c r="U1529" i="14"/>
  <c r="U1530" i="14"/>
  <c r="U1531" i="14"/>
  <c r="U1532" i="14"/>
  <c r="U1533" i="14"/>
  <c r="U1534" i="14"/>
  <c r="Q396" i="14"/>
  <c r="Q397" i="14"/>
  <c r="S397" i="14" s="1"/>
  <c r="R397" i="14" s="1"/>
  <c r="U1535" i="14"/>
  <c r="U1536" i="14"/>
  <c r="U1537" i="14"/>
  <c r="U1538" i="14"/>
  <c r="U1539" i="14"/>
  <c r="U1540" i="14"/>
  <c r="U1541" i="14"/>
  <c r="U1542" i="14"/>
  <c r="U1543" i="14"/>
  <c r="U1544" i="14"/>
  <c r="U1545" i="14"/>
  <c r="U1546" i="14"/>
  <c r="U1547" i="14"/>
  <c r="U1548" i="14"/>
  <c r="U1549" i="14"/>
  <c r="U1550" i="14"/>
  <c r="U1551" i="14"/>
  <c r="U1552" i="14"/>
  <c r="U1553" i="14"/>
  <c r="U1554" i="14"/>
  <c r="U1555" i="14"/>
  <c r="U1556" i="14"/>
  <c r="U1557" i="14"/>
  <c r="U1558" i="14"/>
  <c r="U1559" i="14"/>
  <c r="U1560" i="14"/>
  <c r="Q406" i="14"/>
  <c r="S406" i="14" s="1"/>
  <c r="R406" i="14" s="1"/>
  <c r="Q407" i="14"/>
  <c r="Q408" i="14"/>
  <c r="S408" i="14" s="1"/>
  <c r="R408" i="14" s="1"/>
  <c r="Q409" i="14"/>
  <c r="Q410" i="14"/>
  <c r="S410" i="14" s="1"/>
  <c r="R410" i="14" s="1"/>
  <c r="Q411" i="14"/>
  <c r="U1561" i="14"/>
  <c r="U1562" i="14"/>
  <c r="U1563" i="14"/>
  <c r="U1564" i="14"/>
  <c r="Q412" i="14"/>
  <c r="S412" i="14" s="1"/>
  <c r="R412" i="14" s="1"/>
  <c r="Q413" i="14"/>
  <c r="U1565" i="14"/>
  <c r="U1566" i="14"/>
  <c r="U1567" i="14"/>
  <c r="U1568" i="14"/>
  <c r="U1569" i="14"/>
  <c r="U1570" i="14"/>
  <c r="Q1571" i="14"/>
  <c r="U1571" i="14"/>
  <c r="Q1572" i="14"/>
  <c r="S1572" i="14" s="1"/>
  <c r="R1572" i="14" s="1"/>
  <c r="U1572" i="14"/>
  <c r="U1573" i="14"/>
  <c r="U1574" i="14"/>
  <c r="U1575" i="14"/>
  <c r="U1576" i="14"/>
  <c r="Q1577" i="14"/>
  <c r="U1577" i="14"/>
  <c r="Q1578" i="14"/>
  <c r="S1578" i="14" s="1"/>
  <c r="R1578" i="14" s="1"/>
  <c r="U1578" i="14"/>
  <c r="U1579" i="14"/>
  <c r="U1580" i="14"/>
  <c r="U1586" i="14"/>
  <c r="U1587" i="14"/>
  <c r="U1588" i="14"/>
  <c r="U1589" i="14"/>
  <c r="U1590" i="14"/>
  <c r="U1591" i="14"/>
  <c r="U1592" i="14"/>
  <c r="U1593" i="14"/>
  <c r="U1594" i="14"/>
  <c r="U1595" i="14"/>
  <c r="U1596" i="14"/>
  <c r="U1597" i="14"/>
  <c r="U1598" i="14"/>
  <c r="U1599" i="14"/>
  <c r="Q1600" i="14"/>
  <c r="S1600" i="14" s="1"/>
  <c r="R1600" i="14" s="1"/>
  <c r="U1600" i="14"/>
  <c r="Q1601" i="14"/>
  <c r="S1601" i="14" s="1"/>
  <c r="R1601" i="14" s="1"/>
  <c r="U1601" i="14"/>
  <c r="U1602" i="14"/>
  <c r="U1603" i="14"/>
  <c r="U1604" i="14"/>
  <c r="U1605" i="14"/>
  <c r="U1606" i="14"/>
  <c r="U1607" i="14"/>
  <c r="Q1608" i="14"/>
  <c r="U1608" i="14"/>
  <c r="Q1609" i="14"/>
  <c r="S1609" i="14" s="1"/>
  <c r="R1609" i="14" s="1"/>
  <c r="U1609" i="14"/>
  <c r="U1610" i="14"/>
  <c r="U1611" i="14"/>
  <c r="U1612" i="14"/>
  <c r="U1613" i="14"/>
  <c r="U1614" i="14"/>
  <c r="U1615" i="14"/>
  <c r="U1616" i="14"/>
  <c r="U1617" i="14"/>
  <c r="U1618" i="14"/>
  <c r="U1621" i="14"/>
  <c r="U1622" i="14"/>
  <c r="U1623" i="14"/>
  <c r="U1624" i="14"/>
  <c r="U1625" i="14"/>
  <c r="U1626" i="14"/>
  <c r="U1627" i="14"/>
  <c r="U1628" i="14"/>
  <c r="U1629" i="14"/>
  <c r="U1630" i="14"/>
  <c r="U1631" i="14"/>
  <c r="U1632" i="14"/>
  <c r="U1633" i="14"/>
  <c r="U1634" i="14"/>
  <c r="U1635" i="14"/>
  <c r="U1636" i="14"/>
  <c r="U1637" i="14"/>
  <c r="U1638" i="14"/>
  <c r="U1639" i="14"/>
  <c r="U1640" i="14"/>
  <c r="U1641" i="14"/>
  <c r="U1642" i="14"/>
  <c r="U1643" i="14"/>
  <c r="U1644" i="14"/>
  <c r="U1645" i="14"/>
  <c r="U1646" i="14"/>
  <c r="U1647" i="14"/>
  <c r="U1648" i="14"/>
  <c r="U1649" i="14"/>
  <c r="U1650" i="14"/>
  <c r="U1651" i="14"/>
  <c r="Q478" i="14"/>
  <c r="U1652" i="14"/>
  <c r="Q479" i="14"/>
  <c r="S479" i="14" s="1"/>
  <c r="R479" i="14" s="1"/>
  <c r="U1653" i="14"/>
  <c r="U1654" i="14"/>
  <c r="U1655" i="14"/>
  <c r="U1656" i="14"/>
  <c r="U1657" i="14"/>
  <c r="U1658" i="14"/>
  <c r="U1659" i="14"/>
  <c r="U1660" i="14"/>
  <c r="U1661" i="14"/>
  <c r="U1662" i="14"/>
  <c r="U1663" i="14"/>
  <c r="U1664" i="14"/>
  <c r="U1665" i="14"/>
  <c r="U1666" i="14"/>
  <c r="U1667" i="14"/>
  <c r="U1668" i="14"/>
  <c r="U1669" i="14"/>
  <c r="U1670" i="14"/>
  <c r="U1671" i="14"/>
  <c r="U1672" i="14"/>
  <c r="U1673" i="14"/>
  <c r="U1674" i="14"/>
  <c r="U1675" i="14"/>
  <c r="U1676" i="14"/>
  <c r="U1677" i="14"/>
  <c r="U1678" i="14"/>
  <c r="U1679" i="14"/>
  <c r="U1680" i="14"/>
  <c r="U1681" i="14"/>
  <c r="U1682" i="14"/>
  <c r="U1683" i="14"/>
  <c r="U1684" i="14"/>
  <c r="U1685" i="14"/>
  <c r="U1686" i="14"/>
  <c r="U1687" i="14"/>
  <c r="U1688" i="14"/>
  <c r="U1689" i="14"/>
  <c r="U1690" i="14"/>
  <c r="U1691" i="14"/>
  <c r="U1692" i="14"/>
  <c r="U1693" i="14"/>
  <c r="U1694" i="14"/>
  <c r="U1695" i="14"/>
  <c r="U1696" i="14"/>
  <c r="U1699" i="14"/>
  <c r="U1700" i="14"/>
  <c r="U1701" i="14"/>
  <c r="U1702" i="14"/>
  <c r="U1705" i="14"/>
  <c r="U1706" i="14"/>
  <c r="U1707" i="14"/>
  <c r="U1708" i="14"/>
  <c r="U1709" i="14"/>
  <c r="U1710" i="14"/>
  <c r="U1711" i="14"/>
  <c r="U1712" i="14"/>
  <c r="U1713" i="14"/>
  <c r="U1714" i="14"/>
  <c r="U1717" i="14"/>
  <c r="U1718" i="14"/>
  <c r="U1719" i="14"/>
  <c r="U1720" i="14"/>
  <c r="U1721" i="14"/>
  <c r="U1722" i="14"/>
  <c r="U1723" i="14"/>
  <c r="U1724" i="14"/>
  <c r="U1725" i="14"/>
  <c r="U1726" i="14"/>
  <c r="U1729" i="14"/>
  <c r="U1730" i="14"/>
  <c r="Q1731" i="14"/>
  <c r="S1731" i="14" s="1"/>
  <c r="R1731" i="14" s="1"/>
  <c r="U1731" i="14"/>
  <c r="Q1732" i="14"/>
  <c r="S1732" i="14" s="1"/>
  <c r="R1732" i="14" s="1"/>
  <c r="U1732" i="14"/>
  <c r="U1733" i="14"/>
  <c r="U1734" i="14"/>
  <c r="U1735" i="14"/>
  <c r="U1736" i="14"/>
  <c r="U1737" i="14"/>
  <c r="U1738" i="14"/>
  <c r="U1739" i="14"/>
  <c r="U1740" i="14"/>
  <c r="U1741" i="14"/>
  <c r="U1742" i="14"/>
  <c r="U1743" i="14"/>
  <c r="U1744" i="14"/>
  <c r="U1745" i="14"/>
  <c r="U1746" i="14"/>
  <c r="U1747" i="14"/>
  <c r="U1748" i="14"/>
  <c r="U1749" i="14"/>
  <c r="U1750" i="14"/>
  <c r="U1751" i="14"/>
  <c r="U1752" i="14"/>
  <c r="U1753" i="14"/>
  <c r="U1754" i="14"/>
  <c r="U1755" i="14"/>
  <c r="U1756" i="14"/>
  <c r="U1757" i="14"/>
  <c r="U1758" i="14"/>
  <c r="U1759" i="14"/>
  <c r="U1760" i="14"/>
  <c r="U1761" i="14"/>
  <c r="U1762" i="14"/>
  <c r="U1763" i="14"/>
  <c r="U1764" i="14"/>
  <c r="U1765" i="14"/>
  <c r="U1766" i="14"/>
  <c r="U1767" i="14"/>
  <c r="U1768" i="14"/>
  <c r="U1769" i="14"/>
  <c r="U1770" i="14"/>
  <c r="U1771" i="14"/>
  <c r="U1772" i="14"/>
  <c r="U1773" i="14"/>
  <c r="U1774" i="14"/>
  <c r="U1775" i="14"/>
  <c r="U1776" i="14"/>
  <c r="U1777" i="14"/>
  <c r="U1778" i="14"/>
  <c r="U1779" i="14"/>
  <c r="U1780" i="14"/>
  <c r="Q1781" i="14"/>
  <c r="U1781" i="14"/>
  <c r="Q1782" i="14"/>
  <c r="I1782" i="14" s="1"/>
  <c r="Q1783" i="14"/>
  <c r="S1783" i="14" s="1"/>
  <c r="R1783" i="14" s="1"/>
  <c r="U1783" i="14"/>
  <c r="Q1784" i="14"/>
  <c r="U1784" i="14"/>
  <c r="U1785" i="14"/>
  <c r="U1786" i="14"/>
  <c r="Q1787" i="14"/>
  <c r="S1787" i="14" s="1"/>
  <c r="R1787" i="14" s="1"/>
  <c r="U1787" i="14"/>
  <c r="Q1788" i="14"/>
  <c r="S1788" i="14" s="1"/>
  <c r="R1788" i="14" s="1"/>
  <c r="U1788" i="14"/>
  <c r="U1793" i="14"/>
  <c r="U1794" i="14"/>
  <c r="U1795" i="14"/>
  <c r="U1796" i="14"/>
  <c r="Q1797" i="14"/>
  <c r="U1797" i="14"/>
  <c r="Q1798" i="14"/>
  <c r="S1798" i="14" s="1"/>
  <c r="R1798" i="14" s="1"/>
  <c r="U1798" i="14"/>
  <c r="Q1799" i="14"/>
  <c r="U1799" i="14"/>
  <c r="Q1800" i="14"/>
  <c r="U1801" i="14"/>
  <c r="U1802" i="14"/>
  <c r="Q1803" i="14"/>
  <c r="S1803" i="14" s="1"/>
  <c r="R1803" i="14" s="1"/>
  <c r="U1803" i="14"/>
  <c r="Q1804" i="14"/>
  <c r="U1804" i="14"/>
  <c r="U1805" i="14"/>
  <c r="U1806" i="14"/>
  <c r="U1807" i="14"/>
  <c r="U1808" i="14"/>
  <c r="Q1809" i="14"/>
  <c r="S1809" i="14" s="1"/>
  <c r="R1809" i="14" s="1"/>
  <c r="U1809" i="14"/>
  <c r="Q1810" i="14"/>
  <c r="S1810" i="14" s="1"/>
  <c r="R1810" i="14" s="1"/>
  <c r="U1810" i="14"/>
  <c r="Q1811" i="14"/>
  <c r="U1811" i="14"/>
  <c r="Q1812" i="14"/>
  <c r="S1812" i="14" s="1"/>
  <c r="R1812" i="14" s="1"/>
  <c r="U1812" i="14"/>
  <c r="U1813" i="14"/>
  <c r="U1814" i="14"/>
  <c r="Q1815" i="14"/>
  <c r="S1815" i="14" s="1"/>
  <c r="R1815" i="14" s="1"/>
  <c r="U1815" i="14"/>
  <c r="Q1816" i="14"/>
  <c r="U1816" i="14"/>
  <c r="U1819" i="14"/>
  <c r="U1820" i="14"/>
  <c r="U1821" i="14"/>
  <c r="U1822" i="14"/>
  <c r="Q1823" i="14"/>
  <c r="S1823" i="14" s="1"/>
  <c r="R1823" i="14" s="1"/>
  <c r="U1823" i="14"/>
  <c r="Q1824" i="14"/>
  <c r="U1824" i="14"/>
  <c r="Q1825" i="14"/>
  <c r="S1825" i="14" s="1"/>
  <c r="R1825" i="14" s="1"/>
  <c r="U1825" i="14"/>
  <c r="Q1826" i="14"/>
  <c r="I1826" i="14" s="1"/>
  <c r="U1827" i="14"/>
  <c r="U1828" i="14"/>
  <c r="Q1829" i="14"/>
  <c r="U1829" i="14"/>
  <c r="Q1830" i="14"/>
  <c r="S1830" i="14" s="1"/>
  <c r="R1830" i="14" s="1"/>
  <c r="U1830" i="14"/>
  <c r="U1833" i="14"/>
  <c r="U1834" i="14"/>
  <c r="U1835" i="14"/>
  <c r="U1836" i="14"/>
  <c r="U1837" i="14"/>
  <c r="U1838" i="14"/>
  <c r="U1839" i="14"/>
  <c r="U1840" i="14"/>
  <c r="U1841" i="14"/>
  <c r="U1842" i="14"/>
  <c r="U1843" i="14"/>
  <c r="U1844" i="14"/>
  <c r="U1845" i="14"/>
  <c r="U1846" i="14"/>
  <c r="U1847" i="14"/>
  <c r="U1848" i="14"/>
  <c r="U1849" i="14"/>
  <c r="U1850" i="14"/>
  <c r="U1851" i="14"/>
  <c r="U1852" i="14"/>
  <c r="U1853" i="14"/>
  <c r="U1854" i="14"/>
  <c r="U1855" i="14"/>
  <c r="U1856" i="14"/>
  <c r="U1857" i="14"/>
  <c r="U1858" i="14"/>
  <c r="U1859" i="14"/>
  <c r="U1860" i="14"/>
  <c r="U1861" i="14"/>
  <c r="U1862" i="14"/>
  <c r="U1863" i="14"/>
  <c r="U1864" i="14"/>
  <c r="U1865" i="14"/>
  <c r="U1866" i="14"/>
  <c r="U1867" i="14"/>
  <c r="U1868" i="14"/>
  <c r="U1869" i="14"/>
  <c r="U1870" i="14"/>
  <c r="U1871" i="14"/>
  <c r="U1872" i="14"/>
  <c r="U1873" i="14"/>
  <c r="U1874" i="14"/>
  <c r="U1875" i="14"/>
  <c r="U1876" i="14"/>
  <c r="U1877" i="14"/>
  <c r="U1878" i="14"/>
  <c r="U1879" i="14"/>
  <c r="U1880" i="14"/>
  <c r="U1881" i="14"/>
  <c r="U1882" i="14"/>
  <c r="U1883" i="14"/>
  <c r="U1884" i="14"/>
  <c r="U1885" i="14"/>
  <c r="U1886" i="14"/>
  <c r="U1887" i="14"/>
  <c r="U1888" i="14"/>
  <c r="Q521" i="14"/>
  <c r="Q522" i="14"/>
  <c r="S522" i="14" s="1"/>
  <c r="R522" i="14" s="1"/>
  <c r="U1889" i="14"/>
  <c r="U1890" i="14"/>
  <c r="U1891" i="14"/>
  <c r="U1892" i="14"/>
  <c r="U1893" i="14"/>
  <c r="U1894" i="14"/>
  <c r="Q1895" i="14"/>
  <c r="S1895" i="14" s="1"/>
  <c r="R1895" i="14" s="1"/>
  <c r="U1895" i="14"/>
  <c r="Q1896" i="14"/>
  <c r="U1896" i="14"/>
  <c r="U1897" i="14"/>
  <c r="U1898" i="14"/>
  <c r="U1902" i="14"/>
  <c r="U1903" i="14"/>
  <c r="U1904" i="14"/>
  <c r="U1905" i="14"/>
  <c r="U1906" i="14"/>
  <c r="U1907" i="14"/>
  <c r="U1908" i="14"/>
  <c r="U1909" i="14"/>
  <c r="U1910" i="14"/>
  <c r="U1911" i="14"/>
  <c r="Q1912" i="14"/>
  <c r="U1912" i="14"/>
  <c r="Q1913" i="14"/>
  <c r="U1914" i="14"/>
  <c r="U1915" i="14"/>
  <c r="U1921" i="14"/>
  <c r="U1922" i="14"/>
  <c r="U1923" i="14"/>
  <c r="U1924" i="14"/>
  <c r="U1925" i="14"/>
  <c r="U1930" i="14"/>
  <c r="U1931" i="14"/>
  <c r="U1932" i="14"/>
  <c r="U1933" i="14"/>
  <c r="Q566" i="14"/>
  <c r="Q567" i="14"/>
  <c r="S567" i="14" s="1"/>
  <c r="R567" i="14" s="1"/>
  <c r="U1934" i="14"/>
  <c r="U1935" i="14"/>
  <c r="U1936" i="14"/>
  <c r="U1937" i="14"/>
  <c r="U1938" i="14"/>
  <c r="U1939" i="14"/>
  <c r="Q1940" i="14"/>
  <c r="U1940" i="14"/>
  <c r="Q1941" i="14"/>
  <c r="S1941" i="14" s="1"/>
  <c r="R1941" i="14" s="1"/>
  <c r="U1941" i="14"/>
  <c r="U1942" i="14"/>
  <c r="U1943" i="14"/>
  <c r="Q570" i="14"/>
  <c r="Q571" i="14"/>
  <c r="U1944" i="14"/>
  <c r="U1945" i="14"/>
  <c r="Q1946" i="14"/>
  <c r="U1946" i="14"/>
  <c r="Q1947" i="14"/>
  <c r="U1947" i="14"/>
  <c r="U1948" i="14"/>
  <c r="U1949" i="14"/>
  <c r="U1953" i="14"/>
  <c r="U1954" i="14"/>
  <c r="U1955" i="14"/>
  <c r="U1956" i="14"/>
  <c r="U1957" i="14"/>
  <c r="U1958" i="14"/>
  <c r="U1959" i="14"/>
  <c r="U1960" i="14"/>
  <c r="U1961" i="14"/>
  <c r="U1962" i="14"/>
  <c r="Q1963" i="14"/>
  <c r="S1963" i="14" s="1"/>
  <c r="R1963" i="14" s="1"/>
  <c r="U1963" i="14"/>
  <c r="Q1964" i="14"/>
  <c r="U1964" i="14"/>
  <c r="U1965" i="14"/>
  <c r="U1966" i="14"/>
  <c r="Q583" i="14"/>
  <c r="Q584" i="14"/>
  <c r="S584" i="14" s="1"/>
  <c r="R584" i="14" s="1"/>
  <c r="U1967" i="14"/>
  <c r="U1968" i="14"/>
  <c r="U1969" i="14"/>
  <c r="U1970" i="14"/>
  <c r="U1971" i="14"/>
  <c r="U1972" i="14"/>
  <c r="U1973" i="14"/>
  <c r="U1974" i="14"/>
  <c r="U1975" i="14"/>
  <c r="U1976" i="14"/>
  <c r="U1977" i="14"/>
  <c r="U1978" i="14"/>
  <c r="U1979" i="14"/>
  <c r="U1980" i="14"/>
  <c r="U1981" i="14"/>
  <c r="U1982" i="14"/>
  <c r="U1983" i="14"/>
  <c r="U1984" i="14"/>
  <c r="U1985" i="14"/>
  <c r="U1986" i="14"/>
  <c r="U1987" i="14"/>
  <c r="U1989" i="14"/>
  <c r="Q1991" i="14"/>
  <c r="U1991" i="14"/>
  <c r="Q1992" i="14"/>
  <c r="U1992" i="14"/>
  <c r="U1993" i="14"/>
  <c r="U1994" i="14"/>
  <c r="U1995" i="14"/>
  <c r="U1996" i="14"/>
  <c r="U1997" i="14"/>
  <c r="U1998" i="14"/>
  <c r="U1999" i="14"/>
  <c r="U2000" i="14"/>
  <c r="U2001" i="14"/>
  <c r="U2002" i="14"/>
  <c r="U2003" i="14"/>
  <c r="U2004" i="14"/>
  <c r="U2005" i="14"/>
  <c r="U2006" i="14"/>
  <c r="U2007" i="14"/>
  <c r="U2008" i="14"/>
  <c r="U2009" i="14"/>
  <c r="U2010" i="14"/>
  <c r="U2011" i="14"/>
  <c r="U2012" i="14"/>
  <c r="U2015" i="14"/>
  <c r="U2016" i="14"/>
  <c r="U2019" i="14"/>
  <c r="U2020" i="14"/>
  <c r="U2023" i="14"/>
  <c r="U2024" i="14"/>
  <c r="U2027" i="14"/>
  <c r="U2028" i="14"/>
  <c r="U2029" i="14"/>
  <c r="U2030" i="14"/>
  <c r="U2031" i="14"/>
  <c r="U2032" i="14"/>
  <c r="U2035" i="14"/>
  <c r="U2036" i="14"/>
  <c r="U2037" i="14"/>
  <c r="U2038" i="14"/>
  <c r="U2041" i="14"/>
  <c r="U2042" i="14"/>
  <c r="U2045" i="14"/>
  <c r="U2046" i="14"/>
  <c r="U2049" i="14"/>
  <c r="U2050" i="14"/>
  <c r="U2053" i="14"/>
  <c r="U2054" i="14"/>
  <c r="U2055" i="14"/>
  <c r="U2056" i="14"/>
  <c r="U2057" i="14"/>
  <c r="U2058" i="14"/>
  <c r="U2061" i="14"/>
  <c r="U2062" i="14"/>
  <c r="U2063" i="14"/>
  <c r="U2064" i="14"/>
  <c r="U2067" i="14"/>
  <c r="U2068" i="14"/>
  <c r="U2070" i="14"/>
  <c r="U2071" i="14"/>
  <c r="Q2072" i="14"/>
  <c r="S2072" i="14" s="1"/>
  <c r="R2072" i="14" s="1"/>
  <c r="U2072" i="14"/>
  <c r="Q2073" i="14"/>
  <c r="S2073" i="14" s="1"/>
  <c r="R2073" i="14" s="1"/>
  <c r="U2073" i="14"/>
  <c r="U2074" i="14"/>
  <c r="U2075" i="14"/>
  <c r="Q2076" i="14"/>
  <c r="S2076" i="14" s="1"/>
  <c r="R2076" i="14" s="1"/>
  <c r="U2076" i="14"/>
  <c r="Q2077" i="14"/>
  <c r="S2077" i="14" s="1"/>
  <c r="R2077" i="14" s="1"/>
  <c r="U2077" i="14"/>
  <c r="U2078" i="14"/>
  <c r="U2079" i="14"/>
  <c r="U2080" i="14"/>
  <c r="U2081" i="14"/>
  <c r="U2082" i="14"/>
  <c r="U2083" i="14"/>
  <c r="U2084" i="14"/>
  <c r="U2085" i="14"/>
  <c r="U2086" i="14"/>
  <c r="U2087" i="14"/>
  <c r="Q2088" i="14"/>
  <c r="U2088" i="14"/>
  <c r="Q2089" i="14"/>
  <c r="S2089" i="14" s="1"/>
  <c r="R2089" i="14" s="1"/>
  <c r="U2089" i="14"/>
  <c r="U2090" i="14"/>
  <c r="U2091" i="14"/>
  <c r="Q2092" i="14"/>
  <c r="U2092" i="14"/>
  <c r="Q2093" i="14"/>
  <c r="U2093" i="14"/>
  <c r="U2094" i="14"/>
  <c r="U2095" i="14"/>
  <c r="U2096" i="14"/>
  <c r="U2097" i="14"/>
  <c r="U2098" i="14"/>
  <c r="U2099" i="14"/>
  <c r="U2100" i="14"/>
  <c r="U2101" i="14"/>
  <c r="U2102" i="14"/>
  <c r="U2103" i="14"/>
  <c r="U2110" i="14"/>
  <c r="U2111" i="14"/>
  <c r="U2114" i="14"/>
  <c r="U2115" i="14"/>
  <c r="U2118" i="14"/>
  <c r="U2119" i="14"/>
  <c r="U2120" i="14"/>
  <c r="U2121" i="14"/>
  <c r="U2124" i="14"/>
  <c r="U2125" i="14"/>
  <c r="U2128" i="14"/>
  <c r="U2129" i="14"/>
  <c r="U2130" i="14"/>
  <c r="U2131" i="14"/>
  <c r="U2134" i="14"/>
  <c r="U2135" i="14"/>
  <c r="Q2136" i="14"/>
  <c r="U2136" i="14"/>
  <c r="Q2137" i="14"/>
  <c r="S2137" i="14" s="1"/>
  <c r="R2137" i="14" s="1"/>
  <c r="U53" i="14" s="1"/>
  <c r="U2137" i="14"/>
  <c r="Q2138" i="14"/>
  <c r="S2138" i="14" s="1"/>
  <c r="R2138" i="14" s="1"/>
  <c r="U54" i="14" s="1"/>
  <c r="U2138" i="14"/>
  <c r="Q2139" i="14"/>
  <c r="S2139" i="14" s="1"/>
  <c r="R2139" i="14" s="1"/>
  <c r="U55" i="14" s="1"/>
  <c r="U2139" i="14"/>
  <c r="U2140" i="14"/>
  <c r="U2141" i="14"/>
  <c r="U2142" i="14"/>
  <c r="U2143" i="14"/>
  <c r="Q2144" i="14"/>
  <c r="S2144" i="14" s="1"/>
  <c r="R2144" i="14" s="1"/>
  <c r="U60" i="14" s="1"/>
  <c r="U2144" i="14"/>
  <c r="Q2145" i="14"/>
  <c r="S2145" i="14" s="1"/>
  <c r="R2145" i="14" s="1"/>
  <c r="U61" i="14" s="1"/>
  <c r="U2145" i="14"/>
  <c r="U2146" i="14"/>
  <c r="U2147" i="14"/>
  <c r="Q2148" i="14"/>
  <c r="U2148" i="14"/>
  <c r="Q2149" i="14"/>
  <c r="U2149" i="14"/>
  <c r="U2152" i="14"/>
  <c r="U2153" i="14"/>
  <c r="U2154" i="14"/>
  <c r="U2155" i="14"/>
  <c r="Q2156" i="14"/>
  <c r="S2156" i="14" s="1"/>
  <c r="R2156" i="14" s="1"/>
  <c r="U2156" i="14"/>
  <c r="Q2157" i="14"/>
  <c r="U2157" i="14"/>
  <c r="Q2158" i="14"/>
  <c r="U2158" i="14"/>
  <c r="Q2159" i="14"/>
  <c r="U2159" i="14"/>
  <c r="U2160" i="14"/>
  <c r="U2161" i="14"/>
  <c r="U2162" i="14"/>
  <c r="U2163" i="14"/>
  <c r="U2164" i="14"/>
  <c r="U2165" i="14"/>
  <c r="U2166" i="14"/>
  <c r="U2167" i="14"/>
  <c r="U2168" i="14"/>
  <c r="U2169" i="14"/>
  <c r="U2170" i="14"/>
  <c r="U2171" i="14"/>
  <c r="U2172" i="14"/>
  <c r="U2173" i="14"/>
  <c r="U2174" i="14"/>
  <c r="U2175" i="14"/>
  <c r="U2176" i="14"/>
  <c r="U2177" i="14"/>
  <c r="U2178" i="14"/>
  <c r="U2179" i="14"/>
  <c r="U2180" i="14"/>
  <c r="U2181" i="14"/>
  <c r="U2182" i="14"/>
  <c r="U2183" i="14"/>
  <c r="U2184" i="14"/>
  <c r="U2185" i="14"/>
  <c r="U2186" i="14"/>
  <c r="U2187" i="14"/>
  <c r="U2188" i="14"/>
  <c r="U2189" i="14"/>
  <c r="U2190" i="14"/>
  <c r="U2191" i="14"/>
  <c r="U2192" i="14"/>
  <c r="U2193" i="14"/>
  <c r="U2194" i="14"/>
  <c r="U2195" i="14"/>
  <c r="U2196" i="14"/>
  <c r="U2197" i="14"/>
  <c r="U2198" i="14"/>
  <c r="U2199" i="14"/>
  <c r="U2200" i="14"/>
  <c r="U2201" i="14"/>
  <c r="U2202" i="14"/>
  <c r="U2203" i="14"/>
  <c r="U2204" i="14"/>
  <c r="U2205" i="14"/>
  <c r="U2206" i="14"/>
  <c r="U2207" i="14"/>
  <c r="U2208" i="14"/>
  <c r="U2209" i="14"/>
  <c r="U2210" i="14"/>
  <c r="U2211" i="14"/>
  <c r="U2212" i="14"/>
  <c r="U2213" i="14"/>
  <c r="U2214" i="14"/>
  <c r="U2215" i="14"/>
  <c r="U2216" i="14"/>
  <c r="U2217" i="14"/>
  <c r="U2218" i="14"/>
  <c r="U2219" i="14"/>
  <c r="Q2224" i="14"/>
  <c r="S2224" i="14" s="1"/>
  <c r="R2224" i="14" s="1"/>
  <c r="U2224" i="14"/>
  <c r="Q2225" i="14"/>
  <c r="S2225" i="14" s="1"/>
  <c r="R2225" i="14" s="1"/>
  <c r="U2225" i="14"/>
  <c r="Q2226" i="14"/>
  <c r="U2226" i="14"/>
  <c r="Q2227" i="14"/>
  <c r="U2228" i="14"/>
  <c r="U2229" i="14"/>
  <c r="U2230" i="14"/>
  <c r="U2231" i="14"/>
  <c r="U2232" i="14"/>
  <c r="U2233" i="14"/>
  <c r="U2234" i="14"/>
  <c r="U2235" i="14"/>
  <c r="U2236" i="14"/>
  <c r="U2237" i="14"/>
  <c r="U2238" i="14"/>
  <c r="U2239" i="14"/>
  <c r="U2240" i="14"/>
  <c r="U2241" i="14"/>
  <c r="U2242" i="14"/>
  <c r="U2243" i="14"/>
  <c r="U2244" i="14"/>
  <c r="U2245" i="14"/>
  <c r="U2246" i="14"/>
  <c r="U2247" i="14"/>
  <c r="Q2248" i="14"/>
  <c r="S2248" i="14" s="1"/>
  <c r="R2248" i="14" s="1"/>
  <c r="U164" i="14" s="1"/>
  <c r="U2248" i="14"/>
  <c r="Q2249" i="14"/>
  <c r="S2249" i="14" s="1"/>
  <c r="R2249" i="14" s="1"/>
  <c r="U165" i="14" s="1"/>
  <c r="Q674" i="14"/>
  <c r="S674" i="14" s="1"/>
  <c r="R674" i="14" s="1"/>
  <c r="Q675" i="14"/>
  <c r="S675" i="14" s="1"/>
  <c r="R675" i="14" s="1"/>
  <c r="U2250" i="14"/>
  <c r="U2251" i="14"/>
  <c r="U2252" i="14"/>
  <c r="U2253" i="14"/>
  <c r="U2254" i="14"/>
  <c r="U2255" i="14"/>
  <c r="U2258" i="14"/>
  <c r="U2259" i="14"/>
  <c r="U2260" i="14"/>
  <c r="U2261" i="14"/>
  <c r="Q2262" i="14"/>
  <c r="U2262" i="14"/>
  <c r="Q2263" i="14"/>
  <c r="U2263" i="14"/>
  <c r="U2264" i="14"/>
  <c r="Q681" i="14"/>
  <c r="S681" i="14" s="1"/>
  <c r="R681" i="14" s="1"/>
  <c r="U2266" i="14"/>
  <c r="U2267" i="14"/>
  <c r="U2268" i="14"/>
  <c r="U2269" i="14"/>
  <c r="U2270" i="14"/>
  <c r="U2271" i="14"/>
  <c r="U2272" i="14"/>
  <c r="U2273" i="14"/>
  <c r="U2274" i="14"/>
  <c r="U2275" i="14"/>
  <c r="U2277" i="14"/>
  <c r="U2278" i="14"/>
  <c r="U2279" i="14"/>
  <c r="U2280" i="14"/>
  <c r="U2281" i="14"/>
  <c r="U2282" i="14"/>
  <c r="U2283" i="14"/>
  <c r="U2284" i="14"/>
  <c r="U2285" i="14"/>
  <c r="U2286" i="14"/>
  <c r="T718" i="14"/>
  <c r="T719" i="14"/>
  <c r="T720" i="14"/>
  <c r="T721" i="14"/>
  <c r="T722" i="14"/>
  <c r="T723" i="14"/>
  <c r="T724" i="14"/>
  <c r="T725" i="14"/>
  <c r="T726" i="14"/>
  <c r="T727" i="14"/>
  <c r="T728" i="14"/>
  <c r="T729" i="14"/>
  <c r="T730" i="14"/>
  <c r="T731" i="14"/>
  <c r="T732" i="14"/>
  <c r="T733" i="14"/>
  <c r="T734" i="14"/>
  <c r="T735" i="14"/>
  <c r="T736" i="14"/>
  <c r="T737" i="14"/>
  <c r="T738" i="14"/>
  <c r="T739" i="14"/>
  <c r="T740" i="14"/>
  <c r="T741" i="14"/>
  <c r="T742" i="14"/>
  <c r="T743" i="14"/>
  <c r="T744" i="14"/>
  <c r="T745" i="14"/>
  <c r="T746" i="14"/>
  <c r="T747" i="14"/>
  <c r="T748" i="14"/>
  <c r="T749" i="14"/>
  <c r="T750" i="14"/>
  <c r="T751" i="14"/>
  <c r="T752" i="14"/>
  <c r="T753" i="14"/>
  <c r="T754" i="14"/>
  <c r="T755" i="14"/>
  <c r="T756" i="14"/>
  <c r="T757" i="14"/>
  <c r="T758" i="14"/>
  <c r="T759" i="14"/>
  <c r="T760" i="14"/>
  <c r="T761" i="14"/>
  <c r="T762" i="14"/>
  <c r="T763" i="14"/>
  <c r="T764" i="14"/>
  <c r="T765" i="14"/>
  <c r="T766" i="14"/>
  <c r="T767" i="14"/>
  <c r="T768" i="14"/>
  <c r="T769" i="14"/>
  <c r="T770" i="14"/>
  <c r="T771" i="14"/>
  <c r="T772" i="14"/>
  <c r="T773" i="14"/>
  <c r="T774" i="14"/>
  <c r="T775" i="14"/>
  <c r="T776" i="14"/>
  <c r="T777" i="14"/>
  <c r="T778" i="14"/>
  <c r="T779" i="14"/>
  <c r="T780" i="14"/>
  <c r="T781" i="14"/>
  <c r="T782" i="14"/>
  <c r="T783" i="14"/>
  <c r="T784" i="14"/>
  <c r="T785" i="14"/>
  <c r="T786" i="14"/>
  <c r="T787" i="14"/>
  <c r="T29" i="14"/>
  <c r="T30" i="14"/>
  <c r="T788" i="14"/>
  <c r="T789" i="14"/>
  <c r="T790" i="14"/>
  <c r="T34" i="14"/>
  <c r="T35" i="14"/>
  <c r="T794" i="14"/>
  <c r="T795" i="14"/>
  <c r="T796" i="14"/>
  <c r="T46" i="14"/>
  <c r="T47" i="14"/>
  <c r="T797" i="14"/>
  <c r="T798" i="14"/>
  <c r="T799" i="14"/>
  <c r="T800" i="14"/>
  <c r="T801" i="14"/>
  <c r="T802" i="14"/>
  <c r="T803" i="14"/>
  <c r="T804" i="14"/>
  <c r="T805" i="14"/>
  <c r="T806" i="14"/>
  <c r="T807" i="14"/>
  <c r="T808" i="14"/>
  <c r="T809" i="14"/>
  <c r="T810" i="14"/>
  <c r="T811" i="14"/>
  <c r="T812" i="14"/>
  <c r="T813" i="14"/>
  <c r="T814" i="14"/>
  <c r="T815" i="14"/>
  <c r="T816" i="14"/>
  <c r="T817" i="14"/>
  <c r="T818" i="14"/>
  <c r="T819" i="14"/>
  <c r="T820" i="14"/>
  <c r="T821" i="14"/>
  <c r="T822" i="14"/>
  <c r="T823" i="14"/>
  <c r="T824" i="14"/>
  <c r="T825" i="14"/>
  <c r="T826" i="14"/>
  <c r="T827" i="14"/>
  <c r="T828" i="14"/>
  <c r="T829" i="14"/>
  <c r="T830" i="14"/>
  <c r="T831" i="14"/>
  <c r="T832" i="14"/>
  <c r="T833" i="14"/>
  <c r="T834" i="14"/>
  <c r="T835" i="14"/>
  <c r="T836" i="14"/>
  <c r="T837" i="14"/>
  <c r="T838" i="14"/>
  <c r="T839" i="14"/>
  <c r="T840" i="14"/>
  <c r="T841" i="14"/>
  <c r="T842" i="14"/>
  <c r="T843" i="14"/>
  <c r="T844" i="14"/>
  <c r="T845" i="14"/>
  <c r="T846" i="14"/>
  <c r="T847" i="14"/>
  <c r="T848" i="14"/>
  <c r="T62" i="14"/>
  <c r="T849" i="14"/>
  <c r="T850" i="14"/>
  <c r="T851" i="14"/>
  <c r="T852" i="14"/>
  <c r="T853" i="14"/>
  <c r="T63" i="14"/>
  <c r="T854" i="14"/>
  <c r="T855" i="14"/>
  <c r="T856" i="14"/>
  <c r="T857" i="14"/>
  <c r="T858" i="14"/>
  <c r="T859" i="14"/>
  <c r="T860" i="14"/>
  <c r="T861" i="14"/>
  <c r="T862" i="14"/>
  <c r="T863" i="14"/>
  <c r="T864" i="14"/>
  <c r="T865" i="14"/>
  <c r="T866" i="14"/>
  <c r="T867" i="14"/>
  <c r="T868" i="14"/>
  <c r="T869" i="14"/>
  <c r="T870" i="14"/>
  <c r="T871" i="14"/>
  <c r="T872" i="14"/>
  <c r="T873" i="14"/>
  <c r="T68" i="14"/>
  <c r="T69" i="14"/>
  <c r="T874" i="14"/>
  <c r="T875" i="14"/>
  <c r="T876" i="14"/>
  <c r="T877" i="14"/>
  <c r="T878" i="14"/>
  <c r="T879" i="14"/>
  <c r="T880" i="14"/>
  <c r="T881" i="14"/>
  <c r="T882" i="14"/>
  <c r="T883" i="14"/>
  <c r="T884" i="14"/>
  <c r="T70" i="14"/>
  <c r="T885" i="14"/>
  <c r="T71" i="14"/>
  <c r="T886" i="14"/>
  <c r="T887" i="14"/>
  <c r="T72" i="14"/>
  <c r="T73" i="14"/>
  <c r="T888" i="14"/>
  <c r="T889" i="14"/>
  <c r="T890" i="14"/>
  <c r="T891" i="14"/>
  <c r="T892" i="14"/>
  <c r="T893" i="14"/>
  <c r="T894" i="14"/>
  <c r="T895" i="14"/>
  <c r="T896" i="14"/>
  <c r="T897" i="14"/>
  <c r="T898" i="14"/>
  <c r="T899" i="14"/>
  <c r="T900" i="14"/>
  <c r="T901" i="14"/>
  <c r="T902" i="14"/>
  <c r="T903" i="14"/>
  <c r="T904" i="14"/>
  <c r="T905" i="14"/>
  <c r="T918" i="14"/>
  <c r="T74" i="14"/>
  <c r="T919" i="14"/>
  <c r="T75" i="14"/>
  <c r="T920" i="14"/>
  <c r="T921" i="14"/>
  <c r="T922" i="14"/>
  <c r="T923" i="14"/>
  <c r="T924" i="14"/>
  <c r="T925" i="14"/>
  <c r="T76" i="14"/>
  <c r="T77" i="14"/>
  <c r="T946" i="14"/>
  <c r="T947" i="14"/>
  <c r="T172" i="14"/>
  <c r="T173" i="14"/>
  <c r="T174" i="14"/>
  <c r="T175" i="14"/>
  <c r="T950" i="14"/>
  <c r="T951" i="14"/>
  <c r="T952" i="14"/>
  <c r="T953" i="14"/>
  <c r="T954" i="14"/>
  <c r="T955" i="14"/>
  <c r="T178" i="14"/>
  <c r="T179" i="14"/>
  <c r="T956" i="14"/>
  <c r="T957" i="14"/>
  <c r="T958" i="14"/>
  <c r="T959" i="14"/>
  <c r="T960" i="14"/>
  <c r="T961" i="14"/>
  <c r="T184" i="14"/>
  <c r="T185" i="14"/>
  <c r="T186" i="14"/>
  <c r="T187" i="14"/>
  <c r="T962" i="14"/>
  <c r="T963" i="14"/>
  <c r="T964" i="14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188" i="14"/>
  <c r="T189" i="14"/>
  <c r="T190" i="14"/>
  <c r="T191" i="14"/>
  <c r="T984" i="14"/>
  <c r="T985" i="14"/>
  <c r="T986" i="14"/>
  <c r="T987" i="14"/>
  <c r="T192" i="14"/>
  <c r="T193" i="14"/>
  <c r="T194" i="14"/>
  <c r="T195" i="14"/>
  <c r="T989" i="14"/>
  <c r="T196" i="14"/>
  <c r="T197" i="14"/>
  <c r="T990" i="14"/>
  <c r="T991" i="14"/>
  <c r="T992" i="14"/>
  <c r="T993" i="14"/>
  <c r="T200" i="14"/>
  <c r="T201" i="14"/>
  <c r="T994" i="14"/>
  <c r="T995" i="14"/>
  <c r="T996" i="14"/>
  <c r="T997" i="14"/>
  <c r="T204" i="14"/>
  <c r="T205" i="14"/>
  <c r="T206" i="14"/>
  <c r="T207" i="14"/>
  <c r="T998" i="14"/>
  <c r="T999" i="14"/>
  <c r="T1000" i="14"/>
  <c r="T1001" i="14"/>
  <c r="T208" i="14"/>
  <c r="T209" i="14"/>
  <c r="T1002" i="14"/>
  <c r="T1003" i="14"/>
  <c r="T1004" i="14"/>
  <c r="T1005" i="14"/>
  <c r="T1006" i="14"/>
  <c r="T1007" i="14"/>
  <c r="T1008" i="14"/>
  <c r="T1009" i="14"/>
  <c r="T1010" i="14"/>
  <c r="T1011" i="14"/>
  <c r="T1012" i="14"/>
  <c r="T1013" i="14"/>
  <c r="T1014" i="14"/>
  <c r="T1015" i="14"/>
  <c r="T1016" i="14"/>
  <c r="T1017" i="14"/>
  <c r="T210" i="14"/>
  <c r="T211" i="14"/>
  <c r="T212" i="14"/>
  <c r="T213" i="14"/>
  <c r="T1018" i="14"/>
  <c r="T1019" i="14"/>
  <c r="T1020" i="14"/>
  <c r="T1021" i="14"/>
  <c r="T1022" i="14"/>
  <c r="T1023" i="14"/>
  <c r="T1024" i="14"/>
  <c r="T1025" i="14"/>
  <c r="T214" i="14"/>
  <c r="T215" i="14"/>
  <c r="T216" i="14"/>
  <c r="T217" i="14"/>
  <c r="T1026" i="14"/>
  <c r="T1027" i="14"/>
  <c r="T1028" i="14"/>
  <c r="T1029" i="14"/>
  <c r="T218" i="14"/>
  <c r="T219" i="14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222" i="14"/>
  <c r="T223" i="14"/>
  <c r="T1047" i="14"/>
  <c r="T1048" i="14"/>
  <c r="T1049" i="14"/>
  <c r="T1050" i="14"/>
  <c r="T1051" i="14"/>
  <c r="T1052" i="14"/>
  <c r="T1053" i="14"/>
  <c r="T1054" i="14"/>
  <c r="T1055" i="14"/>
  <c r="T1056" i="14"/>
  <c r="T1057" i="14"/>
  <c r="T1058" i="14"/>
  <c r="T1059" i="14"/>
  <c r="T1060" i="14"/>
  <c r="T1061" i="14"/>
  <c r="T1062" i="14"/>
  <c r="T250" i="14"/>
  <c r="T251" i="14"/>
  <c r="T1063" i="14"/>
  <c r="T1064" i="14"/>
  <c r="T1065" i="14"/>
  <c r="T1066" i="14"/>
  <c r="T1067" i="14"/>
  <c r="T1068" i="14"/>
  <c r="T1069" i="14"/>
  <c r="T1070" i="14"/>
  <c r="T1071" i="14"/>
  <c r="T1072" i="14"/>
  <c r="T1073" i="14"/>
  <c r="T1074" i="14"/>
  <c r="T1075" i="14"/>
  <c r="T1076" i="14"/>
  <c r="T1077" i="14"/>
  <c r="T1078" i="14"/>
  <c r="T1079" i="14"/>
  <c r="T1080" i="14"/>
  <c r="T1081" i="14"/>
  <c r="T1082" i="14"/>
  <c r="T1083" i="14"/>
  <c r="T1084" i="14"/>
  <c r="T1085" i="14"/>
  <c r="T1086" i="14"/>
  <c r="T1087" i="14"/>
  <c r="T1088" i="14"/>
  <c r="T1089" i="14"/>
  <c r="T1090" i="14"/>
  <c r="T1091" i="14"/>
  <c r="T1092" i="14"/>
  <c r="T254" i="14"/>
  <c r="T255" i="14"/>
  <c r="T256" i="14"/>
  <c r="T257" i="14"/>
  <c r="T1093" i="14"/>
  <c r="T1094" i="14"/>
  <c r="T1095" i="14"/>
  <c r="T1096" i="14"/>
  <c r="T258" i="14"/>
  <c r="T259" i="14"/>
  <c r="T1097" i="14"/>
  <c r="T1098" i="14"/>
  <c r="T1099" i="14"/>
  <c r="T1100" i="14"/>
  <c r="T1101" i="14"/>
  <c r="T1102" i="14"/>
  <c r="T260" i="14"/>
  <c r="T261" i="14"/>
  <c r="T1103" i="14"/>
  <c r="T1104" i="14"/>
  <c r="T1105" i="14"/>
  <c r="T1106" i="14"/>
  <c r="T1107" i="14"/>
  <c r="T1108" i="14"/>
  <c r="T262" i="14"/>
  <c r="T263" i="14"/>
  <c r="T1109" i="14"/>
  <c r="T1110" i="14"/>
  <c r="T1111" i="14"/>
  <c r="T1112" i="14"/>
  <c r="T264" i="14"/>
  <c r="T265" i="14"/>
  <c r="T1113" i="14"/>
  <c r="T1114" i="14"/>
  <c r="T1115" i="14"/>
  <c r="T1116" i="14"/>
  <c r="T1117" i="14"/>
  <c r="T1118" i="14"/>
  <c r="T1119" i="14"/>
  <c r="T1120" i="14"/>
  <c r="T1121" i="14"/>
  <c r="T1122" i="14"/>
  <c r="T1123" i="14"/>
  <c r="T1124" i="14"/>
  <c r="T1125" i="14"/>
  <c r="T1126" i="14"/>
  <c r="T1127" i="14"/>
  <c r="T1128" i="14"/>
  <c r="T266" i="14"/>
  <c r="T267" i="14"/>
  <c r="T1129" i="14"/>
  <c r="T1130" i="14"/>
  <c r="T1131" i="14"/>
  <c r="T1132" i="14"/>
  <c r="T1133" i="14"/>
  <c r="T1134" i="14"/>
  <c r="T1135" i="14"/>
  <c r="T1136" i="14"/>
  <c r="T1137" i="14"/>
  <c r="T1138" i="14"/>
  <c r="T268" i="14"/>
  <c r="T269" i="14"/>
  <c r="T1139" i="14"/>
  <c r="T1140" i="14"/>
  <c r="T1141" i="14"/>
  <c r="T1142" i="14"/>
  <c r="T1143" i="14"/>
  <c r="T1144" i="14"/>
  <c r="T1145" i="14"/>
  <c r="T1146" i="14"/>
  <c r="T1147" i="14"/>
  <c r="T1148" i="14"/>
  <c r="T1149" i="14"/>
  <c r="T1150" i="14"/>
  <c r="T1151" i="14"/>
  <c r="T1152" i="14"/>
  <c r="T1153" i="14"/>
  <c r="T1154" i="14"/>
  <c r="T1155" i="14"/>
  <c r="T1156" i="14"/>
  <c r="T1157" i="14"/>
  <c r="T1158" i="14"/>
  <c r="T270" i="14"/>
  <c r="T271" i="14"/>
  <c r="T277" i="14"/>
  <c r="T278" i="14"/>
  <c r="T282" i="14"/>
  <c r="T283" i="14"/>
  <c r="T287" i="14"/>
  <c r="T288" i="14"/>
  <c r="T289" i="14"/>
  <c r="T290" i="14"/>
  <c r="T1159" i="14"/>
  <c r="T1160" i="14"/>
  <c r="T1161" i="14"/>
  <c r="T1162" i="14"/>
  <c r="T1163" i="14"/>
  <c r="T1164" i="14"/>
  <c r="T1165" i="14"/>
  <c r="T295" i="14"/>
  <c r="T1171" i="14"/>
  <c r="T296" i="14"/>
  <c r="T1172" i="14"/>
  <c r="T1173" i="14"/>
  <c r="T1174" i="14"/>
  <c r="T297" i="14"/>
  <c r="T298" i="14"/>
  <c r="T299" i="14"/>
  <c r="T1175" i="14"/>
  <c r="T300" i="14"/>
  <c r="T1176" i="14"/>
  <c r="T1177" i="14"/>
  <c r="T1178" i="14"/>
  <c r="T301" i="14"/>
  <c r="T302" i="14"/>
  <c r="T303" i="14"/>
  <c r="T304" i="14"/>
  <c r="T305" i="14"/>
  <c r="T306" i="14"/>
  <c r="T307" i="14"/>
  <c r="T308" i="14"/>
  <c r="T309" i="14"/>
  <c r="T310" i="14"/>
  <c r="T311" i="14"/>
  <c r="T312" i="14"/>
  <c r="T313" i="14"/>
  <c r="T314" i="14"/>
  <c r="T1179" i="14"/>
  <c r="T1180" i="14"/>
  <c r="T1181" i="14"/>
  <c r="T1182" i="14"/>
  <c r="T1183" i="14"/>
  <c r="T1184" i="14"/>
  <c r="T1185" i="14"/>
  <c r="T315" i="14"/>
  <c r="T1186" i="14"/>
  <c r="T316" i="14"/>
  <c r="T317" i="14"/>
  <c r="T318" i="14"/>
  <c r="T1187" i="14"/>
  <c r="T1188" i="14"/>
  <c r="T319" i="14"/>
  <c r="T320" i="14"/>
  <c r="T1193" i="14"/>
  <c r="T1194" i="14"/>
  <c r="T1195" i="14"/>
  <c r="T1196" i="14"/>
  <c r="T1197" i="14"/>
  <c r="T1198" i="14"/>
  <c r="T1199" i="14"/>
  <c r="T321" i="14"/>
  <c r="T1200" i="14"/>
  <c r="T322" i="14"/>
  <c r="T1201" i="14"/>
  <c r="T1202" i="14"/>
  <c r="T323" i="14"/>
  <c r="T324" i="14"/>
  <c r="T1189" i="14"/>
  <c r="T1190" i="14"/>
  <c r="T1191" i="14"/>
  <c r="T1192" i="14"/>
  <c r="T1203" i="14"/>
  <c r="T1204" i="14"/>
  <c r="T1205" i="14"/>
  <c r="T1206" i="14"/>
  <c r="T1207" i="14"/>
  <c r="T1208" i="14"/>
  <c r="T1209" i="14"/>
  <c r="T1210" i="14"/>
  <c r="T1211" i="14"/>
  <c r="T1212" i="14"/>
  <c r="T1213" i="14"/>
  <c r="T1214" i="14"/>
  <c r="T1215" i="14"/>
  <c r="T1216" i="14"/>
  <c r="T1217" i="14"/>
  <c r="T1218" i="14"/>
  <c r="T1219" i="14"/>
  <c r="T1220" i="14"/>
  <c r="T1221" i="14"/>
  <c r="T1222" i="14"/>
  <c r="T1223" i="14"/>
  <c r="T1224" i="14"/>
  <c r="T1225" i="14"/>
  <c r="T1226" i="14"/>
  <c r="T1227" i="14"/>
  <c r="T1228" i="14"/>
  <c r="T1229" i="14"/>
  <c r="T1230" i="14"/>
  <c r="T1231" i="14"/>
  <c r="T1232" i="14"/>
  <c r="T1233" i="14"/>
  <c r="T1234" i="14"/>
  <c r="T1235" i="14"/>
  <c r="T1236" i="14"/>
  <c r="T1237" i="14"/>
  <c r="T1238" i="14"/>
  <c r="T1239" i="14"/>
  <c r="T1240" i="14"/>
  <c r="T1241" i="14"/>
  <c r="T1242" i="14"/>
  <c r="T1243" i="14"/>
  <c r="T1244" i="14"/>
  <c r="T1245" i="14"/>
  <c r="T1246" i="14"/>
  <c r="T1247" i="14"/>
  <c r="T1248" i="14"/>
  <c r="T1249" i="14"/>
  <c r="T1250" i="14"/>
  <c r="T1251" i="14"/>
  <c r="T1252" i="14"/>
  <c r="T1253" i="14"/>
  <c r="T1254" i="14"/>
  <c r="T1255" i="14"/>
  <c r="T1256" i="14"/>
  <c r="T1257" i="14"/>
  <c r="T1258" i="14"/>
  <c r="T1259" i="14"/>
  <c r="T1260" i="14"/>
  <c r="T1261" i="14"/>
  <c r="T1262" i="14"/>
  <c r="T1263" i="14"/>
  <c r="T1264" i="14"/>
  <c r="T1265" i="14"/>
  <c r="T1266" i="14"/>
  <c r="T1267" i="14"/>
  <c r="T1268" i="14"/>
  <c r="T1269" i="14"/>
  <c r="T1270" i="14"/>
  <c r="T1271" i="14"/>
  <c r="T1272" i="14"/>
  <c r="T1273" i="14"/>
  <c r="T1274" i="14"/>
  <c r="T1275" i="14"/>
  <c r="T1276" i="14"/>
  <c r="T1277" i="14"/>
  <c r="T1278" i="14"/>
  <c r="T1279" i="14"/>
  <c r="T1280" i="14"/>
  <c r="T1281" i="14"/>
  <c r="T1282" i="14"/>
  <c r="T1283" i="14"/>
  <c r="T1284" i="14"/>
  <c r="T1285" i="14"/>
  <c r="T1286" i="14"/>
  <c r="T1287" i="14"/>
  <c r="T1288" i="14"/>
  <c r="T1289" i="14"/>
  <c r="T1290" i="14"/>
  <c r="T1291" i="14"/>
  <c r="T1292" i="14"/>
  <c r="T1293" i="14"/>
  <c r="T1294" i="14"/>
  <c r="T1295" i="14"/>
  <c r="T1296" i="14"/>
  <c r="T1297" i="14"/>
  <c r="T1298" i="14"/>
  <c r="T1299" i="14"/>
  <c r="T1300" i="14"/>
  <c r="T1301" i="14"/>
  <c r="T1302" i="14"/>
  <c r="T1303" i="14"/>
  <c r="T1304" i="14"/>
  <c r="T1305" i="14"/>
  <c r="T1306" i="14"/>
  <c r="T1307" i="14"/>
  <c r="T1308" i="14"/>
  <c r="T1309" i="14"/>
  <c r="T1310" i="14"/>
  <c r="T1311" i="14"/>
  <c r="T1312" i="14"/>
  <c r="T1313" i="14"/>
  <c r="T1314" i="14"/>
  <c r="T327" i="14"/>
  <c r="T328" i="14"/>
  <c r="T1315" i="14"/>
  <c r="T329" i="14"/>
  <c r="T330" i="14"/>
  <c r="T331" i="14"/>
  <c r="T1316" i="14"/>
  <c r="T1317" i="14"/>
  <c r="T1318" i="14"/>
  <c r="T1319" i="14"/>
  <c r="T1320" i="14"/>
  <c r="T1321" i="14"/>
  <c r="T1322" i="14"/>
  <c r="T1323" i="14"/>
  <c r="T1324" i="14"/>
  <c r="T1325" i="14"/>
  <c r="T1326" i="14"/>
  <c r="T1327" i="14"/>
  <c r="T1328" i="14"/>
  <c r="T1329" i="14"/>
  <c r="T1330" i="14"/>
  <c r="T1331" i="14"/>
  <c r="T1332" i="14"/>
  <c r="T1333" i="14"/>
  <c r="T1334" i="14"/>
  <c r="T1335" i="14"/>
  <c r="T1336" i="14"/>
  <c r="T1337" i="14"/>
  <c r="T1338" i="14"/>
  <c r="T1339" i="14"/>
  <c r="T1340" i="14"/>
  <c r="T1341" i="14"/>
  <c r="T1342" i="14"/>
  <c r="T1343" i="14"/>
  <c r="T1344" i="14"/>
  <c r="T1345" i="14"/>
  <c r="T1346" i="14"/>
  <c r="T1347" i="14"/>
  <c r="T1348" i="14"/>
  <c r="T1349" i="14"/>
  <c r="T1350" i="14"/>
  <c r="T1351" i="14"/>
  <c r="T1352" i="14"/>
  <c r="T1353" i="14"/>
  <c r="T1354" i="14"/>
  <c r="T1355" i="14"/>
  <c r="T1356" i="14"/>
  <c r="T1357" i="14"/>
  <c r="T1358" i="14"/>
  <c r="T1359" i="14"/>
  <c r="T1360" i="14"/>
  <c r="T1361" i="14"/>
  <c r="T1362" i="14"/>
  <c r="T1363" i="14"/>
  <c r="T1364" i="14"/>
  <c r="T1365" i="14"/>
  <c r="T1366" i="14"/>
  <c r="T1367" i="14"/>
  <c r="T1368" i="14"/>
  <c r="T1369" i="14"/>
  <c r="T1370" i="14"/>
  <c r="T1371" i="14"/>
  <c r="T1372" i="14"/>
  <c r="T1373" i="14"/>
  <c r="T1374" i="14"/>
  <c r="T1375" i="14"/>
  <c r="T1376" i="14"/>
  <c r="T1377" i="14"/>
  <c r="T1378" i="14"/>
  <c r="T1379" i="14"/>
  <c r="T1380" i="14"/>
  <c r="T1381" i="14"/>
  <c r="T1382" i="14"/>
  <c r="T1383" i="14"/>
  <c r="T1384" i="14"/>
  <c r="T1385" i="14"/>
  <c r="T1386" i="14"/>
  <c r="T1387" i="14"/>
  <c r="T1388" i="14"/>
  <c r="T1389" i="14"/>
  <c r="T336" i="14"/>
  <c r="T337" i="14"/>
  <c r="T1390" i="14"/>
  <c r="T1391" i="14"/>
  <c r="T1392" i="14"/>
  <c r="T1393" i="14"/>
  <c r="T1394" i="14"/>
  <c r="T1395" i="14"/>
  <c r="T1396" i="14"/>
  <c r="T1397" i="14"/>
  <c r="T1398" i="14"/>
  <c r="T1399" i="14"/>
  <c r="T1400" i="14"/>
  <c r="T1401" i="14"/>
  <c r="T1402" i="14"/>
  <c r="T1403" i="14"/>
  <c r="T1404" i="14"/>
  <c r="T1405" i="14"/>
  <c r="T1406" i="14"/>
  <c r="T1407" i="14"/>
  <c r="T1408" i="14"/>
  <c r="T1409" i="14"/>
  <c r="T1410" i="14"/>
  <c r="T1411" i="14"/>
  <c r="T1412" i="14"/>
  <c r="T1413" i="14"/>
  <c r="T1414" i="14"/>
  <c r="T1415" i="14"/>
  <c r="T1416" i="14"/>
  <c r="T338" i="14"/>
  <c r="T339" i="14"/>
  <c r="T1417" i="14"/>
  <c r="T1418" i="14"/>
  <c r="T1419" i="14"/>
  <c r="T1420" i="14"/>
  <c r="T340" i="14"/>
  <c r="T341" i="14"/>
  <c r="T342" i="14"/>
  <c r="T343" i="14"/>
  <c r="T344" i="14"/>
  <c r="T345" i="14"/>
  <c r="T1421" i="14"/>
  <c r="T1422" i="14"/>
  <c r="T1423" i="14"/>
  <c r="T1424" i="14"/>
  <c r="T1425" i="14"/>
  <c r="T1426" i="14"/>
  <c r="T1427" i="14"/>
  <c r="T1428" i="14"/>
  <c r="T1429" i="14"/>
  <c r="T1430" i="14"/>
  <c r="T1431" i="14"/>
  <c r="T1432" i="14"/>
  <c r="T1433" i="14"/>
  <c r="T1434" i="14"/>
  <c r="T1435" i="14"/>
  <c r="T1436" i="14"/>
  <c r="T1437" i="14"/>
  <c r="T1438" i="14"/>
  <c r="T1439" i="14"/>
  <c r="T1440" i="14"/>
  <c r="T1441" i="14"/>
  <c r="T1442" i="14"/>
  <c r="T1443" i="14"/>
  <c r="T1444" i="14"/>
  <c r="T1445" i="14"/>
  <c r="T1446" i="14"/>
  <c r="T1447" i="14"/>
  <c r="T1448" i="14"/>
  <c r="T1449" i="14"/>
  <c r="T1450" i="14"/>
  <c r="T1451" i="14"/>
  <c r="T1452" i="14"/>
  <c r="T1453" i="14"/>
  <c r="T1454" i="14"/>
  <c r="T1455" i="14"/>
  <c r="T1456" i="14"/>
  <c r="T1460" i="14"/>
  <c r="T350" i="14"/>
  <c r="T351" i="14"/>
  <c r="T1461" i="14"/>
  <c r="T1462" i="14"/>
  <c r="T1463" i="14"/>
  <c r="T1464" i="14"/>
  <c r="T1465" i="14"/>
  <c r="T1466" i="14"/>
  <c r="T1467" i="14"/>
  <c r="T1468" i="14"/>
  <c r="T1469" i="14"/>
  <c r="T1470" i="14"/>
  <c r="T1471" i="14"/>
  <c r="T1472" i="14"/>
  <c r="T1473" i="14"/>
  <c r="T1474" i="14"/>
  <c r="T1475" i="14"/>
  <c r="T1476" i="14"/>
  <c r="T1477" i="14"/>
  <c r="T1478" i="14"/>
  <c r="T1479" i="14"/>
  <c r="T1480" i="14"/>
  <c r="T1481" i="14"/>
  <c r="T1482" i="14"/>
  <c r="T358" i="14"/>
  <c r="T359" i="14"/>
  <c r="T1483" i="14"/>
  <c r="T1484" i="14"/>
  <c r="T1485" i="14"/>
  <c r="T1486" i="14"/>
  <c r="T1487" i="14"/>
  <c r="T1488" i="14"/>
  <c r="T1489" i="14"/>
  <c r="T1490" i="14"/>
  <c r="T1491" i="14"/>
  <c r="T1492" i="14"/>
  <c r="T1494" i="14"/>
  <c r="T1495" i="14"/>
  <c r="T1496" i="14"/>
  <c r="T1497" i="14"/>
  <c r="T1500" i="14"/>
  <c r="T1501" i="14"/>
  <c r="T1502" i="14"/>
  <c r="T1503" i="14"/>
  <c r="T370" i="14"/>
  <c r="T371" i="14"/>
  <c r="T1505" i="14"/>
  <c r="T1506" i="14"/>
  <c r="T1507" i="14"/>
  <c r="T1508" i="14"/>
  <c r="T1512" i="14"/>
  <c r="T1513" i="14"/>
  <c r="T1514" i="14"/>
  <c r="T376" i="14"/>
  <c r="T377" i="14"/>
  <c r="T378" i="14"/>
  <c r="T1515" i="14"/>
  <c r="T379" i="14"/>
  <c r="T1516" i="14"/>
  <c r="T380" i="14"/>
  <c r="T381" i="14"/>
  <c r="T382" i="14"/>
  <c r="T1517" i="14"/>
  <c r="T383" i="14"/>
  <c r="T1518" i="14"/>
  <c r="T384" i="14"/>
  <c r="T385" i="14"/>
  <c r="T386" i="14"/>
  <c r="T387" i="14"/>
  <c r="T1519" i="14"/>
  <c r="T1520" i="14"/>
  <c r="T1521" i="14"/>
  <c r="T1522" i="14"/>
  <c r="T1523" i="14"/>
  <c r="T1524" i="14"/>
  <c r="T1525" i="14"/>
  <c r="T1526" i="14"/>
  <c r="T1527" i="14"/>
  <c r="T1528" i="14"/>
  <c r="T392" i="14"/>
  <c r="T393" i="14"/>
  <c r="T1529" i="14"/>
  <c r="T1530" i="14"/>
  <c r="T1531" i="14"/>
  <c r="T1532" i="14"/>
  <c r="T1533" i="14"/>
  <c r="T1534" i="14"/>
  <c r="T394" i="14"/>
  <c r="T395" i="14"/>
  <c r="T396" i="14"/>
  <c r="T397" i="14"/>
  <c r="T1535" i="14"/>
  <c r="T1536" i="14"/>
  <c r="T1537" i="14"/>
  <c r="T1538" i="14"/>
  <c r="T1539" i="14"/>
  <c r="T1540" i="14"/>
  <c r="T398" i="14"/>
  <c r="T399" i="14"/>
  <c r="T1541" i="14"/>
  <c r="T1542" i="14"/>
  <c r="T1543" i="14"/>
  <c r="T1544" i="14"/>
  <c r="T1545" i="14"/>
  <c r="T1546" i="14"/>
  <c r="T1547" i="14"/>
  <c r="T1548" i="14"/>
  <c r="T400" i="14"/>
  <c r="T401" i="14"/>
  <c r="T1549" i="14"/>
  <c r="T402" i="14"/>
  <c r="T1550" i="14"/>
  <c r="T403" i="14"/>
  <c r="T1551" i="14"/>
  <c r="T1552" i="14"/>
  <c r="T404" i="14"/>
  <c r="T405" i="14"/>
  <c r="T1553" i="14"/>
  <c r="T1554" i="14"/>
  <c r="T1555" i="14"/>
  <c r="T1556" i="14"/>
  <c r="T1557" i="14"/>
  <c r="T1558" i="14"/>
  <c r="T1559" i="14"/>
  <c r="T1560" i="14"/>
  <c r="T406" i="14"/>
  <c r="T407" i="14"/>
  <c r="T408" i="14"/>
  <c r="T409" i="14"/>
  <c r="T410" i="14"/>
  <c r="T411" i="14"/>
  <c r="T1561" i="14"/>
  <c r="T1562" i="14"/>
  <c r="T1563" i="14"/>
  <c r="T1564" i="14"/>
  <c r="T412" i="14"/>
  <c r="T413" i="14"/>
  <c r="T1565" i="14"/>
  <c r="T1566" i="14"/>
  <c r="T1567" i="14"/>
  <c r="T1568" i="14"/>
  <c r="T1569" i="14"/>
  <c r="T1570" i="14"/>
  <c r="T1571" i="14"/>
  <c r="T1572" i="14"/>
  <c r="T1573" i="14"/>
  <c r="T1574" i="14"/>
  <c r="T1575" i="14"/>
  <c r="T1576" i="14"/>
  <c r="T1577" i="14"/>
  <c r="T1578" i="14"/>
  <c r="T1579" i="14"/>
  <c r="T1580" i="14"/>
  <c r="T416" i="14"/>
  <c r="T417" i="14"/>
  <c r="T1586" i="14"/>
  <c r="T1587" i="14"/>
  <c r="T1588" i="14"/>
  <c r="T1589" i="14"/>
  <c r="T1590" i="14"/>
  <c r="T1591" i="14"/>
  <c r="T1592" i="14"/>
  <c r="T1593" i="14"/>
  <c r="T1594" i="14"/>
  <c r="T1595" i="14"/>
  <c r="T1596" i="14"/>
  <c r="T1597" i="14"/>
  <c r="T1598" i="14"/>
  <c r="T1599" i="14"/>
  <c r="T1600" i="14"/>
  <c r="T1601" i="14"/>
  <c r="T1602" i="14"/>
  <c r="T1603" i="14"/>
  <c r="T1604" i="14"/>
  <c r="T1605" i="14"/>
  <c r="T1606" i="14"/>
  <c r="T1607" i="14"/>
  <c r="T1608" i="14"/>
  <c r="T1609" i="14"/>
  <c r="T1610" i="14"/>
  <c r="T1611" i="14"/>
  <c r="T425" i="14"/>
  <c r="T426" i="14"/>
  <c r="T427" i="14"/>
  <c r="T1612" i="14"/>
  <c r="T428" i="14"/>
  <c r="T429" i="14"/>
  <c r="T430" i="14"/>
  <c r="T431" i="14"/>
  <c r="T432" i="14"/>
  <c r="T1613" i="14"/>
  <c r="T433" i="14"/>
  <c r="T434" i="14"/>
  <c r="T435" i="14"/>
  <c r="T436" i="14"/>
  <c r="T437" i="14"/>
  <c r="T438" i="14"/>
  <c r="T439" i="14"/>
  <c r="T1614" i="14"/>
  <c r="T1615" i="14"/>
  <c r="T1616" i="14"/>
  <c r="T1617" i="14"/>
  <c r="T1618" i="14"/>
  <c r="T1621" i="14"/>
  <c r="T1622" i="14"/>
  <c r="T1623" i="14"/>
  <c r="T1624" i="14"/>
  <c r="T448" i="14"/>
  <c r="T449" i="14"/>
  <c r="T1625" i="14"/>
  <c r="T1626" i="14"/>
  <c r="T450" i="14"/>
  <c r="T451" i="14"/>
  <c r="T1627" i="14"/>
  <c r="T1628" i="14"/>
  <c r="T1629" i="14"/>
  <c r="T1630" i="14"/>
  <c r="T1631" i="14"/>
  <c r="T1632" i="14"/>
  <c r="T1633" i="14"/>
  <c r="T1634" i="14"/>
  <c r="T456" i="14"/>
  <c r="T457" i="14"/>
  <c r="T1635" i="14"/>
  <c r="T1636" i="14"/>
  <c r="T1637" i="14"/>
  <c r="T1638" i="14"/>
  <c r="T1639" i="14"/>
  <c r="T1640" i="14"/>
  <c r="T1641" i="14"/>
  <c r="T1642" i="14"/>
  <c r="T1643" i="14"/>
  <c r="T1644" i="14"/>
  <c r="T476" i="14"/>
  <c r="T477" i="14"/>
  <c r="T1645" i="14"/>
  <c r="T1646" i="14"/>
  <c r="T1647" i="14"/>
  <c r="T1648" i="14"/>
  <c r="T1649" i="14"/>
  <c r="T1650" i="14"/>
  <c r="T1651" i="14"/>
  <c r="T478" i="14"/>
  <c r="T1652" i="14"/>
  <c r="T479" i="14"/>
  <c r="T1653" i="14"/>
  <c r="T1654" i="14"/>
  <c r="T482" i="14"/>
  <c r="T483" i="14"/>
  <c r="T1655" i="14"/>
  <c r="T1656" i="14"/>
  <c r="T1657" i="14"/>
  <c r="T1658" i="14"/>
  <c r="T1659" i="14"/>
  <c r="T1660" i="14"/>
  <c r="T1661" i="14"/>
  <c r="T1662" i="14"/>
  <c r="T1663" i="14"/>
  <c r="T1664" i="14"/>
  <c r="T1665" i="14"/>
  <c r="T1666" i="14"/>
  <c r="T1667" i="14"/>
  <c r="T1668" i="14"/>
  <c r="T1669" i="14"/>
  <c r="T1670" i="14"/>
  <c r="T1671" i="14"/>
  <c r="T1672" i="14"/>
  <c r="T1673" i="14"/>
  <c r="T1674" i="14"/>
  <c r="T1675" i="14"/>
  <c r="T1676" i="14"/>
  <c r="T1677" i="14"/>
  <c r="T1678" i="14"/>
  <c r="T1679" i="14"/>
  <c r="T1680" i="14"/>
  <c r="T1681" i="14"/>
  <c r="T1682" i="14"/>
  <c r="T1683" i="14"/>
  <c r="T1684" i="14"/>
  <c r="T1685" i="14"/>
  <c r="T1686" i="14"/>
  <c r="T1687" i="14"/>
  <c r="T1688" i="14"/>
  <c r="T1689" i="14"/>
  <c r="T1690" i="14"/>
  <c r="T1691" i="14"/>
  <c r="T1692" i="14"/>
  <c r="T1693" i="14"/>
  <c r="T1694" i="14"/>
  <c r="T1695" i="14"/>
  <c r="T1696" i="14"/>
  <c r="T1699" i="14"/>
  <c r="T1700" i="14"/>
  <c r="T1701" i="14"/>
  <c r="T1702" i="14"/>
  <c r="T1705" i="14"/>
  <c r="T1706" i="14"/>
  <c r="T1707" i="14"/>
  <c r="T1708" i="14"/>
  <c r="T1709" i="14"/>
  <c r="T1710" i="14"/>
  <c r="T1711" i="14"/>
  <c r="T1712" i="14"/>
  <c r="T1713" i="14"/>
  <c r="T1714" i="14"/>
  <c r="T490" i="14"/>
  <c r="T491" i="14"/>
  <c r="T1717" i="14"/>
  <c r="T1718" i="14"/>
  <c r="T1719" i="14"/>
  <c r="T1720" i="14"/>
  <c r="T1721" i="14"/>
  <c r="T1722" i="14"/>
  <c r="T1723" i="14"/>
  <c r="T1724" i="14"/>
  <c r="T1725" i="14"/>
  <c r="T1726" i="14"/>
  <c r="T1729" i="14"/>
  <c r="T1730" i="14"/>
  <c r="T1731" i="14"/>
  <c r="T1732" i="14"/>
  <c r="T1733" i="14"/>
  <c r="T1734" i="14"/>
  <c r="T1735" i="14"/>
  <c r="T1736" i="14"/>
  <c r="T1737" i="14"/>
  <c r="T1738" i="14"/>
  <c r="T492" i="14"/>
  <c r="T493" i="14"/>
  <c r="T1739" i="14"/>
  <c r="T1740" i="14"/>
  <c r="T1741" i="14"/>
  <c r="T1742" i="14"/>
  <c r="T1743" i="14"/>
  <c r="T1744" i="14"/>
  <c r="T1745" i="14"/>
  <c r="T1746" i="14"/>
  <c r="T1747" i="14"/>
  <c r="T1748" i="14"/>
  <c r="T1749" i="14"/>
  <c r="T1750" i="14"/>
  <c r="T1751" i="14"/>
  <c r="T1752" i="14"/>
  <c r="T1753" i="14"/>
  <c r="T1754" i="14"/>
  <c r="T1755" i="14"/>
  <c r="T1756" i="14"/>
  <c r="T1757" i="14"/>
  <c r="T1758" i="14"/>
  <c r="T1759" i="14"/>
  <c r="T1760" i="14"/>
  <c r="T1761" i="14"/>
  <c r="T1762" i="14"/>
  <c r="T1763" i="14"/>
  <c r="T1764" i="14"/>
  <c r="T1765" i="14"/>
  <c r="T1766" i="14"/>
  <c r="T1767" i="14"/>
  <c r="T1768" i="14"/>
  <c r="T1769" i="14"/>
  <c r="T1770" i="14"/>
  <c r="T1771" i="14"/>
  <c r="T1772" i="14"/>
  <c r="T1773" i="14"/>
  <c r="T1774" i="14"/>
  <c r="T1775" i="14"/>
  <c r="T1776" i="14"/>
  <c r="T1777" i="14"/>
  <c r="T1778" i="14"/>
  <c r="T1779" i="14"/>
  <c r="T1780" i="14"/>
  <c r="T1781" i="14"/>
  <c r="T1782" i="14"/>
  <c r="T1783" i="14"/>
  <c r="T1784" i="14"/>
  <c r="T1785" i="14"/>
  <c r="T1786" i="14"/>
  <c r="T1787" i="14"/>
  <c r="T1788" i="14"/>
  <c r="T1793" i="14"/>
  <c r="T1794" i="14"/>
  <c r="T1795" i="14"/>
  <c r="T1796" i="14"/>
  <c r="T1797" i="14"/>
  <c r="T1798" i="14"/>
  <c r="T1799" i="14"/>
  <c r="T1800" i="14"/>
  <c r="T1801" i="14"/>
  <c r="T1802" i="14"/>
  <c r="T1803" i="14"/>
  <c r="T1804" i="14"/>
  <c r="T1805" i="14"/>
  <c r="T1806" i="14"/>
  <c r="T496" i="14"/>
  <c r="T497" i="14"/>
  <c r="T1807" i="14"/>
  <c r="T1808" i="14"/>
  <c r="T1809" i="14"/>
  <c r="T1810" i="14"/>
  <c r="T1811" i="14"/>
  <c r="T1812" i="14"/>
  <c r="T1813" i="14"/>
  <c r="T1814" i="14"/>
  <c r="T1815" i="14"/>
  <c r="T1816" i="14"/>
  <c r="T1819" i="14"/>
  <c r="T1820" i="14"/>
  <c r="T1821" i="14"/>
  <c r="T1822" i="14"/>
  <c r="T1823" i="14"/>
  <c r="T1824" i="14"/>
  <c r="T1825" i="14"/>
  <c r="T1826" i="14"/>
  <c r="T1827" i="14"/>
  <c r="T1828" i="14"/>
  <c r="T1829" i="14"/>
  <c r="T1830" i="14"/>
  <c r="T1833" i="14"/>
  <c r="T1834" i="14"/>
  <c r="T502" i="14"/>
  <c r="T503" i="14"/>
  <c r="T1835" i="14"/>
  <c r="T1836" i="14"/>
  <c r="T1837" i="14"/>
  <c r="T1838" i="14"/>
  <c r="T1839" i="14"/>
  <c r="T1840" i="14"/>
  <c r="T1841" i="14"/>
  <c r="T1842" i="14"/>
  <c r="T1843" i="14"/>
  <c r="T1844" i="14"/>
  <c r="T1845" i="14"/>
  <c r="T1846" i="14"/>
  <c r="T1847" i="14"/>
  <c r="T1848" i="14"/>
  <c r="T1849" i="14"/>
  <c r="T1850" i="14"/>
  <c r="T1851" i="14"/>
  <c r="T1852" i="14"/>
  <c r="T1853" i="14"/>
  <c r="T1854" i="14"/>
  <c r="T1855" i="14"/>
  <c r="T1856" i="14"/>
  <c r="T1857" i="14"/>
  <c r="T1858" i="14"/>
  <c r="T1859" i="14"/>
  <c r="T1860" i="14"/>
  <c r="T1861" i="14"/>
  <c r="T1862" i="14"/>
  <c r="T1863" i="14"/>
  <c r="T1864" i="14"/>
  <c r="T1865" i="14"/>
  <c r="T1866" i="14"/>
  <c r="T1867" i="14"/>
  <c r="T1868" i="14"/>
  <c r="T1869" i="14"/>
  <c r="T1870" i="14"/>
  <c r="T1871" i="14"/>
  <c r="T1872" i="14"/>
  <c r="T512" i="14"/>
  <c r="T513" i="14"/>
  <c r="T1873" i="14"/>
  <c r="T1874" i="14"/>
  <c r="T1875" i="14"/>
  <c r="T1876" i="14"/>
  <c r="T1877" i="14"/>
  <c r="T1878" i="14"/>
  <c r="T1879" i="14"/>
  <c r="T1880" i="14"/>
  <c r="T1881" i="14"/>
  <c r="T1882" i="14"/>
  <c r="T1883" i="14"/>
  <c r="T1884" i="14"/>
  <c r="T519" i="14"/>
  <c r="T520" i="14"/>
  <c r="T1885" i="14"/>
  <c r="T1886" i="14"/>
  <c r="T1887" i="14"/>
  <c r="T1888" i="14"/>
  <c r="T521" i="14"/>
  <c r="T522" i="14"/>
  <c r="T1889" i="14"/>
  <c r="T1890" i="14"/>
  <c r="T1891" i="14"/>
  <c r="T1892" i="14"/>
  <c r="T1893" i="14"/>
  <c r="T1894" i="14"/>
  <c r="T1895" i="14"/>
  <c r="T1896" i="14"/>
  <c r="T1897" i="14"/>
  <c r="T1898" i="14"/>
  <c r="T525" i="14"/>
  <c r="T526" i="14"/>
  <c r="T1902" i="14"/>
  <c r="T1903" i="14"/>
  <c r="T1904" i="14"/>
  <c r="T1905" i="14"/>
  <c r="T1906" i="14"/>
  <c r="T1907" i="14"/>
  <c r="T1908" i="14"/>
  <c r="T1909" i="14"/>
  <c r="T1910" i="14"/>
  <c r="T1911" i="14"/>
  <c r="T1912" i="14"/>
  <c r="T1913" i="14"/>
  <c r="T1914" i="14"/>
  <c r="T1915" i="14"/>
  <c r="T538" i="14"/>
  <c r="T539" i="14"/>
  <c r="T1918" i="14"/>
  <c r="T1919" i="14"/>
  <c r="T544" i="14"/>
  <c r="T545" i="14"/>
  <c r="T546" i="14"/>
  <c r="T547" i="14"/>
  <c r="T1921" i="14"/>
  <c r="T1922" i="14"/>
  <c r="T548" i="14"/>
  <c r="T549" i="14"/>
  <c r="T550" i="14"/>
  <c r="T551" i="14"/>
  <c r="T552" i="14"/>
  <c r="T1923" i="14"/>
  <c r="T554" i="14"/>
  <c r="T555" i="14"/>
  <c r="T1924" i="14"/>
  <c r="T1925" i="14"/>
  <c r="T557" i="14"/>
  <c r="T1930" i="14"/>
  <c r="T1931" i="14"/>
  <c r="T1932" i="14"/>
  <c r="T1933" i="14"/>
  <c r="T566" i="14"/>
  <c r="T567" i="14"/>
  <c r="T1934" i="14"/>
  <c r="T1935" i="14"/>
  <c r="T1936" i="14"/>
  <c r="T1937" i="14"/>
  <c r="T1938" i="14"/>
  <c r="T1939" i="14"/>
  <c r="T1940" i="14"/>
  <c r="T1941" i="14"/>
  <c r="T1942" i="14"/>
  <c r="T1943" i="14"/>
  <c r="T570" i="14"/>
  <c r="T571" i="14"/>
  <c r="T572" i="14"/>
  <c r="T573" i="14"/>
  <c r="T1944" i="14"/>
  <c r="T1945" i="14"/>
  <c r="T1946" i="14"/>
  <c r="T1947" i="14"/>
  <c r="T1948" i="14"/>
  <c r="T1949" i="14"/>
  <c r="T574" i="14"/>
  <c r="T575" i="14"/>
  <c r="T1953" i="14"/>
  <c r="T1954" i="14"/>
  <c r="T1955" i="14"/>
  <c r="T1956" i="14"/>
  <c r="T1957" i="14"/>
  <c r="T1958" i="14"/>
  <c r="T1959" i="14"/>
  <c r="T1960" i="14"/>
  <c r="T1961" i="14"/>
  <c r="T1962" i="14"/>
  <c r="T1963" i="14"/>
  <c r="T1964" i="14"/>
  <c r="T1965" i="14"/>
  <c r="T1966" i="14"/>
  <c r="T583" i="14"/>
  <c r="T584" i="14"/>
  <c r="T1967" i="14"/>
  <c r="T1968" i="14"/>
  <c r="T1969" i="14"/>
  <c r="T1970" i="14"/>
  <c r="T585" i="14"/>
  <c r="T586" i="14"/>
  <c r="T587" i="14"/>
  <c r="T588" i="14"/>
  <c r="T1971" i="14"/>
  <c r="T1972" i="14"/>
  <c r="T1973" i="14"/>
  <c r="T1974" i="14"/>
  <c r="T591" i="14"/>
  <c r="T592" i="14"/>
  <c r="T1975" i="14"/>
  <c r="T1976" i="14"/>
  <c r="T1977" i="14"/>
  <c r="T1978" i="14"/>
  <c r="T593" i="14"/>
  <c r="T594" i="14"/>
  <c r="T1979" i="14"/>
  <c r="T1980" i="14"/>
  <c r="T1981" i="14"/>
  <c r="T1982" i="14"/>
  <c r="T597" i="14"/>
  <c r="T598" i="14"/>
  <c r="T1983" i="14"/>
  <c r="T1984" i="14"/>
  <c r="T599" i="14"/>
  <c r="T600" i="14"/>
  <c r="T1985" i="14"/>
  <c r="T1986" i="14"/>
  <c r="T1987" i="14"/>
  <c r="T1989" i="14"/>
  <c r="T1991" i="14"/>
  <c r="T1992" i="14"/>
  <c r="T1993" i="14"/>
  <c r="T1994" i="14"/>
  <c r="T1995" i="14"/>
  <c r="T1996" i="14"/>
  <c r="T1997" i="14"/>
  <c r="T1998" i="14"/>
  <c r="T1999" i="14"/>
  <c r="T2000" i="14"/>
  <c r="T2001" i="14"/>
  <c r="T2002" i="14"/>
  <c r="T2003" i="14"/>
  <c r="T2004" i="14"/>
  <c r="T2005" i="14"/>
  <c r="T2006" i="14"/>
  <c r="T2007" i="14"/>
  <c r="T2008" i="14"/>
  <c r="T2009" i="14"/>
  <c r="T2010" i="14"/>
  <c r="T2011" i="14"/>
  <c r="T2012" i="14"/>
  <c r="T616" i="14"/>
  <c r="T617" i="14"/>
  <c r="T2015" i="14"/>
  <c r="T2016" i="14"/>
  <c r="T2019" i="14"/>
  <c r="T2020" i="14"/>
  <c r="T2023" i="14"/>
  <c r="T2024" i="14"/>
  <c r="T2027" i="14"/>
  <c r="T2028" i="14"/>
  <c r="T2029" i="14"/>
  <c r="T2030" i="14"/>
  <c r="T2031" i="14"/>
  <c r="T2032" i="14"/>
  <c r="T2035" i="14"/>
  <c r="T2036" i="14"/>
  <c r="T2037" i="14"/>
  <c r="T2038" i="14"/>
  <c r="T2041" i="14"/>
  <c r="T2042" i="14"/>
  <c r="T2045" i="14"/>
  <c r="T2046" i="14"/>
  <c r="T2049" i="14"/>
  <c r="T2050" i="14"/>
  <c r="T2053" i="14"/>
  <c r="T2054" i="14"/>
  <c r="T2055" i="14"/>
  <c r="T2056" i="14"/>
  <c r="T2057" i="14"/>
  <c r="T2058" i="14"/>
  <c r="T2061" i="14"/>
  <c r="T2062" i="14"/>
  <c r="T2063" i="14"/>
  <c r="T2064" i="14"/>
  <c r="T2067" i="14"/>
  <c r="T2068" i="14"/>
  <c r="T2070" i="14"/>
  <c r="T2071" i="14"/>
  <c r="T2072" i="14"/>
  <c r="T2073" i="14"/>
  <c r="T2074" i="14"/>
  <c r="T2075" i="14"/>
  <c r="T2076" i="14"/>
  <c r="T2077" i="14"/>
  <c r="T2078" i="14"/>
  <c r="T2079" i="14"/>
  <c r="T2080" i="14"/>
  <c r="T2081" i="14"/>
  <c r="T2082" i="14"/>
  <c r="T2083" i="14"/>
  <c r="T2084" i="14"/>
  <c r="T2085" i="14"/>
  <c r="T2086" i="14"/>
  <c r="T2087" i="14"/>
  <c r="T2088" i="14"/>
  <c r="T2089" i="14"/>
  <c r="T2090" i="14"/>
  <c r="T2091" i="14"/>
  <c r="T2092" i="14"/>
  <c r="T2093" i="14"/>
  <c r="T2094" i="14"/>
  <c r="T2095" i="14"/>
  <c r="T2096" i="14"/>
  <c r="T2097" i="14"/>
  <c r="T2098" i="14"/>
  <c r="T2099" i="14"/>
  <c r="T2100" i="14"/>
  <c r="T2101" i="14"/>
  <c r="T2102" i="14"/>
  <c r="T2103" i="14"/>
  <c r="T2110" i="14"/>
  <c r="T2111" i="14"/>
  <c r="T2114" i="14"/>
  <c r="T2115" i="14"/>
  <c r="T2118" i="14"/>
  <c r="T2119" i="14"/>
  <c r="T636" i="14"/>
  <c r="T637" i="14"/>
  <c r="T2120" i="14"/>
  <c r="T2121" i="14"/>
  <c r="T2124" i="14"/>
  <c r="T2125" i="14"/>
  <c r="T2128" i="14"/>
  <c r="T2129" i="14"/>
  <c r="T2130" i="14"/>
  <c r="T2131" i="14"/>
  <c r="T640" i="14"/>
  <c r="T641" i="14"/>
  <c r="T2134" i="14"/>
  <c r="T2135" i="14"/>
  <c r="T2136" i="14"/>
  <c r="T2137" i="14"/>
  <c r="T2138" i="14"/>
  <c r="T2139" i="14"/>
  <c r="T2140" i="14"/>
  <c r="T2141" i="14"/>
  <c r="T2142" i="14"/>
  <c r="T2143" i="14"/>
  <c r="T2144" i="14"/>
  <c r="T2145" i="14"/>
  <c r="T2146" i="14"/>
  <c r="T2147" i="14"/>
  <c r="T2148" i="14"/>
  <c r="T2149" i="14"/>
  <c r="T2152" i="14"/>
  <c r="T2153" i="14"/>
  <c r="T2154" i="14"/>
  <c r="T2155" i="14"/>
  <c r="T2156" i="14"/>
  <c r="T2157" i="14"/>
  <c r="T2158" i="14"/>
  <c r="T2159" i="14"/>
  <c r="T2160" i="14"/>
  <c r="T2161" i="14"/>
  <c r="T644" i="14"/>
  <c r="T645" i="14"/>
  <c r="T2162" i="14"/>
  <c r="T2163" i="14"/>
  <c r="T2164" i="14"/>
  <c r="T2165" i="14"/>
  <c r="T2166" i="14"/>
  <c r="T2167" i="14"/>
  <c r="T2168" i="14"/>
  <c r="T2169" i="14"/>
  <c r="T2170" i="14"/>
  <c r="T2171" i="14"/>
  <c r="T2172" i="14"/>
  <c r="T2173" i="14"/>
  <c r="T2174" i="14"/>
  <c r="T2175" i="14"/>
  <c r="T2176" i="14"/>
  <c r="T2177" i="14"/>
  <c r="T2178" i="14"/>
  <c r="T2179" i="14"/>
  <c r="T2180" i="14"/>
  <c r="T2181" i="14"/>
  <c r="T2182" i="14"/>
  <c r="T2183" i="14"/>
  <c r="T2184" i="14"/>
  <c r="T2185" i="14"/>
  <c r="T2186" i="14"/>
  <c r="T2187" i="14"/>
  <c r="T2188" i="14"/>
  <c r="T2189" i="14"/>
  <c r="T2190" i="14"/>
  <c r="T2191" i="14"/>
  <c r="T2192" i="14"/>
  <c r="T2193" i="14"/>
  <c r="T2194" i="14"/>
  <c r="T2195" i="14"/>
  <c r="T2196" i="14"/>
  <c r="T2197" i="14"/>
  <c r="T2198" i="14"/>
  <c r="T2199" i="14"/>
  <c r="T2200" i="14"/>
  <c r="T2201" i="14"/>
  <c r="T2202" i="14"/>
  <c r="T2203" i="14"/>
  <c r="T2204" i="14"/>
  <c r="T2205" i="14"/>
  <c r="T2206" i="14"/>
  <c r="T2207" i="14"/>
  <c r="T2208" i="14"/>
  <c r="T2209" i="14"/>
  <c r="T2210" i="14"/>
  <c r="T2211" i="14"/>
  <c r="T2212" i="14"/>
  <c r="T2213" i="14"/>
  <c r="T2214" i="14"/>
  <c r="T2215" i="14"/>
  <c r="T651" i="14"/>
  <c r="T652" i="14"/>
  <c r="T2216" i="14"/>
  <c r="T2217" i="14"/>
  <c r="T2218" i="14"/>
  <c r="T2219" i="14"/>
  <c r="T657" i="14"/>
  <c r="T658" i="14"/>
  <c r="T2224" i="14"/>
  <c r="T2225" i="14"/>
  <c r="T2226" i="14"/>
  <c r="T2227" i="14"/>
  <c r="T2228" i="14"/>
  <c r="T2229" i="14"/>
  <c r="T2230" i="14"/>
  <c r="T2231" i="14"/>
  <c r="T2232" i="14"/>
  <c r="T2233" i="14"/>
  <c r="T2234" i="14"/>
  <c r="T2235" i="14"/>
  <c r="T2236" i="14"/>
  <c r="T2237" i="14"/>
  <c r="T2238" i="14"/>
  <c r="T2239" i="14"/>
  <c r="T2240" i="14"/>
  <c r="T2241" i="14"/>
  <c r="T2242" i="14"/>
  <c r="T2243" i="14"/>
  <c r="T2244" i="14"/>
  <c r="T2245" i="14"/>
  <c r="T2246" i="14"/>
  <c r="T2247" i="14"/>
  <c r="T2248" i="14"/>
  <c r="T2249" i="14"/>
  <c r="T672" i="14"/>
  <c r="T673" i="14"/>
  <c r="T674" i="14"/>
  <c r="T675" i="14"/>
  <c r="T676" i="14"/>
  <c r="T677" i="14"/>
  <c r="T2250" i="14"/>
  <c r="T2251" i="14"/>
  <c r="T678" i="14"/>
  <c r="T679" i="14"/>
  <c r="T2252" i="14"/>
  <c r="T2253" i="14"/>
  <c r="T2254" i="14"/>
  <c r="T2255" i="14"/>
  <c r="T2258" i="14"/>
  <c r="T2259" i="14"/>
  <c r="T2260" i="14"/>
  <c r="T2261" i="14"/>
  <c r="T2262" i="14"/>
  <c r="T2263" i="14"/>
  <c r="T2264" i="14"/>
  <c r="T681" i="14"/>
  <c r="T2266" i="14"/>
  <c r="T2267" i="14"/>
  <c r="T683" i="14"/>
  <c r="T684" i="14"/>
  <c r="T2268" i="14"/>
  <c r="T2269" i="14"/>
  <c r="T2270" i="14"/>
  <c r="T2271" i="14"/>
  <c r="T687" i="14"/>
  <c r="T688" i="14"/>
  <c r="T2272" i="14"/>
  <c r="T2273" i="14"/>
  <c r="T2274" i="14"/>
  <c r="T2275" i="14"/>
  <c r="T692" i="14"/>
  <c r="T693" i="14"/>
  <c r="T2277" i="14"/>
  <c r="T2278" i="14"/>
  <c r="T2279" i="14"/>
  <c r="T2280" i="14"/>
  <c r="T2281" i="14"/>
  <c r="T699" i="14"/>
  <c r="T700" i="14"/>
  <c r="T2282" i="14"/>
  <c r="T2283" i="14"/>
  <c r="T703" i="14"/>
  <c r="T704" i="14"/>
  <c r="T2284" i="14"/>
  <c r="T2285" i="14"/>
  <c r="T2286" i="14"/>
  <c r="Q718" i="14"/>
  <c r="Q719" i="14"/>
  <c r="S719" i="14" s="1"/>
  <c r="R719" i="14" s="1"/>
  <c r="Q720" i="14"/>
  <c r="I720" i="14" s="1"/>
  <c r="Q721" i="14"/>
  <c r="Q722" i="14"/>
  <c r="Q723" i="14"/>
  <c r="S723" i="14" s="1"/>
  <c r="R723" i="14" s="1"/>
  <c r="Q724" i="14"/>
  <c r="S724" i="14" s="1"/>
  <c r="R724" i="14" s="1"/>
  <c r="Q725" i="14"/>
  <c r="Q726" i="14"/>
  <c r="Q727" i="14"/>
  <c r="S727" i="14" s="1"/>
  <c r="R727" i="14" s="1"/>
  <c r="Q728" i="14"/>
  <c r="I728" i="14" s="1"/>
  <c r="Q729" i="14"/>
  <c r="Q730" i="14"/>
  <c r="I730" i="14" s="1"/>
  <c r="Q731" i="14"/>
  <c r="Q732" i="14"/>
  <c r="S732" i="14" s="1"/>
  <c r="R732" i="14" s="1"/>
  <c r="Q733" i="14"/>
  <c r="Q734" i="14"/>
  <c r="I734" i="14" s="1"/>
  <c r="Q735" i="14"/>
  <c r="S735" i="14" s="1"/>
  <c r="R735" i="14" s="1"/>
  <c r="Q736" i="14"/>
  <c r="I736" i="14" s="1"/>
  <c r="Q737" i="14"/>
  <c r="I737" i="14" s="1"/>
  <c r="Q738" i="14"/>
  <c r="Q739" i="14"/>
  <c r="Q740" i="14"/>
  <c r="S740" i="14" s="1"/>
  <c r="R740" i="14" s="1"/>
  <c r="Q741" i="14"/>
  <c r="Q742" i="14"/>
  <c r="Q743" i="14"/>
  <c r="S743" i="14" s="1"/>
  <c r="R743" i="14" s="1"/>
  <c r="Q744" i="14"/>
  <c r="S744" i="14" s="1"/>
  <c r="R744" i="14" s="1"/>
  <c r="Q745" i="14"/>
  <c r="Q746" i="14"/>
  <c r="Q747" i="14"/>
  <c r="Q748" i="14"/>
  <c r="I748" i="14" s="1"/>
  <c r="Q749" i="14"/>
  <c r="Q750" i="14"/>
  <c r="Q751" i="14"/>
  <c r="Q752" i="14"/>
  <c r="S752" i="14" s="1"/>
  <c r="R752" i="14" s="1"/>
  <c r="Q753" i="14"/>
  <c r="Q754" i="14"/>
  <c r="Q755" i="14"/>
  <c r="S755" i="14" s="1"/>
  <c r="R755" i="14" s="1"/>
  <c r="Q756" i="14"/>
  <c r="S756" i="14" s="1"/>
  <c r="R756" i="14" s="1"/>
  <c r="Q757" i="14"/>
  <c r="Q758" i="14"/>
  <c r="Q759" i="14"/>
  <c r="I759" i="14" s="1"/>
  <c r="Q760" i="14"/>
  <c r="I760" i="14" s="1"/>
  <c r="Q761" i="14"/>
  <c r="S761" i="14" s="1"/>
  <c r="R761" i="14" s="1"/>
  <c r="Q762" i="14"/>
  <c r="Q763" i="14"/>
  <c r="Q764" i="14"/>
  <c r="S764" i="14" s="1"/>
  <c r="R764" i="14" s="1"/>
  <c r="Q765" i="14"/>
  <c r="Q766" i="14"/>
  <c r="Q767" i="14"/>
  <c r="I767" i="14" s="1"/>
  <c r="Q768" i="14"/>
  <c r="I768" i="14" s="1"/>
  <c r="Q769" i="14"/>
  <c r="S769" i="14" s="1"/>
  <c r="R769" i="14" s="1"/>
  <c r="Q770" i="14"/>
  <c r="Q771" i="14"/>
  <c r="Q772" i="14"/>
  <c r="I772" i="14" s="1"/>
  <c r="Q773" i="14"/>
  <c r="Q774" i="14"/>
  <c r="Q775" i="14"/>
  <c r="I775" i="14" s="1"/>
  <c r="Q776" i="14"/>
  <c r="I776" i="14" s="1"/>
  <c r="Q777" i="14"/>
  <c r="S777" i="14" s="1"/>
  <c r="R777" i="14" s="1"/>
  <c r="Q778" i="14"/>
  <c r="Q779" i="14"/>
  <c r="Q780" i="14"/>
  <c r="S780" i="14" s="1"/>
  <c r="R780" i="14" s="1"/>
  <c r="Q781" i="14"/>
  <c r="Q782" i="14"/>
  <c r="Q783" i="14"/>
  <c r="I783" i="14" s="1"/>
  <c r="Q784" i="14"/>
  <c r="S784" i="14" s="1"/>
  <c r="R784" i="14" s="1"/>
  <c r="Q785" i="14"/>
  <c r="I785" i="14" s="1"/>
  <c r="Q786" i="14"/>
  <c r="Q787" i="14"/>
  <c r="Q29" i="14"/>
  <c r="S29" i="14" s="1"/>
  <c r="R29" i="14" s="1"/>
  <c r="Q30" i="14"/>
  <c r="Q788" i="14"/>
  <c r="S788" i="14" s="1"/>
  <c r="R788" i="14" s="1"/>
  <c r="Q789" i="14"/>
  <c r="Q790" i="14"/>
  <c r="I790" i="14" s="1"/>
  <c r="Q34" i="14"/>
  <c r="Q35" i="14"/>
  <c r="Q47" i="14"/>
  <c r="Q799" i="14"/>
  <c r="S799" i="14" s="1"/>
  <c r="R799" i="14" s="1"/>
  <c r="Q800" i="14"/>
  <c r="Q801" i="14"/>
  <c r="Q802" i="14"/>
  <c r="I802" i="14" s="1"/>
  <c r="Q803" i="14"/>
  <c r="I803" i="14" s="1"/>
  <c r="Q804" i="14"/>
  <c r="Q805" i="14"/>
  <c r="Q806" i="14"/>
  <c r="Q807" i="14"/>
  <c r="I807" i="14" s="1"/>
  <c r="Q808" i="14"/>
  <c r="Q809" i="14"/>
  <c r="S809" i="14" s="1"/>
  <c r="R809" i="14" s="1"/>
  <c r="Q810" i="14"/>
  <c r="I810" i="14" s="1"/>
  <c r="Q811" i="14"/>
  <c r="I811" i="14" s="1"/>
  <c r="Q812" i="14"/>
  <c r="Q813" i="14"/>
  <c r="Q814" i="14"/>
  <c r="Q815" i="14"/>
  <c r="S815" i="14" s="1"/>
  <c r="R815" i="14" s="1"/>
  <c r="Q816" i="14"/>
  <c r="Q817" i="14"/>
  <c r="Q818" i="14"/>
  <c r="Q819" i="14"/>
  <c r="I819" i="14" s="1"/>
  <c r="Q820" i="14"/>
  <c r="S820" i="14" s="1"/>
  <c r="R820" i="14" s="1"/>
  <c r="Q821" i="14"/>
  <c r="Q822" i="14"/>
  <c r="Q823" i="14"/>
  <c r="I823" i="14" s="1"/>
  <c r="Q824" i="14"/>
  <c r="Q825" i="14"/>
  <c r="I825" i="14" s="1"/>
  <c r="Q826" i="14"/>
  <c r="Q827" i="14"/>
  <c r="I827" i="14" s="1"/>
  <c r="Q828" i="14"/>
  <c r="S828" i="14" s="1"/>
  <c r="R828" i="14" s="1"/>
  <c r="Q829" i="14"/>
  <c r="Q830" i="14"/>
  <c r="Q831" i="14"/>
  <c r="S831" i="14" s="1"/>
  <c r="R831" i="14" s="1"/>
  <c r="Q832" i="14"/>
  <c r="Q833" i="14"/>
  <c r="S833" i="14" s="1"/>
  <c r="R833" i="14" s="1"/>
  <c r="Q834" i="14"/>
  <c r="Q835" i="14"/>
  <c r="S835" i="14" s="1"/>
  <c r="R835" i="14" s="1"/>
  <c r="Q836" i="14"/>
  <c r="Q837" i="14"/>
  <c r="Q838" i="14"/>
  <c r="Q839" i="14"/>
  <c r="I839" i="14" s="1"/>
  <c r="Q840" i="14"/>
  <c r="S840" i="14" s="1"/>
  <c r="R840" i="14" s="1"/>
  <c r="Q841" i="14"/>
  <c r="Q842" i="14"/>
  <c r="Q843" i="14"/>
  <c r="I843" i="14" s="1"/>
  <c r="Q844" i="14"/>
  <c r="Q845" i="14"/>
  <c r="I845" i="14" s="1"/>
  <c r="Q846" i="14"/>
  <c r="Q847" i="14"/>
  <c r="S847" i="14" s="1"/>
  <c r="R847" i="14" s="1"/>
  <c r="Q848" i="14"/>
  <c r="Q849" i="14"/>
  <c r="I849" i="14" s="1"/>
  <c r="Q850" i="14"/>
  <c r="I850" i="14" s="1"/>
  <c r="Q851" i="14"/>
  <c r="I851" i="14" s="1"/>
  <c r="Q852" i="14"/>
  <c r="Q853" i="14"/>
  <c r="Q63" i="14"/>
  <c r="Q854" i="14"/>
  <c r="I854" i="14" s="1"/>
  <c r="Q855" i="14"/>
  <c r="Q856" i="14"/>
  <c r="Q857" i="14"/>
  <c r="I857" i="14" s="1"/>
  <c r="Q858" i="14"/>
  <c r="I858" i="14" s="1"/>
  <c r="Q859" i="14"/>
  <c r="Q860" i="14"/>
  <c r="Q861" i="14"/>
  <c r="Q862" i="14"/>
  <c r="I862" i="14" s="1"/>
  <c r="Q864" i="14"/>
  <c r="Q865" i="14"/>
  <c r="Q866" i="14"/>
  <c r="S866" i="14" s="1"/>
  <c r="R866" i="14" s="1"/>
  <c r="Q867" i="14"/>
  <c r="S867" i="14" s="1"/>
  <c r="R867" i="14" s="1"/>
  <c r="Q868" i="14"/>
  <c r="S868" i="14" s="1"/>
  <c r="R868" i="14" s="1"/>
  <c r="Q869" i="14"/>
  <c r="Q870" i="14"/>
  <c r="S870" i="14" s="1"/>
  <c r="R870" i="14" s="1"/>
  <c r="Q871" i="14"/>
  <c r="I871" i="14" s="1"/>
  <c r="Q872" i="14"/>
  <c r="Q873" i="14"/>
  <c r="I873" i="14" s="1"/>
  <c r="Q68" i="14"/>
  <c r="Q69" i="14"/>
  <c r="S69" i="14" s="1"/>
  <c r="R69" i="14" s="1"/>
  <c r="Q874" i="14"/>
  <c r="Q875" i="14"/>
  <c r="Q876" i="14"/>
  <c r="Q877" i="14"/>
  <c r="Q878" i="14"/>
  <c r="Q880" i="14"/>
  <c r="I880" i="14" s="1"/>
  <c r="Q882" i="14"/>
  <c r="I882" i="14" s="1"/>
  <c r="Q883" i="14"/>
  <c r="I883" i="14" s="1"/>
  <c r="Q884" i="14"/>
  <c r="Q70" i="14"/>
  <c r="Q885" i="14"/>
  <c r="Q71" i="14"/>
  <c r="I71" i="14" s="1"/>
  <c r="Q886" i="14"/>
  <c r="Q887" i="14"/>
  <c r="Q72" i="14"/>
  <c r="Q73" i="14"/>
  <c r="S73" i="14" s="1"/>
  <c r="R73" i="14" s="1"/>
  <c r="Q888" i="14"/>
  <c r="Q889" i="14"/>
  <c r="Q890" i="14"/>
  <c r="Q891" i="14"/>
  <c r="I891" i="14" s="1"/>
  <c r="Q892" i="14"/>
  <c r="Q893" i="14"/>
  <c r="S893" i="14" s="1"/>
  <c r="R893" i="14" s="1"/>
  <c r="Q894" i="14"/>
  <c r="S894" i="14" s="1"/>
  <c r="R894" i="14" s="1"/>
  <c r="Q895" i="14"/>
  <c r="I895" i="14" s="1"/>
  <c r="Q896" i="14"/>
  <c r="I896" i="14" s="1"/>
  <c r="Q897" i="14"/>
  <c r="I897" i="14" s="1"/>
  <c r="Q898" i="14"/>
  <c r="Q899" i="14"/>
  <c r="I899" i="14" s="1"/>
  <c r="Q900" i="14"/>
  <c r="Q901" i="14"/>
  <c r="S901" i="14" s="1"/>
  <c r="R901" i="14" s="1"/>
  <c r="Q902" i="14"/>
  <c r="S902" i="14" s="1"/>
  <c r="R902" i="14" s="1"/>
  <c r="Q903" i="14"/>
  <c r="I903" i="14" s="1"/>
  <c r="Q904" i="14"/>
  <c r="Q905" i="14"/>
  <c r="Q918" i="14"/>
  <c r="S918" i="14" s="1"/>
  <c r="R918" i="14" s="1"/>
  <c r="Q74" i="14"/>
  <c r="Q919" i="14"/>
  <c r="I919" i="14" s="1"/>
  <c r="Q75" i="14"/>
  <c r="Q920" i="14"/>
  <c r="Q921" i="14"/>
  <c r="Q922" i="14"/>
  <c r="Q923" i="14"/>
  <c r="Q924" i="14"/>
  <c r="Q925" i="14"/>
  <c r="I925" i="14" s="1"/>
  <c r="Q76" i="14"/>
  <c r="S76" i="14" s="1"/>
  <c r="R76" i="14" s="1"/>
  <c r="Q77" i="14"/>
  <c r="Q956" i="14"/>
  <c r="Q957" i="14"/>
  <c r="Q958" i="14"/>
  <c r="I958" i="14" s="1"/>
  <c r="Q959" i="14"/>
  <c r="I959" i="14" s="1"/>
  <c r="Q960" i="14"/>
  <c r="Q961" i="14"/>
  <c r="S961" i="14" s="1"/>
  <c r="R961" i="14" s="1"/>
  <c r="Q962" i="14"/>
  <c r="I962" i="14" s="1"/>
  <c r="Q963" i="14"/>
  <c r="I963" i="14" s="1"/>
  <c r="Q964" i="14"/>
  <c r="S964" i="14" s="1"/>
  <c r="R964" i="14" s="1"/>
  <c r="Q965" i="14"/>
  <c r="Q966" i="14"/>
  <c r="I966" i="14" s="1"/>
  <c r="Q967" i="14"/>
  <c r="Q968" i="14"/>
  <c r="I968" i="14" s="1"/>
  <c r="Q969" i="14"/>
  <c r="S969" i="14" s="1"/>
  <c r="R969" i="14" s="1"/>
  <c r="Q972" i="14"/>
  <c r="I972" i="14" s="1"/>
  <c r="Q973" i="14"/>
  <c r="Q974" i="14"/>
  <c r="Q975" i="14"/>
  <c r="Q976" i="14"/>
  <c r="I976" i="14" s="1"/>
  <c r="Q977" i="14"/>
  <c r="Q978" i="14"/>
  <c r="S978" i="14" s="1"/>
  <c r="R978" i="14" s="1"/>
  <c r="Q979" i="14"/>
  <c r="Q980" i="14"/>
  <c r="I980" i="14" s="1"/>
  <c r="Q981" i="14"/>
  <c r="S981" i="14" s="1"/>
  <c r="R981" i="14" s="1"/>
  <c r="Q188" i="14"/>
  <c r="Q189" i="14"/>
  <c r="Q984" i="14"/>
  <c r="S984" i="14" s="1"/>
  <c r="R984" i="14" s="1"/>
  <c r="Q985" i="14"/>
  <c r="I985" i="14" s="1"/>
  <c r="Q986" i="14"/>
  <c r="I986" i="14" s="1"/>
  <c r="Q987" i="14"/>
  <c r="S987" i="14" s="1"/>
  <c r="R987" i="14" s="1"/>
  <c r="Q192" i="14"/>
  <c r="S192" i="14" s="1"/>
  <c r="R192" i="14" s="1"/>
  <c r="Q193" i="14"/>
  <c r="Q989" i="14"/>
  <c r="Q196" i="14"/>
  <c r="I196" i="14" s="1"/>
  <c r="Q197" i="14"/>
  <c r="Q990" i="14"/>
  <c r="I990" i="14" s="1"/>
  <c r="Q991" i="14"/>
  <c r="Q992" i="14"/>
  <c r="S992" i="14" s="1"/>
  <c r="R992" i="14" s="1"/>
  <c r="Q993" i="14"/>
  <c r="I993" i="14" s="1"/>
  <c r="Q200" i="14"/>
  <c r="Q201" i="14"/>
  <c r="Q994" i="14"/>
  <c r="I994" i="14" s="1"/>
  <c r="Q995" i="14"/>
  <c r="I995" i="14" s="1"/>
  <c r="Q996" i="14"/>
  <c r="Q997" i="14"/>
  <c r="Q204" i="14"/>
  <c r="I204" i="14" s="1"/>
  <c r="Q205" i="14"/>
  <c r="I205" i="14" s="1"/>
  <c r="Q998" i="14"/>
  <c r="Q999" i="14"/>
  <c r="Q1000" i="14"/>
  <c r="S1000" i="14" s="1"/>
  <c r="R1000" i="14" s="1"/>
  <c r="Q1001" i="14"/>
  <c r="Q1002" i="14"/>
  <c r="Q1003" i="14"/>
  <c r="I1003" i="14" s="1"/>
  <c r="Q1004" i="14"/>
  <c r="S1004" i="14" s="1"/>
  <c r="R1004" i="14" s="1"/>
  <c r="Q1005" i="14"/>
  <c r="Q1008" i="14"/>
  <c r="Q1009" i="14"/>
  <c r="Q1012" i="14"/>
  <c r="S1012" i="14" s="1"/>
  <c r="R1012" i="14" s="1"/>
  <c r="Q1013" i="14"/>
  <c r="Q1014" i="14"/>
  <c r="S1014" i="14" s="1"/>
  <c r="R1014" i="14" s="1"/>
  <c r="Q1015" i="14"/>
  <c r="I1015" i="14" s="1"/>
  <c r="Q1016" i="14"/>
  <c r="I1016" i="14" s="1"/>
  <c r="Q1017" i="14"/>
  <c r="Q1018" i="14"/>
  <c r="Q1019" i="14"/>
  <c r="Q1022" i="14"/>
  <c r="I1022" i="14" s="1"/>
  <c r="Q1023" i="14"/>
  <c r="Q1024" i="14"/>
  <c r="I1024" i="14" s="1"/>
  <c r="Q1025" i="14"/>
  <c r="Q214" i="14"/>
  <c r="S214" i="14" s="1"/>
  <c r="R214" i="14" s="1"/>
  <c r="Q215" i="14"/>
  <c r="Q1026" i="14"/>
  <c r="Q1027" i="14"/>
  <c r="Q1028" i="14"/>
  <c r="S1028" i="14" s="1"/>
  <c r="R1028" i="14" s="1"/>
  <c r="Q1029" i="14"/>
  <c r="I1029" i="14" s="1"/>
  <c r="Q218" i="14"/>
  <c r="S218" i="14" s="1"/>
  <c r="R218" i="14" s="1"/>
  <c r="Q219" i="14"/>
  <c r="Q1030" i="14"/>
  <c r="I1030" i="14" s="1"/>
  <c r="Q1031" i="14"/>
  <c r="Q1032" i="14"/>
  <c r="Q1033" i="14"/>
  <c r="Q1034" i="14"/>
  <c r="I1034" i="14" s="1"/>
  <c r="Q1035" i="14"/>
  <c r="Q1038" i="14"/>
  <c r="Q1039" i="14"/>
  <c r="I1039" i="14" s="1"/>
  <c r="Q1042" i="14"/>
  <c r="I1042" i="14" s="1"/>
  <c r="Q1043" i="14"/>
  <c r="S1043" i="14" s="1"/>
  <c r="R1043" i="14" s="1"/>
  <c r="Q222" i="14"/>
  <c r="S222" i="14" s="1"/>
  <c r="R222" i="14" s="1"/>
  <c r="Q223" i="14"/>
  <c r="S223" i="14" s="1"/>
  <c r="R223" i="14" s="1"/>
  <c r="Q1047" i="14"/>
  <c r="I1047" i="14" s="1"/>
  <c r="Q1048" i="14"/>
  <c r="Q1049" i="14"/>
  <c r="I1049" i="14" s="1"/>
  <c r="Q1050" i="14"/>
  <c r="I1050" i="14" s="1"/>
  <c r="Q1051" i="14"/>
  <c r="Q1052" i="14"/>
  <c r="S1052" i="14" s="1"/>
  <c r="R1052" i="14" s="1"/>
  <c r="Q1053" i="14"/>
  <c r="Q1054" i="14"/>
  <c r="Q1055" i="14"/>
  <c r="S1055" i="14" s="1"/>
  <c r="R1055" i="14" s="1"/>
  <c r="Q1056" i="14"/>
  <c r="I1056" i="14" s="1"/>
  <c r="Q1057" i="14"/>
  <c r="I1057" i="14" s="1"/>
  <c r="Q1058" i="14"/>
  <c r="Q1059" i="14"/>
  <c r="I1059" i="14" s="1"/>
  <c r="Q1060" i="14"/>
  <c r="Q1061" i="14"/>
  <c r="S1061" i="14" s="1"/>
  <c r="R1061" i="14" s="1"/>
  <c r="Q1062" i="14"/>
  <c r="Q1063" i="14"/>
  <c r="S1063" i="14" s="1"/>
  <c r="R1063" i="14" s="1"/>
  <c r="Q1064" i="14"/>
  <c r="I1064" i="14" s="1"/>
  <c r="Q1065" i="14"/>
  <c r="Q1066" i="14"/>
  <c r="S1066" i="14" s="1"/>
  <c r="R1066" i="14" s="1"/>
  <c r="Q1067" i="14"/>
  <c r="S1067" i="14" s="1"/>
  <c r="R1067" i="14" s="1"/>
  <c r="Q1068" i="14"/>
  <c r="S1068" i="14" s="1"/>
  <c r="R1068" i="14" s="1"/>
  <c r="Q1069" i="14"/>
  <c r="Q1070" i="14"/>
  <c r="Q1071" i="14"/>
  <c r="I1071" i="14" s="1"/>
  <c r="Q1072" i="14"/>
  <c r="I1072" i="14" s="1"/>
  <c r="Q1075" i="14"/>
  <c r="S1075" i="14" s="1"/>
  <c r="R1075" i="14" s="1"/>
  <c r="Q1076" i="14"/>
  <c r="Q1077" i="14"/>
  <c r="S1077" i="14" s="1"/>
  <c r="R1077" i="14" s="1"/>
  <c r="Q1078" i="14"/>
  <c r="S1078" i="14" s="1"/>
  <c r="R1078" i="14" s="1"/>
  <c r="Q1079" i="14"/>
  <c r="Q1080" i="14"/>
  <c r="Q1083" i="14"/>
  <c r="Q1084" i="14"/>
  <c r="Q1085" i="14"/>
  <c r="Q1086" i="14"/>
  <c r="I1086" i="14" s="1"/>
  <c r="Q1087" i="14"/>
  <c r="I1087" i="14" s="1"/>
  <c r="Q1088" i="14"/>
  <c r="S1088" i="14" s="1"/>
  <c r="R1088" i="14" s="1"/>
  <c r="Q1089" i="14"/>
  <c r="Q1090" i="14"/>
  <c r="Q1091" i="14"/>
  <c r="Q1092" i="14"/>
  <c r="Q254" i="14"/>
  <c r="I254" i="14" s="1"/>
  <c r="Q255" i="14"/>
  <c r="Q1093" i="14"/>
  <c r="S1093" i="14" s="1"/>
  <c r="R1093" i="14" s="1"/>
  <c r="Q1094" i="14"/>
  <c r="Q1095" i="14"/>
  <c r="Q1096" i="14"/>
  <c r="Q1097" i="14"/>
  <c r="S1097" i="14" s="1"/>
  <c r="R1097" i="14" s="1"/>
  <c r="Q1098" i="14"/>
  <c r="I1098" i="14" s="1"/>
  <c r="Q1099" i="14"/>
  <c r="S1099" i="14" s="1"/>
  <c r="R1099" i="14" s="1"/>
  <c r="Q1100" i="14"/>
  <c r="Q1101" i="14"/>
  <c r="I1101" i="14" s="1"/>
  <c r="Q1102" i="14"/>
  <c r="Q1103" i="14"/>
  <c r="Q1104" i="14"/>
  <c r="Q1105" i="14"/>
  <c r="S1105" i="14" s="1"/>
  <c r="R1105" i="14" s="1"/>
  <c r="Q1106" i="14"/>
  <c r="Q1107" i="14"/>
  <c r="S1107" i="14" s="1"/>
  <c r="R1107" i="14" s="1"/>
  <c r="Q1108" i="14"/>
  <c r="Q1109" i="14"/>
  <c r="Q1110" i="14"/>
  <c r="Q1111" i="14"/>
  <c r="Q1112" i="14"/>
  <c r="Q1113" i="14"/>
  <c r="I1113" i="14" s="1"/>
  <c r="Q1114" i="14"/>
  <c r="I1114" i="14" s="1"/>
  <c r="Q1115" i="14"/>
  <c r="S1115" i="14" s="1"/>
  <c r="R1115" i="14" s="1"/>
  <c r="Q1116" i="14"/>
  <c r="S1116" i="14" s="1"/>
  <c r="R1116" i="14" s="1"/>
  <c r="Q1117" i="14"/>
  <c r="S1117" i="14" s="1"/>
  <c r="R1117" i="14" s="1"/>
  <c r="Q1118" i="14"/>
  <c r="S1118" i="14" s="1"/>
  <c r="R1118" i="14" s="1"/>
  <c r="Q1121" i="14"/>
  <c r="Q1122" i="14"/>
  <c r="Q1123" i="14"/>
  <c r="I1123" i="14" s="1"/>
  <c r="Q1124" i="14"/>
  <c r="Q1125" i="14"/>
  <c r="I1125" i="14" s="1"/>
  <c r="Q1126" i="14"/>
  <c r="I1126" i="14" s="1"/>
  <c r="Q1127" i="14"/>
  <c r="S1127" i="14" s="1"/>
  <c r="R1127" i="14" s="1"/>
  <c r="Q1128" i="14"/>
  <c r="Q1129" i="14"/>
  <c r="Q1130" i="14"/>
  <c r="Q1133" i="14"/>
  <c r="Q1134" i="14"/>
  <c r="Q1135" i="14"/>
  <c r="I1135" i="14" s="1"/>
  <c r="Q1136" i="14"/>
  <c r="Q1137" i="14"/>
  <c r="S1137" i="14" s="1"/>
  <c r="R1137" i="14" s="1"/>
  <c r="Q1138" i="14"/>
  <c r="Q1139" i="14"/>
  <c r="Q1140" i="14"/>
  <c r="Q1141" i="14"/>
  <c r="I1141" i="14" s="1"/>
  <c r="Q1142" i="14"/>
  <c r="I1142" i="14" s="1"/>
  <c r="Q1143" i="14"/>
  <c r="S1143" i="14" s="1"/>
  <c r="R1143" i="14" s="1"/>
  <c r="Q1144" i="14"/>
  <c r="I1144" i="14" s="1"/>
  <c r="Q1147" i="14"/>
  <c r="S1147" i="14" s="1"/>
  <c r="R1147" i="14" s="1"/>
  <c r="Q1148" i="14"/>
  <c r="I1148" i="14" s="1"/>
  <c r="Q1149" i="14"/>
  <c r="Q1150" i="14"/>
  <c r="Q1151" i="14"/>
  <c r="Q1152" i="14"/>
  <c r="I1152" i="14" s="1"/>
  <c r="Q1153" i="14"/>
  <c r="I1153" i="14" s="1"/>
  <c r="Q1154" i="14"/>
  <c r="Q1157" i="14"/>
  <c r="I1157" i="14" s="1"/>
  <c r="Q1158" i="14"/>
  <c r="S1158" i="14" s="1"/>
  <c r="R1158" i="14" s="1"/>
  <c r="Q270" i="14"/>
  <c r="Q271" i="14"/>
  <c r="I271" i="14" s="1"/>
  <c r="Q277" i="14"/>
  <c r="I277" i="14" s="1"/>
  <c r="Q278" i="14"/>
  <c r="Q282" i="14"/>
  <c r="S282" i="14" s="1"/>
  <c r="R282" i="14" s="1"/>
  <c r="Q283" i="14"/>
  <c r="I283" i="14" s="1"/>
  <c r="Q287" i="14"/>
  <c r="S287" i="14" s="1"/>
  <c r="R287" i="14" s="1"/>
  <c r="Q288" i="14"/>
  <c r="I288" i="14" s="1"/>
  <c r="Q289" i="14"/>
  <c r="Q290" i="14"/>
  <c r="Q1159" i="14"/>
  <c r="I1159" i="14" s="1"/>
  <c r="Q1160" i="14"/>
  <c r="Q1161" i="14"/>
  <c r="S1161" i="14" s="1"/>
  <c r="R1161" i="14" s="1"/>
  <c r="Q1162" i="14"/>
  <c r="I1162" i="14" s="1"/>
  <c r="Q1163" i="14"/>
  <c r="S1163" i="14" s="1"/>
  <c r="R1163" i="14" s="1"/>
  <c r="Q1164" i="14"/>
  <c r="Q1165" i="14"/>
  <c r="Q295" i="14"/>
  <c r="Q1171" i="14"/>
  <c r="I1171" i="14" s="1"/>
  <c r="Q296" i="14"/>
  <c r="Q1172" i="14"/>
  <c r="I1172" i="14" s="1"/>
  <c r="Q1173" i="14"/>
  <c r="Q1174" i="14"/>
  <c r="S1174" i="14" s="1"/>
  <c r="R1174" i="14" s="1"/>
  <c r="Q297" i="14"/>
  <c r="Q298" i="14"/>
  <c r="Q299" i="14"/>
  <c r="Q1175" i="14"/>
  <c r="S1175" i="14" s="1"/>
  <c r="R1175" i="14" s="1"/>
  <c r="Q300" i="14"/>
  <c r="Q1176" i="14"/>
  <c r="S1176" i="14" s="1"/>
  <c r="R1176" i="14" s="1"/>
  <c r="Q1177" i="14"/>
  <c r="I1177" i="14" s="1"/>
  <c r="Q1178" i="14"/>
  <c r="S1178" i="14" s="1"/>
  <c r="R1178" i="14" s="1"/>
  <c r="Q301" i="14"/>
  <c r="Q302" i="14"/>
  <c r="Q303" i="14"/>
  <c r="Q304" i="14"/>
  <c r="S304" i="14" s="1"/>
  <c r="R304" i="14" s="1"/>
  <c r="Q305" i="14"/>
  <c r="Q306" i="14"/>
  <c r="Q307" i="14"/>
  <c r="Q308" i="14"/>
  <c r="I308" i="14" s="1"/>
  <c r="Q309" i="14"/>
  <c r="Q310" i="14"/>
  <c r="Q311" i="14"/>
  <c r="Q312" i="14"/>
  <c r="Q313" i="14"/>
  <c r="I313" i="14" s="1"/>
  <c r="Q314" i="14"/>
  <c r="I314" i="14" s="1"/>
  <c r="Q1179" i="14"/>
  <c r="I1179" i="14" s="1"/>
  <c r="Q1180" i="14"/>
  <c r="S1180" i="14" s="1"/>
  <c r="R1180" i="14" s="1"/>
  <c r="Q1181" i="14"/>
  <c r="Q1182" i="14"/>
  <c r="Q1183" i="14"/>
  <c r="Q1184" i="14"/>
  <c r="S1184" i="14" s="1"/>
  <c r="R1184" i="14" s="1"/>
  <c r="Q1185" i="14"/>
  <c r="Q315" i="14"/>
  <c r="S315" i="14" s="1"/>
  <c r="R315" i="14" s="1"/>
  <c r="Q1186" i="14"/>
  <c r="Q316" i="14"/>
  <c r="S316" i="14" s="1"/>
  <c r="R316" i="14" s="1"/>
  <c r="Q317" i="14"/>
  <c r="S317" i="14" s="1"/>
  <c r="R317" i="14" s="1"/>
  <c r="Q318" i="14"/>
  <c r="Q1187" i="14"/>
  <c r="Q1188" i="14"/>
  <c r="I1188" i="14" s="1"/>
  <c r="Q319" i="14"/>
  <c r="Q320" i="14"/>
  <c r="I320" i="14" s="1"/>
  <c r="Q1193" i="14"/>
  <c r="I1193" i="14" s="1"/>
  <c r="Q1194" i="14"/>
  <c r="S1194" i="14" s="1"/>
  <c r="R1194" i="14" s="1"/>
  <c r="Q1195" i="14"/>
  <c r="I1195" i="14" s="1"/>
  <c r="Q1196" i="14"/>
  <c r="Q1197" i="14"/>
  <c r="Q1198" i="14"/>
  <c r="I1198" i="14" s="1"/>
  <c r="Q1199" i="14"/>
  <c r="I1199" i="14" s="1"/>
  <c r="Q321" i="14"/>
  <c r="Q1200" i="14"/>
  <c r="Q322" i="14"/>
  <c r="S322" i="14" s="1"/>
  <c r="R322" i="14" s="1"/>
  <c r="Q1201" i="14"/>
  <c r="S1201" i="14" s="1"/>
  <c r="R1201" i="14" s="1"/>
  <c r="Q1202" i="14"/>
  <c r="Q323" i="14"/>
  <c r="Q324" i="14"/>
  <c r="I324" i="14" s="1"/>
  <c r="Q1189" i="14"/>
  <c r="Q1190" i="14"/>
  <c r="I1190" i="14" s="1"/>
  <c r="Q1191" i="14"/>
  <c r="S1191" i="14" s="1"/>
  <c r="R1191" i="14" s="1"/>
  <c r="Q1192" i="14"/>
  <c r="S1192" i="14" s="1"/>
  <c r="R1192" i="14" s="1"/>
  <c r="Q1203" i="14"/>
  <c r="Q1204" i="14"/>
  <c r="Q1205" i="14"/>
  <c r="Q1206" i="14"/>
  <c r="I1206" i="14" s="1"/>
  <c r="Q1207" i="14"/>
  <c r="Q1208" i="14"/>
  <c r="I1208" i="14" s="1"/>
  <c r="Q1209" i="14"/>
  <c r="I1209" i="14" s="1"/>
  <c r="Q1210" i="14"/>
  <c r="S1210" i="14" s="1"/>
  <c r="R1210" i="14" s="1"/>
  <c r="Q1211" i="14"/>
  <c r="S1211" i="14" s="1"/>
  <c r="R1211" i="14" s="1"/>
  <c r="Q1212" i="14"/>
  <c r="Q1213" i="14"/>
  <c r="Q1214" i="14"/>
  <c r="I1214" i="14" s="1"/>
  <c r="Q1215" i="14"/>
  <c r="Q1216" i="14"/>
  <c r="I1216" i="14" s="1"/>
  <c r="Q1217" i="14"/>
  <c r="Q1218" i="14"/>
  <c r="Q1219" i="14"/>
  <c r="Q1220" i="14"/>
  <c r="Q1221" i="14"/>
  <c r="Q1222" i="14"/>
  <c r="I1222" i="14" s="1"/>
  <c r="Q1223" i="14"/>
  <c r="Q1224" i="14"/>
  <c r="S1224" i="14" s="1"/>
  <c r="R1224" i="14" s="1"/>
  <c r="Q1225" i="14"/>
  <c r="I1225" i="14" s="1"/>
  <c r="Q1226" i="14"/>
  <c r="S1226" i="14" s="1"/>
  <c r="R1226" i="14" s="1"/>
  <c r="Q1227" i="14"/>
  <c r="I1227" i="14" s="1"/>
  <c r="Q1228" i="14"/>
  <c r="Q1229" i="14"/>
  <c r="Q1230" i="14"/>
  <c r="S1230" i="14" s="1"/>
  <c r="R1230" i="14" s="1"/>
  <c r="Q1231" i="14"/>
  <c r="Q1232" i="14"/>
  <c r="I1232" i="14" s="1"/>
  <c r="Q1233" i="14"/>
  <c r="Q1234" i="14"/>
  <c r="I1234" i="14" s="1"/>
  <c r="Q1235" i="14"/>
  <c r="Q1236" i="14"/>
  <c r="Q1237" i="14"/>
  <c r="Q1238" i="14"/>
  <c r="S1238" i="14" s="1"/>
  <c r="R1238" i="14" s="1"/>
  <c r="Q1239" i="14"/>
  <c r="Q1240" i="14"/>
  <c r="S1240" i="14" s="1"/>
  <c r="R1240" i="14" s="1"/>
  <c r="Q1241" i="14"/>
  <c r="Q1242" i="14"/>
  <c r="S1242" i="14" s="1"/>
  <c r="R1242" i="14" s="1"/>
  <c r="Q1243" i="14"/>
  <c r="Q1244" i="14"/>
  <c r="Q1245" i="14"/>
  <c r="Q1246" i="14"/>
  <c r="S1246" i="14" s="1"/>
  <c r="R1246" i="14" s="1"/>
  <c r="Q1247" i="14"/>
  <c r="Q1248" i="14"/>
  <c r="Q1249" i="14"/>
  <c r="Q1250" i="14"/>
  <c r="I1250" i="14" s="1"/>
  <c r="Q1251" i="14"/>
  <c r="S1251" i="14" s="1"/>
  <c r="R1251" i="14" s="1"/>
  <c r="Q1252" i="14"/>
  <c r="Q1253" i="14"/>
  <c r="Q1254" i="14"/>
  <c r="S1254" i="14" s="1"/>
  <c r="R1254" i="14" s="1"/>
  <c r="Q1255" i="14"/>
  <c r="Q1256" i="14"/>
  <c r="S1256" i="14" s="1"/>
  <c r="R1256" i="14" s="1"/>
  <c r="Q1257" i="14"/>
  <c r="S1257" i="14" s="1"/>
  <c r="R1257" i="14" s="1"/>
  <c r="Q1258" i="14"/>
  <c r="S1258" i="14" s="1"/>
  <c r="R1258" i="14" s="1"/>
  <c r="Q1259" i="14"/>
  <c r="Q1260" i="14"/>
  <c r="S1260" i="14" s="1"/>
  <c r="R1260" i="14" s="1"/>
  <c r="Q1261" i="14"/>
  <c r="Q1262" i="14"/>
  <c r="S1262" i="14" s="1"/>
  <c r="R1262" i="14" s="1"/>
  <c r="Q1263" i="14"/>
  <c r="Q1264" i="14"/>
  <c r="I1264" i="14" s="1"/>
  <c r="Q1265" i="14"/>
  <c r="I1265" i="14" s="1"/>
  <c r="Q1266" i="14"/>
  <c r="I1266" i="14" s="1"/>
  <c r="Q1267" i="14"/>
  <c r="Q1268" i="14"/>
  <c r="S1268" i="14" s="1"/>
  <c r="R1268" i="14" s="1"/>
  <c r="Q1269" i="14"/>
  <c r="Q1270" i="14"/>
  <c r="Q1271" i="14"/>
  <c r="I1271" i="14" s="1"/>
  <c r="Q1272" i="14"/>
  <c r="S1272" i="14" s="1"/>
  <c r="R1272" i="14" s="1"/>
  <c r="Q1273" i="14"/>
  <c r="Q1274" i="14"/>
  <c r="S1274" i="14" s="1"/>
  <c r="R1274" i="14" s="1"/>
  <c r="Q1275" i="14"/>
  <c r="S1275" i="14" s="1"/>
  <c r="R1275" i="14" s="1"/>
  <c r="Q1276" i="14"/>
  <c r="Q1277" i="14"/>
  <c r="Q1278" i="14"/>
  <c r="S1278" i="14" s="1"/>
  <c r="R1278" i="14" s="1"/>
  <c r="Q1279" i="14"/>
  <c r="Q1280" i="14"/>
  <c r="Q1281" i="14"/>
  <c r="S1281" i="14" s="1"/>
  <c r="R1281" i="14" s="1"/>
  <c r="Q1282" i="14"/>
  <c r="S1282" i="14" s="1"/>
  <c r="R1282" i="14" s="1"/>
  <c r="Q1283" i="14"/>
  <c r="Q1284" i="14"/>
  <c r="S1284" i="14" s="1"/>
  <c r="R1284" i="14" s="1"/>
  <c r="Q1285" i="14"/>
  <c r="Q1286" i="14"/>
  <c r="I1286" i="14" s="1"/>
  <c r="Q1287" i="14"/>
  <c r="Q1288" i="14"/>
  <c r="I1288" i="14" s="1"/>
  <c r="Q1289" i="14"/>
  <c r="Q1290" i="14"/>
  <c r="I1290" i="14" s="1"/>
  <c r="Q1291" i="14"/>
  <c r="Q1292" i="14"/>
  <c r="Q1293" i="14"/>
  <c r="Q1294" i="14"/>
  <c r="I1294" i="14" s="1"/>
  <c r="Q1295" i="14"/>
  <c r="Q1296" i="14"/>
  <c r="Q1297" i="14"/>
  <c r="Q1298" i="14"/>
  <c r="S1298" i="14" s="1"/>
  <c r="R1298" i="14" s="1"/>
  <c r="Q1299" i="14"/>
  <c r="Q1300" i="14"/>
  <c r="Q1301" i="14"/>
  <c r="Q1302" i="14"/>
  <c r="S1302" i="14" s="1"/>
  <c r="R1302" i="14" s="1"/>
  <c r="Q1303" i="14"/>
  <c r="Q1304" i="14"/>
  <c r="S1304" i="14" s="1"/>
  <c r="R1304" i="14" s="1"/>
  <c r="Q1305" i="14"/>
  <c r="Q1306" i="14"/>
  <c r="S1306" i="14" s="1"/>
  <c r="R1306" i="14" s="1"/>
  <c r="Q1307" i="14"/>
  <c r="I1307" i="14" s="1"/>
  <c r="Q1308" i="14"/>
  <c r="Q1309" i="14"/>
  <c r="Q1310" i="14"/>
  <c r="S1310" i="14" s="1"/>
  <c r="R1310" i="14" s="1"/>
  <c r="Q1311" i="14"/>
  <c r="Q1312" i="14"/>
  <c r="Q1313" i="14"/>
  <c r="S1313" i="14" s="1"/>
  <c r="R1313" i="14" s="1"/>
  <c r="Q1314" i="14"/>
  <c r="I1314" i="14" s="1"/>
  <c r="Q1315" i="14"/>
  <c r="Q331" i="14"/>
  <c r="Q1316" i="14"/>
  <c r="Q1317" i="14"/>
  <c r="S1317" i="14" s="1"/>
  <c r="R1317" i="14" s="1"/>
  <c r="Q1318" i="14"/>
  <c r="I1318" i="14" s="1"/>
  <c r="Q1319" i="14"/>
  <c r="S1319" i="14" s="1"/>
  <c r="R1319" i="14" s="1"/>
  <c r="Q1320" i="14"/>
  <c r="I1320" i="14" s="1"/>
  <c r="Q1321" i="14"/>
  <c r="S1321" i="14" s="1"/>
  <c r="R1321" i="14" s="1"/>
  <c r="Q1322" i="14"/>
  <c r="Q1323" i="14"/>
  <c r="Q1324" i="14"/>
  <c r="Q1325" i="14"/>
  <c r="S1325" i="14" s="1"/>
  <c r="R1325" i="14" s="1"/>
  <c r="Q1326" i="14"/>
  <c r="Q1327" i="14"/>
  <c r="S1327" i="14" s="1"/>
  <c r="R1327" i="14" s="1"/>
  <c r="Q1328" i="14"/>
  <c r="Q1329" i="14"/>
  <c r="I1329" i="14" s="1"/>
  <c r="Q1330" i="14"/>
  <c r="I1330" i="14" s="1"/>
  <c r="Q1331" i="14"/>
  <c r="Q1332" i="14"/>
  <c r="S1332" i="14" s="1"/>
  <c r="R1332" i="14" s="1"/>
  <c r="Q1333" i="14"/>
  <c r="S1333" i="14" s="1"/>
  <c r="R1333" i="14" s="1"/>
  <c r="Q1334" i="14"/>
  <c r="I1334" i="14" s="1"/>
  <c r="Q1335" i="14"/>
  <c r="I1335" i="14" s="1"/>
  <c r="Q1336" i="14"/>
  <c r="Q1337" i="14"/>
  <c r="S1337" i="14" s="1"/>
  <c r="R1337" i="14" s="1"/>
  <c r="Q1338" i="14"/>
  <c r="Q1339" i="14"/>
  <c r="Q1340" i="14"/>
  <c r="I1340" i="14" s="1"/>
  <c r="Q1341" i="14"/>
  <c r="Q1342" i="14"/>
  <c r="Q1343" i="14"/>
  <c r="Q1344" i="14"/>
  <c r="Q1345" i="14"/>
  <c r="I1345" i="14" s="1"/>
  <c r="Q1346" i="14"/>
  <c r="Q1347" i="14"/>
  <c r="Q1348" i="14"/>
  <c r="Q1349" i="14"/>
  <c r="Q1350" i="14"/>
  <c r="Q1351" i="14"/>
  <c r="Q1352" i="14"/>
  <c r="S1352" i="14" s="1"/>
  <c r="R1352" i="14" s="1"/>
  <c r="Q1353" i="14"/>
  <c r="I1353" i="14" s="1"/>
  <c r="Q1354" i="14"/>
  <c r="Q1355" i="14"/>
  <c r="Q1356" i="14"/>
  <c r="Q1357" i="14"/>
  <c r="S1357" i="14" s="1"/>
  <c r="R1357" i="14" s="1"/>
  <c r="Q1358" i="14"/>
  <c r="Q1359" i="14"/>
  <c r="I1359" i="14" s="1"/>
  <c r="Q1362" i="14"/>
  <c r="S1362" i="14" s="1"/>
  <c r="R1362" i="14" s="1"/>
  <c r="Q1363" i="14"/>
  <c r="I1363" i="14" s="1"/>
  <c r="Q1364" i="14"/>
  <c r="Q1365" i="14"/>
  <c r="I1365" i="14" s="1"/>
  <c r="Q1366" i="14"/>
  <c r="Q1367" i="14"/>
  <c r="I1367" i="14" s="1"/>
  <c r="Q1368" i="14"/>
  <c r="I1368" i="14" s="1"/>
  <c r="Q1369" i="14"/>
  <c r="S1369" i="14" s="1"/>
  <c r="R1369" i="14" s="1"/>
  <c r="Q1370" i="14"/>
  <c r="I1370" i="14" s="1"/>
  <c r="Q1371" i="14"/>
  <c r="I1371" i="14" s="1"/>
  <c r="Q1372" i="14"/>
  <c r="I1372" i="14" s="1"/>
  <c r="Q1373" i="14"/>
  <c r="Q1374" i="14"/>
  <c r="Q1375" i="14"/>
  <c r="S1375" i="14" s="1"/>
  <c r="R1375" i="14" s="1"/>
  <c r="Q1376" i="14"/>
  <c r="I1376" i="14" s="1"/>
  <c r="Q1377" i="14"/>
  <c r="I1377" i="14" s="1"/>
  <c r="Q1378" i="14"/>
  <c r="Q1379" i="14"/>
  <c r="S1379" i="14" s="1"/>
  <c r="R1379" i="14" s="1"/>
  <c r="Q1380" i="14"/>
  <c r="Q1381" i="14"/>
  <c r="Q1382" i="14"/>
  <c r="Q1383" i="14"/>
  <c r="S1383" i="14" s="1"/>
  <c r="R1383" i="14" s="1"/>
  <c r="Q1384" i="14"/>
  <c r="Q1385" i="14"/>
  <c r="I1385" i="14" s="1"/>
  <c r="Q1386" i="14"/>
  <c r="I1386" i="14" s="1"/>
  <c r="Q1387" i="14"/>
  <c r="S1387" i="14" s="1"/>
  <c r="R1387" i="14" s="1"/>
  <c r="Q1388" i="14"/>
  <c r="I1388" i="14" s="1"/>
  <c r="Q1389" i="14"/>
  <c r="Q336" i="14"/>
  <c r="Q337" i="14"/>
  <c r="S337" i="14" s="1"/>
  <c r="R337" i="14" s="1"/>
  <c r="Q1390" i="14"/>
  <c r="Q1391" i="14"/>
  <c r="I1391" i="14" s="1"/>
  <c r="Q1392" i="14"/>
  <c r="Q1393" i="14"/>
  <c r="I1393" i="14" s="1"/>
  <c r="Q1394" i="14"/>
  <c r="Q1395" i="14"/>
  <c r="S1395" i="14" s="1"/>
  <c r="R1395" i="14" s="1"/>
  <c r="Q1396" i="14"/>
  <c r="Q1397" i="14"/>
  <c r="S1397" i="14" s="1"/>
  <c r="R1397" i="14" s="1"/>
  <c r="Q1398" i="14"/>
  <c r="Q1399" i="14"/>
  <c r="S1399" i="14" s="1"/>
  <c r="R1399" i="14" s="1"/>
  <c r="Q1400" i="14"/>
  <c r="Q1401" i="14"/>
  <c r="I1401" i="14" s="1"/>
  <c r="Q1402" i="14"/>
  <c r="Q1403" i="14"/>
  <c r="Q1404" i="14"/>
  <c r="Q1405" i="14"/>
  <c r="S1405" i="14" s="1"/>
  <c r="R1405" i="14" s="1"/>
  <c r="Q1406" i="14"/>
  <c r="I1406" i="14" s="1"/>
  <c r="Q1407" i="14"/>
  <c r="I1407" i="14" s="1"/>
  <c r="Q1408" i="14"/>
  <c r="Q1409" i="14"/>
  <c r="S1409" i="14" s="1"/>
  <c r="R1409" i="14" s="1"/>
  <c r="Q1410" i="14"/>
  <c r="Q1411" i="14"/>
  <c r="Q1412" i="14"/>
  <c r="I1412" i="14" s="1"/>
  <c r="Q1413" i="14"/>
  <c r="S1413" i="14" s="1"/>
  <c r="R1413" i="14" s="1"/>
  <c r="Q1414" i="14"/>
  <c r="I1414" i="14" s="1"/>
  <c r="Q1415" i="14"/>
  <c r="S1415" i="14" s="1"/>
  <c r="R1415" i="14" s="1"/>
  <c r="Q1416" i="14"/>
  <c r="Q338" i="14"/>
  <c r="I338" i="14" s="1"/>
  <c r="Q339" i="14"/>
  <c r="Q1417" i="14"/>
  <c r="S1417" i="14" s="1"/>
  <c r="R1417" i="14" s="1"/>
  <c r="Q1418" i="14"/>
  <c r="I1418" i="14" s="1"/>
  <c r="Q1419" i="14"/>
  <c r="S1419" i="14" s="1"/>
  <c r="R1419" i="14" s="1"/>
  <c r="Q1420" i="14"/>
  <c r="I1420" i="14" s="1"/>
  <c r="Q340" i="14"/>
  <c r="I340" i="14" s="1"/>
  <c r="Q341" i="14"/>
  <c r="Q1421" i="14"/>
  <c r="I1421" i="14" s="1"/>
  <c r="Q1422" i="14"/>
  <c r="Q1423" i="14"/>
  <c r="Q1424" i="14"/>
  <c r="Q1425" i="14"/>
  <c r="S1425" i="14" s="1"/>
  <c r="R1425" i="14" s="1"/>
  <c r="Q1426" i="14"/>
  <c r="Q1427" i="14"/>
  <c r="I1427" i="14" s="1"/>
  <c r="Q1428" i="14"/>
  <c r="S1428" i="14" s="1"/>
  <c r="R1428" i="14" s="1"/>
  <c r="Q1429" i="14"/>
  <c r="S1429" i="14" s="1"/>
  <c r="R1429" i="14" s="1"/>
  <c r="Q1430" i="14"/>
  <c r="Q1431" i="14"/>
  <c r="I1431" i="14" s="1"/>
  <c r="Q1432" i="14"/>
  <c r="Q1433" i="14"/>
  <c r="S1433" i="14" s="1"/>
  <c r="R1433" i="14" s="1"/>
  <c r="Q1434" i="14"/>
  <c r="Q1435" i="14"/>
  <c r="I1435" i="14" s="1"/>
  <c r="Q1436" i="14"/>
  <c r="I1436" i="14" s="1"/>
  <c r="Q1437" i="14"/>
  <c r="S1437" i="14" s="1"/>
  <c r="R1437" i="14" s="1"/>
  <c r="Q1438" i="14"/>
  <c r="Q1439" i="14"/>
  <c r="Q1440" i="14"/>
  <c r="Q1441" i="14"/>
  <c r="Q1443" i="14"/>
  <c r="I1443" i="14" s="1"/>
  <c r="Q1445" i="14"/>
  <c r="Q1446" i="14"/>
  <c r="I1446" i="14" s="1"/>
  <c r="Q1448" i="14"/>
  <c r="I1448" i="14" s="1"/>
  <c r="Q1449" i="14"/>
  <c r="Q1451" i="14"/>
  <c r="Q1452" i="14"/>
  <c r="Q1453" i="14"/>
  <c r="S1453" i="14" s="1"/>
  <c r="R1453" i="14" s="1"/>
  <c r="Q1454" i="14"/>
  <c r="Q1455" i="14"/>
  <c r="S1455" i="14" s="1"/>
  <c r="R1455" i="14" s="1"/>
  <c r="Q1456" i="14"/>
  <c r="Q1460" i="14"/>
  <c r="S1460" i="14" s="1"/>
  <c r="R1460" i="14" s="1"/>
  <c r="Q350" i="14"/>
  <c r="S350" i="14" s="1"/>
  <c r="R350" i="14" s="1"/>
  <c r="Q351" i="14"/>
  <c r="Q1461" i="14"/>
  <c r="Q1462" i="14"/>
  <c r="I1462" i="14" s="1"/>
  <c r="Q1464" i="14"/>
  <c r="I1464" i="14" s="1"/>
  <c r="Q1465" i="14"/>
  <c r="Q1467" i="14"/>
  <c r="Q1468" i="14"/>
  <c r="S1468" i="14" s="1"/>
  <c r="R1468" i="14" s="1"/>
  <c r="Q1469" i="14"/>
  <c r="Q1471" i="14"/>
  <c r="Q1472" i="14"/>
  <c r="Q1473" i="14"/>
  <c r="S1473" i="14" s="1"/>
  <c r="R1473" i="14" s="1"/>
  <c r="Q1475" i="14"/>
  <c r="Q1476" i="14"/>
  <c r="S1476" i="14" s="1"/>
  <c r="R1476" i="14" s="1"/>
  <c r="Q1477" i="14"/>
  <c r="Q1478" i="14"/>
  <c r="S1478" i="14" s="1"/>
  <c r="R1478" i="14" s="1"/>
  <c r="Q1479" i="14"/>
  <c r="S1479" i="14" s="1"/>
  <c r="R1479" i="14" s="1"/>
  <c r="Q1480" i="14"/>
  <c r="Q1481" i="14"/>
  <c r="Q1482" i="14"/>
  <c r="S1482" i="14" s="1"/>
  <c r="R1482" i="14" s="1"/>
  <c r="Q358" i="14"/>
  <c r="I358" i="14" s="1"/>
  <c r="Q359" i="14"/>
  <c r="Q1483" i="14"/>
  <c r="Q1484" i="14"/>
  <c r="I1484" i="14" s="1"/>
  <c r="Q1485" i="14"/>
  <c r="Q1486" i="14"/>
  <c r="Q1487" i="14"/>
  <c r="Q1488" i="14"/>
  <c r="S1488" i="14" s="1"/>
  <c r="R1488" i="14" s="1"/>
  <c r="Q1489" i="14"/>
  <c r="Q1490" i="14"/>
  <c r="S1490" i="14" s="1"/>
  <c r="R1490" i="14" s="1"/>
  <c r="Q1491" i="14"/>
  <c r="S1491" i="14" s="1"/>
  <c r="R1491" i="14" s="1"/>
  <c r="Q1492" i="14"/>
  <c r="S1492" i="14" s="1"/>
  <c r="R1492" i="14" s="1"/>
  <c r="Q1494" i="14"/>
  <c r="I1494" i="14" s="1"/>
  <c r="Q1495" i="14"/>
  <c r="Q1496" i="14"/>
  <c r="Q1497" i="14"/>
  <c r="S1497" i="14" s="1"/>
  <c r="R1497" i="14" s="1"/>
  <c r="Q1500" i="14"/>
  <c r="Q1501" i="14"/>
  <c r="I1501" i="14" s="1"/>
  <c r="Q1502" i="14"/>
  <c r="I1502" i="14" s="1"/>
  <c r="Q1503" i="14"/>
  <c r="I1503" i="14" s="1"/>
  <c r="Q370" i="14"/>
  <c r="Q371" i="14"/>
  <c r="Q1505" i="14"/>
  <c r="Q1506" i="14"/>
  <c r="S1506" i="14" s="1"/>
  <c r="R1506" i="14" s="1"/>
  <c r="Q1507" i="14"/>
  <c r="Q1508" i="14"/>
  <c r="I1508" i="14" s="1"/>
  <c r="Q1512" i="14"/>
  <c r="I1512" i="14" s="1"/>
  <c r="Q1513" i="14"/>
  <c r="I1513" i="14" s="1"/>
  <c r="Q1514" i="14"/>
  <c r="Q376" i="14"/>
  <c r="Q377" i="14"/>
  <c r="Q378" i="14"/>
  <c r="I378" i="14" s="1"/>
  <c r="Q1515" i="14"/>
  <c r="Q379" i="14"/>
  <c r="Q1516" i="14"/>
  <c r="Q380" i="14"/>
  <c r="S380" i="14" s="1"/>
  <c r="R380" i="14" s="1"/>
  <c r="Q381" i="14"/>
  <c r="Q382" i="14"/>
  <c r="Q1517" i="14"/>
  <c r="Q383" i="14"/>
  <c r="I383" i="14" s="1"/>
  <c r="Q1518" i="14"/>
  <c r="Q384" i="14"/>
  <c r="Q385" i="14"/>
  <c r="Q386" i="14"/>
  <c r="S386" i="14" s="1"/>
  <c r="R386" i="14" s="1"/>
  <c r="Q387" i="14"/>
  <c r="Q1519" i="14"/>
  <c r="Q1520" i="14"/>
  <c r="Q1521" i="14"/>
  <c r="S1521" i="14" s="1"/>
  <c r="R1521" i="14" s="1"/>
  <c r="Q1522" i="14"/>
  <c r="I1522" i="14" s="1"/>
  <c r="Q1523" i="14"/>
  <c r="Q1524" i="14"/>
  <c r="S1524" i="14" s="1"/>
  <c r="R1524" i="14" s="1"/>
  <c r="Q1525" i="14"/>
  <c r="I1525" i="14" s="1"/>
  <c r="Q1526" i="14"/>
  <c r="Q1527" i="14"/>
  <c r="Q1528" i="14"/>
  <c r="Q1529" i="14"/>
  <c r="S1529" i="14" s="1"/>
  <c r="R1529" i="14" s="1"/>
  <c r="Q1530" i="14"/>
  <c r="Q1531" i="14"/>
  <c r="Q1532" i="14"/>
  <c r="S1532" i="14" s="1"/>
  <c r="R1532" i="14" s="1"/>
  <c r="Q1533" i="14"/>
  <c r="I1533" i="14" s="1"/>
  <c r="Q1534" i="14"/>
  <c r="Q394" i="14"/>
  <c r="Q395" i="14"/>
  <c r="Q1535" i="14"/>
  <c r="S1535" i="14" s="1"/>
  <c r="R1535" i="14" s="1"/>
  <c r="Q1536" i="14"/>
  <c r="Q1537" i="14"/>
  <c r="S1537" i="14" s="1"/>
  <c r="R1537" i="14" s="1"/>
  <c r="Q1538" i="14"/>
  <c r="I1538" i="14" s="1"/>
  <c r="Q1539" i="14"/>
  <c r="S1539" i="14" s="1"/>
  <c r="R1539" i="14" s="1"/>
  <c r="Q1540" i="14"/>
  <c r="Q398" i="14"/>
  <c r="Q399" i="14"/>
  <c r="Q1541" i="14"/>
  <c r="S1541" i="14" s="1"/>
  <c r="R1541" i="14" s="1"/>
  <c r="Q1542" i="14"/>
  <c r="Q1543" i="14"/>
  <c r="Q1544" i="14"/>
  <c r="I1544" i="14" s="1"/>
  <c r="Q1545" i="14"/>
  <c r="S1545" i="14" s="1"/>
  <c r="R1545" i="14" s="1"/>
  <c r="Q1546" i="14"/>
  <c r="I1546" i="14" s="1"/>
  <c r="Q1547" i="14"/>
  <c r="Q1548" i="14"/>
  <c r="Q400" i="14"/>
  <c r="I400" i="14" s="1"/>
  <c r="Q401" i="14"/>
  <c r="Q1549" i="14"/>
  <c r="Q402" i="14"/>
  <c r="Q1550" i="14"/>
  <c r="I1550" i="14" s="1"/>
  <c r="Q403" i="14"/>
  <c r="Q1551" i="14"/>
  <c r="I1551" i="14" s="1"/>
  <c r="Q1552" i="14"/>
  <c r="Q404" i="14"/>
  <c r="I404" i="14" s="1"/>
  <c r="Q405" i="14"/>
  <c r="Q1553" i="14"/>
  <c r="Q1554" i="14"/>
  <c r="Q1555" i="14"/>
  <c r="I1555" i="14" s="1"/>
  <c r="Q1556" i="14"/>
  <c r="Q1557" i="14"/>
  <c r="Q1558" i="14"/>
  <c r="Q1559" i="14"/>
  <c r="S1559" i="14" s="1"/>
  <c r="R1559" i="14" s="1"/>
  <c r="Q1560" i="14"/>
  <c r="I1560" i="14" s="1"/>
  <c r="Q1561" i="14"/>
  <c r="I1561" i="14" s="1"/>
  <c r="Q1562" i="14"/>
  <c r="S1562" i="14" s="1"/>
  <c r="R1562" i="14" s="1"/>
  <c r="Q1563" i="14"/>
  <c r="S1563" i="14" s="1"/>
  <c r="R1563" i="14" s="1"/>
  <c r="Q1564" i="14"/>
  <c r="S1564" i="14" s="1"/>
  <c r="R1564" i="14" s="1"/>
  <c r="Q1565" i="14"/>
  <c r="Q1566" i="14"/>
  <c r="S1566" i="14" s="1"/>
  <c r="R1566" i="14" s="1"/>
  <c r="Q1567" i="14"/>
  <c r="I1567" i="14" s="1"/>
  <c r="Q1568" i="14"/>
  <c r="Q1569" i="14"/>
  <c r="Q1570" i="14"/>
  <c r="Q1573" i="14"/>
  <c r="I1573" i="14" s="1"/>
  <c r="Q1574" i="14"/>
  <c r="Q1575" i="14"/>
  <c r="S1575" i="14" s="1"/>
  <c r="R1575" i="14" s="1"/>
  <c r="Q1576" i="14"/>
  <c r="Q1579" i="14"/>
  <c r="I1579" i="14" s="1"/>
  <c r="Q1580" i="14"/>
  <c r="Q416" i="14"/>
  <c r="Q417" i="14"/>
  <c r="S417" i="14" s="1"/>
  <c r="R417" i="14" s="1"/>
  <c r="Q1586" i="14"/>
  <c r="S1586" i="14" s="1"/>
  <c r="R1586" i="14" s="1"/>
  <c r="Q1587" i="14"/>
  <c r="Q1588" i="14"/>
  <c r="S1588" i="14" s="1"/>
  <c r="R1588" i="14" s="1"/>
  <c r="Q1589" i="14"/>
  <c r="Q1590" i="14"/>
  <c r="S1590" i="14" s="1"/>
  <c r="R1590" i="14" s="1"/>
  <c r="Q1591" i="14"/>
  <c r="Q1592" i="14"/>
  <c r="Q1593" i="14"/>
  <c r="S1593" i="14" s="1"/>
  <c r="R1593" i="14" s="1"/>
  <c r="Q1594" i="14"/>
  <c r="Q1595" i="14"/>
  <c r="Q1596" i="14"/>
  <c r="Q1597" i="14"/>
  <c r="Q1598" i="14"/>
  <c r="S1598" i="14" s="1"/>
  <c r="R1598" i="14" s="1"/>
  <c r="Q1599" i="14"/>
  <c r="Q1602" i="14"/>
  <c r="I1602" i="14" s="1"/>
  <c r="Q1603" i="14"/>
  <c r="I1603" i="14" s="1"/>
  <c r="Q1604" i="14"/>
  <c r="Q1605" i="14"/>
  <c r="Q1606" i="14"/>
  <c r="I1606" i="14" s="1"/>
  <c r="Q1607" i="14"/>
  <c r="Q1610" i="14"/>
  <c r="S1610" i="14" s="1"/>
  <c r="R1610" i="14" s="1"/>
  <c r="Q1611" i="14"/>
  <c r="I1611" i="14" s="1"/>
  <c r="Q425" i="14"/>
  <c r="Q426" i="14"/>
  <c r="S426" i="14" s="1"/>
  <c r="R426" i="14" s="1"/>
  <c r="Q427" i="14"/>
  <c r="S427" i="14" s="1"/>
  <c r="R427" i="14" s="1"/>
  <c r="Q1612" i="14"/>
  <c r="Q428" i="14"/>
  <c r="Q429" i="14"/>
  <c r="Q430" i="14"/>
  <c r="I430" i="14" s="1"/>
  <c r="Q431" i="14"/>
  <c r="Q432" i="14"/>
  <c r="S432" i="14" s="1"/>
  <c r="R432" i="14" s="1"/>
  <c r="Q1613" i="14"/>
  <c r="S1613" i="14" s="1"/>
  <c r="R1613" i="14" s="1"/>
  <c r="Q433" i="14"/>
  <c r="I433" i="14" s="1"/>
  <c r="Q434" i="14"/>
  <c r="I434" i="14" s="1"/>
  <c r="Q435" i="14"/>
  <c r="I435" i="14" s="1"/>
  <c r="Q436" i="14"/>
  <c r="Q437" i="14"/>
  <c r="I437" i="14" s="1"/>
  <c r="Q438" i="14"/>
  <c r="Q439" i="14"/>
  <c r="Q1614" i="14"/>
  <c r="Q1615" i="14"/>
  <c r="S1615" i="14" s="1"/>
  <c r="R1615" i="14" s="1"/>
  <c r="Q1616" i="14"/>
  <c r="Q1617" i="14"/>
  <c r="Q1618" i="14"/>
  <c r="Q1621" i="14"/>
  <c r="S1621" i="14" s="1"/>
  <c r="R1621" i="14" s="1"/>
  <c r="Q1622" i="14"/>
  <c r="Q1623" i="14"/>
  <c r="Q1624" i="14"/>
  <c r="I1624" i="14" s="1"/>
  <c r="Q448" i="14"/>
  <c r="I448" i="14" s="1"/>
  <c r="Q449" i="14"/>
  <c r="Q1625" i="14"/>
  <c r="Q1626" i="14"/>
  <c r="Q450" i="14"/>
  <c r="I450" i="14" s="1"/>
  <c r="Q451" i="14"/>
  <c r="Q1627" i="14"/>
  <c r="Q1628" i="14"/>
  <c r="Q1629" i="14"/>
  <c r="I1629" i="14" s="1"/>
  <c r="Q1630" i="14"/>
  <c r="I1630" i="14" s="1"/>
  <c r="Q1631" i="14"/>
  <c r="Q1632" i="14"/>
  <c r="Q1633" i="14"/>
  <c r="I1633" i="14" s="1"/>
  <c r="Q1634" i="14"/>
  <c r="Q456" i="14"/>
  <c r="S456" i="14" s="1"/>
  <c r="R456" i="14" s="1"/>
  <c r="Q457" i="14"/>
  <c r="I457" i="14" s="1"/>
  <c r="Q1635" i="14"/>
  <c r="I1635" i="14" s="1"/>
  <c r="Q1636" i="14"/>
  <c r="Q1637" i="14"/>
  <c r="Q1638" i="14"/>
  <c r="S1638" i="14" s="1"/>
  <c r="R1638" i="14" s="1"/>
  <c r="Q1639" i="14"/>
  <c r="I1639" i="14" s="1"/>
  <c r="Q1640" i="14"/>
  <c r="Q1641" i="14"/>
  <c r="Q1642" i="14"/>
  <c r="I1642" i="14" s="1"/>
  <c r="Q1643" i="14"/>
  <c r="S1643" i="14" s="1"/>
  <c r="R1643" i="14" s="1"/>
  <c r="Q1644" i="14"/>
  <c r="Q476" i="14"/>
  <c r="Q477" i="14"/>
  <c r="Q1645" i="14"/>
  <c r="I1645" i="14" s="1"/>
  <c r="Q1646" i="14"/>
  <c r="Q1647" i="14"/>
  <c r="Q1648" i="14"/>
  <c r="S1648" i="14" s="1"/>
  <c r="R1648" i="14" s="1"/>
  <c r="Q1649" i="14"/>
  <c r="Q1650" i="14"/>
  <c r="S1650" i="14" s="1"/>
  <c r="R1650" i="14" s="1"/>
  <c r="Q1651" i="14"/>
  <c r="I1651" i="14" s="1"/>
  <c r="Q1652" i="14"/>
  <c r="Q1653" i="14"/>
  <c r="S1653" i="14" s="1"/>
  <c r="R1653" i="14" s="1"/>
  <c r="Q1654" i="14"/>
  <c r="Q482" i="14"/>
  <c r="Q483" i="14"/>
  <c r="Q1655" i="14"/>
  <c r="I1655" i="14" s="1"/>
  <c r="Q1656" i="14"/>
  <c r="Q1657" i="14"/>
  <c r="Q1658" i="14"/>
  <c r="Q1659" i="14"/>
  <c r="I1659" i="14" s="1"/>
  <c r="Q1660" i="14"/>
  <c r="Q1661" i="14"/>
  <c r="Q1662" i="14"/>
  <c r="S1662" i="14" s="1"/>
  <c r="R1662" i="14" s="1"/>
  <c r="Q1663" i="14"/>
  <c r="I1663" i="14" s="1"/>
  <c r="Q1664" i="14"/>
  <c r="I1664" i="14" s="1"/>
  <c r="Q1665" i="14"/>
  <c r="Q1666" i="14"/>
  <c r="I1666" i="14" s="1"/>
  <c r="Q1667" i="14"/>
  <c r="I1667" i="14" s="1"/>
  <c r="Q1668" i="14"/>
  <c r="S1668" i="14" s="1"/>
  <c r="R1668" i="14" s="1"/>
  <c r="Q1669" i="14"/>
  <c r="I1669" i="14" s="1"/>
  <c r="Q1670" i="14"/>
  <c r="I1670" i="14" s="1"/>
  <c r="Q1671" i="14"/>
  <c r="I1671" i="14" s="1"/>
  <c r="Q1672" i="14"/>
  <c r="Q1673" i="14"/>
  <c r="Q1674" i="14"/>
  <c r="Q1675" i="14"/>
  <c r="I1675" i="14" s="1"/>
  <c r="Q1676" i="14"/>
  <c r="Q1677" i="14"/>
  <c r="S1677" i="14" s="1"/>
  <c r="R1677" i="14" s="1"/>
  <c r="Q1678" i="14"/>
  <c r="Q1679" i="14"/>
  <c r="Q1680" i="14"/>
  <c r="Q1681" i="14"/>
  <c r="I1681" i="14" s="1"/>
  <c r="Q1682" i="14"/>
  <c r="Q1683" i="14"/>
  <c r="Q1684" i="14"/>
  <c r="Q1685" i="14"/>
  <c r="Q1686" i="14"/>
  <c r="I1686" i="14" s="1"/>
  <c r="Q1687" i="14"/>
  <c r="I1687" i="14" s="1"/>
  <c r="Q1688" i="14"/>
  <c r="Q1689" i="14"/>
  <c r="Q1690" i="14"/>
  <c r="Q1691" i="14"/>
  <c r="I1691" i="14" s="1"/>
  <c r="Q1692" i="14"/>
  <c r="Q1693" i="14"/>
  <c r="S1693" i="14" s="1"/>
  <c r="R1693" i="14" s="1"/>
  <c r="Q1694" i="14"/>
  <c r="Q1695" i="14"/>
  <c r="I1695" i="14" s="1"/>
  <c r="Q1696" i="14"/>
  <c r="Q1699" i="14"/>
  <c r="Q1700" i="14"/>
  <c r="Q1701" i="14"/>
  <c r="S1701" i="14" s="1"/>
  <c r="R1701" i="14" s="1"/>
  <c r="Q1702" i="14"/>
  <c r="I1702" i="14" s="1"/>
  <c r="Q1705" i="14"/>
  <c r="Q1706" i="14"/>
  <c r="Q1707" i="14"/>
  <c r="I1707" i="14" s="1"/>
  <c r="Q1708" i="14"/>
  <c r="Q1709" i="14"/>
  <c r="Q1710" i="14"/>
  <c r="Q1711" i="14"/>
  <c r="Q1712" i="14"/>
  <c r="Q1713" i="14"/>
  <c r="Q1714" i="14"/>
  <c r="I1714" i="14" s="1"/>
  <c r="Q490" i="14"/>
  <c r="S490" i="14" s="1"/>
  <c r="R490" i="14" s="1"/>
  <c r="Q491" i="14"/>
  <c r="Q1717" i="14"/>
  <c r="Q1718" i="14"/>
  <c r="Q1719" i="14"/>
  <c r="I1719" i="14" s="1"/>
  <c r="Q1720" i="14"/>
  <c r="Q1721" i="14"/>
  <c r="Q1722" i="14"/>
  <c r="I1722" i="14" s="1"/>
  <c r="Q1723" i="14"/>
  <c r="I1723" i="14" s="1"/>
  <c r="Q1724" i="14"/>
  <c r="Q1725" i="14"/>
  <c r="I1725" i="14" s="1"/>
  <c r="Q1726" i="14"/>
  <c r="Q1729" i="14"/>
  <c r="S1729" i="14" s="1"/>
  <c r="R1729" i="14" s="1"/>
  <c r="Q1730" i="14"/>
  <c r="Q1733" i="14"/>
  <c r="Q1734" i="14"/>
  <c r="I1734" i="14" s="1"/>
  <c r="Q1735" i="14"/>
  <c r="S1735" i="14" s="1"/>
  <c r="R1735" i="14" s="1"/>
  <c r="Q1736" i="14"/>
  <c r="Q1737" i="14"/>
  <c r="Q1738" i="14"/>
  <c r="Q492" i="14"/>
  <c r="S492" i="14" s="1"/>
  <c r="R492" i="14" s="1"/>
  <c r="Q493" i="14"/>
  <c r="Q1739" i="14"/>
  <c r="I1739" i="14" s="1"/>
  <c r="Q1740" i="14"/>
  <c r="S1740" i="14" s="1"/>
  <c r="R1740" i="14" s="1"/>
  <c r="Q1741" i="14"/>
  <c r="S1741" i="14" s="1"/>
  <c r="R1741" i="14" s="1"/>
  <c r="Q1742" i="14"/>
  <c r="I1742" i="14" s="1"/>
  <c r="Q1743" i="14"/>
  <c r="Q1744" i="14"/>
  <c r="Q1745" i="14"/>
  <c r="Q1746" i="14"/>
  <c r="Q1747" i="14"/>
  <c r="Q1748" i="14"/>
  <c r="I1748" i="14" s="1"/>
  <c r="Q1749" i="14"/>
  <c r="S1749" i="14" s="1"/>
  <c r="R1749" i="14" s="1"/>
  <c r="Q1750" i="14"/>
  <c r="Q1751" i="14"/>
  <c r="Q1752" i="14"/>
  <c r="Q1753" i="14"/>
  <c r="S1753" i="14" s="1"/>
  <c r="R1753" i="14" s="1"/>
  <c r="Q1754" i="14"/>
  <c r="Q1755" i="14"/>
  <c r="Q1756" i="14"/>
  <c r="I1756" i="14" s="1"/>
  <c r="Q1757" i="14"/>
  <c r="S1757" i="14" s="1"/>
  <c r="R1757" i="14" s="1"/>
  <c r="Q1758" i="14"/>
  <c r="Q1759" i="14"/>
  <c r="I1759" i="14" s="1"/>
  <c r="Q1760" i="14"/>
  <c r="Q1761" i="14"/>
  <c r="I1761" i="14" s="1"/>
  <c r="Q1762" i="14"/>
  <c r="Q1763" i="14"/>
  <c r="Q1764" i="14"/>
  <c r="S1764" i="14" s="1"/>
  <c r="R1764" i="14" s="1"/>
  <c r="Q1765" i="14"/>
  <c r="I1765" i="14" s="1"/>
  <c r="Q1766" i="14"/>
  <c r="Q1767" i="14"/>
  <c r="Q1768" i="14"/>
  <c r="Q1769" i="14"/>
  <c r="S1769" i="14" s="1"/>
  <c r="R1769" i="14" s="1"/>
  <c r="Q1770" i="14"/>
  <c r="Q1771" i="14"/>
  <c r="S1771" i="14" s="1"/>
  <c r="R1771" i="14" s="1"/>
  <c r="Q1772" i="14"/>
  <c r="Q1773" i="14"/>
  <c r="I1773" i="14" s="1"/>
  <c r="Q1774" i="14"/>
  <c r="Q1775" i="14"/>
  <c r="S1775" i="14" s="1"/>
  <c r="R1775" i="14" s="1"/>
  <c r="Q1776" i="14"/>
  <c r="Q1777" i="14"/>
  <c r="S1777" i="14" s="1"/>
  <c r="R1777" i="14" s="1"/>
  <c r="Q1778" i="14"/>
  <c r="I1778" i="14" s="1"/>
  <c r="Q1779" i="14"/>
  <c r="I1779" i="14" s="1"/>
  <c r="Q1780" i="14"/>
  <c r="I1780" i="14" s="1"/>
  <c r="Q1785" i="14"/>
  <c r="S1785" i="14" s="1"/>
  <c r="R1785" i="14" s="1"/>
  <c r="Q1786" i="14"/>
  <c r="Q1793" i="14"/>
  <c r="Q1794" i="14"/>
  <c r="Q1795" i="14"/>
  <c r="S1795" i="14" s="1"/>
  <c r="R1795" i="14" s="1"/>
  <c r="Q1796" i="14"/>
  <c r="S1796" i="14" s="1"/>
  <c r="R1796" i="14" s="1"/>
  <c r="Q1801" i="14"/>
  <c r="S1801" i="14" s="1"/>
  <c r="R1801" i="14" s="1"/>
  <c r="Q1802" i="14"/>
  <c r="Q1805" i="14"/>
  <c r="S1805" i="14" s="1"/>
  <c r="R1805" i="14" s="1"/>
  <c r="Q1806" i="14"/>
  <c r="Q496" i="14"/>
  <c r="Q497" i="14"/>
  <c r="Q1807" i="14"/>
  <c r="Q1808" i="14"/>
  <c r="I1808" i="14" s="1"/>
  <c r="Q1813" i="14"/>
  <c r="Q1814" i="14"/>
  <c r="I1814" i="14" s="1"/>
  <c r="Q1819" i="14"/>
  <c r="S1819" i="14" s="1"/>
  <c r="R1819" i="14" s="1"/>
  <c r="Q1820" i="14"/>
  <c r="Q1821" i="14"/>
  <c r="I1821" i="14" s="1"/>
  <c r="Q1822" i="14"/>
  <c r="Q1827" i="14"/>
  <c r="S1827" i="14" s="1"/>
  <c r="R1827" i="14" s="1"/>
  <c r="Q1828" i="14"/>
  <c r="I1828" i="14" s="1"/>
  <c r="Q1833" i="14"/>
  <c r="S1833" i="14" s="1"/>
  <c r="R1833" i="14" s="1"/>
  <c r="Q1834" i="14"/>
  <c r="I1834" i="14" s="1"/>
  <c r="Q502" i="14"/>
  <c r="I502" i="14" s="1"/>
  <c r="Q503" i="14"/>
  <c r="I503" i="14" s="1"/>
  <c r="Q1835" i="14"/>
  <c r="Q1836" i="14"/>
  <c r="Q1837" i="14"/>
  <c r="Q1838" i="14"/>
  <c r="Q1839" i="14"/>
  <c r="S1839" i="14" s="1"/>
  <c r="R1839" i="14" s="1"/>
  <c r="Q1840" i="14"/>
  <c r="I1840" i="14" s="1"/>
  <c r="Q1841" i="14"/>
  <c r="S1841" i="14" s="1"/>
  <c r="R1841" i="14" s="1"/>
  <c r="Q1842" i="14"/>
  <c r="Q1843" i="14"/>
  <c r="Q1844" i="14"/>
  <c r="Q1845" i="14"/>
  <c r="S1845" i="14" s="1"/>
  <c r="R1845" i="14" s="1"/>
  <c r="Q1846" i="14"/>
  <c r="Q1847" i="14"/>
  <c r="S1847" i="14" s="1"/>
  <c r="R1847" i="14" s="1"/>
  <c r="Q1848" i="14"/>
  <c r="S1848" i="14" s="1"/>
  <c r="R1848" i="14" s="1"/>
  <c r="Q1849" i="14"/>
  <c r="Q1850" i="14"/>
  <c r="I1850" i="14" s="1"/>
  <c r="Q1851" i="14"/>
  <c r="I1851" i="14" s="1"/>
  <c r="Q1852" i="14"/>
  <c r="Q1853" i="14"/>
  <c r="I1853" i="14" s="1"/>
  <c r="Q1854" i="14"/>
  <c r="Q1855" i="14"/>
  <c r="S1855" i="14" s="1"/>
  <c r="R1855" i="14" s="1"/>
  <c r="Q1856" i="14"/>
  <c r="Q1857" i="14"/>
  <c r="I1857" i="14" s="1"/>
  <c r="Q1858" i="14"/>
  <c r="Q1859" i="14"/>
  <c r="Q1860" i="14"/>
  <c r="Q1861" i="14"/>
  <c r="I1861" i="14" s="1"/>
  <c r="Q1862" i="14"/>
  <c r="Q1863" i="14"/>
  <c r="Q1864" i="14"/>
  <c r="Q1865" i="14"/>
  <c r="I1865" i="14" s="1"/>
  <c r="Q1866" i="14"/>
  <c r="Q1867" i="14"/>
  <c r="I1867" i="14" s="1"/>
  <c r="Q1868" i="14"/>
  <c r="Q1869" i="14"/>
  <c r="S1869" i="14" s="1"/>
  <c r="R1869" i="14" s="1"/>
  <c r="Q1870" i="14"/>
  <c r="Q1871" i="14"/>
  <c r="Q1872" i="14"/>
  <c r="I1872" i="14" s="1"/>
  <c r="Q512" i="14"/>
  <c r="I512" i="14" s="1"/>
  <c r="Q513" i="14"/>
  <c r="Q1873" i="14"/>
  <c r="Q1874" i="14"/>
  <c r="Q1875" i="14"/>
  <c r="S1875" i="14" s="1"/>
  <c r="R1875" i="14" s="1"/>
  <c r="Q1876" i="14"/>
  <c r="I1876" i="14" s="1"/>
  <c r="Q1877" i="14"/>
  <c r="S1877" i="14" s="1"/>
  <c r="R1877" i="14" s="1"/>
  <c r="Q1878" i="14"/>
  <c r="Q1879" i="14"/>
  <c r="S1879" i="14" s="1"/>
  <c r="R1879" i="14" s="1"/>
  <c r="Q1880" i="14"/>
  <c r="Q1881" i="14"/>
  <c r="Q1882" i="14"/>
  <c r="Q1883" i="14"/>
  <c r="S1883" i="14" s="1"/>
  <c r="R1883" i="14" s="1"/>
  <c r="Q1884" i="14"/>
  <c r="Q519" i="14"/>
  <c r="Q520" i="14"/>
  <c r="Q1885" i="14"/>
  <c r="S1885" i="14" s="1"/>
  <c r="R1885" i="14" s="1"/>
  <c r="Q1886" i="14"/>
  <c r="Q1887" i="14"/>
  <c r="I1887" i="14" s="1"/>
  <c r="Q1888" i="14"/>
  <c r="I1888" i="14" s="1"/>
  <c r="Q1889" i="14"/>
  <c r="Q1890" i="14"/>
  <c r="I1890" i="14" s="1"/>
  <c r="Q1891" i="14"/>
  <c r="I1891" i="14" s="1"/>
  <c r="Q1892" i="14"/>
  <c r="Q1893" i="14"/>
  <c r="Q1894" i="14"/>
  <c r="Q1897" i="14"/>
  <c r="Q1898" i="14"/>
  <c r="Q525" i="14"/>
  <c r="S525" i="14" s="1"/>
  <c r="R525" i="14" s="1"/>
  <c r="Q526" i="14"/>
  <c r="I526" i="14" s="1"/>
  <c r="Q1902" i="14"/>
  <c r="Q1903" i="14"/>
  <c r="I1903" i="14" s="1"/>
  <c r="Q1904" i="14"/>
  <c r="I1904" i="14" s="1"/>
  <c r="Q1905" i="14"/>
  <c r="Q1906" i="14"/>
  <c r="Q1907" i="14"/>
  <c r="Q1908" i="14"/>
  <c r="I1908" i="14" s="1"/>
  <c r="Q1909" i="14"/>
  <c r="Q1910" i="14"/>
  <c r="S1910" i="14" s="1"/>
  <c r="R1910" i="14" s="1"/>
  <c r="Q1911" i="14"/>
  <c r="Q1914" i="14"/>
  <c r="S1914" i="14" s="1"/>
  <c r="R1914" i="14" s="1"/>
  <c r="Q1915" i="14"/>
  <c r="Q538" i="14"/>
  <c r="Q539" i="14"/>
  <c r="Q1918" i="14"/>
  <c r="Q1919" i="14"/>
  <c r="Q546" i="14"/>
  <c r="Q547" i="14"/>
  <c r="I547" i="14" s="1"/>
  <c r="Q1921" i="14"/>
  <c r="Q1922" i="14"/>
  <c r="Q548" i="14"/>
  <c r="Q549" i="14"/>
  <c r="S549" i="14" s="1"/>
  <c r="R549" i="14" s="1"/>
  <c r="Q550" i="14"/>
  <c r="I550" i="14" s="1"/>
  <c r="Q551" i="14"/>
  <c r="S551" i="14" s="1"/>
  <c r="R551" i="14" s="1"/>
  <c r="Q552" i="14"/>
  <c r="I552" i="14" s="1"/>
  <c r="Q1923" i="14"/>
  <c r="Q554" i="14"/>
  <c r="Q555" i="14"/>
  <c r="Q1924" i="14"/>
  <c r="S1924" i="14" s="1"/>
  <c r="R1924" i="14" s="1"/>
  <c r="Q1925" i="14"/>
  <c r="S1925" i="14" s="1"/>
  <c r="R1925" i="14" s="1"/>
  <c r="Q557" i="14"/>
  <c r="Q1930" i="14"/>
  <c r="Q1931" i="14"/>
  <c r="I1931" i="14" s="1"/>
  <c r="Q1932" i="14"/>
  <c r="S1932" i="14" s="1"/>
  <c r="R1932" i="14" s="1"/>
  <c r="Q1933" i="14"/>
  <c r="Q1934" i="14"/>
  <c r="Q1935" i="14"/>
  <c r="Q1936" i="14"/>
  <c r="I1936" i="14" s="1"/>
  <c r="Q1937" i="14"/>
  <c r="Q1938" i="14"/>
  <c r="Q1939" i="14"/>
  <c r="I1939" i="14" s="1"/>
  <c r="Q1942" i="14"/>
  <c r="Q1943" i="14"/>
  <c r="Q572" i="14"/>
  <c r="Q573" i="14"/>
  <c r="Q1944" i="14"/>
  <c r="S1944" i="14" s="1"/>
  <c r="R1944" i="14" s="1"/>
  <c r="Q1945" i="14"/>
  <c r="I1945" i="14" s="1"/>
  <c r="Q1948" i="14"/>
  <c r="I1948" i="14" s="1"/>
  <c r="Q1949" i="14"/>
  <c r="Q574" i="14"/>
  <c r="S574" i="14" s="1"/>
  <c r="R574" i="14" s="1"/>
  <c r="Q575" i="14"/>
  <c r="Q1953" i="14"/>
  <c r="I1953" i="14" s="1"/>
  <c r="Q1954" i="14"/>
  <c r="Q1955" i="14"/>
  <c r="Q1956" i="14"/>
  <c r="Q1957" i="14"/>
  <c r="S1957" i="14" s="1"/>
  <c r="R1957" i="14" s="1"/>
  <c r="Q1958" i="14"/>
  <c r="Q1959" i="14"/>
  <c r="S1959" i="14" s="1"/>
  <c r="R1959" i="14" s="1"/>
  <c r="Q1960" i="14"/>
  <c r="I1960" i="14" s="1"/>
  <c r="Q1961" i="14"/>
  <c r="Q1962" i="14"/>
  <c r="Q1965" i="14"/>
  <c r="S1965" i="14" s="1"/>
  <c r="R1965" i="14" s="1"/>
  <c r="Q1966" i="14"/>
  <c r="Q1967" i="14"/>
  <c r="I1967" i="14" s="1"/>
  <c r="Q1968" i="14"/>
  <c r="Q1969" i="14"/>
  <c r="I1969" i="14" s="1"/>
  <c r="Q1970" i="14"/>
  <c r="Q585" i="14"/>
  <c r="Q586" i="14"/>
  <c r="Q587" i="14"/>
  <c r="Q588" i="14"/>
  <c r="I588" i="14" s="1"/>
  <c r="Q1971" i="14"/>
  <c r="Q1972" i="14"/>
  <c r="Q1973" i="14"/>
  <c r="I1973" i="14" s="1"/>
  <c r="Q1974" i="14"/>
  <c r="Q591" i="14"/>
  <c r="Q592" i="14"/>
  <c r="Q1975" i="14"/>
  <c r="S1975" i="14" s="1"/>
  <c r="R1975" i="14" s="1"/>
  <c r="Q1976" i="14"/>
  <c r="Q1977" i="14"/>
  <c r="Q1978" i="14"/>
  <c r="Q593" i="14"/>
  <c r="S593" i="14" s="1"/>
  <c r="R593" i="14" s="1"/>
  <c r="Q594" i="14"/>
  <c r="Q1979" i="14"/>
  <c r="I1979" i="14" s="1"/>
  <c r="Q1980" i="14"/>
  <c r="Q1981" i="14"/>
  <c r="S1981" i="14" s="1"/>
  <c r="R1981" i="14" s="1"/>
  <c r="Q1982" i="14"/>
  <c r="Q597" i="14"/>
  <c r="I597" i="14" s="1"/>
  <c r="Q598" i="14"/>
  <c r="I598" i="14" s="1"/>
  <c r="Q1983" i="14"/>
  <c r="I1983" i="14" s="1"/>
  <c r="Q1984" i="14"/>
  <c r="Q599" i="14"/>
  <c r="Q600" i="14"/>
  <c r="Q1985" i="14"/>
  <c r="I1985" i="14" s="1"/>
  <c r="Q1986" i="14"/>
  <c r="Q1987" i="14"/>
  <c r="Q1989" i="14"/>
  <c r="I1989" i="14" s="1"/>
  <c r="Q1993" i="14"/>
  <c r="S1993" i="14" s="1"/>
  <c r="R1993" i="14" s="1"/>
  <c r="Q1994" i="14"/>
  <c r="Q1995" i="14"/>
  <c r="S1995" i="14" s="1"/>
  <c r="R1995" i="14" s="1"/>
  <c r="Q1996" i="14"/>
  <c r="Q1997" i="14"/>
  <c r="S1997" i="14" s="1"/>
  <c r="R1997" i="14" s="1"/>
  <c r="Q1998" i="14"/>
  <c r="I1998" i="14" s="1"/>
  <c r="Q1999" i="14"/>
  <c r="Q2000" i="14"/>
  <c r="I2000" i="14" s="1"/>
  <c r="Q2001" i="14"/>
  <c r="S2001" i="14" s="1"/>
  <c r="R2001" i="14" s="1"/>
  <c r="Q2002" i="14"/>
  <c r="Q2003" i="14"/>
  <c r="Q2004" i="14"/>
  <c r="Q2005" i="14"/>
  <c r="S2005" i="14" s="1"/>
  <c r="R2005" i="14" s="1"/>
  <c r="Q2006" i="14"/>
  <c r="I2006" i="14" s="1"/>
  <c r="Q2007" i="14"/>
  <c r="S2007" i="14" s="1"/>
  <c r="R2007" i="14" s="1"/>
  <c r="Q2008" i="14"/>
  <c r="S2008" i="14" s="1"/>
  <c r="R2008" i="14" s="1"/>
  <c r="Q2009" i="14"/>
  <c r="Q2010" i="14"/>
  <c r="Q2011" i="14"/>
  <c r="Q2012" i="14"/>
  <c r="Q616" i="14"/>
  <c r="S616" i="14" s="1"/>
  <c r="R616" i="14" s="1"/>
  <c r="Q617" i="14"/>
  <c r="Q2015" i="14"/>
  <c r="Q2016" i="14"/>
  <c r="Q2019" i="14"/>
  <c r="Q2020" i="14"/>
  <c r="Q2023" i="14"/>
  <c r="Q2024" i="14"/>
  <c r="Q2027" i="14"/>
  <c r="I2027" i="14" s="1"/>
  <c r="Q2028" i="14"/>
  <c r="Q2029" i="14"/>
  <c r="I2029" i="14" s="1"/>
  <c r="Q2030" i="14"/>
  <c r="Q2031" i="14"/>
  <c r="S2031" i="14" s="1"/>
  <c r="R2031" i="14" s="1"/>
  <c r="Q2032" i="14"/>
  <c r="Q2035" i="14"/>
  <c r="Q2036" i="14"/>
  <c r="Q2037" i="14"/>
  <c r="I2037" i="14" s="1"/>
  <c r="Q2038" i="14"/>
  <c r="I2038" i="14" s="1"/>
  <c r="Q2041" i="14"/>
  <c r="Q2042" i="14"/>
  <c r="Q2045" i="14"/>
  <c r="I2045" i="14" s="1"/>
  <c r="Q2046" i="14"/>
  <c r="I2046" i="14" s="1"/>
  <c r="Q2049" i="14"/>
  <c r="Q2050" i="14"/>
  <c r="Q2053" i="14"/>
  <c r="S2053" i="14" s="1"/>
  <c r="R2053" i="14" s="1"/>
  <c r="Q2054" i="14"/>
  <c r="I2054" i="14" s="1"/>
  <c r="Q2055" i="14"/>
  <c r="I2055" i="14" s="1"/>
  <c r="Q2056" i="14"/>
  <c r="I2056" i="14" s="1"/>
  <c r="Q2057" i="14"/>
  <c r="S2057" i="14" s="1"/>
  <c r="R2057" i="14" s="1"/>
  <c r="Q2058" i="14"/>
  <c r="Q2061" i="14"/>
  <c r="I2061" i="14" s="1"/>
  <c r="Q2062" i="14"/>
  <c r="Q2063" i="14"/>
  <c r="Q2064" i="14"/>
  <c r="I2064" i="14" s="1"/>
  <c r="Q2067" i="14"/>
  <c r="S2067" i="14" s="1"/>
  <c r="R2067" i="14" s="1"/>
  <c r="Q2068" i="14"/>
  <c r="Q2070" i="14"/>
  <c r="I2070" i="14" s="1"/>
  <c r="Q2071" i="14"/>
  <c r="Q2074" i="14"/>
  <c r="Q2075" i="14"/>
  <c r="Q2078" i="14"/>
  <c r="S2078" i="14" s="1"/>
  <c r="R2078" i="14" s="1"/>
  <c r="Q2079" i="14"/>
  <c r="Q2080" i="14"/>
  <c r="Q2081" i="14"/>
  <c r="I2081" i="14" s="1"/>
  <c r="Q2082" i="14"/>
  <c r="I2082" i="14" s="1"/>
  <c r="Q2083" i="14"/>
  <c r="Q2084" i="14"/>
  <c r="S2084" i="14" s="1"/>
  <c r="R2084" i="14" s="1"/>
  <c r="Q2085" i="14"/>
  <c r="Q2086" i="14"/>
  <c r="I2086" i="14" s="1"/>
  <c r="Q2087" i="14"/>
  <c r="Q2090" i="14"/>
  <c r="Q2091" i="14"/>
  <c r="Q2094" i="14"/>
  <c r="S2094" i="14" s="1"/>
  <c r="R2094" i="14" s="1"/>
  <c r="U10" i="14" s="1"/>
  <c r="Q2095" i="14"/>
  <c r="Q2096" i="14"/>
  <c r="Q2097" i="14"/>
  <c r="Q2098" i="14"/>
  <c r="S2098" i="14" s="1"/>
  <c r="R2098" i="14" s="1"/>
  <c r="Q2099" i="14"/>
  <c r="Q2100" i="14"/>
  <c r="Q2101" i="14"/>
  <c r="I2101" i="14" s="1"/>
  <c r="Q2102" i="14"/>
  <c r="S2102" i="14" s="1"/>
  <c r="R2102" i="14" s="1"/>
  <c r="Q2103" i="14"/>
  <c r="Q2110" i="14"/>
  <c r="Q2111" i="14"/>
  <c r="Q2114" i="14"/>
  <c r="Q2115" i="14"/>
  <c r="Q2118" i="14"/>
  <c r="Q2119" i="14"/>
  <c r="I2119" i="14" s="1"/>
  <c r="Q636" i="14"/>
  <c r="S636" i="14" s="1"/>
  <c r="R636" i="14" s="1"/>
  <c r="Q637" i="14"/>
  <c r="Q2120" i="14"/>
  <c r="Q2121" i="14"/>
  <c r="Q2124" i="14"/>
  <c r="S2124" i="14" s="1"/>
  <c r="R2124" i="14" s="1"/>
  <c r="Q2125" i="14"/>
  <c r="I2125" i="14" s="1"/>
  <c r="Q2128" i="14"/>
  <c r="Q2129" i="14"/>
  <c r="I2129" i="14" s="1"/>
  <c r="Q2130" i="14"/>
  <c r="I2130" i="14" s="1"/>
  <c r="Q2131" i="14"/>
  <c r="Q640" i="14"/>
  <c r="I640" i="14" s="1"/>
  <c r="Q641" i="14"/>
  <c r="Q2134" i="14"/>
  <c r="Q2135" i="14"/>
  <c r="Q2140" i="14"/>
  <c r="Q2141" i="14"/>
  <c r="I2141" i="14" s="1"/>
  <c r="Q2142" i="14"/>
  <c r="S2142" i="14" s="1"/>
  <c r="R2142" i="14" s="1"/>
  <c r="U58" i="14" s="1"/>
  <c r="Q2143" i="14"/>
  <c r="Q2146" i="14"/>
  <c r="S2146" i="14" s="1"/>
  <c r="R2146" i="14" s="1"/>
  <c r="Q2147" i="14"/>
  <c r="Q2152" i="14"/>
  <c r="S2152" i="14" s="1"/>
  <c r="R2152" i="14" s="1"/>
  <c r="Q2153" i="14"/>
  <c r="Q2154" i="14"/>
  <c r="Q2155" i="14"/>
  <c r="S2155" i="14" s="1"/>
  <c r="R2155" i="14" s="1"/>
  <c r="Q2160" i="14"/>
  <c r="S2160" i="14" s="1"/>
  <c r="R2160" i="14" s="1"/>
  <c r="Q2161" i="14"/>
  <c r="Q644" i="14"/>
  <c r="S644" i="14" s="1"/>
  <c r="R644" i="14" s="1"/>
  <c r="Q645" i="14"/>
  <c r="Q2162" i="14"/>
  <c r="S2162" i="14" s="1"/>
  <c r="R2162" i="14" s="1"/>
  <c r="Q2163" i="14"/>
  <c r="I2163" i="14" s="1"/>
  <c r="Q2164" i="14"/>
  <c r="Q2165" i="14"/>
  <c r="Q2166" i="14"/>
  <c r="Q2167" i="14"/>
  <c r="Q2168" i="14"/>
  <c r="Q2169" i="14"/>
  <c r="Q2170" i="14"/>
  <c r="I2170" i="14" s="1"/>
  <c r="Q2171" i="14"/>
  <c r="Q2172" i="14"/>
  <c r="Q2173" i="14"/>
  <c r="Q2174" i="14"/>
  <c r="S2174" i="14" s="1"/>
  <c r="R2174" i="14" s="1"/>
  <c r="Q2175" i="14"/>
  <c r="Q2176" i="14"/>
  <c r="Q2177" i="14"/>
  <c r="Q2178" i="14"/>
  <c r="S2178" i="14" s="1"/>
  <c r="R2178" i="14" s="1"/>
  <c r="Q2179" i="14"/>
  <c r="I2179" i="14" s="1"/>
  <c r="Q2180" i="14"/>
  <c r="Q2181" i="14"/>
  <c r="Q2182" i="14"/>
  <c r="S2182" i="14" s="1"/>
  <c r="R2182" i="14" s="1"/>
  <c r="Q2183" i="14"/>
  <c r="Q2184" i="14"/>
  <c r="Q2185" i="14"/>
  <c r="Q2186" i="14"/>
  <c r="S2186" i="14" s="1"/>
  <c r="R2186" i="14" s="1"/>
  <c r="Q2187" i="14"/>
  <c r="I2187" i="14" s="1"/>
  <c r="Q2188" i="14"/>
  <c r="Q2189" i="14"/>
  <c r="Q2190" i="14"/>
  <c r="I2190" i="14" s="1"/>
  <c r="Q2191" i="14"/>
  <c r="Q2192" i="14"/>
  <c r="S2192" i="14" s="1"/>
  <c r="R2192" i="14" s="1"/>
  <c r="U108" i="14" s="1"/>
  <c r="Q2193" i="14"/>
  <c r="Q2194" i="14"/>
  <c r="S2194" i="14" s="1"/>
  <c r="R2194" i="14" s="1"/>
  <c r="U110" i="14" s="1"/>
  <c r="Q2195" i="14"/>
  <c r="S2195" i="14" s="1"/>
  <c r="R2195" i="14" s="1"/>
  <c r="U111" i="14" s="1"/>
  <c r="Q2196" i="14"/>
  <c r="I2196" i="14" s="1"/>
  <c r="Q2197" i="14"/>
  <c r="Q2198" i="14"/>
  <c r="I2198" i="14" s="1"/>
  <c r="Q2199" i="14"/>
  <c r="Q2200" i="14"/>
  <c r="I2200" i="14" s="1"/>
  <c r="Q2201" i="14"/>
  <c r="Q2202" i="14"/>
  <c r="I2202" i="14" s="1"/>
  <c r="Q2203" i="14"/>
  <c r="I2203" i="14" s="1"/>
  <c r="Q2204" i="14"/>
  <c r="Q2205" i="14"/>
  <c r="Q2206" i="14"/>
  <c r="S2206" i="14" s="1"/>
  <c r="R2206" i="14" s="1"/>
  <c r="U122" i="14" s="1"/>
  <c r="Q2207" i="14"/>
  <c r="Q2208" i="14"/>
  <c r="Q2209" i="14"/>
  <c r="Q2210" i="14"/>
  <c r="S2210" i="14" s="1"/>
  <c r="R2210" i="14" s="1"/>
  <c r="U126" i="14" s="1"/>
  <c r="Q2211" i="14"/>
  <c r="Q2212" i="14"/>
  <c r="Q2213" i="14"/>
  <c r="Q2214" i="14"/>
  <c r="I2214" i="14" s="1"/>
  <c r="Q2215" i="14"/>
  <c r="Q651" i="14"/>
  <c r="Q652" i="14"/>
  <c r="Q2216" i="14"/>
  <c r="S2216" i="14" s="1"/>
  <c r="R2216" i="14" s="1"/>
  <c r="U132" i="14" s="1"/>
  <c r="Q2217" i="14"/>
  <c r="I2217" i="14" s="1"/>
  <c r="Q2218" i="14"/>
  <c r="Q2219" i="14"/>
  <c r="Q657" i="14"/>
  <c r="S657" i="14" s="1"/>
  <c r="R657" i="14" s="1"/>
  <c r="Q658" i="14"/>
  <c r="I658" i="14" s="1"/>
  <c r="Q2228" i="14"/>
  <c r="Q2229" i="14"/>
  <c r="Q2230" i="14"/>
  <c r="S2230" i="14" s="1"/>
  <c r="R2230" i="14" s="1"/>
  <c r="U146" i="14" s="1"/>
  <c r="Q2231" i="14"/>
  <c r="Q2232" i="14"/>
  <c r="Q2233" i="14"/>
  <c r="I2233" i="14" s="1"/>
  <c r="Q2234" i="14"/>
  <c r="S2234" i="14" s="1"/>
  <c r="R2234" i="14" s="1"/>
  <c r="U150" i="14" s="1"/>
  <c r="Q2235" i="14"/>
  <c r="Q2236" i="14"/>
  <c r="Q2237" i="14"/>
  <c r="Q2238" i="14"/>
  <c r="S2238" i="14" s="1"/>
  <c r="R2238" i="14" s="1"/>
  <c r="U154" i="14" s="1"/>
  <c r="Q2239" i="14"/>
  <c r="I2239" i="14" s="1"/>
  <c r="Q2240" i="14"/>
  <c r="Q2241" i="14"/>
  <c r="S2241" i="14" s="1"/>
  <c r="R2241" i="14" s="1"/>
  <c r="U157" i="14" s="1"/>
  <c r="Q2242" i="14"/>
  <c r="I2242" i="14" s="1"/>
  <c r="Q2243" i="14"/>
  <c r="Q2244" i="14"/>
  <c r="Q2245" i="14"/>
  <c r="Q2246" i="14"/>
  <c r="Q2247" i="14"/>
  <c r="Q672" i="14"/>
  <c r="Q673" i="14"/>
  <c r="I673" i="14" s="1"/>
  <c r="Q676" i="14"/>
  <c r="I676" i="14" s="1"/>
  <c r="Q677" i="14"/>
  <c r="Q2250" i="14"/>
  <c r="Q2251" i="14"/>
  <c r="Q678" i="14"/>
  <c r="I678" i="14" s="1"/>
  <c r="Q679" i="14"/>
  <c r="Q2252" i="14"/>
  <c r="Q2253" i="14"/>
  <c r="I2253" i="14" s="1"/>
  <c r="Q2254" i="14"/>
  <c r="S2254" i="14" s="1"/>
  <c r="R2254" i="14" s="1"/>
  <c r="Q2255" i="14"/>
  <c r="Q2258" i="14"/>
  <c r="Q2259" i="14"/>
  <c r="Q2260" i="14"/>
  <c r="S2260" i="14" s="1"/>
  <c r="R2260" i="14" s="1"/>
  <c r="Q2261" i="14"/>
  <c r="I2261" i="14" s="1"/>
  <c r="Q2264" i="14"/>
  <c r="Q2266" i="14"/>
  <c r="Q2267" i="14"/>
  <c r="Q683" i="14"/>
  <c r="I683" i="14" s="1"/>
  <c r="Q684" i="14"/>
  <c r="Q2268" i="14"/>
  <c r="S2268" i="14" s="1"/>
  <c r="R2268" i="14" s="1"/>
  <c r="Q2269" i="14"/>
  <c r="I2269" i="14" s="1"/>
  <c r="Q2270" i="14"/>
  <c r="Q2271" i="14"/>
  <c r="Q687" i="14"/>
  <c r="Q688" i="14"/>
  <c r="S688" i="14" s="1"/>
  <c r="R688" i="14" s="1"/>
  <c r="Q2272" i="14"/>
  <c r="Q2273" i="14"/>
  <c r="Q2274" i="14"/>
  <c r="S2274" i="14" s="1"/>
  <c r="R2274" i="14" s="1"/>
  <c r="Q2275" i="14"/>
  <c r="S2275" i="14" s="1"/>
  <c r="R2275" i="14" s="1"/>
  <c r="Q692" i="14"/>
  <c r="Q693" i="14"/>
  <c r="I693" i="14" s="1"/>
  <c r="Q2277" i="14"/>
  <c r="I2277" i="14" s="1"/>
  <c r="Q2278" i="14"/>
  <c r="Q2279" i="14"/>
  <c r="I2279" i="14" s="1"/>
  <c r="Q2280" i="14"/>
  <c r="Q2281" i="14"/>
  <c r="I2281" i="14" s="1"/>
  <c r="Q699" i="14"/>
  <c r="Q700" i="14"/>
  <c r="Q2282" i="14"/>
  <c r="Q2283" i="14"/>
  <c r="Q703" i="14"/>
  <c r="Q704" i="14"/>
  <c r="Q2284" i="14"/>
  <c r="Q2285" i="14"/>
  <c r="S2285" i="14" s="1"/>
  <c r="R2285" i="14" s="1"/>
  <c r="Q2286" i="14"/>
  <c r="T717" i="14"/>
  <c r="Q717" i="14"/>
  <c r="I717" i="14" s="1"/>
  <c r="AC717" i="14"/>
  <c r="D6" i="15"/>
  <c r="D7" i="15"/>
  <c r="H7" i="15" s="1"/>
  <c r="D8" i="15"/>
  <c r="D9" i="15"/>
  <c r="D10" i="15"/>
  <c r="D11" i="15"/>
  <c r="D12" i="15"/>
  <c r="D13" i="15"/>
  <c r="D14" i="15"/>
  <c r="D15" i="15"/>
  <c r="D16" i="15"/>
  <c r="I16" i="15" s="1"/>
  <c r="J16" i="15" s="1"/>
  <c r="D17" i="15"/>
  <c r="D18" i="15"/>
  <c r="D19" i="15"/>
  <c r="D20" i="15"/>
  <c r="D21" i="15"/>
  <c r="E21" i="15" s="1"/>
  <c r="D22" i="15"/>
  <c r="D23" i="15"/>
  <c r="D24" i="15"/>
  <c r="H24" i="15" s="1"/>
  <c r="D25" i="15"/>
  <c r="D26" i="15"/>
  <c r="E26" i="15" s="1"/>
  <c r="D27" i="15"/>
  <c r="H27" i="15" s="1"/>
  <c r="D28" i="15"/>
  <c r="E28" i="15" s="1"/>
  <c r="D29" i="15"/>
  <c r="E29" i="15" s="1"/>
  <c r="D30" i="15"/>
  <c r="D31" i="15"/>
  <c r="D32" i="15"/>
  <c r="D33" i="15"/>
  <c r="D34" i="15"/>
  <c r="E34" i="15" s="1"/>
  <c r="D35" i="15"/>
  <c r="H35" i="15" s="1"/>
  <c r="D36" i="15"/>
  <c r="F36" i="15" s="1"/>
  <c r="G36" i="15" s="1"/>
  <c r="D37" i="15"/>
  <c r="D38" i="15"/>
  <c r="D39" i="15"/>
  <c r="F39" i="15" s="1"/>
  <c r="G39" i="15" s="1"/>
  <c r="D40" i="15"/>
  <c r="E40" i="15" s="1"/>
  <c r="D41" i="15"/>
  <c r="D42" i="15"/>
  <c r="D43" i="15"/>
  <c r="E43" i="15" s="1"/>
  <c r="D44" i="15"/>
  <c r="E44" i="15" s="1"/>
  <c r="D45" i="15"/>
  <c r="D46" i="15"/>
  <c r="D47" i="15"/>
  <c r="D48" i="15"/>
  <c r="I48" i="15" s="1"/>
  <c r="J48" i="15" s="1"/>
  <c r="D49" i="15"/>
  <c r="D50" i="15"/>
  <c r="D51" i="15"/>
  <c r="E51" i="15" s="1"/>
  <c r="D52" i="15"/>
  <c r="D53" i="15"/>
  <c r="D54" i="15"/>
  <c r="D55" i="15"/>
  <c r="D56" i="15"/>
  <c r="F56" i="15" s="1"/>
  <c r="G56" i="15" s="1"/>
  <c r="D57" i="15"/>
  <c r="F57" i="15" s="1"/>
  <c r="G57" i="15" s="1"/>
  <c r="D58" i="15"/>
  <c r="F58" i="15" s="1"/>
  <c r="G58" i="15" s="1"/>
  <c r="D59" i="15"/>
  <c r="E59" i="15" s="1"/>
  <c r="D60" i="15"/>
  <c r="H60" i="15" s="1"/>
  <c r="D61" i="15"/>
  <c r="E61" i="15" s="1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E75" i="15" s="1"/>
  <c r="D76" i="15"/>
  <c r="D77" i="15"/>
  <c r="D78" i="15"/>
  <c r="D79" i="15"/>
  <c r="D80" i="15"/>
  <c r="E80" i="15" s="1"/>
  <c r="D81" i="15"/>
  <c r="D82" i="15"/>
  <c r="D83" i="15"/>
  <c r="D84" i="15"/>
  <c r="D85" i="15"/>
  <c r="E85" i="15" s="1"/>
  <c r="D86" i="15"/>
  <c r="D87" i="15"/>
  <c r="D88" i="15"/>
  <c r="D89" i="15"/>
  <c r="D90" i="15"/>
  <c r="D91" i="15"/>
  <c r="D92" i="15"/>
  <c r="D93" i="15"/>
  <c r="D94" i="15"/>
  <c r="D95" i="15"/>
  <c r="E95" i="15" s="1"/>
  <c r="D96" i="15"/>
  <c r="E96" i="15" s="1"/>
  <c r="F96" i="15" s="1"/>
  <c r="G96" i="15" s="1"/>
  <c r="D97" i="15"/>
  <c r="D98" i="15"/>
  <c r="D99" i="15"/>
  <c r="D100" i="15"/>
  <c r="H100" i="15" s="1"/>
  <c r="D101" i="15"/>
  <c r="D102" i="15"/>
  <c r="D103" i="15"/>
  <c r="D104" i="15"/>
  <c r="E104" i="15" s="1"/>
  <c r="D105" i="15"/>
  <c r="D106" i="15"/>
  <c r="E106" i="15" s="1"/>
  <c r="F106" i="15" s="1"/>
  <c r="G106" i="15" s="1"/>
  <c r="D107" i="15"/>
  <c r="D108" i="15"/>
  <c r="D109" i="15"/>
  <c r="D110" i="15"/>
  <c r="D111" i="15"/>
  <c r="D112" i="15"/>
  <c r="D113" i="15"/>
  <c r="D114" i="15"/>
  <c r="D115" i="15"/>
  <c r="E115" i="15" s="1"/>
  <c r="D116" i="15"/>
  <c r="F116" i="15" s="1"/>
  <c r="G116" i="15" s="1"/>
  <c r="D117" i="15"/>
  <c r="D118" i="15"/>
  <c r="D119" i="15"/>
  <c r="E119" i="15" s="1"/>
  <c r="D120" i="15"/>
  <c r="D121" i="15"/>
  <c r="F121" i="15" s="1"/>
  <c r="G121" i="15" s="1"/>
  <c r="D122" i="15"/>
  <c r="D123" i="15"/>
  <c r="E123" i="15" s="1"/>
  <c r="D124" i="15"/>
  <c r="F124" i="15" s="1"/>
  <c r="G124" i="15" s="1"/>
  <c r="D125" i="15"/>
  <c r="E125" i="15" s="1"/>
  <c r="D126" i="15"/>
  <c r="D127" i="15"/>
  <c r="D128" i="15"/>
  <c r="D129" i="15"/>
  <c r="D130" i="15"/>
  <c r="D131" i="15"/>
  <c r="E131" i="15" s="1"/>
  <c r="D132" i="15"/>
  <c r="F132" i="15" s="1"/>
  <c r="G132" i="15" s="1"/>
  <c r="D133" i="15"/>
  <c r="H133" i="15" s="1"/>
  <c r="D134" i="15"/>
  <c r="D135" i="15"/>
  <c r="F135" i="15" s="1"/>
  <c r="G135" i="15" s="1"/>
  <c r="D136" i="15"/>
  <c r="D137" i="15"/>
  <c r="D138" i="15"/>
  <c r="F138" i="15" s="1"/>
  <c r="G138" i="15" s="1"/>
  <c r="D139" i="15"/>
  <c r="D140" i="15"/>
  <c r="D141" i="15"/>
  <c r="D142" i="15"/>
  <c r="D143" i="15"/>
  <c r="E143" i="15" s="1"/>
  <c r="D144" i="15"/>
  <c r="D145" i="15"/>
  <c r="D146" i="15"/>
  <c r="D147" i="15"/>
  <c r="D148" i="15"/>
  <c r="D149" i="15"/>
  <c r="E149" i="15" s="1"/>
  <c r="F149" i="15" s="1"/>
  <c r="G149" i="15" s="1"/>
  <c r="D150" i="15"/>
  <c r="D151" i="15"/>
  <c r="D152" i="15"/>
  <c r="E152" i="15" s="1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I170" i="15" s="1"/>
  <c r="J170" i="15" s="1"/>
  <c r="D171" i="15"/>
  <c r="E171" i="15" s="1"/>
  <c r="D172" i="15"/>
  <c r="E172" i="15" s="1"/>
  <c r="D173" i="15"/>
  <c r="D174" i="15"/>
  <c r="D175" i="15"/>
  <c r="D176" i="15"/>
  <c r="E176" i="15" s="1"/>
  <c r="D177" i="15"/>
  <c r="D178" i="15"/>
  <c r="E178" i="15" s="1"/>
  <c r="D179" i="15"/>
  <c r="E179" i="15" s="1"/>
  <c r="D180" i="15"/>
  <c r="F180" i="15" s="1"/>
  <c r="G180" i="15" s="1"/>
  <c r="D181" i="15"/>
  <c r="E181" i="15" s="1"/>
  <c r="D182" i="15"/>
  <c r="D183" i="15"/>
  <c r="E183" i="15" s="1"/>
  <c r="D184" i="15"/>
  <c r="D185" i="15"/>
  <c r="D186" i="15"/>
  <c r="D187" i="15"/>
  <c r="H187" i="15" s="1"/>
  <c r="D188" i="15"/>
  <c r="E188" i="15" s="1"/>
  <c r="D189" i="15"/>
  <c r="D190" i="15"/>
  <c r="D191" i="15"/>
  <c r="D192" i="15"/>
  <c r="D193" i="15"/>
  <c r="D194" i="15"/>
  <c r="E194" i="15" s="1"/>
  <c r="D195" i="15"/>
  <c r="E195" i="15" s="1"/>
  <c r="D196" i="15"/>
  <c r="F196" i="15" s="1"/>
  <c r="G196" i="15" s="1"/>
  <c r="D197" i="15"/>
  <c r="D198" i="15"/>
  <c r="D199" i="15"/>
  <c r="E199" i="15" s="1"/>
  <c r="D200" i="15"/>
  <c r="D201" i="15"/>
  <c r="D202" i="15"/>
  <c r="F202" i="15" s="1"/>
  <c r="G202" i="15" s="1"/>
  <c r="D203" i="15"/>
  <c r="E203" i="15" s="1"/>
  <c r="D204" i="15"/>
  <c r="H204" i="15" s="1"/>
  <c r="D205" i="15"/>
  <c r="D206" i="15"/>
  <c r="D207" i="15"/>
  <c r="D208" i="15"/>
  <c r="D209" i="15"/>
  <c r="F209" i="15" s="1"/>
  <c r="G209" i="15" s="1"/>
  <c r="D210" i="15"/>
  <c r="E210" i="15" s="1"/>
  <c r="D211" i="15"/>
  <c r="E211" i="15" s="1"/>
  <c r="D212" i="15"/>
  <c r="D213" i="15"/>
  <c r="H213" i="15" s="1"/>
  <c r="D214" i="15"/>
  <c r="D215" i="15"/>
  <c r="D216" i="15"/>
  <c r="E216" i="15" s="1"/>
  <c r="D217" i="15"/>
  <c r="D218" i="15"/>
  <c r="E218" i="15" s="1"/>
  <c r="D219" i="15"/>
  <c r="E219" i="15" s="1"/>
  <c r="D220" i="15"/>
  <c r="E220" i="15" s="1"/>
  <c r="D221" i="15"/>
  <c r="D222" i="15"/>
  <c r="D223" i="15"/>
  <c r="E223" i="15" s="1"/>
  <c r="D224" i="15"/>
  <c r="F224" i="15" s="1"/>
  <c r="G224" i="15" s="1"/>
  <c r="D225" i="15"/>
  <c r="D226" i="15"/>
  <c r="E226" i="15" s="1"/>
  <c r="D227" i="15"/>
  <c r="E227" i="15" s="1"/>
  <c r="D228" i="15"/>
  <c r="F228" i="15" s="1"/>
  <c r="G228" i="15" s="1"/>
  <c r="D229" i="15"/>
  <c r="D230" i="15"/>
  <c r="D231" i="15"/>
  <c r="E231" i="15" s="1"/>
  <c r="D232" i="15"/>
  <c r="D233" i="15"/>
  <c r="F233" i="15" s="1"/>
  <c r="G233" i="15" s="1"/>
  <c r="D234" i="15"/>
  <c r="I234" i="15" s="1"/>
  <c r="J234" i="15" s="1"/>
  <c r="D235" i="15"/>
  <c r="E235" i="15" s="1"/>
  <c r="D236" i="15"/>
  <c r="E236" i="15" s="1"/>
  <c r="D237" i="15"/>
  <c r="D238" i="15"/>
  <c r="D239" i="15"/>
  <c r="D240" i="15"/>
  <c r="D241" i="15"/>
  <c r="D242" i="15"/>
  <c r="D243" i="15"/>
  <c r="D244" i="15"/>
  <c r="E244" i="15" s="1"/>
  <c r="D245" i="15"/>
  <c r="D246" i="15"/>
  <c r="D247" i="15"/>
  <c r="H247" i="15" s="1"/>
  <c r="D248" i="15"/>
  <c r="F248" i="15" s="1"/>
  <c r="G248" i="15" s="1"/>
  <c r="D249" i="15"/>
  <c r="D250" i="15"/>
  <c r="H250" i="15" s="1"/>
  <c r="D251" i="15"/>
  <c r="E251" i="15" s="1"/>
  <c r="D252" i="15"/>
  <c r="H252" i="15" s="1"/>
  <c r="D253" i="15"/>
  <c r="D254" i="15"/>
  <c r="D255" i="15"/>
  <c r="F255" i="15" s="1"/>
  <c r="G255" i="15" s="1"/>
  <c r="D256" i="15"/>
  <c r="D257" i="15"/>
  <c r="D258" i="15"/>
  <c r="E258" i="15" s="1"/>
  <c r="D259" i="15"/>
  <c r="E259" i="15" s="1"/>
  <c r="D260" i="15"/>
  <c r="F260" i="15" s="1"/>
  <c r="G260" i="15" s="1"/>
  <c r="D261" i="15"/>
  <c r="D262" i="15"/>
  <c r="D263" i="15"/>
  <c r="F263" i="15" s="1"/>
  <c r="G263" i="15" s="1"/>
  <c r="D264" i="15"/>
  <c r="D265" i="15"/>
  <c r="D266" i="15"/>
  <c r="E266" i="15" s="1"/>
  <c r="D267" i="15"/>
  <c r="D268" i="15"/>
  <c r="D269" i="15"/>
  <c r="D270" i="15"/>
  <c r="D271" i="15"/>
  <c r="E271" i="15" s="1"/>
  <c r="D272" i="15"/>
  <c r="F272" i="15" s="1"/>
  <c r="G272" i="15" s="1"/>
  <c r="D273" i="15"/>
  <c r="D274" i="15"/>
  <c r="E274" i="15" s="1"/>
  <c r="D275" i="15"/>
  <c r="E275" i="15" s="1"/>
  <c r="D276" i="15"/>
  <c r="E276" i="15" s="1"/>
  <c r="D277" i="15"/>
  <c r="D278" i="15"/>
  <c r="D279" i="15"/>
  <c r="D280" i="15"/>
  <c r="D281" i="15"/>
  <c r="D282" i="15"/>
  <c r="D283" i="15"/>
  <c r="E283" i="15" s="1"/>
  <c r="D284" i="15"/>
  <c r="E284" i="15" s="1"/>
  <c r="D285" i="15"/>
  <c r="D286" i="15"/>
  <c r="D287" i="15"/>
  <c r="D288" i="15"/>
  <c r="E288" i="15" s="1"/>
  <c r="D289" i="15"/>
  <c r="F289" i="15" s="1"/>
  <c r="G289" i="15" s="1"/>
  <c r="D290" i="15"/>
  <c r="E290" i="15" s="1"/>
  <c r="D291" i="15"/>
  <c r="E291" i="15" s="1"/>
  <c r="D292" i="15"/>
  <c r="E292" i="15" s="1"/>
  <c r="D293" i="15"/>
  <c r="D294" i="15"/>
  <c r="D295" i="15"/>
  <c r="D296" i="15"/>
  <c r="F296" i="15" s="1"/>
  <c r="G296" i="15" s="1"/>
  <c r="D297" i="15"/>
  <c r="F297" i="15" s="1"/>
  <c r="G297" i="15" s="1"/>
  <c r="D298" i="15"/>
  <c r="D299" i="15"/>
  <c r="E299" i="15" s="1"/>
  <c r="D300" i="15"/>
  <c r="H300" i="15" s="1"/>
  <c r="D301" i="15"/>
  <c r="D302" i="15"/>
  <c r="D303" i="15"/>
  <c r="D304" i="15"/>
  <c r="D305" i="15"/>
  <c r="E305" i="15" s="1"/>
  <c r="D306" i="15"/>
  <c r="E306" i="15" s="1"/>
  <c r="D307" i="15"/>
  <c r="E307" i="15" s="1"/>
  <c r="D308" i="15"/>
  <c r="F308" i="15" s="1"/>
  <c r="G308" i="15" s="1"/>
  <c r="D309" i="15"/>
  <c r="D310" i="15"/>
  <c r="D311" i="15"/>
  <c r="D312" i="15"/>
  <c r="F312" i="15" s="1"/>
  <c r="G312" i="15" s="1"/>
  <c r="D313" i="15"/>
  <c r="D314" i="15"/>
  <c r="H314" i="15" s="1"/>
  <c r="D315" i="15"/>
  <c r="E315" i="15" s="1"/>
  <c r="D316" i="15"/>
  <c r="F316" i="15" s="1"/>
  <c r="G316" i="15" s="1"/>
  <c r="D317" i="15"/>
  <c r="D318" i="15"/>
  <c r="D319" i="15"/>
  <c r="D320" i="15"/>
  <c r="F320" i="15" s="1"/>
  <c r="G320" i="15" s="1"/>
  <c r="D321" i="15"/>
  <c r="F321" i="15" s="1"/>
  <c r="G321" i="15" s="1"/>
  <c r="D322" i="15"/>
  <c r="E322" i="15" s="1"/>
  <c r="D323" i="15"/>
  <c r="D324" i="15"/>
  <c r="E324" i="15" s="1"/>
  <c r="D325" i="15"/>
  <c r="D326" i="15"/>
  <c r="D327" i="15"/>
  <c r="D328" i="15"/>
  <c r="D329" i="15"/>
  <c r="D330" i="15"/>
  <c r="E330" i="15" s="1"/>
  <c r="D331" i="15"/>
  <c r="D332" i="15"/>
  <c r="H332" i="15" s="1"/>
  <c r="D333" i="15"/>
  <c r="H333" i="15" s="1"/>
  <c r="D334" i="15"/>
  <c r="D335" i="15"/>
  <c r="D336" i="15"/>
  <c r="F336" i="15" s="1"/>
  <c r="G336" i="15" s="1"/>
  <c r="D337" i="15"/>
  <c r="E337" i="15" s="1"/>
  <c r="D338" i="15"/>
  <c r="E338" i="15" s="1"/>
  <c r="D339" i="15"/>
  <c r="E339" i="15" s="1"/>
  <c r="D340" i="15"/>
  <c r="D341" i="15"/>
  <c r="D342" i="15"/>
  <c r="D343" i="15"/>
  <c r="F343" i="15" s="1"/>
  <c r="G343" i="15" s="1"/>
  <c r="D344" i="15"/>
  <c r="F344" i="15" s="1"/>
  <c r="G344" i="15" s="1"/>
  <c r="D345" i="15"/>
  <c r="F345" i="15" s="1"/>
  <c r="G345" i="15" s="1"/>
  <c r="D346" i="15"/>
  <c r="E346" i="15" s="1"/>
  <c r="D347" i="15"/>
  <c r="E347" i="15" s="1"/>
  <c r="D348" i="15"/>
  <c r="E348" i="15" s="1"/>
  <c r="D349" i="15"/>
  <c r="E349" i="15" s="1"/>
  <c r="D350" i="15"/>
  <c r="D351" i="15"/>
  <c r="D352" i="15"/>
  <c r="D353" i="15"/>
  <c r="H353" i="15" s="1"/>
  <c r="D354" i="15"/>
  <c r="E354" i="15" s="1"/>
  <c r="D355" i="15"/>
  <c r="E355" i="15" s="1"/>
  <c r="D356" i="15"/>
  <c r="D357" i="15"/>
  <c r="D358" i="15"/>
  <c r="D359" i="15"/>
  <c r="D360" i="15"/>
  <c r="I360" i="15" s="1"/>
  <c r="J360" i="15" s="1"/>
  <c r="D361" i="15"/>
  <c r="D362" i="15"/>
  <c r="E362" i="15" s="1"/>
  <c r="D363" i="15"/>
  <c r="D364" i="15"/>
  <c r="E364" i="15" s="1"/>
  <c r="D365" i="15"/>
  <c r="E365" i="15" s="1"/>
  <c r="D366" i="15"/>
  <c r="D367" i="15"/>
  <c r="D368" i="15"/>
  <c r="E368" i="15" s="1"/>
  <c r="D369" i="15"/>
  <c r="D370" i="15"/>
  <c r="F370" i="15" s="1"/>
  <c r="G370" i="15" s="1"/>
  <c r="D371" i="15"/>
  <c r="H371" i="15" s="1"/>
  <c r="D372" i="15"/>
  <c r="F372" i="15" s="1"/>
  <c r="G372" i="15" s="1"/>
  <c r="D373" i="15"/>
  <c r="E373" i="15" s="1"/>
  <c r="D374" i="15"/>
  <c r="D375" i="15"/>
  <c r="D376" i="15"/>
  <c r="H376" i="15" s="1"/>
  <c r="D377" i="15"/>
  <c r="D378" i="15"/>
  <c r="E378" i="15" s="1"/>
  <c r="D379" i="15"/>
  <c r="D380" i="15"/>
  <c r="D381" i="15"/>
  <c r="E381" i="15" s="1"/>
  <c r="D382" i="15"/>
  <c r="D383" i="15"/>
  <c r="D384" i="15"/>
  <c r="E384" i="15" s="1"/>
  <c r="D385" i="15"/>
  <c r="E385" i="15" s="1"/>
  <c r="D386" i="15"/>
  <c r="E386" i="15" s="1"/>
  <c r="D387" i="15"/>
  <c r="D388" i="15"/>
  <c r="E388" i="15" s="1"/>
  <c r="D389" i="15"/>
  <c r="E389" i="15" s="1"/>
  <c r="D390" i="15"/>
  <c r="D391" i="15"/>
  <c r="F391" i="15" s="1"/>
  <c r="G391" i="15" s="1"/>
  <c r="D392" i="15"/>
  <c r="E392" i="15" s="1"/>
  <c r="D393" i="15"/>
  <c r="F393" i="15" s="1"/>
  <c r="G393" i="15" s="1"/>
  <c r="D394" i="15"/>
  <c r="E394" i="15" s="1"/>
  <c r="D395" i="15"/>
  <c r="D396" i="15"/>
  <c r="H396" i="15" s="1"/>
  <c r="D397" i="15"/>
  <c r="F397" i="15" s="1"/>
  <c r="G397" i="15" s="1"/>
  <c r="D398" i="15"/>
  <c r="D399" i="15"/>
  <c r="D400" i="15"/>
  <c r="E400" i="15" s="1"/>
  <c r="D401" i="15"/>
  <c r="D402" i="15"/>
  <c r="E402" i="15" s="1"/>
  <c r="D403" i="15"/>
  <c r="H403" i="15" s="1"/>
  <c r="D404" i="15"/>
  <c r="E404" i="15" s="1"/>
  <c r="D405" i="15"/>
  <c r="D406" i="15"/>
  <c r="D407" i="15"/>
  <c r="F407" i="15" s="1"/>
  <c r="G407" i="15" s="1"/>
  <c r="D408" i="15"/>
  <c r="D409" i="15"/>
  <c r="D410" i="15"/>
  <c r="E410" i="15" s="1"/>
  <c r="D411" i="15"/>
  <c r="H411" i="15" s="1"/>
  <c r="D412" i="15"/>
  <c r="H412" i="15" s="1"/>
  <c r="D413" i="15"/>
  <c r="E413" i="15" s="1"/>
  <c r="D414" i="15"/>
  <c r="D415" i="15"/>
  <c r="D416" i="15"/>
  <c r="E416" i="15" s="1"/>
  <c r="D417" i="15"/>
  <c r="D418" i="15"/>
  <c r="E418" i="15" s="1"/>
  <c r="D419" i="15"/>
  <c r="D420" i="15"/>
  <c r="E420" i="15" s="1"/>
  <c r="D421" i="15"/>
  <c r="F421" i="15" s="1"/>
  <c r="G421" i="15" s="1"/>
  <c r="D422" i="15"/>
  <c r="D423" i="15"/>
  <c r="E423" i="15" s="1"/>
  <c r="D424" i="15"/>
  <c r="E424" i="15" s="1"/>
  <c r="D425" i="15"/>
  <c r="D426" i="15"/>
  <c r="E426" i="15" s="1"/>
  <c r="D427" i="15"/>
  <c r="H427" i="15" s="1"/>
  <c r="D428" i="15"/>
  <c r="E428" i="15" s="1"/>
  <c r="D429" i="15"/>
  <c r="F429" i="15" s="1"/>
  <c r="G429" i="15" s="1"/>
  <c r="D430" i="15"/>
  <c r="D431" i="15"/>
  <c r="E431" i="15" s="1"/>
  <c r="D432" i="15"/>
  <c r="F432" i="15" s="1"/>
  <c r="G432" i="15" s="1"/>
  <c r="D433" i="15"/>
  <c r="D434" i="15"/>
  <c r="E434" i="15" s="1"/>
  <c r="D435" i="15"/>
  <c r="E435" i="15" s="1"/>
  <c r="D436" i="15"/>
  <c r="D437" i="15"/>
  <c r="I437" i="15" s="1"/>
  <c r="J437" i="15" s="1"/>
  <c r="D438" i="15"/>
  <c r="D439" i="15"/>
  <c r="D440" i="15"/>
  <c r="E440" i="15" s="1"/>
  <c r="D441" i="15"/>
  <c r="D442" i="15"/>
  <c r="E442" i="15" s="1"/>
  <c r="D443" i="15"/>
  <c r="D444" i="15"/>
  <c r="D445" i="15"/>
  <c r="I445" i="15" s="1"/>
  <c r="J445" i="15" s="1"/>
  <c r="D446" i="15"/>
  <c r="D447" i="15"/>
  <c r="E447" i="15" s="1"/>
  <c r="D448" i="15"/>
  <c r="F448" i="15" s="1"/>
  <c r="G448" i="15" s="1"/>
  <c r="D449" i="15"/>
  <c r="D450" i="15"/>
  <c r="E450" i="15" s="1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F463" i="15" s="1"/>
  <c r="G463" i="15" s="1"/>
  <c r="D464" i="15"/>
  <c r="F464" i="15" s="1"/>
  <c r="G464" i="15" s="1"/>
  <c r="D465" i="15"/>
  <c r="D466" i="15"/>
  <c r="D467" i="15"/>
  <c r="D468" i="15"/>
  <c r="D469" i="15"/>
  <c r="D470" i="15"/>
  <c r="D471" i="15"/>
  <c r="F471" i="15" s="1"/>
  <c r="G471" i="15" s="1"/>
  <c r="D472" i="15"/>
  <c r="H472" i="15" s="1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F485" i="15" s="1"/>
  <c r="G485" i="15" s="1"/>
  <c r="D486" i="15"/>
  <c r="D487" i="15"/>
  <c r="D488" i="15"/>
  <c r="E488" i="15" s="1"/>
  <c r="D489" i="15"/>
  <c r="D490" i="15"/>
  <c r="E490" i="15" s="1"/>
  <c r="D491" i="15"/>
  <c r="E491" i="15" s="1"/>
  <c r="D492" i="15"/>
  <c r="E492" i="15" s="1"/>
  <c r="F492" i="15" s="1"/>
  <c r="G492" i="15" s="1"/>
  <c r="D493" i="15"/>
  <c r="D494" i="15"/>
  <c r="D495" i="15"/>
  <c r="D496" i="15"/>
  <c r="D497" i="15"/>
  <c r="D498" i="15"/>
  <c r="E498" i="15" s="1"/>
  <c r="F498" i="15" s="1"/>
  <c r="G498" i="15" s="1"/>
  <c r="D499" i="15"/>
  <c r="D500" i="15"/>
  <c r="D501" i="15"/>
  <c r="H501" i="15" s="1"/>
  <c r="D502" i="15"/>
  <c r="D503" i="15"/>
  <c r="D504" i="15"/>
  <c r="D505" i="15"/>
  <c r="D506" i="15"/>
  <c r="D507" i="15"/>
  <c r="D508" i="15"/>
  <c r="E508" i="15" s="1"/>
  <c r="D509" i="15"/>
  <c r="F509" i="15" s="1"/>
  <c r="G509" i="15" s="1"/>
  <c r="D510" i="15"/>
  <c r="D511" i="15"/>
  <c r="E511" i="15" s="1"/>
  <c r="F511" i="15" s="1"/>
  <c r="G511" i="15" s="1"/>
  <c r="D512" i="15"/>
  <c r="D513" i="15"/>
  <c r="D514" i="15"/>
  <c r="D515" i="15"/>
  <c r="D516" i="15"/>
  <c r="D517" i="15"/>
  <c r="E517" i="15" s="1"/>
  <c r="F517" i="15" s="1"/>
  <c r="G517" i="15" s="1"/>
  <c r="D518" i="15"/>
  <c r="D519" i="15"/>
  <c r="D520" i="15"/>
  <c r="D521" i="15"/>
  <c r="D522" i="15"/>
  <c r="D523" i="15"/>
  <c r="F523" i="15" s="1"/>
  <c r="G523" i="15" s="1"/>
  <c r="D524" i="15"/>
  <c r="F524" i="15" s="1"/>
  <c r="G524" i="15" s="1"/>
  <c r="D525" i="15"/>
  <c r="D526" i="15"/>
  <c r="D527" i="15"/>
  <c r="E527" i="15" s="1"/>
  <c r="D528" i="15"/>
  <c r="E528" i="15" s="1"/>
  <c r="D529" i="15"/>
  <c r="D530" i="15"/>
  <c r="D531" i="15"/>
  <c r="D532" i="15"/>
  <c r="D533" i="15"/>
  <c r="D534" i="15"/>
  <c r="D535" i="15"/>
  <c r="D536" i="15"/>
  <c r="D537" i="15"/>
  <c r="I537" i="15" s="1"/>
  <c r="J537" i="15" s="1"/>
  <c r="D538" i="15"/>
  <c r="I538" i="15" s="1"/>
  <c r="J538" i="15" s="1"/>
  <c r="D539" i="15"/>
  <c r="F539" i="15" s="1"/>
  <c r="G539" i="15" s="1"/>
  <c r="D540" i="15"/>
  <c r="E540" i="15" s="1"/>
  <c r="F540" i="15" s="1"/>
  <c r="G540" i="15" s="1"/>
  <c r="D541" i="15"/>
  <c r="D542" i="15"/>
  <c r="D543" i="15"/>
  <c r="D544" i="15"/>
  <c r="D545" i="15"/>
  <c r="D546" i="15"/>
  <c r="D547" i="15"/>
  <c r="D548" i="15"/>
  <c r="I548" i="15" s="1"/>
  <c r="J548" i="15" s="1"/>
  <c r="D549" i="15"/>
  <c r="E549" i="15" s="1"/>
  <c r="F549" i="15" s="1"/>
  <c r="G549" i="15" s="1"/>
  <c r="D550" i="15"/>
  <c r="D551" i="15"/>
  <c r="D552" i="15"/>
  <c r="D553" i="15"/>
  <c r="D554" i="15"/>
  <c r="F554" i="15" s="1"/>
  <c r="G554" i="15" s="1"/>
  <c r="D555" i="15"/>
  <c r="D556" i="15"/>
  <c r="D557" i="15"/>
  <c r="D558" i="15"/>
  <c r="D559" i="15"/>
  <c r="D560" i="15"/>
  <c r="D561" i="15"/>
  <c r="E561" i="15" s="1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E574" i="15" s="1"/>
  <c r="F574" i="15" s="1"/>
  <c r="G574" i="15" s="1"/>
  <c r="D575" i="15"/>
  <c r="E575" i="15" s="1"/>
  <c r="F575" i="15" s="1"/>
  <c r="G575" i="15" s="1"/>
  <c r="D576" i="15"/>
  <c r="D577" i="15"/>
  <c r="D578" i="15"/>
  <c r="D579" i="15"/>
  <c r="D580" i="15"/>
  <c r="D581" i="15"/>
  <c r="D582" i="15"/>
  <c r="D583" i="15"/>
  <c r="D584" i="15"/>
  <c r="E584" i="15" s="1"/>
  <c r="D585" i="15"/>
  <c r="D586" i="15"/>
  <c r="E586" i="15" s="1"/>
  <c r="D587" i="15"/>
  <c r="E587" i="15" s="1"/>
  <c r="D588" i="15"/>
  <c r="D589" i="15"/>
  <c r="D590" i="15"/>
  <c r="D591" i="15"/>
  <c r="D592" i="15"/>
  <c r="D593" i="15"/>
  <c r="E593" i="15" s="1"/>
  <c r="F593" i="15" s="1"/>
  <c r="G593" i="15" s="1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E612" i="15" s="1"/>
  <c r="D613" i="15"/>
  <c r="D614" i="15"/>
  <c r="D615" i="15"/>
  <c r="E615" i="15" s="1"/>
  <c r="F615" i="15" s="1"/>
  <c r="G615" i="15" s="1"/>
  <c r="D616" i="15"/>
  <c r="D617" i="15"/>
  <c r="D618" i="15"/>
  <c r="E618" i="15" s="1"/>
  <c r="D619" i="15"/>
  <c r="F619" i="15" s="1"/>
  <c r="G619" i="15" s="1"/>
  <c r="D620" i="15"/>
  <c r="D621" i="15"/>
  <c r="D622" i="15"/>
  <c r="D623" i="15"/>
  <c r="D624" i="15"/>
  <c r="D625" i="15"/>
  <c r="E625" i="15" s="1"/>
  <c r="D626" i="15"/>
  <c r="F626" i="15" s="1"/>
  <c r="G626" i="15" s="1"/>
  <c r="D627" i="15"/>
  <c r="E627" i="15" s="1"/>
  <c r="D628" i="15"/>
  <c r="I628" i="15" s="1"/>
  <c r="J628" i="15" s="1"/>
  <c r="D629" i="15"/>
  <c r="I629" i="15" s="1"/>
  <c r="J629" i="15" s="1"/>
  <c r="D630" i="15"/>
  <c r="D631" i="15"/>
  <c r="D632" i="15"/>
  <c r="D633" i="15"/>
  <c r="D634" i="15"/>
  <c r="E634" i="15" s="1"/>
  <c r="D635" i="15"/>
  <c r="D636" i="15"/>
  <c r="E636" i="15" s="1"/>
  <c r="D637" i="15"/>
  <c r="I637" i="15" s="1"/>
  <c r="J637" i="15" s="1"/>
  <c r="D638" i="15"/>
  <c r="D639" i="15"/>
  <c r="D640" i="15"/>
  <c r="F640" i="15" s="1"/>
  <c r="G640" i="15" s="1"/>
  <c r="D641" i="15"/>
  <c r="D642" i="15"/>
  <c r="E642" i="15" s="1"/>
  <c r="F642" i="15" s="1"/>
  <c r="G642" i="15" s="1"/>
  <c r="D643" i="15"/>
  <c r="E643" i="15" s="1"/>
  <c r="D644" i="15"/>
  <c r="D645" i="15"/>
  <c r="D646" i="15"/>
  <c r="D647" i="15"/>
  <c r="D648" i="15"/>
  <c r="D649" i="15"/>
  <c r="D650" i="15"/>
  <c r="D651" i="15"/>
  <c r="D652" i="15"/>
  <c r="E652" i="15" s="1"/>
  <c r="D653" i="15"/>
  <c r="D654" i="15"/>
  <c r="D655" i="15"/>
  <c r="D656" i="15"/>
  <c r="D657" i="15"/>
  <c r="D658" i="15"/>
  <c r="D659" i="15"/>
  <c r="D660" i="15"/>
  <c r="D661" i="15"/>
  <c r="E661" i="15" s="1"/>
  <c r="F661" i="15" s="1"/>
  <c r="G661" i="15" s="1"/>
  <c r="D662" i="15"/>
  <c r="D663" i="15"/>
  <c r="D664" i="15"/>
  <c r="D665" i="15"/>
  <c r="D666" i="15"/>
  <c r="E666" i="15" s="1"/>
  <c r="F666" i="15" s="1"/>
  <c r="G666" i="15" s="1"/>
  <c r="D667" i="15"/>
  <c r="D668" i="15"/>
  <c r="D669" i="15"/>
  <c r="D670" i="15"/>
  <c r="D671" i="15"/>
  <c r="D672" i="15"/>
  <c r="D673" i="15"/>
  <c r="D674" i="15"/>
  <c r="D675" i="15"/>
  <c r="D676" i="15"/>
  <c r="E676" i="15" s="1"/>
  <c r="F676" i="15" s="1"/>
  <c r="G676" i="15" s="1"/>
  <c r="D677" i="15"/>
  <c r="D678" i="15"/>
  <c r="D679" i="15"/>
  <c r="D680" i="15"/>
  <c r="E680" i="15" s="1"/>
  <c r="F680" i="15" s="1"/>
  <c r="G680" i="15" s="1"/>
  <c r="D681" i="15"/>
  <c r="D682" i="15"/>
  <c r="E682" i="15" s="1"/>
  <c r="F682" i="15" s="1"/>
  <c r="G682" i="15" s="1"/>
  <c r="D683" i="15"/>
  <c r="D684" i="15"/>
  <c r="D685" i="15"/>
  <c r="D686" i="15"/>
  <c r="E686" i="15" s="1"/>
  <c r="F686" i="15" s="1"/>
  <c r="G686" i="15" s="1"/>
  <c r="D687" i="15"/>
  <c r="D688" i="15"/>
  <c r="D689" i="15"/>
  <c r="D690" i="15"/>
  <c r="D691" i="15"/>
  <c r="D692" i="15"/>
  <c r="D693" i="15"/>
  <c r="E693" i="15" s="1"/>
  <c r="F693" i="15" s="1"/>
  <c r="G693" i="15" s="1"/>
  <c r="D694" i="15"/>
  <c r="D695" i="15"/>
  <c r="D696" i="15"/>
  <c r="D697" i="15"/>
  <c r="D698" i="15"/>
  <c r="D699" i="15"/>
  <c r="E699" i="15" s="1"/>
  <c r="F699" i="15" s="1"/>
  <c r="G699" i="15" s="1"/>
  <c r="D700" i="15"/>
  <c r="E700" i="15" s="1"/>
  <c r="F700" i="15" s="1"/>
  <c r="G700" i="15" s="1"/>
  <c r="D701" i="15"/>
  <c r="D702" i="15"/>
  <c r="D703" i="15"/>
  <c r="D704" i="15"/>
  <c r="D705" i="15"/>
  <c r="E705" i="15" s="1"/>
  <c r="F705" i="15" s="1"/>
  <c r="G705" i="15" s="1"/>
  <c r="D706" i="15"/>
  <c r="D707" i="15"/>
  <c r="D708" i="15"/>
  <c r="E708" i="15" s="1"/>
  <c r="F708" i="15" s="1"/>
  <c r="G708" i="15" s="1"/>
  <c r="D709" i="15"/>
  <c r="D710" i="15"/>
  <c r="E710" i="15" s="1"/>
  <c r="F710" i="15" s="1"/>
  <c r="G710" i="15" s="1"/>
  <c r="D711" i="15"/>
  <c r="E711" i="15" s="1"/>
  <c r="F711" i="15" s="1"/>
  <c r="G711" i="15" s="1"/>
  <c r="D712" i="15"/>
  <c r="D713" i="15"/>
  <c r="E713" i="15" s="1"/>
  <c r="F713" i="15" s="1"/>
  <c r="G713" i="15" s="1"/>
  <c r="D714" i="15"/>
  <c r="D715" i="15"/>
  <c r="D716" i="15"/>
  <c r="E716" i="15" s="1"/>
  <c r="F716" i="15" s="1"/>
  <c r="G716" i="15" s="1"/>
  <c r="D717" i="15"/>
  <c r="D718" i="15"/>
  <c r="D719" i="15"/>
  <c r="D720" i="15"/>
  <c r="E720" i="15" s="1"/>
  <c r="D721" i="15"/>
  <c r="D722" i="15"/>
  <c r="D723" i="15"/>
  <c r="D724" i="15"/>
  <c r="E724" i="15" s="1"/>
  <c r="F724" i="15" s="1"/>
  <c r="G724" i="15" s="1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E744" i="15" s="1"/>
  <c r="D745" i="15"/>
  <c r="E745" i="15" s="1"/>
  <c r="D746" i="15"/>
  <c r="D747" i="15"/>
  <c r="D748" i="15"/>
  <c r="E748" i="15" s="1"/>
  <c r="D749" i="15"/>
  <c r="H749" i="15" s="1"/>
  <c r="D750" i="15"/>
  <c r="D751" i="15"/>
  <c r="D752" i="15"/>
  <c r="F752" i="15" s="1"/>
  <c r="G752" i="15" s="1"/>
  <c r="D753" i="15"/>
  <c r="D754" i="15"/>
  <c r="E754" i="15" s="1"/>
  <c r="D755" i="15"/>
  <c r="E755" i="15" s="1"/>
  <c r="D756" i="15"/>
  <c r="E756" i="15" s="1"/>
  <c r="D757" i="15"/>
  <c r="D758" i="15"/>
  <c r="D759" i="15"/>
  <c r="D760" i="15"/>
  <c r="F760" i="15" s="1"/>
  <c r="G760" i="15" s="1"/>
  <c r="D761" i="15"/>
  <c r="H761" i="15" s="1"/>
  <c r="D762" i="15"/>
  <c r="D763" i="15"/>
  <c r="E763" i="15" s="1"/>
  <c r="D764" i="15"/>
  <c r="E764" i="15" s="1"/>
  <c r="D765" i="15"/>
  <c r="H765" i="15" s="1"/>
  <c r="D766" i="15"/>
  <c r="D767" i="15"/>
  <c r="E767" i="15" s="1"/>
  <c r="D768" i="15"/>
  <c r="E768" i="15" s="1"/>
  <c r="D769" i="15"/>
  <c r="E769" i="15" s="1"/>
  <c r="D770" i="15"/>
  <c r="D771" i="15"/>
  <c r="F771" i="15" s="1"/>
  <c r="G771" i="15" s="1"/>
  <c r="D772" i="15"/>
  <c r="E772" i="15" s="1"/>
  <c r="D773" i="15"/>
  <c r="I773" i="15" s="1"/>
  <c r="J773" i="15" s="1"/>
  <c r="D774" i="15"/>
  <c r="D775" i="15"/>
  <c r="D776" i="15"/>
  <c r="E776" i="15" s="1"/>
  <c r="D777" i="15"/>
  <c r="D778" i="15"/>
  <c r="D779" i="15"/>
  <c r="D780" i="15"/>
  <c r="D781" i="15"/>
  <c r="E781" i="15" s="1"/>
  <c r="D782" i="15"/>
  <c r="D783" i="15"/>
  <c r="D784" i="15"/>
  <c r="I784" i="15" s="1"/>
  <c r="J784" i="15" s="1"/>
  <c r="D785" i="15"/>
  <c r="D786" i="15"/>
  <c r="D787" i="15"/>
  <c r="D788" i="15"/>
  <c r="D789" i="15"/>
  <c r="E789" i="15" s="1"/>
  <c r="F789" i="15" s="1"/>
  <c r="G789" i="15" s="1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E808" i="15" s="1"/>
  <c r="F808" i="15" s="1"/>
  <c r="G808" i="15" s="1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E844" i="15" s="1"/>
  <c r="F844" i="15" s="1"/>
  <c r="G844" i="15" s="1"/>
  <c r="D845" i="15"/>
  <c r="D846" i="15"/>
  <c r="D847" i="15"/>
  <c r="D848" i="15"/>
  <c r="D849" i="15"/>
  <c r="D850" i="15"/>
  <c r="D851" i="15"/>
  <c r="D852" i="15"/>
  <c r="H852" i="15" s="1"/>
  <c r="D853" i="15"/>
  <c r="I853" i="15" s="1"/>
  <c r="J853" i="15" s="1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E880" i="15" s="1"/>
  <c r="D881" i="15"/>
  <c r="D882" i="15"/>
  <c r="H882" i="15" s="1"/>
  <c r="D883" i="15"/>
  <c r="D884" i="15"/>
  <c r="D885" i="15"/>
  <c r="E885" i="15" s="1"/>
  <c r="F885" i="15" s="1"/>
  <c r="G885" i="15" s="1"/>
  <c r="D886" i="15"/>
  <c r="D887" i="15"/>
  <c r="E887" i="15" s="1"/>
  <c r="D888" i="15"/>
  <c r="D889" i="15"/>
  <c r="D890" i="15"/>
  <c r="D891" i="15"/>
  <c r="H891" i="15" s="1"/>
  <c r="D892" i="15"/>
  <c r="D893" i="15"/>
  <c r="I893" i="15" s="1"/>
  <c r="J893" i="15" s="1"/>
  <c r="D894" i="15"/>
  <c r="D895" i="15"/>
  <c r="E895" i="15" s="1"/>
  <c r="D896" i="15"/>
  <c r="E896" i="15" s="1"/>
  <c r="D897" i="15"/>
  <c r="D898" i="15"/>
  <c r="D899" i="15"/>
  <c r="D900" i="15"/>
  <c r="D901" i="15"/>
  <c r="D902" i="15"/>
  <c r="D903" i="15"/>
  <c r="D904" i="15"/>
  <c r="D905" i="15"/>
  <c r="E905" i="15" s="1"/>
  <c r="D906" i="15"/>
  <c r="D907" i="15"/>
  <c r="E907" i="15" s="1"/>
  <c r="D908" i="15"/>
  <c r="D909" i="15"/>
  <c r="D910" i="15"/>
  <c r="D911" i="15"/>
  <c r="E911" i="15" s="1"/>
  <c r="F911" i="15" s="1"/>
  <c r="G911" i="15" s="1"/>
  <c r="D912" i="15"/>
  <c r="E912" i="15" s="1"/>
  <c r="F912" i="15" s="1"/>
  <c r="G912" i="15" s="1"/>
  <c r="D913" i="15"/>
  <c r="D914" i="15"/>
  <c r="D915" i="15"/>
  <c r="D916" i="15"/>
  <c r="D917" i="15"/>
  <c r="E917" i="15" s="1"/>
  <c r="D918" i="15"/>
  <c r="D919" i="15"/>
  <c r="D920" i="15"/>
  <c r="H920" i="15" s="1"/>
  <c r="D921" i="15"/>
  <c r="D922" i="15"/>
  <c r="D923" i="15"/>
  <c r="E923" i="15" s="1"/>
  <c r="D924" i="15"/>
  <c r="D925" i="15"/>
  <c r="D926" i="15"/>
  <c r="D927" i="15"/>
  <c r="D928" i="15"/>
  <c r="E928" i="15" s="1"/>
  <c r="F928" i="15" s="1"/>
  <c r="G928" i="15" s="1"/>
  <c r="D929" i="15"/>
  <c r="D930" i="15"/>
  <c r="D931" i="15"/>
  <c r="D932" i="15"/>
  <c r="D933" i="15"/>
  <c r="D934" i="15"/>
  <c r="D935" i="15"/>
  <c r="E935" i="15" s="1"/>
  <c r="F935" i="15" s="1"/>
  <c r="G935" i="15" s="1"/>
  <c r="D936" i="15"/>
  <c r="D937" i="15"/>
  <c r="D938" i="15"/>
  <c r="D939" i="15"/>
  <c r="D940" i="15"/>
  <c r="E940" i="15" s="1"/>
  <c r="F940" i="15" s="1"/>
  <c r="G940" i="15" s="1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E953" i="15" s="1"/>
  <c r="F953" i="15" s="1"/>
  <c r="G953" i="15" s="1"/>
  <c r="D954" i="15"/>
  <c r="D955" i="15"/>
  <c r="E955" i="15" s="1"/>
  <c r="F955" i="15" s="1"/>
  <c r="G955" i="15" s="1"/>
  <c r="D956" i="15"/>
  <c r="E956" i="15" s="1"/>
  <c r="F956" i="15" s="1"/>
  <c r="G956" i="15" s="1"/>
  <c r="D957" i="15"/>
  <c r="D958" i="15"/>
  <c r="D959" i="15"/>
  <c r="F959" i="15" s="1"/>
  <c r="G959" i="15" s="1"/>
  <c r="D960" i="15"/>
  <c r="D961" i="15"/>
  <c r="D962" i="15"/>
  <c r="D963" i="15"/>
  <c r="D964" i="15"/>
  <c r="D965" i="15"/>
  <c r="D966" i="15"/>
  <c r="D967" i="15"/>
  <c r="F967" i="15" s="1"/>
  <c r="G967" i="15" s="1"/>
  <c r="D968" i="15"/>
  <c r="E968" i="15" s="1"/>
  <c r="F968" i="15" s="1"/>
  <c r="G968" i="15" s="1"/>
  <c r="D969" i="15"/>
  <c r="D970" i="15"/>
  <c r="D971" i="15"/>
  <c r="E971" i="15" s="1"/>
  <c r="F971" i="15" s="1"/>
  <c r="G971" i="15" s="1"/>
  <c r="D972" i="15"/>
  <c r="D973" i="15"/>
  <c r="D974" i="15"/>
  <c r="D975" i="15"/>
  <c r="D976" i="15"/>
  <c r="D977" i="15"/>
  <c r="D978" i="15"/>
  <c r="E978" i="15" s="1"/>
  <c r="F978" i="15" s="1"/>
  <c r="G978" i="15" s="1"/>
  <c r="D979" i="15"/>
  <c r="D980" i="15"/>
  <c r="D981" i="15"/>
  <c r="E981" i="15" s="1"/>
  <c r="F981" i="15" s="1"/>
  <c r="G981" i="15" s="1"/>
  <c r="D982" i="15"/>
  <c r="D983" i="15"/>
  <c r="D984" i="15"/>
  <c r="D985" i="15"/>
  <c r="D986" i="15"/>
  <c r="E986" i="15" s="1"/>
  <c r="F986" i="15" s="1"/>
  <c r="G986" i="15" s="1"/>
  <c r="D987" i="15"/>
  <c r="D988" i="15"/>
  <c r="D989" i="15"/>
  <c r="E989" i="15" s="1"/>
  <c r="F989" i="15" s="1"/>
  <c r="G989" i="15" s="1"/>
  <c r="D990" i="15"/>
  <c r="D991" i="15"/>
  <c r="D992" i="15"/>
  <c r="D993" i="15"/>
  <c r="D994" i="15"/>
  <c r="D995" i="15"/>
  <c r="D996" i="15"/>
  <c r="D997" i="15"/>
  <c r="E997" i="15" s="1"/>
  <c r="F997" i="15" s="1"/>
  <c r="G997" i="15" s="1"/>
  <c r="D998" i="15"/>
  <c r="D999" i="15"/>
  <c r="D1000" i="15"/>
  <c r="D1001" i="15"/>
  <c r="D1002" i="15"/>
  <c r="D1003" i="15"/>
  <c r="D1004" i="15"/>
  <c r="D1005" i="15"/>
  <c r="E1005" i="15" s="1"/>
  <c r="F1005" i="15" s="1"/>
  <c r="G1005" i="15" s="1"/>
  <c r="D1006" i="15"/>
  <c r="D1007" i="15"/>
  <c r="D1008" i="15"/>
  <c r="E1008" i="15" s="1"/>
  <c r="F1008" i="15" s="1"/>
  <c r="G1008" i="15" s="1"/>
  <c r="D1009" i="15"/>
  <c r="D1010" i="15"/>
  <c r="D1011" i="15"/>
  <c r="D1012" i="15"/>
  <c r="D1013" i="15"/>
  <c r="E1013" i="15" s="1"/>
  <c r="F1013" i="15" s="1"/>
  <c r="G1013" i="15" s="1"/>
  <c r="D1014" i="15"/>
  <c r="D1015" i="15"/>
  <c r="D1016" i="15"/>
  <c r="D1017" i="15"/>
  <c r="D1018" i="15"/>
  <c r="D1019" i="15"/>
  <c r="D1020" i="15"/>
  <c r="D1021" i="15"/>
  <c r="D1022" i="15"/>
  <c r="D1023" i="15"/>
  <c r="D1024" i="15"/>
  <c r="E1024" i="15" s="1"/>
  <c r="F1024" i="15" s="1"/>
  <c r="G1024" i="15" s="1"/>
  <c r="D1025" i="15"/>
  <c r="D1026" i="15"/>
  <c r="D1027" i="15"/>
  <c r="D1028" i="15"/>
  <c r="D1029" i="15"/>
  <c r="D1030" i="15"/>
  <c r="D1031" i="15"/>
  <c r="D1032" i="15"/>
  <c r="D1033" i="15"/>
  <c r="D1034" i="15"/>
  <c r="E1034" i="15" s="1"/>
  <c r="F1034" i="15" s="1"/>
  <c r="G1034" i="15" s="1"/>
  <c r="D1035" i="15"/>
  <c r="D1036" i="15"/>
  <c r="D1037" i="15"/>
  <c r="D1038" i="15"/>
  <c r="D1039" i="15"/>
  <c r="D1040" i="15"/>
  <c r="D1041" i="15"/>
  <c r="D1042" i="15"/>
  <c r="E1042" i="15" s="1"/>
  <c r="F1042" i="15" s="1"/>
  <c r="G1042" i="15" s="1"/>
  <c r="D1043" i="15"/>
  <c r="E1043" i="15" s="1"/>
  <c r="F1043" i="15" s="1"/>
  <c r="G1043" i="15" s="1"/>
  <c r="D1044" i="15"/>
  <c r="D1045" i="15"/>
  <c r="E1045" i="15" s="1"/>
  <c r="F1045" i="15" s="1"/>
  <c r="G1045" i="15" s="1"/>
  <c r="D1046" i="15"/>
  <c r="D1047" i="15"/>
  <c r="D1048" i="15"/>
  <c r="D1049" i="15"/>
  <c r="D1050" i="15"/>
  <c r="E1050" i="15" s="1"/>
  <c r="F1050" i="15" s="1"/>
  <c r="G1050" i="15" s="1"/>
  <c r="D1051" i="15"/>
  <c r="D1052" i="15"/>
  <c r="D1053" i="15"/>
  <c r="D1054" i="15"/>
  <c r="D1055" i="15"/>
  <c r="D1056" i="15"/>
  <c r="D1057" i="15"/>
  <c r="E1057" i="15" s="1"/>
  <c r="F1057" i="15" s="1"/>
  <c r="G1057" i="15" s="1"/>
  <c r="D1058" i="15"/>
  <c r="D1059" i="15"/>
  <c r="D1060" i="15"/>
  <c r="D1061" i="15"/>
  <c r="D1062" i="15"/>
  <c r="D1063" i="15"/>
  <c r="D1064" i="15"/>
  <c r="E1064" i="15" s="1"/>
  <c r="F1064" i="15" s="1"/>
  <c r="G1064" i="15" s="1"/>
  <c r="D1065" i="15"/>
  <c r="D1066" i="15"/>
  <c r="D1067" i="15"/>
  <c r="D1068" i="15"/>
  <c r="D1069" i="15"/>
  <c r="E1069" i="15" s="1"/>
  <c r="F1069" i="15" s="1"/>
  <c r="G1069" i="15" s="1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E1083" i="15" s="1"/>
  <c r="F1083" i="15" s="1"/>
  <c r="G1083" i="15" s="1"/>
  <c r="D1084" i="15"/>
  <c r="D1085" i="15"/>
  <c r="D1086" i="15"/>
  <c r="D1087" i="15"/>
  <c r="D1088" i="15"/>
  <c r="D1089" i="15"/>
  <c r="D1090" i="15"/>
  <c r="D1091" i="15"/>
  <c r="D1092" i="15"/>
  <c r="E1092" i="15" s="1"/>
  <c r="F1092" i="15" s="1"/>
  <c r="G1092" i="15" s="1"/>
  <c r="D1093" i="15"/>
  <c r="D1094" i="15"/>
  <c r="D1095" i="15"/>
  <c r="D1096" i="15"/>
  <c r="D1097" i="15"/>
  <c r="D1098" i="15"/>
  <c r="D1099" i="15"/>
  <c r="E1099" i="15" s="1"/>
  <c r="F1099" i="15" s="1"/>
  <c r="G1099" i="15" s="1"/>
  <c r="D1100" i="15"/>
  <c r="D1101" i="15"/>
  <c r="I1101" i="15" s="1"/>
  <c r="J1101" i="15" s="1"/>
  <c r="D1102" i="15"/>
  <c r="D1103" i="15"/>
  <c r="D1104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E1119" i="15" s="1"/>
  <c r="F1119" i="15" s="1"/>
  <c r="G1119" i="15" s="1"/>
  <c r="D1120" i="15"/>
  <c r="D1121" i="15"/>
  <c r="D1122" i="15"/>
  <c r="D1123" i="15"/>
  <c r="D1124" i="15"/>
  <c r="E1124" i="15" s="1"/>
  <c r="F1124" i="15" s="1"/>
  <c r="G1124" i="15" s="1"/>
  <c r="D1125" i="15"/>
  <c r="D1126" i="15"/>
  <c r="D1127" i="15"/>
  <c r="D1128" i="15"/>
  <c r="E1128" i="15" s="1"/>
  <c r="F1128" i="15" s="1"/>
  <c r="G1128" i="15" s="1"/>
  <c r="D1129" i="15"/>
  <c r="D1130" i="15"/>
  <c r="D1131" i="15"/>
  <c r="D1132" i="15"/>
  <c r="E1132" i="15" s="1"/>
  <c r="F1132" i="15" s="1"/>
  <c r="G1132" i="15" s="1"/>
  <c r="D1133" i="15"/>
  <c r="D1134" i="15"/>
  <c r="D1135" i="15"/>
  <c r="E1135" i="15" s="1"/>
  <c r="F1135" i="15" s="1"/>
  <c r="G1135" i="15" s="1"/>
  <c r="D1136" i="15"/>
  <c r="D1137" i="15"/>
  <c r="E1137" i="15" s="1"/>
  <c r="F1137" i="15" s="1"/>
  <c r="G1137" i="15" s="1"/>
  <c r="D1138" i="15"/>
  <c r="D1139" i="15"/>
  <c r="D1140" i="15"/>
  <c r="E1140" i="15" s="1"/>
  <c r="F1140" i="15" s="1"/>
  <c r="G1140" i="15" s="1"/>
  <c r="D1141" i="15"/>
  <c r="E1141" i="15" s="1"/>
  <c r="F1141" i="15" s="1"/>
  <c r="G1141" i="15" s="1"/>
  <c r="D1142" i="15"/>
  <c r="D1143" i="15"/>
  <c r="D1144" i="15"/>
  <c r="E1144" i="15" s="1"/>
  <c r="F1144" i="15" s="1"/>
  <c r="G1144" i="15" s="1"/>
  <c r="D1145" i="15"/>
  <c r="D1146" i="15"/>
  <c r="D1147" i="15"/>
  <c r="E1147" i="15" s="1"/>
  <c r="F1147" i="15" s="1"/>
  <c r="G1147" i="15" s="1"/>
  <c r="D1148" i="15"/>
  <c r="D1149" i="15"/>
  <c r="D1150" i="15"/>
  <c r="E1150" i="15" s="1"/>
  <c r="F1150" i="15" s="1"/>
  <c r="G1150" i="15" s="1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E1164" i="15" s="1"/>
  <c r="F1164" i="15" s="1"/>
  <c r="G1164" i="15" s="1"/>
  <c r="D1165" i="15"/>
  <c r="D1166" i="15"/>
  <c r="D1167" i="15"/>
  <c r="D1168" i="15"/>
  <c r="E1168" i="15" s="1"/>
  <c r="F1168" i="15" s="1"/>
  <c r="G1168" i="15" s="1"/>
  <c r="D1169" i="15"/>
  <c r="D1170" i="15"/>
  <c r="D1171" i="15"/>
  <c r="E1171" i="15" s="1"/>
  <c r="F1171" i="15" s="1"/>
  <c r="G1171" i="15" s="1"/>
  <c r="D1172" i="15"/>
  <c r="D1173" i="15"/>
  <c r="D1174" i="15"/>
  <c r="D1175" i="15"/>
  <c r="D1176" i="15"/>
  <c r="D1177" i="15"/>
  <c r="D1178" i="15"/>
  <c r="D1179" i="15"/>
  <c r="H1179" i="15" s="1"/>
  <c r="D1180" i="15"/>
  <c r="E1180" i="15" s="1"/>
  <c r="D1181" i="15"/>
  <c r="E1181" i="15" s="1"/>
  <c r="F1181" i="15" s="1"/>
  <c r="G1181" i="15" s="1"/>
  <c r="D1182" i="15"/>
  <c r="D1183" i="15"/>
  <c r="H1183" i="15" s="1"/>
  <c r="D1184" i="15"/>
  <c r="D1185" i="15"/>
  <c r="D1186" i="15"/>
  <c r="D1187" i="15"/>
  <c r="D1188" i="15"/>
  <c r="D1189" i="15"/>
  <c r="D1190" i="15"/>
  <c r="D1191" i="15"/>
  <c r="F1191" i="15" s="1"/>
  <c r="G1191" i="15" s="1"/>
  <c r="D1192" i="15"/>
  <c r="D1193" i="15"/>
  <c r="H1193" i="15" s="1"/>
  <c r="D1194" i="15"/>
  <c r="D1195" i="15"/>
  <c r="D1196" i="15"/>
  <c r="D1197" i="15"/>
  <c r="D1198" i="15"/>
  <c r="D1199" i="15"/>
  <c r="D1200" i="15"/>
  <c r="E1200" i="15" s="1"/>
  <c r="D1201" i="15"/>
  <c r="D1202" i="15"/>
  <c r="D1203" i="15"/>
  <c r="D1204" i="15"/>
  <c r="D1205" i="15"/>
  <c r="D1206" i="15"/>
  <c r="E1206" i="15" s="1"/>
  <c r="F1206" i="15" s="1"/>
  <c r="G1206" i="15" s="1"/>
  <c r="D1207" i="15"/>
  <c r="D1208" i="15"/>
  <c r="D1209" i="15"/>
  <c r="D1210" i="15"/>
  <c r="E1210" i="15" s="1"/>
  <c r="F1210" i="15" s="1"/>
  <c r="G1210" i="15" s="1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E1224" i="15" s="1"/>
  <c r="F1224" i="15" s="1"/>
  <c r="G1224" i="15" s="1"/>
  <c r="D1225" i="15"/>
  <c r="D1226" i="15"/>
  <c r="D1227" i="15"/>
  <c r="D1228" i="15"/>
  <c r="D1229" i="15"/>
  <c r="D1230" i="15"/>
  <c r="D1231" i="15"/>
  <c r="D1232" i="15"/>
  <c r="D1233" i="15"/>
  <c r="F1233" i="15" s="1"/>
  <c r="G1233" i="15" s="1"/>
  <c r="D1234" i="15"/>
  <c r="D1235" i="15"/>
  <c r="D1236" i="15"/>
  <c r="D1237" i="15"/>
  <c r="E1237" i="15" s="1"/>
  <c r="F1237" i="15" s="1"/>
  <c r="G1237" i="15" s="1"/>
  <c r="D1238" i="15"/>
  <c r="D1239" i="15"/>
  <c r="D1240" i="15"/>
  <c r="D1241" i="15"/>
  <c r="E1241" i="15" s="1"/>
  <c r="F1241" i="15" s="1"/>
  <c r="G1241" i="15" s="1"/>
  <c r="D1242" i="15"/>
  <c r="H1242" i="15" s="1"/>
  <c r="D1243" i="15"/>
  <c r="E1243" i="15" s="1"/>
  <c r="F1243" i="15" s="1"/>
  <c r="G1243" i="15" s="1"/>
  <c r="D1244" i="15"/>
  <c r="D1245" i="15"/>
  <c r="F1245" i="15" s="1"/>
  <c r="G1245" i="15" s="1"/>
  <c r="D1246" i="15"/>
  <c r="E1246" i="15" s="1"/>
  <c r="F1246" i="15" s="1"/>
  <c r="G1246" i="15" s="1"/>
  <c r="D1247" i="15"/>
  <c r="D1248" i="15"/>
  <c r="D1249" i="15"/>
  <c r="D1250" i="15"/>
  <c r="D1251" i="15"/>
  <c r="D1252" i="15"/>
  <c r="D1253" i="15"/>
  <c r="D1254" i="15"/>
  <c r="E1254" i="15" s="1"/>
  <c r="F1254" i="15" s="1"/>
  <c r="G1254" i="15" s="1"/>
  <c r="D1255" i="15"/>
  <c r="D1256" i="15"/>
  <c r="D1257" i="15"/>
  <c r="D1258" i="15"/>
  <c r="E1258" i="15" s="1"/>
  <c r="F1258" i="15" s="1"/>
  <c r="G1258" i="15" s="1"/>
  <c r="D1259" i="15"/>
  <c r="D1260" i="15"/>
  <c r="D1261" i="15"/>
  <c r="D1262" i="15"/>
  <c r="D1263" i="15"/>
  <c r="E1263" i="15" s="1"/>
  <c r="F1263" i="15" s="1"/>
  <c r="G1263" i="15" s="1"/>
  <c r="D1264" i="15"/>
  <c r="D1265" i="15"/>
  <c r="D1266" i="15"/>
  <c r="D1267" i="15"/>
  <c r="D1268" i="15"/>
  <c r="D1269" i="15"/>
  <c r="D1270" i="15"/>
  <c r="D1271" i="15"/>
  <c r="D1272" i="15"/>
  <c r="E1272" i="15" s="1"/>
  <c r="F1272" i="15" s="1"/>
  <c r="G1272" i="15" s="1"/>
  <c r="D1273" i="15"/>
  <c r="E1273" i="15" s="1"/>
  <c r="D1274" i="15"/>
  <c r="D1275" i="15"/>
  <c r="D1276" i="15"/>
  <c r="D1277" i="15"/>
  <c r="D1278" i="15"/>
  <c r="D1279" i="15"/>
  <c r="E1279" i="15" s="1"/>
  <c r="D1280" i="15"/>
  <c r="I1280" i="15" s="1"/>
  <c r="J1280" i="15" s="1"/>
  <c r="D1281" i="15"/>
  <c r="D1282" i="15"/>
  <c r="E1282" i="15" s="1"/>
  <c r="F1282" i="15" s="1"/>
  <c r="G1282" i="15" s="1"/>
  <c r="D1283" i="15"/>
  <c r="D1284" i="15"/>
  <c r="E1284" i="15" s="1"/>
  <c r="D1285" i="15"/>
  <c r="D1286" i="15"/>
  <c r="D1287" i="15"/>
  <c r="D1288" i="15"/>
  <c r="D1289" i="15"/>
  <c r="D1290" i="15"/>
  <c r="D1291" i="15"/>
  <c r="D1292" i="15"/>
  <c r="D1293" i="15"/>
  <c r="D1294" i="15"/>
  <c r="E1294" i="15" s="1"/>
  <c r="F1294" i="15" s="1"/>
  <c r="G1294" i="15" s="1"/>
  <c r="D1295" i="15"/>
  <c r="D1296" i="15"/>
  <c r="D1297" i="15"/>
  <c r="D1298" i="15"/>
  <c r="D1299" i="15"/>
  <c r="E1299" i="15" s="1"/>
  <c r="F1299" i="15" s="1"/>
  <c r="G1299" i="15" s="1"/>
  <c r="D1300" i="15"/>
  <c r="D1301" i="15"/>
  <c r="E1301" i="15" s="1"/>
  <c r="D1302" i="15"/>
  <c r="D1303" i="15"/>
  <c r="D1304" i="15"/>
  <c r="D1305" i="15"/>
  <c r="E1305" i="15" s="1"/>
  <c r="F1305" i="15" s="1"/>
  <c r="G1305" i="15" s="1"/>
  <c r="D1306" i="15"/>
  <c r="D1307" i="15"/>
  <c r="I1307" i="15" s="1"/>
  <c r="J1307" i="15" s="1"/>
  <c r="D1308" i="15"/>
  <c r="D1309" i="15"/>
  <c r="H1309" i="15" s="1"/>
  <c r="D1310" i="15"/>
  <c r="E1310" i="15" s="1"/>
  <c r="F1310" i="15" s="1"/>
  <c r="G1310" i="15" s="1"/>
  <c r="D1311" i="15"/>
  <c r="D1312" i="15"/>
  <c r="D1313" i="15"/>
  <c r="D1314" i="15"/>
  <c r="D1315" i="15"/>
  <c r="D1316" i="15"/>
  <c r="D1317" i="15"/>
  <c r="E1317" i="15" s="1"/>
  <c r="D1318" i="15"/>
  <c r="D1319" i="15"/>
  <c r="E1319" i="15" s="1"/>
  <c r="F1319" i="15" s="1"/>
  <c r="G1319" i="15" s="1"/>
  <c r="D1320" i="15"/>
  <c r="E1320" i="15" s="1"/>
  <c r="F1320" i="15" s="1"/>
  <c r="G1320" i="15" s="1"/>
  <c r="D1321" i="15"/>
  <c r="D1322" i="15"/>
  <c r="D1323" i="15"/>
  <c r="D1324" i="15"/>
  <c r="D1325" i="15"/>
  <c r="F1325" i="15" s="1"/>
  <c r="G1325" i="15" s="1"/>
  <c r="D1326" i="15"/>
  <c r="D1327" i="15"/>
  <c r="D1328" i="15"/>
  <c r="D1329" i="15"/>
  <c r="D1330" i="15"/>
  <c r="E1330" i="15" s="1"/>
  <c r="D1331" i="15"/>
  <c r="E1331" i="15" s="1"/>
  <c r="D1332" i="15"/>
  <c r="D1333" i="15"/>
  <c r="I1333" i="15" s="1"/>
  <c r="J1333" i="15" s="1"/>
  <c r="D1334" i="15"/>
  <c r="D1335" i="15"/>
  <c r="D1336" i="15"/>
  <c r="D1337" i="15"/>
  <c r="D1338" i="15"/>
  <c r="D1339" i="15"/>
  <c r="D1340" i="15"/>
  <c r="D1341" i="15"/>
  <c r="D1342" i="15"/>
  <c r="D1343" i="15"/>
  <c r="D1344" i="15"/>
  <c r="E1344" i="15" s="1"/>
  <c r="F1344" i="15" s="1"/>
  <c r="G1344" i="15" s="1"/>
  <c r="D1345" i="15"/>
  <c r="D1346" i="15"/>
  <c r="D1347" i="15"/>
  <c r="D1348" i="15"/>
  <c r="D1349" i="15"/>
  <c r="E1349" i="15" s="1"/>
  <c r="F1349" i="15" s="1"/>
  <c r="G1349" i="15" s="1"/>
  <c r="D1350" i="15"/>
  <c r="D1351" i="15"/>
  <c r="E1351" i="15" s="1"/>
  <c r="F1351" i="15" s="1"/>
  <c r="G1351" i="15" s="1"/>
  <c r="D1352" i="15"/>
  <c r="E1352" i="15" s="1"/>
  <c r="F1352" i="15" s="1"/>
  <c r="G1352" i="15" s="1"/>
  <c r="D1353" i="15"/>
  <c r="E1353" i="15" s="1"/>
  <c r="F1353" i="15" s="1"/>
  <c r="G1353" i="15" s="1"/>
  <c r="D1354" i="15"/>
  <c r="D1355" i="15"/>
  <c r="D1356" i="15"/>
  <c r="F1356" i="15" s="1"/>
  <c r="G1356" i="15" s="1"/>
  <c r="D1357" i="15"/>
  <c r="D1358" i="15"/>
  <c r="D1359" i="15"/>
  <c r="D1360" i="15"/>
  <c r="D1361" i="15"/>
  <c r="H1361" i="15" s="1"/>
  <c r="D1362" i="15"/>
  <c r="D1363" i="15"/>
  <c r="H1363" i="15" s="1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E1377" i="15" s="1"/>
  <c r="F1377" i="15" s="1"/>
  <c r="G1377" i="15" s="1"/>
  <c r="D1378" i="15"/>
  <c r="D1379" i="15"/>
  <c r="D1380" i="15"/>
  <c r="D1381" i="15"/>
  <c r="D1382" i="15"/>
  <c r="D1383" i="15"/>
  <c r="E1383" i="15" s="1"/>
  <c r="F1383" i="15" s="1"/>
  <c r="G1383" i="15" s="1"/>
  <c r="D1384" i="15"/>
  <c r="D1385" i="15"/>
  <c r="D1386" i="15"/>
  <c r="E1386" i="15" s="1"/>
  <c r="F1386" i="15" s="1"/>
  <c r="G1386" i="15" s="1"/>
  <c r="D1387" i="15"/>
  <c r="D1388" i="15"/>
  <c r="D1389" i="15"/>
  <c r="E1389" i="15" s="1"/>
  <c r="F1389" i="15" s="1"/>
  <c r="G1389" i="15" s="1"/>
  <c r="D1390" i="15"/>
  <c r="D1391" i="15"/>
  <c r="D1392" i="15"/>
  <c r="D1393" i="15"/>
  <c r="D1394" i="15"/>
  <c r="D1395" i="15"/>
  <c r="D1396" i="15"/>
  <c r="D1397" i="15"/>
  <c r="D1398" i="15"/>
  <c r="E1398" i="15" s="1"/>
  <c r="F1398" i="15" s="1"/>
  <c r="G1398" i="15" s="1"/>
  <c r="D1399" i="15"/>
  <c r="D1400" i="15"/>
  <c r="D1401" i="15"/>
  <c r="D1402" i="15"/>
  <c r="D1403" i="15"/>
  <c r="D1404" i="15"/>
  <c r="D1405" i="15"/>
  <c r="D1406" i="15"/>
  <c r="D1407" i="15"/>
  <c r="D1408" i="15"/>
  <c r="H1408" i="15" s="1"/>
  <c r="D1409" i="15"/>
  <c r="D1410" i="15"/>
  <c r="D1411" i="15"/>
  <c r="D1412" i="15"/>
  <c r="F1412" i="15" s="1"/>
  <c r="G1412" i="15" s="1"/>
  <c r="D1413" i="15"/>
  <c r="F1413" i="15" s="1"/>
  <c r="G1413" i="15" s="1"/>
  <c r="D1414" i="15"/>
  <c r="D1415" i="15"/>
  <c r="D1416" i="15"/>
  <c r="D1417" i="15"/>
  <c r="D1418" i="15"/>
  <c r="D1419" i="15"/>
  <c r="D1420" i="15"/>
  <c r="D1421" i="15"/>
  <c r="D1422" i="15"/>
  <c r="D1423" i="15"/>
  <c r="D1424" i="15"/>
  <c r="D1425" i="15"/>
  <c r="D1426" i="15"/>
  <c r="D1427" i="15"/>
  <c r="D1428" i="15"/>
  <c r="D1429" i="15"/>
  <c r="E1429" i="15" s="1"/>
  <c r="D1430" i="15"/>
  <c r="D1431" i="15"/>
  <c r="D1432" i="15"/>
  <c r="F1432" i="15" s="1"/>
  <c r="G1432" i="15" s="1"/>
  <c r="D1433" i="15"/>
  <c r="D1434" i="15"/>
  <c r="D1435" i="15"/>
  <c r="D1436" i="15"/>
  <c r="E1436" i="15" s="1"/>
  <c r="F1436" i="15" s="1"/>
  <c r="G1436" i="15" s="1"/>
  <c r="D1437" i="15"/>
  <c r="D1438" i="15"/>
  <c r="D1439" i="15"/>
  <c r="D1440" i="15"/>
  <c r="D1441" i="15"/>
  <c r="D1442" i="15"/>
  <c r="D1443" i="15"/>
  <c r="E1443" i="15" s="1"/>
  <c r="D1444" i="15"/>
  <c r="E1444" i="15" s="1"/>
  <c r="D1445" i="15"/>
  <c r="H1445" i="15" s="1"/>
  <c r="D1446" i="15"/>
  <c r="D1447" i="15"/>
  <c r="D1448" i="15"/>
  <c r="F1448" i="15" s="1"/>
  <c r="G1448" i="15" s="1"/>
  <c r="D1449" i="15"/>
  <c r="D1450" i="15"/>
  <c r="D1451" i="15"/>
  <c r="D1452" i="15"/>
  <c r="D1453" i="15"/>
  <c r="E1453" i="15" s="1"/>
  <c r="F1453" i="15" s="1"/>
  <c r="G1453" i="15" s="1"/>
  <c r="D1454" i="15"/>
  <c r="D1455" i="15"/>
  <c r="H1455" i="15" s="1"/>
  <c r="D1456" i="15"/>
  <c r="F1456" i="15" s="1"/>
  <c r="G1456" i="15" s="1"/>
  <c r="D1457" i="15"/>
  <c r="D1458" i="15"/>
  <c r="D1459" i="15"/>
  <c r="D1460" i="15"/>
  <c r="E1460" i="15" s="1"/>
  <c r="F1460" i="15" s="1"/>
  <c r="G1460" i="15" s="1"/>
  <c r="D1461" i="15"/>
  <c r="D1462" i="15"/>
  <c r="D1463" i="15"/>
  <c r="D1464" i="15"/>
  <c r="D1465" i="15"/>
  <c r="D1466" i="15"/>
  <c r="D1467" i="15"/>
  <c r="D1468" i="15"/>
  <c r="D1469" i="15"/>
  <c r="D1470" i="15"/>
  <c r="D1471" i="15"/>
  <c r="D1472" i="15"/>
  <c r="D1473" i="15"/>
  <c r="D1474" i="15"/>
  <c r="D1475" i="15"/>
  <c r="D1476" i="15"/>
  <c r="E1476" i="15" s="1"/>
  <c r="F1476" i="15" s="1"/>
  <c r="G1476" i="15" s="1"/>
  <c r="D1477" i="15"/>
  <c r="D1478" i="15"/>
  <c r="E1478" i="15" s="1"/>
  <c r="F1478" i="15" s="1"/>
  <c r="G1478" i="15" s="1"/>
  <c r="D1479" i="15"/>
  <c r="E1479" i="15" s="1"/>
  <c r="F1479" i="15" s="1"/>
  <c r="G1479" i="15" s="1"/>
  <c r="D1480" i="15"/>
  <c r="D1481" i="15"/>
  <c r="D1482" i="15"/>
  <c r="D1483" i="15"/>
  <c r="D1484" i="15"/>
  <c r="D1485" i="15"/>
  <c r="F1485" i="15" s="1"/>
  <c r="G1485" i="15" s="1"/>
  <c r="D1486" i="15"/>
  <c r="D1487" i="15"/>
  <c r="D1488" i="15"/>
  <c r="F1488" i="15" s="1"/>
  <c r="G1488" i="15" s="1"/>
  <c r="D1489" i="15"/>
  <c r="H1489" i="15" s="1"/>
  <c r="D1490" i="15"/>
  <c r="D1491" i="15"/>
  <c r="H1491" i="15" s="1"/>
  <c r="D1492" i="15"/>
  <c r="D1493" i="15"/>
  <c r="E1493" i="15" s="1"/>
  <c r="D1494" i="15"/>
  <c r="D1495" i="15"/>
  <c r="D1496" i="15"/>
  <c r="D1497" i="15"/>
  <c r="D1498" i="15"/>
  <c r="D1499" i="15"/>
  <c r="D1500" i="15"/>
  <c r="D1501" i="15"/>
  <c r="D1502" i="15"/>
  <c r="D1503" i="15"/>
  <c r="D1504" i="15"/>
  <c r="D1505" i="15"/>
  <c r="D1506" i="15"/>
  <c r="D1507" i="15"/>
  <c r="D1508" i="15"/>
  <c r="D1509" i="15"/>
  <c r="D1510" i="15"/>
  <c r="D1511" i="15"/>
  <c r="D1512" i="15"/>
  <c r="D1513" i="15"/>
  <c r="D1514" i="15"/>
  <c r="D1515" i="15"/>
  <c r="D1516" i="15"/>
  <c r="F1516" i="15" s="1"/>
  <c r="G1516" i="15" s="1"/>
  <c r="D1517" i="15"/>
  <c r="D1518" i="15"/>
  <c r="D1519" i="15"/>
  <c r="D1520" i="15"/>
  <c r="D1521" i="15"/>
  <c r="E1521" i="15" s="1"/>
  <c r="D1522" i="15"/>
  <c r="D1523" i="15"/>
  <c r="D1524" i="15"/>
  <c r="D1525" i="15"/>
  <c r="D1526" i="15"/>
  <c r="E1526" i="15" s="1"/>
  <c r="F1526" i="15" s="1"/>
  <c r="G1526" i="15" s="1"/>
  <c r="D1527" i="15"/>
  <c r="D1528" i="15"/>
  <c r="D1529" i="15"/>
  <c r="D1530" i="15"/>
  <c r="E1530" i="15" s="1"/>
  <c r="F1530" i="15" s="1"/>
  <c r="G1530" i="15" s="1"/>
  <c r="D1531" i="15"/>
  <c r="D1532" i="15"/>
  <c r="D1533" i="15"/>
  <c r="D1534" i="15"/>
  <c r="D1535" i="15"/>
  <c r="H1535" i="15" s="1"/>
  <c r="D1536" i="15"/>
  <c r="E1536" i="15" s="1"/>
  <c r="D1537" i="15"/>
  <c r="D1538" i="15"/>
  <c r="D1539" i="15"/>
  <c r="E1539" i="15" s="1"/>
  <c r="D1540" i="15"/>
  <c r="D1541" i="15"/>
  <c r="D1542" i="15"/>
  <c r="D1543" i="15"/>
  <c r="D1544" i="15"/>
  <c r="D1545" i="15"/>
  <c r="D1546" i="15"/>
  <c r="E1546" i="15" s="1"/>
  <c r="D1547" i="15"/>
  <c r="D1548" i="15"/>
  <c r="D1549" i="15"/>
  <c r="D1550" i="15"/>
  <c r="D1551" i="15"/>
  <c r="D1552" i="15"/>
  <c r="D1553" i="15"/>
  <c r="D1554" i="15"/>
  <c r="D1555" i="15"/>
  <c r="D1556" i="15"/>
  <c r="E1556" i="15" s="1"/>
  <c r="F1556" i="15" s="1"/>
  <c r="G1556" i="15" s="1"/>
  <c r="D1557" i="15"/>
  <c r="D1558" i="15"/>
  <c r="D1559" i="15"/>
  <c r="D1560" i="15"/>
  <c r="D1561" i="15"/>
  <c r="D1562" i="15"/>
  <c r="D1563" i="15"/>
  <c r="E1563" i="15" s="1"/>
  <c r="F1563" i="15" s="1"/>
  <c r="G1563" i="15" s="1"/>
  <c r="D1564" i="15"/>
  <c r="D1565" i="15"/>
  <c r="E1565" i="15" s="1"/>
  <c r="F1565" i="15" s="1"/>
  <c r="G1565" i="15" s="1"/>
  <c r="D1566" i="15"/>
  <c r="D1567" i="15"/>
  <c r="E1567" i="15" s="1"/>
  <c r="F1567" i="15" s="1"/>
  <c r="G1567" i="15" s="1"/>
  <c r="D1568" i="15"/>
  <c r="D1569" i="15"/>
  <c r="E1569" i="15" s="1"/>
  <c r="F1569" i="15" s="1"/>
  <c r="G1569" i="15" s="1"/>
  <c r="D1570" i="15"/>
  <c r="D1571" i="15"/>
  <c r="D1572" i="15"/>
  <c r="D1573" i="15"/>
  <c r="D1574" i="15"/>
  <c r="D1575" i="15"/>
  <c r="D1576" i="15"/>
  <c r="D1577" i="15"/>
  <c r="D1578" i="15"/>
  <c r="D1579" i="15"/>
  <c r="D1580" i="15"/>
  <c r="D1581" i="15"/>
  <c r="F1581" i="15" s="1"/>
  <c r="G1581" i="15" s="1"/>
  <c r="D1582" i="15"/>
  <c r="H1582" i="15" s="1"/>
  <c r="D1583" i="15"/>
  <c r="D1584" i="15"/>
  <c r="E1584" i="15" s="1"/>
  <c r="D1585" i="15"/>
  <c r="D1586" i="15"/>
  <c r="D1587" i="15"/>
  <c r="D1588" i="15"/>
  <c r="H1588" i="15" s="1"/>
  <c r="D1589" i="15"/>
  <c r="I1589" i="15" s="1"/>
  <c r="J1589" i="15" s="1"/>
  <c r="D1590" i="15"/>
  <c r="D1591" i="15"/>
  <c r="D1592" i="15"/>
  <c r="E1592" i="15" s="1"/>
  <c r="F1592" i="15" s="1"/>
  <c r="G1592" i="15" s="1"/>
  <c r="D1593" i="15"/>
  <c r="D1594" i="15"/>
  <c r="D1595" i="15"/>
  <c r="D1596" i="15"/>
  <c r="D1597" i="15"/>
  <c r="D1598" i="15"/>
  <c r="D1599" i="15"/>
  <c r="D1600" i="15"/>
  <c r="D1601" i="15"/>
  <c r="D1602" i="15"/>
  <c r="D1603" i="15"/>
  <c r="D1604" i="15"/>
  <c r="E1604" i="15" s="1"/>
  <c r="F1604" i="15" s="1"/>
  <c r="G1604" i="15" s="1"/>
  <c r="D1605" i="15"/>
  <c r="D1606" i="15"/>
  <c r="E1606" i="15" s="1"/>
  <c r="F1606" i="15" s="1"/>
  <c r="G1606" i="15" s="1"/>
  <c r="D1607" i="15"/>
  <c r="D1608" i="15"/>
  <c r="E1608" i="15" s="1"/>
  <c r="F1608" i="15" s="1"/>
  <c r="G1608" i="15" s="1"/>
  <c r="D1609" i="15"/>
  <c r="D1610" i="15"/>
  <c r="D1611" i="15"/>
  <c r="D1612" i="15"/>
  <c r="D1613" i="15"/>
  <c r="D1614" i="15"/>
  <c r="D1615" i="15"/>
  <c r="D1616" i="15"/>
  <c r="E1616" i="15" s="1"/>
  <c r="F1616" i="15" s="1"/>
  <c r="G1616" i="15" s="1"/>
  <c r="D1617" i="15"/>
  <c r="D1618" i="15"/>
  <c r="D1619" i="15"/>
  <c r="D1620" i="15"/>
  <c r="E1620" i="15" s="1"/>
  <c r="D1621" i="15"/>
  <c r="E1621" i="15" s="1"/>
  <c r="D1622" i="15"/>
  <c r="D1623" i="15"/>
  <c r="D1624" i="15"/>
  <c r="H1624" i="15" s="1"/>
  <c r="D1625" i="15"/>
  <c r="D1626" i="15"/>
  <c r="F1626" i="15" s="1"/>
  <c r="G1626" i="15" s="1"/>
  <c r="D1627" i="15"/>
  <c r="D1628" i="15"/>
  <c r="F1628" i="15" s="1"/>
  <c r="G1628" i="15" s="1"/>
  <c r="D1629" i="15"/>
  <c r="I1629" i="15" s="1"/>
  <c r="J1629" i="15" s="1"/>
  <c r="D1630" i="15"/>
  <c r="D1631" i="15"/>
  <c r="F1631" i="15" s="1"/>
  <c r="G1631" i="15" s="1"/>
  <c r="D1632" i="15"/>
  <c r="F1632" i="15" s="1"/>
  <c r="G1632" i="15" s="1"/>
  <c r="D1633" i="15"/>
  <c r="D1634" i="15"/>
  <c r="E1634" i="15" s="1"/>
  <c r="D1635" i="15"/>
  <c r="E1635" i="15" s="1"/>
  <c r="D1636" i="15"/>
  <c r="D1637" i="15"/>
  <c r="D1638" i="15"/>
  <c r="D1639" i="15"/>
  <c r="D1640" i="15"/>
  <c r="E1640" i="15" s="1"/>
  <c r="D1641" i="15"/>
  <c r="D1642" i="15"/>
  <c r="D1643" i="15"/>
  <c r="D1644" i="15"/>
  <c r="D1645" i="15"/>
  <c r="F1645" i="15" s="1"/>
  <c r="G1645" i="15" s="1"/>
  <c r="D1646" i="15"/>
  <c r="D1647" i="15"/>
  <c r="D1648" i="15"/>
  <c r="E1648" i="15" s="1"/>
  <c r="D1649" i="15"/>
  <c r="I1649" i="15" s="1"/>
  <c r="J1649" i="15" s="1"/>
  <c r="D1650" i="15"/>
  <c r="E1650" i="15" s="1"/>
  <c r="D1651" i="15"/>
  <c r="D1652" i="15"/>
  <c r="D1653" i="15"/>
  <c r="F1653" i="15" s="1"/>
  <c r="G1653" i="15" s="1"/>
  <c r="D1654" i="15"/>
  <c r="D1655" i="15"/>
  <c r="D1656" i="15"/>
  <c r="F1656" i="15" s="1"/>
  <c r="G1656" i="15" s="1"/>
  <c r="D1657" i="15"/>
  <c r="E1657" i="15" s="1"/>
  <c r="D1658" i="15"/>
  <c r="D1659" i="15"/>
  <c r="D1660" i="15"/>
  <c r="F1660" i="15" s="1"/>
  <c r="G1660" i="15" s="1"/>
  <c r="D1661" i="15"/>
  <c r="F1661" i="15" s="1"/>
  <c r="G1661" i="15" s="1"/>
  <c r="D1662" i="15"/>
  <c r="D1663" i="15"/>
  <c r="E1663" i="15" s="1"/>
  <c r="D1664" i="15"/>
  <c r="F1664" i="15" s="1"/>
  <c r="G1664" i="15" s="1"/>
  <c r="D1665" i="15"/>
  <c r="E1665" i="15" s="1"/>
  <c r="D1666" i="15"/>
  <c r="F1666" i="15" s="1"/>
  <c r="G1666" i="15" s="1"/>
  <c r="D1667" i="15"/>
  <c r="D1668" i="15"/>
  <c r="F1668" i="15" s="1"/>
  <c r="G1668" i="15" s="1"/>
  <c r="D1669" i="15"/>
  <c r="E1669" i="15" s="1"/>
  <c r="D1670" i="15"/>
  <c r="D1671" i="15"/>
  <c r="D1672" i="15"/>
  <c r="D1673" i="15"/>
  <c r="D1674" i="15"/>
  <c r="D1675" i="15"/>
  <c r="I1675" i="15" s="1"/>
  <c r="J1675" i="15" s="1"/>
  <c r="D1676" i="15"/>
  <c r="D1677" i="15"/>
  <c r="F1677" i="15" s="1"/>
  <c r="G1677" i="15" s="1"/>
  <c r="D1678" i="15"/>
  <c r="D1679" i="15"/>
  <c r="D1680" i="15"/>
  <c r="E1680" i="15" s="1"/>
  <c r="D1681" i="15"/>
  <c r="D1682" i="15"/>
  <c r="E1682" i="15" s="1"/>
  <c r="D1683" i="15"/>
  <c r="F1683" i="15" s="1"/>
  <c r="G1683" i="15" s="1"/>
  <c r="D1684" i="15"/>
  <c r="H1684" i="15" s="1"/>
  <c r="D1685" i="15"/>
  <c r="D1686" i="15"/>
  <c r="D1687" i="15"/>
  <c r="D1688" i="15"/>
  <c r="D1689" i="15"/>
  <c r="D1690" i="15"/>
  <c r="D1691" i="15"/>
  <c r="D1692" i="15"/>
  <c r="F1692" i="15" s="1"/>
  <c r="G1692" i="15" s="1"/>
  <c r="D1693" i="15"/>
  <c r="F1693" i="15" s="1"/>
  <c r="G1693" i="15" s="1"/>
  <c r="D1694" i="15"/>
  <c r="D1695" i="15"/>
  <c r="E1695" i="15" s="1"/>
  <c r="D1696" i="15"/>
  <c r="E1696" i="15" s="1"/>
  <c r="D1697" i="15"/>
  <c r="D1698" i="15"/>
  <c r="F1698" i="15" s="1"/>
  <c r="G1698" i="15" s="1"/>
  <c r="D1699" i="15"/>
  <c r="D1700" i="15"/>
  <c r="D1701" i="15"/>
  <c r="E1701" i="15" s="1"/>
  <c r="D1702" i="15"/>
  <c r="F1702" i="15" s="1"/>
  <c r="G1702" i="15" s="1"/>
  <c r="D1703" i="15"/>
  <c r="D1704" i="15"/>
  <c r="F1704" i="15" s="1"/>
  <c r="G1704" i="15" s="1"/>
  <c r="D1705" i="15"/>
  <c r="D1706" i="15"/>
  <c r="D1707" i="15"/>
  <c r="D1708" i="15"/>
  <c r="D1709" i="15"/>
  <c r="I1709" i="15" s="1"/>
  <c r="J1709" i="15" s="1"/>
  <c r="D1710" i="15"/>
  <c r="D1711" i="15"/>
  <c r="F1711" i="15" s="1"/>
  <c r="G1711" i="15" s="1"/>
  <c r="D1712" i="15"/>
  <c r="F1712" i="15" s="1"/>
  <c r="G1712" i="15" s="1"/>
  <c r="D1713" i="15"/>
  <c r="D1714" i="15"/>
  <c r="D1715" i="15"/>
  <c r="H1715" i="15" s="1"/>
  <c r="D1716" i="15"/>
  <c r="E1716" i="15" s="1"/>
  <c r="D1717" i="15"/>
  <c r="E1717" i="15" s="1"/>
  <c r="D1718" i="15"/>
  <c r="D1719" i="15"/>
  <c r="D1720" i="15"/>
  <c r="H1720" i="15" s="1"/>
  <c r="D1721" i="15"/>
  <c r="D1722" i="15"/>
  <c r="E1722" i="15" s="1"/>
  <c r="D1723" i="15"/>
  <c r="D1724" i="15"/>
  <c r="E1724" i="15" s="1"/>
  <c r="D1725" i="15"/>
  <c r="I1725" i="15" s="1"/>
  <c r="J1725" i="15" s="1"/>
  <c r="D1726" i="15"/>
  <c r="D1727" i="15"/>
  <c r="D1728" i="15"/>
  <c r="E1728" i="15" s="1"/>
  <c r="D1729" i="15"/>
  <c r="F1729" i="15" s="1"/>
  <c r="G1729" i="15" s="1"/>
  <c r="D1730" i="15"/>
  <c r="I1730" i="15" s="1"/>
  <c r="J1730" i="15" s="1"/>
  <c r="D1731" i="15"/>
  <c r="F1731" i="15" s="1"/>
  <c r="G1731" i="15" s="1"/>
  <c r="D1732" i="15"/>
  <c r="F1732" i="15" s="1"/>
  <c r="G1732" i="15" s="1"/>
  <c r="D1733" i="15"/>
  <c r="D1734" i="15"/>
  <c r="D1735" i="15"/>
  <c r="D1736" i="15"/>
  <c r="E1736" i="15" s="1"/>
  <c r="D1737" i="15"/>
  <c r="D1738" i="15"/>
  <c r="E1738" i="15" s="1"/>
  <c r="D1739" i="15"/>
  <c r="I1739" i="15" s="1"/>
  <c r="J1739" i="15" s="1"/>
  <c r="D1740" i="15"/>
  <c r="E1740" i="15" s="1"/>
  <c r="D1741" i="15"/>
  <c r="D1742" i="15"/>
  <c r="D1743" i="15"/>
  <c r="D1744" i="15"/>
  <c r="H1744" i="15" s="1"/>
  <c r="D1745" i="15"/>
  <c r="D1746" i="15"/>
  <c r="D1747" i="15"/>
  <c r="D1748" i="15"/>
  <c r="D1749" i="15"/>
  <c r="D1750" i="15"/>
  <c r="D1751" i="15"/>
  <c r="F1751" i="15" s="1"/>
  <c r="G1751" i="15" s="1"/>
  <c r="D1752" i="15"/>
  <c r="E1752" i="15" s="1"/>
  <c r="D1753" i="15"/>
  <c r="D1754" i="15"/>
  <c r="D1755" i="15"/>
  <c r="D1756" i="15"/>
  <c r="D1757" i="15"/>
  <c r="E1757" i="15" s="1"/>
  <c r="D1758" i="15"/>
  <c r="D1759" i="15"/>
  <c r="D1760" i="15"/>
  <c r="E1760" i="15" s="1"/>
  <c r="D1761" i="15"/>
  <c r="D1762" i="15"/>
  <c r="D1763" i="15"/>
  <c r="D1764" i="15"/>
  <c r="E1764" i="15" s="1"/>
  <c r="D1765" i="15"/>
  <c r="D1766" i="15"/>
  <c r="D1767" i="15"/>
  <c r="D1768" i="15"/>
  <c r="E1768" i="15" s="1"/>
  <c r="D1769" i="15"/>
  <c r="D1770" i="15"/>
  <c r="F1770" i="15" s="1"/>
  <c r="G1770" i="15" s="1"/>
  <c r="D1771" i="15"/>
  <c r="D1772" i="15"/>
  <c r="I1772" i="15" s="1"/>
  <c r="J1772" i="15" s="1"/>
  <c r="D1773" i="15"/>
  <c r="E1773" i="15" s="1"/>
  <c r="D1774" i="15"/>
  <c r="D1775" i="15"/>
  <c r="E1775" i="15" s="1"/>
  <c r="D1776" i="15"/>
  <c r="E1776" i="15" s="1"/>
  <c r="D1777" i="15"/>
  <c r="D1778" i="15"/>
  <c r="D1779" i="15"/>
  <c r="D1780" i="15"/>
  <c r="D1781" i="15"/>
  <c r="I1781" i="15" s="1"/>
  <c r="J1781" i="15" s="1"/>
  <c r="D1782" i="15"/>
  <c r="D1783" i="15"/>
  <c r="D1784" i="15"/>
  <c r="E1784" i="15" s="1"/>
  <c r="D1785" i="15"/>
  <c r="D1786" i="15"/>
  <c r="D1787" i="15"/>
  <c r="H1787" i="15" s="1"/>
  <c r="D1788" i="15"/>
  <c r="F1788" i="15" s="1"/>
  <c r="G1788" i="15" s="1"/>
  <c r="D1789" i="15"/>
  <c r="E1789" i="15" s="1"/>
  <c r="D1790" i="15"/>
  <c r="D1791" i="15"/>
  <c r="D1792" i="15"/>
  <c r="E1792" i="15" s="1"/>
  <c r="D1793" i="15"/>
  <c r="D1794" i="15"/>
  <c r="D1795" i="15"/>
  <c r="F1795" i="15" s="1"/>
  <c r="G1795" i="15" s="1"/>
  <c r="D1796" i="15"/>
  <c r="D1797" i="15"/>
  <c r="E1797" i="15" s="1"/>
  <c r="D1798" i="15"/>
  <c r="D1799" i="15"/>
  <c r="D1800" i="15"/>
  <c r="E1800" i="15" s="1"/>
  <c r="D1801" i="15"/>
  <c r="H1801" i="15" s="1"/>
  <c r="D1802" i="15"/>
  <c r="F1802" i="15" s="1"/>
  <c r="G1802" i="15" s="1"/>
  <c r="D1803" i="15"/>
  <c r="D1804" i="15"/>
  <c r="F1804" i="15" s="1"/>
  <c r="G1804" i="15" s="1"/>
  <c r="D1805" i="15"/>
  <c r="D1806" i="15"/>
  <c r="D1807" i="15"/>
  <c r="E1807" i="15" s="1"/>
  <c r="D1808" i="15"/>
  <c r="D1809" i="15"/>
  <c r="D1810" i="15"/>
  <c r="D1811" i="15"/>
  <c r="D1812" i="15"/>
  <c r="E1812" i="15" s="1"/>
  <c r="D1813" i="15"/>
  <c r="E1813" i="15" s="1"/>
  <c r="D1814" i="15"/>
  <c r="D1815" i="15"/>
  <c r="D1816" i="15"/>
  <c r="E1816" i="15" s="1"/>
  <c r="D1817" i="15"/>
  <c r="D1818" i="15"/>
  <c r="D1819" i="15"/>
  <c r="D1820" i="15"/>
  <c r="F1820" i="15" s="1"/>
  <c r="G1820" i="15" s="1"/>
  <c r="D1821" i="15"/>
  <c r="D1822" i="15"/>
  <c r="D1823" i="15"/>
  <c r="F1823" i="15" s="1"/>
  <c r="G1823" i="15" s="1"/>
  <c r="D1824" i="15"/>
  <c r="I1824" i="15" s="1"/>
  <c r="J1824" i="15" s="1"/>
  <c r="D1825" i="15"/>
  <c r="E1825" i="15" s="1"/>
  <c r="D1826" i="15"/>
  <c r="E1826" i="15" s="1"/>
  <c r="D1827" i="15"/>
  <c r="F1827" i="15" s="1"/>
  <c r="G1827" i="15" s="1"/>
  <c r="D1828" i="15"/>
  <c r="H1828" i="15" s="1"/>
  <c r="D1829" i="15"/>
  <c r="D1830" i="15"/>
  <c r="D1831" i="15"/>
  <c r="D1832" i="15"/>
  <c r="E1832" i="15" s="1"/>
  <c r="D1833" i="15"/>
  <c r="F1833" i="15" s="1"/>
  <c r="G1833" i="15" s="1"/>
  <c r="D1834" i="15"/>
  <c r="F1834" i="15" s="1"/>
  <c r="G1834" i="15" s="1"/>
  <c r="D1835" i="15"/>
  <c r="E1835" i="15" s="1"/>
  <c r="D1836" i="15"/>
  <c r="H1836" i="15" s="1"/>
  <c r="D1837" i="15"/>
  <c r="I1837" i="15" s="1"/>
  <c r="J1837" i="15" s="1"/>
  <c r="D1838" i="15"/>
  <c r="D1839" i="15"/>
  <c r="D1840" i="15"/>
  <c r="E1840" i="15" s="1"/>
  <c r="D1841" i="15"/>
  <c r="D1842" i="15"/>
  <c r="E1842" i="15" s="1"/>
  <c r="D1843" i="15"/>
  <c r="F1843" i="15" s="1"/>
  <c r="G1843" i="15" s="1"/>
  <c r="D1844" i="15"/>
  <c r="D1845" i="15"/>
  <c r="I1845" i="15" s="1"/>
  <c r="J1845" i="15" s="1"/>
  <c r="D1846" i="15"/>
  <c r="D1847" i="15"/>
  <c r="D1848" i="15"/>
  <c r="E1848" i="15" s="1"/>
  <c r="D1849" i="15"/>
  <c r="D1850" i="15"/>
  <c r="D1851" i="15"/>
  <c r="E1851" i="15" s="1"/>
  <c r="D1852" i="15"/>
  <c r="D1853" i="15"/>
  <c r="E1853" i="15" s="1"/>
  <c r="D1854" i="15"/>
  <c r="D1855" i="15"/>
  <c r="E1855" i="15" s="1"/>
  <c r="D1856" i="15"/>
  <c r="E1856" i="15" s="1"/>
  <c r="D1857" i="15"/>
  <c r="D1858" i="15"/>
  <c r="E1858" i="15" s="1"/>
  <c r="D1859" i="15"/>
  <c r="D1860" i="15"/>
  <c r="F1860" i="15" s="1"/>
  <c r="G1860" i="15" s="1"/>
  <c r="D1861" i="15"/>
  <c r="D1862" i="15"/>
  <c r="D1863" i="15"/>
  <c r="D1864" i="15"/>
  <c r="F1864" i="15" s="1"/>
  <c r="G1864" i="15" s="1"/>
  <c r="D1865" i="15"/>
  <c r="D1866" i="15"/>
  <c r="D1867" i="15"/>
  <c r="F1867" i="15" s="1"/>
  <c r="G1867" i="15" s="1"/>
  <c r="D1868" i="15"/>
  <c r="H1868" i="15" s="1"/>
  <c r="D1869" i="15"/>
  <c r="I1869" i="15" s="1"/>
  <c r="J1869" i="15" s="1"/>
  <c r="D1870" i="15"/>
  <c r="D1871" i="15"/>
  <c r="E1871" i="15" s="1"/>
  <c r="D1872" i="15"/>
  <c r="E1872" i="15" s="1"/>
  <c r="D1873" i="15"/>
  <c r="D1874" i="15"/>
  <c r="D1875" i="15"/>
  <c r="F1875" i="15" s="1"/>
  <c r="G1875" i="15" s="1"/>
  <c r="D1876" i="15"/>
  <c r="D1877" i="15"/>
  <c r="D1878" i="15"/>
  <c r="D1879" i="15"/>
  <c r="F1879" i="15" s="1"/>
  <c r="G1879" i="15" s="1"/>
  <c r="D1880" i="15"/>
  <c r="I1880" i="15" s="1"/>
  <c r="J1880" i="15" s="1"/>
  <c r="D1881" i="15"/>
  <c r="E1881" i="15" s="1"/>
  <c r="D1882" i="15"/>
  <c r="D1883" i="15"/>
  <c r="D1884" i="15"/>
  <c r="E1884" i="15" s="1"/>
  <c r="D1885" i="15"/>
  <c r="E1885" i="15" s="1"/>
  <c r="D1886" i="15"/>
  <c r="D1887" i="15"/>
  <c r="E1887" i="15" s="1"/>
  <c r="D1888" i="15"/>
  <c r="D1889" i="15"/>
  <c r="D1890" i="15"/>
  <c r="E1890" i="15" s="1"/>
  <c r="D1891" i="15"/>
  <c r="D1892" i="15"/>
  <c r="D1893" i="15"/>
  <c r="E1893" i="15" s="1"/>
  <c r="D1894" i="15"/>
  <c r="D1895" i="15"/>
  <c r="D1896" i="15"/>
  <c r="D1897" i="15"/>
  <c r="D1898" i="15"/>
  <c r="F1898" i="15" s="1"/>
  <c r="G1898" i="15" s="1"/>
  <c r="D1899" i="15"/>
  <c r="E1899" i="15" s="1"/>
  <c r="D1900" i="15"/>
  <c r="D1901" i="15"/>
  <c r="H1901" i="15" s="1"/>
  <c r="D1902" i="15"/>
  <c r="D1903" i="15"/>
  <c r="E1903" i="15" s="1"/>
  <c r="D1904" i="15"/>
  <c r="D1905" i="15"/>
  <c r="D1906" i="15"/>
  <c r="D1907" i="15"/>
  <c r="F1907" i="15" s="1"/>
  <c r="G1907" i="15" s="1"/>
  <c r="D1908" i="15"/>
  <c r="D1909" i="15"/>
  <c r="D1910" i="15"/>
  <c r="D1911" i="15"/>
  <c r="I1911" i="15" s="1"/>
  <c r="J1911" i="15" s="1"/>
  <c r="D1912" i="15"/>
  <c r="I1912" i="15" s="1"/>
  <c r="J1912" i="15" s="1"/>
  <c r="D1913" i="15"/>
  <c r="H1913" i="15" s="1"/>
  <c r="D1914" i="15"/>
  <c r="E1914" i="15" s="1"/>
  <c r="D1915" i="15"/>
  <c r="D1916" i="15"/>
  <c r="D1917" i="15"/>
  <c r="F1917" i="15" s="1"/>
  <c r="G1917" i="15" s="1"/>
  <c r="D1918" i="15"/>
  <c r="D1919" i="15"/>
  <c r="I1919" i="15" s="1"/>
  <c r="J1919" i="15" s="1"/>
  <c r="D1920" i="15"/>
  <c r="E1920" i="15" s="1"/>
  <c r="D1921" i="15"/>
  <c r="D1922" i="15"/>
  <c r="H1922" i="15" s="1"/>
  <c r="D1923" i="15"/>
  <c r="I1923" i="15" s="1"/>
  <c r="J1923" i="15" s="1"/>
  <c r="D1924" i="15"/>
  <c r="D1925" i="15"/>
  <c r="D1926" i="15"/>
  <c r="D1927" i="15"/>
  <c r="I1927" i="15" s="1"/>
  <c r="J1927" i="15" s="1"/>
  <c r="D1928" i="15"/>
  <c r="E1928" i="15" s="1"/>
  <c r="D1929" i="15"/>
  <c r="D1930" i="15"/>
  <c r="E1930" i="15" s="1"/>
  <c r="D1931" i="15"/>
  <c r="F1931" i="15" s="1"/>
  <c r="G1931" i="15" s="1"/>
  <c r="D1932" i="15"/>
  <c r="E1932" i="15" s="1"/>
  <c r="D1933" i="15"/>
  <c r="F1933" i="15" s="1"/>
  <c r="G1933" i="15" s="1"/>
  <c r="D1934" i="15"/>
  <c r="H1934" i="15" s="1"/>
  <c r="D1935" i="15"/>
  <c r="I1935" i="15" s="1"/>
  <c r="J1935" i="15" s="1"/>
  <c r="D1936" i="15"/>
  <c r="F1936" i="15" s="1"/>
  <c r="G1936" i="15" s="1"/>
  <c r="D1937" i="15"/>
  <c r="D1938" i="15"/>
  <c r="F1938" i="15" s="1"/>
  <c r="G1938" i="15" s="1"/>
  <c r="D1939" i="15"/>
  <c r="F1939" i="15" s="1"/>
  <c r="G1939" i="15" s="1"/>
  <c r="D1940" i="15"/>
  <c r="F1940" i="15" s="1"/>
  <c r="G1940" i="15" s="1"/>
  <c r="D1941" i="15"/>
  <c r="D1942" i="15"/>
  <c r="D1943" i="15"/>
  <c r="I1943" i="15" s="1"/>
  <c r="J1943" i="15" s="1"/>
  <c r="D1944" i="15"/>
  <c r="E1944" i="15" s="1"/>
  <c r="D1945" i="15"/>
  <c r="D1946" i="15"/>
  <c r="D1947" i="15"/>
  <c r="H1947" i="15" s="1"/>
  <c r="D1948" i="15"/>
  <c r="D1949" i="15"/>
  <c r="D1950" i="15"/>
  <c r="D1951" i="15"/>
  <c r="F1951" i="15" s="1"/>
  <c r="G1951" i="15" s="1"/>
  <c r="D1952" i="15"/>
  <c r="E1952" i="15" s="1"/>
  <c r="D1953" i="15"/>
  <c r="D1954" i="15"/>
  <c r="E1954" i="15" s="1"/>
  <c r="D1955" i="15"/>
  <c r="D1956" i="15"/>
  <c r="D1957" i="15"/>
  <c r="I1957" i="15" s="1"/>
  <c r="J1957" i="15" s="1"/>
  <c r="D1958" i="15"/>
  <c r="D1959" i="15"/>
  <c r="I1959" i="15" s="1"/>
  <c r="J1959" i="15" s="1"/>
  <c r="D1960" i="15"/>
  <c r="D1961" i="15"/>
  <c r="H1961" i="15" s="1"/>
  <c r="D1962" i="15"/>
  <c r="E1962" i="15" s="1"/>
  <c r="D1963" i="15"/>
  <c r="F1963" i="15" s="1"/>
  <c r="G1963" i="15" s="1"/>
  <c r="D1964" i="15"/>
  <c r="D1965" i="15"/>
  <c r="E1965" i="15" s="1"/>
  <c r="D1966" i="15"/>
  <c r="D1967" i="15"/>
  <c r="F1967" i="15" s="1"/>
  <c r="G1967" i="15" s="1"/>
  <c r="D1968" i="15"/>
  <c r="D1969" i="15"/>
  <c r="D1970" i="15"/>
  <c r="D1971" i="15"/>
  <c r="F1971" i="15" s="1"/>
  <c r="G1971" i="15" s="1"/>
  <c r="D1972" i="15"/>
  <c r="D1973" i="15"/>
  <c r="D1974" i="15"/>
  <c r="D1975" i="15"/>
  <c r="D1976" i="15"/>
  <c r="E1976" i="15" s="1"/>
  <c r="D1977" i="15"/>
  <c r="D1978" i="15"/>
  <c r="E1978" i="15" s="1"/>
  <c r="D1979" i="15"/>
  <c r="F1979" i="15" s="1"/>
  <c r="G1979" i="15" s="1"/>
  <c r="D1980" i="15"/>
  <c r="E1980" i="15" s="1"/>
  <c r="D1981" i="15"/>
  <c r="D1982" i="15"/>
  <c r="D1983" i="15"/>
  <c r="F1983" i="15" s="1"/>
  <c r="G1983" i="15" s="1"/>
  <c r="D1984" i="15"/>
  <c r="D1985" i="15"/>
  <c r="D1986" i="15"/>
  <c r="E1986" i="15" s="1"/>
  <c r="D1987" i="15"/>
  <c r="D1988" i="15"/>
  <c r="D1989" i="15"/>
  <c r="H1989" i="15" s="1"/>
  <c r="D1990" i="15"/>
  <c r="D1991" i="15"/>
  <c r="H1991" i="15" s="1"/>
  <c r="D1992" i="15"/>
  <c r="F1992" i="15" s="1"/>
  <c r="G1992" i="15" s="1"/>
  <c r="D1993" i="15"/>
  <c r="H1993" i="15" s="1"/>
  <c r="D1994" i="15"/>
  <c r="D1995" i="15"/>
  <c r="I1995" i="15" s="1"/>
  <c r="J1995" i="15" s="1"/>
  <c r="D1996" i="15"/>
  <c r="F1996" i="15" s="1"/>
  <c r="G1996" i="15" s="1"/>
  <c r="D1997" i="15"/>
  <c r="D1998" i="15"/>
  <c r="D1999" i="15"/>
  <c r="F1999" i="15" s="1"/>
  <c r="G1999" i="15" s="1"/>
  <c r="D2000" i="15"/>
  <c r="D2001" i="15"/>
  <c r="D2002" i="15"/>
  <c r="D2003" i="15"/>
  <c r="F2003" i="15" s="1"/>
  <c r="G2003" i="15" s="1"/>
  <c r="D2004" i="15"/>
  <c r="D2005" i="15"/>
  <c r="D2006" i="15"/>
  <c r="D2007" i="15"/>
  <c r="I2007" i="15" s="1"/>
  <c r="J2007" i="15" s="1"/>
  <c r="D2008" i="15"/>
  <c r="F2008" i="15" s="1"/>
  <c r="G2008" i="15" s="1"/>
  <c r="D2009" i="15"/>
  <c r="I2009" i="15" s="1"/>
  <c r="J2009" i="15" s="1"/>
  <c r="D2010" i="15"/>
  <c r="H2010" i="15" s="1"/>
  <c r="D2011" i="15"/>
  <c r="D2012" i="15"/>
  <c r="E2012" i="15" s="1"/>
  <c r="D2013" i="15"/>
  <c r="D2014" i="15"/>
  <c r="D2015" i="15"/>
  <c r="D2016" i="15"/>
  <c r="E2016" i="15" s="1"/>
  <c r="D2017" i="15"/>
  <c r="D2018" i="15"/>
  <c r="D2019" i="15"/>
  <c r="D2020" i="15"/>
  <c r="F2020" i="15" s="1"/>
  <c r="G2020" i="15" s="1"/>
  <c r="D2021" i="15"/>
  <c r="D2022" i="15"/>
  <c r="D2023" i="15"/>
  <c r="F2023" i="15" s="1"/>
  <c r="G2023" i="15" s="1"/>
  <c r="D2024" i="15"/>
  <c r="I2024" i="15" s="1"/>
  <c r="J2024" i="15" s="1"/>
  <c r="D2025" i="15"/>
  <c r="D2026" i="15"/>
  <c r="D2027" i="15"/>
  <c r="F2027" i="15" s="1"/>
  <c r="G2027" i="15" s="1"/>
  <c r="D2028" i="15"/>
  <c r="F2028" i="15" s="1"/>
  <c r="G2028" i="15" s="1"/>
  <c r="D2029" i="15"/>
  <c r="I2029" i="15" s="1"/>
  <c r="J2029" i="15" s="1"/>
  <c r="D2030" i="15"/>
  <c r="D2031" i="15"/>
  <c r="I2031" i="15" s="1"/>
  <c r="J2031" i="15" s="1"/>
  <c r="D2032" i="15"/>
  <c r="E2032" i="15" s="1"/>
  <c r="D2033" i="15"/>
  <c r="D2034" i="15"/>
  <c r="E2034" i="15" s="1"/>
  <c r="D2035" i="15"/>
  <c r="D2036" i="15"/>
  <c r="E2036" i="15" s="1"/>
  <c r="D2037" i="15"/>
  <c r="D2038" i="15"/>
  <c r="D2039" i="15"/>
  <c r="F2039" i="15" s="1"/>
  <c r="G2039" i="15" s="1"/>
  <c r="D2040" i="15"/>
  <c r="H2040" i="15" s="1"/>
  <c r="D2041" i="15"/>
  <c r="D2042" i="15"/>
  <c r="D2043" i="15"/>
  <c r="E2043" i="15" s="1"/>
  <c r="D2044" i="15"/>
  <c r="I2044" i="15" s="1"/>
  <c r="J2044" i="15" s="1"/>
  <c r="D2045" i="15"/>
  <c r="F2045" i="15" s="1"/>
  <c r="G2045" i="15" s="1"/>
  <c r="D2046" i="15"/>
  <c r="D2047" i="15"/>
  <c r="F2047" i="15" s="1"/>
  <c r="G2047" i="15" s="1"/>
  <c r="D2048" i="15"/>
  <c r="E2048" i="15" s="1"/>
  <c r="D2049" i="15"/>
  <c r="H2049" i="15" s="1"/>
  <c r="D2050" i="15"/>
  <c r="D2051" i="15"/>
  <c r="E2051" i="15" s="1"/>
  <c r="D2052" i="15"/>
  <c r="D2053" i="15"/>
  <c r="E2053" i="15" s="1"/>
  <c r="D2054" i="15"/>
  <c r="D2055" i="15"/>
  <c r="F2055" i="15" s="1"/>
  <c r="G2055" i="15" s="1"/>
  <c r="D2056" i="15"/>
  <c r="H2056" i="15" s="1"/>
  <c r="D2057" i="15"/>
  <c r="D2058" i="15"/>
  <c r="E2058" i="15" s="1"/>
  <c r="D2059" i="15"/>
  <c r="D2060" i="15"/>
  <c r="D2061" i="15"/>
  <c r="D2062" i="15"/>
  <c r="D2063" i="15"/>
  <c r="I2063" i="15" s="1"/>
  <c r="J2063" i="15" s="1"/>
  <c r="D2064" i="15"/>
  <c r="E2064" i="15" s="1"/>
  <c r="D2065" i="15"/>
  <c r="D2066" i="15"/>
  <c r="D2067" i="15"/>
  <c r="D2068" i="15"/>
  <c r="D2069" i="15"/>
  <c r="E2069" i="15" s="1"/>
  <c r="D2070" i="15"/>
  <c r="D2071" i="15"/>
  <c r="F2071" i="15" s="1"/>
  <c r="G2071" i="15" s="1"/>
  <c r="D2072" i="15"/>
  <c r="F2072" i="15" s="1"/>
  <c r="G2072" i="15" s="1"/>
  <c r="D2073" i="15"/>
  <c r="D2074" i="15"/>
  <c r="D2075" i="15"/>
  <c r="E2075" i="15" s="1"/>
  <c r="D2076" i="15"/>
  <c r="F2076" i="15" s="1"/>
  <c r="G2076" i="15" s="1"/>
  <c r="D2077" i="15"/>
  <c r="D2078" i="15"/>
  <c r="D2079" i="15"/>
  <c r="F2079" i="15" s="1"/>
  <c r="G2079" i="15" s="1"/>
  <c r="D2080" i="15"/>
  <c r="E2080" i="15" s="1"/>
  <c r="D2081" i="15"/>
  <c r="D2082" i="15"/>
  <c r="D2083" i="15"/>
  <c r="F2083" i="15" s="1"/>
  <c r="G2083" i="15" s="1"/>
  <c r="D2084" i="15"/>
  <c r="D2085" i="15"/>
  <c r="F2085" i="15" s="1"/>
  <c r="G2085" i="15" s="1"/>
  <c r="D2086" i="15"/>
  <c r="D2087" i="15"/>
  <c r="H2087" i="15" s="1"/>
  <c r="D2088" i="15"/>
  <c r="E2088" i="15" s="1"/>
  <c r="D2089" i="15"/>
  <c r="D2090" i="15"/>
  <c r="D2091" i="15"/>
  <c r="D2092" i="15"/>
  <c r="D2093" i="15"/>
  <c r="D2094" i="15"/>
  <c r="D2095" i="15"/>
  <c r="F2095" i="15" s="1"/>
  <c r="G2095" i="15" s="1"/>
  <c r="D2096" i="15"/>
  <c r="I2096" i="15" s="1"/>
  <c r="J2096" i="15" s="1"/>
  <c r="D2097" i="15"/>
  <c r="D2098" i="15"/>
  <c r="E2098" i="15" s="1"/>
  <c r="D2099" i="15"/>
  <c r="I2099" i="15" s="1"/>
  <c r="J2099" i="15" s="1"/>
  <c r="D2100" i="15"/>
  <c r="F2100" i="15" s="1"/>
  <c r="G2100" i="15" s="1"/>
  <c r="D2101" i="15"/>
  <c r="I2101" i="15" s="1"/>
  <c r="J2101" i="15" s="1"/>
  <c r="D2102" i="15"/>
  <c r="D2103" i="15"/>
  <c r="F2103" i="15" s="1"/>
  <c r="G2103" i="15" s="1"/>
  <c r="D2104" i="15"/>
  <c r="F2104" i="15" s="1"/>
  <c r="G2104" i="15" s="1"/>
  <c r="D2105" i="15"/>
  <c r="H2105" i="15" s="1"/>
  <c r="D2106" i="15"/>
  <c r="D2107" i="15"/>
  <c r="D2108" i="15"/>
  <c r="D2109" i="15"/>
  <c r="D2110" i="15"/>
  <c r="D2111" i="15"/>
  <c r="F2111" i="15" s="1"/>
  <c r="G2111" i="15" s="1"/>
  <c r="D2112" i="15"/>
  <c r="D2113" i="15"/>
  <c r="D2114" i="15"/>
  <c r="D2115" i="15"/>
  <c r="D2116" i="15"/>
  <c r="F2116" i="15" s="1"/>
  <c r="G2116" i="15" s="1"/>
  <c r="D2117" i="15"/>
  <c r="H2117" i="15" s="1"/>
  <c r="D2118" i="15"/>
  <c r="D2119" i="15"/>
  <c r="F2119" i="15" s="1"/>
  <c r="G2119" i="15" s="1"/>
  <c r="D2120" i="15"/>
  <c r="I2120" i="15" s="1"/>
  <c r="J2120" i="15" s="1"/>
  <c r="D2121" i="15"/>
  <c r="D2122" i="15"/>
  <c r="D2123" i="15"/>
  <c r="F2123" i="15" s="1"/>
  <c r="G2123" i="15" s="1"/>
  <c r="D2124" i="15"/>
  <c r="D2125" i="15"/>
  <c r="F2125" i="15" s="1"/>
  <c r="G2125" i="15" s="1"/>
  <c r="D2126" i="15"/>
  <c r="D2127" i="15"/>
  <c r="F2127" i="15" s="1"/>
  <c r="G2127" i="15" s="1"/>
  <c r="D2128" i="15"/>
  <c r="F2128" i="15" s="1"/>
  <c r="G2128" i="15" s="1"/>
  <c r="D2129" i="15"/>
  <c r="D2130" i="15"/>
  <c r="D2131" i="15"/>
  <c r="F2131" i="15" s="1"/>
  <c r="G2131" i="15" s="1"/>
  <c r="D2132" i="15"/>
  <c r="D2133" i="15"/>
  <c r="D2134" i="15"/>
  <c r="I2134" i="15" s="1"/>
  <c r="J2134" i="15" s="1"/>
  <c r="D2135" i="15"/>
  <c r="F2135" i="15" s="1"/>
  <c r="G2135" i="15" s="1"/>
  <c r="D2136" i="15"/>
  <c r="D2137" i="15"/>
  <c r="H2137" i="15" s="1"/>
  <c r="D2138" i="15"/>
  <c r="E2138" i="15" s="1"/>
  <c r="D2139" i="15"/>
  <c r="D2140" i="15"/>
  <c r="D2141" i="15"/>
  <c r="D2142" i="15"/>
  <c r="D2143" i="15"/>
  <c r="F2143" i="15" s="1"/>
  <c r="G2143" i="15" s="1"/>
  <c r="D2144" i="15"/>
  <c r="E2144" i="15" s="1"/>
  <c r="D2145" i="15"/>
  <c r="D2146" i="15"/>
  <c r="D2147" i="15"/>
  <c r="F2147" i="15" s="1"/>
  <c r="G2147" i="15" s="1"/>
  <c r="D2148" i="15"/>
  <c r="H2148" i="15" s="1"/>
  <c r="D2149" i="15"/>
  <c r="E2149" i="15" s="1"/>
  <c r="D2150" i="15"/>
  <c r="D2151" i="15"/>
  <c r="I2151" i="15" s="1"/>
  <c r="J2151" i="15" s="1"/>
  <c r="D2152" i="15"/>
  <c r="D2153" i="15"/>
  <c r="D2154" i="15"/>
  <c r="E2154" i="15" s="1"/>
  <c r="D2155" i="15"/>
  <c r="F2155" i="15" s="1"/>
  <c r="G2155" i="15" s="1"/>
  <c r="D2156" i="15"/>
  <c r="I2156" i="15" s="1"/>
  <c r="J2156" i="15" s="1"/>
  <c r="D2157" i="15"/>
  <c r="D2158" i="15"/>
  <c r="H2158" i="15" s="1"/>
  <c r="D2159" i="15"/>
  <c r="I2159" i="15" s="1"/>
  <c r="J2159" i="15" s="1"/>
  <c r="D2160" i="15"/>
  <c r="I2160" i="15" s="1"/>
  <c r="J2160" i="15" s="1"/>
  <c r="D2161" i="15"/>
  <c r="H2161" i="15" s="1"/>
  <c r="D2162" i="15"/>
  <c r="D2163" i="15"/>
  <c r="E2163" i="15" s="1"/>
  <c r="D2164" i="15"/>
  <c r="I2164" i="15" s="1"/>
  <c r="J2164" i="15" s="1"/>
  <c r="D2165" i="15"/>
  <c r="I2165" i="15" s="1"/>
  <c r="J2165" i="15" s="1"/>
  <c r="D2166" i="15"/>
  <c r="D2167" i="15"/>
  <c r="D2168" i="15"/>
  <c r="F2168" i="15" s="1"/>
  <c r="G2168" i="15" s="1"/>
  <c r="D2169" i="15"/>
  <c r="D2170" i="15"/>
  <c r="D2171" i="15"/>
  <c r="F2171" i="15" s="1"/>
  <c r="G2171" i="15" s="1"/>
  <c r="D2172" i="15"/>
  <c r="D2173" i="15"/>
  <c r="D2174" i="15"/>
  <c r="H2174" i="15" s="1"/>
  <c r="D2175" i="15"/>
  <c r="I2175" i="15" s="1"/>
  <c r="J2175" i="15" s="1"/>
  <c r="D2176" i="15"/>
  <c r="E2176" i="15" s="1"/>
  <c r="D2177" i="15"/>
  <c r="D2178" i="15"/>
  <c r="D2179" i="15"/>
  <c r="I2179" i="15" s="1"/>
  <c r="J2179" i="15" s="1"/>
  <c r="D2180" i="15"/>
  <c r="D2181" i="15"/>
  <c r="I2181" i="15" s="1"/>
  <c r="J2181" i="15" s="1"/>
  <c r="D2182" i="15"/>
  <c r="D2183" i="15"/>
  <c r="H2183" i="15" s="1"/>
  <c r="D2184" i="15"/>
  <c r="F2184" i="15" s="1"/>
  <c r="G2184" i="15" s="1"/>
  <c r="D2185" i="15"/>
  <c r="D2186" i="15"/>
  <c r="D2187" i="15"/>
  <c r="H2187" i="15" s="1"/>
  <c r="D2188" i="15"/>
  <c r="D2189" i="15"/>
  <c r="H2189" i="15" s="1"/>
  <c r="D2190" i="15"/>
  <c r="D2191" i="15"/>
  <c r="F2191" i="15" s="1"/>
  <c r="G2191" i="15" s="1"/>
  <c r="D2192" i="15"/>
  <c r="D2193" i="15"/>
  <c r="D2194" i="15"/>
  <c r="F2194" i="15" s="1"/>
  <c r="G2194" i="15" s="1"/>
  <c r="D2195" i="15"/>
  <c r="F2195" i="15" s="1"/>
  <c r="G2195" i="15" s="1"/>
  <c r="D2196" i="15"/>
  <c r="E2196" i="15" s="1"/>
  <c r="D2197" i="15"/>
  <c r="I2197" i="15" s="1"/>
  <c r="J2197" i="15" s="1"/>
  <c r="D2198" i="15"/>
  <c r="D2199" i="15"/>
  <c r="F2199" i="15" s="1"/>
  <c r="G2199" i="15" s="1"/>
  <c r="D2200" i="15"/>
  <c r="D2201" i="15"/>
  <c r="D2202" i="15"/>
  <c r="H2202" i="15" s="1"/>
  <c r="D2203" i="15"/>
  <c r="D2204" i="15"/>
  <c r="D2205" i="15"/>
  <c r="D2206" i="15"/>
  <c r="D2207" i="15"/>
  <c r="I2207" i="15" s="1"/>
  <c r="J2207" i="15" s="1"/>
  <c r="D2208" i="15"/>
  <c r="D2209" i="15"/>
  <c r="D2210" i="15"/>
  <c r="D2211" i="15"/>
  <c r="E2211" i="15" s="1"/>
  <c r="D2212" i="15"/>
  <c r="D2213" i="15"/>
  <c r="E2213" i="15" s="1"/>
  <c r="D2214" i="15"/>
  <c r="D2215" i="15"/>
  <c r="H2215" i="15" s="1"/>
  <c r="D2216" i="15"/>
  <c r="F2216" i="15" s="1"/>
  <c r="G2216" i="15" s="1"/>
  <c r="D2217" i="15"/>
  <c r="E2217" i="15" s="1"/>
  <c r="D2218" i="15"/>
  <c r="D2219" i="15"/>
  <c r="F2219" i="15" s="1"/>
  <c r="G2219" i="15" s="1"/>
  <c r="D2220" i="15"/>
  <c r="I2220" i="15" s="1"/>
  <c r="J2220" i="15" s="1"/>
  <c r="D2221" i="15"/>
  <c r="D2222" i="15"/>
  <c r="D2223" i="15"/>
  <c r="E2223" i="15" s="1"/>
  <c r="D2224" i="15"/>
  <c r="D2225" i="15"/>
  <c r="D2226" i="15"/>
  <c r="D2227" i="15"/>
  <c r="D2228" i="15"/>
  <c r="D2229" i="15"/>
  <c r="D2230" i="15"/>
  <c r="D2231" i="15"/>
  <c r="F2231" i="15" s="1"/>
  <c r="G2231" i="15" s="1"/>
  <c r="D2232" i="15"/>
  <c r="F2232" i="15" s="1"/>
  <c r="G2232" i="15" s="1"/>
  <c r="D2233" i="15"/>
  <c r="D2234" i="15"/>
  <c r="F2234" i="15" s="1"/>
  <c r="G2234" i="15" s="1"/>
  <c r="D2235" i="15"/>
  <c r="I2235" i="15" s="1"/>
  <c r="J2235" i="15" s="1"/>
  <c r="D2236" i="15"/>
  <c r="D2237" i="15"/>
  <c r="I2237" i="15" s="1"/>
  <c r="J2237" i="15" s="1"/>
  <c r="D2238" i="15"/>
  <c r="D2239" i="15"/>
  <c r="I2239" i="15" s="1"/>
  <c r="J2239" i="15" s="1"/>
  <c r="D2240" i="15"/>
  <c r="F2240" i="15" s="1"/>
  <c r="G2240" i="15" s="1"/>
  <c r="D2241" i="15"/>
  <c r="D2242" i="15"/>
  <c r="E2242" i="15" s="1"/>
  <c r="D2243" i="15"/>
  <c r="D2244" i="15"/>
  <c r="D2245" i="15"/>
  <c r="D2246" i="15"/>
  <c r="D2247" i="15"/>
  <c r="F2247" i="15" s="1"/>
  <c r="G2247" i="15" s="1"/>
  <c r="D2248" i="15"/>
  <c r="F2248" i="15" s="1"/>
  <c r="G2248" i="15" s="1"/>
  <c r="D2249" i="15"/>
  <c r="E2249" i="15" s="1"/>
  <c r="D2250" i="15"/>
  <c r="D2251" i="15"/>
  <c r="D2252" i="15"/>
  <c r="D2253" i="15"/>
  <c r="D2254" i="15"/>
  <c r="D2255" i="15"/>
  <c r="I2255" i="15" s="1"/>
  <c r="J2255" i="15" s="1"/>
  <c r="D2256" i="15"/>
  <c r="D2257" i="15"/>
  <c r="D2258" i="15"/>
  <c r="E2258" i="15" s="1"/>
  <c r="D2259" i="15"/>
  <c r="D2260" i="15"/>
  <c r="I2260" i="15" s="1"/>
  <c r="J2260" i="15" s="1"/>
  <c r="D2261" i="15"/>
  <c r="F2261" i="15" s="1"/>
  <c r="G2261" i="15" s="1"/>
  <c r="D2262" i="15"/>
  <c r="D2263" i="15"/>
  <c r="I2263" i="15" s="1"/>
  <c r="J2263" i="15" s="1"/>
  <c r="D2264" i="15"/>
  <c r="E2264" i="15" s="1"/>
  <c r="D2265" i="15"/>
  <c r="D2266" i="15"/>
  <c r="D2267" i="15"/>
  <c r="E2267" i="15" s="1"/>
  <c r="D2268" i="15"/>
  <c r="D2269" i="15"/>
  <c r="D2270" i="15"/>
  <c r="D2271" i="15"/>
  <c r="E2271" i="15" s="1"/>
  <c r="D2272" i="15"/>
  <c r="F2272" i="15" s="1"/>
  <c r="G2272" i="15" s="1"/>
  <c r="D2273" i="15"/>
  <c r="D2274" i="15"/>
  <c r="E2274" i="15" s="1"/>
  <c r="D2275" i="15"/>
  <c r="D2276" i="15"/>
  <c r="F2276" i="15" s="1"/>
  <c r="G2276" i="15" s="1"/>
  <c r="D2277" i="15"/>
  <c r="H2277" i="15" s="1"/>
  <c r="D2278" i="15"/>
  <c r="D2279" i="15"/>
  <c r="I2279" i="15" s="1"/>
  <c r="J2279" i="15" s="1"/>
  <c r="D2280" i="15"/>
  <c r="E2280" i="15" s="1"/>
  <c r="D2281" i="15"/>
  <c r="D2282" i="15"/>
  <c r="F2282" i="15" s="1"/>
  <c r="G2282" i="15" s="1"/>
  <c r="D2283" i="15"/>
  <c r="H2283" i="15" s="1"/>
  <c r="D2284" i="15"/>
  <c r="D2285" i="15"/>
  <c r="H2285" i="15" s="1"/>
  <c r="D2286" i="15"/>
  <c r="I2286" i="15" s="1"/>
  <c r="J2286" i="15" s="1"/>
  <c r="D2287" i="15"/>
  <c r="F2287" i="15" s="1"/>
  <c r="G2287" i="15" s="1"/>
  <c r="D2288" i="15"/>
  <c r="E2288" i="15" s="1"/>
  <c r="D2289" i="15"/>
  <c r="D2290" i="15"/>
  <c r="F2290" i="15" s="1"/>
  <c r="G2290" i="15" s="1"/>
  <c r="D2291" i="15"/>
  <c r="D2292" i="15"/>
  <c r="H2292" i="15" s="1"/>
  <c r="D2293" i="15"/>
  <c r="D2294" i="15"/>
  <c r="D2295" i="15"/>
  <c r="E2295" i="15" s="1"/>
  <c r="D2296" i="15"/>
  <c r="E2296" i="15" s="1"/>
  <c r="D2297" i="15"/>
  <c r="F2297" i="15" s="1"/>
  <c r="G2297" i="15" s="1"/>
  <c r="D2298" i="15"/>
  <c r="I2298" i="15" s="1"/>
  <c r="J2298" i="15" s="1"/>
  <c r="D2299" i="15"/>
  <c r="I2299" i="15" s="1"/>
  <c r="J2299" i="15" s="1"/>
  <c r="D2300" i="15"/>
  <c r="F2300" i="15" s="1"/>
  <c r="G2300" i="15" s="1"/>
  <c r="D2301" i="15"/>
  <c r="D2302" i="15"/>
  <c r="D2303" i="15"/>
  <c r="I2303" i="15" s="1"/>
  <c r="J2303" i="15" s="1"/>
  <c r="D2304" i="15"/>
  <c r="D2305" i="15"/>
  <c r="D2306" i="15"/>
  <c r="H2306" i="15" s="1"/>
  <c r="D2307" i="15"/>
  <c r="I2307" i="15" s="1"/>
  <c r="J2307" i="15" s="1"/>
  <c r="D2308" i="15"/>
  <c r="D2309" i="15"/>
  <c r="D2310" i="15"/>
  <c r="D2311" i="15"/>
  <c r="F2311" i="15" s="1"/>
  <c r="G2311" i="15" s="1"/>
  <c r="D2312" i="15"/>
  <c r="E2312" i="15" s="1"/>
  <c r="D2313" i="15"/>
  <c r="D2314" i="15"/>
  <c r="F2314" i="15" s="1"/>
  <c r="G2314" i="15" s="1"/>
  <c r="D2315" i="15"/>
  <c r="E2315" i="15" s="1"/>
  <c r="D2316" i="15"/>
  <c r="F2316" i="15" s="1"/>
  <c r="G2316" i="15" s="1"/>
  <c r="D2317" i="15"/>
  <c r="D2318" i="15"/>
  <c r="D2319" i="15"/>
  <c r="H2319" i="15" s="1"/>
  <c r="D2320" i="15"/>
  <c r="E2320" i="15" s="1"/>
  <c r="D2321" i="15"/>
  <c r="D2322" i="15"/>
  <c r="F2322" i="15" s="1"/>
  <c r="G2322" i="15" s="1"/>
  <c r="D2323" i="15"/>
  <c r="H2323" i="15" s="1"/>
  <c r="D2324" i="15"/>
  <c r="F2324" i="15" s="1"/>
  <c r="G2324" i="15" s="1"/>
  <c r="D2325" i="15"/>
  <c r="D2326" i="15"/>
  <c r="I2326" i="15" s="1"/>
  <c r="J2326" i="15" s="1"/>
  <c r="D2327" i="15"/>
  <c r="F2327" i="15" s="1"/>
  <c r="G2327" i="15" s="1"/>
  <c r="D2328" i="15"/>
  <c r="D2329" i="15"/>
  <c r="D2330" i="15"/>
  <c r="D2331" i="15"/>
  <c r="E2331" i="15" s="1"/>
  <c r="D2332" i="15"/>
  <c r="E2332" i="15" s="1"/>
  <c r="D2333" i="15"/>
  <c r="H2333" i="15" s="1"/>
  <c r="D2334" i="15"/>
  <c r="D2335" i="15"/>
  <c r="E2335" i="15" s="1"/>
  <c r="D2336" i="15"/>
  <c r="D2337" i="15"/>
  <c r="I2337" i="15" s="1"/>
  <c r="J2337" i="15" s="1"/>
  <c r="D2338" i="15"/>
  <c r="D2339" i="15"/>
  <c r="F2339" i="15" s="1"/>
  <c r="G2339" i="15" s="1"/>
  <c r="D2340" i="15"/>
  <c r="H2340" i="15" s="1"/>
  <c r="D2341" i="15"/>
  <c r="I2341" i="15" s="1"/>
  <c r="J2341" i="15" s="1"/>
  <c r="D2342" i="15"/>
  <c r="I2342" i="15" s="1"/>
  <c r="J2342" i="15" s="1"/>
  <c r="D2343" i="15"/>
  <c r="E2343" i="15" s="1"/>
  <c r="D2344" i="15"/>
  <c r="D2345" i="15"/>
  <c r="F2345" i="15" s="1"/>
  <c r="G2345" i="15" s="1"/>
  <c r="D2346" i="15"/>
  <c r="D2347" i="15"/>
  <c r="D2348" i="15"/>
  <c r="E2348" i="15" s="1"/>
  <c r="D2349" i="15"/>
  <c r="D2350" i="15"/>
  <c r="H2350" i="15" s="1"/>
  <c r="D2351" i="15"/>
  <c r="F2351" i="15" s="1"/>
  <c r="G2351" i="15" s="1"/>
  <c r="D2352" i="15"/>
  <c r="D2353" i="15"/>
  <c r="D2354" i="15"/>
  <c r="H2354" i="15" s="1"/>
  <c r="D2355" i="15"/>
  <c r="F2355" i="15" s="1"/>
  <c r="G2355" i="15" s="1"/>
  <c r="D2356" i="15"/>
  <c r="D2357" i="15"/>
  <c r="H2357" i="15" s="1"/>
  <c r="D2358" i="15"/>
  <c r="H2358" i="15" s="1"/>
  <c r="D2359" i="15"/>
  <c r="E2359" i="15" s="1"/>
  <c r="D2360" i="15"/>
  <c r="F2360" i="15" s="1"/>
  <c r="G2360" i="15" s="1"/>
  <c r="D2361" i="15"/>
  <c r="D2362" i="15"/>
  <c r="I2362" i="15" s="1"/>
  <c r="J2362" i="15" s="1"/>
  <c r="D2363" i="15"/>
  <c r="E2363" i="15" s="1"/>
  <c r="D2364" i="15"/>
  <c r="D2365" i="15"/>
  <c r="F2365" i="15" s="1"/>
  <c r="G2365" i="15" s="1"/>
  <c r="D2366" i="15"/>
  <c r="D2367" i="15"/>
  <c r="D2368" i="15"/>
  <c r="D2369" i="15"/>
  <c r="D2370" i="15"/>
  <c r="D2371" i="15"/>
  <c r="D2372" i="15"/>
  <c r="D2373" i="15"/>
  <c r="D2374" i="15"/>
  <c r="E2374" i="15" s="1"/>
  <c r="D2375" i="15"/>
  <c r="H2375" i="15" s="1"/>
  <c r="D2376" i="15"/>
  <c r="E2376" i="15" s="1"/>
  <c r="D2377" i="15"/>
  <c r="D2378" i="15"/>
  <c r="D2379" i="15"/>
  <c r="I2379" i="15" s="1"/>
  <c r="J2379" i="15" s="1"/>
  <c r="D2380" i="15"/>
  <c r="H2380" i="15" s="1"/>
  <c r="D2381" i="15"/>
  <c r="D2382" i="15"/>
  <c r="D2383" i="15"/>
  <c r="E2383" i="15" s="1"/>
  <c r="D2384" i="15"/>
  <c r="E2384" i="15" s="1"/>
  <c r="D2385" i="15"/>
  <c r="D2386" i="15"/>
  <c r="D2387" i="15"/>
  <c r="E2387" i="15" s="1"/>
  <c r="D2388" i="15"/>
  <c r="F2388" i="15" s="1"/>
  <c r="G2388" i="15" s="1"/>
  <c r="D2389" i="15"/>
  <c r="E2389" i="15" s="1"/>
  <c r="D2390" i="15"/>
  <c r="D2391" i="15"/>
  <c r="H2391" i="15" s="1"/>
  <c r="D2392" i="15"/>
  <c r="E2392" i="15" s="1"/>
  <c r="D2393" i="15"/>
  <c r="D2394" i="15"/>
  <c r="D2395" i="15"/>
  <c r="E2395" i="15" s="1"/>
  <c r="D2396" i="15"/>
  <c r="I2396" i="15" s="1"/>
  <c r="J2396" i="15" s="1"/>
  <c r="D2397" i="15"/>
  <c r="D2398" i="15"/>
  <c r="D2399" i="15"/>
  <c r="D2400" i="15"/>
  <c r="D2401" i="15"/>
  <c r="D2402" i="15"/>
  <c r="D2403" i="15"/>
  <c r="E2403" i="15" s="1"/>
  <c r="D2404" i="15"/>
  <c r="D2405" i="15"/>
  <c r="H2405" i="15" s="1"/>
  <c r="D2406" i="15"/>
  <c r="D2407" i="15"/>
  <c r="D2408" i="15"/>
  <c r="F2408" i="15" s="1"/>
  <c r="G2408" i="15" s="1"/>
  <c r="D2409" i="15"/>
  <c r="I2409" i="15" s="1"/>
  <c r="J2409" i="15" s="1"/>
  <c r="D2410" i="15"/>
  <c r="D2411" i="15"/>
  <c r="D2412" i="15"/>
  <c r="F2412" i="15" s="1"/>
  <c r="G2412" i="15" s="1"/>
  <c r="D2413" i="15"/>
  <c r="D2414" i="15"/>
  <c r="I2414" i="15" s="1"/>
  <c r="J2414" i="15" s="1"/>
  <c r="D2415" i="15"/>
  <c r="I2415" i="15" s="1"/>
  <c r="J2415" i="15" s="1"/>
  <c r="D2416" i="15"/>
  <c r="D2417" i="15"/>
  <c r="D2418" i="15"/>
  <c r="D2419" i="15"/>
  <c r="D2420" i="15"/>
  <c r="H2420" i="15" s="1"/>
  <c r="D2421" i="15"/>
  <c r="D2422" i="15"/>
  <c r="D2423" i="15"/>
  <c r="I2423" i="15" s="1"/>
  <c r="J2423" i="15" s="1"/>
  <c r="D2424" i="15"/>
  <c r="H2424" i="15" s="1"/>
  <c r="D2425" i="15"/>
  <c r="D2426" i="15"/>
  <c r="D2427" i="15"/>
  <c r="E2427" i="15" s="1"/>
  <c r="D2428" i="15"/>
  <c r="D2429" i="15"/>
  <c r="F2429" i="15" s="1"/>
  <c r="G2429" i="15" s="1"/>
  <c r="D2430" i="15"/>
  <c r="D2431" i="15"/>
  <c r="F2431" i="15" s="1"/>
  <c r="G2431" i="15" s="1"/>
  <c r="D2432" i="15"/>
  <c r="E2432" i="15" s="1"/>
  <c r="D2433" i="15"/>
  <c r="D2434" i="15"/>
  <c r="D2435" i="15"/>
  <c r="E2435" i="15" s="1"/>
  <c r="D2436" i="15"/>
  <c r="D2437" i="15"/>
  <c r="D2438" i="15"/>
  <c r="D2439" i="15"/>
  <c r="I2439" i="15" s="1"/>
  <c r="J2439" i="15" s="1"/>
  <c r="D2440" i="15"/>
  <c r="E2440" i="15" s="1"/>
  <c r="D2441" i="15"/>
  <c r="F2441" i="15" s="1"/>
  <c r="G2441" i="15" s="1"/>
  <c r="D2442" i="15"/>
  <c r="D2443" i="15"/>
  <c r="F2443" i="15" s="1"/>
  <c r="G2443" i="15" s="1"/>
  <c r="D2444" i="15"/>
  <c r="I2444" i="15" s="1"/>
  <c r="J2444" i="15" s="1"/>
  <c r="D2445" i="15"/>
  <c r="H2445" i="15" s="1"/>
  <c r="D2446" i="15"/>
  <c r="D2447" i="15"/>
  <c r="D2448" i="15"/>
  <c r="I2448" i="15" s="1"/>
  <c r="J2448" i="15" s="1"/>
  <c r="D2449" i="15"/>
  <c r="D2450" i="15"/>
  <c r="I2450" i="15" s="1"/>
  <c r="J2450" i="15" s="1"/>
  <c r="D2451" i="15"/>
  <c r="D2452" i="15"/>
  <c r="I2452" i="15" s="1"/>
  <c r="J2452" i="15" s="1"/>
  <c r="D2453" i="15"/>
  <c r="D2454" i="15"/>
  <c r="D2455" i="15"/>
  <c r="H2455" i="15" s="1"/>
  <c r="D2456" i="15"/>
  <c r="E2456" i="15" s="1"/>
  <c r="D2457" i="15"/>
  <c r="D2458" i="15"/>
  <c r="D2459" i="15"/>
  <c r="I2459" i="15" s="1"/>
  <c r="J2459" i="15" s="1"/>
  <c r="D2460" i="15"/>
  <c r="F2460" i="15" s="1"/>
  <c r="G2460" i="15" s="1"/>
  <c r="D2461" i="15"/>
  <c r="D2462" i="15"/>
  <c r="H2462" i="15" s="1"/>
  <c r="D2463" i="15"/>
  <c r="E2463" i="15" s="1"/>
  <c r="D2464" i="15"/>
  <c r="F2464" i="15" s="1"/>
  <c r="G2464" i="15" s="1"/>
  <c r="D2465" i="15"/>
  <c r="D2466" i="15"/>
  <c r="D2467" i="15"/>
  <c r="F2467" i="15" s="1"/>
  <c r="G2467" i="15" s="1"/>
  <c r="D2468" i="15"/>
  <c r="D2469" i="15"/>
  <c r="D2470" i="15"/>
  <c r="D2471" i="15"/>
  <c r="F2471" i="15" s="1"/>
  <c r="G2471" i="15" s="1"/>
  <c r="D2472" i="15"/>
  <c r="D2473" i="15"/>
  <c r="D2474" i="15"/>
  <c r="D2475" i="15"/>
  <c r="F2475" i="15" s="1"/>
  <c r="G2475" i="15" s="1"/>
  <c r="D2476" i="15"/>
  <c r="F2476" i="15" s="1"/>
  <c r="G2476" i="15" s="1"/>
  <c r="D2477" i="15"/>
  <c r="D2478" i="15"/>
  <c r="D2479" i="15"/>
  <c r="H2479" i="15" s="1"/>
  <c r="D2480" i="15"/>
  <c r="D2481" i="15"/>
  <c r="D2482" i="15"/>
  <c r="D2483" i="15"/>
  <c r="D2484" i="15"/>
  <c r="F2484" i="15" s="1"/>
  <c r="G2484" i="15" s="1"/>
  <c r="D2485" i="15"/>
  <c r="H2485" i="15" s="1"/>
  <c r="D2486" i="15"/>
  <c r="I2486" i="15" s="1"/>
  <c r="J2486" i="15" s="1"/>
  <c r="D2487" i="15"/>
  <c r="D2488" i="15"/>
  <c r="F2488" i="15" s="1"/>
  <c r="G2488" i="15" s="1"/>
  <c r="D2489" i="15"/>
  <c r="F2489" i="15" s="1"/>
  <c r="G2489" i="15" s="1"/>
  <c r="D2490" i="15"/>
  <c r="I2490" i="15" s="1"/>
  <c r="J2490" i="15" s="1"/>
  <c r="D2491" i="15"/>
  <c r="E2491" i="15" s="1"/>
  <c r="D2492" i="15"/>
  <c r="E2492" i="15" s="1"/>
  <c r="D2493" i="15"/>
  <c r="D2494" i="15"/>
  <c r="E2494" i="15" s="1"/>
  <c r="D2495" i="15"/>
  <c r="D2496" i="15"/>
  <c r="D2497" i="15"/>
  <c r="D2498" i="15"/>
  <c r="D2499" i="15"/>
  <c r="D2500" i="15"/>
  <c r="I2500" i="15" s="1"/>
  <c r="J2500" i="15" s="1"/>
  <c r="D2501" i="15"/>
  <c r="D2502" i="15"/>
  <c r="D2503" i="15"/>
  <c r="I2503" i="15" s="1"/>
  <c r="J2503" i="15" s="1"/>
  <c r="D2504" i="15"/>
  <c r="E2504" i="15" s="1"/>
  <c r="D2505" i="15"/>
  <c r="D2506" i="15"/>
  <c r="F2506" i="15" s="1"/>
  <c r="G2506" i="15" s="1"/>
  <c r="D2507" i="15"/>
  <c r="D2508" i="15"/>
  <c r="D2509" i="15"/>
  <c r="I2509" i="15" s="1"/>
  <c r="J2509" i="15" s="1"/>
  <c r="D2510" i="15"/>
  <c r="D2511" i="15"/>
  <c r="E2511" i="15" s="1"/>
  <c r="D2512" i="15"/>
  <c r="F2512" i="15" s="1"/>
  <c r="G2512" i="15" s="1"/>
  <c r="D2513" i="15"/>
  <c r="D2514" i="15"/>
  <c r="F2514" i="15" s="1"/>
  <c r="G2514" i="15" s="1"/>
  <c r="D2515" i="15"/>
  <c r="D2516" i="15"/>
  <c r="H2516" i="15" s="1"/>
  <c r="D2517" i="15"/>
  <c r="D2518" i="15"/>
  <c r="D2519" i="15"/>
  <c r="D2520" i="15"/>
  <c r="H2520" i="15" s="1"/>
  <c r="D2521" i="15"/>
  <c r="D2522" i="15"/>
  <c r="D2523" i="15"/>
  <c r="F2523" i="15" s="1"/>
  <c r="G2523" i="15" s="1"/>
  <c r="D2524" i="15"/>
  <c r="D2525" i="15"/>
  <c r="D2526" i="15"/>
  <c r="D2527" i="15"/>
  <c r="F2527" i="15" s="1"/>
  <c r="G2527" i="15" s="1"/>
  <c r="D2528" i="15"/>
  <c r="D2529" i="15"/>
  <c r="D2530" i="15"/>
  <c r="D2531" i="15"/>
  <c r="D2532" i="15"/>
  <c r="F2532" i="15" s="1"/>
  <c r="G2532" i="15" s="1"/>
  <c r="D2533" i="15"/>
  <c r="F2533" i="15" s="1"/>
  <c r="G2533" i="15" s="1"/>
  <c r="D2534" i="15"/>
  <c r="D2535" i="15"/>
  <c r="D2536" i="15"/>
  <c r="E2536" i="15" s="1"/>
  <c r="D2537" i="15"/>
  <c r="D2538" i="15"/>
  <c r="D2539" i="15"/>
  <c r="D2540" i="15"/>
  <c r="D2541" i="15"/>
  <c r="D2542" i="15"/>
  <c r="D2543" i="15"/>
  <c r="E2543" i="15" s="1"/>
  <c r="D2544" i="15"/>
  <c r="H2544" i="15" s="1"/>
  <c r="D2545" i="15"/>
  <c r="D2546" i="15"/>
  <c r="D2547" i="15"/>
  <c r="H2547" i="15" s="1"/>
  <c r="D2548" i="15"/>
  <c r="H2548" i="15" s="1"/>
  <c r="D2549" i="15"/>
  <c r="H2549" i="15" s="1"/>
  <c r="D2550" i="15"/>
  <c r="H2550" i="15" s="1"/>
  <c r="D2551" i="15"/>
  <c r="D2552" i="15"/>
  <c r="D2553" i="15"/>
  <c r="D2554" i="15"/>
  <c r="D2555" i="15"/>
  <c r="F2555" i="15" s="1"/>
  <c r="G2555" i="15" s="1"/>
  <c r="D2556" i="15"/>
  <c r="E2556" i="15" s="1"/>
  <c r="D2557" i="15"/>
  <c r="E2557" i="15" s="1"/>
  <c r="D2558" i="15"/>
  <c r="I2558" i="15" s="1"/>
  <c r="J2558" i="15" s="1"/>
  <c r="D2559" i="15"/>
  <c r="D2560" i="15"/>
  <c r="D2561" i="15"/>
  <c r="D2562" i="15"/>
  <c r="D2563" i="15"/>
  <c r="D2564" i="15"/>
  <c r="F2564" i="15" s="1"/>
  <c r="G2564" i="15" s="1"/>
  <c r="D2565" i="15"/>
  <c r="E2565" i="15" s="1"/>
  <c r="D2566" i="15"/>
  <c r="D2567" i="15"/>
  <c r="E2567" i="15" s="1"/>
  <c r="D2568" i="15"/>
  <c r="H2568" i="15" s="1"/>
  <c r="D2569" i="15"/>
  <c r="D2570" i="15"/>
  <c r="H2570" i="15" s="1"/>
  <c r="D2571" i="15"/>
  <c r="I2571" i="15" s="1"/>
  <c r="J2571" i="15" s="1"/>
  <c r="D2572" i="15"/>
  <c r="E2572" i="15" s="1"/>
  <c r="D2573" i="15"/>
  <c r="D2574" i="15"/>
  <c r="F2574" i="15" s="1"/>
  <c r="G2574" i="15" s="1"/>
  <c r="D2575" i="15"/>
  <c r="F2575" i="15" s="1"/>
  <c r="G2575" i="15" s="1"/>
  <c r="D2576" i="15"/>
  <c r="D2577" i="15"/>
  <c r="D2578" i="15"/>
  <c r="F2578" i="15" s="1"/>
  <c r="G2578" i="15" s="1"/>
  <c r="D2579" i="15"/>
  <c r="D2580" i="15"/>
  <c r="D2581" i="15"/>
  <c r="E2581" i="15" s="1"/>
  <c r="D2582" i="15"/>
  <c r="D2583" i="15"/>
  <c r="E2583" i="15" s="1"/>
  <c r="D2584" i="15"/>
  <c r="E2584" i="15" s="1"/>
  <c r="D2585" i="15"/>
  <c r="F2585" i="15" s="1"/>
  <c r="G2585" i="15" s="1"/>
  <c r="D2586" i="15"/>
  <c r="I2586" i="15" s="1"/>
  <c r="J2586" i="15" s="1"/>
  <c r="D2587" i="15"/>
  <c r="H2587" i="15" s="1"/>
  <c r="D2588" i="15"/>
  <c r="E2588" i="15" s="1"/>
  <c r="D2589" i="15"/>
  <c r="I2589" i="15" s="1"/>
  <c r="J2589" i="15" s="1"/>
  <c r="D2590" i="15"/>
  <c r="D2591" i="15"/>
  <c r="H2591" i="15" s="1"/>
  <c r="D2592" i="15"/>
  <c r="I2592" i="15" s="1"/>
  <c r="J2592" i="15" s="1"/>
  <c r="D2593" i="15"/>
  <c r="D2594" i="15"/>
  <c r="D2595" i="15"/>
  <c r="D2596" i="15"/>
  <c r="H2596" i="15" s="1"/>
  <c r="D2597" i="15"/>
  <c r="D2598" i="15"/>
  <c r="D2599" i="15"/>
  <c r="I2599" i="15" s="1"/>
  <c r="J2599" i="15" s="1"/>
  <c r="D2600" i="15"/>
  <c r="E2600" i="15" s="1"/>
  <c r="D2601" i="15"/>
  <c r="I2601" i="15" s="1"/>
  <c r="J2601" i="15" s="1"/>
  <c r="D2602" i="15"/>
  <c r="D2603" i="15"/>
  <c r="F2603" i="15" s="1"/>
  <c r="G2603" i="15" s="1"/>
  <c r="D2604" i="15"/>
  <c r="E2604" i="15" s="1"/>
  <c r="D2605" i="15"/>
  <c r="E2605" i="15" s="1"/>
  <c r="D2606" i="15"/>
  <c r="D2607" i="15"/>
  <c r="D2608" i="15"/>
  <c r="H2608" i="15" s="1"/>
  <c r="D2609" i="15"/>
  <c r="D2610" i="15"/>
  <c r="D2611" i="15"/>
  <c r="E2611" i="15" s="1"/>
  <c r="D2612" i="15"/>
  <c r="D2613" i="15"/>
  <c r="D2614" i="15"/>
  <c r="D2615" i="15"/>
  <c r="D2616" i="15"/>
  <c r="D2617" i="15"/>
  <c r="D2618" i="15"/>
  <c r="D2619" i="15"/>
  <c r="E2619" i="15" s="1"/>
  <c r="D2620" i="15"/>
  <c r="E2620" i="15" s="1"/>
  <c r="D2621" i="15"/>
  <c r="D2622" i="15"/>
  <c r="F2622" i="15" s="1"/>
  <c r="G2622" i="15" s="1"/>
  <c r="D2623" i="15"/>
  <c r="D2624" i="15"/>
  <c r="F2624" i="15" s="1"/>
  <c r="G2624" i="15" s="1"/>
  <c r="D2625" i="15"/>
  <c r="D2626" i="15"/>
  <c r="D2627" i="15"/>
  <c r="D2628" i="15"/>
  <c r="H2628" i="15" s="1"/>
  <c r="D2629" i="15"/>
  <c r="D2630" i="15"/>
  <c r="D2631" i="15"/>
  <c r="F2631" i="15" s="1"/>
  <c r="G2631" i="15" s="1"/>
  <c r="D2632" i="15"/>
  <c r="F2632" i="15" s="1"/>
  <c r="G2632" i="15" s="1"/>
  <c r="D2633" i="15"/>
  <c r="D2634" i="15"/>
  <c r="E2634" i="15" s="1"/>
  <c r="D2635" i="15"/>
  <c r="F2635" i="15" s="1"/>
  <c r="G2635" i="15" s="1"/>
  <c r="D2636" i="15"/>
  <c r="E2636" i="15" s="1"/>
  <c r="D2637" i="15"/>
  <c r="E2637" i="15" s="1"/>
  <c r="D2638" i="15"/>
  <c r="D2639" i="15"/>
  <c r="D2640" i="15"/>
  <c r="F2640" i="15" s="1"/>
  <c r="G2640" i="15" s="1"/>
  <c r="D2641" i="15"/>
  <c r="D2642" i="15"/>
  <c r="F2642" i="15" s="1"/>
  <c r="G2642" i="15" s="1"/>
  <c r="D2643" i="15"/>
  <c r="D2644" i="15"/>
  <c r="D2645" i="15"/>
  <c r="E2645" i="15" s="1"/>
  <c r="D2646" i="15"/>
  <c r="D2647" i="15"/>
  <c r="D2648" i="15"/>
  <c r="I2648" i="15" s="1"/>
  <c r="J2648" i="15" s="1"/>
  <c r="D2649" i="15"/>
  <c r="D2650" i="15"/>
  <c r="D2651" i="15"/>
  <c r="F2651" i="15" s="1"/>
  <c r="G2651" i="15" s="1"/>
  <c r="D2652" i="15"/>
  <c r="D2653" i="15"/>
  <c r="D2654" i="15"/>
  <c r="D2655" i="15"/>
  <c r="H2655" i="15" s="1"/>
  <c r="D2656" i="15"/>
  <c r="E2656" i="15" s="1"/>
  <c r="D2657" i="15"/>
  <c r="D2658" i="15"/>
  <c r="D2659" i="15"/>
  <c r="E2659" i="15" s="1"/>
  <c r="D2660" i="15"/>
  <c r="D2661" i="15"/>
  <c r="D2662" i="15"/>
  <c r="D2663" i="15"/>
  <c r="I2663" i="15" s="1"/>
  <c r="J2663" i="15" s="1"/>
  <c r="D2664" i="15"/>
  <c r="F2664" i="15" s="1"/>
  <c r="G2664" i="15" s="1"/>
  <c r="D2665" i="15"/>
  <c r="I2665" i="15" s="1"/>
  <c r="J2665" i="15" s="1"/>
  <c r="D2666" i="15"/>
  <c r="D2667" i="15"/>
  <c r="D2668" i="15"/>
  <c r="H2668" i="15" s="1"/>
  <c r="D2669" i="15"/>
  <c r="F2669" i="15" s="1"/>
  <c r="G2669" i="15" s="1"/>
  <c r="D2670" i="15"/>
  <c r="D2671" i="15"/>
  <c r="H2671" i="15" s="1"/>
  <c r="D2672" i="15"/>
  <c r="E2672" i="15" s="1"/>
  <c r="D2673" i="15"/>
  <c r="D2674" i="15"/>
  <c r="F2674" i="15" s="1"/>
  <c r="G2674" i="15" s="1"/>
  <c r="D2675" i="15"/>
  <c r="D2676" i="15"/>
  <c r="I2676" i="15" s="1"/>
  <c r="J2676" i="15" s="1"/>
  <c r="D2677" i="15"/>
  <c r="I2677" i="15" s="1"/>
  <c r="J2677" i="15" s="1"/>
  <c r="D2678" i="15"/>
  <c r="D2679" i="15"/>
  <c r="D2680" i="15"/>
  <c r="H2680" i="15" s="1"/>
  <c r="D2681" i="15"/>
  <c r="D2682" i="15"/>
  <c r="E2682" i="15" s="1"/>
  <c r="D2683" i="15"/>
  <c r="D2684" i="15"/>
  <c r="D2685" i="15"/>
  <c r="D2686" i="15"/>
  <c r="D2687" i="15"/>
  <c r="D2688" i="15"/>
  <c r="H2688" i="15" s="1"/>
  <c r="D2689" i="15"/>
  <c r="D2690" i="15"/>
  <c r="E2690" i="15" s="1"/>
  <c r="D2691" i="15"/>
  <c r="E2691" i="15" s="1"/>
  <c r="D2692" i="15"/>
  <c r="D2693" i="15"/>
  <c r="E2693" i="15" s="1"/>
  <c r="D2694" i="15"/>
  <c r="D2695" i="15"/>
  <c r="D2696" i="15"/>
  <c r="E2696" i="15" s="1"/>
  <c r="D2697" i="15"/>
  <c r="D2698" i="15"/>
  <c r="E2698" i="15" s="1"/>
  <c r="D2699" i="15"/>
  <c r="E2699" i="15" s="1"/>
  <c r="D2700" i="15"/>
  <c r="F2700" i="15" s="1"/>
  <c r="G2700" i="15" s="1"/>
  <c r="D2701" i="15"/>
  <c r="E2701" i="15" s="1"/>
  <c r="D2702" i="15"/>
  <c r="I2702" i="15" s="1"/>
  <c r="J2702" i="15" s="1"/>
  <c r="D2703" i="15"/>
  <c r="D2704" i="15"/>
  <c r="H2704" i="15" s="1"/>
  <c r="D2705" i="15"/>
  <c r="D2706" i="15"/>
  <c r="D2707" i="15"/>
  <c r="D2708" i="15"/>
  <c r="D2709" i="15"/>
  <c r="H2709" i="15" s="1"/>
  <c r="D2710" i="15"/>
  <c r="D2711" i="15"/>
  <c r="D2712" i="15"/>
  <c r="E2712" i="15" s="1"/>
  <c r="D2713" i="15"/>
  <c r="D2714" i="15"/>
  <c r="D2715" i="15"/>
  <c r="D2716" i="15"/>
  <c r="D2717" i="15"/>
  <c r="D2718" i="15"/>
  <c r="D2719" i="15"/>
  <c r="E2719" i="15" s="1"/>
  <c r="D2720" i="15"/>
  <c r="I2720" i="15" s="1"/>
  <c r="J2720" i="15" s="1"/>
  <c r="D2721" i="15"/>
  <c r="D2722" i="15"/>
  <c r="D2723" i="15"/>
  <c r="D2724" i="15"/>
  <c r="D2725" i="15"/>
  <c r="I2725" i="15" s="1"/>
  <c r="J2725" i="15" s="1"/>
  <c r="D2726" i="15"/>
  <c r="D2727" i="15"/>
  <c r="D2728" i="15"/>
  <c r="F2728" i="15" s="1"/>
  <c r="G2728" i="15" s="1"/>
  <c r="D2729" i="15"/>
  <c r="I2729" i="15" s="1"/>
  <c r="J2729" i="15" s="1"/>
  <c r="D2730" i="15"/>
  <c r="D2731" i="15"/>
  <c r="E2731" i="15" s="1"/>
  <c r="D2732" i="15"/>
  <c r="H2732" i="15" s="1"/>
  <c r="D2733" i="15"/>
  <c r="I2733" i="15" s="1"/>
  <c r="J2733" i="15" s="1"/>
  <c r="D2734" i="15"/>
  <c r="D2735" i="15"/>
  <c r="E2735" i="15" s="1"/>
  <c r="D2736" i="15"/>
  <c r="D2737" i="15"/>
  <c r="D2738" i="15"/>
  <c r="D2739" i="15"/>
  <c r="F2739" i="15" s="1"/>
  <c r="G2739" i="15" s="1"/>
  <c r="D2740" i="15"/>
  <c r="D2741" i="15"/>
  <c r="D2742" i="15"/>
  <c r="D2743" i="15"/>
  <c r="D2744" i="15"/>
  <c r="I2744" i="15" s="1"/>
  <c r="J2744" i="15" s="1"/>
  <c r="D2745" i="15"/>
  <c r="D2746" i="15"/>
  <c r="D2747" i="15"/>
  <c r="F2747" i="15" s="1"/>
  <c r="G2747" i="15" s="1"/>
  <c r="D2748" i="15"/>
  <c r="D2749" i="15"/>
  <c r="I2749" i="15" s="1"/>
  <c r="J2749" i="15" s="1"/>
  <c r="D2750" i="15"/>
  <c r="D2751" i="15"/>
  <c r="F2751" i="15" s="1"/>
  <c r="G2751" i="15" s="1"/>
  <c r="D2752" i="15"/>
  <c r="H2752" i="15" s="1"/>
  <c r="D2753" i="15"/>
  <c r="I2753" i="15" s="1"/>
  <c r="J2753" i="15" s="1"/>
  <c r="D2754" i="15"/>
  <c r="D2755" i="15"/>
  <c r="D2756" i="15"/>
  <c r="H2756" i="15" s="1"/>
  <c r="D2757" i="15"/>
  <c r="D2758" i="15"/>
  <c r="D2759" i="15"/>
  <c r="D2760" i="15"/>
  <c r="E2760" i="15" s="1"/>
  <c r="D2761" i="15"/>
  <c r="D2762" i="15"/>
  <c r="I2762" i="15" s="1"/>
  <c r="J2762" i="15" s="1"/>
  <c r="D2763" i="15"/>
  <c r="F2763" i="15" s="1"/>
  <c r="G2763" i="15" s="1"/>
  <c r="D2764" i="15"/>
  <c r="D2765" i="15"/>
  <c r="D2766" i="15"/>
  <c r="D2767" i="15"/>
  <c r="E2767" i="15" s="1"/>
  <c r="D2768" i="15"/>
  <c r="H2768" i="15" s="1"/>
  <c r="D2769" i="15"/>
  <c r="D2770" i="15"/>
  <c r="D2771" i="15"/>
  <c r="D2772" i="15"/>
  <c r="D2773" i="15"/>
  <c r="E2773" i="15" s="1"/>
  <c r="D2774" i="15"/>
  <c r="I2774" i="15" s="1"/>
  <c r="J2774" i="15" s="1"/>
  <c r="D2775" i="15"/>
  <c r="D2776" i="15"/>
  <c r="H2776" i="15" s="1"/>
  <c r="D2777" i="15"/>
  <c r="D2778" i="15"/>
  <c r="H2778" i="15" s="1"/>
  <c r="D2779" i="15"/>
  <c r="H2779" i="15" s="1"/>
  <c r="D2780" i="15"/>
  <c r="D2781" i="15"/>
  <c r="E2781" i="15" s="1"/>
  <c r="D2782" i="15"/>
  <c r="E2782" i="15" s="1"/>
  <c r="D2783" i="15"/>
  <c r="E2783" i="15" s="1"/>
  <c r="D2784" i="15"/>
  <c r="H2784" i="15" s="1"/>
  <c r="D2785" i="15"/>
  <c r="D2786" i="15"/>
  <c r="D2787" i="15"/>
  <c r="D2788" i="15"/>
  <c r="D2789" i="15"/>
  <c r="D2790" i="15"/>
  <c r="D2791" i="15"/>
  <c r="D2792" i="15"/>
  <c r="E2792" i="15" s="1"/>
  <c r="D2793" i="15"/>
  <c r="D2794" i="15"/>
  <c r="D2795" i="15"/>
  <c r="F2795" i="15" s="1"/>
  <c r="G2795" i="15" s="1"/>
  <c r="D2796" i="15"/>
  <c r="E2796" i="15" s="1"/>
  <c r="D2797" i="15"/>
  <c r="H2797" i="15" s="1"/>
  <c r="D2798" i="15"/>
  <c r="D2799" i="15"/>
  <c r="D2800" i="15"/>
  <c r="H2800" i="15" s="1"/>
  <c r="D2801" i="15"/>
  <c r="D2802" i="15"/>
  <c r="D2803" i="15"/>
  <c r="H2803" i="15" s="1"/>
  <c r="D2804" i="15"/>
  <c r="I2804" i="15" s="1"/>
  <c r="J2804" i="15" s="1"/>
  <c r="D2805" i="15"/>
  <c r="D2806" i="15"/>
  <c r="D2807" i="15"/>
  <c r="I2807" i="15" s="1"/>
  <c r="J2807" i="15" s="1"/>
  <c r="D2808" i="15"/>
  <c r="H2808" i="15" s="1"/>
  <c r="D2809" i="15"/>
  <c r="I2809" i="15" s="1"/>
  <c r="J2809" i="15" s="1"/>
  <c r="D2810" i="15"/>
  <c r="D2811" i="15"/>
  <c r="D2812" i="15"/>
  <c r="E2812" i="15" s="1"/>
  <c r="D2813" i="15"/>
  <c r="D2814" i="15"/>
  <c r="D2815" i="15"/>
  <c r="E2815" i="15" s="1"/>
  <c r="D2816" i="15"/>
  <c r="H2816" i="15" s="1"/>
  <c r="D2817" i="15"/>
  <c r="D2818" i="15"/>
  <c r="I2818" i="15" s="1"/>
  <c r="J2818" i="15" s="1"/>
  <c r="D2819" i="15"/>
  <c r="E2819" i="15" s="1"/>
  <c r="D2820" i="15"/>
  <c r="F2820" i="15" s="1"/>
  <c r="G2820" i="15" s="1"/>
  <c r="D2821" i="15"/>
  <c r="H2821" i="15" s="1"/>
  <c r="D2822" i="15"/>
  <c r="H2822" i="15" s="1"/>
  <c r="D2823" i="15"/>
  <c r="D2824" i="15"/>
  <c r="I2824" i="15" s="1"/>
  <c r="J2824" i="15" s="1"/>
  <c r="D2825" i="15"/>
  <c r="I2825" i="15" s="1"/>
  <c r="J2825" i="15" s="1"/>
  <c r="D2826" i="15"/>
  <c r="H2826" i="15" s="1"/>
  <c r="D2827" i="15"/>
  <c r="E2827" i="15" s="1"/>
  <c r="D2828" i="15"/>
  <c r="E2828" i="15" s="1"/>
  <c r="D2829" i="15"/>
  <c r="F2829" i="15" s="1"/>
  <c r="G2829" i="15" s="1"/>
  <c r="D2830" i="15"/>
  <c r="D2831" i="15"/>
  <c r="D2832" i="15"/>
  <c r="I2832" i="15" s="1"/>
  <c r="J2832" i="15" s="1"/>
  <c r="D2833" i="15"/>
  <c r="D2834" i="15"/>
  <c r="D2835" i="15"/>
  <c r="F2835" i="15" s="1"/>
  <c r="G2835" i="15" s="1"/>
  <c r="D2836" i="15"/>
  <c r="E2836" i="15" s="1"/>
  <c r="D2837" i="15"/>
  <c r="D2838" i="15"/>
  <c r="D2839" i="15"/>
  <c r="F2839" i="15" s="1"/>
  <c r="G2839" i="15" s="1"/>
  <c r="D2840" i="15"/>
  <c r="E2840" i="15" s="1"/>
  <c r="D2841" i="15"/>
  <c r="D2842" i="15"/>
  <c r="H2842" i="15" s="1"/>
  <c r="D2843" i="15"/>
  <c r="H2843" i="15" s="1"/>
  <c r="D2844" i="15"/>
  <c r="D2845" i="15"/>
  <c r="D2846" i="15"/>
  <c r="D2847" i="15"/>
  <c r="F2847" i="15" s="1"/>
  <c r="G2847" i="15" s="1"/>
  <c r="D2848" i="15"/>
  <c r="I2848" i="15" s="1"/>
  <c r="J2848" i="15" s="1"/>
  <c r="D2849" i="15"/>
  <c r="D2850" i="15"/>
  <c r="D2851" i="15"/>
  <c r="F2851" i="15" s="1"/>
  <c r="G2851" i="15" s="1"/>
  <c r="D2852" i="15"/>
  <c r="F2852" i="15" s="1"/>
  <c r="G2852" i="15" s="1"/>
  <c r="D2853" i="15"/>
  <c r="F2853" i="15" s="1"/>
  <c r="G2853" i="15" s="1"/>
  <c r="D2854" i="15"/>
  <c r="D2855" i="15"/>
  <c r="E2855" i="15" s="1"/>
  <c r="D2856" i="15"/>
  <c r="I2856" i="15" s="1"/>
  <c r="J2856" i="15" s="1"/>
  <c r="D2857" i="15"/>
  <c r="I2857" i="15" s="1"/>
  <c r="J2857" i="15" s="1"/>
  <c r="D2858" i="15"/>
  <c r="D2859" i="15"/>
  <c r="D2860" i="15"/>
  <c r="D2861" i="15"/>
  <c r="D2862" i="15"/>
  <c r="D2863" i="15"/>
  <c r="E2863" i="15" s="1"/>
  <c r="D2864" i="15"/>
  <c r="I2864" i="15" s="1"/>
  <c r="J2864" i="15" s="1"/>
  <c r="D2865" i="15"/>
  <c r="D2866" i="15"/>
  <c r="H2866" i="15" s="1"/>
  <c r="D2867" i="15"/>
  <c r="H2867" i="15" s="1"/>
  <c r="D2868" i="15"/>
  <c r="D2869" i="15"/>
  <c r="D2870" i="15"/>
  <c r="D2871" i="15"/>
  <c r="D2872" i="15"/>
  <c r="I2872" i="15" s="1"/>
  <c r="J2872" i="15" s="1"/>
  <c r="D2873" i="15"/>
  <c r="D2874" i="15"/>
  <c r="H2874" i="15" s="1"/>
  <c r="D2875" i="15"/>
  <c r="D2876" i="15"/>
  <c r="D2877" i="15"/>
  <c r="H2877" i="15" s="1"/>
  <c r="D2878" i="15"/>
  <c r="D2879" i="15"/>
  <c r="E2879" i="15" s="1"/>
  <c r="D2880" i="15"/>
  <c r="I2880" i="15" s="1"/>
  <c r="J2880" i="15" s="1"/>
  <c r="D2881" i="15"/>
  <c r="I2881" i="15" s="1"/>
  <c r="J2881" i="15" s="1"/>
  <c r="D2882" i="15"/>
  <c r="D2883" i="15"/>
  <c r="E2883" i="15" s="1"/>
  <c r="D2884" i="15"/>
  <c r="D2885" i="15"/>
  <c r="D2886" i="15"/>
  <c r="D2887" i="15"/>
  <c r="D2888" i="15"/>
  <c r="D2889" i="15"/>
  <c r="D2890" i="15"/>
  <c r="D2891" i="15"/>
  <c r="E2891" i="15" s="1"/>
  <c r="D2892" i="15"/>
  <c r="F2892" i="15" s="1"/>
  <c r="G2892" i="15" s="1"/>
  <c r="D2893" i="15"/>
  <c r="D2894" i="15"/>
  <c r="D2895" i="15"/>
  <c r="E2895" i="15" s="1"/>
  <c r="D2896" i="15"/>
  <c r="E2896" i="15" s="1"/>
  <c r="D2897" i="15"/>
  <c r="D2898" i="15"/>
  <c r="F2898" i="15" s="1"/>
  <c r="G2898" i="15" s="1"/>
  <c r="D2899" i="15"/>
  <c r="E2899" i="15" s="1"/>
  <c r="D2900" i="15"/>
  <c r="H2900" i="15" s="1"/>
  <c r="D2901" i="15"/>
  <c r="D2902" i="15"/>
  <c r="D2903" i="15"/>
  <c r="D2904" i="15"/>
  <c r="F2904" i="15" s="1"/>
  <c r="G2904" i="15" s="1"/>
  <c r="D2905" i="15"/>
  <c r="D2906" i="15"/>
  <c r="D2907" i="15"/>
  <c r="H2907" i="15" s="1"/>
  <c r="D2908" i="15"/>
  <c r="D2909" i="15"/>
  <c r="D2910" i="15"/>
  <c r="D2911" i="15"/>
  <c r="F2911" i="15" s="1"/>
  <c r="G2911" i="15" s="1"/>
  <c r="D2912" i="15"/>
  <c r="H2912" i="15" s="1"/>
  <c r="D2913" i="15"/>
  <c r="F2913" i="15" s="1"/>
  <c r="G2913" i="15" s="1"/>
  <c r="D2914" i="15"/>
  <c r="F2914" i="15" s="1"/>
  <c r="G2914" i="15" s="1"/>
  <c r="D2915" i="15"/>
  <c r="F2915" i="15" s="1"/>
  <c r="G2915" i="15" s="1"/>
  <c r="D2916" i="15"/>
  <c r="H2916" i="15" s="1"/>
  <c r="D2917" i="15"/>
  <c r="D2918" i="15"/>
  <c r="D2919" i="15"/>
  <c r="D2920" i="15"/>
  <c r="F2920" i="15" s="1"/>
  <c r="G2920" i="15" s="1"/>
  <c r="D2921" i="15"/>
  <c r="D2922" i="15"/>
  <c r="E2922" i="15" s="1"/>
  <c r="D2923" i="15"/>
  <c r="I2923" i="15" s="1"/>
  <c r="J2923" i="15" s="1"/>
  <c r="D2924" i="15"/>
  <c r="H2924" i="15" s="1"/>
  <c r="D2925" i="15"/>
  <c r="D2926" i="15"/>
  <c r="D2927" i="15"/>
  <c r="F2927" i="15" s="1"/>
  <c r="G2927" i="15" s="1"/>
  <c r="D2928" i="15"/>
  <c r="I2928" i="15" s="1"/>
  <c r="J2928" i="15" s="1"/>
  <c r="D2929" i="15"/>
  <c r="D2930" i="15"/>
  <c r="I2930" i="15" s="1"/>
  <c r="J2930" i="15" s="1"/>
  <c r="D2931" i="15"/>
  <c r="F2931" i="15" s="1"/>
  <c r="G2931" i="15" s="1"/>
  <c r="D2932" i="15"/>
  <c r="E2932" i="15" s="1"/>
  <c r="D2933" i="15"/>
  <c r="H2933" i="15" s="1"/>
  <c r="D2934" i="15"/>
  <c r="D2935" i="15"/>
  <c r="D2936" i="15"/>
  <c r="H2936" i="15" s="1"/>
  <c r="D2937" i="15"/>
  <c r="D2938" i="15"/>
  <c r="D2939" i="15"/>
  <c r="I2939" i="15" s="1"/>
  <c r="J2939" i="15" s="1"/>
  <c r="D2940" i="15"/>
  <c r="I2940" i="15" s="1"/>
  <c r="J2940" i="15" s="1"/>
  <c r="D2941" i="15"/>
  <c r="H2941" i="15" s="1"/>
  <c r="D2942" i="15"/>
  <c r="D2943" i="15"/>
  <c r="F2943" i="15" s="1"/>
  <c r="G2943" i="15" s="1"/>
  <c r="D2944" i="15"/>
  <c r="D2945" i="15"/>
  <c r="D2946" i="15"/>
  <c r="D2947" i="15"/>
  <c r="D2948" i="15"/>
  <c r="I2948" i="15" s="1"/>
  <c r="J2948" i="15" s="1"/>
  <c r="D2949" i="15"/>
  <c r="D2950" i="15"/>
  <c r="F2950" i="15" s="1"/>
  <c r="G2950" i="15" s="1"/>
  <c r="D2951" i="15"/>
  <c r="I2951" i="15" s="1"/>
  <c r="J2951" i="15" s="1"/>
  <c r="D2952" i="15"/>
  <c r="I2952" i="15" s="1"/>
  <c r="J2952" i="15" s="1"/>
  <c r="D2953" i="15"/>
  <c r="E2953" i="15" s="1"/>
  <c r="D2954" i="15"/>
  <c r="D2955" i="15"/>
  <c r="E2955" i="15" s="1"/>
  <c r="D2956" i="15"/>
  <c r="H2956" i="15" s="1"/>
  <c r="D2957" i="15"/>
  <c r="D2958" i="15"/>
  <c r="D2959" i="15"/>
  <c r="H2959" i="15" s="1"/>
  <c r="D2960" i="15"/>
  <c r="H2960" i="15" s="1"/>
  <c r="D2961" i="15"/>
  <c r="D2962" i="15"/>
  <c r="D2963" i="15"/>
  <c r="H2963" i="15" s="1"/>
  <c r="D2964" i="15"/>
  <c r="D2965" i="15"/>
  <c r="E2965" i="15" s="1"/>
  <c r="D2966" i="15"/>
  <c r="H2966" i="15" s="1"/>
  <c r="D2967" i="15"/>
  <c r="D2968" i="15"/>
  <c r="H2968" i="15" s="1"/>
  <c r="D2969" i="15"/>
  <c r="D2970" i="15"/>
  <c r="D2971" i="15"/>
  <c r="I2971" i="15" s="1"/>
  <c r="J2971" i="15" s="1"/>
  <c r="D2972" i="15"/>
  <c r="F2972" i="15" s="1"/>
  <c r="G2972" i="15" s="1"/>
  <c r="D2973" i="15"/>
  <c r="D2974" i="15"/>
  <c r="D2975" i="15"/>
  <c r="D2976" i="15"/>
  <c r="D2977" i="15"/>
  <c r="I2977" i="15" s="1"/>
  <c r="J2977" i="15" s="1"/>
  <c r="D2978" i="15"/>
  <c r="D2979" i="15"/>
  <c r="D2980" i="15"/>
  <c r="F2980" i="15" s="1"/>
  <c r="G2980" i="15" s="1"/>
  <c r="D2981" i="15"/>
  <c r="E2981" i="15" s="1"/>
  <c r="D2982" i="15"/>
  <c r="D2983" i="15"/>
  <c r="D2984" i="15"/>
  <c r="D2985" i="15"/>
  <c r="D2986" i="15"/>
  <c r="D2987" i="15"/>
  <c r="E2987" i="15" s="1"/>
  <c r="D2988" i="15"/>
  <c r="F2988" i="15" s="1"/>
  <c r="G2988" i="15" s="1"/>
  <c r="D2989" i="15"/>
  <c r="I2989" i="15" s="1"/>
  <c r="J2989" i="15" s="1"/>
  <c r="D2990" i="15"/>
  <c r="D2991" i="15"/>
  <c r="D2992" i="15"/>
  <c r="I2992" i="15" s="1"/>
  <c r="J2992" i="15" s="1"/>
  <c r="D2993" i="15"/>
  <c r="D2994" i="15"/>
  <c r="D2995" i="15"/>
  <c r="D2996" i="15"/>
  <c r="D2997" i="15"/>
  <c r="E2997" i="15" s="1"/>
  <c r="D2998" i="15"/>
  <c r="D2999" i="15"/>
  <c r="D3000" i="15"/>
  <c r="D3001" i="15"/>
  <c r="D3002" i="15"/>
  <c r="E3002" i="15" s="1"/>
  <c r="D3003" i="15"/>
  <c r="D3004" i="15"/>
  <c r="D3005" i="15"/>
  <c r="D3006" i="15"/>
  <c r="D3007" i="15"/>
  <c r="I3007" i="15" s="1"/>
  <c r="J3007" i="15" s="1"/>
  <c r="D3008" i="15"/>
  <c r="I3008" i="15" s="1"/>
  <c r="J3008" i="15" s="1"/>
  <c r="D3009" i="15"/>
  <c r="D3010" i="15"/>
  <c r="D3011" i="15"/>
  <c r="H3011" i="15" s="1"/>
  <c r="D3012" i="15"/>
  <c r="E3012" i="15" s="1"/>
  <c r="D3013" i="15"/>
  <c r="H3013" i="15" s="1"/>
  <c r="D3014" i="15"/>
  <c r="E3014" i="15" s="1"/>
  <c r="D3015" i="15"/>
  <c r="D3016" i="15"/>
  <c r="E3016" i="15" s="1"/>
  <c r="D3017" i="15"/>
  <c r="I3017" i="15" s="1"/>
  <c r="J3017" i="15" s="1"/>
  <c r="D3018" i="15"/>
  <c r="F3018" i="15" s="1"/>
  <c r="G3018" i="15" s="1"/>
  <c r="D3019" i="15"/>
  <c r="I3019" i="15" s="1"/>
  <c r="J3019" i="15" s="1"/>
  <c r="D3020" i="15"/>
  <c r="D3021" i="15"/>
  <c r="D3022" i="15"/>
  <c r="D3023" i="15"/>
  <c r="D3024" i="15"/>
  <c r="E3024" i="15" s="1"/>
  <c r="D3025" i="15"/>
  <c r="D3026" i="15"/>
  <c r="D3027" i="15"/>
  <c r="F3027" i="15" s="1"/>
  <c r="G3027" i="15" s="1"/>
  <c r="D3028" i="15"/>
  <c r="D3029" i="15"/>
  <c r="D3030" i="15"/>
  <c r="D3031" i="15"/>
  <c r="D3032" i="15"/>
  <c r="F3032" i="15" s="1"/>
  <c r="G3032" i="15" s="1"/>
  <c r="D3033" i="15"/>
  <c r="D3034" i="15"/>
  <c r="D3035" i="15"/>
  <c r="I3035" i="15" s="1"/>
  <c r="J3035" i="15" s="1"/>
  <c r="D3036" i="15"/>
  <c r="F3036" i="15" s="1"/>
  <c r="G3036" i="15" s="1"/>
  <c r="D3037" i="15"/>
  <c r="D3038" i="15"/>
  <c r="D3039" i="15"/>
  <c r="F3039" i="15" s="1"/>
  <c r="G3039" i="15" s="1"/>
  <c r="D3040" i="15"/>
  <c r="I3040" i="15" s="1"/>
  <c r="J3040" i="15" s="1"/>
  <c r="D3041" i="15"/>
  <c r="D3042" i="15"/>
  <c r="D3043" i="15"/>
  <c r="I3043" i="15" s="1"/>
  <c r="J3043" i="15" s="1"/>
  <c r="D3044" i="15"/>
  <c r="D3045" i="15"/>
  <c r="E3045" i="15" s="1"/>
  <c r="D3046" i="15"/>
  <c r="D3047" i="15"/>
  <c r="E3047" i="15" s="1"/>
  <c r="D3048" i="15"/>
  <c r="E3048" i="15" s="1"/>
  <c r="D3049" i="15"/>
  <c r="D3050" i="15"/>
  <c r="H3050" i="15" s="1"/>
  <c r="D3051" i="15"/>
  <c r="I3051" i="15" s="1"/>
  <c r="J3051" i="15" s="1"/>
  <c r="D3052" i="15"/>
  <c r="D3053" i="15"/>
  <c r="I3053" i="15" s="1"/>
  <c r="J3053" i="15" s="1"/>
  <c r="D3054" i="15"/>
  <c r="D3055" i="15"/>
  <c r="D3056" i="15"/>
  <c r="E3056" i="15" s="1"/>
  <c r="D3057" i="15"/>
  <c r="D3058" i="15"/>
  <c r="H3058" i="15" s="1"/>
  <c r="D3059" i="15"/>
  <c r="D3060" i="15"/>
  <c r="E3060" i="15" s="1"/>
  <c r="D3061" i="15"/>
  <c r="D3062" i="15"/>
  <c r="D3063" i="15"/>
  <c r="D3064" i="15"/>
  <c r="H3064" i="15" s="1"/>
  <c r="D3065" i="15"/>
  <c r="D3066" i="15"/>
  <c r="E3066" i="15" s="1"/>
  <c r="D3067" i="15"/>
  <c r="D3068" i="15"/>
  <c r="I3068" i="15" s="1"/>
  <c r="J3068" i="15" s="1"/>
  <c r="D3069" i="15"/>
  <c r="E3069" i="15" s="1"/>
  <c r="D3070" i="15"/>
  <c r="D3071" i="15"/>
  <c r="D3072" i="15"/>
  <c r="I3072" i="15" s="1"/>
  <c r="J3072" i="15" s="1"/>
  <c r="D3073" i="15"/>
  <c r="E3073" i="15" s="1"/>
  <c r="D3074" i="15"/>
  <c r="H3074" i="15" s="1"/>
  <c r="D3075" i="15"/>
  <c r="I3075" i="15" s="1"/>
  <c r="J3075" i="15" s="1"/>
  <c r="D3076" i="15"/>
  <c r="D3077" i="15"/>
  <c r="D3078" i="15"/>
  <c r="D3079" i="15"/>
  <c r="E3079" i="15" s="1"/>
  <c r="D3080" i="15"/>
  <c r="F3080" i="15" s="1"/>
  <c r="G3080" i="15" s="1"/>
  <c r="D3081" i="15"/>
  <c r="D3082" i="15"/>
  <c r="D3083" i="15"/>
  <c r="I3083" i="15" s="1"/>
  <c r="J3083" i="15" s="1"/>
  <c r="D3084" i="15"/>
  <c r="D3085" i="15"/>
  <c r="D3086" i="15"/>
  <c r="I3086" i="15" s="1"/>
  <c r="J3086" i="15" s="1"/>
  <c r="D3087" i="15"/>
  <c r="D3088" i="15"/>
  <c r="F3088" i="15" s="1"/>
  <c r="G3088" i="15" s="1"/>
  <c r="D3089" i="15"/>
  <c r="D3090" i="15"/>
  <c r="F3090" i="15" s="1"/>
  <c r="G3090" i="15" s="1"/>
  <c r="D3091" i="15"/>
  <c r="I3091" i="15" s="1"/>
  <c r="J3091" i="15" s="1"/>
  <c r="D3092" i="15"/>
  <c r="F3092" i="15" s="1"/>
  <c r="G3092" i="15" s="1"/>
  <c r="D3093" i="15"/>
  <c r="I3093" i="15" s="1"/>
  <c r="J3093" i="15" s="1"/>
  <c r="D3094" i="15"/>
  <c r="D3095" i="15"/>
  <c r="F3095" i="15" s="1"/>
  <c r="G3095" i="15" s="1"/>
  <c r="D3096" i="15"/>
  <c r="E3096" i="15" s="1"/>
  <c r="D3097" i="15"/>
  <c r="D3098" i="15"/>
  <c r="D3099" i="15"/>
  <c r="D3100" i="15"/>
  <c r="E3100" i="15" s="1"/>
  <c r="D3101" i="15"/>
  <c r="D3102" i="15"/>
  <c r="D3103" i="15"/>
  <c r="E3103" i="15" s="1"/>
  <c r="D3104" i="15"/>
  <c r="F3104" i="15" s="1"/>
  <c r="G3104" i="15" s="1"/>
  <c r="D3105" i="15"/>
  <c r="D3106" i="15"/>
  <c r="F3106" i="15" s="1"/>
  <c r="G3106" i="15" s="1"/>
  <c r="D3107" i="15"/>
  <c r="D3108" i="15"/>
  <c r="D3109" i="15"/>
  <c r="F3109" i="15" s="1"/>
  <c r="G3109" i="15" s="1"/>
  <c r="D3110" i="15"/>
  <c r="H3110" i="15" s="1"/>
  <c r="D3111" i="15"/>
  <c r="I3111" i="15" s="1"/>
  <c r="J3111" i="15" s="1"/>
  <c r="D3112" i="15"/>
  <c r="E3112" i="15" s="1"/>
  <c r="D3113" i="15"/>
  <c r="D3114" i="15"/>
  <c r="D3115" i="15"/>
  <c r="D3116" i="15"/>
  <c r="D3117" i="15"/>
  <c r="D3118" i="15"/>
  <c r="D3119" i="15"/>
  <c r="F3119" i="15" s="1"/>
  <c r="G3119" i="15" s="1"/>
  <c r="D3120" i="15"/>
  <c r="D3121" i="15"/>
  <c r="H3121" i="15" s="1"/>
  <c r="D3122" i="15"/>
  <c r="D3123" i="15"/>
  <c r="F3123" i="15" s="1"/>
  <c r="G3123" i="15" s="1"/>
  <c r="D3124" i="15"/>
  <c r="E3124" i="15" s="1"/>
  <c r="D3125" i="15"/>
  <c r="I3125" i="15" s="1"/>
  <c r="J3125" i="15" s="1"/>
  <c r="D3126" i="15"/>
  <c r="D3127" i="15"/>
  <c r="E3127" i="15" s="1"/>
  <c r="D3128" i="15"/>
  <c r="E3128" i="15" s="1"/>
  <c r="D3129" i="15"/>
  <c r="D3130" i="15"/>
  <c r="F3130" i="15" s="1"/>
  <c r="G3130" i="15" s="1"/>
  <c r="D3131" i="15"/>
  <c r="D3132" i="15"/>
  <c r="D3133" i="15"/>
  <c r="D3134" i="15"/>
  <c r="H3134" i="15" s="1"/>
  <c r="D3135" i="15"/>
  <c r="F3135" i="15" s="1"/>
  <c r="G3135" i="15" s="1"/>
  <c r="D3136" i="15"/>
  <c r="H3136" i="15" s="1"/>
  <c r="D3137" i="15"/>
  <c r="D3138" i="15"/>
  <c r="D3139" i="15"/>
  <c r="H3139" i="15" s="1"/>
  <c r="D3140" i="15"/>
  <c r="I3140" i="15" s="1"/>
  <c r="J3140" i="15" s="1"/>
  <c r="D3141" i="15"/>
  <c r="D3142" i="15"/>
  <c r="D3143" i="15"/>
  <c r="D3144" i="15"/>
  <c r="E3144" i="15" s="1"/>
  <c r="D3145" i="15"/>
  <c r="D3146" i="15"/>
  <c r="D3147" i="15"/>
  <c r="I3147" i="15" s="1"/>
  <c r="J3147" i="15" s="1"/>
  <c r="D3148" i="15"/>
  <c r="D3149" i="15"/>
  <c r="H3149" i="15" s="1"/>
  <c r="D3150" i="15"/>
  <c r="E3150" i="15" s="1"/>
  <c r="D3151" i="15"/>
  <c r="D3152" i="15"/>
  <c r="F3152" i="15" s="1"/>
  <c r="G3152" i="15" s="1"/>
  <c r="D3153" i="15"/>
  <c r="D3154" i="15"/>
  <c r="D3155" i="15"/>
  <c r="E3155" i="15" s="1"/>
  <c r="D3156" i="15"/>
  <c r="D3157" i="15"/>
  <c r="F3157" i="15" s="1"/>
  <c r="G3157" i="15" s="1"/>
  <c r="D3158" i="15"/>
  <c r="D3159" i="15"/>
  <c r="I3159" i="15" s="1"/>
  <c r="J3159" i="15" s="1"/>
  <c r="D3160" i="15"/>
  <c r="D3161" i="15"/>
  <c r="D3162" i="15"/>
  <c r="H3162" i="15" s="1"/>
  <c r="D3163" i="15"/>
  <c r="H3163" i="15" s="1"/>
  <c r="D3164" i="15"/>
  <c r="F3164" i="15" s="1"/>
  <c r="G3164" i="15" s="1"/>
  <c r="D3165" i="15"/>
  <c r="D3166" i="15"/>
  <c r="D3167" i="15"/>
  <c r="F3167" i="15" s="1"/>
  <c r="G3167" i="15" s="1"/>
  <c r="D3168" i="15"/>
  <c r="H3168" i="15" s="1"/>
  <c r="D3169" i="15"/>
  <c r="D3170" i="15"/>
  <c r="D3171" i="15"/>
  <c r="I3171" i="15" s="1"/>
  <c r="J3171" i="15" s="1"/>
  <c r="D3172" i="15"/>
  <c r="E3172" i="15" s="1"/>
  <c r="D3173" i="15"/>
  <c r="I3173" i="15" s="1"/>
  <c r="J3173" i="15" s="1"/>
  <c r="D3174" i="15"/>
  <c r="D3175" i="15"/>
  <c r="D3176" i="15"/>
  <c r="I3176" i="15" s="1"/>
  <c r="J3176" i="15" s="1"/>
  <c r="D3177" i="15"/>
  <c r="D3178" i="15"/>
  <c r="H3178" i="15" s="1"/>
  <c r="D3179" i="15"/>
  <c r="H3179" i="15" s="1"/>
  <c r="D3180" i="15"/>
  <c r="D3181" i="15"/>
  <c r="D3182" i="15"/>
  <c r="D3183" i="15"/>
  <c r="E3183" i="15" s="1"/>
  <c r="D3184" i="15"/>
  <c r="E3184" i="15" s="1"/>
  <c r="D3185" i="15"/>
  <c r="D3186" i="15"/>
  <c r="H3186" i="15" s="1"/>
  <c r="D3187" i="15"/>
  <c r="I3187" i="15" s="1"/>
  <c r="J3187" i="15" s="1"/>
  <c r="D3188" i="15"/>
  <c r="D3189" i="15"/>
  <c r="D3190" i="15"/>
  <c r="D3191" i="15"/>
  <c r="I3191" i="15" s="1"/>
  <c r="J3191" i="15" s="1"/>
  <c r="D3192" i="15"/>
  <c r="F3192" i="15" s="1"/>
  <c r="G3192" i="15" s="1"/>
  <c r="D3193" i="15"/>
  <c r="D3194" i="15"/>
  <c r="D3195" i="15"/>
  <c r="F3195" i="15" s="1"/>
  <c r="G3195" i="15" s="1"/>
  <c r="D3196" i="15"/>
  <c r="D3197" i="15"/>
  <c r="F3197" i="15" s="1"/>
  <c r="G3197" i="15" s="1"/>
  <c r="D3198" i="15"/>
  <c r="H3198" i="15" s="1"/>
  <c r="D3199" i="15"/>
  <c r="D3200" i="15"/>
  <c r="F3200" i="15" s="1"/>
  <c r="G3200" i="15" s="1"/>
  <c r="D3201" i="15"/>
  <c r="D3202" i="15"/>
  <c r="D3203" i="15"/>
  <c r="D3204" i="15"/>
  <c r="D3205" i="15"/>
  <c r="H3205" i="15" s="1"/>
  <c r="D3206" i="15"/>
  <c r="D3207" i="15"/>
  <c r="D3208" i="15"/>
  <c r="F3208" i="15" s="1"/>
  <c r="G3208" i="15" s="1"/>
  <c r="D3209" i="15"/>
  <c r="D3210" i="15"/>
  <c r="D3211" i="15"/>
  <c r="H3211" i="15" s="1"/>
  <c r="D3212" i="15"/>
  <c r="D3213" i="15"/>
  <c r="D3214" i="15"/>
  <c r="D3215" i="15"/>
  <c r="H3215" i="15" s="1"/>
  <c r="D3216" i="15"/>
  <c r="I3216" i="15" s="1"/>
  <c r="J3216" i="15" s="1"/>
  <c r="D3217" i="15"/>
  <c r="H3217" i="15" s="1"/>
  <c r="D3218" i="15"/>
  <c r="D3219" i="15"/>
  <c r="E3219" i="15" s="1"/>
  <c r="D3220" i="15"/>
  <c r="D3221" i="15"/>
  <c r="E3221" i="15" s="1"/>
  <c r="D3222" i="15"/>
  <c r="D3223" i="15"/>
  <c r="D3224" i="15"/>
  <c r="I3224" i="15" s="1"/>
  <c r="J3224" i="15" s="1"/>
  <c r="D3225" i="15"/>
  <c r="D3226" i="15"/>
  <c r="D3227" i="15"/>
  <c r="F3227" i="15" s="1"/>
  <c r="G3227" i="15" s="1"/>
  <c r="D3228" i="15"/>
  <c r="H3228" i="15" s="1"/>
  <c r="D3229" i="15"/>
  <c r="E3229" i="15" s="1"/>
  <c r="D3230" i="15"/>
  <c r="D3231" i="15"/>
  <c r="I3231" i="15" s="1"/>
  <c r="J3231" i="15" s="1"/>
  <c r="D3232" i="15"/>
  <c r="I3232" i="15" s="1"/>
  <c r="J3232" i="15" s="1"/>
  <c r="D3233" i="15"/>
  <c r="D3234" i="15"/>
  <c r="D3235" i="15"/>
  <c r="F3235" i="15" s="1"/>
  <c r="G3235" i="15" s="1"/>
  <c r="D3236" i="15"/>
  <c r="I3236" i="15" s="1"/>
  <c r="J3236" i="15" s="1"/>
  <c r="D3237" i="15"/>
  <c r="D3238" i="15"/>
  <c r="D3239" i="15"/>
  <c r="H3239" i="15" s="1"/>
  <c r="D3240" i="15"/>
  <c r="F3240" i="15" s="1"/>
  <c r="G3240" i="15" s="1"/>
  <c r="D3241" i="15"/>
  <c r="E3241" i="15" s="1"/>
  <c r="D3242" i="15"/>
  <c r="D3243" i="15"/>
  <c r="F3243" i="15" s="1"/>
  <c r="G3243" i="15" s="1"/>
  <c r="D3244" i="15"/>
  <c r="D3245" i="15"/>
  <c r="D3246" i="15"/>
  <c r="E3246" i="15" s="1"/>
  <c r="D3247" i="15"/>
  <c r="I3247" i="15" s="1"/>
  <c r="J3247" i="15" s="1"/>
  <c r="D3248" i="15"/>
  <c r="E3248" i="15" s="1"/>
  <c r="D3249" i="15"/>
  <c r="I3249" i="15" s="1"/>
  <c r="J3249" i="15" s="1"/>
  <c r="D3250" i="15"/>
  <c r="D3251" i="15"/>
  <c r="E3251" i="15" s="1"/>
  <c r="D3252" i="15"/>
  <c r="I3252" i="15" s="1"/>
  <c r="J3252" i="15" s="1"/>
  <c r="D3253" i="15"/>
  <c r="D3254" i="15"/>
  <c r="D3255" i="15"/>
  <c r="F3255" i="15" s="1"/>
  <c r="G3255" i="15" s="1"/>
  <c r="D3256" i="15"/>
  <c r="F3256" i="15" s="1"/>
  <c r="G3256" i="15" s="1"/>
  <c r="D3257" i="15"/>
  <c r="D3258" i="15"/>
  <c r="I3258" i="15" s="1"/>
  <c r="J3258" i="15" s="1"/>
  <c r="D3259" i="15"/>
  <c r="I3259" i="15" s="1"/>
  <c r="J3259" i="15" s="1"/>
  <c r="D3260" i="15"/>
  <c r="D3261" i="15"/>
  <c r="I3261" i="15" s="1"/>
  <c r="J3261" i="15" s="1"/>
  <c r="D3262" i="15"/>
  <c r="D3263" i="15"/>
  <c r="E3263" i="15" s="1"/>
  <c r="D3264" i="15"/>
  <c r="E3264" i="15" s="1"/>
  <c r="D3265" i="15"/>
  <c r="D3266" i="15"/>
  <c r="E3266" i="15" s="1"/>
  <c r="D3267" i="15"/>
  <c r="D3268" i="15"/>
  <c r="F3268" i="15" s="1"/>
  <c r="G3268" i="15" s="1"/>
  <c r="D3269" i="15"/>
  <c r="D3270" i="15"/>
  <c r="F3270" i="15" s="1"/>
  <c r="G3270" i="15" s="1"/>
  <c r="D3271" i="15"/>
  <c r="H3271" i="15" s="1"/>
  <c r="D3272" i="15"/>
  <c r="E3272" i="15" s="1"/>
  <c r="D3273" i="15"/>
  <c r="D3274" i="15"/>
  <c r="D3275" i="15"/>
  <c r="D3276" i="15"/>
  <c r="D3277" i="15"/>
  <c r="F3277" i="15" s="1"/>
  <c r="G3277" i="15" s="1"/>
  <c r="D3278" i="15"/>
  <c r="D3279" i="15"/>
  <c r="F3279" i="15" s="1"/>
  <c r="G3279" i="15" s="1"/>
  <c r="D3280" i="15"/>
  <c r="D3281" i="15"/>
  <c r="D3282" i="15"/>
  <c r="D3283" i="15"/>
  <c r="I3283" i="15" s="1"/>
  <c r="J3283" i="15" s="1"/>
  <c r="D3284" i="15"/>
  <c r="E3284" i="15" s="1"/>
  <c r="D3285" i="15"/>
  <c r="D3286" i="15"/>
  <c r="D3287" i="15"/>
  <c r="I3287" i="15" s="1"/>
  <c r="J3287" i="15" s="1"/>
  <c r="D3288" i="15"/>
  <c r="E3288" i="15" s="1"/>
  <c r="D3289" i="15"/>
  <c r="D3290" i="15"/>
  <c r="D3291" i="15"/>
  <c r="D3292" i="15"/>
  <c r="F3292" i="15" s="1"/>
  <c r="G3292" i="15" s="1"/>
  <c r="D3293" i="15"/>
  <c r="D3294" i="15"/>
  <c r="D3295" i="15"/>
  <c r="F3295" i="15" s="1"/>
  <c r="G3295" i="15" s="1"/>
  <c r="D3296" i="15"/>
  <c r="D3297" i="15"/>
  <c r="D3298" i="15"/>
  <c r="I3298" i="15" s="1"/>
  <c r="J3298" i="15" s="1"/>
  <c r="D3299" i="15"/>
  <c r="D3300" i="15"/>
  <c r="D3301" i="15"/>
  <c r="D3302" i="15"/>
  <c r="D3303" i="15"/>
  <c r="D3304" i="15"/>
  <c r="F3304" i="15" s="1"/>
  <c r="G3304" i="15" s="1"/>
  <c r="D3305" i="15"/>
  <c r="E3305" i="15" s="1"/>
  <c r="D3306" i="15"/>
  <c r="H3306" i="15" s="1"/>
  <c r="D3307" i="15"/>
  <c r="E3307" i="15" s="1"/>
  <c r="D3308" i="15"/>
  <c r="I3308" i="15" s="1"/>
  <c r="J3308" i="15" s="1"/>
  <c r="D3309" i="15"/>
  <c r="D3310" i="15"/>
  <c r="D3311" i="15"/>
  <c r="D3312" i="15"/>
  <c r="F3312" i="15" s="1"/>
  <c r="G3312" i="15" s="1"/>
  <c r="D3313" i="15"/>
  <c r="D3314" i="15"/>
  <c r="D3315" i="15"/>
  <c r="D3316" i="15"/>
  <c r="F3316" i="15" s="1"/>
  <c r="G3316" i="15" s="1"/>
  <c r="D3317" i="15"/>
  <c r="F3317" i="15" s="1"/>
  <c r="G3317" i="15" s="1"/>
  <c r="D3318" i="15"/>
  <c r="D3319" i="15"/>
  <c r="I3319" i="15" s="1"/>
  <c r="J3319" i="15" s="1"/>
  <c r="D3320" i="15"/>
  <c r="D3321" i="15"/>
  <c r="D3322" i="15"/>
  <c r="D3323" i="15"/>
  <c r="H3323" i="15" s="1"/>
  <c r="D3324" i="15"/>
  <c r="H3324" i="15" s="1"/>
  <c r="D3325" i="15"/>
  <c r="D3326" i="15"/>
  <c r="D3327" i="15"/>
  <c r="I3327" i="15" s="1"/>
  <c r="J3327" i="15" s="1"/>
  <c r="D3328" i="15"/>
  <c r="D3329" i="15"/>
  <c r="D3330" i="15"/>
  <c r="D3331" i="15"/>
  <c r="F3331" i="15" s="1"/>
  <c r="G3331" i="15" s="1"/>
  <c r="D3332" i="15"/>
  <c r="D3333" i="15"/>
  <c r="H3333" i="15" s="1"/>
  <c r="D3334" i="15"/>
  <c r="D3335" i="15"/>
  <c r="I3335" i="15" s="1"/>
  <c r="J3335" i="15" s="1"/>
  <c r="D3336" i="15"/>
  <c r="F3336" i="15" s="1"/>
  <c r="G3336" i="15" s="1"/>
  <c r="D3337" i="15"/>
  <c r="E3337" i="15" s="1"/>
  <c r="D3338" i="15"/>
  <c r="H3338" i="15" s="1"/>
  <c r="D3339" i="15"/>
  <c r="D3340" i="15"/>
  <c r="D3341" i="15"/>
  <c r="E3341" i="15" s="1"/>
  <c r="D3342" i="15"/>
  <c r="D3343" i="15"/>
  <c r="D3344" i="15"/>
  <c r="I3344" i="15" s="1"/>
  <c r="J3344" i="15" s="1"/>
  <c r="D3345" i="15"/>
  <c r="D3346" i="15"/>
  <c r="H3346" i="15" s="1"/>
  <c r="D3347" i="15"/>
  <c r="D3348" i="15"/>
  <c r="D3349" i="15"/>
  <c r="E3349" i="15" s="1"/>
  <c r="D3350" i="15"/>
  <c r="D3351" i="15"/>
  <c r="D3352" i="15"/>
  <c r="E3352" i="15" s="1"/>
  <c r="D3353" i="15"/>
  <c r="D3354" i="15"/>
  <c r="D3355" i="15"/>
  <c r="D3356" i="15"/>
  <c r="D3357" i="15"/>
  <c r="D3358" i="15"/>
  <c r="E3358" i="15" s="1"/>
  <c r="D3359" i="15"/>
  <c r="D3360" i="15"/>
  <c r="E3360" i="15" s="1"/>
  <c r="D3361" i="15"/>
  <c r="D3362" i="15"/>
  <c r="F3362" i="15" s="1"/>
  <c r="G3362" i="15" s="1"/>
  <c r="D3363" i="15"/>
  <c r="I3363" i="15" s="1"/>
  <c r="J3363" i="15" s="1"/>
  <c r="D3364" i="15"/>
  <c r="D3365" i="15"/>
  <c r="D3366" i="15"/>
  <c r="D3367" i="15"/>
  <c r="D3368" i="15"/>
  <c r="I3368" i="15" s="1"/>
  <c r="J3368" i="15" s="1"/>
  <c r="D3369" i="15"/>
  <c r="D3370" i="15"/>
  <c r="I3370" i="15" s="1"/>
  <c r="J3370" i="15" s="1"/>
  <c r="D3371" i="15"/>
  <c r="D3372" i="15"/>
  <c r="D3373" i="15"/>
  <c r="F3373" i="15" s="1"/>
  <c r="G3373" i="15" s="1"/>
  <c r="D3374" i="15"/>
  <c r="D3375" i="15"/>
  <c r="F3375" i="15" s="1"/>
  <c r="G3375" i="15" s="1"/>
  <c r="D3376" i="15"/>
  <c r="E3376" i="15" s="1"/>
  <c r="D3377" i="15"/>
  <c r="D3378" i="15"/>
  <c r="F3378" i="15" s="1"/>
  <c r="G3378" i="15" s="1"/>
  <c r="D3379" i="15"/>
  <c r="D3380" i="15"/>
  <c r="D3381" i="15"/>
  <c r="I3381" i="15" s="1"/>
  <c r="J3381" i="15" s="1"/>
  <c r="D3382" i="15"/>
  <c r="D3383" i="15"/>
  <c r="E3383" i="15" s="1"/>
  <c r="D3384" i="15"/>
  <c r="I3384" i="15" s="1"/>
  <c r="J3384" i="15" s="1"/>
  <c r="D3385" i="15"/>
  <c r="D3386" i="15"/>
  <c r="D3387" i="15"/>
  <c r="D3388" i="15"/>
  <c r="E3388" i="15" s="1"/>
  <c r="D3389" i="15"/>
  <c r="D3390" i="15"/>
  <c r="D3391" i="15"/>
  <c r="D3392" i="15"/>
  <c r="I3392" i="15" s="1"/>
  <c r="J3392" i="15" s="1"/>
  <c r="D3393" i="15"/>
  <c r="D3394" i="15"/>
  <c r="D3395" i="15"/>
  <c r="I3395" i="15" s="1"/>
  <c r="J3395" i="15" s="1"/>
  <c r="D3396" i="15"/>
  <c r="F3396" i="15" s="1"/>
  <c r="G3396" i="15" s="1"/>
  <c r="D3397" i="15"/>
  <c r="D3398" i="15"/>
  <c r="D3399" i="15"/>
  <c r="D3400" i="15"/>
  <c r="I3400" i="15" s="1"/>
  <c r="J3400" i="15" s="1"/>
  <c r="D3401" i="15"/>
  <c r="F3401" i="15" s="1"/>
  <c r="G3401" i="15" s="1"/>
  <c r="D3402" i="15"/>
  <c r="I3402" i="15" s="1"/>
  <c r="J3402" i="15" s="1"/>
  <c r="D3403" i="15"/>
  <c r="E3403" i="15" s="1"/>
  <c r="D3404" i="15"/>
  <c r="D3405" i="15"/>
  <c r="D3406" i="15"/>
  <c r="D3407" i="15"/>
  <c r="D3408" i="15"/>
  <c r="E3408" i="15" s="1"/>
  <c r="D3409" i="15"/>
  <c r="D3410" i="15"/>
  <c r="D3411" i="15"/>
  <c r="D3412" i="15"/>
  <c r="D3413" i="15"/>
  <c r="H3413" i="15" s="1"/>
  <c r="D3414" i="15"/>
  <c r="D3415" i="15"/>
  <c r="H3415" i="15" s="1"/>
  <c r="D3416" i="15"/>
  <c r="E3416" i="15" s="1"/>
  <c r="D3417" i="15"/>
  <c r="E3417" i="15" s="1"/>
  <c r="D3418" i="15"/>
  <c r="D3419" i="15"/>
  <c r="D3420" i="15"/>
  <c r="H3420" i="15" s="1"/>
  <c r="D3421" i="15"/>
  <c r="F3421" i="15" s="1"/>
  <c r="G3421" i="15" s="1"/>
  <c r="D3422" i="15"/>
  <c r="F3422" i="15" s="1"/>
  <c r="G3422" i="15" s="1"/>
  <c r="D3423" i="15"/>
  <c r="D3424" i="15"/>
  <c r="I3424" i="15" s="1"/>
  <c r="J3424" i="15" s="1"/>
  <c r="D3425" i="15"/>
  <c r="D3426" i="15"/>
  <c r="F3426" i="15" s="1"/>
  <c r="G3426" i="15" s="1"/>
  <c r="D3427" i="15"/>
  <c r="H3427" i="15" s="1"/>
  <c r="D3428" i="15"/>
  <c r="E3428" i="15" s="1"/>
  <c r="D3429" i="15"/>
  <c r="E3429" i="15" s="1"/>
  <c r="D3430" i="15"/>
  <c r="F3430" i="15" s="1"/>
  <c r="G3430" i="15" s="1"/>
  <c r="D3431" i="15"/>
  <c r="I3431" i="15" s="1"/>
  <c r="J3431" i="15" s="1"/>
  <c r="D3432" i="15"/>
  <c r="I3432" i="15" s="1"/>
  <c r="J3432" i="15" s="1"/>
  <c r="D3433" i="15"/>
  <c r="D3434" i="15"/>
  <c r="E3434" i="15" s="1"/>
  <c r="D3435" i="15"/>
  <c r="E3435" i="15" s="1"/>
  <c r="D3436" i="15"/>
  <c r="E3436" i="15" s="1"/>
  <c r="D3437" i="15"/>
  <c r="D3438" i="15"/>
  <c r="I3438" i="15" s="1"/>
  <c r="J3438" i="15" s="1"/>
  <c r="D3439" i="15"/>
  <c r="E3439" i="15" s="1"/>
  <c r="D3440" i="15"/>
  <c r="D3441" i="15"/>
  <c r="D3442" i="15"/>
  <c r="I3442" i="15" s="1"/>
  <c r="J3442" i="15" s="1"/>
  <c r="D3443" i="15"/>
  <c r="D3444" i="15"/>
  <c r="D3445" i="15"/>
  <c r="D3446" i="15"/>
  <c r="I3446" i="15" s="1"/>
  <c r="J3446" i="15" s="1"/>
  <c r="D3447" i="15"/>
  <c r="I3447" i="15" s="1"/>
  <c r="J3447" i="15" s="1"/>
  <c r="D3448" i="15"/>
  <c r="F3448" i="15" s="1"/>
  <c r="G3448" i="15" s="1"/>
  <c r="D3449" i="15"/>
  <c r="D3450" i="15"/>
  <c r="D3451" i="15"/>
  <c r="D3452" i="15"/>
  <c r="D3453" i="15"/>
  <c r="F3453" i="15" s="1"/>
  <c r="G3453" i="15" s="1"/>
  <c r="D3454" i="15"/>
  <c r="D3455" i="15"/>
  <c r="H3455" i="15" s="1"/>
  <c r="D3456" i="15"/>
  <c r="I3456" i="15" s="1"/>
  <c r="J3456" i="15" s="1"/>
  <c r="D3457" i="15"/>
  <c r="D3458" i="15"/>
  <c r="D3459" i="15"/>
  <c r="F3459" i="15" s="1"/>
  <c r="G3459" i="15" s="1"/>
  <c r="D3460" i="15"/>
  <c r="D3461" i="15"/>
  <c r="E3461" i="15" s="1"/>
  <c r="D3462" i="15"/>
  <c r="D3463" i="15"/>
  <c r="I3463" i="15" s="1"/>
  <c r="J3463" i="15" s="1"/>
  <c r="D3464" i="15"/>
  <c r="E3464" i="15" s="1"/>
  <c r="D3465" i="15"/>
  <c r="D3466" i="15"/>
  <c r="D3467" i="15"/>
  <c r="E3467" i="15" s="1"/>
  <c r="D3468" i="15"/>
  <c r="D3469" i="15"/>
  <c r="E3469" i="15" s="1"/>
  <c r="D3470" i="15"/>
  <c r="D3471" i="15"/>
  <c r="D3472" i="15"/>
  <c r="H3472" i="15" s="1"/>
  <c r="D3473" i="15"/>
  <c r="D3474" i="15"/>
  <c r="I3474" i="15" s="1"/>
  <c r="J3474" i="15" s="1"/>
  <c r="D3475" i="15"/>
  <c r="D3476" i="15"/>
  <c r="D3477" i="15"/>
  <c r="D3478" i="15"/>
  <c r="D3479" i="15"/>
  <c r="H3479" i="15" s="1"/>
  <c r="D3480" i="15"/>
  <c r="E3480" i="15" s="1"/>
  <c r="D3481" i="15"/>
  <c r="F3481" i="15" s="1"/>
  <c r="G3481" i="15" s="1"/>
  <c r="D3482" i="15"/>
  <c r="D3483" i="15"/>
  <c r="D3484" i="15"/>
  <c r="D3485" i="15"/>
  <c r="F3485" i="15" s="1"/>
  <c r="G3485" i="15" s="1"/>
  <c r="D3486" i="15"/>
  <c r="D3487" i="15"/>
  <c r="H3487" i="15" s="1"/>
  <c r="D3488" i="15"/>
  <c r="D3489" i="15"/>
  <c r="D3490" i="15"/>
  <c r="D3491" i="15"/>
  <c r="F3491" i="15" s="1"/>
  <c r="G3491" i="15" s="1"/>
  <c r="D3492" i="15"/>
  <c r="H3492" i="15" s="1"/>
  <c r="D3493" i="15"/>
  <c r="F3493" i="15" s="1"/>
  <c r="G3493" i="15" s="1"/>
  <c r="D3494" i="15"/>
  <c r="D3495" i="15"/>
  <c r="H3495" i="15" s="1"/>
  <c r="D3496" i="15"/>
  <c r="D3497" i="15"/>
  <c r="H3497" i="15" s="1"/>
  <c r="D3498" i="15"/>
  <c r="F3498" i="15" s="1"/>
  <c r="G3498" i="15" s="1"/>
  <c r="D3499" i="15"/>
  <c r="D3500" i="15"/>
  <c r="E3500" i="15" s="1"/>
  <c r="D3501" i="15"/>
  <c r="I3501" i="15" s="1"/>
  <c r="J3501" i="15" s="1"/>
  <c r="D3502" i="15"/>
  <c r="D3503" i="15"/>
  <c r="F3503" i="15" s="1"/>
  <c r="G3503" i="15" s="1"/>
  <c r="D3504" i="15"/>
  <c r="E3504" i="15" s="1"/>
  <c r="D3505" i="15"/>
  <c r="D3506" i="15"/>
  <c r="D3507" i="15"/>
  <c r="F3507" i="15" s="1"/>
  <c r="G3507" i="15" s="1"/>
  <c r="D3508" i="15"/>
  <c r="F3508" i="15" s="1"/>
  <c r="G3508" i="15" s="1"/>
  <c r="D3509" i="15"/>
  <c r="D3510" i="15"/>
  <c r="E3510" i="15" s="1"/>
  <c r="D3511" i="15"/>
  <c r="D3512" i="15"/>
  <c r="E3512" i="15" s="1"/>
  <c r="D3513" i="15"/>
  <c r="D3514" i="15"/>
  <c r="E3514" i="15" s="1"/>
  <c r="D3515" i="15"/>
  <c r="D3516" i="15"/>
  <c r="E3516" i="15" s="1"/>
  <c r="D3517" i="15"/>
  <c r="H3517" i="15" s="1"/>
  <c r="D3518" i="15"/>
  <c r="D3519" i="15"/>
  <c r="D3520" i="15"/>
  <c r="D3521" i="15"/>
  <c r="H3521" i="15" s="1"/>
  <c r="D3522" i="15"/>
  <c r="D3523" i="15"/>
  <c r="D3524" i="15"/>
  <c r="D3525" i="15"/>
  <c r="H3525" i="15" s="1"/>
  <c r="D3526" i="15"/>
  <c r="D3527" i="15"/>
  <c r="D3528" i="15"/>
  <c r="H3528" i="15" s="1"/>
  <c r="D3529" i="15"/>
  <c r="D3530" i="15"/>
  <c r="D3531" i="15"/>
  <c r="D3532" i="15"/>
  <c r="D3533" i="15"/>
  <c r="H3533" i="15" s="1"/>
  <c r="D3534" i="15"/>
  <c r="D3535" i="15"/>
  <c r="I3535" i="15" s="1"/>
  <c r="J3535" i="15" s="1"/>
  <c r="D3536" i="15"/>
  <c r="I3536" i="15" s="1"/>
  <c r="J3536" i="15" s="1"/>
  <c r="D3537" i="15"/>
  <c r="D3538" i="15"/>
  <c r="E3538" i="15" s="1"/>
  <c r="D3539" i="15"/>
  <c r="D3540" i="15"/>
  <c r="F3540" i="15" s="1"/>
  <c r="G3540" i="15" s="1"/>
  <c r="D3541" i="15"/>
  <c r="E3541" i="15" s="1"/>
  <c r="D3542" i="15"/>
  <c r="D3543" i="15"/>
  <c r="H3543" i="15" s="1"/>
  <c r="D3544" i="15"/>
  <c r="H3544" i="15" s="1"/>
  <c r="D3545" i="15"/>
  <c r="D3546" i="15"/>
  <c r="D3547" i="15"/>
  <c r="I3547" i="15" s="1"/>
  <c r="J3547" i="15" s="1"/>
  <c r="D3548" i="15"/>
  <c r="I3548" i="15" s="1"/>
  <c r="J3548" i="15" s="1"/>
  <c r="D3549" i="15"/>
  <c r="D3550" i="15"/>
  <c r="D3551" i="15"/>
  <c r="H3551" i="15" s="1"/>
  <c r="D3552" i="15"/>
  <c r="D3553" i="15"/>
  <c r="D3554" i="15"/>
  <c r="F3554" i="15" s="1"/>
  <c r="G3554" i="15" s="1"/>
  <c r="D3555" i="15"/>
  <c r="E3555" i="15" s="1"/>
  <c r="D3556" i="15"/>
  <c r="D3557" i="15"/>
  <c r="D3558" i="15"/>
  <c r="D3559" i="15"/>
  <c r="I3559" i="15" s="1"/>
  <c r="J3559" i="15" s="1"/>
  <c r="D3560" i="15"/>
  <c r="H3560" i="15" s="1"/>
  <c r="D3561" i="15"/>
  <c r="I3561" i="15" s="1"/>
  <c r="J3561" i="15" s="1"/>
  <c r="D3562" i="15"/>
  <c r="D3563" i="15"/>
  <c r="D3564" i="15"/>
  <c r="D3565" i="15"/>
  <c r="H3565" i="15" s="1"/>
  <c r="D3566" i="15"/>
  <c r="D3567" i="15"/>
  <c r="F3567" i="15" s="1"/>
  <c r="G3567" i="15" s="1"/>
  <c r="D3568" i="15"/>
  <c r="E3568" i="15" s="1"/>
  <c r="D3569" i="15"/>
  <c r="D3570" i="15"/>
  <c r="D3571" i="15"/>
  <c r="E3571" i="15" s="1"/>
  <c r="D3572" i="15"/>
  <c r="D3573" i="15"/>
  <c r="D3574" i="15"/>
  <c r="I3574" i="15" s="1"/>
  <c r="J3574" i="15" s="1"/>
  <c r="D3575" i="15"/>
  <c r="F3575" i="15" s="1"/>
  <c r="G3575" i="15" s="1"/>
  <c r="D3576" i="15"/>
  <c r="D3577" i="15"/>
  <c r="D3578" i="15"/>
  <c r="D3579" i="15"/>
  <c r="D3580" i="15"/>
  <c r="I3580" i="15" s="1"/>
  <c r="J3580" i="15" s="1"/>
  <c r="D3581" i="15"/>
  <c r="D3582" i="15"/>
  <c r="D3583" i="15"/>
  <c r="D3584" i="15"/>
  <c r="E3584" i="15" s="1"/>
  <c r="D3585" i="15"/>
  <c r="E3585" i="15" s="1"/>
  <c r="D3586" i="15"/>
  <c r="F3586" i="15" s="1"/>
  <c r="G3586" i="15" s="1"/>
  <c r="D3587" i="15"/>
  <c r="E3587" i="15" s="1"/>
  <c r="D3588" i="15"/>
  <c r="D3589" i="15"/>
  <c r="D3590" i="15"/>
  <c r="D3591" i="15"/>
  <c r="H3591" i="15" s="1"/>
  <c r="D3592" i="15"/>
  <c r="E3592" i="15" s="1"/>
  <c r="D3593" i="15"/>
  <c r="D3594" i="15"/>
  <c r="D3595" i="15"/>
  <c r="D3596" i="15"/>
  <c r="H3596" i="15" s="1"/>
  <c r="D3597" i="15"/>
  <c r="F3597" i="15" s="1"/>
  <c r="G3597" i="15" s="1"/>
  <c r="D3598" i="15"/>
  <c r="D3599" i="15"/>
  <c r="E3599" i="15" s="1"/>
  <c r="D3600" i="15"/>
  <c r="H3600" i="15" s="1"/>
  <c r="D3601" i="15"/>
  <c r="D3602" i="15"/>
  <c r="H3602" i="15" s="1"/>
  <c r="D3603" i="15"/>
  <c r="H3603" i="15" s="1"/>
  <c r="D3604" i="15"/>
  <c r="H3604" i="15" s="1"/>
  <c r="D3605" i="15"/>
  <c r="H3605" i="15" s="1"/>
  <c r="D3606" i="15"/>
  <c r="D3607" i="15"/>
  <c r="I3607" i="15" s="1"/>
  <c r="J3607" i="15" s="1"/>
  <c r="D3608" i="15"/>
  <c r="D3609" i="15"/>
  <c r="D3610" i="15"/>
  <c r="D3611" i="15"/>
  <c r="H3611" i="15" s="1"/>
  <c r="D3612" i="15"/>
  <c r="D3613" i="15"/>
  <c r="D3614" i="15"/>
  <c r="D3615" i="15"/>
  <c r="I3615" i="15" s="1"/>
  <c r="J3615" i="15" s="1"/>
  <c r="D3616" i="15"/>
  <c r="I3616" i="15" s="1"/>
  <c r="J3616" i="15" s="1"/>
  <c r="D3617" i="15"/>
  <c r="D3618" i="15"/>
  <c r="D3619" i="15"/>
  <c r="D3620" i="15"/>
  <c r="H3620" i="15" s="1"/>
  <c r="D3621" i="15"/>
  <c r="H3621" i="15" s="1"/>
  <c r="D3622" i="15"/>
  <c r="D3623" i="15"/>
  <c r="I3623" i="15" s="1"/>
  <c r="J3623" i="15" s="1"/>
  <c r="D3624" i="15"/>
  <c r="E3624" i="15" s="1"/>
  <c r="D3625" i="15"/>
  <c r="D3626" i="15"/>
  <c r="D3627" i="15"/>
  <c r="I3627" i="15" s="1"/>
  <c r="J3627" i="15" s="1"/>
  <c r="D3628" i="15"/>
  <c r="F3628" i="15" s="1"/>
  <c r="G3628" i="15" s="1"/>
  <c r="D3629" i="15"/>
  <c r="D3630" i="15"/>
  <c r="D3631" i="15"/>
  <c r="I3631" i="15" s="1"/>
  <c r="J3631" i="15" s="1"/>
  <c r="D3632" i="15"/>
  <c r="D3633" i="15"/>
  <c r="I3633" i="15" s="1"/>
  <c r="J3633" i="15" s="1"/>
  <c r="D3634" i="15"/>
  <c r="D3635" i="15"/>
  <c r="I3635" i="15" s="1"/>
  <c r="J3635" i="15" s="1"/>
  <c r="D3636" i="15"/>
  <c r="D3637" i="15"/>
  <c r="F3637" i="15" s="1"/>
  <c r="G3637" i="15" s="1"/>
  <c r="D3638" i="15"/>
  <c r="D3639" i="15"/>
  <c r="F3639" i="15" s="1"/>
  <c r="G3639" i="15" s="1"/>
  <c r="D3640" i="15"/>
  <c r="E3640" i="15" s="1"/>
  <c r="D3641" i="15"/>
  <c r="D3642" i="15"/>
  <c r="D3643" i="15"/>
  <c r="I3643" i="15" s="1"/>
  <c r="J3643" i="15" s="1"/>
  <c r="D3644" i="15"/>
  <c r="D3645" i="15"/>
  <c r="H3645" i="15" s="1"/>
  <c r="D3646" i="15"/>
  <c r="E3646" i="15" s="1"/>
  <c r="D3647" i="15"/>
  <c r="D3648" i="15"/>
  <c r="D3649" i="15"/>
  <c r="D3650" i="15"/>
  <c r="I3650" i="15" s="1"/>
  <c r="J3650" i="15" s="1"/>
  <c r="D3651" i="15"/>
  <c r="F3651" i="15" s="1"/>
  <c r="G3651" i="15" s="1"/>
  <c r="D3652" i="15"/>
  <c r="D3653" i="15"/>
  <c r="H3653" i="15" s="1"/>
  <c r="D3654" i="15"/>
  <c r="D3655" i="15"/>
  <c r="D3656" i="15"/>
  <c r="F3656" i="15" s="1"/>
  <c r="G3656" i="15" s="1"/>
  <c r="D3657" i="15"/>
  <c r="I3657" i="15" s="1"/>
  <c r="J3657" i="15" s="1"/>
  <c r="D3658" i="15"/>
  <c r="F3658" i="15" s="1"/>
  <c r="G3658" i="15" s="1"/>
  <c r="D3659" i="15"/>
  <c r="I3659" i="15" s="1"/>
  <c r="J3659" i="15" s="1"/>
  <c r="D3660" i="15"/>
  <c r="H3660" i="15" s="1"/>
  <c r="D3661" i="15"/>
  <c r="F3661" i="15" s="1"/>
  <c r="G3661" i="15" s="1"/>
  <c r="D3662" i="15"/>
  <c r="E3662" i="15" s="1"/>
  <c r="D3663" i="15"/>
  <c r="H3663" i="15" s="1"/>
  <c r="D3664" i="15"/>
  <c r="F3664" i="15" s="1"/>
  <c r="G3664" i="15" s="1"/>
  <c r="D3665" i="15"/>
  <c r="D3666" i="15"/>
  <c r="D3667" i="15"/>
  <c r="E3667" i="15" s="1"/>
  <c r="D3668" i="15"/>
  <c r="D3669" i="15"/>
  <c r="H3669" i="15" s="1"/>
  <c r="D3670" i="15"/>
  <c r="I3670" i="15" s="1"/>
  <c r="J3670" i="15" s="1"/>
  <c r="D3671" i="15"/>
  <c r="I3671" i="15" s="1"/>
  <c r="J3671" i="15" s="1"/>
  <c r="D3672" i="15"/>
  <c r="D3673" i="15"/>
  <c r="D3674" i="15"/>
  <c r="D3675" i="15"/>
  <c r="D3676" i="15"/>
  <c r="I3676" i="15" s="1"/>
  <c r="J3676" i="15" s="1"/>
  <c r="D3677" i="15"/>
  <c r="F3677" i="15" s="1"/>
  <c r="G3677" i="15" s="1"/>
  <c r="D3678" i="15"/>
  <c r="D3679" i="15"/>
  <c r="F3679" i="15" s="1"/>
  <c r="G3679" i="15" s="1"/>
  <c r="D3680" i="15"/>
  <c r="I3680" i="15" s="1"/>
  <c r="J3680" i="15" s="1"/>
  <c r="D3681" i="15"/>
  <c r="D3682" i="15"/>
  <c r="D3683" i="15"/>
  <c r="I3683" i="15" s="1"/>
  <c r="J3683" i="15" s="1"/>
  <c r="D3684" i="15"/>
  <c r="D3685" i="15"/>
  <c r="H3685" i="15" s="1"/>
  <c r="D3686" i="15"/>
  <c r="D3687" i="15"/>
  <c r="I3687" i="15" s="1"/>
  <c r="J3687" i="15" s="1"/>
  <c r="D3688" i="15"/>
  <c r="D3689" i="15"/>
  <c r="D3690" i="15"/>
  <c r="I3690" i="15" s="1"/>
  <c r="J3690" i="15" s="1"/>
  <c r="D3691" i="15"/>
  <c r="H3691" i="15" s="1"/>
  <c r="D3692" i="15"/>
  <c r="D3693" i="15"/>
  <c r="D3694" i="15"/>
  <c r="F3694" i="15" s="1"/>
  <c r="G3694" i="15" s="1"/>
  <c r="D3695" i="15"/>
  <c r="H3695" i="15" s="1"/>
  <c r="D3696" i="15"/>
  <c r="E3696" i="15" s="1"/>
  <c r="D3697" i="15"/>
  <c r="F3697" i="15" s="1"/>
  <c r="G3697" i="15" s="1"/>
  <c r="D3698" i="15"/>
  <c r="E3698" i="15" s="1"/>
  <c r="D3699" i="15"/>
  <c r="I3699" i="15" s="1"/>
  <c r="J3699" i="15" s="1"/>
  <c r="D3700" i="15"/>
  <c r="E3700" i="15" s="1"/>
  <c r="D3701" i="15"/>
  <c r="H3701" i="15" s="1"/>
  <c r="D3702" i="15"/>
  <c r="D3703" i="15"/>
  <c r="I3703" i="15" s="1"/>
  <c r="J3703" i="15" s="1"/>
  <c r="D3704" i="15"/>
  <c r="F3704" i="15" s="1"/>
  <c r="G3704" i="15" s="1"/>
  <c r="D3705" i="15"/>
  <c r="F3705" i="15" s="1"/>
  <c r="G3705" i="15" s="1"/>
  <c r="D3706" i="15"/>
  <c r="H3706" i="15" s="1"/>
  <c r="D3707" i="15"/>
  <c r="E3707" i="15" s="1"/>
  <c r="D3708" i="15"/>
  <c r="F3708" i="15" s="1"/>
  <c r="G3708" i="15" s="1"/>
  <c r="D3709" i="15"/>
  <c r="E3709" i="15" s="1"/>
  <c r="D3710" i="15"/>
  <c r="D3711" i="15"/>
  <c r="D3712" i="15"/>
  <c r="D3713" i="15"/>
  <c r="D3714" i="15"/>
  <c r="D3715" i="15"/>
  <c r="I3715" i="15" s="1"/>
  <c r="J3715" i="15" s="1"/>
  <c r="D3716" i="15"/>
  <c r="H3716" i="15" s="1"/>
  <c r="D3717" i="15"/>
  <c r="D3718" i="15"/>
  <c r="D3719" i="15"/>
  <c r="H3719" i="15" s="1"/>
  <c r="D3720" i="15"/>
  <c r="F3720" i="15" s="1"/>
  <c r="G3720" i="15" s="1"/>
  <c r="D3721" i="15"/>
  <c r="D3722" i="15"/>
  <c r="I3722" i="15" s="1"/>
  <c r="J3722" i="15" s="1"/>
  <c r="D3723" i="15"/>
  <c r="H3723" i="15" s="1"/>
  <c r="D3724" i="15"/>
  <c r="I3724" i="15" s="1"/>
  <c r="J3724" i="15" s="1"/>
  <c r="D3725" i="15"/>
  <c r="H3725" i="15" s="1"/>
  <c r="D3726" i="15"/>
  <c r="D3727" i="15"/>
  <c r="I3727" i="15" s="1"/>
  <c r="J3727" i="15" s="1"/>
  <c r="D3728" i="15"/>
  <c r="F3728" i="15" s="1"/>
  <c r="G3728" i="15" s="1"/>
  <c r="D3729" i="15"/>
  <c r="D3730" i="15"/>
  <c r="I3730" i="15" s="1"/>
  <c r="J3730" i="15" s="1"/>
  <c r="D3731" i="15"/>
  <c r="E3731" i="15" s="1"/>
  <c r="D3732" i="15"/>
  <c r="D3733" i="15"/>
  <c r="H3733" i="15" s="1"/>
  <c r="D3734" i="15"/>
  <c r="D3735" i="15"/>
  <c r="H3735" i="15" s="1"/>
  <c r="D3736" i="15"/>
  <c r="I3736" i="15" s="1"/>
  <c r="J3736" i="15" s="1"/>
  <c r="D3737" i="15"/>
  <c r="D3738" i="15"/>
  <c r="E3738" i="15" s="1"/>
  <c r="D3739" i="15"/>
  <c r="D3740" i="15"/>
  <c r="H3740" i="15" s="1"/>
  <c r="D3741" i="15"/>
  <c r="F3741" i="15" s="1"/>
  <c r="G3741" i="15" s="1"/>
  <c r="D3742" i="15"/>
  <c r="E3742" i="15" s="1"/>
  <c r="D3743" i="15"/>
  <c r="D3744" i="15"/>
  <c r="D3745" i="15"/>
  <c r="D3746" i="15"/>
  <c r="D3747" i="15"/>
  <c r="D3748" i="15"/>
  <c r="D3749" i="15"/>
  <c r="D3750" i="15"/>
  <c r="D3751" i="15"/>
  <c r="D3752" i="15"/>
  <c r="E3752" i="15" s="1"/>
  <c r="D3753" i="15"/>
  <c r="D3754" i="15"/>
  <c r="D3755" i="15"/>
  <c r="H3755" i="15" s="1"/>
  <c r="D3756" i="15"/>
  <c r="D3757" i="15"/>
  <c r="D3758" i="15"/>
  <c r="D3759" i="15"/>
  <c r="H3759" i="15" s="1"/>
  <c r="D3760" i="15"/>
  <c r="E3760" i="15" s="1"/>
  <c r="D3761" i="15"/>
  <c r="D3762" i="15"/>
  <c r="D3763" i="15"/>
  <c r="D3764" i="15"/>
  <c r="I3764" i="15" s="1"/>
  <c r="J3764" i="15" s="1"/>
  <c r="D3765" i="15"/>
  <c r="I3765" i="15" s="1"/>
  <c r="J3765" i="15" s="1"/>
  <c r="D3766" i="15"/>
  <c r="D3767" i="15"/>
  <c r="D3768" i="15"/>
  <c r="D3769" i="15"/>
  <c r="F3769" i="15" s="1"/>
  <c r="G3769" i="15" s="1"/>
  <c r="D3770" i="15"/>
  <c r="H3770" i="15" s="1"/>
  <c r="D3771" i="15"/>
  <c r="F3771" i="15" s="1"/>
  <c r="G3771" i="15" s="1"/>
  <c r="D3772" i="15"/>
  <c r="D3773" i="15"/>
  <c r="E3773" i="15" s="1"/>
  <c r="D3774" i="15"/>
  <c r="E3774" i="15" s="1"/>
  <c r="D3775" i="15"/>
  <c r="I3775" i="15" s="1"/>
  <c r="J3775" i="15" s="1"/>
  <c r="D3776" i="15"/>
  <c r="H3776" i="15" s="1"/>
  <c r="D3777" i="15"/>
  <c r="D3778" i="15"/>
  <c r="F3778" i="15" s="1"/>
  <c r="G3778" i="15" s="1"/>
  <c r="D3779" i="15"/>
  <c r="E3779" i="15" s="1"/>
  <c r="D3780" i="15"/>
  <c r="E3780" i="15" s="1"/>
  <c r="D3781" i="15"/>
  <c r="E3781" i="15" s="1"/>
  <c r="D3782" i="15"/>
  <c r="F3782" i="15" s="1"/>
  <c r="G3782" i="15" s="1"/>
  <c r="D3783" i="15"/>
  <c r="D3784" i="15"/>
  <c r="F3784" i="15" s="1"/>
  <c r="G3784" i="15" s="1"/>
  <c r="D3785" i="15"/>
  <c r="D3786" i="15"/>
  <c r="D3787" i="15"/>
  <c r="E3787" i="15" s="1"/>
  <c r="D3788" i="15"/>
  <c r="E3788" i="15" s="1"/>
  <c r="D3789" i="15"/>
  <c r="E3789" i="15" s="1"/>
  <c r="D3790" i="15"/>
  <c r="D3791" i="15"/>
  <c r="I3791" i="15" s="1"/>
  <c r="J3791" i="15" s="1"/>
  <c r="D3792" i="15"/>
  <c r="F3792" i="15" s="1"/>
  <c r="G3792" i="15" s="1"/>
  <c r="D3793" i="15"/>
  <c r="F3793" i="15" s="1"/>
  <c r="G3793" i="15" s="1"/>
  <c r="D3794" i="15"/>
  <c r="D3795" i="15"/>
  <c r="D3796" i="15"/>
  <c r="E3796" i="15" s="1"/>
  <c r="D3797" i="15"/>
  <c r="D3798" i="15"/>
  <c r="D3799" i="15"/>
  <c r="F3799" i="15" s="1"/>
  <c r="G3799" i="15" s="1"/>
  <c r="D3800" i="15"/>
  <c r="H3800" i="15" s="1"/>
  <c r="D3801" i="15"/>
  <c r="E3801" i="15" s="1"/>
  <c r="D3802" i="15"/>
  <c r="E3802" i="15" s="1"/>
  <c r="D3803" i="15"/>
  <c r="F3803" i="15" s="1"/>
  <c r="G3803" i="15" s="1"/>
  <c r="D3804" i="15"/>
  <c r="H3804" i="15" s="1"/>
  <c r="D3805" i="15"/>
  <c r="I3805" i="15" s="1"/>
  <c r="J3805" i="15" s="1"/>
  <c r="D3806" i="15"/>
  <c r="D3807" i="15"/>
  <c r="D3808" i="15"/>
  <c r="E3808" i="15" s="1"/>
  <c r="D3809" i="15"/>
  <c r="H3809" i="15" s="1"/>
  <c r="D3810" i="15"/>
  <c r="D3811" i="15"/>
  <c r="F3811" i="15" s="1"/>
  <c r="G3811" i="15" s="1"/>
  <c r="D3812" i="15"/>
  <c r="I3812" i="15" s="1"/>
  <c r="J3812" i="15" s="1"/>
  <c r="D3813" i="15"/>
  <c r="D3814" i="15"/>
  <c r="H3814" i="15" s="1"/>
  <c r="D3815" i="15"/>
  <c r="D3816" i="15"/>
  <c r="I3816" i="15" s="1"/>
  <c r="J3816" i="15" s="1"/>
  <c r="D3817" i="15"/>
  <c r="E3817" i="15" s="1"/>
  <c r="D3818" i="15"/>
  <c r="E3818" i="15" s="1"/>
  <c r="D3819" i="15"/>
  <c r="I3819" i="15" s="1"/>
  <c r="J3819" i="15" s="1"/>
  <c r="D3820" i="15"/>
  <c r="I3820" i="15" s="1"/>
  <c r="J3820" i="15" s="1"/>
  <c r="D3821" i="15"/>
  <c r="H3821" i="15" s="1"/>
  <c r="D3822" i="15"/>
  <c r="D3823" i="15"/>
  <c r="E3823" i="15" s="1"/>
  <c r="D3824" i="15"/>
  <c r="H3824" i="15" s="1"/>
  <c r="D3825" i="15"/>
  <c r="I3825" i="15" s="1"/>
  <c r="J3825" i="15" s="1"/>
  <c r="D3826" i="15"/>
  <c r="I3826" i="15" s="1"/>
  <c r="J3826" i="15" s="1"/>
  <c r="D3827" i="15"/>
  <c r="E3827" i="15" s="1"/>
  <c r="D3828" i="15"/>
  <c r="E3828" i="15" s="1"/>
  <c r="D3829" i="15"/>
  <c r="H3829" i="15" s="1"/>
  <c r="D3830" i="15"/>
  <c r="D3831" i="15"/>
  <c r="D3832" i="15"/>
  <c r="H3832" i="15" s="1"/>
  <c r="D3833" i="15"/>
  <c r="D3834" i="15"/>
  <c r="H3834" i="15" s="1"/>
  <c r="D3835" i="15"/>
  <c r="I3835" i="15" s="1"/>
  <c r="J3835" i="15" s="1"/>
  <c r="D3836" i="15"/>
  <c r="H3836" i="15" s="1"/>
  <c r="D3837" i="15"/>
  <c r="D3838" i="15"/>
  <c r="D3839" i="15"/>
  <c r="H3839" i="15" s="1"/>
  <c r="D3840" i="15"/>
  <c r="F3840" i="15" s="1"/>
  <c r="G3840" i="15" s="1"/>
  <c r="D3841" i="15"/>
  <c r="D3842" i="15"/>
  <c r="F3842" i="15" s="1"/>
  <c r="G3842" i="15" s="1"/>
  <c r="D3843" i="15"/>
  <c r="E3843" i="15" s="1"/>
  <c r="D3844" i="15"/>
  <c r="E3844" i="15" s="1"/>
  <c r="D3845" i="15"/>
  <c r="D3846" i="15"/>
  <c r="D3847" i="15"/>
  <c r="D3848" i="15"/>
  <c r="F3848" i="15" s="1"/>
  <c r="G3848" i="15" s="1"/>
  <c r="D3849" i="15"/>
  <c r="D3850" i="15"/>
  <c r="D3851" i="15"/>
  <c r="E3851" i="15" s="1"/>
  <c r="D3852" i="15"/>
  <c r="H3852" i="15" s="1"/>
  <c r="D3853" i="15"/>
  <c r="D3854" i="15"/>
  <c r="H3854" i="15" s="1"/>
  <c r="D3855" i="15"/>
  <c r="D3856" i="15"/>
  <c r="D3857" i="15"/>
  <c r="D3858" i="15"/>
  <c r="D3859" i="15"/>
  <c r="H3859" i="15" s="1"/>
  <c r="D3860" i="15"/>
  <c r="E3860" i="15" s="1"/>
  <c r="D3861" i="15"/>
  <c r="D3862" i="15"/>
  <c r="D3863" i="15"/>
  <c r="I3863" i="15" s="1"/>
  <c r="J3863" i="15" s="1"/>
  <c r="D3864" i="15"/>
  <c r="F3864" i="15" s="1"/>
  <c r="G3864" i="15" s="1"/>
  <c r="D3865" i="15"/>
  <c r="D3866" i="15"/>
  <c r="F3866" i="15" s="1"/>
  <c r="G3866" i="15" s="1"/>
  <c r="D3867" i="15"/>
  <c r="F3867" i="15" s="1"/>
  <c r="G3867" i="15" s="1"/>
  <c r="D3868" i="15"/>
  <c r="D3869" i="15"/>
  <c r="D3870" i="15"/>
  <c r="D3871" i="15"/>
  <c r="D3872" i="15"/>
  <c r="I3872" i="15" s="1"/>
  <c r="J3872" i="15" s="1"/>
  <c r="D3873" i="15"/>
  <c r="D3874" i="15"/>
  <c r="D3875" i="15"/>
  <c r="D3876" i="15"/>
  <c r="E3876" i="15" s="1"/>
  <c r="D3877" i="15"/>
  <c r="E3877" i="15" s="1"/>
  <c r="D3878" i="15"/>
  <c r="D3879" i="15"/>
  <c r="D3880" i="15"/>
  <c r="D3881" i="15"/>
  <c r="D3882" i="15"/>
  <c r="I3882" i="15" s="1"/>
  <c r="J3882" i="15" s="1"/>
  <c r="D3883" i="15"/>
  <c r="H3883" i="15" s="1"/>
  <c r="D3884" i="15"/>
  <c r="D3885" i="15"/>
  <c r="D3886" i="15"/>
  <c r="D3887" i="15"/>
  <c r="D3888" i="15"/>
  <c r="H3888" i="15" s="1"/>
  <c r="D3889" i="15"/>
  <c r="H3889" i="15" s="1"/>
  <c r="D3890" i="15"/>
  <c r="H3890" i="15" s="1"/>
  <c r="D3891" i="15"/>
  <c r="E3891" i="15" s="1"/>
  <c r="D3892" i="15"/>
  <c r="H3892" i="15" s="1"/>
  <c r="D3893" i="15"/>
  <c r="H3893" i="15" s="1"/>
  <c r="D3894" i="15"/>
  <c r="D3895" i="15"/>
  <c r="H3895" i="15" s="1"/>
  <c r="D3896" i="15"/>
  <c r="I3896" i="15" s="1"/>
  <c r="J3896" i="15" s="1"/>
  <c r="D3897" i="15"/>
  <c r="F3897" i="15" s="1"/>
  <c r="G3897" i="15" s="1"/>
  <c r="D3898" i="15"/>
  <c r="D3899" i="15"/>
  <c r="E3899" i="15" s="1"/>
  <c r="D3900" i="15"/>
  <c r="F3900" i="15" s="1"/>
  <c r="G3900" i="15" s="1"/>
  <c r="D3901" i="15"/>
  <c r="D3902" i="15"/>
  <c r="D3903" i="15"/>
  <c r="D3904" i="15"/>
  <c r="E3904" i="15" s="1"/>
  <c r="D3905" i="15"/>
  <c r="E3905" i="15" s="1"/>
  <c r="D3906" i="15"/>
  <c r="F3906" i="15" s="1"/>
  <c r="G3906" i="15" s="1"/>
  <c r="D3907" i="15"/>
  <c r="I3907" i="15" s="1"/>
  <c r="J3907" i="15" s="1"/>
  <c r="D3908" i="15"/>
  <c r="E3908" i="15" s="1"/>
  <c r="D3909" i="15"/>
  <c r="D3910" i="15"/>
  <c r="I3910" i="15" s="1"/>
  <c r="J3910" i="15" s="1"/>
  <c r="D3911" i="15"/>
  <c r="H3911" i="15" s="1"/>
  <c r="D3912" i="15"/>
  <c r="D3913" i="15"/>
  <c r="F3913" i="15" s="1"/>
  <c r="G3913" i="15" s="1"/>
  <c r="D3914" i="15"/>
  <c r="H3914" i="15" s="1"/>
  <c r="D3915" i="15"/>
  <c r="D3916" i="15"/>
  <c r="I3916" i="15" s="1"/>
  <c r="J3916" i="15" s="1"/>
  <c r="D3917" i="15"/>
  <c r="E3917" i="15" s="1"/>
  <c r="D3918" i="15"/>
  <c r="I3918" i="15" s="1"/>
  <c r="J3918" i="15" s="1"/>
  <c r="D3919" i="15"/>
  <c r="D3920" i="15"/>
  <c r="D3921" i="15"/>
  <c r="D3922" i="15"/>
  <c r="D3923" i="15"/>
  <c r="F3923" i="15" s="1"/>
  <c r="G3923" i="15" s="1"/>
  <c r="D3924" i="15"/>
  <c r="F3924" i="15" s="1"/>
  <c r="G3924" i="15" s="1"/>
  <c r="D3925" i="15"/>
  <c r="D3926" i="15"/>
  <c r="D3927" i="15"/>
  <c r="D3928" i="15"/>
  <c r="F3928" i="15" s="1"/>
  <c r="G3928" i="15" s="1"/>
  <c r="D3929" i="15"/>
  <c r="D3930" i="15"/>
  <c r="H3930" i="15" s="1"/>
  <c r="D3931" i="15"/>
  <c r="D3932" i="15"/>
  <c r="I3932" i="15" s="1"/>
  <c r="J3932" i="15" s="1"/>
  <c r="D3933" i="15"/>
  <c r="F3933" i="15" s="1"/>
  <c r="G3933" i="15" s="1"/>
  <c r="D3934" i="15"/>
  <c r="F3934" i="15" s="1"/>
  <c r="G3934" i="15" s="1"/>
  <c r="D3935" i="15"/>
  <c r="I3935" i="15" s="1"/>
  <c r="J3935" i="15" s="1"/>
  <c r="D3936" i="15"/>
  <c r="I3936" i="15" s="1"/>
  <c r="J3936" i="15" s="1"/>
  <c r="D3937" i="15"/>
  <c r="D3938" i="15"/>
  <c r="D3939" i="15"/>
  <c r="E3939" i="15" s="1"/>
  <c r="D3940" i="15"/>
  <c r="E3940" i="15" s="1"/>
  <c r="D3941" i="15"/>
  <c r="D3942" i="15"/>
  <c r="D3943" i="15"/>
  <c r="D3944" i="15"/>
  <c r="D3945" i="15"/>
  <c r="I3945" i="15" s="1"/>
  <c r="J3945" i="15" s="1"/>
  <c r="D3946" i="15"/>
  <c r="E3946" i="15" s="1"/>
  <c r="D3947" i="15"/>
  <c r="I3947" i="15" s="1"/>
  <c r="J3947" i="15" s="1"/>
  <c r="D3948" i="15"/>
  <c r="H3948" i="15" s="1"/>
  <c r="D3949" i="15"/>
  <c r="H3949" i="15" s="1"/>
  <c r="D3950" i="15"/>
  <c r="D3951" i="15"/>
  <c r="I3951" i="15" s="1"/>
  <c r="J3951" i="15" s="1"/>
  <c r="D3952" i="15"/>
  <c r="I3952" i="15" s="1"/>
  <c r="J3952" i="15" s="1"/>
  <c r="D3953" i="15"/>
  <c r="E3953" i="15" s="1"/>
  <c r="D3954" i="15"/>
  <c r="D3955" i="15"/>
  <c r="I3955" i="15" s="1"/>
  <c r="J3955" i="15" s="1"/>
  <c r="D3956" i="15"/>
  <c r="H3956" i="15" s="1"/>
  <c r="D3957" i="15"/>
  <c r="F3957" i="15" s="1"/>
  <c r="G3957" i="15" s="1"/>
  <c r="D3958" i="15"/>
  <c r="D3959" i="15"/>
  <c r="F3959" i="15" s="1"/>
  <c r="G3959" i="15" s="1"/>
  <c r="D3960" i="15"/>
  <c r="H3960" i="15" s="1"/>
  <c r="D3961" i="15"/>
  <c r="D3962" i="15"/>
  <c r="D3963" i="15"/>
  <c r="D3964" i="15"/>
  <c r="I3964" i="15" s="1"/>
  <c r="J3964" i="15" s="1"/>
  <c r="D3965" i="15"/>
  <c r="H3965" i="15" s="1"/>
  <c r="D3966" i="15"/>
  <c r="D3967" i="15"/>
  <c r="E3967" i="15" s="1"/>
  <c r="D3968" i="15"/>
  <c r="D3969" i="15"/>
  <c r="D3970" i="15"/>
  <c r="E3970" i="15" s="1"/>
  <c r="D3971" i="15"/>
  <c r="E3971" i="15" s="1"/>
  <c r="D3972" i="15"/>
  <c r="E3972" i="15" s="1"/>
  <c r="D3973" i="15"/>
  <c r="H3973" i="15" s="1"/>
  <c r="D3974" i="15"/>
  <c r="E3974" i="15" s="1"/>
  <c r="D3975" i="15"/>
  <c r="F3975" i="15" s="1"/>
  <c r="G3975" i="15" s="1"/>
  <c r="D3976" i="15"/>
  <c r="H3976" i="15" s="1"/>
  <c r="D3977" i="15"/>
  <c r="D3978" i="15"/>
  <c r="E3978" i="15" s="1"/>
  <c r="D3979" i="15"/>
  <c r="H3979" i="15" s="1"/>
  <c r="D3980" i="15"/>
  <c r="F3980" i="15" s="1"/>
  <c r="G3980" i="15" s="1"/>
  <c r="D3981" i="15"/>
  <c r="D3982" i="15"/>
  <c r="D3983" i="15"/>
  <c r="I3983" i="15" s="1"/>
  <c r="J3983" i="15" s="1"/>
  <c r="D3984" i="15"/>
  <c r="D3985" i="15"/>
  <c r="D3986" i="15"/>
  <c r="F3986" i="15" s="1"/>
  <c r="G3986" i="15" s="1"/>
  <c r="D3987" i="15"/>
  <c r="I3987" i="15" s="1"/>
  <c r="J3987" i="15" s="1"/>
  <c r="D3988" i="15"/>
  <c r="I3988" i="15" s="1"/>
  <c r="J3988" i="15" s="1"/>
  <c r="D3989" i="15"/>
  <c r="D3990" i="15"/>
  <c r="I3990" i="15" s="1"/>
  <c r="J3990" i="15" s="1"/>
  <c r="D3991" i="15"/>
  <c r="D3992" i="15"/>
  <c r="I3992" i="15" s="1"/>
  <c r="J3992" i="15" s="1"/>
  <c r="D3993" i="15"/>
  <c r="D3994" i="15"/>
  <c r="D3995" i="15"/>
  <c r="F3995" i="15" s="1"/>
  <c r="G3995" i="15" s="1"/>
  <c r="D3996" i="15"/>
  <c r="I3996" i="15" s="1"/>
  <c r="J3996" i="15" s="1"/>
  <c r="D3997" i="15"/>
  <c r="D3998" i="15"/>
  <c r="D3999" i="15"/>
  <c r="E3999" i="15" s="1"/>
  <c r="D4000" i="15"/>
  <c r="D4001" i="15"/>
  <c r="D4002" i="15"/>
  <c r="D4003" i="15"/>
  <c r="F4003" i="15" s="1"/>
  <c r="G4003" i="15" s="1"/>
  <c r="D4004" i="15"/>
  <c r="I4004" i="15" s="1"/>
  <c r="J4004" i="15" s="1"/>
  <c r="D4005" i="15"/>
  <c r="D4006" i="15"/>
  <c r="D4007" i="15"/>
  <c r="I4007" i="15" s="1"/>
  <c r="J4007" i="15" s="1"/>
  <c r="D4008" i="15"/>
  <c r="H4008" i="15" s="1"/>
  <c r="D4009" i="15"/>
  <c r="D4010" i="15"/>
  <c r="D4011" i="15"/>
  <c r="E4011" i="15" s="1"/>
  <c r="D4012" i="15"/>
  <c r="E4012" i="15" s="1"/>
  <c r="D4013" i="15"/>
  <c r="I4013" i="15" s="1"/>
  <c r="J4013" i="15" s="1"/>
  <c r="D4014" i="15"/>
  <c r="E4014" i="15" s="1"/>
  <c r="D4015" i="15"/>
  <c r="E4015" i="15" s="1"/>
  <c r="D4016" i="15"/>
  <c r="D4017" i="15"/>
  <c r="H4017" i="15" s="1"/>
  <c r="D4018" i="15"/>
  <c r="D4019" i="15"/>
  <c r="F4019" i="15" s="1"/>
  <c r="G4019" i="15" s="1"/>
  <c r="D4020" i="15"/>
  <c r="H4020" i="15" s="1"/>
  <c r="D4021" i="15"/>
  <c r="D4022" i="15"/>
  <c r="I4022" i="15" s="1"/>
  <c r="J4022" i="15" s="1"/>
  <c r="D4023" i="15"/>
  <c r="H4023" i="15" s="1"/>
  <c r="D4024" i="15"/>
  <c r="D4025" i="15"/>
  <c r="D4026" i="15"/>
  <c r="E4026" i="15" s="1"/>
  <c r="D4027" i="15"/>
  <c r="F4027" i="15" s="1"/>
  <c r="G4027" i="15" s="1"/>
  <c r="D4028" i="15"/>
  <c r="H4028" i="15" s="1"/>
  <c r="D4029" i="15"/>
  <c r="H4029" i="15" s="1"/>
  <c r="D4030" i="15"/>
  <c r="D4031" i="15"/>
  <c r="D4032" i="15"/>
  <c r="D4033" i="15"/>
  <c r="I4033" i="15" s="1"/>
  <c r="J4033" i="15" s="1"/>
  <c r="D4034" i="15"/>
  <c r="H4034" i="15" s="1"/>
  <c r="D4035" i="15"/>
  <c r="E4035" i="15" s="1"/>
  <c r="D4036" i="15"/>
  <c r="F4036" i="15" s="1"/>
  <c r="G4036" i="15" s="1"/>
  <c r="D4037" i="15"/>
  <c r="D4038" i="15"/>
  <c r="E4038" i="15" s="1"/>
  <c r="D4039" i="15"/>
  <c r="D4040" i="15"/>
  <c r="D4041" i="15"/>
  <c r="D4042" i="15"/>
  <c r="D4043" i="15"/>
  <c r="H4043" i="15" s="1"/>
  <c r="D4044" i="15"/>
  <c r="D4045" i="15"/>
  <c r="F4045" i="15" s="1"/>
  <c r="G4045" i="15" s="1"/>
  <c r="D4046" i="15"/>
  <c r="D4047" i="15"/>
  <c r="I4047" i="15" s="1"/>
  <c r="J4047" i="15" s="1"/>
  <c r="D4048" i="15"/>
  <c r="F4048" i="15" s="1"/>
  <c r="G4048" i="15" s="1"/>
  <c r="D4049" i="15"/>
  <c r="D4050" i="15"/>
  <c r="F4050" i="15" s="1"/>
  <c r="G4050" i="15" s="1"/>
  <c r="D4051" i="15"/>
  <c r="E4051" i="15" s="1"/>
  <c r="D4052" i="15"/>
  <c r="F4052" i="15" s="1"/>
  <c r="G4052" i="15" s="1"/>
  <c r="D4053" i="15"/>
  <c r="D4054" i="15"/>
  <c r="D4055" i="15"/>
  <c r="D4056" i="15"/>
  <c r="F4056" i="15" s="1"/>
  <c r="G4056" i="15" s="1"/>
  <c r="D4057" i="15"/>
  <c r="D4058" i="15"/>
  <c r="D4059" i="15"/>
  <c r="H4059" i="15" s="1"/>
  <c r="D4060" i="15"/>
  <c r="D4061" i="15"/>
  <c r="H4061" i="15" s="1"/>
  <c r="D4062" i="15"/>
  <c r="D4063" i="15"/>
  <c r="D4064" i="15"/>
  <c r="H4064" i="15" s="1"/>
  <c r="D4065" i="15"/>
  <c r="D4066" i="15"/>
  <c r="D4067" i="15"/>
  <c r="E4067" i="15" s="1"/>
  <c r="D4068" i="15"/>
  <c r="I4068" i="15" s="1"/>
  <c r="J4068" i="15" s="1"/>
  <c r="D4069" i="15"/>
  <c r="D4070" i="15"/>
  <c r="D4071" i="15"/>
  <c r="I4071" i="15" s="1"/>
  <c r="J4071" i="15" s="1"/>
  <c r="D4072" i="15"/>
  <c r="F4072" i="15" s="1"/>
  <c r="G4072" i="15" s="1"/>
  <c r="D4073" i="15"/>
  <c r="D4074" i="15"/>
  <c r="H4074" i="15" s="1"/>
  <c r="D4075" i="15"/>
  <c r="H4075" i="15" s="1"/>
  <c r="D4076" i="15"/>
  <c r="H4076" i="15" s="1"/>
  <c r="D4077" i="15"/>
  <c r="I4077" i="15" s="1"/>
  <c r="J4077" i="15" s="1"/>
  <c r="D4078" i="15"/>
  <c r="D4079" i="15"/>
  <c r="E4079" i="15" s="1"/>
  <c r="D4080" i="15"/>
  <c r="D4081" i="15"/>
  <c r="I4081" i="15" s="1"/>
  <c r="J4081" i="15" s="1"/>
  <c r="D4082" i="15"/>
  <c r="F4082" i="15" s="1"/>
  <c r="G4082" i="15" s="1"/>
  <c r="D4083" i="15"/>
  <c r="I4083" i="15" s="1"/>
  <c r="J4083" i="15" s="1"/>
  <c r="D4084" i="15"/>
  <c r="D4085" i="15"/>
  <c r="D4086" i="15"/>
  <c r="D4087" i="15"/>
  <c r="D4088" i="15"/>
  <c r="D4089" i="15"/>
  <c r="D4090" i="15"/>
  <c r="D4091" i="15"/>
  <c r="I4091" i="15" s="1"/>
  <c r="J4091" i="15" s="1"/>
  <c r="D4092" i="15"/>
  <c r="F4092" i="15" s="1"/>
  <c r="G4092" i="15" s="1"/>
  <c r="D4093" i="15"/>
  <c r="F4093" i="15" s="1"/>
  <c r="G4093" i="15" s="1"/>
  <c r="D4094" i="15"/>
  <c r="D4095" i="15"/>
  <c r="D4096" i="15"/>
  <c r="D4097" i="15"/>
  <c r="H4097" i="15" s="1"/>
  <c r="D4098" i="15"/>
  <c r="D4099" i="15"/>
  <c r="I4099" i="15" s="1"/>
  <c r="J4099" i="15" s="1"/>
  <c r="D4100" i="15"/>
  <c r="F4100" i="15" s="1"/>
  <c r="G4100" i="15" s="1"/>
  <c r="D4101" i="15"/>
  <c r="D4102" i="15"/>
  <c r="I4102" i="15" s="1"/>
  <c r="J4102" i="15" s="1"/>
  <c r="D4103" i="15"/>
  <c r="H4103" i="15" s="1"/>
  <c r="D4104" i="15"/>
  <c r="I4104" i="15" s="1"/>
  <c r="J4104" i="15" s="1"/>
  <c r="D4105" i="15"/>
  <c r="D4106" i="15"/>
  <c r="D4107" i="15"/>
  <c r="H4107" i="15" s="1"/>
  <c r="D4108" i="15"/>
  <c r="I4108" i="15" s="1"/>
  <c r="J4108" i="15" s="1"/>
  <c r="D4109" i="15"/>
  <c r="D4110" i="15"/>
  <c r="D4111" i="15"/>
  <c r="F4111" i="15" s="1"/>
  <c r="G4111" i="15" s="1"/>
  <c r="D4112" i="15"/>
  <c r="D4113" i="15"/>
  <c r="I4113" i="15" s="1"/>
  <c r="J4113" i="15" s="1"/>
  <c r="D4114" i="15"/>
  <c r="D4115" i="15"/>
  <c r="D4116" i="15"/>
  <c r="F4116" i="15" s="1"/>
  <c r="G4116" i="15" s="1"/>
  <c r="D4117" i="15"/>
  <c r="I4117" i="15" s="1"/>
  <c r="J4117" i="15" s="1"/>
  <c r="D4118" i="15"/>
  <c r="D4119" i="15"/>
  <c r="F4119" i="15" s="1"/>
  <c r="G4119" i="15" s="1"/>
  <c r="D4120" i="15"/>
  <c r="I4120" i="15" s="1"/>
  <c r="J4120" i="15" s="1"/>
  <c r="D4121" i="15"/>
  <c r="D4122" i="15"/>
  <c r="F4122" i="15" s="1"/>
  <c r="G4122" i="15" s="1"/>
  <c r="D4123" i="15"/>
  <c r="I4123" i="15" s="1"/>
  <c r="J4123" i="15" s="1"/>
  <c r="D4124" i="15"/>
  <c r="I4124" i="15" s="1"/>
  <c r="J4124" i="15" s="1"/>
  <c r="D4125" i="15"/>
  <c r="H4125" i="15" s="1"/>
  <c r="D4126" i="15"/>
  <c r="D4127" i="15"/>
  <c r="F4127" i="15" s="1"/>
  <c r="G4127" i="15" s="1"/>
  <c r="D4128" i="15"/>
  <c r="D4129" i="15"/>
  <c r="D4130" i="15"/>
  <c r="I4130" i="15" s="1"/>
  <c r="J4130" i="15" s="1"/>
  <c r="D4131" i="15"/>
  <c r="F4131" i="15" s="1"/>
  <c r="G4131" i="15" s="1"/>
  <c r="D4132" i="15"/>
  <c r="H4132" i="15" s="1"/>
  <c r="D4133" i="15"/>
  <c r="D4134" i="15"/>
  <c r="D4135" i="15"/>
  <c r="E4135" i="15" s="1"/>
  <c r="D4136" i="15"/>
  <c r="I4136" i="15" s="1"/>
  <c r="J4136" i="15" s="1"/>
  <c r="D4137" i="15"/>
  <c r="D4138" i="15"/>
  <c r="D4139" i="15"/>
  <c r="I4139" i="15" s="1"/>
  <c r="J4139" i="15" s="1"/>
  <c r="D4140" i="15"/>
  <c r="E4140" i="15" s="1"/>
  <c r="D4141" i="15"/>
  <c r="F4141" i="15" s="1"/>
  <c r="G4141" i="15" s="1"/>
  <c r="D4142" i="15"/>
  <c r="D4143" i="15"/>
  <c r="D4144" i="15"/>
  <c r="D4145" i="15"/>
  <c r="D4146" i="15"/>
  <c r="F4146" i="15" s="1"/>
  <c r="G4146" i="15" s="1"/>
  <c r="D4147" i="15"/>
  <c r="H4147" i="15" s="1"/>
  <c r="D4148" i="15"/>
  <c r="I4148" i="15" s="1"/>
  <c r="J4148" i="15" s="1"/>
  <c r="D4149" i="15"/>
  <c r="D4150" i="15"/>
  <c r="D4151" i="15"/>
  <c r="F4151" i="15" s="1"/>
  <c r="G4151" i="15" s="1"/>
  <c r="D4152" i="15"/>
  <c r="H4152" i="15" s="1"/>
  <c r="D4153" i="15"/>
  <c r="D4154" i="15"/>
  <c r="D4155" i="15"/>
  <c r="D4156" i="15"/>
  <c r="D4157" i="15"/>
  <c r="I4157" i="15" s="1"/>
  <c r="J4157" i="15" s="1"/>
  <c r="D4158" i="15"/>
  <c r="F4158" i="15" s="1"/>
  <c r="G4158" i="15" s="1"/>
  <c r="D4159" i="15"/>
  <c r="I4159" i="15" s="1"/>
  <c r="J4159" i="15" s="1"/>
  <c r="D4160" i="15"/>
  <c r="D4161" i="15"/>
  <c r="D4162" i="15"/>
  <c r="D4163" i="15"/>
  <c r="E4163" i="15" s="1"/>
  <c r="D4164" i="15"/>
  <c r="H4164" i="15" s="1"/>
  <c r="D4165" i="15"/>
  <c r="D4166" i="15"/>
  <c r="F4166" i="15" s="1"/>
  <c r="G4166" i="15" s="1"/>
  <c r="D4167" i="15"/>
  <c r="D4168" i="15"/>
  <c r="F4168" i="15" s="1"/>
  <c r="G4168" i="15" s="1"/>
  <c r="D4169" i="15"/>
  <c r="D4170" i="15"/>
  <c r="D4171" i="15"/>
  <c r="D4172" i="15"/>
  <c r="E4172" i="15" s="1"/>
  <c r="D4173" i="15"/>
  <c r="H4173" i="15" s="1"/>
  <c r="D4174" i="15"/>
  <c r="D4175" i="15"/>
  <c r="D4176" i="15"/>
  <c r="D4177" i="15"/>
  <c r="D4178" i="15"/>
  <c r="H4178" i="15" s="1"/>
  <c r="D4179" i="15"/>
  <c r="I4179" i="15" s="1"/>
  <c r="J4179" i="15" s="1"/>
  <c r="D4180" i="15"/>
  <c r="D4181" i="15"/>
  <c r="F4181" i="15" s="1"/>
  <c r="G4181" i="15" s="1"/>
  <c r="D4182" i="15"/>
  <c r="D4183" i="15"/>
  <c r="D4184" i="15"/>
  <c r="D4185" i="15"/>
  <c r="D4186" i="15"/>
  <c r="I4186" i="15" s="1"/>
  <c r="J4186" i="15" s="1"/>
  <c r="D4187" i="15"/>
  <c r="E4187" i="15" s="1"/>
  <c r="D4188" i="15"/>
  <c r="D4189" i="15"/>
  <c r="D4190" i="15"/>
  <c r="E4190" i="15" s="1"/>
  <c r="D4191" i="15"/>
  <c r="D4192" i="15"/>
  <c r="D4193" i="15"/>
  <c r="D4194" i="15"/>
  <c r="D4195" i="15"/>
  <c r="H4195" i="15" s="1"/>
  <c r="D4196" i="15"/>
  <c r="D4197" i="15"/>
  <c r="D4198" i="15"/>
  <c r="D4199" i="15"/>
  <c r="I4199" i="15" s="1"/>
  <c r="J4199" i="15" s="1"/>
  <c r="D4200" i="15"/>
  <c r="D4201" i="15"/>
  <c r="H4201" i="15" s="1"/>
  <c r="D4202" i="15"/>
  <c r="D4203" i="15"/>
  <c r="I4203" i="15" s="1"/>
  <c r="J4203" i="15" s="1"/>
  <c r="D4204" i="15"/>
  <c r="F4204" i="15" s="1"/>
  <c r="G4204" i="15" s="1"/>
  <c r="D4205" i="15"/>
  <c r="I4205" i="15" s="1"/>
  <c r="J4205" i="15" s="1"/>
  <c r="D4206" i="15"/>
  <c r="D4207" i="15"/>
  <c r="D4208" i="15"/>
  <c r="F4208" i="15" s="1"/>
  <c r="G4208" i="15" s="1"/>
  <c r="D4209" i="15"/>
  <c r="D4210" i="15"/>
  <c r="D4211" i="15"/>
  <c r="F4211" i="15" s="1"/>
  <c r="G4211" i="15" s="1"/>
  <c r="D4212" i="15"/>
  <c r="H4212" i="15" s="1"/>
  <c r="D4213" i="15"/>
  <c r="D4214" i="15"/>
  <c r="D4215" i="15"/>
  <c r="I4215" i="15" s="1"/>
  <c r="J4215" i="15" s="1"/>
  <c r="D4216" i="15"/>
  <c r="E4216" i="15" s="1"/>
  <c r="D4217" i="15"/>
  <c r="F4217" i="15" s="1"/>
  <c r="G4217" i="15" s="1"/>
  <c r="D4218" i="15"/>
  <c r="F4218" i="15" s="1"/>
  <c r="G4218" i="15" s="1"/>
  <c r="D4219" i="15"/>
  <c r="H4219" i="15" s="1"/>
  <c r="D4220" i="15"/>
  <c r="D4221" i="15"/>
  <c r="F4221" i="15" s="1"/>
  <c r="G4221" i="15" s="1"/>
  <c r="D4222" i="15"/>
  <c r="D4223" i="15"/>
  <c r="D4224" i="15"/>
  <c r="F4224" i="15" s="1"/>
  <c r="G4224" i="15" s="1"/>
  <c r="D4225" i="15"/>
  <c r="I4225" i="15" s="1"/>
  <c r="J4225" i="15" s="1"/>
  <c r="D4226" i="15"/>
  <c r="F4226" i="15" s="1"/>
  <c r="G4226" i="15" s="1"/>
  <c r="D4227" i="15"/>
  <c r="F4227" i="15" s="1"/>
  <c r="G4227" i="15" s="1"/>
  <c r="D4228" i="15"/>
  <c r="D4229" i="15"/>
  <c r="E4229" i="15" s="1"/>
  <c r="D4230" i="15"/>
  <c r="H4230" i="15" s="1"/>
  <c r="D4231" i="15"/>
  <c r="D4232" i="15"/>
  <c r="F4232" i="15" s="1"/>
  <c r="G4232" i="15" s="1"/>
  <c r="D4233" i="15"/>
  <c r="D4234" i="15"/>
  <c r="D4235" i="15"/>
  <c r="D4236" i="15"/>
  <c r="D4237" i="15"/>
  <c r="D4238" i="15"/>
  <c r="D4239" i="15"/>
  <c r="H4239" i="15" s="1"/>
  <c r="D4240" i="15"/>
  <c r="H4240" i="15" s="1"/>
  <c r="D4241" i="15"/>
  <c r="D4242" i="15"/>
  <c r="D4243" i="15"/>
  <c r="D4244" i="15"/>
  <c r="D4245" i="15"/>
  <c r="E4245" i="15" s="1"/>
  <c r="D4246" i="15"/>
  <c r="H4246" i="15" s="1"/>
  <c r="D4247" i="15"/>
  <c r="D4248" i="15"/>
  <c r="E4248" i="15" s="1"/>
  <c r="D4249" i="15"/>
  <c r="H4249" i="15" s="1"/>
  <c r="D4250" i="15"/>
  <c r="E4250" i="15" s="1"/>
  <c r="D4251" i="15"/>
  <c r="E4251" i="15" s="1"/>
  <c r="D4252" i="15"/>
  <c r="D4253" i="15"/>
  <c r="F4253" i="15" s="1"/>
  <c r="G4253" i="15" s="1"/>
  <c r="D4254" i="15"/>
  <c r="D4255" i="15"/>
  <c r="D4256" i="15"/>
  <c r="E4256" i="15" s="1"/>
  <c r="D4257" i="15"/>
  <c r="D4258" i="15"/>
  <c r="D4259" i="15"/>
  <c r="F4259" i="15" s="1"/>
  <c r="G4259" i="15" s="1"/>
  <c r="D4260" i="15"/>
  <c r="D4261" i="15"/>
  <c r="D4262" i="15"/>
  <c r="I4262" i="15" s="1"/>
  <c r="J4262" i="15" s="1"/>
  <c r="D4263" i="15"/>
  <c r="F4263" i="15" s="1"/>
  <c r="G4263" i="15" s="1"/>
  <c r="D4264" i="15"/>
  <c r="E4264" i="15" s="1"/>
  <c r="D4265" i="15"/>
  <c r="D4266" i="15"/>
  <c r="D4267" i="15"/>
  <c r="D4268" i="15"/>
  <c r="E4268" i="15" s="1"/>
  <c r="D4269" i="15"/>
  <c r="I4269" i="15" s="1"/>
  <c r="J4269" i="15" s="1"/>
  <c r="D4270" i="15"/>
  <c r="D4271" i="15"/>
  <c r="F4271" i="15" s="1"/>
  <c r="G4271" i="15" s="1"/>
  <c r="D4272" i="15"/>
  <c r="H4272" i="15" s="1"/>
  <c r="D4273" i="15"/>
  <c r="D4274" i="15"/>
  <c r="I4274" i="15" s="1"/>
  <c r="J4274" i="15" s="1"/>
  <c r="D4275" i="15"/>
  <c r="I4275" i="15" s="1"/>
  <c r="J4275" i="15" s="1"/>
  <c r="D4276" i="15"/>
  <c r="E4276" i="15" s="1"/>
  <c r="D4277" i="15"/>
  <c r="E4277" i="15" s="1"/>
  <c r="D4278" i="15"/>
  <c r="D4279" i="15"/>
  <c r="H4279" i="15" s="1"/>
  <c r="D4280" i="15"/>
  <c r="D4281" i="15"/>
  <c r="I4281" i="15" s="1"/>
  <c r="J4281" i="15" s="1"/>
  <c r="D4282" i="15"/>
  <c r="E4282" i="15" s="1"/>
  <c r="D4283" i="15"/>
  <c r="H4283" i="15" s="1"/>
  <c r="D4284" i="15"/>
  <c r="H4284" i="15" s="1"/>
  <c r="D4285" i="15"/>
  <c r="D4286" i="15"/>
  <c r="D4287" i="15"/>
  <c r="E4287" i="15" s="1"/>
  <c r="D4288" i="15"/>
  <c r="E4288" i="15" s="1"/>
  <c r="D4289" i="15"/>
  <c r="D4290" i="15"/>
  <c r="F4290" i="15" s="1"/>
  <c r="G4290" i="15" s="1"/>
  <c r="D4291" i="15"/>
  <c r="H4291" i="15" s="1"/>
  <c r="D4292" i="15"/>
  <c r="H4292" i="15" s="1"/>
  <c r="D4293" i="15"/>
  <c r="D4294" i="15"/>
  <c r="I4294" i="15" s="1"/>
  <c r="J4294" i="15" s="1"/>
  <c r="D4295" i="15"/>
  <c r="D4296" i="15"/>
  <c r="E4296" i="15" s="1"/>
  <c r="D4297" i="15"/>
  <c r="D4298" i="15"/>
  <c r="D4299" i="15"/>
  <c r="E4299" i="15" s="1"/>
  <c r="D4300" i="15"/>
  <c r="F4300" i="15" s="1"/>
  <c r="G4300" i="15" s="1"/>
  <c r="D4301" i="15"/>
  <c r="E4301" i="15" s="1"/>
  <c r="D4302" i="15"/>
  <c r="F4302" i="15" s="1"/>
  <c r="G4302" i="15" s="1"/>
  <c r="D4303" i="15"/>
  <c r="D4304" i="15"/>
  <c r="D4305" i="15"/>
  <c r="D4306" i="15"/>
  <c r="D4307" i="15"/>
  <c r="D4308" i="15"/>
  <c r="H4308" i="15" s="1"/>
  <c r="D4309" i="15"/>
  <c r="D4310" i="15"/>
  <c r="D4311" i="15"/>
  <c r="F4311" i="15" s="1"/>
  <c r="G4311" i="15" s="1"/>
  <c r="D4312" i="15"/>
  <c r="E4312" i="15" s="1"/>
  <c r="D4313" i="15"/>
  <c r="D4314" i="15"/>
  <c r="D4315" i="15"/>
  <c r="E4315" i="15" s="1"/>
  <c r="D4316" i="15"/>
  <c r="D4317" i="15"/>
  <c r="D4318" i="15"/>
  <c r="H4318" i="15" s="1"/>
  <c r="D4319" i="15"/>
  <c r="H4319" i="15" s="1"/>
  <c r="D4320" i="15"/>
  <c r="D4321" i="15"/>
  <c r="I4321" i="15" s="1"/>
  <c r="J4321" i="15" s="1"/>
  <c r="D4322" i="15"/>
  <c r="F4322" i="15" s="1"/>
  <c r="G4322" i="15" s="1"/>
  <c r="D4323" i="15"/>
  <c r="F4323" i="15" s="1"/>
  <c r="G4323" i="15" s="1"/>
  <c r="D4324" i="15"/>
  <c r="I4324" i="15" s="1"/>
  <c r="J4324" i="15" s="1"/>
  <c r="D4325" i="15"/>
  <c r="E4325" i="15" s="1"/>
  <c r="D4326" i="15"/>
  <c r="D4327" i="15"/>
  <c r="D4328" i="15"/>
  <c r="D4329" i="15"/>
  <c r="D4330" i="15"/>
  <c r="F4330" i="15" s="1"/>
  <c r="G4330" i="15" s="1"/>
  <c r="D4331" i="15"/>
  <c r="F4331" i="15" s="1"/>
  <c r="G4331" i="15" s="1"/>
  <c r="D4332" i="15"/>
  <c r="D4333" i="15"/>
  <c r="I4333" i="15" s="1"/>
  <c r="J4333" i="15" s="1"/>
  <c r="D4334" i="15"/>
  <c r="D4335" i="15"/>
  <c r="I4335" i="15" s="1"/>
  <c r="J4335" i="15" s="1"/>
  <c r="D4336" i="15"/>
  <c r="I4336" i="15" s="1"/>
  <c r="J4336" i="15" s="1"/>
  <c r="D4337" i="15"/>
  <c r="I4337" i="15" s="1"/>
  <c r="J4337" i="15" s="1"/>
  <c r="D4338" i="15"/>
  <c r="D4339" i="15"/>
  <c r="F4339" i="15" s="1"/>
  <c r="G4339" i="15" s="1"/>
  <c r="D4340" i="15"/>
  <c r="E4340" i="15" s="1"/>
  <c r="D4341" i="15"/>
  <c r="E4341" i="15" s="1"/>
  <c r="D4342" i="15"/>
  <c r="E4342" i="15" s="1"/>
  <c r="D4343" i="15"/>
  <c r="I4343" i="15" s="1"/>
  <c r="J4343" i="15" s="1"/>
  <c r="D4344" i="15"/>
  <c r="H4344" i="15" s="1"/>
  <c r="D4345" i="15"/>
  <c r="D4346" i="15"/>
  <c r="D4347" i="15"/>
  <c r="I4347" i="15" s="1"/>
  <c r="J4347" i="15" s="1"/>
  <c r="D4348" i="15"/>
  <c r="D4349" i="15"/>
  <c r="F4349" i="15" s="1"/>
  <c r="G4349" i="15" s="1"/>
  <c r="D4350" i="15"/>
  <c r="I4350" i="15" s="1"/>
  <c r="J4350" i="15" s="1"/>
  <c r="D4351" i="15"/>
  <c r="D4352" i="15"/>
  <c r="F4352" i="15" s="1"/>
  <c r="G4352" i="15" s="1"/>
  <c r="D4353" i="15"/>
  <c r="H4353" i="15" s="1"/>
  <c r="D4354" i="15"/>
  <c r="D4355" i="15"/>
  <c r="I4355" i="15" s="1"/>
  <c r="J4355" i="15" s="1"/>
  <c r="D4356" i="15"/>
  <c r="E4356" i="15" s="1"/>
  <c r="D4357" i="15"/>
  <c r="I4357" i="15" s="1"/>
  <c r="J4357" i="15" s="1"/>
  <c r="D4358" i="15"/>
  <c r="D4359" i="15"/>
  <c r="D4360" i="15"/>
  <c r="H4360" i="15" s="1"/>
  <c r="D4361" i="15"/>
  <c r="D4362" i="15"/>
  <c r="D4363" i="15"/>
  <c r="E4363" i="15" s="1"/>
  <c r="D4364" i="15"/>
  <c r="I4364" i="15" s="1"/>
  <c r="J4364" i="15" s="1"/>
  <c r="D4365" i="15"/>
  <c r="I4365" i="15" s="1"/>
  <c r="J4365" i="15" s="1"/>
  <c r="D4366" i="15"/>
  <c r="D4367" i="15"/>
  <c r="F4367" i="15" s="1"/>
  <c r="G4367" i="15" s="1"/>
  <c r="D4368" i="15"/>
  <c r="H4368" i="15" s="1"/>
  <c r="D4369" i="15"/>
  <c r="F4369" i="15" s="1"/>
  <c r="G4369" i="15" s="1"/>
  <c r="D4370" i="15"/>
  <c r="D4371" i="15"/>
  <c r="H4371" i="15" s="1"/>
  <c r="D4372" i="15"/>
  <c r="H4372" i="15" s="1"/>
  <c r="D4373" i="15"/>
  <c r="D4374" i="15"/>
  <c r="D4375" i="15"/>
  <c r="D4376" i="15"/>
  <c r="F4376" i="15" s="1"/>
  <c r="G4376" i="15" s="1"/>
  <c r="D4377" i="15"/>
  <c r="D4378" i="15"/>
  <c r="D4379" i="15"/>
  <c r="F4379" i="15" s="1"/>
  <c r="G4379" i="15" s="1"/>
  <c r="D4380" i="15"/>
  <c r="F4380" i="15" s="1"/>
  <c r="G4380" i="15" s="1"/>
  <c r="D4381" i="15"/>
  <c r="D4382" i="15"/>
  <c r="D4383" i="15"/>
  <c r="F4383" i="15" s="1"/>
  <c r="G4383" i="15" s="1"/>
  <c r="D4384" i="15"/>
  <c r="D4385" i="15"/>
  <c r="D4386" i="15"/>
  <c r="I4386" i="15" s="1"/>
  <c r="J4386" i="15" s="1"/>
  <c r="D4387" i="15"/>
  <c r="D4388" i="15"/>
  <c r="F4388" i="15" s="1"/>
  <c r="G4388" i="15" s="1"/>
  <c r="D4389" i="15"/>
  <c r="D4390" i="15"/>
  <c r="F4390" i="15" s="1"/>
  <c r="G4390" i="15" s="1"/>
  <c r="D4391" i="15"/>
  <c r="F4391" i="15" s="1"/>
  <c r="G4391" i="15" s="1"/>
  <c r="D4392" i="15"/>
  <c r="E4392" i="15" s="1"/>
  <c r="D4393" i="15"/>
  <c r="D4394" i="15"/>
  <c r="D4395" i="15"/>
  <c r="E4395" i="15" s="1"/>
  <c r="D4396" i="15"/>
  <c r="H4396" i="15" s="1"/>
  <c r="D4397" i="15"/>
  <c r="E4397" i="15" s="1"/>
  <c r="D4398" i="15"/>
  <c r="D4399" i="15"/>
  <c r="D4400" i="15"/>
  <c r="F4400" i="15" s="1"/>
  <c r="G4400" i="15" s="1"/>
  <c r="D4401" i="15"/>
  <c r="H4401" i="15" s="1"/>
  <c r="D4402" i="15"/>
  <c r="D4403" i="15"/>
  <c r="H4403" i="15" s="1"/>
  <c r="D4404" i="15"/>
  <c r="F4404" i="15" s="1"/>
  <c r="G4404" i="15" s="1"/>
  <c r="D4405" i="15"/>
  <c r="I4405" i="15" s="1"/>
  <c r="J4405" i="15" s="1"/>
  <c r="D4406" i="15"/>
  <c r="I4406" i="15" s="1"/>
  <c r="J4406" i="15" s="1"/>
  <c r="D4407" i="15"/>
  <c r="H4407" i="15" s="1"/>
  <c r="D4408" i="15"/>
  <c r="H4408" i="15" s="1"/>
  <c r="D4409" i="15"/>
  <c r="E4409" i="15" s="1"/>
  <c r="D4410" i="15"/>
  <c r="F4410" i="15" s="1"/>
  <c r="G4410" i="15" s="1"/>
  <c r="D4411" i="15"/>
  <c r="H4411" i="15" s="1"/>
  <c r="D4412" i="15"/>
  <c r="D4413" i="15"/>
  <c r="E4413" i="15" s="1"/>
  <c r="D4414" i="15"/>
  <c r="D4415" i="15"/>
  <c r="I4415" i="15" s="1"/>
  <c r="J4415" i="15" s="1"/>
  <c r="D4416" i="15"/>
  <c r="I4416" i="15" s="1"/>
  <c r="J4416" i="15" s="1"/>
  <c r="D4417" i="15"/>
  <c r="D4418" i="15"/>
  <c r="I4418" i="15" s="1"/>
  <c r="J4418" i="15" s="1"/>
  <c r="D4419" i="15"/>
  <c r="E4419" i="15" s="1"/>
  <c r="D4420" i="15"/>
  <c r="E4420" i="15" s="1"/>
  <c r="D4421" i="15"/>
  <c r="I4421" i="15" s="1"/>
  <c r="J4421" i="15" s="1"/>
  <c r="D4422" i="15"/>
  <c r="H4422" i="15" s="1"/>
  <c r="D4423" i="15"/>
  <c r="H4423" i="15" s="1"/>
  <c r="D4424" i="15"/>
  <c r="E4424" i="15" s="1"/>
  <c r="D4425" i="15"/>
  <c r="D4426" i="15"/>
  <c r="D4427" i="15"/>
  <c r="F4427" i="15" s="1"/>
  <c r="G4427" i="15" s="1"/>
  <c r="D4428" i="15"/>
  <c r="F4428" i="15" s="1"/>
  <c r="G4428" i="15" s="1"/>
  <c r="D4429" i="15"/>
  <c r="D4430" i="15"/>
  <c r="D4431" i="15"/>
  <c r="F4431" i="15" s="1"/>
  <c r="G4431" i="15" s="1"/>
  <c r="D4432" i="15"/>
  <c r="E4432" i="15" s="1"/>
  <c r="D4433" i="15"/>
  <c r="D4434" i="15"/>
  <c r="H4434" i="15" s="1"/>
  <c r="D4435" i="15"/>
  <c r="F4435" i="15" s="1"/>
  <c r="G4435" i="15" s="1"/>
  <c r="D4436" i="15"/>
  <c r="D4437" i="15"/>
  <c r="I4437" i="15" s="1"/>
  <c r="J4437" i="15" s="1"/>
  <c r="D4438" i="15"/>
  <c r="E4438" i="15" s="1"/>
  <c r="D4439" i="15"/>
  <c r="F4439" i="15" s="1"/>
  <c r="G4439" i="15" s="1"/>
  <c r="D4440" i="15"/>
  <c r="E4440" i="15" s="1"/>
  <c r="D4441" i="15"/>
  <c r="D4442" i="15"/>
  <c r="E4442" i="15" s="1"/>
  <c r="D4443" i="15"/>
  <c r="I4443" i="15" s="1"/>
  <c r="J4443" i="15" s="1"/>
  <c r="D4444" i="15"/>
  <c r="F4444" i="15" s="1"/>
  <c r="G4444" i="15" s="1"/>
  <c r="D4445" i="15"/>
  <c r="D4446" i="15"/>
  <c r="D4447" i="15"/>
  <c r="F4447" i="15" s="1"/>
  <c r="G4447" i="15" s="1"/>
  <c r="D4448" i="15"/>
  <c r="E4448" i="15" s="1"/>
  <c r="D4449" i="15"/>
  <c r="D4450" i="15"/>
  <c r="D4451" i="15"/>
  <c r="E4451" i="15" s="1"/>
  <c r="D4452" i="15"/>
  <c r="I4452" i="15" s="1"/>
  <c r="J4452" i="15" s="1"/>
  <c r="D4453" i="15"/>
  <c r="F4453" i="15" s="1"/>
  <c r="G4453" i="15" s="1"/>
  <c r="D4454" i="15"/>
  <c r="I4454" i="15" s="1"/>
  <c r="J4454" i="15" s="1"/>
  <c r="D4455" i="15"/>
  <c r="I4455" i="15" s="1"/>
  <c r="J4455" i="15" s="1"/>
  <c r="D4456" i="15"/>
  <c r="E4456" i="15" s="1"/>
  <c r="D4457" i="15"/>
  <c r="D4458" i="15"/>
  <c r="D4459" i="15"/>
  <c r="H4459" i="15" s="1"/>
  <c r="D4460" i="15"/>
  <c r="F4460" i="15" s="1"/>
  <c r="G4460" i="15" s="1"/>
  <c r="D4461" i="15"/>
  <c r="D4462" i="15"/>
  <c r="F4462" i="15" s="1"/>
  <c r="G4462" i="15" s="1"/>
  <c r="D4463" i="15"/>
  <c r="D4464" i="15"/>
  <c r="E4464" i="15" s="1"/>
  <c r="D4465" i="15"/>
  <c r="D4466" i="15"/>
  <c r="H4466" i="15" s="1"/>
  <c r="D4467" i="15"/>
  <c r="E4467" i="15" s="1"/>
  <c r="D4468" i="15"/>
  <c r="D4469" i="15"/>
  <c r="I4469" i="15" s="1"/>
  <c r="J4469" i="15" s="1"/>
  <c r="D4470" i="15"/>
  <c r="F4470" i="15" s="1"/>
  <c r="G4470" i="15" s="1"/>
  <c r="D4471" i="15"/>
  <c r="D4472" i="15"/>
  <c r="H4472" i="15" s="1"/>
  <c r="D4473" i="15"/>
  <c r="D4474" i="15"/>
  <c r="D4475" i="15"/>
  <c r="E4475" i="15" s="1"/>
  <c r="D4476" i="15"/>
  <c r="D4477" i="15"/>
  <c r="H4477" i="15" s="1"/>
  <c r="D4478" i="15"/>
  <c r="E4478" i="15" s="1"/>
  <c r="D4479" i="15"/>
  <c r="D4480" i="15"/>
  <c r="F4480" i="15" s="1"/>
  <c r="G4480" i="15" s="1"/>
  <c r="D4481" i="15"/>
  <c r="D4482" i="15"/>
  <c r="E4482" i="15" s="1"/>
  <c r="D4483" i="15"/>
  <c r="E4483" i="15" s="1"/>
  <c r="D4484" i="15"/>
  <c r="I4484" i="15" s="1"/>
  <c r="J4484" i="15" s="1"/>
  <c r="D4485" i="15"/>
  <c r="D4486" i="15"/>
  <c r="D4487" i="15"/>
  <c r="D4488" i="15"/>
  <c r="H4488" i="15" s="1"/>
  <c r="D4489" i="15"/>
  <c r="D4490" i="15"/>
  <c r="E4490" i="15" s="1"/>
  <c r="D4491" i="15"/>
  <c r="H4491" i="15" s="1"/>
  <c r="D4492" i="15"/>
  <c r="H4492" i="15" s="1"/>
  <c r="D4493" i="15"/>
  <c r="E4493" i="15" s="1"/>
  <c r="D4494" i="15"/>
  <c r="D4495" i="15"/>
  <c r="F4495" i="15" s="1"/>
  <c r="G4495" i="15" s="1"/>
  <c r="D4496" i="15"/>
  <c r="F4496" i="15" s="1"/>
  <c r="G4496" i="15" s="1"/>
  <c r="D4497" i="15"/>
  <c r="E4497" i="15" s="1"/>
  <c r="D4498" i="15"/>
  <c r="E4498" i="15" s="1"/>
  <c r="D4499" i="15"/>
  <c r="E4499" i="15" s="1"/>
  <c r="D4500" i="15"/>
  <c r="I4500" i="15" s="1"/>
  <c r="J4500" i="15" s="1"/>
  <c r="D4501" i="15"/>
  <c r="I4501" i="15" s="1"/>
  <c r="J4501" i="15" s="1"/>
  <c r="D4502" i="15"/>
  <c r="F4502" i="15" s="1"/>
  <c r="G4502" i="15" s="1"/>
  <c r="D4503" i="15"/>
  <c r="E4503" i="15" s="1"/>
  <c r="D4504" i="15"/>
  <c r="H4504" i="15" s="1"/>
  <c r="D4505" i="15"/>
  <c r="D4506" i="15"/>
  <c r="D4507" i="15"/>
  <c r="H4507" i="15" s="1"/>
  <c r="D4508" i="15"/>
  <c r="D4509" i="15"/>
  <c r="D4510" i="15"/>
  <c r="D4511" i="15"/>
  <c r="D4512" i="15"/>
  <c r="F4512" i="15" s="1"/>
  <c r="G4512" i="15" s="1"/>
  <c r="D4513" i="15"/>
  <c r="D4514" i="15"/>
  <c r="D4515" i="15"/>
  <c r="I4515" i="15" s="1"/>
  <c r="J4515" i="15" s="1"/>
  <c r="D4516" i="15"/>
  <c r="D4517" i="15"/>
  <c r="D4518" i="15"/>
  <c r="D4519" i="15"/>
  <c r="E4519" i="15" s="1"/>
  <c r="D4520" i="15"/>
  <c r="H4520" i="15" s="1"/>
  <c r="D4521" i="15"/>
  <c r="D4522" i="15"/>
  <c r="F4522" i="15" s="1"/>
  <c r="G4522" i="15" s="1"/>
  <c r="D4523" i="15"/>
  <c r="D4524" i="15"/>
  <c r="I4524" i="15" s="1"/>
  <c r="J4524" i="15" s="1"/>
  <c r="D4525" i="15"/>
  <c r="I4525" i="15" s="1"/>
  <c r="J4525" i="15" s="1"/>
  <c r="D4526" i="15"/>
  <c r="E4526" i="15" s="1"/>
  <c r="D4527" i="15"/>
  <c r="I4527" i="15" s="1"/>
  <c r="J4527" i="15" s="1"/>
  <c r="D4528" i="15"/>
  <c r="H4528" i="15" s="1"/>
  <c r="D4529" i="15"/>
  <c r="D4530" i="15"/>
  <c r="F4530" i="15" s="1"/>
  <c r="G4530" i="15" s="1"/>
  <c r="D4531" i="15"/>
  <c r="H4531" i="15" s="1"/>
  <c r="D4532" i="15"/>
  <c r="H4532" i="15" s="1"/>
  <c r="D4533" i="15"/>
  <c r="D4534" i="15"/>
  <c r="D4535" i="15"/>
  <c r="H4535" i="15" s="1"/>
  <c r="D4536" i="15"/>
  <c r="F4536" i="15" s="1"/>
  <c r="G4536" i="15" s="1"/>
  <c r="D4537" i="15"/>
  <c r="D4538" i="15"/>
  <c r="D4539" i="15"/>
  <c r="I4539" i="15" s="1"/>
  <c r="J4539" i="15" s="1"/>
  <c r="D4540" i="15"/>
  <c r="D4541" i="15"/>
  <c r="E4541" i="15" s="1"/>
  <c r="D4542" i="15"/>
  <c r="E4542" i="15" s="1"/>
  <c r="D4543" i="15"/>
  <c r="F4543" i="15" s="1"/>
  <c r="G4543" i="15" s="1"/>
  <c r="D4544" i="15"/>
  <c r="E4544" i="15" s="1"/>
  <c r="D4545" i="15"/>
  <c r="D4546" i="15"/>
  <c r="H4546" i="15" s="1"/>
  <c r="D4547" i="15"/>
  <c r="D4548" i="15"/>
  <c r="I4548" i="15" s="1"/>
  <c r="J4548" i="15" s="1"/>
  <c r="D4549" i="15"/>
  <c r="I4549" i="15" s="1"/>
  <c r="J4549" i="15" s="1"/>
  <c r="D4550" i="15"/>
  <c r="D4551" i="15"/>
  <c r="D4552" i="15"/>
  <c r="F4552" i="15" s="1"/>
  <c r="G4552" i="15" s="1"/>
  <c r="D4553" i="15"/>
  <c r="D4554" i="15"/>
  <c r="D4555" i="15"/>
  <c r="H4555" i="15" s="1"/>
  <c r="D4556" i="15"/>
  <c r="D4557" i="15"/>
  <c r="I4557" i="15" s="1"/>
  <c r="J4557" i="15" s="1"/>
  <c r="D4558" i="15"/>
  <c r="E4558" i="15" s="1"/>
  <c r="D4559" i="15"/>
  <c r="E4559" i="15" s="1"/>
  <c r="D4560" i="15"/>
  <c r="F4560" i="15" s="1"/>
  <c r="G4560" i="15" s="1"/>
  <c r="D4561" i="15"/>
  <c r="H4561" i="15" s="1"/>
  <c r="D4562" i="15"/>
  <c r="D4563" i="15"/>
  <c r="D4564" i="15"/>
  <c r="E4564" i="15" s="1"/>
  <c r="D4565" i="15"/>
  <c r="H4565" i="15" s="1"/>
  <c r="D4566" i="15"/>
  <c r="D4567" i="15"/>
  <c r="F4567" i="15" s="1"/>
  <c r="G4567" i="15" s="1"/>
  <c r="D4568" i="15"/>
  <c r="I4568" i="15" s="1"/>
  <c r="J4568" i="15" s="1"/>
  <c r="D4569" i="15"/>
  <c r="F4569" i="15" s="1"/>
  <c r="G4569" i="15" s="1"/>
  <c r="D4570" i="15"/>
  <c r="D4571" i="15"/>
  <c r="D4572" i="15"/>
  <c r="I4572" i="15" s="1"/>
  <c r="J4572" i="15" s="1"/>
  <c r="D4573" i="15"/>
  <c r="I4573" i="15" s="1"/>
  <c r="J4573" i="15" s="1"/>
  <c r="D4574" i="15"/>
  <c r="E4574" i="15" s="1"/>
  <c r="D4575" i="15"/>
  <c r="E4575" i="15" s="1"/>
  <c r="D4576" i="15"/>
  <c r="D4577" i="15"/>
  <c r="D4578" i="15"/>
  <c r="H4578" i="15" s="1"/>
  <c r="D4579" i="15"/>
  <c r="E4579" i="15" s="1"/>
  <c r="D4580" i="15"/>
  <c r="I4580" i="15" s="1"/>
  <c r="J4580" i="15" s="1"/>
  <c r="D4581" i="15"/>
  <c r="E4581" i="15" s="1"/>
  <c r="D4582" i="15"/>
  <c r="E4582" i="15" s="1"/>
  <c r="D4583" i="15"/>
  <c r="D4584" i="15"/>
  <c r="F4584" i="15" s="1"/>
  <c r="G4584" i="15" s="1"/>
  <c r="D4585" i="15"/>
  <c r="F4585" i="15" s="1"/>
  <c r="G4585" i="15" s="1"/>
  <c r="D4586" i="15"/>
  <c r="D4587" i="15"/>
  <c r="I4587" i="15" s="1"/>
  <c r="J4587" i="15" s="1"/>
  <c r="D4588" i="15"/>
  <c r="F4588" i="15" s="1"/>
  <c r="G4588" i="15" s="1"/>
  <c r="D4589" i="15"/>
  <c r="D4590" i="15"/>
  <c r="D4591" i="15"/>
  <c r="F4591" i="15" s="1"/>
  <c r="G4591" i="15" s="1"/>
  <c r="D4592" i="15"/>
  <c r="D4593" i="15"/>
  <c r="D4594" i="15"/>
  <c r="I4594" i="15" s="1"/>
  <c r="J4594" i="15" s="1"/>
  <c r="D4595" i="15"/>
  <c r="E4595" i="15" s="1"/>
  <c r="D4596" i="15"/>
  <c r="D4597" i="15"/>
  <c r="H4597" i="15" s="1"/>
  <c r="D4598" i="15"/>
  <c r="D4599" i="15"/>
  <c r="F4599" i="15" s="1"/>
  <c r="G4599" i="15" s="1"/>
  <c r="D4600" i="15"/>
  <c r="H4600" i="15" s="1"/>
  <c r="D4601" i="15"/>
  <c r="D4602" i="15"/>
  <c r="D4603" i="15"/>
  <c r="E4603" i="15" s="1"/>
  <c r="D4604" i="15"/>
  <c r="I4604" i="15" s="1"/>
  <c r="J4604" i="15" s="1"/>
  <c r="D4605" i="15"/>
  <c r="D4606" i="15"/>
  <c r="D4607" i="15"/>
  <c r="D4608" i="15"/>
  <c r="H4608" i="15" s="1"/>
  <c r="D4609" i="15"/>
  <c r="D4610" i="15"/>
  <c r="D4611" i="15"/>
  <c r="H4611" i="15" s="1"/>
  <c r="D4612" i="15"/>
  <c r="I4612" i="15" s="1"/>
  <c r="J4612" i="15" s="1"/>
  <c r="D4613" i="15"/>
  <c r="F4613" i="15" s="1"/>
  <c r="G4613" i="15" s="1"/>
  <c r="D4614" i="15"/>
  <c r="I4614" i="15" s="1"/>
  <c r="J4614" i="15" s="1"/>
  <c r="D4615" i="15"/>
  <c r="D4616" i="15"/>
  <c r="I4616" i="15" s="1"/>
  <c r="J4616" i="15" s="1"/>
  <c r="D4617" i="15"/>
  <c r="D4618" i="15"/>
  <c r="D4619" i="15"/>
  <c r="H4619" i="15" s="1"/>
  <c r="D4620" i="15"/>
  <c r="D4621" i="15"/>
  <c r="H4621" i="15" s="1"/>
  <c r="D4622" i="15"/>
  <c r="E4622" i="15" s="1"/>
  <c r="D4623" i="15"/>
  <c r="F4623" i="15" s="1"/>
  <c r="G4623" i="15" s="1"/>
  <c r="D4624" i="15"/>
  <c r="F4624" i="15" s="1"/>
  <c r="G4624" i="15" s="1"/>
  <c r="D4625" i="15"/>
  <c r="I4625" i="15" s="1"/>
  <c r="J4625" i="15" s="1"/>
  <c r="D4626" i="15"/>
  <c r="D4627" i="15"/>
  <c r="F4627" i="15" s="1"/>
  <c r="G4627" i="15" s="1"/>
  <c r="D4628" i="15"/>
  <c r="H4628" i="15" s="1"/>
  <c r="D4629" i="15"/>
  <c r="F4629" i="15" s="1"/>
  <c r="G4629" i="15" s="1"/>
  <c r="D4630" i="15"/>
  <c r="D4631" i="15"/>
  <c r="D4632" i="15"/>
  <c r="H4632" i="15" s="1"/>
  <c r="D4633" i="15"/>
  <c r="F4633" i="15" s="1"/>
  <c r="G4633" i="15" s="1"/>
  <c r="D4634" i="15"/>
  <c r="D4635" i="15"/>
  <c r="F4635" i="15" s="1"/>
  <c r="G4635" i="15" s="1"/>
  <c r="D4636" i="15"/>
  <c r="I4636" i="15" s="1"/>
  <c r="J4636" i="15" s="1"/>
  <c r="D4637" i="15"/>
  <c r="E4637" i="15" s="1"/>
  <c r="D4638" i="15"/>
  <c r="D4639" i="15"/>
  <c r="I4639" i="15" s="1"/>
  <c r="J4639" i="15" s="1"/>
  <c r="D4640" i="15"/>
  <c r="H4640" i="15" s="1"/>
  <c r="D4641" i="15"/>
  <c r="I4641" i="15" s="1"/>
  <c r="J4641" i="15" s="1"/>
  <c r="D4642" i="15"/>
  <c r="D4643" i="15"/>
  <c r="E4643" i="15" s="1"/>
  <c r="D4644" i="15"/>
  <c r="D4645" i="15"/>
  <c r="D4646" i="15"/>
  <c r="D4647" i="15"/>
  <c r="D4648" i="15"/>
  <c r="F4648" i="15" s="1"/>
  <c r="G4648" i="15" s="1"/>
  <c r="D4649" i="15"/>
  <c r="H4649" i="15" s="1"/>
  <c r="D4650" i="15"/>
  <c r="D4651" i="15"/>
  <c r="I4651" i="15" s="1"/>
  <c r="J4651" i="15" s="1"/>
  <c r="D4652" i="15"/>
  <c r="E4652" i="15" s="1"/>
  <c r="D4653" i="15"/>
  <c r="E4653" i="15" s="1"/>
  <c r="D4654" i="15"/>
  <c r="F4654" i="15" s="1"/>
  <c r="G4654" i="15" s="1"/>
  <c r="D4655" i="15"/>
  <c r="E4655" i="15" s="1"/>
  <c r="D4656" i="15"/>
  <c r="F4656" i="15" s="1"/>
  <c r="G4656" i="15" s="1"/>
  <c r="D4657" i="15"/>
  <c r="I4657" i="15" s="1"/>
  <c r="J4657" i="15" s="1"/>
  <c r="D4658" i="15"/>
  <c r="E4658" i="15" s="1"/>
  <c r="D4659" i="15"/>
  <c r="H4659" i="15" s="1"/>
  <c r="D4660" i="15"/>
  <c r="D4661" i="15"/>
  <c r="H4661" i="15" s="1"/>
  <c r="D4662" i="15"/>
  <c r="H4662" i="15" s="1"/>
  <c r="D4663" i="15"/>
  <c r="D4664" i="15"/>
  <c r="F4664" i="15" s="1"/>
  <c r="G4664" i="15" s="1"/>
  <c r="D4665" i="15"/>
  <c r="D4666" i="15"/>
  <c r="I4666" i="15" s="1"/>
  <c r="J4666" i="15" s="1"/>
  <c r="D4667" i="15"/>
  <c r="E4667" i="15" s="1"/>
  <c r="D4668" i="15"/>
  <c r="I4668" i="15" s="1"/>
  <c r="J4668" i="15" s="1"/>
  <c r="D4669" i="15"/>
  <c r="E4669" i="15" s="1"/>
  <c r="D4670" i="15"/>
  <c r="E4670" i="15" s="1"/>
  <c r="D4671" i="15"/>
  <c r="D4672" i="15"/>
  <c r="D4673" i="15"/>
  <c r="D4674" i="15"/>
  <c r="D4675" i="15"/>
  <c r="D4676" i="15"/>
  <c r="E4676" i="15" s="1"/>
  <c r="D4677" i="15"/>
  <c r="D4678" i="15"/>
  <c r="H4678" i="15" s="1"/>
  <c r="D4679" i="15"/>
  <c r="F4679" i="15" s="1"/>
  <c r="G4679" i="15" s="1"/>
  <c r="D4680" i="15"/>
  <c r="E4680" i="15" s="1"/>
  <c r="D4681" i="15"/>
  <c r="D4682" i="15"/>
  <c r="D4683" i="15"/>
  <c r="H4683" i="15" s="1"/>
  <c r="D4684" i="15"/>
  <c r="D4685" i="15"/>
  <c r="D4686" i="15"/>
  <c r="D4687" i="15"/>
  <c r="F4687" i="15" s="1"/>
  <c r="G4687" i="15" s="1"/>
  <c r="D4688" i="15"/>
  <c r="H4688" i="15" s="1"/>
  <c r="D4689" i="15"/>
  <c r="D4690" i="15"/>
  <c r="I4690" i="15" s="1"/>
  <c r="J4690" i="15" s="1"/>
  <c r="D4691" i="15"/>
  <c r="F4691" i="15" s="1"/>
  <c r="G4691" i="15" s="1"/>
  <c r="D4692" i="15"/>
  <c r="D4693" i="15"/>
  <c r="F4693" i="15" s="1"/>
  <c r="G4693" i="15" s="1"/>
  <c r="D4694" i="15"/>
  <c r="D4695" i="15"/>
  <c r="E4695" i="15" s="1"/>
  <c r="D4696" i="15"/>
  <c r="D4697" i="15"/>
  <c r="D4698" i="15"/>
  <c r="D4699" i="15"/>
  <c r="E4699" i="15" s="1"/>
  <c r="D4700" i="15"/>
  <c r="F4700" i="15" s="1"/>
  <c r="G4700" i="15" s="1"/>
  <c r="D4701" i="15"/>
  <c r="I4701" i="15" s="1"/>
  <c r="J4701" i="15" s="1"/>
  <c r="D4702" i="15"/>
  <c r="H4702" i="15" s="1"/>
  <c r="D4703" i="15"/>
  <c r="F4703" i="15" s="1"/>
  <c r="G4703" i="15" s="1"/>
  <c r="D4704" i="15"/>
  <c r="D4705" i="15"/>
  <c r="D4706" i="15"/>
  <c r="D4707" i="15"/>
  <c r="E4707" i="15" s="1"/>
  <c r="D4708" i="15"/>
  <c r="I4708" i="15" s="1"/>
  <c r="J4708" i="15" s="1"/>
  <c r="D4709" i="15"/>
  <c r="I4709" i="15" s="1"/>
  <c r="J4709" i="15" s="1"/>
  <c r="D4710" i="15"/>
  <c r="H4710" i="15" s="1"/>
  <c r="D4711" i="15"/>
  <c r="E4711" i="15" s="1"/>
  <c r="D4712" i="15"/>
  <c r="I4712" i="15" s="1"/>
  <c r="J4712" i="15" s="1"/>
  <c r="D4713" i="15"/>
  <c r="D4714" i="15"/>
  <c r="D4715" i="15"/>
  <c r="F4715" i="15" s="1"/>
  <c r="G4715" i="15" s="1"/>
  <c r="D4716" i="15"/>
  <c r="D4717" i="15"/>
  <c r="E4717" i="15" s="1"/>
  <c r="D4718" i="15"/>
  <c r="D4719" i="15"/>
  <c r="D4720" i="15"/>
  <c r="D4721" i="15"/>
  <c r="F4721" i="15" s="1"/>
  <c r="G4721" i="15" s="1"/>
  <c r="D4722" i="15"/>
  <c r="D4723" i="15"/>
  <c r="D4724" i="15"/>
  <c r="E4724" i="15" s="1"/>
  <c r="D4725" i="15"/>
  <c r="E4725" i="15" s="1"/>
  <c r="D4726" i="15"/>
  <c r="H4726" i="15" s="1"/>
  <c r="D4727" i="15"/>
  <c r="E4727" i="15" s="1"/>
  <c r="D4728" i="15"/>
  <c r="H4728" i="15" s="1"/>
  <c r="D4729" i="15"/>
  <c r="F4729" i="15" s="1"/>
  <c r="G4729" i="15" s="1"/>
  <c r="D4730" i="15"/>
  <c r="F4730" i="15" s="1"/>
  <c r="G4730" i="15" s="1"/>
  <c r="D4731" i="15"/>
  <c r="D4732" i="15"/>
  <c r="I4732" i="15" s="1"/>
  <c r="J4732" i="15" s="1"/>
  <c r="D4733" i="15"/>
  <c r="D4734" i="15"/>
  <c r="D4735" i="15"/>
  <c r="I4735" i="15" s="1"/>
  <c r="J4735" i="15" s="1"/>
  <c r="D4736" i="15"/>
  <c r="E4736" i="15" s="1"/>
  <c r="D4737" i="15"/>
  <c r="D4738" i="15"/>
  <c r="I4738" i="15" s="1"/>
  <c r="J4738" i="15" s="1"/>
  <c r="D4739" i="15"/>
  <c r="D4740" i="15"/>
  <c r="I4740" i="15" s="1"/>
  <c r="J4740" i="15" s="1"/>
  <c r="D4741" i="15"/>
  <c r="H4741" i="15" s="1"/>
  <c r="D4742" i="15"/>
  <c r="E4742" i="15" s="1"/>
  <c r="D4743" i="15"/>
  <c r="D4744" i="15"/>
  <c r="H4744" i="15" s="1"/>
  <c r="D4745" i="15"/>
  <c r="D4746" i="15"/>
  <c r="D4747" i="15"/>
  <c r="F4747" i="15" s="1"/>
  <c r="G4747" i="15" s="1"/>
  <c r="D4748" i="15"/>
  <c r="E4748" i="15" s="1"/>
  <c r="D4749" i="15"/>
  <c r="H4749" i="15" s="1"/>
  <c r="D4750" i="15"/>
  <c r="F4750" i="15" s="1"/>
  <c r="G4750" i="15" s="1"/>
  <c r="D4751" i="15"/>
  <c r="I4751" i="15" s="1"/>
  <c r="J4751" i="15" s="1"/>
  <c r="D4752" i="15"/>
  <c r="H4752" i="15" s="1"/>
  <c r="D4753" i="15"/>
  <c r="D4754" i="15"/>
  <c r="H4754" i="15" s="1"/>
  <c r="D4755" i="15"/>
  <c r="I4755" i="15" s="1"/>
  <c r="J4755" i="15" s="1"/>
  <c r="D4756" i="15"/>
  <c r="F4756" i="15" s="1"/>
  <c r="G4756" i="15" s="1"/>
  <c r="D4757" i="15"/>
  <c r="F4757" i="15" s="1"/>
  <c r="G4757" i="15" s="1"/>
  <c r="D4758" i="15"/>
  <c r="F4758" i="15" s="1"/>
  <c r="G4758" i="15" s="1"/>
  <c r="D4759" i="15"/>
  <c r="I4759" i="15" s="1"/>
  <c r="J4759" i="15" s="1"/>
  <c r="D4760" i="15"/>
  <c r="E4760" i="15" s="1"/>
  <c r="D4761" i="15"/>
  <c r="E4761" i="15" s="1"/>
  <c r="D4762" i="15"/>
  <c r="D4763" i="15"/>
  <c r="F4763" i="15" s="1"/>
  <c r="G4763" i="15" s="1"/>
  <c r="D4764" i="15"/>
  <c r="E4764" i="15" s="1"/>
  <c r="D4765" i="15"/>
  <c r="F4765" i="15" s="1"/>
  <c r="G4765" i="15" s="1"/>
  <c r="D4766" i="15"/>
  <c r="F4766" i="15" s="1"/>
  <c r="G4766" i="15" s="1"/>
  <c r="D4767" i="15"/>
  <c r="H4767" i="15" s="1"/>
  <c r="D4768" i="15"/>
  <c r="D4769" i="15"/>
  <c r="D4770" i="15"/>
  <c r="D4771" i="15"/>
  <c r="D4772" i="15"/>
  <c r="H4772" i="15" s="1"/>
  <c r="D4773" i="15"/>
  <c r="D4774" i="15"/>
  <c r="F4774" i="15" s="1"/>
  <c r="G4774" i="15" s="1"/>
  <c r="D4775" i="15"/>
  <c r="D4776" i="15"/>
  <c r="H4776" i="15" s="1"/>
  <c r="D4777" i="15"/>
  <c r="D4778" i="15"/>
  <c r="F4778" i="15" s="1"/>
  <c r="G4778" i="15" s="1"/>
  <c r="D4779" i="15"/>
  <c r="E4779" i="15" s="1"/>
  <c r="D4780" i="15"/>
  <c r="D4781" i="15"/>
  <c r="H4781" i="15" s="1"/>
  <c r="D4782" i="15"/>
  <c r="D4783" i="15"/>
  <c r="D4784" i="15"/>
  <c r="D4785" i="15"/>
  <c r="D4786" i="15"/>
  <c r="E4786" i="15" s="1"/>
  <c r="D4787" i="15"/>
  <c r="D4788" i="15"/>
  <c r="I4788" i="15" s="1"/>
  <c r="J4788" i="15" s="1"/>
  <c r="D4789" i="15"/>
  <c r="D4790" i="15"/>
  <c r="E4790" i="15" s="1"/>
  <c r="D4791" i="15"/>
  <c r="H4791" i="15" s="1"/>
  <c r="D4792" i="15"/>
  <c r="I4792" i="15" s="1"/>
  <c r="J4792" i="15" s="1"/>
  <c r="D4793" i="15"/>
  <c r="D4794" i="15"/>
  <c r="D4795" i="15"/>
  <c r="D4796" i="15"/>
  <c r="D4797" i="15"/>
  <c r="I4797" i="15" s="1"/>
  <c r="J4797" i="15" s="1"/>
  <c r="D4798" i="15"/>
  <c r="E4798" i="15" s="1"/>
  <c r="D4799" i="15"/>
  <c r="D4800" i="15"/>
  <c r="I4800" i="15" s="1"/>
  <c r="J4800" i="15" s="1"/>
  <c r="D4801" i="15"/>
  <c r="I4801" i="15" s="1"/>
  <c r="J4801" i="15" s="1"/>
  <c r="D4802" i="15"/>
  <c r="I4802" i="15" s="1"/>
  <c r="J4802" i="15" s="1"/>
  <c r="D4803" i="15"/>
  <c r="E4803" i="15" s="1"/>
  <c r="D4804" i="15"/>
  <c r="I4804" i="15" s="1"/>
  <c r="J4804" i="15" s="1"/>
  <c r="D4805" i="15"/>
  <c r="F4805" i="15" s="1"/>
  <c r="G4805" i="15" s="1"/>
  <c r="D4806" i="15"/>
  <c r="D4807" i="15"/>
  <c r="E4807" i="15" s="1"/>
  <c r="D4808" i="15"/>
  <c r="E4808" i="15" s="1"/>
  <c r="D4809" i="15"/>
  <c r="D4810" i="15"/>
  <c r="E4810" i="15" s="1"/>
  <c r="F4810" i="15" s="1"/>
  <c r="G4810" i="15" s="1"/>
  <c r="D4811" i="15"/>
  <c r="D4812" i="15"/>
  <c r="D4813" i="15"/>
  <c r="D4814" i="15"/>
  <c r="D4815" i="15"/>
  <c r="H4815" i="15" s="1"/>
  <c r="D4816" i="15"/>
  <c r="E4816" i="15" s="1"/>
  <c r="D4817" i="15"/>
  <c r="D4818" i="15"/>
  <c r="D4819" i="15"/>
  <c r="E4819" i="15" s="1"/>
  <c r="F4819" i="15" s="1"/>
  <c r="G4819" i="15" s="1"/>
  <c r="D4820" i="15"/>
  <c r="D4821" i="15"/>
  <c r="D4822" i="15"/>
  <c r="D4823" i="15"/>
  <c r="I4823" i="15" s="1"/>
  <c r="J4823" i="15" s="1"/>
  <c r="D4824" i="15"/>
  <c r="I4824" i="15" s="1"/>
  <c r="J4824" i="15" s="1"/>
  <c r="D4825" i="15"/>
  <c r="D4826" i="15"/>
  <c r="D4827" i="15"/>
  <c r="D4828" i="15"/>
  <c r="E4828" i="15" s="1"/>
  <c r="F4828" i="15" s="1"/>
  <c r="G4828" i="15" s="1"/>
  <c r="D4829" i="15"/>
  <c r="D4830" i="15"/>
  <c r="D4831" i="15"/>
  <c r="D4832" i="15"/>
  <c r="D4833" i="15"/>
  <c r="D4834" i="15"/>
  <c r="E4834" i="15" s="1"/>
  <c r="F4834" i="15" s="1"/>
  <c r="G4834" i="15" s="1"/>
  <c r="D4835" i="15"/>
  <c r="D4836" i="15"/>
  <c r="D4837" i="15"/>
  <c r="D4838" i="15"/>
  <c r="D4839" i="15"/>
  <c r="D4840" i="15"/>
  <c r="D4841" i="15"/>
  <c r="E4841" i="15" s="1"/>
  <c r="F4841" i="15" s="1"/>
  <c r="G4841" i="15" s="1"/>
  <c r="D4842" i="15"/>
  <c r="D4843" i="15"/>
  <c r="D4844" i="15"/>
  <c r="E4844" i="15" s="1"/>
  <c r="F4844" i="15" s="1"/>
  <c r="G4844" i="15" s="1"/>
  <c r="D4845" i="15"/>
  <c r="D4846" i="15"/>
  <c r="D4847" i="15"/>
  <c r="D4848" i="15"/>
  <c r="D4849" i="15"/>
  <c r="D4850" i="15"/>
  <c r="D4851" i="15"/>
  <c r="E4851" i="15" s="1"/>
  <c r="F4851" i="15" s="1"/>
  <c r="G4851" i="15" s="1"/>
  <c r="D4852" i="15"/>
  <c r="D4853" i="15"/>
  <c r="D4854" i="15"/>
  <c r="D4855" i="15"/>
  <c r="D4856" i="15"/>
  <c r="D4857" i="15"/>
  <c r="D4858" i="15"/>
  <c r="D4859" i="15"/>
  <c r="D4860" i="15"/>
  <c r="D4861" i="15"/>
  <c r="D4862" i="15"/>
  <c r="D4863" i="15"/>
  <c r="E4863" i="15" s="1"/>
  <c r="F4863" i="15" s="1"/>
  <c r="G4863" i="15" s="1"/>
  <c r="D4864" i="15"/>
  <c r="D4865" i="15"/>
  <c r="D4866" i="15"/>
  <c r="D4867" i="15"/>
  <c r="D4868" i="15"/>
  <c r="I4868" i="15" s="1"/>
  <c r="J4868" i="15" s="1"/>
  <c r="D4869" i="15"/>
  <c r="F4869" i="15" s="1"/>
  <c r="G4869" i="15" s="1"/>
  <c r="D4870" i="15"/>
  <c r="D4871" i="15"/>
  <c r="D4872" i="15"/>
  <c r="D4873" i="15"/>
  <c r="D4874" i="15"/>
  <c r="D4875" i="15"/>
  <c r="D4876" i="15"/>
  <c r="E4876" i="15" s="1"/>
  <c r="D4877" i="15"/>
  <c r="D4878" i="15"/>
  <c r="D4879" i="15"/>
  <c r="D4880" i="15"/>
  <c r="D4881" i="15"/>
  <c r="D4882" i="15"/>
  <c r="D4883" i="15"/>
  <c r="D4884" i="15"/>
  <c r="D4885" i="15"/>
  <c r="D4886" i="15"/>
  <c r="D4887" i="15"/>
  <c r="D4888" i="15"/>
  <c r="D4889" i="15"/>
  <c r="D4890" i="15"/>
  <c r="D4891" i="15"/>
  <c r="E4891" i="15" s="1"/>
  <c r="D4892" i="15"/>
  <c r="E4892" i="15" s="1"/>
  <c r="F4892" i="15" s="1"/>
  <c r="G4892" i="15" s="1"/>
  <c r="D4893" i="15"/>
  <c r="D4894" i="15"/>
  <c r="D4895" i="15"/>
  <c r="F4895" i="15" s="1"/>
  <c r="G4895" i="15" s="1"/>
  <c r="D4896" i="15"/>
  <c r="H4896" i="15" s="1"/>
  <c r="D4897" i="15"/>
  <c r="E4897" i="15" s="1"/>
  <c r="D4898" i="15"/>
  <c r="D4899" i="15"/>
  <c r="D4900" i="15"/>
  <c r="E4900" i="15" s="1"/>
  <c r="F4900" i="15" s="1"/>
  <c r="G4900" i="15" s="1"/>
  <c r="D4901" i="15"/>
  <c r="I4901" i="15" s="1"/>
  <c r="J4901" i="15" s="1"/>
  <c r="D4902" i="15"/>
  <c r="D4903" i="15"/>
  <c r="D4904" i="15"/>
  <c r="D4905" i="15"/>
  <c r="E4905" i="15" s="1"/>
  <c r="F4905" i="15" s="1"/>
  <c r="G4905" i="15" s="1"/>
  <c r="D4906" i="15"/>
  <c r="D4907" i="15"/>
  <c r="I4907" i="15" s="1"/>
  <c r="J4907" i="15" s="1"/>
  <c r="D4908" i="15"/>
  <c r="F4908" i="15" s="1"/>
  <c r="G4908" i="15" s="1"/>
  <c r="D4909" i="15"/>
  <c r="D4910" i="15"/>
  <c r="E4910" i="15" s="1"/>
  <c r="D4911" i="15"/>
  <c r="D4912" i="15"/>
  <c r="D4913" i="15"/>
  <c r="F4913" i="15" s="1"/>
  <c r="G4913" i="15" s="1"/>
  <c r="D4914" i="15"/>
  <c r="F4914" i="15" s="1"/>
  <c r="G4914" i="15" s="1"/>
  <c r="D4915" i="15"/>
  <c r="E4915" i="15" s="1"/>
  <c r="F4915" i="15" s="1"/>
  <c r="G4915" i="15" s="1"/>
  <c r="D4916" i="15"/>
  <c r="D4917" i="15"/>
  <c r="D4918" i="15"/>
  <c r="E4918" i="15" s="1"/>
  <c r="F4918" i="15" s="1"/>
  <c r="G4918" i="15" s="1"/>
  <c r="D4919" i="15"/>
  <c r="D4920" i="15"/>
  <c r="F4920" i="15" s="1"/>
  <c r="G4920" i="15" s="1"/>
  <c r="D4921" i="15"/>
  <c r="D4922" i="15"/>
  <c r="D4923" i="15"/>
  <c r="D4924" i="15"/>
  <c r="D4925" i="15"/>
  <c r="D4926" i="15"/>
  <c r="D4927" i="15"/>
  <c r="E4927" i="15" s="1"/>
  <c r="F4927" i="15" s="1"/>
  <c r="G4927" i="15" s="1"/>
  <c r="D4928" i="15"/>
  <c r="D4929" i="15"/>
  <c r="D4930" i="15"/>
  <c r="D4931" i="15"/>
  <c r="D4932" i="15"/>
  <c r="D4933" i="15"/>
  <c r="D4934" i="15"/>
  <c r="E4934" i="15" s="1"/>
  <c r="D4935" i="15"/>
  <c r="D4936" i="15"/>
  <c r="D4937" i="15"/>
  <c r="D4938" i="15"/>
  <c r="D4939" i="15"/>
  <c r="E4939" i="15" s="1"/>
  <c r="D4940" i="15"/>
  <c r="D4941" i="15"/>
  <c r="D4942" i="15"/>
  <c r="D4943" i="15"/>
  <c r="D4944" i="15"/>
  <c r="D4945" i="15"/>
  <c r="E4945" i="15" s="1"/>
  <c r="F4945" i="15" s="1"/>
  <c r="G4945" i="15" s="1"/>
  <c r="D4946" i="15"/>
  <c r="D4947" i="15"/>
  <c r="D4948" i="15"/>
  <c r="D4949" i="15"/>
  <c r="D4950" i="15"/>
  <c r="D4951" i="15"/>
  <c r="D4952" i="15"/>
  <c r="D4953" i="15"/>
  <c r="D4954" i="15"/>
  <c r="D4955" i="15"/>
  <c r="D4956" i="15"/>
  <c r="D4957" i="15"/>
  <c r="D4958" i="15"/>
  <c r="D4959" i="15"/>
  <c r="D4960" i="15"/>
  <c r="D4961" i="15"/>
  <c r="D4962" i="15"/>
  <c r="D4963" i="15"/>
  <c r="E4963" i="15" s="1"/>
  <c r="F4963" i="15" s="1"/>
  <c r="G4963" i="15" s="1"/>
  <c r="D4964" i="15"/>
  <c r="D4965" i="15"/>
  <c r="D4966" i="15"/>
  <c r="D4967" i="15"/>
  <c r="D4968" i="15"/>
  <c r="D4969" i="15"/>
  <c r="D4970" i="15"/>
  <c r="D4971" i="15"/>
  <c r="E4971" i="15" s="1"/>
  <c r="F4971" i="15" s="1"/>
  <c r="G4971" i="15" s="1"/>
  <c r="D4972" i="15"/>
  <c r="D4973" i="15"/>
  <c r="D4974" i="15"/>
  <c r="D4975" i="15"/>
  <c r="D4976" i="15"/>
  <c r="D4977" i="15"/>
  <c r="D4978" i="15"/>
  <c r="D4979" i="15"/>
  <c r="H4979" i="15" s="1"/>
  <c r="I4979" i="15" s="1"/>
  <c r="J4979" i="15" s="1"/>
  <c r="D4980" i="15"/>
  <c r="H4980" i="15" s="1"/>
  <c r="I4980" i="15" s="1"/>
  <c r="J4980" i="15" s="1"/>
  <c r="D4981" i="15"/>
  <c r="F4981" i="15" s="1"/>
  <c r="G4981" i="15" s="1"/>
  <c r="D4982" i="15"/>
  <c r="D4983" i="15"/>
  <c r="D4984" i="15"/>
  <c r="D4985" i="15"/>
  <c r="H4985" i="15" s="1"/>
  <c r="I4985" i="15" s="1"/>
  <c r="J4985" i="15" s="1"/>
  <c r="D4986" i="15"/>
  <c r="H4986" i="15" s="1"/>
  <c r="I4986" i="15" s="1"/>
  <c r="J4986" i="15" s="1"/>
  <c r="D4987" i="15"/>
  <c r="H4987" i="15" s="1"/>
  <c r="D4988" i="15"/>
  <c r="F4988" i="15" s="1"/>
  <c r="G4988" i="15" s="1"/>
  <c r="D4989" i="15"/>
  <c r="D4990" i="15"/>
  <c r="D4991" i="15"/>
  <c r="D4992" i="15"/>
  <c r="D4993" i="15"/>
  <c r="D4994" i="15"/>
  <c r="D4995" i="15"/>
  <c r="E4995" i="15" s="1"/>
  <c r="F4995" i="15" s="1"/>
  <c r="G4995" i="15" s="1"/>
  <c r="D4996" i="15"/>
  <c r="D4997" i="15"/>
  <c r="D4998" i="15"/>
  <c r="D4999" i="15"/>
  <c r="D5000" i="15"/>
  <c r="E5000" i="15" s="1"/>
  <c r="F5000" i="15" s="1"/>
  <c r="G5000" i="15" s="1"/>
  <c r="D5001" i="15"/>
  <c r="D5002" i="15"/>
  <c r="E5002" i="15" s="1"/>
  <c r="F5002" i="15" s="1"/>
  <c r="G5002" i="15" s="1"/>
  <c r="D5003" i="15"/>
  <c r="D5004" i="15"/>
  <c r="E5004" i="15" s="1"/>
  <c r="D5005" i="15"/>
  <c r="E5005" i="15" s="1"/>
  <c r="D5006" i="15"/>
  <c r="D5007" i="15"/>
  <c r="D5008" i="15"/>
  <c r="D5009" i="15"/>
  <c r="D5010" i="15"/>
  <c r="D5011" i="15"/>
  <c r="D5012" i="15"/>
  <c r="D5013" i="15"/>
  <c r="D5014" i="15"/>
  <c r="D5015" i="15"/>
  <c r="D5016" i="15"/>
  <c r="H5016" i="15" s="1"/>
  <c r="D5017" i="15"/>
  <c r="D5018" i="15"/>
  <c r="F5018" i="15" s="1"/>
  <c r="G5018" i="15" s="1"/>
  <c r="D5019" i="15"/>
  <c r="D5020" i="15"/>
  <c r="H5020" i="15" s="1"/>
  <c r="D5021" i="15"/>
  <c r="E5021" i="15" s="1"/>
  <c r="D5022" i="15"/>
  <c r="E5022" i="15" s="1"/>
  <c r="D5023" i="15"/>
  <c r="D5024" i="15"/>
  <c r="D5025" i="15"/>
  <c r="D5026" i="15"/>
  <c r="D5027" i="15"/>
  <c r="D5028" i="15"/>
  <c r="D5029" i="15"/>
  <c r="D5030" i="15"/>
  <c r="D5031" i="15"/>
  <c r="D5032" i="15"/>
  <c r="D5033" i="15"/>
  <c r="E5033" i="15" s="1"/>
  <c r="F5033" i="15" s="1"/>
  <c r="G5033" i="15" s="1"/>
  <c r="D5034" i="15"/>
  <c r="D5035" i="15"/>
  <c r="D5036" i="15"/>
  <c r="E5036" i="15" s="1"/>
  <c r="D5037" i="15"/>
  <c r="D5038" i="15"/>
  <c r="D5039" i="15"/>
  <c r="E5039" i="15" s="1"/>
  <c r="D5040" i="15"/>
  <c r="E5040" i="15" s="1"/>
  <c r="F5040" i="15" s="1"/>
  <c r="G5040" i="15" s="1"/>
  <c r="D5041" i="15"/>
  <c r="E5041" i="15" s="1"/>
  <c r="F5041" i="15" s="1"/>
  <c r="G5041" i="15" s="1"/>
  <c r="D5042" i="15"/>
  <c r="D5043" i="15"/>
  <c r="D5044" i="15"/>
  <c r="F5044" i="15" s="1"/>
  <c r="G5044" i="15" s="1"/>
  <c r="D5045" i="15"/>
  <c r="D5046" i="15"/>
  <c r="D5047" i="15"/>
  <c r="E5047" i="15" s="1"/>
  <c r="D5048" i="15"/>
  <c r="D5049" i="15"/>
  <c r="D5050" i="15"/>
  <c r="D5051" i="15"/>
  <c r="I5051" i="15" s="1"/>
  <c r="J5051" i="15" s="1"/>
  <c r="D5052" i="15"/>
  <c r="D5053" i="15"/>
  <c r="H5053" i="15" s="1"/>
  <c r="D5054" i="15"/>
  <c r="D5055" i="15"/>
  <c r="F5055" i="15" s="1"/>
  <c r="G5055" i="15" s="1"/>
  <c r="D5056" i="15"/>
  <c r="E5056" i="15" s="1"/>
  <c r="D5057" i="15"/>
  <c r="E5057" i="15" s="1"/>
  <c r="D5058" i="15"/>
  <c r="D5059" i="15"/>
  <c r="E5059" i="15" s="1"/>
  <c r="D5060" i="15"/>
  <c r="E5060" i="15" s="1"/>
  <c r="D5061" i="15"/>
  <c r="I5061" i="15" s="1"/>
  <c r="J5061" i="15" s="1"/>
  <c r="D5062" i="15"/>
  <c r="I5062" i="15" s="1"/>
  <c r="J5062" i="15" s="1"/>
  <c r="D5063" i="15"/>
  <c r="D5064" i="15"/>
  <c r="E5064" i="15" s="1"/>
  <c r="D5065" i="15"/>
  <c r="D5066" i="15"/>
  <c r="F5066" i="15" s="1"/>
  <c r="G5066" i="15" s="1"/>
  <c r="D5067" i="15"/>
  <c r="E5067" i="15" s="1"/>
  <c r="D5068" i="15"/>
  <c r="D5069" i="15"/>
  <c r="I5069" i="15" s="1"/>
  <c r="J5069" i="15" s="1"/>
  <c r="D5070" i="15"/>
  <c r="D5071" i="15"/>
  <c r="H5071" i="15" s="1"/>
  <c r="D5072" i="15"/>
  <c r="H5072" i="15" s="1"/>
  <c r="D5073" i="15"/>
  <c r="H5073" i="15" s="1"/>
  <c r="D5074" i="15"/>
  <c r="I5074" i="15" s="1"/>
  <c r="J5074" i="15" s="1"/>
  <c r="D5075" i="15"/>
  <c r="H5075" i="15" s="1"/>
  <c r="D5076" i="15"/>
  <c r="D5077" i="15"/>
  <c r="D5078" i="15"/>
  <c r="D5079" i="15"/>
  <c r="D5080" i="15"/>
  <c r="E5080" i="15" s="1"/>
  <c r="D5081" i="15"/>
  <c r="D5082" i="15"/>
  <c r="E5082" i="15" s="1"/>
  <c r="D5083" i="15"/>
  <c r="D5084" i="15"/>
  <c r="D5085" i="15"/>
  <c r="H5085" i="15" s="1"/>
  <c r="D5086" i="15"/>
  <c r="D5087" i="15"/>
  <c r="D5088" i="15"/>
  <c r="D5089" i="15"/>
  <c r="D5090" i="15"/>
  <c r="D5091" i="15"/>
  <c r="H5091" i="15" s="1"/>
  <c r="D5092" i="15"/>
  <c r="D5093" i="15"/>
  <c r="D5094" i="15"/>
  <c r="D5095" i="15"/>
  <c r="D5096" i="15"/>
  <c r="D5097" i="15"/>
  <c r="D5098" i="15"/>
  <c r="D5099" i="15"/>
  <c r="E5099" i="15" s="1"/>
  <c r="D5100" i="15"/>
  <c r="I5100" i="15" s="1"/>
  <c r="J5100" i="15" s="1"/>
  <c r="D5101" i="15"/>
  <c r="I5101" i="15" s="1"/>
  <c r="J5101" i="15" s="1"/>
  <c r="D5102" i="15"/>
  <c r="D5103" i="15"/>
  <c r="D5104" i="15"/>
  <c r="H5104" i="15" s="1"/>
  <c r="D5105" i="15"/>
  <c r="H5105" i="15" s="1"/>
  <c r="D5106" i="15"/>
  <c r="D5107" i="15"/>
  <c r="H5107" i="15" s="1"/>
  <c r="D5108" i="15"/>
  <c r="D5109" i="15"/>
  <c r="D5110" i="15"/>
  <c r="E5110" i="15" s="1"/>
  <c r="D5111" i="15"/>
  <c r="D5112" i="15"/>
  <c r="D5113" i="15"/>
  <c r="H5113" i="15" s="1"/>
  <c r="I5113" i="15" s="1"/>
  <c r="J5113" i="15" s="1"/>
  <c r="D5114" i="15"/>
  <c r="D5115" i="15"/>
  <c r="D5116" i="15"/>
  <c r="E5116" i="15" s="1"/>
  <c r="F5116" i="15" s="1"/>
  <c r="G5116" i="15" s="1"/>
  <c r="D5117" i="15"/>
  <c r="I5117" i="15" s="1"/>
  <c r="J5117" i="15" s="1"/>
  <c r="D5118" i="15"/>
  <c r="D5119" i="15"/>
  <c r="D5120" i="15"/>
  <c r="D5121" i="15"/>
  <c r="D5122" i="15"/>
  <c r="D5123" i="15"/>
  <c r="E5123" i="15" s="1"/>
  <c r="F5123" i="15" s="1"/>
  <c r="G5123" i="15" s="1"/>
  <c r="D5124" i="15"/>
  <c r="D5125" i="15"/>
  <c r="D5126" i="15"/>
  <c r="D5127" i="15"/>
  <c r="I5127" i="15" s="1"/>
  <c r="J5127" i="15" s="1"/>
  <c r="D5128" i="15"/>
  <c r="F5128" i="15" s="1"/>
  <c r="G5128" i="15" s="1"/>
  <c r="D5129" i="15"/>
  <c r="D5130" i="15"/>
  <c r="D5131" i="15"/>
  <c r="D5132" i="15"/>
  <c r="D5133" i="15"/>
  <c r="E5133" i="15" s="1"/>
  <c r="D5134" i="15"/>
  <c r="D5135" i="15"/>
  <c r="I5135" i="15" s="1"/>
  <c r="J5135" i="15" s="1"/>
  <c r="D5136" i="15"/>
  <c r="D5137" i="15"/>
  <c r="D5138" i="15"/>
  <c r="D5139" i="15"/>
  <c r="D5140" i="15"/>
  <c r="H5140" i="15" s="1"/>
  <c r="D5141" i="15"/>
  <c r="D5142" i="15"/>
  <c r="D5143" i="15"/>
  <c r="D5144" i="15"/>
  <c r="D5145" i="15"/>
  <c r="D5146" i="15"/>
  <c r="D5147" i="15"/>
  <c r="D5148" i="15"/>
  <c r="D5149" i="15"/>
  <c r="D5150" i="15"/>
  <c r="I5150" i="15" s="1"/>
  <c r="J5150" i="15" s="1"/>
  <c r="D5151" i="15"/>
  <c r="D5152" i="15"/>
  <c r="D5153" i="15"/>
  <c r="D5154" i="15"/>
  <c r="D5155" i="15"/>
  <c r="E5155" i="15" s="1"/>
  <c r="D5156" i="15"/>
  <c r="D5157" i="15"/>
  <c r="E5157" i="15" s="1"/>
  <c r="D5158" i="15"/>
  <c r="D5159" i="15"/>
  <c r="D5160" i="15"/>
  <c r="D5161" i="15"/>
  <c r="E5161" i="15" s="1"/>
  <c r="F5161" i="15" s="1"/>
  <c r="G5161" i="15" s="1"/>
  <c r="D5162" i="15"/>
  <c r="D5163" i="15"/>
  <c r="D5164" i="15"/>
  <c r="E5164" i="15" s="1"/>
  <c r="F5164" i="15" s="1"/>
  <c r="G5164" i="15" s="1"/>
  <c r="D5165" i="15"/>
  <c r="D5166" i="15"/>
  <c r="D5167" i="15"/>
  <c r="D5168" i="15"/>
  <c r="D5169" i="15"/>
  <c r="D5170" i="15"/>
  <c r="D5171" i="15"/>
  <c r="E5171" i="15" s="1"/>
  <c r="F5171" i="15" s="1"/>
  <c r="G5171" i="15" s="1"/>
  <c r="D5172" i="15"/>
  <c r="D5173" i="15"/>
  <c r="D5174" i="15"/>
  <c r="E5174" i="15" s="1"/>
  <c r="F5174" i="15" s="1"/>
  <c r="G5174" i="15" s="1"/>
  <c r="D5175" i="15"/>
  <c r="D5176" i="15"/>
  <c r="D5177" i="15"/>
  <c r="E5177" i="15" s="1"/>
  <c r="F5177" i="15" s="1"/>
  <c r="G5177" i="15" s="1"/>
  <c r="D5178" i="15"/>
  <c r="D5179" i="15"/>
  <c r="E5179" i="15" s="1"/>
  <c r="F5179" i="15" s="1"/>
  <c r="G5179" i="15" s="1"/>
  <c r="D5180" i="15"/>
  <c r="E5180" i="15" s="1"/>
  <c r="D5181" i="15"/>
  <c r="D5182" i="15"/>
  <c r="D5183" i="15"/>
  <c r="D5184" i="15"/>
  <c r="D5185" i="15"/>
  <c r="D5186" i="15"/>
  <c r="D5187" i="15"/>
  <c r="D5188" i="15"/>
  <c r="D5189" i="15"/>
  <c r="D5190" i="15"/>
  <c r="D5191" i="15"/>
  <c r="D5192" i="15"/>
  <c r="D5193" i="15"/>
  <c r="D5194" i="15"/>
  <c r="D5195" i="15"/>
  <c r="D5196" i="15"/>
  <c r="D5197" i="15"/>
  <c r="E5197" i="15" s="1"/>
  <c r="D5198" i="15"/>
  <c r="D5199" i="15"/>
  <c r="D5200" i="15"/>
  <c r="D5201" i="15"/>
  <c r="D5202" i="15"/>
  <c r="D5203" i="15"/>
  <c r="D5204" i="15"/>
  <c r="D5205" i="15"/>
  <c r="D5206" i="15"/>
  <c r="D5207" i="15"/>
  <c r="D5208" i="15"/>
  <c r="D5209" i="15"/>
  <c r="D5210" i="15"/>
  <c r="D5211" i="15"/>
  <c r="D5212" i="15"/>
  <c r="D5213" i="15"/>
  <c r="I5213" i="15" s="1"/>
  <c r="J5213" i="15" s="1"/>
  <c r="D5214" i="15"/>
  <c r="D5215" i="15"/>
  <c r="F5215" i="15" s="1"/>
  <c r="G5215" i="15" s="1"/>
  <c r="D5216" i="15"/>
  <c r="D5217" i="15"/>
  <c r="D5218" i="15"/>
  <c r="D5219" i="15"/>
  <c r="D5220" i="15"/>
  <c r="E5220" i="15" s="1"/>
  <c r="D5221" i="15"/>
  <c r="E5221" i="15" s="1"/>
  <c r="D5222" i="15"/>
  <c r="D5223" i="15"/>
  <c r="F5223" i="15" s="1"/>
  <c r="G5223" i="15" s="1"/>
  <c r="D5224" i="15"/>
  <c r="F5224" i="15" s="1"/>
  <c r="G5224" i="15" s="1"/>
  <c r="D5225" i="15"/>
  <c r="D5226" i="15"/>
  <c r="D5227" i="15"/>
  <c r="D5228" i="15"/>
  <c r="D5229" i="15"/>
  <c r="D5230" i="15"/>
  <c r="D5231" i="15"/>
  <c r="D5232" i="15"/>
  <c r="D5233" i="15"/>
  <c r="E5233" i="15" s="1"/>
  <c r="F5233" i="15" s="1"/>
  <c r="G5233" i="15" s="1"/>
  <c r="D5234" i="15"/>
  <c r="D5235" i="15"/>
  <c r="D5236" i="15"/>
  <c r="D5237" i="15"/>
  <c r="D5238" i="15"/>
  <c r="D5239" i="15"/>
  <c r="E5239" i="15" s="1"/>
  <c r="D5240" i="15"/>
  <c r="H5240" i="15" s="1"/>
  <c r="D5241" i="15"/>
  <c r="D5242" i="15"/>
  <c r="E5242" i="15" s="1"/>
  <c r="F5242" i="15" s="1"/>
  <c r="G5242" i="15" s="1"/>
  <c r="D5243" i="15"/>
  <c r="D5244" i="15"/>
  <c r="D5245" i="15"/>
  <c r="D5246" i="15"/>
  <c r="D5247" i="15"/>
  <c r="D5248" i="15"/>
  <c r="D5249" i="15"/>
  <c r="I5249" i="15" s="1"/>
  <c r="J5249" i="15" s="1"/>
  <c r="D5250" i="15"/>
  <c r="H5250" i="15" s="1"/>
  <c r="D5251" i="15"/>
  <c r="I5251" i="15" s="1"/>
  <c r="J5251" i="15" s="1"/>
  <c r="D5252" i="15"/>
  <c r="D5253" i="15"/>
  <c r="E5253" i="15" s="1"/>
  <c r="F5253" i="15" s="1"/>
  <c r="G5253" i="15" s="1"/>
  <c r="D5254" i="15"/>
  <c r="D5255" i="15"/>
  <c r="D5256" i="15"/>
  <c r="E5256" i="15" s="1"/>
  <c r="D5257" i="15"/>
  <c r="E5257" i="15" s="1"/>
  <c r="F5257" i="15" s="1"/>
  <c r="G5257" i="15" s="1"/>
  <c r="D5258" i="15"/>
  <c r="E5258" i="15" s="1"/>
  <c r="F5258" i="15" s="1"/>
  <c r="G5258" i="15" s="1"/>
  <c r="D5259" i="15"/>
  <c r="D5260" i="15"/>
  <c r="D5261" i="15"/>
  <c r="D5262" i="15"/>
  <c r="D5263" i="15"/>
  <c r="D5264" i="15"/>
  <c r="I5264" i="15" s="1"/>
  <c r="J5264" i="15" s="1"/>
  <c r="D5265" i="15"/>
  <c r="D5266" i="15"/>
  <c r="D5267" i="15"/>
  <c r="D5268" i="15"/>
  <c r="D5269" i="15"/>
  <c r="E5269" i="15" s="1"/>
  <c r="F5269" i="15" s="1"/>
  <c r="G5269" i="15" s="1"/>
  <c r="D5270" i="15"/>
  <c r="D5271" i="15"/>
  <c r="D5272" i="15"/>
  <c r="D5273" i="15"/>
  <c r="D5274" i="15"/>
  <c r="D5275" i="15"/>
  <c r="D5276" i="15"/>
  <c r="D5277" i="15"/>
  <c r="E5277" i="15" s="1"/>
  <c r="D5278" i="15"/>
  <c r="D5279" i="15"/>
  <c r="D5280" i="15"/>
  <c r="D5281" i="15"/>
  <c r="D5282" i="15"/>
  <c r="F5282" i="15" s="1"/>
  <c r="G5282" i="15" s="1"/>
  <c r="D5283" i="15"/>
  <c r="I5283" i="15" s="1"/>
  <c r="J5283" i="15" s="1"/>
  <c r="D5284" i="15"/>
  <c r="D5285" i="15"/>
  <c r="E5285" i="15" s="1"/>
  <c r="D5286" i="15"/>
  <c r="D5287" i="15"/>
  <c r="F5287" i="15" s="1"/>
  <c r="G5287" i="15" s="1"/>
  <c r="D5288" i="15"/>
  <c r="F5288" i="15" s="1"/>
  <c r="G5288" i="15" s="1"/>
  <c r="D5289" i="15"/>
  <c r="H5289" i="15" s="1"/>
  <c r="D5290" i="15"/>
  <c r="D5291" i="15"/>
  <c r="D5292" i="15"/>
  <c r="D5293" i="15"/>
  <c r="D5294" i="15"/>
  <c r="D5295" i="15"/>
  <c r="D5296" i="15"/>
  <c r="D5297" i="15"/>
  <c r="D5298" i="15"/>
  <c r="E5298" i="15" s="1"/>
  <c r="F5298" i="15" s="1"/>
  <c r="G5298" i="15" s="1"/>
  <c r="D5299" i="15"/>
  <c r="D5300" i="15"/>
  <c r="D5301" i="15"/>
  <c r="D5302" i="15"/>
  <c r="D5303" i="15"/>
  <c r="E5303" i="15" s="1"/>
  <c r="F5303" i="15" s="1"/>
  <c r="G5303" i="15" s="1"/>
  <c r="D5304" i="15"/>
  <c r="D5305" i="15"/>
  <c r="D5306" i="15"/>
  <c r="D5307" i="15"/>
  <c r="D5308" i="15"/>
  <c r="D5309" i="15"/>
  <c r="D5310" i="15"/>
  <c r="D5311" i="15"/>
  <c r="D5312" i="15"/>
  <c r="D5313" i="15"/>
  <c r="E5313" i="15" s="1"/>
  <c r="F5313" i="15" s="1"/>
  <c r="G5313" i="15" s="1"/>
  <c r="D5314" i="15"/>
  <c r="D5315" i="15"/>
  <c r="D5316" i="15"/>
  <c r="D5317" i="15"/>
  <c r="D5318" i="15"/>
  <c r="D5319" i="15"/>
  <c r="D5320" i="15"/>
  <c r="D5321" i="15"/>
  <c r="D5322" i="15"/>
  <c r="D5323" i="15"/>
  <c r="D5324" i="15"/>
  <c r="D5325" i="15"/>
  <c r="D5326" i="15"/>
  <c r="D5327" i="15"/>
  <c r="H5327" i="15" s="1"/>
  <c r="D5328" i="15"/>
  <c r="D5329" i="15"/>
  <c r="D5330" i="15"/>
  <c r="D5331" i="15"/>
  <c r="E5331" i="15" s="1"/>
  <c r="D5332" i="15"/>
  <c r="D5333" i="15"/>
  <c r="I5333" i="15" s="1"/>
  <c r="J5333" i="15" s="1"/>
  <c r="D5334" i="15"/>
  <c r="D5335" i="15"/>
  <c r="E5335" i="15" s="1"/>
  <c r="F5335" i="15" s="1"/>
  <c r="G5335" i="15" s="1"/>
  <c r="D5336" i="15"/>
  <c r="D5337" i="15"/>
  <c r="D5338" i="15"/>
  <c r="D5339" i="15"/>
  <c r="D5340" i="15"/>
  <c r="D5341" i="15"/>
  <c r="E5341" i="15" s="1"/>
  <c r="F5341" i="15" s="1"/>
  <c r="G5341" i="15" s="1"/>
  <c r="D5342" i="15"/>
  <c r="D5343" i="15"/>
  <c r="D5344" i="15"/>
  <c r="D5345" i="15"/>
  <c r="D5346" i="15"/>
  <c r="D5347" i="15"/>
  <c r="D5348" i="15"/>
  <c r="E5348" i="15" s="1"/>
  <c r="F5348" i="15" s="1"/>
  <c r="G5348" i="15" s="1"/>
  <c r="D5349" i="15"/>
  <c r="D5350" i="15"/>
  <c r="D5351" i="15"/>
  <c r="D5352" i="15"/>
  <c r="D5353" i="15"/>
  <c r="D5354" i="15"/>
  <c r="E5354" i="15" s="1"/>
  <c r="F5354" i="15" s="1"/>
  <c r="G5354" i="15" s="1"/>
  <c r="D5355" i="15"/>
  <c r="D5356" i="15"/>
  <c r="D5357" i="15"/>
  <c r="D5358" i="15"/>
  <c r="D5359" i="15"/>
  <c r="E5359" i="15" s="1"/>
  <c r="D5360" i="15"/>
  <c r="I5360" i="15" s="1"/>
  <c r="J5360" i="15" s="1"/>
  <c r="D5361" i="15"/>
  <c r="E5361" i="15" s="1"/>
  <c r="F5361" i="15" s="1"/>
  <c r="G5361" i="15" s="1"/>
  <c r="D5362" i="15"/>
  <c r="E5362" i="15" s="1"/>
  <c r="D5363" i="15"/>
  <c r="H5363" i="15" s="1"/>
  <c r="D5364" i="15"/>
  <c r="I5364" i="15" s="1"/>
  <c r="J5364" i="15" s="1"/>
  <c r="D5365" i="15"/>
  <c r="D5366" i="15"/>
  <c r="E5366" i="15" s="1"/>
  <c r="D5367" i="15"/>
  <c r="D5368" i="15"/>
  <c r="D5369" i="15"/>
  <c r="D5370" i="15"/>
  <c r="D5371" i="15"/>
  <c r="D5372" i="15"/>
  <c r="D5373" i="15"/>
  <c r="D5374" i="15"/>
  <c r="D5375" i="15"/>
  <c r="D5376" i="15"/>
  <c r="D5377" i="15"/>
  <c r="E5377" i="15" s="1"/>
  <c r="D5378" i="15"/>
  <c r="D5379" i="15"/>
  <c r="D5380" i="15"/>
  <c r="D5381" i="15"/>
  <c r="D5382" i="15"/>
  <c r="D5383" i="15"/>
  <c r="D5384" i="15"/>
  <c r="D5385" i="15"/>
  <c r="D5386" i="15"/>
  <c r="D5387" i="15"/>
  <c r="D5388" i="15"/>
  <c r="E5388" i="15" s="1"/>
  <c r="D5389" i="15"/>
  <c r="D5390" i="15"/>
  <c r="D5391" i="15"/>
  <c r="D5392" i="15"/>
  <c r="D5393" i="15"/>
  <c r="D5394" i="15"/>
  <c r="D5395" i="15"/>
  <c r="D5396" i="15"/>
  <c r="E5396" i="15" s="1"/>
  <c r="D5397" i="15"/>
  <c r="I5397" i="15" s="1"/>
  <c r="J5397" i="15" s="1"/>
  <c r="D5398" i="15"/>
  <c r="D5399" i="15"/>
  <c r="D5400" i="15"/>
  <c r="D5401" i="15"/>
  <c r="D5402" i="15"/>
  <c r="D5403" i="15"/>
  <c r="E5403" i="15" s="1"/>
  <c r="F5403" i="15" s="1"/>
  <c r="G5403" i="15" s="1"/>
  <c r="D5404" i="15"/>
  <c r="D5405" i="15"/>
  <c r="E5405" i="15" s="1"/>
  <c r="F5405" i="15" s="1"/>
  <c r="G5405" i="15" s="1"/>
  <c r="D5406" i="15"/>
  <c r="D5407" i="15"/>
  <c r="D5408" i="15"/>
  <c r="D5409" i="15"/>
  <c r="D5410" i="15"/>
  <c r="D5411" i="15"/>
  <c r="D5412" i="15"/>
  <c r="D5413" i="15"/>
  <c r="D5414" i="15"/>
  <c r="D5415" i="15"/>
  <c r="D5416" i="15"/>
  <c r="D5417" i="15"/>
  <c r="D5418" i="15"/>
  <c r="D5419" i="15"/>
  <c r="D5420" i="15"/>
  <c r="D5421" i="15"/>
  <c r="D5422" i="15"/>
  <c r="D5423" i="15"/>
  <c r="D5424" i="15"/>
  <c r="D5425" i="15"/>
  <c r="D5426" i="15"/>
  <c r="D5427" i="15"/>
  <c r="D5428" i="15"/>
  <c r="D5429" i="15"/>
  <c r="D5430" i="15"/>
  <c r="E5430" i="15" s="1"/>
  <c r="D5431" i="15"/>
  <c r="D5432" i="15"/>
  <c r="D5433" i="15"/>
  <c r="E5433" i="15" s="1"/>
  <c r="D5434" i="15"/>
  <c r="D5435" i="15"/>
  <c r="I5435" i="15" s="1"/>
  <c r="J5435" i="15" s="1"/>
  <c r="D5436" i="15"/>
  <c r="F5436" i="15" s="1"/>
  <c r="G5436" i="15" s="1"/>
  <c r="D5437" i="15"/>
  <c r="E5437" i="15" s="1"/>
  <c r="D5438" i="15"/>
  <c r="F5438" i="15" s="1"/>
  <c r="G5438" i="15" s="1"/>
  <c r="D5439" i="15"/>
  <c r="I5439" i="15" s="1"/>
  <c r="J5439" i="15" s="1"/>
  <c r="D5440" i="15"/>
  <c r="D5441" i="15"/>
  <c r="H5441" i="15" s="1"/>
  <c r="D5442" i="15"/>
  <c r="D5443" i="15"/>
  <c r="F5443" i="15" s="1"/>
  <c r="G5443" i="15" s="1"/>
  <c r="D5444" i="15"/>
  <c r="F5444" i="15" s="1"/>
  <c r="G5444" i="15" s="1"/>
  <c r="D5445" i="15"/>
  <c r="F5445" i="15" s="1"/>
  <c r="G5445" i="15" s="1"/>
  <c r="D5446" i="15"/>
  <c r="H5446" i="15" s="1"/>
  <c r="D5447" i="15"/>
  <c r="I5447" i="15" s="1"/>
  <c r="J5447" i="15" s="1"/>
  <c r="D5448" i="15"/>
  <c r="I5448" i="15" s="1"/>
  <c r="J5448" i="15" s="1"/>
  <c r="D5449" i="15"/>
  <c r="I5449" i="15" s="1"/>
  <c r="J5449" i="15" s="1"/>
  <c r="D5450" i="15"/>
  <c r="I5450" i="15" s="1"/>
  <c r="J5450" i="15" s="1"/>
  <c r="D5451" i="15"/>
  <c r="H5451" i="15" s="1"/>
  <c r="D5452" i="15"/>
  <c r="H5452" i="15" s="1"/>
  <c r="D5453" i="15"/>
  <c r="H5453" i="15" s="1"/>
  <c r="D5454" i="15"/>
  <c r="E5454" i="15" s="1"/>
  <c r="D5455" i="15"/>
  <c r="H5455" i="15" s="1"/>
  <c r="D5456" i="15"/>
  <c r="I5456" i="15" s="1"/>
  <c r="J5456" i="15" s="1"/>
  <c r="D5457" i="15"/>
  <c r="E5457" i="15" s="1"/>
  <c r="F5457" i="15" s="1"/>
  <c r="G5457" i="15" s="1"/>
  <c r="D5458" i="15"/>
  <c r="D5459" i="15"/>
  <c r="D5460" i="15"/>
  <c r="D5461" i="15"/>
  <c r="D5462" i="15"/>
  <c r="D5463" i="15"/>
  <c r="D5464" i="15"/>
  <c r="D5465" i="15"/>
  <c r="E5465" i="15" s="1"/>
  <c r="F5465" i="15" s="1"/>
  <c r="G5465" i="15" s="1"/>
  <c r="D5466" i="15"/>
  <c r="D5467" i="15"/>
  <c r="D5468" i="15"/>
  <c r="D5469" i="15"/>
  <c r="E5469" i="15" s="1"/>
  <c r="D5470" i="15"/>
  <c r="D5471" i="15"/>
  <c r="D5472" i="15"/>
  <c r="D5473" i="15"/>
  <c r="D5474" i="15"/>
  <c r="D5475" i="15"/>
  <c r="D5476" i="15"/>
  <c r="D5477" i="15"/>
  <c r="D5478" i="15"/>
  <c r="D5479" i="15"/>
  <c r="D5480" i="15"/>
  <c r="D5481" i="15"/>
  <c r="E5481" i="15" s="1"/>
  <c r="D5482" i="15"/>
  <c r="D5483" i="15"/>
  <c r="D5484" i="15"/>
  <c r="D5485" i="15"/>
  <c r="D5486" i="15"/>
  <c r="D5487" i="15"/>
  <c r="D5" i="15"/>
  <c r="H5" i="15" s="1"/>
  <c r="H29" i="15"/>
  <c r="C6" i="11"/>
  <c r="C3" i="11"/>
  <c r="C4" i="11"/>
  <c r="C5" i="11"/>
  <c r="C2" i="11"/>
  <c r="L1" i="6"/>
  <c r="L2" i="6"/>
  <c r="L10" i="6"/>
  <c r="L11" i="6"/>
  <c r="I1" i="6"/>
  <c r="I2" i="6"/>
  <c r="I3" i="6"/>
  <c r="I4" i="6"/>
  <c r="I5" i="6"/>
  <c r="I6" i="6"/>
  <c r="I7" i="6"/>
  <c r="I8" i="6"/>
  <c r="I9" i="6"/>
  <c r="I10" i="6"/>
  <c r="I11" i="6"/>
  <c r="L18" i="6"/>
  <c r="L17" i="6"/>
  <c r="L16" i="6"/>
  <c r="L15" i="6"/>
  <c r="L14" i="6"/>
  <c r="L13" i="6"/>
  <c r="L12" i="6"/>
  <c r="L9" i="6"/>
  <c r="L8" i="6"/>
  <c r="L7" i="6"/>
  <c r="L6" i="6"/>
  <c r="L5" i="6"/>
  <c r="L4" i="6"/>
  <c r="L3" i="6"/>
  <c r="P1436" i="14"/>
  <c r="U1510" i="14"/>
  <c r="U1715" i="14"/>
  <c r="U2059" i="14"/>
  <c r="U1499" i="14"/>
  <c r="I915" i="14"/>
  <c r="U1697" i="14"/>
  <c r="U2123" i="14"/>
  <c r="U2116" i="14"/>
  <c r="U2047" i="14"/>
  <c r="U2022" i="14"/>
  <c r="U2221" i="14"/>
  <c r="U2048" i="14"/>
  <c r="U2025" i="14"/>
  <c r="U1498" i="14"/>
  <c r="U1704" i="14"/>
  <c r="U1703" i="14"/>
  <c r="U2126" i="14"/>
  <c r="U2044" i="14"/>
  <c r="U2018" i="14"/>
  <c r="U2040" i="14"/>
  <c r="U2223" i="14"/>
  <c r="U2127" i="14"/>
  <c r="U2065" i="14"/>
  <c r="U2051" i="14"/>
  <c r="U2033" i="14"/>
  <c r="U2249" i="14"/>
  <c r="U2227" i="14"/>
  <c r="U1619" i="14"/>
  <c r="U983" i="14"/>
  <c r="U1800" i="14"/>
  <c r="U1913" i="14"/>
  <c r="U1782" i="14"/>
  <c r="U1826" i="14"/>
  <c r="U1620" i="14"/>
  <c r="U982" i="14"/>
  <c r="S515" i="14"/>
  <c r="R515" i="14" s="1"/>
  <c r="S708" i="14"/>
  <c r="R708" i="14" s="1"/>
  <c r="I509" i="14"/>
  <c r="I1791" i="14"/>
  <c r="S1791" i="14"/>
  <c r="R1791" i="14" s="1"/>
  <c r="U1791" i="14" s="1"/>
  <c r="I1792" i="14"/>
  <c r="I516" i="14"/>
  <c r="S1990" i="14"/>
  <c r="R1990" i="14" s="1"/>
  <c r="S508" i="14"/>
  <c r="R508" i="14" s="1"/>
  <c r="S1988" i="14"/>
  <c r="R1988" i="14" s="1"/>
  <c r="E46" i="28" l="1"/>
  <c r="E29" i="28"/>
  <c r="E25" i="28"/>
  <c r="E9" i="28"/>
  <c r="E28" i="28"/>
  <c r="E57" i="28"/>
  <c r="E55" i="28"/>
  <c r="E49" i="28"/>
  <c r="E34" i="28"/>
  <c r="E8" i="28"/>
  <c r="E56" i="28"/>
  <c r="E54" i="28"/>
  <c r="E48" i="28"/>
  <c r="E40" i="28"/>
  <c r="E30" i="28"/>
  <c r="E16" i="28"/>
  <c r="E5" i="28"/>
  <c r="E3" i="28"/>
  <c r="E51" i="28"/>
  <c r="E43" i="28"/>
  <c r="E37" i="28"/>
  <c r="E33" i="28"/>
  <c r="E27" i="28"/>
  <c r="E24" i="28"/>
  <c r="E23" i="28"/>
  <c r="E21" i="28"/>
  <c r="E19" i="28"/>
  <c r="E15" i="28"/>
  <c r="E13" i="28"/>
  <c r="E11" i="28"/>
  <c r="E7" i="28"/>
  <c r="E2" i="28"/>
  <c r="E50" i="28"/>
  <c r="E47" i="28"/>
  <c r="E45" i="28"/>
  <c r="E42" i="28"/>
  <c r="E36" i="28"/>
  <c r="E32" i="28"/>
  <c r="E26" i="28"/>
  <c r="E22" i="28"/>
  <c r="E20" i="28"/>
  <c r="E18" i="28"/>
  <c r="E14" i="28"/>
  <c r="E12" i="28"/>
  <c r="E6" i="28"/>
  <c r="E4" i="28"/>
  <c r="E41" i="28"/>
  <c r="E17" i="28"/>
  <c r="S705" i="14"/>
  <c r="R705" i="14" s="1"/>
  <c r="S87" i="14"/>
  <c r="R87" i="14" s="1"/>
  <c r="S93" i="14"/>
  <c r="R93" i="14" s="1"/>
  <c r="I563" i="14"/>
  <c r="I942" i="14"/>
  <c r="I938" i="14"/>
  <c r="I101" i="14"/>
  <c r="S42" i="14"/>
  <c r="R42" i="14" s="1"/>
  <c r="S666" i="14"/>
  <c r="R666" i="14" s="1"/>
  <c r="S697" i="14"/>
  <c r="R697" i="14" s="1"/>
  <c r="I3" i="14"/>
  <c r="S44" i="14"/>
  <c r="R44" i="14" s="1"/>
  <c r="S1928" i="14"/>
  <c r="R1928" i="14" s="1"/>
  <c r="S89" i="14"/>
  <c r="R89" i="14" s="1"/>
  <c r="I103" i="14"/>
  <c r="I468" i="14"/>
  <c r="I1818" i="14"/>
  <c r="S2276" i="14"/>
  <c r="R2276" i="14" s="1"/>
  <c r="S690" i="14"/>
  <c r="R690" i="14" s="1"/>
  <c r="S653" i="14"/>
  <c r="R653" i="14" s="1"/>
  <c r="I642" i="14"/>
  <c r="S655" i="14"/>
  <c r="R655" i="14" s="1"/>
  <c r="S656" i="14"/>
  <c r="R656" i="14" s="1"/>
  <c r="I95" i="14"/>
  <c r="I141" i="14"/>
  <c r="I943" i="14"/>
  <c r="S562" i="14"/>
  <c r="R562" i="14" s="1"/>
  <c r="I939" i="14"/>
  <c r="I5" i="14"/>
  <c r="I941" i="14"/>
  <c r="I481" i="14"/>
  <c r="S91" i="14"/>
  <c r="R91" i="14" s="1"/>
  <c r="S84" i="14"/>
  <c r="R84" i="14" s="1"/>
  <c r="I643" i="14"/>
  <c r="I706" i="14"/>
  <c r="I1163" i="14"/>
  <c r="H5201" i="15"/>
  <c r="I5201" i="15" s="1"/>
  <c r="J5201" i="15" s="1"/>
  <c r="I140" i="14"/>
  <c r="S654" i="14"/>
  <c r="R654" i="14" s="1"/>
  <c r="S667" i="14"/>
  <c r="R667" i="14" s="1"/>
  <c r="I2224" i="14"/>
  <c r="S171" i="14"/>
  <c r="R171" i="14" s="1"/>
  <c r="S462" i="14"/>
  <c r="R462" i="14" s="1"/>
  <c r="S375" i="14"/>
  <c r="R375" i="14" s="1"/>
  <c r="H5427" i="15"/>
  <c r="I5427" i="15" s="1"/>
  <c r="J5427" i="15" s="1"/>
  <c r="H5187" i="15"/>
  <c r="I5187" i="15" s="1"/>
  <c r="J5187" i="15" s="1"/>
  <c r="S983" i="14"/>
  <c r="R983" i="14" s="1"/>
  <c r="I212" i="14"/>
  <c r="I24" i="14"/>
  <c r="I453" i="14"/>
  <c r="I21" i="14"/>
  <c r="S569" i="14"/>
  <c r="R569" i="14" s="1"/>
  <c r="I14" i="14"/>
  <c r="H5484" i="15"/>
  <c r="I5484" i="15" s="1"/>
  <c r="J5484" i="15" s="1"/>
  <c r="H5472" i="15"/>
  <c r="I5472" i="15" s="1"/>
  <c r="J5472" i="15" s="1"/>
  <c r="H5148" i="15"/>
  <c r="H1176" i="15"/>
  <c r="I1176" i="15" s="1"/>
  <c r="J1176" i="15" s="1"/>
  <c r="H600" i="15"/>
  <c r="I600" i="15" s="1"/>
  <c r="J600" i="15" s="1"/>
  <c r="H468" i="15"/>
  <c r="I468" i="15" s="1"/>
  <c r="J468" i="15" s="1"/>
  <c r="S748" i="14"/>
  <c r="R748" i="14" s="1"/>
  <c r="I1609" i="14"/>
  <c r="S669" i="14"/>
  <c r="R669" i="14" s="1"/>
  <c r="S929" i="14"/>
  <c r="R929" i="14" s="1"/>
  <c r="S20" i="14"/>
  <c r="R20" i="14" s="1"/>
  <c r="S447" i="14"/>
  <c r="R447" i="14" s="1"/>
  <c r="H828" i="15"/>
  <c r="I828" i="15" s="1"/>
  <c r="J828" i="15" s="1"/>
  <c r="I17" i="14"/>
  <c r="S511" i="14"/>
  <c r="R511" i="14" s="1"/>
  <c r="S366" i="14"/>
  <c r="R366" i="14" s="1"/>
  <c r="I1900" i="14"/>
  <c r="H1047" i="15"/>
  <c r="I1047" i="15" s="1"/>
  <c r="J1047" i="15" s="1"/>
  <c r="H819" i="15"/>
  <c r="I819" i="15" s="1"/>
  <c r="J819" i="15" s="1"/>
  <c r="I2026" i="14"/>
  <c r="H5124" i="15"/>
  <c r="I5124" i="15" s="1"/>
  <c r="J5124" i="15" s="1"/>
  <c r="S760" i="14"/>
  <c r="R760" i="14" s="1"/>
  <c r="H5192" i="15"/>
  <c r="I5192" i="15" s="1"/>
  <c r="J5192" i="15" s="1"/>
  <c r="H1268" i="15"/>
  <c r="I1268" i="15" s="1"/>
  <c r="J1268" i="15" s="1"/>
  <c r="I27" i="14"/>
  <c r="S349" i="14"/>
  <c r="R349" i="14" s="1"/>
  <c r="I2094" i="14"/>
  <c r="I784" i="14"/>
  <c r="I78" i="14"/>
  <c r="H938" i="15"/>
  <c r="I938" i="15" s="1"/>
  <c r="J938" i="15" s="1"/>
  <c r="S1198" i="14"/>
  <c r="R1198" i="14" s="1"/>
  <c r="S1555" i="14"/>
  <c r="R1555" i="14" s="1"/>
  <c r="D281" i="13"/>
  <c r="D282" i="13"/>
  <c r="D279" i="13"/>
  <c r="D280" i="13"/>
  <c r="D276" i="13"/>
  <c r="D277" i="13"/>
  <c r="D278" i="13"/>
  <c r="D2" i="13"/>
  <c r="S858" i="14"/>
  <c r="R858" i="14" s="1"/>
  <c r="S1016" i="14"/>
  <c r="R1016" i="14" s="1"/>
  <c r="S475" i="14"/>
  <c r="R475" i="14" s="1"/>
  <c r="I1598" i="14"/>
  <c r="S227" i="14"/>
  <c r="R227" i="14" s="1"/>
  <c r="H5006" i="15"/>
  <c r="I5006" i="15" s="1"/>
  <c r="J5006" i="15" s="1"/>
  <c r="I1044" i="14"/>
  <c r="S66" i="14"/>
  <c r="R66" i="14" s="1"/>
  <c r="I930" i="14"/>
  <c r="S277" i="14"/>
  <c r="R277" i="14" s="1"/>
  <c r="H1067" i="15"/>
  <c r="I1067" i="15" s="1"/>
  <c r="J1067" i="15" s="1"/>
  <c r="H563" i="15"/>
  <c r="I563" i="15" s="1"/>
  <c r="J563" i="15" s="1"/>
  <c r="I2039" i="14"/>
  <c r="S308" i="14"/>
  <c r="R308" i="14" s="1"/>
  <c r="I1701" i="14"/>
  <c r="S1042" i="14"/>
  <c r="R1042" i="14" s="1"/>
  <c r="I1585" i="14"/>
  <c r="I1478" i="14"/>
  <c r="H5001" i="15"/>
  <c r="I5001" i="15" s="1"/>
  <c r="J5001" i="15" s="1"/>
  <c r="I537" i="14"/>
  <c r="S664" i="14"/>
  <c r="R664" i="14" s="1"/>
  <c r="S102" i="14"/>
  <c r="R102" i="14" s="1"/>
  <c r="S891" i="14"/>
  <c r="R891" i="14" s="1"/>
  <c r="I835" i="14"/>
  <c r="H5144" i="15"/>
  <c r="I5144" i="15" s="1"/>
  <c r="J5144" i="15" s="1"/>
  <c r="S843" i="14"/>
  <c r="R843" i="14" s="1"/>
  <c r="I984" i="14"/>
  <c r="H5347" i="15"/>
  <c r="I5347" i="15" s="1"/>
  <c r="J5347" i="15" s="1"/>
  <c r="I1817" i="14"/>
  <c r="I22" i="14"/>
  <c r="S1782" i="14"/>
  <c r="R1782" i="14" s="1"/>
  <c r="I16" i="14"/>
  <c r="I1310" i="14"/>
  <c r="I287" i="14"/>
  <c r="S615" i="14"/>
  <c r="R615" i="14" s="1"/>
  <c r="I489" i="14"/>
  <c r="I40" i="14"/>
  <c r="I422" i="14"/>
  <c r="I1482" i="14"/>
  <c r="I1067" i="14"/>
  <c r="H4878" i="15"/>
  <c r="I4878" i="15" s="1"/>
  <c r="J4878" i="15" s="1"/>
  <c r="S1857" i="14"/>
  <c r="R1857" i="14" s="1"/>
  <c r="S99" i="14"/>
  <c r="R99" i="14" s="1"/>
  <c r="I724" i="14"/>
  <c r="I847" i="14"/>
  <c r="S736" i="14"/>
  <c r="R736" i="14" s="1"/>
  <c r="S811" i="14"/>
  <c r="R811" i="14" s="1"/>
  <c r="I1511" i="14"/>
  <c r="S903" i="14"/>
  <c r="R903" i="14" s="1"/>
  <c r="S4" i="14"/>
  <c r="R4" i="14" s="1"/>
  <c r="S2" i="14"/>
  <c r="R2" i="14" s="1"/>
  <c r="I574" i="14"/>
  <c r="I940" i="14"/>
  <c r="S665" i="14"/>
  <c r="R665" i="14" s="1"/>
  <c r="I934" i="14"/>
  <c r="H5325" i="15"/>
  <c r="I5325" i="15" s="1"/>
  <c r="J5325" i="15" s="1"/>
  <c r="H4953" i="15"/>
  <c r="I4953" i="15" s="1"/>
  <c r="J4953" i="15" s="1"/>
  <c r="H1029" i="15"/>
  <c r="I1029" i="15" s="1"/>
  <c r="J1029" i="15" s="1"/>
  <c r="H5034" i="15"/>
  <c r="I5034" i="15" s="1"/>
  <c r="J5034" i="15" s="1"/>
  <c r="I630" i="14"/>
  <c r="I1929" i="14"/>
  <c r="I469" i="14"/>
  <c r="I634" i="14"/>
  <c r="S1936" i="14"/>
  <c r="R1936" i="14" s="1"/>
  <c r="S698" i="14"/>
  <c r="R698" i="14" s="1"/>
  <c r="S94" i="14"/>
  <c r="R94" i="14" s="1"/>
  <c r="I421" i="14"/>
  <c r="S2287" i="14"/>
  <c r="R2287" i="14" s="1"/>
  <c r="S807" i="14"/>
  <c r="R807" i="14" s="1"/>
  <c r="I1321" i="14"/>
  <c r="I1965" i="14"/>
  <c r="H1276" i="15"/>
  <c r="I1276" i="15" s="1"/>
  <c r="J1276" i="15" s="1"/>
  <c r="H5418" i="15"/>
  <c r="I5418" i="15" s="1"/>
  <c r="J5418" i="15" s="1"/>
  <c r="I517" i="14"/>
  <c r="I1901" i="14"/>
  <c r="I15" i="14"/>
  <c r="I662" i="14"/>
  <c r="I33" i="14"/>
  <c r="S463" i="14"/>
  <c r="R463" i="14" s="1"/>
  <c r="I1584" i="14"/>
  <c r="I1045" i="14"/>
  <c r="S348" i="14"/>
  <c r="R348" i="14" s="1"/>
  <c r="S2223" i="14"/>
  <c r="R2223" i="14" s="1"/>
  <c r="U139" i="14" s="1"/>
  <c r="S1393" i="14"/>
  <c r="R1393" i="14" s="1"/>
  <c r="S691" i="14"/>
  <c r="R691" i="14" s="1"/>
  <c r="I45" i="14"/>
  <c r="I39" i="14"/>
  <c r="I31" i="14"/>
  <c r="S81" i="14"/>
  <c r="R81" i="14" s="1"/>
  <c r="I510" i="14"/>
  <c r="I780" i="14"/>
  <c r="S883" i="14"/>
  <c r="R883" i="14" s="1"/>
  <c r="I1590" i="14"/>
  <c r="I799" i="14"/>
  <c r="S717" i="14"/>
  <c r="R717" i="14" s="1"/>
  <c r="I1504" i="14"/>
  <c r="I23" i="14"/>
  <c r="I522" i="14"/>
  <c r="S871" i="14"/>
  <c r="R871" i="14" s="1"/>
  <c r="I1298" i="14"/>
  <c r="I206" i="14"/>
  <c r="S1448" i="14"/>
  <c r="R1448" i="14" s="1"/>
  <c r="I1643" i="14"/>
  <c r="I674" i="14"/>
  <c r="S1340" i="14"/>
  <c r="R1340" i="14" s="1"/>
  <c r="I1137" i="14"/>
  <c r="I1093" i="14"/>
  <c r="S1503" i="14"/>
  <c r="R1503" i="14" s="1"/>
  <c r="I1210" i="14"/>
  <c r="S958" i="14"/>
  <c r="R958" i="14" s="1"/>
  <c r="I1379" i="14"/>
  <c r="S949" i="14"/>
  <c r="R949" i="14" s="1"/>
  <c r="S2047" i="14"/>
  <c r="R2047" i="14" s="1"/>
  <c r="I1184" i="14"/>
  <c r="I1529" i="14"/>
  <c r="I1741" i="14"/>
  <c r="I1586" i="14"/>
  <c r="I1805" i="14"/>
  <c r="I1841" i="14"/>
  <c r="S1663" i="14"/>
  <c r="R1663" i="14" s="1"/>
  <c r="I1282" i="14"/>
  <c r="I490" i="14"/>
  <c r="I1317" i="14"/>
  <c r="S1329" i="14"/>
  <c r="R1329" i="14" s="1"/>
  <c r="S1985" i="14"/>
  <c r="R1985" i="14" s="1"/>
  <c r="S1367" i="14"/>
  <c r="R1367" i="14" s="1"/>
  <c r="I2124" i="14"/>
  <c r="I2210" i="14"/>
  <c r="S2198" i="14"/>
  <c r="R2198" i="14" s="1"/>
  <c r="U114" i="14" s="1"/>
  <c r="S1853" i="14"/>
  <c r="R1853" i="14" s="1"/>
  <c r="S676" i="14"/>
  <c r="R676" i="14" s="1"/>
  <c r="I1194" i="14"/>
  <c r="I1175" i="14"/>
  <c r="S1567" i="14"/>
  <c r="R1567" i="14" s="1"/>
  <c r="I1885" i="14"/>
  <c r="I25" i="14"/>
  <c r="S1462" i="14"/>
  <c r="R1462" i="14" s="1"/>
  <c r="S1353" i="14"/>
  <c r="R1353" i="14" s="1"/>
  <c r="I1650" i="14"/>
  <c r="S2070" i="14"/>
  <c r="R2070" i="14" s="1"/>
  <c r="I2238" i="14"/>
  <c r="I1117" i="14"/>
  <c r="I549" i="14"/>
  <c r="S1234" i="14"/>
  <c r="R1234" i="14" s="1"/>
  <c r="I386" i="14"/>
  <c r="S324" i="14"/>
  <c r="R324" i="14" s="1"/>
  <c r="I1539" i="14"/>
  <c r="S1765" i="14"/>
  <c r="R1765" i="14" s="1"/>
  <c r="I1803" i="14"/>
  <c r="S919" i="14"/>
  <c r="R919" i="14" s="1"/>
  <c r="I1028" i="14"/>
  <c r="S1865" i="14"/>
  <c r="R1865" i="14" s="1"/>
  <c r="S448" i="14"/>
  <c r="R448" i="14" s="1"/>
  <c r="I1581" i="14"/>
  <c r="S1789" i="14"/>
  <c r="R1789" i="14" s="1"/>
  <c r="S368" i="14"/>
  <c r="R368" i="14" s="1"/>
  <c r="S972" i="14"/>
  <c r="R972" i="14" s="1"/>
  <c r="I756" i="14"/>
  <c r="I1105" i="14"/>
  <c r="S1401" i="14"/>
  <c r="R1401" i="14" s="1"/>
  <c r="I992" i="14"/>
  <c r="I657" i="14"/>
  <c r="I1959" i="14"/>
  <c r="I1827" i="14"/>
  <c r="I1258" i="14"/>
  <c r="I367" i="14"/>
  <c r="I272" i="14"/>
  <c r="S369" i="14"/>
  <c r="R369" i="14" s="1"/>
  <c r="H5241" i="15"/>
  <c r="I5241" i="15" s="1"/>
  <c r="J5241" i="15" s="1"/>
  <c r="H4941" i="15"/>
  <c r="I4941" i="15" s="1"/>
  <c r="J4941" i="15" s="1"/>
  <c r="H717" i="15"/>
  <c r="I717" i="15" s="1"/>
  <c r="J717" i="15" s="1"/>
  <c r="I752" i="14"/>
  <c r="H5145" i="15"/>
  <c r="I5145" i="15" s="1"/>
  <c r="J5145" i="15" s="1"/>
  <c r="H1425" i="15"/>
  <c r="I1425" i="15" s="1"/>
  <c r="J1425" i="15" s="1"/>
  <c r="H1185" i="15"/>
  <c r="I1185" i="15" s="1"/>
  <c r="J1185" i="15" s="1"/>
  <c r="I631" i="14"/>
  <c r="I43" i="14"/>
  <c r="I202" i="14"/>
  <c r="S561" i="14"/>
  <c r="R561" i="14" s="1"/>
  <c r="S1294" i="14"/>
  <c r="R1294" i="14" s="1"/>
  <c r="I1306" i="14"/>
  <c r="I427" i="14"/>
  <c r="I2102" i="14"/>
  <c r="I831" i="14"/>
  <c r="I1993" i="14"/>
  <c r="H5420" i="15"/>
  <c r="I5420" i="15" s="1"/>
  <c r="J5420" i="15" s="1"/>
  <c r="H5336" i="15"/>
  <c r="I5336" i="15" s="1"/>
  <c r="J5336" i="15" s="1"/>
  <c r="H5048" i="15"/>
  <c r="H4952" i="15"/>
  <c r="I4952" i="15" s="1"/>
  <c r="J4952" i="15" s="1"/>
  <c r="S728" i="14"/>
  <c r="R728" i="14" s="1"/>
  <c r="I2222" i="14"/>
  <c r="H5320" i="15"/>
  <c r="I5320" i="15" s="1"/>
  <c r="J5320" i="15" s="1"/>
  <c r="H4840" i="15"/>
  <c r="I4840" i="15" s="1"/>
  <c r="J4840" i="15" s="1"/>
  <c r="H76" i="15"/>
  <c r="I76" i="15" s="1"/>
  <c r="J76" i="15" s="1"/>
  <c r="I1698" i="14"/>
  <c r="S71" i="14"/>
  <c r="R71" i="14" s="1"/>
  <c r="H603" i="15"/>
  <c r="I603" i="15" s="1"/>
  <c r="J603" i="15" s="1"/>
  <c r="I458" i="14"/>
  <c r="S224" i="14"/>
  <c r="R224" i="14" s="1"/>
  <c r="S1494" i="14"/>
  <c r="R1494" i="14" s="1"/>
  <c r="I635" i="14"/>
  <c r="I709" i="14"/>
  <c r="H5374" i="15"/>
  <c r="I5374" i="15" s="1"/>
  <c r="J5374" i="15" s="1"/>
  <c r="I423" i="14"/>
  <c r="S933" i="14"/>
  <c r="R933" i="14" s="1"/>
  <c r="S225" i="14"/>
  <c r="R225" i="14" s="1"/>
  <c r="I1192" i="14"/>
  <c r="I1488" i="14"/>
  <c r="I1757" i="14"/>
  <c r="S2130" i="14"/>
  <c r="R2130" i="14" s="1"/>
  <c r="I2162" i="14"/>
  <c r="S1645" i="14"/>
  <c r="R1645" i="14" s="1"/>
  <c r="I1944" i="14"/>
  <c r="I1147" i="14"/>
  <c r="S803" i="14"/>
  <c r="R803" i="14" s="1"/>
  <c r="I1728" i="14"/>
  <c r="I32" i="14"/>
  <c r="I1951" i="14"/>
  <c r="S461" i="14"/>
  <c r="R461" i="14" s="1"/>
  <c r="I2113" i="14"/>
  <c r="S768" i="14"/>
  <c r="R768" i="14" s="1"/>
  <c r="I1333" i="14"/>
  <c r="S1421" i="14"/>
  <c r="R1421" i="14" s="1"/>
  <c r="I1468" i="14"/>
  <c r="I1729" i="14"/>
  <c r="I1000" i="14"/>
  <c r="I1055" i="14"/>
  <c r="S1675" i="14"/>
  <c r="R1675" i="14" s="1"/>
  <c r="F420" i="15"/>
  <c r="G420" i="15" s="1"/>
  <c r="H5382" i="15"/>
  <c r="I5382" i="15" s="1"/>
  <c r="J5382" i="15" s="1"/>
  <c r="I764" i="14"/>
  <c r="S2281" i="14"/>
  <c r="R2281" i="14" s="1"/>
  <c r="S839" i="14"/>
  <c r="R839" i="14" s="1"/>
  <c r="S776" i="14"/>
  <c r="R776" i="14" s="1"/>
  <c r="I1506" i="14"/>
  <c r="I593" i="14"/>
  <c r="I1845" i="14"/>
  <c r="I1914" i="14"/>
  <c r="I2031" i="14"/>
  <c r="I1875" i="14"/>
  <c r="H976" i="15"/>
  <c r="I976" i="15" s="1"/>
  <c r="J976" i="15" s="1"/>
  <c r="S827" i="14"/>
  <c r="R827" i="14" s="1"/>
  <c r="S862" i="14"/>
  <c r="R862" i="14" s="1"/>
  <c r="I2001" i="14"/>
  <c r="S2202" i="14"/>
  <c r="R2202" i="14" s="1"/>
  <c r="U118" i="14" s="1"/>
  <c r="I2174" i="14"/>
  <c r="H5163" i="15"/>
  <c r="I5163" i="15" s="1"/>
  <c r="J5163" i="15" s="1"/>
  <c r="H4959" i="15"/>
  <c r="I4959" i="15" s="1"/>
  <c r="J4959" i="15" s="1"/>
  <c r="H4923" i="15"/>
  <c r="I4923" i="15" s="1"/>
  <c r="J4923" i="15" s="1"/>
  <c r="H963" i="15"/>
  <c r="I963" i="15" s="1"/>
  <c r="J963" i="15" s="1"/>
  <c r="I828" i="14"/>
  <c r="S1222" i="14"/>
  <c r="R1222" i="14" s="1"/>
  <c r="I525" i="14"/>
  <c r="I2142" i="14"/>
  <c r="I1653" i="14"/>
  <c r="S100" i="14"/>
  <c r="R100" i="14" s="1"/>
  <c r="I88" i="14"/>
  <c r="S472" i="14"/>
  <c r="R472" i="14" s="1"/>
  <c r="I105" i="14"/>
  <c r="S86" i="14"/>
  <c r="R86" i="14" s="1"/>
  <c r="S92" i="14"/>
  <c r="R92" i="14" s="1"/>
  <c r="S90" i="14"/>
  <c r="R90" i="14" s="1"/>
  <c r="S948" i="14"/>
  <c r="R948" i="14" s="1"/>
  <c r="S1188" i="14"/>
  <c r="R1188" i="14" s="1"/>
  <c r="H698" i="15"/>
  <c r="I698" i="15" s="1"/>
  <c r="J698" i="15" s="1"/>
  <c r="I191" i="14"/>
  <c r="H388" i="15"/>
  <c r="S1707" i="14"/>
  <c r="R1707" i="14" s="1"/>
  <c r="S2242" i="14"/>
  <c r="R2242" i="14" s="1"/>
  <c r="U158" i="14" s="1"/>
  <c r="H40" i="15"/>
  <c r="S466" i="14"/>
  <c r="R466" i="14" s="1"/>
  <c r="I815" i="14"/>
  <c r="I740" i="14"/>
  <c r="S897" i="14"/>
  <c r="R897" i="14" s="1"/>
  <c r="I1004" i="14"/>
  <c r="I1246" i="14"/>
  <c r="S976" i="14"/>
  <c r="R976" i="14" s="1"/>
  <c r="I1753" i="14"/>
  <c r="I1433" i="14"/>
  <c r="S1687" i="14"/>
  <c r="R1687" i="14" s="1"/>
  <c r="I1932" i="14"/>
  <c r="H5273" i="15"/>
  <c r="I5273" i="15" s="1"/>
  <c r="J5273" i="15" s="1"/>
  <c r="I1097" i="14"/>
  <c r="I1425" i="14"/>
  <c r="I1274" i="14"/>
  <c r="I380" i="14"/>
  <c r="I1785" i="14"/>
  <c r="S1250" i="14"/>
  <c r="R1250" i="14" s="1"/>
  <c r="H5386" i="15"/>
  <c r="H5302" i="15"/>
  <c r="I5302" i="15" s="1"/>
  <c r="J5302" i="15" s="1"/>
  <c r="H5278" i="15"/>
  <c r="I5278" i="15" s="1"/>
  <c r="J5278" i="15" s="1"/>
  <c r="S1904" i="14"/>
  <c r="R1904" i="14" s="1"/>
  <c r="S2040" i="14"/>
  <c r="R2040" i="14" s="1"/>
  <c r="S1059" i="14"/>
  <c r="R1059" i="14" s="1"/>
  <c r="S1973" i="14"/>
  <c r="R1973" i="14" s="1"/>
  <c r="S2037" i="14"/>
  <c r="R2037" i="14" s="1"/>
  <c r="H5204" i="15"/>
  <c r="I5204" i="15" s="1"/>
  <c r="J5204" i="15" s="1"/>
  <c r="H1400" i="15"/>
  <c r="I1400" i="15" s="1"/>
  <c r="J1400" i="15" s="1"/>
  <c r="S682" i="14"/>
  <c r="R682" i="14" s="1"/>
  <c r="I1926" i="14"/>
  <c r="S2018" i="14"/>
  <c r="R2018" i="14" s="1"/>
  <c r="S899" i="14"/>
  <c r="R899" i="14" s="1"/>
  <c r="S895" i="14"/>
  <c r="R895" i="14" s="1"/>
  <c r="S1123" i="14"/>
  <c r="R1123" i="14" s="1"/>
  <c r="S288" i="14"/>
  <c r="R288" i="14" s="1"/>
  <c r="S1372" i="14"/>
  <c r="R1372" i="14" s="1"/>
  <c r="S1719" i="14"/>
  <c r="R1719" i="14" s="1"/>
  <c r="I2053" i="14"/>
  <c r="I337" i="14"/>
  <c r="I3587" i="15"/>
  <c r="J3587" i="15" s="1"/>
  <c r="H236" i="15"/>
  <c r="H5467" i="15"/>
  <c r="I5467" i="15" s="1"/>
  <c r="J5467" i="15" s="1"/>
  <c r="H5407" i="15"/>
  <c r="I5407" i="15" s="1"/>
  <c r="J5407" i="15" s="1"/>
  <c r="H5323" i="15"/>
  <c r="I5323" i="15" s="1"/>
  <c r="J5323" i="15" s="1"/>
  <c r="H4999" i="15"/>
  <c r="I4999" i="15" s="1"/>
  <c r="J4999" i="15" s="1"/>
  <c r="H1507" i="15"/>
  <c r="I1507" i="15" s="1"/>
  <c r="J1507" i="15" s="1"/>
  <c r="H1387" i="15"/>
  <c r="I1387" i="15" s="1"/>
  <c r="J1387" i="15" s="1"/>
  <c r="I178" i="14"/>
  <c r="D24" i="13"/>
  <c r="D48" i="13"/>
  <c r="D109" i="13"/>
  <c r="D133" i="13"/>
  <c r="D25" i="13"/>
  <c r="D60" i="13"/>
  <c r="D112" i="13"/>
  <c r="D136" i="13"/>
  <c r="D187" i="13"/>
  <c r="D257" i="13"/>
  <c r="D123" i="13"/>
  <c r="D173" i="13"/>
  <c r="D107" i="13"/>
  <c r="D26" i="13"/>
  <c r="D61" i="13"/>
  <c r="D114" i="13"/>
  <c r="D138" i="13"/>
  <c r="D188" i="13"/>
  <c r="D259" i="13"/>
  <c r="D103" i="13"/>
  <c r="D44" i="13"/>
  <c r="D185" i="13"/>
  <c r="D27" i="13"/>
  <c r="D66" i="13"/>
  <c r="D115" i="13"/>
  <c r="D154" i="13"/>
  <c r="D189" i="13"/>
  <c r="D263" i="13"/>
  <c r="D171" i="13"/>
  <c r="D127" i="13"/>
  <c r="D242" i="13"/>
  <c r="D34" i="13"/>
  <c r="D67" i="13"/>
  <c r="D116" i="13"/>
  <c r="D156" i="13"/>
  <c r="D193" i="13"/>
  <c r="D265" i="13"/>
  <c r="D224" i="13"/>
  <c r="D106" i="13"/>
  <c r="D186" i="13"/>
  <c r="D36" i="13"/>
  <c r="D69" i="13"/>
  <c r="D118" i="13"/>
  <c r="D159" i="13"/>
  <c r="D195" i="13"/>
  <c r="D273" i="13"/>
  <c r="D275" i="13"/>
  <c r="D43" i="13"/>
  <c r="D129" i="13"/>
  <c r="D38" i="13"/>
  <c r="D76" i="13"/>
  <c r="D121" i="13"/>
  <c r="D165" i="13"/>
  <c r="D201" i="13"/>
  <c r="D124" i="13"/>
  <c r="D240" i="13"/>
  <c r="D254" i="13"/>
  <c r="D41" i="13"/>
  <c r="D78" i="13"/>
  <c r="D122" i="13"/>
  <c r="D167" i="13"/>
  <c r="D217" i="13"/>
  <c r="D105" i="13"/>
  <c r="D45" i="13"/>
  <c r="D42" i="13"/>
  <c r="D183" i="13"/>
  <c r="D226" i="13"/>
  <c r="S85" i="14"/>
  <c r="R85" i="14" s="1"/>
  <c r="I2234" i="14"/>
  <c r="I1925" i="14"/>
  <c r="H5410" i="15"/>
  <c r="I5410" i="15" s="1"/>
  <c r="J5410" i="15" s="1"/>
  <c r="S523" i="14"/>
  <c r="R523" i="14" s="1"/>
  <c r="I981" i="14"/>
  <c r="S1969" i="14"/>
  <c r="R1969" i="14" s="1"/>
  <c r="I170" i="14"/>
  <c r="I926" i="14"/>
  <c r="I2248" i="14"/>
  <c r="I2017" i="14"/>
  <c r="S790" i="14"/>
  <c r="R790" i="14" s="1"/>
  <c r="I73" i="14"/>
  <c r="I744" i="14"/>
  <c r="S1345" i="14"/>
  <c r="R1345" i="14" s="1"/>
  <c r="I2285" i="14"/>
  <c r="S1418" i="14"/>
  <c r="R1418" i="14" s="1"/>
  <c r="S720" i="14"/>
  <c r="R720" i="14" s="1"/>
  <c r="H5417" i="15"/>
  <c r="I5417" i="15" s="1"/>
  <c r="J5417" i="15" s="1"/>
  <c r="H5309" i="15"/>
  <c r="I5309" i="15" s="1"/>
  <c r="J5309" i="15" s="1"/>
  <c r="H5141" i="15"/>
  <c r="I5141" i="15" s="1"/>
  <c r="J5141" i="15" s="1"/>
  <c r="I1078" i="14"/>
  <c r="S1630" i="14"/>
  <c r="R1630" i="14" s="1"/>
  <c r="S737" i="14"/>
  <c r="R737" i="14" s="1"/>
  <c r="I446" i="14"/>
  <c r="S932" i="14"/>
  <c r="R932" i="14" s="1"/>
  <c r="I322" i="14"/>
  <c r="I480" i="14"/>
  <c r="I935" i="14"/>
  <c r="I1453" i="14"/>
  <c r="S1266" i="14"/>
  <c r="R1266" i="14" s="1"/>
  <c r="I316" i="14"/>
  <c r="S678" i="14"/>
  <c r="R678" i="14" s="1"/>
  <c r="S1691" i="14"/>
  <c r="R1691" i="14" s="1"/>
  <c r="E100" i="15"/>
  <c r="H5367" i="15"/>
  <c r="I5367" i="15" s="1"/>
  <c r="J5367" i="15" s="1"/>
  <c r="H5355" i="15"/>
  <c r="I5355" i="15" s="1"/>
  <c r="J5355" i="15" s="1"/>
  <c r="H5235" i="15"/>
  <c r="I5235" i="15" s="1"/>
  <c r="J5235" i="15" s="1"/>
  <c r="H1527" i="15"/>
  <c r="I1527" i="15" s="1"/>
  <c r="J1527" i="15" s="1"/>
  <c r="H1287" i="15"/>
  <c r="I1287" i="15" s="1"/>
  <c r="J1287" i="15" s="1"/>
  <c r="H1035" i="15"/>
  <c r="I1035" i="15" s="1"/>
  <c r="J1035" i="15" s="1"/>
  <c r="I2150" i="14"/>
  <c r="I1242" i="14"/>
  <c r="H1147" i="15"/>
  <c r="I1147" i="15" s="1"/>
  <c r="J1147" i="15" s="1"/>
  <c r="S2116" i="14"/>
  <c r="R2116" i="14" s="1"/>
  <c r="S819" i="14"/>
  <c r="R819" i="14" s="1"/>
  <c r="I1201" i="14"/>
  <c r="I2274" i="14"/>
  <c r="H708" i="15"/>
  <c r="I708" i="15" s="1"/>
  <c r="J708" i="15" s="1"/>
  <c r="E36" i="15"/>
  <c r="H5462" i="15"/>
  <c r="I5462" i="15" s="1"/>
  <c r="J5462" i="15" s="1"/>
  <c r="H5138" i="15"/>
  <c r="I5138" i="15" s="1"/>
  <c r="J5138" i="15" s="1"/>
  <c r="H5030" i="15"/>
  <c r="I5030" i="15" s="1"/>
  <c r="J5030" i="15" s="1"/>
  <c r="I1899" i="14"/>
  <c r="S1831" i="14"/>
  <c r="R1831" i="14" s="1"/>
  <c r="U1831" i="14" s="1"/>
  <c r="I1082" i="14"/>
  <c r="S639" i="14"/>
  <c r="R639" i="14" s="1"/>
  <c r="I927" i="14"/>
  <c r="S2048" i="14"/>
  <c r="R2048" i="14" s="1"/>
  <c r="S1761" i="14"/>
  <c r="R1761" i="14" s="1"/>
  <c r="I2152" i="14"/>
  <c r="I1879" i="14"/>
  <c r="E35" i="15"/>
  <c r="S1218" i="14"/>
  <c r="R1218" i="14" s="1"/>
  <c r="I1218" i="14"/>
  <c r="S1051" i="14"/>
  <c r="R1051" i="14" s="1"/>
  <c r="I1051" i="14"/>
  <c r="I636" i="14"/>
  <c r="H844" i="15"/>
  <c r="I844" i="15" s="1"/>
  <c r="J844" i="15" s="1"/>
  <c r="H8" i="15"/>
  <c r="F8" i="15"/>
  <c r="G8" i="15" s="1"/>
  <c r="I1110" i="14"/>
  <c r="S1110" i="14"/>
  <c r="R1110" i="14" s="1"/>
  <c r="I76" i="14"/>
  <c r="I1918" i="14"/>
  <c r="S1918" i="14"/>
  <c r="R1918" i="14" s="1"/>
  <c r="S2063" i="14"/>
  <c r="R2063" i="14" s="1"/>
  <c r="I2063" i="14"/>
  <c r="S1837" i="14"/>
  <c r="R1837" i="14" s="1"/>
  <c r="I1837" i="14"/>
  <c r="I1349" i="14"/>
  <c r="S1349" i="14"/>
  <c r="R1349" i="14" s="1"/>
  <c r="I214" i="14"/>
  <c r="I1063" i="14"/>
  <c r="I1375" i="14"/>
  <c r="S1206" i="14"/>
  <c r="R1206" i="14" s="1"/>
  <c r="I1409" i="14"/>
  <c r="I1535" i="14"/>
  <c r="I1819" i="14"/>
  <c r="I1997" i="14"/>
  <c r="I1807" i="14"/>
  <c r="S1807" i="14"/>
  <c r="R1807" i="14" s="1"/>
  <c r="I1604" i="14"/>
  <c r="S1604" i="14"/>
  <c r="R1604" i="14" s="1"/>
  <c r="S1109" i="14"/>
  <c r="R1109" i="14" s="1"/>
  <c r="I1109" i="14"/>
  <c r="S922" i="14"/>
  <c r="R922" i="14" s="1"/>
  <c r="I922" i="14"/>
  <c r="S962" i="14"/>
  <c r="R962" i="14" s="1"/>
  <c r="S1141" i="14"/>
  <c r="R1141" i="14" s="1"/>
  <c r="S1214" i="14"/>
  <c r="R1214" i="14" s="1"/>
  <c r="I1238" i="14"/>
  <c r="I1357" i="14"/>
  <c r="I1127" i="14"/>
  <c r="I1178" i="14"/>
  <c r="S1290" i="14"/>
  <c r="R1290" i="14" s="1"/>
  <c r="S338" i="14"/>
  <c r="R338" i="14" s="1"/>
  <c r="S1484" i="14"/>
  <c r="R1484" i="14" s="1"/>
  <c r="I1541" i="14"/>
  <c r="I1735" i="14"/>
  <c r="S502" i="14"/>
  <c r="R502" i="14" s="1"/>
  <c r="S1983" i="14"/>
  <c r="R1983" i="14" s="1"/>
  <c r="I2005" i="14"/>
  <c r="I2178" i="14"/>
  <c r="S450" i="14"/>
  <c r="R450" i="14" s="1"/>
  <c r="I2216" i="14"/>
  <c r="S1550" i="14"/>
  <c r="R1550" i="14" s="1"/>
  <c r="I1615" i="14"/>
  <c r="S1533" i="14"/>
  <c r="R1533" i="14" s="1"/>
  <c r="H5094" i="15"/>
  <c r="I5094" i="15" s="1"/>
  <c r="J5094" i="15" s="1"/>
  <c r="I1711" i="14"/>
  <c r="S1711" i="14"/>
  <c r="R1711" i="14" s="1"/>
  <c r="S1671" i="14"/>
  <c r="R1671" i="14" s="1"/>
  <c r="S2170" i="14"/>
  <c r="R2170" i="14" s="1"/>
  <c r="I2254" i="14"/>
  <c r="I1077" i="14"/>
  <c r="S2082" i="14"/>
  <c r="R2082" i="14" s="1"/>
  <c r="I2166" i="14"/>
  <c r="S2166" i="14"/>
  <c r="R2166" i="14" s="1"/>
  <c r="I2019" i="14"/>
  <c r="S2019" i="14"/>
  <c r="R2019" i="14" s="1"/>
  <c r="S1923" i="14"/>
  <c r="R1923" i="14" s="1"/>
  <c r="I1923" i="14"/>
  <c r="I1679" i="14"/>
  <c r="S1679" i="14"/>
  <c r="R1679" i="14" s="1"/>
  <c r="S312" i="14"/>
  <c r="R312" i="14" s="1"/>
  <c r="I312" i="14"/>
  <c r="S196" i="14"/>
  <c r="R196" i="14" s="1"/>
  <c r="S1113" i="14"/>
  <c r="R1113" i="14" s="1"/>
  <c r="I192" i="14"/>
  <c r="I1559" i="14"/>
  <c r="S1861" i="14"/>
  <c r="R1861" i="14" s="1"/>
  <c r="S2027" i="14"/>
  <c r="R2027" i="14" s="1"/>
  <c r="S2190" i="14"/>
  <c r="R2190" i="14" s="1"/>
  <c r="U106" i="14" s="1"/>
  <c r="I2194" i="14"/>
  <c r="I1981" i="14"/>
  <c r="I2160" i="14"/>
  <c r="I1942" i="14"/>
  <c r="S1942" i="14"/>
  <c r="R1942" i="14" s="1"/>
  <c r="I1795" i="14"/>
  <c r="I1473" i="14"/>
  <c r="S1826" i="14"/>
  <c r="R1826" i="14" s="1"/>
  <c r="S1091" i="14"/>
  <c r="R1091" i="14" s="1"/>
  <c r="I1091" i="14"/>
  <c r="S1034" i="14"/>
  <c r="R1034" i="14" s="1"/>
  <c r="I1460" i="14"/>
  <c r="S404" i="14"/>
  <c r="R404" i="14" s="1"/>
  <c r="I1325" i="14"/>
  <c r="I1337" i="14"/>
  <c r="S1908" i="14"/>
  <c r="R1908" i="14" s="1"/>
  <c r="S1030" i="14"/>
  <c r="R1030" i="14" s="1"/>
  <c r="I1383" i="14"/>
  <c r="S1573" i="14"/>
  <c r="R1573" i="14" s="1"/>
  <c r="I2206" i="14"/>
  <c r="I2246" i="14"/>
  <c r="S2246" i="14"/>
  <c r="R2246" i="14" s="1"/>
  <c r="U162" i="14" s="1"/>
  <c r="S1849" i="14"/>
  <c r="R1849" i="14" s="1"/>
  <c r="I1849" i="14"/>
  <c r="I836" i="14"/>
  <c r="S836" i="14"/>
  <c r="R836" i="14" s="1"/>
  <c r="I1302" i="14"/>
  <c r="S1157" i="14"/>
  <c r="R1157" i="14" s="1"/>
  <c r="I1621" i="14"/>
  <c r="S1513" i="14"/>
  <c r="R1513" i="14" s="1"/>
  <c r="S1773" i="14"/>
  <c r="R1773" i="14" s="1"/>
  <c r="I1230" i="14"/>
  <c r="I1563" i="14"/>
  <c r="I2182" i="14"/>
  <c r="S1363" i="14"/>
  <c r="R1363" i="14" s="1"/>
  <c r="S383" i="14"/>
  <c r="R383" i="14" s="1"/>
  <c r="I1610" i="14"/>
  <c r="S512" i="14"/>
  <c r="R512" i="14" s="1"/>
  <c r="I1492" i="14"/>
  <c r="H1164" i="15"/>
  <c r="I1164" i="15" s="1"/>
  <c r="J1164" i="15" s="1"/>
  <c r="H540" i="15"/>
  <c r="I540" i="15" s="1"/>
  <c r="J540" i="15" s="1"/>
  <c r="S785" i="14"/>
  <c r="R785" i="14" s="1"/>
  <c r="I1012" i="14"/>
  <c r="S1159" i="14"/>
  <c r="R1159" i="14" s="1"/>
  <c r="S1286" i="14"/>
  <c r="R1286" i="14" s="1"/>
  <c r="I1397" i="14"/>
  <c r="S1087" i="14"/>
  <c r="R1087" i="14" s="1"/>
  <c r="I1226" i="14"/>
  <c r="S1314" i="14"/>
  <c r="R1314" i="14" s="1"/>
  <c r="I1429" i="14"/>
  <c r="I1174" i="14"/>
  <c r="I1497" i="14"/>
  <c r="S204" i="14"/>
  <c r="R204" i="14" s="1"/>
  <c r="I1749" i="14"/>
  <c r="I1869" i="14"/>
  <c r="S2045" i="14"/>
  <c r="R2045" i="14" s="1"/>
  <c r="S2214" i="14"/>
  <c r="R2214" i="14" s="1"/>
  <c r="U130" i="14" s="1"/>
  <c r="I2230" i="14"/>
  <c r="S1635" i="14"/>
  <c r="R1635" i="14" s="1"/>
  <c r="I2098" i="14"/>
  <c r="I1545" i="14"/>
  <c r="E24" i="15"/>
  <c r="I1180" i="14"/>
  <c r="I380" i="15"/>
  <c r="J380" i="15" s="1"/>
  <c r="E380" i="15"/>
  <c r="S1723" i="14"/>
  <c r="R1723" i="14" s="1"/>
  <c r="I1254" i="14"/>
  <c r="S1525" i="14"/>
  <c r="R1525" i="14" s="1"/>
  <c r="S994" i="14"/>
  <c r="R994" i="14" s="1"/>
  <c r="I1262" i="14"/>
  <c r="S966" i="14"/>
  <c r="R966" i="14" s="1"/>
  <c r="S1022" i="14"/>
  <c r="R1022" i="14" s="1"/>
  <c r="S980" i="14"/>
  <c r="R980" i="14" s="1"/>
  <c r="S1171" i="14"/>
  <c r="R1171" i="14" s="1"/>
  <c r="I1419" i="14"/>
  <c r="S1371" i="14"/>
  <c r="R1371" i="14" s="1"/>
  <c r="I1437" i="14"/>
  <c r="S1101" i="14"/>
  <c r="R1101" i="14" s="1"/>
  <c r="S1695" i="14"/>
  <c r="R1695" i="14" s="1"/>
  <c r="S547" i="14"/>
  <c r="R547" i="14" s="1"/>
  <c r="I492" i="14"/>
  <c r="I2078" i="14"/>
  <c r="S433" i="14"/>
  <c r="R433" i="14" s="1"/>
  <c r="S1655" i="14"/>
  <c r="R1655" i="14" s="1"/>
  <c r="I2057" i="14"/>
  <c r="F784" i="15"/>
  <c r="G784" i="15" s="1"/>
  <c r="S2009" i="14"/>
  <c r="R2009" i="14" s="1"/>
  <c r="I2009" i="14"/>
  <c r="S1955" i="14"/>
  <c r="R1955" i="14" s="1"/>
  <c r="I1955" i="14"/>
  <c r="I1893" i="14"/>
  <c r="S1893" i="14"/>
  <c r="R1893" i="14" s="1"/>
  <c r="S1649" i="14"/>
  <c r="R1649" i="14" s="1"/>
  <c r="I1649" i="14"/>
  <c r="S1594" i="14"/>
  <c r="R1594" i="14" s="1"/>
  <c r="I1594" i="14"/>
  <c r="I1387" i="14"/>
  <c r="S1629" i="14"/>
  <c r="R1629" i="14" s="1"/>
  <c r="S1639" i="14"/>
  <c r="R1639" i="14" s="1"/>
  <c r="I324" i="15"/>
  <c r="J324" i="15" s="1"/>
  <c r="F324" i="15"/>
  <c r="G324" i="15" s="1"/>
  <c r="I1595" i="14"/>
  <c r="S1595" i="14"/>
  <c r="R1595" i="14" s="1"/>
  <c r="S1526" i="14"/>
  <c r="R1526" i="14" s="1"/>
  <c r="I1526" i="14"/>
  <c r="H5270" i="15"/>
  <c r="I5270" i="15" s="1"/>
  <c r="J5270" i="15" s="1"/>
  <c r="H482" i="15"/>
  <c r="I482" i="15" s="1"/>
  <c r="J482" i="15" s="1"/>
  <c r="I265" i="14"/>
  <c r="S982" i="14"/>
  <c r="R982" i="14" s="1"/>
  <c r="I2069" i="14"/>
  <c r="I1498" i="14"/>
  <c r="S851" i="14"/>
  <c r="R851" i="14" s="1"/>
  <c r="I732" i="14"/>
  <c r="I867" i="14"/>
  <c r="H5461" i="15"/>
  <c r="I5461" i="15" s="1"/>
  <c r="J5461" i="15" s="1"/>
  <c r="H5413" i="15"/>
  <c r="I5413" i="15" s="1"/>
  <c r="J5413" i="15" s="1"/>
  <c r="H5353" i="15"/>
  <c r="I5353" i="15" s="1"/>
  <c r="J5353" i="15" s="1"/>
  <c r="H5317" i="15"/>
  <c r="I5317" i="15" s="1"/>
  <c r="J5317" i="15" s="1"/>
  <c r="H5281" i="15"/>
  <c r="I5281" i="15" s="1"/>
  <c r="J5281" i="15" s="1"/>
  <c r="H5173" i="15"/>
  <c r="I5173" i="15" s="1"/>
  <c r="J5173" i="15" s="1"/>
  <c r="H5029" i="15"/>
  <c r="I5029" i="15" s="1"/>
  <c r="J5029" i="15" s="1"/>
  <c r="H4873" i="15"/>
  <c r="I4873" i="15" s="1"/>
  <c r="J4873" i="15" s="1"/>
  <c r="H4813" i="15"/>
  <c r="I4813" i="15" s="1"/>
  <c r="J4813" i="15" s="1"/>
  <c r="I257" i="14"/>
  <c r="H492" i="15"/>
  <c r="I492" i="15" s="1"/>
  <c r="J492" i="15" s="1"/>
  <c r="I253" i="14"/>
  <c r="S1790" i="14"/>
  <c r="R1790" i="14" s="1"/>
  <c r="U1790" i="14" s="1"/>
  <c r="I465" i="14"/>
  <c r="S823" i="14"/>
  <c r="R823" i="14" s="1"/>
  <c r="S1715" i="14"/>
  <c r="R1715" i="14" s="1"/>
  <c r="I2268" i="14"/>
  <c r="H5471" i="15"/>
  <c r="I5471" i="15" s="1"/>
  <c r="J5471" i="15" s="1"/>
  <c r="H5207" i="15"/>
  <c r="I5207" i="15" s="1"/>
  <c r="J5207" i="15" s="1"/>
  <c r="H5311" i="15"/>
  <c r="I5311" i="15" s="1"/>
  <c r="J5311" i="15" s="1"/>
  <c r="I473" i="14"/>
  <c r="I793" i="14"/>
  <c r="I1118" i="14"/>
  <c r="H1253" i="15"/>
  <c r="I1253" i="15" s="1"/>
  <c r="J1253" i="15" s="1"/>
  <c r="H4852" i="15"/>
  <c r="I4852" i="15" s="1"/>
  <c r="J4852" i="15" s="1"/>
  <c r="H1058" i="15"/>
  <c r="I1058" i="15" s="1"/>
  <c r="J1058" i="15" s="1"/>
  <c r="I1041" i="14"/>
  <c r="S1742" i="14"/>
  <c r="R1742" i="14" s="1"/>
  <c r="I2122" i="14"/>
  <c r="I1479" i="14"/>
  <c r="H4933" i="15"/>
  <c r="I4933" i="15" s="1"/>
  <c r="J4933" i="15" s="1"/>
  <c r="S1960" i="14"/>
  <c r="R1960" i="14" s="1"/>
  <c r="H716" i="15"/>
  <c r="I716" i="15" s="1"/>
  <c r="J716" i="15" s="1"/>
  <c r="E76" i="15"/>
  <c r="F76" i="15" s="1"/>
  <c r="G76" i="15" s="1"/>
  <c r="H5232" i="15"/>
  <c r="I5232" i="15" s="1"/>
  <c r="J5232" i="15" s="1"/>
  <c r="H4956" i="15"/>
  <c r="I4956" i="15" s="1"/>
  <c r="J4956" i="15" s="1"/>
  <c r="I1011" i="14"/>
  <c r="H5339" i="15"/>
  <c r="I5339" i="15" s="1"/>
  <c r="J5339" i="15" s="1"/>
  <c r="H1499" i="15"/>
  <c r="I1499" i="15" s="1"/>
  <c r="J1499" i="15" s="1"/>
  <c r="I1578" i="14"/>
  <c r="H5121" i="15"/>
  <c r="I5121" i="15" s="1"/>
  <c r="J5121" i="15" s="1"/>
  <c r="I412" i="14"/>
  <c r="I971" i="14"/>
  <c r="I1061" i="14"/>
  <c r="I1068" i="14"/>
  <c r="S1664" i="14"/>
  <c r="R1664" i="14" s="1"/>
  <c r="H1304" i="15"/>
  <c r="I1304" i="15" s="1"/>
  <c r="J1304" i="15" s="1"/>
  <c r="H656" i="15"/>
  <c r="I656" i="15" s="1"/>
  <c r="J656" i="15" s="1"/>
  <c r="H512" i="15"/>
  <c r="I512" i="15" s="1"/>
  <c r="J512" i="15" s="1"/>
  <c r="H128" i="15"/>
  <c r="I128" i="15" s="1"/>
  <c r="J128" i="15" s="1"/>
  <c r="H68" i="15"/>
  <c r="I68" i="15" s="1"/>
  <c r="J68" i="15" s="1"/>
  <c r="I345" i="14"/>
  <c r="I952" i="14"/>
  <c r="I1927" i="14"/>
  <c r="E1035" i="15"/>
  <c r="F1035" i="15" s="1"/>
  <c r="G1035" i="15" s="1"/>
  <c r="H1218" i="15"/>
  <c r="I1218" i="15" s="1"/>
  <c r="J1218" i="15" s="1"/>
  <c r="H18" i="15"/>
  <c r="I18" i="15" s="1"/>
  <c r="J18" i="15" s="1"/>
  <c r="I1119" i="14"/>
  <c r="I172" i="14"/>
  <c r="S730" i="14"/>
  <c r="R730" i="14" s="1"/>
  <c r="S993" i="14"/>
  <c r="R993" i="14" s="1"/>
  <c r="U1929" i="14"/>
  <c r="U1928" i="14"/>
  <c r="I3219" i="15"/>
  <c r="J3219" i="15" s="1"/>
  <c r="F3947" i="15"/>
  <c r="G3947" i="15" s="1"/>
  <c r="I3611" i="15"/>
  <c r="J3611" i="15" s="1"/>
  <c r="I1931" i="15"/>
  <c r="J1931" i="15" s="1"/>
  <c r="H2536" i="15"/>
  <c r="H549" i="15"/>
  <c r="I549" i="15" s="1"/>
  <c r="J549" i="15" s="1"/>
  <c r="E56" i="15"/>
  <c r="E1191" i="15"/>
  <c r="H48" i="15"/>
  <c r="F756" i="15"/>
  <c r="G756" i="15" s="1"/>
  <c r="F44" i="15"/>
  <c r="G44" i="15" s="1"/>
  <c r="E1029" i="15"/>
  <c r="F1029" i="15" s="1"/>
  <c r="G1029" i="15" s="1"/>
  <c r="H164" i="15"/>
  <c r="I164" i="15" s="1"/>
  <c r="J164" i="15" s="1"/>
  <c r="H676" i="15"/>
  <c r="I676" i="15" s="1"/>
  <c r="J676" i="15" s="1"/>
  <c r="H700" i="15"/>
  <c r="I700" i="15" s="1"/>
  <c r="J700" i="15" s="1"/>
  <c r="F2832" i="15"/>
  <c r="G2832" i="15" s="1"/>
  <c r="F3432" i="15"/>
  <c r="G3432" i="15" s="1"/>
  <c r="H940" i="15"/>
  <c r="I940" i="15" s="1"/>
  <c r="J940" i="15" s="1"/>
  <c r="F3140" i="15"/>
  <c r="G3140" i="15" s="1"/>
  <c r="E752" i="15"/>
  <c r="F636" i="15"/>
  <c r="G636" i="15" s="1"/>
  <c r="F28" i="15"/>
  <c r="G28" i="15" s="1"/>
  <c r="H260" i="15"/>
  <c r="I2816" i="15"/>
  <c r="J2816" i="15" s="1"/>
  <c r="I3092" i="15"/>
  <c r="J3092" i="15" s="1"/>
  <c r="E308" i="15"/>
  <c r="F284" i="15"/>
  <c r="G284" i="15" s="1"/>
  <c r="H324" i="15"/>
  <c r="F3035" i="15"/>
  <c r="G3035" i="15" s="1"/>
  <c r="H2045" i="15"/>
  <c r="H348" i="15"/>
  <c r="E548" i="15"/>
  <c r="E468" i="15"/>
  <c r="F468" i="15" s="1"/>
  <c r="G468" i="15" s="1"/>
  <c r="F220" i="15"/>
  <c r="G220" i="15" s="1"/>
  <c r="F16" i="15"/>
  <c r="G16" i="15" s="1"/>
  <c r="H1931" i="15"/>
  <c r="E2648" i="15"/>
  <c r="F404" i="15"/>
  <c r="G404" i="15" s="1"/>
  <c r="H188" i="15"/>
  <c r="E1880" i="15"/>
  <c r="E204" i="15"/>
  <c r="H548" i="15"/>
  <c r="H132" i="15"/>
  <c r="E3748" i="15"/>
  <c r="H3748" i="15"/>
  <c r="F3588" i="15"/>
  <c r="G3588" i="15" s="1"/>
  <c r="E3588" i="15"/>
  <c r="E3412" i="15"/>
  <c r="I3412" i="15"/>
  <c r="J3412" i="15" s="1"/>
  <c r="F3340" i="15"/>
  <c r="G3340" i="15" s="1"/>
  <c r="E3340" i="15"/>
  <c r="I3084" i="15"/>
  <c r="J3084" i="15" s="1"/>
  <c r="F3084" i="15"/>
  <c r="G3084" i="15" s="1"/>
  <c r="E3084" i="15"/>
  <c r="H3028" i="15"/>
  <c r="F3028" i="15"/>
  <c r="G3028" i="15" s="1"/>
  <c r="I2428" i="15"/>
  <c r="J2428" i="15" s="1"/>
  <c r="H2428" i="15"/>
  <c r="E2428" i="15"/>
  <c r="F2140" i="15"/>
  <c r="G2140" i="15" s="1"/>
  <c r="H2140" i="15"/>
  <c r="F2092" i="15"/>
  <c r="G2092" i="15" s="1"/>
  <c r="I2092" i="15"/>
  <c r="J2092" i="15" s="1"/>
  <c r="I1988" i="15"/>
  <c r="J1988" i="15" s="1"/>
  <c r="E1988" i="15"/>
  <c r="F1636" i="15"/>
  <c r="G1636" i="15" s="1"/>
  <c r="E1636" i="15"/>
  <c r="E1404" i="15"/>
  <c r="F1404" i="15" s="1"/>
  <c r="G1404" i="15" s="1"/>
  <c r="H1404" i="15"/>
  <c r="I1404" i="15" s="1"/>
  <c r="J1404" i="15" s="1"/>
  <c r="F1332" i="15"/>
  <c r="G1332" i="15" s="1"/>
  <c r="E1332" i="15"/>
  <c r="E1308" i="15"/>
  <c r="F1308" i="15" s="1"/>
  <c r="G1308" i="15" s="1"/>
  <c r="H1308" i="15"/>
  <c r="I1308" i="15" s="1"/>
  <c r="J1308" i="15" s="1"/>
  <c r="E1236" i="15"/>
  <c r="F1236" i="15" s="1"/>
  <c r="G1236" i="15" s="1"/>
  <c r="H1236" i="15"/>
  <c r="I1236" i="15" s="1"/>
  <c r="J1236" i="15" s="1"/>
  <c r="E1228" i="15"/>
  <c r="F1228" i="15" s="1"/>
  <c r="G1228" i="15" s="1"/>
  <c r="H1228" i="15"/>
  <c r="I1228" i="15" s="1"/>
  <c r="J1228" i="15" s="1"/>
  <c r="E996" i="15"/>
  <c r="F996" i="15" s="1"/>
  <c r="G996" i="15" s="1"/>
  <c r="H996" i="15"/>
  <c r="I996" i="15" s="1"/>
  <c r="J996" i="15" s="1"/>
  <c r="F924" i="15"/>
  <c r="G924" i="15" s="1"/>
  <c r="E924" i="15"/>
  <c r="I900" i="15"/>
  <c r="J900" i="15" s="1"/>
  <c r="E900" i="15"/>
  <c r="H3692" i="15"/>
  <c r="I3692" i="15"/>
  <c r="J3692" i="15" s="1"/>
  <c r="E3556" i="15"/>
  <c r="I3556" i="15"/>
  <c r="J3556" i="15" s="1"/>
  <c r="I3196" i="15"/>
  <c r="J3196" i="15" s="1"/>
  <c r="H3196" i="15"/>
  <c r="F3020" i="15"/>
  <c r="G3020" i="15" s="1"/>
  <c r="I3020" i="15"/>
  <c r="J3020" i="15" s="1"/>
  <c r="E2964" i="15"/>
  <c r="H2964" i="15"/>
  <c r="E2308" i="15"/>
  <c r="I2308" i="15"/>
  <c r="J2308" i="15" s="1"/>
  <c r="E2004" i="15"/>
  <c r="F2004" i="15"/>
  <c r="G2004" i="15" s="1"/>
  <c r="I3884" i="15"/>
  <c r="J3884" i="15" s="1"/>
  <c r="F3884" i="15"/>
  <c r="G3884" i="15" s="1"/>
  <c r="E3572" i="15"/>
  <c r="F3572" i="15"/>
  <c r="G3572" i="15" s="1"/>
  <c r="I3444" i="15"/>
  <c r="J3444" i="15" s="1"/>
  <c r="E3444" i="15"/>
  <c r="F3444" i="15"/>
  <c r="G3444" i="15" s="1"/>
  <c r="F3380" i="15"/>
  <c r="G3380" i="15" s="1"/>
  <c r="H3380" i="15"/>
  <c r="E3380" i="15"/>
  <c r="I3220" i="15"/>
  <c r="J3220" i="15" s="1"/>
  <c r="H3220" i="15"/>
  <c r="E3156" i="15"/>
  <c r="H3156" i="15"/>
  <c r="I3156" i="15"/>
  <c r="J3156" i="15" s="1"/>
  <c r="H2908" i="15"/>
  <c r="F2908" i="15"/>
  <c r="G2908" i="15" s="1"/>
  <c r="F2860" i="15"/>
  <c r="G2860" i="15" s="1"/>
  <c r="H2860" i="15"/>
  <c r="F2580" i="15"/>
  <c r="G2580" i="15" s="1"/>
  <c r="H2580" i="15"/>
  <c r="I2540" i="15"/>
  <c r="J2540" i="15" s="1"/>
  <c r="H2540" i="15"/>
  <c r="E2364" i="15"/>
  <c r="H2364" i="15"/>
  <c r="H2172" i="15"/>
  <c r="F2172" i="15"/>
  <c r="G2172" i="15" s="1"/>
  <c r="E1644" i="15"/>
  <c r="H1644" i="15"/>
  <c r="E3764" i="15"/>
  <c r="H3084" i="15"/>
  <c r="H2324" i="15"/>
  <c r="H1500" i="15"/>
  <c r="I1500" i="15" s="1"/>
  <c r="J1500" i="15" s="1"/>
  <c r="F2804" i="15"/>
  <c r="G2804" i="15" s="1"/>
  <c r="F3860" i="15"/>
  <c r="G3860" i="15" s="1"/>
  <c r="I3100" i="15"/>
  <c r="J3100" i="15" s="1"/>
  <c r="H3292" i="15"/>
  <c r="F2556" i="15"/>
  <c r="G2556" i="15" s="1"/>
  <c r="I3652" i="15"/>
  <c r="J3652" i="15" s="1"/>
  <c r="F3652" i="15"/>
  <c r="G3652" i="15" s="1"/>
  <c r="H3580" i="15"/>
  <c r="F3580" i="15"/>
  <c r="G3580" i="15" s="1"/>
  <c r="H3524" i="15"/>
  <c r="F3524" i="15"/>
  <c r="G3524" i="15" s="1"/>
  <c r="I3468" i="15"/>
  <c r="J3468" i="15" s="1"/>
  <c r="H3468" i="15"/>
  <c r="E3404" i="15"/>
  <c r="F3404" i="15"/>
  <c r="G3404" i="15" s="1"/>
  <c r="E3364" i="15"/>
  <c r="I3364" i="15"/>
  <c r="J3364" i="15" s="1"/>
  <c r="F3300" i="15"/>
  <c r="G3300" i="15" s="1"/>
  <c r="H3300" i="15"/>
  <c r="E3300" i="15"/>
  <c r="I3036" i="15"/>
  <c r="J3036" i="15" s="1"/>
  <c r="E3036" i="15"/>
  <c r="I2244" i="15"/>
  <c r="J2244" i="15" s="1"/>
  <c r="H2244" i="15"/>
  <c r="F2244" i="15"/>
  <c r="G2244" i="15" s="1"/>
  <c r="F2108" i="15"/>
  <c r="G2108" i="15" s="1"/>
  <c r="I2108" i="15"/>
  <c r="J2108" i="15" s="1"/>
  <c r="F1916" i="15"/>
  <c r="G1916" i="15" s="1"/>
  <c r="H1916" i="15"/>
  <c r="E1660" i="15"/>
  <c r="F3748" i="15"/>
  <c r="G3748" i="15" s="1"/>
  <c r="H3732" i="15"/>
  <c r="E3732" i="15"/>
  <c r="F3668" i="15"/>
  <c r="G3668" i="15" s="1"/>
  <c r="E3668" i="15"/>
  <c r="I3612" i="15"/>
  <c r="J3612" i="15" s="1"/>
  <c r="F3612" i="15"/>
  <c r="G3612" i="15" s="1"/>
  <c r="E3564" i="15"/>
  <c r="F3564" i="15"/>
  <c r="G3564" i="15" s="1"/>
  <c r="H3508" i="15"/>
  <c r="E3508" i="15"/>
  <c r="I3508" i="15"/>
  <c r="J3508" i="15" s="1"/>
  <c r="I3452" i="15"/>
  <c r="J3452" i="15" s="1"/>
  <c r="E3452" i="15"/>
  <c r="E3356" i="15"/>
  <c r="F3356" i="15"/>
  <c r="G3356" i="15" s="1"/>
  <c r="I3292" i="15"/>
  <c r="J3292" i="15" s="1"/>
  <c r="E3292" i="15"/>
  <c r="E3212" i="15"/>
  <c r="H3212" i="15"/>
  <c r="F3212" i="15"/>
  <c r="G3212" i="15" s="1"/>
  <c r="E3004" i="15"/>
  <c r="H3004" i="15"/>
  <c r="I3004" i="15"/>
  <c r="J3004" i="15" s="1"/>
  <c r="F3004" i="15"/>
  <c r="G3004" i="15" s="1"/>
  <c r="H2868" i="15"/>
  <c r="I2868" i="15"/>
  <c r="J2868" i="15" s="1"/>
  <c r="E2868" i="15"/>
  <c r="I2212" i="15"/>
  <c r="J2212" i="15" s="1"/>
  <c r="E2212" i="15"/>
  <c r="F2132" i="15"/>
  <c r="G2132" i="15" s="1"/>
  <c r="H2132" i="15"/>
  <c r="I3588" i="15"/>
  <c r="J3588" i="15" s="1"/>
  <c r="H2092" i="15"/>
  <c r="E3628" i="15"/>
  <c r="F3428" i="15"/>
  <c r="G3428" i="15" s="1"/>
  <c r="E2852" i="15"/>
  <c r="F3780" i="15"/>
  <c r="G3780" i="15" s="1"/>
  <c r="I2420" i="15"/>
  <c r="J2420" i="15" s="1"/>
  <c r="F1868" i="15"/>
  <c r="G1868" i="15" s="1"/>
  <c r="F3772" i="15"/>
  <c r="G3772" i="15" s="1"/>
  <c r="I3772" i="15"/>
  <c r="J3772" i="15" s="1"/>
  <c r="I3700" i="15"/>
  <c r="J3700" i="15" s="1"/>
  <c r="F3700" i="15"/>
  <c r="G3700" i="15" s="1"/>
  <c r="I3636" i="15"/>
  <c r="J3636" i="15" s="1"/>
  <c r="H3636" i="15"/>
  <c r="I3484" i="15"/>
  <c r="J3484" i="15" s="1"/>
  <c r="H3484" i="15"/>
  <c r="F3332" i="15"/>
  <c r="G3332" i="15" s="1"/>
  <c r="I3332" i="15"/>
  <c r="J3332" i="15" s="1"/>
  <c r="I3188" i="15"/>
  <c r="J3188" i="15" s="1"/>
  <c r="E3188" i="15"/>
  <c r="I3148" i="15"/>
  <c r="J3148" i="15" s="1"/>
  <c r="H3148" i="15"/>
  <c r="F3148" i="15"/>
  <c r="G3148" i="15" s="1"/>
  <c r="E3108" i="15"/>
  <c r="F3108" i="15"/>
  <c r="G3108" i="15" s="1"/>
  <c r="E2780" i="15"/>
  <c r="H2780" i="15"/>
  <c r="F2284" i="15"/>
  <c r="G2284" i="15" s="1"/>
  <c r="E2284" i="15"/>
  <c r="I2284" i="15"/>
  <c r="J2284" i="15" s="1"/>
  <c r="E3604" i="15"/>
  <c r="H2836" i="15"/>
  <c r="E3636" i="15"/>
  <c r="H3436" i="15"/>
  <c r="E3164" i="15"/>
  <c r="H3396" i="15"/>
  <c r="E2116" i="15"/>
  <c r="E3756" i="15"/>
  <c r="H3756" i="15"/>
  <c r="H3460" i="15"/>
  <c r="F3460" i="15"/>
  <c r="G3460" i="15" s="1"/>
  <c r="E2924" i="15"/>
  <c r="F2924" i="15"/>
  <c r="G2924" i="15" s="1"/>
  <c r="I2788" i="15"/>
  <c r="J2788" i="15" s="1"/>
  <c r="F2788" i="15"/>
  <c r="G2788" i="15" s="1"/>
  <c r="H2788" i="15"/>
  <c r="I2612" i="15"/>
  <c r="J2612" i="15" s="1"/>
  <c r="F2612" i="15"/>
  <c r="G2612" i="15" s="1"/>
  <c r="I2404" i="15"/>
  <c r="J2404" i="15" s="1"/>
  <c r="H2404" i="15"/>
  <c r="E1796" i="15"/>
  <c r="F1796" i="15"/>
  <c r="G1796" i="15" s="1"/>
  <c r="I1676" i="15"/>
  <c r="J1676" i="15" s="1"/>
  <c r="H1676" i="15"/>
  <c r="E1652" i="15"/>
  <c r="F1652" i="15"/>
  <c r="G1652" i="15" s="1"/>
  <c r="H3548" i="15"/>
  <c r="I3668" i="15"/>
  <c r="J3668" i="15" s="1"/>
  <c r="I3356" i="15"/>
  <c r="J3356" i="15" s="1"/>
  <c r="F3156" i="15"/>
  <c r="G3156" i="15" s="1"/>
  <c r="E2108" i="15"/>
  <c r="E3868" i="15"/>
  <c r="I3868" i="15"/>
  <c r="J3868" i="15" s="1"/>
  <c r="E3596" i="15"/>
  <c r="I3596" i="15"/>
  <c r="J3596" i="15" s="1"/>
  <c r="F3532" i="15"/>
  <c r="G3532" i="15" s="1"/>
  <c r="E3532" i="15"/>
  <c r="I3476" i="15"/>
  <c r="J3476" i="15" s="1"/>
  <c r="H3476" i="15"/>
  <c r="I3372" i="15"/>
  <c r="J3372" i="15" s="1"/>
  <c r="E3372" i="15"/>
  <c r="I2996" i="15"/>
  <c r="J2996" i="15" s="1"/>
  <c r="H2996" i="15"/>
  <c r="F2996" i="15"/>
  <c r="G2996" i="15" s="1"/>
  <c r="E2948" i="15"/>
  <c r="H2948" i="15"/>
  <c r="E2876" i="15"/>
  <c r="F2876" i="15"/>
  <c r="G2876" i="15" s="1"/>
  <c r="F2260" i="15"/>
  <c r="G2260" i="15" s="1"/>
  <c r="E2260" i="15"/>
  <c r="E1852" i="15"/>
  <c r="F1852" i="15"/>
  <c r="G1852" i="15" s="1"/>
  <c r="I3564" i="15"/>
  <c r="J3564" i="15" s="1"/>
  <c r="I2988" i="15"/>
  <c r="J2988" i="15" s="1"/>
  <c r="F3756" i="15"/>
  <c r="G3756" i="15" s="1"/>
  <c r="F3500" i="15"/>
  <c r="G3500" i="15" s="1"/>
  <c r="I3124" i="15"/>
  <c r="J3124" i="15" s="1"/>
  <c r="H1980" i="15"/>
  <c r="H1572" i="15"/>
  <c r="I1572" i="15" s="1"/>
  <c r="J1572" i="15" s="1"/>
  <c r="E691" i="15"/>
  <c r="F691" i="15" s="1"/>
  <c r="G691" i="15" s="1"/>
  <c r="H691" i="15"/>
  <c r="I691" i="15" s="1"/>
  <c r="J691" i="15" s="1"/>
  <c r="I3763" i="15"/>
  <c r="J3763" i="15" s="1"/>
  <c r="E3763" i="15"/>
  <c r="I2995" i="15"/>
  <c r="J2995" i="15" s="1"/>
  <c r="H2995" i="15"/>
  <c r="H971" i="15"/>
  <c r="I971" i="15" s="1"/>
  <c r="J971" i="15" s="1"/>
  <c r="I3571" i="15"/>
  <c r="J3571" i="15" s="1"/>
  <c r="F2434" i="15"/>
  <c r="G2434" i="15" s="1"/>
  <c r="E2434" i="15"/>
  <c r="S2134" i="14"/>
  <c r="R2134" i="14" s="1"/>
  <c r="U50" i="14" s="1"/>
  <c r="I2134" i="14"/>
  <c r="S2114" i="14"/>
  <c r="R2114" i="14" s="1"/>
  <c r="I2114" i="14"/>
  <c r="S587" i="14"/>
  <c r="R587" i="14" s="1"/>
  <c r="I587" i="14"/>
  <c r="S1889" i="14"/>
  <c r="R1889" i="14" s="1"/>
  <c r="I1889" i="14"/>
  <c r="S1745" i="14"/>
  <c r="R1745" i="14" s="1"/>
  <c r="I1745" i="14"/>
  <c r="S1683" i="14"/>
  <c r="R1683" i="14" s="1"/>
  <c r="I1683" i="14"/>
  <c r="S1441" i="14"/>
  <c r="R1441" i="14" s="1"/>
  <c r="I1441" i="14"/>
  <c r="S1341" i="14"/>
  <c r="R1341" i="14" s="1"/>
  <c r="I1341" i="14"/>
  <c r="S1270" i="14"/>
  <c r="R1270" i="14" s="1"/>
  <c r="I1270" i="14"/>
  <c r="I1151" i="14"/>
  <c r="S1151" i="14"/>
  <c r="R1151" i="14" s="1"/>
  <c r="S1133" i="14"/>
  <c r="R1133" i="14" s="1"/>
  <c r="I1133" i="14"/>
  <c r="S1083" i="14"/>
  <c r="R1083" i="14" s="1"/>
  <c r="I1083" i="14"/>
  <c r="I877" i="14"/>
  <c r="S877" i="14"/>
  <c r="R877" i="14" s="1"/>
  <c r="E4003" i="15"/>
  <c r="I2931" i="15"/>
  <c r="J2931" i="15" s="1"/>
  <c r="F168" i="15"/>
  <c r="G168" i="15" s="1"/>
  <c r="E168" i="15"/>
  <c r="I8" i="15"/>
  <c r="J8" i="15" s="1"/>
  <c r="E8" i="15"/>
  <c r="H1092" i="15"/>
  <c r="I1092" i="15" s="1"/>
  <c r="J1092" i="15" s="1"/>
  <c r="H1140" i="15"/>
  <c r="I1140" i="15" s="1"/>
  <c r="J1140" i="15" s="1"/>
  <c r="E3627" i="15"/>
  <c r="I3591" i="15"/>
  <c r="J3591" i="15" s="1"/>
  <c r="S854" i="14"/>
  <c r="R854" i="14" s="1"/>
  <c r="S772" i="14"/>
  <c r="R772" i="14" s="1"/>
  <c r="S1071" i="14"/>
  <c r="R1071" i="14" s="1"/>
  <c r="I1278" i="14"/>
  <c r="I1413" i="14"/>
  <c r="S1579" i="14"/>
  <c r="R1579" i="14" s="1"/>
  <c r="S1047" i="14"/>
  <c r="R1047" i="14" s="1"/>
  <c r="I1777" i="14"/>
  <c r="I616" i="14"/>
  <c r="S2086" i="14"/>
  <c r="R2086" i="14" s="1"/>
  <c r="S1659" i="14"/>
  <c r="R1659" i="14" s="1"/>
  <c r="S1633" i="14"/>
  <c r="R1633" i="14" s="1"/>
  <c r="I1405" i="14"/>
  <c r="I1883" i="14"/>
  <c r="H1351" i="15"/>
  <c r="I1351" i="15" s="1"/>
  <c r="J1351" i="15" s="1"/>
  <c r="E187" i="15"/>
  <c r="I1616" i="14"/>
  <c r="S1616" i="14"/>
  <c r="R1616" i="14" s="1"/>
  <c r="I1605" i="14"/>
  <c r="S1605" i="14"/>
  <c r="R1605" i="14" s="1"/>
  <c r="H4499" i="15"/>
  <c r="F3755" i="15"/>
  <c r="G3755" i="15" s="1"/>
  <c r="H1132" i="15"/>
  <c r="I1132" i="15" s="1"/>
  <c r="J1132" i="15" s="1"/>
  <c r="H3395" i="15"/>
  <c r="E2187" i="15"/>
  <c r="H1556" i="15"/>
  <c r="I1556" i="15" s="1"/>
  <c r="J1556" i="15" s="1"/>
  <c r="F628" i="15"/>
  <c r="G628" i="15" s="1"/>
  <c r="F276" i="15"/>
  <c r="G276" i="15" s="1"/>
  <c r="E68" i="15"/>
  <c r="F68" i="15" s="1"/>
  <c r="G68" i="15" s="1"/>
  <c r="H380" i="15"/>
  <c r="E1078" i="15"/>
  <c r="F1078" i="15" s="1"/>
  <c r="G1078" i="15" s="1"/>
  <c r="E670" i="15"/>
  <c r="F670" i="15" s="1"/>
  <c r="G670" i="15" s="1"/>
  <c r="E622" i="15"/>
  <c r="F622" i="15" s="1"/>
  <c r="G622" i="15" s="1"/>
  <c r="E510" i="15"/>
  <c r="F510" i="15" s="1"/>
  <c r="G510" i="15" s="1"/>
  <c r="I406" i="14"/>
  <c r="I946" i="14"/>
  <c r="I479" i="14"/>
  <c r="E4435" i="15"/>
  <c r="I4395" i="15"/>
  <c r="J4395" i="15" s="1"/>
  <c r="I3756" i="15"/>
  <c r="J3756" i="15" s="1"/>
  <c r="E3772" i="15"/>
  <c r="H3780" i="15"/>
  <c r="I3924" i="15"/>
  <c r="J3924" i="15" s="1"/>
  <c r="H3796" i="15"/>
  <c r="F4251" i="15"/>
  <c r="G4251" i="15" s="1"/>
  <c r="I3852" i="15"/>
  <c r="J3852" i="15" s="1"/>
  <c r="I3723" i="15"/>
  <c r="J3723" i="15" s="1"/>
  <c r="F3979" i="15"/>
  <c r="G3979" i="15" s="1"/>
  <c r="I3780" i="15"/>
  <c r="J3780" i="15" s="1"/>
  <c r="F4020" i="15"/>
  <c r="G4020" i="15" s="1"/>
  <c r="F3836" i="15"/>
  <c r="G3836" i="15" s="1"/>
  <c r="H3835" i="15"/>
  <c r="H4891" i="15"/>
  <c r="E4083" i="15"/>
  <c r="E4691" i="15"/>
  <c r="I3867" i="15"/>
  <c r="J3867" i="15" s="1"/>
  <c r="E3995" i="15"/>
  <c r="I4339" i="15"/>
  <c r="J4339" i="15" s="1"/>
  <c r="H4779" i="15"/>
  <c r="H4627" i="15"/>
  <c r="H4163" i="15"/>
  <c r="F3972" i="15"/>
  <c r="G3972" i="15" s="1"/>
  <c r="F4108" i="15"/>
  <c r="G4108" i="15" s="1"/>
  <c r="F3820" i="15"/>
  <c r="G3820" i="15" s="1"/>
  <c r="E3804" i="15"/>
  <c r="F3844" i="15"/>
  <c r="G3844" i="15" s="1"/>
  <c r="H3924" i="15"/>
  <c r="H4012" i="15"/>
  <c r="H4036" i="15"/>
  <c r="H1421" i="15"/>
  <c r="I1421" i="15" s="1"/>
  <c r="J1421" i="15" s="1"/>
  <c r="H4819" i="15"/>
  <c r="I4819" i="15" s="1"/>
  <c r="J4819" i="15" s="1"/>
  <c r="S687" i="14"/>
  <c r="R687" i="14" s="1"/>
  <c r="I546" i="14"/>
  <c r="I402" i="14"/>
  <c r="I68" i="14"/>
  <c r="S1361" i="14"/>
  <c r="R1361" i="14" s="1"/>
  <c r="S556" i="14"/>
  <c r="R556" i="14" s="1"/>
  <c r="I646" i="14"/>
  <c r="S696" i="14"/>
  <c r="R696" i="14" s="1"/>
  <c r="S28" i="14"/>
  <c r="R28" i="14" s="1"/>
  <c r="S37" i="14"/>
  <c r="R37" i="14" s="1"/>
  <c r="I439" i="14"/>
  <c r="I306" i="14"/>
  <c r="S330" i="14"/>
  <c r="R330" i="14" s="1"/>
  <c r="S797" i="14"/>
  <c r="R797" i="14" s="1"/>
  <c r="S913" i="14"/>
  <c r="R913" i="14" s="1"/>
  <c r="S663" i="14"/>
  <c r="R663" i="14" s="1"/>
  <c r="S685" i="14"/>
  <c r="R685" i="14" s="1"/>
  <c r="I545" i="14"/>
  <c r="S542" i="14"/>
  <c r="R542" i="14" s="1"/>
  <c r="I686" i="14"/>
  <c r="I661" i="14"/>
  <c r="I659" i="14"/>
  <c r="I649" i="14"/>
  <c r="S707" i="14"/>
  <c r="R707" i="14" s="1"/>
  <c r="I431" i="14"/>
  <c r="S1360" i="14"/>
  <c r="R1360" i="14" s="1"/>
  <c r="S863" i="14"/>
  <c r="R863" i="14" s="1"/>
  <c r="S64" i="14"/>
  <c r="R64" i="14" s="1"/>
  <c r="I553" i="14"/>
  <c r="S647" i="14"/>
  <c r="R647" i="14" s="1"/>
  <c r="S695" i="14"/>
  <c r="R695" i="14" s="1"/>
  <c r="S38" i="14"/>
  <c r="R38" i="14" s="1"/>
  <c r="S36" i="14"/>
  <c r="R36" i="14" s="1"/>
  <c r="S702" i="14"/>
  <c r="R702" i="14" s="1"/>
  <c r="I688" i="14"/>
  <c r="S437" i="14"/>
  <c r="R437" i="14" s="1"/>
  <c r="S430" i="14"/>
  <c r="R430" i="14" s="1"/>
  <c r="S400" i="14"/>
  <c r="R400" i="14" s="1"/>
  <c r="S378" i="14"/>
  <c r="R378" i="14" s="1"/>
  <c r="I304" i="14"/>
  <c r="I69" i="14"/>
  <c r="I29" i="14"/>
  <c r="S329" i="14"/>
  <c r="R329" i="14" s="1"/>
  <c r="S62" i="14"/>
  <c r="R62" i="14" s="1"/>
  <c r="S798" i="14"/>
  <c r="R798" i="14" s="1"/>
  <c r="S333" i="14"/>
  <c r="R333" i="14" s="1"/>
  <c r="I906" i="14"/>
  <c r="S694" i="14"/>
  <c r="R694" i="14" s="1"/>
  <c r="S544" i="14"/>
  <c r="R544" i="14" s="1"/>
  <c r="I543" i="14"/>
  <c r="I689" i="14"/>
  <c r="I660" i="14"/>
  <c r="I650" i="14"/>
  <c r="I648" i="14"/>
  <c r="I701" i="14"/>
  <c r="H4915" i="15"/>
  <c r="I4915" i="15" s="1"/>
  <c r="J4915" i="15" s="1"/>
  <c r="H5331" i="15"/>
  <c r="I5331" i="15" s="1"/>
  <c r="J5331" i="15" s="1"/>
  <c r="I4531" i="15"/>
  <c r="J4531" i="15" s="1"/>
  <c r="E5484" i="15"/>
  <c r="F5484" i="15" s="1"/>
  <c r="G5484" i="15" s="1"/>
  <c r="H5044" i="15"/>
  <c r="H4588" i="15"/>
  <c r="F4140" i="15"/>
  <c r="G4140" i="15" s="1"/>
  <c r="H707" i="15"/>
  <c r="I707" i="15" s="1"/>
  <c r="J707" i="15" s="1"/>
  <c r="H667" i="15"/>
  <c r="I667" i="15" s="1"/>
  <c r="J667" i="15" s="1"/>
  <c r="H660" i="15"/>
  <c r="I660" i="15" s="1"/>
  <c r="J660" i="15" s="1"/>
  <c r="H690" i="15"/>
  <c r="I690" i="15" s="1"/>
  <c r="J690" i="15" s="1"/>
  <c r="H597" i="15"/>
  <c r="I597" i="15" s="1"/>
  <c r="J597" i="15" s="1"/>
  <c r="H572" i="15"/>
  <c r="I572" i="15" s="1"/>
  <c r="J572" i="15" s="1"/>
  <c r="H147" i="15"/>
  <c r="I147" i="15" s="1"/>
  <c r="J147" i="15" s="1"/>
  <c r="H64" i="15"/>
  <c r="I64" i="15" s="1"/>
  <c r="J64" i="15" s="1"/>
  <c r="H1604" i="15"/>
  <c r="I1604" i="15" s="1"/>
  <c r="J1604" i="15" s="1"/>
  <c r="H1484" i="15"/>
  <c r="I1484" i="15" s="1"/>
  <c r="J1484" i="15" s="1"/>
  <c r="H1220" i="15"/>
  <c r="I1220" i="15" s="1"/>
  <c r="J1220" i="15" s="1"/>
  <c r="E1204" i="15"/>
  <c r="F1204" i="15" s="1"/>
  <c r="G1204" i="15" s="1"/>
  <c r="H1068" i="15"/>
  <c r="I1068" i="15" s="1"/>
  <c r="J1068" i="15" s="1"/>
  <c r="H1155" i="15"/>
  <c r="I1155" i="15" s="1"/>
  <c r="J1155" i="15" s="1"/>
  <c r="H1131" i="15"/>
  <c r="I1131" i="15" s="1"/>
  <c r="J1131" i="15" s="1"/>
  <c r="H1108" i="15"/>
  <c r="I1108" i="15" s="1"/>
  <c r="J1108" i="15" s="1"/>
  <c r="H964" i="15"/>
  <c r="I964" i="15" s="1"/>
  <c r="J964" i="15" s="1"/>
  <c r="E248" i="15"/>
  <c r="H1099" i="15"/>
  <c r="I1099" i="15" s="1"/>
  <c r="J1099" i="15" s="1"/>
  <c r="H1979" i="15"/>
  <c r="F3763" i="15"/>
  <c r="G3763" i="15" s="1"/>
  <c r="E4027" i="15"/>
  <c r="E3803" i="15"/>
  <c r="I4699" i="15"/>
  <c r="J4699" i="15" s="1"/>
  <c r="E2936" i="15"/>
  <c r="I3839" i="15"/>
  <c r="J3839" i="15" s="1"/>
  <c r="S1195" i="14"/>
  <c r="R1195" i="14" s="1"/>
  <c r="S1227" i="14"/>
  <c r="R1227" i="14" s="1"/>
  <c r="I1275" i="14"/>
  <c r="S1850" i="14"/>
  <c r="R1850" i="14" s="1"/>
  <c r="I1975" i="14"/>
  <c r="I1521" i="14"/>
  <c r="I1769" i="14"/>
  <c r="E16" i="15"/>
  <c r="H2735" i="15"/>
  <c r="H896" i="15"/>
  <c r="I896" i="15" s="1"/>
  <c r="J896" i="15" s="1"/>
  <c r="I410" i="14"/>
  <c r="I263" i="14"/>
  <c r="I798" i="14"/>
  <c r="E3463" i="15"/>
  <c r="H2392" i="15"/>
  <c r="E784" i="15"/>
  <c r="E5235" i="15"/>
  <c r="F5235" i="15" s="1"/>
  <c r="G5235" i="15" s="1"/>
  <c r="H1043" i="15"/>
  <c r="I1043" i="15" s="1"/>
  <c r="J1043" i="15" s="1"/>
  <c r="H2307" i="15"/>
  <c r="I2392" i="15"/>
  <c r="J2392" i="15" s="1"/>
  <c r="E3611" i="15"/>
  <c r="I3811" i="15"/>
  <c r="J3811" i="15" s="1"/>
  <c r="H3547" i="15"/>
  <c r="I4763" i="15"/>
  <c r="J4763" i="15" s="1"/>
  <c r="E4627" i="15"/>
  <c r="F2255" i="15"/>
  <c r="G2255" i="15" s="1"/>
  <c r="I761" i="14"/>
  <c r="I1043" i="14"/>
  <c r="I317" i="14"/>
  <c r="I1564" i="14"/>
  <c r="S1330" i="14"/>
  <c r="R1330" i="14" s="1"/>
  <c r="I2260" i="14"/>
  <c r="S658" i="14"/>
  <c r="R658" i="14" s="1"/>
  <c r="S1667" i="14"/>
  <c r="R1667" i="14" s="1"/>
  <c r="I2186" i="14"/>
  <c r="E48" i="15"/>
  <c r="F48" i="15"/>
  <c r="G48" i="15" s="1"/>
  <c r="H778" i="15"/>
  <c r="I778" i="15" s="1"/>
  <c r="J778" i="15" s="1"/>
  <c r="H114" i="15"/>
  <c r="I114" i="15" s="1"/>
  <c r="J114" i="15" s="1"/>
  <c r="E18" i="15"/>
  <c r="F18" i="15" s="1"/>
  <c r="G18" i="15" s="1"/>
  <c r="I1470" i="14"/>
  <c r="I187" i="14"/>
  <c r="I1600" i="14"/>
  <c r="I1146" i="14"/>
  <c r="I210" i="14"/>
  <c r="I174" i="14"/>
  <c r="E2301" i="15"/>
  <c r="F2301" i="15"/>
  <c r="G2301" i="15" s="1"/>
  <c r="H1341" i="15"/>
  <c r="I1341" i="15" s="1"/>
  <c r="J1341" i="15" s="1"/>
  <c r="H5228" i="15"/>
  <c r="I5228" i="15" s="1"/>
  <c r="J5228" i="15" s="1"/>
  <c r="I3900" i="15"/>
  <c r="J3900" i="15" s="1"/>
  <c r="H3900" i="15"/>
  <c r="F3644" i="15"/>
  <c r="G3644" i="15" s="1"/>
  <c r="I3644" i="15"/>
  <c r="J3644" i="15" s="1"/>
  <c r="F3468" i="15"/>
  <c r="G3468" i="15" s="1"/>
  <c r="E3468" i="15"/>
  <c r="I3180" i="15"/>
  <c r="J3180" i="15" s="1"/>
  <c r="H3180" i="15"/>
  <c r="F3180" i="15"/>
  <c r="G3180" i="15" s="1"/>
  <c r="H3116" i="15"/>
  <c r="E3116" i="15"/>
  <c r="I3116" i="15"/>
  <c r="J3116" i="15" s="1"/>
  <c r="H2684" i="15"/>
  <c r="E2684" i="15"/>
  <c r="F2684" i="15"/>
  <c r="G2684" i="15" s="1"/>
  <c r="F2356" i="15"/>
  <c r="G2356" i="15" s="1"/>
  <c r="I2356" i="15"/>
  <c r="J2356" i="15" s="1"/>
  <c r="H2356" i="15"/>
  <c r="I2076" i="15"/>
  <c r="J2076" i="15" s="1"/>
  <c r="E2076" i="15"/>
  <c r="H2076" i="15"/>
  <c r="I1956" i="15"/>
  <c r="J1956" i="15" s="1"/>
  <c r="E1956" i="15"/>
  <c r="E1892" i="15"/>
  <c r="F1892" i="15"/>
  <c r="G1892" i="15" s="1"/>
  <c r="I1868" i="15"/>
  <c r="J1868" i="15" s="1"/>
  <c r="E1868" i="15"/>
  <c r="F1844" i="15"/>
  <c r="G1844" i="15" s="1"/>
  <c r="E1844" i="15"/>
  <c r="F1748" i="15"/>
  <c r="G1748" i="15" s="1"/>
  <c r="H1748" i="15"/>
  <c r="I1700" i="15"/>
  <c r="J1700" i="15" s="1"/>
  <c r="F1700" i="15"/>
  <c r="G1700" i="15" s="1"/>
  <c r="E1700" i="15"/>
  <c r="E1596" i="15"/>
  <c r="F1596" i="15" s="1"/>
  <c r="G1596" i="15" s="1"/>
  <c r="H1596" i="15"/>
  <c r="I1596" i="15" s="1"/>
  <c r="J1596" i="15" s="1"/>
  <c r="I1492" i="15"/>
  <c r="J1492" i="15" s="1"/>
  <c r="E1492" i="15"/>
  <c r="F1364" i="15"/>
  <c r="G1364" i="15" s="1"/>
  <c r="E1364" i="15"/>
  <c r="E1292" i="15"/>
  <c r="F1292" i="15" s="1"/>
  <c r="G1292" i="15" s="1"/>
  <c r="H1292" i="15"/>
  <c r="I1292" i="15" s="1"/>
  <c r="J1292" i="15" s="1"/>
  <c r="I1284" i="15"/>
  <c r="J1284" i="15" s="1"/>
  <c r="H1284" i="15"/>
  <c r="I1252" i="15"/>
  <c r="J1252" i="15" s="1"/>
  <c r="H1252" i="15"/>
  <c r="F1252" i="15"/>
  <c r="G1252" i="15" s="1"/>
  <c r="H1196" i="15"/>
  <c r="E1196" i="15"/>
  <c r="E1116" i="15"/>
  <c r="F1116" i="15" s="1"/>
  <c r="G1116" i="15" s="1"/>
  <c r="H1116" i="15"/>
  <c r="I1116" i="15" s="1"/>
  <c r="J1116" i="15" s="1"/>
  <c r="E1068" i="15"/>
  <c r="F1068" i="15" s="1"/>
  <c r="G1068" i="15" s="1"/>
  <c r="E892" i="15"/>
  <c r="F892" i="15" s="1"/>
  <c r="G892" i="15" s="1"/>
  <c r="E692" i="15"/>
  <c r="F692" i="15" s="1"/>
  <c r="G692" i="15" s="1"/>
  <c r="H692" i="15"/>
  <c r="I692" i="15" s="1"/>
  <c r="J692" i="15" s="1"/>
  <c r="I652" i="15"/>
  <c r="J652" i="15" s="1"/>
  <c r="H652" i="15"/>
  <c r="F500" i="15"/>
  <c r="G500" i="15" s="1"/>
  <c r="E500" i="15"/>
  <c r="H460" i="15"/>
  <c r="I460" i="15" s="1"/>
  <c r="J460" i="15" s="1"/>
  <c r="E460" i="15"/>
  <c r="F460" i="15" s="1"/>
  <c r="G460" i="15" s="1"/>
  <c r="I444" i="15"/>
  <c r="J444" i="15" s="1"/>
  <c r="F444" i="15"/>
  <c r="G444" i="15" s="1"/>
  <c r="E444" i="15"/>
  <c r="F436" i="15"/>
  <c r="G436" i="15" s="1"/>
  <c r="E436" i="15"/>
  <c r="I428" i="15"/>
  <c r="J428" i="15" s="1"/>
  <c r="F428" i="15"/>
  <c r="G428" i="15" s="1"/>
  <c r="H428" i="15"/>
  <c r="I388" i="15"/>
  <c r="J388" i="15" s="1"/>
  <c r="F388" i="15"/>
  <c r="G388" i="15" s="1"/>
  <c r="H356" i="15"/>
  <c r="F356" i="15"/>
  <c r="G356" i="15" s="1"/>
  <c r="F340" i="15"/>
  <c r="G340" i="15" s="1"/>
  <c r="E340" i="15"/>
  <c r="I292" i="15"/>
  <c r="J292" i="15" s="1"/>
  <c r="F292" i="15"/>
  <c r="G292" i="15" s="1"/>
  <c r="H292" i="15"/>
  <c r="I284" i="15"/>
  <c r="J284" i="15" s="1"/>
  <c r="H284" i="15"/>
  <c r="I252" i="15"/>
  <c r="J252" i="15" s="1"/>
  <c r="F252" i="15"/>
  <c r="G252" i="15" s="1"/>
  <c r="E252" i="15"/>
  <c r="I244" i="15"/>
  <c r="J244" i="15" s="1"/>
  <c r="H244" i="15"/>
  <c r="F244" i="15"/>
  <c r="G244" i="15" s="1"/>
  <c r="F212" i="15"/>
  <c r="G212" i="15" s="1"/>
  <c r="H212" i="15"/>
  <c r="I196" i="15"/>
  <c r="J196" i="15" s="1"/>
  <c r="H196" i="15"/>
  <c r="E196" i="15"/>
  <c r="H140" i="15"/>
  <c r="I140" i="15" s="1"/>
  <c r="J140" i="15" s="1"/>
  <c r="E140" i="15"/>
  <c r="F140" i="15" s="1"/>
  <c r="G140" i="15" s="1"/>
  <c r="I124" i="15"/>
  <c r="J124" i="15" s="1"/>
  <c r="H124" i="15"/>
  <c r="E124" i="15"/>
  <c r="I100" i="15"/>
  <c r="J100" i="15" s="1"/>
  <c r="F100" i="15"/>
  <c r="G100" i="15" s="1"/>
  <c r="I60" i="15"/>
  <c r="J60" i="15" s="1"/>
  <c r="F60" i="15"/>
  <c r="G60" i="15" s="1"/>
  <c r="E60" i="15"/>
  <c r="I52" i="15"/>
  <c r="J52" i="15" s="1"/>
  <c r="E52" i="15"/>
  <c r="F52" i="15"/>
  <c r="G52" i="15" s="1"/>
  <c r="H52" i="15"/>
  <c r="I44" i="15"/>
  <c r="J44" i="15" s="1"/>
  <c r="H44" i="15"/>
  <c r="E421" i="15"/>
  <c r="I2149" i="15"/>
  <c r="J2149" i="15" s="1"/>
  <c r="S2025" i="14"/>
  <c r="R2025" i="14" s="1"/>
  <c r="I4044" i="15"/>
  <c r="J4044" i="15" s="1"/>
  <c r="E4044" i="15"/>
  <c r="H3988" i="15"/>
  <c r="E3988" i="15"/>
  <c r="H3908" i="15"/>
  <c r="I3908" i="15"/>
  <c r="J3908" i="15" s="1"/>
  <c r="E3716" i="15"/>
  <c r="F3716" i="15"/>
  <c r="G3716" i="15" s="1"/>
  <c r="I3684" i="15"/>
  <c r="J3684" i="15" s="1"/>
  <c r="E3684" i="15"/>
  <c r="I3524" i="15"/>
  <c r="J3524" i="15" s="1"/>
  <c r="E3524" i="15"/>
  <c r="E3420" i="15"/>
  <c r="I3420" i="15"/>
  <c r="J3420" i="15" s="1"/>
  <c r="F3348" i="15"/>
  <c r="G3348" i="15" s="1"/>
  <c r="H3348" i="15"/>
  <c r="E3276" i="15"/>
  <c r="I3276" i="15"/>
  <c r="J3276" i="15" s="1"/>
  <c r="H3132" i="15"/>
  <c r="F3132" i="15"/>
  <c r="G3132" i="15" s="1"/>
  <c r="E3132" i="15"/>
  <c r="F3052" i="15"/>
  <c r="G3052" i="15" s="1"/>
  <c r="E3052" i="15"/>
  <c r="I2964" i="15"/>
  <c r="J2964" i="15" s="1"/>
  <c r="F2964" i="15"/>
  <c r="G2964" i="15" s="1"/>
  <c r="H2940" i="15"/>
  <c r="E2940" i="15"/>
  <c r="F2940" i="15"/>
  <c r="G2940" i="15" s="1"/>
  <c r="E2844" i="15"/>
  <c r="F2844" i="15"/>
  <c r="G2844" i="15" s="1"/>
  <c r="I2764" i="15"/>
  <c r="J2764" i="15" s="1"/>
  <c r="E2764" i="15"/>
  <c r="I2716" i="15"/>
  <c r="J2716" i="15" s="1"/>
  <c r="H2716" i="15"/>
  <c r="E2716" i="15"/>
  <c r="I2692" i="15"/>
  <c r="J2692" i="15" s="1"/>
  <c r="F2692" i="15"/>
  <c r="G2692" i="15" s="1"/>
  <c r="I2644" i="15"/>
  <c r="J2644" i="15" s="1"/>
  <c r="H2644" i="15"/>
  <c r="F2524" i="15"/>
  <c r="G2524" i="15" s="1"/>
  <c r="E2524" i="15"/>
  <c r="H2476" i="15"/>
  <c r="E2476" i="15"/>
  <c r="E2420" i="15"/>
  <c r="F2420" i="15"/>
  <c r="G2420" i="15" s="1"/>
  <c r="F2404" i="15"/>
  <c r="G2404" i="15" s="1"/>
  <c r="E2404" i="15"/>
  <c r="E2396" i="15"/>
  <c r="F2396" i="15"/>
  <c r="G2396" i="15" s="1"/>
  <c r="I2292" i="15"/>
  <c r="J2292" i="15" s="1"/>
  <c r="F2292" i="15"/>
  <c r="G2292" i="15" s="1"/>
  <c r="E2292" i="15"/>
  <c r="F2252" i="15"/>
  <c r="G2252" i="15" s="1"/>
  <c r="E2252" i="15"/>
  <c r="E2228" i="15"/>
  <c r="F2228" i="15"/>
  <c r="G2228" i="15" s="1"/>
  <c r="E2220" i="15"/>
  <c r="F2220" i="15"/>
  <c r="G2220" i="15" s="1"/>
  <c r="H2204" i="15"/>
  <c r="F2204" i="15"/>
  <c r="G2204" i="15" s="1"/>
  <c r="E2188" i="15"/>
  <c r="F2188" i="15"/>
  <c r="G2188" i="15" s="1"/>
  <c r="H2188" i="15"/>
  <c r="I2172" i="15"/>
  <c r="J2172" i="15" s="1"/>
  <c r="E2172" i="15"/>
  <c r="F2124" i="15"/>
  <c r="G2124" i="15" s="1"/>
  <c r="E2124" i="15"/>
  <c r="F2084" i="15"/>
  <c r="G2084" i="15" s="1"/>
  <c r="E2084" i="15"/>
  <c r="H2068" i="15"/>
  <c r="F2068" i="15"/>
  <c r="G2068" i="15" s="1"/>
  <c r="I2052" i="15"/>
  <c r="J2052" i="15" s="1"/>
  <c r="E2052" i="15"/>
  <c r="F2052" i="15"/>
  <c r="G2052" i="15" s="1"/>
  <c r="H2052" i="15"/>
  <c r="H1972" i="15"/>
  <c r="E1972" i="15"/>
  <c r="E1964" i="15"/>
  <c r="F1964" i="15"/>
  <c r="G1964" i="15" s="1"/>
  <c r="H1948" i="15"/>
  <c r="E1948" i="15"/>
  <c r="I1908" i="15"/>
  <c r="J1908" i="15" s="1"/>
  <c r="F1908" i="15"/>
  <c r="G1908" i="15" s="1"/>
  <c r="F1780" i="15"/>
  <c r="G1780" i="15" s="1"/>
  <c r="E1780" i="15"/>
  <c r="I1764" i="15"/>
  <c r="J1764" i="15" s="1"/>
  <c r="F1764" i="15"/>
  <c r="G1764" i="15" s="1"/>
  <c r="E1756" i="15"/>
  <c r="F1756" i="15"/>
  <c r="G1756" i="15" s="1"/>
  <c r="I1732" i="15"/>
  <c r="J1732" i="15" s="1"/>
  <c r="H1732" i="15"/>
  <c r="P1402" i="14"/>
  <c r="H1204" i="15" s="1"/>
  <c r="I1204" i="15" s="1"/>
  <c r="J1204" i="15" s="1"/>
  <c r="F3596" i="15"/>
  <c r="G3596" i="15" s="1"/>
  <c r="H2220" i="15"/>
  <c r="H2396" i="15"/>
  <c r="E3580" i="15"/>
  <c r="F2948" i="15"/>
  <c r="G2948" i="15" s="1"/>
  <c r="H3036" i="15"/>
  <c r="I3212" i="15"/>
  <c r="J3212" i="15" s="1"/>
  <c r="F3372" i="15"/>
  <c r="G3372" i="15" s="1"/>
  <c r="F3692" i="15"/>
  <c r="G3692" i="15" s="1"/>
  <c r="H3572" i="15"/>
  <c r="I3708" i="15"/>
  <c r="J3708" i="15" s="1"/>
  <c r="H3820" i="15"/>
  <c r="F3916" i="15"/>
  <c r="G3916" i="15" s="1"/>
  <c r="I4012" i="15"/>
  <c r="J4012" i="15" s="1"/>
  <c r="I3348" i="15"/>
  <c r="J3348" i="15" s="1"/>
  <c r="F3516" i="15"/>
  <c r="G3516" i="15" s="1"/>
  <c r="H4300" i="15"/>
  <c r="F2868" i="15"/>
  <c r="G2868" i="15" s="1"/>
  <c r="I3132" i="15"/>
  <c r="J3132" i="15" s="1"/>
  <c r="H3052" i="15"/>
  <c r="H3276" i="15"/>
  <c r="I3052" i="15"/>
  <c r="J3052" i="15" s="1"/>
  <c r="E3148" i="15"/>
  <c r="I3316" i="15"/>
  <c r="J3316" i="15" s="1"/>
  <c r="I3396" i="15"/>
  <c r="J3396" i="15" s="1"/>
  <c r="I3460" i="15"/>
  <c r="J3460" i="15" s="1"/>
  <c r="H3700" i="15"/>
  <c r="I2140" i="15"/>
  <c r="J2140" i="15" s="1"/>
  <c r="E2356" i="15"/>
  <c r="I2588" i="15"/>
  <c r="J2588" i="15" s="1"/>
  <c r="H2692" i="15"/>
  <c r="I177" i="14"/>
  <c r="H1460" i="15"/>
  <c r="I1460" i="15" s="1"/>
  <c r="J1460" i="15" s="1"/>
  <c r="E2244" i="15"/>
  <c r="E2020" i="15"/>
  <c r="E1356" i="15"/>
  <c r="F2516" i="15"/>
  <c r="G2516" i="15" s="1"/>
  <c r="H1764" i="15"/>
  <c r="H444" i="15"/>
  <c r="E749" i="15"/>
  <c r="I456" i="14"/>
  <c r="H5466" i="15"/>
  <c r="I5466" i="15" s="1"/>
  <c r="J5466" i="15" s="1"/>
  <c r="H5306" i="15"/>
  <c r="I5306" i="15" s="1"/>
  <c r="J5306" i="15" s="1"/>
  <c r="H5274" i="15"/>
  <c r="I5274" i="15" s="1"/>
  <c r="J5274" i="15" s="1"/>
  <c r="E5266" i="15"/>
  <c r="F5266" i="15" s="1"/>
  <c r="G5266" i="15" s="1"/>
  <c r="E5202" i="15"/>
  <c r="F5202" i="15" s="1"/>
  <c r="G5202" i="15" s="1"/>
  <c r="E5178" i="15"/>
  <c r="F5178" i="15" s="1"/>
  <c r="G5178" i="15" s="1"/>
  <c r="E5170" i="15"/>
  <c r="F5170" i="15" s="1"/>
  <c r="G5170" i="15" s="1"/>
  <c r="H4818" i="15"/>
  <c r="I4818" i="15" s="1"/>
  <c r="J4818" i="15" s="1"/>
  <c r="E1538" i="15"/>
  <c r="F1538" i="15" s="1"/>
  <c r="G1538" i="15" s="1"/>
  <c r="E1474" i="15"/>
  <c r="F1474" i="15" s="1"/>
  <c r="G1474" i="15" s="1"/>
  <c r="E1434" i="15"/>
  <c r="F1434" i="15" s="1"/>
  <c r="G1434" i="15" s="1"/>
  <c r="E1370" i="15"/>
  <c r="F1370" i="15" s="1"/>
  <c r="G1370" i="15" s="1"/>
  <c r="E1354" i="15"/>
  <c r="F1354" i="15" s="1"/>
  <c r="G1354" i="15" s="1"/>
  <c r="E1082" i="15"/>
  <c r="F1082" i="15" s="1"/>
  <c r="G1082" i="15" s="1"/>
  <c r="H970" i="15"/>
  <c r="I970" i="15" s="1"/>
  <c r="J970" i="15" s="1"/>
  <c r="H722" i="15"/>
  <c r="I722" i="15" s="1"/>
  <c r="J722" i="15" s="1"/>
  <c r="H706" i="15"/>
  <c r="I706" i="15" s="1"/>
  <c r="J706" i="15" s="1"/>
  <c r="E690" i="15"/>
  <c r="F690" i="15" s="1"/>
  <c r="G690" i="15" s="1"/>
  <c r="I765" i="15"/>
  <c r="J765" i="15" s="1"/>
  <c r="E5153" i="15"/>
  <c r="F5153" i="15" s="1"/>
  <c r="G5153" i="15" s="1"/>
  <c r="E3396" i="15"/>
  <c r="E5100" i="15"/>
  <c r="H2676" i="15"/>
  <c r="H2876" i="15"/>
  <c r="F3370" i="15"/>
  <c r="G3370" i="15" s="1"/>
  <c r="I3660" i="15"/>
  <c r="J3660" i="15" s="1"/>
  <c r="I3716" i="15"/>
  <c r="J3716" i="15" s="1"/>
  <c r="I3844" i="15"/>
  <c r="J3844" i="15" s="1"/>
  <c r="F4124" i="15"/>
  <c r="G4124" i="15" s="1"/>
  <c r="E3348" i="15"/>
  <c r="H3844" i="15"/>
  <c r="H3644" i="15"/>
  <c r="F3908" i="15"/>
  <c r="G3908" i="15" s="1"/>
  <c r="F2932" i="15"/>
  <c r="G2932" i="15" s="1"/>
  <c r="H3268" i="15"/>
  <c r="E3268" i="15"/>
  <c r="H3100" i="15"/>
  <c r="F3172" i="15"/>
  <c r="G3172" i="15" s="1"/>
  <c r="H3772" i="15"/>
  <c r="E3492" i="15"/>
  <c r="E3820" i="15"/>
  <c r="H2012" i="15"/>
  <c r="H2228" i="15"/>
  <c r="F2380" i="15"/>
  <c r="G2380" i="15" s="1"/>
  <c r="I2476" i="15"/>
  <c r="J2476" i="15" s="1"/>
  <c r="S2127" i="14"/>
  <c r="R2127" i="14" s="1"/>
  <c r="I3300" i="15"/>
  <c r="J3300" i="15" s="1"/>
  <c r="E2980" i="15"/>
  <c r="E2412" i="15"/>
  <c r="E2156" i="15"/>
  <c r="E1252" i="15"/>
  <c r="F1716" i="15"/>
  <c r="G1716" i="15" s="1"/>
  <c r="H2156" i="15"/>
  <c r="H1492" i="15"/>
  <c r="I1886" i="14"/>
  <c r="S1886" i="14"/>
  <c r="R1886" i="14" s="1"/>
  <c r="S1219" i="14"/>
  <c r="R1219" i="14" s="1"/>
  <c r="I1219" i="14"/>
  <c r="I1164" i="14"/>
  <c r="S1164" i="14"/>
  <c r="R1164" i="14" s="1"/>
  <c r="I1017" i="14"/>
  <c r="S1017" i="14"/>
  <c r="R1017" i="14" s="1"/>
  <c r="I1005" i="14"/>
  <c r="S1005" i="14"/>
  <c r="R1005" i="14" s="1"/>
  <c r="S904" i="14"/>
  <c r="R904" i="14" s="1"/>
  <c r="I904" i="14"/>
  <c r="F1205" i="15"/>
  <c r="G1205" i="15" s="1"/>
  <c r="H1205" i="15"/>
  <c r="E1609" i="15"/>
  <c r="F1609" i="15" s="1"/>
  <c r="G1609" i="15" s="1"/>
  <c r="E1473" i="15"/>
  <c r="F1473" i="15" s="1"/>
  <c r="G1473" i="15" s="1"/>
  <c r="H981" i="15"/>
  <c r="I981" i="15" s="1"/>
  <c r="J981" i="15" s="1"/>
  <c r="H149" i="15"/>
  <c r="I149" i="15" s="1"/>
  <c r="J149" i="15" s="1"/>
  <c r="F3420" i="15"/>
  <c r="G3420" i="15" s="1"/>
  <c r="H2260" i="15"/>
  <c r="I2876" i="15"/>
  <c r="J2876" i="15" s="1"/>
  <c r="H2988" i="15"/>
  <c r="F3116" i="15"/>
  <c r="G3116" i="15" s="1"/>
  <c r="H3564" i="15"/>
  <c r="H3668" i="15"/>
  <c r="I4212" i="15"/>
  <c r="J4212" i="15" s="1"/>
  <c r="H3940" i="15"/>
  <c r="E3644" i="15"/>
  <c r="F3796" i="15"/>
  <c r="G3796" i="15" s="1"/>
  <c r="H3236" i="15"/>
  <c r="I2924" i="15"/>
  <c r="J2924" i="15" s="1"/>
  <c r="F3100" i="15"/>
  <c r="G3100" i="15" s="1"/>
  <c r="H3356" i="15"/>
  <c r="H2044" i="15"/>
  <c r="I2228" i="15"/>
  <c r="J2228" i="15" s="1"/>
  <c r="I2380" i="15"/>
  <c r="J2380" i="15" s="1"/>
  <c r="I2492" i="15"/>
  <c r="J2492" i="15" s="1"/>
  <c r="I2684" i="15"/>
  <c r="J2684" i="15" s="1"/>
  <c r="H885" i="15"/>
  <c r="I885" i="15" s="1"/>
  <c r="J885" i="15" s="1"/>
  <c r="S2046" i="14"/>
  <c r="R2046" i="14" s="1"/>
  <c r="H724" i="15"/>
  <c r="I724" i="15" s="1"/>
  <c r="J724" i="15" s="1"/>
  <c r="E2380" i="15"/>
  <c r="E2148" i="15"/>
  <c r="E1908" i="15"/>
  <c r="E1692" i="15"/>
  <c r="E628" i="15"/>
  <c r="F2812" i="15"/>
  <c r="G2812" i="15" s="1"/>
  <c r="F1956" i="15"/>
  <c r="G1956" i="15" s="1"/>
  <c r="F380" i="15"/>
  <c r="G380" i="15" s="1"/>
  <c r="H1444" i="15"/>
  <c r="I868" i="14"/>
  <c r="E815" i="15"/>
  <c r="F815" i="15" s="1"/>
  <c r="G815" i="15" s="1"/>
  <c r="E799" i="15"/>
  <c r="F799" i="15" s="1"/>
  <c r="G799" i="15" s="1"/>
  <c r="E623" i="15"/>
  <c r="F623" i="15" s="1"/>
  <c r="G623" i="15" s="1"/>
  <c r="E543" i="15"/>
  <c r="F543" i="15" s="1"/>
  <c r="G543" i="15" s="1"/>
  <c r="I777" i="14"/>
  <c r="F4354" i="15"/>
  <c r="G4354" i="15" s="1"/>
  <c r="E4354" i="15"/>
  <c r="E1586" i="15"/>
  <c r="H1586" i="15"/>
  <c r="F42" i="15"/>
  <c r="G42" i="15" s="1"/>
  <c r="E42" i="15"/>
  <c r="S2266" i="14"/>
  <c r="R2266" i="14" s="1"/>
  <c r="U182" i="14" s="1"/>
  <c r="I2266" i="14"/>
  <c r="F26" i="15"/>
  <c r="G26" i="15" s="1"/>
  <c r="S1977" i="14"/>
  <c r="R1977" i="14" s="1"/>
  <c r="I1977" i="14"/>
  <c r="S1351" i="14"/>
  <c r="R1351" i="14" s="1"/>
  <c r="I1351" i="14"/>
  <c r="S258" i="14"/>
  <c r="R258" i="14" s="1"/>
  <c r="I258" i="14"/>
  <c r="H1474" i="15"/>
  <c r="I1474" i="15" s="1"/>
  <c r="J1474" i="15" s="1"/>
  <c r="S79" i="14"/>
  <c r="R79" i="14" s="1"/>
  <c r="I79" i="14"/>
  <c r="H1050" i="15"/>
  <c r="I1050" i="15" s="1"/>
  <c r="J1050" i="15" s="1"/>
  <c r="H3538" i="15"/>
  <c r="S734" i="14"/>
  <c r="R734" i="14" s="1"/>
  <c r="I1801" i="14"/>
  <c r="E964" i="15"/>
  <c r="F964" i="15" s="1"/>
  <c r="G964" i="15" s="1"/>
  <c r="E5376" i="15"/>
  <c r="F5376" i="15" s="1"/>
  <c r="G5376" i="15" s="1"/>
  <c r="E5352" i="15"/>
  <c r="F5352" i="15" s="1"/>
  <c r="G5352" i="15" s="1"/>
  <c r="H4904" i="15"/>
  <c r="I4904" i="15" s="1"/>
  <c r="J4904" i="15" s="1"/>
  <c r="E658" i="15"/>
  <c r="F658" i="15" s="1"/>
  <c r="G658" i="15" s="1"/>
  <c r="H658" i="15"/>
  <c r="I658" i="15" s="1"/>
  <c r="J658" i="15" s="1"/>
  <c r="H282" i="15"/>
  <c r="E282" i="15"/>
  <c r="F130" i="15"/>
  <c r="G130" i="15" s="1"/>
  <c r="E130" i="15"/>
  <c r="E58" i="15"/>
  <c r="I1465" i="14"/>
  <c r="S1465" i="14"/>
  <c r="R1465" i="14" s="1"/>
  <c r="I750" i="14"/>
  <c r="S750" i="14"/>
  <c r="R750" i="14" s="1"/>
  <c r="S179" i="14"/>
  <c r="R179" i="14" s="1"/>
  <c r="I179" i="14"/>
  <c r="P297" i="14"/>
  <c r="H933" i="15" s="1"/>
  <c r="I933" i="15" s="1"/>
  <c r="J933" i="15" s="1"/>
  <c r="E933" i="15"/>
  <c r="F933" i="15" s="1"/>
  <c r="G933" i="15" s="1"/>
  <c r="I710" i="14"/>
  <c r="I2151" i="14"/>
  <c r="H666" i="15"/>
  <c r="I666" i="15" s="1"/>
  <c r="J666" i="15" s="1"/>
  <c r="E4750" i="15"/>
  <c r="E3690" i="15"/>
  <c r="E1477" i="15"/>
  <c r="F1477" i="15" s="1"/>
  <c r="G1477" i="15" s="1"/>
  <c r="S880" i="14"/>
  <c r="R880" i="14" s="1"/>
  <c r="I1240" i="14"/>
  <c r="S1508" i="14"/>
  <c r="R1508" i="14" s="1"/>
  <c r="I1490" i="14"/>
  <c r="E234" i="15"/>
  <c r="H258" i="15"/>
  <c r="H5408" i="15"/>
  <c r="I5408" i="15" s="1"/>
  <c r="J5408" i="15" s="1"/>
  <c r="E5280" i="15"/>
  <c r="F5280" i="15" s="1"/>
  <c r="G5280" i="15" s="1"/>
  <c r="H4984" i="15"/>
  <c r="I4984" i="15" s="1"/>
  <c r="J4984" i="15" s="1"/>
  <c r="I518" i="14"/>
  <c r="E4980" i="15"/>
  <c r="F4980" i="15" s="1"/>
  <c r="G4980" i="15" s="1"/>
  <c r="H3266" i="15"/>
  <c r="I3572" i="15"/>
  <c r="J3572" i="15" s="1"/>
  <c r="H4804" i="15"/>
  <c r="I4778" i="15"/>
  <c r="J4778" i="15" s="1"/>
  <c r="F3636" i="15"/>
  <c r="G3636" i="15" s="1"/>
  <c r="E3692" i="15"/>
  <c r="I3748" i="15"/>
  <c r="J3748" i="15" s="1"/>
  <c r="E3460" i="15"/>
  <c r="F3724" i="15"/>
  <c r="G3724" i="15" s="1"/>
  <c r="I3796" i="15"/>
  <c r="J3796" i="15" s="1"/>
  <c r="E3948" i="15"/>
  <c r="E4108" i="15"/>
  <c r="I3380" i="15"/>
  <c r="J3380" i="15" s="1"/>
  <c r="H3444" i="15"/>
  <c r="H3588" i="15"/>
  <c r="F3828" i="15"/>
  <c r="G3828" i="15" s="1"/>
  <c r="E3956" i="15"/>
  <c r="I3620" i="15"/>
  <c r="J3620" i="15" s="1"/>
  <c r="H3372" i="15"/>
  <c r="F3948" i="15"/>
  <c r="G3948" i="15" s="1"/>
  <c r="I488" i="14"/>
  <c r="F3474" i="15"/>
  <c r="G3474" i="15" s="1"/>
  <c r="I342" i="14"/>
  <c r="I1115" i="14"/>
  <c r="S1288" i="14"/>
  <c r="R1288" i="14" s="1"/>
  <c r="S545" i="14"/>
  <c r="R545" i="14" s="1"/>
  <c r="H106" i="15"/>
  <c r="I106" i="15" s="1"/>
  <c r="J106" i="15" s="1"/>
  <c r="E626" i="15"/>
  <c r="F2716" i="15"/>
  <c r="G2716" i="15" s="1"/>
  <c r="F170" i="15"/>
  <c r="G170" i="15" s="1"/>
  <c r="F4426" i="15"/>
  <c r="G4426" i="15" s="1"/>
  <c r="H4426" i="15"/>
  <c r="E1098" i="15"/>
  <c r="F1098" i="15" s="1"/>
  <c r="G1098" i="15" s="1"/>
  <c r="H1098" i="15"/>
  <c r="I1098" i="15" s="1"/>
  <c r="J1098" i="15" s="1"/>
  <c r="F762" i="15"/>
  <c r="G762" i="15" s="1"/>
  <c r="E762" i="15"/>
  <c r="E4330" i="15"/>
  <c r="I3066" i="15"/>
  <c r="J3066" i="15" s="1"/>
  <c r="E1509" i="15"/>
  <c r="F1509" i="15" s="1"/>
  <c r="G1509" i="15" s="1"/>
  <c r="I3426" i="15"/>
  <c r="J3426" i="15" s="1"/>
  <c r="I98" i="14"/>
  <c r="E3498" i="15"/>
  <c r="I1399" i="14"/>
  <c r="S1948" i="14"/>
  <c r="R1948" i="14" s="1"/>
  <c r="E314" i="15"/>
  <c r="E138" i="15"/>
  <c r="E916" i="15"/>
  <c r="F916" i="15" s="1"/>
  <c r="G916" i="15" s="1"/>
  <c r="F330" i="15"/>
  <c r="G330" i="15" s="1"/>
  <c r="H178" i="15"/>
  <c r="E5390" i="15"/>
  <c r="F5390" i="15" s="1"/>
  <c r="G5390" i="15" s="1"/>
  <c r="E5350" i="15"/>
  <c r="F5350" i="15" s="1"/>
  <c r="G5350" i="15" s="1"/>
  <c r="H5134" i="15"/>
  <c r="I5134" i="15" s="1"/>
  <c r="J5134" i="15" s="1"/>
  <c r="E5118" i="15"/>
  <c r="F5118" i="15" s="1"/>
  <c r="G5118" i="15" s="1"/>
  <c r="E4998" i="15"/>
  <c r="F4998" i="15" s="1"/>
  <c r="G4998" i="15" s="1"/>
  <c r="E4926" i="15"/>
  <c r="F4926" i="15" s="1"/>
  <c r="G4926" i="15" s="1"/>
  <c r="E1046" i="15"/>
  <c r="F1046" i="15" s="1"/>
  <c r="G1046" i="15" s="1"/>
  <c r="E926" i="15"/>
  <c r="F926" i="15" s="1"/>
  <c r="G926" i="15" s="1"/>
  <c r="E678" i="15"/>
  <c r="F678" i="15" s="1"/>
  <c r="G678" i="15" s="1"/>
  <c r="E502" i="15"/>
  <c r="F502" i="15" s="1"/>
  <c r="G502" i="15" s="1"/>
  <c r="H4626" i="15"/>
  <c r="F4626" i="15"/>
  <c r="G4626" i="15" s="1"/>
  <c r="H3098" i="15"/>
  <c r="I3098" i="15"/>
  <c r="J3098" i="15" s="1"/>
  <c r="I2626" i="15"/>
  <c r="J2626" i="15" s="1"/>
  <c r="F2626" i="15"/>
  <c r="G2626" i="15" s="1"/>
  <c r="H610" i="15"/>
  <c r="E610" i="15"/>
  <c r="H186" i="15"/>
  <c r="E186" i="15"/>
  <c r="I2283" i="14"/>
  <c r="S2283" i="14"/>
  <c r="R2283" i="14" s="1"/>
  <c r="H538" i="15"/>
  <c r="S1863" i="14"/>
  <c r="R1863" i="14" s="1"/>
  <c r="I1863" i="14"/>
  <c r="I1312" i="14"/>
  <c r="S1312" i="14"/>
  <c r="R1312" i="14" s="1"/>
  <c r="I1038" i="14"/>
  <c r="S1038" i="14"/>
  <c r="R1038" i="14" s="1"/>
  <c r="I758" i="14"/>
  <c r="S758" i="14"/>
  <c r="R758" i="14" s="1"/>
  <c r="I568" i="14"/>
  <c r="S568" i="14"/>
  <c r="R568" i="14" s="1"/>
  <c r="I913" i="14"/>
  <c r="I37" i="14"/>
  <c r="F4186" i="15"/>
  <c r="G4186" i="15" s="1"/>
  <c r="I928" i="14"/>
  <c r="H5066" i="15"/>
  <c r="F2354" i="15"/>
  <c r="G2354" i="15" s="1"/>
  <c r="I2249" i="14"/>
  <c r="S2065" i="14"/>
  <c r="R2065" i="14" s="1"/>
  <c r="I315" i="14"/>
  <c r="S1407" i="14"/>
  <c r="R1407" i="14" s="1"/>
  <c r="I1877" i="14"/>
  <c r="S2029" i="14"/>
  <c r="R2029" i="14" s="1"/>
  <c r="S2277" i="14"/>
  <c r="R2277" i="14" s="1"/>
  <c r="E554" i="15"/>
  <c r="E370" i="15"/>
  <c r="F586" i="15"/>
  <c r="G586" i="15" s="1"/>
  <c r="H170" i="15"/>
  <c r="H5485" i="15"/>
  <c r="I5485" i="15" s="1"/>
  <c r="J5485" i="15" s="1"/>
  <c r="H5477" i="15"/>
  <c r="I5477" i="15" s="1"/>
  <c r="J5477" i="15" s="1"/>
  <c r="E5389" i="15"/>
  <c r="F5389" i="15" s="1"/>
  <c r="G5389" i="15" s="1"/>
  <c r="H5381" i="15"/>
  <c r="I5381" i="15" s="1"/>
  <c r="J5381" i="15" s="1"/>
  <c r="E5181" i="15"/>
  <c r="F5181" i="15" s="1"/>
  <c r="G5181" i="15" s="1"/>
  <c r="E5149" i="15"/>
  <c r="F5149" i="15" s="1"/>
  <c r="G5149" i="15" s="1"/>
  <c r="E5037" i="15"/>
  <c r="F5037" i="15" s="1"/>
  <c r="G5037" i="15" s="1"/>
  <c r="E4965" i="15"/>
  <c r="F4965" i="15" s="1"/>
  <c r="G4965" i="15" s="1"/>
  <c r="H4909" i="15"/>
  <c r="I4909" i="15" s="1"/>
  <c r="J4909" i="15" s="1"/>
  <c r="H4893" i="15"/>
  <c r="I4893" i="15" s="1"/>
  <c r="J4893" i="15" s="1"/>
  <c r="E4877" i="15"/>
  <c r="F4877" i="15" s="1"/>
  <c r="G4877" i="15" s="1"/>
  <c r="H4845" i="15"/>
  <c r="I4845" i="15" s="1"/>
  <c r="J4845" i="15" s="1"/>
  <c r="E4837" i="15"/>
  <c r="F4837" i="15" s="1"/>
  <c r="G4837" i="15" s="1"/>
  <c r="I2178" i="15"/>
  <c r="J2178" i="15" s="1"/>
  <c r="F2178" i="15"/>
  <c r="G2178" i="15" s="1"/>
  <c r="F770" i="15"/>
  <c r="G770" i="15" s="1"/>
  <c r="E770" i="15"/>
  <c r="F458" i="15"/>
  <c r="G458" i="15" s="1"/>
  <c r="E458" i="15"/>
  <c r="F242" i="15"/>
  <c r="G242" i="15" s="1"/>
  <c r="E242" i="15"/>
  <c r="I202" i="15"/>
  <c r="J202" i="15" s="1"/>
  <c r="H202" i="15"/>
  <c r="E202" i="15"/>
  <c r="S1713" i="14"/>
  <c r="R1713" i="14" s="1"/>
  <c r="I1713" i="14"/>
  <c r="I416" i="14"/>
  <c r="S416" i="14"/>
  <c r="R416" i="14" s="1"/>
  <c r="I1510" i="14"/>
  <c r="S1510" i="14"/>
  <c r="R1510" i="14" s="1"/>
  <c r="H978" i="15"/>
  <c r="I978" i="15" s="1"/>
  <c r="J978" i="15" s="1"/>
  <c r="S455" i="14"/>
  <c r="R455" i="14" s="1"/>
  <c r="H682" i="15"/>
  <c r="I682" i="15" s="1"/>
  <c r="J682" i="15" s="1"/>
  <c r="F3978" i="15"/>
  <c r="G3978" i="15" s="1"/>
  <c r="H1210" i="15"/>
  <c r="I1210" i="15" s="1"/>
  <c r="J1210" i="15" s="1"/>
  <c r="S968" i="14"/>
  <c r="R968" i="14" s="1"/>
  <c r="S199" i="14"/>
  <c r="R199" i="14" s="1"/>
  <c r="I2052" i="14"/>
  <c r="I687" i="14"/>
  <c r="E250" i="15"/>
  <c r="E1220" i="15"/>
  <c r="F1220" i="15" s="1"/>
  <c r="G1220" i="15" s="1"/>
  <c r="H234" i="15"/>
  <c r="H5468" i="15"/>
  <c r="I5468" i="15" s="1"/>
  <c r="J5468" i="15" s="1"/>
  <c r="E5284" i="15"/>
  <c r="H5284" i="15"/>
  <c r="E5172" i="15"/>
  <c r="F5172" i="15" s="1"/>
  <c r="G5172" i="15" s="1"/>
  <c r="E5156" i="15"/>
  <c r="H5156" i="15"/>
  <c r="H5092" i="15"/>
  <c r="I5092" i="15"/>
  <c r="J5092" i="15" s="1"/>
  <c r="H4836" i="15"/>
  <c r="I4836" i="15" s="1"/>
  <c r="J4836" i="15" s="1"/>
  <c r="I4716" i="15"/>
  <c r="J4716" i="15" s="1"/>
  <c r="H4716" i="15"/>
  <c r="E4620" i="15"/>
  <c r="I4620" i="15"/>
  <c r="J4620" i="15" s="1"/>
  <c r="I4540" i="15"/>
  <c r="J4540" i="15" s="1"/>
  <c r="H4540" i="15"/>
  <c r="H4516" i="15"/>
  <c r="E4516" i="15"/>
  <c r="I4468" i="15"/>
  <c r="J4468" i="15" s="1"/>
  <c r="H4468" i="15"/>
  <c r="E4148" i="15"/>
  <c r="F4148" i="15"/>
  <c r="G4148" i="15" s="1"/>
  <c r="H4084" i="15"/>
  <c r="F4084" i="15"/>
  <c r="G4084" i="15" s="1"/>
  <c r="I4028" i="15"/>
  <c r="J4028" i="15" s="1"/>
  <c r="E4028" i="15"/>
  <c r="I3940" i="15"/>
  <c r="J3940" i="15" s="1"/>
  <c r="F3940" i="15"/>
  <c r="G3940" i="15" s="1"/>
  <c r="E3932" i="15"/>
  <c r="F3932" i="15"/>
  <c r="G3932" i="15" s="1"/>
  <c r="E3892" i="15"/>
  <c r="I3892" i="15"/>
  <c r="J3892" i="15" s="1"/>
  <c r="F3892" i="15"/>
  <c r="G3892" i="15" s="1"/>
  <c r="H3884" i="15"/>
  <c r="E3884" i="15"/>
  <c r="H3876" i="15"/>
  <c r="F3876" i="15"/>
  <c r="G3876" i="15" s="1"/>
  <c r="I3876" i="15"/>
  <c r="J3876" i="15" s="1"/>
  <c r="H3868" i="15"/>
  <c r="F3868" i="15"/>
  <c r="G3868" i="15" s="1"/>
  <c r="F3852" i="15"/>
  <c r="G3852" i="15" s="1"/>
  <c r="E3852" i="15"/>
  <c r="E3836" i="15"/>
  <c r="I3836" i="15"/>
  <c r="J3836" i="15" s="1"/>
  <c r="F3812" i="15"/>
  <c r="G3812" i="15" s="1"/>
  <c r="E3812" i="15"/>
  <c r="H3812" i="15"/>
  <c r="F3804" i="15"/>
  <c r="G3804" i="15" s="1"/>
  <c r="I3804" i="15"/>
  <c r="J3804" i="15" s="1"/>
  <c r="I3788" i="15"/>
  <c r="J3788" i="15" s="1"/>
  <c r="F3788" i="15"/>
  <c r="G3788" i="15" s="1"/>
  <c r="H3764" i="15"/>
  <c r="F3764" i="15"/>
  <c r="G3764" i="15" s="1"/>
  <c r="F3740" i="15"/>
  <c r="G3740" i="15" s="1"/>
  <c r="E3740" i="15"/>
  <c r="I3740" i="15"/>
  <c r="J3740" i="15" s="1"/>
  <c r="E3724" i="15"/>
  <c r="H3724" i="15"/>
  <c r="H3708" i="15"/>
  <c r="E3708" i="15"/>
  <c r="F3676" i="15"/>
  <c r="G3676" i="15" s="1"/>
  <c r="H3676" i="15"/>
  <c r="E3676" i="15"/>
  <c r="F3660" i="15"/>
  <c r="G3660" i="15" s="1"/>
  <c r="E3660" i="15"/>
  <c r="H3652" i="15"/>
  <c r="E3652" i="15"/>
  <c r="H3628" i="15"/>
  <c r="I3628" i="15"/>
  <c r="J3628" i="15" s="1"/>
  <c r="E3612" i="15"/>
  <c r="H3612" i="15"/>
  <c r="F3604" i="15"/>
  <c r="G3604" i="15" s="1"/>
  <c r="I3604" i="15"/>
  <c r="J3604" i="15" s="1"/>
  <c r="F3556" i="15"/>
  <c r="G3556" i="15" s="1"/>
  <c r="H3556" i="15"/>
  <c r="F3548" i="15"/>
  <c r="G3548" i="15" s="1"/>
  <c r="E3548" i="15"/>
  <c r="I3540" i="15"/>
  <c r="J3540" i="15" s="1"/>
  <c r="H3540" i="15"/>
  <c r="E3540" i="15"/>
  <c r="H3516" i="15"/>
  <c r="I3516" i="15"/>
  <c r="J3516" i="15" s="1"/>
  <c r="I3500" i="15"/>
  <c r="J3500" i="15" s="1"/>
  <c r="H3500" i="15"/>
  <c r="F3492" i="15"/>
  <c r="G3492" i="15" s="1"/>
  <c r="I3492" i="15"/>
  <c r="J3492" i="15" s="1"/>
  <c r="F3484" i="15"/>
  <c r="G3484" i="15" s="1"/>
  <c r="E3484" i="15"/>
  <c r="H3452" i="15"/>
  <c r="F3452" i="15"/>
  <c r="G3452" i="15" s="1"/>
  <c r="I3436" i="15"/>
  <c r="J3436" i="15" s="1"/>
  <c r="F3436" i="15"/>
  <c r="G3436" i="15" s="1"/>
  <c r="H3428" i="15"/>
  <c r="I3428" i="15"/>
  <c r="J3428" i="15" s="1"/>
  <c r="F3412" i="15"/>
  <c r="G3412" i="15" s="1"/>
  <c r="H3412" i="15"/>
  <c r="I3404" i="15"/>
  <c r="J3404" i="15" s="1"/>
  <c r="H3404" i="15"/>
  <c r="F3388" i="15"/>
  <c r="G3388" i="15" s="1"/>
  <c r="H3388" i="15"/>
  <c r="I3388" i="15"/>
  <c r="J3388" i="15" s="1"/>
  <c r="H3364" i="15"/>
  <c r="F3364" i="15"/>
  <c r="G3364" i="15" s="1"/>
  <c r="H3340" i="15"/>
  <c r="I3340" i="15"/>
  <c r="J3340" i="15" s="1"/>
  <c r="E3332" i="15"/>
  <c r="H3332" i="15"/>
  <c r="F3324" i="15"/>
  <c r="G3324" i="15" s="1"/>
  <c r="I3324" i="15"/>
  <c r="J3324" i="15" s="1"/>
  <c r="E3324" i="15"/>
  <c r="H3316" i="15"/>
  <c r="E3316" i="15"/>
  <c r="H3308" i="15"/>
  <c r="F3308" i="15"/>
  <c r="G3308" i="15" s="1"/>
  <c r="E3308" i="15"/>
  <c r="F3284" i="15"/>
  <c r="G3284" i="15" s="1"/>
  <c r="I3284" i="15"/>
  <c r="J3284" i="15" s="1"/>
  <c r="F3260" i="15"/>
  <c r="G3260" i="15" s="1"/>
  <c r="H3260" i="15"/>
  <c r="E3252" i="15"/>
  <c r="F3252" i="15"/>
  <c r="G3252" i="15" s="1"/>
  <c r="E3244" i="15"/>
  <c r="F3244" i="15"/>
  <c r="G3244" i="15" s="1"/>
  <c r="I3244" i="15"/>
  <c r="J3244" i="15" s="1"/>
  <c r="H3244" i="15"/>
  <c r="F3228" i="15"/>
  <c r="G3228" i="15" s="1"/>
  <c r="I3228" i="15"/>
  <c r="J3228" i="15" s="1"/>
  <c r="F3204" i="15"/>
  <c r="G3204" i="15" s="1"/>
  <c r="H3204" i="15"/>
  <c r="I3204" i="15"/>
  <c r="J3204" i="15" s="1"/>
  <c r="F3196" i="15"/>
  <c r="G3196" i="15" s="1"/>
  <c r="E3196" i="15"/>
  <c r="F3188" i="15"/>
  <c r="G3188" i="15" s="1"/>
  <c r="H3188" i="15"/>
  <c r="I3172" i="15"/>
  <c r="J3172" i="15" s="1"/>
  <c r="H3172" i="15"/>
  <c r="I3164" i="15"/>
  <c r="J3164" i="15" s="1"/>
  <c r="H3164" i="15"/>
  <c r="H3140" i="15"/>
  <c r="E3140" i="15"/>
  <c r="I3108" i="15"/>
  <c r="J3108" i="15" s="1"/>
  <c r="H3108" i="15"/>
  <c r="H3076" i="15"/>
  <c r="F3076" i="15"/>
  <c r="G3076" i="15" s="1"/>
  <c r="I3076" i="15"/>
  <c r="J3076" i="15" s="1"/>
  <c r="H3068" i="15"/>
  <c r="E3068" i="15"/>
  <c r="F3068" i="15"/>
  <c r="G3068" i="15" s="1"/>
  <c r="F3060" i="15"/>
  <c r="G3060" i="15" s="1"/>
  <c r="H3060" i="15"/>
  <c r="I3060" i="15"/>
  <c r="J3060" i="15" s="1"/>
  <c r="H3044" i="15"/>
  <c r="F3044" i="15"/>
  <c r="G3044" i="15" s="1"/>
  <c r="E3028" i="15"/>
  <c r="I3028" i="15"/>
  <c r="J3028" i="15" s="1"/>
  <c r="H3020" i="15"/>
  <c r="E3020" i="15"/>
  <c r="H3012" i="15"/>
  <c r="F3012" i="15"/>
  <c r="G3012" i="15" s="1"/>
  <c r="E2972" i="15"/>
  <c r="I2972" i="15"/>
  <c r="J2972" i="15" s="1"/>
  <c r="H2972" i="15"/>
  <c r="I2956" i="15"/>
  <c r="J2956" i="15" s="1"/>
  <c r="F2956" i="15"/>
  <c r="G2956" i="15" s="1"/>
  <c r="E2956" i="15"/>
  <c r="I2932" i="15"/>
  <c r="J2932" i="15" s="1"/>
  <c r="H2932" i="15"/>
  <c r="E2916" i="15"/>
  <c r="I2916" i="15"/>
  <c r="J2916" i="15" s="1"/>
  <c r="F2916" i="15"/>
  <c r="G2916" i="15" s="1"/>
  <c r="E2900" i="15"/>
  <c r="F2900" i="15"/>
  <c r="G2900" i="15" s="1"/>
  <c r="I2900" i="15"/>
  <c r="J2900" i="15" s="1"/>
  <c r="E2892" i="15"/>
  <c r="I2892" i="15"/>
  <c r="J2892" i="15" s="1"/>
  <c r="F2884" i="15"/>
  <c r="G2884" i="15" s="1"/>
  <c r="E2884" i="15"/>
  <c r="F2836" i="15"/>
  <c r="G2836" i="15" s="1"/>
  <c r="I2836" i="15"/>
  <c r="J2836" i="15" s="1"/>
  <c r="I2796" i="15"/>
  <c r="J2796" i="15" s="1"/>
  <c r="F2796" i="15"/>
  <c r="G2796" i="15" s="1"/>
  <c r="H2748" i="15"/>
  <c r="E2748" i="15"/>
  <c r="I2740" i="15"/>
  <c r="J2740" i="15" s="1"/>
  <c r="H2740" i="15"/>
  <c r="F2740" i="15"/>
  <c r="G2740" i="15" s="1"/>
  <c r="I2724" i="15"/>
  <c r="J2724" i="15" s="1"/>
  <c r="F2724" i="15"/>
  <c r="G2724" i="15" s="1"/>
  <c r="H2724" i="15"/>
  <c r="I2708" i="15"/>
  <c r="J2708" i="15" s="1"/>
  <c r="H2708" i="15"/>
  <c r="F2708" i="15"/>
  <c r="G2708" i="15" s="1"/>
  <c r="F2668" i="15"/>
  <c r="G2668" i="15" s="1"/>
  <c r="I2668" i="15"/>
  <c r="J2668" i="15" s="1"/>
  <c r="E2668" i="15"/>
  <c r="H2660" i="15"/>
  <c r="F2660" i="15"/>
  <c r="G2660" i="15" s="1"/>
  <c r="H2652" i="15"/>
  <c r="E2652" i="15"/>
  <c r="E2644" i="15"/>
  <c r="F2644" i="15"/>
  <c r="G2644" i="15" s="1"/>
  <c r="I2628" i="15"/>
  <c r="J2628" i="15" s="1"/>
  <c r="F2628" i="15"/>
  <c r="G2628" i="15" s="1"/>
  <c r="I2620" i="15"/>
  <c r="J2620" i="15" s="1"/>
  <c r="H2620" i="15"/>
  <c r="H2612" i="15"/>
  <c r="E2612" i="15"/>
  <c r="H2588" i="15"/>
  <c r="F2588" i="15"/>
  <c r="G2588" i="15" s="1"/>
  <c r="E2580" i="15"/>
  <c r="I2580" i="15"/>
  <c r="J2580" i="15" s="1"/>
  <c r="I2572" i="15"/>
  <c r="J2572" i="15" s="1"/>
  <c r="F2572" i="15"/>
  <c r="G2572" i="15" s="1"/>
  <c r="I2564" i="15"/>
  <c r="J2564" i="15" s="1"/>
  <c r="E2564" i="15"/>
  <c r="I2556" i="15"/>
  <c r="J2556" i="15" s="1"/>
  <c r="H2556" i="15"/>
  <c r="I2548" i="15"/>
  <c r="J2548" i="15" s="1"/>
  <c r="F2548" i="15"/>
  <c r="G2548" i="15" s="1"/>
  <c r="E2540" i="15"/>
  <c r="F2540" i="15"/>
  <c r="G2540" i="15" s="1"/>
  <c r="E2532" i="15"/>
  <c r="I2532" i="15"/>
  <c r="J2532" i="15" s="1"/>
  <c r="E2508" i="15"/>
  <c r="H2508" i="15"/>
  <c r="F2500" i="15"/>
  <c r="G2500" i="15" s="1"/>
  <c r="H2500" i="15"/>
  <c r="F2492" i="15"/>
  <c r="G2492" i="15" s="1"/>
  <c r="H2492" i="15"/>
  <c r="I2468" i="15"/>
  <c r="J2468" i="15" s="1"/>
  <c r="F2468" i="15"/>
  <c r="G2468" i="15" s="1"/>
  <c r="H2468" i="15"/>
  <c r="I2460" i="15"/>
  <c r="J2460" i="15" s="1"/>
  <c r="E2460" i="15"/>
  <c r="F2452" i="15"/>
  <c r="G2452" i="15" s="1"/>
  <c r="H2452" i="15"/>
  <c r="H2444" i="15"/>
  <c r="E2444" i="15"/>
  <c r="F2444" i="15"/>
  <c r="G2444" i="15" s="1"/>
  <c r="I2436" i="15"/>
  <c r="J2436" i="15" s="1"/>
  <c r="F2436" i="15"/>
  <c r="G2436" i="15" s="1"/>
  <c r="H2412" i="15"/>
  <c r="I2412" i="15"/>
  <c r="J2412" i="15" s="1"/>
  <c r="H2388" i="15"/>
  <c r="E2388" i="15"/>
  <c r="I2388" i="15"/>
  <c r="J2388" i="15" s="1"/>
  <c r="H2372" i="15"/>
  <c r="F2372" i="15"/>
  <c r="G2372" i="15" s="1"/>
  <c r="I2348" i="15"/>
  <c r="J2348" i="15" s="1"/>
  <c r="F2348" i="15"/>
  <c r="G2348" i="15" s="1"/>
  <c r="F2340" i="15"/>
  <c r="G2340" i="15" s="1"/>
  <c r="E2340" i="15"/>
  <c r="I2340" i="15"/>
  <c r="J2340" i="15" s="1"/>
  <c r="I2316" i="15"/>
  <c r="J2316" i="15" s="1"/>
  <c r="E2316" i="15"/>
  <c r="F2308" i="15"/>
  <c r="G2308" i="15" s="1"/>
  <c r="H2308" i="15"/>
  <c r="E1186" i="15"/>
  <c r="F1186" i="15"/>
  <c r="G1186" i="15" s="1"/>
  <c r="E714" i="15"/>
  <c r="F714" i="15" s="1"/>
  <c r="G714" i="15" s="1"/>
  <c r="H714" i="15"/>
  <c r="I714" i="15" s="1"/>
  <c r="J714" i="15" s="1"/>
  <c r="E162" i="15"/>
  <c r="F162" i="15" s="1"/>
  <c r="G162" i="15" s="1"/>
  <c r="H162" i="15"/>
  <c r="I162" i="15" s="1"/>
  <c r="J162" i="15" s="1"/>
  <c r="F50" i="15"/>
  <c r="G50" i="15" s="1"/>
  <c r="E50" i="15"/>
  <c r="H498" i="15"/>
  <c r="I498" i="15" s="1"/>
  <c r="J498" i="15" s="1"/>
  <c r="H3106" i="15"/>
  <c r="F2826" i="15"/>
  <c r="G2826" i="15" s="1"/>
  <c r="I788" i="14"/>
  <c r="S314" i="14"/>
  <c r="R314" i="14" s="1"/>
  <c r="E2996" i="15"/>
  <c r="E1108" i="15"/>
  <c r="F1108" i="15" s="1"/>
  <c r="G1108" i="15" s="1"/>
  <c r="F34" i="15"/>
  <c r="G34" i="15" s="1"/>
  <c r="H2604" i="15"/>
  <c r="I2300" i="15"/>
  <c r="J2300" i="15" s="1"/>
  <c r="E2300" i="15"/>
  <c r="I2268" i="15"/>
  <c r="J2268" i="15" s="1"/>
  <c r="H2268" i="15"/>
  <c r="E2268" i="15"/>
  <c r="F2236" i="15"/>
  <c r="G2236" i="15" s="1"/>
  <c r="E2236" i="15"/>
  <c r="I2196" i="15"/>
  <c r="J2196" i="15" s="1"/>
  <c r="F2196" i="15"/>
  <c r="G2196" i="15" s="1"/>
  <c r="I2180" i="15"/>
  <c r="J2180" i="15" s="1"/>
  <c r="F2180" i="15"/>
  <c r="G2180" i="15" s="1"/>
  <c r="H2180" i="15"/>
  <c r="H2164" i="15"/>
  <c r="E2164" i="15"/>
  <c r="I2148" i="15"/>
  <c r="J2148" i="15" s="1"/>
  <c r="F2148" i="15"/>
  <c r="G2148" i="15" s="1"/>
  <c r="E2132" i="15"/>
  <c r="I2132" i="15"/>
  <c r="J2132" i="15" s="1"/>
  <c r="I2124" i="15"/>
  <c r="J2124" i="15" s="1"/>
  <c r="H2124" i="15"/>
  <c r="H2100" i="15"/>
  <c r="E2100" i="15"/>
  <c r="I2100" i="15"/>
  <c r="J2100" i="15" s="1"/>
  <c r="I2060" i="15"/>
  <c r="J2060" i="15" s="1"/>
  <c r="F2060" i="15"/>
  <c r="G2060" i="15" s="1"/>
  <c r="E2060" i="15"/>
  <c r="I2036" i="15"/>
  <c r="J2036" i="15" s="1"/>
  <c r="H2036" i="15"/>
  <c r="I2028" i="15"/>
  <c r="J2028" i="15" s="1"/>
  <c r="H2028" i="15"/>
  <c r="E2028" i="15"/>
  <c r="I2012" i="15"/>
  <c r="J2012" i="15" s="1"/>
  <c r="F2012" i="15"/>
  <c r="G2012" i="15" s="1"/>
  <c r="I1996" i="15"/>
  <c r="J1996" i="15" s="1"/>
  <c r="E1996" i="15"/>
  <c r="I1980" i="15"/>
  <c r="J1980" i="15" s="1"/>
  <c r="F1980" i="15"/>
  <c r="G1980" i="15" s="1"/>
  <c r="I1948" i="15"/>
  <c r="J1948" i="15" s="1"/>
  <c r="F1948" i="15"/>
  <c r="G1948" i="15" s="1"/>
  <c r="I1940" i="15"/>
  <c r="J1940" i="15" s="1"/>
  <c r="E1940" i="15"/>
  <c r="I1932" i="15"/>
  <c r="J1932" i="15" s="1"/>
  <c r="F1932" i="15"/>
  <c r="G1932" i="15" s="1"/>
  <c r="I1924" i="15"/>
  <c r="J1924" i="15" s="1"/>
  <c r="H1924" i="15"/>
  <c r="I1900" i="15"/>
  <c r="J1900" i="15" s="1"/>
  <c r="F1900" i="15"/>
  <c r="G1900" i="15" s="1"/>
  <c r="E1900" i="15"/>
  <c r="I1884" i="15"/>
  <c r="J1884" i="15" s="1"/>
  <c r="F1884" i="15"/>
  <c r="G1884" i="15" s="1"/>
  <c r="I1876" i="15"/>
  <c r="J1876" i="15" s="1"/>
  <c r="E1876" i="15"/>
  <c r="I1852" i="15"/>
  <c r="J1852" i="15" s="1"/>
  <c r="H1852" i="15"/>
  <c r="I1844" i="15"/>
  <c r="J1844" i="15" s="1"/>
  <c r="H1844" i="15"/>
  <c r="I1836" i="15"/>
  <c r="J1836" i="15" s="1"/>
  <c r="E1836" i="15"/>
  <c r="I1828" i="15"/>
  <c r="J1828" i="15" s="1"/>
  <c r="F1828" i="15"/>
  <c r="G1828" i="15" s="1"/>
  <c r="I1796" i="15"/>
  <c r="J1796" i="15" s="1"/>
  <c r="H1796" i="15"/>
  <c r="I1788" i="15"/>
  <c r="J1788" i="15" s="1"/>
  <c r="E1788" i="15"/>
  <c r="I1740" i="15"/>
  <c r="J1740" i="15" s="1"/>
  <c r="H1740" i="15"/>
  <c r="F1740" i="15"/>
  <c r="G1740" i="15" s="1"/>
  <c r="H1708" i="15"/>
  <c r="F1708" i="15"/>
  <c r="G1708" i="15" s="1"/>
  <c r="I1684" i="15"/>
  <c r="J1684" i="15" s="1"/>
  <c r="F1684" i="15"/>
  <c r="G1684" i="15" s="1"/>
  <c r="E1684" i="15"/>
  <c r="I1652" i="15"/>
  <c r="J1652" i="15" s="1"/>
  <c r="H1652" i="15"/>
  <c r="I1628" i="15"/>
  <c r="J1628" i="15" s="1"/>
  <c r="H1628" i="15"/>
  <c r="I1620" i="15"/>
  <c r="J1620" i="15" s="1"/>
  <c r="F1620" i="15"/>
  <c r="G1620" i="15" s="1"/>
  <c r="I1588" i="15"/>
  <c r="J1588" i="15" s="1"/>
  <c r="F1588" i="15"/>
  <c r="G1588" i="15" s="1"/>
  <c r="F1532" i="15"/>
  <c r="G1532" i="15" s="1"/>
  <c r="E1532" i="15"/>
  <c r="I1516" i="15"/>
  <c r="J1516" i="15" s="1"/>
  <c r="H1516" i="15"/>
  <c r="E1484" i="15"/>
  <c r="F1484" i="15" s="1"/>
  <c r="G1484" i="15" s="1"/>
  <c r="I1444" i="15"/>
  <c r="J1444" i="15" s="1"/>
  <c r="F1444" i="15"/>
  <c r="G1444" i="15" s="1"/>
  <c r="I1372" i="15"/>
  <c r="J1372" i="15" s="1"/>
  <c r="E1372" i="15"/>
  <c r="F1372" i="15"/>
  <c r="G1372" i="15" s="1"/>
  <c r="I1356" i="15"/>
  <c r="J1356" i="15" s="1"/>
  <c r="H1356" i="15"/>
  <c r="I1332" i="15"/>
  <c r="J1332" i="15" s="1"/>
  <c r="H1332" i="15"/>
  <c r="E1276" i="15"/>
  <c r="F1276" i="15" s="1"/>
  <c r="G1276" i="15" s="1"/>
  <c r="I1196" i="15"/>
  <c r="J1196" i="15" s="1"/>
  <c r="F1196" i="15"/>
  <c r="G1196" i="15" s="1"/>
  <c r="H1188" i="15"/>
  <c r="I1188" i="15" s="1"/>
  <c r="J1188" i="15" s="1"/>
  <c r="I1180" i="15"/>
  <c r="J1180" i="15" s="1"/>
  <c r="H1180" i="15"/>
  <c r="H1004" i="15"/>
  <c r="I1004" i="15" s="1"/>
  <c r="J1004" i="15" s="1"/>
  <c r="I852" i="15"/>
  <c r="J852" i="15" s="1"/>
  <c r="F852" i="15"/>
  <c r="G852" i="15" s="1"/>
  <c r="I772" i="15"/>
  <c r="J772" i="15" s="1"/>
  <c r="H772" i="15"/>
  <c r="F772" i="15"/>
  <c r="G772" i="15" s="1"/>
  <c r="I748" i="15"/>
  <c r="J748" i="15" s="1"/>
  <c r="H748" i="15"/>
  <c r="E740" i="15"/>
  <c r="F740" i="15" s="1"/>
  <c r="G740" i="15" s="1"/>
  <c r="H740" i="15"/>
  <c r="I740" i="15" s="1"/>
  <c r="J740" i="15" s="1"/>
  <c r="E660" i="15"/>
  <c r="F660" i="15" s="1"/>
  <c r="G660" i="15" s="1"/>
  <c r="I612" i="15"/>
  <c r="J612" i="15" s="1"/>
  <c r="F612" i="15"/>
  <c r="G612" i="15" s="1"/>
  <c r="I524" i="15"/>
  <c r="J524" i="15" s="1"/>
  <c r="E524" i="15"/>
  <c r="H524" i="15"/>
  <c r="I508" i="15"/>
  <c r="J508" i="15" s="1"/>
  <c r="F508" i="15"/>
  <c r="G508" i="15" s="1"/>
  <c r="I420" i="15"/>
  <c r="J420" i="15" s="1"/>
  <c r="H420" i="15"/>
  <c r="I412" i="15"/>
  <c r="J412" i="15" s="1"/>
  <c r="F412" i="15"/>
  <c r="G412" i="15" s="1"/>
  <c r="E412" i="15"/>
  <c r="I404" i="15"/>
  <c r="J404" i="15" s="1"/>
  <c r="H404" i="15"/>
  <c r="I396" i="15"/>
  <c r="J396" i="15" s="1"/>
  <c r="F396" i="15"/>
  <c r="G396" i="15" s="1"/>
  <c r="E396" i="15"/>
  <c r="I372" i="15"/>
  <c r="J372" i="15" s="1"/>
  <c r="H372" i="15"/>
  <c r="E372" i="15"/>
  <c r="I364" i="15"/>
  <c r="J364" i="15" s="1"/>
  <c r="F364" i="15"/>
  <c r="G364" i="15" s="1"/>
  <c r="I356" i="15"/>
  <c r="J356" i="15" s="1"/>
  <c r="E356" i="15"/>
  <c r="I348" i="15"/>
  <c r="J348" i="15" s="1"/>
  <c r="F348" i="15"/>
  <c r="G348" i="15" s="1"/>
  <c r="I340" i="15"/>
  <c r="J340" i="15" s="1"/>
  <c r="H340" i="15"/>
  <c r="I332" i="15"/>
  <c r="J332" i="15" s="1"/>
  <c r="F332" i="15"/>
  <c r="G332" i="15" s="1"/>
  <c r="E332" i="15"/>
  <c r="I316" i="15"/>
  <c r="J316" i="15" s="1"/>
  <c r="H316" i="15"/>
  <c r="E316" i="15"/>
  <c r="I300" i="15"/>
  <c r="J300" i="15" s="1"/>
  <c r="F300" i="15"/>
  <c r="G300" i="15" s="1"/>
  <c r="E300" i="15"/>
  <c r="I276" i="15"/>
  <c r="J276" i="15" s="1"/>
  <c r="H276" i="15"/>
  <c r="I268" i="15"/>
  <c r="J268" i="15" s="1"/>
  <c r="H268" i="15"/>
  <c r="E268" i="15"/>
  <c r="F268" i="15"/>
  <c r="G268" i="15" s="1"/>
  <c r="I260" i="15"/>
  <c r="J260" i="15" s="1"/>
  <c r="E260" i="15"/>
  <c r="I236" i="15"/>
  <c r="J236" i="15" s="1"/>
  <c r="F236" i="15"/>
  <c r="G236" i="15" s="1"/>
  <c r="I228" i="15"/>
  <c r="J228" i="15" s="1"/>
  <c r="H228" i="15"/>
  <c r="E228" i="15"/>
  <c r="I220" i="15"/>
  <c r="J220" i="15" s="1"/>
  <c r="H220" i="15"/>
  <c r="I212" i="15"/>
  <c r="J212" i="15" s="1"/>
  <c r="E212" i="15"/>
  <c r="I204" i="15"/>
  <c r="J204" i="15" s="1"/>
  <c r="F204" i="15"/>
  <c r="G204" i="15" s="1"/>
  <c r="I188" i="15"/>
  <c r="J188" i="15" s="1"/>
  <c r="F188" i="15"/>
  <c r="G188" i="15" s="1"/>
  <c r="I180" i="15"/>
  <c r="J180" i="15" s="1"/>
  <c r="H180" i="15"/>
  <c r="E180" i="15"/>
  <c r="I172" i="15"/>
  <c r="J172" i="15" s="1"/>
  <c r="H172" i="15"/>
  <c r="F172" i="15"/>
  <c r="G172" i="15" s="1"/>
  <c r="I132" i="15"/>
  <c r="J132" i="15" s="1"/>
  <c r="E132" i="15"/>
  <c r="I116" i="15"/>
  <c r="J116" i="15" s="1"/>
  <c r="E116" i="15"/>
  <c r="H116" i="15"/>
  <c r="I84" i="15"/>
  <c r="J84" i="15" s="1"/>
  <c r="H84" i="15"/>
  <c r="E84" i="15"/>
  <c r="F84" i="15"/>
  <c r="G84" i="15" s="1"/>
  <c r="F2036" i="15"/>
  <c r="G2036" i="15" s="1"/>
  <c r="F2164" i="15"/>
  <c r="G2164" i="15" s="1"/>
  <c r="H2284" i="15"/>
  <c r="E2140" i="15"/>
  <c r="E2044" i="15"/>
  <c r="E1772" i="15"/>
  <c r="E1676" i="15"/>
  <c r="E1412" i="15"/>
  <c r="F2212" i="15"/>
  <c r="G2212" i="15" s="1"/>
  <c r="F1988" i="15"/>
  <c r="G1988" i="15" s="1"/>
  <c r="F1876" i="15"/>
  <c r="G1876" i="15" s="1"/>
  <c r="F1772" i="15"/>
  <c r="G1772" i="15" s="1"/>
  <c r="F1676" i="15"/>
  <c r="G1676" i="15" s="1"/>
  <c r="F1180" i="15"/>
  <c r="G1180" i="15" s="1"/>
  <c r="F900" i="15"/>
  <c r="G900" i="15" s="1"/>
  <c r="F652" i="15"/>
  <c r="G652" i="15" s="1"/>
  <c r="H1988" i="15"/>
  <c r="H1820" i="15"/>
  <c r="H1620" i="15"/>
  <c r="H900" i="15"/>
  <c r="E617" i="15"/>
  <c r="F617" i="15" s="1"/>
  <c r="G617" i="15" s="1"/>
  <c r="H2108" i="15"/>
  <c r="I2188" i="15"/>
  <c r="J2188" i="15" s="1"/>
  <c r="E2276" i="15"/>
  <c r="E2180" i="15"/>
  <c r="E2092" i="15"/>
  <c r="E1924" i="15"/>
  <c r="E1828" i="15"/>
  <c r="E1732" i="15"/>
  <c r="E1628" i="15"/>
  <c r="E852" i="15"/>
  <c r="F2268" i="15"/>
  <c r="G2268" i="15" s="1"/>
  <c r="F2156" i="15"/>
  <c r="G2156" i="15" s="1"/>
  <c r="F2044" i="15"/>
  <c r="G2044" i="15" s="1"/>
  <c r="F1924" i="15"/>
  <c r="G1924" i="15" s="1"/>
  <c r="F1836" i="15"/>
  <c r="G1836" i="15" s="1"/>
  <c r="F1724" i="15"/>
  <c r="G1724" i="15" s="1"/>
  <c r="F1284" i="15"/>
  <c r="G1284" i="15" s="1"/>
  <c r="E1004" i="15"/>
  <c r="F1004" i="15" s="1"/>
  <c r="G1004" i="15" s="1"/>
  <c r="F748" i="15"/>
  <c r="G748" i="15" s="1"/>
  <c r="H2196" i="15"/>
  <c r="H1900" i="15"/>
  <c r="H1700" i="15"/>
  <c r="H1372" i="15"/>
  <c r="H628" i="15"/>
  <c r="H1464" i="15"/>
  <c r="I1464" i="15" s="1"/>
  <c r="J1464" i="15" s="1"/>
  <c r="E1416" i="15"/>
  <c r="F1416" i="15" s="1"/>
  <c r="G1416" i="15" s="1"/>
  <c r="E1248" i="15"/>
  <c r="F1248" i="15" s="1"/>
  <c r="G1248" i="15" s="1"/>
  <c r="E1240" i="15"/>
  <c r="F1240" i="15" s="1"/>
  <c r="G1240" i="15" s="1"/>
  <c r="E1160" i="15"/>
  <c r="F1160" i="15" s="1"/>
  <c r="G1160" i="15" s="1"/>
  <c r="E1136" i="15"/>
  <c r="F1136" i="15" s="1"/>
  <c r="G1136" i="15" s="1"/>
  <c r="H960" i="15"/>
  <c r="I960" i="15" s="1"/>
  <c r="J960" i="15" s="1"/>
  <c r="E960" i="15"/>
  <c r="F960" i="15" s="1"/>
  <c r="G960" i="15" s="1"/>
  <c r="H736" i="15"/>
  <c r="I736" i="15" s="1"/>
  <c r="J736" i="15" s="1"/>
  <c r="H728" i="15"/>
  <c r="I728" i="15" s="1"/>
  <c r="J728" i="15" s="1"/>
  <c r="H672" i="15"/>
  <c r="I672" i="15" s="1"/>
  <c r="J672" i="15" s="1"/>
  <c r="H664" i="15"/>
  <c r="I664" i="15" s="1"/>
  <c r="J664" i="15" s="1"/>
  <c r="H576" i="15"/>
  <c r="I576" i="15" s="1"/>
  <c r="J576" i="15" s="1"/>
  <c r="H544" i="15"/>
  <c r="I544" i="15" s="1"/>
  <c r="J544" i="15" s="1"/>
  <c r="H504" i="15"/>
  <c r="I504" i="15" s="1"/>
  <c r="J504" i="15" s="1"/>
  <c r="E120" i="15"/>
  <c r="F120" i="15"/>
  <c r="G120" i="15" s="1"/>
  <c r="F32" i="15"/>
  <c r="G32" i="15" s="1"/>
  <c r="E32" i="15"/>
  <c r="I24" i="15"/>
  <c r="J24" i="15" s="1"/>
  <c r="F24" i="15"/>
  <c r="G24" i="15" s="1"/>
  <c r="H1124" i="15"/>
  <c r="I1124" i="15" s="1"/>
  <c r="J1124" i="15" s="1"/>
  <c r="E5463" i="15"/>
  <c r="F5463" i="15" s="1"/>
  <c r="G5463" i="15" s="1"/>
  <c r="E5279" i="15"/>
  <c r="F5279" i="15" s="1"/>
  <c r="G5279" i="15" s="1"/>
  <c r="H5231" i="15"/>
  <c r="I5231" i="15" s="1"/>
  <c r="J5231" i="15" s="1"/>
  <c r="H5095" i="15"/>
  <c r="I5095" i="15" s="1"/>
  <c r="J5095" i="15" s="1"/>
  <c r="E4967" i="15"/>
  <c r="F4967" i="15" s="1"/>
  <c r="G4967" i="15" s="1"/>
  <c r="H4951" i="15"/>
  <c r="I4951" i="15" s="1"/>
  <c r="J4951" i="15" s="1"/>
  <c r="E4935" i="15"/>
  <c r="F4935" i="15" s="1"/>
  <c r="G4935" i="15" s="1"/>
  <c r="E1407" i="15"/>
  <c r="F1407" i="15" s="1"/>
  <c r="G1407" i="15" s="1"/>
  <c r="E1023" i="15"/>
  <c r="F1023" i="15" s="1"/>
  <c r="G1023" i="15" s="1"/>
  <c r="I1812" i="14"/>
  <c r="E1533" i="15"/>
  <c r="F1533" i="15" s="1"/>
  <c r="G1533" i="15" s="1"/>
  <c r="H1509" i="15"/>
  <c r="I1509" i="15" s="1"/>
  <c r="J1509" i="15" s="1"/>
  <c r="H1477" i="15"/>
  <c r="I1477" i="15" s="1"/>
  <c r="J1477" i="15" s="1"/>
  <c r="E1341" i="15"/>
  <c r="F1341" i="15" s="1"/>
  <c r="G1341" i="15" s="1"/>
  <c r="E1061" i="15"/>
  <c r="F1061" i="15" s="1"/>
  <c r="G1061" i="15" s="1"/>
  <c r="I28" i="15"/>
  <c r="J28" i="15" s="1"/>
  <c r="H28" i="15"/>
  <c r="E5459" i="15"/>
  <c r="F5459" i="15" s="1"/>
  <c r="G5459" i="15" s="1"/>
  <c r="E5307" i="15"/>
  <c r="F5307" i="15" s="1"/>
  <c r="G5307" i="15" s="1"/>
  <c r="H5243" i="15"/>
  <c r="I5243" i="15" s="1"/>
  <c r="J5243" i="15" s="1"/>
  <c r="H5203" i="15"/>
  <c r="I5203" i="15" s="1"/>
  <c r="J5203" i="15" s="1"/>
  <c r="H5019" i="15"/>
  <c r="I5019" i="15" s="1"/>
  <c r="J5019" i="15" s="1"/>
  <c r="H4955" i="15"/>
  <c r="I4955" i="15" s="1"/>
  <c r="J4955" i="15" s="1"/>
  <c r="E1595" i="15"/>
  <c r="F1595" i="15" s="1"/>
  <c r="G1595" i="15" s="1"/>
  <c r="E1507" i="15"/>
  <c r="F1507" i="15" s="1"/>
  <c r="G1507" i="15" s="1"/>
  <c r="E1499" i="15"/>
  <c r="F1499" i="15" s="1"/>
  <c r="G1499" i="15" s="1"/>
  <c r="E1451" i="15"/>
  <c r="F1451" i="15" s="1"/>
  <c r="G1451" i="15" s="1"/>
  <c r="E1395" i="15"/>
  <c r="F1395" i="15" s="1"/>
  <c r="G1395" i="15" s="1"/>
  <c r="E1387" i="15"/>
  <c r="F1387" i="15" s="1"/>
  <c r="G1387" i="15" s="1"/>
  <c r="E1339" i="15"/>
  <c r="F1339" i="15" s="1"/>
  <c r="G1339" i="15" s="1"/>
  <c r="E1155" i="15"/>
  <c r="F1155" i="15" s="1"/>
  <c r="G1155" i="15" s="1"/>
  <c r="E1131" i="15"/>
  <c r="F1131" i="15" s="1"/>
  <c r="G1131" i="15" s="1"/>
  <c r="E1107" i="15"/>
  <c r="F1107" i="15" s="1"/>
  <c r="G1107" i="15" s="1"/>
  <c r="E1067" i="15"/>
  <c r="F1067" i="15" s="1"/>
  <c r="G1067" i="15" s="1"/>
  <c r="E987" i="15"/>
  <c r="F987" i="15" s="1"/>
  <c r="G987" i="15" s="1"/>
  <c r="E963" i="15"/>
  <c r="F963" i="15" s="1"/>
  <c r="G963" i="15" s="1"/>
  <c r="H899" i="15"/>
  <c r="I899" i="15" s="1"/>
  <c r="J899" i="15" s="1"/>
  <c r="E827" i="15"/>
  <c r="F827" i="15" s="1"/>
  <c r="G827" i="15" s="1"/>
  <c r="E819" i="15"/>
  <c r="F819" i="15" s="1"/>
  <c r="G819" i="15" s="1"/>
  <c r="H683" i="15"/>
  <c r="I683" i="15" s="1"/>
  <c r="J683" i="15" s="1"/>
  <c r="E667" i="15"/>
  <c r="F667" i="15" s="1"/>
  <c r="G667" i="15" s="1"/>
  <c r="E603" i="15"/>
  <c r="F603" i="15" s="1"/>
  <c r="G603" i="15" s="1"/>
  <c r="E563" i="15"/>
  <c r="F563" i="15" s="1"/>
  <c r="G563" i="15" s="1"/>
  <c r="H507" i="15"/>
  <c r="I507" i="15" s="1"/>
  <c r="J507" i="15" s="1"/>
  <c r="H99" i="15"/>
  <c r="I99" i="15" s="1"/>
  <c r="J99" i="15" s="1"/>
  <c r="E83" i="15"/>
  <c r="F83" i="15" s="1"/>
  <c r="G83" i="15" s="1"/>
  <c r="I1021" i="14"/>
  <c r="I185" i="14"/>
  <c r="H4844" i="15"/>
  <c r="I4844" i="15" s="1"/>
  <c r="J4844" i="15" s="1"/>
  <c r="F5452" i="15"/>
  <c r="G5452" i="15" s="1"/>
  <c r="I5044" i="15"/>
  <c r="J5044" i="15" s="1"/>
  <c r="I4460" i="15"/>
  <c r="J4460" i="15" s="1"/>
  <c r="F4804" i="15"/>
  <c r="G4804" i="15" s="1"/>
  <c r="E4628" i="15"/>
  <c r="H5223" i="15"/>
  <c r="H4052" i="15"/>
  <c r="H5348" i="15"/>
  <c r="I5348" i="15" s="1"/>
  <c r="J5348" i="15" s="1"/>
  <c r="E4004" i="15"/>
  <c r="F4028" i="15"/>
  <c r="G4028" i="15" s="1"/>
  <c r="I3197" i="15"/>
  <c r="J3197" i="15" s="1"/>
  <c r="F4732" i="15"/>
  <c r="G4732" i="15" s="1"/>
  <c r="I5220" i="15"/>
  <c r="J5220" i="15" s="1"/>
  <c r="I4076" i="15"/>
  <c r="J4076" i="15" s="1"/>
  <c r="F4492" i="15"/>
  <c r="G4492" i="15" s="1"/>
  <c r="E5148" i="15"/>
  <c r="F5148" i="15" s="1"/>
  <c r="G5148" i="15" s="1"/>
  <c r="F4132" i="15"/>
  <c r="G4132" i="15" s="1"/>
  <c r="E4052" i="15"/>
  <c r="H4108" i="15"/>
  <c r="E4308" i="15"/>
  <c r="F2701" i="15"/>
  <c r="G2701" i="15" s="1"/>
  <c r="F2989" i="15"/>
  <c r="G2989" i="15" s="1"/>
  <c r="E5364" i="15"/>
  <c r="H4908" i="15"/>
  <c r="E5092" i="15"/>
  <c r="E4092" i="15"/>
  <c r="H4612" i="15"/>
  <c r="E4068" i="15"/>
  <c r="I4276" i="15"/>
  <c r="J4276" i="15" s="1"/>
  <c r="F4371" i="15"/>
  <c r="G4371" i="15" s="1"/>
  <c r="E4611" i="15"/>
  <c r="F4347" i="15"/>
  <c r="G4347" i="15" s="1"/>
  <c r="I4283" i="15"/>
  <c r="J4283" i="15" s="1"/>
  <c r="F4043" i="15"/>
  <c r="G4043" i="15" s="1"/>
  <c r="I4595" i="15"/>
  <c r="J4595" i="15" s="1"/>
  <c r="F3298" i="15"/>
  <c r="G3298" i="15" s="1"/>
  <c r="E4211" i="15"/>
  <c r="I4259" i="15"/>
  <c r="J4259" i="15" s="1"/>
  <c r="I4379" i="15"/>
  <c r="J4379" i="15" s="1"/>
  <c r="H5178" i="15"/>
  <c r="I5178" i="15" s="1"/>
  <c r="J5178" i="15" s="1"/>
  <c r="H1263" i="15"/>
  <c r="I1263" i="15" s="1"/>
  <c r="J1263" i="15" s="1"/>
  <c r="H3959" i="15"/>
  <c r="I3695" i="15"/>
  <c r="J3695" i="15" s="1"/>
  <c r="E3699" i="15"/>
  <c r="F3819" i="15"/>
  <c r="G3819" i="15" s="1"/>
  <c r="H4419" i="15"/>
  <c r="F4507" i="15"/>
  <c r="G4507" i="15" s="1"/>
  <c r="F2818" i="15"/>
  <c r="G2818" i="15" s="1"/>
  <c r="H1013" i="15"/>
  <c r="I1013" i="15" s="1"/>
  <c r="J1013" i="15" s="1"/>
  <c r="I3818" i="15"/>
  <c r="J3818" i="15" s="1"/>
  <c r="H1649" i="15"/>
  <c r="I4043" i="15"/>
  <c r="J4043" i="15" s="1"/>
  <c r="E4530" i="15"/>
  <c r="H1042" i="15"/>
  <c r="I1042" i="15" s="1"/>
  <c r="J1042" i="15" s="1"/>
  <c r="E4555" i="15"/>
  <c r="I3906" i="15"/>
  <c r="J3906" i="15" s="1"/>
  <c r="I4627" i="15"/>
  <c r="J4627" i="15" s="1"/>
  <c r="I3144" i="15"/>
  <c r="J3144" i="15" s="1"/>
  <c r="F3930" i="15"/>
  <c r="G3930" i="15" s="1"/>
  <c r="I3512" i="15"/>
  <c r="J3512" i="15" s="1"/>
  <c r="I2023" i="15"/>
  <c r="J2023" i="15" s="1"/>
  <c r="E3139" i="15"/>
  <c r="I2429" i="15"/>
  <c r="J2429" i="15" s="1"/>
  <c r="I3119" i="15"/>
  <c r="J3119" i="15" s="1"/>
  <c r="E170" i="15"/>
  <c r="F234" i="15"/>
  <c r="G234" i="15" s="1"/>
  <c r="H1307" i="15"/>
  <c r="E1936" i="15"/>
  <c r="E504" i="15"/>
  <c r="F504" i="15" s="1"/>
  <c r="G504" i="15" s="1"/>
  <c r="F104" i="15"/>
  <c r="G104" i="15" s="1"/>
  <c r="H2016" i="15"/>
  <c r="I2240" i="15"/>
  <c r="J2240" i="15" s="1"/>
  <c r="I2696" i="15"/>
  <c r="J2696" i="15" s="1"/>
  <c r="H1352" i="15"/>
  <c r="I1352" i="15" s="1"/>
  <c r="J1352" i="15" s="1"/>
  <c r="I5016" i="15"/>
  <c r="J5016" i="15" s="1"/>
  <c r="E2184" i="15"/>
  <c r="F216" i="15"/>
  <c r="G216" i="15" s="1"/>
  <c r="E3720" i="15"/>
  <c r="E2968" i="15"/>
  <c r="F3392" i="15"/>
  <c r="G3392" i="15" s="1"/>
  <c r="H5448" i="15"/>
  <c r="I3376" i="15"/>
  <c r="J3376" i="15" s="1"/>
  <c r="H3368" i="15"/>
  <c r="E3176" i="15"/>
  <c r="I3016" i="15"/>
  <c r="J3016" i="15" s="1"/>
  <c r="H3793" i="15"/>
  <c r="H416" i="15"/>
  <c r="H3104" i="15"/>
  <c r="E3224" i="15"/>
  <c r="I5080" i="15"/>
  <c r="J5080" i="15" s="1"/>
  <c r="H1168" i="15"/>
  <c r="I1168" i="15" s="1"/>
  <c r="J1168" i="15" s="1"/>
  <c r="H4648" i="15"/>
  <c r="F3064" i="15"/>
  <c r="G3064" i="15" s="1"/>
  <c r="F3776" i="15"/>
  <c r="G3776" i="15" s="1"/>
  <c r="H1137" i="15"/>
  <c r="I1137" i="15" s="1"/>
  <c r="J1137" i="15" s="1"/>
  <c r="F400" i="15"/>
  <c r="G400" i="15" s="1"/>
  <c r="E1176" i="15"/>
  <c r="F1176" i="15" s="1"/>
  <c r="G1176" i="15" s="1"/>
  <c r="F152" i="15"/>
  <c r="G152" i="15" s="1"/>
  <c r="H1241" i="15"/>
  <c r="I1241" i="15" s="1"/>
  <c r="J1241" i="15" s="1"/>
  <c r="H1616" i="15"/>
  <c r="I1616" i="15" s="1"/>
  <c r="J1616" i="15" s="1"/>
  <c r="E4728" i="15"/>
  <c r="H2144" i="15"/>
  <c r="F3121" i="15"/>
  <c r="G3121" i="15" s="1"/>
  <c r="I3752" i="15"/>
  <c r="J3752" i="15" s="1"/>
  <c r="H2456" i="15"/>
  <c r="H1057" i="15"/>
  <c r="I1057" i="15" s="1"/>
  <c r="J1057" i="15" s="1"/>
  <c r="H1473" i="15"/>
  <c r="I1473" i="15" s="1"/>
  <c r="J1473" i="15" s="1"/>
  <c r="H2240" i="15"/>
  <c r="F3072" i="15"/>
  <c r="G3072" i="15" s="1"/>
  <c r="I2536" i="15"/>
  <c r="J2536" i="15" s="1"/>
  <c r="F3424" i="15"/>
  <c r="G3424" i="15" s="1"/>
  <c r="F1280" i="15"/>
  <c r="G1280" i="15" s="1"/>
  <c r="H1592" i="15"/>
  <c r="I1592" i="15" s="1"/>
  <c r="J1592" i="15" s="1"/>
  <c r="I2144" i="15"/>
  <c r="J2144" i="15" s="1"/>
  <c r="F3144" i="15"/>
  <c r="G3144" i="15" s="1"/>
  <c r="F3416" i="15"/>
  <c r="G3416" i="15" s="1"/>
  <c r="E4752" i="15"/>
  <c r="F3600" i="15"/>
  <c r="G3600" i="15" s="1"/>
  <c r="H2592" i="15"/>
  <c r="E2904" i="15"/>
  <c r="F3096" i="15"/>
  <c r="G3096" i="15" s="1"/>
  <c r="F4287" i="15"/>
  <c r="G4287" i="15" s="1"/>
  <c r="E224" i="15"/>
  <c r="F2912" i="15"/>
  <c r="G2912" i="15" s="1"/>
  <c r="F440" i="15"/>
  <c r="G440" i="15" s="1"/>
  <c r="I3504" i="15"/>
  <c r="J3504" i="15" s="1"/>
  <c r="H928" i="15"/>
  <c r="I928" i="15" s="1"/>
  <c r="J928" i="15" s="1"/>
  <c r="H916" i="15"/>
  <c r="I916" i="15" s="1"/>
  <c r="J916" i="15" s="1"/>
  <c r="H1436" i="15"/>
  <c r="I1436" i="15" s="1"/>
  <c r="J1436" i="15" s="1"/>
  <c r="I3944" i="15"/>
  <c r="J3944" i="15" s="1"/>
  <c r="H3944" i="15"/>
  <c r="E3496" i="15"/>
  <c r="F3496" i="15"/>
  <c r="G3496" i="15" s="1"/>
  <c r="H3320" i="15"/>
  <c r="E3320" i="15"/>
  <c r="E3080" i="15"/>
  <c r="H3080" i="15"/>
  <c r="I3080" i="15"/>
  <c r="J3080" i="15" s="1"/>
  <c r="F3024" i="15"/>
  <c r="G3024" i="15" s="1"/>
  <c r="I3024" i="15"/>
  <c r="J3024" i="15" s="1"/>
  <c r="F3000" i="15"/>
  <c r="G3000" i="15" s="1"/>
  <c r="I3000" i="15"/>
  <c r="J3000" i="15" s="1"/>
  <c r="E3000" i="15"/>
  <c r="F2872" i="15"/>
  <c r="G2872" i="15" s="1"/>
  <c r="E2872" i="15"/>
  <c r="H2872" i="15"/>
  <c r="F2808" i="15"/>
  <c r="G2808" i="15" s="1"/>
  <c r="I2808" i="15"/>
  <c r="J2808" i="15" s="1"/>
  <c r="E2752" i="15"/>
  <c r="I2752" i="15"/>
  <c r="J2752" i="15" s="1"/>
  <c r="I2552" i="15"/>
  <c r="J2552" i="15" s="1"/>
  <c r="F2552" i="15"/>
  <c r="G2552" i="15" s="1"/>
  <c r="E2552" i="15"/>
  <c r="H2528" i="15"/>
  <c r="E2528" i="15"/>
  <c r="F2344" i="15"/>
  <c r="G2344" i="15" s="1"/>
  <c r="E2344" i="15"/>
  <c r="F1984" i="15"/>
  <c r="G1984" i="15" s="1"/>
  <c r="E1984" i="15"/>
  <c r="I1672" i="15"/>
  <c r="J1672" i="15" s="1"/>
  <c r="H1672" i="15"/>
  <c r="F1672" i="15"/>
  <c r="G1672" i="15" s="1"/>
  <c r="H1328" i="15"/>
  <c r="E1328" i="15"/>
  <c r="H1128" i="15"/>
  <c r="I1128" i="15" s="1"/>
  <c r="J1128" i="15" s="1"/>
  <c r="I3360" i="15"/>
  <c r="J3360" i="15" s="1"/>
  <c r="H1320" i="15"/>
  <c r="I1320" i="15" s="1"/>
  <c r="J1320" i="15" s="1"/>
  <c r="I5256" i="15"/>
  <c r="J5256" i="15" s="1"/>
  <c r="H912" i="15"/>
  <c r="I912" i="15" s="1"/>
  <c r="J912" i="15" s="1"/>
  <c r="H3184" i="15"/>
  <c r="E3232" i="15"/>
  <c r="E3368" i="15"/>
  <c r="I3464" i="15"/>
  <c r="J3464" i="15" s="1"/>
  <c r="I3336" i="15"/>
  <c r="J3336" i="15" s="1"/>
  <c r="I4688" i="15"/>
  <c r="J4688" i="15" s="1"/>
  <c r="F3168" i="15"/>
  <c r="G3168" i="15" s="1"/>
  <c r="I3088" i="15"/>
  <c r="J3088" i="15" s="1"/>
  <c r="F3272" i="15"/>
  <c r="G3272" i="15" s="1"/>
  <c r="F3944" i="15"/>
  <c r="G3944" i="15" s="1"/>
  <c r="E3896" i="15"/>
  <c r="I3560" i="15"/>
  <c r="J3560" i="15" s="1"/>
  <c r="H1144" i="15"/>
  <c r="I1144" i="15" s="1"/>
  <c r="J1144" i="15" s="1"/>
  <c r="H2648" i="15"/>
  <c r="I2568" i="15"/>
  <c r="J2568" i="15" s="1"/>
  <c r="H2720" i="15"/>
  <c r="I2760" i="15"/>
  <c r="J2760" i="15" s="1"/>
  <c r="H2864" i="15"/>
  <c r="I2904" i="15"/>
  <c r="J2904" i="15" s="1"/>
  <c r="I2936" i="15"/>
  <c r="J2936" i="15" s="1"/>
  <c r="F2968" i="15"/>
  <c r="G2968" i="15" s="1"/>
  <c r="H3128" i="15"/>
  <c r="H1136" i="15"/>
  <c r="I1136" i="15" s="1"/>
  <c r="J1136" i="15" s="1"/>
  <c r="E2688" i="15"/>
  <c r="E2624" i="15"/>
  <c r="E1448" i="15"/>
  <c r="E464" i="15"/>
  <c r="E344" i="15"/>
  <c r="F2288" i="15"/>
  <c r="G2288" i="15" s="1"/>
  <c r="F1824" i="15"/>
  <c r="G1824" i="15" s="1"/>
  <c r="E1464" i="15"/>
  <c r="F1464" i="15" s="1"/>
  <c r="G1464" i="15" s="1"/>
  <c r="E664" i="15"/>
  <c r="F664" i="15" s="1"/>
  <c r="G664" i="15" s="1"/>
  <c r="E600" i="15"/>
  <c r="F600" i="15" s="1"/>
  <c r="G600" i="15" s="1"/>
  <c r="F472" i="15"/>
  <c r="G472" i="15" s="1"/>
  <c r="F288" i="15"/>
  <c r="G288" i="15" s="1"/>
  <c r="H2280" i="15"/>
  <c r="H2096" i="15"/>
  <c r="H784" i="15"/>
  <c r="I3280" i="15"/>
  <c r="J3280" i="15" s="1"/>
  <c r="E3280" i="15"/>
  <c r="I2976" i="15"/>
  <c r="J2976" i="15" s="1"/>
  <c r="F2976" i="15"/>
  <c r="G2976" i="15" s="1"/>
  <c r="H2944" i="15"/>
  <c r="E2944" i="15"/>
  <c r="F2704" i="15"/>
  <c r="G2704" i="15" s="1"/>
  <c r="I2704" i="15"/>
  <c r="J2704" i="15" s="1"/>
  <c r="I2560" i="15"/>
  <c r="J2560" i="15" s="1"/>
  <c r="E2560" i="15"/>
  <c r="H2560" i="15"/>
  <c r="I2472" i="15"/>
  <c r="J2472" i="15" s="1"/>
  <c r="E2472" i="15"/>
  <c r="F2416" i="15"/>
  <c r="G2416" i="15" s="1"/>
  <c r="I2416" i="15"/>
  <c r="J2416" i="15" s="1"/>
  <c r="I2328" i="15"/>
  <c r="J2328" i="15" s="1"/>
  <c r="F2328" i="15"/>
  <c r="G2328" i="15" s="1"/>
  <c r="F2224" i="15"/>
  <c r="G2224" i="15" s="1"/>
  <c r="E2224" i="15"/>
  <c r="F2136" i="15"/>
  <c r="G2136" i="15" s="1"/>
  <c r="H2136" i="15"/>
  <c r="I1960" i="15"/>
  <c r="J1960" i="15" s="1"/>
  <c r="F1960" i="15"/>
  <c r="G1960" i="15" s="1"/>
  <c r="F1904" i="15"/>
  <c r="G1904" i="15" s="1"/>
  <c r="E1904" i="15"/>
  <c r="H1256" i="15"/>
  <c r="E1256" i="15"/>
  <c r="E1112" i="15"/>
  <c r="F1112" i="15" s="1"/>
  <c r="G1112" i="15" s="1"/>
  <c r="H1112" i="15"/>
  <c r="I1112" i="15" s="1"/>
  <c r="J1112" i="15" s="1"/>
  <c r="I4424" i="15"/>
  <c r="J4424" i="15" s="1"/>
  <c r="E3888" i="15"/>
  <c r="H2760" i="15"/>
  <c r="H2904" i="15"/>
  <c r="H3024" i="15"/>
  <c r="I3624" i="15"/>
  <c r="J3624" i="15" s="1"/>
  <c r="H2120" i="15"/>
  <c r="H2408" i="15"/>
  <c r="E5320" i="15"/>
  <c r="F5320" i="15" s="1"/>
  <c r="G5320" i="15" s="1"/>
  <c r="E4776" i="15"/>
  <c r="H1608" i="15"/>
  <c r="I1608" i="15" s="1"/>
  <c r="J1608" i="15" s="1"/>
  <c r="F3480" i="15"/>
  <c r="G3480" i="15" s="1"/>
  <c r="H2792" i="15"/>
  <c r="I2768" i="15"/>
  <c r="J2768" i="15" s="1"/>
  <c r="E2912" i="15"/>
  <c r="I2968" i="15"/>
  <c r="J2968" i="15" s="1"/>
  <c r="E2056" i="15"/>
  <c r="E1960" i="15"/>
  <c r="E920" i="15"/>
  <c r="F920" i="15" s="1"/>
  <c r="G920" i="15" s="1"/>
  <c r="E640" i="15"/>
  <c r="F2384" i="15"/>
  <c r="G2384" i="15" s="1"/>
  <c r="F2088" i="15"/>
  <c r="G2088" i="15" s="1"/>
  <c r="H2072" i="15"/>
  <c r="I3237" i="15"/>
  <c r="J3237" i="15" s="1"/>
  <c r="E3237" i="15"/>
  <c r="F2685" i="15"/>
  <c r="G2685" i="15" s="1"/>
  <c r="E2685" i="15"/>
  <c r="F2629" i="15"/>
  <c r="G2629" i="15" s="1"/>
  <c r="H2629" i="15"/>
  <c r="H2493" i="15"/>
  <c r="F2493" i="15"/>
  <c r="G2493" i="15" s="1"/>
  <c r="F2469" i="15"/>
  <c r="G2469" i="15" s="1"/>
  <c r="H2469" i="15"/>
  <c r="I2325" i="15"/>
  <c r="J2325" i="15" s="1"/>
  <c r="H2325" i="15"/>
  <c r="F2237" i="15"/>
  <c r="G2237" i="15" s="1"/>
  <c r="H2237" i="15"/>
  <c r="F1989" i="15"/>
  <c r="G1989" i="15" s="1"/>
  <c r="E1989" i="15"/>
  <c r="I1989" i="15"/>
  <c r="J1989" i="15" s="1"/>
  <c r="E1821" i="15"/>
  <c r="I1821" i="15"/>
  <c r="J1821" i="15" s="1"/>
  <c r="I1741" i="15"/>
  <c r="J1741" i="15" s="1"/>
  <c r="E1741" i="15"/>
  <c r="H3984" i="15"/>
  <c r="I3984" i="15"/>
  <c r="J3984" i="15" s="1"/>
  <c r="E2984" i="15"/>
  <c r="H2984" i="15"/>
  <c r="F2960" i="15"/>
  <c r="G2960" i="15" s="1"/>
  <c r="I2960" i="15"/>
  <c r="J2960" i="15" s="1"/>
  <c r="E2960" i="15"/>
  <c r="H2896" i="15"/>
  <c r="I2896" i="15"/>
  <c r="J2896" i="15" s="1"/>
  <c r="F2744" i="15"/>
  <c r="G2744" i="15" s="1"/>
  <c r="H2744" i="15"/>
  <c r="E2744" i="15"/>
  <c r="I2616" i="15"/>
  <c r="J2616" i="15" s="1"/>
  <c r="E2616" i="15"/>
  <c r="I2400" i="15"/>
  <c r="J2400" i="15" s="1"/>
  <c r="E2400" i="15"/>
  <c r="F2400" i="15"/>
  <c r="G2400" i="15" s="1"/>
  <c r="E2352" i="15"/>
  <c r="F2352" i="15"/>
  <c r="G2352" i="15" s="1"/>
  <c r="I2256" i="15"/>
  <c r="J2256" i="15" s="1"/>
  <c r="F2256" i="15"/>
  <c r="G2256" i="15" s="1"/>
  <c r="E2200" i="15"/>
  <c r="F2200" i="15"/>
  <c r="G2200" i="15" s="1"/>
  <c r="E2160" i="15"/>
  <c r="F2160" i="15"/>
  <c r="G2160" i="15" s="1"/>
  <c r="F2112" i="15"/>
  <c r="G2112" i="15" s="1"/>
  <c r="E2112" i="15"/>
  <c r="I2000" i="15"/>
  <c r="J2000" i="15" s="1"/>
  <c r="F2000" i="15"/>
  <c r="G2000" i="15" s="1"/>
  <c r="H2000" i="15"/>
  <c r="I1888" i="15"/>
  <c r="J1888" i="15" s="1"/>
  <c r="F1888" i="15"/>
  <c r="G1888" i="15" s="1"/>
  <c r="I1736" i="15"/>
  <c r="J1736" i="15" s="1"/>
  <c r="F1736" i="15"/>
  <c r="G1736" i="15" s="1"/>
  <c r="I1456" i="15"/>
  <c r="J1456" i="15" s="1"/>
  <c r="E1456" i="15"/>
  <c r="I3472" i="15"/>
  <c r="J3472" i="15" s="1"/>
  <c r="H3584" i="15"/>
  <c r="E5360" i="15"/>
  <c r="F2984" i="15"/>
  <c r="G2984" i="15" s="1"/>
  <c r="I3312" i="15"/>
  <c r="J3312" i="15" s="1"/>
  <c r="H2672" i="15"/>
  <c r="F3128" i="15"/>
  <c r="G3128" i="15" s="1"/>
  <c r="F2944" i="15"/>
  <c r="G2944" i="15" s="1"/>
  <c r="H3056" i="15"/>
  <c r="H1160" i="15"/>
  <c r="I1160" i="15" s="1"/>
  <c r="J1160" i="15" s="1"/>
  <c r="E2216" i="15"/>
  <c r="E1912" i="15"/>
  <c r="E1824" i="15"/>
  <c r="E1632" i="15"/>
  <c r="F2608" i="15"/>
  <c r="G2608" i="15" s="1"/>
  <c r="F2448" i="15"/>
  <c r="G2448" i="15" s="1"/>
  <c r="F1696" i="15"/>
  <c r="G1696" i="15" s="1"/>
  <c r="H1280" i="15"/>
  <c r="H776" i="15"/>
  <c r="H392" i="15"/>
  <c r="F3616" i="15"/>
  <c r="G3616" i="15" s="1"/>
  <c r="I2216" i="15"/>
  <c r="J2216" i="15" s="1"/>
  <c r="I2408" i="15"/>
  <c r="J2408" i="15" s="1"/>
  <c r="E5288" i="15"/>
  <c r="F2840" i="15"/>
  <c r="G2840" i="15" s="1"/>
  <c r="I2984" i="15"/>
  <c r="J2984" i="15" s="1"/>
  <c r="E3848" i="15"/>
  <c r="E4584" i="15"/>
  <c r="H3392" i="15"/>
  <c r="H3400" i="15"/>
  <c r="I3496" i="15"/>
  <c r="J3496" i="15" s="1"/>
  <c r="H3616" i="15"/>
  <c r="E3136" i="15"/>
  <c r="F3344" i="15"/>
  <c r="G3344" i="15" s="1"/>
  <c r="I2376" i="15"/>
  <c r="J2376" i="15" s="1"/>
  <c r="F2688" i="15"/>
  <c r="G2688" i="15" s="1"/>
  <c r="H2728" i="15"/>
  <c r="I2784" i="15"/>
  <c r="J2784" i="15" s="1"/>
  <c r="H3016" i="15"/>
  <c r="E2880" i="15"/>
  <c r="I2912" i="15"/>
  <c r="J2912" i="15" s="1"/>
  <c r="I2944" i="15"/>
  <c r="J2944" i="15" s="1"/>
  <c r="H3000" i="15"/>
  <c r="F3056" i="15"/>
  <c r="G3056" i="15" s="1"/>
  <c r="I3200" i="15"/>
  <c r="J3200" i="15" s="1"/>
  <c r="F3592" i="15"/>
  <c r="G3592" i="15" s="1"/>
  <c r="H1024" i="15"/>
  <c r="I1024" i="15" s="1"/>
  <c r="J1024" i="15" s="1"/>
  <c r="H1224" i="15"/>
  <c r="I1224" i="15" s="1"/>
  <c r="J1224" i="15" s="1"/>
  <c r="E2680" i="15"/>
  <c r="E2256" i="15"/>
  <c r="E2104" i="15"/>
  <c r="E1864" i="15"/>
  <c r="E1720" i="15"/>
  <c r="E1672" i="15"/>
  <c r="E1432" i="15"/>
  <c r="E760" i="15"/>
  <c r="E448" i="15"/>
  <c r="E336" i="15"/>
  <c r="E312" i="15"/>
  <c r="F2696" i="15"/>
  <c r="G2696" i="15" s="1"/>
  <c r="F2592" i="15"/>
  <c r="G2592" i="15" s="1"/>
  <c r="F2536" i="15"/>
  <c r="G2536" i="15" s="1"/>
  <c r="F2440" i="15"/>
  <c r="G2440" i="15" s="1"/>
  <c r="F2144" i="15"/>
  <c r="G2144" i="15" s="1"/>
  <c r="F1928" i="15"/>
  <c r="G1928" i="15" s="1"/>
  <c r="E728" i="15"/>
  <c r="F728" i="15" s="1"/>
  <c r="G728" i="15" s="1"/>
  <c r="E656" i="15"/>
  <c r="F656" i="15" s="1"/>
  <c r="G656" i="15" s="1"/>
  <c r="F584" i="15"/>
  <c r="G584" i="15" s="1"/>
  <c r="F424" i="15"/>
  <c r="G424" i="15" s="1"/>
  <c r="H2248" i="15"/>
  <c r="H1952" i="15"/>
  <c r="H1456" i="15"/>
  <c r="I3120" i="15"/>
  <c r="J3120" i="15" s="1"/>
  <c r="E3120" i="15"/>
  <c r="E3072" i="15"/>
  <c r="H3072" i="15"/>
  <c r="F2992" i="15"/>
  <c r="G2992" i="15" s="1"/>
  <c r="E2992" i="15"/>
  <c r="H2992" i="15"/>
  <c r="F2928" i="15"/>
  <c r="G2928" i="15" s="1"/>
  <c r="H2928" i="15"/>
  <c r="E2856" i="15"/>
  <c r="H2856" i="15"/>
  <c r="I2776" i="15"/>
  <c r="J2776" i="15" s="1"/>
  <c r="F2776" i="15"/>
  <c r="G2776" i="15" s="1"/>
  <c r="F2736" i="15"/>
  <c r="G2736" i="15" s="1"/>
  <c r="E2736" i="15"/>
  <c r="H2736" i="15"/>
  <c r="I2496" i="15"/>
  <c r="J2496" i="15" s="1"/>
  <c r="F2496" i="15"/>
  <c r="G2496" i="15" s="1"/>
  <c r="E2496" i="15"/>
  <c r="E1808" i="15"/>
  <c r="F1808" i="15"/>
  <c r="G1808" i="15" s="1"/>
  <c r="I1776" i="15"/>
  <c r="J1776" i="15" s="1"/>
  <c r="F1776" i="15"/>
  <c r="G1776" i="15" s="1"/>
  <c r="H1688" i="15"/>
  <c r="E1688" i="15"/>
  <c r="H1152" i="15"/>
  <c r="I1152" i="15" s="1"/>
  <c r="J1152" i="15" s="1"/>
  <c r="E1152" i="15"/>
  <c r="F1152" i="15" s="1"/>
  <c r="G1152" i="15" s="1"/>
  <c r="E1104" i="15"/>
  <c r="F1104" i="15" s="1"/>
  <c r="G1104" i="15" s="1"/>
  <c r="H1104" i="15"/>
  <c r="I1104" i="15" s="1"/>
  <c r="J1104" i="15" s="1"/>
  <c r="H1272" i="15"/>
  <c r="I1272" i="15" s="1"/>
  <c r="J1272" i="15" s="1"/>
  <c r="H2256" i="15"/>
  <c r="E3616" i="15"/>
  <c r="H2216" i="15"/>
  <c r="I3184" i="15"/>
  <c r="J3184" i="15" s="1"/>
  <c r="F3232" i="15"/>
  <c r="G3232" i="15" s="1"/>
  <c r="F3368" i="15"/>
  <c r="G3368" i="15" s="1"/>
  <c r="I3448" i="15"/>
  <c r="J3448" i="15" s="1"/>
  <c r="H3496" i="15"/>
  <c r="H2360" i="15"/>
  <c r="H2440" i="15"/>
  <c r="I2840" i="15"/>
  <c r="J2840" i="15" s="1"/>
  <c r="H3040" i="15"/>
  <c r="F3264" i="15"/>
  <c r="G3264" i="15" s="1"/>
  <c r="E3336" i="15"/>
  <c r="I3416" i="15"/>
  <c r="J3416" i="15" s="1"/>
  <c r="F3960" i="15"/>
  <c r="G3960" i="15" s="1"/>
  <c r="E4472" i="15"/>
  <c r="E4608" i="15"/>
  <c r="H2840" i="15"/>
  <c r="E2976" i="15"/>
  <c r="H3448" i="15"/>
  <c r="F3832" i="15"/>
  <c r="G3832" i="15" s="1"/>
  <c r="H2416" i="15"/>
  <c r="I2688" i="15"/>
  <c r="J2688" i="15" s="1"/>
  <c r="I2728" i="15"/>
  <c r="J2728" i="15" s="1"/>
  <c r="F2792" i="15"/>
  <c r="G2792" i="15" s="1"/>
  <c r="H3096" i="15"/>
  <c r="H2952" i="15"/>
  <c r="I3056" i="15"/>
  <c r="J3056" i="15" s="1"/>
  <c r="F3640" i="15"/>
  <c r="G3640" i="15" s="1"/>
  <c r="H96" i="15"/>
  <c r="I96" i="15" s="1"/>
  <c r="J96" i="15" s="1"/>
  <c r="H680" i="15"/>
  <c r="I680" i="15" s="1"/>
  <c r="J680" i="15" s="1"/>
  <c r="H1416" i="15"/>
  <c r="I1416" i="15" s="1"/>
  <c r="J1416" i="15" s="1"/>
  <c r="E2544" i="15"/>
  <c r="E2488" i="15"/>
  <c r="E2416" i="15"/>
  <c r="E2360" i="15"/>
  <c r="E1664" i="15"/>
  <c r="E1624" i="15"/>
  <c r="E1280" i="15"/>
  <c r="F2584" i="15"/>
  <c r="G2584" i="15" s="1"/>
  <c r="F2080" i="15"/>
  <c r="G2080" i="15" s="1"/>
  <c r="F2032" i="15"/>
  <c r="G2032" i="15" s="1"/>
  <c r="E128" i="15"/>
  <c r="F128" i="15" s="1"/>
  <c r="G128" i="15" s="1"/>
  <c r="H2512" i="15"/>
  <c r="H384" i="15"/>
  <c r="H80" i="15"/>
  <c r="E4563" i="15"/>
  <c r="I4563" i="15"/>
  <c r="J4563" i="15" s="1"/>
  <c r="E4523" i="15"/>
  <c r="H4523" i="15"/>
  <c r="E4387" i="15"/>
  <c r="F4387" i="15"/>
  <c r="G4387" i="15" s="1"/>
  <c r="F5112" i="15"/>
  <c r="G5112" i="15" s="1"/>
  <c r="E5112" i="15"/>
  <c r="F3744" i="15"/>
  <c r="G3744" i="15" s="1"/>
  <c r="H3744" i="15"/>
  <c r="F3112" i="15"/>
  <c r="G3112" i="15" s="1"/>
  <c r="I3112" i="15"/>
  <c r="J3112" i="15" s="1"/>
  <c r="F3048" i="15"/>
  <c r="G3048" i="15" s="1"/>
  <c r="H3048" i="15"/>
  <c r="I3048" i="15"/>
  <c r="J3048" i="15" s="1"/>
  <c r="F2888" i="15"/>
  <c r="G2888" i="15" s="1"/>
  <c r="I2888" i="15"/>
  <c r="J2888" i="15" s="1"/>
  <c r="E2888" i="15"/>
  <c r="E2832" i="15"/>
  <c r="H2832" i="15"/>
  <c r="F2720" i="15"/>
  <c r="G2720" i="15" s="1"/>
  <c r="E2720" i="15"/>
  <c r="H2192" i="15"/>
  <c r="E2192" i="15"/>
  <c r="I2040" i="15"/>
  <c r="J2040" i="15" s="1"/>
  <c r="F2040" i="15"/>
  <c r="G2040" i="15" s="1"/>
  <c r="E2040" i="15"/>
  <c r="E1968" i="15"/>
  <c r="F1968" i="15"/>
  <c r="G1968" i="15" s="1"/>
  <c r="E1336" i="15"/>
  <c r="F1336" i="15"/>
  <c r="G1336" i="15" s="1"/>
  <c r="E1088" i="15"/>
  <c r="F1088" i="15" s="1"/>
  <c r="G1088" i="15" s="1"/>
  <c r="H1088" i="15"/>
  <c r="I1088" i="15" s="1"/>
  <c r="J1088" i="15" s="1"/>
  <c r="H968" i="15"/>
  <c r="I968" i="15" s="1"/>
  <c r="J968" i="15" s="1"/>
  <c r="H1344" i="15"/>
  <c r="I1344" i="15" s="1"/>
  <c r="J1344" i="15" s="1"/>
  <c r="F3184" i="15"/>
  <c r="G3184" i="15" s="1"/>
  <c r="F4528" i="15"/>
  <c r="G4528" i="15" s="1"/>
  <c r="H3424" i="15"/>
  <c r="I3096" i="15"/>
  <c r="J3096" i="15" s="1"/>
  <c r="H1064" i="15"/>
  <c r="I1064" i="15" s="1"/>
  <c r="J1064" i="15" s="1"/>
  <c r="E3392" i="15"/>
  <c r="I2360" i="15"/>
  <c r="J2360" i="15" s="1"/>
  <c r="I2440" i="15"/>
  <c r="J2440" i="15" s="1"/>
  <c r="H2640" i="15"/>
  <c r="F2816" i="15"/>
  <c r="G2816" i="15" s="1"/>
  <c r="F2856" i="15"/>
  <c r="G2856" i="15" s="1"/>
  <c r="H3144" i="15"/>
  <c r="E3424" i="15"/>
  <c r="H2976" i="15"/>
  <c r="F3736" i="15"/>
  <c r="G3736" i="15" s="1"/>
  <c r="F3824" i="15"/>
  <c r="G3824" i="15" s="1"/>
  <c r="H2496" i="15"/>
  <c r="H2696" i="15"/>
  <c r="I2736" i="15"/>
  <c r="J2736" i="15" s="1"/>
  <c r="I2792" i="15"/>
  <c r="J2792" i="15" s="1"/>
  <c r="H2888" i="15"/>
  <c r="E2928" i="15"/>
  <c r="F3016" i="15"/>
  <c r="G3016" i="15" s="1"/>
  <c r="I3664" i="15"/>
  <c r="J3664" i="15" s="1"/>
  <c r="H1240" i="15"/>
  <c r="I1240" i="15" s="1"/>
  <c r="J1240" i="15" s="1"/>
  <c r="E2728" i="15"/>
  <c r="E2096" i="15"/>
  <c r="E1744" i="15"/>
  <c r="E1712" i="15"/>
  <c r="E1408" i="15"/>
  <c r="E360" i="15"/>
  <c r="F1976" i="15"/>
  <c r="G1976" i="15" s="1"/>
  <c r="F1792" i="15"/>
  <c r="G1792" i="15" s="1"/>
  <c r="F1680" i="15"/>
  <c r="G1680" i="15" s="1"/>
  <c r="F720" i="15"/>
  <c r="G720" i="15" s="1"/>
  <c r="F360" i="15"/>
  <c r="G360" i="15" s="1"/>
  <c r="F176" i="15"/>
  <c r="G176" i="15" s="1"/>
  <c r="E2592" i="15"/>
  <c r="E2464" i="15"/>
  <c r="E2408" i="15"/>
  <c r="E2240" i="15"/>
  <c r="E1704" i="15"/>
  <c r="E1656" i="15"/>
  <c r="F2760" i="15"/>
  <c r="G2760" i="15" s="1"/>
  <c r="H1824" i="15"/>
  <c r="E4704" i="15"/>
  <c r="I4704" i="15"/>
  <c r="J4704" i="15" s="1"/>
  <c r="F4576" i="15"/>
  <c r="G4576" i="15" s="1"/>
  <c r="E4576" i="15"/>
  <c r="H3088" i="15"/>
  <c r="E3088" i="15"/>
  <c r="H3032" i="15"/>
  <c r="I3032" i="15"/>
  <c r="J3032" i="15" s="1"/>
  <c r="E3032" i="15"/>
  <c r="F3008" i="15"/>
  <c r="G3008" i="15" s="1"/>
  <c r="E3008" i="15"/>
  <c r="H3008" i="15"/>
  <c r="F2952" i="15"/>
  <c r="G2952" i="15" s="1"/>
  <c r="E2952" i="15"/>
  <c r="E2848" i="15"/>
  <c r="H2848" i="15"/>
  <c r="I2664" i="15"/>
  <c r="J2664" i="15" s="1"/>
  <c r="E2664" i="15"/>
  <c r="I2504" i="15"/>
  <c r="J2504" i="15" s="1"/>
  <c r="F2504" i="15"/>
  <c r="G2504" i="15" s="1"/>
  <c r="E2368" i="15"/>
  <c r="F2368" i="15"/>
  <c r="G2368" i="15" s="1"/>
  <c r="I2152" i="15"/>
  <c r="J2152" i="15" s="1"/>
  <c r="E2152" i="15"/>
  <c r="H2152" i="15"/>
  <c r="I2048" i="15"/>
  <c r="J2048" i="15" s="1"/>
  <c r="F2048" i="15"/>
  <c r="G2048" i="15" s="1"/>
  <c r="I1992" i="15"/>
  <c r="J1992" i="15" s="1"/>
  <c r="E1992" i="15"/>
  <c r="F1896" i="15"/>
  <c r="G1896" i="15" s="1"/>
  <c r="E1896" i="15"/>
  <c r="F1528" i="15"/>
  <c r="G1528" i="15" s="1"/>
  <c r="E1528" i="15"/>
  <c r="I1232" i="15"/>
  <c r="J1232" i="15" s="1"/>
  <c r="E1232" i="15"/>
  <c r="F1232" i="15"/>
  <c r="G1232" i="15" s="1"/>
  <c r="H1232" i="15"/>
  <c r="E1016" i="15"/>
  <c r="F1016" i="15" s="1"/>
  <c r="G1016" i="15" s="1"/>
  <c r="H1016" i="15"/>
  <c r="I1016" i="15" s="1"/>
  <c r="J1016" i="15" s="1"/>
  <c r="F904" i="15"/>
  <c r="G904" i="15" s="1"/>
  <c r="E904" i="15"/>
  <c r="E888" i="15"/>
  <c r="F888" i="15"/>
  <c r="G888" i="15" s="1"/>
  <c r="F648" i="15"/>
  <c r="G648" i="15" s="1"/>
  <c r="E648" i="15"/>
  <c r="I640" i="15"/>
  <c r="J640" i="15" s="1"/>
  <c r="H640" i="15"/>
  <c r="H608" i="15"/>
  <c r="E608" i="15"/>
  <c r="H560" i="15"/>
  <c r="E560" i="15"/>
  <c r="F536" i="15"/>
  <c r="G536" i="15" s="1"/>
  <c r="H536" i="15"/>
  <c r="I472" i="15"/>
  <c r="J472" i="15" s="1"/>
  <c r="E472" i="15"/>
  <c r="I464" i="15"/>
  <c r="J464" i="15" s="1"/>
  <c r="H464" i="15"/>
  <c r="I432" i="15"/>
  <c r="J432" i="15" s="1"/>
  <c r="H432" i="15"/>
  <c r="F408" i="15"/>
  <c r="G408" i="15" s="1"/>
  <c r="E408" i="15"/>
  <c r="I384" i="15"/>
  <c r="J384" i="15" s="1"/>
  <c r="F384" i="15"/>
  <c r="G384" i="15" s="1"/>
  <c r="I376" i="15"/>
  <c r="J376" i="15" s="1"/>
  <c r="E376" i="15"/>
  <c r="F376" i="15"/>
  <c r="G376" i="15" s="1"/>
  <c r="F328" i="15"/>
  <c r="G328" i="15" s="1"/>
  <c r="E328" i="15"/>
  <c r="E304" i="15"/>
  <c r="F304" i="15"/>
  <c r="G304" i="15" s="1"/>
  <c r="F280" i="15"/>
  <c r="G280" i="15" s="1"/>
  <c r="E280" i="15"/>
  <c r="F264" i="15"/>
  <c r="G264" i="15" s="1"/>
  <c r="E264" i="15"/>
  <c r="F256" i="15"/>
  <c r="G256" i="15" s="1"/>
  <c r="E256" i="15"/>
  <c r="F240" i="15"/>
  <c r="G240" i="15" s="1"/>
  <c r="E240" i="15"/>
  <c r="E232" i="15"/>
  <c r="F232" i="15"/>
  <c r="G232" i="15" s="1"/>
  <c r="F208" i="15"/>
  <c r="G208" i="15" s="1"/>
  <c r="E208" i="15"/>
  <c r="E200" i="15"/>
  <c r="F200" i="15"/>
  <c r="G200" i="15" s="1"/>
  <c r="F192" i="15"/>
  <c r="G192" i="15" s="1"/>
  <c r="E192" i="15"/>
  <c r="F184" i="15"/>
  <c r="G184" i="15" s="1"/>
  <c r="E184" i="15"/>
  <c r="I120" i="15"/>
  <c r="J120" i="15" s="1"/>
  <c r="H120" i="15"/>
  <c r="I3064" i="15"/>
  <c r="J3064" i="15" s="1"/>
  <c r="E3064" i="15"/>
  <c r="H2920" i="15"/>
  <c r="I2920" i="15"/>
  <c r="J2920" i="15" s="1"/>
  <c r="E2920" i="15"/>
  <c r="E2864" i="15"/>
  <c r="F2864" i="15"/>
  <c r="G2864" i="15" s="1"/>
  <c r="F2824" i="15"/>
  <c r="G2824" i="15" s="1"/>
  <c r="H2824" i="15"/>
  <c r="E2824" i="15"/>
  <c r="H2712" i="15"/>
  <c r="I2712" i="15"/>
  <c r="J2712" i="15" s="1"/>
  <c r="I2656" i="15"/>
  <c r="J2656" i="15" s="1"/>
  <c r="H2656" i="15"/>
  <c r="F2656" i="15"/>
  <c r="G2656" i="15" s="1"/>
  <c r="I2608" i="15"/>
  <c r="J2608" i="15" s="1"/>
  <c r="E2608" i="15"/>
  <c r="I2480" i="15"/>
  <c r="J2480" i="15" s="1"/>
  <c r="E2480" i="15"/>
  <c r="I2424" i="15"/>
  <c r="J2424" i="15" s="1"/>
  <c r="F2424" i="15"/>
  <c r="G2424" i="15" s="1"/>
  <c r="E2424" i="15"/>
  <c r="F2376" i="15"/>
  <c r="G2376" i="15" s="1"/>
  <c r="H2376" i="15"/>
  <c r="H2336" i="15"/>
  <c r="E2336" i="15"/>
  <c r="F2120" i="15"/>
  <c r="G2120" i="15" s="1"/>
  <c r="E2120" i="15"/>
  <c r="I2072" i="15"/>
  <c r="J2072" i="15" s="1"/>
  <c r="E2072" i="15"/>
  <c r="H1440" i="15"/>
  <c r="E1440" i="15"/>
  <c r="F1360" i="15"/>
  <c r="G1360" i="15" s="1"/>
  <c r="E1360" i="15"/>
  <c r="H2160" i="15"/>
  <c r="I4640" i="15"/>
  <c r="J4640" i="15" s="1"/>
  <c r="I4168" i="15"/>
  <c r="J4168" i="15" s="1"/>
  <c r="H1008" i="15"/>
  <c r="I1008" i="15" s="1"/>
  <c r="J1008" i="15" s="1"/>
  <c r="F2712" i="15"/>
  <c r="G2712" i="15" s="1"/>
  <c r="F2936" i="15"/>
  <c r="G2936" i="15" s="1"/>
  <c r="E2808" i="15"/>
  <c r="E2704" i="15"/>
  <c r="E2520" i="15"/>
  <c r="E2448" i="15"/>
  <c r="E2328" i="15"/>
  <c r="E2272" i="15"/>
  <c r="E2232" i="15"/>
  <c r="E2024" i="15"/>
  <c r="E1488" i="15"/>
  <c r="E432" i="15"/>
  <c r="E320" i="15"/>
  <c r="E296" i="15"/>
  <c r="E272" i="15"/>
  <c r="F2648" i="15"/>
  <c r="G2648" i="15" s="1"/>
  <c r="F2392" i="15"/>
  <c r="G2392" i="15" s="1"/>
  <c r="F2096" i="15"/>
  <c r="G2096" i="15" s="1"/>
  <c r="F2064" i="15"/>
  <c r="G2064" i="15" s="1"/>
  <c r="E1400" i="15"/>
  <c r="F1400" i="15" s="1"/>
  <c r="G1400" i="15" s="1"/>
  <c r="H1992" i="15"/>
  <c r="H1880" i="15"/>
  <c r="H1800" i="15"/>
  <c r="H528" i="15"/>
  <c r="H360" i="15"/>
  <c r="E1269" i="15"/>
  <c r="F1269" i="15" s="1"/>
  <c r="G1269" i="15" s="1"/>
  <c r="H1269" i="15"/>
  <c r="I1269" i="15" s="1"/>
  <c r="J1269" i="15" s="1"/>
  <c r="E3963" i="15"/>
  <c r="H3963" i="15"/>
  <c r="I3795" i="15"/>
  <c r="J3795" i="15" s="1"/>
  <c r="H3795" i="15"/>
  <c r="I3268" i="15"/>
  <c r="J3268" i="15" s="1"/>
  <c r="I3044" i="15"/>
  <c r="J3044" i="15" s="1"/>
  <c r="E3204" i="15"/>
  <c r="E2788" i="15"/>
  <c r="F2676" i="15"/>
  <c r="G2676" i="15" s="1"/>
  <c r="F2620" i="15"/>
  <c r="G2620" i="15" s="1"/>
  <c r="H2892" i="15"/>
  <c r="H2460" i="15"/>
  <c r="H956" i="15"/>
  <c r="I956" i="15" s="1"/>
  <c r="J956" i="15" s="1"/>
  <c r="I1132" i="14"/>
  <c r="I1036" i="14"/>
  <c r="I62" i="14"/>
  <c r="I681" i="14"/>
  <c r="H850" i="15"/>
  <c r="I850" i="15" s="1"/>
  <c r="J850" i="15" s="1"/>
  <c r="H546" i="15"/>
  <c r="I546" i="15" s="1"/>
  <c r="J546" i="15" s="1"/>
  <c r="H496" i="15"/>
  <c r="I496" i="15" s="1"/>
  <c r="J496" i="15" s="1"/>
  <c r="H474" i="15"/>
  <c r="I474" i="15" s="1"/>
  <c r="J474" i="15" s="1"/>
  <c r="H352" i="15"/>
  <c r="I352" i="15" s="1"/>
  <c r="J352" i="15" s="1"/>
  <c r="H136" i="15"/>
  <c r="I136" i="15" s="1"/>
  <c r="J136" i="15" s="1"/>
  <c r="H5428" i="15"/>
  <c r="I5428" i="15" s="1"/>
  <c r="J5428" i="15" s="1"/>
  <c r="H1380" i="15"/>
  <c r="I1380" i="15" s="1"/>
  <c r="J1380" i="15" s="1"/>
  <c r="H1340" i="15"/>
  <c r="I1340" i="15" s="1"/>
  <c r="J1340" i="15" s="1"/>
  <c r="H1312" i="15"/>
  <c r="I1312" i="15" s="1"/>
  <c r="J1312" i="15" s="1"/>
  <c r="H1096" i="15"/>
  <c r="I1096" i="15" s="1"/>
  <c r="J1096" i="15" s="1"/>
  <c r="H1044" i="15"/>
  <c r="I1044" i="15" s="1"/>
  <c r="J1044" i="15" s="1"/>
  <c r="E1028" i="15"/>
  <c r="F1028" i="15" s="1"/>
  <c r="G1028" i="15" s="1"/>
  <c r="H948" i="15"/>
  <c r="I948" i="15" s="1"/>
  <c r="J948" i="15" s="1"/>
  <c r="I397" i="14"/>
  <c r="H4583" i="15"/>
  <c r="F4583" i="15"/>
  <c r="G4583" i="15" s="1"/>
  <c r="H3511" i="15"/>
  <c r="F3511" i="15"/>
  <c r="G3511" i="15" s="1"/>
  <c r="F2551" i="15"/>
  <c r="G2551" i="15" s="1"/>
  <c r="I2551" i="15"/>
  <c r="J2551" i="15" s="1"/>
  <c r="I1975" i="15"/>
  <c r="J1975" i="15" s="1"/>
  <c r="F1975" i="15"/>
  <c r="G1975" i="15" s="1"/>
  <c r="I1392" i="14"/>
  <c r="S1392" i="14"/>
  <c r="R1392" i="14" s="1"/>
  <c r="E3479" i="15"/>
  <c r="F1959" i="15"/>
  <c r="G1959" i="15" s="1"/>
  <c r="F2031" i="15"/>
  <c r="G2031" i="15" s="1"/>
  <c r="I2119" i="15"/>
  <c r="J2119" i="15" s="1"/>
  <c r="I2191" i="15"/>
  <c r="J2191" i="15" s="1"/>
  <c r="H2311" i="15"/>
  <c r="I2631" i="15"/>
  <c r="J2631" i="15" s="1"/>
  <c r="H711" i="15"/>
  <c r="I711" i="15" s="1"/>
  <c r="J711" i="15" s="1"/>
  <c r="I3183" i="15"/>
  <c r="J3183" i="15" s="1"/>
  <c r="I1281" i="14"/>
  <c r="E471" i="15"/>
  <c r="E255" i="15"/>
  <c r="I1553" i="14"/>
  <c r="S1553" i="14"/>
  <c r="R1553" i="14" s="1"/>
  <c r="S1531" i="14"/>
  <c r="R1531" i="14" s="1"/>
  <c r="I1531" i="14"/>
  <c r="S1445" i="14"/>
  <c r="R1445" i="14" s="1"/>
  <c r="I1445" i="14"/>
  <c r="I1280" i="14"/>
  <c r="S1280" i="14"/>
  <c r="R1280" i="14" s="1"/>
  <c r="I960" i="14"/>
  <c r="S960" i="14"/>
  <c r="R960" i="14" s="1"/>
  <c r="H107" i="15"/>
  <c r="I107" i="15" s="1"/>
  <c r="J107" i="15" s="1"/>
  <c r="H71" i="15"/>
  <c r="I71" i="15" s="1"/>
  <c r="J71" i="15" s="1"/>
  <c r="F4663" i="15"/>
  <c r="G4663" i="15" s="1"/>
  <c r="H4663" i="15"/>
  <c r="H3519" i="15"/>
  <c r="E3519" i="15"/>
  <c r="E2183" i="15"/>
  <c r="F2183" i="15"/>
  <c r="G2183" i="15" s="1"/>
  <c r="E863" i="15"/>
  <c r="F863" i="15" s="1"/>
  <c r="G863" i="15" s="1"/>
  <c r="H863" i="15"/>
  <c r="I863" i="15" s="1"/>
  <c r="J863" i="15" s="1"/>
  <c r="H911" i="15"/>
  <c r="I911" i="15" s="1"/>
  <c r="J911" i="15" s="1"/>
  <c r="H3671" i="15"/>
  <c r="E1527" i="15"/>
  <c r="F1527" i="15" s="1"/>
  <c r="G1527" i="15" s="1"/>
  <c r="H867" i="15"/>
  <c r="I867" i="15" s="1"/>
  <c r="J867" i="15" s="1"/>
  <c r="H803" i="15"/>
  <c r="I803" i="15" s="1"/>
  <c r="J803" i="15" s="1"/>
  <c r="H779" i="15"/>
  <c r="I779" i="15" s="1"/>
  <c r="J779" i="15" s="1"/>
  <c r="H487" i="15"/>
  <c r="I487" i="15" s="1"/>
  <c r="J487" i="15" s="1"/>
  <c r="H459" i="15"/>
  <c r="I459" i="15" s="1"/>
  <c r="J459" i="15" s="1"/>
  <c r="H163" i="15"/>
  <c r="I163" i="15" s="1"/>
  <c r="J163" i="15" s="1"/>
  <c r="H1319" i="15"/>
  <c r="I1319" i="15" s="1"/>
  <c r="J1319" i="15" s="1"/>
  <c r="H4897" i="15"/>
  <c r="I4897" i="15" s="1"/>
  <c r="J4897" i="15" s="1"/>
  <c r="F3738" i="15"/>
  <c r="G3738" i="15" s="1"/>
  <c r="H5099" i="15"/>
  <c r="I5099" i="15" s="1"/>
  <c r="J5099" i="15" s="1"/>
  <c r="H1963" i="15"/>
  <c r="F4047" i="15"/>
  <c r="G4047" i="15" s="1"/>
  <c r="H4322" i="15"/>
  <c r="H4778" i="15"/>
  <c r="F3687" i="15"/>
  <c r="G3687" i="15" s="1"/>
  <c r="I4387" i="15"/>
  <c r="J4387" i="15" s="1"/>
  <c r="I4619" i="15"/>
  <c r="J4619" i="15" s="1"/>
  <c r="F4735" i="15"/>
  <c r="G4735" i="15" s="1"/>
  <c r="H5039" i="15"/>
  <c r="I4555" i="15"/>
  <c r="J4555" i="15" s="1"/>
  <c r="H3375" i="15"/>
  <c r="F4561" i="15"/>
  <c r="G4561" i="15" s="1"/>
  <c r="I4074" i="15"/>
  <c r="J4074" i="15" s="1"/>
  <c r="E4339" i="15"/>
  <c r="H699" i="15"/>
  <c r="I699" i="15" s="1"/>
  <c r="J699" i="15" s="1"/>
  <c r="I2055" i="15"/>
  <c r="J2055" i="15" s="1"/>
  <c r="I3139" i="15"/>
  <c r="J3139" i="15" s="1"/>
  <c r="F3383" i="15"/>
  <c r="G3383" i="15" s="1"/>
  <c r="H3703" i="15"/>
  <c r="I3967" i="15"/>
  <c r="J3967" i="15" s="1"/>
  <c r="H1567" i="15"/>
  <c r="I1567" i="15" s="1"/>
  <c r="J1567" i="15" s="1"/>
  <c r="I809" i="14"/>
  <c r="I218" i="14"/>
  <c r="I893" i="14"/>
  <c r="I2067" i="14"/>
  <c r="H623" i="15"/>
  <c r="I623" i="15" s="1"/>
  <c r="J623" i="15" s="1"/>
  <c r="F2415" i="15"/>
  <c r="G2415" i="15" s="1"/>
  <c r="E4191" i="15"/>
  <c r="H4191" i="15"/>
  <c r="I2655" i="15"/>
  <c r="J2655" i="15" s="1"/>
  <c r="H4967" i="15"/>
  <c r="I4967" i="15" s="1"/>
  <c r="J4967" i="15" s="1"/>
  <c r="F2151" i="15"/>
  <c r="G2151" i="15" s="1"/>
  <c r="F2463" i="15"/>
  <c r="G2463" i="15" s="1"/>
  <c r="E1287" i="15"/>
  <c r="F1287" i="15" s="1"/>
  <c r="G1287" i="15" s="1"/>
  <c r="F4803" i="15"/>
  <c r="G4803" i="15" s="1"/>
  <c r="H4803" i="15"/>
  <c r="F4235" i="15"/>
  <c r="G4235" i="15" s="1"/>
  <c r="I4235" i="15"/>
  <c r="J4235" i="15" s="1"/>
  <c r="E4131" i="15"/>
  <c r="H4131" i="15"/>
  <c r="I3739" i="15"/>
  <c r="J3739" i="15" s="1"/>
  <c r="E3739" i="15"/>
  <c r="E2947" i="15"/>
  <c r="F2947" i="15"/>
  <c r="G2947" i="15" s="1"/>
  <c r="F1531" i="15"/>
  <c r="G1531" i="15" s="1"/>
  <c r="E1531" i="15"/>
  <c r="E1515" i="15"/>
  <c r="F1515" i="15" s="1"/>
  <c r="G1515" i="15" s="1"/>
  <c r="H1515" i="15"/>
  <c r="I1515" i="15" s="1"/>
  <c r="J1515" i="15" s="1"/>
  <c r="E1187" i="15"/>
  <c r="F1187" i="15" s="1"/>
  <c r="G1187" i="15" s="1"/>
  <c r="H1187" i="15"/>
  <c r="I1187" i="15" s="1"/>
  <c r="J1187" i="15" s="1"/>
  <c r="E475" i="15"/>
  <c r="F475" i="15" s="1"/>
  <c r="G475" i="15" s="1"/>
  <c r="H475" i="15"/>
  <c r="I475" i="15" s="1"/>
  <c r="J475" i="15" s="1"/>
  <c r="E4255" i="15"/>
  <c r="I4255" i="15"/>
  <c r="J4255" i="15" s="1"/>
  <c r="H3935" i="15"/>
  <c r="H3567" i="15"/>
  <c r="F4711" i="15"/>
  <c r="G4711" i="15" s="1"/>
  <c r="H3319" i="15"/>
  <c r="I4891" i="15"/>
  <c r="J4891" i="15" s="1"/>
  <c r="F4891" i="15"/>
  <c r="G4891" i="15" s="1"/>
  <c r="H4675" i="15"/>
  <c r="E4675" i="15"/>
  <c r="H1135" i="15"/>
  <c r="I1135" i="15" s="1"/>
  <c r="J1135" i="15" s="1"/>
  <c r="I4643" i="15"/>
  <c r="J4643" i="15" s="1"/>
  <c r="I3567" i="15"/>
  <c r="J3567" i="15" s="1"/>
  <c r="H4379" i="15"/>
  <c r="F1927" i="15"/>
  <c r="G1927" i="15" s="1"/>
  <c r="I2223" i="15"/>
  <c r="J2223" i="15" s="1"/>
  <c r="F3335" i="15"/>
  <c r="G3335" i="15" s="1"/>
  <c r="E4147" i="15"/>
  <c r="H3187" i="15"/>
  <c r="F4794" i="15"/>
  <c r="G4794" i="15" s="1"/>
  <c r="E4794" i="15"/>
  <c r="I3570" i="15"/>
  <c r="J3570" i="15" s="1"/>
  <c r="F3570" i="15"/>
  <c r="G3570" i="15" s="1"/>
  <c r="F298" i="15"/>
  <c r="G298" i="15" s="1"/>
  <c r="E298" i="15"/>
  <c r="F122" i="15"/>
  <c r="G122" i="15" s="1"/>
  <c r="E122" i="15"/>
  <c r="H1119" i="15"/>
  <c r="I1119" i="15" s="1"/>
  <c r="J1119" i="15" s="1"/>
  <c r="H2303" i="15"/>
  <c r="H935" i="15"/>
  <c r="I935" i="15" s="1"/>
  <c r="J935" i="15" s="1"/>
  <c r="H4311" i="15"/>
  <c r="I2199" i="15"/>
  <c r="J2199" i="15" s="1"/>
  <c r="I2311" i="15"/>
  <c r="J2311" i="15" s="1"/>
  <c r="H3287" i="15"/>
  <c r="S1538" i="14"/>
  <c r="R1538" i="14" s="1"/>
  <c r="F1919" i="15"/>
  <c r="G1919" i="15" s="1"/>
  <c r="I2215" i="15"/>
  <c r="J2215" i="15" s="1"/>
  <c r="E4731" i="15"/>
  <c r="I4731" i="15"/>
  <c r="J4731" i="15" s="1"/>
  <c r="E4547" i="15"/>
  <c r="I4547" i="15"/>
  <c r="J4547" i="15" s="1"/>
  <c r="H2835" i="15"/>
  <c r="I2835" i="15"/>
  <c r="J2835" i="15" s="1"/>
  <c r="F4123" i="15"/>
  <c r="G4123" i="15" s="1"/>
  <c r="I4451" i="15"/>
  <c r="J4451" i="15" s="1"/>
  <c r="I4747" i="15"/>
  <c r="J4747" i="15" s="1"/>
  <c r="H3615" i="15"/>
  <c r="H2551" i="15"/>
  <c r="S68" i="14"/>
  <c r="R68" i="14" s="1"/>
  <c r="F3603" i="15"/>
  <c r="G3603" i="15" s="1"/>
  <c r="F4355" i="15"/>
  <c r="G4355" i="15" s="1"/>
  <c r="F2007" i="15"/>
  <c r="G2007" i="15" s="1"/>
  <c r="I2231" i="15"/>
  <c r="J2231" i="15" s="1"/>
  <c r="F4555" i="15"/>
  <c r="G4555" i="15" s="1"/>
  <c r="H3987" i="15"/>
  <c r="H3459" i="15"/>
  <c r="E2287" i="15"/>
  <c r="F247" i="15"/>
  <c r="G247" i="15" s="1"/>
  <c r="F183" i="15"/>
  <c r="G183" i="15" s="1"/>
  <c r="E1369" i="15"/>
  <c r="F1369" i="15" s="1"/>
  <c r="G1369" i="15" s="1"/>
  <c r="E2679" i="15"/>
  <c r="H2679" i="15"/>
  <c r="H615" i="15"/>
  <c r="I615" i="15" s="1"/>
  <c r="J615" i="15" s="1"/>
  <c r="I1991" i="15"/>
  <c r="J1991" i="15" s="1"/>
  <c r="H2503" i="15"/>
  <c r="F4787" i="15"/>
  <c r="G4787" i="15" s="1"/>
  <c r="I4787" i="15"/>
  <c r="J4787" i="15" s="1"/>
  <c r="H2235" i="15"/>
  <c r="H2423" i="15"/>
  <c r="H3731" i="15"/>
  <c r="F3907" i="15"/>
  <c r="G3907" i="15" s="1"/>
  <c r="I4059" i="15"/>
  <c r="J4059" i="15" s="1"/>
  <c r="F4603" i="15"/>
  <c r="G4603" i="15" s="1"/>
  <c r="H4759" i="15"/>
  <c r="E1823" i="15"/>
  <c r="H4939" i="15"/>
  <c r="I4939" i="15" s="1"/>
  <c r="J4939" i="15" s="1"/>
  <c r="H1243" i="15"/>
  <c r="I1243" i="15" s="1"/>
  <c r="J1243" i="15" s="1"/>
  <c r="E5418" i="15"/>
  <c r="F5418" i="15" s="1"/>
  <c r="G5418" i="15" s="1"/>
  <c r="H1083" i="15"/>
  <c r="I1083" i="15" s="1"/>
  <c r="J1083" i="15" s="1"/>
  <c r="E4043" i="15"/>
  <c r="F3587" i="15"/>
  <c r="G3587" i="15" s="1"/>
  <c r="E3683" i="15"/>
  <c r="F4099" i="15"/>
  <c r="G4099" i="15" s="1"/>
  <c r="F3719" i="15"/>
  <c r="G3719" i="15" s="1"/>
  <c r="F3955" i="15"/>
  <c r="G3955" i="15" s="1"/>
  <c r="H4339" i="15"/>
  <c r="H1451" i="15"/>
  <c r="I1451" i="15" s="1"/>
  <c r="J1451" i="15" s="1"/>
  <c r="F1887" i="15"/>
  <c r="G1887" i="15" s="1"/>
  <c r="F2087" i="15"/>
  <c r="G2087" i="15" s="1"/>
  <c r="F2159" i="15"/>
  <c r="G2159" i="15" s="1"/>
  <c r="F3259" i="15"/>
  <c r="G3259" i="15" s="1"/>
  <c r="F3007" i="15"/>
  <c r="G3007" i="15" s="1"/>
  <c r="I4519" i="15"/>
  <c r="J4519" i="15" s="1"/>
  <c r="H4547" i="15"/>
  <c r="H5174" i="15"/>
  <c r="I5174" i="15" s="1"/>
  <c r="J5174" i="15" s="1"/>
  <c r="E994" i="15"/>
  <c r="F994" i="15" s="1"/>
  <c r="G994" i="15" s="1"/>
  <c r="H1299" i="15"/>
  <c r="I1299" i="15" s="1"/>
  <c r="J1299" i="15" s="1"/>
  <c r="H1339" i="15"/>
  <c r="I1339" i="15" s="1"/>
  <c r="J1339" i="15" s="1"/>
  <c r="H2279" i="15"/>
  <c r="F4075" i="15"/>
  <c r="G4075" i="15" s="1"/>
  <c r="H3587" i="15"/>
  <c r="E3811" i="15"/>
  <c r="E4226" i="15"/>
  <c r="F4478" i="15"/>
  <c r="G4478" i="15" s="1"/>
  <c r="F4283" i="15"/>
  <c r="G4283" i="15" s="1"/>
  <c r="F4363" i="15"/>
  <c r="G4363" i="15" s="1"/>
  <c r="E4763" i="15"/>
  <c r="I5059" i="15"/>
  <c r="J5059" i="15" s="1"/>
  <c r="E5051" i="15"/>
  <c r="F4643" i="15"/>
  <c r="G4643" i="15" s="1"/>
  <c r="F1903" i="15"/>
  <c r="G1903" i="15" s="1"/>
  <c r="F1943" i="15"/>
  <c r="G1943" i="15" s="1"/>
  <c r="F2175" i="15"/>
  <c r="G2175" i="15" s="1"/>
  <c r="H2247" i="15"/>
  <c r="F2567" i="15"/>
  <c r="G2567" i="15" s="1"/>
  <c r="H2931" i="15"/>
  <c r="F3083" i="15"/>
  <c r="G3083" i="15" s="1"/>
  <c r="I3195" i="15"/>
  <c r="J3195" i="15" s="1"/>
  <c r="E3447" i="15"/>
  <c r="H4559" i="15"/>
  <c r="I539" i="15"/>
  <c r="J539" i="15" s="1"/>
  <c r="S306" i="14"/>
  <c r="R306" i="14" s="1"/>
  <c r="I1099" i="14"/>
  <c r="S1232" i="14"/>
  <c r="R1232" i="14" s="1"/>
  <c r="I1415" i="14"/>
  <c r="I1910" i="14"/>
  <c r="I1107" i="14"/>
  <c r="H83" i="15"/>
  <c r="I83" i="15" s="1"/>
  <c r="J83" i="15" s="1"/>
  <c r="H543" i="15"/>
  <c r="I543" i="15" s="1"/>
  <c r="J543" i="15" s="1"/>
  <c r="I1014" i="14"/>
  <c r="I3307" i="15"/>
  <c r="J3307" i="15" s="1"/>
  <c r="E1843" i="15"/>
  <c r="E39" i="15"/>
  <c r="H5290" i="15"/>
  <c r="I5290" i="15" s="1"/>
  <c r="J5290" i="15" s="1"/>
  <c r="H5211" i="15"/>
  <c r="I5211" i="15" s="1"/>
  <c r="J5211" i="15" s="1"/>
  <c r="H4931" i="15"/>
  <c r="I4931" i="15" s="1"/>
  <c r="J4931" i="15" s="1"/>
  <c r="H1615" i="15"/>
  <c r="I1615" i="15" s="1"/>
  <c r="J1615" i="15" s="1"/>
  <c r="H1618" i="15"/>
  <c r="I1618" i="15" s="1"/>
  <c r="J1618" i="15" s="1"/>
  <c r="H1602" i="15"/>
  <c r="I1602" i="15" s="1"/>
  <c r="J1602" i="15" s="1"/>
  <c r="H1591" i="15"/>
  <c r="I1591" i="15" s="1"/>
  <c r="J1591" i="15" s="1"/>
  <c r="H1559" i="15"/>
  <c r="I1559" i="15" s="1"/>
  <c r="J1559" i="15" s="1"/>
  <c r="H1503" i="15"/>
  <c r="I1503" i="15" s="1"/>
  <c r="J1503" i="15" s="1"/>
  <c r="H1391" i="15"/>
  <c r="I1391" i="15" s="1"/>
  <c r="J1391" i="15" s="1"/>
  <c r="H1323" i="15"/>
  <c r="I1323" i="15" s="1"/>
  <c r="J1323" i="15" s="1"/>
  <c r="H1199" i="15"/>
  <c r="I1199" i="15" s="1"/>
  <c r="J1199" i="15" s="1"/>
  <c r="H1075" i="15"/>
  <c r="I1075" i="15" s="1"/>
  <c r="J1075" i="15" s="1"/>
  <c r="H1066" i="15"/>
  <c r="I1066" i="15" s="1"/>
  <c r="J1066" i="15" s="1"/>
  <c r="H1011" i="15"/>
  <c r="I1011" i="15" s="1"/>
  <c r="J1011" i="15" s="1"/>
  <c r="H954" i="15"/>
  <c r="I954" i="15" s="1"/>
  <c r="J954" i="15" s="1"/>
  <c r="E736" i="15"/>
  <c r="F736" i="15" s="1"/>
  <c r="G736" i="15" s="1"/>
  <c r="E672" i="15"/>
  <c r="F672" i="15" s="1"/>
  <c r="G672" i="15" s="1"/>
  <c r="E576" i="15"/>
  <c r="F576" i="15" s="1"/>
  <c r="G576" i="15" s="1"/>
  <c r="E544" i="15"/>
  <c r="F544" i="15" s="1"/>
  <c r="G544" i="15" s="1"/>
  <c r="E64" i="15"/>
  <c r="F64" i="15" s="1"/>
  <c r="G64" i="15" s="1"/>
  <c r="H677" i="15"/>
  <c r="I677" i="15" s="1"/>
  <c r="J677" i="15" s="1"/>
  <c r="H650" i="15"/>
  <c r="I650" i="15" s="1"/>
  <c r="J650" i="15" s="1"/>
  <c r="H738" i="15"/>
  <c r="I738" i="15" s="1"/>
  <c r="J738" i="15" s="1"/>
  <c r="H715" i="15"/>
  <c r="I715" i="15" s="1"/>
  <c r="J715" i="15" s="1"/>
  <c r="H653" i="15"/>
  <c r="I653" i="15" s="1"/>
  <c r="J653" i="15" s="1"/>
  <c r="H616" i="15"/>
  <c r="I616" i="15" s="1"/>
  <c r="J616" i="15" s="1"/>
  <c r="H601" i="15"/>
  <c r="I601" i="15" s="1"/>
  <c r="J601" i="15" s="1"/>
  <c r="H503" i="15"/>
  <c r="I503" i="15" s="1"/>
  <c r="J503" i="15" s="1"/>
  <c r="H466" i="15"/>
  <c r="I466" i="15" s="1"/>
  <c r="J466" i="15" s="1"/>
  <c r="H82" i="15"/>
  <c r="I82" i="15" s="1"/>
  <c r="J82" i="15" s="1"/>
  <c r="H66" i="15"/>
  <c r="I66" i="15" s="1"/>
  <c r="J66" i="15" s="1"/>
  <c r="H5176" i="15"/>
  <c r="I5176" i="15" s="1"/>
  <c r="J5176" i="15" s="1"/>
  <c r="H5052" i="15"/>
  <c r="I5052" i="15" s="1"/>
  <c r="J5052" i="15" s="1"/>
  <c r="H4874" i="15"/>
  <c r="I4874" i="15" s="1"/>
  <c r="J4874" i="15" s="1"/>
  <c r="H4831" i="15"/>
  <c r="I4831" i="15" s="1"/>
  <c r="J4831" i="15" s="1"/>
  <c r="H1611" i="15"/>
  <c r="I1611" i="15" s="1"/>
  <c r="J1611" i="15" s="1"/>
  <c r="H1569" i="15"/>
  <c r="I1569" i="15" s="1"/>
  <c r="J1569" i="15" s="1"/>
  <c r="H1553" i="15"/>
  <c r="I1553" i="15" s="1"/>
  <c r="J1553" i="15" s="1"/>
  <c r="H1537" i="15"/>
  <c r="I1537" i="15" s="1"/>
  <c r="J1537" i="15" s="1"/>
  <c r="H1465" i="15"/>
  <c r="I1465" i="15" s="1"/>
  <c r="J1465" i="15" s="1"/>
  <c r="H1459" i="15"/>
  <c r="I1459" i="15" s="1"/>
  <c r="J1459" i="15" s="1"/>
  <c r="H1472" i="15"/>
  <c r="I1472" i="15" s="1"/>
  <c r="J1472" i="15" s="1"/>
  <c r="H1481" i="15"/>
  <c r="I1481" i="15" s="1"/>
  <c r="J1481" i="15" s="1"/>
  <c r="H1419" i="15"/>
  <c r="I1419" i="15" s="1"/>
  <c r="J1419" i="15" s="1"/>
  <c r="H1403" i="15"/>
  <c r="I1403" i="15" s="1"/>
  <c r="J1403" i="15" s="1"/>
  <c r="H1388" i="15"/>
  <c r="I1388" i="15" s="1"/>
  <c r="J1388" i="15" s="1"/>
  <c r="H1208" i="15"/>
  <c r="I1208" i="15" s="1"/>
  <c r="J1208" i="15" s="1"/>
  <c r="H1091" i="15"/>
  <c r="I1091" i="15" s="1"/>
  <c r="J1091" i="15" s="1"/>
  <c r="H1051" i="15"/>
  <c r="I1051" i="15" s="1"/>
  <c r="J1051" i="15" s="1"/>
  <c r="H1167" i="15"/>
  <c r="I1167" i="15" s="1"/>
  <c r="J1167" i="15" s="1"/>
  <c r="H1115" i="15"/>
  <c r="I1115" i="15" s="1"/>
  <c r="J1115" i="15" s="1"/>
  <c r="H1111" i="15"/>
  <c r="I1111" i="15" s="1"/>
  <c r="J1111" i="15" s="1"/>
  <c r="H1015" i="15"/>
  <c r="I1015" i="15" s="1"/>
  <c r="J1015" i="15" s="1"/>
  <c r="H995" i="15"/>
  <c r="I995" i="15" s="1"/>
  <c r="J995" i="15" s="1"/>
  <c r="H969" i="15"/>
  <c r="I969" i="15" s="1"/>
  <c r="J969" i="15" s="1"/>
  <c r="H983" i="15"/>
  <c r="I983" i="15" s="1"/>
  <c r="J983" i="15" s="1"/>
  <c r="H944" i="15"/>
  <c r="I944" i="15" s="1"/>
  <c r="J944" i="15" s="1"/>
  <c r="H908" i="15"/>
  <c r="I908" i="15" s="1"/>
  <c r="J908" i="15" s="1"/>
  <c r="E1397" i="15"/>
  <c r="F1397" i="15" s="1"/>
  <c r="G1397" i="15" s="1"/>
  <c r="E613" i="15"/>
  <c r="F613" i="15" s="1"/>
  <c r="G613" i="15" s="1"/>
  <c r="E597" i="15"/>
  <c r="F597" i="15" s="1"/>
  <c r="G597" i="15" s="1"/>
  <c r="E469" i="15"/>
  <c r="F469" i="15" s="1"/>
  <c r="G469" i="15" s="1"/>
  <c r="E157" i="15"/>
  <c r="F157" i="15" s="1"/>
  <c r="G157" i="15" s="1"/>
  <c r="H826" i="15"/>
  <c r="I826" i="15" s="1"/>
  <c r="J826" i="15" s="1"/>
  <c r="H872" i="15"/>
  <c r="I872" i="15" s="1"/>
  <c r="J872" i="15" s="1"/>
  <c r="H808" i="15"/>
  <c r="I808" i="15" s="1"/>
  <c r="J808" i="15" s="1"/>
  <c r="H792" i="15"/>
  <c r="I792" i="15" s="1"/>
  <c r="J792" i="15" s="1"/>
  <c r="H632" i="15"/>
  <c r="I632" i="15" s="1"/>
  <c r="J632" i="15" s="1"/>
  <c r="H10" i="15"/>
  <c r="I10" i="15" s="1"/>
  <c r="J10" i="15" s="1"/>
  <c r="E1572" i="15"/>
  <c r="F1572" i="15" s="1"/>
  <c r="G1572" i="15" s="1"/>
  <c r="H1146" i="15"/>
  <c r="I1146" i="15" s="1"/>
  <c r="J1146" i="15" s="1"/>
  <c r="E1188" i="15"/>
  <c r="F1188" i="15" s="1"/>
  <c r="G1188" i="15" s="1"/>
  <c r="E572" i="15"/>
  <c r="F572" i="15" s="1"/>
  <c r="G572" i="15" s="1"/>
  <c r="I2272" i="14"/>
  <c r="S2272" i="14"/>
  <c r="R2272" i="14" s="1"/>
  <c r="S2250" i="14"/>
  <c r="R2250" i="14" s="1"/>
  <c r="U166" i="14" s="1"/>
  <c r="I2250" i="14"/>
  <c r="S2176" i="14"/>
  <c r="R2176" i="14" s="1"/>
  <c r="I2176" i="14"/>
  <c r="I2168" i="14"/>
  <c r="S2168" i="14"/>
  <c r="R2168" i="14" s="1"/>
  <c r="I591" i="14"/>
  <c r="S591" i="14"/>
  <c r="R591" i="14" s="1"/>
  <c r="S572" i="14"/>
  <c r="R572" i="14" s="1"/>
  <c r="I572" i="14"/>
  <c r="S555" i="14"/>
  <c r="R555" i="14" s="1"/>
  <c r="I555" i="14"/>
  <c r="S1873" i="14"/>
  <c r="R1873" i="14" s="1"/>
  <c r="I1873" i="14"/>
  <c r="I1843" i="14"/>
  <c r="S1843" i="14"/>
  <c r="R1843" i="14" s="1"/>
  <c r="S496" i="14"/>
  <c r="R496" i="14" s="1"/>
  <c r="I496" i="14"/>
  <c r="I1767" i="14"/>
  <c r="S1767" i="14"/>
  <c r="R1767" i="14" s="1"/>
  <c r="I1689" i="14"/>
  <c r="S1689" i="14"/>
  <c r="R1689" i="14" s="1"/>
  <c r="I1547" i="14"/>
  <c r="S1547" i="14"/>
  <c r="R1547" i="14" s="1"/>
  <c r="I382" i="14"/>
  <c r="S382" i="14"/>
  <c r="R382" i="14" s="1"/>
  <c r="I1486" i="14"/>
  <c r="S1486" i="14"/>
  <c r="R1486" i="14" s="1"/>
  <c r="I1339" i="14"/>
  <c r="S1339" i="14"/>
  <c r="R1339" i="14" s="1"/>
  <c r="I331" i="14"/>
  <c r="S331" i="14"/>
  <c r="R331" i="14" s="1"/>
  <c r="S1308" i="14"/>
  <c r="R1308" i="14" s="1"/>
  <c r="I1308" i="14"/>
  <c r="S1300" i="14"/>
  <c r="R1300" i="14" s="1"/>
  <c r="I1300" i="14"/>
  <c r="S1292" i="14"/>
  <c r="R1292" i="14" s="1"/>
  <c r="I1292" i="14"/>
  <c r="S1276" i="14"/>
  <c r="R1276" i="14" s="1"/>
  <c r="I1276" i="14"/>
  <c r="I1244" i="14"/>
  <c r="S1244" i="14"/>
  <c r="R1244" i="14" s="1"/>
  <c r="S1212" i="14"/>
  <c r="R1212" i="14" s="1"/>
  <c r="I1212" i="14"/>
  <c r="I318" i="14"/>
  <c r="S318" i="14"/>
  <c r="R318" i="14" s="1"/>
  <c r="S302" i="14"/>
  <c r="R302" i="14" s="1"/>
  <c r="I302" i="14"/>
  <c r="I1149" i="14"/>
  <c r="S1149" i="14"/>
  <c r="R1149" i="14" s="1"/>
  <c r="S1121" i="14"/>
  <c r="R1121" i="14" s="1"/>
  <c r="I1121" i="14"/>
  <c r="I1018" i="14"/>
  <c r="S1018" i="14"/>
  <c r="R1018" i="14" s="1"/>
  <c r="S200" i="14"/>
  <c r="R200" i="14" s="1"/>
  <c r="I200" i="14"/>
  <c r="I974" i="14"/>
  <c r="S974" i="14"/>
  <c r="R974" i="14" s="1"/>
  <c r="S860" i="14"/>
  <c r="R860" i="14" s="1"/>
  <c r="I860" i="14"/>
  <c r="S829" i="14"/>
  <c r="R829" i="14" s="1"/>
  <c r="I829" i="14"/>
  <c r="S35" i="14"/>
  <c r="R35" i="14" s="1"/>
  <c r="I35" i="14"/>
  <c r="S770" i="14"/>
  <c r="R770" i="14" s="1"/>
  <c r="I770" i="14"/>
  <c r="S738" i="14"/>
  <c r="R738" i="14" s="1"/>
  <c r="I738" i="14"/>
  <c r="S722" i="14"/>
  <c r="R722" i="14" s="1"/>
  <c r="I722" i="14"/>
  <c r="I2059" i="14"/>
  <c r="S2059" i="14"/>
  <c r="R2059" i="14" s="1"/>
  <c r="P1677" i="14"/>
  <c r="H1612" i="15" s="1"/>
  <c r="I1612" i="15" s="1"/>
  <c r="J1612" i="15" s="1"/>
  <c r="E1612" i="15"/>
  <c r="F1612" i="15" s="1"/>
  <c r="G1612" i="15" s="1"/>
  <c r="P1615" i="14"/>
  <c r="H1512" i="15" s="1"/>
  <c r="I1512" i="15" s="1"/>
  <c r="J1512" i="15" s="1"/>
  <c r="E1512" i="15"/>
  <c r="F1512" i="15" s="1"/>
  <c r="G1512" i="15" s="1"/>
  <c r="P1311" i="14"/>
  <c r="H1172" i="15" s="1"/>
  <c r="I1172" i="15" s="1"/>
  <c r="J1172" i="15" s="1"/>
  <c r="E1172" i="15"/>
  <c r="F1172" i="15" s="1"/>
  <c r="G1172" i="15" s="1"/>
  <c r="E1148" i="15"/>
  <c r="F1148" i="15" s="1"/>
  <c r="G1148" i="15" s="1"/>
  <c r="P1287" i="14"/>
  <c r="H1148" i="15" s="1"/>
  <c r="I1148" i="15" s="1"/>
  <c r="J1148" i="15" s="1"/>
  <c r="P1263" i="14"/>
  <c r="H1120" i="15" s="1"/>
  <c r="I1120" i="15" s="1"/>
  <c r="J1120" i="15" s="1"/>
  <c r="E1120" i="15"/>
  <c r="F1120" i="15" s="1"/>
  <c r="G1120" i="15" s="1"/>
  <c r="E1020" i="15"/>
  <c r="F1020" i="15" s="1"/>
  <c r="G1020" i="15" s="1"/>
  <c r="P1239" i="14"/>
  <c r="H1020" i="15" s="1"/>
  <c r="I1020" i="15" s="1"/>
  <c r="J1020" i="15" s="1"/>
  <c r="P1199" i="14"/>
  <c r="H980" i="15" s="1"/>
  <c r="I980" i="15" s="1"/>
  <c r="J980" i="15" s="1"/>
  <c r="E980" i="15"/>
  <c r="F980" i="15" s="1"/>
  <c r="G980" i="15" s="1"/>
  <c r="I1619" i="14"/>
  <c r="S1619" i="14"/>
  <c r="R1619" i="14" s="1"/>
  <c r="I65" i="14"/>
  <c r="S65" i="14"/>
  <c r="R65" i="14" s="1"/>
  <c r="I670" i="14"/>
  <c r="S670" i="14"/>
  <c r="R670" i="14" s="1"/>
  <c r="I203" i="14"/>
  <c r="S203" i="14"/>
  <c r="R203" i="14" s="1"/>
  <c r="F4801" i="15"/>
  <c r="G4801" i="15" s="1"/>
  <c r="I663" i="14"/>
  <c r="I474" i="14"/>
  <c r="E4983" i="15"/>
  <c r="F4983" i="15" s="1"/>
  <c r="G4983" i="15" s="1"/>
  <c r="H3801" i="15"/>
  <c r="S595" i="14"/>
  <c r="R595" i="14" s="1"/>
  <c r="I1268" i="14"/>
  <c r="I964" i="14"/>
  <c r="I222" i="14"/>
  <c r="S1365" i="14"/>
  <c r="R1365" i="14" s="1"/>
  <c r="E4769" i="15"/>
  <c r="I4769" i="15"/>
  <c r="J4769" i="15" s="1"/>
  <c r="F4769" i="15"/>
  <c r="G4769" i="15" s="1"/>
  <c r="S1906" i="14"/>
  <c r="R1906" i="14" s="1"/>
  <c r="I1906" i="14"/>
  <c r="S1431" i="14"/>
  <c r="R1431" i="14" s="1"/>
  <c r="S845" i="14"/>
  <c r="R845" i="14" s="1"/>
  <c r="H5081" i="15"/>
  <c r="I5081" i="15" s="1"/>
  <c r="J5081" i="15" s="1"/>
  <c r="E5081" i="15"/>
  <c r="F5081" i="15" s="1"/>
  <c r="G5081" i="15" s="1"/>
  <c r="F5017" i="15"/>
  <c r="G5017" i="15" s="1"/>
  <c r="H5017" i="15"/>
  <c r="E5017" i="15"/>
  <c r="E4993" i="15"/>
  <c r="F4993" i="15" s="1"/>
  <c r="G4993" i="15" s="1"/>
  <c r="H4993" i="15"/>
  <c r="I4993" i="15" s="1"/>
  <c r="J4993" i="15" s="1"/>
  <c r="E4969" i="15"/>
  <c r="F4969" i="15" s="1"/>
  <c r="G4969" i="15" s="1"/>
  <c r="H4969" i="15"/>
  <c r="I4969" i="15" s="1"/>
  <c r="J4969" i="15" s="1"/>
  <c r="H4937" i="15"/>
  <c r="I4937" i="15" s="1"/>
  <c r="J4937" i="15" s="1"/>
  <c r="E4937" i="15"/>
  <c r="F4937" i="15" s="1"/>
  <c r="G4937" i="15" s="1"/>
  <c r="E4817" i="15"/>
  <c r="F4817" i="15" s="1"/>
  <c r="G4817" i="15" s="1"/>
  <c r="H4817" i="15"/>
  <c r="I4817" i="15" s="1"/>
  <c r="J4817" i="15" s="1"/>
  <c r="H4785" i="15"/>
  <c r="E4785" i="15"/>
  <c r="F4785" i="15"/>
  <c r="G4785" i="15" s="1"/>
  <c r="I4785" i="15"/>
  <c r="J4785" i="15" s="1"/>
  <c r="E4753" i="15"/>
  <c r="I4753" i="15"/>
  <c r="J4753" i="15" s="1"/>
  <c r="H4753" i="15"/>
  <c r="I4737" i="15"/>
  <c r="J4737" i="15" s="1"/>
  <c r="F4737" i="15"/>
  <c r="G4737" i="15" s="1"/>
  <c r="E4737" i="15"/>
  <c r="I4713" i="15"/>
  <c r="J4713" i="15" s="1"/>
  <c r="E4713" i="15"/>
  <c r="I4697" i="15"/>
  <c r="J4697" i="15" s="1"/>
  <c r="E4697" i="15"/>
  <c r="F4697" i="15"/>
  <c r="G4697" i="15" s="1"/>
  <c r="H4697" i="15"/>
  <c r="I4689" i="15"/>
  <c r="J4689" i="15" s="1"/>
  <c r="H4689" i="15"/>
  <c r="F4689" i="15"/>
  <c r="G4689" i="15" s="1"/>
  <c r="H4665" i="15"/>
  <c r="E4665" i="15"/>
  <c r="I4665" i="15"/>
  <c r="J4665" i="15" s="1"/>
  <c r="F4665" i="15"/>
  <c r="G4665" i="15" s="1"/>
  <c r="E4625" i="15"/>
  <c r="H4625" i="15"/>
  <c r="E4617" i="15"/>
  <c r="F4617" i="15"/>
  <c r="G4617" i="15" s="1"/>
  <c r="H4593" i="15"/>
  <c r="E4593" i="15"/>
  <c r="F4593" i="15"/>
  <c r="G4593" i="15" s="1"/>
  <c r="I4577" i="15"/>
  <c r="J4577" i="15" s="1"/>
  <c r="H4577" i="15"/>
  <c r="E4577" i="15"/>
  <c r="I4553" i="15"/>
  <c r="J4553" i="15" s="1"/>
  <c r="F4553" i="15"/>
  <c r="G4553" i="15" s="1"/>
  <c r="E4553" i="15"/>
  <c r="I4537" i="15"/>
  <c r="J4537" i="15" s="1"/>
  <c r="H4537" i="15"/>
  <c r="E4537" i="15"/>
  <c r="I4521" i="15"/>
  <c r="J4521" i="15" s="1"/>
  <c r="E4521" i="15"/>
  <c r="F4521" i="15"/>
  <c r="G4521" i="15" s="1"/>
  <c r="H4521" i="15"/>
  <c r="E4505" i="15"/>
  <c r="I4505" i="15"/>
  <c r="J4505" i="15" s="1"/>
  <c r="H4505" i="15"/>
  <c r="F4505" i="15"/>
  <c r="G4505" i="15" s="1"/>
  <c r="F4497" i="15"/>
  <c r="G4497" i="15" s="1"/>
  <c r="H4497" i="15"/>
  <c r="F4481" i="15"/>
  <c r="G4481" i="15" s="1"/>
  <c r="H4481" i="15"/>
  <c r="I4481" i="15"/>
  <c r="J4481" i="15" s="1"/>
  <c r="E4481" i="15"/>
  <c r="I4457" i="15"/>
  <c r="J4457" i="15" s="1"/>
  <c r="H4457" i="15"/>
  <c r="E4457" i="15"/>
  <c r="I4441" i="15"/>
  <c r="J4441" i="15" s="1"/>
  <c r="E4441" i="15"/>
  <c r="E4425" i="15"/>
  <c r="I4425" i="15"/>
  <c r="J4425" i="15" s="1"/>
  <c r="F4425" i="15"/>
  <c r="G4425" i="15" s="1"/>
  <c r="H4425" i="15"/>
  <c r="E4401" i="15"/>
  <c r="F4401" i="15"/>
  <c r="G4401" i="15" s="1"/>
  <c r="I4401" i="15"/>
  <c r="J4401" i="15" s="1"/>
  <c r="H4385" i="15"/>
  <c r="F4385" i="15"/>
  <c r="G4385" i="15" s="1"/>
  <c r="E4385" i="15"/>
  <c r="I4385" i="15"/>
  <c r="J4385" i="15" s="1"/>
  <c r="H4369" i="15"/>
  <c r="I4369" i="15"/>
  <c r="J4369" i="15" s="1"/>
  <c r="E4369" i="15"/>
  <c r="H4361" i="15"/>
  <c r="F4361" i="15"/>
  <c r="G4361" i="15" s="1"/>
  <c r="H4345" i="15"/>
  <c r="F4345" i="15"/>
  <c r="G4345" i="15" s="1"/>
  <c r="I4345" i="15"/>
  <c r="J4345" i="15" s="1"/>
  <c r="E4329" i="15"/>
  <c r="H4329" i="15"/>
  <c r="H4305" i="15"/>
  <c r="E4305" i="15"/>
  <c r="F4305" i="15"/>
  <c r="G4305" i="15" s="1"/>
  <c r="I4305" i="15"/>
  <c r="J4305" i="15" s="1"/>
  <c r="E4289" i="15"/>
  <c r="H4289" i="15"/>
  <c r="I4289" i="15"/>
  <c r="J4289" i="15" s="1"/>
  <c r="F4281" i="15"/>
  <c r="G4281" i="15" s="1"/>
  <c r="H4281" i="15"/>
  <c r="E4281" i="15"/>
  <c r="I4265" i="15"/>
  <c r="J4265" i="15" s="1"/>
  <c r="E4265" i="15"/>
  <c r="F4265" i="15"/>
  <c r="G4265" i="15" s="1"/>
  <c r="E4233" i="15"/>
  <c r="H4233" i="15"/>
  <c r="I4233" i="15"/>
  <c r="J4233" i="15" s="1"/>
  <c r="F4233" i="15"/>
  <c r="G4233" i="15" s="1"/>
  <c r="H4217" i="15"/>
  <c r="E4217" i="15"/>
  <c r="I4217" i="15"/>
  <c r="J4217" i="15" s="1"/>
  <c r="E4201" i="15"/>
  <c r="I4201" i="15"/>
  <c r="J4201" i="15" s="1"/>
  <c r="F4201" i="15"/>
  <c r="G4201" i="15" s="1"/>
  <c r="F4185" i="15"/>
  <c r="G4185" i="15" s="1"/>
  <c r="I4185" i="15"/>
  <c r="J4185" i="15" s="1"/>
  <c r="H4185" i="15"/>
  <c r="E4185" i="15"/>
  <c r="F4169" i="15"/>
  <c r="G4169" i="15" s="1"/>
  <c r="E4169" i="15"/>
  <c r="I4169" i="15"/>
  <c r="J4169" i="15" s="1"/>
  <c r="H4169" i="15"/>
  <c r="I4153" i="15"/>
  <c r="J4153" i="15" s="1"/>
  <c r="H4153" i="15"/>
  <c r="E4153" i="15"/>
  <c r="H4145" i="15"/>
  <c r="E4145" i="15"/>
  <c r="I4145" i="15"/>
  <c r="J4145" i="15" s="1"/>
  <c r="H4129" i="15"/>
  <c r="E4129" i="15"/>
  <c r="I4129" i="15"/>
  <c r="J4129" i="15" s="1"/>
  <c r="F4129" i="15"/>
  <c r="G4129" i="15" s="1"/>
  <c r="H4113" i="15"/>
  <c r="E4113" i="15"/>
  <c r="F4113" i="15"/>
  <c r="G4113" i="15" s="1"/>
  <c r="I4097" i="15"/>
  <c r="J4097" i="15" s="1"/>
  <c r="E4097" i="15"/>
  <c r="H4089" i="15"/>
  <c r="E4089" i="15"/>
  <c r="I4089" i="15"/>
  <c r="J4089" i="15" s="1"/>
  <c r="F4089" i="15"/>
  <c r="G4089" i="15" s="1"/>
  <c r="F4073" i="15"/>
  <c r="G4073" i="15" s="1"/>
  <c r="H4073" i="15"/>
  <c r="I4073" i="15"/>
  <c r="J4073" i="15" s="1"/>
  <c r="E4073" i="15"/>
  <c r="H4049" i="15"/>
  <c r="F4049" i="15"/>
  <c r="G4049" i="15" s="1"/>
  <c r="I4049" i="15"/>
  <c r="J4049" i="15" s="1"/>
  <c r="E4049" i="15"/>
  <c r="H4033" i="15"/>
  <c r="F4033" i="15"/>
  <c r="G4033" i="15" s="1"/>
  <c r="E4033" i="15"/>
  <c r="E4009" i="15"/>
  <c r="H4009" i="15"/>
  <c r="F4009" i="15"/>
  <c r="G4009" i="15" s="1"/>
  <c r="I4009" i="15"/>
  <c r="J4009" i="15" s="1"/>
  <c r="F3993" i="15"/>
  <c r="G3993" i="15" s="1"/>
  <c r="E3993" i="15"/>
  <c r="E3977" i="15"/>
  <c r="I3977" i="15"/>
  <c r="J3977" i="15" s="1"/>
  <c r="I3961" i="15"/>
  <c r="J3961" i="15" s="1"/>
  <c r="F3961" i="15"/>
  <c r="G3961" i="15" s="1"/>
  <c r="H3961" i="15"/>
  <c r="E3961" i="15"/>
  <c r="H3953" i="15"/>
  <c r="F3953" i="15"/>
  <c r="G3953" i="15" s="1"/>
  <c r="I3953" i="15"/>
  <c r="J3953" i="15" s="1"/>
  <c r="F3937" i="15"/>
  <c r="G3937" i="15" s="1"/>
  <c r="H3937" i="15"/>
  <c r="I3937" i="15"/>
  <c r="J3937" i="15" s="1"/>
  <c r="E3937" i="15"/>
  <c r="I3921" i="15"/>
  <c r="J3921" i="15" s="1"/>
  <c r="F3921" i="15"/>
  <c r="G3921" i="15" s="1"/>
  <c r="E3921" i="15"/>
  <c r="H3921" i="15"/>
  <c r="I3905" i="15"/>
  <c r="J3905" i="15" s="1"/>
  <c r="F3905" i="15"/>
  <c r="G3905" i="15" s="1"/>
  <c r="E3881" i="15"/>
  <c r="F3881" i="15"/>
  <c r="G3881" i="15" s="1"/>
  <c r="I3881" i="15"/>
  <c r="J3881" i="15" s="1"/>
  <c r="H3881" i="15"/>
  <c r="H3857" i="15"/>
  <c r="F3857" i="15"/>
  <c r="G3857" i="15" s="1"/>
  <c r="E3857" i="15"/>
  <c r="I3857" i="15"/>
  <c r="J3857" i="15" s="1"/>
  <c r="H3849" i="15"/>
  <c r="I3849" i="15"/>
  <c r="J3849" i="15" s="1"/>
  <c r="I3833" i="15"/>
  <c r="J3833" i="15" s="1"/>
  <c r="H3833" i="15"/>
  <c r="E3833" i="15"/>
  <c r="F3833" i="15"/>
  <c r="G3833" i="15" s="1"/>
  <c r="F3817" i="15"/>
  <c r="G3817" i="15" s="1"/>
  <c r="I3817" i="15"/>
  <c r="J3817" i="15" s="1"/>
  <c r="H3817" i="15"/>
  <c r="H3785" i="15"/>
  <c r="I3785" i="15"/>
  <c r="J3785" i="15" s="1"/>
  <c r="E3785" i="15"/>
  <c r="F3785" i="15"/>
  <c r="G3785" i="15" s="1"/>
  <c r="F3753" i="15"/>
  <c r="G3753" i="15" s="1"/>
  <c r="I3753" i="15"/>
  <c r="J3753" i="15" s="1"/>
  <c r="F3737" i="15"/>
  <c r="G3737" i="15" s="1"/>
  <c r="I3737" i="15"/>
  <c r="J3737" i="15" s="1"/>
  <c r="F3721" i="15"/>
  <c r="G3721" i="15" s="1"/>
  <c r="H3721" i="15"/>
  <c r="I3721" i="15"/>
  <c r="J3721" i="15" s="1"/>
  <c r="E3721" i="15"/>
  <c r="F3689" i="15"/>
  <c r="G3689" i="15" s="1"/>
  <c r="I3689" i="15"/>
  <c r="J3689" i="15" s="1"/>
  <c r="H3689" i="15"/>
  <c r="E3689" i="15"/>
  <c r="H3673" i="15"/>
  <c r="F3673" i="15"/>
  <c r="G3673" i="15" s="1"/>
  <c r="E3673" i="15"/>
  <c r="I3673" i="15"/>
  <c r="J3673" i="15" s="1"/>
  <c r="H3641" i="15"/>
  <c r="F3641" i="15"/>
  <c r="G3641" i="15" s="1"/>
  <c r="I3641" i="15"/>
  <c r="J3641" i="15" s="1"/>
  <c r="E3625" i="15"/>
  <c r="H3625" i="15"/>
  <c r="F3625" i="15"/>
  <c r="G3625" i="15" s="1"/>
  <c r="I3625" i="15"/>
  <c r="J3625" i="15" s="1"/>
  <c r="I3609" i="15"/>
  <c r="J3609" i="15" s="1"/>
  <c r="E3609" i="15"/>
  <c r="F3609" i="15"/>
  <c r="G3609" i="15" s="1"/>
  <c r="H3609" i="15"/>
  <c r="I3585" i="15"/>
  <c r="J3585" i="15" s="1"/>
  <c r="F3585" i="15"/>
  <c r="G3585" i="15" s="1"/>
  <c r="H3585" i="15"/>
  <c r="F3569" i="15"/>
  <c r="G3569" i="15" s="1"/>
  <c r="I3569" i="15"/>
  <c r="J3569" i="15" s="1"/>
  <c r="H3569" i="15"/>
  <c r="F3553" i="15"/>
  <c r="G3553" i="15" s="1"/>
  <c r="I3553" i="15"/>
  <c r="J3553" i="15" s="1"/>
  <c r="H3553" i="15"/>
  <c r="E3553" i="15"/>
  <c r="E3537" i="15"/>
  <c r="F3537" i="15"/>
  <c r="G3537" i="15" s="1"/>
  <c r="H3537" i="15"/>
  <c r="I3537" i="15"/>
  <c r="J3537" i="15" s="1"/>
  <c r="F3521" i="15"/>
  <c r="G3521" i="15" s="1"/>
  <c r="E3521" i="15"/>
  <c r="I3521" i="15"/>
  <c r="J3521" i="15" s="1"/>
  <c r="E3505" i="15"/>
  <c r="F3505" i="15"/>
  <c r="G3505" i="15" s="1"/>
  <c r="H3505" i="15"/>
  <c r="I3505" i="15"/>
  <c r="J3505" i="15" s="1"/>
  <c r="F3497" i="15"/>
  <c r="G3497" i="15" s="1"/>
  <c r="E3497" i="15"/>
  <c r="I3497" i="15"/>
  <c r="J3497" i="15" s="1"/>
  <c r="I3473" i="15"/>
  <c r="J3473" i="15" s="1"/>
  <c r="F3473" i="15"/>
  <c r="G3473" i="15" s="1"/>
  <c r="E3457" i="15"/>
  <c r="H3457" i="15"/>
  <c r="F3433" i="15"/>
  <c r="G3433" i="15" s="1"/>
  <c r="I3433" i="15"/>
  <c r="J3433" i="15" s="1"/>
  <c r="E3401" i="15"/>
  <c r="H3401" i="15"/>
  <c r="I3401" i="15"/>
  <c r="J3401" i="15" s="1"/>
  <c r="F3385" i="15"/>
  <c r="G3385" i="15" s="1"/>
  <c r="H3385" i="15"/>
  <c r="I3385" i="15"/>
  <c r="J3385" i="15" s="1"/>
  <c r="E3385" i="15"/>
  <c r="I3377" i="15"/>
  <c r="J3377" i="15" s="1"/>
  <c r="E3377" i="15"/>
  <c r="F3377" i="15"/>
  <c r="G3377" i="15" s="1"/>
  <c r="F3361" i="15"/>
  <c r="G3361" i="15" s="1"/>
  <c r="E3361" i="15"/>
  <c r="H3361" i="15"/>
  <c r="I3353" i="15"/>
  <c r="J3353" i="15" s="1"/>
  <c r="H3353" i="15"/>
  <c r="E3353" i="15"/>
  <c r="F3353" i="15"/>
  <c r="G3353" i="15" s="1"/>
  <c r="H3337" i="15"/>
  <c r="I3337" i="15"/>
  <c r="J3337" i="15" s="1"/>
  <c r="E3329" i="15"/>
  <c r="F3329" i="15"/>
  <c r="G3329" i="15" s="1"/>
  <c r="H3329" i="15"/>
  <c r="I3329" i="15"/>
  <c r="J3329" i="15" s="1"/>
  <c r="I3313" i="15"/>
  <c r="J3313" i="15" s="1"/>
  <c r="H3313" i="15"/>
  <c r="F3313" i="15"/>
  <c r="G3313" i="15" s="1"/>
  <c r="E3289" i="15"/>
  <c r="F3289" i="15"/>
  <c r="G3289" i="15" s="1"/>
  <c r="H3289" i="15"/>
  <c r="I3289" i="15"/>
  <c r="J3289" i="15" s="1"/>
  <c r="H3273" i="15"/>
  <c r="E3273" i="15"/>
  <c r="H3257" i="15"/>
  <c r="I3257" i="15"/>
  <c r="J3257" i="15" s="1"/>
  <c r="H3249" i="15"/>
  <c r="E3249" i="15"/>
  <c r="E3233" i="15"/>
  <c r="F3233" i="15"/>
  <c r="G3233" i="15" s="1"/>
  <c r="E3201" i="15"/>
  <c r="I3201" i="15"/>
  <c r="J3201" i="15" s="1"/>
  <c r="H3201" i="15"/>
  <c r="F3201" i="15"/>
  <c r="G3201" i="15" s="1"/>
  <c r="H3185" i="15"/>
  <c r="E3185" i="15"/>
  <c r="F3185" i="15"/>
  <c r="G3185" i="15" s="1"/>
  <c r="H3169" i="15"/>
  <c r="I3169" i="15"/>
  <c r="J3169" i="15" s="1"/>
  <c r="F3169" i="15"/>
  <c r="G3169" i="15" s="1"/>
  <c r="H3153" i="15"/>
  <c r="I3153" i="15"/>
  <c r="J3153" i="15" s="1"/>
  <c r="F3153" i="15"/>
  <c r="G3153" i="15" s="1"/>
  <c r="H3137" i="15"/>
  <c r="E3137" i="15"/>
  <c r="F3137" i="15"/>
  <c r="G3137" i="15" s="1"/>
  <c r="I3113" i="15"/>
  <c r="J3113" i="15" s="1"/>
  <c r="E3113" i="15"/>
  <c r="H3113" i="15"/>
  <c r="E3097" i="15"/>
  <c r="I3097" i="15"/>
  <c r="J3097" i="15" s="1"/>
  <c r="E3089" i="15"/>
  <c r="H3089" i="15"/>
  <c r="H3073" i="15"/>
  <c r="I3073" i="15"/>
  <c r="J3073" i="15" s="1"/>
  <c r="H3057" i="15"/>
  <c r="F3057" i="15"/>
  <c r="G3057" i="15" s="1"/>
  <c r="E3057" i="15"/>
  <c r="I3057" i="15"/>
  <c r="J3057" i="15" s="1"/>
  <c r="E3041" i="15"/>
  <c r="I3041" i="15"/>
  <c r="J3041" i="15" s="1"/>
  <c r="H3041" i="15"/>
  <c r="H3025" i="15"/>
  <c r="E3025" i="15"/>
  <c r="E3009" i="15"/>
  <c r="I3009" i="15"/>
  <c r="J3009" i="15" s="1"/>
  <c r="H3009" i="15"/>
  <c r="F3009" i="15"/>
  <c r="G3009" i="15" s="1"/>
  <c r="F2993" i="15"/>
  <c r="G2993" i="15" s="1"/>
  <c r="I2993" i="15"/>
  <c r="J2993" i="15" s="1"/>
  <c r="H2993" i="15"/>
  <c r="E2993" i="15"/>
  <c r="H2977" i="15"/>
  <c r="F2977" i="15"/>
  <c r="G2977" i="15" s="1"/>
  <c r="E2977" i="15"/>
  <c r="E2961" i="15"/>
  <c r="I2961" i="15"/>
  <c r="J2961" i="15" s="1"/>
  <c r="F2961" i="15"/>
  <c r="G2961" i="15" s="1"/>
  <c r="H2961" i="15"/>
  <c r="H2945" i="15"/>
  <c r="E2945" i="15"/>
  <c r="I2945" i="15"/>
  <c r="J2945" i="15" s="1"/>
  <c r="F2945" i="15"/>
  <c r="G2945" i="15" s="1"/>
  <c r="I2929" i="15"/>
  <c r="J2929" i="15" s="1"/>
  <c r="F2929" i="15"/>
  <c r="G2929" i="15" s="1"/>
  <c r="F2889" i="15"/>
  <c r="G2889" i="15" s="1"/>
  <c r="E2889" i="15"/>
  <c r="H2889" i="15"/>
  <c r="I2889" i="15"/>
  <c r="J2889" i="15" s="1"/>
  <c r="I2873" i="15"/>
  <c r="J2873" i="15" s="1"/>
  <c r="F2873" i="15"/>
  <c r="G2873" i="15" s="1"/>
  <c r="I2841" i="15"/>
  <c r="J2841" i="15" s="1"/>
  <c r="F2841" i="15"/>
  <c r="G2841" i="15" s="1"/>
  <c r="E2841" i="15"/>
  <c r="H2841" i="15"/>
  <c r="F2833" i="15"/>
  <c r="G2833" i="15" s="1"/>
  <c r="I2833" i="15"/>
  <c r="J2833" i="15" s="1"/>
  <c r="I2817" i="15"/>
  <c r="J2817" i="15" s="1"/>
  <c r="F2817" i="15"/>
  <c r="G2817" i="15" s="1"/>
  <c r="I2801" i="15"/>
  <c r="J2801" i="15" s="1"/>
  <c r="F2801" i="15"/>
  <c r="G2801" i="15" s="1"/>
  <c r="H2793" i="15"/>
  <c r="I2793" i="15"/>
  <c r="J2793" i="15" s="1"/>
  <c r="I2777" i="15"/>
  <c r="J2777" i="15" s="1"/>
  <c r="F2777" i="15"/>
  <c r="G2777" i="15" s="1"/>
  <c r="F2761" i="15"/>
  <c r="G2761" i="15" s="1"/>
  <c r="I2761" i="15"/>
  <c r="J2761" i="15" s="1"/>
  <c r="H2745" i="15"/>
  <c r="E2745" i="15"/>
  <c r="F2745" i="15"/>
  <c r="G2745" i="15" s="1"/>
  <c r="F2737" i="15"/>
  <c r="G2737" i="15" s="1"/>
  <c r="H2737" i="15"/>
  <c r="E2737" i="15"/>
  <c r="I2737" i="15"/>
  <c r="J2737" i="15" s="1"/>
  <c r="E2713" i="15"/>
  <c r="I2713" i="15"/>
  <c r="J2713" i="15" s="1"/>
  <c r="H2681" i="15"/>
  <c r="E2681" i="15"/>
  <c r="I2681" i="15"/>
  <c r="J2681" i="15" s="1"/>
  <c r="F2681" i="15"/>
  <c r="G2681" i="15" s="1"/>
  <c r="I2673" i="15"/>
  <c r="J2673" i="15" s="1"/>
  <c r="E2673" i="15"/>
  <c r="F2673" i="15"/>
  <c r="G2673" i="15" s="1"/>
  <c r="H2673" i="15"/>
  <c r="H2657" i="15"/>
  <c r="F2657" i="15"/>
  <c r="G2657" i="15" s="1"/>
  <c r="E2657" i="15"/>
  <c r="E2641" i="15"/>
  <c r="I2641" i="15"/>
  <c r="J2641" i="15" s="1"/>
  <c r="F2625" i="15"/>
  <c r="G2625" i="15" s="1"/>
  <c r="H2625" i="15"/>
  <c r="I2625" i="15"/>
  <c r="J2625" i="15" s="1"/>
  <c r="E2625" i="15"/>
  <c r="I2609" i="15"/>
  <c r="J2609" i="15" s="1"/>
  <c r="F2609" i="15"/>
  <c r="G2609" i="15" s="1"/>
  <c r="H2593" i="15"/>
  <c r="F2593" i="15"/>
  <c r="G2593" i="15" s="1"/>
  <c r="I2593" i="15"/>
  <c r="J2593" i="15" s="1"/>
  <c r="E2593" i="15"/>
  <c r="H2577" i="15"/>
  <c r="I2577" i="15"/>
  <c r="J2577" i="15" s="1"/>
  <c r="F2577" i="15"/>
  <c r="G2577" i="15" s="1"/>
  <c r="F2569" i="15"/>
  <c r="G2569" i="15" s="1"/>
  <c r="E2569" i="15"/>
  <c r="H2553" i="15"/>
  <c r="F2553" i="15"/>
  <c r="G2553" i="15" s="1"/>
  <c r="E2553" i="15"/>
  <c r="E2537" i="15"/>
  <c r="F2537" i="15"/>
  <c r="G2537" i="15" s="1"/>
  <c r="H2529" i="15"/>
  <c r="F2529" i="15"/>
  <c r="G2529" i="15" s="1"/>
  <c r="E2529" i="15"/>
  <c r="E2513" i="15"/>
  <c r="H2513" i="15"/>
  <c r="I2513" i="15"/>
  <c r="J2513" i="15" s="1"/>
  <c r="F2497" i="15"/>
  <c r="G2497" i="15" s="1"/>
  <c r="H2497" i="15"/>
  <c r="E2497" i="15"/>
  <c r="I2497" i="15"/>
  <c r="J2497" i="15" s="1"/>
  <c r="H2481" i="15"/>
  <c r="F2481" i="15"/>
  <c r="G2481" i="15" s="1"/>
  <c r="E2481" i="15"/>
  <c r="I2465" i="15"/>
  <c r="J2465" i="15" s="1"/>
  <c r="F2465" i="15"/>
  <c r="G2465" i="15" s="1"/>
  <c r="H2449" i="15"/>
  <c r="E2449" i="15"/>
  <c r="I2449" i="15"/>
  <c r="J2449" i="15" s="1"/>
  <c r="H2433" i="15"/>
  <c r="E2433" i="15"/>
  <c r="F2433" i="15"/>
  <c r="G2433" i="15" s="1"/>
  <c r="I2433" i="15"/>
  <c r="J2433" i="15" s="1"/>
  <c r="H2417" i="15"/>
  <c r="I2417" i="15"/>
  <c r="J2417" i="15" s="1"/>
  <c r="E2417" i="15"/>
  <c r="F2417" i="15"/>
  <c r="G2417" i="15" s="1"/>
  <c r="E2401" i="15"/>
  <c r="F2401" i="15"/>
  <c r="G2401" i="15" s="1"/>
  <c r="I2401" i="15"/>
  <c r="J2401" i="15" s="1"/>
  <c r="H2401" i="15"/>
  <c r="I2393" i="15"/>
  <c r="J2393" i="15" s="1"/>
  <c r="F2393" i="15"/>
  <c r="G2393" i="15" s="1"/>
  <c r="H2369" i="15"/>
  <c r="F2369" i="15"/>
  <c r="G2369" i="15" s="1"/>
  <c r="E2369" i="15"/>
  <c r="E2353" i="15"/>
  <c r="I2353" i="15"/>
  <c r="J2353" i="15" s="1"/>
  <c r="H2321" i="15"/>
  <c r="I2321" i="15"/>
  <c r="J2321" i="15" s="1"/>
  <c r="F2321" i="15"/>
  <c r="G2321" i="15" s="1"/>
  <c r="F2305" i="15"/>
  <c r="G2305" i="15" s="1"/>
  <c r="I2305" i="15"/>
  <c r="J2305" i="15" s="1"/>
  <c r="F2289" i="15"/>
  <c r="G2289" i="15" s="1"/>
  <c r="I2289" i="15"/>
  <c r="J2289" i="15" s="1"/>
  <c r="F2265" i="15"/>
  <c r="G2265" i="15" s="1"/>
  <c r="E2265" i="15"/>
  <c r="H2265" i="15"/>
  <c r="I2265" i="15"/>
  <c r="J2265" i="15" s="1"/>
  <c r="H2233" i="15"/>
  <c r="E2233" i="15"/>
  <c r="E2185" i="15"/>
  <c r="H2185" i="15"/>
  <c r="F2169" i="15"/>
  <c r="G2169" i="15" s="1"/>
  <c r="I2169" i="15"/>
  <c r="J2169" i="15" s="1"/>
  <c r="E2169" i="15"/>
  <c r="H2169" i="15"/>
  <c r="H2153" i="15"/>
  <c r="I2153" i="15"/>
  <c r="J2153" i="15" s="1"/>
  <c r="F2113" i="15"/>
  <c r="G2113" i="15" s="1"/>
  <c r="E2113" i="15"/>
  <c r="I2113" i="15"/>
  <c r="J2113" i="15" s="1"/>
  <c r="E2097" i="15"/>
  <c r="H2097" i="15"/>
  <c r="I2097" i="15"/>
  <c r="J2097" i="15" s="1"/>
  <c r="I2081" i="15"/>
  <c r="J2081" i="15" s="1"/>
  <c r="H2081" i="15"/>
  <c r="I2065" i="15"/>
  <c r="J2065" i="15" s="1"/>
  <c r="H2065" i="15"/>
  <c r="E2041" i="15"/>
  <c r="F2041" i="15"/>
  <c r="G2041" i="15" s="1"/>
  <c r="H2041" i="15"/>
  <c r="H2025" i="15"/>
  <c r="I2025" i="15"/>
  <c r="J2025" i="15" s="1"/>
  <c r="H1969" i="15"/>
  <c r="E1969" i="15"/>
  <c r="F1969" i="15"/>
  <c r="G1969" i="15" s="1"/>
  <c r="I1969" i="15"/>
  <c r="J1969" i="15" s="1"/>
  <c r="H1953" i="15"/>
  <c r="I1953" i="15"/>
  <c r="J1953" i="15" s="1"/>
  <c r="H1929" i="15"/>
  <c r="E1929" i="15"/>
  <c r="F1929" i="15"/>
  <c r="G1929" i="15" s="1"/>
  <c r="I1929" i="15"/>
  <c r="J1929" i="15" s="1"/>
  <c r="I1913" i="15"/>
  <c r="J1913" i="15" s="1"/>
  <c r="E1913" i="15"/>
  <c r="F1905" i="15"/>
  <c r="G1905" i="15" s="1"/>
  <c r="E1905" i="15"/>
  <c r="I1905" i="15"/>
  <c r="J1905" i="15" s="1"/>
  <c r="H1905" i="15"/>
  <c r="H1769" i="15"/>
  <c r="E1769" i="15"/>
  <c r="H1761" i="15"/>
  <c r="F1761" i="15"/>
  <c r="G1761" i="15" s="1"/>
  <c r="F1753" i="15"/>
  <c r="G1753" i="15" s="1"/>
  <c r="E1753" i="15"/>
  <c r="H1737" i="15"/>
  <c r="F1737" i="15"/>
  <c r="G1737" i="15" s="1"/>
  <c r="E1713" i="15"/>
  <c r="F1713" i="15"/>
  <c r="G1713" i="15" s="1"/>
  <c r="I1713" i="15"/>
  <c r="J1713" i="15" s="1"/>
  <c r="H1713" i="15"/>
  <c r="I1697" i="15"/>
  <c r="J1697" i="15" s="1"/>
  <c r="F1697" i="15"/>
  <c r="G1697" i="15" s="1"/>
  <c r="E1697" i="15"/>
  <c r="I1681" i="15"/>
  <c r="J1681" i="15" s="1"/>
  <c r="H1681" i="15"/>
  <c r="F1633" i="15"/>
  <c r="G1633" i="15" s="1"/>
  <c r="E1633" i="15"/>
  <c r="E1601" i="15"/>
  <c r="F1601" i="15"/>
  <c r="G1601" i="15" s="1"/>
  <c r="E1593" i="15"/>
  <c r="F1593" i="15" s="1"/>
  <c r="G1593" i="15" s="1"/>
  <c r="H1593" i="15"/>
  <c r="I1593" i="15" s="1"/>
  <c r="J1593" i="15" s="1"/>
  <c r="E1553" i="15"/>
  <c r="F1553" i="15" s="1"/>
  <c r="G1553" i="15" s="1"/>
  <c r="F1545" i="15"/>
  <c r="G1545" i="15" s="1"/>
  <c r="E1545" i="15"/>
  <c r="E1529" i="15"/>
  <c r="F1529" i="15" s="1"/>
  <c r="G1529" i="15" s="1"/>
  <c r="H1529" i="15"/>
  <c r="I1529" i="15" s="1"/>
  <c r="J1529" i="15" s="1"/>
  <c r="E1513" i="15"/>
  <c r="F1513" i="15" s="1"/>
  <c r="G1513" i="15" s="1"/>
  <c r="H1513" i="15"/>
  <c r="I1513" i="15" s="1"/>
  <c r="J1513" i="15" s="1"/>
  <c r="E1449" i="15"/>
  <c r="F1449" i="15" s="1"/>
  <c r="G1449" i="15" s="1"/>
  <c r="H1449" i="15"/>
  <c r="I1449" i="15" s="1"/>
  <c r="J1449" i="15" s="1"/>
  <c r="E1425" i="15"/>
  <c r="F1425" i="15" s="1"/>
  <c r="G1425" i="15" s="1"/>
  <c r="E1385" i="15"/>
  <c r="F1385" i="15" s="1"/>
  <c r="G1385" i="15" s="1"/>
  <c r="H1385" i="15"/>
  <c r="I1385" i="15" s="1"/>
  <c r="J1385" i="15" s="1"/>
  <c r="E1281" i="15"/>
  <c r="F1281" i="15" s="1"/>
  <c r="G1281" i="15" s="1"/>
  <c r="H1281" i="15"/>
  <c r="I1281" i="15" s="1"/>
  <c r="J1281" i="15" s="1"/>
  <c r="E1265" i="15"/>
  <c r="F1265" i="15" s="1"/>
  <c r="G1265" i="15" s="1"/>
  <c r="H1265" i="15"/>
  <c r="I1265" i="15" s="1"/>
  <c r="J1265" i="15" s="1"/>
  <c r="E1257" i="15"/>
  <c r="F1257" i="15" s="1"/>
  <c r="G1257" i="15" s="1"/>
  <c r="H1257" i="15"/>
  <c r="I1257" i="15" s="1"/>
  <c r="J1257" i="15" s="1"/>
  <c r="H1249" i="15"/>
  <c r="E1249" i="15"/>
  <c r="E1089" i="15"/>
  <c r="F1089" i="15" s="1"/>
  <c r="G1089" i="15" s="1"/>
  <c r="H1089" i="15"/>
  <c r="I1089" i="15" s="1"/>
  <c r="J1089" i="15" s="1"/>
  <c r="E1001" i="15"/>
  <c r="F1001" i="15" s="1"/>
  <c r="G1001" i="15" s="1"/>
  <c r="H1001" i="15"/>
  <c r="I1001" i="15" s="1"/>
  <c r="J1001" i="15" s="1"/>
  <c r="E993" i="15"/>
  <c r="F993" i="15" s="1"/>
  <c r="G993" i="15" s="1"/>
  <c r="H993" i="15"/>
  <c r="I993" i="15" s="1"/>
  <c r="J993" i="15" s="1"/>
  <c r="H985" i="15"/>
  <c r="I985" i="15" s="1"/>
  <c r="J985" i="15" s="1"/>
  <c r="E985" i="15"/>
  <c r="F985" i="15" s="1"/>
  <c r="G985" i="15" s="1"/>
  <c r="E969" i="15"/>
  <c r="F969" i="15" s="1"/>
  <c r="G969" i="15" s="1"/>
  <c r="E961" i="15"/>
  <c r="F961" i="15" s="1"/>
  <c r="G961" i="15" s="1"/>
  <c r="H961" i="15"/>
  <c r="I961" i="15" s="1"/>
  <c r="J961" i="15" s="1"/>
  <c r="E937" i="15"/>
  <c r="F937" i="15" s="1"/>
  <c r="G937" i="15" s="1"/>
  <c r="H937" i="15"/>
  <c r="I937" i="15" s="1"/>
  <c r="J937" i="15" s="1"/>
  <c r="E833" i="15"/>
  <c r="F833" i="15" s="1"/>
  <c r="G833" i="15" s="1"/>
  <c r="H833" i="15"/>
  <c r="I833" i="15" s="1"/>
  <c r="J833" i="15" s="1"/>
  <c r="E753" i="15"/>
  <c r="H753" i="15"/>
  <c r="E721" i="15"/>
  <c r="F721" i="15" s="1"/>
  <c r="G721" i="15" s="1"/>
  <c r="H721" i="15"/>
  <c r="I721" i="15" s="1"/>
  <c r="J721" i="15" s="1"/>
  <c r="E697" i="15"/>
  <c r="F697" i="15" s="1"/>
  <c r="G697" i="15" s="1"/>
  <c r="H697" i="15"/>
  <c r="I697" i="15" s="1"/>
  <c r="J697" i="15" s="1"/>
  <c r="E665" i="15"/>
  <c r="F665" i="15" s="1"/>
  <c r="G665" i="15" s="1"/>
  <c r="H665" i="15"/>
  <c r="I665" i="15" s="1"/>
  <c r="J665" i="15" s="1"/>
  <c r="E649" i="15"/>
  <c r="F649" i="15" s="1"/>
  <c r="G649" i="15" s="1"/>
  <c r="H649" i="15"/>
  <c r="I649" i="15" s="1"/>
  <c r="J649" i="15" s="1"/>
  <c r="H609" i="15"/>
  <c r="F609" i="15"/>
  <c r="G609" i="15" s="1"/>
  <c r="E601" i="15"/>
  <c r="F601" i="15" s="1"/>
  <c r="G601" i="15" s="1"/>
  <c r="E569" i="15"/>
  <c r="F569" i="15" s="1"/>
  <c r="G569" i="15" s="1"/>
  <c r="H569" i="15"/>
  <c r="I569" i="15" s="1"/>
  <c r="J569" i="15" s="1"/>
  <c r="E545" i="15"/>
  <c r="F545" i="15" s="1"/>
  <c r="G545" i="15" s="1"/>
  <c r="H545" i="15"/>
  <c r="I545" i="15" s="1"/>
  <c r="J545" i="15" s="1"/>
  <c r="E497" i="15"/>
  <c r="F497" i="15" s="1"/>
  <c r="G497" i="15" s="1"/>
  <c r="H497" i="15"/>
  <c r="I497" i="15" s="1"/>
  <c r="J497" i="15" s="1"/>
  <c r="E465" i="15"/>
  <c r="F465" i="15" s="1"/>
  <c r="G465" i="15" s="1"/>
  <c r="H465" i="15"/>
  <c r="I465" i="15" s="1"/>
  <c r="J465" i="15" s="1"/>
  <c r="F449" i="15"/>
  <c r="G449" i="15" s="1"/>
  <c r="H449" i="15"/>
  <c r="E425" i="15"/>
  <c r="F425" i="15"/>
  <c r="G425" i="15" s="1"/>
  <c r="F409" i="15"/>
  <c r="G409" i="15" s="1"/>
  <c r="H409" i="15"/>
  <c r="E281" i="15"/>
  <c r="F281" i="15"/>
  <c r="G281" i="15" s="1"/>
  <c r="F265" i="15"/>
  <c r="G265" i="15" s="1"/>
  <c r="H265" i="15"/>
  <c r="F249" i="15"/>
  <c r="G249" i="15" s="1"/>
  <c r="E249" i="15"/>
  <c r="F225" i="15"/>
  <c r="G225" i="15" s="1"/>
  <c r="E225" i="15"/>
  <c r="H193" i="15"/>
  <c r="F193" i="15"/>
  <c r="G193" i="15" s="1"/>
  <c r="H177" i="15"/>
  <c r="F177" i="15"/>
  <c r="G177" i="15" s="1"/>
  <c r="E161" i="15"/>
  <c r="F161" i="15" s="1"/>
  <c r="G161" i="15" s="1"/>
  <c r="H161" i="15"/>
  <c r="I161" i="15" s="1"/>
  <c r="J161" i="15" s="1"/>
  <c r="F105" i="15"/>
  <c r="G105" i="15" s="1"/>
  <c r="E105" i="15"/>
  <c r="H81" i="15"/>
  <c r="I81" i="15" s="1"/>
  <c r="J81" i="15" s="1"/>
  <c r="I33" i="15"/>
  <c r="J33" i="15" s="1"/>
  <c r="H33" i="15"/>
  <c r="F33" i="15"/>
  <c r="G33" i="15" s="1"/>
  <c r="E33" i="15"/>
  <c r="E9" i="15"/>
  <c r="F9" i="15" s="1"/>
  <c r="G9" i="15" s="1"/>
  <c r="H9" i="15"/>
  <c r="I9" i="15" s="1"/>
  <c r="J9" i="15" s="1"/>
  <c r="I3705" i="15"/>
  <c r="J3705" i="15" s="1"/>
  <c r="H4553" i="15"/>
  <c r="F3073" i="15"/>
  <c r="G3073" i="15" s="1"/>
  <c r="F3337" i="15"/>
  <c r="G3337" i="15" s="1"/>
  <c r="F4145" i="15"/>
  <c r="G4145" i="15" s="1"/>
  <c r="S1851" i="14"/>
  <c r="R1851" i="14" s="1"/>
  <c r="F2513" i="15"/>
  <c r="G2513" i="15" s="1"/>
  <c r="I1588" i="14"/>
  <c r="F2249" i="15"/>
  <c r="G2249" i="15" s="1"/>
  <c r="S585" i="14"/>
  <c r="R585" i="14" s="1"/>
  <c r="I585" i="14"/>
  <c r="E5337" i="15"/>
  <c r="F5337" i="15" s="1"/>
  <c r="G5337" i="15" s="1"/>
  <c r="H5337" i="15"/>
  <c r="I5337" i="15" s="1"/>
  <c r="J5337" i="15" s="1"/>
  <c r="H5305" i="15"/>
  <c r="I5305" i="15" s="1"/>
  <c r="J5305" i="15" s="1"/>
  <c r="E5305" i="15"/>
  <c r="F5305" i="15" s="1"/>
  <c r="G5305" i="15" s="1"/>
  <c r="H5265" i="15"/>
  <c r="I5265" i="15"/>
  <c r="J5265" i="15" s="1"/>
  <c r="E5065" i="15"/>
  <c r="H5065" i="15"/>
  <c r="H5049" i="15"/>
  <c r="I5049" i="15" s="1"/>
  <c r="J5049" i="15" s="1"/>
  <c r="E5049" i="15"/>
  <c r="F5049" i="15" s="1"/>
  <c r="G5049" i="15" s="1"/>
  <c r="E5025" i="15"/>
  <c r="F5025" i="15" s="1"/>
  <c r="G5025" i="15" s="1"/>
  <c r="H5025" i="15"/>
  <c r="I5025" i="15" s="1"/>
  <c r="J5025" i="15" s="1"/>
  <c r="H4809" i="15"/>
  <c r="E4809" i="15"/>
  <c r="E4793" i="15"/>
  <c r="H4793" i="15"/>
  <c r="I4793" i="15"/>
  <c r="J4793" i="15" s="1"/>
  <c r="H4777" i="15"/>
  <c r="F4777" i="15"/>
  <c r="G4777" i="15" s="1"/>
  <c r="I4761" i="15"/>
  <c r="J4761" i="15" s="1"/>
  <c r="H4761" i="15"/>
  <c r="F4761" i="15"/>
  <c r="G4761" i="15" s="1"/>
  <c r="E4745" i="15"/>
  <c r="F4745" i="15"/>
  <c r="G4745" i="15" s="1"/>
  <c r="H4745" i="15"/>
  <c r="F4705" i="15"/>
  <c r="G4705" i="15" s="1"/>
  <c r="I4705" i="15"/>
  <c r="J4705" i="15" s="1"/>
  <c r="H4681" i="15"/>
  <c r="F4681" i="15"/>
  <c r="G4681" i="15" s="1"/>
  <c r="I4681" i="15"/>
  <c r="J4681" i="15" s="1"/>
  <c r="I4673" i="15"/>
  <c r="J4673" i="15" s="1"/>
  <c r="F4673" i="15"/>
  <c r="G4673" i="15" s="1"/>
  <c r="H4673" i="15"/>
  <c r="F4657" i="15"/>
  <c r="G4657" i="15" s="1"/>
  <c r="E4657" i="15"/>
  <c r="H4657" i="15"/>
  <c r="F4649" i="15"/>
  <c r="G4649" i="15" s="1"/>
  <c r="I4649" i="15"/>
  <c r="J4649" i="15" s="1"/>
  <c r="H4633" i="15"/>
  <c r="I4633" i="15"/>
  <c r="J4633" i="15" s="1"/>
  <c r="E4633" i="15"/>
  <c r="I4609" i="15"/>
  <c r="J4609" i="15" s="1"/>
  <c r="E4609" i="15"/>
  <c r="H4601" i="15"/>
  <c r="I4601" i="15"/>
  <c r="J4601" i="15" s="1"/>
  <c r="E4601" i="15"/>
  <c r="E4585" i="15"/>
  <c r="I4585" i="15"/>
  <c r="J4585" i="15" s="1"/>
  <c r="H4585" i="15"/>
  <c r="H4569" i="15"/>
  <c r="E4569" i="15"/>
  <c r="H4545" i="15"/>
  <c r="I4545" i="15"/>
  <c r="J4545" i="15" s="1"/>
  <c r="F4545" i="15"/>
  <c r="G4545" i="15" s="1"/>
  <c r="F4529" i="15"/>
  <c r="G4529" i="15" s="1"/>
  <c r="E4529" i="15"/>
  <c r="I4529" i="15"/>
  <c r="J4529" i="15" s="1"/>
  <c r="I4513" i="15"/>
  <c r="J4513" i="15" s="1"/>
  <c r="F4513" i="15"/>
  <c r="G4513" i="15" s="1"/>
  <c r="E4513" i="15"/>
  <c r="I4489" i="15"/>
  <c r="J4489" i="15" s="1"/>
  <c r="F4489" i="15"/>
  <c r="G4489" i="15" s="1"/>
  <c r="E4489" i="15"/>
  <c r="E4473" i="15"/>
  <c r="H4473" i="15"/>
  <c r="F4473" i="15"/>
  <c r="G4473" i="15" s="1"/>
  <c r="F4465" i="15"/>
  <c r="G4465" i="15" s="1"/>
  <c r="I4465" i="15"/>
  <c r="J4465" i="15" s="1"/>
  <c r="H4465" i="15"/>
  <c r="E4465" i="15"/>
  <c r="I4449" i="15"/>
  <c r="J4449" i="15" s="1"/>
  <c r="F4449" i="15"/>
  <c r="G4449" i="15" s="1"/>
  <c r="H4449" i="15"/>
  <c r="F4433" i="15"/>
  <c r="G4433" i="15" s="1"/>
  <c r="I4433" i="15"/>
  <c r="J4433" i="15" s="1"/>
  <c r="E4433" i="15"/>
  <c r="H4417" i="15"/>
  <c r="I4417" i="15"/>
  <c r="J4417" i="15" s="1"/>
  <c r="H4409" i="15"/>
  <c r="F4409" i="15"/>
  <c r="G4409" i="15" s="1"/>
  <c r="H4393" i="15"/>
  <c r="F4393" i="15"/>
  <c r="G4393" i="15" s="1"/>
  <c r="F4377" i="15"/>
  <c r="G4377" i="15" s="1"/>
  <c r="H4377" i="15"/>
  <c r="E4377" i="15"/>
  <c r="E4353" i="15"/>
  <c r="I4353" i="15"/>
  <c r="J4353" i="15" s="1"/>
  <c r="F4353" i="15"/>
  <c r="G4353" i="15" s="1"/>
  <c r="F4337" i="15"/>
  <c r="G4337" i="15" s="1"/>
  <c r="E4337" i="15"/>
  <c r="H4337" i="15"/>
  <c r="H4321" i="15"/>
  <c r="E4321" i="15"/>
  <c r="E4313" i="15"/>
  <c r="I4313" i="15"/>
  <c r="J4313" i="15" s="1"/>
  <c r="H4313" i="15"/>
  <c r="F4313" i="15"/>
  <c r="G4313" i="15" s="1"/>
  <c r="F4297" i="15"/>
  <c r="G4297" i="15" s="1"/>
  <c r="I4297" i="15"/>
  <c r="J4297" i="15" s="1"/>
  <c r="H4273" i="15"/>
  <c r="F4273" i="15"/>
  <c r="G4273" i="15" s="1"/>
  <c r="E4273" i="15"/>
  <c r="I4273" i="15"/>
  <c r="J4273" i="15" s="1"/>
  <c r="I4257" i="15"/>
  <c r="J4257" i="15" s="1"/>
  <c r="H4257" i="15"/>
  <c r="E4257" i="15"/>
  <c r="F4257" i="15"/>
  <c r="G4257" i="15" s="1"/>
  <c r="H4241" i="15"/>
  <c r="I4241" i="15"/>
  <c r="J4241" i="15" s="1"/>
  <c r="E4241" i="15"/>
  <c r="F4225" i="15"/>
  <c r="G4225" i="15" s="1"/>
  <c r="E4225" i="15"/>
  <c r="H4225" i="15"/>
  <c r="H4209" i="15"/>
  <c r="I4209" i="15"/>
  <c r="J4209" i="15" s="1"/>
  <c r="E4209" i="15"/>
  <c r="H4193" i="15"/>
  <c r="E4193" i="15"/>
  <c r="I4177" i="15"/>
  <c r="J4177" i="15" s="1"/>
  <c r="E4177" i="15"/>
  <c r="F4177" i="15"/>
  <c r="G4177" i="15" s="1"/>
  <c r="H4177" i="15"/>
  <c r="H4161" i="15"/>
  <c r="I4161" i="15"/>
  <c r="J4161" i="15" s="1"/>
  <c r="F4161" i="15"/>
  <c r="G4161" i="15" s="1"/>
  <c r="F4137" i="15"/>
  <c r="G4137" i="15" s="1"/>
  <c r="E4137" i="15"/>
  <c r="H4137" i="15"/>
  <c r="I4121" i="15"/>
  <c r="J4121" i="15" s="1"/>
  <c r="H4121" i="15"/>
  <c r="F4121" i="15"/>
  <c r="G4121" i="15" s="1"/>
  <c r="E4121" i="15"/>
  <c r="H4105" i="15"/>
  <c r="E4105" i="15"/>
  <c r="F4105" i="15"/>
  <c r="G4105" i="15" s="1"/>
  <c r="I4065" i="15"/>
  <c r="J4065" i="15" s="1"/>
  <c r="E4065" i="15"/>
  <c r="F4065" i="15"/>
  <c r="G4065" i="15" s="1"/>
  <c r="I4057" i="15"/>
  <c r="J4057" i="15" s="1"/>
  <c r="H4057" i="15"/>
  <c r="F4057" i="15"/>
  <c r="G4057" i="15" s="1"/>
  <c r="E4057" i="15"/>
  <c r="H4041" i="15"/>
  <c r="F4041" i="15"/>
  <c r="G4041" i="15" s="1"/>
  <c r="I4041" i="15"/>
  <c r="J4041" i="15" s="1"/>
  <c r="E4041" i="15"/>
  <c r="E4025" i="15"/>
  <c r="F4025" i="15"/>
  <c r="G4025" i="15" s="1"/>
  <c r="I4017" i="15"/>
  <c r="J4017" i="15" s="1"/>
  <c r="E4017" i="15"/>
  <c r="F4017" i="15"/>
  <c r="G4017" i="15" s="1"/>
  <c r="H4001" i="15"/>
  <c r="F4001" i="15"/>
  <c r="G4001" i="15" s="1"/>
  <c r="E4001" i="15"/>
  <c r="F3985" i="15"/>
  <c r="G3985" i="15" s="1"/>
  <c r="I3985" i="15"/>
  <c r="J3985" i="15" s="1"/>
  <c r="H3985" i="15"/>
  <c r="E3985" i="15"/>
  <c r="F3969" i="15"/>
  <c r="G3969" i="15" s="1"/>
  <c r="H3969" i="15"/>
  <c r="I3969" i="15"/>
  <c r="J3969" i="15" s="1"/>
  <c r="E3969" i="15"/>
  <c r="F3945" i="15"/>
  <c r="G3945" i="15" s="1"/>
  <c r="E3945" i="15"/>
  <c r="F3929" i="15"/>
  <c r="G3929" i="15" s="1"/>
  <c r="I3929" i="15"/>
  <c r="J3929" i="15" s="1"/>
  <c r="H3929" i="15"/>
  <c r="E3929" i="15"/>
  <c r="E3913" i="15"/>
  <c r="I3913" i="15"/>
  <c r="J3913" i="15" s="1"/>
  <c r="H3897" i="15"/>
  <c r="I3897" i="15"/>
  <c r="J3897" i="15" s="1"/>
  <c r="E3897" i="15"/>
  <c r="E3889" i="15"/>
  <c r="I3889" i="15"/>
  <c r="J3889" i="15" s="1"/>
  <c r="F3889" i="15"/>
  <c r="G3889" i="15" s="1"/>
  <c r="F3873" i="15"/>
  <c r="G3873" i="15" s="1"/>
  <c r="I3873" i="15"/>
  <c r="J3873" i="15" s="1"/>
  <c r="E3873" i="15"/>
  <c r="H3873" i="15"/>
  <c r="E3865" i="15"/>
  <c r="H3865" i="15"/>
  <c r="F3865" i="15"/>
  <c r="G3865" i="15" s="1"/>
  <c r="I3865" i="15"/>
  <c r="J3865" i="15" s="1"/>
  <c r="I3841" i="15"/>
  <c r="J3841" i="15" s="1"/>
  <c r="E3841" i="15"/>
  <c r="H3825" i="15"/>
  <c r="E3825" i="15"/>
  <c r="F3825" i="15"/>
  <c r="G3825" i="15" s="1"/>
  <c r="I3809" i="15"/>
  <c r="J3809" i="15" s="1"/>
  <c r="E3809" i="15"/>
  <c r="F3809" i="15"/>
  <c r="G3809" i="15" s="1"/>
  <c r="H3777" i="15"/>
  <c r="E3777" i="15"/>
  <c r="F3777" i="15"/>
  <c r="G3777" i="15" s="1"/>
  <c r="H3761" i="15"/>
  <c r="I3761" i="15"/>
  <c r="J3761" i="15" s="1"/>
  <c r="F3761" i="15"/>
  <c r="G3761" i="15" s="1"/>
  <c r="E3761" i="15"/>
  <c r="E3745" i="15"/>
  <c r="I3745" i="15"/>
  <c r="J3745" i="15" s="1"/>
  <c r="H3745" i="15"/>
  <c r="H3729" i="15"/>
  <c r="E3729" i="15"/>
  <c r="I3729" i="15"/>
  <c r="J3729" i="15" s="1"/>
  <c r="F3729" i="15"/>
  <c r="G3729" i="15" s="1"/>
  <c r="I3713" i="15"/>
  <c r="J3713" i="15" s="1"/>
  <c r="H3713" i="15"/>
  <c r="E3697" i="15"/>
  <c r="I3697" i="15"/>
  <c r="J3697" i="15" s="1"/>
  <c r="H3697" i="15"/>
  <c r="F3681" i="15"/>
  <c r="G3681" i="15" s="1"/>
  <c r="I3681" i="15"/>
  <c r="J3681" i="15" s="1"/>
  <c r="H3681" i="15"/>
  <c r="E3681" i="15"/>
  <c r="E3665" i="15"/>
  <c r="H3665" i="15"/>
  <c r="I3665" i="15"/>
  <c r="J3665" i="15" s="1"/>
  <c r="F3665" i="15"/>
  <c r="G3665" i="15" s="1"/>
  <c r="F3649" i="15"/>
  <c r="G3649" i="15" s="1"/>
  <c r="H3649" i="15"/>
  <c r="E3649" i="15"/>
  <c r="H3633" i="15"/>
  <c r="F3633" i="15"/>
  <c r="G3633" i="15" s="1"/>
  <c r="I3617" i="15"/>
  <c r="J3617" i="15" s="1"/>
  <c r="F3617" i="15"/>
  <c r="G3617" i="15" s="1"/>
  <c r="E3617" i="15"/>
  <c r="H3617" i="15"/>
  <c r="I3601" i="15"/>
  <c r="J3601" i="15" s="1"/>
  <c r="F3601" i="15"/>
  <c r="G3601" i="15" s="1"/>
  <c r="H3601" i="15"/>
  <c r="E3601" i="15"/>
  <c r="E3593" i="15"/>
  <c r="I3593" i="15"/>
  <c r="J3593" i="15" s="1"/>
  <c r="H3593" i="15"/>
  <c r="F3593" i="15"/>
  <c r="G3593" i="15" s="1"/>
  <c r="E3577" i="15"/>
  <c r="I3577" i="15"/>
  <c r="J3577" i="15" s="1"/>
  <c r="F3577" i="15"/>
  <c r="G3577" i="15" s="1"/>
  <c r="H3577" i="15"/>
  <c r="F3545" i="15"/>
  <c r="G3545" i="15" s="1"/>
  <c r="I3545" i="15"/>
  <c r="J3545" i="15" s="1"/>
  <c r="E3529" i="15"/>
  <c r="I3529" i="15"/>
  <c r="J3529" i="15" s="1"/>
  <c r="F3529" i="15"/>
  <c r="G3529" i="15" s="1"/>
  <c r="H3529" i="15"/>
  <c r="F3513" i="15"/>
  <c r="G3513" i="15" s="1"/>
  <c r="I3513" i="15"/>
  <c r="J3513" i="15" s="1"/>
  <c r="F3489" i="15"/>
  <c r="G3489" i="15" s="1"/>
  <c r="E3489" i="15"/>
  <c r="H3489" i="15"/>
  <c r="I3489" i="15"/>
  <c r="J3489" i="15" s="1"/>
  <c r="I3481" i="15"/>
  <c r="J3481" i="15" s="1"/>
  <c r="E3481" i="15"/>
  <c r="H3481" i="15"/>
  <c r="H3465" i="15"/>
  <c r="F3465" i="15"/>
  <c r="G3465" i="15" s="1"/>
  <c r="E3465" i="15"/>
  <c r="E3449" i="15"/>
  <c r="H3449" i="15"/>
  <c r="I3449" i="15"/>
  <c r="J3449" i="15" s="1"/>
  <c r="F3449" i="15"/>
  <c r="G3449" i="15" s="1"/>
  <c r="F3441" i="15"/>
  <c r="G3441" i="15" s="1"/>
  <c r="E3441" i="15"/>
  <c r="I3441" i="15"/>
  <c r="J3441" i="15" s="1"/>
  <c r="H3441" i="15"/>
  <c r="H3425" i="15"/>
  <c r="F3425" i="15"/>
  <c r="G3425" i="15" s="1"/>
  <c r="H3409" i="15"/>
  <c r="E3409" i="15"/>
  <c r="I3409" i="15"/>
  <c r="J3409" i="15" s="1"/>
  <c r="E3393" i="15"/>
  <c r="I3393" i="15"/>
  <c r="J3393" i="15" s="1"/>
  <c r="H3393" i="15"/>
  <c r="F3393" i="15"/>
  <c r="G3393" i="15" s="1"/>
  <c r="H3369" i="15"/>
  <c r="I3369" i="15"/>
  <c r="J3369" i="15" s="1"/>
  <c r="F3369" i="15"/>
  <c r="G3369" i="15" s="1"/>
  <c r="E3369" i="15"/>
  <c r="I3345" i="15"/>
  <c r="J3345" i="15" s="1"/>
  <c r="E3345" i="15"/>
  <c r="H3345" i="15"/>
  <c r="F3345" i="15"/>
  <c r="G3345" i="15" s="1"/>
  <c r="E3321" i="15"/>
  <c r="I3321" i="15"/>
  <c r="J3321" i="15" s="1"/>
  <c r="F3321" i="15"/>
  <c r="G3321" i="15" s="1"/>
  <c r="H3321" i="15"/>
  <c r="E3297" i="15"/>
  <c r="I3297" i="15"/>
  <c r="J3297" i="15" s="1"/>
  <c r="H3297" i="15"/>
  <c r="F3297" i="15"/>
  <c r="G3297" i="15" s="1"/>
  <c r="E3281" i="15"/>
  <c r="H3281" i="15"/>
  <c r="F3265" i="15"/>
  <c r="G3265" i="15" s="1"/>
  <c r="H3265" i="15"/>
  <c r="E3265" i="15"/>
  <c r="I3265" i="15"/>
  <c r="J3265" i="15" s="1"/>
  <c r="F3225" i="15"/>
  <c r="G3225" i="15" s="1"/>
  <c r="I3225" i="15"/>
  <c r="J3225" i="15" s="1"/>
  <c r="H3225" i="15"/>
  <c r="F3209" i="15"/>
  <c r="G3209" i="15" s="1"/>
  <c r="E3209" i="15"/>
  <c r="H3209" i="15"/>
  <c r="I3209" i="15"/>
  <c r="J3209" i="15" s="1"/>
  <c r="I3193" i="15"/>
  <c r="J3193" i="15" s="1"/>
  <c r="H3193" i="15"/>
  <c r="H3177" i="15"/>
  <c r="I3177" i="15"/>
  <c r="J3177" i="15" s="1"/>
  <c r="I3161" i="15"/>
  <c r="J3161" i="15" s="1"/>
  <c r="H3161" i="15"/>
  <c r="E3161" i="15"/>
  <c r="E3145" i="15"/>
  <c r="F3145" i="15"/>
  <c r="G3145" i="15" s="1"/>
  <c r="I3145" i="15"/>
  <c r="J3145" i="15" s="1"/>
  <c r="F3129" i="15"/>
  <c r="G3129" i="15" s="1"/>
  <c r="E3129" i="15"/>
  <c r="I3121" i="15"/>
  <c r="J3121" i="15" s="1"/>
  <c r="E3121" i="15"/>
  <c r="E3105" i="15"/>
  <c r="I3105" i="15"/>
  <c r="J3105" i="15" s="1"/>
  <c r="H3105" i="15"/>
  <c r="F3105" i="15"/>
  <c r="G3105" i="15" s="1"/>
  <c r="I3081" i="15"/>
  <c r="J3081" i="15" s="1"/>
  <c r="F3081" i="15"/>
  <c r="G3081" i="15" s="1"/>
  <c r="H3065" i="15"/>
  <c r="E3065" i="15"/>
  <c r="I3049" i="15"/>
  <c r="J3049" i="15" s="1"/>
  <c r="H3049" i="15"/>
  <c r="H3033" i="15"/>
  <c r="F3033" i="15"/>
  <c r="G3033" i="15" s="1"/>
  <c r="I3033" i="15"/>
  <c r="J3033" i="15" s="1"/>
  <c r="E3033" i="15"/>
  <c r="H3001" i="15"/>
  <c r="F3001" i="15"/>
  <c r="G3001" i="15" s="1"/>
  <c r="E3001" i="15"/>
  <c r="I2985" i="15"/>
  <c r="J2985" i="15" s="1"/>
  <c r="E2985" i="15"/>
  <c r="E2969" i="15"/>
  <c r="I2969" i="15"/>
  <c r="J2969" i="15" s="1"/>
  <c r="H2937" i="15"/>
  <c r="I2937" i="15"/>
  <c r="J2937" i="15" s="1"/>
  <c r="E2937" i="15"/>
  <c r="F2937" i="15"/>
  <c r="G2937" i="15" s="1"/>
  <c r="I2921" i="15"/>
  <c r="J2921" i="15" s="1"/>
  <c r="H2921" i="15"/>
  <c r="H2905" i="15"/>
  <c r="F2905" i="15"/>
  <c r="G2905" i="15" s="1"/>
  <c r="I2905" i="15"/>
  <c r="J2905" i="15" s="1"/>
  <c r="E2897" i="15"/>
  <c r="I2897" i="15"/>
  <c r="J2897" i="15" s="1"/>
  <c r="H2897" i="15"/>
  <c r="H2865" i="15"/>
  <c r="E2865" i="15"/>
  <c r="I2865" i="15"/>
  <c r="J2865" i="15" s="1"/>
  <c r="F2865" i="15"/>
  <c r="G2865" i="15" s="1"/>
  <c r="H2849" i="15"/>
  <c r="I2849" i="15"/>
  <c r="J2849" i="15" s="1"/>
  <c r="E2849" i="15"/>
  <c r="F2849" i="15"/>
  <c r="G2849" i="15" s="1"/>
  <c r="E2785" i="15"/>
  <c r="H2785" i="15"/>
  <c r="I2785" i="15"/>
  <c r="J2785" i="15" s="1"/>
  <c r="H2769" i="15"/>
  <c r="F2769" i="15"/>
  <c r="G2769" i="15" s="1"/>
  <c r="H2721" i="15"/>
  <c r="E2721" i="15"/>
  <c r="F2721" i="15"/>
  <c r="G2721" i="15" s="1"/>
  <c r="I2721" i="15"/>
  <c r="J2721" i="15" s="1"/>
  <c r="H2705" i="15"/>
  <c r="I2705" i="15"/>
  <c r="J2705" i="15" s="1"/>
  <c r="F2705" i="15"/>
  <c r="G2705" i="15" s="1"/>
  <c r="E2705" i="15"/>
  <c r="E2689" i="15"/>
  <c r="F2689" i="15"/>
  <c r="G2689" i="15" s="1"/>
  <c r="I2689" i="15"/>
  <c r="J2689" i="15" s="1"/>
  <c r="H2689" i="15"/>
  <c r="F2649" i="15"/>
  <c r="G2649" i="15" s="1"/>
  <c r="I2649" i="15"/>
  <c r="J2649" i="15" s="1"/>
  <c r="I2633" i="15"/>
  <c r="J2633" i="15" s="1"/>
  <c r="E2633" i="15"/>
  <c r="H2617" i="15"/>
  <c r="I2617" i="15"/>
  <c r="J2617" i="15" s="1"/>
  <c r="F2617" i="15"/>
  <c r="G2617" i="15" s="1"/>
  <c r="E2561" i="15"/>
  <c r="I2561" i="15"/>
  <c r="J2561" i="15" s="1"/>
  <c r="F2561" i="15"/>
  <c r="G2561" i="15" s="1"/>
  <c r="H2545" i="15"/>
  <c r="F2545" i="15"/>
  <c r="G2545" i="15" s="1"/>
  <c r="E2545" i="15"/>
  <c r="I2545" i="15"/>
  <c r="J2545" i="15" s="1"/>
  <c r="H2521" i="15"/>
  <c r="E2521" i="15"/>
  <c r="I2521" i="15"/>
  <c r="J2521" i="15" s="1"/>
  <c r="E2505" i="15"/>
  <c r="F2505" i="15"/>
  <c r="G2505" i="15" s="1"/>
  <c r="H2489" i="15"/>
  <c r="I2489" i="15"/>
  <c r="J2489" i="15" s="1"/>
  <c r="E2473" i="15"/>
  <c r="F2473" i="15"/>
  <c r="G2473" i="15" s="1"/>
  <c r="H2457" i="15"/>
  <c r="E2457" i="15"/>
  <c r="F2457" i="15"/>
  <c r="G2457" i="15" s="1"/>
  <c r="E2425" i="15"/>
  <c r="H2425" i="15"/>
  <c r="I2425" i="15"/>
  <c r="J2425" i="15" s="1"/>
  <c r="I2385" i="15"/>
  <c r="J2385" i="15" s="1"/>
  <c r="F2385" i="15"/>
  <c r="G2385" i="15" s="1"/>
  <c r="E2377" i="15"/>
  <c r="F2377" i="15"/>
  <c r="G2377" i="15" s="1"/>
  <c r="H2361" i="15"/>
  <c r="E2361" i="15"/>
  <c r="I2361" i="15"/>
  <c r="J2361" i="15" s="1"/>
  <c r="F2361" i="15"/>
  <c r="G2361" i="15" s="1"/>
  <c r="I2329" i="15"/>
  <c r="J2329" i="15" s="1"/>
  <c r="F2329" i="15"/>
  <c r="G2329" i="15" s="1"/>
  <c r="F2313" i="15"/>
  <c r="G2313" i="15" s="1"/>
  <c r="E2313" i="15"/>
  <c r="H2281" i="15"/>
  <c r="F2281" i="15"/>
  <c r="G2281" i="15" s="1"/>
  <c r="I2241" i="15"/>
  <c r="J2241" i="15" s="1"/>
  <c r="F2241" i="15"/>
  <c r="G2241" i="15" s="1"/>
  <c r="F2225" i="15"/>
  <c r="G2225" i="15" s="1"/>
  <c r="E2225" i="15"/>
  <c r="I2225" i="15"/>
  <c r="J2225" i="15" s="1"/>
  <c r="E2209" i="15"/>
  <c r="F2209" i="15"/>
  <c r="G2209" i="15" s="1"/>
  <c r="F2193" i="15"/>
  <c r="G2193" i="15" s="1"/>
  <c r="E2193" i="15"/>
  <c r="I2193" i="15"/>
  <c r="J2193" i="15" s="1"/>
  <c r="H2193" i="15"/>
  <c r="E2177" i="15"/>
  <c r="F2177" i="15"/>
  <c r="G2177" i="15" s="1"/>
  <c r="I2177" i="15"/>
  <c r="J2177" i="15" s="1"/>
  <c r="H2177" i="15"/>
  <c r="F2145" i="15"/>
  <c r="G2145" i="15" s="1"/>
  <c r="I2145" i="15"/>
  <c r="J2145" i="15" s="1"/>
  <c r="E2145" i="15"/>
  <c r="H2145" i="15"/>
  <c r="I2129" i="15"/>
  <c r="J2129" i="15" s="1"/>
  <c r="H2129" i="15"/>
  <c r="I2121" i="15"/>
  <c r="J2121" i="15" s="1"/>
  <c r="H2121" i="15"/>
  <c r="F2089" i="15"/>
  <c r="G2089" i="15" s="1"/>
  <c r="E2089" i="15"/>
  <c r="I2089" i="15"/>
  <c r="J2089" i="15" s="1"/>
  <c r="F2073" i="15"/>
  <c r="G2073" i="15" s="1"/>
  <c r="H2073" i="15"/>
  <c r="E2073" i="15"/>
  <c r="F2057" i="15"/>
  <c r="G2057" i="15" s="1"/>
  <c r="H2057" i="15"/>
  <c r="E2057" i="15"/>
  <c r="H2033" i="15"/>
  <c r="I2033" i="15"/>
  <c r="J2033" i="15" s="1"/>
  <c r="I2017" i="15"/>
  <c r="J2017" i="15" s="1"/>
  <c r="F2017" i="15"/>
  <c r="G2017" i="15" s="1"/>
  <c r="H2017" i="15"/>
  <c r="E2017" i="15"/>
  <c r="I2001" i="15"/>
  <c r="J2001" i="15" s="1"/>
  <c r="H2001" i="15"/>
  <c r="F1985" i="15"/>
  <c r="G1985" i="15" s="1"/>
  <c r="I1985" i="15"/>
  <c r="J1985" i="15" s="1"/>
  <c r="H1985" i="15"/>
  <c r="F1977" i="15"/>
  <c r="G1977" i="15" s="1"/>
  <c r="H1977" i="15"/>
  <c r="E1961" i="15"/>
  <c r="I1961" i="15"/>
  <c r="J1961" i="15" s="1"/>
  <c r="F1945" i="15"/>
  <c r="G1945" i="15" s="1"/>
  <c r="H1945" i="15"/>
  <c r="E1945" i="15"/>
  <c r="I1945" i="15"/>
  <c r="J1945" i="15" s="1"/>
  <c r="H1937" i="15"/>
  <c r="I1937" i="15"/>
  <c r="J1937" i="15" s="1"/>
  <c r="F1921" i="15"/>
  <c r="G1921" i="15" s="1"/>
  <c r="E1921" i="15"/>
  <c r="H1921" i="15"/>
  <c r="I1921" i="15"/>
  <c r="J1921" i="15" s="1"/>
  <c r="F1897" i="15"/>
  <c r="G1897" i="15" s="1"/>
  <c r="E1897" i="15"/>
  <c r="I1873" i="15"/>
  <c r="J1873" i="15" s="1"/>
  <c r="H1873" i="15"/>
  <c r="H1857" i="15"/>
  <c r="F1857" i="15"/>
  <c r="G1857" i="15" s="1"/>
  <c r="F1841" i="15"/>
  <c r="G1841" i="15" s="1"/>
  <c r="E1841" i="15"/>
  <c r="I1841" i="15"/>
  <c r="J1841" i="15" s="1"/>
  <c r="H1841" i="15"/>
  <c r="F1809" i="15"/>
  <c r="G1809" i="15" s="1"/>
  <c r="E1809" i="15"/>
  <c r="I1809" i="15"/>
  <c r="J1809" i="15" s="1"/>
  <c r="F1777" i="15"/>
  <c r="G1777" i="15" s="1"/>
  <c r="E1777" i="15"/>
  <c r="I1777" i="15"/>
  <c r="J1777" i="15" s="1"/>
  <c r="H1777" i="15"/>
  <c r="F1745" i="15"/>
  <c r="G1745" i="15" s="1"/>
  <c r="E1745" i="15"/>
  <c r="I1745" i="15"/>
  <c r="J1745" i="15" s="1"/>
  <c r="H1689" i="15"/>
  <c r="E1689" i="15"/>
  <c r="E1673" i="15"/>
  <c r="H1673" i="15"/>
  <c r="F1625" i="15"/>
  <c r="G1625" i="15" s="1"/>
  <c r="E1625" i="15"/>
  <c r="E1561" i="15"/>
  <c r="F1561" i="15" s="1"/>
  <c r="G1561" i="15" s="1"/>
  <c r="H1561" i="15"/>
  <c r="I1561" i="15" s="1"/>
  <c r="J1561" i="15" s="1"/>
  <c r="E1537" i="15"/>
  <c r="F1537" i="15" s="1"/>
  <c r="G1537" i="15" s="1"/>
  <c r="E1481" i="15"/>
  <c r="F1481" i="15" s="1"/>
  <c r="G1481" i="15" s="1"/>
  <c r="E1465" i="15"/>
  <c r="F1465" i="15" s="1"/>
  <c r="G1465" i="15" s="1"/>
  <c r="E1441" i="15"/>
  <c r="F1441" i="15" s="1"/>
  <c r="G1441" i="15" s="1"/>
  <c r="H1441" i="15"/>
  <c r="I1441" i="15" s="1"/>
  <c r="J1441" i="15" s="1"/>
  <c r="E1417" i="15"/>
  <c r="F1417" i="15" s="1"/>
  <c r="G1417" i="15" s="1"/>
  <c r="H1417" i="15"/>
  <c r="I1417" i="15" s="1"/>
  <c r="J1417" i="15" s="1"/>
  <c r="E1345" i="15"/>
  <c r="F1345" i="15" s="1"/>
  <c r="G1345" i="15" s="1"/>
  <c r="H1345" i="15"/>
  <c r="I1345" i="15" s="1"/>
  <c r="J1345" i="15" s="1"/>
  <c r="E1321" i="15"/>
  <c r="F1321" i="15" s="1"/>
  <c r="G1321" i="15" s="1"/>
  <c r="H1321" i="15"/>
  <c r="I1321" i="15" s="1"/>
  <c r="J1321" i="15" s="1"/>
  <c r="H1161" i="15"/>
  <c r="I1161" i="15" s="1"/>
  <c r="J1161" i="15" s="1"/>
  <c r="E1161" i="15"/>
  <c r="F1161" i="15" s="1"/>
  <c r="G1161" i="15" s="1"/>
  <c r="E1097" i="15"/>
  <c r="F1097" i="15" s="1"/>
  <c r="G1097" i="15" s="1"/>
  <c r="H1097" i="15"/>
  <c r="I1097" i="15" s="1"/>
  <c r="J1097" i="15" s="1"/>
  <c r="E1081" i="15"/>
  <c r="F1081" i="15" s="1"/>
  <c r="G1081" i="15" s="1"/>
  <c r="H1081" i="15"/>
  <c r="I1081" i="15" s="1"/>
  <c r="J1081" i="15" s="1"/>
  <c r="E1065" i="15"/>
  <c r="F1065" i="15" s="1"/>
  <c r="G1065" i="15" s="1"/>
  <c r="H1065" i="15"/>
  <c r="I1065" i="15" s="1"/>
  <c r="J1065" i="15" s="1"/>
  <c r="E977" i="15"/>
  <c r="F977" i="15" s="1"/>
  <c r="G977" i="15" s="1"/>
  <c r="E945" i="15"/>
  <c r="F945" i="15" s="1"/>
  <c r="G945" i="15" s="1"/>
  <c r="H945" i="15"/>
  <c r="I945" i="15" s="1"/>
  <c r="J945" i="15" s="1"/>
  <c r="E929" i="15"/>
  <c r="F929" i="15" s="1"/>
  <c r="G929" i="15" s="1"/>
  <c r="H929" i="15"/>
  <c r="I929" i="15" s="1"/>
  <c r="J929" i="15" s="1"/>
  <c r="E913" i="15"/>
  <c r="F913" i="15"/>
  <c r="G913" i="15" s="1"/>
  <c r="H857" i="15"/>
  <c r="I857" i="15" s="1"/>
  <c r="J857" i="15" s="1"/>
  <c r="E857" i="15"/>
  <c r="F857" i="15" s="1"/>
  <c r="G857" i="15" s="1"/>
  <c r="E729" i="15"/>
  <c r="F729" i="15" s="1"/>
  <c r="G729" i="15" s="1"/>
  <c r="H729" i="15"/>
  <c r="I729" i="15" s="1"/>
  <c r="J729" i="15" s="1"/>
  <c r="E689" i="15"/>
  <c r="F689" i="15" s="1"/>
  <c r="G689" i="15" s="1"/>
  <c r="H689" i="15"/>
  <c r="I689" i="15" s="1"/>
  <c r="J689" i="15" s="1"/>
  <c r="E673" i="15"/>
  <c r="F673" i="15" s="1"/>
  <c r="G673" i="15" s="1"/>
  <c r="H673" i="15"/>
  <c r="I673" i="15" s="1"/>
  <c r="J673" i="15" s="1"/>
  <c r="E657" i="15"/>
  <c r="F657" i="15" s="1"/>
  <c r="G657" i="15" s="1"/>
  <c r="H657" i="15"/>
  <c r="I657" i="15" s="1"/>
  <c r="J657" i="15" s="1"/>
  <c r="E641" i="15"/>
  <c r="F641" i="15" s="1"/>
  <c r="G641" i="15" s="1"/>
  <c r="H641" i="15"/>
  <c r="I641" i="15" s="1"/>
  <c r="J641" i="15" s="1"/>
  <c r="E577" i="15"/>
  <c r="F577" i="15" s="1"/>
  <c r="G577" i="15" s="1"/>
  <c r="H577" i="15"/>
  <c r="I577" i="15" s="1"/>
  <c r="J577" i="15" s="1"/>
  <c r="E521" i="15"/>
  <c r="F521" i="15" s="1"/>
  <c r="G521" i="15" s="1"/>
  <c r="H521" i="15"/>
  <c r="I521" i="15" s="1"/>
  <c r="J521" i="15" s="1"/>
  <c r="E505" i="15"/>
  <c r="F505" i="15" s="1"/>
  <c r="G505" i="15" s="1"/>
  <c r="H505" i="15"/>
  <c r="I505" i="15" s="1"/>
  <c r="J505" i="15" s="1"/>
  <c r="E473" i="15"/>
  <c r="F473" i="15" s="1"/>
  <c r="G473" i="15" s="1"/>
  <c r="H473" i="15"/>
  <c r="I473" i="15" s="1"/>
  <c r="J473" i="15" s="1"/>
  <c r="F441" i="15"/>
  <c r="G441" i="15" s="1"/>
  <c r="E441" i="15"/>
  <c r="F433" i="15"/>
  <c r="G433" i="15" s="1"/>
  <c r="H433" i="15"/>
  <c r="F417" i="15"/>
  <c r="G417" i="15" s="1"/>
  <c r="E417" i="15"/>
  <c r="E401" i="15"/>
  <c r="F401" i="15"/>
  <c r="G401" i="15" s="1"/>
  <c r="H369" i="15"/>
  <c r="E369" i="15"/>
  <c r="F329" i="15"/>
  <c r="G329" i="15" s="1"/>
  <c r="E329" i="15"/>
  <c r="I313" i="15"/>
  <c r="J313" i="15" s="1"/>
  <c r="F313" i="15"/>
  <c r="G313" i="15" s="1"/>
  <c r="E313" i="15"/>
  <c r="H313" i="15"/>
  <c r="E273" i="15"/>
  <c r="H273" i="15"/>
  <c r="F217" i="15"/>
  <c r="G217" i="15" s="1"/>
  <c r="E217" i="15"/>
  <c r="H201" i="15"/>
  <c r="F201" i="15"/>
  <c r="G201" i="15" s="1"/>
  <c r="F185" i="15"/>
  <c r="G185" i="15" s="1"/>
  <c r="H185" i="15"/>
  <c r="F169" i="15"/>
  <c r="G169" i="15" s="1"/>
  <c r="E169" i="15"/>
  <c r="E129" i="15"/>
  <c r="F129" i="15" s="1"/>
  <c r="G129" i="15" s="1"/>
  <c r="H129" i="15"/>
  <c r="I129" i="15" s="1"/>
  <c r="J129" i="15" s="1"/>
  <c r="E97" i="15"/>
  <c r="F97" i="15" s="1"/>
  <c r="G97" i="15" s="1"/>
  <c r="H97" i="15"/>
  <c r="I97" i="15" s="1"/>
  <c r="J97" i="15" s="1"/>
  <c r="E65" i="15"/>
  <c r="F65" i="15" s="1"/>
  <c r="G65" i="15" s="1"/>
  <c r="H65" i="15"/>
  <c r="I65" i="15" s="1"/>
  <c r="J65" i="15" s="1"/>
  <c r="I49" i="15"/>
  <c r="J49" i="15" s="1"/>
  <c r="F49" i="15"/>
  <c r="G49" i="15" s="1"/>
  <c r="E49" i="15"/>
  <c r="I41" i="15"/>
  <c r="J41" i="15" s="1"/>
  <c r="H41" i="15"/>
  <c r="F41" i="15"/>
  <c r="G41" i="15" s="1"/>
  <c r="E41" i="15"/>
  <c r="I25" i="15"/>
  <c r="J25" i="15" s="1"/>
  <c r="H25" i="15"/>
  <c r="E25" i="15"/>
  <c r="F25" i="15"/>
  <c r="G25" i="15" s="1"/>
  <c r="I4377" i="15"/>
  <c r="J4377" i="15" s="1"/>
  <c r="H4713" i="15"/>
  <c r="I3769" i="15"/>
  <c r="J3769" i="15" s="1"/>
  <c r="H4529" i="15"/>
  <c r="F3249" i="15"/>
  <c r="G3249" i="15" s="1"/>
  <c r="H3377" i="15"/>
  <c r="E3633" i="15"/>
  <c r="H4065" i="15"/>
  <c r="F2753" i="15"/>
  <c r="G2753" i="15" s="1"/>
  <c r="E3169" i="15"/>
  <c r="E2577" i="15"/>
  <c r="F537" i="15"/>
  <c r="G537" i="15" s="1"/>
  <c r="I2244" i="14"/>
  <c r="S2244" i="14"/>
  <c r="R2244" i="14" s="1"/>
  <c r="U160" i="14" s="1"/>
  <c r="S2110" i="14"/>
  <c r="R2110" i="14" s="1"/>
  <c r="I2110" i="14"/>
  <c r="S1737" i="14"/>
  <c r="R1737" i="14" s="1"/>
  <c r="I1737" i="14"/>
  <c r="S1699" i="14"/>
  <c r="R1699" i="14" s="1"/>
  <c r="I1699" i="14"/>
  <c r="S1673" i="14"/>
  <c r="R1673" i="14" s="1"/>
  <c r="I1673" i="14"/>
  <c r="I476" i="14"/>
  <c r="S476" i="14"/>
  <c r="R476" i="14" s="1"/>
  <c r="I1631" i="14"/>
  <c r="S1631" i="14"/>
  <c r="R1631" i="14" s="1"/>
  <c r="S1617" i="14"/>
  <c r="R1617" i="14" s="1"/>
  <c r="I1617" i="14"/>
  <c r="I428" i="14"/>
  <c r="S428" i="14"/>
  <c r="R428" i="14" s="1"/>
  <c r="I1596" i="14"/>
  <c r="S1596" i="14"/>
  <c r="R1596" i="14" s="1"/>
  <c r="I1565" i="14"/>
  <c r="S1565" i="14"/>
  <c r="R1565" i="14" s="1"/>
  <c r="I398" i="14"/>
  <c r="S398" i="14"/>
  <c r="R398" i="14" s="1"/>
  <c r="I1519" i="14"/>
  <c r="S1519" i="14"/>
  <c r="R1519" i="14" s="1"/>
  <c r="I1495" i="14"/>
  <c r="S1495" i="14"/>
  <c r="R1495" i="14" s="1"/>
  <c r="I1471" i="14"/>
  <c r="S1471" i="14"/>
  <c r="R1471" i="14" s="1"/>
  <c r="S1451" i="14"/>
  <c r="R1451" i="14" s="1"/>
  <c r="I1451" i="14"/>
  <c r="S1411" i="14"/>
  <c r="R1411" i="14" s="1"/>
  <c r="I1411" i="14"/>
  <c r="S1389" i="14"/>
  <c r="R1389" i="14" s="1"/>
  <c r="I1389" i="14"/>
  <c r="S1355" i="14"/>
  <c r="R1355" i="14" s="1"/>
  <c r="I1355" i="14"/>
  <c r="I1323" i="14"/>
  <c r="S1323" i="14"/>
  <c r="R1323" i="14" s="1"/>
  <c r="S1220" i="14"/>
  <c r="R1220" i="14" s="1"/>
  <c r="I1220" i="14"/>
  <c r="S1202" i="14"/>
  <c r="R1202" i="14" s="1"/>
  <c r="I1202" i="14"/>
  <c r="I310" i="14"/>
  <c r="S310" i="14"/>
  <c r="R310" i="14" s="1"/>
  <c r="S289" i="14"/>
  <c r="R289" i="14" s="1"/>
  <c r="I289" i="14"/>
  <c r="I1139" i="14"/>
  <c r="S1139" i="14"/>
  <c r="R1139" i="14" s="1"/>
  <c r="I1111" i="14"/>
  <c r="S1111" i="14"/>
  <c r="R1111" i="14" s="1"/>
  <c r="S1095" i="14"/>
  <c r="R1095" i="14" s="1"/>
  <c r="I1095" i="14"/>
  <c r="I1089" i="14"/>
  <c r="S1089" i="14"/>
  <c r="R1089" i="14" s="1"/>
  <c r="S1069" i="14"/>
  <c r="R1069" i="14" s="1"/>
  <c r="I1069" i="14"/>
  <c r="S1053" i="14"/>
  <c r="R1053" i="14" s="1"/>
  <c r="I1053" i="14"/>
  <c r="S1032" i="14"/>
  <c r="R1032" i="14" s="1"/>
  <c r="I1032" i="14"/>
  <c r="S1008" i="14"/>
  <c r="R1008" i="14" s="1"/>
  <c r="I1008" i="14"/>
  <c r="I956" i="14"/>
  <c r="S956" i="14"/>
  <c r="R956" i="14" s="1"/>
  <c r="S889" i="14"/>
  <c r="R889" i="14" s="1"/>
  <c r="I889" i="14"/>
  <c r="S869" i="14"/>
  <c r="R869" i="14" s="1"/>
  <c r="I869" i="14"/>
  <c r="I837" i="14"/>
  <c r="S837" i="14"/>
  <c r="R837" i="14" s="1"/>
  <c r="S805" i="14"/>
  <c r="R805" i="14" s="1"/>
  <c r="I805" i="14"/>
  <c r="I762" i="14"/>
  <c r="S762" i="14"/>
  <c r="R762" i="14" s="1"/>
  <c r="I704" i="14"/>
  <c r="S704" i="14"/>
  <c r="R704" i="14" s="1"/>
  <c r="S2258" i="14"/>
  <c r="R2258" i="14" s="1"/>
  <c r="I2258" i="14"/>
  <c r="S651" i="14"/>
  <c r="R651" i="14" s="1"/>
  <c r="I651" i="14"/>
  <c r="S2184" i="14"/>
  <c r="R2184" i="14" s="1"/>
  <c r="I2184" i="14"/>
  <c r="S2035" i="14"/>
  <c r="R2035" i="14" s="1"/>
  <c r="I2035" i="14"/>
  <c r="I2011" i="14"/>
  <c r="S2011" i="14"/>
  <c r="R2011" i="14" s="1"/>
  <c r="S599" i="14"/>
  <c r="R599" i="14" s="1"/>
  <c r="I599" i="14"/>
  <c r="S1961" i="14"/>
  <c r="R1961" i="14" s="1"/>
  <c r="I1961" i="14"/>
  <c r="S1934" i="14"/>
  <c r="R1934" i="14" s="1"/>
  <c r="I1934" i="14"/>
  <c r="I1922" i="14"/>
  <c r="S1922" i="14"/>
  <c r="R1922" i="14" s="1"/>
  <c r="I1897" i="14"/>
  <c r="S1897" i="14"/>
  <c r="R1897" i="14" s="1"/>
  <c r="I1881" i="14"/>
  <c r="S1881" i="14"/>
  <c r="R1881" i="14" s="1"/>
  <c r="S1835" i="14"/>
  <c r="R1835" i="14" s="1"/>
  <c r="I1835" i="14"/>
  <c r="S1793" i="14"/>
  <c r="R1793" i="14" s="1"/>
  <c r="I1793" i="14"/>
  <c r="S1751" i="14"/>
  <c r="R1751" i="14" s="1"/>
  <c r="I1751" i="14"/>
  <c r="S1717" i="14"/>
  <c r="R1717" i="14" s="1"/>
  <c r="I1717" i="14"/>
  <c r="I1625" i="14"/>
  <c r="S1625" i="14"/>
  <c r="R1625" i="14" s="1"/>
  <c r="I1557" i="14"/>
  <c r="S1557" i="14"/>
  <c r="R1557" i="14" s="1"/>
  <c r="I394" i="14"/>
  <c r="S394" i="14"/>
  <c r="R394" i="14" s="1"/>
  <c r="S376" i="14"/>
  <c r="R376" i="14" s="1"/>
  <c r="I376" i="14"/>
  <c r="I1381" i="14"/>
  <c r="S1381" i="14"/>
  <c r="R1381" i="14" s="1"/>
  <c r="S1347" i="14"/>
  <c r="R1347" i="14" s="1"/>
  <c r="I1347" i="14"/>
  <c r="S1252" i="14"/>
  <c r="R1252" i="14" s="1"/>
  <c r="I1252" i="14"/>
  <c r="I1228" i="14"/>
  <c r="S1228" i="14"/>
  <c r="R1228" i="14" s="1"/>
  <c r="S298" i="14"/>
  <c r="R298" i="14" s="1"/>
  <c r="I298" i="14"/>
  <c r="I270" i="14"/>
  <c r="S270" i="14"/>
  <c r="R270" i="14" s="1"/>
  <c r="I1103" i="14"/>
  <c r="S1103" i="14"/>
  <c r="R1103" i="14" s="1"/>
  <c r="S1079" i="14"/>
  <c r="R1079" i="14" s="1"/>
  <c r="I1079" i="14"/>
  <c r="I905" i="14"/>
  <c r="S905" i="14"/>
  <c r="R905" i="14" s="1"/>
  <c r="S875" i="14"/>
  <c r="R875" i="14" s="1"/>
  <c r="I875" i="14"/>
  <c r="I813" i="14"/>
  <c r="S813" i="14"/>
  <c r="R813" i="14" s="1"/>
  <c r="I778" i="14"/>
  <c r="S778" i="14"/>
  <c r="R778" i="14" s="1"/>
  <c r="S746" i="14"/>
  <c r="R746" i="14" s="1"/>
  <c r="I746" i="14"/>
  <c r="S1447" i="14"/>
  <c r="R1447" i="14" s="1"/>
  <c r="I1447" i="14"/>
  <c r="S1037" i="14"/>
  <c r="R1037" i="14" s="1"/>
  <c r="I1037" i="14"/>
  <c r="S198" i="14"/>
  <c r="R198" i="14" s="1"/>
  <c r="I198" i="14"/>
  <c r="P1059" i="14"/>
  <c r="H644" i="15" s="1"/>
  <c r="I644" i="15" s="1"/>
  <c r="J644" i="15" s="1"/>
  <c r="E644" i="15"/>
  <c r="F644" i="15" s="1"/>
  <c r="G644" i="15" s="1"/>
  <c r="P214" i="14"/>
  <c r="H732" i="15" s="1"/>
  <c r="I732" i="15" s="1"/>
  <c r="J732" i="15" s="1"/>
  <c r="E732" i="15"/>
  <c r="F732" i="15" s="1"/>
  <c r="G732" i="15" s="1"/>
  <c r="P2211" i="14"/>
  <c r="H5378" i="15" s="1"/>
  <c r="I5378" i="15" s="1"/>
  <c r="J5378" i="15" s="1"/>
  <c r="E5378" i="15"/>
  <c r="F5378" i="15" s="1"/>
  <c r="G5378" i="15" s="1"/>
  <c r="P1494" i="14"/>
  <c r="H1324" i="15" s="1"/>
  <c r="I1324" i="15" s="1"/>
  <c r="J1324" i="15" s="1"/>
  <c r="E1324" i="15"/>
  <c r="F1324" i="15" s="1"/>
  <c r="G1324" i="15" s="1"/>
  <c r="P1471" i="14"/>
  <c r="H1291" i="15" s="1"/>
  <c r="I1291" i="15" s="1"/>
  <c r="J1291" i="15" s="1"/>
  <c r="E1291" i="15"/>
  <c r="F1291" i="15" s="1"/>
  <c r="G1291" i="15" s="1"/>
  <c r="P1390" i="14"/>
  <c r="H1184" i="15" s="1"/>
  <c r="I1184" i="15" s="1"/>
  <c r="J1184" i="15" s="1"/>
  <c r="E1184" i="15"/>
  <c r="F1184" i="15" s="1"/>
  <c r="G1184" i="15" s="1"/>
  <c r="P1376" i="14"/>
  <c r="H1074" i="15" s="1"/>
  <c r="I1074" i="15" s="1"/>
  <c r="J1074" i="15" s="1"/>
  <c r="E1074" i="15"/>
  <c r="F1074" i="15" s="1"/>
  <c r="G1074" i="15" s="1"/>
  <c r="P1295" i="14"/>
  <c r="H1163" i="15" s="1"/>
  <c r="I1163" i="15" s="1"/>
  <c r="J1163" i="15" s="1"/>
  <c r="E1163" i="15"/>
  <c r="F1163" i="15" s="1"/>
  <c r="G1163" i="15" s="1"/>
  <c r="I937" i="14"/>
  <c r="S937" i="14"/>
  <c r="R937" i="14" s="1"/>
  <c r="I460" i="14"/>
  <c r="S460" i="14"/>
  <c r="R460" i="14" s="1"/>
  <c r="H617" i="15"/>
  <c r="I617" i="15" s="1"/>
  <c r="J617" i="15" s="1"/>
  <c r="I4497" i="15"/>
  <c r="J4497" i="15" s="1"/>
  <c r="H2225" i="15"/>
  <c r="I2192" i="14"/>
  <c r="H5365" i="15"/>
  <c r="I5365" i="15" s="1"/>
  <c r="J5365" i="15" s="1"/>
  <c r="H4997" i="15"/>
  <c r="I4997" i="15" s="1"/>
  <c r="J4997" i="15" s="1"/>
  <c r="H525" i="15"/>
  <c r="I525" i="15" s="1"/>
  <c r="J525" i="15" s="1"/>
  <c r="S2236" i="14"/>
  <c r="R2236" i="14" s="1"/>
  <c r="U152" i="14" s="1"/>
  <c r="I2236" i="14"/>
  <c r="I2208" i="14"/>
  <c r="S2208" i="14"/>
  <c r="R2208" i="14" s="1"/>
  <c r="U124" i="14" s="1"/>
  <c r="I2120" i="14"/>
  <c r="S2120" i="14"/>
  <c r="R2120" i="14" s="1"/>
  <c r="S2096" i="14"/>
  <c r="R2096" i="14" s="1"/>
  <c r="U12" i="14" s="1"/>
  <c r="I2096" i="14"/>
  <c r="S2074" i="14"/>
  <c r="R2074" i="14" s="1"/>
  <c r="I2074" i="14"/>
  <c r="S2049" i="14"/>
  <c r="R2049" i="14" s="1"/>
  <c r="I2049" i="14"/>
  <c r="S2023" i="14"/>
  <c r="R2023" i="14" s="1"/>
  <c r="I2023" i="14"/>
  <c r="I2003" i="14"/>
  <c r="S2003" i="14"/>
  <c r="R2003" i="14" s="1"/>
  <c r="S538" i="14"/>
  <c r="R538" i="14" s="1"/>
  <c r="I538" i="14"/>
  <c r="S1743" i="14"/>
  <c r="R1743" i="14" s="1"/>
  <c r="I1743" i="14"/>
  <c r="S1709" i="14"/>
  <c r="R1709" i="14" s="1"/>
  <c r="I1709" i="14"/>
  <c r="I1527" i="14"/>
  <c r="S1527" i="14"/>
  <c r="R1527" i="14" s="1"/>
  <c r="I371" i="14"/>
  <c r="S371" i="14"/>
  <c r="R371" i="14" s="1"/>
  <c r="S1480" i="14"/>
  <c r="R1480" i="14" s="1"/>
  <c r="I1480" i="14"/>
  <c r="I351" i="14"/>
  <c r="S351" i="14"/>
  <c r="R351" i="14" s="1"/>
  <c r="S1439" i="14"/>
  <c r="R1439" i="14" s="1"/>
  <c r="I1439" i="14"/>
  <c r="I1423" i="14"/>
  <c r="S1423" i="14"/>
  <c r="R1423" i="14" s="1"/>
  <c r="I1403" i="14"/>
  <c r="S1403" i="14"/>
  <c r="R1403" i="14" s="1"/>
  <c r="I1373" i="14"/>
  <c r="S1373" i="14"/>
  <c r="R1373" i="14" s="1"/>
  <c r="I1331" i="14"/>
  <c r="S1331" i="14"/>
  <c r="R1331" i="14" s="1"/>
  <c r="I1236" i="14"/>
  <c r="S1236" i="14"/>
  <c r="R1236" i="14" s="1"/>
  <c r="S1165" i="14"/>
  <c r="R1165" i="14" s="1"/>
  <c r="I1165" i="14"/>
  <c r="I1026" i="14"/>
  <c r="S1026" i="14"/>
  <c r="R1026" i="14" s="1"/>
  <c r="S998" i="14"/>
  <c r="R998" i="14" s="1"/>
  <c r="I998" i="14"/>
  <c r="I188" i="14"/>
  <c r="S188" i="14"/>
  <c r="R188" i="14" s="1"/>
  <c r="S920" i="14"/>
  <c r="R920" i="14" s="1"/>
  <c r="I920" i="14"/>
  <c r="S70" i="14"/>
  <c r="R70" i="14" s="1"/>
  <c r="I70" i="14"/>
  <c r="S853" i="14"/>
  <c r="R853" i="14" s="1"/>
  <c r="I853" i="14"/>
  <c r="S821" i="14"/>
  <c r="R821" i="14" s="1"/>
  <c r="I821" i="14"/>
  <c r="S786" i="14"/>
  <c r="R786" i="14" s="1"/>
  <c r="I786" i="14"/>
  <c r="I754" i="14"/>
  <c r="S754" i="14"/>
  <c r="R754" i="14" s="1"/>
  <c r="S1509" i="14"/>
  <c r="R1509" i="14" s="1"/>
  <c r="I1509" i="14"/>
  <c r="I1704" i="14"/>
  <c r="S1704" i="14"/>
  <c r="R1704" i="14" s="1"/>
  <c r="S2034" i="14"/>
  <c r="R2034" i="14" s="1"/>
  <c r="I2034" i="14"/>
  <c r="I791" i="14"/>
  <c r="S791" i="14"/>
  <c r="R791" i="14" s="1"/>
  <c r="E696" i="15"/>
  <c r="F696" i="15" s="1"/>
  <c r="G696" i="15" s="1"/>
  <c r="P996" i="14"/>
  <c r="H696" i="15" s="1"/>
  <c r="I696" i="15" s="1"/>
  <c r="J696" i="15" s="1"/>
  <c r="P976" i="14"/>
  <c r="H674" i="15" s="1"/>
  <c r="I674" i="15" s="1"/>
  <c r="J674" i="15" s="1"/>
  <c r="E674" i="15"/>
  <c r="F674" i="15" s="1"/>
  <c r="G674" i="15" s="1"/>
  <c r="P783" i="14"/>
  <c r="H148" i="15" s="1"/>
  <c r="I148" i="15" s="1"/>
  <c r="J148" i="15" s="1"/>
  <c r="E148" i="15"/>
  <c r="F148" i="15" s="1"/>
  <c r="G148" i="15" s="1"/>
  <c r="P719" i="14"/>
  <c r="H12" i="15" s="1"/>
  <c r="I12" i="15" s="1"/>
  <c r="J12" i="15" s="1"/>
  <c r="E12" i="15"/>
  <c r="F12" i="15" s="1"/>
  <c r="G12" i="15" s="1"/>
  <c r="P1847" i="14"/>
  <c r="H4964" i="15" s="1"/>
  <c r="I4964" i="15" s="1"/>
  <c r="J4964" i="15" s="1"/>
  <c r="E4964" i="15"/>
  <c r="F4964" i="15" s="1"/>
  <c r="G4964" i="15" s="1"/>
  <c r="P482" i="14"/>
  <c r="H1568" i="15" s="1"/>
  <c r="I1568" i="15" s="1"/>
  <c r="J1568" i="15" s="1"/>
  <c r="E1568" i="15"/>
  <c r="F1568" i="15" s="1"/>
  <c r="G1568" i="15" s="1"/>
  <c r="E1564" i="15"/>
  <c r="F1564" i="15" s="1"/>
  <c r="G1564" i="15" s="1"/>
  <c r="P1649" i="14"/>
  <c r="H1564" i="15" s="1"/>
  <c r="I1564" i="15" s="1"/>
  <c r="J1564" i="15" s="1"/>
  <c r="P1430" i="14"/>
  <c r="H1244" i="15" s="1"/>
  <c r="I1244" i="15" s="1"/>
  <c r="J1244" i="15" s="1"/>
  <c r="E1244" i="15"/>
  <c r="F1244" i="15" s="1"/>
  <c r="G1244" i="15" s="1"/>
  <c r="E1192" i="15"/>
  <c r="F1192" i="15" s="1"/>
  <c r="G1192" i="15" s="1"/>
  <c r="P1398" i="14"/>
  <c r="H1192" i="15" s="1"/>
  <c r="I1192" i="15" s="1"/>
  <c r="J1192" i="15" s="1"/>
  <c r="P1384" i="14"/>
  <c r="H1084" i="15" s="1"/>
  <c r="I1084" i="15" s="1"/>
  <c r="J1084" i="15" s="1"/>
  <c r="E1084" i="15"/>
  <c r="F1084" i="15" s="1"/>
  <c r="G1084" i="15" s="1"/>
  <c r="I1459" i="14"/>
  <c r="S1459" i="14"/>
  <c r="R1459" i="14" s="1"/>
  <c r="S936" i="14"/>
  <c r="R936" i="14" s="1"/>
  <c r="I936" i="14"/>
  <c r="I347" i="14"/>
  <c r="S347" i="14"/>
  <c r="R347" i="14" s="1"/>
  <c r="I415" i="14"/>
  <c r="S415" i="14"/>
  <c r="R415" i="14" s="1"/>
  <c r="I83" i="14"/>
  <c r="S83" i="14"/>
  <c r="R83" i="14" s="1"/>
  <c r="I1832" i="14"/>
  <c r="S1832" i="14"/>
  <c r="R1832" i="14" s="1"/>
  <c r="U1832" i="14" s="1"/>
  <c r="I1727" i="14"/>
  <c r="S1727" i="14"/>
  <c r="R1727" i="14" s="1"/>
  <c r="S424" i="14"/>
  <c r="R424" i="14" s="1"/>
  <c r="H1745" i="15"/>
  <c r="I4025" i="15"/>
  <c r="J4025" i="15" s="1"/>
  <c r="H3905" i="15"/>
  <c r="F3409" i="15"/>
  <c r="G3409" i="15" s="1"/>
  <c r="F3745" i="15"/>
  <c r="G3745" i="15" s="1"/>
  <c r="E4161" i="15"/>
  <c r="F3097" i="15"/>
  <c r="G3097" i="15" s="1"/>
  <c r="H5205" i="15"/>
  <c r="I5205" i="15" s="1"/>
  <c r="J5205" i="15" s="1"/>
  <c r="E4829" i="15"/>
  <c r="F4829" i="15" s="1"/>
  <c r="G4829" i="15" s="1"/>
  <c r="I536" i="14"/>
  <c r="F4153" i="15"/>
  <c r="G4153" i="15" s="1"/>
  <c r="E5105" i="15"/>
  <c r="H1809" i="15"/>
  <c r="F3977" i="15"/>
  <c r="G3977" i="15" s="1"/>
  <c r="E3641" i="15"/>
  <c r="F4097" i="15"/>
  <c r="G4097" i="15" s="1"/>
  <c r="H5033" i="15"/>
  <c r="I5033" i="15" s="1"/>
  <c r="J5033" i="15" s="1"/>
  <c r="I3457" i="15"/>
  <c r="J3457" i="15" s="1"/>
  <c r="I3777" i="15"/>
  <c r="J3777" i="15" s="1"/>
  <c r="F4209" i="15"/>
  <c r="G4209" i="15" s="1"/>
  <c r="I4593" i="15"/>
  <c r="J4593" i="15" s="1"/>
  <c r="H3213" i="15"/>
  <c r="I3213" i="15"/>
  <c r="J3213" i="15" s="1"/>
  <c r="H3133" i="15"/>
  <c r="E3133" i="15"/>
  <c r="H3101" i="15"/>
  <c r="E3101" i="15"/>
  <c r="F2933" i="15"/>
  <c r="G2933" i="15" s="1"/>
  <c r="I2933" i="15"/>
  <c r="J2933" i="15" s="1"/>
  <c r="H2869" i="15"/>
  <c r="F2869" i="15"/>
  <c r="G2869" i="15" s="1"/>
  <c r="F2805" i="15"/>
  <c r="G2805" i="15" s="1"/>
  <c r="H2805" i="15"/>
  <c r="E2805" i="15"/>
  <c r="H2789" i="15"/>
  <c r="E2789" i="15"/>
  <c r="I2757" i="15"/>
  <c r="J2757" i="15" s="1"/>
  <c r="E2757" i="15"/>
  <c r="H2693" i="15"/>
  <c r="F2693" i="15"/>
  <c r="G2693" i="15" s="1"/>
  <c r="I2693" i="15"/>
  <c r="J2693" i="15" s="1"/>
  <c r="F2589" i="15"/>
  <c r="G2589" i="15" s="1"/>
  <c r="E2589" i="15"/>
  <c r="H2589" i="15"/>
  <c r="I2557" i="15"/>
  <c r="J2557" i="15" s="1"/>
  <c r="F2557" i="15"/>
  <c r="G2557" i="15" s="1"/>
  <c r="H2557" i="15"/>
  <c r="I2525" i="15"/>
  <c r="J2525" i="15" s="1"/>
  <c r="E2525" i="15"/>
  <c r="E2501" i="15"/>
  <c r="H2501" i="15"/>
  <c r="F2477" i="15"/>
  <c r="G2477" i="15" s="1"/>
  <c r="I2477" i="15"/>
  <c r="J2477" i="15" s="1"/>
  <c r="E2477" i="15"/>
  <c r="H2477" i="15"/>
  <c r="H2397" i="15"/>
  <c r="E2397" i="15"/>
  <c r="I2397" i="15"/>
  <c r="J2397" i="15" s="1"/>
  <c r="H2381" i="15"/>
  <c r="E2381" i="15"/>
  <c r="H2349" i="15"/>
  <c r="F2349" i="15"/>
  <c r="G2349" i="15" s="1"/>
  <c r="E2349" i="15"/>
  <c r="I2349" i="15"/>
  <c r="J2349" i="15" s="1"/>
  <c r="F2317" i="15"/>
  <c r="G2317" i="15" s="1"/>
  <c r="H2317" i="15"/>
  <c r="I2317" i="15"/>
  <c r="J2317" i="15" s="1"/>
  <c r="H2293" i="15"/>
  <c r="I2293" i="15"/>
  <c r="J2293" i="15" s="1"/>
  <c r="F2253" i="15"/>
  <c r="G2253" i="15" s="1"/>
  <c r="E2253" i="15"/>
  <c r="I2253" i="15"/>
  <c r="J2253" i="15" s="1"/>
  <c r="H2253" i="15"/>
  <c r="F2229" i="15"/>
  <c r="G2229" i="15" s="1"/>
  <c r="E2229" i="15"/>
  <c r="I2229" i="15"/>
  <c r="J2229" i="15" s="1"/>
  <c r="H2229" i="15"/>
  <c r="H2197" i="15"/>
  <c r="F2197" i="15"/>
  <c r="G2197" i="15" s="1"/>
  <c r="E2197" i="15"/>
  <c r="H2165" i="15"/>
  <c r="E2165" i="15"/>
  <c r="F2165" i="15"/>
  <c r="G2165" i="15" s="1"/>
  <c r="H2133" i="15"/>
  <c r="F2133" i="15"/>
  <c r="G2133" i="15" s="1"/>
  <c r="E2133" i="15"/>
  <c r="I2133" i="15"/>
  <c r="J2133" i="15" s="1"/>
  <c r="H2125" i="15"/>
  <c r="I2125" i="15"/>
  <c r="J2125" i="15" s="1"/>
  <c r="E2125" i="15"/>
  <c r="F2093" i="15"/>
  <c r="G2093" i="15" s="1"/>
  <c r="H2093" i="15"/>
  <c r="E2093" i="15"/>
  <c r="I2093" i="15"/>
  <c r="J2093" i="15" s="1"/>
  <c r="H2069" i="15"/>
  <c r="F2069" i="15"/>
  <c r="G2069" i="15" s="1"/>
  <c r="I2069" i="15"/>
  <c r="J2069" i="15" s="1"/>
  <c r="F2037" i="15"/>
  <c r="G2037" i="15" s="1"/>
  <c r="I2037" i="15"/>
  <c r="J2037" i="15" s="1"/>
  <c r="E2037" i="15"/>
  <c r="I1997" i="15"/>
  <c r="J1997" i="15" s="1"/>
  <c r="H1997" i="15"/>
  <c r="F1997" i="15"/>
  <c r="G1997" i="15" s="1"/>
  <c r="E1997" i="15"/>
  <c r="H1973" i="15"/>
  <c r="E1973" i="15"/>
  <c r="I1973" i="15"/>
  <c r="J1973" i="15" s="1"/>
  <c r="H1941" i="15"/>
  <c r="E1941" i="15"/>
  <c r="I1941" i="15"/>
  <c r="J1941" i="15" s="1"/>
  <c r="H1909" i="15"/>
  <c r="F1909" i="15"/>
  <c r="G1909" i="15" s="1"/>
  <c r="I1909" i="15"/>
  <c r="J1909" i="15" s="1"/>
  <c r="E1909" i="15"/>
  <c r="F1885" i="15"/>
  <c r="G1885" i="15" s="1"/>
  <c r="H1885" i="15"/>
  <c r="F1853" i="15"/>
  <c r="G1853" i="15" s="1"/>
  <c r="H1853" i="15"/>
  <c r="H1829" i="15"/>
  <c r="I1829" i="15"/>
  <c r="J1829" i="15" s="1"/>
  <c r="F1829" i="15"/>
  <c r="G1829" i="15" s="1"/>
  <c r="H1797" i="15"/>
  <c r="I1797" i="15"/>
  <c r="J1797" i="15" s="1"/>
  <c r="F1797" i="15"/>
  <c r="G1797" i="15" s="1"/>
  <c r="H1765" i="15"/>
  <c r="I1765" i="15"/>
  <c r="J1765" i="15" s="1"/>
  <c r="E1765" i="15"/>
  <c r="H1733" i="15"/>
  <c r="I1733" i="15"/>
  <c r="J1733" i="15" s="1"/>
  <c r="F1733" i="15"/>
  <c r="G1733" i="15" s="1"/>
  <c r="E1733" i="15"/>
  <c r="E1677" i="15"/>
  <c r="H1677" i="15"/>
  <c r="I1677" i="15"/>
  <c r="J1677" i="15" s="1"/>
  <c r="I1653" i="15"/>
  <c r="J1653" i="15" s="1"/>
  <c r="H1653" i="15"/>
  <c r="H1525" i="15"/>
  <c r="E1525" i="15"/>
  <c r="E1461" i="15"/>
  <c r="F1461" i="15" s="1"/>
  <c r="G1461" i="15" s="1"/>
  <c r="H1461" i="15"/>
  <c r="I1461" i="15" s="1"/>
  <c r="J1461" i="15" s="1"/>
  <c r="I1317" i="15"/>
  <c r="J1317" i="15" s="1"/>
  <c r="H1317" i="15"/>
  <c r="F1317" i="15"/>
  <c r="G1317" i="15" s="1"/>
  <c r="H1213" i="15"/>
  <c r="I1213" i="15" s="1"/>
  <c r="J1213" i="15" s="1"/>
  <c r="E1213" i="15"/>
  <c r="F1213" i="15" s="1"/>
  <c r="G1213" i="15" s="1"/>
  <c r="E925" i="15"/>
  <c r="F925" i="15" s="1"/>
  <c r="G925" i="15" s="1"/>
  <c r="H925" i="15"/>
  <c r="I925" i="15" s="1"/>
  <c r="J925" i="15" s="1"/>
  <c r="H469" i="15"/>
  <c r="I469" i="15" s="1"/>
  <c r="J469" i="15" s="1"/>
  <c r="H157" i="15"/>
  <c r="I157" i="15" s="1"/>
  <c r="J157" i="15" s="1"/>
  <c r="H953" i="15"/>
  <c r="I953" i="15" s="1"/>
  <c r="J953" i="15" s="1"/>
  <c r="H5239" i="15"/>
  <c r="E4527" i="15"/>
  <c r="E717" i="15"/>
  <c r="F717" i="15" s="1"/>
  <c r="G717" i="15" s="1"/>
  <c r="H789" i="15"/>
  <c r="I789" i="15" s="1"/>
  <c r="J789" i="15" s="1"/>
  <c r="F1525" i="15"/>
  <c r="G1525" i="15" s="1"/>
  <c r="F1973" i="15"/>
  <c r="G1973" i="15" s="1"/>
  <c r="E1869" i="15"/>
  <c r="H2389" i="15"/>
  <c r="E2533" i="15"/>
  <c r="F2645" i="15"/>
  <c r="G2645" i="15" s="1"/>
  <c r="I2773" i="15"/>
  <c r="J2773" i="15" s="1"/>
  <c r="F3069" i="15"/>
  <c r="G3069" i="15" s="1"/>
  <c r="E133" i="15"/>
  <c r="E5131" i="15"/>
  <c r="F5131" i="15" s="1"/>
  <c r="G5131" i="15" s="1"/>
  <c r="H4899" i="15"/>
  <c r="I4899" i="15" s="1"/>
  <c r="J4899" i="15" s="1"/>
  <c r="E3557" i="15"/>
  <c r="F3557" i="15"/>
  <c r="G3557" i="15" s="1"/>
  <c r="H3141" i="15"/>
  <c r="I3141" i="15"/>
  <c r="J3141" i="15" s="1"/>
  <c r="I3021" i="15"/>
  <c r="J3021" i="15" s="1"/>
  <c r="F3021" i="15"/>
  <c r="G3021" i="15" s="1"/>
  <c r="E2717" i="15"/>
  <c r="I2717" i="15"/>
  <c r="J2717" i="15" s="1"/>
  <c r="H2653" i="15"/>
  <c r="E2653" i="15"/>
  <c r="F2653" i="15"/>
  <c r="G2653" i="15" s="1"/>
  <c r="I2653" i="15"/>
  <c r="J2653" i="15" s="1"/>
  <c r="H2613" i="15"/>
  <c r="E2613" i="15"/>
  <c r="I2541" i="15"/>
  <c r="J2541" i="15" s="1"/>
  <c r="H2541" i="15"/>
  <c r="E2541" i="15"/>
  <c r="F2541" i="15"/>
  <c r="G2541" i="15" s="1"/>
  <c r="I2517" i="15"/>
  <c r="J2517" i="15" s="1"/>
  <c r="H2517" i="15"/>
  <c r="I2485" i="15"/>
  <c r="J2485" i="15" s="1"/>
  <c r="E2485" i="15"/>
  <c r="F2453" i="15"/>
  <c r="G2453" i="15" s="1"/>
  <c r="E2453" i="15"/>
  <c r="I2373" i="15"/>
  <c r="J2373" i="15" s="1"/>
  <c r="H2373" i="15"/>
  <c r="E2373" i="15"/>
  <c r="F2373" i="15"/>
  <c r="G2373" i="15" s="1"/>
  <c r="I2357" i="15"/>
  <c r="J2357" i="15" s="1"/>
  <c r="E2357" i="15"/>
  <c r="F2357" i="15"/>
  <c r="G2357" i="15" s="1"/>
  <c r="F2333" i="15"/>
  <c r="G2333" i="15" s="1"/>
  <c r="E2333" i="15"/>
  <c r="I2333" i="15"/>
  <c r="J2333" i="15" s="1"/>
  <c r="F2269" i="15"/>
  <c r="G2269" i="15" s="1"/>
  <c r="E2269" i="15"/>
  <c r="I2269" i="15"/>
  <c r="J2269" i="15" s="1"/>
  <c r="H2269" i="15"/>
  <c r="F2245" i="15"/>
  <c r="G2245" i="15" s="1"/>
  <c r="H2245" i="15"/>
  <c r="I2221" i="15"/>
  <c r="J2221" i="15" s="1"/>
  <c r="H2221" i="15"/>
  <c r="F2221" i="15"/>
  <c r="G2221" i="15" s="1"/>
  <c r="E2221" i="15"/>
  <c r="H2205" i="15"/>
  <c r="I2205" i="15"/>
  <c r="J2205" i="15" s="1"/>
  <c r="E2205" i="15"/>
  <c r="H2173" i="15"/>
  <c r="F2173" i="15"/>
  <c r="G2173" i="15" s="1"/>
  <c r="I2173" i="15"/>
  <c r="J2173" i="15" s="1"/>
  <c r="E2141" i="15"/>
  <c r="H2141" i="15"/>
  <c r="I2141" i="15"/>
  <c r="J2141" i="15" s="1"/>
  <c r="H2109" i="15"/>
  <c r="E2109" i="15"/>
  <c r="F2109" i="15"/>
  <c r="G2109" i="15" s="1"/>
  <c r="I2109" i="15"/>
  <c r="J2109" i="15" s="1"/>
  <c r="H2085" i="15"/>
  <c r="I2085" i="15"/>
  <c r="J2085" i="15" s="1"/>
  <c r="F2053" i="15"/>
  <c r="G2053" i="15" s="1"/>
  <c r="I2053" i="15"/>
  <c r="J2053" i="15" s="1"/>
  <c r="E1957" i="15"/>
  <c r="H1957" i="15"/>
  <c r="F1957" i="15"/>
  <c r="G1957" i="15" s="1"/>
  <c r="E1917" i="15"/>
  <c r="H1917" i="15"/>
  <c r="I1917" i="15"/>
  <c r="J1917" i="15" s="1"/>
  <c r="F1893" i="15"/>
  <c r="G1893" i="15" s="1"/>
  <c r="H1893" i="15"/>
  <c r="I1893" i="15"/>
  <c r="J1893" i="15" s="1"/>
  <c r="H1861" i="15"/>
  <c r="I1861" i="15"/>
  <c r="J1861" i="15" s="1"/>
  <c r="F1861" i="15"/>
  <c r="G1861" i="15" s="1"/>
  <c r="E1861" i="15"/>
  <c r="F1837" i="15"/>
  <c r="G1837" i="15" s="1"/>
  <c r="H1837" i="15"/>
  <c r="E1837" i="15"/>
  <c r="F1805" i="15"/>
  <c r="G1805" i="15" s="1"/>
  <c r="I1805" i="15"/>
  <c r="J1805" i="15" s="1"/>
  <c r="E1805" i="15"/>
  <c r="H1781" i="15"/>
  <c r="F1781" i="15"/>
  <c r="G1781" i="15" s="1"/>
  <c r="H1749" i="15"/>
  <c r="F1749" i="15"/>
  <c r="G1749" i="15" s="1"/>
  <c r="I1749" i="15"/>
  <c r="J1749" i="15" s="1"/>
  <c r="H1717" i="15"/>
  <c r="F1717" i="15"/>
  <c r="G1717" i="15" s="1"/>
  <c r="E1693" i="15"/>
  <c r="I1693" i="15"/>
  <c r="J1693" i="15" s="1"/>
  <c r="E1661" i="15"/>
  <c r="H1661" i="15"/>
  <c r="I1661" i="15"/>
  <c r="J1661" i="15" s="1"/>
  <c r="E1629" i="15"/>
  <c r="H1629" i="15"/>
  <c r="H1597" i="15"/>
  <c r="I1597" i="15" s="1"/>
  <c r="J1597" i="15" s="1"/>
  <c r="E1597" i="15"/>
  <c r="F1597" i="15" s="1"/>
  <c r="G1597" i="15" s="1"/>
  <c r="I1549" i="15"/>
  <c r="J1549" i="15" s="1"/>
  <c r="E1549" i="15"/>
  <c r="F1549" i="15"/>
  <c r="G1549" i="15" s="1"/>
  <c r="H1549" i="15"/>
  <c r="H1517" i="15"/>
  <c r="F1517" i="15"/>
  <c r="G1517" i="15" s="1"/>
  <c r="I1517" i="15"/>
  <c r="J1517" i="15" s="1"/>
  <c r="F1493" i="15"/>
  <c r="G1493" i="15" s="1"/>
  <c r="I1493" i="15"/>
  <c r="J1493" i="15" s="1"/>
  <c r="H1493" i="15"/>
  <c r="H1301" i="15"/>
  <c r="F1301" i="15"/>
  <c r="G1301" i="15" s="1"/>
  <c r="I1301" i="15"/>
  <c r="J1301" i="15" s="1"/>
  <c r="E1285" i="15"/>
  <c r="F1285" i="15" s="1"/>
  <c r="G1285" i="15" s="1"/>
  <c r="H1285" i="15"/>
  <c r="I1285" i="15" s="1"/>
  <c r="J1285" i="15" s="1"/>
  <c r="E1261" i="15"/>
  <c r="F1261" i="15" s="1"/>
  <c r="G1261" i="15" s="1"/>
  <c r="H1261" i="15"/>
  <c r="I1261" i="15" s="1"/>
  <c r="J1261" i="15" s="1"/>
  <c r="E973" i="15"/>
  <c r="F973" i="15" s="1"/>
  <c r="G973" i="15" s="1"/>
  <c r="H973" i="15"/>
  <c r="I973" i="15" s="1"/>
  <c r="J973" i="15" s="1"/>
  <c r="H405" i="15"/>
  <c r="E405" i="15"/>
  <c r="I405" i="15"/>
  <c r="J405" i="15" s="1"/>
  <c r="F405" i="15"/>
  <c r="G405" i="15" s="1"/>
  <c r="H4591" i="15"/>
  <c r="H4695" i="15"/>
  <c r="F749" i="15"/>
  <c r="G749" i="15" s="1"/>
  <c r="I1525" i="15"/>
  <c r="J1525" i="15" s="1"/>
  <c r="H1693" i="15"/>
  <c r="F1765" i="15"/>
  <c r="G1765" i="15" s="1"/>
  <c r="F1941" i="15"/>
  <c r="G1941" i="15" s="1"/>
  <c r="H2037" i="15"/>
  <c r="F2397" i="15"/>
  <c r="G2397" i="15" s="1"/>
  <c r="E2549" i="15"/>
  <c r="F2485" i="15"/>
  <c r="G2485" i="15" s="1"/>
  <c r="F2789" i="15"/>
  <c r="G2789" i="15" s="1"/>
  <c r="H3157" i="15"/>
  <c r="H4383" i="15"/>
  <c r="F21" i="15"/>
  <c r="G21" i="15" s="1"/>
  <c r="H889" i="15"/>
  <c r="I889" i="15" s="1"/>
  <c r="J889" i="15" s="1"/>
  <c r="H589" i="15"/>
  <c r="I589" i="15" s="1"/>
  <c r="J589" i="15" s="1"/>
  <c r="H513" i="15"/>
  <c r="I513" i="15" s="1"/>
  <c r="J513" i="15" s="1"/>
  <c r="H5089" i="15"/>
  <c r="I5089" i="15" s="1"/>
  <c r="J5089" i="15" s="1"/>
  <c r="H5047" i="15"/>
  <c r="I5047" i="15" s="1"/>
  <c r="J5047" i="15" s="1"/>
  <c r="I749" i="15"/>
  <c r="J749" i="15" s="1"/>
  <c r="H1181" i="15"/>
  <c r="I1181" i="15" s="1"/>
  <c r="J1181" i="15" s="1"/>
  <c r="H1453" i="15"/>
  <c r="I1453" i="15" s="1"/>
  <c r="J1453" i="15" s="1"/>
  <c r="H1565" i="15"/>
  <c r="I1565" i="15" s="1"/>
  <c r="J1565" i="15" s="1"/>
  <c r="E1653" i="15"/>
  <c r="I1717" i="15"/>
  <c r="J1717" i="15" s="1"/>
  <c r="E1781" i="15"/>
  <c r="E1829" i="15"/>
  <c r="I1885" i="15"/>
  <c r="J1885" i="15" s="1"/>
  <c r="F2141" i="15"/>
  <c r="G2141" i="15" s="1"/>
  <c r="F2205" i="15"/>
  <c r="G2205" i="15" s="1"/>
  <c r="E2317" i="15"/>
  <c r="E2445" i="15"/>
  <c r="H2565" i="15"/>
  <c r="H997" i="15"/>
  <c r="I997" i="15" s="1"/>
  <c r="J997" i="15" s="1"/>
  <c r="H989" i="15"/>
  <c r="I989" i="15" s="1"/>
  <c r="J989" i="15" s="1"/>
  <c r="H1377" i="15"/>
  <c r="I1377" i="15" s="1"/>
  <c r="J1377" i="15" s="1"/>
  <c r="E333" i="15"/>
  <c r="E5375" i="15"/>
  <c r="F5375" i="15" s="1"/>
  <c r="G5375" i="15" s="1"/>
  <c r="H5351" i="15"/>
  <c r="I5351" i="15" s="1"/>
  <c r="J5351" i="15" s="1"/>
  <c r="H5319" i="15"/>
  <c r="I5319" i="15" s="1"/>
  <c r="J5319" i="15" s="1"/>
  <c r="E5319" i="15"/>
  <c r="F5319" i="15" s="1"/>
  <c r="G5319" i="15" s="1"/>
  <c r="H5271" i="15"/>
  <c r="I5271" i="15" s="1"/>
  <c r="J5271" i="15" s="1"/>
  <c r="H5199" i="15"/>
  <c r="I5199" i="15" s="1"/>
  <c r="J5199" i="15" s="1"/>
  <c r="F5151" i="15"/>
  <c r="G5151" i="15" s="1"/>
  <c r="H5151" i="15"/>
  <c r="E5119" i="15"/>
  <c r="F5119" i="15" s="1"/>
  <c r="G5119" i="15" s="1"/>
  <c r="F5103" i="15"/>
  <c r="G5103" i="15" s="1"/>
  <c r="E5103" i="15"/>
  <c r="F5063" i="15"/>
  <c r="G5063" i="15" s="1"/>
  <c r="H5063" i="15"/>
  <c r="I5015" i="15"/>
  <c r="J5015" i="15" s="1"/>
  <c r="E5015" i="15"/>
  <c r="E4991" i="15"/>
  <c r="F4991" i="15" s="1"/>
  <c r="G4991" i="15" s="1"/>
  <c r="H4991" i="15"/>
  <c r="I4991" i="15" s="1"/>
  <c r="J4991" i="15" s="1"/>
  <c r="H4983" i="15"/>
  <c r="I4983" i="15" s="1"/>
  <c r="J4983" i="15" s="1"/>
  <c r="F4919" i="15"/>
  <c r="G4919" i="15" s="1"/>
  <c r="H4919" i="15"/>
  <c r="I4919" i="15"/>
  <c r="J4919" i="15" s="1"/>
  <c r="E4903" i="15"/>
  <c r="F4903" i="15" s="1"/>
  <c r="G4903" i="15" s="1"/>
  <c r="H4903" i="15"/>
  <c r="I4903" i="15" s="1"/>
  <c r="J4903" i="15" s="1"/>
  <c r="E4879" i="15"/>
  <c r="F4879" i="15" s="1"/>
  <c r="G4879" i="15" s="1"/>
  <c r="H4879" i="15"/>
  <c r="I4879" i="15" s="1"/>
  <c r="J4879" i="15" s="1"/>
  <c r="E4871" i="15"/>
  <c r="F4871" i="15" s="1"/>
  <c r="G4871" i="15" s="1"/>
  <c r="H4871" i="15"/>
  <c r="I4871" i="15" s="1"/>
  <c r="J4871" i="15" s="1"/>
  <c r="E4847" i="15"/>
  <c r="F4847" i="15" s="1"/>
  <c r="G4847" i="15" s="1"/>
  <c r="H4847" i="15"/>
  <c r="I4847" i="15" s="1"/>
  <c r="J4847" i="15" s="1"/>
  <c r="H4839" i="15"/>
  <c r="I4839" i="15" s="1"/>
  <c r="J4839" i="15" s="1"/>
  <c r="E4839" i="15"/>
  <c r="F4839" i="15" s="1"/>
  <c r="G4839" i="15" s="1"/>
  <c r="E4831" i="15"/>
  <c r="F4831" i="15" s="1"/>
  <c r="G4831" i="15" s="1"/>
  <c r="E4823" i="15"/>
  <c r="H4823" i="15"/>
  <c r="H4807" i="15"/>
  <c r="F4807" i="15"/>
  <c r="G4807" i="15" s="1"/>
  <c r="I4807" i="15"/>
  <c r="J4807" i="15" s="1"/>
  <c r="F4799" i="15"/>
  <c r="G4799" i="15" s="1"/>
  <c r="E4799" i="15"/>
  <c r="I4799" i="15"/>
  <c r="J4799" i="15" s="1"/>
  <c r="H4799" i="15"/>
  <c r="E4791" i="15"/>
  <c r="I4791" i="15"/>
  <c r="J4791" i="15" s="1"/>
  <c r="F4775" i="15"/>
  <c r="G4775" i="15" s="1"/>
  <c r="I4775" i="15"/>
  <c r="J4775" i="15" s="1"/>
  <c r="E4775" i="15"/>
  <c r="H4775" i="15"/>
  <c r="F4767" i="15"/>
  <c r="G4767" i="15" s="1"/>
  <c r="E4767" i="15"/>
  <c r="H4751" i="15"/>
  <c r="F4751" i="15"/>
  <c r="G4751" i="15" s="1"/>
  <c r="F4743" i="15"/>
  <c r="G4743" i="15" s="1"/>
  <c r="H4743" i="15"/>
  <c r="I4743" i="15"/>
  <c r="J4743" i="15" s="1"/>
  <c r="F4727" i="15"/>
  <c r="G4727" i="15" s="1"/>
  <c r="I4727" i="15"/>
  <c r="J4727" i="15" s="1"/>
  <c r="H4727" i="15"/>
  <c r="I4719" i="15"/>
  <c r="J4719" i="15" s="1"/>
  <c r="H4719" i="15"/>
  <c r="F4719" i="15"/>
  <c r="G4719" i="15" s="1"/>
  <c r="E4703" i="15"/>
  <c r="I4703" i="15"/>
  <c r="J4703" i="15" s="1"/>
  <c r="E4687" i="15"/>
  <c r="H4687" i="15"/>
  <c r="I4687" i="15"/>
  <c r="J4687" i="15" s="1"/>
  <c r="E4679" i="15"/>
  <c r="I4679" i="15"/>
  <c r="J4679" i="15" s="1"/>
  <c r="H4679" i="15"/>
  <c r="E4671" i="15"/>
  <c r="H4671" i="15"/>
  <c r="F4647" i="15"/>
  <c r="G4647" i="15" s="1"/>
  <c r="E4647" i="15"/>
  <c r="F4631" i="15"/>
  <c r="G4631" i="15" s="1"/>
  <c r="H4631" i="15"/>
  <c r="H4623" i="15"/>
  <c r="I4623" i="15"/>
  <c r="J4623" i="15" s="1"/>
  <c r="E4623" i="15"/>
  <c r="I4615" i="15"/>
  <c r="J4615" i="15" s="1"/>
  <c r="E4615" i="15"/>
  <c r="F4607" i="15"/>
  <c r="G4607" i="15" s="1"/>
  <c r="I4607" i="15"/>
  <c r="J4607" i="15" s="1"/>
  <c r="H4607" i="15"/>
  <c r="E4599" i="15"/>
  <c r="H4599" i="15"/>
  <c r="I4599" i="15"/>
  <c r="J4599" i="15" s="1"/>
  <c r="I4567" i="15"/>
  <c r="J4567" i="15" s="1"/>
  <c r="E4567" i="15"/>
  <c r="I4559" i="15"/>
  <c r="J4559" i="15" s="1"/>
  <c r="F4559" i="15"/>
  <c r="G4559" i="15" s="1"/>
  <c r="F4551" i="15"/>
  <c r="G4551" i="15" s="1"/>
  <c r="H4551" i="15"/>
  <c r="H4543" i="15"/>
  <c r="I4543" i="15"/>
  <c r="J4543" i="15" s="1"/>
  <c r="I4511" i="15"/>
  <c r="J4511" i="15" s="1"/>
  <c r="H4511" i="15"/>
  <c r="F4511" i="15"/>
  <c r="G4511" i="15" s="1"/>
  <c r="E4511" i="15"/>
  <c r="H4495" i="15"/>
  <c r="I4495" i="15"/>
  <c r="J4495" i="15" s="1"/>
  <c r="I4487" i="15"/>
  <c r="J4487" i="15" s="1"/>
  <c r="F4487" i="15"/>
  <c r="G4487" i="15" s="1"/>
  <c r="I4479" i="15"/>
  <c r="J4479" i="15" s="1"/>
  <c r="H4479" i="15"/>
  <c r="E4479" i="15"/>
  <c r="E4471" i="15"/>
  <c r="F4471" i="15"/>
  <c r="G4471" i="15" s="1"/>
  <c r="H4471" i="15"/>
  <c r="F4463" i="15"/>
  <c r="G4463" i="15" s="1"/>
  <c r="E4463" i="15"/>
  <c r="F4455" i="15"/>
  <c r="G4455" i="15" s="1"/>
  <c r="H4455" i="15"/>
  <c r="E4447" i="15"/>
  <c r="H4447" i="15"/>
  <c r="H4439" i="15"/>
  <c r="I4439" i="15"/>
  <c r="J4439" i="15" s="1"/>
  <c r="E4439" i="15"/>
  <c r="H4431" i="15"/>
  <c r="E4431" i="15"/>
  <c r="I4431" i="15"/>
  <c r="J4431" i="15" s="1"/>
  <c r="H4415" i="15"/>
  <c r="F4415" i="15"/>
  <c r="G4415" i="15" s="1"/>
  <c r="E4415" i="15"/>
  <c r="F4399" i="15"/>
  <c r="G4399" i="15" s="1"/>
  <c r="E4399" i="15"/>
  <c r="I4399" i="15"/>
  <c r="J4399" i="15" s="1"/>
  <c r="H4399" i="15"/>
  <c r="F4375" i="15"/>
  <c r="G4375" i="15" s="1"/>
  <c r="H4375" i="15"/>
  <c r="F4359" i="15"/>
  <c r="G4359" i="15" s="1"/>
  <c r="E4359" i="15"/>
  <c r="I4351" i="15"/>
  <c r="J4351" i="15" s="1"/>
  <c r="F4351" i="15"/>
  <c r="G4351" i="15" s="1"/>
  <c r="E4343" i="15"/>
  <c r="H4343" i="15"/>
  <c r="F4343" i="15"/>
  <c r="G4343" i="15" s="1"/>
  <c r="H4327" i="15"/>
  <c r="E4327" i="15"/>
  <c r="F4327" i="15"/>
  <c r="G4327" i="15" s="1"/>
  <c r="F4319" i="15"/>
  <c r="G4319" i="15" s="1"/>
  <c r="I4319" i="15"/>
  <c r="J4319" i="15" s="1"/>
  <c r="E4311" i="15"/>
  <c r="I4311" i="15"/>
  <c r="J4311" i="15" s="1"/>
  <c r="E4303" i="15"/>
  <c r="I4303" i="15"/>
  <c r="J4303" i="15" s="1"/>
  <c r="I4295" i="15"/>
  <c r="J4295" i="15" s="1"/>
  <c r="E4295" i="15"/>
  <c r="F4295" i="15"/>
  <c r="G4295" i="15" s="1"/>
  <c r="I4287" i="15"/>
  <c r="J4287" i="15" s="1"/>
  <c r="H4287" i="15"/>
  <c r="I4279" i="15"/>
  <c r="J4279" i="15" s="1"/>
  <c r="F4279" i="15"/>
  <c r="G4279" i="15" s="1"/>
  <c r="E4279" i="15"/>
  <c r="I4271" i="15"/>
  <c r="J4271" i="15" s="1"/>
  <c r="H4271" i="15"/>
  <c r="I4263" i="15"/>
  <c r="J4263" i="15" s="1"/>
  <c r="H4263" i="15"/>
  <c r="F4247" i="15"/>
  <c r="G4247" i="15" s="1"/>
  <c r="E4247" i="15"/>
  <c r="H4247" i="15"/>
  <c r="F4239" i="15"/>
  <c r="G4239" i="15" s="1"/>
  <c r="E4239" i="15"/>
  <c r="E4231" i="15"/>
  <c r="I4231" i="15"/>
  <c r="J4231" i="15" s="1"/>
  <c r="I4223" i="15"/>
  <c r="J4223" i="15" s="1"/>
  <c r="E4223" i="15"/>
  <c r="H4223" i="15"/>
  <c r="I4207" i="15"/>
  <c r="J4207" i="15" s="1"/>
  <c r="F4207" i="15"/>
  <c r="G4207" i="15" s="1"/>
  <c r="E4207" i="15"/>
  <c r="H4207" i="15"/>
  <c r="F4183" i="15"/>
  <c r="G4183" i="15" s="1"/>
  <c r="I4183" i="15"/>
  <c r="J4183" i="15" s="1"/>
  <c r="E4175" i="15"/>
  <c r="H4175" i="15"/>
  <c r="F4175" i="15"/>
  <c r="G4175" i="15" s="1"/>
  <c r="E4167" i="15"/>
  <c r="F4167" i="15"/>
  <c r="G4167" i="15" s="1"/>
  <c r="E4159" i="15"/>
  <c r="H4159" i="15"/>
  <c r="F4159" i="15"/>
  <c r="G4159" i="15" s="1"/>
  <c r="H4151" i="15"/>
  <c r="I4151" i="15"/>
  <c r="J4151" i="15" s="1"/>
  <c r="E4151" i="15"/>
  <c r="F4143" i="15"/>
  <c r="G4143" i="15" s="1"/>
  <c r="E4143" i="15"/>
  <c r="H4143" i="15"/>
  <c r="E4127" i="15"/>
  <c r="I4127" i="15"/>
  <c r="J4127" i="15" s="1"/>
  <c r="H4127" i="15"/>
  <c r="H4119" i="15"/>
  <c r="I4119" i="15"/>
  <c r="J4119" i="15" s="1"/>
  <c r="E4119" i="15"/>
  <c r="E4111" i="15"/>
  <c r="I4111" i="15"/>
  <c r="J4111" i="15" s="1"/>
  <c r="E4103" i="15"/>
  <c r="F4103" i="15"/>
  <c r="G4103" i="15" s="1"/>
  <c r="I4103" i="15"/>
  <c r="J4103" i="15" s="1"/>
  <c r="F4095" i="15"/>
  <c r="G4095" i="15" s="1"/>
  <c r="H4095" i="15"/>
  <c r="F4087" i="15"/>
  <c r="G4087" i="15" s="1"/>
  <c r="H4087" i="15"/>
  <c r="I4087" i="15"/>
  <c r="J4087" i="15" s="1"/>
  <c r="E4087" i="15"/>
  <c r="F4079" i="15"/>
  <c r="G4079" i="15" s="1"/>
  <c r="I4079" i="15"/>
  <c r="J4079" i="15" s="1"/>
  <c r="H4079" i="15"/>
  <c r="F4063" i="15"/>
  <c r="G4063" i="15" s="1"/>
  <c r="H4063" i="15"/>
  <c r="E4063" i="15"/>
  <c r="I4063" i="15"/>
  <c r="J4063" i="15" s="1"/>
  <c r="H4055" i="15"/>
  <c r="I4055" i="15"/>
  <c r="J4055" i="15" s="1"/>
  <c r="E4055" i="15"/>
  <c r="F4055" i="15"/>
  <c r="G4055" i="15" s="1"/>
  <c r="E4047" i="15"/>
  <c r="H4047" i="15"/>
  <c r="H4039" i="15"/>
  <c r="F4039" i="15"/>
  <c r="G4039" i="15" s="1"/>
  <c r="F4031" i="15"/>
  <c r="G4031" i="15" s="1"/>
  <c r="H4031" i="15"/>
  <c r="I4031" i="15"/>
  <c r="J4031" i="15" s="1"/>
  <c r="E4031" i="15"/>
  <c r="F4023" i="15"/>
  <c r="G4023" i="15" s="1"/>
  <c r="I4023" i="15"/>
  <c r="J4023" i="15" s="1"/>
  <c r="F4015" i="15"/>
  <c r="G4015" i="15" s="1"/>
  <c r="H4015" i="15"/>
  <c r="I4015" i="15"/>
  <c r="J4015" i="15" s="1"/>
  <c r="F4007" i="15"/>
  <c r="G4007" i="15" s="1"/>
  <c r="H4007" i="15"/>
  <c r="E4007" i="15"/>
  <c r="H3999" i="15"/>
  <c r="I3999" i="15"/>
  <c r="J3999" i="15" s="1"/>
  <c r="I3991" i="15"/>
  <c r="J3991" i="15" s="1"/>
  <c r="E3991" i="15"/>
  <c r="F3991" i="15"/>
  <c r="G3991" i="15" s="1"/>
  <c r="H3983" i="15"/>
  <c r="F3983" i="15"/>
  <c r="G3983" i="15" s="1"/>
  <c r="E3983" i="15"/>
  <c r="E3975" i="15"/>
  <c r="I3975" i="15"/>
  <c r="J3975" i="15" s="1"/>
  <c r="H3975" i="15"/>
  <c r="F3967" i="15"/>
  <c r="G3967" i="15" s="1"/>
  <c r="H3967" i="15"/>
  <c r="E3951" i="15"/>
  <c r="F3951" i="15"/>
  <c r="G3951" i="15" s="1"/>
  <c r="H3951" i="15"/>
  <c r="I3943" i="15"/>
  <c r="J3943" i="15" s="1"/>
  <c r="F3943" i="15"/>
  <c r="G3943" i="15" s="1"/>
  <c r="H3943" i="15"/>
  <c r="E3943" i="15"/>
  <c r="E3935" i="15"/>
  <c r="F3935" i="15"/>
  <c r="G3935" i="15" s="1"/>
  <c r="H3927" i="15"/>
  <c r="I3927" i="15"/>
  <c r="J3927" i="15" s="1"/>
  <c r="E3927" i="15"/>
  <c r="F3927" i="15"/>
  <c r="G3927" i="15" s="1"/>
  <c r="I3919" i="15"/>
  <c r="J3919" i="15" s="1"/>
  <c r="H3919" i="15"/>
  <c r="F3911" i="15"/>
  <c r="G3911" i="15" s="1"/>
  <c r="I3911" i="15"/>
  <c r="J3911" i="15" s="1"/>
  <c r="I3903" i="15"/>
  <c r="J3903" i="15" s="1"/>
  <c r="E3903" i="15"/>
  <c r="H3903" i="15"/>
  <c r="F3895" i="15"/>
  <c r="G3895" i="15" s="1"/>
  <c r="I3895" i="15"/>
  <c r="J3895" i="15" s="1"/>
  <c r="E3895" i="15"/>
  <c r="I3887" i="15"/>
  <c r="J3887" i="15" s="1"/>
  <c r="E3887" i="15"/>
  <c r="F3887" i="15"/>
  <c r="G3887" i="15" s="1"/>
  <c r="H3879" i="15"/>
  <c r="F3879" i="15"/>
  <c r="G3879" i="15" s="1"/>
  <c r="E3879" i="15"/>
  <c r="E3871" i="15"/>
  <c r="I3871" i="15"/>
  <c r="J3871" i="15" s="1"/>
  <c r="H3871" i="15"/>
  <c r="F3871" i="15"/>
  <c r="G3871" i="15" s="1"/>
  <c r="F3863" i="15"/>
  <c r="G3863" i="15" s="1"/>
  <c r="H3863" i="15"/>
  <c r="I3855" i="15"/>
  <c r="J3855" i="15" s="1"/>
  <c r="E3855" i="15"/>
  <c r="F3855" i="15"/>
  <c r="G3855" i="15" s="1"/>
  <c r="H3855" i="15"/>
  <c r="H3847" i="15"/>
  <c r="F3847" i="15"/>
  <c r="G3847" i="15" s="1"/>
  <c r="I3847" i="15"/>
  <c r="J3847" i="15" s="1"/>
  <c r="F3831" i="15"/>
  <c r="G3831" i="15" s="1"/>
  <c r="H3831" i="15"/>
  <c r="I3831" i="15"/>
  <c r="J3831" i="15" s="1"/>
  <c r="E3831" i="15"/>
  <c r="I3823" i="15"/>
  <c r="J3823" i="15" s="1"/>
  <c r="H3823" i="15"/>
  <c r="F3815" i="15"/>
  <c r="G3815" i="15" s="1"/>
  <c r="I3815" i="15"/>
  <c r="J3815" i="15" s="1"/>
  <c r="E3815" i="15"/>
  <c r="H3807" i="15"/>
  <c r="F3807" i="15"/>
  <c r="G3807" i="15" s="1"/>
  <c r="E3807" i="15"/>
  <c r="I3693" i="15"/>
  <c r="J3693" i="15" s="1"/>
  <c r="F3693" i="15"/>
  <c r="G3693" i="15" s="1"/>
  <c r="E3397" i="15"/>
  <c r="I3397" i="15"/>
  <c r="J3397" i="15" s="1"/>
  <c r="F3181" i="15"/>
  <c r="G3181" i="15" s="1"/>
  <c r="I3181" i="15"/>
  <c r="J3181" i="15" s="1"/>
  <c r="E3165" i="15"/>
  <c r="H3165" i="15"/>
  <c r="E2973" i="15"/>
  <c r="F2973" i="15"/>
  <c r="G2973" i="15" s="1"/>
  <c r="E2949" i="15"/>
  <c r="I2949" i="15"/>
  <c r="J2949" i="15" s="1"/>
  <c r="H2917" i="15"/>
  <c r="I2917" i="15"/>
  <c r="J2917" i="15" s="1"/>
  <c r="E2917" i="15"/>
  <c r="I2893" i="15"/>
  <c r="J2893" i="15" s="1"/>
  <c r="F2893" i="15"/>
  <c r="G2893" i="15" s="1"/>
  <c r="I2861" i="15"/>
  <c r="J2861" i="15" s="1"/>
  <c r="H2861" i="15"/>
  <c r="I2837" i="15"/>
  <c r="J2837" i="15" s="1"/>
  <c r="E2837" i="15"/>
  <c r="F2765" i="15"/>
  <c r="G2765" i="15" s="1"/>
  <c r="I2765" i="15"/>
  <c r="J2765" i="15" s="1"/>
  <c r="I2741" i="15"/>
  <c r="J2741" i="15" s="1"/>
  <c r="F2741" i="15"/>
  <c r="G2741" i="15" s="1"/>
  <c r="H2661" i="15"/>
  <c r="E2661" i="15"/>
  <c r="F2605" i="15"/>
  <c r="G2605" i="15" s="1"/>
  <c r="I2605" i="15"/>
  <c r="J2605" i="15" s="1"/>
  <c r="H2605" i="15"/>
  <c r="F2573" i="15"/>
  <c r="G2573" i="15" s="1"/>
  <c r="H2573" i="15"/>
  <c r="E2421" i="15"/>
  <c r="I2421" i="15"/>
  <c r="J2421" i="15" s="1"/>
  <c r="E2261" i="15"/>
  <c r="H2261" i="15"/>
  <c r="I2261" i="15"/>
  <c r="J2261" i="15" s="1"/>
  <c r="H2213" i="15"/>
  <c r="I2213" i="15"/>
  <c r="J2213" i="15" s="1"/>
  <c r="F2213" i="15"/>
  <c r="G2213" i="15" s="1"/>
  <c r="F2181" i="15"/>
  <c r="G2181" i="15" s="1"/>
  <c r="E2181" i="15"/>
  <c r="H2181" i="15"/>
  <c r="H2149" i="15"/>
  <c r="F2149" i="15"/>
  <c r="G2149" i="15" s="1"/>
  <c r="F2101" i="15"/>
  <c r="G2101" i="15" s="1"/>
  <c r="H2101" i="15"/>
  <c r="E2101" i="15"/>
  <c r="H2061" i="15"/>
  <c r="I2061" i="15"/>
  <c r="J2061" i="15" s="1"/>
  <c r="E2061" i="15"/>
  <c r="F2061" i="15"/>
  <c r="G2061" i="15" s="1"/>
  <c r="E2021" i="15"/>
  <c r="F2021" i="15"/>
  <c r="G2021" i="15" s="1"/>
  <c r="H2021" i="15"/>
  <c r="I2021" i="15"/>
  <c r="J2021" i="15" s="1"/>
  <c r="H2005" i="15"/>
  <c r="F2005" i="15"/>
  <c r="G2005" i="15" s="1"/>
  <c r="E2005" i="15"/>
  <c r="I2005" i="15"/>
  <c r="J2005" i="15" s="1"/>
  <c r="E1981" i="15"/>
  <c r="F1981" i="15"/>
  <c r="G1981" i="15" s="1"/>
  <c r="I1981" i="15"/>
  <c r="J1981" i="15" s="1"/>
  <c r="H1981" i="15"/>
  <c r="I1949" i="15"/>
  <c r="J1949" i="15" s="1"/>
  <c r="F1949" i="15"/>
  <c r="G1949" i="15" s="1"/>
  <c r="H1949" i="15"/>
  <c r="E1949" i="15"/>
  <c r="H1925" i="15"/>
  <c r="E1925" i="15"/>
  <c r="I1925" i="15"/>
  <c r="J1925" i="15" s="1"/>
  <c r="H1877" i="15"/>
  <c r="F1877" i="15"/>
  <c r="G1877" i="15" s="1"/>
  <c r="I1877" i="15"/>
  <c r="J1877" i="15" s="1"/>
  <c r="E1877" i="15"/>
  <c r="H1845" i="15"/>
  <c r="F1845" i="15"/>
  <c r="G1845" i="15" s="1"/>
  <c r="E1845" i="15"/>
  <c r="F1821" i="15"/>
  <c r="G1821" i="15" s="1"/>
  <c r="H1821" i="15"/>
  <c r="F1789" i="15"/>
  <c r="G1789" i="15" s="1"/>
  <c r="H1789" i="15"/>
  <c r="I1789" i="15"/>
  <c r="J1789" i="15" s="1"/>
  <c r="F1757" i="15"/>
  <c r="G1757" i="15" s="1"/>
  <c r="H1757" i="15"/>
  <c r="I1757" i="15"/>
  <c r="J1757" i="15" s="1"/>
  <c r="F1725" i="15"/>
  <c r="G1725" i="15" s="1"/>
  <c r="H1725" i="15"/>
  <c r="E1725" i="15"/>
  <c r="E1709" i="15"/>
  <c r="H1709" i="15"/>
  <c r="F1709" i="15"/>
  <c r="G1709" i="15" s="1"/>
  <c r="I1685" i="15"/>
  <c r="J1685" i="15" s="1"/>
  <c r="H1685" i="15"/>
  <c r="F1685" i="15"/>
  <c r="G1685" i="15" s="1"/>
  <c r="I1637" i="15"/>
  <c r="J1637" i="15" s="1"/>
  <c r="F1637" i="15"/>
  <c r="G1637" i="15" s="1"/>
  <c r="H1637" i="15"/>
  <c r="E1637" i="15"/>
  <c r="I1621" i="15"/>
  <c r="J1621" i="15" s="1"/>
  <c r="H1621" i="15"/>
  <c r="F1621" i="15"/>
  <c r="G1621" i="15" s="1"/>
  <c r="E1581" i="15"/>
  <c r="H1581" i="15"/>
  <c r="I1581" i="15"/>
  <c r="J1581" i="15" s="1"/>
  <c r="F1445" i="15"/>
  <c r="G1445" i="15" s="1"/>
  <c r="I1445" i="15"/>
  <c r="J1445" i="15" s="1"/>
  <c r="E1445" i="15"/>
  <c r="H1429" i="15"/>
  <c r="F1429" i="15"/>
  <c r="G1429" i="15" s="1"/>
  <c r="I1429" i="15"/>
  <c r="J1429" i="15" s="1"/>
  <c r="H1325" i="15"/>
  <c r="E1325" i="15"/>
  <c r="I1325" i="15"/>
  <c r="J1325" i="15" s="1"/>
  <c r="H1229" i="15"/>
  <c r="E1229" i="15"/>
  <c r="I1229" i="15"/>
  <c r="J1229" i="15" s="1"/>
  <c r="F1229" i="15"/>
  <c r="G1229" i="15" s="1"/>
  <c r="I1205" i="15"/>
  <c r="J1205" i="15" s="1"/>
  <c r="E1205" i="15"/>
  <c r="F1101" i="15"/>
  <c r="G1101" i="15" s="1"/>
  <c r="E1101" i="15"/>
  <c r="H1101" i="15"/>
  <c r="H1077" i="15"/>
  <c r="I1077" i="15" s="1"/>
  <c r="J1077" i="15" s="1"/>
  <c r="E1077" i="15"/>
  <c r="F1077" i="15" s="1"/>
  <c r="G1077" i="15" s="1"/>
  <c r="H781" i="15"/>
  <c r="F781" i="15"/>
  <c r="G781" i="15" s="1"/>
  <c r="F765" i="15"/>
  <c r="G765" i="15" s="1"/>
  <c r="E765" i="15"/>
  <c r="E677" i="15"/>
  <c r="F677" i="15" s="1"/>
  <c r="G677" i="15" s="1"/>
  <c r="E653" i="15"/>
  <c r="F653" i="15" s="1"/>
  <c r="G653" i="15" s="1"/>
  <c r="H637" i="15"/>
  <c r="E637" i="15"/>
  <c r="F637" i="15"/>
  <c r="G637" i="15" s="1"/>
  <c r="E629" i="15"/>
  <c r="H629" i="15"/>
  <c r="F629" i="15"/>
  <c r="G629" i="15" s="1"/>
  <c r="E573" i="15"/>
  <c r="F573" i="15" s="1"/>
  <c r="G573" i="15" s="1"/>
  <c r="H573" i="15"/>
  <c r="I573" i="15" s="1"/>
  <c r="J573" i="15" s="1"/>
  <c r="I501" i="15"/>
  <c r="J501" i="15" s="1"/>
  <c r="F501" i="15"/>
  <c r="G501" i="15" s="1"/>
  <c r="E501" i="15"/>
  <c r="H461" i="15"/>
  <c r="I461" i="15" s="1"/>
  <c r="J461" i="15" s="1"/>
  <c r="E461" i="15"/>
  <c r="F461" i="15" s="1"/>
  <c r="G461" i="15" s="1"/>
  <c r="H437" i="15"/>
  <c r="F437" i="15"/>
  <c r="G437" i="15" s="1"/>
  <c r="E437" i="15"/>
  <c r="H413" i="15"/>
  <c r="F413" i="15"/>
  <c r="G413" i="15" s="1"/>
  <c r="I413" i="15"/>
  <c r="J413" i="15" s="1"/>
  <c r="H389" i="15"/>
  <c r="F389" i="15"/>
  <c r="G389" i="15" s="1"/>
  <c r="I373" i="15"/>
  <c r="J373" i="15" s="1"/>
  <c r="F373" i="15"/>
  <c r="G373" i="15" s="1"/>
  <c r="H357" i="15"/>
  <c r="I357" i="15"/>
  <c r="J357" i="15" s="1"/>
  <c r="F357" i="15"/>
  <c r="G357" i="15" s="1"/>
  <c r="E357" i="15"/>
  <c r="F349" i="15"/>
  <c r="G349" i="15" s="1"/>
  <c r="H349" i="15"/>
  <c r="I349" i="15"/>
  <c r="J349" i="15" s="1"/>
  <c r="F309" i="15"/>
  <c r="G309" i="15" s="1"/>
  <c r="E309" i="15"/>
  <c r="F293" i="15"/>
  <c r="G293" i="15" s="1"/>
  <c r="E293" i="15"/>
  <c r="E277" i="15"/>
  <c r="F277" i="15"/>
  <c r="G277" i="15" s="1"/>
  <c r="I261" i="15"/>
  <c r="J261" i="15" s="1"/>
  <c r="F261" i="15"/>
  <c r="G261" i="15" s="1"/>
  <c r="E261" i="15"/>
  <c r="F245" i="15"/>
  <c r="G245" i="15" s="1"/>
  <c r="E245" i="15"/>
  <c r="E221" i="15"/>
  <c r="H221" i="15"/>
  <c r="F205" i="15"/>
  <c r="G205" i="15" s="1"/>
  <c r="E205" i="15"/>
  <c r="F189" i="15"/>
  <c r="G189" i="15" s="1"/>
  <c r="E189" i="15"/>
  <c r="F173" i="15"/>
  <c r="G173" i="15" s="1"/>
  <c r="E173" i="15"/>
  <c r="E117" i="15"/>
  <c r="F117" i="15"/>
  <c r="G117" i="15" s="1"/>
  <c r="E101" i="15"/>
  <c r="F101" i="15" s="1"/>
  <c r="G101" i="15" s="1"/>
  <c r="H101" i="15"/>
  <c r="I101" i="15" s="1"/>
  <c r="J101" i="15" s="1"/>
  <c r="E77" i="15"/>
  <c r="F77" i="15" s="1"/>
  <c r="G77" i="15" s="1"/>
  <c r="H77" i="15"/>
  <c r="I77" i="15" s="1"/>
  <c r="J77" i="15" s="1"/>
  <c r="E53" i="15"/>
  <c r="H53" i="15"/>
  <c r="E37" i="15"/>
  <c r="H37" i="15"/>
  <c r="E13" i="15"/>
  <c r="F13" i="15"/>
  <c r="G13" i="15" s="1"/>
  <c r="S703" i="14"/>
  <c r="R703" i="14" s="1"/>
  <c r="I703" i="14"/>
  <c r="I2278" i="14"/>
  <c r="S2278" i="14"/>
  <c r="R2278" i="14" s="1"/>
  <c r="I2267" i="14"/>
  <c r="S2267" i="14"/>
  <c r="R2267" i="14" s="1"/>
  <c r="U183" i="14" s="1"/>
  <c r="I2255" i="14"/>
  <c r="S2255" i="14"/>
  <c r="R2255" i="14" s="1"/>
  <c r="I677" i="14"/>
  <c r="S677" i="14"/>
  <c r="R677" i="14" s="1"/>
  <c r="I2243" i="14"/>
  <c r="S2243" i="14"/>
  <c r="R2243" i="14" s="1"/>
  <c r="U159" i="14" s="1"/>
  <c r="I2235" i="14"/>
  <c r="S2235" i="14"/>
  <c r="R2235" i="14" s="1"/>
  <c r="U151" i="14" s="1"/>
  <c r="I2215" i="14"/>
  <c r="S2215" i="14"/>
  <c r="R2215" i="14" s="1"/>
  <c r="U131" i="14" s="1"/>
  <c r="I2207" i="14"/>
  <c r="S2207" i="14"/>
  <c r="R2207" i="14" s="1"/>
  <c r="U123" i="14" s="1"/>
  <c r="I2199" i="14"/>
  <c r="S2199" i="14"/>
  <c r="R2199" i="14" s="1"/>
  <c r="U115" i="14" s="1"/>
  <c r="I2191" i="14"/>
  <c r="S2191" i="14"/>
  <c r="R2191" i="14" s="1"/>
  <c r="U107" i="14" s="1"/>
  <c r="I2183" i="14"/>
  <c r="S2183" i="14"/>
  <c r="R2183" i="14" s="1"/>
  <c r="I2175" i="14"/>
  <c r="S2175" i="14"/>
  <c r="R2175" i="14" s="1"/>
  <c r="I2167" i="14"/>
  <c r="S2167" i="14"/>
  <c r="R2167" i="14" s="1"/>
  <c r="I2161" i="14"/>
  <c r="S2161" i="14"/>
  <c r="R2161" i="14" s="1"/>
  <c r="I2143" i="14"/>
  <c r="S2143" i="14"/>
  <c r="R2143" i="14" s="1"/>
  <c r="U59" i="14" s="1"/>
  <c r="S2131" i="14"/>
  <c r="R2131" i="14" s="1"/>
  <c r="I2131" i="14"/>
  <c r="I637" i="14"/>
  <c r="S637" i="14"/>
  <c r="R637" i="14" s="1"/>
  <c r="I2103" i="14"/>
  <c r="S2103" i="14"/>
  <c r="R2103" i="14" s="1"/>
  <c r="I2095" i="14"/>
  <c r="S2095" i="14"/>
  <c r="R2095" i="14" s="1"/>
  <c r="U11" i="14" s="1"/>
  <c r="I2083" i="14"/>
  <c r="S2083" i="14"/>
  <c r="R2083" i="14" s="1"/>
  <c r="I2071" i="14"/>
  <c r="S2071" i="14"/>
  <c r="R2071" i="14" s="1"/>
  <c r="I2058" i="14"/>
  <c r="S2058" i="14"/>
  <c r="R2058" i="14" s="1"/>
  <c r="I2032" i="14"/>
  <c r="S2032" i="14"/>
  <c r="R2032" i="14" s="1"/>
  <c r="I2020" i="14"/>
  <c r="S2020" i="14"/>
  <c r="R2020" i="14" s="1"/>
  <c r="I2010" i="14"/>
  <c r="S2010" i="14"/>
  <c r="R2010" i="14" s="1"/>
  <c r="I2002" i="14"/>
  <c r="S2002" i="14"/>
  <c r="R2002" i="14" s="1"/>
  <c r="I1994" i="14"/>
  <c r="S1994" i="14"/>
  <c r="R1994" i="14" s="1"/>
  <c r="I1984" i="14"/>
  <c r="S1984" i="14"/>
  <c r="R1984" i="14" s="1"/>
  <c r="I594" i="14"/>
  <c r="S594" i="14"/>
  <c r="R594" i="14" s="1"/>
  <c r="I1974" i="14"/>
  <c r="S1974" i="14"/>
  <c r="R1974" i="14" s="1"/>
  <c r="I1970" i="14"/>
  <c r="S1970" i="14"/>
  <c r="R1970" i="14" s="1"/>
  <c r="I575" i="14"/>
  <c r="S575" i="14"/>
  <c r="R575" i="14" s="1"/>
  <c r="I1943" i="14"/>
  <c r="S1943" i="14"/>
  <c r="R1943" i="14" s="1"/>
  <c r="S1933" i="14"/>
  <c r="R1933" i="14" s="1"/>
  <c r="I1933" i="14"/>
  <c r="I554" i="14"/>
  <c r="S554" i="14"/>
  <c r="R554" i="14" s="1"/>
  <c r="I1921" i="14"/>
  <c r="S1921" i="14"/>
  <c r="R1921" i="14" s="1"/>
  <c r="I1915" i="14"/>
  <c r="S1915" i="14"/>
  <c r="R1915" i="14" s="1"/>
  <c r="S1905" i="14"/>
  <c r="R1905" i="14" s="1"/>
  <c r="I1905" i="14"/>
  <c r="I1894" i="14"/>
  <c r="S1894" i="14"/>
  <c r="R1894" i="14" s="1"/>
  <c r="S1880" i="14"/>
  <c r="R1880" i="14" s="1"/>
  <c r="I1880" i="14"/>
  <c r="E3301" i="15"/>
  <c r="I3301" i="15"/>
  <c r="J3301" i="15" s="1"/>
  <c r="F3077" i="15"/>
  <c r="G3077" i="15" s="1"/>
  <c r="E3077" i="15"/>
  <c r="I3037" i="15"/>
  <c r="J3037" i="15" s="1"/>
  <c r="E3037" i="15"/>
  <c r="F2885" i="15"/>
  <c r="G2885" i="15" s="1"/>
  <c r="H2885" i="15"/>
  <c r="I2845" i="15"/>
  <c r="J2845" i="15" s="1"/>
  <c r="E2845" i="15"/>
  <c r="E2669" i="15"/>
  <c r="I2669" i="15"/>
  <c r="J2669" i="15" s="1"/>
  <c r="H2669" i="15"/>
  <c r="I2621" i="15"/>
  <c r="J2621" i="15" s="1"/>
  <c r="H2621" i="15"/>
  <c r="F2597" i="15"/>
  <c r="G2597" i="15" s="1"/>
  <c r="E2597" i="15"/>
  <c r="F2461" i="15"/>
  <c r="G2461" i="15" s="1"/>
  <c r="I2461" i="15"/>
  <c r="J2461" i="15" s="1"/>
  <c r="F2437" i="15"/>
  <c r="G2437" i="15" s="1"/>
  <c r="H2437" i="15"/>
  <c r="F2413" i="15"/>
  <c r="G2413" i="15" s="1"/>
  <c r="E2413" i="15"/>
  <c r="H2309" i="15"/>
  <c r="F2309" i="15"/>
  <c r="G2309" i="15" s="1"/>
  <c r="F2277" i="15"/>
  <c r="G2277" i="15" s="1"/>
  <c r="E2277" i="15"/>
  <c r="I2277" i="15"/>
  <c r="J2277" i="15" s="1"/>
  <c r="F2189" i="15"/>
  <c r="G2189" i="15" s="1"/>
  <c r="I2189" i="15"/>
  <c r="J2189" i="15" s="1"/>
  <c r="E2189" i="15"/>
  <c r="I2157" i="15"/>
  <c r="J2157" i="15" s="1"/>
  <c r="E2157" i="15"/>
  <c r="F2157" i="15"/>
  <c r="G2157" i="15" s="1"/>
  <c r="H2157" i="15"/>
  <c r="F2117" i="15"/>
  <c r="G2117" i="15" s="1"/>
  <c r="I2117" i="15"/>
  <c r="J2117" i="15" s="1"/>
  <c r="E2117" i="15"/>
  <c r="H2077" i="15"/>
  <c r="F2077" i="15"/>
  <c r="G2077" i="15" s="1"/>
  <c r="E2077" i="15"/>
  <c r="E2045" i="15"/>
  <c r="I2045" i="15"/>
  <c r="J2045" i="15" s="1"/>
  <c r="E2029" i="15"/>
  <c r="F2029" i="15"/>
  <c r="G2029" i="15" s="1"/>
  <c r="H2029" i="15"/>
  <c r="I2013" i="15"/>
  <c r="J2013" i="15" s="1"/>
  <c r="E2013" i="15"/>
  <c r="F2013" i="15"/>
  <c r="G2013" i="15" s="1"/>
  <c r="F1965" i="15"/>
  <c r="G1965" i="15" s="1"/>
  <c r="H1965" i="15"/>
  <c r="E1933" i="15"/>
  <c r="I1933" i="15"/>
  <c r="J1933" i="15" s="1"/>
  <c r="H1933" i="15"/>
  <c r="E1901" i="15"/>
  <c r="F1901" i="15"/>
  <c r="G1901" i="15" s="1"/>
  <c r="I1901" i="15"/>
  <c r="J1901" i="15" s="1"/>
  <c r="F1869" i="15"/>
  <c r="G1869" i="15" s="1"/>
  <c r="H1869" i="15"/>
  <c r="H1813" i="15"/>
  <c r="F1813" i="15"/>
  <c r="G1813" i="15" s="1"/>
  <c r="I1813" i="15"/>
  <c r="J1813" i="15" s="1"/>
  <c r="F1773" i="15"/>
  <c r="G1773" i="15" s="1"/>
  <c r="H1773" i="15"/>
  <c r="I1773" i="15"/>
  <c r="J1773" i="15" s="1"/>
  <c r="F1741" i="15"/>
  <c r="G1741" i="15" s="1"/>
  <c r="H1741" i="15"/>
  <c r="I1701" i="15"/>
  <c r="J1701" i="15" s="1"/>
  <c r="F1701" i="15"/>
  <c r="G1701" i="15" s="1"/>
  <c r="H1701" i="15"/>
  <c r="I1669" i="15"/>
  <c r="J1669" i="15" s="1"/>
  <c r="F1669" i="15"/>
  <c r="G1669" i="15" s="1"/>
  <c r="H1669" i="15"/>
  <c r="E1645" i="15"/>
  <c r="H1645" i="15"/>
  <c r="I1645" i="15"/>
  <c r="J1645" i="15" s="1"/>
  <c r="E1589" i="15"/>
  <c r="F1589" i="15"/>
  <c r="G1589" i="15" s="1"/>
  <c r="H1589" i="15"/>
  <c r="E1573" i="15"/>
  <c r="F1573" i="15" s="1"/>
  <c r="G1573" i="15" s="1"/>
  <c r="H1573" i="15"/>
  <c r="I1573" i="15" s="1"/>
  <c r="J1573" i="15" s="1"/>
  <c r="H1485" i="15"/>
  <c r="E1485" i="15"/>
  <c r="I1485" i="15"/>
  <c r="J1485" i="15" s="1"/>
  <c r="E1413" i="15"/>
  <c r="I1413" i="15"/>
  <c r="J1413" i="15" s="1"/>
  <c r="H1413" i="15"/>
  <c r="E1381" i="15"/>
  <c r="F1381" i="15" s="1"/>
  <c r="G1381" i="15" s="1"/>
  <c r="H1381" i="15"/>
  <c r="I1381" i="15" s="1"/>
  <c r="J1381" i="15" s="1"/>
  <c r="E1357" i="15"/>
  <c r="F1357" i="15"/>
  <c r="G1357" i="15" s="1"/>
  <c r="H1357" i="15"/>
  <c r="E1333" i="15"/>
  <c r="F1333" i="15"/>
  <c r="G1333" i="15" s="1"/>
  <c r="H1333" i="15"/>
  <c r="E1309" i="15"/>
  <c r="F1309" i="15"/>
  <c r="G1309" i="15" s="1"/>
  <c r="I1309" i="15"/>
  <c r="J1309" i="15" s="1"/>
  <c r="H1245" i="15"/>
  <c r="E1245" i="15"/>
  <c r="I1245" i="15"/>
  <c r="J1245" i="15" s="1"/>
  <c r="E1189" i="15"/>
  <c r="F1189" i="15" s="1"/>
  <c r="G1189" i="15" s="1"/>
  <c r="H1189" i="15"/>
  <c r="I1189" i="15" s="1"/>
  <c r="J1189" i="15" s="1"/>
  <c r="E1109" i="15"/>
  <c r="F1109" i="15" s="1"/>
  <c r="G1109" i="15" s="1"/>
  <c r="H1109" i="15"/>
  <c r="I1109" i="15" s="1"/>
  <c r="J1109" i="15" s="1"/>
  <c r="E949" i="15"/>
  <c r="F949" i="15" s="1"/>
  <c r="G949" i="15" s="1"/>
  <c r="H949" i="15"/>
  <c r="I949" i="15" s="1"/>
  <c r="J949" i="15" s="1"/>
  <c r="H917" i="15"/>
  <c r="I917" i="15" s="1"/>
  <c r="J917" i="15" s="1"/>
  <c r="F917" i="15"/>
  <c r="G917" i="15" s="1"/>
  <c r="E893" i="15"/>
  <c r="F893" i="15"/>
  <c r="G893" i="15" s="1"/>
  <c r="H893" i="15"/>
  <c r="E877" i="15"/>
  <c r="H877" i="15"/>
  <c r="F877" i="15"/>
  <c r="G877" i="15" s="1"/>
  <c r="I877" i="15"/>
  <c r="J877" i="15" s="1"/>
  <c r="H853" i="15"/>
  <c r="E853" i="15"/>
  <c r="F853" i="15"/>
  <c r="G853" i="15" s="1"/>
  <c r="H813" i="15"/>
  <c r="I813" i="15" s="1"/>
  <c r="J813" i="15" s="1"/>
  <c r="E813" i="15"/>
  <c r="F813" i="15" s="1"/>
  <c r="G813" i="15" s="1"/>
  <c r="E773" i="15"/>
  <c r="F773" i="15"/>
  <c r="G773" i="15" s="1"/>
  <c r="H773" i="15"/>
  <c r="E757" i="15"/>
  <c r="H757" i="15"/>
  <c r="I757" i="15"/>
  <c r="J757" i="15" s="1"/>
  <c r="F757" i="15"/>
  <c r="G757" i="15" s="1"/>
  <c r="E741" i="15"/>
  <c r="F741" i="15" s="1"/>
  <c r="G741" i="15" s="1"/>
  <c r="H741" i="15"/>
  <c r="I741" i="15" s="1"/>
  <c r="J741" i="15" s="1"/>
  <c r="H709" i="15"/>
  <c r="I709" i="15" s="1"/>
  <c r="J709" i="15" s="1"/>
  <c r="E709" i="15"/>
  <c r="F709" i="15" s="1"/>
  <c r="G709" i="15" s="1"/>
  <c r="E685" i="15"/>
  <c r="F685" i="15" s="1"/>
  <c r="G685" i="15" s="1"/>
  <c r="H685" i="15"/>
  <c r="I685" i="15" s="1"/>
  <c r="J685" i="15" s="1"/>
  <c r="E581" i="15"/>
  <c r="F581" i="15"/>
  <c r="G581" i="15" s="1"/>
  <c r="F541" i="15"/>
  <c r="G541" i="15" s="1"/>
  <c r="H541" i="15"/>
  <c r="I541" i="15"/>
  <c r="J541" i="15" s="1"/>
  <c r="E541" i="15"/>
  <c r="H509" i="15"/>
  <c r="I509" i="15"/>
  <c r="J509" i="15" s="1"/>
  <c r="E509" i="15"/>
  <c r="E485" i="15"/>
  <c r="I485" i="15"/>
  <c r="J485" i="15" s="1"/>
  <c r="H485" i="15"/>
  <c r="H477" i="15"/>
  <c r="E477" i="15"/>
  <c r="F477" i="15"/>
  <c r="G477" i="15" s="1"/>
  <c r="H453" i="15"/>
  <c r="E453" i="15"/>
  <c r="F453" i="15"/>
  <c r="G453" i="15" s="1"/>
  <c r="I453" i="15"/>
  <c r="J453" i="15" s="1"/>
  <c r="H445" i="15"/>
  <c r="F445" i="15"/>
  <c r="G445" i="15" s="1"/>
  <c r="E445" i="15"/>
  <c r="H429" i="15"/>
  <c r="E429" i="15"/>
  <c r="I429" i="15"/>
  <c r="J429" i="15" s="1"/>
  <c r="H421" i="15"/>
  <c r="I421" i="15"/>
  <c r="J421" i="15" s="1"/>
  <c r="H397" i="15"/>
  <c r="I397" i="15"/>
  <c r="J397" i="15" s="1"/>
  <c r="E397" i="15"/>
  <c r="H381" i="15"/>
  <c r="F381" i="15"/>
  <c r="G381" i="15" s="1"/>
  <c r="I381" i="15"/>
  <c r="J381" i="15" s="1"/>
  <c r="H365" i="15"/>
  <c r="F365" i="15"/>
  <c r="G365" i="15" s="1"/>
  <c r="I365" i="15"/>
  <c r="J365" i="15" s="1"/>
  <c r="F341" i="15"/>
  <c r="G341" i="15" s="1"/>
  <c r="E341" i="15"/>
  <c r="I325" i="15"/>
  <c r="J325" i="15" s="1"/>
  <c r="F325" i="15"/>
  <c r="G325" i="15" s="1"/>
  <c r="H325" i="15"/>
  <c r="E325" i="15"/>
  <c r="F317" i="15"/>
  <c r="G317" i="15" s="1"/>
  <c r="E317" i="15"/>
  <c r="I301" i="15"/>
  <c r="J301" i="15" s="1"/>
  <c r="H301" i="15"/>
  <c r="E301" i="15"/>
  <c r="F301" i="15"/>
  <c r="G301" i="15" s="1"/>
  <c r="I285" i="15"/>
  <c r="J285" i="15" s="1"/>
  <c r="H285" i="15"/>
  <c r="F285" i="15"/>
  <c r="G285" i="15" s="1"/>
  <c r="H269" i="15"/>
  <c r="E269" i="15"/>
  <c r="H253" i="15"/>
  <c r="E253" i="15"/>
  <c r="F237" i="15"/>
  <c r="G237" i="15" s="1"/>
  <c r="E237" i="15"/>
  <c r="F229" i="15"/>
  <c r="G229" i="15" s="1"/>
  <c r="E229" i="15"/>
  <c r="I213" i="15"/>
  <c r="J213" i="15" s="1"/>
  <c r="E213" i="15"/>
  <c r="F213" i="15"/>
  <c r="G213" i="15" s="1"/>
  <c r="H197" i="15"/>
  <c r="E197" i="15"/>
  <c r="I165" i="15"/>
  <c r="J165" i="15" s="1"/>
  <c r="E165" i="15"/>
  <c r="F165" i="15"/>
  <c r="G165" i="15" s="1"/>
  <c r="F45" i="15"/>
  <c r="G45" i="15" s="1"/>
  <c r="E45" i="15"/>
  <c r="H1389" i="15"/>
  <c r="I1389" i="15" s="1"/>
  <c r="J1389" i="15" s="1"/>
  <c r="H593" i="15"/>
  <c r="I593" i="15" s="1"/>
  <c r="J593" i="15" s="1"/>
  <c r="I4663" i="15"/>
  <c r="J4663" i="15" s="1"/>
  <c r="F4791" i="15"/>
  <c r="G4791" i="15" s="1"/>
  <c r="E4751" i="15"/>
  <c r="E4951" i="15"/>
  <c r="F4951" i="15" s="1"/>
  <c r="G4951" i="15" s="1"/>
  <c r="E4607" i="15"/>
  <c r="H4527" i="15"/>
  <c r="E1421" i="15"/>
  <c r="F1421" i="15" s="1"/>
  <c r="G1421" i="15" s="1"/>
  <c r="I389" i="15"/>
  <c r="J389" i="15" s="1"/>
  <c r="I477" i="15"/>
  <c r="J477" i="15" s="1"/>
  <c r="H693" i="15"/>
  <c r="I693" i="15" s="1"/>
  <c r="J693" i="15" s="1"/>
  <c r="I781" i="15"/>
  <c r="J781" i="15" s="1"/>
  <c r="E1253" i="15"/>
  <c r="F1253" i="15" s="1"/>
  <c r="G1253" i="15" s="1"/>
  <c r="I1357" i="15"/>
  <c r="J1357" i="15" s="1"/>
  <c r="E1517" i="15"/>
  <c r="F1629" i="15"/>
  <c r="G1629" i="15" s="1"/>
  <c r="E1685" i="15"/>
  <c r="H2053" i="15"/>
  <c r="E1749" i="15"/>
  <c r="H1805" i="15"/>
  <c r="I1853" i="15"/>
  <c r="J1853" i="15" s="1"/>
  <c r="F1925" i="15"/>
  <c r="G1925" i="15" s="1"/>
  <c r="H2013" i="15"/>
  <c r="E2085" i="15"/>
  <c r="E2173" i="15"/>
  <c r="E2237" i="15"/>
  <c r="H2509" i="15"/>
  <c r="F2637" i="15"/>
  <c r="G2637" i="15" s="1"/>
  <c r="H2741" i="15"/>
  <c r="I2581" i="15"/>
  <c r="J2581" i="15" s="1"/>
  <c r="E285" i="15"/>
  <c r="H373" i="15"/>
  <c r="H5419" i="15"/>
  <c r="I5419" i="15" s="1"/>
  <c r="J5419" i="15" s="1"/>
  <c r="H5387" i="15"/>
  <c r="I5387" i="15" s="1"/>
  <c r="J5387" i="15" s="1"/>
  <c r="H5275" i="15"/>
  <c r="I5275" i="15" s="1"/>
  <c r="J5275" i="15" s="1"/>
  <c r="E5267" i="15"/>
  <c r="F5267" i="15" s="1"/>
  <c r="G5267" i="15" s="1"/>
  <c r="E5147" i="15"/>
  <c r="F5147" i="15" s="1"/>
  <c r="G5147" i="15" s="1"/>
  <c r="E5139" i="15"/>
  <c r="F5139" i="15" s="1"/>
  <c r="G5139" i="15" s="1"/>
  <c r="E5043" i="15"/>
  <c r="F5043" i="15" s="1"/>
  <c r="G5043" i="15" s="1"/>
  <c r="E5035" i="15"/>
  <c r="F5035" i="15" s="1"/>
  <c r="G5035" i="15" s="1"/>
  <c r="H5035" i="15"/>
  <c r="I5035" i="15" s="1"/>
  <c r="J5035" i="15" s="1"/>
  <c r="E5027" i="15"/>
  <c r="F5027" i="15" s="1"/>
  <c r="G5027" i="15" s="1"/>
  <c r="H5027" i="15"/>
  <c r="I5027" i="15" s="1"/>
  <c r="J5027" i="15" s="1"/>
  <c r="E4923" i="15"/>
  <c r="F4923" i="15" s="1"/>
  <c r="G4923" i="15" s="1"/>
  <c r="F4907" i="15"/>
  <c r="G4907" i="15" s="1"/>
  <c r="E4907" i="15"/>
  <c r="E4875" i="15"/>
  <c r="F4875" i="15" s="1"/>
  <c r="G4875" i="15" s="1"/>
  <c r="H4875" i="15"/>
  <c r="I4875" i="15" s="1"/>
  <c r="J4875" i="15" s="1"/>
  <c r="H4867" i="15"/>
  <c r="E4867" i="15"/>
  <c r="E4843" i="15"/>
  <c r="F4843" i="15" s="1"/>
  <c r="G4843" i="15" s="1"/>
  <c r="H4843" i="15"/>
  <c r="I4843" i="15" s="1"/>
  <c r="J4843" i="15" s="1"/>
  <c r="E4835" i="15"/>
  <c r="F4835" i="15" s="1"/>
  <c r="G4835" i="15" s="1"/>
  <c r="H4835" i="15"/>
  <c r="I4835" i="15" s="1"/>
  <c r="J4835" i="15" s="1"/>
  <c r="E4811" i="15"/>
  <c r="F4811" i="15" s="1"/>
  <c r="G4811" i="15" s="1"/>
  <c r="E4795" i="15"/>
  <c r="I4795" i="15"/>
  <c r="J4795" i="15" s="1"/>
  <c r="F4779" i="15"/>
  <c r="G4779" i="15" s="1"/>
  <c r="I4779" i="15"/>
  <c r="J4779" i="15" s="1"/>
  <c r="F4771" i="15"/>
  <c r="G4771" i="15" s="1"/>
  <c r="H4771" i="15"/>
  <c r="H4755" i="15"/>
  <c r="E4755" i="15"/>
  <c r="E4747" i="15"/>
  <c r="H4747" i="15"/>
  <c r="F4739" i="15"/>
  <c r="G4739" i="15" s="1"/>
  <c r="I4739" i="15"/>
  <c r="J4739" i="15" s="1"/>
  <c r="H4739" i="15"/>
  <c r="E4723" i="15"/>
  <c r="I4723" i="15"/>
  <c r="J4723" i="15" s="1"/>
  <c r="E4715" i="15"/>
  <c r="H4715" i="15"/>
  <c r="F4707" i="15"/>
  <c r="G4707" i="15" s="1"/>
  <c r="I4707" i="15"/>
  <c r="J4707" i="15" s="1"/>
  <c r="H4707" i="15"/>
  <c r="H4699" i="15"/>
  <c r="F4699" i="15"/>
  <c r="G4699" i="15" s="1"/>
  <c r="F4683" i="15"/>
  <c r="G4683" i="15" s="1"/>
  <c r="E4683" i="15"/>
  <c r="H4667" i="15"/>
  <c r="I4667" i="15"/>
  <c r="J4667" i="15" s="1"/>
  <c r="E4659" i="15"/>
  <c r="F4659" i="15"/>
  <c r="G4659" i="15" s="1"/>
  <c r="E4651" i="15"/>
  <c r="H4651" i="15"/>
  <c r="F4651" i="15"/>
  <c r="G4651" i="15" s="1"/>
  <c r="I4635" i="15"/>
  <c r="J4635" i="15" s="1"/>
  <c r="E4635" i="15"/>
  <c r="I4611" i="15"/>
  <c r="J4611" i="15" s="1"/>
  <c r="F4611" i="15"/>
  <c r="G4611" i="15" s="1"/>
  <c r="F4595" i="15"/>
  <c r="G4595" i="15" s="1"/>
  <c r="H4595" i="15"/>
  <c r="H4587" i="15"/>
  <c r="E4587" i="15"/>
  <c r="F4571" i="15"/>
  <c r="G4571" i="15" s="1"/>
  <c r="H4571" i="15"/>
  <c r="F4563" i="15"/>
  <c r="G4563" i="15" s="1"/>
  <c r="H4563" i="15"/>
  <c r="H4539" i="15"/>
  <c r="E4539" i="15"/>
  <c r="F4531" i="15"/>
  <c r="G4531" i="15" s="1"/>
  <c r="E4531" i="15"/>
  <c r="F4515" i="15"/>
  <c r="G4515" i="15" s="1"/>
  <c r="H4515" i="15"/>
  <c r="E4507" i="15"/>
  <c r="I4507" i="15"/>
  <c r="J4507" i="15" s="1"/>
  <c r="F4499" i="15"/>
  <c r="G4499" i="15" s="1"/>
  <c r="I4499" i="15"/>
  <c r="J4499" i="15" s="1"/>
  <c r="I4491" i="15"/>
  <c r="J4491" i="15" s="1"/>
  <c r="E4491" i="15"/>
  <c r="I4483" i="15"/>
  <c r="J4483" i="15" s="1"/>
  <c r="F4483" i="15"/>
  <c r="G4483" i="15" s="1"/>
  <c r="F4475" i="15"/>
  <c r="G4475" i="15" s="1"/>
  <c r="H4475" i="15"/>
  <c r="F4467" i="15"/>
  <c r="G4467" i="15" s="1"/>
  <c r="H4467" i="15"/>
  <c r="E4459" i="15"/>
  <c r="I4459" i="15"/>
  <c r="J4459" i="15" s="1"/>
  <c r="H4451" i="15"/>
  <c r="F4451" i="15"/>
  <c r="G4451" i="15" s="1"/>
  <c r="I4435" i="15"/>
  <c r="J4435" i="15" s="1"/>
  <c r="H4435" i="15"/>
  <c r="H4427" i="15"/>
  <c r="E4427" i="15"/>
  <c r="I4419" i="15"/>
  <c r="J4419" i="15" s="1"/>
  <c r="F4419" i="15"/>
  <c r="G4419" i="15" s="1"/>
  <c r="I4411" i="15"/>
  <c r="J4411" i="15" s="1"/>
  <c r="E4411" i="15"/>
  <c r="E4403" i="15"/>
  <c r="I4403" i="15"/>
  <c r="J4403" i="15" s="1"/>
  <c r="F4403" i="15"/>
  <c r="G4403" i="15" s="1"/>
  <c r="H4395" i="15"/>
  <c r="F4395" i="15"/>
  <c r="G4395" i="15" s="1"/>
  <c r="I4331" i="15"/>
  <c r="J4331" i="15" s="1"/>
  <c r="E4331" i="15"/>
  <c r="I4323" i="15"/>
  <c r="J4323" i="15" s="1"/>
  <c r="E4323" i="15"/>
  <c r="H4315" i="15"/>
  <c r="I4315" i="15"/>
  <c r="J4315" i="15" s="1"/>
  <c r="F4315" i="15"/>
  <c r="G4315" i="15" s="1"/>
  <c r="E4307" i="15"/>
  <c r="F4307" i="15"/>
  <c r="G4307" i="15" s="1"/>
  <c r="I4299" i="15"/>
  <c r="J4299" i="15" s="1"/>
  <c r="F4299" i="15"/>
  <c r="G4299" i="15" s="1"/>
  <c r="E4291" i="15"/>
  <c r="I4291" i="15"/>
  <c r="J4291" i="15" s="1"/>
  <c r="F4291" i="15"/>
  <c r="G4291" i="15" s="1"/>
  <c r="H4275" i="15"/>
  <c r="E4275" i="15"/>
  <c r="F4275" i="15"/>
  <c r="G4275" i="15" s="1"/>
  <c r="H4267" i="15"/>
  <c r="I4267" i="15"/>
  <c r="J4267" i="15" s="1"/>
  <c r="H4259" i="15"/>
  <c r="E4259" i="15"/>
  <c r="H4251" i="15"/>
  <c r="I4251" i="15"/>
  <c r="J4251" i="15" s="1"/>
  <c r="F4243" i="15"/>
  <c r="G4243" i="15" s="1"/>
  <c r="I4243" i="15"/>
  <c r="J4243" i="15" s="1"/>
  <c r="I4227" i="15"/>
  <c r="J4227" i="15" s="1"/>
  <c r="H4227" i="15"/>
  <c r="E4227" i="15"/>
  <c r="I4219" i="15"/>
  <c r="J4219" i="15" s="1"/>
  <c r="F4219" i="15"/>
  <c r="G4219" i="15" s="1"/>
  <c r="E4219" i="15"/>
  <c r="H4203" i="15"/>
  <c r="F4203" i="15"/>
  <c r="G4203" i="15" s="1"/>
  <c r="E4203" i="15"/>
  <c r="E4195" i="15"/>
  <c r="F4195" i="15"/>
  <c r="G4195" i="15" s="1"/>
  <c r="I4187" i="15"/>
  <c r="J4187" i="15" s="1"/>
  <c r="H4187" i="15"/>
  <c r="E4179" i="15"/>
  <c r="F4179" i="15"/>
  <c r="G4179" i="15" s="1"/>
  <c r="E4171" i="15"/>
  <c r="F4171" i="15"/>
  <c r="G4171" i="15" s="1"/>
  <c r="I4171" i="15"/>
  <c r="J4171" i="15" s="1"/>
  <c r="F4163" i="15"/>
  <c r="G4163" i="15" s="1"/>
  <c r="I4163" i="15"/>
  <c r="J4163" i="15" s="1"/>
  <c r="F4155" i="15"/>
  <c r="G4155" i="15" s="1"/>
  <c r="H4155" i="15"/>
  <c r="E4155" i="15"/>
  <c r="I4155" i="15"/>
  <c r="J4155" i="15" s="1"/>
  <c r="F4139" i="15"/>
  <c r="G4139" i="15" s="1"/>
  <c r="E4139" i="15"/>
  <c r="H4123" i="15"/>
  <c r="E4123" i="15"/>
  <c r="E4115" i="15"/>
  <c r="H4115" i="15"/>
  <c r="I4115" i="15"/>
  <c r="J4115" i="15" s="1"/>
  <c r="F4115" i="15"/>
  <c r="G4115" i="15" s="1"/>
  <c r="E4107" i="15"/>
  <c r="I4107" i="15"/>
  <c r="J4107" i="15" s="1"/>
  <c r="F4107" i="15"/>
  <c r="G4107" i="15" s="1"/>
  <c r="E4099" i="15"/>
  <c r="H4099" i="15"/>
  <c r="E4091" i="15"/>
  <c r="F4091" i="15"/>
  <c r="G4091" i="15" s="1"/>
  <c r="F4083" i="15"/>
  <c r="G4083" i="15" s="1"/>
  <c r="H4083" i="15"/>
  <c r="H4067" i="15"/>
  <c r="I4067" i="15"/>
  <c r="J4067" i="15" s="1"/>
  <c r="F4059" i="15"/>
  <c r="G4059" i="15" s="1"/>
  <c r="E4059" i="15"/>
  <c r="I4051" i="15"/>
  <c r="J4051" i="15" s="1"/>
  <c r="H4051" i="15"/>
  <c r="F4051" i="15"/>
  <c r="G4051" i="15" s="1"/>
  <c r="I4035" i="15"/>
  <c r="J4035" i="15" s="1"/>
  <c r="H4035" i="15"/>
  <c r="F4035" i="15"/>
  <c r="G4035" i="15" s="1"/>
  <c r="E4019" i="15"/>
  <c r="H4019" i="15"/>
  <c r="I4019" i="15"/>
  <c r="J4019" i="15" s="1"/>
  <c r="F4011" i="15"/>
  <c r="G4011" i="15" s="1"/>
  <c r="H4011" i="15"/>
  <c r="I4011" i="15"/>
  <c r="J4011" i="15" s="1"/>
  <c r="H4003" i="15"/>
  <c r="I4003" i="15"/>
  <c r="J4003" i="15" s="1"/>
  <c r="H3995" i="15"/>
  <c r="I3995" i="15"/>
  <c r="J3995" i="15" s="1"/>
  <c r="E3987" i="15"/>
  <c r="F3987" i="15"/>
  <c r="G3987" i="15" s="1"/>
  <c r="I3979" i="15"/>
  <c r="J3979" i="15" s="1"/>
  <c r="E3979" i="15"/>
  <c r="F3971" i="15"/>
  <c r="G3971" i="15" s="1"/>
  <c r="H3971" i="15"/>
  <c r="I3971" i="15"/>
  <c r="J3971" i="15" s="1"/>
  <c r="F3963" i="15"/>
  <c r="G3963" i="15" s="1"/>
  <c r="I3963" i="15"/>
  <c r="J3963" i="15" s="1"/>
  <c r="E3955" i="15"/>
  <c r="H3955" i="15"/>
  <c r="E3947" i="15"/>
  <c r="H3947" i="15"/>
  <c r="F3939" i="15"/>
  <c r="G3939" i="15" s="1"/>
  <c r="H3939" i="15"/>
  <c r="I3939" i="15"/>
  <c r="J3939" i="15" s="1"/>
  <c r="F3931" i="15"/>
  <c r="G3931" i="15" s="1"/>
  <c r="I3931" i="15"/>
  <c r="J3931" i="15" s="1"/>
  <c r="H3931" i="15"/>
  <c r="E3923" i="15"/>
  <c r="I3923" i="15"/>
  <c r="J3923" i="15" s="1"/>
  <c r="F3915" i="15"/>
  <c r="G3915" i="15" s="1"/>
  <c r="H3915" i="15"/>
  <c r="I3915" i="15"/>
  <c r="J3915" i="15" s="1"/>
  <c r="E3915" i="15"/>
  <c r="E3907" i="15"/>
  <c r="H3907" i="15"/>
  <c r="F3899" i="15"/>
  <c r="G3899" i="15" s="1"/>
  <c r="I3899" i="15"/>
  <c r="J3899" i="15" s="1"/>
  <c r="H3899" i="15"/>
  <c r="F3891" i="15"/>
  <c r="G3891" i="15" s="1"/>
  <c r="H3891" i="15"/>
  <c r="I3891" i="15"/>
  <c r="J3891" i="15" s="1"/>
  <c r="F3883" i="15"/>
  <c r="G3883" i="15" s="1"/>
  <c r="E3883" i="15"/>
  <c r="I3883" i="15"/>
  <c r="J3883" i="15" s="1"/>
  <c r="F3875" i="15"/>
  <c r="G3875" i="15" s="1"/>
  <c r="H3875" i="15"/>
  <c r="I3875" i="15"/>
  <c r="J3875" i="15" s="1"/>
  <c r="E3867" i="15"/>
  <c r="H3867" i="15"/>
  <c r="I3859" i="15"/>
  <c r="J3859" i="15" s="1"/>
  <c r="F3859" i="15"/>
  <c r="G3859" i="15" s="1"/>
  <c r="E3859" i="15"/>
  <c r="F3851" i="15"/>
  <c r="G3851" i="15" s="1"/>
  <c r="H3851" i="15"/>
  <c r="I3851" i="15"/>
  <c r="J3851" i="15" s="1"/>
  <c r="F3843" i="15"/>
  <c r="G3843" i="15" s="1"/>
  <c r="H3843" i="15"/>
  <c r="I3843" i="15"/>
  <c r="J3843" i="15" s="1"/>
  <c r="E3835" i="15"/>
  <c r="F3835" i="15"/>
  <c r="G3835" i="15" s="1"/>
  <c r="F3827" i="15"/>
  <c r="G3827" i="15" s="1"/>
  <c r="H3827" i="15"/>
  <c r="I3827" i="15"/>
  <c r="J3827" i="15" s="1"/>
  <c r="H3819" i="15"/>
  <c r="E3819" i="15"/>
  <c r="I3803" i="15"/>
  <c r="J3803" i="15" s="1"/>
  <c r="H3803" i="15"/>
  <c r="E3795" i="15"/>
  <c r="F3795" i="15"/>
  <c r="G3795" i="15" s="1"/>
  <c r="F3787" i="15"/>
  <c r="G3787" i="15" s="1"/>
  <c r="H3787" i="15"/>
  <c r="F3779" i="15"/>
  <c r="G3779" i="15" s="1"/>
  <c r="H3779" i="15"/>
  <c r="I3779" i="15"/>
  <c r="J3779" i="15" s="1"/>
  <c r="E3771" i="15"/>
  <c r="H3771" i="15"/>
  <c r="I3771" i="15"/>
  <c r="J3771" i="15" s="1"/>
  <c r="I3755" i="15"/>
  <c r="J3755" i="15" s="1"/>
  <c r="E3755" i="15"/>
  <c r="H3747" i="15"/>
  <c r="E3747" i="15"/>
  <c r="I3747" i="15"/>
  <c r="J3747" i="15" s="1"/>
  <c r="F3731" i="15"/>
  <c r="G3731" i="15" s="1"/>
  <c r="I3731" i="15"/>
  <c r="J3731" i="15" s="1"/>
  <c r="E3723" i="15"/>
  <c r="F3723" i="15"/>
  <c r="G3723" i="15" s="1"/>
  <c r="F3715" i="15"/>
  <c r="G3715" i="15" s="1"/>
  <c r="H3715" i="15"/>
  <c r="E3715" i="15"/>
  <c r="F3707" i="15"/>
  <c r="G3707" i="15" s="1"/>
  <c r="I3707" i="15"/>
  <c r="J3707" i="15" s="1"/>
  <c r="H3707" i="15"/>
  <c r="F3699" i="15"/>
  <c r="G3699" i="15" s="1"/>
  <c r="H3699" i="15"/>
  <c r="F3691" i="15"/>
  <c r="G3691" i="15" s="1"/>
  <c r="I3691" i="15"/>
  <c r="J3691" i="15" s="1"/>
  <c r="E3691" i="15"/>
  <c r="F3675" i="15"/>
  <c r="G3675" i="15" s="1"/>
  <c r="H3675" i="15"/>
  <c r="I3667" i="15"/>
  <c r="J3667" i="15" s="1"/>
  <c r="H3667" i="15"/>
  <c r="E3659" i="15"/>
  <c r="F3659" i="15"/>
  <c r="G3659" i="15" s="1"/>
  <c r="E3651" i="15"/>
  <c r="I3651" i="15"/>
  <c r="J3651" i="15" s="1"/>
  <c r="H3651" i="15"/>
  <c r="H3643" i="15"/>
  <c r="F3643" i="15"/>
  <c r="G3643" i="15" s="1"/>
  <c r="F3635" i="15"/>
  <c r="G3635" i="15" s="1"/>
  <c r="H3635" i="15"/>
  <c r="H3619" i="15"/>
  <c r="I3619" i="15"/>
  <c r="J3619" i="15" s="1"/>
  <c r="I3595" i="15"/>
  <c r="J3595" i="15" s="1"/>
  <c r="F3595" i="15"/>
  <c r="G3595" i="15" s="1"/>
  <c r="H3579" i="15"/>
  <c r="I3579" i="15"/>
  <c r="J3579" i="15" s="1"/>
  <c r="H3571" i="15"/>
  <c r="F3571" i="15"/>
  <c r="G3571" i="15" s="1"/>
  <c r="F3563" i="15"/>
  <c r="G3563" i="15" s="1"/>
  <c r="I3563" i="15"/>
  <c r="J3563" i="15" s="1"/>
  <c r="F3539" i="15"/>
  <c r="G3539" i="15" s="1"/>
  <c r="E3539" i="15"/>
  <c r="H3539" i="15"/>
  <c r="E3531" i="15"/>
  <c r="F3531" i="15"/>
  <c r="G3531" i="15" s="1"/>
  <c r="E3523" i="15"/>
  <c r="I3523" i="15"/>
  <c r="J3523" i="15" s="1"/>
  <c r="H3515" i="15"/>
  <c r="I3515" i="15"/>
  <c r="J3515" i="15" s="1"/>
  <c r="F3515" i="15"/>
  <c r="G3515" i="15" s="1"/>
  <c r="H3499" i="15"/>
  <c r="F3499" i="15"/>
  <c r="G3499" i="15" s="1"/>
  <c r="I3491" i="15"/>
  <c r="J3491" i="15" s="1"/>
  <c r="H3491" i="15"/>
  <c r="F3483" i="15"/>
  <c r="G3483" i="15" s="1"/>
  <c r="I3483" i="15"/>
  <c r="J3483" i="15" s="1"/>
  <c r="H3483" i="15"/>
  <c r="F3475" i="15"/>
  <c r="G3475" i="15" s="1"/>
  <c r="I3475" i="15"/>
  <c r="J3475" i="15" s="1"/>
  <c r="I3467" i="15"/>
  <c r="J3467" i="15" s="1"/>
  <c r="H3467" i="15"/>
  <c r="E3459" i="15"/>
  <c r="I3459" i="15"/>
  <c r="J3459" i="15" s="1"/>
  <c r="E3451" i="15"/>
  <c r="F3451" i="15"/>
  <c r="G3451" i="15" s="1"/>
  <c r="H3443" i="15"/>
  <c r="I3443" i="15"/>
  <c r="J3443" i="15" s="1"/>
  <c r="F3419" i="15"/>
  <c r="G3419" i="15" s="1"/>
  <c r="I3419" i="15"/>
  <c r="J3419" i="15" s="1"/>
  <c r="H3419" i="15"/>
  <c r="E3419" i="15"/>
  <c r="I3411" i="15"/>
  <c r="J3411" i="15" s="1"/>
  <c r="H3411" i="15"/>
  <c r="F3411" i="15"/>
  <c r="G3411" i="15" s="1"/>
  <c r="E3387" i="15"/>
  <c r="F3387" i="15"/>
  <c r="G3387" i="15" s="1"/>
  <c r="F3379" i="15"/>
  <c r="G3379" i="15" s="1"/>
  <c r="E3379" i="15"/>
  <c r="H3379" i="15"/>
  <c r="I3379" i="15"/>
  <c r="J3379" i="15" s="1"/>
  <c r="H3371" i="15"/>
  <c r="I3371" i="15"/>
  <c r="J3371" i="15" s="1"/>
  <c r="I3355" i="15"/>
  <c r="J3355" i="15" s="1"/>
  <c r="F3355" i="15"/>
  <c r="G3355" i="15" s="1"/>
  <c r="H3355" i="15"/>
  <c r="E3355" i="15"/>
  <c r="H3347" i="15"/>
  <c r="F3347" i="15"/>
  <c r="G3347" i="15" s="1"/>
  <c r="H3339" i="15"/>
  <c r="I3339" i="15"/>
  <c r="J3339" i="15" s="1"/>
  <c r="F3315" i="15"/>
  <c r="G3315" i="15" s="1"/>
  <c r="I3315" i="15"/>
  <c r="J3315" i="15" s="1"/>
  <c r="E3299" i="15"/>
  <c r="I3299" i="15"/>
  <c r="J3299" i="15" s="1"/>
  <c r="H3299" i="15"/>
  <c r="I3291" i="15"/>
  <c r="J3291" i="15" s="1"/>
  <c r="H3291" i="15"/>
  <c r="I3275" i="15"/>
  <c r="J3275" i="15" s="1"/>
  <c r="F3275" i="15"/>
  <c r="G3275" i="15" s="1"/>
  <c r="I3267" i="15"/>
  <c r="J3267" i="15" s="1"/>
  <c r="E3267" i="15"/>
  <c r="E3259" i="15"/>
  <c r="H3259" i="15"/>
  <c r="I3251" i="15"/>
  <c r="J3251" i="15" s="1"/>
  <c r="H3251" i="15"/>
  <c r="E3243" i="15"/>
  <c r="H3243" i="15"/>
  <c r="I3243" i="15"/>
  <c r="J3243" i="15" s="1"/>
  <c r="H3235" i="15"/>
  <c r="I3235" i="15"/>
  <c r="J3235" i="15" s="1"/>
  <c r="E3227" i="15"/>
  <c r="I3227" i="15"/>
  <c r="J3227" i="15" s="1"/>
  <c r="H3219" i="15"/>
  <c r="F3219" i="15"/>
  <c r="G3219" i="15" s="1"/>
  <c r="E3211" i="15"/>
  <c r="F3211" i="15"/>
  <c r="G3211" i="15" s="1"/>
  <c r="I3211" i="15"/>
  <c r="J3211" i="15" s="1"/>
  <c r="H3203" i="15"/>
  <c r="E3203" i="15"/>
  <c r="I3203" i="15"/>
  <c r="J3203" i="15" s="1"/>
  <c r="H3195" i="15"/>
  <c r="E3195" i="15"/>
  <c r="E3187" i="15"/>
  <c r="F3187" i="15"/>
  <c r="G3187" i="15" s="1"/>
  <c r="E3171" i="15"/>
  <c r="H3171" i="15"/>
  <c r="F3171" i="15"/>
  <c r="G3171" i="15" s="1"/>
  <c r="F3155" i="15"/>
  <c r="G3155" i="15" s="1"/>
  <c r="H3155" i="15"/>
  <c r="I3155" i="15"/>
  <c r="J3155" i="15" s="1"/>
  <c r="I3131" i="15"/>
  <c r="J3131" i="15" s="1"/>
  <c r="E3131" i="15"/>
  <c r="E3123" i="15"/>
  <c r="H3123" i="15"/>
  <c r="I3123" i="15"/>
  <c r="J3123" i="15" s="1"/>
  <c r="I3115" i="15"/>
  <c r="J3115" i="15" s="1"/>
  <c r="F3115" i="15"/>
  <c r="G3115" i="15" s="1"/>
  <c r="H3115" i="15"/>
  <c r="H3107" i="15"/>
  <c r="E3107" i="15"/>
  <c r="F3107" i="15"/>
  <c r="G3107" i="15" s="1"/>
  <c r="I3107" i="15"/>
  <c r="J3107" i="15" s="1"/>
  <c r="I3099" i="15"/>
  <c r="J3099" i="15" s="1"/>
  <c r="H3099" i="15"/>
  <c r="F3091" i="15"/>
  <c r="G3091" i="15" s="1"/>
  <c r="H3091" i="15"/>
  <c r="E3091" i="15"/>
  <c r="H3083" i="15"/>
  <c r="E3083" i="15"/>
  <c r="F3059" i="15"/>
  <c r="G3059" i="15" s="1"/>
  <c r="E3059" i="15"/>
  <c r="H3059" i="15"/>
  <c r="I3059" i="15"/>
  <c r="J3059" i="15" s="1"/>
  <c r="H3043" i="15"/>
  <c r="E3043" i="15"/>
  <c r="H3035" i="15"/>
  <c r="E3035" i="15"/>
  <c r="I3003" i="15"/>
  <c r="J3003" i="15" s="1"/>
  <c r="E3003" i="15"/>
  <c r="E2995" i="15"/>
  <c r="F2995" i="15"/>
  <c r="G2995" i="15" s="1"/>
  <c r="F2979" i="15"/>
  <c r="G2979" i="15" s="1"/>
  <c r="I2979" i="15"/>
  <c r="J2979" i="15" s="1"/>
  <c r="E2979" i="15"/>
  <c r="F2971" i="15"/>
  <c r="G2971" i="15" s="1"/>
  <c r="E2971" i="15"/>
  <c r="H2971" i="15"/>
  <c r="H2939" i="15"/>
  <c r="E2939" i="15"/>
  <c r="F2939" i="15"/>
  <c r="G2939" i="15" s="1"/>
  <c r="H2915" i="15"/>
  <c r="I2915" i="15"/>
  <c r="J2915" i="15" s="1"/>
  <c r="F2907" i="15"/>
  <c r="G2907" i="15" s="1"/>
  <c r="I2907" i="15"/>
  <c r="J2907" i="15" s="1"/>
  <c r="F2867" i="15"/>
  <c r="G2867" i="15" s="1"/>
  <c r="E2867" i="15"/>
  <c r="I2867" i="15"/>
  <c r="J2867" i="15" s="1"/>
  <c r="I2859" i="15"/>
  <c r="J2859" i="15" s="1"/>
  <c r="H2859" i="15"/>
  <c r="E2843" i="15"/>
  <c r="I2843" i="15"/>
  <c r="J2843" i="15" s="1"/>
  <c r="F2803" i="15"/>
  <c r="G2803" i="15" s="1"/>
  <c r="I2803" i="15"/>
  <c r="J2803" i="15" s="1"/>
  <c r="F2779" i="15"/>
  <c r="G2779" i="15" s="1"/>
  <c r="E2779" i="15"/>
  <c r="I2779" i="15"/>
  <c r="J2779" i="15" s="1"/>
  <c r="I2755" i="15"/>
  <c r="J2755" i="15" s="1"/>
  <c r="E2755" i="15"/>
  <c r="F2755" i="15"/>
  <c r="G2755" i="15" s="1"/>
  <c r="H2747" i="15"/>
  <c r="I2747" i="15"/>
  <c r="J2747" i="15" s="1"/>
  <c r="I2723" i="15"/>
  <c r="J2723" i="15" s="1"/>
  <c r="F2723" i="15"/>
  <c r="G2723" i="15" s="1"/>
  <c r="H2723" i="15"/>
  <c r="E2723" i="15"/>
  <c r="F2707" i="15"/>
  <c r="G2707" i="15" s="1"/>
  <c r="E2707" i="15"/>
  <c r="I2699" i="15"/>
  <c r="J2699" i="15" s="1"/>
  <c r="F2699" i="15"/>
  <c r="G2699" i="15" s="1"/>
  <c r="F2683" i="15"/>
  <c r="G2683" i="15" s="1"/>
  <c r="E2683" i="15"/>
  <c r="I2675" i="15"/>
  <c r="J2675" i="15" s="1"/>
  <c r="H2675" i="15"/>
  <c r="F2667" i="15"/>
  <c r="G2667" i="15" s="1"/>
  <c r="E2667" i="15"/>
  <c r="I2531" i="15"/>
  <c r="J2531" i="15" s="1"/>
  <c r="E2531" i="15"/>
  <c r="I2507" i="15"/>
  <c r="J2507" i="15" s="1"/>
  <c r="E2507" i="15"/>
  <c r="E2499" i="15"/>
  <c r="F2499" i="15"/>
  <c r="G2499" i="15" s="1"/>
  <c r="I2451" i="15"/>
  <c r="J2451" i="15" s="1"/>
  <c r="F2451" i="15"/>
  <c r="G2451" i="15" s="1"/>
  <c r="H2451" i="15"/>
  <c r="I2347" i="15"/>
  <c r="J2347" i="15" s="1"/>
  <c r="F2347" i="15"/>
  <c r="G2347" i="15" s="1"/>
  <c r="E2323" i="15"/>
  <c r="I2323" i="15"/>
  <c r="J2323" i="15" s="1"/>
  <c r="E2307" i="15"/>
  <c r="F2307" i="15"/>
  <c r="G2307" i="15" s="1"/>
  <c r="E2283" i="15"/>
  <c r="F2283" i="15"/>
  <c r="G2283" i="15" s="1"/>
  <c r="I2283" i="15"/>
  <c r="J2283" i="15" s="1"/>
  <c r="F2275" i="15"/>
  <c r="G2275" i="15" s="1"/>
  <c r="E2275" i="15"/>
  <c r="F2235" i="15"/>
  <c r="G2235" i="15" s="1"/>
  <c r="E2235" i="15"/>
  <c r="H1235" i="15"/>
  <c r="I1235" i="15" s="1"/>
  <c r="J1235" i="15" s="1"/>
  <c r="H957" i="15"/>
  <c r="I957" i="15" s="1"/>
  <c r="J957" i="15" s="1"/>
  <c r="H3727" i="15"/>
  <c r="F3415" i="15"/>
  <c r="G3415" i="15" s="1"/>
  <c r="I769" i="14"/>
  <c r="S963" i="14"/>
  <c r="R963" i="14" s="1"/>
  <c r="S434" i="14"/>
  <c r="R434" i="14" s="1"/>
  <c r="E3039" i="15"/>
  <c r="E1026" i="15"/>
  <c r="F1026" i="15" s="1"/>
  <c r="G1026" i="15" s="1"/>
  <c r="P1242" i="14"/>
  <c r="H1026" i="15" s="1"/>
  <c r="I1026" i="15" s="1"/>
  <c r="J1026" i="15" s="1"/>
  <c r="H4863" i="15"/>
  <c r="I4863" i="15" s="1"/>
  <c r="J4863" i="15" s="1"/>
  <c r="H1457" i="15"/>
  <c r="I1457" i="15" s="1"/>
  <c r="J1457" i="15" s="1"/>
  <c r="H1397" i="15"/>
  <c r="I1397" i="15" s="1"/>
  <c r="J1397" i="15" s="1"/>
  <c r="H4971" i="15"/>
  <c r="I4971" i="15" s="1"/>
  <c r="J4971" i="15" s="1"/>
  <c r="H4139" i="15"/>
  <c r="F3747" i="15"/>
  <c r="G3747" i="15" s="1"/>
  <c r="I3787" i="15"/>
  <c r="J3787" i="15" s="1"/>
  <c r="E3875" i="15"/>
  <c r="I4027" i="15"/>
  <c r="J4027" i="15" s="1"/>
  <c r="E4955" i="15"/>
  <c r="F4955" i="15" s="1"/>
  <c r="G4955" i="15" s="1"/>
  <c r="E3595" i="15"/>
  <c r="E4235" i="15"/>
  <c r="H4307" i="15"/>
  <c r="H4387" i="15"/>
  <c r="I4427" i="15"/>
  <c r="J4427" i="15" s="1"/>
  <c r="E4515" i="15"/>
  <c r="F4587" i="15"/>
  <c r="G4587" i="15" s="1"/>
  <c r="I4659" i="15"/>
  <c r="J4659" i="15" s="1"/>
  <c r="F4723" i="15"/>
  <c r="G4723" i="15" s="1"/>
  <c r="H4763" i="15"/>
  <c r="H4795" i="15"/>
  <c r="H5283" i="15"/>
  <c r="I4211" i="15"/>
  <c r="J4211" i="15" s="1"/>
  <c r="F4491" i="15"/>
  <c r="G4491" i="15" s="1"/>
  <c r="F1935" i="15"/>
  <c r="G1935" i="15" s="1"/>
  <c r="F1991" i="15"/>
  <c r="G1991" i="15" s="1"/>
  <c r="I2087" i="15"/>
  <c r="J2087" i="15" s="1"/>
  <c r="I2183" i="15"/>
  <c r="J2183" i="15" s="1"/>
  <c r="H2439" i="15"/>
  <c r="F3203" i="15"/>
  <c r="G3203" i="15" s="1"/>
  <c r="F3251" i="15"/>
  <c r="G3251" i="15" s="1"/>
  <c r="I3135" i="15"/>
  <c r="J3135" i="15" s="1"/>
  <c r="E3327" i="15"/>
  <c r="E4379" i="15"/>
  <c r="H3923" i="15"/>
  <c r="I4307" i="15"/>
  <c r="J4307" i="15" s="1"/>
  <c r="I820" i="14"/>
  <c r="I1088" i="14"/>
  <c r="S1148" i="14"/>
  <c r="R1148" i="14" s="1"/>
  <c r="I1158" i="14"/>
  <c r="S1546" i="14"/>
  <c r="R1546" i="14" s="1"/>
  <c r="S1388" i="14"/>
  <c r="R1388" i="14" s="1"/>
  <c r="I1251" i="14"/>
  <c r="S503" i="14"/>
  <c r="R503" i="14" s="1"/>
  <c r="F3443" i="15"/>
  <c r="G3443" i="15" s="1"/>
  <c r="E2951" i="15"/>
  <c r="E2087" i="15"/>
  <c r="H3799" i="15"/>
  <c r="I3799" i="15"/>
  <c r="J3799" i="15" s="1"/>
  <c r="E3799" i="15"/>
  <c r="E3791" i="15"/>
  <c r="H3791" i="15"/>
  <c r="F3791" i="15"/>
  <c r="G3791" i="15" s="1"/>
  <c r="E3783" i="15"/>
  <c r="H3783" i="15"/>
  <c r="E3775" i="15"/>
  <c r="F3775" i="15"/>
  <c r="G3775" i="15" s="1"/>
  <c r="E3767" i="15"/>
  <c r="F3767" i="15"/>
  <c r="G3767" i="15" s="1"/>
  <c r="H3767" i="15"/>
  <c r="F3759" i="15"/>
  <c r="G3759" i="15" s="1"/>
  <c r="I3759" i="15"/>
  <c r="J3759" i="15" s="1"/>
  <c r="H3751" i="15"/>
  <c r="E3751" i="15"/>
  <c r="F3751" i="15"/>
  <c r="G3751" i="15" s="1"/>
  <c r="F3743" i="15"/>
  <c r="G3743" i="15" s="1"/>
  <c r="I3743" i="15"/>
  <c r="J3743" i="15" s="1"/>
  <c r="E3735" i="15"/>
  <c r="I3735" i="15"/>
  <c r="J3735" i="15" s="1"/>
  <c r="I3719" i="15"/>
  <c r="J3719" i="15" s="1"/>
  <c r="E3719" i="15"/>
  <c r="E3711" i="15"/>
  <c r="H3711" i="15"/>
  <c r="F3711" i="15"/>
  <c r="G3711" i="15" s="1"/>
  <c r="F3703" i="15"/>
  <c r="G3703" i="15" s="1"/>
  <c r="E3703" i="15"/>
  <c r="E3695" i="15"/>
  <c r="F3695" i="15"/>
  <c r="G3695" i="15" s="1"/>
  <c r="E3687" i="15"/>
  <c r="H3687" i="15"/>
  <c r="E3679" i="15"/>
  <c r="I3679" i="15"/>
  <c r="J3679" i="15" s="1"/>
  <c r="E3671" i="15"/>
  <c r="F3671" i="15"/>
  <c r="G3671" i="15" s="1"/>
  <c r="I3655" i="15"/>
  <c r="J3655" i="15" s="1"/>
  <c r="F3655" i="15"/>
  <c r="G3655" i="15" s="1"/>
  <c r="E3647" i="15"/>
  <c r="I3647" i="15"/>
  <c r="J3647" i="15" s="1"/>
  <c r="F3647" i="15"/>
  <c r="G3647" i="15" s="1"/>
  <c r="E3639" i="15"/>
  <c r="H3639" i="15"/>
  <c r="F3631" i="15"/>
  <c r="G3631" i="15" s="1"/>
  <c r="E3631" i="15"/>
  <c r="F3623" i="15"/>
  <c r="G3623" i="15" s="1"/>
  <c r="H3623" i="15"/>
  <c r="F3615" i="15"/>
  <c r="G3615" i="15" s="1"/>
  <c r="E3615" i="15"/>
  <c r="E3607" i="15"/>
  <c r="H3607" i="15"/>
  <c r="E3591" i="15"/>
  <c r="F3591" i="15"/>
  <c r="G3591" i="15" s="1"/>
  <c r="H3583" i="15"/>
  <c r="E3583" i="15"/>
  <c r="I3583" i="15"/>
  <c r="J3583" i="15" s="1"/>
  <c r="I3575" i="15"/>
  <c r="J3575" i="15" s="1"/>
  <c r="H3575" i="15"/>
  <c r="H3559" i="15"/>
  <c r="E3559" i="15"/>
  <c r="F3543" i="15"/>
  <c r="G3543" i="15" s="1"/>
  <c r="E3543" i="15"/>
  <c r="F3535" i="15"/>
  <c r="G3535" i="15" s="1"/>
  <c r="H3535" i="15"/>
  <c r="E3535" i="15"/>
  <c r="F3527" i="15"/>
  <c r="G3527" i="15" s="1"/>
  <c r="E3527" i="15"/>
  <c r="F3487" i="15"/>
  <c r="G3487" i="15" s="1"/>
  <c r="I3487" i="15"/>
  <c r="J3487" i="15" s="1"/>
  <c r="F3471" i="15"/>
  <c r="G3471" i="15" s="1"/>
  <c r="E3471" i="15"/>
  <c r="F3463" i="15"/>
  <c r="G3463" i="15" s="1"/>
  <c r="H3463" i="15"/>
  <c r="F3455" i="15"/>
  <c r="G3455" i="15" s="1"/>
  <c r="E3455" i="15"/>
  <c r="I3455" i="15"/>
  <c r="J3455" i="15" s="1"/>
  <c r="I3439" i="15"/>
  <c r="J3439" i="15" s="1"/>
  <c r="H3439" i="15"/>
  <c r="F3423" i="15"/>
  <c r="G3423" i="15" s="1"/>
  <c r="H3423" i="15"/>
  <c r="F3407" i="15"/>
  <c r="G3407" i="15" s="1"/>
  <c r="H3407" i="15"/>
  <c r="I3399" i="15"/>
  <c r="J3399" i="15" s="1"/>
  <c r="F3399" i="15"/>
  <c r="G3399" i="15" s="1"/>
  <c r="H3399" i="15"/>
  <c r="E3399" i="15"/>
  <c r="F3391" i="15"/>
  <c r="G3391" i="15" s="1"/>
  <c r="H3391" i="15"/>
  <c r="H3367" i="15"/>
  <c r="E3367" i="15"/>
  <c r="F3367" i="15"/>
  <c r="G3367" i="15" s="1"/>
  <c r="I3367" i="15"/>
  <c r="J3367" i="15" s="1"/>
  <c r="I3359" i="15"/>
  <c r="J3359" i="15" s="1"/>
  <c r="H3359" i="15"/>
  <c r="I3351" i="15"/>
  <c r="J3351" i="15" s="1"/>
  <c r="E3351" i="15"/>
  <c r="E3335" i="15"/>
  <c r="H3335" i="15"/>
  <c r="E3311" i="15"/>
  <c r="H3311" i="15"/>
  <c r="F3303" i="15"/>
  <c r="G3303" i="15" s="1"/>
  <c r="I3303" i="15"/>
  <c r="J3303" i="15" s="1"/>
  <c r="H3303" i="15"/>
  <c r="H3295" i="15"/>
  <c r="E3295" i="15"/>
  <c r="I3295" i="15"/>
  <c r="J3295" i="15" s="1"/>
  <c r="E3279" i="15"/>
  <c r="I3279" i="15"/>
  <c r="J3279" i="15" s="1"/>
  <c r="H3279" i="15"/>
  <c r="I3271" i="15"/>
  <c r="J3271" i="15" s="1"/>
  <c r="E3271" i="15"/>
  <c r="F3271" i="15"/>
  <c r="G3271" i="15" s="1"/>
  <c r="I3239" i="15"/>
  <c r="J3239" i="15" s="1"/>
  <c r="E3239" i="15"/>
  <c r="F3231" i="15"/>
  <c r="G3231" i="15" s="1"/>
  <c r="E3231" i="15"/>
  <c r="H3231" i="15"/>
  <c r="E3223" i="15"/>
  <c r="H3223" i="15"/>
  <c r="E3215" i="15"/>
  <c r="F3215" i="15"/>
  <c r="G3215" i="15" s="1"/>
  <c r="I3215" i="15"/>
  <c r="J3215" i="15" s="1"/>
  <c r="I3207" i="15"/>
  <c r="J3207" i="15" s="1"/>
  <c r="F3207" i="15"/>
  <c r="G3207" i="15" s="1"/>
  <c r="E3199" i="15"/>
  <c r="F3199" i="15"/>
  <c r="G3199" i="15" s="1"/>
  <c r="H3191" i="15"/>
  <c r="E3191" i="15"/>
  <c r="F3191" i="15"/>
  <c r="G3191" i="15" s="1"/>
  <c r="H3175" i="15"/>
  <c r="F3175" i="15"/>
  <c r="G3175" i="15" s="1"/>
  <c r="I3175" i="15"/>
  <c r="J3175" i="15" s="1"/>
  <c r="E3151" i="15"/>
  <c r="F3151" i="15"/>
  <c r="G3151" i="15" s="1"/>
  <c r="F3143" i="15"/>
  <c r="G3143" i="15" s="1"/>
  <c r="E3143" i="15"/>
  <c r="H3119" i="15"/>
  <c r="E3119" i="15"/>
  <c r="H3103" i="15"/>
  <c r="F3103" i="15"/>
  <c r="G3103" i="15" s="1"/>
  <c r="I3103" i="15"/>
  <c r="J3103" i="15" s="1"/>
  <c r="I3087" i="15"/>
  <c r="J3087" i="15" s="1"/>
  <c r="E3087" i="15"/>
  <c r="F3087" i="15"/>
  <c r="G3087" i="15" s="1"/>
  <c r="H3071" i="15"/>
  <c r="F3071" i="15"/>
  <c r="G3071" i="15" s="1"/>
  <c r="I3071" i="15"/>
  <c r="J3071" i="15" s="1"/>
  <c r="E3071" i="15"/>
  <c r="F3063" i="15"/>
  <c r="G3063" i="15" s="1"/>
  <c r="E3063" i="15"/>
  <c r="I3063" i="15"/>
  <c r="J3063" i="15" s="1"/>
  <c r="F3023" i="15"/>
  <c r="G3023" i="15" s="1"/>
  <c r="H3023" i="15"/>
  <c r="I3015" i="15"/>
  <c r="J3015" i="15" s="1"/>
  <c r="H3015" i="15"/>
  <c r="F3015" i="15"/>
  <c r="G3015" i="15" s="1"/>
  <c r="E3015" i="15"/>
  <c r="F2999" i="15"/>
  <c r="G2999" i="15" s="1"/>
  <c r="E2999" i="15"/>
  <c r="F2991" i="15"/>
  <c r="G2991" i="15" s="1"/>
  <c r="E2991" i="15"/>
  <c r="F2975" i="15"/>
  <c r="G2975" i="15" s="1"/>
  <c r="E2975" i="15"/>
  <c r="E2967" i="15"/>
  <c r="F2967" i="15"/>
  <c r="G2967" i="15" s="1"/>
  <c r="F2935" i="15"/>
  <c r="G2935" i="15" s="1"/>
  <c r="E2935" i="15"/>
  <c r="H2911" i="15"/>
  <c r="I2911" i="15"/>
  <c r="J2911" i="15" s="1"/>
  <c r="E2903" i="15"/>
  <c r="F2903" i="15"/>
  <c r="G2903" i="15" s="1"/>
  <c r="F2887" i="15"/>
  <c r="G2887" i="15" s="1"/>
  <c r="E2887" i="15"/>
  <c r="E2871" i="15"/>
  <c r="F2871" i="15"/>
  <c r="G2871" i="15" s="1"/>
  <c r="H2863" i="15"/>
  <c r="F2863" i="15"/>
  <c r="G2863" i="15" s="1"/>
  <c r="I2863" i="15"/>
  <c r="J2863" i="15" s="1"/>
  <c r="F2799" i="15"/>
  <c r="G2799" i="15" s="1"/>
  <c r="E2799" i="15"/>
  <c r="E2791" i="15"/>
  <c r="F2791" i="15"/>
  <c r="G2791" i="15" s="1"/>
  <c r="F2775" i="15"/>
  <c r="G2775" i="15" s="1"/>
  <c r="E2775" i="15"/>
  <c r="E2759" i="15"/>
  <c r="H2759" i="15"/>
  <c r="F2743" i="15"/>
  <c r="G2743" i="15" s="1"/>
  <c r="E2743" i="15"/>
  <c r="F2727" i="15"/>
  <c r="G2727" i="15" s="1"/>
  <c r="H2727" i="15"/>
  <c r="H2711" i="15"/>
  <c r="F2711" i="15"/>
  <c r="G2711" i="15" s="1"/>
  <c r="E2703" i="15"/>
  <c r="F2703" i="15"/>
  <c r="G2703" i="15" s="1"/>
  <c r="H2695" i="15"/>
  <c r="E2695" i="15"/>
  <c r="F2695" i="15"/>
  <c r="G2695" i="15" s="1"/>
  <c r="F2687" i="15"/>
  <c r="G2687" i="15" s="1"/>
  <c r="H2687" i="15"/>
  <c r="H2663" i="15"/>
  <c r="F2663" i="15"/>
  <c r="G2663" i="15" s="1"/>
  <c r="F2639" i="15"/>
  <c r="G2639" i="15" s="1"/>
  <c r="E2639" i="15"/>
  <c r="E2607" i="15"/>
  <c r="F2607" i="15"/>
  <c r="G2607" i="15" s="1"/>
  <c r="H2599" i="15"/>
  <c r="F2599" i="15"/>
  <c r="G2599" i="15" s="1"/>
  <c r="I2591" i="15"/>
  <c r="J2591" i="15" s="1"/>
  <c r="F2591" i="15"/>
  <c r="G2591" i="15" s="1"/>
  <c r="E2591" i="15"/>
  <c r="F2559" i="15"/>
  <c r="G2559" i="15" s="1"/>
  <c r="E2559" i="15"/>
  <c r="I2535" i="15"/>
  <c r="J2535" i="15" s="1"/>
  <c r="F2535" i="15"/>
  <c r="G2535" i="15" s="1"/>
  <c r="E2519" i="15"/>
  <c r="F2519" i="15"/>
  <c r="G2519" i="15" s="1"/>
  <c r="E2495" i="15"/>
  <c r="F2495" i="15"/>
  <c r="G2495" i="15" s="1"/>
  <c r="H2487" i="15"/>
  <c r="E2487" i="15"/>
  <c r="I2455" i="15"/>
  <c r="J2455" i="15" s="1"/>
  <c r="E2455" i="15"/>
  <c r="E2447" i="15"/>
  <c r="F2447" i="15"/>
  <c r="G2447" i="15" s="1"/>
  <c r="E2407" i="15"/>
  <c r="F2407" i="15"/>
  <c r="G2407" i="15" s="1"/>
  <c r="F2399" i="15"/>
  <c r="G2399" i="15" s="1"/>
  <c r="H2399" i="15"/>
  <c r="E2375" i="15"/>
  <c r="I2375" i="15"/>
  <c r="J2375" i="15" s="1"/>
  <c r="E2319" i="15"/>
  <c r="F2319" i="15"/>
  <c r="G2319" i="15" s="1"/>
  <c r="I2319" i="15"/>
  <c r="J2319" i="15" s="1"/>
  <c r="E2247" i="15"/>
  <c r="I2247" i="15"/>
  <c r="J2247" i="15" s="1"/>
  <c r="H2239" i="15"/>
  <c r="E2239" i="15"/>
  <c r="F2239" i="15"/>
  <c r="G2239" i="15" s="1"/>
  <c r="H2223" i="15"/>
  <c r="F2223" i="15"/>
  <c r="G2223" i="15" s="1"/>
  <c r="H2207" i="15"/>
  <c r="F2207" i="15"/>
  <c r="G2207" i="15" s="1"/>
  <c r="H2167" i="15"/>
  <c r="E2167" i="15"/>
  <c r="I2167" i="15"/>
  <c r="J2167" i="15" s="1"/>
  <c r="H2143" i="15"/>
  <c r="E2143" i="15"/>
  <c r="I2143" i="15"/>
  <c r="J2143" i="15" s="1"/>
  <c r="H2135" i="15"/>
  <c r="I2135" i="15"/>
  <c r="J2135" i="15" s="1"/>
  <c r="H2127" i="15"/>
  <c r="E2127" i="15"/>
  <c r="I2127" i="15"/>
  <c r="J2127" i="15" s="1"/>
  <c r="H2111" i="15"/>
  <c r="I2111" i="15"/>
  <c r="J2111" i="15" s="1"/>
  <c r="E2103" i="15"/>
  <c r="H2103" i="15"/>
  <c r="I2103" i="15"/>
  <c r="J2103" i="15" s="1"/>
  <c r="H2095" i="15"/>
  <c r="I2095" i="15"/>
  <c r="J2095" i="15" s="1"/>
  <c r="E2079" i="15"/>
  <c r="H2079" i="15"/>
  <c r="I2079" i="15"/>
  <c r="J2079" i="15" s="1"/>
  <c r="H2071" i="15"/>
  <c r="E2071" i="15"/>
  <c r="I2071" i="15"/>
  <c r="J2071" i="15" s="1"/>
  <c r="E2047" i="15"/>
  <c r="H2047" i="15"/>
  <c r="I2047" i="15"/>
  <c r="J2047" i="15" s="1"/>
  <c r="H2039" i="15"/>
  <c r="I2039" i="15"/>
  <c r="J2039" i="15" s="1"/>
  <c r="H2023" i="15"/>
  <c r="E2023" i="15"/>
  <c r="H2015" i="15"/>
  <c r="E2015" i="15"/>
  <c r="I2015" i="15"/>
  <c r="J2015" i="15" s="1"/>
  <c r="H1999" i="15"/>
  <c r="I1999" i="15"/>
  <c r="J1999" i="15" s="1"/>
  <c r="H1983" i="15"/>
  <c r="E1983" i="15"/>
  <c r="I1983" i="15"/>
  <c r="J1983" i="15" s="1"/>
  <c r="H1967" i="15"/>
  <c r="E1967" i="15"/>
  <c r="I1967" i="15"/>
  <c r="J1967" i="15" s="1"/>
  <c r="H1951" i="15"/>
  <c r="I1951" i="15"/>
  <c r="J1951" i="15" s="1"/>
  <c r="E1951" i="15"/>
  <c r="E1895" i="15"/>
  <c r="F1895" i="15"/>
  <c r="G1895" i="15" s="1"/>
  <c r="E1847" i="15"/>
  <c r="H1847" i="15"/>
  <c r="F1839" i="15"/>
  <c r="G1839" i="15" s="1"/>
  <c r="E1839" i="15"/>
  <c r="F1831" i="15"/>
  <c r="G1831" i="15" s="1"/>
  <c r="E1831" i="15"/>
  <c r="E1799" i="15"/>
  <c r="F1799" i="15"/>
  <c r="G1799" i="15" s="1"/>
  <c r="E1783" i="15"/>
  <c r="F1783" i="15"/>
  <c r="G1783" i="15" s="1"/>
  <c r="I1767" i="15"/>
  <c r="J1767" i="15" s="1"/>
  <c r="F1767" i="15"/>
  <c r="G1767" i="15" s="1"/>
  <c r="E1759" i="15"/>
  <c r="F1759" i="15"/>
  <c r="G1759" i="15" s="1"/>
  <c r="F1743" i="15"/>
  <c r="G1743" i="15" s="1"/>
  <c r="E1743" i="15"/>
  <c r="F1735" i="15"/>
  <c r="G1735" i="15" s="1"/>
  <c r="E1735" i="15"/>
  <c r="E1727" i="15"/>
  <c r="F1727" i="15"/>
  <c r="G1727" i="15" s="1"/>
  <c r="E1719" i="15"/>
  <c r="F1719" i="15"/>
  <c r="G1719" i="15" s="1"/>
  <c r="F1703" i="15"/>
  <c r="G1703" i="15" s="1"/>
  <c r="E1703" i="15"/>
  <c r="E1687" i="15"/>
  <c r="F1687" i="15"/>
  <c r="G1687" i="15" s="1"/>
  <c r="F1671" i="15"/>
  <c r="G1671" i="15" s="1"/>
  <c r="E1671" i="15"/>
  <c r="F1655" i="15"/>
  <c r="G1655" i="15" s="1"/>
  <c r="E1655" i="15"/>
  <c r="F1647" i="15"/>
  <c r="G1647" i="15" s="1"/>
  <c r="E1647" i="15"/>
  <c r="F1639" i="15"/>
  <c r="G1639" i="15" s="1"/>
  <c r="E1639" i="15"/>
  <c r="E1623" i="15"/>
  <c r="F1623" i="15"/>
  <c r="G1623" i="15" s="1"/>
  <c r="E1607" i="15"/>
  <c r="F1607" i="15" s="1"/>
  <c r="G1607" i="15" s="1"/>
  <c r="H1607" i="15"/>
  <c r="I1607" i="15" s="1"/>
  <c r="J1607" i="15" s="1"/>
  <c r="E1519" i="15"/>
  <c r="F1519" i="15" s="1"/>
  <c r="G1519" i="15" s="1"/>
  <c r="H1519" i="15"/>
  <c r="I1519" i="15" s="1"/>
  <c r="J1519" i="15" s="1"/>
  <c r="E1495" i="15"/>
  <c r="F1495" i="15" s="1"/>
  <c r="G1495" i="15" s="1"/>
  <c r="H1495" i="15"/>
  <c r="I1495" i="15" s="1"/>
  <c r="J1495" i="15" s="1"/>
  <c r="E1487" i="15"/>
  <c r="F1487" i="15"/>
  <c r="G1487" i="15" s="1"/>
  <c r="E1471" i="15"/>
  <c r="F1471" i="15" s="1"/>
  <c r="G1471" i="15" s="1"/>
  <c r="H1471" i="15"/>
  <c r="I1471" i="15" s="1"/>
  <c r="J1471" i="15" s="1"/>
  <c r="F1447" i="15"/>
  <c r="G1447" i="15" s="1"/>
  <c r="E1447" i="15"/>
  <c r="F1439" i="15"/>
  <c r="G1439" i="15" s="1"/>
  <c r="E1439" i="15"/>
  <c r="E1431" i="15"/>
  <c r="F1431" i="15"/>
  <c r="G1431" i="15" s="1"/>
  <c r="E1399" i="15"/>
  <c r="F1399" i="15" s="1"/>
  <c r="G1399" i="15" s="1"/>
  <c r="H1399" i="15"/>
  <c r="I1399" i="15" s="1"/>
  <c r="J1399" i="15" s="1"/>
  <c r="E1367" i="15"/>
  <c r="F1367" i="15" s="1"/>
  <c r="G1367" i="15" s="1"/>
  <c r="H1367" i="15"/>
  <c r="I1367" i="15" s="1"/>
  <c r="J1367" i="15" s="1"/>
  <c r="F1359" i="15"/>
  <c r="G1359" i="15" s="1"/>
  <c r="E1359" i="15"/>
  <c r="F1335" i="15"/>
  <c r="G1335" i="15" s="1"/>
  <c r="E1335" i="15"/>
  <c r="E1327" i="15"/>
  <c r="F1327" i="15" s="1"/>
  <c r="G1327" i="15" s="1"/>
  <c r="H1327" i="15"/>
  <c r="I1327" i="15" s="1"/>
  <c r="J1327" i="15" s="1"/>
  <c r="E1311" i="15"/>
  <c r="F1311" i="15" s="1"/>
  <c r="G1311" i="15" s="1"/>
  <c r="H1311" i="15"/>
  <c r="I1311" i="15" s="1"/>
  <c r="J1311" i="15" s="1"/>
  <c r="E1271" i="15"/>
  <c r="F1271" i="15" s="1"/>
  <c r="G1271" i="15" s="1"/>
  <c r="H1271" i="15"/>
  <c r="I1271" i="15" s="1"/>
  <c r="J1271" i="15" s="1"/>
  <c r="E1247" i="15"/>
  <c r="F1247" i="15" s="1"/>
  <c r="G1247" i="15" s="1"/>
  <c r="H1247" i="15"/>
  <c r="I1247" i="15" s="1"/>
  <c r="J1247" i="15" s="1"/>
  <c r="E1207" i="15"/>
  <c r="F1207" i="15" s="1"/>
  <c r="G1207" i="15" s="1"/>
  <c r="H1207" i="15"/>
  <c r="I1207" i="15" s="1"/>
  <c r="J1207" i="15" s="1"/>
  <c r="E1167" i="15"/>
  <c r="F1167" i="15" s="1"/>
  <c r="G1167" i="15" s="1"/>
  <c r="E1159" i="15"/>
  <c r="F1159" i="15" s="1"/>
  <c r="G1159" i="15" s="1"/>
  <c r="H1159" i="15"/>
  <c r="I1159" i="15" s="1"/>
  <c r="J1159" i="15" s="1"/>
  <c r="E1151" i="15"/>
  <c r="F1151" i="15" s="1"/>
  <c r="G1151" i="15" s="1"/>
  <c r="H1151" i="15"/>
  <c r="I1151" i="15" s="1"/>
  <c r="J1151" i="15" s="1"/>
  <c r="E1143" i="15"/>
  <c r="F1143" i="15" s="1"/>
  <c r="G1143" i="15" s="1"/>
  <c r="E1127" i="15"/>
  <c r="F1127" i="15" s="1"/>
  <c r="G1127" i="15" s="1"/>
  <c r="H1127" i="15"/>
  <c r="I1127" i="15" s="1"/>
  <c r="J1127" i="15" s="1"/>
  <c r="E1111" i="15"/>
  <c r="F1111" i="15" s="1"/>
  <c r="G1111" i="15" s="1"/>
  <c r="E1103" i="15"/>
  <c r="F1103" i="15" s="1"/>
  <c r="G1103" i="15" s="1"/>
  <c r="H1103" i="15"/>
  <c r="I1103" i="15" s="1"/>
  <c r="J1103" i="15" s="1"/>
  <c r="H1087" i="15"/>
  <c r="I1087" i="15" s="1"/>
  <c r="J1087" i="15" s="1"/>
  <c r="E1087" i="15"/>
  <c r="F1087" i="15" s="1"/>
  <c r="G1087" i="15" s="1"/>
  <c r="E1055" i="15"/>
  <c r="F1055" i="15" s="1"/>
  <c r="G1055" i="15" s="1"/>
  <c r="H1055" i="15"/>
  <c r="I1055" i="15" s="1"/>
  <c r="J1055" i="15" s="1"/>
  <c r="E1047" i="15"/>
  <c r="F1047" i="15" s="1"/>
  <c r="G1047" i="15" s="1"/>
  <c r="E1039" i="15"/>
  <c r="F1039" i="15" s="1"/>
  <c r="G1039" i="15" s="1"/>
  <c r="H1039" i="15"/>
  <c r="I1039" i="15" s="1"/>
  <c r="J1039" i="15" s="1"/>
  <c r="E1015" i="15"/>
  <c r="F1015" i="15" s="1"/>
  <c r="G1015" i="15" s="1"/>
  <c r="E1007" i="15"/>
  <c r="F1007" i="15" s="1"/>
  <c r="G1007" i="15" s="1"/>
  <c r="E983" i="15"/>
  <c r="F983" i="15" s="1"/>
  <c r="G983" i="15" s="1"/>
  <c r="H919" i="15"/>
  <c r="I919" i="15" s="1"/>
  <c r="J919" i="15" s="1"/>
  <c r="E903" i="15"/>
  <c r="F903" i="15" s="1"/>
  <c r="G903" i="15" s="1"/>
  <c r="H903" i="15"/>
  <c r="I903" i="15" s="1"/>
  <c r="J903" i="15" s="1"/>
  <c r="F879" i="15"/>
  <c r="G879" i="15" s="1"/>
  <c r="E879" i="15"/>
  <c r="E847" i="15"/>
  <c r="F847" i="15" s="1"/>
  <c r="G847" i="15" s="1"/>
  <c r="H847" i="15"/>
  <c r="I847" i="15" s="1"/>
  <c r="J847" i="15" s="1"/>
  <c r="F751" i="15"/>
  <c r="G751" i="15" s="1"/>
  <c r="E751" i="15"/>
  <c r="E743" i="15"/>
  <c r="F743" i="15" s="1"/>
  <c r="G743" i="15" s="1"/>
  <c r="H743" i="15"/>
  <c r="I743" i="15" s="1"/>
  <c r="J743" i="15" s="1"/>
  <c r="E727" i="15"/>
  <c r="F727" i="15" s="1"/>
  <c r="G727" i="15" s="1"/>
  <c r="H727" i="15"/>
  <c r="I727" i="15" s="1"/>
  <c r="J727" i="15" s="1"/>
  <c r="E703" i="15"/>
  <c r="F703" i="15" s="1"/>
  <c r="G703" i="15" s="1"/>
  <c r="H703" i="15"/>
  <c r="I703" i="15" s="1"/>
  <c r="J703" i="15" s="1"/>
  <c r="E695" i="15"/>
  <c r="F695" i="15" s="1"/>
  <c r="G695" i="15" s="1"/>
  <c r="H695" i="15"/>
  <c r="I695" i="15" s="1"/>
  <c r="J695" i="15" s="1"/>
  <c r="E679" i="15"/>
  <c r="F679" i="15" s="1"/>
  <c r="G679" i="15" s="1"/>
  <c r="H679" i="15"/>
  <c r="I679" i="15" s="1"/>
  <c r="J679" i="15" s="1"/>
  <c r="E671" i="15"/>
  <c r="F671" i="15" s="1"/>
  <c r="G671" i="15" s="1"/>
  <c r="H671" i="15"/>
  <c r="I671" i="15" s="1"/>
  <c r="J671" i="15" s="1"/>
  <c r="E663" i="15"/>
  <c r="F663" i="15" s="1"/>
  <c r="G663" i="15" s="1"/>
  <c r="H663" i="15"/>
  <c r="I663" i="15" s="1"/>
  <c r="J663" i="15" s="1"/>
  <c r="F639" i="15"/>
  <c r="G639" i="15" s="1"/>
  <c r="E639" i="15"/>
  <c r="H631" i="15"/>
  <c r="I631" i="15" s="1"/>
  <c r="J631" i="15" s="1"/>
  <c r="E631" i="15"/>
  <c r="F631" i="15" s="1"/>
  <c r="G631" i="15" s="1"/>
  <c r="E607" i="15"/>
  <c r="F607" i="15" s="1"/>
  <c r="G607" i="15" s="1"/>
  <c r="H607" i="15"/>
  <c r="I607" i="15" s="1"/>
  <c r="J607" i="15" s="1"/>
  <c r="E599" i="15"/>
  <c r="F599" i="15" s="1"/>
  <c r="G599" i="15" s="1"/>
  <c r="H599" i="15"/>
  <c r="I599" i="15" s="1"/>
  <c r="J599" i="15" s="1"/>
  <c r="H535" i="15"/>
  <c r="I535" i="15" s="1"/>
  <c r="J535" i="15" s="1"/>
  <c r="E535" i="15"/>
  <c r="F535" i="15" s="1"/>
  <c r="G535" i="15" s="1"/>
  <c r="E503" i="15"/>
  <c r="F503" i="15" s="1"/>
  <c r="G503" i="15" s="1"/>
  <c r="E455" i="15"/>
  <c r="F455" i="15" s="1"/>
  <c r="G455" i="15" s="1"/>
  <c r="H455" i="15"/>
  <c r="I455" i="15" s="1"/>
  <c r="J455" i="15" s="1"/>
  <c r="F439" i="15"/>
  <c r="G439" i="15" s="1"/>
  <c r="E439" i="15"/>
  <c r="E375" i="15"/>
  <c r="F375" i="15"/>
  <c r="G375" i="15" s="1"/>
  <c r="I359" i="15"/>
  <c r="J359" i="15" s="1"/>
  <c r="F359" i="15"/>
  <c r="G359" i="15" s="1"/>
  <c r="E359" i="15"/>
  <c r="H359" i="15"/>
  <c r="H351" i="15"/>
  <c r="E351" i="15"/>
  <c r="I351" i="15"/>
  <c r="J351" i="15" s="1"/>
  <c r="F351" i="15"/>
  <c r="G351" i="15" s="1"/>
  <c r="F335" i="15"/>
  <c r="G335" i="15" s="1"/>
  <c r="E335" i="15"/>
  <c r="E327" i="15"/>
  <c r="F327" i="15"/>
  <c r="G327" i="15" s="1"/>
  <c r="E319" i="15"/>
  <c r="F319" i="15"/>
  <c r="G319" i="15" s="1"/>
  <c r="F311" i="15"/>
  <c r="G311" i="15" s="1"/>
  <c r="E311" i="15"/>
  <c r="H303" i="15"/>
  <c r="F303" i="15"/>
  <c r="G303" i="15" s="1"/>
  <c r="E295" i="15"/>
  <c r="F295" i="15"/>
  <c r="G295" i="15" s="1"/>
  <c r="E287" i="15"/>
  <c r="F287" i="15"/>
  <c r="G287" i="15" s="1"/>
  <c r="F239" i="15"/>
  <c r="G239" i="15" s="1"/>
  <c r="E239" i="15"/>
  <c r="F215" i="15"/>
  <c r="G215" i="15" s="1"/>
  <c r="E215" i="15"/>
  <c r="F167" i="15"/>
  <c r="G167" i="15" s="1"/>
  <c r="E167" i="15"/>
  <c r="E151" i="15"/>
  <c r="F151" i="15" s="1"/>
  <c r="G151" i="15" s="1"/>
  <c r="H151" i="15"/>
  <c r="I151" i="15" s="1"/>
  <c r="J151" i="15" s="1"/>
  <c r="H103" i="15"/>
  <c r="I103" i="15" s="1"/>
  <c r="J103" i="15" s="1"/>
  <c r="E103" i="15"/>
  <c r="F103" i="15" s="1"/>
  <c r="G103" i="15" s="1"/>
  <c r="E79" i="15"/>
  <c r="F79" i="15" s="1"/>
  <c r="G79" i="15" s="1"/>
  <c r="H79" i="15"/>
  <c r="I79" i="15" s="1"/>
  <c r="J79" i="15" s="1"/>
  <c r="I1866" i="14"/>
  <c r="S1866" i="14"/>
  <c r="R1866" i="14" s="1"/>
  <c r="I1806" i="14"/>
  <c r="S1806" i="14"/>
  <c r="R1806" i="14" s="1"/>
  <c r="I1774" i="14"/>
  <c r="S1774" i="14"/>
  <c r="R1774" i="14" s="1"/>
  <c r="I1758" i="14"/>
  <c r="S1758" i="14"/>
  <c r="R1758" i="14" s="1"/>
  <c r="I1724" i="14"/>
  <c r="S1724" i="14"/>
  <c r="R1724" i="14" s="1"/>
  <c r="I1708" i="14"/>
  <c r="S1708" i="14"/>
  <c r="R1708" i="14" s="1"/>
  <c r="S1636" i="14"/>
  <c r="R1636" i="14" s="1"/>
  <c r="I1636" i="14"/>
  <c r="S1612" i="14"/>
  <c r="R1612" i="14" s="1"/>
  <c r="I1612" i="14"/>
  <c r="S1587" i="14"/>
  <c r="R1587" i="14" s="1"/>
  <c r="I1587" i="14"/>
  <c r="S1574" i="14"/>
  <c r="R1574" i="14" s="1"/>
  <c r="I1574" i="14"/>
  <c r="S1556" i="14"/>
  <c r="R1556" i="14" s="1"/>
  <c r="I1556" i="14"/>
  <c r="S403" i="14"/>
  <c r="R403" i="14" s="1"/>
  <c r="I403" i="14"/>
  <c r="S1540" i="14"/>
  <c r="R1540" i="14" s="1"/>
  <c r="I1540" i="14"/>
  <c r="I1534" i="14"/>
  <c r="S1534" i="14"/>
  <c r="R1534" i="14" s="1"/>
  <c r="S387" i="14"/>
  <c r="R387" i="14" s="1"/>
  <c r="I387" i="14"/>
  <c r="S381" i="14"/>
  <c r="R381" i="14" s="1"/>
  <c r="I381" i="14"/>
  <c r="I370" i="14"/>
  <c r="S370" i="14"/>
  <c r="R370" i="14" s="1"/>
  <c r="I1485" i="14"/>
  <c r="S1485" i="14"/>
  <c r="R1485" i="14" s="1"/>
  <c r="I1438" i="14"/>
  <c r="S1438" i="14"/>
  <c r="R1438" i="14" s="1"/>
  <c r="I1422" i="14"/>
  <c r="S1422" i="14"/>
  <c r="R1422" i="14" s="1"/>
  <c r="I1410" i="14"/>
  <c r="S1410" i="14"/>
  <c r="R1410" i="14" s="1"/>
  <c r="I1394" i="14"/>
  <c r="S1394" i="14"/>
  <c r="R1394" i="14" s="1"/>
  <c r="I1380" i="14"/>
  <c r="S1380" i="14"/>
  <c r="R1380" i="14" s="1"/>
  <c r="S1364" i="14"/>
  <c r="R1364" i="14" s="1"/>
  <c r="I1364" i="14"/>
  <c r="S1346" i="14"/>
  <c r="R1346" i="14" s="1"/>
  <c r="I1346" i="14"/>
  <c r="S1315" i="14"/>
  <c r="R1315" i="14" s="1"/>
  <c r="I1315" i="14"/>
  <c r="S1299" i="14"/>
  <c r="R1299" i="14" s="1"/>
  <c r="I1299" i="14"/>
  <c r="I1291" i="14"/>
  <c r="S1291" i="14"/>
  <c r="R1291" i="14" s="1"/>
  <c r="I1283" i="14"/>
  <c r="S1283" i="14"/>
  <c r="R1283" i="14" s="1"/>
  <c r="I1203" i="14"/>
  <c r="S1203" i="14"/>
  <c r="R1203" i="14" s="1"/>
  <c r="S309" i="14"/>
  <c r="R309" i="14" s="1"/>
  <c r="I309" i="14"/>
  <c r="I301" i="14"/>
  <c r="S301" i="14"/>
  <c r="R301" i="14" s="1"/>
  <c r="S297" i="14"/>
  <c r="R297" i="14" s="1"/>
  <c r="I297" i="14"/>
  <c r="S1138" i="14"/>
  <c r="R1138" i="14" s="1"/>
  <c r="I1138" i="14"/>
  <c r="I1128" i="14"/>
  <c r="S1128" i="14"/>
  <c r="R1128" i="14" s="1"/>
  <c r="S1060" i="14"/>
  <c r="R1060" i="14" s="1"/>
  <c r="I1060" i="14"/>
  <c r="S215" i="14"/>
  <c r="R215" i="14" s="1"/>
  <c r="I215" i="14"/>
  <c r="S193" i="14"/>
  <c r="R193" i="14" s="1"/>
  <c r="I193" i="14"/>
  <c r="I888" i="14"/>
  <c r="S888" i="14"/>
  <c r="R888" i="14" s="1"/>
  <c r="S884" i="14"/>
  <c r="R884" i="14" s="1"/>
  <c r="I884" i="14"/>
  <c r="S874" i="14"/>
  <c r="R874" i="14" s="1"/>
  <c r="I874" i="14"/>
  <c r="I859" i="14"/>
  <c r="S859" i="14"/>
  <c r="R859" i="14" s="1"/>
  <c r="I844" i="14"/>
  <c r="S844" i="14"/>
  <c r="R844" i="14" s="1"/>
  <c r="S753" i="14"/>
  <c r="R753" i="14" s="1"/>
  <c r="I753" i="14"/>
  <c r="S745" i="14"/>
  <c r="R745" i="14" s="1"/>
  <c r="I745" i="14"/>
  <c r="I729" i="14"/>
  <c r="S729" i="14"/>
  <c r="R729" i="14" s="1"/>
  <c r="S2157" i="14"/>
  <c r="R2157" i="14" s="1"/>
  <c r="I2157" i="14"/>
  <c r="S2149" i="14"/>
  <c r="R2149" i="14" s="1"/>
  <c r="I2149" i="14"/>
  <c r="S1964" i="14"/>
  <c r="R1964" i="14" s="1"/>
  <c r="I1964" i="14"/>
  <c r="S478" i="14"/>
  <c r="R478" i="14" s="1"/>
  <c r="I478" i="14"/>
  <c r="S513" i="14"/>
  <c r="R513" i="14" s="1"/>
  <c r="I513" i="14"/>
  <c r="I1858" i="14"/>
  <c r="S1858" i="14"/>
  <c r="R1858" i="14" s="1"/>
  <c r="I1842" i="14"/>
  <c r="S1842" i="14"/>
  <c r="R1842" i="14" s="1"/>
  <c r="I1820" i="14"/>
  <c r="S1820" i="14"/>
  <c r="R1820" i="14" s="1"/>
  <c r="I1786" i="14"/>
  <c r="S1786" i="14"/>
  <c r="R1786" i="14" s="1"/>
  <c r="I1766" i="14"/>
  <c r="S1766" i="14"/>
  <c r="R1766" i="14" s="1"/>
  <c r="I1750" i="14"/>
  <c r="S1750" i="14"/>
  <c r="R1750" i="14" s="1"/>
  <c r="I1736" i="14"/>
  <c r="S1736" i="14"/>
  <c r="R1736" i="14" s="1"/>
  <c r="S491" i="14"/>
  <c r="R491" i="14" s="1"/>
  <c r="I491" i="14"/>
  <c r="I1696" i="14"/>
  <c r="S1696" i="14"/>
  <c r="R1696" i="14" s="1"/>
  <c r="S1688" i="14"/>
  <c r="R1688" i="14" s="1"/>
  <c r="I1688" i="14"/>
  <c r="S1680" i="14"/>
  <c r="R1680" i="14" s="1"/>
  <c r="I1680" i="14"/>
  <c r="S1672" i="14"/>
  <c r="R1672" i="14" s="1"/>
  <c r="I1672" i="14"/>
  <c r="I1656" i="14"/>
  <c r="S1656" i="14"/>
  <c r="R1656" i="14" s="1"/>
  <c r="S1644" i="14"/>
  <c r="R1644" i="14" s="1"/>
  <c r="I1644" i="14"/>
  <c r="I449" i="14"/>
  <c r="S449" i="14"/>
  <c r="R449" i="14" s="1"/>
  <c r="I1514" i="14"/>
  <c r="S1514" i="14"/>
  <c r="R1514" i="14" s="1"/>
  <c r="I1469" i="14"/>
  <c r="S1469" i="14"/>
  <c r="R1469" i="14" s="1"/>
  <c r="I1449" i="14"/>
  <c r="S1449" i="14"/>
  <c r="R1449" i="14" s="1"/>
  <c r="I1430" i="14"/>
  <c r="S1430" i="14"/>
  <c r="R1430" i="14" s="1"/>
  <c r="I339" i="14"/>
  <c r="S339" i="14"/>
  <c r="R339" i="14" s="1"/>
  <c r="S1402" i="14"/>
  <c r="R1402" i="14" s="1"/>
  <c r="I1402" i="14"/>
  <c r="I1354" i="14"/>
  <c r="S1354" i="14"/>
  <c r="R1354" i="14" s="1"/>
  <c r="I1338" i="14"/>
  <c r="S1338" i="14"/>
  <c r="R1338" i="14" s="1"/>
  <c r="I1322" i="14"/>
  <c r="S1322" i="14"/>
  <c r="R1322" i="14" s="1"/>
  <c r="S1267" i="14"/>
  <c r="R1267" i="14" s="1"/>
  <c r="I1267" i="14"/>
  <c r="I1259" i="14"/>
  <c r="S1259" i="14"/>
  <c r="R1259" i="14" s="1"/>
  <c r="S1243" i="14"/>
  <c r="R1243" i="14" s="1"/>
  <c r="I1243" i="14"/>
  <c r="S1235" i="14"/>
  <c r="R1235" i="14" s="1"/>
  <c r="I1235" i="14"/>
  <c r="I1181" i="14"/>
  <c r="S1181" i="14"/>
  <c r="R1181" i="14" s="1"/>
  <c r="S1102" i="14"/>
  <c r="R1102" i="14" s="1"/>
  <c r="I1102" i="14"/>
  <c r="S1094" i="14"/>
  <c r="R1094" i="14" s="1"/>
  <c r="I1094" i="14"/>
  <c r="S1031" i="14"/>
  <c r="R1031" i="14" s="1"/>
  <c r="I1031" i="14"/>
  <c r="I973" i="14"/>
  <c r="S973" i="14"/>
  <c r="R973" i="14" s="1"/>
  <c r="S77" i="14"/>
  <c r="R77" i="14" s="1"/>
  <c r="I77" i="14"/>
  <c r="I75" i="14"/>
  <c r="S75" i="14"/>
  <c r="R75" i="14" s="1"/>
  <c r="S852" i="14"/>
  <c r="R852" i="14" s="1"/>
  <c r="I852" i="14"/>
  <c r="I812" i="14"/>
  <c r="S812" i="14"/>
  <c r="R812" i="14" s="1"/>
  <c r="I804" i="14"/>
  <c r="S804" i="14"/>
  <c r="R804" i="14" s="1"/>
  <c r="S34" i="14"/>
  <c r="R34" i="14" s="1"/>
  <c r="I34" i="14"/>
  <c r="I721" i="14"/>
  <c r="S721" i="14"/>
  <c r="R721" i="14" s="1"/>
  <c r="H1433" i="15"/>
  <c r="I1433" i="15" s="1"/>
  <c r="J1433" i="15" s="1"/>
  <c r="H3431" i="15"/>
  <c r="H3679" i="15"/>
  <c r="I3543" i="15"/>
  <c r="J3543" i="15" s="1"/>
  <c r="E3623" i="15"/>
  <c r="I3711" i="15"/>
  <c r="J3711" i="15" s="1"/>
  <c r="I4195" i="15"/>
  <c r="J4195" i="15" s="1"/>
  <c r="E4283" i="15"/>
  <c r="H4323" i="15"/>
  <c r="H4347" i="15"/>
  <c r="H4483" i="15"/>
  <c r="F4547" i="15"/>
  <c r="G4547" i="15" s="1"/>
  <c r="I4683" i="15"/>
  <c r="J4683" i="15" s="1"/>
  <c r="E4739" i="15"/>
  <c r="I4771" i="15"/>
  <c r="J4771" i="15" s="1"/>
  <c r="H4851" i="15"/>
  <c r="I4851" i="15" s="1"/>
  <c r="J4851" i="15" s="1"/>
  <c r="E4787" i="15"/>
  <c r="E4771" i="15"/>
  <c r="H4643" i="15"/>
  <c r="F4755" i="15"/>
  <c r="G4755" i="15" s="1"/>
  <c r="H3647" i="15"/>
  <c r="E4347" i="15"/>
  <c r="I4715" i="15"/>
  <c r="J4715" i="15" s="1"/>
  <c r="I4131" i="15"/>
  <c r="J4131" i="15" s="1"/>
  <c r="F4667" i="15"/>
  <c r="G4667" i="15" s="1"/>
  <c r="F1911" i="15"/>
  <c r="G1911" i="15" s="1"/>
  <c r="F2015" i="15"/>
  <c r="G2015" i="15" s="1"/>
  <c r="F2063" i="15"/>
  <c r="G2063" i="15" s="1"/>
  <c r="F2167" i="15"/>
  <c r="G2167" i="15" s="1"/>
  <c r="F2215" i="15"/>
  <c r="G2215" i="15" s="1"/>
  <c r="F2263" i="15"/>
  <c r="G2263" i="15" s="1"/>
  <c r="H2343" i="15"/>
  <c r="I2695" i="15"/>
  <c r="J2695" i="15" s="1"/>
  <c r="H3503" i="15"/>
  <c r="H3063" i="15"/>
  <c r="I3263" i="15"/>
  <c r="J3263" i="15" s="1"/>
  <c r="F3519" i="15"/>
  <c r="G3519" i="15" s="1"/>
  <c r="E3931" i="15"/>
  <c r="F4067" i="15"/>
  <c r="G4067" i="15" s="1"/>
  <c r="H3811" i="15"/>
  <c r="H4027" i="15"/>
  <c r="S896" i="14"/>
  <c r="R896" i="14" s="1"/>
  <c r="I1052" i="14"/>
  <c r="I1211" i="14"/>
  <c r="S205" i="14"/>
  <c r="R205" i="14" s="1"/>
  <c r="S1307" i="14"/>
  <c r="R1307" i="14" s="1"/>
  <c r="I350" i="14"/>
  <c r="F3283" i="15"/>
  <c r="G3283" i="15" s="1"/>
  <c r="E2851" i="15"/>
  <c r="E1999" i="15"/>
  <c r="F3287" i="15"/>
  <c r="G3287" i="15" s="1"/>
  <c r="I2107" i="15"/>
  <c r="J2107" i="15" s="1"/>
  <c r="H2107" i="15"/>
  <c r="E2091" i="15"/>
  <c r="H2091" i="15"/>
  <c r="F2035" i="15"/>
  <c r="G2035" i="15" s="1"/>
  <c r="E2035" i="15"/>
  <c r="I1987" i="15"/>
  <c r="J1987" i="15" s="1"/>
  <c r="E1987" i="15"/>
  <c r="F1947" i="15"/>
  <c r="G1947" i="15" s="1"/>
  <c r="E1947" i="15"/>
  <c r="E1891" i="15"/>
  <c r="F1891" i="15"/>
  <c r="G1891" i="15" s="1"/>
  <c r="H1883" i="15"/>
  <c r="F1883" i="15"/>
  <c r="G1883" i="15" s="1"/>
  <c r="I1763" i="15"/>
  <c r="J1763" i="15" s="1"/>
  <c r="H1763" i="15"/>
  <c r="E1763" i="15"/>
  <c r="E1755" i="15"/>
  <c r="F1755" i="15"/>
  <c r="G1755" i="15" s="1"/>
  <c r="E1707" i="15"/>
  <c r="F1707" i="15"/>
  <c r="G1707" i="15" s="1"/>
  <c r="I1699" i="15"/>
  <c r="J1699" i="15" s="1"/>
  <c r="E1699" i="15"/>
  <c r="F1651" i="15"/>
  <c r="G1651" i="15" s="1"/>
  <c r="E1651" i="15"/>
  <c r="I1643" i="15"/>
  <c r="J1643" i="15" s="1"/>
  <c r="F1643" i="15"/>
  <c r="G1643" i="15" s="1"/>
  <c r="E1611" i="15"/>
  <c r="F1611" i="15" s="1"/>
  <c r="G1611" i="15" s="1"/>
  <c r="E1555" i="15"/>
  <c r="F1555" i="15" s="1"/>
  <c r="G1555" i="15" s="1"/>
  <c r="H1555" i="15"/>
  <c r="I1555" i="15" s="1"/>
  <c r="J1555" i="15" s="1"/>
  <c r="H1483" i="15"/>
  <c r="I1483" i="15" s="1"/>
  <c r="J1483" i="15" s="1"/>
  <c r="E1483" i="15"/>
  <c r="F1483" i="15" s="1"/>
  <c r="G1483" i="15" s="1"/>
  <c r="E1435" i="15"/>
  <c r="F1435" i="15" s="1"/>
  <c r="G1435" i="15" s="1"/>
  <c r="H1435" i="15"/>
  <c r="I1435" i="15" s="1"/>
  <c r="J1435" i="15" s="1"/>
  <c r="E1371" i="15"/>
  <c r="F1371" i="15" s="1"/>
  <c r="G1371" i="15" s="1"/>
  <c r="H1371" i="15"/>
  <c r="I1371" i="15" s="1"/>
  <c r="J1371" i="15" s="1"/>
  <c r="E1275" i="15"/>
  <c r="F1275" i="15" s="1"/>
  <c r="G1275" i="15" s="1"/>
  <c r="H1275" i="15"/>
  <c r="I1275" i="15" s="1"/>
  <c r="J1275" i="15" s="1"/>
  <c r="H1195" i="15"/>
  <c r="I1195" i="15" s="1"/>
  <c r="J1195" i="15" s="1"/>
  <c r="E1195" i="15"/>
  <c r="F1195" i="15" s="1"/>
  <c r="G1195" i="15" s="1"/>
  <c r="E1139" i="15"/>
  <c r="F1139" i="15" s="1"/>
  <c r="G1139" i="15" s="1"/>
  <c r="E1123" i="15"/>
  <c r="F1123" i="15" s="1"/>
  <c r="G1123" i="15" s="1"/>
  <c r="H1123" i="15"/>
  <c r="I1123" i="15" s="1"/>
  <c r="J1123" i="15" s="1"/>
  <c r="E1115" i="15"/>
  <c r="F1115" i="15" s="1"/>
  <c r="G1115" i="15" s="1"/>
  <c r="E1091" i="15"/>
  <c r="F1091" i="15" s="1"/>
  <c r="G1091" i="15" s="1"/>
  <c r="E1051" i="15"/>
  <c r="F1051" i="15" s="1"/>
  <c r="G1051" i="15" s="1"/>
  <c r="E1027" i="15"/>
  <c r="F1027" i="15" s="1"/>
  <c r="G1027" i="15" s="1"/>
  <c r="H1027" i="15"/>
  <c r="I1027" i="15" s="1"/>
  <c r="J1027" i="15" s="1"/>
  <c r="E1019" i="15"/>
  <c r="F1019" i="15" s="1"/>
  <c r="G1019" i="15" s="1"/>
  <c r="H1019" i="15"/>
  <c r="I1019" i="15" s="1"/>
  <c r="J1019" i="15" s="1"/>
  <c r="E995" i="15"/>
  <c r="F995" i="15" s="1"/>
  <c r="G995" i="15" s="1"/>
  <c r="E939" i="15"/>
  <c r="F939" i="15" s="1"/>
  <c r="G939" i="15" s="1"/>
  <c r="H939" i="15"/>
  <c r="I939" i="15" s="1"/>
  <c r="J939" i="15" s="1"/>
  <c r="H883" i="15"/>
  <c r="I883" i="15" s="1"/>
  <c r="J883" i="15" s="1"/>
  <c r="E843" i="15"/>
  <c r="F843" i="15" s="1"/>
  <c r="G843" i="15" s="1"/>
  <c r="H843" i="15"/>
  <c r="I843" i="15" s="1"/>
  <c r="J843" i="15" s="1"/>
  <c r="I747" i="15"/>
  <c r="J747" i="15" s="1"/>
  <c r="F747" i="15"/>
  <c r="G747" i="15" s="1"/>
  <c r="E747" i="15"/>
  <c r="E739" i="15"/>
  <c r="F739" i="15" s="1"/>
  <c r="G739" i="15" s="1"/>
  <c r="H739" i="15"/>
  <c r="I739" i="15" s="1"/>
  <c r="J739" i="15" s="1"/>
  <c r="E731" i="15"/>
  <c r="F731" i="15" s="1"/>
  <c r="G731" i="15" s="1"/>
  <c r="H731" i="15"/>
  <c r="I731" i="15" s="1"/>
  <c r="J731" i="15" s="1"/>
  <c r="E723" i="15"/>
  <c r="F723" i="15" s="1"/>
  <c r="G723" i="15" s="1"/>
  <c r="H723" i="15"/>
  <c r="I723" i="15" s="1"/>
  <c r="J723" i="15" s="1"/>
  <c r="E675" i="15"/>
  <c r="F675" i="15" s="1"/>
  <c r="G675" i="15" s="1"/>
  <c r="H675" i="15"/>
  <c r="I675" i="15" s="1"/>
  <c r="J675" i="15" s="1"/>
  <c r="E659" i="15"/>
  <c r="F659" i="15" s="1"/>
  <c r="G659" i="15" s="1"/>
  <c r="H659" i="15"/>
  <c r="I659" i="15" s="1"/>
  <c r="J659" i="15" s="1"/>
  <c r="I635" i="15"/>
  <c r="J635" i="15" s="1"/>
  <c r="F635" i="15"/>
  <c r="G635" i="15" s="1"/>
  <c r="E635" i="15"/>
  <c r="H611" i="15"/>
  <c r="E611" i="15"/>
  <c r="E579" i="15"/>
  <c r="F579" i="15" s="1"/>
  <c r="G579" i="15" s="1"/>
  <c r="H579" i="15"/>
  <c r="I579" i="15" s="1"/>
  <c r="J579" i="15" s="1"/>
  <c r="E571" i="15"/>
  <c r="F571" i="15" s="1"/>
  <c r="G571" i="15" s="1"/>
  <c r="H571" i="15"/>
  <c r="I571" i="15" s="1"/>
  <c r="J571" i="15" s="1"/>
  <c r="E531" i="15"/>
  <c r="F531" i="15" s="1"/>
  <c r="G531" i="15" s="1"/>
  <c r="H531" i="15"/>
  <c r="I531" i="15" s="1"/>
  <c r="J531" i="15" s="1"/>
  <c r="E499" i="15"/>
  <c r="F499" i="15" s="1"/>
  <c r="G499" i="15" s="1"/>
  <c r="H499" i="15"/>
  <c r="I499" i="15" s="1"/>
  <c r="J499" i="15" s="1"/>
  <c r="H451" i="15"/>
  <c r="E451" i="15"/>
  <c r="E443" i="15"/>
  <c r="F443" i="15"/>
  <c r="G443" i="15" s="1"/>
  <c r="H419" i="15"/>
  <c r="E419" i="15"/>
  <c r="H395" i="15"/>
  <c r="E395" i="15"/>
  <c r="E387" i="15"/>
  <c r="F387" i="15"/>
  <c r="G387" i="15" s="1"/>
  <c r="F379" i="15"/>
  <c r="G379" i="15" s="1"/>
  <c r="E379" i="15"/>
  <c r="H363" i="15"/>
  <c r="E363" i="15"/>
  <c r="E331" i="15"/>
  <c r="H331" i="15"/>
  <c r="H323" i="15"/>
  <c r="E323" i="15"/>
  <c r="H267" i="15"/>
  <c r="E267" i="15"/>
  <c r="E243" i="15"/>
  <c r="H243" i="15"/>
  <c r="E155" i="15"/>
  <c r="F155" i="15" s="1"/>
  <c r="G155" i="15" s="1"/>
  <c r="H155" i="15"/>
  <c r="I155" i="15" s="1"/>
  <c r="J155" i="15" s="1"/>
  <c r="E139" i="15"/>
  <c r="F139" i="15" s="1"/>
  <c r="G139" i="15" s="1"/>
  <c r="H139" i="15"/>
  <c r="I139" i="15" s="1"/>
  <c r="J139" i="15" s="1"/>
  <c r="H1069" i="15"/>
  <c r="I1069" i="15" s="1"/>
  <c r="J1069" i="15" s="1"/>
  <c r="H613" i="15"/>
  <c r="I613" i="15" s="1"/>
  <c r="J613" i="15" s="1"/>
  <c r="I1963" i="15"/>
  <c r="J1963" i="15" s="1"/>
  <c r="H1061" i="15"/>
  <c r="I1061" i="15" s="1"/>
  <c r="J1061" i="15" s="1"/>
  <c r="H661" i="15"/>
  <c r="I661" i="15" s="1"/>
  <c r="J661" i="15" s="1"/>
  <c r="H975" i="15"/>
  <c r="I975" i="15" s="1"/>
  <c r="J975" i="15" s="1"/>
  <c r="H991" i="15"/>
  <c r="I991" i="15" s="1"/>
  <c r="J991" i="15" s="1"/>
  <c r="E957" i="15"/>
  <c r="F957" i="15" s="1"/>
  <c r="G957" i="15" s="1"/>
  <c r="H943" i="15"/>
  <c r="I943" i="15" s="1"/>
  <c r="J943" i="15" s="1"/>
  <c r="H605" i="15"/>
  <c r="I605" i="15" s="1"/>
  <c r="J605" i="15" s="1"/>
  <c r="I1979" i="15"/>
  <c r="J1979" i="15" s="1"/>
  <c r="H1563" i="15"/>
  <c r="I1563" i="15" s="1"/>
  <c r="J1563" i="15" s="1"/>
  <c r="H987" i="15"/>
  <c r="I987" i="15" s="1"/>
  <c r="J987" i="15" s="1"/>
  <c r="E63" i="15"/>
  <c r="F63" i="15" s="1"/>
  <c r="G63" i="15" s="1"/>
  <c r="H63" i="15"/>
  <c r="I63" i="15" s="1"/>
  <c r="J63" i="15" s="1"/>
  <c r="E55" i="15"/>
  <c r="F55" i="15"/>
  <c r="G55" i="15" s="1"/>
  <c r="I47" i="15"/>
  <c r="J47" i="15" s="1"/>
  <c r="F47" i="15"/>
  <c r="G47" i="15" s="1"/>
  <c r="H47" i="15"/>
  <c r="E47" i="15"/>
  <c r="E31" i="15"/>
  <c r="F31" i="15"/>
  <c r="G31" i="15" s="1"/>
  <c r="F23" i="15"/>
  <c r="G23" i="15" s="1"/>
  <c r="E23" i="15"/>
  <c r="E15" i="15"/>
  <c r="F15" i="15"/>
  <c r="G15" i="15" s="1"/>
  <c r="H1305" i="15"/>
  <c r="I1305" i="15" s="1"/>
  <c r="J1305" i="15" s="1"/>
  <c r="H1383" i="15"/>
  <c r="I1383" i="15" s="1"/>
  <c r="J1383" i="15" s="1"/>
  <c r="I1947" i="15"/>
  <c r="J1947" i="15" s="1"/>
  <c r="H1171" i="15"/>
  <c r="I1171" i="15" s="1"/>
  <c r="J1171" i="15" s="1"/>
  <c r="E1179" i="15"/>
  <c r="H67" i="15"/>
  <c r="I67" i="15" s="1"/>
  <c r="J67" i="15" s="1"/>
  <c r="E828" i="15"/>
  <c r="F828" i="15" s="1"/>
  <c r="G828" i="15" s="1"/>
  <c r="I7" i="15"/>
  <c r="J7" i="15" s="1"/>
  <c r="F7" i="15"/>
  <c r="G7" i="15" s="1"/>
  <c r="E7" i="15"/>
  <c r="I1019" i="14"/>
  <c r="S1019" i="14"/>
  <c r="R1019" i="14" s="1"/>
  <c r="I633" i="14"/>
  <c r="S633" i="14"/>
  <c r="R633" i="14" s="1"/>
  <c r="S2066" i="14"/>
  <c r="R2066" i="14" s="1"/>
  <c r="I2066" i="14"/>
  <c r="I2022" i="14"/>
  <c r="S2022" i="14"/>
  <c r="R2022" i="14" s="1"/>
  <c r="S332" i="14"/>
  <c r="R332" i="14" s="1"/>
  <c r="I332" i="14"/>
  <c r="I2221" i="14"/>
  <c r="S2221" i="14"/>
  <c r="R2221" i="14" s="1"/>
  <c r="U137" i="14" s="1"/>
  <c r="P1152" i="14"/>
  <c r="H876" i="15" s="1"/>
  <c r="I876" i="15" s="1"/>
  <c r="J876" i="15" s="1"/>
  <c r="E876" i="15"/>
  <c r="F876" i="15" s="1"/>
  <c r="G876" i="15" s="1"/>
  <c r="P1130" i="14"/>
  <c r="H860" i="15" s="1"/>
  <c r="I860" i="15" s="1"/>
  <c r="J860" i="15" s="1"/>
  <c r="E860" i="15"/>
  <c r="F860" i="15" s="1"/>
  <c r="G860" i="15" s="1"/>
  <c r="P1050" i="14"/>
  <c r="H780" i="15" s="1"/>
  <c r="I780" i="15" s="1"/>
  <c r="J780" i="15" s="1"/>
  <c r="E780" i="15"/>
  <c r="F780" i="15" s="1"/>
  <c r="G780" i="15" s="1"/>
  <c r="P884" i="14"/>
  <c r="H564" i="15" s="1"/>
  <c r="I564" i="15" s="1"/>
  <c r="J564" i="15" s="1"/>
  <c r="E564" i="15"/>
  <c r="F564" i="15" s="1"/>
  <c r="G564" i="15" s="1"/>
  <c r="P876" i="14"/>
  <c r="H568" i="15" s="1"/>
  <c r="I568" i="15" s="1"/>
  <c r="J568" i="15" s="1"/>
  <c r="E568" i="15"/>
  <c r="F568" i="15" s="1"/>
  <c r="G568" i="15" s="1"/>
  <c r="P788" i="14"/>
  <c r="H156" i="15" s="1"/>
  <c r="I156" i="15" s="1"/>
  <c r="J156" i="15" s="1"/>
  <c r="E156" i="15"/>
  <c r="F156" i="15" s="1"/>
  <c r="G156" i="15" s="1"/>
  <c r="P734" i="14"/>
  <c r="H74" i="15" s="1"/>
  <c r="I74" i="15" s="1"/>
  <c r="J74" i="15" s="1"/>
  <c r="E74" i="15"/>
  <c r="F74" i="15" s="1"/>
  <c r="G74" i="15" s="1"/>
  <c r="I2132" i="14"/>
  <c r="E872" i="15"/>
  <c r="F872" i="15" s="1"/>
  <c r="G872" i="15" s="1"/>
  <c r="E19" i="15"/>
  <c r="F19" i="15" s="1"/>
  <c r="G19" i="15" s="1"/>
  <c r="H19" i="15"/>
  <c r="I19" i="15" s="1"/>
  <c r="J19" i="15" s="1"/>
  <c r="I1958" i="14"/>
  <c r="S1958" i="14"/>
  <c r="R1958" i="14" s="1"/>
  <c r="E27" i="15"/>
  <c r="P1660" i="14"/>
  <c r="H1600" i="15" s="1"/>
  <c r="I1600" i="15" s="1"/>
  <c r="J1600" i="15" s="1"/>
  <c r="E1600" i="15"/>
  <c r="F1600" i="15" s="1"/>
  <c r="G1600" i="15" s="1"/>
  <c r="P1654" i="14"/>
  <c r="H1580" i="15" s="1"/>
  <c r="I1580" i="15" s="1"/>
  <c r="J1580" i="15" s="1"/>
  <c r="E1580" i="15"/>
  <c r="F1580" i="15" s="1"/>
  <c r="G1580" i="15" s="1"/>
  <c r="P457" i="14"/>
  <c r="H1548" i="15" s="1"/>
  <c r="I1548" i="15" s="1"/>
  <c r="J1548" i="15" s="1"/>
  <c r="E1548" i="15"/>
  <c r="F1548" i="15" s="1"/>
  <c r="G1548" i="15" s="1"/>
  <c r="P1624" i="14"/>
  <c r="H1540" i="15" s="1"/>
  <c r="I1540" i="15" s="1"/>
  <c r="J1540" i="15" s="1"/>
  <c r="E1540" i="15"/>
  <c r="F1540" i="15" s="1"/>
  <c r="G1540" i="15" s="1"/>
  <c r="P402" i="14"/>
  <c r="E1420" i="15"/>
  <c r="F1420" i="15" s="1"/>
  <c r="G1420" i="15" s="1"/>
  <c r="P1492" i="14"/>
  <c r="H1316" i="15" s="1"/>
  <c r="I1316" i="15" s="1"/>
  <c r="J1316" i="15" s="1"/>
  <c r="E1316" i="15"/>
  <c r="F1316" i="15" s="1"/>
  <c r="G1316" i="15" s="1"/>
  <c r="P1359" i="14"/>
  <c r="H1056" i="15" s="1"/>
  <c r="I1056" i="15" s="1"/>
  <c r="J1056" i="15" s="1"/>
  <c r="E1056" i="15"/>
  <c r="F1056" i="15" s="1"/>
  <c r="G1056" i="15" s="1"/>
  <c r="P1343" i="14"/>
  <c r="H1036" i="15" s="1"/>
  <c r="I1036" i="15" s="1"/>
  <c r="J1036" i="15" s="1"/>
  <c r="E1036" i="15"/>
  <c r="F1036" i="15" s="1"/>
  <c r="G1036" i="15" s="1"/>
  <c r="P1238" i="14"/>
  <c r="H1018" i="15" s="1"/>
  <c r="I1018" i="15" s="1"/>
  <c r="J1018" i="15" s="1"/>
  <c r="E1018" i="15"/>
  <c r="F1018" i="15" s="1"/>
  <c r="G1018" i="15" s="1"/>
  <c r="H1595" i="15"/>
  <c r="I1595" i="15" s="1"/>
  <c r="J1595" i="15" s="1"/>
  <c r="H1609" i="15"/>
  <c r="I1609" i="15" s="1"/>
  <c r="J1609" i="15" s="1"/>
  <c r="S46" i="14"/>
  <c r="R46" i="14" s="1"/>
  <c r="I46" i="14"/>
  <c r="H5464" i="15"/>
  <c r="I5464" i="15" s="1"/>
  <c r="J5464" i="15" s="1"/>
  <c r="E5432" i="15"/>
  <c r="F5432" i="15" s="1"/>
  <c r="G5432" i="15" s="1"/>
  <c r="E5416" i="15"/>
  <c r="F5416" i="15" s="1"/>
  <c r="G5416" i="15" s="1"/>
  <c r="H5400" i="15"/>
  <c r="I5400" i="15" s="1"/>
  <c r="J5400" i="15" s="1"/>
  <c r="E5272" i="15"/>
  <c r="F5272" i="15" s="1"/>
  <c r="G5272" i="15" s="1"/>
  <c r="H5200" i="15"/>
  <c r="I5200" i="15" s="1"/>
  <c r="J5200" i="15" s="1"/>
  <c r="E5192" i="15"/>
  <c r="F5192" i="15" s="1"/>
  <c r="G5192" i="15" s="1"/>
  <c r="E5176" i="15"/>
  <c r="F5176" i="15" s="1"/>
  <c r="G5176" i="15" s="1"/>
  <c r="E5144" i="15"/>
  <c r="F5144" i="15" s="1"/>
  <c r="G5144" i="15" s="1"/>
  <c r="I2296" i="15"/>
  <c r="J2296" i="15" s="1"/>
  <c r="F2296" i="15"/>
  <c r="G2296" i="15" s="1"/>
  <c r="I2168" i="15"/>
  <c r="J2168" i="15" s="1"/>
  <c r="H2168" i="15"/>
  <c r="I2088" i="15"/>
  <c r="J2088" i="15" s="1"/>
  <c r="H2088" i="15"/>
  <c r="I2008" i="15"/>
  <c r="J2008" i="15" s="1"/>
  <c r="H2008" i="15"/>
  <c r="I1952" i="15"/>
  <c r="J1952" i="15" s="1"/>
  <c r="F1952" i="15"/>
  <c r="G1952" i="15" s="1"/>
  <c r="I1928" i="15"/>
  <c r="J1928" i="15" s="1"/>
  <c r="H1928" i="15"/>
  <c r="I1904" i="15"/>
  <c r="J1904" i="15" s="1"/>
  <c r="H1904" i="15"/>
  <c r="I1840" i="15"/>
  <c r="J1840" i="15" s="1"/>
  <c r="F1840" i="15"/>
  <c r="G1840" i="15" s="1"/>
  <c r="I1792" i="15"/>
  <c r="J1792" i="15" s="1"/>
  <c r="H1792" i="15"/>
  <c r="I1720" i="15"/>
  <c r="J1720" i="15" s="1"/>
  <c r="F1720" i="15"/>
  <c r="G1720" i="15" s="1"/>
  <c r="I1712" i="15"/>
  <c r="J1712" i="15" s="1"/>
  <c r="H1712" i="15"/>
  <c r="I1688" i="15"/>
  <c r="J1688" i="15" s="1"/>
  <c r="F1688" i="15"/>
  <c r="G1688" i="15" s="1"/>
  <c r="H1560" i="15"/>
  <c r="I1560" i="15" s="1"/>
  <c r="J1560" i="15" s="1"/>
  <c r="I1536" i="15"/>
  <c r="J1536" i="15" s="1"/>
  <c r="F1536" i="15"/>
  <c r="G1536" i="15" s="1"/>
  <c r="I1488" i="15"/>
  <c r="J1488" i="15" s="1"/>
  <c r="H1488" i="15"/>
  <c r="E1472" i="15"/>
  <c r="F1472" i="15" s="1"/>
  <c r="G1472" i="15" s="1"/>
  <c r="E1304" i="15"/>
  <c r="F1304" i="15" s="1"/>
  <c r="G1304" i="15" s="1"/>
  <c r="E1208" i="15"/>
  <c r="F1208" i="15" s="1"/>
  <c r="G1208" i="15" s="1"/>
  <c r="I1200" i="15"/>
  <c r="J1200" i="15" s="1"/>
  <c r="F1200" i="15"/>
  <c r="G1200" i="15" s="1"/>
  <c r="E976" i="15"/>
  <c r="F976" i="15" s="1"/>
  <c r="G976" i="15" s="1"/>
  <c r="E944" i="15"/>
  <c r="F944" i="15" s="1"/>
  <c r="G944" i="15" s="1"/>
  <c r="F896" i="15"/>
  <c r="G896" i="15" s="1"/>
  <c r="E792" i="15"/>
  <c r="F792" i="15" s="1"/>
  <c r="G792" i="15" s="1"/>
  <c r="I776" i="15"/>
  <c r="J776" i="15" s="1"/>
  <c r="F776" i="15"/>
  <c r="G776" i="15" s="1"/>
  <c r="E632" i="15"/>
  <c r="F632" i="15" s="1"/>
  <c r="G632" i="15" s="1"/>
  <c r="E616" i="15"/>
  <c r="F616" i="15" s="1"/>
  <c r="G616" i="15" s="1"/>
  <c r="I608" i="15"/>
  <c r="J608" i="15" s="1"/>
  <c r="F608" i="15"/>
  <c r="G608" i="15" s="1"/>
  <c r="I528" i="15"/>
  <c r="J528" i="15" s="1"/>
  <c r="F528" i="15"/>
  <c r="G528" i="15" s="1"/>
  <c r="E512" i="15"/>
  <c r="F512" i="15" s="1"/>
  <c r="G512" i="15" s="1"/>
  <c r="I488" i="15"/>
  <c r="J488" i="15" s="1"/>
  <c r="H488" i="15"/>
  <c r="F488" i="15"/>
  <c r="G488" i="15" s="1"/>
  <c r="I416" i="15"/>
  <c r="J416" i="15" s="1"/>
  <c r="F416" i="15"/>
  <c r="G416" i="15" s="1"/>
  <c r="I392" i="15"/>
  <c r="J392" i="15" s="1"/>
  <c r="F392" i="15"/>
  <c r="G392" i="15" s="1"/>
  <c r="I152" i="15"/>
  <c r="J152" i="15" s="1"/>
  <c r="H152" i="15"/>
  <c r="I104" i="15"/>
  <c r="J104" i="15" s="1"/>
  <c r="H104" i="15"/>
  <c r="E5470" i="15"/>
  <c r="F5470" i="15" s="1"/>
  <c r="G5470" i="15" s="1"/>
  <c r="H5406" i="15"/>
  <c r="I5406" i="15" s="1"/>
  <c r="J5406" i="15" s="1"/>
  <c r="E5318" i="15"/>
  <c r="F5318" i="15" s="1"/>
  <c r="G5318" i="15" s="1"/>
  <c r="H5014" i="15"/>
  <c r="I5014" i="15" s="1"/>
  <c r="J5014" i="15" s="1"/>
  <c r="H4974" i="15"/>
  <c r="I4974" i="15" s="1"/>
  <c r="J4974" i="15" s="1"/>
  <c r="E1286" i="15"/>
  <c r="F1286" i="15" s="1"/>
  <c r="G1286" i="15" s="1"/>
  <c r="E1278" i="15"/>
  <c r="F1278" i="15" s="1"/>
  <c r="G1278" i="15" s="1"/>
  <c r="E1222" i="15"/>
  <c r="F1222" i="15" s="1"/>
  <c r="G1222" i="15" s="1"/>
  <c r="E1006" i="15"/>
  <c r="F1006" i="15" s="1"/>
  <c r="G1006" i="15" s="1"/>
  <c r="E846" i="15"/>
  <c r="F846" i="15" s="1"/>
  <c r="G846" i="15" s="1"/>
  <c r="E814" i="15"/>
  <c r="F814" i="15" s="1"/>
  <c r="G814" i="15" s="1"/>
  <c r="E614" i="15"/>
  <c r="F614" i="15" s="1"/>
  <c r="G614" i="15" s="1"/>
  <c r="E566" i="15"/>
  <c r="F566" i="15" s="1"/>
  <c r="G566" i="15" s="1"/>
  <c r="E526" i="15"/>
  <c r="F526" i="15" s="1"/>
  <c r="G526" i="15" s="1"/>
  <c r="E94" i="15"/>
  <c r="F94" i="15" s="1"/>
  <c r="G94" i="15" s="1"/>
  <c r="S795" i="14"/>
  <c r="R795" i="14" s="1"/>
  <c r="I795" i="14"/>
  <c r="H5458" i="15"/>
  <c r="I5458" i="15" s="1"/>
  <c r="J5458" i="15" s="1"/>
  <c r="H5402" i="15"/>
  <c r="I5402" i="15" s="1"/>
  <c r="J5402" i="15" s="1"/>
  <c r="H5394" i="15"/>
  <c r="I5394" i="15" s="1"/>
  <c r="J5394" i="15" s="1"/>
  <c r="H5370" i="15"/>
  <c r="I5370" i="15" s="1"/>
  <c r="J5370" i="15" s="1"/>
  <c r="H5258" i="15"/>
  <c r="I5258" i="15" s="1"/>
  <c r="J5258" i="15" s="1"/>
  <c r="H5186" i="15"/>
  <c r="I5186" i="15" s="1"/>
  <c r="J5186" i="15" s="1"/>
  <c r="E4994" i="15"/>
  <c r="F4994" i="15" s="1"/>
  <c r="G4994" i="15" s="1"/>
  <c r="E4954" i="15"/>
  <c r="F4954" i="15" s="1"/>
  <c r="G4954" i="15" s="1"/>
  <c r="E4938" i="15"/>
  <c r="F4938" i="15" s="1"/>
  <c r="G4938" i="15" s="1"/>
  <c r="E4906" i="15"/>
  <c r="F4906" i="15" s="1"/>
  <c r="G4906" i="15" s="1"/>
  <c r="E4858" i="15"/>
  <c r="F4858" i="15" s="1"/>
  <c r="G4858" i="15" s="1"/>
  <c r="E1618" i="15"/>
  <c r="F1618" i="15" s="1"/>
  <c r="G1618" i="15" s="1"/>
  <c r="E1402" i="15"/>
  <c r="F1402" i="15" s="1"/>
  <c r="G1402" i="15" s="1"/>
  <c r="E1346" i="15"/>
  <c r="F1346" i="15" s="1"/>
  <c r="G1346" i="15" s="1"/>
  <c r="E1338" i="15"/>
  <c r="F1338" i="15" s="1"/>
  <c r="G1338" i="15" s="1"/>
  <c r="E1306" i="15"/>
  <c r="F1306" i="15" s="1"/>
  <c r="G1306" i="15" s="1"/>
  <c r="E1226" i="15"/>
  <c r="F1226" i="15" s="1"/>
  <c r="G1226" i="15" s="1"/>
  <c r="E1218" i="15"/>
  <c r="F1218" i="15" s="1"/>
  <c r="G1218" i="15" s="1"/>
  <c r="E1146" i="15"/>
  <c r="F1146" i="15" s="1"/>
  <c r="G1146" i="15" s="1"/>
  <c r="E1130" i="15"/>
  <c r="F1130" i="15" s="1"/>
  <c r="G1130" i="15" s="1"/>
  <c r="H1122" i="15"/>
  <c r="I1122" i="15" s="1"/>
  <c r="J1122" i="15" s="1"/>
  <c r="E1114" i="15"/>
  <c r="F1114" i="15" s="1"/>
  <c r="G1114" i="15" s="1"/>
  <c r="E1058" i="15"/>
  <c r="F1058" i="15" s="1"/>
  <c r="G1058" i="15" s="1"/>
  <c r="H946" i="15"/>
  <c r="I946" i="15" s="1"/>
  <c r="J946" i="15" s="1"/>
  <c r="E938" i="15"/>
  <c r="F938" i="15" s="1"/>
  <c r="G938" i="15" s="1"/>
  <c r="E834" i="15"/>
  <c r="F834" i="15" s="1"/>
  <c r="G834" i="15" s="1"/>
  <c r="E826" i="15"/>
  <c r="F826" i="15" s="1"/>
  <c r="G826" i="15" s="1"/>
  <c r="E802" i="15"/>
  <c r="F802" i="15" s="1"/>
  <c r="G802" i="15" s="1"/>
  <c r="E778" i="15"/>
  <c r="F778" i="15" s="1"/>
  <c r="G778" i="15" s="1"/>
  <c r="E738" i="15"/>
  <c r="F738" i="15" s="1"/>
  <c r="G738" i="15" s="1"/>
  <c r="E650" i="15"/>
  <c r="F650" i="15" s="1"/>
  <c r="G650" i="15" s="1"/>
  <c r="E482" i="15"/>
  <c r="F482" i="15" s="1"/>
  <c r="G482" i="15" s="1"/>
  <c r="E466" i="15"/>
  <c r="F466" i="15" s="1"/>
  <c r="G466" i="15" s="1"/>
  <c r="E114" i="15"/>
  <c r="F114" i="15" s="1"/>
  <c r="G114" i="15" s="1"/>
  <c r="E82" i="15"/>
  <c r="F82" i="15" s="1"/>
  <c r="G82" i="15" s="1"/>
  <c r="E66" i="15"/>
  <c r="F66" i="15" s="1"/>
  <c r="G66" i="15" s="1"/>
  <c r="E5476" i="15"/>
  <c r="F5476" i="15" s="1"/>
  <c r="G5476" i="15" s="1"/>
  <c r="H5332" i="15"/>
  <c r="I5332" i="15" s="1"/>
  <c r="J5332" i="15" s="1"/>
  <c r="H5308" i="15"/>
  <c r="I5308" i="15" s="1"/>
  <c r="J5308" i="15" s="1"/>
  <c r="H5276" i="15"/>
  <c r="I5276" i="15" s="1"/>
  <c r="J5276" i="15" s="1"/>
  <c r="H5252" i="15"/>
  <c r="I5252" i="15" s="1"/>
  <c r="J5252" i="15" s="1"/>
  <c r="E5124" i="15"/>
  <c r="F5124" i="15" s="1"/>
  <c r="G5124" i="15" s="1"/>
  <c r="H5116" i="15"/>
  <c r="I5116" i="15" s="1"/>
  <c r="J5116" i="15" s="1"/>
  <c r="E5108" i="15"/>
  <c r="F5108" i="15" s="1"/>
  <c r="G5108" i="15" s="1"/>
  <c r="E5052" i="15"/>
  <c r="F5052" i="15" s="1"/>
  <c r="G5052" i="15" s="1"/>
  <c r="E5028" i="15"/>
  <c r="F5028" i="15" s="1"/>
  <c r="G5028" i="15" s="1"/>
  <c r="E5012" i="15"/>
  <c r="F5012" i="15" s="1"/>
  <c r="G5012" i="15" s="1"/>
  <c r="E4996" i="15"/>
  <c r="F4996" i="15" s="1"/>
  <c r="G4996" i="15" s="1"/>
  <c r="H4940" i="15"/>
  <c r="I4940" i="15" s="1"/>
  <c r="J4940" i="15" s="1"/>
  <c r="E4852" i="15"/>
  <c r="F4852" i="15" s="1"/>
  <c r="G4852" i="15" s="1"/>
  <c r="H1476" i="15"/>
  <c r="I1476" i="15" s="1"/>
  <c r="J1476" i="15" s="1"/>
  <c r="E1388" i="15"/>
  <c r="F1388" i="15" s="1"/>
  <c r="G1388" i="15" s="1"/>
  <c r="E1268" i="15"/>
  <c r="F1268" i="15" s="1"/>
  <c r="G1268" i="15" s="1"/>
  <c r="E1060" i="15"/>
  <c r="F1060" i="15" s="1"/>
  <c r="G1060" i="15" s="1"/>
  <c r="E908" i="15"/>
  <c r="F908" i="15" s="1"/>
  <c r="G908" i="15" s="1"/>
  <c r="E820" i="15"/>
  <c r="F820" i="15" s="1"/>
  <c r="G820" i="15" s="1"/>
  <c r="I1815" i="14"/>
  <c r="I408" i="14"/>
  <c r="I268" i="14"/>
  <c r="I251" i="14"/>
  <c r="I1006" i="14"/>
  <c r="I954" i="14"/>
  <c r="E10" i="15"/>
  <c r="F10" i="15" s="1"/>
  <c r="G10" i="15" s="1"/>
  <c r="S557" i="14"/>
  <c r="R557" i="14" s="1"/>
  <c r="I557" i="14"/>
  <c r="I1854" i="14"/>
  <c r="S1854" i="14"/>
  <c r="R1854" i="14" s="1"/>
  <c r="I1646" i="14"/>
  <c r="S1646" i="14"/>
  <c r="R1646" i="14" s="1"/>
  <c r="S1591" i="14"/>
  <c r="R1591" i="14" s="1"/>
  <c r="I1591" i="14"/>
  <c r="I1530" i="14"/>
  <c r="S1530" i="14"/>
  <c r="R1530" i="14" s="1"/>
  <c r="I1475" i="14"/>
  <c r="S1475" i="14"/>
  <c r="R1475" i="14" s="1"/>
  <c r="I1342" i="14"/>
  <c r="S1342" i="14"/>
  <c r="R1342" i="14" s="1"/>
  <c r="I1185" i="14"/>
  <c r="S1185" i="14"/>
  <c r="R1185" i="14" s="1"/>
  <c r="I1092" i="14"/>
  <c r="S1092" i="14"/>
  <c r="R1092" i="14" s="1"/>
  <c r="I1035" i="14"/>
  <c r="S1035" i="14"/>
  <c r="R1035" i="14" s="1"/>
  <c r="S197" i="14"/>
  <c r="R197" i="14" s="1"/>
  <c r="I197" i="14"/>
  <c r="I907" i="14"/>
  <c r="S864" i="14"/>
  <c r="R864" i="14" s="1"/>
  <c r="I864" i="14"/>
  <c r="S800" i="14"/>
  <c r="R800" i="14" s="1"/>
  <c r="I800" i="14"/>
  <c r="S733" i="14"/>
  <c r="R733" i="14" s="1"/>
  <c r="I733" i="14"/>
  <c r="S2220" i="14"/>
  <c r="R2220" i="14" s="1"/>
  <c r="U136" i="14" s="1"/>
  <c r="I2220" i="14"/>
  <c r="P1068" i="14"/>
  <c r="H791" i="15" s="1"/>
  <c r="I791" i="15" s="1"/>
  <c r="J791" i="15" s="1"/>
  <c r="E791" i="15"/>
  <c r="F791" i="15" s="1"/>
  <c r="G791" i="15" s="1"/>
  <c r="P205" i="14"/>
  <c r="H837" i="15" s="1"/>
  <c r="I837" i="15" s="1"/>
  <c r="J837" i="15" s="1"/>
  <c r="E837" i="15"/>
  <c r="F837" i="15" s="1"/>
  <c r="G837" i="15" s="1"/>
  <c r="P68" i="14"/>
  <c r="H556" i="15" s="1"/>
  <c r="I556" i="15" s="1"/>
  <c r="J556" i="15" s="1"/>
  <c r="E556" i="15"/>
  <c r="F556" i="15" s="1"/>
  <c r="G556" i="15" s="1"/>
  <c r="P844" i="14"/>
  <c r="H520" i="15" s="1"/>
  <c r="I520" i="15" s="1"/>
  <c r="J520" i="15" s="1"/>
  <c r="E520" i="15"/>
  <c r="F520" i="15" s="1"/>
  <c r="G520" i="15" s="1"/>
  <c r="I2115" i="14"/>
  <c r="S2115" i="14"/>
  <c r="R2115" i="14" s="1"/>
  <c r="I1966" i="14"/>
  <c r="S1966" i="14"/>
  <c r="R1966" i="14" s="1"/>
  <c r="I1862" i="14"/>
  <c r="S1862" i="14"/>
  <c r="R1862" i="14" s="1"/>
  <c r="I1489" i="14"/>
  <c r="S1489" i="14"/>
  <c r="R1489" i="14" s="1"/>
  <c r="I1303" i="14"/>
  <c r="S1303" i="14"/>
  <c r="R1303" i="14" s="1"/>
  <c r="I1239" i="14"/>
  <c r="S1239" i="14"/>
  <c r="R1239" i="14" s="1"/>
  <c r="S319" i="14"/>
  <c r="R319" i="14" s="1"/>
  <c r="I319" i="14"/>
  <c r="I296" i="14"/>
  <c r="S296" i="14"/>
  <c r="R296" i="14" s="1"/>
  <c r="S1048" i="14"/>
  <c r="R1048" i="14" s="1"/>
  <c r="I1048" i="14"/>
  <c r="S886" i="14"/>
  <c r="R886" i="14" s="1"/>
  <c r="I886" i="14"/>
  <c r="S832" i="14"/>
  <c r="R832" i="14" s="1"/>
  <c r="I832" i="14"/>
  <c r="S781" i="14"/>
  <c r="R781" i="14" s="1"/>
  <c r="I781" i="14"/>
  <c r="S632" i="14"/>
  <c r="R632" i="14" s="1"/>
  <c r="I632" i="14"/>
  <c r="P1148" i="14"/>
  <c r="H868" i="15" s="1"/>
  <c r="I868" i="15" s="1"/>
  <c r="J868" i="15" s="1"/>
  <c r="E868" i="15"/>
  <c r="F868" i="15" s="1"/>
  <c r="G868" i="15" s="1"/>
  <c r="P1062" i="14"/>
  <c r="H788" i="15" s="1"/>
  <c r="I788" i="15" s="1"/>
  <c r="J788" i="15" s="1"/>
  <c r="E788" i="15"/>
  <c r="F788" i="15" s="1"/>
  <c r="G788" i="15" s="1"/>
  <c r="P1880" i="14"/>
  <c r="H5011" i="15" s="1"/>
  <c r="I5011" i="15" s="1"/>
  <c r="J5011" i="15" s="1"/>
  <c r="E5011" i="15"/>
  <c r="F5011" i="15" s="1"/>
  <c r="G5011" i="15" s="1"/>
  <c r="I2286" i="14"/>
  <c r="S2286" i="14"/>
  <c r="R2286" i="14" s="1"/>
  <c r="S2079" i="14"/>
  <c r="R2079" i="14" s="1"/>
  <c r="I2079" i="14"/>
  <c r="I1746" i="14"/>
  <c r="S1746" i="14"/>
  <c r="R1746" i="14" s="1"/>
  <c r="I1676" i="14"/>
  <c r="S1676" i="14"/>
  <c r="R1676" i="14" s="1"/>
  <c r="I438" i="14"/>
  <c r="S438" i="14"/>
  <c r="R438" i="14" s="1"/>
  <c r="S405" i="14"/>
  <c r="R405" i="14" s="1"/>
  <c r="I405" i="14"/>
  <c r="I1507" i="14"/>
  <c r="S1507" i="14"/>
  <c r="R1507" i="14" s="1"/>
  <c r="S1358" i="14"/>
  <c r="R1358" i="14" s="1"/>
  <c r="I1358" i="14"/>
  <c r="I1279" i="14"/>
  <c r="S1279" i="14"/>
  <c r="R1279" i="14" s="1"/>
  <c r="S1207" i="14"/>
  <c r="R1207" i="14" s="1"/>
  <c r="I1207" i="14"/>
  <c r="S1001" i="14"/>
  <c r="R1001" i="14" s="1"/>
  <c r="I1001" i="14"/>
  <c r="S900" i="14"/>
  <c r="R900" i="14" s="1"/>
  <c r="I900" i="14"/>
  <c r="I848" i="14"/>
  <c r="S848" i="14"/>
  <c r="R848" i="14" s="1"/>
  <c r="S741" i="14"/>
  <c r="R741" i="14" s="1"/>
  <c r="I741" i="14"/>
  <c r="S2263" i="14"/>
  <c r="R2263" i="14" s="1"/>
  <c r="I2263" i="14"/>
  <c r="S2021" i="14"/>
  <c r="R2021" i="14" s="1"/>
  <c r="I2021" i="14"/>
  <c r="E570" i="15"/>
  <c r="F570" i="15" s="1"/>
  <c r="G570" i="15" s="1"/>
  <c r="P880" i="14"/>
  <c r="H570" i="15" s="1"/>
  <c r="I570" i="15" s="1"/>
  <c r="J570" i="15" s="1"/>
  <c r="P762" i="14"/>
  <c r="H108" i="15" s="1"/>
  <c r="I108" i="15" s="1"/>
  <c r="J108" i="15" s="1"/>
  <c r="E108" i="15"/>
  <c r="F108" i="15" s="1"/>
  <c r="G108" i="15" s="1"/>
  <c r="P2078" i="14"/>
  <c r="E5219" i="15"/>
  <c r="F5219" i="15" s="1"/>
  <c r="G5219" i="15" s="1"/>
  <c r="I1622" i="14"/>
  <c r="S1622" i="14"/>
  <c r="R1622" i="14" s="1"/>
  <c r="I1568" i="14"/>
  <c r="S1568" i="14"/>
  <c r="R1568" i="14" s="1"/>
  <c r="I1518" i="14"/>
  <c r="S1518" i="14"/>
  <c r="R1518" i="14" s="1"/>
  <c r="I1454" i="14"/>
  <c r="S1454" i="14"/>
  <c r="R1454" i="14" s="1"/>
  <c r="S1215" i="14"/>
  <c r="R1215" i="14" s="1"/>
  <c r="I1215" i="14"/>
  <c r="I305" i="14"/>
  <c r="S305" i="14"/>
  <c r="R305" i="14" s="1"/>
  <c r="S923" i="14"/>
  <c r="R923" i="14" s="1"/>
  <c r="I923" i="14"/>
  <c r="S872" i="14"/>
  <c r="R872" i="14" s="1"/>
  <c r="I872" i="14"/>
  <c r="S808" i="14"/>
  <c r="R808" i="14" s="1"/>
  <c r="I808" i="14"/>
  <c r="S773" i="14"/>
  <c r="R773" i="14" s="1"/>
  <c r="I773" i="14"/>
  <c r="S725" i="14"/>
  <c r="R725" i="14" s="1"/>
  <c r="I725" i="14"/>
  <c r="I2123" i="14"/>
  <c r="S2123" i="14"/>
  <c r="R2123" i="14" s="1"/>
  <c r="P778" i="14"/>
  <c r="H146" i="15" s="1"/>
  <c r="I146" i="15" s="1"/>
  <c r="J146" i="15" s="1"/>
  <c r="E146" i="15"/>
  <c r="F146" i="15" s="1"/>
  <c r="G146" i="15" s="1"/>
  <c r="E5330" i="15"/>
  <c r="F5330" i="15" s="1"/>
  <c r="G5330" i="15" s="1"/>
  <c r="S699" i="14"/>
  <c r="R699" i="14" s="1"/>
  <c r="I699" i="14"/>
  <c r="I2231" i="14"/>
  <c r="S2231" i="14"/>
  <c r="R2231" i="14" s="1"/>
  <c r="U147" i="14" s="1"/>
  <c r="S1870" i="14"/>
  <c r="R1870" i="14" s="1"/>
  <c r="I1870" i="14"/>
  <c r="I493" i="14"/>
  <c r="S493" i="14"/>
  <c r="R493" i="14" s="1"/>
  <c r="S1634" i="14"/>
  <c r="R1634" i="14" s="1"/>
  <c r="I1634" i="14"/>
  <c r="S1580" i="14"/>
  <c r="R1580" i="14" s="1"/>
  <c r="I1580" i="14"/>
  <c r="I1390" i="14"/>
  <c r="S1390" i="14"/>
  <c r="R1390" i="14" s="1"/>
  <c r="S1084" i="14"/>
  <c r="R1084" i="14" s="1"/>
  <c r="I1084" i="14"/>
  <c r="S855" i="14"/>
  <c r="R855" i="14" s="1"/>
  <c r="I855" i="14"/>
  <c r="I30" i="14"/>
  <c r="S30" i="14"/>
  <c r="R30" i="14" s="1"/>
  <c r="S2112" i="14"/>
  <c r="R2112" i="14" s="1"/>
  <c r="I2112" i="14"/>
  <c r="S792" i="14"/>
  <c r="R792" i="14" s="1"/>
  <c r="I792" i="14"/>
  <c r="P1092" i="14"/>
  <c r="H812" i="15" s="1"/>
  <c r="I812" i="15" s="1"/>
  <c r="J812" i="15" s="1"/>
  <c r="E812" i="15"/>
  <c r="F812" i="15" s="1"/>
  <c r="G812" i="15" s="1"/>
  <c r="P1017" i="14"/>
  <c r="H849" i="15" s="1"/>
  <c r="I849" i="15" s="1"/>
  <c r="J849" i="15" s="1"/>
  <c r="E849" i="15"/>
  <c r="F849" i="15" s="1"/>
  <c r="G849" i="15" s="1"/>
  <c r="P786" i="14"/>
  <c r="H160" i="15" s="1"/>
  <c r="I160" i="15" s="1"/>
  <c r="J160" i="15" s="1"/>
  <c r="E160" i="15"/>
  <c r="F160" i="15" s="1"/>
  <c r="G160" i="15" s="1"/>
  <c r="P738" i="14"/>
  <c r="H87" i="15" s="1"/>
  <c r="I87" i="15" s="1"/>
  <c r="J87" i="15" s="1"/>
  <c r="E87" i="15"/>
  <c r="F87" i="15" s="1"/>
  <c r="G87" i="15" s="1"/>
  <c r="I2099" i="14"/>
  <c r="S2099" i="14"/>
  <c r="R2099" i="14" s="1"/>
  <c r="I1884" i="14"/>
  <c r="S1884" i="14"/>
  <c r="R1884" i="14" s="1"/>
  <c r="I1846" i="14"/>
  <c r="S1846" i="14"/>
  <c r="R1846" i="14" s="1"/>
  <c r="I1762" i="14"/>
  <c r="S1762" i="14"/>
  <c r="R1762" i="14" s="1"/>
  <c r="I1640" i="14"/>
  <c r="S1640" i="14"/>
  <c r="R1640" i="14" s="1"/>
  <c r="S1599" i="14"/>
  <c r="R1599" i="14" s="1"/>
  <c r="I1599" i="14"/>
  <c r="S1536" i="14"/>
  <c r="R1536" i="14" s="1"/>
  <c r="I1536" i="14"/>
  <c r="I1434" i="14"/>
  <c r="S1434" i="14"/>
  <c r="R1434" i="14" s="1"/>
  <c r="I1247" i="14"/>
  <c r="S1247" i="14"/>
  <c r="R1247" i="14" s="1"/>
  <c r="S1134" i="14"/>
  <c r="R1134" i="14" s="1"/>
  <c r="I1134" i="14"/>
  <c r="S1013" i="14"/>
  <c r="R1013" i="14" s="1"/>
  <c r="I1013" i="14"/>
  <c r="I967" i="14"/>
  <c r="S967" i="14"/>
  <c r="R967" i="14" s="1"/>
  <c r="I878" i="14"/>
  <c r="S878" i="14"/>
  <c r="R878" i="14" s="1"/>
  <c r="S816" i="14"/>
  <c r="R816" i="14" s="1"/>
  <c r="I816" i="14"/>
  <c r="S765" i="14"/>
  <c r="R765" i="14" s="1"/>
  <c r="I765" i="14"/>
  <c r="E841" i="15"/>
  <c r="F841" i="15" s="1"/>
  <c r="G841" i="15" s="1"/>
  <c r="P1009" i="14"/>
  <c r="H841" i="15" s="1"/>
  <c r="I841" i="15" s="1"/>
  <c r="J841" i="15" s="1"/>
  <c r="P2120" i="14"/>
  <c r="E5297" i="15"/>
  <c r="F5297" i="15" s="1"/>
  <c r="G5297" i="15" s="1"/>
  <c r="P513" i="14"/>
  <c r="E5007" i="15"/>
  <c r="F5007" i="15" s="1"/>
  <c r="G5007" i="15" s="1"/>
  <c r="E589" i="15"/>
  <c r="F589" i="15" s="1"/>
  <c r="G589" i="15" s="1"/>
  <c r="E5346" i="15"/>
  <c r="F5346" i="15" s="1"/>
  <c r="G5346" i="15" s="1"/>
  <c r="I2135" i="14"/>
  <c r="S2135" i="14"/>
  <c r="R2135" i="14" s="1"/>
  <c r="U51" i="14" s="1"/>
  <c r="S1730" i="14"/>
  <c r="R1730" i="14" s="1"/>
  <c r="I1730" i="14"/>
  <c r="S401" i="14"/>
  <c r="R401" i="14" s="1"/>
  <c r="I401" i="14"/>
  <c r="I1515" i="14"/>
  <c r="S1515" i="14"/>
  <c r="R1515" i="14" s="1"/>
  <c r="I1384" i="14"/>
  <c r="S1384" i="14"/>
  <c r="R1384" i="14" s="1"/>
  <c r="I1160" i="14"/>
  <c r="S1160" i="14"/>
  <c r="R1160" i="14" s="1"/>
  <c r="I1106" i="14"/>
  <c r="S1106" i="14"/>
  <c r="R1106" i="14" s="1"/>
  <c r="S977" i="14"/>
  <c r="R977" i="14" s="1"/>
  <c r="I977" i="14"/>
  <c r="S892" i="14"/>
  <c r="R892" i="14" s="1"/>
  <c r="I892" i="14"/>
  <c r="S824" i="14"/>
  <c r="R824" i="14" s="1"/>
  <c r="I824" i="14"/>
  <c r="I757" i="14"/>
  <c r="S757" i="14"/>
  <c r="R757" i="14" s="1"/>
  <c r="S2133" i="14"/>
  <c r="R2133" i="14" s="1"/>
  <c r="U49" i="14" s="1"/>
  <c r="I2133" i="14"/>
  <c r="S2060" i="14"/>
  <c r="R2060" i="14" s="1"/>
  <c r="I2060" i="14"/>
  <c r="E17" i="15"/>
  <c r="F17" i="15" s="1"/>
  <c r="G17" i="15" s="1"/>
  <c r="P722" i="14"/>
  <c r="H17" i="15" s="1"/>
  <c r="I17" i="15" s="1"/>
  <c r="J17" i="15" s="1"/>
  <c r="P1866" i="14"/>
  <c r="H5003" i="15" s="1"/>
  <c r="I5003" i="15" s="1"/>
  <c r="J5003" i="15" s="1"/>
  <c r="E5003" i="15"/>
  <c r="F5003" i="15" s="1"/>
  <c r="G5003" i="15" s="1"/>
  <c r="P503" i="14"/>
  <c r="H4947" i="15" s="1"/>
  <c r="I4947" i="15" s="1"/>
  <c r="J4947" i="15" s="1"/>
  <c r="E4947" i="15"/>
  <c r="F4947" i="15" s="1"/>
  <c r="G4947" i="15" s="1"/>
  <c r="S1986" i="14"/>
  <c r="R1986" i="14" s="1"/>
  <c r="I1986" i="14"/>
  <c r="I1838" i="14"/>
  <c r="S1838" i="14"/>
  <c r="R1838" i="14" s="1"/>
  <c r="I1684" i="14"/>
  <c r="S1684" i="14"/>
  <c r="R1684" i="14" s="1"/>
  <c r="I1500" i="14"/>
  <c r="S1500" i="14"/>
  <c r="R1500" i="14" s="1"/>
  <c r="S1913" i="14"/>
  <c r="R1913" i="14" s="1"/>
  <c r="I1913" i="14"/>
  <c r="I1800" i="14"/>
  <c r="S1800" i="14"/>
  <c r="R1800" i="14" s="1"/>
  <c r="I1697" i="14"/>
  <c r="S1697" i="14"/>
  <c r="R1697" i="14" s="1"/>
  <c r="P1134" i="14"/>
  <c r="H856" i="15" s="1"/>
  <c r="I856" i="15" s="1"/>
  <c r="J856" i="15" s="1"/>
  <c r="E856" i="15"/>
  <c r="F856" i="15" s="1"/>
  <c r="G856" i="15" s="1"/>
  <c r="P1096" i="14"/>
  <c r="H824" i="15" s="1"/>
  <c r="I824" i="15" s="1"/>
  <c r="J824" i="15" s="1"/>
  <c r="E824" i="15"/>
  <c r="F824" i="15" s="1"/>
  <c r="G824" i="15" s="1"/>
  <c r="E817" i="15"/>
  <c r="F817" i="15" s="1"/>
  <c r="G817" i="15" s="1"/>
  <c r="P989" i="14"/>
  <c r="H817" i="15" s="1"/>
  <c r="I817" i="15" s="1"/>
  <c r="J817" i="15" s="1"/>
  <c r="P923" i="14"/>
  <c r="H620" i="15" s="1"/>
  <c r="I620" i="15" s="1"/>
  <c r="J620" i="15" s="1"/>
  <c r="E620" i="15"/>
  <c r="F620" i="15" s="1"/>
  <c r="G620" i="15" s="1"/>
  <c r="P886" i="14"/>
  <c r="H562" i="15" s="1"/>
  <c r="I562" i="15" s="1"/>
  <c r="J562" i="15" s="1"/>
  <c r="E562" i="15"/>
  <c r="F562" i="15" s="1"/>
  <c r="G562" i="15" s="1"/>
  <c r="P746" i="14"/>
  <c r="H88" i="15" s="1"/>
  <c r="I88" i="15" s="1"/>
  <c r="J88" i="15" s="1"/>
  <c r="E88" i="15"/>
  <c r="F88" i="15" s="1"/>
  <c r="G88" i="15" s="1"/>
  <c r="P429" i="14"/>
  <c r="E1467" i="15"/>
  <c r="F1467" i="15" s="1"/>
  <c r="G1467" i="15" s="1"/>
  <c r="P1331" i="14"/>
  <c r="H1059" i="15" s="1"/>
  <c r="I1059" i="15" s="1"/>
  <c r="J1059" i="15" s="1"/>
  <c r="E1059" i="15"/>
  <c r="F1059" i="15" s="1"/>
  <c r="G1059" i="15" s="1"/>
  <c r="P1250" i="14"/>
  <c r="H1106" i="15" s="1"/>
  <c r="I1106" i="15" s="1"/>
  <c r="J1106" i="15" s="1"/>
  <c r="E1106" i="15"/>
  <c r="F1106" i="15" s="1"/>
  <c r="G1106" i="15" s="1"/>
  <c r="I5442" i="15"/>
  <c r="J5442" i="15" s="1"/>
  <c r="H5442" i="15"/>
  <c r="H5146" i="15"/>
  <c r="I5146" i="15" s="1"/>
  <c r="J5146" i="15" s="1"/>
  <c r="E5146" i="15"/>
  <c r="F5146" i="15" s="1"/>
  <c r="G5146" i="15" s="1"/>
  <c r="F5050" i="15"/>
  <c r="G5050" i="15" s="1"/>
  <c r="I5050" i="15"/>
  <c r="J5050" i="15" s="1"/>
  <c r="E4978" i="15"/>
  <c r="F4978" i="15" s="1"/>
  <c r="G4978" i="15" s="1"/>
  <c r="E4930" i="15"/>
  <c r="F4930" i="15" s="1"/>
  <c r="G4930" i="15" s="1"/>
  <c r="H4930" i="15"/>
  <c r="I4930" i="15" s="1"/>
  <c r="J4930" i="15" s="1"/>
  <c r="I4890" i="15"/>
  <c r="J4890" i="15" s="1"/>
  <c r="E4890" i="15"/>
  <c r="I4754" i="15"/>
  <c r="J4754" i="15" s="1"/>
  <c r="F4754" i="15"/>
  <c r="G4754" i="15" s="1"/>
  <c r="E4754" i="15"/>
  <c r="I4714" i="15"/>
  <c r="J4714" i="15" s="1"/>
  <c r="H4714" i="15"/>
  <c r="F4714" i="15"/>
  <c r="G4714" i="15" s="1"/>
  <c r="E4714" i="15"/>
  <c r="F4650" i="15"/>
  <c r="G4650" i="15" s="1"/>
  <c r="H4650" i="15"/>
  <c r="E4650" i="15"/>
  <c r="I4650" i="15"/>
  <c r="J4650" i="15" s="1"/>
  <c r="E4570" i="15"/>
  <c r="F4570" i="15"/>
  <c r="G4570" i="15" s="1"/>
  <c r="H4570" i="15"/>
  <c r="I4570" i="15"/>
  <c r="J4570" i="15" s="1"/>
  <c r="F4506" i="15"/>
  <c r="G4506" i="15" s="1"/>
  <c r="H4506" i="15"/>
  <c r="E4506" i="15"/>
  <c r="I4506" i="15"/>
  <c r="J4506" i="15" s="1"/>
  <c r="H4458" i="15"/>
  <c r="F4458" i="15"/>
  <c r="G4458" i="15" s="1"/>
  <c r="E4458" i="15"/>
  <c r="I4458" i="15"/>
  <c r="J4458" i="15" s="1"/>
  <c r="F4394" i="15"/>
  <c r="G4394" i="15" s="1"/>
  <c r="H4394" i="15"/>
  <c r="I4394" i="15"/>
  <c r="J4394" i="15" s="1"/>
  <c r="E4394" i="15"/>
  <c r="H4346" i="15"/>
  <c r="E4346" i="15"/>
  <c r="I4346" i="15"/>
  <c r="J4346" i="15" s="1"/>
  <c r="F4346" i="15"/>
  <c r="G4346" i="15" s="1"/>
  <c r="H4314" i="15"/>
  <c r="E4314" i="15"/>
  <c r="F4314" i="15"/>
  <c r="G4314" i="15" s="1"/>
  <c r="H4250" i="15"/>
  <c r="I4250" i="15"/>
  <c r="J4250" i="15" s="1"/>
  <c r="F4250" i="15"/>
  <c r="G4250" i="15" s="1"/>
  <c r="F4170" i="15"/>
  <c r="G4170" i="15" s="1"/>
  <c r="I4170" i="15"/>
  <c r="J4170" i="15" s="1"/>
  <c r="I4106" i="15"/>
  <c r="J4106" i="15" s="1"/>
  <c r="E4106" i="15"/>
  <c r="H4106" i="15"/>
  <c r="F4042" i="15"/>
  <c r="G4042" i="15" s="1"/>
  <c r="E4042" i="15"/>
  <c r="E4002" i="15"/>
  <c r="F4002" i="15"/>
  <c r="G4002" i="15" s="1"/>
  <c r="H3946" i="15"/>
  <c r="F3946" i="15"/>
  <c r="G3946" i="15" s="1"/>
  <c r="H3858" i="15"/>
  <c r="I3858" i="15"/>
  <c r="J3858" i="15" s="1"/>
  <c r="I3794" i="15"/>
  <c r="J3794" i="15" s="1"/>
  <c r="E3794" i="15"/>
  <c r="H3674" i="15"/>
  <c r="F3674" i="15"/>
  <c r="G3674" i="15" s="1"/>
  <c r="E3674" i="15"/>
  <c r="I3674" i="15"/>
  <c r="J3674" i="15" s="1"/>
  <c r="H3618" i="15"/>
  <c r="E3618" i="15"/>
  <c r="I3554" i="15"/>
  <c r="J3554" i="15" s="1"/>
  <c r="E3554" i="15"/>
  <c r="H3554" i="15"/>
  <c r="I3514" i="15"/>
  <c r="J3514" i="15" s="1"/>
  <c r="F3514" i="15"/>
  <c r="G3514" i="15" s="1"/>
  <c r="H3514" i="15"/>
  <c r="E3378" i="15"/>
  <c r="H3378" i="15"/>
  <c r="E3322" i="15"/>
  <c r="I3322" i="15"/>
  <c r="J3322" i="15" s="1"/>
  <c r="F3322" i="15"/>
  <c r="G3322" i="15" s="1"/>
  <c r="F3202" i="15"/>
  <c r="G3202" i="15" s="1"/>
  <c r="E3202" i="15"/>
  <c r="I3202" i="15"/>
  <c r="J3202" i="15" s="1"/>
  <c r="E3170" i="15"/>
  <c r="F3170" i="15"/>
  <c r="G3170" i="15" s="1"/>
  <c r="H3170" i="15"/>
  <c r="F3122" i="15"/>
  <c r="G3122" i="15" s="1"/>
  <c r="H3122" i="15"/>
  <c r="F3010" i="15"/>
  <c r="G3010" i="15" s="1"/>
  <c r="E3010" i="15"/>
  <c r="H3010" i="15"/>
  <c r="I3010" i="15"/>
  <c r="J3010" i="15" s="1"/>
  <c r="F2946" i="15"/>
  <c r="G2946" i="15" s="1"/>
  <c r="I2946" i="15"/>
  <c r="J2946" i="15" s="1"/>
  <c r="F2890" i="15"/>
  <c r="G2890" i="15" s="1"/>
  <c r="H2890" i="15"/>
  <c r="I2810" i="15"/>
  <c r="J2810" i="15" s="1"/>
  <c r="E2810" i="15"/>
  <c r="H2810" i="15"/>
  <c r="E2746" i="15"/>
  <c r="F2746" i="15"/>
  <c r="G2746" i="15" s="1"/>
  <c r="H2746" i="15"/>
  <c r="I2746" i="15"/>
  <c r="J2746" i="15" s="1"/>
  <c r="F2658" i="15"/>
  <c r="G2658" i="15" s="1"/>
  <c r="I2658" i="15"/>
  <c r="J2658" i="15" s="1"/>
  <c r="E2658" i="15"/>
  <c r="H2658" i="15"/>
  <c r="F2610" i="15"/>
  <c r="G2610" i="15" s="1"/>
  <c r="E2610" i="15"/>
  <c r="E2554" i="15"/>
  <c r="F2554" i="15"/>
  <c r="G2554" i="15" s="1"/>
  <c r="H2346" i="15"/>
  <c r="F2346" i="15"/>
  <c r="G2346" i="15" s="1"/>
  <c r="I2346" i="15"/>
  <c r="J2346" i="15" s="1"/>
  <c r="E2314" i="15"/>
  <c r="I2314" i="15"/>
  <c r="J2314" i="15" s="1"/>
  <c r="H2314" i="15"/>
  <c r="F2266" i="15"/>
  <c r="G2266" i="15" s="1"/>
  <c r="E2266" i="15"/>
  <c r="H2210" i="15"/>
  <c r="E2210" i="15"/>
  <c r="I2210" i="15"/>
  <c r="J2210" i="15" s="1"/>
  <c r="F2106" i="15"/>
  <c r="G2106" i="15" s="1"/>
  <c r="E2106" i="15"/>
  <c r="E2050" i="15"/>
  <c r="H2050" i="15"/>
  <c r="I2002" i="15"/>
  <c r="J2002" i="15" s="1"/>
  <c r="F2002" i="15"/>
  <c r="G2002" i="15" s="1"/>
  <c r="E2002" i="15"/>
  <c r="I1962" i="15"/>
  <c r="J1962" i="15" s="1"/>
  <c r="F1962" i="15"/>
  <c r="G1962" i="15" s="1"/>
  <c r="I647" i="14"/>
  <c r="H5266" i="15"/>
  <c r="I5266" i="15" s="1"/>
  <c r="J5266" i="15" s="1"/>
  <c r="S1952" i="14"/>
  <c r="R1952" i="14" s="1"/>
  <c r="S1493" i="14"/>
  <c r="R1493" i="14" s="1"/>
  <c r="H4978" i="15"/>
  <c r="I4978" i="15" s="1"/>
  <c r="J4978" i="15" s="1"/>
  <c r="S467" i="14"/>
  <c r="R467" i="14" s="1"/>
  <c r="H1354" i="15"/>
  <c r="I1354" i="15" s="1"/>
  <c r="J1354" i="15" s="1"/>
  <c r="H5202" i="15"/>
  <c r="I5202" i="15" s="1"/>
  <c r="J5202" i="15" s="1"/>
  <c r="H1338" i="15"/>
  <c r="I1338" i="15" s="1"/>
  <c r="J1338" i="15" s="1"/>
  <c r="H3978" i="15"/>
  <c r="F3538" i="15"/>
  <c r="G3538" i="15" s="1"/>
  <c r="H4410" i="15"/>
  <c r="E5306" i="15"/>
  <c r="F5306" i="15" s="1"/>
  <c r="G5306" i="15" s="1"/>
  <c r="H4274" i="15"/>
  <c r="I4314" i="15"/>
  <c r="J4314" i="15" s="1"/>
  <c r="F4034" i="15"/>
  <c r="G4034" i="15" s="1"/>
  <c r="H3794" i="15"/>
  <c r="I4026" i="15"/>
  <c r="J4026" i="15" s="1"/>
  <c r="I3002" i="15"/>
  <c r="J3002" i="15" s="1"/>
  <c r="F3266" i="15"/>
  <c r="G3266" i="15" s="1"/>
  <c r="F3826" i="15"/>
  <c r="G3826" i="15" s="1"/>
  <c r="F2450" i="15"/>
  <c r="G2450" i="15" s="1"/>
  <c r="H2586" i="15"/>
  <c r="H2762" i="15"/>
  <c r="I3842" i="15"/>
  <c r="J3842" i="15" s="1"/>
  <c r="F4738" i="15"/>
  <c r="G4738" i="15" s="1"/>
  <c r="H1258" i="15"/>
  <c r="I1258" i="15" s="1"/>
  <c r="J1258" i="15" s="1"/>
  <c r="S524" i="14"/>
  <c r="R524" i="14" s="1"/>
  <c r="E3906" i="15"/>
  <c r="F2682" i="15"/>
  <c r="G2682" i="15" s="1"/>
  <c r="P436" i="14"/>
  <c r="H1469" i="15" s="1"/>
  <c r="I1469" i="15" s="1"/>
  <c r="J1469" i="15" s="1"/>
  <c r="E1469" i="15"/>
  <c r="F1469" i="15" s="1"/>
  <c r="G1469" i="15" s="1"/>
  <c r="P1558" i="14"/>
  <c r="H1428" i="15" s="1"/>
  <c r="I1428" i="15" s="1"/>
  <c r="J1428" i="15" s="1"/>
  <c r="E1428" i="15"/>
  <c r="F1428" i="15" s="1"/>
  <c r="G1428" i="15" s="1"/>
  <c r="P385" i="14"/>
  <c r="H1348" i="15" s="1"/>
  <c r="I1348" i="15" s="1"/>
  <c r="J1348" i="15" s="1"/>
  <c r="E1348" i="15"/>
  <c r="F1348" i="15" s="1"/>
  <c r="G1348" i="15" s="1"/>
  <c r="P371" i="14"/>
  <c r="H1368" i="15" s="1"/>
  <c r="I1368" i="15" s="1"/>
  <c r="J1368" i="15" s="1"/>
  <c r="E1368" i="15"/>
  <c r="F1368" i="15" s="1"/>
  <c r="G1368" i="15" s="1"/>
  <c r="P1258" i="14"/>
  <c r="H1121" i="15" s="1"/>
  <c r="I1121" i="15" s="1"/>
  <c r="J1121" i="15" s="1"/>
  <c r="E1121" i="15"/>
  <c r="F1121" i="15" s="1"/>
  <c r="G1121" i="15" s="1"/>
  <c r="P1234" i="14"/>
  <c r="H1021" i="15" s="1"/>
  <c r="I1021" i="15" s="1"/>
  <c r="J1021" i="15" s="1"/>
  <c r="E1021" i="15"/>
  <c r="F1021" i="15" s="1"/>
  <c r="G1021" i="15" s="1"/>
  <c r="P1218" i="14"/>
  <c r="H1009" i="15" s="1"/>
  <c r="I1009" i="15" s="1"/>
  <c r="J1009" i="15" s="1"/>
  <c r="E1009" i="15"/>
  <c r="F1009" i="15" s="1"/>
  <c r="G1009" i="15" s="1"/>
  <c r="I346" i="14"/>
  <c r="H5474" i="15"/>
  <c r="I5474" i="15" s="1"/>
  <c r="J5474" i="15" s="1"/>
  <c r="I5282" i="15"/>
  <c r="J5282" i="15" s="1"/>
  <c r="E5282" i="15"/>
  <c r="I4794" i="15"/>
  <c r="J4794" i="15" s="1"/>
  <c r="H4794" i="15"/>
  <c r="E4706" i="15"/>
  <c r="I4706" i="15"/>
  <c r="J4706" i="15" s="1"/>
  <c r="F4706" i="15"/>
  <c r="G4706" i="15" s="1"/>
  <c r="F4666" i="15"/>
  <c r="G4666" i="15" s="1"/>
  <c r="H4666" i="15"/>
  <c r="E4602" i="15"/>
  <c r="I4602" i="15"/>
  <c r="J4602" i="15" s="1"/>
  <c r="H4602" i="15"/>
  <c r="F4562" i="15"/>
  <c r="G4562" i="15" s="1"/>
  <c r="E4562" i="15"/>
  <c r="H4562" i="15"/>
  <c r="I4562" i="15"/>
  <c r="J4562" i="15" s="1"/>
  <c r="H4450" i="15"/>
  <c r="E4450" i="15"/>
  <c r="F4450" i="15"/>
  <c r="G4450" i="15" s="1"/>
  <c r="I4450" i="15"/>
  <c r="J4450" i="15" s="1"/>
  <c r="H4402" i="15"/>
  <c r="I4402" i="15"/>
  <c r="J4402" i="15" s="1"/>
  <c r="F4402" i="15"/>
  <c r="G4402" i="15" s="1"/>
  <c r="I4354" i="15"/>
  <c r="J4354" i="15" s="1"/>
  <c r="H4354" i="15"/>
  <c r="H4306" i="15"/>
  <c r="I4306" i="15"/>
  <c r="J4306" i="15" s="1"/>
  <c r="F4306" i="15"/>
  <c r="G4306" i="15" s="1"/>
  <c r="H4242" i="15"/>
  <c r="F4242" i="15"/>
  <c r="G4242" i="15" s="1"/>
  <c r="H4202" i="15"/>
  <c r="E4202" i="15"/>
  <c r="I4202" i="15"/>
  <c r="J4202" i="15" s="1"/>
  <c r="E4138" i="15"/>
  <c r="H4138" i="15"/>
  <c r="I4138" i="15"/>
  <c r="J4138" i="15" s="1"/>
  <c r="I4098" i="15"/>
  <c r="J4098" i="15" s="1"/>
  <c r="E4098" i="15"/>
  <c r="F4098" i="15"/>
  <c r="G4098" i="15" s="1"/>
  <c r="H4050" i="15"/>
  <c r="E4050" i="15"/>
  <c r="I4050" i="15"/>
  <c r="J4050" i="15" s="1"/>
  <c r="F3922" i="15"/>
  <c r="G3922" i="15" s="1"/>
  <c r="I3922" i="15"/>
  <c r="J3922" i="15" s="1"/>
  <c r="E3922" i="15"/>
  <c r="H3922" i="15"/>
  <c r="H3866" i="15"/>
  <c r="E3866" i="15"/>
  <c r="I3866" i="15"/>
  <c r="J3866" i="15" s="1"/>
  <c r="E3754" i="15"/>
  <c r="H3754" i="15"/>
  <c r="F3754" i="15"/>
  <c r="G3754" i="15" s="1"/>
  <c r="I3754" i="15"/>
  <c r="J3754" i="15" s="1"/>
  <c r="F3642" i="15"/>
  <c r="G3642" i="15" s="1"/>
  <c r="I3642" i="15"/>
  <c r="J3642" i="15" s="1"/>
  <c r="E3482" i="15"/>
  <c r="F3482" i="15"/>
  <c r="G3482" i="15" s="1"/>
  <c r="I3482" i="15"/>
  <c r="J3482" i="15" s="1"/>
  <c r="F3458" i="15"/>
  <c r="G3458" i="15" s="1"/>
  <c r="I3458" i="15"/>
  <c r="J3458" i="15" s="1"/>
  <c r="E3458" i="15"/>
  <c r="H3410" i="15"/>
  <c r="E3410" i="15"/>
  <c r="I3354" i="15"/>
  <c r="J3354" i="15" s="1"/>
  <c r="F3354" i="15"/>
  <c r="G3354" i="15" s="1"/>
  <c r="F3258" i="15"/>
  <c r="G3258" i="15" s="1"/>
  <c r="E3258" i="15"/>
  <c r="H3258" i="15"/>
  <c r="E3218" i="15"/>
  <c r="I3218" i="15"/>
  <c r="J3218" i="15" s="1"/>
  <c r="E3154" i="15"/>
  <c r="I3154" i="15"/>
  <c r="J3154" i="15" s="1"/>
  <c r="F3154" i="15"/>
  <c r="G3154" i="15" s="1"/>
  <c r="H3154" i="15"/>
  <c r="E3090" i="15"/>
  <c r="I3090" i="15"/>
  <c r="J3090" i="15" s="1"/>
  <c r="H3090" i="15"/>
  <c r="H3034" i="15"/>
  <c r="I3034" i="15"/>
  <c r="J3034" i="15" s="1"/>
  <c r="E2986" i="15"/>
  <c r="F2986" i="15"/>
  <c r="G2986" i="15" s="1"/>
  <c r="E2938" i="15"/>
  <c r="F2938" i="15"/>
  <c r="G2938" i="15" s="1"/>
  <c r="H2938" i="15"/>
  <c r="I2754" i="15"/>
  <c r="J2754" i="15" s="1"/>
  <c r="H2754" i="15"/>
  <c r="F2754" i="15"/>
  <c r="G2754" i="15" s="1"/>
  <c r="E2754" i="15"/>
  <c r="E2674" i="15"/>
  <c r="I2674" i="15"/>
  <c r="J2674" i="15" s="1"/>
  <c r="H2562" i="15"/>
  <c r="F2562" i="15"/>
  <c r="G2562" i="15" s="1"/>
  <c r="E2562" i="15"/>
  <c r="E2490" i="15"/>
  <c r="F2490" i="15"/>
  <c r="G2490" i="15" s="1"/>
  <c r="H2490" i="15"/>
  <c r="E2426" i="15"/>
  <c r="F2426" i="15"/>
  <c r="G2426" i="15" s="1"/>
  <c r="H2426" i="15"/>
  <c r="I2426" i="15"/>
  <c r="J2426" i="15" s="1"/>
  <c r="I2378" i="15"/>
  <c r="J2378" i="15" s="1"/>
  <c r="E2378" i="15"/>
  <c r="I2330" i="15"/>
  <c r="J2330" i="15" s="1"/>
  <c r="E2330" i="15"/>
  <c r="H2298" i="15"/>
  <c r="E2298" i="15"/>
  <c r="I2250" i="15"/>
  <c r="J2250" i="15" s="1"/>
  <c r="H2250" i="15"/>
  <c r="F1994" i="15"/>
  <c r="G1994" i="15" s="1"/>
  <c r="H1994" i="15"/>
  <c r="F3858" i="15"/>
  <c r="G3858" i="15" s="1"/>
  <c r="S454" i="14"/>
  <c r="R454" i="14" s="1"/>
  <c r="H5002" i="15"/>
  <c r="I5002" i="15" s="1"/>
  <c r="J5002" i="15" s="1"/>
  <c r="H4834" i="15"/>
  <c r="I4834" i="15" s="1"/>
  <c r="J4834" i="15" s="1"/>
  <c r="H3882" i="15"/>
  <c r="I3538" i="15"/>
  <c r="J3538" i="15" s="1"/>
  <c r="H4226" i="15"/>
  <c r="F4274" i="15"/>
  <c r="G4274" i="15" s="1"/>
  <c r="I3802" i="15"/>
  <c r="J3802" i="15" s="1"/>
  <c r="F4026" i="15"/>
  <c r="G4026" i="15" s="1"/>
  <c r="I3018" i="15"/>
  <c r="J3018" i="15" s="1"/>
  <c r="I3266" i="15"/>
  <c r="J3266" i="15" s="1"/>
  <c r="H3354" i="15"/>
  <c r="H3498" i="15"/>
  <c r="H4170" i="15"/>
  <c r="H1962" i="15"/>
  <c r="I2306" i="15"/>
  <c r="J2306" i="15" s="1"/>
  <c r="F2690" i="15"/>
  <c r="G2690" i="15" s="1"/>
  <c r="F3066" i="15"/>
  <c r="G3066" i="15" s="1"/>
  <c r="H3370" i="15"/>
  <c r="H4098" i="15"/>
  <c r="E4170" i="15"/>
  <c r="H4002" i="15"/>
  <c r="H1370" i="15"/>
  <c r="I1370" i="15" s="1"/>
  <c r="J1370" i="15" s="1"/>
  <c r="I1582" i="14"/>
  <c r="S1582" i="14"/>
  <c r="R1582" i="14" s="1"/>
  <c r="P1409" i="14"/>
  <c r="H1212" i="15" s="1"/>
  <c r="I1212" i="15" s="1"/>
  <c r="J1212" i="15" s="1"/>
  <c r="E1212" i="15"/>
  <c r="F1212" i="15" s="1"/>
  <c r="G1212" i="15" s="1"/>
  <c r="P1379" i="14"/>
  <c r="H1080" i="15" s="1"/>
  <c r="I1080" i="15" s="1"/>
  <c r="J1080" i="15" s="1"/>
  <c r="E1080" i="15"/>
  <c r="F1080" i="15" s="1"/>
  <c r="G1080" i="15" s="1"/>
  <c r="P1317" i="14"/>
  <c r="H1072" i="15" s="1"/>
  <c r="I1072" i="15" s="1"/>
  <c r="J1072" i="15" s="1"/>
  <c r="E1072" i="15"/>
  <c r="F1072" i="15" s="1"/>
  <c r="G1072" i="15" s="1"/>
  <c r="P308" i="14"/>
  <c r="E932" i="15"/>
  <c r="F932" i="15" s="1"/>
  <c r="G932" i="15" s="1"/>
  <c r="H5426" i="15"/>
  <c r="I5426" i="15" s="1"/>
  <c r="J5426" i="15" s="1"/>
  <c r="H5330" i="15"/>
  <c r="I5330" i="15" s="1"/>
  <c r="J5330" i="15" s="1"/>
  <c r="H5154" i="15"/>
  <c r="E5154" i="15"/>
  <c r="F5154" i="15"/>
  <c r="G5154" i="15" s="1"/>
  <c r="H5106" i="15"/>
  <c r="E5106" i="15"/>
  <c r="E5058" i="15"/>
  <c r="F5058" i="15"/>
  <c r="G5058" i="15" s="1"/>
  <c r="I5058" i="15"/>
  <c r="J5058" i="15" s="1"/>
  <c r="I4770" i="15"/>
  <c r="J4770" i="15" s="1"/>
  <c r="H4770" i="15"/>
  <c r="H4698" i="15"/>
  <c r="E4698" i="15"/>
  <c r="I4698" i="15"/>
  <c r="J4698" i="15" s="1"/>
  <c r="I4642" i="15"/>
  <c r="J4642" i="15" s="1"/>
  <c r="H4642" i="15"/>
  <c r="F4642" i="15"/>
  <c r="G4642" i="15" s="1"/>
  <c r="H4594" i="15"/>
  <c r="F4594" i="15"/>
  <c r="G4594" i="15" s="1"/>
  <c r="E4594" i="15"/>
  <c r="H4538" i="15"/>
  <c r="E4538" i="15"/>
  <c r="F4538" i="15"/>
  <c r="G4538" i="15" s="1"/>
  <c r="I4490" i="15"/>
  <c r="J4490" i="15" s="1"/>
  <c r="H4490" i="15"/>
  <c r="F4490" i="15"/>
  <c r="G4490" i="15" s="1"/>
  <c r="F4434" i="15"/>
  <c r="G4434" i="15" s="1"/>
  <c r="E4434" i="15"/>
  <c r="I4434" i="15"/>
  <c r="J4434" i="15" s="1"/>
  <c r="H4370" i="15"/>
  <c r="I4370" i="15"/>
  <c r="J4370" i="15" s="1"/>
  <c r="F4370" i="15"/>
  <c r="G4370" i="15" s="1"/>
  <c r="E4370" i="15"/>
  <c r="F4298" i="15"/>
  <c r="G4298" i="15" s="1"/>
  <c r="H4298" i="15"/>
  <c r="H4186" i="15"/>
  <c r="E4186" i="15"/>
  <c r="I4154" i="15"/>
  <c r="J4154" i="15" s="1"/>
  <c r="H4154" i="15"/>
  <c r="E4154" i="15"/>
  <c r="F4154" i="15"/>
  <c r="G4154" i="15" s="1"/>
  <c r="E4058" i="15"/>
  <c r="F4058" i="15"/>
  <c r="G4058" i="15" s="1"/>
  <c r="I4058" i="15"/>
  <c r="J4058" i="15" s="1"/>
  <c r="H3994" i="15"/>
  <c r="I3994" i="15"/>
  <c r="J3994" i="15" s="1"/>
  <c r="E3954" i="15"/>
  <c r="F3954" i="15"/>
  <c r="G3954" i="15" s="1"/>
  <c r="I3954" i="15"/>
  <c r="J3954" i="15" s="1"/>
  <c r="H3954" i="15"/>
  <c r="F3914" i="15"/>
  <c r="G3914" i="15" s="1"/>
  <c r="I3914" i="15"/>
  <c r="J3914" i="15" s="1"/>
  <c r="E3842" i="15"/>
  <c r="H3842" i="15"/>
  <c r="E3770" i="15"/>
  <c r="I3770" i="15"/>
  <c r="J3770" i="15" s="1"/>
  <c r="F3770" i="15"/>
  <c r="G3770" i="15" s="1"/>
  <c r="I3714" i="15"/>
  <c r="J3714" i="15" s="1"/>
  <c r="F3714" i="15"/>
  <c r="G3714" i="15" s="1"/>
  <c r="F3682" i="15"/>
  <c r="G3682" i="15" s="1"/>
  <c r="I3682" i="15"/>
  <c r="J3682" i="15" s="1"/>
  <c r="H3682" i="15"/>
  <c r="E3682" i="15"/>
  <c r="E3626" i="15"/>
  <c r="H3626" i="15"/>
  <c r="I3626" i="15"/>
  <c r="J3626" i="15" s="1"/>
  <c r="F3562" i="15"/>
  <c r="G3562" i="15" s="1"/>
  <c r="E3562" i="15"/>
  <c r="H3562" i="15"/>
  <c r="I3562" i="15"/>
  <c r="J3562" i="15" s="1"/>
  <c r="I3490" i="15"/>
  <c r="J3490" i="15" s="1"/>
  <c r="F3490" i="15"/>
  <c r="G3490" i="15" s="1"/>
  <c r="F3386" i="15"/>
  <c r="G3386" i="15" s="1"/>
  <c r="I3386" i="15"/>
  <c r="J3386" i="15" s="1"/>
  <c r="E3386" i="15"/>
  <c r="E3314" i="15"/>
  <c r="F3314" i="15"/>
  <c r="G3314" i="15" s="1"/>
  <c r="H3314" i="15"/>
  <c r="I3314" i="15"/>
  <c r="J3314" i="15" s="1"/>
  <c r="H3274" i="15"/>
  <c r="I3274" i="15"/>
  <c r="J3274" i="15" s="1"/>
  <c r="H3242" i="15"/>
  <c r="I3242" i="15"/>
  <c r="J3242" i="15" s="1"/>
  <c r="E3194" i="15"/>
  <c r="H3194" i="15"/>
  <c r="I3138" i="15"/>
  <c r="J3138" i="15" s="1"/>
  <c r="E3138" i="15"/>
  <c r="H3138" i="15"/>
  <c r="F3138" i="15"/>
  <c r="G3138" i="15" s="1"/>
  <c r="I3082" i="15"/>
  <c r="J3082" i="15" s="1"/>
  <c r="H3082" i="15"/>
  <c r="H3026" i="15"/>
  <c r="I3026" i="15"/>
  <c r="J3026" i="15" s="1"/>
  <c r="F2962" i="15"/>
  <c r="G2962" i="15" s="1"/>
  <c r="I2962" i="15"/>
  <c r="J2962" i="15" s="1"/>
  <c r="E2962" i="15"/>
  <c r="E2850" i="15"/>
  <c r="F2850" i="15"/>
  <c r="G2850" i="15" s="1"/>
  <c r="H2850" i="15"/>
  <c r="I2850" i="15"/>
  <c r="J2850" i="15" s="1"/>
  <c r="F2762" i="15"/>
  <c r="G2762" i="15" s="1"/>
  <c r="E2762" i="15"/>
  <c r="E2706" i="15"/>
  <c r="F2706" i="15"/>
  <c r="G2706" i="15" s="1"/>
  <c r="F2666" i="15"/>
  <c r="G2666" i="15" s="1"/>
  <c r="E2666" i="15"/>
  <c r="I2666" i="15"/>
  <c r="J2666" i="15" s="1"/>
  <c r="H2666" i="15"/>
  <c r="E2594" i="15"/>
  <c r="I2594" i="15"/>
  <c r="J2594" i="15" s="1"/>
  <c r="H2594" i="15"/>
  <c r="E2522" i="15"/>
  <c r="I2522" i="15"/>
  <c r="J2522" i="15" s="1"/>
  <c r="H2522" i="15"/>
  <c r="H2482" i="15"/>
  <c r="F2482" i="15"/>
  <c r="G2482" i="15" s="1"/>
  <c r="I2482" i="15"/>
  <c r="J2482" i="15" s="1"/>
  <c r="F2394" i="15"/>
  <c r="G2394" i="15" s="1"/>
  <c r="E2394" i="15"/>
  <c r="E2186" i="15"/>
  <c r="H2186" i="15"/>
  <c r="E2130" i="15"/>
  <c r="F2130" i="15"/>
  <c r="G2130" i="15" s="1"/>
  <c r="F2074" i="15"/>
  <c r="G2074" i="15" s="1"/>
  <c r="E2074" i="15"/>
  <c r="F1906" i="15"/>
  <c r="G1906" i="15" s="1"/>
  <c r="H1906" i="15"/>
  <c r="H1882" i="15"/>
  <c r="E1882" i="15"/>
  <c r="F1874" i="15"/>
  <c r="G1874" i="15" s="1"/>
  <c r="E1874" i="15"/>
  <c r="E1850" i="15"/>
  <c r="F1850" i="15"/>
  <c r="G1850" i="15" s="1"/>
  <c r="E1810" i="15"/>
  <c r="F1810" i="15"/>
  <c r="G1810" i="15" s="1"/>
  <c r="H1794" i="15"/>
  <c r="E1794" i="15"/>
  <c r="I1786" i="15"/>
  <c r="J1786" i="15" s="1"/>
  <c r="H1786" i="15"/>
  <c r="F1786" i="15"/>
  <c r="G1786" i="15" s="1"/>
  <c r="I1778" i="15"/>
  <c r="J1778" i="15" s="1"/>
  <c r="E1778" i="15"/>
  <c r="E1754" i="15"/>
  <c r="H1754" i="15"/>
  <c r="I1746" i="15"/>
  <c r="J1746" i="15" s="1"/>
  <c r="E1746" i="15"/>
  <c r="F1746" i="15"/>
  <c r="G1746" i="15" s="1"/>
  <c r="F1714" i="15"/>
  <c r="G1714" i="15" s="1"/>
  <c r="E1714" i="15"/>
  <c r="I1706" i="15"/>
  <c r="J1706" i="15" s="1"/>
  <c r="E1706" i="15"/>
  <c r="F1706" i="15"/>
  <c r="G1706" i="15" s="1"/>
  <c r="H1706" i="15"/>
  <c r="F1690" i="15"/>
  <c r="G1690" i="15" s="1"/>
  <c r="E1690" i="15"/>
  <c r="I1674" i="15"/>
  <c r="J1674" i="15" s="1"/>
  <c r="E1674" i="15"/>
  <c r="F1674" i="15"/>
  <c r="G1674" i="15" s="1"/>
  <c r="F1658" i="15"/>
  <c r="G1658" i="15" s="1"/>
  <c r="E1658" i="15"/>
  <c r="E1642" i="15"/>
  <c r="F1642" i="15"/>
  <c r="G1642" i="15" s="1"/>
  <c r="H1570" i="15"/>
  <c r="I1570" i="15" s="1"/>
  <c r="J1570" i="15" s="1"/>
  <c r="E1570" i="15"/>
  <c r="F1570" i="15" s="1"/>
  <c r="G1570" i="15" s="1"/>
  <c r="E1562" i="15"/>
  <c r="F1562" i="15" s="1"/>
  <c r="G1562" i="15" s="1"/>
  <c r="H1562" i="15"/>
  <c r="I1562" i="15" s="1"/>
  <c r="J1562" i="15" s="1"/>
  <c r="E1554" i="15"/>
  <c r="F1554" i="15" s="1"/>
  <c r="G1554" i="15" s="1"/>
  <c r="H1554" i="15"/>
  <c r="I1554" i="15" s="1"/>
  <c r="J1554" i="15" s="1"/>
  <c r="E1522" i="15"/>
  <c r="F1522" i="15"/>
  <c r="G1522" i="15" s="1"/>
  <c r="E1506" i="15"/>
  <c r="F1506" i="15" s="1"/>
  <c r="G1506" i="15" s="1"/>
  <c r="E1498" i="15"/>
  <c r="F1498" i="15" s="1"/>
  <c r="G1498" i="15" s="1"/>
  <c r="H1498" i="15"/>
  <c r="I1498" i="15" s="1"/>
  <c r="J1498" i="15" s="1"/>
  <c r="E1482" i="15"/>
  <c r="F1482" i="15" s="1"/>
  <c r="G1482" i="15" s="1"/>
  <c r="H1482" i="15"/>
  <c r="I1482" i="15" s="1"/>
  <c r="J1482" i="15" s="1"/>
  <c r="E1466" i="15"/>
  <c r="F1466" i="15" s="1"/>
  <c r="G1466" i="15" s="1"/>
  <c r="H1466" i="15"/>
  <c r="I1466" i="15" s="1"/>
  <c r="J1466" i="15" s="1"/>
  <c r="E1458" i="15"/>
  <c r="F1458" i="15" s="1"/>
  <c r="G1458" i="15" s="1"/>
  <c r="H1458" i="15"/>
  <c r="I1458" i="15" s="1"/>
  <c r="J1458" i="15" s="1"/>
  <c r="E1450" i="15"/>
  <c r="F1450" i="15" s="1"/>
  <c r="G1450" i="15" s="1"/>
  <c r="H1450" i="15"/>
  <c r="I1450" i="15" s="1"/>
  <c r="J1450" i="15" s="1"/>
  <c r="E1442" i="15"/>
  <c r="F1442" i="15" s="1"/>
  <c r="G1442" i="15" s="1"/>
  <c r="H1442" i="15"/>
  <c r="I1442" i="15" s="1"/>
  <c r="J1442" i="15" s="1"/>
  <c r="E1418" i="15"/>
  <c r="F1418" i="15" s="1"/>
  <c r="G1418" i="15" s="1"/>
  <c r="H1418" i="15"/>
  <c r="I1418" i="15" s="1"/>
  <c r="J1418" i="15" s="1"/>
  <c r="E1410" i="15"/>
  <c r="F1410" i="15" s="1"/>
  <c r="G1410" i="15" s="1"/>
  <c r="H1410" i="15"/>
  <c r="I1410" i="15" s="1"/>
  <c r="J1410" i="15" s="1"/>
  <c r="E1394" i="15"/>
  <c r="F1394" i="15" s="1"/>
  <c r="G1394" i="15" s="1"/>
  <c r="H1394" i="15"/>
  <c r="I1394" i="15" s="1"/>
  <c r="J1394" i="15" s="1"/>
  <c r="H1378" i="15"/>
  <c r="I1378" i="15" s="1"/>
  <c r="J1378" i="15" s="1"/>
  <c r="E1378" i="15"/>
  <c r="F1378" i="15" s="1"/>
  <c r="G1378" i="15" s="1"/>
  <c r="E1322" i="15"/>
  <c r="F1322" i="15" s="1"/>
  <c r="G1322" i="15" s="1"/>
  <c r="H1322" i="15"/>
  <c r="I1322" i="15" s="1"/>
  <c r="J1322" i="15" s="1"/>
  <c r="E1314" i="15"/>
  <c r="F1314" i="15"/>
  <c r="G1314" i="15" s="1"/>
  <c r="E1290" i="15"/>
  <c r="F1290" i="15" s="1"/>
  <c r="G1290" i="15" s="1"/>
  <c r="H1290" i="15"/>
  <c r="I1290" i="15" s="1"/>
  <c r="J1290" i="15" s="1"/>
  <c r="H1274" i="15"/>
  <c r="I1274" i="15" s="1"/>
  <c r="J1274" i="15" s="1"/>
  <c r="E1274" i="15"/>
  <c r="F1274" i="15" s="1"/>
  <c r="G1274" i="15" s="1"/>
  <c r="E1266" i="15"/>
  <c r="F1266" i="15" s="1"/>
  <c r="G1266" i="15" s="1"/>
  <c r="E1250" i="15"/>
  <c r="F1250" i="15" s="1"/>
  <c r="G1250" i="15" s="1"/>
  <c r="H1250" i="15"/>
  <c r="I1250" i="15" s="1"/>
  <c r="J1250" i="15" s="1"/>
  <c r="E1234" i="15"/>
  <c r="F1234" i="15" s="1"/>
  <c r="G1234" i="15" s="1"/>
  <c r="H1234" i="15"/>
  <c r="I1234" i="15" s="1"/>
  <c r="J1234" i="15" s="1"/>
  <c r="I1457" i="14"/>
  <c r="H5322" i="15"/>
  <c r="I5322" i="15" s="1"/>
  <c r="J5322" i="15" s="1"/>
  <c r="E5322" i="15"/>
  <c r="F5322" i="15" s="1"/>
  <c r="G5322" i="15" s="1"/>
  <c r="E5026" i="15"/>
  <c r="F5026" i="15" s="1"/>
  <c r="G5026" i="15" s="1"/>
  <c r="E4922" i="15"/>
  <c r="F4922" i="15" s="1"/>
  <c r="G4922" i="15" s="1"/>
  <c r="H4922" i="15"/>
  <c r="I4922" i="15" s="1"/>
  <c r="J4922" i="15" s="1"/>
  <c r="H4842" i="15"/>
  <c r="I4842" i="15" s="1"/>
  <c r="J4842" i="15" s="1"/>
  <c r="E4842" i="15"/>
  <c r="F4842" i="15" s="1"/>
  <c r="G4842" i="15" s="1"/>
  <c r="F4802" i="15"/>
  <c r="G4802" i="15" s="1"/>
  <c r="H4802" i="15"/>
  <c r="E4802" i="15"/>
  <c r="E4762" i="15"/>
  <c r="I4762" i="15"/>
  <c r="J4762" i="15" s="1"/>
  <c r="F4762" i="15"/>
  <c r="G4762" i="15" s="1"/>
  <c r="H4722" i="15"/>
  <c r="I4722" i="15"/>
  <c r="J4722" i="15" s="1"/>
  <c r="F4722" i="15"/>
  <c r="G4722" i="15" s="1"/>
  <c r="E4690" i="15"/>
  <c r="H4690" i="15"/>
  <c r="H4634" i="15"/>
  <c r="F4634" i="15"/>
  <c r="G4634" i="15" s="1"/>
  <c r="F4578" i="15"/>
  <c r="G4578" i="15" s="1"/>
  <c r="E4578" i="15"/>
  <c r="I4578" i="15"/>
  <c r="J4578" i="15" s="1"/>
  <c r="E4522" i="15"/>
  <c r="H4522" i="15"/>
  <c r="I4522" i="15"/>
  <c r="J4522" i="15" s="1"/>
  <c r="E4474" i="15"/>
  <c r="F4474" i="15"/>
  <c r="G4474" i="15" s="1"/>
  <c r="H4418" i="15"/>
  <c r="F4418" i="15"/>
  <c r="G4418" i="15" s="1"/>
  <c r="H4378" i="15"/>
  <c r="F4378" i="15"/>
  <c r="G4378" i="15" s="1"/>
  <c r="I4378" i="15"/>
  <c r="J4378" i="15" s="1"/>
  <c r="E4378" i="15"/>
  <c r="I4338" i="15"/>
  <c r="J4338" i="15" s="1"/>
  <c r="H4338" i="15"/>
  <c r="E4338" i="15"/>
  <c r="H4290" i="15"/>
  <c r="I4290" i="15"/>
  <c r="J4290" i="15" s="1"/>
  <c r="E4258" i="15"/>
  <c r="H4258" i="15"/>
  <c r="H4210" i="15"/>
  <c r="I4210" i="15"/>
  <c r="J4210" i="15" s="1"/>
  <c r="F4210" i="15"/>
  <c r="G4210" i="15" s="1"/>
  <c r="E4130" i="15"/>
  <c r="H4130" i="15"/>
  <c r="F4130" i="15"/>
  <c r="G4130" i="15" s="1"/>
  <c r="F4074" i="15"/>
  <c r="G4074" i="15" s="1"/>
  <c r="E4074" i="15"/>
  <c r="E3938" i="15"/>
  <c r="F3938" i="15"/>
  <c r="G3938" i="15" s="1"/>
  <c r="I3938" i="15"/>
  <c r="J3938" i="15" s="1"/>
  <c r="F3898" i="15"/>
  <c r="G3898" i="15" s="1"/>
  <c r="I3898" i="15"/>
  <c r="J3898" i="15" s="1"/>
  <c r="E3898" i="15"/>
  <c r="I3786" i="15"/>
  <c r="J3786" i="15" s="1"/>
  <c r="F3786" i="15"/>
  <c r="G3786" i="15" s="1"/>
  <c r="H3786" i="15"/>
  <c r="F3666" i="15"/>
  <c r="G3666" i="15" s="1"/>
  <c r="H3666" i="15"/>
  <c r="I3666" i="15"/>
  <c r="J3666" i="15" s="1"/>
  <c r="E3666" i="15"/>
  <c r="F3610" i="15"/>
  <c r="G3610" i="15" s="1"/>
  <c r="E3610" i="15"/>
  <c r="I3610" i="15"/>
  <c r="J3610" i="15" s="1"/>
  <c r="H3610" i="15"/>
  <c r="F3578" i="15"/>
  <c r="G3578" i="15" s="1"/>
  <c r="I3578" i="15"/>
  <c r="J3578" i="15" s="1"/>
  <c r="H3578" i="15"/>
  <c r="E3578" i="15"/>
  <c r="H3522" i="15"/>
  <c r="F3522" i="15"/>
  <c r="G3522" i="15" s="1"/>
  <c r="E3522" i="15"/>
  <c r="E3466" i="15"/>
  <c r="F3466" i="15"/>
  <c r="G3466" i="15" s="1"/>
  <c r="H3466" i="15"/>
  <c r="E3426" i="15"/>
  <c r="H3426" i="15"/>
  <c r="E3394" i="15"/>
  <c r="I3394" i="15"/>
  <c r="J3394" i="15" s="1"/>
  <c r="E3330" i="15"/>
  <c r="I3330" i="15"/>
  <c r="J3330" i="15" s="1"/>
  <c r="F3290" i="15"/>
  <c r="G3290" i="15" s="1"/>
  <c r="I3290" i="15"/>
  <c r="J3290" i="15" s="1"/>
  <c r="H3290" i="15"/>
  <c r="E3290" i="15"/>
  <c r="F3250" i="15"/>
  <c r="G3250" i="15" s="1"/>
  <c r="I3250" i="15"/>
  <c r="J3250" i="15" s="1"/>
  <c r="H3250" i="15"/>
  <c r="E3250" i="15"/>
  <c r="F3186" i="15"/>
  <c r="G3186" i="15" s="1"/>
  <c r="E3186" i="15"/>
  <c r="E3098" i="15"/>
  <c r="F3098" i="15"/>
  <c r="G3098" i="15" s="1"/>
  <c r="E2954" i="15"/>
  <c r="I2954" i="15"/>
  <c r="J2954" i="15" s="1"/>
  <c r="H2954" i="15"/>
  <c r="I2842" i="15"/>
  <c r="J2842" i="15" s="1"/>
  <c r="F2842" i="15"/>
  <c r="G2842" i="15" s="1"/>
  <c r="I2802" i="15"/>
  <c r="J2802" i="15" s="1"/>
  <c r="F2802" i="15"/>
  <c r="G2802" i="15" s="1"/>
  <c r="H2802" i="15"/>
  <c r="I2722" i="15"/>
  <c r="J2722" i="15" s="1"/>
  <c r="F2722" i="15"/>
  <c r="G2722" i="15" s="1"/>
  <c r="H2722" i="15"/>
  <c r="E2722" i="15"/>
  <c r="F2602" i="15"/>
  <c r="G2602" i="15" s="1"/>
  <c r="H2602" i="15"/>
  <c r="E2442" i="15"/>
  <c r="H2442" i="15"/>
  <c r="I2442" i="15"/>
  <c r="J2442" i="15" s="1"/>
  <c r="H2370" i="15"/>
  <c r="I2370" i="15"/>
  <c r="J2370" i="15" s="1"/>
  <c r="E2370" i="15"/>
  <c r="H2226" i="15"/>
  <c r="I2226" i="15"/>
  <c r="J2226" i="15" s="1"/>
  <c r="F2226" i="15"/>
  <c r="G2226" i="15" s="1"/>
  <c r="E2170" i="15"/>
  <c r="I2170" i="15"/>
  <c r="J2170" i="15" s="1"/>
  <c r="H2170" i="15"/>
  <c r="I2098" i="15"/>
  <c r="J2098" i="15" s="1"/>
  <c r="F2098" i="15"/>
  <c r="G2098" i="15" s="1"/>
  <c r="H2098" i="15"/>
  <c r="E1602" i="15"/>
  <c r="F1602" i="15" s="1"/>
  <c r="G1602" i="15" s="1"/>
  <c r="H3442" i="15"/>
  <c r="F4258" i="15"/>
  <c r="G4258" i="15" s="1"/>
  <c r="H4474" i="15"/>
  <c r="I5106" i="15"/>
  <c r="J5106" i="15" s="1"/>
  <c r="S1583" i="14"/>
  <c r="R1583" i="14" s="1"/>
  <c r="H3458" i="15"/>
  <c r="E3930" i="15"/>
  <c r="H3938" i="15"/>
  <c r="F2954" i="15"/>
  <c r="G2954" i="15" s="1"/>
  <c r="F3194" i="15"/>
  <c r="G3194" i="15" s="1"/>
  <c r="H3322" i="15"/>
  <c r="H3386" i="15"/>
  <c r="I3706" i="15"/>
  <c r="J3706" i="15" s="1"/>
  <c r="H4026" i="15"/>
  <c r="H4762" i="15"/>
  <c r="H2674" i="15"/>
  <c r="I2866" i="15"/>
  <c r="J2866" i="15" s="1"/>
  <c r="I3170" i="15"/>
  <c r="J3170" i="15" s="1"/>
  <c r="H3906" i="15"/>
  <c r="F4690" i="15"/>
  <c r="G4690" i="15" s="1"/>
  <c r="I4538" i="15"/>
  <c r="J4538" i="15" s="1"/>
  <c r="I3378" i="15"/>
  <c r="J3378" i="15" s="1"/>
  <c r="I3946" i="15"/>
  <c r="J3946" i="15" s="1"/>
  <c r="E3914" i="15"/>
  <c r="I3498" i="15"/>
  <c r="J3498" i="15" s="1"/>
  <c r="H1266" i="15"/>
  <c r="I1266" i="15" s="1"/>
  <c r="J1266" i="15" s="1"/>
  <c r="P1750" i="14"/>
  <c r="H4883" i="15" s="1"/>
  <c r="I4883" i="15" s="1"/>
  <c r="J4883" i="15" s="1"/>
  <c r="E4883" i="15"/>
  <c r="F4883" i="15" s="1"/>
  <c r="G4883" i="15" s="1"/>
  <c r="P1626" i="14"/>
  <c r="H1544" i="15" s="1"/>
  <c r="I1544" i="15" s="1"/>
  <c r="J1544" i="15" s="1"/>
  <c r="E1544" i="15"/>
  <c r="F1544" i="15" s="1"/>
  <c r="G1544" i="15" s="1"/>
  <c r="P338" i="14"/>
  <c r="E1216" i="15"/>
  <c r="F1216" i="15" s="1"/>
  <c r="G1216" i="15" s="1"/>
  <c r="P1393" i="14"/>
  <c r="H1197" i="15" s="1"/>
  <c r="I1197" i="15" s="1"/>
  <c r="J1197" i="15" s="1"/>
  <c r="E1197" i="15"/>
  <c r="F1197" i="15" s="1"/>
  <c r="G1197" i="15" s="1"/>
  <c r="S104" i="14"/>
  <c r="R104" i="14" s="1"/>
  <c r="I104" i="14"/>
  <c r="S82" i="14"/>
  <c r="R82" i="14" s="1"/>
  <c r="I82" i="14"/>
  <c r="H5346" i="15"/>
  <c r="I5346" i="15" s="1"/>
  <c r="J5346" i="15" s="1"/>
  <c r="E5234" i="15"/>
  <c r="F5234" i="15" s="1"/>
  <c r="G5234" i="15" s="1"/>
  <c r="H5234" i="15"/>
  <c r="I5234" i="15" s="1"/>
  <c r="J5234" i="15" s="1"/>
  <c r="H5130" i="15"/>
  <c r="I5130" i="15" s="1"/>
  <c r="J5130" i="15" s="1"/>
  <c r="E5042" i="15"/>
  <c r="F5042" i="15" s="1"/>
  <c r="G5042" i="15" s="1"/>
  <c r="H5042" i="15"/>
  <c r="I5042" i="15" s="1"/>
  <c r="J5042" i="15" s="1"/>
  <c r="I5018" i="15"/>
  <c r="J5018" i="15" s="1"/>
  <c r="E5018" i="15"/>
  <c r="I4866" i="15"/>
  <c r="J4866" i="15" s="1"/>
  <c r="E4866" i="15"/>
  <c r="F4866" i="15"/>
  <c r="G4866" i="15" s="1"/>
  <c r="H4866" i="15"/>
  <c r="H4786" i="15"/>
  <c r="F4786" i="15"/>
  <c r="G4786" i="15" s="1"/>
  <c r="H4730" i="15"/>
  <c r="I4730" i="15"/>
  <c r="J4730" i="15" s="1"/>
  <c r="E4730" i="15"/>
  <c r="H4682" i="15"/>
  <c r="F4682" i="15"/>
  <c r="G4682" i="15" s="1"/>
  <c r="I4682" i="15"/>
  <c r="J4682" i="15" s="1"/>
  <c r="E4682" i="15"/>
  <c r="I4610" i="15"/>
  <c r="J4610" i="15" s="1"/>
  <c r="F4610" i="15"/>
  <c r="G4610" i="15" s="1"/>
  <c r="E4610" i="15"/>
  <c r="I4546" i="15"/>
  <c r="J4546" i="15" s="1"/>
  <c r="E4546" i="15"/>
  <c r="F4546" i="15"/>
  <c r="G4546" i="15" s="1"/>
  <c r="I4514" i="15"/>
  <c r="J4514" i="15" s="1"/>
  <c r="E4514" i="15"/>
  <c r="H4514" i="15"/>
  <c r="F4514" i="15"/>
  <c r="G4514" i="15" s="1"/>
  <c r="I4322" i="15"/>
  <c r="J4322" i="15" s="1"/>
  <c r="E4322" i="15"/>
  <c r="I4266" i="15"/>
  <c r="J4266" i="15" s="1"/>
  <c r="H4266" i="15"/>
  <c r="H4194" i="15"/>
  <c r="E4194" i="15"/>
  <c r="I4122" i="15"/>
  <c r="J4122" i="15" s="1"/>
  <c r="E4122" i="15"/>
  <c r="H4122" i="15"/>
  <c r="F4090" i="15"/>
  <c r="G4090" i="15" s="1"/>
  <c r="I4090" i="15"/>
  <c r="J4090" i="15" s="1"/>
  <c r="E4090" i="15"/>
  <c r="F4018" i="15"/>
  <c r="G4018" i="15" s="1"/>
  <c r="I4018" i="15"/>
  <c r="J4018" i="15" s="1"/>
  <c r="H4018" i="15"/>
  <c r="E4018" i="15"/>
  <c r="F3970" i="15"/>
  <c r="G3970" i="15" s="1"/>
  <c r="H3970" i="15"/>
  <c r="I3970" i="15"/>
  <c r="J3970" i="15" s="1"/>
  <c r="H3850" i="15"/>
  <c r="E3850" i="15"/>
  <c r="F3850" i="15"/>
  <c r="G3850" i="15" s="1"/>
  <c r="H3810" i="15"/>
  <c r="F3810" i="15"/>
  <c r="G3810" i="15" s="1"/>
  <c r="I3810" i="15"/>
  <c r="J3810" i="15" s="1"/>
  <c r="E3810" i="15"/>
  <c r="F3746" i="15"/>
  <c r="G3746" i="15" s="1"/>
  <c r="E3746" i="15"/>
  <c r="I3746" i="15"/>
  <c r="J3746" i="15" s="1"/>
  <c r="H3746" i="15"/>
  <c r="H3690" i="15"/>
  <c r="F3690" i="15"/>
  <c r="G3690" i="15" s="1"/>
  <c r="I3634" i="15"/>
  <c r="J3634" i="15" s="1"/>
  <c r="H3634" i="15"/>
  <c r="E3634" i="15"/>
  <c r="E3570" i="15"/>
  <c r="H3570" i="15"/>
  <c r="F3450" i="15"/>
  <c r="G3450" i="15" s="1"/>
  <c r="E3450" i="15"/>
  <c r="I3450" i="15"/>
  <c r="J3450" i="15" s="1"/>
  <c r="H3450" i="15"/>
  <c r="E3338" i="15"/>
  <c r="I3338" i="15"/>
  <c r="J3338" i="15" s="1"/>
  <c r="H3298" i="15"/>
  <c r="E3298" i="15"/>
  <c r="E3234" i="15"/>
  <c r="F3234" i="15"/>
  <c r="G3234" i="15" s="1"/>
  <c r="H3234" i="15"/>
  <c r="I3234" i="15"/>
  <c r="J3234" i="15" s="1"/>
  <c r="E3162" i="15"/>
  <c r="F3162" i="15"/>
  <c r="G3162" i="15" s="1"/>
  <c r="I3162" i="15"/>
  <c r="J3162" i="15" s="1"/>
  <c r="F3114" i="15"/>
  <c r="G3114" i="15" s="1"/>
  <c r="I3114" i="15"/>
  <c r="J3114" i="15" s="1"/>
  <c r="E3114" i="15"/>
  <c r="F3050" i="15"/>
  <c r="G3050" i="15" s="1"/>
  <c r="I3050" i="15"/>
  <c r="J3050" i="15" s="1"/>
  <c r="F2978" i="15"/>
  <c r="G2978" i="15" s="1"/>
  <c r="E2978" i="15"/>
  <c r="I2978" i="15"/>
  <c r="J2978" i="15" s="1"/>
  <c r="F2906" i="15"/>
  <c r="G2906" i="15" s="1"/>
  <c r="H2906" i="15"/>
  <c r="E2858" i="15"/>
  <c r="F2858" i="15"/>
  <c r="G2858" i="15" s="1"/>
  <c r="I2858" i="15"/>
  <c r="J2858" i="15" s="1"/>
  <c r="H2858" i="15"/>
  <c r="I2826" i="15"/>
  <c r="J2826" i="15" s="1"/>
  <c r="E2826" i="15"/>
  <c r="E2714" i="15"/>
  <c r="I2714" i="15"/>
  <c r="J2714" i="15" s="1"/>
  <c r="H2714" i="15"/>
  <c r="H2650" i="15"/>
  <c r="E2650" i="15"/>
  <c r="F2650" i="15"/>
  <c r="G2650" i="15" s="1"/>
  <c r="I2650" i="15"/>
  <c r="J2650" i="15" s="1"/>
  <c r="F2586" i="15"/>
  <c r="G2586" i="15" s="1"/>
  <c r="E2586" i="15"/>
  <c r="I2546" i="15"/>
  <c r="J2546" i="15" s="1"/>
  <c r="F2546" i="15"/>
  <c r="G2546" i="15" s="1"/>
  <c r="I2506" i="15"/>
  <c r="J2506" i="15" s="1"/>
  <c r="E2506" i="15"/>
  <c r="I2474" i="15"/>
  <c r="J2474" i="15" s="1"/>
  <c r="F2474" i="15"/>
  <c r="G2474" i="15" s="1"/>
  <c r="I2418" i="15"/>
  <c r="J2418" i="15" s="1"/>
  <c r="E2418" i="15"/>
  <c r="H2418" i="15"/>
  <c r="E2354" i="15"/>
  <c r="I2354" i="15"/>
  <c r="J2354" i="15" s="1"/>
  <c r="E2218" i="15"/>
  <c r="H2218" i="15"/>
  <c r="I2218" i="15"/>
  <c r="J2218" i="15" s="1"/>
  <c r="E2162" i="15"/>
  <c r="H2162" i="15"/>
  <c r="E2114" i="15"/>
  <c r="F2114" i="15"/>
  <c r="G2114" i="15" s="1"/>
  <c r="H2114" i="15"/>
  <c r="I2114" i="15"/>
  <c r="J2114" i="15" s="1"/>
  <c r="F2066" i="15"/>
  <c r="G2066" i="15" s="1"/>
  <c r="H2066" i="15"/>
  <c r="E2018" i="15"/>
  <c r="F2018" i="15"/>
  <c r="G2018" i="15" s="1"/>
  <c r="F3882" i="15"/>
  <c r="G3882" i="15" s="1"/>
  <c r="E4778" i="15"/>
  <c r="I4194" i="15"/>
  <c r="J4194" i="15" s="1"/>
  <c r="E4290" i="15"/>
  <c r="H1346" i="15"/>
  <c r="I1346" i="15" s="1"/>
  <c r="J1346" i="15" s="1"/>
  <c r="H3066" i="15"/>
  <c r="E3858" i="15"/>
  <c r="H3898" i="15"/>
  <c r="H3482" i="15"/>
  <c r="E3242" i="15"/>
  <c r="I4466" i="15"/>
  <c r="J4466" i="15" s="1"/>
  <c r="F4194" i="15"/>
  <c r="G4194" i="15" s="1"/>
  <c r="I4258" i="15"/>
  <c r="J4258" i="15" s="1"/>
  <c r="E4298" i="15"/>
  <c r="F4338" i="15"/>
  <c r="G4338" i="15" s="1"/>
  <c r="E4634" i="15"/>
  <c r="S459" i="14"/>
  <c r="R459" i="14" s="1"/>
  <c r="E5466" i="15"/>
  <c r="F5466" i="15" s="1"/>
  <c r="G5466" i="15" s="1"/>
  <c r="E5074" i="15"/>
  <c r="I3930" i="15"/>
  <c r="J3930" i="15" s="1"/>
  <c r="H4042" i="15"/>
  <c r="H2962" i="15"/>
  <c r="I3194" i="15"/>
  <c r="J3194" i="15" s="1"/>
  <c r="F3330" i="15"/>
  <c r="G3330" i="15" s="1"/>
  <c r="F3618" i="15"/>
  <c r="G3618" i="15" s="1"/>
  <c r="F3706" i="15"/>
  <c r="G3706" i="15" s="1"/>
  <c r="F3602" i="15"/>
  <c r="G3602" i="15" s="1"/>
  <c r="E4034" i="15"/>
  <c r="F4698" i="15"/>
  <c r="G4698" i="15" s="1"/>
  <c r="H2506" i="15"/>
  <c r="F2698" i="15"/>
  <c r="G2698" i="15" s="1"/>
  <c r="I2874" i="15"/>
  <c r="J2874" i="15" s="1"/>
  <c r="I2938" i="15"/>
  <c r="J2938" i="15" s="1"/>
  <c r="I3186" i="15"/>
  <c r="J3186" i="15" s="1"/>
  <c r="F3730" i="15"/>
  <c r="G3730" i="15" s="1"/>
  <c r="E4642" i="15"/>
  <c r="F3634" i="15"/>
  <c r="G3634" i="15" s="1"/>
  <c r="E4418" i="15"/>
  <c r="I4498" i="15"/>
  <c r="J4498" i="15" s="1"/>
  <c r="I3522" i="15"/>
  <c r="J3522" i="15" s="1"/>
  <c r="E3050" i="15"/>
  <c r="F2170" i="15"/>
  <c r="G2170" i="15" s="1"/>
  <c r="E1380" i="15"/>
  <c r="F1380" i="15" s="1"/>
  <c r="G1380" i="15" s="1"/>
  <c r="E943" i="15"/>
  <c r="F943" i="15" s="1"/>
  <c r="G943" i="15" s="1"/>
  <c r="E5480" i="15"/>
  <c r="F5480" i="15" s="1"/>
  <c r="G5480" i="15" s="1"/>
  <c r="P1632" i="14"/>
  <c r="H1541" i="15" s="1"/>
  <c r="I1541" i="15" s="1"/>
  <c r="J1541" i="15" s="1"/>
  <c r="E1541" i="15"/>
  <c r="F1541" i="15" s="1"/>
  <c r="G1541" i="15" s="1"/>
  <c r="P1618" i="14"/>
  <c r="H1520" i="15" s="1"/>
  <c r="I1520" i="15" s="1"/>
  <c r="J1520" i="15" s="1"/>
  <c r="E1520" i="15"/>
  <c r="F1520" i="15" s="1"/>
  <c r="G1520" i="15" s="1"/>
  <c r="P1460" i="14"/>
  <c r="H1296" i="15" s="1"/>
  <c r="I1296" i="15" s="1"/>
  <c r="J1296" i="15" s="1"/>
  <c r="E1296" i="15"/>
  <c r="F1296" i="15" s="1"/>
  <c r="G1296" i="15" s="1"/>
  <c r="I464" i="14"/>
  <c r="S464" i="14"/>
  <c r="R464" i="14" s="1"/>
  <c r="I2257" i="14"/>
  <c r="S2257" i="14"/>
  <c r="R2257" i="14" s="1"/>
  <c r="H5114" i="15"/>
  <c r="I5114" i="15" s="1"/>
  <c r="J5114" i="15" s="1"/>
  <c r="H4962" i="15"/>
  <c r="I4962" i="15" s="1"/>
  <c r="J4962" i="15" s="1"/>
  <c r="I4914" i="15"/>
  <c r="J4914" i="15" s="1"/>
  <c r="H4914" i="15"/>
  <c r="E4914" i="15"/>
  <c r="I4746" i="15"/>
  <c r="J4746" i="15" s="1"/>
  <c r="H4746" i="15"/>
  <c r="E4746" i="15"/>
  <c r="F4746" i="15"/>
  <c r="G4746" i="15" s="1"/>
  <c r="H4658" i="15"/>
  <c r="I4658" i="15"/>
  <c r="J4658" i="15" s="1"/>
  <c r="F4618" i="15"/>
  <c r="G4618" i="15" s="1"/>
  <c r="E4618" i="15"/>
  <c r="I4554" i="15"/>
  <c r="J4554" i="15" s="1"/>
  <c r="E4554" i="15"/>
  <c r="H4554" i="15"/>
  <c r="F4554" i="15"/>
  <c r="G4554" i="15" s="1"/>
  <c r="I4482" i="15"/>
  <c r="J4482" i="15" s="1"/>
  <c r="F4482" i="15"/>
  <c r="G4482" i="15" s="1"/>
  <c r="H4482" i="15"/>
  <c r="F4442" i="15"/>
  <c r="G4442" i="15" s="1"/>
  <c r="H4442" i="15"/>
  <c r="I4442" i="15"/>
  <c r="J4442" i="15" s="1"/>
  <c r="H4386" i="15"/>
  <c r="F4386" i="15"/>
  <c r="G4386" i="15" s="1"/>
  <c r="E4386" i="15"/>
  <c r="I4330" i="15"/>
  <c r="J4330" i="15" s="1"/>
  <c r="H4330" i="15"/>
  <c r="I4282" i="15"/>
  <c r="J4282" i="15" s="1"/>
  <c r="H4282" i="15"/>
  <c r="F4282" i="15"/>
  <c r="G4282" i="15" s="1"/>
  <c r="F4234" i="15"/>
  <c r="G4234" i="15" s="1"/>
  <c r="I4234" i="15"/>
  <c r="J4234" i="15" s="1"/>
  <c r="E4234" i="15"/>
  <c r="E4178" i="15"/>
  <c r="I4178" i="15"/>
  <c r="J4178" i="15" s="1"/>
  <c r="F4178" i="15"/>
  <c r="G4178" i="15" s="1"/>
  <c r="F4162" i="15"/>
  <c r="G4162" i="15" s="1"/>
  <c r="E4162" i="15"/>
  <c r="F4114" i="15"/>
  <c r="G4114" i="15" s="1"/>
  <c r="H4114" i="15"/>
  <c r="E4114" i="15"/>
  <c r="I4114" i="15"/>
  <c r="J4114" i="15" s="1"/>
  <c r="E4082" i="15"/>
  <c r="I4082" i="15"/>
  <c r="J4082" i="15" s="1"/>
  <c r="H4082" i="15"/>
  <c r="I3986" i="15"/>
  <c r="J3986" i="15" s="1"/>
  <c r="E3986" i="15"/>
  <c r="H3986" i="15"/>
  <c r="I3874" i="15"/>
  <c r="J3874" i="15" s="1"/>
  <c r="E3874" i="15"/>
  <c r="H3874" i="15"/>
  <c r="F3874" i="15"/>
  <c r="G3874" i="15" s="1"/>
  <c r="H3762" i="15"/>
  <c r="I3762" i="15"/>
  <c r="J3762" i="15" s="1"/>
  <c r="E3658" i="15"/>
  <c r="H3658" i="15"/>
  <c r="I3658" i="15"/>
  <c r="J3658" i="15" s="1"/>
  <c r="E3594" i="15"/>
  <c r="F3594" i="15"/>
  <c r="G3594" i="15" s="1"/>
  <c r="I3594" i="15"/>
  <c r="J3594" i="15" s="1"/>
  <c r="H3594" i="15"/>
  <c r="F3546" i="15"/>
  <c r="G3546" i="15" s="1"/>
  <c r="H3546" i="15"/>
  <c r="I3546" i="15"/>
  <c r="J3546" i="15" s="1"/>
  <c r="E3546" i="15"/>
  <c r="E3506" i="15"/>
  <c r="F3506" i="15"/>
  <c r="G3506" i="15" s="1"/>
  <c r="H3506" i="15"/>
  <c r="I3506" i="15"/>
  <c r="J3506" i="15" s="1"/>
  <c r="H3402" i="15"/>
  <c r="E3402" i="15"/>
  <c r="F3402" i="15"/>
  <c r="G3402" i="15" s="1"/>
  <c r="E3346" i="15"/>
  <c r="I3346" i="15"/>
  <c r="J3346" i="15" s="1"/>
  <c r="F3346" i="15"/>
  <c r="G3346" i="15" s="1"/>
  <c r="F3282" i="15"/>
  <c r="G3282" i="15" s="1"/>
  <c r="E3282" i="15"/>
  <c r="H3282" i="15"/>
  <c r="I3282" i="15"/>
  <c r="J3282" i="15" s="1"/>
  <c r="H3210" i="15"/>
  <c r="F3210" i="15"/>
  <c r="G3210" i="15" s="1"/>
  <c r="E3210" i="15"/>
  <c r="E3178" i="15"/>
  <c r="F3178" i="15"/>
  <c r="G3178" i="15" s="1"/>
  <c r="I3178" i="15"/>
  <c r="J3178" i="15" s="1"/>
  <c r="E3130" i="15"/>
  <c r="I3130" i="15"/>
  <c r="J3130" i="15" s="1"/>
  <c r="H3130" i="15"/>
  <c r="F3074" i="15"/>
  <c r="G3074" i="15" s="1"/>
  <c r="E3074" i="15"/>
  <c r="I3074" i="15"/>
  <c r="J3074" i="15" s="1"/>
  <c r="F3042" i="15"/>
  <c r="G3042" i="15" s="1"/>
  <c r="E3042" i="15"/>
  <c r="I3042" i="15"/>
  <c r="J3042" i="15" s="1"/>
  <c r="H3042" i="15"/>
  <c r="E2994" i="15"/>
  <c r="H2994" i="15"/>
  <c r="I2994" i="15"/>
  <c r="J2994" i="15" s="1"/>
  <c r="F2994" i="15"/>
  <c r="G2994" i="15" s="1"/>
  <c r="F2834" i="15"/>
  <c r="G2834" i="15" s="1"/>
  <c r="E2834" i="15"/>
  <c r="H2834" i="15"/>
  <c r="I2834" i="15"/>
  <c r="J2834" i="15" s="1"/>
  <c r="F2770" i="15"/>
  <c r="G2770" i="15" s="1"/>
  <c r="H2770" i="15"/>
  <c r="H2738" i="15"/>
  <c r="I2738" i="15"/>
  <c r="J2738" i="15" s="1"/>
  <c r="E2538" i="15"/>
  <c r="I2538" i="15"/>
  <c r="J2538" i="15" s="1"/>
  <c r="H2538" i="15"/>
  <c r="H2498" i="15"/>
  <c r="I2498" i="15"/>
  <c r="J2498" i="15" s="1"/>
  <c r="F2498" i="15"/>
  <c r="G2498" i="15" s="1"/>
  <c r="E2498" i="15"/>
  <c r="E2458" i="15"/>
  <c r="H2458" i="15"/>
  <c r="E2402" i="15"/>
  <c r="H2402" i="15"/>
  <c r="F2402" i="15"/>
  <c r="G2402" i="15" s="1"/>
  <c r="I2402" i="15"/>
  <c r="J2402" i="15" s="1"/>
  <c r="E2178" i="15"/>
  <c r="H2178" i="15"/>
  <c r="E2122" i="15"/>
  <c r="F2122" i="15"/>
  <c r="G2122" i="15" s="1"/>
  <c r="I2034" i="15"/>
  <c r="J2034" i="15" s="1"/>
  <c r="F2034" i="15"/>
  <c r="G2034" i="15" s="1"/>
  <c r="F1946" i="15"/>
  <c r="G1946" i="15" s="1"/>
  <c r="E1946" i="15"/>
  <c r="E1312" i="15"/>
  <c r="F1312" i="15" s="1"/>
  <c r="G1312" i="15" s="1"/>
  <c r="F3242" i="15"/>
  <c r="G3242" i="15" s="1"/>
  <c r="H5242" i="15"/>
  <c r="I5242" i="15" s="1"/>
  <c r="J5242" i="15" s="1"/>
  <c r="H5362" i="15"/>
  <c r="I5362" i="15" s="1"/>
  <c r="J5362" i="15" s="1"/>
  <c r="E1066" i="15"/>
  <c r="F1066" i="15" s="1"/>
  <c r="G1066" i="15" s="1"/>
  <c r="H4906" i="15"/>
  <c r="I4906" i="15" s="1"/>
  <c r="J4906" i="15" s="1"/>
  <c r="P1339" i="14"/>
  <c r="H1028" i="15" s="1"/>
  <c r="I1028" i="15" s="1"/>
  <c r="J1028" i="15" s="1"/>
  <c r="I1046" i="14"/>
  <c r="H3114" i="15"/>
  <c r="F3994" i="15"/>
  <c r="G3994" i="15" s="1"/>
  <c r="F4138" i="15"/>
  <c r="G4138" i="15" s="1"/>
  <c r="H3490" i="15"/>
  <c r="H1626" i="15"/>
  <c r="I3466" i="15"/>
  <c r="J3466" i="15" s="1"/>
  <c r="I4618" i="15"/>
  <c r="J4618" i="15" s="1"/>
  <c r="E4210" i="15"/>
  <c r="F4266" i="15"/>
  <c r="G4266" i="15" s="1"/>
  <c r="I4298" i="15"/>
  <c r="J4298" i="15" s="1"/>
  <c r="I4410" i="15"/>
  <c r="J4410" i="15" s="1"/>
  <c r="H4498" i="15"/>
  <c r="I4634" i="15"/>
  <c r="J4634" i="15" s="1"/>
  <c r="H5018" i="15"/>
  <c r="E3786" i="15"/>
  <c r="I4002" i="15"/>
  <c r="J4002" i="15" s="1"/>
  <c r="E4722" i="15"/>
  <c r="F3002" i="15"/>
  <c r="G3002" i="15" s="1"/>
  <c r="F3218" i="15"/>
  <c r="G3218" i="15" s="1"/>
  <c r="H3330" i="15"/>
  <c r="F3410" i="15"/>
  <c r="G3410" i="15" s="1"/>
  <c r="I3618" i="15"/>
  <c r="J3618" i="15" s="1"/>
  <c r="I4034" i="15"/>
  <c r="J4034" i="15" s="1"/>
  <c r="F4890" i="15"/>
  <c r="G4890" i="15" s="1"/>
  <c r="F2210" i="15"/>
  <c r="G2210" i="15" s="1"/>
  <c r="F2370" i="15"/>
  <c r="G2370" i="15" s="1"/>
  <c r="F2522" i="15"/>
  <c r="G2522" i="15" s="1"/>
  <c r="I2698" i="15"/>
  <c r="J2698" i="15" s="1"/>
  <c r="H2378" i="15"/>
  <c r="H2946" i="15"/>
  <c r="H3202" i="15"/>
  <c r="E3882" i="15"/>
  <c r="E3370" i="15"/>
  <c r="H4610" i="15"/>
  <c r="H1306" i="15"/>
  <c r="I1306" i="15" s="1"/>
  <c r="J1306" i="15" s="1"/>
  <c r="P1449" i="14"/>
  <c r="H1293" i="15" s="1"/>
  <c r="I1293" i="15" s="1"/>
  <c r="J1293" i="15" s="1"/>
  <c r="E1293" i="15"/>
  <c r="F1293" i="15" s="1"/>
  <c r="G1293" i="15" s="1"/>
  <c r="P1371" i="14"/>
  <c r="H1085" i="15" s="1"/>
  <c r="I1085" i="15" s="1"/>
  <c r="J1085" i="15" s="1"/>
  <c r="E1085" i="15"/>
  <c r="F1085" i="15" s="1"/>
  <c r="G1085" i="15" s="1"/>
  <c r="P1323" i="14"/>
  <c r="H1037" i="15" s="1"/>
  <c r="I1037" i="15" s="1"/>
  <c r="J1037" i="15" s="1"/>
  <c r="E1037" i="15"/>
  <c r="F1037" i="15" s="1"/>
  <c r="G1037" i="15" s="1"/>
  <c r="P1282" i="14"/>
  <c r="H1149" i="15" s="1"/>
  <c r="I1149" i="15" s="1"/>
  <c r="J1149" i="15" s="1"/>
  <c r="E1149" i="15"/>
  <c r="F1149" i="15" s="1"/>
  <c r="G1149" i="15" s="1"/>
  <c r="P1163" i="14"/>
  <c r="H909" i="15" s="1"/>
  <c r="I909" i="15" s="1"/>
  <c r="J909" i="15" s="1"/>
  <c r="E909" i="15"/>
  <c r="F909" i="15" s="1"/>
  <c r="G909" i="15" s="1"/>
  <c r="I414" i="14"/>
  <c r="S414" i="14"/>
  <c r="R414" i="14" s="1"/>
  <c r="I582" i="14"/>
  <c r="H5314" i="15"/>
  <c r="I5314" i="15" s="1"/>
  <c r="J5314" i="15" s="1"/>
  <c r="H4970" i="15"/>
  <c r="I4970" i="15" s="1"/>
  <c r="J4970" i="15" s="1"/>
  <c r="E4970" i="15"/>
  <c r="F4970" i="15" s="1"/>
  <c r="G4970" i="15" s="1"/>
  <c r="E4738" i="15"/>
  <c r="H4738" i="15"/>
  <c r="F4674" i="15"/>
  <c r="G4674" i="15" s="1"/>
  <c r="I4674" i="15"/>
  <c r="J4674" i="15" s="1"/>
  <c r="H4674" i="15"/>
  <c r="E4674" i="15"/>
  <c r="E4626" i="15"/>
  <c r="I4626" i="15"/>
  <c r="J4626" i="15" s="1"/>
  <c r="F4586" i="15"/>
  <c r="G4586" i="15" s="1"/>
  <c r="I4586" i="15"/>
  <c r="J4586" i="15" s="1"/>
  <c r="E4586" i="15"/>
  <c r="H4586" i="15"/>
  <c r="H4530" i="15"/>
  <c r="I4530" i="15"/>
  <c r="J4530" i="15" s="1"/>
  <c r="I4426" i="15"/>
  <c r="J4426" i="15" s="1"/>
  <c r="E4426" i="15"/>
  <c r="E4362" i="15"/>
  <c r="H4362" i="15"/>
  <c r="I4362" i="15"/>
  <c r="J4362" i="15" s="1"/>
  <c r="F4362" i="15"/>
  <c r="G4362" i="15" s="1"/>
  <c r="I4218" i="15"/>
  <c r="J4218" i="15" s="1"/>
  <c r="E4218" i="15"/>
  <c r="H4146" i="15"/>
  <c r="E4146" i="15"/>
  <c r="I4146" i="15"/>
  <c r="J4146" i="15" s="1"/>
  <c r="H4066" i="15"/>
  <c r="E4066" i="15"/>
  <c r="F4066" i="15"/>
  <c r="G4066" i="15" s="1"/>
  <c r="I4066" i="15"/>
  <c r="J4066" i="15" s="1"/>
  <c r="E4010" i="15"/>
  <c r="F4010" i="15"/>
  <c r="G4010" i="15" s="1"/>
  <c r="H4010" i="15"/>
  <c r="H3962" i="15"/>
  <c r="E3962" i="15"/>
  <c r="I3962" i="15"/>
  <c r="J3962" i="15" s="1"/>
  <c r="F3962" i="15"/>
  <c r="G3962" i="15" s="1"/>
  <c r="F3890" i="15"/>
  <c r="G3890" i="15" s="1"/>
  <c r="E3890" i="15"/>
  <c r="I3834" i="15"/>
  <c r="J3834" i="15" s="1"/>
  <c r="F3834" i="15"/>
  <c r="G3834" i="15" s="1"/>
  <c r="E3834" i="15"/>
  <c r="H3778" i="15"/>
  <c r="E3778" i="15"/>
  <c r="E3730" i="15"/>
  <c r="H3730" i="15"/>
  <c r="I3698" i="15"/>
  <c r="J3698" i="15" s="1"/>
  <c r="H3698" i="15"/>
  <c r="F3698" i="15"/>
  <c r="G3698" i="15" s="1"/>
  <c r="I3586" i="15"/>
  <c r="J3586" i="15" s="1"/>
  <c r="E3586" i="15"/>
  <c r="H3586" i="15"/>
  <c r="F3530" i="15"/>
  <c r="G3530" i="15" s="1"/>
  <c r="I3530" i="15"/>
  <c r="J3530" i="15" s="1"/>
  <c r="E3530" i="15"/>
  <c r="H3530" i="15"/>
  <c r="E3418" i="15"/>
  <c r="I3418" i="15"/>
  <c r="J3418" i="15" s="1"/>
  <c r="H3418" i="15"/>
  <c r="F3418" i="15"/>
  <c r="G3418" i="15" s="1"/>
  <c r="E3362" i="15"/>
  <c r="I3362" i="15"/>
  <c r="J3362" i="15" s="1"/>
  <c r="H3362" i="15"/>
  <c r="E3306" i="15"/>
  <c r="I3306" i="15"/>
  <c r="J3306" i="15" s="1"/>
  <c r="F3306" i="15"/>
  <c r="G3306" i="15" s="1"/>
  <c r="F3226" i="15"/>
  <c r="G3226" i="15" s="1"/>
  <c r="H3226" i="15"/>
  <c r="I3226" i="15"/>
  <c r="J3226" i="15" s="1"/>
  <c r="E3226" i="15"/>
  <c r="E3146" i="15"/>
  <c r="F3146" i="15"/>
  <c r="G3146" i="15" s="1"/>
  <c r="I3146" i="15"/>
  <c r="J3146" i="15" s="1"/>
  <c r="E3106" i="15"/>
  <c r="I3106" i="15"/>
  <c r="J3106" i="15" s="1"/>
  <c r="E3058" i="15"/>
  <c r="I3058" i="15"/>
  <c r="J3058" i="15" s="1"/>
  <c r="F3058" i="15"/>
  <c r="G3058" i="15" s="1"/>
  <c r="F2970" i="15"/>
  <c r="G2970" i="15" s="1"/>
  <c r="H2970" i="15"/>
  <c r="I2970" i="15"/>
  <c r="J2970" i="15" s="1"/>
  <c r="E2930" i="15"/>
  <c r="F2930" i="15"/>
  <c r="G2930" i="15" s="1"/>
  <c r="H2930" i="15"/>
  <c r="F2882" i="15"/>
  <c r="G2882" i="15" s="1"/>
  <c r="H2882" i="15"/>
  <c r="I2786" i="15"/>
  <c r="J2786" i="15" s="1"/>
  <c r="F2786" i="15"/>
  <c r="G2786" i="15" s="1"/>
  <c r="I2730" i="15"/>
  <c r="J2730" i="15" s="1"/>
  <c r="F2730" i="15"/>
  <c r="G2730" i="15" s="1"/>
  <c r="E2730" i="15"/>
  <c r="H2730" i="15"/>
  <c r="F2530" i="15"/>
  <c r="G2530" i="15" s="1"/>
  <c r="E2530" i="15"/>
  <c r="I2466" i="15"/>
  <c r="J2466" i="15" s="1"/>
  <c r="H2466" i="15"/>
  <c r="H2410" i="15"/>
  <c r="E2410" i="15"/>
  <c r="E2362" i="15"/>
  <c r="H2362" i="15"/>
  <c r="E2194" i="15"/>
  <c r="I2194" i="15"/>
  <c r="J2194" i="15" s="1"/>
  <c r="H2194" i="15"/>
  <c r="I2090" i="15"/>
  <c r="J2090" i="15" s="1"/>
  <c r="F2090" i="15"/>
  <c r="G2090" i="15" s="1"/>
  <c r="E2090" i="15"/>
  <c r="H2090" i="15"/>
  <c r="E1610" i="15"/>
  <c r="F1610" i="15" s="1"/>
  <c r="G1610" i="15" s="1"/>
  <c r="H1610" i="15"/>
  <c r="I1610" i="15" s="1"/>
  <c r="J1610" i="15" s="1"/>
  <c r="E4666" i="15"/>
  <c r="H4954" i="15"/>
  <c r="I4954" i="15" s="1"/>
  <c r="J4954" i="15" s="1"/>
  <c r="E5314" i="15"/>
  <c r="F5314" i="15" s="1"/>
  <c r="G5314" i="15" s="1"/>
  <c r="H5082" i="15"/>
  <c r="I5082" i="15" s="1"/>
  <c r="J5082" i="15" s="1"/>
  <c r="H1538" i="15"/>
  <c r="I1538" i="15" s="1"/>
  <c r="J1538" i="15" s="1"/>
  <c r="I1950" i="14"/>
  <c r="H3146" i="15"/>
  <c r="E3994" i="15"/>
  <c r="F4106" i="15"/>
  <c r="G4106" i="15" s="1"/>
  <c r="E3490" i="15"/>
  <c r="I1626" i="15"/>
  <c r="J1626" i="15" s="1"/>
  <c r="E3354" i="15"/>
  <c r="I4474" i="15"/>
  <c r="J4474" i="15" s="1"/>
  <c r="H4218" i="15"/>
  <c r="E4266" i="15"/>
  <c r="E4306" i="15"/>
  <c r="E4410" i="15"/>
  <c r="F4498" i="15"/>
  <c r="G4498" i="15" s="1"/>
  <c r="F4658" i="15"/>
  <c r="G4658" i="15" s="1"/>
  <c r="E5138" i="15"/>
  <c r="F5138" i="15" s="1"/>
  <c r="G5138" i="15" s="1"/>
  <c r="H5058" i="15"/>
  <c r="F3794" i="15"/>
  <c r="G3794" i="15" s="1"/>
  <c r="I4010" i="15"/>
  <c r="J4010" i="15" s="1"/>
  <c r="F4770" i="15"/>
  <c r="G4770" i="15" s="1"/>
  <c r="H3002" i="15"/>
  <c r="H3218" i="15"/>
  <c r="F3338" i="15"/>
  <c r="G3338" i="15" s="1"/>
  <c r="I3410" i="15"/>
  <c r="J3410" i="15" s="1"/>
  <c r="F3626" i="15"/>
  <c r="G3626" i="15" s="1"/>
  <c r="I3778" i="15"/>
  <c r="J3778" i="15" s="1"/>
  <c r="I4042" i="15"/>
  <c r="J4042" i="15" s="1"/>
  <c r="H4618" i="15"/>
  <c r="H4938" i="15"/>
  <c r="I4938" i="15" s="1"/>
  <c r="J4938" i="15" s="1"/>
  <c r="H1858" i="15"/>
  <c r="F2298" i="15"/>
  <c r="G2298" i="15" s="1"/>
  <c r="F2442" i="15"/>
  <c r="G2442" i="15" s="1"/>
  <c r="I2562" i="15"/>
  <c r="J2562" i="15" s="1"/>
  <c r="H2978" i="15"/>
  <c r="I3210" i="15"/>
  <c r="J3210" i="15" s="1"/>
  <c r="H4090" i="15"/>
  <c r="F4602" i="15"/>
  <c r="G4602" i="15" s="1"/>
  <c r="E3706" i="15"/>
  <c r="H4234" i="15"/>
  <c r="E4402" i="15"/>
  <c r="I64" i="14"/>
  <c r="I590" i="14"/>
  <c r="I3890" i="15"/>
  <c r="J3890" i="15" s="1"/>
  <c r="H1506" i="15"/>
  <c r="I1506" i="15" s="1"/>
  <c r="J1506" i="15" s="1"/>
  <c r="H1402" i="15"/>
  <c r="I1402" i="15" s="1"/>
  <c r="J1402" i="15" s="1"/>
  <c r="H5272" i="15"/>
  <c r="I5272" i="15" s="1"/>
  <c r="J5272" i="15" s="1"/>
  <c r="H5392" i="15"/>
  <c r="I5392" i="15" s="1"/>
  <c r="J5392" i="15" s="1"/>
  <c r="H5368" i="15"/>
  <c r="I5368" i="15" s="1"/>
  <c r="J5368" i="15" s="1"/>
  <c r="H5304" i="15"/>
  <c r="I5304" i="15" s="1"/>
  <c r="J5304" i="15" s="1"/>
  <c r="E5296" i="15"/>
  <c r="F5296" i="15" s="1"/>
  <c r="G5296" i="15" s="1"/>
  <c r="I5240" i="15"/>
  <c r="J5240" i="15" s="1"/>
  <c r="F5240" i="15"/>
  <c r="G5240" i="15" s="1"/>
  <c r="H5208" i="15"/>
  <c r="I5208" i="15" s="1"/>
  <c r="J5208" i="15" s="1"/>
  <c r="H5160" i="15"/>
  <c r="I5160" i="15" s="1"/>
  <c r="J5160" i="15" s="1"/>
  <c r="E5088" i="15"/>
  <c r="F5088" i="15" s="1"/>
  <c r="G5088" i="15" s="1"/>
  <c r="H4976" i="15"/>
  <c r="I4976" i="15" s="1"/>
  <c r="J4976" i="15" s="1"/>
  <c r="E4968" i="15"/>
  <c r="F4968" i="15" s="1"/>
  <c r="G4968" i="15" s="1"/>
  <c r="H4968" i="15"/>
  <c r="I4968" i="15" s="1"/>
  <c r="J4968" i="15" s="1"/>
  <c r="E4880" i="15"/>
  <c r="F4880" i="15" s="1"/>
  <c r="G4880" i="15" s="1"/>
  <c r="H4872" i="15"/>
  <c r="I4872" i="15" s="1"/>
  <c r="J4872" i="15" s="1"/>
  <c r="H4832" i="15"/>
  <c r="I4832" i="15" s="1"/>
  <c r="J4832" i="15" s="1"/>
  <c r="F4784" i="15"/>
  <c r="G4784" i="15" s="1"/>
  <c r="H4784" i="15"/>
  <c r="H4720" i="15"/>
  <c r="I4720" i="15"/>
  <c r="J4720" i="15" s="1"/>
  <c r="I4672" i="15"/>
  <c r="J4672" i="15" s="1"/>
  <c r="F4672" i="15"/>
  <c r="G4672" i="15" s="1"/>
  <c r="E4672" i="15"/>
  <c r="H4592" i="15"/>
  <c r="E4592" i="15"/>
  <c r="F4344" i="15"/>
  <c r="G4344" i="15" s="1"/>
  <c r="E4344" i="15"/>
  <c r="I4200" i="15"/>
  <c r="J4200" i="15" s="1"/>
  <c r="E4200" i="15"/>
  <c r="H4184" i="15"/>
  <c r="E4184" i="15"/>
  <c r="E4160" i="15"/>
  <c r="H4160" i="15"/>
  <c r="E4080" i="15"/>
  <c r="F4080" i="15"/>
  <c r="G4080" i="15" s="1"/>
  <c r="H4040" i="15"/>
  <c r="E4040" i="15"/>
  <c r="I4016" i="15"/>
  <c r="J4016" i="15" s="1"/>
  <c r="H4016" i="15"/>
  <c r="I3928" i="15"/>
  <c r="J3928" i="15" s="1"/>
  <c r="E3928" i="15"/>
  <c r="E3880" i="15"/>
  <c r="I3880" i="15"/>
  <c r="J3880" i="15" s="1"/>
  <c r="E3856" i="15"/>
  <c r="F3856" i="15"/>
  <c r="G3856" i="15" s="1"/>
  <c r="I3848" i="15"/>
  <c r="J3848" i="15" s="1"/>
  <c r="H3848" i="15"/>
  <c r="H3816" i="15"/>
  <c r="E3816" i="15"/>
  <c r="I3800" i="15"/>
  <c r="J3800" i="15" s="1"/>
  <c r="E3800" i="15"/>
  <c r="F3800" i="15"/>
  <c r="G3800" i="15" s="1"/>
  <c r="I3784" i="15"/>
  <c r="J3784" i="15" s="1"/>
  <c r="H3784" i="15"/>
  <c r="E3776" i="15"/>
  <c r="I3776" i="15"/>
  <c r="J3776" i="15" s="1"/>
  <c r="I3768" i="15"/>
  <c r="J3768" i="15" s="1"/>
  <c r="H3768" i="15"/>
  <c r="H3760" i="15"/>
  <c r="I3760" i="15"/>
  <c r="J3760" i="15" s="1"/>
  <c r="F3752" i="15"/>
  <c r="G3752" i="15" s="1"/>
  <c r="H3752" i="15"/>
  <c r="E3712" i="15"/>
  <c r="I3712" i="15"/>
  <c r="J3712" i="15" s="1"/>
  <c r="H3712" i="15"/>
  <c r="H3696" i="15"/>
  <c r="I3696" i="15"/>
  <c r="J3696" i="15" s="1"/>
  <c r="F3696" i="15"/>
  <c r="G3696" i="15" s="1"/>
  <c r="H3688" i="15"/>
  <c r="I3688" i="15"/>
  <c r="J3688" i="15" s="1"/>
  <c r="E3688" i="15"/>
  <c r="H3680" i="15"/>
  <c r="E3680" i="15"/>
  <c r="H3672" i="15"/>
  <c r="F3672" i="15"/>
  <c r="G3672" i="15" s="1"/>
  <c r="H3664" i="15"/>
  <c r="E3664" i="15"/>
  <c r="I3648" i="15"/>
  <c r="J3648" i="15" s="1"/>
  <c r="H3648" i="15"/>
  <c r="E3648" i="15"/>
  <c r="F3648" i="15"/>
  <c r="G3648" i="15" s="1"/>
  <c r="F3632" i="15"/>
  <c r="G3632" i="15" s="1"/>
  <c r="E3632" i="15"/>
  <c r="E3608" i="15"/>
  <c r="I3608" i="15"/>
  <c r="J3608" i="15" s="1"/>
  <c r="H3608" i="15"/>
  <c r="F3608" i="15"/>
  <c r="G3608" i="15" s="1"/>
  <c r="H3592" i="15"/>
  <c r="I3592" i="15"/>
  <c r="J3592" i="15" s="1"/>
  <c r="H3576" i="15"/>
  <c r="F3576" i="15"/>
  <c r="G3576" i="15" s="1"/>
  <c r="I3568" i="15"/>
  <c r="J3568" i="15" s="1"/>
  <c r="H3568" i="15"/>
  <c r="F3568" i="15"/>
  <c r="G3568" i="15" s="1"/>
  <c r="E3560" i="15"/>
  <c r="F3560" i="15"/>
  <c r="G3560" i="15" s="1"/>
  <c r="F3552" i="15"/>
  <c r="G3552" i="15" s="1"/>
  <c r="E3552" i="15"/>
  <c r="E3544" i="15"/>
  <c r="F3544" i="15"/>
  <c r="G3544" i="15" s="1"/>
  <c r="I3544" i="15"/>
  <c r="J3544" i="15" s="1"/>
  <c r="F3536" i="15"/>
  <c r="G3536" i="15" s="1"/>
  <c r="H3536" i="15"/>
  <c r="E3536" i="15"/>
  <c r="F3528" i="15"/>
  <c r="G3528" i="15" s="1"/>
  <c r="E3528" i="15"/>
  <c r="I3528" i="15"/>
  <c r="J3528" i="15" s="1"/>
  <c r="E3520" i="15"/>
  <c r="F3520" i="15"/>
  <c r="G3520" i="15" s="1"/>
  <c r="H3520" i="15"/>
  <c r="I3520" i="15"/>
  <c r="J3520" i="15" s="1"/>
  <c r="H3512" i="15"/>
  <c r="F3512" i="15"/>
  <c r="G3512" i="15" s="1"/>
  <c r="H3504" i="15"/>
  <c r="F3504" i="15"/>
  <c r="G3504" i="15" s="1"/>
  <c r="I3488" i="15"/>
  <c r="J3488" i="15" s="1"/>
  <c r="F3488" i="15"/>
  <c r="G3488" i="15" s="1"/>
  <c r="H3488" i="15"/>
  <c r="H3480" i="15"/>
  <c r="I3480" i="15"/>
  <c r="J3480" i="15" s="1"/>
  <c r="F3464" i="15"/>
  <c r="G3464" i="15" s="1"/>
  <c r="H3464" i="15"/>
  <c r="F3456" i="15"/>
  <c r="G3456" i="15" s="1"/>
  <c r="E3456" i="15"/>
  <c r="H3456" i="15"/>
  <c r="E3440" i="15"/>
  <c r="F3440" i="15"/>
  <c r="G3440" i="15" s="1"/>
  <c r="I3440" i="15"/>
  <c r="J3440" i="15" s="1"/>
  <c r="H3440" i="15"/>
  <c r="E3432" i="15"/>
  <c r="H3432" i="15"/>
  <c r="F3408" i="15"/>
  <c r="G3408" i="15" s="1"/>
  <c r="H3408" i="15"/>
  <c r="I3408" i="15"/>
  <c r="J3408" i="15" s="1"/>
  <c r="E3400" i="15"/>
  <c r="F3400" i="15"/>
  <c r="G3400" i="15" s="1"/>
  <c r="F3384" i="15"/>
  <c r="G3384" i="15" s="1"/>
  <c r="H3384" i="15"/>
  <c r="E3384" i="15"/>
  <c r="F3376" i="15"/>
  <c r="G3376" i="15" s="1"/>
  <c r="H3376" i="15"/>
  <c r="F3360" i="15"/>
  <c r="G3360" i="15" s="1"/>
  <c r="H3360" i="15"/>
  <c r="F3352" i="15"/>
  <c r="G3352" i="15" s="1"/>
  <c r="I3352" i="15"/>
  <c r="J3352" i="15" s="1"/>
  <c r="H3352" i="15"/>
  <c r="H3344" i="15"/>
  <c r="E3344" i="15"/>
  <c r="E3328" i="15"/>
  <c r="H3328" i="15"/>
  <c r="I3328" i="15"/>
  <c r="J3328" i="15" s="1"/>
  <c r="F3328" i="15"/>
  <c r="G3328" i="15" s="1"/>
  <c r="F3320" i="15"/>
  <c r="G3320" i="15" s="1"/>
  <c r="I3320" i="15"/>
  <c r="J3320" i="15" s="1"/>
  <c r="H3312" i="15"/>
  <c r="E3312" i="15"/>
  <c r="I3304" i="15"/>
  <c r="J3304" i="15" s="1"/>
  <c r="E3304" i="15"/>
  <c r="F3296" i="15"/>
  <c r="G3296" i="15" s="1"/>
  <c r="H3296" i="15"/>
  <c r="E3296" i="15"/>
  <c r="I3296" i="15"/>
  <c r="J3296" i="15" s="1"/>
  <c r="I3288" i="15"/>
  <c r="J3288" i="15" s="1"/>
  <c r="H3288" i="15"/>
  <c r="F3288" i="15"/>
  <c r="G3288" i="15" s="1"/>
  <c r="H3280" i="15"/>
  <c r="F3280" i="15"/>
  <c r="G3280" i="15" s="1"/>
  <c r="H3272" i="15"/>
  <c r="I3272" i="15"/>
  <c r="J3272" i="15" s="1"/>
  <c r="I3264" i="15"/>
  <c r="J3264" i="15" s="1"/>
  <c r="H3264" i="15"/>
  <c r="I3256" i="15"/>
  <c r="J3256" i="15" s="1"/>
  <c r="H3256" i="15"/>
  <c r="E3256" i="15"/>
  <c r="I3248" i="15"/>
  <c r="J3248" i="15" s="1"/>
  <c r="F3248" i="15"/>
  <c r="G3248" i="15" s="1"/>
  <c r="H3240" i="15"/>
  <c r="E3240" i="15"/>
  <c r="I3240" i="15"/>
  <c r="J3240" i="15" s="1"/>
  <c r="H3224" i="15"/>
  <c r="F3224" i="15"/>
  <c r="G3224" i="15" s="1"/>
  <c r="E3216" i="15"/>
  <c r="F3216" i="15"/>
  <c r="G3216" i="15" s="1"/>
  <c r="I3208" i="15"/>
  <c r="J3208" i="15" s="1"/>
  <c r="H3208" i="15"/>
  <c r="E3208" i="15"/>
  <c r="E3200" i="15"/>
  <c r="H3200" i="15"/>
  <c r="H3192" i="15"/>
  <c r="I3192" i="15"/>
  <c r="J3192" i="15" s="1"/>
  <c r="H3176" i="15"/>
  <c r="F3176" i="15"/>
  <c r="G3176" i="15" s="1"/>
  <c r="I3168" i="15"/>
  <c r="J3168" i="15" s="1"/>
  <c r="E3168" i="15"/>
  <c r="F3160" i="15"/>
  <c r="G3160" i="15" s="1"/>
  <c r="I3160" i="15"/>
  <c r="J3160" i="15" s="1"/>
  <c r="H3160" i="15"/>
  <c r="E3160" i="15"/>
  <c r="E5224" i="15"/>
  <c r="I3152" i="15"/>
  <c r="J3152" i="15" s="1"/>
  <c r="H1434" i="15"/>
  <c r="I1434" i="15" s="1"/>
  <c r="J1434" i="15" s="1"/>
  <c r="E3152" i="15"/>
  <c r="H1226" i="15"/>
  <c r="I1226" i="15" s="1"/>
  <c r="J1226" i="15" s="1"/>
  <c r="F3136" i="15"/>
  <c r="G3136" i="15" s="1"/>
  <c r="I3136" i="15"/>
  <c r="J3136" i="15" s="1"/>
  <c r="H5255" i="15"/>
  <c r="I5255" i="15" s="1"/>
  <c r="J5255" i="15" s="1"/>
  <c r="E5111" i="15"/>
  <c r="F5111" i="15" s="1"/>
  <c r="G5111" i="15" s="1"/>
  <c r="H5007" i="15"/>
  <c r="I5007" i="15" s="1"/>
  <c r="J5007" i="15" s="1"/>
  <c r="H4783" i="15"/>
  <c r="E4783" i="15"/>
  <c r="I4711" i="15"/>
  <c r="J4711" i="15" s="1"/>
  <c r="H4711" i="15"/>
  <c r="F4695" i="15"/>
  <c r="G4695" i="15" s="1"/>
  <c r="I4695" i="15"/>
  <c r="J4695" i="15" s="1"/>
  <c r="H4615" i="15"/>
  <c r="F4615" i="15"/>
  <c r="G4615" i="15" s="1"/>
  <c r="I4591" i="15"/>
  <c r="J4591" i="15" s="1"/>
  <c r="E4591" i="15"/>
  <c r="I4535" i="15"/>
  <c r="J4535" i="15" s="1"/>
  <c r="F4535" i="15"/>
  <c r="G4535" i="15" s="1"/>
  <c r="F4519" i="15"/>
  <c r="G4519" i="15" s="1"/>
  <c r="H4519" i="15"/>
  <c r="H4503" i="15"/>
  <c r="F4503" i="15"/>
  <c r="G4503" i="15" s="1"/>
  <c r="H4487" i="15"/>
  <c r="E4487" i="15"/>
  <c r="H4463" i="15"/>
  <c r="I4463" i="15"/>
  <c r="J4463" i="15" s="1"/>
  <c r="E991" i="15"/>
  <c r="F991" i="15" s="1"/>
  <c r="G991" i="15" s="1"/>
  <c r="H3152" i="15"/>
  <c r="I3767" i="15"/>
  <c r="J3767" i="15" s="1"/>
  <c r="E4319" i="15"/>
  <c r="E4407" i="15"/>
  <c r="F3783" i="15"/>
  <c r="G3783" i="15" s="1"/>
  <c r="I3807" i="15"/>
  <c r="J3807" i="15" s="1"/>
  <c r="F3839" i="15"/>
  <c r="G3839" i="15" s="1"/>
  <c r="I3879" i="15"/>
  <c r="J3879" i="15" s="1"/>
  <c r="E3911" i="15"/>
  <c r="E4039" i="15"/>
  <c r="E4071" i="15"/>
  <c r="F4135" i="15"/>
  <c r="G4135" i="15" s="1"/>
  <c r="F4191" i="15"/>
  <c r="G4191" i="15" s="1"/>
  <c r="F4231" i="15"/>
  <c r="G4231" i="15" s="1"/>
  <c r="E3959" i="15"/>
  <c r="H4335" i="15"/>
  <c r="H1034" i="15"/>
  <c r="I1034" i="15" s="1"/>
  <c r="J1034" i="15" s="1"/>
  <c r="I4143" i="15"/>
  <c r="J4143" i="15" s="1"/>
  <c r="H4215" i="15"/>
  <c r="S435" i="14"/>
  <c r="R435" i="14" s="1"/>
  <c r="S1887" i="14"/>
  <c r="R1887" i="14" s="1"/>
  <c r="S1867" i="14"/>
  <c r="R1867" i="14" s="1"/>
  <c r="S1725" i="14"/>
  <c r="R1725" i="14" s="1"/>
  <c r="S1759" i="14"/>
  <c r="R1759" i="14" s="1"/>
  <c r="S1821" i="14"/>
  <c r="R1821" i="14" s="1"/>
  <c r="S1953" i="14"/>
  <c r="R1953" i="14" s="1"/>
  <c r="S1979" i="14"/>
  <c r="R1979" i="14" s="1"/>
  <c r="S2061" i="14"/>
  <c r="R2061" i="14" s="1"/>
  <c r="S640" i="14"/>
  <c r="R640" i="14" s="1"/>
  <c r="S2200" i="14"/>
  <c r="R2200" i="14" s="1"/>
  <c r="U116" i="14" s="1"/>
  <c r="S683" i="14"/>
  <c r="R683" i="14" s="1"/>
  <c r="S1651" i="14"/>
  <c r="R1651" i="14" s="1"/>
  <c r="S1681" i="14"/>
  <c r="R1681" i="14" s="1"/>
  <c r="I1395" i="14"/>
  <c r="I2084" i="14"/>
  <c r="H1114" i="15"/>
  <c r="I1114" i="15" s="1"/>
  <c r="J1114" i="15" s="1"/>
  <c r="I1260" i="14"/>
  <c r="I2146" i="14"/>
  <c r="I644" i="14"/>
  <c r="I1775" i="14"/>
  <c r="H1282" i="15"/>
  <c r="I1282" i="15" s="1"/>
  <c r="J1282" i="15" s="1"/>
  <c r="H834" i="15"/>
  <c r="I834" i="15" s="1"/>
  <c r="J834" i="15" s="1"/>
  <c r="I1995" i="14"/>
  <c r="E3567" i="15"/>
  <c r="E3167" i="15"/>
  <c r="E2599" i="15"/>
  <c r="E2535" i="15"/>
  <c r="E2327" i="15"/>
  <c r="E2135" i="15"/>
  <c r="E2039" i="15"/>
  <c r="E1751" i="15"/>
  <c r="E1535" i="15"/>
  <c r="F3583" i="15"/>
  <c r="G3583" i="15" s="1"/>
  <c r="F3159" i="15"/>
  <c r="G3159" i="15" s="1"/>
  <c r="F2807" i="15"/>
  <c r="G2807" i="15" s="1"/>
  <c r="F2375" i="15"/>
  <c r="G2375" i="15" s="1"/>
  <c r="F1871" i="15"/>
  <c r="G1871" i="15" s="1"/>
  <c r="F1695" i="15"/>
  <c r="G1695" i="15" s="1"/>
  <c r="F1279" i="15"/>
  <c r="G1279" i="15" s="1"/>
  <c r="H3087" i="15"/>
  <c r="H2855" i="15"/>
  <c r="H3112" i="15"/>
  <c r="F3727" i="15"/>
  <c r="G3727" i="15" s="1"/>
  <c r="E3487" i="15"/>
  <c r="F3607" i="15"/>
  <c r="G3607" i="15" s="1"/>
  <c r="F3735" i="15"/>
  <c r="G3735" i="15" s="1"/>
  <c r="H3775" i="15"/>
  <c r="F3559" i="15"/>
  <c r="G3559" i="15" s="1"/>
  <c r="E4199" i="15"/>
  <c r="I4239" i="15"/>
  <c r="J4239" i="15" s="1"/>
  <c r="I3783" i="15"/>
  <c r="J3783" i="15" s="1"/>
  <c r="F3823" i="15"/>
  <c r="G3823" i="15" s="1"/>
  <c r="E3839" i="15"/>
  <c r="E3863" i="15"/>
  <c r="H3887" i="15"/>
  <c r="F3999" i="15"/>
  <c r="G3999" i="15" s="1"/>
  <c r="I4039" i="15"/>
  <c r="J4039" i="15" s="1"/>
  <c r="I4135" i="15"/>
  <c r="J4135" i="15" s="1"/>
  <c r="F4199" i="15"/>
  <c r="G4199" i="15" s="1"/>
  <c r="H4255" i="15"/>
  <c r="F4335" i="15"/>
  <c r="G4335" i="15" s="1"/>
  <c r="I4327" i="15"/>
  <c r="J4327" i="15" s="1"/>
  <c r="H4231" i="15"/>
  <c r="H3991" i="15"/>
  <c r="I1417" i="14"/>
  <c r="H1130" i="15"/>
  <c r="I1130" i="15" s="1"/>
  <c r="J1130" i="15" s="1"/>
  <c r="I1575" i="14"/>
  <c r="H1082" i="15"/>
  <c r="I1082" i="15" s="1"/>
  <c r="J1082" i="15" s="1"/>
  <c r="H986" i="15"/>
  <c r="I986" i="15" s="1"/>
  <c r="J986" i="15" s="1"/>
  <c r="E2847" i="15"/>
  <c r="E2751" i="15"/>
  <c r="E2551" i="15"/>
  <c r="E2215" i="15"/>
  <c r="E2111" i="15"/>
  <c r="E1991" i="15"/>
  <c r="E1767" i="15"/>
  <c r="E1631" i="15"/>
  <c r="E959" i="15"/>
  <c r="F2543" i="15"/>
  <c r="G2543" i="15" s="1"/>
  <c r="H1178" i="15"/>
  <c r="I1178" i="15" s="1"/>
  <c r="J1178" i="15" s="1"/>
  <c r="E1170" i="15"/>
  <c r="F1170" i="15" s="1"/>
  <c r="G1170" i="15" s="1"/>
  <c r="H1170" i="15"/>
  <c r="I1170" i="15" s="1"/>
  <c r="J1170" i="15" s="1"/>
  <c r="E1154" i="15"/>
  <c r="F1154" i="15" s="1"/>
  <c r="G1154" i="15" s="1"/>
  <c r="H1154" i="15"/>
  <c r="I1154" i="15" s="1"/>
  <c r="J1154" i="15" s="1"/>
  <c r="E954" i="15"/>
  <c r="F954" i="15" s="1"/>
  <c r="G954" i="15" s="1"/>
  <c r="E890" i="15"/>
  <c r="F890" i="15" s="1"/>
  <c r="G890" i="15" s="1"/>
  <c r="E866" i="15"/>
  <c r="F866" i="15" s="1"/>
  <c r="G866" i="15" s="1"/>
  <c r="H866" i="15"/>
  <c r="I866" i="15" s="1"/>
  <c r="J866" i="15" s="1"/>
  <c r="E850" i="15"/>
  <c r="F850" i="15" s="1"/>
  <c r="G850" i="15" s="1"/>
  <c r="I3128" i="15"/>
  <c r="J3128" i="15" s="1"/>
  <c r="H3631" i="15"/>
  <c r="E3575" i="15"/>
  <c r="I3519" i="15"/>
  <c r="J3519" i="15" s="1"/>
  <c r="I3639" i="15"/>
  <c r="J3639" i="15" s="1"/>
  <c r="I3751" i="15"/>
  <c r="J3751" i="15" s="1"/>
  <c r="H3655" i="15"/>
  <c r="I3551" i="15"/>
  <c r="J3551" i="15" s="1"/>
  <c r="E4271" i="15"/>
  <c r="E3847" i="15"/>
  <c r="E4023" i="15"/>
  <c r="I4167" i="15"/>
  <c r="J4167" i="15" s="1"/>
  <c r="F4215" i="15"/>
  <c r="G4215" i="15" s="1"/>
  <c r="H4295" i="15"/>
  <c r="E4263" i="15"/>
  <c r="H4183" i="15"/>
  <c r="I4175" i="15"/>
  <c r="J4175" i="15" s="1"/>
  <c r="S1551" i="14"/>
  <c r="R1551" i="14" s="1"/>
  <c r="S1606" i="14"/>
  <c r="R1606" i="14" s="1"/>
  <c r="I1284" i="14"/>
  <c r="S2279" i="14"/>
  <c r="R2279" i="14" s="1"/>
  <c r="I3663" i="15"/>
  <c r="J3663" i="15" s="1"/>
  <c r="H1479" i="15"/>
  <c r="I1479" i="15" s="1"/>
  <c r="J1479" i="15" s="1"/>
  <c r="E3207" i="15"/>
  <c r="E3175" i="15"/>
  <c r="E3111" i="15"/>
  <c r="E2959" i="15"/>
  <c r="E2927" i="15"/>
  <c r="E2807" i="15"/>
  <c r="E2663" i="15"/>
  <c r="E2527" i="15"/>
  <c r="E2415" i="15"/>
  <c r="E2311" i="15"/>
  <c r="E2207" i="15"/>
  <c r="F3239" i="15"/>
  <c r="G3239" i="15" s="1"/>
  <c r="F2455" i="15"/>
  <c r="G2455" i="15" s="1"/>
  <c r="F1855" i="15"/>
  <c r="G1855" i="15" s="1"/>
  <c r="E970" i="15"/>
  <c r="F970" i="15" s="1"/>
  <c r="G970" i="15" s="1"/>
  <c r="H1767" i="15"/>
  <c r="S2228" i="14"/>
  <c r="R2228" i="14" s="1"/>
  <c r="U144" i="14" s="1"/>
  <c r="I2228" i="14"/>
  <c r="S1859" i="14"/>
  <c r="R1859" i="14" s="1"/>
  <c r="I1859" i="14"/>
  <c r="S1665" i="14"/>
  <c r="R1665" i="14" s="1"/>
  <c r="I1665" i="14"/>
  <c r="S1657" i="14"/>
  <c r="R1657" i="14" s="1"/>
  <c r="I1657" i="14"/>
  <c r="S1637" i="14"/>
  <c r="R1637" i="14" s="1"/>
  <c r="I1637" i="14"/>
  <c r="S1204" i="14"/>
  <c r="R1204" i="14" s="1"/>
  <c r="I1204" i="14"/>
  <c r="S1196" i="14"/>
  <c r="R1196" i="14" s="1"/>
  <c r="I1196" i="14"/>
  <c r="S1182" i="14"/>
  <c r="R1182" i="14" s="1"/>
  <c r="I1182" i="14"/>
  <c r="S1129" i="14"/>
  <c r="R1129" i="14" s="1"/>
  <c r="I1129" i="14"/>
  <c r="I3503" i="15"/>
  <c r="J3503" i="15" s="1"/>
  <c r="E3503" i="15"/>
  <c r="H3447" i="15"/>
  <c r="F3447" i="15"/>
  <c r="G3447" i="15" s="1"/>
  <c r="E3343" i="15"/>
  <c r="F3343" i="15"/>
  <c r="G3343" i="15" s="1"/>
  <c r="H3327" i="15"/>
  <c r="F3327" i="15"/>
  <c r="G3327" i="15" s="1"/>
  <c r="F3319" i="15"/>
  <c r="G3319" i="15" s="1"/>
  <c r="E3319" i="15"/>
  <c r="I3255" i="15"/>
  <c r="J3255" i="15" s="1"/>
  <c r="E3255" i="15"/>
  <c r="H3255" i="15"/>
  <c r="I3223" i="15"/>
  <c r="J3223" i="15" s="1"/>
  <c r="F3223" i="15"/>
  <c r="G3223" i="15" s="1"/>
  <c r="I3199" i="15"/>
  <c r="J3199" i="15" s="1"/>
  <c r="H3199" i="15"/>
  <c r="H3183" i="15"/>
  <c r="F3183" i="15"/>
  <c r="G3183" i="15" s="1"/>
  <c r="E3135" i="15"/>
  <c r="H3135" i="15"/>
  <c r="I3127" i="15"/>
  <c r="J3127" i="15" s="1"/>
  <c r="H3127" i="15"/>
  <c r="I3095" i="15"/>
  <c r="J3095" i="15" s="1"/>
  <c r="E3095" i="15"/>
  <c r="I3079" i="15"/>
  <c r="J3079" i="15" s="1"/>
  <c r="F3079" i="15"/>
  <c r="G3079" i="15" s="1"/>
  <c r="I3055" i="15"/>
  <c r="J3055" i="15" s="1"/>
  <c r="E3055" i="15"/>
  <c r="I3047" i="15"/>
  <c r="J3047" i="15" s="1"/>
  <c r="H3047" i="15"/>
  <c r="I3031" i="15"/>
  <c r="J3031" i="15" s="1"/>
  <c r="F3031" i="15"/>
  <c r="G3031" i="15" s="1"/>
  <c r="I3023" i="15"/>
  <c r="J3023" i="15" s="1"/>
  <c r="E3023" i="15"/>
  <c r="H3007" i="15"/>
  <c r="E3007" i="15"/>
  <c r="I2991" i="15"/>
  <c r="J2991" i="15" s="1"/>
  <c r="H2991" i="15"/>
  <c r="F2983" i="15"/>
  <c r="G2983" i="15" s="1"/>
  <c r="E2983" i="15"/>
  <c r="I2959" i="15"/>
  <c r="J2959" i="15" s="1"/>
  <c r="F2959" i="15"/>
  <c r="G2959" i="15" s="1"/>
  <c r="I2943" i="15"/>
  <c r="J2943" i="15" s="1"/>
  <c r="H2943" i="15"/>
  <c r="E2943" i="15"/>
  <c r="F2919" i="15"/>
  <c r="G2919" i="15" s="1"/>
  <c r="E2919" i="15"/>
  <c r="I2895" i="15"/>
  <c r="J2895" i="15" s="1"/>
  <c r="H2895" i="15"/>
  <c r="F2895" i="15"/>
  <c r="G2895" i="15" s="1"/>
  <c r="I2839" i="15"/>
  <c r="J2839" i="15" s="1"/>
  <c r="H2839" i="15"/>
  <c r="E2839" i="15"/>
  <c r="F2831" i="15"/>
  <c r="G2831" i="15" s="1"/>
  <c r="E2831" i="15"/>
  <c r="I2823" i="15"/>
  <c r="J2823" i="15" s="1"/>
  <c r="H2823" i="15"/>
  <c r="F2823" i="15"/>
  <c r="G2823" i="15" s="1"/>
  <c r="E2823" i="15"/>
  <c r="I2783" i="15"/>
  <c r="J2783" i="15" s="1"/>
  <c r="H2783" i="15"/>
  <c r="F2783" i="15"/>
  <c r="G2783" i="15" s="1"/>
  <c r="I2767" i="15"/>
  <c r="J2767" i="15" s="1"/>
  <c r="H2767" i="15"/>
  <c r="I2759" i="15"/>
  <c r="J2759" i="15" s="1"/>
  <c r="F2759" i="15"/>
  <c r="G2759" i="15" s="1"/>
  <c r="I2727" i="15"/>
  <c r="J2727" i="15" s="1"/>
  <c r="E2727" i="15"/>
  <c r="I2711" i="15"/>
  <c r="J2711" i="15" s="1"/>
  <c r="E2711" i="15"/>
  <c r="I2687" i="15"/>
  <c r="J2687" i="15" s="1"/>
  <c r="E2687" i="15"/>
  <c r="I2671" i="15"/>
  <c r="J2671" i="15" s="1"/>
  <c r="F2671" i="15"/>
  <c r="G2671" i="15" s="1"/>
  <c r="E2671" i="15"/>
  <c r="F2655" i="15"/>
  <c r="G2655" i="15" s="1"/>
  <c r="E2655" i="15"/>
  <c r="I2647" i="15"/>
  <c r="J2647" i="15" s="1"/>
  <c r="F2647" i="15"/>
  <c r="G2647" i="15" s="1"/>
  <c r="E2647" i="15"/>
  <c r="H2631" i="15"/>
  <c r="E2631" i="15"/>
  <c r="I2623" i="15"/>
  <c r="J2623" i="15" s="1"/>
  <c r="E2623" i="15"/>
  <c r="F2623" i="15"/>
  <c r="G2623" i="15" s="1"/>
  <c r="I2615" i="15"/>
  <c r="J2615" i="15" s="1"/>
  <c r="F2615" i="15"/>
  <c r="G2615" i="15" s="1"/>
  <c r="E2615" i="15"/>
  <c r="I2583" i="15"/>
  <c r="J2583" i="15" s="1"/>
  <c r="F2583" i="15"/>
  <c r="G2583" i="15" s="1"/>
  <c r="I2575" i="15"/>
  <c r="J2575" i="15" s="1"/>
  <c r="E2575" i="15"/>
  <c r="I2543" i="15"/>
  <c r="J2543" i="15" s="1"/>
  <c r="H2543" i="15"/>
  <c r="I2527" i="15"/>
  <c r="J2527" i="15" s="1"/>
  <c r="H2527" i="15"/>
  <c r="I2511" i="15"/>
  <c r="J2511" i="15" s="1"/>
  <c r="F2511" i="15"/>
  <c r="G2511" i="15" s="1"/>
  <c r="F2503" i="15"/>
  <c r="G2503" i="15" s="1"/>
  <c r="E2503" i="15"/>
  <c r="I2479" i="15"/>
  <c r="J2479" i="15" s="1"/>
  <c r="E2479" i="15"/>
  <c r="F2479" i="15"/>
  <c r="G2479" i="15" s="1"/>
  <c r="I2471" i="15"/>
  <c r="J2471" i="15" s="1"/>
  <c r="H2471" i="15"/>
  <c r="E2471" i="15"/>
  <c r="I2447" i="15"/>
  <c r="J2447" i="15" s="1"/>
  <c r="H2447" i="15"/>
  <c r="F2439" i="15"/>
  <c r="G2439" i="15" s="1"/>
  <c r="E2439" i="15"/>
  <c r="I2431" i="15"/>
  <c r="J2431" i="15" s="1"/>
  <c r="E2431" i="15"/>
  <c r="F2423" i="15"/>
  <c r="G2423" i="15" s="1"/>
  <c r="E2423" i="15"/>
  <c r="I2399" i="15"/>
  <c r="J2399" i="15" s="1"/>
  <c r="E2399" i="15"/>
  <c r="I2367" i="15"/>
  <c r="J2367" i="15" s="1"/>
  <c r="E2367" i="15"/>
  <c r="F2367" i="15"/>
  <c r="G2367" i="15" s="1"/>
  <c r="I2351" i="15"/>
  <c r="J2351" i="15" s="1"/>
  <c r="H2351" i="15"/>
  <c r="E2351" i="15"/>
  <c r="I2335" i="15"/>
  <c r="J2335" i="15" s="1"/>
  <c r="F2335" i="15"/>
  <c r="G2335" i="15" s="1"/>
  <c r="F2303" i="15"/>
  <c r="G2303" i="15" s="1"/>
  <c r="E2303" i="15"/>
  <c r="F2279" i="15"/>
  <c r="G2279" i="15" s="1"/>
  <c r="E2279" i="15"/>
  <c r="I2271" i="15"/>
  <c r="J2271" i="15" s="1"/>
  <c r="F2271" i="15"/>
  <c r="G2271" i="15" s="1"/>
  <c r="H2255" i="15"/>
  <c r="E2255" i="15"/>
  <c r="H2231" i="15"/>
  <c r="E2231" i="15"/>
  <c r="H2199" i="15"/>
  <c r="E2199" i="15"/>
  <c r="H2175" i="15"/>
  <c r="E2175" i="15"/>
  <c r="H2159" i="15"/>
  <c r="E2159" i="15"/>
  <c r="H2119" i="15"/>
  <c r="E2119" i="15"/>
  <c r="H2063" i="15"/>
  <c r="E2063" i="15"/>
  <c r="H2055" i="15"/>
  <c r="E2055" i="15"/>
  <c r="H2031" i="15"/>
  <c r="E2031" i="15"/>
  <c r="H2007" i="15"/>
  <c r="E2007" i="15"/>
  <c r="H1975" i="15"/>
  <c r="E1975" i="15"/>
  <c r="H1959" i="15"/>
  <c r="E1959" i="15"/>
  <c r="H1943" i="15"/>
  <c r="E1943" i="15"/>
  <c r="H1935" i="15"/>
  <c r="E1935" i="15"/>
  <c r="H1927" i="15"/>
  <c r="E1927" i="15"/>
  <c r="H1919" i="15"/>
  <c r="E1919" i="15"/>
  <c r="H1911" i="15"/>
  <c r="E1911" i="15"/>
  <c r="I1903" i="15"/>
  <c r="J1903" i="15" s="1"/>
  <c r="H1903" i="15"/>
  <c r="I1879" i="15"/>
  <c r="J1879" i="15" s="1"/>
  <c r="E1879" i="15"/>
  <c r="E1863" i="15"/>
  <c r="F1863" i="15"/>
  <c r="G1863" i="15" s="1"/>
  <c r="I1823" i="15"/>
  <c r="J1823" i="15" s="1"/>
  <c r="H1823" i="15"/>
  <c r="E1815" i="15"/>
  <c r="F1815" i="15"/>
  <c r="G1815" i="15" s="1"/>
  <c r="I1807" i="15"/>
  <c r="J1807" i="15" s="1"/>
  <c r="F1807" i="15"/>
  <c r="G1807" i="15" s="1"/>
  <c r="E1791" i="15"/>
  <c r="F1791" i="15"/>
  <c r="G1791" i="15" s="1"/>
  <c r="I1711" i="15"/>
  <c r="J1711" i="15" s="1"/>
  <c r="E1711" i="15"/>
  <c r="H1679" i="15"/>
  <c r="E1679" i="15"/>
  <c r="I1655" i="15"/>
  <c r="J1655" i="15" s="1"/>
  <c r="H1655" i="15"/>
  <c r="E1615" i="15"/>
  <c r="F1615" i="15" s="1"/>
  <c r="G1615" i="15" s="1"/>
  <c r="E1591" i="15"/>
  <c r="F1591" i="15" s="1"/>
  <c r="G1591" i="15" s="1"/>
  <c r="F1583" i="15"/>
  <c r="G1583" i="15" s="1"/>
  <c r="E1583" i="15"/>
  <c r="E1559" i="15"/>
  <c r="F1559" i="15" s="1"/>
  <c r="G1559" i="15" s="1"/>
  <c r="E1503" i="15"/>
  <c r="F1503" i="15" s="1"/>
  <c r="G1503" i="15" s="1"/>
  <c r="I1455" i="15"/>
  <c r="J1455" i="15" s="1"/>
  <c r="F1455" i="15"/>
  <c r="G1455" i="15" s="1"/>
  <c r="E1455" i="15"/>
  <c r="E1415" i="15"/>
  <c r="F1415" i="15" s="1"/>
  <c r="G1415" i="15" s="1"/>
  <c r="H1415" i="15"/>
  <c r="I1415" i="15" s="1"/>
  <c r="J1415" i="15" s="1"/>
  <c r="E1391" i="15"/>
  <c r="F1391" i="15" s="1"/>
  <c r="G1391" i="15" s="1"/>
  <c r="I1335" i="15"/>
  <c r="J1335" i="15" s="1"/>
  <c r="H1335" i="15"/>
  <c r="F1295" i="15"/>
  <c r="G1295" i="15" s="1"/>
  <c r="E1295" i="15"/>
  <c r="I1231" i="15"/>
  <c r="J1231" i="15" s="1"/>
  <c r="E1231" i="15"/>
  <c r="F1231" i="15"/>
  <c r="G1231" i="15" s="1"/>
  <c r="E1199" i="15"/>
  <c r="F1199" i="15" s="1"/>
  <c r="G1199" i="15" s="1"/>
  <c r="I1183" i="15"/>
  <c r="J1183" i="15" s="1"/>
  <c r="F1183" i="15"/>
  <c r="G1183" i="15" s="1"/>
  <c r="E1183" i="15"/>
  <c r="E1175" i="15"/>
  <c r="F1175" i="15" s="1"/>
  <c r="G1175" i="15" s="1"/>
  <c r="H1175" i="15"/>
  <c r="I1175" i="15" s="1"/>
  <c r="J1175" i="15" s="1"/>
  <c r="E975" i="15"/>
  <c r="F975" i="15" s="1"/>
  <c r="G975" i="15" s="1"/>
  <c r="I967" i="15"/>
  <c r="J967" i="15" s="1"/>
  <c r="E967" i="15"/>
  <c r="E927" i="15"/>
  <c r="F927" i="15" s="1"/>
  <c r="G927" i="15" s="1"/>
  <c r="H927" i="15"/>
  <c r="I927" i="15" s="1"/>
  <c r="J927" i="15" s="1"/>
  <c r="E919" i="15"/>
  <c r="F919" i="15" s="1"/>
  <c r="G919" i="15" s="1"/>
  <c r="I895" i="15"/>
  <c r="J895" i="15" s="1"/>
  <c r="F895" i="15"/>
  <c r="G895" i="15" s="1"/>
  <c r="H895" i="15"/>
  <c r="I767" i="15"/>
  <c r="J767" i="15" s="1"/>
  <c r="F767" i="15"/>
  <c r="G767" i="15" s="1"/>
  <c r="F759" i="15"/>
  <c r="G759" i="15" s="1"/>
  <c r="E759" i="15"/>
  <c r="F719" i="15"/>
  <c r="G719" i="15" s="1"/>
  <c r="E719" i="15"/>
  <c r="H655" i="15"/>
  <c r="I655" i="15" s="1"/>
  <c r="J655" i="15" s="1"/>
  <c r="E655" i="15"/>
  <c r="F655" i="15" s="1"/>
  <c r="G655" i="15" s="1"/>
  <c r="E647" i="15"/>
  <c r="F647" i="15" s="1"/>
  <c r="G647" i="15" s="1"/>
  <c r="H647" i="15"/>
  <c r="I647" i="15" s="1"/>
  <c r="J647" i="15" s="1"/>
  <c r="I527" i="15"/>
  <c r="J527" i="15" s="1"/>
  <c r="F527" i="15"/>
  <c r="G527" i="15" s="1"/>
  <c r="F495" i="15"/>
  <c r="G495" i="15" s="1"/>
  <c r="E495" i="15"/>
  <c r="E487" i="15"/>
  <c r="F487" i="15" s="1"/>
  <c r="G487" i="15" s="1"/>
  <c r="I463" i="15"/>
  <c r="J463" i="15" s="1"/>
  <c r="E463" i="15"/>
  <c r="I447" i="15"/>
  <c r="J447" i="15" s="1"/>
  <c r="H447" i="15"/>
  <c r="F447" i="15"/>
  <c r="G447" i="15" s="1"/>
  <c r="I431" i="15"/>
  <c r="J431" i="15" s="1"/>
  <c r="F431" i="15"/>
  <c r="G431" i="15" s="1"/>
  <c r="H431" i="15"/>
  <c r="I423" i="15"/>
  <c r="J423" i="15" s="1"/>
  <c r="F423" i="15"/>
  <c r="G423" i="15" s="1"/>
  <c r="I415" i="15"/>
  <c r="J415" i="15" s="1"/>
  <c r="H415" i="15"/>
  <c r="F415" i="15"/>
  <c r="G415" i="15" s="1"/>
  <c r="E415" i="15"/>
  <c r="I407" i="15"/>
  <c r="J407" i="15" s="1"/>
  <c r="E407" i="15"/>
  <c r="H407" i="15"/>
  <c r="F399" i="15"/>
  <c r="G399" i="15" s="1"/>
  <c r="E399" i="15"/>
  <c r="I391" i="15"/>
  <c r="J391" i="15" s="1"/>
  <c r="H391" i="15"/>
  <c r="E391" i="15"/>
  <c r="I383" i="15"/>
  <c r="J383" i="15" s="1"/>
  <c r="E383" i="15"/>
  <c r="F367" i="15"/>
  <c r="G367" i="15" s="1"/>
  <c r="E367" i="15"/>
  <c r="I343" i="15"/>
  <c r="J343" i="15" s="1"/>
  <c r="H343" i="15"/>
  <c r="E343" i="15"/>
  <c r="I335" i="15"/>
  <c r="J335" i="15" s="1"/>
  <c r="H335" i="15"/>
  <c r="I303" i="15"/>
  <c r="J303" i="15" s="1"/>
  <c r="E303" i="15"/>
  <c r="I295" i="15"/>
  <c r="J295" i="15" s="1"/>
  <c r="H295" i="15"/>
  <c r="I279" i="15"/>
  <c r="J279" i="15" s="1"/>
  <c r="H279" i="15"/>
  <c r="F279" i="15"/>
  <c r="G279" i="15" s="1"/>
  <c r="E279" i="15"/>
  <c r="I263" i="15"/>
  <c r="J263" i="15" s="1"/>
  <c r="H263" i="15"/>
  <c r="E263" i="15"/>
  <c r="I247" i="15"/>
  <c r="J247" i="15" s="1"/>
  <c r="E247" i="15"/>
  <c r="I239" i="15"/>
  <c r="J239" i="15" s="1"/>
  <c r="H239" i="15"/>
  <c r="I231" i="15"/>
  <c r="J231" i="15" s="1"/>
  <c r="H231" i="15"/>
  <c r="F231" i="15"/>
  <c r="G231" i="15" s="1"/>
  <c r="I207" i="15"/>
  <c r="J207" i="15" s="1"/>
  <c r="F207" i="15"/>
  <c r="G207" i="15" s="1"/>
  <c r="E207" i="15"/>
  <c r="I199" i="15"/>
  <c r="J199" i="15" s="1"/>
  <c r="H199" i="15"/>
  <c r="I191" i="15"/>
  <c r="J191" i="15" s="1"/>
  <c r="F191" i="15"/>
  <c r="G191" i="15" s="1"/>
  <c r="E191" i="15"/>
  <c r="I175" i="15"/>
  <c r="J175" i="15" s="1"/>
  <c r="H175" i="15"/>
  <c r="F175" i="15"/>
  <c r="G175" i="15" s="1"/>
  <c r="E175" i="15"/>
  <c r="E159" i="15"/>
  <c r="F159" i="15" s="1"/>
  <c r="G159" i="15" s="1"/>
  <c r="H159" i="15"/>
  <c r="I159" i="15" s="1"/>
  <c r="J159" i="15" s="1"/>
  <c r="I143" i="15"/>
  <c r="J143" i="15" s="1"/>
  <c r="F143" i="15"/>
  <c r="G143" i="15" s="1"/>
  <c r="I135" i="15"/>
  <c r="J135" i="15" s="1"/>
  <c r="H135" i="15"/>
  <c r="E135" i="15"/>
  <c r="F127" i="15"/>
  <c r="G127" i="15" s="1"/>
  <c r="E127" i="15"/>
  <c r="I119" i="15"/>
  <c r="J119" i="15" s="1"/>
  <c r="H119" i="15"/>
  <c r="F119" i="15"/>
  <c r="G119" i="15" s="1"/>
  <c r="I95" i="15"/>
  <c r="J95" i="15" s="1"/>
  <c r="F95" i="15"/>
  <c r="G95" i="15" s="1"/>
  <c r="H95" i="15"/>
  <c r="E71" i="15"/>
  <c r="F71" i="15" s="1"/>
  <c r="G71" i="15" s="1"/>
  <c r="I55" i="15"/>
  <c r="J55" i="15" s="1"/>
  <c r="H55" i="15"/>
  <c r="H3120" i="15"/>
  <c r="E4183" i="15"/>
  <c r="H5398" i="15"/>
  <c r="I5398" i="15" s="1"/>
  <c r="J5398" i="15" s="1"/>
  <c r="H5342" i="15"/>
  <c r="I5342" i="15" s="1"/>
  <c r="J5342" i="15" s="1"/>
  <c r="E5294" i="15"/>
  <c r="F5294" i="15" s="1"/>
  <c r="G5294" i="15" s="1"/>
  <c r="H5262" i="15"/>
  <c r="I5262" i="15" s="1"/>
  <c r="J5262" i="15" s="1"/>
  <c r="H5254" i="15"/>
  <c r="I5254" i="15" s="1"/>
  <c r="J5254" i="15" s="1"/>
  <c r="H5246" i="15"/>
  <c r="I5246" i="15" s="1"/>
  <c r="J5246" i="15" s="1"/>
  <c r="E5190" i="15"/>
  <c r="F5190" i="15" s="1"/>
  <c r="G5190" i="15" s="1"/>
  <c r="H5126" i="15"/>
  <c r="I5126" i="15" s="1"/>
  <c r="J5126" i="15" s="1"/>
  <c r="E4862" i="15"/>
  <c r="F4862" i="15" s="1"/>
  <c r="G4862" i="15" s="1"/>
  <c r="E4822" i="15"/>
  <c r="F4822" i="15" s="1"/>
  <c r="G4822" i="15" s="1"/>
  <c r="H815" i="15"/>
  <c r="I815" i="15" s="1"/>
  <c r="J815" i="15" s="1"/>
  <c r="H1407" i="15"/>
  <c r="I1407" i="15" s="1"/>
  <c r="J1407" i="15" s="1"/>
  <c r="H1143" i="15"/>
  <c r="I1143" i="15" s="1"/>
  <c r="J1143" i="15" s="1"/>
  <c r="E5409" i="15"/>
  <c r="F5409" i="15" s="1"/>
  <c r="G5409" i="15" s="1"/>
  <c r="H5385" i="15"/>
  <c r="I5385" i="15" s="1"/>
  <c r="J5385" i="15" s="1"/>
  <c r="E5169" i="15"/>
  <c r="F5169" i="15" s="1"/>
  <c r="G5169" i="15" s="1"/>
  <c r="E5089" i="15"/>
  <c r="F5089" i="15" s="1"/>
  <c r="G5089" i="15" s="1"/>
  <c r="H4825" i="15"/>
  <c r="I4825" i="15" s="1"/>
  <c r="J4825" i="15" s="1"/>
  <c r="I39" i="15"/>
  <c r="J39" i="15" s="1"/>
  <c r="H39" i="15"/>
  <c r="E1422" i="15"/>
  <c r="F1422" i="15" s="1"/>
  <c r="G1422" i="15" s="1"/>
  <c r="E1238" i="15"/>
  <c r="F1238" i="15" s="1"/>
  <c r="G1238" i="15" s="1"/>
  <c r="E990" i="15"/>
  <c r="F990" i="15" s="1"/>
  <c r="G990" i="15" s="1"/>
  <c r="E546" i="15"/>
  <c r="F546" i="15" s="1"/>
  <c r="G546" i="15" s="1"/>
  <c r="E474" i="15"/>
  <c r="F474" i="15" s="1"/>
  <c r="G474" i="15" s="1"/>
  <c r="S1804" i="14"/>
  <c r="R1804" i="14" s="1"/>
  <c r="I1804" i="14"/>
  <c r="S409" i="14"/>
  <c r="R409" i="14" s="1"/>
  <c r="I409" i="14"/>
  <c r="H5460" i="15"/>
  <c r="I5460" i="15" s="1"/>
  <c r="J5460" i="15" s="1"/>
  <c r="E5428" i="15"/>
  <c r="F5428" i="15" s="1"/>
  <c r="G5428" i="15" s="1"/>
  <c r="H5340" i="15"/>
  <c r="I5340" i="15" s="1"/>
  <c r="J5340" i="15" s="1"/>
  <c r="H5244" i="15"/>
  <c r="I5244" i="15" s="1"/>
  <c r="J5244" i="15" s="1"/>
  <c r="E5188" i="15"/>
  <c r="F5188" i="15" s="1"/>
  <c r="G5188" i="15" s="1"/>
  <c r="H5076" i="15"/>
  <c r="I5076" i="15" s="1"/>
  <c r="J5076" i="15" s="1"/>
  <c r="E1340" i="15"/>
  <c r="F1340" i="15" s="1"/>
  <c r="G1340" i="15" s="1"/>
  <c r="E1044" i="15"/>
  <c r="F1044" i="15" s="1"/>
  <c r="G1044" i="15" s="1"/>
  <c r="E948" i="15"/>
  <c r="F948" i="15" s="1"/>
  <c r="G948" i="15" s="1"/>
  <c r="H1107" i="15"/>
  <c r="I1107" i="15" s="1"/>
  <c r="J1107" i="15" s="1"/>
  <c r="I2077" i="14"/>
  <c r="I1783" i="14"/>
  <c r="I330" i="14"/>
  <c r="I186" i="14"/>
  <c r="H864" i="15"/>
  <c r="I864" i="15" s="1"/>
  <c r="J864" i="15" s="1"/>
  <c r="H840" i="15"/>
  <c r="I840" i="15" s="1"/>
  <c r="J840" i="15" s="1"/>
  <c r="H787" i="15"/>
  <c r="I787" i="15" s="1"/>
  <c r="J787" i="15" s="1"/>
  <c r="H873" i="15"/>
  <c r="I873" i="15" s="1"/>
  <c r="J873" i="15" s="1"/>
  <c r="H869" i="15"/>
  <c r="I869" i="15" s="1"/>
  <c r="J869" i="15" s="1"/>
  <c r="H861" i="15"/>
  <c r="I861" i="15" s="1"/>
  <c r="J861" i="15" s="1"/>
  <c r="H823" i="15"/>
  <c r="I823" i="15" s="1"/>
  <c r="J823" i="15" s="1"/>
  <c r="H621" i="15"/>
  <c r="I621" i="15" s="1"/>
  <c r="J621" i="15" s="1"/>
  <c r="H595" i="15"/>
  <c r="I595" i="15" s="1"/>
  <c r="J595" i="15" s="1"/>
  <c r="E559" i="15"/>
  <c r="F559" i="15" s="1"/>
  <c r="G559" i="15" s="1"/>
  <c r="H551" i="15"/>
  <c r="I551" i="15" s="1"/>
  <c r="J551" i="15" s="1"/>
  <c r="H530" i="15"/>
  <c r="I530" i="15" s="1"/>
  <c r="J530" i="15" s="1"/>
  <c r="H479" i="15"/>
  <c r="I479" i="15" s="1"/>
  <c r="J479" i="15" s="1"/>
  <c r="H483" i="15"/>
  <c r="I483" i="15" s="1"/>
  <c r="J483" i="15" s="1"/>
  <c r="E153" i="15"/>
  <c r="F153" i="15" s="1"/>
  <c r="G153" i="15" s="1"/>
  <c r="H137" i="15"/>
  <c r="I137" i="15" s="1"/>
  <c r="J137" i="15" s="1"/>
  <c r="H90" i="15"/>
  <c r="I90" i="15" s="1"/>
  <c r="J90" i="15" s="1"/>
  <c r="H5384" i="15"/>
  <c r="I5384" i="15" s="1"/>
  <c r="J5384" i="15" s="1"/>
  <c r="H5259" i="15"/>
  <c r="I5259" i="15" s="1"/>
  <c r="J5259" i="15" s="1"/>
  <c r="H5193" i="15"/>
  <c r="I5193" i="15" s="1"/>
  <c r="J5193" i="15" s="1"/>
  <c r="H5120" i="15"/>
  <c r="I5120" i="15" s="1"/>
  <c r="J5120" i="15" s="1"/>
  <c r="H5010" i="15"/>
  <c r="I5010" i="15" s="1"/>
  <c r="J5010" i="15" s="1"/>
  <c r="H4943" i="15"/>
  <c r="I4943" i="15" s="1"/>
  <c r="J4943" i="15" s="1"/>
  <c r="H4855" i="15"/>
  <c r="I4855" i="15" s="1"/>
  <c r="J4855" i="15" s="1"/>
  <c r="H4827" i="15"/>
  <c r="I4827" i="15" s="1"/>
  <c r="J4827" i="15" s="1"/>
  <c r="H4865" i="15"/>
  <c r="I4865" i="15" s="1"/>
  <c r="J4865" i="15" s="1"/>
  <c r="H1605" i="15"/>
  <c r="I1605" i="15" s="1"/>
  <c r="J1605" i="15" s="1"/>
  <c r="H1571" i="15"/>
  <c r="I1571" i="15" s="1"/>
  <c r="J1571" i="15" s="1"/>
  <c r="H1547" i="15"/>
  <c r="I1547" i="15" s="1"/>
  <c r="J1547" i="15" s="1"/>
  <c r="E1504" i="15"/>
  <c r="F1504" i="15" s="1"/>
  <c r="G1504" i="15" s="1"/>
  <c r="H1475" i="15"/>
  <c r="I1475" i="15" s="1"/>
  <c r="J1475" i="15" s="1"/>
  <c r="E1433" i="15"/>
  <c r="F1433" i="15" s="1"/>
  <c r="G1433" i="15" s="1"/>
  <c r="H1423" i="15"/>
  <c r="I1423" i="15" s="1"/>
  <c r="J1423" i="15" s="1"/>
  <c r="H1411" i="15"/>
  <c r="I1411" i="15" s="1"/>
  <c r="J1411" i="15" s="1"/>
  <c r="H1401" i="15"/>
  <c r="I1401" i="15" s="1"/>
  <c r="J1401" i="15" s="1"/>
  <c r="H1373" i="15"/>
  <c r="I1373" i="15" s="1"/>
  <c r="J1373" i="15" s="1"/>
  <c r="H1347" i="15"/>
  <c r="I1347" i="15" s="1"/>
  <c r="J1347" i="15" s="1"/>
  <c r="H1369" i="15"/>
  <c r="I1369" i="15" s="1"/>
  <c r="J1369" i="15" s="1"/>
  <c r="H1337" i="15"/>
  <c r="I1337" i="15" s="1"/>
  <c r="J1337" i="15" s="1"/>
  <c r="E1315" i="15"/>
  <c r="F1315" i="15" s="1"/>
  <c r="G1315" i="15" s="1"/>
  <c r="H1298" i="15"/>
  <c r="I1298" i="15" s="1"/>
  <c r="J1298" i="15" s="1"/>
  <c r="H1283" i="15"/>
  <c r="I1283" i="15" s="1"/>
  <c r="J1283" i="15" s="1"/>
  <c r="H1267" i="15"/>
  <c r="I1267" i="15" s="1"/>
  <c r="J1267" i="15" s="1"/>
  <c r="H1288" i="15"/>
  <c r="I1288" i="15" s="1"/>
  <c r="J1288" i="15" s="1"/>
  <c r="H1251" i="15"/>
  <c r="I1251" i="15" s="1"/>
  <c r="J1251" i="15" s="1"/>
  <c r="H1239" i="15"/>
  <c r="I1239" i="15" s="1"/>
  <c r="J1239" i="15" s="1"/>
  <c r="H1217" i="15"/>
  <c r="I1217" i="15" s="1"/>
  <c r="J1217" i="15" s="1"/>
  <c r="E1095" i="15"/>
  <c r="F1095" i="15" s="1"/>
  <c r="G1095" i="15" s="1"/>
  <c r="E1048" i="15"/>
  <c r="F1048" i="15" s="1"/>
  <c r="G1048" i="15" s="1"/>
  <c r="H1041" i="15"/>
  <c r="I1041" i="15" s="1"/>
  <c r="J1041" i="15" s="1"/>
  <c r="H1177" i="15"/>
  <c r="I1177" i="15" s="1"/>
  <c r="J1177" i="15" s="1"/>
  <c r="H1162" i="15"/>
  <c r="I1162" i="15" s="1"/>
  <c r="J1162" i="15" s="1"/>
  <c r="H1138" i="15"/>
  <c r="I1138" i="15" s="1"/>
  <c r="J1138" i="15" s="1"/>
  <c r="E1133" i="15"/>
  <c r="F1133" i="15" s="1"/>
  <c r="G1133" i="15" s="1"/>
  <c r="H1125" i="15"/>
  <c r="I1125" i="15" s="1"/>
  <c r="J1125" i="15" s="1"/>
  <c r="H1105" i="15"/>
  <c r="I1105" i="15" s="1"/>
  <c r="J1105" i="15" s="1"/>
  <c r="H1025" i="15"/>
  <c r="I1025" i="15" s="1"/>
  <c r="J1025" i="15" s="1"/>
  <c r="H994" i="15"/>
  <c r="I994" i="15" s="1"/>
  <c r="J994" i="15" s="1"/>
  <c r="H962" i="15"/>
  <c r="I962" i="15" s="1"/>
  <c r="J962" i="15" s="1"/>
  <c r="H931" i="15"/>
  <c r="I931" i="15" s="1"/>
  <c r="J931" i="15" s="1"/>
  <c r="H915" i="15"/>
  <c r="I915" i="15" s="1"/>
  <c r="J915" i="15" s="1"/>
  <c r="E5227" i="15"/>
  <c r="F5227" i="15" s="1"/>
  <c r="G5227" i="15" s="1"/>
  <c r="E5211" i="15"/>
  <c r="F5211" i="15" s="1"/>
  <c r="G5211" i="15" s="1"/>
  <c r="E4931" i="15"/>
  <c r="F4931" i="15" s="1"/>
  <c r="G4931" i="15" s="1"/>
  <c r="E1459" i="15"/>
  <c r="F1459" i="15" s="1"/>
  <c r="G1459" i="15" s="1"/>
  <c r="E1419" i="15"/>
  <c r="F1419" i="15" s="1"/>
  <c r="G1419" i="15" s="1"/>
  <c r="E1403" i="15"/>
  <c r="F1403" i="15" s="1"/>
  <c r="G1403" i="15" s="1"/>
  <c r="E1323" i="15"/>
  <c r="F1323" i="15" s="1"/>
  <c r="G1323" i="15" s="1"/>
  <c r="E1235" i="15"/>
  <c r="F1235" i="15" s="1"/>
  <c r="G1235" i="15" s="1"/>
  <c r="E1075" i="15"/>
  <c r="F1075" i="15" s="1"/>
  <c r="G1075" i="15" s="1"/>
  <c r="E1011" i="15"/>
  <c r="F1011" i="15" s="1"/>
  <c r="G1011" i="15" s="1"/>
  <c r="E883" i="15"/>
  <c r="F883" i="15" s="1"/>
  <c r="G883" i="15" s="1"/>
  <c r="E867" i="15"/>
  <c r="F867" i="15" s="1"/>
  <c r="G867" i="15" s="1"/>
  <c r="E803" i="15"/>
  <c r="F803" i="15" s="1"/>
  <c r="G803" i="15" s="1"/>
  <c r="E779" i="15"/>
  <c r="F779" i="15" s="1"/>
  <c r="G779" i="15" s="1"/>
  <c r="E715" i="15"/>
  <c r="F715" i="15" s="1"/>
  <c r="G715" i="15" s="1"/>
  <c r="E459" i="15"/>
  <c r="F459" i="15" s="1"/>
  <c r="G459" i="15" s="1"/>
  <c r="E163" i="15"/>
  <c r="F163" i="15" s="1"/>
  <c r="G163" i="15" s="1"/>
  <c r="E107" i="15"/>
  <c r="F107" i="15" s="1"/>
  <c r="G107" i="15" s="1"/>
  <c r="E67" i="15"/>
  <c r="F67" i="15" s="1"/>
  <c r="G67" i="15" s="1"/>
  <c r="I2072" i="14"/>
  <c r="I264" i="14"/>
  <c r="I1010" i="14"/>
  <c r="I173" i="14"/>
  <c r="E1457" i="15"/>
  <c r="F1457" i="15" s="1"/>
  <c r="G1457" i="15" s="1"/>
  <c r="E889" i="15"/>
  <c r="F889" i="15" s="1"/>
  <c r="G889" i="15" s="1"/>
  <c r="E513" i="15"/>
  <c r="F513" i="15" s="1"/>
  <c r="G513" i="15" s="1"/>
  <c r="E81" i="15"/>
  <c r="F81" i="15" s="1"/>
  <c r="G81" i="15" s="1"/>
  <c r="I1825" i="14"/>
  <c r="I1474" i="14"/>
  <c r="I1145" i="14"/>
  <c r="I262" i="14"/>
  <c r="E1096" i="15"/>
  <c r="F1096" i="15" s="1"/>
  <c r="G1096" i="15" s="1"/>
  <c r="E1000" i="15"/>
  <c r="F1000" i="15" s="1"/>
  <c r="G1000" i="15" s="1"/>
  <c r="E496" i="15"/>
  <c r="F496" i="15" s="1"/>
  <c r="G496" i="15" s="1"/>
  <c r="E352" i="15"/>
  <c r="F352" i="15" s="1"/>
  <c r="G352" i="15" s="1"/>
  <c r="E136" i="15"/>
  <c r="F136" i="15" s="1"/>
  <c r="G136" i="15" s="1"/>
  <c r="I269" i="14"/>
  <c r="I261" i="14"/>
  <c r="I217" i="14"/>
  <c r="I195" i="14"/>
  <c r="I955" i="14"/>
  <c r="I863" i="14"/>
  <c r="E605" i="15"/>
  <c r="F605" i="15" s="1"/>
  <c r="G605" i="15" s="1"/>
  <c r="E525" i="15"/>
  <c r="F525" i="15" s="1"/>
  <c r="G525" i="15" s="1"/>
  <c r="I2138" i="14"/>
  <c r="I1788" i="14"/>
  <c r="I344" i="14"/>
  <c r="I951" i="14"/>
  <c r="I797" i="14"/>
  <c r="S26" i="14"/>
  <c r="R26" i="14" s="1"/>
  <c r="I26" i="14"/>
  <c r="S1154" i="14"/>
  <c r="R1154" i="14" s="1"/>
  <c r="I1154" i="14"/>
  <c r="S1108" i="14"/>
  <c r="R1108" i="14" s="1"/>
  <c r="I1108" i="14"/>
  <c r="S2117" i="14"/>
  <c r="R2117" i="14" s="1"/>
  <c r="I2117" i="14"/>
  <c r="P72" i="14"/>
  <c r="H557" i="15" s="1"/>
  <c r="I557" i="15" s="1"/>
  <c r="J557" i="15" s="1"/>
  <c r="E557" i="15"/>
  <c r="F557" i="15" s="1"/>
  <c r="G557" i="15" s="1"/>
  <c r="P838" i="14"/>
  <c r="H514" i="15" s="1"/>
  <c r="I514" i="15" s="1"/>
  <c r="J514" i="15" s="1"/>
  <c r="E514" i="15"/>
  <c r="F514" i="15" s="1"/>
  <c r="G514" i="15" s="1"/>
  <c r="P2285" i="14"/>
  <c r="E5487" i="15"/>
  <c r="F5487" i="15" s="1"/>
  <c r="G5487" i="15" s="1"/>
  <c r="P2168" i="14"/>
  <c r="H5324" i="15" s="1"/>
  <c r="I5324" i="15" s="1"/>
  <c r="J5324" i="15" s="1"/>
  <c r="E5324" i="15"/>
  <c r="F5324" i="15" s="1"/>
  <c r="G5324" i="15" s="1"/>
  <c r="P1562" i="14"/>
  <c r="H1437" i="15" s="1"/>
  <c r="I1437" i="15" s="1"/>
  <c r="J1437" i="15" s="1"/>
  <c r="E1437" i="15"/>
  <c r="F1437" i="15" s="1"/>
  <c r="G1437" i="15" s="1"/>
  <c r="P351" i="14"/>
  <c r="H1297" i="15" s="1"/>
  <c r="I1297" i="15" s="1"/>
  <c r="J1297" i="15" s="1"/>
  <c r="E1297" i="15"/>
  <c r="F1297" i="15" s="1"/>
  <c r="G1297" i="15" s="1"/>
  <c r="P1365" i="14"/>
  <c r="H1079" i="15" s="1"/>
  <c r="I1079" i="15" s="1"/>
  <c r="J1079" i="15" s="1"/>
  <c r="E1079" i="15"/>
  <c r="F1079" i="15" s="1"/>
  <c r="G1079" i="15" s="1"/>
  <c r="P475" i="14"/>
  <c r="H1575" i="15" s="1"/>
  <c r="I1575" i="15" s="1"/>
  <c r="J1575" i="15" s="1"/>
  <c r="E1575" i="15"/>
  <c r="F1575" i="15" s="1"/>
  <c r="G1575" i="15" s="1"/>
  <c r="S2282" i="14"/>
  <c r="R2282" i="14" s="1"/>
  <c r="I2282" i="14"/>
  <c r="S2068" i="14"/>
  <c r="R2068" i="14" s="1"/>
  <c r="I2068" i="14"/>
  <c r="I2016" i="14"/>
  <c r="S2016" i="14"/>
  <c r="R2016" i="14" s="1"/>
  <c r="I1978" i="14"/>
  <c r="S1978" i="14"/>
  <c r="R1978" i="14" s="1"/>
  <c r="I1694" i="14"/>
  <c r="S1694" i="14"/>
  <c r="R1694" i="14" s="1"/>
  <c r="S1678" i="14"/>
  <c r="R1678" i="14" s="1"/>
  <c r="I1678" i="14"/>
  <c r="I385" i="14"/>
  <c r="S385" i="14"/>
  <c r="R385" i="14" s="1"/>
  <c r="S1477" i="14"/>
  <c r="R1477" i="14" s="1"/>
  <c r="I1477" i="14"/>
  <c r="S1336" i="14"/>
  <c r="R1336" i="14" s="1"/>
  <c r="I1336" i="14"/>
  <c r="S1297" i="14"/>
  <c r="R1297" i="14" s="1"/>
  <c r="I1297" i="14"/>
  <c r="S1076" i="14"/>
  <c r="R1076" i="14" s="1"/>
  <c r="I1076" i="14"/>
  <c r="I1025" i="14"/>
  <c r="S1025" i="14"/>
  <c r="R1025" i="14" s="1"/>
  <c r="I834" i="14"/>
  <c r="S834" i="14"/>
  <c r="R834" i="14" s="1"/>
  <c r="P1003" i="14"/>
  <c r="H839" i="15" s="1"/>
  <c r="I839" i="15" s="1"/>
  <c r="J839" i="15" s="1"/>
  <c r="E839" i="15"/>
  <c r="F839" i="15" s="1"/>
  <c r="G839" i="15" s="1"/>
  <c r="P1690" i="14"/>
  <c r="H4826" i="15" s="1"/>
  <c r="I4826" i="15" s="1"/>
  <c r="J4826" i="15" s="1"/>
  <c r="E4826" i="15"/>
  <c r="F4826" i="15" s="1"/>
  <c r="G4826" i="15" s="1"/>
  <c r="P1536" i="14"/>
  <c r="H1392" i="15" s="1"/>
  <c r="I1392" i="15" s="1"/>
  <c r="J1392" i="15" s="1"/>
  <c r="E1392" i="15"/>
  <c r="F1392" i="15" s="1"/>
  <c r="G1392" i="15" s="1"/>
  <c r="P1389" i="14"/>
  <c r="H1100" i="15" s="1"/>
  <c r="I1100" i="15" s="1"/>
  <c r="J1100" i="15" s="1"/>
  <c r="E1100" i="15"/>
  <c r="F1100" i="15" s="1"/>
  <c r="G1100" i="15" s="1"/>
  <c r="P298" i="14"/>
  <c r="H941" i="15" s="1"/>
  <c r="I941" i="15" s="1"/>
  <c r="J941" i="15" s="1"/>
  <c r="E941" i="15"/>
  <c r="F941" i="15" s="1"/>
  <c r="G941" i="15" s="1"/>
  <c r="E5371" i="15"/>
  <c r="F5371" i="15" s="1"/>
  <c r="G5371" i="15" s="1"/>
  <c r="S767" i="14"/>
  <c r="R767" i="14" s="1"/>
  <c r="I1313" i="14"/>
  <c r="S1320" i="14"/>
  <c r="R1320" i="14" s="1"/>
  <c r="S1544" i="14"/>
  <c r="R1544" i="14" s="1"/>
  <c r="I987" i="14"/>
  <c r="S1512" i="14"/>
  <c r="R1512" i="14" s="1"/>
  <c r="S1039" i="14"/>
  <c r="R1039" i="14" s="1"/>
  <c r="S1748" i="14"/>
  <c r="R1748" i="14" s="1"/>
  <c r="S2056" i="14"/>
  <c r="R2056" i="14" s="1"/>
  <c r="I1116" i="14"/>
  <c r="P1490" i="14"/>
  <c r="H1315" i="15" s="1"/>
  <c r="I1315" i="15" s="1"/>
  <c r="J1315" i="15" s="1"/>
  <c r="E551" i="15"/>
  <c r="F551" i="15" s="1"/>
  <c r="G551" i="15" s="1"/>
  <c r="E5248" i="15"/>
  <c r="F5248" i="15" s="1"/>
  <c r="G5248" i="15" s="1"/>
  <c r="E5115" i="15"/>
  <c r="F5115" i="15" s="1"/>
  <c r="G5115" i="15" s="1"/>
  <c r="E5031" i="15"/>
  <c r="F5031" i="15" s="1"/>
  <c r="G5031" i="15" s="1"/>
  <c r="I252" i="14"/>
  <c r="I589" i="14"/>
  <c r="S226" i="14"/>
  <c r="R226" i="14" s="1"/>
  <c r="S759" i="14"/>
  <c r="R759" i="14" s="1"/>
  <c r="S882" i="14"/>
  <c r="R882" i="14" s="1"/>
  <c r="S783" i="14"/>
  <c r="R783" i="14" s="1"/>
  <c r="I743" i="14"/>
  <c r="S283" i="14"/>
  <c r="R283" i="14" s="1"/>
  <c r="S1436" i="14"/>
  <c r="R1436" i="14" s="1"/>
  <c r="S1386" i="14"/>
  <c r="R1386" i="14" s="1"/>
  <c r="I417" i="14"/>
  <c r="S1670" i="14"/>
  <c r="R1670" i="14" s="1"/>
  <c r="S1642" i="14"/>
  <c r="R1642" i="14" s="1"/>
  <c r="S1756" i="14"/>
  <c r="R1756" i="14" s="1"/>
  <c r="U1585" i="14" s="1"/>
  <c r="S2081" i="14"/>
  <c r="R2081" i="14" s="1"/>
  <c r="I2271" i="14"/>
  <c r="S2271" i="14"/>
  <c r="R2271" i="14" s="1"/>
  <c r="U2104" i="14" s="1"/>
  <c r="I1892" i="14"/>
  <c r="S1892" i="14"/>
  <c r="R1892" i="14" s="1"/>
  <c r="I1864" i="14"/>
  <c r="S1864" i="14"/>
  <c r="R1864" i="14" s="1"/>
  <c r="I1772" i="14"/>
  <c r="S1772" i="14"/>
  <c r="R1772" i="14" s="1"/>
  <c r="S483" i="14"/>
  <c r="R483" i="14" s="1"/>
  <c r="I483" i="14"/>
  <c r="I1289" i="14"/>
  <c r="S1289" i="14"/>
  <c r="R1289" i="14" s="1"/>
  <c r="I1200" i="14"/>
  <c r="S1200" i="14"/>
  <c r="R1200" i="14" s="1"/>
  <c r="I1136" i="14"/>
  <c r="S1136" i="14"/>
  <c r="R1136" i="14" s="1"/>
  <c r="I255" i="14"/>
  <c r="S255" i="14"/>
  <c r="R255" i="14" s="1"/>
  <c r="S997" i="14"/>
  <c r="R997" i="14" s="1"/>
  <c r="I997" i="14"/>
  <c r="P981" i="14"/>
  <c r="H805" i="15" s="1"/>
  <c r="I805" i="15" s="1"/>
  <c r="J805" i="15" s="1"/>
  <c r="E805" i="15"/>
  <c r="F805" i="15" s="1"/>
  <c r="G805" i="15" s="1"/>
  <c r="P2208" i="14"/>
  <c r="H5372" i="15" s="1"/>
  <c r="I5372" i="15" s="1"/>
  <c r="J5372" i="15" s="1"/>
  <c r="E5372" i="15"/>
  <c r="F5372" i="15" s="1"/>
  <c r="G5372" i="15" s="1"/>
  <c r="P1911" i="14"/>
  <c r="H5079" i="15" s="1"/>
  <c r="I5079" i="15" s="1"/>
  <c r="J5079" i="15" s="1"/>
  <c r="E5079" i="15"/>
  <c r="F5079" i="15" s="1"/>
  <c r="G5079" i="15" s="1"/>
  <c r="P431" i="14"/>
  <c r="H1468" i="15" s="1"/>
  <c r="I1468" i="15" s="1"/>
  <c r="J1468" i="15" s="1"/>
  <c r="E1468" i="15"/>
  <c r="F1468" i="15" s="1"/>
  <c r="G1468" i="15" s="1"/>
  <c r="P1284" i="14"/>
  <c r="H1153" i="15" s="1"/>
  <c r="I1153" i="15" s="1"/>
  <c r="J1153" i="15" s="1"/>
  <c r="E1153" i="15"/>
  <c r="F1153" i="15" s="1"/>
  <c r="G1153" i="15" s="1"/>
  <c r="P1228" i="14"/>
  <c r="H1129" i="15" s="1"/>
  <c r="I1129" i="15" s="1"/>
  <c r="J1129" i="15" s="1"/>
  <c r="E1129" i="15"/>
  <c r="F1129" i="15" s="1"/>
  <c r="G1129" i="15" s="1"/>
  <c r="S1458" i="14"/>
  <c r="R1458" i="14" s="1"/>
  <c r="I1458" i="14"/>
  <c r="I638" i="14"/>
  <c r="S638" i="14"/>
  <c r="R638" i="14" s="1"/>
  <c r="P1268" i="14"/>
  <c r="H1133" i="15" s="1"/>
  <c r="I1133" i="15" s="1"/>
  <c r="J1133" i="15" s="1"/>
  <c r="S221" i="14"/>
  <c r="R221" i="14" s="1"/>
  <c r="I902" i="14"/>
  <c r="S1126" i="14"/>
  <c r="R1126" i="14" s="1"/>
  <c r="S1446" i="14"/>
  <c r="R1446" i="14" s="1"/>
  <c r="I426" i="14"/>
  <c r="S1225" i="14"/>
  <c r="R1225" i="14" s="1"/>
  <c r="S1003" i="14"/>
  <c r="R1003" i="14" s="1"/>
  <c r="S1780" i="14"/>
  <c r="R1780" i="14" s="1"/>
  <c r="S2141" i="14"/>
  <c r="R2141" i="14" s="1"/>
  <c r="U57" i="14" s="1"/>
  <c r="E1177" i="15"/>
  <c r="F1177" i="15" s="1"/>
  <c r="G1177" i="15" s="1"/>
  <c r="I1058" i="14"/>
  <c r="S1058" i="14"/>
  <c r="R1058" i="14" s="1"/>
  <c r="S818" i="14"/>
  <c r="R818" i="14" s="1"/>
  <c r="I818" i="14"/>
  <c r="I789" i="14"/>
  <c r="S789" i="14"/>
  <c r="R789" i="14" s="1"/>
  <c r="I751" i="14"/>
  <c r="S751" i="14"/>
  <c r="R751" i="14" s="1"/>
  <c r="P255" i="14"/>
  <c r="H816" i="15" s="1"/>
  <c r="I816" i="15" s="1"/>
  <c r="J816" i="15" s="1"/>
  <c r="E816" i="15"/>
  <c r="F816" i="15" s="1"/>
  <c r="G816" i="15" s="1"/>
  <c r="P1023" i="14"/>
  <c r="H855" i="15" s="1"/>
  <c r="I855" i="15" s="1"/>
  <c r="J855" i="15" s="1"/>
  <c r="E855" i="15"/>
  <c r="F855" i="15" s="1"/>
  <c r="G855" i="15" s="1"/>
  <c r="P973" i="14"/>
  <c r="H797" i="15" s="1"/>
  <c r="I797" i="15" s="1"/>
  <c r="J797" i="15" s="1"/>
  <c r="E797" i="15"/>
  <c r="F797" i="15" s="1"/>
  <c r="G797" i="15" s="1"/>
  <c r="P846" i="14"/>
  <c r="H516" i="15" s="1"/>
  <c r="I516" i="15" s="1"/>
  <c r="J516" i="15" s="1"/>
  <c r="E516" i="15"/>
  <c r="F516" i="15" s="1"/>
  <c r="G516" i="15" s="1"/>
  <c r="P1634" i="14"/>
  <c r="H1552" i="15" s="1"/>
  <c r="I1552" i="15" s="1"/>
  <c r="J1552" i="15" s="1"/>
  <c r="E1552" i="15"/>
  <c r="F1552" i="15" s="1"/>
  <c r="G1552" i="15" s="1"/>
  <c r="P1568" i="14"/>
  <c r="H1497" i="15" s="1"/>
  <c r="I1497" i="15" s="1"/>
  <c r="J1497" i="15" s="1"/>
  <c r="E1497" i="15"/>
  <c r="F1497" i="15" s="1"/>
  <c r="G1497" i="15" s="1"/>
  <c r="P1532" i="14"/>
  <c r="H1393" i="15" s="1"/>
  <c r="I1393" i="15" s="1"/>
  <c r="J1393" i="15" s="1"/>
  <c r="E1393" i="15"/>
  <c r="F1393" i="15" s="1"/>
  <c r="G1393" i="15" s="1"/>
  <c r="P1451" i="14"/>
  <c r="H1260" i="15" s="1"/>
  <c r="I1260" i="15" s="1"/>
  <c r="J1260" i="15" s="1"/>
  <c r="E1260" i="15"/>
  <c r="F1260" i="15" s="1"/>
  <c r="G1260" i="15" s="1"/>
  <c r="P1357" i="14"/>
  <c r="H1052" i="15" s="1"/>
  <c r="I1052" i="15" s="1"/>
  <c r="J1052" i="15" s="1"/>
  <c r="E1052" i="15"/>
  <c r="F1052" i="15" s="1"/>
  <c r="G1052" i="15" s="1"/>
  <c r="I596" i="14"/>
  <c r="S596" i="14"/>
  <c r="R596" i="14" s="1"/>
  <c r="S931" i="14"/>
  <c r="R931" i="14" s="1"/>
  <c r="I931" i="14"/>
  <c r="S810" i="14"/>
  <c r="R810" i="14" s="1"/>
  <c r="E5137" i="15"/>
  <c r="F5137" i="15" s="1"/>
  <c r="G5137" i="15" s="1"/>
  <c r="I41" i="14"/>
  <c r="P882" i="14"/>
  <c r="H559" i="15" s="1"/>
  <c r="I559" i="15" s="1"/>
  <c r="J559" i="15" s="1"/>
  <c r="E1373" i="15"/>
  <c r="F1373" i="15" s="1"/>
  <c r="G1373" i="15" s="1"/>
  <c r="I735" i="14"/>
  <c r="S850" i="14"/>
  <c r="R850" i="14" s="1"/>
  <c r="S1193" i="14"/>
  <c r="R1193" i="14" s="1"/>
  <c r="I1066" i="14"/>
  <c r="I1613" i="14"/>
  <c r="I1352" i="14"/>
  <c r="S857" i="14"/>
  <c r="R857" i="14" s="1"/>
  <c r="S693" i="14"/>
  <c r="R693" i="14" s="1"/>
  <c r="I2008" i="14"/>
  <c r="I2213" i="14"/>
  <c r="S2213" i="14"/>
  <c r="R2213" i="14" s="1"/>
  <c r="U129" i="14" s="1"/>
  <c r="I2197" i="14"/>
  <c r="S2197" i="14"/>
  <c r="R2197" i="14" s="1"/>
  <c r="U113" i="14" s="1"/>
  <c r="I2173" i="14"/>
  <c r="S2173" i="14"/>
  <c r="R2173" i="14" s="1"/>
  <c r="I2091" i="14"/>
  <c r="S2091" i="14"/>
  <c r="R2091" i="14" s="1"/>
  <c r="U7" i="14" s="1"/>
  <c r="S2042" i="14"/>
  <c r="R2042" i="14" s="1"/>
  <c r="I2042" i="14"/>
  <c r="I1972" i="14"/>
  <c r="S1972" i="14"/>
  <c r="R1972" i="14" s="1"/>
  <c r="I1949" i="14"/>
  <c r="S1949" i="14"/>
  <c r="R1949" i="14" s="1"/>
  <c r="I520" i="14"/>
  <c r="S520" i="14"/>
  <c r="R520" i="14" s="1"/>
  <c r="I1856" i="14"/>
  <c r="S1856" i="14"/>
  <c r="R1856" i="14" s="1"/>
  <c r="I1628" i="14"/>
  <c r="S1628" i="14"/>
  <c r="R1628" i="14" s="1"/>
  <c r="I1483" i="14"/>
  <c r="S1483" i="14"/>
  <c r="R1483" i="14" s="1"/>
  <c r="I1467" i="14"/>
  <c r="S1467" i="14"/>
  <c r="R1467" i="14" s="1"/>
  <c r="S1456" i="14"/>
  <c r="R1456" i="14" s="1"/>
  <c r="I1456" i="14"/>
  <c r="S341" i="14"/>
  <c r="R341" i="14" s="1"/>
  <c r="I341" i="14"/>
  <c r="S1400" i="14"/>
  <c r="R1400" i="14" s="1"/>
  <c r="I1400" i="14"/>
  <c r="I1344" i="14"/>
  <c r="S1344" i="14"/>
  <c r="R1344" i="14" s="1"/>
  <c r="S1328" i="14"/>
  <c r="R1328" i="14" s="1"/>
  <c r="I1328" i="14"/>
  <c r="I1241" i="14"/>
  <c r="S1241" i="14"/>
  <c r="R1241" i="14" s="1"/>
  <c r="S1217" i="14"/>
  <c r="R1217" i="14" s="1"/>
  <c r="I1217" i="14"/>
  <c r="I1100" i="14"/>
  <c r="S1100" i="14"/>
  <c r="R1100" i="14" s="1"/>
  <c r="I72" i="14"/>
  <c r="S72" i="14"/>
  <c r="R72" i="14" s="1"/>
  <c r="S842" i="14"/>
  <c r="R842" i="14" s="1"/>
  <c r="I842" i="14"/>
  <c r="P201" i="14"/>
  <c r="H831" i="15" s="1"/>
  <c r="I831" i="15" s="1"/>
  <c r="J831" i="15" s="1"/>
  <c r="E831" i="15"/>
  <c r="F831" i="15" s="1"/>
  <c r="G831" i="15" s="1"/>
  <c r="P830" i="14"/>
  <c r="H519" i="15" s="1"/>
  <c r="I519" i="15" s="1"/>
  <c r="J519" i="15" s="1"/>
  <c r="E519" i="15"/>
  <c r="F519" i="15" s="1"/>
  <c r="G519" i="15" s="1"/>
  <c r="P2274" i="14"/>
  <c r="H5412" i="15" s="1"/>
  <c r="I5412" i="15" s="1"/>
  <c r="J5412" i="15" s="1"/>
  <c r="E5412" i="15"/>
  <c r="F5412" i="15" s="1"/>
  <c r="G5412" i="15" s="1"/>
  <c r="P1925" i="14"/>
  <c r="H5098" i="15" s="1"/>
  <c r="I5098" i="15" s="1"/>
  <c r="J5098" i="15" s="1"/>
  <c r="E5098" i="15"/>
  <c r="F5098" i="15" s="1"/>
  <c r="G5098" i="15" s="1"/>
  <c r="P1744" i="14"/>
  <c r="H4887" i="15" s="1"/>
  <c r="I4887" i="15" s="1"/>
  <c r="J4887" i="15" s="1"/>
  <c r="E4887" i="15"/>
  <c r="F4887" i="15" s="1"/>
  <c r="G4887" i="15" s="1"/>
  <c r="P438" i="14"/>
  <c r="H1511" i="15" s="1"/>
  <c r="I1511" i="15" s="1"/>
  <c r="J1511" i="15" s="1"/>
  <c r="E1511" i="15"/>
  <c r="F1511" i="15" s="1"/>
  <c r="G1511" i="15" s="1"/>
  <c r="P1381" i="14"/>
  <c r="H1090" i="15" s="1"/>
  <c r="I1090" i="15" s="1"/>
  <c r="J1090" i="15" s="1"/>
  <c r="E1090" i="15"/>
  <c r="F1090" i="15" s="1"/>
  <c r="G1090" i="15" s="1"/>
  <c r="P1333" i="14"/>
  <c r="H1063" i="15" s="1"/>
  <c r="I1063" i="15" s="1"/>
  <c r="J1063" i="15" s="1"/>
  <c r="E1063" i="15"/>
  <c r="F1063" i="15" s="1"/>
  <c r="G1063" i="15" s="1"/>
  <c r="S374" i="14"/>
  <c r="R374" i="14" s="1"/>
  <c r="I374" i="14"/>
  <c r="S581" i="14"/>
  <c r="R581" i="14" s="1"/>
  <c r="I581" i="14"/>
  <c r="S273" i="14"/>
  <c r="R273" i="14" s="1"/>
  <c r="I273" i="14"/>
  <c r="P1603" i="14"/>
  <c r="H1504" i="15" s="1"/>
  <c r="I1504" i="15" s="1"/>
  <c r="J1504" i="15" s="1"/>
  <c r="E861" i="15"/>
  <c r="F861" i="15" s="1"/>
  <c r="G861" i="15" s="1"/>
  <c r="E1605" i="15"/>
  <c r="F1605" i="15" s="1"/>
  <c r="G1605" i="15" s="1"/>
  <c r="I614" i="14"/>
  <c r="I556" i="14"/>
  <c r="E823" i="15"/>
  <c r="F823" i="15" s="1"/>
  <c r="G823" i="15" s="1"/>
  <c r="I696" i="14"/>
  <c r="I2256" i="14"/>
  <c r="E621" i="15"/>
  <c r="F621" i="15" s="1"/>
  <c r="G621" i="15" s="1"/>
  <c r="E5247" i="15"/>
  <c r="F5247" i="15" s="1"/>
  <c r="G5247" i="15" s="1"/>
  <c r="S1620" i="14"/>
  <c r="R1620" i="14" s="1"/>
  <c r="I719" i="14"/>
  <c r="S925" i="14"/>
  <c r="R925" i="14" s="1"/>
  <c r="S1177" i="14"/>
  <c r="R1177" i="14" s="1"/>
  <c r="S1370" i="14"/>
  <c r="R1370" i="14" s="1"/>
  <c r="I2155" i="14"/>
  <c r="S2219" i="14"/>
  <c r="R2219" i="14" s="1"/>
  <c r="U135" i="14" s="1"/>
  <c r="I2219" i="14"/>
  <c r="I2181" i="14"/>
  <c r="S2181" i="14"/>
  <c r="R2181" i="14" s="1"/>
  <c r="U97" i="14" s="1"/>
  <c r="I1911" i="14"/>
  <c r="S1911" i="14"/>
  <c r="R1911" i="14" s="1"/>
  <c r="I1878" i="14"/>
  <c r="S1878" i="14"/>
  <c r="R1878" i="14" s="1"/>
  <c r="I1802" i="14"/>
  <c r="S1802" i="14"/>
  <c r="R1802" i="14" s="1"/>
  <c r="I1706" i="14"/>
  <c r="S1706" i="14"/>
  <c r="R1706" i="14" s="1"/>
  <c r="S1570" i="14"/>
  <c r="R1570" i="14" s="1"/>
  <c r="I1570" i="14"/>
  <c r="I1408" i="14"/>
  <c r="S1408" i="14"/>
  <c r="R1408" i="14" s="1"/>
  <c r="S1378" i="14"/>
  <c r="R1378" i="14" s="1"/>
  <c r="I1378" i="14"/>
  <c r="I1249" i="14"/>
  <c r="S1249" i="14"/>
  <c r="R1249" i="14" s="1"/>
  <c r="I1186" i="14"/>
  <c r="S1186" i="14"/>
  <c r="R1186" i="14" s="1"/>
  <c r="I307" i="14"/>
  <c r="S307" i="14"/>
  <c r="R307" i="14" s="1"/>
  <c r="I1173" i="14"/>
  <c r="S1173" i="14"/>
  <c r="R1173" i="14" s="1"/>
  <c r="S1940" i="14"/>
  <c r="R1940" i="14" s="1"/>
  <c r="I1940" i="14"/>
  <c r="I1703" i="14"/>
  <c r="S1703" i="14"/>
  <c r="R1703" i="14" s="1"/>
  <c r="I2033" i="14"/>
  <c r="S2033" i="14"/>
  <c r="R2033" i="14" s="1"/>
  <c r="P288" i="14"/>
  <c r="H901" i="15" s="1"/>
  <c r="I901" i="15" s="1"/>
  <c r="J901" i="15" s="1"/>
  <c r="E901" i="15"/>
  <c r="F901" i="15" s="1"/>
  <c r="G901" i="15" s="1"/>
  <c r="P1122" i="14"/>
  <c r="H845" i="15" s="1"/>
  <c r="I845" i="15" s="1"/>
  <c r="J845" i="15" s="1"/>
  <c r="E845" i="15"/>
  <c r="F845" i="15" s="1"/>
  <c r="G845" i="15" s="1"/>
  <c r="P1576" i="14"/>
  <c r="H1501" i="15" s="1"/>
  <c r="I1501" i="15" s="1"/>
  <c r="J1501" i="15" s="1"/>
  <c r="E1501" i="15"/>
  <c r="F1501" i="15" s="1"/>
  <c r="G1501" i="15" s="1"/>
  <c r="P1560" i="14"/>
  <c r="H1424" i="15" s="1"/>
  <c r="I1424" i="15" s="1"/>
  <c r="J1424" i="15" s="1"/>
  <c r="E1424" i="15"/>
  <c r="F1424" i="15" s="1"/>
  <c r="G1424" i="15" s="1"/>
  <c r="I671" i="14"/>
  <c r="S671" i="14"/>
  <c r="R671" i="14" s="1"/>
  <c r="S80" i="14"/>
  <c r="R80" i="14" s="1"/>
  <c r="P780" i="14"/>
  <c r="H153" i="15" s="1"/>
  <c r="I153" i="15" s="1"/>
  <c r="J153" i="15" s="1"/>
  <c r="P1373" i="14"/>
  <c r="H1095" i="15" s="1"/>
  <c r="I1095" i="15" s="1"/>
  <c r="J1095" i="15" s="1"/>
  <c r="I1920" i="14"/>
  <c r="I727" i="14"/>
  <c r="S802" i="14"/>
  <c r="R802" i="14" s="1"/>
  <c r="S775" i="14"/>
  <c r="R775" i="14" s="1"/>
  <c r="S1499" i="14"/>
  <c r="R1499" i="14" s="1"/>
  <c r="I2043" i="14"/>
  <c r="I1428" i="14"/>
  <c r="S1086" i="14"/>
  <c r="R1086" i="14" s="1"/>
  <c r="S457" i="14"/>
  <c r="R457" i="14" s="1"/>
  <c r="I1593" i="14"/>
  <c r="I866" i="14"/>
  <c r="E137" i="15"/>
  <c r="F137" i="15" s="1"/>
  <c r="G137" i="15" s="1"/>
  <c r="S2205" i="14"/>
  <c r="R2205" i="14" s="1"/>
  <c r="U121" i="14" s="1"/>
  <c r="I2205" i="14"/>
  <c r="S2189" i="14"/>
  <c r="R2189" i="14" s="1"/>
  <c r="I2189" i="14"/>
  <c r="S2165" i="14"/>
  <c r="R2165" i="14" s="1"/>
  <c r="I2165" i="14"/>
  <c r="I2030" i="14"/>
  <c r="S2030" i="14"/>
  <c r="R2030" i="14" s="1"/>
  <c r="I1968" i="14"/>
  <c r="S1968" i="14"/>
  <c r="R1968" i="14" s="1"/>
  <c r="I1614" i="14"/>
  <c r="S1614" i="14"/>
  <c r="R1614" i="14" s="1"/>
  <c r="S1554" i="14"/>
  <c r="R1554" i="14" s="1"/>
  <c r="I1554" i="14"/>
  <c r="I1516" i="14"/>
  <c r="S1516" i="14"/>
  <c r="R1516" i="14" s="1"/>
  <c r="I1416" i="14"/>
  <c r="S1416" i="14"/>
  <c r="R1416" i="14" s="1"/>
  <c r="I1305" i="14"/>
  <c r="S1305" i="14"/>
  <c r="R1305" i="14" s="1"/>
  <c r="I1273" i="14"/>
  <c r="S1273" i="14"/>
  <c r="R1273" i="14" s="1"/>
  <c r="I1233" i="14"/>
  <c r="S1233" i="14"/>
  <c r="R1233" i="14" s="1"/>
  <c r="S219" i="14"/>
  <c r="R219" i="14" s="1"/>
  <c r="I219" i="14"/>
  <c r="S991" i="14"/>
  <c r="R991" i="14" s="1"/>
  <c r="I991" i="14"/>
  <c r="I979" i="14"/>
  <c r="S979" i="14"/>
  <c r="R979" i="14" s="1"/>
  <c r="S74" i="14"/>
  <c r="R74" i="14" s="1"/>
  <c r="I74" i="14"/>
  <c r="S826" i="14"/>
  <c r="R826" i="14" s="1"/>
  <c r="I826" i="14"/>
  <c r="S2227" i="14"/>
  <c r="R2227" i="14" s="1"/>
  <c r="U143" i="14" s="1"/>
  <c r="I2227" i="14"/>
  <c r="P1078" i="14"/>
  <c r="H800" i="15" s="1"/>
  <c r="I800" i="15" s="1"/>
  <c r="J800" i="15" s="1"/>
  <c r="E800" i="15"/>
  <c r="F800" i="15" s="1"/>
  <c r="G800" i="15" s="1"/>
  <c r="P987" i="14"/>
  <c r="H811" i="15" s="1"/>
  <c r="I811" i="15" s="1"/>
  <c r="J811" i="15" s="1"/>
  <c r="E811" i="15"/>
  <c r="F811" i="15" s="1"/>
  <c r="G811" i="15" s="1"/>
  <c r="P860" i="14"/>
  <c r="H547" i="15" s="1"/>
  <c r="I547" i="15" s="1"/>
  <c r="J547" i="15" s="1"/>
  <c r="E547" i="15"/>
  <c r="F547" i="15" s="1"/>
  <c r="G547" i="15" s="1"/>
  <c r="P1611" i="14"/>
  <c r="H1508" i="15" s="1"/>
  <c r="I1508" i="15" s="1"/>
  <c r="J1508" i="15" s="1"/>
  <c r="E1508" i="15"/>
  <c r="F1508" i="15" s="1"/>
  <c r="G1508" i="15" s="1"/>
  <c r="P1292" i="14"/>
  <c r="H1157" i="15" s="1"/>
  <c r="I1157" i="15" s="1"/>
  <c r="J1157" i="15" s="1"/>
  <c r="E1157" i="15"/>
  <c r="F1157" i="15" s="1"/>
  <c r="G1157" i="15" s="1"/>
  <c r="P318" i="14"/>
  <c r="H988" i="15" s="1"/>
  <c r="I988" i="15" s="1"/>
  <c r="J988" i="15" s="1"/>
  <c r="E988" i="15"/>
  <c r="F988" i="15" s="1"/>
  <c r="G988" i="15" s="1"/>
  <c r="I560" i="14"/>
  <c r="S560" i="14"/>
  <c r="R560" i="14" s="1"/>
  <c r="S2265" i="14"/>
  <c r="R2265" i="14" s="1"/>
  <c r="U181" i="14" s="1"/>
  <c r="I2265" i="14"/>
  <c r="P1349" i="14"/>
  <c r="H1048" i="15" s="1"/>
  <c r="I1048" i="15" s="1"/>
  <c r="J1048" i="15" s="1"/>
  <c r="I2156" i="14"/>
  <c r="I1532" i="14"/>
  <c r="S1265" i="14"/>
  <c r="R1265" i="14" s="1"/>
  <c r="S546" i="14"/>
  <c r="R546" i="14" s="1"/>
  <c r="I894" i="14"/>
  <c r="H2761" i="15"/>
  <c r="H2713" i="15"/>
  <c r="H2241" i="15"/>
  <c r="H1697" i="15"/>
  <c r="F4793" i="15"/>
  <c r="G4793" i="15" s="1"/>
  <c r="F4241" i="15"/>
  <c r="G4241" i="15" s="1"/>
  <c r="I4409" i="15"/>
  <c r="J4409" i="15" s="1"/>
  <c r="I2057" i="15"/>
  <c r="J2057" i="15" s="1"/>
  <c r="H2089" i="15"/>
  <c r="H4025" i="15"/>
  <c r="F2353" i="15"/>
  <c r="G2353" i="15" s="1"/>
  <c r="F2425" i="15"/>
  <c r="G2425" i="15" s="1"/>
  <c r="I2457" i="15"/>
  <c r="J2457" i="15" s="1"/>
  <c r="I2529" i="15"/>
  <c r="J2529" i="15" s="1"/>
  <c r="F2641" i="15"/>
  <c r="G2641" i="15" s="1"/>
  <c r="F2713" i="15"/>
  <c r="G2713" i="15" s="1"/>
  <c r="I2745" i="15"/>
  <c r="J2745" i="15" s="1"/>
  <c r="F2785" i="15"/>
  <c r="G2785" i="15" s="1"/>
  <c r="F2897" i="15"/>
  <c r="G2897" i="15" s="1"/>
  <c r="F2969" i="15"/>
  <c r="G2969" i="15" s="1"/>
  <c r="I3001" i="15"/>
  <c r="J3001" i="15" s="1"/>
  <c r="F3041" i="15"/>
  <c r="G3041" i="15" s="1"/>
  <c r="I3137" i="15"/>
  <c r="J3137" i="15" s="1"/>
  <c r="I3185" i="15"/>
  <c r="J3185" i="15" s="1"/>
  <c r="I3273" i="15"/>
  <c r="J3273" i="15" s="1"/>
  <c r="I3361" i="15"/>
  <c r="J3361" i="15" s="1"/>
  <c r="I3465" i="15"/>
  <c r="J3465" i="15" s="1"/>
  <c r="H3977" i="15"/>
  <c r="F3457" i="15"/>
  <c r="G3457" i="15" s="1"/>
  <c r="E3313" i="15"/>
  <c r="E2761" i="15"/>
  <c r="E2617" i="15"/>
  <c r="E2489" i="15"/>
  <c r="E2321" i="15"/>
  <c r="E1985" i="15"/>
  <c r="F3273" i="15"/>
  <c r="G3273" i="15" s="1"/>
  <c r="F1961" i="15"/>
  <c r="G1961" i="15" s="1"/>
  <c r="H2641" i="15"/>
  <c r="H2409" i="15"/>
  <c r="H5338" i="15"/>
  <c r="I5338" i="15" s="1"/>
  <c r="J5338" i="15" s="1"/>
  <c r="I5250" i="15"/>
  <c r="J5250" i="15" s="1"/>
  <c r="E5250" i="15"/>
  <c r="I5066" i="15"/>
  <c r="J5066" i="15" s="1"/>
  <c r="E5066" i="15"/>
  <c r="H5473" i="15"/>
  <c r="I5473" i="15" s="1"/>
  <c r="J5473" i="15" s="1"/>
  <c r="H5425" i="15"/>
  <c r="I5425" i="15" s="1"/>
  <c r="J5425" i="15" s="1"/>
  <c r="H4833" i="15"/>
  <c r="I4833" i="15" s="1"/>
  <c r="J4833" i="15" s="1"/>
  <c r="E4833" i="15"/>
  <c r="F4833" i="15" s="1"/>
  <c r="G4833" i="15" s="1"/>
  <c r="E4801" i="15"/>
  <c r="H4801" i="15"/>
  <c r="E4729" i="15"/>
  <c r="I4729" i="15"/>
  <c r="J4729" i="15" s="1"/>
  <c r="I4721" i="15"/>
  <c r="J4721" i="15" s="1"/>
  <c r="E4721" i="15"/>
  <c r="H4641" i="15"/>
  <c r="E4641" i="15"/>
  <c r="I4617" i="15"/>
  <c r="J4617" i="15" s="1"/>
  <c r="H4617" i="15"/>
  <c r="I4561" i="15"/>
  <c r="J4561" i="15" s="1"/>
  <c r="E4561" i="15"/>
  <c r="F4441" i="15"/>
  <c r="G4441" i="15" s="1"/>
  <c r="H4441" i="15"/>
  <c r="E4417" i="15"/>
  <c r="F4417" i="15"/>
  <c r="G4417" i="15" s="1"/>
  <c r="E4393" i="15"/>
  <c r="I4393" i="15"/>
  <c r="J4393" i="15" s="1"/>
  <c r="I4361" i="15"/>
  <c r="J4361" i="15" s="1"/>
  <c r="E4361" i="15"/>
  <c r="I4249" i="15"/>
  <c r="J4249" i="15" s="1"/>
  <c r="E4249" i="15"/>
  <c r="F4193" i="15"/>
  <c r="G4193" i="15" s="1"/>
  <c r="I4193" i="15"/>
  <c r="J4193" i="15" s="1"/>
  <c r="H4081" i="15"/>
  <c r="E4081" i="15"/>
  <c r="H3993" i="15"/>
  <c r="I3993" i="15"/>
  <c r="J3993" i="15" s="1"/>
  <c r="F3849" i="15"/>
  <c r="G3849" i="15" s="1"/>
  <c r="E3849" i="15"/>
  <c r="F3841" i="15"/>
  <c r="G3841" i="15" s="1"/>
  <c r="H3841" i="15"/>
  <c r="F3801" i="15"/>
  <c r="G3801" i="15" s="1"/>
  <c r="I3801" i="15"/>
  <c r="J3801" i="15" s="1"/>
  <c r="I3793" i="15"/>
  <c r="J3793" i="15" s="1"/>
  <c r="E3793" i="15"/>
  <c r="H3769" i="15"/>
  <c r="E3769" i="15"/>
  <c r="H3753" i="15"/>
  <c r="E3753" i="15"/>
  <c r="E3737" i="15"/>
  <c r="H3737" i="15"/>
  <c r="F3713" i="15"/>
  <c r="G3713" i="15" s="1"/>
  <c r="E3713" i="15"/>
  <c r="H3705" i="15"/>
  <c r="E3705" i="15"/>
  <c r="E3657" i="15"/>
  <c r="F3657" i="15"/>
  <c r="G3657" i="15" s="1"/>
  <c r="F3561" i="15"/>
  <c r="G3561" i="15" s="1"/>
  <c r="E3561" i="15"/>
  <c r="E3513" i="15"/>
  <c r="H3513" i="15"/>
  <c r="E3473" i="15"/>
  <c r="H3473" i="15"/>
  <c r="E3425" i="15"/>
  <c r="I3425" i="15"/>
  <c r="J3425" i="15" s="1"/>
  <c r="F3417" i="15"/>
  <c r="G3417" i="15" s="1"/>
  <c r="H3417" i="15"/>
  <c r="F3305" i="15"/>
  <c r="G3305" i="15" s="1"/>
  <c r="I3305" i="15"/>
  <c r="J3305" i="15" s="1"/>
  <c r="E3257" i="15"/>
  <c r="F3257" i="15"/>
  <c r="G3257" i="15" s="1"/>
  <c r="F3241" i="15"/>
  <c r="G3241" i="15" s="1"/>
  <c r="I3241" i="15"/>
  <c r="J3241" i="15" s="1"/>
  <c r="H3241" i="15"/>
  <c r="I3217" i="15"/>
  <c r="J3217" i="15" s="1"/>
  <c r="F3217" i="15"/>
  <c r="G3217" i="15" s="1"/>
  <c r="E3217" i="15"/>
  <c r="F3193" i="15"/>
  <c r="G3193" i="15" s="1"/>
  <c r="E3193" i="15"/>
  <c r="E3177" i="15"/>
  <c r="F3177" i="15"/>
  <c r="G3177" i="15" s="1"/>
  <c r="I3129" i="15"/>
  <c r="J3129" i="15" s="1"/>
  <c r="H3129" i="15"/>
  <c r="I3089" i="15"/>
  <c r="J3089" i="15" s="1"/>
  <c r="F3089" i="15"/>
  <c r="G3089" i="15" s="1"/>
  <c r="H3081" i="15"/>
  <c r="E3081" i="15"/>
  <c r="E3049" i="15"/>
  <c r="F3049" i="15"/>
  <c r="G3049" i="15" s="1"/>
  <c r="E3017" i="15"/>
  <c r="F3017" i="15"/>
  <c r="G3017" i="15" s="1"/>
  <c r="H3017" i="15"/>
  <c r="H2985" i="15"/>
  <c r="F2985" i="15"/>
  <c r="G2985" i="15" s="1"/>
  <c r="H2953" i="15"/>
  <c r="F2953" i="15"/>
  <c r="G2953" i="15" s="1"/>
  <c r="H2929" i="15"/>
  <c r="E2929" i="15"/>
  <c r="E2921" i="15"/>
  <c r="F2921" i="15"/>
  <c r="G2921" i="15" s="1"/>
  <c r="H2913" i="15"/>
  <c r="E2913" i="15"/>
  <c r="E2881" i="15"/>
  <c r="H2881" i="15"/>
  <c r="H2873" i="15"/>
  <c r="E2873" i="15"/>
  <c r="E2857" i="15"/>
  <c r="F2857" i="15"/>
  <c r="G2857" i="15" s="1"/>
  <c r="H2833" i="15"/>
  <c r="E2833" i="15"/>
  <c r="H2825" i="15"/>
  <c r="F2825" i="15"/>
  <c r="G2825" i="15" s="1"/>
  <c r="E2817" i="15"/>
  <c r="H2817" i="15"/>
  <c r="H2809" i="15"/>
  <c r="E2809" i="15"/>
  <c r="H2801" i="15"/>
  <c r="E2801" i="15"/>
  <c r="E2793" i="15"/>
  <c r="F2793" i="15"/>
  <c r="G2793" i="15" s="1"/>
  <c r="E2777" i="15"/>
  <c r="H2777" i="15"/>
  <c r="E2753" i="15"/>
  <c r="H2753" i="15"/>
  <c r="E2729" i="15"/>
  <c r="H2729" i="15"/>
  <c r="F2729" i="15"/>
  <c r="G2729" i="15" s="1"/>
  <c r="H2697" i="15"/>
  <c r="F2697" i="15"/>
  <c r="G2697" i="15" s="1"/>
  <c r="H2665" i="15"/>
  <c r="F2665" i="15"/>
  <c r="G2665" i="15" s="1"/>
  <c r="E2665" i="15"/>
  <c r="H2649" i="15"/>
  <c r="E2649" i="15"/>
  <c r="H2633" i="15"/>
  <c r="F2633" i="15"/>
  <c r="G2633" i="15" s="1"/>
  <c r="H2609" i="15"/>
  <c r="E2609" i="15"/>
  <c r="H2601" i="15"/>
  <c r="F2601" i="15"/>
  <c r="G2601" i="15" s="1"/>
  <c r="E2601" i="15"/>
  <c r="H2585" i="15"/>
  <c r="E2585" i="15"/>
  <c r="H2569" i="15"/>
  <c r="I2569" i="15"/>
  <c r="J2569" i="15" s="1"/>
  <c r="H2537" i="15"/>
  <c r="I2537" i="15"/>
  <c r="J2537" i="15" s="1"/>
  <c r="H2505" i="15"/>
  <c r="I2505" i="15"/>
  <c r="J2505" i="15" s="1"/>
  <c r="H2473" i="15"/>
  <c r="I2473" i="15"/>
  <c r="J2473" i="15" s="1"/>
  <c r="H2465" i="15"/>
  <c r="E2465" i="15"/>
  <c r="H2441" i="15"/>
  <c r="I2441" i="15"/>
  <c r="J2441" i="15" s="1"/>
  <c r="H2393" i="15"/>
  <c r="E2393" i="15"/>
  <c r="H2385" i="15"/>
  <c r="E2385" i="15"/>
  <c r="H2377" i="15"/>
  <c r="I2377" i="15"/>
  <c r="J2377" i="15" s="1"/>
  <c r="H2345" i="15"/>
  <c r="I2345" i="15"/>
  <c r="J2345" i="15" s="1"/>
  <c r="E2345" i="15"/>
  <c r="E2337" i="15"/>
  <c r="H2337" i="15"/>
  <c r="H2329" i="15"/>
  <c r="E2329" i="15"/>
  <c r="I2313" i="15"/>
  <c r="J2313" i="15" s="1"/>
  <c r="H2313" i="15"/>
  <c r="H2305" i="15"/>
  <c r="E2305" i="15"/>
  <c r="E2297" i="15"/>
  <c r="H2297" i="15"/>
  <c r="H2289" i="15"/>
  <c r="E2289" i="15"/>
  <c r="I2281" i="15"/>
  <c r="J2281" i="15" s="1"/>
  <c r="E2281" i="15"/>
  <c r="I2273" i="15"/>
  <c r="J2273" i="15" s="1"/>
  <c r="H2273" i="15"/>
  <c r="I2257" i="15"/>
  <c r="J2257" i="15" s="1"/>
  <c r="F2257" i="15"/>
  <c r="G2257" i="15" s="1"/>
  <c r="I2249" i="15"/>
  <c r="J2249" i="15" s="1"/>
  <c r="H2249" i="15"/>
  <c r="I2233" i="15"/>
  <c r="J2233" i="15" s="1"/>
  <c r="F2233" i="15"/>
  <c r="G2233" i="15" s="1"/>
  <c r="I2217" i="15"/>
  <c r="J2217" i="15" s="1"/>
  <c r="H2217" i="15"/>
  <c r="F2217" i="15"/>
  <c r="G2217" i="15" s="1"/>
  <c r="I2209" i="15"/>
  <c r="J2209" i="15" s="1"/>
  <c r="H2209" i="15"/>
  <c r="I2201" i="15"/>
  <c r="J2201" i="15" s="1"/>
  <c r="E2201" i="15"/>
  <c r="F2201" i="15"/>
  <c r="G2201" i="15" s="1"/>
  <c r="H2201" i="15"/>
  <c r="I2185" i="15"/>
  <c r="J2185" i="15" s="1"/>
  <c r="F2185" i="15"/>
  <c r="G2185" i="15" s="1"/>
  <c r="F2161" i="15"/>
  <c r="G2161" i="15" s="1"/>
  <c r="I2161" i="15"/>
  <c r="J2161" i="15" s="1"/>
  <c r="F2153" i="15"/>
  <c r="G2153" i="15" s="1"/>
  <c r="E2153" i="15"/>
  <c r="F2137" i="15"/>
  <c r="G2137" i="15" s="1"/>
  <c r="E2137" i="15"/>
  <c r="F2129" i="15"/>
  <c r="G2129" i="15" s="1"/>
  <c r="E2129" i="15"/>
  <c r="E2121" i="15"/>
  <c r="F2121" i="15"/>
  <c r="G2121" i="15" s="1"/>
  <c r="I2105" i="15"/>
  <c r="J2105" i="15" s="1"/>
  <c r="F2105" i="15"/>
  <c r="G2105" i="15" s="1"/>
  <c r="E2105" i="15"/>
  <c r="E2081" i="15"/>
  <c r="F2081" i="15"/>
  <c r="G2081" i="15" s="1"/>
  <c r="E2065" i="15"/>
  <c r="F2065" i="15"/>
  <c r="G2065" i="15" s="1"/>
  <c r="I2049" i="15"/>
  <c r="J2049" i="15" s="1"/>
  <c r="F2049" i="15"/>
  <c r="G2049" i="15" s="1"/>
  <c r="E2049" i="15"/>
  <c r="F2033" i="15"/>
  <c r="G2033" i="15" s="1"/>
  <c r="E2033" i="15"/>
  <c r="E2025" i="15"/>
  <c r="F2025" i="15"/>
  <c r="G2025" i="15" s="1"/>
  <c r="F2009" i="15"/>
  <c r="G2009" i="15" s="1"/>
  <c r="E2009" i="15"/>
  <c r="E2001" i="15"/>
  <c r="F2001" i="15"/>
  <c r="G2001" i="15" s="1"/>
  <c r="F1993" i="15"/>
  <c r="G1993" i="15" s="1"/>
  <c r="I1993" i="15"/>
  <c r="J1993" i="15" s="1"/>
  <c r="E1993" i="15"/>
  <c r="F1953" i="15"/>
  <c r="G1953" i="15" s="1"/>
  <c r="E1953" i="15"/>
  <c r="E1937" i="15"/>
  <c r="F1937" i="15"/>
  <c r="G1937" i="15" s="1"/>
  <c r="I1897" i="15"/>
  <c r="J1897" i="15" s="1"/>
  <c r="H1897" i="15"/>
  <c r="I1889" i="15"/>
  <c r="J1889" i="15" s="1"/>
  <c r="E1889" i="15"/>
  <c r="H1889" i="15"/>
  <c r="F1889" i="15"/>
  <c r="G1889" i="15" s="1"/>
  <c r="I1881" i="15"/>
  <c r="J1881" i="15" s="1"/>
  <c r="F1881" i="15"/>
  <c r="G1881" i="15" s="1"/>
  <c r="F1873" i="15"/>
  <c r="G1873" i="15" s="1"/>
  <c r="E1873" i="15"/>
  <c r="I1865" i="15"/>
  <c r="J1865" i="15" s="1"/>
  <c r="F1865" i="15"/>
  <c r="G1865" i="15" s="1"/>
  <c r="E1865" i="15"/>
  <c r="H1865" i="15"/>
  <c r="I1857" i="15"/>
  <c r="J1857" i="15" s="1"/>
  <c r="E1857" i="15"/>
  <c r="I1849" i="15"/>
  <c r="J1849" i="15" s="1"/>
  <c r="E1849" i="15"/>
  <c r="H1849" i="15"/>
  <c r="I1833" i="15"/>
  <c r="J1833" i="15" s="1"/>
  <c r="H1833" i="15"/>
  <c r="E1833" i="15"/>
  <c r="I1825" i="15"/>
  <c r="J1825" i="15" s="1"/>
  <c r="F1825" i="15"/>
  <c r="G1825" i="15" s="1"/>
  <c r="H1825" i="15"/>
  <c r="I1817" i="15"/>
  <c r="J1817" i="15" s="1"/>
  <c r="H1817" i="15"/>
  <c r="E1817" i="15"/>
  <c r="F1817" i="15"/>
  <c r="G1817" i="15" s="1"/>
  <c r="I1801" i="15"/>
  <c r="J1801" i="15" s="1"/>
  <c r="E1801" i="15"/>
  <c r="F1801" i="15"/>
  <c r="G1801" i="15" s="1"/>
  <c r="I1793" i="15"/>
  <c r="J1793" i="15" s="1"/>
  <c r="H1793" i="15"/>
  <c r="F1793" i="15"/>
  <c r="G1793" i="15" s="1"/>
  <c r="E1793" i="15"/>
  <c r="I1785" i="15"/>
  <c r="J1785" i="15" s="1"/>
  <c r="E1785" i="15"/>
  <c r="H1785" i="15"/>
  <c r="F1785" i="15"/>
  <c r="G1785" i="15" s="1"/>
  <c r="I1769" i="15"/>
  <c r="J1769" i="15" s="1"/>
  <c r="F1769" i="15"/>
  <c r="G1769" i="15" s="1"/>
  <c r="I1761" i="15"/>
  <c r="J1761" i="15" s="1"/>
  <c r="E1761" i="15"/>
  <c r="I1753" i="15"/>
  <c r="J1753" i="15" s="1"/>
  <c r="H1753" i="15"/>
  <c r="I1737" i="15"/>
  <c r="J1737" i="15" s="1"/>
  <c r="E1737" i="15"/>
  <c r="I1729" i="15"/>
  <c r="J1729" i="15" s="1"/>
  <c r="H1729" i="15"/>
  <c r="E1729" i="15"/>
  <c r="E1721" i="15"/>
  <c r="F1721" i="15"/>
  <c r="G1721" i="15" s="1"/>
  <c r="E1705" i="15"/>
  <c r="F1705" i="15"/>
  <c r="G1705" i="15" s="1"/>
  <c r="I1689" i="15"/>
  <c r="J1689" i="15" s="1"/>
  <c r="F1689" i="15"/>
  <c r="G1689" i="15" s="1"/>
  <c r="E1681" i="15"/>
  <c r="F1681" i="15"/>
  <c r="G1681" i="15" s="1"/>
  <c r="I1673" i="15"/>
  <c r="J1673" i="15" s="1"/>
  <c r="F1673" i="15"/>
  <c r="G1673" i="15" s="1"/>
  <c r="I1665" i="15"/>
  <c r="J1665" i="15" s="1"/>
  <c r="H1665" i="15"/>
  <c r="F1665" i="15"/>
  <c r="G1665" i="15" s="1"/>
  <c r="I1657" i="15"/>
  <c r="J1657" i="15" s="1"/>
  <c r="H1657" i="15"/>
  <c r="F1657" i="15"/>
  <c r="G1657" i="15" s="1"/>
  <c r="F1649" i="15"/>
  <c r="G1649" i="15" s="1"/>
  <c r="E1649" i="15"/>
  <c r="I1641" i="15"/>
  <c r="J1641" i="15" s="1"/>
  <c r="H1641" i="15"/>
  <c r="F1641" i="15"/>
  <c r="G1641" i="15" s="1"/>
  <c r="I1633" i="15"/>
  <c r="J1633" i="15" s="1"/>
  <c r="H1633" i="15"/>
  <c r="I1625" i="15"/>
  <c r="J1625" i="15" s="1"/>
  <c r="H1625" i="15"/>
  <c r="I1601" i="15"/>
  <c r="J1601" i="15" s="1"/>
  <c r="H1601" i="15"/>
  <c r="I1585" i="15"/>
  <c r="J1585" i="15" s="1"/>
  <c r="F1585" i="15"/>
  <c r="G1585" i="15" s="1"/>
  <c r="I1545" i="15"/>
  <c r="J1545" i="15" s="1"/>
  <c r="H1545" i="15"/>
  <c r="I1521" i="15"/>
  <c r="J1521" i="15" s="1"/>
  <c r="H1521" i="15"/>
  <c r="I1489" i="15"/>
  <c r="J1489" i="15" s="1"/>
  <c r="E1489" i="15"/>
  <c r="F1489" i="15"/>
  <c r="G1489" i="15" s="1"/>
  <c r="I1409" i="15"/>
  <c r="J1409" i="15" s="1"/>
  <c r="F1409" i="15"/>
  <c r="G1409" i="15" s="1"/>
  <c r="E1409" i="15"/>
  <c r="E1401" i="15"/>
  <c r="F1401" i="15" s="1"/>
  <c r="G1401" i="15" s="1"/>
  <c r="I1361" i="15"/>
  <c r="J1361" i="15" s="1"/>
  <c r="F1361" i="15"/>
  <c r="G1361" i="15" s="1"/>
  <c r="E1361" i="15"/>
  <c r="E1337" i="15"/>
  <c r="F1337" i="15" s="1"/>
  <c r="G1337" i="15" s="1"/>
  <c r="I1329" i="15"/>
  <c r="J1329" i="15" s="1"/>
  <c r="H1329" i="15"/>
  <c r="F1329" i="15"/>
  <c r="G1329" i="15" s="1"/>
  <c r="E1329" i="15"/>
  <c r="I1273" i="15"/>
  <c r="J1273" i="15" s="1"/>
  <c r="H1273" i="15"/>
  <c r="F1273" i="15"/>
  <c r="G1273" i="15" s="1"/>
  <c r="I1249" i="15"/>
  <c r="J1249" i="15" s="1"/>
  <c r="F1249" i="15"/>
  <c r="G1249" i="15" s="1"/>
  <c r="I1233" i="15"/>
  <c r="J1233" i="15" s="1"/>
  <c r="H1233" i="15"/>
  <c r="E1233" i="15"/>
  <c r="I1225" i="15"/>
  <c r="J1225" i="15" s="1"/>
  <c r="H1225" i="15"/>
  <c r="F1225" i="15"/>
  <c r="G1225" i="15" s="1"/>
  <c r="E1217" i="15"/>
  <c r="F1217" i="15" s="1"/>
  <c r="G1217" i="15" s="1"/>
  <c r="I1209" i="15"/>
  <c r="J1209" i="15" s="1"/>
  <c r="F1209" i="15"/>
  <c r="G1209" i="15" s="1"/>
  <c r="H1209" i="15"/>
  <c r="E1209" i="15"/>
  <c r="I1201" i="15"/>
  <c r="J1201" i="15" s="1"/>
  <c r="F1201" i="15"/>
  <c r="G1201" i="15" s="1"/>
  <c r="H1201" i="15"/>
  <c r="E1201" i="15"/>
  <c r="I1193" i="15"/>
  <c r="J1193" i="15" s="1"/>
  <c r="F1193" i="15"/>
  <c r="G1193" i="15" s="1"/>
  <c r="E1193" i="15"/>
  <c r="E1105" i="15"/>
  <c r="F1105" i="15" s="1"/>
  <c r="G1105" i="15" s="1"/>
  <c r="E1041" i="15"/>
  <c r="F1041" i="15" s="1"/>
  <c r="G1041" i="15" s="1"/>
  <c r="E1025" i="15"/>
  <c r="F1025" i="15" s="1"/>
  <c r="G1025" i="15" s="1"/>
  <c r="H921" i="15"/>
  <c r="I921" i="15" s="1"/>
  <c r="J921" i="15" s="1"/>
  <c r="E921" i="15"/>
  <c r="F921" i="15" s="1"/>
  <c r="G921" i="15" s="1"/>
  <c r="I905" i="15"/>
  <c r="J905" i="15" s="1"/>
  <c r="H905" i="15"/>
  <c r="F905" i="15"/>
  <c r="G905" i="15" s="1"/>
  <c r="E897" i="15"/>
  <c r="F897" i="15" s="1"/>
  <c r="G897" i="15" s="1"/>
  <c r="H897" i="15"/>
  <c r="I897" i="15" s="1"/>
  <c r="J897" i="15" s="1"/>
  <c r="H881" i="15"/>
  <c r="I881" i="15" s="1"/>
  <c r="J881" i="15" s="1"/>
  <c r="E881" i="15"/>
  <c r="F881" i="15" s="1"/>
  <c r="G881" i="15" s="1"/>
  <c r="E873" i="15"/>
  <c r="F873" i="15" s="1"/>
  <c r="G873" i="15" s="1"/>
  <c r="I785" i="15"/>
  <c r="J785" i="15" s="1"/>
  <c r="F785" i="15"/>
  <c r="G785" i="15" s="1"/>
  <c r="E785" i="15"/>
  <c r="H785" i="15"/>
  <c r="I769" i="15"/>
  <c r="J769" i="15" s="1"/>
  <c r="H769" i="15"/>
  <c r="F769" i="15"/>
  <c r="G769" i="15" s="1"/>
  <c r="I761" i="15"/>
  <c r="J761" i="15" s="1"/>
  <c r="F761" i="15"/>
  <c r="G761" i="15" s="1"/>
  <c r="E761" i="15"/>
  <c r="I753" i="15"/>
  <c r="J753" i="15" s="1"/>
  <c r="F753" i="15"/>
  <c r="G753" i="15" s="1"/>
  <c r="I745" i="15"/>
  <c r="J745" i="15" s="1"/>
  <c r="F745" i="15"/>
  <c r="G745" i="15" s="1"/>
  <c r="H745" i="15"/>
  <c r="I633" i="15"/>
  <c r="J633" i="15" s="1"/>
  <c r="H633" i="15"/>
  <c r="E633" i="15"/>
  <c r="F633" i="15"/>
  <c r="G633" i="15" s="1"/>
  <c r="I625" i="15"/>
  <c r="J625" i="15" s="1"/>
  <c r="H625" i="15"/>
  <c r="F625" i="15"/>
  <c r="G625" i="15" s="1"/>
  <c r="I609" i="15"/>
  <c r="J609" i="15" s="1"/>
  <c r="E609" i="15"/>
  <c r="I585" i="15"/>
  <c r="J585" i="15" s="1"/>
  <c r="F585" i="15"/>
  <c r="G585" i="15" s="1"/>
  <c r="E585" i="15"/>
  <c r="H585" i="15"/>
  <c r="I561" i="15"/>
  <c r="J561" i="15" s="1"/>
  <c r="F561" i="15"/>
  <c r="G561" i="15" s="1"/>
  <c r="H561" i="15"/>
  <c r="H537" i="15"/>
  <c r="E537" i="15"/>
  <c r="I489" i="15"/>
  <c r="J489" i="15" s="1"/>
  <c r="H489" i="15"/>
  <c r="E489" i="15"/>
  <c r="F489" i="15"/>
  <c r="G489" i="15" s="1"/>
  <c r="I457" i="15"/>
  <c r="J457" i="15" s="1"/>
  <c r="E457" i="15"/>
  <c r="F457" i="15"/>
  <c r="G457" i="15" s="1"/>
  <c r="H457" i="15"/>
  <c r="I449" i="15"/>
  <c r="J449" i="15" s="1"/>
  <c r="E449" i="15"/>
  <c r="I441" i="15"/>
  <c r="J441" i="15" s="1"/>
  <c r="H441" i="15"/>
  <c r="I433" i="15"/>
  <c r="J433" i="15" s="1"/>
  <c r="E433" i="15"/>
  <c r="I417" i="15"/>
  <c r="J417" i="15" s="1"/>
  <c r="H417" i="15"/>
  <c r="I409" i="15"/>
  <c r="J409" i="15" s="1"/>
  <c r="E409" i="15"/>
  <c r="I401" i="15"/>
  <c r="J401" i="15" s="1"/>
  <c r="H401" i="15"/>
  <c r="I393" i="15"/>
  <c r="J393" i="15" s="1"/>
  <c r="E393" i="15"/>
  <c r="H393" i="15"/>
  <c r="I385" i="15"/>
  <c r="J385" i="15" s="1"/>
  <c r="H385" i="15"/>
  <c r="F385" i="15"/>
  <c r="G385" i="15" s="1"/>
  <c r="I377" i="15"/>
  <c r="J377" i="15" s="1"/>
  <c r="H377" i="15"/>
  <c r="F377" i="15"/>
  <c r="G377" i="15" s="1"/>
  <c r="E377" i="15"/>
  <c r="I369" i="15"/>
  <c r="J369" i="15" s="1"/>
  <c r="F369" i="15"/>
  <c r="G369" i="15" s="1"/>
  <c r="F361" i="15"/>
  <c r="G361" i="15" s="1"/>
  <c r="E361" i="15"/>
  <c r="I353" i="15"/>
  <c r="J353" i="15" s="1"/>
  <c r="E353" i="15"/>
  <c r="F353" i="15"/>
  <c r="G353" i="15" s="1"/>
  <c r="I345" i="15"/>
  <c r="J345" i="15" s="1"/>
  <c r="H345" i="15"/>
  <c r="E345" i="15"/>
  <c r="I337" i="15"/>
  <c r="J337" i="15" s="1"/>
  <c r="H337" i="15"/>
  <c r="F337" i="15"/>
  <c r="G337" i="15" s="1"/>
  <c r="I329" i="15"/>
  <c r="J329" i="15" s="1"/>
  <c r="H329" i="15"/>
  <c r="I321" i="15"/>
  <c r="J321" i="15" s="1"/>
  <c r="E321" i="15"/>
  <c r="H321" i="15"/>
  <c r="I305" i="15"/>
  <c r="J305" i="15" s="1"/>
  <c r="F305" i="15"/>
  <c r="G305" i="15" s="1"/>
  <c r="H305" i="15"/>
  <c r="I297" i="15"/>
  <c r="J297" i="15" s="1"/>
  <c r="H297" i="15"/>
  <c r="E297" i="15"/>
  <c r="I289" i="15"/>
  <c r="J289" i="15" s="1"/>
  <c r="H289" i="15"/>
  <c r="E289" i="15"/>
  <c r="I281" i="15"/>
  <c r="J281" i="15" s="1"/>
  <c r="H281" i="15"/>
  <c r="I273" i="15"/>
  <c r="J273" i="15" s="1"/>
  <c r="F273" i="15"/>
  <c r="G273" i="15" s="1"/>
  <c r="I265" i="15"/>
  <c r="J265" i="15" s="1"/>
  <c r="E265" i="15"/>
  <c r="I257" i="15"/>
  <c r="J257" i="15" s="1"/>
  <c r="H257" i="15"/>
  <c r="E257" i="15"/>
  <c r="F257" i="15"/>
  <c r="G257" i="15" s="1"/>
  <c r="I249" i="15"/>
  <c r="J249" i="15" s="1"/>
  <c r="H249" i="15"/>
  <c r="I241" i="15"/>
  <c r="J241" i="15" s="1"/>
  <c r="H241" i="15"/>
  <c r="E241" i="15"/>
  <c r="F241" i="15"/>
  <c r="G241" i="15" s="1"/>
  <c r="I233" i="15"/>
  <c r="J233" i="15" s="1"/>
  <c r="H233" i="15"/>
  <c r="E233" i="15"/>
  <c r="I225" i="15"/>
  <c r="J225" i="15" s="1"/>
  <c r="H225" i="15"/>
  <c r="I217" i="15"/>
  <c r="J217" i="15" s="1"/>
  <c r="H217" i="15"/>
  <c r="I209" i="15"/>
  <c r="J209" i="15" s="1"/>
  <c r="H209" i="15"/>
  <c r="E209" i="15"/>
  <c r="I201" i="15"/>
  <c r="J201" i="15" s="1"/>
  <c r="E201" i="15"/>
  <c r="I193" i="15"/>
  <c r="J193" i="15" s="1"/>
  <c r="E193" i="15"/>
  <c r="I185" i="15"/>
  <c r="J185" i="15" s="1"/>
  <c r="E185" i="15"/>
  <c r="I177" i="15"/>
  <c r="J177" i="15" s="1"/>
  <c r="E177" i="15"/>
  <c r="I169" i="15"/>
  <c r="J169" i="15" s="1"/>
  <c r="H169" i="15"/>
  <c r="I145" i="15"/>
  <c r="J145" i="15" s="1"/>
  <c r="H145" i="15"/>
  <c r="F145" i="15"/>
  <c r="G145" i="15" s="1"/>
  <c r="E145" i="15"/>
  <c r="I121" i="15"/>
  <c r="J121" i="15" s="1"/>
  <c r="H121" i="15"/>
  <c r="E121" i="15"/>
  <c r="H113" i="15"/>
  <c r="I113" i="15" s="1"/>
  <c r="J113" i="15" s="1"/>
  <c r="E113" i="15"/>
  <c r="F113" i="15" s="1"/>
  <c r="G113" i="15" s="1"/>
  <c r="E89" i="15"/>
  <c r="F89" i="15" s="1"/>
  <c r="G89" i="15" s="1"/>
  <c r="H4297" i="15"/>
  <c r="H3913" i="15"/>
  <c r="E3545" i="15"/>
  <c r="H3145" i="15"/>
  <c r="F3025" i="15"/>
  <c r="G3025" i="15" s="1"/>
  <c r="F3065" i="15"/>
  <c r="G3065" i="15" s="1"/>
  <c r="F3113" i="15"/>
  <c r="G3113" i="15" s="1"/>
  <c r="F3161" i="15"/>
  <c r="G3161" i="15" s="1"/>
  <c r="H3233" i="15"/>
  <c r="H3305" i="15"/>
  <c r="I3417" i="15"/>
  <c r="J3417" i="15" s="1"/>
  <c r="H3545" i="15"/>
  <c r="I3649" i="15"/>
  <c r="J3649" i="15" s="1"/>
  <c r="F4081" i="15"/>
  <c r="G4081" i="15" s="1"/>
  <c r="F3281" i="15"/>
  <c r="G3281" i="15" s="1"/>
  <c r="F4249" i="15"/>
  <c r="G4249" i="15" s="1"/>
  <c r="E2905" i="15"/>
  <c r="E2825" i="15"/>
  <c r="E2769" i="15"/>
  <c r="H2969" i="15"/>
  <c r="H2857" i="15"/>
  <c r="H2561" i="15"/>
  <c r="E5486" i="15"/>
  <c r="F5486" i="15" s="1"/>
  <c r="G5486" i="15" s="1"/>
  <c r="E5310" i="15"/>
  <c r="F5310" i="15" s="1"/>
  <c r="G5310" i="15" s="1"/>
  <c r="E4990" i="15"/>
  <c r="F4990" i="15" s="1"/>
  <c r="G4990" i="15" s="1"/>
  <c r="H4950" i="15"/>
  <c r="I4950" i="15" s="1"/>
  <c r="J4950" i="15" s="1"/>
  <c r="E5121" i="15"/>
  <c r="F5121" i="15" s="1"/>
  <c r="G5121" i="15" s="1"/>
  <c r="F4625" i="15"/>
  <c r="G4625" i="15" s="1"/>
  <c r="I4473" i="15"/>
  <c r="J4473" i="15" s="1"/>
  <c r="F4641" i="15"/>
  <c r="G4641" i="15" s="1"/>
  <c r="H4433" i="15"/>
  <c r="E3569" i="15"/>
  <c r="I4105" i="15"/>
  <c r="J4105" i="15" s="1"/>
  <c r="E4297" i="15"/>
  <c r="E4705" i="15"/>
  <c r="I1977" i="15"/>
  <c r="J1977" i="15" s="1"/>
  <c r="H2009" i="15"/>
  <c r="I2041" i="15"/>
  <c r="J2041" i="15" s="1"/>
  <c r="I2073" i="15"/>
  <c r="J2073" i="15" s="1"/>
  <c r="H2113" i="15"/>
  <c r="I2137" i="15"/>
  <c r="J2137" i="15" s="1"/>
  <c r="F2273" i="15"/>
  <c r="G2273" i="15" s="1"/>
  <c r="I2297" i="15"/>
  <c r="J2297" i="15" s="1"/>
  <c r="F2337" i="15"/>
  <c r="G2337" i="15" s="1"/>
  <c r="I2369" i="15"/>
  <c r="J2369" i="15" s="1"/>
  <c r="F2409" i="15"/>
  <c r="G2409" i="15" s="1"/>
  <c r="F2449" i="15"/>
  <c r="G2449" i="15" s="1"/>
  <c r="I2481" i="15"/>
  <c r="J2481" i="15" s="1"/>
  <c r="F2521" i="15"/>
  <c r="G2521" i="15" s="1"/>
  <c r="I2553" i="15"/>
  <c r="J2553" i="15" s="1"/>
  <c r="I2585" i="15"/>
  <c r="J2585" i="15" s="1"/>
  <c r="I2657" i="15"/>
  <c r="J2657" i="15" s="1"/>
  <c r="I2697" i="15"/>
  <c r="J2697" i="15" s="1"/>
  <c r="I2769" i="15"/>
  <c r="J2769" i="15" s="1"/>
  <c r="F2809" i="15"/>
  <c r="G2809" i="15" s="1"/>
  <c r="F2881" i="15"/>
  <c r="G2881" i="15" s="1"/>
  <c r="I2913" i="15"/>
  <c r="J2913" i="15" s="1"/>
  <c r="I2953" i="15"/>
  <c r="J2953" i="15" s="1"/>
  <c r="I3025" i="15"/>
  <c r="J3025" i="15" s="1"/>
  <c r="I3065" i="15"/>
  <c r="J3065" i="15" s="1"/>
  <c r="I3233" i="15"/>
  <c r="J3233" i="15" s="1"/>
  <c r="H3433" i="15"/>
  <c r="H3561" i="15"/>
  <c r="H3657" i="15"/>
  <c r="I3281" i="15"/>
  <c r="J3281" i="15" s="1"/>
  <c r="E3433" i="15"/>
  <c r="E3225" i="15"/>
  <c r="E3153" i="15"/>
  <c r="E2697" i="15"/>
  <c r="E2441" i="15"/>
  <c r="E2409" i="15"/>
  <c r="E2273" i="15"/>
  <c r="E2257" i="15"/>
  <c r="E2241" i="15"/>
  <c r="E2161" i="15"/>
  <c r="E1977" i="15"/>
  <c r="E1641" i="15"/>
  <c r="E1585" i="15"/>
  <c r="E1225" i="15"/>
  <c r="F2097" i="15"/>
  <c r="G2097" i="15" s="1"/>
  <c r="F1913" i="15"/>
  <c r="G1913" i="15" s="1"/>
  <c r="F1849" i="15"/>
  <c r="G1849" i="15" s="1"/>
  <c r="F1521" i="15"/>
  <c r="G1521" i="15" s="1"/>
  <c r="E1185" i="15"/>
  <c r="F1185" i="15" s="1"/>
  <c r="G1185" i="15" s="1"/>
  <c r="H3097" i="15"/>
  <c r="H2353" i="15"/>
  <c r="H2257" i="15"/>
  <c r="H1881" i="15"/>
  <c r="H1585" i="15"/>
  <c r="H1409" i="15"/>
  <c r="H5421" i="15"/>
  <c r="I5421" i="15" s="1"/>
  <c r="J5421" i="15" s="1"/>
  <c r="I105" i="15"/>
  <c r="J105" i="15" s="1"/>
  <c r="H105" i="15"/>
  <c r="I57" i="15"/>
  <c r="J57" i="15" s="1"/>
  <c r="E57" i="15"/>
  <c r="E3040" i="15"/>
  <c r="F3040" i="15"/>
  <c r="G3040" i="15" s="1"/>
  <c r="E2784" i="15"/>
  <c r="F2784" i="15"/>
  <c r="G2784" i="15" s="1"/>
  <c r="I2632" i="15"/>
  <c r="J2632" i="15" s="1"/>
  <c r="H2632" i="15"/>
  <c r="I2600" i="15"/>
  <c r="J2600" i="15" s="1"/>
  <c r="F2600" i="15"/>
  <c r="G2600" i="15" s="1"/>
  <c r="E2568" i="15"/>
  <c r="F2568" i="15"/>
  <c r="G2568" i="15" s="1"/>
  <c r="I2544" i="15"/>
  <c r="J2544" i="15" s="1"/>
  <c r="F2544" i="15"/>
  <c r="G2544" i="15" s="1"/>
  <c r="I2456" i="15"/>
  <c r="J2456" i="15" s="1"/>
  <c r="F2456" i="15"/>
  <c r="G2456" i="15" s="1"/>
  <c r="I2432" i="15"/>
  <c r="J2432" i="15" s="1"/>
  <c r="F2432" i="15"/>
  <c r="G2432" i="15" s="1"/>
  <c r="I2352" i="15"/>
  <c r="J2352" i="15" s="1"/>
  <c r="H2352" i="15"/>
  <c r="I2304" i="15"/>
  <c r="J2304" i="15" s="1"/>
  <c r="H2304" i="15"/>
  <c r="I2248" i="15"/>
  <c r="J2248" i="15" s="1"/>
  <c r="E2248" i="15"/>
  <c r="I2224" i="15"/>
  <c r="J2224" i="15" s="1"/>
  <c r="H2224" i="15"/>
  <c r="E2208" i="15"/>
  <c r="F2208" i="15"/>
  <c r="G2208" i="15" s="1"/>
  <c r="I2200" i="15"/>
  <c r="J2200" i="15" s="1"/>
  <c r="H2200" i="15"/>
  <c r="I2136" i="15"/>
  <c r="J2136" i="15" s="1"/>
  <c r="E2136" i="15"/>
  <c r="I2128" i="15"/>
  <c r="J2128" i="15" s="1"/>
  <c r="H2128" i="15"/>
  <c r="H5487" i="15"/>
  <c r="I5487" i="15" s="1"/>
  <c r="J5487" i="15" s="1"/>
  <c r="E5295" i="15"/>
  <c r="F5295" i="15" s="1"/>
  <c r="G5295" i="15" s="1"/>
  <c r="H5247" i="15"/>
  <c r="I5247" i="15" s="1"/>
  <c r="J5247" i="15" s="1"/>
  <c r="E5191" i="15"/>
  <c r="F5191" i="15" s="1"/>
  <c r="G5191" i="15" s="1"/>
  <c r="H5159" i="15"/>
  <c r="I5159" i="15" s="1"/>
  <c r="J5159" i="15" s="1"/>
  <c r="H5031" i="15"/>
  <c r="I5031" i="15" s="1"/>
  <c r="J5031" i="15" s="1"/>
  <c r="E5023" i="15"/>
  <c r="F5023" i="15" s="1"/>
  <c r="G5023" i="15" s="1"/>
  <c r="H4975" i="15"/>
  <c r="I4975" i="15" s="1"/>
  <c r="J4975" i="15" s="1"/>
  <c r="E4943" i="15"/>
  <c r="F4943" i="15" s="1"/>
  <c r="G4943" i="15" s="1"/>
  <c r="E3663" i="15"/>
  <c r="F3663" i="15"/>
  <c r="G3663" i="15" s="1"/>
  <c r="I3311" i="15"/>
  <c r="J3311" i="15" s="1"/>
  <c r="F3311" i="15"/>
  <c r="G3311" i="15" s="1"/>
  <c r="H3263" i="15"/>
  <c r="F3263" i="15"/>
  <c r="G3263" i="15" s="1"/>
  <c r="I3143" i="15"/>
  <c r="J3143" i="15" s="1"/>
  <c r="H3143" i="15"/>
  <c r="I2999" i="15"/>
  <c r="J2999" i="15" s="1"/>
  <c r="H2999" i="15"/>
  <c r="I2919" i="15"/>
  <c r="J2919" i="15" s="1"/>
  <c r="H2919" i="15"/>
  <c r="I2879" i="15"/>
  <c r="J2879" i="15" s="1"/>
  <c r="H2879" i="15"/>
  <c r="I2871" i="15"/>
  <c r="J2871" i="15" s="1"/>
  <c r="H2871" i="15"/>
  <c r="I2855" i="15"/>
  <c r="J2855" i="15" s="1"/>
  <c r="F2855" i="15"/>
  <c r="G2855" i="15" s="1"/>
  <c r="I2815" i="15"/>
  <c r="J2815" i="15" s="1"/>
  <c r="H2815" i="15"/>
  <c r="F2815" i="15"/>
  <c r="G2815" i="15" s="1"/>
  <c r="I2743" i="15"/>
  <c r="J2743" i="15" s="1"/>
  <c r="H2743" i="15"/>
  <c r="I2735" i="15"/>
  <c r="J2735" i="15" s="1"/>
  <c r="F2735" i="15"/>
  <c r="G2735" i="15" s="1"/>
  <c r="I2719" i="15"/>
  <c r="J2719" i="15" s="1"/>
  <c r="H2719" i="15"/>
  <c r="F2719" i="15"/>
  <c r="G2719" i="15" s="1"/>
  <c r="I2679" i="15"/>
  <c r="J2679" i="15" s="1"/>
  <c r="F2679" i="15"/>
  <c r="G2679" i="15" s="1"/>
  <c r="I2607" i="15"/>
  <c r="J2607" i="15" s="1"/>
  <c r="H2607" i="15"/>
  <c r="I2567" i="15"/>
  <c r="J2567" i="15" s="1"/>
  <c r="H2567" i="15"/>
  <c r="I2519" i="15"/>
  <c r="J2519" i="15" s="1"/>
  <c r="H2519" i="15"/>
  <c r="I2487" i="15"/>
  <c r="J2487" i="15" s="1"/>
  <c r="F2487" i="15"/>
  <c r="G2487" i="15" s="1"/>
  <c r="I2407" i="15"/>
  <c r="J2407" i="15" s="1"/>
  <c r="H2407" i="15"/>
  <c r="I2391" i="15"/>
  <c r="J2391" i="15" s="1"/>
  <c r="F2391" i="15"/>
  <c r="G2391" i="15" s="1"/>
  <c r="E2391" i="15"/>
  <c r="H2263" i="15"/>
  <c r="E2263" i="15"/>
  <c r="H2191" i="15"/>
  <c r="E2191" i="15"/>
  <c r="H2151" i="15"/>
  <c r="E2151" i="15"/>
  <c r="E1614" i="15"/>
  <c r="F1614" i="15" s="1"/>
  <c r="G1614" i="15" s="1"/>
  <c r="E1558" i="15"/>
  <c r="F1558" i="15" s="1"/>
  <c r="G1558" i="15" s="1"/>
  <c r="E942" i="15"/>
  <c r="F942" i="15" s="1"/>
  <c r="G942" i="15" s="1"/>
  <c r="E870" i="15"/>
  <c r="F870" i="15" s="1"/>
  <c r="G870" i="15" s="1"/>
  <c r="E854" i="15"/>
  <c r="F854" i="15" s="1"/>
  <c r="G854" i="15" s="1"/>
  <c r="E806" i="15"/>
  <c r="F806" i="15" s="1"/>
  <c r="G806" i="15" s="1"/>
  <c r="E5045" i="15"/>
  <c r="F5045" i="15" s="1"/>
  <c r="G5045" i="15" s="1"/>
  <c r="E5013" i="15"/>
  <c r="F5013" i="15" s="1"/>
  <c r="G5013" i="15" s="1"/>
  <c r="E4973" i="15"/>
  <c r="F4973" i="15" s="1"/>
  <c r="G4973" i="15" s="1"/>
  <c r="E4957" i="15"/>
  <c r="F4957" i="15" s="1"/>
  <c r="G4957" i="15" s="1"/>
  <c r="E4821" i="15"/>
  <c r="F4821" i="15" s="1"/>
  <c r="G4821" i="15" s="1"/>
  <c r="E1125" i="15"/>
  <c r="F1125" i="15" s="1"/>
  <c r="G1125" i="15" s="1"/>
  <c r="E869" i="15"/>
  <c r="F869" i="15" s="1"/>
  <c r="G869" i="15" s="1"/>
  <c r="H57" i="15"/>
  <c r="I2820" i="15"/>
  <c r="J2820" i="15" s="1"/>
  <c r="H2820" i="15"/>
  <c r="F2772" i="15"/>
  <c r="G2772" i="15" s="1"/>
  <c r="H2772" i="15"/>
  <c r="I2756" i="15"/>
  <c r="J2756" i="15" s="1"/>
  <c r="F2756" i="15"/>
  <c r="G2756" i="15" s="1"/>
  <c r="I2524" i="15"/>
  <c r="J2524" i="15" s="1"/>
  <c r="H2524" i="15"/>
  <c r="I2484" i="15"/>
  <c r="J2484" i="15" s="1"/>
  <c r="H2484" i="15"/>
  <c r="I2372" i="15"/>
  <c r="J2372" i="15" s="1"/>
  <c r="E2372" i="15"/>
  <c r="I2364" i="15"/>
  <c r="J2364" i="15" s="1"/>
  <c r="F2364" i="15"/>
  <c r="G2364" i="15" s="1"/>
  <c r="I2332" i="15"/>
  <c r="J2332" i="15" s="1"/>
  <c r="H2332" i="15"/>
  <c r="F2332" i="15"/>
  <c r="G2332" i="15" s="1"/>
  <c r="I2324" i="15"/>
  <c r="J2324" i="15" s="1"/>
  <c r="E2324" i="15"/>
  <c r="I2276" i="15"/>
  <c r="J2276" i="15" s="1"/>
  <c r="H2276" i="15"/>
  <c r="I2252" i="15"/>
  <c r="J2252" i="15" s="1"/>
  <c r="H2252" i="15"/>
  <c r="I2236" i="15"/>
  <c r="J2236" i="15" s="1"/>
  <c r="H2236" i="15"/>
  <c r="I2204" i="15"/>
  <c r="J2204" i="15" s="1"/>
  <c r="E2204" i="15"/>
  <c r="I2116" i="15"/>
  <c r="J2116" i="15" s="1"/>
  <c r="H2116" i="15"/>
  <c r="I2084" i="15"/>
  <c r="J2084" i="15" s="1"/>
  <c r="H2084" i="15"/>
  <c r="I2068" i="15"/>
  <c r="J2068" i="15" s="1"/>
  <c r="E2068" i="15"/>
  <c r="I2020" i="15"/>
  <c r="J2020" i="15" s="1"/>
  <c r="H2020" i="15"/>
  <c r="I2004" i="15"/>
  <c r="J2004" i="15" s="1"/>
  <c r="H2004" i="15"/>
  <c r="I1972" i="15"/>
  <c r="J1972" i="15" s="1"/>
  <c r="F1972" i="15"/>
  <c r="G1972" i="15" s="1"/>
  <c r="I1964" i="15"/>
  <c r="J1964" i="15" s="1"/>
  <c r="H1964" i="15"/>
  <c r="I1916" i="15"/>
  <c r="J1916" i="15" s="1"/>
  <c r="E1916" i="15"/>
  <c r="I1892" i="15"/>
  <c r="J1892" i="15" s="1"/>
  <c r="H1892" i="15"/>
  <c r="I1860" i="15"/>
  <c r="J1860" i="15" s="1"/>
  <c r="H1860" i="15"/>
  <c r="E1860" i="15"/>
  <c r="I1820" i="15"/>
  <c r="J1820" i="15" s="1"/>
  <c r="E1820" i="15"/>
  <c r="I1812" i="15"/>
  <c r="J1812" i="15" s="1"/>
  <c r="F1812" i="15"/>
  <c r="G1812" i="15" s="1"/>
  <c r="I1804" i="15"/>
  <c r="J1804" i="15" s="1"/>
  <c r="H1804" i="15"/>
  <c r="E1804" i="15"/>
  <c r="I1780" i="15"/>
  <c r="J1780" i="15" s="1"/>
  <c r="H1780" i="15"/>
  <c r="I1756" i="15"/>
  <c r="J1756" i="15" s="1"/>
  <c r="H1756" i="15"/>
  <c r="I1748" i="15"/>
  <c r="J1748" i="15" s="1"/>
  <c r="E1748" i="15"/>
  <c r="I1716" i="15"/>
  <c r="J1716" i="15" s="1"/>
  <c r="H1716" i="15"/>
  <c r="I1708" i="15"/>
  <c r="J1708" i="15" s="1"/>
  <c r="E1708" i="15"/>
  <c r="I1668" i="15"/>
  <c r="J1668" i="15" s="1"/>
  <c r="H1668" i="15"/>
  <c r="E1668" i="15"/>
  <c r="I1644" i="15"/>
  <c r="J1644" i="15" s="1"/>
  <c r="F1644" i="15"/>
  <c r="G1644" i="15" s="1"/>
  <c r="F4413" i="15"/>
  <c r="G4413" i="15" s="1"/>
  <c r="S825" i="14"/>
  <c r="R825" i="14" s="1"/>
  <c r="S254" i="14"/>
  <c r="R254" i="14" s="1"/>
  <c r="I1224" i="14"/>
  <c r="S1153" i="14"/>
  <c r="R1153" i="14" s="1"/>
  <c r="S1216" i="14"/>
  <c r="R1216" i="14" s="1"/>
  <c r="I1369" i="14"/>
  <c r="S1779" i="14"/>
  <c r="R1779" i="14" s="1"/>
  <c r="I1855" i="14"/>
  <c r="I1957" i="14"/>
  <c r="H3248" i="15"/>
  <c r="I1965" i="15"/>
  <c r="J1965" i="15" s="1"/>
  <c r="I2077" i="15"/>
  <c r="J2077" i="15" s="1"/>
  <c r="H3815" i="15"/>
  <c r="H3247" i="15"/>
  <c r="I3527" i="15"/>
  <c r="J3527" i="15" s="1"/>
  <c r="H89" i="15"/>
  <c r="I89" i="15" s="1"/>
  <c r="J89" i="15" s="1"/>
  <c r="E3359" i="15"/>
  <c r="E3303" i="15"/>
  <c r="E3260" i="15"/>
  <c r="E3159" i="15"/>
  <c r="E3031" i="15"/>
  <c r="E2988" i="15"/>
  <c r="E2911" i="15"/>
  <c r="E2820" i="15"/>
  <c r="E2756" i="15"/>
  <c r="E2740" i="15"/>
  <c r="E2724" i="15"/>
  <c r="E2708" i="15"/>
  <c r="E2692" i="15"/>
  <c r="E2676" i="15"/>
  <c r="E2628" i="15"/>
  <c r="E2548" i="15"/>
  <c r="E2500" i="15"/>
  <c r="E2484" i="15"/>
  <c r="E2452" i="15"/>
  <c r="E2436" i="15"/>
  <c r="F3351" i="15"/>
  <c r="G3351" i="15" s="1"/>
  <c r="F3276" i="15"/>
  <c r="G3276" i="15" s="1"/>
  <c r="F3127" i="15"/>
  <c r="G3127" i="15" s="1"/>
  <c r="F3055" i="15"/>
  <c r="G3055" i="15" s="1"/>
  <c r="F2879" i="15"/>
  <c r="G2879" i="15" s="1"/>
  <c r="F2848" i="15"/>
  <c r="G2848" i="15" s="1"/>
  <c r="F2764" i="15"/>
  <c r="G2764" i="15" s="1"/>
  <c r="F2616" i="15"/>
  <c r="G2616" i="15" s="1"/>
  <c r="F2428" i="15"/>
  <c r="G2428" i="15" s="1"/>
  <c r="H3055" i="15"/>
  <c r="H2951" i="15"/>
  <c r="H2796" i="15"/>
  <c r="H2764" i="15"/>
  <c r="H2700" i="15"/>
  <c r="H2647" i="15"/>
  <c r="H1996" i="15"/>
  <c r="H1940" i="15"/>
  <c r="H1884" i="15"/>
  <c r="H1812" i="15"/>
  <c r="H1772" i="15"/>
  <c r="I1984" i="15"/>
  <c r="J1984" i="15" s="1"/>
  <c r="H1984" i="15"/>
  <c r="I1784" i="15"/>
  <c r="J1784" i="15" s="1"/>
  <c r="H1784" i="15"/>
  <c r="I1768" i="15"/>
  <c r="J1768" i="15" s="1"/>
  <c r="H1768" i="15"/>
  <c r="I1752" i="15"/>
  <c r="J1752" i="15" s="1"/>
  <c r="H1752" i="15"/>
  <c r="I1696" i="15"/>
  <c r="J1696" i="15" s="1"/>
  <c r="H1696" i="15"/>
  <c r="E1288" i="15"/>
  <c r="F1288" i="15" s="1"/>
  <c r="G1288" i="15" s="1"/>
  <c r="I1863" i="15"/>
  <c r="J1863" i="15" s="1"/>
  <c r="H1863" i="15"/>
  <c r="I1839" i="15"/>
  <c r="J1839" i="15" s="1"/>
  <c r="H1839" i="15"/>
  <c r="I1695" i="15"/>
  <c r="J1695" i="15" s="1"/>
  <c r="H1695" i="15"/>
  <c r="I1631" i="15"/>
  <c r="J1631" i="15" s="1"/>
  <c r="H1631" i="15"/>
  <c r="I1487" i="15"/>
  <c r="J1487" i="15" s="1"/>
  <c r="H1487" i="15"/>
  <c r="I1431" i="15"/>
  <c r="J1431" i="15" s="1"/>
  <c r="H1431" i="15"/>
  <c r="E1423" i="15"/>
  <c r="F1423" i="15" s="1"/>
  <c r="G1423" i="15" s="1"/>
  <c r="I1295" i="15"/>
  <c r="J1295" i="15" s="1"/>
  <c r="H1295" i="15"/>
  <c r="I333" i="15"/>
  <c r="J333" i="15" s="1"/>
  <c r="F333" i="15"/>
  <c r="G333" i="15" s="1"/>
  <c r="I317" i="15"/>
  <c r="J317" i="15" s="1"/>
  <c r="H317" i="15"/>
  <c r="I85" i="15"/>
  <c r="J85" i="15" s="1"/>
  <c r="H85" i="15"/>
  <c r="F85" i="15"/>
  <c r="G85" i="15" s="1"/>
  <c r="I1364" i="15"/>
  <c r="J1364" i="15" s="1"/>
  <c r="H1364" i="15"/>
  <c r="I764" i="15"/>
  <c r="J764" i="15" s="1"/>
  <c r="H764" i="15"/>
  <c r="F764" i="15"/>
  <c r="G764" i="15" s="1"/>
  <c r="I756" i="15"/>
  <c r="J756" i="15" s="1"/>
  <c r="H756" i="15"/>
  <c r="E2095" i="15"/>
  <c r="E2000" i="15"/>
  <c r="E1588" i="15"/>
  <c r="E1516" i="15"/>
  <c r="F1912" i="15"/>
  <c r="G1912" i="15" s="1"/>
  <c r="F1880" i="15"/>
  <c r="G1880" i="15" s="1"/>
  <c r="F1848" i="15"/>
  <c r="G1848" i="15" s="1"/>
  <c r="F1784" i="15"/>
  <c r="G1784" i="15" s="1"/>
  <c r="F1768" i="15"/>
  <c r="G1768" i="15" s="1"/>
  <c r="F1752" i="15"/>
  <c r="G1752" i="15" s="1"/>
  <c r="F1492" i="15"/>
  <c r="G1492" i="15" s="1"/>
  <c r="H1960" i="15"/>
  <c r="H1912" i="15"/>
  <c r="H1879" i="15"/>
  <c r="H1840" i="15"/>
  <c r="H1807" i="15"/>
  <c r="H1711" i="15"/>
  <c r="H1536" i="15"/>
  <c r="H261" i="15"/>
  <c r="H165" i="15"/>
  <c r="E864" i="15"/>
  <c r="F864" i="15" s="1"/>
  <c r="G864" i="15" s="1"/>
  <c r="E840" i="15"/>
  <c r="F840" i="15" s="1"/>
  <c r="G840" i="15" s="1"/>
  <c r="E1239" i="15"/>
  <c r="F1239" i="15" s="1"/>
  <c r="G1239" i="15" s="1"/>
  <c r="I887" i="15"/>
  <c r="J887" i="15" s="1"/>
  <c r="H887" i="15"/>
  <c r="E479" i="15"/>
  <c r="F479" i="15" s="1"/>
  <c r="G479" i="15" s="1"/>
  <c r="I471" i="15"/>
  <c r="J471" i="15" s="1"/>
  <c r="H471" i="15"/>
  <c r="I399" i="15"/>
  <c r="J399" i="15" s="1"/>
  <c r="H399" i="15"/>
  <c r="I367" i="15"/>
  <c r="J367" i="15" s="1"/>
  <c r="H367" i="15"/>
  <c r="I271" i="15"/>
  <c r="J271" i="15" s="1"/>
  <c r="H271" i="15"/>
  <c r="I223" i="15"/>
  <c r="J223" i="15" s="1"/>
  <c r="H223" i="15"/>
  <c r="I21" i="15"/>
  <c r="J21" i="15" s="1"/>
  <c r="H21" i="15"/>
  <c r="H1353" i="15"/>
  <c r="I1353" i="15" s="1"/>
  <c r="J1353" i="15" s="1"/>
  <c r="I436" i="15"/>
  <c r="J436" i="15" s="1"/>
  <c r="H436" i="15"/>
  <c r="I308" i="15"/>
  <c r="J308" i="15" s="1"/>
  <c r="H308" i="15"/>
  <c r="I36" i="15"/>
  <c r="J36" i="15" s="1"/>
  <c r="H36" i="15"/>
  <c r="F548" i="15"/>
  <c r="G548" i="15" s="1"/>
  <c r="H967" i="15"/>
  <c r="H612" i="15"/>
  <c r="H508" i="15"/>
  <c r="H364" i="15"/>
  <c r="H49" i="15"/>
  <c r="H5483" i="15"/>
  <c r="I5483" i="15" s="1"/>
  <c r="J5483" i="15" s="1"/>
  <c r="E5411" i="15"/>
  <c r="F5411" i="15" s="1"/>
  <c r="G5411" i="15" s="1"/>
  <c r="E5395" i="15"/>
  <c r="F5395" i="15" s="1"/>
  <c r="G5395" i="15" s="1"/>
  <c r="H5371" i="15"/>
  <c r="I5371" i="15" s="1"/>
  <c r="J5371" i="15" s="1"/>
  <c r="E5291" i="15"/>
  <c r="F5291" i="15" s="1"/>
  <c r="G5291" i="15" s="1"/>
  <c r="E5259" i="15"/>
  <c r="F5259" i="15" s="1"/>
  <c r="G5259" i="15" s="1"/>
  <c r="H5115" i="15"/>
  <c r="I5115" i="15" s="1"/>
  <c r="J5115" i="15" s="1"/>
  <c r="E4827" i="15"/>
  <c r="F4827" i="15" s="1"/>
  <c r="G4827" i="15" s="1"/>
  <c r="E1571" i="15"/>
  <c r="F1571" i="15" s="1"/>
  <c r="G1571" i="15" s="1"/>
  <c r="E1547" i="15"/>
  <c r="F1547" i="15" s="1"/>
  <c r="G1547" i="15" s="1"/>
  <c r="E1475" i="15"/>
  <c r="F1475" i="15" s="1"/>
  <c r="G1475" i="15" s="1"/>
  <c r="E1411" i="15"/>
  <c r="F1411" i="15" s="1"/>
  <c r="G1411" i="15" s="1"/>
  <c r="E1347" i="15"/>
  <c r="F1347" i="15" s="1"/>
  <c r="G1347" i="15" s="1"/>
  <c r="E1283" i="15"/>
  <c r="F1283" i="15" s="1"/>
  <c r="G1283" i="15" s="1"/>
  <c r="E1267" i="15"/>
  <c r="F1267" i="15" s="1"/>
  <c r="G1267" i="15" s="1"/>
  <c r="E1251" i="15"/>
  <c r="F1251" i="15" s="1"/>
  <c r="G1251" i="15" s="1"/>
  <c r="E931" i="15"/>
  <c r="F931" i="15" s="1"/>
  <c r="G931" i="15" s="1"/>
  <c r="E915" i="15"/>
  <c r="F915" i="15" s="1"/>
  <c r="G915" i="15" s="1"/>
  <c r="E899" i="15"/>
  <c r="F899" i="15" s="1"/>
  <c r="G899" i="15" s="1"/>
  <c r="E707" i="15"/>
  <c r="F707" i="15" s="1"/>
  <c r="G707" i="15" s="1"/>
  <c r="E683" i="15"/>
  <c r="F683" i="15" s="1"/>
  <c r="G683" i="15" s="1"/>
  <c r="E507" i="15"/>
  <c r="F507" i="15" s="1"/>
  <c r="G507" i="15" s="1"/>
  <c r="E147" i="15"/>
  <c r="F147" i="15" s="1"/>
  <c r="G147" i="15" s="1"/>
  <c r="E99" i="15"/>
  <c r="F99" i="15" s="1"/>
  <c r="G99" i="15" s="1"/>
  <c r="I1941" i="14"/>
  <c r="I1732" i="14"/>
  <c r="I1360" i="14"/>
  <c r="I1131" i="14"/>
  <c r="I1020" i="14"/>
  <c r="I947" i="14"/>
  <c r="E5010" i="15"/>
  <c r="F5010" i="15" s="1"/>
  <c r="G5010" i="15" s="1"/>
  <c r="H4898" i="15"/>
  <c r="I4898" i="15" s="1"/>
  <c r="J4898" i="15" s="1"/>
  <c r="E1298" i="15"/>
  <c r="F1298" i="15" s="1"/>
  <c r="G1298" i="15" s="1"/>
  <c r="E1162" i="15"/>
  <c r="F1162" i="15" s="1"/>
  <c r="G1162" i="15" s="1"/>
  <c r="E1138" i="15"/>
  <c r="F1138" i="15" s="1"/>
  <c r="G1138" i="15" s="1"/>
  <c r="E1010" i="15"/>
  <c r="F1010" i="15" s="1"/>
  <c r="G1010" i="15" s="1"/>
  <c r="E1002" i="15"/>
  <c r="F1002" i="15" s="1"/>
  <c r="G1002" i="15" s="1"/>
  <c r="E962" i="15"/>
  <c r="F962" i="15" s="1"/>
  <c r="G962" i="15" s="1"/>
  <c r="E722" i="15"/>
  <c r="F722" i="15" s="1"/>
  <c r="G722" i="15" s="1"/>
  <c r="E706" i="15"/>
  <c r="F706" i="15" s="1"/>
  <c r="G706" i="15" s="1"/>
  <c r="E698" i="15"/>
  <c r="F698" i="15" s="1"/>
  <c r="G698" i="15" s="1"/>
  <c r="E530" i="15"/>
  <c r="F530" i="15" s="1"/>
  <c r="G530" i="15" s="1"/>
  <c r="H1145" i="15"/>
  <c r="I1145" i="15" s="1"/>
  <c r="J1145" i="15" s="1"/>
  <c r="I1895" i="14"/>
  <c r="I190" i="14"/>
  <c r="H977" i="15"/>
  <c r="I977" i="15" s="1"/>
  <c r="J977" i="15" s="1"/>
  <c r="E164" i="15"/>
  <c r="F164" i="15" s="1"/>
  <c r="G164" i="15" s="1"/>
  <c r="H1060" i="15"/>
  <c r="I1060" i="15" s="1"/>
  <c r="J1060" i="15" s="1"/>
  <c r="I175" i="14"/>
  <c r="E4302" i="15"/>
  <c r="F4558" i="15"/>
  <c r="G4558" i="15" s="1"/>
  <c r="I567" i="14"/>
  <c r="H4994" i="15"/>
  <c r="I4994" i="15" s="1"/>
  <c r="J4994" i="15" s="1"/>
  <c r="H4858" i="15"/>
  <c r="I4858" i="15" s="1"/>
  <c r="J4858" i="15" s="1"/>
  <c r="E4962" i="15"/>
  <c r="F4962" i="15" s="1"/>
  <c r="G4962" i="15" s="1"/>
  <c r="E4986" i="15"/>
  <c r="F4986" i="15" s="1"/>
  <c r="G4986" i="15" s="1"/>
  <c r="F4614" i="15"/>
  <c r="G4614" i="15" s="1"/>
  <c r="F5450" i="15"/>
  <c r="G5450" i="15" s="1"/>
  <c r="F5442" i="15"/>
  <c r="G5442" i="15" s="1"/>
  <c r="F5250" i="15"/>
  <c r="G5250" i="15" s="1"/>
  <c r="H5050" i="15"/>
  <c r="I4786" i="15"/>
  <c r="J4786" i="15" s="1"/>
  <c r="H4890" i="15"/>
  <c r="H3317" i="15"/>
  <c r="F2965" i="15"/>
  <c r="G2965" i="15" s="1"/>
  <c r="H3037" i="15"/>
  <c r="E3141" i="15"/>
  <c r="I969" i="14"/>
  <c r="S1162" i="14"/>
  <c r="R1162" i="14" s="1"/>
  <c r="S1209" i="14"/>
  <c r="R1209" i="14" s="1"/>
  <c r="S402" i="14"/>
  <c r="R402" i="14" s="1"/>
  <c r="S1603" i="14"/>
  <c r="R1603" i="14" s="1"/>
  <c r="S1502" i="14"/>
  <c r="R1502" i="14" s="1"/>
  <c r="I1562" i="14"/>
  <c r="I1839" i="14"/>
  <c r="S1891" i="14"/>
  <c r="R1891" i="14" s="1"/>
  <c r="I1362" i="14"/>
  <c r="S1714" i="14"/>
  <c r="R1714" i="14" s="1"/>
  <c r="S1814" i="14"/>
  <c r="R1814" i="14" s="1"/>
  <c r="S552" i="14"/>
  <c r="R552" i="14" s="1"/>
  <c r="S598" i="14"/>
  <c r="R598" i="14" s="1"/>
  <c r="S2101" i="14"/>
  <c r="R2101" i="14" s="1"/>
  <c r="S2233" i="14"/>
  <c r="R2233" i="14" s="1"/>
  <c r="U149" i="14" s="1"/>
  <c r="I1740" i="14"/>
  <c r="S1015" i="14"/>
  <c r="R1015" i="14" s="1"/>
  <c r="I1257" i="14"/>
  <c r="S1903" i="14"/>
  <c r="R1903" i="14" s="1"/>
  <c r="H3527" i="15"/>
  <c r="E3759" i="15"/>
  <c r="E3655" i="15"/>
  <c r="E2816" i="15"/>
  <c r="E2776" i="15"/>
  <c r="E2632" i="15"/>
  <c r="E2304" i="15"/>
  <c r="E2168" i="15"/>
  <c r="E2128" i="15"/>
  <c r="E2008" i="15"/>
  <c r="E1888" i="15"/>
  <c r="F3439" i="15"/>
  <c r="G3439" i="15" s="1"/>
  <c r="F3359" i="15"/>
  <c r="G3359" i="15" s="1"/>
  <c r="F3111" i="15"/>
  <c r="G3111" i="15" s="1"/>
  <c r="F3047" i="15"/>
  <c r="G3047" i="15" s="1"/>
  <c r="F2951" i="15"/>
  <c r="G2951" i="15" s="1"/>
  <c r="F2767" i="15"/>
  <c r="G2767" i="15" s="1"/>
  <c r="F2560" i="15"/>
  <c r="G2560" i="15" s="1"/>
  <c r="F2304" i="15"/>
  <c r="G2304" i="15" s="1"/>
  <c r="F2152" i="15"/>
  <c r="G2152" i="15" s="1"/>
  <c r="F2024" i="15"/>
  <c r="G2024" i="15" s="1"/>
  <c r="E1560" i="15"/>
  <c r="F1560" i="15" s="1"/>
  <c r="G1560" i="15" s="1"/>
  <c r="H3159" i="15"/>
  <c r="H3079" i="15"/>
  <c r="H2664" i="15"/>
  <c r="H2623" i="15"/>
  <c r="H2575" i="15"/>
  <c r="H1776" i="15"/>
  <c r="H1736" i="15"/>
  <c r="H1200" i="15"/>
  <c r="H4990" i="15"/>
  <c r="I4990" i="15" s="1"/>
  <c r="J4990" i="15" s="1"/>
  <c r="S1686" i="14"/>
  <c r="R1686" i="14" s="1"/>
  <c r="S1624" i="14"/>
  <c r="R1624" i="14" s="1"/>
  <c r="I1662" i="14"/>
  <c r="I1491" i="14"/>
  <c r="S1722" i="14"/>
  <c r="R1722" i="14" s="1"/>
  <c r="S1834" i="14"/>
  <c r="R1834" i="14" s="1"/>
  <c r="S1931" i="14"/>
  <c r="R1931" i="14" s="1"/>
  <c r="S1989" i="14"/>
  <c r="R1989" i="14" s="1"/>
  <c r="S2119" i="14"/>
  <c r="R2119" i="14" s="1"/>
  <c r="S673" i="14"/>
  <c r="R673" i="14" s="1"/>
  <c r="I1848" i="14"/>
  <c r="I1764" i="14"/>
  <c r="S1872" i="14"/>
  <c r="R1872" i="14" s="1"/>
  <c r="I1191" i="14"/>
  <c r="I1648" i="14"/>
  <c r="I2584" i="15"/>
  <c r="J2584" i="15" s="1"/>
  <c r="H2584" i="15"/>
  <c r="I2488" i="15"/>
  <c r="J2488" i="15" s="1"/>
  <c r="H2488" i="15"/>
  <c r="I2464" i="15"/>
  <c r="J2464" i="15" s="1"/>
  <c r="H2464" i="15"/>
  <c r="I2384" i="15"/>
  <c r="J2384" i="15" s="1"/>
  <c r="H2384" i="15"/>
  <c r="I2368" i="15"/>
  <c r="J2368" i="15" s="1"/>
  <c r="H2368" i="15"/>
  <c r="I2344" i="15"/>
  <c r="J2344" i="15" s="1"/>
  <c r="H2344" i="15"/>
  <c r="I2336" i="15"/>
  <c r="J2336" i="15" s="1"/>
  <c r="F2336" i="15"/>
  <c r="G2336" i="15" s="1"/>
  <c r="I2320" i="15"/>
  <c r="J2320" i="15" s="1"/>
  <c r="F2320" i="15"/>
  <c r="G2320" i="15" s="1"/>
  <c r="I2312" i="15"/>
  <c r="J2312" i="15" s="1"/>
  <c r="F2312" i="15"/>
  <c r="G2312" i="15" s="1"/>
  <c r="I2288" i="15"/>
  <c r="J2288" i="15" s="1"/>
  <c r="H2288" i="15"/>
  <c r="I2280" i="15"/>
  <c r="J2280" i="15" s="1"/>
  <c r="F2280" i="15"/>
  <c r="G2280" i="15" s="1"/>
  <c r="I2272" i="15"/>
  <c r="J2272" i="15" s="1"/>
  <c r="H2272" i="15"/>
  <c r="I2264" i="15"/>
  <c r="J2264" i="15" s="1"/>
  <c r="H2264" i="15"/>
  <c r="F2264" i="15"/>
  <c r="G2264" i="15" s="1"/>
  <c r="I2232" i="15"/>
  <c r="J2232" i="15" s="1"/>
  <c r="H2232" i="15"/>
  <c r="I2208" i="15"/>
  <c r="J2208" i="15" s="1"/>
  <c r="H2208" i="15"/>
  <c r="I2192" i="15"/>
  <c r="J2192" i="15" s="1"/>
  <c r="F2192" i="15"/>
  <c r="G2192" i="15" s="1"/>
  <c r="I2184" i="15"/>
  <c r="J2184" i="15" s="1"/>
  <c r="H2184" i="15"/>
  <c r="I2176" i="15"/>
  <c r="J2176" i="15" s="1"/>
  <c r="F2176" i="15"/>
  <c r="G2176" i="15" s="1"/>
  <c r="I2112" i="15"/>
  <c r="J2112" i="15" s="1"/>
  <c r="H2112" i="15"/>
  <c r="I2104" i="15"/>
  <c r="J2104" i="15" s="1"/>
  <c r="H2104" i="15"/>
  <c r="I2080" i="15"/>
  <c r="J2080" i="15" s="1"/>
  <c r="H2080" i="15"/>
  <c r="I2064" i="15"/>
  <c r="J2064" i="15" s="1"/>
  <c r="H2064" i="15"/>
  <c r="I2056" i="15"/>
  <c r="J2056" i="15" s="1"/>
  <c r="F2056" i="15"/>
  <c r="G2056" i="15" s="1"/>
  <c r="I2032" i="15"/>
  <c r="J2032" i="15" s="1"/>
  <c r="H2032" i="15"/>
  <c r="I2016" i="15"/>
  <c r="J2016" i="15" s="1"/>
  <c r="F2016" i="15"/>
  <c r="G2016" i="15" s="1"/>
  <c r="I1976" i="15"/>
  <c r="J1976" i="15" s="1"/>
  <c r="H1976" i="15"/>
  <c r="I1968" i="15"/>
  <c r="J1968" i="15" s="1"/>
  <c r="H1968" i="15"/>
  <c r="I1944" i="15"/>
  <c r="J1944" i="15" s="1"/>
  <c r="F1944" i="15"/>
  <c r="G1944" i="15" s="1"/>
  <c r="I1936" i="15"/>
  <c r="J1936" i="15" s="1"/>
  <c r="H1936" i="15"/>
  <c r="I1920" i="15"/>
  <c r="J1920" i="15" s="1"/>
  <c r="F1920" i="15"/>
  <c r="G1920" i="15" s="1"/>
  <c r="H1920" i="15"/>
  <c r="I1896" i="15"/>
  <c r="J1896" i="15" s="1"/>
  <c r="H1896" i="15"/>
  <c r="I1872" i="15"/>
  <c r="J1872" i="15" s="1"/>
  <c r="H1872" i="15"/>
  <c r="F1872" i="15"/>
  <c r="G1872" i="15" s="1"/>
  <c r="I1864" i="15"/>
  <c r="J1864" i="15" s="1"/>
  <c r="H1864" i="15"/>
  <c r="I1856" i="15"/>
  <c r="J1856" i="15" s="1"/>
  <c r="F1856" i="15"/>
  <c r="G1856" i="15" s="1"/>
  <c r="I1848" i="15"/>
  <c r="J1848" i="15" s="1"/>
  <c r="H1848" i="15"/>
  <c r="I1832" i="15"/>
  <c r="J1832" i="15" s="1"/>
  <c r="F1832" i="15"/>
  <c r="G1832" i="15" s="1"/>
  <c r="H1832" i="15"/>
  <c r="I1816" i="15"/>
  <c r="J1816" i="15" s="1"/>
  <c r="F1816" i="15"/>
  <c r="G1816" i="15" s="1"/>
  <c r="H1816" i="15"/>
  <c r="I1808" i="15"/>
  <c r="J1808" i="15" s="1"/>
  <c r="H1808" i="15"/>
  <c r="I1800" i="15"/>
  <c r="J1800" i="15" s="1"/>
  <c r="F1800" i="15"/>
  <c r="G1800" i="15" s="1"/>
  <c r="I1760" i="15"/>
  <c r="J1760" i="15" s="1"/>
  <c r="H1760" i="15"/>
  <c r="F1760" i="15"/>
  <c r="G1760" i="15" s="1"/>
  <c r="I1744" i="15"/>
  <c r="J1744" i="15" s="1"/>
  <c r="F1744" i="15"/>
  <c r="G1744" i="15" s="1"/>
  <c r="I1728" i="15"/>
  <c r="J1728" i="15" s="1"/>
  <c r="F1728" i="15"/>
  <c r="G1728" i="15" s="1"/>
  <c r="H1728" i="15"/>
  <c r="I1704" i="15"/>
  <c r="J1704" i="15" s="1"/>
  <c r="H1704" i="15"/>
  <c r="I1680" i="15"/>
  <c r="J1680" i="15" s="1"/>
  <c r="H1680" i="15"/>
  <c r="I1664" i="15"/>
  <c r="J1664" i="15" s="1"/>
  <c r="H1664" i="15"/>
  <c r="I1656" i="15"/>
  <c r="J1656" i="15" s="1"/>
  <c r="H1656" i="15"/>
  <c r="I1648" i="15"/>
  <c r="J1648" i="15" s="1"/>
  <c r="H1648" i="15"/>
  <c r="F1648" i="15"/>
  <c r="G1648" i="15" s="1"/>
  <c r="I1640" i="15"/>
  <c r="J1640" i="15" s="1"/>
  <c r="F1640" i="15"/>
  <c r="G1640" i="15" s="1"/>
  <c r="H1640" i="15"/>
  <c r="I1632" i="15"/>
  <c r="J1632" i="15" s="1"/>
  <c r="H1632" i="15"/>
  <c r="I1624" i="15"/>
  <c r="J1624" i="15" s="1"/>
  <c r="F1624" i="15"/>
  <c r="G1624" i="15" s="1"/>
  <c r="I1584" i="15"/>
  <c r="J1584" i="15" s="1"/>
  <c r="H1584" i="15"/>
  <c r="F1584" i="15"/>
  <c r="G1584" i="15" s="1"/>
  <c r="I1528" i="15"/>
  <c r="J1528" i="15" s="1"/>
  <c r="H1528" i="15"/>
  <c r="H1480" i="15"/>
  <c r="I1480" i="15" s="1"/>
  <c r="J1480" i="15" s="1"/>
  <c r="E1480" i="15"/>
  <c r="F1480" i="15" s="1"/>
  <c r="G1480" i="15" s="1"/>
  <c r="I1448" i="15"/>
  <c r="J1448" i="15" s="1"/>
  <c r="H1448" i="15"/>
  <c r="I1440" i="15"/>
  <c r="J1440" i="15" s="1"/>
  <c r="F1440" i="15"/>
  <c r="G1440" i="15" s="1"/>
  <c r="I1432" i="15"/>
  <c r="J1432" i="15" s="1"/>
  <c r="H1432" i="15"/>
  <c r="I1408" i="15"/>
  <c r="J1408" i="15" s="1"/>
  <c r="F1408" i="15"/>
  <c r="G1408" i="15" s="1"/>
  <c r="I1336" i="15"/>
  <c r="J1336" i="15" s="1"/>
  <c r="H1336" i="15"/>
  <c r="I1328" i="15"/>
  <c r="J1328" i="15" s="1"/>
  <c r="F1328" i="15"/>
  <c r="G1328" i="15" s="1"/>
  <c r="I1256" i="15"/>
  <c r="J1256" i="15" s="1"/>
  <c r="F1256" i="15"/>
  <c r="G1256" i="15" s="1"/>
  <c r="H984" i="15"/>
  <c r="I984" i="15" s="1"/>
  <c r="J984" i="15" s="1"/>
  <c r="E984" i="15"/>
  <c r="F984" i="15" s="1"/>
  <c r="G984" i="15" s="1"/>
  <c r="I920" i="15"/>
  <c r="J920" i="15" s="1"/>
  <c r="I904" i="15"/>
  <c r="J904" i="15" s="1"/>
  <c r="H904" i="15"/>
  <c r="F880" i="15"/>
  <c r="G880" i="15" s="1"/>
  <c r="H880" i="15"/>
  <c r="I880" i="15" s="1"/>
  <c r="J880" i="15" s="1"/>
  <c r="I768" i="15"/>
  <c r="J768" i="15" s="1"/>
  <c r="F768" i="15"/>
  <c r="G768" i="15" s="1"/>
  <c r="H768" i="15"/>
  <c r="I752" i="15"/>
  <c r="J752" i="15" s="1"/>
  <c r="H752" i="15"/>
  <c r="I744" i="15"/>
  <c r="J744" i="15" s="1"/>
  <c r="F744" i="15"/>
  <c r="G744" i="15" s="1"/>
  <c r="H744" i="15"/>
  <c r="I720" i="15"/>
  <c r="J720" i="15" s="1"/>
  <c r="H720" i="15"/>
  <c r="I648" i="15"/>
  <c r="J648" i="15" s="1"/>
  <c r="H648" i="15"/>
  <c r="I584" i="15"/>
  <c r="J584" i="15" s="1"/>
  <c r="H584" i="15"/>
  <c r="I560" i="15"/>
  <c r="J560" i="15" s="1"/>
  <c r="F560" i="15"/>
  <c r="G560" i="15" s="1"/>
  <c r="I536" i="15"/>
  <c r="J536" i="15" s="1"/>
  <c r="E536" i="15"/>
  <c r="I448" i="15"/>
  <c r="J448" i="15" s="1"/>
  <c r="H448" i="15"/>
  <c r="I440" i="15"/>
  <c r="J440" i="15" s="1"/>
  <c r="H440" i="15"/>
  <c r="I424" i="15"/>
  <c r="J424" i="15" s="1"/>
  <c r="H424" i="15"/>
  <c r="I408" i="15"/>
  <c r="J408" i="15" s="1"/>
  <c r="H408" i="15"/>
  <c r="I400" i="15"/>
  <c r="J400" i="15" s="1"/>
  <c r="H400" i="15"/>
  <c r="I368" i="15"/>
  <c r="J368" i="15" s="1"/>
  <c r="F368" i="15"/>
  <c r="G368" i="15" s="1"/>
  <c r="H368" i="15"/>
  <c r="I80" i="15"/>
  <c r="J80" i="15" s="1"/>
  <c r="F80" i="15"/>
  <c r="G80" i="15" s="1"/>
  <c r="I56" i="15"/>
  <c r="J56" i="15" s="1"/>
  <c r="H56" i="15"/>
  <c r="I40" i="15"/>
  <c r="J40" i="15" s="1"/>
  <c r="F40" i="15"/>
  <c r="G40" i="15" s="1"/>
  <c r="I32" i="15"/>
  <c r="J32" i="15" s="1"/>
  <c r="H32" i="15"/>
  <c r="S1144" i="14"/>
  <c r="R1144" i="14" s="1"/>
  <c r="S1179" i="14"/>
  <c r="R1179" i="14" s="1"/>
  <c r="S1050" i="14"/>
  <c r="R1050" i="14" s="1"/>
  <c r="S1734" i="14"/>
  <c r="R1734" i="14" s="1"/>
  <c r="S1840" i="14"/>
  <c r="R1840" i="14" s="1"/>
  <c r="S1939" i="14"/>
  <c r="R1939" i="14" s="1"/>
  <c r="S2000" i="14"/>
  <c r="R2000" i="14" s="1"/>
  <c r="S2129" i="14"/>
  <c r="R2129" i="14" s="1"/>
  <c r="S2253" i="14"/>
  <c r="R2253" i="14" s="1"/>
  <c r="U169" i="14" s="1"/>
  <c r="I2241" i="14"/>
  <c r="I1524" i="14"/>
  <c r="I961" i="14"/>
  <c r="I3471" i="15"/>
  <c r="J3471" i="15" s="1"/>
  <c r="H3471" i="15"/>
  <c r="I3167" i="15"/>
  <c r="J3167" i="15" s="1"/>
  <c r="H3167" i="15"/>
  <c r="I3151" i="15"/>
  <c r="J3151" i="15" s="1"/>
  <c r="H3151" i="15"/>
  <c r="I3039" i="15"/>
  <c r="J3039" i="15" s="1"/>
  <c r="H3039" i="15"/>
  <c r="I2983" i="15"/>
  <c r="J2983" i="15" s="1"/>
  <c r="H2983" i="15"/>
  <c r="I2975" i="15"/>
  <c r="J2975" i="15" s="1"/>
  <c r="H2975" i="15"/>
  <c r="I2967" i="15"/>
  <c r="J2967" i="15" s="1"/>
  <c r="H2967" i="15"/>
  <c r="I2935" i="15"/>
  <c r="J2935" i="15" s="1"/>
  <c r="H2935" i="15"/>
  <c r="I2887" i="15"/>
  <c r="J2887" i="15" s="1"/>
  <c r="H2887" i="15"/>
  <c r="I2847" i="15"/>
  <c r="J2847" i="15" s="1"/>
  <c r="H2847" i="15"/>
  <c r="I2831" i="15"/>
  <c r="J2831" i="15" s="1"/>
  <c r="H2831" i="15"/>
  <c r="I2799" i="15"/>
  <c r="J2799" i="15" s="1"/>
  <c r="H2799" i="15"/>
  <c r="I2791" i="15"/>
  <c r="J2791" i="15" s="1"/>
  <c r="H2791" i="15"/>
  <c r="I2775" i="15"/>
  <c r="J2775" i="15" s="1"/>
  <c r="H2775" i="15"/>
  <c r="I2751" i="15"/>
  <c r="J2751" i="15" s="1"/>
  <c r="H2751" i="15"/>
  <c r="I2703" i="15"/>
  <c r="J2703" i="15" s="1"/>
  <c r="H2703" i="15"/>
  <c r="I2639" i="15"/>
  <c r="J2639" i="15" s="1"/>
  <c r="H2639" i="15"/>
  <c r="I2559" i="15"/>
  <c r="J2559" i="15" s="1"/>
  <c r="H2559" i="15"/>
  <c r="I2495" i="15"/>
  <c r="J2495" i="15" s="1"/>
  <c r="H2495" i="15"/>
  <c r="I2463" i="15"/>
  <c r="J2463" i="15" s="1"/>
  <c r="H2463" i="15"/>
  <c r="I2383" i="15"/>
  <c r="J2383" i="15" s="1"/>
  <c r="F2383" i="15"/>
  <c r="G2383" i="15" s="1"/>
  <c r="I2359" i="15"/>
  <c r="J2359" i="15" s="1"/>
  <c r="H2359" i="15"/>
  <c r="F2359" i="15"/>
  <c r="G2359" i="15" s="1"/>
  <c r="I2343" i="15"/>
  <c r="J2343" i="15" s="1"/>
  <c r="F2343" i="15"/>
  <c r="G2343" i="15" s="1"/>
  <c r="I2327" i="15"/>
  <c r="J2327" i="15" s="1"/>
  <c r="H2327" i="15"/>
  <c r="I2295" i="15"/>
  <c r="J2295" i="15" s="1"/>
  <c r="F2295" i="15"/>
  <c r="G2295" i="15" s="1"/>
  <c r="H2295" i="15"/>
  <c r="I2287" i="15"/>
  <c r="J2287" i="15" s="1"/>
  <c r="H2287" i="15"/>
  <c r="I1895" i="15"/>
  <c r="J1895" i="15" s="1"/>
  <c r="H1895" i="15"/>
  <c r="I1887" i="15"/>
  <c r="J1887" i="15" s="1"/>
  <c r="H1887" i="15"/>
  <c r="I1871" i="15"/>
  <c r="J1871" i="15" s="1"/>
  <c r="H1871" i="15"/>
  <c r="I1855" i="15"/>
  <c r="J1855" i="15" s="1"/>
  <c r="H1855" i="15"/>
  <c r="I1847" i="15"/>
  <c r="J1847" i="15" s="1"/>
  <c r="F1847" i="15"/>
  <c r="G1847" i="15" s="1"/>
  <c r="I1831" i="15"/>
  <c r="J1831" i="15" s="1"/>
  <c r="H1831" i="15"/>
  <c r="I1815" i="15"/>
  <c r="J1815" i="15" s="1"/>
  <c r="H1815" i="15"/>
  <c r="I1799" i="15"/>
  <c r="J1799" i="15" s="1"/>
  <c r="H1799" i="15"/>
  <c r="I1791" i="15"/>
  <c r="J1791" i="15" s="1"/>
  <c r="H1791" i="15"/>
  <c r="I1783" i="15"/>
  <c r="J1783" i="15" s="1"/>
  <c r="H1783" i="15"/>
  <c r="I1775" i="15"/>
  <c r="J1775" i="15" s="1"/>
  <c r="H1775" i="15"/>
  <c r="F1775" i="15"/>
  <c r="G1775" i="15" s="1"/>
  <c r="I1759" i="15"/>
  <c r="J1759" i="15" s="1"/>
  <c r="H1759" i="15"/>
  <c r="I1751" i="15"/>
  <c r="J1751" i="15" s="1"/>
  <c r="H1751" i="15"/>
  <c r="I1743" i="15"/>
  <c r="J1743" i="15" s="1"/>
  <c r="H1743" i="15"/>
  <c r="I1727" i="15"/>
  <c r="J1727" i="15" s="1"/>
  <c r="H1727" i="15"/>
  <c r="I1719" i="15"/>
  <c r="J1719" i="15" s="1"/>
  <c r="H1719" i="15"/>
  <c r="I1687" i="15"/>
  <c r="J1687" i="15" s="1"/>
  <c r="H1687" i="15"/>
  <c r="I1679" i="15"/>
  <c r="J1679" i="15" s="1"/>
  <c r="F1679" i="15"/>
  <c r="G1679" i="15" s="1"/>
  <c r="I1663" i="15"/>
  <c r="J1663" i="15" s="1"/>
  <c r="F1663" i="15"/>
  <c r="G1663" i="15" s="1"/>
  <c r="H1663" i="15"/>
  <c r="I1639" i="15"/>
  <c r="J1639" i="15" s="1"/>
  <c r="H1639" i="15"/>
  <c r="I1623" i="15"/>
  <c r="J1623" i="15" s="1"/>
  <c r="H1623" i="15"/>
  <c r="H1599" i="15"/>
  <c r="I1599" i="15" s="1"/>
  <c r="J1599" i="15" s="1"/>
  <c r="E1599" i="15"/>
  <c r="F1599" i="15" s="1"/>
  <c r="G1599" i="15" s="1"/>
  <c r="I1535" i="15"/>
  <c r="J1535" i="15" s="1"/>
  <c r="F1535" i="15"/>
  <c r="G1535" i="15" s="1"/>
  <c r="I1439" i="15"/>
  <c r="J1439" i="15" s="1"/>
  <c r="H1439" i="15"/>
  <c r="I4422" i="15"/>
  <c r="J4422" i="15" s="1"/>
  <c r="E5246" i="15"/>
  <c r="F5246" i="15" s="1"/>
  <c r="G5246" i="15" s="1"/>
  <c r="I341" i="15"/>
  <c r="J341" i="15" s="1"/>
  <c r="H341" i="15"/>
  <c r="I293" i="15"/>
  <c r="J293" i="15" s="1"/>
  <c r="H293" i="15"/>
  <c r="I269" i="15"/>
  <c r="J269" i="15" s="1"/>
  <c r="F269" i="15"/>
  <c r="G269" i="15" s="1"/>
  <c r="I253" i="15"/>
  <c r="J253" i="15" s="1"/>
  <c r="F253" i="15"/>
  <c r="G253" i="15" s="1"/>
  <c r="I229" i="15"/>
  <c r="J229" i="15" s="1"/>
  <c r="H229" i="15"/>
  <c r="I221" i="15"/>
  <c r="J221" i="15" s="1"/>
  <c r="F221" i="15"/>
  <c r="G221" i="15" s="1"/>
  <c r="I197" i="15"/>
  <c r="J197" i="15" s="1"/>
  <c r="F197" i="15"/>
  <c r="G197" i="15" s="1"/>
  <c r="I189" i="15"/>
  <c r="J189" i="15" s="1"/>
  <c r="H189" i="15"/>
  <c r="I181" i="15"/>
  <c r="J181" i="15" s="1"/>
  <c r="H181" i="15"/>
  <c r="F181" i="15"/>
  <c r="G181" i="15" s="1"/>
  <c r="I133" i="15"/>
  <c r="J133" i="15" s="1"/>
  <c r="F133" i="15"/>
  <c r="G133" i="15" s="1"/>
  <c r="I125" i="15"/>
  <c r="J125" i="15" s="1"/>
  <c r="H125" i="15"/>
  <c r="F125" i="15"/>
  <c r="G125" i="15" s="1"/>
  <c r="I61" i="15"/>
  <c r="J61" i="15" s="1"/>
  <c r="F61" i="15"/>
  <c r="G61" i="15" s="1"/>
  <c r="H61" i="15"/>
  <c r="I53" i="15"/>
  <c r="J53" i="15" s="1"/>
  <c r="F53" i="15"/>
  <c r="G53" i="15" s="1"/>
  <c r="I45" i="15"/>
  <c r="J45" i="15" s="1"/>
  <c r="H45" i="15"/>
  <c r="I37" i="15"/>
  <c r="J37" i="15" s="1"/>
  <c r="F37" i="15"/>
  <c r="G37" i="15" s="1"/>
  <c r="I29" i="15"/>
  <c r="J29" i="15" s="1"/>
  <c r="F29" i="15"/>
  <c r="G29" i="15" s="1"/>
  <c r="I13" i="15"/>
  <c r="J13" i="15" s="1"/>
  <c r="H13" i="15"/>
  <c r="S250" i="14"/>
  <c r="R250" i="14" s="1"/>
  <c r="I250" i="14"/>
  <c r="S1040" i="14"/>
  <c r="R1040" i="14" s="1"/>
  <c r="I1040" i="14"/>
  <c r="S211" i="14"/>
  <c r="R211" i="14" s="1"/>
  <c r="I211" i="14"/>
  <c r="S209" i="14"/>
  <c r="R209" i="14" s="1"/>
  <c r="I209" i="14"/>
  <c r="S953" i="14"/>
  <c r="R953" i="14" s="1"/>
  <c r="I953" i="14"/>
  <c r="F383" i="15"/>
  <c r="G383" i="15" s="1"/>
  <c r="F271" i="15"/>
  <c r="G271" i="15" s="1"/>
  <c r="F223" i="15"/>
  <c r="G223" i="15" s="1"/>
  <c r="F199" i="15"/>
  <c r="G199" i="15" s="1"/>
  <c r="H527" i="15"/>
  <c r="H463" i="15"/>
  <c r="H383" i="15"/>
  <c r="H207" i="15"/>
  <c r="H191" i="15"/>
  <c r="H143" i="15"/>
  <c r="H16" i="15"/>
  <c r="H1045" i="15"/>
  <c r="I1045" i="15" s="1"/>
  <c r="J1045" i="15" s="1"/>
  <c r="F887" i="15"/>
  <c r="G887" i="15" s="1"/>
  <c r="H767" i="15"/>
  <c r="H423" i="15"/>
  <c r="E787" i="15"/>
  <c r="F787" i="15" s="1"/>
  <c r="G787" i="15" s="1"/>
  <c r="E595" i="15"/>
  <c r="F595" i="15" s="1"/>
  <c r="G595" i="15" s="1"/>
  <c r="E483" i="15"/>
  <c r="F483" i="15" s="1"/>
  <c r="G483" i="15" s="1"/>
  <c r="I1601" i="14"/>
  <c r="I1120" i="14"/>
  <c r="I1007" i="14"/>
  <c r="I970" i="14"/>
  <c r="E2546" i="15"/>
  <c r="H2546" i="15"/>
  <c r="I2434" i="15"/>
  <c r="J2434" i="15" s="1"/>
  <c r="H2434" i="15"/>
  <c r="I1802" i="15"/>
  <c r="J1802" i="15" s="1"/>
  <c r="H1802" i="15"/>
  <c r="I1666" i="15"/>
  <c r="J1666" i="15" s="1"/>
  <c r="H1666" i="15"/>
  <c r="I1155" i="14"/>
  <c r="I256" i="14"/>
  <c r="H1231" i="15"/>
  <c r="I1721" i="15"/>
  <c r="J1721" i="15" s="1"/>
  <c r="H1721" i="15"/>
  <c r="I1705" i="15"/>
  <c r="J1705" i="15" s="1"/>
  <c r="H1705" i="15"/>
  <c r="I913" i="15"/>
  <c r="J913" i="15" s="1"/>
  <c r="H913" i="15"/>
  <c r="I425" i="15"/>
  <c r="J425" i="15" s="1"/>
  <c r="H425" i="15"/>
  <c r="I361" i="15"/>
  <c r="J361" i="15" s="1"/>
  <c r="H361" i="15"/>
  <c r="I207" i="14"/>
  <c r="I1081" i="14"/>
  <c r="I639" i="15"/>
  <c r="J639" i="15" s="1"/>
  <c r="H639" i="15"/>
  <c r="I495" i="15"/>
  <c r="J495" i="15" s="1"/>
  <c r="H495" i="15"/>
  <c r="I439" i="15"/>
  <c r="J439" i="15" s="1"/>
  <c r="H439" i="15"/>
  <c r="I375" i="15"/>
  <c r="J375" i="15" s="1"/>
  <c r="H375" i="15"/>
  <c r="I327" i="15"/>
  <c r="J327" i="15" s="1"/>
  <c r="H327" i="15"/>
  <c r="I311" i="15"/>
  <c r="J311" i="15" s="1"/>
  <c r="H311" i="15"/>
  <c r="I167" i="15"/>
  <c r="J167" i="15" s="1"/>
  <c r="H167" i="15"/>
  <c r="I15" i="15"/>
  <c r="J15" i="15" s="1"/>
  <c r="H15" i="15"/>
  <c r="H1248" i="15"/>
  <c r="I1248" i="15" s="1"/>
  <c r="J1248" i="15" s="1"/>
  <c r="I1074" i="14"/>
  <c r="I184" i="14"/>
  <c r="H5404" i="15"/>
  <c r="I5404" i="15" s="1"/>
  <c r="J5404" i="15" s="1"/>
  <c r="E5356" i="15"/>
  <c r="F5356" i="15" s="1"/>
  <c r="G5356" i="15" s="1"/>
  <c r="H5316" i="15"/>
  <c r="I5316" i="15" s="1"/>
  <c r="J5316" i="15" s="1"/>
  <c r="E5300" i="15"/>
  <c r="F5300" i="15" s="1"/>
  <c r="G5300" i="15" s="1"/>
  <c r="H5268" i="15"/>
  <c r="I5268" i="15" s="1"/>
  <c r="J5268" i="15" s="1"/>
  <c r="E5236" i="15"/>
  <c r="F5236" i="15" s="1"/>
  <c r="G5236" i="15" s="1"/>
  <c r="E5228" i="15"/>
  <c r="F5228" i="15" s="1"/>
  <c r="G5228" i="15" s="1"/>
  <c r="E5212" i="15"/>
  <c r="F5212" i="15" s="1"/>
  <c r="G5212" i="15" s="1"/>
  <c r="H5172" i="15"/>
  <c r="I5172" i="15" s="1"/>
  <c r="J5172" i="15" s="1"/>
  <c r="E4932" i="15"/>
  <c r="F4932" i="15" s="1"/>
  <c r="G4932" i="15" s="1"/>
  <c r="E4916" i="15"/>
  <c r="F4916" i="15" s="1"/>
  <c r="G4916" i="15" s="1"/>
  <c r="E4836" i="15"/>
  <c r="F4836" i="15" s="1"/>
  <c r="G4836" i="15" s="1"/>
  <c r="I1809" i="14"/>
  <c r="I1156" i="14"/>
  <c r="I267" i="14"/>
  <c r="I259" i="14"/>
  <c r="I213" i="14"/>
  <c r="H874" i="15"/>
  <c r="I874" i="15" s="1"/>
  <c r="J874" i="15" s="1"/>
  <c r="H851" i="15"/>
  <c r="I851" i="15" s="1"/>
  <c r="J851" i="15" s="1"/>
  <c r="H810" i="15"/>
  <c r="I810" i="15" s="1"/>
  <c r="J810" i="15" s="1"/>
  <c r="H875" i="15"/>
  <c r="I875" i="15" s="1"/>
  <c r="J875" i="15" s="1"/>
  <c r="H859" i="15"/>
  <c r="I859" i="15" s="1"/>
  <c r="J859" i="15" s="1"/>
  <c r="E835" i="15"/>
  <c r="F835" i="15" s="1"/>
  <c r="G835" i="15" s="1"/>
  <c r="H517" i="15"/>
  <c r="I517" i="15" s="1"/>
  <c r="J517" i="15" s="1"/>
  <c r="H515" i="15"/>
  <c r="I515" i="15" s="1"/>
  <c r="J515" i="15" s="1"/>
  <c r="H154" i="15"/>
  <c r="I154" i="15" s="1"/>
  <c r="J154" i="15" s="1"/>
  <c r="H5482" i="15"/>
  <c r="I5482" i="15" s="1"/>
  <c r="J5482" i="15" s="1"/>
  <c r="H5434" i="15"/>
  <c r="I5434" i="15" s="1"/>
  <c r="J5434" i="15" s="1"/>
  <c r="H5329" i="15"/>
  <c r="I5329" i="15" s="1"/>
  <c r="J5329" i="15" s="1"/>
  <c r="H5328" i="15"/>
  <c r="I5328" i="15" s="1"/>
  <c r="J5328" i="15" s="1"/>
  <c r="H5292" i="15"/>
  <c r="I5292" i="15" s="1"/>
  <c r="J5292" i="15" s="1"/>
  <c r="H5210" i="15"/>
  <c r="I5210" i="15" s="1"/>
  <c r="J5210" i="15" s="1"/>
  <c r="H5185" i="15"/>
  <c r="I5185" i="15" s="1"/>
  <c r="J5185" i="15" s="1"/>
  <c r="H5162" i="15"/>
  <c r="I5162" i="15" s="1"/>
  <c r="J5162" i="15" s="1"/>
  <c r="H5183" i="15"/>
  <c r="I5183" i="15" s="1"/>
  <c r="J5183" i="15" s="1"/>
  <c r="H4977" i="15"/>
  <c r="I4977" i="15" s="1"/>
  <c r="J4977" i="15" s="1"/>
  <c r="H4911" i="15"/>
  <c r="I4911" i="15" s="1"/>
  <c r="J4911" i="15" s="1"/>
  <c r="H4889" i="15"/>
  <c r="I4889" i="15" s="1"/>
  <c r="J4889" i="15" s="1"/>
  <c r="H4849" i="15"/>
  <c r="I4849" i="15" s="1"/>
  <c r="J4849" i="15" s="1"/>
  <c r="H1594" i="15"/>
  <c r="I1594" i="15" s="1"/>
  <c r="J1594" i="15" s="1"/>
  <c r="H1579" i="15"/>
  <c r="I1579" i="15" s="1"/>
  <c r="J1579" i="15" s="1"/>
  <c r="E1500" i="15"/>
  <c r="F1500" i="15" s="1"/>
  <c r="G1500" i="15" s="1"/>
  <c r="H1426" i="15"/>
  <c r="I1426" i="15" s="1"/>
  <c r="J1426" i="15" s="1"/>
  <c r="H1427" i="15"/>
  <c r="I1427" i="15" s="1"/>
  <c r="J1427" i="15" s="1"/>
  <c r="H1379" i="15"/>
  <c r="I1379" i="15" s="1"/>
  <c r="J1379" i="15" s="1"/>
  <c r="H1349" i="15"/>
  <c r="I1349" i="15" s="1"/>
  <c r="J1349" i="15" s="1"/>
  <c r="H1310" i="15"/>
  <c r="I1310" i="15" s="1"/>
  <c r="J1310" i="15" s="1"/>
  <c r="H1237" i="15"/>
  <c r="I1237" i="15" s="1"/>
  <c r="J1237" i="15" s="1"/>
  <c r="H1227" i="15"/>
  <c r="I1227" i="15" s="1"/>
  <c r="J1227" i="15" s="1"/>
  <c r="H1211" i="15"/>
  <c r="I1211" i="15" s="1"/>
  <c r="J1211" i="15" s="1"/>
  <c r="H1202" i="15"/>
  <c r="I1202" i="15" s="1"/>
  <c r="J1202" i="15" s="1"/>
  <c r="H1194" i="15"/>
  <c r="I1194" i="15" s="1"/>
  <c r="J1194" i="15" s="1"/>
  <c r="E1145" i="15"/>
  <c r="F1145" i="15" s="1"/>
  <c r="G1145" i="15" s="1"/>
  <c r="H1141" i="15"/>
  <c r="I1141" i="15" s="1"/>
  <c r="J1141" i="15" s="1"/>
  <c r="H947" i="15"/>
  <c r="I947" i="15" s="1"/>
  <c r="J947" i="15" s="1"/>
  <c r="H914" i="15"/>
  <c r="I914" i="15" s="1"/>
  <c r="J914" i="15" s="1"/>
  <c r="E90" i="15"/>
  <c r="F90" i="15" s="1"/>
  <c r="G90" i="15" s="1"/>
  <c r="E1230" i="15"/>
  <c r="F1230" i="15"/>
  <c r="G1230" i="15" s="1"/>
  <c r="E1014" i="15"/>
  <c r="F1014" i="15" s="1"/>
  <c r="G1014" i="15" s="1"/>
  <c r="H1014" i="15"/>
  <c r="I1014" i="15" s="1"/>
  <c r="J1014" i="15" s="1"/>
  <c r="E822" i="15"/>
  <c r="F822" i="15" s="1"/>
  <c r="G822" i="15" s="1"/>
  <c r="H822" i="15"/>
  <c r="I822" i="15" s="1"/>
  <c r="J822" i="15" s="1"/>
  <c r="E158" i="15"/>
  <c r="F158" i="15" s="1"/>
  <c r="G158" i="15" s="1"/>
  <c r="H158" i="15"/>
  <c r="I158" i="15" s="1"/>
  <c r="J158" i="15" s="1"/>
  <c r="I4662" i="15"/>
  <c r="J4662" i="15" s="1"/>
  <c r="H4862" i="15"/>
  <c r="I4862" i="15" s="1"/>
  <c r="J4862" i="15" s="1"/>
  <c r="S2284" i="14"/>
  <c r="R2284" i="14" s="1"/>
  <c r="I2284" i="14"/>
  <c r="I684" i="14"/>
  <c r="S684" i="14"/>
  <c r="R684" i="14" s="1"/>
  <c r="I2237" i="14"/>
  <c r="S2237" i="14"/>
  <c r="R2237" i="14" s="1"/>
  <c r="U153" i="14" s="1"/>
  <c r="I2209" i="14"/>
  <c r="S2209" i="14"/>
  <c r="R2209" i="14" s="1"/>
  <c r="U125" i="14" s="1"/>
  <c r="I2185" i="14"/>
  <c r="S2185" i="14"/>
  <c r="R2185" i="14" s="1"/>
  <c r="I2169" i="14"/>
  <c r="S2169" i="14"/>
  <c r="R2169" i="14" s="1"/>
  <c r="I2147" i="14"/>
  <c r="S2147" i="14"/>
  <c r="R2147" i="14" s="1"/>
  <c r="I2111" i="14"/>
  <c r="S2111" i="14"/>
  <c r="R2111" i="14" s="1"/>
  <c r="I2085" i="14"/>
  <c r="S2085" i="14"/>
  <c r="R2085" i="14" s="1"/>
  <c r="S2062" i="14"/>
  <c r="R2062" i="14" s="1"/>
  <c r="I2062" i="14"/>
  <c r="I2036" i="14"/>
  <c r="S2036" i="14"/>
  <c r="R2036" i="14" s="1"/>
  <c r="I2012" i="14"/>
  <c r="S2012" i="14"/>
  <c r="R2012" i="14" s="1"/>
  <c r="I1996" i="14"/>
  <c r="S1996" i="14"/>
  <c r="R1996" i="14" s="1"/>
  <c r="I1980" i="14"/>
  <c r="S1980" i="14"/>
  <c r="R1980" i="14" s="1"/>
  <c r="I1962" i="14"/>
  <c r="S1962" i="14"/>
  <c r="R1962" i="14" s="1"/>
  <c r="I573" i="14"/>
  <c r="S573" i="14"/>
  <c r="R573" i="14" s="1"/>
  <c r="I539" i="14"/>
  <c r="S539" i="14"/>
  <c r="R539" i="14" s="1"/>
  <c r="I1898" i="14"/>
  <c r="S1898" i="14"/>
  <c r="R1898" i="14" s="1"/>
  <c r="I1868" i="14"/>
  <c r="S1868" i="14"/>
  <c r="R1868" i="14" s="1"/>
  <c r="I1836" i="14"/>
  <c r="S1836" i="14"/>
  <c r="R1836" i="14" s="1"/>
  <c r="I1794" i="14"/>
  <c r="S1794" i="14"/>
  <c r="R1794" i="14" s="1"/>
  <c r="I1752" i="14"/>
  <c r="S1752" i="14"/>
  <c r="R1752" i="14" s="1"/>
  <c r="I1726" i="14"/>
  <c r="S1726" i="14"/>
  <c r="R1726" i="14" s="1"/>
  <c r="I1690" i="14"/>
  <c r="S1690" i="14"/>
  <c r="R1690" i="14" s="1"/>
  <c r="S1626" i="14"/>
  <c r="R1626" i="14" s="1"/>
  <c r="I1626" i="14"/>
  <c r="S429" i="14"/>
  <c r="R429" i="14" s="1"/>
  <c r="I429" i="14"/>
  <c r="S1597" i="14"/>
  <c r="R1597" i="14" s="1"/>
  <c r="I1597" i="14"/>
  <c r="I1552" i="14"/>
  <c r="S1552" i="14"/>
  <c r="R1552" i="14" s="1"/>
  <c r="I1528" i="14"/>
  <c r="S1528" i="14"/>
  <c r="R1528" i="14" s="1"/>
  <c r="S1505" i="14"/>
  <c r="R1505" i="14" s="1"/>
  <c r="I1505" i="14"/>
  <c r="I1461" i="14"/>
  <c r="S1461" i="14"/>
  <c r="R1461" i="14" s="1"/>
  <c r="I336" i="14"/>
  <c r="S336" i="14"/>
  <c r="R336" i="14" s="1"/>
  <c r="I1356" i="14"/>
  <c r="S1356" i="14"/>
  <c r="R1356" i="14" s="1"/>
  <c r="S1309" i="14"/>
  <c r="R1309" i="14" s="1"/>
  <c r="I1309" i="14"/>
  <c r="I1269" i="14"/>
  <c r="S1269" i="14"/>
  <c r="R1269" i="14" s="1"/>
  <c r="I1229" i="14"/>
  <c r="S1229" i="14"/>
  <c r="R1229" i="14" s="1"/>
  <c r="S1187" i="14"/>
  <c r="R1187" i="14" s="1"/>
  <c r="I1187" i="14"/>
  <c r="S299" i="14"/>
  <c r="R299" i="14" s="1"/>
  <c r="I299" i="14"/>
  <c r="I1150" i="14"/>
  <c r="S1150" i="14"/>
  <c r="R1150" i="14" s="1"/>
  <c r="I1104" i="14"/>
  <c r="S1104" i="14"/>
  <c r="R1104" i="14" s="1"/>
  <c r="I1062" i="14"/>
  <c r="S1062" i="14"/>
  <c r="R1062" i="14" s="1"/>
  <c r="S189" i="14"/>
  <c r="R189" i="14" s="1"/>
  <c r="I189" i="14"/>
  <c r="I921" i="14"/>
  <c r="S921" i="14"/>
  <c r="R921" i="14" s="1"/>
  <c r="S876" i="14"/>
  <c r="R876" i="14" s="1"/>
  <c r="I876" i="14"/>
  <c r="S846" i="14"/>
  <c r="R846" i="14" s="1"/>
  <c r="I846" i="14"/>
  <c r="S47" i="14"/>
  <c r="R47" i="14" s="1"/>
  <c r="I47" i="14"/>
  <c r="I771" i="14"/>
  <c r="S771" i="14"/>
  <c r="R771" i="14" s="1"/>
  <c r="I747" i="14"/>
  <c r="S747" i="14"/>
  <c r="R747" i="14" s="1"/>
  <c r="I2051" i="14"/>
  <c r="S2051" i="14"/>
  <c r="R2051" i="14" s="1"/>
  <c r="P993" i="14"/>
  <c r="H821" i="15" s="1"/>
  <c r="I821" i="15" s="1"/>
  <c r="J821" i="15" s="1"/>
  <c r="E821" i="15"/>
  <c r="F821" i="15" s="1"/>
  <c r="G821" i="15" s="1"/>
  <c r="P969" i="14"/>
  <c r="H801" i="15" s="1"/>
  <c r="I801" i="15" s="1"/>
  <c r="J801" i="15" s="1"/>
  <c r="E801" i="15"/>
  <c r="F801" i="15" s="1"/>
  <c r="G801" i="15" s="1"/>
  <c r="P760" i="14"/>
  <c r="H111" i="15" s="1"/>
  <c r="I111" i="15" s="1"/>
  <c r="J111" i="15" s="1"/>
  <c r="E111" i="15"/>
  <c r="F111" i="15" s="1"/>
  <c r="G111" i="15" s="1"/>
  <c r="P1740" i="14"/>
  <c r="H4882" i="15" s="1"/>
  <c r="I4882" i="15" s="1"/>
  <c r="J4882" i="15" s="1"/>
  <c r="E4882" i="15"/>
  <c r="F4882" i="15" s="1"/>
  <c r="G4882" i="15" s="1"/>
  <c r="P449" i="14"/>
  <c r="H1551" i="15" s="1"/>
  <c r="I1551" i="15" s="1"/>
  <c r="J1551" i="15" s="1"/>
  <c r="E1551" i="15"/>
  <c r="F1551" i="15" s="1"/>
  <c r="G1551" i="15" s="1"/>
  <c r="P1599" i="14"/>
  <c r="H1496" i="15" s="1"/>
  <c r="I1496" i="15" s="1"/>
  <c r="J1496" i="15" s="1"/>
  <c r="E1496" i="15"/>
  <c r="F1496" i="15" s="1"/>
  <c r="G1496" i="15" s="1"/>
  <c r="P1515" i="14"/>
  <c r="H1343" i="15" s="1"/>
  <c r="I1343" i="15" s="1"/>
  <c r="J1343" i="15" s="1"/>
  <c r="E1343" i="15"/>
  <c r="F1343" i="15" s="1"/>
  <c r="G1343" i="15" s="1"/>
  <c r="P1480" i="14"/>
  <c r="H1300" i="15" s="1"/>
  <c r="I1300" i="15" s="1"/>
  <c r="J1300" i="15" s="1"/>
  <c r="E1300" i="15"/>
  <c r="F1300" i="15" s="1"/>
  <c r="G1300" i="15" s="1"/>
  <c r="F5430" i="15"/>
  <c r="G5430" i="15" s="1"/>
  <c r="E5382" i="15"/>
  <c r="F5382" i="15" s="1"/>
  <c r="G5382" i="15" s="1"/>
  <c r="H4934" i="15"/>
  <c r="I4934" i="15" s="1"/>
  <c r="J4934" i="15" s="1"/>
  <c r="E5134" i="15"/>
  <c r="F5134" i="15" s="1"/>
  <c r="G5134" i="15" s="1"/>
  <c r="H1286" i="15"/>
  <c r="I1286" i="15" s="1"/>
  <c r="J1286" i="15" s="1"/>
  <c r="H678" i="15"/>
  <c r="I678" i="15" s="1"/>
  <c r="J678" i="15" s="1"/>
  <c r="H1150" i="15"/>
  <c r="I1150" i="15" s="1"/>
  <c r="J1150" i="15" s="1"/>
  <c r="F4318" i="15"/>
  <c r="G4318" i="15" s="1"/>
  <c r="E4390" i="15"/>
  <c r="E4974" i="15"/>
  <c r="F4974" i="15" s="1"/>
  <c r="G4974" i="15" s="1"/>
  <c r="I2966" i="15"/>
  <c r="J2966" i="15" s="1"/>
  <c r="I223" i="14"/>
  <c r="I1332" i="14"/>
  <c r="S2196" i="14"/>
  <c r="R2196" i="14" s="1"/>
  <c r="U112" i="14" s="1"/>
  <c r="H5142" i="15"/>
  <c r="I5142" i="15" s="1"/>
  <c r="J5142" i="15" s="1"/>
  <c r="E5142" i="15"/>
  <c r="F5142" i="15" s="1"/>
  <c r="G5142" i="15" s="1"/>
  <c r="I4062" i="15"/>
  <c r="J4062" i="15" s="1"/>
  <c r="H4062" i="15"/>
  <c r="F4062" i="15"/>
  <c r="G4062" i="15" s="1"/>
  <c r="E2798" i="15"/>
  <c r="H2798" i="15"/>
  <c r="I2798" i="15"/>
  <c r="J2798" i="15" s="1"/>
  <c r="F2798" i="15"/>
  <c r="G2798" i="15" s="1"/>
  <c r="I1542" i="15"/>
  <c r="J1542" i="15" s="1"/>
  <c r="H1542" i="15"/>
  <c r="E1542" i="15"/>
  <c r="F1542" i="15"/>
  <c r="G1542" i="15" s="1"/>
  <c r="F118" i="15"/>
  <c r="G118" i="15" s="1"/>
  <c r="E118" i="15"/>
  <c r="H5286" i="15"/>
  <c r="E5286" i="15"/>
  <c r="F5286" i="15"/>
  <c r="G5286" i="15" s="1"/>
  <c r="H5238" i="15"/>
  <c r="I5238" i="15" s="1"/>
  <c r="J5238" i="15" s="1"/>
  <c r="E5150" i="15"/>
  <c r="F5150" i="15"/>
  <c r="G5150" i="15" s="1"/>
  <c r="H5150" i="15"/>
  <c r="I5070" i="15"/>
  <c r="J5070" i="15" s="1"/>
  <c r="H5070" i="15"/>
  <c r="E5070" i="15"/>
  <c r="F5070" i="15"/>
  <c r="G5070" i="15" s="1"/>
  <c r="H4838" i="15"/>
  <c r="I4838" i="15" s="1"/>
  <c r="J4838" i="15" s="1"/>
  <c r="E4838" i="15"/>
  <c r="F4838" i="15" s="1"/>
  <c r="G4838" i="15" s="1"/>
  <c r="E4806" i="15"/>
  <c r="H4806" i="15"/>
  <c r="F4806" i="15"/>
  <c r="G4806" i="15" s="1"/>
  <c r="I4806" i="15"/>
  <c r="J4806" i="15" s="1"/>
  <c r="H4774" i="15"/>
  <c r="E4774" i="15"/>
  <c r="I4774" i="15"/>
  <c r="J4774" i="15" s="1"/>
  <c r="E4734" i="15"/>
  <c r="H4734" i="15"/>
  <c r="I4734" i="15"/>
  <c r="J4734" i="15" s="1"/>
  <c r="F4734" i="15"/>
  <c r="G4734" i="15" s="1"/>
  <c r="H4686" i="15"/>
  <c r="F4686" i="15"/>
  <c r="G4686" i="15" s="1"/>
  <c r="E4646" i="15"/>
  <c r="F4646" i="15"/>
  <c r="G4646" i="15" s="1"/>
  <c r="H4646" i="15"/>
  <c r="I4646" i="15"/>
  <c r="J4646" i="15" s="1"/>
  <c r="H4614" i="15"/>
  <c r="E4614" i="15"/>
  <c r="H4590" i="15"/>
  <c r="F4590" i="15"/>
  <c r="G4590" i="15" s="1"/>
  <c r="E4590" i="15"/>
  <c r="I4526" i="15"/>
  <c r="J4526" i="15" s="1"/>
  <c r="H4526" i="15"/>
  <c r="F4526" i="15"/>
  <c r="G4526" i="15" s="1"/>
  <c r="F4486" i="15"/>
  <c r="G4486" i="15" s="1"/>
  <c r="I4486" i="15"/>
  <c r="J4486" i="15" s="1"/>
  <c r="E4486" i="15"/>
  <c r="H4382" i="15"/>
  <c r="F4382" i="15"/>
  <c r="G4382" i="15" s="1"/>
  <c r="I4382" i="15"/>
  <c r="J4382" i="15" s="1"/>
  <c r="E4382" i="15"/>
  <c r="F4342" i="15"/>
  <c r="G4342" i="15" s="1"/>
  <c r="H4342" i="15"/>
  <c r="I4310" i="15"/>
  <c r="J4310" i="15" s="1"/>
  <c r="E4310" i="15"/>
  <c r="F4310" i="15"/>
  <c r="G4310" i="15" s="1"/>
  <c r="H4310" i="15"/>
  <c r="H4254" i="15"/>
  <c r="I4254" i="15"/>
  <c r="J4254" i="15" s="1"/>
  <c r="E4254" i="15"/>
  <c r="F4190" i="15"/>
  <c r="G4190" i="15" s="1"/>
  <c r="I4190" i="15"/>
  <c r="J4190" i="15" s="1"/>
  <c r="H4166" i="15"/>
  <c r="E4166" i="15"/>
  <c r="I4166" i="15"/>
  <c r="J4166" i="15" s="1"/>
  <c r="F4134" i="15"/>
  <c r="G4134" i="15" s="1"/>
  <c r="E4134" i="15"/>
  <c r="H4134" i="15"/>
  <c r="I4078" i="15"/>
  <c r="J4078" i="15" s="1"/>
  <c r="F4078" i="15"/>
  <c r="G4078" i="15" s="1"/>
  <c r="F4030" i="15"/>
  <c r="G4030" i="15" s="1"/>
  <c r="E4030" i="15"/>
  <c r="H4030" i="15"/>
  <c r="H3982" i="15"/>
  <c r="E3982" i="15"/>
  <c r="I3982" i="15"/>
  <c r="J3982" i="15" s="1"/>
  <c r="H3918" i="15"/>
  <c r="F3918" i="15"/>
  <c r="G3918" i="15" s="1"/>
  <c r="E3918" i="15"/>
  <c r="F3886" i="15"/>
  <c r="G3886" i="15" s="1"/>
  <c r="E3886" i="15"/>
  <c r="I3886" i="15"/>
  <c r="J3886" i="15" s="1"/>
  <c r="E3854" i="15"/>
  <c r="F3854" i="15"/>
  <c r="G3854" i="15" s="1"/>
  <c r="I3854" i="15"/>
  <c r="J3854" i="15" s="1"/>
  <c r="H3830" i="15"/>
  <c r="I3830" i="15"/>
  <c r="J3830" i="15" s="1"/>
  <c r="F3830" i="15"/>
  <c r="G3830" i="15" s="1"/>
  <c r="E3798" i="15"/>
  <c r="I3798" i="15"/>
  <c r="J3798" i="15" s="1"/>
  <c r="F3798" i="15"/>
  <c r="G3798" i="15" s="1"/>
  <c r="H3798" i="15"/>
  <c r="I3766" i="15"/>
  <c r="J3766" i="15" s="1"/>
  <c r="F3766" i="15"/>
  <c r="G3766" i="15" s="1"/>
  <c r="E3766" i="15"/>
  <c r="H3726" i="15"/>
  <c r="I3726" i="15"/>
  <c r="J3726" i="15" s="1"/>
  <c r="E3726" i="15"/>
  <c r="E3678" i="15"/>
  <c r="H3678" i="15"/>
  <c r="I3678" i="15"/>
  <c r="J3678" i="15" s="1"/>
  <c r="F3638" i="15"/>
  <c r="G3638" i="15" s="1"/>
  <c r="H3638" i="15"/>
  <c r="E3638" i="15"/>
  <c r="F3590" i="15"/>
  <c r="G3590" i="15" s="1"/>
  <c r="H3590" i="15"/>
  <c r="E3590" i="15"/>
  <c r="I3590" i="15"/>
  <c r="J3590" i="15" s="1"/>
  <c r="I3566" i="15"/>
  <c r="J3566" i="15" s="1"/>
  <c r="F3566" i="15"/>
  <c r="G3566" i="15" s="1"/>
  <c r="E3566" i="15"/>
  <c r="H3566" i="15"/>
  <c r="F3526" i="15"/>
  <c r="G3526" i="15" s="1"/>
  <c r="I3526" i="15"/>
  <c r="J3526" i="15" s="1"/>
  <c r="F3502" i="15"/>
  <c r="G3502" i="15" s="1"/>
  <c r="I3502" i="15"/>
  <c r="J3502" i="15" s="1"/>
  <c r="H3438" i="15"/>
  <c r="E3438" i="15"/>
  <c r="I3390" i="15"/>
  <c r="J3390" i="15" s="1"/>
  <c r="H3390" i="15"/>
  <c r="F3366" i="15"/>
  <c r="G3366" i="15" s="1"/>
  <c r="E3366" i="15"/>
  <c r="H3366" i="15"/>
  <c r="I3366" i="15"/>
  <c r="J3366" i="15" s="1"/>
  <c r="I3318" i="15"/>
  <c r="J3318" i="15" s="1"/>
  <c r="E3318" i="15"/>
  <c r="H3318" i="15"/>
  <c r="F3318" i="15"/>
  <c r="G3318" i="15" s="1"/>
  <c r="E3286" i="15"/>
  <c r="I3286" i="15"/>
  <c r="J3286" i="15" s="1"/>
  <c r="F3230" i="15"/>
  <c r="G3230" i="15" s="1"/>
  <c r="I3230" i="15"/>
  <c r="J3230" i="15" s="1"/>
  <c r="H3230" i="15"/>
  <c r="E3230" i="15"/>
  <c r="E3198" i="15"/>
  <c r="I3198" i="15"/>
  <c r="J3198" i="15" s="1"/>
  <c r="F3198" i="15"/>
  <c r="G3198" i="15" s="1"/>
  <c r="H3166" i="15"/>
  <c r="F3166" i="15"/>
  <c r="G3166" i="15" s="1"/>
  <c r="I3166" i="15"/>
  <c r="J3166" i="15" s="1"/>
  <c r="E3166" i="15"/>
  <c r="H3142" i="15"/>
  <c r="I3142" i="15"/>
  <c r="J3142" i="15" s="1"/>
  <c r="E3142" i="15"/>
  <c r="F3142" i="15"/>
  <c r="G3142" i="15" s="1"/>
  <c r="E3094" i="15"/>
  <c r="F3094" i="15"/>
  <c r="G3094" i="15" s="1"/>
  <c r="H3094" i="15"/>
  <c r="I3062" i="15"/>
  <c r="J3062" i="15" s="1"/>
  <c r="H3062" i="15"/>
  <c r="E3062" i="15"/>
  <c r="F3062" i="15"/>
  <c r="G3062" i="15" s="1"/>
  <c r="H3038" i="15"/>
  <c r="E3038" i="15"/>
  <c r="F3038" i="15"/>
  <c r="G3038" i="15" s="1"/>
  <c r="I3006" i="15"/>
  <c r="J3006" i="15" s="1"/>
  <c r="F3006" i="15"/>
  <c r="G3006" i="15" s="1"/>
  <c r="H3006" i="15"/>
  <c r="E3006" i="15"/>
  <c r="H2934" i="15"/>
  <c r="I2934" i="15"/>
  <c r="J2934" i="15" s="1"/>
  <c r="F2934" i="15"/>
  <c r="G2934" i="15" s="1"/>
  <c r="H2902" i="15"/>
  <c r="F2902" i="15"/>
  <c r="G2902" i="15" s="1"/>
  <c r="I2902" i="15"/>
  <c r="J2902" i="15" s="1"/>
  <c r="E2902" i="15"/>
  <c r="H2862" i="15"/>
  <c r="E2862" i="15"/>
  <c r="I2862" i="15"/>
  <c r="J2862" i="15" s="1"/>
  <c r="F2862" i="15"/>
  <c r="G2862" i="15" s="1"/>
  <c r="I2830" i="15"/>
  <c r="J2830" i="15" s="1"/>
  <c r="F2830" i="15"/>
  <c r="G2830" i="15" s="1"/>
  <c r="E2830" i="15"/>
  <c r="H2830" i="15"/>
  <c r="H2774" i="15"/>
  <c r="F2774" i="15"/>
  <c r="G2774" i="15" s="1"/>
  <c r="E2774" i="15"/>
  <c r="H2742" i="15"/>
  <c r="E2742" i="15"/>
  <c r="F2742" i="15"/>
  <c r="G2742" i="15" s="1"/>
  <c r="I2742" i="15"/>
  <c r="J2742" i="15" s="1"/>
  <c r="F2702" i="15"/>
  <c r="G2702" i="15" s="1"/>
  <c r="E2702" i="15"/>
  <c r="H2702" i="15"/>
  <c r="I2662" i="15"/>
  <c r="J2662" i="15" s="1"/>
  <c r="H2662" i="15"/>
  <c r="E2662" i="15"/>
  <c r="F2662" i="15"/>
  <c r="G2662" i="15" s="1"/>
  <c r="H2638" i="15"/>
  <c r="E2638" i="15"/>
  <c r="I2638" i="15"/>
  <c r="J2638" i="15" s="1"/>
  <c r="F2638" i="15"/>
  <c r="G2638" i="15" s="1"/>
  <c r="F2606" i="15"/>
  <c r="G2606" i="15" s="1"/>
  <c r="E2606" i="15"/>
  <c r="I2606" i="15"/>
  <c r="J2606" i="15" s="1"/>
  <c r="F2582" i="15"/>
  <c r="G2582" i="15" s="1"/>
  <c r="E2582" i="15"/>
  <c r="H2582" i="15"/>
  <c r="I2542" i="15"/>
  <c r="J2542" i="15" s="1"/>
  <c r="H2542" i="15"/>
  <c r="E2542" i="15"/>
  <c r="F2542" i="15"/>
  <c r="G2542" i="15" s="1"/>
  <c r="F2502" i="15"/>
  <c r="G2502" i="15" s="1"/>
  <c r="E2502" i="15"/>
  <c r="I2502" i="15"/>
  <c r="J2502" i="15" s="1"/>
  <c r="E2454" i="15"/>
  <c r="I2454" i="15"/>
  <c r="J2454" i="15" s="1"/>
  <c r="F2454" i="15"/>
  <c r="G2454" i="15" s="1"/>
  <c r="H2454" i="15"/>
  <c r="I2422" i="15"/>
  <c r="J2422" i="15" s="1"/>
  <c r="H2422" i="15"/>
  <c r="E2422" i="15"/>
  <c r="F2422" i="15"/>
  <c r="G2422" i="15" s="1"/>
  <c r="H2398" i="15"/>
  <c r="E2398" i="15"/>
  <c r="I2398" i="15"/>
  <c r="J2398" i="15" s="1"/>
  <c r="F2398" i="15"/>
  <c r="G2398" i="15" s="1"/>
  <c r="I2358" i="15"/>
  <c r="J2358" i="15" s="1"/>
  <c r="E2358" i="15"/>
  <c r="F2358" i="15"/>
  <c r="G2358" i="15" s="1"/>
  <c r="I2318" i="15"/>
  <c r="J2318" i="15" s="1"/>
  <c r="F2318" i="15"/>
  <c r="G2318" i="15" s="1"/>
  <c r="E2318" i="15"/>
  <c r="H2318" i="15"/>
  <c r="F2278" i="15"/>
  <c r="G2278" i="15" s="1"/>
  <c r="E2278" i="15"/>
  <c r="I2278" i="15"/>
  <c r="J2278" i="15" s="1"/>
  <c r="H2278" i="15"/>
  <c r="I2230" i="15"/>
  <c r="J2230" i="15" s="1"/>
  <c r="H2230" i="15"/>
  <c r="E2230" i="15"/>
  <c r="F2230" i="15"/>
  <c r="G2230" i="15" s="1"/>
  <c r="I2198" i="15"/>
  <c r="J2198" i="15" s="1"/>
  <c r="E2198" i="15"/>
  <c r="H2198" i="15"/>
  <c r="F2198" i="15"/>
  <c r="G2198" i="15" s="1"/>
  <c r="I2166" i="15"/>
  <c r="J2166" i="15" s="1"/>
  <c r="F2166" i="15"/>
  <c r="G2166" i="15" s="1"/>
  <c r="E2166" i="15"/>
  <c r="H2166" i="15"/>
  <c r="I2142" i="15"/>
  <c r="J2142" i="15" s="1"/>
  <c r="F2142" i="15"/>
  <c r="G2142" i="15" s="1"/>
  <c r="H2142" i="15"/>
  <c r="E2142" i="15"/>
  <c r="I2094" i="15"/>
  <c r="J2094" i="15" s="1"/>
  <c r="F2094" i="15"/>
  <c r="G2094" i="15" s="1"/>
  <c r="H2094" i="15"/>
  <c r="E2094" i="15"/>
  <c r="I2054" i="15"/>
  <c r="J2054" i="15" s="1"/>
  <c r="H2054" i="15"/>
  <c r="F2054" i="15"/>
  <c r="G2054" i="15" s="1"/>
  <c r="E2054" i="15"/>
  <c r="I2014" i="15"/>
  <c r="J2014" i="15" s="1"/>
  <c r="H2014" i="15"/>
  <c r="F2014" i="15"/>
  <c r="G2014" i="15" s="1"/>
  <c r="E2014" i="15"/>
  <c r="I1982" i="15"/>
  <c r="J1982" i="15" s="1"/>
  <c r="E1982" i="15"/>
  <c r="F1982" i="15"/>
  <c r="G1982" i="15" s="1"/>
  <c r="H1982" i="15"/>
  <c r="I1950" i="15"/>
  <c r="J1950" i="15" s="1"/>
  <c r="H1950" i="15"/>
  <c r="E1950" i="15"/>
  <c r="F1950" i="15"/>
  <c r="G1950" i="15" s="1"/>
  <c r="I1910" i="15"/>
  <c r="J1910" i="15" s="1"/>
  <c r="H1910" i="15"/>
  <c r="E1910" i="15"/>
  <c r="F1910" i="15"/>
  <c r="G1910" i="15" s="1"/>
  <c r="I1870" i="15"/>
  <c r="J1870" i="15" s="1"/>
  <c r="F1870" i="15"/>
  <c r="G1870" i="15" s="1"/>
  <c r="H1870" i="15"/>
  <c r="E1870" i="15"/>
  <c r="I1854" i="15"/>
  <c r="J1854" i="15" s="1"/>
  <c r="F1854" i="15"/>
  <c r="G1854" i="15" s="1"/>
  <c r="E1854" i="15"/>
  <c r="H1854" i="15"/>
  <c r="I1806" i="15"/>
  <c r="J1806" i="15" s="1"/>
  <c r="F1806" i="15"/>
  <c r="G1806" i="15" s="1"/>
  <c r="H1806" i="15"/>
  <c r="E1806" i="15"/>
  <c r="I1774" i="15"/>
  <c r="J1774" i="15" s="1"/>
  <c r="F1774" i="15"/>
  <c r="G1774" i="15" s="1"/>
  <c r="H1774" i="15"/>
  <c r="E1774" i="15"/>
  <c r="I1734" i="15"/>
  <c r="J1734" i="15" s="1"/>
  <c r="F1734" i="15"/>
  <c r="G1734" i="15" s="1"/>
  <c r="H1734" i="15"/>
  <c r="E1734" i="15"/>
  <c r="I1662" i="15"/>
  <c r="J1662" i="15" s="1"/>
  <c r="F1662" i="15"/>
  <c r="G1662" i="15" s="1"/>
  <c r="E1662" i="15"/>
  <c r="H1662" i="15"/>
  <c r="F1622" i="15"/>
  <c r="G1622" i="15" s="1"/>
  <c r="E1622" i="15"/>
  <c r="H1622" i="15"/>
  <c r="E1574" i="15"/>
  <c r="F1574" i="15" s="1"/>
  <c r="G1574" i="15" s="1"/>
  <c r="H1574" i="15"/>
  <c r="I1574" i="15" s="1"/>
  <c r="J1574" i="15" s="1"/>
  <c r="E1534" i="15"/>
  <c r="F1534" i="15" s="1"/>
  <c r="G1534" i="15" s="1"/>
  <c r="H1534" i="15"/>
  <c r="I1534" i="15" s="1"/>
  <c r="J1534" i="15" s="1"/>
  <c r="I1494" i="15"/>
  <c r="J1494" i="15" s="1"/>
  <c r="H1494" i="15"/>
  <c r="E1494" i="15"/>
  <c r="F1494" i="15"/>
  <c r="G1494" i="15" s="1"/>
  <c r="I1454" i="15"/>
  <c r="J1454" i="15" s="1"/>
  <c r="F1454" i="15"/>
  <c r="G1454" i="15" s="1"/>
  <c r="H1454" i="15"/>
  <c r="E1454" i="15"/>
  <c r="E1366" i="15"/>
  <c r="F1366" i="15" s="1"/>
  <c r="G1366" i="15" s="1"/>
  <c r="H1366" i="15"/>
  <c r="I1366" i="15" s="1"/>
  <c r="J1366" i="15" s="1"/>
  <c r="F1302" i="15"/>
  <c r="G1302" i="15" s="1"/>
  <c r="E1302" i="15"/>
  <c r="E1190" i="15"/>
  <c r="F1190" i="15"/>
  <c r="G1190" i="15" s="1"/>
  <c r="E1158" i="15"/>
  <c r="F1158" i="15" s="1"/>
  <c r="G1158" i="15" s="1"/>
  <c r="H1158" i="15"/>
  <c r="I1158" i="15" s="1"/>
  <c r="J1158" i="15" s="1"/>
  <c r="E1134" i="15"/>
  <c r="F1134" i="15" s="1"/>
  <c r="G1134" i="15" s="1"/>
  <c r="H1134" i="15"/>
  <c r="I1134" i="15" s="1"/>
  <c r="J1134" i="15" s="1"/>
  <c r="E1086" i="15"/>
  <c r="F1086" i="15" s="1"/>
  <c r="G1086" i="15" s="1"/>
  <c r="H1086" i="15"/>
  <c r="I1086" i="15" s="1"/>
  <c r="J1086" i="15" s="1"/>
  <c r="E1070" i="15"/>
  <c r="F1070" i="15" s="1"/>
  <c r="G1070" i="15" s="1"/>
  <c r="H1070" i="15"/>
  <c r="I1070" i="15" s="1"/>
  <c r="J1070" i="15" s="1"/>
  <c r="E1030" i="15"/>
  <c r="F1030" i="15" s="1"/>
  <c r="G1030" i="15" s="1"/>
  <c r="H1030" i="15"/>
  <c r="I1030" i="15" s="1"/>
  <c r="J1030" i="15" s="1"/>
  <c r="I878" i="15"/>
  <c r="J878" i="15" s="1"/>
  <c r="H878" i="15"/>
  <c r="F878" i="15"/>
  <c r="G878" i="15" s="1"/>
  <c r="E878" i="15"/>
  <c r="I758" i="15"/>
  <c r="J758" i="15" s="1"/>
  <c r="H758" i="15"/>
  <c r="F758" i="15"/>
  <c r="G758" i="15" s="1"/>
  <c r="E758" i="15"/>
  <c r="E734" i="15"/>
  <c r="F734" i="15" s="1"/>
  <c r="G734" i="15" s="1"/>
  <c r="H734" i="15"/>
  <c r="I734" i="15" s="1"/>
  <c r="J734" i="15" s="1"/>
  <c r="H702" i="15"/>
  <c r="I702" i="15" s="1"/>
  <c r="J702" i="15" s="1"/>
  <c r="E702" i="15"/>
  <c r="F702" i="15" s="1"/>
  <c r="G702" i="15" s="1"/>
  <c r="E654" i="15"/>
  <c r="F654" i="15" s="1"/>
  <c r="G654" i="15" s="1"/>
  <c r="H654" i="15"/>
  <c r="I654" i="15" s="1"/>
  <c r="J654" i="15" s="1"/>
  <c r="I638" i="15"/>
  <c r="J638" i="15" s="1"/>
  <c r="H638" i="15"/>
  <c r="F638" i="15"/>
  <c r="G638" i="15" s="1"/>
  <c r="E638" i="15"/>
  <c r="E590" i="15"/>
  <c r="F590" i="15" s="1"/>
  <c r="G590" i="15" s="1"/>
  <c r="H590" i="15"/>
  <c r="I590" i="15" s="1"/>
  <c r="J590" i="15" s="1"/>
  <c r="E550" i="15"/>
  <c r="F550" i="15" s="1"/>
  <c r="G550" i="15" s="1"/>
  <c r="H550" i="15"/>
  <c r="I550" i="15" s="1"/>
  <c r="J550" i="15" s="1"/>
  <c r="E542" i="15"/>
  <c r="F542" i="15" s="1"/>
  <c r="G542" i="15" s="1"/>
  <c r="H542" i="15"/>
  <c r="I542" i="15" s="1"/>
  <c r="J542" i="15" s="1"/>
  <c r="E534" i="15"/>
  <c r="F534" i="15" s="1"/>
  <c r="G534" i="15" s="1"/>
  <c r="H534" i="15"/>
  <c r="I534" i="15" s="1"/>
  <c r="J534" i="15" s="1"/>
  <c r="I494" i="15"/>
  <c r="J494" i="15" s="1"/>
  <c r="H494" i="15"/>
  <c r="F494" i="15"/>
  <c r="G494" i="15" s="1"/>
  <c r="E494" i="15"/>
  <c r="E470" i="15"/>
  <c r="F470" i="15" s="1"/>
  <c r="G470" i="15" s="1"/>
  <c r="H470" i="15"/>
  <c r="I470" i="15" s="1"/>
  <c r="J470" i="15" s="1"/>
  <c r="F454" i="15"/>
  <c r="G454" i="15" s="1"/>
  <c r="E454" i="15"/>
  <c r="I438" i="15"/>
  <c r="J438" i="15" s="1"/>
  <c r="H438" i="15"/>
  <c r="F438" i="15"/>
  <c r="G438" i="15" s="1"/>
  <c r="E438" i="15"/>
  <c r="I422" i="15"/>
  <c r="J422" i="15" s="1"/>
  <c r="E422" i="15"/>
  <c r="H422" i="15"/>
  <c r="F422" i="15"/>
  <c r="G422" i="15" s="1"/>
  <c r="I406" i="15"/>
  <c r="J406" i="15" s="1"/>
  <c r="H406" i="15"/>
  <c r="F406" i="15"/>
  <c r="G406" i="15" s="1"/>
  <c r="E406" i="15"/>
  <c r="I382" i="15"/>
  <c r="J382" i="15" s="1"/>
  <c r="H382" i="15"/>
  <c r="E382" i="15"/>
  <c r="F382" i="15"/>
  <c r="G382" i="15" s="1"/>
  <c r="I374" i="15"/>
  <c r="J374" i="15" s="1"/>
  <c r="F374" i="15"/>
  <c r="G374" i="15" s="1"/>
  <c r="H374" i="15"/>
  <c r="E374" i="15"/>
  <c r="I350" i="15"/>
  <c r="J350" i="15" s="1"/>
  <c r="E350" i="15"/>
  <c r="F350" i="15"/>
  <c r="G350" i="15" s="1"/>
  <c r="H350" i="15"/>
  <c r="I334" i="15"/>
  <c r="J334" i="15" s="1"/>
  <c r="F334" i="15"/>
  <c r="G334" i="15" s="1"/>
  <c r="H334" i="15"/>
  <c r="E334" i="15"/>
  <c r="I318" i="15"/>
  <c r="J318" i="15" s="1"/>
  <c r="H318" i="15"/>
  <c r="E318" i="15"/>
  <c r="F318" i="15"/>
  <c r="G318" i="15" s="1"/>
  <c r="I302" i="15"/>
  <c r="J302" i="15" s="1"/>
  <c r="H302" i="15"/>
  <c r="E302" i="15"/>
  <c r="F302" i="15"/>
  <c r="G302" i="15" s="1"/>
  <c r="I286" i="15"/>
  <c r="J286" i="15" s="1"/>
  <c r="H286" i="15"/>
  <c r="F286" i="15"/>
  <c r="G286" i="15" s="1"/>
  <c r="E286" i="15"/>
  <c r="F14" i="15"/>
  <c r="G14" i="15" s="1"/>
  <c r="E14" i="15"/>
  <c r="H5478" i="15"/>
  <c r="I5478" i="15" s="1"/>
  <c r="J5478" i="15" s="1"/>
  <c r="E5478" i="15"/>
  <c r="F5478" i="15" s="1"/>
  <c r="G5478" i="15" s="1"/>
  <c r="H5422" i="15"/>
  <c r="I5422" i="15" s="1"/>
  <c r="J5422" i="15" s="1"/>
  <c r="E5422" i="15"/>
  <c r="F5422" i="15" s="1"/>
  <c r="G5422" i="15" s="1"/>
  <c r="H5326" i="15"/>
  <c r="I5326" i="15"/>
  <c r="J5326" i="15" s="1"/>
  <c r="F5214" i="15"/>
  <c r="G5214" i="15" s="1"/>
  <c r="H5214" i="15"/>
  <c r="H5198" i="15"/>
  <c r="I5198" i="15" s="1"/>
  <c r="J5198" i="15" s="1"/>
  <c r="E5198" i="15"/>
  <c r="F5198" i="15" s="1"/>
  <c r="G5198" i="15" s="1"/>
  <c r="E5102" i="15"/>
  <c r="I5102" i="15"/>
  <c r="J5102" i="15" s="1"/>
  <c r="H5102" i="15"/>
  <c r="F5102" i="15"/>
  <c r="G5102" i="15" s="1"/>
  <c r="F4982" i="15"/>
  <c r="G4982" i="15" s="1"/>
  <c r="I4982" i="15"/>
  <c r="J4982" i="15" s="1"/>
  <c r="H4982" i="15"/>
  <c r="E4958" i="15"/>
  <c r="F4958" i="15" s="1"/>
  <c r="G4958" i="15" s="1"/>
  <c r="H4958" i="15"/>
  <c r="I4958" i="15" s="1"/>
  <c r="J4958" i="15" s="1"/>
  <c r="H4830" i="15"/>
  <c r="I4830" i="15" s="1"/>
  <c r="J4830" i="15" s="1"/>
  <c r="E4830" i="15"/>
  <c r="F4830" i="15" s="1"/>
  <c r="G4830" i="15" s="1"/>
  <c r="I4798" i="15"/>
  <c r="J4798" i="15" s="1"/>
  <c r="F4798" i="15"/>
  <c r="G4798" i="15" s="1"/>
  <c r="H4782" i="15"/>
  <c r="F4782" i="15"/>
  <c r="G4782" i="15" s="1"/>
  <c r="E4782" i="15"/>
  <c r="F4742" i="15"/>
  <c r="G4742" i="15" s="1"/>
  <c r="I4742" i="15"/>
  <c r="J4742" i="15" s="1"/>
  <c r="H4742" i="15"/>
  <c r="I4694" i="15"/>
  <c r="J4694" i="15" s="1"/>
  <c r="H4694" i="15"/>
  <c r="E4694" i="15"/>
  <c r="F4694" i="15"/>
  <c r="G4694" i="15" s="1"/>
  <c r="H4638" i="15"/>
  <c r="I4638" i="15"/>
  <c r="J4638" i="15" s="1"/>
  <c r="F4638" i="15"/>
  <c r="G4638" i="15" s="1"/>
  <c r="E4638" i="15"/>
  <c r="E4598" i="15"/>
  <c r="I4598" i="15"/>
  <c r="J4598" i="15" s="1"/>
  <c r="F4598" i="15"/>
  <c r="G4598" i="15" s="1"/>
  <c r="H4558" i="15"/>
  <c r="I4558" i="15"/>
  <c r="J4558" i="15" s="1"/>
  <c r="I4534" i="15"/>
  <c r="J4534" i="15" s="1"/>
  <c r="F4534" i="15"/>
  <c r="G4534" i="15" s="1"/>
  <c r="H4534" i="15"/>
  <c r="E4534" i="15"/>
  <c r="I4494" i="15"/>
  <c r="J4494" i="15" s="1"/>
  <c r="H4494" i="15"/>
  <c r="F4494" i="15"/>
  <c r="G4494" i="15" s="1"/>
  <c r="E4494" i="15"/>
  <c r="H4438" i="15"/>
  <c r="I4438" i="15"/>
  <c r="J4438" i="15" s="1"/>
  <c r="F4414" i="15"/>
  <c r="G4414" i="15" s="1"/>
  <c r="I4414" i="15"/>
  <c r="J4414" i="15" s="1"/>
  <c r="E4414" i="15"/>
  <c r="H4414" i="15"/>
  <c r="E4374" i="15"/>
  <c r="F4374" i="15"/>
  <c r="G4374" i="15" s="1"/>
  <c r="H4374" i="15"/>
  <c r="F4326" i="15"/>
  <c r="G4326" i="15" s="1"/>
  <c r="E4326" i="15"/>
  <c r="I4326" i="15"/>
  <c r="J4326" i="15" s="1"/>
  <c r="H4326" i="15"/>
  <c r="I4278" i="15"/>
  <c r="J4278" i="15" s="1"/>
  <c r="H4278" i="15"/>
  <c r="F4278" i="15"/>
  <c r="G4278" i="15" s="1"/>
  <c r="I4238" i="15"/>
  <c r="J4238" i="15" s="1"/>
  <c r="E4238" i="15"/>
  <c r="H4238" i="15"/>
  <c r="E4198" i="15"/>
  <c r="I4198" i="15"/>
  <c r="J4198" i="15" s="1"/>
  <c r="H4198" i="15"/>
  <c r="F4198" i="15"/>
  <c r="G4198" i="15" s="1"/>
  <c r="H4150" i="15"/>
  <c r="I4150" i="15"/>
  <c r="J4150" i="15" s="1"/>
  <c r="E4150" i="15"/>
  <c r="H4110" i="15"/>
  <c r="F4110" i="15"/>
  <c r="G4110" i="15" s="1"/>
  <c r="E4110" i="15"/>
  <c r="I4110" i="15"/>
  <c r="J4110" i="15" s="1"/>
  <c r="E4070" i="15"/>
  <c r="H4070" i="15"/>
  <c r="I4070" i="15"/>
  <c r="J4070" i="15" s="1"/>
  <c r="F4022" i="15"/>
  <c r="G4022" i="15" s="1"/>
  <c r="H4022" i="15"/>
  <c r="E4022" i="15"/>
  <c r="I3998" i="15"/>
  <c r="J3998" i="15" s="1"/>
  <c r="E3998" i="15"/>
  <c r="H3998" i="15"/>
  <c r="F3998" i="15"/>
  <c r="G3998" i="15" s="1"/>
  <c r="F3966" i="15"/>
  <c r="G3966" i="15" s="1"/>
  <c r="E3966" i="15"/>
  <c r="I3966" i="15"/>
  <c r="J3966" i="15" s="1"/>
  <c r="I3942" i="15"/>
  <c r="J3942" i="15" s="1"/>
  <c r="F3942" i="15"/>
  <c r="G3942" i="15" s="1"/>
  <c r="H3942" i="15"/>
  <c r="E3942" i="15"/>
  <c r="F3910" i="15"/>
  <c r="G3910" i="15" s="1"/>
  <c r="H3910" i="15"/>
  <c r="E3910" i="15"/>
  <c r="F3878" i="15"/>
  <c r="G3878" i="15" s="1"/>
  <c r="I3878" i="15"/>
  <c r="J3878" i="15" s="1"/>
  <c r="E3878" i="15"/>
  <c r="E3838" i="15"/>
  <c r="F3838" i="15"/>
  <c r="G3838" i="15" s="1"/>
  <c r="I3838" i="15"/>
  <c r="J3838" i="15" s="1"/>
  <c r="H3838" i="15"/>
  <c r="F3806" i="15"/>
  <c r="G3806" i="15" s="1"/>
  <c r="H3806" i="15"/>
  <c r="E3806" i="15"/>
  <c r="I3806" i="15"/>
  <c r="J3806" i="15" s="1"/>
  <c r="I3774" i="15"/>
  <c r="J3774" i="15" s="1"/>
  <c r="H3774" i="15"/>
  <c r="F3774" i="15"/>
  <c r="G3774" i="15" s="1"/>
  <c r="E3734" i="15"/>
  <c r="F3734" i="15"/>
  <c r="G3734" i="15" s="1"/>
  <c r="I3734" i="15"/>
  <c r="J3734" i="15" s="1"/>
  <c r="H3734" i="15"/>
  <c r="E3702" i="15"/>
  <c r="I3702" i="15"/>
  <c r="J3702" i="15" s="1"/>
  <c r="H3702" i="15"/>
  <c r="F3702" i="15"/>
  <c r="G3702" i="15" s="1"/>
  <c r="I3662" i="15"/>
  <c r="J3662" i="15" s="1"/>
  <c r="H3662" i="15"/>
  <c r="F3662" i="15"/>
  <c r="G3662" i="15" s="1"/>
  <c r="E3630" i="15"/>
  <c r="F3630" i="15"/>
  <c r="G3630" i="15" s="1"/>
  <c r="I3630" i="15"/>
  <c r="J3630" i="15" s="1"/>
  <c r="I3598" i="15"/>
  <c r="J3598" i="15" s="1"/>
  <c r="H3598" i="15"/>
  <c r="E3598" i="15"/>
  <c r="E3542" i="15"/>
  <c r="H3542" i="15"/>
  <c r="I3542" i="15"/>
  <c r="J3542" i="15" s="1"/>
  <c r="F3542" i="15"/>
  <c r="G3542" i="15" s="1"/>
  <c r="F3518" i="15"/>
  <c r="G3518" i="15" s="1"/>
  <c r="E3518" i="15"/>
  <c r="H3518" i="15"/>
  <c r="H3486" i="15"/>
  <c r="E3486" i="15"/>
  <c r="I3486" i="15"/>
  <c r="J3486" i="15" s="1"/>
  <c r="F3486" i="15"/>
  <c r="G3486" i="15" s="1"/>
  <c r="E3454" i="15"/>
  <c r="H3454" i="15"/>
  <c r="I3454" i="15"/>
  <c r="J3454" i="15" s="1"/>
  <c r="F3454" i="15"/>
  <c r="G3454" i="15" s="1"/>
  <c r="E3422" i="15"/>
  <c r="I3422" i="15"/>
  <c r="J3422" i="15" s="1"/>
  <c r="H3422" i="15"/>
  <c r="I3382" i="15"/>
  <c r="J3382" i="15" s="1"/>
  <c r="E3382" i="15"/>
  <c r="H3382" i="15"/>
  <c r="F3382" i="15"/>
  <c r="G3382" i="15" s="1"/>
  <c r="I3326" i="15"/>
  <c r="J3326" i="15" s="1"/>
  <c r="E3326" i="15"/>
  <c r="H3326" i="15"/>
  <c r="E3262" i="15"/>
  <c r="I3262" i="15"/>
  <c r="J3262" i="15" s="1"/>
  <c r="H3262" i="15"/>
  <c r="I3222" i="15"/>
  <c r="J3222" i="15" s="1"/>
  <c r="H3222" i="15"/>
  <c r="E3222" i="15"/>
  <c r="F3222" i="15"/>
  <c r="G3222" i="15" s="1"/>
  <c r="I3182" i="15"/>
  <c r="J3182" i="15" s="1"/>
  <c r="F3182" i="15"/>
  <c r="G3182" i="15" s="1"/>
  <c r="E3182" i="15"/>
  <c r="E3134" i="15"/>
  <c r="I3134" i="15"/>
  <c r="J3134" i="15" s="1"/>
  <c r="F3134" i="15"/>
  <c r="G3134" i="15" s="1"/>
  <c r="H3102" i="15"/>
  <c r="F3102" i="15"/>
  <c r="G3102" i="15" s="1"/>
  <c r="E3102" i="15"/>
  <c r="I3102" i="15"/>
  <c r="J3102" i="15" s="1"/>
  <c r="H3070" i="15"/>
  <c r="F3070" i="15"/>
  <c r="G3070" i="15" s="1"/>
  <c r="E3070" i="15"/>
  <c r="I3070" i="15"/>
  <c r="J3070" i="15" s="1"/>
  <c r="H3030" i="15"/>
  <c r="E3030" i="15"/>
  <c r="I3030" i="15"/>
  <c r="J3030" i="15" s="1"/>
  <c r="I2998" i="15"/>
  <c r="J2998" i="15" s="1"/>
  <c r="F2998" i="15"/>
  <c r="G2998" i="15" s="1"/>
  <c r="E2998" i="15"/>
  <c r="H2998" i="15"/>
  <c r="H2974" i="15"/>
  <c r="F2974" i="15"/>
  <c r="G2974" i="15" s="1"/>
  <c r="E2974" i="15"/>
  <c r="I2974" i="15"/>
  <c r="J2974" i="15" s="1"/>
  <c r="I2942" i="15"/>
  <c r="J2942" i="15" s="1"/>
  <c r="F2942" i="15"/>
  <c r="G2942" i="15" s="1"/>
  <c r="E2942" i="15"/>
  <c r="H2942" i="15"/>
  <c r="I2926" i="15"/>
  <c r="J2926" i="15" s="1"/>
  <c r="F2926" i="15"/>
  <c r="G2926" i="15" s="1"/>
  <c r="E2926" i="15"/>
  <c r="H2926" i="15"/>
  <c r="E2878" i="15"/>
  <c r="H2878" i="15"/>
  <c r="F2878" i="15"/>
  <c r="G2878" i="15" s="1"/>
  <c r="I2878" i="15"/>
  <c r="J2878" i="15" s="1"/>
  <c r="I2854" i="15"/>
  <c r="J2854" i="15" s="1"/>
  <c r="E2854" i="15"/>
  <c r="H2854" i="15"/>
  <c r="F2854" i="15"/>
  <c r="G2854" i="15" s="1"/>
  <c r="I2814" i="15"/>
  <c r="J2814" i="15" s="1"/>
  <c r="F2814" i="15"/>
  <c r="G2814" i="15" s="1"/>
  <c r="H2814" i="15"/>
  <c r="E2814" i="15"/>
  <c r="I2766" i="15"/>
  <c r="J2766" i="15" s="1"/>
  <c r="E2766" i="15"/>
  <c r="F2766" i="15"/>
  <c r="G2766" i="15" s="1"/>
  <c r="H2766" i="15"/>
  <c r="H2710" i="15"/>
  <c r="E2710" i="15"/>
  <c r="I2710" i="15"/>
  <c r="J2710" i="15" s="1"/>
  <c r="F2710" i="15"/>
  <c r="G2710" i="15" s="1"/>
  <c r="I2670" i="15"/>
  <c r="J2670" i="15" s="1"/>
  <c r="E2670" i="15"/>
  <c r="H2670" i="15"/>
  <c r="F2670" i="15"/>
  <c r="G2670" i="15" s="1"/>
  <c r="I2630" i="15"/>
  <c r="J2630" i="15" s="1"/>
  <c r="H2630" i="15"/>
  <c r="F2630" i="15"/>
  <c r="G2630" i="15" s="1"/>
  <c r="E2630" i="15"/>
  <c r="I2590" i="15"/>
  <c r="J2590" i="15" s="1"/>
  <c r="H2590" i="15"/>
  <c r="E2590" i="15"/>
  <c r="F2590" i="15"/>
  <c r="G2590" i="15" s="1"/>
  <c r="F2550" i="15"/>
  <c r="G2550" i="15" s="1"/>
  <c r="E2550" i="15"/>
  <c r="I2550" i="15"/>
  <c r="J2550" i="15" s="1"/>
  <c r="I2510" i="15"/>
  <c r="J2510" i="15" s="1"/>
  <c r="H2510" i="15"/>
  <c r="E2510" i="15"/>
  <c r="F2510" i="15"/>
  <c r="G2510" i="15" s="1"/>
  <c r="H2470" i="15"/>
  <c r="E2470" i="15"/>
  <c r="I2470" i="15"/>
  <c r="J2470" i="15" s="1"/>
  <c r="F2470" i="15"/>
  <c r="G2470" i="15" s="1"/>
  <c r="F2446" i="15"/>
  <c r="G2446" i="15" s="1"/>
  <c r="E2446" i="15"/>
  <c r="I2446" i="15"/>
  <c r="J2446" i="15" s="1"/>
  <c r="F2414" i="15"/>
  <c r="G2414" i="15" s="1"/>
  <c r="H2414" i="15"/>
  <c r="E2390" i="15"/>
  <c r="F2390" i="15"/>
  <c r="G2390" i="15" s="1"/>
  <c r="H2390" i="15"/>
  <c r="E2350" i="15"/>
  <c r="F2350" i="15"/>
  <c r="G2350" i="15" s="1"/>
  <c r="I2350" i="15"/>
  <c r="J2350" i="15" s="1"/>
  <c r="I2310" i="15"/>
  <c r="J2310" i="15" s="1"/>
  <c r="H2310" i="15"/>
  <c r="E2310" i="15"/>
  <c r="F2310" i="15"/>
  <c r="G2310" i="15" s="1"/>
  <c r="H2270" i="15"/>
  <c r="E2270" i="15"/>
  <c r="I2270" i="15"/>
  <c r="J2270" i="15" s="1"/>
  <c r="I2246" i="15"/>
  <c r="J2246" i="15" s="1"/>
  <c r="H2246" i="15"/>
  <c r="F2246" i="15"/>
  <c r="G2246" i="15" s="1"/>
  <c r="E2246" i="15"/>
  <c r="I2190" i="15"/>
  <c r="J2190" i="15" s="1"/>
  <c r="H2190" i="15"/>
  <c r="E2190" i="15"/>
  <c r="F2190" i="15"/>
  <c r="G2190" i="15" s="1"/>
  <c r="H2150" i="15"/>
  <c r="E2150" i="15"/>
  <c r="I2150" i="15"/>
  <c r="J2150" i="15" s="1"/>
  <c r="F2150" i="15"/>
  <c r="G2150" i="15" s="1"/>
  <c r="I2110" i="15"/>
  <c r="J2110" i="15" s="1"/>
  <c r="H2110" i="15"/>
  <c r="F2110" i="15"/>
  <c r="G2110" i="15" s="1"/>
  <c r="E2110" i="15"/>
  <c r="I2070" i="15"/>
  <c r="J2070" i="15" s="1"/>
  <c r="F2070" i="15"/>
  <c r="G2070" i="15" s="1"/>
  <c r="H2070" i="15"/>
  <c r="E2070" i="15"/>
  <c r="I2046" i="15"/>
  <c r="J2046" i="15" s="1"/>
  <c r="H2046" i="15"/>
  <c r="F2046" i="15"/>
  <c r="G2046" i="15" s="1"/>
  <c r="E2046" i="15"/>
  <c r="I1998" i="15"/>
  <c r="J1998" i="15" s="1"/>
  <c r="H1998" i="15"/>
  <c r="F1998" i="15"/>
  <c r="G1998" i="15" s="1"/>
  <c r="I1942" i="15"/>
  <c r="J1942" i="15" s="1"/>
  <c r="H1942" i="15"/>
  <c r="F1942" i="15"/>
  <c r="G1942" i="15" s="1"/>
  <c r="E1942" i="15"/>
  <c r="I1886" i="15"/>
  <c r="J1886" i="15" s="1"/>
  <c r="H1886" i="15"/>
  <c r="E1886" i="15"/>
  <c r="F1886" i="15"/>
  <c r="G1886" i="15" s="1"/>
  <c r="I1838" i="15"/>
  <c r="J1838" i="15" s="1"/>
  <c r="F1838" i="15"/>
  <c r="G1838" i="15" s="1"/>
  <c r="H1838" i="15"/>
  <c r="E1838" i="15"/>
  <c r="I1822" i="15"/>
  <c r="J1822" i="15" s="1"/>
  <c r="H1822" i="15"/>
  <c r="E1822" i="15"/>
  <c r="F1822" i="15"/>
  <c r="G1822" i="15" s="1"/>
  <c r="I1790" i="15"/>
  <c r="J1790" i="15" s="1"/>
  <c r="H1790" i="15"/>
  <c r="F1790" i="15"/>
  <c r="G1790" i="15" s="1"/>
  <c r="E1790" i="15"/>
  <c r="I1766" i="15"/>
  <c r="J1766" i="15" s="1"/>
  <c r="H1766" i="15"/>
  <c r="E1766" i="15"/>
  <c r="F1766" i="15"/>
  <c r="G1766" i="15" s="1"/>
  <c r="I1710" i="15"/>
  <c r="J1710" i="15" s="1"/>
  <c r="H1710" i="15"/>
  <c r="E1710" i="15"/>
  <c r="F1710" i="15"/>
  <c r="G1710" i="15" s="1"/>
  <c r="I1678" i="15"/>
  <c r="J1678" i="15" s="1"/>
  <c r="H1678" i="15"/>
  <c r="E1678" i="15"/>
  <c r="F1678" i="15"/>
  <c r="G1678" i="15" s="1"/>
  <c r="I1646" i="15"/>
  <c r="J1646" i="15" s="1"/>
  <c r="H1646" i="15"/>
  <c r="F1646" i="15"/>
  <c r="G1646" i="15" s="1"/>
  <c r="E1646" i="15"/>
  <c r="E1598" i="15"/>
  <c r="F1598" i="15"/>
  <c r="G1598" i="15" s="1"/>
  <c r="I1550" i="15"/>
  <c r="J1550" i="15" s="1"/>
  <c r="H1550" i="15"/>
  <c r="E1550" i="15"/>
  <c r="F1550" i="15"/>
  <c r="G1550" i="15" s="1"/>
  <c r="E1510" i="15"/>
  <c r="F1510" i="15" s="1"/>
  <c r="G1510" i="15" s="1"/>
  <c r="H1510" i="15"/>
  <c r="I1510" i="15" s="1"/>
  <c r="J1510" i="15" s="1"/>
  <c r="I1486" i="15"/>
  <c r="J1486" i="15" s="1"/>
  <c r="H1486" i="15"/>
  <c r="F1486" i="15"/>
  <c r="G1486" i="15" s="1"/>
  <c r="E1486" i="15"/>
  <c r="E1462" i="15"/>
  <c r="F1462" i="15" s="1"/>
  <c r="G1462" i="15" s="1"/>
  <c r="H1462" i="15"/>
  <c r="I1462" i="15" s="1"/>
  <c r="J1462" i="15" s="1"/>
  <c r="I1430" i="15"/>
  <c r="J1430" i="15" s="1"/>
  <c r="H1430" i="15"/>
  <c r="F1430" i="15"/>
  <c r="G1430" i="15" s="1"/>
  <c r="E1430" i="15"/>
  <c r="E1390" i="15"/>
  <c r="F1390" i="15" s="1"/>
  <c r="G1390" i="15" s="1"/>
  <c r="H1390" i="15"/>
  <c r="I1390" i="15" s="1"/>
  <c r="J1390" i="15" s="1"/>
  <c r="I1358" i="15"/>
  <c r="J1358" i="15" s="1"/>
  <c r="H1358" i="15"/>
  <c r="F1358" i="15"/>
  <c r="G1358" i="15" s="1"/>
  <c r="E1358" i="15"/>
  <c r="I1262" i="15"/>
  <c r="J1262" i="15" s="1"/>
  <c r="H1262" i="15"/>
  <c r="E1262" i="15"/>
  <c r="F1262" i="15"/>
  <c r="G1262" i="15" s="1"/>
  <c r="E1182" i="15"/>
  <c r="F1182" i="15" s="1"/>
  <c r="G1182" i="15" s="1"/>
  <c r="H1182" i="15"/>
  <c r="I1182" i="15" s="1"/>
  <c r="J1182" i="15" s="1"/>
  <c r="E1110" i="15"/>
  <c r="F1110" i="15" s="1"/>
  <c r="G1110" i="15" s="1"/>
  <c r="H1110" i="15"/>
  <c r="I1110" i="15" s="1"/>
  <c r="J1110" i="15" s="1"/>
  <c r="H974" i="15"/>
  <c r="I974" i="15" s="1"/>
  <c r="J974" i="15" s="1"/>
  <c r="E974" i="15"/>
  <c r="F974" i="15" s="1"/>
  <c r="G974" i="15" s="1"/>
  <c r="E950" i="15"/>
  <c r="F950" i="15" s="1"/>
  <c r="G950" i="15" s="1"/>
  <c r="H950" i="15"/>
  <c r="I950" i="15" s="1"/>
  <c r="J950" i="15" s="1"/>
  <c r="I894" i="15"/>
  <c r="J894" i="15" s="1"/>
  <c r="F894" i="15"/>
  <c r="G894" i="15" s="1"/>
  <c r="E894" i="15"/>
  <c r="E782" i="15"/>
  <c r="F782" i="15" s="1"/>
  <c r="G782" i="15" s="1"/>
  <c r="H782" i="15"/>
  <c r="I782" i="15" s="1"/>
  <c r="J782" i="15" s="1"/>
  <c r="E742" i="15"/>
  <c r="F742" i="15" s="1"/>
  <c r="G742" i="15" s="1"/>
  <c r="H742" i="15"/>
  <c r="I742" i="15" s="1"/>
  <c r="J742" i="15" s="1"/>
  <c r="H718" i="15"/>
  <c r="I718" i="15" s="1"/>
  <c r="J718" i="15" s="1"/>
  <c r="E718" i="15"/>
  <c r="F718" i="15" s="1"/>
  <c r="G718" i="15" s="1"/>
  <c r="E662" i="15"/>
  <c r="F662" i="15" s="1"/>
  <c r="G662" i="15" s="1"/>
  <c r="H662" i="15"/>
  <c r="I662" i="15" s="1"/>
  <c r="J662" i="15" s="1"/>
  <c r="E646" i="15"/>
  <c r="F646" i="15" s="1"/>
  <c r="G646" i="15" s="1"/>
  <c r="H646" i="15"/>
  <c r="I646" i="15" s="1"/>
  <c r="J646" i="15" s="1"/>
  <c r="I630" i="15"/>
  <c r="J630" i="15" s="1"/>
  <c r="H630" i="15"/>
  <c r="F630" i="15"/>
  <c r="G630" i="15" s="1"/>
  <c r="E630" i="15"/>
  <c r="E606" i="15"/>
  <c r="F606" i="15" s="1"/>
  <c r="G606" i="15" s="1"/>
  <c r="H606" i="15"/>
  <c r="I606" i="15" s="1"/>
  <c r="J606" i="15" s="1"/>
  <c r="E598" i="15"/>
  <c r="F598" i="15" s="1"/>
  <c r="G598" i="15" s="1"/>
  <c r="H598" i="15"/>
  <c r="I598" i="15" s="1"/>
  <c r="J598" i="15" s="1"/>
  <c r="I582" i="15"/>
  <c r="J582" i="15" s="1"/>
  <c r="H582" i="15"/>
  <c r="F582" i="15"/>
  <c r="G582" i="15" s="1"/>
  <c r="E582" i="15"/>
  <c r="E558" i="15"/>
  <c r="F558" i="15" s="1"/>
  <c r="G558" i="15" s="1"/>
  <c r="H558" i="15"/>
  <c r="I558" i="15" s="1"/>
  <c r="J558" i="15" s="1"/>
  <c r="E518" i="15"/>
  <c r="F518" i="15" s="1"/>
  <c r="G518" i="15" s="1"/>
  <c r="H518" i="15"/>
  <c r="I518" i="15" s="1"/>
  <c r="J518" i="15" s="1"/>
  <c r="I486" i="15"/>
  <c r="J486" i="15" s="1"/>
  <c r="H486" i="15"/>
  <c r="F486" i="15"/>
  <c r="G486" i="15" s="1"/>
  <c r="E486" i="15"/>
  <c r="F478" i="15"/>
  <c r="G478" i="15" s="1"/>
  <c r="E478" i="15"/>
  <c r="E462" i="15"/>
  <c r="F462" i="15" s="1"/>
  <c r="G462" i="15" s="1"/>
  <c r="H462" i="15"/>
  <c r="I462" i="15" s="1"/>
  <c r="J462" i="15" s="1"/>
  <c r="I446" i="15"/>
  <c r="J446" i="15" s="1"/>
  <c r="H446" i="15"/>
  <c r="F446" i="15"/>
  <c r="G446" i="15" s="1"/>
  <c r="E446" i="15"/>
  <c r="I430" i="15"/>
  <c r="J430" i="15" s="1"/>
  <c r="H430" i="15"/>
  <c r="F430" i="15"/>
  <c r="G430" i="15" s="1"/>
  <c r="E430" i="15"/>
  <c r="I414" i="15"/>
  <c r="J414" i="15" s="1"/>
  <c r="H414" i="15"/>
  <c r="F414" i="15"/>
  <c r="G414" i="15" s="1"/>
  <c r="E414" i="15"/>
  <c r="I398" i="15"/>
  <c r="J398" i="15" s="1"/>
  <c r="H398" i="15"/>
  <c r="F398" i="15"/>
  <c r="G398" i="15" s="1"/>
  <c r="E398" i="15"/>
  <c r="I390" i="15"/>
  <c r="J390" i="15" s="1"/>
  <c r="H390" i="15"/>
  <c r="F390" i="15"/>
  <c r="G390" i="15" s="1"/>
  <c r="E390" i="15"/>
  <c r="I366" i="15"/>
  <c r="J366" i="15" s="1"/>
  <c r="H366" i="15"/>
  <c r="F366" i="15"/>
  <c r="G366" i="15" s="1"/>
  <c r="E366" i="15"/>
  <c r="I358" i="15"/>
  <c r="J358" i="15" s="1"/>
  <c r="F358" i="15"/>
  <c r="G358" i="15" s="1"/>
  <c r="E358" i="15"/>
  <c r="I342" i="15"/>
  <c r="J342" i="15" s="1"/>
  <c r="H342" i="15"/>
  <c r="E342" i="15"/>
  <c r="F342" i="15"/>
  <c r="G342" i="15" s="1"/>
  <c r="I326" i="15"/>
  <c r="J326" i="15" s="1"/>
  <c r="F326" i="15"/>
  <c r="G326" i="15" s="1"/>
  <c r="H326" i="15"/>
  <c r="E326" i="15"/>
  <c r="I310" i="15"/>
  <c r="J310" i="15" s="1"/>
  <c r="F310" i="15"/>
  <c r="G310" i="15" s="1"/>
  <c r="H310" i="15"/>
  <c r="E310" i="15"/>
  <c r="I294" i="15"/>
  <c r="J294" i="15" s="1"/>
  <c r="H294" i="15"/>
  <c r="E294" i="15"/>
  <c r="F294" i="15"/>
  <c r="G294" i="15" s="1"/>
  <c r="I278" i="15"/>
  <c r="J278" i="15" s="1"/>
  <c r="H278" i="15"/>
  <c r="F278" i="15"/>
  <c r="G278" i="15" s="1"/>
  <c r="E278" i="15"/>
  <c r="I270" i="15"/>
  <c r="J270" i="15" s="1"/>
  <c r="F270" i="15"/>
  <c r="G270" i="15" s="1"/>
  <c r="E270" i="15"/>
  <c r="H270" i="15"/>
  <c r="I262" i="15"/>
  <c r="J262" i="15" s="1"/>
  <c r="H262" i="15"/>
  <c r="E262" i="15"/>
  <c r="F262" i="15"/>
  <c r="G262" i="15" s="1"/>
  <c r="I254" i="15"/>
  <c r="J254" i="15" s="1"/>
  <c r="H254" i="15"/>
  <c r="F254" i="15"/>
  <c r="G254" i="15" s="1"/>
  <c r="E254" i="15"/>
  <c r="I246" i="15"/>
  <c r="J246" i="15" s="1"/>
  <c r="H246" i="15"/>
  <c r="F246" i="15"/>
  <c r="G246" i="15" s="1"/>
  <c r="E246" i="15"/>
  <c r="I238" i="15"/>
  <c r="J238" i="15" s="1"/>
  <c r="H238" i="15"/>
  <c r="F238" i="15"/>
  <c r="G238" i="15" s="1"/>
  <c r="E238" i="15"/>
  <c r="I230" i="15"/>
  <c r="J230" i="15" s="1"/>
  <c r="H230" i="15"/>
  <c r="E230" i="15"/>
  <c r="F230" i="15"/>
  <c r="G230" i="15" s="1"/>
  <c r="I222" i="15"/>
  <c r="J222" i="15" s="1"/>
  <c r="F222" i="15"/>
  <c r="G222" i="15" s="1"/>
  <c r="E222" i="15"/>
  <c r="I214" i="15"/>
  <c r="J214" i="15" s="1"/>
  <c r="H214" i="15"/>
  <c r="E214" i="15"/>
  <c r="F214" i="15"/>
  <c r="G214" i="15" s="1"/>
  <c r="I206" i="15"/>
  <c r="J206" i="15" s="1"/>
  <c r="H206" i="15"/>
  <c r="F206" i="15"/>
  <c r="G206" i="15" s="1"/>
  <c r="E206" i="15"/>
  <c r="I198" i="15"/>
  <c r="J198" i="15" s="1"/>
  <c r="H198" i="15"/>
  <c r="F198" i="15"/>
  <c r="G198" i="15" s="1"/>
  <c r="E198" i="15"/>
  <c r="I190" i="15"/>
  <c r="J190" i="15" s="1"/>
  <c r="F190" i="15"/>
  <c r="G190" i="15" s="1"/>
  <c r="E190" i="15"/>
  <c r="I182" i="15"/>
  <c r="J182" i="15" s="1"/>
  <c r="H182" i="15"/>
  <c r="F182" i="15"/>
  <c r="G182" i="15" s="1"/>
  <c r="E182" i="15"/>
  <c r="I174" i="15"/>
  <c r="J174" i="15" s="1"/>
  <c r="H174" i="15"/>
  <c r="F174" i="15"/>
  <c r="G174" i="15" s="1"/>
  <c r="E174" i="15"/>
  <c r="I166" i="15"/>
  <c r="J166" i="15" s="1"/>
  <c r="H166" i="15"/>
  <c r="F166" i="15"/>
  <c r="G166" i="15" s="1"/>
  <c r="E166" i="15"/>
  <c r="I150" i="15"/>
  <c r="J150" i="15" s="1"/>
  <c r="H150" i="15"/>
  <c r="F150" i="15"/>
  <c r="G150" i="15" s="1"/>
  <c r="E150" i="15"/>
  <c r="F126" i="15"/>
  <c r="G126" i="15" s="1"/>
  <c r="E126" i="15"/>
  <c r="E86" i="15"/>
  <c r="F86" i="15" s="1"/>
  <c r="G86" i="15" s="1"/>
  <c r="H86" i="15"/>
  <c r="I86" i="15" s="1"/>
  <c r="J86" i="15" s="1"/>
  <c r="H78" i="15"/>
  <c r="I78" i="15" s="1"/>
  <c r="J78" i="15" s="1"/>
  <c r="E78" i="15"/>
  <c r="F78" i="15" s="1"/>
  <c r="G78" i="15" s="1"/>
  <c r="E70" i="15"/>
  <c r="F70" i="15" s="1"/>
  <c r="G70" i="15" s="1"/>
  <c r="H70" i="15"/>
  <c r="I70" i="15" s="1"/>
  <c r="J70" i="15" s="1"/>
  <c r="I62" i="15"/>
  <c r="J62" i="15" s="1"/>
  <c r="H62" i="15"/>
  <c r="F62" i="15"/>
  <c r="G62" i="15" s="1"/>
  <c r="E62" i="15"/>
  <c r="I54" i="15"/>
  <c r="J54" i="15" s="1"/>
  <c r="E54" i="15"/>
  <c r="F54" i="15"/>
  <c r="G54" i="15" s="1"/>
  <c r="I46" i="15"/>
  <c r="J46" i="15" s="1"/>
  <c r="H46" i="15"/>
  <c r="F46" i="15"/>
  <c r="G46" i="15" s="1"/>
  <c r="E46" i="15"/>
  <c r="I38" i="15"/>
  <c r="J38" i="15" s="1"/>
  <c r="H38" i="15"/>
  <c r="E38" i="15"/>
  <c r="F38" i="15"/>
  <c r="G38" i="15" s="1"/>
  <c r="I30" i="15"/>
  <c r="J30" i="15" s="1"/>
  <c r="H30" i="15"/>
  <c r="F30" i="15"/>
  <c r="G30" i="15" s="1"/>
  <c r="E30" i="15"/>
  <c r="I22" i="15"/>
  <c r="J22" i="15" s="1"/>
  <c r="H22" i="15"/>
  <c r="F22" i="15"/>
  <c r="G22" i="15" s="1"/>
  <c r="E22" i="15"/>
  <c r="I6" i="15"/>
  <c r="J6" i="15" s="1"/>
  <c r="H6" i="15"/>
  <c r="F6" i="15"/>
  <c r="G6" i="15" s="1"/>
  <c r="E6" i="15"/>
  <c r="I700" i="14"/>
  <c r="S700" i="14"/>
  <c r="R700" i="14" s="1"/>
  <c r="I692" i="14"/>
  <c r="S692" i="14"/>
  <c r="R692" i="14" s="1"/>
  <c r="S2270" i="14"/>
  <c r="R2270" i="14" s="1"/>
  <c r="I2270" i="14"/>
  <c r="S2264" i="14"/>
  <c r="R2264" i="14" s="1"/>
  <c r="U180" i="14" s="1"/>
  <c r="I2264" i="14"/>
  <c r="S2252" i="14"/>
  <c r="R2252" i="14" s="1"/>
  <c r="U168" i="14" s="1"/>
  <c r="I2252" i="14"/>
  <c r="S672" i="14"/>
  <c r="R672" i="14" s="1"/>
  <c r="I672" i="14"/>
  <c r="I2240" i="14"/>
  <c r="S2240" i="14"/>
  <c r="R2240" i="14" s="1"/>
  <c r="U156" i="14" s="1"/>
  <c r="S2232" i="14"/>
  <c r="R2232" i="14" s="1"/>
  <c r="U148" i="14" s="1"/>
  <c r="I2232" i="14"/>
  <c r="S2218" i="14"/>
  <c r="R2218" i="14" s="1"/>
  <c r="U134" i="14" s="1"/>
  <c r="I2218" i="14"/>
  <c r="I2212" i="14"/>
  <c r="S2212" i="14"/>
  <c r="R2212" i="14" s="1"/>
  <c r="U128" i="14" s="1"/>
  <c r="S2204" i="14"/>
  <c r="R2204" i="14" s="1"/>
  <c r="U120" i="14" s="1"/>
  <c r="I2204" i="14"/>
  <c r="S2188" i="14"/>
  <c r="R2188" i="14" s="1"/>
  <c r="I2188" i="14"/>
  <c r="I2180" i="14"/>
  <c r="S2180" i="14"/>
  <c r="R2180" i="14" s="1"/>
  <c r="U96" i="14" s="1"/>
  <c r="S2172" i="14"/>
  <c r="R2172" i="14" s="1"/>
  <c r="I2172" i="14"/>
  <c r="S2164" i="14"/>
  <c r="R2164" i="14" s="1"/>
  <c r="I2164" i="14"/>
  <c r="S2154" i="14"/>
  <c r="R2154" i="14" s="1"/>
  <c r="I2154" i="14"/>
  <c r="S2140" i="14"/>
  <c r="R2140" i="14" s="1"/>
  <c r="U56" i="14" s="1"/>
  <c r="I2140" i="14"/>
  <c r="S2128" i="14"/>
  <c r="R2128" i="14" s="1"/>
  <c r="I2128" i="14"/>
  <c r="S2118" i="14"/>
  <c r="R2118" i="14" s="1"/>
  <c r="I2118" i="14"/>
  <c r="I2100" i="14"/>
  <c r="S2100" i="14"/>
  <c r="R2100" i="14" s="1"/>
  <c r="S2090" i="14"/>
  <c r="R2090" i="14" s="1"/>
  <c r="U6" i="14" s="1"/>
  <c r="I2090" i="14"/>
  <c r="S2080" i="14"/>
  <c r="R2080" i="14" s="1"/>
  <c r="I2080" i="14"/>
  <c r="H846" i="15"/>
  <c r="I846" i="15" s="1"/>
  <c r="J846" i="15" s="1"/>
  <c r="E5270" i="15"/>
  <c r="F5270" i="15" s="1"/>
  <c r="G5270" i="15" s="1"/>
  <c r="E4878" i="15"/>
  <c r="F4878" i="15" s="1"/>
  <c r="G4878" i="15" s="1"/>
  <c r="H1606" i="15"/>
  <c r="I1606" i="15" s="1"/>
  <c r="J1606" i="15" s="1"/>
  <c r="F4542" i="15"/>
  <c r="G4542" i="15" s="1"/>
  <c r="F4262" i="15"/>
  <c r="G4262" i="15" s="1"/>
  <c r="I4342" i="15"/>
  <c r="J4342" i="15" s="1"/>
  <c r="E4422" i="15"/>
  <c r="F4438" i="15"/>
  <c r="G4438" i="15" s="1"/>
  <c r="H4486" i="15"/>
  <c r="I4574" i="15"/>
  <c r="J4574" i="15" s="1"/>
  <c r="H4798" i="15"/>
  <c r="E5014" i="15"/>
  <c r="F5014" i="15" s="1"/>
  <c r="G5014" i="15" s="1"/>
  <c r="I5286" i="15"/>
  <c r="J5286" i="15" s="1"/>
  <c r="E4350" i="15"/>
  <c r="H3150" i="15"/>
  <c r="F3262" i="15"/>
  <c r="G3262" i="15" s="1"/>
  <c r="F3326" i="15"/>
  <c r="G3326" i="15" s="1"/>
  <c r="H3766" i="15"/>
  <c r="E4062" i="15"/>
  <c r="F3678" i="15"/>
  <c r="G3678" i="15" s="1"/>
  <c r="H806" i="15"/>
  <c r="I806" i="15" s="1"/>
  <c r="J806" i="15" s="1"/>
  <c r="I3094" i="15"/>
  <c r="J3094" i="15" s="1"/>
  <c r="H3182" i="15"/>
  <c r="I723" i="14"/>
  <c r="H1294" i="15"/>
  <c r="I1294" i="15" s="1"/>
  <c r="J1294" i="15" s="1"/>
  <c r="I1924" i="14"/>
  <c r="H358" i="15"/>
  <c r="H1246" i="15"/>
  <c r="I1246" i="15" s="1"/>
  <c r="J1246" i="15" s="1"/>
  <c r="H1046" i="15"/>
  <c r="I1046" i="15" s="1"/>
  <c r="J1046" i="15" s="1"/>
  <c r="H670" i="15"/>
  <c r="I670" i="15" s="1"/>
  <c r="J670" i="15" s="1"/>
  <c r="H1558" i="15"/>
  <c r="I1558" i="15" s="1"/>
  <c r="J1558" i="15" s="1"/>
  <c r="H926" i="15"/>
  <c r="I926" i="15" s="1"/>
  <c r="J926" i="15" s="1"/>
  <c r="F4070" i="15"/>
  <c r="G4070" i="15" s="1"/>
  <c r="F3982" i="15"/>
  <c r="G3982" i="15" s="1"/>
  <c r="H3502" i="15"/>
  <c r="F3286" i="15"/>
  <c r="G3286" i="15" s="1"/>
  <c r="E3390" i="15"/>
  <c r="I4710" i="15"/>
  <c r="J4710" i="15" s="1"/>
  <c r="H5110" i="15"/>
  <c r="I5110" i="15" s="1"/>
  <c r="J5110" i="15" s="1"/>
  <c r="F4238" i="15"/>
  <c r="G4238" i="15" s="1"/>
  <c r="F4422" i="15"/>
  <c r="G4422" i="15" s="1"/>
  <c r="I4542" i="15"/>
  <c r="J4542" i="15" s="1"/>
  <c r="F4574" i="15"/>
  <c r="G4574" i="15" s="1"/>
  <c r="E4702" i="15"/>
  <c r="H4822" i="15"/>
  <c r="I4822" i="15" s="1"/>
  <c r="J4822" i="15" s="1"/>
  <c r="E5030" i="15"/>
  <c r="F5030" i="15" s="1"/>
  <c r="G5030" i="15" s="1"/>
  <c r="F3030" i="15"/>
  <c r="G3030" i="15" s="1"/>
  <c r="F2270" i="15"/>
  <c r="G2270" i="15" s="1"/>
  <c r="H2606" i="15"/>
  <c r="F3438" i="15"/>
  <c r="G3438" i="15" s="1"/>
  <c r="I755" i="14"/>
  <c r="S271" i="14"/>
  <c r="R271" i="14" s="1"/>
  <c r="I766" i="15"/>
  <c r="J766" i="15" s="1"/>
  <c r="F766" i="15"/>
  <c r="G766" i="15" s="1"/>
  <c r="E766" i="15"/>
  <c r="H766" i="15"/>
  <c r="E102" i="15"/>
  <c r="F102" i="15" s="1"/>
  <c r="G102" i="15" s="1"/>
  <c r="H102" i="15"/>
  <c r="I102" i="15" s="1"/>
  <c r="J102" i="15" s="1"/>
  <c r="H3886" i="15"/>
  <c r="I2273" i="14"/>
  <c r="S2273" i="14"/>
  <c r="R2273" i="14" s="1"/>
  <c r="I2245" i="14"/>
  <c r="S2245" i="14"/>
  <c r="R2245" i="14" s="1"/>
  <c r="U161" i="14" s="1"/>
  <c r="I652" i="14"/>
  <c r="S652" i="14"/>
  <c r="R652" i="14" s="1"/>
  <c r="I2193" i="14"/>
  <c r="S2193" i="14"/>
  <c r="R2193" i="14" s="1"/>
  <c r="U109" i="14" s="1"/>
  <c r="I2121" i="14"/>
  <c r="S2121" i="14"/>
  <c r="R2121" i="14" s="1"/>
  <c r="I1882" i="14"/>
  <c r="S1882" i="14"/>
  <c r="R1882" i="14" s="1"/>
  <c r="I1852" i="14"/>
  <c r="S1852" i="14"/>
  <c r="R1852" i="14" s="1"/>
  <c r="I1822" i="14"/>
  <c r="S1822" i="14"/>
  <c r="R1822" i="14" s="1"/>
  <c r="I1768" i="14"/>
  <c r="S1768" i="14"/>
  <c r="R1768" i="14" s="1"/>
  <c r="I1744" i="14"/>
  <c r="S1744" i="14"/>
  <c r="R1744" i="14" s="1"/>
  <c r="I1718" i="14"/>
  <c r="S1718" i="14"/>
  <c r="R1718" i="14" s="1"/>
  <c r="I1700" i="14"/>
  <c r="S1700" i="14"/>
  <c r="R1700" i="14" s="1"/>
  <c r="I1674" i="14"/>
  <c r="S1674" i="14"/>
  <c r="R1674" i="14" s="1"/>
  <c r="I1658" i="14"/>
  <c r="S1658" i="14"/>
  <c r="R1658" i="14" s="1"/>
  <c r="I477" i="14"/>
  <c r="S477" i="14"/>
  <c r="R477" i="14" s="1"/>
  <c r="I395" i="14"/>
  <c r="S395" i="14"/>
  <c r="R395" i="14" s="1"/>
  <c r="S1517" i="14"/>
  <c r="R1517" i="14" s="1"/>
  <c r="I1517" i="14"/>
  <c r="I1496" i="14"/>
  <c r="S1496" i="14"/>
  <c r="R1496" i="14" s="1"/>
  <c r="I1481" i="14"/>
  <c r="S1481" i="14"/>
  <c r="R1481" i="14" s="1"/>
  <c r="S1452" i="14"/>
  <c r="R1452" i="14" s="1"/>
  <c r="I1452" i="14"/>
  <c r="S1432" i="14"/>
  <c r="R1432" i="14" s="1"/>
  <c r="I1432" i="14"/>
  <c r="I1396" i="14"/>
  <c r="S1396" i="14"/>
  <c r="R1396" i="14" s="1"/>
  <c r="I1374" i="14"/>
  <c r="S1374" i="14"/>
  <c r="R1374" i="14" s="1"/>
  <c r="I1316" i="14"/>
  <c r="S1316" i="14"/>
  <c r="R1316" i="14" s="1"/>
  <c r="S1293" i="14"/>
  <c r="R1293" i="14" s="1"/>
  <c r="I1293" i="14"/>
  <c r="I1261" i="14"/>
  <c r="S1261" i="14"/>
  <c r="R1261" i="14" s="1"/>
  <c r="S1237" i="14"/>
  <c r="R1237" i="14" s="1"/>
  <c r="I1237" i="14"/>
  <c r="S1213" i="14"/>
  <c r="R1213" i="14" s="1"/>
  <c r="I1213" i="14"/>
  <c r="I1197" i="14"/>
  <c r="S1197" i="14"/>
  <c r="R1197" i="14" s="1"/>
  <c r="S303" i="14"/>
  <c r="R303" i="14" s="1"/>
  <c r="I303" i="14"/>
  <c r="S1122" i="14"/>
  <c r="R1122" i="14" s="1"/>
  <c r="I1122" i="14"/>
  <c r="S1009" i="14"/>
  <c r="R1009" i="14" s="1"/>
  <c r="I1009" i="14"/>
  <c r="I201" i="14"/>
  <c r="S201" i="14"/>
  <c r="R201" i="14" s="1"/>
  <c r="I975" i="14"/>
  <c r="S975" i="14"/>
  <c r="R975" i="14" s="1"/>
  <c r="S957" i="14"/>
  <c r="R957" i="14" s="1"/>
  <c r="I957" i="14"/>
  <c r="S898" i="14"/>
  <c r="R898" i="14" s="1"/>
  <c r="I898" i="14"/>
  <c r="I885" i="14"/>
  <c r="S885" i="14"/>
  <c r="R885" i="14" s="1"/>
  <c r="S861" i="14"/>
  <c r="R861" i="14" s="1"/>
  <c r="I861" i="14"/>
  <c r="S830" i="14"/>
  <c r="R830" i="14" s="1"/>
  <c r="I830" i="14"/>
  <c r="I806" i="14"/>
  <c r="S806" i="14"/>
  <c r="R806" i="14" s="1"/>
  <c r="S731" i="14"/>
  <c r="R731" i="14" s="1"/>
  <c r="I731" i="14"/>
  <c r="E5358" i="15"/>
  <c r="F5358" i="15" s="1"/>
  <c r="G5358" i="15" s="1"/>
  <c r="H5358" i="15"/>
  <c r="I5358" i="15" s="1"/>
  <c r="J5358" i="15" s="1"/>
  <c r="I5334" i="15"/>
  <c r="J5334" i="15" s="1"/>
  <c r="H5334" i="15"/>
  <c r="H5230" i="15"/>
  <c r="I5230" i="15" s="1"/>
  <c r="J5230" i="15" s="1"/>
  <c r="E5230" i="15"/>
  <c r="F5230" i="15" s="1"/>
  <c r="G5230" i="15" s="1"/>
  <c r="H5182" i="15"/>
  <c r="I5182" i="15" s="1"/>
  <c r="J5182" i="15" s="1"/>
  <c r="E5182" i="15"/>
  <c r="F5182" i="15" s="1"/>
  <c r="G5182" i="15" s="1"/>
  <c r="F5062" i="15"/>
  <c r="G5062" i="15" s="1"/>
  <c r="E5062" i="15"/>
  <c r="H5038" i="15"/>
  <c r="I5038" i="15" s="1"/>
  <c r="J5038" i="15" s="1"/>
  <c r="E5038" i="15"/>
  <c r="F5038" i="15" s="1"/>
  <c r="G5038" i="15" s="1"/>
  <c r="E4966" i="15"/>
  <c r="F4966" i="15" s="1"/>
  <c r="G4966" i="15" s="1"/>
  <c r="H4966" i="15"/>
  <c r="I4966" i="15" s="1"/>
  <c r="J4966" i="15" s="1"/>
  <c r="I4894" i="15"/>
  <c r="J4894" i="15" s="1"/>
  <c r="E4894" i="15"/>
  <c r="H4894" i="15"/>
  <c r="H4870" i="15"/>
  <c r="I4870" i="15" s="1"/>
  <c r="J4870" i="15" s="1"/>
  <c r="E4870" i="15"/>
  <c r="F4870" i="15" s="1"/>
  <c r="G4870" i="15" s="1"/>
  <c r="E4846" i="15"/>
  <c r="F4846" i="15" s="1"/>
  <c r="G4846" i="15" s="1"/>
  <c r="H4846" i="15"/>
  <c r="I4846" i="15" s="1"/>
  <c r="J4846" i="15" s="1"/>
  <c r="H4790" i="15"/>
  <c r="F4790" i="15"/>
  <c r="G4790" i="15" s="1"/>
  <c r="I4750" i="15"/>
  <c r="J4750" i="15" s="1"/>
  <c r="H4750" i="15"/>
  <c r="E4718" i="15"/>
  <c r="H4718" i="15"/>
  <c r="F4718" i="15"/>
  <c r="G4718" i="15" s="1"/>
  <c r="I4718" i="15"/>
  <c r="J4718" i="15" s="1"/>
  <c r="I4670" i="15"/>
  <c r="J4670" i="15" s="1"/>
  <c r="H4670" i="15"/>
  <c r="H4630" i="15"/>
  <c r="F4630" i="15"/>
  <c r="G4630" i="15" s="1"/>
  <c r="E4630" i="15"/>
  <c r="I4550" i="15"/>
  <c r="J4550" i="15" s="1"/>
  <c r="F4550" i="15"/>
  <c r="G4550" i="15" s="1"/>
  <c r="H4550" i="15"/>
  <c r="H4510" i="15"/>
  <c r="E4510" i="15"/>
  <c r="F4510" i="15"/>
  <c r="G4510" i="15" s="1"/>
  <c r="E4446" i="15"/>
  <c r="F4446" i="15"/>
  <c r="G4446" i="15" s="1"/>
  <c r="I4446" i="15"/>
  <c r="J4446" i="15" s="1"/>
  <c r="H4446" i="15"/>
  <c r="H4406" i="15"/>
  <c r="E4406" i="15"/>
  <c r="F4406" i="15"/>
  <c r="G4406" i="15" s="1"/>
  <c r="E4366" i="15"/>
  <c r="I4366" i="15"/>
  <c r="J4366" i="15" s="1"/>
  <c r="E4318" i="15"/>
  <c r="I4318" i="15"/>
  <c r="J4318" i="15" s="1"/>
  <c r="H4286" i="15"/>
  <c r="I4286" i="15"/>
  <c r="J4286" i="15" s="1"/>
  <c r="E4286" i="15"/>
  <c r="F4286" i="15"/>
  <c r="G4286" i="15" s="1"/>
  <c r="I4246" i="15"/>
  <c r="J4246" i="15" s="1"/>
  <c r="E4246" i="15"/>
  <c r="H4214" i="15"/>
  <c r="I4214" i="15"/>
  <c r="J4214" i="15" s="1"/>
  <c r="F4214" i="15"/>
  <c r="G4214" i="15" s="1"/>
  <c r="E4182" i="15"/>
  <c r="F4182" i="15"/>
  <c r="G4182" i="15" s="1"/>
  <c r="H4182" i="15"/>
  <c r="E4102" i="15"/>
  <c r="H4102" i="15"/>
  <c r="F4102" i="15"/>
  <c r="G4102" i="15" s="1"/>
  <c r="I4054" i="15"/>
  <c r="J4054" i="15" s="1"/>
  <c r="E4054" i="15"/>
  <c r="H4054" i="15"/>
  <c r="F4054" i="15"/>
  <c r="G4054" i="15" s="1"/>
  <c r="I4006" i="15"/>
  <c r="J4006" i="15" s="1"/>
  <c r="F4006" i="15"/>
  <c r="G4006" i="15" s="1"/>
  <c r="H4006" i="15"/>
  <c r="E3950" i="15"/>
  <c r="I3950" i="15"/>
  <c r="J3950" i="15" s="1"/>
  <c r="H3950" i="15"/>
  <c r="F3894" i="15"/>
  <c r="G3894" i="15" s="1"/>
  <c r="H3894" i="15"/>
  <c r="I3894" i="15"/>
  <c r="J3894" i="15" s="1"/>
  <c r="E3894" i="15"/>
  <c r="I3862" i="15"/>
  <c r="J3862" i="15" s="1"/>
  <c r="H3862" i="15"/>
  <c r="E3862" i="15"/>
  <c r="I3814" i="15"/>
  <c r="J3814" i="15" s="1"/>
  <c r="E3814" i="15"/>
  <c r="F3814" i="15"/>
  <c r="G3814" i="15" s="1"/>
  <c r="I3758" i="15"/>
  <c r="J3758" i="15" s="1"/>
  <c r="F3758" i="15"/>
  <c r="G3758" i="15" s="1"/>
  <c r="E3758" i="15"/>
  <c r="H3758" i="15"/>
  <c r="E3718" i="15"/>
  <c r="H3718" i="15"/>
  <c r="I3718" i="15"/>
  <c r="J3718" i="15" s="1"/>
  <c r="F3718" i="15"/>
  <c r="G3718" i="15" s="1"/>
  <c r="F3686" i="15"/>
  <c r="G3686" i="15" s="1"/>
  <c r="H3686" i="15"/>
  <c r="I3686" i="15"/>
  <c r="J3686" i="15" s="1"/>
  <c r="E3686" i="15"/>
  <c r="I3646" i="15"/>
  <c r="J3646" i="15" s="1"/>
  <c r="H3646" i="15"/>
  <c r="F3622" i="15"/>
  <c r="G3622" i="15" s="1"/>
  <c r="E3622" i="15"/>
  <c r="I3622" i="15"/>
  <c r="J3622" i="15" s="1"/>
  <c r="H3622" i="15"/>
  <c r="F3574" i="15"/>
  <c r="G3574" i="15" s="1"/>
  <c r="E3574" i="15"/>
  <c r="H3574" i="15"/>
  <c r="F3534" i="15"/>
  <c r="G3534" i="15" s="1"/>
  <c r="I3534" i="15"/>
  <c r="J3534" i="15" s="1"/>
  <c r="E3534" i="15"/>
  <c r="H3534" i="15"/>
  <c r="H3478" i="15"/>
  <c r="F3478" i="15"/>
  <c r="G3478" i="15" s="1"/>
  <c r="F3462" i="15"/>
  <c r="G3462" i="15" s="1"/>
  <c r="E3462" i="15"/>
  <c r="H3462" i="15"/>
  <c r="E3430" i="15"/>
  <c r="I3430" i="15"/>
  <c r="J3430" i="15" s="1"/>
  <c r="I3398" i="15"/>
  <c r="J3398" i="15" s="1"/>
  <c r="H3398" i="15"/>
  <c r="E3398" i="15"/>
  <c r="I3350" i="15"/>
  <c r="J3350" i="15" s="1"/>
  <c r="H3350" i="15"/>
  <c r="F3350" i="15"/>
  <c r="G3350" i="15" s="1"/>
  <c r="E3350" i="15"/>
  <c r="E3334" i="15"/>
  <c r="I3334" i="15"/>
  <c r="J3334" i="15" s="1"/>
  <c r="H3334" i="15"/>
  <c r="I3278" i="15"/>
  <c r="J3278" i="15" s="1"/>
  <c r="F3278" i="15"/>
  <c r="G3278" i="15" s="1"/>
  <c r="E3278" i="15"/>
  <c r="H3278" i="15"/>
  <c r="F3246" i="15"/>
  <c r="G3246" i="15" s="1"/>
  <c r="I3246" i="15"/>
  <c r="J3246" i="15" s="1"/>
  <c r="H3246" i="15"/>
  <c r="F3214" i="15"/>
  <c r="G3214" i="15" s="1"/>
  <c r="H3214" i="15"/>
  <c r="E3214" i="15"/>
  <c r="I3214" i="15"/>
  <c r="J3214" i="15" s="1"/>
  <c r="H3174" i="15"/>
  <c r="E3174" i="15"/>
  <c r="I3174" i="15"/>
  <c r="J3174" i="15" s="1"/>
  <c r="F3174" i="15"/>
  <c r="G3174" i="15" s="1"/>
  <c r="F3126" i="15"/>
  <c r="G3126" i="15" s="1"/>
  <c r="E3126" i="15"/>
  <c r="I3126" i="15"/>
  <c r="J3126" i="15" s="1"/>
  <c r="H3126" i="15"/>
  <c r="E3086" i="15"/>
  <c r="H3086" i="15"/>
  <c r="F3086" i="15"/>
  <c r="G3086" i="15" s="1"/>
  <c r="I3054" i="15"/>
  <c r="J3054" i="15" s="1"/>
  <c r="E3054" i="15"/>
  <c r="F3054" i="15"/>
  <c r="G3054" i="15" s="1"/>
  <c r="H3054" i="15"/>
  <c r="I3022" i="15"/>
  <c r="J3022" i="15" s="1"/>
  <c r="E3022" i="15"/>
  <c r="F3022" i="15"/>
  <c r="G3022" i="15" s="1"/>
  <c r="H3022" i="15"/>
  <c r="H2990" i="15"/>
  <c r="E2990" i="15"/>
  <c r="I2990" i="15"/>
  <c r="J2990" i="15" s="1"/>
  <c r="F2990" i="15"/>
  <c r="G2990" i="15" s="1"/>
  <c r="E2950" i="15"/>
  <c r="I2950" i="15"/>
  <c r="J2950" i="15" s="1"/>
  <c r="H2950" i="15"/>
  <c r="H2918" i="15"/>
  <c r="F2918" i="15"/>
  <c r="G2918" i="15" s="1"/>
  <c r="I2918" i="15"/>
  <c r="J2918" i="15" s="1"/>
  <c r="E2918" i="15"/>
  <c r="I2886" i="15"/>
  <c r="J2886" i="15" s="1"/>
  <c r="F2886" i="15"/>
  <c r="G2886" i="15" s="1"/>
  <c r="H2886" i="15"/>
  <c r="E2886" i="15"/>
  <c r="I2846" i="15"/>
  <c r="J2846" i="15" s="1"/>
  <c r="F2846" i="15"/>
  <c r="G2846" i="15" s="1"/>
  <c r="H2846" i="15"/>
  <c r="E2846" i="15"/>
  <c r="H2806" i="15"/>
  <c r="E2806" i="15"/>
  <c r="F2806" i="15"/>
  <c r="G2806" i="15" s="1"/>
  <c r="I2806" i="15"/>
  <c r="J2806" i="15" s="1"/>
  <c r="I2750" i="15"/>
  <c r="J2750" i="15" s="1"/>
  <c r="H2750" i="15"/>
  <c r="E2750" i="15"/>
  <c r="F2750" i="15"/>
  <c r="G2750" i="15" s="1"/>
  <c r="H2734" i="15"/>
  <c r="E2734" i="15"/>
  <c r="I2734" i="15"/>
  <c r="J2734" i="15" s="1"/>
  <c r="F2734" i="15"/>
  <c r="G2734" i="15" s="1"/>
  <c r="I2694" i="15"/>
  <c r="J2694" i="15" s="1"/>
  <c r="F2694" i="15"/>
  <c r="G2694" i="15" s="1"/>
  <c r="E2694" i="15"/>
  <c r="H2694" i="15"/>
  <c r="I2654" i="15"/>
  <c r="J2654" i="15" s="1"/>
  <c r="H2654" i="15"/>
  <c r="F2654" i="15"/>
  <c r="G2654" i="15" s="1"/>
  <c r="E2654" i="15"/>
  <c r="I2598" i="15"/>
  <c r="J2598" i="15" s="1"/>
  <c r="F2598" i="15"/>
  <c r="G2598" i="15" s="1"/>
  <c r="H2598" i="15"/>
  <c r="E2598" i="15"/>
  <c r="E2566" i="15"/>
  <c r="F2566" i="15"/>
  <c r="G2566" i="15" s="1"/>
  <c r="H2566" i="15"/>
  <c r="I2566" i="15"/>
  <c r="J2566" i="15" s="1"/>
  <c r="H2534" i="15"/>
  <c r="E2534" i="15"/>
  <c r="F2534" i="15"/>
  <c r="G2534" i="15" s="1"/>
  <c r="I2494" i="15"/>
  <c r="J2494" i="15" s="1"/>
  <c r="H2494" i="15"/>
  <c r="F2494" i="15"/>
  <c r="G2494" i="15" s="1"/>
  <c r="E2462" i="15"/>
  <c r="I2462" i="15"/>
  <c r="J2462" i="15" s="1"/>
  <c r="F2462" i="15"/>
  <c r="G2462" i="15" s="1"/>
  <c r="I2406" i="15"/>
  <c r="J2406" i="15" s="1"/>
  <c r="F2406" i="15"/>
  <c r="G2406" i="15" s="1"/>
  <c r="H2406" i="15"/>
  <c r="E2406" i="15"/>
  <c r="I2366" i="15"/>
  <c r="J2366" i="15" s="1"/>
  <c r="F2366" i="15"/>
  <c r="G2366" i="15" s="1"/>
  <c r="E2366" i="15"/>
  <c r="H2366" i="15"/>
  <c r="E2342" i="15"/>
  <c r="H2342" i="15"/>
  <c r="F2342" i="15"/>
  <c r="G2342" i="15" s="1"/>
  <c r="I2294" i="15"/>
  <c r="J2294" i="15" s="1"/>
  <c r="H2294" i="15"/>
  <c r="F2294" i="15"/>
  <c r="G2294" i="15" s="1"/>
  <c r="E2294" i="15"/>
  <c r="I2262" i="15"/>
  <c r="J2262" i="15" s="1"/>
  <c r="E2262" i="15"/>
  <c r="F2262" i="15"/>
  <c r="G2262" i="15" s="1"/>
  <c r="H2262" i="15"/>
  <c r="I2222" i="15"/>
  <c r="J2222" i="15" s="1"/>
  <c r="H2222" i="15"/>
  <c r="E2222" i="15"/>
  <c r="F2222" i="15"/>
  <c r="G2222" i="15" s="1"/>
  <c r="E2158" i="15"/>
  <c r="F2158" i="15"/>
  <c r="G2158" i="15" s="1"/>
  <c r="I2158" i="15"/>
  <c r="J2158" i="15" s="1"/>
  <c r="H2118" i="15"/>
  <c r="E2118" i="15"/>
  <c r="I2118" i="15"/>
  <c r="J2118" i="15" s="1"/>
  <c r="F2118" i="15"/>
  <c r="G2118" i="15" s="1"/>
  <c r="I2086" i="15"/>
  <c r="J2086" i="15" s="1"/>
  <c r="H2086" i="15"/>
  <c r="E2086" i="15"/>
  <c r="F2086" i="15"/>
  <c r="G2086" i="15" s="1"/>
  <c r="I2022" i="15"/>
  <c r="J2022" i="15" s="1"/>
  <c r="F2022" i="15"/>
  <c r="G2022" i="15" s="1"/>
  <c r="E2022" i="15"/>
  <c r="H2022" i="15"/>
  <c r="I1990" i="15"/>
  <c r="J1990" i="15" s="1"/>
  <c r="H1990" i="15"/>
  <c r="E1990" i="15"/>
  <c r="F1990" i="15"/>
  <c r="G1990" i="15" s="1"/>
  <c r="I1966" i="15"/>
  <c r="J1966" i="15" s="1"/>
  <c r="F1966" i="15"/>
  <c r="G1966" i="15" s="1"/>
  <c r="H1966" i="15"/>
  <c r="E1966" i="15"/>
  <c r="I1934" i="15"/>
  <c r="J1934" i="15" s="1"/>
  <c r="E1934" i="15"/>
  <c r="F1934" i="15"/>
  <c r="G1934" i="15" s="1"/>
  <c r="I1902" i="15"/>
  <c r="J1902" i="15" s="1"/>
  <c r="H1902" i="15"/>
  <c r="F1902" i="15"/>
  <c r="G1902" i="15" s="1"/>
  <c r="E1902" i="15"/>
  <c r="I1862" i="15"/>
  <c r="J1862" i="15" s="1"/>
  <c r="H1862" i="15"/>
  <c r="F1862" i="15"/>
  <c r="G1862" i="15" s="1"/>
  <c r="E1862" i="15"/>
  <c r="I1798" i="15"/>
  <c r="J1798" i="15" s="1"/>
  <c r="H1798" i="15"/>
  <c r="F1798" i="15"/>
  <c r="G1798" i="15" s="1"/>
  <c r="E1798" i="15"/>
  <c r="I1750" i="15"/>
  <c r="J1750" i="15" s="1"/>
  <c r="H1750" i="15"/>
  <c r="F1750" i="15"/>
  <c r="G1750" i="15" s="1"/>
  <c r="E1750" i="15"/>
  <c r="I1726" i="15"/>
  <c r="J1726" i="15" s="1"/>
  <c r="H1726" i="15"/>
  <c r="F1726" i="15"/>
  <c r="G1726" i="15" s="1"/>
  <c r="E1726" i="15"/>
  <c r="I1694" i="15"/>
  <c r="J1694" i="15" s="1"/>
  <c r="H1694" i="15"/>
  <c r="F1694" i="15"/>
  <c r="G1694" i="15" s="1"/>
  <c r="E1694" i="15"/>
  <c r="I1670" i="15"/>
  <c r="J1670" i="15" s="1"/>
  <c r="H1670" i="15"/>
  <c r="E1670" i="15"/>
  <c r="F1670" i="15"/>
  <c r="G1670" i="15" s="1"/>
  <c r="I1638" i="15"/>
  <c r="J1638" i="15" s="1"/>
  <c r="H1638" i="15"/>
  <c r="E1638" i="15"/>
  <c r="F1638" i="15"/>
  <c r="G1638" i="15" s="1"/>
  <c r="I1582" i="15"/>
  <c r="J1582" i="15" s="1"/>
  <c r="F1582" i="15"/>
  <c r="G1582" i="15" s="1"/>
  <c r="E1582" i="15"/>
  <c r="E1518" i="15"/>
  <c r="F1518" i="15" s="1"/>
  <c r="G1518" i="15" s="1"/>
  <c r="H1518" i="15"/>
  <c r="I1518" i="15" s="1"/>
  <c r="J1518" i="15" s="1"/>
  <c r="E1470" i="15"/>
  <c r="F1470" i="15" s="1"/>
  <c r="G1470" i="15" s="1"/>
  <c r="H1470" i="15"/>
  <c r="I1470" i="15" s="1"/>
  <c r="J1470" i="15" s="1"/>
  <c r="I1438" i="15"/>
  <c r="J1438" i="15" s="1"/>
  <c r="F1438" i="15"/>
  <c r="G1438" i="15" s="1"/>
  <c r="H1438" i="15"/>
  <c r="E1438" i="15"/>
  <c r="E1406" i="15"/>
  <c r="F1406" i="15" s="1"/>
  <c r="G1406" i="15" s="1"/>
  <c r="H1406" i="15"/>
  <c r="I1406" i="15" s="1"/>
  <c r="J1406" i="15" s="1"/>
  <c r="E1350" i="15"/>
  <c r="F1350" i="15" s="1"/>
  <c r="G1350" i="15" s="1"/>
  <c r="H1350" i="15"/>
  <c r="I1350" i="15" s="1"/>
  <c r="J1350" i="15" s="1"/>
  <c r="I1326" i="15"/>
  <c r="J1326" i="15" s="1"/>
  <c r="H1326" i="15"/>
  <c r="E1326" i="15"/>
  <c r="F1326" i="15"/>
  <c r="G1326" i="15" s="1"/>
  <c r="E1214" i="15"/>
  <c r="F1214" i="15" s="1"/>
  <c r="G1214" i="15" s="1"/>
  <c r="H1214" i="15"/>
  <c r="I1214" i="15" s="1"/>
  <c r="J1214" i="15" s="1"/>
  <c r="E1166" i="15"/>
  <c r="F1166" i="15" s="1"/>
  <c r="G1166" i="15" s="1"/>
  <c r="H1166" i="15"/>
  <c r="I1166" i="15" s="1"/>
  <c r="J1166" i="15" s="1"/>
  <c r="I1102" i="15"/>
  <c r="J1102" i="15" s="1"/>
  <c r="F1102" i="15"/>
  <c r="G1102" i="15" s="1"/>
  <c r="H1102" i="15"/>
  <c r="E1102" i="15"/>
  <c r="E1062" i="15"/>
  <c r="F1062" i="15" s="1"/>
  <c r="G1062" i="15" s="1"/>
  <c r="H1062" i="15"/>
  <c r="I1062" i="15" s="1"/>
  <c r="J1062" i="15" s="1"/>
  <c r="I958" i="15"/>
  <c r="J958" i="15" s="1"/>
  <c r="H958" i="15"/>
  <c r="F958" i="15"/>
  <c r="G958" i="15" s="1"/>
  <c r="E958" i="15"/>
  <c r="I910" i="15"/>
  <c r="J910" i="15" s="1"/>
  <c r="F910" i="15"/>
  <c r="G910" i="15" s="1"/>
  <c r="H910" i="15"/>
  <c r="E910" i="15"/>
  <c r="E774" i="15"/>
  <c r="F774" i="15" s="1"/>
  <c r="G774" i="15" s="1"/>
  <c r="H774" i="15"/>
  <c r="I774" i="15" s="1"/>
  <c r="J774" i="15" s="1"/>
  <c r="I750" i="15"/>
  <c r="J750" i="15" s="1"/>
  <c r="H750" i="15"/>
  <c r="F750" i="15"/>
  <c r="G750" i="15" s="1"/>
  <c r="E750" i="15"/>
  <c r="F3334" i="15"/>
  <c r="G3334" i="15" s="1"/>
  <c r="I3462" i="15"/>
  <c r="J3462" i="15" s="1"/>
  <c r="H4574" i="15"/>
  <c r="F4366" i="15"/>
  <c r="G4366" i="15" s="1"/>
  <c r="H4542" i="15"/>
  <c r="E2934" i="15"/>
  <c r="H942" i="15"/>
  <c r="I942" i="15" s="1"/>
  <c r="J942" i="15" s="1"/>
  <c r="H54" i="15"/>
  <c r="I1935" i="14"/>
  <c r="S1935" i="14"/>
  <c r="R1935" i="14" s="1"/>
  <c r="E5090" i="15"/>
  <c r="F5090" i="15" s="1"/>
  <c r="G5090" i="15" s="1"/>
  <c r="P1898" i="14"/>
  <c r="H5090" i="15" s="1"/>
  <c r="I5090" i="15" s="1"/>
  <c r="J5090" i="15" s="1"/>
  <c r="P497" i="14"/>
  <c r="H4946" i="15" s="1"/>
  <c r="I4946" i="15" s="1"/>
  <c r="J4946" i="15" s="1"/>
  <c r="E4946" i="15"/>
  <c r="F4946" i="15" s="1"/>
  <c r="G4946" i="15" s="1"/>
  <c r="P1780" i="14"/>
  <c r="H4929" i="15" s="1"/>
  <c r="I4929" i="15" s="1"/>
  <c r="J4929" i="15" s="1"/>
  <c r="E4929" i="15"/>
  <c r="F4929" i="15" s="1"/>
  <c r="G4929" i="15" s="1"/>
  <c r="H1398" i="15"/>
  <c r="I1398" i="15" s="1"/>
  <c r="J1398" i="15" s="1"/>
  <c r="P395" i="14"/>
  <c r="H1396" i="15" s="1"/>
  <c r="I1396" i="15" s="1"/>
  <c r="J1396" i="15" s="1"/>
  <c r="E1396" i="15"/>
  <c r="F1396" i="15" s="1"/>
  <c r="G1396" i="15" s="1"/>
  <c r="P1455" i="14"/>
  <c r="H1277" i="15" s="1"/>
  <c r="I1277" i="15" s="1"/>
  <c r="J1277" i="15" s="1"/>
  <c r="E1277" i="15"/>
  <c r="F1277" i="15" s="1"/>
  <c r="G1277" i="15" s="1"/>
  <c r="P1439" i="14"/>
  <c r="E1255" i="15"/>
  <c r="F1255" i="15" s="1"/>
  <c r="G1255" i="15" s="1"/>
  <c r="E829" i="15"/>
  <c r="F829" i="15" s="1"/>
  <c r="G829" i="15" s="1"/>
  <c r="E5299" i="15"/>
  <c r="F5299" i="15" s="1"/>
  <c r="G5299" i="15" s="1"/>
  <c r="H94" i="15"/>
  <c r="I94" i="15" s="1"/>
  <c r="J94" i="15" s="1"/>
  <c r="P1001" i="14"/>
  <c r="H835" i="15" s="1"/>
  <c r="I835" i="15" s="1"/>
  <c r="J835" i="15" s="1"/>
  <c r="I4134" i="15"/>
  <c r="J4134" i="15" s="1"/>
  <c r="E3830" i="15"/>
  <c r="H3878" i="15"/>
  <c r="E3478" i="15"/>
  <c r="H3526" i="15"/>
  <c r="H1598" i="15"/>
  <c r="F3390" i="15"/>
  <c r="G3390" i="15" s="1"/>
  <c r="F5366" i="15"/>
  <c r="G5366" i="15" s="1"/>
  <c r="F4670" i="15"/>
  <c r="G4670" i="15" s="1"/>
  <c r="F4294" i="15"/>
  <c r="G4294" i="15" s="1"/>
  <c r="H4366" i="15"/>
  <c r="I4510" i="15"/>
  <c r="J4510" i="15" s="1"/>
  <c r="E4550" i="15"/>
  <c r="I4590" i="15"/>
  <c r="J4590" i="15" s="1"/>
  <c r="E4686" i="15"/>
  <c r="F4894" i="15"/>
  <c r="G4894" i="15" s="1"/>
  <c r="E5094" i="15"/>
  <c r="F5094" i="15" s="1"/>
  <c r="G5094" i="15" s="1"/>
  <c r="I4390" i="15"/>
  <c r="J4390" i="15" s="1"/>
  <c r="E5194" i="15"/>
  <c r="F5194" i="15" s="1"/>
  <c r="G5194" i="15" s="1"/>
  <c r="F3862" i="15"/>
  <c r="G3862" i="15" s="1"/>
  <c r="H3286" i="15"/>
  <c r="I3518" i="15"/>
  <c r="J3518" i="15" s="1"/>
  <c r="H3630" i="15"/>
  <c r="E4278" i="15"/>
  <c r="H2502" i="15"/>
  <c r="I4030" i="15"/>
  <c r="J4030" i="15" s="1"/>
  <c r="H894" i="15"/>
  <c r="E5222" i="15"/>
  <c r="F5222" i="15" s="1"/>
  <c r="G5222" i="15" s="1"/>
  <c r="H5222" i="15"/>
  <c r="I5222" i="15" s="1"/>
  <c r="J5222" i="15" s="1"/>
  <c r="E5206" i="15"/>
  <c r="F5206" i="15" s="1"/>
  <c r="G5206" i="15" s="1"/>
  <c r="H5206" i="15"/>
  <c r="I5206" i="15" s="1"/>
  <c r="J5206" i="15" s="1"/>
  <c r="H5166" i="15"/>
  <c r="I5166" i="15" s="1"/>
  <c r="J5166" i="15" s="1"/>
  <c r="E5166" i="15"/>
  <c r="F5166" i="15" s="1"/>
  <c r="G5166" i="15" s="1"/>
  <c r="H5086" i="15"/>
  <c r="I5086" i="15" s="1"/>
  <c r="J5086" i="15" s="1"/>
  <c r="E5086" i="15"/>
  <c r="F5086" i="15" s="1"/>
  <c r="G5086" i="15" s="1"/>
  <c r="E5054" i="15"/>
  <c r="I5054" i="15"/>
  <c r="J5054" i="15" s="1"/>
  <c r="F5054" i="15"/>
  <c r="G5054" i="15" s="1"/>
  <c r="F4902" i="15"/>
  <c r="G4902" i="15" s="1"/>
  <c r="E4902" i="15"/>
  <c r="H4902" i="15"/>
  <c r="I4902" i="15"/>
  <c r="J4902" i="15" s="1"/>
  <c r="E4886" i="15"/>
  <c r="F4886" i="15" s="1"/>
  <c r="G4886" i="15" s="1"/>
  <c r="H4886" i="15"/>
  <c r="I4886" i="15" s="1"/>
  <c r="J4886" i="15" s="1"/>
  <c r="H4854" i="15"/>
  <c r="I4854" i="15" s="1"/>
  <c r="J4854" i="15" s="1"/>
  <c r="E4854" i="15"/>
  <c r="F4854" i="15" s="1"/>
  <c r="G4854" i="15" s="1"/>
  <c r="E4814" i="15"/>
  <c r="F4814" i="15"/>
  <c r="G4814" i="15" s="1"/>
  <c r="I4814" i="15"/>
  <c r="J4814" i="15" s="1"/>
  <c r="H4814" i="15"/>
  <c r="E4758" i="15"/>
  <c r="H4758" i="15"/>
  <c r="I4758" i="15"/>
  <c r="J4758" i="15" s="1"/>
  <c r="E4710" i="15"/>
  <c r="F4710" i="15"/>
  <c r="G4710" i="15" s="1"/>
  <c r="F4678" i="15"/>
  <c r="G4678" i="15" s="1"/>
  <c r="I4678" i="15"/>
  <c r="J4678" i="15" s="1"/>
  <c r="E4678" i="15"/>
  <c r="E4654" i="15"/>
  <c r="H4654" i="15"/>
  <c r="I4654" i="15"/>
  <c r="J4654" i="15" s="1"/>
  <c r="H4606" i="15"/>
  <c r="E4606" i="15"/>
  <c r="I4606" i="15"/>
  <c r="J4606" i="15" s="1"/>
  <c r="I4582" i="15"/>
  <c r="J4582" i="15" s="1"/>
  <c r="F4582" i="15"/>
  <c r="G4582" i="15" s="1"/>
  <c r="H4582" i="15"/>
  <c r="H4502" i="15"/>
  <c r="E4502" i="15"/>
  <c r="I4502" i="15"/>
  <c r="J4502" i="15" s="1"/>
  <c r="H4478" i="15"/>
  <c r="I4478" i="15"/>
  <c r="J4478" i="15" s="1"/>
  <c r="E4462" i="15"/>
  <c r="I4462" i="15"/>
  <c r="J4462" i="15" s="1"/>
  <c r="H4462" i="15"/>
  <c r="I4430" i="15"/>
  <c r="J4430" i="15" s="1"/>
  <c r="H4430" i="15"/>
  <c r="F4430" i="15"/>
  <c r="G4430" i="15" s="1"/>
  <c r="E4430" i="15"/>
  <c r="F4358" i="15"/>
  <c r="G4358" i="15" s="1"/>
  <c r="E4358" i="15"/>
  <c r="H4358" i="15"/>
  <c r="E4334" i="15"/>
  <c r="I4334" i="15"/>
  <c r="J4334" i="15" s="1"/>
  <c r="H4334" i="15"/>
  <c r="I4302" i="15"/>
  <c r="J4302" i="15" s="1"/>
  <c r="H4302" i="15"/>
  <c r="H4270" i="15"/>
  <c r="I4270" i="15"/>
  <c r="J4270" i="15" s="1"/>
  <c r="F4270" i="15"/>
  <c r="G4270" i="15" s="1"/>
  <c r="E4270" i="15"/>
  <c r="F4230" i="15"/>
  <c r="G4230" i="15" s="1"/>
  <c r="E4230" i="15"/>
  <c r="I4230" i="15"/>
  <c r="J4230" i="15" s="1"/>
  <c r="I4174" i="15"/>
  <c r="J4174" i="15" s="1"/>
  <c r="F4174" i="15"/>
  <c r="G4174" i="15" s="1"/>
  <c r="H4174" i="15"/>
  <c r="E4174" i="15"/>
  <c r="H4142" i="15"/>
  <c r="I4142" i="15"/>
  <c r="J4142" i="15" s="1"/>
  <c r="F4142" i="15"/>
  <c r="G4142" i="15" s="1"/>
  <c r="E4142" i="15"/>
  <c r="I4118" i="15"/>
  <c r="J4118" i="15" s="1"/>
  <c r="E4118" i="15"/>
  <c r="H4118" i="15"/>
  <c r="E4086" i="15"/>
  <c r="H4086" i="15"/>
  <c r="F4086" i="15"/>
  <c r="G4086" i="15" s="1"/>
  <c r="I4086" i="15"/>
  <c r="J4086" i="15" s="1"/>
  <c r="H4038" i="15"/>
  <c r="I4038" i="15"/>
  <c r="J4038" i="15" s="1"/>
  <c r="F4038" i="15"/>
  <c r="G4038" i="15" s="1"/>
  <c r="F3990" i="15"/>
  <c r="G3990" i="15" s="1"/>
  <c r="H3990" i="15"/>
  <c r="E3990" i="15"/>
  <c r="F3958" i="15"/>
  <c r="G3958" i="15" s="1"/>
  <c r="H3958" i="15"/>
  <c r="E3958" i="15"/>
  <c r="E3934" i="15"/>
  <c r="H3934" i="15"/>
  <c r="I3902" i="15"/>
  <c r="J3902" i="15" s="1"/>
  <c r="H3902" i="15"/>
  <c r="F3902" i="15"/>
  <c r="G3902" i="15" s="1"/>
  <c r="E3902" i="15"/>
  <c r="F3846" i="15"/>
  <c r="G3846" i="15" s="1"/>
  <c r="I3846" i="15"/>
  <c r="J3846" i="15" s="1"/>
  <c r="H3846" i="15"/>
  <c r="E3846" i="15"/>
  <c r="I3782" i="15"/>
  <c r="J3782" i="15" s="1"/>
  <c r="E3782" i="15"/>
  <c r="H3782" i="15"/>
  <c r="F3742" i="15"/>
  <c r="G3742" i="15" s="1"/>
  <c r="I3742" i="15"/>
  <c r="J3742" i="15" s="1"/>
  <c r="H3742" i="15"/>
  <c r="I3710" i="15"/>
  <c r="J3710" i="15" s="1"/>
  <c r="E3710" i="15"/>
  <c r="F3710" i="15"/>
  <c r="G3710" i="15" s="1"/>
  <c r="H3710" i="15"/>
  <c r="E3670" i="15"/>
  <c r="H3670" i="15"/>
  <c r="F3670" i="15"/>
  <c r="G3670" i="15" s="1"/>
  <c r="F3614" i="15"/>
  <c r="G3614" i="15" s="1"/>
  <c r="H3614" i="15"/>
  <c r="E3614" i="15"/>
  <c r="F3582" i="15"/>
  <c r="G3582" i="15" s="1"/>
  <c r="E3582" i="15"/>
  <c r="I3582" i="15"/>
  <c r="J3582" i="15" s="1"/>
  <c r="H3582" i="15"/>
  <c r="F3550" i="15"/>
  <c r="G3550" i="15" s="1"/>
  <c r="E3550" i="15"/>
  <c r="I3550" i="15"/>
  <c r="J3550" i="15" s="1"/>
  <c r="H3510" i="15"/>
  <c r="F3510" i="15"/>
  <c r="G3510" i="15" s="1"/>
  <c r="I3510" i="15"/>
  <c r="J3510" i="15" s="1"/>
  <c r="I3470" i="15"/>
  <c r="J3470" i="15" s="1"/>
  <c r="H3470" i="15"/>
  <c r="E3470" i="15"/>
  <c r="F3470" i="15"/>
  <c r="G3470" i="15" s="1"/>
  <c r="F3414" i="15"/>
  <c r="G3414" i="15" s="1"/>
  <c r="E3414" i="15"/>
  <c r="H3414" i="15"/>
  <c r="I3414" i="15"/>
  <c r="J3414" i="15" s="1"/>
  <c r="E3374" i="15"/>
  <c r="H3374" i="15"/>
  <c r="F3374" i="15"/>
  <c r="G3374" i="15" s="1"/>
  <c r="I3374" i="15"/>
  <c r="J3374" i="15" s="1"/>
  <c r="I3310" i="15"/>
  <c r="J3310" i="15" s="1"/>
  <c r="E3310" i="15"/>
  <c r="H3310" i="15"/>
  <c r="F3310" i="15"/>
  <c r="G3310" i="15" s="1"/>
  <c r="I3294" i="15"/>
  <c r="J3294" i="15" s="1"/>
  <c r="F3294" i="15"/>
  <c r="G3294" i="15" s="1"/>
  <c r="H3294" i="15"/>
  <c r="E3294" i="15"/>
  <c r="F3254" i="15"/>
  <c r="G3254" i="15" s="1"/>
  <c r="E3254" i="15"/>
  <c r="H3254" i="15"/>
  <c r="I3254" i="15"/>
  <c r="J3254" i="15" s="1"/>
  <c r="I3206" i="15"/>
  <c r="J3206" i="15" s="1"/>
  <c r="E3206" i="15"/>
  <c r="H3206" i="15"/>
  <c r="F3206" i="15"/>
  <c r="G3206" i="15" s="1"/>
  <c r="F3158" i="15"/>
  <c r="G3158" i="15" s="1"/>
  <c r="E3158" i="15"/>
  <c r="H3158" i="15"/>
  <c r="I3158" i="15"/>
  <c r="J3158" i="15" s="1"/>
  <c r="H3118" i="15"/>
  <c r="I3118" i="15"/>
  <c r="J3118" i="15" s="1"/>
  <c r="F3118" i="15"/>
  <c r="G3118" i="15" s="1"/>
  <c r="E3118" i="15"/>
  <c r="I3078" i="15"/>
  <c r="J3078" i="15" s="1"/>
  <c r="F3078" i="15"/>
  <c r="G3078" i="15" s="1"/>
  <c r="H3078" i="15"/>
  <c r="E3078" i="15"/>
  <c r="H3014" i="15"/>
  <c r="F3014" i="15"/>
  <c r="G3014" i="15" s="1"/>
  <c r="I3014" i="15"/>
  <c r="J3014" i="15" s="1"/>
  <c r="E2966" i="15"/>
  <c r="F2966" i="15"/>
  <c r="G2966" i="15" s="1"/>
  <c r="I2894" i="15"/>
  <c r="J2894" i="15" s="1"/>
  <c r="F2894" i="15"/>
  <c r="G2894" i="15" s="1"/>
  <c r="E2894" i="15"/>
  <c r="H2894" i="15"/>
  <c r="H2838" i="15"/>
  <c r="E2838" i="15"/>
  <c r="F2838" i="15"/>
  <c r="G2838" i="15" s="1"/>
  <c r="I2838" i="15"/>
  <c r="J2838" i="15" s="1"/>
  <c r="I2790" i="15"/>
  <c r="J2790" i="15" s="1"/>
  <c r="F2790" i="15"/>
  <c r="G2790" i="15" s="1"/>
  <c r="H2790" i="15"/>
  <c r="E2790" i="15"/>
  <c r="H2758" i="15"/>
  <c r="F2758" i="15"/>
  <c r="G2758" i="15" s="1"/>
  <c r="E2758" i="15"/>
  <c r="I2758" i="15"/>
  <c r="J2758" i="15" s="1"/>
  <c r="F2726" i="15"/>
  <c r="G2726" i="15" s="1"/>
  <c r="E2726" i="15"/>
  <c r="I2726" i="15"/>
  <c r="J2726" i="15" s="1"/>
  <c r="H2726" i="15"/>
  <c r="E2686" i="15"/>
  <c r="I2686" i="15"/>
  <c r="J2686" i="15" s="1"/>
  <c r="F2686" i="15"/>
  <c r="G2686" i="15" s="1"/>
  <c r="H2686" i="15"/>
  <c r="I2646" i="15"/>
  <c r="J2646" i="15" s="1"/>
  <c r="E2646" i="15"/>
  <c r="H2646" i="15"/>
  <c r="F2646" i="15"/>
  <c r="G2646" i="15" s="1"/>
  <c r="I2614" i="15"/>
  <c r="J2614" i="15" s="1"/>
  <c r="H2614" i="15"/>
  <c r="E2614" i="15"/>
  <c r="F2614" i="15"/>
  <c r="G2614" i="15" s="1"/>
  <c r="F2558" i="15"/>
  <c r="G2558" i="15" s="1"/>
  <c r="E2558" i="15"/>
  <c r="H2558" i="15"/>
  <c r="I2526" i="15"/>
  <c r="J2526" i="15" s="1"/>
  <c r="H2526" i="15"/>
  <c r="E2526" i="15"/>
  <c r="I2478" i="15"/>
  <c r="J2478" i="15" s="1"/>
  <c r="H2478" i="15"/>
  <c r="F2478" i="15"/>
  <c r="G2478" i="15" s="1"/>
  <c r="E2478" i="15"/>
  <c r="F2438" i="15"/>
  <c r="G2438" i="15" s="1"/>
  <c r="E2438" i="15"/>
  <c r="I2438" i="15"/>
  <c r="J2438" i="15" s="1"/>
  <c r="H2438" i="15"/>
  <c r="I2374" i="15"/>
  <c r="J2374" i="15" s="1"/>
  <c r="H2374" i="15"/>
  <c r="F2374" i="15"/>
  <c r="G2374" i="15" s="1"/>
  <c r="H2334" i="15"/>
  <c r="E2334" i="15"/>
  <c r="I2334" i="15"/>
  <c r="J2334" i="15" s="1"/>
  <c r="F2334" i="15"/>
  <c r="G2334" i="15" s="1"/>
  <c r="I2302" i="15"/>
  <c r="J2302" i="15" s="1"/>
  <c r="E2302" i="15"/>
  <c r="F2302" i="15"/>
  <c r="G2302" i="15" s="1"/>
  <c r="H2302" i="15"/>
  <c r="H2254" i="15"/>
  <c r="E2254" i="15"/>
  <c r="I2254" i="15"/>
  <c r="J2254" i="15" s="1"/>
  <c r="F2254" i="15"/>
  <c r="G2254" i="15" s="1"/>
  <c r="I2214" i="15"/>
  <c r="J2214" i="15" s="1"/>
  <c r="E2214" i="15"/>
  <c r="H2214" i="15"/>
  <c r="F2214" i="15"/>
  <c r="G2214" i="15" s="1"/>
  <c r="F2182" i="15"/>
  <c r="G2182" i="15" s="1"/>
  <c r="E2182" i="15"/>
  <c r="I2182" i="15"/>
  <c r="J2182" i="15" s="1"/>
  <c r="H2182" i="15"/>
  <c r="E2134" i="15"/>
  <c r="F2134" i="15"/>
  <c r="G2134" i="15" s="1"/>
  <c r="H2134" i="15"/>
  <c r="I2078" i="15"/>
  <c r="J2078" i="15" s="1"/>
  <c r="H2078" i="15"/>
  <c r="F2078" i="15"/>
  <c r="G2078" i="15" s="1"/>
  <c r="E2078" i="15"/>
  <c r="I2030" i="15"/>
  <c r="J2030" i="15" s="1"/>
  <c r="F2030" i="15"/>
  <c r="G2030" i="15" s="1"/>
  <c r="H2030" i="15"/>
  <c r="E2030" i="15"/>
  <c r="I1974" i="15"/>
  <c r="J1974" i="15" s="1"/>
  <c r="F1974" i="15"/>
  <c r="G1974" i="15" s="1"/>
  <c r="H1974" i="15"/>
  <c r="I1926" i="15"/>
  <c r="J1926" i="15" s="1"/>
  <c r="H1926" i="15"/>
  <c r="F1926" i="15"/>
  <c r="G1926" i="15" s="1"/>
  <c r="E1926" i="15"/>
  <c r="I1894" i="15"/>
  <c r="J1894" i="15" s="1"/>
  <c r="H1894" i="15"/>
  <c r="F1894" i="15"/>
  <c r="G1894" i="15" s="1"/>
  <c r="E1894" i="15"/>
  <c r="I1846" i="15"/>
  <c r="J1846" i="15" s="1"/>
  <c r="H1846" i="15"/>
  <c r="E1846" i="15"/>
  <c r="F1846" i="15"/>
  <c r="G1846" i="15" s="1"/>
  <c r="I1814" i="15"/>
  <c r="J1814" i="15" s="1"/>
  <c r="H1814" i="15"/>
  <c r="E1814" i="15"/>
  <c r="F1814" i="15"/>
  <c r="G1814" i="15" s="1"/>
  <c r="I1758" i="15"/>
  <c r="J1758" i="15" s="1"/>
  <c r="H1758" i="15"/>
  <c r="F1758" i="15"/>
  <c r="G1758" i="15" s="1"/>
  <c r="E1758" i="15"/>
  <c r="I1718" i="15"/>
  <c r="J1718" i="15" s="1"/>
  <c r="F1718" i="15"/>
  <c r="G1718" i="15" s="1"/>
  <c r="E1718" i="15"/>
  <c r="H1718" i="15"/>
  <c r="I1686" i="15"/>
  <c r="J1686" i="15" s="1"/>
  <c r="H1686" i="15"/>
  <c r="F1686" i="15"/>
  <c r="G1686" i="15" s="1"/>
  <c r="E1686" i="15"/>
  <c r="I1630" i="15"/>
  <c r="J1630" i="15" s="1"/>
  <c r="H1630" i="15"/>
  <c r="F1630" i="15"/>
  <c r="G1630" i="15" s="1"/>
  <c r="E1630" i="15"/>
  <c r="I1590" i="15"/>
  <c r="J1590" i="15" s="1"/>
  <c r="H1590" i="15"/>
  <c r="F1590" i="15"/>
  <c r="G1590" i="15" s="1"/>
  <c r="E1590" i="15"/>
  <c r="H1566" i="15"/>
  <c r="I1566" i="15" s="1"/>
  <c r="J1566" i="15" s="1"/>
  <c r="E1566" i="15"/>
  <c r="F1566" i="15" s="1"/>
  <c r="G1566" i="15" s="1"/>
  <c r="I1446" i="15"/>
  <c r="J1446" i="15" s="1"/>
  <c r="H1446" i="15"/>
  <c r="F1446" i="15"/>
  <c r="G1446" i="15" s="1"/>
  <c r="E1446" i="15"/>
  <c r="E1414" i="15"/>
  <c r="F1414" i="15" s="1"/>
  <c r="G1414" i="15" s="1"/>
  <c r="H1414" i="15"/>
  <c r="I1414" i="15" s="1"/>
  <c r="J1414" i="15" s="1"/>
  <c r="E1382" i="15"/>
  <c r="F1382" i="15" s="1"/>
  <c r="G1382" i="15" s="1"/>
  <c r="H1382" i="15"/>
  <c r="I1382" i="15" s="1"/>
  <c r="J1382" i="15" s="1"/>
  <c r="E1342" i="15"/>
  <c r="F1342" i="15" s="1"/>
  <c r="G1342" i="15" s="1"/>
  <c r="H1342" i="15"/>
  <c r="I1342" i="15" s="1"/>
  <c r="J1342" i="15" s="1"/>
  <c r="E1118" i="15"/>
  <c r="F1118" i="15" s="1"/>
  <c r="G1118" i="15" s="1"/>
  <c r="H1118" i="15"/>
  <c r="I1118" i="15" s="1"/>
  <c r="J1118" i="15" s="1"/>
  <c r="E998" i="15"/>
  <c r="F998" i="15" s="1"/>
  <c r="G998" i="15" s="1"/>
  <c r="H998" i="15"/>
  <c r="I998" i="15" s="1"/>
  <c r="J998" i="15" s="1"/>
  <c r="I966" i="15"/>
  <c r="J966" i="15" s="1"/>
  <c r="H966" i="15"/>
  <c r="F966" i="15"/>
  <c r="G966" i="15" s="1"/>
  <c r="E966" i="15"/>
  <c r="E918" i="15"/>
  <c r="F918" i="15" s="1"/>
  <c r="G918" i="15" s="1"/>
  <c r="I886" i="15"/>
  <c r="J886" i="15" s="1"/>
  <c r="H886" i="15"/>
  <c r="F886" i="15"/>
  <c r="G886" i="15" s="1"/>
  <c r="E886" i="15"/>
  <c r="E862" i="15"/>
  <c r="F862" i="15" s="1"/>
  <c r="G862" i="15" s="1"/>
  <c r="H862" i="15"/>
  <c r="I862" i="15" s="1"/>
  <c r="J862" i="15" s="1"/>
  <c r="E790" i="15"/>
  <c r="F790" i="15" s="1"/>
  <c r="G790" i="15" s="1"/>
  <c r="H790" i="15"/>
  <c r="I790" i="15" s="1"/>
  <c r="J790" i="15" s="1"/>
  <c r="E726" i="15"/>
  <c r="F726" i="15" s="1"/>
  <c r="G726" i="15" s="1"/>
  <c r="H726" i="15"/>
  <c r="I726" i="15" s="1"/>
  <c r="J726" i="15" s="1"/>
  <c r="I134" i="15"/>
  <c r="J134" i="15" s="1"/>
  <c r="H134" i="15"/>
  <c r="F134" i="15"/>
  <c r="G134" i="15" s="1"/>
  <c r="E134" i="15"/>
  <c r="H4078" i="15"/>
  <c r="E3502" i="15"/>
  <c r="H3358" i="15"/>
  <c r="E4982" i="15"/>
  <c r="I4182" i="15"/>
  <c r="J4182" i="15" s="1"/>
  <c r="F4246" i="15"/>
  <c r="G4246" i="15" s="1"/>
  <c r="H3430" i="15"/>
  <c r="I3038" i="15"/>
  <c r="J3038" i="15" s="1"/>
  <c r="F3598" i="15"/>
  <c r="G3598" i="15" s="1"/>
  <c r="I2534" i="15"/>
  <c r="J2534" i="15" s="1"/>
  <c r="H222" i="15"/>
  <c r="H190" i="15"/>
  <c r="I2251" i="14"/>
  <c r="S2251" i="14"/>
  <c r="R2251" i="14" s="1"/>
  <c r="U167" i="14" s="1"/>
  <c r="I1860" i="14"/>
  <c r="S1860" i="14"/>
  <c r="R1860" i="14" s="1"/>
  <c r="I1776" i="14"/>
  <c r="S1776" i="14"/>
  <c r="R1776" i="14" s="1"/>
  <c r="S1632" i="14"/>
  <c r="R1632" i="14" s="1"/>
  <c r="I1632" i="14"/>
  <c r="I1618" i="14"/>
  <c r="S1618" i="14"/>
  <c r="R1618" i="14" s="1"/>
  <c r="S436" i="14"/>
  <c r="R436" i="14" s="1"/>
  <c r="I436" i="14"/>
  <c r="I1607" i="14"/>
  <c r="S1607" i="14"/>
  <c r="R1607" i="14" s="1"/>
  <c r="I1589" i="14"/>
  <c r="S1589" i="14"/>
  <c r="R1589" i="14" s="1"/>
  <c r="S1576" i="14"/>
  <c r="R1576" i="14" s="1"/>
  <c r="I1576" i="14"/>
  <c r="S1285" i="14"/>
  <c r="R1285" i="14" s="1"/>
  <c r="I1285" i="14"/>
  <c r="I1245" i="14"/>
  <c r="S1245" i="14"/>
  <c r="R1245" i="14" s="1"/>
  <c r="I1205" i="14"/>
  <c r="S1205" i="14"/>
  <c r="R1205" i="14" s="1"/>
  <c r="S1183" i="14"/>
  <c r="R1183" i="14" s="1"/>
  <c r="I1183" i="14"/>
  <c r="S290" i="14"/>
  <c r="R290" i="14" s="1"/>
  <c r="I290" i="14"/>
  <c r="I1130" i="14"/>
  <c r="S1130" i="14"/>
  <c r="R1130" i="14" s="1"/>
  <c r="I1096" i="14"/>
  <c r="S1096" i="14"/>
  <c r="R1096" i="14" s="1"/>
  <c r="I1070" i="14"/>
  <c r="S1070" i="14"/>
  <c r="R1070" i="14" s="1"/>
  <c r="I1033" i="14"/>
  <c r="S1033" i="14"/>
  <c r="R1033" i="14" s="1"/>
  <c r="I999" i="14"/>
  <c r="S999" i="14"/>
  <c r="R999" i="14" s="1"/>
  <c r="I965" i="14"/>
  <c r="S965" i="14"/>
  <c r="R965" i="14" s="1"/>
  <c r="I914" i="14"/>
  <c r="I890" i="14"/>
  <c r="S890" i="14"/>
  <c r="R890" i="14" s="1"/>
  <c r="S63" i="14"/>
  <c r="R63" i="14" s="1"/>
  <c r="I63" i="14"/>
  <c r="S822" i="14"/>
  <c r="R822" i="14" s="1"/>
  <c r="I822" i="14"/>
  <c r="I787" i="14"/>
  <c r="S787" i="14"/>
  <c r="R787" i="14" s="1"/>
  <c r="I763" i="14"/>
  <c r="S763" i="14"/>
  <c r="R763" i="14" s="1"/>
  <c r="S739" i="14"/>
  <c r="R739" i="14" s="1"/>
  <c r="I739" i="14"/>
  <c r="S2092" i="14"/>
  <c r="R2092" i="14" s="1"/>
  <c r="U8" i="14" s="1"/>
  <c r="I2092" i="14"/>
  <c r="S1799" i="14"/>
  <c r="R1799" i="14" s="1"/>
  <c r="I1799" i="14"/>
  <c r="I176" i="14"/>
  <c r="S176" i="14"/>
  <c r="R176" i="14" s="1"/>
  <c r="P1112" i="14"/>
  <c r="H836" i="15" s="1"/>
  <c r="I836" i="15" s="1"/>
  <c r="J836" i="15" s="1"/>
  <c r="E836" i="15"/>
  <c r="F836" i="15" s="1"/>
  <c r="G836" i="15" s="1"/>
  <c r="P1094" i="14"/>
  <c r="H818" i="15" s="1"/>
  <c r="I818" i="15" s="1"/>
  <c r="J818" i="15" s="1"/>
  <c r="E818" i="15"/>
  <c r="F818" i="15" s="1"/>
  <c r="G818" i="15" s="1"/>
  <c r="P1060" i="14"/>
  <c r="H777" i="15" s="1"/>
  <c r="I777" i="15" s="1"/>
  <c r="J777" i="15" s="1"/>
  <c r="E777" i="15"/>
  <c r="F777" i="15" s="1"/>
  <c r="G777" i="15" s="1"/>
  <c r="P1015" i="14"/>
  <c r="H848" i="15" s="1"/>
  <c r="I848" i="15" s="1"/>
  <c r="J848" i="15" s="1"/>
  <c r="E848" i="15"/>
  <c r="F848" i="15" s="1"/>
  <c r="G848" i="15" s="1"/>
  <c r="P957" i="14"/>
  <c r="H786" i="15" s="1"/>
  <c r="I786" i="15" s="1"/>
  <c r="J786" i="15" s="1"/>
  <c r="E786" i="15"/>
  <c r="F786" i="15" s="1"/>
  <c r="G786" i="15" s="1"/>
  <c r="H604" i="15"/>
  <c r="I604" i="15" s="1"/>
  <c r="J604" i="15" s="1"/>
  <c r="E604" i="15"/>
  <c r="F604" i="15" s="1"/>
  <c r="G604" i="15" s="1"/>
  <c r="P890" i="14"/>
  <c r="H588" i="15" s="1"/>
  <c r="I588" i="15" s="1"/>
  <c r="J588" i="15" s="1"/>
  <c r="E588" i="15"/>
  <c r="F588" i="15" s="1"/>
  <c r="G588" i="15" s="1"/>
  <c r="P878" i="14"/>
  <c r="H553" i="15" s="1"/>
  <c r="I553" i="15" s="1"/>
  <c r="J553" i="15" s="1"/>
  <c r="E553" i="15"/>
  <c r="F553" i="15" s="1"/>
  <c r="G553" i="15" s="1"/>
  <c r="P856" i="14"/>
  <c r="H529" i="15" s="1"/>
  <c r="I529" i="15" s="1"/>
  <c r="J529" i="15" s="1"/>
  <c r="E529" i="15"/>
  <c r="F529" i="15" s="1"/>
  <c r="G529" i="15" s="1"/>
  <c r="P849" i="14"/>
  <c r="H533" i="15" s="1"/>
  <c r="I533" i="15" s="1"/>
  <c r="J533" i="15" s="1"/>
  <c r="E533" i="15"/>
  <c r="F533" i="15" s="1"/>
  <c r="G533" i="15" s="1"/>
  <c r="P818" i="14"/>
  <c r="H484" i="15" s="1"/>
  <c r="I484" i="15" s="1"/>
  <c r="J484" i="15" s="1"/>
  <c r="E484" i="15"/>
  <c r="F484" i="15" s="1"/>
  <c r="G484" i="15" s="1"/>
  <c r="P802" i="14"/>
  <c r="H476" i="15" s="1"/>
  <c r="I476" i="15" s="1"/>
  <c r="J476" i="15" s="1"/>
  <c r="E476" i="15"/>
  <c r="F476" i="15" s="1"/>
  <c r="G476" i="15" s="1"/>
  <c r="P752" i="14"/>
  <c r="H92" i="15" s="1"/>
  <c r="I92" i="15" s="1"/>
  <c r="J92" i="15" s="1"/>
  <c r="E92" i="15"/>
  <c r="F92" i="15" s="1"/>
  <c r="G92" i="15" s="1"/>
  <c r="P736" i="14"/>
  <c r="H72" i="15" s="1"/>
  <c r="I72" i="15" s="1"/>
  <c r="J72" i="15" s="1"/>
  <c r="E72" i="15"/>
  <c r="F72" i="15" s="1"/>
  <c r="G72" i="15" s="1"/>
  <c r="P720" i="14"/>
  <c r="H11" i="15" s="1"/>
  <c r="I11" i="15" s="1"/>
  <c r="J11" i="15" s="1"/>
  <c r="E11" i="15"/>
  <c r="F11" i="15" s="1"/>
  <c r="G11" i="15" s="1"/>
  <c r="P2084" i="14"/>
  <c r="H5226" i="15" s="1"/>
  <c r="I5226" i="15" s="1"/>
  <c r="J5226" i="15" s="1"/>
  <c r="E5226" i="15"/>
  <c r="F5226" i="15" s="1"/>
  <c r="G5226" i="15" s="1"/>
  <c r="P574" i="14"/>
  <c r="H5122" i="15" s="1"/>
  <c r="I5122" i="15" s="1"/>
  <c r="J5122" i="15" s="1"/>
  <c r="E5122" i="15"/>
  <c r="F5122" i="15" s="1"/>
  <c r="G5122" i="15" s="1"/>
  <c r="P1678" i="14"/>
  <c r="H1617" i="15" s="1"/>
  <c r="I1617" i="15" s="1"/>
  <c r="J1617" i="15" s="1"/>
  <c r="E1617" i="15"/>
  <c r="F1617" i="15" s="1"/>
  <c r="G1617" i="15" s="1"/>
  <c r="P1670" i="14"/>
  <c r="H1613" i="15" s="1"/>
  <c r="I1613" i="15" s="1"/>
  <c r="J1613" i="15" s="1"/>
  <c r="E1613" i="15"/>
  <c r="F1613" i="15" s="1"/>
  <c r="G1613" i="15" s="1"/>
  <c r="P1630" i="14"/>
  <c r="H1543" i="15" s="1"/>
  <c r="I1543" i="15" s="1"/>
  <c r="J1543" i="15" s="1"/>
  <c r="E1543" i="15"/>
  <c r="F1543" i="15" s="1"/>
  <c r="G1543" i="15" s="1"/>
  <c r="E1514" i="15"/>
  <c r="F1514" i="15" s="1"/>
  <c r="G1514" i="15" s="1"/>
  <c r="P1616" i="14"/>
  <c r="P1612" i="14"/>
  <c r="H1463" i="15" s="1"/>
  <c r="I1463" i="15" s="1"/>
  <c r="J1463" i="15" s="1"/>
  <c r="E1463" i="15"/>
  <c r="F1463" i="15" s="1"/>
  <c r="G1463" i="15" s="1"/>
  <c r="P1591" i="14"/>
  <c r="H1452" i="15" s="1"/>
  <c r="I1452" i="15" s="1"/>
  <c r="J1452" i="15" s="1"/>
  <c r="E1452" i="15"/>
  <c r="F1452" i="15" s="1"/>
  <c r="G1452" i="15" s="1"/>
  <c r="P1580" i="14"/>
  <c r="H1505" i="15" s="1"/>
  <c r="I1505" i="15" s="1"/>
  <c r="J1505" i="15" s="1"/>
  <c r="E1505" i="15"/>
  <c r="F1505" i="15" s="1"/>
  <c r="G1505" i="15" s="1"/>
  <c r="P1503" i="14"/>
  <c r="H1365" i="15" s="1"/>
  <c r="I1365" i="15" s="1"/>
  <c r="J1365" i="15" s="1"/>
  <c r="E1365" i="15"/>
  <c r="F1365" i="15" s="1"/>
  <c r="G1365" i="15" s="1"/>
  <c r="P1472" i="14"/>
  <c r="H1289" i="15" s="1"/>
  <c r="I1289" i="15" s="1"/>
  <c r="J1289" i="15" s="1"/>
  <c r="E1289" i="15"/>
  <c r="F1289" i="15" s="1"/>
  <c r="G1289" i="15" s="1"/>
  <c r="H510" i="15"/>
  <c r="I510" i="15" s="1"/>
  <c r="J510" i="15" s="1"/>
  <c r="H814" i="15"/>
  <c r="I814" i="15" s="1"/>
  <c r="J814" i="15" s="1"/>
  <c r="H4910" i="15"/>
  <c r="I4910" i="15" s="1"/>
  <c r="J4910" i="15" s="1"/>
  <c r="H1614" i="15"/>
  <c r="I1614" i="15" s="1"/>
  <c r="J1614" i="15" s="1"/>
  <c r="H5022" i="15"/>
  <c r="I5022" i="15" s="1"/>
  <c r="J5022" i="15" s="1"/>
  <c r="H990" i="15"/>
  <c r="I990" i="15" s="1"/>
  <c r="J990" i="15" s="1"/>
  <c r="I3478" i="15"/>
  <c r="J3478" i="15" s="1"/>
  <c r="E5482" i="15"/>
  <c r="F5482" i="15" s="1"/>
  <c r="G5482" i="15" s="1"/>
  <c r="I1598" i="15"/>
  <c r="J1598" i="15" s="1"/>
  <c r="F3398" i="15"/>
  <c r="G3398" i="15" s="1"/>
  <c r="F4150" i="15"/>
  <c r="G4150" i="15" s="1"/>
  <c r="I4358" i="15"/>
  <c r="J4358" i="15" s="1"/>
  <c r="H5366" i="15"/>
  <c r="I5366" i="15" s="1"/>
  <c r="J5366" i="15" s="1"/>
  <c r="F4334" i="15"/>
  <c r="G4334" i="15" s="1"/>
  <c r="I4374" i="15"/>
  <c r="J4374" i="15" s="1"/>
  <c r="H4598" i="15"/>
  <c r="I4630" i="15"/>
  <c r="J4630" i="15" s="1"/>
  <c r="I4686" i="15"/>
  <c r="J4686" i="15" s="1"/>
  <c r="E4214" i="15"/>
  <c r="H5310" i="15"/>
  <c r="I5310" i="15" s="1"/>
  <c r="J5310" i="15" s="1"/>
  <c r="E4078" i="15"/>
  <c r="E4006" i="15"/>
  <c r="H3550" i="15"/>
  <c r="I3638" i="15"/>
  <c r="J3638" i="15" s="1"/>
  <c r="H2446" i="15"/>
  <c r="I2582" i="15"/>
  <c r="J2582" i="15" s="1"/>
  <c r="F2526" i="15"/>
  <c r="G2526" i="15" s="1"/>
  <c r="I3614" i="15"/>
  <c r="J3614" i="15" s="1"/>
  <c r="I1566" i="14"/>
  <c r="S1888" i="14"/>
  <c r="R1888" i="14" s="1"/>
  <c r="I5438" i="15"/>
  <c r="J5438" i="15" s="1"/>
  <c r="H5438" i="15"/>
  <c r="E5438" i="15"/>
  <c r="H5414" i="15"/>
  <c r="I5414" i="15" s="1"/>
  <c r="J5414" i="15" s="1"/>
  <c r="E5414" i="15"/>
  <c r="F5414" i="15" s="1"/>
  <c r="G5414" i="15" s="1"/>
  <c r="E5158" i="15"/>
  <c r="F5158" i="15" s="1"/>
  <c r="G5158" i="15" s="1"/>
  <c r="H5158" i="15"/>
  <c r="I5158" i="15" s="1"/>
  <c r="J5158" i="15" s="1"/>
  <c r="E5078" i="15"/>
  <c r="F5078" i="15" s="1"/>
  <c r="G5078" i="15" s="1"/>
  <c r="H5078" i="15"/>
  <c r="I5078" i="15" s="1"/>
  <c r="J5078" i="15" s="1"/>
  <c r="E5046" i="15"/>
  <c r="F5046" i="15" s="1"/>
  <c r="G5046" i="15" s="1"/>
  <c r="H5046" i="15"/>
  <c r="I5046" i="15" s="1"/>
  <c r="J5046" i="15" s="1"/>
  <c r="E4942" i="15"/>
  <c r="F4942" i="15" s="1"/>
  <c r="G4942" i="15" s="1"/>
  <c r="H4942" i="15"/>
  <c r="I4942" i="15" s="1"/>
  <c r="J4942" i="15" s="1"/>
  <c r="E4766" i="15"/>
  <c r="I4766" i="15"/>
  <c r="J4766" i="15" s="1"/>
  <c r="H4766" i="15"/>
  <c r="F4726" i="15"/>
  <c r="G4726" i="15" s="1"/>
  <c r="I4726" i="15"/>
  <c r="J4726" i="15" s="1"/>
  <c r="I4702" i="15"/>
  <c r="J4702" i="15" s="1"/>
  <c r="F4702" i="15"/>
  <c r="G4702" i="15" s="1"/>
  <c r="E4662" i="15"/>
  <c r="F4662" i="15"/>
  <c r="G4662" i="15" s="1"/>
  <c r="I4622" i="15"/>
  <c r="J4622" i="15" s="1"/>
  <c r="F4622" i="15"/>
  <c r="G4622" i="15" s="1"/>
  <c r="H4622" i="15"/>
  <c r="F4566" i="15"/>
  <c r="G4566" i="15" s="1"/>
  <c r="E4566" i="15"/>
  <c r="I4566" i="15"/>
  <c r="J4566" i="15" s="1"/>
  <c r="H4566" i="15"/>
  <c r="I4518" i="15"/>
  <c r="J4518" i="15" s="1"/>
  <c r="E4518" i="15"/>
  <c r="H4518" i="15"/>
  <c r="F4518" i="15"/>
  <c r="G4518" i="15" s="1"/>
  <c r="H4470" i="15"/>
  <c r="E4470" i="15"/>
  <c r="I4470" i="15"/>
  <c r="J4470" i="15" s="1"/>
  <c r="E4454" i="15"/>
  <c r="H4454" i="15"/>
  <c r="F4454" i="15"/>
  <c r="G4454" i="15" s="1"/>
  <c r="I4398" i="15"/>
  <c r="J4398" i="15" s="1"/>
  <c r="F4398" i="15"/>
  <c r="G4398" i="15" s="1"/>
  <c r="H4398" i="15"/>
  <c r="E4398" i="15"/>
  <c r="H4350" i="15"/>
  <c r="F4350" i="15"/>
  <c r="G4350" i="15" s="1"/>
  <c r="E4294" i="15"/>
  <c r="H4294" i="15"/>
  <c r="E4262" i="15"/>
  <c r="H4262" i="15"/>
  <c r="F4222" i="15"/>
  <c r="G4222" i="15" s="1"/>
  <c r="E4222" i="15"/>
  <c r="H4222" i="15"/>
  <c r="I4222" i="15"/>
  <c r="J4222" i="15" s="1"/>
  <c r="H4206" i="15"/>
  <c r="E4206" i="15"/>
  <c r="F4206" i="15"/>
  <c r="G4206" i="15" s="1"/>
  <c r="I4206" i="15"/>
  <c r="J4206" i="15" s="1"/>
  <c r="E4158" i="15"/>
  <c r="I4158" i="15"/>
  <c r="J4158" i="15" s="1"/>
  <c r="H4158" i="15"/>
  <c r="H4126" i="15"/>
  <c r="E4126" i="15"/>
  <c r="F4126" i="15"/>
  <c r="G4126" i="15" s="1"/>
  <c r="H4094" i="15"/>
  <c r="E4094" i="15"/>
  <c r="I4094" i="15"/>
  <c r="J4094" i="15" s="1"/>
  <c r="F4094" i="15"/>
  <c r="G4094" i="15" s="1"/>
  <c r="E4046" i="15"/>
  <c r="F4046" i="15"/>
  <c r="G4046" i="15" s="1"/>
  <c r="I4046" i="15"/>
  <c r="J4046" i="15" s="1"/>
  <c r="H4046" i="15"/>
  <c r="H4014" i="15"/>
  <c r="F4014" i="15"/>
  <c r="G4014" i="15" s="1"/>
  <c r="I4014" i="15"/>
  <c r="J4014" i="15" s="1"/>
  <c r="H3974" i="15"/>
  <c r="I3974" i="15"/>
  <c r="J3974" i="15" s="1"/>
  <c r="F3974" i="15"/>
  <c r="G3974" i="15" s="1"/>
  <c r="F3926" i="15"/>
  <c r="G3926" i="15" s="1"/>
  <c r="H3926" i="15"/>
  <c r="I3926" i="15"/>
  <c r="J3926" i="15" s="1"/>
  <c r="E3926" i="15"/>
  <c r="H3870" i="15"/>
  <c r="E3870" i="15"/>
  <c r="F3870" i="15"/>
  <c r="G3870" i="15" s="1"/>
  <c r="I3870" i="15"/>
  <c r="J3870" i="15" s="1"/>
  <c r="F3822" i="15"/>
  <c r="G3822" i="15" s="1"/>
  <c r="E3822" i="15"/>
  <c r="H3822" i="15"/>
  <c r="I3822" i="15"/>
  <c r="J3822" i="15" s="1"/>
  <c r="E3790" i="15"/>
  <c r="H3790" i="15"/>
  <c r="F3790" i="15"/>
  <c r="G3790" i="15" s="1"/>
  <c r="I3750" i="15"/>
  <c r="J3750" i="15" s="1"/>
  <c r="H3750" i="15"/>
  <c r="E3750" i="15"/>
  <c r="E3694" i="15"/>
  <c r="I3694" i="15"/>
  <c r="J3694" i="15" s="1"/>
  <c r="H3694" i="15"/>
  <c r="H3654" i="15"/>
  <c r="E3654" i="15"/>
  <c r="I3654" i="15"/>
  <c r="J3654" i="15" s="1"/>
  <c r="F3654" i="15"/>
  <c r="G3654" i="15" s="1"/>
  <c r="E3606" i="15"/>
  <c r="H3606" i="15"/>
  <c r="F3606" i="15"/>
  <c r="G3606" i="15" s="1"/>
  <c r="I3606" i="15"/>
  <c r="J3606" i="15" s="1"/>
  <c r="F3558" i="15"/>
  <c r="G3558" i="15" s="1"/>
  <c r="H3558" i="15"/>
  <c r="E3558" i="15"/>
  <c r="I3558" i="15"/>
  <c r="J3558" i="15" s="1"/>
  <c r="E3494" i="15"/>
  <c r="H3494" i="15"/>
  <c r="F3494" i="15"/>
  <c r="G3494" i="15" s="1"/>
  <c r="F3446" i="15"/>
  <c r="G3446" i="15" s="1"/>
  <c r="E3446" i="15"/>
  <c r="H3446" i="15"/>
  <c r="F3406" i="15"/>
  <c r="G3406" i="15" s="1"/>
  <c r="E3406" i="15"/>
  <c r="I3406" i="15"/>
  <c r="J3406" i="15" s="1"/>
  <c r="H3406" i="15"/>
  <c r="I3358" i="15"/>
  <c r="J3358" i="15" s="1"/>
  <c r="F3358" i="15"/>
  <c r="G3358" i="15" s="1"/>
  <c r="I3342" i="15"/>
  <c r="J3342" i="15" s="1"/>
  <c r="E3342" i="15"/>
  <c r="H3342" i="15"/>
  <c r="F3342" i="15"/>
  <c r="G3342" i="15" s="1"/>
  <c r="F3302" i="15"/>
  <c r="G3302" i="15" s="1"/>
  <c r="E3302" i="15"/>
  <c r="I3302" i="15"/>
  <c r="J3302" i="15" s="1"/>
  <c r="H3302" i="15"/>
  <c r="E3270" i="15"/>
  <c r="I3270" i="15"/>
  <c r="J3270" i="15" s="1"/>
  <c r="H3270" i="15"/>
  <c r="H3238" i="15"/>
  <c r="E3238" i="15"/>
  <c r="I3238" i="15"/>
  <c r="J3238" i="15" s="1"/>
  <c r="F3238" i="15"/>
  <c r="G3238" i="15" s="1"/>
  <c r="F3190" i="15"/>
  <c r="G3190" i="15" s="1"/>
  <c r="H3190" i="15"/>
  <c r="I3190" i="15"/>
  <c r="J3190" i="15" s="1"/>
  <c r="E3190" i="15"/>
  <c r="I3150" i="15"/>
  <c r="J3150" i="15" s="1"/>
  <c r="F3150" i="15"/>
  <c r="G3150" i="15" s="1"/>
  <c r="I3110" i="15"/>
  <c r="J3110" i="15" s="1"/>
  <c r="E3110" i="15"/>
  <c r="F3110" i="15"/>
  <c r="G3110" i="15" s="1"/>
  <c r="I3046" i="15"/>
  <c r="J3046" i="15" s="1"/>
  <c r="F3046" i="15"/>
  <c r="G3046" i="15" s="1"/>
  <c r="H3046" i="15"/>
  <c r="E3046" i="15"/>
  <c r="H2982" i="15"/>
  <c r="E2982" i="15"/>
  <c r="F2982" i="15"/>
  <c r="G2982" i="15" s="1"/>
  <c r="I2982" i="15"/>
  <c r="J2982" i="15" s="1"/>
  <c r="I2958" i="15"/>
  <c r="J2958" i="15" s="1"/>
  <c r="E2958" i="15"/>
  <c r="F2958" i="15"/>
  <c r="G2958" i="15" s="1"/>
  <c r="H2958" i="15"/>
  <c r="I2910" i="15"/>
  <c r="J2910" i="15" s="1"/>
  <c r="F2910" i="15"/>
  <c r="G2910" i="15" s="1"/>
  <c r="E2910" i="15"/>
  <c r="H2910" i="15"/>
  <c r="H2870" i="15"/>
  <c r="F2870" i="15"/>
  <c r="G2870" i="15" s="1"/>
  <c r="I2870" i="15"/>
  <c r="J2870" i="15" s="1"/>
  <c r="E2870" i="15"/>
  <c r="I2822" i="15"/>
  <c r="J2822" i="15" s="1"/>
  <c r="F2822" i="15"/>
  <c r="G2822" i="15" s="1"/>
  <c r="E2822" i="15"/>
  <c r="I2782" i="15"/>
  <c r="J2782" i="15" s="1"/>
  <c r="F2782" i="15"/>
  <c r="G2782" i="15" s="1"/>
  <c r="H2782" i="15"/>
  <c r="E2718" i="15"/>
  <c r="H2718" i="15"/>
  <c r="F2718" i="15"/>
  <c r="G2718" i="15" s="1"/>
  <c r="I2718" i="15"/>
  <c r="J2718" i="15" s="1"/>
  <c r="I2678" i="15"/>
  <c r="J2678" i="15" s="1"/>
  <c r="H2678" i="15"/>
  <c r="E2678" i="15"/>
  <c r="F2678" i="15"/>
  <c r="G2678" i="15" s="1"/>
  <c r="I2622" i="15"/>
  <c r="J2622" i="15" s="1"/>
  <c r="H2622" i="15"/>
  <c r="E2622" i="15"/>
  <c r="H2574" i="15"/>
  <c r="E2574" i="15"/>
  <c r="I2574" i="15"/>
  <c r="J2574" i="15" s="1"/>
  <c r="E2518" i="15"/>
  <c r="I2518" i="15"/>
  <c r="J2518" i="15" s="1"/>
  <c r="H2518" i="15"/>
  <c r="F2518" i="15"/>
  <c r="G2518" i="15" s="1"/>
  <c r="E2486" i="15"/>
  <c r="F2486" i="15"/>
  <c r="G2486" i="15" s="1"/>
  <c r="H2486" i="15"/>
  <c r="I2430" i="15"/>
  <c r="J2430" i="15" s="1"/>
  <c r="H2430" i="15"/>
  <c r="F2430" i="15"/>
  <c r="G2430" i="15" s="1"/>
  <c r="E2430" i="15"/>
  <c r="E2382" i="15"/>
  <c r="H2382" i="15"/>
  <c r="I2382" i="15"/>
  <c r="J2382" i="15" s="1"/>
  <c r="F2382" i="15"/>
  <c r="G2382" i="15" s="1"/>
  <c r="E2326" i="15"/>
  <c r="F2326" i="15"/>
  <c r="G2326" i="15" s="1"/>
  <c r="H2326" i="15"/>
  <c r="F2286" i="15"/>
  <c r="G2286" i="15" s="1"/>
  <c r="E2286" i="15"/>
  <c r="H2286" i="15"/>
  <c r="E2238" i="15"/>
  <c r="I2238" i="15"/>
  <c r="J2238" i="15" s="1"/>
  <c r="H2238" i="15"/>
  <c r="F2238" i="15"/>
  <c r="G2238" i="15" s="1"/>
  <c r="I2206" i="15"/>
  <c r="J2206" i="15" s="1"/>
  <c r="H2206" i="15"/>
  <c r="F2206" i="15"/>
  <c r="G2206" i="15" s="1"/>
  <c r="E2206" i="15"/>
  <c r="I2174" i="15"/>
  <c r="J2174" i="15" s="1"/>
  <c r="E2174" i="15"/>
  <c r="F2174" i="15"/>
  <c r="G2174" i="15" s="1"/>
  <c r="I2126" i="15"/>
  <c r="J2126" i="15" s="1"/>
  <c r="E2126" i="15"/>
  <c r="F2126" i="15"/>
  <c r="G2126" i="15" s="1"/>
  <c r="H2126" i="15"/>
  <c r="E2102" i="15"/>
  <c r="I2102" i="15"/>
  <c r="J2102" i="15" s="1"/>
  <c r="F2102" i="15"/>
  <c r="G2102" i="15" s="1"/>
  <c r="I2062" i="15"/>
  <c r="J2062" i="15" s="1"/>
  <c r="H2062" i="15"/>
  <c r="E2062" i="15"/>
  <c r="F2062" i="15"/>
  <c r="G2062" i="15" s="1"/>
  <c r="I2038" i="15"/>
  <c r="J2038" i="15" s="1"/>
  <c r="F2038" i="15"/>
  <c r="G2038" i="15" s="1"/>
  <c r="E2038" i="15"/>
  <c r="H2038" i="15"/>
  <c r="I2006" i="15"/>
  <c r="J2006" i="15" s="1"/>
  <c r="H2006" i="15"/>
  <c r="E2006" i="15"/>
  <c r="F2006" i="15"/>
  <c r="G2006" i="15" s="1"/>
  <c r="I1958" i="15"/>
  <c r="J1958" i="15" s="1"/>
  <c r="H1958" i="15"/>
  <c r="F1958" i="15"/>
  <c r="G1958" i="15" s="1"/>
  <c r="E1958" i="15"/>
  <c r="I1918" i="15"/>
  <c r="J1918" i="15" s="1"/>
  <c r="E1918" i="15"/>
  <c r="F1918" i="15"/>
  <c r="G1918" i="15" s="1"/>
  <c r="H1918" i="15"/>
  <c r="I1878" i="15"/>
  <c r="J1878" i="15" s="1"/>
  <c r="F1878" i="15"/>
  <c r="G1878" i="15" s="1"/>
  <c r="E1878" i="15"/>
  <c r="H1878" i="15"/>
  <c r="I1830" i="15"/>
  <c r="J1830" i="15" s="1"/>
  <c r="H1830" i="15"/>
  <c r="E1830" i="15"/>
  <c r="F1830" i="15"/>
  <c r="G1830" i="15" s="1"/>
  <c r="I1782" i="15"/>
  <c r="J1782" i="15" s="1"/>
  <c r="E1782" i="15"/>
  <c r="F1782" i="15"/>
  <c r="G1782" i="15" s="1"/>
  <c r="H1782" i="15"/>
  <c r="I1742" i="15"/>
  <c r="J1742" i="15" s="1"/>
  <c r="F1742" i="15"/>
  <c r="G1742" i="15" s="1"/>
  <c r="H1742" i="15"/>
  <c r="E1742" i="15"/>
  <c r="I1702" i="15"/>
  <c r="J1702" i="15" s="1"/>
  <c r="H1702" i="15"/>
  <c r="E1702" i="15"/>
  <c r="I1654" i="15"/>
  <c r="J1654" i="15" s="1"/>
  <c r="F1654" i="15"/>
  <c r="G1654" i="15" s="1"/>
  <c r="E1654" i="15"/>
  <c r="H1654" i="15"/>
  <c r="E1374" i="15"/>
  <c r="F1374" i="15" s="1"/>
  <c r="G1374" i="15" s="1"/>
  <c r="H1374" i="15"/>
  <c r="I1374" i="15" s="1"/>
  <c r="J1374" i="15" s="1"/>
  <c r="E1198" i="15"/>
  <c r="F1198" i="15" s="1"/>
  <c r="G1198" i="15" s="1"/>
  <c r="H1198" i="15"/>
  <c r="I1198" i="15" s="1"/>
  <c r="J1198" i="15" s="1"/>
  <c r="H1174" i="15"/>
  <c r="I1174" i="15" s="1"/>
  <c r="J1174" i="15" s="1"/>
  <c r="E1174" i="15"/>
  <c r="F1174" i="15" s="1"/>
  <c r="G1174" i="15" s="1"/>
  <c r="H1126" i="15"/>
  <c r="I1126" i="15" s="1"/>
  <c r="J1126" i="15" s="1"/>
  <c r="E1126" i="15"/>
  <c r="F1126" i="15" s="1"/>
  <c r="G1126" i="15" s="1"/>
  <c r="H1094" i="15"/>
  <c r="I1094" i="15" s="1"/>
  <c r="J1094" i="15" s="1"/>
  <c r="E1094" i="15"/>
  <c r="F1094" i="15" s="1"/>
  <c r="G1094" i="15" s="1"/>
  <c r="E1054" i="15"/>
  <c r="F1054" i="15" s="1"/>
  <c r="G1054" i="15" s="1"/>
  <c r="H1054" i="15"/>
  <c r="I1054" i="15" s="1"/>
  <c r="J1054" i="15" s="1"/>
  <c r="E1022" i="15"/>
  <c r="F1022" i="15" s="1"/>
  <c r="G1022" i="15" s="1"/>
  <c r="H1022" i="15"/>
  <c r="I1022" i="15" s="1"/>
  <c r="J1022" i="15" s="1"/>
  <c r="E982" i="15"/>
  <c r="F982" i="15" s="1"/>
  <c r="G982" i="15" s="1"/>
  <c r="H982" i="15"/>
  <c r="I982" i="15" s="1"/>
  <c r="J982" i="15" s="1"/>
  <c r="E934" i="15"/>
  <c r="F934" i="15" s="1"/>
  <c r="G934" i="15" s="1"/>
  <c r="H934" i="15"/>
  <c r="I934" i="15" s="1"/>
  <c r="J934" i="15" s="1"/>
  <c r="E902" i="15"/>
  <c r="F902" i="15" s="1"/>
  <c r="G902" i="15" s="1"/>
  <c r="H902" i="15"/>
  <c r="I902" i="15" s="1"/>
  <c r="J902" i="15" s="1"/>
  <c r="E110" i="15"/>
  <c r="F110" i="15" s="1"/>
  <c r="G110" i="15" s="1"/>
  <c r="H110" i="15"/>
  <c r="I110" i="15" s="1"/>
  <c r="J110" i="15" s="1"/>
  <c r="H614" i="15"/>
  <c r="I614" i="15" s="1"/>
  <c r="J614" i="15" s="1"/>
  <c r="H4998" i="15"/>
  <c r="I4998" i="15" s="1"/>
  <c r="J4998" i="15" s="1"/>
  <c r="F3726" i="15"/>
  <c r="G3726" i="15" s="1"/>
  <c r="I2390" i="15"/>
  <c r="J2390" i="15" s="1"/>
  <c r="S2280" i="14"/>
  <c r="R2280" i="14" s="1"/>
  <c r="I2280" i="14"/>
  <c r="S2259" i="14"/>
  <c r="R2259" i="14" s="1"/>
  <c r="I2259" i="14"/>
  <c r="I2229" i="14"/>
  <c r="S2229" i="14"/>
  <c r="R2229" i="14" s="1"/>
  <c r="U145" i="14" s="1"/>
  <c r="I2201" i="14"/>
  <c r="S2201" i="14"/>
  <c r="R2201" i="14" s="1"/>
  <c r="U117" i="14" s="1"/>
  <c r="I2177" i="14"/>
  <c r="S2177" i="14"/>
  <c r="R2177" i="14" s="1"/>
  <c r="I645" i="14"/>
  <c r="S645" i="14"/>
  <c r="R645" i="14" s="1"/>
  <c r="I641" i="14"/>
  <c r="S641" i="14"/>
  <c r="R641" i="14" s="1"/>
  <c r="I2097" i="14"/>
  <c r="S2097" i="14"/>
  <c r="R2097" i="14" s="1"/>
  <c r="U13" i="14" s="1"/>
  <c r="I2075" i="14"/>
  <c r="S2075" i="14"/>
  <c r="R2075" i="14" s="1"/>
  <c r="I2050" i="14"/>
  <c r="S2050" i="14"/>
  <c r="R2050" i="14" s="1"/>
  <c r="I2024" i="14"/>
  <c r="S2024" i="14"/>
  <c r="R2024" i="14" s="1"/>
  <c r="I2004" i="14"/>
  <c r="S2004" i="14"/>
  <c r="R2004" i="14" s="1"/>
  <c r="I600" i="14"/>
  <c r="S600" i="14"/>
  <c r="R600" i="14" s="1"/>
  <c r="I592" i="14"/>
  <c r="S592" i="14"/>
  <c r="R592" i="14" s="1"/>
  <c r="I586" i="14"/>
  <c r="S586" i="14"/>
  <c r="R586" i="14" s="1"/>
  <c r="I1954" i="14"/>
  <c r="S1954" i="14"/>
  <c r="R1954" i="14" s="1"/>
  <c r="I548" i="14"/>
  <c r="S548" i="14"/>
  <c r="R548" i="14" s="1"/>
  <c r="I1907" i="14"/>
  <c r="S1907" i="14"/>
  <c r="R1907" i="14" s="1"/>
  <c r="I1874" i="14"/>
  <c r="S1874" i="14"/>
  <c r="R1874" i="14" s="1"/>
  <c r="I1844" i="14"/>
  <c r="S1844" i="14"/>
  <c r="R1844" i="14" s="1"/>
  <c r="I497" i="14"/>
  <c r="S497" i="14"/>
  <c r="R497" i="14" s="1"/>
  <c r="I1760" i="14"/>
  <c r="S1760" i="14"/>
  <c r="R1760" i="14" s="1"/>
  <c r="I1738" i="14"/>
  <c r="S1738" i="14"/>
  <c r="R1738" i="14" s="1"/>
  <c r="I1710" i="14"/>
  <c r="S1710" i="14"/>
  <c r="R1710" i="14" s="1"/>
  <c r="S1682" i="14"/>
  <c r="R1682" i="14" s="1"/>
  <c r="I1682" i="14"/>
  <c r="S1652" i="14"/>
  <c r="R1652" i="14" s="1"/>
  <c r="I1652" i="14"/>
  <c r="I1558" i="14"/>
  <c r="S1558" i="14"/>
  <c r="R1558" i="14" s="1"/>
  <c r="S1548" i="14"/>
  <c r="R1548" i="14" s="1"/>
  <c r="I1548" i="14"/>
  <c r="I399" i="14"/>
  <c r="S399" i="14"/>
  <c r="R399" i="14" s="1"/>
  <c r="I1520" i="14"/>
  <c r="S1520" i="14"/>
  <c r="R1520" i="14" s="1"/>
  <c r="S377" i="14"/>
  <c r="R377" i="14" s="1"/>
  <c r="I377" i="14"/>
  <c r="S1487" i="14"/>
  <c r="R1487" i="14" s="1"/>
  <c r="I1487" i="14"/>
  <c r="I1472" i="14"/>
  <c r="S1472" i="14"/>
  <c r="R1472" i="14" s="1"/>
  <c r="I1440" i="14"/>
  <c r="S1440" i="14"/>
  <c r="R1440" i="14" s="1"/>
  <c r="S1424" i="14"/>
  <c r="R1424" i="14" s="1"/>
  <c r="I1424" i="14"/>
  <c r="I1404" i="14"/>
  <c r="S1404" i="14"/>
  <c r="R1404" i="14" s="1"/>
  <c r="S1382" i="14"/>
  <c r="R1382" i="14" s="1"/>
  <c r="I1382" i="14"/>
  <c r="S1366" i="14"/>
  <c r="R1366" i="14" s="1"/>
  <c r="I1366" i="14"/>
  <c r="I1348" i="14"/>
  <c r="S1348" i="14"/>
  <c r="R1348" i="14" s="1"/>
  <c r="I1324" i="14"/>
  <c r="S1324" i="14"/>
  <c r="R1324" i="14" s="1"/>
  <c r="I1301" i="14"/>
  <c r="S1301" i="14"/>
  <c r="R1301" i="14" s="1"/>
  <c r="S1277" i="14"/>
  <c r="R1277" i="14" s="1"/>
  <c r="I1277" i="14"/>
  <c r="I1253" i="14"/>
  <c r="S1253" i="14"/>
  <c r="R1253" i="14" s="1"/>
  <c r="I1221" i="14"/>
  <c r="S1221" i="14"/>
  <c r="R1221" i="14" s="1"/>
  <c r="S323" i="14"/>
  <c r="R323" i="14" s="1"/>
  <c r="I323" i="14"/>
  <c r="I311" i="14"/>
  <c r="S311" i="14"/>
  <c r="R311" i="14" s="1"/>
  <c r="S295" i="14"/>
  <c r="R295" i="14" s="1"/>
  <c r="I295" i="14"/>
  <c r="S1140" i="14"/>
  <c r="R1140" i="14" s="1"/>
  <c r="I1140" i="14"/>
  <c r="I1112" i="14"/>
  <c r="S1112" i="14"/>
  <c r="R1112" i="14" s="1"/>
  <c r="I1090" i="14"/>
  <c r="S1090" i="14"/>
  <c r="R1090" i="14" s="1"/>
  <c r="S1080" i="14"/>
  <c r="R1080" i="14" s="1"/>
  <c r="I1080" i="14"/>
  <c r="I1054" i="14"/>
  <c r="S1054" i="14"/>
  <c r="R1054" i="14" s="1"/>
  <c r="I1027" i="14"/>
  <c r="S1027" i="14"/>
  <c r="R1027" i="14" s="1"/>
  <c r="I989" i="14"/>
  <c r="S989" i="14"/>
  <c r="R989" i="14" s="1"/>
  <c r="S838" i="14"/>
  <c r="R838" i="14" s="1"/>
  <c r="I838" i="14"/>
  <c r="S814" i="14"/>
  <c r="R814" i="14" s="1"/>
  <c r="I814" i="14"/>
  <c r="S779" i="14"/>
  <c r="R779" i="14" s="1"/>
  <c r="I779" i="14"/>
  <c r="S2262" i="14"/>
  <c r="R2262" i="14" s="1"/>
  <c r="I2262" i="14"/>
  <c r="S1912" i="14"/>
  <c r="R1912" i="14" s="1"/>
  <c r="I1912" i="14"/>
  <c r="S1716" i="14"/>
  <c r="R1716" i="14" s="1"/>
  <c r="I1716" i="14"/>
  <c r="I2126" i="14"/>
  <c r="S2126" i="14"/>
  <c r="R2126" i="14" s="1"/>
  <c r="I2044" i="14"/>
  <c r="S2044" i="14"/>
  <c r="R2044" i="14" s="1"/>
  <c r="S220" i="14"/>
  <c r="R220" i="14" s="1"/>
  <c r="I220" i="14"/>
  <c r="P278" i="14"/>
  <c r="H884" i="15" s="1"/>
  <c r="I884" i="15" s="1"/>
  <c r="J884" i="15" s="1"/>
  <c r="E884" i="15"/>
  <c r="F884" i="15" s="1"/>
  <c r="G884" i="15" s="1"/>
  <c r="P1066" i="14"/>
  <c r="H795" i="15" s="1"/>
  <c r="I795" i="15" s="1"/>
  <c r="J795" i="15" s="1"/>
  <c r="E795" i="15"/>
  <c r="F795" i="15" s="1"/>
  <c r="G795" i="15" s="1"/>
  <c r="P1043" i="14"/>
  <c r="H796" i="15" s="1"/>
  <c r="I796" i="15" s="1"/>
  <c r="J796" i="15" s="1"/>
  <c r="E796" i="15"/>
  <c r="F796" i="15" s="1"/>
  <c r="G796" i="15" s="1"/>
  <c r="P219" i="14"/>
  <c r="H871" i="15" s="1"/>
  <c r="I871" i="15" s="1"/>
  <c r="J871" i="15" s="1"/>
  <c r="E871" i="15"/>
  <c r="F871" i="15" s="1"/>
  <c r="G871" i="15" s="1"/>
  <c r="P977" i="14"/>
  <c r="H807" i="15" s="1"/>
  <c r="I807" i="15" s="1"/>
  <c r="J807" i="15" s="1"/>
  <c r="E807" i="15"/>
  <c r="F807" i="15" s="1"/>
  <c r="G807" i="15" s="1"/>
  <c r="P898" i="14"/>
  <c r="H591" i="15" s="1"/>
  <c r="I591" i="15" s="1"/>
  <c r="J591" i="15" s="1"/>
  <c r="E591" i="15"/>
  <c r="F591" i="15" s="1"/>
  <c r="G591" i="15" s="1"/>
  <c r="P885" i="14"/>
  <c r="H578" i="15" s="1"/>
  <c r="I578" i="15" s="1"/>
  <c r="J578" i="15" s="1"/>
  <c r="E578" i="15"/>
  <c r="F578" i="15" s="1"/>
  <c r="G578" i="15" s="1"/>
  <c r="E555" i="15"/>
  <c r="F555" i="15" s="1"/>
  <c r="G555" i="15" s="1"/>
  <c r="P872" i="14"/>
  <c r="H555" i="15" s="1"/>
  <c r="I555" i="15" s="1"/>
  <c r="J555" i="15" s="1"/>
  <c r="P810" i="14"/>
  <c r="H480" i="15" s="1"/>
  <c r="I480" i="15" s="1"/>
  <c r="J480" i="15" s="1"/>
  <c r="E480" i="15"/>
  <c r="F480" i="15" s="1"/>
  <c r="G480" i="15" s="1"/>
  <c r="P768" i="14"/>
  <c r="H112" i="15" s="1"/>
  <c r="I112" i="15" s="1"/>
  <c r="J112" i="15" s="1"/>
  <c r="E112" i="15"/>
  <c r="F112" i="15" s="1"/>
  <c r="G112" i="15" s="1"/>
  <c r="P728" i="14"/>
  <c r="H73" i="15" s="1"/>
  <c r="I73" i="15" s="1"/>
  <c r="J73" i="15" s="1"/>
  <c r="E73" i="15"/>
  <c r="F73" i="15" s="1"/>
  <c r="G73" i="15" s="1"/>
  <c r="P2196" i="14"/>
  <c r="H5369" i="15" s="1"/>
  <c r="I5369" i="15" s="1"/>
  <c r="J5369" i="15" s="1"/>
  <c r="E5369" i="15"/>
  <c r="F5369" i="15" s="1"/>
  <c r="G5369" i="15" s="1"/>
  <c r="P1734" i="14"/>
  <c r="H4857" i="15" s="1"/>
  <c r="I4857" i="15" s="1"/>
  <c r="J4857" i="15" s="1"/>
  <c r="E4857" i="15"/>
  <c r="F4857" i="15" s="1"/>
  <c r="G4857" i="15" s="1"/>
  <c r="P1702" i="14"/>
  <c r="H4850" i="15" s="1"/>
  <c r="I4850" i="15" s="1"/>
  <c r="J4850" i="15" s="1"/>
  <c r="E4850" i="15"/>
  <c r="F4850" i="15" s="1"/>
  <c r="G4850" i="15" s="1"/>
  <c r="P1636" i="14"/>
  <c r="H1557" i="15" s="1"/>
  <c r="I1557" i="15" s="1"/>
  <c r="J1557" i="15" s="1"/>
  <c r="E1557" i="15"/>
  <c r="F1557" i="15" s="1"/>
  <c r="G1557" i="15" s="1"/>
  <c r="P1546" i="14"/>
  <c r="H1405" i="15" s="1"/>
  <c r="I1405" i="15" s="1"/>
  <c r="J1405" i="15" s="1"/>
  <c r="E1405" i="15"/>
  <c r="F1405" i="15" s="1"/>
  <c r="G1405" i="15" s="1"/>
  <c r="H4926" i="15"/>
  <c r="I4926" i="15" s="1"/>
  <c r="J4926" i="15" s="1"/>
  <c r="H574" i="15"/>
  <c r="I574" i="15" s="1"/>
  <c r="J574" i="15" s="1"/>
  <c r="E1379" i="15"/>
  <c r="F1379" i="15" s="1"/>
  <c r="G1379" i="15" s="1"/>
  <c r="I3790" i="15"/>
  <c r="J3790" i="15" s="1"/>
  <c r="I1622" i="15"/>
  <c r="J1622" i="15" s="1"/>
  <c r="I4790" i="15"/>
  <c r="J4790" i="15" s="1"/>
  <c r="H4190" i="15"/>
  <c r="H4390" i="15"/>
  <c r="F4606" i="15"/>
  <c r="G4606" i="15" s="1"/>
  <c r="E4726" i="15"/>
  <c r="I4782" i="15"/>
  <c r="J4782" i="15" s="1"/>
  <c r="E4950" i="15"/>
  <c r="F4950" i="15" s="1"/>
  <c r="G4950" i="15" s="1"/>
  <c r="F3950" i="15"/>
  <c r="G3950" i="15" s="1"/>
  <c r="I3494" i="15"/>
  <c r="J3494" i="15" s="1"/>
  <c r="H3966" i="15"/>
  <c r="F4118" i="15"/>
  <c r="G4118" i="15" s="1"/>
  <c r="H2102" i="15"/>
  <c r="E3526" i="15"/>
  <c r="F3646" i="15"/>
  <c r="G3646" i="15" s="1"/>
  <c r="F3750" i="15"/>
  <c r="G3750" i="15" s="1"/>
  <c r="I3958" i="15"/>
  <c r="J3958" i="15" s="1"/>
  <c r="I870" i="14"/>
  <c r="S1412" i="14"/>
  <c r="R1412" i="14" s="1"/>
  <c r="S1666" i="14"/>
  <c r="R1666" i="14" s="1"/>
  <c r="I1638" i="14"/>
  <c r="E2414" i="15"/>
  <c r="E1998" i="15"/>
  <c r="E1974" i="15"/>
  <c r="H5165" i="15"/>
  <c r="I5165" i="15" s="1"/>
  <c r="J5165" i="15" s="1"/>
  <c r="E5093" i="15"/>
  <c r="F5093" i="15" s="1"/>
  <c r="G5093" i="15" s="1"/>
  <c r="E4989" i="15"/>
  <c r="F4989" i="15" s="1"/>
  <c r="G4989" i="15" s="1"/>
  <c r="H4861" i="15"/>
  <c r="I4861" i="15" s="1"/>
  <c r="J4861" i="15" s="1"/>
  <c r="H4789" i="15"/>
  <c r="F4789" i="15"/>
  <c r="G4789" i="15" s="1"/>
  <c r="H1422" i="15"/>
  <c r="I1422" i="15" s="1"/>
  <c r="J1422" i="15" s="1"/>
  <c r="P340" i="14"/>
  <c r="H1215" i="15" s="1"/>
  <c r="I1215" i="15" s="1"/>
  <c r="J1215" i="15" s="1"/>
  <c r="E1215" i="15"/>
  <c r="F1215" i="15" s="1"/>
  <c r="G1215" i="15" s="1"/>
  <c r="P1377" i="14"/>
  <c r="H1076" i="15" s="1"/>
  <c r="I1076" i="15" s="1"/>
  <c r="J1076" i="15" s="1"/>
  <c r="E1076" i="15"/>
  <c r="F1076" i="15" s="1"/>
  <c r="G1076" i="15" s="1"/>
  <c r="H502" i="15"/>
  <c r="I502" i="15" s="1"/>
  <c r="J502" i="15" s="1"/>
  <c r="H566" i="15"/>
  <c r="I566" i="15" s="1"/>
  <c r="J566" i="15" s="1"/>
  <c r="H686" i="15"/>
  <c r="I686" i="15" s="1"/>
  <c r="J686" i="15" s="1"/>
  <c r="H710" i="15"/>
  <c r="I710" i="15" s="1"/>
  <c r="J710" i="15" s="1"/>
  <c r="H1206" i="15"/>
  <c r="I1206" i="15" s="1"/>
  <c r="J1206" i="15" s="1"/>
  <c r="H1078" i="15"/>
  <c r="I1078" i="15" s="1"/>
  <c r="J1078" i="15" s="1"/>
  <c r="I918" i="14"/>
  <c r="S873" i="14"/>
  <c r="R873" i="14" s="1"/>
  <c r="S1049" i="14"/>
  <c r="R1049" i="14" s="1"/>
  <c r="I1075" i="14"/>
  <c r="I1143" i="14"/>
  <c r="I1161" i="14"/>
  <c r="S1190" i="14"/>
  <c r="R1190" i="14" s="1"/>
  <c r="I1272" i="14"/>
  <c r="S1335" i="14"/>
  <c r="R1335" i="14" s="1"/>
  <c r="S1391" i="14"/>
  <c r="R1391" i="14" s="1"/>
  <c r="S1561" i="14"/>
  <c r="R1561" i="14" s="1"/>
  <c r="I1677" i="14"/>
  <c r="I1771" i="14"/>
  <c r="S439" i="14"/>
  <c r="R439" i="14" s="1"/>
  <c r="I1693" i="14"/>
  <c r="I551" i="14"/>
  <c r="I2007" i="14"/>
  <c r="I2041" i="14"/>
  <c r="S2041" i="14"/>
  <c r="R2041" i="14" s="1"/>
  <c r="S2015" i="14"/>
  <c r="R2015" i="14" s="1"/>
  <c r="I2015" i="14"/>
  <c r="I1999" i="14"/>
  <c r="S1999" i="14"/>
  <c r="R1999" i="14" s="1"/>
  <c r="S1987" i="14"/>
  <c r="R1987" i="14" s="1"/>
  <c r="I1987" i="14"/>
  <c r="I1971" i="14"/>
  <c r="S1971" i="14"/>
  <c r="R1971" i="14" s="1"/>
  <c r="S1938" i="14"/>
  <c r="R1938" i="14" s="1"/>
  <c r="I1938" i="14"/>
  <c r="I1930" i="14"/>
  <c r="S1930" i="14"/>
  <c r="R1930" i="14" s="1"/>
  <c r="I1902" i="14"/>
  <c r="S1902" i="14"/>
  <c r="R1902" i="14" s="1"/>
  <c r="S519" i="14"/>
  <c r="R519" i="14" s="1"/>
  <c r="I519" i="14"/>
  <c r="I1871" i="14"/>
  <c r="S1871" i="14"/>
  <c r="R1871" i="14" s="1"/>
  <c r="S1813" i="14"/>
  <c r="R1813" i="14" s="1"/>
  <c r="I1813" i="14"/>
  <c r="S1763" i="14"/>
  <c r="R1763" i="14" s="1"/>
  <c r="I1763" i="14"/>
  <c r="S1755" i="14"/>
  <c r="R1755" i="14" s="1"/>
  <c r="I1755" i="14"/>
  <c r="S1747" i="14"/>
  <c r="R1747" i="14" s="1"/>
  <c r="I1747" i="14"/>
  <c r="S1733" i="14"/>
  <c r="R1733" i="14" s="1"/>
  <c r="I1733" i="14"/>
  <c r="S1721" i="14"/>
  <c r="R1721" i="14" s="1"/>
  <c r="I1721" i="14"/>
  <c r="S1705" i="14"/>
  <c r="R1705" i="14" s="1"/>
  <c r="I1705" i="14"/>
  <c r="I1685" i="14"/>
  <c r="S1685" i="14"/>
  <c r="R1685" i="14" s="1"/>
  <c r="S1661" i="14"/>
  <c r="R1661" i="14" s="1"/>
  <c r="I1661" i="14"/>
  <c r="S482" i="14"/>
  <c r="R482" i="14" s="1"/>
  <c r="I482" i="14"/>
  <c r="I1647" i="14"/>
  <c r="S1647" i="14"/>
  <c r="R1647" i="14" s="1"/>
  <c r="I1641" i="14"/>
  <c r="S1641" i="14"/>
  <c r="R1641" i="14" s="1"/>
  <c r="I1627" i="14"/>
  <c r="S1627" i="14"/>
  <c r="R1627" i="14" s="1"/>
  <c r="S1623" i="14"/>
  <c r="R1623" i="14" s="1"/>
  <c r="I1623" i="14"/>
  <c r="I425" i="14"/>
  <c r="S425" i="14"/>
  <c r="R425" i="14" s="1"/>
  <c r="I1592" i="14"/>
  <c r="S1592" i="14"/>
  <c r="R1592" i="14" s="1"/>
  <c r="S1569" i="14"/>
  <c r="R1569" i="14" s="1"/>
  <c r="I1569" i="14"/>
  <c r="I1549" i="14"/>
  <c r="S1549" i="14"/>
  <c r="R1549" i="14" s="1"/>
  <c r="I1543" i="14"/>
  <c r="S1543" i="14"/>
  <c r="R1543" i="14" s="1"/>
  <c r="I1523" i="14"/>
  <c r="S1523" i="14"/>
  <c r="R1523" i="14" s="1"/>
  <c r="S384" i="14"/>
  <c r="R384" i="14" s="1"/>
  <c r="I384" i="14"/>
  <c r="S379" i="14"/>
  <c r="R379" i="14" s="1"/>
  <c r="I379" i="14"/>
  <c r="S359" i="14"/>
  <c r="R359" i="14" s="1"/>
  <c r="I359" i="14"/>
  <c r="S1343" i="14"/>
  <c r="R1343" i="14" s="1"/>
  <c r="I1343" i="14"/>
  <c r="S1296" i="14"/>
  <c r="R1296" i="14" s="1"/>
  <c r="I1296" i="14"/>
  <c r="S1248" i="14"/>
  <c r="R1248" i="14" s="1"/>
  <c r="I1248" i="14"/>
  <c r="S321" i="14"/>
  <c r="R321" i="14" s="1"/>
  <c r="I321" i="14"/>
  <c r="S1085" i="14"/>
  <c r="R1085" i="14" s="1"/>
  <c r="I1085" i="14"/>
  <c r="S1065" i="14"/>
  <c r="R1065" i="14" s="1"/>
  <c r="I1065" i="14"/>
  <c r="S1002" i="14"/>
  <c r="R1002" i="14" s="1"/>
  <c r="I1002" i="14"/>
  <c r="S996" i="14"/>
  <c r="R996" i="14" s="1"/>
  <c r="I996" i="14"/>
  <c r="S924" i="14"/>
  <c r="R924" i="14" s="1"/>
  <c r="I924" i="14"/>
  <c r="I887" i="14"/>
  <c r="S887" i="14"/>
  <c r="R887" i="14" s="1"/>
  <c r="I865" i="14"/>
  <c r="S865" i="14"/>
  <c r="R865" i="14" s="1"/>
  <c r="S856" i="14"/>
  <c r="R856" i="14" s="1"/>
  <c r="I856" i="14"/>
  <c r="S841" i="14"/>
  <c r="R841" i="14" s="1"/>
  <c r="I841" i="14"/>
  <c r="I817" i="14"/>
  <c r="S817" i="14"/>
  <c r="R817" i="14" s="1"/>
  <c r="S801" i="14"/>
  <c r="R801" i="14" s="1"/>
  <c r="I801" i="14"/>
  <c r="S782" i="14"/>
  <c r="R782" i="14" s="1"/>
  <c r="I782" i="14"/>
  <c r="S774" i="14"/>
  <c r="R774" i="14" s="1"/>
  <c r="I774" i="14"/>
  <c r="S766" i="14"/>
  <c r="R766" i="14" s="1"/>
  <c r="I766" i="14"/>
  <c r="S742" i="14"/>
  <c r="R742" i="14" s="1"/>
  <c r="I742" i="14"/>
  <c r="S726" i="14"/>
  <c r="R726" i="14" s="1"/>
  <c r="I726" i="14"/>
  <c r="I718" i="14"/>
  <c r="S718" i="14"/>
  <c r="R718" i="14" s="1"/>
  <c r="I3309" i="15"/>
  <c r="J3309" i="15" s="1"/>
  <c r="H3309" i="15"/>
  <c r="E3269" i="15"/>
  <c r="H3269" i="15"/>
  <c r="E3253" i="15"/>
  <c r="H3253" i="15"/>
  <c r="E3245" i="15"/>
  <c r="F3245" i="15"/>
  <c r="G3245" i="15" s="1"/>
  <c r="I3189" i="15"/>
  <c r="J3189" i="15" s="1"/>
  <c r="F3189" i="15"/>
  <c r="G3189" i="15" s="1"/>
  <c r="H3117" i="15"/>
  <c r="F3117" i="15"/>
  <c r="G3117" i="15" s="1"/>
  <c r="I3109" i="15"/>
  <c r="J3109" i="15" s="1"/>
  <c r="H3109" i="15"/>
  <c r="F3085" i="15"/>
  <c r="G3085" i="15" s="1"/>
  <c r="E3085" i="15"/>
  <c r="H3061" i="15"/>
  <c r="I3061" i="15"/>
  <c r="J3061" i="15" s="1"/>
  <c r="E3061" i="15"/>
  <c r="H3053" i="15"/>
  <c r="E3053" i="15"/>
  <c r="E3029" i="15"/>
  <c r="H3029" i="15"/>
  <c r="I3013" i="15"/>
  <c r="J3013" i="15" s="1"/>
  <c r="F3013" i="15"/>
  <c r="G3013" i="15" s="1"/>
  <c r="E3005" i="15"/>
  <c r="F3005" i="15"/>
  <c r="G3005" i="15" s="1"/>
  <c r="H2997" i="15"/>
  <c r="I2997" i="15"/>
  <c r="J2997" i="15" s="1"/>
  <c r="H2981" i="15"/>
  <c r="F2981" i="15"/>
  <c r="G2981" i="15" s="1"/>
  <c r="F2957" i="15"/>
  <c r="G2957" i="15" s="1"/>
  <c r="I2957" i="15"/>
  <c r="J2957" i="15" s="1"/>
  <c r="E2957" i="15"/>
  <c r="E2925" i="15"/>
  <c r="F2925" i="15"/>
  <c r="G2925" i="15" s="1"/>
  <c r="F2909" i="15"/>
  <c r="G2909" i="15" s="1"/>
  <c r="I2909" i="15"/>
  <c r="J2909" i="15" s="1"/>
  <c r="F2901" i="15"/>
  <c r="G2901" i="15" s="1"/>
  <c r="I2901" i="15"/>
  <c r="J2901" i="15" s="1"/>
  <c r="I2877" i="15"/>
  <c r="J2877" i="15" s="1"/>
  <c r="E2877" i="15"/>
  <c r="I2853" i="15"/>
  <c r="J2853" i="15" s="1"/>
  <c r="E2853" i="15"/>
  <c r="H2853" i="15"/>
  <c r="I2829" i="15"/>
  <c r="J2829" i="15" s="1"/>
  <c r="H2829" i="15"/>
  <c r="I2821" i="15"/>
  <c r="J2821" i="15" s="1"/>
  <c r="F2821" i="15"/>
  <c r="G2821" i="15" s="1"/>
  <c r="I2813" i="15"/>
  <c r="J2813" i="15" s="1"/>
  <c r="F2813" i="15"/>
  <c r="G2813" i="15" s="1"/>
  <c r="F2797" i="15"/>
  <c r="G2797" i="15" s="1"/>
  <c r="E2797" i="15"/>
  <c r="I2781" i="15"/>
  <c r="J2781" i="15" s="1"/>
  <c r="F2781" i="15"/>
  <c r="G2781" i="15" s="1"/>
  <c r="H2781" i="15"/>
  <c r="H2765" i="15"/>
  <c r="E2765" i="15"/>
  <c r="F2749" i="15"/>
  <c r="G2749" i="15" s="1"/>
  <c r="E2749" i="15"/>
  <c r="H2749" i="15"/>
  <c r="H2733" i="15"/>
  <c r="F2733" i="15"/>
  <c r="G2733" i="15" s="1"/>
  <c r="F2725" i="15"/>
  <c r="G2725" i="15" s="1"/>
  <c r="E2725" i="15"/>
  <c r="H2717" i="15"/>
  <c r="F2717" i="15"/>
  <c r="G2717" i="15" s="1"/>
  <c r="E2709" i="15"/>
  <c r="F2709" i="15"/>
  <c r="G2709" i="15" s="1"/>
  <c r="I2701" i="15"/>
  <c r="J2701" i="15" s="1"/>
  <c r="H2701" i="15"/>
  <c r="I2685" i="15"/>
  <c r="J2685" i="15" s="1"/>
  <c r="H2685" i="15"/>
  <c r="F2677" i="15"/>
  <c r="G2677" i="15" s="1"/>
  <c r="E2677" i="15"/>
  <c r="H2677" i="15"/>
  <c r="F2661" i="15"/>
  <c r="G2661" i="15" s="1"/>
  <c r="I2661" i="15"/>
  <c r="J2661" i="15" s="1"/>
  <c r="H2645" i="15"/>
  <c r="I2645" i="15"/>
  <c r="J2645" i="15" s="1"/>
  <c r="I2637" i="15"/>
  <c r="J2637" i="15" s="1"/>
  <c r="H2637" i="15"/>
  <c r="I2629" i="15"/>
  <c r="J2629" i="15" s="1"/>
  <c r="E2629" i="15"/>
  <c r="E2621" i="15"/>
  <c r="F2621" i="15"/>
  <c r="G2621" i="15" s="1"/>
  <c r="I2613" i="15"/>
  <c r="J2613" i="15" s="1"/>
  <c r="F2613" i="15"/>
  <c r="G2613" i="15" s="1"/>
  <c r="I2597" i="15"/>
  <c r="J2597" i="15" s="1"/>
  <c r="H2597" i="15"/>
  <c r="F2581" i="15"/>
  <c r="G2581" i="15" s="1"/>
  <c r="H2581" i="15"/>
  <c r="I2573" i="15"/>
  <c r="J2573" i="15" s="1"/>
  <c r="E2573" i="15"/>
  <c r="F2565" i="15"/>
  <c r="G2565" i="15" s="1"/>
  <c r="I2565" i="15"/>
  <c r="J2565" i="15" s="1"/>
  <c r="I2549" i="15"/>
  <c r="J2549" i="15" s="1"/>
  <c r="F2549" i="15"/>
  <c r="G2549" i="15" s="1"/>
  <c r="I2533" i="15"/>
  <c r="J2533" i="15" s="1"/>
  <c r="H2533" i="15"/>
  <c r="F2525" i="15"/>
  <c r="G2525" i="15" s="1"/>
  <c r="H2525" i="15"/>
  <c r="F2517" i="15"/>
  <c r="G2517" i="15" s="1"/>
  <c r="E2517" i="15"/>
  <c r="E2509" i="15"/>
  <c r="F2509" i="15"/>
  <c r="G2509" i="15" s="1"/>
  <c r="I2501" i="15"/>
  <c r="J2501" i="15" s="1"/>
  <c r="F2501" i="15"/>
  <c r="G2501" i="15" s="1"/>
  <c r="I2493" i="15"/>
  <c r="J2493" i="15" s="1"/>
  <c r="E2493" i="15"/>
  <c r="E2469" i="15"/>
  <c r="I2469" i="15"/>
  <c r="J2469" i="15" s="1"/>
  <c r="H2461" i="15"/>
  <c r="E2461" i="15"/>
  <c r="H2453" i="15"/>
  <c r="I2453" i="15"/>
  <c r="J2453" i="15" s="1"/>
  <c r="F2445" i="15"/>
  <c r="G2445" i="15" s="1"/>
  <c r="I2445" i="15"/>
  <c r="J2445" i="15" s="1"/>
  <c r="I2437" i="15"/>
  <c r="J2437" i="15" s="1"/>
  <c r="E2437" i="15"/>
  <c r="E2429" i="15"/>
  <c r="H2429" i="15"/>
  <c r="F2421" i="15"/>
  <c r="G2421" i="15" s="1"/>
  <c r="H2421" i="15"/>
  <c r="I2413" i="15"/>
  <c r="J2413" i="15" s="1"/>
  <c r="H2413" i="15"/>
  <c r="I2405" i="15"/>
  <c r="J2405" i="15" s="1"/>
  <c r="F2405" i="15"/>
  <c r="G2405" i="15" s="1"/>
  <c r="E2405" i="15"/>
  <c r="F2389" i="15"/>
  <c r="G2389" i="15" s="1"/>
  <c r="I2389" i="15"/>
  <c r="J2389" i="15" s="1"/>
  <c r="I2381" i="15"/>
  <c r="J2381" i="15" s="1"/>
  <c r="F2381" i="15"/>
  <c r="G2381" i="15" s="1"/>
  <c r="H2365" i="15"/>
  <c r="I2365" i="15"/>
  <c r="J2365" i="15" s="1"/>
  <c r="E2365" i="15"/>
  <c r="F2341" i="15"/>
  <c r="G2341" i="15" s="1"/>
  <c r="E2341" i="15"/>
  <c r="H2341" i="15"/>
  <c r="F2325" i="15"/>
  <c r="G2325" i="15" s="1"/>
  <c r="E2325" i="15"/>
  <c r="I2309" i="15"/>
  <c r="J2309" i="15" s="1"/>
  <c r="E2309" i="15"/>
  <c r="H2301" i="15"/>
  <c r="I2301" i="15"/>
  <c r="J2301" i="15" s="1"/>
  <c r="F2293" i="15"/>
  <c r="G2293" i="15" s="1"/>
  <c r="E2293" i="15"/>
  <c r="I2285" i="15"/>
  <c r="J2285" i="15" s="1"/>
  <c r="F2285" i="15"/>
  <c r="G2285" i="15" s="1"/>
  <c r="E2285" i="15"/>
  <c r="I2245" i="15"/>
  <c r="J2245" i="15" s="1"/>
  <c r="E2245" i="15"/>
  <c r="S1057" i="14"/>
  <c r="R1057" i="14" s="1"/>
  <c r="I282" i="14"/>
  <c r="I1455" i="14"/>
  <c r="S1135" i="14"/>
  <c r="R1135" i="14" s="1"/>
  <c r="I1176" i="14"/>
  <c r="I1304" i="14"/>
  <c r="S1359" i="14"/>
  <c r="R1359" i="14" s="1"/>
  <c r="I1476" i="14"/>
  <c r="I1833" i="14"/>
  <c r="S1967" i="14"/>
  <c r="R1967" i="14" s="1"/>
  <c r="S2055" i="14"/>
  <c r="R2055" i="14" s="1"/>
  <c r="P1345" i="14"/>
  <c r="H1040" i="15" s="1"/>
  <c r="I1040" i="15" s="1"/>
  <c r="J1040" i="15" s="1"/>
  <c r="E1040" i="15"/>
  <c r="F1040" i="15" s="1"/>
  <c r="G1040" i="15" s="1"/>
  <c r="P1337" i="14"/>
  <c r="H1053" i="15" s="1"/>
  <c r="I1053" i="15" s="1"/>
  <c r="J1053" i="15" s="1"/>
  <c r="E1053" i="15"/>
  <c r="F1053" i="15" s="1"/>
  <c r="G1053" i="15" s="1"/>
  <c r="P1329" i="14"/>
  <c r="H1049" i="15" s="1"/>
  <c r="I1049" i="15" s="1"/>
  <c r="J1049" i="15" s="1"/>
  <c r="E1049" i="15"/>
  <c r="F1049" i="15" s="1"/>
  <c r="G1049" i="15" s="1"/>
  <c r="P1321" i="14"/>
  <c r="H1033" i="15" s="1"/>
  <c r="I1033" i="15" s="1"/>
  <c r="J1033" i="15" s="1"/>
  <c r="E1033" i="15"/>
  <c r="F1033" i="15" s="1"/>
  <c r="G1033" i="15" s="1"/>
  <c r="P1304" i="14"/>
  <c r="E1169" i="15"/>
  <c r="F1169" i="15" s="1"/>
  <c r="G1169" i="15" s="1"/>
  <c r="P1296" i="14"/>
  <c r="H1165" i="15" s="1"/>
  <c r="I1165" i="15" s="1"/>
  <c r="J1165" i="15" s="1"/>
  <c r="E1165" i="15"/>
  <c r="F1165" i="15" s="1"/>
  <c r="G1165" i="15" s="1"/>
  <c r="P1256" i="14"/>
  <c r="H1117" i="15" s="1"/>
  <c r="I1117" i="15" s="1"/>
  <c r="J1117" i="15" s="1"/>
  <c r="E1117" i="15"/>
  <c r="F1117" i="15" s="1"/>
  <c r="G1117" i="15" s="1"/>
  <c r="P1248" i="14"/>
  <c r="H1113" i="15" s="1"/>
  <c r="I1113" i="15" s="1"/>
  <c r="J1113" i="15" s="1"/>
  <c r="E1113" i="15"/>
  <c r="F1113" i="15" s="1"/>
  <c r="G1113" i="15" s="1"/>
  <c r="P1232" i="14"/>
  <c r="H1017" i="15" s="1"/>
  <c r="I1017" i="15" s="1"/>
  <c r="J1017" i="15" s="1"/>
  <c r="E1017" i="15"/>
  <c r="F1017" i="15" s="1"/>
  <c r="G1017" i="15" s="1"/>
  <c r="P1224" i="14"/>
  <c r="H1012" i="15" s="1"/>
  <c r="I1012" i="15" s="1"/>
  <c r="J1012" i="15" s="1"/>
  <c r="E1012" i="15"/>
  <c r="F1012" i="15" s="1"/>
  <c r="G1012" i="15" s="1"/>
  <c r="P1208" i="14"/>
  <c r="H999" i="15" s="1"/>
  <c r="I999" i="15" s="1"/>
  <c r="J999" i="15" s="1"/>
  <c r="E999" i="15"/>
  <c r="F999" i="15" s="1"/>
  <c r="G999" i="15" s="1"/>
  <c r="P320" i="14"/>
  <c r="H992" i="15" s="1"/>
  <c r="I992" i="15" s="1"/>
  <c r="J992" i="15" s="1"/>
  <c r="E992" i="15"/>
  <c r="F992" i="15" s="1"/>
  <c r="G992" i="15" s="1"/>
  <c r="P314" i="14"/>
  <c r="E952" i="15"/>
  <c r="F952" i="15" s="1"/>
  <c r="G952" i="15" s="1"/>
  <c r="P306" i="14"/>
  <c r="H930" i="15" s="1"/>
  <c r="I930" i="15" s="1"/>
  <c r="J930" i="15" s="1"/>
  <c r="E930" i="15"/>
  <c r="F930" i="15" s="1"/>
  <c r="G930" i="15" s="1"/>
  <c r="I67" i="14"/>
  <c r="S67" i="14"/>
  <c r="R67" i="14" s="1"/>
  <c r="I668" i="14"/>
  <c r="S668" i="14"/>
  <c r="R668" i="14" s="1"/>
  <c r="S452" i="14"/>
  <c r="R452" i="14" s="1"/>
  <c r="I452" i="14"/>
  <c r="P481" i="14"/>
  <c r="E1576" i="15"/>
  <c r="F1576" i="15" s="1"/>
  <c r="G1576" i="15" s="1"/>
  <c r="S990" i="14"/>
  <c r="R990" i="14" s="1"/>
  <c r="S1024" i="14"/>
  <c r="R1024" i="14" s="1"/>
  <c r="S1125" i="14"/>
  <c r="R1125" i="14" s="1"/>
  <c r="S1208" i="14"/>
  <c r="R1208" i="14" s="1"/>
  <c r="I1256" i="14"/>
  <c r="S1377" i="14"/>
  <c r="R1377" i="14" s="1"/>
  <c r="S340" i="14"/>
  <c r="R340" i="14" s="1"/>
  <c r="S1501" i="14"/>
  <c r="R1501" i="14" s="1"/>
  <c r="S1669" i="14"/>
  <c r="R1669" i="14" s="1"/>
  <c r="S1739" i="14"/>
  <c r="R1739" i="14" s="1"/>
  <c r="S597" i="14"/>
  <c r="R597" i="14" s="1"/>
  <c r="S986" i="14"/>
  <c r="R986" i="14" s="1"/>
  <c r="S1172" i="14"/>
  <c r="R1172" i="14" s="1"/>
  <c r="S1264" i="14"/>
  <c r="R1264" i="14" s="1"/>
  <c r="I1319" i="14"/>
  <c r="S1385" i="14"/>
  <c r="R1385" i="14" s="1"/>
  <c r="S1427" i="14"/>
  <c r="R1427" i="14" s="1"/>
  <c r="S1602" i="14"/>
  <c r="R1602" i="14" s="1"/>
  <c r="I901" i="14"/>
  <c r="I1537" i="14"/>
  <c r="I432" i="14"/>
  <c r="S849" i="14"/>
  <c r="R849" i="14" s="1"/>
  <c r="I978" i="14"/>
  <c r="S320" i="14"/>
  <c r="R320" i="14" s="1"/>
  <c r="I1327" i="14"/>
  <c r="S1435" i="14"/>
  <c r="R1435" i="14" s="1"/>
  <c r="I833" i="14"/>
  <c r="I1847" i="14"/>
  <c r="H1006" i="15"/>
  <c r="I1006" i="15" s="1"/>
  <c r="J1006" i="15" s="1"/>
  <c r="H4058" i="15"/>
  <c r="H5026" i="15"/>
  <c r="I5026" i="15" s="1"/>
  <c r="J5026" i="15" s="1"/>
  <c r="I3850" i="15"/>
  <c r="J3850" i="15" s="1"/>
  <c r="E5434" i="15"/>
  <c r="F5434" i="15" s="1"/>
  <c r="G5434" i="15" s="1"/>
  <c r="H5218" i="15"/>
  <c r="I5218" i="15" s="1"/>
  <c r="J5218" i="15" s="1"/>
  <c r="E5210" i="15"/>
  <c r="F5210" i="15" s="1"/>
  <c r="G5210" i="15" s="1"/>
  <c r="H5194" i="15"/>
  <c r="I5194" i="15" s="1"/>
  <c r="J5194" i="15" s="1"/>
  <c r="H3826" i="15"/>
  <c r="E3826" i="15"/>
  <c r="F3818" i="15"/>
  <c r="G3818" i="15" s="1"/>
  <c r="H3818" i="15"/>
  <c r="F3802" i="15"/>
  <c r="G3802" i="15" s="1"/>
  <c r="H3802" i="15"/>
  <c r="F3762" i="15"/>
  <c r="G3762" i="15" s="1"/>
  <c r="E3762" i="15"/>
  <c r="H3738" i="15"/>
  <c r="I3738" i="15"/>
  <c r="J3738" i="15" s="1"/>
  <c r="H3722" i="15"/>
  <c r="E3722" i="15"/>
  <c r="F3722" i="15"/>
  <c r="G3722" i="15" s="1"/>
  <c r="E3714" i="15"/>
  <c r="H3714" i="15"/>
  <c r="H3650" i="15"/>
  <c r="E3650" i="15"/>
  <c r="F3650" i="15"/>
  <c r="G3650" i="15" s="1"/>
  <c r="E3642" i="15"/>
  <c r="H3642" i="15"/>
  <c r="I3602" i="15"/>
  <c r="J3602" i="15" s="1"/>
  <c r="E3602" i="15"/>
  <c r="H3474" i="15"/>
  <c r="E3474" i="15"/>
  <c r="F3442" i="15"/>
  <c r="G3442" i="15" s="1"/>
  <c r="E3442" i="15"/>
  <c r="I3434" i="15"/>
  <c r="J3434" i="15" s="1"/>
  <c r="H3434" i="15"/>
  <c r="F3434" i="15"/>
  <c r="G3434" i="15" s="1"/>
  <c r="F3394" i="15"/>
  <c r="G3394" i="15" s="1"/>
  <c r="H3394" i="15"/>
  <c r="F3274" i="15"/>
  <c r="G3274" i="15" s="1"/>
  <c r="E3274" i="15"/>
  <c r="I3122" i="15"/>
  <c r="J3122" i="15" s="1"/>
  <c r="E3122" i="15"/>
  <c r="F3082" i="15"/>
  <c r="G3082" i="15" s="1"/>
  <c r="E3082" i="15"/>
  <c r="F3034" i="15"/>
  <c r="G3034" i="15" s="1"/>
  <c r="E3034" i="15"/>
  <c r="E3026" i="15"/>
  <c r="F3026" i="15"/>
  <c r="G3026" i="15" s="1"/>
  <c r="H3018" i="15"/>
  <c r="E3018" i="15"/>
  <c r="E2970" i="15"/>
  <c r="F2810" i="15"/>
  <c r="G2810" i="15" s="1"/>
  <c r="F2418" i="15"/>
  <c r="G2418" i="15" s="1"/>
  <c r="F2362" i="15"/>
  <c r="G2362" i="15" s="1"/>
  <c r="H2698" i="15"/>
  <c r="H2034" i="15"/>
  <c r="S1824" i="14"/>
  <c r="R1824" i="14" s="1"/>
  <c r="I1824" i="14"/>
  <c r="S1816" i="14"/>
  <c r="R1816" i="14" s="1"/>
  <c r="I1816" i="14"/>
  <c r="S1811" i="14"/>
  <c r="R1811" i="14" s="1"/>
  <c r="I1811" i="14"/>
  <c r="S1781" i="14"/>
  <c r="R1781" i="14" s="1"/>
  <c r="I1781" i="14"/>
  <c r="S1608" i="14"/>
  <c r="R1608" i="14" s="1"/>
  <c r="I1608" i="14"/>
  <c r="S1577" i="14"/>
  <c r="R1577" i="14" s="1"/>
  <c r="I1577" i="14"/>
  <c r="S1571" i="14"/>
  <c r="R1571" i="14" s="1"/>
  <c r="I1571" i="14"/>
  <c r="S413" i="14"/>
  <c r="R413" i="14" s="1"/>
  <c r="I413" i="14"/>
  <c r="S411" i="14"/>
  <c r="R411" i="14" s="1"/>
  <c r="I411" i="14"/>
  <c r="S407" i="14"/>
  <c r="R407" i="14" s="1"/>
  <c r="I407" i="14"/>
  <c r="S396" i="14"/>
  <c r="R396" i="14" s="1"/>
  <c r="I396" i="14"/>
  <c r="S1450" i="14"/>
  <c r="R1450" i="14" s="1"/>
  <c r="I1450" i="14"/>
  <c r="S1444" i="14"/>
  <c r="R1444" i="14" s="1"/>
  <c r="I1444" i="14"/>
  <c r="F2218" i="15"/>
  <c r="G2218" i="15" s="1"/>
  <c r="F2202" i="15"/>
  <c r="G2202" i="15" s="1"/>
  <c r="H2002" i="15"/>
  <c r="I2986" i="15"/>
  <c r="J2986" i="15" s="1"/>
  <c r="H2986" i="15"/>
  <c r="I2922" i="15"/>
  <c r="J2922" i="15" s="1"/>
  <c r="H2922" i="15"/>
  <c r="F2922" i="15"/>
  <c r="G2922" i="15" s="1"/>
  <c r="I2914" i="15"/>
  <c r="J2914" i="15" s="1"/>
  <c r="E2914" i="15"/>
  <c r="H2914" i="15"/>
  <c r="I2906" i="15"/>
  <c r="J2906" i="15" s="1"/>
  <c r="E2906" i="15"/>
  <c r="I2898" i="15"/>
  <c r="J2898" i="15" s="1"/>
  <c r="H2898" i="15"/>
  <c r="E2898" i="15"/>
  <c r="I2890" i="15"/>
  <c r="J2890" i="15" s="1"/>
  <c r="E2890" i="15"/>
  <c r="I2882" i="15"/>
  <c r="J2882" i="15" s="1"/>
  <c r="E2882" i="15"/>
  <c r="F2874" i="15"/>
  <c r="G2874" i="15" s="1"/>
  <c r="E2874" i="15"/>
  <c r="E2866" i="15"/>
  <c r="F2866" i="15"/>
  <c r="G2866" i="15" s="1"/>
  <c r="E2818" i="15"/>
  <c r="H2818" i="15"/>
  <c r="I2794" i="15"/>
  <c r="J2794" i="15" s="1"/>
  <c r="H2794" i="15"/>
  <c r="F2794" i="15"/>
  <c r="G2794" i="15" s="1"/>
  <c r="E2794" i="15"/>
  <c r="E2786" i="15"/>
  <c r="H2786" i="15"/>
  <c r="I2778" i="15"/>
  <c r="J2778" i="15" s="1"/>
  <c r="E2778" i="15"/>
  <c r="F2778" i="15"/>
  <c r="G2778" i="15" s="1"/>
  <c r="I2770" i="15"/>
  <c r="J2770" i="15" s="1"/>
  <c r="E2770" i="15"/>
  <c r="F2738" i="15"/>
  <c r="G2738" i="15" s="1"/>
  <c r="E2738" i="15"/>
  <c r="I2706" i="15"/>
  <c r="J2706" i="15" s="1"/>
  <c r="H2706" i="15"/>
  <c r="I2690" i="15"/>
  <c r="J2690" i="15" s="1"/>
  <c r="H2690" i="15"/>
  <c r="I2682" i="15"/>
  <c r="J2682" i="15" s="1"/>
  <c r="H2682" i="15"/>
  <c r="I2642" i="15"/>
  <c r="J2642" i="15" s="1"/>
  <c r="H2642" i="15"/>
  <c r="E2642" i="15"/>
  <c r="I2634" i="15"/>
  <c r="J2634" i="15" s="1"/>
  <c r="H2634" i="15"/>
  <c r="F2634" i="15"/>
  <c r="G2634" i="15" s="1"/>
  <c r="E2626" i="15"/>
  <c r="H2626" i="15"/>
  <c r="I2618" i="15"/>
  <c r="J2618" i="15" s="1"/>
  <c r="H2618" i="15"/>
  <c r="F2618" i="15"/>
  <c r="G2618" i="15" s="1"/>
  <c r="E2618" i="15"/>
  <c r="I2610" i="15"/>
  <c r="J2610" i="15" s="1"/>
  <c r="H2610" i="15"/>
  <c r="I2602" i="15"/>
  <c r="J2602" i="15" s="1"/>
  <c r="E2602" i="15"/>
  <c r="I2578" i="15"/>
  <c r="J2578" i="15" s="1"/>
  <c r="H2578" i="15"/>
  <c r="I2570" i="15"/>
  <c r="J2570" i="15" s="1"/>
  <c r="E2570" i="15"/>
  <c r="I2554" i="15"/>
  <c r="J2554" i="15" s="1"/>
  <c r="H2554" i="15"/>
  <c r="I2530" i="15"/>
  <c r="J2530" i="15" s="1"/>
  <c r="H2530" i="15"/>
  <c r="I2514" i="15"/>
  <c r="J2514" i="15" s="1"/>
  <c r="H2514" i="15"/>
  <c r="E2514" i="15"/>
  <c r="H2474" i="15"/>
  <c r="E2474" i="15"/>
  <c r="E2466" i="15"/>
  <c r="F2466" i="15"/>
  <c r="G2466" i="15" s="1"/>
  <c r="I2458" i="15"/>
  <c r="J2458" i="15" s="1"/>
  <c r="F2458" i="15"/>
  <c r="G2458" i="15" s="1"/>
  <c r="H2450" i="15"/>
  <c r="E2450" i="15"/>
  <c r="I2410" i="15"/>
  <c r="J2410" i="15" s="1"/>
  <c r="F2410" i="15"/>
  <c r="G2410" i="15" s="1"/>
  <c r="I2394" i="15"/>
  <c r="J2394" i="15" s="1"/>
  <c r="H2394" i="15"/>
  <c r="I2386" i="15"/>
  <c r="J2386" i="15" s="1"/>
  <c r="H2386" i="15"/>
  <c r="F2386" i="15"/>
  <c r="G2386" i="15" s="1"/>
  <c r="E2386" i="15"/>
  <c r="I2338" i="15"/>
  <c r="J2338" i="15" s="1"/>
  <c r="F2338" i="15"/>
  <c r="G2338" i="15" s="1"/>
  <c r="H2338" i="15"/>
  <c r="E2338" i="15"/>
  <c r="I2322" i="15"/>
  <c r="J2322" i="15" s="1"/>
  <c r="H2322" i="15"/>
  <c r="E2322" i="15"/>
  <c r="F2306" i="15"/>
  <c r="G2306" i="15" s="1"/>
  <c r="E2306" i="15"/>
  <c r="I2290" i="15"/>
  <c r="J2290" i="15" s="1"/>
  <c r="H2290" i="15"/>
  <c r="E2290" i="15"/>
  <c r="I2282" i="15"/>
  <c r="J2282" i="15" s="1"/>
  <c r="H2282" i="15"/>
  <c r="I2274" i="15"/>
  <c r="J2274" i="15" s="1"/>
  <c r="H2274" i="15"/>
  <c r="F2274" i="15"/>
  <c r="G2274" i="15" s="1"/>
  <c r="I2266" i="15"/>
  <c r="J2266" i="15" s="1"/>
  <c r="H2266" i="15"/>
  <c r="I2258" i="15"/>
  <c r="J2258" i="15" s="1"/>
  <c r="H2258" i="15"/>
  <c r="F2258" i="15"/>
  <c r="G2258" i="15" s="1"/>
  <c r="F2250" i="15"/>
  <c r="G2250" i="15" s="1"/>
  <c r="E2250" i="15"/>
  <c r="I2242" i="15"/>
  <c r="J2242" i="15" s="1"/>
  <c r="H2242" i="15"/>
  <c r="F2242" i="15"/>
  <c r="G2242" i="15" s="1"/>
  <c r="I2234" i="15"/>
  <c r="J2234" i="15" s="1"/>
  <c r="H2234" i="15"/>
  <c r="E2234" i="15"/>
  <c r="I2202" i="15"/>
  <c r="J2202" i="15" s="1"/>
  <c r="E2202" i="15"/>
  <c r="I2186" i="15"/>
  <c r="J2186" i="15" s="1"/>
  <c r="F2186" i="15"/>
  <c r="G2186" i="15" s="1"/>
  <c r="I2162" i="15"/>
  <c r="J2162" i="15" s="1"/>
  <c r="F2162" i="15"/>
  <c r="G2162" i="15" s="1"/>
  <c r="I2154" i="15"/>
  <c r="J2154" i="15" s="1"/>
  <c r="H2154" i="15"/>
  <c r="F2154" i="15"/>
  <c r="G2154" i="15" s="1"/>
  <c r="I2146" i="15"/>
  <c r="J2146" i="15" s="1"/>
  <c r="H2146" i="15"/>
  <c r="E2146" i="15"/>
  <c r="I2138" i="15"/>
  <c r="J2138" i="15" s="1"/>
  <c r="F2138" i="15"/>
  <c r="G2138" i="15" s="1"/>
  <c r="H2138" i="15"/>
  <c r="I2130" i="15"/>
  <c r="J2130" i="15" s="1"/>
  <c r="H2130" i="15"/>
  <c r="I2122" i="15"/>
  <c r="J2122" i="15" s="1"/>
  <c r="H2122" i="15"/>
  <c r="I2106" i="15"/>
  <c r="J2106" i="15" s="1"/>
  <c r="H2106" i="15"/>
  <c r="I2082" i="15"/>
  <c r="J2082" i="15" s="1"/>
  <c r="F2082" i="15"/>
  <c r="G2082" i="15" s="1"/>
  <c r="H2082" i="15"/>
  <c r="E2082" i="15"/>
  <c r="I2074" i="15"/>
  <c r="J2074" i="15" s="1"/>
  <c r="H2074" i="15"/>
  <c r="I2066" i="15"/>
  <c r="J2066" i="15" s="1"/>
  <c r="E2066" i="15"/>
  <c r="I2058" i="15"/>
  <c r="J2058" i="15" s="1"/>
  <c r="H2058" i="15"/>
  <c r="F2058" i="15"/>
  <c r="G2058" i="15" s="1"/>
  <c r="I2050" i="15"/>
  <c r="J2050" i="15" s="1"/>
  <c r="F2050" i="15"/>
  <c r="G2050" i="15" s="1"/>
  <c r="I2042" i="15"/>
  <c r="J2042" i="15" s="1"/>
  <c r="H2042" i="15"/>
  <c r="F2042" i="15"/>
  <c r="G2042" i="15" s="1"/>
  <c r="E2042" i="15"/>
  <c r="I2026" i="15"/>
  <c r="J2026" i="15" s="1"/>
  <c r="H2026" i="15"/>
  <c r="F2026" i="15"/>
  <c r="G2026" i="15" s="1"/>
  <c r="E2026" i="15"/>
  <c r="I2018" i="15"/>
  <c r="J2018" i="15" s="1"/>
  <c r="H2018" i="15"/>
  <c r="I2010" i="15"/>
  <c r="J2010" i="15" s="1"/>
  <c r="F2010" i="15"/>
  <c r="G2010" i="15" s="1"/>
  <c r="E2010" i="15"/>
  <c r="I1994" i="15"/>
  <c r="J1994" i="15" s="1"/>
  <c r="E1994" i="15"/>
  <c r="I1986" i="15"/>
  <c r="J1986" i="15" s="1"/>
  <c r="H1986" i="15"/>
  <c r="F1986" i="15"/>
  <c r="G1986" i="15" s="1"/>
  <c r="I1978" i="15"/>
  <c r="J1978" i="15" s="1"/>
  <c r="F1978" i="15"/>
  <c r="G1978" i="15" s="1"/>
  <c r="H1978" i="15"/>
  <c r="I1970" i="15"/>
  <c r="J1970" i="15" s="1"/>
  <c r="H1970" i="15"/>
  <c r="F1970" i="15"/>
  <c r="G1970" i="15" s="1"/>
  <c r="E1970" i="15"/>
  <c r="I1954" i="15"/>
  <c r="J1954" i="15" s="1"/>
  <c r="F1954" i="15"/>
  <c r="G1954" i="15" s="1"/>
  <c r="H1954" i="15"/>
  <c r="I1946" i="15"/>
  <c r="J1946" i="15" s="1"/>
  <c r="H1946" i="15"/>
  <c r="I1938" i="15"/>
  <c r="J1938" i="15" s="1"/>
  <c r="E1938" i="15"/>
  <c r="H1938" i="15"/>
  <c r="I1930" i="15"/>
  <c r="J1930" i="15" s="1"/>
  <c r="H1930" i="15"/>
  <c r="F1930" i="15"/>
  <c r="G1930" i="15" s="1"/>
  <c r="I1922" i="15"/>
  <c r="J1922" i="15" s="1"/>
  <c r="F1922" i="15"/>
  <c r="G1922" i="15" s="1"/>
  <c r="E1922" i="15"/>
  <c r="I1914" i="15"/>
  <c r="J1914" i="15" s="1"/>
  <c r="H1914" i="15"/>
  <c r="F1914" i="15"/>
  <c r="G1914" i="15" s="1"/>
  <c r="I1906" i="15"/>
  <c r="J1906" i="15" s="1"/>
  <c r="E1906" i="15"/>
  <c r="I1898" i="15"/>
  <c r="J1898" i="15" s="1"/>
  <c r="H1898" i="15"/>
  <c r="E1898" i="15"/>
  <c r="I1890" i="15"/>
  <c r="J1890" i="15" s="1"/>
  <c r="F1890" i="15"/>
  <c r="G1890" i="15" s="1"/>
  <c r="H1890" i="15"/>
  <c r="I1882" i="15"/>
  <c r="J1882" i="15" s="1"/>
  <c r="F1882" i="15"/>
  <c r="G1882" i="15" s="1"/>
  <c r="I1874" i="15"/>
  <c r="J1874" i="15" s="1"/>
  <c r="H1874" i="15"/>
  <c r="I1866" i="15"/>
  <c r="J1866" i="15" s="1"/>
  <c r="H1866" i="15"/>
  <c r="F1866" i="15"/>
  <c r="G1866" i="15" s="1"/>
  <c r="E1866" i="15"/>
  <c r="I1858" i="15"/>
  <c r="J1858" i="15" s="1"/>
  <c r="F1858" i="15"/>
  <c r="G1858" i="15" s="1"/>
  <c r="I1850" i="15"/>
  <c r="J1850" i="15" s="1"/>
  <c r="H1850" i="15"/>
  <c r="I1842" i="15"/>
  <c r="J1842" i="15" s="1"/>
  <c r="H1842" i="15"/>
  <c r="F1842" i="15"/>
  <c r="G1842" i="15" s="1"/>
  <c r="I1834" i="15"/>
  <c r="J1834" i="15" s="1"/>
  <c r="H1834" i="15"/>
  <c r="E1834" i="15"/>
  <c r="I1826" i="15"/>
  <c r="J1826" i="15" s="1"/>
  <c r="F1826" i="15"/>
  <c r="G1826" i="15" s="1"/>
  <c r="H1826" i="15"/>
  <c r="I1818" i="15"/>
  <c r="J1818" i="15" s="1"/>
  <c r="H1818" i="15"/>
  <c r="F1818" i="15"/>
  <c r="G1818" i="15" s="1"/>
  <c r="E1818" i="15"/>
  <c r="I1810" i="15"/>
  <c r="J1810" i="15" s="1"/>
  <c r="H1810" i="15"/>
  <c r="E1594" i="15"/>
  <c r="F1594" i="15" s="1"/>
  <c r="G1594" i="15" s="1"/>
  <c r="H1578" i="15"/>
  <c r="I1578" i="15" s="1"/>
  <c r="J1578" i="15" s="1"/>
  <c r="E874" i="15"/>
  <c r="F874" i="15" s="1"/>
  <c r="G874" i="15" s="1"/>
  <c r="H1222" i="15"/>
  <c r="I1222" i="15" s="1"/>
  <c r="J1222" i="15" s="1"/>
  <c r="E2578" i="15"/>
  <c r="F2714" i="15"/>
  <c r="G2714" i="15" s="1"/>
  <c r="F2594" i="15"/>
  <c r="G2594" i="15" s="1"/>
  <c r="F2570" i="15"/>
  <c r="G2570" i="15" s="1"/>
  <c r="F2538" i="15"/>
  <c r="G2538" i="15" s="1"/>
  <c r="F2330" i="15"/>
  <c r="G2330" i="15" s="1"/>
  <c r="H2330" i="15"/>
  <c r="H1278" i="15"/>
  <c r="I1278" i="15" s="1"/>
  <c r="J1278" i="15" s="1"/>
  <c r="E2946" i="15"/>
  <c r="E2842" i="15"/>
  <c r="E2802" i="15"/>
  <c r="E2482" i="15"/>
  <c r="E2346" i="15"/>
  <c r="E2282" i="15"/>
  <c r="E2226" i="15"/>
  <c r="F2378" i="15"/>
  <c r="G2378" i="15" s="1"/>
  <c r="F2146" i="15"/>
  <c r="G2146" i="15" s="1"/>
  <c r="H1674" i="15"/>
  <c r="E1786" i="15"/>
  <c r="E898" i="15"/>
  <c r="F898" i="15" s="1"/>
  <c r="G898" i="15" s="1"/>
  <c r="F1778" i="15"/>
  <c r="G1778" i="15" s="1"/>
  <c r="F1730" i="15"/>
  <c r="G1730" i="15" s="1"/>
  <c r="H1778" i="15"/>
  <c r="I1794" i="15"/>
  <c r="J1794" i="15" s="1"/>
  <c r="F1794" i="15"/>
  <c r="G1794" i="15" s="1"/>
  <c r="I1770" i="15"/>
  <c r="J1770" i="15" s="1"/>
  <c r="H1770" i="15"/>
  <c r="I1762" i="15"/>
  <c r="J1762" i="15" s="1"/>
  <c r="H1762" i="15"/>
  <c r="F1762" i="15"/>
  <c r="G1762" i="15" s="1"/>
  <c r="I1754" i="15"/>
  <c r="J1754" i="15" s="1"/>
  <c r="F1754" i="15"/>
  <c r="G1754" i="15" s="1"/>
  <c r="I1738" i="15"/>
  <c r="J1738" i="15" s="1"/>
  <c r="H1738" i="15"/>
  <c r="I1722" i="15"/>
  <c r="J1722" i="15" s="1"/>
  <c r="F1722" i="15"/>
  <c r="G1722" i="15" s="1"/>
  <c r="H1722" i="15"/>
  <c r="I1714" i="15"/>
  <c r="J1714" i="15" s="1"/>
  <c r="H1714" i="15"/>
  <c r="I1698" i="15"/>
  <c r="J1698" i="15" s="1"/>
  <c r="H1698" i="15"/>
  <c r="I1690" i="15"/>
  <c r="J1690" i="15" s="1"/>
  <c r="H1690" i="15"/>
  <c r="I1682" i="15"/>
  <c r="J1682" i="15" s="1"/>
  <c r="H1682" i="15"/>
  <c r="I1658" i="15"/>
  <c r="J1658" i="15" s="1"/>
  <c r="H1658" i="15"/>
  <c r="I1650" i="15"/>
  <c r="J1650" i="15" s="1"/>
  <c r="H1650" i="15"/>
  <c r="I1642" i="15"/>
  <c r="J1642" i="15" s="1"/>
  <c r="H1642" i="15"/>
  <c r="I1634" i="15"/>
  <c r="J1634" i="15" s="1"/>
  <c r="H1634" i="15"/>
  <c r="F1634" i="15"/>
  <c r="G1634" i="15" s="1"/>
  <c r="I1586" i="15"/>
  <c r="J1586" i="15" s="1"/>
  <c r="F1586" i="15"/>
  <c r="G1586" i="15" s="1"/>
  <c r="E1578" i="15"/>
  <c r="F1578" i="15" s="1"/>
  <c r="G1578" i="15" s="1"/>
  <c r="I1546" i="15"/>
  <c r="J1546" i="15" s="1"/>
  <c r="H1546" i="15"/>
  <c r="F1546" i="15"/>
  <c r="G1546" i="15" s="1"/>
  <c r="I1522" i="15"/>
  <c r="J1522" i="15" s="1"/>
  <c r="H1522" i="15"/>
  <c r="I1490" i="15"/>
  <c r="J1490" i="15" s="1"/>
  <c r="H1490" i="15"/>
  <c r="F1490" i="15"/>
  <c r="G1490" i="15" s="1"/>
  <c r="E1426" i="15"/>
  <c r="F1426" i="15" s="1"/>
  <c r="G1426" i="15" s="1"/>
  <c r="I1362" i="15"/>
  <c r="J1362" i="15" s="1"/>
  <c r="F1362" i="15"/>
  <c r="G1362" i="15" s="1"/>
  <c r="H1362" i="15"/>
  <c r="I1330" i="15"/>
  <c r="J1330" i="15" s="1"/>
  <c r="H1330" i="15"/>
  <c r="F1330" i="15"/>
  <c r="G1330" i="15" s="1"/>
  <c r="I1314" i="15"/>
  <c r="J1314" i="15" s="1"/>
  <c r="H1314" i="15"/>
  <c r="I1242" i="15"/>
  <c r="J1242" i="15" s="1"/>
  <c r="F1242" i="15"/>
  <c r="G1242" i="15" s="1"/>
  <c r="E1202" i="15"/>
  <c r="F1202" i="15" s="1"/>
  <c r="G1202" i="15" s="1"/>
  <c r="E1194" i="15"/>
  <c r="F1194" i="15" s="1"/>
  <c r="G1194" i="15" s="1"/>
  <c r="I1186" i="15"/>
  <c r="J1186" i="15" s="1"/>
  <c r="H1186" i="15"/>
  <c r="E1122" i="15"/>
  <c r="F1122" i="15" s="1"/>
  <c r="G1122" i="15" s="1"/>
  <c r="E946" i="15"/>
  <c r="F946" i="15" s="1"/>
  <c r="G946" i="15" s="1"/>
  <c r="E914" i="15"/>
  <c r="F914" i="15" s="1"/>
  <c r="G914" i="15" s="1"/>
  <c r="H906" i="15"/>
  <c r="I906" i="15" s="1"/>
  <c r="J906" i="15" s="1"/>
  <c r="H890" i="15"/>
  <c r="I890" i="15" s="1"/>
  <c r="J890" i="15" s="1"/>
  <c r="I882" i="15"/>
  <c r="J882" i="15" s="1"/>
  <c r="E810" i="15"/>
  <c r="F810" i="15" s="1"/>
  <c r="G810" i="15" s="1"/>
  <c r="I770" i="15"/>
  <c r="J770" i="15" s="1"/>
  <c r="H770" i="15"/>
  <c r="I762" i="15"/>
  <c r="J762" i="15" s="1"/>
  <c r="H762" i="15"/>
  <c r="I754" i="15"/>
  <c r="J754" i="15" s="1"/>
  <c r="H754" i="15"/>
  <c r="F754" i="15"/>
  <c r="G754" i="15" s="1"/>
  <c r="I746" i="15"/>
  <c r="J746" i="15" s="1"/>
  <c r="H746" i="15"/>
  <c r="F746" i="15"/>
  <c r="G746" i="15" s="1"/>
  <c r="I634" i="15"/>
  <c r="J634" i="15" s="1"/>
  <c r="H634" i="15"/>
  <c r="F634" i="15"/>
  <c r="G634" i="15" s="1"/>
  <c r="I626" i="15"/>
  <c r="J626" i="15" s="1"/>
  <c r="H626" i="15"/>
  <c r="I618" i="15"/>
  <c r="J618" i="15" s="1"/>
  <c r="H618" i="15"/>
  <c r="I610" i="15"/>
  <c r="J610" i="15" s="1"/>
  <c r="F610" i="15"/>
  <c r="G610" i="15" s="1"/>
  <c r="I586" i="15"/>
  <c r="J586" i="15" s="1"/>
  <c r="H586" i="15"/>
  <c r="E538" i="15"/>
  <c r="F538" i="15"/>
  <c r="G538" i="15" s="1"/>
  <c r="I490" i="15"/>
  <c r="J490" i="15" s="1"/>
  <c r="F490" i="15"/>
  <c r="G490" i="15" s="1"/>
  <c r="H490" i="15"/>
  <c r="I458" i="15"/>
  <c r="J458" i="15" s="1"/>
  <c r="H458" i="15"/>
  <c r="I450" i="15"/>
  <c r="J450" i="15" s="1"/>
  <c r="H450" i="15"/>
  <c r="F450" i="15"/>
  <c r="G450" i="15" s="1"/>
  <c r="I442" i="15"/>
  <c r="J442" i="15" s="1"/>
  <c r="H442" i="15"/>
  <c r="F442" i="15"/>
  <c r="G442" i="15" s="1"/>
  <c r="I434" i="15"/>
  <c r="J434" i="15" s="1"/>
  <c r="H434" i="15"/>
  <c r="F434" i="15"/>
  <c r="G434" i="15" s="1"/>
  <c r="I426" i="15"/>
  <c r="J426" i="15" s="1"/>
  <c r="H426" i="15"/>
  <c r="I418" i="15"/>
  <c r="J418" i="15" s="1"/>
  <c r="H418" i="15"/>
  <c r="F418" i="15"/>
  <c r="G418" i="15" s="1"/>
  <c r="I410" i="15"/>
  <c r="J410" i="15" s="1"/>
  <c r="H410" i="15"/>
  <c r="F410" i="15"/>
  <c r="G410" i="15" s="1"/>
  <c r="I402" i="15"/>
  <c r="J402" i="15" s="1"/>
  <c r="H402" i="15"/>
  <c r="F402" i="15"/>
  <c r="G402" i="15" s="1"/>
  <c r="I394" i="15"/>
  <c r="J394" i="15" s="1"/>
  <c r="H394" i="15"/>
  <c r="F394" i="15"/>
  <c r="G394" i="15" s="1"/>
  <c r="I386" i="15"/>
  <c r="J386" i="15" s="1"/>
  <c r="H386" i="15"/>
  <c r="F386" i="15"/>
  <c r="G386" i="15" s="1"/>
  <c r="I378" i="15"/>
  <c r="J378" i="15" s="1"/>
  <c r="H378" i="15"/>
  <c r="F378" i="15"/>
  <c r="G378" i="15" s="1"/>
  <c r="I370" i="15"/>
  <c r="J370" i="15" s="1"/>
  <c r="H370" i="15"/>
  <c r="I362" i="15"/>
  <c r="J362" i="15" s="1"/>
  <c r="H362" i="15"/>
  <c r="F362" i="15"/>
  <c r="G362" i="15" s="1"/>
  <c r="I354" i="15"/>
  <c r="J354" i="15" s="1"/>
  <c r="H354" i="15"/>
  <c r="F354" i="15"/>
  <c r="G354" i="15" s="1"/>
  <c r="I346" i="15"/>
  <c r="J346" i="15" s="1"/>
  <c r="F346" i="15"/>
  <c r="G346" i="15" s="1"/>
  <c r="H346" i="15"/>
  <c r="I338" i="15"/>
  <c r="J338" i="15" s="1"/>
  <c r="H338" i="15"/>
  <c r="F338" i="15"/>
  <c r="G338" i="15" s="1"/>
  <c r="I330" i="15"/>
  <c r="J330" i="15" s="1"/>
  <c r="H330" i="15"/>
  <c r="I322" i="15"/>
  <c r="J322" i="15" s="1"/>
  <c r="F322" i="15"/>
  <c r="G322" i="15" s="1"/>
  <c r="H322" i="15"/>
  <c r="I314" i="15"/>
  <c r="J314" i="15" s="1"/>
  <c r="F314" i="15"/>
  <c r="G314" i="15" s="1"/>
  <c r="I306" i="15"/>
  <c r="J306" i="15" s="1"/>
  <c r="H306" i="15"/>
  <c r="F306" i="15"/>
  <c r="G306" i="15" s="1"/>
  <c r="I298" i="15"/>
  <c r="J298" i="15" s="1"/>
  <c r="H298" i="15"/>
  <c r="I290" i="15"/>
  <c r="J290" i="15" s="1"/>
  <c r="F290" i="15"/>
  <c r="G290" i="15" s="1"/>
  <c r="I282" i="15"/>
  <c r="J282" i="15" s="1"/>
  <c r="F282" i="15"/>
  <c r="G282" i="15" s="1"/>
  <c r="I274" i="15"/>
  <c r="J274" i="15" s="1"/>
  <c r="F274" i="15"/>
  <c r="G274" i="15" s="1"/>
  <c r="I266" i="15"/>
  <c r="J266" i="15" s="1"/>
  <c r="H266" i="15"/>
  <c r="F266" i="15"/>
  <c r="G266" i="15" s="1"/>
  <c r="I258" i="15"/>
  <c r="J258" i="15" s="1"/>
  <c r="F258" i="15"/>
  <c r="G258" i="15" s="1"/>
  <c r="I250" i="15"/>
  <c r="J250" i="15" s="1"/>
  <c r="F250" i="15"/>
  <c r="G250" i="15" s="1"/>
  <c r="I242" i="15"/>
  <c r="J242" i="15" s="1"/>
  <c r="H242" i="15"/>
  <c r="I226" i="15"/>
  <c r="J226" i="15" s="1"/>
  <c r="H226" i="15"/>
  <c r="F226" i="15"/>
  <c r="G226" i="15" s="1"/>
  <c r="I218" i="15"/>
  <c r="J218" i="15" s="1"/>
  <c r="H218" i="15"/>
  <c r="F218" i="15"/>
  <c r="G218" i="15" s="1"/>
  <c r="I210" i="15"/>
  <c r="J210" i="15" s="1"/>
  <c r="H210" i="15"/>
  <c r="F210" i="15"/>
  <c r="G210" i="15" s="1"/>
  <c r="I194" i="15"/>
  <c r="J194" i="15" s="1"/>
  <c r="H194" i="15"/>
  <c r="F194" i="15"/>
  <c r="G194" i="15" s="1"/>
  <c r="I186" i="15"/>
  <c r="J186" i="15" s="1"/>
  <c r="F186" i="15"/>
  <c r="G186" i="15" s="1"/>
  <c r="I178" i="15"/>
  <c r="J178" i="15" s="1"/>
  <c r="F178" i="15"/>
  <c r="G178" i="15" s="1"/>
  <c r="E154" i="15"/>
  <c r="F154" i="15" s="1"/>
  <c r="G154" i="15" s="1"/>
  <c r="I130" i="15"/>
  <c r="J130" i="15" s="1"/>
  <c r="H130" i="15"/>
  <c r="I122" i="15"/>
  <c r="J122" i="15" s="1"/>
  <c r="H122" i="15"/>
  <c r="H1254" i="15"/>
  <c r="I1254" i="15" s="1"/>
  <c r="J1254" i="15" s="1"/>
  <c r="H1386" i="15"/>
  <c r="I1386" i="15" s="1"/>
  <c r="J1386" i="15" s="1"/>
  <c r="E1762" i="15"/>
  <c r="E1730" i="15"/>
  <c r="E1626" i="15"/>
  <c r="E1490" i="15"/>
  <c r="E1242" i="15"/>
  <c r="E882" i="15"/>
  <c r="F882" i="15" s="1"/>
  <c r="G882" i="15" s="1"/>
  <c r="F1738" i="15"/>
  <c r="G1738" i="15" s="1"/>
  <c r="F1682" i="15"/>
  <c r="G1682" i="15" s="1"/>
  <c r="F1650" i="15"/>
  <c r="G1650" i="15" s="1"/>
  <c r="E1178" i="15"/>
  <c r="F1178" i="15" s="1"/>
  <c r="G1178" i="15" s="1"/>
  <c r="F618" i="15"/>
  <c r="G618" i="15" s="1"/>
  <c r="H1746" i="15"/>
  <c r="H1730" i="15"/>
  <c r="H290" i="15"/>
  <c r="H274" i="15"/>
  <c r="H1010" i="15"/>
  <c r="I1010" i="15" s="1"/>
  <c r="J1010" i="15" s="1"/>
  <c r="H1526" i="15"/>
  <c r="I1526" i="15" s="1"/>
  <c r="J1526" i="15" s="1"/>
  <c r="E1802" i="15"/>
  <c r="E1770" i="15"/>
  <c r="E1698" i="15"/>
  <c r="E1666" i="15"/>
  <c r="E1362" i="15"/>
  <c r="E922" i="15"/>
  <c r="F922" i="15" s="1"/>
  <c r="G922" i="15" s="1"/>
  <c r="E906" i="15"/>
  <c r="F906" i="15" s="1"/>
  <c r="G906" i="15" s="1"/>
  <c r="E746" i="15"/>
  <c r="F426" i="15"/>
  <c r="G426" i="15" s="1"/>
  <c r="H922" i="15"/>
  <c r="I922" i="15" s="1"/>
  <c r="J922" i="15" s="1"/>
  <c r="S2148" i="14"/>
  <c r="R2148" i="14" s="1"/>
  <c r="I2148" i="14"/>
  <c r="S1947" i="14"/>
  <c r="R1947" i="14" s="1"/>
  <c r="I1947" i="14"/>
  <c r="S571" i="14"/>
  <c r="R571" i="14" s="1"/>
  <c r="I571" i="14"/>
  <c r="S521" i="14"/>
  <c r="R521" i="14" s="1"/>
  <c r="I521" i="14"/>
  <c r="S1797" i="14"/>
  <c r="R1797" i="14" s="1"/>
  <c r="I1797" i="14"/>
  <c r="S881" i="14"/>
  <c r="R881" i="14" s="1"/>
  <c r="I881" i="14"/>
  <c r="E5423" i="15"/>
  <c r="F5423" i="15" s="1"/>
  <c r="G5423" i="15" s="1"/>
  <c r="H5415" i="15"/>
  <c r="I5415" i="15" s="1"/>
  <c r="J5415" i="15" s="1"/>
  <c r="H5399" i="15"/>
  <c r="I5399" i="15" s="1"/>
  <c r="J5399" i="15" s="1"/>
  <c r="H5343" i="15"/>
  <c r="I5343" i="15" s="1"/>
  <c r="J5343" i="15" s="1"/>
  <c r="E5183" i="15"/>
  <c r="F5183" i="15" s="1"/>
  <c r="G5183" i="15" s="1"/>
  <c r="H5167" i="15"/>
  <c r="I5167" i="15" s="1"/>
  <c r="J5167" i="15" s="1"/>
  <c r="E4911" i="15"/>
  <c r="F4911" i="15" s="1"/>
  <c r="G4911" i="15" s="1"/>
  <c r="I1735" i="15"/>
  <c r="J1735" i="15" s="1"/>
  <c r="H1735" i="15"/>
  <c r="I1703" i="15"/>
  <c r="J1703" i="15" s="1"/>
  <c r="H1703" i="15"/>
  <c r="I1671" i="15"/>
  <c r="J1671" i="15" s="1"/>
  <c r="H1671" i="15"/>
  <c r="I1647" i="15"/>
  <c r="J1647" i="15" s="1"/>
  <c r="H1647" i="15"/>
  <c r="I1583" i="15"/>
  <c r="J1583" i="15" s="1"/>
  <c r="H1583" i="15"/>
  <c r="I1447" i="15"/>
  <c r="J1447" i="15" s="1"/>
  <c r="H1447" i="15"/>
  <c r="I1359" i="15"/>
  <c r="J1359" i="15" s="1"/>
  <c r="H1359" i="15"/>
  <c r="I1279" i="15"/>
  <c r="J1279" i="15" s="1"/>
  <c r="H1279" i="15"/>
  <c r="I1191" i="15"/>
  <c r="J1191" i="15" s="1"/>
  <c r="H1191" i="15"/>
  <c r="I879" i="15"/>
  <c r="J879" i="15" s="1"/>
  <c r="H879" i="15"/>
  <c r="I759" i="15"/>
  <c r="J759" i="15" s="1"/>
  <c r="H759" i="15"/>
  <c r="I319" i="15"/>
  <c r="J319" i="15" s="1"/>
  <c r="H319" i="15"/>
  <c r="I287" i="15"/>
  <c r="J287" i="15" s="1"/>
  <c r="H287" i="15"/>
  <c r="I255" i="15"/>
  <c r="J255" i="15" s="1"/>
  <c r="H255" i="15"/>
  <c r="I215" i="15"/>
  <c r="J215" i="15" s="1"/>
  <c r="H215" i="15"/>
  <c r="I183" i="15"/>
  <c r="J183" i="15" s="1"/>
  <c r="H183" i="15"/>
  <c r="I127" i="15"/>
  <c r="J127" i="15" s="1"/>
  <c r="H127" i="15"/>
  <c r="I31" i="15"/>
  <c r="J31" i="15" s="1"/>
  <c r="H31" i="15"/>
  <c r="I23" i="15"/>
  <c r="J23" i="15" s="1"/>
  <c r="H23" i="15"/>
  <c r="I2089" i="14"/>
  <c r="I1830" i="14"/>
  <c r="I1787" i="14"/>
  <c r="I581" i="15"/>
  <c r="J581" i="15" s="1"/>
  <c r="H581" i="15"/>
  <c r="I309" i="15"/>
  <c r="J309" i="15" s="1"/>
  <c r="H309" i="15"/>
  <c r="I277" i="15"/>
  <c r="J277" i="15" s="1"/>
  <c r="H277" i="15"/>
  <c r="I245" i="15"/>
  <c r="J245" i="15" s="1"/>
  <c r="H245" i="15"/>
  <c r="I237" i="15"/>
  <c r="J237" i="15" s="1"/>
  <c r="H237" i="15"/>
  <c r="I205" i="15"/>
  <c r="J205" i="15" s="1"/>
  <c r="H205" i="15"/>
  <c r="I173" i="15"/>
  <c r="J173" i="15" s="1"/>
  <c r="H173" i="15"/>
  <c r="I117" i="15"/>
  <c r="J117" i="15" s="1"/>
  <c r="H117" i="15"/>
  <c r="E5292" i="15"/>
  <c r="F5292" i="15" s="1"/>
  <c r="G5292" i="15" s="1"/>
  <c r="H5260" i="15"/>
  <c r="I5260" i="15" s="1"/>
  <c r="J5260" i="15" s="1"/>
  <c r="E5084" i="15"/>
  <c r="F5084" i="15" s="1"/>
  <c r="G5084" i="15" s="1"/>
  <c r="H4972" i="15"/>
  <c r="I4972" i="15" s="1"/>
  <c r="J4972" i="15" s="1"/>
  <c r="E4948" i="15"/>
  <c r="F4948" i="15" s="1"/>
  <c r="G4948" i="15" s="1"/>
  <c r="H4884" i="15"/>
  <c r="I4884" i="15" s="1"/>
  <c r="J4884" i="15" s="1"/>
  <c r="E4860" i="15"/>
  <c r="F4860" i="15" s="1"/>
  <c r="G4860" i="15" s="1"/>
  <c r="E4820" i="15"/>
  <c r="F4820" i="15" s="1"/>
  <c r="G4820" i="15" s="1"/>
  <c r="I1724" i="15"/>
  <c r="J1724" i="15" s="1"/>
  <c r="H1724" i="15"/>
  <c r="I1692" i="15"/>
  <c r="J1692" i="15" s="1"/>
  <c r="H1692" i="15"/>
  <c r="I1660" i="15"/>
  <c r="J1660" i="15" s="1"/>
  <c r="H1660" i="15"/>
  <c r="I1636" i="15"/>
  <c r="J1636" i="15" s="1"/>
  <c r="H1636" i="15"/>
  <c r="I1532" i="15"/>
  <c r="J1532" i="15" s="1"/>
  <c r="H1532" i="15"/>
  <c r="I1412" i="15"/>
  <c r="J1412" i="15" s="1"/>
  <c r="H1412" i="15"/>
  <c r="I924" i="15"/>
  <c r="J924" i="15" s="1"/>
  <c r="H924" i="15"/>
  <c r="H892" i="15"/>
  <c r="I892" i="15" s="1"/>
  <c r="J892" i="15" s="1"/>
  <c r="I584" i="14"/>
  <c r="H5475" i="15"/>
  <c r="I5475" i="15" s="1"/>
  <c r="J5475" i="15" s="1"/>
  <c r="E1691" i="15"/>
  <c r="H1691" i="15"/>
  <c r="E1579" i="15"/>
  <c r="F1579" i="15" s="1"/>
  <c r="G1579" i="15" s="1"/>
  <c r="E1427" i="15"/>
  <c r="F1427" i="15" s="1"/>
  <c r="G1427" i="15" s="1"/>
  <c r="E1227" i="15"/>
  <c r="F1227" i="15" s="1"/>
  <c r="G1227" i="15" s="1"/>
  <c r="E1211" i="15"/>
  <c r="F1211" i="15" s="1"/>
  <c r="G1211" i="15" s="1"/>
  <c r="E947" i="15"/>
  <c r="F947" i="15" s="1"/>
  <c r="G947" i="15" s="1"/>
  <c r="E875" i="15"/>
  <c r="F875" i="15" s="1"/>
  <c r="G875" i="15" s="1"/>
  <c r="E859" i="15"/>
  <c r="F859" i="15" s="1"/>
  <c r="G859" i="15" s="1"/>
  <c r="E851" i="15"/>
  <c r="F851" i="15" s="1"/>
  <c r="G851" i="15" s="1"/>
  <c r="E515" i="15"/>
  <c r="F515" i="15" s="1"/>
  <c r="G515" i="15" s="1"/>
  <c r="I443" i="15"/>
  <c r="J443" i="15" s="1"/>
  <c r="H443" i="15"/>
  <c r="I435" i="15"/>
  <c r="J435" i="15" s="1"/>
  <c r="H435" i="15"/>
  <c r="I387" i="15"/>
  <c r="J387" i="15" s="1"/>
  <c r="H387" i="15"/>
  <c r="I379" i="15"/>
  <c r="J379" i="15" s="1"/>
  <c r="H379" i="15"/>
  <c r="I355" i="15"/>
  <c r="J355" i="15" s="1"/>
  <c r="H355" i="15"/>
  <c r="H5401" i="15"/>
  <c r="I5401" i="15" s="1"/>
  <c r="J5401" i="15" s="1"/>
  <c r="E5393" i="15"/>
  <c r="F5393" i="15" s="1"/>
  <c r="G5393" i="15" s="1"/>
  <c r="E5345" i="15"/>
  <c r="F5345" i="15" s="1"/>
  <c r="G5345" i="15" s="1"/>
  <c r="E5329" i="15"/>
  <c r="F5329" i="15" s="1"/>
  <c r="G5329" i="15" s="1"/>
  <c r="H5313" i="15"/>
  <c r="I5313" i="15" s="1"/>
  <c r="J5313" i="15" s="1"/>
  <c r="H5225" i="15"/>
  <c r="I5225" i="15" s="1"/>
  <c r="J5225" i="15" s="1"/>
  <c r="H5209" i="15"/>
  <c r="I5209" i="15" s="1"/>
  <c r="J5209" i="15" s="1"/>
  <c r="E5193" i="15"/>
  <c r="F5193" i="15" s="1"/>
  <c r="G5193" i="15" s="1"/>
  <c r="H5137" i="15"/>
  <c r="I5137" i="15" s="1"/>
  <c r="J5137" i="15" s="1"/>
  <c r="H5129" i="15"/>
  <c r="I5129" i="15" s="1"/>
  <c r="J5129" i="15" s="1"/>
  <c r="E5009" i="15"/>
  <c r="F5009" i="15" s="1"/>
  <c r="G5009" i="15" s="1"/>
  <c r="E4977" i="15"/>
  <c r="F4977" i="15" s="1"/>
  <c r="G4977" i="15" s="1"/>
  <c r="E4961" i="15"/>
  <c r="F4961" i="15" s="1"/>
  <c r="G4961" i="15" s="1"/>
  <c r="E4921" i="15"/>
  <c r="F4921" i="15" s="1"/>
  <c r="G4921" i="15" s="1"/>
  <c r="E4889" i="15"/>
  <c r="F4889" i="15" s="1"/>
  <c r="G4889" i="15" s="1"/>
  <c r="E4881" i="15"/>
  <c r="F4881" i="15" s="1"/>
  <c r="G4881" i="15" s="1"/>
  <c r="E4865" i="15"/>
  <c r="F4865" i="15" s="1"/>
  <c r="G4865" i="15" s="1"/>
  <c r="E4849" i="15"/>
  <c r="F4849" i="15" s="1"/>
  <c r="G4849" i="15" s="1"/>
  <c r="E5424" i="15"/>
  <c r="F5424" i="15" s="1"/>
  <c r="G5424" i="15" s="1"/>
  <c r="E5384" i="15"/>
  <c r="F5384" i="15" s="1"/>
  <c r="G5384" i="15" s="1"/>
  <c r="E5344" i="15"/>
  <c r="F5344" i="15" s="1"/>
  <c r="G5344" i="15" s="1"/>
  <c r="E5328" i="15"/>
  <c r="F5328" i="15" s="1"/>
  <c r="G5328" i="15" s="1"/>
  <c r="E5312" i="15"/>
  <c r="F5312" i="15" s="1"/>
  <c r="G5312" i="15" s="1"/>
  <c r="H5248" i="15"/>
  <c r="I5248" i="15" s="1"/>
  <c r="J5248" i="15" s="1"/>
  <c r="H5216" i="15"/>
  <c r="I5216" i="15" s="1"/>
  <c r="J5216" i="15" s="1"/>
  <c r="H5168" i="15"/>
  <c r="I5168" i="15" s="1"/>
  <c r="J5168" i="15" s="1"/>
  <c r="E5136" i="15"/>
  <c r="F5136" i="15" s="1"/>
  <c r="G5136" i="15" s="1"/>
  <c r="E5120" i="15"/>
  <c r="F5120" i="15" s="1"/>
  <c r="G5120" i="15" s="1"/>
  <c r="E5032" i="15"/>
  <c r="F5032" i="15" s="1"/>
  <c r="G5032" i="15" s="1"/>
  <c r="H5024" i="15"/>
  <c r="I5024" i="15" s="1"/>
  <c r="J5024" i="15" s="1"/>
  <c r="E5008" i="15"/>
  <c r="F5008" i="15" s="1"/>
  <c r="G5008" i="15" s="1"/>
  <c r="H4992" i="15"/>
  <c r="I4992" i="15" s="1"/>
  <c r="J4992" i="15" s="1"/>
  <c r="E4960" i="15"/>
  <c r="F4960" i="15" s="1"/>
  <c r="G4960" i="15" s="1"/>
  <c r="H4864" i="15"/>
  <c r="I4864" i="15" s="1"/>
  <c r="J4864" i="15" s="1"/>
  <c r="E4856" i="15"/>
  <c r="F4856" i="15" s="1"/>
  <c r="G4856" i="15" s="1"/>
  <c r="E4848" i="15"/>
  <c r="F4848" i="15" s="1"/>
  <c r="G4848" i="15" s="1"/>
  <c r="I1823" i="14"/>
  <c r="I392" i="14"/>
  <c r="S1072" i="14"/>
  <c r="R1072" i="14" s="1"/>
  <c r="S1522" i="14"/>
  <c r="R1522" i="14" s="1"/>
  <c r="S1611" i="14"/>
  <c r="R1611" i="14" s="1"/>
  <c r="S1056" i="14"/>
  <c r="R1056" i="14" s="1"/>
  <c r="S1376" i="14"/>
  <c r="R1376" i="14" s="1"/>
  <c r="S358" i="14"/>
  <c r="R358" i="14" s="1"/>
  <c r="S1443" i="14"/>
  <c r="R1443" i="14" s="1"/>
  <c r="S1890" i="14"/>
  <c r="R1890" i="14" s="1"/>
  <c r="S1464" i="14"/>
  <c r="R1464" i="14" s="1"/>
  <c r="S1998" i="14"/>
  <c r="R1998" i="14" s="1"/>
  <c r="S550" i="14"/>
  <c r="R550" i="14" s="1"/>
  <c r="S2054" i="14"/>
  <c r="R2054" i="14" s="1"/>
  <c r="I840" i="14"/>
  <c r="S1114" i="14"/>
  <c r="R1114" i="14" s="1"/>
  <c r="S959" i="14"/>
  <c r="R959" i="14" s="1"/>
  <c r="S1199" i="14"/>
  <c r="R1199" i="14" s="1"/>
  <c r="S1420" i="14"/>
  <c r="R1420" i="14" s="1"/>
  <c r="S2038" i="14"/>
  <c r="R2038" i="14" s="1"/>
  <c r="S1271" i="14"/>
  <c r="R1271" i="14" s="1"/>
  <c r="S2064" i="14"/>
  <c r="R2064" i="14" s="1"/>
  <c r="S2239" i="14"/>
  <c r="R2239" i="14" s="1"/>
  <c r="U155" i="14" s="1"/>
  <c r="H4235" i="15"/>
  <c r="I679" i="14"/>
  <c r="S679" i="14"/>
  <c r="R679" i="14" s="1"/>
  <c r="I2247" i="14"/>
  <c r="S2247" i="14"/>
  <c r="R2247" i="14" s="1"/>
  <c r="U163" i="14" s="1"/>
  <c r="I2211" i="14"/>
  <c r="S2211" i="14"/>
  <c r="R2211" i="14" s="1"/>
  <c r="U127" i="14" s="1"/>
  <c r="S2171" i="14"/>
  <c r="R2171" i="14" s="1"/>
  <c r="I2171" i="14"/>
  <c r="I2153" i="14"/>
  <c r="S2153" i="14"/>
  <c r="R2153" i="14" s="1"/>
  <c r="S2087" i="14"/>
  <c r="R2087" i="14" s="1"/>
  <c r="I2087" i="14"/>
  <c r="I2028" i="14"/>
  <c r="S2028" i="14"/>
  <c r="R2028" i="14" s="1"/>
  <c r="I617" i="14"/>
  <c r="S617" i="14"/>
  <c r="R617" i="14" s="1"/>
  <c r="I1982" i="14"/>
  <c r="S1982" i="14"/>
  <c r="R1982" i="14" s="1"/>
  <c r="I1976" i="14"/>
  <c r="S1976" i="14"/>
  <c r="R1976" i="14" s="1"/>
  <c r="I1956" i="14"/>
  <c r="S1956" i="14"/>
  <c r="R1956" i="14" s="1"/>
  <c r="I1937" i="14"/>
  <c r="S1937" i="14"/>
  <c r="R1937" i="14" s="1"/>
  <c r="I1919" i="14"/>
  <c r="S1919" i="14"/>
  <c r="R1919" i="14" s="1"/>
  <c r="S1909" i="14"/>
  <c r="R1909" i="14" s="1"/>
  <c r="I1909" i="14"/>
  <c r="I1770" i="14"/>
  <c r="S1770" i="14"/>
  <c r="R1770" i="14" s="1"/>
  <c r="I1754" i="14"/>
  <c r="S1754" i="14"/>
  <c r="R1754" i="14" s="1"/>
  <c r="S1720" i="14"/>
  <c r="R1720" i="14" s="1"/>
  <c r="I1720" i="14"/>
  <c r="I1712" i="14"/>
  <c r="S1712" i="14"/>
  <c r="R1712" i="14" s="1"/>
  <c r="I1692" i="14"/>
  <c r="S1692" i="14"/>
  <c r="R1692" i="14" s="1"/>
  <c r="I1660" i="14"/>
  <c r="S1660" i="14"/>
  <c r="R1660" i="14" s="1"/>
  <c r="I1654" i="14"/>
  <c r="S1654" i="14"/>
  <c r="R1654" i="14" s="1"/>
  <c r="I451" i="14"/>
  <c r="S451" i="14"/>
  <c r="R451" i="14" s="1"/>
  <c r="S1542" i="14"/>
  <c r="R1542" i="14" s="1"/>
  <c r="I1542" i="14"/>
  <c r="S1426" i="14"/>
  <c r="R1426" i="14" s="1"/>
  <c r="I1426" i="14"/>
  <c r="I1398" i="14"/>
  <c r="S1398" i="14"/>
  <c r="R1398" i="14" s="1"/>
  <c r="I1350" i="14"/>
  <c r="S1350" i="14"/>
  <c r="R1350" i="14" s="1"/>
  <c r="S1326" i="14"/>
  <c r="R1326" i="14" s="1"/>
  <c r="I1326" i="14"/>
  <c r="S1311" i="14"/>
  <c r="R1311" i="14" s="1"/>
  <c r="I1311" i="14"/>
  <c r="I1295" i="14"/>
  <c r="S1295" i="14"/>
  <c r="R1295" i="14" s="1"/>
  <c r="I1287" i="14"/>
  <c r="S1287" i="14"/>
  <c r="R1287" i="14" s="1"/>
  <c r="I1263" i="14"/>
  <c r="S1263" i="14"/>
  <c r="R1263" i="14" s="1"/>
  <c r="I1255" i="14"/>
  <c r="S1255" i="14"/>
  <c r="R1255" i="14" s="1"/>
  <c r="I1231" i="14"/>
  <c r="S1231" i="14"/>
  <c r="R1231" i="14" s="1"/>
  <c r="I1223" i="14"/>
  <c r="S1223" i="14"/>
  <c r="R1223" i="14" s="1"/>
  <c r="I1189" i="14"/>
  <c r="S1189" i="14"/>
  <c r="R1189" i="14" s="1"/>
  <c r="S300" i="14"/>
  <c r="R300" i="14" s="1"/>
  <c r="I300" i="14"/>
  <c r="I278" i="14"/>
  <c r="S278" i="14"/>
  <c r="R278" i="14" s="1"/>
  <c r="I1124" i="14"/>
  <c r="S1124" i="14"/>
  <c r="R1124" i="14" s="1"/>
  <c r="S1023" i="14"/>
  <c r="R1023" i="14" s="1"/>
  <c r="I1023" i="14"/>
  <c r="S749" i="14"/>
  <c r="R749" i="14" s="1"/>
  <c r="I749" i="14"/>
  <c r="S2226" i="14"/>
  <c r="R2226" i="14" s="1"/>
  <c r="U142" i="14" s="1"/>
  <c r="I2226" i="14"/>
  <c r="S2159" i="14"/>
  <c r="R2159" i="14" s="1"/>
  <c r="I2159" i="14"/>
  <c r="S2136" i="14"/>
  <c r="R2136" i="14" s="1"/>
  <c r="U52" i="14" s="1"/>
  <c r="I2136" i="14"/>
  <c r="S2093" i="14"/>
  <c r="R2093" i="14" s="1"/>
  <c r="U9" i="14" s="1"/>
  <c r="I2093" i="14"/>
  <c r="S2088" i="14"/>
  <c r="R2088" i="14" s="1"/>
  <c r="I2088" i="14"/>
  <c r="S1992" i="14"/>
  <c r="R1992" i="14" s="1"/>
  <c r="I1992" i="14"/>
  <c r="S583" i="14"/>
  <c r="R583" i="14" s="1"/>
  <c r="I583" i="14"/>
  <c r="S1946" i="14"/>
  <c r="R1946" i="14" s="1"/>
  <c r="I1946" i="14"/>
  <c r="S570" i="14"/>
  <c r="R570" i="14" s="1"/>
  <c r="I570" i="14"/>
  <c r="S566" i="14"/>
  <c r="R566" i="14" s="1"/>
  <c r="I566" i="14"/>
  <c r="F5107" i="15"/>
  <c r="G5107" i="15" s="1"/>
  <c r="F4539" i="15"/>
  <c r="G4539" i="15" s="1"/>
  <c r="H4331" i="15"/>
  <c r="S1029" i="14"/>
  <c r="R1029" i="14" s="1"/>
  <c r="S1064" i="14"/>
  <c r="R1064" i="14" s="1"/>
  <c r="S1098" i="14"/>
  <c r="R1098" i="14" s="1"/>
  <c r="S985" i="14"/>
  <c r="R985" i="14" s="1"/>
  <c r="S1142" i="14"/>
  <c r="R1142" i="14" s="1"/>
  <c r="S431" i="14"/>
  <c r="R431" i="14" s="1"/>
  <c r="I1668" i="14"/>
  <c r="S1152" i="14"/>
  <c r="R1152" i="14" s="1"/>
  <c r="S1808" i="14"/>
  <c r="R1808" i="14" s="1"/>
  <c r="S2179" i="14"/>
  <c r="R2179" i="14" s="1"/>
  <c r="S2163" i="14"/>
  <c r="R2163" i="14" s="1"/>
  <c r="S1702" i="14"/>
  <c r="R1702" i="14" s="1"/>
  <c r="S1828" i="14"/>
  <c r="R1828" i="14" s="1"/>
  <c r="S1945" i="14"/>
  <c r="R1945" i="14" s="1"/>
  <c r="E4267" i="15"/>
  <c r="F4267" i="15"/>
  <c r="G4267" i="15" s="1"/>
  <c r="I4147" i="15"/>
  <c r="J4147" i="15" s="1"/>
  <c r="F4147" i="15"/>
  <c r="G4147" i="15" s="1"/>
  <c r="I4075" i="15"/>
  <c r="J4075" i="15" s="1"/>
  <c r="E4075" i="15"/>
  <c r="H5123" i="15"/>
  <c r="I5123" i="15" s="1"/>
  <c r="J5123" i="15" s="1"/>
  <c r="H4243" i="15"/>
  <c r="S995" i="14"/>
  <c r="R995" i="14" s="1"/>
  <c r="S1560" i="14"/>
  <c r="R1560" i="14" s="1"/>
  <c r="S1414" i="14"/>
  <c r="R1414" i="14" s="1"/>
  <c r="S1406" i="14"/>
  <c r="R1406" i="14" s="1"/>
  <c r="S1318" i="14"/>
  <c r="R1318" i="14" s="1"/>
  <c r="S313" i="14"/>
  <c r="R313" i="14" s="1"/>
  <c r="S1778" i="14"/>
  <c r="R1778" i="14" s="1"/>
  <c r="S2261" i="14"/>
  <c r="R2261" i="14" s="1"/>
  <c r="S2006" i="14"/>
  <c r="R2006" i="14" s="1"/>
  <c r="S2125" i="14"/>
  <c r="R2125" i="14" s="1"/>
  <c r="S2217" i="14"/>
  <c r="R2217" i="14" s="1"/>
  <c r="U133" i="14" s="1"/>
  <c r="S2187" i="14"/>
  <c r="R2187" i="14" s="1"/>
  <c r="F4187" i="15"/>
  <c r="G4187" i="15" s="1"/>
  <c r="S2269" i="14"/>
  <c r="R2269" i="14" s="1"/>
  <c r="I2195" i="14"/>
  <c r="S1334" i="14"/>
  <c r="R1334" i="14" s="1"/>
  <c r="S1876" i="14"/>
  <c r="R1876" i="14" s="1"/>
  <c r="S1368" i="14"/>
  <c r="R1368" i="14" s="1"/>
  <c r="S526" i="14"/>
  <c r="R526" i="14" s="1"/>
  <c r="S588" i="14"/>
  <c r="R588" i="14" s="1"/>
  <c r="I2275" i="14"/>
  <c r="I1796" i="14"/>
  <c r="S2203" i="14"/>
  <c r="R2203" i="14" s="1"/>
  <c r="U119" i="14" s="1"/>
  <c r="H3147" i="15"/>
  <c r="H3227" i="15"/>
  <c r="F3299" i="15"/>
  <c r="G3299" i="15" s="1"/>
  <c r="I3331" i="15"/>
  <c r="J3331" i="15" s="1"/>
  <c r="F3371" i="15"/>
  <c r="G3371" i="15" s="1"/>
  <c r="I3403" i="15"/>
  <c r="J3403" i="15" s="1"/>
  <c r="F3435" i="15"/>
  <c r="G3435" i="15" s="1"/>
  <c r="H3475" i="15"/>
  <c r="I3507" i="15"/>
  <c r="J3507" i="15" s="1"/>
  <c r="F3555" i="15"/>
  <c r="G3555" i="15" s="1"/>
  <c r="F3619" i="15"/>
  <c r="G3619" i="15" s="1"/>
  <c r="E3635" i="15"/>
  <c r="E3475" i="15"/>
  <c r="E3443" i="15"/>
  <c r="E3331" i="15"/>
  <c r="E2635" i="15"/>
  <c r="E2459" i="15"/>
  <c r="E1923" i="15"/>
  <c r="E1787" i="15"/>
  <c r="E1739" i="15"/>
  <c r="F3139" i="15"/>
  <c r="G3139" i="15" s="1"/>
  <c r="F3099" i="15"/>
  <c r="G3099" i="15" s="1"/>
  <c r="F2859" i="15"/>
  <c r="G2859" i="15" s="1"/>
  <c r="F2843" i="15"/>
  <c r="G2843" i="15" s="1"/>
  <c r="F2571" i="15"/>
  <c r="G2571" i="15" s="1"/>
  <c r="F2459" i="15"/>
  <c r="G2459" i="15" s="1"/>
  <c r="F2299" i="15"/>
  <c r="G2299" i="15" s="1"/>
  <c r="F2075" i="15"/>
  <c r="G2075" i="15" s="1"/>
  <c r="H2179" i="15"/>
  <c r="H2099" i="15"/>
  <c r="H1675" i="15"/>
  <c r="H1643" i="15"/>
  <c r="E3619" i="15"/>
  <c r="E3515" i="15"/>
  <c r="E3395" i="15"/>
  <c r="E3283" i="15"/>
  <c r="E3235" i="15"/>
  <c r="E3147" i="15"/>
  <c r="E3115" i="15"/>
  <c r="E2795" i="15"/>
  <c r="E2523" i="15"/>
  <c r="E2219" i="15"/>
  <c r="E2123" i="15"/>
  <c r="E1979" i="15"/>
  <c r="E1931" i="15"/>
  <c r="E1795" i="15"/>
  <c r="E1643" i="15"/>
  <c r="F3131" i="15"/>
  <c r="G3131" i="15" s="1"/>
  <c r="F3003" i="15"/>
  <c r="G3003" i="15" s="1"/>
  <c r="F2507" i="15"/>
  <c r="G2507" i="15" s="1"/>
  <c r="F2379" i="15"/>
  <c r="G2379" i="15" s="1"/>
  <c r="F2323" i="15"/>
  <c r="G2323" i="15" s="1"/>
  <c r="F1995" i="15"/>
  <c r="G1995" i="15" s="1"/>
  <c r="F1739" i="15"/>
  <c r="G1739" i="15" s="1"/>
  <c r="H2923" i="15"/>
  <c r="H2571" i="15"/>
  <c r="H2459" i="15"/>
  <c r="H1923" i="15"/>
  <c r="H635" i="15"/>
  <c r="S1829" i="14"/>
  <c r="R1829" i="14" s="1"/>
  <c r="I1829" i="14"/>
  <c r="E3499" i="15"/>
  <c r="E3019" i="15"/>
  <c r="E2923" i="15"/>
  <c r="E2907" i="15"/>
  <c r="E2835" i="15"/>
  <c r="E2803" i="15"/>
  <c r="E2675" i="15"/>
  <c r="E2467" i="15"/>
  <c r="E2179" i="15"/>
  <c r="E1995" i="15"/>
  <c r="F3051" i="15"/>
  <c r="G3051" i="15" s="1"/>
  <c r="F2107" i="15"/>
  <c r="G2107" i="15" s="1"/>
  <c r="F1699" i="15"/>
  <c r="G1699" i="15" s="1"/>
  <c r="F1307" i="15"/>
  <c r="G1307" i="15" s="1"/>
  <c r="H3331" i="15"/>
  <c r="H2379" i="15"/>
  <c r="H1995" i="15"/>
  <c r="H3683" i="15"/>
  <c r="F3683" i="15"/>
  <c r="G3683" i="15" s="1"/>
  <c r="F3307" i="15"/>
  <c r="G3307" i="15" s="1"/>
  <c r="H3307" i="15"/>
  <c r="I3179" i="15"/>
  <c r="J3179" i="15" s="1"/>
  <c r="F3179" i="15"/>
  <c r="G3179" i="15" s="1"/>
  <c r="I3163" i="15"/>
  <c r="J3163" i="15" s="1"/>
  <c r="F3163" i="15"/>
  <c r="G3163" i="15" s="1"/>
  <c r="I3067" i="15"/>
  <c r="J3067" i="15" s="1"/>
  <c r="H3067" i="15"/>
  <c r="F3067" i="15"/>
  <c r="G3067" i="15" s="1"/>
  <c r="I3027" i="15"/>
  <c r="J3027" i="15" s="1"/>
  <c r="H3027" i="15"/>
  <c r="I3011" i="15"/>
  <c r="J3011" i="15" s="1"/>
  <c r="F3011" i="15"/>
  <c r="G3011" i="15" s="1"/>
  <c r="I2987" i="15"/>
  <c r="J2987" i="15" s="1"/>
  <c r="H2987" i="15"/>
  <c r="F2987" i="15"/>
  <c r="G2987" i="15" s="1"/>
  <c r="I2963" i="15"/>
  <c r="J2963" i="15" s="1"/>
  <c r="F2963" i="15"/>
  <c r="G2963" i="15" s="1"/>
  <c r="I2955" i="15"/>
  <c r="J2955" i="15" s="1"/>
  <c r="H2955" i="15"/>
  <c r="I2947" i="15"/>
  <c r="J2947" i="15" s="1"/>
  <c r="H2947" i="15"/>
  <c r="I2899" i="15"/>
  <c r="J2899" i="15" s="1"/>
  <c r="H2899" i="15"/>
  <c r="F2899" i="15"/>
  <c r="G2899" i="15" s="1"/>
  <c r="I2891" i="15"/>
  <c r="J2891" i="15" s="1"/>
  <c r="H2891" i="15"/>
  <c r="F2891" i="15"/>
  <c r="G2891" i="15" s="1"/>
  <c r="I2883" i="15"/>
  <c r="J2883" i="15" s="1"/>
  <c r="H2883" i="15"/>
  <c r="I2875" i="15"/>
  <c r="J2875" i="15" s="1"/>
  <c r="F2875" i="15"/>
  <c r="G2875" i="15" s="1"/>
  <c r="I2851" i="15"/>
  <c r="J2851" i="15" s="1"/>
  <c r="H2851" i="15"/>
  <c r="I2827" i="15"/>
  <c r="J2827" i="15" s="1"/>
  <c r="H2827" i="15"/>
  <c r="F2827" i="15"/>
  <c r="G2827" i="15" s="1"/>
  <c r="I2819" i="15"/>
  <c r="J2819" i="15" s="1"/>
  <c r="H2819" i="15"/>
  <c r="F2819" i="15"/>
  <c r="G2819" i="15" s="1"/>
  <c r="I2811" i="15"/>
  <c r="J2811" i="15" s="1"/>
  <c r="H2811" i="15"/>
  <c r="F2811" i="15"/>
  <c r="G2811" i="15" s="1"/>
  <c r="I2795" i="15"/>
  <c r="J2795" i="15" s="1"/>
  <c r="H2795" i="15"/>
  <c r="I2787" i="15"/>
  <c r="J2787" i="15" s="1"/>
  <c r="H2787" i="15"/>
  <c r="F2787" i="15"/>
  <c r="G2787" i="15" s="1"/>
  <c r="I2771" i="15"/>
  <c r="J2771" i="15" s="1"/>
  <c r="H2771" i="15"/>
  <c r="F2771" i="15"/>
  <c r="G2771" i="15" s="1"/>
  <c r="I2763" i="15"/>
  <c r="J2763" i="15" s="1"/>
  <c r="H2763" i="15"/>
  <c r="I2739" i="15"/>
  <c r="J2739" i="15" s="1"/>
  <c r="H2739" i="15"/>
  <c r="I2731" i="15"/>
  <c r="J2731" i="15" s="1"/>
  <c r="H2731" i="15"/>
  <c r="I2715" i="15"/>
  <c r="J2715" i="15" s="1"/>
  <c r="H2715" i="15"/>
  <c r="F2715" i="15"/>
  <c r="G2715" i="15" s="1"/>
  <c r="E2715" i="15"/>
  <c r="I2707" i="15"/>
  <c r="J2707" i="15" s="1"/>
  <c r="H2707" i="15"/>
  <c r="I2691" i="15"/>
  <c r="J2691" i="15" s="1"/>
  <c r="H2691" i="15"/>
  <c r="I2683" i="15"/>
  <c r="J2683" i="15" s="1"/>
  <c r="H2683" i="15"/>
  <c r="I2667" i="15"/>
  <c r="J2667" i="15" s="1"/>
  <c r="H2667" i="15"/>
  <c r="I2659" i="15"/>
  <c r="J2659" i="15" s="1"/>
  <c r="H2659" i="15"/>
  <c r="I2651" i="15"/>
  <c r="J2651" i="15" s="1"/>
  <c r="H2651" i="15"/>
  <c r="I2643" i="15"/>
  <c r="J2643" i="15" s="1"/>
  <c r="H2643" i="15"/>
  <c r="E2643" i="15"/>
  <c r="I2635" i="15"/>
  <c r="J2635" i="15" s="1"/>
  <c r="H2635" i="15"/>
  <c r="I2627" i="15"/>
  <c r="J2627" i="15" s="1"/>
  <c r="H2627" i="15"/>
  <c r="I2619" i="15"/>
  <c r="J2619" i="15" s="1"/>
  <c r="H2619" i="15"/>
  <c r="F2619" i="15"/>
  <c r="G2619" i="15" s="1"/>
  <c r="I2611" i="15"/>
  <c r="J2611" i="15" s="1"/>
  <c r="H2611" i="15"/>
  <c r="F2611" i="15"/>
  <c r="G2611" i="15" s="1"/>
  <c r="I2603" i="15"/>
  <c r="J2603" i="15" s="1"/>
  <c r="H2603" i="15"/>
  <c r="E2603" i="15"/>
  <c r="I2595" i="15"/>
  <c r="J2595" i="15" s="1"/>
  <c r="H2595" i="15"/>
  <c r="F2595" i="15"/>
  <c r="G2595" i="15" s="1"/>
  <c r="I2587" i="15"/>
  <c r="J2587" i="15" s="1"/>
  <c r="E2587" i="15"/>
  <c r="F2587" i="15"/>
  <c r="G2587" i="15" s="1"/>
  <c r="I2579" i="15"/>
  <c r="J2579" i="15" s="1"/>
  <c r="H2579" i="15"/>
  <c r="E2579" i="15"/>
  <c r="I2563" i="15"/>
  <c r="J2563" i="15" s="1"/>
  <c r="H2563" i="15"/>
  <c r="I2555" i="15"/>
  <c r="J2555" i="15" s="1"/>
  <c r="H2555" i="15"/>
  <c r="E2555" i="15"/>
  <c r="I2547" i="15"/>
  <c r="J2547" i="15" s="1"/>
  <c r="E2547" i="15"/>
  <c r="F2547" i="15"/>
  <c r="G2547" i="15" s="1"/>
  <c r="I2539" i="15"/>
  <c r="J2539" i="15" s="1"/>
  <c r="H2539" i="15"/>
  <c r="F2539" i="15"/>
  <c r="G2539" i="15" s="1"/>
  <c r="I2523" i="15"/>
  <c r="J2523" i="15" s="1"/>
  <c r="H2523" i="15"/>
  <c r="I2515" i="15"/>
  <c r="J2515" i="15" s="1"/>
  <c r="H2515" i="15"/>
  <c r="E2515" i="15"/>
  <c r="I2499" i="15"/>
  <c r="J2499" i="15" s="1"/>
  <c r="H2499" i="15"/>
  <c r="I2491" i="15"/>
  <c r="J2491" i="15" s="1"/>
  <c r="H2491" i="15"/>
  <c r="I2483" i="15"/>
  <c r="J2483" i="15" s="1"/>
  <c r="H2483" i="15"/>
  <c r="E2483" i="15"/>
  <c r="I2475" i="15"/>
  <c r="J2475" i="15" s="1"/>
  <c r="H2475" i="15"/>
  <c r="I2467" i="15"/>
  <c r="J2467" i="15" s="1"/>
  <c r="H2467" i="15"/>
  <c r="I2443" i="15"/>
  <c r="J2443" i="15" s="1"/>
  <c r="E2443" i="15"/>
  <c r="I2435" i="15"/>
  <c r="J2435" i="15" s="1"/>
  <c r="H2435" i="15"/>
  <c r="I2427" i="15"/>
  <c r="J2427" i="15" s="1"/>
  <c r="H2427" i="15"/>
  <c r="F2427" i="15"/>
  <c r="G2427" i="15" s="1"/>
  <c r="I2419" i="15"/>
  <c r="J2419" i="15" s="1"/>
  <c r="H2419" i="15"/>
  <c r="I2411" i="15"/>
  <c r="J2411" i="15" s="1"/>
  <c r="F2411" i="15"/>
  <c r="G2411" i="15" s="1"/>
  <c r="E2411" i="15"/>
  <c r="H2411" i="15"/>
  <c r="I2403" i="15"/>
  <c r="J2403" i="15" s="1"/>
  <c r="H2403" i="15"/>
  <c r="F2403" i="15"/>
  <c r="G2403" i="15" s="1"/>
  <c r="I2395" i="15"/>
  <c r="J2395" i="15" s="1"/>
  <c r="H2395" i="15"/>
  <c r="F2395" i="15"/>
  <c r="G2395" i="15" s="1"/>
  <c r="I2387" i="15"/>
  <c r="J2387" i="15" s="1"/>
  <c r="H2387" i="15"/>
  <c r="I2371" i="15"/>
  <c r="J2371" i="15" s="1"/>
  <c r="H2371" i="15"/>
  <c r="E2371" i="15"/>
  <c r="I2363" i="15"/>
  <c r="J2363" i="15" s="1"/>
  <c r="H2363" i="15"/>
  <c r="F2363" i="15"/>
  <c r="G2363" i="15" s="1"/>
  <c r="I2355" i="15"/>
  <c r="J2355" i="15" s="1"/>
  <c r="H2355" i="15"/>
  <c r="I2339" i="15"/>
  <c r="J2339" i="15" s="1"/>
  <c r="H2339" i="15"/>
  <c r="E2339" i="15"/>
  <c r="I2331" i="15"/>
  <c r="J2331" i="15" s="1"/>
  <c r="H2331" i="15"/>
  <c r="F2331" i="15"/>
  <c r="G2331" i="15" s="1"/>
  <c r="I2315" i="15"/>
  <c r="J2315" i="15" s="1"/>
  <c r="H2315" i="15"/>
  <c r="I2291" i="15"/>
  <c r="J2291" i="15" s="1"/>
  <c r="H2291" i="15"/>
  <c r="I2275" i="15"/>
  <c r="J2275" i="15" s="1"/>
  <c r="H2275" i="15"/>
  <c r="I2267" i="15"/>
  <c r="J2267" i="15" s="1"/>
  <c r="H2267" i="15"/>
  <c r="I2259" i="15"/>
  <c r="J2259" i="15" s="1"/>
  <c r="E2259" i="15"/>
  <c r="H2259" i="15"/>
  <c r="F2259" i="15"/>
  <c r="G2259" i="15" s="1"/>
  <c r="I2251" i="15"/>
  <c r="J2251" i="15" s="1"/>
  <c r="H2251" i="15"/>
  <c r="I2243" i="15"/>
  <c r="J2243" i="15" s="1"/>
  <c r="H2243" i="15"/>
  <c r="I2227" i="15"/>
  <c r="J2227" i="15" s="1"/>
  <c r="H2227" i="15"/>
  <c r="E2227" i="15"/>
  <c r="I2219" i="15"/>
  <c r="J2219" i="15" s="1"/>
  <c r="H2219" i="15"/>
  <c r="I2211" i="15"/>
  <c r="J2211" i="15" s="1"/>
  <c r="H2211" i="15"/>
  <c r="F2211" i="15"/>
  <c r="G2211" i="15" s="1"/>
  <c r="I2203" i="15"/>
  <c r="J2203" i="15" s="1"/>
  <c r="H2203" i="15"/>
  <c r="I2195" i="15"/>
  <c r="J2195" i="15" s="1"/>
  <c r="E2195" i="15"/>
  <c r="H2195" i="15"/>
  <c r="I2187" i="15"/>
  <c r="J2187" i="15" s="1"/>
  <c r="F2187" i="15"/>
  <c r="G2187" i="15" s="1"/>
  <c r="I2171" i="15"/>
  <c r="J2171" i="15" s="1"/>
  <c r="H2171" i="15"/>
  <c r="E2171" i="15"/>
  <c r="I2163" i="15"/>
  <c r="J2163" i="15" s="1"/>
  <c r="H2163" i="15"/>
  <c r="F2163" i="15"/>
  <c r="G2163" i="15" s="1"/>
  <c r="I2155" i="15"/>
  <c r="J2155" i="15" s="1"/>
  <c r="H2155" i="15"/>
  <c r="I2147" i="15"/>
  <c r="J2147" i="15" s="1"/>
  <c r="H2147" i="15"/>
  <c r="I2139" i="15"/>
  <c r="J2139" i="15" s="1"/>
  <c r="H2139" i="15"/>
  <c r="F2139" i="15"/>
  <c r="G2139" i="15" s="1"/>
  <c r="E2139" i="15"/>
  <c r="I2131" i="15"/>
  <c r="J2131" i="15" s="1"/>
  <c r="H2131" i="15"/>
  <c r="E2131" i="15"/>
  <c r="I2123" i="15"/>
  <c r="J2123" i="15" s="1"/>
  <c r="H2123" i="15"/>
  <c r="I2115" i="15"/>
  <c r="J2115" i="15" s="1"/>
  <c r="H2115" i="15"/>
  <c r="F2115" i="15"/>
  <c r="G2115" i="15" s="1"/>
  <c r="E2115" i="15"/>
  <c r="I2091" i="15"/>
  <c r="J2091" i="15" s="1"/>
  <c r="F2091" i="15"/>
  <c r="G2091" i="15" s="1"/>
  <c r="I2083" i="15"/>
  <c r="J2083" i="15" s="1"/>
  <c r="H2083" i="15"/>
  <c r="E2083" i="15"/>
  <c r="I2075" i="15"/>
  <c r="J2075" i="15" s="1"/>
  <c r="H2075" i="15"/>
  <c r="I2067" i="15"/>
  <c r="J2067" i="15" s="1"/>
  <c r="E2067" i="15"/>
  <c r="H2067" i="15"/>
  <c r="I2059" i="15"/>
  <c r="J2059" i="15" s="1"/>
  <c r="F2059" i="15"/>
  <c r="G2059" i="15" s="1"/>
  <c r="E2059" i="15"/>
  <c r="H2059" i="15"/>
  <c r="I2051" i="15"/>
  <c r="J2051" i="15" s="1"/>
  <c r="H2051" i="15"/>
  <c r="F2051" i="15"/>
  <c r="G2051" i="15" s="1"/>
  <c r="I2043" i="15"/>
  <c r="J2043" i="15" s="1"/>
  <c r="H2043" i="15"/>
  <c r="I2035" i="15"/>
  <c r="J2035" i="15" s="1"/>
  <c r="H2035" i="15"/>
  <c r="I2027" i="15"/>
  <c r="J2027" i="15" s="1"/>
  <c r="H2027" i="15"/>
  <c r="E2027" i="15"/>
  <c r="I2019" i="15"/>
  <c r="J2019" i="15" s="1"/>
  <c r="H2019" i="15"/>
  <c r="I2011" i="15"/>
  <c r="J2011" i="15" s="1"/>
  <c r="H2011" i="15"/>
  <c r="I2003" i="15"/>
  <c r="J2003" i="15" s="1"/>
  <c r="E2003" i="15"/>
  <c r="H2003" i="15"/>
  <c r="I1971" i="15"/>
  <c r="J1971" i="15" s="1"/>
  <c r="E1971" i="15"/>
  <c r="I1955" i="15"/>
  <c r="J1955" i="15" s="1"/>
  <c r="H1955" i="15"/>
  <c r="I1939" i="15"/>
  <c r="J1939" i="15" s="1"/>
  <c r="E1939" i="15"/>
  <c r="H1939" i="15"/>
  <c r="I1915" i="15"/>
  <c r="J1915" i="15" s="1"/>
  <c r="H1915" i="15"/>
  <c r="F1915" i="15"/>
  <c r="G1915" i="15" s="1"/>
  <c r="E1915" i="15"/>
  <c r="I1907" i="15"/>
  <c r="J1907" i="15" s="1"/>
  <c r="H1907" i="15"/>
  <c r="I1899" i="15"/>
  <c r="J1899" i="15" s="1"/>
  <c r="H1899" i="15"/>
  <c r="F1899" i="15"/>
  <c r="G1899" i="15" s="1"/>
  <c r="I1891" i="15"/>
  <c r="J1891" i="15" s="1"/>
  <c r="H1891" i="15"/>
  <c r="I1883" i="15"/>
  <c r="J1883" i="15" s="1"/>
  <c r="E1883" i="15"/>
  <c r="I1875" i="15"/>
  <c r="J1875" i="15" s="1"/>
  <c r="E1875" i="15"/>
  <c r="H1875" i="15"/>
  <c r="I1867" i="15"/>
  <c r="J1867" i="15" s="1"/>
  <c r="H1867" i="15"/>
  <c r="I1859" i="15"/>
  <c r="J1859" i="15" s="1"/>
  <c r="F1859" i="15"/>
  <c r="G1859" i="15" s="1"/>
  <c r="E1859" i="15"/>
  <c r="I1851" i="15"/>
  <c r="J1851" i="15" s="1"/>
  <c r="F1851" i="15"/>
  <c r="G1851" i="15" s="1"/>
  <c r="H1851" i="15"/>
  <c r="I1843" i="15"/>
  <c r="J1843" i="15" s="1"/>
  <c r="H1843" i="15"/>
  <c r="I1835" i="15"/>
  <c r="J1835" i="15" s="1"/>
  <c r="H1835" i="15"/>
  <c r="F1835" i="15"/>
  <c r="G1835" i="15" s="1"/>
  <c r="I1827" i="15"/>
  <c r="J1827" i="15" s="1"/>
  <c r="E1827" i="15"/>
  <c r="H1827" i="15"/>
  <c r="I1819" i="15"/>
  <c r="J1819" i="15" s="1"/>
  <c r="H1819" i="15"/>
  <c r="I1811" i="15"/>
  <c r="J1811" i="15" s="1"/>
  <c r="H1811" i="15"/>
  <c r="E1811" i="15"/>
  <c r="I1803" i="15"/>
  <c r="J1803" i="15" s="1"/>
  <c r="F1803" i="15"/>
  <c r="G1803" i="15" s="1"/>
  <c r="E1803" i="15"/>
  <c r="I1795" i="15"/>
  <c r="J1795" i="15" s="1"/>
  <c r="H1795" i="15"/>
  <c r="I1787" i="15"/>
  <c r="J1787" i="15" s="1"/>
  <c r="F1787" i="15"/>
  <c r="G1787" i="15" s="1"/>
  <c r="I1779" i="15"/>
  <c r="J1779" i="15" s="1"/>
  <c r="H1779" i="15"/>
  <c r="F1779" i="15"/>
  <c r="G1779" i="15" s="1"/>
  <c r="I1771" i="15"/>
  <c r="J1771" i="15" s="1"/>
  <c r="E1771" i="15"/>
  <c r="I1755" i="15"/>
  <c r="J1755" i="15" s="1"/>
  <c r="H1755" i="15"/>
  <c r="I1747" i="15"/>
  <c r="J1747" i="15" s="1"/>
  <c r="H1747" i="15"/>
  <c r="E1747" i="15"/>
  <c r="F1747" i="15"/>
  <c r="G1747" i="15" s="1"/>
  <c r="I1731" i="15"/>
  <c r="J1731" i="15" s="1"/>
  <c r="H1731" i="15"/>
  <c r="I1723" i="15"/>
  <c r="J1723" i="15" s="1"/>
  <c r="F1723" i="15"/>
  <c r="G1723" i="15" s="1"/>
  <c r="H1723" i="15"/>
  <c r="I1715" i="15"/>
  <c r="J1715" i="15" s="1"/>
  <c r="E1715" i="15"/>
  <c r="I1707" i="15"/>
  <c r="J1707" i="15" s="1"/>
  <c r="H1707" i="15"/>
  <c r="I1691" i="15"/>
  <c r="J1691" i="15" s="1"/>
  <c r="F1691" i="15"/>
  <c r="G1691" i="15" s="1"/>
  <c r="I1683" i="15"/>
  <c r="J1683" i="15" s="1"/>
  <c r="H1683" i="15"/>
  <c r="E1683" i="15"/>
  <c r="I1667" i="15"/>
  <c r="J1667" i="15" s="1"/>
  <c r="H1667" i="15"/>
  <c r="I1659" i="15"/>
  <c r="J1659" i="15" s="1"/>
  <c r="H1659" i="15"/>
  <c r="F1659" i="15"/>
  <c r="G1659" i="15" s="1"/>
  <c r="E1659" i="15"/>
  <c r="I1651" i="15"/>
  <c r="J1651" i="15" s="1"/>
  <c r="H1651" i="15"/>
  <c r="I1635" i="15"/>
  <c r="J1635" i="15" s="1"/>
  <c r="H1635" i="15"/>
  <c r="F1635" i="15"/>
  <c r="G1635" i="15" s="1"/>
  <c r="I1627" i="15"/>
  <c r="J1627" i="15" s="1"/>
  <c r="H1627" i="15"/>
  <c r="E1627" i="15"/>
  <c r="I1619" i="15"/>
  <c r="J1619" i="15" s="1"/>
  <c r="H1619" i="15"/>
  <c r="E1619" i="15"/>
  <c r="I1587" i="15"/>
  <c r="J1587" i="15" s="1"/>
  <c r="H1587" i="15"/>
  <c r="E1587" i="15"/>
  <c r="I1539" i="15"/>
  <c r="J1539" i="15" s="1"/>
  <c r="H1539" i="15"/>
  <c r="F1539" i="15"/>
  <c r="G1539" i="15" s="1"/>
  <c r="I1531" i="15"/>
  <c r="J1531" i="15" s="1"/>
  <c r="H1531" i="15"/>
  <c r="I1491" i="15"/>
  <c r="J1491" i="15" s="1"/>
  <c r="F1491" i="15"/>
  <c r="G1491" i="15" s="1"/>
  <c r="I1443" i="15"/>
  <c r="J1443" i="15" s="1"/>
  <c r="H1443" i="15"/>
  <c r="F1443" i="15"/>
  <c r="G1443" i="15" s="1"/>
  <c r="I1363" i="15"/>
  <c r="J1363" i="15" s="1"/>
  <c r="F1363" i="15"/>
  <c r="G1363" i="15" s="1"/>
  <c r="E1363" i="15"/>
  <c r="I1355" i="15"/>
  <c r="J1355" i="15" s="1"/>
  <c r="H1355" i="15"/>
  <c r="E1355" i="15"/>
  <c r="I1331" i="15"/>
  <c r="J1331" i="15" s="1"/>
  <c r="H1331" i="15"/>
  <c r="I1259" i="15"/>
  <c r="J1259" i="15" s="1"/>
  <c r="H1259" i="15"/>
  <c r="F1259" i="15"/>
  <c r="G1259" i="15" s="1"/>
  <c r="H1219" i="15"/>
  <c r="I1219" i="15" s="1"/>
  <c r="J1219" i="15" s="1"/>
  <c r="E1219" i="15"/>
  <c r="F1219" i="15" s="1"/>
  <c r="G1219" i="15" s="1"/>
  <c r="I1179" i="15"/>
  <c r="J1179" i="15" s="1"/>
  <c r="F1179" i="15"/>
  <c r="G1179" i="15" s="1"/>
  <c r="I923" i="15"/>
  <c r="J923" i="15" s="1"/>
  <c r="H923" i="15"/>
  <c r="F923" i="15"/>
  <c r="G923" i="15" s="1"/>
  <c r="I907" i="15"/>
  <c r="J907" i="15" s="1"/>
  <c r="H907" i="15"/>
  <c r="I891" i="15"/>
  <c r="J891" i="15" s="1"/>
  <c r="I771" i="15"/>
  <c r="J771" i="15" s="1"/>
  <c r="H771" i="15"/>
  <c r="E771" i="15"/>
  <c r="I763" i="15"/>
  <c r="J763" i="15" s="1"/>
  <c r="H763" i="15"/>
  <c r="F763" i="15"/>
  <c r="G763" i="15" s="1"/>
  <c r="I755" i="15"/>
  <c r="J755" i="15" s="1"/>
  <c r="H755" i="15"/>
  <c r="F755" i="15"/>
  <c r="G755" i="15" s="1"/>
  <c r="I651" i="15"/>
  <c r="J651" i="15" s="1"/>
  <c r="F651" i="15"/>
  <c r="G651" i="15" s="1"/>
  <c r="H651" i="15"/>
  <c r="E651" i="15"/>
  <c r="I643" i="15"/>
  <c r="J643" i="15" s="1"/>
  <c r="F643" i="15"/>
  <c r="G643" i="15" s="1"/>
  <c r="H643" i="15"/>
  <c r="I627" i="15"/>
  <c r="J627" i="15" s="1"/>
  <c r="H627" i="15"/>
  <c r="F627" i="15"/>
  <c r="G627" i="15" s="1"/>
  <c r="I619" i="15"/>
  <c r="J619" i="15" s="1"/>
  <c r="H619" i="15"/>
  <c r="E619" i="15"/>
  <c r="I611" i="15"/>
  <c r="J611" i="15" s="1"/>
  <c r="F611" i="15"/>
  <c r="G611" i="15" s="1"/>
  <c r="I587" i="15"/>
  <c r="J587" i="15" s="1"/>
  <c r="H587" i="15"/>
  <c r="F587" i="15"/>
  <c r="G587" i="15" s="1"/>
  <c r="H539" i="15"/>
  <c r="E539" i="15"/>
  <c r="I523" i="15"/>
  <c r="J523" i="15" s="1"/>
  <c r="H523" i="15"/>
  <c r="E523" i="15"/>
  <c r="I491" i="15"/>
  <c r="J491" i="15" s="1"/>
  <c r="F491" i="15"/>
  <c r="G491" i="15" s="1"/>
  <c r="I451" i="15"/>
  <c r="J451" i="15" s="1"/>
  <c r="F451" i="15"/>
  <c r="G451" i="15" s="1"/>
  <c r="I427" i="15"/>
  <c r="J427" i="15" s="1"/>
  <c r="F427" i="15"/>
  <c r="G427" i="15" s="1"/>
  <c r="E427" i="15"/>
  <c r="I419" i="15"/>
  <c r="J419" i="15" s="1"/>
  <c r="F419" i="15"/>
  <c r="G419" i="15" s="1"/>
  <c r="I411" i="15"/>
  <c r="J411" i="15" s="1"/>
  <c r="F411" i="15"/>
  <c r="G411" i="15" s="1"/>
  <c r="E411" i="15"/>
  <c r="I403" i="15"/>
  <c r="J403" i="15" s="1"/>
  <c r="F403" i="15"/>
  <c r="G403" i="15" s="1"/>
  <c r="E403" i="15"/>
  <c r="I395" i="15"/>
  <c r="J395" i="15" s="1"/>
  <c r="F395" i="15"/>
  <c r="G395" i="15" s="1"/>
  <c r="I371" i="15"/>
  <c r="J371" i="15" s="1"/>
  <c r="F371" i="15"/>
  <c r="G371" i="15" s="1"/>
  <c r="E371" i="15"/>
  <c r="I363" i="15"/>
  <c r="J363" i="15" s="1"/>
  <c r="F363" i="15"/>
  <c r="G363" i="15" s="1"/>
  <c r="I347" i="15"/>
  <c r="J347" i="15" s="1"/>
  <c r="F347" i="15"/>
  <c r="G347" i="15" s="1"/>
  <c r="I339" i="15"/>
  <c r="J339" i="15" s="1"/>
  <c r="H339" i="15"/>
  <c r="F339" i="15"/>
  <c r="G339" i="15" s="1"/>
  <c r="I331" i="15"/>
  <c r="J331" i="15" s="1"/>
  <c r="F331" i="15"/>
  <c r="G331" i="15" s="1"/>
  <c r="I323" i="15"/>
  <c r="J323" i="15" s="1"/>
  <c r="F323" i="15"/>
  <c r="G323" i="15" s="1"/>
  <c r="I315" i="15"/>
  <c r="J315" i="15" s="1"/>
  <c r="H315" i="15"/>
  <c r="F315" i="15"/>
  <c r="G315" i="15" s="1"/>
  <c r="I307" i="15"/>
  <c r="J307" i="15" s="1"/>
  <c r="H307" i="15"/>
  <c r="F307" i="15"/>
  <c r="G307" i="15" s="1"/>
  <c r="I299" i="15"/>
  <c r="J299" i="15" s="1"/>
  <c r="H299" i="15"/>
  <c r="F299" i="15"/>
  <c r="G299" i="15" s="1"/>
  <c r="I291" i="15"/>
  <c r="J291" i="15" s="1"/>
  <c r="H291" i="15"/>
  <c r="F291" i="15"/>
  <c r="G291" i="15" s="1"/>
  <c r="I283" i="15"/>
  <c r="J283" i="15" s="1"/>
  <c r="H283" i="15"/>
  <c r="F283" i="15"/>
  <c r="G283" i="15" s="1"/>
  <c r="I275" i="15"/>
  <c r="J275" i="15" s="1"/>
  <c r="H275" i="15"/>
  <c r="F275" i="15"/>
  <c r="G275" i="15" s="1"/>
  <c r="I267" i="15"/>
  <c r="J267" i="15" s="1"/>
  <c r="F267" i="15"/>
  <c r="G267" i="15" s="1"/>
  <c r="I259" i="15"/>
  <c r="J259" i="15" s="1"/>
  <c r="H259" i="15"/>
  <c r="F259" i="15"/>
  <c r="G259" i="15" s="1"/>
  <c r="I251" i="15"/>
  <c r="J251" i="15" s="1"/>
  <c r="H251" i="15"/>
  <c r="F251" i="15"/>
  <c r="G251" i="15" s="1"/>
  <c r="I243" i="15"/>
  <c r="J243" i="15" s="1"/>
  <c r="F243" i="15"/>
  <c r="G243" i="15" s="1"/>
  <c r="I235" i="15"/>
  <c r="J235" i="15" s="1"/>
  <c r="F235" i="15"/>
  <c r="G235" i="15" s="1"/>
  <c r="I227" i="15"/>
  <c r="J227" i="15" s="1"/>
  <c r="H227" i="15"/>
  <c r="F227" i="15"/>
  <c r="G227" i="15" s="1"/>
  <c r="I219" i="15"/>
  <c r="J219" i="15" s="1"/>
  <c r="H219" i="15"/>
  <c r="F219" i="15"/>
  <c r="G219" i="15" s="1"/>
  <c r="I211" i="15"/>
  <c r="J211" i="15" s="1"/>
  <c r="H211" i="15"/>
  <c r="F211" i="15"/>
  <c r="G211" i="15" s="1"/>
  <c r="I203" i="15"/>
  <c r="J203" i="15" s="1"/>
  <c r="H203" i="15"/>
  <c r="F203" i="15"/>
  <c r="G203" i="15" s="1"/>
  <c r="I195" i="15"/>
  <c r="J195" i="15" s="1"/>
  <c r="H195" i="15"/>
  <c r="F195" i="15"/>
  <c r="G195" i="15" s="1"/>
  <c r="I187" i="15"/>
  <c r="J187" i="15" s="1"/>
  <c r="F187" i="15"/>
  <c r="G187" i="15" s="1"/>
  <c r="I179" i="15"/>
  <c r="J179" i="15" s="1"/>
  <c r="H179" i="15"/>
  <c r="F179" i="15"/>
  <c r="G179" i="15" s="1"/>
  <c r="I171" i="15"/>
  <c r="J171" i="15" s="1"/>
  <c r="H171" i="15"/>
  <c r="F171" i="15"/>
  <c r="G171" i="15" s="1"/>
  <c r="I131" i="15"/>
  <c r="J131" i="15" s="1"/>
  <c r="F131" i="15"/>
  <c r="G131" i="15" s="1"/>
  <c r="I123" i="15"/>
  <c r="J123" i="15" s="1"/>
  <c r="F123" i="15"/>
  <c r="G123" i="15" s="1"/>
  <c r="H123" i="15"/>
  <c r="I115" i="15"/>
  <c r="J115" i="15" s="1"/>
  <c r="F115" i="15"/>
  <c r="G115" i="15" s="1"/>
  <c r="H115" i="15"/>
  <c r="I75" i="15"/>
  <c r="J75" i="15" s="1"/>
  <c r="F75" i="15"/>
  <c r="G75" i="15" s="1"/>
  <c r="H75" i="15"/>
  <c r="I59" i="15"/>
  <c r="J59" i="15" s="1"/>
  <c r="F59" i="15"/>
  <c r="G59" i="15" s="1"/>
  <c r="H59" i="15"/>
  <c r="I51" i="15"/>
  <c r="J51" i="15" s="1"/>
  <c r="H51" i="15"/>
  <c r="F51" i="15"/>
  <c r="G51" i="15" s="1"/>
  <c r="I43" i="15"/>
  <c r="J43" i="15" s="1"/>
  <c r="F43" i="15"/>
  <c r="G43" i="15" s="1"/>
  <c r="H43" i="15"/>
  <c r="I35" i="15"/>
  <c r="J35" i="15" s="1"/>
  <c r="F35" i="15"/>
  <c r="G35" i="15" s="1"/>
  <c r="E3491" i="15"/>
  <c r="E3411" i="15"/>
  <c r="E3275" i="15"/>
  <c r="E3179" i="15"/>
  <c r="E3163" i="15"/>
  <c r="E2963" i="15"/>
  <c r="E2811" i="15"/>
  <c r="E2763" i="15"/>
  <c r="E2651" i="15"/>
  <c r="E2563" i="15"/>
  <c r="E2475" i="15"/>
  <c r="E2291" i="15"/>
  <c r="E2243" i="15"/>
  <c r="E2099" i="15"/>
  <c r="E1955" i="15"/>
  <c r="E1907" i="15"/>
  <c r="E1667" i="15"/>
  <c r="E1307" i="15"/>
  <c r="E1259" i="15"/>
  <c r="F3667" i="15"/>
  <c r="G3667" i="15" s="1"/>
  <c r="F3075" i="15"/>
  <c r="G3075" i="15" s="1"/>
  <c r="F3043" i="15"/>
  <c r="G3043" i="15" s="1"/>
  <c r="F3019" i="15"/>
  <c r="G3019" i="15" s="1"/>
  <c r="F2643" i="15"/>
  <c r="G2643" i="15" s="1"/>
  <c r="F2579" i="15"/>
  <c r="G2579" i="15" s="1"/>
  <c r="F2563" i="15"/>
  <c r="G2563" i="15" s="1"/>
  <c r="F2531" i="15"/>
  <c r="G2531" i="15" s="1"/>
  <c r="F2515" i="15"/>
  <c r="G2515" i="15" s="1"/>
  <c r="F2483" i="15"/>
  <c r="G2483" i="15" s="1"/>
  <c r="F2435" i="15"/>
  <c r="G2435" i="15" s="1"/>
  <c r="F2419" i="15"/>
  <c r="G2419" i="15" s="1"/>
  <c r="F2387" i="15"/>
  <c r="G2387" i="15" s="1"/>
  <c r="F2315" i="15"/>
  <c r="G2315" i="15" s="1"/>
  <c r="F2291" i="15"/>
  <c r="G2291" i="15" s="1"/>
  <c r="F2267" i="15"/>
  <c r="G2267" i="15" s="1"/>
  <c r="F2243" i="15"/>
  <c r="G2243" i="15" s="1"/>
  <c r="F2203" i="15"/>
  <c r="G2203" i="15" s="1"/>
  <c r="F2179" i="15"/>
  <c r="G2179" i="15" s="1"/>
  <c r="F2011" i="15"/>
  <c r="G2011" i="15" s="1"/>
  <c r="F1763" i="15"/>
  <c r="G1763" i="15" s="1"/>
  <c r="F1715" i="15"/>
  <c r="G1715" i="15" s="1"/>
  <c r="F1331" i="15"/>
  <c r="G1331" i="15" s="1"/>
  <c r="F355" i="15"/>
  <c r="G355" i="15" s="1"/>
  <c r="H3275" i="15"/>
  <c r="H2507" i="15"/>
  <c r="H2443" i="15"/>
  <c r="H2347" i="15"/>
  <c r="H2299" i="15"/>
  <c r="H1803" i="15"/>
  <c r="H1771" i="15"/>
  <c r="H1699" i="15"/>
  <c r="H491" i="15"/>
  <c r="H347" i="15"/>
  <c r="H131" i="15"/>
  <c r="H3131" i="15"/>
  <c r="H3283" i="15"/>
  <c r="H3595" i="15"/>
  <c r="I3323" i="15"/>
  <c r="J3323" i="15" s="1"/>
  <c r="F3395" i="15"/>
  <c r="G3395" i="15" s="1"/>
  <c r="F3427" i="15"/>
  <c r="G3427" i="15" s="1"/>
  <c r="F3467" i="15"/>
  <c r="G3467" i="15" s="1"/>
  <c r="I3499" i="15"/>
  <c r="J3499" i="15" s="1"/>
  <c r="I3539" i="15"/>
  <c r="J3539" i="15" s="1"/>
  <c r="H3763" i="15"/>
  <c r="H1139" i="15"/>
  <c r="I1139" i="15" s="1"/>
  <c r="J1139" i="15" s="1"/>
  <c r="E3371" i="15"/>
  <c r="E3099" i="15"/>
  <c r="E3075" i="15"/>
  <c r="E3051" i="15"/>
  <c r="E3027" i="15"/>
  <c r="E3011" i="15"/>
  <c r="E2931" i="15"/>
  <c r="E2915" i="15"/>
  <c r="E2875" i="15"/>
  <c r="E2859" i="15"/>
  <c r="E2787" i="15"/>
  <c r="E2739" i="15"/>
  <c r="E2571" i="15"/>
  <c r="E2539" i="15"/>
  <c r="E2347" i="15"/>
  <c r="E2299" i="15"/>
  <c r="E2251" i="15"/>
  <c r="E2147" i="15"/>
  <c r="E2107" i="15"/>
  <c r="E2011" i="15"/>
  <c r="E1963" i="15"/>
  <c r="E1867" i="15"/>
  <c r="E1819" i="15"/>
  <c r="E1723" i="15"/>
  <c r="E1675" i="15"/>
  <c r="E891" i="15"/>
  <c r="F891" i="15" s="1"/>
  <c r="G891" i="15" s="1"/>
  <c r="F3147" i="15"/>
  <c r="G3147" i="15" s="1"/>
  <c r="F2731" i="15"/>
  <c r="G2731" i="15" s="1"/>
  <c r="F2691" i="15"/>
  <c r="G2691" i="15" s="1"/>
  <c r="F2675" i="15"/>
  <c r="G2675" i="15" s="1"/>
  <c r="F2659" i="15"/>
  <c r="G2659" i="15" s="1"/>
  <c r="F2627" i="15"/>
  <c r="G2627" i="15" s="1"/>
  <c r="F2227" i="15"/>
  <c r="G2227" i="15" s="1"/>
  <c r="F2067" i="15"/>
  <c r="G2067" i="15" s="1"/>
  <c r="F2043" i="15"/>
  <c r="G2043" i="15" s="1"/>
  <c r="F1923" i="15"/>
  <c r="G1923" i="15" s="1"/>
  <c r="F1811" i="15"/>
  <c r="G1811" i="15" s="1"/>
  <c r="F1771" i="15"/>
  <c r="G1771" i="15" s="1"/>
  <c r="F1667" i="15"/>
  <c r="G1667" i="15" s="1"/>
  <c r="F1619" i="15"/>
  <c r="G1619" i="15" s="1"/>
  <c r="F435" i="15"/>
  <c r="G435" i="15" s="1"/>
  <c r="H3267" i="15"/>
  <c r="H2979" i="15"/>
  <c r="H2875" i="15"/>
  <c r="H2755" i="15"/>
  <c r="H2531" i="15"/>
  <c r="H1739" i="15"/>
  <c r="H235" i="15"/>
  <c r="H3363" i="15"/>
  <c r="F3291" i="15"/>
  <c r="G3291" i="15" s="1"/>
  <c r="I3427" i="15"/>
  <c r="J3427" i="15" s="1"/>
  <c r="F3611" i="15"/>
  <c r="G3611" i="15" s="1"/>
  <c r="H3659" i="15"/>
  <c r="E3643" i="15"/>
  <c r="E3483" i="15"/>
  <c r="E3427" i="15"/>
  <c r="E3291" i="15"/>
  <c r="E3067" i="15"/>
  <c r="E2771" i="15"/>
  <c r="E2747" i="15"/>
  <c r="E2627" i="15"/>
  <c r="E2595" i="15"/>
  <c r="E2451" i="15"/>
  <c r="E2419" i="15"/>
  <c r="E2379" i="15"/>
  <c r="E2355" i="15"/>
  <c r="E2203" i="15"/>
  <c r="E2155" i="15"/>
  <c r="E2019" i="15"/>
  <c r="E1779" i="15"/>
  <c r="E1731" i="15"/>
  <c r="E1491" i="15"/>
  <c r="F2955" i="15"/>
  <c r="G2955" i="15" s="1"/>
  <c r="F2923" i="15"/>
  <c r="G2923" i="15" s="1"/>
  <c r="F2883" i="15"/>
  <c r="G2883" i="15" s="1"/>
  <c r="F2491" i="15"/>
  <c r="G2491" i="15" s="1"/>
  <c r="F2371" i="15"/>
  <c r="G2371" i="15" s="1"/>
  <c r="F2251" i="15"/>
  <c r="G2251" i="15" s="1"/>
  <c r="F2099" i="15"/>
  <c r="G2099" i="15" s="1"/>
  <c r="F2019" i="15"/>
  <c r="G2019" i="15" s="1"/>
  <c r="F1987" i="15"/>
  <c r="G1987" i="15" s="1"/>
  <c r="F1955" i="15"/>
  <c r="G1955" i="15" s="1"/>
  <c r="F1819" i="15"/>
  <c r="G1819" i="15" s="1"/>
  <c r="F1675" i="15"/>
  <c r="G1675" i="15" s="1"/>
  <c r="F1627" i="15"/>
  <c r="G1627" i="15" s="1"/>
  <c r="F1587" i="15"/>
  <c r="G1587" i="15" s="1"/>
  <c r="F1355" i="15"/>
  <c r="G1355" i="15" s="1"/>
  <c r="F907" i="15"/>
  <c r="G907" i="15" s="1"/>
  <c r="H2699" i="15"/>
  <c r="H1987" i="15"/>
  <c r="H1971" i="15"/>
  <c r="H1859" i="15"/>
  <c r="H747" i="15"/>
  <c r="S328" i="14"/>
  <c r="R328" i="14" s="1"/>
  <c r="I328" i="14"/>
  <c r="I27" i="15"/>
  <c r="J27" i="15" s="1"/>
  <c r="F27" i="15"/>
  <c r="G27" i="15" s="1"/>
  <c r="H3351" i="15"/>
  <c r="I2884" i="15"/>
  <c r="J2884" i="15" s="1"/>
  <c r="H2884" i="15"/>
  <c r="S796" i="14"/>
  <c r="R796" i="14" s="1"/>
  <c r="I796" i="14"/>
  <c r="I2927" i="15"/>
  <c r="J2927" i="15" s="1"/>
  <c r="H2927" i="15"/>
  <c r="I2903" i="15"/>
  <c r="J2903" i="15" s="1"/>
  <c r="H2903" i="15"/>
  <c r="I959" i="15"/>
  <c r="J959" i="15" s="1"/>
  <c r="H959" i="15"/>
  <c r="I751" i="15"/>
  <c r="J751" i="15" s="1"/>
  <c r="H751" i="15"/>
  <c r="I719" i="15"/>
  <c r="J719" i="15" s="1"/>
  <c r="H719" i="15"/>
  <c r="I2139" i="14"/>
  <c r="I1463" i="14"/>
  <c r="I1302" i="15"/>
  <c r="J1302" i="15" s="1"/>
  <c r="H1302" i="15"/>
  <c r="I1230" i="15"/>
  <c r="J1230" i="15" s="1"/>
  <c r="H1230" i="15"/>
  <c r="I1190" i="15"/>
  <c r="J1190" i="15" s="1"/>
  <c r="H1190" i="15"/>
  <c r="H918" i="15"/>
  <c r="I918" i="15" s="1"/>
  <c r="J918" i="15" s="1"/>
  <c r="I478" i="15"/>
  <c r="J478" i="15" s="1"/>
  <c r="H478" i="15"/>
  <c r="I454" i="15"/>
  <c r="J454" i="15" s="1"/>
  <c r="H454" i="15"/>
  <c r="I126" i="15"/>
  <c r="J126" i="15" s="1"/>
  <c r="H126" i="15"/>
  <c r="I118" i="15"/>
  <c r="J118" i="15" s="1"/>
  <c r="H118" i="15"/>
  <c r="I14" i="15"/>
  <c r="J14" i="15" s="1"/>
  <c r="H14" i="15"/>
  <c r="I636" i="15"/>
  <c r="J636" i="15" s="1"/>
  <c r="H636" i="15"/>
  <c r="I500" i="15"/>
  <c r="J500" i="15" s="1"/>
  <c r="H500" i="15"/>
  <c r="I675" i="14"/>
  <c r="S2158" i="14"/>
  <c r="R2158" i="14" s="1"/>
  <c r="I2158" i="14"/>
  <c r="S1991" i="14"/>
  <c r="R1991" i="14" s="1"/>
  <c r="I1991" i="14"/>
  <c r="S1896" i="14"/>
  <c r="R1896" i="14" s="1"/>
  <c r="I1896" i="14"/>
  <c r="S1784" i="14"/>
  <c r="R1784" i="14" s="1"/>
  <c r="I1784" i="14"/>
  <c r="S1442" i="14"/>
  <c r="R1442" i="14" s="1"/>
  <c r="I1442" i="14"/>
  <c r="S327" i="14"/>
  <c r="R327" i="14" s="1"/>
  <c r="I327" i="14"/>
  <c r="H898" i="15"/>
  <c r="I898" i="15" s="1"/>
  <c r="J898" i="15" s="1"/>
  <c r="I554" i="15"/>
  <c r="J554" i="15" s="1"/>
  <c r="H554" i="15"/>
  <c r="I138" i="15"/>
  <c r="J138" i="15" s="1"/>
  <c r="H138" i="15"/>
  <c r="I58" i="15"/>
  <c r="J58" i="15" s="1"/>
  <c r="H58" i="15"/>
  <c r="I50" i="15"/>
  <c r="J50" i="15" s="1"/>
  <c r="H50" i="15"/>
  <c r="I42" i="15"/>
  <c r="J42" i="15" s="1"/>
  <c r="H42" i="15"/>
  <c r="I34" i="15"/>
  <c r="J34" i="15" s="1"/>
  <c r="H34" i="15"/>
  <c r="I26" i="15"/>
  <c r="J26" i="15" s="1"/>
  <c r="H26" i="15"/>
  <c r="I2225" i="14"/>
  <c r="I2073" i="14"/>
  <c r="H2807" i="15"/>
  <c r="H2615" i="15"/>
  <c r="H2600" i="15"/>
  <c r="H2583" i="15"/>
  <c r="H2564" i="15"/>
  <c r="H2552" i="15"/>
  <c r="H2535" i="15"/>
  <c r="H2511" i="15"/>
  <c r="H2480" i="15"/>
  <c r="H2448" i="15"/>
  <c r="H2431" i="15"/>
  <c r="H2415" i="15"/>
  <c r="H2383" i="15"/>
  <c r="H2367" i="15"/>
  <c r="H2348" i="15"/>
  <c r="H2335" i="15"/>
  <c r="H2316" i="15"/>
  <c r="H2271" i="15"/>
  <c r="H2176" i="15"/>
  <c r="H2060" i="15"/>
  <c r="H2048" i="15"/>
  <c r="H2024" i="15"/>
  <c r="H1956" i="15"/>
  <c r="H1944" i="15"/>
  <c r="H1932" i="15"/>
  <c r="H1908" i="15"/>
  <c r="H1888" i="15"/>
  <c r="H1876" i="15"/>
  <c r="H1856" i="15"/>
  <c r="H1788" i="15"/>
  <c r="I1361" i="14"/>
  <c r="I1360" i="15"/>
  <c r="J1360" i="15" s="1"/>
  <c r="H1360" i="15"/>
  <c r="I888" i="15"/>
  <c r="J888" i="15" s="1"/>
  <c r="H888" i="15"/>
  <c r="I760" i="15"/>
  <c r="J760" i="15" s="1"/>
  <c r="H760" i="15"/>
  <c r="I344" i="15"/>
  <c r="J344" i="15" s="1"/>
  <c r="H344" i="15"/>
  <c r="I336" i="15"/>
  <c r="J336" i="15" s="1"/>
  <c r="H336" i="15"/>
  <c r="I328" i="15"/>
  <c r="J328" i="15" s="1"/>
  <c r="H328" i="15"/>
  <c r="I320" i="15"/>
  <c r="J320" i="15" s="1"/>
  <c r="H320" i="15"/>
  <c r="I312" i="15"/>
  <c r="J312" i="15" s="1"/>
  <c r="H312" i="15"/>
  <c r="I304" i="15"/>
  <c r="J304" i="15" s="1"/>
  <c r="H304" i="15"/>
  <c r="I296" i="15"/>
  <c r="J296" i="15" s="1"/>
  <c r="H296" i="15"/>
  <c r="I288" i="15"/>
  <c r="J288" i="15" s="1"/>
  <c r="H288" i="15"/>
  <c r="I280" i="15"/>
  <c r="J280" i="15" s="1"/>
  <c r="H280" i="15"/>
  <c r="I272" i="15"/>
  <c r="J272" i="15" s="1"/>
  <c r="H272" i="15"/>
  <c r="I264" i="15"/>
  <c r="J264" i="15" s="1"/>
  <c r="H264" i="15"/>
  <c r="I256" i="15"/>
  <c r="J256" i="15" s="1"/>
  <c r="H256" i="15"/>
  <c r="I248" i="15"/>
  <c r="J248" i="15" s="1"/>
  <c r="H248" i="15"/>
  <c r="I240" i="15"/>
  <c r="J240" i="15" s="1"/>
  <c r="H240" i="15"/>
  <c r="I232" i="15"/>
  <c r="J232" i="15" s="1"/>
  <c r="H232" i="15"/>
  <c r="I224" i="15"/>
  <c r="J224" i="15" s="1"/>
  <c r="H224" i="15"/>
  <c r="I216" i="15"/>
  <c r="J216" i="15" s="1"/>
  <c r="H216" i="15"/>
  <c r="I208" i="15"/>
  <c r="J208" i="15" s="1"/>
  <c r="H208" i="15"/>
  <c r="I200" i="15"/>
  <c r="J200" i="15" s="1"/>
  <c r="H200" i="15"/>
  <c r="I192" i="15"/>
  <c r="J192" i="15" s="1"/>
  <c r="H192" i="15"/>
  <c r="I184" i="15"/>
  <c r="J184" i="15" s="1"/>
  <c r="H184" i="15"/>
  <c r="I176" i="15"/>
  <c r="J176" i="15" s="1"/>
  <c r="H176" i="15"/>
  <c r="I168" i="15"/>
  <c r="J168" i="15" s="1"/>
  <c r="H168" i="15"/>
  <c r="E5429" i="15"/>
  <c r="F5429" i="15" s="1"/>
  <c r="G5429" i="15" s="1"/>
  <c r="E5373" i="15"/>
  <c r="F5373" i="15" s="1"/>
  <c r="G5373" i="15" s="1"/>
  <c r="E5261" i="15"/>
  <c r="F5261" i="15" s="1"/>
  <c r="G5261" i="15" s="1"/>
  <c r="E5189" i="15"/>
  <c r="F5189" i="15" s="1"/>
  <c r="G5189" i="15" s="1"/>
  <c r="H5077" i="15"/>
  <c r="I5077" i="15" s="1"/>
  <c r="J5077" i="15" s="1"/>
  <c r="E4949" i="15"/>
  <c r="F4949" i="15" s="1"/>
  <c r="G4949" i="15" s="1"/>
  <c r="E4917" i="15"/>
  <c r="F4917" i="15" s="1"/>
  <c r="G4917" i="15" s="1"/>
  <c r="H4885" i="15"/>
  <c r="I4885" i="15" s="1"/>
  <c r="J4885" i="15" s="1"/>
  <c r="I2144" i="14"/>
  <c r="I2076" i="14"/>
  <c r="I1963" i="14"/>
  <c r="I1798" i="14"/>
  <c r="I1731" i="14"/>
  <c r="I1572" i="14"/>
  <c r="I1466" i="14"/>
  <c r="I343" i="14"/>
  <c r="I266" i="14"/>
  <c r="I260" i="14"/>
  <c r="I1073" i="14"/>
  <c r="I216" i="14"/>
  <c r="I194" i="14"/>
  <c r="I950" i="14"/>
  <c r="I879" i="14"/>
  <c r="I794" i="14"/>
  <c r="I1810" i="14"/>
  <c r="I393" i="14"/>
  <c r="I208" i="14"/>
  <c r="H5436" i="15"/>
  <c r="I5436" i="15"/>
  <c r="J5436" i="15" s="1"/>
  <c r="E5380" i="15"/>
  <c r="F5380" i="15" s="1"/>
  <c r="G5380" i="15" s="1"/>
  <c r="H5132" i="15"/>
  <c r="I5132" i="15" s="1"/>
  <c r="J5132" i="15" s="1"/>
  <c r="E5132" i="15"/>
  <c r="F5132" i="15" s="1"/>
  <c r="G5132" i="15" s="1"/>
  <c r="E4944" i="15"/>
  <c r="F4944" i="15" s="1"/>
  <c r="G4944" i="15" s="1"/>
  <c r="H4944" i="15"/>
  <c r="I4944" i="15" s="1"/>
  <c r="J4944" i="15" s="1"/>
  <c r="H4920" i="15"/>
  <c r="I4920" i="15"/>
  <c r="J4920" i="15" s="1"/>
  <c r="H4888" i="15"/>
  <c r="I4888" i="15" s="1"/>
  <c r="J4888" i="15" s="1"/>
  <c r="H4812" i="15"/>
  <c r="I4812" i="15" s="1"/>
  <c r="J4812" i="15" s="1"/>
  <c r="E4812" i="15"/>
  <c r="F4812" i="15" s="1"/>
  <c r="G4812" i="15" s="1"/>
  <c r="I4796" i="15"/>
  <c r="J4796" i="15" s="1"/>
  <c r="F4796" i="15"/>
  <c r="G4796" i="15" s="1"/>
  <c r="F4780" i="15"/>
  <c r="G4780" i="15" s="1"/>
  <c r="E4780" i="15"/>
  <c r="I4780" i="15"/>
  <c r="J4780" i="15" s="1"/>
  <c r="E4768" i="15"/>
  <c r="H4768" i="15"/>
  <c r="I4768" i="15"/>
  <c r="J4768" i="15" s="1"/>
  <c r="I4700" i="15"/>
  <c r="J4700" i="15" s="1"/>
  <c r="E4700" i="15"/>
  <c r="I4684" i="15"/>
  <c r="J4684" i="15" s="1"/>
  <c r="H4684" i="15"/>
  <c r="F4684" i="15"/>
  <c r="G4684" i="15" s="1"/>
  <c r="H4596" i="15"/>
  <c r="E4596" i="15"/>
  <c r="I4596" i="15"/>
  <c r="J4596" i="15" s="1"/>
  <c r="H5312" i="15"/>
  <c r="I5312" i="15" s="1"/>
  <c r="J5312" i="15" s="1"/>
  <c r="H4816" i="15"/>
  <c r="I4816" i="15" s="1"/>
  <c r="J4816" i="15" s="1"/>
  <c r="H4876" i="15"/>
  <c r="I4876" i="15" s="1"/>
  <c r="J4876" i="15" s="1"/>
  <c r="H4932" i="15"/>
  <c r="I4932" i="15" s="1"/>
  <c r="J4932" i="15" s="1"/>
  <c r="H5028" i="15"/>
  <c r="I5028" i="15" s="1"/>
  <c r="J5028" i="15" s="1"/>
  <c r="E5232" i="15"/>
  <c r="F5232" i="15" s="1"/>
  <c r="G5232" i="15" s="1"/>
  <c r="E4956" i="15"/>
  <c r="F4956" i="15" s="1"/>
  <c r="G4956" i="15" s="1"/>
  <c r="H5004" i="15"/>
  <c r="I5004" i="15" s="1"/>
  <c r="J5004" i="15" s="1"/>
  <c r="E4796" i="15"/>
  <c r="E4732" i="15"/>
  <c r="H4780" i="15"/>
  <c r="E4712" i="15"/>
  <c r="F4760" i="15"/>
  <c r="G4760" i="15" s="1"/>
  <c r="I4764" i="15"/>
  <c r="J4764" i="15" s="1"/>
  <c r="E4904" i="15"/>
  <c r="F4904" i="15" s="1"/>
  <c r="G4904" i="15" s="1"/>
  <c r="E4976" i="15"/>
  <c r="F4976" i="15" s="1"/>
  <c r="G4976" i="15" s="1"/>
  <c r="F5016" i="15"/>
  <c r="G5016" i="15" s="1"/>
  <c r="H5056" i="15"/>
  <c r="H5088" i="15"/>
  <c r="I5088" i="15" s="1"/>
  <c r="J5088" i="15" s="1"/>
  <c r="I5112" i="15"/>
  <c r="J5112" i="15" s="1"/>
  <c r="I5128" i="15"/>
  <c r="J5128" i="15" s="1"/>
  <c r="E5208" i="15"/>
  <c r="F5208" i="15" s="1"/>
  <c r="G5208" i="15" s="1"/>
  <c r="H5236" i="15"/>
  <c r="I5236" i="15" s="1"/>
  <c r="J5236" i="15" s="1"/>
  <c r="E5336" i="15"/>
  <c r="F5336" i="15" s="1"/>
  <c r="G5336" i="15" s="1"/>
  <c r="H5376" i="15"/>
  <c r="I5376" i="15" s="1"/>
  <c r="J5376" i="15" s="1"/>
  <c r="F5072" i="15"/>
  <c r="G5072" i="15" s="1"/>
  <c r="E5404" i="15"/>
  <c r="F5404" i="15" s="1"/>
  <c r="G5404" i="15" s="1"/>
  <c r="H5364" i="15"/>
  <c r="F5060" i="15"/>
  <c r="G5060" i="15" s="1"/>
  <c r="E4488" i="15"/>
  <c r="I4536" i="15"/>
  <c r="J4536" i="15" s="1"/>
  <c r="I4624" i="15"/>
  <c r="J4624" i="15" s="1"/>
  <c r="F4708" i="15"/>
  <c r="G4708" i="15" s="1"/>
  <c r="I4748" i="15"/>
  <c r="J4748" i="15" s="1"/>
  <c r="H4820" i="15"/>
  <c r="I4820" i="15" s="1"/>
  <c r="J4820" i="15" s="1"/>
  <c r="F5020" i="15"/>
  <c r="G5020" i="15" s="1"/>
  <c r="I5288" i="15"/>
  <c r="J5288" i="15" s="1"/>
  <c r="F5092" i="15"/>
  <c r="G5092" i="15" s="1"/>
  <c r="H5396" i="15"/>
  <c r="E5420" i="15"/>
  <c r="F5420" i="15" s="1"/>
  <c r="G5420" i="15" s="1"/>
  <c r="E5024" i="15"/>
  <c r="F5024" i="15" s="1"/>
  <c r="G5024" i="15" s="1"/>
  <c r="E5464" i="15"/>
  <c r="F5464" i="15" s="1"/>
  <c r="G5464" i="15" s="1"/>
  <c r="H5300" i="15"/>
  <c r="I5300" i="15" s="1"/>
  <c r="J5300" i="15" s="1"/>
  <c r="F5" i="15"/>
  <c r="G5" i="15" s="1"/>
  <c r="I5452" i="15"/>
  <c r="J5452" i="15" s="1"/>
  <c r="E5240" i="15"/>
  <c r="F5104" i="15"/>
  <c r="G5104" i="15" s="1"/>
  <c r="H5136" i="15"/>
  <c r="I5136" i="15" s="1"/>
  <c r="J5136" i="15" s="1"/>
  <c r="H5220" i="15"/>
  <c r="E5340" i="15"/>
  <c r="F5340" i="15" s="1"/>
  <c r="G5340" i="15" s="1"/>
  <c r="F5448" i="15"/>
  <c r="G5448" i="15" s="1"/>
  <c r="H5356" i="15"/>
  <c r="I5356" i="15" s="1"/>
  <c r="J5356" i="15" s="1"/>
  <c r="E4076" i="15"/>
  <c r="I4092" i="15"/>
  <c r="J4092" i="15" s="1"/>
  <c r="E4152" i="15"/>
  <c r="I4292" i="15"/>
  <c r="J4292" i="15" s="1"/>
  <c r="F4540" i="15"/>
  <c r="G4540" i="15" s="1"/>
  <c r="E4648" i="15"/>
  <c r="H4668" i="15"/>
  <c r="E4716" i="15"/>
  <c r="F4764" i="15"/>
  <c r="G4764" i="15" s="1"/>
  <c r="E4840" i="15"/>
  <c r="F4840" i="15" s="1"/>
  <c r="G4840" i="15" s="1"/>
  <c r="E4884" i="15"/>
  <c r="F4884" i="15" s="1"/>
  <c r="G4884" i="15" s="1"/>
  <c r="I5064" i="15"/>
  <c r="J5064" i="15" s="1"/>
  <c r="H5128" i="15"/>
  <c r="E5316" i="15"/>
  <c r="F5316" i="15" s="1"/>
  <c r="G5316" i="15" s="1"/>
  <c r="H5224" i="15"/>
  <c r="I4504" i="15"/>
  <c r="J4504" i="15" s="1"/>
  <c r="E4624" i="15"/>
  <c r="E4520" i="15"/>
  <c r="F4068" i="15"/>
  <c r="G4068" i="15" s="1"/>
  <c r="F5064" i="15"/>
  <c r="G5064" i="15" s="1"/>
  <c r="F4488" i="15"/>
  <c r="G4488" i="15" s="1"/>
  <c r="E4484" i="15"/>
  <c r="I4440" i="15"/>
  <c r="J4440" i="15" s="1"/>
  <c r="F4356" i="15"/>
  <c r="G4356" i="15" s="1"/>
  <c r="E5216" i="15"/>
  <c r="F5216" i="15" s="1"/>
  <c r="G5216" i="15" s="1"/>
  <c r="H4148" i="15"/>
  <c r="F4184" i="15"/>
  <c r="G4184" i="15" s="1"/>
  <c r="E4224" i="15"/>
  <c r="F4248" i="15"/>
  <c r="G4248" i="15" s="1"/>
  <c r="I4588" i="15"/>
  <c r="J4588" i="15" s="1"/>
  <c r="H4988" i="15"/>
  <c r="E5048" i="15"/>
  <c r="F5048" i="15" s="1"/>
  <c r="G5048" i="15" s="1"/>
  <c r="E4640" i="15"/>
  <c r="I4552" i="15"/>
  <c r="J4552" i="15" s="1"/>
  <c r="I4308" i="15"/>
  <c r="J4308" i="15" s="1"/>
  <c r="H4736" i="15"/>
  <c r="I4400" i="15"/>
  <c r="J4400" i="15" s="1"/>
  <c r="H4068" i="15"/>
  <c r="E4444" i="15"/>
  <c r="E4832" i="15"/>
  <c r="F4832" i="15" s="1"/>
  <c r="G4832" i="15" s="1"/>
  <c r="I5440" i="15"/>
  <c r="J5440" i="15" s="1"/>
  <c r="E5440" i="15"/>
  <c r="E5264" i="15"/>
  <c r="F5264" i="15"/>
  <c r="G5264" i="15" s="1"/>
  <c r="E5196" i="15"/>
  <c r="F5196" i="15" s="1"/>
  <c r="G5196" i="15" s="1"/>
  <c r="H5196" i="15"/>
  <c r="I5196" i="15" s="1"/>
  <c r="J5196" i="15" s="1"/>
  <c r="E5152" i="15"/>
  <c r="F5152" i="15" s="1"/>
  <c r="G5152" i="15" s="1"/>
  <c r="H5068" i="15"/>
  <c r="E5068" i="15"/>
  <c r="E4936" i="15"/>
  <c r="F4936" i="15" s="1"/>
  <c r="G4936" i="15" s="1"/>
  <c r="H4936" i="15"/>
  <c r="I4936" i="15" s="1"/>
  <c r="J4936" i="15" s="1"/>
  <c r="H4924" i="15"/>
  <c r="I4924" i="15" s="1"/>
  <c r="J4924" i="15" s="1"/>
  <c r="H4912" i="15"/>
  <c r="I4912" i="15" s="1"/>
  <c r="J4912" i="15" s="1"/>
  <c r="E4912" i="15"/>
  <c r="F4912" i="15" s="1"/>
  <c r="G4912" i="15" s="1"/>
  <c r="F4824" i="15"/>
  <c r="G4824" i="15" s="1"/>
  <c r="E4824" i="15"/>
  <c r="H4824" i="15"/>
  <c r="I4808" i="15"/>
  <c r="J4808" i="15" s="1"/>
  <c r="H4808" i="15"/>
  <c r="F4808" i="15"/>
  <c r="G4808" i="15" s="1"/>
  <c r="H4792" i="15"/>
  <c r="E4792" i="15"/>
  <c r="H4756" i="15"/>
  <c r="E4756" i="15"/>
  <c r="I4756" i="15"/>
  <c r="J4756" i="15" s="1"/>
  <c r="F4740" i="15"/>
  <c r="G4740" i="15" s="1"/>
  <c r="H4740" i="15"/>
  <c r="F4724" i="15"/>
  <c r="G4724" i="15" s="1"/>
  <c r="H4724" i="15"/>
  <c r="F4692" i="15"/>
  <c r="G4692" i="15" s="1"/>
  <c r="I4692" i="15"/>
  <c r="J4692" i="15" s="1"/>
  <c r="H4692" i="15"/>
  <c r="I4660" i="15"/>
  <c r="J4660" i="15" s="1"/>
  <c r="E4660" i="15"/>
  <c r="H4644" i="15"/>
  <c r="I4644" i="15"/>
  <c r="J4644" i="15" s="1"/>
  <c r="F4616" i="15"/>
  <c r="G4616" i="15" s="1"/>
  <c r="E4616" i="15"/>
  <c r="H4828" i="15"/>
  <c r="I4828" i="15" s="1"/>
  <c r="J4828" i="15" s="1"/>
  <c r="E4972" i="15"/>
  <c r="F4972" i="15" s="1"/>
  <c r="G4972" i="15" s="1"/>
  <c r="H5036" i="15"/>
  <c r="I5036" i="15" s="1"/>
  <c r="J5036" i="15" s="1"/>
  <c r="H5180" i="15"/>
  <c r="I5180" i="15" s="1"/>
  <c r="J5180" i="15" s="1"/>
  <c r="E5268" i="15"/>
  <c r="F5268" i="15" s="1"/>
  <c r="G5268" i="15" s="1"/>
  <c r="H5432" i="15"/>
  <c r="I5432" i="15" s="1"/>
  <c r="J5432" i="15" s="1"/>
  <c r="H4960" i="15"/>
  <c r="I4960" i="15" s="1"/>
  <c r="J4960" i="15" s="1"/>
  <c r="H5084" i="15"/>
  <c r="I5084" i="15" s="1"/>
  <c r="J5084" i="15" s="1"/>
  <c r="F4768" i="15"/>
  <c r="G4768" i="15" s="1"/>
  <c r="H4796" i="15"/>
  <c r="F4716" i="15"/>
  <c r="G4716" i="15" s="1"/>
  <c r="H4892" i="15"/>
  <c r="I4892" i="15" s="1"/>
  <c r="J4892" i="15" s="1"/>
  <c r="E5016" i="15"/>
  <c r="F5360" i="15"/>
  <c r="G5360" i="15" s="1"/>
  <c r="E4292" i="15"/>
  <c r="E4952" i="15"/>
  <c r="F4952" i="15" s="1"/>
  <c r="G4952" i="15" s="1"/>
  <c r="H5288" i="15"/>
  <c r="E5304" i="15"/>
  <c r="F5304" i="15" s="1"/>
  <c r="G5304" i="15" s="1"/>
  <c r="I5284" i="15"/>
  <c r="J5284" i="15" s="1"/>
  <c r="F5140" i="15"/>
  <c r="G5140" i="15" s="1"/>
  <c r="I5020" i="15"/>
  <c r="J5020" i="15" s="1"/>
  <c r="F4640" i="15"/>
  <c r="G4640" i="15" s="1"/>
  <c r="H4732" i="15"/>
  <c r="I4776" i="15"/>
  <c r="J4776" i="15" s="1"/>
  <c r="E4804" i="15"/>
  <c r="E4924" i="15"/>
  <c r="F4924" i="15" s="1"/>
  <c r="G4924" i="15" s="1"/>
  <c r="E5400" i="15"/>
  <c r="F5400" i="15" s="1"/>
  <c r="G5400" i="15" s="1"/>
  <c r="F5456" i="15"/>
  <c r="G5456" i="15" s="1"/>
  <c r="E5436" i="15"/>
  <c r="H5440" i="15"/>
  <c r="E5260" i="15"/>
  <c r="F5260" i="15" s="1"/>
  <c r="G5260" i="15" s="1"/>
  <c r="H5444" i="15"/>
  <c r="E5276" i="15"/>
  <c r="F5276" i="15" s="1"/>
  <c r="G5276" i="15" s="1"/>
  <c r="E4668" i="15"/>
  <c r="F5220" i="15"/>
  <c r="G5220" i="15" s="1"/>
  <c r="F5364" i="15"/>
  <c r="G5364" i="15" s="1"/>
  <c r="F4012" i="15"/>
  <c r="G4012" i="15" s="1"/>
  <c r="I4052" i="15"/>
  <c r="J4052" i="15" s="1"/>
  <c r="F4076" i="15"/>
  <c r="G4076" i="15" s="1"/>
  <c r="F4292" i="15"/>
  <c r="G4292" i="15" s="1"/>
  <c r="F4472" i="15"/>
  <c r="G4472" i="15" s="1"/>
  <c r="E4540" i="15"/>
  <c r="I4648" i="15"/>
  <c r="J4648" i="15" s="1"/>
  <c r="E4684" i="15"/>
  <c r="H4764" i="15"/>
  <c r="H5040" i="15"/>
  <c r="I5040" i="15" s="1"/>
  <c r="J5040" i="15" s="1"/>
  <c r="I5068" i="15"/>
  <c r="J5068" i="15" s="1"/>
  <c r="E5128" i="15"/>
  <c r="H5344" i="15"/>
  <c r="I5344" i="15" s="1"/>
  <c r="J5344" i="15" s="1"/>
  <c r="I4988" i="15"/>
  <c r="J4988" i="15" s="1"/>
  <c r="H5388" i="15"/>
  <c r="I5388" i="15" s="1"/>
  <c r="J5388" i="15" s="1"/>
  <c r="E4888" i="15"/>
  <c r="F4888" i="15" s="1"/>
  <c r="G4888" i="15" s="1"/>
  <c r="I4724" i="15"/>
  <c r="J4724" i="15" s="1"/>
  <c r="F4484" i="15"/>
  <c r="G4484" i="15" s="1"/>
  <c r="I5104" i="15"/>
  <c r="J5104" i="15" s="1"/>
  <c r="F5396" i="15"/>
  <c r="G5396" i="15" s="1"/>
  <c r="H4100" i="15"/>
  <c r="F3988" i="15"/>
  <c r="G3988" i="15" s="1"/>
  <c r="F4776" i="15"/>
  <c r="G4776" i="15" s="1"/>
  <c r="F4688" i="15"/>
  <c r="G4688" i="15" s="1"/>
  <c r="F4360" i="15"/>
  <c r="G4360" i="15" s="1"/>
  <c r="E4872" i="15"/>
  <c r="F4872" i="15" s="1"/>
  <c r="G4872" i="15" s="1"/>
  <c r="I4344" i="15"/>
  <c r="J4344" i="15" s="1"/>
  <c r="F4568" i="15"/>
  <c r="G4568" i="15" s="1"/>
  <c r="F4596" i="15"/>
  <c r="G4596" i="15" s="1"/>
  <c r="F4704" i="15"/>
  <c r="G4704" i="15" s="1"/>
  <c r="E5308" i="15"/>
  <c r="F5308" i="15" s="1"/>
  <c r="G5308" i="15" s="1"/>
  <c r="I4248" i="15"/>
  <c r="J4248" i="15" s="1"/>
  <c r="F4736" i="15"/>
  <c r="G4736" i="15" s="1"/>
  <c r="E4992" i="15"/>
  <c r="F4992" i="15" s="1"/>
  <c r="G4992" i="15" s="1"/>
  <c r="H4092" i="15"/>
  <c r="H5184" i="15"/>
  <c r="I5184" i="15" s="1"/>
  <c r="J5184" i="15" s="1"/>
  <c r="H5100" i="15"/>
  <c r="F5100" i="15"/>
  <c r="G5100" i="15" s="1"/>
  <c r="F5080" i="15"/>
  <c r="G5080" i="15" s="1"/>
  <c r="H5080" i="15"/>
  <c r="I5072" i="15"/>
  <c r="J5072" i="15" s="1"/>
  <c r="E5072" i="15"/>
  <c r="I5060" i="15"/>
  <c r="J5060" i="15" s="1"/>
  <c r="H5060" i="15"/>
  <c r="H4880" i="15"/>
  <c r="I4880" i="15" s="1"/>
  <c r="J4880" i="15" s="1"/>
  <c r="E4788" i="15"/>
  <c r="F4788" i="15"/>
  <c r="G4788" i="15" s="1"/>
  <c r="I4772" i="15"/>
  <c r="J4772" i="15" s="1"/>
  <c r="E4772" i="15"/>
  <c r="F4772" i="15"/>
  <c r="G4772" i="15" s="1"/>
  <c r="I4760" i="15"/>
  <c r="J4760" i="15" s="1"/>
  <c r="H4760" i="15"/>
  <c r="E4744" i="15"/>
  <c r="F4744" i="15"/>
  <c r="G4744" i="15" s="1"/>
  <c r="I4744" i="15"/>
  <c r="J4744" i="15" s="1"/>
  <c r="E4720" i="15"/>
  <c r="F4720" i="15"/>
  <c r="G4720" i="15" s="1"/>
  <c r="H4656" i="15"/>
  <c r="I4656" i="15"/>
  <c r="J4656" i="15" s="1"/>
  <c r="E4656" i="15"/>
  <c r="F4636" i="15"/>
  <c r="G4636" i="15" s="1"/>
  <c r="H4636" i="15"/>
  <c r="E4632" i="15"/>
  <c r="F4632" i="15"/>
  <c r="G4632" i="15" s="1"/>
  <c r="F4620" i="15"/>
  <c r="G4620" i="15" s="1"/>
  <c r="H4620" i="15"/>
  <c r="E4612" i="15"/>
  <c r="F4612" i="15"/>
  <c r="G4612" i="15" s="1"/>
  <c r="I4608" i="15"/>
  <c r="J4608" i="15" s="1"/>
  <c r="F4608" i="15"/>
  <c r="G4608" i="15" s="1"/>
  <c r="E4604" i="15"/>
  <c r="F4604" i="15"/>
  <c r="G4604" i="15" s="1"/>
  <c r="H4604" i="15"/>
  <c r="F4592" i="15"/>
  <c r="G4592" i="15" s="1"/>
  <c r="I4592" i="15"/>
  <c r="J4592" i="15" s="1"/>
  <c r="I4584" i="15"/>
  <c r="J4584" i="15" s="1"/>
  <c r="H4584" i="15"/>
  <c r="H4580" i="15"/>
  <c r="E4580" i="15"/>
  <c r="H4576" i="15"/>
  <c r="I4576" i="15"/>
  <c r="J4576" i="15" s="1"/>
  <c r="E4572" i="15"/>
  <c r="H4572" i="15"/>
  <c r="I4564" i="15"/>
  <c r="J4564" i="15" s="1"/>
  <c r="F4564" i="15"/>
  <c r="G4564" i="15" s="1"/>
  <c r="H4560" i="15"/>
  <c r="E4560" i="15"/>
  <c r="I4560" i="15"/>
  <c r="J4560" i="15" s="1"/>
  <c r="F4556" i="15"/>
  <c r="G4556" i="15" s="1"/>
  <c r="H4556" i="15"/>
  <c r="E4556" i="15"/>
  <c r="E4552" i="15"/>
  <c r="H4552" i="15"/>
  <c r="H4548" i="15"/>
  <c r="F4548" i="15"/>
  <c r="G4548" i="15" s="1"/>
  <c r="I4544" i="15"/>
  <c r="J4544" i="15" s="1"/>
  <c r="F4544" i="15"/>
  <c r="G4544" i="15" s="1"/>
  <c r="F4532" i="15"/>
  <c r="G4532" i="15" s="1"/>
  <c r="E4532" i="15"/>
  <c r="E4528" i="15"/>
  <c r="I4528" i="15"/>
  <c r="J4528" i="15" s="1"/>
  <c r="F4524" i="15"/>
  <c r="G4524" i="15" s="1"/>
  <c r="H4524" i="15"/>
  <c r="E4524" i="15"/>
  <c r="I4516" i="15"/>
  <c r="J4516" i="15" s="1"/>
  <c r="F4516" i="15"/>
  <c r="G4516" i="15" s="1"/>
  <c r="I4512" i="15"/>
  <c r="J4512" i="15" s="1"/>
  <c r="E4512" i="15"/>
  <c r="H4508" i="15"/>
  <c r="F4508" i="15"/>
  <c r="G4508" i="15" s="1"/>
  <c r="I4508" i="15"/>
  <c r="J4508" i="15" s="1"/>
  <c r="F4504" i="15"/>
  <c r="G4504" i="15" s="1"/>
  <c r="E4504" i="15"/>
  <c r="F4500" i="15"/>
  <c r="G4500" i="15" s="1"/>
  <c r="H4500" i="15"/>
  <c r="E4500" i="15"/>
  <c r="E4496" i="15"/>
  <c r="I4496" i="15"/>
  <c r="J4496" i="15" s="1"/>
  <c r="H4496" i="15"/>
  <c r="E4492" i="15"/>
  <c r="I4492" i="15"/>
  <c r="J4492" i="15" s="1"/>
  <c r="H4480" i="15"/>
  <c r="E4480" i="15"/>
  <c r="I4480" i="15"/>
  <c r="J4480" i="15" s="1"/>
  <c r="I4476" i="15"/>
  <c r="J4476" i="15" s="1"/>
  <c r="E4476" i="15"/>
  <c r="F4468" i="15"/>
  <c r="G4468" i="15" s="1"/>
  <c r="E4468" i="15"/>
  <c r="I4464" i="15"/>
  <c r="J4464" i="15" s="1"/>
  <c r="H4464" i="15"/>
  <c r="F4464" i="15"/>
  <c r="G4464" i="15" s="1"/>
  <c r="H4460" i="15"/>
  <c r="E4460" i="15"/>
  <c r="I4456" i="15"/>
  <c r="J4456" i="15" s="1"/>
  <c r="H4456" i="15"/>
  <c r="F4452" i="15"/>
  <c r="G4452" i="15" s="1"/>
  <c r="H4452" i="15"/>
  <c r="E4452" i="15"/>
  <c r="I4448" i="15"/>
  <c r="J4448" i="15" s="1"/>
  <c r="H4448" i="15"/>
  <c r="F4448" i="15"/>
  <c r="G4448" i="15" s="1"/>
  <c r="I4444" i="15"/>
  <c r="J4444" i="15" s="1"/>
  <c r="H4444" i="15"/>
  <c r="F4440" i="15"/>
  <c r="G4440" i="15" s="1"/>
  <c r="H4440" i="15"/>
  <c r="H4436" i="15"/>
  <c r="F4436" i="15"/>
  <c r="G4436" i="15" s="1"/>
  <c r="I4436" i="15"/>
  <c r="J4436" i="15" s="1"/>
  <c r="E4436" i="15"/>
  <c r="I4432" i="15"/>
  <c r="J4432" i="15" s="1"/>
  <c r="F4432" i="15"/>
  <c r="G4432" i="15" s="1"/>
  <c r="E4428" i="15"/>
  <c r="I4428" i="15"/>
  <c r="J4428" i="15" s="1"/>
  <c r="H4424" i="15"/>
  <c r="F4424" i="15"/>
  <c r="G4424" i="15" s="1"/>
  <c r="H4420" i="15"/>
  <c r="F4420" i="15"/>
  <c r="G4420" i="15" s="1"/>
  <c r="I4420" i="15"/>
  <c r="J4420" i="15" s="1"/>
  <c r="H4416" i="15"/>
  <c r="E4416" i="15"/>
  <c r="F4416" i="15"/>
  <c r="G4416" i="15" s="1"/>
  <c r="F4412" i="15"/>
  <c r="G4412" i="15" s="1"/>
  <c r="I4412" i="15"/>
  <c r="J4412" i="15" s="1"/>
  <c r="E4408" i="15"/>
  <c r="F4408" i="15"/>
  <c r="G4408" i="15" s="1"/>
  <c r="I4408" i="15"/>
  <c r="J4408" i="15" s="1"/>
  <c r="E4404" i="15"/>
  <c r="I4404" i="15"/>
  <c r="J4404" i="15" s="1"/>
  <c r="H4404" i="15"/>
  <c r="E4400" i="15"/>
  <c r="H4400" i="15"/>
  <c r="E4396" i="15"/>
  <c r="F4396" i="15"/>
  <c r="G4396" i="15" s="1"/>
  <c r="F4392" i="15"/>
  <c r="G4392" i="15" s="1"/>
  <c r="I4392" i="15"/>
  <c r="J4392" i="15" s="1"/>
  <c r="H4392" i="15"/>
  <c r="I4388" i="15"/>
  <c r="J4388" i="15" s="1"/>
  <c r="E4388" i="15"/>
  <c r="H4388" i="15"/>
  <c r="H4384" i="15"/>
  <c r="E4384" i="15"/>
  <c r="F4384" i="15"/>
  <c r="G4384" i="15" s="1"/>
  <c r="I4380" i="15"/>
  <c r="J4380" i="15" s="1"/>
  <c r="E4380" i="15"/>
  <c r="H4380" i="15"/>
  <c r="I4376" i="15"/>
  <c r="J4376" i="15" s="1"/>
  <c r="E4376" i="15"/>
  <c r="H4376" i="15"/>
  <c r="I4372" i="15"/>
  <c r="J4372" i="15" s="1"/>
  <c r="E4372" i="15"/>
  <c r="F4372" i="15"/>
  <c r="G4372" i="15" s="1"/>
  <c r="I4368" i="15"/>
  <c r="J4368" i="15" s="1"/>
  <c r="E4368" i="15"/>
  <c r="F4364" i="15"/>
  <c r="G4364" i="15" s="1"/>
  <c r="E4364" i="15"/>
  <c r="H4364" i="15"/>
  <c r="E4360" i="15"/>
  <c r="I4360" i="15"/>
  <c r="J4360" i="15" s="1"/>
  <c r="I4356" i="15"/>
  <c r="J4356" i="15" s="1"/>
  <c r="H4356" i="15"/>
  <c r="E4352" i="15"/>
  <c r="I4352" i="15"/>
  <c r="J4352" i="15" s="1"/>
  <c r="H4352" i="15"/>
  <c r="E4348" i="15"/>
  <c r="I4348" i="15"/>
  <c r="J4348" i="15" s="1"/>
  <c r="F4348" i="15"/>
  <c r="G4348" i="15" s="1"/>
  <c r="H4340" i="15"/>
  <c r="F4340" i="15"/>
  <c r="G4340" i="15" s="1"/>
  <c r="I4340" i="15"/>
  <c r="J4340" i="15" s="1"/>
  <c r="H4336" i="15"/>
  <c r="E4336" i="15"/>
  <c r="I4332" i="15"/>
  <c r="J4332" i="15" s="1"/>
  <c r="F4332" i="15"/>
  <c r="G4332" i="15" s="1"/>
  <c r="E4332" i="15"/>
  <c r="H4332" i="15"/>
  <c r="F4328" i="15"/>
  <c r="G4328" i="15" s="1"/>
  <c r="I4328" i="15"/>
  <c r="J4328" i="15" s="1"/>
  <c r="H4328" i="15"/>
  <c r="E4324" i="15"/>
  <c r="H4324" i="15"/>
  <c r="F4324" i="15"/>
  <c r="G4324" i="15" s="1"/>
  <c r="H4320" i="15"/>
  <c r="I4320" i="15"/>
  <c r="J4320" i="15" s="1"/>
  <c r="E4320" i="15"/>
  <c r="E4316" i="15"/>
  <c r="H4316" i="15"/>
  <c r="I4316" i="15"/>
  <c r="J4316" i="15" s="1"/>
  <c r="I4312" i="15"/>
  <c r="J4312" i="15" s="1"/>
  <c r="F4312" i="15"/>
  <c r="G4312" i="15" s="1"/>
  <c r="H4312" i="15"/>
  <c r="E4304" i="15"/>
  <c r="H4304" i="15"/>
  <c r="I4304" i="15"/>
  <c r="J4304" i="15" s="1"/>
  <c r="F4304" i="15"/>
  <c r="G4304" i="15" s="1"/>
  <c r="E4300" i="15"/>
  <c r="I4300" i="15"/>
  <c r="J4300" i="15" s="1"/>
  <c r="H4296" i="15"/>
  <c r="I4296" i="15"/>
  <c r="J4296" i="15" s="1"/>
  <c r="F4296" i="15"/>
  <c r="G4296" i="15" s="1"/>
  <c r="F4288" i="15"/>
  <c r="G4288" i="15" s="1"/>
  <c r="H4288" i="15"/>
  <c r="E4284" i="15"/>
  <c r="F4284" i="15"/>
  <c r="G4284" i="15" s="1"/>
  <c r="I4284" i="15"/>
  <c r="J4284" i="15" s="1"/>
  <c r="F4280" i="15"/>
  <c r="G4280" i="15" s="1"/>
  <c r="I4280" i="15"/>
  <c r="J4280" i="15" s="1"/>
  <c r="E4280" i="15"/>
  <c r="F4276" i="15"/>
  <c r="G4276" i="15" s="1"/>
  <c r="H4276" i="15"/>
  <c r="E4272" i="15"/>
  <c r="F4272" i="15"/>
  <c r="G4272" i="15" s="1"/>
  <c r="I4272" i="15"/>
  <c r="J4272" i="15" s="1"/>
  <c r="H4268" i="15"/>
  <c r="I4268" i="15"/>
  <c r="J4268" i="15" s="1"/>
  <c r="F4268" i="15"/>
  <c r="G4268" i="15" s="1"/>
  <c r="I4264" i="15"/>
  <c r="J4264" i="15" s="1"/>
  <c r="H4264" i="15"/>
  <c r="F4264" i="15"/>
  <c r="G4264" i="15" s="1"/>
  <c r="H4260" i="15"/>
  <c r="F4260" i="15"/>
  <c r="G4260" i="15" s="1"/>
  <c r="E4260" i="15"/>
  <c r="I4260" i="15"/>
  <c r="J4260" i="15" s="1"/>
  <c r="H4256" i="15"/>
  <c r="I4256" i="15"/>
  <c r="J4256" i="15" s="1"/>
  <c r="F4256" i="15"/>
  <c r="G4256" i="15" s="1"/>
  <c r="H4252" i="15"/>
  <c r="F4252" i="15"/>
  <c r="G4252" i="15" s="1"/>
  <c r="E4252" i="15"/>
  <c r="I4244" i="15"/>
  <c r="J4244" i="15" s="1"/>
  <c r="E4244" i="15"/>
  <c r="F4244" i="15"/>
  <c r="G4244" i="15" s="1"/>
  <c r="H4244" i="15"/>
  <c r="E4240" i="15"/>
  <c r="F4240" i="15"/>
  <c r="G4240" i="15" s="1"/>
  <c r="I4240" i="15"/>
  <c r="J4240" i="15" s="1"/>
  <c r="H4236" i="15"/>
  <c r="F4236" i="15"/>
  <c r="G4236" i="15" s="1"/>
  <c r="I4236" i="15"/>
  <c r="J4236" i="15" s="1"/>
  <c r="H4232" i="15"/>
  <c r="I4232" i="15"/>
  <c r="J4232" i="15" s="1"/>
  <c r="E4232" i="15"/>
  <c r="I4228" i="15"/>
  <c r="J4228" i="15" s="1"/>
  <c r="F4228" i="15"/>
  <c r="G4228" i="15" s="1"/>
  <c r="H4228" i="15"/>
  <c r="E4228" i="15"/>
  <c r="H4220" i="15"/>
  <c r="E4220" i="15"/>
  <c r="F4220" i="15"/>
  <c r="G4220" i="15" s="1"/>
  <c r="I4220" i="15"/>
  <c r="J4220" i="15" s="1"/>
  <c r="I4216" i="15"/>
  <c r="J4216" i="15" s="1"/>
  <c r="F4216" i="15"/>
  <c r="G4216" i="15" s="1"/>
  <c r="H4216" i="15"/>
  <c r="F4212" i="15"/>
  <c r="G4212" i="15" s="1"/>
  <c r="E4212" i="15"/>
  <c r="H4208" i="15"/>
  <c r="E4208" i="15"/>
  <c r="I4208" i="15"/>
  <c r="J4208" i="15" s="1"/>
  <c r="H4204" i="15"/>
  <c r="E4204" i="15"/>
  <c r="I4204" i="15"/>
  <c r="J4204" i="15" s="1"/>
  <c r="H4200" i="15"/>
  <c r="F4200" i="15"/>
  <c r="G4200" i="15" s="1"/>
  <c r="I4196" i="15"/>
  <c r="J4196" i="15" s="1"/>
  <c r="F4196" i="15"/>
  <c r="G4196" i="15" s="1"/>
  <c r="H4196" i="15"/>
  <c r="E4196" i="15"/>
  <c r="E4192" i="15"/>
  <c r="F4192" i="15"/>
  <c r="G4192" i="15" s="1"/>
  <c r="H4192" i="15"/>
  <c r="I4192" i="15"/>
  <c r="J4192" i="15" s="1"/>
  <c r="F4188" i="15"/>
  <c r="G4188" i="15" s="1"/>
  <c r="H4188" i="15"/>
  <c r="I4188" i="15"/>
  <c r="J4188" i="15" s="1"/>
  <c r="H4180" i="15"/>
  <c r="I4180" i="15"/>
  <c r="J4180" i="15" s="1"/>
  <c r="E4180" i="15"/>
  <c r="F4180" i="15"/>
  <c r="G4180" i="15" s="1"/>
  <c r="H4176" i="15"/>
  <c r="F4176" i="15"/>
  <c r="G4176" i="15" s="1"/>
  <c r="I4176" i="15"/>
  <c r="J4176" i="15" s="1"/>
  <c r="E4176" i="15"/>
  <c r="I4172" i="15"/>
  <c r="J4172" i="15" s="1"/>
  <c r="F4172" i="15"/>
  <c r="G4172" i="15" s="1"/>
  <c r="F4164" i="15"/>
  <c r="G4164" i="15" s="1"/>
  <c r="I4164" i="15"/>
  <c r="J4164" i="15" s="1"/>
  <c r="E4164" i="15"/>
  <c r="I4160" i="15"/>
  <c r="J4160" i="15" s="1"/>
  <c r="F4160" i="15"/>
  <c r="G4160" i="15" s="1"/>
  <c r="E4156" i="15"/>
  <c r="F4156" i="15"/>
  <c r="G4156" i="15" s="1"/>
  <c r="I4156" i="15"/>
  <c r="J4156" i="15" s="1"/>
  <c r="H4156" i="15"/>
  <c r="I4152" i="15"/>
  <c r="J4152" i="15" s="1"/>
  <c r="F4152" i="15"/>
  <c r="G4152" i="15" s="1"/>
  <c r="H4144" i="15"/>
  <c r="F4144" i="15"/>
  <c r="G4144" i="15" s="1"/>
  <c r="E4144" i="15"/>
  <c r="I4144" i="15"/>
  <c r="J4144" i="15" s="1"/>
  <c r="I4140" i="15"/>
  <c r="J4140" i="15" s="1"/>
  <c r="H4140" i="15"/>
  <c r="H4136" i="15"/>
  <c r="E4136" i="15"/>
  <c r="I4132" i="15"/>
  <c r="J4132" i="15" s="1"/>
  <c r="E4132" i="15"/>
  <c r="H4128" i="15"/>
  <c r="I4128" i="15"/>
  <c r="J4128" i="15" s="1"/>
  <c r="E4128" i="15"/>
  <c r="H4124" i="15"/>
  <c r="E4124" i="15"/>
  <c r="E4120" i="15"/>
  <c r="F4120" i="15"/>
  <c r="G4120" i="15" s="1"/>
  <c r="I4116" i="15"/>
  <c r="J4116" i="15" s="1"/>
  <c r="H4116" i="15"/>
  <c r="E4116" i="15"/>
  <c r="H4112" i="15"/>
  <c r="I4112" i="15"/>
  <c r="J4112" i="15" s="1"/>
  <c r="F4112" i="15"/>
  <c r="G4112" i="15" s="1"/>
  <c r="E4112" i="15"/>
  <c r="H4104" i="15"/>
  <c r="F4104" i="15"/>
  <c r="G4104" i="15" s="1"/>
  <c r="E4104" i="15"/>
  <c r="E4100" i="15"/>
  <c r="I4100" i="15"/>
  <c r="J4100" i="15" s="1"/>
  <c r="I4096" i="15"/>
  <c r="J4096" i="15" s="1"/>
  <c r="H4096" i="15"/>
  <c r="F4096" i="15"/>
  <c r="G4096" i="15" s="1"/>
  <c r="E4096" i="15"/>
  <c r="E4088" i="15"/>
  <c r="F4088" i="15"/>
  <c r="G4088" i="15" s="1"/>
  <c r="I4088" i="15"/>
  <c r="J4088" i="15" s="1"/>
  <c r="H4088" i="15"/>
  <c r="E4084" i="15"/>
  <c r="I4084" i="15"/>
  <c r="J4084" i="15" s="1"/>
  <c r="I4080" i="15"/>
  <c r="J4080" i="15" s="1"/>
  <c r="H4080" i="15"/>
  <c r="I4072" i="15"/>
  <c r="J4072" i="15" s="1"/>
  <c r="E4072" i="15"/>
  <c r="H4072" i="15"/>
  <c r="F4064" i="15"/>
  <c r="G4064" i="15" s="1"/>
  <c r="E4064" i="15"/>
  <c r="I4064" i="15"/>
  <c r="J4064" i="15" s="1"/>
  <c r="H4060" i="15"/>
  <c r="F4060" i="15"/>
  <c r="G4060" i="15" s="1"/>
  <c r="E4060" i="15"/>
  <c r="I4060" i="15"/>
  <c r="J4060" i="15" s="1"/>
  <c r="E4056" i="15"/>
  <c r="H4056" i="15"/>
  <c r="I4056" i="15"/>
  <c r="J4056" i="15" s="1"/>
  <c r="E4048" i="15"/>
  <c r="I4048" i="15"/>
  <c r="J4048" i="15" s="1"/>
  <c r="H4048" i="15"/>
  <c r="H4044" i="15"/>
  <c r="F4044" i="15"/>
  <c r="G4044" i="15" s="1"/>
  <c r="I4040" i="15"/>
  <c r="J4040" i="15" s="1"/>
  <c r="F4040" i="15"/>
  <c r="G4040" i="15" s="1"/>
  <c r="I4036" i="15"/>
  <c r="J4036" i="15" s="1"/>
  <c r="E4036" i="15"/>
  <c r="H4032" i="15"/>
  <c r="F4032" i="15"/>
  <c r="G4032" i="15" s="1"/>
  <c r="I4032" i="15"/>
  <c r="J4032" i="15" s="1"/>
  <c r="E4032" i="15"/>
  <c r="I4024" i="15"/>
  <c r="J4024" i="15" s="1"/>
  <c r="F4024" i="15"/>
  <c r="G4024" i="15" s="1"/>
  <c r="E4024" i="15"/>
  <c r="H4024" i="15"/>
  <c r="E4020" i="15"/>
  <c r="I4020" i="15"/>
  <c r="J4020" i="15" s="1"/>
  <c r="F4016" i="15"/>
  <c r="G4016" i="15" s="1"/>
  <c r="E4016" i="15"/>
  <c r="I4008" i="15"/>
  <c r="J4008" i="15" s="1"/>
  <c r="F4008" i="15"/>
  <c r="G4008" i="15" s="1"/>
  <c r="E4008" i="15"/>
  <c r="H4004" i="15"/>
  <c r="F4004" i="15"/>
  <c r="G4004" i="15" s="1"/>
  <c r="I4000" i="15"/>
  <c r="J4000" i="15" s="1"/>
  <c r="E4000" i="15"/>
  <c r="H4000" i="15"/>
  <c r="F4000" i="15"/>
  <c r="G4000" i="15" s="1"/>
  <c r="F3996" i="15"/>
  <c r="G3996" i="15" s="1"/>
  <c r="E3996" i="15"/>
  <c r="H3996" i="15"/>
  <c r="H3992" i="15"/>
  <c r="E3992" i="15"/>
  <c r="F3992" i="15"/>
  <c r="G3992" i="15" s="1"/>
  <c r="F3984" i="15"/>
  <c r="G3984" i="15" s="1"/>
  <c r="E3984" i="15"/>
  <c r="H3980" i="15"/>
  <c r="E3980" i="15"/>
  <c r="I3980" i="15"/>
  <c r="J3980" i="15" s="1"/>
  <c r="F3976" i="15"/>
  <c r="G3976" i="15" s="1"/>
  <c r="I3976" i="15"/>
  <c r="J3976" i="15" s="1"/>
  <c r="E3976" i="15"/>
  <c r="I3972" i="15"/>
  <c r="J3972" i="15" s="1"/>
  <c r="H3972" i="15"/>
  <c r="H3968" i="15"/>
  <c r="F3968" i="15"/>
  <c r="G3968" i="15" s="1"/>
  <c r="I3968" i="15"/>
  <c r="J3968" i="15" s="1"/>
  <c r="E3968" i="15"/>
  <c r="E3964" i="15"/>
  <c r="H3964" i="15"/>
  <c r="F3964" i="15"/>
  <c r="G3964" i="15" s="1"/>
  <c r="I3960" i="15"/>
  <c r="J3960" i="15" s="1"/>
  <c r="E3960" i="15"/>
  <c r="H5256" i="15"/>
  <c r="F5256" i="15"/>
  <c r="G5256" i="15" s="1"/>
  <c r="F5156" i="15"/>
  <c r="G5156" i="15" s="1"/>
  <c r="I5156" i="15"/>
  <c r="J5156" i="15" s="1"/>
  <c r="E5140" i="15"/>
  <c r="I5140" i="15"/>
  <c r="J5140" i="15" s="1"/>
  <c r="E5096" i="15"/>
  <c r="F5096" i="15" s="1"/>
  <c r="G5096" i="15" s="1"/>
  <c r="H5096" i="15"/>
  <c r="I5096" i="15" s="1"/>
  <c r="J5096" i="15" s="1"/>
  <c r="E4928" i="15"/>
  <c r="F4928" i="15" s="1"/>
  <c r="G4928" i="15" s="1"/>
  <c r="H4928" i="15"/>
  <c r="I4928" i="15" s="1"/>
  <c r="J4928" i="15" s="1"/>
  <c r="E4908" i="15"/>
  <c r="I4908" i="15"/>
  <c r="J4908" i="15" s="1"/>
  <c r="F4868" i="15"/>
  <c r="G4868" i="15" s="1"/>
  <c r="E4868" i="15"/>
  <c r="H4856" i="15"/>
  <c r="I4856" i="15" s="1"/>
  <c r="J4856" i="15" s="1"/>
  <c r="H4800" i="15"/>
  <c r="E4800" i="15"/>
  <c r="E4784" i="15"/>
  <c r="I4784" i="15"/>
  <c r="J4784" i="15" s="1"/>
  <c r="I4728" i="15"/>
  <c r="J4728" i="15" s="1"/>
  <c r="F4728" i="15"/>
  <c r="G4728" i="15" s="1"/>
  <c r="F4696" i="15"/>
  <c r="G4696" i="15" s="1"/>
  <c r="I4696" i="15"/>
  <c r="J4696" i="15" s="1"/>
  <c r="E4696" i="15"/>
  <c r="H4696" i="15"/>
  <c r="H4680" i="15"/>
  <c r="F4680" i="15"/>
  <c r="G4680" i="15" s="1"/>
  <c r="I4680" i="15"/>
  <c r="J4680" i="15" s="1"/>
  <c r="E4664" i="15"/>
  <c r="H4664" i="15"/>
  <c r="I4664" i="15"/>
  <c r="J4664" i="15" s="1"/>
  <c r="F4652" i="15"/>
  <c r="G4652" i="15" s="1"/>
  <c r="I4652" i="15"/>
  <c r="J4652" i="15" s="1"/>
  <c r="I4600" i="15"/>
  <c r="J4600" i="15" s="1"/>
  <c r="E4600" i="15"/>
  <c r="F4600" i="15"/>
  <c r="G4600" i="15" s="1"/>
  <c r="H4860" i="15"/>
  <c r="I4860" i="15" s="1"/>
  <c r="J4860" i="15" s="1"/>
  <c r="H4900" i="15"/>
  <c r="I4900" i="15" s="1"/>
  <c r="J4900" i="15" s="1"/>
  <c r="H5012" i="15"/>
  <c r="I5012" i="15" s="1"/>
  <c r="J5012" i="15" s="1"/>
  <c r="H5108" i="15"/>
  <c r="I5108" i="15" s="1"/>
  <c r="J5108" i="15" s="1"/>
  <c r="H5212" i="15"/>
  <c r="I5212" i="15" s="1"/>
  <c r="J5212" i="15" s="1"/>
  <c r="E4940" i="15"/>
  <c r="F4940" i="15" s="1"/>
  <c r="G4940" i="15" s="1"/>
  <c r="H4996" i="15"/>
  <c r="I4996" i="15" s="1"/>
  <c r="J4996" i="15" s="1"/>
  <c r="F4800" i="15"/>
  <c r="G4800" i="15" s="1"/>
  <c r="H4868" i="15"/>
  <c r="H4748" i="15"/>
  <c r="H4848" i="15"/>
  <c r="I4848" i="15" s="1"/>
  <c r="J4848" i="15" s="1"/>
  <c r="F4712" i="15"/>
  <c r="G4712" i="15" s="1"/>
  <c r="H4708" i="15"/>
  <c r="F5056" i="15"/>
  <c r="G5056" i="15" s="1"/>
  <c r="H5112" i="15"/>
  <c r="I5224" i="15"/>
  <c r="J5224" i="15" s="1"/>
  <c r="H5264" i="15"/>
  <c r="E5044" i="15"/>
  <c r="H4704" i="15"/>
  <c r="H5152" i="15"/>
  <c r="I5152" i="15" s="1"/>
  <c r="J5152" i="15" s="1"/>
  <c r="I5396" i="15"/>
  <c r="J5396" i="15" s="1"/>
  <c r="I5444" i="15"/>
  <c r="J5444" i="15" s="1"/>
  <c r="E5204" i="15"/>
  <c r="F5204" i="15" s="1"/>
  <c r="G5204" i="15" s="1"/>
  <c r="H5380" i="15"/>
  <c r="I5380" i="15" s="1"/>
  <c r="J5380" i="15" s="1"/>
  <c r="E5368" i="15"/>
  <c r="F5368" i="15" s="1"/>
  <c r="G5368" i="15" s="1"/>
  <c r="E5076" i="15"/>
  <c r="F5076" i="15" s="1"/>
  <c r="G5076" i="15" s="1"/>
  <c r="I4488" i="15"/>
  <c r="J4488" i="15" s="1"/>
  <c r="E4536" i="15"/>
  <c r="F4580" i="15"/>
  <c r="G4580" i="15" s="1"/>
  <c r="H4624" i="15"/>
  <c r="I4632" i="15"/>
  <c r="J4632" i="15" s="1"/>
  <c r="E4708" i="15"/>
  <c r="F4748" i="15"/>
  <c r="G4748" i="15" s="1"/>
  <c r="H4788" i="15"/>
  <c r="E5020" i="15"/>
  <c r="E4920" i="15"/>
  <c r="E5184" i="15"/>
  <c r="F5184" i="15" s="1"/>
  <c r="G5184" i="15" s="1"/>
  <c r="E5444" i="15"/>
  <c r="E4988" i="15"/>
  <c r="E5332" i="15"/>
  <c r="F5332" i="15" s="1"/>
  <c r="G5332" i="15" s="1"/>
  <c r="H5360" i="15"/>
  <c r="F5068" i="15"/>
  <c r="G5068" i="15" s="1"/>
  <c r="F5284" i="15"/>
  <c r="G5284" i="15" s="1"/>
  <c r="E5472" i="15"/>
  <c r="F5472" i="15" s="1"/>
  <c r="G5472" i="15" s="1"/>
  <c r="H4652" i="15"/>
  <c r="E5448" i="15"/>
  <c r="E5168" i="15"/>
  <c r="F5168" i="15" s="1"/>
  <c r="G5168" i="15" s="1"/>
  <c r="E5452" i="15"/>
  <c r="F4128" i="15"/>
  <c r="G4128" i="15" s="1"/>
  <c r="H4168" i="15"/>
  <c r="I4288" i="15"/>
  <c r="J4288" i="15" s="1"/>
  <c r="F4368" i="15"/>
  <c r="G4368" i="15" s="1"/>
  <c r="I4396" i="15"/>
  <c r="J4396" i="15" s="1"/>
  <c r="I4472" i="15"/>
  <c r="J4472" i="15" s="1"/>
  <c r="H4536" i="15"/>
  <c r="E4548" i="15"/>
  <c r="H4564" i="15"/>
  <c r="E4644" i="15"/>
  <c r="F4668" i="15"/>
  <c r="G4668" i="15" s="1"/>
  <c r="E4688" i="15"/>
  <c r="E4740" i="15"/>
  <c r="F4792" i="15"/>
  <c r="G4792" i="15" s="1"/>
  <c r="E4864" i="15"/>
  <c r="F4864" i="15" s="1"/>
  <c r="G4864" i="15" s="1"/>
  <c r="H5064" i="15"/>
  <c r="H4484" i="15"/>
  <c r="H4568" i="15"/>
  <c r="F4476" i="15"/>
  <c r="G4476" i="15" s="1"/>
  <c r="I4736" i="15"/>
  <c r="J4736" i="15" s="1"/>
  <c r="F4456" i="15"/>
  <c r="G4456" i="15" s="1"/>
  <c r="H4544" i="15"/>
  <c r="E4636" i="15"/>
  <c r="H4660" i="15"/>
  <c r="F4572" i="15"/>
  <c r="G4572" i="15" s="1"/>
  <c r="H4224" i="15"/>
  <c r="H4616" i="15"/>
  <c r="I4532" i="15"/>
  <c r="J4532" i="15" s="1"/>
  <c r="E4568" i="15"/>
  <c r="E4508" i="15"/>
  <c r="H4512" i="15"/>
  <c r="E5104" i="15"/>
  <c r="E4412" i="15"/>
  <c r="H4712" i="15"/>
  <c r="H4412" i="15"/>
  <c r="I5056" i="15"/>
  <c r="J5056" i="15" s="1"/>
  <c r="H4120" i="15"/>
  <c r="F4136" i="15"/>
  <c r="G4136" i="15" s="1"/>
  <c r="I4184" i="15"/>
  <c r="J4184" i="15" s="1"/>
  <c r="I4224" i="15"/>
  <c r="J4224" i="15" s="1"/>
  <c r="H4248" i="15"/>
  <c r="H4280" i="15"/>
  <c r="F4336" i="15"/>
  <c r="G4336" i="15" s="1"/>
  <c r="H4348" i="15"/>
  <c r="I4384" i="15"/>
  <c r="J4384" i="15" s="1"/>
  <c r="H4432" i="15"/>
  <c r="H4476" i="15"/>
  <c r="I4556" i="15"/>
  <c r="J4556" i="15" s="1"/>
  <c r="E4588" i="15"/>
  <c r="F4660" i="15"/>
  <c r="G4660" i="15" s="1"/>
  <c r="H4916" i="15"/>
  <c r="I4916" i="15" s="1"/>
  <c r="J4916" i="15" s="1"/>
  <c r="F4316" i="15"/>
  <c r="G4316" i="15" s="1"/>
  <c r="H4172" i="15"/>
  <c r="I4252" i="15"/>
  <c r="J4252" i="15" s="1"/>
  <c r="I4896" i="15"/>
  <c r="J4896" i="15" s="1"/>
  <c r="H4672" i="15"/>
  <c r="E4188" i="15"/>
  <c r="F4644" i="15"/>
  <c r="G4644" i="15" s="1"/>
  <c r="H4700" i="15"/>
  <c r="H4428" i="15"/>
  <c r="E4692" i="15"/>
  <c r="F4320" i="15"/>
  <c r="G4320" i="15" s="1"/>
  <c r="E4236" i="15"/>
  <c r="E4168" i="15"/>
  <c r="I3956" i="15"/>
  <c r="J3956" i="15" s="1"/>
  <c r="F3952" i="15"/>
  <c r="G3952" i="15" s="1"/>
  <c r="H3952" i="15"/>
  <c r="E3952" i="15"/>
  <c r="F3936" i="15"/>
  <c r="G3936" i="15" s="1"/>
  <c r="H3936" i="15"/>
  <c r="F3920" i="15"/>
  <c r="G3920" i="15" s="1"/>
  <c r="H3920" i="15"/>
  <c r="E3920" i="15"/>
  <c r="I3920" i="15"/>
  <c r="J3920" i="15" s="1"/>
  <c r="E3916" i="15"/>
  <c r="H3916" i="15"/>
  <c r="I3912" i="15"/>
  <c r="J3912" i="15" s="1"/>
  <c r="H3912" i="15"/>
  <c r="E3912" i="15"/>
  <c r="F3904" i="15"/>
  <c r="G3904" i="15" s="1"/>
  <c r="I3904" i="15"/>
  <c r="J3904" i="15" s="1"/>
  <c r="H3896" i="15"/>
  <c r="F3896" i="15"/>
  <c r="G3896" i="15" s="1"/>
  <c r="H3880" i="15"/>
  <c r="F3880" i="15"/>
  <c r="G3880" i="15" s="1"/>
  <c r="H3872" i="15"/>
  <c r="F3872" i="15"/>
  <c r="G3872" i="15" s="1"/>
  <c r="E3872" i="15"/>
  <c r="I3864" i="15"/>
  <c r="J3864" i="15" s="1"/>
  <c r="H3864" i="15"/>
  <c r="E3864" i="15"/>
  <c r="H3860" i="15"/>
  <c r="I3860" i="15"/>
  <c r="J3860" i="15" s="1"/>
  <c r="I3856" i="15"/>
  <c r="J3856" i="15" s="1"/>
  <c r="H3856" i="15"/>
  <c r="I3840" i="15"/>
  <c r="J3840" i="15" s="1"/>
  <c r="E3840" i="15"/>
  <c r="H3840" i="15"/>
  <c r="E3832" i="15"/>
  <c r="I3832" i="15"/>
  <c r="J3832" i="15" s="1"/>
  <c r="I3828" i="15"/>
  <c r="J3828" i="15" s="1"/>
  <c r="H3828" i="15"/>
  <c r="I3824" i="15"/>
  <c r="J3824" i="15" s="1"/>
  <c r="E3824" i="15"/>
  <c r="E3924" i="15"/>
  <c r="I3948" i="15"/>
  <c r="J3948" i="15" s="1"/>
  <c r="F3956" i="15"/>
  <c r="G3956" i="15" s="1"/>
  <c r="E3936" i="15"/>
  <c r="H3932" i="15"/>
  <c r="H3928" i="15"/>
  <c r="E3900" i="15"/>
  <c r="F3912" i="15"/>
  <c r="G3912" i="15" s="1"/>
  <c r="E3944" i="15"/>
  <c r="I3888" i="15"/>
  <c r="J3888" i="15" s="1"/>
  <c r="H3904" i="15"/>
  <c r="F3888" i="15"/>
  <c r="G3888" i="15" s="1"/>
  <c r="I3808" i="15"/>
  <c r="J3808" i="15" s="1"/>
  <c r="E3736" i="15"/>
  <c r="F3680" i="15"/>
  <c r="G3680" i="15" s="1"/>
  <c r="F3712" i="15"/>
  <c r="G3712" i="15" s="1"/>
  <c r="H3736" i="15"/>
  <c r="E3784" i="15"/>
  <c r="F3816" i="15"/>
  <c r="G3816" i="15" s="1"/>
  <c r="H3788" i="15"/>
  <c r="H3808" i="15"/>
  <c r="F3808" i="15"/>
  <c r="G3808" i="15" s="1"/>
  <c r="E3792" i="15"/>
  <c r="H3792" i="15"/>
  <c r="F3768" i="15"/>
  <c r="G3768" i="15" s="1"/>
  <c r="E3768" i="15"/>
  <c r="I3744" i="15"/>
  <c r="J3744" i="15" s="1"/>
  <c r="E3744" i="15"/>
  <c r="I3732" i="15"/>
  <c r="J3732" i="15" s="1"/>
  <c r="F3732" i="15"/>
  <c r="G3732" i="15" s="1"/>
  <c r="I3728" i="15"/>
  <c r="J3728" i="15" s="1"/>
  <c r="H3728" i="15"/>
  <c r="H3720" i="15"/>
  <c r="I3720" i="15"/>
  <c r="J3720" i="15" s="1"/>
  <c r="E3704" i="15"/>
  <c r="I3704" i="15"/>
  <c r="J3704" i="15" s="1"/>
  <c r="F3684" i="15"/>
  <c r="G3684" i="15" s="1"/>
  <c r="H3684" i="15"/>
  <c r="E3672" i="15"/>
  <c r="I3672" i="15"/>
  <c r="J3672" i="15" s="1"/>
  <c r="E3656" i="15"/>
  <c r="I3656" i="15"/>
  <c r="J3656" i="15" s="1"/>
  <c r="H3656" i="15"/>
  <c r="I3640" i="15"/>
  <c r="J3640" i="15" s="1"/>
  <c r="H3640" i="15"/>
  <c r="H3632" i="15"/>
  <c r="I3632" i="15"/>
  <c r="J3632" i="15" s="1"/>
  <c r="H3624" i="15"/>
  <c r="F3624" i="15"/>
  <c r="G3624" i="15" s="1"/>
  <c r="E3620" i="15"/>
  <c r="F3620" i="15"/>
  <c r="G3620" i="15" s="1"/>
  <c r="I3600" i="15"/>
  <c r="J3600" i="15" s="1"/>
  <c r="E3600" i="15"/>
  <c r="I3584" i="15"/>
  <c r="J3584" i="15" s="1"/>
  <c r="F3584" i="15"/>
  <c r="G3584" i="15" s="1"/>
  <c r="E3576" i="15"/>
  <c r="I3576" i="15"/>
  <c r="J3576" i="15" s="1"/>
  <c r="H3552" i="15"/>
  <c r="I3552" i="15"/>
  <c r="J3552" i="15" s="1"/>
  <c r="H3532" i="15"/>
  <c r="I3532" i="15"/>
  <c r="J3532" i="15" s="1"/>
  <c r="H3704" i="15"/>
  <c r="F3688" i="15"/>
  <c r="G3688" i="15" s="1"/>
  <c r="E3728" i="15"/>
  <c r="F3760" i="15"/>
  <c r="G3760" i="15" s="1"/>
  <c r="I3792" i="15"/>
  <c r="J3792" i="15" s="1"/>
  <c r="E3448" i="15"/>
  <c r="E3488" i="15"/>
  <c r="H3216" i="15"/>
  <c r="H3232" i="15"/>
  <c r="H3252" i="15"/>
  <c r="I3012" i="15"/>
  <c r="J3012" i="15" s="1"/>
  <c r="E3228" i="15"/>
  <c r="E3076" i="15"/>
  <c r="E3044" i="15"/>
  <c r="F3120" i="15"/>
  <c r="G3120" i="15" s="1"/>
  <c r="F2896" i="15"/>
  <c r="G2896" i="15" s="1"/>
  <c r="F2752" i="15"/>
  <c r="G2752" i="15" s="1"/>
  <c r="H2616" i="15"/>
  <c r="H2572" i="15"/>
  <c r="H2532" i="15"/>
  <c r="F3476" i="15"/>
  <c r="G3476" i="15" s="1"/>
  <c r="E3476" i="15"/>
  <c r="F3472" i="15"/>
  <c r="G3472" i="15" s="1"/>
  <c r="E3472" i="15"/>
  <c r="E3236" i="15"/>
  <c r="F3236" i="15"/>
  <c r="G3236" i="15" s="1"/>
  <c r="E3220" i="15"/>
  <c r="F3220" i="15"/>
  <c r="G3220" i="15" s="1"/>
  <c r="H3124" i="15"/>
  <c r="F3124" i="15"/>
  <c r="G3124" i="15" s="1"/>
  <c r="I3104" i="15"/>
  <c r="J3104" i="15" s="1"/>
  <c r="E3104" i="15"/>
  <c r="H3092" i="15"/>
  <c r="E3092" i="15"/>
  <c r="H2980" i="15"/>
  <c r="I2980" i="15"/>
  <c r="J2980" i="15" s="1"/>
  <c r="I2908" i="15"/>
  <c r="J2908" i="15" s="1"/>
  <c r="E2908" i="15"/>
  <c r="H2880" i="15"/>
  <c r="F2880" i="15"/>
  <c r="G2880" i="15" s="1"/>
  <c r="I2860" i="15"/>
  <c r="J2860" i="15" s="1"/>
  <c r="E2860" i="15"/>
  <c r="I2852" i="15"/>
  <c r="J2852" i="15" s="1"/>
  <c r="H2852" i="15"/>
  <c r="I2844" i="15"/>
  <c r="J2844" i="15" s="1"/>
  <c r="H2844" i="15"/>
  <c r="I2828" i="15"/>
  <c r="J2828" i="15" s="1"/>
  <c r="H2828" i="15"/>
  <c r="F2828" i="15"/>
  <c r="G2828" i="15" s="1"/>
  <c r="I2812" i="15"/>
  <c r="J2812" i="15" s="1"/>
  <c r="H2812" i="15"/>
  <c r="H2804" i="15"/>
  <c r="E2804" i="15"/>
  <c r="I2800" i="15"/>
  <c r="J2800" i="15" s="1"/>
  <c r="F2800" i="15"/>
  <c r="G2800" i="15" s="1"/>
  <c r="E2800" i="15"/>
  <c r="I2780" i="15"/>
  <c r="J2780" i="15" s="1"/>
  <c r="F2780" i="15"/>
  <c r="G2780" i="15" s="1"/>
  <c r="I2772" i="15"/>
  <c r="J2772" i="15" s="1"/>
  <c r="E2772" i="15"/>
  <c r="F2768" i="15"/>
  <c r="G2768" i="15" s="1"/>
  <c r="E2768" i="15"/>
  <c r="I2748" i="15"/>
  <c r="J2748" i="15" s="1"/>
  <c r="F2748" i="15"/>
  <c r="G2748" i="15" s="1"/>
  <c r="I2732" i="15"/>
  <c r="J2732" i="15" s="1"/>
  <c r="F2732" i="15"/>
  <c r="G2732" i="15" s="1"/>
  <c r="E2732" i="15"/>
  <c r="I2700" i="15"/>
  <c r="J2700" i="15" s="1"/>
  <c r="E2700" i="15"/>
  <c r="I2680" i="15"/>
  <c r="J2680" i="15" s="1"/>
  <c r="F2680" i="15"/>
  <c r="G2680" i="15" s="1"/>
  <c r="I2672" i="15"/>
  <c r="J2672" i="15" s="1"/>
  <c r="F2672" i="15"/>
  <c r="G2672" i="15" s="1"/>
  <c r="I2660" i="15"/>
  <c r="J2660" i="15" s="1"/>
  <c r="E2660" i="15"/>
  <c r="I2652" i="15"/>
  <c r="J2652" i="15" s="1"/>
  <c r="F2652" i="15"/>
  <c r="G2652" i="15" s="1"/>
  <c r="I2640" i="15"/>
  <c r="J2640" i="15" s="1"/>
  <c r="E2640" i="15"/>
  <c r="I2636" i="15"/>
  <c r="J2636" i="15" s="1"/>
  <c r="H2636" i="15"/>
  <c r="F2636" i="15"/>
  <c r="G2636" i="15" s="1"/>
  <c r="I2624" i="15"/>
  <c r="J2624" i="15" s="1"/>
  <c r="H2624" i="15"/>
  <c r="I2604" i="15"/>
  <c r="J2604" i="15" s="1"/>
  <c r="F2604" i="15"/>
  <c r="G2604" i="15" s="1"/>
  <c r="I2596" i="15"/>
  <c r="J2596" i="15" s="1"/>
  <c r="F2596" i="15"/>
  <c r="G2596" i="15" s="1"/>
  <c r="E2596" i="15"/>
  <c r="I2576" i="15"/>
  <c r="J2576" i="15" s="1"/>
  <c r="H2576" i="15"/>
  <c r="F2576" i="15"/>
  <c r="G2576" i="15" s="1"/>
  <c r="E2576" i="15"/>
  <c r="I2528" i="15"/>
  <c r="J2528" i="15" s="1"/>
  <c r="F2528" i="15"/>
  <c r="G2528" i="15" s="1"/>
  <c r="I2520" i="15"/>
  <c r="J2520" i="15" s="1"/>
  <c r="F2520" i="15"/>
  <c r="G2520" i="15" s="1"/>
  <c r="I2516" i="15"/>
  <c r="J2516" i="15" s="1"/>
  <c r="E2516" i="15"/>
  <c r="I2512" i="15"/>
  <c r="J2512" i="15" s="1"/>
  <c r="E2512" i="15"/>
  <c r="I2508" i="15"/>
  <c r="J2508" i="15" s="1"/>
  <c r="F2508" i="15"/>
  <c r="G2508" i="15" s="1"/>
  <c r="I3260" i="15"/>
  <c r="J3260" i="15" s="1"/>
  <c r="H3284" i="15"/>
  <c r="H3304" i="15"/>
  <c r="H3336" i="15"/>
  <c r="H3416" i="15"/>
  <c r="E3192" i="15"/>
  <c r="E3180" i="15"/>
  <c r="E2468" i="15"/>
  <c r="F2480" i="15"/>
  <c r="G2480" i="15" s="1"/>
  <c r="F2472" i="15"/>
  <c r="G2472" i="15" s="1"/>
  <c r="H2504" i="15"/>
  <c r="H2472" i="15"/>
  <c r="H2436" i="15"/>
  <c r="H2432" i="15"/>
  <c r="H2400" i="15"/>
  <c r="H2328" i="15"/>
  <c r="H2320" i="15"/>
  <c r="H2312" i="15"/>
  <c r="H2300" i="15"/>
  <c r="H2296" i="15"/>
  <c r="H2212" i="15"/>
  <c r="I2145" i="14"/>
  <c r="I2137" i="14"/>
  <c r="E5273" i="15"/>
  <c r="F5273" i="15" s="1"/>
  <c r="G5273" i="15" s="1"/>
  <c r="E5145" i="15"/>
  <c r="F5145" i="15" s="1"/>
  <c r="G5145" i="15" s="1"/>
  <c r="E4913" i="15"/>
  <c r="E5001" i="15"/>
  <c r="F5001" i="15" s="1"/>
  <c r="G5001" i="15" s="1"/>
  <c r="F5065" i="15"/>
  <c r="G5065" i="15" s="1"/>
  <c r="E5456" i="15"/>
  <c r="H5456" i="15"/>
  <c r="E5113" i="15"/>
  <c r="F5113" i="15" s="1"/>
  <c r="G5113" i="15" s="1"/>
  <c r="I5" i="15"/>
  <c r="J5" i="15" s="1"/>
  <c r="F5057" i="15"/>
  <c r="G5057" i="15" s="1"/>
  <c r="E4777" i="15"/>
  <c r="F4609" i="15"/>
  <c r="G4609" i="15" s="1"/>
  <c r="E4681" i="15"/>
  <c r="E4649" i="15"/>
  <c r="F4457" i="15"/>
  <c r="G4457" i="15" s="1"/>
  <c r="E5265" i="15"/>
  <c r="E5458" i="15"/>
  <c r="F5458" i="15" s="1"/>
  <c r="G5458" i="15" s="1"/>
  <c r="H5350" i="15"/>
  <c r="I5350" i="15" s="1"/>
  <c r="J5350" i="15" s="1"/>
  <c r="E5442" i="15"/>
  <c r="F5446" i="15"/>
  <c r="G5446" i="15" s="1"/>
  <c r="H5318" i="15"/>
  <c r="I5318" i="15" s="1"/>
  <c r="J5318" i="15" s="1"/>
  <c r="E5326" i="15"/>
  <c r="E5474" i="15"/>
  <c r="F5474" i="15" s="1"/>
  <c r="G5474" i="15" s="1"/>
  <c r="E5446" i="15"/>
  <c r="E5238" i="15"/>
  <c r="F5238" i="15" s="1"/>
  <c r="G5238" i="15" s="1"/>
  <c r="F5440" i="15"/>
  <c r="G5440" i="15" s="1"/>
  <c r="H5480" i="15"/>
  <c r="I5480" i="15" s="1"/>
  <c r="J5480" i="15" s="1"/>
  <c r="E5" i="15"/>
  <c r="I5057" i="15"/>
  <c r="J5057" i="15" s="1"/>
  <c r="H5249" i="15"/>
  <c r="E5209" i="15"/>
  <c r="F5209" i="15" s="1"/>
  <c r="G5209" i="15" s="1"/>
  <c r="E5351" i="15"/>
  <c r="F5351" i="15" s="1"/>
  <c r="G5351" i="15" s="1"/>
  <c r="H5041" i="15"/>
  <c r="I5041" i="15" s="1"/>
  <c r="J5041" i="15" s="1"/>
  <c r="I5359" i="15"/>
  <c r="J5359" i="15" s="1"/>
  <c r="H5439" i="15"/>
  <c r="H5291" i="15"/>
  <c r="I5291" i="15" s="1"/>
  <c r="J5291" i="15" s="1"/>
  <c r="E4873" i="15"/>
  <c r="F4873" i="15" s="1"/>
  <c r="G4873" i="15" s="1"/>
  <c r="H4881" i="15"/>
  <c r="I4881" i="15" s="1"/>
  <c r="J4881" i="15" s="1"/>
  <c r="E4953" i="15"/>
  <c r="F4953" i="15" s="1"/>
  <c r="G4953" i="15" s="1"/>
  <c r="H4609" i="15"/>
  <c r="F4577" i="15"/>
  <c r="G4577" i="15" s="1"/>
  <c r="H4729" i="15"/>
  <c r="I4001" i="15"/>
  <c r="J4001" i="15" s="1"/>
  <c r="E5241" i="15"/>
  <c r="F5241" i="15" s="1"/>
  <c r="G5241" i="15" s="1"/>
  <c r="F5249" i="15"/>
  <c r="G5249" i="15" s="1"/>
  <c r="H5433" i="15"/>
  <c r="I5433" i="15" s="1"/>
  <c r="J5433" i="15" s="1"/>
  <c r="H1533" i="15"/>
  <c r="I1533" i="15" s="1"/>
  <c r="J1533" i="15" s="1"/>
  <c r="P1628" i="14"/>
  <c r="H1524" i="15" s="1"/>
  <c r="I1524" i="15" s="1"/>
  <c r="J1524" i="15" s="1"/>
  <c r="E1524" i="15"/>
  <c r="F1524" i="15" s="1"/>
  <c r="G1524" i="15" s="1"/>
  <c r="P1622" i="14"/>
  <c r="H1523" i="15" s="1"/>
  <c r="I1523" i="15" s="1"/>
  <c r="J1523" i="15" s="1"/>
  <c r="E1523" i="15"/>
  <c r="F1523" i="15" s="1"/>
  <c r="G1523" i="15" s="1"/>
  <c r="E5301" i="15"/>
  <c r="F5301" i="15" s="1"/>
  <c r="G5301" i="15" s="1"/>
  <c r="H5315" i="15"/>
  <c r="I5315" i="15" s="1"/>
  <c r="J5315" i="15" s="1"/>
  <c r="E5447" i="15"/>
  <c r="H5435" i="15"/>
  <c r="H5119" i="15"/>
  <c r="I5119" i="15" s="1"/>
  <c r="J5119" i="15" s="1"/>
  <c r="F5327" i="15"/>
  <c r="G5327" i="15" s="1"/>
  <c r="F5127" i="15"/>
  <c r="G5127" i="15" s="1"/>
  <c r="H5251" i="15"/>
  <c r="E5255" i="15"/>
  <c r="F5255" i="15" s="1"/>
  <c r="G5255" i="15" s="1"/>
  <c r="E5367" i="15"/>
  <c r="F5367" i="15" s="1"/>
  <c r="G5367" i="15" s="1"/>
  <c r="H5139" i="15"/>
  <c r="I5139" i="15" s="1"/>
  <c r="J5139" i="15" s="1"/>
  <c r="H4907" i="15"/>
  <c r="E5127" i="15"/>
  <c r="F4795" i="15"/>
  <c r="G4795" i="15" s="1"/>
  <c r="I4803" i="15"/>
  <c r="J4803" i="15" s="1"/>
  <c r="E4919" i="15"/>
  <c r="E5071" i="15"/>
  <c r="I5155" i="15"/>
  <c r="J5155" i="15" s="1"/>
  <c r="F5051" i="15"/>
  <c r="G5051" i="15" s="1"/>
  <c r="H4787" i="15"/>
  <c r="E4987" i="15"/>
  <c r="F4783" i="15"/>
  <c r="G4783" i="15" s="1"/>
  <c r="F4823" i="15"/>
  <c r="G4823" i="15" s="1"/>
  <c r="E4979" i="15"/>
  <c r="F4979" i="15" s="1"/>
  <c r="G4979" i="15" s="1"/>
  <c r="I4815" i="15"/>
  <c r="J4815" i="15" s="1"/>
  <c r="I4895" i="15"/>
  <c r="J4895" i="15" s="1"/>
  <c r="E4895" i="15"/>
  <c r="H5335" i="15"/>
  <c r="I5335" i="15" s="1"/>
  <c r="J5335" i="15" s="1"/>
  <c r="E5203" i="15"/>
  <c r="F5203" i="15" s="1"/>
  <c r="G5203" i="15" s="1"/>
  <c r="H5227" i="15"/>
  <c r="I5227" i="15" s="1"/>
  <c r="J5227" i="15" s="1"/>
  <c r="F5359" i="15"/>
  <c r="G5359" i="15" s="1"/>
  <c r="E5215" i="15"/>
  <c r="I5215" i="15"/>
  <c r="J5215" i="15" s="1"/>
  <c r="F4867" i="15"/>
  <c r="G4867" i="15" s="1"/>
  <c r="I4867" i="15"/>
  <c r="J4867" i="15" s="1"/>
  <c r="E4859" i="15"/>
  <c r="F4859" i="15" s="1"/>
  <c r="G4859" i="15" s="1"/>
  <c r="H4859" i="15"/>
  <c r="I4859" i="15" s="1"/>
  <c r="J4859" i="15" s="1"/>
  <c r="H4735" i="15"/>
  <c r="E4735" i="15"/>
  <c r="I4691" i="15"/>
  <c r="J4691" i="15" s="1"/>
  <c r="H4691" i="15"/>
  <c r="F4675" i="15"/>
  <c r="G4675" i="15" s="1"/>
  <c r="I4675" i="15"/>
  <c r="J4675" i="15" s="1"/>
  <c r="F4671" i="15"/>
  <c r="G4671" i="15" s="1"/>
  <c r="I4671" i="15"/>
  <c r="J4671" i="15" s="1"/>
  <c r="F4655" i="15"/>
  <c r="G4655" i="15" s="1"/>
  <c r="I4655" i="15"/>
  <c r="J4655" i="15" s="1"/>
  <c r="H4647" i="15"/>
  <c r="I4647" i="15"/>
  <c r="J4647" i="15" s="1"/>
  <c r="E4631" i="15"/>
  <c r="I4631" i="15"/>
  <c r="J4631" i="15" s="1"/>
  <c r="E4619" i="15"/>
  <c r="F4619" i="15"/>
  <c r="G4619" i="15" s="1"/>
  <c r="I4603" i="15"/>
  <c r="J4603" i="15" s="1"/>
  <c r="H4603" i="15"/>
  <c r="I4583" i="15"/>
  <c r="J4583" i="15" s="1"/>
  <c r="E4583" i="15"/>
  <c r="I4579" i="15"/>
  <c r="J4579" i="15" s="1"/>
  <c r="H4579" i="15"/>
  <c r="F4575" i="15"/>
  <c r="G4575" i="15" s="1"/>
  <c r="H4575" i="15"/>
  <c r="I4571" i="15"/>
  <c r="J4571" i="15" s="1"/>
  <c r="E4571" i="15"/>
  <c r="F4523" i="15"/>
  <c r="G4523" i="15" s="1"/>
  <c r="H4171" i="15"/>
  <c r="F4303" i="15"/>
  <c r="G4303" i="15" s="1"/>
  <c r="H4199" i="15"/>
  <c r="I4447" i="15"/>
  <c r="J4447" i="15" s="1"/>
  <c r="F4479" i="15"/>
  <c r="G4479" i="15" s="1"/>
  <c r="I4503" i="15"/>
  <c r="J4503" i="15" s="1"/>
  <c r="I4551" i="15"/>
  <c r="J4551" i="15" s="1"/>
  <c r="E4215" i="15"/>
  <c r="F4223" i="15"/>
  <c r="G4223" i="15" s="1"/>
  <c r="F4255" i="15"/>
  <c r="G4255" i="15" s="1"/>
  <c r="H4351" i="15"/>
  <c r="E4495" i="15"/>
  <c r="E4535" i="15"/>
  <c r="E4335" i="15"/>
  <c r="I4471" i="15"/>
  <c r="J4471" i="15" s="1"/>
  <c r="E4455" i="15"/>
  <c r="H4303" i="15"/>
  <c r="E4243" i="15"/>
  <c r="H4179" i="15"/>
  <c r="H4111" i="15"/>
  <c r="H4135" i="15"/>
  <c r="H4167" i="15"/>
  <c r="I4191" i="15"/>
  <c r="J4191" i="15" s="1"/>
  <c r="I4247" i="15"/>
  <c r="J4247" i="15" s="1"/>
  <c r="F4459" i="15"/>
  <c r="G4459" i="15" s="1"/>
  <c r="H4091" i="15"/>
  <c r="H4211" i="15"/>
  <c r="H4299" i="15"/>
  <c r="I4467" i="15"/>
  <c r="J4467" i="15" s="1"/>
  <c r="F3903" i="15"/>
  <c r="G3903" i="15" s="1"/>
  <c r="I3959" i="15"/>
  <c r="J3959" i="15" s="1"/>
  <c r="E3727" i="15"/>
  <c r="I4475" i="15"/>
  <c r="J4475" i="15" s="1"/>
  <c r="E4095" i="15"/>
  <c r="I4095" i="15"/>
  <c r="J4095" i="15" s="1"/>
  <c r="H4071" i="15"/>
  <c r="F4071" i="15"/>
  <c r="G4071" i="15" s="1"/>
  <c r="E3919" i="15"/>
  <c r="F3919" i="15"/>
  <c r="G3919" i="15" s="1"/>
  <c r="H3743" i="15"/>
  <c r="E3743" i="15"/>
  <c r="F3739" i="15"/>
  <c r="G3739" i="15" s="1"/>
  <c r="H3739" i="15"/>
  <c r="E3675" i="15"/>
  <c r="I3675" i="15"/>
  <c r="J3675" i="15" s="1"/>
  <c r="H3627" i="15"/>
  <c r="F3627" i="15"/>
  <c r="G3627" i="15" s="1"/>
  <c r="E3603" i="15"/>
  <c r="I3603" i="15"/>
  <c r="J3603" i="15" s="1"/>
  <c r="I3599" i="15"/>
  <c r="J3599" i="15" s="1"/>
  <c r="F3599" i="15"/>
  <c r="G3599" i="15" s="1"/>
  <c r="H3599" i="15"/>
  <c r="E3579" i="15"/>
  <c r="F3579" i="15"/>
  <c r="G3579" i="15" s="1"/>
  <c r="H3563" i="15"/>
  <c r="E3563" i="15"/>
  <c r="I3555" i="15"/>
  <c r="J3555" i="15" s="1"/>
  <c r="H3555" i="15"/>
  <c r="E3551" i="15"/>
  <c r="F3551" i="15"/>
  <c r="G3551" i="15" s="1"/>
  <c r="F3547" i="15"/>
  <c r="G3547" i="15" s="1"/>
  <c r="E3547" i="15"/>
  <c r="I3531" i="15"/>
  <c r="J3531" i="15" s="1"/>
  <c r="H3531" i="15"/>
  <c r="F3523" i="15"/>
  <c r="G3523" i="15" s="1"/>
  <c r="H3523" i="15"/>
  <c r="I3511" i="15"/>
  <c r="J3511" i="15" s="1"/>
  <c r="E3511" i="15"/>
  <c r="E3507" i="15"/>
  <c r="H3507" i="15"/>
  <c r="I3495" i="15"/>
  <c r="J3495" i="15" s="1"/>
  <c r="F3495" i="15"/>
  <c r="G3495" i="15" s="1"/>
  <c r="E3495" i="15"/>
  <c r="I3479" i="15"/>
  <c r="J3479" i="15" s="1"/>
  <c r="F3479" i="15"/>
  <c r="G3479" i="15" s="1"/>
  <c r="H3451" i="15"/>
  <c r="I3451" i="15"/>
  <c r="J3451" i="15" s="1"/>
  <c r="H3435" i="15"/>
  <c r="I3435" i="15"/>
  <c r="J3435" i="15" s="1"/>
  <c r="F3431" i="15"/>
  <c r="G3431" i="15" s="1"/>
  <c r="E3431" i="15"/>
  <c r="I3423" i="15"/>
  <c r="J3423" i="15" s="1"/>
  <c r="E3423" i="15"/>
  <c r="I3415" i="15"/>
  <c r="J3415" i="15" s="1"/>
  <c r="E3415" i="15"/>
  <c r="I3407" i="15"/>
  <c r="J3407" i="15" s="1"/>
  <c r="E3407" i="15"/>
  <c r="H3403" i="15"/>
  <c r="F3403" i="15"/>
  <c r="G3403" i="15" s="1"/>
  <c r="E3391" i="15"/>
  <c r="I3391" i="15"/>
  <c r="J3391" i="15" s="1"/>
  <c r="H3387" i="15"/>
  <c r="I3387" i="15"/>
  <c r="J3387" i="15" s="1"/>
  <c r="I3383" i="15"/>
  <c r="J3383" i="15" s="1"/>
  <c r="H3383" i="15"/>
  <c r="I3375" i="15"/>
  <c r="J3375" i="15" s="1"/>
  <c r="E3375" i="15"/>
  <c r="E3363" i="15"/>
  <c r="F3363" i="15"/>
  <c r="G3363" i="15" s="1"/>
  <c r="E3347" i="15"/>
  <c r="I3347" i="15"/>
  <c r="J3347" i="15" s="1"/>
  <c r="I3343" i="15"/>
  <c r="J3343" i="15" s="1"/>
  <c r="H3343" i="15"/>
  <c r="E3339" i="15"/>
  <c r="F3339" i="15"/>
  <c r="G3339" i="15" s="1"/>
  <c r="E3323" i="15"/>
  <c r="F3323" i="15"/>
  <c r="G3323" i="15" s="1"/>
  <c r="H3315" i="15"/>
  <c r="E3315" i="15"/>
  <c r="E3287" i="15"/>
  <c r="E3247" i="15"/>
  <c r="F3267" i="15"/>
  <c r="G3267" i="15" s="1"/>
  <c r="F3247" i="15"/>
  <c r="G3247" i="15" s="1"/>
  <c r="H3207" i="15"/>
  <c r="H3111" i="15"/>
  <c r="H3095" i="15"/>
  <c r="H3075" i="15"/>
  <c r="H3051" i="15"/>
  <c r="H3031" i="15"/>
  <c r="H3019" i="15"/>
  <c r="H3003" i="15"/>
  <c r="E5387" i="15"/>
  <c r="F5387" i="15" s="1"/>
  <c r="G5387" i="15" s="1"/>
  <c r="E5167" i="15"/>
  <c r="F5167" i="15" s="1"/>
  <c r="G5167" i="15" s="1"/>
  <c r="F5363" i="15"/>
  <c r="G5363" i="15" s="1"/>
  <c r="H5169" i="15"/>
  <c r="I5169" i="15" s="1"/>
  <c r="J5169" i="15" s="1"/>
  <c r="H5155" i="15"/>
  <c r="E5223" i="15"/>
  <c r="E5419" i="15"/>
  <c r="F5419" i="15" s="1"/>
  <c r="G5419" i="15" s="1"/>
  <c r="F5135" i="15"/>
  <c r="G5135" i="15" s="1"/>
  <c r="H5375" i="15"/>
  <c r="I5375" i="15" s="1"/>
  <c r="J5375" i="15" s="1"/>
  <c r="I5063" i="15"/>
  <c r="J5063" i="15" s="1"/>
  <c r="E5231" i="15"/>
  <c r="F5231" i="15" s="1"/>
  <c r="G5231" i="15" s="1"/>
  <c r="E5063" i="15"/>
  <c r="H5135" i="15"/>
  <c r="E5243" i="15"/>
  <c r="F5243" i="15" s="1"/>
  <c r="G5243" i="15" s="1"/>
  <c r="H5043" i="15"/>
  <c r="I5043" i="15" s="1"/>
  <c r="J5043" i="15" s="1"/>
  <c r="E5347" i="15"/>
  <c r="F5347" i="15" s="1"/>
  <c r="G5347" i="15" s="1"/>
  <c r="H5215" i="15"/>
  <c r="F5251" i="15"/>
  <c r="G5251" i="15" s="1"/>
  <c r="E5323" i="15"/>
  <c r="F5323" i="15" s="1"/>
  <c r="G5323" i="15" s="1"/>
  <c r="F4759" i="15"/>
  <c r="G4759" i="15" s="1"/>
  <c r="H5055" i="15"/>
  <c r="H5423" i="15"/>
  <c r="I5423" i="15" s="1"/>
  <c r="J5423" i="15" s="1"/>
  <c r="E5467" i="15"/>
  <c r="F5467" i="15" s="1"/>
  <c r="G5467" i="15" s="1"/>
  <c r="E5207" i="15"/>
  <c r="F5207" i="15" s="1"/>
  <c r="G5207" i="15" s="1"/>
  <c r="H5127" i="15"/>
  <c r="H5059" i="15"/>
  <c r="I5071" i="15"/>
  <c r="J5071" i="15" s="1"/>
  <c r="H5171" i="15"/>
  <c r="I5171" i="15" s="1"/>
  <c r="J5171" i="15" s="1"/>
  <c r="E5315" i="15"/>
  <c r="F5315" i="15" s="1"/>
  <c r="G5315" i="15" s="1"/>
  <c r="E5091" i="15"/>
  <c r="E5095" i="15"/>
  <c r="F5095" i="15" s="1"/>
  <c r="G5095" i="15" s="1"/>
  <c r="H5051" i="15"/>
  <c r="F5155" i="15"/>
  <c r="G5155" i="15" s="1"/>
  <c r="E5199" i="15"/>
  <c r="F5199" i="15" s="1"/>
  <c r="G5199" i="15" s="1"/>
  <c r="H5279" i="15"/>
  <c r="I5279" i="15" s="1"/>
  <c r="J5279" i="15" s="1"/>
  <c r="E5251" i="15"/>
  <c r="I5223" i="15"/>
  <c r="J5223" i="15" s="1"/>
  <c r="I5075" i="15"/>
  <c r="J5075" i="15" s="1"/>
  <c r="H4995" i="15"/>
  <c r="I4995" i="15" s="1"/>
  <c r="J4995" i="15" s="1"/>
  <c r="H4723" i="15"/>
  <c r="E4815" i="15"/>
  <c r="E4719" i="15"/>
  <c r="H4945" i="15"/>
  <c r="I4945" i="15" s="1"/>
  <c r="J4945" i="15" s="1"/>
  <c r="F5059" i="15"/>
  <c r="G5059" i="15" s="1"/>
  <c r="E5281" i="15"/>
  <c r="F5281" i="15" s="1"/>
  <c r="G5281" i="15" s="1"/>
  <c r="H4961" i="15"/>
  <c r="I4961" i="15" s="1"/>
  <c r="J4961" i="15" s="1"/>
  <c r="H5257" i="15"/>
  <c r="I5257" i="15" s="1"/>
  <c r="J5257" i="15" s="1"/>
  <c r="E4689" i="15"/>
  <c r="H4705" i="15"/>
  <c r="H4737" i="15"/>
  <c r="I4745" i="15"/>
  <c r="J4745" i="15" s="1"/>
  <c r="F4753" i="15"/>
  <c r="G4753" i="15" s="1"/>
  <c r="H4769" i="15"/>
  <c r="I4809" i="15"/>
  <c r="J4809" i="15" s="1"/>
  <c r="H4913" i="15"/>
  <c r="H5057" i="15"/>
  <c r="I5065" i="15"/>
  <c r="J5065" i="15" s="1"/>
  <c r="E5249" i="15"/>
  <c r="H5233" i="15"/>
  <c r="I5233" i="15" s="1"/>
  <c r="J5233" i="15" s="1"/>
  <c r="F5265" i="15"/>
  <c r="G5265" i="15" s="1"/>
  <c r="H4721" i="15"/>
  <c r="I5017" i="15"/>
  <c r="J5017" i="15" s="1"/>
  <c r="F5073" i="15"/>
  <c r="G5073" i="15" s="1"/>
  <c r="H4513" i="15"/>
  <c r="F4713" i="15"/>
  <c r="G4713" i="15" s="1"/>
  <c r="E4545" i="15"/>
  <c r="E4901" i="15"/>
  <c r="H4489" i="15"/>
  <c r="I4569" i="15"/>
  <c r="J4569" i="15" s="1"/>
  <c r="I4777" i="15"/>
  <c r="J4777" i="15" s="1"/>
  <c r="E4765" i="15"/>
  <c r="H5409" i="15"/>
  <c r="I5409" i="15" s="1"/>
  <c r="J5409" i="15" s="1"/>
  <c r="H4841" i="15"/>
  <c r="I4841" i="15" s="1"/>
  <c r="J4841" i="15" s="1"/>
  <c r="F4809" i="15"/>
  <c r="G4809" i="15" s="1"/>
  <c r="F4601" i="15"/>
  <c r="G4601" i="15" s="1"/>
  <c r="H4265" i="15"/>
  <c r="F4289" i="15"/>
  <c r="G4289" i="15" s="1"/>
  <c r="E4345" i="15"/>
  <c r="E4449" i="15"/>
  <c r="F4537" i="15"/>
  <c r="G4537" i="15" s="1"/>
  <c r="E4673" i="15"/>
  <c r="E4825" i="15"/>
  <c r="F4825" i="15" s="1"/>
  <c r="G4825" i="15" s="1"/>
  <c r="F4329" i="15"/>
  <c r="G4329" i="15" s="1"/>
  <c r="I4329" i="15"/>
  <c r="J4329" i="15" s="1"/>
  <c r="I4137" i="15"/>
  <c r="J4137" i="15" s="1"/>
  <c r="H3945" i="15"/>
  <c r="F4321" i="15"/>
  <c r="G4321" i="15" s="1"/>
  <c r="E5417" i="15"/>
  <c r="F5417" i="15" s="1"/>
  <c r="G5417" i="15" s="1"/>
  <c r="E5401" i="15"/>
  <c r="F5401" i="15" s="1"/>
  <c r="G5401" i="15" s="1"/>
  <c r="E5386" i="15"/>
  <c r="F5386" i="15" s="1"/>
  <c r="G5386" i="15" s="1"/>
  <c r="E5338" i="15"/>
  <c r="F5338" i="15" s="1"/>
  <c r="G5338" i="15" s="1"/>
  <c r="E5114" i="15"/>
  <c r="F5114" i="15" s="1"/>
  <c r="G5114" i="15" s="1"/>
  <c r="F5334" i="15"/>
  <c r="G5334" i="15" s="1"/>
  <c r="I5154" i="15"/>
  <c r="J5154" i="15" s="1"/>
  <c r="E5130" i="15"/>
  <c r="F5130" i="15" s="1"/>
  <c r="G5130" i="15" s="1"/>
  <c r="H5074" i="15"/>
  <c r="E5262" i="15"/>
  <c r="F5262" i="15" s="1"/>
  <c r="G5262" i="15" s="1"/>
  <c r="F5326" i="15"/>
  <c r="G5326" i="15" s="1"/>
  <c r="E5274" i="15"/>
  <c r="F5274" i="15" s="1"/>
  <c r="G5274" i="15" s="1"/>
  <c r="H5054" i="15"/>
  <c r="H5062" i="15"/>
  <c r="E5374" i="15"/>
  <c r="F5374" i="15" s="1"/>
  <c r="G5374" i="15" s="1"/>
  <c r="H5450" i="15"/>
  <c r="H5454" i="15"/>
  <c r="H5486" i="15"/>
  <c r="I5486" i="15" s="1"/>
  <c r="J5486" i="15" s="1"/>
  <c r="E5034" i="15"/>
  <c r="F5034" i="15" s="1"/>
  <c r="G5034" i="15" s="1"/>
  <c r="I5214" i="15"/>
  <c r="J5214" i="15" s="1"/>
  <c r="E5218" i="15"/>
  <c r="F5218" i="15" s="1"/>
  <c r="G5218" i="15" s="1"/>
  <c r="H5430" i="15"/>
  <c r="I5430" i="15" s="1"/>
  <c r="J5430" i="15" s="1"/>
  <c r="E5334" i="15"/>
  <c r="H5282" i="15"/>
  <c r="E5050" i="15"/>
  <c r="F5106" i="15"/>
  <c r="G5106" i="15" s="1"/>
  <c r="E5406" i="15"/>
  <c r="F5406" i="15" s="1"/>
  <c r="G5406" i="15" s="1"/>
  <c r="E4898" i="15"/>
  <c r="F4898" i="15" s="1"/>
  <c r="G4898" i="15" s="1"/>
  <c r="E5460" i="15"/>
  <c r="F5460" i="15" s="1"/>
  <c r="G5460" i="15" s="1"/>
  <c r="H4706" i="15"/>
  <c r="F5074" i="15"/>
  <c r="G5074" i="15" s="1"/>
  <c r="E4770" i="15"/>
  <c r="H5481" i="15"/>
  <c r="I5481" i="15" s="1"/>
  <c r="J5481" i="15" s="1"/>
  <c r="H5361" i="15"/>
  <c r="I5361" i="15" s="1"/>
  <c r="J5361" i="15" s="1"/>
  <c r="I5441" i="15"/>
  <c r="J5441" i="15" s="1"/>
  <c r="E5473" i="15"/>
  <c r="F5473" i="15" s="1"/>
  <c r="G5473" i="15" s="1"/>
  <c r="E5201" i="15"/>
  <c r="F5201" i="15" s="1"/>
  <c r="G5201" i="15" s="1"/>
  <c r="E5443" i="15"/>
  <c r="E5483" i="15"/>
  <c r="F5483" i="15" s="1"/>
  <c r="G5483" i="15" s="1"/>
  <c r="E5425" i="15"/>
  <c r="F5425" i="15" s="1"/>
  <c r="G5425" i="15" s="1"/>
  <c r="F5441" i="15"/>
  <c r="G5441" i="15" s="1"/>
  <c r="F5377" i="15"/>
  <c r="G5377" i="15" s="1"/>
  <c r="H5465" i="15"/>
  <c r="I5465" i="15" s="1"/>
  <c r="J5465" i="15" s="1"/>
  <c r="E5441" i="15"/>
  <c r="I5289" i="15"/>
  <c r="J5289" i="15" s="1"/>
  <c r="E5355" i="15"/>
  <c r="F5355" i="15" s="1"/>
  <c r="G5355" i="15" s="1"/>
  <c r="H4731" i="15"/>
  <c r="I4565" i="15"/>
  <c r="J4565" i="15" s="1"/>
  <c r="I3269" i="15"/>
  <c r="J3269" i="15" s="1"/>
  <c r="I4477" i="15"/>
  <c r="J4477" i="15" s="1"/>
  <c r="I4301" i="15"/>
  <c r="J4301" i="15" s="1"/>
  <c r="I4629" i="15"/>
  <c r="J4629" i="15" s="1"/>
  <c r="I3485" i="15"/>
  <c r="J3485" i="15" s="1"/>
  <c r="I3253" i="15"/>
  <c r="J3253" i="15" s="1"/>
  <c r="F3645" i="15"/>
  <c r="G3645" i="15" s="1"/>
  <c r="H3381" i="15"/>
  <c r="F2877" i="15"/>
  <c r="G2877" i="15" s="1"/>
  <c r="H2901" i="15"/>
  <c r="H2925" i="15"/>
  <c r="H2957" i="15"/>
  <c r="I2981" i="15"/>
  <c r="J2981" i="15" s="1"/>
  <c r="H3005" i="15"/>
  <c r="F3061" i="15"/>
  <c r="G3061" i="15" s="1"/>
  <c r="H3085" i="15"/>
  <c r="I3117" i="15"/>
  <c r="J3117" i="15" s="1"/>
  <c r="I3157" i="15"/>
  <c r="J3157" i="15" s="1"/>
  <c r="H3189" i="15"/>
  <c r="H3301" i="15"/>
  <c r="I3597" i="15"/>
  <c r="J3597" i="15" s="1"/>
  <c r="H5429" i="15"/>
  <c r="I5429" i="15" s="1"/>
  <c r="J5429" i="15" s="1"/>
  <c r="I3741" i="15"/>
  <c r="J3741" i="15" s="1"/>
  <c r="E3485" i="15"/>
  <c r="F3829" i="15"/>
  <c r="G3829" i="15" s="1"/>
  <c r="E4013" i="15"/>
  <c r="I3933" i="15"/>
  <c r="J3933" i="15" s="1"/>
  <c r="I3621" i="15"/>
  <c r="J3621" i="15" s="1"/>
  <c r="I3949" i="15"/>
  <c r="J3949" i="15" s="1"/>
  <c r="H3597" i="15"/>
  <c r="E4157" i="15"/>
  <c r="E4909" i="15"/>
  <c r="F4909" i="15" s="1"/>
  <c r="G4909" i="15" s="1"/>
  <c r="H3397" i="15"/>
  <c r="F3541" i="15"/>
  <c r="G3541" i="15" s="1"/>
  <c r="I3453" i="15"/>
  <c r="J3453" i="15" s="1"/>
  <c r="E3533" i="15"/>
  <c r="F3877" i="15"/>
  <c r="G3877" i="15" s="1"/>
  <c r="E4045" i="15"/>
  <c r="I4397" i="15"/>
  <c r="J4397" i="15" s="1"/>
  <c r="H4709" i="15"/>
  <c r="F3821" i="15"/>
  <c r="G3821" i="15" s="1"/>
  <c r="I3317" i="15"/>
  <c r="J3317" i="15" s="1"/>
  <c r="F3141" i="15"/>
  <c r="G3141" i="15" s="1"/>
  <c r="E2733" i="15"/>
  <c r="I2789" i="15"/>
  <c r="J2789" i="15" s="1"/>
  <c r="E2813" i="15"/>
  <c r="H2837" i="15"/>
  <c r="E2861" i="15"/>
  <c r="I2885" i="15"/>
  <c r="J2885" i="15" s="1"/>
  <c r="E2909" i="15"/>
  <c r="E2933" i="15"/>
  <c r="I2965" i="15"/>
  <c r="J2965" i="15" s="1"/>
  <c r="E3013" i="15"/>
  <c r="F3037" i="15"/>
  <c r="G3037" i="15" s="1"/>
  <c r="I3069" i="15"/>
  <c r="J3069" i="15" s="1"/>
  <c r="I3101" i="15"/>
  <c r="J3101" i="15" s="1"/>
  <c r="F3213" i="15"/>
  <c r="G3213" i="15" s="1"/>
  <c r="E4941" i="15"/>
  <c r="F4941" i="15" s="1"/>
  <c r="G4941" i="15" s="1"/>
  <c r="F4013" i="15"/>
  <c r="G4013" i="15" s="1"/>
  <c r="I3565" i="15"/>
  <c r="J3565" i="15" s="1"/>
  <c r="E3621" i="15"/>
  <c r="F3965" i="15"/>
  <c r="G3965" i="15" s="1"/>
  <c r="H4141" i="15"/>
  <c r="F4501" i="15"/>
  <c r="G4501" i="15" s="1"/>
  <c r="H3197" i="15"/>
  <c r="E3421" i="15"/>
  <c r="H3245" i="15"/>
  <c r="F2757" i="15"/>
  <c r="G2757" i="15" s="1"/>
  <c r="H2773" i="15"/>
  <c r="I2797" i="15"/>
  <c r="J2797" i="15" s="1"/>
  <c r="H2813" i="15"/>
  <c r="F2837" i="15"/>
  <c r="G2837" i="15" s="1"/>
  <c r="I2869" i="15"/>
  <c r="J2869" i="15" s="1"/>
  <c r="E2885" i="15"/>
  <c r="F2917" i="15"/>
  <c r="G2917" i="15" s="1"/>
  <c r="H2965" i="15"/>
  <c r="F2997" i="15"/>
  <c r="G2997" i="15" s="1"/>
  <c r="H3021" i="15"/>
  <c r="F3101" i="15"/>
  <c r="G3101" i="15" s="1"/>
  <c r="E4469" i="15"/>
  <c r="E3645" i="15"/>
  <c r="I3421" i="15"/>
  <c r="J3421" i="15" s="1"/>
  <c r="H3677" i="15"/>
  <c r="H5261" i="15"/>
  <c r="I5261" i="15" s="1"/>
  <c r="J5261" i="15" s="1"/>
  <c r="E4885" i="15"/>
  <c r="F4885" i="15" s="1"/>
  <c r="G4885" i="15" s="1"/>
  <c r="H3789" i="15"/>
  <c r="I5085" i="15"/>
  <c r="J5085" i="15" s="1"/>
  <c r="F3261" i="15"/>
  <c r="G3261" i="15" s="1"/>
  <c r="E3701" i="15"/>
  <c r="E3693" i="15"/>
  <c r="E4621" i="15"/>
  <c r="F3309" i="15"/>
  <c r="G3309" i="15" s="1"/>
  <c r="H2725" i="15"/>
  <c r="E2741" i="15"/>
  <c r="H2757" i="15"/>
  <c r="E2821" i="15"/>
  <c r="H2845" i="15"/>
  <c r="E2869" i="15"/>
  <c r="H2893" i="15"/>
  <c r="I2925" i="15"/>
  <c r="J2925" i="15" s="1"/>
  <c r="I3005" i="15"/>
  <c r="J3005" i="15" s="1"/>
  <c r="E3021" i="15"/>
  <c r="F3053" i="15"/>
  <c r="G3053" i="15" s="1"/>
  <c r="I3085" i="15"/>
  <c r="J3085" i="15" s="1"/>
  <c r="E3109" i="15"/>
  <c r="E3181" i="15"/>
  <c r="F3237" i="15"/>
  <c r="G3237" i="15" s="1"/>
  <c r="F3525" i="15"/>
  <c r="G3525" i="15" s="1"/>
  <c r="F2773" i="15"/>
  <c r="G2773" i="15" s="1"/>
  <c r="I4733" i="15"/>
  <c r="J4733" i="15" s="1"/>
  <c r="E4733" i="15"/>
  <c r="F4589" i="15"/>
  <c r="G4589" i="15" s="1"/>
  <c r="H4589" i="15"/>
  <c r="F4533" i="15"/>
  <c r="G4533" i="15" s="1"/>
  <c r="I4533" i="15"/>
  <c r="J4533" i="15" s="1"/>
  <c r="E4381" i="15"/>
  <c r="F4381" i="15"/>
  <c r="G4381" i="15" s="1"/>
  <c r="I4381" i="15"/>
  <c r="J4381" i="15" s="1"/>
  <c r="F4309" i="15"/>
  <c r="G4309" i="15" s="1"/>
  <c r="I4309" i="15"/>
  <c r="J4309" i="15" s="1"/>
  <c r="I4293" i="15"/>
  <c r="J4293" i="15" s="1"/>
  <c r="F4293" i="15"/>
  <c r="G4293" i="15" s="1"/>
  <c r="I4253" i="15"/>
  <c r="J4253" i="15" s="1"/>
  <c r="H4253" i="15"/>
  <c r="I4221" i="15"/>
  <c r="J4221" i="15" s="1"/>
  <c r="H4221" i="15"/>
  <c r="F4213" i="15"/>
  <c r="G4213" i="15" s="1"/>
  <c r="H4213" i="15"/>
  <c r="I4213" i="15"/>
  <c r="J4213" i="15" s="1"/>
  <c r="I4197" i="15"/>
  <c r="J4197" i="15" s="1"/>
  <c r="H4197" i="15"/>
  <c r="H4189" i="15"/>
  <c r="F4189" i="15"/>
  <c r="G4189" i="15" s="1"/>
  <c r="H4181" i="15"/>
  <c r="I4181" i="15"/>
  <c r="J4181" i="15" s="1"/>
  <c r="I4165" i="15"/>
  <c r="J4165" i="15" s="1"/>
  <c r="H4165" i="15"/>
  <c r="E4165" i="15"/>
  <c r="I4149" i="15"/>
  <c r="J4149" i="15" s="1"/>
  <c r="E4149" i="15"/>
  <c r="F4149" i="15"/>
  <c r="G4149" i="15" s="1"/>
  <c r="H4133" i="15"/>
  <c r="F4133" i="15"/>
  <c r="G4133" i="15" s="1"/>
  <c r="E4133" i="15"/>
  <c r="F4109" i="15"/>
  <c r="G4109" i="15" s="1"/>
  <c r="E4109" i="15"/>
  <c r="F4101" i="15"/>
  <c r="G4101" i="15" s="1"/>
  <c r="H4101" i="15"/>
  <c r="I4093" i="15"/>
  <c r="J4093" i="15" s="1"/>
  <c r="E4093" i="15"/>
  <c r="I4085" i="15"/>
  <c r="J4085" i="15" s="1"/>
  <c r="F4085" i="15"/>
  <c r="G4085" i="15" s="1"/>
  <c r="F4069" i="15"/>
  <c r="G4069" i="15" s="1"/>
  <c r="H4069" i="15"/>
  <c r="H4053" i="15"/>
  <c r="F4053" i="15"/>
  <c r="G4053" i="15" s="1"/>
  <c r="I4037" i="15"/>
  <c r="J4037" i="15" s="1"/>
  <c r="F4037" i="15"/>
  <c r="G4037" i="15" s="1"/>
  <c r="I4021" i="15"/>
  <c r="J4021" i="15" s="1"/>
  <c r="F4021" i="15"/>
  <c r="G4021" i="15" s="1"/>
  <c r="H4005" i="15"/>
  <c r="I4005" i="15"/>
  <c r="J4005" i="15" s="1"/>
  <c r="I3997" i="15"/>
  <c r="J3997" i="15" s="1"/>
  <c r="H3997" i="15"/>
  <c r="E3989" i="15"/>
  <c r="F3989" i="15"/>
  <c r="G3989" i="15" s="1"/>
  <c r="F3981" i="15"/>
  <c r="G3981" i="15" s="1"/>
  <c r="E3981" i="15"/>
  <c r="H3957" i="15"/>
  <c r="I3957" i="15"/>
  <c r="J3957" i="15" s="1"/>
  <c r="H3941" i="15"/>
  <c r="F3941" i="15"/>
  <c r="G3941" i="15" s="1"/>
  <c r="I3925" i="15"/>
  <c r="J3925" i="15" s="1"/>
  <c r="H3925" i="15"/>
  <c r="H3917" i="15"/>
  <c r="F3917" i="15"/>
  <c r="G3917" i="15" s="1"/>
  <c r="F3909" i="15"/>
  <c r="G3909" i="15" s="1"/>
  <c r="H3909" i="15"/>
  <c r="E3909" i="15"/>
  <c r="E3901" i="15"/>
  <c r="H3901" i="15"/>
  <c r="E3885" i="15"/>
  <c r="I3885" i="15"/>
  <c r="J3885" i="15" s="1"/>
  <c r="I3869" i="15"/>
  <c r="J3869" i="15" s="1"/>
  <c r="F3869" i="15"/>
  <c r="G3869" i="15" s="1"/>
  <c r="H3861" i="15"/>
  <c r="F3861" i="15"/>
  <c r="G3861" i="15" s="1"/>
  <c r="H3853" i="15"/>
  <c r="E3853" i="15"/>
  <c r="H3845" i="15"/>
  <c r="I3845" i="15"/>
  <c r="J3845" i="15" s="1"/>
  <c r="F3845" i="15"/>
  <c r="G3845" i="15" s="1"/>
  <c r="H3837" i="15"/>
  <c r="I3837" i="15"/>
  <c r="J3837" i="15" s="1"/>
  <c r="E3837" i="15"/>
  <c r="E3813" i="15"/>
  <c r="F3813" i="15"/>
  <c r="G3813" i="15" s="1"/>
  <c r="I3797" i="15"/>
  <c r="J3797" i="15" s="1"/>
  <c r="H3797" i="15"/>
  <c r="F3797" i="15"/>
  <c r="G3797" i="15" s="1"/>
  <c r="H3773" i="15"/>
  <c r="F3773" i="15"/>
  <c r="G3773" i="15" s="1"/>
  <c r="H3757" i="15"/>
  <c r="E3757" i="15"/>
  <c r="F3749" i="15"/>
  <c r="G3749" i="15" s="1"/>
  <c r="I3749" i="15"/>
  <c r="J3749" i="15" s="1"/>
  <c r="F3717" i="15"/>
  <c r="G3717" i="15" s="1"/>
  <c r="E3717" i="15"/>
  <c r="I3709" i="15"/>
  <c r="J3709" i="15" s="1"/>
  <c r="H3709" i="15"/>
  <c r="F3709" i="15"/>
  <c r="G3709" i="15" s="1"/>
  <c r="I3637" i="15"/>
  <c r="J3637" i="15" s="1"/>
  <c r="H3637" i="15"/>
  <c r="E3637" i="15"/>
  <c r="H3629" i="15"/>
  <c r="I3629" i="15"/>
  <c r="J3629" i="15" s="1"/>
  <c r="F3613" i="15"/>
  <c r="G3613" i="15" s="1"/>
  <c r="H3613" i="15"/>
  <c r="I3605" i="15"/>
  <c r="J3605" i="15" s="1"/>
  <c r="F3605" i="15"/>
  <c r="G3605" i="15" s="1"/>
  <c r="E3605" i="15"/>
  <c r="I3589" i="15"/>
  <c r="J3589" i="15" s="1"/>
  <c r="H3589" i="15"/>
  <c r="H3581" i="15"/>
  <c r="I3581" i="15"/>
  <c r="J3581" i="15" s="1"/>
  <c r="F3573" i="15"/>
  <c r="G3573" i="15" s="1"/>
  <c r="E3573" i="15"/>
  <c r="H3557" i="15"/>
  <c r="I3557" i="15"/>
  <c r="J3557" i="15" s="1"/>
  <c r="F3549" i="15"/>
  <c r="G3549" i="15" s="1"/>
  <c r="H3549" i="15"/>
  <c r="I3549" i="15"/>
  <c r="J3549" i="15" s="1"/>
  <c r="F3509" i="15"/>
  <c r="G3509" i="15" s="1"/>
  <c r="I3509" i="15"/>
  <c r="J3509" i="15" s="1"/>
  <c r="E3509" i="15"/>
  <c r="I3493" i="15"/>
  <c r="J3493" i="15" s="1"/>
  <c r="E3493" i="15"/>
  <c r="I3477" i="15"/>
  <c r="J3477" i="15" s="1"/>
  <c r="F3477" i="15"/>
  <c r="G3477" i="15" s="1"/>
  <c r="F3469" i="15"/>
  <c r="G3469" i="15" s="1"/>
  <c r="H3469" i="15"/>
  <c r="I3461" i="15"/>
  <c r="J3461" i="15" s="1"/>
  <c r="F3461" i="15"/>
  <c r="G3461" i="15" s="1"/>
  <c r="E3453" i="15"/>
  <c r="H3453" i="15"/>
  <c r="I3445" i="15"/>
  <c r="J3445" i="15" s="1"/>
  <c r="H3445" i="15"/>
  <c r="E3445" i="15"/>
  <c r="F3437" i="15"/>
  <c r="G3437" i="15" s="1"/>
  <c r="E3437" i="15"/>
  <c r="H3429" i="15"/>
  <c r="F3429" i="15"/>
  <c r="G3429" i="15" s="1"/>
  <c r="F3413" i="15"/>
  <c r="G3413" i="15" s="1"/>
  <c r="I3413" i="15"/>
  <c r="J3413" i="15" s="1"/>
  <c r="I3405" i="15"/>
  <c r="J3405" i="15" s="1"/>
  <c r="H3405" i="15"/>
  <c r="I3389" i="15"/>
  <c r="J3389" i="15" s="1"/>
  <c r="H3389" i="15"/>
  <c r="E3373" i="15"/>
  <c r="H3373" i="15"/>
  <c r="F3365" i="15"/>
  <c r="G3365" i="15" s="1"/>
  <c r="H3365" i="15"/>
  <c r="I3357" i="15"/>
  <c r="J3357" i="15" s="1"/>
  <c r="F3357" i="15"/>
  <c r="G3357" i="15" s="1"/>
  <c r="H3357" i="15"/>
  <c r="H3349" i="15"/>
  <c r="F3349" i="15"/>
  <c r="G3349" i="15" s="1"/>
  <c r="H3341" i="15"/>
  <c r="I3341" i="15"/>
  <c r="J3341" i="15" s="1"/>
  <c r="F3333" i="15"/>
  <c r="G3333" i="15" s="1"/>
  <c r="I3333" i="15"/>
  <c r="J3333" i="15" s="1"/>
  <c r="F3325" i="15"/>
  <c r="G3325" i="15" s="1"/>
  <c r="H3325" i="15"/>
  <c r="I3293" i="15"/>
  <c r="J3293" i="15" s="1"/>
  <c r="F3293" i="15"/>
  <c r="G3293" i="15" s="1"/>
  <c r="I3285" i="15"/>
  <c r="J3285" i="15" s="1"/>
  <c r="E3285" i="15"/>
  <c r="I3277" i="15"/>
  <c r="J3277" i="15" s="1"/>
  <c r="E3277" i="15"/>
  <c r="I3229" i="15"/>
  <c r="J3229" i="15" s="1"/>
  <c r="H3229" i="15"/>
  <c r="F3221" i="15"/>
  <c r="G3221" i="15" s="1"/>
  <c r="I3221" i="15"/>
  <c r="J3221" i="15" s="1"/>
  <c r="H3221" i="15"/>
  <c r="E3205" i="15"/>
  <c r="F3205" i="15"/>
  <c r="G3205" i="15" s="1"/>
  <c r="E3173" i="15"/>
  <c r="H3173" i="15"/>
  <c r="I3165" i="15"/>
  <c r="J3165" i="15" s="1"/>
  <c r="F3165" i="15"/>
  <c r="G3165" i="15" s="1"/>
  <c r="F3149" i="15"/>
  <c r="G3149" i="15" s="1"/>
  <c r="I3149" i="15"/>
  <c r="J3149" i="15" s="1"/>
  <c r="I3133" i="15"/>
  <c r="J3133" i="15" s="1"/>
  <c r="F3133" i="15"/>
  <c r="G3133" i="15" s="1"/>
  <c r="E3125" i="15"/>
  <c r="F3125" i="15"/>
  <c r="G3125" i="15" s="1"/>
  <c r="F3093" i="15"/>
  <c r="G3093" i="15" s="1"/>
  <c r="H3093" i="15"/>
  <c r="H3077" i="15"/>
  <c r="I3077" i="15"/>
  <c r="J3077" i="15" s="1"/>
  <c r="I3045" i="15"/>
  <c r="J3045" i="15" s="1"/>
  <c r="F3045" i="15"/>
  <c r="G3045" i="15" s="1"/>
  <c r="H3045" i="15"/>
  <c r="F3029" i="15"/>
  <c r="G3029" i="15" s="1"/>
  <c r="I3029" i="15"/>
  <c r="J3029" i="15" s="1"/>
  <c r="H2989" i="15"/>
  <c r="E2989" i="15"/>
  <c r="H2973" i="15"/>
  <c r="I2973" i="15"/>
  <c r="J2973" i="15" s="1"/>
  <c r="F2949" i="15"/>
  <c r="G2949" i="15" s="1"/>
  <c r="H2949" i="15"/>
  <c r="F2941" i="15"/>
  <c r="G2941" i="15" s="1"/>
  <c r="E2941" i="15"/>
  <c r="I2941" i="15"/>
  <c r="J2941" i="15" s="1"/>
  <c r="H4925" i="15"/>
  <c r="I4925" i="15" s="1"/>
  <c r="J4925" i="15" s="1"/>
  <c r="E4925" i="15"/>
  <c r="F4925" i="15" s="1"/>
  <c r="G4925" i="15" s="1"/>
  <c r="F4605" i="15"/>
  <c r="G4605" i="15" s="1"/>
  <c r="E4605" i="15"/>
  <c r="E4565" i="15"/>
  <c r="F4565" i="15"/>
  <c r="G4565" i="15" s="1"/>
  <c r="H4509" i="15"/>
  <c r="F4509" i="15"/>
  <c r="G4509" i="15" s="1"/>
  <c r="I4389" i="15"/>
  <c r="J4389" i="15" s="1"/>
  <c r="H4389" i="15"/>
  <c r="F4333" i="15"/>
  <c r="G4333" i="15" s="1"/>
  <c r="E4333" i="15"/>
  <c r="F4317" i="15"/>
  <c r="G4317" i="15" s="1"/>
  <c r="H4317" i="15"/>
  <c r="E4317" i="15"/>
  <c r="I4285" i="15"/>
  <c r="J4285" i="15" s="1"/>
  <c r="F4285" i="15"/>
  <c r="G4285" i="15" s="1"/>
  <c r="E5309" i="15"/>
  <c r="F5309" i="15" s="1"/>
  <c r="G5309" i="15" s="1"/>
  <c r="E4701" i="15"/>
  <c r="I4693" i="15"/>
  <c r="J4693" i="15" s="1"/>
  <c r="I4805" i="15"/>
  <c r="J4805" i="15" s="1"/>
  <c r="E4597" i="15"/>
  <c r="E4477" i="15"/>
  <c r="E5053" i="15"/>
  <c r="F4749" i="15"/>
  <c r="G4749" i="15" s="1"/>
  <c r="I4541" i="15"/>
  <c r="J4541" i="15" s="1"/>
  <c r="H4381" i="15"/>
  <c r="H4149" i="15"/>
  <c r="F4005" i="15"/>
  <c r="G4005" i="15" s="1"/>
  <c r="H5005" i="15"/>
  <c r="I5005" i="15" s="1"/>
  <c r="J5005" i="15" s="1"/>
  <c r="H4869" i="15"/>
  <c r="H4821" i="15"/>
  <c r="I4821" i="15" s="1"/>
  <c r="J4821" i="15" s="1"/>
  <c r="I3541" i="15"/>
  <c r="J3541" i="15" s="1"/>
  <c r="H3741" i="15"/>
  <c r="I3525" i="15"/>
  <c r="J3525" i="15" s="1"/>
  <c r="F3269" i="15"/>
  <c r="G3269" i="15" s="1"/>
  <c r="E3549" i="15"/>
  <c r="E3629" i="15"/>
  <c r="F3701" i="15"/>
  <c r="G3701" i="15" s="1"/>
  <c r="I3781" i="15"/>
  <c r="J3781" i="15" s="1"/>
  <c r="I3829" i="15"/>
  <c r="J3829" i="15" s="1"/>
  <c r="H3877" i="15"/>
  <c r="E3925" i="15"/>
  <c r="E3965" i="15"/>
  <c r="H3933" i="15"/>
  <c r="I4349" i="15"/>
  <c r="J4349" i="15" s="1"/>
  <c r="H4837" i="15"/>
  <c r="I4837" i="15" s="1"/>
  <c r="J4837" i="15" s="1"/>
  <c r="E4021" i="15"/>
  <c r="E4053" i="15"/>
  <c r="H4093" i="15"/>
  <c r="I4141" i="15"/>
  <c r="J4141" i="15" s="1"/>
  <c r="E4181" i="15"/>
  <c r="E4221" i="15"/>
  <c r="E4253" i="15"/>
  <c r="H4309" i="15"/>
  <c r="E4453" i="15"/>
  <c r="I4509" i="15"/>
  <c r="J4509" i="15" s="1"/>
  <c r="E4573" i="15"/>
  <c r="E4661" i="15"/>
  <c r="E4813" i="15"/>
  <c r="F4813" i="15" s="1"/>
  <c r="G4813" i="15" s="1"/>
  <c r="F4477" i="15"/>
  <c r="G4477" i="15" s="1"/>
  <c r="H4725" i="15"/>
  <c r="H3485" i="15"/>
  <c r="I3821" i="15"/>
  <c r="J3821" i="15" s="1"/>
  <c r="F3229" i="15"/>
  <c r="G3229" i="15" s="1"/>
  <c r="E3317" i="15"/>
  <c r="H3421" i="15"/>
  <c r="F3581" i="15"/>
  <c r="G3581" i="15" s="1"/>
  <c r="F4077" i="15"/>
  <c r="G4077" i="15" s="1"/>
  <c r="E3309" i="15"/>
  <c r="E3405" i="15"/>
  <c r="F3565" i="15"/>
  <c r="G3565" i="15" s="1"/>
  <c r="H3125" i="15"/>
  <c r="E3157" i="15"/>
  <c r="H3181" i="15"/>
  <c r="E3213" i="15"/>
  <c r="H3277" i="15"/>
  <c r="I3373" i="15"/>
  <c r="J3373" i="15" s="1"/>
  <c r="H3461" i="15"/>
  <c r="H3749" i="15"/>
  <c r="H3509" i="15"/>
  <c r="H3493" i="15"/>
  <c r="H3717" i="15"/>
  <c r="I3733" i="15"/>
  <c r="J3733" i="15" s="1"/>
  <c r="E4773" i="15"/>
  <c r="F4773" i="15"/>
  <c r="G4773" i="15" s="1"/>
  <c r="F4709" i="15"/>
  <c r="G4709" i="15" s="1"/>
  <c r="E4709" i="15"/>
  <c r="H4645" i="15"/>
  <c r="E4645" i="15"/>
  <c r="I4581" i="15"/>
  <c r="J4581" i="15" s="1"/>
  <c r="H4581" i="15"/>
  <c r="H4517" i="15"/>
  <c r="E4517" i="15"/>
  <c r="I4461" i="15"/>
  <c r="J4461" i="15" s="1"/>
  <c r="F4461" i="15"/>
  <c r="G4461" i="15" s="1"/>
  <c r="H4413" i="15"/>
  <c r="I4413" i="15"/>
  <c r="J4413" i="15" s="1"/>
  <c r="I4261" i="15"/>
  <c r="J4261" i="15" s="1"/>
  <c r="F4261" i="15"/>
  <c r="G4261" i="15" s="1"/>
  <c r="I5437" i="15"/>
  <c r="J5437" i="15" s="1"/>
  <c r="H5277" i="15"/>
  <c r="I5277" i="15" s="1"/>
  <c r="J5277" i="15" s="1"/>
  <c r="F4733" i="15"/>
  <c r="G4733" i="15" s="1"/>
  <c r="E4789" i="15"/>
  <c r="H4757" i="15"/>
  <c r="I3901" i="15"/>
  <c r="J3901" i="15" s="1"/>
  <c r="E5165" i="15"/>
  <c r="F5165" i="15" s="1"/>
  <c r="G5165" i="15" s="1"/>
  <c r="H5013" i="15"/>
  <c r="I5013" i="15" s="1"/>
  <c r="J5013" i="15" s="1"/>
  <c r="F4717" i="15"/>
  <c r="G4717" i="15" s="1"/>
  <c r="H4525" i="15"/>
  <c r="E4117" i="15"/>
  <c r="H4629" i="15"/>
  <c r="H4877" i="15"/>
  <c r="I4877" i="15" s="1"/>
  <c r="J4877" i="15" s="1"/>
  <c r="H4717" i="15"/>
  <c r="H5221" i="15"/>
  <c r="I5221" i="15" s="1"/>
  <c r="J5221" i="15" s="1"/>
  <c r="I4789" i="15"/>
  <c r="J4789" i="15" s="1"/>
  <c r="H4013" i="15"/>
  <c r="F5005" i="15"/>
  <c r="G5005" i="15" s="1"/>
  <c r="E5381" i="15"/>
  <c r="F5381" i="15" s="1"/>
  <c r="G5381" i="15" s="1"/>
  <c r="F3781" i="15"/>
  <c r="G3781" i="15" s="1"/>
  <c r="F3837" i="15"/>
  <c r="G3837" i="15" s="1"/>
  <c r="I3877" i="15"/>
  <c r="J3877" i="15" s="1"/>
  <c r="F3925" i="15"/>
  <c r="G3925" i="15" s="1"/>
  <c r="E3973" i="15"/>
  <c r="E4389" i="15"/>
  <c r="H4693" i="15"/>
  <c r="H4021" i="15"/>
  <c r="F4061" i="15"/>
  <c r="G4061" i="15" s="1"/>
  <c r="E4101" i="15"/>
  <c r="E4141" i="15"/>
  <c r="I4189" i="15"/>
  <c r="J4189" i="15" s="1"/>
  <c r="F4229" i="15"/>
  <c r="G4229" i="15" s="1"/>
  <c r="H4269" i="15"/>
  <c r="E4309" i="15"/>
  <c r="F4357" i="15"/>
  <c r="G4357" i="15" s="1"/>
  <c r="H4405" i="15"/>
  <c r="H4453" i="15"/>
  <c r="F4517" i="15"/>
  <c r="G4517" i="15" s="1"/>
  <c r="I4661" i="15"/>
  <c r="J4661" i="15" s="1"/>
  <c r="I4869" i="15"/>
  <c r="J4869" i="15" s="1"/>
  <c r="E4933" i="15"/>
  <c r="F4933" i="15" s="1"/>
  <c r="G4933" i="15" s="1"/>
  <c r="E4533" i="15"/>
  <c r="H4357" i="15"/>
  <c r="F3789" i="15"/>
  <c r="G3789" i="15" s="1"/>
  <c r="H3781" i="15"/>
  <c r="I4061" i="15"/>
  <c r="J4061" i="15" s="1"/>
  <c r="H5285" i="15"/>
  <c r="F5285" i="15"/>
  <c r="G5285" i="15" s="1"/>
  <c r="I5021" i="15"/>
  <c r="J5021" i="15" s="1"/>
  <c r="H5021" i="15"/>
  <c r="H4685" i="15"/>
  <c r="I4685" i="15"/>
  <c r="J4685" i="15" s="1"/>
  <c r="E4437" i="15"/>
  <c r="F4437" i="15"/>
  <c r="G4437" i="15" s="1"/>
  <c r="H4365" i="15"/>
  <c r="F4365" i="15"/>
  <c r="G4365" i="15" s="1"/>
  <c r="I4237" i="15"/>
  <c r="J4237" i="15" s="1"/>
  <c r="F4237" i="15"/>
  <c r="G4237" i="15" s="1"/>
  <c r="E4237" i="15"/>
  <c r="H5117" i="15"/>
  <c r="E5397" i="15"/>
  <c r="F4901" i="15"/>
  <c r="G4901" i="15" s="1"/>
  <c r="E4629" i="15"/>
  <c r="I4773" i="15"/>
  <c r="J4773" i="15" s="1"/>
  <c r="E5213" i="15"/>
  <c r="H5133" i="15"/>
  <c r="I5133" i="15" s="1"/>
  <c r="J5133" i="15" s="1"/>
  <c r="I5053" i="15"/>
  <c r="J5053" i="15" s="1"/>
  <c r="I4981" i="15"/>
  <c r="J4981" i="15" s="1"/>
  <c r="F4669" i="15"/>
  <c r="G4669" i="15" s="1"/>
  <c r="E4509" i="15"/>
  <c r="E4293" i="15"/>
  <c r="I4101" i="15"/>
  <c r="J4101" i="15" s="1"/>
  <c r="H4981" i="15"/>
  <c r="E5061" i="15"/>
  <c r="E4797" i="15"/>
  <c r="E5085" i="15"/>
  <c r="F4781" i="15"/>
  <c r="G4781" i="15" s="1"/>
  <c r="F3389" i="15"/>
  <c r="G3389" i="15" s="1"/>
  <c r="F3405" i="15"/>
  <c r="G3405" i="15" s="1"/>
  <c r="E3565" i="15"/>
  <c r="E3653" i="15"/>
  <c r="E3733" i="15"/>
  <c r="E3797" i="15"/>
  <c r="I3853" i="15"/>
  <c r="J3853" i="15" s="1"/>
  <c r="F3885" i="15"/>
  <c r="G3885" i="15" s="1"/>
  <c r="E3941" i="15"/>
  <c r="I3973" i="15"/>
  <c r="J3973" i="15" s="1"/>
  <c r="E3821" i="15"/>
  <c r="H4261" i="15"/>
  <c r="H3989" i="15"/>
  <c r="I4029" i="15"/>
  <c r="J4029" i="15" s="1"/>
  <c r="E4061" i="15"/>
  <c r="H4109" i="15"/>
  <c r="F4157" i="15"/>
  <c r="G4157" i="15" s="1"/>
  <c r="E4189" i="15"/>
  <c r="I4317" i="15"/>
  <c r="J4317" i="15" s="1"/>
  <c r="E4357" i="15"/>
  <c r="I4453" i="15"/>
  <c r="J4453" i="15" s="1"/>
  <c r="I4517" i="15"/>
  <c r="J4517" i="15" s="1"/>
  <c r="E4589" i="15"/>
  <c r="I4669" i="15"/>
  <c r="J4669" i="15" s="1"/>
  <c r="E4893" i="15"/>
  <c r="F4893" i="15" s="1"/>
  <c r="G4893" i="15" s="1"/>
  <c r="H4277" i="15"/>
  <c r="F3621" i="15"/>
  <c r="G3621" i="15" s="1"/>
  <c r="I3669" i="15"/>
  <c r="J3669" i="15" s="1"/>
  <c r="F3253" i="15"/>
  <c r="G3253" i="15" s="1"/>
  <c r="F3341" i="15"/>
  <c r="G3341" i="15" s="1"/>
  <c r="F3445" i="15"/>
  <c r="G3445" i="15" s="1"/>
  <c r="I3701" i="15"/>
  <c r="J3701" i="15" s="1"/>
  <c r="I3245" i="15"/>
  <c r="J3245" i="15" s="1"/>
  <c r="E3333" i="15"/>
  <c r="I3429" i="15"/>
  <c r="J3429" i="15" s="1"/>
  <c r="I3725" i="15"/>
  <c r="J3725" i="15" s="1"/>
  <c r="E3189" i="15"/>
  <c r="H3237" i="15"/>
  <c r="F3301" i="15"/>
  <c r="G3301" i="15" s="1"/>
  <c r="F3397" i="15"/>
  <c r="G3397" i="15" s="1"/>
  <c r="H3541" i="15"/>
  <c r="I3789" i="15"/>
  <c r="J3789" i="15" s="1"/>
  <c r="I3661" i="15"/>
  <c r="J3661" i="15" s="1"/>
  <c r="F3589" i="15"/>
  <c r="G3589" i="15" s="1"/>
  <c r="E4125" i="15"/>
  <c r="E4677" i="15"/>
  <c r="H4677" i="15"/>
  <c r="H4613" i="15"/>
  <c r="E4613" i="15"/>
  <c r="F4485" i="15"/>
  <c r="G4485" i="15" s="1"/>
  <c r="E4485" i="15"/>
  <c r="F4405" i="15"/>
  <c r="G4405" i="15" s="1"/>
  <c r="E4405" i="15"/>
  <c r="H4341" i="15"/>
  <c r="F4341" i="15"/>
  <c r="G4341" i="15" s="1"/>
  <c r="I4341" i="15"/>
  <c r="J4341" i="15" s="1"/>
  <c r="E5205" i="15"/>
  <c r="F5205" i="15" s="1"/>
  <c r="G5205" i="15" s="1"/>
  <c r="F5117" i="15"/>
  <c r="G5117" i="15" s="1"/>
  <c r="H5397" i="15"/>
  <c r="I4757" i="15"/>
  <c r="J4757" i="15" s="1"/>
  <c r="H5213" i="15"/>
  <c r="I4741" i="15"/>
  <c r="J4741" i="15" s="1"/>
  <c r="E4845" i="15"/>
  <c r="F4845" i="15" s="1"/>
  <c r="G4845" i="15" s="1"/>
  <c r="H4773" i="15"/>
  <c r="H4549" i="15"/>
  <c r="H4917" i="15"/>
  <c r="I4917" i="15" s="1"/>
  <c r="J4917" i="15" s="1"/>
  <c r="I4645" i="15"/>
  <c r="J4645" i="15" s="1"/>
  <c r="I4493" i="15"/>
  <c r="J4493" i="15" s="1"/>
  <c r="H4285" i="15"/>
  <c r="H4077" i="15"/>
  <c r="E4525" i="15"/>
  <c r="F5157" i="15"/>
  <c r="G5157" i="15" s="1"/>
  <c r="H4829" i="15"/>
  <c r="I4829" i="15" s="1"/>
  <c r="J4829" i="15" s="1"/>
  <c r="H5045" i="15"/>
  <c r="I5045" i="15" s="1"/>
  <c r="J5045" i="15" s="1"/>
  <c r="I4749" i="15"/>
  <c r="J4749" i="15" s="1"/>
  <c r="E3581" i="15"/>
  <c r="E3661" i="15"/>
  <c r="F3733" i="15"/>
  <c r="G3733" i="15" s="1"/>
  <c r="E3805" i="15"/>
  <c r="F3853" i="15"/>
  <c r="G3853" i="15" s="1"/>
  <c r="E3893" i="15"/>
  <c r="E3949" i="15"/>
  <c r="F3973" i="15"/>
  <c r="G3973" i="15" s="1"/>
  <c r="E3845" i="15"/>
  <c r="H4085" i="15"/>
  <c r="I3989" i="15"/>
  <c r="J3989" i="15" s="1"/>
  <c r="F4029" i="15"/>
  <c r="G4029" i="15" s="1"/>
  <c r="I4069" i="15"/>
  <c r="J4069" i="15" s="1"/>
  <c r="I4109" i="15"/>
  <c r="J4109" i="15" s="1"/>
  <c r="H4157" i="15"/>
  <c r="F4197" i="15"/>
  <c r="G4197" i="15" s="1"/>
  <c r="H4237" i="15"/>
  <c r="I4277" i="15"/>
  <c r="J4277" i="15" s="1"/>
  <c r="H4325" i="15"/>
  <c r="E4365" i="15"/>
  <c r="H4421" i="15"/>
  <c r="H4461" i="15"/>
  <c r="F4525" i="15"/>
  <c r="G4525" i="15" s="1"/>
  <c r="F4741" i="15"/>
  <c r="G4741" i="15" s="1"/>
  <c r="H4901" i="15"/>
  <c r="I4653" i="15"/>
  <c r="J4653" i="15" s="1"/>
  <c r="I4677" i="15"/>
  <c r="J4677" i="15" s="1"/>
  <c r="I3685" i="15"/>
  <c r="J3685" i="15" s="1"/>
  <c r="I3613" i="15"/>
  <c r="J3613" i="15" s="1"/>
  <c r="I3757" i="15"/>
  <c r="J3757" i="15" s="1"/>
  <c r="F3725" i="15"/>
  <c r="G3725" i="15" s="1"/>
  <c r="I3573" i="15"/>
  <c r="J3573" i="15" s="1"/>
  <c r="I3893" i="15"/>
  <c r="J3893" i="15" s="1"/>
  <c r="H3661" i="15"/>
  <c r="I3653" i="15"/>
  <c r="J3653" i="15" s="1"/>
  <c r="I3981" i="15"/>
  <c r="J3981" i="15" s="1"/>
  <c r="I4125" i="15"/>
  <c r="J4125" i="15" s="1"/>
  <c r="I4445" i="15"/>
  <c r="J4445" i="15" s="1"/>
  <c r="H4445" i="15"/>
  <c r="I4373" i="15"/>
  <c r="J4373" i="15" s="1"/>
  <c r="E4373" i="15"/>
  <c r="E4269" i="15"/>
  <c r="F4269" i="15"/>
  <c r="G4269" i="15" s="1"/>
  <c r="E5317" i="15"/>
  <c r="F5317" i="15" s="1"/>
  <c r="G5317" i="15" s="1"/>
  <c r="E5485" i="15"/>
  <c r="F5485" i="15" s="1"/>
  <c r="G5485" i="15" s="1"/>
  <c r="E5365" i="15"/>
  <c r="F5365" i="15" s="1"/>
  <c r="G5365" i="15" s="1"/>
  <c r="H5405" i="15"/>
  <c r="I5405" i="15" s="1"/>
  <c r="J5405" i="15" s="1"/>
  <c r="F4549" i="15"/>
  <c r="G4549" i="15" s="1"/>
  <c r="E4557" i="15"/>
  <c r="F4685" i="15"/>
  <c r="G4685" i="15" s="1"/>
  <c r="F4677" i="15"/>
  <c r="G4677" i="15" s="1"/>
  <c r="H4557" i="15"/>
  <c r="E4869" i="15"/>
  <c r="I4613" i="15"/>
  <c r="J4613" i="15" s="1"/>
  <c r="H4485" i="15"/>
  <c r="E4261" i="15"/>
  <c r="I4053" i="15"/>
  <c r="J4053" i="15" s="1"/>
  <c r="F4701" i="15"/>
  <c r="G4701" i="15" s="1"/>
  <c r="F5053" i="15"/>
  <c r="G5053" i="15" s="1"/>
  <c r="F5085" i="15"/>
  <c r="G5085" i="15" s="1"/>
  <c r="F5021" i="15"/>
  <c r="G5021" i="15" s="1"/>
  <c r="E3501" i="15"/>
  <c r="E3589" i="15"/>
  <c r="E3669" i="15"/>
  <c r="E3741" i="15"/>
  <c r="F3805" i="15"/>
  <c r="G3805" i="15" s="1"/>
  <c r="E3861" i="15"/>
  <c r="F3893" i="15"/>
  <c r="G3893" i="15" s="1"/>
  <c r="F3949" i="15"/>
  <c r="G3949" i="15" s="1"/>
  <c r="H3981" i="15"/>
  <c r="F3901" i="15"/>
  <c r="G3901" i="15" s="1"/>
  <c r="E3997" i="15"/>
  <c r="H4037" i="15"/>
  <c r="E4069" i="15"/>
  <c r="F4117" i="15"/>
  <c r="G4117" i="15" s="1"/>
  <c r="F4165" i="15"/>
  <c r="G4165" i="15" s="1"/>
  <c r="E4197" i="15"/>
  <c r="H4245" i="15"/>
  <c r="F4277" i="15"/>
  <c r="G4277" i="15" s="1"/>
  <c r="I4325" i="15"/>
  <c r="J4325" i="15" s="1"/>
  <c r="H4373" i="15"/>
  <c r="F4421" i="15"/>
  <c r="G4421" i="15" s="1"/>
  <c r="E4461" i="15"/>
  <c r="H4533" i="15"/>
  <c r="H4605" i="15"/>
  <c r="E4749" i="15"/>
  <c r="H4957" i="15"/>
  <c r="I4957" i="15" s="1"/>
  <c r="J4957" i="15" s="1"/>
  <c r="F4125" i="15"/>
  <c r="G4125" i="15" s="1"/>
  <c r="H4501" i="15"/>
  <c r="E3685" i="15"/>
  <c r="E3365" i="15"/>
  <c r="I3469" i="15"/>
  <c r="J3469" i="15" s="1"/>
  <c r="F3757" i="15"/>
  <c r="G3757" i="15" s="1"/>
  <c r="E3357" i="15"/>
  <c r="F3517" i="15"/>
  <c r="G3517" i="15" s="1"/>
  <c r="H4205" i="15"/>
  <c r="I3325" i="15"/>
  <c r="J3325" i="15" s="1"/>
  <c r="E3413" i="15"/>
  <c r="H3573" i="15"/>
  <c r="H3765" i="15"/>
  <c r="F3653" i="15"/>
  <c r="G3653" i="15" s="1"/>
  <c r="H3501" i="15"/>
  <c r="I4717" i="15"/>
  <c r="J4717" i="15" s="1"/>
  <c r="H4853" i="15"/>
  <c r="I4853" i="15" s="1"/>
  <c r="J4853" i="15" s="1"/>
  <c r="E4853" i="15"/>
  <c r="F4853" i="15" s="1"/>
  <c r="G4853" i="15" s="1"/>
  <c r="F4797" i="15"/>
  <c r="G4797" i="15" s="1"/>
  <c r="H4797" i="15"/>
  <c r="F4725" i="15"/>
  <c r="G4725" i="15" s="1"/>
  <c r="I4725" i="15"/>
  <c r="J4725" i="15" s="1"/>
  <c r="I4597" i="15"/>
  <c r="J4597" i="15" s="1"/>
  <c r="F4597" i="15"/>
  <c r="G4597" i="15" s="1"/>
  <c r="F4469" i="15"/>
  <c r="G4469" i="15" s="1"/>
  <c r="H4469" i="15"/>
  <c r="I4429" i="15"/>
  <c r="J4429" i="15" s="1"/>
  <c r="H4429" i="15"/>
  <c r="H4229" i="15"/>
  <c r="I4229" i="15"/>
  <c r="J4229" i="15" s="1"/>
  <c r="H5093" i="15"/>
  <c r="I5093" i="15" s="1"/>
  <c r="J5093" i="15" s="1"/>
  <c r="F4653" i="15"/>
  <c r="G4653" i="15" s="1"/>
  <c r="F5397" i="15"/>
  <c r="G5397" i="15" s="1"/>
  <c r="F4661" i="15"/>
  <c r="G4661" i="15" s="1"/>
  <c r="E4445" i="15"/>
  <c r="H4973" i="15"/>
  <c r="I4973" i="15" s="1"/>
  <c r="J4973" i="15" s="1"/>
  <c r="I4605" i="15"/>
  <c r="J4605" i="15" s="1"/>
  <c r="F4445" i="15"/>
  <c r="G4445" i="15" s="1"/>
  <c r="E4205" i="15"/>
  <c r="E4037" i="15"/>
  <c r="E4757" i="15"/>
  <c r="H4949" i="15"/>
  <c r="I4949" i="15" s="1"/>
  <c r="J4949" i="15" s="1"/>
  <c r="E4997" i="15"/>
  <c r="F4997" i="15" s="1"/>
  <c r="G4997" i="15" s="1"/>
  <c r="E4685" i="15"/>
  <c r="E5325" i="15"/>
  <c r="F5325" i="15" s="1"/>
  <c r="G5325" i="15" s="1"/>
  <c r="E3517" i="15"/>
  <c r="E3597" i="15"/>
  <c r="F3669" i="15"/>
  <c r="G3669" i="15" s="1"/>
  <c r="E3765" i="15"/>
  <c r="I3813" i="15"/>
  <c r="J3813" i="15" s="1"/>
  <c r="I3861" i="15"/>
  <c r="J3861" i="15" s="1"/>
  <c r="I3909" i="15"/>
  <c r="J3909" i="15" s="1"/>
  <c r="E3957" i="15"/>
  <c r="E3725" i="15"/>
  <c r="H3885" i="15"/>
  <c r="H4765" i="15"/>
  <c r="F3997" i="15"/>
  <c r="G3997" i="15" s="1"/>
  <c r="H4045" i="15"/>
  <c r="E4077" i="15"/>
  <c r="H4117" i="15"/>
  <c r="F4173" i="15"/>
  <c r="G4173" i="15" s="1"/>
  <c r="F4205" i="15"/>
  <c r="G4205" i="15" s="1"/>
  <c r="I4245" i="15"/>
  <c r="J4245" i="15" s="1"/>
  <c r="E4285" i="15"/>
  <c r="F4325" i="15"/>
  <c r="G4325" i="15" s="1"/>
  <c r="F4373" i="15"/>
  <c r="G4373" i="15" s="1"/>
  <c r="E4429" i="15"/>
  <c r="I4485" i="15"/>
  <c r="J4485" i="15" s="1"/>
  <c r="F4541" i="15"/>
  <c r="G4541" i="15" s="1"/>
  <c r="F4621" i="15"/>
  <c r="G4621" i="15" s="1"/>
  <c r="I4765" i="15"/>
  <c r="J4765" i="15" s="1"/>
  <c r="H5037" i="15"/>
  <c r="I5037" i="15" s="1"/>
  <c r="J5037" i="15" s="1"/>
  <c r="H4669" i="15"/>
  <c r="F4581" i="15"/>
  <c r="G4581" i="15" s="1"/>
  <c r="F3685" i="15"/>
  <c r="G3685" i="15" s="1"/>
  <c r="E3197" i="15"/>
  <c r="E3293" i="15"/>
  <c r="I3365" i="15"/>
  <c r="J3365" i="15" s="1"/>
  <c r="F3533" i="15"/>
  <c r="G3533" i="15" s="1"/>
  <c r="H3805" i="15"/>
  <c r="H3285" i="15"/>
  <c r="F3381" i="15"/>
  <c r="G3381" i="15" s="1"/>
  <c r="I3517" i="15"/>
  <c r="J3517" i="15" s="1"/>
  <c r="E4349" i="15"/>
  <c r="H3069" i="15"/>
  <c r="E3093" i="15"/>
  <c r="E3117" i="15"/>
  <c r="E3149" i="15"/>
  <c r="F3173" i="15"/>
  <c r="G3173" i="15" s="1"/>
  <c r="I3205" i="15"/>
  <c r="J3205" i="15" s="1"/>
  <c r="E3261" i="15"/>
  <c r="E3325" i="15"/>
  <c r="H3437" i="15"/>
  <c r="F3629" i="15"/>
  <c r="G3629" i="15" s="1"/>
  <c r="I3941" i="15"/>
  <c r="J3941" i="15" s="1"/>
  <c r="H3813" i="15"/>
  <c r="E3477" i="15"/>
  <c r="F3501" i="15"/>
  <c r="G3501" i="15" s="1"/>
  <c r="H4805" i="15"/>
  <c r="E4805" i="15"/>
  <c r="I4637" i="15"/>
  <c r="J4637" i="15" s="1"/>
  <c r="H4637" i="15"/>
  <c r="F4573" i="15"/>
  <c r="G4573" i="15" s="1"/>
  <c r="H4573" i="15"/>
  <c r="H5149" i="15"/>
  <c r="I5149" i="15" s="1"/>
  <c r="J5149" i="15" s="1"/>
  <c r="H5373" i="15"/>
  <c r="I5373" i="15" s="1"/>
  <c r="J5373" i="15" s="1"/>
  <c r="E5069" i="15"/>
  <c r="H4733" i="15"/>
  <c r="H5061" i="15"/>
  <c r="F4645" i="15"/>
  <c r="G4645" i="15" s="1"/>
  <c r="E4549" i="15"/>
  <c r="I4781" i="15"/>
  <c r="J4781" i="15" s="1"/>
  <c r="I4589" i="15"/>
  <c r="J4589" i="15" s="1"/>
  <c r="H4437" i="15"/>
  <c r="E4173" i="15"/>
  <c r="E4029" i="15"/>
  <c r="E4981" i="15"/>
  <c r="E4693" i="15"/>
  <c r="H4965" i="15"/>
  <c r="I4965" i="15" s="1"/>
  <c r="J4965" i="15" s="1"/>
  <c r="H4701" i="15"/>
  <c r="E3525" i="15"/>
  <c r="E3613" i="15"/>
  <c r="E3677" i="15"/>
  <c r="F3765" i="15"/>
  <c r="G3765" i="15" s="1"/>
  <c r="E3829" i="15"/>
  <c r="E3869" i="15"/>
  <c r="I3917" i="15"/>
  <c r="J3917" i="15" s="1"/>
  <c r="I3965" i="15"/>
  <c r="J3965" i="15" s="1"/>
  <c r="E3749" i="15"/>
  <c r="E4741" i="15"/>
  <c r="F4637" i="15"/>
  <c r="G4637" i="15" s="1"/>
  <c r="E4005" i="15"/>
  <c r="I4045" i="15"/>
  <c r="J4045" i="15" s="1"/>
  <c r="E4085" i="15"/>
  <c r="I4133" i="15"/>
  <c r="J4133" i="15" s="1"/>
  <c r="I4173" i="15"/>
  <c r="J4173" i="15" s="1"/>
  <c r="E4213" i="15"/>
  <c r="F4245" i="15"/>
  <c r="G4245" i="15" s="1"/>
  <c r="H4293" i="15"/>
  <c r="H4333" i="15"/>
  <c r="F4389" i="15"/>
  <c r="G4389" i="15" s="1"/>
  <c r="F4429" i="15"/>
  <c r="G4429" i="15" s="1"/>
  <c r="E4501" i="15"/>
  <c r="H4541" i="15"/>
  <c r="I4621" i="15"/>
  <c r="J4621" i="15" s="1"/>
  <c r="E4781" i="15"/>
  <c r="H5197" i="15"/>
  <c r="I5197" i="15" s="1"/>
  <c r="J5197" i="15" s="1"/>
  <c r="F4557" i="15"/>
  <c r="G4557" i="15" s="1"/>
  <c r="E4421" i="15"/>
  <c r="E3933" i="15"/>
  <c r="I3645" i="15"/>
  <c r="J3645" i="15" s="1"/>
  <c r="I3773" i="15"/>
  <c r="J3773" i="15" s="1"/>
  <c r="H3293" i="15"/>
  <c r="E3389" i="15"/>
  <c r="I3533" i="15"/>
  <c r="J3533" i="15" s="1"/>
  <c r="F3285" i="15"/>
  <c r="G3285" i="15" s="1"/>
  <c r="E3381" i="15"/>
  <c r="H4349" i="15"/>
  <c r="H3261" i="15"/>
  <c r="I3349" i="15"/>
  <c r="J3349" i="15" s="1"/>
  <c r="I3437" i="15"/>
  <c r="J3437" i="15" s="1"/>
  <c r="H3693" i="15"/>
  <c r="I3717" i="15"/>
  <c r="J3717" i="15" s="1"/>
  <c r="H3869" i="15"/>
  <c r="H3477" i="15"/>
  <c r="I3677" i="15"/>
  <c r="J3677" i="15" s="1"/>
  <c r="H4653" i="15"/>
  <c r="E2829" i="15"/>
  <c r="F2845" i="15"/>
  <c r="G2845" i="15" s="1"/>
  <c r="F2861" i="15"/>
  <c r="G2861" i="15" s="1"/>
  <c r="E2901" i="15"/>
  <c r="E2893" i="15"/>
  <c r="H2909" i="15"/>
  <c r="I2709" i="15"/>
  <c r="J2709" i="15" s="1"/>
  <c r="I2805" i="15"/>
  <c r="J2805" i="15" s="1"/>
  <c r="AJ717" i="14"/>
  <c r="D15" i="21" s="1"/>
  <c r="D71" i="13"/>
  <c r="D63" i="13"/>
  <c r="D59" i="13"/>
  <c r="D216" i="13"/>
  <c r="D268" i="13"/>
  <c r="D253" i="13"/>
  <c r="D46" i="13"/>
  <c r="H5463" i="15"/>
  <c r="I5463" i="15" s="1"/>
  <c r="J5463" i="15" s="1"/>
  <c r="F5451" i="15"/>
  <c r="G5451" i="15" s="1"/>
  <c r="E5471" i="15"/>
  <c r="F5471" i="15" s="1"/>
  <c r="G5471" i="15" s="1"/>
  <c r="I5451" i="15"/>
  <c r="J5451" i="15" s="1"/>
  <c r="H5359" i="15"/>
  <c r="F5435" i="15"/>
  <c r="G5435" i="15" s="1"/>
  <c r="E5435" i="15"/>
  <c r="H5445" i="15"/>
  <c r="E5450" i="15"/>
  <c r="I5446" i="15"/>
  <c r="J5446" i="15" s="1"/>
  <c r="F5454" i="15"/>
  <c r="G5454" i="15" s="1"/>
  <c r="I5454" i="15"/>
  <c r="J5454" i="15" s="1"/>
  <c r="E5413" i="15"/>
  <c r="F5413" i="15" s="1"/>
  <c r="G5413" i="15" s="1"/>
  <c r="I5453" i="15"/>
  <c r="J5453" i="15" s="1"/>
  <c r="F5481" i="15"/>
  <c r="G5481" i="15" s="1"/>
  <c r="E5141" i="15"/>
  <c r="F5141" i="15" s="1"/>
  <c r="G5141" i="15" s="1"/>
  <c r="E5077" i="15"/>
  <c r="F5077" i="15" s="1"/>
  <c r="G5077" i="15" s="1"/>
  <c r="F5453" i="15"/>
  <c r="G5453" i="15" s="1"/>
  <c r="H5377" i="15"/>
  <c r="I5377" i="15" s="1"/>
  <c r="J5377" i="15" s="1"/>
  <c r="H5301" i="15"/>
  <c r="I5301" i="15" s="1"/>
  <c r="J5301" i="15" s="1"/>
  <c r="H5389" i="15"/>
  <c r="I5389" i="15" s="1"/>
  <c r="J5389" i="15" s="1"/>
  <c r="I5285" i="15"/>
  <c r="J5285" i="15" s="1"/>
  <c r="F5449" i="15"/>
  <c r="G5449" i="15" s="1"/>
  <c r="E5117" i="15"/>
  <c r="H5469" i="15"/>
  <c r="I5469" i="15" s="1"/>
  <c r="J5469" i="15" s="1"/>
  <c r="F5277" i="15"/>
  <c r="G5277" i="15" s="1"/>
  <c r="E5073" i="15"/>
  <c r="F5061" i="15"/>
  <c r="G5061" i="15" s="1"/>
  <c r="I4913" i="15"/>
  <c r="J4913" i="15" s="1"/>
  <c r="E5449" i="15"/>
  <c r="H5449" i="15"/>
  <c r="E5445" i="15"/>
  <c r="I5445" i="15"/>
  <c r="J5445" i="15" s="1"/>
  <c r="H5437" i="15"/>
  <c r="F5437" i="15"/>
  <c r="G5437" i="15" s="1"/>
  <c r="E5385" i="15"/>
  <c r="F5385" i="15" s="1"/>
  <c r="G5385" i="15" s="1"/>
  <c r="E5349" i="15"/>
  <c r="F5349" i="15" s="1"/>
  <c r="G5349" i="15" s="1"/>
  <c r="H5349" i="15"/>
  <c r="I5349" i="15" s="1"/>
  <c r="J5349" i="15" s="1"/>
  <c r="F5333" i="15"/>
  <c r="G5333" i="15" s="1"/>
  <c r="E5333" i="15"/>
  <c r="H5333" i="15"/>
  <c r="E5321" i="15"/>
  <c r="F5321" i="15" s="1"/>
  <c r="G5321" i="15" s="1"/>
  <c r="H5321" i="15"/>
  <c r="I5321" i="15" s="1"/>
  <c r="J5321" i="15" s="1"/>
  <c r="F5289" i="15"/>
  <c r="G5289" i="15" s="1"/>
  <c r="E5289" i="15"/>
  <c r="H5269" i="15"/>
  <c r="I5269" i="15" s="1"/>
  <c r="J5269" i="15" s="1"/>
  <c r="H5245" i="15"/>
  <c r="I5245" i="15" s="1"/>
  <c r="J5245" i="15" s="1"/>
  <c r="E5245" i="15"/>
  <c r="F5245" i="15" s="1"/>
  <c r="G5245" i="15" s="1"/>
  <c r="E5237" i="15"/>
  <c r="F5237" i="15" s="1"/>
  <c r="G5237" i="15" s="1"/>
  <c r="H5237" i="15"/>
  <c r="I5237" i="15" s="1"/>
  <c r="J5237" i="15" s="1"/>
  <c r="E5229" i="15"/>
  <c r="F5229" i="15" s="1"/>
  <c r="G5229" i="15" s="1"/>
  <c r="H5229" i="15"/>
  <c r="I5229" i="15" s="1"/>
  <c r="J5229" i="15" s="1"/>
  <c r="E5217" i="15"/>
  <c r="F5217" i="15" s="1"/>
  <c r="G5217" i="15" s="1"/>
  <c r="H5217" i="15"/>
  <c r="I5217" i="15" s="1"/>
  <c r="J5217" i="15" s="1"/>
  <c r="H5181" i="15"/>
  <c r="I5181" i="15" s="1"/>
  <c r="J5181" i="15" s="1"/>
  <c r="H5157" i="15"/>
  <c r="I5157" i="15"/>
  <c r="J5157" i="15" s="1"/>
  <c r="E5125" i="15"/>
  <c r="F5125" i="15" s="1"/>
  <c r="G5125" i="15" s="1"/>
  <c r="H5125" i="15"/>
  <c r="I5125" i="15" s="1"/>
  <c r="J5125" i="15" s="1"/>
  <c r="H5109" i="15"/>
  <c r="I5109" i="15" s="1"/>
  <c r="J5109" i="15" s="1"/>
  <c r="E5109" i="15"/>
  <c r="F5109" i="15" s="1"/>
  <c r="G5109" i="15" s="1"/>
  <c r="F5105" i="15"/>
  <c r="G5105" i="15" s="1"/>
  <c r="I5105" i="15"/>
  <c r="J5105" i="15" s="1"/>
  <c r="H5101" i="15"/>
  <c r="E5101" i="15"/>
  <c r="F5101" i="15"/>
  <c r="G5101" i="15" s="1"/>
  <c r="E5097" i="15"/>
  <c r="F5097" i="15" s="1"/>
  <c r="G5097" i="15" s="1"/>
  <c r="H5097" i="15"/>
  <c r="I5097" i="15" s="1"/>
  <c r="J5097" i="15" s="1"/>
  <c r="H5459" i="15"/>
  <c r="I5459" i="15" s="1"/>
  <c r="J5459" i="15" s="1"/>
  <c r="E5451" i="15"/>
  <c r="H5479" i="15"/>
  <c r="I5479" i="15" s="1"/>
  <c r="J5479" i="15" s="1"/>
  <c r="E5479" i="15"/>
  <c r="F5479" i="15" s="1"/>
  <c r="G5479" i="15" s="1"/>
  <c r="I5455" i="15"/>
  <c r="J5455" i="15" s="1"/>
  <c r="F5455" i="15"/>
  <c r="G5455" i="15" s="1"/>
  <c r="F5447" i="15"/>
  <c r="G5447" i="15" s="1"/>
  <c r="H5447" i="15"/>
  <c r="I5443" i="15"/>
  <c r="J5443" i="15" s="1"/>
  <c r="H5443" i="15"/>
  <c r="F5439" i="15"/>
  <c r="G5439" i="15" s="1"/>
  <c r="E5439" i="15"/>
  <c r="H5383" i="15"/>
  <c r="I5383" i="15" s="1"/>
  <c r="J5383" i="15" s="1"/>
  <c r="E5383" i="15"/>
  <c r="F5383" i="15" s="1"/>
  <c r="G5383" i="15" s="1"/>
  <c r="E5379" i="15"/>
  <c r="F5379" i="15" s="1"/>
  <c r="G5379" i="15" s="1"/>
  <c r="H5379" i="15"/>
  <c r="I5379" i="15" s="1"/>
  <c r="J5379" i="15" s="1"/>
  <c r="I5363" i="15"/>
  <c r="J5363" i="15" s="1"/>
  <c r="E5363" i="15"/>
  <c r="E5327" i="15"/>
  <c r="I5327" i="15"/>
  <c r="J5327" i="15" s="1"/>
  <c r="E5311" i="15"/>
  <c r="F5311" i="15" s="1"/>
  <c r="G5311" i="15" s="1"/>
  <c r="I5287" i="15"/>
  <c r="J5287" i="15" s="1"/>
  <c r="H5287" i="15"/>
  <c r="E5287" i="15"/>
  <c r="F5283" i="15"/>
  <c r="G5283" i="15" s="1"/>
  <c r="E5283" i="15"/>
  <c r="E5275" i="15"/>
  <c r="F5275" i="15" s="1"/>
  <c r="G5275" i="15" s="1"/>
  <c r="E5271" i="15"/>
  <c r="F5271" i="15" s="1"/>
  <c r="G5271" i="15" s="1"/>
  <c r="H5263" i="15"/>
  <c r="I5263" i="15" s="1"/>
  <c r="J5263" i="15" s="1"/>
  <c r="E5263" i="15"/>
  <c r="F5263" i="15" s="1"/>
  <c r="G5263" i="15" s="1"/>
  <c r="I5239" i="15"/>
  <c r="J5239" i="15" s="1"/>
  <c r="F5239" i="15"/>
  <c r="G5239" i="15" s="1"/>
  <c r="H5195" i="15"/>
  <c r="I5195" i="15" s="1"/>
  <c r="J5195" i="15" s="1"/>
  <c r="E5195" i="15"/>
  <c r="F5195" i="15" s="1"/>
  <c r="G5195" i="15" s="1"/>
  <c r="E5175" i="15"/>
  <c r="F5175" i="15" s="1"/>
  <c r="G5175" i="15" s="1"/>
  <c r="H5175" i="15"/>
  <c r="I5175" i="15" s="1"/>
  <c r="J5175" i="15" s="1"/>
  <c r="E5151" i="15"/>
  <c r="I5151" i="15"/>
  <c r="J5151" i="15" s="1"/>
  <c r="E5143" i="15"/>
  <c r="F5143" i="15" s="1"/>
  <c r="G5143" i="15" s="1"/>
  <c r="H5143" i="15"/>
  <c r="I5143" i="15" s="1"/>
  <c r="J5143" i="15" s="1"/>
  <c r="I5107" i="15"/>
  <c r="J5107" i="15" s="1"/>
  <c r="E5107" i="15"/>
  <c r="H5103" i="15"/>
  <c r="I5103" i="15"/>
  <c r="J5103" i="15" s="1"/>
  <c r="H5087" i="15"/>
  <c r="I5087" i="15" s="1"/>
  <c r="J5087" i="15" s="1"/>
  <c r="E5087" i="15"/>
  <c r="F5087" i="15" s="1"/>
  <c r="G5087" i="15" s="1"/>
  <c r="H5083" i="15"/>
  <c r="I5083" i="15" s="1"/>
  <c r="J5083" i="15" s="1"/>
  <c r="E5083" i="15"/>
  <c r="F5083" i="15" s="1"/>
  <c r="G5083" i="15" s="1"/>
  <c r="F5067" i="15"/>
  <c r="G5067" i="15" s="1"/>
  <c r="I5067" i="15"/>
  <c r="J5067" i="15" s="1"/>
  <c r="F4987" i="15"/>
  <c r="G4987" i="15" s="1"/>
  <c r="H5015" i="15"/>
  <c r="I5055" i="15"/>
  <c r="J5055" i="15" s="1"/>
  <c r="F5015" i="15"/>
  <c r="G5015" i="15" s="1"/>
  <c r="E4999" i="15"/>
  <c r="F4999" i="15" s="1"/>
  <c r="G4999" i="15" s="1"/>
  <c r="E5055" i="15"/>
  <c r="F5069" i="15"/>
  <c r="G5069" i="15" s="1"/>
  <c r="I5073" i="15"/>
  <c r="J5073" i="15" s="1"/>
  <c r="H5069" i="15"/>
  <c r="H4927" i="15"/>
  <c r="I4927" i="15" s="1"/>
  <c r="J4927" i="15" s="1"/>
  <c r="H4989" i="15"/>
  <c r="I4989" i="15" s="1"/>
  <c r="J4989" i="15" s="1"/>
  <c r="E4759" i="15"/>
  <c r="E4959" i="15"/>
  <c r="F4959" i="15" s="1"/>
  <c r="G4959" i="15" s="1"/>
  <c r="H4703" i="15"/>
  <c r="F4579" i="15"/>
  <c r="G4579" i="15" s="1"/>
  <c r="F4411" i="15"/>
  <c r="G4411" i="15" s="1"/>
  <c r="E4351" i="15"/>
  <c r="D86" i="13"/>
  <c r="D249" i="13"/>
  <c r="D170" i="13"/>
  <c r="D101" i="13"/>
  <c r="D227" i="13"/>
  <c r="D256" i="13"/>
  <c r="D35" i="13"/>
  <c r="D251" i="13"/>
  <c r="D80" i="13"/>
  <c r="D239" i="13"/>
  <c r="D247" i="13"/>
  <c r="D161" i="13"/>
  <c r="D96" i="13"/>
  <c r="D270" i="13"/>
  <c r="D85" i="13"/>
  <c r="D7" i="13"/>
  <c r="D178" i="13"/>
  <c r="D237" i="13"/>
  <c r="D72" i="13"/>
  <c r="D130" i="13"/>
  <c r="D77" i="13"/>
  <c r="D89" i="13"/>
  <c r="D149" i="13"/>
  <c r="D97" i="13"/>
  <c r="D111" i="13"/>
  <c r="D199" i="13"/>
  <c r="D6" i="13"/>
  <c r="D223" i="13"/>
  <c r="D99" i="13"/>
  <c r="D214" i="13"/>
  <c r="D98" i="13"/>
  <c r="D104" i="13"/>
  <c r="D244" i="13"/>
  <c r="D181" i="13"/>
  <c r="D39" i="13"/>
  <c r="D235" i="13"/>
  <c r="D179" i="13"/>
  <c r="D243" i="13"/>
  <c r="D70" i="13"/>
  <c r="D231" i="13"/>
  <c r="D3" i="13"/>
  <c r="D4" i="13"/>
  <c r="D155" i="13"/>
  <c r="D47" i="13"/>
  <c r="D211" i="13"/>
  <c r="D209" i="13"/>
  <c r="H4963" i="15"/>
  <c r="I4963" i="15" s="1"/>
  <c r="J4963" i="15" s="1"/>
  <c r="P1147" i="14"/>
  <c r="H735" i="15" s="1"/>
  <c r="I735" i="15" s="1"/>
  <c r="J735" i="15" s="1"/>
  <c r="E735" i="15"/>
  <c r="F735" i="15" s="1"/>
  <c r="G735" i="15" s="1"/>
  <c r="D262" i="13"/>
  <c r="D145" i="13"/>
  <c r="D90" i="13"/>
  <c r="D192" i="13"/>
  <c r="D274" i="13"/>
  <c r="D168" i="13"/>
  <c r="D151" i="13"/>
  <c r="D37" i="13"/>
  <c r="D54" i="13"/>
  <c r="D12" i="13"/>
  <c r="D19" i="13"/>
  <c r="D210" i="13"/>
  <c r="D83" i="13"/>
  <c r="D261" i="13"/>
  <c r="D134" i="13"/>
  <c r="D18" i="13"/>
  <c r="D258" i="13"/>
  <c r="D75" i="13"/>
  <c r="D11" i="13"/>
  <c r="D264" i="13"/>
  <c r="D157" i="13"/>
  <c r="D191" i="13"/>
  <c r="D56" i="13"/>
  <c r="D57" i="13"/>
  <c r="D233" i="13"/>
  <c r="D182" i="13"/>
  <c r="D230" i="13"/>
  <c r="D93" i="13"/>
  <c r="D163" i="13"/>
  <c r="D215" i="13"/>
  <c r="D29" i="13"/>
  <c r="D131" i="13"/>
  <c r="D164" i="13"/>
  <c r="D55" i="13"/>
  <c r="D135" i="13"/>
  <c r="D272" i="13"/>
  <c r="D267" i="13"/>
  <c r="D84" i="13"/>
  <c r="D174" i="13"/>
  <c r="D33" i="13"/>
  <c r="D238" i="13"/>
  <c r="D68" i="13"/>
  <c r="D9" i="13"/>
  <c r="D205" i="13"/>
  <c r="D225" i="13"/>
  <c r="D31" i="13"/>
  <c r="D207" i="13"/>
  <c r="D206" i="13"/>
  <c r="D208" i="13"/>
  <c r="D40" i="13"/>
  <c r="D144" i="13"/>
  <c r="D236" i="13"/>
  <c r="D218" i="13"/>
  <c r="D10" i="13"/>
  <c r="D128" i="13"/>
  <c r="D23" i="13"/>
  <c r="D113" i="13"/>
  <c r="D228" i="13"/>
  <c r="D180" i="13"/>
  <c r="D137" i="13"/>
  <c r="D260" i="13"/>
  <c r="D119" i="13"/>
  <c r="D28" i="13"/>
  <c r="D74" i="13"/>
  <c r="D141" i="13"/>
  <c r="D108" i="13"/>
  <c r="D220" i="13"/>
  <c r="D94" i="13"/>
  <c r="D232" i="13"/>
  <c r="D184" i="13"/>
  <c r="D52" i="13"/>
  <c r="D202" i="13"/>
  <c r="D198" i="13"/>
  <c r="D200" i="13"/>
  <c r="D197" i="13"/>
  <c r="D62" i="13"/>
  <c r="D250" i="13"/>
  <c r="D88" i="13"/>
  <c r="D79" i="13"/>
  <c r="D50" i="13"/>
  <c r="D58" i="13"/>
  <c r="D95" i="13"/>
  <c r="D204" i="13"/>
  <c r="D20" i="13"/>
  <c r="D190" i="13"/>
  <c r="D87" i="13"/>
  <c r="D15" i="13"/>
  <c r="D241" i="13"/>
  <c r="D5" i="13"/>
  <c r="D81" i="13"/>
  <c r="D153" i="13"/>
  <c r="D22" i="13"/>
  <c r="D120" i="13"/>
  <c r="D234" i="13"/>
  <c r="D271" i="13"/>
  <c r="D266" i="13"/>
  <c r="D203" i="13"/>
  <c r="D146" i="13"/>
  <c r="D14" i="13"/>
  <c r="D213" i="13"/>
  <c r="D65" i="13"/>
  <c r="D126" i="13"/>
  <c r="D246" i="13"/>
  <c r="D196" i="13"/>
  <c r="D245" i="13"/>
  <c r="D73" i="13"/>
  <c r="D248" i="13"/>
  <c r="D140" i="13"/>
  <c r="D143" i="13"/>
  <c r="D172" i="13"/>
  <c r="D8" i="13"/>
  <c r="D21" i="13"/>
  <c r="D150" i="13"/>
  <c r="D13" i="13"/>
  <c r="D147" i="13"/>
  <c r="D82" i="13"/>
  <c r="D252" i="13"/>
  <c r="D110" i="13"/>
  <c r="D139" i="13"/>
  <c r="D152" i="13"/>
  <c r="D49" i="13"/>
  <c r="D16" i="13"/>
  <c r="D255" i="13"/>
  <c r="D194" i="13"/>
  <c r="D219" i="13"/>
  <c r="D125" i="13"/>
  <c r="D17" i="13"/>
  <c r="D169" i="13"/>
  <c r="D158" i="13"/>
  <c r="D30" i="13"/>
  <c r="D132" i="13"/>
  <c r="D100" i="13"/>
  <c r="P905" i="14"/>
  <c r="H602" i="15" s="1"/>
  <c r="I602" i="15" s="1"/>
  <c r="J602" i="15" s="1"/>
  <c r="E602" i="15"/>
  <c r="F602" i="15" s="1"/>
  <c r="G602" i="15" s="1"/>
  <c r="P1102" i="14"/>
  <c r="H832" i="15" s="1"/>
  <c r="I832" i="15" s="1"/>
  <c r="J832" i="15" s="1"/>
  <c r="E832" i="15"/>
  <c r="F832" i="15" s="1"/>
  <c r="G832" i="15" s="1"/>
  <c r="H5345" i="15"/>
  <c r="I5345" i="15" s="1"/>
  <c r="J5345" i="15" s="1"/>
  <c r="H5111" i="15"/>
  <c r="I5111" i="15" s="1"/>
  <c r="J5111" i="15" s="1"/>
  <c r="P776" i="14"/>
  <c r="H144" i="15" s="1"/>
  <c r="I144" i="15" s="1"/>
  <c r="J144" i="15" s="1"/>
  <c r="E144" i="15"/>
  <c r="F144" i="15" s="1"/>
  <c r="G144" i="15" s="1"/>
  <c r="P1495" i="14"/>
  <c r="H1334" i="15" s="1"/>
  <c r="I1334" i="15" s="1"/>
  <c r="J1334" i="15" s="1"/>
  <c r="E1334" i="15"/>
  <c r="F1334" i="15" s="1"/>
  <c r="G1334" i="15" s="1"/>
  <c r="P331" i="14"/>
  <c r="H1071" i="15" s="1"/>
  <c r="I1071" i="15" s="1"/>
  <c r="J1071" i="15" s="1"/>
  <c r="E1071" i="15"/>
  <c r="F1071" i="15" s="1"/>
  <c r="G1071" i="15" s="1"/>
  <c r="E1031" i="15"/>
  <c r="F1031" i="15" s="1"/>
  <c r="G1031" i="15" s="1"/>
  <c r="P1320" i="14"/>
  <c r="H1031" i="15" s="1"/>
  <c r="I1031" i="15" s="1"/>
  <c r="J1031" i="15" s="1"/>
  <c r="P1482" i="14"/>
  <c r="H1303" i="15" s="1"/>
  <c r="I1303" i="15" s="1"/>
  <c r="J1303" i="15" s="1"/>
  <c r="E1303" i="15"/>
  <c r="F1303" i="15" s="1"/>
  <c r="G1303" i="15" s="1"/>
  <c r="E1313" i="15"/>
  <c r="F1313" i="15" s="1"/>
  <c r="G1313" i="15" s="1"/>
  <c r="P1491" i="14"/>
  <c r="P1217" i="14"/>
  <c r="H1003" i="15" s="1"/>
  <c r="I1003" i="15" s="1"/>
  <c r="J1003" i="15" s="1"/>
  <c r="E1003" i="15"/>
  <c r="F1003" i="15" s="1"/>
  <c r="G1003" i="15" s="1"/>
  <c r="E5339" i="15"/>
  <c r="F5339" i="15" s="1"/>
  <c r="G5339" i="15" s="1"/>
  <c r="H5267" i="15"/>
  <c r="I5267" i="15" s="1"/>
  <c r="J5267" i="15" s="1"/>
  <c r="E4855" i="15"/>
  <c r="F4855" i="15" s="1"/>
  <c r="G4855" i="15" s="1"/>
  <c r="H5009" i="15"/>
  <c r="I5009" i="15" s="1"/>
  <c r="J5009" i="15" s="1"/>
  <c r="H5008" i="15"/>
  <c r="I5008" i="15" s="1"/>
  <c r="J5008" i="15" s="1"/>
  <c r="E4984" i="15"/>
  <c r="F4984" i="15" s="1"/>
  <c r="G4984" i="15" s="1"/>
  <c r="H5390" i="15"/>
  <c r="I5390" i="15" s="1"/>
  <c r="J5390" i="15" s="1"/>
  <c r="I5039" i="15"/>
  <c r="J5039" i="15" s="1"/>
  <c r="F5071" i="15"/>
  <c r="G5071" i="15" s="1"/>
  <c r="I5091" i="15"/>
  <c r="J5091" i="15" s="1"/>
  <c r="H5147" i="15"/>
  <c r="I5147" i="15" s="1"/>
  <c r="J5147" i="15" s="1"/>
  <c r="E5075" i="15"/>
  <c r="H5191" i="15"/>
  <c r="I5191" i="15" s="1"/>
  <c r="J5191" i="15" s="1"/>
  <c r="E5214" i="15"/>
  <c r="E5370" i="15"/>
  <c r="F5370" i="15" s="1"/>
  <c r="G5370" i="15" s="1"/>
  <c r="H5023" i="15"/>
  <c r="I5023" i="15" s="1"/>
  <c r="J5023" i="15" s="1"/>
  <c r="I4987" i="15"/>
  <c r="J4987" i="15" s="1"/>
  <c r="H4895" i="15"/>
  <c r="F5039" i="15"/>
  <c r="G5039" i="15" s="1"/>
  <c r="F5091" i="15"/>
  <c r="G5091" i="15" s="1"/>
  <c r="E4975" i="15"/>
  <c r="F4975" i="15" s="1"/>
  <c r="G4975" i="15" s="1"/>
  <c r="E5019" i="15"/>
  <c r="F5019" i="15" s="1"/>
  <c r="G5019" i="15" s="1"/>
  <c r="F4815" i="15"/>
  <c r="G4815" i="15" s="1"/>
  <c r="F5075" i="15"/>
  <c r="G5075" i="15" s="1"/>
  <c r="I4783" i="15"/>
  <c r="J4783" i="15" s="1"/>
  <c r="E5453" i="15"/>
  <c r="E5461" i="15"/>
  <c r="F5461" i="15" s="1"/>
  <c r="G5461" i="15" s="1"/>
  <c r="E5421" i="15"/>
  <c r="F5421" i="15" s="1"/>
  <c r="G5421" i="15" s="1"/>
  <c r="H4811" i="15"/>
  <c r="I4811" i="15" s="1"/>
  <c r="J4811" i="15" s="1"/>
  <c r="E5159" i="15"/>
  <c r="F5159" i="15" s="1"/>
  <c r="G5159" i="15" s="1"/>
  <c r="H4635" i="15"/>
  <c r="E4551" i="15"/>
  <c r="E4743" i="15"/>
  <c r="E4543" i="15"/>
  <c r="I4575" i="15"/>
  <c r="J4575" i="15" s="1"/>
  <c r="H4655" i="15"/>
  <c r="I4767" i="15"/>
  <c r="J4767" i="15" s="1"/>
  <c r="H4567" i="15"/>
  <c r="E4663" i="15"/>
  <c r="F4639" i="15"/>
  <c r="G4639" i="15" s="1"/>
  <c r="E4639" i="15"/>
  <c r="F4731" i="15"/>
  <c r="G4731" i="15" s="1"/>
  <c r="I4523" i="15"/>
  <c r="J4523" i="15" s="1"/>
  <c r="H4639" i="15"/>
  <c r="F4527" i="15"/>
  <c r="G4527" i="15" s="1"/>
  <c r="H827" i="15"/>
  <c r="I827" i="15" s="1"/>
  <c r="J827" i="15" s="1"/>
  <c r="H1005" i="15"/>
  <c r="I1005" i="15" s="1"/>
  <c r="J1005" i="15" s="1"/>
  <c r="H829" i="15"/>
  <c r="I829" i="15" s="1"/>
  <c r="J829" i="15" s="1"/>
  <c r="H526" i="15"/>
  <c r="I526" i="15" s="1"/>
  <c r="J526" i="15" s="1"/>
  <c r="H1023" i="15"/>
  <c r="I1023" i="15" s="1"/>
  <c r="J1023" i="15" s="1"/>
  <c r="H1002" i="15"/>
  <c r="I1002" i="15" s="1"/>
  <c r="J1002" i="15" s="1"/>
  <c r="H575" i="15"/>
  <c r="I575" i="15" s="1"/>
  <c r="J575" i="15" s="1"/>
  <c r="H511" i="15"/>
  <c r="I511" i="15" s="1"/>
  <c r="J511" i="15" s="1"/>
  <c r="H1007" i="15"/>
  <c r="I1007" i="15" s="1"/>
  <c r="J1007" i="15" s="1"/>
  <c r="E4896" i="15"/>
  <c r="F4896" i="15"/>
  <c r="G4896" i="15" s="1"/>
  <c r="I4752" i="15"/>
  <c r="J4752" i="15" s="1"/>
  <c r="F4752" i="15"/>
  <c r="G4752" i="15" s="1"/>
  <c r="F4676" i="15"/>
  <c r="G4676" i="15" s="1"/>
  <c r="H4676" i="15"/>
  <c r="I4676" i="15"/>
  <c r="J4676" i="15" s="1"/>
  <c r="F4628" i="15"/>
  <c r="G4628" i="15" s="1"/>
  <c r="I4628" i="15"/>
  <c r="J4628" i="15" s="1"/>
  <c r="F4520" i="15"/>
  <c r="G4520" i="15" s="1"/>
  <c r="I4520" i="15"/>
  <c r="J4520" i="15" s="1"/>
  <c r="P1084" i="14"/>
  <c r="H804" i="15" s="1"/>
  <c r="I804" i="15" s="1"/>
  <c r="J804" i="15" s="1"/>
  <c r="E804" i="15"/>
  <c r="F804" i="15" s="1"/>
  <c r="G804" i="15" s="1"/>
  <c r="P963" i="14"/>
  <c r="H794" i="15" s="1"/>
  <c r="I794" i="15" s="1"/>
  <c r="J794" i="15" s="1"/>
  <c r="E794" i="15"/>
  <c r="F794" i="15" s="1"/>
  <c r="G794" i="15" s="1"/>
  <c r="E5343" i="15"/>
  <c r="F5343" i="15" s="1"/>
  <c r="G5343" i="15" s="1"/>
  <c r="E4443" i="15"/>
  <c r="H4443" i="15"/>
  <c r="F4443" i="15"/>
  <c r="G4443" i="15" s="1"/>
  <c r="E4423" i="15"/>
  <c r="F4423" i="15"/>
  <c r="G4423" i="15" s="1"/>
  <c r="I4423" i="15"/>
  <c r="J4423" i="15" s="1"/>
  <c r="F4407" i="15"/>
  <c r="G4407" i="15" s="1"/>
  <c r="I4407" i="15"/>
  <c r="J4407" i="15" s="1"/>
  <c r="E4391" i="15"/>
  <c r="H4391" i="15"/>
  <c r="I4391" i="15"/>
  <c r="J4391" i="15" s="1"/>
  <c r="E4383" i="15"/>
  <c r="I4383" i="15"/>
  <c r="J4383" i="15" s="1"/>
  <c r="I4375" i="15"/>
  <c r="J4375" i="15" s="1"/>
  <c r="E4375" i="15"/>
  <c r="I4371" i="15"/>
  <c r="J4371" i="15" s="1"/>
  <c r="E4371" i="15"/>
  <c r="I4367" i="15"/>
  <c r="J4367" i="15" s="1"/>
  <c r="E4367" i="15"/>
  <c r="H4367" i="15"/>
  <c r="I4363" i="15"/>
  <c r="J4363" i="15" s="1"/>
  <c r="H4363" i="15"/>
  <c r="I4359" i="15"/>
  <c r="J4359" i="15" s="1"/>
  <c r="H4359" i="15"/>
  <c r="H4355" i="15"/>
  <c r="E4355" i="15"/>
  <c r="P1087" i="14"/>
  <c r="H681" i="15" s="1"/>
  <c r="I681" i="15" s="1"/>
  <c r="J681" i="15" s="1"/>
  <c r="E681" i="15"/>
  <c r="F681" i="15" s="1"/>
  <c r="G681" i="15" s="1"/>
  <c r="P756" i="14"/>
  <c r="H109" i="15" s="1"/>
  <c r="I109" i="15" s="1"/>
  <c r="J109" i="15" s="1"/>
  <c r="E109" i="15"/>
  <c r="F109" i="15" s="1"/>
  <c r="G109" i="15" s="1"/>
  <c r="P744" i="14"/>
  <c r="H91" i="15" s="1"/>
  <c r="I91" i="15" s="1"/>
  <c r="J91" i="15" s="1"/>
  <c r="E91" i="15"/>
  <c r="F91" i="15" s="1"/>
  <c r="G91" i="15" s="1"/>
  <c r="P1523" i="14"/>
  <c r="H1376" i="15" s="1"/>
  <c r="I1376" i="15" s="1"/>
  <c r="J1376" i="15" s="1"/>
  <c r="E1376" i="15"/>
  <c r="F1376" i="15" s="1"/>
  <c r="G1376" i="15" s="1"/>
  <c r="D162" i="13"/>
  <c r="D53" i="13"/>
  <c r="D160" i="13"/>
  <c r="D32" i="13"/>
  <c r="D222" i="13"/>
  <c r="D176" i="13"/>
  <c r="D229" i="13"/>
  <c r="D91" i="13"/>
  <c r="D51" i="13"/>
  <c r="D148" i="13"/>
  <c r="D117" i="13"/>
  <c r="D221" i="13"/>
  <c r="D102" i="13"/>
  <c r="D142" i="13"/>
  <c r="D166" i="13"/>
  <c r="D212" i="13"/>
  <c r="D177" i="13"/>
  <c r="D92" i="13"/>
  <c r="D64" i="13"/>
  <c r="D269" i="13"/>
  <c r="D175" i="13"/>
  <c r="E5357" i="15"/>
  <c r="F5357" i="15" s="1"/>
  <c r="G5357" i="15" s="1"/>
  <c r="H5357" i="15"/>
  <c r="I5357" i="15" s="1"/>
  <c r="J5357" i="15" s="1"/>
  <c r="F4466" i="15"/>
  <c r="G4466" i="15" s="1"/>
  <c r="E4466" i="15"/>
  <c r="P866" i="14"/>
  <c r="H552" i="15" s="1"/>
  <c r="I552" i="15" s="1"/>
  <c r="J552" i="15" s="1"/>
  <c r="E552" i="15"/>
  <c r="F552" i="15" s="1"/>
  <c r="G552" i="15" s="1"/>
  <c r="E5455" i="15"/>
  <c r="F4493" i="15"/>
  <c r="G4493" i="15" s="1"/>
  <c r="H4493" i="15"/>
  <c r="F4397" i="15"/>
  <c r="G4397" i="15" s="1"/>
  <c r="H4397" i="15"/>
  <c r="P774" i="14"/>
  <c r="H141" i="15" s="1"/>
  <c r="I141" i="15" s="1"/>
  <c r="J141" i="15" s="1"/>
  <c r="E141" i="15"/>
  <c r="F141" i="15" s="1"/>
  <c r="G141" i="15" s="1"/>
  <c r="P726" i="14"/>
  <c r="H69" i="15" s="1"/>
  <c r="I69" i="15" s="1"/>
  <c r="J69" i="15" s="1"/>
  <c r="E69" i="15"/>
  <c r="F69" i="15" s="1"/>
  <c r="G69" i="15" s="1"/>
  <c r="P1306" i="14"/>
  <c r="H1173" i="15" s="1"/>
  <c r="I1173" i="15" s="1"/>
  <c r="J1173" i="15" s="1"/>
  <c r="E1173" i="15"/>
  <c r="F1173" i="15" s="1"/>
  <c r="G1173" i="15" s="1"/>
  <c r="H4810" i="15"/>
  <c r="I4810" i="15" s="1"/>
  <c r="J4810" i="15" s="1"/>
  <c r="H955" i="15"/>
  <c r="I955" i="15" s="1"/>
  <c r="J955" i="15" s="1"/>
  <c r="F4301" i="15"/>
  <c r="G4301" i="15" s="1"/>
  <c r="I4162" i="15"/>
  <c r="J4162" i="15" s="1"/>
  <c r="E4274" i="15"/>
  <c r="H4162" i="15"/>
  <c r="E4242" i="15"/>
  <c r="E4328" i="15"/>
  <c r="I4126" i="15"/>
  <c r="J4126" i="15" s="1"/>
  <c r="I3978" i="15"/>
  <c r="J3978" i="15" s="1"/>
  <c r="H5424" i="15"/>
  <c r="I5424" i="15" s="1"/>
  <c r="J5424" i="15" s="1"/>
  <c r="E5029" i="15"/>
  <c r="F5029" i="15" s="1"/>
  <c r="G5029" i="15" s="1"/>
  <c r="H1576" i="15"/>
  <c r="I1576" i="15" s="1"/>
  <c r="J1576" i="15" s="1"/>
  <c r="H1478" i="15"/>
  <c r="I1478" i="15" s="1"/>
  <c r="J1478" i="15" s="1"/>
  <c r="H4301" i="15"/>
  <c r="I4242" i="15"/>
  <c r="J4242" i="15" s="1"/>
  <c r="I4226" i="15"/>
  <c r="J4226" i="15" s="1"/>
  <c r="F4202" i="15"/>
  <c r="G4202" i="15" s="1"/>
  <c r="F4308" i="15"/>
  <c r="G4308" i="15" s="1"/>
  <c r="I3934" i="15"/>
  <c r="J3934" i="15" s="1"/>
  <c r="F4254" i="15"/>
  <c r="G4254" i="15" s="1"/>
  <c r="E5410" i="15"/>
  <c r="F5410" i="15" s="1"/>
  <c r="G5410" i="15" s="1"/>
  <c r="H1238" i="15"/>
  <c r="I1238" i="15" s="1"/>
  <c r="J1238" i="15" s="1"/>
  <c r="P847" i="14"/>
  <c r="H522" i="15" s="1"/>
  <c r="I522" i="15" s="1"/>
  <c r="J522" i="15" s="1"/>
  <c r="E522" i="15"/>
  <c r="F522" i="15" s="1"/>
  <c r="G522" i="15" s="1"/>
  <c r="P477" i="14"/>
  <c r="E1577" i="15"/>
  <c r="F1577" i="15" s="1"/>
  <c r="G1577" i="15" s="1"/>
  <c r="P1403" i="14"/>
  <c r="E1203" i="15"/>
  <c r="F1203" i="15" s="1"/>
  <c r="G1203" i="15" s="1"/>
  <c r="P1278" i="14"/>
  <c r="H1142" i="15" s="1"/>
  <c r="I1142" i="15" s="1"/>
  <c r="J1142" i="15" s="1"/>
  <c r="E1142" i="15"/>
  <c r="F1142" i="15" s="1"/>
  <c r="G1142" i="15" s="1"/>
  <c r="P1204" i="14"/>
  <c r="H972" i="15" s="1"/>
  <c r="I972" i="15" s="1"/>
  <c r="J972" i="15" s="1"/>
  <c r="E972" i="15"/>
  <c r="F972" i="15" s="1"/>
  <c r="G972" i="15" s="1"/>
  <c r="P1182" i="14"/>
  <c r="H965" i="15" s="1"/>
  <c r="I965" i="15" s="1"/>
  <c r="J965" i="15" s="1"/>
  <c r="E965" i="15"/>
  <c r="F965" i="15" s="1"/>
  <c r="G965" i="15" s="1"/>
  <c r="P223" i="14"/>
  <c r="H825" i="15" s="1"/>
  <c r="I825" i="15" s="1"/>
  <c r="J825" i="15" s="1"/>
  <c r="E825" i="15"/>
  <c r="F825" i="15" s="1"/>
  <c r="G825" i="15" s="1"/>
  <c r="P215" i="14"/>
  <c r="H865" i="15" s="1"/>
  <c r="I865" i="15" s="1"/>
  <c r="J865" i="15" s="1"/>
  <c r="E865" i="15"/>
  <c r="F865" i="15" s="1"/>
  <c r="G865" i="15" s="1"/>
  <c r="P204" i="14"/>
  <c r="H704" i="15" s="1"/>
  <c r="I704" i="15" s="1"/>
  <c r="J704" i="15" s="1"/>
  <c r="E704" i="15"/>
  <c r="F704" i="15" s="1"/>
  <c r="G704" i="15" s="1"/>
  <c r="P891" i="14"/>
  <c r="H596" i="15" s="1"/>
  <c r="I596" i="15" s="1"/>
  <c r="J596" i="15" s="1"/>
  <c r="E596" i="15"/>
  <c r="F596" i="15" s="1"/>
  <c r="G596" i="15" s="1"/>
  <c r="P1362" i="14"/>
  <c r="H1073" i="15" s="1"/>
  <c r="I1073" i="15" s="1"/>
  <c r="J1073" i="15" s="1"/>
  <c r="E1073" i="15"/>
  <c r="F1073" i="15" s="1"/>
  <c r="G1073" i="15" s="1"/>
  <c r="P1297" i="14"/>
  <c r="H1156" i="15" s="1"/>
  <c r="I1156" i="15" s="1"/>
  <c r="J1156" i="15" s="1"/>
  <c r="E1156" i="15"/>
  <c r="F1156" i="15" s="1"/>
  <c r="G1156" i="15" s="1"/>
  <c r="P317" i="14"/>
  <c r="H979" i="15" s="1"/>
  <c r="I979" i="15" s="1"/>
  <c r="J979" i="15" s="1"/>
  <c r="E979" i="15"/>
  <c r="F979" i="15" s="1"/>
  <c r="G979" i="15" s="1"/>
  <c r="P1097" i="14"/>
  <c r="H687" i="15" s="1"/>
  <c r="I687" i="15" s="1"/>
  <c r="J687" i="15" s="1"/>
  <c r="E687" i="15"/>
  <c r="F687" i="15" s="1"/>
  <c r="G687" i="15" s="1"/>
  <c r="P968" i="14"/>
  <c r="H668" i="15" s="1"/>
  <c r="I668" i="15" s="1"/>
  <c r="J668" i="15" s="1"/>
  <c r="E668" i="15"/>
  <c r="F668" i="15" s="1"/>
  <c r="G668" i="15" s="1"/>
  <c r="P904" i="14"/>
  <c r="H594" i="15" s="1"/>
  <c r="I594" i="15" s="1"/>
  <c r="J594" i="15" s="1"/>
  <c r="E594" i="15"/>
  <c r="F594" i="15" s="1"/>
  <c r="G594" i="15" s="1"/>
  <c r="P894" i="14"/>
  <c r="H592" i="15" s="1"/>
  <c r="I592" i="15" s="1"/>
  <c r="J592" i="15" s="1"/>
  <c r="E592" i="15"/>
  <c r="F592" i="15" s="1"/>
  <c r="G592" i="15" s="1"/>
  <c r="P851" i="14"/>
  <c r="H532" i="15" s="1"/>
  <c r="I532" i="15" s="1"/>
  <c r="J532" i="15" s="1"/>
  <c r="E532" i="15"/>
  <c r="F532" i="15" s="1"/>
  <c r="G532" i="15" s="1"/>
  <c r="P775" i="14"/>
  <c r="H142" i="15" s="1"/>
  <c r="I142" i="15" s="1"/>
  <c r="J142" i="15" s="1"/>
  <c r="E142" i="15"/>
  <c r="F142" i="15" s="1"/>
  <c r="G142" i="15" s="1"/>
  <c r="P1606" i="14"/>
  <c r="H1502" i="15" s="1"/>
  <c r="I1502" i="15" s="1"/>
  <c r="J1502" i="15" s="1"/>
  <c r="E1502" i="15"/>
  <c r="F1502" i="15" s="1"/>
  <c r="G1502" i="15" s="1"/>
  <c r="P1477" i="14"/>
  <c r="H1264" i="15" s="1"/>
  <c r="I1264" i="15" s="1"/>
  <c r="J1264" i="15" s="1"/>
  <c r="E1264" i="15"/>
  <c r="F1264" i="15" s="1"/>
  <c r="G1264" i="15" s="1"/>
  <c r="P1369" i="14"/>
  <c r="H1093" i="15" s="1"/>
  <c r="I1093" i="15" s="1"/>
  <c r="J1093" i="15" s="1"/>
  <c r="E1093" i="15"/>
  <c r="F1093" i="15" s="1"/>
  <c r="G1093" i="15" s="1"/>
  <c r="P1341" i="14"/>
  <c r="H1032" i="15" s="1"/>
  <c r="I1032" i="15" s="1"/>
  <c r="J1032" i="15" s="1"/>
  <c r="E1032" i="15"/>
  <c r="F1032" i="15" s="1"/>
  <c r="G1032" i="15" s="1"/>
  <c r="P1121" i="14"/>
  <c r="H712" i="15" s="1"/>
  <c r="I712" i="15" s="1"/>
  <c r="J712" i="15" s="1"/>
  <c r="E712" i="15"/>
  <c r="F712" i="15" s="1"/>
  <c r="G712" i="15" s="1"/>
  <c r="P1028" i="14"/>
  <c r="H730" i="15" s="1"/>
  <c r="I730" i="15" s="1"/>
  <c r="J730" i="15" s="1"/>
  <c r="E730" i="15"/>
  <c r="F730" i="15" s="1"/>
  <c r="G730" i="15" s="1"/>
  <c r="P994" i="14"/>
  <c r="H694" i="15" s="1"/>
  <c r="I694" i="15" s="1"/>
  <c r="J694" i="15" s="1"/>
  <c r="E694" i="15"/>
  <c r="F694" i="15" s="1"/>
  <c r="G694" i="15" s="1"/>
  <c r="P985" i="14"/>
  <c r="H809" i="15" s="1"/>
  <c r="I809" i="15" s="1"/>
  <c r="J809" i="15" s="1"/>
  <c r="E809" i="15"/>
  <c r="F809" i="15" s="1"/>
  <c r="G809" i="15" s="1"/>
  <c r="P865" i="14"/>
  <c r="H567" i="15" s="1"/>
  <c r="I567" i="15" s="1"/>
  <c r="J567" i="15" s="1"/>
  <c r="E567" i="15"/>
  <c r="F567" i="15" s="1"/>
  <c r="G567" i="15" s="1"/>
  <c r="P376" i="14"/>
  <c r="H1318" i="15" s="1"/>
  <c r="I1318" i="15" s="1"/>
  <c r="J1318" i="15" s="1"/>
  <c r="E1318" i="15"/>
  <c r="F1318" i="15" s="1"/>
  <c r="G1318" i="15" s="1"/>
  <c r="P1344" i="14"/>
  <c r="H1038" i="15" s="1"/>
  <c r="I1038" i="15" s="1"/>
  <c r="J1038" i="15" s="1"/>
  <c r="E1038" i="15"/>
  <c r="F1038" i="15" s="1"/>
  <c r="G1038" i="15" s="1"/>
  <c r="P295" i="14"/>
  <c r="E936" i="15"/>
  <c r="F936" i="15" s="1"/>
  <c r="G936" i="15" s="1"/>
  <c r="H1169" i="15"/>
  <c r="I1169" i="15" s="1"/>
  <c r="J1169" i="15" s="1"/>
  <c r="H642" i="15"/>
  <c r="I642" i="15" s="1"/>
  <c r="J642" i="15" s="1"/>
  <c r="H799" i="15"/>
  <c r="I799" i="15" s="1"/>
  <c r="J799" i="15" s="1"/>
  <c r="H1395" i="15"/>
  <c r="I1395" i="15" s="1"/>
  <c r="J1395" i="15" s="1"/>
  <c r="E5342" i="15"/>
  <c r="F5342" i="15" s="1"/>
  <c r="G5342" i="15" s="1"/>
  <c r="H5131" i="15"/>
  <c r="I5131" i="15" s="1"/>
  <c r="J5131" i="15" s="1"/>
  <c r="H4921" i="15"/>
  <c r="I4921" i="15" s="1"/>
  <c r="J4921" i="15" s="1"/>
  <c r="H4905" i="15"/>
  <c r="I4905" i="15" s="1"/>
  <c r="J4905" i="15" s="1"/>
  <c r="E4861" i="15"/>
  <c r="F4861" i="15" s="1"/>
  <c r="G4861" i="15" s="1"/>
  <c r="H1000" i="15"/>
  <c r="I1000" i="15" s="1"/>
  <c r="J1000" i="15" s="1"/>
  <c r="H705" i="15"/>
  <c r="I705" i="15" s="1"/>
  <c r="J705" i="15" s="1"/>
  <c r="H5391" i="15"/>
  <c r="I5391" i="15" s="1"/>
  <c r="J5391" i="15" s="1"/>
  <c r="H5164" i="15"/>
  <c r="I5164" i="15" s="1"/>
  <c r="J5164" i="15" s="1"/>
  <c r="E5126" i="15"/>
  <c r="F5126" i="15" s="1"/>
  <c r="G5126" i="15" s="1"/>
  <c r="H622" i="15"/>
  <c r="I622" i="15" s="1"/>
  <c r="J622" i="15" s="1"/>
  <c r="H5293" i="15"/>
  <c r="I5293" i="15" s="1"/>
  <c r="J5293" i="15" s="1"/>
  <c r="H5403" i="15"/>
  <c r="I5403" i="15" s="1"/>
  <c r="J5403" i="15" s="1"/>
  <c r="E5200" i="15"/>
  <c r="F5200" i="15" s="1"/>
  <c r="G5200" i="15" s="1"/>
  <c r="H5177" i="15"/>
  <c r="I5177" i="15" s="1"/>
  <c r="J5177" i="15" s="1"/>
  <c r="E5173" i="15"/>
  <c r="F5173" i="15" s="1"/>
  <c r="G5173" i="15" s="1"/>
  <c r="H1577" i="15"/>
  <c r="I1577" i="15" s="1"/>
  <c r="J1577" i="15" s="1"/>
  <c r="H5411" i="15"/>
  <c r="I5411" i="15" s="1"/>
  <c r="J5411" i="15" s="1"/>
  <c r="H5032" i="15"/>
  <c r="I5032" i="15" s="1"/>
  <c r="J5032" i="15" s="1"/>
  <c r="H4935" i="15"/>
  <c r="I4935" i="15" s="1"/>
  <c r="J4935" i="15" s="1"/>
  <c r="P1135" i="14"/>
  <c r="H725" i="15" s="1"/>
  <c r="I725" i="15" s="1"/>
  <c r="J725" i="15" s="1"/>
  <c r="E725" i="15"/>
  <c r="F725" i="15" s="1"/>
  <c r="G725" i="15" s="1"/>
  <c r="P1118" i="14"/>
  <c r="H842" i="15" s="1"/>
  <c r="I842" i="15" s="1"/>
  <c r="J842" i="15" s="1"/>
  <c r="E842" i="15"/>
  <c r="F842" i="15" s="1"/>
  <c r="G842" i="15" s="1"/>
  <c r="P1106" i="14"/>
  <c r="H830" i="15" s="1"/>
  <c r="I830" i="15" s="1"/>
  <c r="J830" i="15" s="1"/>
  <c r="E830" i="15"/>
  <c r="F830" i="15" s="1"/>
  <c r="G830" i="15" s="1"/>
  <c r="P889" i="14"/>
  <c r="H583" i="15" s="1"/>
  <c r="I583" i="15" s="1"/>
  <c r="J583" i="15" s="1"/>
  <c r="E583" i="15"/>
  <c r="F583" i="15" s="1"/>
  <c r="G583" i="15" s="1"/>
  <c r="P70" i="14"/>
  <c r="E565" i="15"/>
  <c r="F565" i="15" s="1"/>
  <c r="G565" i="15" s="1"/>
  <c r="P823" i="14"/>
  <c r="H493" i="15" s="1"/>
  <c r="I493" i="15" s="1"/>
  <c r="J493" i="15" s="1"/>
  <c r="E493" i="15"/>
  <c r="F493" i="15" s="1"/>
  <c r="G493" i="15" s="1"/>
  <c r="P799" i="14"/>
  <c r="H452" i="15" s="1"/>
  <c r="I452" i="15" s="1"/>
  <c r="J452" i="15" s="1"/>
  <c r="E452" i="15"/>
  <c r="F452" i="15" s="1"/>
  <c r="G452" i="15" s="1"/>
  <c r="P755" i="14"/>
  <c r="H98" i="15" s="1"/>
  <c r="I98" i="15" s="1"/>
  <c r="J98" i="15" s="1"/>
  <c r="E98" i="15"/>
  <c r="F98" i="15" s="1"/>
  <c r="G98" i="15" s="1"/>
  <c r="P1418" i="14"/>
  <c r="H1221" i="15" s="1"/>
  <c r="I1221" i="15" s="1"/>
  <c r="J1221" i="15" s="1"/>
  <c r="E1221" i="15"/>
  <c r="F1221" i="15" s="1"/>
  <c r="G1221" i="15" s="1"/>
  <c r="P1149" i="14"/>
  <c r="H737" i="15" s="1"/>
  <c r="I737" i="15" s="1"/>
  <c r="J737" i="15" s="1"/>
  <c r="E737" i="15"/>
  <c r="F737" i="15" s="1"/>
  <c r="G737" i="15" s="1"/>
  <c r="P1076" i="14"/>
  <c r="H798" i="15" s="1"/>
  <c r="I798" i="15" s="1"/>
  <c r="J798" i="15" s="1"/>
  <c r="E798" i="15"/>
  <c r="F798" i="15" s="1"/>
  <c r="G798" i="15" s="1"/>
  <c r="P1054" i="14"/>
  <c r="H775" i="15" s="1"/>
  <c r="I775" i="15" s="1"/>
  <c r="J775" i="15" s="1"/>
  <c r="E775" i="15"/>
  <c r="F775" i="15" s="1"/>
  <c r="G775" i="15" s="1"/>
  <c r="H684" i="15"/>
  <c r="I684" i="15" s="1"/>
  <c r="J684" i="15" s="1"/>
  <c r="E684" i="15"/>
  <c r="F684" i="15" s="1"/>
  <c r="G684" i="15" s="1"/>
  <c r="P925" i="14"/>
  <c r="H624" i="15" s="1"/>
  <c r="I624" i="15" s="1"/>
  <c r="J624" i="15" s="1"/>
  <c r="E624" i="15"/>
  <c r="F624" i="15" s="1"/>
  <c r="G624" i="15" s="1"/>
  <c r="P888" i="14"/>
  <c r="H580" i="15" s="1"/>
  <c r="I580" i="15" s="1"/>
  <c r="J580" i="15" s="1"/>
  <c r="E580" i="15"/>
  <c r="F580" i="15" s="1"/>
  <c r="G580" i="15" s="1"/>
  <c r="P822" i="14"/>
  <c r="H481" i="15" s="1"/>
  <c r="I481" i="15" s="1"/>
  <c r="J481" i="15" s="1"/>
  <c r="E481" i="15"/>
  <c r="F481" i="15" s="1"/>
  <c r="G481" i="15" s="1"/>
  <c r="P724" i="14"/>
  <c r="H20" i="15" s="1"/>
  <c r="I20" i="15" s="1"/>
  <c r="J20" i="15" s="1"/>
  <c r="E20" i="15"/>
  <c r="F20" i="15" s="1"/>
  <c r="G20" i="15" s="1"/>
  <c r="P1675" i="14"/>
  <c r="H1603" i="15" s="1"/>
  <c r="I1603" i="15" s="1"/>
  <c r="J1603" i="15" s="1"/>
  <c r="E1603" i="15"/>
  <c r="F1603" i="15" s="1"/>
  <c r="G1603" i="15" s="1"/>
  <c r="P1535" i="14"/>
  <c r="H1384" i="15" s="1"/>
  <c r="I1384" i="15" s="1"/>
  <c r="J1384" i="15" s="1"/>
  <c r="E1384" i="15"/>
  <c r="F1384" i="15" s="1"/>
  <c r="G1384" i="15" s="1"/>
  <c r="P1469" i="14"/>
  <c r="H1270" i="15" s="1"/>
  <c r="I1270" i="15" s="1"/>
  <c r="J1270" i="15" s="1"/>
  <c r="E1270" i="15"/>
  <c r="F1270" i="15" s="1"/>
  <c r="G1270" i="15" s="1"/>
  <c r="P1137" i="14"/>
  <c r="H733" i="15" s="1"/>
  <c r="I733" i="15" s="1"/>
  <c r="J733" i="15" s="1"/>
  <c r="E733" i="15"/>
  <c r="F733" i="15" s="1"/>
  <c r="G733" i="15" s="1"/>
  <c r="P1108" i="14"/>
  <c r="H838" i="15" s="1"/>
  <c r="I838" i="15" s="1"/>
  <c r="J838" i="15" s="1"/>
  <c r="E838" i="15"/>
  <c r="F838" i="15" s="1"/>
  <c r="G838" i="15" s="1"/>
  <c r="P1071" i="14"/>
  <c r="H669" i="15" s="1"/>
  <c r="I669" i="15" s="1"/>
  <c r="J669" i="15" s="1"/>
  <c r="E669" i="15"/>
  <c r="F669" i="15" s="1"/>
  <c r="G669" i="15" s="1"/>
  <c r="P1057" i="14"/>
  <c r="H645" i="15" s="1"/>
  <c r="I645" i="15" s="1"/>
  <c r="J645" i="15" s="1"/>
  <c r="E645" i="15"/>
  <c r="F645" i="15" s="1"/>
  <c r="G645" i="15" s="1"/>
  <c r="P821" i="14"/>
  <c r="H467" i="15" s="1"/>
  <c r="I467" i="15" s="1"/>
  <c r="J467" i="15" s="1"/>
  <c r="E467" i="15"/>
  <c r="F467" i="15" s="1"/>
  <c r="G467" i="15" s="1"/>
  <c r="P742" i="14"/>
  <c r="H93" i="15" s="1"/>
  <c r="I93" i="15" s="1"/>
  <c r="J93" i="15" s="1"/>
  <c r="E93" i="15"/>
  <c r="F93" i="15" s="1"/>
  <c r="G93" i="15" s="1"/>
  <c r="P672" i="14"/>
  <c r="H5431" i="15" s="1"/>
  <c r="I5431" i="15" s="1"/>
  <c r="J5431" i="15" s="1"/>
  <c r="E5431" i="15"/>
  <c r="F5431" i="15" s="1"/>
  <c r="G5431" i="15" s="1"/>
  <c r="P1521" i="14"/>
  <c r="H1375" i="15" s="1"/>
  <c r="I1375" i="15" s="1"/>
  <c r="J1375" i="15" s="1"/>
  <c r="E1375" i="15"/>
  <c r="F1375" i="15" s="1"/>
  <c r="G1375" i="15" s="1"/>
  <c r="P1136" i="14"/>
  <c r="H858" i="15" s="1"/>
  <c r="I858" i="15" s="1"/>
  <c r="J858" i="15" s="1"/>
  <c r="E858" i="15"/>
  <c r="F858" i="15" s="1"/>
  <c r="G858" i="15" s="1"/>
  <c r="P1109" i="14"/>
  <c r="H701" i="15" s="1"/>
  <c r="I701" i="15" s="1"/>
  <c r="J701" i="15" s="1"/>
  <c r="E701" i="15"/>
  <c r="F701" i="15" s="1"/>
  <c r="G701" i="15" s="1"/>
  <c r="P1070" i="14"/>
  <c r="H793" i="15" s="1"/>
  <c r="I793" i="15" s="1"/>
  <c r="J793" i="15" s="1"/>
  <c r="E793" i="15"/>
  <c r="F793" i="15" s="1"/>
  <c r="G793" i="15" s="1"/>
  <c r="P1052" i="14"/>
  <c r="H783" i="15" s="1"/>
  <c r="I783" i="15" s="1"/>
  <c r="J783" i="15" s="1"/>
  <c r="E783" i="15"/>
  <c r="F783" i="15" s="1"/>
  <c r="G783" i="15" s="1"/>
  <c r="P992" i="14"/>
  <c r="H688" i="15" s="1"/>
  <c r="I688" i="15" s="1"/>
  <c r="J688" i="15" s="1"/>
  <c r="E688" i="15"/>
  <c r="F688" i="15" s="1"/>
  <c r="G688" i="15" s="1"/>
  <c r="P841" i="14"/>
  <c r="H506" i="15" s="1"/>
  <c r="I506" i="15" s="1"/>
  <c r="J506" i="15" s="1"/>
  <c r="E506" i="15"/>
  <c r="F506" i="15" s="1"/>
  <c r="G506" i="15" s="1"/>
  <c r="P800" i="14"/>
  <c r="H456" i="15" s="1"/>
  <c r="I456" i="15" s="1"/>
  <c r="J456" i="15" s="1"/>
  <c r="E456" i="15"/>
  <c r="F456" i="15" s="1"/>
  <c r="G456" i="15" s="1"/>
  <c r="P1413" i="14"/>
  <c r="E1223" i="15"/>
  <c r="F1223" i="15" s="1"/>
  <c r="G1223" i="15" s="1"/>
  <c r="E951" i="15"/>
  <c r="F951" i="15" s="1"/>
  <c r="G951" i="15" s="1"/>
  <c r="P313" i="14"/>
  <c r="H951" i="15" s="1"/>
  <c r="I951" i="15" s="1"/>
  <c r="J951" i="15" s="1"/>
  <c r="F5213" i="15"/>
  <c r="G5213" i="15" s="1"/>
  <c r="H5067" i="15"/>
  <c r="E5135" i="15"/>
  <c r="E5293" i="15"/>
  <c r="F5293" i="15" s="1"/>
  <c r="G5293" i="15" s="1"/>
  <c r="H4918" i="15"/>
  <c r="I4918" i="15" s="1"/>
  <c r="J4918" i="15" s="1"/>
  <c r="H5280" i="15"/>
  <c r="I5280" i="15" s="1"/>
  <c r="J5280" i="15" s="1"/>
  <c r="H5170" i="15"/>
  <c r="I5170" i="15" s="1"/>
  <c r="J5170" i="15" s="1"/>
  <c r="H4948" i="15"/>
  <c r="I4948" i="15" s="1"/>
  <c r="J4948" i="15" s="1"/>
  <c r="E4899" i="15"/>
  <c r="F4899" i="15" s="1"/>
  <c r="G4899" i="15" s="1"/>
  <c r="F5433" i="15"/>
  <c r="G5433" i="15" s="1"/>
  <c r="F5180" i="15"/>
  <c r="G5180" i="15" s="1"/>
  <c r="F5133" i="15"/>
  <c r="G5133" i="15" s="1"/>
  <c r="E5129" i="15"/>
  <c r="F5129" i="15" s="1"/>
  <c r="G5129" i="15" s="1"/>
  <c r="I5386" i="15"/>
  <c r="J5386" i="15" s="1"/>
  <c r="E5225" i="15"/>
  <c r="F5225" i="15" s="1"/>
  <c r="G5225" i="15" s="1"/>
  <c r="H5118" i="15"/>
  <c r="I5118" i="15" s="1"/>
  <c r="J5118" i="15" s="1"/>
  <c r="E5006" i="15"/>
  <c r="F5006" i="15" s="1"/>
  <c r="G5006" i="15" s="1"/>
  <c r="H5000" i="15"/>
  <c r="I5000" i="15" s="1"/>
  <c r="J5000" i="15" s="1"/>
  <c r="E4985" i="15"/>
  <c r="F4985" i="15" s="1"/>
  <c r="G4985" i="15" s="1"/>
  <c r="E4874" i="15"/>
  <c r="F4874" i="15" s="1"/>
  <c r="G4874" i="15" s="1"/>
  <c r="F4876" i="15"/>
  <c r="G4876" i="15" s="1"/>
  <c r="E4818" i="15"/>
  <c r="F4818" i="15" s="1"/>
  <c r="G4818" i="15" s="1"/>
  <c r="H5179" i="15"/>
  <c r="I5179" i="15" s="1"/>
  <c r="J5179" i="15" s="1"/>
  <c r="H870" i="15"/>
  <c r="I870" i="15" s="1"/>
  <c r="J870" i="15" s="1"/>
  <c r="H820" i="15"/>
  <c r="I820" i="15" s="1"/>
  <c r="J820" i="15" s="1"/>
  <c r="F4939" i="15"/>
  <c r="G4939" i="15" s="1"/>
  <c r="F5221" i="15"/>
  <c r="G5221" i="15" s="1"/>
  <c r="F5110" i="15"/>
  <c r="G5110" i="15" s="1"/>
  <c r="F5047" i="15"/>
  <c r="G5047" i="15" s="1"/>
  <c r="F4910" i="15"/>
  <c r="G4910" i="15" s="1"/>
  <c r="F4816" i="15"/>
  <c r="G4816" i="15" s="1"/>
  <c r="F5388" i="15"/>
  <c r="G5388" i="15" s="1"/>
  <c r="F5197" i="15"/>
  <c r="G5197" i="15" s="1"/>
  <c r="F5099" i="15"/>
  <c r="G5099" i="15" s="1"/>
  <c r="F5036" i="15"/>
  <c r="G5036" i="15" s="1"/>
  <c r="F4897" i="15"/>
  <c r="G4897" i="15" s="1"/>
  <c r="I5048" i="15"/>
  <c r="J5048" i="15" s="1"/>
  <c r="H802" i="15"/>
  <c r="I802" i="15" s="1"/>
  <c r="J802" i="15" s="1"/>
  <c r="H713" i="15"/>
  <c r="I713" i="15" s="1"/>
  <c r="J713" i="15" s="1"/>
  <c r="H1530" i="15"/>
  <c r="I1530" i="15" s="1"/>
  <c r="J1530" i="15" s="1"/>
  <c r="H854" i="15"/>
  <c r="I854" i="15" s="1"/>
  <c r="J854" i="15" s="1"/>
  <c r="E5468" i="15"/>
  <c r="F5468" i="15" s="1"/>
  <c r="G5468" i="15" s="1"/>
  <c r="H5470" i="15"/>
  <c r="I5470" i="15" s="1"/>
  <c r="J5470" i="15" s="1"/>
  <c r="E5462" i="15"/>
  <c r="F5462" i="15" s="1"/>
  <c r="G5462" i="15" s="1"/>
  <c r="E5477" i="15"/>
  <c r="F5477" i="15" s="1"/>
  <c r="G5477" i="15" s="1"/>
  <c r="E5475" i="15"/>
  <c r="F5475" i="15" s="1"/>
  <c r="G5475" i="15" s="1"/>
  <c r="H5457" i="15"/>
  <c r="I5457" i="15" s="1"/>
  <c r="J5457" i="15" s="1"/>
  <c r="E5427" i="15"/>
  <c r="F5427" i="15" s="1"/>
  <c r="G5427" i="15" s="1"/>
  <c r="E5407" i="15"/>
  <c r="F5407" i="15" s="1"/>
  <c r="G5407" i="15" s="1"/>
  <c r="E5399" i="15"/>
  <c r="F5399" i="15" s="1"/>
  <c r="G5399" i="15" s="1"/>
  <c r="H5298" i="15"/>
  <c r="I5298" i="15" s="1"/>
  <c r="J5298" i="15" s="1"/>
  <c r="H5296" i="15"/>
  <c r="I5296" i="15" s="1"/>
  <c r="J5296" i="15" s="1"/>
  <c r="H5294" i="15"/>
  <c r="I5294" i="15" s="1"/>
  <c r="J5294" i="15" s="1"/>
  <c r="H5219" i="15"/>
  <c r="I5219" i="15" s="1"/>
  <c r="J5219" i="15" s="1"/>
  <c r="H5190" i="15"/>
  <c r="I5190" i="15" s="1"/>
  <c r="J5190" i="15" s="1"/>
  <c r="E5186" i="15"/>
  <c r="F5186" i="15" s="1"/>
  <c r="G5186" i="15" s="1"/>
  <c r="E5162" i="15"/>
  <c r="F5162" i="15" s="1"/>
  <c r="G5162" i="15" s="1"/>
  <c r="H5153" i="15"/>
  <c r="I5153" i="15" s="1"/>
  <c r="J5153" i="15" s="1"/>
  <c r="I5148" i="15"/>
  <c r="J5148" i="15" s="1"/>
  <c r="H5416" i="15"/>
  <c r="I5416" i="15" s="1"/>
  <c r="J5416" i="15" s="1"/>
  <c r="E5394" i="15"/>
  <c r="F5394" i="15" s="1"/>
  <c r="G5394" i="15" s="1"/>
  <c r="E5392" i="15"/>
  <c r="F5392" i="15" s="1"/>
  <c r="G5392" i="15" s="1"/>
  <c r="F5362" i="15"/>
  <c r="G5362" i="15" s="1"/>
  <c r="H5354" i="15"/>
  <c r="I5354" i="15" s="1"/>
  <c r="J5354" i="15" s="1"/>
  <c r="H5352" i="15"/>
  <c r="I5352" i="15" s="1"/>
  <c r="J5352" i="15" s="1"/>
  <c r="F5331" i="15"/>
  <c r="G5331" i="15" s="1"/>
  <c r="E5302" i="15"/>
  <c r="F5302" i="15" s="1"/>
  <c r="G5302" i="15" s="1"/>
  <c r="E5278" i="15"/>
  <c r="F5278" i="15" s="1"/>
  <c r="G5278" i="15" s="1"/>
  <c r="H5253" i="15"/>
  <c r="I5253" i="15" s="1"/>
  <c r="J5253" i="15" s="1"/>
  <c r="E5244" i="15"/>
  <c r="F5244" i="15" s="1"/>
  <c r="G5244" i="15" s="1"/>
  <c r="H5189" i="15"/>
  <c r="I5189" i="15" s="1"/>
  <c r="J5189" i="15" s="1"/>
  <c r="E5185" i="15"/>
  <c r="F5185" i="15" s="1"/>
  <c r="G5185" i="15" s="1"/>
  <c r="H5161" i="15"/>
  <c r="I5161" i="15" s="1"/>
  <c r="J5161" i="15" s="1"/>
  <c r="H5476" i="15"/>
  <c r="I5476" i="15" s="1"/>
  <c r="J5476" i="15" s="1"/>
  <c r="E5426" i="15"/>
  <c r="F5426" i="15" s="1"/>
  <c r="G5426" i="15" s="1"/>
  <c r="E5408" i="15"/>
  <c r="F5408" i="15" s="1"/>
  <c r="G5408" i="15" s="1"/>
  <c r="E5398" i="15"/>
  <c r="F5398" i="15" s="1"/>
  <c r="G5398" i="15" s="1"/>
  <c r="H5299" i="15"/>
  <c r="I5299" i="15" s="1"/>
  <c r="J5299" i="15" s="1"/>
  <c r="H5297" i="15"/>
  <c r="I5297" i="15" s="1"/>
  <c r="J5297" i="15" s="1"/>
  <c r="H5295" i="15"/>
  <c r="I5295" i="15" s="1"/>
  <c r="J5295" i="15" s="1"/>
  <c r="E5290" i="15"/>
  <c r="F5290" i="15" s="1"/>
  <c r="G5290" i="15" s="1"/>
  <c r="H5188" i="15"/>
  <c r="I5188" i="15" s="1"/>
  <c r="J5188" i="15" s="1"/>
  <c r="E5160" i="15"/>
  <c r="F5160" i="15" s="1"/>
  <c r="G5160" i="15" s="1"/>
  <c r="F5469" i="15"/>
  <c r="G5469" i="15" s="1"/>
  <c r="E5415" i="15"/>
  <c r="F5415" i="15" s="1"/>
  <c r="G5415" i="15" s="1"/>
  <c r="E5402" i="15"/>
  <c r="F5402" i="15" s="1"/>
  <c r="G5402" i="15" s="1"/>
  <c r="H5395" i="15"/>
  <c r="I5395" i="15" s="1"/>
  <c r="J5395" i="15" s="1"/>
  <c r="H5393" i="15"/>
  <c r="I5393" i="15" s="1"/>
  <c r="J5393" i="15" s="1"/>
  <c r="E5391" i="15"/>
  <c r="F5391" i="15" s="1"/>
  <c r="G5391" i="15" s="1"/>
  <c r="E5353" i="15"/>
  <c r="F5353" i="15" s="1"/>
  <c r="G5353" i="15" s="1"/>
  <c r="H5341" i="15"/>
  <c r="I5341" i="15" s="1"/>
  <c r="J5341" i="15" s="1"/>
  <c r="H5307" i="15"/>
  <c r="I5307" i="15" s="1"/>
  <c r="J5307" i="15" s="1"/>
  <c r="H5303" i="15"/>
  <c r="I5303" i="15" s="1"/>
  <c r="J5303" i="15" s="1"/>
  <c r="E5254" i="15"/>
  <c r="F5254" i="15" s="1"/>
  <c r="G5254" i="15" s="1"/>
  <c r="E5252" i="15"/>
  <c r="F5252" i="15" s="1"/>
  <c r="G5252" i="15" s="1"/>
  <c r="E5187" i="15"/>
  <c r="F5187" i="15" s="1"/>
  <c r="G5187" i="15" s="1"/>
  <c r="E5163" i="15"/>
  <c r="F5163" i="15" s="1"/>
  <c r="G5163" i="15" s="1"/>
  <c r="F5082" i="15"/>
  <c r="G5082" i="15" s="1"/>
  <c r="F5022" i="15"/>
  <c r="G5022" i="15" s="1"/>
  <c r="F5004" i="15"/>
  <c r="G5004" i="15" s="1"/>
  <c r="F4934" i="15"/>
  <c r="G4934" i="15" s="1"/>
  <c r="U2013" i="14" l="1"/>
  <c r="U2105" i="14"/>
  <c r="U2107" i="14"/>
  <c r="D121" i="19"/>
  <c r="U1916" i="14"/>
  <c r="U2014" i="14"/>
  <c r="U1917" i="14"/>
  <c r="U2109" i="14"/>
  <c r="U2106" i="14"/>
  <c r="U2108" i="14"/>
  <c r="U1789" i="14"/>
  <c r="U2" i="14"/>
  <c r="H932" i="15"/>
  <c r="I932" i="15" s="1"/>
  <c r="J932" i="15" s="1"/>
  <c r="H1223" i="15"/>
  <c r="I1223" i="15" s="1"/>
  <c r="J1223" i="15" s="1"/>
  <c r="H936" i="15"/>
  <c r="I936" i="15" s="1"/>
  <c r="J936" i="15" s="1"/>
  <c r="H1203" i="15"/>
  <c r="I1203" i="15" s="1"/>
  <c r="J1203" i="15" s="1"/>
  <c r="H1313" i="15"/>
  <c r="I1313" i="15" s="1"/>
  <c r="J1313" i="15" s="1"/>
  <c r="H952" i="15"/>
  <c r="I952" i="15" s="1"/>
  <c r="J952" i="15" s="1"/>
  <c r="H1467" i="15"/>
  <c r="I1467" i="15" s="1"/>
  <c r="J1467" i="15" s="1"/>
  <c r="H565" i="15"/>
  <c r="I565" i="15" s="1"/>
  <c r="J565" i="15" s="1"/>
  <c r="H1255" i="15"/>
  <c r="I1255" i="15" s="1"/>
  <c r="J1255" i="15" s="1"/>
  <c r="H1216" i="15"/>
  <c r="I1216" i="15" s="1"/>
  <c r="J1216" i="15" s="1"/>
  <c r="H1420" i="15"/>
  <c r="I1420" i="15" s="1"/>
  <c r="J1420" i="15" s="1"/>
  <c r="H1514" i="15"/>
  <c r="I1514" i="15" s="1"/>
  <c r="J1514" i="15" s="1"/>
  <c r="D14" i="21"/>
  <c r="D123" i="19"/>
  <c r="D122" i="19"/>
  <c r="D116" i="19"/>
  <c r="D120" i="19"/>
  <c r="D119" i="19"/>
  <c r="D118" i="19"/>
  <c r="D117" i="19"/>
  <c r="D2" i="22"/>
  <c r="D115" i="19"/>
  <c r="D4" i="20"/>
  <c r="D101" i="19"/>
  <c r="D81" i="19"/>
  <c r="D9" i="19"/>
  <c r="D27" i="19"/>
  <c r="D78" i="19"/>
  <c r="D18" i="19"/>
  <c r="D3" i="21"/>
  <c r="D44" i="19"/>
  <c r="D96" i="19"/>
  <c r="D10" i="21"/>
  <c r="D12" i="21"/>
  <c r="D52" i="19"/>
  <c r="D97" i="19"/>
  <c r="D83" i="19"/>
  <c r="D87" i="19"/>
  <c r="D50" i="19"/>
  <c r="D86" i="19"/>
  <c r="D42" i="19"/>
  <c r="D26" i="19"/>
  <c r="D13" i="21"/>
  <c r="D22" i="19"/>
  <c r="D63" i="19"/>
  <c r="D80" i="19"/>
  <c r="D111" i="19"/>
  <c r="D51" i="19"/>
  <c r="D64" i="19"/>
  <c r="D39" i="19"/>
  <c r="D98" i="19"/>
  <c r="D68" i="19"/>
  <c r="D69" i="19"/>
  <c r="D32" i="19"/>
  <c r="D73" i="19"/>
  <c r="D5" i="19"/>
  <c r="D92" i="19"/>
  <c r="D54" i="19"/>
  <c r="D3" i="20"/>
  <c r="D110" i="19"/>
  <c r="D19" i="19"/>
  <c r="D33" i="19"/>
  <c r="D67" i="19"/>
  <c r="D70" i="19"/>
  <c r="D20" i="19"/>
  <c r="D48" i="19"/>
  <c r="D55" i="19"/>
  <c r="D60" i="19"/>
  <c r="D94" i="19"/>
  <c r="D59" i="19"/>
  <c r="D71" i="19"/>
  <c r="D61" i="19"/>
  <c r="D62" i="19"/>
  <c r="D99" i="19"/>
  <c r="D88" i="19"/>
  <c r="D37" i="19"/>
  <c r="D102" i="19"/>
  <c r="D113" i="19"/>
  <c r="D103" i="19"/>
  <c r="D4" i="21"/>
  <c r="D72" i="19"/>
  <c r="D13" i="19"/>
  <c r="D24" i="19"/>
  <c r="D9" i="21"/>
  <c r="D10" i="19"/>
  <c r="D8" i="21"/>
  <c r="D14" i="19"/>
  <c r="D56" i="19"/>
  <c r="D21" i="19"/>
  <c r="D17" i="19"/>
  <c r="D95" i="19"/>
  <c r="D38" i="19"/>
  <c r="D47" i="19"/>
  <c r="D107" i="19"/>
  <c r="D3" i="22"/>
  <c r="D7" i="21"/>
  <c r="D34" i="19"/>
  <c r="D28" i="19"/>
  <c r="D6" i="19"/>
  <c r="D4" i="19"/>
  <c r="D90" i="19"/>
  <c r="D53" i="19"/>
  <c r="D104" i="19"/>
  <c r="D57" i="19"/>
  <c r="D2" i="19"/>
  <c r="D43" i="19"/>
  <c r="D3" i="19"/>
  <c r="D79" i="19"/>
  <c r="D91" i="19"/>
  <c r="D58" i="19"/>
  <c r="D16" i="19"/>
  <c r="D40" i="19"/>
  <c r="D114" i="19"/>
  <c r="D36" i="19"/>
  <c r="D5" i="21"/>
  <c r="D2" i="20"/>
  <c r="D8" i="19"/>
  <c r="D49" i="19"/>
  <c r="D2" i="21"/>
  <c r="D11" i="21"/>
  <c r="D7" i="19"/>
  <c r="D100" i="19"/>
  <c r="D65" i="19"/>
  <c r="D75" i="19"/>
  <c r="D6" i="21"/>
  <c r="D89" i="19"/>
  <c r="D93" i="19"/>
  <c r="D74" i="19"/>
  <c r="D85" i="19"/>
  <c r="D31" i="19"/>
  <c r="D112" i="19"/>
  <c r="D106" i="19"/>
  <c r="D23" i="19"/>
  <c r="D11" i="19"/>
  <c r="D25" i="19"/>
  <c r="D15" i="19"/>
  <c r="D41" i="19"/>
  <c r="D84" i="19"/>
  <c r="D109" i="19"/>
  <c r="D46" i="19"/>
  <c r="D35" i="19"/>
  <c r="D12" i="19"/>
  <c r="D29" i="19"/>
  <c r="D30" i="19"/>
  <c r="D82" i="19"/>
  <c r="D108" i="19"/>
  <c r="D105" i="19"/>
  <c r="D66" i="19"/>
  <c r="D76" i="19"/>
  <c r="D45" i="19"/>
  <c r="D77" i="19"/>
</calcChain>
</file>

<file path=xl/sharedStrings.xml><?xml version="1.0" encoding="utf-8"?>
<sst xmlns="http://schemas.openxmlformats.org/spreadsheetml/2006/main" count="102802" uniqueCount="25738">
  <si>
    <t>uid</t>
  </si>
  <si>
    <t>N</t>
  </si>
  <si>
    <t>Number</t>
  </si>
  <si>
    <t>Integer</t>
  </si>
  <si>
    <t>INTEGER</t>
  </si>
  <si>
    <t>Sum</t>
  </si>
  <si>
    <t>default</t>
  </si>
  <si>
    <t>Text</t>
  </si>
  <si>
    <t>Long text</t>
  </si>
  <si>
    <t>LONG_TEXT</t>
  </si>
  <si>
    <t>id</t>
  </si>
  <si>
    <t>name</t>
  </si>
  <si>
    <t>Use Count</t>
  </si>
  <si>
    <t>bjDvmb4bfuf</t>
  </si>
  <si>
    <t>type</t>
  </si>
  <si>
    <t>numberTextType</t>
  </si>
  <si>
    <t>aggregation operator</t>
  </si>
  <si>
    <t>&lt;type&gt;int&lt;/type&gt;&lt;numberType&gt;number&lt;/numberType&gt;</t>
  </si>
  <si>
    <t>&lt;aggregationOperator&gt;sum&lt;/aggregationOperator&gt;</t>
  </si>
  <si>
    <t>&lt;aggregationType&gt;SUM&lt;/aggregationType&gt;</t>
  </si>
  <si>
    <t>Unit interval</t>
  </si>
  <si>
    <t>&lt;type&gt;int&lt;/type&gt;&lt;numberType&gt;unitInterval&lt;/numberType&gt;</t>
  </si>
  <si>
    <t>NUMBER</t>
  </si>
  <si>
    <t>Average (sum in org unit hierarchy)</t>
  </si>
  <si>
    <t>&lt;aggregationOperator&gt;average&lt;/aggregationOperator&gt;</t>
  </si>
  <si>
    <t>&lt;aggregationType&gt;AVERAGE_SUM_ORG_UNIT&lt;/aggregationType&gt;</t>
  </si>
  <si>
    <t>&lt;type&gt;int&lt;/type&gt;&lt;numberType&gt;int&lt;/numberType&gt;</t>
  </si>
  <si>
    <t>UNIT_INTERVAL</t>
  </si>
  <si>
    <t>Yes Only</t>
  </si>
  <si>
    <t>Average</t>
  </si>
  <si>
    <t>&lt;aggregationOperator&gt;avg&lt;/aggregationOperator&gt;</t>
  </si>
  <si>
    <t>&lt;aggregationType&gt;AVERAGE&lt;/aggregationType&gt;</t>
  </si>
  <si>
    <t>Positive Integer</t>
  </si>
  <si>
    <t>&lt;type&gt;int&lt;/type&gt;&lt;numberType&gt;posInt&lt;/numberType&gt;</t>
  </si>
  <si>
    <t>PERCENTAGE</t>
  </si>
  <si>
    <t>Yes/No</t>
  </si>
  <si>
    <t>Count</t>
  </si>
  <si>
    <t>&lt;aggregationOperator&gt;count&lt;/aggregationOperator&gt;</t>
  </si>
  <si>
    <t>&lt;aggregationType&gt;COUNT&lt;/aggregationType&gt;</t>
  </si>
  <si>
    <t>Negative Integer</t>
  </si>
  <si>
    <t>&lt;type&gt;int&lt;/type&gt;&lt;numberType&gt;negInt&lt;/numberType&gt;</t>
  </si>
  <si>
    <t>INTEGER_POSITIVE</t>
  </si>
  <si>
    <t>Date</t>
  </si>
  <si>
    <t>Standard deviation</t>
  </si>
  <si>
    <t>&lt;aggregationOperator&gt;stddev&lt;/aggregationOperator&gt;</t>
  </si>
  <si>
    <t>&lt;aggregationType&gt;STDDEV&lt;/aggregationType&gt;</t>
  </si>
  <si>
    <t>Positive or Zero Integer</t>
  </si>
  <si>
    <t>&lt;type&gt;int&lt;/type&gt;&lt;numberType&gt;zeroPositiveInt&lt;/numberType&gt;</t>
  </si>
  <si>
    <t>INTEGER_NEGATIVE</t>
  </si>
  <si>
    <t>Variance</t>
  </si>
  <si>
    <t>&lt;aggregationOperator&gt;variance&lt;/aggregationOperator&gt;</t>
  </si>
  <si>
    <t>&lt;aggregationType&gt;VARIANCE&lt;/aggregationType&gt;</t>
  </si>
  <si>
    <t>&lt;type&gt;string&lt;/type&gt;&lt;textType&gt;longText&lt;/textType&gt;</t>
  </si>
  <si>
    <t>INTEGER_ZERO_OR_POSITIVE</t>
  </si>
  <si>
    <t>Min</t>
  </si>
  <si>
    <t>&lt;aggregationOperator&gt;min&lt;/aggregationOperator&gt;</t>
  </si>
  <si>
    <t>&lt;aggregationType&gt;MIN&lt;/aggregationType&gt;</t>
  </si>
  <si>
    <t>&lt;type&gt;string&lt;/type&gt;&lt;textType&gt;text&lt;/textType&gt;</t>
  </si>
  <si>
    <t>FILE_RESOURCE</t>
  </si>
  <si>
    <t>Max</t>
  </si>
  <si>
    <t>&lt;aggregationOperator&gt;max&lt;/aggregationOperator&gt;</t>
  </si>
  <si>
    <t>&lt;aggregationType&gt;MAX&lt;/aggregationType&gt;</t>
  </si>
  <si>
    <t>&lt;type&gt;trueOnly&lt;/type&gt;&lt;numberType&gt;number&lt;/numberType&gt;</t>
  </si>
  <si>
    <t>COORDINATE</t>
  </si>
  <si>
    <t>&lt;type&gt;bool&lt;/type&gt;&lt;numberType&gt;number&lt;/numberType&gt;</t>
  </si>
  <si>
    <t>TEXT</t>
  </si>
  <si>
    <t>&lt;type&gt;date&lt;/type&gt;&lt;numberType&gt;number&lt;/numberType&gt;</t>
  </si>
  <si>
    <t>LETTER</t>
  </si>
  <si>
    <t>PHONE_NUMBER</t>
  </si>
  <si>
    <t>EMAIL</t>
  </si>
  <si>
    <t>BOOLEAN</t>
  </si>
  <si>
    <t>TRUE_ONLY</t>
  </si>
  <si>
    <t>DATE</t>
  </si>
  <si>
    <t>DATETIME</t>
  </si>
  <si>
    <t>New?</t>
  </si>
  <si>
    <t>Saved?</t>
  </si>
  <si>
    <t>Notes</t>
  </si>
  <si>
    <t>DSD</t>
  </si>
  <si>
    <t>TA</t>
  </si>
  <si>
    <t>Mef7rkxkw1f</t>
  </si>
  <si>
    <t>TX_NEW</t>
  </si>
  <si>
    <t>KeyPop</t>
  </si>
  <si>
    <t>New on ART</t>
  </si>
  <si>
    <t>VNJeucGzUZ7</t>
  </si>
  <si>
    <t>FGNN9F5GzJt</t>
  </si>
  <si>
    <t>AgeLessThanTen</t>
  </si>
  <si>
    <t>Age&lt;10</t>
  </si>
  <si>
    <t>orqW7wbumRY</t>
  </si>
  <si>
    <t>AgeAboveTen/Sex</t>
  </si>
  <si>
    <t>Age&gt;10/Sex</t>
  </si>
  <si>
    <t>U9PvBnpPbNP</t>
  </si>
  <si>
    <t>ylGx6xLKG8I</t>
  </si>
  <si>
    <t>PAbk059KEmk</t>
  </si>
  <si>
    <t>Aggregated Age/Sex</t>
  </si>
  <si>
    <t>NCFa1461aJJ</t>
  </si>
  <si>
    <t>Existing</t>
  </si>
  <si>
    <t>tG7ocyZ8kVA</t>
  </si>
  <si>
    <t>QI0LrOAmBCG</t>
  </si>
  <si>
    <t>cdm1DK9jE9w</t>
  </si>
  <si>
    <t>JiEYm4EWwtR</t>
  </si>
  <si>
    <t>Preg/Feeding</t>
  </si>
  <si>
    <t>Number of adults and children newly enrolled on antiretroviral therapy (ART)</t>
  </si>
  <si>
    <t>Yes</t>
  </si>
  <si>
    <t>tC50kSmJ2a7</t>
  </si>
  <si>
    <t>dxZWNGz93Js</t>
  </si>
  <si>
    <t>Key Populations v3</t>
  </si>
  <si>
    <t>Age (&lt;1-9, 2)</t>
  </si>
  <si>
    <t>Age (10-50+, 5) and Sex</t>
  </si>
  <si>
    <t>Age (&lt;15,15+) and Sex</t>
  </si>
  <si>
    <t>Iou3aFo3Qwx</t>
  </si>
  <si>
    <t>QfonQegy3JH</t>
  </si>
  <si>
    <t>k3grWTtJnvC</t>
  </si>
  <si>
    <t>OuudMtJsh2z</t>
  </si>
  <si>
    <t>YTRBA6EORhs</t>
  </si>
  <si>
    <t>TX_CURR</t>
  </si>
  <si>
    <t>Receiving ART</t>
  </si>
  <si>
    <t>Number of adults and children currently receiving antiretroviral therapy (ART)</t>
  </si>
  <si>
    <t>jwW4kVZ3GDh</t>
  </si>
  <si>
    <t>dUM87VF1M8Z</t>
  </si>
  <si>
    <t>qMoN7vn85cC</t>
  </si>
  <si>
    <t>tALOAlpbmui</t>
  </si>
  <si>
    <t>iBQ8i1QQ887</t>
  </si>
  <si>
    <t>Gbnh3cRgxYz</t>
  </si>
  <si>
    <t>HRH_STAFF</t>
  </si>
  <si>
    <t>Health Workers</t>
  </si>
  <si>
    <t>Kk4CdspETNQ</t>
  </si>
  <si>
    <t>CadreCategory</t>
  </si>
  <si>
    <t>Key Cadre Categories</t>
  </si>
  <si>
    <t>iAnxpT57gD1</t>
  </si>
  <si>
    <t>WQqBCWI0gND</t>
  </si>
  <si>
    <t>bz61aPNTomM</t>
  </si>
  <si>
    <t>PrEP_NEW</t>
  </si>
  <si>
    <t>Newly Enrolled PrEP</t>
  </si>
  <si>
    <t>tvodCTuFylw</t>
  </si>
  <si>
    <t>Age (15-50+,4) and Sex</t>
  </si>
  <si>
    <t>Age/Sex</t>
  </si>
  <si>
    <t>tT9Zqnj6jK1</t>
  </si>
  <si>
    <t>DlCcovxP2bA</t>
  </si>
  <si>
    <t>NoApp</t>
  </si>
  <si>
    <t>HRH_PRE</t>
  </si>
  <si>
    <t>Grad Cadre</t>
  </si>
  <si>
    <t>Graduates by Cadre</t>
  </si>
  <si>
    <t>Q7dzwYIVj9C</t>
  </si>
  <si>
    <t>Number of new health workers who graduated from a pre-service training institution or program as a result of PEPFAR-supported strengthening efforts, within the reporting period, by select cadre</t>
  </si>
  <si>
    <t>Key Cadres</t>
  </si>
  <si>
    <t>ffUMvFLYhO5</t>
  </si>
  <si>
    <t>YQEFlW4vClz</t>
  </si>
  <si>
    <t>TX_PVLS</t>
  </si>
  <si>
    <t>ptcrUFB3k5M</t>
  </si>
  <si>
    <t>JTmqyoIWNsj</t>
  </si>
  <si>
    <t>PregBF/Indication</t>
  </si>
  <si>
    <t>pICN9lMKMAl</t>
  </si>
  <si>
    <t>oLVvBOWrvhM</t>
  </si>
  <si>
    <t>AgeAboveTen/Sex/Indication</t>
  </si>
  <si>
    <t>Age&gt;10/Sex/Indication</t>
  </si>
  <si>
    <t>lwpih83Nkwl</t>
  </si>
  <si>
    <t>AgeLessThanTen/Indication</t>
  </si>
  <si>
    <t>Age&lt;10/Indication</t>
  </si>
  <si>
    <t>WazaMotgzvf</t>
  </si>
  <si>
    <t>JesEpFiMxwV</t>
  </si>
  <si>
    <t>iwKU77GvvwF</t>
  </si>
  <si>
    <t>Aggregated Age/Sex/Indication</t>
  </si>
  <si>
    <t>XTcwLN5R3GL</t>
  </si>
  <si>
    <t>NtwSTwGUYzt</t>
  </si>
  <si>
    <t>D</t>
  </si>
  <si>
    <t>YCJoGPP9akp</t>
  </si>
  <si>
    <t>eQdclZl2AoR</t>
  </si>
  <si>
    <t>PsGw5Fibj3P</t>
  </si>
  <si>
    <t>OPmsmx2Rvz2</t>
  </si>
  <si>
    <t>yaa1JOxDEnG</t>
  </si>
  <si>
    <t>E4rmmgBVP5A</t>
  </si>
  <si>
    <t>NBwNWxVILPr</t>
  </si>
  <si>
    <t>DkkvvGC9Xql</t>
  </si>
  <si>
    <t>ijNOkoDJX6d</t>
  </si>
  <si>
    <t>12 Months Viral Load &lt; 1000</t>
  </si>
  <si>
    <t>Age (&lt;1-9, 2) and Test Indication</t>
  </si>
  <si>
    <t>Age (10-50+, 5), Sex and Test Indication</t>
  </si>
  <si>
    <t>LGVXoJbXEJp</t>
  </si>
  <si>
    <t>it9kubveC5y</t>
  </si>
  <si>
    <t>tgH7czPU8Rj</t>
  </si>
  <si>
    <t>to3PK2szYpm</t>
  </si>
  <si>
    <t>Viral Load Documented</t>
  </si>
  <si>
    <t>TXqEC76VtrC</t>
  </si>
  <si>
    <t>TB_ART</t>
  </si>
  <si>
    <t>NewExistingArt</t>
  </si>
  <si>
    <t>TB/HIV on ART</t>
  </si>
  <si>
    <t>ocBmpbqlNsi</t>
  </si>
  <si>
    <t>dlzt18uEb5g</t>
  </si>
  <si>
    <t>GgjFxMyAvGz</t>
  </si>
  <si>
    <t>UnifxYRsRMu</t>
  </si>
  <si>
    <t>gRxDoyh5xeg</t>
  </si>
  <si>
    <t>MJrjE6EeIiN</t>
  </si>
  <si>
    <t>yxVg5gWFcvC</t>
  </si>
  <si>
    <t>PiOIhigL64u</t>
  </si>
  <si>
    <t>Ubk5exxLgGf</t>
  </si>
  <si>
    <t>achT0n9QCYk</t>
  </si>
  <si>
    <t>qeS0bazg6IW</t>
  </si>
  <si>
    <t>mymnc4IZT9O</t>
  </si>
  <si>
    <t>UossaY2RAd4</t>
  </si>
  <si>
    <t>myiCwzqRxSt</t>
  </si>
  <si>
    <t>eab8ObZpMvb</t>
  </si>
  <si>
    <t>io1hfUu6Hbf</t>
  </si>
  <si>
    <t>VMMC_CIRC</t>
  </si>
  <si>
    <t>wVQNHCLERRr</t>
  </si>
  <si>
    <t>Age</t>
  </si>
  <si>
    <t xml:space="preserve"> v2</t>
  </si>
  <si>
    <t>Voluntary Circumcised</t>
  </si>
  <si>
    <t>qCoKS6UrNF0</t>
  </si>
  <si>
    <t>cObJTp3DWdY</t>
  </si>
  <si>
    <t>TechFollowUp</t>
  </si>
  <si>
    <t>oIOtyrMpzGE</t>
  </si>
  <si>
    <t>Age (0-50+, 8)</t>
  </si>
  <si>
    <t>GdWp7WDNGXD</t>
  </si>
  <si>
    <t>fHFBl6UXRpB</t>
  </si>
  <si>
    <t>HIVStatus</t>
  </si>
  <si>
    <t>Technique</t>
  </si>
  <si>
    <t>zbI1i2ZgxbH</t>
  </si>
  <si>
    <t>PMTCT_EID</t>
  </si>
  <si>
    <t>Infant Testing</t>
  </si>
  <si>
    <t>vet57h5gZvw</t>
  </si>
  <si>
    <t>Age/HIVStatus</t>
  </si>
  <si>
    <t>gxH3ciztARX</t>
  </si>
  <si>
    <t>Age (0-12m, 2) and HIVStatus</t>
  </si>
  <si>
    <t>gLoYakukuHQ</t>
  </si>
  <si>
    <t>qKFOfybd72i</t>
  </si>
  <si>
    <t>nO2Z2HmcFpc</t>
  </si>
  <si>
    <t>PMTCT_STAT</t>
  </si>
  <si>
    <t>Known Results</t>
  </si>
  <si>
    <t>RD0RqpHbS8A</t>
  </si>
  <si>
    <t>fVtkSh9nTZk</t>
  </si>
  <si>
    <t>O6ekinArGFg</t>
  </si>
  <si>
    <t>yzT8JBvSMIA</t>
  </si>
  <si>
    <t>DOFB0YVZiDO</t>
  </si>
  <si>
    <t>H0WtTbGEp8d</t>
  </si>
  <si>
    <t>Known Positive / New Pos or Neg</t>
  </si>
  <si>
    <t>Ph8cPUi9xnq</t>
  </si>
  <si>
    <t>New ANC clients</t>
  </si>
  <si>
    <t>PMTCT_ART</t>
  </si>
  <si>
    <t>wPfGMcoz1Z0</t>
  </si>
  <si>
    <t>rb82K8xbWsO</t>
  </si>
  <si>
    <t>KYjkpApPVjU</t>
  </si>
  <si>
    <t>PMTCT_FO</t>
  </si>
  <si>
    <t>Outcome</t>
  </si>
  <si>
    <t>Final Outcomes Exposed Infants</t>
  </si>
  <si>
    <t>lImd8FuLzSU</t>
  </si>
  <si>
    <t>hhPP8o3Ey3P</t>
  </si>
  <si>
    <t>Outcome Type v2</t>
  </si>
  <si>
    <t>YGjTSmUrmL8</t>
  </si>
  <si>
    <t>Providing voluntary FPS</t>
  </si>
  <si>
    <t>FPINT_SITE</t>
  </si>
  <si>
    <t>KP_PREV</t>
  </si>
  <si>
    <t>PP_PREV</t>
  </si>
  <si>
    <t>OVC_SERV</t>
  </si>
  <si>
    <t>KP_MAT</t>
  </si>
  <si>
    <t>GEND_GBV</t>
  </si>
  <si>
    <t>TB_STAT</t>
  </si>
  <si>
    <t>OVC_HIVSTAT</t>
  </si>
  <si>
    <t>TX_RET</t>
  </si>
  <si>
    <t>HRH_CURR</t>
  </si>
  <si>
    <t>EMR_SITE</t>
  </si>
  <si>
    <t>INVS_COMD</t>
  </si>
  <si>
    <t>SC_STOCK</t>
  </si>
  <si>
    <t>Z0z4smSdCtO</t>
  </si>
  <si>
    <t>YHn9gXE57PE</t>
  </si>
  <si>
    <t>DSD_NARRATIVE</t>
  </si>
  <si>
    <t>TA_NARRATIVE</t>
  </si>
  <si>
    <t>XDFcXsXkFmY</t>
  </si>
  <si>
    <t>jR9IhB0sLmT</t>
  </si>
  <si>
    <t>bt46nTPTQBL</t>
  </si>
  <si>
    <t>ex6eAUl6GzQ</t>
  </si>
  <si>
    <t>CC9lo9sZjyl</t>
  </si>
  <si>
    <t>sqkTC98ZUZY</t>
  </si>
  <si>
    <t>Key Pop Preventive</t>
  </si>
  <si>
    <t>PWID on MAT</t>
  </si>
  <si>
    <t>saxOfAUSLQI</t>
  </si>
  <si>
    <t>ZxzVHfKLIxF</t>
  </si>
  <si>
    <t>HIV Prevention Program</t>
  </si>
  <si>
    <t>NQVaE97nszA</t>
  </si>
  <si>
    <t>ugtQ8oTUjgO</t>
  </si>
  <si>
    <t>Beneficiaries Served</t>
  </si>
  <si>
    <t>EsqYPXrhrFB</t>
  </si>
  <si>
    <t>YGaA23XMrVN</t>
  </si>
  <si>
    <t>GBV Care</t>
  </si>
  <si>
    <t>Number of people receiving post-GBV care</t>
  </si>
  <si>
    <t>NojQhMhlNr1</t>
  </si>
  <si>
    <t>qSGw5MTLMu0</t>
  </si>
  <si>
    <t>PbzlDpo6Nqm</t>
  </si>
  <si>
    <t>EaiyFkPh5Lw</t>
  </si>
  <si>
    <t>xK8FRowHWuo</t>
  </si>
  <si>
    <t>acSAmCbEofz</t>
  </si>
  <si>
    <t>xpD4rLojvp3</t>
  </si>
  <si>
    <t>ZJxIpL73lHA</t>
  </si>
  <si>
    <t>New/Relapsed TB with HIV</t>
  </si>
  <si>
    <t>wgpgPAAFsZm</t>
  </si>
  <si>
    <t>FNFPRTrkzKa</t>
  </si>
  <si>
    <t>vEAQud3la1j</t>
  </si>
  <si>
    <t>g2s6jffBGVo</t>
  </si>
  <si>
    <t>ygw0mTq5ghj</t>
  </si>
  <si>
    <t>XNGegkN06Hg</t>
  </si>
  <si>
    <t>IXLoHy08ab5</t>
  </si>
  <si>
    <t>uhJjqcYppn9</t>
  </si>
  <si>
    <t>B0uV7upkFAa</t>
  </si>
  <si>
    <t>NPf6yerWbum</t>
  </si>
  <si>
    <t>jzG5uXvzj4j</t>
  </si>
  <si>
    <t>Noextsqncku</t>
  </si>
  <si>
    <t>Alive at 12 mo. after initiating ART</t>
  </si>
  <si>
    <t>xhQ5DYdoEtm</t>
  </si>
  <si>
    <t>Kso2fsfhGG8</t>
  </si>
  <si>
    <t>XJyttYocAfx</t>
  </si>
  <si>
    <t>NL1RAVbGftm</t>
  </si>
  <si>
    <t>NoApp_NARRATIVE</t>
  </si>
  <si>
    <t>Number of HIV program related commodities purchased in the last 12 months</t>
  </si>
  <si>
    <t>HIV Commodities</t>
  </si>
  <si>
    <t>SKg8eZtdaQE</t>
  </si>
  <si>
    <t>As0948DMuLS</t>
  </si>
  <si>
    <t>Between Min-Max</t>
  </si>
  <si>
    <t>g7ul7rxoRM8</t>
  </si>
  <si>
    <t>NAoTY9iRJvD</t>
  </si>
  <si>
    <t>Age (&lt;10-50+-uk, 6)</t>
  </si>
  <si>
    <t>Age (&lt;10-50+-uk, 6) and Known Positive / New Pos or Neg</t>
  </si>
  <si>
    <t>RFuMcgcPcTq</t>
  </si>
  <si>
    <t>MKDLIcaS3Mz</t>
  </si>
  <si>
    <t>Key Populations v3 and Test Results</t>
  </si>
  <si>
    <t>DVHGosLpTY9</t>
  </si>
  <si>
    <t>K6f6jR0NOcZ</t>
  </si>
  <si>
    <t>FJSew4Ks0j3</t>
  </si>
  <si>
    <t>KeyPop/Result</t>
  </si>
  <si>
    <t>Inpat/AgeLessThanTen/Result</t>
  </si>
  <si>
    <t>Inpat/Age&lt;10/Result</t>
  </si>
  <si>
    <t>Inpat/Age&gt;10/Sex/Result</t>
  </si>
  <si>
    <t>Inpat/AgeAboveTen/Sex/Result</t>
  </si>
  <si>
    <t>qhGxKnmrZBd</t>
  </si>
  <si>
    <t>kt5rPumWUBE</t>
  </si>
  <si>
    <t>EI9jjScxHLI</t>
  </si>
  <si>
    <t>fwzcu3dtKrG</t>
  </si>
  <si>
    <t>Qungkf2mNf1</t>
  </si>
  <si>
    <t>jcfaz8rZO96</t>
  </si>
  <si>
    <t>mKI4Imeb0H8</t>
  </si>
  <si>
    <t>aJ1koCyQC6y</t>
  </si>
  <si>
    <t>Inpat/Aggregated Age/Sex/Result</t>
  </si>
  <si>
    <t>Age (&lt;15,15+-uk, 2), Sex, and Results</t>
  </si>
  <si>
    <t>MXCe0fgn0sO</t>
  </si>
  <si>
    <t>TDTu82KmeJt</t>
  </si>
  <si>
    <t>Age (&lt;1-9, 2) and Result</t>
  </si>
  <si>
    <t>Age (10-50+-uk, 5), Sex and Result</t>
  </si>
  <si>
    <t>kMEPzd49zre</t>
  </si>
  <si>
    <t>Pediatric/Result/&lt;5</t>
  </si>
  <si>
    <t>Malnutrition/Result/&lt;5</t>
  </si>
  <si>
    <t>PePG9SiJmIo</t>
  </si>
  <si>
    <t>P2dqpGI0Bkl</t>
  </si>
  <si>
    <t>MTv9K3HG7qr</t>
  </si>
  <si>
    <t>HAziRkZmALD</t>
  </si>
  <si>
    <t>Test Results</t>
  </si>
  <si>
    <t>mTUlypRBZkp</t>
  </si>
  <si>
    <t>TBClinic/AgeLessThanTen/Result</t>
  </si>
  <si>
    <t>TBClinic/Age&lt;10/Result</t>
  </si>
  <si>
    <t>TBClinic/AgeAboveTen/Sex/Result</t>
  </si>
  <si>
    <t>TBClinic/Age&gt;10/Sex/Result</t>
  </si>
  <si>
    <t>TBClinic/Aggregated Age/Sex/Result</t>
  </si>
  <si>
    <t>BSqQqWVZkWn</t>
  </si>
  <si>
    <t>C1gSi8H6zp3</t>
  </si>
  <si>
    <t>EuwUQZXqQjR</t>
  </si>
  <si>
    <t>suq5sM9Kwt5</t>
  </si>
  <si>
    <t>G73xmUoP5mP</t>
  </si>
  <si>
    <t>GPSKuITaTsM</t>
  </si>
  <si>
    <t>Age (&lt;1-50+-uk, 6) and Result</t>
  </si>
  <si>
    <t>HJqeRFuhERZ</t>
  </si>
  <si>
    <t>PMTCT ANC/Age/Female/Result</t>
  </si>
  <si>
    <t>PMTCT ANC/Aggregated Age/Female/Result</t>
  </si>
  <si>
    <t>lSijgGXIX5u</t>
  </si>
  <si>
    <t>kQKUdt1paoU</t>
  </si>
  <si>
    <t>CNWQItjMm8v</t>
  </si>
  <si>
    <t>TWJYa19khWJ</t>
  </si>
  <si>
    <t>Age (&lt;15,15+-uk, 2) and Results</t>
  </si>
  <si>
    <t>D10AHbxYVir</t>
  </si>
  <si>
    <t>ZfLcareJqZN</t>
  </si>
  <si>
    <t>kOFY7Na8Dot</t>
  </si>
  <si>
    <t>oc5BUGoR9H7</t>
  </si>
  <si>
    <t>dU3IZA5UHZI</t>
  </si>
  <si>
    <t>VMMC/Age/Male/Result</t>
  </si>
  <si>
    <t>VMMC/Aggregated Age/Male/Result</t>
  </si>
  <si>
    <t>mYgs3qdwZol</t>
  </si>
  <si>
    <t>sqvgFXuNWTB</t>
  </si>
  <si>
    <t>Bs3q3x9L18h</t>
  </si>
  <si>
    <t>MH4oMabkUNX</t>
  </si>
  <si>
    <t>ldohCByGsC2</t>
  </si>
  <si>
    <t>LNHM2CKRfr6</t>
  </si>
  <si>
    <t>VCT/AgeLessThanTen/Result</t>
  </si>
  <si>
    <t>VCT/Age&lt;10/Result</t>
  </si>
  <si>
    <t>VCT/AgeAboveTen/Sex/Result</t>
  </si>
  <si>
    <t>VCT/Age&gt;10/Sex/Result</t>
  </si>
  <si>
    <t>VCT/Aggregated Age/Sex/Result</t>
  </si>
  <si>
    <t>Index/AgeLessThanTen/Result</t>
  </si>
  <si>
    <t>Index/Age&lt;10/Result</t>
  </si>
  <si>
    <t>Index/AgeAboveTen/Sex/Result</t>
  </si>
  <si>
    <t>Index/Age&gt;10/Sex/Result</t>
  </si>
  <si>
    <t>Index/Aggregated Age/Sex/Result</t>
  </si>
  <si>
    <t>vy6rXovePNZ</t>
  </si>
  <si>
    <t>HClygqtgRlE</t>
  </si>
  <si>
    <t>DHvb3izTKfg</t>
  </si>
  <si>
    <t>DMmrA50uEoi</t>
  </si>
  <si>
    <t>h5Td1TsyndR</t>
  </si>
  <si>
    <t>qnh8cIutL46</t>
  </si>
  <si>
    <t>DqRTIrYjt58</t>
  </si>
  <si>
    <t>BtRz9Luy8Ui</t>
  </si>
  <si>
    <t>qRiqUriWljj</t>
  </si>
  <si>
    <t>N8Uro2XMHnE</t>
  </si>
  <si>
    <t>LqtNQ0cUHgc</t>
  </si>
  <si>
    <t>L6q82WmpJvd</t>
  </si>
  <si>
    <t>OtherPITC/AgeLessThanTen/Result</t>
  </si>
  <si>
    <t>OtherPITC/AgeAboveTen/Sex/Result</t>
  </si>
  <si>
    <t>OtherPITC/Aggregated Age/Sex/Result</t>
  </si>
  <si>
    <t>IndexMod/AgeLessThanTen/Result</t>
  </si>
  <si>
    <t>IndexMod/AgeAboveTen/Sex/Result</t>
  </si>
  <si>
    <t>IndexMod/Aggregated Age/Sex/Result</t>
  </si>
  <si>
    <t>HomeMod/AgeLessThanTen/Result</t>
  </si>
  <si>
    <t>HomeMod/AgeAboveTen/Sex/Result</t>
  </si>
  <si>
    <t>HomeMod/Aggregated Age/Sex/Result</t>
  </si>
  <si>
    <t>MobileMod/AgeLessThanTen/Result</t>
  </si>
  <si>
    <t>MobileMod/AgeAboveTen/Sex/Result</t>
  </si>
  <si>
    <t>MobileMod/Aggregated Age/Sex/Result</t>
  </si>
  <si>
    <t>VCTMod/AgeLessThanTen/Result</t>
  </si>
  <si>
    <t>VCTMod/Age&lt;10/Result</t>
  </si>
  <si>
    <t>VCTMod/AgeAboveTen/Sex/Result</t>
  </si>
  <si>
    <t>VCTMod/Age&gt;10/Sex/Result</t>
  </si>
  <si>
    <t>VCTMod/Aggregated Age/Sex/Result</t>
  </si>
  <si>
    <t>OtherMod/AgeLessThanTen/Result</t>
  </si>
  <si>
    <t>OtherMod/AgeAboveTen/Sex/Result</t>
  </si>
  <si>
    <t>OtherMod/Aggregated Age/Sex/Result</t>
  </si>
  <si>
    <t>BrmHfc783IA</t>
  </si>
  <si>
    <t>MMODRH694Pm</t>
  </si>
  <si>
    <t>R1fMfIF3cV8</t>
  </si>
  <si>
    <t>Qc5Ujm9Xqvr</t>
  </si>
  <si>
    <t>IVi58QZ4gRT</t>
  </si>
  <si>
    <t>BFeO7aJVO0i</t>
  </si>
  <si>
    <t>aooqyfRcgnl</t>
  </si>
  <si>
    <t>d69rFCjz0TE</t>
  </si>
  <si>
    <t>C5lV4uVrA6r</t>
  </si>
  <si>
    <t>pr4AzLZDFBp</t>
  </si>
  <si>
    <t>OSjqOnhoPBt</t>
  </si>
  <si>
    <t>zt8tpcyNCmL</t>
  </si>
  <si>
    <t>wTwtEhHSB8K</t>
  </si>
  <si>
    <t>naf1D1ziacI</t>
  </si>
  <si>
    <t>SjaWr8VFS8l</t>
  </si>
  <si>
    <t>Dmvh6iv9O8k</t>
  </si>
  <si>
    <t>Ssaa4v3UTWE</t>
  </si>
  <si>
    <t>Ggyo79FgFP4</t>
  </si>
  <si>
    <t>pIlYaNFQTQG</t>
  </si>
  <si>
    <t>rmIoJbJYae3</t>
  </si>
  <si>
    <t>XhrfS1HShsS</t>
  </si>
  <si>
    <t>Nzmlz5Ryudh</t>
  </si>
  <si>
    <t>QYRboa5qaH8</t>
  </si>
  <si>
    <t>z2bvxa00AQ6</t>
  </si>
  <si>
    <t>liUXoapqiH0</t>
  </si>
  <si>
    <t>C8HYhHELw9Y</t>
  </si>
  <si>
    <t>TPrLcVlTBcw</t>
  </si>
  <si>
    <t>abAKAWyjJNP</t>
  </si>
  <si>
    <t>a8Cru5lWRJu</t>
  </si>
  <si>
    <t>hVUZ9bdWgtJ</t>
  </si>
  <si>
    <t>Key Populations v3 abridged</t>
  </si>
  <si>
    <t>dAiSC4OldCM</t>
  </si>
  <si>
    <t>JoERp5gZ6o1</t>
  </si>
  <si>
    <t>spB3CUiPX16</t>
  </si>
  <si>
    <t>Age (10-25+, 4), Sex and Service Area</t>
  </si>
  <si>
    <t>UP6BcAf0m0f</t>
  </si>
  <si>
    <t>Age/Sex/Service</t>
  </si>
  <si>
    <t>ProgramStatus</t>
  </si>
  <si>
    <t>Age (10-25+, 4) and Sex</t>
  </si>
  <si>
    <t>MdTRvxunm4z</t>
  </si>
  <si>
    <t>Program Status</t>
  </si>
  <si>
    <t>g44qvTahXmg</t>
  </si>
  <si>
    <t>Bu0Uo84SyoW</t>
  </si>
  <si>
    <t>V1R1kKhguKt</t>
  </si>
  <si>
    <t>H56VDyoQUPz</t>
  </si>
  <si>
    <t>MlEGf3s4qnP</t>
  </si>
  <si>
    <t>FyaaI1vsF9S</t>
  </si>
  <si>
    <t>wm2ocnnsTmn</t>
  </si>
  <si>
    <t>L40fmKr8dEc</t>
  </si>
  <si>
    <t>OM7rJejJPt8</t>
  </si>
  <si>
    <t>Age/KnownNewResult</t>
  </si>
  <si>
    <t>New/Relapsed TB</t>
  </si>
  <si>
    <t>GLx5aAKX4MD</t>
  </si>
  <si>
    <t>LZXAdOjlBwi</t>
  </si>
  <si>
    <t>rTZdUyIFsGy</t>
  </si>
  <si>
    <t>TcyIxVHZd8I</t>
  </si>
  <si>
    <t>tnthrE5AclR</t>
  </si>
  <si>
    <t>s0ZhN1hwLa6</t>
  </si>
  <si>
    <t>uOfuBlHwdn7</t>
  </si>
  <si>
    <t>AcTftDyXTzF</t>
  </si>
  <si>
    <t>Registered TB/HIV</t>
  </si>
  <si>
    <t>QcSermxIXum</t>
  </si>
  <si>
    <t>oRC75OIO2qL</t>
  </si>
  <si>
    <t>xFGY34eAOwe</t>
  </si>
  <si>
    <t>z4up7eT5NoO</t>
  </si>
  <si>
    <t>QIDrMJTSIdc</t>
  </si>
  <si>
    <t>y6FKWvsn7aN</t>
  </si>
  <si>
    <t>hzgNtnL6Iau</t>
  </si>
  <si>
    <t>DiVul02wxP8</t>
  </si>
  <si>
    <t>lE1v68fqOl2</t>
  </si>
  <si>
    <t>ylKiId4HSZT</t>
  </si>
  <si>
    <t>TB Test Type</t>
  </si>
  <si>
    <t>ZlwevcvvfuZ</t>
  </si>
  <si>
    <t>Key Populations 2017</t>
  </si>
  <si>
    <t>KeyPopAbr</t>
  </si>
  <si>
    <t>KeyPop/Status</t>
  </si>
  <si>
    <t>tUgHu5sqgNu</t>
  </si>
  <si>
    <t>RCD40Nua4Kg</t>
  </si>
  <si>
    <t>VvfafEGUJ57</t>
  </si>
  <si>
    <t>EWuJO3nXFmN</t>
  </si>
  <si>
    <t>PhZSAkHnEXY</t>
  </si>
  <si>
    <t>IP7rgFonJAw</t>
  </si>
  <si>
    <t>Wtwp9L0mcFy</t>
  </si>
  <si>
    <t>PyMvM5SD0lC</t>
  </si>
  <si>
    <t>JZ2kMOYPBwr</t>
  </si>
  <si>
    <t>TGxHgx4c4Zi</t>
  </si>
  <si>
    <t>ln7rFjFdFQG</t>
  </si>
  <si>
    <t>l6ZnqMXHLgN</t>
  </si>
  <si>
    <t>People Targeted</t>
  </si>
  <si>
    <t>Status</t>
  </si>
  <si>
    <t>ZL7ThaUr1Bv</t>
  </si>
  <si>
    <t>CIveKAc3CFx</t>
  </si>
  <si>
    <t>zkqWMKWKxgY</t>
  </si>
  <si>
    <t>af6t8RYm4GQ</t>
  </si>
  <si>
    <t>Sex w/ Unknown</t>
  </si>
  <si>
    <t>Ng5zhpQUWV1</t>
  </si>
  <si>
    <t>Sex</t>
  </si>
  <si>
    <t>yX1CwrqkCzr</t>
  </si>
  <si>
    <t>z7ERgSsbzNn</t>
  </si>
  <si>
    <t>HIV Test Status</t>
  </si>
  <si>
    <t>KUSyYUE9dBf</t>
  </si>
  <si>
    <t>RoutineTargeted</t>
  </si>
  <si>
    <t>U3rnsZ7Ajbz</t>
  </si>
  <si>
    <t>pWTXzF2L8lG</t>
  </si>
  <si>
    <t>sIagQEZjSyy</t>
  </si>
  <si>
    <t>Age (&lt;10-50+-uk, 6), Sex and Violence Service Type</t>
  </si>
  <si>
    <t>vXc8otiDwpT</t>
  </si>
  <si>
    <t>iTrUBtHPoVg</t>
  </si>
  <si>
    <t>mCer3amuijr</t>
  </si>
  <si>
    <t>QJqddKijlCO</t>
  </si>
  <si>
    <t>TTYD3oBqpEW</t>
  </si>
  <si>
    <t>PEP</t>
  </si>
  <si>
    <t>Age/Sex/ViolenceType</t>
  </si>
  <si>
    <t>12mo</t>
  </si>
  <si>
    <t>Y3s0CtjmmYd</t>
  </si>
  <si>
    <t>U31v2B32PEj</t>
  </si>
  <si>
    <t>24mo</t>
  </si>
  <si>
    <t>36mo</t>
  </si>
  <si>
    <t>Alive at 24 mo. after initiating ART</t>
  </si>
  <si>
    <t>Alive at 36 mo. after initiating ART</t>
  </si>
  <si>
    <t>I9MO0VAFjar</t>
  </si>
  <si>
    <t>HdRYfCJUfsc</t>
  </si>
  <si>
    <t>Age (&lt;15,15+-uk, 2) and Sex w/ Unknown</t>
  </si>
  <si>
    <t>CS9bQtxhawH</t>
  </si>
  <si>
    <t>NzvixJ6Q8aF</t>
  </si>
  <si>
    <t>HzfJPr391em</t>
  </si>
  <si>
    <t>fBu3qZDJNJi</t>
  </si>
  <si>
    <t>TqwfDYSW8pr</t>
  </si>
  <si>
    <t>x5IeTUM9quE</t>
  </si>
  <si>
    <t>aWJbStT7WGl</t>
  </si>
  <si>
    <t>F6it5v0n0tZ</t>
  </si>
  <si>
    <t>xma2OgOYg6b</t>
  </si>
  <si>
    <t>dwJGsiYKDCh</t>
  </si>
  <si>
    <t>QKGLf8KorrW</t>
  </si>
  <si>
    <t>XU4vM2XkDqP</t>
  </si>
  <si>
    <t>KHV0ZFCVwHj</t>
  </si>
  <si>
    <t>UGj6ot4NTm7</t>
  </si>
  <si>
    <t>aal61UVcc5M</t>
  </si>
  <si>
    <t>dYp14Krj5KB</t>
  </si>
  <si>
    <t>U8UK8TTqcVp</t>
  </si>
  <si>
    <t>dqx4yP7q3Gr</t>
  </si>
  <si>
    <t>nKKCIdE945C</t>
  </si>
  <si>
    <t>kutJs21aWUQ</t>
  </si>
  <si>
    <t>Ml2nC4THqWW</t>
  </si>
  <si>
    <t>C90vdU8A2tq</t>
  </si>
  <si>
    <t>G6Tg1hNLlUu</t>
  </si>
  <si>
    <t>ARm3qQfdO0d</t>
  </si>
  <si>
    <t>TyOBz6ZbiZl</t>
  </si>
  <si>
    <t>HIVCommodityDollars</t>
  </si>
  <si>
    <t>HIV Commodities purchased in last 12 months</t>
  </si>
  <si>
    <t>M8tP2Hcydte</t>
  </si>
  <si>
    <t>fo3BvqCpffb</t>
  </si>
  <si>
    <t>HIV Commodity v3</t>
  </si>
  <si>
    <t>u72XuF3VsN2</t>
  </si>
  <si>
    <t>OVC Disclosed Known HIV Status</t>
  </si>
  <si>
    <t>ReportedStatus</t>
  </si>
  <si>
    <t>StatusPosART</t>
  </si>
  <si>
    <t>StatusNotRep</t>
  </si>
  <si>
    <t>HIV Status (Inc Undisclosed) v2</t>
  </si>
  <si>
    <t>FOZSMgP1suc</t>
  </si>
  <si>
    <t>No HIV Status</t>
  </si>
  <si>
    <t>yHSWsQm3pvl</t>
  </si>
  <si>
    <t>o41fe8TA1nI</t>
  </si>
  <si>
    <t>BoiTgHlqBmn</t>
  </si>
  <si>
    <t>csWHiaLI8ul</t>
  </si>
  <si>
    <t>b92twVD6hUk</t>
  </si>
  <si>
    <t>AyUMUzXOqqN</t>
  </si>
  <si>
    <t>d9vLyfqjcni</t>
  </si>
  <si>
    <t>ou8g7dFQdw9</t>
  </si>
  <si>
    <t>CareAndTreatment</t>
  </si>
  <si>
    <t>HIVTestingServices</t>
  </si>
  <si>
    <t>ANC</t>
  </si>
  <si>
    <t>Services Offered</t>
  </si>
  <si>
    <t>Do the following service delivery points supported by your organization have an electronic medical record?</t>
  </si>
  <si>
    <t>Yes No NA</t>
  </si>
  <si>
    <t>LAB Type</t>
  </si>
  <si>
    <t>Yes No (INT)</t>
  </si>
  <si>
    <t>POCT Certification Level</t>
  </si>
  <si>
    <t>dAx4cVg6eMj</t>
  </si>
  <si>
    <t>plFFujGMbfR</t>
  </si>
  <si>
    <t>EmnAI84pv9E</t>
  </si>
  <si>
    <t>TpXEzio85br</t>
  </si>
  <si>
    <t>Uya7oFYGlZ5</t>
  </si>
  <si>
    <t>TJ831Jweykw</t>
  </si>
  <si>
    <t>qRZFJPa4AYT</t>
  </si>
  <si>
    <t>iu938vM5JP1</t>
  </si>
  <si>
    <t>Early Infant UFC</t>
  </si>
  <si>
    <t>LabSurvey</t>
  </si>
  <si>
    <t>Proficiency Testing</t>
  </si>
  <si>
    <t>Accreditation</t>
  </si>
  <si>
    <t>POCT Survey</t>
  </si>
  <si>
    <t>HIItkEzwIkc</t>
  </si>
  <si>
    <t>T8lqmZhVwib</t>
  </si>
  <si>
    <t>X4DAPtMbi0S</t>
  </si>
  <si>
    <t>jskukqOhI5M</t>
  </si>
  <si>
    <t>Key Populations v3 and HIV Test Status</t>
  </si>
  <si>
    <t>jV1le5PX1zf</t>
  </si>
  <si>
    <t>TB Diagnosis</t>
  </si>
  <si>
    <t>J72ojOG6yvt</t>
  </si>
  <si>
    <t>OPckUeESSr2</t>
  </si>
  <si>
    <t>jQoa45w3QGn</t>
  </si>
  <si>
    <t>h1lqZhFcdk9</t>
  </si>
  <si>
    <t>baOWBUVWsx0</t>
  </si>
  <si>
    <t>MMWrCwgC4yq</t>
  </si>
  <si>
    <t>qKfj8u1AwcP</t>
  </si>
  <si>
    <t>h0R3WLFj7Vu</t>
  </si>
  <si>
    <t>BscUJCjWLhf</t>
  </si>
  <si>
    <t>UErZSPHOzjG</t>
  </si>
  <si>
    <t>cCjjEtdITPX</t>
  </si>
  <si>
    <t>HIV Testing</t>
  </si>
  <si>
    <t>Care and Treatment</t>
  </si>
  <si>
    <t>Antenatal Care andor Maternity Services</t>
  </si>
  <si>
    <t>Priority Population Prevention Services</t>
  </si>
  <si>
    <t>Key Populations Services</t>
  </si>
  <si>
    <t>U0vgOuqBTZ0</t>
  </si>
  <si>
    <t>Age (&lt;15,15+-uk, 2), Sex w/ Unknown, and Known Positive / New Pos or Neg</t>
  </si>
  <si>
    <t>S4U8po480kI</t>
  </si>
  <si>
    <t>Age/Sex/KnownNewPosNeg</t>
  </si>
  <si>
    <t>XL1jnbmgXje</t>
  </si>
  <si>
    <t>CadreCategory/FinancialSupport</t>
  </si>
  <si>
    <t>CadreCat/FinancialSprt</t>
  </si>
  <si>
    <t>Key Cadre Categories and Financial Support Type</t>
  </si>
  <si>
    <t>rO1FJSTMnSd</t>
  </si>
  <si>
    <t>jIKOdMub2lN</t>
  </si>
  <si>
    <t>CadreOU/FinancialSprt</t>
  </si>
  <si>
    <t>CadreOU/FinancialSupport</t>
  </si>
  <si>
    <t>TX_TB</t>
  </si>
  <si>
    <t>TB Treatment</t>
  </si>
  <si>
    <t>TB Screening</t>
  </si>
  <si>
    <t>PositiveScreen</t>
  </si>
  <si>
    <t>Specimen Sent</t>
  </si>
  <si>
    <t>sMSOSm1lxG1</t>
  </si>
  <si>
    <t>KNyBbjdj7I9</t>
  </si>
  <si>
    <t>ZoeXn0anTrO</t>
  </si>
  <si>
    <t>MbbMzAuP198</t>
  </si>
  <si>
    <t>BxplSX6AMR6</t>
  </si>
  <si>
    <t>N0Vy8kcuTLD</t>
  </si>
  <si>
    <t>yCynbhxYt2J</t>
  </si>
  <si>
    <t>l6HoL7ZsxiK</t>
  </si>
  <si>
    <t>DNBNdX8yu4C</t>
  </si>
  <si>
    <t>dI2h6FeHa1F</t>
  </si>
  <si>
    <t>USg8dlTs8WO</t>
  </si>
  <si>
    <t>Cd1vNqVcel4</t>
  </si>
  <si>
    <t>T7rj9Gu3AE5</t>
  </si>
  <si>
    <t>VY3BcKGEB7s</t>
  </si>
  <si>
    <t>CAG5cD4OdyD</t>
  </si>
  <si>
    <t>yO4KTgQz6Yg</t>
  </si>
  <si>
    <t>CEANcO1xqgC</t>
  </si>
  <si>
    <t>WQowTtUTc97</t>
  </si>
  <si>
    <t>sAwURTYBakw</t>
  </si>
  <si>
    <t>gDLaiyWSp5X</t>
  </si>
  <si>
    <t>rHn3ezlhOlj</t>
  </si>
  <si>
    <t>uRwxQ0Kh0In</t>
  </si>
  <si>
    <t>RDaUastLwgA</t>
  </si>
  <si>
    <t>Ueix6GBtCjL</t>
  </si>
  <si>
    <t>Fddal6MuPlk</t>
  </si>
  <si>
    <t>Lw2ZoYWyc3L</t>
  </si>
  <si>
    <t>uWdLNZCaEGy</t>
  </si>
  <si>
    <t>vZHPmAVUSUE</t>
  </si>
  <si>
    <t>wlYJmcr8rBq</t>
  </si>
  <si>
    <t>aTq7NkBFgXu</t>
  </si>
  <si>
    <t>ty2pi7CGsAm</t>
  </si>
  <si>
    <t>eXd0m4CMaPG</t>
  </si>
  <si>
    <t>H9xQZFdqaXo</t>
  </si>
  <si>
    <t>vESj234ajur</t>
  </si>
  <si>
    <t>QAsFYjS4bYq</t>
  </si>
  <si>
    <t>OuCykf8auWG</t>
  </si>
  <si>
    <t>PtL6ioSTg6c</t>
  </si>
  <si>
    <t>Ma0jCnn6ur9</t>
  </si>
  <si>
    <t>XCUcTHJjJod</t>
  </si>
  <si>
    <t>AKtIFO0KPGC</t>
  </si>
  <si>
    <t>RT3uUP1AqA5</t>
  </si>
  <si>
    <t>epGit97XBJL</t>
  </si>
  <si>
    <t>Jgl1RMYEDXg</t>
  </si>
  <si>
    <t>oM0pYood8hQ</t>
  </si>
  <si>
    <t>D4VAV7ZGMME</t>
  </si>
  <si>
    <t>SUfsAK7I4x9</t>
  </si>
  <si>
    <t>GS3ecF1Ycmp</t>
  </si>
  <si>
    <t>OJtuaMqMSqk</t>
  </si>
  <si>
    <t>KFAXe5p0XYo</t>
  </si>
  <si>
    <t>cRByveaQxcH</t>
  </si>
  <si>
    <t>Acm7xjr8IS6</t>
  </si>
  <si>
    <t>AXPAGbaCjzO</t>
  </si>
  <si>
    <t>IdTE8XkYk7a</t>
  </si>
  <si>
    <t>h90jrsnSBWu</t>
  </si>
  <si>
    <t>OVC_BCERT</t>
  </si>
  <si>
    <t>OVC_CP</t>
  </si>
  <si>
    <t>OVC_HIVST</t>
  </si>
  <si>
    <t>OVC_MONEY</t>
  </si>
  <si>
    <t>OVC_NUT</t>
  </si>
  <si>
    <t>OVC_PRGS</t>
  </si>
  <si>
    <t>OVC_SCHATT</t>
  </si>
  <si>
    <t>OVC_SICK</t>
  </si>
  <si>
    <t>OVC_STIM</t>
  </si>
  <si>
    <t>Birth Certificate</t>
  </si>
  <si>
    <t>Active Beneficiaries</t>
  </si>
  <si>
    <t>Harsh Punishment Appropriate</t>
  </si>
  <si>
    <t>Caregiver Knows Status</t>
  </si>
  <si>
    <t>Access for Needs</t>
  </si>
  <si>
    <t>Min One Active Beneficiary</t>
  </si>
  <si>
    <t>GeoLocation</t>
  </si>
  <si>
    <t>Active Beneficiaries &lt;5</t>
  </si>
  <si>
    <t>&lt;5 Below Intl Growth Standards</t>
  </si>
  <si>
    <t>Beneficiaries enrolled in School</t>
  </si>
  <si>
    <t>5-17 Progressed in School</t>
  </si>
  <si>
    <t>5-17 Attending School</t>
  </si>
  <si>
    <t>Too Sick to Participate Daily</t>
  </si>
  <si>
    <t>&lt;5 Stimulating Activity</t>
  </si>
  <si>
    <t>KE1JW0JRUmo</t>
  </si>
  <si>
    <t>uBlAoClft6P</t>
  </si>
  <si>
    <t>SIhWwjPIBQW</t>
  </si>
  <si>
    <t>TSUmql8MRe6</t>
  </si>
  <si>
    <t>LBgelwOJz0l</t>
  </si>
  <si>
    <t>FMiEa1CjjEY</t>
  </si>
  <si>
    <t>gxja9TDo7lS</t>
  </si>
  <si>
    <t>krD97SgE251</t>
  </si>
  <si>
    <t>meT9WfipIuE</t>
  </si>
  <si>
    <t>MPI5pjnQuSl</t>
  </si>
  <si>
    <t>SmW1jR6wiYb</t>
  </si>
  <si>
    <t>J2ubaq5iRg3</t>
  </si>
  <si>
    <t>QNKcsBg0QT3</t>
  </si>
  <si>
    <t>YA2gScalJLZ</t>
  </si>
  <si>
    <t>TB_PREV</t>
  </si>
  <si>
    <t>IPT</t>
  </si>
  <si>
    <t>TherapyType</t>
  </si>
  <si>
    <t>TB Therapy Type</t>
  </si>
  <si>
    <t/>
  </si>
  <si>
    <t>BURbR4VrlSc</t>
  </si>
  <si>
    <t>Number of active beneficiaries surveyed</t>
  </si>
  <si>
    <t>Number of caregivers of active beneficiaries who agree that harsh punishment is an appropriate means of discipline or control in the home or school</t>
  </si>
  <si>
    <t>Number of households surveyed that contain at least one active beneficiary</t>
  </si>
  <si>
    <t>Number of active beneficiaries &lt;5 years of age with physical growth below international growth standards</t>
  </si>
  <si>
    <t>Number of active beneficiaries aged 5-17 years of age regularly attending school</t>
  </si>
  <si>
    <t>Age (0-17, 5) and Sex</t>
  </si>
  <si>
    <t>rJkYyZJ5U4O</t>
  </si>
  <si>
    <t>Age (&lt;18-50+, 4) and Sex</t>
  </si>
  <si>
    <t>yvqaQECYuaF</t>
  </si>
  <si>
    <t>Geo Location</t>
  </si>
  <si>
    <t>jd1gXOEDCn9</t>
  </si>
  <si>
    <t>Age (6mo-4, 2) and Sex</t>
  </si>
  <si>
    <t>lmFqxyPQfyl</t>
  </si>
  <si>
    <t>Age (5-17, 3) and Sex</t>
  </si>
  <si>
    <t>kW9yFw0SZNZ</t>
  </si>
  <si>
    <t>Age (&lt;5-17, 4) and Sex</t>
  </si>
  <si>
    <t>v90bWujcsAc</t>
  </si>
  <si>
    <t>Age (0-4, 3) and Sex</t>
  </si>
  <si>
    <t>bBenCN44cjV</t>
  </si>
  <si>
    <t>RmmxvxMXWzM</t>
  </si>
  <si>
    <t>HiRYqh288cm</t>
  </si>
  <si>
    <t>EoqJB8sDhpD</t>
  </si>
  <si>
    <t>IM6OvisjBjF</t>
  </si>
  <si>
    <t>nDfCjAkKhl4</t>
  </si>
  <si>
    <t>MoTPi6wtp98</t>
  </si>
  <si>
    <t>ZvZawiqn7cd</t>
  </si>
  <si>
    <t>e6N1xDzsph4</t>
  </si>
  <si>
    <t>XPUKOKEXLoY</t>
  </si>
  <si>
    <t>x0qTD4eEKoS</t>
  </si>
  <si>
    <t>zNY7jEoat5w</t>
  </si>
  <si>
    <t>FDlLTtGvb6d</t>
  </si>
  <si>
    <t>qQ7UK8XhpHm</t>
  </si>
  <si>
    <t>ObservedCommodity</t>
  </si>
  <si>
    <t>Total Observations</t>
  </si>
  <si>
    <t>VyIikVM32f1</t>
  </si>
  <si>
    <t>Observed Commodity v2</t>
  </si>
  <si>
    <t>LabCount DoD Only</t>
  </si>
  <si>
    <t>LabCount DoD</t>
  </si>
  <si>
    <t>NpLCf239vhk</t>
  </si>
  <si>
    <t>Yxi2AizFEcM</t>
  </si>
  <si>
    <t>LAB_CQI</t>
  </si>
  <si>
    <t>LAB_PT</t>
  </si>
  <si>
    <t>POCT_CQI</t>
  </si>
  <si>
    <t>POCT_PT</t>
  </si>
  <si>
    <t>Number of facilities with PEPFAR supported Labs</t>
  </si>
  <si>
    <t>Number of facilities with PEPFAR supported Point-Of-Care Testing (POCT)sites</t>
  </si>
  <si>
    <t>POCT_PTCQI_MIL</t>
  </si>
  <si>
    <t>LAB_PTCQI_MIL</t>
  </si>
  <si>
    <t>instruction</t>
  </si>
  <si>
    <t>name_indicator</t>
  </si>
  <si>
    <t>name_nord</t>
  </si>
  <si>
    <t>name_dsdorta</t>
  </si>
  <si>
    <t>name_disagg</t>
  </si>
  <si>
    <t>name_disaggshort</t>
  </si>
  <si>
    <t>name_target</t>
  </si>
  <si>
    <t>name_version</t>
  </si>
  <si>
    <t>name_sup</t>
  </si>
  <si>
    <t>shortname</t>
  </si>
  <si>
    <t>code</t>
  </si>
  <si>
    <t>code_tmp</t>
  </si>
  <si>
    <t>description</t>
  </si>
  <si>
    <t>valtype</t>
  </si>
  <si>
    <t>domaintype</t>
  </si>
  <si>
    <t>aggtype</t>
  </si>
  <si>
    <t>zerosig</t>
  </si>
  <si>
    <t>optionset</t>
  </si>
  <si>
    <t>optionsetuid</t>
  </si>
  <si>
    <t>catcombo</t>
  </si>
  <si>
    <t>catcombouid</t>
  </si>
  <si>
    <t>share_uid1</t>
  </si>
  <si>
    <t>share_uid2</t>
  </si>
  <si>
    <t>share_uid3</t>
  </si>
  <si>
    <t>share_uid4</t>
  </si>
  <si>
    <t>c6hGi8GEZot</t>
  </si>
  <si>
    <t>AGGREGATE</t>
  </si>
  <si>
    <t>TRACKER</t>
  </si>
  <si>
    <t>degsuid_LxhLO68FcXm</t>
  </si>
  <si>
    <t>degsuid_IeMmjHyBUpi</t>
  </si>
  <si>
    <t>TARGET</t>
  </si>
  <si>
    <t>SUM</t>
  </si>
  <si>
    <t>AVERAGE_SUM_ORG_UNIT</t>
  </si>
  <si>
    <t>AVERAGE</t>
  </si>
  <si>
    <t>COUNT</t>
  </si>
  <si>
    <t>STDDEV</t>
  </si>
  <si>
    <t>VARIANCE</t>
  </si>
  <si>
    <t>MIN</t>
  </si>
  <si>
    <t>MAX</t>
  </si>
  <si>
    <t>BS_COLL</t>
  </si>
  <si>
    <t>lqnPUCNdyIv</t>
  </si>
  <si>
    <t>BS_SCREEN</t>
  </si>
  <si>
    <t>xVi1gCDe4Oo</t>
  </si>
  <si>
    <t>CARE_COMM</t>
  </si>
  <si>
    <t>ei2xY01KAln</t>
  </si>
  <si>
    <t>CARE_CURR</t>
  </si>
  <si>
    <t>m7cA0gwNFZQ</t>
  </si>
  <si>
    <t>CARE_NEW</t>
  </si>
  <si>
    <t>BhWBnqFdIrw</t>
  </si>
  <si>
    <t>CARE_SITE</t>
  </si>
  <si>
    <t>o5TdSLCgObf</t>
  </si>
  <si>
    <t>TYAjnC2isEk</t>
  </si>
  <si>
    <t>FN_ASSESS</t>
  </si>
  <si>
    <t>kg92yJeBz7d</t>
  </si>
  <si>
    <t>FN_THER</t>
  </si>
  <si>
    <t>ofK1LzUu4ox</t>
  </si>
  <si>
    <t>CZplmfCbnv2</t>
  </si>
  <si>
    <t>vw3VoiA4D0s</t>
  </si>
  <si>
    <t>GEND_GBV_PEP</t>
  </si>
  <si>
    <t>MigoteukJTb</t>
  </si>
  <si>
    <t>GEND_NORM</t>
  </si>
  <si>
    <t>tMXEQU0hK8l</t>
  </si>
  <si>
    <t>HfHarMdbSZz</t>
  </si>
  <si>
    <t>jbyq87W19Qv</t>
  </si>
  <si>
    <t>kMVTOEbnyj3</t>
  </si>
  <si>
    <t>HTS_TST</t>
  </si>
  <si>
    <t>f5IPTM7mieH</t>
  </si>
  <si>
    <t>aa720kCFoWz</t>
  </si>
  <si>
    <t>NYAJ6QkEKbC</t>
  </si>
  <si>
    <t>Uo2vBxak9im</t>
  </si>
  <si>
    <t>KP_PREV_MSMTGSW</t>
  </si>
  <si>
    <t>v2rNxPEupzQ</t>
  </si>
  <si>
    <t>LAB_ACC</t>
  </si>
  <si>
    <t>KyIKSXmTWEp</t>
  </si>
  <si>
    <t>LAB_CAP</t>
  </si>
  <si>
    <t>eZAXh2WK6sw</t>
  </si>
  <si>
    <t>cTAM8bJH3Vd</t>
  </si>
  <si>
    <t>LAB_PT_CD4</t>
  </si>
  <si>
    <t>RAzf9ujixde</t>
  </si>
  <si>
    <t>LAB_PTCQI</t>
  </si>
  <si>
    <t>scxfIjoA6nt</t>
  </si>
  <si>
    <t>LAB_PTCQI_LAB</t>
  </si>
  <si>
    <t>aHQJlaowVA6</t>
  </si>
  <si>
    <t>LAB_PTCQI_POCT</t>
  </si>
  <si>
    <t>R13YwA6fa98</t>
  </si>
  <si>
    <t>LAB_PT_EID</t>
  </si>
  <si>
    <t>LTIPgZvLA7C</t>
  </si>
  <si>
    <t>LAB_PT_HIV</t>
  </si>
  <si>
    <t>xQhrJvuWNbo</t>
  </si>
  <si>
    <t>LAB_PT_TBAFB</t>
  </si>
  <si>
    <t>CQ852K41BdZ</t>
  </si>
  <si>
    <t>LAB_PT_TBCULTURE</t>
  </si>
  <si>
    <t>ym7qivxh3C0</t>
  </si>
  <si>
    <t>LAB_PT_TBXPERT</t>
  </si>
  <si>
    <t>Hh3MtNC5g2R</t>
  </si>
  <si>
    <t>LAB_PT_VL</t>
  </si>
  <si>
    <t>uYs8rdkonOH</t>
  </si>
  <si>
    <t>OVC_ACC</t>
  </si>
  <si>
    <t>GD5efoEql9P</t>
  </si>
  <si>
    <t>YcAdJKXxDM4</t>
  </si>
  <si>
    <t>gKmsrTWExGQ</t>
  </si>
  <si>
    <t>e3txwSk5PGI</t>
  </si>
  <si>
    <t>lYTgCwEjUX6</t>
  </si>
  <si>
    <t>sGbtjzQncHZ</t>
  </si>
  <si>
    <t>QJnT609jgoR</t>
  </si>
  <si>
    <t>h8DWg6RfJEa</t>
  </si>
  <si>
    <t>zdwtIgVGP4W</t>
  </si>
  <si>
    <t>RxyNwEV3oQf</t>
  </si>
  <si>
    <t>IvCArqKwsam</t>
  </si>
  <si>
    <t>c8PQoac1lv2</t>
  </si>
  <si>
    <t>AaCcy7dVfWw</t>
  </si>
  <si>
    <t>PMTCT_ARV</t>
  </si>
  <si>
    <t>CDmXMlTnk9y</t>
  </si>
  <si>
    <t>PMTCT_CTX</t>
  </si>
  <si>
    <t>obXzRNLHrCl</t>
  </si>
  <si>
    <t>cwZbCmUvjp7</t>
  </si>
  <si>
    <t>PMTCT_EID_POS_12MO</t>
  </si>
  <si>
    <t>wbf8lEFoV35</t>
  </si>
  <si>
    <t>PMTCT_EID_POS_2MO</t>
  </si>
  <si>
    <t>bXcZu3HhzFO</t>
  </si>
  <si>
    <t>R59aGLjmKBO</t>
  </si>
  <si>
    <t>BTIqHnjeG7l</t>
  </si>
  <si>
    <t>Fvs28dwjL6e</t>
  </si>
  <si>
    <t>gma5vVZgK49</t>
  </si>
  <si>
    <t>Wcg6Zu3y7OE</t>
  </si>
  <si>
    <t>Z6TU9Os82Yw</t>
  </si>
  <si>
    <t>TB_IPT</t>
  </si>
  <si>
    <t>aeo2HdYhqQu</t>
  </si>
  <si>
    <t>TB_OUTCOME</t>
  </si>
  <si>
    <t>LlXsYmDOz47</t>
  </si>
  <si>
    <t>FfxbuFZVAM5</t>
  </si>
  <si>
    <t>TB_SCREEN</t>
  </si>
  <si>
    <t>pRgxpztwasV</t>
  </si>
  <si>
    <t>TB_SCREENDX</t>
  </si>
  <si>
    <t>ZoQyS5HNpzX</t>
  </si>
  <si>
    <t>rI3JlpiuwEK</t>
  </si>
  <si>
    <t>MvszPTQrUhy</t>
  </si>
  <si>
    <t>udCop657yzi</t>
  </si>
  <si>
    <t>bZOF8bon1dD</t>
  </si>
  <si>
    <t>tyRMEUpIwKi</t>
  </si>
  <si>
    <t>tOiM2uxcnkj</t>
  </si>
  <si>
    <t>TX_UNDETECT</t>
  </si>
  <si>
    <t>Dq3fgjBHyV0</t>
  </si>
  <si>
    <t>TX_VIRAL</t>
  </si>
  <si>
    <t>K0lu2b3soAv</t>
  </si>
  <si>
    <t>VMMC_AE</t>
  </si>
  <si>
    <t>pjfDo4wGi79</t>
  </si>
  <si>
    <t>wdoUps1qb3V</t>
  </si>
  <si>
    <t>RESULT</t>
  </si>
  <si>
    <t>Jh0jDM5yQ2E</t>
  </si>
  <si>
    <t>W8imnja2Owd</t>
  </si>
  <si>
    <t>Z9MqtUjFKSL</t>
  </si>
  <si>
    <t>Service delivery points supported by your organization that directly provide integrated voluntary family planning services</t>
  </si>
  <si>
    <t xml:space="preserve"> v3</t>
  </si>
  <si>
    <t>ASaP3A4Y416</t>
  </si>
  <si>
    <t>i8tWnlUNx8Y</t>
  </si>
  <si>
    <t>ZRWQKII8MGE</t>
  </si>
  <si>
    <t>BZhXcbNa5ST</t>
  </si>
  <si>
    <t>jKmPaNuQHk8</t>
  </si>
  <si>
    <t>wDWEsNyP9Cx</t>
  </si>
  <si>
    <t>wZQY0el8aFh</t>
  </si>
  <si>
    <t>q6U3AGvSwXg</t>
  </si>
  <si>
    <t>MwlTTqlpKcH</t>
  </si>
  <si>
    <t>bPNnfu3fOeb</t>
  </si>
  <si>
    <t>EeZ4O3BvHDh</t>
  </si>
  <si>
    <t>wQGkv0pn4zX</t>
  </si>
  <si>
    <t>LS5icH6MnQU</t>
  </si>
  <si>
    <t>G0sB5BKq4C6</t>
  </si>
  <si>
    <t>tVoFIy5G6m8</t>
  </si>
  <si>
    <t>PdtN6a4JC3P</t>
  </si>
  <si>
    <t>NFcKoNWBAkA</t>
  </si>
  <si>
    <t>J0CXEubFmAp</t>
  </si>
  <si>
    <t>FCUM8o7DOcU</t>
  </si>
  <si>
    <t>qrNWaD9Fkw5</t>
  </si>
  <si>
    <t>F4kXdmQKqaI</t>
  </si>
  <si>
    <t>fllEIymRA4n</t>
  </si>
  <si>
    <t>lQhwQGUV2Ge</t>
  </si>
  <si>
    <t>YWH8doiVl3t</t>
  </si>
  <si>
    <t>FWBhkRMatkw</t>
  </si>
  <si>
    <t>VhhczrIZqzm</t>
  </si>
  <si>
    <t>sUZ5gQhUB5B</t>
  </si>
  <si>
    <t>A3U7xBh4Qbd</t>
  </si>
  <si>
    <t>jorLtTCLpwD</t>
  </si>
  <si>
    <t>vzNEq4v9ok8</t>
  </si>
  <si>
    <t>yLJsAjVtzSJ</t>
  </si>
  <si>
    <t>e3bMqvXOTgv</t>
  </si>
  <si>
    <t>loV90EczS3K</t>
  </si>
  <si>
    <t>C9HbEZJWL79</t>
  </si>
  <si>
    <t>gVlB8jEtyqC</t>
  </si>
  <si>
    <t>lD7Sdr7RKjU</t>
  </si>
  <si>
    <t>gvAZ0AKoN51</t>
  </si>
  <si>
    <t>XwlJsFJoj2w</t>
  </si>
  <si>
    <t>gQ61aSBIn72</t>
  </si>
  <si>
    <t>Q8lMHUw6dI3</t>
  </si>
  <si>
    <t>xYoCLPUe30u</t>
  </si>
  <si>
    <t>UZwgBn7QP5j</t>
  </si>
  <si>
    <t>k0g9zBD7dcu</t>
  </si>
  <si>
    <t>luWORGu7QAE</t>
  </si>
  <si>
    <t>mP1VQzbPW3r</t>
  </si>
  <si>
    <t>c5zAP42j3b2</t>
  </si>
  <si>
    <t>WBJrvLubQI1</t>
  </si>
  <si>
    <t>B0BbvgbYjmA</t>
  </si>
  <si>
    <t>oe0MkrILAve</t>
  </si>
  <si>
    <t>wwJB7XRKPxx</t>
  </si>
  <si>
    <t>E7RwK73WMSW</t>
  </si>
  <si>
    <t>sVHraO5Y08W</t>
  </si>
  <si>
    <t>IU9xRZS5mSP</t>
  </si>
  <si>
    <t>BnKEvyyYTgh</t>
  </si>
  <si>
    <t>opbittK7Xy8</t>
  </si>
  <si>
    <t>vxuiVnWZm8x</t>
  </si>
  <si>
    <t>nepONQgiSR1</t>
  </si>
  <si>
    <t>x0xcQfeKk7W</t>
  </si>
  <si>
    <t>ztSQJHYTtuc</t>
  </si>
  <si>
    <t>HHHhfPLJdSq</t>
  </si>
  <si>
    <t>B9xfslUVDV2</t>
  </si>
  <si>
    <t>AwXufUVnVtb</t>
  </si>
  <si>
    <t>dR1lhBXWV0A</t>
  </si>
  <si>
    <t>W2mreHrElSE</t>
  </si>
  <si>
    <t>s3MSspm9Txo</t>
  </si>
  <si>
    <t>GOIvBEjZ8QT</t>
  </si>
  <si>
    <t>grahnW0HS2Q</t>
  </si>
  <si>
    <t>eKAAuRJj8Zb</t>
  </si>
  <si>
    <t>Jo8zXAFMJT9</t>
  </si>
  <si>
    <t>Yqmh2k2yd41</t>
  </si>
  <si>
    <t>Sz51sxoxnN3</t>
  </si>
  <si>
    <t>DuHErbNxlj8</t>
  </si>
  <si>
    <t>DjD5K1XeJqx</t>
  </si>
  <si>
    <t>fucCEyRS6UD</t>
  </si>
  <si>
    <t>brInmpKZ1wR</t>
  </si>
  <si>
    <t>jXKCOKeZsMR</t>
  </si>
  <si>
    <t>FRl9YR8LwNv</t>
  </si>
  <si>
    <t>UNXILkMuVZz</t>
  </si>
  <si>
    <t>GcRzw3e2xeU</t>
  </si>
  <si>
    <t>zy5VZks8MHH</t>
  </si>
  <si>
    <t>VgfqHmko2Fk</t>
  </si>
  <si>
    <t>xUNdjloXknf</t>
  </si>
  <si>
    <t>iVAzpmHjaBq</t>
  </si>
  <si>
    <t>k4wuj6GU96r</t>
  </si>
  <si>
    <t>xU0Ita8LW7w</t>
  </si>
  <si>
    <t>XNQQH7DG6Mh</t>
  </si>
  <si>
    <t>nW6cNcDKQ35</t>
  </si>
  <si>
    <t>g23b3MTRntW</t>
  </si>
  <si>
    <t>Zv6JY2awlXA</t>
  </si>
  <si>
    <t>mjDeVwwUDlM</t>
  </si>
  <si>
    <t>xlkEPBqllWV</t>
  </si>
  <si>
    <t>SQqXDO0B5CY</t>
  </si>
  <si>
    <t>VzFeUo9VKV4</t>
  </si>
  <si>
    <t>DvZautGJuQN</t>
  </si>
  <si>
    <t>F2UTgueOITW</t>
  </si>
  <si>
    <t>UU4Dqbe2vxx</t>
  </si>
  <si>
    <t>tPFQyGG8vpS</t>
  </si>
  <si>
    <t>bwmqQDq5Gny</t>
  </si>
  <si>
    <t>ET8V8oGRnMo</t>
  </si>
  <si>
    <t>fjRFxcYt7Dq</t>
  </si>
  <si>
    <t>dQoHAEb9o2E</t>
  </si>
  <si>
    <t>oMO00l7MXdC</t>
  </si>
  <si>
    <t>ywN4DODDpvW</t>
  </si>
  <si>
    <t>yUxBCcsWWTS</t>
  </si>
  <si>
    <t>ruEUYxqx2G7</t>
  </si>
  <si>
    <t>ODBYtm7R3Ro</t>
  </si>
  <si>
    <t>P1aC82YukAb</t>
  </si>
  <si>
    <t>D8wniPICaio</t>
  </si>
  <si>
    <t>EjOgKY1T4gD</t>
  </si>
  <si>
    <t>OhtDd7Z78lV</t>
  </si>
  <si>
    <t>fkjyD8kj04z</t>
  </si>
  <si>
    <t>rhtxqdrFlxr</t>
  </si>
  <si>
    <t>d4MfBs4UFpt</t>
  </si>
  <si>
    <t>Vg3JnJfnUPF</t>
  </si>
  <si>
    <t>aVPjU6SXmAM</t>
  </si>
  <si>
    <t>vrc0B66pyEB</t>
  </si>
  <si>
    <t>RFNuuIJrGmb</t>
  </si>
  <si>
    <t>PuEsHqDPmFN</t>
  </si>
  <si>
    <t>JhHDZSyCSlt</t>
  </si>
  <si>
    <t>wyW7eHyVCk0</t>
  </si>
  <si>
    <t>pWse9FLTsRM</t>
  </si>
  <si>
    <t>XbHMxX2kicP</t>
  </si>
  <si>
    <t>vyjUHuV48jn</t>
  </si>
  <si>
    <t>stzJ83HUBwe</t>
  </si>
  <si>
    <t>XXENjkY2zcj</t>
  </si>
  <si>
    <t>iTbh4yEcF4I</t>
  </si>
  <si>
    <t>oB0cv6qnRnJ</t>
  </si>
  <si>
    <t>DIRTpgiO7vd</t>
  </si>
  <si>
    <t>ZmDmEtUYZcL</t>
  </si>
  <si>
    <t>f0ZdhCckOkB</t>
  </si>
  <si>
    <t>nJorRq2D04k</t>
  </si>
  <si>
    <t>IpoTkm2CR3w</t>
  </si>
  <si>
    <t>UuwrxCey47r</t>
  </si>
  <si>
    <t>BzB8SksnhSi</t>
  </si>
  <si>
    <t>gHaMf75vR2O</t>
  </si>
  <si>
    <t>cTvSUHoynHM</t>
  </si>
  <si>
    <t>uLxBHU5nrkC</t>
  </si>
  <si>
    <t>t2aYM1RcASX</t>
  </si>
  <si>
    <t>Ddchyftc4Vt</t>
  </si>
  <si>
    <t>GTP8dhMfqaI</t>
  </si>
  <si>
    <t>EBFXau8Dd7e</t>
  </si>
  <si>
    <t>VBzfaETq4OO</t>
  </si>
  <si>
    <t>mW6iljkhp8y</t>
  </si>
  <si>
    <t>VlAUerAvD2g</t>
  </si>
  <si>
    <t>O96tH7jb0OA</t>
  </si>
  <si>
    <t>cCdmgyX9nbb</t>
  </si>
  <si>
    <t>TCictYHddjB</t>
  </si>
  <si>
    <t>XuW49NlpcLC</t>
  </si>
  <si>
    <t>YpXUnecwj4Z</t>
  </si>
  <si>
    <t>lDeoC1XTNa9</t>
  </si>
  <si>
    <t>CZN60d9DutK</t>
  </si>
  <si>
    <t>N4sS65QUOP3</t>
  </si>
  <si>
    <t>bZfC8Vny0zO</t>
  </si>
  <si>
    <t>K64qEWnBMSu</t>
  </si>
  <si>
    <t>SSLq417792N</t>
  </si>
  <si>
    <t>Ajyuzu9iEqH</t>
  </si>
  <si>
    <t>t9Y2Ad63Zzc</t>
  </si>
  <si>
    <t>nijNm0qHCRm</t>
  </si>
  <si>
    <t>ZDktRhoNoTD</t>
  </si>
  <si>
    <t>Ys952447r8X</t>
  </si>
  <si>
    <t>JTMBgWJ73Xc</t>
  </si>
  <si>
    <t>XUtNKyPozHq</t>
  </si>
  <si>
    <t>uSZ5Oz4aqea</t>
  </si>
  <si>
    <t>DZ9WzWnxNAT</t>
  </si>
  <si>
    <t>VK2dnrOhkbj</t>
  </si>
  <si>
    <t>PPdaijjBMEG</t>
  </si>
  <si>
    <t>AA6Lkl63VaX</t>
  </si>
  <si>
    <t>cUmXQOIJVXl</t>
  </si>
  <si>
    <t>k6HRLdhvXHL</t>
  </si>
  <si>
    <t>cR0a0YCJc7f</t>
  </si>
  <si>
    <t>MYgcsP0IKLR</t>
  </si>
  <si>
    <t>yrjGZxoaSRU</t>
  </si>
  <si>
    <t>sb39QeIWQKe</t>
  </si>
  <si>
    <t>InkG1ETDc45</t>
  </si>
  <si>
    <t>tNe2n0spfIq</t>
  </si>
  <si>
    <t>jY7gIdV02Za</t>
  </si>
  <si>
    <t>bwINQiU2Soc</t>
  </si>
  <si>
    <t>H77BCgebqCa</t>
  </si>
  <si>
    <t>SJWoCplpzFV</t>
  </si>
  <si>
    <t>EKRj1JkgpSp</t>
  </si>
  <si>
    <t>fv2OMXMwnJA</t>
  </si>
  <si>
    <t>eGpBLl7vnvF</t>
  </si>
  <si>
    <t>TPFapw6LKhW</t>
  </si>
  <si>
    <t>VWNBKPuU4GN</t>
  </si>
  <si>
    <t>DvsZ3loZruk</t>
  </si>
  <si>
    <t>xqj3zVoTUVp</t>
  </si>
  <si>
    <t>iw8KdJ8Y64w</t>
  </si>
  <si>
    <t>JXpyLxThmYK</t>
  </si>
  <si>
    <t>OFb27LwmOkJ</t>
  </si>
  <si>
    <t>U6Q5LUm1Ock</t>
  </si>
  <si>
    <t>zPNUVhqz1b3</t>
  </si>
  <si>
    <t>FWQaAOtmrFT</t>
  </si>
  <si>
    <t>XJZryEMa5Kx</t>
  </si>
  <si>
    <t>ZmsuIRSh8z0</t>
  </si>
  <si>
    <t>F4UhItnw9RZ</t>
  </si>
  <si>
    <t>sfl3EJj4Gvv</t>
  </si>
  <si>
    <t>TbG5gCQH78Q</t>
  </si>
  <si>
    <t>Edxgn1OFGbA</t>
  </si>
  <si>
    <t>OCuwvHs1cYi</t>
  </si>
  <si>
    <t>hWOqypnasSL</t>
  </si>
  <si>
    <t>Bdg2NgpuOn0</t>
  </si>
  <si>
    <t>ugjvwtftGgk</t>
  </si>
  <si>
    <t>nemPXRK9gbA</t>
  </si>
  <si>
    <t>YKULMnpTMYI</t>
  </si>
  <si>
    <t>PU5tSenf5W5</t>
  </si>
  <si>
    <t>xq9H4OS3mpD</t>
  </si>
  <si>
    <t>XOlZTGnAW7X</t>
  </si>
  <si>
    <t>t0szphd0Vaz</t>
  </si>
  <si>
    <t>SvyJBf9nLYv</t>
  </si>
  <si>
    <t>yn13VHrNOVe</t>
  </si>
  <si>
    <t>llfyJRZwfWS</t>
  </si>
  <si>
    <t>bAfJSGolzSn</t>
  </si>
  <si>
    <t>BorXO44ewqB</t>
  </si>
  <si>
    <t>ef1o9r1kDIH</t>
  </si>
  <si>
    <t>Xse4tXJFdq1</t>
  </si>
  <si>
    <t>j7pdUcvvOxx</t>
  </si>
  <si>
    <t>yAxjXprNB4r</t>
  </si>
  <si>
    <t>QIGxJFj0eZk</t>
  </si>
  <si>
    <t>AszwSRkm3Nl</t>
  </si>
  <si>
    <t>yxNxs3Um0R0</t>
  </si>
  <si>
    <t>ERTvFPkluJl</t>
  </si>
  <si>
    <t>tUnnLpaLitw</t>
  </si>
  <si>
    <t>M8ffMkaCv3b</t>
  </si>
  <si>
    <t>Q6X8KR1Rd88</t>
  </si>
  <si>
    <t>zGbjDdzp3ns</t>
  </si>
  <si>
    <t>KOlozGiUBVQ</t>
  </si>
  <si>
    <t>iBWNVnrhgu1</t>
  </si>
  <si>
    <t>f9n7Wp3dlaR</t>
  </si>
  <si>
    <t>PWZnRdapkLM</t>
  </si>
  <si>
    <t>EjdjNEKUqUE</t>
  </si>
  <si>
    <t>cSMdPPwoIdY</t>
  </si>
  <si>
    <t>k14DzuHMHL4</t>
  </si>
  <si>
    <t>q2mgsjDtNft</t>
  </si>
  <si>
    <t>T49OKGC6WPg</t>
  </si>
  <si>
    <t>BfQYGEpKwhK</t>
  </si>
  <si>
    <t>NUdcIMK4Peq</t>
  </si>
  <si>
    <t>C8NUaI40yoa</t>
  </si>
  <si>
    <t>w6ROqGLCZAh</t>
  </si>
  <si>
    <t>nMGqJJFU6pq</t>
  </si>
  <si>
    <t>cfmOmZEfkmj</t>
  </si>
  <si>
    <t>TMILSAgi5B2</t>
  </si>
  <si>
    <t>da2Ijhf1V12</t>
  </si>
  <si>
    <t>qjFAIrUEh16</t>
  </si>
  <si>
    <t>hg8jlzy5m8b</t>
  </si>
  <si>
    <t>SV1AugKAo8V</t>
  </si>
  <si>
    <t>smTzDQJWZ6r</t>
  </si>
  <si>
    <t>EiGkC7XCO82</t>
  </si>
  <si>
    <t>qCI7HQ1Zpwe</t>
  </si>
  <si>
    <t>mySJaxJcFBo</t>
  </si>
  <si>
    <t>hstIm3sOkuB</t>
  </si>
  <si>
    <t>YxNoNX1hHcf</t>
  </si>
  <si>
    <t>hlTe18YIl6q</t>
  </si>
  <si>
    <t>nLDYcTVnrnT</t>
  </si>
  <si>
    <t>yNrVi7Y7b4x</t>
  </si>
  <si>
    <t>oOKsYnDuN4i</t>
  </si>
  <si>
    <t>VSq6YaSQnX3</t>
  </si>
  <si>
    <t>EW9AWmg4Sp8</t>
  </si>
  <si>
    <t>F8EB6LMSF3C</t>
  </si>
  <si>
    <t>zozf1xpSIfI</t>
  </si>
  <si>
    <t>q5giXRQp4Vi</t>
  </si>
  <si>
    <t>VAcyv2ZUgM7</t>
  </si>
  <si>
    <t>ehKUlpZ6o2C</t>
  </si>
  <si>
    <t>EX7PmkmPenq</t>
  </si>
  <si>
    <t>s5KRUGUWeey</t>
  </si>
  <si>
    <t>GGKZ73xglKS</t>
  </si>
  <si>
    <t>tMPd5TLfrFv</t>
  </si>
  <si>
    <t>SAxCexYrC8K</t>
  </si>
  <si>
    <t>z9bwOH6TFqY</t>
  </si>
  <si>
    <t>Fjydaq26qqB</t>
  </si>
  <si>
    <t>sZCijPblz30</t>
  </si>
  <si>
    <t>LERa3rawqN3</t>
  </si>
  <si>
    <t>MA4lEpgzAxS</t>
  </si>
  <si>
    <t>GRrP43iKySx</t>
  </si>
  <si>
    <t>fJT9bAd6pxX</t>
  </si>
  <si>
    <t>byOQFfCNJIN</t>
  </si>
  <si>
    <t>ULfEIbnmWpN</t>
  </si>
  <si>
    <t>lBfHuLyTQVE</t>
  </si>
  <si>
    <t>uo1cQOvpWiC</t>
  </si>
  <si>
    <t>qzp09DksQwh</t>
  </si>
  <si>
    <t>j76BoKnpyha</t>
  </si>
  <si>
    <t>SMxx3AMSswI</t>
  </si>
  <si>
    <t>KowVc1onTyE</t>
  </si>
  <si>
    <t>heTFRI94K9G</t>
  </si>
  <si>
    <t>qDCzQmbJuN4</t>
  </si>
  <si>
    <t>GhIJIGJToLT</t>
  </si>
  <si>
    <t>nsKuQ9ppQGX</t>
  </si>
  <si>
    <t>JaGKiwVMfzn</t>
  </si>
  <si>
    <t>uBZkajdaACN</t>
  </si>
  <si>
    <t>ev7hoeX5KXr</t>
  </si>
  <si>
    <t>HguKokxCpbx</t>
  </si>
  <si>
    <t>Ik2GIcTjAkq</t>
  </si>
  <si>
    <t>wDmDfe1qqez</t>
  </si>
  <si>
    <t>fcrpTwKhqHI</t>
  </si>
  <si>
    <t>zmAsEta7AiO</t>
  </si>
  <si>
    <t>UBzV0roAYFD</t>
  </si>
  <si>
    <t>U5j67eaWlN2</t>
  </si>
  <si>
    <t>ISmrVBI4qvs</t>
  </si>
  <si>
    <t>C6BPpDnppTO</t>
  </si>
  <si>
    <t>cSScBhDqht0</t>
  </si>
  <si>
    <t>XdEIz7Z0EE8</t>
  </si>
  <si>
    <t>ljoZhkWOvx1</t>
  </si>
  <si>
    <t>zAYQHl4NLjt</t>
  </si>
  <si>
    <t>LoodFwJ5loR</t>
  </si>
  <si>
    <t>Qo02Vh4MouZ</t>
  </si>
  <si>
    <t>kFA9aYbNUIz</t>
  </si>
  <si>
    <t>AGWqsUf3mbh</t>
  </si>
  <si>
    <t>T9yFupyQSBD</t>
  </si>
  <si>
    <t>qfsySB2b0j6</t>
  </si>
  <si>
    <t>axVQSVAqwAu</t>
  </si>
  <si>
    <t>Z8z02qFMADa</t>
  </si>
  <si>
    <t>absEOOivzp8</t>
  </si>
  <si>
    <t>PYQS5Ke7hxY</t>
  </si>
  <si>
    <t>I8heremjMjX</t>
  </si>
  <si>
    <t>Ppvkzvdt6SN</t>
  </si>
  <si>
    <t>UquZbfsVUdq</t>
  </si>
  <si>
    <t>WHcCgD5rygE</t>
  </si>
  <si>
    <t>hRxCsjNi06N</t>
  </si>
  <si>
    <t>wO5moVc64aN</t>
  </si>
  <si>
    <t>BwjV2urlQzs</t>
  </si>
  <si>
    <t>C69dgjR70gJ</t>
  </si>
  <si>
    <t>tGBzez8We2m</t>
  </si>
  <si>
    <t>R4KJquUH9m5</t>
  </si>
  <si>
    <t>fu2XPbZh9hg</t>
  </si>
  <si>
    <t>LGyQUwuK3lp</t>
  </si>
  <si>
    <t>gpGRHAMJeHV</t>
  </si>
  <si>
    <t>nxnrkNxZ5ux</t>
  </si>
  <si>
    <t>SZQPSyIdHpr</t>
  </si>
  <si>
    <t>zfuQWlA4lxD</t>
  </si>
  <si>
    <t>IDg0CZbpeuv</t>
  </si>
  <si>
    <t>NpvqdA6rkoL</t>
  </si>
  <si>
    <t>gG0fbMLqEB5</t>
  </si>
  <si>
    <t>wtpj8qDRtAM</t>
  </si>
  <si>
    <t>PEWXSE6FBLX</t>
  </si>
  <si>
    <t>qkHoqKFr9ad</t>
  </si>
  <si>
    <t>wRSsSdxdev8</t>
  </si>
  <si>
    <t>Vb1OLWAcLm0</t>
  </si>
  <si>
    <t>KJZrqS4XcJ2</t>
  </si>
  <si>
    <t>VYJCFsvKMTm</t>
  </si>
  <si>
    <t>PtfC1Ue47sh</t>
  </si>
  <si>
    <t>KoDN6yIJUwO</t>
  </si>
  <si>
    <t>OYHgNQTSwO2</t>
  </si>
  <si>
    <t>ctGo7s0K63z</t>
  </si>
  <si>
    <t>CShdIv7wNUB</t>
  </si>
  <si>
    <t>FK1paW4clDu</t>
  </si>
  <si>
    <t>AkvaCVnPmMO</t>
  </si>
  <si>
    <t>oA9nM9Gqelr</t>
  </si>
  <si>
    <t>QxJaBuMUcRq</t>
  </si>
  <si>
    <t>i7ggMYB9zSp</t>
  </si>
  <si>
    <t>HvkPZS3u1mj</t>
  </si>
  <si>
    <t>WAM0qboqERi</t>
  </si>
  <si>
    <t>v03DFgsYqUN</t>
  </si>
  <si>
    <t>uNydwiR4SlU</t>
  </si>
  <si>
    <t>EWIpo1S8tvs</t>
  </si>
  <si>
    <t>kEZagVmkXzS</t>
  </si>
  <si>
    <t>wKIi0bfTKkU</t>
  </si>
  <si>
    <t>pnmjmzAbyp7</t>
  </si>
  <si>
    <t>FCyxeoI4D1V</t>
  </si>
  <si>
    <t>VFjnt6jCMRD</t>
  </si>
  <si>
    <t>thNG0REl9Kj</t>
  </si>
  <si>
    <t>rfSwqoNhSLD</t>
  </si>
  <si>
    <t>HebRHE8Dhhp</t>
  </si>
  <si>
    <t>e2Prrt7aizy</t>
  </si>
  <si>
    <t>dOXKETYsmh6</t>
  </si>
  <si>
    <t>oQX12mBKd3J</t>
  </si>
  <si>
    <t>wDWUutgeEX8</t>
  </si>
  <si>
    <t>hNIOQ3f7U6x</t>
  </si>
  <si>
    <t>M4mVj3aOaXv</t>
  </si>
  <si>
    <t>gosQj9TiFPK</t>
  </si>
  <si>
    <t>nN1b71wr72f</t>
  </si>
  <si>
    <t>wlrnunUsQKA</t>
  </si>
  <si>
    <t>VRgwEePUvdD</t>
  </si>
  <si>
    <t>BqWXPRSNsOo</t>
  </si>
  <si>
    <t>PZt1XUcvrbC</t>
  </si>
  <si>
    <t>NkMFmhQmeND</t>
  </si>
  <si>
    <t>FSccsvx7pGc</t>
  </si>
  <si>
    <t>WDNLg2uGcur</t>
  </si>
  <si>
    <t>KiZ6uDoBlBV</t>
  </si>
  <si>
    <t>cRqGEYdHESD</t>
  </si>
  <si>
    <t>CIGwVnsXlp7</t>
  </si>
  <si>
    <t>pIaKJEIMP9w</t>
  </si>
  <si>
    <t>E3FhB41g7sg</t>
  </si>
  <si>
    <t>pglZlim2jA7</t>
  </si>
  <si>
    <t>pFrAkogJS7J</t>
  </si>
  <si>
    <t>VGJrpajzD13</t>
  </si>
  <si>
    <t>r7hXMkMloto</t>
  </si>
  <si>
    <t>cmq3ND43tG3</t>
  </si>
  <si>
    <t>wMiCYmZTnUE</t>
  </si>
  <si>
    <t>sbfnzlxFESo</t>
  </si>
  <si>
    <t>NnV1JcVTOVC</t>
  </si>
  <si>
    <t>gJQsJp55pBn</t>
  </si>
  <si>
    <t>V2g0NodgFXz</t>
  </si>
  <si>
    <t>QHVf9ADAIrF</t>
  </si>
  <si>
    <t>BPAZorCy8eJ</t>
  </si>
  <si>
    <t>WoHtrFAhki5</t>
  </si>
  <si>
    <t>tlbi1taBs0Q</t>
  </si>
  <si>
    <t>LMDPCoJoqhA</t>
  </si>
  <si>
    <t>qux8CRc8G8a</t>
  </si>
  <si>
    <t>gKccDWpO1v2</t>
  </si>
  <si>
    <t>mFgwgkp2heO</t>
  </si>
  <si>
    <t>KQ8zOI0PA9a</t>
  </si>
  <si>
    <t>PqXLImmhK0s</t>
  </si>
  <si>
    <t>rUeZ4JrMk81</t>
  </si>
  <si>
    <t>rfmkc7edk6i</t>
  </si>
  <si>
    <t>qn9J5FMgadF</t>
  </si>
  <si>
    <t>ph3iOhzSMzQ</t>
  </si>
  <si>
    <t>bVL22kGxWD0</t>
  </si>
  <si>
    <t>T54oSZqSGqD</t>
  </si>
  <si>
    <t>J73jFIisZVt</t>
  </si>
  <si>
    <t>Q01HpIfx3Uh</t>
  </si>
  <si>
    <t>WKMlCwlAyhR</t>
  </si>
  <si>
    <t>eYZRYT1ZaH9</t>
  </si>
  <si>
    <t>baCUStjzLvI</t>
  </si>
  <si>
    <t>mlsdbsXq3gX</t>
  </si>
  <si>
    <t>keni8H1IWyo</t>
  </si>
  <si>
    <t>E5G45WEsBI0</t>
  </si>
  <si>
    <t>sQ0ScDMBr3k</t>
  </si>
  <si>
    <t>jQmZTRwKkvF</t>
  </si>
  <si>
    <t>E03wSrFHjg1</t>
  </si>
  <si>
    <t>DdhXsxwJdHu</t>
  </si>
  <si>
    <t>bctdCtzDyEQ</t>
  </si>
  <si>
    <t>IMfoNad4UsH</t>
  </si>
  <si>
    <t>uNAYoKXKPOM</t>
  </si>
  <si>
    <t>r152cuAezPu</t>
  </si>
  <si>
    <t>j0Wm2puihlH</t>
  </si>
  <si>
    <t>woSvWs1kcbT</t>
  </si>
  <si>
    <t>UiXVxXGSfJt</t>
  </si>
  <si>
    <t>JxWxPz8ewi0</t>
  </si>
  <si>
    <t>NVRtYE0GVnw</t>
  </si>
  <si>
    <t>gMz9mX28sjU</t>
  </si>
  <si>
    <t>a5dVf8ROhC7</t>
  </si>
  <si>
    <t>UOZFiGe54jm</t>
  </si>
  <si>
    <t>A3n6FAx4YaF</t>
  </si>
  <si>
    <t>icWXjzjOR5h</t>
  </si>
  <si>
    <t>KZdzaLqIk7Z</t>
  </si>
  <si>
    <t>uR4kIzE9CFd</t>
  </si>
  <si>
    <t>MwtVucBN25u</t>
  </si>
  <si>
    <t>uSQT1mDQuvX</t>
  </si>
  <si>
    <t>lMdMnllwzlw</t>
  </si>
  <si>
    <t>s026BPhhScz</t>
  </si>
  <si>
    <t>B0ahXafyw0V</t>
  </si>
  <si>
    <t>NXSh9wXd4di</t>
  </si>
  <si>
    <t>aJbBcQDD9fn</t>
  </si>
  <si>
    <t>MlDQKavAmT0</t>
  </si>
  <si>
    <t>hksQOcvyBX9</t>
  </si>
  <si>
    <t>CGwI26ROH7a</t>
  </si>
  <si>
    <t>oDdRKCNwBmm</t>
  </si>
  <si>
    <t>MQ6pjIWhpPk</t>
  </si>
  <si>
    <t>UiGsrr5mErm</t>
  </si>
  <si>
    <t>wNzjMgyhE9j</t>
  </si>
  <si>
    <t>gZZJbD43jd2</t>
  </si>
  <si>
    <t>nYO40QwcXgn</t>
  </si>
  <si>
    <t>skLQ7JJoDCQ</t>
  </si>
  <si>
    <t>X4kJtOHgGcr</t>
  </si>
  <si>
    <t>oAl41V25E5t</t>
  </si>
  <si>
    <t>sPK1zZ3x10r</t>
  </si>
  <si>
    <t>P9jo58OAdWq</t>
  </si>
  <si>
    <t>tJQKYvCwtd4</t>
  </si>
  <si>
    <t>vZJaTmAm9XB</t>
  </si>
  <si>
    <t>Il0yO1ye5yd</t>
  </si>
  <si>
    <t>zZ6GlxKZQcQ</t>
  </si>
  <si>
    <t>aOd41s6Ciza</t>
  </si>
  <si>
    <t>UeSp2WI7VZX</t>
  </si>
  <si>
    <t>z59qvXh3EKn</t>
  </si>
  <si>
    <t>JoGMzmzfBIO</t>
  </si>
  <si>
    <t>k8UkJL9NGgR</t>
  </si>
  <si>
    <t>eCQiox4l9bG</t>
  </si>
  <si>
    <t>tAF1PzKKpd6</t>
  </si>
  <si>
    <t>KFLnRjDeBjL</t>
  </si>
  <si>
    <t>ELpT3YuL14I</t>
  </si>
  <si>
    <t>KkNMr34N9Nf</t>
  </si>
  <si>
    <t>aZcXEhWEFdR</t>
  </si>
  <si>
    <t>WUccyXmPri1</t>
  </si>
  <si>
    <t>K40oIWa9b7i</t>
  </si>
  <si>
    <t>eBt9Zt6eFFU</t>
  </si>
  <si>
    <t>urOfPg3MqbI</t>
  </si>
  <si>
    <t>lwMt83PnZoS</t>
  </si>
  <si>
    <t>uEbgrv7iWaE</t>
  </si>
  <si>
    <t>MFOrDk3LiNQ</t>
  </si>
  <si>
    <t>WdXC4l0qAnV</t>
  </si>
  <si>
    <t>grGOKTTrmcn</t>
  </si>
  <si>
    <t>T2FGtVYcgNI</t>
  </si>
  <si>
    <t>s3k82tZE4EY</t>
  </si>
  <si>
    <t>vLHmPy8VIYO</t>
  </si>
  <si>
    <t>FWKYsyZZFnJ</t>
  </si>
  <si>
    <t>lHk4CWKfI8s</t>
  </si>
  <si>
    <t>qmWlGDi5MD5</t>
  </si>
  <si>
    <t>PQNm3zqGgVN</t>
  </si>
  <si>
    <t>X9rWMGg5LT6</t>
  </si>
  <si>
    <t>O9hOKkiHx7Q</t>
  </si>
  <si>
    <t>KwO3GOPGuJx</t>
  </si>
  <si>
    <t>nm0VaTat4Et</t>
  </si>
  <si>
    <t>ILqxM5oVYPI</t>
  </si>
  <si>
    <t>kfnkuHmdFtl</t>
  </si>
  <si>
    <t>VPCb9a5wbJC</t>
  </si>
  <si>
    <t>ZnOupjuqg5U</t>
  </si>
  <si>
    <t>wZTl7u0j4XQ</t>
  </si>
  <si>
    <t>vIZ9WM8ExCu</t>
  </si>
  <si>
    <t>EOMXxhzz1ia</t>
  </si>
  <si>
    <t>RujczXI5Qgy</t>
  </si>
  <si>
    <t>J943gJfVPyj</t>
  </si>
  <si>
    <t>yS9h5OVw0Bl</t>
  </si>
  <si>
    <t>SBiullvrRgK</t>
  </si>
  <si>
    <t>jP4IlbPeWu7</t>
  </si>
  <si>
    <t>Jxu2qfTRn4Y</t>
  </si>
  <si>
    <t>DgBwGe4Lszc</t>
  </si>
  <si>
    <t>rhiO2bvz1GG</t>
  </si>
  <si>
    <t>ymayoYgz2kb</t>
  </si>
  <si>
    <t>xMCUUKSas2P</t>
  </si>
  <si>
    <t>HhG4zHbCtI0</t>
  </si>
  <si>
    <t>gys7do9VQqP</t>
  </si>
  <si>
    <t>egNrCRKwCiO</t>
  </si>
  <si>
    <t>WbgpijhWrWJ</t>
  </si>
  <si>
    <t>IgcBQW12kz3</t>
  </si>
  <si>
    <t>txXXR8c7t0I</t>
  </si>
  <si>
    <t>rjKwPjGBmJl</t>
  </si>
  <si>
    <t>uB6aTPQCaXV</t>
  </si>
  <si>
    <t>hWzlFRgBJSt</t>
  </si>
  <si>
    <t>cdXHuFThQdH</t>
  </si>
  <si>
    <t>j1HppXfDhv7</t>
  </si>
  <si>
    <t>iY1Y6vLgnWD</t>
  </si>
  <si>
    <t>gqaRZHHZ4H1</t>
  </si>
  <si>
    <t>Cy3ZpHUSfxC</t>
  </si>
  <si>
    <t>Lxnt8Nfqkco</t>
  </si>
  <si>
    <t>XwGNZnJvwKt</t>
  </si>
  <si>
    <t>VQTxfOmmBo0</t>
  </si>
  <si>
    <t>gNfuyD8iWjb</t>
  </si>
  <si>
    <t>tz7v1XimFHd</t>
  </si>
  <si>
    <t>fVFkzpYOC5H</t>
  </si>
  <si>
    <t>JWL1zTElhME</t>
  </si>
  <si>
    <t>rTthy0MbviR</t>
  </si>
  <si>
    <t>aCHhof5Tjz2</t>
  </si>
  <si>
    <t>k1CiVITd4fz</t>
  </si>
  <si>
    <t>nz5QR7aRNS9</t>
  </si>
  <si>
    <t>avtBcGUbNFn</t>
  </si>
  <si>
    <t>gGQ3TLREANp</t>
  </si>
  <si>
    <t>GhZ7Xl8DFU4</t>
  </si>
  <si>
    <t>qiDp9wDn21D</t>
  </si>
  <si>
    <t>wbisu5AhyGg</t>
  </si>
  <si>
    <t>ouC11uSXrFo</t>
  </si>
  <si>
    <t>gEa38H6kVgD</t>
  </si>
  <si>
    <t>vWmZzBeVB5q</t>
  </si>
  <si>
    <t>t4XyMEVHlfl</t>
  </si>
  <si>
    <t>NtycXc884rC</t>
  </si>
  <si>
    <t>WeA3MswI517</t>
  </si>
  <si>
    <t>twbT35yINNl</t>
  </si>
  <si>
    <t>AyXQobVEOA9</t>
  </si>
  <si>
    <t>eoNfj7lo1va</t>
  </si>
  <si>
    <t>B8UJejnYhPd</t>
  </si>
  <si>
    <t>DR48jcD8NBR</t>
  </si>
  <si>
    <t>adjK45xKUC0</t>
  </si>
  <si>
    <t>rqA0LedrRPs</t>
  </si>
  <si>
    <t>ywNU15eELr2</t>
  </si>
  <si>
    <t>BWBlsD1bb2K</t>
  </si>
  <si>
    <t>Kvodt6oFs6S</t>
  </si>
  <si>
    <t>PBUqI3WuIbG</t>
  </si>
  <si>
    <t>EpUFHEkJcD5</t>
  </si>
  <si>
    <t>RzjTaqLbMO4</t>
  </si>
  <si>
    <t>I3tRWWhXx87</t>
  </si>
  <si>
    <t>ancglUBTr7l</t>
  </si>
  <si>
    <t>zKkPeElx9EQ</t>
  </si>
  <si>
    <t>IdXhCTR0qhb</t>
  </si>
  <si>
    <t>BHzc811pD9i</t>
  </si>
  <si>
    <t>coAZSWCyPDB</t>
  </si>
  <si>
    <t>OtgxJklJjHp</t>
  </si>
  <si>
    <t>dJzVtsds0ZR</t>
  </si>
  <si>
    <t>qlcHuESfce1</t>
  </si>
  <si>
    <t>DTttF1eiGIS</t>
  </si>
  <si>
    <t>upe5X94yYVh</t>
  </si>
  <si>
    <t>QcmuEH1YSo2</t>
  </si>
  <si>
    <t>O0dhGgrjlx8</t>
  </si>
  <si>
    <t>PBQeTvH7ALc</t>
  </si>
  <si>
    <t>Lit8eZh3fIm</t>
  </si>
  <si>
    <t>SyWtCiyBG2J</t>
  </si>
  <si>
    <t>PFwXcoLLmUw</t>
  </si>
  <si>
    <t>M2JDT4hNT7H</t>
  </si>
  <si>
    <t>ztEFaaT0rwQ</t>
  </si>
  <si>
    <t>MlvrM0uXURb</t>
  </si>
  <si>
    <t>bfHk9MX9mqy</t>
  </si>
  <si>
    <t>hENDDXsXSYv</t>
  </si>
  <si>
    <t>ILotdeJJnXQ</t>
  </si>
  <si>
    <t>hhwznVWhbrN</t>
  </si>
  <si>
    <t>ZFeKwBhRvYl</t>
  </si>
  <si>
    <t>N6E3zF2cVoF</t>
  </si>
  <si>
    <t>i5CUWqZbIzO</t>
  </si>
  <si>
    <t>nEImJ6MmU1T</t>
  </si>
  <si>
    <t>UwVH6c8AoMD</t>
  </si>
  <si>
    <t>IbN5oXbsdoH</t>
  </si>
  <si>
    <t>xsYy9ph3gmT</t>
  </si>
  <si>
    <t>vl9FuwQrPmQ</t>
  </si>
  <si>
    <t>Syy0i8XMZsg</t>
  </si>
  <si>
    <t>OVZPaBBTo5e</t>
  </si>
  <si>
    <t>yCxB0DAlvgi</t>
  </si>
  <si>
    <t>vYPx0abTdQi</t>
  </si>
  <si>
    <t>wEiEd2XYrqJ</t>
  </si>
  <si>
    <t>g8gm86GMsnf</t>
  </si>
  <si>
    <t>v2L1RflyOuY</t>
  </si>
  <si>
    <t>FTAK0l4GoxR</t>
  </si>
  <si>
    <t>JWf6sYNoEWW</t>
  </si>
  <si>
    <t>ZHA1grh3P1P</t>
  </si>
  <si>
    <t>DJJVds0fphX</t>
  </si>
  <si>
    <t>gAJ4NIL8NlC</t>
  </si>
  <si>
    <t>Kl6oXuBdA5r</t>
  </si>
  <si>
    <t>SDA0jHnNyMj</t>
  </si>
  <si>
    <t>OGIOaxtwtu7</t>
  </si>
  <si>
    <t>An3QpyIb3C7</t>
  </si>
  <si>
    <t>BdsGxALDp50</t>
  </si>
  <si>
    <t>E0WmD74q3vd</t>
  </si>
  <si>
    <t>P81vuOlt9pT</t>
  </si>
  <si>
    <t>X67tGqIGu79</t>
  </si>
  <si>
    <t>nORRQV3lDzW</t>
  </si>
  <si>
    <t>JGdLIsOJBgT</t>
  </si>
  <si>
    <t>MaVWcd4hrcn</t>
  </si>
  <si>
    <t>SmzENp3Ga2M</t>
  </si>
  <si>
    <t>pmbkDM7pXPb</t>
  </si>
  <si>
    <t>T93kjopkTmR</t>
  </si>
  <si>
    <t>amb1LalnNbT</t>
  </si>
  <si>
    <t>c8JHH82O5mi</t>
  </si>
  <si>
    <t>HO0yzCi3Ep0</t>
  </si>
  <si>
    <t>huyXoRkwlxl</t>
  </si>
  <si>
    <t>Oe7GMzk5p3T</t>
  </si>
  <si>
    <t>MgsMjJlweqd</t>
  </si>
  <si>
    <t>qQhe5YicOuk</t>
  </si>
  <si>
    <t>VgEArQGnRca</t>
  </si>
  <si>
    <t>eJaChfuqUTs</t>
  </si>
  <si>
    <t>g8oEBoDhAUq</t>
  </si>
  <si>
    <t>HVBf6Sgi6Jk</t>
  </si>
  <si>
    <t>yZxw9r7gLf8</t>
  </si>
  <si>
    <t>It9YxWT7su7</t>
  </si>
  <si>
    <t>dAzIlSSEcBb</t>
  </si>
  <si>
    <t>TY5Vs0fCqhh</t>
  </si>
  <si>
    <t>Ld60UghVfcs</t>
  </si>
  <si>
    <t>a9ZrLKtHjab</t>
  </si>
  <si>
    <t>J5sZhJ0twcF</t>
  </si>
  <si>
    <t>LKotxAeTAoo</t>
  </si>
  <si>
    <t>u5tcpeFbVWq</t>
  </si>
  <si>
    <t>yZsOXWkSbAW</t>
  </si>
  <si>
    <t>r6noQOkv2wg</t>
  </si>
  <si>
    <t>cI3E5LgDZPs</t>
  </si>
  <si>
    <t>MwIW11C0WJ0</t>
  </si>
  <si>
    <t>DX5MVfk5zlV</t>
  </si>
  <si>
    <t>WTzLVXTHjfQ</t>
  </si>
  <si>
    <t>e28xOhD3vaM</t>
  </si>
  <si>
    <t>muSOk0cYeTY</t>
  </si>
  <si>
    <t>tO0uzoWkG2j</t>
  </si>
  <si>
    <t>gXDT7AaAWS1</t>
  </si>
  <si>
    <t>rVKvmsFkS8F</t>
  </si>
  <si>
    <t>qPDWUi1a2Zn</t>
  </si>
  <si>
    <t>hRxYFhfijzs</t>
  </si>
  <si>
    <t>fUt23BGjzb8</t>
  </si>
  <si>
    <t>Z14pYKv3HRS</t>
  </si>
  <si>
    <t>M69wC4XJUmd</t>
  </si>
  <si>
    <t>agF3MK6gQp7</t>
  </si>
  <si>
    <t>I3TB8oj391c</t>
  </si>
  <si>
    <t>SwJbwQoXtCk</t>
  </si>
  <si>
    <t>rnIlaAQ6cXY</t>
  </si>
  <si>
    <t>hhAt1rz0tMa</t>
  </si>
  <si>
    <t>JHQQX2ZCP8E</t>
  </si>
  <si>
    <t>IbI1pRkzwJf</t>
  </si>
  <si>
    <t>ziKHqp9pphr</t>
  </si>
  <si>
    <t>RmWX6tcXxPv</t>
  </si>
  <si>
    <t>UUDjIkKp2uJ</t>
  </si>
  <si>
    <t>eAjbMUcVSYJ</t>
  </si>
  <si>
    <t>hVcktKvuxBX</t>
  </si>
  <si>
    <t>SFKr0lXHSuX</t>
  </si>
  <si>
    <t>BC9KekN2BXN</t>
  </si>
  <si>
    <t>jQP7dJOfQkU</t>
  </si>
  <si>
    <t>Qty9kDkpsyb</t>
  </si>
  <si>
    <t>UC6zf6ordpX</t>
  </si>
  <si>
    <t>QHhPpgyUDt9</t>
  </si>
  <si>
    <t>P4RJXdVznOt</t>
  </si>
  <si>
    <t>qVP4r1fN1VU</t>
  </si>
  <si>
    <t>AxnAJv1FgVJ</t>
  </si>
  <si>
    <t>Drl2WrsdfAC</t>
  </si>
  <si>
    <t>RKbikEjKeML</t>
  </si>
  <si>
    <t>W7ZUMiGrNOE</t>
  </si>
  <si>
    <t>qkJChPExdt2</t>
  </si>
  <si>
    <t>xOemH4kyCK8</t>
  </si>
  <si>
    <t>BcEsxxJkFtO</t>
  </si>
  <si>
    <t>fKZlwkAqUPo</t>
  </si>
  <si>
    <t>wWCPwnSeheY</t>
  </si>
  <si>
    <t>U1xYsN8orjv</t>
  </si>
  <si>
    <t>ZMrP8hwILjt</t>
  </si>
  <si>
    <t>eYaXVncf21f</t>
  </si>
  <si>
    <t>oi4qIg9ilR1</t>
  </si>
  <si>
    <t>tnJjYp1VPJ7</t>
  </si>
  <si>
    <t>leKpKsa530l</t>
  </si>
  <si>
    <t>uj4qv5545Jz</t>
  </si>
  <si>
    <t>DJ0OT404DbA</t>
  </si>
  <si>
    <t>tTUZHln4ysW</t>
  </si>
  <si>
    <t>N2kFiN4J7Y9</t>
  </si>
  <si>
    <t>xvvvzo6A8Ka</t>
  </si>
  <si>
    <t>hAxr7GKdwXE</t>
  </si>
  <si>
    <t>r0X26Vj15Lm</t>
  </si>
  <si>
    <t>OFigvncurhd</t>
  </si>
  <si>
    <t>ZvJFugOGSgL</t>
  </si>
  <si>
    <t>Xj6iyEhOUDk</t>
  </si>
  <si>
    <t>NAc9CORuV2z</t>
  </si>
  <si>
    <t>rZuBC8xDQpK</t>
  </si>
  <si>
    <t>M2mpyosW22O</t>
  </si>
  <si>
    <t>RuPl0gvYTCq</t>
  </si>
  <si>
    <t>EtEcoXYQLW5</t>
  </si>
  <si>
    <t>s7Fsgrkh3iN</t>
  </si>
  <si>
    <t>uNZbyGI8yzr</t>
  </si>
  <si>
    <t>aHFaYrzbU2V</t>
  </si>
  <si>
    <t>o0FiR8uEZs2</t>
  </si>
  <si>
    <t>AIKXB5JNBs8</t>
  </si>
  <si>
    <t>Cqp0rOvfwwO</t>
  </si>
  <si>
    <t>gKc2xRBDbwp</t>
  </si>
  <si>
    <t>LiyIXa8g9Jp</t>
  </si>
  <si>
    <t>SUYXcVZ5TtX</t>
  </si>
  <si>
    <t>tnK8u354hje</t>
  </si>
  <si>
    <t>RM8gRoxtsNw</t>
  </si>
  <si>
    <t>U5WinQxhjtk</t>
  </si>
  <si>
    <t>tAE7ZD7p9zu</t>
  </si>
  <si>
    <t>WJukn7T6Xbr</t>
  </si>
  <si>
    <t>bWlpuel5QnH</t>
  </si>
  <si>
    <t>WcACmu0ZH4P</t>
  </si>
  <si>
    <t>MrZObQjQljp</t>
  </si>
  <si>
    <t>aAcv9P7LZiw</t>
  </si>
  <si>
    <t>pXxOa97Gf7L</t>
  </si>
  <si>
    <t>OgfvNuoHrE9</t>
  </si>
  <si>
    <t>YXGmBb9bkkS</t>
  </si>
  <si>
    <t>lVzvacxyYJk</t>
  </si>
  <si>
    <t>yxkbtQqD6Jk</t>
  </si>
  <si>
    <t>MIE0LpWuOzE</t>
  </si>
  <si>
    <t>QyN3UskZlqk</t>
  </si>
  <si>
    <t>IMAquKUxDtA</t>
  </si>
  <si>
    <t>QJlsOx3oayz</t>
  </si>
  <si>
    <t>O6eglShifdR</t>
  </si>
  <si>
    <t>dV5x21TRun2</t>
  </si>
  <si>
    <t>aNCMYk7b5WF</t>
  </si>
  <si>
    <t>uyfzfVHlVvi</t>
  </si>
  <si>
    <t>IH2U3d3r1L3</t>
  </si>
  <si>
    <t>A1V62eZWplr</t>
  </si>
  <si>
    <t>EiTuuO5L6dT</t>
  </si>
  <si>
    <t>I2Obvt65Kl5</t>
  </si>
  <si>
    <t>QvQwo99SYWj</t>
  </si>
  <si>
    <t>lXqlw8UxoqF</t>
  </si>
  <si>
    <t>MfIObZcfn3Y</t>
  </si>
  <si>
    <t>OrU7GYOuxLd</t>
  </si>
  <si>
    <t>zogBEBO5fgo</t>
  </si>
  <si>
    <t>Ge5WSPyDdtw</t>
  </si>
  <si>
    <t>z7WPLQ0XJtt</t>
  </si>
  <si>
    <t>gdHE7Kk9Q1k</t>
  </si>
  <si>
    <t>fH43Ve77RMl</t>
  </si>
  <si>
    <t>Z7Ku4hHrvHe</t>
  </si>
  <si>
    <t>JCm3nKeRu3F</t>
  </si>
  <si>
    <t>o1IPM24X5kJ</t>
  </si>
  <si>
    <t>sZGSzFXknK5</t>
  </si>
  <si>
    <t>PzcLsn5C5jg</t>
  </si>
  <si>
    <t>mbbIq3sn8Uo</t>
  </si>
  <si>
    <t>X9pTYSpxFGG</t>
  </si>
  <si>
    <t>VguTcOXoRTH</t>
  </si>
  <si>
    <t>pzSeBHhXdOB</t>
  </si>
  <si>
    <t>E649N4T5T8O</t>
  </si>
  <si>
    <t>tA3pJMlQMHe</t>
  </si>
  <si>
    <t>ahWEI2l1R42</t>
  </si>
  <si>
    <t>arn585NIWqc</t>
  </si>
  <si>
    <t>aSJPsr9ZaoV</t>
  </si>
  <si>
    <t>NeY3IFYTErB</t>
  </si>
  <si>
    <t>KaFil9sbGkl</t>
  </si>
  <si>
    <t>PXFzKS4T4gA</t>
  </si>
  <si>
    <t>F2wELEtBlaI</t>
  </si>
  <si>
    <t>W3CTe0N8xqn</t>
  </si>
  <si>
    <t>VXIeOH0qGGZ</t>
  </si>
  <si>
    <t>kFOHLVhETFs</t>
  </si>
  <si>
    <t>BRZwKqsIbwL</t>
  </si>
  <si>
    <t>f49cT9eTQPH</t>
  </si>
  <si>
    <t>NWZ0umoWCMO</t>
  </si>
  <si>
    <t>YfmhHlqGMUS</t>
  </si>
  <si>
    <t>KKnsAwUNptK</t>
  </si>
  <si>
    <t>Fe9wNJuM0Kq</t>
  </si>
  <si>
    <t>F5jinEgUUkv</t>
  </si>
  <si>
    <t>dWwE2d2uLtp</t>
  </si>
  <si>
    <t>Am9PuriNTad</t>
  </si>
  <si>
    <t>SPV2NNPAFJx</t>
  </si>
  <si>
    <t>HrwtxwIoeXa</t>
  </si>
  <si>
    <t>fHt6QkJssRb</t>
  </si>
  <si>
    <t>ENqvk4sKMrV</t>
  </si>
  <si>
    <t>diaXaUfnYGm</t>
  </si>
  <si>
    <t>IIJa6FUTwnO</t>
  </si>
  <si>
    <t>a5tKNX6wi4F</t>
  </si>
  <si>
    <t>iDNt5UVAV7L</t>
  </si>
  <si>
    <t>N6U1BnTBZ5U</t>
  </si>
  <si>
    <t>nK77zJz4n9t</t>
  </si>
  <si>
    <t>xB1ovxJcv8g</t>
  </si>
  <si>
    <t>Pc1yGNlGXKC</t>
  </si>
  <si>
    <t>I5DgueoMGvv</t>
  </si>
  <si>
    <t>ZlbcqI4ldGm</t>
  </si>
  <si>
    <t>v0tMrISy5VX</t>
  </si>
  <si>
    <t>uViTsWzTQUz</t>
  </si>
  <si>
    <t>zhzAWTgJiZR</t>
  </si>
  <si>
    <t>G7fse5VeFkA</t>
  </si>
  <si>
    <t>mPQEfDbZXsm</t>
  </si>
  <si>
    <t>Ubpn4RbVVzM</t>
  </si>
  <si>
    <t>Gw52p9tcEGu</t>
  </si>
  <si>
    <t>byC4iGn1GEn</t>
  </si>
  <si>
    <t>Z43568fbxGa</t>
  </si>
  <si>
    <t>oq1nr0t4Vkh</t>
  </si>
  <si>
    <t>Hrlreq2f0T4</t>
  </si>
  <si>
    <t>EDIp7ftSxhY</t>
  </si>
  <si>
    <t>iLj3FMszb4P</t>
  </si>
  <si>
    <t>FqQyhy2GCCr</t>
  </si>
  <si>
    <t>sgRTnlayH2D</t>
  </si>
  <si>
    <t>b8mgVdNdXha</t>
  </si>
  <si>
    <t>lj0pYRlkcx2</t>
  </si>
  <si>
    <t>hj0CEKICl7E</t>
  </si>
  <si>
    <t>eCPp4qo2TLc</t>
  </si>
  <si>
    <t>QJNwrnwmyd8</t>
  </si>
  <si>
    <t>pPHNNNnJtfH</t>
  </si>
  <si>
    <t>K9J5bH93Al9</t>
  </si>
  <si>
    <t>IuR29LA9rFK</t>
  </si>
  <si>
    <t>dzNM5v6Ve6g</t>
  </si>
  <si>
    <t>Hg9hedTwUkT</t>
  </si>
  <si>
    <t>S83gFTZvOmk</t>
  </si>
  <si>
    <t>asDctw7cqRt</t>
  </si>
  <si>
    <t>v1QQRfDizP8</t>
  </si>
  <si>
    <t>SpTakhHGO5E</t>
  </si>
  <si>
    <t>hdm5S2dpWPN</t>
  </si>
  <si>
    <t>Z4RFGafiVKk</t>
  </si>
  <si>
    <t>RIaELUh3Zri</t>
  </si>
  <si>
    <t>TrH0PuHJGm9</t>
  </si>
  <si>
    <t>mWWW2puvQKo</t>
  </si>
  <si>
    <t>nvXhhTC9pas</t>
  </si>
  <si>
    <t>m4CTijUbEKm</t>
  </si>
  <si>
    <t>oFA5sijE2cD</t>
  </si>
  <si>
    <t>JQMpvspOT8R</t>
  </si>
  <si>
    <t>IoIS3cm5pq8</t>
  </si>
  <si>
    <t>ZEvbmczZnhY</t>
  </si>
  <si>
    <t>PGc0wuaRpds</t>
  </si>
  <si>
    <t>CB3jJFLA4JE</t>
  </si>
  <si>
    <t>R48CNenW210</t>
  </si>
  <si>
    <t>PkwYblvsYnQ</t>
  </si>
  <si>
    <t>DtS68IOp177</t>
  </si>
  <si>
    <t>hIxPdaT0Wyt</t>
  </si>
  <si>
    <t>ovk9bg5ZgdK</t>
  </si>
  <si>
    <t>BN0KwIIiNf1</t>
  </si>
  <si>
    <t>ExN4tJjsjQ5</t>
  </si>
  <si>
    <t>O6nxTCFJ9Ud</t>
  </si>
  <si>
    <t>sRDb78CxIGH</t>
  </si>
  <si>
    <t>vc5TCuA6hIy</t>
  </si>
  <si>
    <t>XpnNyhD7yYa</t>
  </si>
  <si>
    <t>rmRqwGJz2wx</t>
  </si>
  <si>
    <t>nNVVPJ4HBaj</t>
  </si>
  <si>
    <t>abYL1NgxC6z</t>
  </si>
  <si>
    <t>xP8qcHWwwdu</t>
  </si>
  <si>
    <t>AcQHZVQ9fkv</t>
  </si>
  <si>
    <t>i1yJ9hH8m4K</t>
  </si>
  <si>
    <t>VcEPWjowLPC</t>
  </si>
  <si>
    <t>DUtx9BUOy02</t>
  </si>
  <si>
    <t>QSSTb1ngS8a</t>
  </si>
  <si>
    <t>MXz2nBrgJ6l</t>
  </si>
  <si>
    <t>luyREJziUss</t>
  </si>
  <si>
    <t>RvPHMacrOdo</t>
  </si>
  <si>
    <t>AQh5l43FBed</t>
  </si>
  <si>
    <t>h2WPPbGOxm1</t>
  </si>
  <si>
    <t>afG3NSOuohl</t>
  </si>
  <si>
    <t>iDYLhgLVa7P</t>
  </si>
  <si>
    <t>dlAn8LhvIb5</t>
  </si>
  <si>
    <t>Q72oaFU4rhq</t>
  </si>
  <si>
    <t>CHzV4GKunG3</t>
  </si>
  <si>
    <t>cPd10tqYXpj</t>
  </si>
  <si>
    <t>oqzWbTbITp2</t>
  </si>
  <si>
    <t>gKYcelnyMOS</t>
  </si>
  <si>
    <t>A08J7tE7g4m</t>
  </si>
  <si>
    <t>wpT6sp1hj0F</t>
  </si>
  <si>
    <t>VseYlfWof9R</t>
  </si>
  <si>
    <t>mIS05dk1TOl</t>
  </si>
  <si>
    <t>K1WOZaTMB77</t>
  </si>
  <si>
    <t>Yd8E5k1zLHD</t>
  </si>
  <si>
    <t>RibixCqZGq0</t>
  </si>
  <si>
    <t>Ey24eGBRaoz</t>
  </si>
  <si>
    <t>qQZjwHWnvKy</t>
  </si>
  <si>
    <t>FnLQyX3KZdL</t>
  </si>
  <si>
    <t>mTj9wvAXMQ7</t>
  </si>
  <si>
    <t>C4zDB142Slr</t>
  </si>
  <si>
    <t>ut847InUtyZ</t>
  </si>
  <si>
    <t>fHD3Cmi3wg8</t>
  </si>
  <si>
    <t>eeYmLTvWk8k</t>
  </si>
  <si>
    <t>KcL9aEzkodz</t>
  </si>
  <si>
    <t>OLbVI34nrpu</t>
  </si>
  <si>
    <t>fpaJtBFgRjs</t>
  </si>
  <si>
    <t>RxO7j2rYlwd</t>
  </si>
  <si>
    <t>mMZ8Yvbsd1s</t>
  </si>
  <si>
    <t>L5deTX4oKDI</t>
  </si>
  <si>
    <t>bfbutyZWFef</t>
  </si>
  <si>
    <t>NfB3n9uFO0s</t>
  </si>
  <si>
    <t>PXnRxR2WG5a</t>
  </si>
  <si>
    <t>iPMixFYcyuY</t>
  </si>
  <si>
    <t>BSWRdobz3Zo</t>
  </si>
  <si>
    <t>SZ0vEYFiYxB</t>
  </si>
  <si>
    <t>Oi6OZaHCsUw</t>
  </si>
  <si>
    <t>VzMiOOdwZ7E</t>
  </si>
  <si>
    <t>XLZji8BG0AM</t>
  </si>
  <si>
    <t>B53yDnKSgjQ</t>
  </si>
  <si>
    <t>C3wVkrmBulX</t>
  </si>
  <si>
    <t>pC7ybmf29j1</t>
  </si>
  <si>
    <t>Y87s2dSiNjv</t>
  </si>
  <si>
    <t>pR4WR2ZvX9c</t>
  </si>
  <si>
    <t>HqZeNMok1zx</t>
  </si>
  <si>
    <t>wgoTOJCZfh8</t>
  </si>
  <si>
    <t>VpKqeySUJ0H</t>
  </si>
  <si>
    <t>WrCpjMJZUoR</t>
  </si>
  <si>
    <t>yQd7mjrZJpr</t>
  </si>
  <si>
    <t>MCya9ihz5Yh</t>
  </si>
  <si>
    <t>ez2ildCPkGg</t>
  </si>
  <si>
    <t>Pv84QqOdUp9</t>
  </si>
  <si>
    <t>okJOviBaoYH</t>
  </si>
  <si>
    <t>XWNYWMuIgB5</t>
  </si>
  <si>
    <t>YNgRyfN6Xfd</t>
  </si>
  <si>
    <t>Kx6zjHMU71y</t>
  </si>
  <si>
    <t>yQYeoobPoEX</t>
  </si>
  <si>
    <t>QFWrSbAXtKQ</t>
  </si>
  <si>
    <t>mxAZxVqiyHR</t>
  </si>
  <si>
    <t>p6pB3wTnJlj</t>
  </si>
  <si>
    <t>fEzdLhyNKox</t>
  </si>
  <si>
    <t>H9Q2jDZ76ih</t>
  </si>
  <si>
    <t>tcfWoB8PE97</t>
  </si>
  <si>
    <t>NC04Mmx9IA0</t>
  </si>
  <si>
    <t>ZwEhhHDirKo</t>
  </si>
  <si>
    <t>Aw0GIXTFDxa</t>
  </si>
  <si>
    <t>l9zJ4agOaPL</t>
  </si>
  <si>
    <t>f9BaCsI9PGn</t>
  </si>
  <si>
    <t>DcIt1phvYrU</t>
  </si>
  <si>
    <t>fC6MOF5pMPr</t>
  </si>
  <si>
    <t>gFeMxEzJkD4</t>
  </si>
  <si>
    <t>uL0bt32pvVE</t>
  </si>
  <si>
    <t>pnDIy9wKDQn</t>
  </si>
  <si>
    <t>crko4BiXDDi</t>
  </si>
  <si>
    <t>lVldbk2L247</t>
  </si>
  <si>
    <t>c3gSdCDhSX2</t>
  </si>
  <si>
    <t>jPjgIrMLEVx</t>
  </si>
  <si>
    <t>c6hwd6o7qlx</t>
  </si>
  <si>
    <t>KeIo9JZPFIC</t>
  </si>
  <si>
    <t>gISdPaUEmLv</t>
  </si>
  <si>
    <t>lcNedGhDKbN</t>
  </si>
  <si>
    <t>mn3adPhcTHU</t>
  </si>
  <si>
    <t>qjBMdjQFy26</t>
  </si>
  <si>
    <t>n0QmCvMMAIl</t>
  </si>
  <si>
    <t>FsSdbyAceqn</t>
  </si>
  <si>
    <t>W92mvUYRdRC</t>
  </si>
  <si>
    <t>FU4kJil5C6G</t>
  </si>
  <si>
    <t>zwSnWrOmcIj</t>
  </si>
  <si>
    <t>TK8BBwaega8</t>
  </si>
  <si>
    <t>Mq87amcE096</t>
  </si>
  <si>
    <t>nHmxxMx16zF</t>
  </si>
  <si>
    <t>AiqC7fMorHl</t>
  </si>
  <si>
    <t>TUsvFwgyp7b</t>
  </si>
  <si>
    <t>oVnEYC2i59j</t>
  </si>
  <si>
    <t>iYYZrNuuU2A</t>
  </si>
  <si>
    <t>Ph44Tk2cODW</t>
  </si>
  <si>
    <t>tGcRnT67tMZ</t>
  </si>
  <si>
    <t>LC7U7ugzjyI</t>
  </si>
  <si>
    <t>KpXOatau7Ip</t>
  </si>
  <si>
    <t>Ovss1h9asl3</t>
  </si>
  <si>
    <t>vF0WccvoSWd</t>
  </si>
  <si>
    <t>MX0evKu26AF</t>
  </si>
  <si>
    <t>PJc5gmdiYIs</t>
  </si>
  <si>
    <t>Sdd32Xz5nfH</t>
  </si>
  <si>
    <t>kcy6R7hxr91</t>
  </si>
  <si>
    <t>xwiHCa8AhxM</t>
  </si>
  <si>
    <t>CylkavCSwOI</t>
  </si>
  <si>
    <t>IWhFbq8e8v4</t>
  </si>
  <si>
    <t>YQ6L0C0L4O1</t>
  </si>
  <si>
    <t>OojkNFVojvM</t>
  </si>
  <si>
    <t>hnYNJcdan7H</t>
  </si>
  <si>
    <t>FLnMAPgwhQN</t>
  </si>
  <si>
    <t>rquQeFiFuPO</t>
  </si>
  <si>
    <t>naI8WLhpdFH</t>
  </si>
  <si>
    <t>a5rgm8YMalZ</t>
  </si>
  <si>
    <t>qgTE1Zzqc0b</t>
  </si>
  <si>
    <t>Fe4xzMWPPwt</t>
  </si>
  <si>
    <t>w5fxwjs7RyN</t>
  </si>
  <si>
    <t>qUfbX8Siyan</t>
  </si>
  <si>
    <t>M8nGzNYjZrE</t>
  </si>
  <si>
    <t>IeRlONYeEcQ</t>
  </si>
  <si>
    <t>vBtbmkBKrcj</t>
  </si>
  <si>
    <t>GEVWHZldt4c</t>
  </si>
  <si>
    <t>POmmABESKjX</t>
  </si>
  <si>
    <t>bDXew2RSwK1</t>
  </si>
  <si>
    <t>zwai2EcqHuU</t>
  </si>
  <si>
    <t>S5l4WZcMHWB</t>
  </si>
  <si>
    <t>bLUx9OuomBn</t>
  </si>
  <si>
    <t>YOv4GuJ6mRN</t>
  </si>
  <si>
    <t>qIFPVxX0yow</t>
  </si>
  <si>
    <t>hDQZxLtcdnZ</t>
  </si>
  <si>
    <t>VazS4s73uiA</t>
  </si>
  <si>
    <t>ZuV5jDOy3cZ</t>
  </si>
  <si>
    <t>DQ8Jw6dszET</t>
  </si>
  <si>
    <t>z2835WSwchi</t>
  </si>
  <si>
    <t>ePVXF9M9n2J</t>
  </si>
  <si>
    <t>roVNBnW2E9G</t>
  </si>
  <si>
    <t>DYTXgQ5uGVy</t>
  </si>
  <si>
    <t>eLsz65orvFs</t>
  </si>
  <si>
    <t>gZZsvVQajdO</t>
  </si>
  <si>
    <t>VApbY11knrm</t>
  </si>
  <si>
    <t>L0wKOEa48Ki</t>
  </si>
  <si>
    <t>ZWuUwu29diV</t>
  </si>
  <si>
    <t>lnpdm6NtEQV</t>
  </si>
  <si>
    <t>AYpnveTLaTC</t>
  </si>
  <si>
    <t>K4z2xtJi5EK</t>
  </si>
  <si>
    <t>AhqNYjuc5ug</t>
  </si>
  <si>
    <t>ZACJlZpUeiV</t>
  </si>
  <si>
    <t>lZjIcCCGw5g</t>
  </si>
  <si>
    <t>a5ilq3brBpO</t>
  </si>
  <si>
    <t>ScSPA8qt5Ri</t>
  </si>
  <si>
    <t>uW9b7dm5Slr</t>
  </si>
  <si>
    <t>UftYuQCZRkM</t>
  </si>
  <si>
    <t>WtxVA63vZFj</t>
  </si>
  <si>
    <t>lJd1fERKRd9</t>
  </si>
  <si>
    <t>fYpYUUBR4Bo</t>
  </si>
  <si>
    <t>UO7twthaJ5r</t>
  </si>
  <si>
    <t>eR66BR1lJzQ</t>
  </si>
  <si>
    <t>qnK3z3ixRdZ</t>
  </si>
  <si>
    <t>lrfqG5TEtfe</t>
  </si>
  <si>
    <t>kpqUDHULQ30</t>
  </si>
  <si>
    <t>iAHNBvtFB7n</t>
  </si>
  <si>
    <t>IeB3W5uAY9U</t>
  </si>
  <si>
    <t>v0CKUtK1h5W</t>
  </si>
  <si>
    <t>a2C4wgZhWLQ</t>
  </si>
  <si>
    <t>i8BiIhhn5DH</t>
  </si>
  <si>
    <t>LjT4UxGgVBS</t>
  </si>
  <si>
    <t>KItTaoRLwIz</t>
  </si>
  <si>
    <t>TPub6CZaCO9</t>
  </si>
  <si>
    <t>jNEMWcRor82</t>
  </si>
  <si>
    <t>qSFGRZAN4N6</t>
  </si>
  <si>
    <t>PLdqpKvT0jP</t>
  </si>
  <si>
    <t>fP9C3DcLQrW</t>
  </si>
  <si>
    <t>pKj5cs5jAAD</t>
  </si>
  <si>
    <t>PhmsQDZp0B8</t>
  </si>
  <si>
    <t>vOsMaB8IOvP</t>
  </si>
  <si>
    <t>dVR1VVbn6nC</t>
  </si>
  <si>
    <t>EbMKKRePz9g</t>
  </si>
  <si>
    <t>l2d5ZuEXkT3</t>
  </si>
  <si>
    <t>Na3p0RLAiRl</t>
  </si>
  <si>
    <t>rTMD2o9X19l</t>
  </si>
  <si>
    <t>m7Y1db8PnZT</t>
  </si>
  <si>
    <t>X2EluPIV0Ol</t>
  </si>
  <si>
    <t>iXVWon4R1yD</t>
  </si>
  <si>
    <t>PI2PRbQKaRq</t>
  </si>
  <si>
    <t>v7D9uD9UDyq</t>
  </si>
  <si>
    <t>AoXWif7NZQr</t>
  </si>
  <si>
    <t>uUZqgHNWKD7</t>
  </si>
  <si>
    <t>VrDOy2OzQ14</t>
  </si>
  <si>
    <t>JYpqQp7w1kU</t>
  </si>
  <si>
    <t>M4g033iGWMy</t>
  </si>
  <si>
    <t>h1oLofKDELj</t>
  </si>
  <si>
    <t>EgbTnEohCJ0</t>
  </si>
  <si>
    <t>OfmSzCsh145</t>
  </si>
  <si>
    <t>RIUvXkpHW8S</t>
  </si>
  <si>
    <t>Q3JU1WkfIRP</t>
  </si>
  <si>
    <t>zareKgmScGw</t>
  </si>
  <si>
    <t>BadU4WZATLv</t>
  </si>
  <si>
    <t>j6KITfsIem9</t>
  </si>
  <si>
    <t>EQENoshRnGZ</t>
  </si>
  <si>
    <t>TKrYel6ukoO</t>
  </si>
  <si>
    <t>ozLZ36LfLUs</t>
  </si>
  <si>
    <t>RM11ZsqFMCR</t>
  </si>
  <si>
    <t>HgEyCQRiVpX</t>
  </si>
  <si>
    <t>jDeZd7PNdyI</t>
  </si>
  <si>
    <t>oPaEHkOS1Nr</t>
  </si>
  <si>
    <t>yUA1K9KBo73</t>
  </si>
  <si>
    <t>zUzjosf3Y0K</t>
  </si>
  <si>
    <t>AwNbuj29GU0</t>
  </si>
  <si>
    <t>g5fTXFEqkiV</t>
  </si>
  <si>
    <t>NApZsWSrG3X</t>
  </si>
  <si>
    <t>CiSUkrgsSdi</t>
  </si>
  <si>
    <t>LcS6sI0zmxu</t>
  </si>
  <si>
    <t>MSxxA7jnv4f</t>
  </si>
  <si>
    <t>RsIAkzMHjI8</t>
  </si>
  <si>
    <t>y7jGDKRI9xT</t>
  </si>
  <si>
    <t>t0hk6AY195N</t>
  </si>
  <si>
    <t>jqP7PlmlCmV</t>
  </si>
  <si>
    <t>lHLWUmtCiDb</t>
  </si>
  <si>
    <t>UzRA3zYGRWN</t>
  </si>
  <si>
    <t>wvoX9pOZTXI</t>
  </si>
  <si>
    <t>vO3wQ4X2iho</t>
  </si>
  <si>
    <t>ugUzDkZce52</t>
  </si>
  <si>
    <t>In5L9v23VwV</t>
  </si>
  <si>
    <t>m0pOzpJj66F</t>
  </si>
  <si>
    <t>yi9dBUAERpa</t>
  </si>
  <si>
    <t>J84h3pb4mi9</t>
  </si>
  <si>
    <t>xASla3kefPz</t>
  </si>
  <si>
    <t>BirpGzGPA1O</t>
  </si>
  <si>
    <t>PqJI7bYcgY4</t>
  </si>
  <si>
    <t>rDmpKiFdQf5</t>
  </si>
  <si>
    <t>ulUUmaCb88g</t>
  </si>
  <si>
    <t>nWIGTXETA3I</t>
  </si>
  <si>
    <t>SWoLL0NydVU</t>
  </si>
  <si>
    <t>WinwiB53srG</t>
  </si>
  <si>
    <t>trYQPbXnU4l</t>
  </si>
  <si>
    <t>kldY30d6eMp</t>
  </si>
  <si>
    <t>YxZTvrRRfnm</t>
  </si>
  <si>
    <t>rT8lBcQzIG0</t>
  </si>
  <si>
    <t>DrRQVpjjh4T</t>
  </si>
  <si>
    <t>DWt0Laxklat</t>
  </si>
  <si>
    <t>Sf0L8EOc2cj</t>
  </si>
  <si>
    <t>TNPuwhHjeve</t>
  </si>
  <si>
    <t>IEPrLWOT9KQ</t>
  </si>
  <si>
    <t>QpHSa5Gdjky</t>
  </si>
  <si>
    <t>pcQHbAhbRRq</t>
  </si>
  <si>
    <t>K1rLFe5n0KY</t>
  </si>
  <si>
    <t>sWCyJrrXG3I</t>
  </si>
  <si>
    <t>uhcr2QpJuXK</t>
  </si>
  <si>
    <t>CJLQFMcWewf</t>
  </si>
  <si>
    <t>wshi7dcyWLH</t>
  </si>
  <si>
    <t>eAoZWfjVTib</t>
  </si>
  <si>
    <t>WqXPZ8CLNGk</t>
  </si>
  <si>
    <t>FPOcm9ex7E6</t>
  </si>
  <si>
    <t>uDjZiQpix2Z</t>
  </si>
  <si>
    <t>Ng0CHckDbeb</t>
  </si>
  <si>
    <t>NhxWWgNIXyo</t>
  </si>
  <si>
    <t>Cmdrwp1PB5H</t>
  </si>
  <si>
    <t>opU2oNiWSYz</t>
  </si>
  <si>
    <t>ojwjJhlAWMq</t>
  </si>
  <si>
    <t>tmMV8D394zM</t>
  </si>
  <si>
    <t>BRm2a2Ccwru</t>
  </si>
  <si>
    <t>rrAPUekQwTA</t>
  </si>
  <si>
    <t>NjvBvVZdirO</t>
  </si>
  <si>
    <t>a4k0nOMQdAD</t>
  </si>
  <si>
    <t>GadNikBdxQH</t>
  </si>
  <si>
    <t>aNpdK2wNJGM</t>
  </si>
  <si>
    <t>WwVUJwXZqyO</t>
  </si>
  <si>
    <t>AY2dsiqA3rU</t>
  </si>
  <si>
    <t>JlUZDARfngB</t>
  </si>
  <si>
    <t>pbelX3OFkkT</t>
  </si>
  <si>
    <t>LbmWd1fLXkP</t>
  </si>
  <si>
    <t>QASYilHhPIK</t>
  </si>
  <si>
    <t>V1wXaGUr1VF</t>
  </si>
  <si>
    <t>BowUhmOPNUQ</t>
  </si>
  <si>
    <t>rUq7okoRyEL</t>
  </si>
  <si>
    <t>HJ8DsVs2wWP</t>
  </si>
  <si>
    <t>kt4LiVf0Qi3</t>
  </si>
  <si>
    <t>qb8x25GrK3L</t>
  </si>
  <si>
    <t>z3DF1jx3zUZ</t>
  </si>
  <si>
    <t>BV4c3RVJY9Y</t>
  </si>
  <si>
    <t>N4gxW4jgIBt</t>
  </si>
  <si>
    <t>jZlhRGh5I4g</t>
  </si>
  <si>
    <t>KA5Wu5V4glc</t>
  </si>
  <si>
    <t>HgYMMwa2ofS</t>
  </si>
  <si>
    <t>g69ABSKiqW6</t>
  </si>
  <si>
    <t>WFvZgcyP9l6</t>
  </si>
  <si>
    <t>jA45CAfrNQb</t>
  </si>
  <si>
    <t>acQwqrGTSKq</t>
  </si>
  <si>
    <t>kFKyrdf8OFI</t>
  </si>
  <si>
    <t>SMLRuCiu7in</t>
  </si>
  <si>
    <t>IZx8JRBZLZP</t>
  </si>
  <si>
    <t>zzHtF5OKxuR</t>
  </si>
  <si>
    <t>tIzTB9vtOCK</t>
  </si>
  <si>
    <t>xK31FHlVZfR</t>
  </si>
  <si>
    <t>GyG0eMTf8tZ</t>
  </si>
  <si>
    <t>SEYBzPGK5Jc</t>
  </si>
  <si>
    <t>CO_FIN_NAT</t>
  </si>
  <si>
    <t>CO_SC_NAT</t>
  </si>
  <si>
    <t>DIAGNOSED_NAT</t>
  </si>
  <si>
    <t>IMPATT.KP_ESTIMATES_LIMITATIONS</t>
  </si>
  <si>
    <t>IMPATT.KP_ESTIMATES_SOURCE</t>
  </si>
  <si>
    <t>IMPATT.PLHIV_LIMITATIONS</t>
  </si>
  <si>
    <t>IMPATT.PLHIV_SOURCE</t>
  </si>
  <si>
    <t>IMPATT.POP_LIMITATIONS</t>
  </si>
  <si>
    <t>IMPATT.POP_SOURCE</t>
  </si>
  <si>
    <t>IMPATT.PREVALENCE_LIMITATIONS</t>
  </si>
  <si>
    <t>IMPATT.PREVALENCE_SOURCE</t>
  </si>
  <si>
    <t>KP_MAT_NAT</t>
  </si>
  <si>
    <t>KP_MAT_SUBNAT</t>
  </si>
  <si>
    <t>MER_OU</t>
  </si>
  <si>
    <t>PMTCT_STAT_NAT</t>
  </si>
  <si>
    <t>PMTCT_STAT_SUBNAT</t>
  </si>
  <si>
    <t>SC_COMM_NAT</t>
  </si>
  <si>
    <t>TX_CURR_NAT</t>
  </si>
  <si>
    <t>TX_CURR_SUBNAT</t>
  </si>
  <si>
    <t>VL_SUPPRESSION_NAT</t>
  </si>
  <si>
    <t>VMMC_CIRC_NAT</t>
  </si>
  <si>
    <t>VMMC_CIRC_SUBNAT</t>
  </si>
  <si>
    <t>VMMC_TOTALCIRC_NAT</t>
  </si>
  <si>
    <t>VMMC_TOTALCIRC_SUBNAT</t>
  </si>
  <si>
    <t>NARRATIVE</t>
  </si>
  <si>
    <t>P</t>
  </si>
  <si>
    <t>S</t>
  </si>
  <si>
    <t>X</t>
  </si>
  <si>
    <t>NAT</t>
  </si>
  <si>
    <t>NAT_JUSTIFICATION</t>
  </si>
  <si>
    <t>NAT_SOURCE</t>
  </si>
  <si>
    <t>SUBNAT</t>
  </si>
  <si>
    <t>Result</t>
  </si>
  <si>
    <t>Age/Sex Aggregated</t>
  </si>
  <si>
    <t>FundingSource</t>
  </si>
  <si>
    <t>ComponentPartner</t>
  </si>
  <si>
    <t>Age Aggregated</t>
  </si>
  <si>
    <t>PregnantStatus</t>
  </si>
  <si>
    <t>PregnancyStatus</t>
  </si>
  <si>
    <t>Serv Del Type</t>
  </si>
  <si>
    <t>Age/Sex2017</t>
  </si>
  <si>
    <t>ViolenceServiceType</t>
  </si>
  <si>
    <t>AgeAboveTen/Sex/Positive</t>
  </si>
  <si>
    <t>AgeLessThanTen/Positive</t>
  </si>
  <si>
    <t>Age/Sex Aggregated/Result</t>
  </si>
  <si>
    <t>Age/Sex/Result</t>
  </si>
  <si>
    <t>CommunityDeliveryPoint</t>
  </si>
  <si>
    <t>FacilityDeliveryPoint</t>
  </si>
  <si>
    <t>Positive</t>
  </si>
  <si>
    <t>Results</t>
  </si>
  <si>
    <t>ServiceDeliveryPoint</t>
  </si>
  <si>
    <t>ServiceDeliveryPoint/Result</t>
  </si>
  <si>
    <t>HIVCommodity</t>
  </si>
  <si>
    <t>Keypop2017</t>
  </si>
  <si>
    <t>TestingSiteType</t>
  </si>
  <si>
    <t>AccProgram</t>
  </si>
  <si>
    <t>DoesNotMeetAcc</t>
  </si>
  <si>
    <t>EIDParticipPT</t>
  </si>
  <si>
    <t>EIDPassPT</t>
  </si>
  <si>
    <t>EIDPerfTest</t>
  </si>
  <si>
    <t>FullyAccredited</t>
  </si>
  <si>
    <t>HIV DiagnosisParticipPT</t>
  </si>
  <si>
    <t>HIV DiagnosisPassPT</t>
  </si>
  <si>
    <t>HIV DiagnosisPerfTest</t>
  </si>
  <si>
    <t>HIV ViralLdParticipPT</t>
  </si>
  <si>
    <t>HIV ViralLdPassPT</t>
  </si>
  <si>
    <t>HIV ViralLdPerfTest</t>
  </si>
  <si>
    <t>TBAFBParticipPT</t>
  </si>
  <si>
    <t>TBAFBPassPT</t>
  </si>
  <si>
    <t>TBAFBPerfTest</t>
  </si>
  <si>
    <t>TB CultureParticipPT</t>
  </si>
  <si>
    <t>TB CulturePassPT</t>
  </si>
  <si>
    <t>TB CulturePerfTest</t>
  </si>
  <si>
    <t>TB XpertParticipPT</t>
  </si>
  <si>
    <t>TB XpertPassPT</t>
  </si>
  <si>
    <t>TB XpertPerfTest</t>
  </si>
  <si>
    <t>LabType</t>
  </si>
  <si>
    <t>AccLevel</t>
  </si>
  <si>
    <t>HIVRTParticipPT</t>
  </si>
  <si>
    <t>HIVRTPassPT</t>
  </si>
  <si>
    <t>HIVRTPerfTest</t>
  </si>
  <si>
    <t>Age/Sex/Service2017</t>
  </si>
  <si>
    <t>MaternalRegimenType</t>
  </si>
  <si>
    <t>InfantTest</t>
  </si>
  <si>
    <t>Age2017</t>
  </si>
  <si>
    <t>Known/New</t>
  </si>
  <si>
    <t>KnownNewPosNewNeg</t>
  </si>
  <si>
    <t>Known/New/Age2017</t>
  </si>
  <si>
    <t>Known/New/Age</t>
  </si>
  <si>
    <t>ART</t>
  </si>
  <si>
    <t>Age/Outcome</t>
  </si>
  <si>
    <t>Sex/Outcome</t>
  </si>
  <si>
    <t>Screened Positive</t>
  </si>
  <si>
    <t>TestIndication</t>
  </si>
  <si>
    <t>Detect</t>
  </si>
  <si>
    <t>AE</t>
  </si>
  <si>
    <t>FollowUp</t>
  </si>
  <si>
    <t>Blood Units Donated</t>
  </si>
  <si>
    <t>Blood Units Screened</t>
  </si>
  <si>
    <t>Support Outside Facility</t>
  </si>
  <si>
    <t>Received CD4, VL or Assessment</t>
  </si>
  <si>
    <t>80% PLHIV Received Services</t>
  </si>
  <si>
    <t>HIV Spending</t>
  </si>
  <si>
    <t>Supply Chain Funding</t>
  </si>
  <si>
    <t>HIV Known Status</t>
  </si>
  <si>
    <t>HIV Who Received Services</t>
  </si>
  <si>
    <t>PLHIV nutrionally assessed</t>
  </si>
  <si>
    <t>Undernourished PLHIV assessed</t>
  </si>
  <si>
    <t>Undernourished PLHIV fed</t>
  </si>
  <si>
    <t>HIV Service delivery points</t>
  </si>
  <si>
    <t>GBV PEP</t>
  </si>
  <si>
    <t>Intervention</t>
  </si>
  <si>
    <t>HTS result positive</t>
  </si>
  <si>
    <t>HTS received result</t>
  </si>
  <si>
    <t>HTS received results</t>
  </si>
  <si>
    <t>Dollars spent on HIV Commodities purchased in last 12 months</t>
  </si>
  <si>
    <t>Estimated Key Pop</t>
  </si>
  <si>
    <t>Labs Accredited</t>
  </si>
  <si>
    <t>Capacity to perform lab tests</t>
  </si>
  <si>
    <t>Perform CD4 Test and Participate in PT</t>
  </si>
  <si>
    <t>Perform CD4 Test, Participate and pass PT</t>
  </si>
  <si>
    <t>Perform CD4 Test</t>
  </si>
  <si>
    <t>Perform EID Test and Participate in PT</t>
  </si>
  <si>
    <t>Perform EID Test, Participate and pass PT</t>
  </si>
  <si>
    <t>Perform EID Test</t>
  </si>
  <si>
    <t>Perform HIV Test and Participate in PT</t>
  </si>
  <si>
    <t>Perform HIV Test, Participate and pass PT</t>
  </si>
  <si>
    <t>Perform HIV Test</t>
  </si>
  <si>
    <t>Perform TB/AFB Test and Participate in PT</t>
  </si>
  <si>
    <t>Perform TB/AFB Test, Participate and pass PT</t>
  </si>
  <si>
    <t>Perform TB/AFB Test</t>
  </si>
  <si>
    <t>Perform TB/CULTURE Test and Participate in PT</t>
  </si>
  <si>
    <t>Perform TB/CULTURE Test, Participate and pass PT</t>
  </si>
  <si>
    <t>Perform TB/CULTURE Test</t>
  </si>
  <si>
    <t>Perform TB/XPERT Test and Participate in PT</t>
  </si>
  <si>
    <t>Perform TB/XPERT Test, Participate and pass PT</t>
  </si>
  <si>
    <t>Perform TB/XPERT Test</t>
  </si>
  <si>
    <t>Perform VL Test and Participate in PT</t>
  </si>
  <si>
    <t>Perform VL Test, Participate and pass PT</t>
  </si>
  <si>
    <t>Perform VL Test</t>
  </si>
  <si>
    <t>Beneficiaries Access</t>
  </si>
  <si>
    <t>Infants CTX</t>
  </si>
  <si>
    <t>Exposed Infants</t>
  </si>
  <si>
    <t>New ANC and L&amp;D clients</t>
  </si>
  <si>
    <t>Pregnant Women</t>
  </si>
  <si>
    <t>Estimated at Risk</t>
  </si>
  <si>
    <t>All Funding by Commodity</t>
  </si>
  <si>
    <t>PEPFAR Funding by Commodity</t>
  </si>
  <si>
    <t>PLHIV, New, Starting IPT</t>
  </si>
  <si>
    <t>TB Treatment for New/Relapsed HIV+</t>
  </si>
  <si>
    <t>PLHIV in Clinical Care</t>
  </si>
  <si>
    <t>PLHIV Screened</t>
  </si>
  <si>
    <t>Screened Positive TB Symptoms</t>
  </si>
  <si>
    <t>Specimens Sent</t>
  </si>
  <si>
    <t>Total Initiated ART in 12 mo.</t>
  </si>
  <si>
    <t>12 Months Prior</t>
  </si>
  <si>
    <t>12 Months Viral Load</t>
  </si>
  <si>
    <t>Least 6 Mo ART Med Record Review</t>
  </si>
  <si>
    <t>Viral Load Last 12 Mo</t>
  </si>
  <si>
    <t>Suppressed Viral Load</t>
  </si>
  <si>
    <t>Adverse Event</t>
  </si>
  <si>
    <t>Age&gt;10/Sex/Pos</t>
  </si>
  <si>
    <t>Age&lt;10/Pos</t>
  </si>
  <si>
    <t>HmMod/Age&gt;10/Sex/Result</t>
  </si>
  <si>
    <t>HmMod/Age&lt;10/Result</t>
  </si>
  <si>
    <t>NdxMod/Age&gt;10/Sex/Result</t>
  </si>
  <si>
    <t>NdxMod/Age&lt;10/Result</t>
  </si>
  <si>
    <t>MbMod/Age&gt;10/Sex/Result</t>
  </si>
  <si>
    <t>MbMod/Age&lt;10/Result</t>
  </si>
  <si>
    <t>OtrMod/Age&gt;10/Sex/Result</t>
  </si>
  <si>
    <t>OtrMod/Age&lt;10/Result</t>
  </si>
  <si>
    <t>OtPITC/Age&gt;10/Sex/Result</t>
  </si>
  <si>
    <t>OtPITC/Age&lt;10/Result</t>
  </si>
  <si>
    <t>TBC/Age&gt;10/Sex/Result</t>
  </si>
  <si>
    <t>TBC/Age&lt;10/Result</t>
  </si>
  <si>
    <t>HIVDiagParticipPT</t>
  </si>
  <si>
    <t>HIVDiagPassPT</t>
  </si>
  <si>
    <t>HIVDiagPerfTest</t>
  </si>
  <si>
    <t>HIV VLdParticipPT</t>
  </si>
  <si>
    <t>HIV VLdPassPT</t>
  </si>
  <si>
    <t>HIV VLdPerfTest</t>
  </si>
  <si>
    <t>TB CultParticipPT</t>
  </si>
  <si>
    <t>TB CultPassPT</t>
  </si>
  <si>
    <t>TB CultPerfTest</t>
  </si>
  <si>
    <t>TBXptParticipPT</t>
  </si>
  <si>
    <t>TBXptPassPT</t>
  </si>
  <si>
    <t>TBXptPerfTest</t>
  </si>
  <si>
    <t>HIVVLdParticipPT</t>
  </si>
  <si>
    <t>HIVVLdPassPT</t>
  </si>
  <si>
    <t>HIVVLdPerfTest</t>
  </si>
  <si>
    <t>NewExistArt</t>
  </si>
  <si>
    <t>KnownPosNeg</t>
  </si>
  <si>
    <t>Screened Pos</t>
  </si>
  <si>
    <t>The total number of blood units that were donated in the country National Blood Transfusion Service (NBTS) network.</t>
  </si>
  <si>
    <t>Target the total number of blood units that were donated in the country National Blood Transfusion Service (NBTS) network.</t>
  </si>
  <si>
    <t>Number of whole blood donations screened for HIV in an NBTS network laboratory</t>
  </si>
  <si>
    <t>Target number of whole blood donations screened for HIV in an NBTS network laboratory</t>
  </si>
  <si>
    <t>Number of HIV-positive adults and children receiving care and support services outside of the health facility.</t>
  </si>
  <si>
    <t>Target number of HIV-positive adults and children receiving care and support services outside of the health facility.</t>
  </si>
  <si>
    <t>Number of HIV positive adults and children who received at least one of the following during the reporting period: clinical assessment (WHO staging) OR CD4 count OR viral load</t>
  </si>
  <si>
    <t>Target number of HIV positive adults and children who received at least one of the following during the reporting period: clinical assessment (WHO staging) OR CD4 count OR viral load</t>
  </si>
  <si>
    <t>Number of HIV-positive adults and children newly enrolled in clinical care during the reporting period who received at least one of the following at enrollment: clinical assessment (WHO staging) OR CD4 count OR viral load</t>
  </si>
  <si>
    <t>Target number of HIV-positive adults and children newly enrolled in clinical care during the reporting period who received at least one of the following at enrollment: clinical assessment (WHO staging) OR CD4 count OR viral load</t>
  </si>
  <si>
    <t>Number of PEPFAR-supported clinical care sites at which at least 80% of PLHIV received the services above during the reporting period.</t>
  </si>
  <si>
    <t>Target number of PEPFAR-supported clinical care sites at which at least 80% of PLHIV received the services above during the reporting period.</t>
  </si>
  <si>
    <t>Total domestic and international HIV/AIDS spending</t>
  </si>
  <si>
    <t>Target: Total domestic and international HIV/AIDS spending</t>
  </si>
  <si>
    <t>Estimated obligated funding for key components of the HIV program supply chain for each partner type</t>
  </si>
  <si>
    <t>Target: Estimated obligated funding for key components of the HIV program supply chain for each partner type</t>
  </si>
  <si>
    <t>Number of people living with HIV who know their status</t>
  </si>
  <si>
    <t>Number of HIV positive adults and children who received care and treatment services</t>
  </si>
  <si>
    <t>Target number of HIV positive adults and children who received care and treatment services</t>
  </si>
  <si>
    <t>Number of PLHIV who were nutritionally assessed via anthropometric measurement</t>
  </si>
  <si>
    <t>Target number of PLHIV who were nutritionally assessed via anthropometric measurement</t>
  </si>
  <si>
    <t>Target number of PLHIV that were nutritionally assessed and found to be clinically undernourished.</t>
  </si>
  <si>
    <t>Number of PLHIV that were nutritionally assessed and found to be clinically undernourished.</t>
  </si>
  <si>
    <t>Target number of clinically undernourished PLHIV that received therapeutic or supplementary food</t>
  </si>
  <si>
    <t>Number of clinically undernourished PLHIV that received therapeutic or supplementary food</t>
  </si>
  <si>
    <t>Number of people completing an intervention pertaining to gender norms, that meets minimum criteria</t>
  </si>
  <si>
    <t>Target number of people completing an intervention pertaining to gender norms, that meets minimum criteria</t>
  </si>
  <si>
    <t>Target Number of HIV program related commodities purchased in the last 12 months</t>
  </si>
  <si>
    <t>MSM/TG that are also Sex Workers (A subset of MSM/TG)</t>
  </si>
  <si>
    <t>Target MSM/TG that are also Sex Workers (A subset of MSM/TG)</t>
  </si>
  <si>
    <t>Number of PEPFAR-supported testing facilities (laboratories) that are recognized by national, regional or international standards for accreditation or have achieved a minimal acceptable level towards attainment of such accreditation</t>
  </si>
  <si>
    <t>Target number of PEPFAR-supported testing facilities (laboratories) that are recognized by national, regional or international standards for accreditation or have achieved a minimal acceptable level towards attainment of such accreditation</t>
  </si>
  <si>
    <t>Number of PEPFAR-supported testing facilities with capacity to perform clinical laboratory tests</t>
  </si>
  <si>
    <t>Target number of PEPFAR-supported testing facilities with capacity to perform clinical laboratory tests</t>
  </si>
  <si>
    <t>Number of PEPFAR-supported labs and testing sites that perform analyte-specific testing and participate in PT Program.</t>
  </si>
  <si>
    <t>Target number of PEPFAR-supported labs and testing sites that perform analyte-specific testing and participate in PT Program.</t>
  </si>
  <si>
    <t>Number of PEPFAR-supported labs and testing sites that perform analyte-specific testing, participate and pass PT Program.</t>
  </si>
  <si>
    <t>Target number of PEPFAR-supported labs and testing sites that perform analyte-specific testing, participate and pass PT Program.</t>
  </si>
  <si>
    <t>Number of PEPFAR-supported labs and testing sites that perform analyte-specific testing.</t>
  </si>
  <si>
    <t>Target number of PEPFAR-supported labs and testing sites that perform analyte-specific testing.</t>
  </si>
  <si>
    <t>Number of active beneficiaries receiving support from PEPFAR OVC programs to access HIV services.</t>
  </si>
  <si>
    <t>Target number of active beneficiaries receiving support from PEPFAR OVC programs to access HIV services.</t>
  </si>
  <si>
    <t>Number of active beneficiaries surveyed.</t>
  </si>
  <si>
    <t>Number of active beneficiaries who have a birth certificate .</t>
  </si>
  <si>
    <t>Number of active beneficiaries</t>
  </si>
  <si>
    <t>Number of active beneficiary households able to access money to meet important family needs .</t>
  </si>
  <si>
    <t>Number of active beneficiaries &lt;5 years of age surveyed.</t>
  </si>
  <si>
    <t xml:space="preserve">Number of active beneficiaries &lt;5 years of age with physical growth below international growth standards </t>
  </si>
  <si>
    <t>Number of active beneficiaries surveyed who were enrolled in school during the previous year.</t>
  </si>
  <si>
    <t>Number of active beneficiaries aged 5-17 years of age who progressed in school during the  last year.</t>
  </si>
  <si>
    <t>Number of active beneficiaries aged 5-17 years surveyed.</t>
  </si>
  <si>
    <t>Number of active beneficiaries who are too sick to participate in daily activities.</t>
  </si>
  <si>
    <t>Number of active beneficiaries &lt;5</t>
  </si>
  <si>
    <t>Number of active beneficiaries &lt;5 years who have engaged in stimulating activities with any household member over 15 years of age during the last 3 days, as reported by an adult.</t>
  </si>
  <si>
    <t xml:space="preserve">Number of infants born to HIV-positive women who were started on CTX prophylaxis within two months of birth at USG supported sites within the reporting period </t>
  </si>
  <si>
    <t>Number of infants born to HIV-positive women who were started on CTX prophylaxis within two months of birth at USG supported sites within the reporting period</t>
  </si>
  <si>
    <t>Target number of infants born to HIV-positive women who were started on CTX prophylaxis within two months of birth at USG supported sites within the reporting period</t>
  </si>
  <si>
    <t xml:space="preserve">Target number of infants born to HIV-positive women who were started on CTX prophylaxis within two months of birth at USG supported sites within the reporting period </t>
  </si>
  <si>
    <t>Total estimated obligated funding from all sources for the key components of the HIV program supply chain (by type of commodity)</t>
  </si>
  <si>
    <t>Target: Total estimated obligated funding from all sources for the key components of the HIV program supply chain (by type of commodity)</t>
  </si>
  <si>
    <t>PEPFAR funding for key components of the HIV program supply chain (by type of commodity)</t>
  </si>
  <si>
    <t>Target: PEPFAR funding for key components of the HIV program supply chain (by type of commodity)</t>
  </si>
  <si>
    <t>Number of PLHIV newly enrolled in HIV clinical care (as defined in the denominator) who start IPT during the reporting period.</t>
  </si>
  <si>
    <t>Target number of PLHIV newly enrolled in HIV clinical care (as defined in the denominator) who start IPT during the reporting period.</t>
  </si>
  <si>
    <t xml:space="preserve">Number of PLHIV newly enrolled in HIV clinical care (as defined in the denominator) who start IPT during the reporting period. </t>
  </si>
  <si>
    <t xml:space="preserve">Target number of PLHIV newly enrolled in HIV clinical care (as defined in the denominator) who start IPT during the reporting period. </t>
  </si>
  <si>
    <t>Target aggregated outcomes of TB treatment among registered new and relapsed TB cases who are HIV-positive in the treatment cohort</t>
  </si>
  <si>
    <t>Aggregated outcomes of TB treatment among registered new and relapsed TB cases who are HIV-positive in the treatment cohort</t>
  </si>
  <si>
    <t>Number of PLHIV in HIV clinical care who were screened for TB symptoms at the last clinical visit</t>
  </si>
  <si>
    <t>Target the number of PLHIV who were screened for TB symptoms at the last clinical visit to an HIV care facility during the reporting period</t>
  </si>
  <si>
    <t>The number of PLHIV who were screened for TB symptoms at the last clinical visit to an HIV care facility during the reporting period</t>
  </si>
  <si>
    <t>Number of adults and children on ART at least 6 months whose medical records were reviewed.</t>
  </si>
  <si>
    <t>Target number of adults and children on ART at least 6 months whose medical records were reviewed.</t>
  </si>
  <si>
    <t>Target number of adult and pediatric ART patients with a viral load result documented in the patient medical record within the past 12 months.</t>
  </si>
  <si>
    <t>Number of adult and pediatric ART patients with a viral load result documented in the patient medical record within the past 12 months.</t>
  </si>
  <si>
    <t>Number of adults and children receiving antiretroviral therapy in the reporting period with suppressed viral load (i.e. &lt;=1000 copies)</t>
  </si>
  <si>
    <t xml:space="preserve">Number of VMMC clients (circumcised surgically or by medical device) that experienced (reported back to the respective circumcising program) one or more surgical intra-operative, surgical post-operative, and/or medical device-related moderate or severe AE(s) during the reporting period, according to the date of surgery or device placement.  </t>
  </si>
  <si>
    <t xml:space="preserve">Target number of VMMC clients (circumcised surgically or by medical device) that experienced (reported back to the respective circumcising program) one or more surgical intra-operative, surgical post-operative, and/or medical device-related moderate or severe AE(s) during the reporting period, according to the date of surgery or device placement.  </t>
  </si>
  <si>
    <t>Number of VMMC clients (circumcised surgically or by medical device) that experienced (reported back to the respective circumcising program) one or more surgical intra-operative, surgical post-operative, and/or medical device-related moderate or severe AE(s) during the reporting period, according to the date of surgery or device placement.</t>
  </si>
  <si>
    <t>Target number of VMMC clients (circumcised surgically or by medical device) that experienced (reported back to the respective circumcising program) one or more surgical intra-operative, surgical post-operative, and/or medical device-related moderate or severe AE(s) during the reporting period, according to the date of surgery or device placement.</t>
  </si>
  <si>
    <t>Number of males circumcised as part of the voluntary medical male circumcision (VMMC) for HIV prevention program within the reporting period</t>
  </si>
  <si>
    <t>Number of males circumcised during the reporting period according to national standards</t>
  </si>
  <si>
    <t>Total number of men ever circumcised</t>
  </si>
  <si>
    <t>Age (0-50+,10) and Sex</t>
  </si>
  <si>
    <t>Funding Source</t>
  </si>
  <si>
    <t>Component By Partner Type</t>
  </si>
  <si>
    <t>Age (&lt;18, 18+)</t>
  </si>
  <si>
    <t>Age (0-18+, 6)</t>
  </si>
  <si>
    <t>Pregnancy Status</t>
  </si>
  <si>
    <t>Site Service Delivery Type</t>
  </si>
  <si>
    <t>Age (&lt;10-50+, 6) and Sex</t>
  </si>
  <si>
    <t>Age (&lt;10-25+, 5) and Sex</t>
  </si>
  <si>
    <t>Violence Service Type</t>
  </si>
  <si>
    <t>Violence Service Type v2</t>
  </si>
  <si>
    <t>Age (0-25+, 5, 4 yr step)</t>
  </si>
  <si>
    <t>Age (&lt;10-25+, 5, v2) and Sex</t>
  </si>
  <si>
    <t>Age (&lt;15,15+) and Sex and Test Results</t>
  </si>
  <si>
    <t>Age (0-50+, 10), Sex and Result</t>
  </si>
  <si>
    <t>Community Service Delivery Point</t>
  </si>
  <si>
    <t>Facility Service Delivery Point</t>
  </si>
  <si>
    <t>Service Delivery Point</t>
  </si>
  <si>
    <t>Test Results and Service Delivery Point</t>
  </si>
  <si>
    <t>Age (0-50+,10) and Sex and Test Results</t>
  </si>
  <si>
    <t>HIV Commodity 2017</t>
  </si>
  <si>
    <t>Key Populations</t>
  </si>
  <si>
    <t>Testing Facility Type</t>
  </si>
  <si>
    <t>Age (0-25+,6) v2 and Sex</t>
  </si>
  <si>
    <t>Age (&lt;18, 18+) and Sex</t>
  </si>
  <si>
    <t>Age (&lt;1-25+, 7) and Sex</t>
  </si>
  <si>
    <t>Age (&lt;1-25+, 7) and Sex and Service Area</t>
  </si>
  <si>
    <t>Maternal Regimen Type</t>
  </si>
  <si>
    <t>New Existing Art with Other</t>
  </si>
  <si>
    <t>Infant Test</t>
  </si>
  <si>
    <t>Outcome Type</t>
  </si>
  <si>
    <t>Age (&lt;15-50+, 5)</t>
  </si>
  <si>
    <t>Age (&lt;15-25+, 4)</t>
  </si>
  <si>
    <t>Known or New</t>
  </si>
  <si>
    <t>Known/New and Age (&lt;15-50+,5)</t>
  </si>
  <si>
    <t>Known/New and Age (&lt;15-25+,4)</t>
  </si>
  <si>
    <t>Age (15-24, 2)</t>
  </si>
  <si>
    <t>HIV Commodity</t>
  </si>
  <si>
    <t>Observed Commodity</t>
  </si>
  <si>
    <t>Age (&lt;15,15+)</t>
  </si>
  <si>
    <t>Age (0-20+, 6)</t>
  </si>
  <si>
    <t>Art Initiation after TB Treatment</t>
  </si>
  <si>
    <t>Age (0-20+, 6) and TB Outcome</t>
  </si>
  <si>
    <t>Sex and TB Outcome</t>
  </si>
  <si>
    <t>Age (0-50+,10)</t>
  </si>
  <si>
    <t>Age (&lt;1, 15+, 4)</t>
  </si>
  <si>
    <t>Age (&lt;1-15+,3) and Sex</t>
  </si>
  <si>
    <t>Age (&lt;1-15+, 5) and Sex</t>
  </si>
  <si>
    <t>Test Indication</t>
  </si>
  <si>
    <t>Age (&lt;5 - 20+, 4) and Sex</t>
  </si>
  <si>
    <t>Age (&lt;1-20+, 5) and Sex</t>
  </si>
  <si>
    <t>Detectability</t>
  </si>
  <si>
    <t>Age (&lt;15-30+, 3)</t>
  </si>
  <si>
    <t>Age (0-50+, 7)</t>
  </si>
  <si>
    <t>Follow-Up</t>
  </si>
  <si>
    <t xml:space="preserve"> TARGET</t>
  </si>
  <si>
    <t>BS_COLL_N_TA</t>
  </si>
  <si>
    <t>BS_COLL_N_TA_NARRATIVE</t>
  </si>
  <si>
    <t>BS_COLL_N_TA_NARRATIVE_TARGET</t>
  </si>
  <si>
    <t>BS_COLL_N_TA_TARGET</t>
  </si>
  <si>
    <t>BS_SCREEN_N_TA</t>
  </si>
  <si>
    <t>BS_SCREEN_N_TA_Result</t>
  </si>
  <si>
    <t>BS_SCREEN_N_TA_Result_TARGET</t>
  </si>
  <si>
    <t>BS_SCREEN_N_TA_TARGET</t>
  </si>
  <si>
    <t>CARE_COMM_N_DSD_Age_Sex</t>
  </si>
  <si>
    <t>CARE_COMM_N_DSD_Age_Sex_TARGET</t>
  </si>
  <si>
    <t>CARE_COMM_N_DSD_NARRATIVE</t>
  </si>
  <si>
    <t>CARE_COMM_N_DSD_NARRATIVE_TARGET</t>
  </si>
  <si>
    <t>CARE_COMM_N_DSD</t>
  </si>
  <si>
    <t>CARE_COMM_N_DSD_TARGET</t>
  </si>
  <si>
    <t>CARE_COMM_N_TA_Age_Sex</t>
  </si>
  <si>
    <t>CARE_COMM_N_TA_Age_Sex_TARGET</t>
  </si>
  <si>
    <t>CARE_COMM_N_TA_NARRATIVE</t>
  </si>
  <si>
    <t>CARE_COMM_N_TA_NARRATIVE_TARGET</t>
  </si>
  <si>
    <t>CARE_COMM_N_TA</t>
  </si>
  <si>
    <t>CARE_COMM_N_TA_TARGET</t>
  </si>
  <si>
    <t>CARE_CURR_N_DSD_Age_Sex_Agg</t>
  </si>
  <si>
    <t>CARE_CURR_N_DSD_Age_Sex_Aggregated_TARGET</t>
  </si>
  <si>
    <t>CARE_CURR_N_DSD_Age_Sex</t>
  </si>
  <si>
    <t>CARE_CURR_N_DSD_Age_Sex_TARGET</t>
  </si>
  <si>
    <t>CARE_CURR_N_DSD_NARRATIVE</t>
  </si>
  <si>
    <t>CARE_CURR_N_DSD_NARRATIVE_TARGET</t>
  </si>
  <si>
    <t>CARE_CURR_N_DSD</t>
  </si>
  <si>
    <t>CARE_CURR_N_DSD_TARGET</t>
  </si>
  <si>
    <t>CARE_CURR_N_TA_Age_Sex_Agg</t>
  </si>
  <si>
    <t>CARE_CURR_N_TA_Age_Sex_Aggregated_TARGET</t>
  </si>
  <si>
    <t>CARE_CURR_N_TA_Age_Sex</t>
  </si>
  <si>
    <t>CARE_CURR_N_TA_Age_Sex_TARGET</t>
  </si>
  <si>
    <t>CARE_CURR_N_TA_NARRATIVE</t>
  </si>
  <si>
    <t>CARE_CURR_N_TA_NARRATIVE_TARGET</t>
  </si>
  <si>
    <t>CARE_CURR_N_TA</t>
  </si>
  <si>
    <t>CARE_CURR_N_TA_TARGET</t>
  </si>
  <si>
    <t>CARE_NEW_N_DSD_Age_Sex_Agg</t>
  </si>
  <si>
    <t>CARE_NEW_N_DSD_Age_Sex_Aggregated_TARGET</t>
  </si>
  <si>
    <t>CARE_NEW_N_DSD_Age_Sex</t>
  </si>
  <si>
    <t>CARE_NEW_N_DSD_Age_Sex_TARGET</t>
  </si>
  <si>
    <t>CARE_NEW_N_DSD_NARRATIVE</t>
  </si>
  <si>
    <t>CARE_NEW_N_DSD_NARRATIVE_TARGET</t>
  </si>
  <si>
    <t>CARE_NEW_N_DSD</t>
  </si>
  <si>
    <t>CARE_NEW_N_DSD_TARGET</t>
  </si>
  <si>
    <t>CARE_NEW_N_TA_Age_Sex_Agg</t>
  </si>
  <si>
    <t>CARE_NEW_N_TA_Age_Sex_Aggregated_TARGET</t>
  </si>
  <si>
    <t>CARE_NEW_N_TA_Age_Sex</t>
  </si>
  <si>
    <t>CARE_NEW_N_TA_Age_Sex_TARGET</t>
  </si>
  <si>
    <t>CARE_NEW_N_TA_NARRATIVE</t>
  </si>
  <si>
    <t>CARE_NEW_N_TA_NARRATIVE_TARGET</t>
  </si>
  <si>
    <t>CARE_NEW_N_TA</t>
  </si>
  <si>
    <t>CARE_NEW_N_TA_TARGET</t>
  </si>
  <si>
    <t>CARE_SITE_N_DSD_NARRATIVE</t>
  </si>
  <si>
    <t>CARE_SITE_N_DSD_NARRATIVE_TARGET</t>
  </si>
  <si>
    <t>CARE_SITE_N_TA_NARRATIVE</t>
  </si>
  <si>
    <t>CARE_SITE_N_TA_NARRATIVE_TARGET</t>
  </si>
  <si>
    <t>CO_FIN_N_NAT_FundingSource</t>
  </si>
  <si>
    <t>CO_FIN_N_NAT_FundingSource_TARGET</t>
  </si>
  <si>
    <t>CO_FIN_N_NAT</t>
  </si>
  <si>
    <t>CO_FIN_N_NAT_JUSTIFICATION</t>
  </si>
  <si>
    <t>CO_FIN_N_NAT_SOURCE</t>
  </si>
  <si>
    <t>CO_FIN_N_NAT_TARGET</t>
  </si>
  <si>
    <t>CO_SC_N_NAT_ComponentPartner</t>
  </si>
  <si>
    <t>CO_SC_N_NAT_ComponentPartner_TARGET</t>
  </si>
  <si>
    <t>CO_SC_N_NAT_JUSTIFICATION</t>
  </si>
  <si>
    <t>CO_SC_N_NAT_SOURCE</t>
  </si>
  <si>
    <t>CO_SC_N_NAT</t>
  </si>
  <si>
    <t>CO_SC_N_NAT_TARGET</t>
  </si>
  <si>
    <t>DIAGNOSED_NAT_N_NAT_Age_Sex</t>
  </si>
  <si>
    <t>DIAGNOSED_NAT_N_NAT_Age_Sex_TARGET</t>
  </si>
  <si>
    <t>DIAGNOSED_NAT_N_NAT</t>
  </si>
  <si>
    <t>DIAGNOSED_NAT_N_NAT_JUSTIFICATION</t>
  </si>
  <si>
    <t>DIAGNOSED_NAT_N_NAT_JUSTIFICATION_TARGET</t>
  </si>
  <si>
    <t>DIAGNOSED_NAT_N_NAT_Sex</t>
  </si>
  <si>
    <t>DIAGNOSED_NAT_N_NAT_Sex_TARGET</t>
  </si>
  <si>
    <t>DIAGNOSED_NAT_N_NAT_SOURCE</t>
  </si>
  <si>
    <t>DIAGNOSED_NAT_N_NAT_SOURCE_TARGET</t>
  </si>
  <si>
    <t>DIAGNOSED_NAT_N_NAT_TARGET</t>
  </si>
  <si>
    <t>EMR_SITE_N_NoApp_ANC</t>
  </si>
  <si>
    <t>EMR_SITE_N_NoApp_CareAndTreatment</t>
  </si>
  <si>
    <t>EMR_SITE_N_NoApp_Early_Infant_UFC</t>
  </si>
  <si>
    <t>EMR_SITE_N_NoApp_HIVTestingServices</t>
  </si>
  <si>
    <t>EMR_SITE_N_NoApp_NARRATIVE</t>
  </si>
  <si>
    <t>FN_ASSESS_D_DSD</t>
  </si>
  <si>
    <t>FN_ASSESS_D_DSD_TARGET</t>
  </si>
  <si>
    <t>FN_ASSESS_D_TA</t>
  </si>
  <si>
    <t>FN_ASSESS_D_TA_TARGET</t>
  </si>
  <si>
    <t>FN_ASSESS_N_DSD_Age_Agg</t>
  </si>
  <si>
    <t>FN_ASSESS_N_DSD_Age_Aggregated_TARGET</t>
  </si>
  <si>
    <t>FN_ASSESS_N_DSD_Age</t>
  </si>
  <si>
    <t>FN_ASSESS_N_DSD_Age_TARGET</t>
  </si>
  <si>
    <t>FN_ASSESS_N_DSD_NARRATIVE</t>
  </si>
  <si>
    <t>FN_ASSESS_N_DSD_NARRATIVE_TARGET</t>
  </si>
  <si>
    <t>FN_ASSESS_N_DSD</t>
  </si>
  <si>
    <t>FN_ASSESS_N_DSD_PregnantStatus</t>
  </si>
  <si>
    <t>FN_ASSESS_N_DSD_PregnantStatus_TARGET</t>
  </si>
  <si>
    <t>FN_ASSESS_N_DSD_TARGET</t>
  </si>
  <si>
    <t>FN_ASSESS_N_TA_Age_Agg</t>
  </si>
  <si>
    <t>FN_ASSESS_N_TA_Age_Aggregated_TARGET</t>
  </si>
  <si>
    <t>FN_ASSESS_N_TA_Age</t>
  </si>
  <si>
    <t>FN_ASSESS_N_TA_Age_TARGET</t>
  </si>
  <si>
    <t>FN_ASSESS_N_TA_NARRATIVE</t>
  </si>
  <si>
    <t>FN_ASSESS_N_TA_NARRATIVE_TARGET</t>
  </si>
  <si>
    <t>FN_ASSESS_N_TA</t>
  </si>
  <si>
    <t>FN_ASSESS_N_TA_PregnantStatus</t>
  </si>
  <si>
    <t>FN_ASSESS_N_TA_PregnantStatus_TARGET</t>
  </si>
  <si>
    <t>FN_ASSESS_N_TA_TARGET</t>
  </si>
  <si>
    <t>FN_THER_D_DSD_TARGET</t>
  </si>
  <si>
    <t>FN_THER_D_DSD</t>
  </si>
  <si>
    <t>FN_THER_D_TA_TARGET</t>
  </si>
  <si>
    <t>FN_THER_D_TA</t>
  </si>
  <si>
    <t>FN_THER_N_DSD_Age_Aggregated_TARGET</t>
  </si>
  <si>
    <t>FN_THER_N_DSD_Age_Agg</t>
  </si>
  <si>
    <t>FN_THER_N_DSD_Age_TARGET</t>
  </si>
  <si>
    <t>FN_THER_N_DSD_Age</t>
  </si>
  <si>
    <t>FN_THER_N_DSD_NARRATIVE_TARGET</t>
  </si>
  <si>
    <t>FN_THER_N_DSD_NARRATIVE</t>
  </si>
  <si>
    <t>FN_THER_N_DSD_PregnancyStatus_TARGET</t>
  </si>
  <si>
    <t>FN_THER_N_DSD_PregnancyStatus</t>
  </si>
  <si>
    <t>FN_THER_N_DSD_TARGET</t>
  </si>
  <si>
    <t>FN_THER_N_DSD</t>
  </si>
  <si>
    <t>FN_THER_N_TA_Age_Aggregated_TARGET</t>
  </si>
  <si>
    <t>FN_THER_N_TA_Age_Agg</t>
  </si>
  <si>
    <t>FN_THER_N_TA_Age_TARGET</t>
  </si>
  <si>
    <t>FN_THER_N_TA_Age</t>
  </si>
  <si>
    <t>FN_THER_N_TA_NARRATIVE_TARGET</t>
  </si>
  <si>
    <t>FN_THER_N_TA_NARRATIVE</t>
  </si>
  <si>
    <t>FN_THER_N_TA_PregnancyStatus_TARGET</t>
  </si>
  <si>
    <t>FN_THER_N_TA_PregnancyStatus</t>
  </si>
  <si>
    <t>FN_THER_N_TA_TARGET</t>
  </si>
  <si>
    <t>FN_THER_N_TA</t>
  </si>
  <si>
    <t>FPINT_SITE_D_DSD</t>
  </si>
  <si>
    <t>FPINT_SITE_D_DSD_TARGET</t>
  </si>
  <si>
    <t>FPINT_SITE_D_TA</t>
  </si>
  <si>
    <t>FPINT_SITE_D_TA_TARGET</t>
  </si>
  <si>
    <t>FPINT_SITE_N_DSD_NARRATIVE</t>
  </si>
  <si>
    <t>FPINT_SITE_N_DSD_NARRATIVE_TARGET</t>
  </si>
  <si>
    <t>FPINT_SITE_N_DSD</t>
  </si>
  <si>
    <t>FPINT_SITE_N_DSD_Serv_Del_Type</t>
  </si>
  <si>
    <t>FPINT_SITE_N_DSD_Serv_Del_Type_TARGET</t>
  </si>
  <si>
    <t>FPINT_SITE_N_DSD_TARGET</t>
  </si>
  <si>
    <t>FPINT_SITE_N_TA_NARRATIVE</t>
  </si>
  <si>
    <t>FPINT_SITE_N_TA_NARRATIVE_TARGET</t>
  </si>
  <si>
    <t>FPINT_SITE_N_TA</t>
  </si>
  <si>
    <t>FPINT_SITE_N_TA_Serv_Del_Type</t>
  </si>
  <si>
    <t>FPINT_SITE_N_TA_Serv_Del_Type_TARGET</t>
  </si>
  <si>
    <t>FPINT_SITE_N_TA_TARGET</t>
  </si>
  <si>
    <t>GEND_GBV_N_DSD_Age_Sex2017_TARGET</t>
  </si>
  <si>
    <t>GEND_GBV_N_DSD_Age_Sex</t>
  </si>
  <si>
    <t>GEND_GBV_N_DSD_Age_Sex_TARGET</t>
  </si>
  <si>
    <t>GEND_GBV_N_DSD_Age_Sex_ViolenceType</t>
  </si>
  <si>
    <t>GEND_GBV_N_DSD_Age_Sex_ViolenceType_TARGET</t>
  </si>
  <si>
    <t>GEND_GBV_N_DSD</t>
  </si>
  <si>
    <t>GEND_GBV_N_DSD_NARRATIVE</t>
  </si>
  <si>
    <t>GEND_GBV_N_DSD_NARRATIVE_TARGET</t>
  </si>
  <si>
    <t>GEND_GBV_N_DSD_PEP</t>
  </si>
  <si>
    <t>GEND_GBV_PEP_N_DSD_TARGET</t>
  </si>
  <si>
    <t>GEND_GBV_N_DSD_TARGET</t>
  </si>
  <si>
    <t>GEND_GBV_N_DSD_ViolenceServiceType</t>
  </si>
  <si>
    <t>GEND_GBV_N_DSD_ViolenceServiceType_TARGET</t>
  </si>
  <si>
    <t>GEND_GBV_N_DSD_ViolenceServiceType_TARGET_v2</t>
  </si>
  <si>
    <t>GEND_GBV_N_TA_Age_Sex2017_TARGET</t>
  </si>
  <si>
    <t>GEND_GBV_N_TA_Age_Sex</t>
  </si>
  <si>
    <t>GEND_GBV_N_TA_Age_Sex_TARGET</t>
  </si>
  <si>
    <t>GEND_GBV_N_TA_Age_Sex_ViolenceType</t>
  </si>
  <si>
    <t>GEND_GBV_N_TA_Age_Sex_ViolenceType_TARGET</t>
  </si>
  <si>
    <t>GEND_GBV_N_TA</t>
  </si>
  <si>
    <t>GEND_GBV_N_TA_NARRATIVE</t>
  </si>
  <si>
    <t>GEND_GBV_N_TA_NARRATIVE_TARGET</t>
  </si>
  <si>
    <t>GEND_GBV_N_TA_PEP</t>
  </si>
  <si>
    <t>GEND_GBV_PEP_N_TA_TARGET</t>
  </si>
  <si>
    <t>GEND_GBV_N_TA_TARGET</t>
  </si>
  <si>
    <t>GEND_GBV_N_TA_ViolenceServiceType</t>
  </si>
  <si>
    <t>GEND_GBV_N_TA_ViolenceServiceType_TARGET</t>
  </si>
  <si>
    <t>GEND_GBV_N_TA_ViolenceServiceType_TARGET_v2</t>
  </si>
  <si>
    <t>GEND_GBV_PEP_N_DSD</t>
  </si>
  <si>
    <t>GEND_GBV_PEP_N_TA</t>
  </si>
  <si>
    <t>GEND_NORM_N_DSD_Age</t>
  </si>
  <si>
    <t>GEND_NORM_N_DSD_Age_Sex</t>
  </si>
  <si>
    <t>GEND_NORM_N_DSD_Age_Sex_TARGET</t>
  </si>
  <si>
    <t>GEND_NORM_N_DSD_Age_TARGET</t>
  </si>
  <si>
    <t>GEND_NORM_N_DSD</t>
  </si>
  <si>
    <t>GEND_NORM_N_DSD_NARRATIVE</t>
  </si>
  <si>
    <t>GEND_NORM_N_DSD_NARRATIVE_TARGET</t>
  </si>
  <si>
    <t>GEND_NORM_N_DSD_TARGET</t>
  </si>
  <si>
    <t>GEND_NORM_N_TA_Age</t>
  </si>
  <si>
    <t>GEND_NORM_N_TA_Age_Sex</t>
  </si>
  <si>
    <t>GEND_NORM_N_TA_Age_Sex_TARGET</t>
  </si>
  <si>
    <t>GEND_NORM_N_TA_Age_TARGET</t>
  </si>
  <si>
    <t>GEND_NORM_N_TA</t>
  </si>
  <si>
    <t>GEND_NORM_N_TA_NARRATIVE</t>
  </si>
  <si>
    <t>GEND_NORM_N_TA_NARRATIVE_TARGET</t>
  </si>
  <si>
    <t>GEND_NORM_N_TA_TARGET</t>
  </si>
  <si>
    <t>HRH_CURR_N_DSD_CadreCat_FinancialSprt</t>
  </si>
  <si>
    <t>HRH_CURR_N_DSD_CadreCategory</t>
  </si>
  <si>
    <t>HRH_CURR_N_DSD_NARRATIVE_CadreCategory</t>
  </si>
  <si>
    <t>HRH_CURR_N_NoApp_CadreOU_FinancialSprt</t>
  </si>
  <si>
    <t>HRH_PRE_N_DSD_Grad_Cadre</t>
  </si>
  <si>
    <t>HRH_PRE_N_DSD_Grad_Cadre_TARGET</t>
  </si>
  <si>
    <t>HRH_PRE_N_DSD</t>
  </si>
  <si>
    <t>HRH_PRE_N_DSD_NARRATIVE</t>
  </si>
  <si>
    <t>HRH_PRE_N_DSD_NARRATIVE_TARGET</t>
  </si>
  <si>
    <t>HRH_PRE_N_DSD_TARGET</t>
  </si>
  <si>
    <t>HRH_PRE_N_NoApp_Grad_Cadre</t>
  </si>
  <si>
    <t>HRH_PRE_N_NoApp_Grad_Cadre_TARGET</t>
  </si>
  <si>
    <t>HRH_PRE_N_NoApp_NARRATIVE</t>
  </si>
  <si>
    <t>HRH_PRE_N_NoApp_NARRATIVE_TARGET</t>
  </si>
  <si>
    <t>HTC_TST_N_DSD_Agegt10_Sex_Pos_TARGET</t>
  </si>
  <si>
    <t>HTC_TST_N_DSD_Agegt10_Sex_TARGET</t>
  </si>
  <si>
    <t>HTC_TST_N_DSD_Agelt10_Pos_TARGET</t>
  </si>
  <si>
    <t>HTC_TST_N_DSD_Agelt10_TARGET</t>
  </si>
  <si>
    <t>HTC_TST_N_DSD_Age_Sex_Agg_Result</t>
  </si>
  <si>
    <t>HTC_TST_N_DSD_Age_Sex_Aggregated_Result_TARGET</t>
  </si>
  <si>
    <t>HTC_TST_N_DSD_Age_Sex_Result</t>
  </si>
  <si>
    <t>HTC_TST_N_DSD_Age_Sex_Result_TARGET</t>
  </si>
  <si>
    <t>HTC_TST_N_DSD_Aggr_Age</t>
  </si>
  <si>
    <t>HTC_TST_N_DSD_Aggr_Age_TARGET</t>
  </si>
  <si>
    <t>HTC_TST_N_DSD_CommunityDeliveryPoint_TARGET</t>
  </si>
  <si>
    <t>HTC_TST_N_DSD_FacilityDeliveryPoint_TARGET</t>
  </si>
  <si>
    <t>HTC_TST_N_DSD_HomeMod_Agegt10_Sex_Result</t>
  </si>
  <si>
    <t>HTC_TST_N_DSD_HmMod_Agegt10_Sex_Result_TARGET</t>
  </si>
  <si>
    <t>HTC_TST_N_DSD_HomeMod_Agelt10_Result</t>
  </si>
  <si>
    <t>HTC_TST_N_DSD_HmMod_Agelt10_Result_TARGET</t>
  </si>
  <si>
    <t>HTC_TST_N_DSD_HomeMod_Agg_Age_Sex_Result</t>
  </si>
  <si>
    <t>HTC_TST_N_DSD_HmMod_Agg_Age_Sex_Result_TARGET</t>
  </si>
  <si>
    <t>HTC_TST_N_DSD</t>
  </si>
  <si>
    <t>HTC_TST_N_DSD_Index_Agegt10_Sex_Result</t>
  </si>
  <si>
    <t>HTC_TST_N_DSD_Index_Agegt10_Sex_Result_TARGET</t>
  </si>
  <si>
    <t>HTC_TST_N_DSD_Index_Agelt10_Result</t>
  </si>
  <si>
    <t>HTC_TST_N_DSD_Index_Agelt10_Result_TARGET</t>
  </si>
  <si>
    <t>HTC_TST_N_DSD_Index_Agg_Age_Sex_Result</t>
  </si>
  <si>
    <t>HTC_TST_N_DSD_Index_Agg_Age_Sex_Result_TARGET</t>
  </si>
  <si>
    <t>HTC_TST_N_DSD_IndexMod_Agegt10_Sex_Result</t>
  </si>
  <si>
    <t>HTC_TST_N_DSD_NdxMod_Agegt10_Sex_Result_TARGET</t>
  </si>
  <si>
    <t>HTC_TST_N_DSD_IndexMod_Agelt10_Result</t>
  </si>
  <si>
    <t>HTC_TST_N_DSD_NdxMod_Agelt10_Result_TARGET</t>
  </si>
  <si>
    <t>HTC_TST_N_DSD_IndexMod_Agg_Age_Sex_Result</t>
  </si>
  <si>
    <t>HTC_TST_N_DSD_NdxMod_Agg_Age_Sex_Result_TARGET</t>
  </si>
  <si>
    <t>HTC_TST_N_DSD_Inpat_Agegt10_Sex_Result</t>
  </si>
  <si>
    <t>HTC_TST_N_DSD_Inpat_Agegt10_Sex_Result_TARGET</t>
  </si>
  <si>
    <t>HTC_TST_N_DSD_Inpat_Agelt10_Result</t>
  </si>
  <si>
    <t>HTC_TST_N_DSD_Inpat_Agelt10_Result_TARGET</t>
  </si>
  <si>
    <t>HTC_TST_N_DSD_Inpat_Agg_Age_Sex_Result</t>
  </si>
  <si>
    <t>HTC_TST_N_DSD_Inpat_Agg_Age_Sex_Result_TARGET</t>
  </si>
  <si>
    <t>HTC_TST_N_DSD_KeyPop_Result</t>
  </si>
  <si>
    <t>HTC_TST_N_DSD_KeyPop_Result_TARGET</t>
  </si>
  <si>
    <t>HTC_TST_N_DSD_Malnutrition_Result_lt5</t>
  </si>
  <si>
    <t>HTC_TST_N_DSD_Malnutrition_Result_lt5_TARGET</t>
  </si>
  <si>
    <t>HTC_TST_N_DSD_MobileMod_Agegt10_Sex_Result</t>
  </si>
  <si>
    <t>HTC_TST_N_DSD_MbMod_Agegt10_Sex_Result_TARGET</t>
  </si>
  <si>
    <t>HTC_TST_N_DSD_MobileMod_Agelt10_Result</t>
  </si>
  <si>
    <t>HTC_TST_N_DSD_MbMod_Agelt10_Result_TARGET</t>
  </si>
  <si>
    <t>HTC_TST_N_DSD_MobileMod_Agg_Age_Sex_Result</t>
  </si>
  <si>
    <t>HTC_TST_N_DSD_MbMod_Agg_Age_Sex_Result_TARGET</t>
  </si>
  <si>
    <t>HTC_TST_N_DSD_NARRATIVE</t>
  </si>
  <si>
    <t>HTC_TST_N_DSD_NARRATIVE_TARGET</t>
  </si>
  <si>
    <t>HTC_TST_N_DSD_OtherMod_Agegt10_Sex_Result</t>
  </si>
  <si>
    <t>HTC_TST_N_DSD_OtrMod_Agegt10_Sex_Result_TARGET</t>
  </si>
  <si>
    <t>HTC_TST_N_DSD_OtherMod_Agelt10_Result</t>
  </si>
  <si>
    <t>HTC_TST_N_DSD_OtrMod_Agelt10_Result_TARGET</t>
  </si>
  <si>
    <t>HTC_TST_N_DSD_OtherMod_Agg_Age_Sex_Result</t>
  </si>
  <si>
    <t>HTC_TST_N_DSD_OtrMod_Agg_Age_Sex_Result_TARGET</t>
  </si>
  <si>
    <t>HTC_TST_N_DSD_OtherPITC_Agegt10_Sex_Result</t>
  </si>
  <si>
    <t>HTC_TST_N_DSD_OtPITC_Agegt10_Sex_Result_TARGET</t>
  </si>
  <si>
    <t>HTC_TST_N_DSD_OtherPITC_Agelt10_Result</t>
  </si>
  <si>
    <t>HTC_TST_N_DSD_OtPITC_Agelt10_Result_TARGET</t>
  </si>
  <si>
    <t>HTC_TST_N_DSD_OtherPITC_Agg_Age_Sex_Result</t>
  </si>
  <si>
    <t>HTC_TST_N_DSD_OtPITC_Agg_Age_Sex_Result_TARGET</t>
  </si>
  <si>
    <t>HTC_TST_N_DSD_Pediatric_Result_lt5</t>
  </si>
  <si>
    <t>HTC_TST_N_DSD_Pediatric_Result_lt5_TARGET</t>
  </si>
  <si>
    <t>HTC_TST_N_DSD_PMTCT_ANC_Age_F_Result</t>
  </si>
  <si>
    <t>HTC_TST_N_DSD_PMTCTANC_Age_F_Result_TARGET</t>
  </si>
  <si>
    <t>HTC_TST_N_DSD_PMTCT_ANC_Agg_Age_F_Result</t>
  </si>
  <si>
    <t>HTC_TST_N_DSD_PMTCTANC_Agg_Age_F_Result_TARGET</t>
  </si>
  <si>
    <t>HTC_TST_N_DSD_Positive_TARGET</t>
  </si>
  <si>
    <t>HTC_TST_N_DSD_Results</t>
  </si>
  <si>
    <t>HTC_TST_N_DSD_Results_TARGET</t>
  </si>
  <si>
    <t>HTC_TST_N_DSD_ServiceDeliveryPoint</t>
  </si>
  <si>
    <t>HTC_TST_N_DSD_ServiceDeliveryPoint_Result</t>
  </si>
  <si>
    <t>HTC_TST_N_DSD_ServiceDeliveryPoint_Result_TARGET</t>
  </si>
  <si>
    <t>HTC_TST_N_DSD_ServiceDeliveryPoint_TARGET</t>
  </si>
  <si>
    <t>HTC_TST_N_DSD_TARGET</t>
  </si>
  <si>
    <t>HTC_TST_N_DSD_TBClinic_Agegt10_Sex_Result</t>
  </si>
  <si>
    <t>HTC_TST_N_DSD_TBC_Agegt10_Sex_Result_TARGET</t>
  </si>
  <si>
    <t>HTC_TST_N_DSD_TBClinic_Agelt10_Result</t>
  </si>
  <si>
    <t>HTC_TST_N_DSD_TBC_Agelt10_Result_TARGET</t>
  </si>
  <si>
    <t>HTC_TST_N_DSD_TBClinic_Agg_Age_Sex_Result</t>
  </si>
  <si>
    <t>HTC_TST_N_DSD_TBC_Agg_Age_Sex_Result_TARGET</t>
  </si>
  <si>
    <t>HTC_TST_N_DSD_VCT_Agegt10_Sex_Result</t>
  </si>
  <si>
    <t>HTC_TST_N_DSD_VCT_Agegt10_Sex_Result_TARGET</t>
  </si>
  <si>
    <t>HTC_TST_N_DSD_VCT_Agelt10_Result</t>
  </si>
  <si>
    <t>HTC_TST_N_DSD_VCT_Agelt10_Result_TARGET</t>
  </si>
  <si>
    <t>HTC_TST_N_DSD_VCT_Agg_Age_Sex_Result</t>
  </si>
  <si>
    <t>HTC_TST_N_DSD_VCT_Agg_Age_Sex_Result_TARGET</t>
  </si>
  <si>
    <t>HTC_TST_N_DSD_VCTMod_Agegt10_Sex_Result</t>
  </si>
  <si>
    <t>HTC_TST_N_DSD_VCTMod_Agegt10_Sex_Result_TARGET</t>
  </si>
  <si>
    <t>HTC_TST_N_DSD_VCTMod_Agelt10_Result</t>
  </si>
  <si>
    <t>HTC_TST_N_DSD_VCTMod_Agelt10_Result_TARGET</t>
  </si>
  <si>
    <t>HTC_TST_N_DSD_VCTMod_Agg_Age_Sex_Result</t>
  </si>
  <si>
    <t>HTC_TST_N_DSD_VCTMod_Agg_Age_Sex_Result_TARGET</t>
  </si>
  <si>
    <t>HTC_TST_N_DSD_VMMC_Age_M_Result</t>
  </si>
  <si>
    <t>HTC_TST_N_DSD_VMMC_Age_M_Result_TARGET</t>
  </si>
  <si>
    <t>HTC_TST_N_DSD_VMMC_Agg_Age_M_Result</t>
  </si>
  <si>
    <t>HTC_TST_N_DSD_VMMC_Agg_Age_M_Result_TARGET</t>
  </si>
  <si>
    <t>HTC_TST_N_TA_Agegt10_Sex_Pos_TARGET</t>
  </si>
  <si>
    <t>HTC_TST_N_TA_Agegt10_Sex_TARGET</t>
  </si>
  <si>
    <t>HTC_TST_N_TA_Agelt10_Pos_TARGET</t>
  </si>
  <si>
    <t>HTC_TST_N_TA_Agelt10_TARGET</t>
  </si>
  <si>
    <t>HTC_TST_N_TA_Age_Sex_Agg_Result</t>
  </si>
  <si>
    <t>HTC_TST_N_TA_Age_Sex_Aggregated_Result_TARGET</t>
  </si>
  <si>
    <t>HTC_TST_N_TA_Age_Sex_Result</t>
  </si>
  <si>
    <t>HTC_TST_N_TA_Age_Sex_Result_TARGET</t>
  </si>
  <si>
    <t>HTC_TST_N_TA_Aggr_Age</t>
  </si>
  <si>
    <t>HTC_TST_N_TA_Aggr_Age_TARGET</t>
  </si>
  <si>
    <t>HTC_TST_N_TA_CommunityDeliveryPoint_TARGET</t>
  </si>
  <si>
    <t>HTC_TST_N_TA_FacilityDeliveryPoint_TARGET</t>
  </si>
  <si>
    <t>HTC_TST_N_TA_HomeMod_Agegt10_Sex_Result</t>
  </si>
  <si>
    <t>HTC_TST_N_TA_HmMod_Agegt10_Sex_Result_TARGET</t>
  </si>
  <si>
    <t>HTC_TST_N_TA_HomeMod_Agelt10_Result</t>
  </si>
  <si>
    <t>HTC_TST_N_TA_HmMod_Agelt10_Result_TARGET</t>
  </si>
  <si>
    <t>HTC_TST_N_TA_HomeMod_Agg_Age_Sex_Result</t>
  </si>
  <si>
    <t>HTC_TST_N_TA_HmMod_Agg_Age_Sex_Result_TARGET</t>
  </si>
  <si>
    <t>HTC_TST_N_TA</t>
  </si>
  <si>
    <t>HTC_TST_N_TA_Index_Agegt10_Sex_Result</t>
  </si>
  <si>
    <t>HTC_TST_N_TA_Index_Agegt10_Sex_Result_TARGET</t>
  </si>
  <si>
    <t>HTC_TST_N_TA_Index_Agelt10_Result</t>
  </si>
  <si>
    <t>HTC_TST_N_TA_Index_Agelt10_Result_TARGET</t>
  </si>
  <si>
    <t>HTC_TST_N_TA_Index_Agg_Age_Sex_Result</t>
  </si>
  <si>
    <t>HTC_TST_N_TA_Index_Agg_Age_Sex_Result_TARGET</t>
  </si>
  <si>
    <t>HTC_TST_N_TA_IndexMod_Agegt10_Sex_Result</t>
  </si>
  <si>
    <t>HTC_TST_N_TA_NdxMod_Agegt10_Sex_Result_TARGET</t>
  </si>
  <si>
    <t>HTC_TST_N_TA_IndexMod_Agelt10_Result</t>
  </si>
  <si>
    <t>HTC_TST_N_TA_NdxMod_Agelt10_Result_TARGET</t>
  </si>
  <si>
    <t>HTC_TST_N_TA_IndexMod_Agg_Age_Sex_Result</t>
  </si>
  <si>
    <t>HTC_TST_N_TA_NdxMod_Agg_Age_Sex_Result_TARGET</t>
  </si>
  <si>
    <t>HTC_TST_N_TA_Inpat_Agegt10_Sex_Result</t>
  </si>
  <si>
    <t>HTC_TST_N_TA_Inpat_Agegt10_Sex_Result_TARGET</t>
  </si>
  <si>
    <t>HTC_TST_N_TA_Inpat_Agelt10_Result</t>
  </si>
  <si>
    <t>HTC_TST_N_TA_Inpat_Agelt10_Result_TARGET</t>
  </si>
  <si>
    <t>HTC_TST_N_TA_Inpat_Agg_Age_Sex_Result</t>
  </si>
  <si>
    <t>HTC_TST_N_TA_Inpat_Agg_Age_Sex_Result_TARGET</t>
  </si>
  <si>
    <t>HTC_TST_N_TA_KeyPop_Result</t>
  </si>
  <si>
    <t>HTC_TST_N_TA_KeyPop_Result_TARGET</t>
  </si>
  <si>
    <t>HTC_TST_N_TA_Malnutrition_Result_lt5</t>
  </si>
  <si>
    <t>HTC_TST_N_TA_Malnutrition_Result_lt5_TARGET</t>
  </si>
  <si>
    <t>HTC_TST_N_TA_MobileMod_Agegt10_Sex_Result</t>
  </si>
  <si>
    <t>HTC_TST_N_TA_MbMod_Agegt10_Sex_Result_TARGET</t>
  </si>
  <si>
    <t>HTC_TST_N_TA_MobileMod_Agelt10_Result</t>
  </si>
  <si>
    <t>HTC_TST_N_TA_MbMod_Agelt10_Result_TARGET</t>
  </si>
  <si>
    <t>HTC_TST_N_TA_MobileMod_Agg_Age_Sex_Result</t>
  </si>
  <si>
    <t>HTC_TST_N_TA_MbMod_Agg_Age_Sex_Result_TARGET</t>
  </si>
  <si>
    <t>HTC_TST_N_TA_NARRATIVE</t>
  </si>
  <si>
    <t>HTC_TST_N_TA_NARRATIVE_TARGET</t>
  </si>
  <si>
    <t>HTC_TST_N_TA_OtherMod_Agegt10_Sex_Result</t>
  </si>
  <si>
    <t>HTC_TST_N_TA_OtrMod_Agegt10_Sex_Result_TARGET</t>
  </si>
  <si>
    <t>HTC_TST_N_TA_OtherMod_Agelt10_Result</t>
  </si>
  <si>
    <t>HTC_TST_N_TA_OtrMod_Agelt10_Result_TARGET</t>
  </si>
  <si>
    <t>HTC_TST_N_TA_OtherMod_Agg_Age_Sex_Result</t>
  </si>
  <si>
    <t>HTC_TST_N_TA_OtrMod_Agg_Age_Sex_Result_TARGET</t>
  </si>
  <si>
    <t>HTC_TST_N_TA_OtherPITC_Agegt10_Sex_Result</t>
  </si>
  <si>
    <t>HTC_TST_N_TA_OtPITC_Agegt10_Sex_Result_TARGET</t>
  </si>
  <si>
    <t>HTC_TST_N_TA_OtherPITC_Agelt10_Result</t>
  </si>
  <si>
    <t>HTC_TST_N_TA_OtPITC_Agelt10_Result_TARGET</t>
  </si>
  <si>
    <t>HTC_TST_N_TA_OtherPITC_Agg_Age_Sex_Result</t>
  </si>
  <si>
    <t>HTC_TST_N_TA_OtPITC_Agg_Age_Sex_Result_TARGET</t>
  </si>
  <si>
    <t>HTC_TST_N_TA_Pediatric_Result_lt5</t>
  </si>
  <si>
    <t>HTC_TST_N_TA_Pediatric_Result_lt5_TARGET</t>
  </si>
  <si>
    <t>HTC_TST_N_TA_PMTCT_ANC_Age_F_Result</t>
  </si>
  <si>
    <t>HTC_TST_N_TA_PMTCTANC_Age_F_Result_TARGET</t>
  </si>
  <si>
    <t>HTC_TST_N_TA_PMTCT_ANC_Agg_Age_F_Result</t>
  </si>
  <si>
    <t>HTC_TST_N_TA_PMTCTANC_Agg_Age_F_Result_TARGET</t>
  </si>
  <si>
    <t>HTC_TST_N_TA_Positive_TARGET</t>
  </si>
  <si>
    <t>HTC_TST_N_TA_Results</t>
  </si>
  <si>
    <t>HTC_TST_N_TA_Results_TARGET</t>
  </si>
  <si>
    <t>HTC_TST_N_TA_ServiceDeliveryPoint</t>
  </si>
  <si>
    <t>HTC_TST_N_TA_ServiceDeliveryPoint_Result</t>
  </si>
  <si>
    <t>HTC_TST_N_TA_ServiceDeliveryPoint_Result_TARGET</t>
  </si>
  <si>
    <t>HTC_TST_N_TA_ServiceDeliveryPoint_TARGET</t>
  </si>
  <si>
    <t>HTC_TST_N_TA_TARGET</t>
  </si>
  <si>
    <t>HTC_TST_N_TA_TBClinic_Agegt10_Sex_Result</t>
  </si>
  <si>
    <t>HTC_TST_N_TA_TBC_Agegt10_Sex_Result_TARGET</t>
  </si>
  <si>
    <t>HTC_TST_N_TA_TBClinic_Agelt10_Result</t>
  </si>
  <si>
    <t>HTC_TST_N_TA_TBC_Agelt10_Result_TARGET</t>
  </si>
  <si>
    <t>HTC_TST_N_TA_TBClinic_Agg_Age_Sex_Result</t>
  </si>
  <si>
    <t>HTC_TST_N_TA_TBC_Agg_Age_Sex_Result_TARGET</t>
  </si>
  <si>
    <t>HTC_TST_N_TA_VCT_Agegt10_Sex_Result</t>
  </si>
  <si>
    <t>HTC_TST_N_TA_VCT_Agegt10_Sex_Result_TARGET</t>
  </si>
  <si>
    <t>HTC_TST_N_TA_VCT_Agelt10_Result</t>
  </si>
  <si>
    <t>HTC_TST_N_TA_VCT_Agelt10_Result_TARGET</t>
  </si>
  <si>
    <t>HTC_TST_N_TA_VCT_Agg_Age_Sex_Result</t>
  </si>
  <si>
    <t>HTC_TST_N_TA_VCT_Agg_Age_Sex_Result_TARGET</t>
  </si>
  <si>
    <t>HTC_TST_N_TA_VCTMod_Agegt10_Sex_Result</t>
  </si>
  <si>
    <t>HTC_TST_N_TA_VCTMod_Agegt10_Sex_Result_TARGET</t>
  </si>
  <si>
    <t>HTC_TST_N_TA_VCTMod_Agelt10_Result</t>
  </si>
  <si>
    <t>HTC_TST_N_TA_VCTMod_Agelt10_Result_TARGET</t>
  </si>
  <si>
    <t>HTC_TST_N_TA_VCTMod_Agg_Age_Sex_Result</t>
  </si>
  <si>
    <t>HTC_TST_N_TA_VCTMod_Agg_Age_Sex_Result_TARGET</t>
  </si>
  <si>
    <t>HTC_TST_N_TA_VMMC_Age_M_Result</t>
  </si>
  <si>
    <t>HTC_TST_N_TA_VMMC_Age_M_Result_TARGET</t>
  </si>
  <si>
    <t>HTC_TST_N_TA_VMMC_Agg_Age_M_Result</t>
  </si>
  <si>
    <t>HTC_TST_N_TA_VMMC_Agg_Age_M_Result_TARGET</t>
  </si>
  <si>
    <t>IMPATT.KP_ESTIMATES_LIMITATIONS_NARRATIVE</t>
  </si>
  <si>
    <t>IMPATT.KP_ESTIMATES_SOURCE_NARRATIVE</t>
  </si>
  <si>
    <t>INVS_COMD_N_NoApp_HIVCommodityDollars</t>
  </si>
  <si>
    <t>INVS_COMD_N_NoApp_HIVCommodityDollars_TARGET</t>
  </si>
  <si>
    <t>INVS_COMD_N_NoApp_HIVCommodity</t>
  </si>
  <si>
    <t>INVS_COMD_N_NoApp_HIVCommodity_TARGET</t>
  </si>
  <si>
    <t>INVS_COMD_N_NoApp_NARRATIVE</t>
  </si>
  <si>
    <t>INVS_COMD_N_NoApp_NARRATIVE_TARGET</t>
  </si>
  <si>
    <t>INVS_COMD_N_NoApp_TARGET</t>
  </si>
  <si>
    <t>KP_MAT_N_NAT_JUSTIFICATION</t>
  </si>
  <si>
    <t>KP_MAT_N_NAT_JUSTIFICATION_TARGET</t>
  </si>
  <si>
    <t>KP_MAT_N_NAT</t>
  </si>
  <si>
    <t>KP_MAT_N_NAT_Sex</t>
  </si>
  <si>
    <t>KP_MAT_N_NAT_Sex_TARGET</t>
  </si>
  <si>
    <t>KP_MAT_N_NAT_SOURCE</t>
  </si>
  <si>
    <t>KP_MAT_N_NAT_SOURCE_TARGET</t>
  </si>
  <si>
    <t>KP_MAT_N_NAT_TARGET</t>
  </si>
  <si>
    <t>KP_MAT_N_DSD_NARRATIVE</t>
  </si>
  <si>
    <t>KP_MAT_N_DSD_NARRATIVE_TARGET</t>
  </si>
  <si>
    <t>KP_MAT_N_DSD</t>
  </si>
  <si>
    <t>KP_MAT_N_DSD_Sex</t>
  </si>
  <si>
    <t>KP_MAT_N_DSD_Sex_TARGET</t>
  </si>
  <si>
    <t>KP_MAT_N_DSD_Sex_TARGET_v2</t>
  </si>
  <si>
    <t>KP_MAT_N_DSD_Sex_v2</t>
  </si>
  <si>
    <t>KP_MAT_N_DSD_TARGET</t>
  </si>
  <si>
    <t>KP_MAT_N_TA_NARRATIVE</t>
  </si>
  <si>
    <t>KP_MAT_N_TA_NARRATIVE_TARGET</t>
  </si>
  <si>
    <t>KP_MAT_N_TA</t>
  </si>
  <si>
    <t>KP_MAT_N_TA_Sex</t>
  </si>
  <si>
    <t>KP_MAT_N_TA_Sex_TARGET</t>
  </si>
  <si>
    <t>KP_MAT_N_TA_Sex_TARGET_v2</t>
  </si>
  <si>
    <t>KP_MAT_N_TA_Sex_v2</t>
  </si>
  <si>
    <t>KP_MAT_N_TA_TARGET</t>
  </si>
  <si>
    <t>KP_MAT_SUBNAT_N_SUBNAT</t>
  </si>
  <si>
    <t>KP_MAT_SUBNAT_N_SUBNAT_Sex</t>
  </si>
  <si>
    <t>KP_MAT_SUBNAT_N_SUBNAT_Sex_TARGET</t>
  </si>
  <si>
    <t>KP_MAT_SUBNAT_N_SUBNAT_TARGET</t>
  </si>
  <si>
    <t>KP_PREV_D_DSD</t>
  </si>
  <si>
    <t>KP_PREV_D_DSD_Keypop2017_TARGET</t>
  </si>
  <si>
    <t>KP_PREV_D_DSD_KeyPop</t>
  </si>
  <si>
    <t>KP_PREV_D_DSD_KeyPop_TARGET</t>
  </si>
  <si>
    <t>KP_PREV_D_DSD_KeyPop_v2</t>
  </si>
  <si>
    <t>KP_PREV_D_DSD_TARGET</t>
  </si>
  <si>
    <t>KP_PREV_D_TA</t>
  </si>
  <si>
    <t>KP_PREV_D_TA_Keypop2017_TARGET</t>
  </si>
  <si>
    <t>KP_PREV_D_TA_KeyPop</t>
  </si>
  <si>
    <t>KP_PREV_D_TA_KeyPop_TARGET</t>
  </si>
  <si>
    <t>KP_PREV_D_TA_KeyPop_v2</t>
  </si>
  <si>
    <t>KP_PREV_D_TA_TARGET</t>
  </si>
  <si>
    <t>KP_PREV_MSMTGSW_D_DSD</t>
  </si>
  <si>
    <t>KP_PREV_MSMTGSW_D_DSD_TARGET</t>
  </si>
  <si>
    <t>KP_PREV_MSMTGSW_D_TA</t>
  </si>
  <si>
    <t>KP_PREV_MSMTGSW_D_TA_TARGET</t>
  </si>
  <si>
    <t>KP_PREV_MSMTGSW_N_DSD</t>
  </si>
  <si>
    <t>KP_PREV_MSMTGSW_N_DSD_TARGET</t>
  </si>
  <si>
    <t>KP_PREV_MSMTGSW_N_TA</t>
  </si>
  <si>
    <t>KP_PREV_MSMTGSW_N_TA_TARGET</t>
  </si>
  <si>
    <t>KP_PREV_N_DSD_KeyPop</t>
  </si>
  <si>
    <t>KP_PREV_N_DSD</t>
  </si>
  <si>
    <t>KP_PREV_N_DSD_KeyPop_Status</t>
  </si>
  <si>
    <t>KP_PREV_N_DSD_KeyPop_TARGET</t>
  </si>
  <si>
    <t>KP_PREV_N_DSD_Keypop2017_TARGET</t>
  </si>
  <si>
    <t>KP_PREV_N_DSD_KeyPop_v2</t>
  </si>
  <si>
    <t>KP_PREV_N_DSD_NARRATIVE</t>
  </si>
  <si>
    <t>KP_PREV_N_DSD_NARRATIVE_TARGET</t>
  </si>
  <si>
    <t>KP_PREV_N_DSD_TARGET</t>
  </si>
  <si>
    <t>KP_PREV_N_TA_KeyPop</t>
  </si>
  <si>
    <t>KP_PREV_N_TA</t>
  </si>
  <si>
    <t>KP_PREV_N_TA_KeyPop_Status</t>
  </si>
  <si>
    <t>KP_PREV_N_TA_KeyPop_TARGET</t>
  </si>
  <si>
    <t>KP_PREV_N_TA_Keypop2017_TARGET</t>
  </si>
  <si>
    <t>KP_PREV_N_TA_KeyPop_v2</t>
  </si>
  <si>
    <t>KP_PREV_N_TA_NARRATIVE</t>
  </si>
  <si>
    <t>KP_PREV_N_TA_NARRATIVE_TARGET</t>
  </si>
  <si>
    <t>KP_PREV_N_TA_TARGET</t>
  </si>
  <si>
    <t>LAB_ACC_N_DSD</t>
  </si>
  <si>
    <t>LAB_ACC_N_DSD_NARRATIVE</t>
  </si>
  <si>
    <t>LAB_ACC_N_DSD_NARRATIVE_TARGET</t>
  </si>
  <si>
    <t>LAB_ACC_N_DSD_TARGET</t>
  </si>
  <si>
    <t>LAB_ACC_N_TA</t>
  </si>
  <si>
    <t>LAB_ACC_N_TA_NARRATIVE</t>
  </si>
  <si>
    <t>LAB_ACC_N_TA_NARRATIVE_TARGET</t>
  </si>
  <si>
    <t>LAB_ACC_N_TA_TARGET</t>
  </si>
  <si>
    <t>LAB_CAP_N_DSD</t>
  </si>
  <si>
    <t>LAB_CAP_N_DSD_NARRATIVE</t>
  </si>
  <si>
    <t>LAB_CAP_N_DSD_NARRATIVE_TARGET</t>
  </si>
  <si>
    <t>LAB_CAP_N_DSD_TARGET</t>
  </si>
  <si>
    <t>LAB_CAP_N_DSD_TestingSiteType</t>
  </si>
  <si>
    <t>LAB_CAP_N_DSD_TestingSiteType_TARGET</t>
  </si>
  <si>
    <t>LAB_CAP_N_TA</t>
  </si>
  <si>
    <t>LAB_CAP_N_TA_NARRATIVE</t>
  </si>
  <si>
    <t>LAB_CAP_N_TA_NARRATIVE_TARGET</t>
  </si>
  <si>
    <t>LAB_CAP_N_TA_TARGET</t>
  </si>
  <si>
    <t>LAB_CAP_N_TA_TestingSiteType</t>
  </si>
  <si>
    <t>LAB_CAP_N_TA_TestingSiteType_TARGET</t>
  </si>
  <si>
    <t>LAB_PT_CD4_P_DSD</t>
  </si>
  <si>
    <t>LAB_PT_CD4_P_DSD_TARGET</t>
  </si>
  <si>
    <t>LAB_PT_CD4_P_TA</t>
  </si>
  <si>
    <t>LAB_PT_CD4_P_TA_TARGET</t>
  </si>
  <si>
    <t>LAB_PT_CD4_S_DSD</t>
  </si>
  <si>
    <t>LAB_PT_CD4_S_DSD_TARGET</t>
  </si>
  <si>
    <t>LAB_PT_CD4_S_TA</t>
  </si>
  <si>
    <t>LAB_PT_CD4_S_TA_TARGET</t>
  </si>
  <si>
    <t>LAB_PT_CD4_X_DSD</t>
  </si>
  <si>
    <t>LAB_PT_CD4_X_DSD_TARGET</t>
  </si>
  <si>
    <t>LAB_PT_CD4_X_TA</t>
  </si>
  <si>
    <t>LAB_PT_CD4_X_TA_TARGET</t>
  </si>
  <si>
    <t>LAB_PTCQI_LAB_N_NoApp_AccProgram</t>
  </si>
  <si>
    <t>LAB_PTCQI_LAB_N_NoApp_AccProgram_TARGET</t>
  </si>
  <si>
    <t>LAB_PTCQI_LAB_N_NoApp_DoesNotMeetAcc</t>
  </si>
  <si>
    <t>LAB_PTCQI_LAB_N_NoApp_DoesNotMeetAcc_TARGET</t>
  </si>
  <si>
    <t>LAB_PTCQI_LAB_N_NoApp_EIDParticipPT</t>
  </si>
  <si>
    <t>LAB_PTCQI_LAB_N_NoApp_EIDParticipPT_TARGET</t>
  </si>
  <si>
    <t>LAB_PTCQI_LAB_N_NoApp_EIDPassPT</t>
  </si>
  <si>
    <t>LAB_PTCQI_LAB_N_NoApp_EIDPassPT_TARGET</t>
  </si>
  <si>
    <t>LAB_PTCQI_LAB_N_NoApp_EIDPerfTest</t>
  </si>
  <si>
    <t>LAB_PTCQI_LAB_N_NoApp_EIDPerfTest_TARGET</t>
  </si>
  <si>
    <t>LAB_PTCQI_LAB_N_NoApp_FullyAccredited</t>
  </si>
  <si>
    <t>LAB_PTCQI_LAB_N_NoApp_FullyAccredited_TARGET</t>
  </si>
  <si>
    <t>LAB_PTCQI_LAB_N_NoApp_HIV_DiagnosisParticipPT</t>
  </si>
  <si>
    <t>LAB_PTCQI_LAB_N_NoApp_HIVDiagParticipPT_TARGET</t>
  </si>
  <si>
    <t>LAB_PTCQI_LAB_N_NoApp_HIV_DiagnosisPassPT</t>
  </si>
  <si>
    <t>LAB_PTCQI_LAB_N_NoApp_HIVDiagPassPT_TARGET</t>
  </si>
  <si>
    <t>LAB_PTCQI_LAB_N_NoApp_HIV_DiagnosisPerfTest</t>
  </si>
  <si>
    <t>LAB_PTCQI_LAB_N_NoApp_HIVDiagPerfTest_TARGET</t>
  </si>
  <si>
    <t>LAB_PTCQI_LAB_N_NoApp_HIV_ViralLdParticipPT</t>
  </si>
  <si>
    <t>LAB_PTCQI_LAB_N_NoApp_HIV_VLdParticipPT_TARGET</t>
  </si>
  <si>
    <t>LAB_PTCQI_LAB_N_NoApp_HIV_ViralLdPassPT</t>
  </si>
  <si>
    <t>LAB_PTCQI_LAB_N_NoApp_HIV_VLdPassPT_TARGET</t>
  </si>
  <si>
    <t>LAB_PTCQI_LAB_N_NoApp_HIV_ViralLdPerfTest</t>
  </si>
  <si>
    <t>LAB_PTCQI_LAB_N_NoApp_HIV_VLdPerfTest_TARGET</t>
  </si>
  <si>
    <t>LAB_PTCQI_LAB_N_NoApp_TBAFBParticipPT</t>
  </si>
  <si>
    <t>LAB_PTCQI_LAB_N_NoApp_TBAFBParticipPT_TARGET</t>
  </si>
  <si>
    <t>LAB_PTCQI_LAB_N_NoApp_TBAFBPassPT</t>
  </si>
  <si>
    <t>LAB_PTCQI_LAB_N_NoApp_TBAFBPassPT_TARGET</t>
  </si>
  <si>
    <t>LAB_PTCQI_LAB_N_NoApp_TBAFBPerfTest</t>
  </si>
  <si>
    <t>LAB_PTCQI_LAB_N_NoApp_TBAFBPerfTest_TARGET</t>
  </si>
  <si>
    <t>LAB_PTCQI_LAB_N_NoApp_TB_CultureParticipPT</t>
  </si>
  <si>
    <t>LAB_PTCQI_LAB_N_NoApp_TB_CultParticipPT_TARGET</t>
  </si>
  <si>
    <t>LAB_PTCQI_LAB_N_NoApp_TB_CulturePassPT</t>
  </si>
  <si>
    <t>LAB_PTCQI_LAB_N_NoApp_TB_CultPassPT_TARGET</t>
  </si>
  <si>
    <t>LAB_PTCQI_LAB_N_NoApp_TB_CulturePerfTest</t>
  </si>
  <si>
    <t>LAB_PTCQI_LAB_N_NoApp_TB_CultPerfTest_TARGET</t>
  </si>
  <si>
    <t>LAB_PTCQI_LAB_N_NoApp_TB_XpertParticipPT</t>
  </si>
  <si>
    <t>LAB_PTCQI_LAB_N_NoApp_TBXptParticipPT_TARGET</t>
  </si>
  <si>
    <t>LAB_PTCQI_LAB_N_NoApp_TB_XpertPassPT</t>
  </si>
  <si>
    <t>LAB_PTCQI_LAB_N_NoApp_TBXptPassPT_TARGET</t>
  </si>
  <si>
    <t>LAB_PTCQI_LAB_N_NoApp_TB_XpertPerfTest</t>
  </si>
  <si>
    <t>LAB_PTCQI_LAB_N_NoApp_TBXptPerfTest_TARGET</t>
  </si>
  <si>
    <t>LAB_PTCQI_N_NoApp_LabType</t>
  </si>
  <si>
    <t>LAB_PTCQI_N_NoApp_LabType_TARGET</t>
  </si>
  <si>
    <t>LAB_PTCQI_N_NoApp_NARRATIVE</t>
  </si>
  <si>
    <t>LAB_PTCQI_N_NoApp_NARRATIVE_TARGET</t>
  </si>
  <si>
    <t>LAB_PTCQI_POCT_N_NoApp_AccLevel</t>
  </si>
  <si>
    <t>LAB_PTCQI_POCT_N_NoApp_AccLevel_TARGET</t>
  </si>
  <si>
    <t>LAB_PTCQI_POCT_N_NoApp_AccProgram</t>
  </si>
  <si>
    <t>LAB_PTCQI_POCT_N_NoApp_AccProgram_TARGET</t>
  </si>
  <si>
    <t>LAB_PTCQI_POCT_N_NoApp_EIDParticipPT</t>
  </si>
  <si>
    <t>LAB_PTCQI_POCT_N_NoApp_EIDParticipPT_TARGET</t>
  </si>
  <si>
    <t>LAB_PTCQI_POCT_N_NoApp_EIDPassPT</t>
  </si>
  <si>
    <t>LAB_PTCQI_POCT_N_NoApp_EIDPassPT_TARGET</t>
  </si>
  <si>
    <t>LAB_PTCQI_POCT_N_NoApp_EIDPerfTest</t>
  </si>
  <si>
    <t>LAB_PTCQI_POCT_N_NoApp_EIDPerfTest_TARGET</t>
  </si>
  <si>
    <t>LAB_PTCQI_POCT_N_NoApp_HIVRTParticipPT</t>
  </si>
  <si>
    <t>LAB_PTCQI_POCT_N_NoApp_HIVRTParticipPT_TARGET</t>
  </si>
  <si>
    <t>LAB_PTCQI_POCT_N_NoApp_HIVRTPassPT</t>
  </si>
  <si>
    <t>LAB_PTCQI_POCT_N_NoApp_HIVRTPassPT_TARGET</t>
  </si>
  <si>
    <t>LAB_PTCQI_POCT_N_NoApp_HIVRTPerfTest</t>
  </si>
  <si>
    <t>LAB_PTCQI_POCT_N_NoApp_HIVRTPerfTest_TARGET</t>
  </si>
  <si>
    <t>LAB_PTCQI_POCT_N_NoApp_HIV_ViralLdParticipPT</t>
  </si>
  <si>
    <t>LAB_PTCQI_POCT_N_NoApp_HIVVLdParticipPT_TARGET</t>
  </si>
  <si>
    <t>LAB_PTCQI_POCT_N_NoApp_HIV_ViralLdPassPT</t>
  </si>
  <si>
    <t>LAB_PTCQI_POCT_N_NoApp_HIVVLdPassPT_TARGET</t>
  </si>
  <si>
    <t>LAB_PTCQI_POCT_N_NoApp_HIV_ViralLdPerfTest</t>
  </si>
  <si>
    <t>LAB_PTCQI_POCT_N_NoApp_HIVVLdPerfTest_TARGET</t>
  </si>
  <si>
    <t>LAB_PTCQI_POCT_N_NoApp_TB_XpertParticipPT</t>
  </si>
  <si>
    <t>LAB_PTCQI_POCT_N_NoApp_TBXptParticipPT_TARGET</t>
  </si>
  <si>
    <t>LAB_PTCQI_POCT_N_NoApp_TB_XpertPassPT</t>
  </si>
  <si>
    <t>LAB_PTCQI_POCT_N_NoApp_TBXptPassPT_TARGET</t>
  </si>
  <si>
    <t>LAB_PTCQI_POCT_N_NoApp_TB_XpertPerfTest</t>
  </si>
  <si>
    <t>LAB_PTCQI_POCT_N_NoApp_TBXptPerfTest_TARGET</t>
  </si>
  <si>
    <t>LAB_PT_EID_P_DSD</t>
  </si>
  <si>
    <t>LAB_PT_EID_P_DSD_TARGET</t>
  </si>
  <si>
    <t>LAB_PT_EID_P_TA</t>
  </si>
  <si>
    <t>LAB_PT_EID_P_TA_TARGET</t>
  </si>
  <si>
    <t>LAB_PT_EID_S_DSD</t>
  </si>
  <si>
    <t>LAB_PT_EID_S_DSD_TARGET</t>
  </si>
  <si>
    <t>LAB_PT_EID_S_TA</t>
  </si>
  <si>
    <t>LAB_PT_EID_S_TA_TARGET</t>
  </si>
  <si>
    <t>LAB_PT_EID_X_DSD</t>
  </si>
  <si>
    <t>LAB_PT_EID_X_DSD_TARGET</t>
  </si>
  <si>
    <t>LAB_PT_EID_X_TA</t>
  </si>
  <si>
    <t>LAB_PT_EID_X_TA_TARGET</t>
  </si>
  <si>
    <t>LAB_PT_HIV_P_DSD</t>
  </si>
  <si>
    <t>LAB_PT_HIV_P_DSD_TARGET</t>
  </si>
  <si>
    <t>LAB_PT_HIV_P_TA</t>
  </si>
  <si>
    <t>LAB_PT_HIV_P_TA_TARGET</t>
  </si>
  <si>
    <t>LAB_PT_HIV_S_DSD</t>
  </si>
  <si>
    <t>LAB_PT_HIV_S_DSD_TARGET</t>
  </si>
  <si>
    <t>LAB_PT_HIV_S_TA</t>
  </si>
  <si>
    <t>LAB_PT_HIV_S_TA_TARGET</t>
  </si>
  <si>
    <t>LAB_PT_HIV_X_DSD</t>
  </si>
  <si>
    <t>LAB_PT_HIV_X_DSD_TARGET</t>
  </si>
  <si>
    <t>LAB_PT_HIV_X_TA</t>
  </si>
  <si>
    <t>LAB_PT_HIV_X_TA_TARGET</t>
  </si>
  <si>
    <t>LAB_PT_N_DSD_NARRATIVE</t>
  </si>
  <si>
    <t>LAB_PT_N_DSD_NARRATIVE_TARGET</t>
  </si>
  <si>
    <t>LAB_PT _N_TA_NARRATIVE</t>
  </si>
  <si>
    <t>LAB_PT_N_TA_NARRATIVE_TARGET</t>
  </si>
  <si>
    <t>LAB_PT_TBAFB_P_DSD</t>
  </si>
  <si>
    <t>LAB_PT_TBAFB_P_DSD_TARGET</t>
  </si>
  <si>
    <t>LAB_PT_TBAFB_P_TA</t>
  </si>
  <si>
    <t>LAB_PT_TBAFB_P_TA_TARGET</t>
  </si>
  <si>
    <t>LAB_PT_TBAFB_S_DSD</t>
  </si>
  <si>
    <t>LAB_PT_TBAFB_S_DSD_TARGET</t>
  </si>
  <si>
    <t>LAB_PT_TBAFB_S_TA</t>
  </si>
  <si>
    <t>LAB_PT_TBAFB_S_TA_TARGET</t>
  </si>
  <si>
    <t>LAB_PT_TBAFB_X_DSD</t>
  </si>
  <si>
    <t>LAB_PT_TBAFB_X_DSD_TARGET</t>
  </si>
  <si>
    <t>LAB_PT_TBAFB_X_TA</t>
  </si>
  <si>
    <t>LAB_PT_TBAFB_X_TA_TARGET</t>
  </si>
  <si>
    <t>LAB_PT_TBCULTURE_P_DSD</t>
  </si>
  <si>
    <t>LAB_PT_TBCULTURE_P_DSD_TARGET</t>
  </si>
  <si>
    <t>LAB_PT_TBCULTURE_P_TA</t>
  </si>
  <si>
    <t>LAB_PT_TBCULTURE_P_TA_TARGET</t>
  </si>
  <si>
    <t>LAB_PT_TBCULTURE_S_DSD</t>
  </si>
  <si>
    <t>LAB_PT_TBCULTURE_S_DSD_TARGET</t>
  </si>
  <si>
    <t>LAB_PT_TBCULTURE_S_TA</t>
  </si>
  <si>
    <t>LAB_PT_TBCULTURE_S_TA_TARGET</t>
  </si>
  <si>
    <t>LAB_PT_TBCULTURE_X_DSD</t>
  </si>
  <si>
    <t>LAB_PT_TBCULTURE_X_DSD_TARGET</t>
  </si>
  <si>
    <t>LAB_PT_TBCULTURE_X_TA</t>
  </si>
  <si>
    <t>LAB_PT_TBCULTURE_X_TA_TARGET</t>
  </si>
  <si>
    <t>LAB_PT_TBXPERT_P_DSD</t>
  </si>
  <si>
    <t>LAB_PT_TBXPERT_P_DSD_TARGET</t>
  </si>
  <si>
    <t>LAB_PT_TBXPERT_P_TA</t>
  </si>
  <si>
    <t>LAB_PT_TBXPERT_P_TA_TARGET</t>
  </si>
  <si>
    <t>LAB_PT_TBXPERT_S_DSD</t>
  </si>
  <si>
    <t>LAB_PT_TBXPERT_S_DSD_TARGET</t>
  </si>
  <si>
    <t>LAB_PT_TBXPERT_S_TA</t>
  </si>
  <si>
    <t>LAB_PT_TBXPERT_S_TA_TARGET</t>
  </si>
  <si>
    <t>LAB_PT_TBXPERT_X_DSD</t>
  </si>
  <si>
    <t>LAB_PT_TBXPERT_X_DSD_TARGET</t>
  </si>
  <si>
    <t>LAB_PT_TBXPERT_X_TA</t>
  </si>
  <si>
    <t>LAB_PT_TBXPERT_X_TA_TARGET</t>
  </si>
  <si>
    <t>LAB_PT_VL_P_DSD</t>
  </si>
  <si>
    <t>LAB_PT_VL_P_DSD_TARGET</t>
  </si>
  <si>
    <t>LAB_PT_VL_P_TA</t>
  </si>
  <si>
    <t>LAB_PT_VL_P_TA_TARGET</t>
  </si>
  <si>
    <t>LAB_PT_VL_S_DSD</t>
  </si>
  <si>
    <t>LAB_PT_VL_S_DSD_TARGET</t>
  </si>
  <si>
    <t>LAB_PT_VL_S_TA</t>
  </si>
  <si>
    <t>LAB_PT_VL_S_TA_TARGET</t>
  </si>
  <si>
    <t>LAB_PT_VL_X_DSD</t>
  </si>
  <si>
    <t>LAB_PT_VL_X_DSD_TARGET</t>
  </si>
  <si>
    <t>LAB_PT_VL_X_TA</t>
  </si>
  <si>
    <t>LAB_PT_VL_X_TA_TARGET</t>
  </si>
  <si>
    <t>MER_OU_N_DSD_NARRATIVE</t>
  </si>
  <si>
    <t>MER_OU_N_DSD_NARRATIVE_TARGET</t>
  </si>
  <si>
    <t>OVC_ACC_N_DSD_Age_Sex</t>
  </si>
  <si>
    <t>OVC_ACC_N_DSD_Age_Sex_TARGET</t>
  </si>
  <si>
    <t>OVC_ACC_N_DSD</t>
  </si>
  <si>
    <t>OVC_ACC_N_DSD_NARRATIVE</t>
  </si>
  <si>
    <t>OVC_ACC_N_DSD_NARRATIVE_TARGET</t>
  </si>
  <si>
    <t>OVC_ACC_N_DSD_TARGET</t>
  </si>
  <si>
    <t>OVC_ACC_N_TA_Age_Sex</t>
  </si>
  <si>
    <t>OVC_ACC_N_TA_Age_Sex_TARGET</t>
  </si>
  <si>
    <t>OVC_ACC_N_TA</t>
  </si>
  <si>
    <t>OVC_ACC_N_TA_NARRATIVE</t>
  </si>
  <si>
    <t>OVC_ACC_N_TA_NARRATIVE_TARGET</t>
  </si>
  <si>
    <t>OVC_ACC_N_TA_TARGET</t>
  </si>
  <si>
    <t>OVC_BCERT_D_DSD</t>
  </si>
  <si>
    <t>OVC_BCERT_D_DSD_Age_Sex</t>
  </si>
  <si>
    <t>OVC_BCERT_N_DSD_Age_Sex</t>
  </si>
  <si>
    <t>OVC_BCERT_N_DSD</t>
  </si>
  <si>
    <t>OVC_BCERT_N_DSD_NARRATIVE</t>
  </si>
  <si>
    <t>OVC_CP_D_DSD</t>
  </si>
  <si>
    <t>OVC_CP_D_DSD_Age_Sex</t>
  </si>
  <si>
    <t>OVC_CP_N_DSD_Age_Sex</t>
  </si>
  <si>
    <t>OVC_CP_N_DSD</t>
  </si>
  <si>
    <t>OVC_CP_N_DSD_NARRATIVE</t>
  </si>
  <si>
    <t>OVC_HIVSTAT_N_DSD_NARRATIVE</t>
  </si>
  <si>
    <t>OVC_HIVSTAT_N_DSD_ReportedStatus</t>
  </si>
  <si>
    <t>OVC_HIVSTAT_N_DSD_StatusNotRep</t>
  </si>
  <si>
    <t>OVC_HIVSTAT_N_DSD_StatusPosART</t>
  </si>
  <si>
    <t>OVC_HIVSTAT_N_TA_NARRATIVE</t>
  </si>
  <si>
    <t>OVC_HIVSTAT_N_TA_ReportedStatus</t>
  </si>
  <si>
    <t>OVC_HIVSTAT_N_TA_StatusNotRep</t>
  </si>
  <si>
    <t>OVC_HIVSTAT_N_TA_StatusPosART</t>
  </si>
  <si>
    <t>OVC_HIVST_D_DSD</t>
  </si>
  <si>
    <t>OVC_HIVST_D_DSD_Age_Sex</t>
  </si>
  <si>
    <t>OVC_HIVST_N_DSD_Age_Sex</t>
  </si>
  <si>
    <t>OVC_HIVST_N_DSD</t>
  </si>
  <si>
    <t>OVC_HIVST_N_DSD_NARRATIVE</t>
  </si>
  <si>
    <t>OVC_MONEY_D_DSD_GeoLocation</t>
  </si>
  <si>
    <t>OVC_MONEY_D_DSD</t>
  </si>
  <si>
    <t>OVC_MONEY_N_DSD</t>
  </si>
  <si>
    <t>OVC_MONEY_N_DSD_GeoLocation</t>
  </si>
  <si>
    <t>OVC_MONEY_N_DSD_NARRATIVE</t>
  </si>
  <si>
    <t>OVC_NUT_D_DSD</t>
  </si>
  <si>
    <t>OVC_NUT_D_DSD_Age_Sex</t>
  </si>
  <si>
    <t>OVC_NUT_N_DSD</t>
  </si>
  <si>
    <t>OVC_NUT_N_DSD_Age_Sex</t>
  </si>
  <si>
    <t>OVC_NUT_N_DSD_NARRATIVE</t>
  </si>
  <si>
    <t>OVC_PRGS_D_DSD_Age_Sex</t>
  </si>
  <si>
    <t>OVC_PRGS_D_DSD</t>
  </si>
  <si>
    <t>OVC_PRGS_N_DSD</t>
  </si>
  <si>
    <t>OVC_PRGS_N_DSD_Age_Sex</t>
  </si>
  <si>
    <t>OVC_PRGS_N_DSD_NARRATIVE</t>
  </si>
  <si>
    <t>OVC_SCHATT_D_DSD</t>
  </si>
  <si>
    <t>OVC_SCHATT_D_DSD_Age_Sex</t>
  </si>
  <si>
    <t>OVC_SCHATT_N_DSD</t>
  </si>
  <si>
    <t>OVC_SCHATT_N_DSD_Age_Sex</t>
  </si>
  <si>
    <t>OVC_SCHATT_N_DSD_NARRATIVE</t>
  </si>
  <si>
    <t>OVC_SERV_N_DSD_Agegt10_Sex</t>
  </si>
  <si>
    <t>OVC_SERV_N_DSD_Agegt10_Sex_TARGET</t>
  </si>
  <si>
    <t>OVC_SERV_N_DSD_Agelt10</t>
  </si>
  <si>
    <t>OVC_SERV_N_DSD_Agelt10_TARGET</t>
  </si>
  <si>
    <t>OVC_SERV_N_DSD_Age_Sex2017_TARGET</t>
  </si>
  <si>
    <t>OVC_SERV_N_DSD_Age_Sex</t>
  </si>
  <si>
    <t>OVC_SERV_N_DSD_Age_Sex_Service2017_TARGET</t>
  </si>
  <si>
    <t>OVC_SERV_N_DSD_Age_Sex_Service</t>
  </si>
  <si>
    <t>OVC_SERV_N_DSD_Age_Sex_Service_TARGET</t>
  </si>
  <si>
    <t>OVC_SERV_N_DSD_Age_Sex_Service_TARGET_v2</t>
  </si>
  <si>
    <t>OVC_SERV_N_DSD_Age_Sex_Service_v2</t>
  </si>
  <si>
    <t>OVC_SERV_N_DSD_Age_Sex_TARGET</t>
  </si>
  <si>
    <t>OVC_SERV_N_DSD</t>
  </si>
  <si>
    <t>OVC_SERV_N_DSD_NARRATIVE</t>
  </si>
  <si>
    <t>OVC_SERV_N_DSD_NARRATIVE_TARGET</t>
  </si>
  <si>
    <t>OVC_SERV_N_DSD_ProgramStatus</t>
  </si>
  <si>
    <t>OVC_SERV_N_DSD_ProgramStatus_TARGET</t>
  </si>
  <si>
    <t>OVC_SERV_N_DSD_TARGET</t>
  </si>
  <si>
    <t>OVC_SERV_N_TA_Agegt10_Sex</t>
  </si>
  <si>
    <t>OVC_SERV_N_TA_Agegt10_Sex_TARGET</t>
  </si>
  <si>
    <t>OVC_SERV_N_TA_Agelt10</t>
  </si>
  <si>
    <t>OVC_SERV_N_TA_Agelt10_TARGET</t>
  </si>
  <si>
    <t>OVC_SERV_N_TA_Age_Sex2017_TARGET</t>
  </si>
  <si>
    <t>OVC_SERV_N_TA_Age_Sex</t>
  </si>
  <si>
    <t>OVC_SERV_N_TA_Age_Sex_Service2017_TARGET</t>
  </si>
  <si>
    <t>OVC_SERV_N_TA_Age_Sex_Service</t>
  </si>
  <si>
    <t>OVC_SERV_N_TA_Age_Sex_Service_TARGET</t>
  </si>
  <si>
    <t>OVC_SERV_N_TA_Age_Sex_Service_TARGET_v2</t>
  </si>
  <si>
    <t>OVC_SERV_N_TA_Age_Sex_Service_v2</t>
  </si>
  <si>
    <t>OVC_SERV_N_TA_Age_Sex_TARGET</t>
  </si>
  <si>
    <t>OVC_SERV_N_TA</t>
  </si>
  <si>
    <t>OVC_SERV_N_TA_NARRATIVE</t>
  </si>
  <si>
    <t>OVC_SERV_N_TA_NARRATIVE_TARGET</t>
  </si>
  <si>
    <t>OVC_SERV_N_TA_ProgramStatus</t>
  </si>
  <si>
    <t>OVC_SERV_N_TA_ProgramStatus_TARGET</t>
  </si>
  <si>
    <t>OVC_SERV_N_TA_TARGET</t>
  </si>
  <si>
    <t>OVC_SICK_D_DSD</t>
  </si>
  <si>
    <t>OVC_SICK_D_DSD_Age_Sex</t>
  </si>
  <si>
    <t>OVC_SICK_N_DSD_Age_Sex</t>
  </si>
  <si>
    <t>OVC_SICK_N_DSD_NARRATIVE</t>
  </si>
  <si>
    <t>OVC_SICK_N_DSD</t>
  </si>
  <si>
    <t>OVC_STIM_D_DSD</t>
  </si>
  <si>
    <t>OVC_STIM_D_DSD_Age_Sex</t>
  </si>
  <si>
    <t>OVC_STIM_N_DSD</t>
  </si>
  <si>
    <t>OVC_STIM_N_DSD_Age_Sex</t>
  </si>
  <si>
    <t>OVC_STIM_N_DSD_NARRATIVE</t>
  </si>
  <si>
    <t>PMTCT_ARV_N_DSD_NARRATIVE_TARGET</t>
  </si>
  <si>
    <t>PMTCT_ART_N_DSD_NewExistingArt</t>
  </si>
  <si>
    <t>PMTCT_ART_N_DSD_MaternalRegimenType2017_TARGET</t>
  </si>
  <si>
    <t>PMTCT_ARV_N_TA_NARRATIVE_TARGET</t>
  </si>
  <si>
    <t>PMTCT_ART_N_TA_NewExistingArt</t>
  </si>
  <si>
    <t>PMTCT_ART_N_TA_MaternalRegimenType2017_TARGET</t>
  </si>
  <si>
    <t>PMTCT_ARV_D_DSD</t>
  </si>
  <si>
    <t>PMTCT_ARV_D_DSD_TARGET</t>
  </si>
  <si>
    <t>PMTCT_ARV_D_TA</t>
  </si>
  <si>
    <t>PMTCT_ARV_D_TA_TARGET</t>
  </si>
  <si>
    <t>PMTCT_ARV_D_NAT</t>
  </si>
  <si>
    <t>PMTCT_ARV_D_NAT_TARGET</t>
  </si>
  <si>
    <t>PMTCT_ARV_N_NAT</t>
  </si>
  <si>
    <t>PMTCT_ARV_N_NAT_JUSTIFICATION</t>
  </si>
  <si>
    <t>PMTCT_ARV_N_NAT_JUSTIFICATION_TARGET</t>
  </si>
  <si>
    <t>PMTCT_ARV_N_NAT_MaternalRegimenType</t>
  </si>
  <si>
    <t>PMTCT_ARV_N_NAT_MaternalRegimenType_TARGET</t>
  </si>
  <si>
    <t>PMTCT_ARV_NAT_N_NAT_NewExistArt</t>
  </si>
  <si>
    <t>PMTCT_ARV_NAT_N_NAT_NewExistArt_TARGET</t>
  </si>
  <si>
    <t>PMTCT_ARV_N_NAT_SOURCE</t>
  </si>
  <si>
    <t>PMTCT_ARV_N_NAT_SOURCE_TARGET</t>
  </si>
  <si>
    <t>PMTCT_ARV_N_NAT_TARGET</t>
  </si>
  <si>
    <t>PMTCT_ARV_N_DSD</t>
  </si>
  <si>
    <t>PMTCT_ARV_N_DSD_MaternalRegimenType</t>
  </si>
  <si>
    <t>PMTCT_ARV_N_DSD_MaternalRegimenType_TARGET</t>
  </si>
  <si>
    <t>PMTCT_ARV_N_DSD_NARRATIVE</t>
  </si>
  <si>
    <t>PMTCT_ARV_N_DSD_TARGET</t>
  </si>
  <si>
    <t>PMTCT_ARV_N_TA</t>
  </si>
  <si>
    <t>PMTCT_ARV_N_TA_MaternalRegimenType</t>
  </si>
  <si>
    <t>PMTCT_ARV_N_TA_MaternalRegimenType_TARGET</t>
  </si>
  <si>
    <t>PMTCT_ARV_N_TA_NARRATIVE</t>
  </si>
  <si>
    <t>PMTCT_ARV_N_TA_TARGET</t>
  </si>
  <si>
    <t>PMTCT_ARV_SUBNAT_D_SUBNAT</t>
  </si>
  <si>
    <t>PMTCT_ARV_SUBNAT_D_SUBNAT_TARGET</t>
  </si>
  <si>
    <t>PMTCT_ARV_SUBNAT_N_SUBNAT_NewExistArt</t>
  </si>
  <si>
    <t>PMTCT_ARV_SUBNAT_N_SUBNAT_NewExistArt_TARGET</t>
  </si>
  <si>
    <t>PMTCT_CTX_N_DSD</t>
  </si>
  <si>
    <t>PMTCT_CTX_N_DSD_NARRATIVE</t>
  </si>
  <si>
    <t>PMTCT_CTX_N_DSD_NARRATIVE_TARGET</t>
  </si>
  <si>
    <t>PMTCT_CTX_N_DSD_TARGET</t>
  </si>
  <si>
    <t>PMTCT_CTX_N_TA</t>
  </si>
  <si>
    <t>PMTCT_CTX_N_TA_NARRATIVE</t>
  </si>
  <si>
    <t>PMTCT_CTX_N_TA_NARRATIVE_TARGET</t>
  </si>
  <si>
    <t>PMTCT_CTX_N_TA_TARGET</t>
  </si>
  <si>
    <t>PMTCT_EID_N_DSD_Age_HIVStatus</t>
  </si>
  <si>
    <t>PMTCT_EID_N_DSD_Age_HIVStatus_TARGET</t>
  </si>
  <si>
    <t>PMTCT_EID_N_DSD_InfantTest</t>
  </si>
  <si>
    <t>PMTCT_EID_N_DSD</t>
  </si>
  <si>
    <t>PMTCT_EID_N_DSD_InfantTest_TARGET</t>
  </si>
  <si>
    <t>PMTCT_EID_N_DSD_NARRATIVE</t>
  </si>
  <si>
    <t>PMTCT_EID_N_DSD_NARRATIVE_TARGET</t>
  </si>
  <si>
    <t>PMTCT_EID_N_DSD_TARGET</t>
  </si>
  <si>
    <t>PMTCT_EID_N_TA_Age_HIVStatus</t>
  </si>
  <si>
    <t>PMTCT_EID_N_TA_Age_HIVStatus_TARGET</t>
  </si>
  <si>
    <t>PMTCT_EID_N_TA_InfantTest</t>
  </si>
  <si>
    <t>PMTCT_EID_N_TA</t>
  </si>
  <si>
    <t>PMTCT_EID_N_TA_InfantTest_TARGET</t>
  </si>
  <si>
    <t>PMTCT_EID_N_TA_NARRATIVE</t>
  </si>
  <si>
    <t>PMTCT_EID_N_TA_NARRATIVE_TARGET</t>
  </si>
  <si>
    <t>PMTCT_EID_N_TA_TARGET</t>
  </si>
  <si>
    <t>PMTCT_EID_POS_12MO_N_DSD</t>
  </si>
  <si>
    <t>PMTCT_EID_POS_12MO_N_DSD_TARGET</t>
  </si>
  <si>
    <t>PMTCT_EID_POS_12MO_N_TA</t>
  </si>
  <si>
    <t>PMTCT_EID_POS_12MO_N_TA_TARGET</t>
  </si>
  <si>
    <t>PMTCT_EID_POS_2MO_N_DSD</t>
  </si>
  <si>
    <t>PMTCT_EID_POS_2MO_N_DSD_TARGET</t>
  </si>
  <si>
    <t>PMTCT_EID_POS_2MO_N_TA</t>
  </si>
  <si>
    <t>PMTCT_EID_POS_2MO_N_TA_TARGET</t>
  </si>
  <si>
    <t>PMTCT_FO_D_DSD</t>
  </si>
  <si>
    <t>PMTCT_FO_D_DSD_TARGET</t>
  </si>
  <si>
    <t>PMTCT_FO_D_TA</t>
  </si>
  <si>
    <t>PMTCT_FO_D_TA_TARGET</t>
  </si>
  <si>
    <t>PMTCT_FO_N_DSD</t>
  </si>
  <si>
    <t>PMTCT_FO_N_DSD_NARRATIVE</t>
  </si>
  <si>
    <t>PMTCT_FO_N_DSD_NARRATIVE_TARGET</t>
  </si>
  <si>
    <t>PMTCT_FO_N_DSD_Outcome</t>
  </si>
  <si>
    <t>PMTCT_FO_N_DSD_Outcome_TARGET</t>
  </si>
  <si>
    <t>PMTCT_FO_N_DSD_Outcome_v2</t>
  </si>
  <si>
    <t>PMTCT_FO_N_DSD_TARGET</t>
  </si>
  <si>
    <t>PMTCT_FO_N_TA</t>
  </si>
  <si>
    <t>PMTCT_FO_N_TA_NARRATIVE</t>
  </si>
  <si>
    <t>PMTCT_FO_N_TA_NARRATIVE_TARGET</t>
  </si>
  <si>
    <t>PMTCT_FO_N_TA_Outcome</t>
  </si>
  <si>
    <t>PMTCT_FO_N_TA_Outcome_TARGET</t>
  </si>
  <si>
    <t>PMTCT_FO_N_TA_Outcome_v2</t>
  </si>
  <si>
    <t>PMTCT_FO_N_TA_TARGET</t>
  </si>
  <si>
    <t>PMTCT_STAT_D_DSD_Age2017_TARGET</t>
  </si>
  <si>
    <t>PMTCT_STAT_D_DSD_Age</t>
  </si>
  <si>
    <t>PMTCT_STAT_D_DSD_Age_TARGET</t>
  </si>
  <si>
    <t>PMTCT_STAT_D_DSD_Age_TARGET_v2</t>
  </si>
  <si>
    <t>PMTCT_STAT_D_DSD_Age_v2</t>
  </si>
  <si>
    <t>PMTCT_STAT_D_DSD</t>
  </si>
  <si>
    <t>PMTCT_STAT_D_DSD_TARGET</t>
  </si>
  <si>
    <t>PMTCT_STAT_D_TA_Age2017_TARGET</t>
  </si>
  <si>
    <t>PMTCT_STAT_D_TA_Age</t>
  </si>
  <si>
    <t>PMTCT_STAT_D_TA_Age_TARGET</t>
  </si>
  <si>
    <t>PMTCT_STAT_D_TA_Age_TARGET_v2</t>
  </si>
  <si>
    <t>PMTCT_STAT_D_TA_Age_v2</t>
  </si>
  <si>
    <t>PMTCT_STAT_D_TA</t>
  </si>
  <si>
    <t>PMTCT_STAT_D_TA_TARGET</t>
  </si>
  <si>
    <t>PMTCT_STAT_D_NAT</t>
  </si>
  <si>
    <t>PMTCT_STAT_D_NAT_TARGET</t>
  </si>
  <si>
    <t>PMTCT_STAT_N_NAT_JUSTIFICATION</t>
  </si>
  <si>
    <t>PMTCT_STAT_N_NAT_JUSTIFICATION_TARGET</t>
  </si>
  <si>
    <t>PMTCT_STAT_N_NAT_Known_New</t>
  </si>
  <si>
    <t>PMTCT_STAT_NAT_N_NAT_KnownPosNeg</t>
  </si>
  <si>
    <t>PMTCT_STAT_NAT_N_NAT_KnownPosNeg_TARGET</t>
  </si>
  <si>
    <t>PMTCT_STAT_N_NAT_Known_New_TARGET</t>
  </si>
  <si>
    <t>PMTCT_STAT_N_NAT</t>
  </si>
  <si>
    <t>PMTCT_STAT_N_NAT_SOURCE</t>
  </si>
  <si>
    <t>PMTCT_STAT_N_NAT_SOURCE_TARGET</t>
  </si>
  <si>
    <t>PMTCT_STAT_N_NAT_TARGET</t>
  </si>
  <si>
    <t>PMTCT_STAT_N_DSD_Age_KnownNewResult</t>
  </si>
  <si>
    <t>PMTCT_STAT_N_DSD_Age_KnownNewResult_TARGET</t>
  </si>
  <si>
    <t>PMTCT_STAT_N_DSD_Age</t>
  </si>
  <si>
    <t>PMTCT_STAT_N_DSD_Age_TARGET</t>
  </si>
  <si>
    <t>PMTCT_STAT_N_DSD_Age_TARGET_v2</t>
  </si>
  <si>
    <t>PMTCT_STAT_N_DSD_Known_New_Age2017_TARGET</t>
  </si>
  <si>
    <t>PMTCT_STAT_N_DSD_Known_New_Age</t>
  </si>
  <si>
    <t>PMTCT_STAT_N_DSD_Known_New_Age_TARGET</t>
  </si>
  <si>
    <t>PMTCT_STAT_N_DSD_Known_New</t>
  </si>
  <si>
    <t>PMTCT_STAT_N_DSD_Known_New_TARGET</t>
  </si>
  <si>
    <t>PMTCT_STAT_N_DSD</t>
  </si>
  <si>
    <t>PMTCT_STAT_N_DSD_NARRATIVE</t>
  </si>
  <si>
    <t>PMTCT_STAT_N_DSD_NARRATIVE_TARGET</t>
  </si>
  <si>
    <t>PMTCT_STAT_N_DSD_TARGET</t>
  </si>
  <si>
    <t>PMTCT_STAT_N_TA_Age_KnownNewResult</t>
  </si>
  <si>
    <t>PMTCT_STAT_N_TA_Age_KnownNewResult_TARGET</t>
  </si>
  <si>
    <t>PMTCT_STAT_N_TA_Age</t>
  </si>
  <si>
    <t>PMTCT_STAT_N_TA_Age_TARGET</t>
  </si>
  <si>
    <t>PMTCT_STAT_N_TA_Age_TARGET_v2</t>
  </si>
  <si>
    <t>PMTCT_STAT_N_TA_Known_New_Age2017_TARGET</t>
  </si>
  <si>
    <t>PMTCT_STAT_N_TA_Known_New_Age</t>
  </si>
  <si>
    <t>PMTCT_STAT_N_TA_Known_New_Age_TARGET</t>
  </si>
  <si>
    <t>PMTCT_STAT_N_TA_Known_New</t>
  </si>
  <si>
    <t>PMTCT_STAT_N_TA_Known_New_TARGET</t>
  </si>
  <si>
    <t>PMTCT_STAT_N_TA</t>
  </si>
  <si>
    <t>PMTCT_STAT_N_TA_NARRATIVE</t>
  </si>
  <si>
    <t>PMTCT_STAT_N_TA_NARRATIVE_TARGET</t>
  </si>
  <si>
    <t>PMTCT_STAT_N_TA_TARGET</t>
  </si>
  <si>
    <t>PMTCT_STAT_SUBNAT_D_SUBNAT</t>
  </si>
  <si>
    <t>PMTCT_STAT_SUBNAT_D_SUBNAT_TARGET</t>
  </si>
  <si>
    <t>PMTCT_STAT_SUBNAT_N_SUBNAT_KnownPosNeg</t>
  </si>
  <si>
    <t>PMTCT_STAT_SUBNAT_N_SUBNAT_KnownPosNeg_TARGET</t>
  </si>
  <si>
    <t>PMTCT_STAT_SUBNAT_N_SUBNAT</t>
  </si>
  <si>
    <t>PMTCT_STAT_SUBNAT_N_SUBNAT_TARGET</t>
  </si>
  <si>
    <t>PP_PREV_D_DSD_Age_Sex</t>
  </si>
  <si>
    <t>GPY_PREV_D_DSD</t>
  </si>
  <si>
    <t>PP_PREV_D_DSD_TARGET</t>
  </si>
  <si>
    <t>PP_PREV_D_TA_Age_Sex</t>
  </si>
  <si>
    <t>GPY_PREV_D_TA</t>
  </si>
  <si>
    <t>PP_PREV_D_TA_TARGET</t>
  </si>
  <si>
    <t>GPY_PREV_N_DSD_Age_Sex</t>
  </si>
  <si>
    <t>PP_PREV_N_DSD_Age_Sex_TARGET</t>
  </si>
  <si>
    <t>PP_PREV_N_DSD_Aggregated_Age_Sex_TARGET</t>
  </si>
  <si>
    <t>GPY_PREV_N_DSD</t>
  </si>
  <si>
    <t>GPY_PREV_N_DSD_NARRATIVE</t>
  </si>
  <si>
    <t>PP_PREV_N_DSD_NARRATIVE_TARGET</t>
  </si>
  <si>
    <t>PP_PREV_N_DSD_Status</t>
  </si>
  <si>
    <t>PP_PREV_N_DSD_TARGET</t>
  </si>
  <si>
    <t>GPY_PREV_N_TA_Age_Sex</t>
  </si>
  <si>
    <t>PP_PREV_N_TA_Age_Sex_TARGET</t>
  </si>
  <si>
    <t>PP_PREV_N_TA_Aggregated_Age_Sex_TARGET</t>
  </si>
  <si>
    <t>GPY_PREV_N_TA</t>
  </si>
  <si>
    <t>GPY_PREV_N_TA_NARRATIVE</t>
  </si>
  <si>
    <t>PP_PREV_N_TA_NARRATIVE_TARGET</t>
  </si>
  <si>
    <t>PP_PREV_N_TA_Status</t>
  </si>
  <si>
    <t>PP_PREV_N_TA_TARGET</t>
  </si>
  <si>
    <t>PREP_NEW_D_DSD_Age</t>
  </si>
  <si>
    <t>PREP_NEW_D_DSD_Age_TARGET</t>
  </si>
  <si>
    <t>PREP_NEW_D_DSD</t>
  </si>
  <si>
    <t>PREP_NEW_D_DSD_TARGET</t>
  </si>
  <si>
    <t>PREP_NEW_D_TA_Age</t>
  </si>
  <si>
    <t>PREP_NEW_D_TA_Age_TARGET</t>
  </si>
  <si>
    <t>PREP_NEW_D_TA</t>
  </si>
  <si>
    <t>PREP_NEW_D_TA_TARGET</t>
  </si>
  <si>
    <t>PREP_NEW_N_DSD_Age</t>
  </si>
  <si>
    <t>PrEP_NEW_N_DSD_Age_Sex</t>
  </si>
  <si>
    <t>PrEP_NEW_N_DSD_Age_Sex_TARGET</t>
  </si>
  <si>
    <t>PREP_NEW_N_DSD_Age_TARGET</t>
  </si>
  <si>
    <t>PrEP_NEW_N_DSD_KeyPopAbr</t>
  </si>
  <si>
    <t>PrEP_NEW_N_DSD_KeyPopAbr_TARGET</t>
  </si>
  <si>
    <t>PrEP_NEW_N_DSD_NARRATIVE</t>
  </si>
  <si>
    <t>PrEP_NEW_N_DSD_NARRATIVE_TARGET</t>
  </si>
  <si>
    <t>PREP_NEW_N_DSD</t>
  </si>
  <si>
    <t>PREP_NEW_N_DSD_TARGET</t>
  </si>
  <si>
    <t>PREP_NEW_N_TA_Age</t>
  </si>
  <si>
    <t>PrEP_NEW_N_TA_Age_Sex</t>
  </si>
  <si>
    <t>PrEP_NEW_N_TA_Age_Sex_TARGET</t>
  </si>
  <si>
    <t>PREP_NEW_N_TA_Age_TARGET</t>
  </si>
  <si>
    <t>PrEP_NEW_N_TA_KeyPopAbr</t>
  </si>
  <si>
    <t>PrEP_NEW_N_TA_KeyPopAbr_TARGET</t>
  </si>
  <si>
    <t>PrEP_NEW_N_TA_NARRATIVE</t>
  </si>
  <si>
    <t>PrEP_NEW_N_TA_NARRATIVE_TARGET</t>
  </si>
  <si>
    <t>PREP_NEW_N_TA</t>
  </si>
  <si>
    <t>PREP_NEW_N_TA_TARGET</t>
  </si>
  <si>
    <t>SC_COMM_D_NAT</t>
  </si>
  <si>
    <t>SC_COMM_D_NAT_HIVCommodity</t>
  </si>
  <si>
    <t>SC_COMM_D_NAT_HIVCommodity_TARGET</t>
  </si>
  <si>
    <t>SC_COMM_D_NAT_TARGET</t>
  </si>
  <si>
    <t>SC_COMM_N_NAT_HIVCommodity</t>
  </si>
  <si>
    <t>SC_COMM_N_NAT_HIVCommodity_TARGET</t>
  </si>
  <si>
    <t>SC_COMM_N_NAT_JUSTIFICATION</t>
  </si>
  <si>
    <t>SC_COMM_N_NAT</t>
  </si>
  <si>
    <t>SC_COMM_N_NAT_SOURCE</t>
  </si>
  <si>
    <t>SC_COMM_N_NAT_TARGET</t>
  </si>
  <si>
    <t>SC_STOCK_D_DSD_ObservedCommodity_TARGET</t>
  </si>
  <si>
    <t>SC_STOCK_D_DSD_ObservedCommodity</t>
  </si>
  <si>
    <t>SC_STOCK_D_DSD_ObservedCommodity_v2</t>
  </si>
  <si>
    <t>SC_STOCK_D_TA_ObservedCommodity_TARGET</t>
  </si>
  <si>
    <t>SC_STOCK_D_TA_ObservedCommodity</t>
  </si>
  <si>
    <t>SC_STOCK_D_TA_ObservedCommodity_v2</t>
  </si>
  <si>
    <t>SC_STOCK_N_DSD_NARRATIVE</t>
  </si>
  <si>
    <t>SC_STOCK_N_DSD_NARRATIVE_TARGET</t>
  </si>
  <si>
    <t>SC_STOCK_N_DSD_ObservedCommodity</t>
  </si>
  <si>
    <t>SC_STOCK_N_DSD_ObservedCommodity_TARGET</t>
  </si>
  <si>
    <t>SC_STOCK_N_DSD_ObservedCommodity_v2</t>
  </si>
  <si>
    <t>SC_STOCK_N_TA_NARRATIVE</t>
  </si>
  <si>
    <t>SC_STOCK_N_TA_NARRATIVE_TARGET</t>
  </si>
  <si>
    <t>SC_STOCK_N_TA_ObservedCommodity</t>
  </si>
  <si>
    <t>SC_STOCK_N_TA_ObservedCommodity_TARGET</t>
  </si>
  <si>
    <t>SC_STOCK_N_TA_ObservedCommodity_v2</t>
  </si>
  <si>
    <t>TB_ART_D_DSD_Agegt10_Sex</t>
  </si>
  <si>
    <t>TB_ART_D_DSD_Agelt10</t>
  </si>
  <si>
    <t>TB_ART_D_DSD_Aggregated_Age_Sex</t>
  </si>
  <si>
    <t>TB_ART_D_DSD_Aggregated_Age_Sex_TARGET</t>
  </si>
  <si>
    <t>TB_ART_D_DSD_NewExistingArt</t>
  </si>
  <si>
    <t>TB_ART_D_DSD</t>
  </si>
  <si>
    <t>TB_ART_D_DSD_TARGET</t>
  </si>
  <si>
    <t>TB_ART_D_TA_Agegt10_Sex</t>
  </si>
  <si>
    <t>TB_ART_D_TA_Agelt10</t>
  </si>
  <si>
    <t>TB_ART_D_TA_Aggregated_Age_Sex</t>
  </si>
  <si>
    <t>TB_ART_D_TA_Aggregated_Age_Sex_TARGET</t>
  </si>
  <si>
    <t>TB_ART_D_TA_NewExistingArt</t>
  </si>
  <si>
    <t>TB_ART_D_TA</t>
  </si>
  <si>
    <t>TB_ART_D_TA_TARGET</t>
  </si>
  <si>
    <t>TB_ART_N_DSD_Agegt10_Sex</t>
  </si>
  <si>
    <t>TB_ART_N_DSD_Age_Aggregated_TARGET</t>
  </si>
  <si>
    <t>TB_ART_N_DSD_Age_Agg</t>
  </si>
  <si>
    <t>TB_ART_N_DSD_Agelt10</t>
  </si>
  <si>
    <t>TB_ART_N_DSD_Age_TARGET</t>
  </si>
  <si>
    <t>TB_ART_N_DSD_Age</t>
  </si>
  <si>
    <t>TB_ART_N_DSD_Aggregated_Age_Sex_TARGET</t>
  </si>
  <si>
    <t>TB_ART_N_DSD_Aggregated_Age_Sex</t>
  </si>
  <si>
    <t>TB_ART_N_DSD_ART_TARGET</t>
  </si>
  <si>
    <t>TB_ART_N_DSD_ART</t>
  </si>
  <si>
    <t>TB_ART_N_DSD_Known_New_TARGET</t>
  </si>
  <si>
    <t>TB_ART_N_DSD_Known_New</t>
  </si>
  <si>
    <t>TB_ART_N_DSD_NARRATIVE_TARGET</t>
  </si>
  <si>
    <t>TB_ART_N_DSD_NARRATIVE</t>
  </si>
  <si>
    <t>TB_ART_N_DSD_NewExistingArt</t>
  </si>
  <si>
    <t>TB_ART_N_DSD_Sex_TARGET</t>
  </si>
  <si>
    <t>TB_ART_N_DSD_Sex</t>
  </si>
  <si>
    <t>TB_ART_N_DSD_TARGET</t>
  </si>
  <si>
    <t>TB_ART_N_DSD</t>
  </si>
  <si>
    <t>TB_ART_N_TA_Agegt10_Sex</t>
  </si>
  <si>
    <t>TB_ART_N_TA_Age_Aggregated_TARGET</t>
  </si>
  <si>
    <t>TB_ART_N_TA_Age_Agg</t>
  </si>
  <si>
    <t>TB_ART_N_TA_Agelt10</t>
  </si>
  <si>
    <t>TB_ART_N_TA_Age_TARGET</t>
  </si>
  <si>
    <t>TB_ART_N_TA_Age</t>
  </si>
  <si>
    <t>TB_ART_N_TA_Aggregated_Age_Sex_TARGET</t>
  </si>
  <si>
    <t>TB_ART_N_TA_Aggregated_Age_Sex</t>
  </si>
  <si>
    <t>TB_ART_N_TA_ART_TARGET</t>
  </si>
  <si>
    <t>TB_ART_N_TA_ART</t>
  </si>
  <si>
    <t>TB_ART_N_TA_Known_New_TARGET</t>
  </si>
  <si>
    <t>TB_ART_N_TA_Known_New</t>
  </si>
  <si>
    <t>TB_ART_N_TA_NARRATIVE_TARGET</t>
  </si>
  <si>
    <t>TB_ART_N_TA_NARRATIVE</t>
  </si>
  <si>
    <t>TB_ART_N_TA_NewExistingArt</t>
  </si>
  <si>
    <t>TB_ART_N_TA_Sex_TARGET</t>
  </si>
  <si>
    <t>TB_ART_N_TA_Sex</t>
  </si>
  <si>
    <t>TB_ART_N_TA_TARGET</t>
  </si>
  <si>
    <t>TB_ART_N_TA</t>
  </si>
  <si>
    <t>TB_IPT_N_DSD_Age_Agg</t>
  </si>
  <si>
    <t>TB_IPT_N_DSD_Age_Aggregated_TARGET</t>
  </si>
  <si>
    <t>TB_IPT_N_DSD_Age</t>
  </si>
  <si>
    <t>TB_IPT_N_DSD_Age_TARGET</t>
  </si>
  <si>
    <t>TB_IPT_N_DSD_NARRATIVE</t>
  </si>
  <si>
    <t>TB_IPT_N_DSD_NARRATIVE_TARGET</t>
  </si>
  <si>
    <t>TB_IPT_N_DSD</t>
  </si>
  <si>
    <t>TB_IPT_N_DSD_Sex</t>
  </si>
  <si>
    <t>TB_IPT_N_DSD_Sex_TARGET</t>
  </si>
  <si>
    <t>TB_IPT_N_DSD_TARGET</t>
  </si>
  <si>
    <t>TB_IPT_N_TA_Age_Agg</t>
  </si>
  <si>
    <t>TB_IPT_N_TA_Age_Aggregated_TARGET</t>
  </si>
  <si>
    <t>TB_IPT_N_TA_Age</t>
  </si>
  <si>
    <t>TB_IPT_N_TA_Age_TARGET</t>
  </si>
  <si>
    <t>TB_IPT_N_TA_NARRATIVE</t>
  </si>
  <si>
    <t>TB_IPT_N_TA_NARRATIVE_TARGET</t>
  </si>
  <si>
    <t>TB_IPT_N_TA</t>
  </si>
  <si>
    <t>TB_IPT_N_TA_Sex</t>
  </si>
  <si>
    <t>TB_IPT_N_TA_Sex_TARGET</t>
  </si>
  <si>
    <t>TB_IPT_N_TA_TARGET</t>
  </si>
  <si>
    <t>TB_OUTCOME_D_DSD_TARGET</t>
  </si>
  <si>
    <t>TB_OUTCOME_D_DSD</t>
  </si>
  <si>
    <t>TB_OUTCOME_D_TA_TARGET</t>
  </si>
  <si>
    <t>TB_OUTCOME_D_TA</t>
  </si>
  <si>
    <t>TB_OUTCOME_N_DSD_Age_Outcome_TARGET</t>
  </si>
  <si>
    <t>TB_OUTCOME_N_DSD_Age_Outcome</t>
  </si>
  <si>
    <t>TB_OUTCOME_N_DSD_NARRATIVE_TARGET</t>
  </si>
  <si>
    <t>TB_OUTCOME_N_DSD_NARRATIVE</t>
  </si>
  <si>
    <t>TB_OUTCOME_N_DSD_Sex_Outcome_TARGET</t>
  </si>
  <si>
    <t>TB_OUTCOME_N_DSD_Sex_Outcome</t>
  </si>
  <si>
    <t>TB_OUTCOME_N_DSD_TARGET</t>
  </si>
  <si>
    <t>TB_OUTCOME_N_DSD</t>
  </si>
  <si>
    <t>TB_OUTCOME_N_TA_Age_Outcome_TARGET</t>
  </si>
  <si>
    <t>TB_OUTCOME_N_TA_Age_Outcome</t>
  </si>
  <si>
    <t>TB_OUTCOME_N_TA_NARRATIVE_TARGET</t>
  </si>
  <si>
    <t>TB_OUTCOME_N_TA_NARRATIVE</t>
  </si>
  <si>
    <t>TB_OUTCOME_N_TA_Sex_Outcome_TARGET</t>
  </si>
  <si>
    <t>TB_OUTCOME_N_TA_Sex_Outcome</t>
  </si>
  <si>
    <t>TB_OUTCOME_N_TA_TARGET</t>
  </si>
  <si>
    <t>TB_OUTCOME_N_TA</t>
  </si>
  <si>
    <t>TB_PREV_D_DSD_Aggregated_Age_Sex</t>
  </si>
  <si>
    <t>TB_PREV_D_DSD_Aggregated_Age_Sex_TARGET</t>
  </si>
  <si>
    <t>TB_PREV_D_DSD</t>
  </si>
  <si>
    <t>TB_PREV_D_DSD_TARGET</t>
  </si>
  <si>
    <t>TB_PREV_D_DSD_TherapyType</t>
  </si>
  <si>
    <t>TB_PREV_D_DSD_TherapyType_TARGET</t>
  </si>
  <si>
    <t>TB_PREV_D_TA_Aggregated_Age_Sex</t>
  </si>
  <si>
    <t>TB_PREV_D_TA_Aggregated_Age_Sex_TARGET</t>
  </si>
  <si>
    <t>TB_PREV_D_TA</t>
  </si>
  <si>
    <t>TB_PREV_D_TA_TARGET</t>
  </si>
  <si>
    <t>TB_PREV_D_TA_TherapyType</t>
  </si>
  <si>
    <t>TB_PREV_D_TA_TherapyType_TARGET</t>
  </si>
  <si>
    <t>TB_PREV_N_DSD_Aggregated_Age_Sex</t>
  </si>
  <si>
    <t>TB_PREV_N_DSD_Aggregated_Age_Sex_TARGET</t>
  </si>
  <si>
    <t>TB_PREV_N_DSD</t>
  </si>
  <si>
    <t>TB_PREV_N_DSD_NARRATIVE</t>
  </si>
  <si>
    <t>TB_PREV_N_DSD_NARRATIVE_TARGET</t>
  </si>
  <si>
    <t>TB_PREV_N_DSD_TARGET</t>
  </si>
  <si>
    <t>TB_PREV_N_DSD_TherapyType</t>
  </si>
  <si>
    <t>TB_PREV_N_DSD_TherapyType_TARGET</t>
  </si>
  <si>
    <t>TB_PREV_N_TA_Aggregated_Age_Sex</t>
  </si>
  <si>
    <t>TB_PREV_N_TA_Aggregated_Age_Sex_TARGET</t>
  </si>
  <si>
    <t>TB_PREV_N_TA</t>
  </si>
  <si>
    <t>TB_PREV_N_TA_NARRATIVE</t>
  </si>
  <si>
    <t>TB_PREV_N_TA_NARRATIVE_TARGET</t>
  </si>
  <si>
    <t>TB_PREV_N_TA_TARGET</t>
  </si>
  <si>
    <t>TB_PREV_N_TA_TherapyType</t>
  </si>
  <si>
    <t>TB_PREV_N_TA_TherapyType_TARGET</t>
  </si>
  <si>
    <t>TB_SCREENDX_N_DSD_Aggregated_Age_Sex_TARGET</t>
  </si>
  <si>
    <t>TB_SCREEN_N_DSD_NARRATIVE_TARGET</t>
  </si>
  <si>
    <t>TB_SCREENDX_N_DSD_Screened_Pos_TARGET</t>
  </si>
  <si>
    <t>TB_SCREENDX_N_DSD_Specimen_Sent_TARGET</t>
  </si>
  <si>
    <t>TB_SCREEN_N_DSD_TARGET</t>
  </si>
  <si>
    <t>TB_SCREENDX_N_DSD_TB_Test_Type_TARGET</t>
  </si>
  <si>
    <t>TB_SCREENDX_N_TA_Aggregated_Age_Sex_TARGET</t>
  </si>
  <si>
    <t>TB_SCREEN_N_TA_NARRATIVE_TARGET</t>
  </si>
  <si>
    <t>TB_SCREENDX_N_TA_Screened_Pos_TARGET</t>
  </si>
  <si>
    <t>TB_SCREENDX_N_TA_Specimen_Sent_TARGET</t>
  </si>
  <si>
    <t>TB_SCREEN_N_TA_TARGET</t>
  </si>
  <si>
    <t>TB_SCREENDX_N_TA_TB_Test_Type_TARGET</t>
  </si>
  <si>
    <t>TB_SCREEN_N_DSD_Age_Agg</t>
  </si>
  <si>
    <t>TB_SCREEN_N_DSD_Age_Aggregated_TARGET</t>
  </si>
  <si>
    <t>TB_SCREEN_N_DSD_Age</t>
  </si>
  <si>
    <t>TB_SCREEN_N_DSD_Age_TARGET</t>
  </si>
  <si>
    <t>TB_SCREEN_N_DSD_NARRATIVE</t>
  </si>
  <si>
    <t>TB_SCREEN_N_DSD</t>
  </si>
  <si>
    <t>TB_SCREEN_N_DSD_Sex</t>
  </si>
  <si>
    <t>TB_SCREEN_N_DSD_Sex_TARGET</t>
  </si>
  <si>
    <t>TB_SCREEN_N_TA_Age_Agg</t>
  </si>
  <si>
    <t>TB_SCREEN_N_TA_Age_Aggregated_TARGET</t>
  </si>
  <si>
    <t>TB_SCREEN_N_TA_Age</t>
  </si>
  <si>
    <t>TB_SCREEN_N_TA_Age_TARGET</t>
  </si>
  <si>
    <t>TB_SCREEN_N_TA_NARRATIVE</t>
  </si>
  <si>
    <t>TB_SCREEN_N_TA</t>
  </si>
  <si>
    <t>TB_SCREEN_N_TA_Sex</t>
  </si>
  <si>
    <t>TB_SCREEN_N_TA_Sex_TARGET</t>
  </si>
  <si>
    <t>TB_STAT_D_DSD_Aggregated_Age_Sex</t>
  </si>
  <si>
    <t>TB_STAT_D_DSD_Aggregated_Age_Sex_TARGET</t>
  </si>
  <si>
    <t>TB_STAT_D_DSD</t>
  </si>
  <si>
    <t>TB_STAT_D_DSD_TARGET</t>
  </si>
  <si>
    <t>TB_STAT_D_TA_Aggregated_Age_Sex</t>
  </si>
  <si>
    <t>TB_STAT_D_TA_Aggregated_Age_Sex_TARGET</t>
  </si>
  <si>
    <t>TB_STAT_D_TA</t>
  </si>
  <si>
    <t>TB_STAT_D_TA_TARGET</t>
  </si>
  <si>
    <t>TB_STAT_N_DSD_Age</t>
  </si>
  <si>
    <t>TB_STAT_N_DSD_Age_Sex_KnownNewPosNeg</t>
  </si>
  <si>
    <t>TB_STAT_N_DSD_Age_TARGET</t>
  </si>
  <si>
    <t>TB_STAT_N_DSD_Aggregated_Age_Sex_TARGET</t>
  </si>
  <si>
    <t>TB_STAT_N_DSD_NARRATIVE</t>
  </si>
  <si>
    <t>TB_STAT_N_DSD_NARRATIVE_TARGET</t>
  </si>
  <si>
    <t>TB_STAT_N_DSD</t>
  </si>
  <si>
    <t>TB_STAT_N_DSD_Result</t>
  </si>
  <si>
    <t>TB_STAT_N_DSD_Result_TARGET</t>
  </si>
  <si>
    <t>TB_STAT_N_DSD_Sex</t>
  </si>
  <si>
    <t>TB_STAT_N_DSD_Sex_TARGET</t>
  </si>
  <si>
    <t>TB_STAT_N_DSD_TARGET</t>
  </si>
  <si>
    <t>TB_STAT_N_TA_Age</t>
  </si>
  <si>
    <t>TB_STAT_N_TA_Age_Sex_KnownNewPosNeg</t>
  </si>
  <si>
    <t>TB_STAT_N_TA_Age_TARGET</t>
  </si>
  <si>
    <t>TB_STAT_N_TA_Aggregated_Age_Sex_TARGET</t>
  </si>
  <si>
    <t>TB_STAT_N_TA_NARRATIVE</t>
  </si>
  <si>
    <t>TB_STAT_N_TA_NARRATIVE_TARGET</t>
  </si>
  <si>
    <t>TB_STAT_N_TA</t>
  </si>
  <si>
    <t>TB_STAT_N_TA_Result</t>
  </si>
  <si>
    <t>TB_STAT_N_TA_Result_TARGET</t>
  </si>
  <si>
    <t>TB_STAT_N_TA_Sex</t>
  </si>
  <si>
    <t>TB_STAT_N_TA_Sex_TARGET</t>
  </si>
  <si>
    <t>TB_STAT_N_TA_TARGET</t>
  </si>
  <si>
    <t>TX_CURR_D_NAT</t>
  </si>
  <si>
    <t>TX_CURR_D_NAT_TARGET</t>
  </si>
  <si>
    <t>TX_CURR_N_NAT_Age</t>
  </si>
  <si>
    <t>TX_CURR_NAT_N_NAT_Age_Sex</t>
  </si>
  <si>
    <t>TX_CURR_NAT_N_NAT_Age_Sex_TARGET</t>
  </si>
  <si>
    <t>TX_CURR_N_NAT_Age_TARGET</t>
  </si>
  <si>
    <t>TX_CURR_N_NAT_JUSTIFICATION</t>
  </si>
  <si>
    <t>TX_CURR_N_NAT_JUSTIFICATION_TARGET</t>
  </si>
  <si>
    <t>TX_CURR_N_NAT</t>
  </si>
  <si>
    <t>TX_CURR_N_NAT_Sex</t>
  </si>
  <si>
    <t>TX_CURR_N_NAT_Sex_TARGET</t>
  </si>
  <si>
    <t>TX_CURR_N_NAT_SOURCE</t>
  </si>
  <si>
    <t>TX_CURR_N_NAT_SOURCE_TARGET</t>
  </si>
  <si>
    <t>TX_CURR_N_NAT_TARGET</t>
  </si>
  <si>
    <t>TX_CURR_N_DSD_Agegt10_Sex</t>
  </si>
  <si>
    <t>TX_CURR_N_DSD_Agegt10_Sex_TARGET</t>
  </si>
  <si>
    <t>TX_CURR_N_DSD_Agelt10</t>
  </si>
  <si>
    <t>TX_CURR_N_DSD_Agelt10_TARGET</t>
  </si>
  <si>
    <t>TX_CURR_N_DSD_Age_Sex_Agg</t>
  </si>
  <si>
    <t>TX_CURR_N_DSD_Age_Sex_Aggregated_TARGET</t>
  </si>
  <si>
    <t>TX_CURR_N_DSD_Age_Sex</t>
  </si>
  <si>
    <t>TX_CURR_N_DSD_Age_Sex_TARGET</t>
  </si>
  <si>
    <t>TX_CURR_N_DSD_Aggregated_Age_Sex_TARGET</t>
  </si>
  <si>
    <t>TX_CURR_N_DSD_Aggregated_Age_Sex_v2</t>
  </si>
  <si>
    <t>TX_CURR_N_DSD_NARRATIVE</t>
  </si>
  <si>
    <t>TX_CURR_N_DSD_NARRATIVE_TARGET</t>
  </si>
  <si>
    <t>TX_CURR_N_DSD</t>
  </si>
  <si>
    <t>TX_CURR_N_DSD_TARGET</t>
  </si>
  <si>
    <t>TX_CURR_N_TA_Agegt10_Sex</t>
  </si>
  <si>
    <t>TX_CURR_N_TA_Agegt10_Sex_TARGET</t>
  </si>
  <si>
    <t>TX_CURR_N_TA_Agelt10</t>
  </si>
  <si>
    <t>TX_CURR_N_TA_Agelt10_TARGET</t>
  </si>
  <si>
    <t>TX_CURR_N_TA_Age_Sex_Agg</t>
  </si>
  <si>
    <t>TX_CURR_N_TA_Age_Sex_Aggregated_TARGET</t>
  </si>
  <si>
    <t>TX_CURR_N_TA_Age_Sex</t>
  </si>
  <si>
    <t>TX_CURR_N_TA_Age_Sex_TARGET</t>
  </si>
  <si>
    <t>TX_CURR_N_TA_Aggregated_Age_Sex_TARGET</t>
  </si>
  <si>
    <t>TX_CURR_N_TA_Aggregated_Age_Sex_v2</t>
  </si>
  <si>
    <t>TX_CURR_N_TA_NARRATIVE</t>
  </si>
  <si>
    <t>TX_CURR_N_TA_NARRATIVE_TARGET</t>
  </si>
  <si>
    <t>TX_CURR_N_TA</t>
  </si>
  <si>
    <t>TX_CURR_N_TA_TARGET</t>
  </si>
  <si>
    <t>TX_CURR_SUBNAT_N_SUBNAT_Age_Sex</t>
  </si>
  <si>
    <t>TX_CURR_SUBNAT_N_SUBNAT_Age_Sex_TARGET</t>
  </si>
  <si>
    <t>TX_CURR_SUBNAT_N_SUBNAT</t>
  </si>
  <si>
    <t>TX_CURR_SUBNAT_N_SUBNAT_Sex</t>
  </si>
  <si>
    <t>TX_CURR_SUBNAT_N_SUBNAT_Sex_TARGET</t>
  </si>
  <si>
    <t>TX_CURR_SUBNAT_N_SUBNAT_TARGET</t>
  </si>
  <si>
    <t>TX_NEW_N_DSD_Agegt10_Sex</t>
  </si>
  <si>
    <t>TX_NEW_N_DSD_Agegt10_Sex_TARGET</t>
  </si>
  <si>
    <t>TX_NEW_N_DSD_Agelt10</t>
  </si>
  <si>
    <t>TX_NEW_N_DSD_Agelt10_TARGET</t>
  </si>
  <si>
    <t>TX_NEW_N_DSD_Age_Sex_Agg</t>
  </si>
  <si>
    <t>TX_NEW_N_DSD_Age_Sex_Aggregated_TARGET</t>
  </si>
  <si>
    <t>TX_NEW_N_DSD_Age_Sex</t>
  </si>
  <si>
    <t>TX_NEW_N_DSD_Age_Sex_TARGET</t>
  </si>
  <si>
    <t>TX_NEW_N_DSD_Aggregated_Age_Sex_TARGET</t>
  </si>
  <si>
    <t>TX_NEW_N_DSD_Aggregated_Age_Sex_v2</t>
  </si>
  <si>
    <t>TX_NEW_N_DSD_KeyPop</t>
  </si>
  <si>
    <t>TX_NEW_N_DSD_KeyPop_TARGET</t>
  </si>
  <si>
    <t>TX_NEW_N_DSD_NARRATIVE</t>
  </si>
  <si>
    <t>TX_NEW_N_DSD_NARRATIVE_TARGET</t>
  </si>
  <si>
    <t>TX_NEW_N_DSD</t>
  </si>
  <si>
    <t>TX_NEW_N_DSD_Preg_Feeding</t>
  </si>
  <si>
    <t>TX_NEW_N_DSD_Preg_Feeding_TARGET</t>
  </si>
  <si>
    <t>TX_NEW_N_DSD_TARGET</t>
  </si>
  <si>
    <t>TX_NEW_N_DSD_TB_Diagnosis</t>
  </si>
  <si>
    <t>TX_NEW_N_TA_Agegt10_Sex</t>
  </si>
  <si>
    <t>TX_NEW_N_TA_Agegt10_Sex_TARGET</t>
  </si>
  <si>
    <t>TX_NEW_N_TA_Agelt10</t>
  </si>
  <si>
    <t>TX_NEW_N_TA_Agelt10_TARGET</t>
  </si>
  <si>
    <t>TX_NEW_N_TA_Age_Sex_Aggregated</t>
  </si>
  <si>
    <t>TX_NEW_N_TA_Age_Sex_Aggregated_TARGET</t>
  </si>
  <si>
    <t>TX_NEW_N_TA_Age_Sex</t>
  </si>
  <si>
    <t>TX_NEW_N_TA_Age_Sex_TARGET</t>
  </si>
  <si>
    <t>TX_NEW_N_TA_Aggregated_Age_Sex_TARGET</t>
  </si>
  <si>
    <t>TX_NEW_N_TA_Aggregated_Age_Sex_v2</t>
  </si>
  <si>
    <t>TX_NEW_N_TA_KeyPop</t>
  </si>
  <si>
    <t>TX_NEW_N_TA_KeyPop_TARGET</t>
  </si>
  <si>
    <t>TX_NEW_N_TA_NARRATIVE</t>
  </si>
  <si>
    <t>TX_NEW_N_TA_NARRATIVE_TARGET</t>
  </si>
  <si>
    <t>TX_NEW_N_TA</t>
  </si>
  <si>
    <t>TX_NEW_N_TA_Preg_Feeding</t>
  </si>
  <si>
    <t>TX_NEW_N_TA_Preg_Feeding_TARGET</t>
  </si>
  <si>
    <t>TX_NEW_N_TA_TARGET</t>
  </si>
  <si>
    <t>TX_NEW_N_TA_TB_Diagnosis</t>
  </si>
  <si>
    <t>TX_PVLS_D_DSD_Agegt10_Sex_Indication</t>
  </si>
  <si>
    <t>TX_PVLS_D_DSD_Agelt10_Indication</t>
  </si>
  <si>
    <t>TX_PVLS_D_DSD_Aggregated_Age_Sex_Ind_TARGET</t>
  </si>
  <si>
    <t>TX_PVLS_D_DSD_Aggregated_Age_Sex_Ind</t>
  </si>
  <si>
    <t>TX_PVLS_D_DSD_Aggregated_Age_Sex_TARGET</t>
  </si>
  <si>
    <t>TX_PVLS_D_DSD_PregBF_Indication_TARGET</t>
  </si>
  <si>
    <t>TX_PVLS_D_DSD_PregBF_Indication</t>
  </si>
  <si>
    <t>TX_PVLS_D_DSD_RoutineTargeted_TARGET</t>
  </si>
  <si>
    <t>TX_PVLS_D_DSD_RoutineTargeted_TARGET_v2</t>
  </si>
  <si>
    <t>TX_PVLS_D_DSD_RoutineTargeted_v2</t>
  </si>
  <si>
    <t>TX_PVLS_D_DSD_TARGET</t>
  </si>
  <si>
    <t>TX_PVLS_D_DSD</t>
  </si>
  <si>
    <t>TX_PVLS_D_TA_Agegt10_Sex_Indication</t>
  </si>
  <si>
    <t>TX_PVLS_D_TA_Agelt10_Indication</t>
  </si>
  <si>
    <t>TX_PVLS_D_TA_Aggregated_Age_Sex_Ind_TARGET</t>
  </si>
  <si>
    <t>TX_PVLS_D_TA_Aggregated_Age_Sex_Ind</t>
  </si>
  <si>
    <t>TX_PVLS_D_TA_Aggregated_Age_Sex_TARGET</t>
  </si>
  <si>
    <t>TX_PVLS_D_TA_PregBF_Indication_TARGET</t>
  </si>
  <si>
    <t>TX_PVLS_D_TA_PregBF_Indication</t>
  </si>
  <si>
    <t>TX_PVLS_D_TA_RoutineTargeted_TARGET</t>
  </si>
  <si>
    <t>TX_PVLS_D_TA_RoutineTargeted_TARGET_v2</t>
  </si>
  <si>
    <t>TX_PVLS_D_TA_RoutineTargeted_v2</t>
  </si>
  <si>
    <t>TX_PVLS_D_TA_TARGET</t>
  </si>
  <si>
    <t>TX_PVLS_D_TA</t>
  </si>
  <si>
    <t>TX_PVLS_N_DSD_Agegt10_Sex_Indication</t>
  </si>
  <si>
    <t>TX_PVLS_N_DSD_Agelt10_Indication</t>
  </si>
  <si>
    <t>TX_PVLS_N_DSD_Aggregated_Age_Sex_Ind</t>
  </si>
  <si>
    <t>TX_PVLS_N_DSD_Aggregated_Age_Sex_Ind_TARGET</t>
  </si>
  <si>
    <t>TX_PVLS_N_DSD_Aggregated_Age_Sex_TARGET</t>
  </si>
  <si>
    <t>TX_PVLS_N_DSD_NARRATIVE</t>
  </si>
  <si>
    <t>TX_PVLS_N_DSD_NARRATIVE_TARGET</t>
  </si>
  <si>
    <t>TX_PVLS_N_DSD_PregBF_Indication</t>
  </si>
  <si>
    <t>TX_PVLS_N_DSD_PregBF_Indication_TARGET</t>
  </si>
  <si>
    <t>TX_PVLS_N_DSD_RoutineTargeted_TARGET</t>
  </si>
  <si>
    <t>TX_PVLS_N_DSD_RoutineTargeted_TARGET_v2</t>
  </si>
  <si>
    <t>TX_PVLS_N_DSD_RoutineTargeted_v2</t>
  </si>
  <si>
    <t>TX_PVLS_N_DSD_TARGET</t>
  </si>
  <si>
    <t>TX_PVLS_N_TA_Agegt10_Sex_Indication</t>
  </si>
  <si>
    <t>TX_PVLS_N_TA_Agelt10_Indication</t>
  </si>
  <si>
    <t>TX_PVLS_N_TA_Aggregated_Age_Sex_Ind</t>
  </si>
  <si>
    <t>TX_PVLS_N_TA_Aggregated_Age_Sex_Ind_TARGET</t>
  </si>
  <si>
    <t>TX_PVLS_N_TA_Aggregated_Age_Sex_TARGET</t>
  </si>
  <si>
    <t>TX_PVLS_N_TA_NARRATIVE</t>
  </si>
  <si>
    <t>TX_PVLS_N_TA_NARRATIVE_TARGET</t>
  </si>
  <si>
    <t>TX_PVLS_N_TA_PregBF_Indication</t>
  </si>
  <si>
    <t>TX_PVLS_N_TA_PregBF_Indication_TARGET</t>
  </si>
  <si>
    <t>TX_PVLS_N_TA_RoutineTargeted_TARGET</t>
  </si>
  <si>
    <t>TX_PVLS_N_TA_RoutineTargeted_TARGET_v2</t>
  </si>
  <si>
    <t>TX_PVLS_N_TA_RoutineTargeted_v2</t>
  </si>
  <si>
    <t>TX_PVLS_N_TA_TARGET</t>
  </si>
  <si>
    <t>TX_RET_D_DSD_TARGET</t>
  </si>
  <si>
    <t>TX_RET_D_DSD_24mo</t>
  </si>
  <si>
    <t>TX_RET_D_DSD_36mo</t>
  </si>
  <si>
    <t>TX_RET_D_DSD_Agegt10_Sex</t>
  </si>
  <si>
    <t>TX_RET_D_DSD_Agegt10_Sex_TARGET</t>
  </si>
  <si>
    <t>TX_RET_D_DSD_Agelt10</t>
  </si>
  <si>
    <t>TX_RET_D_DSD_Agelt10_TARGET</t>
  </si>
  <si>
    <t>TX_RET_D_DSD_Age_Sex</t>
  </si>
  <si>
    <t>TX_RET_D_DSD_Age_Sex_TARGET</t>
  </si>
  <si>
    <t>TX_RET_D_DSD_Aggregated_Age_Sex_TARGET</t>
  </si>
  <si>
    <t>TX_RET_D_DSD_Aggregated_Age_Sex_v2</t>
  </si>
  <si>
    <t>TX_RET_D_DSD_Preg_Feeding</t>
  </si>
  <si>
    <t>TX_RET_D_DSD_Preg_Feeding_TARGET</t>
  </si>
  <si>
    <t>TX_RET_D_DSD</t>
  </si>
  <si>
    <t>TX_RET_D_TA_TARGET</t>
  </si>
  <si>
    <t>TX_RET_D_TA_24mo</t>
  </si>
  <si>
    <t>TX_RET_D_TA_36mo</t>
  </si>
  <si>
    <t>TX_RET_D_TA_Agegt10_Sex</t>
  </si>
  <si>
    <t>TX_RET_D_TA_Agegt10_Sex_TARGET</t>
  </si>
  <si>
    <t>TX_RET_D_TA_Agelt10</t>
  </si>
  <si>
    <t>TX_RET_D_TA_Agelt10_TARGET</t>
  </si>
  <si>
    <t>TX_RET_D_TA_Age_Sex</t>
  </si>
  <si>
    <t>TX_RET_D_TA_Age_Sex_TARGET</t>
  </si>
  <si>
    <t>TX_RET_D_TA_Aggregated_Age_Sex_TARGET</t>
  </si>
  <si>
    <t>TX_RET_D_TA_Aggregated_Age_Sex_v2</t>
  </si>
  <si>
    <t>TX_RET_D_TA_Preg_Feeding</t>
  </si>
  <si>
    <t>TX_RET_D_TA_Preg_Feeding_TARGET</t>
  </si>
  <si>
    <t>TX_RET_D_TA</t>
  </si>
  <si>
    <t>TX_RET_N_DSD_TARGET</t>
  </si>
  <si>
    <t>TX_RET_N_DSD_24mo</t>
  </si>
  <si>
    <t>TX_RET_N_DSD_36mo</t>
  </si>
  <si>
    <t>TX_RET_N_DSD_Agegt10_Sex</t>
  </si>
  <si>
    <t>TX_RET_N_DSD_Agegt10_Sex_TARGET</t>
  </si>
  <si>
    <t>TX_RET_N_DSD_Agelt10</t>
  </si>
  <si>
    <t>TX_RET_N_DSD_Agelt10_TARGET</t>
  </si>
  <si>
    <t>TX_RET_N_DSD_Age_Sex</t>
  </si>
  <si>
    <t>TX_RET_N_DSD_Age_Sex_TARGET</t>
  </si>
  <si>
    <t>TX_RET_N_DSD_Aggregated_Age_Sex_TARGET</t>
  </si>
  <si>
    <t>TX_RET_N_DSD_Aggregated_Age_Sex_v2</t>
  </si>
  <si>
    <t>TX_RET_N_DSD</t>
  </si>
  <si>
    <t>TX_RET_N_DSD_NARRATIVE</t>
  </si>
  <si>
    <t>TX_RET_N_DSD_NARRATIVE_TARGET</t>
  </si>
  <si>
    <t>TX_RET_N_DSD_Preg_Feeding</t>
  </si>
  <si>
    <t>TX_RET_N_DSD_Preg_Feeding_TARGET</t>
  </si>
  <si>
    <t>TX_RET_N_TA_TARGET</t>
  </si>
  <si>
    <t>TX_RET_N_TA_24mo</t>
  </si>
  <si>
    <t>TX_RET_N_TA_36mo</t>
  </si>
  <si>
    <t>TX_RET_N_TA_Agegt10_Sex</t>
  </si>
  <si>
    <t>TX_RET_N_TA_Agegt10_Sex_TARGET</t>
  </si>
  <si>
    <t>TX_RET_N_TA_Agelt10</t>
  </si>
  <si>
    <t>TX_RET_N_TA_Agelt10_TARGET</t>
  </si>
  <si>
    <t>TX_RET_N_TA_Age_Sex</t>
  </si>
  <si>
    <t>TX_RET_N_TA_Age_Sex_TARGET</t>
  </si>
  <si>
    <t>TX_RET_N_TA_Aggregated_Age_Sex_TARGET</t>
  </si>
  <si>
    <t>TX_RET_N_TA_Aggregated_Age_Sex_v2</t>
  </si>
  <si>
    <t>TX_RET_N_TA</t>
  </si>
  <si>
    <t>TX_RET_N_TA_NARRATIVE</t>
  </si>
  <si>
    <t>TX_RET_N_TA_NARRATIVE_TARGET</t>
  </si>
  <si>
    <t>TX_RET_N_TA_Preg_Feeding</t>
  </si>
  <si>
    <t>TX_RET_N_TA_Preg_Feeding_TARGET</t>
  </si>
  <si>
    <t>TX_TB_D_DSD_Aggregated_Age_Sex_TARGET</t>
  </si>
  <si>
    <t>TX_TB_D_DSD_Aggregated_Age_Sex</t>
  </si>
  <si>
    <t>TX_TB_D_DSD_PositiveScreen_TARGET</t>
  </si>
  <si>
    <t>TX_TB_D_DSD_PositiveScreen</t>
  </si>
  <si>
    <t>TX_TB_D_DSD_Specimen_Sent_TARGET</t>
  </si>
  <si>
    <t>TX_TB_D_DSD_Specimen_Sent</t>
  </si>
  <si>
    <t>TX_TB_D_DSD_TARGET</t>
  </si>
  <si>
    <t>TX_TB_D_DSD</t>
  </si>
  <si>
    <t>TX_TB_D_DSD_TB_Test_Type_TARGET</t>
  </si>
  <si>
    <t>TX_TB_D_DSD_TB_Test_Type</t>
  </si>
  <si>
    <t>TX_TB_D_TA_Aggregated_Age_Sex_TARGET</t>
  </si>
  <si>
    <t>TX_TB_D_TA_Aggregated_Age_Sex</t>
  </si>
  <si>
    <t>TX_TB_D_TA_PositiveScreen_TARGET</t>
  </si>
  <si>
    <t>TX_TB_D_TA_PositiveScreen</t>
  </si>
  <si>
    <t>TX_TB_D_TA_Specimen_Sent_TARGET</t>
  </si>
  <si>
    <t>TX_TB_D_TA_Specimen_Sent</t>
  </si>
  <si>
    <t>TX_TB_D_TA_TARGET</t>
  </si>
  <si>
    <t>TX_TB_D_TA</t>
  </si>
  <si>
    <t>TX_TB_D_TA_TB_Test_Type_TARGET</t>
  </si>
  <si>
    <t>TX_TB_D_TA_TB_Test_Type</t>
  </si>
  <si>
    <t>TX_TB_N_DSD_Aggregated_Age_Sex_TARGET</t>
  </si>
  <si>
    <t>TX_TB_N_DSD_Aggregated_Age_Sex</t>
  </si>
  <si>
    <t>TX_TB_N_DSD_NARRATIVE_TARGET</t>
  </si>
  <si>
    <t>TX_TB_N_DSD_NARRATIVE</t>
  </si>
  <si>
    <t>TX_TB_N_DSD_NewExistingArt</t>
  </si>
  <si>
    <t>TX_TB_N_DSD_TARGET</t>
  </si>
  <si>
    <t>TX_TB_N_DSD</t>
  </si>
  <si>
    <t>TX_TB_N_TA_Aggregated_Age_Sex_TARGET</t>
  </si>
  <si>
    <t>TX_TB_N_TA_Aggregated_Age_Sex</t>
  </si>
  <si>
    <t>TX_TB_N_TA_NARRATIVE_TARGET</t>
  </si>
  <si>
    <t>TX_TB_N_TA_NARRATIVE</t>
  </si>
  <si>
    <t>TX_TB_N_TA_NewExistingArt</t>
  </si>
  <si>
    <t>TX_TB_N_TA_TARGET</t>
  </si>
  <si>
    <t>TX_TB_N_TA</t>
  </si>
  <si>
    <t>TX_UNDETECT_D_DSD</t>
  </si>
  <si>
    <t>TX_UNDETECT_D_DSD_Age_Sex</t>
  </si>
  <si>
    <t>TX_UNDETECT_D_DSD_Preg_Feeding</t>
  </si>
  <si>
    <t>TX_UNDETECT_D_DSD_TARGET</t>
  </si>
  <si>
    <t>TX_UNDETECT_D_DSD_TestIndication</t>
  </si>
  <si>
    <t>TX_UNDETECT_D_TA</t>
  </si>
  <si>
    <t>TX_UNDETECT_D_TA_Age_Sex</t>
  </si>
  <si>
    <t>TX_UNDETECT_D_TA_Preg_Feeding</t>
  </si>
  <si>
    <t>TX_UNDETECT_D_TA_TARGET</t>
  </si>
  <si>
    <t>TX_UNDETECT_D_TA_TestIndication</t>
  </si>
  <si>
    <t>TX_UNDETECT_N_DSD</t>
  </si>
  <si>
    <t>TX_UNDETECT_N_DSD_Age_Sex</t>
  </si>
  <si>
    <t>TX_UNDETECT_N_DSD_Age_Sex_TARGET</t>
  </si>
  <si>
    <t>TX_UNDETECT_N_DSD_NARRATIVE</t>
  </si>
  <si>
    <t>TX_UNDETECT_N_DSD_NARRATIVE_TARGET</t>
  </si>
  <si>
    <t>TX_UNDETECT_N_DSD_Preg_Feeding</t>
  </si>
  <si>
    <t>TX_UNDETECT_N_DSD_Preg_Feeding_TARGET</t>
  </si>
  <si>
    <t>TX_UNDETECT_N_DSD_TARGET</t>
  </si>
  <si>
    <t>TX_UNDETECT_N_DSD_TestIndication)</t>
  </si>
  <si>
    <t>TX_UNDETECT_N_DSD_TestIndication_TARGET</t>
  </si>
  <si>
    <t>TX_UNDETECT_N_TA</t>
  </si>
  <si>
    <t>TX_UNDETECT_N_TA_Age_Sex</t>
  </si>
  <si>
    <t>TX_UNDETECT_N_TA_Age_Sex_TARGET</t>
  </si>
  <si>
    <t>TX_UNDETECT_N_TA_NARRATIVE</t>
  </si>
  <si>
    <t>TX_UNDETECT_N_TA_NARRATIVE_TARGET</t>
  </si>
  <si>
    <t>TX_UNDETECT_N_TA_Preg_Feeding</t>
  </si>
  <si>
    <t>TX_UNDETECT_N_TA_Preg_Feeding_TARGET</t>
  </si>
  <si>
    <t>TX_UNDETECT_N_TA_TARGET</t>
  </si>
  <si>
    <t>TX_UNDETECT_N_TA_TestIndication)</t>
  </si>
  <si>
    <t>TX_UNDETECT_N_TA_TestIndication_TARGET</t>
  </si>
  <si>
    <t>TX_VIRAL_D_DSD</t>
  </si>
  <si>
    <t>TX_VIRAL_D_DSD_TARGET</t>
  </si>
  <si>
    <t>TX_VIRAL_D_TA</t>
  </si>
  <si>
    <t>TX_VIRAL_D_TA_TARGET</t>
  </si>
  <si>
    <t>TX_VIRAL_N_DSD_Age_Sex_TARGET</t>
  </si>
  <si>
    <t>TX_VIRAL_N_DSD_Age_Sex</t>
  </si>
  <si>
    <t>TX_VIRAL_N_DSD_Detect_TARGET</t>
  </si>
  <si>
    <t>TX_VIRAL_N_DSD_Detect</t>
  </si>
  <si>
    <t>TX_VIRAL_N_DSD_NARRATIVE_TARGET</t>
  </si>
  <si>
    <t>TX_VIRAL_N_DSD_NARRATIVE</t>
  </si>
  <si>
    <t>TX_VIRAL_N_DSD_TARGET</t>
  </si>
  <si>
    <t>TX_VIRAL_N_DSD</t>
  </si>
  <si>
    <t>TX_VIRAL_N_TA_Age_Sex_TARGET</t>
  </si>
  <si>
    <t>TX_VIRAL_N_TA_Age_Sex</t>
  </si>
  <si>
    <t>TX_VIRAL_N_TA_Detect_TARGET</t>
  </si>
  <si>
    <t>TX_VIRAL_N_TA_Detect</t>
  </si>
  <si>
    <t>TX_VIRAL_N_TA_NARRATIVE_TARGET</t>
  </si>
  <si>
    <t>TX_VIRAL_N_TA_NARRATIVE</t>
  </si>
  <si>
    <t>TX_VIRAL_N_TA_TARGET</t>
  </si>
  <si>
    <t>TX_VIRAL_N_TA</t>
  </si>
  <si>
    <t>VL_SUPPRESSION_NAT_N_NAT_Age_Sex</t>
  </si>
  <si>
    <t>VL_SUPPRESSION_NAT_N_NAT_Age_Sex_TARGET</t>
  </si>
  <si>
    <t>VL_SUPPRESSION_NAT_N_NAT_JUSTIFICATION</t>
  </si>
  <si>
    <t>VL_SUPPRESSION_NAT_N_NAT_JUSTIFICATION_TARGET</t>
  </si>
  <si>
    <t>VL_SUPPRESSION_NAT_N_NAT_Sex</t>
  </si>
  <si>
    <t>VL_SUPPRESSION_NAT_N_NAT_Sex_TARGET</t>
  </si>
  <si>
    <t>VL_SUPPRESSION_NAT_N_NAT_SOURCE</t>
  </si>
  <si>
    <t>VL_SUPPRESSION_NAT_N_NAT_SOURCE_TARGET</t>
  </si>
  <si>
    <t>VL_SUPPRESSION_NAT_N_NAT</t>
  </si>
  <si>
    <t>VL_SUPPRESSION_NAT_N_NAT_TARGET</t>
  </si>
  <si>
    <t>VL_SUPPRESSION_NAT_N_NAT_TestIndication</t>
  </si>
  <si>
    <t>VL_SUPPRESSION_NAT_N_NAT_TestIndication_TARGET</t>
  </si>
  <si>
    <t>VMMC_AE_N_DSD</t>
  </si>
  <si>
    <t>VMMC_AE_N_DSD_AE</t>
  </si>
  <si>
    <t>VMMC_AE_N_DSD_AE_TARGET</t>
  </si>
  <si>
    <t>VMMC_AE_N_DSD_NARRATIVE</t>
  </si>
  <si>
    <t>VMMC_AE_N_DSD_NARRATIVE_TARGET</t>
  </si>
  <si>
    <t>VMMC_AE_N_DSD_TARGET</t>
  </si>
  <si>
    <t>VMMC_AE_N_TA</t>
  </si>
  <si>
    <t>VMMC_AE_N_TA_AE</t>
  </si>
  <si>
    <t>VMMC_AE_N_TA_AE_TARGET</t>
  </si>
  <si>
    <t>VMMC_AE_N_TA_NARRATIVE</t>
  </si>
  <si>
    <t>VMMC_AE_N_TA_NARRATIVE_TARGET</t>
  </si>
  <si>
    <t>VMMC_AE_N_TA_TARGET</t>
  </si>
  <si>
    <t>VMMC_CIRC_NAT_N_NAT_Age_TARGET_v2</t>
  </si>
  <si>
    <t>VMMC_CIRC_N_NAT_Age_TARGET</t>
  </si>
  <si>
    <t>VMMC_CIRC_NAT_N_NAT_Age_v2</t>
  </si>
  <si>
    <t>VMMC_CIRC_N_NAT_Age</t>
  </si>
  <si>
    <t>VMMC_CIRC_N_NAT_HIVStatus_TARGET</t>
  </si>
  <si>
    <t>VMMC_CIRC_N_NAT_HIVStatus</t>
  </si>
  <si>
    <t>VMMC_CIRC_N_NAT_JUSTIFICATION_TARGET</t>
  </si>
  <si>
    <t>VMMC_CIRC_N_NAT_JUSTIFICATION</t>
  </si>
  <si>
    <t>VMMC_CIRC_N_NAT_SOURCE_TARGET</t>
  </si>
  <si>
    <t>VMMC_CIRC_N_NAT_SOURCE</t>
  </si>
  <si>
    <t>VMMC_CIRC_N_NAT_TARGET</t>
  </si>
  <si>
    <t>VMMC_CIRC_N_NAT</t>
  </si>
  <si>
    <t>VMMC_CIRC_N_DSD_Age2017_TARGET</t>
  </si>
  <si>
    <t>VMMC_CIRC_N_DSD_Age_TARGET</t>
  </si>
  <si>
    <t>VMMC_CIRC_N_DSD_Age_v2</t>
  </si>
  <si>
    <t>VMMC_CIRC_N_DSD_Age</t>
  </si>
  <si>
    <t>VMMC_CIRC_N_DSD_FollowUp_TARGET</t>
  </si>
  <si>
    <t>VMMC_CIRC_N_DSD_FollowUp</t>
  </si>
  <si>
    <t>VMMC_CIRC_N_DSD_HIVStatus_TARGET</t>
  </si>
  <si>
    <t>VMMC_CIRC_N_DSD_HIVStatus</t>
  </si>
  <si>
    <t>VMMC_CIRC_N_DSD_NARRATIVE_TARGET</t>
  </si>
  <si>
    <t>VMMC_CIRC_N_DSD_NARRATIVE</t>
  </si>
  <si>
    <t>VMMC_CIRC_N_DSD_TARGET</t>
  </si>
  <si>
    <t>VMMC_CIRC_N_DSD_TechFollowUp</t>
  </si>
  <si>
    <t>VMMC_CIRC_N_DSD_Technique_TARGET</t>
  </si>
  <si>
    <t>VMMC_CIRC_N_DSD_Technique</t>
  </si>
  <si>
    <t>VMMC_CIRC_N_DSD</t>
  </si>
  <si>
    <t>VMMC_CIRC_N_TA_Age2017_TARGET</t>
  </si>
  <si>
    <t>VMMC_CIRC_N_TA_Age_TARGET</t>
  </si>
  <si>
    <t>VMMC_CIRC_N_TA_Age_v2</t>
  </si>
  <si>
    <t>VMMC_CIRC_N_TA_Age</t>
  </si>
  <si>
    <t>VMMC_CIRC_N_TA_FollowUp_TARGET</t>
  </si>
  <si>
    <t>VMMC_CIRC_N_TA_FollowUp</t>
  </si>
  <si>
    <t>VMMC_CIRC_N_TA_HIVStatus_TARGET</t>
  </si>
  <si>
    <t>VMMC_CIRC_N_TA_HIVStatus</t>
  </si>
  <si>
    <t>VMMC_CIRC_N_TA_NARRATIVE_TARGET</t>
  </si>
  <si>
    <t>VMMC_CIRC_N_TA_NARRATIVE</t>
  </si>
  <si>
    <t>VMMC_CIRC_N_TA_TARGET</t>
  </si>
  <si>
    <t>VMMC_CIRC_N_TA_TechFollowUp</t>
  </si>
  <si>
    <t>VMMC_CIRC_N_TA_Technique_TARGET</t>
  </si>
  <si>
    <t>VMMC_CIRC_N_TA_Technique</t>
  </si>
  <si>
    <t>VMMC_CIRC_N_TA</t>
  </si>
  <si>
    <t>VMMC_CIRC_SUBNAT_N_SUBNAT_Age_TARGET</t>
  </si>
  <si>
    <t>VMMC_CIRC_SUBNAT_N_SUBNAT_Age</t>
  </si>
  <si>
    <t>VMMC_CIRC_SUBNAT_N_SUBNAT_TARGET</t>
  </si>
  <si>
    <t>VMMC_CIRC_SUBNAT_N_SUBNAT</t>
  </si>
  <si>
    <t>VMMC_TOTALCIRC_NAT_N_NAT_Age_TARGET</t>
  </si>
  <si>
    <t>VMMC_TOTALCIRC_NAT_N_NAT_Age</t>
  </si>
  <si>
    <t>VMMC_TOTALCIRC_NAT_N_NAT_JUSTIFICATION_TARGET</t>
  </si>
  <si>
    <t>VMMC_TOTALCIRC_NAT_N_NAT_JUSTIFICATION</t>
  </si>
  <si>
    <t>VMMC_TOTALCIRC_NAT_N_NAT_SOURCE_TARGET</t>
  </si>
  <si>
    <t>VMMC_TOTALCIRC_NAT_N_NAT_SOURCE</t>
  </si>
  <si>
    <t>VMMC_TOTALCIRC_NAT_N_NAT_TARGET</t>
  </si>
  <si>
    <t>VMMC_TOTALCIRC_NAT_N_NAT</t>
  </si>
  <si>
    <t>VMMC_TOTALCIRC_SUBNAT_N_SUBNAT_Age_TARGET</t>
  </si>
  <si>
    <t>VMMC_TOTALCIRC_SUBNAT_N_SUBNAT_Age</t>
  </si>
  <si>
    <t>VMMC_TOTALCIRC_SUBNAT_N_SUBNAT_TARGET</t>
  </si>
  <si>
    <t>VMMC_TOTALCIRC_SUBNAT_N_SUBNAT</t>
  </si>
  <si>
    <t>code_fixed</t>
  </si>
  <si>
    <t>aMttBjo5IWl</t>
  </si>
  <si>
    <t>Activity Level</t>
  </si>
  <si>
    <t>SZ2BrV296MZ</t>
  </si>
  <si>
    <t>Y32MfRpUlzG</t>
  </si>
  <si>
    <t>Adverse Event Simple</t>
  </si>
  <si>
    <t>ioZFXLYUFGv</t>
  </si>
  <si>
    <t>Age (0-14, 4)</t>
  </si>
  <si>
    <t>P0EDfiY8oPM</t>
  </si>
  <si>
    <t>Age (0-15+,4)</t>
  </si>
  <si>
    <t>tulSkR7XTwO</t>
  </si>
  <si>
    <t>Age (0-15+,4) and Sex</t>
  </si>
  <si>
    <t>bwR4pjBkJWm</t>
  </si>
  <si>
    <t>Age (0-15+,4), Sex and Known/New</t>
  </si>
  <si>
    <t>Wx40wccVe1l</t>
  </si>
  <si>
    <t>Age (0-17, 5)</t>
  </si>
  <si>
    <t>R0NZtV2YUMq</t>
  </si>
  <si>
    <t>Age (0-18, 5) and Sex</t>
  </si>
  <si>
    <t>x3cKmI3fUh2</t>
  </si>
  <si>
    <t>BPo3dJNuwjX</t>
  </si>
  <si>
    <t>LgPD875rpRO</t>
  </si>
  <si>
    <t>Age (0-20+, 6) and Sex</t>
  </si>
  <si>
    <t>Sed4BVPCYIQ</t>
  </si>
  <si>
    <t>PsyZIrZcQKI</t>
  </si>
  <si>
    <t>Age (0-25+, 5)</t>
  </si>
  <si>
    <t>b41LuqfyeDo</t>
  </si>
  <si>
    <t>uCZexU3mq7m</t>
  </si>
  <si>
    <t>Age (0-25+, 5, 4 yr step), Sex and Activity Level</t>
  </si>
  <si>
    <t>wuB7S9Mn4wI</t>
  </si>
  <si>
    <t>Age (0-25+, 5) and Sex</t>
  </si>
  <si>
    <t>xcJOxnSl47S</t>
  </si>
  <si>
    <t>Age (0-25+, 6) v2</t>
  </si>
  <si>
    <t>mAbs6jgbklF</t>
  </si>
  <si>
    <t>C8XRKALLqc3</t>
  </si>
  <si>
    <t>Age (0-4,3)</t>
  </si>
  <si>
    <t>jC72m5u3KKE</t>
  </si>
  <si>
    <t>wh5A458QoFK</t>
  </si>
  <si>
    <t>vyNq6g9cfMc</t>
  </si>
  <si>
    <t>eHutAJmoBxG</t>
  </si>
  <si>
    <t>W94D1ECUYlm</t>
  </si>
  <si>
    <t>StQS1AJqRq7</t>
  </si>
  <si>
    <t>Age (0-50+, 7) [2014]</t>
  </si>
  <si>
    <t>XFPXxy9tZLa</t>
  </si>
  <si>
    <t>h7XZ5bNntDl</t>
  </si>
  <si>
    <t>rViqkbLZNH4</t>
  </si>
  <si>
    <t>Age (10-49, 3)</t>
  </si>
  <si>
    <t>Tqo3aE4vXBI</t>
  </si>
  <si>
    <t>Age (10-49, 3) and Sex</t>
  </si>
  <si>
    <t>XZeJ1kDjO19</t>
  </si>
  <si>
    <t>Age (10-50+, 5)</t>
  </si>
  <si>
    <t>xr1qkPlYJ8A</t>
  </si>
  <si>
    <t>oAdKlxdUUPf</t>
  </si>
  <si>
    <t>BQY4LzNb6TA</t>
  </si>
  <si>
    <t>SqVzxjT3IyK</t>
  </si>
  <si>
    <t>Age (&lt;1-15+, 5)</t>
  </si>
  <si>
    <t>xyLLb6zKZWK</t>
  </si>
  <si>
    <t>oEGv4yU8kBR</t>
  </si>
  <si>
    <t>vYW7UNTxFS9</t>
  </si>
  <si>
    <t>zLKA08cM7jG</t>
  </si>
  <si>
    <t>mD8hvhtbouD</t>
  </si>
  <si>
    <t>Age (&lt;1-25+, 7) and Sex [2014]</t>
  </si>
  <si>
    <t>OQ9eZ5lH82v</t>
  </si>
  <si>
    <t>SWqMGmYh3OO</t>
  </si>
  <si>
    <t>mvGfUZghMNB</t>
  </si>
  <si>
    <t>Age (&lt;15, 15+) and Sex</t>
  </si>
  <si>
    <t>CoksSoiSZC2</t>
  </si>
  <si>
    <t>p7bLaTW7wdx</t>
  </si>
  <si>
    <t>nVLI78JkEma</t>
  </si>
  <si>
    <t>Ikml6ttGPDH</t>
  </si>
  <si>
    <t>st8xD4SDRLZ</t>
  </si>
  <si>
    <t>Age (&lt;15-30+, 3) and Sex</t>
  </si>
  <si>
    <t>JTDB7KQFxmE</t>
  </si>
  <si>
    <t>WQSlrtjlNHt</t>
  </si>
  <si>
    <t>p5drEjk8VMi</t>
  </si>
  <si>
    <t>da0UhtmAUIl</t>
  </si>
  <si>
    <t>Age (5-17, 3)</t>
  </si>
  <si>
    <t>gofkPRuVdQ7</t>
  </si>
  <si>
    <t>Age (&lt;5-17, 4)</t>
  </si>
  <si>
    <t>dsToxyFx8mR</t>
  </si>
  <si>
    <t>rZcN1EqI63H</t>
  </si>
  <si>
    <t>Age (6mo-4,2)</t>
  </si>
  <si>
    <t>Cur6FG3Sdvr</t>
  </si>
  <si>
    <t>Ggx8SMQEOSA</t>
  </si>
  <si>
    <t>ZZyCnezJooy</t>
  </si>
  <si>
    <t>vPsy21VJjyA</t>
  </si>
  <si>
    <t>Delivery Site Type</t>
  </si>
  <si>
    <t>acJ65yIiqDF</t>
  </si>
  <si>
    <t>MDJ0emo8nL2</t>
  </si>
  <si>
    <t>DSD or TA Only</t>
  </si>
  <si>
    <t>epzCA2LTDLQ</t>
  </si>
  <si>
    <t>EA Expenditure Records</t>
  </si>
  <si>
    <t>gFNwNy0Zo2Z</t>
  </si>
  <si>
    <t>EA Investment Expenditures and Records</t>
  </si>
  <si>
    <t>xHoLe2enCfg</t>
  </si>
  <si>
    <t>EA Recurring Expenditures and Records</t>
  </si>
  <si>
    <t>mc3aqlCAwTB</t>
  </si>
  <si>
    <t>vIUAkXtvkOg</t>
  </si>
  <si>
    <t>wUpfppgjEza</t>
  </si>
  <si>
    <t>Funding Mechanism</t>
  </si>
  <si>
    <t>bxmTyAtapAX</t>
  </si>
  <si>
    <t>VMb8FFKLqnL</t>
  </si>
  <si>
    <t>MLaXcZKMBpj</t>
  </si>
  <si>
    <t>LjsXITsFDJY</t>
  </si>
  <si>
    <t>HIV Status (Inc Undisclosed)/Age/Sex</t>
  </si>
  <si>
    <t>hVswD64LbtW</t>
  </si>
  <si>
    <t>Infant Age (2,2-12)</t>
  </si>
  <si>
    <t>B1KscM0bgtV</t>
  </si>
  <si>
    <t>OYZn1qkoRfc</t>
  </si>
  <si>
    <t>Infant Test [2014]</t>
  </si>
  <si>
    <t>Nd97ZFIn02s</t>
  </si>
  <si>
    <t>In-service Competency-Based Training</t>
  </si>
  <si>
    <t>CMxi6K14Hlb</t>
  </si>
  <si>
    <t>Intervention Type</t>
  </si>
  <si>
    <t>aDa1KePOVOQ</t>
  </si>
  <si>
    <t>Investment Expenditures</t>
  </si>
  <si>
    <t>PTpgVycyhAd</t>
  </si>
  <si>
    <t>Key Cadres by Geographic Location</t>
  </si>
  <si>
    <t>BHDuQvbN5T5</t>
  </si>
  <si>
    <t>Key Cadres by Graduate Type</t>
  </si>
  <si>
    <t>Peaq0r8OX76</t>
  </si>
  <si>
    <t>rNLut8lHsAJ</t>
  </si>
  <si>
    <t>Known and New Status by Result</t>
  </si>
  <si>
    <t>S2n4UfFxkbv</t>
  </si>
  <si>
    <t>Ke69csohyIX</t>
  </si>
  <si>
    <t>D05MLgyUIzs</t>
  </si>
  <si>
    <t>XbV8FsVp5mb</t>
  </si>
  <si>
    <t>Line</t>
  </si>
  <si>
    <t>dZkCRuNzeKh</t>
  </si>
  <si>
    <t>ilNqFtODuSA</t>
  </si>
  <si>
    <t>UWBjTXQij0x</t>
  </si>
  <si>
    <t>anbcCJEMa1D</t>
  </si>
  <si>
    <t>NdVs7sz8ubF</t>
  </si>
  <si>
    <t>j8BsL8g84TG</t>
  </si>
  <si>
    <t>L8gY27TERBj</t>
  </si>
  <si>
    <t>Pre-service Competency-Based Training</t>
  </si>
  <si>
    <t>FemroyVp51j</t>
  </si>
  <si>
    <t>Pjkxe5ViyxP</t>
  </si>
  <si>
    <t>Severity</t>
  </si>
  <si>
    <t>R1rzmp9ROky</t>
  </si>
  <si>
    <t>jK36QwTbiss</t>
  </si>
  <si>
    <t>Sex and Line</t>
  </si>
  <si>
    <t>dHwAz3TTxjl</t>
  </si>
  <si>
    <t>TjRn0xxFg5u</t>
  </si>
  <si>
    <t>TWKrIXIpaJf</t>
  </si>
  <si>
    <t>M6828oBOPSz</t>
  </si>
  <si>
    <t>i8VSPyiA9vz</t>
  </si>
  <si>
    <t>MMaDtUN55yH</t>
  </si>
  <si>
    <t>nemVm4k7dYv</t>
  </si>
  <si>
    <t>Violence Service Type [2014]</t>
  </si>
  <si>
    <t>c7bzLBhaiPQ</t>
  </si>
  <si>
    <t>GRhjHsi1HBf</t>
  </si>
  <si>
    <t>EMR_SITE_MIL</t>
  </si>
  <si>
    <t>Gd8nhK9znXR</t>
  </si>
  <si>
    <t>No</t>
  </si>
  <si>
    <t>National</t>
  </si>
  <si>
    <t>Sub-National</t>
  </si>
  <si>
    <t>degsuid_lD2x0c8kywj</t>
  </si>
  <si>
    <t>Denominator</t>
  </si>
  <si>
    <t>Numerator</t>
  </si>
  <si>
    <t>Som9NRMQqV7</t>
  </si>
  <si>
    <t>QpNj0nSuEhD</t>
  </si>
  <si>
    <t>iM13vdNLWKb</t>
  </si>
  <si>
    <t>cRAGKdWIDn4</t>
  </si>
  <si>
    <t>ERT6F2mcduw</t>
  </si>
  <si>
    <t>jJDHP9KXvzJ</t>
  </si>
  <si>
    <t>degsuid_TWXpUVE2MqL</t>
  </si>
  <si>
    <t>DEG Name</t>
  </si>
  <si>
    <t>DEG UID</t>
  </si>
  <si>
    <t>iqiLEniyJ5y</t>
  </si>
  <si>
    <t>dcIuOK09xNB</t>
  </si>
  <si>
    <t>lEFkfUbmMfM</t>
  </si>
  <si>
    <t>xdnJ1CpBCUP</t>
  </si>
  <si>
    <t>Rt6qzQGHVi7</t>
  </si>
  <si>
    <t>g84zDX1N5g6</t>
  </si>
  <si>
    <t>sJKTQEHul4G</t>
  </si>
  <si>
    <t>F8LEIAiouSo</t>
  </si>
  <si>
    <t>WK6XCLaTLH3</t>
  </si>
  <si>
    <t>viu78FWyZId</t>
  </si>
  <si>
    <t>gBd7M0c78Wj</t>
  </si>
  <si>
    <t>TBRozrLsbYb</t>
  </si>
  <si>
    <t>oebBnGD0fkg</t>
  </si>
  <si>
    <t>i1krpXHOjDL</t>
  </si>
  <si>
    <t>R8FkkRAMlWB</t>
  </si>
  <si>
    <t>IIA4LbLb4bB</t>
  </si>
  <si>
    <t>sIBwJjO5Dbl</t>
  </si>
  <si>
    <t>jwZn54Stuyx</t>
  </si>
  <si>
    <t>i37XTKNCiZc</t>
  </si>
  <si>
    <t>HkcDYr6MufB</t>
  </si>
  <si>
    <t>Age Aggregated/Sex</t>
  </si>
  <si>
    <t>NYXJu5vwbhN</t>
  </si>
  <si>
    <t>BS_COLL (N, DSD): Blood Units Donated</t>
  </si>
  <si>
    <t>BS_COLL (N, DSD)</t>
  </si>
  <si>
    <t>Zh08CCOJSBD</t>
  </si>
  <si>
    <t>BS_COLL (N, DSD_NARRATIVE): Blood Units Donated</t>
  </si>
  <si>
    <t>BS_COLL (N, DSD NARRATIVE)</t>
  </si>
  <si>
    <t>f2a9eOzfpR7</t>
  </si>
  <si>
    <t>BS_COLL (N, DSD_NARRATIVE) TARGET: Blood Units Donated</t>
  </si>
  <si>
    <t>BS_COLL (N, DSD_NARRATIVE) TARGET</t>
  </si>
  <si>
    <t>umC9U5YGDq4</t>
  </si>
  <si>
    <t>BS_COLL (N, DSD) TARGET: Blood Units Donated</t>
  </si>
  <si>
    <t>BS_COLL (N, DSD) TARGET</t>
  </si>
  <si>
    <t>BS_COLL (N, TA): Blood Units Donated</t>
  </si>
  <si>
    <t>BS_COLL (N, TA)</t>
  </si>
  <si>
    <t>BS_COLL (N, TA_NARRATIVE): Blood Units Donated</t>
  </si>
  <si>
    <t>BS_COLL (N, TA NARRATIVE)</t>
  </si>
  <si>
    <t>BS_COLL (N, TA_NARRATIVE) TARGET: Blood Units Donated</t>
  </si>
  <si>
    <t>BS_COLL (N, TA_NARRATIVE) TARGET</t>
  </si>
  <si>
    <t>BS_COLL (N, TA) TARGET: Blood Units Donated</t>
  </si>
  <si>
    <t>BS_COLL (N, TA) TARGET</t>
  </si>
  <si>
    <t>PxOshPbqvcS</t>
  </si>
  <si>
    <t>BS_SCREEN (N, DSD): Blood Units Screened</t>
  </si>
  <si>
    <t>BS_SCREEN (N, DSD)</t>
  </si>
  <si>
    <t>K6s8m8peXb1</t>
  </si>
  <si>
    <t>BS_SCREEN (N, DSD, Result): Blood Units Screened</t>
  </si>
  <si>
    <t>BS_SCREEN (N, DSD, Result)</t>
  </si>
  <si>
    <t>Ug1EwSHROqq</t>
  </si>
  <si>
    <t>BS_SCREEN (N, DSD, Result) TARGET: Blood Units Screened</t>
  </si>
  <si>
    <t>BS_SCREEN (N, DSD, Result) TARGET</t>
  </si>
  <si>
    <t>QeOG3WUzmA6</t>
  </si>
  <si>
    <t>BS_SCREEN (N, DSD) TARGET: Blood Units Screened</t>
  </si>
  <si>
    <t>BS_SCREEN (N, DSD) TARGET</t>
  </si>
  <si>
    <t>BS_SCREEN (N, TA): Blood Units Screened</t>
  </si>
  <si>
    <t>BS_SCREEN (N, TA)</t>
  </si>
  <si>
    <t>BS_SCREEN (N, TA, Result): Blood Units Screened</t>
  </si>
  <si>
    <t>BS_SCREEN (N, TA, Result)</t>
  </si>
  <si>
    <t>BS_SCREEN (N, TA, Result) TARGET: Blood Units Screened</t>
  </si>
  <si>
    <t>BS_SCREEN (N, TA, Result) TARGET</t>
  </si>
  <si>
    <t>BS_SCREEN (N, TA) TARGET: Blood Units Screened</t>
  </si>
  <si>
    <t>BS_SCREEN (N, TA) TARGET</t>
  </si>
  <si>
    <t>nLLEMkklQHX</t>
  </si>
  <si>
    <t>C2.1.D (N, DSD, Age): PLHIV Min One Service</t>
  </si>
  <si>
    <t>btp56uGIcWp</t>
  </si>
  <si>
    <t>C2.1.D (N, DSD, Age/Sex): PLHIV Min One Service</t>
  </si>
  <si>
    <t>BCWxGCJr3DQ</t>
  </si>
  <si>
    <t>C2.1.D (N, DSD, Age/Sex) TARGET: PLHIV Min One Service</t>
  </si>
  <si>
    <t>C2.1.D (N, DSD, Age/Sex) TARGET</t>
  </si>
  <si>
    <t>mNp9nSSstni</t>
  </si>
  <si>
    <t>C2.1.D (N, DSD, Age) TARGET: PLHIV Min One Service</t>
  </si>
  <si>
    <t>C2.1.D (N, DSD, Age) TARGET</t>
  </si>
  <si>
    <t>yyWFOaerDl6</t>
  </si>
  <si>
    <t>C2.1.D (N, DSD_NARRATIVE): PLHIV Min One Service</t>
  </si>
  <si>
    <t>C2.1.D (N, DSD NARRATIVE)</t>
  </si>
  <si>
    <t>gUjAqkNDGRO</t>
  </si>
  <si>
    <t>C2.1.D (N, DSD_NARRATIVE) TARGET: PLHIV Min One Service</t>
  </si>
  <si>
    <t>C2.1.D (N, DSD_NARRATIVE) TARGET</t>
  </si>
  <si>
    <t>mW3o9nJ7s9N</t>
  </si>
  <si>
    <t>C2.1.D (N, DSD): PLHIV Min One Service</t>
  </si>
  <si>
    <t>VkqivwxEmsn</t>
  </si>
  <si>
    <t>C2.1.D (N, DSD, Sex): PLHIV Min One Service</t>
  </si>
  <si>
    <t>ZdUyMCgZaPE</t>
  </si>
  <si>
    <t>C2.1.D (N, DSD, Sex) TARGET: PLHIV Min One Service</t>
  </si>
  <si>
    <t>C2.1.D (N, DSD, Sex) TARGET</t>
  </si>
  <si>
    <t>u7wdsUKFAzP</t>
  </si>
  <si>
    <t>C2.1.D (N, DSD) TARGET: PLHIV Min One Service</t>
  </si>
  <si>
    <t>C2.1.D (N, DSD) TARGET</t>
  </si>
  <si>
    <t>KAQiPuFs21i</t>
  </si>
  <si>
    <t>C2.1.D (N, NA, Age): PLHIV Min One Service</t>
  </si>
  <si>
    <t>C2.1.D (N, NA, Age)</t>
  </si>
  <si>
    <t>FvgmfzhCVIi</t>
  </si>
  <si>
    <t>C2.1.D (N, NA, Age/Sex): PLHIV Min One Service</t>
  </si>
  <si>
    <t>C2.1.D (N, NA, Age/Sex)</t>
  </si>
  <si>
    <t>QWAUZtcQgjj</t>
  </si>
  <si>
    <t>C2.1.D (N, NA, Age/Sex) TARGET: PLHIV Min One Service</t>
  </si>
  <si>
    <t>C2.1.D (N, NA, Age/Sex) TARGET</t>
  </si>
  <si>
    <t>zpqufwVtmXW</t>
  </si>
  <si>
    <t>C2.1.D (N, NA, Age) TARGET: PLHIV Min One Service</t>
  </si>
  <si>
    <t>C2.1.D (N, NA, Age) TARGET</t>
  </si>
  <si>
    <t>VqXE0jNDQF5</t>
  </si>
  <si>
    <t>C2.1.D (N, NA_NARRATIVE): PLHIV Min One Service</t>
  </si>
  <si>
    <t>C2.1.D (N, NA NARRATIVE)</t>
  </si>
  <si>
    <t>Un33yMOksdx</t>
  </si>
  <si>
    <t>C2.1.D (N, NA): PLHIV Min One Service</t>
  </si>
  <si>
    <t>C2.1.D (N, NA)</t>
  </si>
  <si>
    <t>dchNylyfFDQ</t>
  </si>
  <si>
    <t>C2.1.D (N, NA, Sex): PLHIV Min One Service</t>
  </si>
  <si>
    <t>C2.1.D (N, NA, Sex)</t>
  </si>
  <si>
    <t>bMPGU4sxQJy</t>
  </si>
  <si>
    <t>C2.1.D (N, NA, Sex) TARGET: PLHIV Min One Service</t>
  </si>
  <si>
    <t>C2.1.D (N, NA, Sex) TARGET</t>
  </si>
  <si>
    <t>AQn4efLIUVY</t>
  </si>
  <si>
    <t>C2.1.D (N, NA) TARGET: PLHIV Min One Service</t>
  </si>
  <si>
    <t>C2.1.D (N, NA) TARGET</t>
  </si>
  <si>
    <t>sPqEqA4xglP</t>
  </si>
  <si>
    <t>C2.1.D (N, NGI, Age): PLHIV Min One Service</t>
  </si>
  <si>
    <t>C2.1.D (N, NGI, Age)</t>
  </si>
  <si>
    <t>TMfdFc1MS4R</t>
  </si>
  <si>
    <t>C2.1.D (N, NGI, Age/Sex): PLHIV Min One Service</t>
  </si>
  <si>
    <t>C2.1.D (N, NGI, Age/Sex)</t>
  </si>
  <si>
    <t>FeitUL7qkck</t>
  </si>
  <si>
    <t>C2.1.D (N, NGI, Age/Sex) TARGET: PLHIV Min One Service</t>
  </si>
  <si>
    <t>C2.1.D (N, NGI, Age/Sex) TARGET</t>
  </si>
  <si>
    <t>jT48did210Q</t>
  </si>
  <si>
    <t>C2.1.D (N, NGI, Age) TARGET: PLHIV Min One Service</t>
  </si>
  <si>
    <t>C2.1.D (N, NGI, Age) TARGET</t>
  </si>
  <si>
    <t>THonEUXW37t</t>
  </si>
  <si>
    <t>C2.1.D (N, NGI_NARRATIVE): PLHIV Min One Service</t>
  </si>
  <si>
    <t>C2.1.D (N, NGI NARRATIVE)</t>
  </si>
  <si>
    <t>H29ScH1MJqd</t>
  </si>
  <si>
    <t>C2.1.D (N, NGI): PLHIV Min One Service</t>
  </si>
  <si>
    <t>C2.1.D (N, NGI)</t>
  </si>
  <si>
    <t>Tsaf4loNqS3</t>
  </si>
  <si>
    <t>C2.1.D (N, NGI, Sex): PLHIV Min One Service</t>
  </si>
  <si>
    <t>C2.1.D (N, NGI, Sex)</t>
  </si>
  <si>
    <t>gLvI2jTN4UC</t>
  </si>
  <si>
    <t>C2.1.D (N, NGI, Sex) TARGET: PLHIV Min One Service</t>
  </si>
  <si>
    <t>C2.1.D (N, NGI, Sex) TARGET</t>
  </si>
  <si>
    <t>QEjvV7oNMLj</t>
  </si>
  <si>
    <t>C2.1.D (N, NGI) TARGET: PLHIV Min One Service</t>
  </si>
  <si>
    <t>C2.1.D (N, NGI) TARGET</t>
  </si>
  <si>
    <t>CrOfmo884Vm</t>
  </si>
  <si>
    <t>C2.1.D (N, TA, Age): PLHIV Min One Service</t>
  </si>
  <si>
    <t>C2.1.D (N, TA, Age)</t>
  </si>
  <si>
    <t>xfKpKrxwvkI</t>
  </si>
  <si>
    <t>C2.1.D (N, TA, Age/Sex): PLHIV Min One Service</t>
  </si>
  <si>
    <t>C2.1.D (N, TA, Age/Sex)</t>
  </si>
  <si>
    <t>KBjtDlUfW4P</t>
  </si>
  <si>
    <t>C2.1.D (N, TA, Age/Sex) TARGET: PLHIV Min One Service</t>
  </si>
  <si>
    <t>C2.1.D (N, TA, Age/Sex) TARGET</t>
  </si>
  <si>
    <t>vIzHq26Vf2j</t>
  </si>
  <si>
    <t>C2.1.D (N, TA, Age) TARGET: PLHIV Min One Service</t>
  </si>
  <si>
    <t>C2.1.D (N, TA, Age) TARGET</t>
  </si>
  <si>
    <t>fQIat1MaDwT</t>
  </si>
  <si>
    <t>C2.1.D (N, TA_NARRATIVE): PLHIV Min One Service</t>
  </si>
  <si>
    <t>C2.1.D (N, TA NARRATIVE)</t>
  </si>
  <si>
    <t>V30g1ESMaB2</t>
  </si>
  <si>
    <t>C2.1.D (N, TA_NARRATIVE) TARGET: PLHIV Min One Service</t>
  </si>
  <si>
    <t>C2.1.D (N, TA_NARRATIVE) TARGET</t>
  </si>
  <si>
    <t>HabuSZ5gmgA</t>
  </si>
  <si>
    <t>C2.1.D (N, TA): PLHIV Min One Service</t>
  </si>
  <si>
    <t>C2.1.D (N, TA)</t>
  </si>
  <si>
    <t>mHCJKt2lJQD</t>
  </si>
  <si>
    <t>C2.1.D (N, TA, Sex): PLHIV Min One Service</t>
  </si>
  <si>
    <t>C2.1.D (N, TA, Sex)</t>
  </si>
  <si>
    <t>K3MWYFSWbKD</t>
  </si>
  <si>
    <t>C2.1.D (N, TA, Sex) TARGET: PLHIV Min One Service</t>
  </si>
  <si>
    <t>C2.1.D (N, TA, Sex) TARGET</t>
  </si>
  <si>
    <t>j9mZnJi22f8</t>
  </si>
  <si>
    <t>C2.1.D (N, TA) TARGET: PLHIV Min One Service</t>
  </si>
  <si>
    <t>C2.1.D (N, TA) TARGET</t>
  </si>
  <si>
    <t>hH24qU5glB9</t>
  </si>
  <si>
    <t>C2.4.D (N, DSD_NARRATIVE): PLHIV Screened for TB</t>
  </si>
  <si>
    <t>C2.4.D (N, DSD NARRATIVE)</t>
  </si>
  <si>
    <t>CkN0MOAM1QR</t>
  </si>
  <si>
    <t>C2.4.D (N, DSD_NARRATIVE) TARGET: PLHIV Screened for TB</t>
  </si>
  <si>
    <t>C2.4.D (N, DSD_NARRATIVE) TARGET</t>
  </si>
  <si>
    <t>Q0WiXuOlPBq</t>
  </si>
  <si>
    <t>C2.4.D (N, DSD): PLHIV Screened for TB</t>
  </si>
  <si>
    <t>R6CZFsQFpNo</t>
  </si>
  <si>
    <t>C2.4.D (N, DSD) TARGET: PLHIV Screened for TB</t>
  </si>
  <si>
    <t>C2.4.D (N, DSD) TARGET</t>
  </si>
  <si>
    <t>CARE_COMM (N, DSD, Age/Sex): Support Outside Facility</t>
  </si>
  <si>
    <t>CARE_COMM (N, DSD, Age/Sex)</t>
  </si>
  <si>
    <t>CARE_COMM (N, DSD, Age/Sex) TARGET: Support Outside Facility</t>
  </si>
  <si>
    <t>CARE_COMM (N, DSD, Age/Sex) TARGET</t>
  </si>
  <si>
    <t>CARE_COMM (N, DSD_NARRATIVE): Support Outside Facility</t>
  </si>
  <si>
    <t>CARE_COMM (N, DSD_NARRATIVE)</t>
  </si>
  <si>
    <t>CARE_COMM (N, DSD_NARRATIVE) TARGET: Support Outside Facility</t>
  </si>
  <si>
    <t>CARE_COMM (N, DSD_NARRATIVE) TARGET</t>
  </si>
  <si>
    <t>CARE_COMM (N, DSD): Support Outside Facility</t>
  </si>
  <si>
    <t>CARE_COMM (N, DSD)</t>
  </si>
  <si>
    <t>CARE_COMM (N, DSD) TARGET: Support Outside Facility</t>
  </si>
  <si>
    <t>CARE_COMM (N, DSD) TARGET</t>
  </si>
  <si>
    <t>CARE_COMM (N, TA, Age/Sex): Support Outside Facility</t>
  </si>
  <si>
    <t>CARE_COMM (N, TA, Age/Sex)</t>
  </si>
  <si>
    <t>CARE_COMM (N, TA, Age/Sex) TARGET: Support Outside Facility</t>
  </si>
  <si>
    <t>CARE_COMM (N, TA, Age/Sex) TARGET</t>
  </si>
  <si>
    <t>CARE_COMM (N, TA_NARRATIVE): Support Outside Facility</t>
  </si>
  <si>
    <t>CARE_COMM (N, TA_NARRATIVE)</t>
  </si>
  <si>
    <t>CARE_COMM (N, TA_NARRATIVE) TARGET: Support Outside Facility</t>
  </si>
  <si>
    <t>CARE_COMM (N, TA_NARRATIVE) TARGET</t>
  </si>
  <si>
    <t>CARE_COMM (N, TA): Support Outside Facility</t>
  </si>
  <si>
    <t>CARE_COMM (N, TA)</t>
  </si>
  <si>
    <t>CARE_COMM (N, TA) TARGET: Support Outside Facility</t>
  </si>
  <si>
    <t>CARE_COMM (N, TA) TARGET</t>
  </si>
  <si>
    <t>Ni2pdBjDo1u</t>
  </si>
  <si>
    <t>CARE_CURR (N, DSD, Age): Received CD4, VL or Assessment</t>
  </si>
  <si>
    <t>CARE_CURR (N, DSD, Age)</t>
  </si>
  <si>
    <t>CARE_CURR (N, DSD, Age/Sex Aggregated): Received CD4, VL or Assessment</t>
  </si>
  <si>
    <t>CARE_CURR (N, DSD, Age/Sex Aggregated)</t>
  </si>
  <si>
    <t>CARE_CURR (N, DSD, Age/Sex Aggregated) TARGET: Received CD4, VL or Assessment</t>
  </si>
  <si>
    <t>CARE_CURR (N, DSD, Age/Sex Aggregated) TARGET</t>
  </si>
  <si>
    <t>CARE_CURR (N, DSD, Age/Sex): Received CD4, VL or Assessment</t>
  </si>
  <si>
    <t>CARE_CURR (N, DSD, Age/Sex)</t>
  </si>
  <si>
    <t>CARE_CURR (N, DSD, Age/Sex) TARGET: Received CD4, VL or Assessment</t>
  </si>
  <si>
    <t>CARE_CURR (N, DSD, Age/Sex) TARGET</t>
  </si>
  <si>
    <t>RGfBpVeY7vm</t>
  </si>
  <si>
    <t>CARE_CURR (N, DSD, Age) TARGET: Received CD4, VL or Assessment</t>
  </si>
  <si>
    <t>CARE_CURR (N, DSD, Age) TARGET</t>
  </si>
  <si>
    <t>CARE_CURR (N, DSD_NARRATIVE): Received CD4, VL or Assessment</t>
  </si>
  <si>
    <t>CARE_CURR (N, DSD_NARRATIVE)</t>
  </si>
  <si>
    <t>CARE_CURR (N, DSD_NARRATIVE) TARGET: Received CD4, VL or Assessment</t>
  </si>
  <si>
    <t>CARE_CURR (N, DSD_NARRATIVE) TARGET</t>
  </si>
  <si>
    <t>CARE_CURR (N, DSD): Received CD4, VL or Assessment</t>
  </si>
  <si>
    <t>CARE_CURR (N, DSD)</t>
  </si>
  <si>
    <t>kYDtmulAfsp</t>
  </si>
  <si>
    <t>CARE_CURR (N, DSD, Sex): Received CD4, VL or Assessment</t>
  </si>
  <si>
    <t>CARE_CURR (N, DSD, Sex)</t>
  </si>
  <si>
    <t>NrTM9wtNABo</t>
  </si>
  <si>
    <t>CARE_CURR (N, DSD, Sex) TARGET: Received CD4, VL or Assessment</t>
  </si>
  <si>
    <t>CARE_CURR (N, DSD, Sex) TARGET</t>
  </si>
  <si>
    <t>CARE_CURR (N, DSD) TARGET: Received CD4, VL or Assessment</t>
  </si>
  <si>
    <t>CARE_CURR (N, DSD) TARGET</t>
  </si>
  <si>
    <t>CARE_CURR (N, TA, Age/Sex Aggregated): Received CD4, VL or Assessment</t>
  </si>
  <si>
    <t>CARE_CURR (N, TA, Age/Sex Aggregated)</t>
  </si>
  <si>
    <t>CARE_CURR (N, TA, Age/Sex Aggregated) TARGET: Received CD4, VL or Assessment</t>
  </si>
  <si>
    <t>CARE_CURR (N, TA, Age/Sex Aggregated) TARGET</t>
  </si>
  <si>
    <t>CARE_CURR (N, TA, Age/Sex): Received CD4, VL or Assessment</t>
  </si>
  <si>
    <t>CARE_CURR (N, TA, Age/Sex)</t>
  </si>
  <si>
    <t>CARE_CURR (N, TA, Age/Sex) TARGET: Received CD4, VL or Assessment</t>
  </si>
  <si>
    <t>CARE_CURR (N, TA, Age/Sex) TARGET</t>
  </si>
  <si>
    <t>CARE_CURR (N, TA_NARRATIVE): Received CD4, VL or Assessment</t>
  </si>
  <si>
    <t>CARE_CURR (N, TA_NARRATIVE)</t>
  </si>
  <si>
    <t>CARE_CURR (N, TA_NARRATIVE) TARGET: Received CD4, VL or Assessment</t>
  </si>
  <si>
    <t>CARE_CURR (N, TA_NARRATIVE) TARGET</t>
  </si>
  <si>
    <t>CARE_CURR (N, TA): Received CD4, VL or Assessment</t>
  </si>
  <si>
    <t>CARE_CURR (N, TA)</t>
  </si>
  <si>
    <t>CARE_CURR (N, TA) TARGET: Received CD4, VL or Assessment</t>
  </si>
  <si>
    <t>CARE_CURR (N, TA) TARGET</t>
  </si>
  <si>
    <t>skbPW9WbEvo</t>
  </si>
  <si>
    <t>CARE_NEW (N, DSD, Age): Received CD4, VL or Assessment</t>
  </si>
  <si>
    <t>CARE_NEW (N, DSD, Age)</t>
  </si>
  <si>
    <t>CARE_NEW (N, DSD, Age/Sex Aggregated): Received CD4, VL or Assessment</t>
  </si>
  <si>
    <t>CARE_NEW (N, DSD, Age/Sex Aggregated)</t>
  </si>
  <si>
    <t>CARE_NEW (N, DSD, Age/Sex Aggregated) TARGET: Received CD4, VL or Assessment</t>
  </si>
  <si>
    <t>CARE_NEW (N, DSD, Age/Sex Aggregated) TARGET</t>
  </si>
  <si>
    <t>CARE_NEW (N, DSD, Age/Sex): Received CD4, VL or Assessment</t>
  </si>
  <si>
    <t>CARE_NEW (N, DSD, Age/Sex)</t>
  </si>
  <si>
    <t>CARE_NEW (N, DSD, Age/Sex) TARGET: Received CD4, VL or Assessment</t>
  </si>
  <si>
    <t>CARE_NEW (N, DSD, Age/Sex) TARGET</t>
  </si>
  <si>
    <t>A3hWzATg2aM</t>
  </si>
  <si>
    <t>CARE_NEW (N, DSD, Age) TARGET: Received CD4, VL or Assessment</t>
  </si>
  <si>
    <t>CARE_NEW (N, DSD, Age) TARGET</t>
  </si>
  <si>
    <t>CARE_NEW (N, DSD_NARRATIVE): Received CD4, VL or Assessment</t>
  </si>
  <si>
    <t>CARE_NEW (N, DSD_NARRATIVE)</t>
  </si>
  <si>
    <t>CARE_NEW (N, DSD_NARRATIVE) TARGET: Received CD4, VL or Assessment</t>
  </si>
  <si>
    <t>CARE_NEW (N, DSD_NARRATIVE) TARGET</t>
  </si>
  <si>
    <t>CARE_NEW (N, DSD): Received CD4, VL or Assessment</t>
  </si>
  <si>
    <t>CARE_NEW (N, DSD)</t>
  </si>
  <si>
    <t>i5v7Yy6tG2X</t>
  </si>
  <si>
    <t>CARE_NEW (N, DSD, Sex): Received CD4, VL or Assessment</t>
  </si>
  <si>
    <t>CARE_NEW (N, DSD, Sex)</t>
  </si>
  <si>
    <t>EZF3nVkwWxB</t>
  </si>
  <si>
    <t>CARE_NEW (N, DSD, Sex) TARGET: Received CD4, VL or Assessment</t>
  </si>
  <si>
    <t>CARE_NEW (N, DSD, Sex) TARGET</t>
  </si>
  <si>
    <t>CARE_NEW (N, DSD) TARGET: Received CD4, VL or Assessment</t>
  </si>
  <si>
    <t>CARE_NEW (N, DSD) TARGET</t>
  </si>
  <si>
    <t>CARE_NEW (N, TA, Age/Sex Aggregated): Received CD4, VL or Assessment</t>
  </si>
  <si>
    <t>CARE_NEW (N, TA, Age/Sex Aggregated)</t>
  </si>
  <si>
    <t>CARE_NEW (N, TA, Age/Sex Aggregated) TARGET: Received CD4, VL or Assessment</t>
  </si>
  <si>
    <t>CARE_NEW (N, TA, Age/Sex Aggregated) TARGET</t>
  </si>
  <si>
    <t>CARE_NEW (N, TA, Age/Sex): Received CD4, VL or Assessment</t>
  </si>
  <si>
    <t>CARE_NEW (N, TA, Age/Sex)</t>
  </si>
  <si>
    <t>CARE_NEW (N, TA, Age/Sex) TARGET: Received CD4, VL or Assessment</t>
  </si>
  <si>
    <t>CARE_NEW (N, TA, Age/Sex) TARGET</t>
  </si>
  <si>
    <t>CARE_NEW (N, TA_NARRATIVE): Received CD4, VL or Assessment</t>
  </si>
  <si>
    <t>CARE_NEW (N, TA_NARRATIVE)</t>
  </si>
  <si>
    <t>CARE_NEW (N, TA_NARRATIVE) TARGET: Received CD4, VL or Assessment</t>
  </si>
  <si>
    <t>CARE_NEW (N, TA_NARRATIVE) TARGET</t>
  </si>
  <si>
    <t>CARE_NEW (N, TA): Received CD4, VL or Assessment</t>
  </si>
  <si>
    <t>CARE_NEW (N, TA)</t>
  </si>
  <si>
    <t>CARE_NEW (N, TA) TARGET: Received CD4, VL or Assessment</t>
  </si>
  <si>
    <t>CARE_NEW (N, TA) TARGET</t>
  </si>
  <si>
    <t>PEmSa20jgdW</t>
  </si>
  <si>
    <t>CARE_SITE (D, DSD_NARRATIVE) TARGET: Total Sites Providing CCS</t>
  </si>
  <si>
    <t>CARE_SITE (D, DSD_NARRATIVE) TARGET</t>
  </si>
  <si>
    <t>TqBT6560DLb</t>
  </si>
  <si>
    <t>CARE_SITE (D, DSD_NARRATIVE): Total Sites Providing CCS</t>
  </si>
  <si>
    <t>CARE_SITE (D, DSD_NARRATIVE)</t>
  </si>
  <si>
    <t>BHCsgo6LOOi</t>
  </si>
  <si>
    <t>CARE_SITE (D, DSD) TARGET: Total Sites Providing CCS</t>
  </si>
  <si>
    <t>CARE_SITE (D, DSD) TARGET</t>
  </si>
  <si>
    <t>WSLReNkUtMj</t>
  </si>
  <si>
    <t>CARE_SITE (D, DSD/TA, SupportType): 80% PLHIV Received Services</t>
  </si>
  <si>
    <t>CARE_SITE (D, DSD/TA, SupportType)</t>
  </si>
  <si>
    <t>v7efUevNsmz</t>
  </si>
  <si>
    <t>CARE_SITE (D, DSD/TA, SupportType) TARGET: 80% PLHIV Received Services</t>
  </si>
  <si>
    <t>CARE_SITE (D, DSD/TA, SupportType) TARGET</t>
  </si>
  <si>
    <t>eRfQQXKM5IY</t>
  </si>
  <si>
    <t>CARE_SITE (D, DSD): Total Sites Providing CCS</t>
  </si>
  <si>
    <t>CARE_SITE (D, DSD)</t>
  </si>
  <si>
    <t>apAjPu50Bay</t>
  </si>
  <si>
    <t>CARE_SITE (D, TA_NARRATIVE) TARGET: Total Sites Providing CCS</t>
  </si>
  <si>
    <t>CARE_SITE (D, TA_NARRATIVE) TARGET</t>
  </si>
  <si>
    <t>PvyGsCcwmMr</t>
  </si>
  <si>
    <t>CARE_SITE (D, TA_NARRATIVE): Total Sites Providing CCS</t>
  </si>
  <si>
    <t>CARE_SITE (D, TA_NARRATIVE)</t>
  </si>
  <si>
    <t>O0qZaWdk20n</t>
  </si>
  <si>
    <t>CARE_SITE (D, TA) TARGET: Total Sites Providing CCS</t>
  </si>
  <si>
    <t>CARE_SITE (D, TA) TARGET</t>
  </si>
  <si>
    <t>GMHen7FAf7s</t>
  </si>
  <si>
    <t>CARE_SITE (D, TA): Total Sites Providing CCS</t>
  </si>
  <si>
    <t>CARE_SITE (D, TA)</t>
  </si>
  <si>
    <t>ujwwDnfOudL</t>
  </si>
  <si>
    <t>CARE_SITE (N, DSD): 80% PLHIV Received Services</t>
  </si>
  <si>
    <t>CARE_SITE (N, DSD)</t>
  </si>
  <si>
    <t>eYN1EcoU5uQ</t>
  </si>
  <si>
    <t>CARE_SITE (N, DSD, DeliverySiteType): 80% PLHIV Received Services</t>
  </si>
  <si>
    <t>CARE_SITE (N, DSD, DeliverySiteType)</t>
  </si>
  <si>
    <t>HrBDRFamO1B</t>
  </si>
  <si>
    <t>CARE_SITE (N, DSD, DeliverySiteType) TARGET: 80% PLHIV Received Services</t>
  </si>
  <si>
    <t>CARE_SITE (N, DSD, DeliverySiteType) TARGET</t>
  </si>
  <si>
    <t>CARE_SITE (N, DSD_NARRATIVE): 80% PLHIV Received Services</t>
  </si>
  <si>
    <t>CARE_SITE (N, DSD_NARRATIVE)</t>
  </si>
  <si>
    <t>CARE_SITE (N, DSD_NARRATIVE) TARGET: 80% PLHIV Received Services</t>
  </si>
  <si>
    <t>CARE_SITE (N, DSD_NARRATIVE) TARGET</t>
  </si>
  <si>
    <t>y05Oyla6x6x</t>
  </si>
  <si>
    <t>CARE_SITE (N, DSD, SiteType): 80% PLHIV Received Services</t>
  </si>
  <si>
    <t>CARE_SITE (N, DSD, SiteType)</t>
  </si>
  <si>
    <t>wjXsTe0TYLz</t>
  </si>
  <si>
    <t>CARE_SITE (N, DSD, SiteType) TARGET: 80% PLHIV Received Services</t>
  </si>
  <si>
    <t>CARE_SITE (N, DSD, SiteType) TARGET</t>
  </si>
  <si>
    <t>KmSVD2tilN0</t>
  </si>
  <si>
    <t>CARE_SITE (N, DSD) TARGET: 80% PLHIV Received Services</t>
  </si>
  <si>
    <t>CARE_SITE (N, DSD) TARGET</t>
  </si>
  <si>
    <t>GsUEcyr2joQ</t>
  </si>
  <si>
    <t>CARE_SITE (N, DSD/TA, SupportType): 80% PLHIV Received Services</t>
  </si>
  <si>
    <t>CARE_SITE (N, DSD/TA, SupportType)</t>
  </si>
  <si>
    <t>e372ql5JFXZ</t>
  </si>
  <si>
    <t>CARE_SITE (N, DSD/TA, SupportType) TARGET: 80% PLHIV Received Services</t>
  </si>
  <si>
    <t>CARE_SITE (N, DSD/TA, SupportType) TARGET</t>
  </si>
  <si>
    <t>AB62T8g8KWO</t>
  </si>
  <si>
    <t>CARE_SITE (N, TA): 80% PLHIV Received Services</t>
  </si>
  <si>
    <t>CARE_SITE (N, TA)</t>
  </si>
  <si>
    <t>CARE_SITE (N, TA_NARRATIVE): 80% PLHIV Received Services</t>
  </si>
  <si>
    <t>CARE_SITE (N, TA_NARRATIVE)</t>
  </si>
  <si>
    <t>CARE_SITE (N, TA_NARRATIVE) TARGET: 80% PLHIV Received Services</t>
  </si>
  <si>
    <t>CARE_SITE (N, TA_NARRATIVE) TARGET</t>
  </si>
  <si>
    <t>VsmiBr4Zn8k</t>
  </si>
  <si>
    <t>CARE_SITE (N, TA) TARGET: 80% PLHIV Received Services</t>
  </si>
  <si>
    <t>CARE_SITE (N, TA) TARGET</t>
  </si>
  <si>
    <t>CO_FIN_NAT (N, NAT, FundingSource): HIV Spending</t>
  </si>
  <si>
    <t>CO_FIN_NAT (N, NAT, FundingSource)</t>
  </si>
  <si>
    <t>CO_FIN_NAT (N, NAT, FundingSource) TARGET: HIV Spending</t>
  </si>
  <si>
    <t>CO_FIN_NAT (N, DSD, FundingSource) TARGET</t>
  </si>
  <si>
    <t>CO_FIN_NAT (N, NAT): HIV Spending</t>
  </si>
  <si>
    <t>CO_FIN_NAT (N, NAT)</t>
  </si>
  <si>
    <t>CO_FIN_NAT (N, NAT_JUSTIFICATION): HIV Spending</t>
  </si>
  <si>
    <t>CO_FIN_NAT (N, NATD_JUSTIFICATION)</t>
  </si>
  <si>
    <t>BSHeniQBALx</t>
  </si>
  <si>
    <t>CO_FIN_NAT (N, NAT_JUSTIFICATION) TARGET: HIV Spending</t>
  </si>
  <si>
    <t>CO_FIN_NAT (N, NAT_JUSTIFICATION) TARGET</t>
  </si>
  <si>
    <t>CO_FIN_NAT (N, NAT_SOURCE): HIV Spending</t>
  </si>
  <si>
    <t>CO_FIN_NAT (N, NAT_SOURCE)</t>
  </si>
  <si>
    <t>QzknH64teFM</t>
  </si>
  <si>
    <t>CO_FIN_NAT (N, NAT_SOURCE) TARGET: HIV Spending</t>
  </si>
  <si>
    <t>CO_FIN_NAT (N, NAT_SOURCE) TARGET</t>
  </si>
  <si>
    <t>CO_FIN_NAT (N, NAT) TARGET: HIV Spending</t>
  </si>
  <si>
    <t>CO_FIN_NAT (N, NAT) TARGET</t>
  </si>
  <si>
    <t>CO_SC_NAT (N, NAT, ComponentPartner): Supply Chain Funding</t>
  </si>
  <si>
    <t>CO_SC_NAT (N, NAT, ComponentPartner)</t>
  </si>
  <si>
    <t>CO_SC_NAT (N, NAT, ComponentPartner) TARGET: Supply Chain Funding</t>
  </si>
  <si>
    <t>CO_SC_NAT (N, NAT, ComponentPartner) TARGET</t>
  </si>
  <si>
    <t>CO_SC_NAT (N, NAT_JUSTIFICATION): Supply Chain Funding</t>
  </si>
  <si>
    <t>CO_SC_NAT (N, NAT_JUSTIFICATION)</t>
  </si>
  <si>
    <t>jh3yh3kvhnC</t>
  </si>
  <si>
    <t>CO_SC_NAT (N, NAT_JUSTIFICATION) TARGET: Supply Chain Funding</t>
  </si>
  <si>
    <t>CO_SC_NAT (N, NAT_JUSTIFICATION) TARGET</t>
  </si>
  <si>
    <t>CO_SC_NAT (N, NAT_SOURCE): Supply Chain Funding</t>
  </si>
  <si>
    <t>CO_SC_NAT (N, NAT_SOURCE)</t>
  </si>
  <si>
    <t>qzRoyjlV5RK</t>
  </si>
  <si>
    <t>CO_SC_NAT (N, NAT_SOURCE) TARGET: Supply Chain Funding</t>
  </si>
  <si>
    <t>CO_SC_NAT (N, NAT_SOURCE) TARGET</t>
  </si>
  <si>
    <t>CO_SC_NAT (N, NAT): Supply Chain Funding</t>
  </si>
  <si>
    <t>CO_SC_NAT (N, NAT)</t>
  </si>
  <si>
    <t>CO_SC_NAT (N, NAT) TARGET: Supply Chain Funding</t>
  </si>
  <si>
    <t>CO_SC_NAT (N, v) TARGET</t>
  </si>
  <si>
    <t>DIAGNOSED_NAT (N, NAT, Age/Sex): HIV Known Status</t>
  </si>
  <si>
    <t>DIAGNOSED_NAT (N, NAT, Age/Sex)</t>
  </si>
  <si>
    <t>DIAGNOSED_NAT (N, NAT, Age/Sex) TARGET: HIV Known Status</t>
  </si>
  <si>
    <t>DIAGNOSED_NAT (N, NAT, Age/Sex) TARGET</t>
  </si>
  <si>
    <t>DIAGNOSED_NAT (N, NAT): HIV Known Status</t>
  </si>
  <si>
    <t>DIAGNOSED_NAT (N, NAT)</t>
  </si>
  <si>
    <t>DIAGNOSED_NAT (N, NAT_JUSTIFICATION): HIV Known Status</t>
  </si>
  <si>
    <t>DIAGNOSED_NAT (N, NAT_JUSTIFICATION)</t>
  </si>
  <si>
    <t>DIAGNOSED_NAT (N, NAT_JUSTIFICATION) TARGET: HIV Known Status</t>
  </si>
  <si>
    <t>DIAGNOSED_NAT (N, NAT_JUSTIFICATION) TARGET</t>
  </si>
  <si>
    <t>DIAGNOSED_NAT (N, NAT, Sex): HIV Known Status</t>
  </si>
  <si>
    <t>DIAGNOSED_NAT (N, NAT, Sex)</t>
  </si>
  <si>
    <t>DIAGNOSED_NAT (N, NAT, Sex) TARGET: HIV Known Status</t>
  </si>
  <si>
    <t>DIAGNOSED_NAT (N, NAT, Sex) TARGET</t>
  </si>
  <si>
    <t>DIAGNOSED_NAT (N, NAT_SOURCE): HIV Known Status</t>
  </si>
  <si>
    <t>DIAGNOSED_NAT (N, NAT_SOURCE)</t>
  </si>
  <si>
    <t>DIAGNOSED_NAT (N, NAT_SOURCE) TARGET: HIV Known Status</t>
  </si>
  <si>
    <t>DIAGNOSED_NAT (N, NAT_SOURCE) TARGET</t>
  </si>
  <si>
    <t>DIAGNOSED_NAT (N, NAT) TARGET: HIV Known Status</t>
  </si>
  <si>
    <t>DIAGNOSED_NAT (N, NAT) TARGET</t>
  </si>
  <si>
    <t>qPAdS69elfG</t>
  </si>
  <si>
    <t>EA_BS_COMMENT</t>
  </si>
  <si>
    <t>Iyc8olHX9Is</t>
  </si>
  <si>
    <t>EA_BS_INV: Blood Safety - Investment Exp</t>
  </si>
  <si>
    <t>EA_BS_INV</t>
  </si>
  <si>
    <t>LF4RZOqXDGK</t>
  </si>
  <si>
    <t>EA_BS_REC: Blood Safety - Recurring Exp</t>
  </si>
  <si>
    <t>EA_BS_REC</t>
  </si>
  <si>
    <t>d6NMPPxZ4i2</t>
  </si>
  <si>
    <t>EA_CBCTS_CARE_EXP</t>
  </si>
  <si>
    <t>oaJKtybsN6X</t>
  </si>
  <si>
    <t>EA_CBCTS_COMMENT</t>
  </si>
  <si>
    <t>pJ3Yqk6MpTv</t>
  </si>
  <si>
    <t>EA_CBCTS_ECSTRNGTH_EXP</t>
  </si>
  <si>
    <t>sQyMFwltLaf</t>
  </si>
  <si>
    <t>EA_CBCTS_INV: Community-based Care, Treatment and Support - Investment Exp</t>
  </si>
  <si>
    <t>EA_CBCTS_INV</t>
  </si>
  <si>
    <t>gqsXPTjbVZz</t>
  </si>
  <si>
    <t>EA_CBCTS_MEDCARE_EXP</t>
  </si>
  <si>
    <t>GdeXOJOUUx6</t>
  </si>
  <si>
    <t>EA_CBCTS_NUTRTN_EXP</t>
  </si>
  <si>
    <t>cxzqLunPX32</t>
  </si>
  <si>
    <t>EA_CBCTS_REC: Community-based Care, Treatment and Support - Recurring Exp</t>
  </si>
  <si>
    <t>EA_CBCTS_REC</t>
  </si>
  <si>
    <t>JH9HZ8f0bZl</t>
  </si>
  <si>
    <t>EA_FBCTS_COMMENT</t>
  </si>
  <si>
    <t>SMVSbNJWfaj</t>
  </si>
  <si>
    <t>EA_FBCTS_INV: Facility-based Care, Treatment and Support - Investment Exp</t>
  </si>
  <si>
    <t>EA_FBCTS_INV</t>
  </si>
  <si>
    <t>Xg7pUAOrFU7</t>
  </si>
  <si>
    <t>EA_FBCTS_REC: Facility-based Care, Treatment and Support - Recurring Exp</t>
  </si>
  <si>
    <t>EA_FBCTS_REC</t>
  </si>
  <si>
    <t>N1icqNdqkYy</t>
  </si>
  <si>
    <t>EA_GP-PREV_COMMENT</t>
  </si>
  <si>
    <t>a2ZnKksQChd</t>
  </si>
  <si>
    <t>EA_GP-PREV_INV: General Population Prevention - Investment Exp</t>
  </si>
  <si>
    <t>EA_GP-PREV_INV</t>
  </si>
  <si>
    <t>xdRG0SxdWo7</t>
  </si>
  <si>
    <t>EA_GP-PREV_REC: General Population Prevention - Recurring Exp</t>
  </si>
  <si>
    <t>EA_GP-PREV_REC</t>
  </si>
  <si>
    <t>qUmfStCXwbQ</t>
  </si>
  <si>
    <t>EA_HSS_BS_EXP</t>
  </si>
  <si>
    <t>g1NJqFKWGXe</t>
  </si>
  <si>
    <t>EA_HSS_CBCTS_EXP</t>
  </si>
  <si>
    <t>WlaahnNV2LR</t>
  </si>
  <si>
    <t>EA_HSS_CNSLT</t>
  </si>
  <si>
    <t>y7BQ9CiR0N6</t>
  </si>
  <si>
    <t>EA_HSS_COMMENT</t>
  </si>
  <si>
    <t>kq017Ptb1Fc</t>
  </si>
  <si>
    <t>EA_HSS_CONSTR</t>
  </si>
  <si>
    <t>HSUayY0JSyA</t>
  </si>
  <si>
    <t>EA_HSS_FBCTS_EXP</t>
  </si>
  <si>
    <t>URM7F50mVfG</t>
  </si>
  <si>
    <t>EA_HSS_FIN_EXP</t>
  </si>
  <si>
    <t>syCIxsiHXJR</t>
  </si>
  <si>
    <t>EA_HSS_GOV_GENPOL_EXP</t>
  </si>
  <si>
    <t>wX5DcFEGpto</t>
  </si>
  <si>
    <t>EA_HSS_GOV_SGTP_EXP</t>
  </si>
  <si>
    <t>VN2TqcsU0IU</t>
  </si>
  <si>
    <t>EA_HSS_HR_CURDEV_EXP</t>
  </si>
  <si>
    <t>Fzfn6udejoA</t>
  </si>
  <si>
    <t>EA_HSS_HR_MGMTRET_EXP</t>
  </si>
  <si>
    <t>esKd9gpID1n</t>
  </si>
  <si>
    <t>EA_HSS_HR_PST_EXP</t>
  </si>
  <si>
    <t>M1qO2ieBBcF</t>
  </si>
  <si>
    <t>EA_HSS_HR_TOT_EXP</t>
  </si>
  <si>
    <t>BV0sSxqBxQF</t>
  </si>
  <si>
    <t>EA_HSS_HTC_EXP</t>
  </si>
  <si>
    <t>gvZoA4HHAne</t>
  </si>
  <si>
    <t>EA_HSS_IC_EXP</t>
  </si>
  <si>
    <t>VSPJNX1C6N5</t>
  </si>
  <si>
    <t>EA_HSS_LAB_EXP</t>
  </si>
  <si>
    <t>Z1QiX3JrNkb</t>
  </si>
  <si>
    <t>EA_HSS_MMT_EXP</t>
  </si>
  <si>
    <t>vpvjaSZxlaA</t>
  </si>
  <si>
    <t>EA_HSS_NATIONAL_SUB_UNIT</t>
  </si>
  <si>
    <t>KPRmeqp7py7</t>
  </si>
  <si>
    <t>EA_HSS_ORGDEV_CIVNGORG_EXP</t>
  </si>
  <si>
    <t>rHNo4zesA77</t>
  </si>
  <si>
    <t>EA_HSS_ORGDEV_GOVINST_EXP</t>
  </si>
  <si>
    <t>ngkjzzj3gpY</t>
  </si>
  <si>
    <t>EA_HSS_OTH</t>
  </si>
  <si>
    <t>ok4c3G6U0hu</t>
  </si>
  <si>
    <t>EA_HSS_OVC_EXP</t>
  </si>
  <si>
    <t>KkcmdrKT3sd</t>
  </si>
  <si>
    <t>EA_HSS_PEP_EXP</t>
  </si>
  <si>
    <t>rmcRtNVQbcx</t>
  </si>
  <si>
    <t>EA_HSS_PERS</t>
  </si>
  <si>
    <t>R9ciwpPoHfY</t>
  </si>
  <si>
    <t>EA_HSS_PMTCT_EXP</t>
  </si>
  <si>
    <t>IWmudWbTxWU</t>
  </si>
  <si>
    <t>EA_HSS_SI_EXP</t>
  </si>
  <si>
    <t>PBRZJ88A0c2</t>
  </si>
  <si>
    <t>EA_HSS_SORPC_EXP</t>
  </si>
  <si>
    <t>qU9ML8oYlqk</t>
  </si>
  <si>
    <t>EA_HSS_SORPG_EXP</t>
  </si>
  <si>
    <t>gcky0T9dVqV</t>
  </si>
  <si>
    <t>EA_HSS_SORPI_EXP</t>
  </si>
  <si>
    <t>Sro4O1IQrkI</t>
  </si>
  <si>
    <t>EA_HSS_SORPM_EXP</t>
  </si>
  <si>
    <t>FHDLfriP0R0</t>
  </si>
  <si>
    <t>EA_HSS_SORPO_EXP</t>
  </si>
  <si>
    <t>v8FRDxLIToR</t>
  </si>
  <si>
    <t>EA_HSS_SYSDEV_HIS_EXP</t>
  </si>
  <si>
    <t>EVVQPFxrwjM</t>
  </si>
  <si>
    <t>EA_HSS_SYSDEV_LABSTR_EXP</t>
  </si>
  <si>
    <t>OvC5hmkNWFG</t>
  </si>
  <si>
    <t>EA_HSS_SYSDEV_SCS_EXP</t>
  </si>
  <si>
    <t>Ozz5KoH0kHn</t>
  </si>
  <si>
    <t>EA_HSS_TRNSPT</t>
  </si>
  <si>
    <t>a8Dm2XhIK34</t>
  </si>
  <si>
    <t>EA_HSS_VMMC_EXP</t>
  </si>
  <si>
    <t>ZkhHw3vAEKJ</t>
  </si>
  <si>
    <t>EA_HTC_COMMENT</t>
  </si>
  <si>
    <t>fRjrUGydG44</t>
  </si>
  <si>
    <t>EA_HTC_EXP_CBTC</t>
  </si>
  <si>
    <t>RmeFkuc9YpH</t>
  </si>
  <si>
    <t>EA_HTC_EXP_PITC</t>
  </si>
  <si>
    <t>N0poqkrzwZY</t>
  </si>
  <si>
    <t>EA_HTC_EXP_VCT</t>
  </si>
  <si>
    <t>z6vDIFGN466</t>
  </si>
  <si>
    <t>EA_HTC_INV: HIV Testing and Counseling - Investment Exp</t>
  </si>
  <si>
    <t>EA_HTC_INV</t>
  </si>
  <si>
    <t>Ixf0D4VdIGl</t>
  </si>
  <si>
    <t>EA_HTC_REC: HIV Testing and Counseling - Recurring Exp</t>
  </si>
  <si>
    <t>EA_HTC_REC</t>
  </si>
  <si>
    <t>Cldeq3frsMz</t>
  </si>
  <si>
    <t>EA_IC_COMMENT</t>
  </si>
  <si>
    <t>AxfA7FKU7AG</t>
  </si>
  <si>
    <t>EA_IC_INV: Infection Control - Investment Exp</t>
  </si>
  <si>
    <t>EA_IC_INV</t>
  </si>
  <si>
    <t>yLU4uE9csHC</t>
  </si>
  <si>
    <t>EA_IC_REC: Infection Control - Recurring Exp</t>
  </si>
  <si>
    <t>EA_IC_REC</t>
  </si>
  <si>
    <t>EKjr9mgQMnf</t>
  </si>
  <si>
    <t>EA_KP-FSW_COMMENT</t>
  </si>
  <si>
    <t>Lb4Neld9vXF</t>
  </si>
  <si>
    <t>EA_KP-FSW_INV: Key Pop Prev, Female Sex Workers - Investment Exp</t>
  </si>
  <si>
    <t>EA_KP-FSW_INV</t>
  </si>
  <si>
    <t>X6u5Icd2o4Z</t>
  </si>
  <si>
    <t>EA_KP-FSW_REC: Key Pop Prev, Female Sex Workers - Recurring Exp</t>
  </si>
  <si>
    <t>EA_KP-FSW_REC</t>
  </si>
  <si>
    <t>NrIE8KosMZu</t>
  </si>
  <si>
    <t>EA_KP-MSMTG_COMMENT</t>
  </si>
  <si>
    <t>FSNv9FS7SOo</t>
  </si>
  <si>
    <t>EA_KP-MSMTG_INV: Key Pop Prev, Men who have Sex with Men - Investment Exp</t>
  </si>
  <si>
    <t>EA_KP-MSMTG_INV</t>
  </si>
  <si>
    <t>O9sdGW31nne</t>
  </si>
  <si>
    <t>EA_KP-MSMTG_REC: Key Pop Prev, Men who have Sex with Men - Recurring Exp</t>
  </si>
  <si>
    <t>EA_KP-MSMTG_REC</t>
  </si>
  <si>
    <t>o5c5cBsEXcA</t>
  </si>
  <si>
    <t>EA_KP-PWID_COMMENT</t>
  </si>
  <si>
    <t>IHsuIrZuuBQ</t>
  </si>
  <si>
    <t>EA_KP-PWID_INV: Key Pop Prev, Persons Who Inject Drugs - Investment Exp</t>
  </si>
  <si>
    <t>EA_KP-PWID_INV</t>
  </si>
  <si>
    <t>x3veCgxrYEJ</t>
  </si>
  <si>
    <t>EA_KP-PWID_REC: Key Pop Prev, Persons Who Inject Drugs - Recurring Exp</t>
  </si>
  <si>
    <t>EA_KP-PWID_REC</t>
  </si>
  <si>
    <t>c8x3vrCLJr0</t>
  </si>
  <si>
    <t>EA_LAB_COMMENT</t>
  </si>
  <si>
    <t>GC5PutaqMKG</t>
  </si>
  <si>
    <t>EA_LAB_EXPNONARV_ART</t>
  </si>
  <si>
    <t>PVKgh9GZHLd</t>
  </si>
  <si>
    <t>EA_LAB_EXPNONARV_EID</t>
  </si>
  <si>
    <t>LvKFoNV5bcT</t>
  </si>
  <si>
    <t>EA_LAB_EXPNONARV_QAQI</t>
  </si>
  <si>
    <t>Rumsej3StZy</t>
  </si>
  <si>
    <t>EA_LAB_EXPNONARV_TB</t>
  </si>
  <si>
    <t>k13yljEn85i</t>
  </si>
  <si>
    <t>EA_LAB_EXPOTH_ART</t>
  </si>
  <si>
    <t>eENPNidh2rz</t>
  </si>
  <si>
    <t>EA_LAB_EXPOTH_EID</t>
  </si>
  <si>
    <t>TgNc348cIl7</t>
  </si>
  <si>
    <t>EA_LAB_EXPOTH_QAQI</t>
  </si>
  <si>
    <t>q6uDIbQipQE</t>
  </si>
  <si>
    <t>EA_LAB_EXPOTH_TB</t>
  </si>
  <si>
    <t>Y2TDwPMkTve</t>
  </si>
  <si>
    <t>EA_LAB_INV: Laboratory - Investment Exp</t>
  </si>
  <si>
    <t>EA_LAB_INV</t>
  </si>
  <si>
    <t>v6py5TggR1l</t>
  </si>
  <si>
    <t>EA_LAB_PERCEFF_ART</t>
  </si>
  <si>
    <t>PAwnpp9f3FK</t>
  </si>
  <si>
    <t>EA_LAB_PERCEFF_EID</t>
  </si>
  <si>
    <t>rULlySwMlqV</t>
  </si>
  <si>
    <t>EA_LAB_PERCEFF_QAQI</t>
  </si>
  <si>
    <t>NulFuxgD8fU</t>
  </si>
  <si>
    <t>EA_LAB_PERCEFF_TB</t>
  </si>
  <si>
    <t>iZjM7QKh8Lg</t>
  </si>
  <si>
    <t>EA_LAB_REC: Laboratory - Recurring Exp</t>
  </si>
  <si>
    <t>EA_LAB_REC</t>
  </si>
  <si>
    <t>ztjgqyqRp4D</t>
  </si>
  <si>
    <t>EA_MAT_COMMENT</t>
  </si>
  <si>
    <t>EHrDQsBWcPk</t>
  </si>
  <si>
    <t>EA_MAT_INV: Medication Assisted Therapy - Investment Exp</t>
  </si>
  <si>
    <t>EA_MAT_INV</t>
  </si>
  <si>
    <t>z2N6SXaptqq</t>
  </si>
  <si>
    <t>EA_MAT_REC: Medication Assisted Therapy - Recurring Exp</t>
  </si>
  <si>
    <t>EA_MAT_REC</t>
  </si>
  <si>
    <t>yjnVLSYJbGg</t>
  </si>
  <si>
    <t>EA_NATIONAL_SUB_SUB_UNIT</t>
  </si>
  <si>
    <t>Jcq9BokyOww</t>
  </si>
  <si>
    <t>EA_NATIONAL_SUB_UNIT</t>
  </si>
  <si>
    <t>ZNHRneqxOgU</t>
  </si>
  <si>
    <t>EA_OVC_CARE_EXP</t>
  </si>
  <si>
    <t>SOfjWyeSUVf</t>
  </si>
  <si>
    <t>EA_OVC_COMMENT</t>
  </si>
  <si>
    <t>FcVosXQU5fv</t>
  </si>
  <si>
    <t>EA_OVC_ECSTRNGTH_EXP</t>
  </si>
  <si>
    <t>b9ZNY6mkN0P</t>
  </si>
  <si>
    <t>EA_OVC_EDSPRT_EXP</t>
  </si>
  <si>
    <t>okOQZmBmUJY</t>
  </si>
  <si>
    <t>EA_OVC_INV: Orphans and Vulnerable Children - Investment Exp</t>
  </si>
  <si>
    <t>EA_OVC_INV</t>
  </si>
  <si>
    <t>AvQvY6m5iU2</t>
  </si>
  <si>
    <t>EA_OVC_MEDCARE_EXP</t>
  </si>
  <si>
    <t>VWyN29ANQNY</t>
  </si>
  <si>
    <t>EA_OVC_NUTRTN_EXP</t>
  </si>
  <si>
    <t>Rma9keHs8jX</t>
  </si>
  <si>
    <t>EA_OVC_REC: Orphans and Vulnerable Children - Recurring Exp</t>
  </si>
  <si>
    <t>EA_OVC_REC</t>
  </si>
  <si>
    <t>hKwTZ5fgXbt</t>
  </si>
  <si>
    <t>EA_OVP-PREV_COMMENT</t>
  </si>
  <si>
    <t>b87DDbWnhvl</t>
  </si>
  <si>
    <t>EA_OVP-PREV_INV: Prev for Other Vulnerable Populations - Investment Exp</t>
  </si>
  <si>
    <t>EA_OVP-PREV_INV</t>
  </si>
  <si>
    <t>zRQAFwoDo5u</t>
  </si>
  <si>
    <t>EA_OVP-PREV_REC: Prev for Other Vulnerable Populations - Recurring Exp</t>
  </si>
  <si>
    <t>EA_OVP-PREV_REC</t>
  </si>
  <si>
    <t>y8m8ZYZuHgJ</t>
  </si>
  <si>
    <t>EA_PEP_COMMENT</t>
  </si>
  <si>
    <t>FqV5xDAfmjf</t>
  </si>
  <si>
    <t>EA_PEP_INV: Post-exposure Prophylaxis - Investment Exp</t>
  </si>
  <si>
    <t>EA_PEP_INV</t>
  </si>
  <si>
    <t>ZQxSxl49Ynv</t>
  </si>
  <si>
    <t>EA_PEP_REC: Post-exposure Prophylaxis - Recurring Exp</t>
  </si>
  <si>
    <t>EA_PEP_REC</t>
  </si>
  <si>
    <t>VlZ9ftPjHfw</t>
  </si>
  <si>
    <t>EA_PI_COMMENT</t>
  </si>
  <si>
    <t>J0paKnui56M</t>
  </si>
  <si>
    <t>EA_PI_FBCTS_ADLTART_CV</t>
  </si>
  <si>
    <t>P5sg5oe0nU0</t>
  </si>
  <si>
    <t>EA_PI_FBCTS_ADLTART_LT</t>
  </si>
  <si>
    <t>pS7xf2IlFjh</t>
  </si>
  <si>
    <t>EA_PI_FBCTS_ADLTPREART_CV</t>
  </si>
  <si>
    <t>vjtXI5V7BSY</t>
  </si>
  <si>
    <t>EA_PI_FBCTS_ADLTPREART_LT</t>
  </si>
  <si>
    <t>nmR31CPmfT4</t>
  </si>
  <si>
    <t>EA_PI_FBCTS_CHLDART_CV</t>
  </si>
  <si>
    <t>RFbI2tPO0im</t>
  </si>
  <si>
    <t>EA_PI_FBCTS_CHLDART_LT</t>
  </si>
  <si>
    <t>llMmc3fXZrF</t>
  </si>
  <si>
    <t>EA_PI_FBCTS_CHLDPREART_CV</t>
  </si>
  <si>
    <t>e29M1c3UhCq</t>
  </si>
  <si>
    <t>EA_PI_FBCTS_CHLDPREART_LT</t>
  </si>
  <si>
    <t>ztJS7Va5wP4</t>
  </si>
  <si>
    <t>EA_PM_BS_EXP</t>
  </si>
  <si>
    <t>UGHIQLb6dNl</t>
  </si>
  <si>
    <t>EA_PM_CBCTS_EXP</t>
  </si>
  <si>
    <t>AC7oW8UJjBT</t>
  </si>
  <si>
    <t>EA_PM_CNSLT</t>
  </si>
  <si>
    <t>wwkFxR1PvcH</t>
  </si>
  <si>
    <t>EA_PM_COMMENT</t>
  </si>
  <si>
    <t>Q4jN59rrFva</t>
  </si>
  <si>
    <t>EA_PM_FBCTS_EXP</t>
  </si>
  <si>
    <t>wDJgDpsqRH9</t>
  </si>
  <si>
    <t>EA_PM_HSS_EXP</t>
  </si>
  <si>
    <t>Lug55Y3hikO</t>
  </si>
  <si>
    <t>EA_PM_HTC_EXP</t>
  </si>
  <si>
    <t>bTCguLOVh4O</t>
  </si>
  <si>
    <t>EA_PM_IC_EXP</t>
  </si>
  <si>
    <t>Uen8HltNNVN</t>
  </si>
  <si>
    <t>EA_PM_LAB_EXP</t>
  </si>
  <si>
    <t>rNaamkqZeSc</t>
  </si>
  <si>
    <t>EA_PM_MMT_EXP</t>
  </si>
  <si>
    <t>q6XTWfb1hQm</t>
  </si>
  <si>
    <t>EA_PM_NATIONAL_SUB_UNIT</t>
  </si>
  <si>
    <t>EHULDjfCD7Y</t>
  </si>
  <si>
    <t>EA_PM_OTH</t>
  </si>
  <si>
    <t>EeAyBmiwW1r</t>
  </si>
  <si>
    <t>EA_PM_OVC_EXP</t>
  </si>
  <si>
    <t>PU06JoSrZtf</t>
  </si>
  <si>
    <t>EA_PM_PEP_EXP</t>
  </si>
  <si>
    <t>Lgzaj46LuZX</t>
  </si>
  <si>
    <t>EA_PM_PERS</t>
  </si>
  <si>
    <t>w2czzci3vo0</t>
  </si>
  <si>
    <t>EA_PM_PMTCT_EXP</t>
  </si>
  <si>
    <t>tj7SSPsAt3H</t>
  </si>
  <si>
    <t>EA_PM_SI_EXP</t>
  </si>
  <si>
    <t>cEJJIDqg1K4</t>
  </si>
  <si>
    <t>EA_PM_SORPC_EXP</t>
  </si>
  <si>
    <t>uNMWVJIfP1X</t>
  </si>
  <si>
    <t>EA_PM_SORPG_EXP</t>
  </si>
  <si>
    <t>d6vRWtgnE0n</t>
  </si>
  <si>
    <t>EA_PM_SORPI_EXP</t>
  </si>
  <si>
    <t>b4dsMUXwsP8</t>
  </si>
  <si>
    <t>EA_PM_SORPM_EXP</t>
  </si>
  <si>
    <t>WsyERZW7AA2</t>
  </si>
  <si>
    <t>EA_PM_SORPO_EXP</t>
  </si>
  <si>
    <t>xp8QzDbaXGf</t>
  </si>
  <si>
    <t>EA_PM_SURV_EXP</t>
  </si>
  <si>
    <t>dvvTV5Adx6y</t>
  </si>
  <si>
    <t>EA_PMTCT_COMMENT</t>
  </si>
  <si>
    <t>lXj0MoMmIwn</t>
  </si>
  <si>
    <t>EA_PMTCT_EXPARV_INF</t>
  </si>
  <si>
    <t>K5zQfOjK2Zi</t>
  </si>
  <si>
    <t>EA_PMTCT_EXPARV_PW</t>
  </si>
  <si>
    <t>BegqogyAVCF</t>
  </si>
  <si>
    <t>EA_PMTCT_EXPTSTKIT_INF</t>
  </si>
  <si>
    <t>xSCdOJVoxT3</t>
  </si>
  <si>
    <t>EA_PMTCT_EXPTSTKIT_PW</t>
  </si>
  <si>
    <t>Z5KRudwBdhj</t>
  </si>
  <si>
    <t>EA_PMTCT_INV: Preventing Mother-to-Child Transmission  - Investment Exp</t>
  </si>
  <si>
    <t>EA_PMTCT_INV</t>
  </si>
  <si>
    <t>egPr7divU1f</t>
  </si>
  <si>
    <t>EA_PMTCT_PERCEFF_CAREINF</t>
  </si>
  <si>
    <t>dBlRogGrjJ3</t>
  </si>
  <si>
    <t>EA_PMTCT_PERCEFF_CAREPW</t>
  </si>
  <si>
    <t>sAYKKUF3Sva</t>
  </si>
  <si>
    <t>EA_PMTCT_PERCEFF_OPTBPLUS_NEW</t>
  </si>
  <si>
    <t>BCt9IYwqcmO</t>
  </si>
  <si>
    <t>EA_PMTCT_PERCEFF_TSTINF</t>
  </si>
  <si>
    <t>NFpQGIXkCjH</t>
  </si>
  <si>
    <t>EA_PMTCT_PERCEFF_TSTPW</t>
  </si>
  <si>
    <t>JdHJZDGR4Ez</t>
  </si>
  <si>
    <t>EA_PMTCT_REC: Preventing Mother-to-Child Transmission - Recurring Exp</t>
  </si>
  <si>
    <t>EA_PMTCT_REC</t>
  </si>
  <si>
    <t>JHzd8B0dtGa</t>
  </si>
  <si>
    <t>EA_PM_TRNSPT</t>
  </si>
  <si>
    <t>Q6880ZWxmMe</t>
  </si>
  <si>
    <t>EA_PM_VMMC_EXP</t>
  </si>
  <si>
    <t>wlVSHfXryIw</t>
  </si>
  <si>
    <t>EA_SI_BS_EXP</t>
  </si>
  <si>
    <t>yxRyoX1y9s4</t>
  </si>
  <si>
    <t>EA_SI_CBCTS_EXP</t>
  </si>
  <si>
    <t>MloKtSX1rO1</t>
  </si>
  <si>
    <t>EA_SI_CNSLT</t>
  </si>
  <si>
    <t>oxXytgURSlc</t>
  </si>
  <si>
    <t>EA_SI_COMMENT</t>
  </si>
  <si>
    <t>xGYdAxgZShx</t>
  </si>
  <si>
    <t>EA_SI_FBCTS_EXP</t>
  </si>
  <si>
    <t>kLi9tAQSnZB</t>
  </si>
  <si>
    <t>EA_SI_HSS_EXP</t>
  </si>
  <si>
    <t>RuwfKDD0BUJ</t>
  </si>
  <si>
    <t>EA_SI_HTC_EXP</t>
  </si>
  <si>
    <t>oF0vcaNvQ3o</t>
  </si>
  <si>
    <t>EA_SI_IC_EXP</t>
  </si>
  <si>
    <t>QwiaZ1kyG6e</t>
  </si>
  <si>
    <t>EA_SI_LAB_EXP</t>
  </si>
  <si>
    <t>rwQ2of637uV</t>
  </si>
  <si>
    <t>EA_SI_MMT_EXP</t>
  </si>
  <si>
    <t>VAGpoYX0Z6u</t>
  </si>
  <si>
    <t>EA_SI_NATIONAL_SUB_UNIT</t>
  </si>
  <si>
    <t>VUkNr2jXTKr</t>
  </si>
  <si>
    <t>EA_SI_OTH</t>
  </si>
  <si>
    <t>uksalB67Mbj</t>
  </si>
  <si>
    <t>EA_SI_OVC_EXP</t>
  </si>
  <si>
    <t>vHGKrafqub9</t>
  </si>
  <si>
    <t>EA_SI_PEP_EXP</t>
  </si>
  <si>
    <t>FnKEoTHu2hz</t>
  </si>
  <si>
    <t>EA_SI_PERS</t>
  </si>
  <si>
    <t>TayvqkF5y2Q</t>
  </si>
  <si>
    <t>EA_SI_PMTCT_EXP</t>
  </si>
  <si>
    <t>Nc2Hod1maH0</t>
  </si>
  <si>
    <t>EA_SI_SORPC_EXP</t>
  </si>
  <si>
    <t>bMRiNVarTDr</t>
  </si>
  <si>
    <t>EA_SI_SORPG_EXP</t>
  </si>
  <si>
    <t>Iqwm8ztnGKS</t>
  </si>
  <si>
    <t>EA_SI_SORPI_EXP</t>
  </si>
  <si>
    <t>jT6BsJOMAH0</t>
  </si>
  <si>
    <t>EA_SI_SORPM_EXP</t>
  </si>
  <si>
    <t>cuM410M3IAn</t>
  </si>
  <si>
    <t>EA_SI_SORPO_EXP</t>
  </si>
  <si>
    <t>jvFpx6t2nl6</t>
  </si>
  <si>
    <t>EA_SI_TRNSPT</t>
  </si>
  <si>
    <t>t574voUfarN</t>
  </si>
  <si>
    <t>EA_SI_VMMC_EXP</t>
  </si>
  <si>
    <t>trVsBAOBaOw</t>
  </si>
  <si>
    <t>EA_SORPG_MMEDIA_EXP</t>
  </si>
  <si>
    <t>qyslYJy0Twn</t>
  </si>
  <si>
    <t>EA_SORPG_OTH_EXP</t>
  </si>
  <si>
    <t>egwGcX8M2op</t>
  </si>
  <si>
    <t>EA_SORPG_SMLGRP_EXP</t>
  </si>
  <si>
    <t>K3prZPRDH7U</t>
  </si>
  <si>
    <t>EA_SURV_CNSLT</t>
  </si>
  <si>
    <t>lLS4aKCIljg</t>
  </si>
  <si>
    <t>EA_SURV_OTH</t>
  </si>
  <si>
    <t>f1TILByK07m</t>
  </si>
  <si>
    <t>EA_SURV_PERS</t>
  </si>
  <si>
    <t>tt4D3avVo2C</t>
  </si>
  <si>
    <t>EA_SURV_TRNSPT</t>
  </si>
  <si>
    <t>GRdoPZQHpKZ</t>
  </si>
  <si>
    <t>EA_VMMC_COMMENT</t>
  </si>
  <si>
    <t>Q4FDkcgN5j1</t>
  </si>
  <si>
    <t>EA_VMMC_INV: Voluntary Medical Male Circumcision - Investment Exp</t>
  </si>
  <si>
    <t>EA_VMMC_INV</t>
  </si>
  <si>
    <t>UG3ziauYAU0</t>
  </si>
  <si>
    <t>EA_VMMC_REC: Voluntary Medical Male Circumcision - Recurring Exp</t>
  </si>
  <si>
    <t>EA_VMMC_REC</t>
  </si>
  <si>
    <t>EMR_SITE (N, NoApp, ANC): Services Offered</t>
  </si>
  <si>
    <t>EMR_SITE (N, NoApp, ANC)</t>
  </si>
  <si>
    <t>EMR_SITE (N, NoApp, CareAndTreatment): Services Offered</t>
  </si>
  <si>
    <t>EMR_SITE (N, NoApp, CareAndTreatment)</t>
  </si>
  <si>
    <t>EMR_SITE (N, NoApp, Early Infant UFC): Services Offered</t>
  </si>
  <si>
    <t>EMR_SITE (N, NoApp, Early Infant UFC)</t>
  </si>
  <si>
    <t>EMR_SITE (N, NoApp, HIVTestingServices): Services Offered</t>
  </si>
  <si>
    <t>EMR_SITE (N, NoApp, HIVTestingServices)</t>
  </si>
  <si>
    <t>EMR_SITE (N, NoApp_NARRATIVE): HIVTestingServices</t>
  </si>
  <si>
    <t>EMR_SITE (N, NoApp_NARRATIVE)</t>
  </si>
  <si>
    <t>dYRiXpC7EYQ</t>
  </si>
  <si>
    <t>Eval_SOP APR2 01a comments</t>
  </si>
  <si>
    <t>Zd4WiiS5jOq</t>
  </si>
  <si>
    <t>Eval_SOP APR2 01a - Engage Stakeholders</t>
  </si>
  <si>
    <t>yh70GrlsT1X</t>
  </si>
  <si>
    <t>Eval_SOP APR2 02a comments</t>
  </si>
  <si>
    <t>d85gZCF5d2S</t>
  </si>
  <si>
    <t>Eval_SOP APR2 02a - Questions, Purpose, Objectives</t>
  </si>
  <si>
    <t>SZE3IPCdd95</t>
  </si>
  <si>
    <t>Eval_SOP APR2 03a comments</t>
  </si>
  <si>
    <t>PnyF5rpqmQ9</t>
  </si>
  <si>
    <t>Eval_SOP APR2 03a - Design, Methods, Analysis</t>
  </si>
  <si>
    <t>GyIjQkHJ62Q</t>
  </si>
  <si>
    <t>Eval_SOP APR2 03b comments</t>
  </si>
  <si>
    <t>ygdHA31qKxX</t>
  </si>
  <si>
    <t>Eval_SOP APR2 03b - Data collection tools</t>
  </si>
  <si>
    <t>TjHjWGrRPWb</t>
  </si>
  <si>
    <t>Eval_SOP APR2 04a comments</t>
  </si>
  <si>
    <t>ybWNzfrggd1</t>
  </si>
  <si>
    <t>Eval_SOP APR2 04a - Human rights protected</t>
  </si>
  <si>
    <t>VB1CVcPOQqt</t>
  </si>
  <si>
    <t>Eval_SOP APR2 04b comments</t>
  </si>
  <si>
    <t>VLyqGbJWxwy</t>
  </si>
  <si>
    <t>Eval_SOP APR2 04b - Informed consent</t>
  </si>
  <si>
    <t>Jj9Zana8Opj</t>
  </si>
  <si>
    <t>Eval_SOP APR2 05a comments</t>
  </si>
  <si>
    <t>QoiZFN6odIF</t>
  </si>
  <si>
    <t>Eval_SOP APR2 05a - Total cost specified</t>
  </si>
  <si>
    <t>lwrxWUlM0NT</t>
  </si>
  <si>
    <t>Eval_SOP APR2 06a comments</t>
  </si>
  <si>
    <t>cNAscMEKWFr</t>
  </si>
  <si>
    <t>Eval_SOP APR2 06a - Data collection, management</t>
  </si>
  <si>
    <t>Km9UG2FPBG5</t>
  </si>
  <si>
    <t>Eval_SOP APR2 07a comments</t>
  </si>
  <si>
    <t>FdDAdOZEem3</t>
  </si>
  <si>
    <t>Eval_SOP APR2 07a - Evaluation Team</t>
  </si>
  <si>
    <t>BXYYcO25dTW</t>
  </si>
  <si>
    <t>Eval_SOP APR2 07b comments</t>
  </si>
  <si>
    <t>qqbGR02Q7Gu</t>
  </si>
  <si>
    <t>Eval_SOP APR2 07b - Conflict of interest</t>
  </si>
  <si>
    <t>OxilCLdFi3T</t>
  </si>
  <si>
    <t>Eval_SOP APR2 08a comments</t>
  </si>
  <si>
    <t>ewrBIizGu7T</t>
  </si>
  <si>
    <t>Eval_SOP APR2 08a - Monitoring implementation</t>
  </si>
  <si>
    <t>maNh8tFoC76</t>
  </si>
  <si>
    <t>Eval_SOP APR2 09a 01 - Quality Cover</t>
  </si>
  <si>
    <t>QxTn5hutoDo</t>
  </si>
  <si>
    <t>Eval_SOP APR2 09a 02 - Quality Summary</t>
  </si>
  <si>
    <t>QlrE9vzjZMT</t>
  </si>
  <si>
    <t>Eval_SOP APR2 09a 03 - Quality Background</t>
  </si>
  <si>
    <t>SBMR7IEimao</t>
  </si>
  <si>
    <t>Eval_SOP APR2 09a 04 - Quality Purpose</t>
  </si>
  <si>
    <t>yI3lxVLY3w6</t>
  </si>
  <si>
    <t>Eval_SOP APR2 09a 05 - Quality Design</t>
  </si>
  <si>
    <t>ETisSHpgzPF</t>
  </si>
  <si>
    <t>Eval_SOP APR2 09a 06 - Quality Findings</t>
  </si>
  <si>
    <t>PgQVNdNCPgH</t>
  </si>
  <si>
    <t>Eval_SOP APR2 09a 07 - Quality Recommendations</t>
  </si>
  <si>
    <t>l6u9rZnZS0t</t>
  </si>
  <si>
    <t>Eval_SOP APR2 09a 08 - Quality Dissemination</t>
  </si>
  <si>
    <t>hPtNc48BAVo</t>
  </si>
  <si>
    <t>Eval_SOP APR2 09a 09 - Quality References</t>
  </si>
  <si>
    <t>t6lNIAEUUAf</t>
  </si>
  <si>
    <t>Eval_SOP APR2 09a 10 - Quality Appendices</t>
  </si>
  <si>
    <t>Yx1ALCiYIPE</t>
  </si>
  <si>
    <t>Eval_SOP APR2 09a comments</t>
  </si>
  <si>
    <t>Eval_SOP APR2 2a comments</t>
  </si>
  <si>
    <t>XtQjlJUww0Q</t>
  </si>
  <si>
    <t>Eval_SOP APR2 09b comments</t>
  </si>
  <si>
    <t>Ac1MYjY8I6A</t>
  </si>
  <si>
    <t>Eval_SOP APR2 09b - Credibility</t>
  </si>
  <si>
    <t>s87sUf6IZJ7</t>
  </si>
  <si>
    <t>Eval_SOP APR2 09c comments</t>
  </si>
  <si>
    <t>nGDygKBDU8e</t>
  </si>
  <si>
    <t>Eval_SOP APR2 09c - Findings</t>
  </si>
  <si>
    <t>iMgjFdtCHTQ</t>
  </si>
  <si>
    <t>Eval_SOP APR2 09d comments</t>
  </si>
  <si>
    <t>Ex3RXvzHEDa</t>
  </si>
  <si>
    <t>Eval_SOP APR2 09d - Conclusion</t>
  </si>
  <si>
    <t>l9Ctv0TcxSO</t>
  </si>
  <si>
    <t>Eval_SOP APR2 09e comments</t>
  </si>
  <si>
    <t>PpHKe34zqOQ</t>
  </si>
  <si>
    <t>Eval_SOP APR2 09e - Recommendations</t>
  </si>
  <si>
    <t>drneMY7yL4M</t>
  </si>
  <si>
    <t>Eval_SOP APR2 10a comments</t>
  </si>
  <si>
    <t>UlZOnd7StML</t>
  </si>
  <si>
    <t>Eval_SOP APR2 10a - Dissemination plan</t>
  </si>
  <si>
    <t>nJVYpCwtQmL</t>
  </si>
  <si>
    <t>Eval_SOP APR2 10b comments</t>
  </si>
  <si>
    <t>aLplh2jyHtt</t>
  </si>
  <si>
    <t>Eval_SOP APR2 10b - Timely upload</t>
  </si>
  <si>
    <t>xDLPzGUpl64</t>
  </si>
  <si>
    <t>Eval_SOP APR2 11a comments</t>
  </si>
  <si>
    <t>ohmzyeSqNJ0</t>
  </si>
  <si>
    <t>Eval_SOP APR2 11a - Program improvement</t>
  </si>
  <si>
    <t>iczFp7J8IXr</t>
  </si>
  <si>
    <t>Eval_SOP COP V10a - Event Reports Help</t>
  </si>
  <si>
    <t>Eval_SOP COP V10a</t>
  </si>
  <si>
    <t>sUllCYZdvtn</t>
  </si>
  <si>
    <t>Eval_SOP COP V10 - Engagement between OU and National</t>
  </si>
  <si>
    <t>Eval_SOP COP V10 - OU/National Engagement</t>
  </si>
  <si>
    <t>c9qmnDWVzPc</t>
  </si>
  <si>
    <t>Eval_SOP COP V12a USG Funding Agency if other</t>
  </si>
  <si>
    <t>qySOP2zgqrK</t>
  </si>
  <si>
    <t>Eval_SOP COP V12 USG Funding Agency</t>
  </si>
  <si>
    <t>vVe5YCXq778</t>
  </si>
  <si>
    <t>Eval_SOP COP V13 Name of Project to be Evaluated</t>
  </si>
  <si>
    <t>tEwyPu8yZcC</t>
  </si>
  <si>
    <t>Eval_SOP COP V14 - Project Implementing Partner</t>
  </si>
  <si>
    <t>zkD4auQmpwO</t>
  </si>
  <si>
    <t>Eval_SOP COP V15 - Primary Evaluation Questions</t>
  </si>
  <si>
    <t>Y9VwYgflpHc</t>
  </si>
  <si>
    <t>Eval_SOP COP V16 - Evaluation Type</t>
  </si>
  <si>
    <t>ekakwHtgJbQ</t>
  </si>
  <si>
    <t>Eval_SOP COP V17 - Evaluation Implementing Partner</t>
  </si>
  <si>
    <t>KHCgpoFbLI2</t>
  </si>
  <si>
    <t>Eval_SOP COP V18 - Primary Technical Area</t>
  </si>
  <si>
    <t>Bjz16v6Dqhw</t>
  </si>
  <si>
    <t>Eval_SOP COP V19 - Intended Use of Results</t>
  </si>
  <si>
    <t>TC7lv6p7NQj</t>
  </si>
  <si>
    <t>Eval_SOP COP V20 - Cost of Project</t>
  </si>
  <si>
    <t>HaEonwMr0M7</t>
  </si>
  <si>
    <t>Eval_SOP COP V21 - Cost of Evaluation</t>
  </si>
  <si>
    <t>zi1Z7t0zT4w</t>
  </si>
  <si>
    <t>Eval_SOP COP V22 - Evaluation Start Date</t>
  </si>
  <si>
    <t>Whq253NicHu</t>
  </si>
  <si>
    <t>Eval_SOP COP V23 - Evaluation End Date</t>
  </si>
  <si>
    <t>yi55N5axcZD</t>
  </si>
  <si>
    <t>Eval_SOP COP V2 - Does an OU Evaluation Plan exist?</t>
  </si>
  <si>
    <t>Eval_SOP COP V2 - Evaluation Plan?</t>
  </si>
  <si>
    <t>FdobXCj5Exm</t>
  </si>
  <si>
    <t>Eval_SOP COP V3 - OU Evaluation Plan Publication date</t>
  </si>
  <si>
    <t>Eval_SOP COP V3 - OU Eval Plan Publication date</t>
  </si>
  <si>
    <t>bYN2QHEzCcQ</t>
  </si>
  <si>
    <t>Eval_SOP COP V3 - OU Evaluation Plan Uploaded</t>
  </si>
  <si>
    <t>Eval_SOP COP V3 - OU Eval Plan Publication uploade</t>
  </si>
  <si>
    <t>eEEbYrfROBe</t>
  </si>
  <si>
    <t>Eval_SOP COP V4 - OU Evaluation Plan Comments</t>
  </si>
  <si>
    <t>X0sQ52ziEV5</t>
  </si>
  <si>
    <t>Eval_SOP COP V5 - OU Evaluation Plan Priorities</t>
  </si>
  <si>
    <t>glBj5Hq2lQT</t>
  </si>
  <si>
    <t>Eval_SOP COP V6 - Does a National Evaluation Plan Exist?</t>
  </si>
  <si>
    <t>Eval_SOP COP V6  - National Evaluation Plan?</t>
  </si>
  <si>
    <t>wXeDywCXuGJ</t>
  </si>
  <si>
    <t>Eval_SOP COP V7a - National Evaluation Plan Uploaded</t>
  </si>
  <si>
    <t>Eval_SOP COP V7a - Nat Eval Plan uploaded</t>
  </si>
  <si>
    <t>qsXGh323yk0</t>
  </si>
  <si>
    <t>Eval_SOP COP V7 - Nat Evaluation Plan Publication date</t>
  </si>
  <si>
    <t>Eval_SOP COP V7 - National Evaluation Plan Date</t>
  </si>
  <si>
    <t>AvR2MSYswI6</t>
  </si>
  <si>
    <t>Eval_SOP COP V8 - National Evaluation Plan Comments</t>
  </si>
  <si>
    <t>Eval_SOP COP V8 - Nat Eval Plan comments</t>
  </si>
  <si>
    <t>k7x7OhRBcFZ</t>
  </si>
  <si>
    <t>Eval_SOP COP V9 - National Evaluation Plan priorities</t>
  </si>
  <si>
    <t>Eval_SOP COP V9 - Nat Eval Plan priorities</t>
  </si>
  <si>
    <t>z36QIrYIcXm</t>
  </si>
  <si>
    <t>Eval_SOP Cost of evaluation to-date</t>
  </si>
  <si>
    <t>LJCIb3nRu1x</t>
  </si>
  <si>
    <t>Eval_SOP Cost of project to-date</t>
  </si>
  <si>
    <t>GBJus0YIdpe</t>
  </si>
  <si>
    <t>Eval_SOP Date evaluation report approved by agency</t>
  </si>
  <si>
    <t>aRBpRx7Yu4y</t>
  </si>
  <si>
    <t>Eval_SOP Date of Review</t>
  </si>
  <si>
    <t>ZziQNBhTMe1</t>
  </si>
  <si>
    <t>Eval_SOP Evaluation End Date</t>
  </si>
  <si>
    <t>IbK62o5jdZa</t>
  </si>
  <si>
    <t>Eval_SOP Evaluation Implementing Partner</t>
  </si>
  <si>
    <t>jDHAlFkpzyJ</t>
  </si>
  <si>
    <t>Eval_SOP Evaluation Progress</t>
  </si>
  <si>
    <t>YkfLGwtj1W0</t>
  </si>
  <si>
    <t>Eval_SOP Evaluation Questions</t>
  </si>
  <si>
    <t>ifhjPtkI0X0</t>
  </si>
  <si>
    <t>Eval_SOP Evaluation Stage</t>
  </si>
  <si>
    <t>QoXewMUxAwF</t>
  </si>
  <si>
    <t>Eval_SOP Evaluation Start Date</t>
  </si>
  <si>
    <t>JGXu97gubc1</t>
  </si>
  <si>
    <t>Eval_SOP Evaluation Title</t>
  </si>
  <si>
    <t>MHwGCDJic9y</t>
  </si>
  <si>
    <t>Eval_SOP Evaluation Type, Primary</t>
  </si>
  <si>
    <t>O0OTCXkzCEQ</t>
  </si>
  <si>
    <t>Eval_SOP Evaluation Type, Secondary</t>
  </si>
  <si>
    <t>wAooWc7afav</t>
  </si>
  <si>
    <t>Eval_SOP How Were Evaluation Results Used</t>
  </si>
  <si>
    <t>YMt82spcOjT</t>
  </si>
  <si>
    <t>Eval_SOP Primary Beneficiaries</t>
  </si>
  <si>
    <t>dhBdjTPoZ2a</t>
  </si>
  <si>
    <t>Eval_SOP Primary Technical Area</t>
  </si>
  <si>
    <t>jZOKMwHJ7zE</t>
  </si>
  <si>
    <t>Eval_SOP Primary Technical Area if Other</t>
  </si>
  <si>
    <t>vs88boKfs0h</t>
  </si>
  <si>
    <t>Eval_SOP Project Implementing Partner</t>
  </si>
  <si>
    <t>U72bgiOKvFP</t>
  </si>
  <si>
    <t>Eval_SOP Project Name</t>
  </si>
  <si>
    <t>PNsdSS1sno3</t>
  </si>
  <si>
    <t>Eval_SOP Reviewer Agency</t>
  </si>
  <si>
    <t>eCQnf6r98wL</t>
  </si>
  <si>
    <t>Eval_SOP Reviewer Agency if Other</t>
  </si>
  <si>
    <t>ON1eaohL9ot</t>
  </si>
  <si>
    <t>Eval_SOP Reviewer Name</t>
  </si>
  <si>
    <t>ZHsNORj9CYp</t>
  </si>
  <si>
    <t>Eval_SOP Reviewer Title</t>
  </si>
  <si>
    <t>bUAaEtHdKb4</t>
  </si>
  <si>
    <t>Eval_SOP USG Agency Funding Evaluation</t>
  </si>
  <si>
    <t>l0RFG7zrAtC</t>
  </si>
  <si>
    <t>Eval_SOP USG Agency Funding Evaluation if Other</t>
  </si>
  <si>
    <t>YQCsmx6TOr1</t>
  </si>
  <si>
    <t>Eval_SOP USG Agency Funding Project</t>
  </si>
  <si>
    <t>dBHHuBflFeG</t>
  </si>
  <si>
    <t>Eval_SOP USG Agency Funding Project if Other</t>
  </si>
  <si>
    <t>FN_ASSESS (D, DSD): HIV Who Received Services</t>
  </si>
  <si>
    <t>FN_ASSESS (D, DSD)</t>
  </si>
  <si>
    <t>L39prqWRWmy</t>
  </si>
  <si>
    <t>FN_ASSESS (D, DSD_NARRATIVE): HIV Who Received Services</t>
  </si>
  <si>
    <t>FN_ASSESS (D, DSD_NARRATIVE)</t>
  </si>
  <si>
    <t>XCSrFW16ftd</t>
  </si>
  <si>
    <t>FN_ASSESS (D, DSD_NARRATIVE) TARGET: HIV Who Received Services</t>
  </si>
  <si>
    <t>FN_ASSESS (D, DSD_NARRATIVE) TARGET</t>
  </si>
  <si>
    <t>FN_ASSESS (D, DSD) TARGET: HIV Who Received Services</t>
  </si>
  <si>
    <t>FN_ASSESS (D, DSD) TARGET</t>
  </si>
  <si>
    <t>FN_ASSESS (D, TA): HIV Who Received Services</t>
  </si>
  <si>
    <t>FN_ASSESS (D, TA)</t>
  </si>
  <si>
    <t>J4PYhWO4csz</t>
  </si>
  <si>
    <t>FN_ASSESS (D, TA_NARRATIVE): HIV Who Received Services</t>
  </si>
  <si>
    <t>FN_ASSESS (D, TA_NARRATIVE)</t>
  </si>
  <si>
    <t>cPOen3sdcGP</t>
  </si>
  <si>
    <t>FN_ASSESS (D, TA_NARRATIVE) TARGET: HIV Who Received Services</t>
  </si>
  <si>
    <t>FN_ASSESS (D, TA_NARRATIVE) TARGET</t>
  </si>
  <si>
    <t>FN_ASSESS (D, TA) TARGET: HIV Who Received Services</t>
  </si>
  <si>
    <t>FN_ASSESS (D, TA) TARGET</t>
  </si>
  <si>
    <t>FN_ASSESS (N, DSD, Age Aggregated): PLHIV nutrionally assessed</t>
  </si>
  <si>
    <t>FN_ASSESS (N, DSD, Age Aggregated)</t>
  </si>
  <si>
    <t>FN_ASSESS (N, DSD, Age Aggregated) TARGET: PLHIV nutrionally assessed</t>
  </si>
  <si>
    <t>FN_ASSESS (N, DSD, Age Aggregated) TARGET</t>
  </si>
  <si>
    <t>FN_ASSESS (N, DSD, Age): PLHIV nutrionally assessed</t>
  </si>
  <si>
    <t>FN_ASSESS (N, DSD, Age)</t>
  </si>
  <si>
    <t>hK7CSns8Sb4</t>
  </si>
  <si>
    <t>FN_ASSESS (N, DSD, Age/Sex): PLHIV nutrionally assessed</t>
  </si>
  <si>
    <t>FN_ASSESS (N, DSD, Age/Sex)</t>
  </si>
  <si>
    <t>RZyQpv4fmVU</t>
  </si>
  <si>
    <t>FN_ASSESS (N, DSD, Age/Sex) TARGET: PLHIV nutrionally assessed</t>
  </si>
  <si>
    <t>FN_ASSESS (N, DSD, Age/Sex) TARGET</t>
  </si>
  <si>
    <t>FN_ASSESS (N, DSD, Age) TARGET: PLHIV nutrionally assessed</t>
  </si>
  <si>
    <t>FN_ASSESS (N, DSD, Age) TARGET</t>
  </si>
  <si>
    <t>FN_ASSESS (N, DSD_NARRATIVE): PLHIV nutrionally assessed</t>
  </si>
  <si>
    <t>FN_ASSESS (N, DSD_NARRATIVE)</t>
  </si>
  <si>
    <t>FN_ASSESS (N, DSD_NARRATIVE) TARGET: PLHIV nutrionally assessed</t>
  </si>
  <si>
    <t>FN_ASSESS (N, DSD_NARRATIVE) TARGET</t>
  </si>
  <si>
    <t>FN_ASSESS (N, DSD): PLHIV nutrionally assessed</t>
  </si>
  <si>
    <t>FN_ASSESS (N, DSD)</t>
  </si>
  <si>
    <t>FN_ASSESS (N, DSD, PregnantStatus): PLHIV nutrionally assessed</t>
  </si>
  <si>
    <t>FN_ASSESS (N, DSD, PregnantStatus)</t>
  </si>
  <si>
    <t>FN_ASSESS (N, DSD, PregnantStatus) TARGET: PLHIV nutrionally assessed</t>
  </si>
  <si>
    <t>FN_ASSESS (N, DSD, PregnantStatus) TARGET</t>
  </si>
  <si>
    <t>i7eNEUNwcud</t>
  </si>
  <si>
    <t>FN_ASSESS (N, DSD, Sex): PLHIV nutrionally assessed</t>
  </si>
  <si>
    <t>FN_ASSESS (N, DSD, Sex)</t>
  </si>
  <si>
    <t>GiRNHmWPIIM</t>
  </si>
  <si>
    <t>FN_ASSESS (N, DSD, Sex) TARGET: PLHIV nutrionally assessed</t>
  </si>
  <si>
    <t>FN_ASSESS (N, DSD, Sex) TARGET</t>
  </si>
  <si>
    <t>FN_ASSESS (N, DSD) TARGET: PLHIV nutrionally assessed</t>
  </si>
  <si>
    <t>FN_ASSESS (N, DSD) TARGET</t>
  </si>
  <si>
    <t>FN_ASSESS (N, TA, Age Aggregated): PLHIV nutrionally assessed</t>
  </si>
  <si>
    <t>FN_ASSESS (N, TA, Age Aggregated)</t>
  </si>
  <si>
    <t>FN_ASSESS (N, TA, Age Aggregated) TARGET: PLHIV nutrionally assessed</t>
  </si>
  <si>
    <t>FN_ASSESS (N, TA, Age Aggregated) TARGET</t>
  </si>
  <si>
    <t>FN_ASSESS (N, TA, Age): PLHIV nutrionally assessed</t>
  </si>
  <si>
    <t>FN_ASSESS (N, TA, Age)</t>
  </si>
  <si>
    <t>mzHecVrbX7l</t>
  </si>
  <si>
    <t>FN_ASSESS (N, TA, Age/Sex): PLHIV nutrionally assessed</t>
  </si>
  <si>
    <t>FN_ASSESS (N, TA, Age/Sex)</t>
  </si>
  <si>
    <t>XTm5ced5mcD</t>
  </si>
  <si>
    <t>FN_ASSESS (N, TA, Age/Sex) TARGET: PLHIV nutrionally assessed</t>
  </si>
  <si>
    <t>FN_ASSESS (N, TA, Age/Sex) TARGET</t>
  </si>
  <si>
    <t>FN_ASSESS (N, TA, Age) TARGET: PLHIV nutrionally assessed</t>
  </si>
  <si>
    <t>FN_ASSESS (N, TA, Age) TARGET</t>
  </si>
  <si>
    <t>FN_ASSESS (N, TA_NARRATIVE): PLHIV nutrionally assessed</t>
  </si>
  <si>
    <t>FN_ASSESS (N, TA_NARRATIVE)</t>
  </si>
  <si>
    <t>FN_ASSESS (N, TA_NARRATIVE) TARGET: PLHIV nutrionally assessed</t>
  </si>
  <si>
    <t>FN_ASSESS (N, TA_NARRATIVE) TARGET</t>
  </si>
  <si>
    <t>FN_ASSESS (N, TA): PLHIV nutrionally assessed</t>
  </si>
  <si>
    <t>FN_ASSESS (N, TA)</t>
  </si>
  <si>
    <t>FN_ASSESS (N, TA, PregnantStatus): PLHIV nutrionally assessed</t>
  </si>
  <si>
    <t>FN_ASSESS (N, TA, PregnantStatus)</t>
  </si>
  <si>
    <t>FN_ASSESS (N, TA, PregnantStatus) TARGET: PLHIV nutrionally assessed</t>
  </si>
  <si>
    <t>FN_ASSESS (N, TA, PregnantStatus) TARGET</t>
  </si>
  <si>
    <t>B4IORX3DRH7</t>
  </si>
  <si>
    <t>FN_ASSESS (N, TA, Sex): PLHIV nutrionally assessed</t>
  </si>
  <si>
    <t>FN_ASSESS (N, TA, Sex)</t>
  </si>
  <si>
    <t>HisrZ0Mm49j</t>
  </si>
  <si>
    <t>FN_ASSESS (N, TA, Sex) TARGET: PLHIV nutrionally assessed</t>
  </si>
  <si>
    <t>FN_ASSESS (N, TA, Sex) TARGET</t>
  </si>
  <si>
    <t>FN_ASSESS (N, TA) TARGET: PLHIV nutrionally assessed</t>
  </si>
  <si>
    <t>FN_ASSESS (N, TA) TARGET</t>
  </si>
  <si>
    <t>bb2uFrd0cxa</t>
  </si>
  <si>
    <t>FN_SITE (D, DSD): Sites providing NACS</t>
  </si>
  <si>
    <t>FN_SITE (D, DSD)</t>
  </si>
  <si>
    <t>asp022BQ172</t>
  </si>
  <si>
    <t>FN_SITE (N, DSD): 95% Accuracy in categorization</t>
  </si>
  <si>
    <t>FN_SITE (N, DSD)</t>
  </si>
  <si>
    <t>bJrj4R3nRow</t>
  </si>
  <si>
    <t>FN_THER (D, DSD_NARRATIVE) TARGET: Undernourished PLHIV assessed</t>
  </si>
  <si>
    <t>FN_THER (D, DSD_NARRATIVE) TARGET</t>
  </si>
  <si>
    <t>NDo7mvG2dou</t>
  </si>
  <si>
    <t>FN_THER (D, DSD_NARRATIVE): Undernourished PLHIV assessed</t>
  </si>
  <si>
    <t>FN_THER (D, DSD NARRATIVE)</t>
  </si>
  <si>
    <t>FN_THER (D, DSD) TARGET: Undernourished PLHIV assessed</t>
  </si>
  <si>
    <t>FN_THER (D, DSD) TARGET</t>
  </si>
  <si>
    <t>FN_THER (D, DSD): Undernourished PLHIV assessed</t>
  </si>
  <si>
    <t>FN_THER (D, DSD)</t>
  </si>
  <si>
    <t>K1fiCbsLfFC</t>
  </si>
  <si>
    <t>FN_THER (D, TA_NARRATIVE) TARGET: Undernourished PLHIV assessed</t>
  </si>
  <si>
    <t>FN_THER (D, TA_NARRATIVE) TARGET</t>
  </si>
  <si>
    <t>cNF33CRpyzb</t>
  </si>
  <si>
    <t>FN_THER (D, TA_NARRATIVE): Undernourished PLHIV assessed</t>
  </si>
  <si>
    <t>FN_THER (D, TA_NARRATIVE)</t>
  </si>
  <si>
    <t>FN_THER (D, TA) TARGET: Undernourished PLHIV assessed</t>
  </si>
  <si>
    <t>FN_THER (D, TA) TARGET</t>
  </si>
  <si>
    <t>FN_THER (D, TA): Undernourished PLHIV assessed</t>
  </si>
  <si>
    <t>FN_THER (D, TA)</t>
  </si>
  <si>
    <t>FN_THER (N, DSD, Age Aggregated) TARGET: Undernourished PLHIV fed</t>
  </si>
  <si>
    <t>FN_THER (N, DSD, Age Aggregated) TARGET</t>
  </si>
  <si>
    <t>FN_THER (N, DSD, Age Aggregated): Undernourished PLHIV fed</t>
  </si>
  <si>
    <t>FN_THER (N, DSD, Age Aggregated)</t>
  </si>
  <si>
    <t>Mh5K6TWKApA</t>
  </si>
  <si>
    <t>FN_THER (N, DSD, Age/Sex) TARGET: Undernourished PLHIV fed</t>
  </si>
  <si>
    <t>FN_THER (N, DSD, Age/Sex) TARGET</t>
  </si>
  <si>
    <t>E2tAsOLejzi</t>
  </si>
  <si>
    <t>FN_THER (N, DSD, Age/Sex): Undernourished PLHIV fed</t>
  </si>
  <si>
    <t>FN_THER (N, DSD, Age/Sex)</t>
  </si>
  <si>
    <t>FN_THER (N, DSD, Age) TARGET: Undernourished PLHIV fed</t>
  </si>
  <si>
    <t>FN_THER (N, DSD, Age) TARGET</t>
  </si>
  <si>
    <t>FN_THER (N, DSD, Age): Undernourished PLHIV fed</t>
  </si>
  <si>
    <t>FN_THER (N, DSD, Age)</t>
  </si>
  <si>
    <t>FN_THER (N, DSD_NARRATIVE) TARGET: Undernourished PLHIV fed</t>
  </si>
  <si>
    <t>FN_THER (N, DSD_NARRATIVE) TARGET</t>
  </si>
  <si>
    <t>FN_THER (N, DSD_NARRATIVE): Undernourished PLHIV fed</t>
  </si>
  <si>
    <t>FN_THER (N, DSD NARRATIVE)</t>
  </si>
  <si>
    <t>FN_THER (N, DSD, PregnancyStatus) TARGET: Undernourished PLHIV fed</t>
  </si>
  <si>
    <t>FN_THER (N, DSD, PregnancyStatus) TARGET</t>
  </si>
  <si>
    <t>FN_THER (N, DSD, PregnancyStatus): Undernourished PLHIV fed</t>
  </si>
  <si>
    <t>FN_THER (N, DSD, PregnancyStatus)</t>
  </si>
  <si>
    <t>Ayb2oIeCdkH</t>
  </si>
  <si>
    <t>FN_THER (N, DSD, Sex) TARGET: Undernourished PLHIV fed</t>
  </si>
  <si>
    <t>FN_THER (N, DSD, Sex) TARGET</t>
  </si>
  <si>
    <t>MWxAASdwDEC</t>
  </si>
  <si>
    <t>FN_THER (N, DSD, Sex): Undernourished PLHIV fed</t>
  </si>
  <si>
    <t>FN_THER (N, DSD, Sex)</t>
  </si>
  <si>
    <t>FN_THER (N, DSD) TARGET: Undernourished PLHIV fed</t>
  </si>
  <si>
    <t>FN_THER (N, DSD) TARGET</t>
  </si>
  <si>
    <t>FN_THER (N, DSD): Undernourished PLHIV fed</t>
  </si>
  <si>
    <t>FN_THER (N, DSD)</t>
  </si>
  <si>
    <t>FN_THER (N, TA, Age Aggregated) TARGET: Undernourished PLHIV fed</t>
  </si>
  <si>
    <t>FN_THER (N, TA, Age Aggregated) TARGET</t>
  </si>
  <si>
    <t>FN_THER (N, TA, Age Aggregated): Undernourished PLHIV fed</t>
  </si>
  <si>
    <t>FN_THER (N, TA, Age Aggregated)</t>
  </si>
  <si>
    <t>FN_THER (N, TA, Age) TARGET: Undernourished PLHIV fed</t>
  </si>
  <si>
    <t>FN_THER (N, TA, Age) TARGET</t>
  </si>
  <si>
    <t>FN_THER (N, TA, Age): Undernourished PLHIV fed</t>
  </si>
  <si>
    <t>FN_THER (N, TA, Age)</t>
  </si>
  <si>
    <t>FN_THER (N, TA_NARRATIVE) TARGET: Undernourished PLHIV fed</t>
  </si>
  <si>
    <t>FN_THER (N, TA_NARRATIVE) TARGET</t>
  </si>
  <si>
    <t>FN_THER (N, TA_NARRATIVE): Undernourished PLHIV fed</t>
  </si>
  <si>
    <t>FN_THER (N, TA_NARRATIVE)</t>
  </si>
  <si>
    <t>FN_THER (N, TA, PregnancyStatus) TARGET: Undernourished PLHIV fed</t>
  </si>
  <si>
    <t>FN_THER (N, TA, PregnancyStatus) TARGET</t>
  </si>
  <si>
    <t>FN_THER (N, TA, PregnancyStatus): Undernourished PLHIV fed</t>
  </si>
  <si>
    <t>FN_THER (N, TA, PregnancyStatus)</t>
  </si>
  <si>
    <t>FN_THER (N, TA) TARGET: Undernourished PLHIV fed</t>
  </si>
  <si>
    <t>FN_THER (N, TA) TARGET</t>
  </si>
  <si>
    <t>FN_THER (N, TA): Undernourished PLHIV fed</t>
  </si>
  <si>
    <t>FN_THER (N, TA)</t>
  </si>
  <si>
    <t>FPINT_SITE (D, DSD): HIV Service delivery points</t>
  </si>
  <si>
    <t>FPINT_SITE (D, DSD)</t>
  </si>
  <si>
    <t>wOGCAVaO0PU</t>
  </si>
  <si>
    <t>FPINT_SITE (D, DSD_NARRATIVE): HIV Service delivery points</t>
  </si>
  <si>
    <t>FPINT_SITE (D, DSD_NARRATIVE)</t>
  </si>
  <si>
    <t>idGXSFVgi0q</t>
  </si>
  <si>
    <t>FPINT_SITE (D, DSD_NARRATIVE) TARGET: HIV Service delivery points</t>
  </si>
  <si>
    <t>FPINT_SITE (D, DSD_NARRATIVE) TARGET</t>
  </si>
  <si>
    <t>FPINT_SITE (D, DSD) TARGET: HIV Service delivery points</t>
  </si>
  <si>
    <t>FPINT_SITE (D, DSD) TARGET</t>
  </si>
  <si>
    <t>FPINT_SITE (D, TA): HIV Service delivery points</t>
  </si>
  <si>
    <t>FPINT_SITE (D, TA)</t>
  </si>
  <si>
    <t>THYyQPuzSR4</t>
  </si>
  <si>
    <t>FPINT_SITE (D, TA_NARRATIVE): HIV Service delivery points</t>
  </si>
  <si>
    <t>FPINT_SITE (D, TA_NARRATIVE)</t>
  </si>
  <si>
    <t>dU9LfVEjISG</t>
  </si>
  <si>
    <t>FPINT_SITE (D, TA_NARRATIVE) TARGET: HIV Service delivery points</t>
  </si>
  <si>
    <t>FPINT_SITE (D, TA_NARRATIVE) TARGET</t>
  </si>
  <si>
    <t>FPINT_SITE (D, TA) TARGET: HIV Service delivery points</t>
  </si>
  <si>
    <t>FPINT_SITE (D, TA) TARGET</t>
  </si>
  <si>
    <t>FPINT_SITE (N, DSD_NARRATIVE): Providing voluntary FPS</t>
  </si>
  <si>
    <t>FPINT_SITE (N, DSD_NARRATIVE)</t>
  </si>
  <si>
    <t>FPINT_SITE (N, DSD_NARRATIVE) TARGET: Providing voluntary FPS</t>
  </si>
  <si>
    <t>FPINT_SITE (N, DSD_NARRATIVE) TARGET</t>
  </si>
  <si>
    <t>FPINT_SITE (N, DSD): Providing voluntary FPS</t>
  </si>
  <si>
    <t>FPINT_SITE (N, DSD)</t>
  </si>
  <si>
    <t>FPINT_SITE (N, DSD, Serv Del Type): Providing voluntary FPS</t>
  </si>
  <si>
    <t>FPINT_SITE (N, DSD, Serv Del Type)</t>
  </si>
  <si>
    <t>FPINT_SITE (N, DSD, Serv Del Type) TARGET: Providing voluntary FPS</t>
  </si>
  <si>
    <t>FPINT_SITE (N, DSD, Serv Del Type) TARGET</t>
  </si>
  <si>
    <t>FPINT_SITE (N, DSD) TARGET: Providing voluntary FPS</t>
  </si>
  <si>
    <t>FPINT_SITE (N, DSD) TARGET</t>
  </si>
  <si>
    <t>FPINT_SITE (N, NoApp, Antenatal Care andor Maternity Services): Providing voluntary FPS</t>
  </si>
  <si>
    <t>FPINT_SITE (N, NoApp, ANC or Maturnity Svcs)</t>
  </si>
  <si>
    <t>FPINT_SITE (N, NoApp, Care and Treatment): Providing voluntary FPS</t>
  </si>
  <si>
    <t>FPINT_SITE (N, NoApp, Care and Treatment)</t>
  </si>
  <si>
    <t>FPINT_SITE (N, NoApp, HIV Testing): Providing voluntary FPS</t>
  </si>
  <si>
    <t>FPINT_SITE (N, NoApp, HIV Testing)</t>
  </si>
  <si>
    <t>FPINT_SITE (N, NoApp, Key Populations Services): Providing voluntary FPS</t>
  </si>
  <si>
    <t>FPINT_SITE (N, NoApp, KeyPop Svcs)</t>
  </si>
  <si>
    <t>FPINT_SITE (N, NoApp_NARRATIVE): Providing voluntary FPS</t>
  </si>
  <si>
    <t>FPINT_SITE (N, NoApp_NARRATIVE)</t>
  </si>
  <si>
    <t>FPINT_SITE (N, NoApp, Priority Population Prevention Services): Providing voluntary FPS</t>
  </si>
  <si>
    <t>FPINT_SITE (N, NoApp, PPP Svcs)</t>
  </si>
  <si>
    <t>FPINT_SITE (N, TA_NARRATIVE): Providing voluntary FPS</t>
  </si>
  <si>
    <t>FPINT_SITE (N, TA_NARRATIVE)</t>
  </si>
  <si>
    <t>FPINT_SITE (N, TA_NARRATIVE) TARGET: Providing voluntary FPS</t>
  </si>
  <si>
    <t>FPINT_SITE (N, TA_NARRATIVE) TARGET</t>
  </si>
  <si>
    <t>FPINT_SITE (N, TA): Providing voluntary FPS</t>
  </si>
  <si>
    <t>FPINT_SITE (N, TA)</t>
  </si>
  <si>
    <t>FPINT_SITE (N, TA, Serv Del Type): Providing voluntary FPS</t>
  </si>
  <si>
    <t>FPINT_SITE (N, TA, Serv Del Type)</t>
  </si>
  <si>
    <t>FPINT_SITE (N, TA, Serv Del Type) TARGET: Providing voluntary FPS</t>
  </si>
  <si>
    <t>FPINT_SITE (N, TA, Serv Del Type) TARGET</t>
  </si>
  <si>
    <t>FPINT_SITE (N, TA) TARGET: Providing voluntary FPS</t>
  </si>
  <si>
    <t>FPINT_SITE (N, TA) TARGET</t>
  </si>
  <si>
    <t>vewXnTKA7rO</t>
  </si>
  <si>
    <t>GEND_GBV (N, DSD, Age): GBV Care</t>
  </si>
  <si>
    <t>GEND_GBV (N, DSD, Age)</t>
  </si>
  <si>
    <t>GEND_GBV (N, DSD, Age/Sex2017) TARGET: GBV Care</t>
  </si>
  <si>
    <t>GEND_GBV (N, DSD, Age/Sex2017) TARGET</t>
  </si>
  <si>
    <t>GEND_GBV (N, DSD, Age/Sex): GBV Care</t>
  </si>
  <si>
    <t>GEND_GBV (N, DSD, Age/Sex)</t>
  </si>
  <si>
    <t>GEND_GBV (N, DSD, Age/Sex) TARGET: GBV Care</t>
  </si>
  <si>
    <t>GEND_GBV (N, DSD, Age/Sex) TARGET</t>
  </si>
  <si>
    <t>GEND_GBV (N, DSD, Age/Sex/ViolenceType): GBV Care</t>
  </si>
  <si>
    <t>GEND_GBV (N, DSD, Age/Sex/ViolenceType)</t>
  </si>
  <si>
    <t>GEND_GBV (N, DSD, Age/Sex/ViolenceType) TARGET: GBV Care</t>
  </si>
  <si>
    <t>GEND_GBV (N, DSD, Age/Sex/ViolenceType) TARGET</t>
  </si>
  <si>
    <t>AxsiM2WqEAc</t>
  </si>
  <si>
    <t>GEND_GBV (N, DSD, Age) TARGET: GBV Care</t>
  </si>
  <si>
    <t>GEND_GBV (N, DSD, Age) TARGET</t>
  </si>
  <si>
    <t>GEND_GBV (N, DSD): GBV Care</t>
  </si>
  <si>
    <t>GEND_GBV (N, DSD)</t>
  </si>
  <si>
    <t>GEND_GBV (N, DSD_NARRATIVE): GBV Care</t>
  </si>
  <si>
    <t>GEND_GBV (N, DSD NARRATIVE)</t>
  </si>
  <si>
    <t>GEND_GBV (N, DSD_NARRATIVE) TARGET: GBV Care</t>
  </si>
  <si>
    <t>GEND_GBV (N, DSD_NARRATIVE) TARGET</t>
  </si>
  <si>
    <t>GEND_GBV (N, DSD, PEP): GBV Care</t>
  </si>
  <si>
    <t>GEND_GBV (N, DSD, PEP)</t>
  </si>
  <si>
    <t>GEND_GBV (N, DSD, PEP) TARGET: GBV Care</t>
  </si>
  <si>
    <t>GEND_GBV_PEP (N, DSD) TARGET</t>
  </si>
  <si>
    <t>efIds1s7Px1</t>
  </si>
  <si>
    <t>GEND_GBV (N, DSD, Sex): GBV Care</t>
  </si>
  <si>
    <t>GEND_GBV (N, DSD, Sex)</t>
  </si>
  <si>
    <t>ssyWgrEf4AB</t>
  </si>
  <si>
    <t>GEND_GBV (N, DSD, Sex) TARGET: GBV Care</t>
  </si>
  <si>
    <t>GEND_GBV (N, DSD, Sex) TARGET</t>
  </si>
  <si>
    <t>GEND_GBV (N, DSD) TARGET: GBV Care</t>
  </si>
  <si>
    <t>GEND_GBV (N, DSD) TARGET</t>
  </si>
  <si>
    <t>GEND_GBV (N, DSD, ViolenceServiceType): GBV Care</t>
  </si>
  <si>
    <t>GEND_GBV (N, DSD, ViolenceServiceType)</t>
  </si>
  <si>
    <t>GEND_GBV (N, DSD, ViolenceServiceType) TARGET: GBV Care</t>
  </si>
  <si>
    <t>GEND_GBV (N, DSD, ViolenceServiceType) TARGET</t>
  </si>
  <si>
    <t>GEND_GBV (N, DSD, ViolenceServiceType) TARGET v2: GBV Care</t>
  </si>
  <si>
    <t>GEND_GBV (N, DSD, ViolenceServiceType) TARGET v2</t>
  </si>
  <si>
    <t>GEND_GBV (N, TA, Age/Sex2017) TARGET: GBV Care</t>
  </si>
  <si>
    <t>GEND_GBV (N, TA, Age/Sex2017) TARGET</t>
  </si>
  <si>
    <t>GEND_GBV (N, TA, Age/Sex): GBV Care</t>
  </si>
  <si>
    <t>GEND_GBV (N, TA, Age/Sex)</t>
  </si>
  <si>
    <t>GEND_GBV (N, TA, Age/Sex) TARGET: GBV Care</t>
  </si>
  <si>
    <t>GEND_GBV (N, TA, Age/Sex) TARGET</t>
  </si>
  <si>
    <t>GEND_GBV (N, TA, Age/Sex/ViolenceType): GBV Care</t>
  </si>
  <si>
    <t>GEND_GBV (N, TA, Age/Sex/ViolenceType)</t>
  </si>
  <si>
    <t>GEND_GBV (N, TA, Age/Sex/ViolenceType) TARGET: GBV Care</t>
  </si>
  <si>
    <t>GEND_GBV (N, TA, Age/Sex/ViolenceType) TARGET</t>
  </si>
  <si>
    <t>GEND_GBV (N, TA): GBV Care</t>
  </si>
  <si>
    <t>GEND_GBV (N, TA)</t>
  </si>
  <si>
    <t>GEND_GBV (N, TA_NARRATIVE): GBV Care</t>
  </si>
  <si>
    <t>GEND_GBV (N, TA_NARRATIVE)</t>
  </si>
  <si>
    <t>GEND_GBV (N, TA_NARRATIVE) TARGET: GBV Care</t>
  </si>
  <si>
    <t>GEND_GBV (N, TA_NARRATIVE) TARGET</t>
  </si>
  <si>
    <t>GEND_GBV (N, TA, PEP): GBV Care</t>
  </si>
  <si>
    <t>GEND_GBV (N, TA, PEP)</t>
  </si>
  <si>
    <t>GEND_GBV (N, TA, PEP) TARGET: GBV Care</t>
  </si>
  <si>
    <t>GEND_GBV_PEP (N, TA) TARGET</t>
  </si>
  <si>
    <t>GEND_GBV (N, TA) TARGET: GBV Care</t>
  </si>
  <si>
    <t>GEND_GBV (N, TA) TARGET</t>
  </si>
  <si>
    <t>GEND_GBV (N, TA, ViolenceServiceType): GBV Care</t>
  </si>
  <si>
    <t>GEND_GBV (N, TA, ViolenceServiceType)</t>
  </si>
  <si>
    <t>GEND_GBV (N, TA, ViolenceServiceType) TARGET: GBV Care</t>
  </si>
  <si>
    <t>GEND_GBV (N, TA, ViolenceServiceType) TARGET</t>
  </si>
  <si>
    <t>GEND_GBV (N, TA, ViolenceServiceType) TARGET v2: GBV Care</t>
  </si>
  <si>
    <t>GEND_GBV (N, TA, ViolenceServiceType) TARGET v2</t>
  </si>
  <si>
    <t>GEND_GBV_PEP (N, DSD): GBV PEP</t>
  </si>
  <si>
    <t>L29JqhNtpek</t>
  </si>
  <si>
    <t>GEND_GBV_PEP (N, DSD, Yes/No): GBV PEP</t>
  </si>
  <si>
    <t>pO9KkKZTT9w</t>
  </si>
  <si>
    <t>GEND_GBV_PEP (N, DSD, Yes/No) TARGET: GBV PEP</t>
  </si>
  <si>
    <t>GEND_GBV_PEP (N, DSD, Yes/No) TARGET</t>
  </si>
  <si>
    <t>GEND_GBV_PEP (N, TA): GBV PEP</t>
  </si>
  <si>
    <t>GEND_GBV_PEP (N, TA: GBV PEP</t>
  </si>
  <si>
    <t>aozXYGalbpC</t>
  </si>
  <si>
    <t>GEND_GBV_PEP (N, TA, Yes/No): GBV PEP</t>
  </si>
  <si>
    <t>HEWbTQR8tyf</t>
  </si>
  <si>
    <t>GEND_GBV_PEP (N, TA, Yes/No) TARGET: GBV PEP</t>
  </si>
  <si>
    <t>GEND_GBV_PEP (N, TA, Yes/No) TARGET</t>
  </si>
  <si>
    <t>pzouNehMBOs</t>
  </si>
  <si>
    <t>GEND_NORM (N, DSD, ActivityLevel): Intervention</t>
  </si>
  <si>
    <t>GEND_NORM (N, DSD, ActivityLevel)</t>
  </si>
  <si>
    <t>pdd2aJUBcW2</t>
  </si>
  <si>
    <t>GEND_NORM (N, DSD, ActivityLevel) TARGET: Intervention</t>
  </si>
  <si>
    <t>GEND_NORM (N, DSD, ActivityLevel) TARGET</t>
  </si>
  <si>
    <t>GEND_NORM (N, DSD, Age): Intervention</t>
  </si>
  <si>
    <t>GEND_NORM (N, DSD, Age)</t>
  </si>
  <si>
    <t>GEND_NORM (N, DSD, Age/Sex): Intervention</t>
  </si>
  <si>
    <t>GEND_NORM (N, DSD, Age/Sex)</t>
  </si>
  <si>
    <t>GEND_NORM (N, DSD, Age/Sex) TARGET: Intervention</t>
  </si>
  <si>
    <t>GEND_NORM (N, DSD, Age/Sex) TARGET</t>
  </si>
  <si>
    <t>GEND_NORM (N, DSD, Age) TARGET: Intervention</t>
  </si>
  <si>
    <t>GEND_NORM (N, DSD, Age) TARGET</t>
  </si>
  <si>
    <t>GEND_NORM (N, DSD): Intervention</t>
  </si>
  <si>
    <t>GEND_NORM (N, DSD)</t>
  </si>
  <si>
    <t>GEND_NORM (N, DSD_NARRATIVE): Intervention</t>
  </si>
  <si>
    <t>GEND_NORM (N, DSD_NARRATIVE)</t>
  </si>
  <si>
    <t>GEND_NORM (N, DSD_NARRATIVE) TARGET: Intervention</t>
  </si>
  <si>
    <t>GEND_NORM (N, DSD_NARRATIVE) TARGET</t>
  </si>
  <si>
    <t>GEND_NORM (N, DSD) TARGET: Intervention</t>
  </si>
  <si>
    <t>GEND_NORM (N, DSD) TARGET</t>
  </si>
  <si>
    <t>GEND_NORM (N, TA, Age): Intervention</t>
  </si>
  <si>
    <t>GEND_NORM (N, TA, Age)</t>
  </si>
  <si>
    <t>GEND_NORM (N, TA, Age/Sex): Intervention</t>
  </si>
  <si>
    <t>GEND_NORM (N, TA, Age/Sex)</t>
  </si>
  <si>
    <t>GEND_NORM (N, TA, Age/Sex) TARGET: Intervention</t>
  </si>
  <si>
    <t>GEND_NORM (N, TA, Age/Sex) TARGET</t>
  </si>
  <si>
    <t>GEND_NORM (N, TA, Age) TARGET: Intervention</t>
  </si>
  <si>
    <t>GEND_NORM (N, TA, Age) TARGET</t>
  </si>
  <si>
    <t>GEND_NORM (N, TA): Intervention</t>
  </si>
  <si>
    <t>GEND_NORM (N, TA)</t>
  </si>
  <si>
    <t>GEND_NORM (N, TA_NARRATIVE): Intervention</t>
  </si>
  <si>
    <t>GEND_NORM (N, TA_NARRATIVE)</t>
  </si>
  <si>
    <t>GEND_NORM (N, TA_NARRATIVE) TARGET: Intervention</t>
  </si>
  <si>
    <t>GEND_NORM (N, TA_NARRATIVE) TARGET</t>
  </si>
  <si>
    <t>GEND_NORM (N, TA) TARGET: Intervention</t>
  </si>
  <si>
    <t>GEND_NORM (N, TA) TARGET</t>
  </si>
  <si>
    <t>HRH_CURR (N, DSD, CadreCategory/FinancialSupport): Health Workers</t>
  </si>
  <si>
    <t>HRH_CURR (N, DSD, CadreCat/FinancialSprt)</t>
  </si>
  <si>
    <t>HRH_CURR (N, DSD, CadreCategory): Health Workers</t>
  </si>
  <si>
    <t>HRH_CURR (N, DSD, CadreCategory)</t>
  </si>
  <si>
    <t>HRH_CURR (N, DSD_NARRATIVE): Health Workers</t>
  </si>
  <si>
    <t>HRH_CURR (N, DSD_NARRATIVE)</t>
  </si>
  <si>
    <t>HRH_CURR (N, NoApp, CadreOU/FinancialSupport): Health Workers</t>
  </si>
  <si>
    <t>HRH_CURR (N, NoApp, CadreOU/FinancialSprt)</t>
  </si>
  <si>
    <t>HjTjst0cQMc</t>
  </si>
  <si>
    <t>HRH_DENS (N, DSD, Geo Loc): Health Workers</t>
  </si>
  <si>
    <t>HRH_DENS (N, DSD, Geo Loc)</t>
  </si>
  <si>
    <t>osTWqcgFhJf</t>
  </si>
  <si>
    <t>HRH_DENS (N, DSD, Geo Loc) TARGET: Health Workers</t>
  </si>
  <si>
    <t>HRH_DENS (N, DSD, Geo Loc) TARGET</t>
  </si>
  <si>
    <t>p0NESqLp5yq</t>
  </si>
  <si>
    <t>HRH_DENS (N, DSD): Health Workers</t>
  </si>
  <si>
    <t>HRH_DENS (N, DSD)</t>
  </si>
  <si>
    <t>sMrq5evzIUj</t>
  </si>
  <si>
    <t>HRH_DENS (N, DSD, Key Cadres) TARGET: Health Workers</t>
  </si>
  <si>
    <t>HRH_DENS (N, DSD, Key Cadres) TARGET</t>
  </si>
  <si>
    <t>uChiCHnyHdO</t>
  </si>
  <si>
    <t>HRH_DENS (N, DSD) TARGET: Health Workers</t>
  </si>
  <si>
    <t>HRH_DENS (N, DSD) TARGET</t>
  </si>
  <si>
    <t>HRH_PRE (N, DSD, Grad Cadre): Graduates by Cadre</t>
  </si>
  <si>
    <t>HRH_PRE (N, DSD, Grad Cadre)</t>
  </si>
  <si>
    <t>HRH_PRE (N, DSD, Grad Cadre) TARGET: Graduates by Cadre</t>
  </si>
  <si>
    <t>HRH_PRE (N, DSD, Grad Cadre) TARGET</t>
  </si>
  <si>
    <t>HRH_PRE (N, DSD): Graduates by Cadre</t>
  </si>
  <si>
    <t>HRH_PRE (N, DSD)</t>
  </si>
  <si>
    <t>HRH_PRE (N, DSD_NARRATIVE): Graduates by Cadre</t>
  </si>
  <si>
    <t>HRH_PRE (N, DSD NARRATIVE)</t>
  </si>
  <si>
    <t>HRH_PRE (N, DSD_NARRATIVE) TARGET: Graduates by Cadre</t>
  </si>
  <si>
    <t>HRH_PRE (N, DSD_NARRATIVE) TARGET</t>
  </si>
  <si>
    <t>aQegkBty7A2</t>
  </si>
  <si>
    <t>HRH_PRE (N, DSD, Reg Cadre): Graduates by Cadre</t>
  </si>
  <si>
    <t>HRH_PRE (N, DSD, Reg Cadre)</t>
  </si>
  <si>
    <t>CCMkixc8Y6C</t>
  </si>
  <si>
    <t>HRH_PRE (N, DSD, Reg Cadre) TARGET: Graduates by Cadre</t>
  </si>
  <si>
    <t>HRH_PRE (N, DSD, Reg Cadre) TARGET</t>
  </si>
  <si>
    <t>HRH_PRE (N, DSD) TARGET: Graduates by Cadre</t>
  </si>
  <si>
    <t>HRH_PRE (N, DSD) TARGET</t>
  </si>
  <si>
    <t>HRH_PRE (N, NoApp, Grad Cadre): Graduates by Cadre</t>
  </si>
  <si>
    <t>HRH_PRE (N, NoApp, Grad Cadre)</t>
  </si>
  <si>
    <t>HRH_PRE (N, NoApp, Grad Cadre) TARGET: Graduates by Cadre</t>
  </si>
  <si>
    <t>HRH_PRE (N, NoApp, Grad Cadre) TARGET</t>
  </si>
  <si>
    <t>HRH_PRE (N, NoApp_NARRATIVE): Graduates by Cadre</t>
  </si>
  <si>
    <t>HRH_PRE (N, NoApp_NARRATIVE)</t>
  </si>
  <si>
    <t>HRH_PRE (N, NoApp_NARRATIVE) TARGET: Graduates by Cadre</t>
  </si>
  <si>
    <t>HRH_PRE (N, NoApp_NARRATIVE) TARGET</t>
  </si>
  <si>
    <t>LM28ChJ5xMy</t>
  </si>
  <si>
    <t>HRH_PRE (N, TA, Grad Cadre): Graduates by Cadre</t>
  </si>
  <si>
    <t>HRH_PRE (N, TA, Grad Cadre)</t>
  </si>
  <si>
    <t>EQFDjr8RWaB</t>
  </si>
  <si>
    <t>HRH_PRE (N, TA, Grad Cadre) TARGET: Graduates by Cadre</t>
  </si>
  <si>
    <t>HRH_PRE (N, TA, Grad Cadre) TARGET</t>
  </si>
  <si>
    <t>pzkjegBrWop</t>
  </si>
  <si>
    <t>HRH_PRE (N, TA): Graduates by Cadre</t>
  </si>
  <si>
    <t>HRH_PRE (N, TA)</t>
  </si>
  <si>
    <t>MAwg7fIVNOA</t>
  </si>
  <si>
    <t>HRH_PRE (N, TA, Reg Cadre): Graduates by Cadre</t>
  </si>
  <si>
    <t>HRH_PRE (N, TA, Reg Cadre)</t>
  </si>
  <si>
    <t>osQh49i5op9</t>
  </si>
  <si>
    <t>HRH_PRE (N, TA, Reg Cadre) TARGET: Graduates by Cadre</t>
  </si>
  <si>
    <t>HRH_PRE (N, TA, Reg Cadre) TARGET</t>
  </si>
  <si>
    <t>tUxlRQiyzxE</t>
  </si>
  <si>
    <t>HRH_PRE (N, TA) TARGET: Graduates by Cadre</t>
  </si>
  <si>
    <t>HRH_PRE (N, TA) TARGET</t>
  </si>
  <si>
    <t>HRH_STAFF (N, NoApp, CadreCategory): Health Workers</t>
  </si>
  <si>
    <t>HRH_STAFF (N, NoApp, CadreCategory)</t>
  </si>
  <si>
    <t>HRH_STAFF (N, NoApp_NARRATIVE): Health Workers</t>
  </si>
  <si>
    <t>HRH_STAFF (N, NoApp_NARRATIVE)</t>
  </si>
  <si>
    <t>QZnlsYWR1gj</t>
  </si>
  <si>
    <t>HRH_VAC (D, DSD): Job Specific Positions</t>
  </si>
  <si>
    <t>HRH_VAC (D, DSD)</t>
  </si>
  <si>
    <t>rK3qzj9B2xO</t>
  </si>
  <si>
    <t>HRH_VAC (D, DSD) TARGET: Job Specific Positions</t>
  </si>
  <si>
    <t>HRH_VAC (D, DSD) TARGET</t>
  </si>
  <si>
    <t>IZKk1FUxSoN</t>
  </si>
  <si>
    <t>HRH_VAC (N, DSD, Cadre) TARGET: Vacant Positions</t>
  </si>
  <si>
    <t>HRH_VAC (N, DSD, Cadre) TARGET</t>
  </si>
  <si>
    <t>ALAUxPsQrJd</t>
  </si>
  <si>
    <t>HRH_VAC (N, DSD, Cadre): Vacant Positions</t>
  </si>
  <si>
    <t>HRH_VAC (N, DSD, Cadre)</t>
  </si>
  <si>
    <t>qxzFXYQvAlZ</t>
  </si>
  <si>
    <t>HRH_VAC (N, DSD, Geo Loc) TARGET: Vacant Positions</t>
  </si>
  <si>
    <t>HRH_VAC (N, DSD, Geo Loc) TARGET</t>
  </si>
  <si>
    <t>IyTEPRIrtVh</t>
  </si>
  <si>
    <t>HRH_VAC (N, DSD, Geo Loc): Vacant Positions</t>
  </si>
  <si>
    <t>HRH_VAC (N, DSD, Geo Loc)</t>
  </si>
  <si>
    <t>iV7sTz9PJaJ</t>
  </si>
  <si>
    <t>HRH_VAC (N, DSD) TARGET: Vacant Positions</t>
  </si>
  <si>
    <t>HRH_VAC (N, DSD) TARGET</t>
  </si>
  <si>
    <t>g4MLAmwHNlK</t>
  </si>
  <si>
    <t>HRH_VAC (N, DSD): Vacant Positions</t>
  </si>
  <si>
    <t>HRH_VAC (N, DSD)</t>
  </si>
  <si>
    <t>HTS_TST (N, DSD, AgeAboveTen/Sex/Positive) TARGET: HTS result positive</t>
  </si>
  <si>
    <t>HTS_TST (N, DSD, Age&gt;10/Sex/Pos) TARGET</t>
  </si>
  <si>
    <t>HTS_TST (N, DSD, AgeAboveTen/Sex) TARGET: HTS received result</t>
  </si>
  <si>
    <t>HTS_TST (N, DSD, Age&gt;10/Sex) TARGET</t>
  </si>
  <si>
    <t>VeZfsdXXnla</t>
  </si>
  <si>
    <t>HTS_TST (N, DSD, Age): HTS received results</t>
  </si>
  <si>
    <t>HTS_TST (N, DSD, Age)</t>
  </si>
  <si>
    <t>HTS_TST (N, DSD, AgeLessThanTen/Positive) TARGET: HTS result positive</t>
  </si>
  <si>
    <t>HTS_TST (N, DSD, Age&lt;10/Pos) TARGET</t>
  </si>
  <si>
    <t>HTS_TST (N, DSD, AgeLessThanTen) TARGET: HTS received result</t>
  </si>
  <si>
    <t>HTS_TST (N, DSD, Age&lt;10) TARGET</t>
  </si>
  <si>
    <t>HTS_TST (N, DSD, Age/Sex Aggregated/Result): HTS received results</t>
  </si>
  <si>
    <t>HTS_TST (N, DSD, Age/Sex Aggregated/Result)</t>
  </si>
  <si>
    <t>HTS_TST (N, DSD, Age/Sex Aggregated/Result) TARGET: HTS received results</t>
  </si>
  <si>
    <t>HTS_TST (N, DSD, Age/Sex Aggregated/Result) TARGET</t>
  </si>
  <si>
    <t>miojIeKKJKu</t>
  </si>
  <si>
    <t>HTS_TST (N, DSD, Age/Sex): HTS received results</t>
  </si>
  <si>
    <t>HTS_TST (N, DSD, Age/Sex)</t>
  </si>
  <si>
    <t>HTS_TST (N, DSD, Age/Sex/Result): HTS received results</t>
  </si>
  <si>
    <t>HTS_TST (N, DSD, Age/Sex/Result)</t>
  </si>
  <si>
    <t>HTS_TST (N, DSD, Age/Sex/Result) TARGET: HTS received results</t>
  </si>
  <si>
    <t>HTS_TST (N, DSD, Age/Sex/Result) TARGET</t>
  </si>
  <si>
    <t>Kum5HYvX559</t>
  </si>
  <si>
    <t>HTS_TST (N, DSD, Age/Sex) TARGET: HTS received results</t>
  </si>
  <si>
    <t>HTS_TST (N, DSD, Age/Sex) TARGET</t>
  </si>
  <si>
    <t>Uf04tFgCKng</t>
  </si>
  <si>
    <t>HTS_TST (N, DSD, Age) TARGET: HTS received results</t>
  </si>
  <si>
    <t>HTS_TST (N, DSD, Age) TARGET</t>
  </si>
  <si>
    <t>HTS_TST (N, DSD, Aggregated Age/Sex): HTS received results</t>
  </si>
  <si>
    <t>HTS_TST (N, DSD, Aggregated Age)</t>
  </si>
  <si>
    <t>HTS_TST (N, DSD, Aggregated Age/Sex) TARGET: HTS received results</t>
  </si>
  <si>
    <t>HTS_TST (N, DSD, Aggregated Age) TARGET</t>
  </si>
  <si>
    <t>HTS_TST (N, DSD, CommunityDeliveryPoint) TARGET: HTS received result</t>
  </si>
  <si>
    <t>HTS_TST (N, DSD, CommunityDeliveryPoint) TARGET</t>
  </si>
  <si>
    <t>HTS_TST (N, DSD, FacilityDeliveryPoint) TARGET: HTS received result</t>
  </si>
  <si>
    <t>HTS_TST (N, DSD, FacilityDeliveryPoint) TARGET</t>
  </si>
  <si>
    <t>HTS_TST (N, DSD, HomeMod/AgeAboveTen/Sex/Result): HTS received results</t>
  </si>
  <si>
    <t>HTS_TST (N, DSD, HomeMod/Age&gt;10/Sex/Result)</t>
  </si>
  <si>
    <t>HTS_TST (N, DSD, HomeMod/AgeAboveTen/Sex/Result) TARGET: HTS received results</t>
  </si>
  <si>
    <t>HTS_TST (N, DSD, HmMod/Age&gt;10/Sex/Result) TARGET</t>
  </si>
  <si>
    <t>HTS_TST (N, DSD, HomeMod/AgeLessThanTen/Result): HTS received results</t>
  </si>
  <si>
    <t>HTS_TST (N, DSD, HomeMod/Age&lt;10/Result)</t>
  </si>
  <si>
    <t>HTS_TST (N, DSD, HomeMod/AgeLessThanTen/Result) TARGET: HTS received results</t>
  </si>
  <si>
    <t>HTS_TST (N, DSD, HmMod/Age&lt;10/Result) TARGET</t>
  </si>
  <si>
    <t>HTS_TST (N, DSD, HomeMod/Aggregated Age/Sex/Result): HTS received results</t>
  </si>
  <si>
    <t>HTS_TST (N, DSD, HomeMod/Agg Age/Sex/Result)</t>
  </si>
  <si>
    <t>HTS_TST (N, DSD, HomeMod/Aggregated Age/Sex/Result) TARGET: HTS received results</t>
  </si>
  <si>
    <t>HTS_TST (N, DSD, HmMod/Agg Age/Sex/Result) TARGET</t>
  </si>
  <si>
    <t>HTS_TST (N, DSD): HTS received results</t>
  </si>
  <si>
    <t>HTS_TST (N, DSD)</t>
  </si>
  <si>
    <t>HTS_TST (N, DSD, Index/AgeAboveTen/Sex/Result): HTS received results</t>
  </si>
  <si>
    <t>HTS_TST (N, DSD, Index/Age&gt;10/Sex/Result)</t>
  </si>
  <si>
    <t>HTS_TST (N, DSD, Index/AgeAboveTen/Sex/Result) TARGET: HTS received results</t>
  </si>
  <si>
    <t>HTS_TST (N, DSD, Index/Age&gt;10/Sex/Result) TARGET</t>
  </si>
  <si>
    <t>HTS_TST (N, DSD, Index/AgeLessThanTen/Result): HTS received results</t>
  </si>
  <si>
    <t>HTS_TST (N, DSD, Index/Age&lt;10/Result)</t>
  </si>
  <si>
    <t>HTS_TST (N, DSD, Index/AgeLessThanTen/Result) TARGET: HTS received results</t>
  </si>
  <si>
    <t>HTS_TST (N, DSD, Index/Age&lt;10/Result) TARGET</t>
  </si>
  <si>
    <t>HTS_TST (N, DSD, Index/Aggregated Age/Sex/Result): HTS received results</t>
  </si>
  <si>
    <t>HTS_TST (N, DSD, Index/Agg Age/Sex/Result)</t>
  </si>
  <si>
    <t>HTS_TST (N, DSD, Index/Aggregated Age/Sex/Result) TARGET: HTS received results</t>
  </si>
  <si>
    <t>HTS_TST (N, DSD, Index/Agg Age/Sex/Result) TARGET</t>
  </si>
  <si>
    <t>HTS_TST (N, DSD, IndexMod/AgeAboveTen/Sex/Result): HTS received results</t>
  </si>
  <si>
    <t>HTS_TST (N, DSD, IndexMod/Age&gt;10/Sex/Result)</t>
  </si>
  <si>
    <t>HTS_TST (N, DSD, IndexMod/AgeAboveTen/Sex/Result) TARGET: HTS received results</t>
  </si>
  <si>
    <t>HTS_TST (N, DSD, NdxMod/Age&gt;10/Sex/Result) TARGET</t>
  </si>
  <si>
    <t>HTS_TST (N, DSD, IndexMod/AgeLessThanTen/Result): HTS received results</t>
  </si>
  <si>
    <t>HTS_TST (N, DSD, IndexMod/Age&lt;10/Result)</t>
  </si>
  <si>
    <t>HTS_TST (N, DSD, IndexMod/AgeLessThanTen/Result) TARGET: HTS received results</t>
  </si>
  <si>
    <t>HTS_TST (N, DSD, NdxMod/Age&lt;10/Result) TARGET</t>
  </si>
  <si>
    <t>HTS_TST (N, DSD, IndexMod/Aggregated Age/Sex/Result): HTS received results</t>
  </si>
  <si>
    <t>HTS_TST (N, DSD, IndexMod/Agg Age/Sex/Result)</t>
  </si>
  <si>
    <t>HTS_TST (N, DSD, IndexMod/Aggregated Age/Sex/Result) TARGET: HTS received results</t>
  </si>
  <si>
    <t>HTS_TST (N, DSD, NdxMod/Agg Age/Sex/Result) TARGET</t>
  </si>
  <si>
    <t>HTS_TST (N, DSD, Inpat/AgeAboveTen/Sex/Result): HTS received results</t>
  </si>
  <si>
    <t>HTS_TST (N, DSD, Inpat/Age&gt;10/Sex/Result)</t>
  </si>
  <si>
    <t>HTS_TST (N, DSD, Inpat/AgeAboveTen/Sex/Result) TARGET: HTS received results</t>
  </si>
  <si>
    <t>HTS_TST (N, DSD, Inpat/Age&gt;10/Sex/Result) TARGET</t>
  </si>
  <si>
    <t>HTS_TST (N, DSD, Inpat/AgeLessThanTen/Result): HTS received results</t>
  </si>
  <si>
    <t>HTS_TST (N, DSD, Inpat/Age&lt;10/Result)</t>
  </si>
  <si>
    <t>HTS_TST (N, DSD, Inpat/AgeLessThanTen/Result) TARGET: HTS received results</t>
  </si>
  <si>
    <t>HTS_TST (N, DSD, Inpat/Age&lt;10/Result) TARGET</t>
  </si>
  <si>
    <t>HTS_TST (N, DSD, Inpat/Aggregated Age/Sex/Result): HTS received results</t>
  </si>
  <si>
    <t>HTS_TST (N, DSD, Inpat/Agg Age/Sex/Result)</t>
  </si>
  <si>
    <t>HTS_TST (N, DSD, Inpat/Aggregated Age/Sex/Result) TARGET: HTS received results</t>
  </si>
  <si>
    <t>HTS_TST (N, DSD, Inpat/Agg Age/Sex/Result) TARGET</t>
  </si>
  <si>
    <t>HTS_TST (N, DSD, KeyPop/Result): HTS received results</t>
  </si>
  <si>
    <t>HTS_TST (N, DSD, KeyPop/Result)</t>
  </si>
  <si>
    <t>HTS_TST (N, DSD, KeyPop/Result) TARGET: HTS received results</t>
  </si>
  <si>
    <t>HTS_TST (N, DSD, KeyPop/Result) TARGET</t>
  </si>
  <si>
    <t>HTS_TST (N, DSD, Malnutrition/Result/&lt;5): HTS received results</t>
  </si>
  <si>
    <t>HTS_TST (N, DSD, Malnutrition/Result/&lt;5)</t>
  </si>
  <si>
    <t>HTS_TST (N, DSD, Malnutrition/Result/&lt;5) TARGET: HTS received results</t>
  </si>
  <si>
    <t>HTS_TST (N, DSD, Malnutrition/Result/&lt;5) TARGET</t>
  </si>
  <si>
    <t>HTS_TST (N, DSD, MobileMod/AgeAboveTen/Sex/Result): HTS received results</t>
  </si>
  <si>
    <t>HTS_TST (N, DSD, MobileMod/Age&gt;10/Sex/Result)</t>
  </si>
  <si>
    <t>HTS_TST (N, DSD, MobileMod/AgeAboveTen/Sex/Result) TARGET: HTS received results</t>
  </si>
  <si>
    <t>HTS_TST (N, DSD, MbMod/Age&gt;10/Sex/Result) TARGET</t>
  </si>
  <si>
    <t>HTS_TST (N, DSD, MobileMod/AgeLessThanTen/Result): HTS received results</t>
  </si>
  <si>
    <t>HTS_TST (N, DSD, MobileMod/Age&lt;10/Result)</t>
  </si>
  <si>
    <t>HTS_TST (N, DSD, MobileMod/AgeLessThanTen/Result) TARGET: HTS received results</t>
  </si>
  <si>
    <t>HTS_TST (N, DSD, MbMod/Age&lt;10/Result) TARGET</t>
  </si>
  <si>
    <t>HTS_TST (N, DSD, MobileMod/Aggregated Age/Sex/Result): HTS received results</t>
  </si>
  <si>
    <t>HTS_TST (N, DSD, MobileMod/Agg Age/Sex/Result)</t>
  </si>
  <si>
    <t>HTS_TST (N, DSD, MobileMod/Aggregated Age/Sex/Result) TARGET: HTS received results</t>
  </si>
  <si>
    <t>HTS_TST (N, DSD, MbMod/Agg Age/Sex/Result) TARGET</t>
  </si>
  <si>
    <t>HTS_TST (N, DSD_NARRATIVE): HTS received results</t>
  </si>
  <si>
    <t>HTS_TST (N, DSD NARRATIVE)</t>
  </si>
  <si>
    <t>HTS_TST (N, DSD_NARRATIVE) TARGET: HTS received results</t>
  </si>
  <si>
    <t>HTS_TST (N, DSD_NARRATIVE) TARGET</t>
  </si>
  <si>
    <t>HTS_TST (N, DSD, OtherMod/AgeAboveTen/Sex/Result): HTS received results</t>
  </si>
  <si>
    <t>HTS_TST (N, DSD, OtherMod/Age&gt;10/Sex/Result)</t>
  </si>
  <si>
    <t>HTS_TST (N, DSD, OtherMod/AgeAboveTen/Sex/Result) TARGET: HTS received results</t>
  </si>
  <si>
    <t>HTS_TST (N, DSD, OtrMod/Age&gt;10/Sex/Result) TARGET</t>
  </si>
  <si>
    <t>HTS_TST (N, DSD, OtherMod/AgeLessThanTen/Result): HTS received results</t>
  </si>
  <si>
    <t>HTS_TST (N, DSD, OtherMod/Age&lt;10/Result)</t>
  </si>
  <si>
    <t>HTS_TST (N, DSD, OtherMod/AgeLessThanTen/Result) TARGET: HTS received results</t>
  </si>
  <si>
    <t>HTS_TST (N, DSD, OtrMod/Age&lt;10/Result) TARGET</t>
  </si>
  <si>
    <t>HTS_TST (N, DSD, OtherMod/Aggregated Age/Sex/Result): HTS received results</t>
  </si>
  <si>
    <t>HTS_TST (N, DSD, OtherMod/Agg Age/Sex/Result)</t>
  </si>
  <si>
    <t>HTS_TST (N, DSD, OtherMod/Aggregated Age/Sex/Result) TARGET: HTS received results</t>
  </si>
  <si>
    <t>HTS_TST (N, DSD, OtrMod/Agg Age/Sex/Result) TARGET</t>
  </si>
  <si>
    <t>HTS_TST (N, DSD, OtherPITC/AgeAboveTen/Sex/Result): HTS received results</t>
  </si>
  <si>
    <t>HTS_TST (N, DSD, OtherPITC/Age&gt;10/Sex/Result)</t>
  </si>
  <si>
    <t>HTS_TST (N, DSD, OtherPITC/AgeAboveTen/Sex/Result) TARGET: HTS received results</t>
  </si>
  <si>
    <t>HTS_TST (N, DSD, OtPITC/Age&gt;10/Sex/Result) TARGET</t>
  </si>
  <si>
    <t>HTS_TST (N, DSD, OtherPITC/AgeLessThanTen/Result): HTS received results</t>
  </si>
  <si>
    <t>HTS_TST (N, DSD, OtherPITC/Age&lt;10/Result)</t>
  </si>
  <si>
    <t>HTS_TST (N, DSD, OtherPITC/AgeLessThanTen/Result) TARGET: HTS received results</t>
  </si>
  <si>
    <t>HTS_TST (N, DSD, OtPITC/Age&lt;10/Result) TARGET</t>
  </si>
  <si>
    <t>HTS_TST (N, DSD, OtherPITC/Aggregated Age/Sex/Result): HTS received results</t>
  </si>
  <si>
    <t>HTS_TST (N, DSD, OtherPITC/Agg Age/Sex/Result)</t>
  </si>
  <si>
    <t>HTS_TST (N, DSD, OtherPITC/Aggregated Age/Sex/Result) TARGET: HTS received results</t>
  </si>
  <si>
    <t>HTS_TST (N, DSD, OtPITC/Agg Age/Sex/Result) TARGET</t>
  </si>
  <si>
    <t>HTS_TST (N, DSD, Pediatric/Result/&lt;5): HTS received results</t>
  </si>
  <si>
    <t>HTS_TST (N, DSD, Pediatric/Result/&lt;5)</t>
  </si>
  <si>
    <t>HTS_TST (N, DSD, Pediatric/Result/&lt;5) TARGET: HTS received results</t>
  </si>
  <si>
    <t>HTS_TST (N, DSD, Pediatric/Result/&lt;5) TARGET</t>
  </si>
  <si>
    <t>HTS_TST (N, DSD, PMTCT ANC/Age/Female/Result): HTS received results</t>
  </si>
  <si>
    <t>HTS_TST (N, DSD, PMTCT ANC/Age/F/Result)</t>
  </si>
  <si>
    <t>HTS_TST (N, DSD, PMTCT ANC/Age/Female/Result) TARGET: HTS received results</t>
  </si>
  <si>
    <t>HTS_TST (N, DSD, PMTCTANC/Age/F/Result) TARGET</t>
  </si>
  <si>
    <t>HTS_TST (N, DSD, PMTCT ANC/Aggregated Age/Female/Result): HTS received results</t>
  </si>
  <si>
    <t>HTS_TST (N, DSD, PMTCT ANC/Agg Age/F/Result)</t>
  </si>
  <si>
    <t>HTS_TST (N, DSD, PMTCT ANC/Aggregated Age/Female/Result) TARGET: HTS received results</t>
  </si>
  <si>
    <t>HTS_TST (N, DSD, PMTCTANC/Agg Age/F/Result) TARGET</t>
  </si>
  <si>
    <t>HTS_TST (N, DSD, Positive) TARGET: HTS received results</t>
  </si>
  <si>
    <t>HTS_TST (N, DSD, Positive) TARGET</t>
  </si>
  <si>
    <t>HTS_TST (N, DSD, Results): HTS received results</t>
  </si>
  <si>
    <t>HTS_TST (N, DSD, Results)</t>
  </si>
  <si>
    <t>HTS_TST (N, DSD, Results) TARGET: HTS received results</t>
  </si>
  <si>
    <t>HTS_TST (N, DSD, Results) TARGET</t>
  </si>
  <si>
    <t>HTS_TST (N, DSD, ServiceDeliveryPoint): HTS received results</t>
  </si>
  <si>
    <t>HTS_TST (N, DSD, ServiceDeliveryPoint)</t>
  </si>
  <si>
    <t>HTS_TST (N, DSD, ServiceDeliveryPoint/Result): HTS received results</t>
  </si>
  <si>
    <t>HTS_TST (N, DSD, ServiceDeliveryPoint/Result)</t>
  </si>
  <si>
    <t>HTS_TST (N, DSD, ServiceDeliveryPoint/Result) TARGET: HTS received results</t>
  </si>
  <si>
    <t>HTS_TST (N, DSD, ServiceDeliveryPoint/Result) TARG</t>
  </si>
  <si>
    <t>HTS_TST (N, DSD, ServiceDeliveryPoint) TARGET: HTS received results</t>
  </si>
  <si>
    <t>HTS_TST (N, DSD, ServiceDeliveryPoint) TARGET</t>
  </si>
  <si>
    <t>UHmK2xvvVHE</t>
  </si>
  <si>
    <t>HTS_TST (N, DSD, Sex): HTS received results</t>
  </si>
  <si>
    <t>HTS_TST (N, DSD, Sex)</t>
  </si>
  <si>
    <t>StNR3L1739J</t>
  </si>
  <si>
    <t>HTS_TST (N, DSD, Sex) TARGET: HTS received results</t>
  </si>
  <si>
    <t>HTS_TST (N, DSD, Sex) TARGET</t>
  </si>
  <si>
    <t>HTS_TST (N, DSD) TARGET: HTS received results</t>
  </si>
  <si>
    <t>HTS_TST (N, DSD) TARGET</t>
  </si>
  <si>
    <t>HTS_TST (N, DSD, TBClinic/AgeAboveTen/Sex/Result): HTS received results</t>
  </si>
  <si>
    <t>HTS_TST (N, DSD, TBClinic/Age&gt;10/Sex/Result)</t>
  </si>
  <si>
    <t>HTS_TST (N, DSD, TBClinic/AgeAboveTen/Sex/Result) TARGET: HTS received results</t>
  </si>
  <si>
    <t>HTS_TST (N, DSD, TBC/Age&gt;10/Sex/Result) TARGET</t>
  </si>
  <si>
    <t>HTS_TST (N, DSD, TBClinic/AgeLessThanTen/Result): HTS received results</t>
  </si>
  <si>
    <t>HTS_TST (N, DSD, TBClinic/Age&lt;10/Result)</t>
  </si>
  <si>
    <t>HTS_TST (N, DSD, TBClinic/AgeLessThanTen/Result) TARGET: HTS received results</t>
  </si>
  <si>
    <t>HTS_TST (N, DSD, TBC/Age&lt;10/Result) TARGET</t>
  </si>
  <si>
    <t>HTS_TST (N, DSD, TBClinic/Aggregated Age/Sex/Result): HTS received results</t>
  </si>
  <si>
    <t>HTS_TST (N, DSD, TBClinic/Agg Age/Sex/Result)</t>
  </si>
  <si>
    <t>HTS_TST (N, DSD, TBClinic/Aggregated Age/Sex/Result) TARGET: HTS received results</t>
  </si>
  <si>
    <t>HTS_TST (N, DSD, TBC/Agg Age/Sex/Result) TARGET</t>
  </si>
  <si>
    <t>HTS_TST (N, DSD, VCT/AgeAboveTen/Sex/Result): HTS received results</t>
  </si>
  <si>
    <t>HTS_TST (N, DSD, VCT/Age&gt;10/Sex/Result)</t>
  </si>
  <si>
    <t>HTS_TST (N, DSD, VCT/AgeAboveTen/Sex/Result) TARGET: HTS received results</t>
  </si>
  <si>
    <t>HTS_TST (N, DSD, VCT/Age&gt;10/Sex/Result) TARGET</t>
  </si>
  <si>
    <t>HTS_TST (N, DSD, VCT/AgeLessThanTen/Result): HTS received results</t>
  </si>
  <si>
    <t>HTS_TST (N, DSD, VCT/Age&lt;10/Result)</t>
  </si>
  <si>
    <t>HTS_TST (N, DSD, VCT/AgeLessThanTen/Result) TARGET: HTS received results</t>
  </si>
  <si>
    <t>HTS_TST (N, DSD, VCT/Age&lt;10/Result) TARGET</t>
  </si>
  <si>
    <t>HTS_TST (N, DSD, VCT/Aggregated Age/Sex/Result): HTS received results</t>
  </si>
  <si>
    <t>HTS_TST (N, DSD, VCT/Agg Age/Sex/Result)</t>
  </si>
  <si>
    <t>HTS_TST (N, DSD, VCT/Aggregated Age/Sex/Result) TARGET: HTS received results</t>
  </si>
  <si>
    <t>HTS_TST (N, DSD, VCT/Agg Age/Sex/Result) TARGET</t>
  </si>
  <si>
    <t>HTS_TST (N, DSD, VCTMod/AgeAboveTen/Sex/Result): HTS received results</t>
  </si>
  <si>
    <t>HTS_TST (N, DSD, VCTMod/Age&gt;10/Sex/Result)</t>
  </si>
  <si>
    <t>HTS_TST (N, DSD, VCTMod/AgeAboveTen/Sex/Result) TARGET: HTS received results</t>
  </si>
  <si>
    <t>HTS_TST (N, DSD, VCTMod/Age&gt;10/Sex/Result) TARGET</t>
  </si>
  <si>
    <t>HTS_TST (N, DSD, VCTMod/AgeLessThanTen/Result): HTS received results</t>
  </si>
  <si>
    <t>HTS_TST (N, DSD, VCTMod/Age&lt;10/Result)</t>
  </si>
  <si>
    <t>HTS_TST (N, DSD, VCTMod/AgeLessThanTen/Result) TARGET: HTS received results</t>
  </si>
  <si>
    <t>HTS_TST (N, DSD, VCTMod/Age&lt;10/Result) TARGET</t>
  </si>
  <si>
    <t>HTS_TST (N, DSD, VCTMod/Aggregated Age/Sex/Result): HTS received results</t>
  </si>
  <si>
    <t>HTS_TST (N, DSD, VCTMod/Agg Age/Sex/Result)</t>
  </si>
  <si>
    <t>HTS_TST (N, DSD, VCTMod/Aggregated Age/Sex/Result) TARGET: HTS received results</t>
  </si>
  <si>
    <t>HTS_TST (N, DSD, VCTMod/Agg Age/Sex/Result) TARGET</t>
  </si>
  <si>
    <t>HTS_TST (N, DSD, VMMC/Age/Male/Result): HTS received results</t>
  </si>
  <si>
    <t>HTS_TST (N, DSD, VMMC/Age/M/Result)</t>
  </si>
  <si>
    <t>HTS_TST (N, DSD, VMMC/Age/Male/Result) TARGET: HTS received results</t>
  </si>
  <si>
    <t>HTS_TST (N, DSD, VMMC/Age/M/Result) TARGET</t>
  </si>
  <si>
    <t>HTS_TST (N, DSD, VMMC/Aggregated Age/Male/Result): HTS received results</t>
  </si>
  <si>
    <t>HTS_TST (N, DSD, VMMC/Agg Age/M/Result)</t>
  </si>
  <si>
    <t>HTS_TST (N, DSD, VMMC/Aggregated Age/Male/Result) TARGET: HTS received results</t>
  </si>
  <si>
    <t>HTS_TST (N, DSD, VMMC/Agg Age/M/Result) TARGET</t>
  </si>
  <si>
    <t>N62k74F2vAR</t>
  </si>
  <si>
    <t>HTS_TST (N, NA, Age): HTS received results</t>
  </si>
  <si>
    <t>HTS_TST (N, NA, Age)</t>
  </si>
  <si>
    <t>VJYUJf2vDxH</t>
  </si>
  <si>
    <t>HTS_TST (N, NA, Age/Sex Aggregated): HTS received results</t>
  </si>
  <si>
    <t>HTS_TST (N, NA, Age/Sex Aggregated)</t>
  </si>
  <si>
    <t>cG8bAc0sw0r</t>
  </si>
  <si>
    <t>HTS_TST (N, NA, Age/Sex Aggregated) TARGET: HTS received results</t>
  </si>
  <si>
    <t>HTS_TST (N, NA, Age/Sex Aggregated) TARGET</t>
  </si>
  <si>
    <t>O4waK5SUNAj</t>
  </si>
  <si>
    <t>HTS_TST (N, NA, Age/Sex): HTS received results</t>
  </si>
  <si>
    <t>HTS_TST (N, NA, Age/Sex)</t>
  </si>
  <si>
    <t>OUG3TakAZ9v</t>
  </si>
  <si>
    <t>HTS_TST (N, NA, Age/Sex) TARGET: HTS received results</t>
  </si>
  <si>
    <t>HTS_TST (N, NA, Age/Sex) TARGET</t>
  </si>
  <si>
    <t>MBYJu9UMFFX</t>
  </si>
  <si>
    <t>HTS_TST (N, NA, Age) TARGET: HTS received results</t>
  </si>
  <si>
    <t>HTS_TST (N, NA, Age) TARGET</t>
  </si>
  <si>
    <t>kRW115GDs5g</t>
  </si>
  <si>
    <t>HTS_TST (N, NA): HTS received results</t>
  </si>
  <si>
    <t>HTS_TST (N, NA)</t>
  </si>
  <si>
    <t>oIGPA2t4F3L</t>
  </si>
  <si>
    <t>HTS_TST (N, NA_NARRATIVE): HTS received results</t>
  </si>
  <si>
    <t>HTS_TST (N, NA NARRATIVE)</t>
  </si>
  <si>
    <t>yRzk7Bb9TBh</t>
  </si>
  <si>
    <t>HTS_TST (N, NA, Results): HTS received results</t>
  </si>
  <si>
    <t>HTS_TST (N, NA, Results)</t>
  </si>
  <si>
    <t>Cz7IYla7eOF</t>
  </si>
  <si>
    <t>HTS_TST (N, NA, Results) TARGET: HTS received results</t>
  </si>
  <si>
    <t>HTS_TST (N, NA, Results) TARGET</t>
  </si>
  <si>
    <t>v6EDOYDNrpj</t>
  </si>
  <si>
    <t>HTS_TST (N, NA, ServiceDeliveryPoint): HTS received results</t>
  </si>
  <si>
    <t>HTS_TST (N, NA, ServiceDeliveryPoint)</t>
  </si>
  <si>
    <t>qe2FqB2zzOc</t>
  </si>
  <si>
    <t>HTS_TST (N, NA, ServiceDeliveryPoint) TARGET: HTS received results</t>
  </si>
  <si>
    <t>HTS_TST (N, NA, ServiceDeliveryPoint) TARGET</t>
  </si>
  <si>
    <t>ItsNxZ2xpMv</t>
  </si>
  <si>
    <t>HTS_TST (N, NA, Sex): HTS received results</t>
  </si>
  <si>
    <t>HTS_TST (N, NA, Sex)</t>
  </si>
  <si>
    <t>fCDwFgZi2yS</t>
  </si>
  <si>
    <t>HTS_TST (N, NA, Sex) TARGET: HTS received results</t>
  </si>
  <si>
    <t>HTS_TST (N, NA, Sex) TARGET</t>
  </si>
  <si>
    <t>nF5qqfK5Ph3</t>
  </si>
  <si>
    <t>HTS_TST (N, NA) TARGET: HTS received results</t>
  </si>
  <si>
    <t>HTS_TST (N, NA) TARGET</t>
  </si>
  <si>
    <t>Cy4pgMp5CyU</t>
  </si>
  <si>
    <t>HTS_TST (N, NGI, Age): HTS received results</t>
  </si>
  <si>
    <t>HTS_TST (N, NGI, Age)</t>
  </si>
  <si>
    <t>pMfhNeNuXIR</t>
  </si>
  <si>
    <t>HTS_TST (N, NGI, Age/Sex Aggregated): HTS received results</t>
  </si>
  <si>
    <t>HTS_TST (N, NGI, Age/Sex Aggregated)</t>
  </si>
  <si>
    <t>BFmytMaUb1Z</t>
  </si>
  <si>
    <t>HTS_TST (N, NGI, Age/Sex Aggregated) TARGET: HTS received results</t>
  </si>
  <si>
    <t>HTS_TST (N, NGI, Age/Sex Aggregated) TARGET</t>
  </si>
  <si>
    <t>KUno2xh9ieB</t>
  </si>
  <si>
    <t>HTS_TST (N, NGI, Age/Sex): HTS received results</t>
  </si>
  <si>
    <t>HTS_TST (N, NGI, Age/Sex)</t>
  </si>
  <si>
    <t>q0a0pYThTT2</t>
  </si>
  <si>
    <t>HTS_TST (N, NGI, Age/Sex) TARGET: HTS received results</t>
  </si>
  <si>
    <t>HTS_TST (N, NGI, Age/Sex) TARGET</t>
  </si>
  <si>
    <t>f82PYLQti8f</t>
  </si>
  <si>
    <t>HTS_TST (N, NGI, Age) TARGET: HTS received results</t>
  </si>
  <si>
    <t>HTS_TST (N, NGI, Age) TARGET</t>
  </si>
  <si>
    <t>sXCG6g7E8sX</t>
  </si>
  <si>
    <t>HTS_TST (N, NGI): HTS received results</t>
  </si>
  <si>
    <t>HTS_TST (N, NGI)</t>
  </si>
  <si>
    <t>eK8ckJUE1LI</t>
  </si>
  <si>
    <t>HTS_TST (N, NGI_NARRATIVE): HTS received results</t>
  </si>
  <si>
    <t>HTS_TST (N, NGI NARRATIVE)</t>
  </si>
  <si>
    <t>HcF7Vv2NBIR</t>
  </si>
  <si>
    <t>HTS_TST (N, NGI, Results): HTS received results</t>
  </si>
  <si>
    <t>HTS_TST (N, NGI, Results)</t>
  </si>
  <si>
    <t>d5ZCsw2Bakw</t>
  </si>
  <si>
    <t>HTS_TST (N, NGI, Results) TARGET: HTS received results</t>
  </si>
  <si>
    <t>HTS_TST (N, NGI, Results) TARGET</t>
  </si>
  <si>
    <t>zoKk6DeFnXi</t>
  </si>
  <si>
    <t>HTS_TST (N, NGI, ServiceDeliveryPoint): HTS received results</t>
  </si>
  <si>
    <t>HTS_TST (N, NGI, ServiceDeliveryPoint)</t>
  </si>
  <si>
    <t>czqbgQLPYfz</t>
  </si>
  <si>
    <t>HTS_TST (N, NGI, ServiceDeliveryPoint) TARGET: HTS received results</t>
  </si>
  <si>
    <t>HTS_TST (N, NGI, ServiceDeliveryPoint) TARGET</t>
  </si>
  <si>
    <t>g9zQK4RZo99</t>
  </si>
  <si>
    <t>HTS_TST (N, NGI, Sex): HTS received results</t>
  </si>
  <si>
    <t>HTS_TST (N, NGI, Sex)</t>
  </si>
  <si>
    <t>aMFwktUDDoK</t>
  </si>
  <si>
    <t>HTS_TST (N, NGI, Sex) TARGET: HTS received results</t>
  </si>
  <si>
    <t>HTS_TST (N, NGI, Sex) TARGET</t>
  </si>
  <si>
    <t>jXMlCQAS5Bk</t>
  </si>
  <si>
    <t>HTS_TST (N, NGI) TARGET: HTS received results</t>
  </si>
  <si>
    <t>HTS_TST (N, NGI) TARGET</t>
  </si>
  <si>
    <t>HTS_TST (N, TA, AgeAboveTen/Sex/Positive) TARGET: HTS result positive</t>
  </si>
  <si>
    <t>HTS_TST (N, TA, Age&gt;10/Sex/Pos) TARGET</t>
  </si>
  <si>
    <t>HTS_TST (N, TA, AgeAboveTen/Sex) TARGET: HTS received result</t>
  </si>
  <si>
    <t>HTS_TST (N, TA, Age&gt;10/Sex) TARGET</t>
  </si>
  <si>
    <t>fri9ua6G5gE</t>
  </si>
  <si>
    <t>HTS_TST (N, TA, Age): HTS received results</t>
  </si>
  <si>
    <t>HTS_TST (N, TA, Age)</t>
  </si>
  <si>
    <t>HTS_TST (N, TA, AgeLessThanTen/Positive) TARGET: HTS result positive</t>
  </si>
  <si>
    <t>HTS_TST (N, TA, Age&lt;10/Pos) TARGET</t>
  </si>
  <si>
    <t>HTS_TST (N, TA, AgeLessThanTen) TARGET: HTS received result</t>
  </si>
  <si>
    <t>HTS_TST (N, TA, Age&lt;10) TARGET</t>
  </si>
  <si>
    <t>HTS_TST (N, TA, Age/Sex Aggregated/Result): HTS received results</t>
  </si>
  <si>
    <t>HTS_TST (N, TA, Age/Sex Aggregated/Result)</t>
  </si>
  <si>
    <t>HTS_TST (N, TA, Age/Sex Aggregated/Result) TARGET: HTS received results</t>
  </si>
  <si>
    <t>HTS_TST (N, TA, Age/Sex Aggregated/Result) TARGET</t>
  </si>
  <si>
    <t>mmXUonVlPGx</t>
  </si>
  <si>
    <t>HTS_TST (N, TA, Age/Sex): HTS received results</t>
  </si>
  <si>
    <t>HTS_TST (N, TA, Age/Sex)</t>
  </si>
  <si>
    <t>HTS_TST (N, TA, Age/Sex/Result): HTS received results</t>
  </si>
  <si>
    <t>HTS_TST (N, TA, Age/Sex/Result)</t>
  </si>
  <si>
    <t>HTS_TST (N, TA, Age/Sex/Result) TARGET: HTS received results</t>
  </si>
  <si>
    <t>HTS_TST (N, TA, Age/Sex/Result) TARGET</t>
  </si>
  <si>
    <t>nv7rF4aDX0j</t>
  </si>
  <si>
    <t>HTS_TST (N, TA, Age/Sex) TARGET: HTS received results</t>
  </si>
  <si>
    <t>HTS_TST (N, TA, Age/Sex) TARGET</t>
  </si>
  <si>
    <t>YURHTfk3Tcn</t>
  </si>
  <si>
    <t>HTS_TST (N, TA, Age) TARGET: HTS received results</t>
  </si>
  <si>
    <t>HTS_TST (N, TA, Age) TARGET</t>
  </si>
  <si>
    <t>HTS_TST (N, TA, Aggregated Age/Sex): HTS received results</t>
  </si>
  <si>
    <t>HTS_TST (N, TA, Aggregated Age)</t>
  </si>
  <si>
    <t>HTS_TST (N, TA, Aggregated Age/Sex) TARGET: HTS received results</t>
  </si>
  <si>
    <t>HTS_TST (N, TA, Aggregated Age) TARGET</t>
  </si>
  <si>
    <t>HTS_TST (N, TA, CommunityDeliveryPoint) TARGET: HTS received result</t>
  </si>
  <si>
    <t>HTS_TST (N, TA, CommunityDeliveryPoint) TARGET</t>
  </si>
  <si>
    <t>HTS_TST (N, TA, FacilityDeliveryPoint) TARGET: HTS received result</t>
  </si>
  <si>
    <t>HTS_TST (N, TA, FacilityDeliveryPoint) TARGET</t>
  </si>
  <si>
    <t>HTS_TST (N, TA, HomeMod/AgeAboveTen/Sex/Result): HTS received results</t>
  </si>
  <si>
    <t>HTS_TST (N, TA, HomeMod/Age&gt;10/Sex/Result)</t>
  </si>
  <si>
    <t>HTS_TST (N, TA, HomeMod/AgeAboveTen/Sex/Result) TARGET: HTS received results</t>
  </si>
  <si>
    <t>HTS_TST (N, TA, HmMod/Age&gt;10/Sex/Result) TARGET</t>
  </si>
  <si>
    <t>HTS_TST (N, TA, HomeMod/AgeLessThanTen/Result): HTS received results</t>
  </si>
  <si>
    <t>HTS_TST (N, TA, HomeMod/Age&lt;10/Result)</t>
  </si>
  <si>
    <t>HTS_TST (N, TA, HomeMod/AgeLessThanTen/Result) TARGET: HTS received results</t>
  </si>
  <si>
    <t>HTS_TST (N, TA, HmMod/Age&lt;10/Result) TARGET</t>
  </si>
  <si>
    <t>HTS_TST (N, TA, HomeMod/Aggregated Age/Sex/Result): HTS received results</t>
  </si>
  <si>
    <t>HTS_TST (N, TA, HomeMod/Agg Age/Sex/Result)</t>
  </si>
  <si>
    <t>HTS_TST (N, TA, HomeMod/Aggregated Age/Sex/Result) TARGET: HTS received results</t>
  </si>
  <si>
    <t>HTS_TST (N, TA, HmMod/Agg Age/Sex/Result) TARGET</t>
  </si>
  <si>
    <t>HTS_TST (N, TA): HTS received results</t>
  </si>
  <si>
    <t>HTS_TST (N, TA)</t>
  </si>
  <si>
    <t>HTS_TST (N, TA, Index/AgeAboveTen/Sex/Result): HTS received results</t>
  </si>
  <si>
    <t>HTS_TST (N, TA, Index/Age&gt;10/Sex/Result)</t>
  </si>
  <si>
    <t>HTS_TST (N, TA, Index/AgeAboveTen/Sex/Result) TARGET: HTS received results</t>
  </si>
  <si>
    <t>HTS_TST (N, TA, Index/Age&gt;10/Sex/Result) TARGET</t>
  </si>
  <si>
    <t>HTS_TST (N, TA, Index/AgeLessThanTen/Result): HTS received results</t>
  </si>
  <si>
    <t>HTS_TST (N, TA, Index/Age&lt;10/Result)</t>
  </si>
  <si>
    <t>HTS_TST (N, TA, Index/AgeLessThanTen/Result) TARGET: HTS received results</t>
  </si>
  <si>
    <t>HTS_TST (N, TA, Index/Age&lt;10/Result) TARGET</t>
  </si>
  <si>
    <t>HTS_TST (N, TA, Index/Aggregated Age/Sex/Result): HTS received results</t>
  </si>
  <si>
    <t>HTS_TST (N, TA, Index/Agg Age/Sex/Result)</t>
  </si>
  <si>
    <t>HTS_TST (N, TA, Index/Aggregated Age/Sex/Result) TARGET: HTS received results</t>
  </si>
  <si>
    <t>HTS_TST (N, TA, Index/Agg Age/Sex/Result) TARGET</t>
  </si>
  <si>
    <t>HTS_TST (N, TA, IndexMod/AgeAboveTen/Sex/Result): HTS received results</t>
  </si>
  <si>
    <t>HTS_TST (N, TA, IndexMod/Age&gt;10/Sex/Result)</t>
  </si>
  <si>
    <t>HTS_TST (N, TA, IndexMod/AgeAboveTen/Sex/Result) TARGET: HTS received results</t>
  </si>
  <si>
    <t>HTS_TST (N, TA, NdxMod/Age&gt;10/Sex/Result) TARGET</t>
  </si>
  <si>
    <t>HTS_TST (N, TA, IndexMod/AgeLessThanTen/Result): HTS received results</t>
  </si>
  <si>
    <t>HTS_TST (N, TA, IndexMod/Age&lt;10/Result)</t>
  </si>
  <si>
    <t>HTS_TST (N, TA, IndexMod/AgeLessThanTen/Result) TARGET: HTS received results</t>
  </si>
  <si>
    <t>HTS_TST (N, TA, NdxMod/Age&lt;10/Result) TARGET</t>
  </si>
  <si>
    <t>HTS_TST (N, TA, IndexMod/Aggregated Age/Sex/Result): HTS received results</t>
  </si>
  <si>
    <t>HTS_TST (N, TA, IndexMod/Agg Age/Sex/Result)</t>
  </si>
  <si>
    <t>HTS_TST (N, TA, IndexMod/Aggregated Age/Sex/Result) TARGET: HTS received results</t>
  </si>
  <si>
    <t>HTS_TST (N, TA, NdxMod/Agg Age/Sex/Result) TARGET</t>
  </si>
  <si>
    <t>HTS_TST (N, TA, Inpat/AgeAboveTen/Sex/Result): HTS received results</t>
  </si>
  <si>
    <t>HTS_TST (N, TA, Inpat/Age&gt;10/Sex/Result)</t>
  </si>
  <si>
    <t>HTS_TST (N, TA, Inpat/AgeAboveTen/Sex/Result) TARGET: HTS received results</t>
  </si>
  <si>
    <t>HTS_TST (N, TA, Inpat/Age&gt;10/Sex/Result) TARGET</t>
  </si>
  <si>
    <t>HTS_TST (N, TA, Inpat/AgeLessThanTen/Result): HTS received results</t>
  </si>
  <si>
    <t>HTS_TST (N, TA, Inpat/Age&lt;10/Result)</t>
  </si>
  <si>
    <t>HTS_TST (N, TA, Inpat/AgeLessThanTen/Result) TARGET: HTS received results</t>
  </si>
  <si>
    <t>HTS_TST (N, TA, Inpat/Age&lt;10/Result) TARGET</t>
  </si>
  <si>
    <t>HTS_TST (N, TA, Inpat/Aggregated Age/Sex/Result): HTS received results</t>
  </si>
  <si>
    <t>HTS_TST (N, TA, Inpat/Agg Age/Sex/Result)</t>
  </si>
  <si>
    <t>HTS_TST (N, TA, Inpat/Aggregated Age/Sex/Result) TARGET: HTS received results</t>
  </si>
  <si>
    <t>HTS_TST (N, TA, Inpat/Agg Age/Sex/Result) TARGET</t>
  </si>
  <si>
    <t>HTS_TST (N, TA, KeyPop/Result): HTS received results</t>
  </si>
  <si>
    <t>HTS_TST (N, TA, KeyPop/Result)</t>
  </si>
  <si>
    <t>HTS_TST (N, TA, KeyPop/Result) TARGET: HTS received results</t>
  </si>
  <si>
    <t>HTS_TST (N, TA, KeyPop/Result) TARGET</t>
  </si>
  <si>
    <t>HTS_TST (N, TA, Malnutrition/Result/&lt;5): HTS received results</t>
  </si>
  <si>
    <t>HTS_TST (N, TA, Malnutrition/Result/&lt;5)</t>
  </si>
  <si>
    <t>HTS_TST (N, TA, Malnutrition/Result/&lt;5) TARGET: HTS received results</t>
  </si>
  <si>
    <t>HTS_TST (N, TA, Malnutrition/Result/&lt;5) TARGET</t>
  </si>
  <si>
    <t>HTS_TST (N, TA, MobileMod/AgeAboveTen/Sex/Result): HTS received results</t>
  </si>
  <si>
    <t>HTS_TST (N, TA, MobileMod/Age&gt;10/Sex/Result)</t>
  </si>
  <si>
    <t>HTS_TST (N, TA, MobileMod/AgeAboveTen/Sex/Result) TARGET: HTS received results</t>
  </si>
  <si>
    <t>HTS_TST (N, TA, MbMod/Age&gt;10/Sex/Result) TARGET</t>
  </si>
  <si>
    <t>HTS_TST (N, TA, MobileMod/AgeLessThanTen/Result): HTS received results</t>
  </si>
  <si>
    <t>HTS_TST (N, TA, MobileMod/Age&lt;10/Result)</t>
  </si>
  <si>
    <t>HTS_TST (N, TA, MobileMod/AgeLessThanTen/Result) TARGET: HTS received results</t>
  </si>
  <si>
    <t>HTS_TST (N, TA, MbMod/Age&lt;10/Result) TARGET</t>
  </si>
  <si>
    <t>HTS_TST (N, TA, MobileMod/Aggregated Age/Sex/Result): HTS received results</t>
  </si>
  <si>
    <t>HTS_TST (N, TA, MobileMod/Agg Age/Sex/Result)</t>
  </si>
  <si>
    <t>HTS_TST (N, TA, MobileMod/Aggregated Age/Sex/Result) TARGET: HTS received results</t>
  </si>
  <si>
    <t>HTS_TST (N, TA, MbMod/Agg Age/Sex/Result) TARGET</t>
  </si>
  <si>
    <t>HTS_TST (N, TA_NARRATIVE): HTS received results</t>
  </si>
  <si>
    <t>HTS_TST (N, TA NARRATIVE)</t>
  </si>
  <si>
    <t>HTS_TST (N, TA_NARRATIVE) TARGET: HTS received results</t>
  </si>
  <si>
    <t>HTS_TST (N, TA_NARRATIVE) TARGET</t>
  </si>
  <si>
    <t>HTS_TST (N, TA, OtherMod/AgeAboveTen/Sex/Result): HTS received results</t>
  </si>
  <si>
    <t>HTS_TST (N, TA, OtherMod/Age&gt;10/Sex/Result)</t>
  </si>
  <si>
    <t>HTS_TST (N, TA, OtherMod/AgeAboveTen/Sex/Result) TARGET: HTS received results</t>
  </si>
  <si>
    <t>HTS_TST (N, TA, OtrMod/Age&gt;10/Sex/Result) TARGET</t>
  </si>
  <si>
    <t>HTS_TST (N, TA, OtherMod/AgeLessThanTen/Result): HTS received results</t>
  </si>
  <si>
    <t>HTS_TST (N, TA, OtherMod/Age&lt;10/Result)</t>
  </si>
  <si>
    <t>HTS_TST (N, TA, OtherMod/AgeLessThanTen/Result) TARGET: HTS received results</t>
  </si>
  <si>
    <t>HTS_TST (N, TA, OtrMod/Age&lt;10/Result) TARGET</t>
  </si>
  <si>
    <t>HTS_TST (N, TA, OtherMod/Aggregated Age/Sex/Result): HTS received results</t>
  </si>
  <si>
    <t>HTS_TST (N, TA, OtherMod/Agg Age/Sex/Result)</t>
  </si>
  <si>
    <t>HTS_TST (N, TA, OtherMod/Aggregated Age/Sex/Result) TARGET: HTS received results</t>
  </si>
  <si>
    <t>HTS_TST (N, TA, OtrMod/Agg Age/Sex/Result) TARGET</t>
  </si>
  <si>
    <t>HTS_TST (N, TA, OtherPITC/AgeAboveTen/Sex/Result): HTS received results</t>
  </si>
  <si>
    <t>HTS_TST (N, TA, OtherPITC/Age&gt;10/Sex/Result)</t>
  </si>
  <si>
    <t>HTS_TST (N, TA, OtherPITC/AgeAboveTen/Sex/Result) TARGET: HTS received results</t>
  </si>
  <si>
    <t>HTS_TST (N, TA, OtPITC/Age&gt;10/Sex/Result) TARGET</t>
  </si>
  <si>
    <t>HTS_TST (N, TA, OtherPITC/AgeLessThanTen/Result): HTS received results</t>
  </si>
  <si>
    <t>HTS_TST (N, TA, OtherPITC/Age&lt;10/Result)</t>
  </si>
  <si>
    <t>HTS_TST (N, TA, OtherPITC/AgeLessThanTen/Result) TARGET: HTS received results</t>
  </si>
  <si>
    <t>HTS_TST (N, TA, OtPITC/Age&lt;10/Result) TARGET</t>
  </si>
  <si>
    <t>HTS_TST (N, TA, OtherPITC/Aggregated Age/Sex/Result): HTS received results</t>
  </si>
  <si>
    <t>HTS_TST (N, TA, OtherPITC/Agg Age/Sex/Result)</t>
  </si>
  <si>
    <t>HTS_TST (N, TA, OtherPITC/Aggregated Age/Sex/Result) TARGET: HTS received results</t>
  </si>
  <si>
    <t>HTS_TST (N, TA, OtPITC/Agg Age/Sex/Result) TARGET</t>
  </si>
  <si>
    <t>HTS_TST (N, TA, Pediatric/Result/&lt;5): HTS received results</t>
  </si>
  <si>
    <t>HTS_TST (N, TA, Pediatric/Result/&lt;5)</t>
  </si>
  <si>
    <t>HTS_TST (N, TA, Pediatric/Result/&lt;5) TARGET: HTS received results</t>
  </si>
  <si>
    <t>HTS_TST (N, TA, Pediatric/Result/&lt;5) TARGET</t>
  </si>
  <si>
    <t>HTS_TST (N, TA, PMTCT ANC/Age/Female/Result): HTS received results</t>
  </si>
  <si>
    <t>HTS_TST (N, TA, PMTCT ANC/Age/F/Result)</t>
  </si>
  <si>
    <t>HTS_TST (N, TA, PMTCT ANC/Age/Female/Result) TARGET: HTS received results</t>
  </si>
  <si>
    <t>HTS_TST (N, TA, PMTCTANC/Age/F/Result) TARGET</t>
  </si>
  <si>
    <t>HTS_TST (N, TA, PMTCT ANC/Aggregated Age/Female/Result): HTS received results</t>
  </si>
  <si>
    <t>HTS_TST (N, TA, PMTCT ANC/Agg Age/F/Result)</t>
  </si>
  <si>
    <t>HTS_TST (N, TA, PMTCT ANC/Aggregated Age/Female/Result) TARGET: HTS received results</t>
  </si>
  <si>
    <t>HTS_TST (N, TA, PMTCTANC/Agg Age/F/Result) TARGET</t>
  </si>
  <si>
    <t>HTS_TST (N, TA, Positive) TARGET: HTS received results</t>
  </si>
  <si>
    <t>HTS_TST (N, TA, Positive) TARGET</t>
  </si>
  <si>
    <t>HTS_TST (N, TA, Results): HTS received results</t>
  </si>
  <si>
    <t>HTS_TST (N, TA, Results)</t>
  </si>
  <si>
    <t>HTS_TST (N, TA, Results) TARGET: HTS received results</t>
  </si>
  <si>
    <t>HTS_TST (N, TA, Results) TARGET</t>
  </si>
  <si>
    <t>HTS_TST (N, TA, ServiceDeliveryPoint): HTS received results</t>
  </si>
  <si>
    <t>HTS_TST (N, TA, ServiceDeliveryPoint)</t>
  </si>
  <si>
    <t>HTS_TST (N, TA, ServiceDeliveryPoint/Result): HTS received results</t>
  </si>
  <si>
    <t>HTS_TST (N, TA, ServiceDeliveryPoint/Result)</t>
  </si>
  <si>
    <t>HTS_TST (N, TA, ServiceDeliveryPoint/Result) TARGET: HTS received results</t>
  </si>
  <si>
    <t>HTS_TST (N, TA, ServiceDeliveryPoint/Result) TARGE</t>
  </si>
  <si>
    <t>HTS_TST (N, TA, ServiceDeliveryPoint) TARGET: HTS received results</t>
  </si>
  <si>
    <t>HTS_TST (N, TA, ServiceDeliveryPoint) TARGET</t>
  </si>
  <si>
    <t>x02qox1od9O</t>
  </si>
  <si>
    <t>HTS_TST (N, TA, Sex): HTS received results</t>
  </si>
  <si>
    <t>HTS_TST (N, TA, Sex)</t>
  </si>
  <si>
    <t>jZN3gMytI3Q</t>
  </si>
  <si>
    <t>HTS_TST (N, TA, Sex) TARGET: HTS received results</t>
  </si>
  <si>
    <t>HTS_TST (N, TA, Sex) TARGET</t>
  </si>
  <si>
    <t>HTS_TST (N, TA) TARGET: HTS received results</t>
  </si>
  <si>
    <t>HTS_TST (N, TA) TARGET</t>
  </si>
  <si>
    <t>HTS_TST (N, TA, TBClinic/AgeAboveTen/Sex/Result): HTS received results</t>
  </si>
  <si>
    <t>HTS_TST (N, TA, TBClinic/Age&gt;10/Sex/Result)</t>
  </si>
  <si>
    <t>HTS_TST (N, TA, TBClinic/AgeAboveTen/Sex/Result) TARGET: HTS received results</t>
  </si>
  <si>
    <t>HTS_TST (N, TA, TBC/Age&gt;10/Sex/Result) TARGET</t>
  </si>
  <si>
    <t>HTS_TST (N, TA, TBClinic/AgeLessThanTen/Result): HTS received results</t>
  </si>
  <si>
    <t>HTS_TST (N, TA, TBClinic/Age&lt;10/Result)</t>
  </si>
  <si>
    <t>HTS_TST (N, TA, TBClinic/AgeLessThanTen/Result) TARGET: HTS received results</t>
  </si>
  <si>
    <t>HTS_TST (N, TA, TBC/Age&lt;10/Result) TARGET</t>
  </si>
  <si>
    <t>HTS_TST (N, TA, TBClinic/Aggregated Age/Sex/Result): HTS received results</t>
  </si>
  <si>
    <t>HTS_TST (N, TA, TBClinic/Agg Age/Sex/Result)</t>
  </si>
  <si>
    <t>HTS_TST (N, TA, TBClinic/Aggregated Age/Sex/Result) TARGET: HTS received results</t>
  </si>
  <si>
    <t>HTS_TST (N, TA, TBC/Agg Age/Sex/Result) TARGET</t>
  </si>
  <si>
    <t>HTS_TST (N, TA, VCT/AgeAboveTen/Sex/Result): HTS received results</t>
  </si>
  <si>
    <t>HTS_TST (N, TA, VCT/Age&gt;10/Sex/Result)</t>
  </si>
  <si>
    <t>HTS_TST (N, TA, VCT/AgeAboveTen/Sex/Result) TARGET: HTS received results</t>
  </si>
  <si>
    <t>HTS_TST (N, TA, VCT/Age&gt;10/Sex/Result) TARGET</t>
  </si>
  <si>
    <t>HTS_TST (N, TA, VCT/AgeLessThanTen/Result): HTS received results</t>
  </si>
  <si>
    <t>HTS_TST (N, TA, VCT/Age&lt;10/Result)</t>
  </si>
  <si>
    <t>HTS_TST (N, TA, VCT/AgeLessThanTen/Result) TARGET: HTS received results</t>
  </si>
  <si>
    <t>HTS_TST (N, TA, VCT/Age&lt;10/Result) TARGET</t>
  </si>
  <si>
    <t>HTS_TST (N, TA, VCT/Aggregated Age/Sex/Result): HTS received results</t>
  </si>
  <si>
    <t>HTS_TST (N, TA, VCT/Agg Age/Sex/Result)</t>
  </si>
  <si>
    <t>HTS_TST (N, TA, VCT/Aggregated Age/Sex/Result) TARGET: HTS received results</t>
  </si>
  <si>
    <t>HTS_TST (N, TA, VCT/Agg Age/Sex/Result) TARGET</t>
  </si>
  <si>
    <t>HTS_TST (N, TA, VCTMod/AgeAboveTen/Sex/Result): HTS received results</t>
  </si>
  <si>
    <t>HTS_TST (N, TA, VCTMod/Age&gt;10/Sex/Result)</t>
  </si>
  <si>
    <t>HTS_TST (N, TA, VCTMod/AgeAboveTen/Sex/Result) TARGET: HTS received results</t>
  </si>
  <si>
    <t>HTS_TST (N, TA, VCTMod/Age&gt;10/Sex/Result) TARGET</t>
  </si>
  <si>
    <t>HTS_TST (N, TA, VCTMod/AgeLessThanTen/Result): HTS received results</t>
  </si>
  <si>
    <t>HTS_TST (N, TA, VCTMod/Age&lt;10/Result)</t>
  </si>
  <si>
    <t>HTS_TST (N, TA, VCTMod/AgeLessThanTen/Result) TARGET: HTS received results</t>
  </si>
  <si>
    <t>HTS_TST (N, TA, VCTMod/Age&lt;10/Result) TARGET</t>
  </si>
  <si>
    <t>HTS_TST (N, TA, VCTMod/Aggregated Age/Sex/Result): HTS received results</t>
  </si>
  <si>
    <t>HTS_TST (N, TA, VCTMod/Agg Age/Sex/Result)</t>
  </si>
  <si>
    <t>HTS_TST (N, TA, VCTMod/Aggregated Age/Sex/Result) TARGET: HTS received results</t>
  </si>
  <si>
    <t>HTS_TST (N, TA, VCTMod/Agg Age/Sex/Result) TARGET</t>
  </si>
  <si>
    <t>HTS_TST (N, TA, VMMC/Age/Male/Result): HTS received results</t>
  </si>
  <si>
    <t>HTS_TST (N, TA, VMMC/Age/M/Result)</t>
  </si>
  <si>
    <t>HTS_TST (N, TA, VMMC/Age/Male/Result) TARGET: HTS received results</t>
  </si>
  <si>
    <t>HTS_TST (N, TA, VMMC/Age/M/Result) TARGET</t>
  </si>
  <si>
    <t>HTS_TST (N, TA, VMMC/Aggregated Age/Male/Result): HTS received results</t>
  </si>
  <si>
    <t>HTS_TST (N, TA, VMMC/Agg Age/M/Result)</t>
  </si>
  <si>
    <t>HTS_TST (N, TA, VMMC/Aggregated Age/Male/Result) TARGET: HTS received results</t>
  </si>
  <si>
    <t>HTS_TST (N, TA, VMMC/Agg Age/M/Result) TARGET</t>
  </si>
  <si>
    <t>mfeYL1QhOhm</t>
  </si>
  <si>
    <t>IMPATT.HIV_PREV (NAT)</t>
  </si>
  <si>
    <t>XKjda7QwLeA</t>
  </si>
  <si>
    <t>IMPATT.HIV_PREV (NAT, Age/Sex)</t>
  </si>
  <si>
    <t>G2pl9t5rfb9</t>
  </si>
  <si>
    <t>IMPATT.HIV_PREV (NAT, Sex)</t>
  </si>
  <si>
    <t>oaMXnW47aYP</t>
  </si>
  <si>
    <t>IMPATT.HIV_PREV (SUBNAT)</t>
  </si>
  <si>
    <t>IMPATT.PREVALENCE_NUM</t>
  </si>
  <si>
    <t>lJtpR5byqps</t>
  </si>
  <si>
    <t>IMPATT.HIV_PREV (SUBNAT, Age/Sex)</t>
  </si>
  <si>
    <t>T0Ol7W7IYHW</t>
  </si>
  <si>
    <t>IMPATT.HIV_PREV (SUBNAT, Sex)</t>
  </si>
  <si>
    <t>IMPATT.KP_ESTIMATES_LIMITATIONS (NARRATIVE)</t>
  </si>
  <si>
    <t>IMPATT.KP_ESTIMATES_SOURCE (NARRATIVE)</t>
  </si>
  <si>
    <t>IMPATT.PLHIV_LIMITATIONS (NARRATIVE)</t>
  </si>
  <si>
    <t>Rom79qVjNVb</t>
  </si>
  <si>
    <t>IMPATT.PLHIV (NAT)</t>
  </si>
  <si>
    <t>hkQt8JK5KnK</t>
  </si>
  <si>
    <t>IMPATT.PLHIV (NAT, Age/Sex)</t>
  </si>
  <si>
    <t>XvjKXOGZ1Hj</t>
  </si>
  <si>
    <t>IMPATT.PLHIV (NAT, Sex)</t>
  </si>
  <si>
    <t>IMPATT.PLHIV_SOURCE (NARRATIVE)</t>
  </si>
  <si>
    <t>rORzrY9rpQ1</t>
  </si>
  <si>
    <t>IMPATT.PLHIV (SUBNAT)</t>
  </si>
  <si>
    <t>IMPATT.PLHIV_NUM</t>
  </si>
  <si>
    <t>VprOvRGKX9r</t>
  </si>
  <si>
    <t>IMPATT.PLHIV (SUBNAT, Age/Sex)</t>
  </si>
  <si>
    <t>IMPATT.PLHIV_NUM (Age Aggregated/Sex)</t>
  </si>
  <si>
    <t>fEQmyA7ml3y</t>
  </si>
  <si>
    <t>IMPATT.PLHIV (SUBNAT, Sex)</t>
  </si>
  <si>
    <t>IMPATT.PLHIV_NUM (Sex)</t>
  </si>
  <si>
    <t>QGh44CQqPgq</t>
  </si>
  <si>
    <t>IMPATT.POP_EST (NAT)</t>
  </si>
  <si>
    <t>FKp1iahqyE5</t>
  </si>
  <si>
    <t>IMPATT.POP_EST (NAT, Age/Sex)</t>
  </si>
  <si>
    <t>vHbSBhcxmUc</t>
  </si>
  <si>
    <t>IMPATT.POP_EST (NAT, Sex)</t>
  </si>
  <si>
    <t>SHNgKGGA3Wv</t>
  </si>
  <si>
    <t>IMPATT.POP_EST (SUBNAT)</t>
  </si>
  <si>
    <t>IMPATT.POP_NUM</t>
  </si>
  <si>
    <t>KssDaTsGWnS</t>
  </si>
  <si>
    <t>IMPATT.POP_EST (SUBNAT, Age/Sex)</t>
  </si>
  <si>
    <t>pvU0HGy95rB</t>
  </si>
  <si>
    <t>IMPATT.POP_EST (SUBNAT, Sex)</t>
  </si>
  <si>
    <t>IMPATT.POP_NUM (Sex)</t>
  </si>
  <si>
    <t>IMPATT.POP_LIMITATIONS (NARRATIVE)</t>
  </si>
  <si>
    <t>TyOqx8lFXyR</t>
  </si>
  <si>
    <t>IMPATT.POP_NUM (Age Aggregated/Sex)</t>
  </si>
  <si>
    <t>IMPATT.POP_SOURCE (NARRATIVE)</t>
  </si>
  <si>
    <t>IMPATT.PREVALENCE_LIMITATIONS (NARRATIVE)</t>
  </si>
  <si>
    <t>IMPATT.PREVALENCE_SOURCE (NARRATIVE)</t>
  </si>
  <si>
    <t>QV0rLePyaZ8</t>
  </si>
  <si>
    <t>IMPATT.PRIORITY_COMMUNITY</t>
  </si>
  <si>
    <t>hF4kl8ji7U1</t>
  </si>
  <si>
    <t>IMPATT.PRIORITY_FACILITY</t>
  </si>
  <si>
    <t>r4zbW3owX9n</t>
  </si>
  <si>
    <t>IMPATT.PRIORITY_SNU (SUBNAT)</t>
  </si>
  <si>
    <t>IMPATT.PRIORITY_SNU</t>
  </si>
  <si>
    <t>d2VcYv4AijT</t>
  </si>
  <si>
    <t>IMPATT.SIMS_HIGHVOLUME</t>
  </si>
  <si>
    <t>INVS_COMD (N, NoApp, HIVCommodityDollars): Dollars spent on HIV Commodities purchased in last 12 months</t>
  </si>
  <si>
    <t>INVS_COMD (N, NoApp, HIVCommodityDollars)</t>
  </si>
  <si>
    <t>INVS_COMD (N, NoApp, HIVCommodityDollars) TARGET: Dollars spent on HIV Commodities purchased in last 12 months</t>
  </si>
  <si>
    <t>INVS_COMD (N, NoApp, HIVCommodityDollars) TARGET</t>
  </si>
  <si>
    <t>INVS_COMD (N, NoApp, HIVCommodityDollars) v2: HIV Commodities purchased in last 12 months</t>
  </si>
  <si>
    <t>INVS_COMD (N, NoApp, HIVCommodityDollars) v2</t>
  </si>
  <si>
    <t>INVS_COMD (N, NoApp, HIVCommodity): HIV Commodities purchased in last 12 months</t>
  </si>
  <si>
    <t>INVS_COMD (N, NoApp, HIVCommodity)</t>
  </si>
  <si>
    <t>INVS_COMD (N, NoApp, HIVCommodity) TARGET: HIV Commodities purchased in last 12 months</t>
  </si>
  <si>
    <t>INVS_COMD (N, NoApp, HIVCommodity) TARGET</t>
  </si>
  <si>
    <t>INVS_COMD (N, NoApp, HIVCommodity) v2: HIV Commodities purchased in last 12 months</t>
  </si>
  <si>
    <t>INVS_COMD (N, NoApp, HIVCommodity) v2</t>
  </si>
  <si>
    <t>INVS_COMD (N, NoApp_NARRATIVE): HIV Commodities</t>
  </si>
  <si>
    <t>INVS_COMD (N, NoApp_NARRATIVE)</t>
  </si>
  <si>
    <t>INVS_COMD (N, NoApp_NARRATIVE) TARGET: HIV Commodities purchased in last 12 months</t>
  </si>
  <si>
    <t>INVS_COMD (N, NoApp_NARRATIVE) TARGET</t>
  </si>
  <si>
    <t>INVS_COMD (N, NoApp) TARGET: HIV Commodities purchased in last 12 months</t>
  </si>
  <si>
    <t>INVS_COMD (N, NoApp) TARGET</t>
  </si>
  <si>
    <t>docaCMMwdCH</t>
  </si>
  <si>
    <t>KP_ESTIMATES (NAT, Keypop/PositiveEstimate)</t>
  </si>
  <si>
    <t>uUgy05usCxu</t>
  </si>
  <si>
    <t>KP_ESTIMATES (NAT, Keypop/Prevalence)</t>
  </si>
  <si>
    <t>FJB1zjDiGse</t>
  </si>
  <si>
    <t>KP_ESTIMATES (NAT, Keypop/TotalSizeEstimate)</t>
  </si>
  <si>
    <t>TZrOPKeA3Xn</t>
  </si>
  <si>
    <t>KP_ESTIMATES (SUBNAT, Keypop/PositiveEstimate)</t>
  </si>
  <si>
    <t>QS76kP8ycWt</t>
  </si>
  <si>
    <t>KP_ESTIMATES (SUBNAT, Keypop/Prevalence)</t>
  </si>
  <si>
    <t>qFyJH6fUPQk</t>
  </si>
  <si>
    <t>KP_ESTIMATES (SUBNAT, Keypop/TotalSizeEstimate)</t>
  </si>
  <si>
    <t>YrsZ6PTpPqt</t>
  </si>
  <si>
    <t>KP_MAT (D, DSD): Estimated PWID</t>
  </si>
  <si>
    <t>KP_MAT (D, DSD)</t>
  </si>
  <si>
    <t>TFJeQYgPGtB</t>
  </si>
  <si>
    <t>KP_MAT (D, DSD) TARGET: Estimated PWID</t>
  </si>
  <si>
    <t>KP_MAT (D, DSD) TARGET</t>
  </si>
  <si>
    <t>KP_MAT_NAT (N, NAT_JUSTIFICATION): PWID on MAT</t>
  </si>
  <si>
    <t>KP_MAT_NAT (N, NAT_JUSTIFICATION)</t>
  </si>
  <si>
    <t>KP_MAT_NAT (N, NAT_JUSTIFICATION) TARGET: PWID on MAT</t>
  </si>
  <si>
    <t>KP_MAT_NAT (N, NAT_JUSTIFICATION) TARGET</t>
  </si>
  <si>
    <t>KP_MAT_NAT (N, NAT): PWID on MAT</t>
  </si>
  <si>
    <t>KP_MAT_NAT (N, NAT)</t>
  </si>
  <si>
    <t>KP_MAT_NAT (N, NAT, Sex): PWID on MAT</t>
  </si>
  <si>
    <t>KP_MAT_NAT (N, NAT, Sex)</t>
  </si>
  <si>
    <t>KP_MAT_NAT (N, NAT, Sex) TARGET: PWID on MAT</t>
  </si>
  <si>
    <t>KP_MAT_NAT (N, NAT, Sex) TARGET</t>
  </si>
  <si>
    <t>KP_MAT_NAT (N, NAT_SOURCE): PWID on MAT</t>
  </si>
  <si>
    <t>KP_MAT_NAT (N, NAT_SOURCE)</t>
  </si>
  <si>
    <t>KP_MAT_NAT (N, NAT_SOURCE) TARGET: PWID on MAT</t>
  </si>
  <si>
    <t>KP_MAT_NAT (N, NAT_SOURCE) TARGET</t>
  </si>
  <si>
    <t>KP_MAT_NAT (N, NAT) TARGET: PWID on MAT</t>
  </si>
  <si>
    <t>KP_MAT_NAT (N, NAT) TARGET</t>
  </si>
  <si>
    <t>KP_MAT (N, DSD_NARRATIVE): PWID on MAT</t>
  </si>
  <si>
    <t>KP_MAT (N, DSD NARRATIVE)</t>
  </si>
  <si>
    <t>KP_MAT (N, DSD_NARRATIVE) TARGET: PWID on MAT</t>
  </si>
  <si>
    <t>KP_MAT (N, DSD_NARRATIVE) TARGET</t>
  </si>
  <si>
    <t>KP_MAT (N, DSD): PWID on MAT</t>
  </si>
  <si>
    <t>KP_MAT (N, DSD)</t>
  </si>
  <si>
    <t>KP_MAT (N, DSD, Sex): PWID on MAT</t>
  </si>
  <si>
    <t>KP_MAT (N, DSD, Sex)</t>
  </si>
  <si>
    <t>KP_MAT (N, DSD, Sex) TARGET: PWID on MAT</t>
  </si>
  <si>
    <t>KP_MAT (N, DSD, Sex) TARGET</t>
  </si>
  <si>
    <t>KP_MAT (N, DSD, Sex) TARGET v2: PWID on MAT</t>
  </si>
  <si>
    <t>KP_MAT (N, DSD, Sex) TARGET v2</t>
  </si>
  <si>
    <t>KP_MAT (N, DSD, Sex) v2: PWID on MAT</t>
  </si>
  <si>
    <t>KP_MAT (N, DSD, Sex) v2</t>
  </si>
  <si>
    <t>KP_MAT (N, DSD) TARGET: PWID on MAT</t>
  </si>
  <si>
    <t>KP_MAT (N, DSD) TARGET</t>
  </si>
  <si>
    <t>KP_MAT (N, TA_NARRATIVE): PWID on MAT</t>
  </si>
  <si>
    <t>KP_MAT (N, TA_NARRATIVE)</t>
  </si>
  <si>
    <t>KP_MAT (N, TA_NARRATIVE) TARGET: PWID on MAT</t>
  </si>
  <si>
    <t>KP_MAT (N, TA_NARRATIVE) TARGET</t>
  </si>
  <si>
    <t>KP_MAT (N, TA): PWID on MAT</t>
  </si>
  <si>
    <t>KP_MAT (N, TA)</t>
  </si>
  <si>
    <t>KP_MAT (N, TA, Sex): PWID on MAT</t>
  </si>
  <si>
    <t>KP_MAT (N, TA, Sex)</t>
  </si>
  <si>
    <t>KP_MAT (N, TA, Sex) TARGET: PWID on MAT</t>
  </si>
  <si>
    <t>KP_MAT (N, TA, Sex) TARGET</t>
  </si>
  <si>
    <t>KP_MAT (N, TA, Sex) TARGET v2: PWID on MAT</t>
  </si>
  <si>
    <t>KP_MAT (N, TA, Sex) TARGET v2</t>
  </si>
  <si>
    <t>KP_MAT (N, TA, Sex) v2: PWID on MAT</t>
  </si>
  <si>
    <t>KP_MAT (N, TA, Sex) v2</t>
  </si>
  <si>
    <t>KP_MAT (N, TA) TARGET: PWID on MAT</t>
  </si>
  <si>
    <t>KP_MAT (N, TA) TARGET</t>
  </si>
  <si>
    <t>KP_MAT_SUBNAT (N, SUBNAT): PWID on MAT</t>
  </si>
  <si>
    <t>KP_MAT_SUBNAT (N, SUBNAT)</t>
  </si>
  <si>
    <t>KP_MAT_SUBNAT (N, SUBNAT, Sex): PWID on MAT</t>
  </si>
  <si>
    <t>KP_MAT_SUBNAT (N, SUBNAT, Sex)</t>
  </si>
  <si>
    <t>KP_MAT_SUBNAT (N, SUBNAT, Sex) TARGET: PWID on MAT</t>
  </si>
  <si>
    <t>KP_MAT_SUBNAT (N, SUBNAT, Sex) TARGET</t>
  </si>
  <si>
    <t>KP_MAT_SUBNAT (N, SUBNAT) TARGET: PWID on MAT</t>
  </si>
  <si>
    <t>KP_MAT_SUBNAT (N, SUBNAT) TARGET</t>
  </si>
  <si>
    <t>KP_PREV (D, DSD): Estimated Key Pop</t>
  </si>
  <si>
    <t>KP_PREV (D, DSD)</t>
  </si>
  <si>
    <t>KP_PREV (D, DSD, Keypop2017) TARGET: Key Pop Preventive</t>
  </si>
  <si>
    <t>KP_PREV (D, DSD, Keypop2017) TARGET</t>
  </si>
  <si>
    <t>KP_PREV (D, DSD, KeyPop): Key Pop Preventive</t>
  </si>
  <si>
    <t>KP_PREV (D, DSD, KeyPop)</t>
  </si>
  <si>
    <t>KP_PREV (D, DSD, KeyPop) TARGET: Key Pop Preventive</t>
  </si>
  <si>
    <t>KP_PREV (D, DSD, KeyPop) TARGET</t>
  </si>
  <si>
    <t>KP_PREV (D, DSD, KeyPop) v2: Key Pop Preventive</t>
  </si>
  <si>
    <t>KP_PREV (D, DSD, KeyPop) v2</t>
  </si>
  <si>
    <t>oGFVJev2kPx</t>
  </si>
  <si>
    <t>KP_PREV (D, DSD_NARRATIVE): Estimated Key Pop</t>
  </si>
  <si>
    <t>KP_PREV (D, DSD_NARRATIVE)</t>
  </si>
  <si>
    <t>aEKSZSoEb8C</t>
  </si>
  <si>
    <t>KP_PREV (D, DSD_NARRATIVE) TARGET: Estimated Key Pop</t>
  </si>
  <si>
    <t>KP_PREV (D, DSD_NARRATIVE) TARGET</t>
  </si>
  <si>
    <t>KP_PREV (D, DSD) TARGET: Estimated Key Pop</t>
  </si>
  <si>
    <t>KP_PREV (D, DSD) TARGET</t>
  </si>
  <si>
    <t>KP_PREV (D, TA): Estimated Key Pop</t>
  </si>
  <si>
    <t>KP_PREV (D, TA)</t>
  </si>
  <si>
    <t>KP_PREV (D, TA, Keypop2017) TARGET: Key Pop Preventive</t>
  </si>
  <si>
    <t>KP_PREV (D, TA, Keypop2017) TARGET</t>
  </si>
  <si>
    <t>KP_PREV (D, TA, KeyPop): Key Pop Preventive</t>
  </si>
  <si>
    <t>KP_PREV (D, TA, KeyPop)</t>
  </si>
  <si>
    <t>KP_PREV (D, TA, KeyPop) TARGET: Key Pop Preventive</t>
  </si>
  <si>
    <t>KP_PREV (D, TA, KeyPop) TARGET</t>
  </si>
  <si>
    <t>KP_PREV (D, TA, KeyPop) v2: Key Pop Preventive</t>
  </si>
  <si>
    <t>KP_PREV (D, TA, KeyPop) v2</t>
  </si>
  <si>
    <t>djsyDNFQzvV</t>
  </si>
  <si>
    <t>KP_PREV (D, TA_NARRATIVE): Estimated Key Pop</t>
  </si>
  <si>
    <t>KP_PREV (D, TA_NARRATIVE)</t>
  </si>
  <si>
    <t>gHhQ9oNyTAG</t>
  </si>
  <si>
    <t>KP_PREV (D, TA_NARRATIVE) TARGET: Estimated Key Pop</t>
  </si>
  <si>
    <t>KP_PREV (D, TA_NARRATIVE) TARGET</t>
  </si>
  <si>
    <t>KP_PREV (D, TA) TARGET: Estimated Key Pop</t>
  </si>
  <si>
    <t>KP_PREV (D, TA) TARGET</t>
  </si>
  <si>
    <t>KP_PREV_MSMTGSW (D, DSD)</t>
  </si>
  <si>
    <t>KP_PREV_MSMTGSW (D, DSD) TARGET:</t>
  </si>
  <si>
    <t>KP_PREV_MSMTGSW (D, DSD) TARGET</t>
  </si>
  <si>
    <t>KP_PREV_MSMTGSW (D, TA)</t>
  </si>
  <si>
    <t>KP_PREV_MSMTGSW (D, TA) TARGET:</t>
  </si>
  <si>
    <t>KP_PREV_MSMTGSW (D, TA) TARGET</t>
  </si>
  <si>
    <t>KP_PREV_MSMTGSW (N, DSD)</t>
  </si>
  <si>
    <t>KP_PREV_MSMTGSW (N, DSD) TARGET:</t>
  </si>
  <si>
    <t>KP_PREV_MSMTGSW (N, DSD) TARGET</t>
  </si>
  <si>
    <t>KP_PREV_MSMTGSW (N, TA)</t>
  </si>
  <si>
    <t>KP_PREV_MSMTGSW (N, TA) TARGET:</t>
  </si>
  <si>
    <t>KP_PREV_MSMTGSW (N, TA) TARGET</t>
  </si>
  <si>
    <t>KP_PREV (N, DSD, KeyPop): Key Pop Preventive</t>
  </si>
  <si>
    <t>KP_PREV (N, DSD, KeyPop)</t>
  </si>
  <si>
    <t>KP_PREV (N, DSD): Key Pop Preventive</t>
  </si>
  <si>
    <t>KP_PREV (N, DSD)</t>
  </si>
  <si>
    <t>KP_PREV (N, DSD, KeyPop/Status): Key Pop Preventive</t>
  </si>
  <si>
    <t>KP_PREV (N, DSD, KeyPop/Status)</t>
  </si>
  <si>
    <t>KP_PREV (N, DSD, KeyPop) TARGET: Key Pop Preventive</t>
  </si>
  <si>
    <t>KP_PREV (N, DSD, KeyPop) TARGET</t>
  </si>
  <si>
    <t>KP_PREV (N, DSD, KeyPop) TARGET v2: Key Pop Preventive</t>
  </si>
  <si>
    <t>KP_PREV (N, DSD, Keypop2017) TARGET</t>
  </si>
  <si>
    <t>KP_PREV (N, DSD, KeyPop) v2: Key Pop Preventive</t>
  </si>
  <si>
    <t>KP_PREV (N, DSD, KeyPop) v2</t>
  </si>
  <si>
    <t>KP_PREV (N, DSD_NARRATIVE): Key Pop Preventive</t>
  </si>
  <si>
    <t>KP_PREV (N, DSD NARRATIVE)</t>
  </si>
  <si>
    <t>KP_PREV (N, DSD_NARRATIVE) TARGET: Key Pop Preventive</t>
  </si>
  <si>
    <t>KP_PREV (N, DSD_NARRATIVE) TARGET</t>
  </si>
  <si>
    <t>KP_PREV (N, DSD) TARGET: Key Pop Preventive</t>
  </si>
  <si>
    <t>KP_PREV (N, DSD) TARGET</t>
  </si>
  <si>
    <t>KP_PREV (N, TA, KeyPop): Key Pop Preventive</t>
  </si>
  <si>
    <t>KP_PREV (N, TA, KeyPop)</t>
  </si>
  <si>
    <t>KP_PREV (N, TA): Key Pop Preventive</t>
  </si>
  <si>
    <t>KP_PREV (N, TA)</t>
  </si>
  <si>
    <t>KP_PREV (N, TA, KeyPop/Status): Key Pop Preventive</t>
  </si>
  <si>
    <t>KP_PREV (N, TA, KeyPop/Status)</t>
  </si>
  <si>
    <t>KP_PREV (N, TA, KeyPop) TARGET: Key Pop Preventive</t>
  </si>
  <si>
    <t>KP_PREV (N, TA, KeyPop) TARGET</t>
  </si>
  <si>
    <t>KP_PREV (N, TA, KeyPop) TARGET v2: Key Pop Preventive</t>
  </si>
  <si>
    <t>KP_PREV (N, TA, Keypop2017) TARGET</t>
  </si>
  <si>
    <t>KP_PREV (N, TA, KeyPop) v2: Key Pop Preventive</t>
  </si>
  <si>
    <t>KP_PREV (N, TA, KeyPop) v2</t>
  </si>
  <si>
    <t>KP_PREV (N, TA_NARRATIVE): Key Pop Preventive</t>
  </si>
  <si>
    <t>KP_PREV (N, TA NARRATIVE)</t>
  </si>
  <si>
    <t>KP_PREV (N, TA_NARRATIVE) TARGET: Key Pop Preventive</t>
  </si>
  <si>
    <t>KP_PREV (N, TA_NARRATIVE) TARGET</t>
  </si>
  <si>
    <t>KP_PREV (N, TA) TARGET: Key Pop Preventive</t>
  </si>
  <si>
    <t>KP_PREV (N, TA) TARGET</t>
  </si>
  <si>
    <t>LAB_ACC (N, DSD): Labs Accredited</t>
  </si>
  <si>
    <t>LAB_ACC (N, DSD)</t>
  </si>
  <si>
    <t>LAB_ACC (N, DSD_NARRATIVE): Labs Accredited</t>
  </si>
  <si>
    <t>LAB_ACC (N, DSD NARRATIVE)</t>
  </si>
  <si>
    <t>LAB_ACC (N, DSD_NARRATIVE) TARGET: Labs Accredited</t>
  </si>
  <si>
    <t>LAB_ACC (N, DSD_NARRATIVE) TARGET</t>
  </si>
  <si>
    <t>LAB_ACC (N, DSD) TARGET: Labs Accredited</t>
  </si>
  <si>
    <t>LAB_ACC (N, DSD) TARGET</t>
  </si>
  <si>
    <t>LAB_ACC (N, TA): Labs Accredited</t>
  </si>
  <si>
    <t>LAB_ACC (N, TA)</t>
  </si>
  <si>
    <t>LAB_ACC (N, TA_NARRATIVE): Labs Accredited</t>
  </si>
  <si>
    <t>LAB_ACC (N, TA NARRATIVE)</t>
  </si>
  <si>
    <t>LAB_ACC (N, TA_NARRATIVE) TARGET: Labs Accredited</t>
  </si>
  <si>
    <t>LAB_ACC (N, TA_NARRATIVE) TARGET</t>
  </si>
  <si>
    <t>LAB_ACC (N, TA) TARGET: Labs Accredited</t>
  </si>
  <si>
    <t>LAB_ACC (N, TA) TARGET</t>
  </si>
  <si>
    <t>LAB_CAP (N, DSD): Capacity to perform lab tests</t>
  </si>
  <si>
    <t>LAB_CAP (N, DSD)</t>
  </si>
  <si>
    <t>LAB_CAP (N, DSD_NARRATIVE): Capacity to perform lab tests</t>
  </si>
  <si>
    <t>LAB_CAP (N, DSD NARRATIVE)</t>
  </si>
  <si>
    <t>LAB_CAP (N, DSD_NARRATIVE) TARGET: Capacity to perform lab tests</t>
  </si>
  <si>
    <t>LAB_CAP (N, DSD_NARRATIVE) TARGET</t>
  </si>
  <si>
    <t>LAB_CAP (N, DSD) TARGET: Capacity to perform lab tests</t>
  </si>
  <si>
    <t>LAB_CAP (N, DSD) TARGET</t>
  </si>
  <si>
    <t>LAB_CAP (N, DSD, TestingSiteType): Capacity to perform lab tests</t>
  </si>
  <si>
    <t>LAB_CAP (N, DSD, TestingSiteType)</t>
  </si>
  <si>
    <t>LAB_CAP (N, DSD, TestingSiteType) TARGET: Capacity to perform lab tests</t>
  </si>
  <si>
    <t>LAB_CAP (N, DSD, TestingSiteType) TARGET</t>
  </si>
  <si>
    <t>LAB_CAP (N, TA): Capacity to perform lab tests</t>
  </si>
  <si>
    <t>LAB_CAP (N, TA)</t>
  </si>
  <si>
    <t>LAB_CAP (N, TA_NARRATIVE): Capacity to perform lab tests</t>
  </si>
  <si>
    <t>LAB_CAP (N, TA NARRATIVE)</t>
  </si>
  <si>
    <t>LAB_CAP (N, TA_NARRATIVE) TARGET: Capacity to perform lab tests</t>
  </si>
  <si>
    <t>LAB_CAP (N, TA_NARRATIVE) TARGET</t>
  </si>
  <si>
    <t>LAB_CAP (N, TA) TARGET: Capacity to perform lab tests</t>
  </si>
  <si>
    <t>LAB_CAP (N, TA) TARGET</t>
  </si>
  <si>
    <t>LAB_CAP (N, TA, TestingSiteType): Capacity to perform lab tests</t>
  </si>
  <si>
    <t>LAB_CAP (N, TA, TestingSiteType)</t>
  </si>
  <si>
    <t>LAB_CAP (N, TA, TestingSiteType) TARGET: Capacity to perform lab tests</t>
  </si>
  <si>
    <t>LAB_CAP (N, TA, TestingSiteType) TARGET</t>
  </si>
  <si>
    <t>LAB_PT_CD4 (P, DSD): Perform CD4 Test and Participate in PT</t>
  </si>
  <si>
    <t>LAB_PT_CD4 (P, DSD)</t>
  </si>
  <si>
    <t>LAB_PT_CD4 (P, DSD) TARGET: Perform CD4 Test and Participate in PT</t>
  </si>
  <si>
    <t>LAB_PT_CD4 (P, DSD) TARGET</t>
  </si>
  <si>
    <t>LAB_PT_CD4 (P, TA): Perform CD4 Test and Participate in PT</t>
  </si>
  <si>
    <t>LAB_PT_CD4 (P, TA)</t>
  </si>
  <si>
    <t>LAB_PT_CD4 (P, TA) TARGET: Perform CD4 Test and Participate in PT</t>
  </si>
  <si>
    <t>LAB_PT_CD4 (P, TA) TARGET</t>
  </si>
  <si>
    <t>LAB_PT_CD4 (S, DSD): Perform CD4 Test, Participate and pass PT</t>
  </si>
  <si>
    <t>LAB_PT_CD4 (S, DSD)</t>
  </si>
  <si>
    <t>LAB_PT_CD4 (S, DSD) TARGET: Perform CD4 Test, Participate and pass PT</t>
  </si>
  <si>
    <t>LAB_PT_CD4 (S, DSD) TARGET</t>
  </si>
  <si>
    <t>LAB_PT_CD4 (S, TA): Perform CD4 Test, Participate and pass PT</t>
  </si>
  <si>
    <t>LAB_PT_CD4 (S, TA)</t>
  </si>
  <si>
    <t>LAB_PT_CD4 (S, TA) TARGET: Perform CD4 Test, Participate and pass PT</t>
  </si>
  <si>
    <t>LAB_PT_CD4 (S, TA) TARGET</t>
  </si>
  <si>
    <t>LAB_PT_CD4 (X, DSD): Perform CD4 Test</t>
  </si>
  <si>
    <t>LAB_PT_CD4 (X, DSD)</t>
  </si>
  <si>
    <t>LAB_PT_CD4 (X, DSD) TARGET: Perform CD4 Test</t>
  </si>
  <si>
    <t>LAB_PT_CD4 (X, DSD) TARGET</t>
  </si>
  <si>
    <t>LAB_PT_CD4 (X, TA): Perform CD4 Test</t>
  </si>
  <si>
    <t>LAB_PT_CD4 (X, TA)</t>
  </si>
  <si>
    <t>LAB_PT_CD4 (X, TA) TARGET: Perform CD4 Test</t>
  </si>
  <si>
    <t>LAB_PT_CD4 (X, TA) TARGET</t>
  </si>
  <si>
    <t>LAB_PTCQI_LAB (N, NoApp, AccProgram): LabSurvey</t>
  </si>
  <si>
    <t>LAB_PTCQI_LAB (N, NoApp, AccProgram)</t>
  </si>
  <si>
    <t>LAB_PTCQI_LAB (N, NoApp, AccProgram) TARGET: LabSurvey</t>
  </si>
  <si>
    <t>LAB_PTCQI_LAB (N, NoApp, AccProgram) TARGET</t>
  </si>
  <si>
    <t>LAB_PTCQI_LAB (N, NoApp, DoesNotMeetAcc): LabSurvey</t>
  </si>
  <si>
    <t>LAB_PTCQI_LAB (N, NoApp, DoesNotMeetAcc)</t>
  </si>
  <si>
    <t>LAB_PTCQI_LAB (N, NoApp, DoesNotMeetAcc) TARGET: LabSurvey</t>
  </si>
  <si>
    <t>LAB_PTCQI_LAB (N, NoApp, DoesNotMeetAcc) TARGET</t>
  </si>
  <si>
    <t>LAB_PTCQI_LAB (N, NoApp, EIDParticipPT): LabSurvey</t>
  </si>
  <si>
    <t>LAB_PTCQI_LAB (N, NoApp, EIDParticipPT)</t>
  </si>
  <si>
    <t>LAB_PTCQI_LAB (N, NoApp, EIDParticipPT) TARGET: LabSurvey</t>
  </si>
  <si>
    <t>LAB_PTCQI_LAB (N, NoApp, EIDParticipPT) TARGET</t>
  </si>
  <si>
    <t>LAB_PTCQI_LAB (N, NoApp, EIDPassPT): LabSurvey</t>
  </si>
  <si>
    <t>LAB_PTCQI_LAB (N, NoApp, EIDPassPT)</t>
  </si>
  <si>
    <t>LAB_PTCQI_LAB (N, NoApp, EIDPassPT) TARGET: LabSurvey</t>
  </si>
  <si>
    <t>LAB_PTCQI_LAB (N, NoApp, EIDPassPT) TARGET</t>
  </si>
  <si>
    <t>LAB_PTCQI_LAB (N, NoApp, EIDPerfTest): LabSurvey</t>
  </si>
  <si>
    <t>LAB_PTCQI_LAB (N, NoApp, EIDPerfTest)</t>
  </si>
  <si>
    <t>LAB_PTCQI_LAB (N, NoApp, EIDPerfTest) TARGET: LabSurvey</t>
  </si>
  <si>
    <t>LAB_PTCQI_LAB (N, NoApp, EIDPerfTest) TARGET</t>
  </si>
  <si>
    <t>LAB_PTCQI_LAB (N, NoApp, FullyAccredited): LabSurvey</t>
  </si>
  <si>
    <t>LAB_PTCQI_LAB (N, NoApp, FullyAccredited)</t>
  </si>
  <si>
    <t>LAB_PTCQI_LAB (N, NoApp, FullyAccredited) TARGET: LabSurvey</t>
  </si>
  <si>
    <t>LAB_PTCQI_LAB (N, NoApp, FullyAccredited) TARGET</t>
  </si>
  <si>
    <t>LAB_PTCQI_LAB (N, NoApp, HIV DiagnosisParticipPT): LabSurvey</t>
  </si>
  <si>
    <t>LAB_PTCQI_LAB (N, NoApp, HIV DiagnosisParticipPT)</t>
  </si>
  <si>
    <t>LAB_PTCQI_LAB (N, NoApp, HIV DiagnosisParticipPT) TARGET: LabSurvey</t>
  </si>
  <si>
    <t>LAB_PTCQI_LAB (N, NoApp, HIVDiagParticipPT) TARGET</t>
  </si>
  <si>
    <t>LAB_PTCQI_LAB (N, NoApp, HIV DiagnosisPassPT): LabSurvey</t>
  </si>
  <si>
    <t>LAB_PTCQI_LAB (N, NoApp, HIV DiagnosisPassPT)</t>
  </si>
  <si>
    <t>LAB_PTCQI_LAB (N, NoApp, HIV DiagnosisPassPT) TARGET: LabSurvey</t>
  </si>
  <si>
    <t>LAB_PTCQI_LAB (N, NoApp, HIVDiagPassPT) TARGET</t>
  </si>
  <si>
    <t>LAB_PTCQI_LAB (N, NoApp, HIV DiagnosisPerfTest): LabSurvey</t>
  </si>
  <si>
    <t>LAB_PTCQI_LAB (N, NoApp, HIV DiagnosisPerfTest)</t>
  </si>
  <si>
    <t>LAB_PTCQI_LAB (N, NoApp, HIV DiagnosisPerfTest) TARGET: LabSurvey</t>
  </si>
  <si>
    <t>LAB_PTCQI_LAB (N, NoApp, HIVDiagPerfTest) TARGET</t>
  </si>
  <si>
    <t>LAB_PTCQI_LAB (N, NoApp, HIV ViralLdParticipPT): LabSurvey</t>
  </si>
  <si>
    <t>LAB_PTCQI_LAB (N, NoApp, HIV ViralLdParticipPT)</t>
  </si>
  <si>
    <t>LAB_PTCQI_LAB (N, NoApp, HIV ViralLdParticipPT) TARGET: LabSurvey</t>
  </si>
  <si>
    <t>LAB_PTCQI_LAB (N, NoApp, HIV VLdParticipPT) TARGET</t>
  </si>
  <si>
    <t>LAB_PTCQI_LAB (N, NoApp, HIV ViralLdPassPT): LabSurvey</t>
  </si>
  <si>
    <t>LAB_PTCQI_LAB (N, NoApp, HIV ViralLdPassPT)</t>
  </si>
  <si>
    <t>LAB_PTCQI_LAB (N, NoApp, HIV ViralLdPassPT) TARGET: LabSurvey</t>
  </si>
  <si>
    <t>LAB_PTCQI_LAB (N, NoApp, HIV VLdPassPT) TARGET</t>
  </si>
  <si>
    <t>LAB_PTCQI_LAB (N, NoApp, HIV ViralLdPerfTest): LabSurvey</t>
  </si>
  <si>
    <t>LAB_PTCQI_LAB (N, NoApp, HIV ViralLdPerfTest)</t>
  </si>
  <si>
    <t>LAB_PTCQI_LAB (N, NoApp, HIV ViralLdPerfTest) TARGET: LabSurvey</t>
  </si>
  <si>
    <t>LAB_PTCQI_LAB (N, NoApp, HIV VLdPerfTest) TARGET</t>
  </si>
  <si>
    <t>LAB_PTCQI_LAB (N, NoApp, TBAFBParticipPT): LabSurvey</t>
  </si>
  <si>
    <t>LAB_PTCQI_LAB (N, NoApp, TBAFBParticipPT)</t>
  </si>
  <si>
    <t>LAB_PTCQI_LAB (N, NoApp, TBAFBParticipPT) TARGET: LabSurvey</t>
  </si>
  <si>
    <t>LAB_PTCQI_LAB (N, NoApp, TBAFBParticipPT) TARGET</t>
  </si>
  <si>
    <t>LAB_PTCQI_LAB (N, NoApp, TBAFBPassPT): LabSurvey</t>
  </si>
  <si>
    <t>LAB_PTCQI_LAB (N, NoApp, TBAFBPassPT)</t>
  </si>
  <si>
    <t>LAB_PTCQI_LAB (N, NoApp, TBAFBPassPT) TARGET: LabSurvey</t>
  </si>
  <si>
    <t>LAB_PTCQI_LAB (N, NoApp, TBAFBPassPT) TARGET</t>
  </si>
  <si>
    <t>LAB_PTCQI_LAB (N, NoApp, TBAFBPerfTest): LabSurvey</t>
  </si>
  <si>
    <t>LAB_PTCQI_LAB (N, NoApp, TBAFBPerfTest)</t>
  </si>
  <si>
    <t>LAB_PTCQI_LAB (N, NoApp, TBAFBPerfTest) TARGET: LabSurvey</t>
  </si>
  <si>
    <t>LAB_PTCQI_LAB (N, NoApp, TBAFBPerfTest) TARGET</t>
  </si>
  <si>
    <t>LAB_PTCQI_LAB (N, NoApp, TB CultureParticipPT): LabSurvey</t>
  </si>
  <si>
    <t>LAB_PTCQI_LAB (N, NoApp, TB CultureParticipPT)</t>
  </si>
  <si>
    <t>LAB_PTCQI_LAB (N, NoApp, TB CultureParticipPT) TARGET: LabSurvey</t>
  </si>
  <si>
    <t>LAB_PTCQI_LAB (N, NoApp, TB CultParticipPT) TARGET</t>
  </si>
  <si>
    <t>LAB_PTCQI_LAB (N, NoApp, TB CulturePassPT): LabSurvey</t>
  </si>
  <si>
    <t>LAB_PTCQI_LAB (N, NoApp, TB CulturePassPT)</t>
  </si>
  <si>
    <t>LAB_PTCQI_LAB (N, NoApp, TB CulturePassPT) TARGET: LabSurvey</t>
  </si>
  <si>
    <t>LAB_PTCQI_LAB (N, NoApp, TB CultPassPT) TARGET</t>
  </si>
  <si>
    <t>LAB_PTCQI_LAB (N, NoApp, TB CulturePerfTest): LabSurvey</t>
  </si>
  <si>
    <t>LAB_PTCQI_LAB (N, NoApp, TB CulturePerfTest)</t>
  </si>
  <si>
    <t>LAB_PTCQI_LAB (N, NoApp, TB CulturePerfTest) TARGET: LabSurvey</t>
  </si>
  <si>
    <t>LAB_PTCQI_LAB (N, NoApp, TB CultPerfTest) TARGET</t>
  </si>
  <si>
    <t>LAB_PTCQI_LAB (N, NoApp, TB XpertParticipPT): LabSurvey</t>
  </si>
  <si>
    <t>LAB_PTCQI_LAB (N, NoApp, TB XpertParticipPT)</t>
  </si>
  <si>
    <t>LAB_PTCQI_LAB (N, NoApp, TB XpertParticipPT) TARGET: LabSurvey</t>
  </si>
  <si>
    <t>LAB_PTCQI_LAB (N, NoApp, TBXptParticipPT) TARGET</t>
  </si>
  <si>
    <t>LAB_PTCQI_LAB (N, NoApp, TB XpertPassPT): LabSurvey</t>
  </si>
  <si>
    <t>LAB_PTCQI_LAB (N, NoApp, TB XpertPassPT)</t>
  </si>
  <si>
    <t>LAB_PTCQI_LAB (N, NoApp, TB XpertPassPT) TARGET: LabSurvey</t>
  </si>
  <si>
    <t>LAB_PTCQI_LAB (N, NoApp, TBXptPassPT) TARGET</t>
  </si>
  <si>
    <t>LAB_PTCQI_LAB (N, NoApp, TB XpertPerfTest): LabSurvey</t>
  </si>
  <si>
    <t>LAB_PTCQI_LAB (N, NoApp, TB XpertPerfTest)</t>
  </si>
  <si>
    <t>LAB_PTCQI_LAB (N, NoApp, TB XpertPerfTest) TARGET: LabSurvey</t>
  </si>
  <si>
    <t>LAB_PTCQI_LAB (N, NoApp, TBXptPerfTest) TARGET</t>
  </si>
  <si>
    <t>LAB_PTCQI (N, NoApp, LabType): LabSurvey</t>
  </si>
  <si>
    <t>LAB_PTCQI (N, NoApp, LabType)</t>
  </si>
  <si>
    <t>LAB_PTCQI (N, NoApp, LabType) TARGET: LabSurvey</t>
  </si>
  <si>
    <t>LAB_PTCQI (N, NoApp, LabType) TARGET</t>
  </si>
  <si>
    <t>LAB_PTCQI (N, NoApp_NARRATIVE): LabSurvey</t>
  </si>
  <si>
    <t>LAB_PTCQI (N, NoApp_NARRATIVE)</t>
  </si>
  <si>
    <t>LAB_PTCQI (N, NoApp_NARRATIVE) TARGET: LabSurvey</t>
  </si>
  <si>
    <t>LAB_PTCQI (N, NoApp_NARRATIVE) TARGET</t>
  </si>
  <si>
    <t>LAB_PTCQI_POCT (N, NoApp, AccLevel): POCT Survey</t>
  </si>
  <si>
    <t>LAB_PTCQI_POCT (N, NoApp, AccLevel)</t>
  </si>
  <si>
    <t>LAB_PTCQI_POCT (N, NoApp, AccLevel) TARGET: POCT Survey</t>
  </si>
  <si>
    <t>LAB_PTCQI_POCT (N, NoApp, AccLevel) TARGET</t>
  </si>
  <si>
    <t>LAB_PTCQI_POCT (N, NoApp, AccProgram): POCT Survey</t>
  </si>
  <si>
    <t>LAB_PTCQI_POCT (N, NoApp, AccProgram)</t>
  </si>
  <si>
    <t>LAB_PTCQI_POCT (N, NoApp, AccProgram) TARGET: POCT Survey</t>
  </si>
  <si>
    <t>LAB_PTCQI_POCT (N, NoApp, AccProgram) TARGET</t>
  </si>
  <si>
    <t>LAB_PTCQI_POCT (N, NoApp, EIDParticipPT): POCT Survey</t>
  </si>
  <si>
    <t>LAB_PTCQI_POCT (N, NoApp, EIDParticipPT)</t>
  </si>
  <si>
    <t>LAB_PTCQI_POCT (N, NoApp, EIDParticipPT) TARGET: POCT Survey</t>
  </si>
  <si>
    <t>LAB_PTCQI_POCT (N, NoApp, EIDParticipPT) TARGET</t>
  </si>
  <si>
    <t>LAB_PTCQI_POCT (N, NoApp, EIDPassPT): POCT Survey</t>
  </si>
  <si>
    <t>LAB_PTCQI_POCT (N, NoApp, EIDPassPT)</t>
  </si>
  <si>
    <t>LAB_PTCQI_POCT (N, NoApp, EIDPassPT) TARGET: POCT Survey</t>
  </si>
  <si>
    <t>LAB_PTCQI_POCT (N, NoApp, EIDPassPT) TARGET</t>
  </si>
  <si>
    <t>LAB_PTCQI_POCT (N, NoApp, EIDPerfTest): POCT Survey</t>
  </si>
  <si>
    <t>LAB_PTCQI_POCT (N, NoApp, EIDPerfTest)</t>
  </si>
  <si>
    <t>LAB_PTCQI_POCT (N, NoApp, EIDPerfTest) TARGET: POCT Survey</t>
  </si>
  <si>
    <t>LAB_PTCQI_POCT (N, NoApp, EIDPerfTest) TARGET</t>
  </si>
  <si>
    <t>LAB_PTCQI_POCT (N, NoApp, HIVRTParticipPT): POCT Survey</t>
  </si>
  <si>
    <t>LAB_PTCQI_POCT (N, NoApp, HIVRTParticipPT)</t>
  </si>
  <si>
    <t>LAB_PTCQI_POCT (N, NoApp, HIVRTParticipPT) TARGET: POCT Survey</t>
  </si>
  <si>
    <t>LAB_PTCQI_POCT (N, NoApp, HIVRTParticipPT) TARGET</t>
  </si>
  <si>
    <t>LAB_PTCQI_POCT (N, NoApp, HIVRTPassPT): POCT Survey</t>
  </si>
  <si>
    <t>LAB_PTCQI_POCT (N, NoApp, HIVRTPassPT)</t>
  </si>
  <si>
    <t>LAB_PTCQI_POCT (N, NoApp, HIVRTPassPT) TARGET: POCT Survey</t>
  </si>
  <si>
    <t>LAB_PTCQI_POCT (N, NoApp, HIVRTPassPT) TARGET</t>
  </si>
  <si>
    <t>LAB_PTCQI_POCT (N, NoApp, HIVRTPerfTest): POCT Survey</t>
  </si>
  <si>
    <t>LAB_PTCQI_POCT (N, NoApp, HIVRTPerfTest)</t>
  </si>
  <si>
    <t>LAB_PTCQI_POCT (N, NoApp, HIVRTPerfTest) TARGET: POCT Survey</t>
  </si>
  <si>
    <t>LAB_PTCQI_POCT (N, NoApp, HIVRTPerfTest) TARGET</t>
  </si>
  <si>
    <t>LAB_PTCQI_POCT (N, NoApp, HIV ViralLdParticipPT): POCT Survey</t>
  </si>
  <si>
    <t>LAB_PTCQI_POCT (N, NoApp, HIV ViralLdParticipPT)</t>
  </si>
  <si>
    <t>LAB_PTCQI_POCT (N, NoApp, HIV ViralLdParticipPT) TARGET: POCT Survey</t>
  </si>
  <si>
    <t>LAB_PTCQI_POCT (N, NoApp, HIVVLdParticipPT) TARGET</t>
  </si>
  <si>
    <t>LAB_PTCQI_POCT (N, NoApp, HIV ViralLdPassPT): POCT Survey</t>
  </si>
  <si>
    <t>LAB_PTCQI_POCT (N, NoApp, HIV ViralLdPassPT)</t>
  </si>
  <si>
    <t>LAB_PTCQI_POCT (N, NoApp, HIV ViralLdPassPT) TARGET: POCT Survey</t>
  </si>
  <si>
    <t>LAB_PTCQI_POCT (N, NoApp, HIVVLdPassPT) TARGET</t>
  </si>
  <si>
    <t>LAB_PTCQI_POCT (N, NoApp, HIV ViralLdPerfTest): POCT Survey</t>
  </si>
  <si>
    <t>LAB_PTCQI_POCT (N, NoApp, HIV ViralLdPerfTest)</t>
  </si>
  <si>
    <t>LAB_PTCQI_POCT (N, NoApp, HIV ViralLdPerfTest) TARGET: POCT Survey</t>
  </si>
  <si>
    <t>LAB_PTCQI_POCT (N, NoApp, HIVVLdPerfTest) TARGET</t>
  </si>
  <si>
    <t>LAB_PTCQI_POCT (N, NoApp, TB XpertParticipPT): POCT Survey</t>
  </si>
  <si>
    <t>LAB_PTCQI_POCT (N, NoApp, TB XpertParticipPT)</t>
  </si>
  <si>
    <t>LAB_PTCQI_POCT (N, NoApp, TB XpertParticipPT) TARGET: POCT Survey</t>
  </si>
  <si>
    <t>LAB_PTCQI_POCT (N, NoApp, TBXptParticipPT) TARGET</t>
  </si>
  <si>
    <t>LAB_PTCQI_POCT (N, NoApp, TB XpertPassPT): POCT Survey</t>
  </si>
  <si>
    <t>LAB_PTCQI_POCT (N, NoApp, TB XpertPassPT)</t>
  </si>
  <si>
    <t>LAB_PTCQI_POCT (N, NoApp, TB XpertPassPT) TARGET: POCT Survey</t>
  </si>
  <si>
    <t>LAB_PTCQI_POCT (N, NoApp, TBXptPassPT) TARGET</t>
  </si>
  <si>
    <t>LAB_PTCQI_POCT (N, NoApp, TB XpertPerfTest): POCT Survey</t>
  </si>
  <si>
    <t>LAB_PTCQI_POCT (N, NoApp, TB XpertPerfTest)</t>
  </si>
  <si>
    <t>LAB_PTCQI_POCT (N, NoApp, TB XpertPerfTest) TARGET: POCT Survey</t>
  </si>
  <si>
    <t>LAB_PTCQI_POCT (N, NoApp, TBXptPerfTest) TARGET</t>
  </si>
  <si>
    <t>RPZDgyNd494</t>
  </si>
  <si>
    <t>LAB_PT (D, DSD_NARRATIVE): Labs Accredited</t>
  </si>
  <si>
    <t>LAB_PT (D, DSD NARRATIVE)</t>
  </si>
  <si>
    <t>kV3zWLSfIaC</t>
  </si>
  <si>
    <t>LAB_PT (D, TA_NARRATIVE): Labs Accredited</t>
  </si>
  <si>
    <t>LAB_PT (D, TA NARRATIVE)</t>
  </si>
  <si>
    <t>LAB_PT_EID (P, DSD): Perform EID Test and Participate in PT</t>
  </si>
  <si>
    <t>LAB_PT_EID (P, DSD)</t>
  </si>
  <si>
    <t>LAB_PT_EID (P, DSD) TARGET: Perform EID Test and Participate in PT</t>
  </si>
  <si>
    <t>LAB_PT_EID (P, DSD) TARGET</t>
  </si>
  <si>
    <t>LAB_PT_EID (P, TA): Perform EID Test and Participate in PT</t>
  </si>
  <si>
    <t>LAB_PT_EID (P, TA)</t>
  </si>
  <si>
    <t>LAB_PT_EID (P, TA) TARGET: Perform EID Test and Participate in PT</t>
  </si>
  <si>
    <t>LAB_PT_EID (P, TA) TARGET</t>
  </si>
  <si>
    <t>LAB_PT_EID (S, DSD): Perform EID Test, Participate and pass PT</t>
  </si>
  <si>
    <t>LAB_PT_EID (S, DSD)</t>
  </si>
  <si>
    <t>LAB_PT_EID (S, DSD) TARGET: Perform EID Test, Participate and pass PT</t>
  </si>
  <si>
    <t>LAB_PT_EID (S, DSD) TARGET</t>
  </si>
  <si>
    <t>LAB_PT_EID (S, TA): Perform EID Test, Participate and pass PT</t>
  </si>
  <si>
    <t>LAB_PT_EID (S, TA)</t>
  </si>
  <si>
    <t>LAB_PT_EID (S, TA) TARGET: Perform EID Test, Participate and pass PT</t>
  </si>
  <si>
    <t>LAB_PT_EID (S, TA) TARGET</t>
  </si>
  <si>
    <t>LAB_PT_EID (X, DSD): Perform EID Test</t>
  </si>
  <si>
    <t>LAB_PT_EID (X, DSD)</t>
  </si>
  <si>
    <t>LAB_PT_EID (X, DSD) TARGET: Perform EID Test</t>
  </si>
  <si>
    <t>LAB_PT_EID (X, DSD) TARGET</t>
  </si>
  <si>
    <t>LAB_PT_EID (X, TA): Perform EID Test</t>
  </si>
  <si>
    <t>LAB_PT_EID (X, TA)</t>
  </si>
  <si>
    <t>LAB_PT_EID (X, TA) TARGET: Perform EID Test</t>
  </si>
  <si>
    <t>LAB_PT_EID (X, TA) TARGET</t>
  </si>
  <si>
    <t>LAB_PT_HIV (P, DSD): Perform HIV Test and Participate in PT</t>
  </si>
  <si>
    <t>LAB_PT_HIV (P, DSD)</t>
  </si>
  <si>
    <t>LAB_PT_HIV (P, DSD) TARGET: Perform HIV Test and Participate in PT</t>
  </si>
  <si>
    <t>LAB_PT_HIV (P, DSD) TARGET</t>
  </si>
  <si>
    <t>LAB_PT_HIV (P, TA): Perform HIV Test and Participate in PT</t>
  </si>
  <si>
    <t>LAB_PT_HIV (P, TA)</t>
  </si>
  <si>
    <t>LAB_PT_HIV (P, TA) TARGET: Perform HIV Test and Participate in PT</t>
  </si>
  <si>
    <t>LAB_PT_HIV (P, TA) TARGET</t>
  </si>
  <si>
    <t>LAB_PT_HIV (S, DSD): Perform HIV Test, Participate and pass PT</t>
  </si>
  <si>
    <t>LAB_PT_HIV (S, DSD)</t>
  </si>
  <si>
    <t>LAB_PT_HIV (S, DSD) TARGET: Perform HIV Test, Participate and pass PT</t>
  </si>
  <si>
    <t>LAB_PT_HIV (S, DSD) TARGET</t>
  </si>
  <si>
    <t>LAB_PT_HIV (S, TA): Perform HIV Test, Participate and pass PT</t>
  </si>
  <si>
    <t>LAB_PT_HIV (S, TA)</t>
  </si>
  <si>
    <t>LAB_PT_HIV (S, TA) TARGET: Perform HIV Test, Participate and pass PT</t>
  </si>
  <si>
    <t>LAB_PT_HIV (S, TA) TARGET</t>
  </si>
  <si>
    <t>LAB_PT_HIV (X, DSD): Perform HIV Test</t>
  </si>
  <si>
    <t>LAB_PT_HIV (X, DSD)</t>
  </si>
  <si>
    <t>LAB_PT_HIV (X, DSD) TARGET: Perform HIV Test</t>
  </si>
  <si>
    <t>LAB_PT_HIV (X, DSD) TARGET</t>
  </si>
  <si>
    <t>LAB_PT_HIV (X, TA): Perform HIV Test</t>
  </si>
  <si>
    <t>LAB_PT_HIV (X, TA)</t>
  </si>
  <si>
    <t>LAB_PT_HIV (X, TA) TARGET: Perform HIV Test</t>
  </si>
  <si>
    <t>LAB_PT_HIV (X, TA) TARGET</t>
  </si>
  <si>
    <t>LAB_PT (N, DSD_NARRATIVE): Labs Accredited</t>
  </si>
  <si>
    <t>LAB_PT (N, DSD NARRATIVE)</t>
  </si>
  <si>
    <t>LAB_PT (N, DSD_NARRATIVE) TARGET: Labs Accredited</t>
  </si>
  <si>
    <t>LAB_PT (N, DSD_NARRATIVE) TARGET</t>
  </si>
  <si>
    <t>LAB_PT (N, TA_NARRATIVE): Labs Accredited</t>
  </si>
  <si>
    <t>LAB_PT (N, TA NARRATIVE)</t>
  </si>
  <si>
    <t>LAB_PT (N, TA_NARRATIVE) TARGET: Labs Accredited</t>
  </si>
  <si>
    <t>LAB_PT (N, TA_NARRATIVE) TARGET</t>
  </si>
  <si>
    <t>LAB_PT_TBAFB (P, DSD): Perform TB/AFB Test and Participate in PT</t>
  </si>
  <si>
    <t>LAB_PT_TBAFB (P, DSD)</t>
  </si>
  <si>
    <t>LAB_PT_TBAFB (P, DSD) TARGET: Perform TB/AFB Test and Participate in PT</t>
  </si>
  <si>
    <t>LAB_PT_TBAFB (P, DSD) TARGET</t>
  </si>
  <si>
    <t>LAB_PT_TBAFB (P, TA): Perform TB/AFB Test and Participate in PT</t>
  </si>
  <si>
    <t>LAB_PT_TBAFB (P, TA)</t>
  </si>
  <si>
    <t>LAB_PT_TBAFB (P, TA) TARGET: Perform TB/AFB Test and Participate in PT</t>
  </si>
  <si>
    <t>LAB_PT_TBAFB (P, TA) TARGET</t>
  </si>
  <si>
    <t>LAB_PT_TBAFB (S, DSD): Perform TB/AFB Test, Participate and pass PT</t>
  </si>
  <si>
    <t>LAB_PT_TBAFB (S, DSD)</t>
  </si>
  <si>
    <t>LAB_PT_TBAFB (S, DSD) TARGET: Perform TB/AFB Test, Participate and pass PT</t>
  </si>
  <si>
    <t>LAB_PT_TBAFB (S, DSD) TARGET</t>
  </si>
  <si>
    <t>LAB_PT_TBAFB (S, TA): Perform TB/AFB Test, Participate and pass PT</t>
  </si>
  <si>
    <t>LAB_PT_TBAFB (S, TA)</t>
  </si>
  <si>
    <t>LAB_PT_TBAFB (S, TA) TARGET: Perform TB/AFB Test, Participate and pass PT</t>
  </si>
  <si>
    <t>LAB_PT_TBAFB (S, TA) TARGET</t>
  </si>
  <si>
    <t>LAB_PT_TBAFB (X, DSD): Perform TB/AFB Test</t>
  </si>
  <si>
    <t>LAB_PT_TBAFB (X, DSD)</t>
  </si>
  <si>
    <t>LAB_PT_TBAFB (X, DSD) TARGET: Perform TB/AFB Test</t>
  </si>
  <si>
    <t>LAB_PT_TBAFB (X, DSD) TARGET</t>
  </si>
  <si>
    <t>LAB_PT_TBAFB (X, TA): Perform TB/AFB Test</t>
  </si>
  <si>
    <t>LAB_PT_TBAFB (X, TA)</t>
  </si>
  <si>
    <t>LAB_PT_TBAFB (X, TA) TARGET: Perform TB/AFB Test</t>
  </si>
  <si>
    <t>LAB_PT_TBAFB (X, TA) TARGET</t>
  </si>
  <si>
    <t>LAB_PT_TBCULTURE (P, DSD): Perform TB/CULTURE  Test and Participate in PT</t>
  </si>
  <si>
    <t>LAB_PT_TBCULTURE (P, DSD)</t>
  </si>
  <si>
    <t>LAB_PT_TBCULTURE (P, DSD) TARGET: Perform TB/CULTURE  Test and Participate in PT</t>
  </si>
  <si>
    <t>LAB_PT_TBCULTURE (P, DSD) TARGET</t>
  </si>
  <si>
    <t>LAB_PT_TBCULTURE (P, TA): Perform TB/CULTURE  Test and Participate in PT</t>
  </si>
  <si>
    <t>LAB_PT_TBCULTURE (P, TA)</t>
  </si>
  <si>
    <t>LAB_PT_TBCULTURE (P, TA) TARGET: Perform TB/CULTURE  Test and Participate in PT</t>
  </si>
  <si>
    <t>LAB_PT_TBCULTURE (P, TA) TARGET</t>
  </si>
  <si>
    <t>LAB_PT_TBCULTURE (S, DSD): Perform TB/CULTURE Test, Participate and pass PT</t>
  </si>
  <si>
    <t>LAB_PT_TBCULTURE (S, DSD)</t>
  </si>
  <si>
    <t>LAB_PT_TBCULTURE (S, DSD) TARGET: Perform TB/CULTURE Test, Participate and pass PT</t>
  </si>
  <si>
    <t>LAB_PT_TBCULTURE (S, DSD) TARGET</t>
  </si>
  <si>
    <t>LAB_PT_TBCULTURE (S, TA): Perform TB/CULTURE Test, Participate and pass PT</t>
  </si>
  <si>
    <t>LAB_PT_TBCULTURE (S, TA)</t>
  </si>
  <si>
    <t>LAB_PT_TBCULTURE (S, TA) TARGET: Perform TB/CULTURE Test, Participate and pass PT</t>
  </si>
  <si>
    <t>LAB_PT_TBCULTURE (S, TA) TARGET</t>
  </si>
  <si>
    <t>LAB_PT_TBCULTURE (X, DSD): Perform TB/CULTURE Test</t>
  </si>
  <si>
    <t>LAB_PT_TBCULTURE (X, DSD)</t>
  </si>
  <si>
    <t>LAB_PT_TBCULTURE (X, DSD) TARGET: Perform TB/CULTURE Test</t>
  </si>
  <si>
    <t>LAB_PT_TBCULTURE (X, DSD) TARGET</t>
  </si>
  <si>
    <t>LAB_PT_TBCULTURE (X, TA): Perform TB/CULTURE Test</t>
  </si>
  <si>
    <t>LAB_PT_TBCULTURE (X, TA)</t>
  </si>
  <si>
    <t>LAB_PT_TBCULTURE (X, TA) TARGET: Perform TB/CULTURE Test</t>
  </si>
  <si>
    <t>LAB_PT_TBCULTURE (X, TA) TARGET</t>
  </si>
  <si>
    <t>LAB_PT_TBXPERT (P, DSD): Perform TB/XPERT Test and Participate in PT</t>
  </si>
  <si>
    <t>LAB_PT_TBXPERT (P, DSD)</t>
  </si>
  <si>
    <t>LAB_PT_TBXPERT (P, DSD) TARGET: Perform TB/XPERT Test and Participate in PT</t>
  </si>
  <si>
    <t>LAB_PT_TBXPERT (P, DSD) TARGET</t>
  </si>
  <si>
    <t>LAB_PT_TBXPERT (P, TA): Perform TB/XPERT Test and Participate in PT</t>
  </si>
  <si>
    <t>LAB_PT_TBXPERT (P, TA)</t>
  </si>
  <si>
    <t>LAB_PT_TBXPERT (P, TA) TARGET: Perform TB/XPERT Test and Participate in PT</t>
  </si>
  <si>
    <t>LAB_PT_TBXPERT (P, TA) TARGET</t>
  </si>
  <si>
    <t>LAB_PT_TBXPERT (S, DSD): Perform TB/XPERT Test, Participate and pass PT</t>
  </si>
  <si>
    <t>LAB_PT_TBXPERT (S, DSD)</t>
  </si>
  <si>
    <t>LAB_PT_TBXPERT (S, DSD) TARGET: Perform TB/XPERT Test, Participate and pass PT</t>
  </si>
  <si>
    <t>LAB_PT_TBXPERT (S, DSD) TARGET</t>
  </si>
  <si>
    <t>LAB_PT_TBXPERT (S, TA): Perform TB/XPERT Test, Participate and pass PT</t>
  </si>
  <si>
    <t>LAB_PT_TBXPERT (S, TA)</t>
  </si>
  <si>
    <t>LAB_PT_TBXPERT (S, TA) TARGET: Perform TB/XPERT Test, Participate and pass PT</t>
  </si>
  <si>
    <t>LAB_PT_TBXPERT (S, TA) TARGET</t>
  </si>
  <si>
    <t>LAB_PT_TBXPERT (X, DSD): Perform TB/XPERT Test</t>
  </si>
  <si>
    <t>LAB_PT_TBXPERT (X, DSD)</t>
  </si>
  <si>
    <t>LAB_PT_TBXPERT (X, DSD) TARGET: Perform TB/XPERT Test</t>
  </si>
  <si>
    <t>LAB_PT_TBXPERT (X, DSD) TARGET</t>
  </si>
  <si>
    <t>LAB_PT_TBXPERT (X, TA): Perform TB/XPERT Test</t>
  </si>
  <si>
    <t>LAB_PT_TBXPERT (X, TA)</t>
  </si>
  <si>
    <t>LAB_PT_TBXPERT (X, TA) TARGET: Perform TB/XPERT Test</t>
  </si>
  <si>
    <t>LAB_PT_TBXPERT (X, TA) TARGET</t>
  </si>
  <si>
    <t>LAB_PT_VL (P, DSD): Perform VL Test and Participate in PT</t>
  </si>
  <si>
    <t>LAB_PT_VL (P, DSD)</t>
  </si>
  <si>
    <t>LAB_PT_VL (P, DSD) TARGET: Perform VL Test and Participate in PT</t>
  </si>
  <si>
    <t>LAB_PT_VL (P, DSD) TARGET</t>
  </si>
  <si>
    <t>LAB_PT_VL (P, TA): Perform VL Test and Participate in PT</t>
  </si>
  <si>
    <t>LAB_PT_VL (P, TA)</t>
  </si>
  <si>
    <t>LAB_PT_VL (P, TA) TARGET: Perform VL Test and Participate in PT</t>
  </si>
  <si>
    <t>LAB_PT_VL (P, TA) TARGET</t>
  </si>
  <si>
    <t>LAB_PT_VL (S, DSD): Perform VL Test, Participate and pass PT</t>
  </si>
  <si>
    <t>LAB_PT_VL (S, DSD)</t>
  </si>
  <si>
    <t>LAB_PT_VL (S, DSD) TARGET: Perform VL Test, Participate and pass PT</t>
  </si>
  <si>
    <t>LAB_PT_VL (S, DSD) TARGET</t>
  </si>
  <si>
    <t>LAB_PT_VL (S, TA): Perform VL Test, Participate and pass PT</t>
  </si>
  <si>
    <t>LAB_PT_VL (S, TA)</t>
  </si>
  <si>
    <t>LAB_PT_VL (S, TA) TARGET: Perform VL Test, Participate and pass PT</t>
  </si>
  <si>
    <t>LAB_PT_VL (S, TA) TARGET</t>
  </si>
  <si>
    <t>LAB_PT_VL (X, DSD): Perform VL Test</t>
  </si>
  <si>
    <t>LAB_PT_VL (X, DSD)</t>
  </si>
  <si>
    <t>LAB_PT_VL (X, DSD) TARGET: Perform VL Test</t>
  </si>
  <si>
    <t>LAB_PT_VL (X, DSD) TARGET</t>
  </si>
  <si>
    <t>LAB_PT_VL (X, TA): Perform VL Test</t>
  </si>
  <si>
    <t>LAB_PT_VL (X, TA)</t>
  </si>
  <si>
    <t>LAB_PT_VL (X, TA) TARGET: Perform VL Test</t>
  </si>
  <si>
    <t>LAB_PT_VL (X, TA) TARGET</t>
  </si>
  <si>
    <t>HQT3aBOvXdq</t>
  </si>
  <si>
    <t>LGF_PTT (N, DSD): Monitored Policy</t>
  </si>
  <si>
    <t>LGF_PTT (N, DSD)</t>
  </si>
  <si>
    <t>oUVf5kHpKxB</t>
  </si>
  <si>
    <t>LGF_PTT (N, NA): Monitored Policy</t>
  </si>
  <si>
    <t>LGF_PTT (N, NA)</t>
  </si>
  <si>
    <t>MER_OU (N, DSD_NARRATIVE)</t>
  </si>
  <si>
    <t xml:space="preserve">MER_OU (N, DSD_NARRATIVE) TARGET: </t>
  </si>
  <si>
    <t>MER_OU (N, DSD_NARRATIVE) TARGET</t>
  </si>
  <si>
    <t>hRrISS9DBVv</t>
  </si>
  <si>
    <t xml:space="preserve">OVC_ACC (N, DSD, Age): Beneficiaries Access </t>
  </si>
  <si>
    <t>OVC_ACC (N, DSD, Age)</t>
  </si>
  <si>
    <t xml:space="preserve">OVC_ACC (N, DSD, Age/Sex): Beneficiaries Access </t>
  </si>
  <si>
    <t>OVC_ACC (N, DSD, Age/Sex)</t>
  </si>
  <si>
    <t>OVC_ACC (N, DSD, Age/Sex) TARGET: Beneficiaries Access</t>
  </si>
  <si>
    <t>OVC_ACC (N, DSD, Age/Sex) TARGET</t>
  </si>
  <si>
    <t>fhHVGZNoAc0</t>
  </si>
  <si>
    <t>OVC_ACC (N, DSD, Age) TARGET: Beneficiaries Access</t>
  </si>
  <si>
    <t>OVC_ACC (N, DSD, Age) TARGET</t>
  </si>
  <si>
    <t xml:space="preserve">OVC_ACC (N, DSD): Beneficiaries Access </t>
  </si>
  <si>
    <t>OVC_ACC (N, DSD)</t>
  </si>
  <si>
    <t xml:space="preserve">OVC_ACC (N, DSD_NARRATIVE): Beneficiaries Access </t>
  </si>
  <si>
    <t>OVC_ACC (N, DSD_NARRATIVE)</t>
  </si>
  <si>
    <t>OVC_ACC (N, DSD_NARRATIVE) TARGET: Beneficiaries Access</t>
  </si>
  <si>
    <t>OVC_ACC (N, DSD_NARRATIVE) TARGET</t>
  </si>
  <si>
    <t>Qm8uEqAHsHP</t>
  </si>
  <si>
    <t xml:space="preserve">OVC_ACC (N, DSD, Sex): Beneficiaries Access </t>
  </si>
  <si>
    <t>OVC_ACC (N, DSD, Sex)</t>
  </si>
  <si>
    <t>EnZBHPXydN2</t>
  </si>
  <si>
    <t>OVC_ACC (N, DSD, Sex) TARGET: Beneficiaries Access</t>
  </si>
  <si>
    <t>OVC_ACC (N, DSD, Sex) TARGET</t>
  </si>
  <si>
    <t>OVC_ACC (N, DSD) TARGET: Beneficiaries Access</t>
  </si>
  <si>
    <t>OVC_ACC (N, DSD) TARGET</t>
  </si>
  <si>
    <t>ySPifH8UApc</t>
  </si>
  <si>
    <t xml:space="preserve">OVC_ACC (N, TA, Age): Beneficiaries Access </t>
  </si>
  <si>
    <t>OVC_ACC (N, TA, Age)</t>
  </si>
  <si>
    <t xml:space="preserve">OVC_ACC (N, TA, Age/Sex): Beneficiaries Access </t>
  </si>
  <si>
    <t>OVC_ACC (N, TA, Age/Sex)</t>
  </si>
  <si>
    <t>OVC_ACC (N, TA, Age/Sex) TARGET: Beneficiaries Access</t>
  </si>
  <si>
    <t>OVC_ACC (N, TA, Age/Sex) TARGET</t>
  </si>
  <si>
    <t>o1BFZqrSY7h</t>
  </si>
  <si>
    <t>OVC_ACC (N, TA, Age) TARGET: Beneficiaries Access</t>
  </si>
  <si>
    <t>OVC_ACC (N, TA, Age) TARGET</t>
  </si>
  <si>
    <t xml:space="preserve">OVC_ACC (N, TA): Beneficiaries Access </t>
  </si>
  <si>
    <t>OVC_ACC (N, TA)</t>
  </si>
  <si>
    <t xml:space="preserve">OVC_ACC (N, TA_NARRATIVE): Beneficiaries Access </t>
  </si>
  <si>
    <t>OVC_ACC (N, TA_NARRATIVE)</t>
  </si>
  <si>
    <t>OVC_ACC (N, TA_NARRATIVE) TARGET: Beneficiaries Access</t>
  </si>
  <si>
    <t>OVC_ACC (N, TA_NARRATIVE) TARGET</t>
  </si>
  <si>
    <t>QTIDWSELC41</t>
  </si>
  <si>
    <t xml:space="preserve">OVC_ACC (N, TA, Sex): Beneficiaries Access </t>
  </si>
  <si>
    <t>OVC_ACC (N, TA, Sex)</t>
  </si>
  <si>
    <t>qSkbAeCBRog</t>
  </si>
  <si>
    <t>OVC_ACC (N, TA, Sex) TARGET: Beneficiaries Access</t>
  </si>
  <si>
    <t>OVC_ACC (N, TA, Sex) TARGET</t>
  </si>
  <si>
    <t>OVC_ACC (N, TA) TARGET: Beneficiaries Access</t>
  </si>
  <si>
    <t>OVC_ACC (N, TA) TARGET</t>
  </si>
  <si>
    <t>OVC_BCERT (D, DSD): Active Beneficiaries</t>
  </si>
  <si>
    <t>OVC_BCERT (D, DSD)</t>
  </si>
  <si>
    <t>OVC_BCERT (D, DSD, Age/Sex): Active Beneficiaries</t>
  </si>
  <si>
    <t>OVC_BCERT (D, DSD, Age/Sex)</t>
  </si>
  <si>
    <t>ZoY5PJWl7nH</t>
  </si>
  <si>
    <t>OVC_BCERT (N, DSD, Age): Birth Certificate</t>
  </si>
  <si>
    <t>OVC_BCERT (N, DSD, Age)</t>
  </si>
  <si>
    <t>OVC_BCERT (N, DSD, Age/Sex): Birth Certificate</t>
  </si>
  <si>
    <t>OVC_BCERT (N, DSD, Age/Sex)</t>
  </si>
  <si>
    <t>OVC_BCERT (N, DSD): Birth Certificate</t>
  </si>
  <si>
    <t>OVC_BCERT (N, DSD)</t>
  </si>
  <si>
    <t>OVC_BCERT (N, DSD_NARRATIVE): Birth Certificate</t>
  </si>
  <si>
    <t>OVC_BCERT (N, DSD_NARRATIVE)</t>
  </si>
  <si>
    <t>WUrkhlJLYOu</t>
  </si>
  <si>
    <t>OVC_BCERT (N, DSD, Sex): Birth Certificate</t>
  </si>
  <si>
    <t>OVC_BCERT (N, DSD, Sex)</t>
  </si>
  <si>
    <t>OVC_CP (D, DSD): Active Beneficiaries</t>
  </si>
  <si>
    <t>OVC_CP (D, DSD)</t>
  </si>
  <si>
    <t>OVC_CP (D, DSD, Age/Sex): Active Beneficiaries</t>
  </si>
  <si>
    <t>OVC_CP (D, DSD, Age/Sex)</t>
  </si>
  <si>
    <t>OVC_CP (N, DSD, Age/Sex): Harsh Punishment Appropriate</t>
  </si>
  <si>
    <t>OVC_CP (N, DSD, Age/Sex)</t>
  </si>
  <si>
    <t>OVC_CP (N, DSD): Harsh Punishment Appropriate</t>
  </si>
  <si>
    <t>OVC_CP (N, DSD)</t>
  </si>
  <si>
    <t>OVC_CP (N, DSD_NARRATIVE): Harsh Punishment Appropriate</t>
  </si>
  <si>
    <t>OVC_CP (N, DSD_NARRATIVE)</t>
  </si>
  <si>
    <t>OVC_HIVSTAT (N, DSD_NARRATIVE):</t>
  </si>
  <si>
    <t>OVC_HIVSTAT (N, DSD_NARRATIVE)</t>
  </si>
  <si>
    <t>OVC_HIVSTAT (N, DSD, ReportedStatus): OVC Disclosed Known HIV Status</t>
  </si>
  <si>
    <t>OVC_HIVSTAT (N, DSD, ReportedStatus)</t>
  </si>
  <si>
    <t>OVC_HIVSTAT (N, DSD, StatusNotRep): OVC Disclosed Known HIV Status</t>
  </si>
  <si>
    <t>OVC_HIVSTAT (N, DSD, StatusNotRep)</t>
  </si>
  <si>
    <t>OVC_HIVSTAT (N, DSD, StatusPosART): OVC Disclosed Known HIV Status</t>
  </si>
  <si>
    <t>OVC_HIVSTAT (N, DSD, StatusPosART)</t>
  </si>
  <si>
    <t>OVC_HIVSTAT (N, TA_NARRATIVE):</t>
  </si>
  <si>
    <t>OVC_HIVSTAT (N, TA_NARRATIVE)</t>
  </si>
  <si>
    <t>OVC_HIVSTAT (N, TA, ReportedStatus): OVC Disclosed Known HIV Status</t>
  </si>
  <si>
    <t>OVC_HIVSTAT (N, TA, ReportedStatus)</t>
  </si>
  <si>
    <t>OVC_HIVSTAT (N, TA, StatusNotRep): OVC Disclosed Known HIV Status</t>
  </si>
  <si>
    <t>OVC_HIVSTAT (N, TA, StatusNotRep)</t>
  </si>
  <si>
    <t>OVC_HIVSTAT (N, TA, StatusPosART): OVC Disclosed Known HIV Status</t>
  </si>
  <si>
    <t>OVC_HIVSTAT (N, TA, StatusPosART)</t>
  </si>
  <si>
    <t>OVC_HIVST (D, DSD): Active Beneficiaries</t>
  </si>
  <si>
    <t>OVC_HIVST (D, DSD)</t>
  </si>
  <si>
    <t>OVC_HIVST (D, DSD, Age/Sex): Active Beneficiaries</t>
  </si>
  <si>
    <t>OVC_HIVST (D, DSD, Age/Sex)</t>
  </si>
  <si>
    <t>awhaFxAzLbM</t>
  </si>
  <si>
    <t>OVC_HIVST (N, DSD, Age): Caregiver Knows Status</t>
  </si>
  <si>
    <t>OVC_HIVST (N, DSD, Age)</t>
  </si>
  <si>
    <t>OVC_HIVST (N, DSD, Age/Sex): Caregiver Knows Status</t>
  </si>
  <si>
    <t>OVC_HIVST (N, DSD, Age/Sex)</t>
  </si>
  <si>
    <t>OVC_HIVST (N, DSD): Caregiver Knows Status</t>
  </si>
  <si>
    <t>OVC_HIVST (N, DSD)</t>
  </si>
  <si>
    <t>OVC_HIVST (N, DSD_NARRATIVE): Caregiver Knows Status</t>
  </si>
  <si>
    <t>OVC_HIVST (N, DSD_NARRATIVE)</t>
  </si>
  <si>
    <t>fZtOt1KCi7E</t>
  </si>
  <si>
    <t>OVC_HIVST (N, DSD, Sex): Caregiver Knows Status</t>
  </si>
  <si>
    <t>OVC_HIVST (N, DSD, Sex)</t>
  </si>
  <si>
    <t>R1uRzdfcnJd</t>
  </si>
  <si>
    <t>OVC_KNOWN (N, DSD, HIVStatus(und)/Age/Sex) TARGET: OVC Disclosed Known HIV Status</t>
  </si>
  <si>
    <t>OVC_KNOWN (N, DSD, HIVStatus(und)/Age/Sex) TARGET</t>
  </si>
  <si>
    <t>CDCH3ZYQZ8n</t>
  </si>
  <si>
    <t>OVC_KNOWN (N, DSD) TARGET: OVC Disclosed Known HIV Status</t>
  </si>
  <si>
    <t>OVC_KNOWN (N, DSD) TARGET</t>
  </si>
  <si>
    <t>aIjA2XWM8j2</t>
  </si>
  <si>
    <t>OVC_KNOWN (N, TA, HIVStatus(und)/Age/Sex) TARGET: OVC Disclosed Known HIV Status</t>
  </si>
  <si>
    <t>OVC_KNOWN (N, TA, HIVStatus(und)/Age/Sex) TARGET</t>
  </si>
  <si>
    <t>hc8MlRJudaG</t>
  </si>
  <si>
    <t>OVC_KNOWN (N, TA) TARGET: OVC Disclosed Known HIV Status</t>
  </si>
  <si>
    <t>OVC_KNOWN (N, TA) TARGET</t>
  </si>
  <si>
    <t>OVC_MONEY (D, DSD, GeoLocation): Min One Active Beneficiary</t>
  </si>
  <si>
    <t>OVC_MONEY (D, DSD, GeoLocation)</t>
  </si>
  <si>
    <t>OVC_MONEY (D, DSD): Min One Active Beneficiary</t>
  </si>
  <si>
    <t>OVC_MONEY (D, DSD)</t>
  </si>
  <si>
    <t>OVC_MONEY (N, DSD): Access for Needs</t>
  </si>
  <si>
    <t>OVC_MONEY (N, DSD)</t>
  </si>
  <si>
    <t>OVC_MONEY (N, DSD, GeoLocation): Access for Needs</t>
  </si>
  <si>
    <t>OVC_MONEY (N, DSD, GeoLocation)</t>
  </si>
  <si>
    <t>OVC_MONEY (N, DSD_NARRATIVE): Access for Needs</t>
  </si>
  <si>
    <t>OVC_MONEY (N, DSD_NARRATIVE)</t>
  </si>
  <si>
    <t>OVC_NUT (D, DSD): Active Beneficiaries &lt;5</t>
  </si>
  <si>
    <t>OVC_NUT (D, DSD)</t>
  </si>
  <si>
    <t>OVC_NUT (D, DSD, Age/Sex): Active Beneficiaries &lt;5</t>
  </si>
  <si>
    <t>OVC_NUT (D, DSD, Age/Sex)</t>
  </si>
  <si>
    <t>OVC_NUT (N, DSD): &lt;5 Below Intl Growth Standards</t>
  </si>
  <si>
    <t>OVC_NUT (N, DSD)</t>
  </si>
  <si>
    <t>jVVYwDzwOTv</t>
  </si>
  <si>
    <t>OVC_NUT (N, DSD, Age): &lt;5 Below Intl Growth Standards</t>
  </si>
  <si>
    <t>OVC_NUT (N, DSD, Age)</t>
  </si>
  <si>
    <t>OVC_NUT (N, DSD, Age/Sex): &lt;5 Below Intl Growth Standards</t>
  </si>
  <si>
    <t>OVC_NUT (N, DSD, Age/Sex)</t>
  </si>
  <si>
    <t>OVC_NUT (N, DSD_NARRATIVE): &lt;5 Below Intl Growth Standards</t>
  </si>
  <si>
    <t>OVC_NUT (N, DSD_NARRATIVE)</t>
  </si>
  <si>
    <t>RnzQOmSIiHF</t>
  </si>
  <si>
    <t>OVC_NUT (N, DSD, Sex): &lt;5 Below Intl Growth Standards</t>
  </si>
  <si>
    <t>OVC_NUT (N, DSD, Sex)</t>
  </si>
  <si>
    <t>OVC_PRGS (D, DSD, Age/Sex): Beneficiaries enrolled in School</t>
  </si>
  <si>
    <t>OVC_PRGS (D, DSD, Age/Sex)</t>
  </si>
  <si>
    <t>OVC_PRGS (D, DSD): Beneficiaries enrolled in School</t>
  </si>
  <si>
    <t>OVC_PRGS (D, DSD)</t>
  </si>
  <si>
    <t>OVC_PRGS (N, DSD): 5-17 Progressed in School</t>
  </si>
  <si>
    <t>OVC_PRGS (N, DSD)</t>
  </si>
  <si>
    <t>F3Q54hrnWML</t>
  </si>
  <si>
    <t>OVC_PRGS (N, DSD, Age): 5-17 Progressed in School</t>
  </si>
  <si>
    <t>OVC_PRGS (N, DSD, Age)</t>
  </si>
  <si>
    <t>OVC_PRGS (N, DSD, Age/Sex): 5-17 Progressed in School</t>
  </si>
  <si>
    <t>OVC_PRGS (N, DSD, Age/Sex)</t>
  </si>
  <si>
    <t>OVC_PRGS (N, DSD_NARRATIVE): 5-17 Progressed in School</t>
  </si>
  <si>
    <t>OVC_PRGS (N, DSD_NARRATIVE)</t>
  </si>
  <si>
    <t>E8pXuMwxXVW</t>
  </si>
  <si>
    <t>OVC_PRGS (N, DSD, Sex): 5-17 Progressed in School</t>
  </si>
  <si>
    <t>OVC_PRGS (N, DSD, Sex)</t>
  </si>
  <si>
    <t>OVC_SCHATT (D, DSD): Active Beneficiaries</t>
  </si>
  <si>
    <t>OVC_SCHATT (D, DSD)</t>
  </si>
  <si>
    <t>OVC_SCHATT (D, DSD, Age/Sex): Active Beneficiaries</t>
  </si>
  <si>
    <t>OVC_SCHATT (D, DSD, Age/Sex)</t>
  </si>
  <si>
    <t>OVC_SCHATT (N, DSD): 5-17 Attending School</t>
  </si>
  <si>
    <t>OVC_SCHATT (N, DSD)</t>
  </si>
  <si>
    <t>ZjxtDdOsYz4</t>
  </si>
  <si>
    <t>OVC_SCHATT (N, DSD, Age): 5-17 Attending School</t>
  </si>
  <si>
    <t>OVC_SCHATT (N, DSD, Age)</t>
  </si>
  <si>
    <t>OVC_SCHATT (N, DSD, Age/Sex): 5-17 Attending School</t>
  </si>
  <si>
    <t>OVC_SCHATT (N, DSD, Age/Sex)</t>
  </si>
  <si>
    <t>OVC_SCHATT (N, DSD_NARRATIVE): 5-17 Attending School</t>
  </si>
  <si>
    <t>OVC_SCHATT (N, DSD_NARRATIVE)</t>
  </si>
  <si>
    <t>JepC55CvhhS</t>
  </si>
  <si>
    <t>OVC_SCHATT (N, DSD, Sex): 5-17 Attending School</t>
  </si>
  <si>
    <t>OVC_SCHATT (N, DSD, Sex)</t>
  </si>
  <si>
    <t>OVC_SERV (N, DSD, AgeAboveTen/Sex): Beneficiaries Served</t>
  </si>
  <si>
    <t>OVC_SERV (N, DSD, Age&gt;10/Sex)</t>
  </si>
  <si>
    <t>OVC_SERV (N, DSD, AgeAboveTen/Sex) TARGET: Beneficiaries Served</t>
  </si>
  <si>
    <t>OVC_SERV (N, DSD, Age&gt;10/Sex) TARGET</t>
  </si>
  <si>
    <t>YS56OZ0v1vR</t>
  </si>
  <si>
    <t>OVC_SERV (N, DSD, Age): Beneficiaries Served</t>
  </si>
  <si>
    <t>OVC_SERV (N, DSD, Age)</t>
  </si>
  <si>
    <t>OVC_SERV (N, DSD, AgeLessThanTen): Beneficiaries Served</t>
  </si>
  <si>
    <t>OVC_SERV (N, DSD, Age&lt;10)</t>
  </si>
  <si>
    <t>OVC_SERV (N, DSD, AgeLessThanTen) TARGET: Beneficiaries Served</t>
  </si>
  <si>
    <t>OVC_SERV (N, DSD, Age&lt;10) TARGET</t>
  </si>
  <si>
    <t>OVC_SERV (N, DSD, Age/Sex2017) TARGET: Active Beneficiaries</t>
  </si>
  <si>
    <t>OVC_SERV (N, DSD, Age/Sex2017) TARGET</t>
  </si>
  <si>
    <t>OVC_SERV (N, DSD, Age/Sex): Beneficiaries Served</t>
  </si>
  <si>
    <t>OVC_SERV (N, DSD, Age/Sex)</t>
  </si>
  <si>
    <t>OVC_SERV (N, DSD, Age/Sex/Service2017) TARGET: Beneficiaries Served</t>
  </si>
  <si>
    <t>OVC_SERV (N, DSD, Age/Sex/Service2017) TARGET</t>
  </si>
  <si>
    <t>OVC_SERV (N, DSD, Age/Sex/Service): Beneficiaries Served</t>
  </si>
  <si>
    <t>OVC_SERV (N, DSD, Age/Sex/Service)</t>
  </si>
  <si>
    <t>OVC_SERV (N, DSD, Age/Sex/Service) TARGET: Beneficiaries Served</t>
  </si>
  <si>
    <t>OVC_SERV (N, DSD, Age/Sex/Service) TARGET</t>
  </si>
  <si>
    <t>OVC_SERV (N, DSD, Age/Sex/Service) TARGET v2: Beneficiaries Served</t>
  </si>
  <si>
    <t>OVC_SERV (N, DSD, Age/Sex/Service) TARGET v2</t>
  </si>
  <si>
    <t>OVC_SERV (N, DSD, Age/Sex/Service) v2: Beneficiaries Served</t>
  </si>
  <si>
    <t>OVC_SERV (N, DSD, Age/Sex/Service) v2</t>
  </si>
  <si>
    <t>OVC_SERV (N, DSD, Age/Sex) TARGET: Beneficiaries Served</t>
  </si>
  <si>
    <t>OVC_SERV (N, DSD, Age/Sex) TARGET</t>
  </si>
  <si>
    <t>QK1Ycou4cxF</t>
  </si>
  <si>
    <t>OVC_SERV (N, DSD, Age) TARGET: Beneficiaries Served</t>
  </si>
  <si>
    <t>OVC_SERV (N, DSD, Age) TARGET</t>
  </si>
  <si>
    <t>OVC_SERV (N, DSD): Beneficiaries Served</t>
  </si>
  <si>
    <t>OVC_SERV (N, DSD)</t>
  </si>
  <si>
    <t>OVC_SERV (N, DSD_NARRATIVE): Beneficiaries Served</t>
  </si>
  <si>
    <t>OVC_SERV (N, DSD NARRATIVE)</t>
  </si>
  <si>
    <t>OVC_SERV (N, DSD_NARRATIVE) TARGET: Beneficiaries Served</t>
  </si>
  <si>
    <t>OVC_SERV (N, DSD_NARRATIVE) TARGET</t>
  </si>
  <si>
    <t>OVC_SERV (N, DSD, ProgramStatus): Beneficiaries Served</t>
  </si>
  <si>
    <t>OVC_SERV (N, DSD, ProgramStatus)</t>
  </si>
  <si>
    <t>OVC_SERV (N, DSD, ProgramStatus) TARGET: Beneficiaries Served</t>
  </si>
  <si>
    <t>OVC_SERV (N, DSD, ProgramStatus) TARGET</t>
  </si>
  <si>
    <t>vU7HvyS4VOn</t>
  </si>
  <si>
    <t>OVC_SERV (N, DSD, Sex): Beneficiaries Served</t>
  </si>
  <si>
    <t>OVC_SERV (N, DSD, Sex)</t>
  </si>
  <si>
    <t>jVLdCPKNEse</t>
  </si>
  <si>
    <t>OVC_SERV (N, DSD, Sex) TARGET: Beneficiaries Served</t>
  </si>
  <si>
    <t>OVC_SERV (N, DSD, Sex) TARGET</t>
  </si>
  <si>
    <t>OVC_SERV (N, DSD) TARGET: Beneficiaries Served</t>
  </si>
  <si>
    <t>OVC_SERV (N, DSD) TARGET</t>
  </si>
  <si>
    <t>OVC_SERV (N, TA, AgeAboveTen/Sex): Beneficiaries Served</t>
  </si>
  <si>
    <t>OVC_SERV (N, TA, Age&gt;10/Sex)</t>
  </si>
  <si>
    <t>OVC_SERV (N, TA, AgeAboveTen/Sex) TARGET: Beneficiaries Served</t>
  </si>
  <si>
    <t>OVC_SERV (N, TA, Age&gt;10/Sex) TARGET</t>
  </si>
  <si>
    <t>IkeyQB2FE2A</t>
  </si>
  <si>
    <t>OVC_SERV (N, TA, Age): Beneficiaries Served</t>
  </si>
  <si>
    <t>OVC_SERV (N, TA, Age)</t>
  </si>
  <si>
    <t>OVC_SERV (N, TA, AgeLessThanTen): Beneficiaries Served</t>
  </si>
  <si>
    <t>OVC_SERV (N, TA, Age&lt;10)</t>
  </si>
  <si>
    <t>OVC_SERV (N, TA, AgeLessThanTen) TARGET: Beneficiaries Served</t>
  </si>
  <si>
    <t>OVC_SERV (N, TA, Age&lt;10) TARGET</t>
  </si>
  <si>
    <t>OVC_SERV (N, TA, Age/Sex2017) TARGET: Active Beneficiaries</t>
  </si>
  <si>
    <t>OVC_SERV (N, TA, Age/Sex2017) TARGET</t>
  </si>
  <si>
    <t>OVC_SERV (N, TA, Age/Sex): Beneficiaries Served</t>
  </si>
  <si>
    <t>OVC_SERV (N, TA, Age/Sex)</t>
  </si>
  <si>
    <t>OVC_SERV (N, TA, Age/Sex/Service2017) TARGET: Beneficiaries Served</t>
  </si>
  <si>
    <t>OVC_SERV (N, TA, Age/Sex/Service2017) TARGET</t>
  </si>
  <si>
    <t>OVC_SERV (N, TA, Age/Sex/Service): Beneficiaries Served</t>
  </si>
  <si>
    <t>OVC_SERV (N, TA, Age/Sex/Service)</t>
  </si>
  <si>
    <t>OVC_SERV (N, TA, Age/Sex/Service) TARGET: Beneficiaries Served</t>
  </si>
  <si>
    <t>OVC_SERV (N, TA, Age/Sex/Service) TARGET</t>
  </si>
  <si>
    <t>OVC_SERV (N, TA, Age/Sex/Service) TARGET v2: Beneficiaries Served</t>
  </si>
  <si>
    <t>OVC_SERV (N, TA, Age/Sex/Service) TARGET v2</t>
  </si>
  <si>
    <t>OVC_SERV (N, TA, Age/Sex/Service) v2: Beneficiaries Served</t>
  </si>
  <si>
    <t>OVC_SERV (N, TA, Age/Sex/Service) v2</t>
  </si>
  <si>
    <t>OVC_SERV (N, TA, Age/Sex) TARGET: Beneficiaries Served</t>
  </si>
  <si>
    <t>OVC_SERV (N, TA, Age/Sex) TARGET</t>
  </si>
  <si>
    <t>LswBQ273dVz</t>
  </si>
  <si>
    <t>OVC_SERV (N, TA, Age) TARGET: Beneficiaries Served</t>
  </si>
  <si>
    <t>OVC_SERV (N, TA, Age) TARGET</t>
  </si>
  <si>
    <t>OVC_SERV (N, TA): Beneficiaries Served</t>
  </si>
  <si>
    <t>OVC_SERV (N, TA)</t>
  </si>
  <si>
    <t>OVC_SERV (N, TA_NARRATIVE): Beneficiaries Served</t>
  </si>
  <si>
    <t>OVC_SERV (N, TA NARRATIVE)</t>
  </si>
  <si>
    <t>OVC_SERV (N, TA_NARRATIVE) TARGET: Beneficiaries Served</t>
  </si>
  <si>
    <t>OVC_SERV (N, TA_NARRATIVE) TARGET</t>
  </si>
  <si>
    <t>OVC_SERV (N, TA, ProgramStatus): Beneficiaries Served</t>
  </si>
  <si>
    <t>OVC_SERV (N, TA, ProgramStatus)</t>
  </si>
  <si>
    <t>OVC_SERV (N, TA, ProgramStatus) TARGET: Beneficiaries Served</t>
  </si>
  <si>
    <t>OVC_SERV (N, TA, ProgramStatus) TARGET</t>
  </si>
  <si>
    <t>Ie5A9GqwRGw</t>
  </si>
  <si>
    <t>OVC_SERV (N, TA, Sex): Beneficiaries Served</t>
  </si>
  <si>
    <t>OVC_SERV (N, TA, Sex)</t>
  </si>
  <si>
    <t>cGG85cNTpku</t>
  </si>
  <si>
    <t>OVC_SERV (N, TA, Sex) TARGET: Beneficiaries Served</t>
  </si>
  <si>
    <t>OVC_SERV (N, TA, Sex) TARGET</t>
  </si>
  <si>
    <t>OVC_SERV (N, TA) TARGET: Beneficiaries Served</t>
  </si>
  <si>
    <t>OVC_SERV (N, TA) TARGET</t>
  </si>
  <si>
    <t>OVC_SICK (D, DSD): Active Beneficiaries</t>
  </si>
  <si>
    <t>OVC_SICK (D, DSD)</t>
  </si>
  <si>
    <t>OVC_SICK (D, DSD, Age/Sex): Active Beneficiaries</t>
  </si>
  <si>
    <t>OVC_SICK (D, DSD, Age/Sex)</t>
  </si>
  <si>
    <t>OVC_SICK (N, DSD, Age/Sex): Too Sick to Participate Daily</t>
  </si>
  <si>
    <t>OVC_SICK (N, DSD, Age/Sex)</t>
  </si>
  <si>
    <t>tjmh9cYw95b</t>
  </si>
  <si>
    <t>OVC_SICK (N, DSD, Age): Too Sick to Participate Daily</t>
  </si>
  <si>
    <t>OVC_SICK (N, DSD, Age)</t>
  </si>
  <si>
    <t>OVC_SICK (N, DSD_NARRATIVE): Too Sick to Participate Daily</t>
  </si>
  <si>
    <t>OVC_SICK (N, DSD_NARRATIVE)</t>
  </si>
  <si>
    <t>qFRXmILlW0l</t>
  </si>
  <si>
    <t>OVC_SICK (N, DSD, Sex): Too Sick to Participate Daily</t>
  </si>
  <si>
    <t>OVC_SICK (N, DSD, Sex)</t>
  </si>
  <si>
    <t>OVC_SICK (N, DSD): Too Sick to Participate Daily</t>
  </si>
  <si>
    <t>OVC_SICK (N, DSD)</t>
  </si>
  <si>
    <t>OVC_STIM (D, DSD): Active Beneficiaries</t>
  </si>
  <si>
    <t>OVC_STIM (D, DSD)</t>
  </si>
  <si>
    <t>OVC_STIM (D, DSD, Age/Sex): Active Beneficiaries</t>
  </si>
  <si>
    <t>OVC_STIM (D, DSD, Age/Sex)</t>
  </si>
  <si>
    <t>OVC_STIM (N, DSD): &lt;5 Stimulating Activity</t>
  </si>
  <si>
    <t>OVC_STIM (N, DSD)</t>
  </si>
  <si>
    <t>t35tssJkgMZ</t>
  </si>
  <si>
    <t>OVC_STIM (N, DSD, Age): &lt;5 Stimulating Activity</t>
  </si>
  <si>
    <t>OVC_STIM (N, DSD, Age)</t>
  </si>
  <si>
    <t>OVC_STIM (N, DSD, Age/Sex): &lt;5 Stimulating Activity</t>
  </si>
  <si>
    <t>OVC_STIM (N, DSD, Age/Sex)</t>
  </si>
  <si>
    <t>OVC_STIM (N, DSD_NARRATIVE): &lt;5 Stimulating Activity</t>
  </si>
  <si>
    <t>OVC_STIM (N, DSD_NARRATIVE)</t>
  </si>
  <si>
    <t>pjngFU14UQL</t>
  </si>
  <si>
    <t>OVC_STIM (N, DSD, Sex): &lt;5 Stimulating Activity</t>
  </si>
  <si>
    <t>OVC_STIM (N, DSD, Sex)</t>
  </si>
  <si>
    <t>PMTCT_ART (N, DSD_NARRATIVE) TARGET: ARVs</t>
  </si>
  <si>
    <t>PMTCT_ART (N, DSD_NARRATIVE) TARGET</t>
  </si>
  <si>
    <t>PMTCT_ART (N, DSD, NewExistingArt): ARVs</t>
  </si>
  <si>
    <t>PMTCT_ART (N, DSD, NewExistingArt)</t>
  </si>
  <si>
    <t>PMTCT_ART (N, DSD, NewExistingArt) TARGET: ARVs</t>
  </si>
  <si>
    <t>PMTCT_ART (N, DSD, MaternalRegimenType2017) TARGET</t>
  </si>
  <si>
    <t>PMTCT_ART (N, TA_NARRATIVE) TARGET: ARVs</t>
  </si>
  <si>
    <t>PMTCT_ART (N, TA_NARRATIVE) TARGET</t>
  </si>
  <si>
    <t>PMTCT_ART (N, TA, NewExistingArt): ARVs</t>
  </si>
  <si>
    <t>PMTCT_ART (N, TA, NewExistingArt)</t>
  </si>
  <si>
    <t>PMTCT_ART (N, TA, NewExistingArt) TARGET: ARVs</t>
  </si>
  <si>
    <t>PMTCT_ART (N, TA, MaternalRegimenType2017) TARGET</t>
  </si>
  <si>
    <t>PMTCT_ARV (D, DSD): HIV+ pregnant women</t>
  </si>
  <si>
    <t>PMTCT_ARV (D, DSD)</t>
  </si>
  <si>
    <t>YFazwKxLWO4</t>
  </si>
  <si>
    <t>PMTCT_ARV (D, DSD_NARRATIVE): HIV+ pregnant women</t>
  </si>
  <si>
    <t>PMTCT_ARV (D, DSD NARRATIVE)</t>
  </si>
  <si>
    <t>RAqSxP35Hon</t>
  </si>
  <si>
    <t>PMTCT_ARV (D, DSD_NARRATIVE) TARGET: HIV+ pregnant women</t>
  </si>
  <si>
    <t>PMTCT_ARV (D, DSD_NARRATIVE) TARGET</t>
  </si>
  <si>
    <t>PMTCT_ARV (D, DSD) TARGET: HIV+ pregnant women</t>
  </si>
  <si>
    <t>PMTCT_ARV (D, DSD) TARGET</t>
  </si>
  <si>
    <t>YNGedb7sIUG</t>
  </si>
  <si>
    <t>PMTCT_ARV (D, NA): HIV+ pregnant women</t>
  </si>
  <si>
    <t>PMTCT_ARV (D, NA)</t>
  </si>
  <si>
    <t>v3azRbR8OpT</t>
  </si>
  <si>
    <t>PMTCT_ARV (D, NA_NARRATIVE): HIV+ pregnant women</t>
  </si>
  <si>
    <t>PMTCT_ARV (D, NA NARRATIVE)</t>
  </si>
  <si>
    <t>OjlISvZZq8S</t>
  </si>
  <si>
    <t>PMTCT_ARV (D, NA) TARGET: HIV+ pregnant women</t>
  </si>
  <si>
    <t>PMTCT_ARV (D, NA) TARGET</t>
  </si>
  <si>
    <t>gpTHfGWVeDn</t>
  </si>
  <si>
    <t>PMTCT_ARV (D, NGI): HIV+ pregnant women</t>
  </si>
  <si>
    <t>PMTCT_ARV (D, NGI)</t>
  </si>
  <si>
    <t>k8vDB0jodHH</t>
  </si>
  <si>
    <t>PMTCT_ARV (D, NGI_NARRATIVE): HIV+ pregnant women</t>
  </si>
  <si>
    <t>PMTCT_ARV (D, NGI NARRATIVE)</t>
  </si>
  <si>
    <t>uFP5XnvZYGJ</t>
  </si>
  <si>
    <t>PMTCT_ARV (D, NGI) TARGET: HIV+ pregnant women</t>
  </si>
  <si>
    <t>PMTCT_ARV (D, NGI) TARGET</t>
  </si>
  <si>
    <t>PMTCT_ARV (D, TA): HIV+ pregnant women</t>
  </si>
  <si>
    <t>PMTCT_ARV (D, TA)</t>
  </si>
  <si>
    <t>WBZ7vLeZn3N</t>
  </si>
  <si>
    <t>PMTCT_ARV (D, TA_NARRATIVE): HIV+ pregnant women</t>
  </si>
  <si>
    <t>PMTCT_ARV (D, TA NARRATIVE)</t>
  </si>
  <si>
    <t>JWWC1VCvoJD</t>
  </si>
  <si>
    <t>PMTCT_ARV (D, TA_NARRATIVE) TARGET: HIV+ pregnant women</t>
  </si>
  <si>
    <t>PMTCT_ARV (D, TA_NARRATIVE) TARGET</t>
  </si>
  <si>
    <t>PMTCT_ARV (D, TA) TARGET: HIV+ pregnant women</t>
  </si>
  <si>
    <t>PMTCT_ARV (D, TA) TARGET</t>
  </si>
  <si>
    <t>PMTCT_ARV_NAT (D, NAT): ARVs</t>
  </si>
  <si>
    <t>PMTCT_ARV_NAT (D, NAT)</t>
  </si>
  <si>
    <t>PMTCT_ARV_NAT (D, NAT) TARGET: ARVs</t>
  </si>
  <si>
    <t>PMTCT_ARV_NAT (D, NAT) TARGET</t>
  </si>
  <si>
    <t>PMTCT_ARV_NAT (N, NAT): ARVs</t>
  </si>
  <si>
    <t>PMTCT_ARV_NAT (N, NAT)</t>
  </si>
  <si>
    <t>PMTCT_ARV_NAT (N, NAT_JUSTIFICATION): ARVs</t>
  </si>
  <si>
    <t>PMTCT_ARV_NAT (N, NAT_JUSTIFICATION)</t>
  </si>
  <si>
    <t>PMTCT_ARV_NAT (N, NAT_JUSTIFICATION) TARGET: ARVs</t>
  </si>
  <si>
    <t>PMTCT_ARV_NAT (N, NAT_JUSTIFICATION) TARGET</t>
  </si>
  <si>
    <t>PMTCT_ARV_NAT (N, NAT, MaternalRegimenType): ARVs</t>
  </si>
  <si>
    <t>PMTCT_ARV_NAT (N, NAT, MaternalRegimenType)</t>
  </si>
  <si>
    <t>PMTCT_ARV_NAT (N, NAT, MaternalRegimenType) TARGET: ARVs</t>
  </si>
  <si>
    <t>PMTCT_ARV_NAT (N, NAT, MaternalRegimenType) TARGET</t>
  </si>
  <si>
    <t>PMTCT_ARV_NAT (N, NAT, NewExistingArt): ARVs</t>
  </si>
  <si>
    <t>PMTCT_ARV_NAT (N, NAT, NewExistArt)</t>
  </si>
  <si>
    <t>PMTCT_ARV_NAT (N, NAT, NewExistingArt) TARGET: ARVs</t>
  </si>
  <si>
    <t>PMTCT_ARV_NAT (N, NAT, NewExistArt) TARGET</t>
  </si>
  <si>
    <t>PMTCT_ARV_NAT (N, NAT_SOURCE): ARVs</t>
  </si>
  <si>
    <t>PMTCT_ARV_NAT (N, NAT_SOURCE)</t>
  </si>
  <si>
    <t>PMTCT_ARV_NAT (N, NAT_SOURCE) TARGET: ARVs</t>
  </si>
  <si>
    <t>PMTCT_ARV_NAT (N, NAT_SOURCE) TARGET</t>
  </si>
  <si>
    <t>PMTCT_ARV_NAT (N, NAT) TARGET: ARVs</t>
  </si>
  <si>
    <t>PMTCT_ARV_NAT (N, NAT) TARGET</t>
  </si>
  <si>
    <t>PMTCT_ARV (N, DSD): ARVs</t>
  </si>
  <si>
    <t>PMTCT_ARV (N, DSD)</t>
  </si>
  <si>
    <t>PMTCT_ARV (N, DSD, MaternalRegimenType): ARVs</t>
  </si>
  <si>
    <t>PMTCT_ARV (N, DSD, MaternalRegimenType)</t>
  </si>
  <si>
    <t>PMTCT_ARV (N, DSD, MaternalRegimenType) TARGET: ARVs</t>
  </si>
  <si>
    <t>PMTCT_ARV (N, DSD, MaternalRegimenType) TARGET</t>
  </si>
  <si>
    <t>PMTCT_ARV (N, DSD_NARRATIVE): ARVs</t>
  </si>
  <si>
    <t>PMTCT_ARV (N, DSD NARRATIVE)</t>
  </si>
  <si>
    <t>PMTCT_ARV (N, DSD) TARGET: ARVs</t>
  </si>
  <si>
    <t>PMTCT_ARV (N, DSD) TARGET</t>
  </si>
  <si>
    <t>EfhZ6vvtCd9</t>
  </si>
  <si>
    <t>PMTCT_ARV (N, NA): ARVs</t>
  </si>
  <si>
    <t>PMTCT_ARV (N, NA)</t>
  </si>
  <si>
    <t>ezc24X9UEBD</t>
  </si>
  <si>
    <t>PMTCT_ARV (N, NA, MaternalRegimenType): ARVs</t>
  </si>
  <si>
    <t>PMTCT_ARV (N, NA, MaternalRegimenType)</t>
  </si>
  <si>
    <t>Tpnq82vep06</t>
  </si>
  <si>
    <t>PMTCT_ARV (N, NA, MaternalRegimenType) TARGET: ARVs</t>
  </si>
  <si>
    <t>PMTCT_ARV (N, NA, MaternalRegimenType) TARGET</t>
  </si>
  <si>
    <t>KXcXM9Sutft</t>
  </si>
  <si>
    <t>PMTCT_ARV (N, NA_NARRATIVE): ARVs</t>
  </si>
  <si>
    <t>PMTCT_ARV (N, NA NARRATIVE)</t>
  </si>
  <si>
    <t>BXx1OAhAW5b</t>
  </si>
  <si>
    <t>PMTCT_ARV (N, NA) TARGET: ARVs</t>
  </si>
  <si>
    <t>PMTCT_ARV (N, NA) TARGET</t>
  </si>
  <si>
    <t>HuUwcJnpUM3</t>
  </si>
  <si>
    <t>PMTCT_ARV (N, NGI): ARVs</t>
  </si>
  <si>
    <t>PMTCT_ARV (N, NGI)</t>
  </si>
  <si>
    <t>Ce4kjGHXTz4</t>
  </si>
  <si>
    <t>PMTCT_ARV (N, NGI, MaternalRegimenType): ARVs</t>
  </si>
  <si>
    <t>PMTCT_ARV (N, NGI, MaternalRegimenType)</t>
  </si>
  <si>
    <t>Na3N0icxfNg</t>
  </si>
  <si>
    <t>PMTCT_ARV (N, NGI, MaternalRegimenType) TARGET: ARVs</t>
  </si>
  <si>
    <t>PMTCT_ARV (N, NGI, MaternalRegimenType) TARGET</t>
  </si>
  <si>
    <t>fxO1dpjbynG</t>
  </si>
  <si>
    <t>PMTCT_ARV (N, NGI_NARRATIVE): ARVs</t>
  </si>
  <si>
    <t>PMTCT_ARV (N, NGI NARRATIVE)</t>
  </si>
  <si>
    <t>FlvfRjsydsS</t>
  </si>
  <si>
    <t>PMTCT_ARV (N, NGI) TARGET: ARVs</t>
  </si>
  <si>
    <t>PMTCT_ARV (N, NGI) TARGET</t>
  </si>
  <si>
    <t>PMTCT_ARV (N, TA): ARVs</t>
  </si>
  <si>
    <t>PMTCT_ARV (N, TA)</t>
  </si>
  <si>
    <t>PMTCT_ARV (N, TA, MaternalRegimenType): ARVs</t>
  </si>
  <si>
    <t>PMTCT_ARV (N, TA, MaternalRegimenType)</t>
  </si>
  <si>
    <t>PMTCT_ARV (N, TA, MaternalRegimenType) TARGET: ARVs</t>
  </si>
  <si>
    <t>PMTCT_ARV (N, TA, MaternalRegimenType) TARGET</t>
  </si>
  <si>
    <t>PMTCT_ARV (N, TA_NARRATIVE): ARVs</t>
  </si>
  <si>
    <t>PMTCT_ARV (N, TA NARRATIVE)</t>
  </si>
  <si>
    <t>PMTCT_ARV (N, TA) TARGET: ARVs</t>
  </si>
  <si>
    <t>PMTCT_ARV (N, TA) TARGET</t>
  </si>
  <si>
    <t>PMTCT_ARV_SUBNAT (D, SUBNAT): ARVs</t>
  </si>
  <si>
    <t>PMTCT_ARV_SUBNAT (D, SUBNAT)</t>
  </si>
  <si>
    <t>PMTCT_ARV_SUBNAT (D, SUBNAT) TARGET: ARVs</t>
  </si>
  <si>
    <t>PMTCT_ARV_SUBNAT (D, SUBNAT) TARGET</t>
  </si>
  <si>
    <t>Hh0Mgmi01jK</t>
  </si>
  <si>
    <t>PMTCT_ARV_SUBNAT (N, SUBNAT): ARVs</t>
  </si>
  <si>
    <t>PMTCT_ARV_SUBNAT (N, SUBNAT)</t>
  </si>
  <si>
    <t>PMTCT_ARV_SUBNAT (N, SUBNAT, NewExistingArt): ARVs</t>
  </si>
  <si>
    <t>PMTCT_ARV_SUBNAT (N, SUBNAT, NewExistArt)</t>
  </si>
  <si>
    <t>PMTCT_ARV_SUBNAT (N, SUBNAT, NewExistingArt) TARGET: ARVs</t>
  </si>
  <si>
    <t>PMTCT_ARV_SUBNAT (N, SUBNAT, NewExistArt) TARGET</t>
  </si>
  <si>
    <t>PMTCT_CTX (N, DSD): Infants CTX</t>
  </si>
  <si>
    <t>PMTCT_CTX (N, DSD)</t>
  </si>
  <si>
    <t>PMTCT_CTX (N, DSD_NARRATIVE): Infants CTX</t>
  </si>
  <si>
    <t>PMTCT_CTX (N, DSD NARRATIVE)</t>
  </si>
  <si>
    <t>PMTCT_CTX (N, DSD_NARRATIVE) TARGET: Infants CTX</t>
  </si>
  <si>
    <t>PMTCT_CTX (N, DSD_NARRATIVE) TARGET</t>
  </si>
  <si>
    <t>PMTCT_CTX (N, DSD) TARGET: Infants CTX</t>
  </si>
  <si>
    <t>PMTCT_CTX (N, DSD) TARGET</t>
  </si>
  <si>
    <t>PMTCT_CTX (N, TA): Infants CTX</t>
  </si>
  <si>
    <t>PMTCT_CTX (N, TA)</t>
  </si>
  <si>
    <t>PMTCT_CTX (N, TA_NARRATIVE): Infants CTX</t>
  </si>
  <si>
    <t>PMTCT_CTX (N, TA NARRATIVE)</t>
  </si>
  <si>
    <t>PMTCT_CTX (N, TA_NARRATIVE) TARGET: Infants CTX</t>
  </si>
  <si>
    <t>PMTCT_CTX (N, TA_NARRATIVE) TARGET</t>
  </si>
  <si>
    <t>PMTCT_CTX (N, TA) TARGET: Infants CTX</t>
  </si>
  <si>
    <t>PMTCT_CTX (N, TA) TARGET</t>
  </si>
  <si>
    <t>PMTCT_EID (N, DSD, Age/HIVStatus): Infant Testing</t>
  </si>
  <si>
    <t>PMTCT_EID (N, DSD, Age/HIVStatus)</t>
  </si>
  <si>
    <t>PMTCT_EID (N, DSD, Age/HIVStatus) TARGET: Infant Testing</t>
  </si>
  <si>
    <t>PMTCT_EID (N, DSD, Age/HIVStatus) TARGET</t>
  </si>
  <si>
    <t>PMTCT_EID (N, DSD, InfantTest): Infant Testing</t>
  </si>
  <si>
    <t>PMTCT_EID (N, DSD, InfantTest)</t>
  </si>
  <si>
    <t>PMTCT_EID (N, DSD): Infant Testing</t>
  </si>
  <si>
    <t>PMTCT_EID (N, DSD)</t>
  </si>
  <si>
    <t>PMTCT_EID (N, DSD, InfantTest) TARGET: Infant Testing</t>
  </si>
  <si>
    <t>PMTCT_EID (N, DSD, InfantTest) TARGET</t>
  </si>
  <si>
    <t>PMTCT_EID (N, DSD_NARRATIVE): Infant Testing</t>
  </si>
  <si>
    <t>PMTCT_EID (N, DSD NARRATIVE)</t>
  </si>
  <si>
    <t>PMTCT_EID (N, DSD_NARRATIVE) TARGET: Infant Testing</t>
  </si>
  <si>
    <t>PMTCT_EID (N, DSD_NARRATIVE) TARGET</t>
  </si>
  <si>
    <t>PMTCT_EID (N, DSD) TARGET: Infant Testing</t>
  </si>
  <si>
    <t>PMTCT_EID (N, DSD) TARGET</t>
  </si>
  <si>
    <t>PMTCT_EID (N, TA, Age/HIVStatus): Infant Testing</t>
  </si>
  <si>
    <t>PMTCT_EID (N, TA, Age/HIVStatus)</t>
  </si>
  <si>
    <t>PMTCT_EID (N, TA, Age/HIVStatus) TARGET: Infant Testing</t>
  </si>
  <si>
    <t>PMTCT_EID (N, TA, Age/HIVStatus) TARGET</t>
  </si>
  <si>
    <t>PMTCT_EID (N, TA, InfantTest): Infant Testing</t>
  </si>
  <si>
    <t>PMTCT_EID (N, TA, InfantTest)</t>
  </si>
  <si>
    <t>PMTCT_EID (N, TA): Infant Testing</t>
  </si>
  <si>
    <t>PMTCT_EID (N, TA)</t>
  </si>
  <si>
    <t>PMTCT_EID (N, TA, InfantTest) TARGET: Infant Testing</t>
  </si>
  <si>
    <t>PMTCT_EID (N, TA, InfantTest) TARGET</t>
  </si>
  <si>
    <t>PMTCT_EID (N, TA_NARRATIVE): Infant Testing</t>
  </si>
  <si>
    <t>PMTCT_EID (N, TA NARRATIVE)</t>
  </si>
  <si>
    <t>PMTCT_EID (N, TA_NARRATIVE) TARGET: Infant Testing</t>
  </si>
  <si>
    <t>PMTCT_EID (N, TA_NARRATIVE) TARGET</t>
  </si>
  <si>
    <t>PMTCT_EID (N, TA) TARGET: Infant Testing</t>
  </si>
  <si>
    <t>PMTCT_EID (N, TA) TARGET</t>
  </si>
  <si>
    <t>PMTCT_EID_POS_12MO (N, DSD): Infant Testing</t>
  </si>
  <si>
    <t>PMTCT_EID_POS_12MO (N, DSD) TARGET: Infant Testing</t>
  </si>
  <si>
    <t>PMTCT_EID_POS_12MO (N, DSD) TARGET</t>
  </si>
  <si>
    <t>PMTCT_EID_POS_12MO (N, TA): Infant Testing</t>
  </si>
  <si>
    <t>PMTCT_EID_POS_12MO (N, TA) TARGET: Infant Testing</t>
  </si>
  <si>
    <t>PMTCT_EID_POS_12MO (N, TA) TARGET</t>
  </si>
  <si>
    <t>PMTCT_EID_POS_2MO (N, DSD): Infant Testing</t>
  </si>
  <si>
    <t>PMTCT_EID_POS_2MO (N, DSD) TARGET: Infant Testing</t>
  </si>
  <si>
    <t>PMTCT_EID_POS_2MO (N, DSD) TARGET</t>
  </si>
  <si>
    <t>PMTCT_EID_POS_2MO (N, TA): Infant Testing</t>
  </si>
  <si>
    <t>PMTCT_EID_POS_2MO (N, TA) TARGET: Infant Testing</t>
  </si>
  <si>
    <t>PMTCT_EID_POS_2MO (N, TA) TARGET</t>
  </si>
  <si>
    <t>PMTCT_FO (D, DSD):Exposed Infants</t>
  </si>
  <si>
    <t>PMTCT_FO (D, DSD)</t>
  </si>
  <si>
    <t>AVB08zG28ZJ</t>
  </si>
  <si>
    <t>PMTCT_FO (D, DSD_NARRATIVE):Exposed Infants</t>
  </si>
  <si>
    <t>PMTCT_FO (D, DSD_NARRATIVE)</t>
  </si>
  <si>
    <t>vTc9olG8J2t</t>
  </si>
  <si>
    <t>PMTCT_FO (D, DSD_NARRATIVE) TARGET:Exposed Infants</t>
  </si>
  <si>
    <t>PMTCT_FO (D, DSD_NARRATIVE) TARGET</t>
  </si>
  <si>
    <t>PMTCT_FO (D, DSD) TARGET:Exposed Infants</t>
  </si>
  <si>
    <t>PMTCT_FO (D, DSD) TARGET</t>
  </si>
  <si>
    <t>PMTCT_FO (D, TA):Exposed Infants</t>
  </si>
  <si>
    <t>PMTCT_FO (D, TA)</t>
  </si>
  <si>
    <t>O71KavddVpA</t>
  </si>
  <si>
    <t>PMTCT_FO (D, TA_NARRATIVE): Exposed Infants</t>
  </si>
  <si>
    <t>PMTCT_FO (D, TA_NARRATIVE)</t>
  </si>
  <si>
    <t>EiSNxDrIAhN</t>
  </si>
  <si>
    <t>PMTCT_FO (D, TA_NARRATIVE) TARGET: Exposed Infants</t>
  </si>
  <si>
    <t>PMTCT_FO (D, TA_NARRATIVE) TARGET</t>
  </si>
  <si>
    <t>PMTCT_FO (D, TA) TARGET:Exposed Infants</t>
  </si>
  <si>
    <t>PMTCT_FO (D, TA) TARGET</t>
  </si>
  <si>
    <t>PMTCT_FO (N, DSD): Final Outcomes Exposed Infants</t>
  </si>
  <si>
    <t>PMTCT_FO (N, DSD)</t>
  </si>
  <si>
    <t>PMTCT_FO (N, DSD_NARRATIVE): Final Outcomes Exposed Infants</t>
  </si>
  <si>
    <t>PMTCT_FO (N, DSD_NARRATIVE)</t>
  </si>
  <si>
    <t>PMTCT_FO (N, DSD_NARRATIVE) TARGET: Final Outcomes Exposed Infants</t>
  </si>
  <si>
    <t>PMTCT_FO (N, DSD_NARRATIVE) TARGET</t>
  </si>
  <si>
    <t>PMTCT_FO (N, DSD, Outcome): Final Outcomes Exposed Infants</t>
  </si>
  <si>
    <t>PMTCT_FO (N, DSD, Outcome)</t>
  </si>
  <si>
    <t>PMTCT_FO (N, DSD, Outcome) TARGET: Final Outcomes Exposed Infants</t>
  </si>
  <si>
    <t>PMTCT_FO (N, DSD, Outcome) TARGET</t>
  </si>
  <si>
    <t>PMTCT_FO (N, DSD, Outcome) v2: Final Outcomes Exposed Infants</t>
  </si>
  <si>
    <t>PMTCT_FO (N, DSD, Outcome) v2</t>
  </si>
  <si>
    <t>PMTCT_FO (N, DSD) TARGET: Final Outcomes Exposed Infants</t>
  </si>
  <si>
    <t>PMTCT_FO (N, DSD) TARGET</t>
  </si>
  <si>
    <t>PMTCT_FO (N, TA): Final Outcomes Exposed Infants</t>
  </si>
  <si>
    <t>PMTCT_FO (N, TA)</t>
  </si>
  <si>
    <t>PMTCT_FO (N, TA_NARRATIVE): Final Outcomes Exposed Infants</t>
  </si>
  <si>
    <t>PMTCT_FO (N, TA_NARRATIVE)</t>
  </si>
  <si>
    <t>PMTCT_FO (N, TA_NARRATIVE) TARGET: Final Outcomes Exposed Infants</t>
  </si>
  <si>
    <t>PMTCT_FO (N, TA_NARRATIVE) TARGET</t>
  </si>
  <si>
    <t>PMTCT_FO (N, TA, Outcome): Final Outcomes Exposed Infants</t>
  </si>
  <si>
    <t>PMTCT_FO (N, TA, Outcome)</t>
  </si>
  <si>
    <t>PMTCT_FO (N, TA, Outcome) TARGET: Final Outcomes Exposed Infants</t>
  </si>
  <si>
    <t>PMTCT_FO (N, TA, Outcome) TARGET</t>
  </si>
  <si>
    <t>PMTCT_FO (N, TA, Outcome) v2: Final Outcomes Exposed Infants</t>
  </si>
  <si>
    <t>PMTCT_FO (N, TA, Outcome) v2</t>
  </si>
  <si>
    <t>PMTCT_FO (N, TA) TARGET: Final Outcomes Exposed Infants</t>
  </si>
  <si>
    <t>PMTCT_FO (N, TA) TARGET</t>
  </si>
  <si>
    <t>qeNCHDEXS7B</t>
  </si>
  <si>
    <t>PMTCT_SITE (D, DSD): Sites Providing PMTCT</t>
  </si>
  <si>
    <t>PMTCT_SITE (D, DSD)</t>
  </si>
  <si>
    <t>fVxYUP3RlKN</t>
  </si>
  <si>
    <t>PMTCT_SITE (D, DSD) TARGET: Sites Providing PMTCT</t>
  </si>
  <si>
    <t>PMTCT_SITE (D, DSD) TARGET</t>
  </si>
  <si>
    <t>jxaGeIZMBkl</t>
  </si>
  <si>
    <t>PMTCT_SITE (N, DSD): 90% ARV or ART</t>
  </si>
  <si>
    <t>PMTCT_SITE (N, DSD)</t>
  </si>
  <si>
    <t>BLYn2SgrIOB</t>
  </si>
  <si>
    <t>PMTCT_SITE (N, DSD) TARGET: 90% ARV or ART</t>
  </si>
  <si>
    <t>PMTCT_SITE (N, DSD) TARGET</t>
  </si>
  <si>
    <t>PMTCT_STAT (D, DSD, Age2017) TARGET: Known Results</t>
  </si>
  <si>
    <t>PMTCT_STAT (D, DSD, Age2017) TARGET</t>
  </si>
  <si>
    <t>PMTCT_STAT (D, DSD, Age): New ANC and L&amp;D clients</t>
  </si>
  <si>
    <t>PMTCT_STAT (D, DSD, Age)</t>
  </si>
  <si>
    <t>PMTCT_STAT (D, DSD, Age) TARGET: New ANC and L&amp;D clients</t>
  </si>
  <si>
    <t>PMTCT_STAT (D, DSD, Age) TARGET</t>
  </si>
  <si>
    <t>PMTCT_STAT (D, DSD, Age) TARGET v2: New ANC clients</t>
  </si>
  <si>
    <t>PMTCT_STAT (D, DSD, Age) TARGET v2</t>
  </si>
  <si>
    <t>PMTCT_STAT (D, DSD, Age) v2: New ANC clients</t>
  </si>
  <si>
    <t>PMTCT_STAT (D, DSD, Age) v2</t>
  </si>
  <si>
    <t>QzCDhq8gty1</t>
  </si>
  <si>
    <t>PMTCT_STAT (D, DSD, Known/New)</t>
  </si>
  <si>
    <t>L8GIQy8HNXK</t>
  </si>
  <si>
    <t>PMTCT_STAT (D, DSD_NARRATIVE): New ANC and L&amp;D clients</t>
  </si>
  <si>
    <t>PMTCT_STAT (D, DSD NARRATIVE)</t>
  </si>
  <si>
    <t>EMExQcSUAck</t>
  </si>
  <si>
    <t>PMTCT_STAT (D, DSD_NARRATIVE) TARGET: New ANC and L&amp;D clients</t>
  </si>
  <si>
    <t>PMTCT_STAT (D, DSD_NARRATIVE) TARGET</t>
  </si>
  <si>
    <t>PMTCT_STAT (D, DSD): New ANC and L&amp;D clients</t>
  </si>
  <si>
    <t>PMTCT_STAT (D, DSD)</t>
  </si>
  <si>
    <t>PMTCT_STAT (D, DSD) TARGET: New ANC and L&amp;D clients</t>
  </si>
  <si>
    <t>PMTCT_STAT (D, DSD) TARGET</t>
  </si>
  <si>
    <t>Zn7IgLAdw9X</t>
  </si>
  <si>
    <t>PMTCT_STAT (D, NA_NARRATIVE): New ANC and L&amp;D clients</t>
  </si>
  <si>
    <t>PMTCT_STAT (D, NA NARRATIVE)</t>
  </si>
  <si>
    <t>uIbjbfASpnn</t>
  </si>
  <si>
    <t>PMTCT_STAT (D, NA): New ANC and L&amp;D clients</t>
  </si>
  <si>
    <t>PMTCT_STAT (D, NA)</t>
  </si>
  <si>
    <t>NiItJA4KA5z</t>
  </si>
  <si>
    <t>PMTCT_STAT (D, NA) TARGET: New ANC and L&amp;D clients</t>
  </si>
  <si>
    <t>PMTCT_STAT (D, NA) TARGET</t>
  </si>
  <si>
    <t>Iqz6E1rcHe3</t>
  </si>
  <si>
    <t>PMTCT_STAT (D, NGI_NARRATIVE): New ANC and L&amp;D clients</t>
  </si>
  <si>
    <t>PMTCT_STAT (D, NGI NARRATIVE)</t>
  </si>
  <si>
    <t>JYIYiMMzEXN</t>
  </si>
  <si>
    <t>PMTCT_STAT (D, NGI): New ANC and L&amp;D clients</t>
  </si>
  <si>
    <t>PMTCT_STAT (D, NGI)</t>
  </si>
  <si>
    <t>KFicHg1udmP</t>
  </si>
  <si>
    <t>PMTCT_STAT (D, NGI) TARGET: New ANC and L&amp;D clients</t>
  </si>
  <si>
    <t>PMTCT_STAT (D, NGI) TARGET</t>
  </si>
  <si>
    <t>PMTCT_STAT (D, TA, Age2017) TARGET: Known Results</t>
  </si>
  <si>
    <t>PMTCT_STAT (D, TA, Age2017) TARGET</t>
  </si>
  <si>
    <t>PMTCT_STAT (D, TA, Age): New ANC and L&amp;D clients</t>
  </si>
  <si>
    <t>PMTCT_STAT (D, TA, Age)</t>
  </si>
  <si>
    <t>PMTCT_STAT (D, TA, Age) TARGET: New ANC and L&amp;D clients</t>
  </si>
  <si>
    <t>PMTCT_STAT (D, TA, Age) TARGET</t>
  </si>
  <si>
    <t>PMTCT_STAT (D, TA, Age) TARGET v2: New ANC clients</t>
  </si>
  <si>
    <t>PMTCT_STAT (D, TA, Age) TARGET v2</t>
  </si>
  <si>
    <t>PMTCT_STAT (D, TA, Age) v2: New ANC clients</t>
  </si>
  <si>
    <t>PMTCT_STAT (D, TA, Age) v2</t>
  </si>
  <si>
    <t>LCFaSF9bS5l</t>
  </si>
  <si>
    <t>PMTCT_STAT (D, TA, Known/New)</t>
  </si>
  <si>
    <t>nwnx50FSZZH</t>
  </si>
  <si>
    <t>PMTCT_STAT (D, TA_NARRATIVE): New ANC and L&amp;D clients</t>
  </si>
  <si>
    <t>PMTCT_STAT (D, TA NARRATIVE)</t>
  </si>
  <si>
    <t>O4SvrRrI8CT</t>
  </si>
  <si>
    <t>PMTCT_STAT (D, TA_NARRATIVE) TARGET: New ANC and L&amp;D clients</t>
  </si>
  <si>
    <t>PMTCT_STAT (D, TA_NARRATIVE) TARGET</t>
  </si>
  <si>
    <t>PMTCT_STAT (D, TA): New ANC and L&amp;D clients</t>
  </si>
  <si>
    <t>PMTCT_STAT (D, TA)</t>
  </si>
  <si>
    <t>PMTCT_STAT (D, TA) TARGET: New ANC and L&amp;D clients</t>
  </si>
  <si>
    <t>PMTCT_STAT (D, TA) TARGET</t>
  </si>
  <si>
    <t>PMTCT_STAT_NAT (D, NAT): Pregnant Women</t>
  </si>
  <si>
    <t>PMTCT_STAT_NAT (D, NAT)</t>
  </si>
  <si>
    <t>PMTCT_STAT_NAT (D, NAT) TARGET: Known Results</t>
  </si>
  <si>
    <t>PMTCT_STAT_NAT (D, NAT) TARGET</t>
  </si>
  <si>
    <t>PMTCT_STAT_NAT (N, NAT_JUSTIFICATION): Known Results</t>
  </si>
  <si>
    <t>PMTCT_STAT_NAT (N, NAT_JUSTIFICATION)</t>
  </si>
  <si>
    <t>PMTCT_STAT_NAT (N, NAT_JUSTIFICATION) TARGET: Known Results</t>
  </si>
  <si>
    <t>PMTCT_STAT_NAT (N, NAT_JUSTIFICATION) TARGET</t>
  </si>
  <si>
    <t>PMTCT_STAT_NAT (N, NAT, Known/New): Known Results</t>
  </si>
  <si>
    <t>PMTCT_STAT_NAT (N, NAT, Known/New)</t>
  </si>
  <si>
    <t>PMTCT_STAT_NAT (N, NAT, KnownNewPosNewNeg): Known Results</t>
  </si>
  <si>
    <t>PMTCT_STAT_NAT (N, NAT, KnownPosNeg)</t>
  </si>
  <si>
    <t>PMTCT_STAT_NAT (N, NAT, KnownNewPosNewNeg) TARGET: Known Results</t>
  </si>
  <si>
    <t>PMTCT_STAT_NAT (N, NAT, KnownPosNeg) TARGET</t>
  </si>
  <si>
    <t>PMTCT_STAT_NAT (N, NAT, Known/New) TARGET: Known Results</t>
  </si>
  <si>
    <t>PMTCT_STAT_NAT (N, NAT, Known/New) TARGET</t>
  </si>
  <si>
    <t>PMTCT_STAT_NAT (N, NAT): Known Results</t>
  </si>
  <si>
    <t>PMTCT_STAT_NAT (N, NAT)</t>
  </si>
  <si>
    <t>PMTCT_STAT_NAT (N, NAT_SOURCE): Known Results</t>
  </si>
  <si>
    <t>PMTCT_STAT_NAT (N, NAT_SOURCE)</t>
  </si>
  <si>
    <t>PMTCT_STAT_NAT (N, NAT_SOURCE) TARGET: Known Results</t>
  </si>
  <si>
    <t>PMTCT_STAT_NAT (N, NAT_SOURCE) TARGET</t>
  </si>
  <si>
    <t>PMTCT_STAT_NAT (N, NAT) TARGET: Known Results</t>
  </si>
  <si>
    <t>PMTCT_STAT_NAT (N, NAT) TARGET</t>
  </si>
  <si>
    <t>PMTCT_STAT (N, DSD, Age/KnownNewResult): Known Results</t>
  </si>
  <si>
    <t>PMTCT_STAT (N, DSD, Age/KnownNewResult)</t>
  </si>
  <si>
    <t>PMTCT_STAT (N, DSD, Age/KnownNewResult) TARGET: Known Results</t>
  </si>
  <si>
    <t>PMTCT_STAT (N, DSD, Age/KnownNewResult) TARGET</t>
  </si>
  <si>
    <t>PMTCT_STAT (N, DSD, Age): Known Results</t>
  </si>
  <si>
    <t>PMTCT_STAT (N, DSD, Age)</t>
  </si>
  <si>
    <t>PMTCT_STAT (N, DSD, Age) TARGET: Known Results</t>
  </si>
  <si>
    <t>PMTCT_STAT (N, DSD, Age) TARGET</t>
  </si>
  <si>
    <t>PMTCT_STAT (N, DSD, Age) TARGET v2: Known Results</t>
  </si>
  <si>
    <t>PMTCT_STAT (N, DSD, Age) TARGET v2</t>
  </si>
  <si>
    <t>PMTCT_STAT (N, DSD, Known/New/Age2017) TARGET: Known Results</t>
  </si>
  <si>
    <t>PMTCT_STAT (N, DSD, Known/New/Age2017) TARGET</t>
  </si>
  <si>
    <t>PMTCT_STAT (N, DSD, Known/New/Age): Known Results</t>
  </si>
  <si>
    <t>PMTCT_STAT (N, DSD, Known/New/Age)</t>
  </si>
  <si>
    <t>PMTCT_STAT (N, DSD, Known/New/Age) TARGET: Known Results</t>
  </si>
  <si>
    <t>PMTCT_STAT (N, DSD, Known/New/Age) TARGET</t>
  </si>
  <si>
    <t>PMTCT_STAT (N, DSD, Known/New): Known Results</t>
  </si>
  <si>
    <t>PMTCT_STAT (N, DSD, Known/New)</t>
  </si>
  <si>
    <t>PMTCT_STAT (N, DSD, Known/New) TARGET: Known Results</t>
  </si>
  <si>
    <t>PMTCT_STAT (N, DSD, Known/New) TARGET</t>
  </si>
  <si>
    <t>PMTCT_STAT (N, DSD): Known Results</t>
  </si>
  <si>
    <t>PMTCT_STAT (N, DSD)</t>
  </si>
  <si>
    <t>PMTCT_STAT (N, DSD_NARRATIVE): Known Results</t>
  </si>
  <si>
    <t>PMTCT_STAT (N, DSD NARRATIVE)</t>
  </si>
  <si>
    <t>PMTCT_STAT (N, DSD_NARRATIVE) TARGET: Known Results</t>
  </si>
  <si>
    <t>PMTCT_STAT (N, DSD_NARRATIVE) TARGET</t>
  </si>
  <si>
    <t>PMTCT_STAT (N, DSD) TARGET: Known Results</t>
  </si>
  <si>
    <t>PMTCT_STAT (N, DSD) TARGET</t>
  </si>
  <si>
    <t>DjiUTC9Q0yB</t>
  </si>
  <si>
    <t>PMTCT_STAT (N, NA, Known/New): Known Results</t>
  </si>
  <si>
    <t>PMTCT_STAT (N, NA, Known/New)</t>
  </si>
  <si>
    <t>Gyh2jqCxF0B</t>
  </si>
  <si>
    <t>PMTCT_STAT (N, NA, Known/New) TARGET: Known Results</t>
  </si>
  <si>
    <t>PMTCT_STAT (N, NA, Known/New) TARGET</t>
  </si>
  <si>
    <t>odHn2RBQIii</t>
  </si>
  <si>
    <t>PMTCT_STAT (N, NA): Known Results</t>
  </si>
  <si>
    <t>PMTCT_STAT (N, NA)</t>
  </si>
  <si>
    <t>sIqFTl3ItXn</t>
  </si>
  <si>
    <t>PMTCT_STAT (N, NA_NARRATIVE): Known Results</t>
  </si>
  <si>
    <t>PMTCT_STAT (N, NA NARRATIVE)</t>
  </si>
  <si>
    <t>CaxaTvM9zz1</t>
  </si>
  <si>
    <t>PMTCT_STAT (N, NA) TARGET: Known Results</t>
  </si>
  <si>
    <t>PMTCT_STAT (N, NA) TARGET</t>
  </si>
  <si>
    <t>VJ0jXDBiY5L</t>
  </si>
  <si>
    <t>PMTCT_STAT (N, NGI, Known/New): Known Results</t>
  </si>
  <si>
    <t>PMTCT_STAT (N, NGI, Known/New)</t>
  </si>
  <si>
    <t>LPsbUZUYqee</t>
  </si>
  <si>
    <t>PMTCT_STAT (N, NGI, Known/New) TARGET: Known Results</t>
  </si>
  <si>
    <t>PMTCT_STAT (N, NGI, Known/New) TARGET</t>
  </si>
  <si>
    <t>ikk6yGlJUJ0</t>
  </si>
  <si>
    <t>PMTCT_STAT (N, NGI): Known Results</t>
  </si>
  <si>
    <t>PMTCT_STAT (N, NGI)</t>
  </si>
  <si>
    <t>g1mRnsUrEG4</t>
  </si>
  <si>
    <t>PMTCT_STAT (N, NGI_NARRATIVE): Known Results</t>
  </si>
  <si>
    <t>PMTCT_STAT (N, NGI NARRATIVE)</t>
  </si>
  <si>
    <t>YAgebNtAhsJ</t>
  </si>
  <si>
    <t>PMTCT_STAT (N, NGI) TARGET: Known Results</t>
  </si>
  <si>
    <t>PMTCT_STAT (N, NGI) TARGET</t>
  </si>
  <si>
    <t>PMTCT_STAT (N, TA, Age/KnownNewResult): Known Results</t>
  </si>
  <si>
    <t>PMTCT_STAT (N, TA, Age/KnownNewResult)</t>
  </si>
  <si>
    <t>PMTCT_STAT (N, TA, Age/KnownNewResult) TARGET: Known Results</t>
  </si>
  <si>
    <t>PMTCT_STAT (N, TA, Age/KnownNewResult) TARGET</t>
  </si>
  <si>
    <t>PMTCT_STAT (N, TA, Age): Known Results</t>
  </si>
  <si>
    <t>PMTCT_STAT (N, TA, Age)</t>
  </si>
  <si>
    <t>PMTCT_STAT (N, TA, Age) TARGET: Known Results</t>
  </si>
  <si>
    <t>PMTCT_STAT (N, TA, Age) TARGET</t>
  </si>
  <si>
    <t>PMTCT_STAT (N, TA, Age) TARGET v2: Known Results</t>
  </si>
  <si>
    <t>PMTCT_STAT (N, TA, Age) TARGET v2</t>
  </si>
  <si>
    <t>PMTCT_STAT (N, TA, Known/New/Age2017) TARGET: Known Results</t>
  </si>
  <si>
    <t>PMTCT_STAT (N, TA, Known/New/Age2017) TARGET</t>
  </si>
  <si>
    <t>PMTCT_STAT (N, TA, Known/New/Age): Known Results</t>
  </si>
  <si>
    <t>PMTCT_STAT (N, TA, Known/New/Age)</t>
  </si>
  <si>
    <t>PMTCT_STAT (N, TA, Known/New/Age) TARGET: Known Results</t>
  </si>
  <si>
    <t>PMTCT_STAT (N, TA, Known/New/Age) TARGET</t>
  </si>
  <si>
    <t>PMTCT_STAT (N, TA, Known/New): Known Results</t>
  </si>
  <si>
    <t>PMTCT_STAT (N, TA, Known/New)</t>
  </si>
  <si>
    <t>PMTCT_STAT (N, TA, Known/New) TARGET: Known Results</t>
  </si>
  <si>
    <t>PMTCT_STAT (N, TA, Known/New) TARGET</t>
  </si>
  <si>
    <t>PMTCT_STAT (N, TA): Known Results</t>
  </si>
  <si>
    <t>PMTCT_STAT (N, TA)</t>
  </si>
  <si>
    <t>PMTCT_STAT (N, TA_NARRATIVE): Known Results</t>
  </si>
  <si>
    <t>PMTCT_STAT (N, TA NARRATIVE)</t>
  </si>
  <si>
    <t>PMTCT_STAT (N, TA_NARRATIVE) TARGET: Known Results</t>
  </si>
  <si>
    <t>PMTCT_STAT (N, TA_NARRATIVE) TARGET</t>
  </si>
  <si>
    <t>PMTCT_STAT (N, TA) TARGET: Known Results</t>
  </si>
  <si>
    <t>PMTCT_STAT (N, TA) TARGET</t>
  </si>
  <si>
    <t>PMTCT_STAT_SUBNAT (D, SUBNAT): Known Results</t>
  </si>
  <si>
    <t>PMTCT_STAT_SUBNAT (D, SUBNAT)</t>
  </si>
  <si>
    <t>PMTCT_STAT_SUBNAT (D, SUBNAT) TARGET: Known Results</t>
  </si>
  <si>
    <t>PMTCT_STAT_SUBNAT (D, SUBNAT) TARGET</t>
  </si>
  <si>
    <t>PMTCT_STAT_SUBNAT (N, SUBNAT, KnownNewPosNewNeg): Known Results</t>
  </si>
  <si>
    <t>PMTCT_STAT_SUBNAT (N, SUBNAT, KnownPosNeg)</t>
  </si>
  <si>
    <t>PMTCT_STAT_SUBNAT (N, SUBNAT, KnownNewPosNewNeg) TARGET: Known Results</t>
  </si>
  <si>
    <t>PMTCT_STAT_SUBNAT (N, SUBNAT, KnownPosNeg) TARGET</t>
  </si>
  <si>
    <t>PMTCT_STAT_SUBNAT (N, SUBNAT): Known Results</t>
  </si>
  <si>
    <t>PMTCT_STAT_SUBNAT (N, SUBNAT)</t>
  </si>
  <si>
    <t>PMTCT_STAT_SUBNAT (N, SUBNAT) TARGET: Known Results</t>
  </si>
  <si>
    <t>PMTCT_STAT_SUBNAT (N, SUBNAT) TARGET</t>
  </si>
  <si>
    <t>PP_PREV (D, DSD, Age/Sex): People Targeted</t>
  </si>
  <si>
    <t>PP_PREV (D, DSD, Age/Sex)</t>
  </si>
  <si>
    <t>NBwN9Vyvm0Q</t>
  </si>
  <si>
    <t>PP_PREV (D, DSD_NARRATIVE): People Targeted</t>
  </si>
  <si>
    <t>PP_PREV (D, DSD NARRATIVE)</t>
  </si>
  <si>
    <t>tavH4WHkoat</t>
  </si>
  <si>
    <t>PP_PREV (D, DSD_NARRATIVE) TARGET: People Targeted</t>
  </si>
  <si>
    <t>PP_PREV (D, DSD_NARRATIVE) TARGET</t>
  </si>
  <si>
    <t>PP_PREV (D, DSD): People Targeted</t>
  </si>
  <si>
    <t>PP_PREV (D, DSD)</t>
  </si>
  <si>
    <t>PP_PREV (D, DSD) TARGET: People Targeted</t>
  </si>
  <si>
    <t>PP_PREV (D, DSD) TARGET</t>
  </si>
  <si>
    <t>PP_PREV (D, TA, Age/Sex): People Targeted</t>
  </si>
  <si>
    <t>PP_PREV (D, TA, Age/Sex)</t>
  </si>
  <si>
    <t>EJNWYaWI0kY</t>
  </si>
  <si>
    <t>PP_PREV (D, TA_NARRATIVE): People Targeted</t>
  </si>
  <si>
    <t>PP_PREV (D, TA NARRATIVE)</t>
  </si>
  <si>
    <t>UPWfxtJQK2B</t>
  </si>
  <si>
    <t>PP_PREV (D, TA_NARRATIVE) TARGET: People Targeted</t>
  </si>
  <si>
    <t>PP_PREV (D, TA_NARRATIVE) TARGET</t>
  </si>
  <si>
    <t>PP_PREV (D, TA): People Targeted</t>
  </si>
  <si>
    <t>PP_PREV (D, TA)</t>
  </si>
  <si>
    <t>PP_PREV (D, TA) TARGET: People Targeted</t>
  </si>
  <si>
    <t>PP_PREV (D, TA) TARGET</t>
  </si>
  <si>
    <t>OHLhH5zPMQV</t>
  </si>
  <si>
    <t>PP_PREV (N, DSD, Age): HIV Prevention Program</t>
  </si>
  <si>
    <t>PP_PREV (N, DSD, Age)</t>
  </si>
  <si>
    <t>PP_PREV (N, DSD, Age/Sex): HIV Prevention Program</t>
  </si>
  <si>
    <t>PP_PREV (N, DSD, Age/Sex)</t>
  </si>
  <si>
    <t>PP_PREV (N, DSD, Age/Sex) TARGET: HIV Prevention Program</t>
  </si>
  <si>
    <t>PP_PREV (N, DSD, Age/Sex) TARGET</t>
  </si>
  <si>
    <t>mMjwQsfA2Zi</t>
  </si>
  <si>
    <t>PP_PREV (N, DSD, Age) TARGET: HIV Prevention Program</t>
  </si>
  <si>
    <t>PP_PREV (N, DSD, Age) TARGET</t>
  </si>
  <si>
    <t>PP_PREV (N, DSD, Aggregated Age/Sex) TARGET: HIV Prevention Program</t>
  </si>
  <si>
    <t>PP_PREV (N, DSD, Aggregated Age/Sex) TARGET</t>
  </si>
  <si>
    <t>PP_PREV (N, DSD): HIV Prevention Program</t>
  </si>
  <si>
    <t>PP_PREV (N, DSD)</t>
  </si>
  <si>
    <t>nCLj3t9brnR</t>
  </si>
  <si>
    <t>PP_PREV (N, DSD, InterventionType): HIV Prevention Program</t>
  </si>
  <si>
    <t>PP_PREV (N, DSD, InterventionType)</t>
  </si>
  <si>
    <t>xiUU1j9THsO</t>
  </si>
  <si>
    <t>PP_PREV (N, DSD, InterventionType) TARGET: HIV Prevention Program</t>
  </si>
  <si>
    <t>PP_PREV (N, DSD, InterventionType) TARGET</t>
  </si>
  <si>
    <t>PP_PREV (N, DSD_NARRATIVE): HIV Prevention Program</t>
  </si>
  <si>
    <t>PP_PREV (N, DSD NARRATIVE)</t>
  </si>
  <si>
    <t>PP_PREV (N, DSD_NARRATIVE) TARGET: HIV Prevention Program</t>
  </si>
  <si>
    <t>PP_PREV (N, DSD_NARRATIVE) TARGET</t>
  </si>
  <si>
    <t>DrzMdEOX74d</t>
  </si>
  <si>
    <t>PP_PREV (N, DSD, Sex): HIV Prevention Program</t>
  </si>
  <si>
    <t>PP_PREV (N, DSD, Sex)</t>
  </si>
  <si>
    <t>flaECjQpC4E</t>
  </si>
  <si>
    <t>PP_PREV (N, DSD, Sex) TARGET: HIV Prevention Program</t>
  </si>
  <si>
    <t>PP_PREV (N, DSD, Sex) TARGET</t>
  </si>
  <si>
    <t>PP_PREV (N, DSD, Status): HIV Prevention Program</t>
  </si>
  <si>
    <t>PP_PREV (N, DSD, Status)</t>
  </si>
  <si>
    <t>PP_PREV (N, DSD) TARGET: HIV Prevention Program</t>
  </si>
  <si>
    <t>PP_PREV (N, DSD) TARGET</t>
  </si>
  <si>
    <t>qEhYXnZ6PX6</t>
  </si>
  <si>
    <t>PP_PREV (N, TA, Age): HIV Prevention Program</t>
  </si>
  <si>
    <t>PP_PREV (N, TA, Age)</t>
  </si>
  <si>
    <t>PP_PREV (N, TA, Age/Sex): HIV Prevention Program</t>
  </si>
  <si>
    <t>PP_PREV (N, TA, Age/Sex)</t>
  </si>
  <si>
    <t>PP_PREV (N, TA, Age/Sex) TARGET: HIV Prevention Program</t>
  </si>
  <si>
    <t>PP_PREV (N, TA, Age/Sex) TARGET</t>
  </si>
  <si>
    <t>xL2V6j2yVX1</t>
  </si>
  <si>
    <t>PP_PREV (N, TA, Age) TARGET: HIV Prevention Program</t>
  </si>
  <si>
    <t>PP_PREV (N, TA, Age) TARGET</t>
  </si>
  <si>
    <t>PP_PREV (N, TA, Aggregated Age/Sex) TARGET: HIV Prevention Program</t>
  </si>
  <si>
    <t>PP_PREV (N, TA, Aggregated Age/Sex) TARGET</t>
  </si>
  <si>
    <t>PP_PREV (N, TA): HIV Prevention Program</t>
  </si>
  <si>
    <t>PP_PREV (N, TA)</t>
  </si>
  <si>
    <t>cibIKJ66Kvf</t>
  </si>
  <si>
    <t>PP_PREV (N, TA, InterventionType): HIV Prevention Program</t>
  </si>
  <si>
    <t>PP_PREV (N, TA, InterventionType)</t>
  </si>
  <si>
    <t>GRPxbZGtOBu</t>
  </si>
  <si>
    <t>PP_PREV (N, TA, InterventionType) TARGET: HIV Prevention Program</t>
  </si>
  <si>
    <t>PP_PREV (N, TA, InterventionType) TARGET</t>
  </si>
  <si>
    <t>PP_PREV (N, TA_NARRATIVE): HIV Prevention Program</t>
  </si>
  <si>
    <t>PP_PREV (N, TA NARRATIVE)</t>
  </si>
  <si>
    <t>PP_PREV (N, TA_NARRATIVE) TARGET: HIV Prevention Program</t>
  </si>
  <si>
    <t>PP_PREV (N, TA_NARRATIVE) TARGET</t>
  </si>
  <si>
    <t>e9aVb0KnDNh</t>
  </si>
  <si>
    <t>PP_PREV (N, TA, Sex): HIV Prevention Program</t>
  </si>
  <si>
    <t>PP_PREV (N, TA, Sex)</t>
  </si>
  <si>
    <t>OrusLBXMHIt</t>
  </si>
  <si>
    <t>PP_PREV (N, TA, Sex) TARGET: HIV Prevention Program</t>
  </si>
  <si>
    <t>PP_PREV (N, TA, Sex) TARGET</t>
  </si>
  <si>
    <t>PP_PREV (N, TA, Status): HIV Prevention Program</t>
  </si>
  <si>
    <t>PP_PREV (N, TA, Status)</t>
  </si>
  <si>
    <t>PP_PREV (N, TA) TARGET: HIV Prevention Program</t>
  </si>
  <si>
    <t>PP_PREV (N, TA) TARGET</t>
  </si>
  <si>
    <t>PrEP_NEW (D, DSD, Age): Estimated at Risk</t>
  </si>
  <si>
    <t>PrEP_NEW (D, DSD, Age)</t>
  </si>
  <si>
    <t>PrEP_NEW (D, DSD, Age) TARGET: Estimated at Risk</t>
  </si>
  <si>
    <t>PrEP_NEW (D, DSD, Age) TARGET</t>
  </si>
  <si>
    <t>PrEP_NEW (D, DSD): Estimated at Risk</t>
  </si>
  <si>
    <t>PrEP_NEW (D, DSD)</t>
  </si>
  <si>
    <t>PrEP_NEW (D, DSD) TARGET: Estimated at Risk</t>
  </si>
  <si>
    <t>PrEP_NEW (D, DSD) TARGET</t>
  </si>
  <si>
    <t>PrEP_NEW (D, TA, Age): Estimated at Risk</t>
  </si>
  <si>
    <t>PrEP_NEW (D, TA, Age)</t>
  </si>
  <si>
    <t>PrEP_NEW (D, TA, Age) TARGET: Estimated at Risk</t>
  </si>
  <si>
    <t>PrEP_NEW (D, TA, Age) TARGET</t>
  </si>
  <si>
    <t>PrEP_NEW (D, TA): Estimated at Risk</t>
  </si>
  <si>
    <t>PrEP_NEW (D, TA)</t>
  </si>
  <si>
    <t>PrEP_NEW (D, TA) TARGET: Estimated at Risk</t>
  </si>
  <si>
    <t>PrEP_NEW (D, TA) TARGET</t>
  </si>
  <si>
    <t>PrEP_NEW (N, DSD, Age): Newly Enrolled PrEP</t>
  </si>
  <si>
    <t>PrEP_NEW (N, DSD, Age)</t>
  </si>
  <si>
    <t>PrEP_NEW (N, DSD, Age/Sex): Newly Enrolled PrEP</t>
  </si>
  <si>
    <t>PrEP_NEW (N, DSD, Age/Sex)</t>
  </si>
  <si>
    <t>PrEP_NEW (N, DSD, Age/Sex) TARGET: Newly Enrolled PrEP</t>
  </si>
  <si>
    <t>PrEP_NEW (N, DSD, Age/Sex) TARGET</t>
  </si>
  <si>
    <t>PrEP_NEW (N, DSD, Age) TARGET: Newly Enrolled PrEP</t>
  </si>
  <si>
    <t>PrEP_NEW (N, DSD, Age) TARGET</t>
  </si>
  <si>
    <t>PrEP_NEW (N, DSD, KeyPopAbr): Newly Enrolled PrEP</t>
  </si>
  <si>
    <t>PrEP_NEW (N, DSD, KeyPopAbr)</t>
  </si>
  <si>
    <t>PrEP_NEW (N, DSD, KeyPopAbr) TARGET: Newly Enrolled PrEP</t>
  </si>
  <si>
    <t>PrEP_NEW (N, DSD, KeyPopAbr) TARGET</t>
  </si>
  <si>
    <t>PrEP_NEW (N, DSD_NARRATIVE)</t>
  </si>
  <si>
    <t>PrEP_NEW (N, DSD_NARRATIVE) TARGET: Newly Enrolled PrEP</t>
  </si>
  <si>
    <t>PrEP_NEW (N, DSD_NARRATIVE) TARGET</t>
  </si>
  <si>
    <t>PrEP_NEW (N, DSD): Newly Enrolled PrEP</t>
  </si>
  <si>
    <t>PrEP_NEW (N, DSD)</t>
  </si>
  <si>
    <t>PrEP_NEW (N, DSD) TARGET: Newly Enrolled PrEP</t>
  </si>
  <si>
    <t>PrEP_NEW (N, DSD) TARGET</t>
  </si>
  <si>
    <t>PrEP_NEW (N, TA, Age): Newly Enrolled PrEP</t>
  </si>
  <si>
    <t>PrEP_NEW (N, TA, Age)</t>
  </si>
  <si>
    <t>PrEP_NEW (N, TA, Age/Sex): Newly Enrolled PrEP</t>
  </si>
  <si>
    <t>PrEP_NEW (N, TA, Age/Sex)</t>
  </si>
  <si>
    <t>PrEP_NEW (N, TA, Age/Sex) TARGET: Newly Enrolled PrEP</t>
  </si>
  <si>
    <t>PrEP_NEW (N, TA, Age/Sex) TARGET</t>
  </si>
  <si>
    <t>PrEP_NEW (N, TA, Age) TARGET: Newly Enrolled PrEP</t>
  </si>
  <si>
    <t>PrEP_NEW (N, TA, Age) TARGET</t>
  </si>
  <si>
    <t>PrEP_NEW (N, TA, KeyPopAbr): Newly Enrolled PrEP</t>
  </si>
  <si>
    <t>PrEP_NEW (N, TA, KeyPopAbr)</t>
  </si>
  <si>
    <t>PrEP_NEW (N, TA, KeyPopAbr) TARGET: Newly Enrolled PrEP</t>
  </si>
  <si>
    <t>PrEP_NEW (N, TA, KeyPopAbr) TARGET</t>
  </si>
  <si>
    <t>PrEP_NEW (N, TA_NARRATIVE)</t>
  </si>
  <si>
    <t>PrEP_NEW (N, TA_NARRATIVE) TARGET: Newly Enrolled PrEP</t>
  </si>
  <si>
    <t>PrEP_NEW (N, TA_NARRATIVE) TARGET</t>
  </si>
  <si>
    <t>PrEP_NEW (N, TA): Newly Enrolled PrEP</t>
  </si>
  <si>
    <t>PrEP_NEW (N, TA)</t>
  </si>
  <si>
    <t>PrEP_NEW (N, TA) TARGET: Newly Enrolled PrEP</t>
  </si>
  <si>
    <t>PrEP_NEW (N, TA) TARGET</t>
  </si>
  <si>
    <t>v5pTGXFsnTE</t>
  </si>
  <si>
    <t>QI_SITE (D, DSD): PEPFAR site for any Clinical Service</t>
  </si>
  <si>
    <t>QI_SITE (D, DSD)</t>
  </si>
  <si>
    <t>CL8nnrOF5v2</t>
  </si>
  <si>
    <t>QI_SITE (D, DSD) TARGET: PEPFAR site for any Clinical Service</t>
  </si>
  <si>
    <t>QI_SITE (D, DSD) TARGET</t>
  </si>
  <si>
    <t>vdGwc3Ulq04</t>
  </si>
  <si>
    <t>QI_SITE (D, DSD/TA, SupportType): PEPFAR site for any Clinical Service</t>
  </si>
  <si>
    <t>QI_SITE (D, DSD/TA, SupportType)</t>
  </si>
  <si>
    <t>NwCkCZjKlrG</t>
  </si>
  <si>
    <t>QI_SITE (D, DSD/TA, SupportType) TARGET: PEPFAR site for any Clinical Service</t>
  </si>
  <si>
    <t>QI_SITE (D, DSD/TA, SupportType) TARGET</t>
  </si>
  <si>
    <t>sn1LXJFghkH</t>
  </si>
  <si>
    <t>QI_SITE (N, DSD, DeliverySiteType): Quality Improvement Completed</t>
  </si>
  <si>
    <t>QI_SITE (N, DSD, DeliverySiteType)</t>
  </si>
  <si>
    <t>XtPD08NIixz</t>
  </si>
  <si>
    <t>QI_SITE (N, DSD, DeliverySiteType) TARGET: Quality Improvement Completed</t>
  </si>
  <si>
    <t>QI_SITE (N, DSD, DeliverySiteType) TARGET</t>
  </si>
  <si>
    <t>VlBd1FGPTQx</t>
  </si>
  <si>
    <t>QI_SITE (N, DSD): Quality Improvement Completed</t>
  </si>
  <si>
    <t>QI_SITE (N, DSD)</t>
  </si>
  <si>
    <t>pw43cTqffJl</t>
  </si>
  <si>
    <t>QI_SITE (N, DSD) TARGET: Quality Improvement Completed</t>
  </si>
  <si>
    <t>QI_SITE (N, DSD) TARGET</t>
  </si>
  <si>
    <t>mEDw7hfXNS9</t>
  </si>
  <si>
    <t>QI_SITE (N, DSD/TA, SupportType): Quality Improvement Completed</t>
  </si>
  <si>
    <t>QI_SITE (N, DSD/TA, SupportType)</t>
  </si>
  <si>
    <t>QT4yjP51AoF</t>
  </si>
  <si>
    <t>QI_SITE (N, DSD/TA, SupportType) TARGET: Quality Improvement Completed</t>
  </si>
  <si>
    <t>QI_SITE (N, DSD/TA, SupportType) TARGET</t>
  </si>
  <si>
    <t>SC_COMM_NAT (D, NAT): All Funding by Commodity</t>
  </si>
  <si>
    <t>SC_COMM_NAT (D, NAT)</t>
  </si>
  <si>
    <t>SC_COMM_NAT (D, NAT, HIVCommodity): All Funding by Commodity</t>
  </si>
  <si>
    <t>SC_COMM_NAT (D, NAT, HIVCommodity)</t>
  </si>
  <si>
    <t>SC_COMM_NAT (D, NAT, HIVCommodity) TARGET: All Funding by Commodity</t>
  </si>
  <si>
    <t>SC_COMM_NAT (D, NAT, HIVCommodity) TARGET</t>
  </si>
  <si>
    <t>SC_COMM_NAT (D, NAT) TARGET: All Funding by Commodity</t>
  </si>
  <si>
    <t>SC_COMM_NAT (D, NAT) TARGET</t>
  </si>
  <si>
    <t>SC_COMM_NAT (N, NAT, HIVCommodity): PEPFAR Funding by Commodity</t>
  </si>
  <si>
    <t>SC_COMM_NAT (N, NAT, HIVCommodity)</t>
  </si>
  <si>
    <t>SC_COMM_NAT (N, NAT, HIVCommodity) TARGET: PEPFAR Funding by Commodity</t>
  </si>
  <si>
    <t>SC_COMM_NAT (N, NAT, HIVCommodity) TARGET</t>
  </si>
  <si>
    <t>SC_COMM_NAT (N, NAT_JUSTIFICATION): PEPFAR Funding by Commodity</t>
  </si>
  <si>
    <t>SC_COMM_NAT (N, NAT_JUSTIFICATION)</t>
  </si>
  <si>
    <t>un98TMN5fCB</t>
  </si>
  <si>
    <t>SC_COMM_NAT (N, NAT_JUSTIFICATION) TARGET: PEPFAR Funding by Commodity</t>
  </si>
  <si>
    <t>SC_COMM_NAT (N, NAT_JUSTIFICATION) TARGET</t>
  </si>
  <si>
    <t>SC_COMM_NAT (N, NAT): PEPFAR Funding by Commodity</t>
  </si>
  <si>
    <t>SC_COMM_NAT (N, NAT)</t>
  </si>
  <si>
    <t>SC_COMM_NAT (N, NAT_SOURCE): PEPFAR Funding by Commodity</t>
  </si>
  <si>
    <t>SC_COMM_NAT (N, NAT_SOURCE)</t>
  </si>
  <si>
    <t>pM8mRikl4gx</t>
  </si>
  <si>
    <t>SC_COMM_NAT (N, NAT_SOURCE) TARGET: PEPFAR Funding by Commodity</t>
  </si>
  <si>
    <t>SC_COMM_NAT (N, NAT_SOURCE) TARGET</t>
  </si>
  <si>
    <t>SC_COMM_NAT (N, NAT) TARGET: PEPFAR Funding by Commodity</t>
  </si>
  <si>
    <t>SC_COMM_NAT (N, NAT) TARGET</t>
  </si>
  <si>
    <t>SC_STOCK (D, DSD, ObservedCommodity) TARGET: Total Observations</t>
  </si>
  <si>
    <t>SC_STOCK (D, DSD, ObservedCommodity) TARGET</t>
  </si>
  <si>
    <t>SC_STOCK (D, DSD, ObservedCommodity): Total Observations</t>
  </si>
  <si>
    <t>SC_STOCK (D, DSD, ObservedCommodity)</t>
  </si>
  <si>
    <t>SC_STOCK (D, DSD, ObservedCommodity) v2: Total Observations</t>
  </si>
  <si>
    <t>SC_STOCK (D, DSD, ObservedCommodity) v2</t>
  </si>
  <si>
    <t>SC_STOCK (D, TA, ObservedCommodity) TARGET: Total Observations</t>
  </si>
  <si>
    <t>SC_STOCK (D, TA, ObservedCommodity) TARGET</t>
  </si>
  <si>
    <t>SC_STOCK (D, TA, ObservedCommodity): Total Observations</t>
  </si>
  <si>
    <t>SC_STOCK (D, TA, ObservedCommodity)</t>
  </si>
  <si>
    <t>SC_STOCK (D, TA, ObservedCommodity) v2: Total Observations</t>
  </si>
  <si>
    <t>SC_STOCK (D, TA, ObservedCommodity) v2</t>
  </si>
  <si>
    <t>SC_STOCK (N, DSD_NARRATIVE): Between Min-Max</t>
  </si>
  <si>
    <t>SC_STOCK (N, DSD_NARRATIVE)</t>
  </si>
  <si>
    <t>SC_STOCK (N, DSD_NARRATIVE) TARGET: Between Min-Max</t>
  </si>
  <si>
    <t>SC_STOCK (N, DSD_NARRATIVE) TARGET</t>
  </si>
  <si>
    <t>SC_STOCK (N, DSD, ObservedCommodity): Between Min-Max</t>
  </si>
  <si>
    <t>SC_STOCK (N, DSD, ObservedCommodity)</t>
  </si>
  <si>
    <t>SC_STOCK (N, DSD, ObservedCommodity) TARGET: Between Min-Max</t>
  </si>
  <si>
    <t>SC_STOCK (N, DSD, ObservedCommodity) TARGET</t>
  </si>
  <si>
    <t>SC_STOCK (N, DSD, ObservedCommodity) v2: Between Min-Max</t>
  </si>
  <si>
    <t>SC_STOCK (N, DSD, ObservedCommodity) v2</t>
  </si>
  <si>
    <t>SC_STOCK (N, TA_NARRATIVE): Between Min-Max</t>
  </si>
  <si>
    <t>SC_STOCK (N, TA_NARRATIVE)</t>
  </si>
  <si>
    <t>SC_STOCK (N, TA_NARRATIVE) TARGET: Between Min-Max</t>
  </si>
  <si>
    <t>SC_STOCK (N, TA_NARRATIVE) TARGET</t>
  </si>
  <si>
    <t>SC_STOCK (N, TA, ObservedCommodity): Between Min-Max</t>
  </si>
  <si>
    <t>SC_STOCK (N, TA, ObservedCommodity)</t>
  </si>
  <si>
    <t>SC_STOCK (N, TA, ObservedCommodity) TARGET: Between Min-Max</t>
  </si>
  <si>
    <t>SC_STOCK (N, TA, ObservedCommodity) TARGET</t>
  </si>
  <si>
    <t>SC_STOCK (N, TA, ObservedCommodity) v2: Between Min-Max</t>
  </si>
  <si>
    <t>SC_STOCK (N, TA, ObservedCommodity) v2</t>
  </si>
  <si>
    <t>qNJZsBsyohv</t>
  </si>
  <si>
    <t>SC_TRAIN (D, DSD): Conduct Supply Chain Activities</t>
  </si>
  <si>
    <t>SC_TRAIN (D, DSD)</t>
  </si>
  <si>
    <t>phRiHDLAIVb</t>
  </si>
  <si>
    <t>SC_TRAIN (D, DSD) TARGET: Conduct Supply Chain Activities</t>
  </si>
  <si>
    <t>SC_TRAIN (D, DSD) TARGET</t>
  </si>
  <si>
    <t>BEnGH1VXUDx</t>
  </si>
  <si>
    <t>SC_TRAIN (N, DSD, Inservice) TARGET: Trained in Supply Chain Activites</t>
  </si>
  <si>
    <t>SC_TRAIN (N, DSD, Inservice) TARGET</t>
  </si>
  <si>
    <t>TgtJL7JumdS</t>
  </si>
  <si>
    <t>SC_TRAIN (N, DSD, Inservice): Trained in Supply Chain Activites</t>
  </si>
  <si>
    <t>SC_TRAIN (N, DSD, Inservice)</t>
  </si>
  <si>
    <t>Z0gyYnhs68j</t>
  </si>
  <si>
    <t>SC_TRAIN (N, DSD, Preservice) TARGET: Trained in Supply Chain Activites</t>
  </si>
  <si>
    <t>SC_TRAIN (N, DSD, Preservice) TARGET</t>
  </si>
  <si>
    <t>C5sC1Mn1ELG</t>
  </si>
  <si>
    <t>SC_TRAIN (N, DSD, Preservice): Trained in Supply Chain Activites</t>
  </si>
  <si>
    <t>SC_TRAIN (N, DSD, Preservice)</t>
  </si>
  <si>
    <t>s98GhkkP3bW</t>
  </si>
  <si>
    <t>SC_TRAIN (N, DSD) TARGET: Trained in Supply Chain Activites</t>
  </si>
  <si>
    <t>SC_TRAIN (N, DSD) TARGET</t>
  </si>
  <si>
    <t>brbW6o0cJL8</t>
  </si>
  <si>
    <t>SC_TRAIN (N, DSD): Trained in Supply Chain Activites</t>
  </si>
  <si>
    <t>SC_TRAIN (N, DSD)</t>
  </si>
  <si>
    <t>ID5FCmkA4hy</t>
  </si>
  <si>
    <t>SI_HIS (N, DSD): Existence of Facility Registry</t>
  </si>
  <si>
    <t>SI_HIS (N, DSD)</t>
  </si>
  <si>
    <t>khUFV3OOZ7W</t>
  </si>
  <si>
    <t>SI_ME (N, DSD): M&amp;E Based on UNAIDS 12 Model</t>
  </si>
  <si>
    <t>SI_ME (N, DSD)</t>
  </si>
  <si>
    <t>GcneRHSH5oi</t>
  </si>
  <si>
    <t>SIMS.A_01_01_PTEQANatl_COMM</t>
  </si>
  <si>
    <t>A_01_01_PTEQANatl_COMM</t>
  </si>
  <si>
    <t>B4e50LxXda3</t>
  </si>
  <si>
    <t>SIMS.A_01_01_PTEQANatl_INSTR_CB1_REPL_TOT</t>
  </si>
  <si>
    <t>A_01_01_PTEQANatl_INSTR_CB1_REPL_TOT</t>
  </si>
  <si>
    <t>wjUK8nljLLS</t>
  </si>
  <si>
    <t>SIMS.A_01_01_PTEQANatl_INSTR_CB2_REPL_NUM</t>
  </si>
  <si>
    <t>A_01_01_PTEQANatl_INSTR_CB2_REPL_NUM</t>
  </si>
  <si>
    <t>lNKHsLgKxVi</t>
  </si>
  <si>
    <t>SIMS.A_01_01_PTEQANatl_INSTR_CB3_TXT</t>
  </si>
  <si>
    <t>A_01_01_PTEQANatl_INSTR_CB3_TXT</t>
  </si>
  <si>
    <t>wmiRxKRW4C6</t>
  </si>
  <si>
    <t>SIMS.A_01_01_PTEQANatl_INSTR_CBA</t>
  </si>
  <si>
    <t>A_01_01_PTEQANatl_INSTR_CBA</t>
  </si>
  <si>
    <t>HydyHab0IYh</t>
  </si>
  <si>
    <t>SIMS.A_01_01_PTEQANatl_INSTR_CBB</t>
  </si>
  <si>
    <t>A_01_01_PTEQANatl_INSTR_CBB</t>
  </si>
  <si>
    <t>jIQ3hi23ux0</t>
  </si>
  <si>
    <t>SIMS.A_01_01_PTEQANatl_INSTR_CBC</t>
  </si>
  <si>
    <t>A_01_01_PTEQANatl_INSTR_CBC</t>
  </si>
  <si>
    <t>OFEUC5Fqg4m</t>
  </si>
  <si>
    <t>SIMS.A_01_01_PTEQANatl_INSTR_CBD</t>
  </si>
  <si>
    <t>A_01_01_PTEQANatl_INSTR_CBD</t>
  </si>
  <si>
    <t>S432ITwWpK8</t>
  </si>
  <si>
    <t>SIMS.A_01_01_PTEQANatl_INSTR_CBE</t>
  </si>
  <si>
    <t>A_01_01_PTEQANatl_INSTR_CBE</t>
  </si>
  <si>
    <t>GgPeAABRMyr</t>
  </si>
  <si>
    <t>SIMS.A_01_01_PTEQANatl_INSTR_CBF</t>
  </si>
  <si>
    <t>A_01_01_PTEQANatl_INSTR_CBF</t>
  </si>
  <si>
    <t>CL66oK6K8kN</t>
  </si>
  <si>
    <t>SIMS.A_01_01_PTEQANatl_INSTR_LowScore</t>
  </si>
  <si>
    <t>A_01_01_PTEQANatl_INSTR_LowScore</t>
  </si>
  <si>
    <t>tXFW3sfOJxu</t>
  </si>
  <si>
    <t>SIMS.A_01_01_PTEQANatl_Q1_RESP</t>
  </si>
  <si>
    <t>A_01_01_PTEQANatl_Q1_RESP</t>
  </si>
  <si>
    <t>mgXfL1gN1gv</t>
  </si>
  <si>
    <t>SIMS.A_01_01_PTEQANatl_Q2_PERC</t>
  </si>
  <si>
    <t>A_01_01_PTEQANatl_Q2_PERC</t>
  </si>
  <si>
    <t>lWtqhcllJ5f</t>
  </si>
  <si>
    <t>SIMS.A_01_01_PTEQANatl_Q3_CB1</t>
  </si>
  <si>
    <t>A_01_01_PTEQANatl_Q3_CB1</t>
  </si>
  <si>
    <t>bgdnemDB3yq</t>
  </si>
  <si>
    <t>SIMS.A_01_01_PTEQANatl_Q3_CB2</t>
  </si>
  <si>
    <t>A_01_01_PTEQANatl_Q3_CB2</t>
  </si>
  <si>
    <t>GpHByNQ1Igl</t>
  </si>
  <si>
    <t>SIMS.A_01_01_PTEQANatl_Q3_RESP</t>
  </si>
  <si>
    <t>A_01_01_PTEQANatl_Q3_RESP</t>
  </si>
  <si>
    <t>hYGDpg7F8Bk</t>
  </si>
  <si>
    <t>SIMS.A_01_01_PTEQANatl_Q4_RESP</t>
  </si>
  <si>
    <t>A_01_01_PTEQANatl_Q4_RESP</t>
  </si>
  <si>
    <t>CBOjTBrDlFb</t>
  </si>
  <si>
    <t>SIMS.A_01_01_PTEQANatl_SCORE</t>
  </si>
  <si>
    <t>A_01_01_PTEQANatl_SCORE</t>
  </si>
  <si>
    <t>V7Q5tSfj3Q0</t>
  </si>
  <si>
    <t>SIMS.A_01_02_POCTQINatl_COMM</t>
  </si>
  <si>
    <t>A_01_02_POCTQINatl_COMM</t>
  </si>
  <si>
    <t>SIszqKEvPnI</t>
  </si>
  <si>
    <t>SIMS.A_01_02_POCTQINatl_Q1_RESP</t>
  </si>
  <si>
    <t>A_01_02_POCTQINatl_Q1_RESP</t>
  </si>
  <si>
    <t>gF6F4h7zz6S</t>
  </si>
  <si>
    <t>SIMS.A_01_02_POCTQINatl_Q2_PERC</t>
  </si>
  <si>
    <t>A_01_02_POCTQINatl_Q2_PERC</t>
  </si>
  <si>
    <t>FZFJF99znyi</t>
  </si>
  <si>
    <t>SIMS.A_01_02_POCTQINatl_Q3_RESP</t>
  </si>
  <si>
    <t>A_01_02_POCTQINatl_Q3_RESP</t>
  </si>
  <si>
    <t>FKJdWVfUqSY</t>
  </si>
  <si>
    <t>SIMS.A_01_02_POCTQINatl_SCORE</t>
  </si>
  <si>
    <t>A_01_02_POCTQINatl_SCORE</t>
  </si>
  <si>
    <t>NUHe8FXV8HC</t>
  </si>
  <si>
    <t>SIMS.A_01_03_SpecRefNatl_COMM</t>
  </si>
  <si>
    <t>A_01_03_SpecRefNatl_COMM</t>
  </si>
  <si>
    <t>g1QJf64vyB5</t>
  </si>
  <si>
    <t>SIMS.A_01_03_SpecRefNatl_Q1_RESP</t>
  </si>
  <si>
    <t>A_01_03_SpecRefNatl_Q1_RESP</t>
  </si>
  <si>
    <t>ffk8xEQtMHQ</t>
  </si>
  <si>
    <t>SIMS.A_01_03_SpecRefNatl_Q2_CB1</t>
  </si>
  <si>
    <t>A_01_03_SpecRefNatl_Q2_CB1</t>
  </si>
  <si>
    <t>sBCUIdDwo8z</t>
  </si>
  <si>
    <t>SIMS.A_01_03_SpecRefNatl_Q2_CB2</t>
  </si>
  <si>
    <t>A_01_03_SpecRefNatl_Q2_CB2</t>
  </si>
  <si>
    <t>KirahAw5Mvg</t>
  </si>
  <si>
    <t>SIMS.A_01_03_SpecRefNatl_Q2_CB3</t>
  </si>
  <si>
    <t>A_01_03_SpecRefNatl_Q2_CB3</t>
  </si>
  <si>
    <t>XFhPS35bxrP</t>
  </si>
  <si>
    <t>SIMS.A_01_03_SpecRefNatl_Q2_RESP</t>
  </si>
  <si>
    <t>A_01_03_SpecRefNatl_Q2_RESP</t>
  </si>
  <si>
    <t>PhoDQz2ki8e</t>
  </si>
  <si>
    <t>SIMS.A_01_03_SpecRefNatl_Q3_RESP</t>
  </si>
  <si>
    <t>A_01_03_SpecRefNatl_Q3_RESP</t>
  </si>
  <si>
    <t>fzg6eMBuAav</t>
  </si>
  <si>
    <t>SIMS.A_01_03_SpecRefNatl_Q4_RESP</t>
  </si>
  <si>
    <t>A_01_03_SpecRefNatl_Q4_RESP</t>
  </si>
  <si>
    <t>xU9SYZW6LPJ</t>
  </si>
  <si>
    <t>SIMS.A_01_03_SpecRefNatl_SCORE</t>
  </si>
  <si>
    <t>A_01_03_SpecRefNatl_SCORE</t>
  </si>
  <si>
    <t>RA4SEggSUca</t>
  </si>
  <si>
    <t>SIMS.A_01_04_QAHIVtestNatl_COMM</t>
  </si>
  <si>
    <t>A_01_04_QAHIVtestNatl_COMM</t>
  </si>
  <si>
    <t>Q78YkJwjMKA</t>
  </si>
  <si>
    <t>SIMS.A_01_04_QAHIVtestNatl_Q1_RESP</t>
  </si>
  <si>
    <t>A_01_04_QAHIVtestNatl_Q1_RESP</t>
  </si>
  <si>
    <t>Me8GJD55Tky</t>
  </si>
  <si>
    <t>SIMS.A_01_04_QAHIVtestNatl_Q2_RESP</t>
  </si>
  <si>
    <t>A_01_04_QAHIVtestNatl_Q2_RESP</t>
  </si>
  <si>
    <t>tQnwly2QFyf</t>
  </si>
  <si>
    <t>SIMS.A_01_04_QAHIVtestNatl_Q3_RESP</t>
  </si>
  <si>
    <t>A_01_04_QAHIVtestNatl_Q3_RESP</t>
  </si>
  <si>
    <t>EuvzQSLvzqK</t>
  </si>
  <si>
    <t>SIMS.A_01_04_QAHIVtestNatl_Q4_RESP</t>
  </si>
  <si>
    <t>A_01_04_QAHIVtestNatl_Q4_RESP</t>
  </si>
  <si>
    <t>OTKjIrICz3P</t>
  </si>
  <si>
    <t>SIMS.A_01_04_QAHIVtestNatl_SCORE</t>
  </si>
  <si>
    <t>A_01_04_QAHIVtestNatl_SCORE</t>
  </si>
  <si>
    <t>VuXePJiW0m5</t>
  </si>
  <si>
    <t>SIMS.A_01_05_NBTSANatl_COMM</t>
  </si>
  <si>
    <t>A_01_05_NBTSANatl_COMM</t>
  </si>
  <si>
    <t>bX7VwI38oGJ</t>
  </si>
  <si>
    <t>SIMS.A_01_05_NBTSANatl_Q1_RESP</t>
  </si>
  <si>
    <t>A_01_05_NBTSANatl_Q1_RESP</t>
  </si>
  <si>
    <t>rq8by9c4Bq2</t>
  </si>
  <si>
    <t>SIMS.A_01_05_NBTSANatl_Q2_RESP</t>
  </si>
  <si>
    <t>A_01_05_NBTSANatl_Q2_RESP</t>
  </si>
  <si>
    <t>sWf2L69yRpr</t>
  </si>
  <si>
    <t>SIMS.A_01_05_NBTSANatl_Q3_RESP</t>
  </si>
  <si>
    <t>A_01_05_NBTSANatl_Q3_RESP</t>
  </si>
  <si>
    <t>GvuBwFMu4tt</t>
  </si>
  <si>
    <t>SIMS.A_01_05_NBTSANatl_Q4_RESP</t>
  </si>
  <si>
    <t>A_01_05_NBTSANatl_Q4_RESP</t>
  </si>
  <si>
    <t>CX5WzD0xCUw</t>
  </si>
  <si>
    <t>SIMS.A_01_05_NBTSANatl_Q5_PERC</t>
  </si>
  <si>
    <t>A_01_05_NBTSANatl_Q5_PERC</t>
  </si>
  <si>
    <t>ilfXQrBNn1u</t>
  </si>
  <si>
    <t>SIMS.A_01_05_NBTSANatl_Q6_RESP</t>
  </si>
  <si>
    <t>A_01_05_NBTSANatl_Q6_RESP</t>
  </si>
  <si>
    <t>S8D7VO7P2LG</t>
  </si>
  <si>
    <t>SIMS.A_01_05_NBTSANatl_SCORE</t>
  </si>
  <si>
    <t>A_01_05_NBTSANatl_SCORE</t>
  </si>
  <si>
    <t>UlaTKIIyCBD</t>
  </si>
  <si>
    <t>SIMS.A_01_06_PTEQASNU_COMM</t>
  </si>
  <si>
    <t>A_01_06_PTEQASNU_COMM</t>
  </si>
  <si>
    <t>bSKyruXHpHU</t>
  </si>
  <si>
    <t>SIMS.A_01_06_PTEQASNU_INSTR_CB1_REPL_TOT</t>
  </si>
  <si>
    <t>A_01_06_PTEQASNU_INSTR_CB1_REPL_TOT</t>
  </si>
  <si>
    <t>R132H03ux8S</t>
  </si>
  <si>
    <t>SIMS.A_01_06_PTEQASNU_INSTR_CB2_REPL_NUM</t>
  </si>
  <si>
    <t>A_01_06_PTEQASNU_INSTR_CB2_REPL_NUM</t>
  </si>
  <si>
    <t>tT4vQRlF3F2</t>
  </si>
  <si>
    <t>SIMS.A_01_06_PTEQASNU_INSTR_CB3_TXT</t>
  </si>
  <si>
    <t>A_01_06_PTEQASNU_INSTR_CB3_TXT</t>
  </si>
  <si>
    <t>PjUrAGwU3EP</t>
  </si>
  <si>
    <t>SIMS.A_01_06_PTEQASNU_INSTR_CBA</t>
  </si>
  <si>
    <t>A_01_06_PTEQASNU_INSTR_CBA</t>
  </si>
  <si>
    <t>qq4uubNRhBh</t>
  </si>
  <si>
    <t>SIMS.A_01_06_PTEQASNU_INSTR_CBB</t>
  </si>
  <si>
    <t>A_01_06_PTEQASNU_INSTR_CBB</t>
  </si>
  <si>
    <t>MjL9ulaYyC2</t>
  </si>
  <si>
    <t>SIMS.A_01_06_PTEQASNU_INSTR_CBC</t>
  </si>
  <si>
    <t>A_01_06_PTEQASNU_INSTR_CBC</t>
  </si>
  <si>
    <t>mJ7hjZjWyO2</t>
  </si>
  <si>
    <t>SIMS.A_01_06_PTEQASNU_INSTR_CBD</t>
  </si>
  <si>
    <t>A_01_06_PTEQASNU_INSTR_CBD</t>
  </si>
  <si>
    <t>NoHqfCgC3ek</t>
  </si>
  <si>
    <t>SIMS.A_01_06_PTEQASNU_INSTR_CBE</t>
  </si>
  <si>
    <t>A_01_06_PTEQASNU_INSTR_CBE</t>
  </si>
  <si>
    <t>ylCREoHJ3Jr</t>
  </si>
  <si>
    <t>SIMS.A_01_06_PTEQASNU_INSTR_CBF</t>
  </si>
  <si>
    <t>A_01_06_PTEQASNU_INSTR_CBF</t>
  </si>
  <si>
    <t>RQrcLYLaNa4</t>
  </si>
  <si>
    <t>SIMS.A_01_06_PTEQASNU_INSTR_LowScore</t>
  </si>
  <si>
    <t>A_01_06_PTEQASNU_INSTR_LowScore</t>
  </si>
  <si>
    <t>DWHGwpwcwBt</t>
  </si>
  <si>
    <t>SIMS.A_01_06_PTEQASNU_Q1_RESP</t>
  </si>
  <si>
    <t>A_01_06_PTEQASNU_Q1_RESP</t>
  </si>
  <si>
    <t>hjrppCsSgiN</t>
  </si>
  <si>
    <t>SIMS.A_01_06_PTEQASNU_Q2_PERC</t>
  </si>
  <si>
    <t>A_01_06_PTEQASNU_Q2_PERC</t>
  </si>
  <si>
    <t>ST7osCbQLgR</t>
  </si>
  <si>
    <t>SIMS.A_01_06_PTEQASNU_Q3_CB1</t>
  </si>
  <si>
    <t>A_01_06_PTEQASNU_Q3_CB1</t>
  </si>
  <si>
    <t>gkgpe6khHtg</t>
  </si>
  <si>
    <t>SIMS.A_01_06_PTEQASNU_Q3_CB2</t>
  </si>
  <si>
    <t>A_01_06_PTEQASNU_Q3_CB2</t>
  </si>
  <si>
    <t>B7B3wCUbiLE</t>
  </si>
  <si>
    <t>SIMS.A_01_06_PTEQASNU_Q3_RESP</t>
  </si>
  <si>
    <t>A_01_06_PTEQASNU_Q3_RESP</t>
  </si>
  <si>
    <t>EvqxOSqnFBv</t>
  </si>
  <si>
    <t>SIMS.A_01_06_PTEQASNU_Q4_RESP</t>
  </si>
  <si>
    <t>A_01_06_PTEQASNU_Q4_RESP</t>
  </si>
  <si>
    <t>f3ENwLs6JSA</t>
  </si>
  <si>
    <t>SIMS.A_01_06_PTEQASNU_SCORE</t>
  </si>
  <si>
    <t>A_01_06_PTEQASNU_SCORE</t>
  </si>
  <si>
    <t>yXA62Iah6X0</t>
  </si>
  <si>
    <t>SIMS.A_01_07_POCTQISNU_COMM</t>
  </si>
  <si>
    <t>A_01_07_POCTQISNU_COMM</t>
  </si>
  <si>
    <t>dlCCAWFr9BY</t>
  </si>
  <si>
    <t>SIMS.A_01_07_POCTQISNU_Q1_RESP</t>
  </si>
  <si>
    <t>A_01_07_POCTQISNU_Q1_RESP</t>
  </si>
  <si>
    <t>exeXBwvEBzz</t>
  </si>
  <si>
    <t>SIMS.A_01_07_POCTQISNU_Q2_PERC</t>
  </si>
  <si>
    <t>A_01_07_POCTQISNU_Q2_PERC</t>
  </si>
  <si>
    <t>DLMXYdKHNXh</t>
  </si>
  <si>
    <t>SIMS.A_01_07_POCTQISNU_Q3_RESP</t>
  </si>
  <si>
    <t>A_01_07_POCTQISNU_Q3_RESP</t>
  </si>
  <si>
    <t>r0grteApaki</t>
  </si>
  <si>
    <t>SIMS.A_01_07_POCTQISNU_SCORE</t>
  </si>
  <si>
    <t>A_01_07_POCTQISNU_SCORE</t>
  </si>
  <si>
    <t>gLpby4VPvuA</t>
  </si>
  <si>
    <t>SIMS.A_01_08_SpecRefSNU_COMM</t>
  </si>
  <si>
    <t>A_01_08_SpecRefSNU_COMM</t>
  </si>
  <si>
    <t>gJJfJCoqJiM</t>
  </si>
  <si>
    <t>SIMS.A_01_08_SpecRefSNU_Q1_RESP</t>
  </si>
  <si>
    <t>A_01_08_SpecRefSNU_Q1_RESP</t>
  </si>
  <si>
    <t>gFywHwI3OsW</t>
  </si>
  <si>
    <t>SIMS.A_01_08_SpecRefSNU_Q2_CB1</t>
  </si>
  <si>
    <t>A_01_08_SpecRefSNU_Q2_CB1</t>
  </si>
  <si>
    <t>QNifGEYkxXz</t>
  </si>
  <si>
    <t>SIMS.A_01_08_SpecRefSNU_Q2_CB2</t>
  </si>
  <si>
    <t>A_01_08_SpecRefSNU_Q2_CB2</t>
  </si>
  <si>
    <t>sFf8ouXh0Ak</t>
  </si>
  <si>
    <t>SIMS.A_01_08_SpecRefSNU_Q2_CB3</t>
  </si>
  <si>
    <t>A_01_08_SpecRefSNU_Q2_CB3</t>
  </si>
  <si>
    <t>YLp70LYreg8</t>
  </si>
  <si>
    <t>SIMS.A_01_08_SpecRefSNU_Q2_RESP</t>
  </si>
  <si>
    <t>A_01_08_SpecRefSNU_Q2_RESP</t>
  </si>
  <si>
    <t>hwy5Cc9ewz9</t>
  </si>
  <si>
    <t>SIMS.A_01_08_SpecRefSNU_Q3_RESP</t>
  </si>
  <si>
    <t>A_01_08_SpecRefSNU_Q3_RESP</t>
  </si>
  <si>
    <t>W200D5DehgC</t>
  </si>
  <si>
    <t>SIMS.A_01_08_SpecRefSNU_Q4_RESP</t>
  </si>
  <si>
    <t>A_01_08_SpecRefSNU_Q4_RESP</t>
  </si>
  <si>
    <t>gGNxVjPkp7F</t>
  </si>
  <si>
    <t>SIMS.A_01_08_SpecRefSNU_SCORE</t>
  </si>
  <si>
    <t>A_01_08_SpecRefSNU_SCORE</t>
  </si>
  <si>
    <t>HhF1nA9QyCE</t>
  </si>
  <si>
    <t>SIMS.A_01_09_QAHIVtestSNU_COMM</t>
  </si>
  <si>
    <t>A_01_09_QAHIVtestSNU_COMM</t>
  </si>
  <si>
    <t>ZIpdShMGzY7</t>
  </si>
  <si>
    <t>SIMS.A_01_09_QAHIVtestSNU_Q1_RESP</t>
  </si>
  <si>
    <t>A_01_09_QAHIVtestSNU_Q1_RESP</t>
  </si>
  <si>
    <t>hqcRXyDDqqx</t>
  </si>
  <si>
    <t>SIMS.A_01_09_QAHIVtestSNU_Q2_RESP</t>
  </si>
  <si>
    <t>A_01_09_QAHIVtestSNU_Q2_RESP</t>
  </si>
  <si>
    <t>M8RHiXCN0Kx</t>
  </si>
  <si>
    <t>SIMS.A_01_09_QAHIVtestSNU_Q3_RESP</t>
  </si>
  <si>
    <t>A_01_09_QAHIVtestSNU_Q3_RESP</t>
  </si>
  <si>
    <t>t0gIle4F4s1</t>
  </si>
  <si>
    <t>SIMS.A_01_09_QAHIVtestSNU_Q4_RESP</t>
  </si>
  <si>
    <t>A_01_09_QAHIVtestSNU_Q4_RESP</t>
  </si>
  <si>
    <t>umwZV8aOJrw</t>
  </si>
  <si>
    <t>SIMS.A_01_09_QAHIVtestSNU_SCORE</t>
  </si>
  <si>
    <t>A_01_09_QAHIVtestSNU_SCORE</t>
  </si>
  <si>
    <t>RqZV5z7ohny</t>
  </si>
  <si>
    <t>SIMS.A_02_01_MgtStrategyNatl_COMM</t>
  </si>
  <si>
    <t>A_02_01_MgtStrategyNatl_COMM</t>
  </si>
  <si>
    <t>rCIiGDwFYtq</t>
  </si>
  <si>
    <t>SIMS.A_02_01_MgtStrategyNatl_Q1_RESP</t>
  </si>
  <si>
    <t>A_02_01_MgtStrategyNatl_Q1_RESP</t>
  </si>
  <si>
    <t>hFHst7emhfS</t>
  </si>
  <si>
    <t>SIMS.A_02_01_MgtStrategyNatl_Q2_CB1</t>
  </si>
  <si>
    <t>A_02_01_MgtStrategyNatl_Q2_CB1</t>
  </si>
  <si>
    <t>wWrFC1YamUP</t>
  </si>
  <si>
    <t>SIMS.A_02_01_MgtStrategyNatl_Q2_CB2</t>
  </si>
  <si>
    <t>A_02_01_MgtStrategyNatl_Q2_CB2</t>
  </si>
  <si>
    <t>lm6vPAhZFBt</t>
  </si>
  <si>
    <t>SIMS.A_02_01_MgtStrategyNatl_Q2_RESP</t>
  </si>
  <si>
    <t>A_02_01_MgtStrategyNatl_Q2_RESP</t>
  </si>
  <si>
    <t>n6lrBoW8fNb</t>
  </si>
  <si>
    <t>SIMS.A_02_01_MgtStrategyNatl_Q3_CB1</t>
  </si>
  <si>
    <t>A_02_01_MgtStrategyNatl_Q3_CB1</t>
  </si>
  <si>
    <t>xfhOEXg7YG8</t>
  </si>
  <si>
    <t>SIMS.A_02_01_MgtStrategyNatl_Q3_CB2</t>
  </si>
  <si>
    <t>A_02_01_MgtStrategyNatl_Q3_CB2</t>
  </si>
  <si>
    <t>uzVNEBQD48b</t>
  </si>
  <si>
    <t>SIMS.A_02_01_MgtStrategyNatl_Q3_RESP</t>
  </si>
  <si>
    <t>A_02_01_MgtStrategyNatl_Q3_RESP</t>
  </si>
  <si>
    <t>ht3bsHwHbjw</t>
  </si>
  <si>
    <t>SIMS.A_02_01_MgtStrategyNatl_Q4_RESP</t>
  </si>
  <si>
    <t>A_02_01_MgtStrategyNatl_Q4_RESP</t>
  </si>
  <si>
    <t>zqq9HWO22jY</t>
  </si>
  <si>
    <t>SIMS.A_02_01_MgtStrategyNatl_SCORE</t>
  </si>
  <si>
    <t>A_02_01_MgtStrategyNatl_SCORE</t>
  </si>
  <si>
    <t>naCa3X2d9sL</t>
  </si>
  <si>
    <t>SIMS.A_02_02_EconStudNatl_COMM</t>
  </si>
  <si>
    <t>A_02_02_EconStudNatl_COMM</t>
  </si>
  <si>
    <t>jBF7pyhkAIe</t>
  </si>
  <si>
    <t>SIMS.A_02_02_EconStudNatl_Q1_RESP</t>
  </si>
  <si>
    <t>A_02_02_EconStudNatl_Q1_RESP</t>
  </si>
  <si>
    <t>ZGKy5RR8LGK</t>
  </si>
  <si>
    <t>SIMS.A_02_02_EconStudNatl_Q2_RESP</t>
  </si>
  <si>
    <t>A_02_02_EconStudNatl_Q2_RESP</t>
  </si>
  <si>
    <t>AHi5nPs5kQj</t>
  </si>
  <si>
    <t>SIMS.A_02_02_EconStudNatl_Q3_RESP</t>
  </si>
  <si>
    <t>A_02_02_EconStudNatl_Q3_RESP</t>
  </si>
  <si>
    <t>LtcjmbA3shj</t>
  </si>
  <si>
    <t>SIMS.A_02_02_EconStudNatl_SCORE</t>
  </si>
  <si>
    <t>A_02_02_EconStudNatl_SCORE</t>
  </si>
  <si>
    <t>AiNlcW7MvHY</t>
  </si>
  <si>
    <t>SIMS.A_02_03_MgtOpsSNU_COMM</t>
  </si>
  <si>
    <t>A_02_03_MgtOpsSNU_COMM</t>
  </si>
  <si>
    <t>YoWHkmN30OI</t>
  </si>
  <si>
    <t>SIMS.A_02_03_MgtOpsSNU_Q1_RESP</t>
  </si>
  <si>
    <t>A_02_03_MgtOpsSNU_Q1_RESP</t>
  </si>
  <si>
    <t>vy3XPqvhy27</t>
  </si>
  <si>
    <t>SIMS.A_02_03_MgtOpsSNU_Q2_CB1</t>
  </si>
  <si>
    <t>A_02_03_MgtOpsSNU_Q2_CB1</t>
  </si>
  <si>
    <t>s73PSedJCcJ</t>
  </si>
  <si>
    <t>SIMS.A_02_03_MgtOpsSNU_Q2_CB2</t>
  </si>
  <si>
    <t>A_02_03_MgtOpsSNU_Q2_CB2</t>
  </si>
  <si>
    <t>gydSZ64mJgU</t>
  </si>
  <si>
    <t>SIMS.A_02_03_MgtOpsSNU_Q2_T-NUM</t>
  </si>
  <si>
    <t>A_02_03_MgtOpsSNU_Q2_T-NUM</t>
  </si>
  <si>
    <t>Cq9NaeazEQI</t>
  </si>
  <si>
    <t>SIMS.A_02_03_MgtOpsSNU_Q3_CB1</t>
  </si>
  <si>
    <t>A_02_03_MgtOpsSNU_Q3_CB1</t>
  </si>
  <si>
    <t>kCpEDJo44pB</t>
  </si>
  <si>
    <t>SIMS.A_02_03_MgtOpsSNU_Q3_CB2</t>
  </si>
  <si>
    <t>A_02_03_MgtOpsSNU_Q3_CB2</t>
  </si>
  <si>
    <t>Ypo5urFTp9q</t>
  </si>
  <si>
    <t>SIMS.A_02_03_MgtOpsSNU_Q3_CB3</t>
  </si>
  <si>
    <t>A_02_03_MgtOpsSNU_Q3_CB3</t>
  </si>
  <si>
    <t>ib1msaL2HLq</t>
  </si>
  <si>
    <t>SIMS.A_02_03_MgtOpsSNU_Q3_T-NUM</t>
  </si>
  <si>
    <t>A_02_03_MgtOpsSNU_Q3_T-NUM</t>
  </si>
  <si>
    <t>JozBm2cNZtd</t>
  </si>
  <si>
    <t>SIMS.A_02_03_MgtOpsSNU_Q4_RESP</t>
  </si>
  <si>
    <t>A_02_03_MgtOpsSNU_Q4_RESP</t>
  </si>
  <si>
    <t>IAjUnvyERgm</t>
  </si>
  <si>
    <t>SIMS.A_02_03_MgtOpsSNU_SCORE</t>
  </si>
  <si>
    <t>A_02_03_MgtOpsSNU_SCORE</t>
  </si>
  <si>
    <t>aWN5UaCyaLV</t>
  </si>
  <si>
    <t>SIMS.A_02_04_SuperHlthSNU_COMM</t>
  </si>
  <si>
    <t>A_02_04_SuperHlthSNU_COMM</t>
  </si>
  <si>
    <t>v2FecmZ8R0c</t>
  </si>
  <si>
    <t>SIMS.A_02_04_SuperHlthSNU_Q1_RESP</t>
  </si>
  <si>
    <t>A_02_04_SuperHlthSNU_Q1_RESP</t>
  </si>
  <si>
    <t>ga1Cic7KxUK</t>
  </si>
  <si>
    <t>SIMS.A_02_04_SuperHlthSNU_Q2_CB1</t>
  </si>
  <si>
    <t>A_02_04_SuperHlthSNU_Q2_CB1</t>
  </si>
  <si>
    <t>fh8NAEtd0pK</t>
  </si>
  <si>
    <t>SIMS.A_02_04_SuperHlthSNU_Q2_CB2</t>
  </si>
  <si>
    <t>A_02_04_SuperHlthSNU_Q2_CB2</t>
  </si>
  <si>
    <t>Z94dWPtHo9v</t>
  </si>
  <si>
    <t>SIMS.A_02_04_SuperHlthSNU_Q2_RESP</t>
  </si>
  <si>
    <t>A_02_04_SuperHlthSNU_Q2_RESP</t>
  </si>
  <si>
    <t>dvcTVTOr5ac</t>
  </si>
  <si>
    <t>SIMS.A_02_04_SuperHlthSNU_Q3_CB1</t>
  </si>
  <si>
    <t>A_02_04_SuperHlthSNU_Q3_CB1</t>
  </si>
  <si>
    <t>Q8lNUwnLJax</t>
  </si>
  <si>
    <t>SIMS.A_02_04_SuperHlthSNU_Q3_CB2</t>
  </si>
  <si>
    <t>A_02_04_SuperHlthSNU_Q3_CB2</t>
  </si>
  <si>
    <t>RBqxTivpPZZ</t>
  </si>
  <si>
    <t>SIMS.A_02_04_SuperHlthSNU_Q3_RESP</t>
  </si>
  <si>
    <t>A_02_04_SuperHlthSNU_Q3_RESP</t>
  </si>
  <si>
    <t>YguAYlAXCC5</t>
  </si>
  <si>
    <t>SIMS.A_02_04_SuperHlthSNU_Q4_PERC</t>
  </si>
  <si>
    <t>A_02_04_SuperHlthSNU_Q4_PERC</t>
  </si>
  <si>
    <t>oTQPFLtRrFB</t>
  </si>
  <si>
    <t>SIMS.A_02_04_SuperHlthSNU_SCORE</t>
  </si>
  <si>
    <t>A_02_04_SuperHlthSNU_SCORE</t>
  </si>
  <si>
    <t>zSko0WuRWYr</t>
  </si>
  <si>
    <t>SIMS.A_02_05_DataCollectSNU_COMM</t>
  </si>
  <si>
    <t>A_02_05_DataCollectSNU_COMM</t>
  </si>
  <si>
    <t>O5oLfhhJHCG</t>
  </si>
  <si>
    <t>SIMS.A_02_05_DataCollectSNU_INSTR_AREA_CB1</t>
  </si>
  <si>
    <t>A_02_05_DataCollectSNU_INSTR_AREA_CB1</t>
  </si>
  <si>
    <t>aZZRar8B9Zi</t>
  </si>
  <si>
    <t>SIMS.A_02_05_DataCollectSNU_INSTR_AREA_CB10</t>
  </si>
  <si>
    <t>A_02_05_DataCollectSNU_INSTR_AREA_CB10</t>
  </si>
  <si>
    <t>CshyGyED062</t>
  </si>
  <si>
    <t>SIMS.A_02_05_DataCollectSNU_INSTR_AREA_CB11</t>
  </si>
  <si>
    <t>A_02_05_DataCollectSNU_INSTR_AREA_CB11</t>
  </si>
  <si>
    <t>GrpSOD1zYU9</t>
  </si>
  <si>
    <t>SIMS.A_02_05_DataCollectSNU_INSTR_AREA_CB12</t>
  </si>
  <si>
    <t>A_02_05_DataCollectSNU_INSTR_AREA_CB12</t>
  </si>
  <si>
    <t>jOpFMgxjhH6</t>
  </si>
  <si>
    <t>SIMS.A_02_05_DataCollectSNU_INSTR_AREA_CB13</t>
  </si>
  <si>
    <t>A_02_05_DataCollectSNU_INSTR_AREA_CB13</t>
  </si>
  <si>
    <t>qiGts9hS7u0</t>
  </si>
  <si>
    <t>SIMS.A_02_05_DataCollectSNU_INSTR_AREA_CB14</t>
  </si>
  <si>
    <t>A_02_05_DataCollectSNU_INSTR_AREA_CB14</t>
  </si>
  <si>
    <t>G64y3iNwCmq</t>
  </si>
  <si>
    <t>SIMS.A_02_05_DataCollectSNU_INSTR_AREA_CB15</t>
  </si>
  <si>
    <t>A_02_05_DataCollectSNU_INSTR_AREA_CB15</t>
  </si>
  <si>
    <t>jQ0kgV8AIPc</t>
  </si>
  <si>
    <t>SIMS.A_02_05_DataCollectSNU_INSTR_AREA_CB16</t>
  </si>
  <si>
    <t>A_02_05_DataCollectSNU_INSTR_AREA_CB16</t>
  </si>
  <si>
    <t>T2E6cPx47LJ</t>
  </si>
  <si>
    <t>SIMS.A_02_05_DataCollectSNU_INSTR_AREA_CB17</t>
  </si>
  <si>
    <t>A_02_05_DataCollectSNU_INSTR_AREA_CB17</t>
  </si>
  <si>
    <t>ehR0TK5veSB</t>
  </si>
  <si>
    <t>SIMS.A_02_05_DataCollectSNU_INSTR_AREA_CB18</t>
  </si>
  <si>
    <t>A_02_05_DataCollectSNU_INSTR_AREA_CB18</t>
  </si>
  <si>
    <t>w8td2ravXbJ</t>
  </si>
  <si>
    <t>SIMS.A_02_05_DataCollectSNU_INSTR_AREA_CB19</t>
  </si>
  <si>
    <t>A_02_05_DataCollectSNU_INSTR_AREA_CB19</t>
  </si>
  <si>
    <t>XQMnrEiEqUg</t>
  </si>
  <si>
    <t>SIMS.A_02_05_DataCollectSNU_INSTR_AREA_CB2</t>
  </si>
  <si>
    <t>A_02_05_DataCollectSNU_INSTR_AREA_CB2</t>
  </si>
  <si>
    <t>VcUtX0m7uro</t>
  </si>
  <si>
    <t>SIMS.A_02_05_DataCollectSNU_INSTR_AREA_CB20TXT</t>
  </si>
  <si>
    <t>A_02_05_DataCollectSNU_INSTR_AREA_CB20TXT</t>
  </si>
  <si>
    <t>qRjP1fjNonh</t>
  </si>
  <si>
    <t>SIMS.A_02_05_DataCollectSNU_INSTR_AREA_CB3</t>
  </si>
  <si>
    <t>A_02_05_DataCollectSNU_INSTR_AREA_CB3</t>
  </si>
  <si>
    <t>jgL1fIAHJN4</t>
  </si>
  <si>
    <t>SIMS.A_02_05_DataCollectSNU_INSTR_AREA_CB4</t>
  </si>
  <si>
    <t>A_02_05_DataCollectSNU_INSTR_AREA_CB4</t>
  </si>
  <si>
    <t>B74dksjun4w</t>
  </si>
  <si>
    <t>SIMS.A_02_05_DataCollectSNU_INSTR_AREA_CB5</t>
  </si>
  <si>
    <t>A_02_05_DataCollectSNU_INSTR_AREA_CB5</t>
  </si>
  <si>
    <t>vy1p27BqXH8</t>
  </si>
  <si>
    <t>SIMS.A_02_05_DataCollectSNU_INSTR_AREA_CB6</t>
  </si>
  <si>
    <t>A_02_05_DataCollectSNU_INSTR_AREA_CB6</t>
  </si>
  <si>
    <t>lWrIBafNlAj</t>
  </si>
  <si>
    <t>SIMS.A_02_05_DataCollectSNU_INSTR_AREA_CB7</t>
  </si>
  <si>
    <t>A_02_05_DataCollectSNU_INSTR_AREA_CB7</t>
  </si>
  <si>
    <t>Sp6FTLtGBdx</t>
  </si>
  <si>
    <t>SIMS.A_02_05_DataCollectSNU_INSTR_AREA_CB8</t>
  </si>
  <si>
    <t>A_02_05_DataCollectSNU_INSTR_AREA_CB8</t>
  </si>
  <si>
    <t>ClEwTTpzTiy</t>
  </si>
  <si>
    <t>SIMS.A_02_05_DataCollectSNU_INSTR_AREA_CB9</t>
  </si>
  <si>
    <t>A_02_05_DataCollectSNU_INSTR_AREA_CB9</t>
  </si>
  <si>
    <t>arYeHfcPujZ</t>
  </si>
  <si>
    <t>SIMS.A_02_05_DataCollectSNU_Q1_CB1</t>
  </si>
  <si>
    <t>A_02_05_DataCollectSNU_Q1_CB1</t>
  </si>
  <si>
    <t>OBIONaNcbrN</t>
  </si>
  <si>
    <t>SIMS.A_02_05_DataCollectSNU_Q1_CB2</t>
  </si>
  <si>
    <t>A_02_05_DataCollectSNU_Q1_CB2</t>
  </si>
  <si>
    <t>fGyitMHa2u6</t>
  </si>
  <si>
    <t>SIMS.A_02_05_DataCollectSNU_Q1_RESP</t>
  </si>
  <si>
    <t>A_02_05_DataCollectSNU_Q1_RESP</t>
  </si>
  <si>
    <t>GEO5J6Ze6vB</t>
  </si>
  <si>
    <t>SIMS.A_02_05_DataCollectSNU_Q2_RESP</t>
  </si>
  <si>
    <t>A_02_05_DataCollectSNU_Q2_RESP</t>
  </si>
  <si>
    <t>BYFtZjbQ5vh</t>
  </si>
  <si>
    <t>SIMS.A_02_05_DataCollectSNU_Q3_RESP</t>
  </si>
  <si>
    <t>A_02_05_DataCollectSNU_Q3_RESP</t>
  </si>
  <si>
    <t>SYdz9FjLTQW</t>
  </si>
  <si>
    <t>SIMS.A_02_05_DataCollectSNU_Q4_RESP</t>
  </si>
  <si>
    <t>A_02_05_DataCollectSNU_Q4_RESP</t>
  </si>
  <si>
    <t>kIV3NmytRTU</t>
  </si>
  <si>
    <t>SIMS.A_02_05_DataCollectSNU_SCORE</t>
  </si>
  <si>
    <t>A_02_05_DataCollectSNU_SCORE</t>
  </si>
  <si>
    <t>pnG8it7ejGX</t>
  </si>
  <si>
    <t>SIMS.A_02_06_ReferSNU_COMM</t>
  </si>
  <si>
    <t>A_02_06_ReferSNU_COMM</t>
  </si>
  <si>
    <t>LY8Qa7MH796</t>
  </si>
  <si>
    <t>SIMS.A_02_06_ReferSNU_INSTR_AREA_CB1</t>
  </si>
  <si>
    <t>A_02_06_ReferSNU_INSTR_AREA_CB1</t>
  </si>
  <si>
    <t>TRMCG9NRogB</t>
  </si>
  <si>
    <t>SIMS.A_02_06_ReferSNU_INSTR_AREA_CB10</t>
  </si>
  <si>
    <t>A_02_06_ReferSNU_INSTR_AREA_CB10</t>
  </si>
  <si>
    <t>LJyrPsEDrJ0</t>
  </si>
  <si>
    <t>SIMS.A_02_06_ReferSNU_INSTR_AREA_CB11</t>
  </si>
  <si>
    <t>A_02_06_ReferSNU_INSTR_AREA_CB11</t>
  </si>
  <si>
    <t>vEcCb57TmE4</t>
  </si>
  <si>
    <t>SIMS.A_02_06_ReferSNU_INSTR_AREA_CB12</t>
  </si>
  <si>
    <t>A_02_06_ReferSNU_INSTR_AREA_CB12</t>
  </si>
  <si>
    <t>TavlogQEEvj</t>
  </si>
  <si>
    <t>SIMS.A_02_06_ReferSNU_INSTR_AREA_CB13</t>
  </si>
  <si>
    <t>A_02_06_ReferSNU_INSTR_AREA_CB13</t>
  </si>
  <si>
    <t>vIh4Nak49Uv</t>
  </si>
  <si>
    <t>SIMS.A_02_06_ReferSNU_INSTR_AREA_CB14</t>
  </si>
  <si>
    <t>A_02_06_ReferSNU_INSTR_AREA_CB14</t>
  </si>
  <si>
    <t>Vk92GgpYX9r</t>
  </si>
  <si>
    <t>SIMS.A_02_06_ReferSNU_INSTR_AREA_CB15</t>
  </si>
  <si>
    <t>A_02_06_ReferSNU_INSTR_AREA_CB15</t>
  </si>
  <si>
    <t>H9kr10B9VSt</t>
  </si>
  <si>
    <t>SIMS.A_02_06_ReferSNU_INSTR_AREA_CB16TXT</t>
  </si>
  <si>
    <t>A_02_06_ReferSNU_INSTR_AREA_CB16TXT</t>
  </si>
  <si>
    <t>mQBNZXIijFN</t>
  </si>
  <si>
    <t>SIMS.A_02_06_ReferSNU_INSTR_AREA_CB2</t>
  </si>
  <si>
    <t>A_02_06_ReferSNU_INSTR_AREA_CB2</t>
  </si>
  <si>
    <t>sqs0I8ehzMY</t>
  </si>
  <si>
    <t>SIMS.A_02_06_ReferSNU_INSTR_AREA_CB3</t>
  </si>
  <si>
    <t>A_02_06_ReferSNU_INSTR_AREA_CB3</t>
  </si>
  <si>
    <t>kAV89enk6u9</t>
  </si>
  <si>
    <t>SIMS.A_02_06_ReferSNU_INSTR_AREA_CB4</t>
  </si>
  <si>
    <t>A_02_06_ReferSNU_INSTR_AREA_CB4</t>
  </si>
  <si>
    <t>bQFOp6wMJgF</t>
  </si>
  <si>
    <t>SIMS.A_02_06_ReferSNU_INSTR_AREA_CB5</t>
  </si>
  <si>
    <t>A_02_06_ReferSNU_INSTR_AREA_CB5</t>
  </si>
  <si>
    <t>mjQ0DylLDiK</t>
  </si>
  <si>
    <t>SIMS.A_02_06_ReferSNU_INSTR_AREA_CB6</t>
  </si>
  <si>
    <t>A_02_06_ReferSNU_INSTR_AREA_CB6</t>
  </si>
  <si>
    <t>aCEzlpSNNB1</t>
  </si>
  <si>
    <t>SIMS.A_02_06_ReferSNU_INSTR_AREA_CB7</t>
  </si>
  <si>
    <t>A_02_06_ReferSNU_INSTR_AREA_CB7</t>
  </si>
  <si>
    <t>EEMDnUrwPSt</t>
  </si>
  <si>
    <t>SIMS.A_02_06_ReferSNU_INSTR_AREA_CB8</t>
  </si>
  <si>
    <t>A_02_06_ReferSNU_INSTR_AREA_CB8</t>
  </si>
  <si>
    <t>qp0NiJjkGOE</t>
  </si>
  <si>
    <t>SIMS.A_02_06_ReferSNU_INSTR_AREA_CB9</t>
  </si>
  <si>
    <t>A_02_06_ReferSNU_INSTR_AREA_CB9</t>
  </si>
  <si>
    <t>MrrLDOqcZji</t>
  </si>
  <si>
    <t>SIMS.A_02_06_ReferSNU_Q1_RESP</t>
  </si>
  <si>
    <t>A_02_06_ReferSNU_Q1_RESP</t>
  </si>
  <si>
    <t>RXBq77TwIYo</t>
  </si>
  <si>
    <t>SIMS.A_02_06_ReferSNU_Q2_RESP</t>
  </si>
  <si>
    <t>A_02_06_ReferSNU_Q2_RESP</t>
  </si>
  <si>
    <t>XLxu5ZZ1fpt</t>
  </si>
  <si>
    <t>SIMS.A_02_06_ReferSNU_Q3_RESP</t>
  </si>
  <si>
    <t>A_02_06_ReferSNU_Q3_RESP</t>
  </si>
  <si>
    <t>RRzmhvXH1JK</t>
  </si>
  <si>
    <t>SIMS.A_02_06_ReferSNU_Q4_RESP</t>
  </si>
  <si>
    <t>A_02_06_ReferSNU_Q4_RESP</t>
  </si>
  <si>
    <t>kkppMLMxKsD</t>
  </si>
  <si>
    <t>SIMS.A_02_06_ReferSNU_Q5_RESP</t>
  </si>
  <si>
    <t>A_02_06_ReferSNU_Q5_RESP</t>
  </si>
  <si>
    <t>MheIzIOC8T4</t>
  </si>
  <si>
    <t>SIMS.A_02_06_ReferSNU_SCORE</t>
  </si>
  <si>
    <t>A_02_06_ReferSNU_SCORE</t>
  </si>
  <si>
    <t>xlGmriKX5fB</t>
  </si>
  <si>
    <t>SIMS.A_02_07_EconStudSNU_COMM</t>
  </si>
  <si>
    <t>A_02_07_EconStudSNU_COMM</t>
  </si>
  <si>
    <t>HLaQM28j18a</t>
  </si>
  <si>
    <t>SIMS.A_02_07_EconStudSNU_Q1_RESP</t>
  </si>
  <si>
    <t>A_02_07_EconStudSNU_Q1_RESP</t>
  </si>
  <si>
    <t>tjbEvzfwebB</t>
  </si>
  <si>
    <t>SIMS.A_02_07_EconStudSNU_Q2_RESP</t>
  </si>
  <si>
    <t>A_02_07_EconStudSNU_Q2_RESP</t>
  </si>
  <si>
    <t>YkS3QoaOmoR</t>
  </si>
  <si>
    <t>SIMS.A_02_07_EconStudSNU_Q3_RESP</t>
  </si>
  <si>
    <t>A_02_07_EconStudSNU_Q3_RESP</t>
  </si>
  <si>
    <t>rgt30AZMXbq</t>
  </si>
  <si>
    <t>SIMS.A_02_07_EconStudSNU_SCORE</t>
  </si>
  <si>
    <t>A_02_07_EconStudSNU_SCORE</t>
  </si>
  <si>
    <t>frYex3hIb6g</t>
  </si>
  <si>
    <t>SIMS.A_03_01_HRHStaffNatl_COMM</t>
  </si>
  <si>
    <t>A_03_01_HRHStaffNatl_COMM</t>
  </si>
  <si>
    <t>hy3O0jtCjjU</t>
  </si>
  <si>
    <t>SIMS.A_03_01_HRHStaffNatl_INSTR_FUNC_CB1</t>
  </si>
  <si>
    <t>A_03_01_HRHStaffNatl_INSTR_FUNC_CB1</t>
  </si>
  <si>
    <t>idVZiM2rJV0</t>
  </si>
  <si>
    <t>SIMS.A_03_01_HRHStaffNatl_INSTR_FUNC_CB2</t>
  </si>
  <si>
    <t>A_03_01_HRHStaffNatl_INSTR_FUNC_CB2</t>
  </si>
  <si>
    <t>EdpixVHjRhr</t>
  </si>
  <si>
    <t>SIMS.A_03_01_HRHStaffNatl_INSTR_FUNC_CB3</t>
  </si>
  <si>
    <t>A_03_01_HRHStaffNatl_INSTR_FUNC_CB3</t>
  </si>
  <si>
    <t>JkI6NChUwYZ</t>
  </si>
  <si>
    <t>SIMS.A_03_01_HRHStaffNatl_INSTR_FUNC_CB4</t>
  </si>
  <si>
    <t>A_03_01_HRHStaffNatl_INSTR_FUNC_CB4</t>
  </si>
  <si>
    <t>Ldt0xDLeOaX</t>
  </si>
  <si>
    <t>SIMS.A_03_01_HRHStaffNatl_INSTR_FUNC_CB5</t>
  </si>
  <si>
    <t>A_03_01_HRHStaffNatl_INSTR_FUNC_CB5</t>
  </si>
  <si>
    <t>uGDem4ZsGNd</t>
  </si>
  <si>
    <t>SIMS.A_03_01_HRHStaffNatl_NA</t>
  </si>
  <si>
    <t>A_03_01_HRHStaffNatl_NA</t>
  </si>
  <si>
    <t>nLTW9TiigtK</t>
  </si>
  <si>
    <t>SIMS.A_03_01_HRHStaffNatl_Q1_RESP</t>
  </si>
  <si>
    <t>A_03_01_HRHStaffNatl_Q1_RESP</t>
  </si>
  <si>
    <t>N6whBT3vXwx</t>
  </si>
  <si>
    <t>SIMS.A_03_01_HRHStaffNatl_Q2_CB1</t>
  </si>
  <si>
    <t>A_03_01_HRHStaffNatl_Q2_CB1</t>
  </si>
  <si>
    <t>KlV3K8Kqkhe</t>
  </si>
  <si>
    <t>SIMS.A_03_01_HRHStaffNatl_Q2_CB2</t>
  </si>
  <si>
    <t>A_03_01_HRHStaffNatl_Q2_CB2</t>
  </si>
  <si>
    <t>Z4M8J9bwzTP</t>
  </si>
  <si>
    <t>SIMS.A_03_01_HRHStaffNatl_Q2_T-NUM</t>
  </si>
  <si>
    <t>A_03_01_HRHStaffNatl_Q2_T-NUM</t>
  </si>
  <si>
    <t>KH6UXAipBz4</t>
  </si>
  <si>
    <t>SIMS.A_03_01_HRHStaffNatl_Q3_RESP</t>
  </si>
  <si>
    <t>A_03_01_HRHStaffNatl_Q3_RESP</t>
  </si>
  <si>
    <t>FPBH3c6Bd4B</t>
  </si>
  <si>
    <t>SIMS.A_03_01_HRHStaffNatl_SCORE</t>
  </si>
  <si>
    <t>A_03_01_HRHStaffNatl_SCORE</t>
  </si>
  <si>
    <t>fEdLdQydgXt</t>
  </si>
  <si>
    <t>SIMS.A_03_02_HRHISTNatl_COMM</t>
  </si>
  <si>
    <t>A_03_02_HRHISTNatl_COMM</t>
  </si>
  <si>
    <t>n8V84MasrIh</t>
  </si>
  <si>
    <t>SIMS.A_03_02_HRHISTNatl_INSTR_CB1_REPL_TOT</t>
  </si>
  <si>
    <t>A_03_02_HRHISTNatl_INSTR_CB1_REPL_TOT</t>
  </si>
  <si>
    <t>QdnE0ExAhe3</t>
  </si>
  <si>
    <t>SIMS.A_03_02_HRHISTNatl_INSTR_CB2_REPL_NUM</t>
  </si>
  <si>
    <t>A_03_02_HRHISTNatl_INSTR_CB2_REPL_NUM</t>
  </si>
  <si>
    <t>whk61boDXUa</t>
  </si>
  <si>
    <t>SIMS.A_03_02_HRHISTNatl_INSTR_CB3_TXT</t>
  </si>
  <si>
    <t>A_03_02_HRHISTNatl_INSTR_CB3_TXT</t>
  </si>
  <si>
    <t>uFBDA4wSO2m</t>
  </si>
  <si>
    <t>SIMS.A_03_02_HRHISTNatl_INSTR_TYPE_CB1</t>
  </si>
  <si>
    <t>A_03_02_HRHISTNatl_INSTR_TYPE_CB1</t>
  </si>
  <si>
    <t>M8eCPt1oJjO</t>
  </si>
  <si>
    <t>SIMS.A_03_02_HRHISTNatl_INSTR_TYPE_CB2</t>
  </si>
  <si>
    <t>A_03_02_HRHISTNatl_INSTR_TYPE_CB2</t>
  </si>
  <si>
    <t>lXoeP1J5G5m</t>
  </si>
  <si>
    <t>SIMS.A_03_02_HRHISTNatl_INSTR_TYPE_CB3</t>
  </si>
  <si>
    <t>A_03_02_HRHISTNatl_INSTR_TYPE_CB3</t>
  </si>
  <si>
    <t>C44wl8MBcSB</t>
  </si>
  <si>
    <t>SIMS.A_03_02_HRHISTNatl_INSTR_TYPE_CB4</t>
  </si>
  <si>
    <t>A_03_02_HRHISTNatl_INSTR_TYPE_CB4</t>
  </si>
  <si>
    <t>zJ7zSTz0fY1</t>
  </si>
  <si>
    <t>SIMS.A_03_02_HRHISTNatl_INSTR_TYPE_CBA</t>
  </si>
  <si>
    <t>A_03_02_HRHISTNatl_INSTR_TYPE_CBA</t>
  </si>
  <si>
    <t>QVbU5dp7Abm</t>
  </si>
  <si>
    <t>SIMS.A_03_02_HRHISTNatl_INSTR_TYPE_CBB</t>
  </si>
  <si>
    <t>A_03_02_HRHISTNatl_INSTR_TYPE_CBB</t>
  </si>
  <si>
    <t>SUn97LqeGhq</t>
  </si>
  <si>
    <t>SIMS.A_03_02_HRHISTNatl_INSTR_TYPE_CBC</t>
  </si>
  <si>
    <t>A_03_02_HRHISTNatl_INSTR_TYPE_CBC</t>
  </si>
  <si>
    <t>CxvltXOeCat</t>
  </si>
  <si>
    <t>SIMS.A_03_02_HRHISTNatl_INSTR_TYPE_CBD</t>
  </si>
  <si>
    <t>A_03_02_HRHISTNatl_INSTR_TYPE_CBD</t>
  </si>
  <si>
    <t>u6MqGHnQPZ2</t>
  </si>
  <si>
    <t>SIMS.A_03_02_HRHISTNatl_INSTR_TYPE_CBE</t>
  </si>
  <si>
    <t>A_03_02_HRHISTNatl_INSTR_TYPE_CBE</t>
  </si>
  <si>
    <t>BlYGyrFJjCy</t>
  </si>
  <si>
    <t>SIMS.A_03_02_HRHISTNatl_INSTR_TYPE_CBF</t>
  </si>
  <si>
    <t>A_03_02_HRHISTNatl_INSTR_TYPE_CBF</t>
  </si>
  <si>
    <t>rRR4SyBrl0G</t>
  </si>
  <si>
    <t>SIMS.A_03_02_HRHISTNatl_INSTR_TYPE_CBG</t>
  </si>
  <si>
    <t>A_03_02_HRHISTNatl_INSTR_TYPE_CBG</t>
  </si>
  <si>
    <t>F8G4QvYHdSQ</t>
  </si>
  <si>
    <t>SIMS.A_03_02_HRHISTNatl_INSTR_TYPE_CBH</t>
  </si>
  <si>
    <t>A_03_02_HRHISTNatl_INSTR_TYPE_CBH</t>
  </si>
  <si>
    <t>owh4DexfhhG</t>
  </si>
  <si>
    <t>SIMS.A_03_02_HRHISTNatl_INSTR_TYPE_CBI</t>
  </si>
  <si>
    <t>A_03_02_HRHISTNatl_INSTR_TYPE_CBI</t>
  </si>
  <si>
    <t>LGgnCpy56sg</t>
  </si>
  <si>
    <t>SIMS.A_03_02_HRHISTNatl_INSTR_TYPE_CBJ</t>
  </si>
  <si>
    <t>A_03_02_HRHISTNatl_INSTR_TYPE_CBJ</t>
  </si>
  <si>
    <t>TKbhQDeBb8W</t>
  </si>
  <si>
    <t>SIMS.A_03_02_HRHISTNatl_INSTR_TYPE_CBK</t>
  </si>
  <si>
    <t>A_03_02_HRHISTNatl_INSTR_TYPE_CBK</t>
  </si>
  <si>
    <t>XzDfJTIVqFz</t>
  </si>
  <si>
    <t>SIMS.A_03_02_HRHISTNatl_INSTR_TYPE_CBL</t>
  </si>
  <si>
    <t>A_03_02_HRHISTNatl_INSTR_TYPE_CBL</t>
  </si>
  <si>
    <t>nZLQBw9QqRF</t>
  </si>
  <si>
    <t>SIMS.A_03_02_HRHISTNatl_INSTR_TYPE_CBM</t>
  </si>
  <si>
    <t>A_03_02_HRHISTNatl_INSTR_TYPE_CBM</t>
  </si>
  <si>
    <t>OBYxoXsV3L1</t>
  </si>
  <si>
    <t>SIMS.A_03_02_HRHISTNatl_INSTR_TYPE_CBN</t>
  </si>
  <si>
    <t>A_03_02_HRHISTNatl_INSTR_TYPE_CBN</t>
  </si>
  <si>
    <t>e4PuoL5no88</t>
  </si>
  <si>
    <t>SIMS.A_03_02_HRHISTNatl_INSTR_TYPE_CBO</t>
  </si>
  <si>
    <t>A_03_02_HRHISTNatl_INSTR_TYPE_CBO</t>
  </si>
  <si>
    <t>QKfvKpSvzIW</t>
  </si>
  <si>
    <t>SIMS.A_03_02_HRHISTNatl_INSTR_TYPE_CBP</t>
  </si>
  <si>
    <t>A_03_02_HRHISTNatl_INSTR_TYPE_CBP</t>
  </si>
  <si>
    <t>s7yiOb0CuMT</t>
  </si>
  <si>
    <t>SIMS.A_03_02_HRHISTNatl_INSTR_TYPE_CBQ</t>
  </si>
  <si>
    <t>A_03_02_HRHISTNatl_INSTR_TYPE_CBQ</t>
  </si>
  <si>
    <t>oMquodX4xsm</t>
  </si>
  <si>
    <t>SIMS.A_03_02_HRHISTNatl_INSTR_TYPE_CBR</t>
  </si>
  <si>
    <t>A_03_02_HRHISTNatl_INSTR_TYPE_CBR</t>
  </si>
  <si>
    <t>Sk8mC21oh5P</t>
  </si>
  <si>
    <t>SIMS.A_03_02_HRHISTNatl_INSTR_TYPE_CBS</t>
  </si>
  <si>
    <t>A_03_02_HRHISTNatl_INSTR_TYPE_CBS</t>
  </si>
  <si>
    <t>twzMQzl3HE2</t>
  </si>
  <si>
    <t>SIMS.A_03_02_HRHISTNatl_INSTR_TYPE_CBT</t>
  </si>
  <si>
    <t>A_03_02_HRHISTNatl_INSTR_TYPE_CBT</t>
  </si>
  <si>
    <t>NJJmjPd8KYL</t>
  </si>
  <si>
    <t>SIMS.A_03_02_HRHISTNatl_INSTR_TYPE_LowScore</t>
  </si>
  <si>
    <t>A_03_02_HRHISTNatl_INSTR_TYPE_LowScore</t>
  </si>
  <si>
    <t>Hd9zgmenkG1</t>
  </si>
  <si>
    <t>SIMS.A_03_02_HRHISTNatl_Q1_CB1</t>
  </si>
  <si>
    <t>A_03_02_HRHISTNatl_Q1_CB1</t>
  </si>
  <si>
    <t>g2WK0vqasjY</t>
  </si>
  <si>
    <t>SIMS.A_03_02_HRHISTNatl_Q1_CB2</t>
  </si>
  <si>
    <t>A_03_02_HRHISTNatl_Q1_CB2</t>
  </si>
  <si>
    <t>PAuYoUDZQWH</t>
  </si>
  <si>
    <t>SIMS.A_03_02_HRHISTNatl_Q1_RESP</t>
  </si>
  <si>
    <t>A_03_02_HRHISTNatl_Q1_RESP</t>
  </si>
  <si>
    <t>N8FTSEF1LOP</t>
  </si>
  <si>
    <t>SIMS.A_03_02_HRHISTNatl_Q2_RESP</t>
  </si>
  <si>
    <t>A_03_02_HRHISTNatl_Q2_RESP</t>
  </si>
  <si>
    <t>DltcvlMnYdC</t>
  </si>
  <si>
    <t>SIMS.A_03_02_HRHISTNatl_Q3_RESP</t>
  </si>
  <si>
    <t>A_03_02_HRHISTNatl_Q3_RESP</t>
  </si>
  <si>
    <t>JjvXx0WONLP</t>
  </si>
  <si>
    <t>SIMS.A_03_02_HRHISTNatl_Q4_RESP</t>
  </si>
  <si>
    <t>A_03_02_HRHISTNatl_Q4_RESP</t>
  </si>
  <si>
    <t>oRijdN3rPy3</t>
  </si>
  <si>
    <t>SIMS.A_03_02_HRHISTNatl_Q5_CB1</t>
  </si>
  <si>
    <t>A_03_02_HRHISTNatl_Q5_CB1</t>
  </si>
  <si>
    <t>GLYoWyr8RKS</t>
  </si>
  <si>
    <t>SIMS.A_03_02_HRHISTNatl_Q5_CB2</t>
  </si>
  <si>
    <t>A_03_02_HRHISTNatl_Q5_CB2</t>
  </si>
  <si>
    <t>C0Dyy67qY8D</t>
  </si>
  <si>
    <t>SIMS.A_03_02_HRHISTNatl_Q5_CB3</t>
  </si>
  <si>
    <t>A_03_02_HRHISTNatl_Q5_CB3</t>
  </si>
  <si>
    <t>lmutJ8YG4xN</t>
  </si>
  <si>
    <t>SIMS.A_03_02_HRHISTNatl_Q5_CB4</t>
  </si>
  <si>
    <t>A_03_02_HRHISTNatl_Q5_CB4</t>
  </si>
  <si>
    <t>DiTxKrlsaAB</t>
  </si>
  <si>
    <t>SIMS.A_03_02_HRHISTNatl_Q5_CB5</t>
  </si>
  <si>
    <t>A_03_02_HRHISTNatl_Q5_CB5</t>
  </si>
  <si>
    <t>WcbqBl5EjD0</t>
  </si>
  <si>
    <t>SIMS.A_03_02_HRHISTNatl_Q5_T-NUM</t>
  </si>
  <si>
    <t>A_03_02_HRHISTNatl_Q5_T-NUM</t>
  </si>
  <si>
    <t>nOhoLyLetaP</t>
  </si>
  <si>
    <t>SIMS.A_03_02_HRHISTNatl_Q6_RESP</t>
  </si>
  <si>
    <t>A_03_02_HRHISTNatl_Q6_RESP</t>
  </si>
  <si>
    <t>ShVoiln6sx0</t>
  </si>
  <si>
    <t>SIMS.A_03_02_HRHISTNatl_SCORE</t>
  </si>
  <si>
    <t>A_03_02_HRHISTNatl_SCORE</t>
  </si>
  <si>
    <t>LjBROjnM8Tn</t>
  </si>
  <si>
    <t>SIMS.A_03_03_HRHPSENatl_COMM</t>
  </si>
  <si>
    <t>A_03_03_HRHPSENatl_COMM</t>
  </si>
  <si>
    <t>b6UJM19e9oX</t>
  </si>
  <si>
    <t>SIMS.A_03_03_HRHPSENatl_INSTR_AREA_CB1</t>
  </si>
  <si>
    <t>A_03_03_HRHPSENatl_INSTR_AREA_CB1</t>
  </si>
  <si>
    <t>Q420rAgBAJ7</t>
  </si>
  <si>
    <t>SIMS.A_03_03_HRHPSENatl_INSTR_AREA_CB2</t>
  </si>
  <si>
    <t>A_03_03_HRHPSENatl_INSTR_AREA_CB2</t>
  </si>
  <si>
    <t>MGzomjjJRbU</t>
  </si>
  <si>
    <t>SIMS.A_03_03_HRHPSENatl_INSTR_AREA_CB3</t>
  </si>
  <si>
    <t>A_03_03_HRHPSENatl_INSTR_AREA_CB3</t>
  </si>
  <si>
    <t>idkogPr483B</t>
  </si>
  <si>
    <t>SIMS.A_03_03_HRHPSENatl_INSTR_AREA_CB4</t>
  </si>
  <si>
    <t>A_03_03_HRHPSENatl_INSTR_AREA_CB4</t>
  </si>
  <si>
    <t>znejlz6nzn7</t>
  </si>
  <si>
    <t>SIMS.A_03_03_HRHPSENatl_INSTR_AREA_CB5</t>
  </si>
  <si>
    <t>A_03_03_HRHPSENatl_INSTR_AREA_CB5</t>
  </si>
  <si>
    <t>LVmhxgQGKpa</t>
  </si>
  <si>
    <t>SIMS.A_03_03_HRHPSENatl_INSTR_AREA_CB6</t>
  </si>
  <si>
    <t>A_03_03_HRHPSENatl_INSTR_AREA_CB6</t>
  </si>
  <si>
    <t>Y4Isan80EyV</t>
  </si>
  <si>
    <t>SIMS.A_03_03_HRHPSENatl_INSTR_AREA_CB7</t>
  </si>
  <si>
    <t>A_03_03_HRHPSENatl_INSTR_AREA_CB7</t>
  </si>
  <si>
    <t>yGRoEEJlFkC</t>
  </si>
  <si>
    <t>SIMS.A_03_03_HRHPSENatl_INSTR_AREA_CB8</t>
  </si>
  <si>
    <t>A_03_03_HRHPSENatl_INSTR_AREA_CB8</t>
  </si>
  <si>
    <t>oKX0vIvg5hT</t>
  </si>
  <si>
    <t>SIMS.A_03_03_HRHPSENatl_INSTR_AREA_CB9_LISTALL</t>
  </si>
  <si>
    <t>A_03_03_HRHPSENatl_INSTR_AREA_CB9_LISTALL</t>
  </si>
  <si>
    <t>Wy0dOLHdNxv</t>
  </si>
  <si>
    <t>SIMS.A_03_03_HRHPSENatl_INSTR_AREA_LowScore</t>
  </si>
  <si>
    <t>A_03_03_HRHPSENatl_INSTR_AREA_LowScore</t>
  </si>
  <si>
    <t>qjOK1QpRwBU</t>
  </si>
  <si>
    <t>SIMS.A_03_03_HRHPSENatl_INSTR_AREA_NUM</t>
  </si>
  <si>
    <t>A_03_03_HRHPSENatl_INSTR_AREA_NUM</t>
  </si>
  <si>
    <t>SkDjMa2Imzt</t>
  </si>
  <si>
    <t>SIMS.A_03_03_HRHPSENatl_INSTR_AREA_TOT</t>
  </si>
  <si>
    <t>A_03_03_HRHPSENatl_INSTR_AREA_TOT</t>
  </si>
  <si>
    <t>ecTUsKOZWVN</t>
  </si>
  <si>
    <t>SIMS.A_03_03_HRHPSENatl_INSTR_AREA_TXT</t>
  </si>
  <si>
    <t>A_03_03_HRHPSENatl_INSTR_AREA_TXT</t>
  </si>
  <si>
    <t>OB4pCwrQX4r</t>
  </si>
  <si>
    <t>SIMS.A_03_03_HRHPSENatl_Q1_CB1</t>
  </si>
  <si>
    <t>A_03_03_HRHPSENatl_Q1_CB1</t>
  </si>
  <si>
    <t>QDrGD2b1PRR</t>
  </si>
  <si>
    <t>SIMS.A_03_03_HRHPSENatl_Q1_CB2</t>
  </si>
  <si>
    <t>A_03_03_HRHPSENatl_Q1_CB2</t>
  </si>
  <si>
    <t>N4xxnloKMWG</t>
  </si>
  <si>
    <t>SIMS.A_03_03_HRHPSENatl_Q1_CB3</t>
  </si>
  <si>
    <t>A_03_03_HRHPSENatl_Q1_CB3</t>
  </si>
  <si>
    <t>gpUVO3LETyR</t>
  </si>
  <si>
    <t>SIMS.A_03_03_HRHPSENatl_Q1_RESP</t>
  </si>
  <si>
    <t>A_03_03_HRHPSENatl_Q1_RESP</t>
  </si>
  <si>
    <t>sjj40UxxbiD</t>
  </si>
  <si>
    <t>SIMS.A_03_03_HRHPSENatl_Q2_CB1</t>
  </si>
  <si>
    <t>A_03_03_HRHPSENatl_Q2_CB1</t>
  </si>
  <si>
    <t>MUxste0xlPh</t>
  </si>
  <si>
    <t>SIMS.A_03_03_HRHPSENatl_Q2_CB2</t>
  </si>
  <si>
    <t>A_03_03_HRHPSENatl_Q2_CB2</t>
  </si>
  <si>
    <t>THKn3KJpm1z</t>
  </si>
  <si>
    <t>SIMS.A_03_03_HRHPSENatl_Q2_RESP</t>
  </si>
  <si>
    <t>A_03_03_HRHPSENatl_Q2_RESP</t>
  </si>
  <si>
    <t>EvGMubziUGs</t>
  </si>
  <si>
    <t>SIMS.A_03_03_HRHPSENatl_Q3_RESP</t>
  </si>
  <si>
    <t>A_03_03_HRHPSENatl_Q3_RESP</t>
  </si>
  <si>
    <t>HAo3PKfaN9X</t>
  </si>
  <si>
    <t>SIMS.A_03_03_HRHPSENatl_SCORE</t>
  </si>
  <si>
    <t>A_03_03_HRHPSENatl_SCORE</t>
  </si>
  <si>
    <t>xD3B6UKjP8U</t>
  </si>
  <si>
    <t>SIMS.A_03_04_HRHRegNatl_COMM</t>
  </si>
  <si>
    <t>A_03_04_HRHRegNatl_COMM</t>
  </si>
  <si>
    <t>BlICcBQqMOQ</t>
  </si>
  <si>
    <t>SIMS.A_03_04_HRHRegNatl_Q1_RESP</t>
  </si>
  <si>
    <t>A_03_04_HRHRegNatl_Q1_RESP</t>
  </si>
  <si>
    <t>scO5AyXTz2L</t>
  </si>
  <si>
    <t>SIMS.A_03_04_HRHRegNatl_Q2_RESP</t>
  </si>
  <si>
    <t>A_03_04_HRHRegNatl_Q2_RESP</t>
  </si>
  <si>
    <t>EMjCvc0qIL4</t>
  </si>
  <si>
    <t>SIMS.A_03_04_HRHRegNatl_Q3_RESP</t>
  </si>
  <si>
    <t>A_03_04_HRHRegNatl_Q3_RESP</t>
  </si>
  <si>
    <t>o13arlrI7ax</t>
  </si>
  <si>
    <t>SIMS.A_03_04_HRHRegNatl_SCORE</t>
  </si>
  <si>
    <t>A_03_04_HRHRegNatl_SCORE</t>
  </si>
  <si>
    <t>pfoeqFXh2CX</t>
  </si>
  <si>
    <t>SIMS.A_03_05_HRHFacDevNatl_COMM</t>
  </si>
  <si>
    <t>A_03_05_HRHFacDevNatl_COMM</t>
  </si>
  <si>
    <t>Nd0JWdzSLiU</t>
  </si>
  <si>
    <t>SIMS.A_03_05_HRHFacDevNatl_Q1_RESP</t>
  </si>
  <si>
    <t>A_03_05_HRHFacDevNatl_Q1_RESP</t>
  </si>
  <si>
    <t>y0hm251wfoP</t>
  </si>
  <si>
    <t>SIMS.A_03_05_HRHFacDevNatl_Q2_CB1</t>
  </si>
  <si>
    <t>A_03_05_HRHFacDevNatl_Q2_CB1</t>
  </si>
  <si>
    <t>lUkcVKqYtDi</t>
  </si>
  <si>
    <t>SIMS.A_03_05_HRHFacDevNatl_Q2_CB2</t>
  </si>
  <si>
    <t>A_03_05_HRHFacDevNatl_Q2_CB2</t>
  </si>
  <si>
    <t>KPk1xJ3EK00</t>
  </si>
  <si>
    <t>SIMS.A_03_05_HRHFacDevNatl_Q2_CB3</t>
  </si>
  <si>
    <t>A_03_05_HRHFacDevNatl_Q2_CB3</t>
  </si>
  <si>
    <t>FTGeWiYsnya</t>
  </si>
  <si>
    <t>SIMS.A_03_05_HRHFacDevNatl_Q2_CB4</t>
  </si>
  <si>
    <t>A_03_05_HRHFacDevNatl_Q2_CB4</t>
  </si>
  <si>
    <t>XbxIJK7Hgu7</t>
  </si>
  <si>
    <t>SIMS.A_03_05_HRHFacDevNatl_Q2_T-NUM</t>
  </si>
  <si>
    <t>A_03_05_HRHFacDevNatl_Q2_T-NUM</t>
  </si>
  <si>
    <t>lLgmvok2OfT</t>
  </si>
  <si>
    <t>SIMS.A_03_05_HRHFacDevNatl_Q3_CB1</t>
  </si>
  <si>
    <t>A_03_05_HRHFacDevNatl_Q3_CB1</t>
  </si>
  <si>
    <t>PZTst6NN0Q7</t>
  </si>
  <si>
    <t>SIMS.A_03_05_HRHFacDevNatl_Q3_CB2</t>
  </si>
  <si>
    <t>A_03_05_HRHFacDevNatl_Q3_CB2</t>
  </si>
  <si>
    <t>mPkZQkk9VYu</t>
  </si>
  <si>
    <t>SIMS.A_03_05_HRHFacDevNatl_Q3_CB3</t>
  </si>
  <si>
    <t>A_03_05_HRHFacDevNatl_Q3_CB3</t>
  </si>
  <si>
    <t>xQiSTQqrJXv</t>
  </si>
  <si>
    <t>SIMS.A_03_05_HRHFacDevNatl_Q3_T-NUM</t>
  </si>
  <si>
    <t>A_03_05_HRHFacDevNatl_Q3_T-NUM</t>
  </si>
  <si>
    <t>HIPup2OG12z</t>
  </si>
  <si>
    <t>SIMS.A_03_05_HRHFacDevNatl_SCORE</t>
  </si>
  <si>
    <t>A_03_05_HRHFacDevNatl_SCORE</t>
  </si>
  <si>
    <t>pAtLinMS4rS</t>
  </si>
  <si>
    <t>SIMS.A_03_06_HRHStaffSNU_COMM</t>
  </si>
  <si>
    <t>A_03_06_HRHStaffSNU_COMM</t>
  </si>
  <si>
    <t>YZrIgyhDSTo</t>
  </si>
  <si>
    <t>SIMS.A_03_06_HRHStaffSNU_INSTR_FUNC_CB1</t>
  </si>
  <si>
    <t>A_03_06_HRHStaffSNU_INSTR_FUNC_CB1</t>
  </si>
  <si>
    <t>qvkLTLpji1q</t>
  </si>
  <si>
    <t>SIMS.A_03_06_HRHStaffSNU_INSTR_FUNC_CB2</t>
  </si>
  <si>
    <t>A_03_06_HRHStaffSNU_INSTR_FUNC_CB2</t>
  </si>
  <si>
    <t>AHWJZLEENt1</t>
  </si>
  <si>
    <t>SIMS.A_03_06_HRHStaffSNU_INSTR_FUNC_CB3</t>
  </si>
  <si>
    <t>A_03_06_HRHStaffSNU_INSTR_FUNC_CB3</t>
  </si>
  <si>
    <t>PfNJmT59x3b</t>
  </si>
  <si>
    <t>SIMS.A_03_06_HRHStaffSNU_INSTR_FUNC_CB4</t>
  </si>
  <si>
    <t>A_03_06_HRHStaffSNU_INSTR_FUNC_CB4</t>
  </si>
  <si>
    <t>PIgA25sheZg</t>
  </si>
  <si>
    <t>SIMS.A_03_06_HRHStaffSNU_INSTR_FUNC_CB5</t>
  </si>
  <si>
    <t>A_03_06_HRHStaffSNU_INSTR_FUNC_CB5</t>
  </si>
  <si>
    <t>WqeUlUwSa3R</t>
  </si>
  <si>
    <t>SIMS.A_03_06_HRHStaffSNU_NA</t>
  </si>
  <si>
    <t>A_03_06_HRHStaffSNU_NA</t>
  </si>
  <si>
    <t>wAkuJneD484</t>
  </si>
  <si>
    <t>SIMS.A_03_06_HRHStaffSNU_Q1_RESP</t>
  </si>
  <si>
    <t>A_03_06_HRHStaffSNU_Q1_RESP</t>
  </si>
  <si>
    <t>mysXUHopCGG</t>
  </si>
  <si>
    <t>SIMS.A_03_06_HRHStaffSNU_Q2_CB1</t>
  </si>
  <si>
    <t>A_03_06_HRHStaffSNU_Q2_CB1</t>
  </si>
  <si>
    <t>oVOByP7vlv5</t>
  </si>
  <si>
    <t>SIMS.A_03_06_HRHStaffSNU_Q2_CB2</t>
  </si>
  <si>
    <t>A_03_06_HRHStaffSNU_Q2_CB2</t>
  </si>
  <si>
    <t>QR5OebCPHT4</t>
  </si>
  <si>
    <t>SIMS.A_03_06_HRHStaffSNU_Q2_T-NUM</t>
  </si>
  <si>
    <t>A_03_06_HRHStaffSNU_Q2_T-NUM</t>
  </si>
  <si>
    <t>ZdSWX2NLoTq</t>
  </si>
  <si>
    <t>SIMS.A_03_06_HRHStaffSNU_Q3_RESP</t>
  </si>
  <si>
    <t>A_03_06_HRHStaffSNU_Q3_RESP</t>
  </si>
  <si>
    <t>bgb8juLT2vF</t>
  </si>
  <si>
    <t>SIMS.A_03_06_HRHStaffSNU_SCORE</t>
  </si>
  <si>
    <t>A_03_06_HRHStaffSNU_SCORE</t>
  </si>
  <si>
    <t>UOq0nircLUB</t>
  </si>
  <si>
    <t>SIMS.A_03_07_HRHAssessSNU_COMM</t>
  </si>
  <si>
    <t>A_03_07_HRHAssessSNU_COMM</t>
  </si>
  <si>
    <t>xXaICYPBLlT</t>
  </si>
  <si>
    <t>SIMS.A_03_07_HRHAssessSNU_Q1_RESP</t>
  </si>
  <si>
    <t>A_03_07_HRHAssessSNU_Q1_RESP</t>
  </si>
  <si>
    <t>sHZqkkzqi4p</t>
  </si>
  <si>
    <t>SIMS.A_03_07_HRHAssessSNU_Q2_RESP</t>
  </si>
  <si>
    <t>A_03_07_HRHAssessSNU_Q2_RESP</t>
  </si>
  <si>
    <t>nSwu40Ejl8L</t>
  </si>
  <si>
    <t>SIMS.A_03_07_HRHAssessSNU_Q3_RESP</t>
  </si>
  <si>
    <t>A_03_07_HRHAssessSNU_Q3_RESP</t>
  </si>
  <si>
    <t>fOaFXL23SID</t>
  </si>
  <si>
    <t>SIMS.A_03_07_HRHAssessSNU_Q4_RESP</t>
  </si>
  <si>
    <t>A_03_07_HRHAssessSNU_Q4_RESP</t>
  </si>
  <si>
    <t>MwDmooOfs2y</t>
  </si>
  <si>
    <t>SIMS.A_03_07_HRHAssessSNU_SCORE</t>
  </si>
  <si>
    <t>A_03_07_HRHAssessSNU_SCORE</t>
  </si>
  <si>
    <t>n7fBQvvMZc7</t>
  </si>
  <si>
    <t>SIMS.A_03_08_HRHISTSNU_COMM</t>
  </si>
  <si>
    <t>A_03_08_HRHISTSNU_COMM</t>
  </si>
  <si>
    <t>XPoXISCGg2f</t>
  </si>
  <si>
    <t>SIMS.A_03_08_HRHISTSNU_INSTR_CB1_REPL_TOT</t>
  </si>
  <si>
    <t>A_03_08_HRHISTSNU_INSTR_CB1_REPL_TOT</t>
  </si>
  <si>
    <t>pgKAJcmAVH5</t>
  </si>
  <si>
    <t>SIMS.A_03_08_HRHISTSNU_INSTR_CB2_REPL_NUM</t>
  </si>
  <si>
    <t>A_03_08_HRHISTSNU_INSTR_CB2_REPL_NUM</t>
  </si>
  <si>
    <t>Q3Emf0NO5lV</t>
  </si>
  <si>
    <t>SIMS.A_03_08_HRHISTSNU_INSTR_CB3_TXT</t>
  </si>
  <si>
    <t>A_03_08_HRHISTSNU_INSTR_CB3_TXT</t>
  </si>
  <si>
    <t>HmCMHCf1eML</t>
  </si>
  <si>
    <t>SIMS.A_03_08_HRHISTSNU_INSTR_TYPE_CB1</t>
  </si>
  <si>
    <t>A_03_08_HRHISTSNU_INSTR_TYPE_CB1</t>
  </si>
  <si>
    <t>Orp4z405UFy</t>
  </si>
  <si>
    <t>SIMS.A_03_08_HRHISTSNU_INSTR_TYPE_CB2</t>
  </si>
  <si>
    <t>A_03_08_HRHISTSNU_INSTR_TYPE_CB2</t>
  </si>
  <si>
    <t>QY3DveoLgEr</t>
  </si>
  <si>
    <t>SIMS.A_03_08_HRHISTSNU_INSTR_TYPE_CB3</t>
  </si>
  <si>
    <t>A_03_08_HRHISTSNU_INSTR_TYPE_CB3</t>
  </si>
  <si>
    <t>hRsdlTpXczB</t>
  </si>
  <si>
    <t>SIMS.A_03_08_HRHISTSNU_INSTR_TYPE_CB4</t>
  </si>
  <si>
    <t>A_03_08_HRHISTSNU_INSTR_TYPE_CB4</t>
  </si>
  <si>
    <t>cm7miXiZ7zz</t>
  </si>
  <si>
    <t>SIMS.A_03_08_HRHISTSNU_INSTR_TYPE_CBA</t>
  </si>
  <si>
    <t>A_03_08_HRHISTSNU_INSTR_TYPE_CBA</t>
  </si>
  <si>
    <t>waSn5Bqinpe</t>
  </si>
  <si>
    <t>SIMS.A_03_08_HRHISTSNU_INSTR_TYPE_CBB</t>
  </si>
  <si>
    <t>A_03_08_HRHISTSNU_INSTR_TYPE_CBB</t>
  </si>
  <si>
    <t>oYIMCN4o9iS</t>
  </si>
  <si>
    <t>SIMS.A_03_08_HRHISTSNU_INSTR_TYPE_CBC</t>
  </si>
  <si>
    <t>A_03_08_HRHISTSNU_INSTR_TYPE_CBC</t>
  </si>
  <si>
    <t>tCcsSaxX8aH</t>
  </si>
  <si>
    <t>SIMS.A_03_08_HRHISTSNU_INSTR_TYPE_CBD</t>
  </si>
  <si>
    <t>A_03_08_HRHISTSNU_INSTR_TYPE_CBD</t>
  </si>
  <si>
    <t>gBviUsUP6MB</t>
  </si>
  <si>
    <t>SIMS.A_03_08_HRHISTSNU_INSTR_TYPE_CBE</t>
  </si>
  <si>
    <t>A_03_08_HRHISTSNU_INSTR_TYPE_CBE</t>
  </si>
  <si>
    <t>UYs0gHHBjRw</t>
  </si>
  <si>
    <t>SIMS.A_03_08_HRHISTSNU_INSTR_TYPE_CBF</t>
  </si>
  <si>
    <t>A_03_08_HRHISTSNU_INSTR_TYPE_CBF</t>
  </si>
  <si>
    <t>kRn7dIMszvc</t>
  </si>
  <si>
    <t>SIMS.A_03_08_HRHISTSNU_INSTR_TYPE_CBG</t>
  </si>
  <si>
    <t>A_03_08_HRHISTSNU_INSTR_TYPE_CBG</t>
  </si>
  <si>
    <t>qYpLsnVy2KG</t>
  </si>
  <si>
    <t>SIMS.A_03_08_HRHISTSNU_INSTR_TYPE_CBH</t>
  </si>
  <si>
    <t>A_03_08_HRHISTSNU_INSTR_TYPE_CBH</t>
  </si>
  <si>
    <t>yLmHMx7JLUv</t>
  </si>
  <si>
    <t>SIMS.A_03_08_HRHISTSNU_INSTR_TYPE_CBI</t>
  </si>
  <si>
    <t>A_03_08_HRHISTSNU_INSTR_TYPE_CBI</t>
  </si>
  <si>
    <t>fuywICQjii5</t>
  </si>
  <si>
    <t>SIMS.A_03_08_HRHISTSNU_INSTR_TYPE_CBJ</t>
  </si>
  <si>
    <t>A_03_08_HRHISTSNU_INSTR_TYPE_CBJ</t>
  </si>
  <si>
    <t>FpoFufNj3DP</t>
  </si>
  <si>
    <t>SIMS.A_03_08_HRHISTSNU_INSTR_TYPE_CBK</t>
  </si>
  <si>
    <t>A_03_08_HRHISTSNU_INSTR_TYPE_CBK</t>
  </si>
  <si>
    <t>qlVwdQA5iMH</t>
  </si>
  <si>
    <t>SIMS.A_03_08_HRHISTSNU_INSTR_TYPE_CBL</t>
  </si>
  <si>
    <t>A_03_08_HRHISTSNU_INSTR_TYPE_CBL</t>
  </si>
  <si>
    <t>JLDTpGqPv1S</t>
  </si>
  <si>
    <t>SIMS.A_03_08_HRHISTSNU_INSTR_TYPE_CBM</t>
  </si>
  <si>
    <t>A_03_08_HRHISTSNU_INSTR_TYPE_CBM</t>
  </si>
  <si>
    <t>dUp6Bfpf8NX</t>
  </si>
  <si>
    <t>SIMS.A_03_08_HRHISTSNU_INSTR_TYPE_CBN</t>
  </si>
  <si>
    <t>A_03_08_HRHISTSNU_INSTR_TYPE_CBN</t>
  </si>
  <si>
    <t>FeJo53egVZT</t>
  </si>
  <si>
    <t>SIMS.A_03_08_HRHISTSNU_INSTR_TYPE_CBO</t>
  </si>
  <si>
    <t>A_03_08_HRHISTSNU_INSTR_TYPE_CBO</t>
  </si>
  <si>
    <t>GMqdrptxIha</t>
  </si>
  <si>
    <t>SIMS.A_03_08_HRHISTSNU_INSTR_TYPE_CBP</t>
  </si>
  <si>
    <t>A_03_08_HRHISTSNU_INSTR_TYPE_CBP</t>
  </si>
  <si>
    <t>WNGBN55ht9l</t>
  </si>
  <si>
    <t>SIMS.A_03_08_HRHISTSNU_INSTR_TYPE_CBQ</t>
  </si>
  <si>
    <t>A_03_08_HRHISTSNU_INSTR_TYPE_CBQ</t>
  </si>
  <si>
    <t>yLvI99nbD8a</t>
  </si>
  <si>
    <t>SIMS.A_03_08_HRHISTSNU_INSTR_TYPE_CBR</t>
  </si>
  <si>
    <t>A_03_08_HRHISTSNU_INSTR_TYPE_CBR</t>
  </si>
  <si>
    <t>d6hYOLSUO7B</t>
  </si>
  <si>
    <t>SIMS.A_03_08_HRHISTSNU_INSTR_TYPE_CBS</t>
  </si>
  <si>
    <t>A_03_08_HRHISTSNU_INSTR_TYPE_CBS</t>
  </si>
  <si>
    <t>khRuQYeBbRo</t>
  </si>
  <si>
    <t>SIMS.A_03_08_HRHISTSNU_INSTR_TYPE_CBT</t>
  </si>
  <si>
    <t>A_03_08_HRHISTSNU_INSTR_TYPE_CBT</t>
  </si>
  <si>
    <t>hgU49cyaY5C</t>
  </si>
  <si>
    <t>SIMS.A_03_08_HRHISTSNU_INSTR_TYPE_LowScore</t>
  </si>
  <si>
    <t>A_03_08_HRHISTSNU_INSTR_TYPE_LowScore</t>
  </si>
  <si>
    <t>pOXDIt0hCj2</t>
  </si>
  <si>
    <t>SIMS.A_03_08_HRHISTSNU_Q1_CB1</t>
  </si>
  <si>
    <t>A_03_08_HRHISTSNU_Q1_CB1</t>
  </si>
  <si>
    <t>qLy9gCq4pqm</t>
  </si>
  <si>
    <t>SIMS.A_03_08_HRHISTSNU_Q1_CB2</t>
  </si>
  <si>
    <t>A_03_08_HRHISTSNU_Q1_CB2</t>
  </si>
  <si>
    <t>XmVZyxYSWwi</t>
  </si>
  <si>
    <t>SIMS.A_03_08_HRHISTSNU_Q1_RESP</t>
  </si>
  <si>
    <t>A_03_08_HRHISTSNU_Q1_RESP</t>
  </si>
  <si>
    <t>wOwJc3UPYYw</t>
  </si>
  <si>
    <t>SIMS.A_03_08_HRHISTSNU_Q2_RESP</t>
  </si>
  <si>
    <t>A_03_08_HRHISTSNU_Q2_RESP</t>
  </si>
  <si>
    <t>UuPceoAytFK</t>
  </si>
  <si>
    <t>SIMS.A_03_08_HRHISTSNU_Q3_RESP</t>
  </si>
  <si>
    <t>A_03_08_HRHISTSNU_Q3_RESP</t>
  </si>
  <si>
    <t>lwyf36wFDq1</t>
  </si>
  <si>
    <t>SIMS.A_03_08_HRHISTSNU_Q4_RESP</t>
  </si>
  <si>
    <t>A_03_08_HRHISTSNU_Q4_RESP</t>
  </si>
  <si>
    <t>ELHsuNku7kX</t>
  </si>
  <si>
    <t>SIMS.A_03_08_HRHISTSNU_Q5_CB1</t>
  </si>
  <si>
    <t>A_03_08_HRHISTSNU_Q5_CB1</t>
  </si>
  <si>
    <t>nhIhiKqofiB</t>
  </si>
  <si>
    <t>SIMS.A_03_08_HRHISTSNU_Q5_CB2</t>
  </si>
  <si>
    <t>A_03_08_HRHISTSNU_Q5_CB2</t>
  </si>
  <si>
    <t>tlrj8eWmAl3</t>
  </si>
  <si>
    <t>SIMS.A_03_08_HRHISTSNU_Q5_CB3</t>
  </si>
  <si>
    <t>A_03_08_HRHISTSNU_Q5_CB3</t>
  </si>
  <si>
    <t>njO6mfws6dH</t>
  </si>
  <si>
    <t>SIMS.A_03_08_HRHISTSNU_Q5_CB4</t>
  </si>
  <si>
    <t>A_03_08_HRHISTSNU_Q5_CB4</t>
  </si>
  <si>
    <t>bPbJEhCqkgn</t>
  </si>
  <si>
    <t>SIMS.A_03_08_HRHISTSNU_Q5_CB5</t>
  </si>
  <si>
    <t>A_03_08_HRHISTSNU_Q5_CB5</t>
  </si>
  <si>
    <t>AKRS59HYMjK</t>
  </si>
  <si>
    <t>SIMS.A_03_08_HRHISTSNU_Q5_T-NUM</t>
  </si>
  <si>
    <t>A_03_08_HRHISTSNU_Q5_T-NUM</t>
  </si>
  <si>
    <t>HIchitBziNC</t>
  </si>
  <si>
    <t>SIMS.A_03_08_HRHISTSNU_Q6_RESP</t>
  </si>
  <si>
    <t>A_03_08_HRHISTSNU_Q6_RESP</t>
  </si>
  <si>
    <t>kpphphNceiQ</t>
  </si>
  <si>
    <t>SIMS.A_03_08_HRHISTSNU_SCORE</t>
  </si>
  <si>
    <t>A_03_08_HRHISTSNU_SCORE</t>
  </si>
  <si>
    <t>mO0kRolcF7x</t>
  </si>
  <si>
    <t>SIMS.A_04_01_KPGuideNatl_COMM</t>
  </si>
  <si>
    <t>A_04_01_KPGuideNatl_COMM</t>
  </si>
  <si>
    <t>sVhWxs4hbOo</t>
  </si>
  <si>
    <t>SIMS.A_04_01_KPGuideNatl_INSTR_AREA_CB1</t>
  </si>
  <si>
    <t>A_04_01_KPGuideNatl_INSTR_AREA_CB1</t>
  </si>
  <si>
    <t>tF31dzapWke</t>
  </si>
  <si>
    <t>SIMS.A_04_01_KPGuideNatl_INSTR_AREA_CB2</t>
  </si>
  <si>
    <t>A_04_01_KPGuideNatl_INSTR_AREA_CB2</t>
  </si>
  <si>
    <t>MKWmjcwGotL</t>
  </si>
  <si>
    <t>SIMS.A_04_01_KPGuideNatl_INSTR_AREA_CB3</t>
  </si>
  <si>
    <t>A_04_01_KPGuideNatl_INSTR_AREA_CB3</t>
  </si>
  <si>
    <t>fwxBNT0Za8N</t>
  </si>
  <si>
    <t>SIMS.A_04_01_KPGuideNatl_INSTR_AREA_CB4</t>
  </si>
  <si>
    <t>A_04_01_KPGuideNatl_INSTR_AREA_CB4</t>
  </si>
  <si>
    <t>CiGjBWTPmRw</t>
  </si>
  <si>
    <t>SIMS.A_04_01_KPGuideNatl_Q1_RESP</t>
  </si>
  <si>
    <t>A_04_01_KPGuideNatl_Q1_RESP</t>
  </si>
  <si>
    <t>J90DE8eR9u8</t>
  </si>
  <si>
    <t>SIMS.A_04_01_KPGuideNatl_Q2_RESP</t>
  </si>
  <si>
    <t>A_04_01_KPGuideNatl_Q2_RESP</t>
  </si>
  <si>
    <t>isUgtEzyVAj</t>
  </si>
  <si>
    <t>SIMS.A_04_01_KPGuideNatl_Q3_RESP</t>
  </si>
  <si>
    <t>A_04_01_KPGuideNatl_Q3_RESP</t>
  </si>
  <si>
    <t>GFV6lcJCNCW</t>
  </si>
  <si>
    <t>SIMS.A_04_01_KPGuideNatl_Q4_RESP</t>
  </si>
  <si>
    <t>A_04_01_KPGuideNatl_Q4_RESP</t>
  </si>
  <si>
    <t>Dcg9pCqD0O1</t>
  </si>
  <si>
    <t>SIMS.A_04_01_KPGuideNatl_SCORE</t>
  </si>
  <si>
    <t>A_04_01_KPGuideNatl_SCORE</t>
  </si>
  <si>
    <t>hyXceVopVoo</t>
  </si>
  <si>
    <t>SIMS.A_04_02_KPNormNatl_COMM</t>
  </si>
  <si>
    <t>A_04_02_KPNormNatl_COMM</t>
  </si>
  <si>
    <t>dX0bXD2LSmK</t>
  </si>
  <si>
    <t>SIMS.A_04_02_KPNormNatl_Q1_CB1</t>
  </si>
  <si>
    <t>A_04_02_KPNormNatl_Q1_CB1</t>
  </si>
  <si>
    <t>bka0lcEjEJB</t>
  </si>
  <si>
    <t>SIMS.A_04_02_KPNormNatl_Q1_CB2</t>
  </si>
  <si>
    <t>A_04_02_KPNormNatl_Q1_CB2</t>
  </si>
  <si>
    <t>gocfqtEshyf</t>
  </si>
  <si>
    <t>SIMS.A_04_02_KPNormNatl_Q1_CB3</t>
  </si>
  <si>
    <t>A_04_02_KPNormNatl_Q1_CB3</t>
  </si>
  <si>
    <t>wCRQxx5PtOb</t>
  </si>
  <si>
    <t>SIMS.A_04_02_KPNormNatl_Q1_CB4</t>
  </si>
  <si>
    <t>A_04_02_KPNormNatl_Q1_CB4</t>
  </si>
  <si>
    <t>FZzDGZOoOuK</t>
  </si>
  <si>
    <t>SIMS.A_04_02_KPNormNatl_Q1_RESP</t>
  </si>
  <si>
    <t>A_04_02_KPNormNatl_Q1_RESP</t>
  </si>
  <si>
    <t>GAdOxWTFtdJ</t>
  </si>
  <si>
    <t>SIMS.A_04_02_KPNormNatl_Q2_CB1</t>
  </si>
  <si>
    <t>A_04_02_KPNormNatl_Q2_CB1</t>
  </si>
  <si>
    <t>j8gbna1xcPU</t>
  </si>
  <si>
    <t>SIMS.A_04_02_KPNormNatl_Q2_CB2</t>
  </si>
  <si>
    <t>A_04_02_KPNormNatl_Q2_CB2</t>
  </si>
  <si>
    <t>kUZ5ZYUIrgP</t>
  </si>
  <si>
    <t>SIMS.A_04_02_KPNormNatl_Q2_RESP</t>
  </si>
  <si>
    <t>A_04_02_KPNormNatl_Q2_RESP</t>
  </si>
  <si>
    <t>XVShdns05ra</t>
  </si>
  <si>
    <t>SIMS.A_04_02_KPNormNatl_Q3_CB1</t>
  </si>
  <si>
    <t>A_04_02_KPNormNatl_Q3_CB1</t>
  </si>
  <si>
    <t>aHG2UeN3ROq</t>
  </si>
  <si>
    <t>SIMS.A_04_02_KPNormNatl_Q3_CB2</t>
  </si>
  <si>
    <t>A_04_02_KPNormNatl_Q3_CB2</t>
  </si>
  <si>
    <t>OlfwTMysLJd</t>
  </si>
  <si>
    <t>SIMS.A_04_02_KPNormNatl_Q3_CB3</t>
  </si>
  <si>
    <t>A_04_02_KPNormNatl_Q3_CB3</t>
  </si>
  <si>
    <t>nL7mt5Uox3C</t>
  </si>
  <si>
    <t>SIMS.A_04_02_KPNormNatl_Q3_CB4</t>
  </si>
  <si>
    <t>A_04_02_KPNormNatl_Q3_CB4</t>
  </si>
  <si>
    <t>bLe93SB2LlY</t>
  </si>
  <si>
    <t>SIMS.A_04_02_KPNormNatl_Q3_CB5</t>
  </si>
  <si>
    <t>A_04_02_KPNormNatl_Q3_CB5</t>
  </si>
  <si>
    <t>VhMxdXMnxgv</t>
  </si>
  <si>
    <t>SIMS.A_04_02_KPNormNatl_Q3_CB6</t>
  </si>
  <si>
    <t>A_04_02_KPNormNatl_Q3_CB6</t>
  </si>
  <si>
    <t>ksywcQjXiix</t>
  </si>
  <si>
    <t>SIMS.A_04_02_KPNormNatl_Q3_CB7</t>
  </si>
  <si>
    <t>A_04_02_KPNormNatl_Q3_CB7</t>
  </si>
  <si>
    <t>oa0Kr7MHRDY</t>
  </si>
  <si>
    <t>SIMS.A_04_02_KPNormNatl_Q3_CB8</t>
  </si>
  <si>
    <t>A_04_02_KPNormNatl_Q3_CB8</t>
  </si>
  <si>
    <t>vvltersjfhW</t>
  </si>
  <si>
    <t>SIMS.A_04_02_KPNormNatl_Q3_T-NUM</t>
  </si>
  <si>
    <t>A_04_02_KPNormNatl_Q3_T-NUM</t>
  </si>
  <si>
    <t>DjFwtS5rQWp</t>
  </si>
  <si>
    <t>SIMS.A_04_02_KPNormNatl_SCORE</t>
  </si>
  <si>
    <t>A_04_02_KPNormNatl_SCORE</t>
  </si>
  <si>
    <t>HOHpQNI0f7Q</t>
  </si>
  <si>
    <t>SIMS.A_04_03_GuideDevNatl_COMM</t>
  </si>
  <si>
    <t>A_04_03_GuideDevNatl_COMM</t>
  </si>
  <si>
    <t>h7atmwm8dMk</t>
  </si>
  <si>
    <t>SIMS.A_04_03_GuideDevNatl_INSTR_CB1_REPL_TOT</t>
  </si>
  <si>
    <t>A_04_03_GuideDevNatl_INSTR_CB1_REPL_TOT</t>
  </si>
  <si>
    <t>LCOhpDA4Aox</t>
  </si>
  <si>
    <t>SIMS.A_04_03_GuideDevNatl_INSTR_CB2_REPL_NUM</t>
  </si>
  <si>
    <t>A_04_03_GuideDevNatl_INSTR_CB2_REPL_NUM</t>
  </si>
  <si>
    <t>GLTAXqbET9D</t>
  </si>
  <si>
    <t>SIMS.A_04_03_GuideDevNatl_INSTR_CB3_TXT</t>
  </si>
  <si>
    <t>A_04_03_GuideDevNatl_INSTR_CB3_TXT</t>
  </si>
  <si>
    <t>f6vjoY9CT6r</t>
  </si>
  <si>
    <t>SIMS.A_04_03_GuideDevNatl_INSTR_CB4_TXT</t>
  </si>
  <si>
    <t>A_04_03_GuideDevNatl_INSTR_CB4_TXT</t>
  </si>
  <si>
    <t>ABh3N8M13gL</t>
  </si>
  <si>
    <t>SIMS.A_04_03_GuideDevNatl_INSTR_CBA</t>
  </si>
  <si>
    <t>A_04_03_GuideDevNatl_INSTR_CBA</t>
  </si>
  <si>
    <t>JEwTbtHm3VN</t>
  </si>
  <si>
    <t>SIMS.A_04_03_GuideDevNatl_INSTR_CBB</t>
  </si>
  <si>
    <t>A_04_03_GuideDevNatl_INSTR_CBB</t>
  </si>
  <si>
    <t>fcllASHhlzg</t>
  </si>
  <si>
    <t>SIMS.A_04_03_GuideDevNatl_INSTR_CBC</t>
  </si>
  <si>
    <t>A_04_03_GuideDevNatl_INSTR_CBC</t>
  </si>
  <si>
    <t>bv1Epuj7ylp</t>
  </si>
  <si>
    <t>SIMS.A_04_03_GuideDevNatl_INSTR_CBD</t>
  </si>
  <si>
    <t>A_04_03_GuideDevNatl_INSTR_CBD</t>
  </si>
  <si>
    <t>eM9C13JBV6H</t>
  </si>
  <si>
    <t>SIMS.A_04_03_GuideDevNatl_INSTR_CBE</t>
  </si>
  <si>
    <t>A_04_03_GuideDevNatl_INSTR_CBE</t>
  </si>
  <si>
    <t>SH45Q11WYoB</t>
  </si>
  <si>
    <t>SIMS.A_04_03_GuideDevNatl_INSTR_CBF</t>
  </si>
  <si>
    <t>A_04_03_GuideDevNatl_INSTR_CBF</t>
  </si>
  <si>
    <t>pNALsJEuOMh</t>
  </si>
  <si>
    <t>SIMS.A_04_03_GuideDevNatl_INSTR_CBG</t>
  </si>
  <si>
    <t>A_04_03_GuideDevNatl_INSTR_CBG</t>
  </si>
  <si>
    <t>gNYFfKUDYyz</t>
  </si>
  <si>
    <t>SIMS.A_04_03_GuideDevNatl_INSTR_CBH</t>
  </si>
  <si>
    <t>A_04_03_GuideDevNatl_INSTR_CBH</t>
  </si>
  <si>
    <t>tWSGjTAXvya</t>
  </si>
  <si>
    <t>SIMS.A_04_03_GuideDevNatl_INSTR_CBI</t>
  </si>
  <si>
    <t>A_04_03_GuideDevNatl_INSTR_CBI</t>
  </si>
  <si>
    <t>uo0mcvI7Pm8</t>
  </si>
  <si>
    <t>SIMS.A_04_03_GuideDevNatl_INSTR_CBJ</t>
  </si>
  <si>
    <t>A_04_03_GuideDevNatl_INSTR_CBJ</t>
  </si>
  <si>
    <t>bANSeFTsVC4</t>
  </si>
  <si>
    <t>SIMS.A_04_03_GuideDevNatl_INSTR_CBK</t>
  </si>
  <si>
    <t>A_04_03_GuideDevNatl_INSTR_CBK</t>
  </si>
  <si>
    <t>xggNBSfixS1</t>
  </si>
  <si>
    <t>SIMS.A_04_03_GuideDevNatl_INSTR_CBL</t>
  </si>
  <si>
    <t>A_04_03_GuideDevNatl_INSTR_CBL</t>
  </si>
  <si>
    <t>PQ3cCrt1pkw</t>
  </si>
  <si>
    <t>SIMS.A_04_03_GuideDevNatl_INSTR_CBM</t>
  </si>
  <si>
    <t>A_04_03_GuideDevNatl_INSTR_CBM</t>
  </si>
  <si>
    <t>l5P9zjmjpKp</t>
  </si>
  <si>
    <t>SIMS.A_04_03_GuideDevNatl_INSTR_CBN</t>
  </si>
  <si>
    <t>A_04_03_GuideDevNatl_INSTR_CBN</t>
  </si>
  <si>
    <t>DDRHMnyQEEm</t>
  </si>
  <si>
    <t>SIMS.A_04_03_GuideDevNatl_INSTR_CBO</t>
  </si>
  <si>
    <t>A_04_03_GuideDevNatl_INSTR_CBO</t>
  </si>
  <si>
    <t>ttyTBqw4gb8</t>
  </si>
  <si>
    <t>SIMS.A_04_03_GuideDevNatl_INSTR_CBP</t>
  </si>
  <si>
    <t>A_04_03_GuideDevNatl_INSTR_CBP</t>
  </si>
  <si>
    <t>YGtURCcl3GF</t>
  </si>
  <si>
    <t>SIMS.A_04_03_GuideDevNatl_INSTR_LowScore</t>
  </si>
  <si>
    <t>A_04_03_GuideDevNatl_INSTR_LowScore</t>
  </si>
  <si>
    <t>JYS8cITQO07</t>
  </si>
  <si>
    <t>SIMS.A_04_03_GuideDevNatl_Q1_CB1</t>
  </si>
  <si>
    <t>A_04_03_GuideDevNatl_Q1_CB1</t>
  </si>
  <si>
    <t>zeuhkjYa9tB</t>
  </si>
  <si>
    <t>SIMS.A_04_03_GuideDevNatl_Q1_CB2</t>
  </si>
  <si>
    <t>A_04_03_GuideDevNatl_Q1_CB2</t>
  </si>
  <si>
    <t>b62O3DtAxJe</t>
  </si>
  <si>
    <t>SIMS.A_04_03_GuideDevNatl_Q1_CB3</t>
  </si>
  <si>
    <t>A_04_03_GuideDevNatl_Q1_CB3</t>
  </si>
  <si>
    <t>NbHjYwA4XUs</t>
  </si>
  <si>
    <t>SIMS.A_04_03_GuideDevNatl_Q1_T-NUM</t>
  </si>
  <si>
    <t>A_04_03_GuideDevNatl_Q1_T-NUM</t>
  </si>
  <si>
    <t>pKe8OBEFiCg</t>
  </si>
  <si>
    <t>SIMS.A_04_03_GuideDevNatl_Q2_CB1</t>
  </si>
  <si>
    <t>A_04_03_GuideDevNatl_Q2_CB1</t>
  </si>
  <si>
    <t>xL3D7rx9jmX</t>
  </si>
  <si>
    <t>SIMS.A_04_03_GuideDevNatl_Q2_CB2</t>
  </si>
  <si>
    <t>A_04_03_GuideDevNatl_Q2_CB2</t>
  </si>
  <si>
    <t>KJCi3NnATfo</t>
  </si>
  <si>
    <t>SIMS.A_04_03_GuideDevNatl_Q2_RESP</t>
  </si>
  <si>
    <t>A_04_03_GuideDevNatl_Q2_RESP</t>
  </si>
  <si>
    <t>cbVC1UGnIrx</t>
  </si>
  <si>
    <t>SIMS.A_04_03_GuideDevNatl_Q3_RESP</t>
  </si>
  <si>
    <t>A_04_03_GuideDevNatl_Q3_RESP</t>
  </si>
  <si>
    <t>j3fUeFe6G76</t>
  </si>
  <si>
    <t>SIMS.A_04_03_GuideDevNatl_SCORE</t>
  </si>
  <si>
    <t>A_04_03_GuideDevNatl_SCORE</t>
  </si>
  <si>
    <t>qzA03Nr0wdG</t>
  </si>
  <si>
    <t>SIMS.A_04_04_GuideDistSNU_COMM</t>
  </si>
  <si>
    <t>A_04_04_GuideDistSNU_COMM</t>
  </si>
  <si>
    <t>ZbOgkn5AWjU</t>
  </si>
  <si>
    <t>SIMS.A_04_04_GuideDistSNU_Q1_RESP</t>
  </si>
  <si>
    <t>A_04_04_GuideDistSNU_Q1_RESP</t>
  </si>
  <si>
    <t>LBS9gva9Bqj</t>
  </si>
  <si>
    <t>SIMS.A_04_04_GuideDistSNU_Q2_RESP</t>
  </si>
  <si>
    <t>A_04_04_GuideDistSNU_Q2_RESP</t>
  </si>
  <si>
    <t>BeG6L0eIE86</t>
  </si>
  <si>
    <t>SIMS.A_04_04_GuideDistSNU_Q3_RESP</t>
  </si>
  <si>
    <t>A_04_04_GuideDistSNU_Q3_RESP</t>
  </si>
  <si>
    <t>r1HB0CBF4P6</t>
  </si>
  <si>
    <t>SIMS.A_04_04_GuideDistSNU_SCORE</t>
  </si>
  <si>
    <t>A_04_04_GuideDistSNU_SCORE</t>
  </si>
  <si>
    <t>XHvoG1wggAj</t>
  </si>
  <si>
    <t>SIMS.A_05_01_MgtStrategyNatl_COMM</t>
  </si>
  <si>
    <t>A_05_01_MgtStrategyNatl_COMM</t>
  </si>
  <si>
    <t>rP1dbm2wVVI</t>
  </si>
  <si>
    <t>SIMS.A_05_01_MgtStrategyNatl_Q1_RESP</t>
  </si>
  <si>
    <t>A_05_01_MgtStrategyNatl_Q1_RESP</t>
  </si>
  <si>
    <t>hn51KkzYNSf</t>
  </si>
  <si>
    <t>SIMS.A_05_01_MgtStrategyNatl_Q2_CB1</t>
  </si>
  <si>
    <t>A_05_01_MgtStrategyNatl_Q2_CB1</t>
  </si>
  <si>
    <t>vgvfyb6GTGz</t>
  </si>
  <si>
    <t>SIMS.A_05_01_MgtStrategyNatl_Q2_CB2</t>
  </si>
  <si>
    <t>A_05_01_MgtStrategyNatl_Q2_CB2</t>
  </si>
  <si>
    <t>x531mlN08aO</t>
  </si>
  <si>
    <t>SIMS.A_05_01_MgtStrategyNatl_Q2_RESP</t>
  </si>
  <si>
    <t>A_05_01_MgtStrategyNatl_Q2_RESP</t>
  </si>
  <si>
    <t>Q5K3pn5hi33</t>
  </si>
  <si>
    <t>SIMS.A_05_01_MgtStrategyNatl_Q3_CB1</t>
  </si>
  <si>
    <t>A_05_01_MgtStrategyNatl_Q3_CB1</t>
  </si>
  <si>
    <t>ZPh6itseM1l</t>
  </si>
  <si>
    <t>SIMS.A_05_01_MgtStrategyNatl_Q3_CB2</t>
  </si>
  <si>
    <t>A_05_01_MgtStrategyNatl_Q3_CB2</t>
  </si>
  <si>
    <t>x3Kjh2gLkfR</t>
  </si>
  <si>
    <t>SIMS.A_05_01_MgtStrategyNatl_Q3_RESP</t>
  </si>
  <si>
    <t>A_05_01_MgtStrategyNatl_Q3_RESP</t>
  </si>
  <si>
    <t>EuviJ0FDcaN</t>
  </si>
  <si>
    <t>SIMS.A_05_01_MgtStrategyNatl_Q4_RESP</t>
  </si>
  <si>
    <t>A_05_01_MgtStrategyNatl_Q4_RESP</t>
  </si>
  <si>
    <t>kmGFw9isC9L</t>
  </si>
  <si>
    <t>SIMS.A_05_01_MgtStrategyNatl_SCORE</t>
  </si>
  <si>
    <t>A_05_01_MgtStrategyNatl_SCORE</t>
  </si>
  <si>
    <t>CmGZQiDOG8A</t>
  </si>
  <si>
    <t>SIMS.A_05_02_SocialISTNatl_COMM</t>
  </si>
  <si>
    <t>A_05_02_SocialISTNatl_COMM</t>
  </si>
  <si>
    <t>u6UNp0fb3L7</t>
  </si>
  <si>
    <t>SIMS.A_05_02_SocialISTNatl_INSTR_AREA_CB1</t>
  </si>
  <si>
    <t>A_05_02_SocialISTNatl_INSTR_AREA_CB1</t>
  </si>
  <si>
    <t>TsmADCT6K1t</t>
  </si>
  <si>
    <t>SIMS.A_05_02_SocialISTNatl_INSTR_AREA_CB2</t>
  </si>
  <si>
    <t>A_05_02_SocialISTNatl_INSTR_AREA_CB2</t>
  </si>
  <si>
    <t>uB1alNIykDR</t>
  </si>
  <si>
    <t>SIMS.A_05_02_SocialISTNatl_INSTR_AREA_CB3</t>
  </si>
  <si>
    <t>A_05_02_SocialISTNatl_INSTR_AREA_CB3</t>
  </si>
  <si>
    <t>dn1bkqmNRCP</t>
  </si>
  <si>
    <t>SIMS.A_05_02_SocialISTNatl_INSTR_AREA_CB4</t>
  </si>
  <si>
    <t>A_05_02_SocialISTNatl_INSTR_AREA_CB4</t>
  </si>
  <si>
    <t>oCv0UqhznAz</t>
  </si>
  <si>
    <t>SIMS.A_05_02_SocialISTNatl_INSTR_AREA_CB5</t>
  </si>
  <si>
    <t>A_05_02_SocialISTNatl_INSTR_AREA_CB5</t>
  </si>
  <si>
    <t>GUlUtMOL70a</t>
  </si>
  <si>
    <t>SIMS.A_05_02_SocialISTNatl_INSTR_AREA_CB6</t>
  </si>
  <si>
    <t>A_05_02_SocialISTNatl_INSTR_AREA_CB6</t>
  </si>
  <si>
    <t>aIceSUMEuvu</t>
  </si>
  <si>
    <t>SIMS.A_05_02_SocialISTNatl_INSTR_AREA_CB7TXT</t>
  </si>
  <si>
    <t>A_05_02_SocialISTNatl_INSTR_AREA_CB7TXT</t>
  </si>
  <si>
    <t>KUF7ouqHopO</t>
  </si>
  <si>
    <t>SIMS.A_05_02_SocialISTNatl_Q1_CB1</t>
  </si>
  <si>
    <t>A_05_02_SocialISTNatl_Q1_CB1</t>
  </si>
  <si>
    <t>gRSZntHOQpP</t>
  </si>
  <si>
    <t>SIMS.A_05_02_SocialISTNatl_Q1_CB2</t>
  </si>
  <si>
    <t>A_05_02_SocialISTNatl_Q1_CB2</t>
  </si>
  <si>
    <t>vKFzfO4NCvP</t>
  </si>
  <si>
    <t>SIMS.A_05_02_SocialISTNatl_Q1_RESP</t>
  </si>
  <si>
    <t>A_05_02_SocialISTNatl_Q1_RESP</t>
  </si>
  <si>
    <t>MPZM9LwHL1R</t>
  </si>
  <si>
    <t>SIMS.A_05_02_SocialISTNatl_Q2_CB1</t>
  </si>
  <si>
    <t>A_05_02_SocialISTNatl_Q2_CB1</t>
  </si>
  <si>
    <t>Iz7JOxuYqRK</t>
  </si>
  <si>
    <t>SIMS.A_05_02_SocialISTNatl_Q2_CB2</t>
  </si>
  <si>
    <t>A_05_02_SocialISTNatl_Q2_CB2</t>
  </si>
  <si>
    <t>WCGL12Pxe9u</t>
  </si>
  <si>
    <t>SIMS.A_05_02_SocialISTNatl_Q2_CB3</t>
  </si>
  <si>
    <t>A_05_02_SocialISTNatl_Q2_CB3</t>
  </si>
  <si>
    <t>QbV2ZjJNiLv</t>
  </si>
  <si>
    <t>SIMS.A_05_02_SocialISTNatl_Q2_CB4</t>
  </si>
  <si>
    <t>A_05_02_SocialISTNatl_Q2_CB4</t>
  </si>
  <si>
    <t>DMUC8f6fiD8</t>
  </si>
  <si>
    <t>SIMS.A_05_02_SocialISTNatl_Q2_CB5</t>
  </si>
  <si>
    <t>A_05_02_SocialISTNatl_Q2_CB5</t>
  </si>
  <si>
    <t>i5BFrnn8D0Y</t>
  </si>
  <si>
    <t>SIMS.A_05_02_SocialISTNatl_Q2_T-NUM</t>
  </si>
  <si>
    <t>A_05_02_SocialISTNatl_Q2_T-NUM</t>
  </si>
  <si>
    <t>bLJ4kZp4Krd</t>
  </si>
  <si>
    <t>SIMS.A_05_02_SocialISTNatl_Q3_RESP</t>
  </si>
  <si>
    <t>A_05_02_SocialISTNatl_Q3_RESP</t>
  </si>
  <si>
    <t>Rmc2Ri3vh9l</t>
  </si>
  <si>
    <t>SIMS.A_05_02_SocialISTNatl_SCORE</t>
  </si>
  <si>
    <t>A_05_02_SocialISTNatl_SCORE</t>
  </si>
  <si>
    <t>qlXNzCa8F75</t>
  </si>
  <si>
    <t>SIMS.A_05_03_SocialPSENatl_COMM</t>
  </si>
  <si>
    <t>A_05_03_SocialPSENatl_COMM</t>
  </si>
  <si>
    <t>f91CWDNjqKS</t>
  </si>
  <si>
    <t>SIMS.A_05_03_SocialPSENatl_INSTR_CTYPE_CB1</t>
  </si>
  <si>
    <t>A_05_03_SocialPSENatl_INSTR_CTYPE_CB1</t>
  </si>
  <si>
    <t>CSBxeaYp3sO</t>
  </si>
  <si>
    <t>SIMS.A_05_03_SocialPSENatl_INSTR_CTYPE_CB2</t>
  </si>
  <si>
    <t>A_05_03_SocialPSENatl_INSTR_CTYPE_CB2</t>
  </si>
  <si>
    <t>EduYNX4pB88</t>
  </si>
  <si>
    <t>SIMS.A_05_03_SocialPSENatl_INSTR_CTYPE_CB3</t>
  </si>
  <si>
    <t>A_05_03_SocialPSENatl_INSTR_CTYPE_CB3</t>
  </si>
  <si>
    <t>vaDphEsqITo</t>
  </si>
  <si>
    <t>SIMS.A_05_03_SocialPSENatl_INSTR_CTYPE_CB4OTHER</t>
  </si>
  <si>
    <t>A_05_03_SocialPSENatl_INSTR_CTYPE_CB4OTHER</t>
  </si>
  <si>
    <t>sUDdkSZWVhz</t>
  </si>
  <si>
    <t>SIMS.A_05_03_SocialPSENatl_INSTR_ITYPE_CB1</t>
  </si>
  <si>
    <t>A_05_03_SocialPSENatl_INSTR_ITYPE_CB1</t>
  </si>
  <si>
    <t>kQKwR1zduis</t>
  </si>
  <si>
    <t>SIMS.A_05_03_SocialPSENatl_INSTR_ITYPE_CB2</t>
  </si>
  <si>
    <t>A_05_03_SocialPSENatl_INSTR_ITYPE_CB2</t>
  </si>
  <si>
    <t>AS2XFZW8Q7S</t>
  </si>
  <si>
    <t>SIMS.A_05_03_SocialPSENatl_INSTR_ITYPE_CB3</t>
  </si>
  <si>
    <t>A_05_03_SocialPSENatl_INSTR_ITYPE_CB3</t>
  </si>
  <si>
    <t>QbtYGHrxlfS</t>
  </si>
  <si>
    <t>SIMS.A_05_03_SocialPSENatl_Q1_RESP</t>
  </si>
  <si>
    <t>A_05_03_SocialPSENatl_Q1_RESP</t>
  </si>
  <si>
    <t>prsuTk8RSkn</t>
  </si>
  <si>
    <t>SIMS.A_05_03_SocialPSENatl_Q2_RESP</t>
  </si>
  <si>
    <t>A_05_03_SocialPSENatl_Q2_RESP</t>
  </si>
  <si>
    <t>yj3zenCvGTE</t>
  </si>
  <si>
    <t>SIMS.A_05_03_SocialPSENatl_Q3_RESP</t>
  </si>
  <si>
    <t>A_05_03_SocialPSENatl_Q3_RESP</t>
  </si>
  <si>
    <t>RRd2CWmNn0i</t>
  </si>
  <si>
    <t>SIMS.A_05_03_SocialPSENatl_SCORE</t>
  </si>
  <si>
    <t>A_05_03_SocialPSENatl_SCORE</t>
  </si>
  <si>
    <t>XPkbMG0YaUC</t>
  </si>
  <si>
    <t>SIMS.A_05_04_OVCInfoSNU_COMM</t>
  </si>
  <si>
    <t>A_05_04_OVCInfoSNU_COMM</t>
  </si>
  <si>
    <t>mEQu0BK0nXB</t>
  </si>
  <si>
    <t>SIMS.A_05_04_OVCInfoSNU_INSTR_CB1_REPL_TOT</t>
  </si>
  <si>
    <t>A_05_04_OVCInfoSNU_INSTR_CB1_REPL_TOT</t>
  </si>
  <si>
    <t>zPvTY1sN2h5</t>
  </si>
  <si>
    <t>SIMS.A_05_04_OVCInfoSNU_INSTR_CB2_REPL_NUM</t>
  </si>
  <si>
    <t>A_05_04_OVCInfoSNU_INSTR_CB2_REPL_NUM</t>
  </si>
  <si>
    <t>MDwjgbvUZeY</t>
  </si>
  <si>
    <t>SIMS.A_05_04_OVCInfoSNU_INSTR_CB3_TXT</t>
  </si>
  <si>
    <t>A_05_04_OVCInfoSNU_INSTR_CB3_TXT</t>
  </si>
  <si>
    <t>uCMLQjY9Eb9</t>
  </si>
  <si>
    <t>SIMS.A_05_04_OVCInfoSNU_INSTR_CBA</t>
  </si>
  <si>
    <t>A_05_04_OVCInfoSNU_INSTR_CBA</t>
  </si>
  <si>
    <t>gcBcHvYgbT8</t>
  </si>
  <si>
    <t>SIMS.A_05_04_OVCInfoSNU_INSTR_CBB</t>
  </si>
  <si>
    <t>A_05_04_OVCInfoSNU_INSTR_CBB</t>
  </si>
  <si>
    <t>KszfBtCOwjT</t>
  </si>
  <si>
    <t>SIMS.A_05_04_OVCInfoSNU_INSTR_LowScore</t>
  </si>
  <si>
    <t>A_05_04_OVCInfoSNU_INSTR_LowScore</t>
  </si>
  <si>
    <t>j7cVWjRuMRw</t>
  </si>
  <si>
    <t>SIMS.A_05_04_OVCInfoSNU_Q1_RESP</t>
  </si>
  <si>
    <t>A_05_04_OVCInfoSNU_Q1_RESP</t>
  </si>
  <si>
    <t>YDIsnosflCd</t>
  </si>
  <si>
    <t>SIMS.A_05_04_OVCInfoSNU_Q2_RESP</t>
  </si>
  <si>
    <t>A_05_04_OVCInfoSNU_Q2_RESP</t>
  </si>
  <si>
    <t>EaTNMIbFghe</t>
  </si>
  <si>
    <t>SIMS.A_05_04_OVCInfoSNU_Q3_CB1</t>
  </si>
  <si>
    <t>A_05_04_OVCInfoSNU_Q3_CB1</t>
  </si>
  <si>
    <t>eaFiUSJi60v</t>
  </si>
  <si>
    <t>SIMS.A_05_04_OVCInfoSNU_Q3_CB2</t>
  </si>
  <si>
    <t>A_05_04_OVCInfoSNU_Q3_CB2</t>
  </si>
  <si>
    <t>gBW12YiEpcE</t>
  </si>
  <si>
    <t>SIMS.A_05_04_OVCInfoSNU_Q3_CB3</t>
  </si>
  <si>
    <t>A_05_04_OVCInfoSNU_Q3_CB3</t>
  </si>
  <si>
    <t>nCEqu3pdT6o</t>
  </si>
  <si>
    <t>SIMS.A_05_04_OVCInfoSNU_Q3_RESP</t>
  </si>
  <si>
    <t>A_05_04_OVCInfoSNU_Q3_RESP</t>
  </si>
  <si>
    <t>lhkCddCroA2</t>
  </si>
  <si>
    <t>SIMS.A_05_04_OVCInfoSNU_SCORE</t>
  </si>
  <si>
    <t>A_05_04_OVCInfoSNU_SCORE</t>
  </si>
  <si>
    <t>fuXnA2a3kVJ</t>
  </si>
  <si>
    <t>SIMS.A_05_05_MgtOpsSNU_COMM</t>
  </si>
  <si>
    <t>A_05_05_MgtOpsSNU_COMM</t>
  </si>
  <si>
    <t>wXmXfaO42J0</t>
  </si>
  <si>
    <t>SIMS.A_05_05_MgtOpsSNU_Q1_RESP</t>
  </si>
  <si>
    <t>A_05_05_MgtOpsSNU_Q1_RESP</t>
  </si>
  <si>
    <t>gSUPxM8HC0O</t>
  </si>
  <si>
    <t>SIMS.A_05_05_MgtOpsSNU_Q2_CB1</t>
  </si>
  <si>
    <t>A_05_05_MgtOpsSNU_Q2_CB1</t>
  </si>
  <si>
    <t>jKlWiFCiMEq</t>
  </si>
  <si>
    <t>SIMS.A_05_05_MgtOpsSNU_Q2_CB2</t>
  </si>
  <si>
    <t>A_05_05_MgtOpsSNU_Q2_CB2</t>
  </si>
  <si>
    <t>MZ8sHLVPmTs</t>
  </si>
  <si>
    <t>SIMS.A_05_05_MgtOpsSNU_Q2_T-NUM</t>
  </si>
  <si>
    <t>A_05_05_MgtOpsSNU_Q2_T-NUM</t>
  </si>
  <si>
    <t>gtqC6zvR2Vr</t>
  </si>
  <si>
    <t>SIMS.A_05_05_MgtOpsSNU_Q3_CB1</t>
  </si>
  <si>
    <t>A_05_05_MgtOpsSNU_Q3_CB1</t>
  </si>
  <si>
    <t>ypniyahPQcl</t>
  </si>
  <si>
    <t>SIMS.A_05_05_MgtOpsSNU_Q3_CB2</t>
  </si>
  <si>
    <t>A_05_05_MgtOpsSNU_Q3_CB2</t>
  </si>
  <si>
    <t>MhnoayslFji</t>
  </si>
  <si>
    <t>SIMS.A_05_05_MgtOpsSNU_Q3_CB3</t>
  </si>
  <si>
    <t>A_05_05_MgtOpsSNU_Q3_CB3</t>
  </si>
  <si>
    <t>ZjSCP6koooR</t>
  </si>
  <si>
    <t>SIMS.A_05_05_MgtOpsSNU_Q3_T-NUM</t>
  </si>
  <si>
    <t>A_05_05_MgtOpsSNU_Q3_T-NUM</t>
  </si>
  <si>
    <t>rIn1OjcAINs</t>
  </si>
  <si>
    <t>SIMS.A_05_05_MgtOpsSNU_Q4_RESP</t>
  </si>
  <si>
    <t>A_05_05_MgtOpsSNU_Q4_RESP</t>
  </si>
  <si>
    <t>XW6sRJ9nbTU</t>
  </si>
  <si>
    <t>SIMS.A_05_05_MgtOpsSNU_SCORE</t>
  </si>
  <si>
    <t>A_05_05_MgtOpsSNU_SCORE</t>
  </si>
  <si>
    <t>yJnX500lrgn</t>
  </si>
  <si>
    <t>SIMS.A_05_06_SuperSocialSNU_COMM</t>
  </si>
  <si>
    <t>A_05_06_SuperSocialSNU_COMM</t>
  </si>
  <si>
    <t>w6nllz9G5a0</t>
  </si>
  <si>
    <t>SIMS.A_05_06_SuperSocialSNU_Q1_RESP</t>
  </si>
  <si>
    <t>A_05_06_SuperSocialSNU_Q1_RESP</t>
  </si>
  <si>
    <t>UuA0K8q8xRT</t>
  </si>
  <si>
    <t>SIMS.A_05_06_SuperSocialSNU_Q2_CB1</t>
  </si>
  <si>
    <t>A_05_06_SuperSocialSNU_Q2_CB1</t>
  </si>
  <si>
    <t>Ei2R0vZoYPS</t>
  </si>
  <si>
    <t>SIMS.A_05_06_SuperSocialSNU_Q2_CB2</t>
  </si>
  <si>
    <t>A_05_06_SuperSocialSNU_Q2_CB2</t>
  </si>
  <si>
    <t>ibxWIHlzdX2</t>
  </si>
  <si>
    <t>SIMS.A_05_06_SuperSocialSNU_Q2_RESP</t>
  </si>
  <si>
    <t>A_05_06_SuperSocialSNU_Q2_RESP</t>
  </si>
  <si>
    <t>bhLYLDvAwjb</t>
  </si>
  <si>
    <t>SIMS.A_05_06_SuperSocialSNU_Q3_CB1</t>
  </si>
  <si>
    <t>A_05_06_SuperSocialSNU_Q3_CB1</t>
  </si>
  <si>
    <t>aicetXjOvMV</t>
  </si>
  <si>
    <t>SIMS.A_05_06_SuperSocialSNU_Q3_CB2</t>
  </si>
  <si>
    <t>A_05_06_SuperSocialSNU_Q3_CB2</t>
  </si>
  <si>
    <t>w87ox0T6RSM</t>
  </si>
  <si>
    <t>SIMS.A_05_06_SuperSocialSNU_Q3_RESP</t>
  </si>
  <si>
    <t>A_05_06_SuperSocialSNU_Q3_RESP</t>
  </si>
  <si>
    <t>dtqKRj2wygF</t>
  </si>
  <si>
    <t>SIMS.A_05_06_SuperSocialSNU_Q4_PERC</t>
  </si>
  <si>
    <t>A_05_06_SuperSocialSNU_Q4_PERC</t>
  </si>
  <si>
    <t>XVBoBILwdCe</t>
  </si>
  <si>
    <t>SIMS.A_05_06_SuperSocialSNU_SCORE</t>
  </si>
  <si>
    <t>A_05_06_SuperSocialSNU_SCORE</t>
  </si>
  <si>
    <t>QaQXY95FLet</t>
  </si>
  <si>
    <t>SIMS.A_05_07_SocialISTSNU_COMM</t>
  </si>
  <si>
    <t>A_05_07_SocialISTSNU_COMM</t>
  </si>
  <si>
    <t>tWw8JvtXYGz</t>
  </si>
  <si>
    <t>SIMS.A_05_07_SocialISTSNU_INSTR_AREA_CB1</t>
  </si>
  <si>
    <t>A_05_07_SocialISTSNU_INSTR_AREA_CB1</t>
  </si>
  <si>
    <t>Q2r7zDaTu96</t>
  </si>
  <si>
    <t>SIMS.A_05_07_SocialISTSNU_INSTR_AREA_CB2</t>
  </si>
  <si>
    <t>A_05_07_SocialISTSNU_INSTR_AREA_CB2</t>
  </si>
  <si>
    <t>UozBFz6Xbwx</t>
  </si>
  <si>
    <t>SIMS.A_05_07_SocialISTSNU_INSTR_AREA_CB3</t>
  </si>
  <si>
    <t>A_05_07_SocialISTSNU_INSTR_AREA_CB3</t>
  </si>
  <si>
    <t>X0fXGYr3PpQ</t>
  </si>
  <si>
    <t>SIMS.A_05_07_SocialISTSNU_INSTR_AREA_CB4</t>
  </si>
  <si>
    <t>A_05_07_SocialISTSNU_INSTR_AREA_CB4</t>
  </si>
  <si>
    <t>TKoOsvTZRs2</t>
  </si>
  <si>
    <t>SIMS.A_05_07_SocialISTSNU_INSTR_AREA_CB5</t>
  </si>
  <si>
    <t>A_05_07_SocialISTSNU_INSTR_AREA_CB5</t>
  </si>
  <si>
    <t>fHEKl2o6YWr</t>
  </si>
  <si>
    <t>SIMS.A_05_07_SocialISTSNU_INSTR_AREA_CB6</t>
  </si>
  <si>
    <t>A_05_07_SocialISTSNU_INSTR_AREA_CB6</t>
  </si>
  <si>
    <t>G7EK94bwYkW</t>
  </si>
  <si>
    <t>SIMS.A_05_07_SocialISTSNU_INSTR_AREA_CB7TXT</t>
  </si>
  <si>
    <t>A_05_07_SocialISTSNU_INSTR_AREA_CB7TXT</t>
  </si>
  <si>
    <t>d8Wz1WsRJNM</t>
  </si>
  <si>
    <t>SIMS.A_05_07_SocialISTSNU_Q1_CB1</t>
  </si>
  <si>
    <t>A_05_07_SocialISTSNU_Q1_CB1</t>
  </si>
  <si>
    <t>Tw16NnXtJuO</t>
  </si>
  <si>
    <t>SIMS.A_05_07_SocialISTSNU_Q1_CB2</t>
  </si>
  <si>
    <t>A_05_07_SocialISTSNU_Q1_CB2</t>
  </si>
  <si>
    <t>JPwvvJiptC6</t>
  </si>
  <si>
    <t>SIMS.A_05_07_SocialISTSNU_Q1_RESP</t>
  </si>
  <si>
    <t>A_05_07_SocialISTSNU_Q1_RESP</t>
  </si>
  <si>
    <t>aifg8K8i8lx</t>
  </si>
  <si>
    <t>SIMS.A_05_07_SocialISTSNU_Q2_CB1</t>
  </si>
  <si>
    <t>A_05_07_SocialISTSNU_Q2_CB1</t>
  </si>
  <si>
    <t>voFk8asE1oL</t>
  </si>
  <si>
    <t>SIMS.A_05_07_SocialISTSNU_Q2_CB2</t>
  </si>
  <si>
    <t>A_05_07_SocialISTSNU_Q2_CB2</t>
  </si>
  <si>
    <t>k7gjdkg4vIE</t>
  </si>
  <si>
    <t>SIMS.A_05_07_SocialISTSNU_Q2_CB3</t>
  </si>
  <si>
    <t>A_05_07_SocialISTSNU_Q2_CB3</t>
  </si>
  <si>
    <t>wiF3FNYW5ry</t>
  </si>
  <si>
    <t>SIMS.A_05_07_SocialISTSNU_Q2_CB4</t>
  </si>
  <si>
    <t>A_05_07_SocialISTSNU_Q2_CB4</t>
  </si>
  <si>
    <t>RTmVytcwE9t</t>
  </si>
  <si>
    <t>SIMS.A_05_07_SocialISTSNU_Q2_CB5</t>
  </si>
  <si>
    <t>A_05_07_SocialISTSNU_Q2_CB5</t>
  </si>
  <si>
    <t>uHlacGOqHHa</t>
  </si>
  <si>
    <t>SIMS.A_05_07_SocialISTSNU_Q2_T-NUM</t>
  </si>
  <si>
    <t>A_05_07_SocialISTSNU_Q2_T-NUM</t>
  </si>
  <si>
    <t>C1kswJNDCUe</t>
  </si>
  <si>
    <t>SIMS.A_05_07_SocialISTSNU_Q3_RESP</t>
  </si>
  <si>
    <t>A_05_07_SocialISTSNU_Q3_RESP</t>
  </si>
  <si>
    <t>YBLImgAc5FQ</t>
  </si>
  <si>
    <t>SIMS.A_05_07_SocialISTSNU_SCORE</t>
  </si>
  <si>
    <t>A_05_07_SocialISTSNU_SCORE</t>
  </si>
  <si>
    <t>GrpGTmy0Fz2</t>
  </si>
  <si>
    <t>SIMS.A_06_01_EvalProt_COMM</t>
  </si>
  <si>
    <t>A_06_01_EvalProt_COMM</t>
  </si>
  <si>
    <t>PJfHD0YjhRr</t>
  </si>
  <si>
    <t>SIMS.A_06_01_EvalProt_INSTR_CB1_REPL_TOT</t>
  </si>
  <si>
    <t>A_06_01_EvalProt_INSTR_CB1_REPL_TOT</t>
  </si>
  <si>
    <t>ocpOMg2jejV</t>
  </si>
  <si>
    <t>SIMS.A_06_01_EvalProt_INSTR_CB2_REPL_NUM</t>
  </si>
  <si>
    <t>A_06_01_EvalProt_INSTR_CB2_REPL_NUM</t>
  </si>
  <si>
    <t>alwdFfqGqeW</t>
  </si>
  <si>
    <t>SIMS.A_06_01_EvalProt_INSTR_CB3_TXT</t>
  </si>
  <si>
    <t>A_06_01_EvalProt_INSTR_CB3_TXT</t>
  </si>
  <si>
    <t>BvuP8kRqiH4</t>
  </si>
  <si>
    <t>SIMS.A_06_01_EvalProt_INSTR_LowScore</t>
  </si>
  <si>
    <t>A_06_01_EvalProt_INSTR_LowScore</t>
  </si>
  <si>
    <t>B1EXpBJUbzZ</t>
  </si>
  <si>
    <t>SIMS.A_06_01_EvalProt_Q1_CB1</t>
  </si>
  <si>
    <t>A_06_01_EvalProt_Q1_CB1</t>
  </si>
  <si>
    <t>LQvsCJwG5GM</t>
  </si>
  <si>
    <t>SIMS.A_06_01_EvalProt_Q1_CB2</t>
  </si>
  <si>
    <t>A_06_01_EvalProt_Q1_CB2</t>
  </si>
  <si>
    <t>QTaQ1lrzHSM</t>
  </si>
  <si>
    <t>SIMS.A_06_01_EvalProt_Q1_CB3</t>
  </si>
  <si>
    <t>A_06_01_EvalProt_Q1_CB3</t>
  </si>
  <si>
    <t>mfWNje8Up17</t>
  </si>
  <si>
    <t>SIMS.A_06_01_EvalProt_Q1_CB4</t>
  </si>
  <si>
    <t>A_06_01_EvalProt_Q1_CB4</t>
  </si>
  <si>
    <t>Hre9RbcJOAX</t>
  </si>
  <si>
    <t>SIMS.A_06_01_EvalProt_Q1_RESP</t>
  </si>
  <si>
    <t>A_06_01_EvalProt_Q1_RESP</t>
  </si>
  <si>
    <t>YOKWAmzO4bP</t>
  </si>
  <si>
    <t>SIMS.A_06_01_EvalProt_Q2_CB1</t>
  </si>
  <si>
    <t>A_06_01_EvalProt_Q2_CB1</t>
  </si>
  <si>
    <t>aELPFgoXRks</t>
  </si>
  <si>
    <t>SIMS.A_06_01_EvalProt_Q2_CB2</t>
  </si>
  <si>
    <t>A_06_01_EvalProt_Q2_CB2</t>
  </si>
  <si>
    <t>FJvB4JgZhBs</t>
  </si>
  <si>
    <t>SIMS.A_06_01_EvalProt_Q2_CB3</t>
  </si>
  <si>
    <t>A_06_01_EvalProt_Q2_CB3</t>
  </si>
  <si>
    <t>UDd8Ou5MW1F</t>
  </si>
  <si>
    <t>SIMS.A_06_01_EvalProt_Q2_CB4</t>
  </si>
  <si>
    <t>A_06_01_EvalProt_Q2_CB4</t>
  </si>
  <si>
    <t>Ix8nWnqKseT</t>
  </si>
  <si>
    <t>SIMS.A_06_01_EvalProt_Q2_T-NUM</t>
  </si>
  <si>
    <t>A_06_01_EvalProt_Q2_T-NUM</t>
  </si>
  <si>
    <t>kv0UzJNqnmq</t>
  </si>
  <si>
    <t>SIMS.A_06_01_EvalProt_Q3_RESP</t>
  </si>
  <si>
    <t>A_06_01_EvalProt_Q3_RESP</t>
  </si>
  <si>
    <t>s4msx0R2411</t>
  </si>
  <si>
    <t>SIMS.A_06_01_EvalProt_Q4_RESP</t>
  </si>
  <si>
    <t>A_06_01_EvalProt_Q4_RESP</t>
  </si>
  <si>
    <t>vKAYwrJtbe0</t>
  </si>
  <si>
    <t>SIMS.A_06_01_EvalProt_SCORE</t>
  </si>
  <si>
    <t>A_06_01_EvalProt_SCORE</t>
  </si>
  <si>
    <t>iNiQ4E3ATAn</t>
  </si>
  <si>
    <t>SIMS.A_06_02_EvalData_COMM</t>
  </si>
  <si>
    <t>A_06_02_EvalData_COMM</t>
  </si>
  <si>
    <t>OuxQ3DwZtJW</t>
  </si>
  <si>
    <t>SIMS.A_06_02_EvalData_INSTR_CB1_REPL_TOT</t>
  </si>
  <si>
    <t>A_06_02_EvalData_INSTR_CB1_REPL_TOT</t>
  </si>
  <si>
    <t>f3nJOHYuF0D</t>
  </si>
  <si>
    <t>SIMS.A_06_02_EvalData_INSTR_CB2_REPL_NUM</t>
  </si>
  <si>
    <t>A_06_02_EvalData_INSTR_CB2_REPL_NUM</t>
  </si>
  <si>
    <t>HM6qe4T8yrf</t>
  </si>
  <si>
    <t>SIMS.A_06_02_EvalData_INSTR_CB3_TXT</t>
  </si>
  <si>
    <t>A_06_02_EvalData_INSTR_CB3_TXT</t>
  </si>
  <si>
    <t>tx8IIVlpESg</t>
  </si>
  <si>
    <t>SIMS.A_06_02_EvalData_INSTR_LowScore</t>
  </si>
  <si>
    <t>A_06_02_EvalData_INSTR_LowScore</t>
  </si>
  <si>
    <t>errX3K6CiNS</t>
  </si>
  <si>
    <t>SIMS.A_06_02_EvalData_Q1_CB1</t>
  </si>
  <si>
    <t>A_06_02_EvalData_Q1_CB1</t>
  </si>
  <si>
    <t>RueVAoHGgnW</t>
  </si>
  <si>
    <t>SIMS.A_06_02_EvalData_Q1_CB2</t>
  </si>
  <si>
    <t>A_06_02_EvalData_Q1_CB2</t>
  </si>
  <si>
    <t>xlk64HvJlKe</t>
  </si>
  <si>
    <t>SIMS.A_06_02_EvalData_Q1_RESP</t>
  </si>
  <si>
    <t>A_06_02_EvalData_Q1_RESP</t>
  </si>
  <si>
    <t>sCUcd5HNw5c</t>
  </si>
  <si>
    <t>SIMS.A_06_02_EvalData_Q2_CB1</t>
  </si>
  <si>
    <t>A_06_02_EvalData_Q2_CB1</t>
  </si>
  <si>
    <t>I3GHBQ3Nk79</t>
  </si>
  <si>
    <t>SIMS.A_06_02_EvalData_Q2_CB2</t>
  </si>
  <si>
    <t>A_06_02_EvalData_Q2_CB2</t>
  </si>
  <si>
    <t>ERzWc1qSQgl</t>
  </si>
  <si>
    <t>SIMS.A_06_02_EvalData_Q2_RESP</t>
  </si>
  <si>
    <t>A_06_02_EvalData_Q2_RESP</t>
  </si>
  <si>
    <t>m6vgbl4TOjQ</t>
  </si>
  <si>
    <t>SIMS.A_06_02_EvalData_Q3_CB1</t>
  </si>
  <si>
    <t>A_06_02_EvalData_Q3_CB1</t>
  </si>
  <si>
    <t>G4jvcsrhpjJ</t>
  </si>
  <si>
    <t>SIMS.A_06_02_EvalData_Q3_CB2</t>
  </si>
  <si>
    <t>A_06_02_EvalData_Q3_CB2</t>
  </si>
  <si>
    <t>TxiKbtQdY9D</t>
  </si>
  <si>
    <t>SIMS.A_06_02_EvalData_Q3_T-NUM</t>
  </si>
  <si>
    <t>A_06_02_EvalData_Q3_T-NUM</t>
  </si>
  <si>
    <t>Ab0MPmThZDS</t>
  </si>
  <si>
    <t>SIMS.A_06_02_EvalData_SCORE</t>
  </si>
  <si>
    <t>A_06_02_EvalData_SCORE</t>
  </si>
  <si>
    <t>wn4kfx9Lgha</t>
  </si>
  <si>
    <t>SIMS.A_06_03_SSStratNatl_COMM</t>
  </si>
  <si>
    <t>A_06_03_SSStratNatl_COMM</t>
  </si>
  <si>
    <t>rChpPD8add7</t>
  </si>
  <si>
    <t>SIMS.A_06_03_SSStratNatl_Q1_RESP</t>
  </si>
  <si>
    <t>A_06_03_SSStratNatl_Q1_RESP</t>
  </si>
  <si>
    <t>Rg0K0gJQpH3</t>
  </si>
  <si>
    <t>SIMS.A_06_03_SSStratNatl_Q2_RESP</t>
  </si>
  <si>
    <t>A_06_03_SSStratNatl_Q2_RESP</t>
  </si>
  <si>
    <t>pLmbIEJXUhO</t>
  </si>
  <si>
    <t>SIMS.A_06_03_SSStratNatl_Q3_RESP</t>
  </si>
  <si>
    <t>A_06_03_SSStratNatl_Q3_RESP</t>
  </si>
  <si>
    <t>Sl5cOK9Rll0</t>
  </si>
  <si>
    <t>SIMS.A_06_03_SSStratNatl_SCORE</t>
  </si>
  <si>
    <t>A_06_03_SSStratNatl_SCORE</t>
  </si>
  <si>
    <t>qlY9NM5eX3O</t>
  </si>
  <si>
    <t>SIMS.A_06_04_SSProt_COMM</t>
  </si>
  <si>
    <t>A_06_04_SSProt_COMM</t>
  </si>
  <si>
    <t>zN4Q2IC9TXK</t>
  </si>
  <si>
    <t>SIMS.A_06_04_SSProt_Q1_RESP</t>
  </si>
  <si>
    <t>A_06_04_SSProt_Q1_RESP</t>
  </si>
  <si>
    <t>d69Zf7YuvQA</t>
  </si>
  <si>
    <t>SIMS.A_06_04_SSProt_Q2_RESP</t>
  </si>
  <si>
    <t>A_06_04_SSProt_Q2_RESP</t>
  </si>
  <si>
    <t>BQ2iMqSXo3m</t>
  </si>
  <si>
    <t>SIMS.A_06_04_SSProt_Q3_RESP</t>
  </si>
  <si>
    <t>A_06_04_SSProt_Q3_RESP</t>
  </si>
  <si>
    <t>KcwKQLMCy90</t>
  </si>
  <si>
    <t>SIMS.A_06_04_SSProt_Q4_RESP</t>
  </si>
  <si>
    <t>A_06_04_SSProt_Q4_RESP</t>
  </si>
  <si>
    <t>oHvaqbZxR12</t>
  </si>
  <si>
    <t>SIMS.A_06_04_SSProt_SCORE</t>
  </si>
  <si>
    <t>A_06_04_SSProt_SCORE</t>
  </si>
  <si>
    <t>eVgSaAMCPNR</t>
  </si>
  <si>
    <t>SIMS.A_06_05_SSData_COMM</t>
  </si>
  <si>
    <t>A_06_05_SSData_COMM</t>
  </si>
  <si>
    <t>it2s8Ne0JdK</t>
  </si>
  <si>
    <t>SIMS.A_06_05_SSData_Q1_RESP</t>
  </si>
  <si>
    <t>A_06_05_SSData_Q1_RESP</t>
  </si>
  <si>
    <t>r8HWmmqMcFY</t>
  </si>
  <si>
    <t>SIMS.A_06_05_SSData_Q2_RESP</t>
  </si>
  <si>
    <t>A_06_05_SSData_Q2_RESP</t>
  </si>
  <si>
    <t>iPHE5WRoODb</t>
  </si>
  <si>
    <t>SIMS.A_06_05_SSData_Q3_RESP</t>
  </si>
  <si>
    <t>A_06_05_SSData_Q3_RESP</t>
  </si>
  <si>
    <t>n55M5BsQU3V</t>
  </si>
  <si>
    <t>SIMS.A_06_05_SSData_SCORE</t>
  </si>
  <si>
    <t>A_06_05_SSData_SCORE</t>
  </si>
  <si>
    <t>hITN922nqPA</t>
  </si>
  <si>
    <t>SIMS.A_07_01_AdvocacyNatl_COMM</t>
  </si>
  <si>
    <t>A_07_01_AdvocacyNatl_COMM</t>
  </si>
  <si>
    <t>Psf8iscvjpD</t>
  </si>
  <si>
    <t>SIMS.A_07_01_AdvocacyNatl_Q1_RESP</t>
  </si>
  <si>
    <t>A_07_01_AdvocacyNatl_Q1_RESP</t>
  </si>
  <si>
    <t>lgL3aRJyfp6</t>
  </si>
  <si>
    <t>SIMS.A_07_01_AdvocacyNatl_Q2_RESP</t>
  </si>
  <si>
    <t>A_07_01_AdvocacyNatl_Q2_RESP</t>
  </si>
  <si>
    <t>raUpgr9aAbz</t>
  </si>
  <si>
    <t>SIMS.A_07_01_AdvocacyNatl_Q3_CB1</t>
  </si>
  <si>
    <t>A_07_01_AdvocacyNatl_Q3_CB1</t>
  </si>
  <si>
    <t>CvZiwv1t58d</t>
  </si>
  <si>
    <t>SIMS.A_07_01_AdvocacyNatl_Q3_CB2</t>
  </si>
  <si>
    <t>A_07_01_AdvocacyNatl_Q3_CB2</t>
  </si>
  <si>
    <t>eZN4duY2Hl0</t>
  </si>
  <si>
    <t>SIMS.A_07_01_AdvocacyNatl_Q3_CB3</t>
  </si>
  <si>
    <t>A_07_01_AdvocacyNatl_Q3_CB3</t>
  </si>
  <si>
    <t>oIfE5WaTgty</t>
  </si>
  <si>
    <t>SIMS.A_07_01_AdvocacyNatl_Q3_T-NUM</t>
  </si>
  <si>
    <t>A_07_01_AdvocacyNatl_Q3_T-NUM</t>
  </si>
  <si>
    <t>VaEcxi5WIZa</t>
  </si>
  <si>
    <t>SIMS.A_07_01_AdvocacyNatl_Q4_RESP</t>
  </si>
  <si>
    <t>A_07_01_AdvocacyNatl_Q4_RESP</t>
  </si>
  <si>
    <t>yKT8hDfTBeW</t>
  </si>
  <si>
    <t>SIMS.A_07_01_AdvocacyNatl_SCORE</t>
  </si>
  <si>
    <t>A_07_01_AdvocacyNatl_SCORE</t>
  </si>
  <si>
    <t>tzx70DjHxMO</t>
  </si>
  <si>
    <t>SIMS.A_07_02_HealthCommNatl_COMM</t>
  </si>
  <si>
    <t>A_07_02_HealthCommNatl_COMM</t>
  </si>
  <si>
    <t>YuBhtbCHoJ2</t>
  </si>
  <si>
    <t>SIMS.A_07_02_HealthCommNatl_Q1_CB1</t>
  </si>
  <si>
    <t>A_07_02_HealthCommNatl_Q1_CB1</t>
  </si>
  <si>
    <t>ay8CXnfGJRd</t>
  </si>
  <si>
    <t>SIMS.A_07_02_HealthCommNatl_Q1_CB2</t>
  </si>
  <si>
    <t>A_07_02_HealthCommNatl_Q1_CB2</t>
  </si>
  <si>
    <t>TSOKoi0MT23</t>
  </si>
  <si>
    <t>SIMS.A_07_02_HealthCommNatl_Q1_CB3</t>
  </si>
  <si>
    <t>A_07_02_HealthCommNatl_Q1_CB3</t>
  </si>
  <si>
    <t>h4nwkvX1TNK</t>
  </si>
  <si>
    <t>SIMS.A_07_02_HealthCommNatl_Q1_RESP</t>
  </si>
  <si>
    <t>A_07_02_HealthCommNatl_Q1_RESP</t>
  </si>
  <si>
    <t>PBlwE7XIT5T</t>
  </si>
  <si>
    <t>SIMS.A_07_02_HealthCommNatl_Q2_CB1</t>
  </si>
  <si>
    <t>A_07_02_HealthCommNatl_Q2_CB1</t>
  </si>
  <si>
    <t>ngaE6ElIvwg</t>
  </si>
  <si>
    <t>SIMS.A_07_02_HealthCommNatl_Q2_CB2</t>
  </si>
  <si>
    <t>A_07_02_HealthCommNatl_Q2_CB2</t>
  </si>
  <si>
    <t>Kpf10U0BFhX</t>
  </si>
  <si>
    <t>SIMS.A_07_02_HealthCommNatl_Q2_RESP</t>
  </si>
  <si>
    <t>A_07_02_HealthCommNatl_Q2_RESP</t>
  </si>
  <si>
    <t>nAXcQhbcWXh</t>
  </si>
  <si>
    <t>SIMS.A_07_02_HealthCommNatl_Q3_RESP</t>
  </si>
  <si>
    <t>A_07_02_HealthCommNatl_Q3_RESP</t>
  </si>
  <si>
    <t>R7IMCV7ouj5</t>
  </si>
  <si>
    <t>SIMS.A_07_02_HealthCommNatl_Q4_RESP</t>
  </si>
  <si>
    <t>A_07_02_HealthCommNatl_Q4_RESP</t>
  </si>
  <si>
    <t>oB3pVv23X6j</t>
  </si>
  <si>
    <t>SIMS.A_07_02_HealthCommNatl_SCORE</t>
  </si>
  <si>
    <t>A_07_02_HealthCommNatl_SCORE</t>
  </si>
  <si>
    <t>LOlS8OAGBB7</t>
  </si>
  <si>
    <t>SIMS.A_07_03_AdvocacySNU_COMM</t>
  </si>
  <si>
    <t>A_07_03_AdvocacySNU_COMM</t>
  </si>
  <si>
    <t>OUNyKa3RBK8</t>
  </si>
  <si>
    <t>SIMS.A_07_03_AdvocacySNU_Q1_RESP</t>
  </si>
  <si>
    <t>A_07_03_AdvocacySNU_Q1_RESP</t>
  </si>
  <si>
    <t>oRL2s63x92m</t>
  </si>
  <si>
    <t>SIMS.A_07_03_AdvocacySNU_Q2_RESP</t>
  </si>
  <si>
    <t>A_07_03_AdvocacySNU_Q2_RESP</t>
  </si>
  <si>
    <t>ABea68mtMzz</t>
  </si>
  <si>
    <t>SIMS.A_07_03_AdvocacySNU_Q3_CB1</t>
  </si>
  <si>
    <t>A_07_03_AdvocacySNU_Q3_CB1</t>
  </si>
  <si>
    <t>SgfVw1AGT8l</t>
  </si>
  <si>
    <t>SIMS.A_07_03_AdvocacySNU_Q3_CB2</t>
  </si>
  <si>
    <t>A_07_03_AdvocacySNU_Q3_CB2</t>
  </si>
  <si>
    <t>rOMs78imiQ8</t>
  </si>
  <si>
    <t>SIMS.A_07_03_AdvocacySNU_Q3_CB3</t>
  </si>
  <si>
    <t>A_07_03_AdvocacySNU_Q3_CB3</t>
  </si>
  <si>
    <t>EAovjTOeYac</t>
  </si>
  <si>
    <t>SIMS.A_07_03_AdvocacySNU_Q3_T-NUM</t>
  </si>
  <si>
    <t>A_07_03_AdvocacySNU_Q3_T-NUM</t>
  </si>
  <si>
    <t>OoI7PdtwyC0</t>
  </si>
  <si>
    <t>SIMS.A_07_03_AdvocacySNU_Q4_RESP</t>
  </si>
  <si>
    <t>A_07_03_AdvocacySNU_Q4_RESP</t>
  </si>
  <si>
    <t>BxJLMhBvmFM</t>
  </si>
  <si>
    <t>SIMS.A_07_03_AdvocacySNU_SCORE</t>
  </si>
  <si>
    <t>A_07_03_AdvocacySNU_SCORE</t>
  </si>
  <si>
    <t>SWtlHevrHxD</t>
  </si>
  <si>
    <t>SIMS.A_07_04_HealthCommSNU_COMM</t>
  </si>
  <si>
    <t>A_07_04_HealthCommSNU_COMM</t>
  </si>
  <si>
    <t>xzYyDoC1Rez</t>
  </si>
  <si>
    <t>SIMS.A_07_04_HealthCommSNU_Q1_CB1</t>
  </si>
  <si>
    <t>A_07_04_HealthCommSNU_Q1_CB1</t>
  </si>
  <si>
    <t>EK1osdKxHG9</t>
  </si>
  <si>
    <t>SIMS.A_07_04_HealthCommSNU_Q1_CB2</t>
  </si>
  <si>
    <t>A_07_04_HealthCommSNU_Q1_CB2</t>
  </si>
  <si>
    <t>x5mecBjoFzO</t>
  </si>
  <si>
    <t>SIMS.A_07_04_HealthCommSNU_Q1_CB3</t>
  </si>
  <si>
    <t>A_07_04_HealthCommSNU_Q1_CB3</t>
  </si>
  <si>
    <t>VZD5igA6684</t>
  </si>
  <si>
    <t>SIMS.A_07_04_HealthCommSNU_Q1_RESP</t>
  </si>
  <si>
    <t>A_07_04_HealthCommSNU_Q1_RESP</t>
  </si>
  <si>
    <t>icEsCZNLrmf</t>
  </si>
  <si>
    <t>SIMS.A_07_04_HealthCommSNU_Q2_CB1</t>
  </si>
  <si>
    <t>A_07_04_HealthCommSNU_Q2_CB1</t>
  </si>
  <si>
    <t>hIHQn7sM8dI</t>
  </si>
  <si>
    <t>SIMS.A_07_04_HealthCommSNU_Q2_CB2</t>
  </si>
  <si>
    <t>A_07_04_HealthCommSNU_Q2_CB2</t>
  </si>
  <si>
    <t>bO6H77dp6xz</t>
  </si>
  <si>
    <t>SIMS.A_07_04_HealthCommSNU_Q2_RESP</t>
  </si>
  <si>
    <t>A_07_04_HealthCommSNU_Q2_RESP</t>
  </si>
  <si>
    <t>iOyh0RZLJLb</t>
  </si>
  <si>
    <t>SIMS.A_07_04_HealthCommSNU_Q3_RESP</t>
  </si>
  <si>
    <t>A_07_04_HealthCommSNU_Q3_RESP</t>
  </si>
  <si>
    <t>qYioxzkyckw</t>
  </si>
  <si>
    <t>SIMS.A_07_04_HealthCommSNU_Q4_RESP</t>
  </si>
  <si>
    <t>A_07_04_HealthCommSNU_Q4_RESP</t>
  </si>
  <si>
    <t>hCX63ixObzr</t>
  </si>
  <si>
    <t>SIMS.A_07_04_HealthCommSNU_SCORE</t>
  </si>
  <si>
    <t>A_07_04_HealthCommSNU_SCORE</t>
  </si>
  <si>
    <t>NR2Qb2hozcW</t>
  </si>
  <si>
    <t>SIMS.A_08_01_PPPNatl_COMM</t>
  </si>
  <si>
    <t>A_08_01_PPPNatl_COMM</t>
  </si>
  <si>
    <t>L74X7l2dmSA</t>
  </si>
  <si>
    <t>SIMS.A_08_01_PPPNatl_Q1_CB1</t>
  </si>
  <si>
    <t>A_08_01_PPPNatl_Q1_CB1</t>
  </si>
  <si>
    <t>d8J9G24oHux</t>
  </si>
  <si>
    <t>SIMS.A_08_01_PPPNatl_Q1_CB2</t>
  </si>
  <si>
    <t>A_08_01_PPPNatl_Q1_CB2</t>
  </si>
  <si>
    <t>uXQDZ2AEerj</t>
  </si>
  <si>
    <t>SIMS.A_08_01_PPPNatl_Q1_CB3</t>
  </si>
  <si>
    <t>A_08_01_PPPNatl_Q1_CB3</t>
  </si>
  <si>
    <t>ZWkpWkodWsf</t>
  </si>
  <si>
    <t>SIMS.A_08_01_PPPNatl_Q1_RESP</t>
  </si>
  <si>
    <t>A_08_01_PPPNatl_Q1_RESP</t>
  </si>
  <si>
    <t>PiDogsOh3YX</t>
  </si>
  <si>
    <t>SIMS.A_08_01_PPPNatl_Q2_RESP</t>
  </si>
  <si>
    <t>A_08_01_PPPNatl_Q2_RESP</t>
  </si>
  <si>
    <t>Qk9POcnndff</t>
  </si>
  <si>
    <t>SIMS.A_08_01_PPPNatl_Q3_RESP</t>
  </si>
  <si>
    <t>A_08_01_PPPNatl_Q3_RESP</t>
  </si>
  <si>
    <t>a9ApniGeKVo</t>
  </si>
  <si>
    <t>SIMS.A_08_01_PPPNatl_SCORE</t>
  </si>
  <si>
    <t>A_08_01_PPPNatl_SCORE</t>
  </si>
  <si>
    <t>IDRRzem1ZP7</t>
  </si>
  <si>
    <t>SIMS.A_08_02_PPPSNU_COMM</t>
  </si>
  <si>
    <t>A_08_02_PPPSNU_COMM</t>
  </si>
  <si>
    <t>nNkprS8Od0Z</t>
  </si>
  <si>
    <t>SIMS.A_08_02_PPPSNU_Q1_CB1</t>
  </si>
  <si>
    <t>A_08_02_PPPSNU_Q1_CB1</t>
  </si>
  <si>
    <t>b0oaxFlfjgy</t>
  </si>
  <si>
    <t>SIMS.A_08_02_PPPSNU_Q1_CB2</t>
  </si>
  <si>
    <t>A_08_02_PPPSNU_Q1_CB2</t>
  </si>
  <si>
    <t>lbKcvMyzEKz</t>
  </si>
  <si>
    <t>SIMS.A_08_02_PPPSNU_Q1_CB3</t>
  </si>
  <si>
    <t>A_08_02_PPPSNU_Q1_CB3</t>
  </si>
  <si>
    <t>P7eo0nRqsvN</t>
  </si>
  <si>
    <t>SIMS.A_08_02_PPPSNU_Q1_RESP</t>
  </si>
  <si>
    <t>A_08_02_PPPSNU_Q1_RESP</t>
  </si>
  <si>
    <t>GNtW5cyQPzx</t>
  </si>
  <si>
    <t>SIMS.A_08_02_PPPSNU_Q2_RESP</t>
  </si>
  <si>
    <t>A_08_02_PPPSNU_Q2_RESP</t>
  </si>
  <si>
    <t>Jf19iHZYioa</t>
  </si>
  <si>
    <t>SIMS.A_08_02_PPPSNU_Q3_RESP</t>
  </si>
  <si>
    <t>A_08_02_PPPSNU_Q3_RESP</t>
  </si>
  <si>
    <t>k1hwKKur6Cw</t>
  </si>
  <si>
    <t>SIMS.A_08_02_PPPSNU_SCORE</t>
  </si>
  <si>
    <t>A_08_02_PPPSNU_SCORE</t>
  </si>
  <si>
    <t>fg6o26tdmhp</t>
  </si>
  <si>
    <t>SIMS.A_09_01_QMSysNatl_COMM</t>
  </si>
  <si>
    <t>A_09_01_QMSysNatl_COMM</t>
  </si>
  <si>
    <t>nRnZ904lUOp</t>
  </si>
  <si>
    <t>SIMS.A_09_01_QMSysNatl_INSTR_AREA_CB1</t>
  </si>
  <si>
    <t>A_09_01_QMSysNatl_INSTR_AREA_CB1</t>
  </si>
  <si>
    <t>dVMTyCfZxiR</t>
  </si>
  <si>
    <t>SIMS.A_09_01_QMSysNatl_INSTR_AREA_CB10</t>
  </si>
  <si>
    <t>A_09_01_QMSysNatl_INSTR_AREA_CB10</t>
  </si>
  <si>
    <t>T4zjWBrawxH</t>
  </si>
  <si>
    <t>SIMS.A_09_01_QMSysNatl_INSTR_AREA_CB11</t>
  </si>
  <si>
    <t>A_09_01_QMSysNatl_INSTR_AREA_CB11</t>
  </si>
  <si>
    <t>v2z6Jsw5jeL</t>
  </si>
  <si>
    <t>SIMS.A_09_01_QMSysNatl_INSTR_AREA_CB12</t>
  </si>
  <si>
    <t>A_09_01_QMSysNatl_INSTR_AREA_CB12</t>
  </si>
  <si>
    <t>UDD5pUKRdj1</t>
  </si>
  <si>
    <t>SIMS.A_09_01_QMSysNatl_INSTR_AREA_CB13</t>
  </si>
  <si>
    <t>A_09_01_QMSysNatl_INSTR_AREA_CB13</t>
  </si>
  <si>
    <t>lz6SIho5WHM</t>
  </si>
  <si>
    <t>SIMS.A_09_01_QMSysNatl_INSTR_AREA_CB14</t>
  </si>
  <si>
    <t>A_09_01_QMSysNatl_INSTR_AREA_CB14</t>
  </si>
  <si>
    <t>qNYWFd8lyxl</t>
  </si>
  <si>
    <t>SIMS.A_09_01_QMSysNatl_INSTR_AREA_CB15</t>
  </si>
  <si>
    <t>A_09_01_QMSysNatl_INSTR_AREA_CB15</t>
  </si>
  <si>
    <t>jJGWFTxjn5g</t>
  </si>
  <si>
    <t>SIMS.A_09_01_QMSysNatl_INSTR_AREA_CB16</t>
  </si>
  <si>
    <t>A_09_01_QMSysNatl_INSTR_AREA_CB16</t>
  </si>
  <si>
    <t>iLFxXOlZ2VP</t>
  </si>
  <si>
    <t>SIMS.A_09_01_QMSysNatl_INSTR_AREA_CB17</t>
  </si>
  <si>
    <t>A_09_01_QMSysNatl_INSTR_AREA_CB17</t>
  </si>
  <si>
    <t>IvIiBmAsHV7</t>
  </si>
  <si>
    <t>SIMS.A_09_01_QMSysNatl_INSTR_AREA_CB18</t>
  </si>
  <si>
    <t>A_09_01_QMSysNatl_INSTR_AREA_CB18</t>
  </si>
  <si>
    <t>ZPm5e7ZnJVo</t>
  </si>
  <si>
    <t>SIMS.A_09_01_QMSysNatl_INSTR_AREA_CB19TXT</t>
  </si>
  <si>
    <t>A_09_01_QMSysNatl_INSTR_AREA_CB19TXT</t>
  </si>
  <si>
    <t>GcgDO6tgJgw</t>
  </si>
  <si>
    <t>SIMS.A_09_01_QMSysNatl_INSTR_AREA_CB2</t>
  </si>
  <si>
    <t>A_09_01_QMSysNatl_INSTR_AREA_CB2</t>
  </si>
  <si>
    <t>kmoqQ0JXGId</t>
  </si>
  <si>
    <t>SIMS.A_09_01_QMSysNatl_INSTR_AREA_CB3</t>
  </si>
  <si>
    <t>A_09_01_QMSysNatl_INSTR_AREA_CB3</t>
  </si>
  <si>
    <t>ogrNOH4Ua3S</t>
  </si>
  <si>
    <t>SIMS.A_09_01_QMSysNatl_INSTR_AREA_CB4</t>
  </si>
  <si>
    <t>A_09_01_QMSysNatl_INSTR_AREA_CB4</t>
  </si>
  <si>
    <t>d25HXtgS624</t>
  </si>
  <si>
    <t>SIMS.A_09_01_QMSysNatl_INSTR_AREA_CB5</t>
  </si>
  <si>
    <t>A_09_01_QMSysNatl_INSTR_AREA_CB5</t>
  </si>
  <si>
    <t>lBNEVMAEjAp</t>
  </si>
  <si>
    <t>SIMS.A_09_01_QMSysNatl_INSTR_AREA_CB6</t>
  </si>
  <si>
    <t>A_09_01_QMSysNatl_INSTR_AREA_CB6</t>
  </si>
  <si>
    <t>CXpvMDqFFn6</t>
  </si>
  <si>
    <t>SIMS.A_09_01_QMSysNatl_INSTR_AREA_CB7</t>
  </si>
  <si>
    <t>A_09_01_QMSysNatl_INSTR_AREA_CB7</t>
  </si>
  <si>
    <t>wUFRHXcLCtE</t>
  </si>
  <si>
    <t>SIMS.A_09_01_QMSysNatl_INSTR_AREA_CB8</t>
  </si>
  <si>
    <t>A_09_01_QMSysNatl_INSTR_AREA_CB8</t>
  </si>
  <si>
    <t>gBeh3SyTIuY</t>
  </si>
  <si>
    <t>SIMS.A_09_01_QMSysNatl_INSTR_AREA_CB9</t>
  </si>
  <si>
    <t>A_09_01_QMSysNatl_INSTR_AREA_CB9</t>
  </si>
  <si>
    <t>AcMDuMZSFM5</t>
  </si>
  <si>
    <t>SIMS.A_09_01_QMSysNatl_Q1_RESP</t>
  </si>
  <si>
    <t>A_09_01_QMSysNatl_Q1_RESP</t>
  </si>
  <si>
    <t>pkFvGM4tOOm</t>
  </si>
  <si>
    <t>SIMS.A_09_01_QMSysNatl_Q2_RESP</t>
  </si>
  <si>
    <t>A_09_01_QMSysNatl_Q2_RESP</t>
  </si>
  <si>
    <t>BVgggN0Mj98</t>
  </si>
  <si>
    <t>SIMS.A_09_01_QMSysNatl_Q3_CB1</t>
  </si>
  <si>
    <t>A_09_01_QMSysNatl_Q3_CB1</t>
  </si>
  <si>
    <t>JYrSKWK5l9A</t>
  </si>
  <si>
    <t>SIMS.A_09_01_QMSysNatl_Q3_CB2</t>
  </si>
  <si>
    <t>A_09_01_QMSysNatl_Q3_CB2</t>
  </si>
  <si>
    <t>ketE3SGQlBZ</t>
  </si>
  <si>
    <t>SIMS.A_09_01_QMSysNatl_Q3_RESP</t>
  </si>
  <si>
    <t>A_09_01_QMSysNatl_Q3_RESP</t>
  </si>
  <si>
    <t>gR76VcPUPrf</t>
  </si>
  <si>
    <t>SIMS.A_09_01_QMSysNatl_Q4_RESP</t>
  </si>
  <si>
    <t>A_09_01_QMSysNatl_Q4_RESP</t>
  </si>
  <si>
    <t>ObWnFSOBXhi</t>
  </si>
  <si>
    <t>SIMS.A_09_01_QMSysNatl_SCORE</t>
  </si>
  <si>
    <t>A_09_01_QMSysNatl_SCORE</t>
  </si>
  <si>
    <t>MWtUtv4wjTD</t>
  </si>
  <si>
    <t>SIMS.A_09_02_QMConsNatl_COMM</t>
  </si>
  <si>
    <t>A_09_02_QMConsNatl_COMM</t>
  </si>
  <si>
    <t>tysWaVhAJnV</t>
  </si>
  <si>
    <t>SIMS.A_09_02_QMConsNatl_Q1_RESP</t>
  </si>
  <si>
    <t>A_09_02_QMConsNatl_Q1_RESP</t>
  </si>
  <si>
    <t>R1OsyAVQ6mb</t>
  </si>
  <si>
    <t>SIMS.A_09_02_QMConsNatl_Q2_RESP</t>
  </si>
  <si>
    <t>A_09_02_QMConsNatl_Q2_RESP</t>
  </si>
  <si>
    <t>f9OZUielb9d</t>
  </si>
  <si>
    <t>SIMS.A_09_02_QMConsNatl_Q3_RESP</t>
  </si>
  <si>
    <t>A_09_02_QMConsNatl_Q3_RESP</t>
  </si>
  <si>
    <t>ChEllrj05jD</t>
  </si>
  <si>
    <t>SIMS.A_09_02_QMConsNatl_Q4_RESP</t>
  </si>
  <si>
    <t>A_09_02_QMConsNatl_Q4_RESP</t>
  </si>
  <si>
    <t>cM9TDG8jCla</t>
  </si>
  <si>
    <t>SIMS.A_09_02_QMConsNatl_SCORE</t>
  </si>
  <si>
    <t>A_09_02_QMConsNatl_SCORE</t>
  </si>
  <si>
    <t>gcAaqJEeguL</t>
  </si>
  <si>
    <t>SIMS.A_09_03_QMPeerNatl_COMM</t>
  </si>
  <si>
    <t>A_09_03_QMPeerNatl_COMM</t>
  </si>
  <si>
    <t>VtEKAM3hWy2</t>
  </si>
  <si>
    <t>SIMS.A_09_03_QMPeerNatl_Q1_RESP</t>
  </si>
  <si>
    <t>A_09_03_QMPeerNatl_Q1_RESP</t>
  </si>
  <si>
    <t>K7zWgKo0tgk</t>
  </si>
  <si>
    <t>SIMS.A_09_03_QMPeerNatl_Q2_RESP</t>
  </si>
  <si>
    <t>A_09_03_QMPeerNatl_Q2_RESP</t>
  </si>
  <si>
    <t>ywwIB51kpzG</t>
  </si>
  <si>
    <t>SIMS.A_09_03_QMPeerNatl_Q3_RESP</t>
  </si>
  <si>
    <t>A_09_03_QMPeerNatl_Q3_RESP</t>
  </si>
  <si>
    <t>FScIGK3YHaf</t>
  </si>
  <si>
    <t>SIMS.A_09_03_QMPeerNatl_Q4_RESP</t>
  </si>
  <si>
    <t>A_09_03_QMPeerNatl_Q4_RESP</t>
  </si>
  <si>
    <t>diu1oMwGm0O</t>
  </si>
  <si>
    <t>SIMS.A_09_03_QMPeerNatl_SCORE</t>
  </si>
  <si>
    <t>A_09_03_QMPeerNatl_SCORE</t>
  </si>
  <si>
    <t>xgOLUlbTCSJ</t>
  </si>
  <si>
    <t>SIMS.A_09_04_QAMCNatl_COMM</t>
  </si>
  <si>
    <t>A_09_04_QAMCNatl_COMM</t>
  </si>
  <si>
    <t>DGNkWrsN4Xx</t>
  </si>
  <si>
    <t>SIMS.A_09_04_QAMCNatl_Q1_RESP</t>
  </si>
  <si>
    <t>A_09_04_QAMCNatl_Q1_RESP</t>
  </si>
  <si>
    <t>f6Od0kwJJ2P</t>
  </si>
  <si>
    <t>SIMS.A_09_04_QAMCNatl_Q2_RESP</t>
  </si>
  <si>
    <t>A_09_04_QAMCNatl_Q2_RESP</t>
  </si>
  <si>
    <t>wbkoLYCidVA</t>
  </si>
  <si>
    <t>SIMS.A_09_04_QAMCNatl_Q3_RESP</t>
  </si>
  <si>
    <t>A_09_04_QAMCNatl_Q3_RESP</t>
  </si>
  <si>
    <t>EEIiGh41gC7</t>
  </si>
  <si>
    <t>SIMS.A_09_04_QAMCNatl_Q4_RESP</t>
  </si>
  <si>
    <t>A_09_04_QAMCNatl_Q4_RESP</t>
  </si>
  <si>
    <t>QyZ6v4t3in4</t>
  </si>
  <si>
    <t>SIMS.A_09_04_QAMCNatl_SCORE</t>
  </si>
  <si>
    <t>A_09_04_QAMCNatl_SCORE</t>
  </si>
  <si>
    <t>dS4TeGbvnya</t>
  </si>
  <si>
    <t>SIMS.A_09_05_QMSysSNU_COMM</t>
  </si>
  <si>
    <t>A_09_05_QMSysSNU_COMM</t>
  </si>
  <si>
    <t>zgPhDoBcsRj</t>
  </si>
  <si>
    <t>SIMS.A_09_05_QMSysSNU_INSTR_AREA_CB1</t>
  </si>
  <si>
    <t>A_09_05_QMSysSNU_INSTR_AREA_CB1</t>
  </si>
  <si>
    <t>rGylFkLItkj</t>
  </si>
  <si>
    <t>SIMS.A_09_05_QMSysSNU_INSTR_AREA_CB10</t>
  </si>
  <si>
    <t>A_09_05_QMSysSNU_INSTR_AREA_CB10</t>
  </si>
  <si>
    <t>OizO09mOUN3</t>
  </si>
  <si>
    <t>SIMS.A_09_05_QMSysSNU_INSTR_AREA_CB11</t>
  </si>
  <si>
    <t>A_09_05_QMSysSNU_INSTR_AREA_CB11</t>
  </si>
  <si>
    <t>RaZZTR6npgn</t>
  </si>
  <si>
    <t>SIMS.A_09_05_QMSysSNU_INSTR_AREA_CB12</t>
  </si>
  <si>
    <t>A_09_05_QMSysSNU_INSTR_AREA_CB12</t>
  </si>
  <si>
    <t>q6d25kSjZI7</t>
  </si>
  <si>
    <t>SIMS.A_09_05_QMSysSNU_INSTR_AREA_CB13</t>
  </si>
  <si>
    <t>A_09_05_QMSysSNU_INSTR_AREA_CB13</t>
  </si>
  <si>
    <t>eAmPnMF5r28</t>
  </si>
  <si>
    <t>SIMS.A_09_05_QMSysSNU_INSTR_AREA_CB14</t>
  </si>
  <si>
    <t>A_09_05_QMSysSNU_INSTR_AREA_CB14</t>
  </si>
  <si>
    <t>yYOKbg1W9PQ</t>
  </si>
  <si>
    <t>SIMS.A_09_05_QMSysSNU_INSTR_AREA_CB15</t>
  </si>
  <si>
    <t>A_09_05_QMSysSNU_INSTR_AREA_CB15</t>
  </si>
  <si>
    <t>b3ecBMavVXv</t>
  </si>
  <si>
    <t>SIMS.A_09_05_QMSysSNU_INSTR_AREA_CB16</t>
  </si>
  <si>
    <t>A_09_05_QMSysSNU_INSTR_AREA_CB16</t>
  </si>
  <si>
    <t>S3fB2htl9k9</t>
  </si>
  <si>
    <t>SIMS.A_09_05_QMSysSNU_INSTR_AREA_CB17</t>
  </si>
  <si>
    <t>A_09_05_QMSysSNU_INSTR_AREA_CB17</t>
  </si>
  <si>
    <t>YbDdwSD7yWA</t>
  </si>
  <si>
    <t>SIMS.A_09_05_QMSysSNU_INSTR_AREA_CB18</t>
  </si>
  <si>
    <t>A_09_05_QMSysSNU_INSTR_AREA_CB18</t>
  </si>
  <si>
    <t>mlv3LkYaqI3</t>
  </si>
  <si>
    <t>SIMS.A_09_05_QMSysSNU_INSTR_AREA_CB19TXT</t>
  </si>
  <si>
    <t>A_09_05_QMSysSNU_INSTR_AREA_CB19TXT</t>
  </si>
  <si>
    <t>qEMXTAperWE</t>
  </si>
  <si>
    <t>SIMS.A_09_05_QMSysSNU_INSTR_AREA_CB2</t>
  </si>
  <si>
    <t>A_09_05_QMSysSNU_INSTR_AREA_CB2</t>
  </si>
  <si>
    <t>Zsk3Jgm64SV</t>
  </si>
  <si>
    <t>SIMS.A_09_05_QMSysSNU_INSTR_AREA_CB3</t>
  </si>
  <si>
    <t>A_09_05_QMSysSNU_INSTR_AREA_CB3</t>
  </si>
  <si>
    <t>YtfLAucDpDr</t>
  </si>
  <si>
    <t>SIMS.A_09_05_QMSysSNU_INSTR_AREA_CB4</t>
  </si>
  <si>
    <t>A_09_05_QMSysSNU_INSTR_AREA_CB4</t>
  </si>
  <si>
    <t>jmKYqHyp7OT</t>
  </si>
  <si>
    <t>SIMS.A_09_05_QMSysSNU_INSTR_AREA_CB5</t>
  </si>
  <si>
    <t>A_09_05_QMSysSNU_INSTR_AREA_CB5</t>
  </si>
  <si>
    <t>FClmE2OflkB</t>
  </si>
  <si>
    <t>SIMS.A_09_05_QMSysSNU_INSTR_AREA_CB6</t>
  </si>
  <si>
    <t>A_09_05_QMSysSNU_INSTR_AREA_CB6</t>
  </si>
  <si>
    <t>qIhKQ9p0tFE</t>
  </si>
  <si>
    <t>SIMS.A_09_05_QMSysSNU_INSTR_AREA_CB7</t>
  </si>
  <si>
    <t>A_09_05_QMSysSNU_INSTR_AREA_CB7</t>
  </si>
  <si>
    <t>DMsEdiyY4vK</t>
  </si>
  <si>
    <t>SIMS.A_09_05_QMSysSNU_INSTR_AREA_CB8</t>
  </si>
  <si>
    <t>A_09_05_QMSysSNU_INSTR_AREA_CB8</t>
  </si>
  <si>
    <t>heyyVfITtSr</t>
  </si>
  <si>
    <t>SIMS.A_09_05_QMSysSNU_INSTR_AREA_CB9</t>
  </si>
  <si>
    <t>A_09_05_QMSysSNU_INSTR_AREA_CB9</t>
  </si>
  <si>
    <t>FDkOjjYexNh</t>
  </si>
  <si>
    <t>SIMS.A_09_05_QMSysSNU_Q1_RESP</t>
  </si>
  <si>
    <t>A_09_05_QMSysSNU_Q1_RESP</t>
  </si>
  <si>
    <t>izl7PsNJP6D</t>
  </si>
  <si>
    <t>SIMS.A_09_05_QMSysSNU_Q2_RESP</t>
  </si>
  <si>
    <t>A_09_05_QMSysSNU_Q2_RESP</t>
  </si>
  <si>
    <t>mEe1jlJvbDh</t>
  </si>
  <si>
    <t>SIMS.A_09_05_QMSysSNU_Q3_CB1</t>
  </si>
  <si>
    <t>A_09_05_QMSysSNU_Q3_CB1</t>
  </si>
  <si>
    <t>ef3ovP5jeOX</t>
  </si>
  <si>
    <t>SIMS.A_09_05_QMSysSNU_Q3_CB2</t>
  </si>
  <si>
    <t>A_09_05_QMSysSNU_Q3_CB2</t>
  </si>
  <si>
    <t>kHRQXn5GIgi</t>
  </si>
  <si>
    <t>SIMS.A_09_05_QMSysSNU_Q3_RESP</t>
  </si>
  <si>
    <t>A_09_05_QMSysSNU_Q3_RESP</t>
  </si>
  <si>
    <t>HIwTNUVngmu</t>
  </si>
  <si>
    <t>SIMS.A_09_05_QMSysSNU_Q4_RESP</t>
  </si>
  <si>
    <t>A_09_05_QMSysSNU_Q4_RESP</t>
  </si>
  <si>
    <t>QotCtak5OpH</t>
  </si>
  <si>
    <t>SIMS.A_09_05_QMSysSNU_SCORE</t>
  </si>
  <si>
    <t>A_09_05_QMSysSNU_SCORE</t>
  </si>
  <si>
    <t>N4xynNDbf8P</t>
  </si>
  <si>
    <t>SIMS.A_09_06_QMConsSNU_COMM</t>
  </si>
  <si>
    <t>A_09_06_QMConsSNU_COMM</t>
  </si>
  <si>
    <t>gJ7jIkdLecJ</t>
  </si>
  <si>
    <t>SIMS.A_09_06_QMConsSNU_Q1_RESP</t>
  </si>
  <si>
    <t>A_09_06_QMConsSNU_Q1_RESP</t>
  </si>
  <si>
    <t>hY6vk4KjScD</t>
  </si>
  <si>
    <t>SIMS.A_09_06_QMConsSNU_Q2_RESP</t>
  </si>
  <si>
    <t>A_09_06_QMConsSNU_Q2_RESP</t>
  </si>
  <si>
    <t>aIwnURFoRwb</t>
  </si>
  <si>
    <t>SIMS.A_09_06_QMConsSNU_Q3_RESP</t>
  </si>
  <si>
    <t>A_09_06_QMConsSNU_Q3_RESP</t>
  </si>
  <si>
    <t>ypeLf5ZWOZK</t>
  </si>
  <si>
    <t>SIMS.A_09_06_QMConsSNU_Q4_RESP</t>
  </si>
  <si>
    <t>A_09_06_QMConsSNU_Q4_RESP</t>
  </si>
  <si>
    <t>CoKcq5CJFLi</t>
  </si>
  <si>
    <t>SIMS.A_09_06_QMConsSNU_SCORE</t>
  </si>
  <si>
    <t>A_09_06_QMConsSNU_SCORE</t>
  </si>
  <si>
    <t>qNqd5rMaUMu</t>
  </si>
  <si>
    <t>SIMS.A_09_07_QMPeerSNU_COMM</t>
  </si>
  <si>
    <t>A_09_07_QMPeerSNU_COMM</t>
  </si>
  <si>
    <t>aV1dzSP47T7</t>
  </si>
  <si>
    <t>SIMS.A_09_07_QMPeerSNU_Q1_RESP</t>
  </si>
  <si>
    <t>A_09_07_QMPeerSNU_Q1_RESP</t>
  </si>
  <si>
    <t>oqeKOpS9Y7M</t>
  </si>
  <si>
    <t>SIMS.A_09_07_QMPeerSNU_Q2_RESP</t>
  </si>
  <si>
    <t>A_09_07_QMPeerSNU_Q2_RESP</t>
  </si>
  <si>
    <t>uHRK0ES7sfK</t>
  </si>
  <si>
    <t>SIMS.A_09_07_QMPeerSNU_Q3_RESP</t>
  </si>
  <si>
    <t>A_09_07_QMPeerSNU_Q3_RESP</t>
  </si>
  <si>
    <t>CBzZIRhKMpM</t>
  </si>
  <si>
    <t>SIMS.A_09_07_QMPeerSNU_Q4_RESP</t>
  </si>
  <si>
    <t>A_09_07_QMPeerSNU_Q4_RESP</t>
  </si>
  <si>
    <t>stBCVOlRptH</t>
  </si>
  <si>
    <t>SIMS.A_09_07_QMPeerSNU_SCORE</t>
  </si>
  <si>
    <t>A_09_07_QMPeerSNU_SCORE</t>
  </si>
  <si>
    <t>yb7LJbrlq1o</t>
  </si>
  <si>
    <t>SIMS.A_09_08_QAMCSNU_COMM</t>
  </si>
  <si>
    <t>A_09_08_QAMCSNU_COMM</t>
  </si>
  <si>
    <t>OS1E7q4sYek</t>
  </si>
  <si>
    <t>SIMS.A_09_08_QAMCSNU_Q1_RESP</t>
  </si>
  <si>
    <t>A_09_08_QAMCSNU_Q1_RESP</t>
  </si>
  <si>
    <t>JvUSeLiX5Wt</t>
  </si>
  <si>
    <t>SIMS.A_09_08_QAMCSNU_Q2_RESP</t>
  </si>
  <si>
    <t>A_09_08_QAMCSNU_Q2_RESP</t>
  </si>
  <si>
    <t>OMFPxKcCEqi</t>
  </si>
  <si>
    <t>SIMS.A_09_08_QAMCSNU_Q3_RESP</t>
  </si>
  <si>
    <t>A_09_08_QAMCSNU_Q3_RESP</t>
  </si>
  <si>
    <t>xcH6z41tbMf</t>
  </si>
  <si>
    <t>SIMS.A_09_08_QAMCSNU_Q4_RESP</t>
  </si>
  <si>
    <t>A_09_08_QAMCSNU_Q4_RESP</t>
  </si>
  <si>
    <t>iJg1tbba4Hc</t>
  </si>
  <si>
    <t>SIMS.A_09_08_QAMCSNU_SCORE</t>
  </si>
  <si>
    <t>A_09_08_QAMCSNU_SCORE</t>
  </si>
  <si>
    <t>tokM3rHbWGe</t>
  </si>
  <si>
    <t>SIMS.A_10_01_SCARVNatl_COMM</t>
  </si>
  <si>
    <t>A_10_01_SCARVNatl_COMM</t>
  </si>
  <si>
    <t>unXXRT25Lfi</t>
  </si>
  <si>
    <t>SIMS.A_10_01_SCARVNatl_Q1_RESP</t>
  </si>
  <si>
    <t>A_10_01_SCARVNatl_Q1_RESP</t>
  </si>
  <si>
    <t>TVQzbuqNtmA</t>
  </si>
  <si>
    <t>SIMS.A_10_01_SCARVNatl_Q2_RESP</t>
  </si>
  <si>
    <t>A_10_01_SCARVNatl_Q2_RESP</t>
  </si>
  <si>
    <t>iE3DMgqtWu8</t>
  </si>
  <si>
    <t>SIMS.A_10_01_SCARVNatl_Q3_CB1</t>
  </si>
  <si>
    <t>A_10_01_SCARVNatl_Q3_CB1</t>
  </si>
  <si>
    <t>eN5jeb0Zg1o</t>
  </si>
  <si>
    <t>SIMS.A_10_01_SCARVNatl_Q3_CB2</t>
  </si>
  <si>
    <t>A_10_01_SCARVNatl_Q3_CB2</t>
  </si>
  <si>
    <t>vumC5IRJVGb</t>
  </si>
  <si>
    <t>SIMS.A_10_01_SCARVNatl_Q3_CB3</t>
  </si>
  <si>
    <t>A_10_01_SCARVNatl_Q3_CB3</t>
  </si>
  <si>
    <t>e7ViXraFXJb</t>
  </si>
  <si>
    <t>SIMS.A_10_01_SCARVNatl_Q3_CB4</t>
  </si>
  <si>
    <t>A_10_01_SCARVNatl_Q3_CB4</t>
  </si>
  <si>
    <t>q7P4tTqtgao</t>
  </si>
  <si>
    <t>SIMS.A_10_01_SCARVNatl_Q3_CB5</t>
  </si>
  <si>
    <t>A_10_01_SCARVNatl_Q3_CB5</t>
  </si>
  <si>
    <t>Oz6OG6VmPQv</t>
  </si>
  <si>
    <t>SIMS.A_10_01_SCARVNatl_Q3_RESP</t>
  </si>
  <si>
    <t>A_10_01_SCARVNatl_Q3_RESP</t>
  </si>
  <si>
    <t>f3RzwIi4f0S</t>
  </si>
  <si>
    <t>SIMS.A_10_01_SCARVNatl_Q4_CB1</t>
  </si>
  <si>
    <t>A_10_01_SCARVNatl_Q4_CB1</t>
  </si>
  <si>
    <t>S7Z3ZTxatoy</t>
  </si>
  <si>
    <t>SIMS.A_10_01_SCARVNatl_Q4_CB2</t>
  </si>
  <si>
    <t>A_10_01_SCARVNatl_Q4_CB2</t>
  </si>
  <si>
    <t>NL8GJLJM1OO</t>
  </si>
  <si>
    <t>SIMS.A_10_01_SCARVNatl_Q4_CB3</t>
  </si>
  <si>
    <t>A_10_01_SCARVNatl_Q4_CB3</t>
  </si>
  <si>
    <t>wrcRRpkdds3</t>
  </si>
  <si>
    <t>SIMS.A_10_01_SCARVNatl_Q4_RESP</t>
  </si>
  <si>
    <t>A_10_01_SCARVNatl_Q4_RESP</t>
  </si>
  <si>
    <t>UrmHgrhcFUC</t>
  </si>
  <si>
    <t>SIMS.A_10_01_SCARVNatl_SCORE</t>
  </si>
  <si>
    <t>A_10_01_SCARVNatl_SCORE</t>
  </si>
  <si>
    <t>tN3QrcJaDN5</t>
  </si>
  <si>
    <t>SIMS.A_10_02_SCDataNatl_COMM</t>
  </si>
  <si>
    <t>A_10_02_SCDataNatl_COMM</t>
  </si>
  <si>
    <t>jeZfzb5MDvY</t>
  </si>
  <si>
    <t>SIMS.A_10_02_SCDataNatl_Q1_CB1</t>
  </si>
  <si>
    <t>A_10_02_SCDataNatl_Q1_CB1</t>
  </si>
  <si>
    <t>vbMslFyl6F2</t>
  </si>
  <si>
    <t>SIMS.A_10_02_SCDataNatl_Q1_CB2</t>
  </si>
  <si>
    <t>A_10_02_SCDataNatl_Q1_CB2</t>
  </si>
  <si>
    <t>HytXSikRxDk</t>
  </si>
  <si>
    <t>SIMS.A_10_02_SCDataNatl_Q1_RESP</t>
  </si>
  <si>
    <t>A_10_02_SCDataNatl_Q1_RESP</t>
  </si>
  <si>
    <t>DMVLExGXpIb</t>
  </si>
  <si>
    <t>SIMS.A_10_02_SCDataNatl_Q2_RESP</t>
  </si>
  <si>
    <t>A_10_02_SCDataNatl_Q2_RESP</t>
  </si>
  <si>
    <t>dLngrAEzfpL</t>
  </si>
  <si>
    <t>SIMS.A_10_02_SCDataNatl_Q3_RESP</t>
  </si>
  <si>
    <t>A_10_02_SCDataNatl_Q3_RESP</t>
  </si>
  <si>
    <t>BDglmXRJkc5</t>
  </si>
  <si>
    <t>SIMS.A_10_02_SCDataNatl_Q4_CB1</t>
  </si>
  <si>
    <t>A_10_02_SCDataNatl_Q4_CB1</t>
  </si>
  <si>
    <t>qgECiHZZtSD</t>
  </si>
  <si>
    <t>SIMS.A_10_02_SCDataNatl_Q4_CB2</t>
  </si>
  <si>
    <t>A_10_02_SCDataNatl_Q4_CB2</t>
  </si>
  <si>
    <t>LcjUbmIj7yI</t>
  </si>
  <si>
    <t>SIMS.A_10_02_SCDataNatl_Q4_CB3</t>
  </si>
  <si>
    <t>A_10_02_SCDataNatl_Q4_CB3</t>
  </si>
  <si>
    <t>PVP3yQNqHve</t>
  </si>
  <si>
    <t>SIMS.A_10_02_SCDataNatl_Q4_T-NUM</t>
  </si>
  <si>
    <t>A_10_02_SCDataNatl_Q4_T-NUM</t>
  </si>
  <si>
    <t>HhPWDQpUWR5</t>
  </si>
  <si>
    <t>SIMS.A_10_02_SCDataNatl_SCORE</t>
  </si>
  <si>
    <t>A_10_02_SCDataNatl_SCORE</t>
  </si>
  <si>
    <t>nN9agqamkyV</t>
  </si>
  <si>
    <t>SIMS.A_10_03_SCSuperNatl_COMM</t>
  </si>
  <si>
    <t>A_10_03_SCSuperNatl_COMM</t>
  </si>
  <si>
    <t>VTINNmrVXAN</t>
  </si>
  <si>
    <t>SIMS.A_10_03_SCSuperNatl_Q1_RESP</t>
  </si>
  <si>
    <t>A_10_03_SCSuperNatl_Q1_RESP</t>
  </si>
  <si>
    <t>XypQbvNZBp2</t>
  </si>
  <si>
    <t>SIMS.A_10_03_SCSuperNatl_Q2_CB1</t>
  </si>
  <si>
    <t>A_10_03_SCSuperNatl_Q2_CB1</t>
  </si>
  <si>
    <t>bfL6nwZLfqU</t>
  </si>
  <si>
    <t>SIMS.A_10_03_SCSuperNatl_Q2_CB2</t>
  </si>
  <si>
    <t>A_10_03_SCSuperNatl_Q2_CB2</t>
  </si>
  <si>
    <t>OkypeainJKQ</t>
  </si>
  <si>
    <t>SIMS.A_10_03_SCSuperNatl_Q2_RESP</t>
  </si>
  <si>
    <t>A_10_03_SCSuperNatl_Q2_RESP</t>
  </si>
  <si>
    <t>oc9jg2FNI6X</t>
  </si>
  <si>
    <t>SIMS.A_10_03_SCSuperNatl_Q3_CB1</t>
  </si>
  <si>
    <t>A_10_03_SCSuperNatl_Q3_CB1</t>
  </si>
  <si>
    <t>x06EnjhoClX</t>
  </si>
  <si>
    <t>SIMS.A_10_03_SCSuperNatl_Q3_CB2</t>
  </si>
  <si>
    <t>A_10_03_SCSuperNatl_Q3_CB2</t>
  </si>
  <si>
    <t>UzgH64CHnaD</t>
  </si>
  <si>
    <t>SIMS.A_10_03_SCSuperNatl_Q3_CB3</t>
  </si>
  <si>
    <t>A_10_03_SCSuperNatl_Q3_CB3</t>
  </si>
  <si>
    <t>w8b5edOQKRg</t>
  </si>
  <si>
    <t>SIMS.A_10_03_SCSuperNatl_Q3_CB4</t>
  </si>
  <si>
    <t>A_10_03_SCSuperNatl_Q3_CB4</t>
  </si>
  <si>
    <t>cMtQR60dxMt</t>
  </si>
  <si>
    <t>SIMS.A_10_03_SCSuperNatl_Q3_CB5</t>
  </si>
  <si>
    <t>A_10_03_SCSuperNatl_Q3_CB5</t>
  </si>
  <si>
    <t>oiJlbFDTGd1</t>
  </si>
  <si>
    <t>SIMS.A_10_03_SCSuperNatl_Q3_RESP</t>
  </si>
  <si>
    <t>A_10_03_SCSuperNatl_Q3_RESP</t>
  </si>
  <si>
    <t>OsDvm9m8iUJ</t>
  </si>
  <si>
    <t>SIMS.A_10_03_SCSuperNatl_Q4_RESP</t>
  </si>
  <si>
    <t>A_10_03_SCSuperNatl_Q4_RESP</t>
  </si>
  <si>
    <t>ABDZ3QFfMv8</t>
  </si>
  <si>
    <t>SIMS.A_10_03_SCSuperNatl_SCORE</t>
  </si>
  <si>
    <t>A_10_03_SCSuperNatl_SCORE</t>
  </si>
  <si>
    <t>W0by8q7fTtl</t>
  </si>
  <si>
    <t>SIMS.A_10_04_SCDataSNU_COMM</t>
  </si>
  <si>
    <t>A_10_04_SCDataSNU_COMM</t>
  </si>
  <si>
    <t>odhym0QMQ57</t>
  </si>
  <si>
    <t>SIMS.A_10_04_SCDataSNU_Q1_CB1</t>
  </si>
  <si>
    <t>A_10_04_SCDataSNU_Q1_CB1</t>
  </si>
  <si>
    <t>RWQtOsuViw1</t>
  </si>
  <si>
    <t>SIMS.A_10_04_SCDataSNU_Q1_CB2</t>
  </si>
  <si>
    <t>A_10_04_SCDataSNU_Q1_CB2</t>
  </si>
  <si>
    <t>VSfilZT7uSH</t>
  </si>
  <si>
    <t>SIMS.A_10_04_SCDataSNU_Q1_RESP</t>
  </si>
  <si>
    <t>A_10_04_SCDataSNU_Q1_RESP</t>
  </si>
  <si>
    <t>NH2I9pHtz8E</t>
  </si>
  <si>
    <t>SIMS.A_10_04_SCDataSNU_Q2_RESP</t>
  </si>
  <si>
    <t>A_10_04_SCDataSNU_Q2_RESP</t>
  </si>
  <si>
    <t>PI2EmvITWfS</t>
  </si>
  <si>
    <t>SIMS.A_10_04_SCDataSNU_Q3_RESP</t>
  </si>
  <si>
    <t>A_10_04_SCDataSNU_Q3_RESP</t>
  </si>
  <si>
    <t>Gla41q3eWKZ</t>
  </si>
  <si>
    <t>SIMS.A_10_04_SCDataSNU_Q4_CB1</t>
  </si>
  <si>
    <t>A_10_04_SCDataSNU_Q4_CB1</t>
  </si>
  <si>
    <t>eiYPMySaVET</t>
  </si>
  <si>
    <t>SIMS.A_10_04_SCDataSNU_Q4_CB2</t>
  </si>
  <si>
    <t>A_10_04_SCDataSNU_Q4_CB2</t>
  </si>
  <si>
    <t>fmPceD4qdEq</t>
  </si>
  <si>
    <t>SIMS.A_10_04_SCDataSNU_Q4_CB3</t>
  </si>
  <si>
    <t>A_10_04_SCDataSNU_Q4_CB3</t>
  </si>
  <si>
    <t>qbnvn4TTqZ6</t>
  </si>
  <si>
    <t>SIMS.A_10_04_SCDataSNU_Q4_T-NUM</t>
  </si>
  <si>
    <t>A_10_04_SCDataSNU_Q4_T-NUM</t>
  </si>
  <si>
    <t>GxheKwRy7Pa</t>
  </si>
  <si>
    <t>SIMS.A_10_04_SCDataSNU_SCORE</t>
  </si>
  <si>
    <t>A_10_04_SCDataSNU_SCORE</t>
  </si>
  <si>
    <t>s53Iw8xGuZ1</t>
  </si>
  <si>
    <t>SIMS.A_10_05_SCSuperSNU_COMM</t>
  </si>
  <si>
    <t>A_10_05_SCSuperSNU_COMM</t>
  </si>
  <si>
    <t>owfnWRy3e7A</t>
  </si>
  <si>
    <t>SIMS.A_10_05_SCSuperSNU_Q1_RESP</t>
  </si>
  <si>
    <t>A_10_05_SCSuperSNU_Q1_RESP</t>
  </si>
  <si>
    <t>yNUgK10USDY</t>
  </si>
  <si>
    <t>SIMS.A_10_05_SCSuperSNU_Q2_CB1</t>
  </si>
  <si>
    <t>A_10_05_SCSuperSNU_Q2_CB1</t>
  </si>
  <si>
    <t>Y30SX8q748D</t>
  </si>
  <si>
    <t>SIMS.A_10_05_SCSuperSNU_Q2_CB2</t>
  </si>
  <si>
    <t>A_10_05_SCSuperSNU_Q2_CB2</t>
  </si>
  <si>
    <t>fjLYC6DDmxg</t>
  </si>
  <si>
    <t>SIMS.A_10_05_SCSuperSNU_Q2_RESP</t>
  </si>
  <si>
    <t>A_10_05_SCSuperSNU_Q2_RESP</t>
  </si>
  <si>
    <t>N0p8kpmCXkF</t>
  </si>
  <si>
    <t>SIMS.A_10_05_SCSuperSNU_Q3_CB1</t>
  </si>
  <si>
    <t>A_10_05_SCSuperSNU_Q3_CB1</t>
  </si>
  <si>
    <t>VkoMllxkU1O</t>
  </si>
  <si>
    <t>SIMS.A_10_05_SCSuperSNU_Q3_CB2</t>
  </si>
  <si>
    <t>A_10_05_SCSuperSNU_Q3_CB2</t>
  </si>
  <si>
    <t>R7njIAFFgr4</t>
  </si>
  <si>
    <t>SIMS.A_10_05_SCSuperSNU_Q3_CB3</t>
  </si>
  <si>
    <t>A_10_05_SCSuperSNU_Q3_CB3</t>
  </si>
  <si>
    <t>NRW2f7CvcgZ</t>
  </si>
  <si>
    <t>SIMS.A_10_05_SCSuperSNU_Q3_CB4</t>
  </si>
  <si>
    <t>A_10_05_SCSuperSNU_Q3_CB4</t>
  </si>
  <si>
    <t>Yrhl6Eug8NP</t>
  </si>
  <si>
    <t>SIMS.A_10_05_SCSuperSNU_Q3_CB5</t>
  </si>
  <si>
    <t>A_10_05_SCSuperSNU_Q3_CB5</t>
  </si>
  <si>
    <t>axc5i5fV2pK</t>
  </si>
  <si>
    <t>SIMS.A_10_05_SCSuperSNU_Q3_RESP</t>
  </si>
  <si>
    <t>A_10_05_SCSuperSNU_Q3_RESP</t>
  </si>
  <si>
    <t>Ev3ynyRFGXz</t>
  </si>
  <si>
    <t>SIMS.A_10_05_SCSuperSNU_Q4_RESP</t>
  </si>
  <si>
    <t>A_10_05_SCSuperSNU_Q4_RESP</t>
  </si>
  <si>
    <t>UOwie543lhX</t>
  </si>
  <si>
    <t>SIMS.A_10_05_SCSuperSNU_SCORE</t>
  </si>
  <si>
    <t>A_10_05_SCSuperSNU_SCORE</t>
  </si>
  <si>
    <t>eDQjKeyjyBg</t>
  </si>
  <si>
    <t>SIMS.A_10_06_SCRTKNatl_COMM</t>
  </si>
  <si>
    <t>A_10_06_SCRTKNatl_COMM</t>
  </si>
  <si>
    <t>UiYCGUs4D4p</t>
  </si>
  <si>
    <t>SIMS.A_10_06_SCRTKNatl_INSTR_AREA_CB1</t>
  </si>
  <si>
    <t>A_10_06_SCRTKNatl_INSTR_AREA_CB1</t>
  </si>
  <si>
    <t>f5TKIFHJdGd</t>
  </si>
  <si>
    <t>SIMS.A_10_06_SCRTKNatl_INSTR_AREA_CB2</t>
  </si>
  <si>
    <t>A_10_06_SCRTKNatl_INSTR_AREA_CB2</t>
  </si>
  <si>
    <t>bO2aZHRhryC</t>
  </si>
  <si>
    <t>SIMS.A_10_06_SCRTKNatl_INSTR_AREA_CB3</t>
  </si>
  <si>
    <t>A_10_06_SCRTKNatl_INSTR_AREA_CB3</t>
  </si>
  <si>
    <t>zGPdELJ0Py0</t>
  </si>
  <si>
    <t>SIMS.A_10_06_SCRTKNatl_Q1_CB1</t>
  </si>
  <si>
    <t>A_10_06_SCRTKNatl_Q1_CB1</t>
  </si>
  <si>
    <t>oajIBNZ0KYB</t>
  </si>
  <si>
    <t>SIMS.A_10_06_SCRTKNatl_Q1_CB2</t>
  </si>
  <si>
    <t>A_10_06_SCRTKNatl_Q1_CB2</t>
  </si>
  <si>
    <t>fibQ3EyQgjI</t>
  </si>
  <si>
    <t>SIMS.A_10_06_SCRTKNatl_Q1_CB3</t>
  </si>
  <si>
    <t>A_10_06_SCRTKNatl_Q1_CB3</t>
  </si>
  <si>
    <t>xIAQ2CXFoXt</t>
  </si>
  <si>
    <t>SIMS.A_10_06_SCRTKNatl_Q1_RESP</t>
  </si>
  <si>
    <t>A_10_06_SCRTKNatl_Q1_RESP</t>
  </si>
  <si>
    <t>Cv6XtgQOYj9</t>
  </si>
  <si>
    <t>SIMS.A_10_06_SCRTKNatl_Q2_CB1</t>
  </si>
  <si>
    <t>A_10_06_SCRTKNatl_Q2_CB1</t>
  </si>
  <si>
    <t>YZYy17790lS</t>
  </si>
  <si>
    <t>SIMS.A_10_06_SCRTKNatl_Q2_CB2</t>
  </si>
  <si>
    <t>A_10_06_SCRTKNatl_Q2_CB2</t>
  </si>
  <si>
    <t>JWSWeThOVzt</t>
  </si>
  <si>
    <t>SIMS.A_10_06_SCRTKNatl_Q2_CB3</t>
  </si>
  <si>
    <t>A_10_06_SCRTKNatl_Q2_CB3</t>
  </si>
  <si>
    <t>NXEkKu1fHlx</t>
  </si>
  <si>
    <t>SIMS.A_10_06_SCRTKNatl_Q2_RESP</t>
  </si>
  <si>
    <t>A_10_06_SCRTKNatl_Q2_RESP</t>
  </si>
  <si>
    <t>vBNODfmbWq5</t>
  </si>
  <si>
    <t>SIMS.A_10_06_SCRTKNatl_Q3_CB1</t>
  </si>
  <si>
    <t>A_10_06_SCRTKNatl_Q3_CB1</t>
  </si>
  <si>
    <t>JE9Hafr9OBl</t>
  </si>
  <si>
    <t>SIMS.A_10_06_SCRTKNatl_Q3_CB2</t>
  </si>
  <si>
    <t>A_10_06_SCRTKNatl_Q3_CB2</t>
  </si>
  <si>
    <t>On3gB3pQ2OJ</t>
  </si>
  <si>
    <t>SIMS.A_10_06_SCRTKNatl_Q3_CB3</t>
  </si>
  <si>
    <t>A_10_06_SCRTKNatl_Q3_CB3</t>
  </si>
  <si>
    <t>lkSCH1hosrk</t>
  </si>
  <si>
    <t>SIMS.A_10_06_SCRTKNatl_Q3_CB4</t>
  </si>
  <si>
    <t>A_10_06_SCRTKNatl_Q3_CB4</t>
  </si>
  <si>
    <t>TBckij3QQil</t>
  </si>
  <si>
    <t>SIMS.A_10_06_SCRTKNatl_Q3_CB5</t>
  </si>
  <si>
    <t>A_10_06_SCRTKNatl_Q3_CB5</t>
  </si>
  <si>
    <t>qifO0teY1BW</t>
  </si>
  <si>
    <t>SIMS.A_10_06_SCRTKNatl_Q3_RESP</t>
  </si>
  <si>
    <t>A_10_06_SCRTKNatl_Q3_RESP</t>
  </si>
  <si>
    <t>BwWQ0THAiUq</t>
  </si>
  <si>
    <t>SIMS.A_10_06_SCRTKNatl_Q4_CB1</t>
  </si>
  <si>
    <t>A_10_06_SCRTKNatl_Q4_CB1</t>
  </si>
  <si>
    <t>UMyHlWDMPwD</t>
  </si>
  <si>
    <t>SIMS.A_10_06_SCRTKNatl_Q4_CB2</t>
  </si>
  <si>
    <t>A_10_06_SCRTKNatl_Q4_CB2</t>
  </si>
  <si>
    <t>YMgB7uLtqEz</t>
  </si>
  <si>
    <t>SIMS.A_10_06_SCRTKNatl_Q4_CB3</t>
  </si>
  <si>
    <t>A_10_06_SCRTKNatl_Q4_CB3</t>
  </si>
  <si>
    <t>ighnHpTDQDL</t>
  </si>
  <si>
    <t>SIMS.A_10_06_SCRTKNatl_Q4_RESP</t>
  </si>
  <si>
    <t>A_10_06_SCRTKNatl_Q4_RESP</t>
  </si>
  <si>
    <t>GGWQBPaz2to</t>
  </si>
  <si>
    <t>SIMS.A_10_06_SCRTKNatl_SCORE</t>
  </si>
  <si>
    <t>A_10_06_SCRTKNatl_SCORE</t>
  </si>
  <si>
    <t>eefyjcRWAC0</t>
  </si>
  <si>
    <t>SIMS.A_10_07_SCDataNatl_COMM</t>
  </si>
  <si>
    <t>A_10_07_SCDataNatl_COMM</t>
  </si>
  <si>
    <t>xMyQ1ZE3jnh</t>
  </si>
  <si>
    <t>SIMS.A_10_07_SCDataNatl_Q1_CB1</t>
  </si>
  <si>
    <t>A_10_07_SCDataNatl_Q1_CB1</t>
  </si>
  <si>
    <t>ru0wTc8mduW</t>
  </si>
  <si>
    <t>SIMS.A_10_07_SCDataNatl_Q1_CB2</t>
  </si>
  <si>
    <t>A_10_07_SCDataNatl_Q1_CB2</t>
  </si>
  <si>
    <t>yC1FK6ka1r5</t>
  </si>
  <si>
    <t>SIMS.A_10_07_SCDataNatl_Q1_RESP</t>
  </si>
  <si>
    <t>A_10_07_SCDataNatl_Q1_RESP</t>
  </si>
  <si>
    <t>cWedKejDAPJ</t>
  </si>
  <si>
    <t>SIMS.A_10_07_SCDataNatl_Q2_RESP</t>
  </si>
  <si>
    <t>A_10_07_SCDataNatl_Q2_RESP</t>
  </si>
  <si>
    <t>g1KzJCQBsED</t>
  </si>
  <si>
    <t>SIMS.A_10_07_SCDataNatl_Q3_RESP</t>
  </si>
  <si>
    <t>A_10_07_SCDataNatl_Q3_RESP</t>
  </si>
  <si>
    <t>KC7lgAO3TfR</t>
  </si>
  <si>
    <t>SIMS.A_10_07_SCDataNatl_Q4_CB1</t>
  </si>
  <si>
    <t>A_10_07_SCDataNatl_Q4_CB1</t>
  </si>
  <si>
    <t>zLOTRw7b11R</t>
  </si>
  <si>
    <t>SIMS.A_10_07_SCDataNatl_Q4_CB2</t>
  </si>
  <si>
    <t>A_10_07_SCDataNatl_Q4_CB2</t>
  </si>
  <si>
    <t>FbllWS3J16F</t>
  </si>
  <si>
    <t>SIMS.A_10_07_SCDataNatl_Q4_CB3</t>
  </si>
  <si>
    <t>A_10_07_SCDataNatl_Q4_CB3</t>
  </si>
  <si>
    <t>v6l6vlOBDXM</t>
  </si>
  <si>
    <t>SIMS.A_10_07_SCDataNatl_Q4_T-NUM</t>
  </si>
  <si>
    <t>A_10_07_SCDataNatl_Q4_T-NUM</t>
  </si>
  <si>
    <t>cOk78OuQ4xD</t>
  </si>
  <si>
    <t>SIMS.A_10_07_SCDataNatl_SCORE</t>
  </si>
  <si>
    <t>A_10_07_SCDataNatl_SCORE</t>
  </si>
  <si>
    <t>sIphMLw01ot</t>
  </si>
  <si>
    <t>SIMS.A_10_08_SCSuperNatl_COMM</t>
  </si>
  <si>
    <t>A_10_08_SCSuperNatl_COMM</t>
  </si>
  <si>
    <t>m74E2xwzvzp</t>
  </si>
  <si>
    <t>SIMS.A_10_08_SCSuperNatl_Q1_RESP</t>
  </si>
  <si>
    <t>A_10_08_SCSuperNatl_Q1_RESP</t>
  </si>
  <si>
    <t>HOoZp4qaI1A</t>
  </si>
  <si>
    <t>SIMS.A_10_08_SCSuperNatl_Q2_CB1</t>
  </si>
  <si>
    <t>A_10_08_SCSuperNatl_Q2_CB1</t>
  </si>
  <si>
    <t>JFNpx5zYf9w</t>
  </si>
  <si>
    <t>SIMS.A_10_08_SCSuperNatl_Q2_CB2</t>
  </si>
  <si>
    <t>A_10_08_SCSuperNatl_Q2_CB2</t>
  </si>
  <si>
    <t>cTgOZ57Vgll</t>
  </si>
  <si>
    <t>SIMS.A_10_08_SCSuperNatl_Q2_RESP</t>
  </si>
  <si>
    <t>A_10_08_SCSuperNatl_Q2_RESP</t>
  </si>
  <si>
    <t>e7wL7DSG1Pt</t>
  </si>
  <si>
    <t>SIMS.A_10_08_SCSuperNatl_Q3_CB1</t>
  </si>
  <si>
    <t>A_10_08_SCSuperNatl_Q3_CB1</t>
  </si>
  <si>
    <t>WqbDjcQhyHg</t>
  </si>
  <si>
    <t>SIMS.A_10_08_SCSuperNatl_Q3_CB2</t>
  </si>
  <si>
    <t>A_10_08_SCSuperNatl_Q3_CB2</t>
  </si>
  <si>
    <t>H9BkYmgTm4Z</t>
  </si>
  <si>
    <t>SIMS.A_10_08_SCSuperNatl_Q3_CB3</t>
  </si>
  <si>
    <t>A_10_08_SCSuperNatl_Q3_CB3</t>
  </si>
  <si>
    <t>JXR666avpF7</t>
  </si>
  <si>
    <t>SIMS.A_10_08_SCSuperNatl_Q3_CB4</t>
  </si>
  <si>
    <t>A_10_08_SCSuperNatl_Q3_CB4</t>
  </si>
  <si>
    <t>RH7LHDRHauX</t>
  </si>
  <si>
    <t>SIMS.A_10_08_SCSuperNatl_Q3_CB5</t>
  </si>
  <si>
    <t>A_10_08_SCSuperNatl_Q3_CB5</t>
  </si>
  <si>
    <t>cYi6XlTCqef</t>
  </si>
  <si>
    <t>SIMS.A_10_08_SCSuperNatl_Q3_RESP</t>
  </si>
  <si>
    <t>A_10_08_SCSuperNatl_Q3_RESP</t>
  </si>
  <si>
    <t>konpE3NL1QB</t>
  </si>
  <si>
    <t>SIMS.A_10_08_SCSuperNatl_Q4_RESP</t>
  </si>
  <si>
    <t>A_10_08_SCSuperNatl_Q4_RESP</t>
  </si>
  <si>
    <t>he4KMVrjVv3</t>
  </si>
  <si>
    <t>SIMS.A_10_08_SCSuperNatl_SCORE</t>
  </si>
  <si>
    <t>A_10_08_SCSuperNatl_SCORE</t>
  </si>
  <si>
    <t>Rxhl6rflUCd</t>
  </si>
  <si>
    <t>SIMS.A_10_09_SCDataSNU_COMM</t>
  </si>
  <si>
    <t>A_10_09_SCDataSNU_COMM</t>
  </si>
  <si>
    <t>sUfo3XSZjY9</t>
  </si>
  <si>
    <t>SIMS.A_10_09_SCDataSNU_Q1_CB1</t>
  </si>
  <si>
    <t>A_10_09_SCDataSNU_Q1_CB1</t>
  </si>
  <si>
    <t>DRq2mVOz1Qa</t>
  </si>
  <si>
    <t>SIMS.A_10_09_SCDataSNU_Q1_CB2</t>
  </si>
  <si>
    <t>A_10_09_SCDataSNU_Q1_CB2</t>
  </si>
  <si>
    <t>y9dftzmSh2p</t>
  </si>
  <si>
    <t>SIMS.A_10_09_SCDataSNU_Q1_RESP</t>
  </si>
  <si>
    <t>A_10_09_SCDataSNU_Q1_RESP</t>
  </si>
  <si>
    <t>ACx7jBSGcQw</t>
  </si>
  <si>
    <t>SIMS.A_10_09_SCDataSNU_Q2_RESP</t>
  </si>
  <si>
    <t>A_10_09_SCDataSNU_Q2_RESP</t>
  </si>
  <si>
    <t>V1JorYZEvdi</t>
  </si>
  <si>
    <t>SIMS.A_10_09_SCDataSNU_Q3_RESP</t>
  </si>
  <si>
    <t>A_10_09_SCDataSNU_Q3_RESP</t>
  </si>
  <si>
    <t>kbmXpR20mTm</t>
  </si>
  <si>
    <t>SIMS.A_10_09_SCDataSNU_Q4_CB1</t>
  </si>
  <si>
    <t>A_10_09_SCDataSNU_Q4_CB1</t>
  </si>
  <si>
    <t>Q1B1O1dA5TQ</t>
  </si>
  <si>
    <t>SIMS.A_10_09_SCDataSNU_Q4_CB2</t>
  </si>
  <si>
    <t>A_10_09_SCDataSNU_Q4_CB2</t>
  </si>
  <si>
    <t>Ir9B0NRCDSJ</t>
  </si>
  <si>
    <t>SIMS.A_10_09_SCDataSNU_Q4_CB3</t>
  </si>
  <si>
    <t>A_10_09_SCDataSNU_Q4_CB3</t>
  </si>
  <si>
    <t>g1Z94EjfEFq</t>
  </si>
  <si>
    <t>SIMS.A_10_09_SCDataSNU_Q4_T-NUM</t>
  </si>
  <si>
    <t>A_10_09_SCDataSNU_Q4_T-NUM</t>
  </si>
  <si>
    <t>cIzmSAc895U</t>
  </si>
  <si>
    <t>SIMS.A_10_09_SCDataSNU_SCORE</t>
  </si>
  <si>
    <t>A_10_09_SCDataSNU_SCORE</t>
  </si>
  <si>
    <t>V3A8gpW8B4E</t>
  </si>
  <si>
    <t>SIMS.A_10_10_SCSuperSNU_COMM</t>
  </si>
  <si>
    <t>A_10_10_SCSuperSNU_COMM</t>
  </si>
  <si>
    <t>ULiJMcYxJlS</t>
  </si>
  <si>
    <t>SIMS.A_10_10_SCSuperSNU_Q1_RESP</t>
  </si>
  <si>
    <t>A_10_10_SCSuperSNU_Q1_RESP</t>
  </si>
  <si>
    <t>f8JjkHq4zU0</t>
  </si>
  <si>
    <t>SIMS.A_10_10_SCSuperSNU_Q2_CB1</t>
  </si>
  <si>
    <t>A_10_10_SCSuperSNU_Q2_CB1</t>
  </si>
  <si>
    <t>BwhJ924B4vN</t>
  </si>
  <si>
    <t>SIMS.A_10_10_SCSuperSNU_Q2_CB2</t>
  </si>
  <si>
    <t>A_10_10_SCSuperSNU_Q2_CB2</t>
  </si>
  <si>
    <t>A9ZJkLHzdGv</t>
  </si>
  <si>
    <t>SIMS.A_10_10_SCSuperSNU_Q2_RESP</t>
  </si>
  <si>
    <t>A_10_10_SCSuperSNU_Q2_RESP</t>
  </si>
  <si>
    <t>sEh9nDYvPBq</t>
  </si>
  <si>
    <t>SIMS.A_10_10_SCSuperSNU_Q3_CB1</t>
  </si>
  <si>
    <t>A_10_10_SCSuperSNU_Q3_CB1</t>
  </si>
  <si>
    <t>rfMEoIX7OcF</t>
  </si>
  <si>
    <t>SIMS.A_10_10_SCSuperSNU_Q3_CB2</t>
  </si>
  <si>
    <t>A_10_10_SCSuperSNU_Q3_CB2</t>
  </si>
  <si>
    <t>FyBbZGazHF7</t>
  </si>
  <si>
    <t>SIMS.A_10_10_SCSuperSNU_Q3_CB3</t>
  </si>
  <si>
    <t>A_10_10_SCSuperSNU_Q3_CB3</t>
  </si>
  <si>
    <t>FbTkNqDre5n</t>
  </si>
  <si>
    <t>SIMS.A_10_10_SCSuperSNU_Q3_CB4</t>
  </si>
  <si>
    <t>A_10_10_SCSuperSNU_Q3_CB4</t>
  </si>
  <si>
    <t>MspkcGjoYLy</t>
  </si>
  <si>
    <t>SIMS.A_10_10_SCSuperSNU_Q3_CB5</t>
  </si>
  <si>
    <t>A_10_10_SCSuperSNU_Q3_CB5</t>
  </si>
  <si>
    <t>NlnrVg2vvt8</t>
  </si>
  <si>
    <t>SIMS.A_10_10_SCSuperSNU_Q3_RESP</t>
  </si>
  <si>
    <t>A_10_10_SCSuperSNU_Q3_RESP</t>
  </si>
  <si>
    <t>emzYMuj5qru</t>
  </si>
  <si>
    <t>SIMS.A_10_10_SCSuperSNU_Q4_RESP</t>
  </si>
  <si>
    <t>A_10_10_SCSuperSNU_Q4_RESP</t>
  </si>
  <si>
    <t>Q93VqYbfIVS</t>
  </si>
  <si>
    <t>SIMS.A_10_10_SCSuperSNU_SCORE</t>
  </si>
  <si>
    <t>A_10_10_SCSuperSNU_SCORE</t>
  </si>
  <si>
    <t>TEWgJPZCbO2</t>
  </si>
  <si>
    <t>SIMS.A_10_11_SCFoodNatl_COMM</t>
  </si>
  <si>
    <t>A_10_11_SCFoodNatl_COMM</t>
  </si>
  <si>
    <t>gHBGdsazpfh</t>
  </si>
  <si>
    <t>SIMS.A_10_11_SCFoodNatl_Q1_RESP</t>
  </si>
  <si>
    <t>A_10_11_SCFoodNatl_Q1_RESP</t>
  </si>
  <si>
    <t>TcjafjHuDb5</t>
  </si>
  <si>
    <t>SIMS.A_10_11_SCFoodNatl_Q2_RESP</t>
  </si>
  <si>
    <t>A_10_11_SCFoodNatl_Q2_RESP</t>
  </si>
  <si>
    <t>Ey9CWQt3Jb7</t>
  </si>
  <si>
    <t>SIMS.A_10_11_SCFoodNatl_Q3_RESP</t>
  </si>
  <si>
    <t>A_10_11_SCFoodNatl_Q3_RESP</t>
  </si>
  <si>
    <t>K9SofzPjcur</t>
  </si>
  <si>
    <t>SIMS.A_10_11_SCFoodNatl_SCORE</t>
  </si>
  <si>
    <t>A_10_11_SCFoodNatl_SCORE</t>
  </si>
  <si>
    <t>AFWyDUpxVZN</t>
  </si>
  <si>
    <t>SIMS.A_10_12_SCDataNatl_COMM</t>
  </si>
  <si>
    <t>A_10_12_SCDataNatl_COMM</t>
  </si>
  <si>
    <t>opBqYboLqT2</t>
  </si>
  <si>
    <t>SIMS.A_10_12_SCDataNatl_Q1_CB1</t>
  </si>
  <si>
    <t>A_10_12_SCDataNatl_Q1_CB1</t>
  </si>
  <si>
    <t>JCRywvMXwF2</t>
  </si>
  <si>
    <t>SIMS.A_10_12_SCDataNatl_Q1_CB2</t>
  </si>
  <si>
    <t>A_10_12_SCDataNatl_Q1_CB2</t>
  </si>
  <si>
    <t>ULQWOHFc2EX</t>
  </si>
  <si>
    <t>SIMS.A_10_12_SCDataNatl_Q1_RESP</t>
  </si>
  <si>
    <t>A_10_12_SCDataNatl_Q1_RESP</t>
  </si>
  <si>
    <t>a9WRh8uhLhW</t>
  </si>
  <si>
    <t>SIMS.A_10_12_SCDataNatl_Q2_RESP</t>
  </si>
  <si>
    <t>A_10_12_SCDataNatl_Q2_RESP</t>
  </si>
  <si>
    <t>v2qdQuqWyfL</t>
  </si>
  <si>
    <t>SIMS.A_10_12_SCDataNatl_Q3_RESP</t>
  </si>
  <si>
    <t>A_10_12_SCDataNatl_Q3_RESP</t>
  </si>
  <si>
    <t>rRpuKyZUVn0</t>
  </si>
  <si>
    <t>SIMS.A_10_12_SCDataNatl_Q4_CB1</t>
  </si>
  <si>
    <t>A_10_12_SCDataNatl_Q4_CB1</t>
  </si>
  <si>
    <t>H9hvzoELqQa</t>
  </si>
  <si>
    <t>SIMS.A_10_12_SCDataNatl_Q4_CB2</t>
  </si>
  <si>
    <t>A_10_12_SCDataNatl_Q4_CB2</t>
  </si>
  <si>
    <t>glJghoexaay</t>
  </si>
  <si>
    <t>SIMS.A_10_12_SCDataNatl_Q4_CB3</t>
  </si>
  <si>
    <t>A_10_12_SCDataNatl_Q4_CB3</t>
  </si>
  <si>
    <t>Q3XDJB9RGlY</t>
  </si>
  <si>
    <t>SIMS.A_10_12_SCDataNatl_Q4_T-NUM</t>
  </si>
  <si>
    <t>A_10_12_SCDataNatl_Q4_T-NUM</t>
  </si>
  <si>
    <t>h9KEexEQxOE</t>
  </si>
  <si>
    <t>SIMS.A_10_12_SCDataNatl_SCORE</t>
  </si>
  <si>
    <t>A_10_12_SCDataNatl_SCORE</t>
  </si>
  <si>
    <t>emmLc3PIafm</t>
  </si>
  <si>
    <t>SIMS.A_10_13_SCSuperNatl_COMM</t>
  </si>
  <si>
    <t>A_10_13_SCSuperNatl_COMM</t>
  </si>
  <si>
    <t>Gq3OyTvNVqI</t>
  </si>
  <si>
    <t>SIMS.A_10_13_SCSuperNatl_Q1_RESP</t>
  </si>
  <si>
    <t>A_10_13_SCSuperNatl_Q1_RESP</t>
  </si>
  <si>
    <t>sy0FOloC04C</t>
  </si>
  <si>
    <t>SIMS.A_10_13_SCSuperNatl_Q2_CB1</t>
  </si>
  <si>
    <t>A_10_13_SCSuperNatl_Q2_CB1</t>
  </si>
  <si>
    <t>JFtRb5pWrwi</t>
  </si>
  <si>
    <t>SIMS.A_10_13_SCSuperNatl_Q2_CB2</t>
  </si>
  <si>
    <t>A_10_13_SCSuperNatl_Q2_CB2</t>
  </si>
  <si>
    <t>omfVgjHSTbC</t>
  </si>
  <si>
    <t>SIMS.A_10_13_SCSuperNatl_Q2_RESP</t>
  </si>
  <si>
    <t>A_10_13_SCSuperNatl_Q2_RESP</t>
  </si>
  <si>
    <t>lLRv5LXTKUp</t>
  </si>
  <si>
    <t>SIMS.A_10_13_SCSuperNatl_Q3_CB1</t>
  </si>
  <si>
    <t>A_10_13_SCSuperNatl_Q3_CB1</t>
  </si>
  <si>
    <t>NeKXDzz9do6</t>
  </si>
  <si>
    <t>SIMS.A_10_13_SCSuperNatl_Q3_CB2</t>
  </si>
  <si>
    <t>A_10_13_SCSuperNatl_Q3_CB2</t>
  </si>
  <si>
    <t>LtsitSm1mve</t>
  </si>
  <si>
    <t>SIMS.A_10_13_SCSuperNatl_Q3_CB3</t>
  </si>
  <si>
    <t>A_10_13_SCSuperNatl_Q3_CB3</t>
  </si>
  <si>
    <t>Ssum3hDJdid</t>
  </si>
  <si>
    <t>SIMS.A_10_13_SCSuperNatl_Q3_CB4</t>
  </si>
  <si>
    <t>A_10_13_SCSuperNatl_Q3_CB4</t>
  </si>
  <si>
    <t>PYvnk8oxFum</t>
  </si>
  <si>
    <t>SIMS.A_10_13_SCSuperNatl_Q3_CB5</t>
  </si>
  <si>
    <t>A_10_13_SCSuperNatl_Q3_CB5</t>
  </si>
  <si>
    <t>FPPGVBXl0Fs</t>
  </si>
  <si>
    <t>SIMS.A_10_13_SCSuperNatl_Q3_RESP</t>
  </si>
  <si>
    <t>A_10_13_SCSuperNatl_Q3_RESP</t>
  </si>
  <si>
    <t>cQpt72iOTgu</t>
  </si>
  <si>
    <t>SIMS.A_10_13_SCSuperNatl_Q4_RESP</t>
  </si>
  <si>
    <t>A_10_13_SCSuperNatl_Q4_RESP</t>
  </si>
  <si>
    <t>keR8iyVYJV3</t>
  </si>
  <si>
    <t>SIMS.A_10_13_SCSuperNatl_SCORE</t>
  </si>
  <si>
    <t>A_10_13_SCSuperNatl_SCORE</t>
  </si>
  <si>
    <t>b2ZgYjCWi8p</t>
  </si>
  <si>
    <t>SIMS.A_10_14_SCDataSNU_COMM</t>
  </si>
  <si>
    <t>A_10_14_SCDataSNU_COMM</t>
  </si>
  <si>
    <t>dqbqpYFIhA8</t>
  </si>
  <si>
    <t>SIMS.A_10_14_SCDataSNU_Q1_CB1</t>
  </si>
  <si>
    <t>A_10_14_SCDataSNU_Q1_CB1</t>
  </si>
  <si>
    <t>tJjsTLkaczI</t>
  </si>
  <si>
    <t>SIMS.A_10_14_SCDataSNU_Q1_CB2</t>
  </si>
  <si>
    <t>A_10_14_SCDataSNU_Q1_CB2</t>
  </si>
  <si>
    <t>kUWs9j28Sw8</t>
  </si>
  <si>
    <t>SIMS.A_10_14_SCDataSNU_Q1_RESP</t>
  </si>
  <si>
    <t>A_10_14_SCDataSNU_Q1_RESP</t>
  </si>
  <si>
    <t>p7rIL4gvVn6</t>
  </si>
  <si>
    <t>SIMS.A_10_14_SCDataSNU_Q2_RESP</t>
  </si>
  <si>
    <t>A_10_14_SCDataSNU_Q2_RESP</t>
  </si>
  <si>
    <t>w7IiUTGSRRy</t>
  </si>
  <si>
    <t>SIMS.A_10_14_SCDataSNU_Q3_RESP</t>
  </si>
  <si>
    <t>A_10_14_SCDataSNU_Q3_RESP</t>
  </si>
  <si>
    <t>Poxz099yW3U</t>
  </si>
  <si>
    <t>SIMS.A_10_14_SCDataSNU_Q4_CB1</t>
  </si>
  <si>
    <t>A_10_14_SCDataSNU_Q4_CB1</t>
  </si>
  <si>
    <t>TFqxU0X1b2e</t>
  </si>
  <si>
    <t>SIMS.A_10_14_SCDataSNU_Q4_CB2</t>
  </si>
  <si>
    <t>A_10_14_SCDataSNU_Q4_CB2</t>
  </si>
  <si>
    <t>S78d6ZUVMkY</t>
  </si>
  <si>
    <t>SIMS.A_10_14_SCDataSNU_Q4_CB3</t>
  </si>
  <si>
    <t>A_10_14_SCDataSNU_Q4_CB3</t>
  </si>
  <si>
    <t>lDbIK30oMGt</t>
  </si>
  <si>
    <t>SIMS.A_10_14_SCDataSNU_Q4_T-NUM</t>
  </si>
  <si>
    <t>A_10_14_SCDataSNU_Q4_T-NUM</t>
  </si>
  <si>
    <t>IuHyU2wJdhe</t>
  </si>
  <si>
    <t>SIMS.A_10_14_SCDataSNU_SCORE</t>
  </si>
  <si>
    <t>A_10_14_SCDataSNU_SCORE</t>
  </si>
  <si>
    <t>dnHs8b59slJ</t>
  </si>
  <si>
    <t>SIMS.A_10_15_SCSuperSNU_COMM</t>
  </si>
  <si>
    <t>A_10_15_SCSuperSNU_COMM</t>
  </si>
  <si>
    <t>id0y4n31Zcp</t>
  </si>
  <si>
    <t>SIMS.A_10_15_SCSuperSNU_Q1_RESP</t>
  </si>
  <si>
    <t>A_10_15_SCSuperSNU_Q1_RESP</t>
  </si>
  <si>
    <t>H20KVOUuX3V</t>
  </si>
  <si>
    <t>SIMS.A_10_15_SCSuperSNU_Q2_CB1</t>
  </si>
  <si>
    <t>A_10_15_SCSuperSNU_Q2_CB1</t>
  </si>
  <si>
    <t>PeKqT0mRsZ0</t>
  </si>
  <si>
    <t>SIMS.A_10_15_SCSuperSNU_Q2_CB2</t>
  </si>
  <si>
    <t>A_10_15_SCSuperSNU_Q2_CB2</t>
  </si>
  <si>
    <t>UHHKbw901Tw</t>
  </si>
  <si>
    <t>SIMS.A_10_15_SCSuperSNU_Q2_RESP</t>
  </si>
  <si>
    <t>A_10_15_SCSuperSNU_Q2_RESP</t>
  </si>
  <si>
    <t>As3BoAxNR1v</t>
  </si>
  <si>
    <t>SIMS.A_10_15_SCSuperSNU_Q3_CB1</t>
  </si>
  <si>
    <t>A_10_15_SCSuperSNU_Q3_CB1</t>
  </si>
  <si>
    <t>x6fKyEyW46j</t>
  </si>
  <si>
    <t>SIMS.A_10_15_SCSuperSNU_Q3_CB2</t>
  </si>
  <si>
    <t>A_10_15_SCSuperSNU_Q3_CB2</t>
  </si>
  <si>
    <t>OUwpafr06ac</t>
  </si>
  <si>
    <t>SIMS.A_10_15_SCSuperSNU_Q3_CB3</t>
  </si>
  <si>
    <t>A_10_15_SCSuperSNU_Q3_CB3</t>
  </si>
  <si>
    <t>D7VhIS7pa3u</t>
  </si>
  <si>
    <t>SIMS.A_10_15_SCSuperSNU_Q3_CB4</t>
  </si>
  <si>
    <t>A_10_15_SCSuperSNU_Q3_CB4</t>
  </si>
  <si>
    <t>Oq6vqwJYCKH</t>
  </si>
  <si>
    <t>SIMS.A_10_15_SCSuperSNU_Q3_CB5</t>
  </si>
  <si>
    <t>A_10_15_SCSuperSNU_Q3_CB5</t>
  </si>
  <si>
    <t>tYhS6ncnP9E</t>
  </si>
  <si>
    <t>SIMS.A_10_15_SCSuperSNU_Q3_RESP</t>
  </si>
  <si>
    <t>A_10_15_SCSuperSNU_Q3_RESP</t>
  </si>
  <si>
    <t>lEZROumC1nI</t>
  </si>
  <si>
    <t>SIMS.A_10_15_SCSuperSNU_Q4_RESP</t>
  </si>
  <si>
    <t>A_10_15_SCSuperSNU_Q4_RESP</t>
  </si>
  <si>
    <t>D0gmqMmHQWC</t>
  </si>
  <si>
    <t>SIMS.A_10_15_SCSuperSNU_SCORE</t>
  </si>
  <si>
    <t>A_10_15_SCSuperSNU_SCORE</t>
  </si>
  <si>
    <t>TkAz2m66iyC</t>
  </si>
  <si>
    <t>SIMS.A_10_16_RegRegistNatl_COMM</t>
  </si>
  <si>
    <t>A_10_16_RegRegistNatl_COMM</t>
  </si>
  <si>
    <t>TeGrk2XBIPx</t>
  </si>
  <si>
    <t>SIMS.A_10_16_RegRegistNatl_Q1_RESP</t>
  </si>
  <si>
    <t>A_10_16_RegRegistNatl_Q1_RESP</t>
  </si>
  <si>
    <t>EmTXSjLnOc1</t>
  </si>
  <si>
    <t>SIMS.A_10_16_RegRegistNatl_Q2_RESP</t>
  </si>
  <si>
    <t>A_10_16_RegRegistNatl_Q2_RESP</t>
  </si>
  <si>
    <t>j2agLgyZai8</t>
  </si>
  <si>
    <t>SIMS.A_10_16_RegRegistNatl_Q3_RESP</t>
  </si>
  <si>
    <t>A_10_16_RegRegistNatl_Q3_RESP</t>
  </si>
  <si>
    <t>qvvixEOTd6r</t>
  </si>
  <si>
    <t>SIMS.A_10_16_RegRegistNatl_Q4_RESP</t>
  </si>
  <si>
    <t>A_10_16_RegRegistNatl_Q4_RESP</t>
  </si>
  <si>
    <t>x2E3bjxiBN8</t>
  </si>
  <si>
    <t>SIMS.A_10_16_RegRegistNatl_SCORE</t>
  </si>
  <si>
    <t>A_10_16_RegRegistNatl_SCORE</t>
  </si>
  <si>
    <t>IDPYytGzJsT</t>
  </si>
  <si>
    <t>SIMS.A_10_17_RegQANatl_COMM</t>
  </si>
  <si>
    <t>A_10_17_RegQANatl_COMM</t>
  </si>
  <si>
    <t>GdPH6hksaAW</t>
  </si>
  <si>
    <t>SIMS.A_10_17_RegQANatl_Q1_RESP</t>
  </si>
  <si>
    <t>A_10_17_RegQANatl_Q1_RESP</t>
  </si>
  <si>
    <t>YLgt6ESNIP6</t>
  </si>
  <si>
    <t>SIMS.A_10_17_RegQANatl_Q2_RESP</t>
  </si>
  <si>
    <t>A_10_17_RegQANatl_Q2_RESP</t>
  </si>
  <si>
    <t>pc3rBg53CJU</t>
  </si>
  <si>
    <t>SIMS.A_10_17_RegQANatl_Q3_RESP</t>
  </si>
  <si>
    <t>A_10_17_RegQANatl_Q3_RESP</t>
  </si>
  <si>
    <t>nrIYQfLjAaq</t>
  </si>
  <si>
    <t>SIMS.A_10_17_RegQANatl_Q4_RESP</t>
  </si>
  <si>
    <t>A_10_17_RegQANatl_Q4_RESP</t>
  </si>
  <si>
    <t>k0LVV0yOqpL</t>
  </si>
  <si>
    <t>SIMS.A_10_17_RegQANatl_Q5_RESP</t>
  </si>
  <si>
    <t>A_10_17_RegQANatl_Q5_RESP</t>
  </si>
  <si>
    <t>F51aVynXNrr</t>
  </si>
  <si>
    <t>SIMS.A_10_17_RegQANatl_SCORE</t>
  </si>
  <si>
    <t>A_10_17_RegQANatl_SCORE</t>
  </si>
  <si>
    <t>GpfkcaFonPE</t>
  </si>
  <si>
    <t>SIMS.A_10_18_RegPharmaNatl_COMM</t>
  </si>
  <si>
    <t>A_10_18_RegPharmaNatl_COMM</t>
  </si>
  <si>
    <t>Pw7YjN5rJZv</t>
  </si>
  <si>
    <t>SIMS.A_10_18_RegPharmaNatl_Q1_RESP</t>
  </si>
  <si>
    <t>A_10_18_RegPharmaNatl_Q1_RESP</t>
  </si>
  <si>
    <t>Wemyj6zDkX4</t>
  </si>
  <si>
    <t>SIMS.A_10_18_RegPharmaNatl_Q2_CB1</t>
  </si>
  <si>
    <t>A_10_18_RegPharmaNatl_Q2_CB1</t>
  </si>
  <si>
    <t>IQDr1LOaO1B</t>
  </si>
  <si>
    <t>SIMS.A_10_18_RegPharmaNatl_Q2_CB2</t>
  </si>
  <si>
    <t>A_10_18_RegPharmaNatl_Q2_CB2</t>
  </si>
  <si>
    <t>s76zIdM2kRx</t>
  </si>
  <si>
    <t>SIMS.A_10_18_RegPharmaNatl_Q2_CB3</t>
  </si>
  <si>
    <t>A_10_18_RegPharmaNatl_Q2_CB3</t>
  </si>
  <si>
    <t>oILlHwgW8Re</t>
  </si>
  <si>
    <t>SIMS.A_10_18_RegPharmaNatl_Q2_CB4</t>
  </si>
  <si>
    <t>A_10_18_RegPharmaNatl_Q2_CB4</t>
  </si>
  <si>
    <t>CZdYvk45Htw</t>
  </si>
  <si>
    <t>SIMS.A_10_18_RegPharmaNatl_Q2_CB5</t>
  </si>
  <si>
    <t>A_10_18_RegPharmaNatl_Q2_CB5</t>
  </si>
  <si>
    <t>YwROjo12y4g</t>
  </si>
  <si>
    <t>SIMS.A_10_18_RegPharmaNatl_Q2_RESP</t>
  </si>
  <si>
    <t>A_10_18_RegPharmaNatl_Q2_RESP</t>
  </si>
  <si>
    <t>rDrrCdinua2</t>
  </si>
  <si>
    <t>SIMS.A_10_18_RegPharmaNatl_Q3_RESP</t>
  </si>
  <si>
    <t>A_10_18_RegPharmaNatl_Q3_RESP</t>
  </si>
  <si>
    <t>LgMrx9QnbJq</t>
  </si>
  <si>
    <t>SIMS.A_10_18_RegPharmaNatl_Q4_RESP</t>
  </si>
  <si>
    <t>A_10_18_RegPharmaNatl_Q4_RESP</t>
  </si>
  <si>
    <t>VxVldN2LAG6</t>
  </si>
  <si>
    <t>SIMS.A_10_18_RegPharmaNatl_Q5_RESP</t>
  </si>
  <si>
    <t>A_10_18_RegPharmaNatl_Q5_RESP</t>
  </si>
  <si>
    <t>kzy3SRJ8Qa5</t>
  </si>
  <si>
    <t>SIMS.A_10_18_RegPharmaNatl_SCORE</t>
  </si>
  <si>
    <t>A_10_18_RegPharmaNatl_SCORE</t>
  </si>
  <si>
    <t>WloQH3N27ca</t>
  </si>
  <si>
    <t>SIMS.A_11_01_SuperHlthSNU_COMM</t>
  </si>
  <si>
    <t>A_11_01_SuperHlthSNU_COMM</t>
  </si>
  <si>
    <t>JUbaIPWN4wv</t>
  </si>
  <si>
    <t>SIMS.A_11_01_SuperHlthSNU_Q1_RESP</t>
  </si>
  <si>
    <t>A_11_01_SuperHlthSNU_Q1_RESP</t>
  </si>
  <si>
    <t>fOr30hLhDKZ</t>
  </si>
  <si>
    <t>SIMS.A_11_01_SuperHlthSNU_Q2_CB1</t>
  </si>
  <si>
    <t>A_11_01_SuperHlthSNU_Q2_CB1</t>
  </si>
  <si>
    <t>plLEqwPFEZ3</t>
  </si>
  <si>
    <t>SIMS.A_11_01_SuperHlthSNU_Q2_CB2</t>
  </si>
  <si>
    <t>A_11_01_SuperHlthSNU_Q2_CB2</t>
  </si>
  <si>
    <t>sDFjwZ42vyK</t>
  </si>
  <si>
    <t>SIMS.A_11_01_SuperHlthSNU_Q2_RESP</t>
  </si>
  <si>
    <t>A_11_01_SuperHlthSNU_Q2_RESP</t>
  </si>
  <si>
    <t>uxrqkrtYCBY</t>
  </si>
  <si>
    <t>SIMS.A_11_01_SuperHlthSNU_Q3_CB1</t>
  </si>
  <si>
    <t>A_11_01_SuperHlthSNU_Q3_CB1</t>
  </si>
  <si>
    <t>HlgriCkZPXv</t>
  </si>
  <si>
    <t>SIMS.A_11_01_SuperHlthSNU_Q3_CB2</t>
  </si>
  <si>
    <t>A_11_01_SuperHlthSNU_Q3_CB2</t>
  </si>
  <si>
    <t>FvUjZUh9sx6</t>
  </si>
  <si>
    <t>SIMS.A_11_01_SuperHlthSNU_Q3_RESP</t>
  </si>
  <si>
    <t>A_11_01_SuperHlthSNU_Q3_RESP</t>
  </si>
  <si>
    <t>FJ725pXooi1</t>
  </si>
  <si>
    <t>SIMS.A_11_01_SuperHlthSNU_Q4_PERC</t>
  </si>
  <si>
    <t>A_11_01_SuperHlthSNU_Q4_PERC</t>
  </si>
  <si>
    <t>BovtrbWoJcV</t>
  </si>
  <si>
    <t>SIMS.A_11_01_SuperHlthSNU_SCORE</t>
  </si>
  <si>
    <t>A_11_01_SuperHlthSNU_SCORE</t>
  </si>
  <si>
    <t>kx2bL5M6d9s</t>
  </si>
  <si>
    <t>SIMS.A_11_02_DataCollectSNU_COMM</t>
  </si>
  <si>
    <t>A_11_02_DataCollectSNU_COMM</t>
  </si>
  <si>
    <t>RLRWPBgdIPF</t>
  </si>
  <si>
    <t>SIMS.A_11_02_DataCollectSNU_INSTR_AREA_CB1</t>
  </si>
  <si>
    <t>A_11_02_DataCollectSNU_INSTR_AREA_CB1</t>
  </si>
  <si>
    <t>OA4scMlrOAs</t>
  </si>
  <si>
    <t>SIMS.A_11_02_DataCollectSNU_INSTR_AREA_CB10</t>
  </si>
  <si>
    <t>A_11_02_DataCollectSNU_INSTR_AREA_CB10</t>
  </si>
  <si>
    <t>yFhz0CPOw7G</t>
  </si>
  <si>
    <t>SIMS.A_11_02_DataCollectSNU_INSTR_AREA_CB11</t>
  </si>
  <si>
    <t>A_11_02_DataCollectSNU_INSTR_AREA_CB11</t>
  </si>
  <si>
    <t>K7IJPNmHDbs</t>
  </si>
  <si>
    <t>SIMS.A_11_02_DataCollectSNU_INSTR_AREA_CB12</t>
  </si>
  <si>
    <t>A_11_02_DataCollectSNU_INSTR_AREA_CB12</t>
  </si>
  <si>
    <t>g12DrJlgAyx</t>
  </si>
  <si>
    <t>SIMS.A_11_02_DataCollectSNU_INSTR_AREA_CB13</t>
  </si>
  <si>
    <t>A_11_02_DataCollectSNU_INSTR_AREA_CB13</t>
  </si>
  <si>
    <t>Qk7ng5OlQIw</t>
  </si>
  <si>
    <t>SIMS.A_11_02_DataCollectSNU_INSTR_AREA_CB14</t>
  </si>
  <si>
    <t>A_11_02_DataCollectSNU_INSTR_AREA_CB14</t>
  </si>
  <si>
    <t>sSmsKnLsn3P</t>
  </si>
  <si>
    <t>SIMS.A_11_02_DataCollectSNU_INSTR_AREA_CB15</t>
  </si>
  <si>
    <t>A_11_02_DataCollectSNU_INSTR_AREA_CB15</t>
  </si>
  <si>
    <t>e3UleLpECs2</t>
  </si>
  <si>
    <t>SIMS.A_11_02_DataCollectSNU_INSTR_AREA_CB16</t>
  </si>
  <si>
    <t>A_11_02_DataCollectSNU_INSTR_AREA_CB16</t>
  </si>
  <si>
    <t>jMcQoN24CVX</t>
  </si>
  <si>
    <t>SIMS.A_11_02_DataCollectSNU_INSTR_AREA_CB17</t>
  </si>
  <si>
    <t>A_11_02_DataCollectSNU_INSTR_AREA_CB17</t>
  </si>
  <si>
    <t>sxsUgnk5QIU</t>
  </si>
  <si>
    <t>SIMS.A_11_02_DataCollectSNU_INSTR_AREA_CB18</t>
  </si>
  <si>
    <t>A_11_02_DataCollectSNU_INSTR_AREA_CB18</t>
  </si>
  <si>
    <t>cPJFKCC9Dzb</t>
  </si>
  <si>
    <t>SIMS.A_11_02_DataCollectSNU_INSTR_AREA_CB19</t>
  </si>
  <si>
    <t>A_11_02_DataCollectSNU_INSTR_AREA_CB19</t>
  </si>
  <si>
    <t>oZgK0drQCh2</t>
  </si>
  <si>
    <t>SIMS.A_11_02_DataCollectSNU_INSTR_AREA_CB2</t>
  </si>
  <si>
    <t>A_11_02_DataCollectSNU_INSTR_AREA_CB2</t>
  </si>
  <si>
    <t>cW6AzBt0GZG</t>
  </si>
  <si>
    <t>SIMS.A_11_02_DataCollectSNU_INSTR_AREA_CB20TXT</t>
  </si>
  <si>
    <t>A_11_02_DataCollectSNU_INSTR_AREA_CB20TXT</t>
  </si>
  <si>
    <t>Gu36JCcgCKu</t>
  </si>
  <si>
    <t>SIMS.A_11_02_DataCollectSNU_INSTR_AREA_CB3</t>
  </si>
  <si>
    <t>A_11_02_DataCollectSNU_INSTR_AREA_CB3</t>
  </si>
  <si>
    <t>FMjIHtPpCOd</t>
  </si>
  <si>
    <t>SIMS.A_11_02_DataCollectSNU_INSTR_AREA_CB4</t>
  </si>
  <si>
    <t>A_11_02_DataCollectSNU_INSTR_AREA_CB4</t>
  </si>
  <si>
    <t>ajF6AOVvID4</t>
  </si>
  <si>
    <t>SIMS.A_11_02_DataCollectSNU_INSTR_AREA_CB5</t>
  </si>
  <si>
    <t>A_11_02_DataCollectSNU_INSTR_AREA_CB5</t>
  </si>
  <si>
    <t>XzecE5xUqxv</t>
  </si>
  <si>
    <t>SIMS.A_11_02_DataCollectSNU_INSTR_AREA_CB6</t>
  </si>
  <si>
    <t>A_11_02_DataCollectSNU_INSTR_AREA_CB6</t>
  </si>
  <si>
    <t>zyqQXFFwOM5</t>
  </si>
  <si>
    <t>SIMS.A_11_02_DataCollectSNU_INSTR_AREA_CB7</t>
  </si>
  <si>
    <t>A_11_02_DataCollectSNU_INSTR_AREA_CB7</t>
  </si>
  <si>
    <t>rBuCte1KjpE</t>
  </si>
  <si>
    <t>SIMS.A_11_02_DataCollectSNU_INSTR_AREA_CB8</t>
  </si>
  <si>
    <t>A_11_02_DataCollectSNU_INSTR_AREA_CB8</t>
  </si>
  <si>
    <t>YHQpmcMgeyE</t>
  </si>
  <si>
    <t>SIMS.A_11_02_DataCollectSNU_INSTR_AREA_CB9</t>
  </si>
  <si>
    <t>A_11_02_DataCollectSNU_INSTR_AREA_CB9</t>
  </si>
  <si>
    <t>mjAEIlFfFze</t>
  </si>
  <si>
    <t>SIMS.A_11_02_DataCollectSNU_Q1_CB1</t>
  </si>
  <si>
    <t>A_11_02_DataCollectSNU_Q1_CB1</t>
  </si>
  <si>
    <t>JASTbPUDGO4</t>
  </si>
  <si>
    <t>SIMS.A_11_02_DataCollectSNU_Q1_CB2</t>
  </si>
  <si>
    <t>A_11_02_DataCollectSNU_Q1_CB2</t>
  </si>
  <si>
    <t>DouFaTmDKvL</t>
  </si>
  <si>
    <t>SIMS.A_11_02_DataCollectSNU_Q1_RESP</t>
  </si>
  <si>
    <t>A_11_02_DataCollectSNU_Q1_RESP</t>
  </si>
  <si>
    <t>MS1jsabYKmn</t>
  </si>
  <si>
    <t>SIMS.A_11_02_DataCollectSNU_Q2_RESP</t>
  </si>
  <si>
    <t>A_11_02_DataCollectSNU_Q2_RESP</t>
  </si>
  <si>
    <t>FS4O4XyqhzX</t>
  </si>
  <si>
    <t>SIMS.A_11_02_DataCollectSNU_Q3_RESP</t>
  </si>
  <si>
    <t>A_11_02_DataCollectSNU_Q3_RESP</t>
  </si>
  <si>
    <t>jkyaLP9nxY8</t>
  </si>
  <si>
    <t>SIMS.A_11_02_DataCollectSNU_Q4_RESP</t>
  </si>
  <si>
    <t>A_11_02_DataCollectSNU_Q4_RESP</t>
  </si>
  <si>
    <t>oHJFixROXjd</t>
  </si>
  <si>
    <t>SIMS.A_11_02_DataCollectSNU_SCORE</t>
  </si>
  <si>
    <t>A_11_02_DataCollectSNU_SCORE</t>
  </si>
  <si>
    <t>xk6iX7kkCV2</t>
  </si>
  <si>
    <t>SIMS.A_11_03_ReferSNU_COMM</t>
  </si>
  <si>
    <t>A_11_03_ReferSNU_COMM</t>
  </si>
  <si>
    <t>okVoCKlPdLr</t>
  </si>
  <si>
    <t>SIMS.A_11_03_ReferSNU_INSTR_AREA_CB1</t>
  </si>
  <si>
    <t>A_11_03_ReferSNU_INSTR_AREA_CB1</t>
  </si>
  <si>
    <t>oPdjSW2PFdQ</t>
  </si>
  <si>
    <t>SIMS.A_11_03_ReferSNU_INSTR_AREA_CB10</t>
  </si>
  <si>
    <t>A_11_03_ReferSNU_INSTR_AREA_CB10</t>
  </si>
  <si>
    <t>f295mM3NhRE</t>
  </si>
  <si>
    <t>SIMS.A_11_03_ReferSNU_INSTR_AREA_CB11</t>
  </si>
  <si>
    <t>A_11_03_ReferSNU_INSTR_AREA_CB11</t>
  </si>
  <si>
    <t>aljOQbSLLO0</t>
  </si>
  <si>
    <t>SIMS.A_11_03_ReferSNU_INSTR_AREA_CB12</t>
  </si>
  <si>
    <t>A_11_03_ReferSNU_INSTR_AREA_CB12</t>
  </si>
  <si>
    <t>LIAFAjkABTV</t>
  </si>
  <si>
    <t>SIMS.A_11_03_ReferSNU_INSTR_AREA_CB13</t>
  </si>
  <si>
    <t>A_11_03_ReferSNU_INSTR_AREA_CB13</t>
  </si>
  <si>
    <t>dQlZiYwZGhb</t>
  </si>
  <si>
    <t>SIMS.A_11_03_ReferSNU_INSTR_AREA_CB14</t>
  </si>
  <si>
    <t>A_11_03_ReferSNU_INSTR_AREA_CB14</t>
  </si>
  <si>
    <t>T3KrWkd38ck</t>
  </si>
  <si>
    <t>SIMS.A_11_03_ReferSNU_INSTR_AREA_CB15</t>
  </si>
  <si>
    <t>A_11_03_ReferSNU_INSTR_AREA_CB15</t>
  </si>
  <si>
    <t>VVwjx7XkxbO</t>
  </si>
  <si>
    <t>SIMS.A_11_03_ReferSNU_INSTR_AREA_CB16TXT</t>
  </si>
  <si>
    <t>A_11_03_ReferSNU_INSTR_AREA_CB16TXT</t>
  </si>
  <si>
    <t>vDCxyvTzMo8</t>
  </si>
  <si>
    <t>SIMS.A_11_03_ReferSNU_INSTR_AREA_CB2</t>
  </si>
  <si>
    <t>A_11_03_ReferSNU_INSTR_AREA_CB2</t>
  </si>
  <si>
    <t>AlvQrgD4Nzq</t>
  </si>
  <si>
    <t>SIMS.A_11_03_ReferSNU_INSTR_AREA_CB3</t>
  </si>
  <si>
    <t>A_11_03_ReferSNU_INSTR_AREA_CB3</t>
  </si>
  <si>
    <t>sIpHT7AoaaK</t>
  </si>
  <si>
    <t>SIMS.A_11_03_ReferSNU_INSTR_AREA_CB4</t>
  </si>
  <si>
    <t>A_11_03_ReferSNU_INSTR_AREA_CB4</t>
  </si>
  <si>
    <t>jgFa1z3CENl</t>
  </si>
  <si>
    <t>SIMS.A_11_03_ReferSNU_INSTR_AREA_CB5</t>
  </si>
  <si>
    <t>A_11_03_ReferSNU_INSTR_AREA_CB5</t>
  </si>
  <si>
    <t>LXfahE9NxzQ</t>
  </si>
  <si>
    <t>SIMS.A_11_03_ReferSNU_INSTR_AREA_CB6</t>
  </si>
  <si>
    <t>A_11_03_ReferSNU_INSTR_AREA_CB6</t>
  </si>
  <si>
    <t>RgwzP72OXRw</t>
  </si>
  <si>
    <t>SIMS.A_11_03_ReferSNU_INSTR_AREA_CB7</t>
  </si>
  <si>
    <t>A_11_03_ReferSNU_INSTR_AREA_CB7</t>
  </si>
  <si>
    <t>WLrsFsO1VFO</t>
  </si>
  <si>
    <t>SIMS.A_11_03_ReferSNU_INSTR_AREA_CB8</t>
  </si>
  <si>
    <t>A_11_03_ReferSNU_INSTR_AREA_CB8</t>
  </si>
  <si>
    <t>tQTQWcGhiJO</t>
  </si>
  <si>
    <t>SIMS.A_11_03_ReferSNU_INSTR_AREA_CB9</t>
  </si>
  <si>
    <t>A_11_03_ReferSNU_INSTR_AREA_CB9</t>
  </si>
  <si>
    <t>n7f7dIrB1Wh</t>
  </si>
  <si>
    <t>SIMS.A_11_03_ReferSNU_Q1_RESP</t>
  </si>
  <si>
    <t>A_11_03_ReferSNU_Q1_CB1</t>
  </si>
  <si>
    <t>EIDoXv4KxUT</t>
  </si>
  <si>
    <t>SIMS.A_11_03_ReferSNU_Q2_RESP</t>
  </si>
  <si>
    <t>A_11_03_ReferSNU_Q2_RESP</t>
  </si>
  <si>
    <t>A8SI1YM5mbA</t>
  </si>
  <si>
    <t>SIMS.A_11_03_ReferSNU_Q3_RESP</t>
  </si>
  <si>
    <t>A_11_03_ReferSNU_Q3_RESP</t>
  </si>
  <si>
    <t>Hm2usopsotY</t>
  </si>
  <si>
    <t>SIMS.A_11_03_ReferSNU_Q4_CB1</t>
  </si>
  <si>
    <t>A_11_03_ReferSNU_Q4_CB1</t>
  </si>
  <si>
    <t>pJ3KKnDg788</t>
  </si>
  <si>
    <t>SIMS.A_11_03_ReferSNU_Q5_CB1</t>
  </si>
  <si>
    <t>A_11_03_ReferSNU_Q5_CB1</t>
  </si>
  <si>
    <t>MB9Cy4HAK7e</t>
  </si>
  <si>
    <t>SIMS.A_11_03_ReferSNU_SCORE</t>
  </si>
  <si>
    <t>A_11_03_ReferSNU_SCORE</t>
  </si>
  <si>
    <t>ALGuEktyljc</t>
  </si>
  <si>
    <t>SIMS.A_11_04_GuideDistSNU_COMM</t>
  </si>
  <si>
    <t>A_11_04_GuideDistSNU_COMM</t>
  </si>
  <si>
    <t>SI8b23OgovX</t>
  </si>
  <si>
    <t>SIMS.A_11_04_GuideDistSNU_Q1_RESP</t>
  </si>
  <si>
    <t>A_11_04_GuideDistSNU_Q1_RESP</t>
  </si>
  <si>
    <t>wPgoW5D4Xzs</t>
  </si>
  <si>
    <t>SIMS.A_11_04_GuideDistSNU_Q2_RESP</t>
  </si>
  <si>
    <t>A_11_04_GuideDistSNU_Q2_RESP</t>
  </si>
  <si>
    <t>bYcJ04Ly5T4</t>
  </si>
  <si>
    <t>SIMS.A_11_04_GuideDistSNU_Q3_RESP</t>
  </si>
  <si>
    <t>A_11_04_GuideDistSNU_Q3_RESP</t>
  </si>
  <si>
    <t>t74M2QV9FeX</t>
  </si>
  <si>
    <t>SIMS.A_11_04_GuideDistSNU_SCORE</t>
  </si>
  <si>
    <t>A_11_04_GuideDistSNU_SCORE</t>
  </si>
  <si>
    <t>SsualpVQod4</t>
  </si>
  <si>
    <t>SIMS.A_11_05_QMSystSNUSNU_COMM</t>
  </si>
  <si>
    <t>A_11_05_QMSystSNUSNU_COMM</t>
  </si>
  <si>
    <t>xT3miTrDfNH</t>
  </si>
  <si>
    <t>SIMS.A_11_05_QMSystSNUSNU_INSTR_AREA_CB1</t>
  </si>
  <si>
    <t>A_11_05_QMSystSNUSNU_INSTR_AREA_CB1</t>
  </si>
  <si>
    <t>sHDdHK6oFtW</t>
  </si>
  <si>
    <t>SIMS.A_11_05_QMSystSNUSNU_INSTR_AREA_CB10</t>
  </si>
  <si>
    <t>A_11_05_QMSystSNUSNU_INSTR_AREA_CB10</t>
  </si>
  <si>
    <t>R4TAMdflI3C</t>
  </si>
  <si>
    <t>SIMS.A_11_05_QMSystSNUSNU_INSTR_AREA_CB11</t>
  </si>
  <si>
    <t>A_11_05_QMSystSNUSNU_INSTR_AREA_CB11</t>
  </si>
  <si>
    <t>KyJSdjalcFV</t>
  </si>
  <si>
    <t>SIMS.A_11_05_QMSystSNUSNU_INSTR_AREA_CB12</t>
  </si>
  <si>
    <t>A_11_05_QMSystSNUSNU_INSTR_AREA_CB12</t>
  </si>
  <si>
    <t>iO0oOoseAEl</t>
  </si>
  <si>
    <t>SIMS.A_11_05_QMSystSNUSNU_INSTR_AREA_CB13</t>
  </si>
  <si>
    <t>A_11_05_QMSystSNUSNU_INSTR_AREA_CB13</t>
  </si>
  <si>
    <t>zqfAXGBwNBw</t>
  </si>
  <si>
    <t>SIMS.A_11_05_QMSystSNUSNU_INSTR_AREA_CB14</t>
  </si>
  <si>
    <t>A_11_05_QMSystSNUSNU_INSTR_AREA_CB14</t>
  </si>
  <si>
    <t>beSCI370p1o</t>
  </si>
  <si>
    <t>SIMS.A_11_05_QMSystSNUSNU_INSTR_AREA_CB15</t>
  </si>
  <si>
    <t>A_11_05_QMSystSNUSNU_INSTR_AREA_CB15</t>
  </si>
  <si>
    <t>cKVsODgonlw</t>
  </si>
  <si>
    <t>SIMS.A_11_05_QMSystSNUSNU_INSTR_AREA_CB16</t>
  </si>
  <si>
    <t>A_11_05_QMSystSNUSNU_INSTR_AREA_CB16</t>
  </si>
  <si>
    <t>LnvIPuFAFq0</t>
  </si>
  <si>
    <t>SIMS.A_11_05_QMSystSNUSNU_INSTR_AREA_CB17</t>
  </si>
  <si>
    <t>A_11_05_QMSystSNUSNU_INSTR_AREA_CB17</t>
  </si>
  <si>
    <t>eqaJgzbI2Oy</t>
  </si>
  <si>
    <t>SIMS.A_11_05_QMSystSNUSNU_INSTR_AREA_CB18</t>
  </si>
  <si>
    <t>A_11_05_QMSystSNUSNU_INSTR_AREA_CB18</t>
  </si>
  <si>
    <t>UYhFClzIueQ</t>
  </si>
  <si>
    <t>SIMS.A_11_05_QMSystSNUSNU_INSTR_AREA_CB19</t>
  </si>
  <si>
    <t>A_11_05_QMSystSNUSNU_INSTR_AREA_CB19</t>
  </si>
  <si>
    <t>tEI02Ft1USL</t>
  </si>
  <si>
    <t>SIMS.A_11_05_QMSystSNUSNU_INSTR_AREA_CB2</t>
  </si>
  <si>
    <t>A_11_05_QMSystSNUSNU_INSTR_AREA_CB2</t>
  </si>
  <si>
    <t>YfTFKb3WIMa</t>
  </si>
  <si>
    <t>SIMS.A_11_05_QMSystSNUSNU_INSTR_AREA_CB3</t>
  </si>
  <si>
    <t>A_11_05_QMSystSNUSNU_INSTR_AREA_CB3</t>
  </si>
  <si>
    <t>vfpk9jmPmL3</t>
  </si>
  <si>
    <t>SIMS.A_11_05_QMSystSNUSNU_INSTR_AREA_CB4</t>
  </si>
  <si>
    <t>A_11_05_QMSystSNUSNU_INSTR_AREA_CB4</t>
  </si>
  <si>
    <t>mdhnMFlewCY</t>
  </si>
  <si>
    <t>SIMS.A_11_05_QMSystSNUSNU_INSTR_AREA_CB5</t>
  </si>
  <si>
    <t>A_11_05_QMSystSNUSNU_INSTR_AREA_CB5</t>
  </si>
  <si>
    <t>RsvqnuxTbm9</t>
  </si>
  <si>
    <t>SIMS.A_11_05_QMSystSNUSNU_INSTR_AREA_CB6</t>
  </si>
  <si>
    <t>A_11_05_QMSystSNUSNU_INSTR_AREA_CB6</t>
  </si>
  <si>
    <t>omgeeQKa5XK</t>
  </si>
  <si>
    <t>SIMS.A_11_05_QMSystSNUSNU_INSTR_AREA_CB7</t>
  </si>
  <si>
    <t>A_11_05_QMSystSNUSNU_INSTR_AREA_CB7</t>
  </si>
  <si>
    <t>Vc80zSY9Mz8</t>
  </si>
  <si>
    <t>SIMS.A_11_05_QMSystSNUSNU_INSTR_AREA_CB8</t>
  </si>
  <si>
    <t>A_11_05_QMSystSNUSNU_INSTR_AREA_CB8</t>
  </si>
  <si>
    <t>HRZbfh8fsz4</t>
  </si>
  <si>
    <t>SIMS.A_11_05_QMSystSNUSNU_INSTR_AREA_CB9</t>
  </si>
  <si>
    <t>A_11_05_QMSystSNUSNU_INSTR_AREA_CB9</t>
  </si>
  <si>
    <t>XTZlYZvf1nV</t>
  </si>
  <si>
    <t>SIMS.A_11_05_QMSystSNUSNU_Q1_RESP</t>
  </si>
  <si>
    <t>A_11_05_QMSystSNUSNU_Q1_RESP</t>
  </si>
  <si>
    <t>urAAMICALVN</t>
  </si>
  <si>
    <t>SIMS.A_11_05_QMSystSNUSNU_Q2_RESP</t>
  </si>
  <si>
    <t>A_11_05_QMSystSNUSNU_Q2_RESP</t>
  </si>
  <si>
    <t>iiBCEN8UIz6</t>
  </si>
  <si>
    <t>SIMS.A_11_05_QMSystSNUSNU_Q3_CB1</t>
  </si>
  <si>
    <t>A_11_05_QMSystSNUSNU_Q3_CB1</t>
  </si>
  <si>
    <t>D2etiUcTa8h</t>
  </si>
  <si>
    <t>SIMS.A_11_05_QMSystSNUSNU_Q3_CB2</t>
  </si>
  <si>
    <t>A_11_05_QMSystSNUSNU_Q3_CB2</t>
  </si>
  <si>
    <t>d7XKpoYjwPL</t>
  </si>
  <si>
    <t>SIMS.A_11_05_QMSystSNUSNU_Q3_RESP</t>
  </si>
  <si>
    <t>A_11_05_QMSystSNUSNU_Q3_RESP</t>
  </si>
  <si>
    <t>LitgjRpYHuU</t>
  </si>
  <si>
    <t>SIMS.A_11_05_QMSystSNUSNU_Q4_RESP</t>
  </si>
  <si>
    <t>A_11_05_QMSystSNUSNU_Q4_RESP</t>
  </si>
  <si>
    <t>JwBEgP73FUF</t>
  </si>
  <si>
    <t>SIMS.A_11_05_QMSystSNUSNU_SCORE</t>
  </si>
  <si>
    <t>A_11_05_QMSystSNUSNU_SCORE</t>
  </si>
  <si>
    <t>RerEi7Q1CEC</t>
  </si>
  <si>
    <t>SIMS.A_11_06_QMConsSNUSNU_COMM</t>
  </si>
  <si>
    <t>A_11_06_QMConsSNUSNU_COMM</t>
  </si>
  <si>
    <t>w9wSwR4ommC</t>
  </si>
  <si>
    <t>SIMS.A_11_06_QMConsSNUSNU_Q1_RESP</t>
  </si>
  <si>
    <t>A_11_06_QMConsSNUSNU_Q1_RESP</t>
  </si>
  <si>
    <t>hdiQPioZbpv</t>
  </si>
  <si>
    <t>SIMS.A_11_06_QMConsSNUSNU_Q2_RESP</t>
  </si>
  <si>
    <t>A_11_06_QMConsSNUSNU_Q2_RESP</t>
  </si>
  <si>
    <t>kkNYTDonYAn</t>
  </si>
  <si>
    <t>SIMS.A_11_06_QMConsSNUSNU_Q3_RESP</t>
  </si>
  <si>
    <t>A_11_06_QMConsSNUSNU_Q3_RESP</t>
  </si>
  <si>
    <t>bxvELfd6cq9</t>
  </si>
  <si>
    <t>SIMS.A_11_06_QMConsSNUSNU_Q4_RESP</t>
  </si>
  <si>
    <t>A_11_06_QMConsSNUSNU_Q4_RESP</t>
  </si>
  <si>
    <t>sVpj4lnAA7L</t>
  </si>
  <si>
    <t>SIMS.A_11_06_QMConsSNUSNU_SCORE</t>
  </si>
  <si>
    <t>A_11_06_QMConsSNUSNU_SCORE</t>
  </si>
  <si>
    <t>k2Q1XS5VSl7</t>
  </si>
  <si>
    <t>SIMS.A_11_07_QMPeerSNUSNU_COMM</t>
  </si>
  <si>
    <t>A_11_07_QMPeerSNUSNU_COMM</t>
  </si>
  <si>
    <t>kzs0p8L0q3r</t>
  </si>
  <si>
    <t>SIMS.A_11_07_QMPeerSNUSNU_Q1_RESP</t>
  </si>
  <si>
    <t>A_11_07_QMPeerSNUSNU_Q1_RESP</t>
  </si>
  <si>
    <t>gcByRFEUHrA</t>
  </si>
  <si>
    <t>SIMS.A_11_07_QMPeerSNUSNU_Q2_RESP</t>
  </si>
  <si>
    <t>A_11_07_QMPeerSNUSNU_Q2_RESP</t>
  </si>
  <si>
    <t>wOSIOybI6AN</t>
  </si>
  <si>
    <t>SIMS.A_11_07_QMPeerSNUSNU_Q3_RESP</t>
  </si>
  <si>
    <t>A_11_07_QMPeerSNUSNU_Q3_RESP</t>
  </si>
  <si>
    <t>UdrGaFT210r</t>
  </si>
  <si>
    <t>SIMS.A_11_07_QMPeerSNUSNU_Q4_RESP</t>
  </si>
  <si>
    <t>A_11_07_QMPeerSNUSNU_Q4_RESP</t>
  </si>
  <si>
    <t>pEegwu8iCI2</t>
  </si>
  <si>
    <t>SIMS.A_11_07_QMPeerSNUSNU_SCORE</t>
  </si>
  <si>
    <t>A_11_07_QMPeerSNUSNU_SCORE</t>
  </si>
  <si>
    <t>u7U8uOGrtGx</t>
  </si>
  <si>
    <t>SIMS_Adult Treatment_1.1 Patient Tracking (ART Patients)_Comments</t>
  </si>
  <si>
    <t>SIMS_1.1 Patient Tracking (ART Patients)_Comments</t>
  </si>
  <si>
    <t>fjbmPjcazW8</t>
  </si>
  <si>
    <t>SIMS_Adult Treatment_1.1 Patient Tracking (ART Patients)_Score</t>
  </si>
  <si>
    <t>SIMS_1.1 Patient Tracking (ART Patients)_Score</t>
  </si>
  <si>
    <t>AUT7GteaW6C</t>
  </si>
  <si>
    <t>SIMS_Adult Treatment_1.2 Adherence Support_Comments</t>
  </si>
  <si>
    <t>SIMS_1.2 Adherence Support_Comments</t>
  </si>
  <si>
    <t>xJOr8dItKB8</t>
  </si>
  <si>
    <t>SIMS_Adult Treatment_1.2 Adherence Support_Score</t>
  </si>
  <si>
    <t>SIMS_1.2 Adherence Support_Score</t>
  </si>
  <si>
    <t>gYwC3IhyY6t</t>
  </si>
  <si>
    <t>SIMS_Adult Treatment_1.3 ART Monitoring_Comments</t>
  </si>
  <si>
    <t>SIMS_1.3 ART Monitoring_Comments</t>
  </si>
  <si>
    <t>khBIW26t0Ie</t>
  </si>
  <si>
    <t>SIMS_Adult Treatment_1.3 ART Monitoring_Score</t>
  </si>
  <si>
    <t>SIMS_1.3 ART Monitoring_Score</t>
  </si>
  <si>
    <t>c7ebw2QLRdv</t>
  </si>
  <si>
    <t>SIMS_Adult Treatment_1.4 Supply Chain Reliability (Adult ARVs)_Comments</t>
  </si>
  <si>
    <t>SIMS_1.4 Supply Chain Reliability (ARVs)_Comments</t>
  </si>
  <si>
    <t>E9Pvd5UMvIv</t>
  </si>
  <si>
    <t>SIMS_Adult Treatment_1.4 Supply Chain Reliability (Adult ARVs)_Score</t>
  </si>
  <si>
    <t>SIMS_1.4 Supply Chain Reliability (Adult ARVs)_Sco</t>
  </si>
  <si>
    <t>u0LSQecawtb</t>
  </si>
  <si>
    <t>SIMS_Adult Treatment (Optional)_1.5 Reference Materials_Comments</t>
  </si>
  <si>
    <t>SIMS_1.5 Reference Materials_Comments</t>
  </si>
  <si>
    <t>RDodNIPvgP9</t>
  </si>
  <si>
    <t>SIMS_Adult Treatment (Optional)_1.5 Reference Materials_Score</t>
  </si>
  <si>
    <t>SIMS_ 1.5 Reference Materials_Score</t>
  </si>
  <si>
    <t>n4mqJojDvIe</t>
  </si>
  <si>
    <t>SIMS_Blood Safety, Waste Management &amp; Injection Safety_17.1 Access to Safe Blood_Comments</t>
  </si>
  <si>
    <t>SIMS_17.1 Access to Safe Blood_Comments</t>
  </si>
  <si>
    <t>Xi3XRQMP0N6</t>
  </si>
  <si>
    <t>SIMS_Blood Safety, Waste Management &amp; Injection Safety_17.1 Access to Safe Blood_Score</t>
  </si>
  <si>
    <t>SIMS_17.1 Access to Safe Blood_Score</t>
  </si>
  <si>
    <t>DKuX0xPHLQx</t>
  </si>
  <si>
    <t>SIMS_Blood Safety, Waste Management &amp; Injection Safety_17.2 Waste Management_Comments</t>
  </si>
  <si>
    <t>SIMS_17.2 Waste Management_Comments</t>
  </si>
  <si>
    <t>kdAI5v479hh</t>
  </si>
  <si>
    <t>SIMS_Blood Safety, Waste Management &amp; Injection Safety_17.2 Waste Management_Score</t>
  </si>
  <si>
    <t>SIMS_17.2 Waste Management_Score</t>
  </si>
  <si>
    <t>UYrQwkwQqyD</t>
  </si>
  <si>
    <t>SIMS_Blood Safety, Waste Management &amp; Injection Safety_17.3 Injection Safety_Comments</t>
  </si>
  <si>
    <t>SIMS_17.3 Injection Safety_Comments</t>
  </si>
  <si>
    <t>X9ZF4uXTwqP</t>
  </si>
  <si>
    <t>SIMS_Blood Safety, Waste Management &amp; Injection Safety_17.3 Injection Safety_Score</t>
  </si>
  <si>
    <t>SIMS_17.3 Injection Safety_Score</t>
  </si>
  <si>
    <t>s09rjUy37RN</t>
  </si>
  <si>
    <t>SIMS_Blood Safety, Waste Management &amp; Injection Safety_17.4 National Blood Transfusion Service Accreditation_Comments</t>
  </si>
  <si>
    <t>SIMS_17.4 NBTS Accreditation_Comm</t>
  </si>
  <si>
    <t>fqpAPJqcmaQ</t>
  </si>
  <si>
    <t>SIMS_Blood Safety, Waste Management &amp; Injection Safety_17.4 National Blood Transfusion Service Accreditation_Score</t>
  </si>
  <si>
    <t>SIMS_17.4 NBTS Accreditation_Score</t>
  </si>
  <si>
    <t>ZPUHKVEJ1fl</t>
  </si>
  <si>
    <t>SIMS.C_00_01_HTC-Assess_Q1_CB1</t>
  </si>
  <si>
    <t>C_00_01_HTC-Assess_Q1_CB1</t>
  </si>
  <si>
    <t>xC9oyaEYI6a</t>
  </si>
  <si>
    <t>SIMS.C_00_01_HTC-Assess_Q1_CB2</t>
  </si>
  <si>
    <t>C_00_01_HTC-Assess_Q1_CB2</t>
  </si>
  <si>
    <t>bpAOT1mXjbU</t>
  </si>
  <si>
    <t>SIMS.C_00_01_HTC-Assess_Q2_CB1</t>
  </si>
  <si>
    <t>C_00_01_HTC-Assess_Q2_CB1</t>
  </si>
  <si>
    <t>ltk5004B7qK</t>
  </si>
  <si>
    <t>SIMS.C_00_01_HTC-Assess_Q2_CB2</t>
  </si>
  <si>
    <t>C_00_01_HTC-Assess_Q2_CB2</t>
  </si>
  <si>
    <t>MWns0jYLgev</t>
  </si>
  <si>
    <t>SIMS.C_00_01_HTC-Assess_Q2_CB3</t>
  </si>
  <si>
    <t>C_00_01_HTC-Assess_Q2_CB3</t>
  </si>
  <si>
    <t>JhHnKDiprYu</t>
  </si>
  <si>
    <t>SIMS.C_00_02_POCT-Assess_Q1_CB1</t>
  </si>
  <si>
    <t>C_00_02_POCT-Assess_Q1_CB1</t>
  </si>
  <si>
    <t>fLKKAAjPIp2</t>
  </si>
  <si>
    <t>SIMS.C_00_02_POCT-Assess_Q1_CB2</t>
  </si>
  <si>
    <t>C_00_02_POCT-Assess_Q1_CB2</t>
  </si>
  <si>
    <t>a3KDsgakMUS</t>
  </si>
  <si>
    <t>SIMS.C_00_02_POCT-Assess_Q1_CB3</t>
  </si>
  <si>
    <t>C_00_02_POCT-Assess_Q1_CB3</t>
  </si>
  <si>
    <t>PJKBOcxyCk6</t>
  </si>
  <si>
    <t>SIMS.C_00_02_POCT-Assess_Q1_CB4</t>
  </si>
  <si>
    <t>C_00_02_POCT-Assess_Q1_CB4</t>
  </si>
  <si>
    <t>M2aq0BhZ2Gm</t>
  </si>
  <si>
    <t>SIMS.C_00_02_POCT-Assess_Q1_CB5</t>
  </si>
  <si>
    <t>C_00_02_POCT-Assess_Q1_CB5</t>
  </si>
  <si>
    <t>gJfTlCng8Qv</t>
  </si>
  <si>
    <t>SIMS.C_00_02_POCT-Assess_Q1_RESP</t>
  </si>
  <si>
    <t>C_00_02_POCT-Assess_Q1_RESP</t>
  </si>
  <si>
    <t>aBacuNSURyA</t>
  </si>
  <si>
    <t>SIMS.C_00_02_POCT-Assess_Q2_CB1</t>
  </si>
  <si>
    <t>C_00_02_POCT-Assess_Q2_CB1</t>
  </si>
  <si>
    <t>sfE4Blxhdi9</t>
  </si>
  <si>
    <t>SIMS.C_00_02_POCT-Assess_Q2_CB2</t>
  </si>
  <si>
    <t>C_00_02_POCT-Assess_Q2_CB2</t>
  </si>
  <si>
    <t>hl16igLwKBg</t>
  </si>
  <si>
    <t>SIMS.C_01_01_BenRts-SD_COMM</t>
  </si>
  <si>
    <t>C_01_01_BenRts-SD_COMM</t>
  </si>
  <si>
    <t>HtrObVOYcUq</t>
  </si>
  <si>
    <t>SIMS.C_01_01_BenRts-SD_Q1_RESP</t>
  </si>
  <si>
    <t>C_01_01_BenRts-SD_Q1_RESP</t>
  </si>
  <si>
    <t>w17Y7TFH7pv</t>
  </si>
  <si>
    <t>SIMS.C_01_01_BenRts-SD_Q2_RESP</t>
  </si>
  <si>
    <t>C_01_01_BenRts-SD_Q2_RESP</t>
  </si>
  <si>
    <t>olJXnSgDMiP</t>
  </si>
  <si>
    <t>SIMS.C_01_01_BenRts-SD_Q3_RESP</t>
  </si>
  <si>
    <t>C_01_01_BenRts-SD_Q3_RESP</t>
  </si>
  <si>
    <t>uJb4g86Sm8A</t>
  </si>
  <si>
    <t>SIMS.C_01_01_BenRts-SD_Q4_RESP</t>
  </si>
  <si>
    <t>C_01_01_BenRts-SD_Q4_RESP</t>
  </si>
  <si>
    <t>SThlPyoGNLL</t>
  </si>
  <si>
    <t>SIMS.C_01_01_BenRts-SD_SCORE</t>
  </si>
  <si>
    <t>C_01_01_BenRts-SD_SCORE</t>
  </si>
  <si>
    <t>pfUMleGunMx</t>
  </si>
  <si>
    <t>SIMS.C_01_02_BenEng_COMM</t>
  </si>
  <si>
    <t>C_01_02_BenEng_COMM</t>
  </si>
  <si>
    <t>HY5oSp2EJWC</t>
  </si>
  <si>
    <t>SIMS.C_01_02_BenEng_Q1_CB1</t>
  </si>
  <si>
    <t>C_01_02_BenEng_Q1_CB1</t>
  </si>
  <si>
    <t>XmWekQEt3kQ</t>
  </si>
  <si>
    <t>SIMS.C_01_02_BenEng_Q1_CB2</t>
  </si>
  <si>
    <t>C_01_02_BenEng_Q1_CB2</t>
  </si>
  <si>
    <t>mzNgK37LCRI</t>
  </si>
  <si>
    <t>SIMS.C_01_02_BenEng_Q1_RESP</t>
  </si>
  <si>
    <t>C_01_02_BenEng_Q1_RESP</t>
  </si>
  <si>
    <t>qpU0gowvBtn</t>
  </si>
  <si>
    <t>SIMS.C_01_02_BenEng_Q2_CB1</t>
  </si>
  <si>
    <t>C_01_02_BenEng_Q2_CB1</t>
  </si>
  <si>
    <t>SKQYnMNQor1</t>
  </si>
  <si>
    <t>SIMS.C_01_02_BenEng_Q2_CB2</t>
  </si>
  <si>
    <t>C_01_02_BenEng_Q2_CB2</t>
  </si>
  <si>
    <t>qdGschwExcT</t>
  </si>
  <si>
    <t>SIMS.C_01_02_BenEng_Q2_CB3</t>
  </si>
  <si>
    <t>C_01_02_BenEng_Q2_CB3</t>
  </si>
  <si>
    <t>q3swgP14lDv</t>
  </si>
  <si>
    <t>SIMS.C_01_02_BenEng_Q2_CB4</t>
  </si>
  <si>
    <t>C_01_02_BenEng_Q2_CB4</t>
  </si>
  <si>
    <t>RD6MsjYzGSa</t>
  </si>
  <si>
    <t>SIMS.C_01_02_BenEng_Q2_CB5</t>
  </si>
  <si>
    <t>C_01_02_BenEng_Q2_CB5</t>
  </si>
  <si>
    <t>HQ2G0bsHMFn</t>
  </si>
  <si>
    <t>SIMS.C_01_02_BenEng_Q2_CB6</t>
  </si>
  <si>
    <t>C_01_02_BenEng_Q2_CB6</t>
  </si>
  <si>
    <t>Gvqdcud0l11</t>
  </si>
  <si>
    <t>SIMS.C_01_02_BenEng_Q2_T-NUM</t>
  </si>
  <si>
    <t>C_01_02_BenEng_Q2_NUM</t>
  </si>
  <si>
    <t>dLtOTGBXpOZ</t>
  </si>
  <si>
    <t>SIMS.C_01_02_BenEng_Q3_RESP</t>
  </si>
  <si>
    <t>C_01_02_BenEng_Q3_RESP</t>
  </si>
  <si>
    <t>Oy7jMd1YDiF</t>
  </si>
  <si>
    <t>SIMS.C_01_02_BenEng_SCORE</t>
  </si>
  <si>
    <t>C_01_02_BenEng_SCORE</t>
  </si>
  <si>
    <t>ab8lPFgjMrl</t>
  </si>
  <si>
    <t>SIMS.C_01_03_AccServ_COMM</t>
  </si>
  <si>
    <t>C_01_03_AccServ_COMM</t>
  </si>
  <si>
    <t>MLQqc6RJlSU</t>
  </si>
  <si>
    <t>SIMS.C_01_03_AccServ_Q1_RESP</t>
  </si>
  <si>
    <t>C_01_03_AccServ_Q1_RESP</t>
  </si>
  <si>
    <t>lIXpL6ineBV</t>
  </si>
  <si>
    <t>SIMS.C_01_03_AccServ_Q2_RESP</t>
  </si>
  <si>
    <t>C_01_03_AccServ_Q2_RESP</t>
  </si>
  <si>
    <t>UWd0EODsDEh</t>
  </si>
  <si>
    <t>SIMS.C_01_03_AccServ_Q3_RESP</t>
  </si>
  <si>
    <t>C_01_03_AccServ_Q3_RESP</t>
  </si>
  <si>
    <t>g7kSD9ZLOtA</t>
  </si>
  <si>
    <t>SIMS.C_01_03_AccServ_SCORE</t>
  </si>
  <si>
    <t>C_01_03_AccServ_SCORE</t>
  </si>
  <si>
    <t>ObBbBn6VWXJ</t>
  </si>
  <si>
    <t>SIMS.C_01_04_FinMgmt_COMM</t>
  </si>
  <si>
    <t>C_01_04_FinMgmt_COMM</t>
  </si>
  <si>
    <t>XmjCuVqHH2T</t>
  </si>
  <si>
    <t>SIMS.C_01_04_FinMgmt_Q1_RESP</t>
  </si>
  <si>
    <t>C_01_04_FinMgmt_Q1_RESP</t>
  </si>
  <si>
    <t>uE7CUBjeIq7</t>
  </si>
  <si>
    <t>SIMS.C_01_04_FinMgmt_Q2_RESP</t>
  </si>
  <si>
    <t>C_01_04_FinMgmt_Q2_RESP</t>
  </si>
  <si>
    <t>aaTNms5kCFr</t>
  </si>
  <si>
    <t>SIMS.C_01_04_FinMgmt_Q3_RESP</t>
  </si>
  <si>
    <t>C_01_04_FinMgmt_Q3_RESP</t>
  </si>
  <si>
    <t>J1DrOInx0Tm</t>
  </si>
  <si>
    <t>SIMS.C_01_04_FinMgmt_Q4_RESP</t>
  </si>
  <si>
    <t>C_01_04_FinMgmt_Q4_RESP</t>
  </si>
  <si>
    <t>mubZs2aacu7</t>
  </si>
  <si>
    <t>SIMS.C_01_04_FinMgmt_SCORE</t>
  </si>
  <si>
    <t>C_01_04_FinMgmt_SCORE</t>
  </si>
  <si>
    <t>XKcdTvMsgCd</t>
  </si>
  <si>
    <t>SIMS.C_01_05_Records_COMM</t>
  </si>
  <si>
    <t>C_01_05_Records_COMM</t>
  </si>
  <si>
    <t>tJol7MSsnBL</t>
  </si>
  <si>
    <t>SIMS.C_01_05_Records_Q1_RESP</t>
  </si>
  <si>
    <t>C_01_05_Records_Q1_RESP</t>
  </si>
  <si>
    <t>YkIKPMJmNlN</t>
  </si>
  <si>
    <t>SIMS.C_01_05_Records_Q2_RESP</t>
  </si>
  <si>
    <t>C_01_05_Records_Q2_RESP</t>
  </si>
  <si>
    <t>rmjqEUrn6NZ</t>
  </si>
  <si>
    <t>SIMS.C_01_05_Records_Q3_RESP</t>
  </si>
  <si>
    <t>C_01_05_Records_Q3_RESP</t>
  </si>
  <si>
    <t>I3N03tbHdji</t>
  </si>
  <si>
    <t>SIMS.C_01_05_Records_SCORE</t>
  </si>
  <si>
    <t>C_01_05_Records_SCORE</t>
  </si>
  <si>
    <t>nHAZS1C1g3n</t>
  </si>
  <si>
    <t>SIMS.C_01_06_HIVQMQI_COMM</t>
  </si>
  <si>
    <t>C_01_06_HIVQMQI_COMM</t>
  </si>
  <si>
    <t>v0hubvyaUOr</t>
  </si>
  <si>
    <t>SIMS.C_01_06_HIVQMQI_Q1_RESP</t>
  </si>
  <si>
    <t>C_01_06_HIVQMQI_Q1_RESP</t>
  </si>
  <si>
    <t>HWZHJZLInxl</t>
  </si>
  <si>
    <t>SIMS.C_01_06_HIVQMQI_Q2_RESP</t>
  </si>
  <si>
    <t>C_01_06_HIVQMQI_Q2_RESP</t>
  </si>
  <si>
    <t>kW0LSSGEVQB</t>
  </si>
  <si>
    <t>SIMS.C_01_06_HIVQMQI_Q3_CB1</t>
  </si>
  <si>
    <t>C_01_06_HIVQMQI_Q3_CB1</t>
  </si>
  <si>
    <t>gbFUHmvw2J7</t>
  </si>
  <si>
    <t>SIMS.C_01_06_HIVQMQI_Q3_CB2</t>
  </si>
  <si>
    <t>C_01_06_HIVQMQI_Q3_CB2</t>
  </si>
  <si>
    <t>KMgTVhgAuka</t>
  </si>
  <si>
    <t>SIMS.C_01_06_HIVQMQI_Q3_CB3</t>
  </si>
  <si>
    <t>C_01_06_HIVQMQI_Q3_CB3</t>
  </si>
  <si>
    <t>DN4Qwn7Q1oM</t>
  </si>
  <si>
    <t>SIMS.C_01_06_HIVQMQI_Q3_RESP</t>
  </si>
  <si>
    <t>C_01_06_HIVQMQI_Q3_RESP</t>
  </si>
  <si>
    <t>dgDUscZtCSJ</t>
  </si>
  <si>
    <t>SIMS.C_01_06_HIVQMQI_Q4_RESP</t>
  </si>
  <si>
    <t>C_01_06_HIVQMQI_Q4_RESP</t>
  </si>
  <si>
    <t>faU4ZUb7W3G</t>
  </si>
  <si>
    <t>SIMS.C_01_06_HIVQMQI_SCORE</t>
  </si>
  <si>
    <t>C_01_06_HIVQMQI_SCORE</t>
  </si>
  <si>
    <t>mhd1KnnZNrn</t>
  </si>
  <si>
    <t>SIMS.C_01_07_PerfData-QI_COMM</t>
  </si>
  <si>
    <t>C_01_07_PerfData-QI_COMM</t>
  </si>
  <si>
    <t>ZgwEn0thvcG</t>
  </si>
  <si>
    <t>SIMS.C_01_07_PerfData-QI_Q1_RESP</t>
  </si>
  <si>
    <t>C_01_07_PerfData-QI_Q1_RESP</t>
  </si>
  <si>
    <t>AMkwYwQT3UU</t>
  </si>
  <si>
    <t>SIMS.C_01_07_PerfData-QI_Q2_RESP</t>
  </si>
  <si>
    <t>C_01_07_PerfData-QI_Q2_RESP</t>
  </si>
  <si>
    <t>VOqaUMdFbS2</t>
  </si>
  <si>
    <t>SIMS.C_01_07_PerfData-QI_Q3_RESP</t>
  </si>
  <si>
    <t>C_01_07_PerfData-QI_Q3_RESP</t>
  </si>
  <si>
    <t>FgswhGRbHU0</t>
  </si>
  <si>
    <t>SIMS.C_01_07_PerfData-QI_Q4_RESP</t>
  </si>
  <si>
    <t>C_01_07_PerfData-QI_Q4_RESP</t>
  </si>
  <si>
    <t>dVEqF7YLXaw</t>
  </si>
  <si>
    <t>SIMS.C_01_07_PerfData-QI_SCORE</t>
  </si>
  <si>
    <t>C_01_07_PerfData-QI_SCORE</t>
  </si>
  <si>
    <t>k6HAPLsogOw</t>
  </si>
  <si>
    <t>SIMS.C_01_08_DQA_COMM</t>
  </si>
  <si>
    <t>C_01_08_DQA_COMM</t>
  </si>
  <si>
    <t>TZALHu5oY0w</t>
  </si>
  <si>
    <t>SIMS.C_01_08_DQA_Q1_RESP</t>
  </si>
  <si>
    <t>C_01_08_DQA_Q1_RESP</t>
  </si>
  <si>
    <t>uVP2u8VEBtJ</t>
  </si>
  <si>
    <t>SIMS.C_01_08_DQA_Q2_RESP</t>
  </si>
  <si>
    <t>C_01_08_DQA_Q2_RESP</t>
  </si>
  <si>
    <t>T5nyYFtMknR</t>
  </si>
  <si>
    <t>SIMS.C_01_08_DQA_Q3_RESP</t>
  </si>
  <si>
    <t>C_01_08_DQA_Q3_RESP</t>
  </si>
  <si>
    <t>SlutV7jcLIE</t>
  </si>
  <si>
    <t>SIMS.C_01_08_DQA_Q4_RESP</t>
  </si>
  <si>
    <t>C_01_08_DQA_Q4_RESP</t>
  </si>
  <si>
    <t>zGh9PPuBsEs</t>
  </si>
  <si>
    <t>SIMS.C_01_08_DQA_Q5_RESP</t>
  </si>
  <si>
    <t>C_01_08_DQA_Q5_RESP</t>
  </si>
  <si>
    <t>Xooqq46xoKI</t>
  </si>
  <si>
    <t>SIMS.C_01_08_DQA_SCORE</t>
  </si>
  <si>
    <t>C_01_08_DQA_SCORE</t>
  </si>
  <si>
    <t>Hbx5oJPSB7S</t>
  </si>
  <si>
    <t>SIMS.C_01_09_ComCadres_COMM</t>
  </si>
  <si>
    <t>C_01_09_ComCadres_COMM</t>
  </si>
  <si>
    <t>acKZKJrbPc6</t>
  </si>
  <si>
    <t>SIMS.C_01_09_ComCadres_NA</t>
  </si>
  <si>
    <t>C_01_09_ComCadres_NA</t>
  </si>
  <si>
    <t>sRZm9dWUi4y</t>
  </si>
  <si>
    <t>SIMS.C_01_09_ComCadres_Q1_CB1</t>
  </si>
  <si>
    <t>C_01_09_ComCadres_Q1_CB1</t>
  </si>
  <si>
    <t>L1d8mANEYx7</t>
  </si>
  <si>
    <t>SIMS.C_01_09_ComCadres_Q1_CB2</t>
  </si>
  <si>
    <t>C_01_09_ComCadres_Q1_CB2</t>
  </si>
  <si>
    <t>wluAN3v7wSb</t>
  </si>
  <si>
    <t>SIMS.C_01_09_ComCadres_Q1_RESP</t>
  </si>
  <si>
    <t>C_01_09_ComCadres_Q1_RESP</t>
  </si>
  <si>
    <t>E2acN0xCjD9</t>
  </si>
  <si>
    <t>SIMS.C_01_09_ComCadres_Q2_RESP</t>
  </si>
  <si>
    <t>C_01_09_ComCadres_Q2_RESP</t>
  </si>
  <si>
    <t>W9b5ERVZfrr</t>
  </si>
  <si>
    <t>SIMS.C_01_09_ComCadres_Q3_RESP</t>
  </si>
  <si>
    <t>C_01_09_ComCadres_Q3_RESP</t>
  </si>
  <si>
    <t>Hoy5mVYksTZ</t>
  </si>
  <si>
    <t>SIMS.C_01_09_ComCadres_SCORE</t>
  </si>
  <si>
    <t>C_01_09_ComCadres_SCORE</t>
  </si>
  <si>
    <t>BabY9E4s9aS</t>
  </si>
  <si>
    <t>SIMS.C_01_10_ChSfg_COMM</t>
  </si>
  <si>
    <t>C_01_10_ChSfg_COMM</t>
  </si>
  <si>
    <t>cxAA5o9v307</t>
  </si>
  <si>
    <t>SIMS.C_01_10_ChSfg_NA</t>
  </si>
  <si>
    <t>C_01_10_ChSfg_NA</t>
  </si>
  <si>
    <t>JFT7gFTcrpQ</t>
  </si>
  <si>
    <t>SIMS.C_01_10_ChSfg_Q1_RESP</t>
  </si>
  <si>
    <t>C_01_10_ChSfg_Q1_RESP</t>
  </si>
  <si>
    <t>qE2OkY9QTix</t>
  </si>
  <si>
    <t>SIMS.C_01_10_ChSfg_Q2_RESP</t>
  </si>
  <si>
    <t>C_01_10_ChSfg_Q2_RESP</t>
  </si>
  <si>
    <t>jyUu66WpJMP</t>
  </si>
  <si>
    <t>SIMS.C_01_10_ChSfg_Q3_RESP</t>
  </si>
  <si>
    <t>C_01_10_ChSfg_Q3_RESP</t>
  </si>
  <si>
    <t>YMmgOnNIB46</t>
  </si>
  <si>
    <t>SIMS.C_01_10_ChSfg_SCORE</t>
  </si>
  <si>
    <t>C_01_10_ChSfg_SCORE</t>
  </si>
  <si>
    <t>UMWELqJdn6W</t>
  </si>
  <si>
    <t>SIMS.C_01_11_RskRedCnsl_COMM</t>
  </si>
  <si>
    <t>C_01_11_RskRedCnsl_COMM</t>
  </si>
  <si>
    <t>Zxc9Neiq95F</t>
  </si>
  <si>
    <t>SIMS.C_01_11_RskRedCnsl_NA</t>
  </si>
  <si>
    <t>C_01_11_RskRedCnsl_NA</t>
  </si>
  <si>
    <t>vzpN1u6SZHb</t>
  </si>
  <si>
    <t>SIMS.C_01_11_RskRedCnsl_Q1_RESP</t>
  </si>
  <si>
    <t>C_01_11_RskRedCnsl_Q1_RESP</t>
  </si>
  <si>
    <t>Tx4dyx9pANe</t>
  </si>
  <si>
    <t>SIMS.C_01_11_RskRedCnsl_Q2_RESP</t>
  </si>
  <si>
    <t>C_01_11_RskRedCnsl_Q2_RESP</t>
  </si>
  <si>
    <t>oHi8DiL5l8A</t>
  </si>
  <si>
    <t>SIMS.C_01_11_RskRedCnsl_Q3_RESP</t>
  </si>
  <si>
    <t>C_01_11_RskRedCnsl_Q3_RESP</t>
  </si>
  <si>
    <t>ck9vCfSbK7V</t>
  </si>
  <si>
    <t>SIMS.C_01_11_RskRedCnsl_SCORE</t>
  </si>
  <si>
    <t>C_01_11_RskRedCnsl_SCORE</t>
  </si>
  <si>
    <t>ppXrHG12Jee</t>
  </si>
  <si>
    <t>SIMS.C_01_12_FacSmGrpSes_COMM</t>
  </si>
  <si>
    <t>C_01_12_FacSmGrpSes_COMM</t>
  </si>
  <si>
    <t>g4Ta6YExhkh</t>
  </si>
  <si>
    <t>SIMS.C_01_12_FacSmGrpSes_NA</t>
  </si>
  <si>
    <t>C_01_12_FacSmGrpSes_NA</t>
  </si>
  <si>
    <t>cGkMpZaz9dY</t>
  </si>
  <si>
    <t>SIMS.C_01_12_FacSmGrpSes_Q1_RESP</t>
  </si>
  <si>
    <t>C_01_12_FacSmGrpSes_Q1_RESP</t>
  </si>
  <si>
    <t>lGoFjaZjtsQ</t>
  </si>
  <si>
    <t>SIMS.C_01_12_FacSmGrpSes_Q2_RESP</t>
  </si>
  <si>
    <t>C_01_12_FacSmGrpSes_Q2_RESP</t>
  </si>
  <si>
    <t>zSw2bAIOhxm</t>
  </si>
  <si>
    <t>SIMS.C_01_12_FacSmGrpSes_Q3_RESP</t>
  </si>
  <si>
    <t>C_01_12_FacSmGrpSes_Q3_RESP</t>
  </si>
  <si>
    <t>L6Toh8jGGN3</t>
  </si>
  <si>
    <t>SIMS.C_01_12_FacSmGrpSes_SCORE</t>
  </si>
  <si>
    <t>C_01_12_FacSmGrpSes_SCORE</t>
  </si>
  <si>
    <t>D8oldyFRNGq</t>
  </si>
  <si>
    <t>SIMS.C_01_13_SmGrpSes_COMM</t>
  </si>
  <si>
    <t>C_01_13_SmGrpSes_COMM</t>
  </si>
  <si>
    <t>CAKXVKngtj6</t>
  </si>
  <si>
    <t>SIMS.C_01_13_SmGrpSes_NA</t>
  </si>
  <si>
    <t>C_01_13_SmGrpSes_NA</t>
  </si>
  <si>
    <t>IzJSvWWYs0Y</t>
  </si>
  <si>
    <t>SIMS.C_01_13_SmGrpSes_Q1_RESP</t>
  </si>
  <si>
    <t>C_01_13_SmGrpSes_Q1_RESP</t>
  </si>
  <si>
    <t>bdiLkcex9JF</t>
  </si>
  <si>
    <t>SIMS.C_01_13_SmGrpSes_Q2_RESP</t>
  </si>
  <si>
    <t>C_01_13_SmGrpSes_Q2_RESP</t>
  </si>
  <si>
    <t>No5QKonC5yo</t>
  </si>
  <si>
    <t>SIMS.C_01_13_SmGrpSes_Q3_RESP</t>
  </si>
  <si>
    <t>C_01_13_SmGrpSes_Q3_RESP</t>
  </si>
  <si>
    <t>rGwMNa1D7xz</t>
  </si>
  <si>
    <t>SIMS.C_01_13_SmGrpSes_Q4_RESP</t>
  </si>
  <si>
    <t>C_01_13_SmGrpSes_Q4_RESP</t>
  </si>
  <si>
    <t>icMWeLN9Jmm</t>
  </si>
  <si>
    <t>SIMS.C_01_13_SmGrpSes_Q5_RESP</t>
  </si>
  <si>
    <t>C_01_13_SmGrpSes_Q5_RESP</t>
  </si>
  <si>
    <t>OCr28mzVzbG</t>
  </si>
  <si>
    <t>SIMS.C_01_13_SmGrpSes_SCORE</t>
  </si>
  <si>
    <t>C_01_13_SmGrpSes_SCORE</t>
  </si>
  <si>
    <t>fi9Ez91VSe5</t>
  </si>
  <si>
    <t>SIMS.C_01_14_RedSD_COMM</t>
  </si>
  <si>
    <t>C_01_14_RedSD_COMM</t>
  </si>
  <si>
    <t>sk8p5s6C2hS</t>
  </si>
  <si>
    <t>SIMS.C_01_14_RedSD_NA</t>
  </si>
  <si>
    <t>C_01_14_RedSD_NA</t>
  </si>
  <si>
    <t>lfzA8SgmSOT</t>
  </si>
  <si>
    <t>SIMS.C_01_14_RedSD_Q1_RESP</t>
  </si>
  <si>
    <t>C_01_14_RedSD_Q1_RESP</t>
  </si>
  <si>
    <t>yEabDHtO2AJ</t>
  </si>
  <si>
    <t>SIMS.C_01_14_RedSD_Q2_RESP</t>
  </si>
  <si>
    <t>C_01_14_RedSD_Q2_RESP</t>
  </si>
  <si>
    <t>ijwHLubJo4Q</t>
  </si>
  <si>
    <t>SIMS.C_01_14_RedSD_Q3_RESP</t>
  </si>
  <si>
    <t>C_01_14_RedSD_Q3_RESP</t>
  </si>
  <si>
    <t>LhkGOxG6Y1d</t>
  </si>
  <si>
    <t>SIMS.C_01_14_RedSD_Q4_RESP</t>
  </si>
  <si>
    <t>C_01_14_RedSD_Q4_RESP</t>
  </si>
  <si>
    <t>DkGslkp7Zwc</t>
  </si>
  <si>
    <t>SIMS.C_01_14_RedSD_Q5_RESP</t>
  </si>
  <si>
    <t>C_01_14_RedSD_Q5_RESP</t>
  </si>
  <si>
    <t>ehZz3XlmGfo</t>
  </si>
  <si>
    <t>SIMS.C_01_14_RedSD_SCORE</t>
  </si>
  <si>
    <t>C_01_14_RedSD_SCORE</t>
  </si>
  <si>
    <t>GMjAvrddYHL</t>
  </si>
  <si>
    <t>SIMS.C_01_15_GenNorm_COMM</t>
  </si>
  <si>
    <t>C_01_15_GenNorm_COMM</t>
  </si>
  <si>
    <t>m8YrwMgL77J</t>
  </si>
  <si>
    <t>SIMS.C_01_15_GenNorm_NA</t>
  </si>
  <si>
    <t>C_01_15_GenNorm_NA</t>
  </si>
  <si>
    <t>NzmMvOQM5uB</t>
  </si>
  <si>
    <t>SIMS.C_01_15_GenNorm_Q1_CB1</t>
  </si>
  <si>
    <t>C_01_15_GenNorm_Q1_CB1</t>
  </si>
  <si>
    <t>mnBoZEqTp7i</t>
  </si>
  <si>
    <t>SIMS.C_01_15_GenNorm_Q1_CB2</t>
  </si>
  <si>
    <t>C_01_15_GenNorm_Q1_CB2</t>
  </si>
  <si>
    <t>L0pA5DlzWcS</t>
  </si>
  <si>
    <t>SIMS.C_01_15_GenNorm_Q1_RESP</t>
  </si>
  <si>
    <t>C_01_15_GenNorm_Q1_RESP</t>
  </si>
  <si>
    <t>AgFUwx49N9k</t>
  </si>
  <si>
    <t>SIMS.C_01_15_GenNorm_Q2_RESP</t>
  </si>
  <si>
    <t>C_01_15_GenNorm_Q2_RESP</t>
  </si>
  <si>
    <t>dqavf2HJjK4</t>
  </si>
  <si>
    <t>SIMS.C_01_15_GenNorm_Q3_RESP</t>
  </si>
  <si>
    <t>C_01_15_GenNorm_Q3_RESP</t>
  </si>
  <si>
    <t>W8mCbjkxnSI</t>
  </si>
  <si>
    <t>SIMS.C_01_15_GenNorm_Q4_RESP</t>
  </si>
  <si>
    <t>C_01_15_GenNorm_Q4_RESP</t>
  </si>
  <si>
    <t>Fqb6pdm0cDr</t>
  </si>
  <si>
    <t>SIMS.C_01_15_GenNorm_SCORE</t>
  </si>
  <si>
    <t>C_01_15_GenNorm_SCORE</t>
  </si>
  <si>
    <t>R7duDyooYCR</t>
  </si>
  <si>
    <t>SIMS.C_01_17_GBVResp_COMM</t>
  </si>
  <si>
    <t>C_01_17_GBVResp_COMM</t>
  </si>
  <si>
    <t>uld9hilValg</t>
  </si>
  <si>
    <t>SIMS.C_01_17_GBVResp_NA</t>
  </si>
  <si>
    <t>C_01_17_GBVResp_NA</t>
  </si>
  <si>
    <t>AgDm3nnszjI</t>
  </si>
  <si>
    <t>SIMS.C_01_17_GBVResp_Q1_RESP</t>
  </si>
  <si>
    <t>C_01_17_GBVResp_Q1_RESP</t>
  </si>
  <si>
    <t>xXibMuBphDj</t>
  </si>
  <si>
    <t>SIMS.C_01_17_GBVResp_Q2_CB1</t>
  </si>
  <si>
    <t>C_01_17_GBVResp_Q2_CB1</t>
  </si>
  <si>
    <t>tB5m908rETZ</t>
  </si>
  <si>
    <t>SIMS.C_01_17_GBVResp_Q2_CB2</t>
  </si>
  <si>
    <t>C_01_17_GBVResp_Q2_CB2</t>
  </si>
  <si>
    <t>vSwDD45QJFB</t>
  </si>
  <si>
    <t>SIMS.C_01_17_GBVResp_Q2_RESP</t>
  </si>
  <si>
    <t>C_01_17_GBVResp_Q2_RESP</t>
  </si>
  <si>
    <t>RyNHbk3HBLk</t>
  </si>
  <si>
    <t>SIMS.C_01_17_GBVResp_Q3_CB1</t>
  </si>
  <si>
    <t>C_01_17_GBVResp_Q3_CB1</t>
  </si>
  <si>
    <t>X4TyrseYlXQ</t>
  </si>
  <si>
    <t>SIMS.C_01_17_GBVResp_Q3_CB2</t>
  </si>
  <si>
    <t>C_01_17_GBVResp_Q3_CB2</t>
  </si>
  <si>
    <t>O51m6f7KBD2</t>
  </si>
  <si>
    <t>SIMS.C_01_17_GBVResp_Q3_RESP</t>
  </si>
  <si>
    <t>C_01_17_GBVResp_Q3_RESP</t>
  </si>
  <si>
    <t>czSWNEH9Car</t>
  </si>
  <si>
    <t>SIMS.C_01_17_GBVResp_SCORE</t>
  </si>
  <si>
    <t>C_01_17_GBVResp_SCORE</t>
  </si>
  <si>
    <t>cZunUpY3q9y</t>
  </si>
  <si>
    <t>SIMS.C_01_18_GBVRef_COMM</t>
  </si>
  <si>
    <t>C_01_18_GBVRef_COMM</t>
  </si>
  <si>
    <t>R5BwAmyxTx8</t>
  </si>
  <si>
    <t>SIMS.C_01_18_GBVRef_NA</t>
  </si>
  <si>
    <t>C_01_18_GBVRef_NA</t>
  </si>
  <si>
    <t>dqYwNsm2uvo</t>
  </si>
  <si>
    <t>SIMS.C_01_18_GBVRef_Q1_CB1</t>
  </si>
  <si>
    <t>C_01_18_GBVRef_Q1_CB1</t>
  </si>
  <si>
    <t>sm8gknNM1Vs</t>
  </si>
  <si>
    <t>SIMS.C_01_18_GBVRef_Q1_CB2</t>
  </si>
  <si>
    <t>C_01_18_GBVRef_Q1_CB2</t>
  </si>
  <si>
    <t>giI3aEcQkJK</t>
  </si>
  <si>
    <t>SIMS.C_01_18_GBVRef_Q1_CB3</t>
  </si>
  <si>
    <t>C_01_18_GBVRef_Q1_CB3</t>
  </si>
  <si>
    <t>a4C0K9jxq2Q</t>
  </si>
  <si>
    <t>SIMS.C_01_18_GBVRef_Q1_CB4</t>
  </si>
  <si>
    <t>C_01_18_GBVRef_Q1_CB4</t>
  </si>
  <si>
    <t>dkt8zKKc8pI</t>
  </si>
  <si>
    <t>SIMS.C_01_18_GBVRef_Q1_CB5</t>
  </si>
  <si>
    <t>C_01_18_GBVRef_Q1_CB5</t>
  </si>
  <si>
    <t>o6mbAT1YyP5</t>
  </si>
  <si>
    <t>SIMS.C_01_18_GBVRef_Q1_CB6</t>
  </si>
  <si>
    <t>C_01_18_GBVRef_Q1_CB6</t>
  </si>
  <si>
    <t>gbdjt4qBA4a</t>
  </si>
  <si>
    <t>SIMS.C_01_18_GBVRef_Q1_CB7</t>
  </si>
  <si>
    <t>C_01_18_GBVRef_Q1_CB7</t>
  </si>
  <si>
    <t>wFqeI8ijhkH</t>
  </si>
  <si>
    <t>SIMS.C_01_18_GBVRef_Q1_T-NUM</t>
  </si>
  <si>
    <t>C_01_18_GBVRef_Q1_NUM</t>
  </si>
  <si>
    <t>KtTHCpHGhdk</t>
  </si>
  <si>
    <t>SIMS.C_01_18_GBVRef_Q2_RESP</t>
  </si>
  <si>
    <t>C_01_18_GBVRef_Q2_RESP</t>
  </si>
  <si>
    <t>FDuyqeu8QTu</t>
  </si>
  <si>
    <t>SIMS.C_01_18_GBVRef_SCORE</t>
  </si>
  <si>
    <t>C_01_18_GBVRef_SCORE</t>
  </si>
  <si>
    <t>BIwtRnuqAMa</t>
  </si>
  <si>
    <t>SIMS.C_01_19_RefHIV-CTx_COMM</t>
  </si>
  <si>
    <t>C_01_19_RefHIV-CTx_COMM</t>
  </si>
  <si>
    <t>w5MHPuSvnd2</t>
  </si>
  <si>
    <t>SIMS.C_01_19_RefHIV-CTx_Q1_RESP</t>
  </si>
  <si>
    <t>C_01_19_RefHIV-CTx_Q1_RESP</t>
  </si>
  <si>
    <t>o7hx4r3sBuI</t>
  </si>
  <si>
    <t>SIMS.C_01_19_RefHIV-CTx_Q2_RESP</t>
  </si>
  <si>
    <t>C_01_19_RefHIV-CTx_Q2_RESP</t>
  </si>
  <si>
    <t>Z0KaS5ivcLk</t>
  </si>
  <si>
    <t>SIMS.C_01_19_RefHIV-CTx_Q3_RESP</t>
  </si>
  <si>
    <t>C_01_19_RefHIV-CTx_Q3_RESP</t>
  </si>
  <si>
    <t>uLpYeN4VcWp</t>
  </si>
  <si>
    <t>SIMS.C_01_19_RefHIV-CTx_Q4_RESP</t>
  </si>
  <si>
    <t>C_01_19_RefHIV-CTx_Q4_RESP</t>
  </si>
  <si>
    <t>LfC9AtkJocv</t>
  </si>
  <si>
    <t>SIMS.C_01_19_RefHIV-CTx_SCORE</t>
  </si>
  <si>
    <t>C_01_19_RefHIV-CTx_SCORE</t>
  </si>
  <si>
    <t>T4KpcRw1w79</t>
  </si>
  <si>
    <t>SIMS.C_01_20_PT-CAP_COMM</t>
  </si>
  <si>
    <t>C_01_20_PT-CAP_COMM</t>
  </si>
  <si>
    <t>cXZL21TSbcM</t>
  </si>
  <si>
    <t>SIMS.C_01_20_PT-CAP_NA</t>
  </si>
  <si>
    <t>C_01_20_PT-CAP_NA</t>
  </si>
  <si>
    <t>oopFGLaXUVk</t>
  </si>
  <si>
    <t>SIMS.C_01_20_PT-CAP_Q1_RESP</t>
  </si>
  <si>
    <t>C_01_20_PT-CAP_Q1_RESP</t>
  </si>
  <si>
    <t>fOSo82bDFOH</t>
  </si>
  <si>
    <t>SIMS.C_01_20_PT-CAP_Q2_PERC</t>
  </si>
  <si>
    <t>C_01_20_PT-CAP_Q2_PERC</t>
  </si>
  <si>
    <t>AdCAbVMW8Dl</t>
  </si>
  <si>
    <t>SIMS.C_01_20_PT-CAP_Q3_A-NUM</t>
  </si>
  <si>
    <t>C_01_20_PT-CAP_Q3_NUM</t>
  </si>
  <si>
    <t>jaMk5ZMpnrF</t>
  </si>
  <si>
    <t>SIMS.C_01_20_PT-CAP_Q3_CB1</t>
  </si>
  <si>
    <t>C_01_20_PT-CAP_Q3_CB1</t>
  </si>
  <si>
    <t>YcCw8xQqcev</t>
  </si>
  <si>
    <t>SIMS.C_01_20_PT-CAP_Q3_CB2</t>
  </si>
  <si>
    <t>C_01_20_PT-CAP_Q3_CB2</t>
  </si>
  <si>
    <t>kV67JI685Ey</t>
  </si>
  <si>
    <t>SIMS.C_01_20_PT-CAP_Q3_CB3</t>
  </si>
  <si>
    <t>C_01_20_PT-CAP_Q3_CB3</t>
  </si>
  <si>
    <t>s5c43a7jxAk</t>
  </si>
  <si>
    <t>SIMS.C_01_20_PT-CAP_SCORE</t>
  </si>
  <si>
    <t>C_01_20_PT-CAP_SCORE</t>
  </si>
  <si>
    <t>S79HCQWUAVR</t>
  </si>
  <si>
    <t>SIMS.C_01_21_SupChnRTK_COMM</t>
  </si>
  <si>
    <t>C_01_21_SupChnRTK_COMM</t>
  </si>
  <si>
    <t>fXoUP4rX0i8</t>
  </si>
  <si>
    <t>SIMS.C_01_21_SupChnRTK_Q1_RESP</t>
  </si>
  <si>
    <t>C_01_21_SupChnRTK_Q1_RESP</t>
  </si>
  <si>
    <t>aWWZqRu779y</t>
  </si>
  <si>
    <t>SIMS.C_01_21_SupChnRTK_Q2_RESP</t>
  </si>
  <si>
    <t>C_01_21_SupChnRTK_Q2_RESP</t>
  </si>
  <si>
    <t>qgK8pUeKVaq</t>
  </si>
  <si>
    <t>SIMS.C_01_21_SupChnRTK_Q3_RESP</t>
  </si>
  <si>
    <t>C_01_21_SupChnRTK_Q3_RESP</t>
  </si>
  <si>
    <t>KCdDfR4mOkI</t>
  </si>
  <si>
    <t>SIMS.C_01_21_SupChnRTK_SCORE</t>
  </si>
  <si>
    <t>C_01_21_SupChnRTK_SCORE</t>
  </si>
  <si>
    <t>gmCRXMPBInu</t>
  </si>
  <si>
    <t>SIMS.C_01_23_HIV-TST-QA_COMM</t>
  </si>
  <si>
    <t>C_01_23_HIV-TST-QA_COMM</t>
  </si>
  <si>
    <t>c2GNL6mPfzg</t>
  </si>
  <si>
    <t>SIMS.C_01_23_HIV-TST-QA_Q1_RESP</t>
  </si>
  <si>
    <t>C_01_23_HIV-TST-QA_Q1_RESP</t>
  </si>
  <si>
    <t>GWwAe8ogZrX</t>
  </si>
  <si>
    <t>SIMS.C_01_23_HIV-TST-QA_Q2_CB1</t>
  </si>
  <si>
    <t>C_01_23_HIV-TST-QA_Q2_CB1</t>
  </si>
  <si>
    <t>FVFiZzpiPRB</t>
  </si>
  <si>
    <t>SIMS.C_01_23_HIV-TST-QA_Q2_CB2</t>
  </si>
  <si>
    <t>C_01_23_HIV-TST-QA_Q2_CB2</t>
  </si>
  <si>
    <t>MPCHFB5HKj0</t>
  </si>
  <si>
    <t>SIMS.C_01_23_HIV-TST-QA_Q2_CB3</t>
  </si>
  <si>
    <t>C_01_23_HIV-TST-QA_Q2_CB3</t>
  </si>
  <si>
    <t>vwvco3y9IsG</t>
  </si>
  <si>
    <t>SIMS.C_01_23_HIV-TST-QA_Q2_CB4</t>
  </si>
  <si>
    <t>C_01_23_HIV-TST-QA_Q2_CB4</t>
  </si>
  <si>
    <t>dSKqOzCfqwz</t>
  </si>
  <si>
    <t>SIMS.C_01_23_HIV-TST-QA_Q2_RESP</t>
  </si>
  <si>
    <t>C_01_23_HIV-TST-QA_Q2_RESP</t>
  </si>
  <si>
    <t>X8MNsYvA6Ch</t>
  </si>
  <si>
    <t>SIMS.C_01_23_HIV-TST-QA_Q3_RESP</t>
  </si>
  <si>
    <t>C_01_23_HIV-TST-QA_Q3_RESP</t>
  </si>
  <si>
    <t>IIePn4dMNn0</t>
  </si>
  <si>
    <t>SIMS.C_01_23_HIV-TST-QA_SCORE</t>
  </si>
  <si>
    <t>C_01_23_HIV-TST-QA_SCORE</t>
  </si>
  <si>
    <t>YYhoF3WEqix</t>
  </si>
  <si>
    <t>SIMS.C_01_24_HTC-Sfty_COMM</t>
  </si>
  <si>
    <t>C_01_24_HTC-Sfty_COMM</t>
  </si>
  <si>
    <t>Zd669XrJltN</t>
  </si>
  <si>
    <t>SIMS.C_01_24_HTC-Sfty_Q1_CB1</t>
  </si>
  <si>
    <t>C_01_24_HTC-Sfty_Q1_CB1</t>
  </si>
  <si>
    <t>bXbKQGKbymH</t>
  </si>
  <si>
    <t>SIMS.C_01_24_HTC-Sfty_Q1_CB2</t>
  </si>
  <si>
    <t>C_01_24_HTC-Sfty_Q1_CB2</t>
  </si>
  <si>
    <t>gEcCRsuEttH</t>
  </si>
  <si>
    <t>SIMS.C_01_24_HTC-Sfty_Q1_CB3</t>
  </si>
  <si>
    <t>C_01_24_HTC-Sfty_Q1_CB3</t>
  </si>
  <si>
    <t>csJge5vl2Um</t>
  </si>
  <si>
    <t>SIMS.C_01_24_HTC-Sfty_Q1_RESP</t>
  </si>
  <si>
    <t>C_01_24_HTC-Sfty_Q1_RESP</t>
  </si>
  <si>
    <t>L6yFnOQVdAa</t>
  </si>
  <si>
    <t>SIMS.C_01_24_HTC-Sfty_Q2_RESP</t>
  </si>
  <si>
    <t>C_01_24_HTC-Sfty_Q2_RESP</t>
  </si>
  <si>
    <t>wVrDBPpMHFM</t>
  </si>
  <si>
    <t>SIMS.C_01_24_HTC-Sfty_Q3_RESP</t>
  </si>
  <si>
    <t>C_01_24_HTC-Sfty_Q3_RESP</t>
  </si>
  <si>
    <t>CqS4K7q38Y0</t>
  </si>
  <si>
    <t>SIMS.C_01_24_HTC-Sfty_SCORE</t>
  </si>
  <si>
    <t>C_01_24_HTC-Sfty_SCORE</t>
  </si>
  <si>
    <t>ZCMGVlymjlt</t>
  </si>
  <si>
    <t>SIMS.C_01_25_Conf-HIV-Tst_COMM</t>
  </si>
  <si>
    <t>C_01_25_Conf-HIV-Tst_COMM</t>
  </si>
  <si>
    <t>T3XTgOoJWFG</t>
  </si>
  <si>
    <t>SIMS.C_01_25_Conf-HIV-Tst_Q1_RESP</t>
  </si>
  <si>
    <t>C_01_25_Conf-HIV-Tst_Q1_RESP</t>
  </si>
  <si>
    <t>uHcEXrDWm8Y</t>
  </si>
  <si>
    <t>SIMS.C_01_25_Conf-HIV-Tst_Q2_RESP</t>
  </si>
  <si>
    <t>C_01_25_Conf-HIV-Tst_Q2_RESP</t>
  </si>
  <si>
    <t>ssSKREgLS3n</t>
  </si>
  <si>
    <t>SIMS.C_01_25_Conf-HIV-Tst_Q3_RESP</t>
  </si>
  <si>
    <t>C_01_25_Conf-HIV-Tst_Q3_RESP</t>
  </si>
  <si>
    <t>nokrQIBY13Z</t>
  </si>
  <si>
    <t>SIMS.C_01_25_Conf-HIV-Tst_SCORE</t>
  </si>
  <si>
    <t>C_01_25_Conf-HIV-Tst_SCORE</t>
  </si>
  <si>
    <t>pLD904k0teg</t>
  </si>
  <si>
    <t>SIMS.C_01_26_Cond-Avail_COMM</t>
  </si>
  <si>
    <t>C_01_26_Cond-Avail_COMM</t>
  </si>
  <si>
    <t>nR2H2lU0Iqj</t>
  </si>
  <si>
    <t>SIMS.C_01_26_Cond-Avail_NA</t>
  </si>
  <si>
    <t>C_01_26_Cond-Avail_NA</t>
  </si>
  <si>
    <t>bYi4hkw7boA</t>
  </si>
  <si>
    <t>SIMS.C_01_26_Cond-Avail_Q1_RESP</t>
  </si>
  <si>
    <t>C_01_26_Cond-Avail_Q1_RESP</t>
  </si>
  <si>
    <t>LufUWq1U7ZM</t>
  </si>
  <si>
    <t>SIMS.C_01_26_Cond-Avail_Q2_RESP</t>
  </si>
  <si>
    <t>C_01_26_Cond-Avail_Q2_RESP</t>
  </si>
  <si>
    <t>xEfFECwwCsD</t>
  </si>
  <si>
    <t>SIMS.C_01_26_Cond-Avail_Q3_RESP</t>
  </si>
  <si>
    <t>C_01_26_Cond-Avail_Q3_RESP</t>
  </si>
  <si>
    <t>sf8cKIcIz4e</t>
  </si>
  <si>
    <t>SIMS.C_01_26_Cond-Avail_Q4_RESP</t>
  </si>
  <si>
    <t>C_01_26_Cond-Avail_Q4_RESP</t>
  </si>
  <si>
    <t>ARckrPPS1sd</t>
  </si>
  <si>
    <t>SIMS.C_01_26_Cond-Avail_SCORE</t>
  </si>
  <si>
    <t>C_01_26_Cond-Avail_SCORE</t>
  </si>
  <si>
    <t>RTf3soVVSPR</t>
  </si>
  <si>
    <t>SIMS.C_01_27_POCT-Staff_COMM</t>
  </si>
  <si>
    <t>C_01_27_POCT-Staff_COMM</t>
  </si>
  <si>
    <t>n6KGAGGsBqB</t>
  </si>
  <si>
    <t>SIMS.C_01_27_POCT-Staff_Q1_RESP</t>
  </si>
  <si>
    <t>C_01_27_POCT-Staff_Q1_RESP</t>
  </si>
  <si>
    <t>x1mstLwAuBY</t>
  </si>
  <si>
    <t>SIMS.C_01_27_POCT-Staff_Q2_RESP</t>
  </si>
  <si>
    <t>C_01_27_POCT-Staff_Q2_RESP</t>
  </si>
  <si>
    <t>F9UczyMVvCY</t>
  </si>
  <si>
    <t>SIMS.C_01_27_POCT-Staff_Q3_RESP</t>
  </si>
  <si>
    <t>C_01_27_POCT-Staff_Q3_RESP</t>
  </si>
  <si>
    <t>tiYqEMaJ2lv</t>
  </si>
  <si>
    <t>SIMS.C_01_27_POCT-Staff_SCORE</t>
  </si>
  <si>
    <t>C_01_27_POCT-Staff_SCORE</t>
  </si>
  <si>
    <t>ZNzi1xEVrPl</t>
  </si>
  <si>
    <t>SIMS.C_01_28_POCT-SuppReagEquip_COMM</t>
  </si>
  <si>
    <t>C_01_28_POCT-SuppReagEquip_COMM</t>
  </si>
  <si>
    <t>LEUuQepzjzk</t>
  </si>
  <si>
    <t>SIMS.C_01_28_POCT-SuppReagEquip_Q1_CB1</t>
  </si>
  <si>
    <t>C_01_28_POCT-SuppReagEquip_Q1_CB1</t>
  </si>
  <si>
    <t>PYvEdtDEeGr</t>
  </si>
  <si>
    <t>SIMS.C_01_28_POCT-SuppReagEquip_Q1_CB2</t>
  </si>
  <si>
    <t>C_01_28_POCT-SuppReagEquip_Q1_CB2</t>
  </si>
  <si>
    <t>f345nW3xncL</t>
  </si>
  <si>
    <t>SIMS.C_01_28_POCT-SuppReagEquip_Q1_CB3</t>
  </si>
  <si>
    <t>C_01_28_POCT-SuppReagEquip_Q1_CB3</t>
  </si>
  <si>
    <t>VwiiIpjbPsr</t>
  </si>
  <si>
    <t>SIMS.C_01_28_POCT-SuppReagEquip_Q1_CB4</t>
  </si>
  <si>
    <t>C_01_28_POCT-SuppReagEquip_Q1_CB4</t>
  </si>
  <si>
    <t>jKmZjMG2NzW</t>
  </si>
  <si>
    <t>SIMS.C_01_28_POCT-SuppReagEquip_Q1_CB5</t>
  </si>
  <si>
    <t>C_01_28_POCT-SuppReagEquip_Q1_CB5</t>
  </si>
  <si>
    <t>prpjJ0S2vu9</t>
  </si>
  <si>
    <t>SIMS.C_01_28_POCT-SuppReagEquip_Q1_RESP</t>
  </si>
  <si>
    <t>C_01_28_POCT-SuppReagEquip_Q1_RESP</t>
  </si>
  <si>
    <t>Ka1CoPDXF3j</t>
  </si>
  <si>
    <t>SIMS.C_01_28_POCT-SuppReagEquip_Q2_NUM</t>
  </si>
  <si>
    <t>C_01_28_POCT-SuppReagEquip_Q2_NUM</t>
  </si>
  <si>
    <t>Z4xgDIhJJcT</t>
  </si>
  <si>
    <t>SIMS.C_01_28_POCT-SuppReagEquip_SCORE</t>
  </si>
  <si>
    <t>C_01_28_POCT-SuppReagEquip_SCORE</t>
  </si>
  <si>
    <t>PXDGEioTGiE</t>
  </si>
  <si>
    <t>SIMS.C_01_29_POCT-ProcPol_COMM</t>
  </si>
  <si>
    <t>C_01_29_POCT-ProcPol_COMM</t>
  </si>
  <si>
    <t>nxqn5Y6FrB8</t>
  </si>
  <si>
    <t>SIMS.C_01_29_POCT-ProcPol_Q1_RESP</t>
  </si>
  <si>
    <t>C_01_29_POCT-ProcPol_Q1_RESP</t>
  </si>
  <si>
    <t>WIE9OgEIr2i</t>
  </si>
  <si>
    <t>SIMS.C_01_29_POCT-ProcPol_Q2_CB1</t>
  </si>
  <si>
    <t>C_01_29_POCT-ProcPol_Q2_CB1</t>
  </si>
  <si>
    <t>rMue3BM2gyo</t>
  </si>
  <si>
    <t>SIMS.C_01_29_POCT-ProcPol_Q2_CB2</t>
  </si>
  <si>
    <t>C_01_29_POCT-ProcPol_Q2_CB2</t>
  </si>
  <si>
    <t>BtgFgYqISJ3</t>
  </si>
  <si>
    <t>SIMS.C_01_29_POCT-ProcPol_Q2_CB3</t>
  </si>
  <si>
    <t>C_01_29_POCT-ProcPol_Q2_CB3</t>
  </si>
  <si>
    <t>hamcxfqovTA</t>
  </si>
  <si>
    <t>SIMS.C_01_29_POCT-ProcPol_Q2_RESP</t>
  </si>
  <si>
    <t>C_01_29_POCT-ProcPol_Q2_RESP</t>
  </si>
  <si>
    <t>xlIFajxLVZ9</t>
  </si>
  <si>
    <t>SIMS.C_01_29_POCT-ProcPol_Q3_RESP</t>
  </si>
  <si>
    <t>C_01_29_POCT-ProcPol_Q3_RESP</t>
  </si>
  <si>
    <t>H3NiIR0QT2n</t>
  </si>
  <si>
    <t>SIMS.C_01_29_POCT-ProcPol_Q4_RESP</t>
  </si>
  <si>
    <t>C_01_29_POCT-ProcPol_Q4_RESP</t>
  </si>
  <si>
    <t>cmWv6o9Sylk</t>
  </si>
  <si>
    <t>SIMS.C_01_29_POCT-ProcPol_SCORE</t>
  </si>
  <si>
    <t>C_01_29_POCT-ProcPol_SCORE</t>
  </si>
  <si>
    <t>sg2mjmV6Jyp</t>
  </si>
  <si>
    <t>SIMS.C_01_30_POCT-QA_COMM</t>
  </si>
  <si>
    <t>C_01_30_POCT-QA_COMM</t>
  </si>
  <si>
    <t>A5xmg9ma0Ar</t>
  </si>
  <si>
    <t>SIMS.C_01_30_POCT-QA_Q1_RESP</t>
  </si>
  <si>
    <t>C_01_30_POCT-QA_Q1_RESP</t>
  </si>
  <si>
    <t>l89vkPpzAKO</t>
  </si>
  <si>
    <t>SIMS.C_01_30_POCT-QA_Q2_RESP</t>
  </si>
  <si>
    <t>C_01_30_POCT-QA_Q2_RESP</t>
  </si>
  <si>
    <t>kjrsktrHoYy</t>
  </si>
  <si>
    <t>SIMS.C_01_30_POCT-QA_Q3_RESP</t>
  </si>
  <si>
    <t>C_01_30_POCT-QA_Q3_RESP</t>
  </si>
  <si>
    <t>sYeUVs2dNq9</t>
  </si>
  <si>
    <t>SIMS.C_01_30_POCT-QA_Q4_A-NUM</t>
  </si>
  <si>
    <t>C_01_30_POCT-QA_Q4_NUM</t>
  </si>
  <si>
    <t>UKBMRYpoldg</t>
  </si>
  <si>
    <t>SIMS.C_01_30_POCT-QA_Q4_CB1</t>
  </si>
  <si>
    <t>C_01_30_POCT-QA_Q4_CB1</t>
  </si>
  <si>
    <t>Buv1bNNK3Nn</t>
  </si>
  <si>
    <t>SIMS.C_01_30_POCT-QA_Q4_CB2</t>
  </si>
  <si>
    <t>C_01_30_POCT-QA_Q4_CB2</t>
  </si>
  <si>
    <t>aHlakyUF8ku</t>
  </si>
  <si>
    <t>SIMS.C_01_30_POCT-QA_Q4_CB3</t>
  </si>
  <si>
    <t>C_01_30_POCT-QA_Q4_CB3</t>
  </si>
  <si>
    <t>yt2bJ2pftV8</t>
  </si>
  <si>
    <t>SIMS.C_01_30_POCT-QA_SCORE</t>
  </si>
  <si>
    <t>C_01_30_POCT-QA_SCORE</t>
  </si>
  <si>
    <t>zb8v3AhcPIv</t>
  </si>
  <si>
    <t>SIMS.C_01_31_POCT-Safety_COMM</t>
  </si>
  <si>
    <t>C_01_31_POCT-Safety_COMM</t>
  </si>
  <si>
    <t>dS6Ntukv5Kl</t>
  </si>
  <si>
    <t>SIMS.C_01_31_POCT-Safety_Q1_CB1</t>
  </si>
  <si>
    <t>C_01_31_POCT-Safety_Q1_CB1</t>
  </si>
  <si>
    <t>PdvlzHs8xRJ</t>
  </si>
  <si>
    <t>SIMS.C_01_31_POCT-Safety_Q1_CB2</t>
  </si>
  <si>
    <t>C_01_31_POCT-Safety_Q1_CB2</t>
  </si>
  <si>
    <t>ZKSrNk5X2sf</t>
  </si>
  <si>
    <t>SIMS.C_01_31_POCT-Safety_Q1_CB3</t>
  </si>
  <si>
    <t>C_01_31_POCT-Safety_Q1_CB3</t>
  </si>
  <si>
    <t>GUcURVcaM0a</t>
  </si>
  <si>
    <t>SIMS.C_01_31_POCT-Safety_Q1_CB4</t>
  </si>
  <si>
    <t>C_01_31_POCT-Safety_Q1_CB4</t>
  </si>
  <si>
    <t>oo67UL7hsTW</t>
  </si>
  <si>
    <t>SIMS.C_01_31_POCT-Safety_Q1_CB5</t>
  </si>
  <si>
    <t>C_01_31_POCT-Safety_Q1_CB5</t>
  </si>
  <si>
    <t>vRaxOL6Rm88</t>
  </si>
  <si>
    <t>SIMS.C_01_31_POCT-Safety_Q1_RESP</t>
  </si>
  <si>
    <t>C_01_31_POCT-Safety_Q1_RESP</t>
  </si>
  <si>
    <t>e1lU6KQ2OJN</t>
  </si>
  <si>
    <t>SIMS.C_01_31_POCT-Safety_Q2_RESP</t>
  </si>
  <si>
    <t>C_01_31_POCT-Safety_Q2_RESP</t>
  </si>
  <si>
    <t>un2YJI9zTMn</t>
  </si>
  <si>
    <t>SIMS.C_01_31_POCT-Safety_Q3_RESP</t>
  </si>
  <si>
    <t>C_01_31_POCT-Safety_Q3_RESP</t>
  </si>
  <si>
    <t>QR83eRZrpNN</t>
  </si>
  <si>
    <t>SIMS.C_01_31_POCT-Safety_SCORE</t>
  </si>
  <si>
    <t>C_01_31_POCT-Safety_SCORE</t>
  </si>
  <si>
    <t>flf1l82T6pn</t>
  </si>
  <si>
    <t>SIMS.C_01_32_POCT-RefLink_COMM</t>
  </si>
  <si>
    <t>C_01_32_POCT-RefLink_COMM</t>
  </si>
  <si>
    <t>bWvKibs4Hto</t>
  </si>
  <si>
    <t>SIMS.C_01_32_POCT-RefLink_Q1_CB1</t>
  </si>
  <si>
    <t>C_01_32_POCT-RefLink_Q1_CB1</t>
  </si>
  <si>
    <t>IFFPAArC850</t>
  </si>
  <si>
    <t>SIMS.C_01_32_POCT-RefLink_Q1_CB2</t>
  </si>
  <si>
    <t>C_01_32_POCT-RefLink_Q1_CB2</t>
  </si>
  <si>
    <t>iKGrjXKvOC5</t>
  </si>
  <si>
    <t>SIMS.C_01_32_POCT-RefLink_Q1_RESP</t>
  </si>
  <si>
    <t>C_01_32_POCT-RefLink_Q1_RESP</t>
  </si>
  <si>
    <t>sl2QA3N7e2Y</t>
  </si>
  <si>
    <t>SIMS.C_01_32_POCT-RefLink_Q2_RESP</t>
  </si>
  <si>
    <t>C_01_32_POCT-RefLink_Q2_RESP</t>
  </si>
  <si>
    <t>FLlf1WwSrZj</t>
  </si>
  <si>
    <t>SIMS.C_01_32_POCT-RefLink_Q3_RESP</t>
  </si>
  <si>
    <t>C_01_32_POCT-RefLink_Q3_RESP</t>
  </si>
  <si>
    <t>u3FKhYgwoN1</t>
  </si>
  <si>
    <t>SIMS.C_01_32_POCT-RefLink_SCORE</t>
  </si>
  <si>
    <t>C_01_32_POCT-RefLink_SCORE</t>
  </si>
  <si>
    <t>a4FjYCbqMET</t>
  </si>
  <si>
    <t>SIMS.C_01_33_CompNatlTestAlg-SDP_COMM</t>
  </si>
  <si>
    <t>C_01_33_CompNatlTestAlg-SDP_COMM</t>
  </si>
  <si>
    <t>W9dKFWpEEYC</t>
  </si>
  <si>
    <t>SIMS.C_01_33_CompNatlTestAlg-SDP_Q1_CB1</t>
  </si>
  <si>
    <t>C_01_33_CompNatlTestAlg-SDP_Q1_CB1</t>
  </si>
  <si>
    <t>iNRg595o8yW</t>
  </si>
  <si>
    <t>SIMS.C_01_33_CompNatlTestAlg-SDP_Q1_CB2</t>
  </si>
  <si>
    <t>C_01_33_CompNatlTestAlg-SDP_Q1_CB2</t>
  </si>
  <si>
    <t>g6geYa7s8ZJ</t>
  </si>
  <si>
    <t>SIMS.C_01_33_CompNatlTestAlg-SDP_Q1_CB3</t>
  </si>
  <si>
    <t>C_01_33_CompNatlTestAlg-SDP_Q1_CB3</t>
  </si>
  <si>
    <t>bPP1mdjF6sD</t>
  </si>
  <si>
    <t>SIMS.C_01_33_CompNatlTestAlg-SDP_Q1_CB4</t>
  </si>
  <si>
    <t>C_01_33_CompNatlTestAlg-SDP_Q1_CB4</t>
  </si>
  <si>
    <t>kMbtD5mX6KS</t>
  </si>
  <si>
    <t>SIMS.C_01_33_CompNatlTestAlg-SDP_Q1_RESP</t>
  </si>
  <si>
    <t>C_01_33_CompNatlTestAlg-SDP_Q1_RESP</t>
  </si>
  <si>
    <t>rigGKyVS7SX</t>
  </si>
  <si>
    <t>SIMS.C_01_33_CompNatlTestAlg-SDP_Q2_PERC</t>
  </si>
  <si>
    <t>C_01_33_CompNatlTestAlg-SDP_Q2_PERC</t>
  </si>
  <si>
    <t>qH3eME8yfGn</t>
  </si>
  <si>
    <t>SIMS.C_01_33_CompNatlTestAlg-SDP_Q2_RESP</t>
  </si>
  <si>
    <t>C_01_33_CompNatlTestAlg-SDP_Q2_RESP</t>
  </si>
  <si>
    <t>tM156puf0h2</t>
  </si>
  <si>
    <t>SIMS.C_01_33_CompNatlTestAlg-SDP_Q3_RESP</t>
  </si>
  <si>
    <t>C_01_33_CompNatlTestAlg-SDP_Q3_RESP</t>
  </si>
  <si>
    <t>ElE5ZpiKpup</t>
  </si>
  <si>
    <t>SIMS.C_01_33_CompNatlTestAlg-SDP_SCORE</t>
  </si>
  <si>
    <t>C_01_33_CompNatlTestAlg-SDP_SCORE</t>
  </si>
  <si>
    <t>l0Rs2IYbA2M</t>
  </si>
  <si>
    <t>SIMS.C_01_34_HIV-TST-QA-SDP_COMM</t>
  </si>
  <si>
    <t>C_01_34_HIV-TST-QA-SDP_COMM</t>
  </si>
  <si>
    <t>BchV4C9DXxm</t>
  </si>
  <si>
    <t>SIMS.C_01_34_HIV-TST-QA-SDP_Q1_RESP</t>
  </si>
  <si>
    <t>C_01_34_HIV-TST-QA-SDP_Q1_RESP</t>
  </si>
  <si>
    <t>FQ9IHatn8xa</t>
  </si>
  <si>
    <t>SIMS.C_01_34_HIV-TST-QA-SDP_Q2_CB1</t>
  </si>
  <si>
    <t>C_01_34_HIV-TST-QA-SDP_Q2_CB1</t>
  </si>
  <si>
    <t>L5K9AWrbIdS</t>
  </si>
  <si>
    <t>SIMS.C_01_34_HIV-TST-QA-SDP_Q2_CB2</t>
  </si>
  <si>
    <t>C_01_34_HIV-TST-QA-SDP_Q2_CB2</t>
  </si>
  <si>
    <t>EPTYblckOLk</t>
  </si>
  <si>
    <t>SIMS.C_01_34_HIV-TST-QA-SDP_Q2_CB3</t>
  </si>
  <si>
    <t>C_01_34_HIV-TST-QA-SDP_Q2_CB3</t>
  </si>
  <si>
    <t>H3BIYee7xDq</t>
  </si>
  <si>
    <t>SIMS.C_01_34_HIV-TST-QA-SDP_Q2_CB4</t>
  </si>
  <si>
    <t>C_01_34_HIV-TST-QA-SDP_Q2_CB4</t>
  </si>
  <si>
    <t>nzxEmJ8Teu0</t>
  </si>
  <si>
    <t>SIMS.C_01_34_HIV-TST-QA-SDP_Q2_RESP</t>
  </si>
  <si>
    <t>C_01_34_HIV-TST-QA-SDP_Q2_RESP</t>
  </si>
  <si>
    <t>qL1pDig54lg</t>
  </si>
  <si>
    <t>SIMS.C_01_34_HIV-TST-QA-SDP_Q3_RESP</t>
  </si>
  <si>
    <t>C_01_34_HIV-TST-QA-SDP_Q3_RESP</t>
  </si>
  <si>
    <t>UvZNIJGWg4h</t>
  </si>
  <si>
    <t>SIMS.C_01_34_HIV-TST-QA-SDP_SCORE</t>
  </si>
  <si>
    <t>C_01_34_HIV-TST-QA-SDP_SCORE</t>
  </si>
  <si>
    <t>uN83QHAFR7Y</t>
  </si>
  <si>
    <t>SIMS.C_01_35_HTC-Sfty-SDP_COMM</t>
  </si>
  <si>
    <t>C_01_35_HTC-Sfty-SDP_COMM</t>
  </si>
  <si>
    <t>HfxWDiYurAw</t>
  </si>
  <si>
    <t>SIMS.C_01_35_HTC-Sfty-SDP_Q1_CB1</t>
  </si>
  <si>
    <t>C_01_35_HTC-Sfty-SDP_Q1_CB1</t>
  </si>
  <si>
    <t>ftmLFYcdbFX</t>
  </si>
  <si>
    <t>SIMS.C_01_35_HTC-Sfty-SDP_Q1_CB2</t>
  </si>
  <si>
    <t>C_01_35_HTC-Sfty-SDP_Q1_CB2</t>
  </si>
  <si>
    <t>lWHwFodZ3Mx</t>
  </si>
  <si>
    <t>SIMS.C_01_35_HTC-Sfty-SDP_Q1_CB3</t>
  </si>
  <si>
    <t>C_01_35_HTC-Sfty-SDP_Q1_CB3</t>
  </si>
  <si>
    <t>VuAjUdtwmFg</t>
  </si>
  <si>
    <t>SIMS.C_01_35_HTC-Sfty-SDP_Q1_RESP</t>
  </si>
  <si>
    <t>C_01_35_HTC-Sfty-SDP_Q1_RESP</t>
  </si>
  <si>
    <t>BZosOkeDreO</t>
  </si>
  <si>
    <t>SIMS.C_01_35_HTC-Sfty-SDP_Q2_RESP</t>
  </si>
  <si>
    <t>C_01_35_HTC-Sfty-SDP_Q2_RESP</t>
  </si>
  <si>
    <t>FiQC9sZjluz</t>
  </si>
  <si>
    <t>SIMS.C_01_35_HTC-Sfty-SDP_Q3_RESP</t>
  </si>
  <si>
    <t>C_01_35_HTC-Sfty-SDP_Q3_RESP</t>
  </si>
  <si>
    <t>bGUP3DOIu3g</t>
  </si>
  <si>
    <t>SIMS.C_01_35_HTC-Sfty-SDP_SCORE</t>
  </si>
  <si>
    <t>C_01_35_HTC-Sfty-SDP_SCORE</t>
  </si>
  <si>
    <t>tiUXNdudbh7</t>
  </si>
  <si>
    <t>SIMS.C_01_36_Conf-HIV-Tst-SDP_COMM</t>
  </si>
  <si>
    <t>C_01_36_Conf-HIV-Tst-SDP_COMM</t>
  </si>
  <si>
    <t>jfHbFF4Zl1F</t>
  </si>
  <si>
    <t>SIMS.C_01_36_Conf-HIV-Tst-SDP_Q1_RESP</t>
  </si>
  <si>
    <t>C_01_36_Conf-HIV-Tst-SDP_Q1_RESP</t>
  </si>
  <si>
    <t>OXFEFriNz4d</t>
  </si>
  <si>
    <t>SIMS.C_01_36_Conf-HIV-Tst-SDP_Q2_RESP</t>
  </si>
  <si>
    <t>C_01_36_Conf-HIV-Tst-SDP_Q2_RESP</t>
  </si>
  <si>
    <t>YZ4clY6HbDM</t>
  </si>
  <si>
    <t>SIMS.C_01_36_Conf-HIV-Tst-SDP_Q3_RESP</t>
  </si>
  <si>
    <t>C_01_36_Conf-HIV-Tst-SDP_Q3_RESP</t>
  </si>
  <si>
    <t>Zf4TJVNm8Lm</t>
  </si>
  <si>
    <t>SIMS.C_01_36_Conf-HIV-Tst-SDP_SCORE</t>
  </si>
  <si>
    <t>C_01_36_Conf-HIV-Tst-SDP_SCORE</t>
  </si>
  <si>
    <t>T74Sd3t4rYf</t>
  </si>
  <si>
    <t>SIMS.C_01_37_PrevYouth_COMM</t>
  </si>
  <si>
    <t>C_01_37_PrevYouth_COMM</t>
  </si>
  <si>
    <t>yzI6yWZL9DQ</t>
  </si>
  <si>
    <t>SIMS.C_01_37_PrevYouth_NA</t>
  </si>
  <si>
    <t>C_01_37_PrevYouth_NA</t>
  </si>
  <si>
    <t>sQfg4SrgHG1</t>
  </si>
  <si>
    <t>SIMS.C_01_37_PrevYouth_Q1_CB1</t>
  </si>
  <si>
    <t>C_01_37_PrevYouth_Q1_CB1</t>
  </si>
  <si>
    <t>opkdgYJU2oh</t>
  </si>
  <si>
    <t>SIMS.C_01_37_PrevYouth_Q1_CB2</t>
  </si>
  <si>
    <t>C_01_37_PrevYouth_Q1_CB2</t>
  </si>
  <si>
    <t>NNuPEsteKFQ</t>
  </si>
  <si>
    <t>SIMS.C_01_37_PrevYouth_Q1_CB3</t>
  </si>
  <si>
    <t>C_01_37_PrevYouth_Q1_CB3</t>
  </si>
  <si>
    <t>xOQGZlbewJG</t>
  </si>
  <si>
    <t>SIMS.C_01_37_PrevYouth_Q1_CB4</t>
  </si>
  <si>
    <t>C_01_37_PrevYouth_Q1_CB4</t>
  </si>
  <si>
    <t>vrbja3i1Dqt</t>
  </si>
  <si>
    <t>SIMS.C_01_37_PrevYouth_Q1_CB5</t>
  </si>
  <si>
    <t>C_01_37_PrevYouth_Q1_CB5</t>
  </si>
  <si>
    <t>kV0mefVv267</t>
  </si>
  <si>
    <t>SIMS.C_01_37_PrevYouth_Q1_CB6</t>
  </si>
  <si>
    <t>C_01_37_PrevYouth_Q1_CB6</t>
  </si>
  <si>
    <t>CUmV2S528wR</t>
  </si>
  <si>
    <t>SIMS.C_01_37_PrevYouth_Q1_T-NUM</t>
  </si>
  <si>
    <t>C_01_37_PrevYouth_Q1_T-NUM</t>
  </si>
  <si>
    <t>I8cwhN4y3Vh</t>
  </si>
  <si>
    <t>SIMS.C_01_37_PrevYouth_Q2_PERC</t>
  </si>
  <si>
    <t>C_01_37_PrevYouth_Q2_PERC</t>
  </si>
  <si>
    <t>N9VujpRodEy</t>
  </si>
  <si>
    <t>SIMS.C_01_37_PrevYouth_SCORE</t>
  </si>
  <si>
    <t>C_01_37_PrevYouth_SCORE</t>
  </si>
  <si>
    <t>LJOKQ7SpC93</t>
  </si>
  <si>
    <t>SIMS.C_02_01_AdhSupp_COMM</t>
  </si>
  <si>
    <t>C_02_01_AdhSupp_COMM</t>
  </si>
  <si>
    <t>VpsLoJByP4q</t>
  </si>
  <si>
    <t>SIMS.C_02_01_AdhSupp_Q1_RESP</t>
  </si>
  <si>
    <t>C_02_01_AdhSupp_Q1_RESP</t>
  </si>
  <si>
    <t>KSulbipQZ0P</t>
  </si>
  <si>
    <t>SIMS.C_02_01_AdhSupp_Q2_PERC</t>
  </si>
  <si>
    <t>C_02_01_AdhSupp_Q2_PERC</t>
  </si>
  <si>
    <t>Bz6bQf4D7BP</t>
  </si>
  <si>
    <t>SIMS.C_02_01_AdhSupp_Q3_RESP</t>
  </si>
  <si>
    <t>C_02_01_AdhSupp_Q3_RESP</t>
  </si>
  <si>
    <t>zTry8y9r35c</t>
  </si>
  <si>
    <t>SIMS.C_02_01_AdhSupp_SCORE</t>
  </si>
  <si>
    <t>C_02_01_AdhSupp_SCORE</t>
  </si>
  <si>
    <t>UW3OqGqXgHk</t>
  </si>
  <si>
    <t>SIMS.C_02_02_PartnerHIVTst_COMM</t>
  </si>
  <si>
    <t>C_02_02_PartnerHIVTst_COMM</t>
  </si>
  <si>
    <t>ekeP62HohHf</t>
  </si>
  <si>
    <t>SIMS.C_02_02_PartnerHIVTst_Q1_RESP</t>
  </si>
  <si>
    <t>C_02_02_PartnerHIVTst_Q1_RESP</t>
  </si>
  <si>
    <t>aWi9jFKA7Bl</t>
  </si>
  <si>
    <t>SIMS.C_02_02_PartnerHIVTst_Q2_RESP</t>
  </si>
  <si>
    <t>C_02_02_PartnerHIVTst_Q2_RESP</t>
  </si>
  <si>
    <t>VNfuMyJHstJ</t>
  </si>
  <si>
    <t>SIMS.C_02_02_PartnerHIVTst_Q3_PERC</t>
  </si>
  <si>
    <t>C_02_02_PartnerHIVTst_Q3_PERC</t>
  </si>
  <si>
    <t>jE4m8qU9qqm</t>
  </si>
  <si>
    <t>SIMS.C_02_02_PartnerHIVTst_SCORE</t>
  </si>
  <si>
    <t>C_02_02_PartnerHIVTst_SCORE</t>
  </si>
  <si>
    <t>LX0slEc4Hn9</t>
  </si>
  <si>
    <t>SIMS.C_02_03_SrvcRefLinkSyst_COMM</t>
  </si>
  <si>
    <t>C_02_03_SrvcRefLinkSyst_COMM</t>
  </si>
  <si>
    <t>CgfD2wQQJJG</t>
  </si>
  <si>
    <t>SIMS.C_02_03_SrvcRefLinkSyst_Q1_CB1</t>
  </si>
  <si>
    <t>C_02_03_SrvcRefLinkSyst_Q1_CB1</t>
  </si>
  <si>
    <t>DfnNjOe7n1n</t>
  </si>
  <si>
    <t>SIMS.C_02_03_SrvcRefLinkSyst_Q1_CB2</t>
  </si>
  <si>
    <t>C_02_03_SrvcRefLinkSyst_Q1_CB2</t>
  </si>
  <si>
    <t>dyiRGm1p62c</t>
  </si>
  <si>
    <t>SIMS.C_02_03_SrvcRefLinkSyst_Q1_RESP</t>
  </si>
  <si>
    <t>C_02_03_SrvcRefLinkSyst_Q1_RESP</t>
  </si>
  <si>
    <t>WjsitBP4FFU</t>
  </si>
  <si>
    <t>SIMS.C_02_03_SrvcRefLinkSyst_Q2_PERC</t>
  </si>
  <si>
    <t>C_02_03_SrvcRefLinkSyst_Q2_PERC</t>
  </si>
  <si>
    <t>HYuXdH0eiFC</t>
  </si>
  <si>
    <t>SIMS.C_02_03_SrvcRefLinkSyst_Q3_CB1</t>
  </si>
  <si>
    <t>C_02_03_SrvcRefLinkSyst_Q3_CB1</t>
  </si>
  <si>
    <t>tpLe2ZWCUVC</t>
  </si>
  <si>
    <t>SIMS.C_02_03_SrvcRefLinkSyst_Q3_CB2</t>
  </si>
  <si>
    <t>C_02_03_SrvcRefLinkSyst_Q3_CB2</t>
  </si>
  <si>
    <t>HT94wyCcI7B</t>
  </si>
  <si>
    <t>SIMS.C_02_03_SrvcRefLinkSyst_Q3_RESP</t>
  </si>
  <si>
    <t>C_02_03_SrvcRefLinkSyst_Q3_RESP</t>
  </si>
  <si>
    <t>dtz7iBThdIe</t>
  </si>
  <si>
    <t>SIMS.C_02_03_SrvcRefLinkSyst_Q4_RESP</t>
  </si>
  <si>
    <t>C_02_03_SrvcRefLinkSyst_Q4_RESP</t>
  </si>
  <si>
    <t>C56sAMxLSfN</t>
  </si>
  <si>
    <t>SIMS.C_02_03_SrvcRefLinkSyst_SCORE</t>
  </si>
  <si>
    <t>C_02_03_SrvcRefLinkSyst_SCORE</t>
  </si>
  <si>
    <t>yMepnqdLEUp</t>
  </si>
  <si>
    <t>SIMS.C_02_04_AdltNutrScrRef_COMM</t>
  </si>
  <si>
    <t>C_02_04_AdltNutrScrRef_COMM</t>
  </si>
  <si>
    <t>yiG7lAQIzri</t>
  </si>
  <si>
    <t>SIMS.C_02_04_AdltNutrScrRef_NA</t>
  </si>
  <si>
    <t>C_02_04_AdltNutrScrRef_NA</t>
  </si>
  <si>
    <t>kYg2pfSZi1G</t>
  </si>
  <si>
    <t>SIMS.C_02_04_AdltNutrScrRef_Q1_RESP</t>
  </si>
  <si>
    <t>C_02_04_AdltNutrScrRef_Q1_RESP</t>
  </si>
  <si>
    <t>d9A7b5xgxKa</t>
  </si>
  <si>
    <t>SIMS.C_02_04_AdltNutrScrRef_Q2_RESP</t>
  </si>
  <si>
    <t>C_02_04_AdltNutrScrRef_Q2_RESP</t>
  </si>
  <si>
    <t>kPOT1a2iSBs</t>
  </si>
  <si>
    <t>SIMS.C_02_04_AdltNutrScrRef_Q3_PERC</t>
  </si>
  <si>
    <t>C_02_04_AdltNutrScrRef_Q3_PERC</t>
  </si>
  <si>
    <t>h58Gi1kQKlf</t>
  </si>
  <si>
    <t>SIMS.C_02_04_AdltNutrScrRef_SCORE</t>
  </si>
  <si>
    <t>C_02_04_AdltNutrScrRef_SCORE</t>
  </si>
  <si>
    <t>DrV2z98BbGO</t>
  </si>
  <si>
    <t>SIMS.C_02_05_PedtNutrScrRef_COMM</t>
  </si>
  <si>
    <t>C_02_05_PedtNutrScrRef_COMM</t>
  </si>
  <si>
    <t>tVQqhjNhXpy</t>
  </si>
  <si>
    <t>SIMS.C_02_05_PedtNutrScrRef_NA</t>
  </si>
  <si>
    <t>C_02_05_PedtNutrScrRef_NA</t>
  </si>
  <si>
    <t>ccxsvHLLtXi</t>
  </si>
  <si>
    <t>SIMS.C_02_05_PedtNutrScrRef_Q1_RESP</t>
  </si>
  <si>
    <t>C_02_05_PedtNutrScrRef_Q1_RESP</t>
  </si>
  <si>
    <t>r5GZavKZ6pM</t>
  </si>
  <si>
    <t>SIMS.C_02_05_PedtNutrScrRef_Q2_RESP</t>
  </si>
  <si>
    <t>C_02_05_PedtNutrScrRef_Q2_RESP</t>
  </si>
  <si>
    <t>Thq0rx1r314</t>
  </si>
  <si>
    <t>SIMS.C_02_05_PedtNutrScrRef_Q3_PERC</t>
  </si>
  <si>
    <t>C_02_05_PedtNutrScrRef_Q3_PERC</t>
  </si>
  <si>
    <t>B2TzL6MwOfS</t>
  </si>
  <si>
    <t>SIMS.C_02_05_PedtNutrScrRef_SCORE</t>
  </si>
  <si>
    <t>C_02_05_PedtNutrScrRef_SCORE</t>
  </si>
  <si>
    <t>r4HMudGgdZk</t>
  </si>
  <si>
    <t>SIMS.C_02_06_CommLinkRetSuppServ_COMM</t>
  </si>
  <si>
    <t>C_02_06_CommLinkRetSuppServ_COMM</t>
  </si>
  <si>
    <t>d6A7MRyW3uH</t>
  </si>
  <si>
    <t>SIMS.C_02_06_CommLinkRetSuppServ_Q1_CB1</t>
  </si>
  <si>
    <t>C_02_06_CommLinkRetSuppServ_Q1_CB1</t>
  </si>
  <si>
    <t>vhijgZMQYdB</t>
  </si>
  <si>
    <t>SIMS.C_02_06_CommLinkRetSuppServ_Q1_CB2</t>
  </si>
  <si>
    <t>C_02_06_CommLinkRetSuppServ_Q1_CB2</t>
  </si>
  <si>
    <t>OhMgE7Yygkn</t>
  </si>
  <si>
    <t>SIMS.C_02_06_CommLinkRetSuppServ_Q1_CB3</t>
  </si>
  <si>
    <t>C_02_06_CommLinkRetSuppServ_Q1_CB3</t>
  </si>
  <si>
    <t>en5ZMoiFJUv</t>
  </si>
  <si>
    <t>SIMS.C_02_06_CommLinkRetSuppServ_Q1_T-NUM</t>
  </si>
  <si>
    <t>C_02_06_CommLinkRetSuppServ_Q1_NUM</t>
  </si>
  <si>
    <t>aB64yK3lgv1</t>
  </si>
  <si>
    <t>SIMS.C_02_06_CommLinkRetSuppServ_Q2_CB1</t>
  </si>
  <si>
    <t>C_02_06_CommLinkRetSuppServ_Q2_CB1</t>
  </si>
  <si>
    <t>vdJWpgfkL1f</t>
  </si>
  <si>
    <t>SIMS.C_02_06_CommLinkRetSuppServ_Q2_CB2</t>
  </si>
  <si>
    <t>C_02_06_CommLinkRetSuppServ_Q2_CB2</t>
  </si>
  <si>
    <t>oF5lhAmOaVh</t>
  </si>
  <si>
    <t>SIMS.C_02_06_CommLinkRetSuppServ_Q2_CB3</t>
  </si>
  <si>
    <t>C_02_06_CommLinkRetSuppServ_Q2_CB3</t>
  </si>
  <si>
    <t>S0ZFkuZQt0p</t>
  </si>
  <si>
    <t>SIMS.C_02_06_CommLinkRetSuppServ_Q2_T-NUM</t>
  </si>
  <si>
    <t>C_02_06_CommLinkRetSuppServ_Q2_NUM</t>
  </si>
  <si>
    <t>wTINQU3m4tH</t>
  </si>
  <si>
    <t>SIMS.C_02_06_CommLinkRetSuppServ_SCORE</t>
  </si>
  <si>
    <t>C_02_06_CommLinkRetSuppServ_SCORE</t>
  </si>
  <si>
    <t>rB3mV2knULZ</t>
  </si>
  <si>
    <t>SIMS.C_02_07_STI-Ed_COMM</t>
  </si>
  <si>
    <t>C_02_07_STI-Ed_COMM</t>
  </si>
  <si>
    <t>dIaqTIfeCS0</t>
  </si>
  <si>
    <t>SIMS.C_02_07_STI-Ed_Q1_RESP</t>
  </si>
  <si>
    <t>C_02_07_STI-Ed_Q1_RESP</t>
  </si>
  <si>
    <t>LHn5rWZFcQR</t>
  </si>
  <si>
    <t>SIMS.C_02_07_STI-Ed_Q2_RESP</t>
  </si>
  <si>
    <t>C_02_07_STI-Ed_Q2_RESP</t>
  </si>
  <si>
    <t>h5I7HE46hUs</t>
  </si>
  <si>
    <t>SIMS.C_02_07_STI-Ed_Q3_PERC</t>
  </si>
  <si>
    <t>C_02_07_STI-Ed_Q3_PERC</t>
  </si>
  <si>
    <t>tm9hTDsGjx0</t>
  </si>
  <si>
    <t>SIMS.C_02_07_STI-Ed_Q4_RESP</t>
  </si>
  <si>
    <t>C_02_07_STI-Ed_Q4_RESP</t>
  </si>
  <si>
    <t>KtNmk1gfvR2</t>
  </si>
  <si>
    <t>SIMS.C_02_07_STI-Ed_SCORE</t>
  </si>
  <si>
    <t>C_02_07_STI-Ed_SCORE</t>
  </si>
  <si>
    <t>b7ruFSdzxtg</t>
  </si>
  <si>
    <t>SIMS.C_02_08_Cond-Avail_COMM</t>
  </si>
  <si>
    <t>C_02_08_Cond-Avail_COMM</t>
  </si>
  <si>
    <t>ctNhLbVJv5N</t>
  </si>
  <si>
    <t>SIMS.C_02_08_Cond-Avail_NA</t>
  </si>
  <si>
    <t>C_02_08_Cond-Avail_NA</t>
  </si>
  <si>
    <t>Q1hUZx7Frjd</t>
  </si>
  <si>
    <t>SIMS.C_02_08_Cond-Avail_Q1_RESP</t>
  </si>
  <si>
    <t>C_02_08_Cond-Avail_Q1_RESP</t>
  </si>
  <si>
    <t>fI2N5v8iHxb</t>
  </si>
  <si>
    <t>SIMS.C_02_08_Cond-Avail_Q2_RESP</t>
  </si>
  <si>
    <t>C_02_08_Cond-Avail_Q2_RESP</t>
  </si>
  <si>
    <t>n5Fbh7HEwxk</t>
  </si>
  <si>
    <t>SIMS.C_02_08_Cond-Avail_Q3_RESP</t>
  </si>
  <si>
    <t>C_02_08_Cond-Avail_Q3_RESP</t>
  </si>
  <si>
    <t>MJqelN6Jk4Z</t>
  </si>
  <si>
    <t>SIMS.C_02_08_Cond-Avail_Q4_RESP</t>
  </si>
  <si>
    <t>C_02_08_Cond-Avail_Q4_RESP</t>
  </si>
  <si>
    <t>DHZKJSPjFcR</t>
  </si>
  <si>
    <t>SIMS.C_02_08_Cond-Avail_SCORE</t>
  </si>
  <si>
    <t>C_02_08_Cond-Avail_SCORE</t>
  </si>
  <si>
    <t>cbp6rTiMjUR</t>
  </si>
  <si>
    <t>SIMS.C_02_09_Lubr-Avail_COMM</t>
  </si>
  <si>
    <t>C_02_09_Lubr-Avail_COMM</t>
  </si>
  <si>
    <t>Ix8KSKVp9HA</t>
  </si>
  <si>
    <t>SIMS.C_02_09_Lubr-Avail_NA</t>
  </si>
  <si>
    <t>C_02_09_Lubr-Avail_NA</t>
  </si>
  <si>
    <t>kzbQHqZAWJL</t>
  </si>
  <si>
    <t>SIMS.C_02_09_Lubr-Avail_Q1_RESP</t>
  </si>
  <si>
    <t>C_02_09_Lubr-Avail_Q1_RESP</t>
  </si>
  <si>
    <t>oJkXOKkIQCM</t>
  </si>
  <si>
    <t>SIMS.C_02_09_Lubr-Avail_Q2_RESP</t>
  </si>
  <si>
    <t>C_02_09_Lubr-Avail_Q2_RESP</t>
  </si>
  <si>
    <t>LfOzvHErq8q</t>
  </si>
  <si>
    <t>SIMS.C_02_09_Lubr-Avail_Q3_RESP</t>
  </si>
  <si>
    <t>C_02_09_Lubr-Avail_Q3_RESP</t>
  </si>
  <si>
    <t>GsLvDXGhcXM</t>
  </si>
  <si>
    <t>SIMS.C_02_09_Lubr-Avail_Q4_RESP</t>
  </si>
  <si>
    <t>C_02_09_Lubr-Avail_Q4_RESP</t>
  </si>
  <si>
    <t>cYsKBtCNiqH</t>
  </si>
  <si>
    <t>SIMS.C_02_09_Lubr-Avail_SCORE</t>
  </si>
  <si>
    <t>C_02_09_Lubr-Avail_SCORE</t>
  </si>
  <si>
    <t>wPHqGyfmNMm</t>
  </si>
  <si>
    <t>SIMS.C_02_10_FP-HIV-IntegrservDel_COMM</t>
  </si>
  <si>
    <t>C_02_10_FP-HIV-IntegrservDel_COMM</t>
  </si>
  <si>
    <t>ZwZMtMeI0FU</t>
  </si>
  <si>
    <t>SIMS.C_02_10_FP-HIV-IntegrservDel_NA</t>
  </si>
  <si>
    <t>C_02_10_FP-HIV-IntegrservDel_NA</t>
  </si>
  <si>
    <t>euStvp0PDuO</t>
  </si>
  <si>
    <t>SIMS.C_02_10_FP-HIV-IntegrservDel_Q1_RESP</t>
  </si>
  <si>
    <t>C_02_10_FP-HIV-IntegrservDel_Q1_RESP</t>
  </si>
  <si>
    <t>TjMF0UJ88v0</t>
  </si>
  <si>
    <t>SIMS.C_02_10_FP-HIV-IntegrservDel_Q2_RESP</t>
  </si>
  <si>
    <t>C_02_10_FP-HIV-IntegrservDel_Q2_RESP</t>
  </si>
  <si>
    <t>oyilyDmqEyq</t>
  </si>
  <si>
    <t>SIMS.C_02_10_FP-HIV-IntegrservDel_Q3_RESP</t>
  </si>
  <si>
    <t>C_02_10_FP-HIV-IntegrservDel_Q3_RESP</t>
  </si>
  <si>
    <t>JsHOE9pUm78</t>
  </si>
  <si>
    <t>SIMS.C_02_10_FP-HIV-IntegrservDel_Q4_RESP</t>
  </si>
  <si>
    <t>C_02_10_FP-HIV-IntegrservDel_Q4_RESP</t>
  </si>
  <si>
    <t>xbSJ1wHsAPt</t>
  </si>
  <si>
    <t>SIMS.C_02_10_FP-HIV-IntegrservDel_Q5_RESP</t>
  </si>
  <si>
    <t>C_02_10_FP-HIV-IntegrservDel_Q5_RESP</t>
  </si>
  <si>
    <t>fBn1PN7EQux</t>
  </si>
  <si>
    <t>SIMS.C_02_10_FP-HIV-IntegrservDel_SCORE</t>
  </si>
  <si>
    <t>C_02_10_FP-HIV-IntegrservDel_SCORE</t>
  </si>
  <si>
    <t>AgPm4Rc6ooJ</t>
  </si>
  <si>
    <t>SIMS.C_03_01_CaseMgmt_Serv_COMM</t>
  </si>
  <si>
    <t>C_03_01_CaseMgmt_Serv_COMM</t>
  </si>
  <si>
    <t>TuGt7BT1BU0</t>
  </si>
  <si>
    <t>SIMS.C_03_01_CaseMgmt_Serv_Q1_RESP</t>
  </si>
  <si>
    <t>C_03_01_CaseMgmt_Serv_Q1_RESP</t>
  </si>
  <si>
    <t>sjK7UlgdNfo</t>
  </si>
  <si>
    <t>SIMS.C_03_01_CaseMgmt_Serv_Q2_RESP</t>
  </si>
  <si>
    <t>C_03_01_CaseMgmt_Serv_Q2_RESP</t>
  </si>
  <si>
    <t>xh4wHBCnxHZ</t>
  </si>
  <si>
    <t>SIMS.C_03_01_CaseMgmt_Serv_Q3_RESP</t>
  </si>
  <si>
    <t>C_03_01_CaseMgmt_Serv_Q3_RESP</t>
  </si>
  <si>
    <t>nOSaCJ72L9o</t>
  </si>
  <si>
    <t>SIMS.C_03_01_CaseMgmt_Serv_Q4_RESP</t>
  </si>
  <si>
    <t>C_03_01_CaseMgmt_Serv_Q4_RESP</t>
  </si>
  <si>
    <t>KZsseKGPqzw</t>
  </si>
  <si>
    <t>SIMS.C_03_01_CaseMgmt_Serv_SCORE</t>
  </si>
  <si>
    <t>C_03_01_CaseMgmt_Serv_SCORE</t>
  </si>
  <si>
    <t>jbdWcJXjT6x</t>
  </si>
  <si>
    <t>SIMS.C_03_02_PrevHIVGirls_COMM</t>
  </si>
  <si>
    <t>C_03_02_PrevHIVGirls_COMM</t>
  </si>
  <si>
    <t>WBcUGzaqZ0p</t>
  </si>
  <si>
    <t>SIMS.C_03_02_PrevHIVGirls_NA</t>
  </si>
  <si>
    <t>C_03_02_PrevHIVGirls_NA</t>
  </si>
  <si>
    <t>FKjv0psdwyn</t>
  </si>
  <si>
    <t>SIMS.C_03_02_PrevHIVGirls_Q1_RESP</t>
  </si>
  <si>
    <t>C_03_02_PrevHIVGirls_Q1_RESP</t>
  </si>
  <si>
    <t>IRA87gdyCl4</t>
  </si>
  <si>
    <t>SIMS.C_03_02_PrevHIVGirls_Q2_CB1</t>
  </si>
  <si>
    <t>C_03_02_PrevHIVGirls_Q2_CB1</t>
  </si>
  <si>
    <t>RRmGEpYwB8m</t>
  </si>
  <si>
    <t>SIMS.C_03_02_PrevHIVGirls_Q2_CB2</t>
  </si>
  <si>
    <t>C_03_02_PrevHIVGirls_Q2_CB2</t>
  </si>
  <si>
    <t>nlNxC0AQZ6f</t>
  </si>
  <si>
    <t>SIMS.C_03_02_PrevHIVGirls_Q2_CB3</t>
  </si>
  <si>
    <t>C_03_02_PrevHIVGirls_Q2_CB3</t>
  </si>
  <si>
    <t>KDOPMQQfO2c</t>
  </si>
  <si>
    <t>SIMS.C_03_02_PrevHIVGirls_Q2_CB4</t>
  </si>
  <si>
    <t>C_03_02_PrevHIVGirls_Q2_CB4</t>
  </si>
  <si>
    <t>NkpvmzbfSnB</t>
  </si>
  <si>
    <t>SIMS.C_03_02_PrevHIVGirls_Q2_T-NUM</t>
  </si>
  <si>
    <t>C_03_02_PrevHIVGirls_Q2_NUM</t>
  </si>
  <si>
    <t>HQPSZy2lCfP</t>
  </si>
  <si>
    <t>SIMS.C_03_02_PrevHIVGirls_Q3_CB1</t>
  </si>
  <si>
    <t>C_03_02_PrevHIVGirls_Q3_CB1</t>
  </si>
  <si>
    <t>EYm0mSt95Jg</t>
  </si>
  <si>
    <t>SIMS.C_03_02_PrevHIVGirls_Q3_CB2</t>
  </si>
  <si>
    <t>C_03_02_PrevHIVGirls_Q3_CB2</t>
  </si>
  <si>
    <t>bcZL4PIQ3UE</t>
  </si>
  <si>
    <t>SIMS.C_03_02_PrevHIVGirls_Q3_CB3</t>
  </si>
  <si>
    <t>C_03_02_PrevHIVGirls_Q3_CB3</t>
  </si>
  <si>
    <t>Lt4gjdMT8Ig</t>
  </si>
  <si>
    <t>SIMS.C_03_02_PrevHIVGirls_Q3_CB4</t>
  </si>
  <si>
    <t>C_03_02_PrevHIVGirls_Q3_CB4</t>
  </si>
  <si>
    <t>NPDlQDYzsn4</t>
  </si>
  <si>
    <t>SIMS.C_03_02_PrevHIVGirls_Q3_CB5</t>
  </si>
  <si>
    <t>C_03_02_PrevHIVGirls_Q3_CB5</t>
  </si>
  <si>
    <t>gMiDwUwYG81</t>
  </si>
  <si>
    <t>SIMS.C_03_02_PrevHIVGirls_Q3_T-NUM</t>
  </si>
  <si>
    <t>C_03_02_PrevHIVGirls_Q3_NUM</t>
  </si>
  <si>
    <t>FKnCTocYGr2</t>
  </si>
  <si>
    <t>SIMS.C_03_02_PrevHIVGirls_SCORE</t>
  </si>
  <si>
    <t>C_03_02_PrevHIVGirls_SCORE</t>
  </si>
  <si>
    <t>p4Tbh4xcEox</t>
  </si>
  <si>
    <t>SIMS.C_03_03_HIVRefSyst_COMM</t>
  </si>
  <si>
    <t>C_03_03_HIVRefSyst_COMM</t>
  </si>
  <si>
    <t>L1yt54GOMtd</t>
  </si>
  <si>
    <t>SIMS.C_03_03_HIVRefSyst_Q1_RESP</t>
  </si>
  <si>
    <t>C_03_03_HIVRefSyst_Q1_RESP</t>
  </si>
  <si>
    <t>esWz6znbe3K</t>
  </si>
  <si>
    <t>SIMS.C_03_03_HIVRefSyst_Q2_RESP</t>
  </si>
  <si>
    <t>C_03_03_HIVRefSyst_Q2_RESP</t>
  </si>
  <si>
    <t>ndwxDJVkj1c</t>
  </si>
  <si>
    <t>SIMS.C_03_03_HIVRefSyst_Q3_PERC</t>
  </si>
  <si>
    <t>C_03_03_HIVRefSyst_Q3_PERC</t>
  </si>
  <si>
    <t>r5HpLzFTC3w</t>
  </si>
  <si>
    <t>SIMS.C_03_03_HIVRefSyst_Q4_PERC</t>
  </si>
  <si>
    <t>C_03_03_HIVRefSyst_Q4_PERC</t>
  </si>
  <si>
    <t>YsDEOrCdTzF</t>
  </si>
  <si>
    <t>SIMS.C_03_03_HIVRefSyst_SCORE</t>
  </si>
  <si>
    <t>C_03_03_HIVRefSyst_SCORE</t>
  </si>
  <si>
    <t>BjibSrn0gNR</t>
  </si>
  <si>
    <t>SIMS.C_03_04_ChPrtServ_COMM</t>
  </si>
  <si>
    <t>C_03_04_ChPrtServ_COMM</t>
  </si>
  <si>
    <t>AFDK6IZrlNS</t>
  </si>
  <si>
    <t>SIMS.C_03_04_ChPrtServ_Q1_CB1</t>
  </si>
  <si>
    <t>C_03_04_ChPrtServ_Q1_CB1</t>
  </si>
  <si>
    <t>v1eL7VqiH8T</t>
  </si>
  <si>
    <t>SIMS.C_03_04_ChPrtServ_Q1_CB2</t>
  </si>
  <si>
    <t>C_03_04_ChPrtServ_Q1_CB2</t>
  </si>
  <si>
    <t>iFsPIrmuy7w</t>
  </si>
  <si>
    <t>SIMS.C_03_04_ChPrtServ_Q1_CB3</t>
  </si>
  <si>
    <t>C_03_04_ChPrtServ_Q1_CB3</t>
  </si>
  <si>
    <t>f3iCbGzmjZK</t>
  </si>
  <si>
    <t>SIMS.C_03_04_ChPrtServ_Q1_CB4</t>
  </si>
  <si>
    <t>C_03_04_ChPrtServ_Q1_CB4</t>
  </si>
  <si>
    <t>CgK3hvm2rOq</t>
  </si>
  <si>
    <t>SIMS.C_03_04_ChPrtServ_Q1_CB5</t>
  </si>
  <si>
    <t>C_03_04_ChPrtServ_Q1_CB5</t>
  </si>
  <si>
    <t>wAZMLdVnFeI</t>
  </si>
  <si>
    <t>SIMS.C_03_04_ChPrtServ_Q1_CB6</t>
  </si>
  <si>
    <t>C_03_04_ChPrtServ_Q1_CB6</t>
  </si>
  <si>
    <t>lhfk2kKoL8k</t>
  </si>
  <si>
    <t>SIMS.C_03_04_ChPrtServ_Q1_CB7</t>
  </si>
  <si>
    <t>C_03_04_ChPrtServ_Q1_CB7</t>
  </si>
  <si>
    <t>LrsHUaKp57c</t>
  </si>
  <si>
    <t>SIMS.C_03_04_ChPrtServ_Q1_RESP</t>
  </si>
  <si>
    <t>C_03_04_ChPrtServ_Q1_RESP</t>
  </si>
  <si>
    <t>jGP6NcSf55R</t>
  </si>
  <si>
    <t>SIMS.C_03_04_ChPrtServ_Q2_RESP</t>
  </si>
  <si>
    <t>C_03_04_ChPrtServ_Q2_RESP</t>
  </si>
  <si>
    <t>uKCgSL0ETbe</t>
  </si>
  <si>
    <t>SIMS.C_03_04_ChPrtServ_Q3_RESP</t>
  </si>
  <si>
    <t>C_03_04_ChPrtServ_Q3_RESP</t>
  </si>
  <si>
    <t>TRh9FiwQVBr</t>
  </si>
  <si>
    <t>SIMS.C_03_04_ChPrtServ_SCORE</t>
  </si>
  <si>
    <t>C_03_04_ChPrtServ_SCORE</t>
  </si>
  <si>
    <t>DWUJ6i0V0BY</t>
  </si>
  <si>
    <t>SIMS.C_03_05_EdServ_COMM</t>
  </si>
  <si>
    <t>C_03_05_EdServ_COMM</t>
  </si>
  <si>
    <t>B02wPCUuNHn</t>
  </si>
  <si>
    <t>SIMS.C_03_05_EdServ_NA</t>
  </si>
  <si>
    <t>C_03_05_EdServ_NA</t>
  </si>
  <si>
    <t>OZBfiPGXoqQ</t>
  </si>
  <si>
    <t>SIMS.C_03_05_EdServ_Q1_CB1</t>
  </si>
  <si>
    <t>C_03_05_EdServ_Q1_CB1</t>
  </si>
  <si>
    <t>TPtQdZy5Lts</t>
  </si>
  <si>
    <t>SIMS.C_03_05_EdServ_Q1_CB2</t>
  </si>
  <si>
    <t>C_03_05_EdServ_Q1_CB2</t>
  </si>
  <si>
    <t>NVQ3OtU5JGC</t>
  </si>
  <si>
    <t>SIMS.C_03_05_EdServ_Q1_RESP</t>
  </si>
  <si>
    <t>C_03_05_EdServ_Q1_RESP</t>
  </si>
  <si>
    <t>mhjMtqjAg3S</t>
  </si>
  <si>
    <t>SIMS.C_03_05_EdServ_Q2_RESP</t>
  </si>
  <si>
    <t>C_03_05_EdServ_Q2_RESP</t>
  </si>
  <si>
    <t>ASDP4UE0G0l</t>
  </si>
  <si>
    <t>SIMS.C_03_05_EdServ_Q3_RESP</t>
  </si>
  <si>
    <t>C_03_05_EdServ_Q3_RESP</t>
  </si>
  <si>
    <t>IMKnIQ7qjnL</t>
  </si>
  <si>
    <t>SIMS.C_03_05_EdServ_SCORE</t>
  </si>
  <si>
    <t>C_03_05_EdServ_SCORE</t>
  </si>
  <si>
    <t>DHJzq9m7HNd</t>
  </si>
  <si>
    <t>SIMS.C_03_06_GirlsSecEdTrnsn_COMM</t>
  </si>
  <si>
    <t>C_03_06_GirlsSecEdTrnsn_COMM</t>
  </si>
  <si>
    <t>UdoT0NiC2Om</t>
  </si>
  <si>
    <t>SIMS.C_03_06_GirlsSecEdTrnsn_NA</t>
  </si>
  <si>
    <t>C_03_06_GirlsSecEdTrnsn_NA</t>
  </si>
  <si>
    <t>rExCkxlwifV</t>
  </si>
  <si>
    <t>SIMS.C_03_06_GirlsSecEdTrnsn_Q1_CB1</t>
  </si>
  <si>
    <t>C_03_06_GirlsSecEdTrnsn_Q1_CB1</t>
  </si>
  <si>
    <t>VPuIhDkm6i5</t>
  </si>
  <si>
    <t>SIMS.C_03_06_GirlsSecEdTrnsn_Q1_CB2</t>
  </si>
  <si>
    <t>C_03_06_GirlsSecEdTrnsn_Q1_CB2</t>
  </si>
  <si>
    <t>YO7HpXzyryO</t>
  </si>
  <si>
    <t>SIMS.C_03_06_GirlsSecEdTrnsn_Q1_CB3</t>
  </si>
  <si>
    <t>C_03_06_GirlsSecEdTrnsn_Q1_CB3</t>
  </si>
  <si>
    <t>vdzyMOSzbQg</t>
  </si>
  <si>
    <t>SIMS.C_03_06_GirlsSecEdTrnsn_Q1_RESP</t>
  </si>
  <si>
    <t>C_03_06_GirlsSecEdTrnsn_Q1_RESP</t>
  </si>
  <si>
    <t>N6t5XAFLYet</t>
  </si>
  <si>
    <t>SIMS.C_03_06_GirlsSecEdTrnsn_Q2_CB1</t>
  </si>
  <si>
    <t>C_03_06_GirlsSecEdTrnsn_Q2_CB1</t>
  </si>
  <si>
    <t>fPeT5C9R4K7</t>
  </si>
  <si>
    <t>SIMS.C_03_06_GirlsSecEdTrnsn_Q2_CB2</t>
  </si>
  <si>
    <t>C_03_06_GirlsSecEdTrnsn_Q2_CB2</t>
  </si>
  <si>
    <t>NxEM5JIduO6</t>
  </si>
  <si>
    <t>SIMS.C_03_06_GirlsSecEdTrnsn_Q2_RESP</t>
  </si>
  <si>
    <t>C_03_06_GirlsSecEdTrnsn_Q2_RESP</t>
  </si>
  <si>
    <t>VTnWowmQuhS</t>
  </si>
  <si>
    <t>SIMS.C_03_06_GirlsSecEdTrnsn_Q3_RESP</t>
  </si>
  <si>
    <t>C_03_06_GirlsSecEdTrnsn_Q3_RESP</t>
  </si>
  <si>
    <t>k90m4GOmOlU</t>
  </si>
  <si>
    <t>SIMS.C_03_06_GirlsSecEdTrnsn_SCORE</t>
  </si>
  <si>
    <t>C_03_06_GirlsSecEdTrnsn_SCORE</t>
  </si>
  <si>
    <t>q0ui7W4PuWI</t>
  </si>
  <si>
    <t>SIMS.C_03_07_EconStgth-SocPrtServ_COMM</t>
  </si>
  <si>
    <t>C_03_07_EconStgth-SocPrtServ_COMM</t>
  </si>
  <si>
    <t>PkumaZC5OPR</t>
  </si>
  <si>
    <t>SIMS.C_03_07_EconStgth-SocPrtServ_NA</t>
  </si>
  <si>
    <t>C_03_07_EconStgth-SocPrtServ_NA</t>
  </si>
  <si>
    <t>uIQjJZVVFgk</t>
  </si>
  <si>
    <t>SIMS.C_03_07_EconStgth-SocPrtServ_Q1_RESP</t>
  </si>
  <si>
    <t>C_03_07_EconStgth-SocPrtServ_Q1_RESP</t>
  </si>
  <si>
    <t>TXYe6en6Ql0</t>
  </si>
  <si>
    <t>SIMS.C_03_07_EconStgth-SocPrtServ_Q2_RESP</t>
  </si>
  <si>
    <t>C_03_07_EconStgth-SocPrtServ_Q2_RESP</t>
  </si>
  <si>
    <t>eUkK0EkvN9H</t>
  </si>
  <si>
    <t>SIMS.C_03_07_EconStgth-SocPrtServ_Q3_RESP</t>
  </si>
  <si>
    <t>C_03_07_EconStgth-SocPrtServ_Q3_RESP</t>
  </si>
  <si>
    <t>Bc25tNUxaKn</t>
  </si>
  <si>
    <t>SIMS.C_03_07_EconStgth-SocPrtServ_Q4_RESP</t>
  </si>
  <si>
    <t>C_03_07_EconStgth-SocPrtServ_Q4_RESP</t>
  </si>
  <si>
    <t>CxuAlXirJk1</t>
  </si>
  <si>
    <t>SIMS.C_03_07_EconStgth-SocPrtServ_SCORE</t>
  </si>
  <si>
    <t>C_03_07_EconStgth-SocPrtServ_SCORE</t>
  </si>
  <si>
    <t>ga8xdpwTTrh</t>
  </si>
  <si>
    <t>SIMS.C_03_08_ErlyChDevServ_COMM</t>
  </si>
  <si>
    <t>C_03_08_ErlyChDevServ_COMM</t>
  </si>
  <si>
    <t>BChyPytujvc</t>
  </si>
  <si>
    <t>SIMS.C_03_08_ErlyChDevServ_NA</t>
  </si>
  <si>
    <t>C_03_08_ErlyChDevServ_NA</t>
  </si>
  <si>
    <t>GnY5gxDLtzw</t>
  </si>
  <si>
    <t>SIMS.C_03_08_ErlyChDevServ_Q1_CB1</t>
  </si>
  <si>
    <t>C_03_08_ErlyChDevServ_Q1_CB1</t>
  </si>
  <si>
    <t>Isn7IEopeOQ</t>
  </si>
  <si>
    <t>SIMS.C_03_08_ErlyChDevServ_Q1_CB2</t>
  </si>
  <si>
    <t>C_03_08_ErlyChDevServ_Q1_CB2</t>
  </si>
  <si>
    <t>yImyCPxXGCr</t>
  </si>
  <si>
    <t>SIMS.C_03_08_ErlyChDevServ_Q1_RESP</t>
  </si>
  <si>
    <t>C_03_08_ErlyChDevServ_Q1_RESP</t>
  </si>
  <si>
    <t>Bus9M4ajl0B</t>
  </si>
  <si>
    <t>SIMS.C_03_08_ErlyChDevServ_Q2_CB1</t>
  </si>
  <si>
    <t>C_03_08_ErlyChDevServ_Q2_CB1</t>
  </si>
  <si>
    <t>tDSW4poFEXU</t>
  </si>
  <si>
    <t>SIMS.C_03_08_ErlyChDevServ_Q2_CB2</t>
  </si>
  <si>
    <t>C_03_08_ErlyChDevServ_Q2_CB2</t>
  </si>
  <si>
    <t>g6EY19eqSgD</t>
  </si>
  <si>
    <t>SIMS.C_03_08_ErlyChDevServ_Q2_RESP</t>
  </si>
  <si>
    <t>C_03_08_ErlyChDevServ_Q2_RESP</t>
  </si>
  <si>
    <t>QY2Rr0FT4J5</t>
  </si>
  <si>
    <t>SIMS.C_03_08_ErlyChDevServ_Q3_CB1</t>
  </si>
  <si>
    <t>C_03_08_ErlyChDevServ_Q3_CB1</t>
  </si>
  <si>
    <t>yqiEYsEUtok</t>
  </si>
  <si>
    <t>SIMS.C_03_08_ErlyChDevServ_Q3_CB2</t>
  </si>
  <si>
    <t>C_03_08_ErlyChDevServ_Q3_CB2</t>
  </si>
  <si>
    <t>o9C9EvNuAZa</t>
  </si>
  <si>
    <t>SIMS.C_03_08_ErlyChDevServ_Q3_CB3</t>
  </si>
  <si>
    <t>C_03_08_ErlyChDevServ_Q3_CB3</t>
  </si>
  <si>
    <t>jcpdwUgeoFC</t>
  </si>
  <si>
    <t>SIMS.C_03_08_ErlyChDevServ_Q3_CB4</t>
  </si>
  <si>
    <t>C_03_08_ErlyChDevServ_Q3_CB4</t>
  </si>
  <si>
    <t>kLIIVJMCztp</t>
  </si>
  <si>
    <t>SIMS.C_03_08_ErlyChDevServ_Q3_CB5</t>
  </si>
  <si>
    <t>C_03_08_ErlyChDevServ_Q3_CB5</t>
  </si>
  <si>
    <t>mgzLL9usZGd</t>
  </si>
  <si>
    <t>SIMS.C_03_08_ErlyChDevServ_Q3_CB6</t>
  </si>
  <si>
    <t>C_03_08_ErlyChDevServ_Q3_CB6</t>
  </si>
  <si>
    <t>aXgFoCfJuAM</t>
  </si>
  <si>
    <t>SIMS.C_03_08_ErlyChDevServ_Q3_RESP</t>
  </si>
  <si>
    <t>C_03_08_ErlyChDevServ_Q3_RESP</t>
  </si>
  <si>
    <t>Tgcd5oxms55</t>
  </si>
  <si>
    <t>SIMS.C_03_08_ErlyChDevServ_Q4_RESP</t>
  </si>
  <si>
    <t>C_03_08_ErlyChDevServ_Q4_RESP</t>
  </si>
  <si>
    <t>aDu7ozlg2Cb</t>
  </si>
  <si>
    <t>SIMS.C_03_08_ErlyChDevServ_Q5_RESP</t>
  </si>
  <si>
    <t>C_03_08_ErlyChDevServ_Q5_RESP</t>
  </si>
  <si>
    <t>HhAO9HUnggi</t>
  </si>
  <si>
    <t>SIMS.C_03_08_ErlyChDevServ_SCORE</t>
  </si>
  <si>
    <t>C_03_08_ErlyChDevServ_SCORE</t>
  </si>
  <si>
    <t>RiroZndo83S</t>
  </si>
  <si>
    <t>SIMS.C_03_09_PedtNutrScrRef_COMM</t>
  </si>
  <si>
    <t>C_03_09_PedtNutrScrRef_COMM</t>
  </si>
  <si>
    <t>YfjbYwzAwDx</t>
  </si>
  <si>
    <t>SIMS.C_03_09_PedtNutrScrRef_NA</t>
  </si>
  <si>
    <t>C_03_09_PedtNutrScrRef_NA</t>
  </si>
  <si>
    <t>Us4CQyDDuic</t>
  </si>
  <si>
    <t>SIMS.C_03_09_PedtNutrScrRef_Q1_RESP</t>
  </si>
  <si>
    <t>C_03_09_PedtNutrScrRef_Q1_RESP</t>
  </si>
  <si>
    <t>I0mcijlsHm1</t>
  </si>
  <si>
    <t>SIMS.C_03_09_PedtNutrScrRef_Q2_RESP</t>
  </si>
  <si>
    <t>C_03_09_PedtNutrScrRef_Q2_RESP</t>
  </si>
  <si>
    <t>TSZ7rgVexYB</t>
  </si>
  <si>
    <t>SIMS.C_03_09_PedtNutrScrRef_Q3_PERC</t>
  </si>
  <si>
    <t>C_03_09_PedtNutrScrRef_Q3_PERC</t>
  </si>
  <si>
    <t>MUV8grPbhAA</t>
  </si>
  <si>
    <t>SIMS.C_03_09_PedtNutrScrRef_SCORE</t>
  </si>
  <si>
    <t>C_03_09_PedtNutrScrRef_SCORE</t>
  </si>
  <si>
    <t>gfZxeCLyoSX</t>
  </si>
  <si>
    <t>SIMS.C_03_10_FP-HIV-IntegrservDel_COMM</t>
  </si>
  <si>
    <t>C_03_10_FP-HIV-IntegrservDel_COMM</t>
  </si>
  <si>
    <t>qXzuyclipF9</t>
  </si>
  <si>
    <t>SIMS.C_03_10_FP-HIV-IntegrservDel_NA</t>
  </si>
  <si>
    <t>C_03_10_FP-HIV-IntegrservDel_NA</t>
  </si>
  <si>
    <t>vLXiEgFzGDN</t>
  </si>
  <si>
    <t>SIMS.C_03_10_FP-HIV-IntegrservDel_Q1_RESP</t>
  </si>
  <si>
    <t>C_03_10_FP-HIV-IntegrservDel_Q1_RESP</t>
  </si>
  <si>
    <t>u05SJi0yuWp</t>
  </si>
  <si>
    <t>SIMS.C_03_10_FP-HIV-IntegrservDel_Q2_RESP</t>
  </si>
  <si>
    <t>C_03_10_FP-HIV-IntegrservDel_Q2_RESP</t>
  </si>
  <si>
    <t>TvSIu8IG76u</t>
  </si>
  <si>
    <t>SIMS.C_03_10_FP-HIV-IntegrservDel_Q3_RESP</t>
  </si>
  <si>
    <t>C_03_10_FP-HIV-IntegrservDel_Q3_RESP</t>
  </si>
  <si>
    <t>MtXoi6SEzid</t>
  </si>
  <si>
    <t>SIMS.C_03_10_FP-HIV-IntegrservDel_Q4_RESP</t>
  </si>
  <si>
    <t>C_03_10_FP-HIV-IntegrservDel_Q4_RESP</t>
  </si>
  <si>
    <t>GHQEK29Pfya</t>
  </si>
  <si>
    <t>SIMS.C_03_10_FP-HIV-IntegrservDel_Q5_RESP</t>
  </si>
  <si>
    <t>C_03_10_FP-HIV-IntegrservDel_Q5_RESP</t>
  </si>
  <si>
    <t>i1wFUVY0iSS</t>
  </si>
  <si>
    <t>SIMS.C_03_10_FP-HIV-IntegrservDel_SCORE</t>
  </si>
  <si>
    <t>C_03_10_FP-HIV-IntegrservDel_SCORE</t>
  </si>
  <si>
    <t>uQXV1x6XFBO</t>
  </si>
  <si>
    <t>SIMS.C_04_01_Cond-Avail_COMM</t>
  </si>
  <si>
    <t>C_04_01_Cond-Avail_COMM</t>
  </si>
  <si>
    <t>kXcWWJtqRsS</t>
  </si>
  <si>
    <t>SIMS.C_04_01_Cond-Avail_Q1_RESP</t>
  </si>
  <si>
    <t>C_04_01_Cond-Avail_Q1_RESP</t>
  </si>
  <si>
    <t>OCyyxrFuEi3</t>
  </si>
  <si>
    <t>SIMS.C_04_01_Cond-Avail_Q2_RESP</t>
  </si>
  <si>
    <t>C_04_01_Cond-Avail_Q2_RESP</t>
  </si>
  <si>
    <t>MOQfSAEldfq</t>
  </si>
  <si>
    <t>SIMS.C_04_01_Cond-Avail_Q3_RESP</t>
  </si>
  <si>
    <t>C_04_01_Cond-Avail_Q3_RESP</t>
  </si>
  <si>
    <t>ZNzepDPx7Yl</t>
  </si>
  <si>
    <t>SIMS.C_04_01_Cond-Avail_Q4_RESP</t>
  </si>
  <si>
    <t>C_04_01_Cond-Avail_Q4_RESP</t>
  </si>
  <si>
    <t>kSTGtleEora</t>
  </si>
  <si>
    <t>SIMS.C_04_01_Cond-Avail_SCORE</t>
  </si>
  <si>
    <t>C_04_01_Cond-Avail_SCORE</t>
  </si>
  <si>
    <t>xUPCaS0zvOe</t>
  </si>
  <si>
    <t>SIMS.C_04_02_Lubr-Avail_COMM</t>
  </si>
  <si>
    <t>C_04_02_Lubr-Avail_COMM</t>
  </si>
  <si>
    <t>VPhD7kuTxEV</t>
  </si>
  <si>
    <t>SIMS.C_04_02_Lubr-Avail_Q1_RESP</t>
  </si>
  <si>
    <t>C_04_02_Lubr-Avail_Q1_RESP</t>
  </si>
  <si>
    <t>WB97LGgLVzf</t>
  </si>
  <si>
    <t>SIMS.C_04_02_Lubr-Avail_Q2_RESP</t>
  </si>
  <si>
    <t>C_04_02_Lubr-Avail_Q2_RESP</t>
  </si>
  <si>
    <t>CHxQr0N1Iph</t>
  </si>
  <si>
    <t>SIMS.C_04_02_Lubr-Avail_Q3_RESP</t>
  </si>
  <si>
    <t>C_04_02_Lubr-Avail_Q3_RESP</t>
  </si>
  <si>
    <t>j6K9KyxU7Ra</t>
  </si>
  <si>
    <t>SIMS.C_04_02_Lubr-Avail_Q4_RESP</t>
  </si>
  <si>
    <t>C_04_02_Lubr-Avail_Q4_RESP</t>
  </si>
  <si>
    <t>sI5FYok4rbZ</t>
  </si>
  <si>
    <t>SIMS.C_04_02_Lubr-Avail_SCORE</t>
  </si>
  <si>
    <t>C_04_02_Lubr-Avail_SCORE</t>
  </si>
  <si>
    <t>OMl3kSgyeeJ</t>
  </si>
  <si>
    <t>SIMS.C_04_03_STI-ScrnMgmt-KP_COMM</t>
  </si>
  <si>
    <t>C_04_03_STI-ScrnMgmt-KP_COMM</t>
  </si>
  <si>
    <t>jc2b8lIGnp0</t>
  </si>
  <si>
    <t>SIMS.C_04_03_STI-ScrnMgmt-KP_NA</t>
  </si>
  <si>
    <t>C_04_03_STI-ScrnMgmt-KP_NA</t>
  </si>
  <si>
    <t>hNN1tlO0msT</t>
  </si>
  <si>
    <t>SIMS.C_04_03_STI-ScrnMgmt-KP_Q1_RESP</t>
  </si>
  <si>
    <t>C_04_03_STI-ScrnMgmt-KP_Q1_RESP</t>
  </si>
  <si>
    <t>TWLrpRUJD4H</t>
  </si>
  <si>
    <t>SIMS.C_04_03_STI-ScrnMgmt-KP_Q2_RESP</t>
  </si>
  <si>
    <t>C_04_03_STI-ScrnMgmt-KP_Q2_RESP</t>
  </si>
  <si>
    <t>QCo6ig28REI</t>
  </si>
  <si>
    <t>SIMS.C_04_03_STI-ScrnMgmt-KP_Q3_RESP</t>
  </si>
  <si>
    <t>C_04_03_STI-ScrnMgmt-KP_Q3_RESP</t>
  </si>
  <si>
    <t>dHrexFDSDVU</t>
  </si>
  <si>
    <t>SIMS.C_04_03_STI-ScrnMgmt-KP_Q4_PERC</t>
  </si>
  <si>
    <t>C_04_03_STI-ScrnMgmt-KP_Q4_PERC</t>
  </si>
  <si>
    <t>tS5KcpAtsXM</t>
  </si>
  <si>
    <t>SIMS.C_04_03_STI-ScrnMgmt-KP_Q5_RESP</t>
  </si>
  <si>
    <t>C_04_03_STI-ScrnMgmt-KP_Q5_RESP</t>
  </si>
  <si>
    <t>TXHQnlwoAkB</t>
  </si>
  <si>
    <t>SIMS.C_04_03_STI-ScrnMgmt-KP_SCORE</t>
  </si>
  <si>
    <t>C_04_03_STI-ScrnMgmt-KP_SCORE</t>
  </si>
  <si>
    <t>JSWMkzlxNs7</t>
  </si>
  <si>
    <t>SIMS.C_04_04_MonOutrch-KP_COMM</t>
  </si>
  <si>
    <t>C_04_04_MonOutrch-KP_COMM</t>
  </si>
  <si>
    <t>x3sofOZhKOc</t>
  </si>
  <si>
    <t>SIMS.C_04_04_MonOutrch-KP_NA</t>
  </si>
  <si>
    <t>C_04_04_MonOutrch-KP_NA</t>
  </si>
  <si>
    <t>u7f1Qhf8ILR</t>
  </si>
  <si>
    <t>SIMS.C_04_04_MonOutrch-KP_Q1_RESP</t>
  </si>
  <si>
    <t>C_04_04_MonOutrch-KP_Q1_RESP</t>
  </si>
  <si>
    <t>Z1hda1nOxVR</t>
  </si>
  <si>
    <t>SIMS.C_04_04_MonOutrch-KP_Q2_RESP</t>
  </si>
  <si>
    <t>C_04_04_MonOutrch-KP_Q2_RESP</t>
  </si>
  <si>
    <t>g3ButtDRcJR</t>
  </si>
  <si>
    <t>SIMS.C_04_04_MonOutrch-KP_Q3_RESP</t>
  </si>
  <si>
    <t>C_04_04_MonOutrch-KP_Q3_RESP</t>
  </si>
  <si>
    <t>MDFvOJYmyru</t>
  </si>
  <si>
    <t>SIMS.C_04_04_MonOutrch-KP_Q4_RESP</t>
  </si>
  <si>
    <t>C_04_04_MonOutrch-KP_Q4_RESP</t>
  </si>
  <si>
    <t>OsLO0lfOXuY</t>
  </si>
  <si>
    <t>SIMS.C_04_04_MonOutrch-KP_SCORE</t>
  </si>
  <si>
    <t>C_04_04_MonOutrch-KP_SCORE</t>
  </si>
  <si>
    <t>xTNqUF7HRKa</t>
  </si>
  <si>
    <t>SIMS.C_04_05_PeerOutrchMgmt_COMM</t>
  </si>
  <si>
    <t>C_04_05_PeerOutrchMgmt_COMM</t>
  </si>
  <si>
    <t>UMyWvdKHikc</t>
  </si>
  <si>
    <t>SIMS.C_04_05_PeerOutrchMgmt_NA</t>
  </si>
  <si>
    <t>C_04_05_PeerOutrchMgmt_NA</t>
  </si>
  <si>
    <t>NOzWsyGsq1I</t>
  </si>
  <si>
    <t>SIMS.C_04_05_PeerOutrchMgmt_Q1_RESP</t>
  </si>
  <si>
    <t>C_04_05_PeerOutrchMgmt_Q1_RESP</t>
  </si>
  <si>
    <t>gG1aMLgtxeC</t>
  </si>
  <si>
    <t>SIMS.C_04_05_PeerOutrchMgmt_Q2_RESP</t>
  </si>
  <si>
    <t>C_04_05_PeerOutrchMgmt_Q2_RESP</t>
  </si>
  <si>
    <t>J0BKoPgPIwh</t>
  </si>
  <si>
    <t>SIMS.C_04_05_PeerOutrchMgmt_Q3_RESP</t>
  </si>
  <si>
    <t>C_04_05_PeerOutrchMgmt_Q3_RESP</t>
  </si>
  <si>
    <t>wxrVILeZDjj</t>
  </si>
  <si>
    <t>SIMS.C_04_05_PeerOutrchMgmt_Q4_RESP</t>
  </si>
  <si>
    <t>C_04_05_PeerOutrchMgmt_Q4_RESP</t>
  </si>
  <si>
    <t>CQG0vOy2HKZ</t>
  </si>
  <si>
    <t>SIMS.C_04_05_PeerOutrchMgmt_Q5_RESP</t>
  </si>
  <si>
    <t>C_04_05_PeerOutrchMgmt_Q5_RESP</t>
  </si>
  <si>
    <t>VhkG4K8uSdB</t>
  </si>
  <si>
    <t>SIMS.C_04_05_PeerOutrchMgmt_SCORE</t>
  </si>
  <si>
    <t>C_04_05_PeerOutrchMgmt_SCORE</t>
  </si>
  <si>
    <t>Hjalle0kqtN</t>
  </si>
  <si>
    <t>SIMS.C_04_06_FP-HIV-IntegrservDel_COMM</t>
  </si>
  <si>
    <t>C_04_06_FP-HIV-IntegrservDel_COMM</t>
  </si>
  <si>
    <t>xdLveSnayeD</t>
  </si>
  <si>
    <t>SIMS.C_04_06_FP-HIV-IntegrservDel_NA</t>
  </si>
  <si>
    <t>C_04_06_FP-HIV-IntegrservDel_NA</t>
  </si>
  <si>
    <t>eTKg9TNgx1E</t>
  </si>
  <si>
    <t>SIMS.C_04_06_FP-HIV-IntegrservDel_Q1_RESP</t>
  </si>
  <si>
    <t>C_04_06_FP-HIV-IntegrservDel_Q1_RESP</t>
  </si>
  <si>
    <t>GCdtxhzwX0r</t>
  </si>
  <si>
    <t>SIMS.C_04_06_FP-HIV-IntegrservDel_Q2_RESP</t>
  </si>
  <si>
    <t>C_04_06_FP-HIV-IntegrservDel_Q2_RESP</t>
  </si>
  <si>
    <t>WxxFvb0VVw2</t>
  </si>
  <si>
    <t>SIMS.C_04_06_FP-HIV-IntegrservDel_Q3_RESP</t>
  </si>
  <si>
    <t>C_04_06_FP-HIV-IntegrservDel_Q3_RESP</t>
  </si>
  <si>
    <t>ieSvk4VOXAn</t>
  </si>
  <si>
    <t>SIMS.C_04_06_FP-HIV-IntegrservDel_Q4_RESP</t>
  </si>
  <si>
    <t>C_04_06_FP-HIV-IntegrservDel_Q4_RESP</t>
  </si>
  <si>
    <t>JS6CoIcG5qu</t>
  </si>
  <si>
    <t>SIMS.C_04_06_FP-HIV-IntegrservDel_Q5_RESP</t>
  </si>
  <si>
    <t>C_04_06_FP-HIV-IntegrservDel_Q5_RESP</t>
  </si>
  <si>
    <t>CbAi0pdvZze</t>
  </si>
  <si>
    <t>SIMS.C_04_06_FP-HIV-IntegrservDel_SCORE</t>
  </si>
  <si>
    <t>C_04_06_FP-HIV-IntegrservDel_SCORE</t>
  </si>
  <si>
    <t>n4X2gWptEt0</t>
  </si>
  <si>
    <t>SIMS.C_04_07_ServRefSyst_COMM</t>
  </si>
  <si>
    <t>C_04_07_ServRefSyst_COMM</t>
  </si>
  <si>
    <t>t9qfP8avxxB</t>
  </si>
  <si>
    <t>SIMS.C_04_07_ServRefSyst_Q1_RESP</t>
  </si>
  <si>
    <t>C_04_07_ServRefSyst_Q1_RESP</t>
  </si>
  <si>
    <t>DmwLL0SehK0</t>
  </si>
  <si>
    <t>SIMS.C_04_07_ServRefSyst_Q2_RESP</t>
  </si>
  <si>
    <t>C_04_07_ServRefSyst_Q2_RESP</t>
  </si>
  <si>
    <t>qZ1czsycNgU</t>
  </si>
  <si>
    <t>SIMS.C_04_07_ServRefSyst_Q3_RESP</t>
  </si>
  <si>
    <t>C_04_07_ServRefSyst_Q3_RESP</t>
  </si>
  <si>
    <t>eP4f2lKSWJV</t>
  </si>
  <si>
    <t>SIMS.C_04_07_ServRefSyst_Q4_RESP</t>
  </si>
  <si>
    <t>C_04_07_ServRefSyst_Q4_RESP</t>
  </si>
  <si>
    <t>Z3AN4yPFGZl</t>
  </si>
  <si>
    <t>SIMS.C_04_07_ServRefSyst_SCORE</t>
  </si>
  <si>
    <t>C_04_07_ServRefSyst_SCORE</t>
  </si>
  <si>
    <t>hxODJX8H51d</t>
  </si>
  <si>
    <t>SIMS.C_04_08_DataRepConKPPrev_COMM</t>
  </si>
  <si>
    <t>C_04_08_DataRepConKPPrev_COMM</t>
  </si>
  <si>
    <t>kcY3sCx3Cqb</t>
  </si>
  <si>
    <t>SIMS.C_04_08_DataRepConKPPrev_Q1_RESP</t>
  </si>
  <si>
    <t>C_04_08_DataRepConKPPrev_Q1_RESP</t>
  </si>
  <si>
    <t>TCORs3lqJ7o</t>
  </si>
  <si>
    <t>SIMS.C_04_08_DataRepConKPPrev_Q2_A</t>
  </si>
  <si>
    <t>C_04_08_DataRepConKPPrev_Q2_A</t>
  </si>
  <si>
    <t>s6qgfy31bDi</t>
  </si>
  <si>
    <t>SIMS.C_04_08_DataRepConKPPrev_Q2_B</t>
  </si>
  <si>
    <t>C_04_08_DataRepConKPPrev_Q2_B</t>
  </si>
  <si>
    <t>PGNUknkNsLV</t>
  </si>
  <si>
    <t>SIMS.C_04_08_DataRepConKPPrev_Q2_C</t>
  </si>
  <si>
    <t>C_04_08_DataRepConKPPrev_Q2_C</t>
  </si>
  <si>
    <t>UvBXuVrmGDH</t>
  </si>
  <si>
    <t>SIMS.C_04_08_DataRepConKPPrev_Q2_D</t>
  </si>
  <si>
    <t>C_04_08_DataRepConKPPrev_Q2_D</t>
  </si>
  <si>
    <t>jP5bwOS479L</t>
  </si>
  <si>
    <t>SIMS.C_04_08_DataRepConKPPrev_Q2_PERC</t>
  </si>
  <si>
    <t>C_04_08_DataRepConKPPrev_Q2_PERC</t>
  </si>
  <si>
    <t>Jpx6EGb2O5y</t>
  </si>
  <si>
    <t>SIMS.C_04_08_DataRepConKPPrev_SCORE</t>
  </si>
  <si>
    <t>C_04_08_DataRepConKPPrev_SCORE</t>
  </si>
  <si>
    <t>EUYoztbBEWo</t>
  </si>
  <si>
    <t>SIMS.C_05_01_SrvcRefLinkSyst_COMM</t>
  </si>
  <si>
    <t>C_05_01_SrvcRefLinkSyst_COMM</t>
  </si>
  <si>
    <t>srvm3EtFnHb</t>
  </si>
  <si>
    <t>SIMS.C_05_01_SrvcRefLinkSyst_NA</t>
  </si>
  <si>
    <t>C_05_01_SrvcRefLinkSyst_NA</t>
  </si>
  <si>
    <t>Kp4Ke7Q2bRy</t>
  </si>
  <si>
    <t>SIMS.C_05_01_SrvcRefLinkSyst_Q1_CB1</t>
  </si>
  <si>
    <t>C_05_01_SrvcRefLinkSyst_Q1_CB1</t>
  </si>
  <si>
    <t>ark5SHobrGm</t>
  </si>
  <si>
    <t>SIMS.C_05_01_SrvcRefLinkSyst_Q1_CB2</t>
  </si>
  <si>
    <t>C_05_01_SrvcRefLinkSyst_Q1_CB2</t>
  </si>
  <si>
    <t>TXkXZvd5M2a</t>
  </si>
  <si>
    <t>SIMS.C_05_01_SrvcRefLinkSyst_Q1_RESP</t>
  </si>
  <si>
    <t>C_05_01_SrvcRefLinkSyst_Q1_RESP</t>
  </si>
  <si>
    <t>HlsN523SlqE</t>
  </si>
  <si>
    <t>SIMS.C_05_01_SrvcRefLinkSyst_Q2_PERC</t>
  </si>
  <si>
    <t>C_05_01_SrvcRefLinkSyst_Q2_PERC</t>
  </si>
  <si>
    <t>ZqsKVqN6mag</t>
  </si>
  <si>
    <t>SIMS.C_05_01_SrvcRefLinkSyst_Q3_RESP</t>
  </si>
  <si>
    <t>C_05_01_SrvcRefLinkSyst_Q3_RESP</t>
  </si>
  <si>
    <t>E3ox2DRv5xQ</t>
  </si>
  <si>
    <t>SIMS.C_05_01_SrvcRefLinkSyst_Q4_RESP</t>
  </si>
  <si>
    <t>C_05_01_SrvcRefLinkSyst_Q4_RESP</t>
  </si>
  <si>
    <t>U5QCqc7VKbW</t>
  </si>
  <si>
    <t>SIMS.C_05_01_SrvcRefLinkSyst_SCORE</t>
  </si>
  <si>
    <t>C_05_01_SrvcRefLinkSyst_SCORE</t>
  </si>
  <si>
    <t>M2J5BPO4gxO</t>
  </si>
  <si>
    <t>SIMS.C_05_02_PrevHIVGirls_COMM</t>
  </si>
  <si>
    <t>C_05_02_PrevHIVGirls_COMM</t>
  </si>
  <si>
    <t>BLxhtwOiePA</t>
  </si>
  <si>
    <t>SIMS.C_05_02_PrevHIVGirls_NA</t>
  </si>
  <si>
    <t>C_05_02_PrevHIVGirls_NA</t>
  </si>
  <si>
    <t>K5RRhb4vSLC</t>
  </si>
  <si>
    <t>SIMS.C_05_02_PrevHIVGirls_Q1_RESP</t>
  </si>
  <si>
    <t>C_05_02_PrevHIVGirls_Q1_RESP</t>
  </si>
  <si>
    <t>W9oajqHZXMd</t>
  </si>
  <si>
    <t>SIMS.C_05_02_PrevHIVGirls_Q2_CB1</t>
  </si>
  <si>
    <t>C_05_02_PrevHIVGirls_Q2_CB1</t>
  </si>
  <si>
    <t>YFutKEG5WaG</t>
  </si>
  <si>
    <t>SIMS.C_05_02_PrevHIVGirls_Q2_CB2</t>
  </si>
  <si>
    <t>C_05_02_PrevHIVGirls_Q2_CB2</t>
  </si>
  <si>
    <t>jDSh5WcLAkZ</t>
  </si>
  <si>
    <t>SIMS.C_05_02_PrevHIVGirls_Q2_CB3</t>
  </si>
  <si>
    <t>C_05_02_PrevHIVGirls_Q2_CB3</t>
  </si>
  <si>
    <t>t4xv5rtoAby</t>
  </si>
  <si>
    <t>SIMS.C_05_02_PrevHIVGirls_Q2_CB4</t>
  </si>
  <si>
    <t>C_05_02_PrevHIVGirls_Q2_CB4</t>
  </si>
  <si>
    <t>hwcsURi9aTE</t>
  </si>
  <si>
    <t>SIMS.C_05_02_PrevHIVGirls_Q2_T-NUM</t>
  </si>
  <si>
    <t>C_05_02_PrevHIVGirls_Q2_NUM</t>
  </si>
  <si>
    <t>RCn6HIqQ9yW</t>
  </si>
  <si>
    <t>SIMS.C_05_02_PrevHIVGirls_Q3_CB1</t>
  </si>
  <si>
    <t>C_05_02_PrevHIVGirls_Q3_CB1</t>
  </si>
  <si>
    <t>krQ6WlYqcCW</t>
  </si>
  <si>
    <t>SIMS.C_05_02_PrevHIVGirls_Q3_CB2</t>
  </si>
  <si>
    <t>C_05_02_PrevHIVGirls_Q3_CB2</t>
  </si>
  <si>
    <t>DjfIshZsNrq</t>
  </si>
  <si>
    <t>SIMS.C_05_02_PrevHIVGirls_Q3_CB3</t>
  </si>
  <si>
    <t>C_05_02_PrevHIVGirls_Q3_CB3</t>
  </si>
  <si>
    <t>azmtgjjjdi4</t>
  </si>
  <si>
    <t>SIMS.C_05_02_PrevHIVGirls_Q3_CB4</t>
  </si>
  <si>
    <t>C_05_02_PrevHIVGirls_Q3_CB4</t>
  </si>
  <si>
    <t>layeyNU2fWZ</t>
  </si>
  <si>
    <t>SIMS.C_05_02_PrevHIVGirls_Q3_CB5</t>
  </si>
  <si>
    <t>C_05_02_PrevHIVGirls_Q3_CB5</t>
  </si>
  <si>
    <t>yDJSikIGPOB</t>
  </si>
  <si>
    <t>SIMS.C_05_02_PrevHIVGirls_Q3_T-NUM</t>
  </si>
  <si>
    <t>C_05_02_PrevHIVGirls_Q3_NUM</t>
  </si>
  <si>
    <t>qSP9Qa6wmBF</t>
  </si>
  <si>
    <t>SIMS.C_05_02_PrevHIVGirls_SCORE</t>
  </si>
  <si>
    <t>C_05_02_PrevHIVGirls_SCORE</t>
  </si>
  <si>
    <t>HWGHF81BD2D</t>
  </si>
  <si>
    <t>SIMS.C_05_03_GirlsSecEdTrnsn_COMM</t>
  </si>
  <si>
    <t>C_05_03_GirlsSecEdTrnsn_COMM</t>
  </si>
  <si>
    <t>hVD6BMuX9SN</t>
  </si>
  <si>
    <t>SIMS.C_05_03_GirlsSecEdTrnsn_NA</t>
  </si>
  <si>
    <t>C_05_03_GirlsSecEdTrnsn_NA</t>
  </si>
  <si>
    <t>Y01Qu5o0kLT</t>
  </si>
  <si>
    <t>SIMS.C_05_03_GirlsSecEdTrnsn_Q1_CB1</t>
  </si>
  <si>
    <t>C_05_03_GirlsSecEdTrnsn_Q1_CB1</t>
  </si>
  <si>
    <t>nhkhvdcmrDK</t>
  </si>
  <si>
    <t>SIMS.C_05_03_GirlsSecEdTrnsn_Q1_CB2</t>
  </si>
  <si>
    <t>C_05_03_GirlsSecEdTrnsn_Q1_CB2</t>
  </si>
  <si>
    <t>WOXeKYOCa2C</t>
  </si>
  <si>
    <t>SIMS.C_05_03_GirlsSecEdTrnsn_Q1_CB3</t>
  </si>
  <si>
    <t>C_05_03_GirlsSecEdTrnsn_Q1_CB3</t>
  </si>
  <si>
    <t>CgG7nT2GoN4</t>
  </si>
  <si>
    <t>SIMS.C_05_03_GirlsSecEdTrnsn_Q1_RESP</t>
  </si>
  <si>
    <t>C_05_03_GirlsSecEdTrnsn_Q1_RESP</t>
  </si>
  <si>
    <t>QEcJETJ35IP</t>
  </si>
  <si>
    <t>SIMS.C_05_03_GirlsSecEdTrnsn_Q2_CB1</t>
  </si>
  <si>
    <t>C_05_03_GirlsSecEdTrnsn_Q2_CB1</t>
  </si>
  <si>
    <t>XjkzwoWPIQI</t>
  </si>
  <si>
    <t>SIMS.C_05_03_GirlsSecEdTrnsn_Q2_CB2</t>
  </si>
  <si>
    <t>C_05_03_GirlsSecEdTrnsn_Q2_CB2</t>
  </si>
  <si>
    <t>YVvSwX8ByZ1</t>
  </si>
  <si>
    <t>SIMS.C_05_03_GirlsSecEdTrnsn_Q2_RESP</t>
  </si>
  <si>
    <t>C_05_03_GirlsSecEdTrnsn_Q2_RESP</t>
  </si>
  <si>
    <t>CVr6UPiJhXC</t>
  </si>
  <si>
    <t>SIMS.C_05_03_GirlsSecEdTrnsn_Q3_RESP</t>
  </si>
  <si>
    <t>C_05_03_GirlsSecEdTrnsn_Q3_RESP</t>
  </si>
  <si>
    <t>Vzt670SMzdT</t>
  </si>
  <si>
    <t>SIMS.C_05_03_GirlsSecEdTrnsn_SCORE</t>
  </si>
  <si>
    <t>C_05_03_GirlsSecEdTrnsn_SCORE</t>
  </si>
  <si>
    <t>qSnhl9barps</t>
  </si>
  <si>
    <t>SIMS.C_05_04_STI-Ed_COMM</t>
  </si>
  <si>
    <t>C_05_04_STI-Ed_COMM</t>
  </si>
  <si>
    <t>Hwa9xvPuWH4</t>
  </si>
  <si>
    <t>SIMS.C_05_04_STI-Ed_NA</t>
  </si>
  <si>
    <t>C_05_04_STI-Ed_NA</t>
  </si>
  <si>
    <t>pF54z6tCLLk</t>
  </si>
  <si>
    <t>SIMS.C_05_04_STI-Ed_Q1_RESP</t>
  </si>
  <si>
    <t>C_05_04_STI-Ed_Q1_RESP</t>
  </si>
  <si>
    <t>MPtaHkZP2wB</t>
  </si>
  <si>
    <t>SIMS.C_05_04_STI-Ed_Q2_RESP</t>
  </si>
  <si>
    <t>C_05_04_STI-Ed_Q2_RESP</t>
  </si>
  <si>
    <t>LwWhNJz6CcG</t>
  </si>
  <si>
    <t>SIMS.C_05_04_STI-Ed_Q3_PERC</t>
  </si>
  <si>
    <t>C_05_04_STI-Ed_Q3_PERC</t>
  </si>
  <si>
    <t>VoVTXQaPNAn</t>
  </si>
  <si>
    <t>SIMS.C_05_04_STI-Ed_Q4_RESP</t>
  </si>
  <si>
    <t>C_05_04_STI-Ed_Q4_RESP</t>
  </si>
  <si>
    <t>BLFM6fLJC20</t>
  </si>
  <si>
    <t>SIMS.C_05_04_STI-Ed_SCORE</t>
  </si>
  <si>
    <t>C_05_04_STI-Ed_SCORE</t>
  </si>
  <si>
    <t>Py9MCmU6zV0</t>
  </si>
  <si>
    <t>SIMS.C_05_05_FP-HIV-IntegrservDel_COMM</t>
  </si>
  <si>
    <t>C_05_05_FP-HIV-IntegrservDel_COMM</t>
  </si>
  <si>
    <t>NBMryMtIFZm</t>
  </si>
  <si>
    <t>SIMS.C_05_05_FP-HIV-IntegrservDel_NA</t>
  </si>
  <si>
    <t>C_05_05_FP-HIV-IntegrservDel_NA</t>
  </si>
  <si>
    <t>eLrwdttwoH7</t>
  </si>
  <si>
    <t>SIMS.C_05_05_FP-HIV-IntegrservDel_Q1_RESP</t>
  </si>
  <si>
    <t>C_05_05_FP-HIV-IntegrservDel_Q1_RESP</t>
  </si>
  <si>
    <t>u86sBOX52La</t>
  </si>
  <si>
    <t>SIMS.C_05_05_FP-HIV-IntegrservDel_Q2_RESP</t>
  </si>
  <si>
    <t>C_05_05_FP-HIV-IntegrservDel_Q2_RESP</t>
  </si>
  <si>
    <t>VgKnPmTpq25</t>
  </si>
  <si>
    <t>SIMS.C_05_05_FP-HIV-IntegrservDel_Q3_RESP</t>
  </si>
  <si>
    <t>C_05_05_FP-HIV-IntegrservDel_Q3_RESP</t>
  </si>
  <si>
    <t>YtPcFbu9S8m</t>
  </si>
  <si>
    <t>SIMS.C_05_05_FP-HIV-IntegrservDel_Q4_RESP</t>
  </si>
  <si>
    <t>C_05_05_FP-HIV-IntegrservDel_Q4_RESP</t>
  </si>
  <si>
    <t>hymetp5roxH</t>
  </si>
  <si>
    <t>SIMS.C_05_05_FP-HIV-IntegrservDel_Q5_RESP</t>
  </si>
  <si>
    <t>C_05_05_FP-HIV-IntegrservDel_Q5_RESP</t>
  </si>
  <si>
    <t>vsU6MPQfbHz</t>
  </si>
  <si>
    <t>SIMS.C_05_05_FP-HIV-IntegrservDel_SCORE</t>
  </si>
  <si>
    <t>C_05_05_FP-HIV-IntegrservDel_SCORE</t>
  </si>
  <si>
    <t>wP0mQybWBJR</t>
  </si>
  <si>
    <t>SIMS.C_05_06_Cond-Avail_COMM</t>
  </si>
  <si>
    <t>C_05_06_Cond-Avail_COMM</t>
  </si>
  <si>
    <t>JJzTnlb6Hao</t>
  </si>
  <si>
    <t>SIMS.C_05_06_Cond-Avail_NA1</t>
  </si>
  <si>
    <t>C_05_06_Cond-Avail_NA1</t>
  </si>
  <si>
    <t>J5IRHWlMzbr</t>
  </si>
  <si>
    <t>SIMS.C_05_06_Cond-Avail_NA2</t>
  </si>
  <si>
    <t>C_05_06_Cond-Avail_NA2</t>
  </si>
  <si>
    <t>rUbwXT8KMlA</t>
  </si>
  <si>
    <t>SIMS.C_05_06_Cond-Avail_Q1_RESP</t>
  </si>
  <si>
    <t>C_05_06_Cond-Avail_Q1_RESP</t>
  </si>
  <si>
    <t>LfxaoBjHP23</t>
  </si>
  <si>
    <t>SIMS.C_05_06_Cond-Avail_Q2_RESP</t>
  </si>
  <si>
    <t>C_05_06_Cond-Avail_Q2_RESP</t>
  </si>
  <si>
    <t>OryRutGxt2Y</t>
  </si>
  <si>
    <t>SIMS.C_05_06_Cond-Avail_Q3_RESP</t>
  </si>
  <si>
    <t>C_05_06_Cond-Avail_Q3_RESP</t>
  </si>
  <si>
    <t>WryM3NeI7eP</t>
  </si>
  <si>
    <t>SIMS.C_05_06_Cond-Avail_Q4_RESP</t>
  </si>
  <si>
    <t>C_05_06_Cond-Avail_Q4_RESP</t>
  </si>
  <si>
    <t>XsdRbU9fzvL</t>
  </si>
  <si>
    <t>SIMS.C_05_06_Cond-Avail_SCORE</t>
  </si>
  <si>
    <t>C_05_06_Cond-Avail_SCORE</t>
  </si>
  <si>
    <t>puEFc5UyJvp</t>
  </si>
  <si>
    <t>SIMS_Care &amp; Support_2.1 Cotrimoxazole_Comments</t>
  </si>
  <si>
    <t>SIMS_2.1 Cotrimoxazole_Comments</t>
  </si>
  <si>
    <t>dWMg5QZGI5Y</t>
  </si>
  <si>
    <t>SIMS_Care &amp; Support_2.1 Cotrimoxazole_Score</t>
  </si>
  <si>
    <t>SIMS_2.1 Cotrimoxazole_Score</t>
  </si>
  <si>
    <t>afTj6i7V1yu</t>
  </si>
  <si>
    <t>SIMS_Care &amp; Support_2.2 Patient Tracking (Pre-ART Patients)_Comments</t>
  </si>
  <si>
    <t>SIMS_2.2 Patient Tracking (Pre-ART)_Comments</t>
  </si>
  <si>
    <t>nb217Ze3Waz</t>
  </si>
  <si>
    <t>SIMS_Care &amp; Support_2.2 Patient Tracking (Pre-ART Patients)_Score</t>
  </si>
  <si>
    <t>SIMS_2.2 Patient Tracking (Pre-ART Patients)_Score</t>
  </si>
  <si>
    <t>fdMq4lSTG5D</t>
  </si>
  <si>
    <t>SIMS_Care &amp; Support_2.3 ART Eligibility_Comments</t>
  </si>
  <si>
    <t>SIMS_2.3 ART Eligibility_Comments</t>
  </si>
  <si>
    <t>snbeNsRGNnj</t>
  </si>
  <si>
    <t>SIMS_Care &amp; Support_2.3 ART Eligibility_Score</t>
  </si>
  <si>
    <t>SIMS_2.3 ART Eligibility_Score</t>
  </si>
  <si>
    <t>pFuKpo7Jvkk</t>
  </si>
  <si>
    <t>SIMS_Care &amp; Support_2.4 Facility Linkage to Community Care and Support Services_Comments</t>
  </si>
  <si>
    <t>SIMS_2.4 Facility Linkage to Comm Care_Comments</t>
  </si>
  <si>
    <t>kaBPzQXRMb3</t>
  </si>
  <si>
    <t>SIMS_Care &amp; Support_2.4 Facility Linkage to Community Care and Support Services_Score</t>
  </si>
  <si>
    <t>SIMS_2.4 Facility Linkage to Comm Care_Score</t>
  </si>
  <si>
    <t>qitZrU9hGio</t>
  </si>
  <si>
    <t>SIMS_Care &amp; Support_2.5 Supply Chain Reliability (Adult Cotrimoxazole)_Comments</t>
  </si>
  <si>
    <t>SIMS_2.5 Supply Chain Reliability (Cotrim)_Comment</t>
  </si>
  <si>
    <t>Aft73T16a8w</t>
  </si>
  <si>
    <t>SIMS_Care &amp; Support_2.5 Supply Chain Reliability (Adult Cotrimoxazole)_Score</t>
  </si>
  <si>
    <t>SIMS_2.5 Supply Chain Reliability (Adult Cotrim)_S</t>
  </si>
  <si>
    <t>FiE8OypSUYE</t>
  </si>
  <si>
    <t>SIMS_Care &amp; Support_2.6 PHDP_Comments</t>
  </si>
  <si>
    <t>SIMS_C &amp; S_PHDP_Comm</t>
  </si>
  <si>
    <t>gOcu74Z8Tvc</t>
  </si>
  <si>
    <t>SIMS_Care &amp; Support_2.6 PHDP_Score</t>
  </si>
  <si>
    <t>SIMS_C &amp; S_PHDP_Score</t>
  </si>
  <si>
    <t>QA8TvsjPrOy</t>
  </si>
  <si>
    <t>SIMS_Care &amp; Support_2.7 Community-based Care and Support Services_Comments</t>
  </si>
  <si>
    <t>SIMS_C &amp; S_Community-based Care and Support_Comm</t>
  </si>
  <si>
    <t>Cx0mlJaBpYk</t>
  </si>
  <si>
    <t>SIMS_Care &amp; Support_2.7 Community-based Care and Support Services_Score</t>
  </si>
  <si>
    <t>SIMS_C &amp; S_Community-based Care and Support_Score</t>
  </si>
  <si>
    <t>iWddbYZjgx5</t>
  </si>
  <si>
    <t>SIMS_Cross-Cutting_25.1 Health Communication_Comments</t>
  </si>
  <si>
    <t>SIMS_25.1 Health Communication_Comments</t>
  </si>
  <si>
    <t>k2SfJek271B</t>
  </si>
  <si>
    <t>SIMS_Cross-Cutting_25.1 Health Communication_Score</t>
  </si>
  <si>
    <t>SIMS_25.1 Health Communication_Score</t>
  </si>
  <si>
    <t>NFLBLhQLkq6</t>
  </si>
  <si>
    <t>SIMS_Cross-Cutting_25.2 Referrals_Comments</t>
  </si>
  <si>
    <t>SIMS_25.2 Referrals_Comments</t>
  </si>
  <si>
    <t>tMksECwdU4A</t>
  </si>
  <si>
    <t>SIMS_Cross-Cutting_25.2 Referrals_Score</t>
  </si>
  <si>
    <t>SIMS_25.2 Referrals_Score</t>
  </si>
  <si>
    <t>wJ7UMbkyCYj</t>
  </si>
  <si>
    <t>SIMS_Cross-Cutting_25.3 Pre-Service Education_Comments</t>
  </si>
  <si>
    <t>SIMS_25.3 Pre-Service Education_Comments</t>
  </si>
  <si>
    <t>ukR0uLnWRqm</t>
  </si>
  <si>
    <t>SIMS_Cross-Cutting_25.3 Pre-Service Education_Score</t>
  </si>
  <si>
    <t>SIMS_25.3 Pre-Service Education_Score</t>
  </si>
  <si>
    <t>VttpQn01HsM</t>
  </si>
  <si>
    <t>SIMS.CS_ABOVESITE_ASST_PNT_NAME</t>
  </si>
  <si>
    <t>yoF2vUyTvme</t>
  </si>
  <si>
    <t>SIMS.CS_ABOVESITE_ENTITY_TYPE</t>
  </si>
  <si>
    <t>oiooRabUhcp</t>
  </si>
  <si>
    <t>SIMS.CS_ABOVESITE_PROGRAM_REACH_ORG_LVL_ID</t>
  </si>
  <si>
    <t>CS_ABOVESITE_PROGRAM_REACH_ORG_LVL_ID</t>
  </si>
  <si>
    <t>UvKvyMXWDcX</t>
  </si>
  <si>
    <t>SIMS.CS_ABOVESITE_PROGRAM_REACH_ORG_LVL_NAME</t>
  </si>
  <si>
    <t>CS_ABOVESITE_PROGRAM_REACH_ORG_LVL_NAME</t>
  </si>
  <si>
    <t>bhgLkxLnnnx</t>
  </si>
  <si>
    <t>SIMS.CS_AGMT_SIGN</t>
  </si>
  <si>
    <t>TVsppLJ6O1G</t>
  </si>
  <si>
    <t>SIMS.CS_AGRMT_NMBR</t>
  </si>
  <si>
    <t>ZhWybcEN9NL</t>
  </si>
  <si>
    <t>SIMS.CS_ASMT_DATE</t>
  </si>
  <si>
    <t>JJbo9pDSDGI</t>
  </si>
  <si>
    <t>SIMS.CS_ASMT_END_TIME</t>
  </si>
  <si>
    <t>LBkGWRp7GbD</t>
  </si>
  <si>
    <t>SIMS.CS_ASMT_ENTRY_DATE</t>
  </si>
  <si>
    <t>fKEFjIA3Jg1</t>
  </si>
  <si>
    <t>SIMS.CS_ASMT_ID</t>
  </si>
  <si>
    <t>xVPOUuIJVaC</t>
  </si>
  <si>
    <t>SIMS.CS_ASMT_START_TIME</t>
  </si>
  <si>
    <t>RpqaKUXGtDS</t>
  </si>
  <si>
    <t>SIMS.CS_ASMT_TOOL_TYPE</t>
  </si>
  <si>
    <t>axQrLFHH0Nl</t>
  </si>
  <si>
    <t>SIMS.CS_ASMT_TYPE</t>
  </si>
  <si>
    <t>mmBbifDzAIN</t>
  </si>
  <si>
    <t>SIMS.CS_ASSR1_ID</t>
  </si>
  <si>
    <t>UhAsVeSu9eK</t>
  </si>
  <si>
    <t>SIMS.CS_ASSR1_NAME</t>
  </si>
  <si>
    <t>rLJUs5ctSpQ</t>
  </si>
  <si>
    <t>SIMS.CS_ASSR1_TYPE</t>
  </si>
  <si>
    <t>nKtJsCBeYsH</t>
  </si>
  <si>
    <t>SIMS.CS_ASSR2_ID</t>
  </si>
  <si>
    <t>ORXVwFlS1Uq</t>
  </si>
  <si>
    <t>SIMS.CS_ASSR2_NAME</t>
  </si>
  <si>
    <t>ZC8j4dXJ3U3</t>
  </si>
  <si>
    <t>SIMS.CS_ASSR2_TYPE</t>
  </si>
  <si>
    <t>JWvwpMEDwjd</t>
  </si>
  <si>
    <t>SIMS.CS_COMMUNITY_ASMT_PT_OAP_NAME</t>
  </si>
  <si>
    <t>n1a82Pq2xld</t>
  </si>
  <si>
    <t>SIMS.CS_COMMUNITY_ASMT_PT_SDP1_NAME</t>
  </si>
  <si>
    <t>TaCE3zKoyn5</t>
  </si>
  <si>
    <t>SIMS.CS_COMMUNITY_ASMT_PT_TYPE</t>
  </si>
  <si>
    <t>wZcv3XVNViF</t>
  </si>
  <si>
    <t>SIMS.CS_FACILITY_TYPE</t>
  </si>
  <si>
    <t>EE7HfKW6WyO</t>
  </si>
  <si>
    <t>SIMS.CS_KP</t>
  </si>
  <si>
    <t>U9EBCWHPnrP</t>
  </si>
  <si>
    <t>SIMS.CS_MIL</t>
  </si>
  <si>
    <t>efNhN8LV7Bz</t>
  </si>
  <si>
    <t>SIMS.CS_SUB_NAME</t>
  </si>
  <si>
    <t>UYi0kpRryEN</t>
  </si>
  <si>
    <t>SIMS.CS_USG_AGENCY_CONDUCT</t>
  </si>
  <si>
    <t>kYY5KyDceYx</t>
  </si>
  <si>
    <t>SIMS.F_01_01_HIVQMQI_COMM</t>
  </si>
  <si>
    <t>F_01_01_HIVQMQI_COMM</t>
  </si>
  <si>
    <t>lppMVnAcWF9</t>
  </si>
  <si>
    <t>SIMS.F_01_01_HIVQMQI_Q1_RESP</t>
  </si>
  <si>
    <t>F_01_01_HIVQMQI_Q1_RESP</t>
  </si>
  <si>
    <t>MzbhDQfGHlq</t>
  </si>
  <si>
    <t>SIMS.F_01_01_HIVQMQI_Q2_RESP</t>
  </si>
  <si>
    <t>F_01_01_HIVQMQI_Q2_RESP</t>
  </si>
  <si>
    <t>Hpn2kSzzy8i</t>
  </si>
  <si>
    <t>SIMS.F_01_01_HIVQMQI_Q3_CB1</t>
  </si>
  <si>
    <t>F_01_01_HIVQMQI_Q3_CB1</t>
  </si>
  <si>
    <t>Iyzz7nXkdEe</t>
  </si>
  <si>
    <t>SIMS.F_01_01_HIVQMQI_Q3_CB2</t>
  </si>
  <si>
    <t>F_01_01_HIVQMQI_Q3_CB2</t>
  </si>
  <si>
    <t>HJwXhX7GxBM</t>
  </si>
  <si>
    <t>SIMS.F_01_01_HIVQMQI_Q3_CB3</t>
  </si>
  <si>
    <t>F_01_01_HIVQMQI_Q3_CB3</t>
  </si>
  <si>
    <t>OUv4DksYBqI</t>
  </si>
  <si>
    <t>SIMS.F_01_01_HIVQMQI_Q3_RESP</t>
  </si>
  <si>
    <t>F_01_01_HIVQMQI_Q3_RESP</t>
  </si>
  <si>
    <t>otCmvdr9T3S</t>
  </si>
  <si>
    <t>SIMS.F_01_01_HIVQMQI_Q4_RESP</t>
  </si>
  <si>
    <t>F_01_01_HIVQMQI_Q4_RESP</t>
  </si>
  <si>
    <t>nC31TqYiFyW</t>
  </si>
  <si>
    <t>SIMS.F_01_01_HIVQMQI_Q5_RESP</t>
  </si>
  <si>
    <t>F_01_01_HIVQMQI_Q5_RESP</t>
  </si>
  <si>
    <t>hkcwJapaZwX</t>
  </si>
  <si>
    <t>SIMS.F_01_01_HIVQMQI_SCORE</t>
  </si>
  <si>
    <t>F_01_01_HIVQMQI_SCORE</t>
  </si>
  <si>
    <t>ewZdQ390l6P</t>
  </si>
  <si>
    <t>SIMS.F_01_02_PerfData_COMM</t>
  </si>
  <si>
    <t>F_01_02_PerfData_COMM</t>
  </si>
  <si>
    <t>iPOPNqX9iUb</t>
  </si>
  <si>
    <t>SIMS.F_01_02_PerfData_Q1_RESP</t>
  </si>
  <si>
    <t>F_01_02_PerfData_Q1_RESP</t>
  </si>
  <si>
    <t>HE1RI4XgX1t</t>
  </si>
  <si>
    <t>SIMS.F_01_02_PerfData_Q2_RESP</t>
  </si>
  <si>
    <t>F_01_02_PerfData_Q2_RESP</t>
  </si>
  <si>
    <t>iTZzSK47Amv</t>
  </si>
  <si>
    <t>SIMS.F_01_02_PerfData_Q3_RESP</t>
  </si>
  <si>
    <t>F_01_02_PerfData_Q3_RESP</t>
  </si>
  <si>
    <t>at9E1Z7LQUu</t>
  </si>
  <si>
    <t>SIMS.F_01_02_PerfData_Q4_RESP</t>
  </si>
  <si>
    <t>F_01_02_PerfData_Q4_RESP</t>
  </si>
  <si>
    <t>baJF8HZmFFz</t>
  </si>
  <si>
    <t>SIMS.F_01_02_PerfData_SCORE</t>
  </si>
  <si>
    <t>F_01_02_PerfData_SCORE</t>
  </si>
  <si>
    <t>JBTMJYaZzmY</t>
  </si>
  <si>
    <t>SIMS.F_01_03_RiskRedCon_COMM</t>
  </si>
  <si>
    <t>F_01_03_RiskRedCon_COMM</t>
  </si>
  <si>
    <t>MHkH4Eaixml</t>
  </si>
  <si>
    <t>SIMS.F_01_03_RiskRedCon_NA</t>
  </si>
  <si>
    <t>F_01_03_RiskRedCon_NA</t>
  </si>
  <si>
    <t>tXYazet8Wul</t>
  </si>
  <si>
    <t>SIMS.F_01_03_RiskRedCon_Q1_RESP</t>
  </si>
  <si>
    <t>F_01_03_RiskRedCon_Q1_RESP</t>
  </si>
  <si>
    <t>CEkmP788Zfw</t>
  </si>
  <si>
    <t>SIMS.F_01_03_RiskRedCon_Q2_RESP</t>
  </si>
  <si>
    <t>F_01_03_RiskRedCon_Q2_RESP</t>
  </si>
  <si>
    <t>W0s06Y1dkGZ</t>
  </si>
  <si>
    <t>SIMS.F_01_03_RiskRedCon_Q3_RESP</t>
  </si>
  <si>
    <t>F_01_03_RiskRedCon_Q3_RESP</t>
  </si>
  <si>
    <t>dat2QpuJTqB</t>
  </si>
  <si>
    <t>SIMS.F_01_03_RiskRedCon_Q4_RESP</t>
  </si>
  <si>
    <t>F_01_03_RiskRedCon_Q4_RESP</t>
  </si>
  <si>
    <t>VuG1iHFX3Ml</t>
  </si>
  <si>
    <t>SIMS.F_01_03_RiskRedCon_Q5_RESP</t>
  </si>
  <si>
    <t>F_01_03_RiskRedCon_Q5_RESP</t>
  </si>
  <si>
    <t>SvMrC4g3ObK</t>
  </si>
  <si>
    <t>SIMS.F_01_03_RiskRedCon_SCORE</t>
  </si>
  <si>
    <t>F_01_03_RiskRedCon_SCORE</t>
  </si>
  <si>
    <t>R8TUhXLsLcl</t>
  </si>
  <si>
    <t>SIMS.F_01_04_PtRights_COMM</t>
  </si>
  <si>
    <t>F_01_04_PtRights_COMM</t>
  </si>
  <si>
    <t>lsTI7XOyF4O</t>
  </si>
  <si>
    <t>SIMS.F_01_04_PtRights_Q1_RESP</t>
  </si>
  <si>
    <t>F_01_04_PtRights_Q1_RESP</t>
  </si>
  <si>
    <t>A8OPUs0EX57</t>
  </si>
  <si>
    <t>SIMS.F_01_04_PtRights_Q2_RESP</t>
  </si>
  <si>
    <t>F_01_04_PtRights_Q2_RESP</t>
  </si>
  <si>
    <t>C6Ug9vgVVbi</t>
  </si>
  <si>
    <t>SIMS.F_01_04_PtRights_Q3_RESP</t>
  </si>
  <si>
    <t>F_01_04_PtRights_Q3_RESP</t>
  </si>
  <si>
    <t>LSe1hRNXJUE</t>
  </si>
  <si>
    <t>SIMS.F_01_04_PtRights_Q4_RESP</t>
  </si>
  <si>
    <t>F_01_04_PtRights_Q4_RESP</t>
  </si>
  <si>
    <t>JMHKCW8OcLi</t>
  </si>
  <si>
    <t>SIMS.F_01_04_PtRights_SCORE</t>
  </si>
  <si>
    <t>F_01_04_PtRights_SCORE</t>
  </si>
  <si>
    <t>NpCpdOXG0Ti</t>
  </si>
  <si>
    <t>SIMS.F_01_05_StaffPerf_COMM</t>
  </si>
  <si>
    <t>F_01_05_StaffPerf_COMM</t>
  </si>
  <si>
    <t>a2zMRalvK6V</t>
  </si>
  <si>
    <t>SIMS.F_01_05_StaffPerf_Q1_RESP</t>
  </si>
  <si>
    <t>F_01_05_StaffPerf_Q1_RESP</t>
  </si>
  <si>
    <t>dPbOP4gJnTr</t>
  </si>
  <si>
    <t>SIMS.F_01_05_StaffPerf_Q2_CB1</t>
  </si>
  <si>
    <t>F_01_05_StaffPerf_Q2_CB1</t>
  </si>
  <si>
    <t>mPZraeXo4Pw</t>
  </si>
  <si>
    <t>SIMS.F_01_05_StaffPerf_Q2_CB2</t>
  </si>
  <si>
    <t>F_01_05_StaffPerf_Q2_CB2</t>
  </si>
  <si>
    <t>T18FfwLkc8t</t>
  </si>
  <si>
    <t>SIMS.F_01_05_StaffPerf_Q2_CB3</t>
  </si>
  <si>
    <t>F_01_05_StaffPerf_Q2_CB3</t>
  </si>
  <si>
    <t>ulqG42J7eDr</t>
  </si>
  <si>
    <t>SIMS.F_01_05_StaffPerf_Q2_CB4</t>
  </si>
  <si>
    <t>F_01_05_StaffPerf_Q2_CB4</t>
  </si>
  <si>
    <t>PPQH4wkVrhN</t>
  </si>
  <si>
    <t>SIMS.F_01_05_StaffPerf_Q2_T-NUM</t>
  </si>
  <si>
    <t>F_01_05_StaffPerf_Q2_T-NUM</t>
  </si>
  <si>
    <t>UGQbtVO6KYj</t>
  </si>
  <si>
    <t>SIMS.F_01_05_StaffPerf_Q3_RESP</t>
  </si>
  <si>
    <t>F_01_05_StaffPerf_Q3_RESP</t>
  </si>
  <si>
    <t>MnP1hH5olNi</t>
  </si>
  <si>
    <t>SIMS.F_01_05_StaffPerf_SCORE</t>
  </si>
  <si>
    <t>F_01_05_StaffPerf_SCORE</t>
  </si>
  <si>
    <t>MgAiQfOX9uG</t>
  </si>
  <si>
    <t>SIMS.F_01_06_TBInfCon_COMM</t>
  </si>
  <si>
    <t>F_01_06_TBInfCon_COMM</t>
  </si>
  <si>
    <t>ROrkOmbsnwD</t>
  </si>
  <si>
    <t>SIMS.F_01_06_TBInfCon_Q1_RESP</t>
  </si>
  <si>
    <t>F_01_06_TBInfCon_Q1_RESP</t>
  </si>
  <si>
    <t>xaV1L0PmM3Z</t>
  </si>
  <si>
    <t>SIMS.F_01_06_TBInfCon_Q2_RESP</t>
  </si>
  <si>
    <t>F_01_06_TBInfCon_Q2_RESP</t>
  </si>
  <si>
    <t>jHYjJVkdy8K</t>
  </si>
  <si>
    <t>SIMS.F_01_06_TBInfCon_Q3_RESP</t>
  </si>
  <si>
    <t>F_01_06_TBInfCon_Q3_RESP</t>
  </si>
  <si>
    <t>L41tgZ2QmFa</t>
  </si>
  <si>
    <t>SIMS.F_01_06_TBInfCon_Q4_RESP</t>
  </si>
  <si>
    <t>F_01_06_TBInfCon_Q4_RESP</t>
  </si>
  <si>
    <t>vvQjOGZ9Uie</t>
  </si>
  <si>
    <t>SIMS.F_01_06_TBInfCon_Q5_RESP</t>
  </si>
  <si>
    <t>F_01_06_TBInfCon_Q5_RESP</t>
  </si>
  <si>
    <t>mboLCqUI5mI</t>
  </si>
  <si>
    <t>SIMS.F_01_06_TBInfCon_SCORE</t>
  </si>
  <si>
    <t>F_01_06_TBInfCon_SCORE</t>
  </si>
  <si>
    <t>OpYLKf07iXr</t>
  </si>
  <si>
    <t>SIMS.F_01_07_WasteMan_COMM</t>
  </si>
  <si>
    <t>F_01_07_WasteMan_COMM</t>
  </si>
  <si>
    <t>EjrKYBJdXAx</t>
  </si>
  <si>
    <t>SIMS.F_01_07_WasteMan_Q1_RESP</t>
  </si>
  <si>
    <t>F_01_07_WasteMan_Q1_RESP</t>
  </si>
  <si>
    <t>FnDqZzGXuSz</t>
  </si>
  <si>
    <t>SIMS.F_01_07_WasteMan_Q2_RESP</t>
  </si>
  <si>
    <t>F_01_07_WasteMan_Q2_RESP</t>
  </si>
  <si>
    <t>AK7Z02539Fh</t>
  </si>
  <si>
    <t>SIMS.F_01_07_WasteMan_Q3_RESP</t>
  </si>
  <si>
    <t>F_01_07_WasteMan_Q3_RESP</t>
  </si>
  <si>
    <t>CS9QqXnYzGt</t>
  </si>
  <si>
    <t>SIMS.F_01_07_WasteMan_Q4_RESP</t>
  </si>
  <si>
    <t>F_01_07_WasteMan_Q4_RESP</t>
  </si>
  <si>
    <t>C62y8C7hWyJ</t>
  </si>
  <si>
    <t>SIMS.F_01_07_WasteMan_SCORE</t>
  </si>
  <si>
    <t>F_01_07_WasteMan_SCORE</t>
  </si>
  <si>
    <t>z0H8siMW15W</t>
  </si>
  <si>
    <t>SIMS.F_01_08_InjSafe_COMM</t>
  </si>
  <si>
    <t>F_01_08_InjSafe_COMM</t>
  </si>
  <si>
    <t>j0mdMIGtjta</t>
  </si>
  <si>
    <t>SIMS.F_01_08_InjSafe_Q1_RESP</t>
  </si>
  <si>
    <t>F_01_08_InjSafe_Q1_RESP</t>
  </si>
  <si>
    <t>af1FLtCziRc</t>
  </si>
  <si>
    <t>SIMS.F_01_08_InjSafe_Q2_RESP</t>
  </si>
  <si>
    <t>F_01_08_InjSafe_Q2_RESP</t>
  </si>
  <si>
    <t>mofgabLY0du</t>
  </si>
  <si>
    <t>SIMS.F_01_08_InjSafe_Q3_RESP</t>
  </si>
  <si>
    <t>F_01_08_InjSafe_Q3_RESP</t>
  </si>
  <si>
    <t>b00pH2VpOwC</t>
  </si>
  <si>
    <t>SIMS.F_01_08_InjSafe_Q4_RESP</t>
  </si>
  <si>
    <t>F_01_08_InjSafe_Q4_RESP</t>
  </si>
  <si>
    <t>tdT5EUiGh2y</t>
  </si>
  <si>
    <t>SIMS.F_01_08_InjSafe_SCORE</t>
  </si>
  <si>
    <t>F_01_08_InjSafe_SCORE</t>
  </si>
  <si>
    <t>t1qTKWUtixG</t>
  </si>
  <si>
    <t>SIMS.F_01_09_DQA_COMM</t>
  </si>
  <si>
    <t>F_01_09_DQA_COMM</t>
  </si>
  <si>
    <t>kfW1Gk7GBte</t>
  </si>
  <si>
    <t>SIMS.F_01_09_DQA_Q1_RESP</t>
  </si>
  <si>
    <t>F_01_09_DQA_Q1_RESP</t>
  </si>
  <si>
    <t>ZyhaK6us5GT</t>
  </si>
  <si>
    <t>SIMS.F_01_09_DQA_Q2_RESP</t>
  </si>
  <si>
    <t>F_01_09_DQA_Q2_RESP</t>
  </si>
  <si>
    <t>aW2Vwfl530C</t>
  </si>
  <si>
    <t>SIMS.F_01_09_DQA_Q3_RESP</t>
  </si>
  <si>
    <t>F_01_09_DQA_Q3_RESP</t>
  </si>
  <si>
    <t>OJxIiHgp04H</t>
  </si>
  <si>
    <t>SIMS.F_01_09_DQA_Q4_RESP</t>
  </si>
  <si>
    <t>F_01_09_DQA_Q4_RESP</t>
  </si>
  <si>
    <t>ipMF84YB0B5</t>
  </si>
  <si>
    <t>SIMS.F_01_09_DQA_Q5_RESP</t>
  </si>
  <si>
    <t>F_01_09_DQA_Q5_RESP</t>
  </si>
  <si>
    <t>OuFx6e7dvEJ</t>
  </si>
  <si>
    <t>SIMS.F_01_09_DQA_SCORE</t>
  </si>
  <si>
    <t>F_01_09_DQA_SCORE</t>
  </si>
  <si>
    <t>ToedA5BCrKX</t>
  </si>
  <si>
    <t>SIMS.F_01_10_DataRepConTX_COMM</t>
  </si>
  <si>
    <t>F_01_10_DataRepConTX_COMM</t>
  </si>
  <si>
    <t>GtN0tbgVsEW</t>
  </si>
  <si>
    <t>SIMS.F_01_10_DataRepConTX_NA</t>
  </si>
  <si>
    <t>F_01_10_DataRepConTX_NA</t>
  </si>
  <si>
    <t>yfyvIJ3clHQ</t>
  </si>
  <si>
    <t>SIMS.F_01_10_DataRepConTX_Q1_RESP</t>
  </si>
  <si>
    <t>F_01_10_DataRepConTX_Q1_RESP</t>
  </si>
  <si>
    <t>zfQ9qh13sIE</t>
  </si>
  <si>
    <t>SIMS.F_01_10_DataRepConTX_Q2_A</t>
  </si>
  <si>
    <t>F_01_10_DataRepConTX_Q2_A</t>
  </si>
  <si>
    <t>mkHTjB69SmE</t>
  </si>
  <si>
    <t>SIMS.F_01_10_DataRepConTX_Q2_B</t>
  </si>
  <si>
    <t>F_01_10_DataRepConTX_Q2_B</t>
  </si>
  <si>
    <t>SJBa14Bt2tl</t>
  </si>
  <si>
    <t>SIMS.F_01_10_DataRepConTX_Q2_C</t>
  </si>
  <si>
    <t>F_01_10_DataRepConTX_Q2_C</t>
  </si>
  <si>
    <t>awjOjHNjo8i</t>
  </si>
  <si>
    <t>SIMS.F_01_10_DataRepConTX_Q2_D</t>
  </si>
  <si>
    <t>F_01_10_DataRepConTX_Q2_D</t>
  </si>
  <si>
    <t>KQ8ww0NsEtM</t>
  </si>
  <si>
    <t>SIMS.F_01_10_DataRepConTX_Q2_PERC</t>
  </si>
  <si>
    <t>F_01_10_DataRepConTX_Q2_PERC</t>
  </si>
  <si>
    <t>CzFg1vUT04R</t>
  </si>
  <si>
    <t>SIMS.F_01_10_DataRepConTX_SCORE</t>
  </si>
  <si>
    <t>F_01_10_DataRepConTX_SCORE</t>
  </si>
  <si>
    <t>fzlmOnVr4xu</t>
  </si>
  <si>
    <t>SIMS.F_01_11_DataRepConHTC_COMM</t>
  </si>
  <si>
    <t>F_01_11_DataRepConHTC_COMM</t>
  </si>
  <si>
    <t>c0krt0B7y2x</t>
  </si>
  <si>
    <t>SIMS.F_01_11_DataRepConHTC_NA</t>
  </si>
  <si>
    <t>F_01_11_DataRepConHTC_NA</t>
  </si>
  <si>
    <t>LHYXz2ayPdv</t>
  </si>
  <si>
    <t>SIMS.F_01_11_DataRepConHTC_Q1_RESP</t>
  </si>
  <si>
    <t>F_01_11_DataRepConHTC_Q1_RESP</t>
  </si>
  <si>
    <t>yuxk8dEaL4x</t>
  </si>
  <si>
    <t>SIMS.F_01_11_DataRepConHTC_Q2_A</t>
  </si>
  <si>
    <t>F_01_11_DataRepConHTC_Q2_A</t>
  </si>
  <si>
    <t>N0xxAG8ayOk</t>
  </si>
  <si>
    <t>SIMS.F_01_11_DataRepConHTC_Q2_B</t>
  </si>
  <si>
    <t>F_01_11_DataRepConHTC_Q2_B</t>
  </si>
  <si>
    <t>TW2vcuaoOAZ</t>
  </si>
  <si>
    <t>SIMS.F_01_11_DataRepConHTC_Q2_C</t>
  </si>
  <si>
    <t>F_01_11_DataRepConHTC_Q2_C</t>
  </si>
  <si>
    <t>oePpC100I10</t>
  </si>
  <si>
    <t>SIMS.F_01_11_DataRepConHTC_Q2_D</t>
  </si>
  <si>
    <t>F_01_11_DataRepConHTC_Q2_D</t>
  </si>
  <si>
    <t>tpgcd33iun6</t>
  </si>
  <si>
    <t>SIMS.F_01_11_DataRepConHTC_Q2_PERC</t>
  </si>
  <si>
    <t>F_01_11_DataRepConHTC_Q2_PERC</t>
  </si>
  <si>
    <t>vhUhuzPhYeR</t>
  </si>
  <si>
    <t>SIMS.F_01_11_DataRepConHTC_SCORE</t>
  </si>
  <si>
    <t>F_01_11_DataRepConHTC_SCORE</t>
  </si>
  <si>
    <t>AtTBJxriyDb</t>
  </si>
  <si>
    <t>SIMS.F_01_12_DataRepConPMTCT_COMM</t>
  </si>
  <si>
    <t>F_01_12_DataRepConPMTCT_COMM</t>
  </si>
  <si>
    <t>cC7v3BJAd7J</t>
  </si>
  <si>
    <t>SIMS.F_01_12_DataRepConPMTCT_NA</t>
  </si>
  <si>
    <t>F_01_12_DataRepConPMTCT_NA</t>
  </si>
  <si>
    <t>wFGVZuAImH4</t>
  </si>
  <si>
    <t>SIMS.F_01_12_DataRepConPMTCT_Q1_RESP</t>
  </si>
  <si>
    <t>F_01_12_DataRepConPMTCT_Q1_RESP</t>
  </si>
  <si>
    <t>jZ3LDGpL3oK</t>
  </si>
  <si>
    <t>SIMS.F_01_12_DataRepConPMTCT_Q2_A</t>
  </si>
  <si>
    <t>F_01_12_DataRepConPMTCT_Q2_A</t>
  </si>
  <si>
    <t>bmPT9eF5bhM</t>
  </si>
  <si>
    <t>SIMS.F_01_12_DataRepConPMTCT_Q2_B</t>
  </si>
  <si>
    <t>F_01_12_DataRepConPMTCT_Q2_B</t>
  </si>
  <si>
    <t>Tp08VMxDBZH</t>
  </si>
  <si>
    <t>SIMS.F_01_12_DataRepConPMTCT_Q2_C</t>
  </si>
  <si>
    <t>F_01_12_DataRepConPMTCT_Q2_C</t>
  </si>
  <si>
    <t>eH0PBDH1ylO</t>
  </si>
  <si>
    <t>SIMS.F_01_12_DataRepConPMTCT_Q2_D</t>
  </si>
  <si>
    <t>F_01_12_DataRepConPMTCT_Q2_D</t>
  </si>
  <si>
    <t>N7UCHalYhAw</t>
  </si>
  <si>
    <t>SIMS.F_01_12_DataRepConPMTCT_Q2_PERC</t>
  </si>
  <si>
    <t>F_01_12_DataRepConPMTCT_Q2_PERC</t>
  </si>
  <si>
    <t>xxe6BMtKfu9</t>
  </si>
  <si>
    <t>SIMS.F_01_12_DataRepConPMTCT_SCORE</t>
  </si>
  <si>
    <t>F_01_12_DataRepConPMTCT_SCORE</t>
  </si>
  <si>
    <t>QuXqXNNUKPi</t>
  </si>
  <si>
    <t>SIMS.F_01_13_DataRepConVMMC_COMM</t>
  </si>
  <si>
    <t>F_01_13_DataRepConVMMC_COMM</t>
  </si>
  <si>
    <t>Jdvt1BqPjto</t>
  </si>
  <si>
    <t>SIMS.F_01_13_DataRepConVMMC_NA</t>
  </si>
  <si>
    <t>F_01_13_DataRepConVMMC_NA</t>
  </si>
  <si>
    <t>EJEj0n1KvY2</t>
  </si>
  <si>
    <t>SIMS.F_01_13_DataRepConVMMC_Q1_RESP</t>
  </si>
  <si>
    <t>F_01_13_DataRepConVMMC_Q1_RESP</t>
  </si>
  <si>
    <t>Q75YgAWD7Wa</t>
  </si>
  <si>
    <t>SIMS.F_01_13_DataRepConVMMC_Q2_A</t>
  </si>
  <si>
    <t>F_01_13_DataRepConVMMC_Q2_A</t>
  </si>
  <si>
    <t>vuuhwiH3ABD</t>
  </si>
  <si>
    <t>SIMS.F_01_13_DataRepConVMMC_Q2_B</t>
  </si>
  <si>
    <t>F_01_13_DataRepConVMMC_Q2_B</t>
  </si>
  <si>
    <t>AfrGXTgmTqQ</t>
  </si>
  <si>
    <t>SIMS.F_01_13_DataRepConVMMC_Q2_C</t>
  </si>
  <si>
    <t>F_01_13_DataRepConVMMC_Q2_C</t>
  </si>
  <si>
    <t>yLtMLwluuvO</t>
  </si>
  <si>
    <t>SIMS.F_01_13_DataRepConVMMC_Q2_D</t>
  </si>
  <si>
    <t>F_01_13_DataRepConVMMC_Q2_D</t>
  </si>
  <si>
    <t>GOacUccPCFa</t>
  </si>
  <si>
    <t>SIMS.F_01_13_DataRepConVMMC_Q2_PERC</t>
  </si>
  <si>
    <t>F_01_13_DataRepConVMMC_Q2_PERC</t>
  </si>
  <si>
    <t>pQJfKSmHRJn</t>
  </si>
  <si>
    <t>SIMS.F_01_13_DataRepConVMMC_SCORE</t>
  </si>
  <si>
    <t>F_01_13_DataRepConVMMC_SCORE</t>
  </si>
  <si>
    <t>OE9esPaY3xt</t>
  </si>
  <si>
    <t>SIMS.F_01_14_SuppChain_COMM</t>
  </si>
  <si>
    <t>F_01_14_SuppChain_COMM</t>
  </si>
  <si>
    <t>HHwIWIjtx6d</t>
  </si>
  <si>
    <t>SIMS.F_01_14_SuppChain_NA</t>
  </si>
  <si>
    <t>F_01_14_SuppChain_NA</t>
  </si>
  <si>
    <t>aMpLQ5yJhP4</t>
  </si>
  <si>
    <t>SIMS.F_01_14_SuppChain_Q1_RESP</t>
  </si>
  <si>
    <t>F_01_14_SuppChain_Q1_RESP</t>
  </si>
  <si>
    <t>Na9Wts4eDwF</t>
  </si>
  <si>
    <t>SIMS.F_01_14_SuppChain_Q2_RESP</t>
  </si>
  <si>
    <t>F_01_14_SuppChain_Q2_RESP</t>
  </si>
  <si>
    <t>hGPww0mD1t7</t>
  </si>
  <si>
    <t>SIMS.F_01_14_SuppChain_Q3_CB1</t>
  </si>
  <si>
    <t>F_01_14_SuppChain_Q3_CB1</t>
  </si>
  <si>
    <t>o4vrwK9Y471</t>
  </si>
  <si>
    <t>SIMS.F_01_14_SuppChain_Q3_CB2</t>
  </si>
  <si>
    <t>F_01_14_SuppChain_Q3_CB2</t>
  </si>
  <si>
    <t>vPjZEK824ld</t>
  </si>
  <si>
    <t>SIMS.F_01_14_SuppChain_Q3_CB3</t>
  </si>
  <si>
    <t>F_01_14_SuppChain_Q3_CB3</t>
  </si>
  <si>
    <t>UdpbbjVnC7B</t>
  </si>
  <si>
    <t>SIMS.F_01_14_SuppChain_Q3_CB4</t>
  </si>
  <si>
    <t>F_01_14_SuppChain_Q3_CB4</t>
  </si>
  <si>
    <t>ZHbPzJq2Zgx</t>
  </si>
  <si>
    <t>SIMS.F_01_14_SuppChain_Q3_CB5</t>
  </si>
  <si>
    <t>F_01_14_SuppChain_Q3_CB5</t>
  </si>
  <si>
    <t>RSWvgh5wdPh</t>
  </si>
  <si>
    <t>SIMS.F_01_14_SuppChain_Q3_CB6</t>
  </si>
  <si>
    <t>F_01_14_SuppChain_Q3_CB6</t>
  </si>
  <si>
    <t>I9oKq2kAxw3</t>
  </si>
  <si>
    <t>SIMS.F_01_14_SuppChain_Q3_CB7</t>
  </si>
  <si>
    <t>F_01_14_SuppChain_Q3_CB7</t>
  </si>
  <si>
    <t>wOTicMF6NwA</t>
  </si>
  <si>
    <t>SIMS.F_01_14_SuppChain_Q3_RESP</t>
  </si>
  <si>
    <t>F_01_14_SuppChain_Q3_RESP</t>
  </si>
  <si>
    <t>mPFbKPYo638</t>
  </si>
  <si>
    <t>SIMS.F_01_14_SuppChain_Q4_RESP</t>
  </si>
  <si>
    <t>F_01_14_SuppChain_Q4_RESP</t>
  </si>
  <si>
    <t>vlZc1r88MHM</t>
  </si>
  <si>
    <t>SIMS.F_01_14_SuppChain_SCORE</t>
  </si>
  <si>
    <t>F_01_14_SuppChain_SCORE</t>
  </si>
  <si>
    <t>tci0MjJ5BAC</t>
  </si>
  <si>
    <t>SIMS.F_01_15_MedDisp_COMM</t>
  </si>
  <si>
    <t>F_01_15_MedDisp_COMM</t>
  </si>
  <si>
    <t>gTtHHiTb344</t>
  </si>
  <si>
    <t>SIMS.F_01_15_MedDisp_NA</t>
  </si>
  <si>
    <t>F_01_15_MedDisp_NA</t>
  </si>
  <si>
    <t>z622DxwzSee</t>
  </si>
  <si>
    <t>SIMS.F_01_15_MedDisp_Q1_RESP</t>
  </si>
  <si>
    <t>F_01_15_MedDisp_Q1_RESP</t>
  </si>
  <si>
    <t>fm9nGlAqe3x</t>
  </si>
  <si>
    <t>SIMS.F_01_15_MedDisp_Q2_RESP</t>
  </si>
  <si>
    <t>F_01_15_MedDisp_Q2_RESP</t>
  </si>
  <si>
    <t>Yod40484j8F</t>
  </si>
  <si>
    <t>SIMS.F_01_15_MedDisp_Q3_RESP</t>
  </si>
  <si>
    <t>F_01_15_MedDisp_Q3_RESP</t>
  </si>
  <si>
    <t>PhKRx3q2XjW</t>
  </si>
  <si>
    <t>SIMS.F_01_15_MedDisp_Q4_RESP</t>
  </si>
  <si>
    <t>F_01_15_MedDisp_Q4_RESP</t>
  </si>
  <si>
    <t>gi8KL1yuolR</t>
  </si>
  <si>
    <t>SIMS.F_01_15_MedDisp_SCORE</t>
  </si>
  <si>
    <t>F_01_15_MedDisp_SCORE</t>
  </si>
  <si>
    <t>tyaWS7gunQs</t>
  </si>
  <si>
    <t>SIMS.F_01_16_SupARV_COMM</t>
  </si>
  <si>
    <t>F_01_16_SupARV_COMM</t>
  </si>
  <si>
    <t>GgCexS0CCGz</t>
  </si>
  <si>
    <t>SIMS.F_01_16_SupARV_NA</t>
  </si>
  <si>
    <t>F_01_16_SupARV_NA</t>
  </si>
  <si>
    <t>KjYYmZpl9yc</t>
  </si>
  <si>
    <t>SIMS.F_01_16_SupARV_Q1_RESP</t>
  </si>
  <si>
    <t>F_01_16_SupARV_Q1_RESP</t>
  </si>
  <si>
    <t>kc4bCzJVsH2</t>
  </si>
  <si>
    <t>SIMS.F_01_16_SupARV_Q2_RESP</t>
  </si>
  <si>
    <t>F_01_16_SupARV_Q2_RESP</t>
  </si>
  <si>
    <t>inV8Riwa8PD</t>
  </si>
  <si>
    <t>SIMS.F_01_16_SupARV_Q3_RESP</t>
  </si>
  <si>
    <t>F_01_16_SupARV_Q3_RESP</t>
  </si>
  <si>
    <t>SVovYywpnDQ</t>
  </si>
  <si>
    <t>SIMS.F_01_16_SupARV_SCORE</t>
  </si>
  <si>
    <t>F_01_16_SupARV_SCORE</t>
  </si>
  <si>
    <t>yjZkJYkvZce</t>
  </si>
  <si>
    <t>SIMS.F_01_17_SupCTX_COMM</t>
  </si>
  <si>
    <t>F_01_17_SupCTX_COMM</t>
  </si>
  <si>
    <t>Unt6lZWAZDG</t>
  </si>
  <si>
    <t>SIMS.F_01_17_SupCTX_NA</t>
  </si>
  <si>
    <t>F_01_17_SupCTX_NA</t>
  </si>
  <si>
    <t>BsU89MecDtw</t>
  </si>
  <si>
    <t>SIMS.F_01_17_SupCTX_Q1_RESP</t>
  </si>
  <si>
    <t>F_01_17_SupCTX_Q1_RESP</t>
  </si>
  <si>
    <t>CIaL9oaRXIf</t>
  </si>
  <si>
    <t>SIMS.F_01_17_SupCTX_Q2_RESP</t>
  </si>
  <si>
    <t>F_01_17_SupCTX_Q2_RESP</t>
  </si>
  <si>
    <t>V73muP2jCQK</t>
  </si>
  <si>
    <t>SIMS.F_01_17_SupCTX_Q3_RESP</t>
  </si>
  <si>
    <t>F_01_17_SupCTX_Q3_RESP</t>
  </si>
  <si>
    <t>pkLBHCWRa6i</t>
  </si>
  <si>
    <t>SIMS.F_01_17_SupCTX_SCORE</t>
  </si>
  <si>
    <t>F_01_17_SupCTX_SCORE</t>
  </si>
  <si>
    <t>Eog0w9GUcvo</t>
  </si>
  <si>
    <t>SIMS.F_01_18_SupPedARV_COMM</t>
  </si>
  <si>
    <t>F_01_18_SupPedARV_COMM</t>
  </si>
  <si>
    <t>zkr1ogV76r3</t>
  </si>
  <si>
    <t>SIMS.F_01_18_SupPedARV_NA</t>
  </si>
  <si>
    <t>F_01_18_SupPedARV_NA</t>
  </si>
  <si>
    <t>au7EREWx9q3</t>
  </si>
  <si>
    <t>SIMS.F_01_18_SupPedARV_Q1_RESP</t>
  </si>
  <si>
    <t>F_01_18_SupPedARV_Q1_RESP</t>
  </si>
  <si>
    <t>S394J2ybYoW</t>
  </si>
  <si>
    <t>SIMS.F_01_18_SupPedARV_Q2_RESP</t>
  </si>
  <si>
    <t>F_01_18_SupPedARV_Q2_RESP</t>
  </si>
  <si>
    <t>SeeNRGVezGd</t>
  </si>
  <si>
    <t>SIMS.F_01_18_SupPedARV_Q3_RESP</t>
  </si>
  <si>
    <t>F_01_18_SupPedARV_Q3_RESP</t>
  </si>
  <si>
    <t>Futj23mfFy9</t>
  </si>
  <si>
    <t>SIMS.F_01_18_SupPedARV_SCORE</t>
  </si>
  <si>
    <t>F_01_18_SupPedARV_SCORE</t>
  </si>
  <si>
    <t>tgGkZngRWpL</t>
  </si>
  <si>
    <t>SIMS.F_01_19_SupPedCTX_COMM</t>
  </si>
  <si>
    <t>F_01_19_SupPedCTX_COMM</t>
  </si>
  <si>
    <t>NbvYysAXJlD</t>
  </si>
  <si>
    <t>SIMS.F_01_19_SupPedCTX_NA</t>
  </si>
  <si>
    <t>F_01_19_SupPedCTX_NA</t>
  </si>
  <si>
    <t>H81yVPsfpht</t>
  </si>
  <si>
    <t>SIMS.F_01_19_SupPedCTX_Q1_RESP</t>
  </si>
  <si>
    <t>F_01_19_SupPedCTX_Q1_RESP</t>
  </si>
  <si>
    <t>yOWVv01WpPP</t>
  </si>
  <si>
    <t>SIMS.F_01_19_SupPedCTX_Q2_RESP</t>
  </si>
  <si>
    <t>F_01_19_SupPedCTX_Q2_RESP</t>
  </si>
  <si>
    <t>dKCEAsYYYCJ</t>
  </si>
  <si>
    <t>SIMS.F_01_19_SupPedCTX_Q3_RESP</t>
  </si>
  <si>
    <t>F_01_19_SupPedCTX_Q3_RESP</t>
  </si>
  <si>
    <t>OtSXWcvWYeU</t>
  </si>
  <si>
    <t>SIMS.F_01_19_SupPedCTX_SCORE</t>
  </si>
  <si>
    <t>F_01_19_SupPedCTX_SCORE</t>
  </si>
  <si>
    <t>U88mbGDtuXQ</t>
  </si>
  <si>
    <t>SIMS.F_01_20_SupRTK_COMM</t>
  </si>
  <si>
    <t>F_01_20_SupRTK_COMM</t>
  </si>
  <si>
    <t>U8ttpuUnXUB</t>
  </si>
  <si>
    <t>SIMS.F_01_20_SupRTK_NA</t>
  </si>
  <si>
    <t>F_01_20_SupRTK_NA</t>
  </si>
  <si>
    <t>iq6nhIkYXLP</t>
  </si>
  <si>
    <t>SIMS.F_01_20_SupRTK_Q1_RESP</t>
  </si>
  <si>
    <t>F_01_20_SupRTK_Q1_RESP</t>
  </si>
  <si>
    <t>IP9o76eaSJW</t>
  </si>
  <si>
    <t>SIMS.F_01_20_SupRTK_Q2_RESP</t>
  </si>
  <si>
    <t>F_01_20_SupRTK_Q2_RESP</t>
  </si>
  <si>
    <t>Y1rhxrVM5YP</t>
  </si>
  <si>
    <t>SIMS.F_01_20_SupRTK_Q3_RESP</t>
  </si>
  <si>
    <t>F_01_20_SupRTK_Q3_RESP</t>
  </si>
  <si>
    <t>R0eCLdRGNmr</t>
  </si>
  <si>
    <t>SIMS.F_01_20_SupRTK_SCORE</t>
  </si>
  <si>
    <t>F_01_20_SupRTK_SCORE</t>
  </si>
  <si>
    <t>KCaDVtrGxT9</t>
  </si>
  <si>
    <t>SIMS.F_02_01_PtRecords_COMM</t>
  </si>
  <si>
    <t>F_02_01_PtRecords_COMM</t>
  </si>
  <si>
    <t>kIcMcVEx7py</t>
  </si>
  <si>
    <t>SIMS.F_02_01_PtRecords_Q1_RESP</t>
  </si>
  <si>
    <t>F_02_01_PtRecords_Q1_RESP</t>
  </si>
  <si>
    <t>uu0ESSW8xoV</t>
  </si>
  <si>
    <t>SIMS.F_02_01_PtRecords_Q2_RESP</t>
  </si>
  <si>
    <t>F_02_01_PtRecords_Q2_RESP</t>
  </si>
  <si>
    <t>ICHQjIM8DZS</t>
  </si>
  <si>
    <t>SIMS.F_02_01_PtRecords_Q3_RESP</t>
  </si>
  <si>
    <t>F_02_01_PtRecords_Q3_RESP</t>
  </si>
  <si>
    <t>kJAzVyiIbGa</t>
  </si>
  <si>
    <t>SIMS.F_02_01_PtRecords_Q4_RESP</t>
  </si>
  <si>
    <t>F_02_01_PtRecords_Q4_RESP</t>
  </si>
  <si>
    <t>ipvWdAC5Pi3</t>
  </si>
  <si>
    <t>SIMS.F_02_01_PtRecords_SCORE</t>
  </si>
  <si>
    <t>F_02_01_PtRecords_SCORE</t>
  </si>
  <si>
    <t>Ng49jsI7a7S</t>
  </si>
  <si>
    <t>SIMS.F_02_02_PtTrkART_COMM</t>
  </si>
  <si>
    <t>F_02_02_PtTrkART_COMM</t>
  </si>
  <si>
    <t>ua89xT2bIS9</t>
  </si>
  <si>
    <t>SIMS.F_02_02_PtTrkART_Q1_RESP</t>
  </si>
  <si>
    <t>F_02_02_PtTrkART_Q1_RESP</t>
  </si>
  <si>
    <t>oiS8WwieuXv</t>
  </si>
  <si>
    <t>SIMS.F_02_02_PtTrkART_Q2_RESP</t>
  </si>
  <si>
    <t>F_02_02_PtTrkART_Q2_RESP</t>
  </si>
  <si>
    <t>ldeQvr0lwaI</t>
  </si>
  <si>
    <t>SIMS.F_02_02_PtTrkART_Q3_RESP</t>
  </si>
  <si>
    <t>F_02_02_PtTrkART_Q3_RESP</t>
  </si>
  <si>
    <t>cIKqSVymy6j</t>
  </si>
  <si>
    <t>SIMS.F_02_02_PtTrkART_Q4_RESP</t>
  </si>
  <si>
    <t>F_02_02_PtTrkART_Q4_RESP</t>
  </si>
  <si>
    <t>DB5BG7ltyLw</t>
  </si>
  <si>
    <t>SIMS.F_02_02_PtTrkART_SCORE</t>
  </si>
  <si>
    <t>F_02_02_PtTrkART_SCORE</t>
  </si>
  <si>
    <t>C7XjEpSJfDR</t>
  </si>
  <si>
    <t>SIMS.F_02_03_PtTrkpreART_COMM</t>
  </si>
  <si>
    <t>F_02_03_PtTrkpreART_COMM</t>
  </si>
  <si>
    <t>tkDxeHVOv7j</t>
  </si>
  <si>
    <t>SIMS.F_02_03_PtTrkpreART_NA</t>
  </si>
  <si>
    <t>F_02_03_PtTrkpreART_NA</t>
  </si>
  <si>
    <t>FA2kSrUp065</t>
  </si>
  <si>
    <t>SIMS.F_02_03_PtTrkpreART_Q1_RESP</t>
  </si>
  <si>
    <t>F_02_03_PtTrkpreART_Q1_RESP</t>
  </si>
  <si>
    <t>rIekh9MWpBF</t>
  </si>
  <si>
    <t>SIMS.F_02_03_PtTrkpreART_Q2_RESP</t>
  </si>
  <si>
    <t>F_02_03_PtTrkpreART_Q2_RESP</t>
  </si>
  <si>
    <t>D8WkfNe2Vl6</t>
  </si>
  <si>
    <t>SIMS.F_02_03_PtTrkpreART_Q3_RESP</t>
  </si>
  <si>
    <t>F_02_03_PtTrkpreART_Q3_RESP</t>
  </si>
  <si>
    <t>Do1cdVRngI6</t>
  </si>
  <si>
    <t>SIMS.F_02_03_PtTrkpreART_Q4_RESP</t>
  </si>
  <si>
    <t>F_02_03_PtTrkpreART_Q4_RESP</t>
  </si>
  <si>
    <t>Vknr78Bwojj</t>
  </si>
  <si>
    <t>SIMS.F_02_03_PtTrkpreART_SCORE</t>
  </si>
  <si>
    <t>F_02_03_PtTrkpreART_SCORE</t>
  </si>
  <si>
    <t>VT6GqoFvgEy</t>
  </si>
  <si>
    <t>SIMS.F_02_04_RegP-ART_COMM</t>
  </si>
  <si>
    <t>F_02_04_RegP-ART_COMM</t>
  </si>
  <si>
    <t>yNcbMXRGx9e</t>
  </si>
  <si>
    <t>SIMS.F_02_04_RegP-ART_NA</t>
  </si>
  <si>
    <t>F_02_04_RegP-ART_NA</t>
  </si>
  <si>
    <t>A7ILLNLHEVy</t>
  </si>
  <si>
    <t>SIMS.F_02_04_RegP-ART_Q1_RESP</t>
  </si>
  <si>
    <t>F_02_04_RegP-ART_Q1_RESP</t>
  </si>
  <si>
    <t>svVRsvdWF1j</t>
  </si>
  <si>
    <t>SIMS.F_02_04_RegP-ART_Q2_CB1</t>
  </si>
  <si>
    <t>F_02_04_RegP-ART_Q2_CB1</t>
  </si>
  <si>
    <t>NrQL0MCViAF</t>
  </si>
  <si>
    <t>SIMS.F_02_04_RegP-ART_Q2_CB2</t>
  </si>
  <si>
    <t>F_02_04_RegP-ART_Q2_CB2</t>
  </si>
  <si>
    <t>cEJTgkPaLui</t>
  </si>
  <si>
    <t>SIMS.F_02_04_RegP-ART_Q2_CB3</t>
  </si>
  <si>
    <t>F_02_04_RegP-ART_Q2_CB3</t>
  </si>
  <si>
    <t>zDTTDeLIjzt</t>
  </si>
  <si>
    <t>SIMS.F_02_04_RegP-ART_Q2_RESP</t>
  </si>
  <si>
    <t>F_02_04_RegP-ART_Q2_RESP</t>
  </si>
  <si>
    <t>GmkYTOKdFZY</t>
  </si>
  <si>
    <t>SIMS.F_02_04_RegP-ART_Q3_CB1</t>
  </si>
  <si>
    <t>F_02_04_RegP-ART_Q3_CB1</t>
  </si>
  <si>
    <t>SHd7W3QGEfj</t>
  </si>
  <si>
    <t>SIMS.F_02_04_RegP-ART_Q3_CB2</t>
  </si>
  <si>
    <t>F_02_04_RegP-ART_Q3_CB2</t>
  </si>
  <si>
    <t>WAIEHstGeeh</t>
  </si>
  <si>
    <t>SIMS.F_02_04_RegP-ART_Q3_CB3</t>
  </si>
  <si>
    <t>F_02_04_RegP-ART_Q3_CB3</t>
  </si>
  <si>
    <t>SY2xBP6qDn3</t>
  </si>
  <si>
    <t>SIMS.F_02_04_RegP-ART_Q3_CB4</t>
  </si>
  <si>
    <t>F_02_04_RegP-ART_Q3_CB4</t>
  </si>
  <si>
    <t>HFODaw27PLy</t>
  </si>
  <si>
    <t>SIMS.F_02_04_RegP-ART_Q3_RESP</t>
  </si>
  <si>
    <t>F_02_04_RegP-ART_Q3_RESP</t>
  </si>
  <si>
    <t>E4w4AOEByFk</t>
  </si>
  <si>
    <t>SIMS.F_02_04_RegP-ART_Q4_RESP</t>
  </si>
  <si>
    <t>F_02_04_RegP-ART_Q4_RESP</t>
  </si>
  <si>
    <t>CTIxepOy910</t>
  </si>
  <si>
    <t>SIMS.F_02_04_RegP-ART_SCORE</t>
  </si>
  <si>
    <t>F_02_04_RegP-ART_SCORE</t>
  </si>
  <si>
    <t>jchr3xVXSy1</t>
  </si>
  <si>
    <t>SIMS.F_02_05_RegE-ART_COMM</t>
  </si>
  <si>
    <t>F_02_05_RegE-ART_COMM</t>
  </si>
  <si>
    <t>kN3t8KmKuTt</t>
  </si>
  <si>
    <t>SIMS.F_02_05_RegE-ART_NA</t>
  </si>
  <si>
    <t>F_02_05_RegE-ART_NA</t>
  </si>
  <si>
    <t>RUuoxBtolsY</t>
  </si>
  <si>
    <t>SIMS.F_02_05_RegE-ART_Q1_RESP</t>
  </si>
  <si>
    <t>F_02_05_RegE-ART_Q1_RESP</t>
  </si>
  <si>
    <t>ygOnvY3AHoo</t>
  </si>
  <si>
    <t>SIMS.F_02_05_RegE-ART_Q2_CB1</t>
  </si>
  <si>
    <t>F_02_05_RegE-ART_Q2_CB1</t>
  </si>
  <si>
    <t>jAqy8A3meuQ</t>
  </si>
  <si>
    <t>SIMS.F_02_05_RegE-ART_Q2_CB2</t>
  </si>
  <si>
    <t>F_02_05_RegE-ART_Q2_CB2</t>
  </si>
  <si>
    <t>g25b9nEyblG</t>
  </si>
  <si>
    <t>SIMS.F_02_05_RegE-ART_Q2_CB3</t>
  </si>
  <si>
    <t>F_02_05_RegE-ART_Q2_CB3</t>
  </si>
  <si>
    <t>JWd2NEenwJf</t>
  </si>
  <si>
    <t>SIMS.F_02_05_RegE-ART_Q2_RESP</t>
  </si>
  <si>
    <t>F_02_05_RegE-ART_Q2_RESP</t>
  </si>
  <si>
    <t>wUPw0i2QGJA</t>
  </si>
  <si>
    <t>SIMS.F_02_05_RegE-ART_Q3_CB1</t>
  </si>
  <si>
    <t>F_02_05_RegE-ART_Q3_CB1</t>
  </si>
  <si>
    <t>Ejfb6MtIV3k</t>
  </si>
  <si>
    <t>SIMS.F_02_05_RegE-ART_Q3_CB2</t>
  </si>
  <si>
    <t>F_02_05_RegE-ART_Q3_CB2</t>
  </si>
  <si>
    <t>YBUnNATOq4R</t>
  </si>
  <si>
    <t>SIMS.F_02_05_RegE-ART_Q3_CB3</t>
  </si>
  <si>
    <t>F_02_05_RegE-ART_Q3_CB3</t>
  </si>
  <si>
    <t>lOJ00TaQf4t</t>
  </si>
  <si>
    <t>SIMS.F_02_05_RegE-ART_Q3_RESP</t>
  </si>
  <si>
    <t>F_02_05_RegE-ART_Q3_RESP</t>
  </si>
  <si>
    <t>kIdQ9ao3fem</t>
  </si>
  <si>
    <t>SIMS.F_02_05_RegE-ART_Q4_RESP</t>
  </si>
  <si>
    <t>F_02_05_RegE-ART_Q4_RESP</t>
  </si>
  <si>
    <t>PjROjhpsBuB</t>
  </si>
  <si>
    <t>SIMS.F_02_05_RegE-ART_Q5_RESP</t>
  </si>
  <si>
    <t>F_02_05_RegE-ART_Q5_RESP</t>
  </si>
  <si>
    <t>BY8a9a6aeaz</t>
  </si>
  <si>
    <t>SIMS.F_02_05_RegE-ART_SCORE</t>
  </si>
  <si>
    <t>F_02_05_RegE-ART_SCORE</t>
  </si>
  <si>
    <t>TOkWaKAlY7o</t>
  </si>
  <si>
    <t>SIMS.F_02_06_RegP-preART_COMM</t>
  </si>
  <si>
    <t>F_02_06_RegP-preART_COMM</t>
  </si>
  <si>
    <t>w1eJWzOcjL1</t>
  </si>
  <si>
    <t>SIMS.F_02_06_RegP-preART_NA</t>
  </si>
  <si>
    <t>F_02_06_RegP-preART_NA</t>
  </si>
  <si>
    <t>PXUTXvysAyN</t>
  </si>
  <si>
    <t>SIMS.F_02_06_RegP-preART_Q1_RESP</t>
  </si>
  <si>
    <t>F_02_06_RegP-preART_Q1_RESP</t>
  </si>
  <si>
    <t>moaMRnrgkq5</t>
  </si>
  <si>
    <t>SIMS.F_02_06_RegP-preART_Q2_CB1</t>
  </si>
  <si>
    <t>F_02_06_RegP-preART_Q2_CB1</t>
  </si>
  <si>
    <t>GlsGjrgYfEY</t>
  </si>
  <si>
    <t>SIMS.F_02_06_RegP-preART_Q2_CB2</t>
  </si>
  <si>
    <t>F_02_06_RegP-preART_Q2_CB2</t>
  </si>
  <si>
    <t>bbPQBxOXdlz</t>
  </si>
  <si>
    <t>SIMS.F_02_06_RegP-preART_Q2_CB3</t>
  </si>
  <si>
    <t>F_02_06_RegP-preART_Q2_CB3</t>
  </si>
  <si>
    <t>wL8DgBSv3eK</t>
  </si>
  <si>
    <t>SIMS.F_02_06_RegP-preART_Q2_RESP</t>
  </si>
  <si>
    <t>F_02_06_RegP-preART_Q2_RESP</t>
  </si>
  <si>
    <t>zKBo3SuDE0P</t>
  </si>
  <si>
    <t>SIMS.F_02_06_RegP-preART_Q3_CB1</t>
  </si>
  <si>
    <t>F_02_06_RegP-preART_Q3_CB1</t>
  </si>
  <si>
    <t>lZunL1TAD7s</t>
  </si>
  <si>
    <t>SIMS.F_02_06_RegP-preART_Q3_CB2</t>
  </si>
  <si>
    <t>F_02_06_RegP-preART_Q3_CB2</t>
  </si>
  <si>
    <t>z81GSWj9SCh</t>
  </si>
  <si>
    <t>SIMS.F_02_06_RegP-preART_Q3_CB3</t>
  </si>
  <si>
    <t>F_02_06_RegP-preART_Q3_CB3</t>
  </si>
  <si>
    <t>RZptmOue7kg</t>
  </si>
  <si>
    <t>SIMS.F_02_06_RegP-preART_Q3_CB4</t>
  </si>
  <si>
    <t>F_02_06_RegP-preART_Q3_CB4</t>
  </si>
  <si>
    <t>PiNzutUqZ7c</t>
  </si>
  <si>
    <t>SIMS.F_02_06_RegP-preART_Q3_RESP</t>
  </si>
  <si>
    <t>F_02_06_RegP-preART_Q3_RESP</t>
  </si>
  <si>
    <t>oM2YNujUP18</t>
  </si>
  <si>
    <t>SIMS.F_02_06_RegP-preART_Q4_RESP</t>
  </si>
  <si>
    <t>F_02_06_RegP-preART_Q4_RESP</t>
  </si>
  <si>
    <t>cJDvAQ89Lre</t>
  </si>
  <si>
    <t>SIMS.F_02_06_RegP-preART_SCORE</t>
  </si>
  <si>
    <t>F_02_06_RegP-preART_SCORE</t>
  </si>
  <si>
    <t>S6MY6PLFlac</t>
  </si>
  <si>
    <t>SIMS.F_02_07_RegE-preART_COMM</t>
  </si>
  <si>
    <t>F_02_07_RegE-preART_COMM</t>
  </si>
  <si>
    <t>MZLUhXuuwoR</t>
  </si>
  <si>
    <t>SIMS.F_02_07_RegE-preART_NA</t>
  </si>
  <si>
    <t>F_02_07_RegE-preART_NA</t>
  </si>
  <si>
    <t>gAN4iuUiNNh</t>
  </si>
  <si>
    <t>SIMS.F_02_07_RegE-preART_Q1_RESP</t>
  </si>
  <si>
    <t>F_02_07_RegE-preART_Q1_RESP</t>
  </si>
  <si>
    <t>EXxg6EJ4cRy</t>
  </si>
  <si>
    <t>SIMS.F_02_07_RegE-preART_Q2_CB1</t>
  </si>
  <si>
    <t>F_02_07_RegE-preART_Q2_CB1</t>
  </si>
  <si>
    <t>b6LslNnBa2R</t>
  </si>
  <si>
    <t>SIMS.F_02_07_RegE-preART_Q2_CB2</t>
  </si>
  <si>
    <t>F_02_07_RegE-preART_Q2_CB2</t>
  </si>
  <si>
    <t>hHYf7LZH5Hk</t>
  </si>
  <si>
    <t>SIMS.F_02_07_RegE-preART_Q2_CB3</t>
  </si>
  <si>
    <t>F_02_07_RegE-preART_Q2_CB3</t>
  </si>
  <si>
    <t>KATDuZLH7zI</t>
  </si>
  <si>
    <t>SIMS.F_02_07_RegE-preART_Q2_RESP</t>
  </si>
  <si>
    <t>F_02_07_RegE-preART_Q2_RESP</t>
  </si>
  <si>
    <t>bnUXkBWnemz</t>
  </si>
  <si>
    <t>SIMS.F_02_07_RegE-preART_Q3_CB1</t>
  </si>
  <si>
    <t>F_02_07_RegE-preART_Q3_CB1</t>
  </si>
  <si>
    <t>Csjc1lTx34R</t>
  </si>
  <si>
    <t>SIMS.F_02_07_RegE-preART_Q3_CB2</t>
  </si>
  <si>
    <t>F_02_07_RegE-preART_Q3_CB2</t>
  </si>
  <si>
    <t>heo7IU18WmG</t>
  </si>
  <si>
    <t>SIMS.F_02_07_RegE-preART_Q3_CB3</t>
  </si>
  <si>
    <t>F_02_07_RegE-preART_Q3_CB3</t>
  </si>
  <si>
    <t>cKYVbYPTxYW</t>
  </si>
  <si>
    <t>SIMS.F_02_07_RegE-preART_Q3_RESP</t>
  </si>
  <si>
    <t>F_02_07_RegE-preART_Q3_RESP</t>
  </si>
  <si>
    <t>U3uLdIJKT5J</t>
  </si>
  <si>
    <t>SIMS.F_02_07_RegE-preART_Q4_RESP</t>
  </si>
  <si>
    <t>F_02_07_RegE-preART_Q4_RESP</t>
  </si>
  <si>
    <t>r0nsLz5PKvs</t>
  </si>
  <si>
    <t>SIMS.F_02_07_RegE-preART_Q5_RESP</t>
  </si>
  <si>
    <t>F_02_07_RegE-preART_Q5_RESP</t>
  </si>
  <si>
    <t>E2DoeUjAVw1</t>
  </si>
  <si>
    <t>SIMS.F_02_07_RegE-preART_SCORE</t>
  </si>
  <si>
    <t>F_02_07_RegE-preART_SCORE</t>
  </si>
  <si>
    <t>t5bzwTrBHrJ</t>
  </si>
  <si>
    <t>SIMS.F_02_08_ARTElig_COMM</t>
  </si>
  <si>
    <t>F_02_08_ARTElig_COMM</t>
  </si>
  <si>
    <t>ClzRVEN3ZAY</t>
  </si>
  <si>
    <t>SIMS.F_02_08_ARTElig_NA</t>
  </si>
  <si>
    <t>F_02_08_ARTElig_NA</t>
  </si>
  <si>
    <t>XbeRczEQIDg</t>
  </si>
  <si>
    <t>SIMS.F_02_08_ARTElig_Q1_RESP</t>
  </si>
  <si>
    <t>F_02_08_ARTElig_Q1_RESP</t>
  </si>
  <si>
    <t>lxvWbfrKBBK</t>
  </si>
  <si>
    <t>SIMS.F_02_08_ARTElig_Q2_PERC</t>
  </si>
  <si>
    <t>F_02_08_ARTElig_Q2_PERC</t>
  </si>
  <si>
    <t>mbLBVqo6t49</t>
  </si>
  <si>
    <t>SIMS.F_02_08_ARTElig_Q3_RESP</t>
  </si>
  <si>
    <t>F_02_08_ARTElig_Q3_RESP</t>
  </si>
  <si>
    <t>tSEKWQ6cEpN</t>
  </si>
  <si>
    <t>SIMS.F_02_08_ARTElig_SCORE</t>
  </si>
  <si>
    <t>F_02_08_ARTElig_SCORE</t>
  </si>
  <si>
    <t>Scm8JWYYQvw</t>
  </si>
  <si>
    <t>SIMS.F_02_09_CTXAdult_COMM</t>
  </si>
  <si>
    <t>F_02_09_CTXAdult_COMM</t>
  </si>
  <si>
    <t>ZoFlEm3EDTF</t>
  </si>
  <si>
    <t>SIMS.F_02_09_CTXAdult_Q1_PERC</t>
  </si>
  <si>
    <t>F_02_09_CTXAdult_Q1_PERC</t>
  </si>
  <si>
    <t>NGQ81wRlfUs</t>
  </si>
  <si>
    <t>SIMS.F_02_09_CTXAdult_SCORE</t>
  </si>
  <si>
    <t>F_02_09_CTXAdult_SCORE</t>
  </si>
  <si>
    <t>Pcry4d8ZySK</t>
  </si>
  <si>
    <t>SIMS.F_02_10_ARTAdh_COMM</t>
  </si>
  <si>
    <t>F_02_10_ARTAdh_COMM</t>
  </si>
  <si>
    <t>HOib8pZwvrO</t>
  </si>
  <si>
    <t>SIMS.F_02_10_ARTAdh_Q1_RESP</t>
  </si>
  <si>
    <t>F_02_10_ARTAdh_Q1_RESP</t>
  </si>
  <si>
    <t>Z3xrg2Bqf8k</t>
  </si>
  <si>
    <t>SIMS.F_02_10_ARTAdh_Q2_RESP</t>
  </si>
  <si>
    <t>F_02_10_ARTAdh_Q2_RESP</t>
  </si>
  <si>
    <t>iQUdizQlY3F</t>
  </si>
  <si>
    <t>SIMS.F_02_10_ARTAdh_Q3_PERC</t>
  </si>
  <si>
    <t>F_02_10_ARTAdh_Q3_PERC</t>
  </si>
  <si>
    <t>qu6qhOJQSP0</t>
  </si>
  <si>
    <t>SIMS.F_02_10_ARTAdh_Q4_RESP</t>
  </si>
  <si>
    <t>F_02_10_ARTAdh_Q4_RESP</t>
  </si>
  <si>
    <t>gfD39ur94u6</t>
  </si>
  <si>
    <t>SIMS.F_02_10_ARTAdh_SCORE</t>
  </si>
  <si>
    <t>F_02_10_ARTAdh_SCORE</t>
  </si>
  <si>
    <t>nrW4LYjCqLM</t>
  </si>
  <si>
    <t>SIMS.F_02_11_ARTMon_COMM</t>
  </si>
  <si>
    <t>F_02_11_ARTMon_COMM</t>
  </si>
  <si>
    <t>iya1yIgimBY</t>
  </si>
  <si>
    <t>SIMS.F_02_11_ARTMon_Q1_RESP</t>
  </si>
  <si>
    <t>F_02_11_ARTMon_Q1_RESP</t>
  </si>
  <si>
    <t>AICCtYGiITM</t>
  </si>
  <si>
    <t>SIMS.F_02_11_ARTMon_Q2_PERC</t>
  </si>
  <si>
    <t>F_02_11_ARTMon_Q2_PERC</t>
  </si>
  <si>
    <t>iJYfzO7P4ZJ</t>
  </si>
  <si>
    <t>SIMS.F_02_11_ARTMon_Q3_RESP</t>
  </si>
  <si>
    <t>F_02_11_ARTMon_Q3_RESP</t>
  </si>
  <si>
    <t>dRF3LwEWjY9</t>
  </si>
  <si>
    <t>SIMS.F_02_11_ARTMon_SCORE</t>
  </si>
  <si>
    <t>F_02_11_ARTMon_SCORE</t>
  </si>
  <si>
    <t>rJQYs8xDFg1</t>
  </si>
  <si>
    <t>SIMS.F_02_12_PartnTest_COMM</t>
  </si>
  <si>
    <t>F_02_12_PartnTest_COMM</t>
  </si>
  <si>
    <t>NHCZWBJKr2E</t>
  </si>
  <si>
    <t>SIMS.F_02_12_PartnTest_Q1_RESP</t>
  </si>
  <si>
    <t>F_02_12_PartnTest_Q1_RESP</t>
  </si>
  <si>
    <t>y6sKjpJsHFM</t>
  </si>
  <si>
    <t>SIMS.F_02_12_PartnTest_Q2_RESP</t>
  </si>
  <si>
    <t>F_02_12_PartnTest_Q2_RESP</t>
  </si>
  <si>
    <t>IqkaF3D8KRH</t>
  </si>
  <si>
    <t>SIMS.F_02_12_PartnTest_Q3_PERC</t>
  </si>
  <si>
    <t>F_02_12_PartnTest_Q3_PERC</t>
  </si>
  <si>
    <t>HrkCe7C0b4e</t>
  </si>
  <si>
    <t>SIMS.F_02_12_PartnTest_SCORE</t>
  </si>
  <si>
    <t>F_02_12_PartnTest_SCORE</t>
  </si>
  <si>
    <t>CC5lRybWRvG</t>
  </si>
  <si>
    <t>SIMS.F_02_13_ChildTest_COMM</t>
  </si>
  <si>
    <t>F_02_13_ChildTest_COMM</t>
  </si>
  <si>
    <t>rKtPjaBNywv</t>
  </si>
  <si>
    <t>SIMS.F_02_13_ChildTest_Q1_RESP</t>
  </si>
  <si>
    <t>F_02_13_ChildTest_Q1_RESP</t>
  </si>
  <si>
    <t>uZSnaYoghLy</t>
  </si>
  <si>
    <t>SIMS.F_02_13_ChildTest_Q2_PERC</t>
  </si>
  <si>
    <t>F_02_13_ChildTest_Q2_PERC</t>
  </si>
  <si>
    <t>WSRkQlXjEQv</t>
  </si>
  <si>
    <t>SIMS.F_02_13_ChildTest_SCORE</t>
  </si>
  <si>
    <t>F_02_13_ChildTest_SCORE</t>
  </si>
  <si>
    <t>pUm1gbQutGc</t>
  </si>
  <si>
    <t>SIMS.F_02_14_STI-Gen_COMM</t>
  </si>
  <si>
    <t>F_02_14_STI-Gen_COMM</t>
  </si>
  <si>
    <t>gykBJ9RCQZv</t>
  </si>
  <si>
    <t>SIMS.F_02_14_STI-Gen_Q1_RESP</t>
  </si>
  <si>
    <t>F_02_14_STI-Gen_Q1_RESP</t>
  </si>
  <si>
    <t>fW8jfU5CGT1</t>
  </si>
  <si>
    <t>SIMS.F_02_14_STI-Gen_Q2_RESP</t>
  </si>
  <si>
    <t>F_02_14_STI-Gen_Q2_RESP</t>
  </si>
  <si>
    <t>oEPnBfZXnLv</t>
  </si>
  <si>
    <t>SIMS.F_02_14_STI-Gen_Q3_PERC</t>
  </si>
  <si>
    <t>F_02_14_STI-Gen_Q3_PERC</t>
  </si>
  <si>
    <t>YkecRfu8WIB</t>
  </si>
  <si>
    <t>SIMS.F_02_14_STI-Gen_Q4_RESP</t>
  </si>
  <si>
    <t>F_02_14_STI-Gen_Q4_RESP</t>
  </si>
  <si>
    <t>LCHlGiSkQF7</t>
  </si>
  <si>
    <t>SIMS.F_02_14_STI-Gen_SCORE</t>
  </si>
  <si>
    <t>F_02_14_STI-Gen_SCORE</t>
  </si>
  <si>
    <t>cwqF6IATZF1</t>
  </si>
  <si>
    <t>SIMS.F_02_15_NutrAdult_COMM</t>
  </si>
  <si>
    <t>F_02_15_NutrAdult_COMM</t>
  </si>
  <si>
    <t>deTVQ0UEj2X</t>
  </si>
  <si>
    <t>SIMS.F_02_15_NutrAdult_Q1_PERC</t>
  </si>
  <si>
    <t>F_02_15_NutrAdult_Q1_PERC</t>
  </si>
  <si>
    <t>pwkYEerJ0SW</t>
  </si>
  <si>
    <t>SIMS.F_02_15_NutrAdult_Q2_RESP</t>
  </si>
  <si>
    <t>F_02_15_NutrAdult_Q2_RESP</t>
  </si>
  <si>
    <t>bLhb9jbdrOL</t>
  </si>
  <si>
    <t>SIMS.F_02_15_NutrAdult_Q3_RESP</t>
  </si>
  <si>
    <t>F_02_15_NutrAdult_Q3_RESP</t>
  </si>
  <si>
    <t>wsUJCcpc542</t>
  </si>
  <si>
    <t>SIMS.F_02_15_NutrAdult_SCORE</t>
  </si>
  <si>
    <t>F_02_15_NutrAdult_SCORE</t>
  </si>
  <si>
    <t>U8CAQKR7c7M</t>
  </si>
  <si>
    <t>SIMS.F_02_16_TBScreen_COMM</t>
  </si>
  <si>
    <t>F_02_16_TBScreen_COMM</t>
  </si>
  <si>
    <t>JjrQoCbfEMH</t>
  </si>
  <si>
    <t>SIMS.F_02_16_TBScreen_Q1_RESP</t>
  </si>
  <si>
    <t>F_02_16_TBScreen_Q1_RESP</t>
  </si>
  <si>
    <t>o6VyDq6ETcT</t>
  </si>
  <si>
    <t>SIMS.F_02_16_TBScreen_Q2_PERC</t>
  </si>
  <si>
    <t>F_02_16_TBScreen_Q2_PERC</t>
  </si>
  <si>
    <t>P1hsVqcP8pi</t>
  </si>
  <si>
    <t>SIMS.F_02_16_TBScreen_Q3_RESP</t>
  </si>
  <si>
    <t>F_02_16_TBScreen_Q3_RESP</t>
  </si>
  <si>
    <t>n99C1oChVbV</t>
  </si>
  <si>
    <t>SIMS.F_02_16_TBScreen_SCORE</t>
  </si>
  <si>
    <t>F_02_16_TBScreen_SCORE</t>
  </si>
  <si>
    <t>kIPZJxGW33Q</t>
  </si>
  <si>
    <t>SIMS.F_02_17_IPT_COMM</t>
  </si>
  <si>
    <t>F_02_17_IPT_COMM</t>
  </si>
  <si>
    <t>OuP0okDzme7</t>
  </si>
  <si>
    <t>SIMS.F_02_17_IPT_NA</t>
  </si>
  <si>
    <t>F_02_17_IPT_NA</t>
  </si>
  <si>
    <t>eqmWtuz2Qxe</t>
  </si>
  <si>
    <t>SIMS.F_02_17_IPT_Q1_RESP</t>
  </si>
  <si>
    <t>F_02_17_IPT_Q1_RESP</t>
  </si>
  <si>
    <t>nTzBy6ULvEv</t>
  </si>
  <si>
    <t>SIMS.F_02_17_IPT_Q2_PERC</t>
  </si>
  <si>
    <t>F_02_17_IPT_Q2_PERC</t>
  </si>
  <si>
    <t>XI8R7WBrmCj</t>
  </si>
  <si>
    <t>SIMS.F_02_17_IPT_Q3_RESP</t>
  </si>
  <si>
    <t>F_02_17_IPT_Q3_RESP</t>
  </si>
  <si>
    <t>NmA2tCU9D4d</t>
  </si>
  <si>
    <t>SIMS.F_02_17_IPT_SCORE</t>
  </si>
  <si>
    <t>F_02_17_IPT_SCORE</t>
  </si>
  <si>
    <t>iAMAOp9htRr</t>
  </si>
  <si>
    <t>SIMS.F_02_18_TBDxEval_COMM</t>
  </si>
  <si>
    <t>F_02_18_TBDxEval_COMM</t>
  </si>
  <si>
    <t>sBzj4mi9UWT</t>
  </si>
  <si>
    <t>SIMS.F_02_18_TBDxEval_Q1_RESP</t>
  </si>
  <si>
    <t>F_02_18_TBDxEval_Q1_RESP</t>
  </si>
  <si>
    <t>JRHZXxoC5zY</t>
  </si>
  <si>
    <t>SIMS.F_02_18_TBDxEval_Q2_RESP</t>
  </si>
  <si>
    <t>F_02_18_TBDxEval_Q2_RESP</t>
  </si>
  <si>
    <t>uby8RIedv3K</t>
  </si>
  <si>
    <t>SIMS.F_02_18_TBDxEval_Q3_PERC</t>
  </si>
  <si>
    <t>F_02_18_TBDxEval_Q3_PERC</t>
  </si>
  <si>
    <t>RIfVtVGY2EX</t>
  </si>
  <si>
    <t>SIMS.F_02_18_TBDxEval_Q4_RESP</t>
  </si>
  <si>
    <t>F_02_18_TBDxEval_Q4_RESP</t>
  </si>
  <si>
    <t>NFv2ICJ0VS9</t>
  </si>
  <si>
    <t>SIMS.F_02_18_TBDxEval_SCORE</t>
  </si>
  <si>
    <t>F_02_18_TBDxEval_SCORE</t>
  </si>
  <si>
    <t>LPKnc2O5N3Z</t>
  </si>
  <si>
    <t>SIMS.F_02_19_FacLink_COMM</t>
  </si>
  <si>
    <t>F_02_19_FacLink_COMM</t>
  </si>
  <si>
    <t>e4Oub40MW1I</t>
  </si>
  <si>
    <t>SIMS.F_02_19_FacLink_NA</t>
  </si>
  <si>
    <t>F_02_19_FacLink_NA</t>
  </si>
  <si>
    <t>YDywwnLxAP5</t>
  </si>
  <si>
    <t>SIMS.F_02_19_FacLink_Q1_RESP</t>
  </si>
  <si>
    <t>F_02_19_FacLink_Q1_RESP</t>
  </si>
  <si>
    <t>m3zjsvU8Hli</t>
  </si>
  <si>
    <t>SIMS.F_02_19_FacLink_Q2_RESP</t>
  </si>
  <si>
    <t>F_02_19_FacLink_Q2_RESP</t>
  </si>
  <si>
    <t>PiPFLDtTQUk</t>
  </si>
  <si>
    <t>SIMS.F_02_19_FacLink_Q3_RESP</t>
  </si>
  <si>
    <t>F_02_19_FacLink_Q3_RESP</t>
  </si>
  <si>
    <t>H6ssHBASPmC</t>
  </si>
  <si>
    <t>SIMS.F_02_19_FacLink_SCORE</t>
  </si>
  <si>
    <t>F_02_19_FacLink_SCORE</t>
  </si>
  <si>
    <t>SnXCxt370Y1</t>
  </si>
  <si>
    <t>SIMS.F_02_20_FPSys_COMM</t>
  </si>
  <si>
    <t>F_02_20_FPSys_COMM</t>
  </si>
  <si>
    <t>W3RZUYSNymI</t>
  </si>
  <si>
    <t>SIMS.F_02_20_FPSys_Q1_RESP</t>
  </si>
  <si>
    <t>F_02_20_FPSys_Q1_RESP</t>
  </si>
  <si>
    <t>rUFE9DRsZYO</t>
  </si>
  <si>
    <t>SIMS.F_02_20_FPSys_Q2_RESP</t>
  </si>
  <si>
    <t>F_02_20_FPSys_Q2_RESP</t>
  </si>
  <si>
    <t>XkIhsmjqPLm</t>
  </si>
  <si>
    <t>SIMS.F_02_20_FPSys_Q3_RESP</t>
  </si>
  <si>
    <t>F_02_20_FPSys_Q3_RESP</t>
  </si>
  <si>
    <t>itqIjwGHCt5</t>
  </si>
  <si>
    <t>SIMS.F_02_20_FPSys_SCORE</t>
  </si>
  <si>
    <t>F_02_20_FPSys_SCORE</t>
  </si>
  <si>
    <t>AWmiiXLWshS</t>
  </si>
  <si>
    <t>SIMS.F_02_21_FPInteg_COMM</t>
  </si>
  <si>
    <t>F_02_21_FPInteg_COMM</t>
  </si>
  <si>
    <t>dKlAU8ZSNij</t>
  </si>
  <si>
    <t>SIMS.F_02_21_FPInteg_Q1_RESP</t>
  </si>
  <si>
    <t>F_02_21_FPInteg_Q1_RESP</t>
  </si>
  <si>
    <t>IJmDzLKvfJi</t>
  </si>
  <si>
    <t>SIMS.F_02_21_FPInteg_Q2_RESP</t>
  </si>
  <si>
    <t>F_02_21_FPInteg_Q2_RESP</t>
  </si>
  <si>
    <t>vRxya6qdTWT</t>
  </si>
  <si>
    <t>SIMS.F_02_21_FPInteg_Q3_RESP</t>
  </si>
  <si>
    <t>F_02_21_FPInteg_Q3_RESP</t>
  </si>
  <si>
    <t>jEjFVN0hBib</t>
  </si>
  <si>
    <t>SIMS.F_02_21_FPInteg_Q4_RESP</t>
  </si>
  <si>
    <t>F_02_21_FPInteg_Q4_RESP</t>
  </si>
  <si>
    <t>L1Ea47oVqxx</t>
  </si>
  <si>
    <t>SIMS.F_02_21_FPInteg_Q5_RESP</t>
  </si>
  <si>
    <t>F_02_21_FPInteg_Q5_RESP</t>
  </si>
  <si>
    <t>cQCDhisMh7i</t>
  </si>
  <si>
    <t>SIMS.F_02_21_FPInteg_SCORE</t>
  </si>
  <si>
    <t>F_02_21_FPInteg_SCORE</t>
  </si>
  <si>
    <t>ZtUpmKxABGn</t>
  </si>
  <si>
    <t>SIMS.F_02_22_PedsTest_COMM</t>
  </si>
  <si>
    <t>F_02_22_PedsTest_COMM</t>
  </si>
  <si>
    <t>vpL79efm1RC</t>
  </si>
  <si>
    <t>SIMS.F_02_22_PedsTest_Q1_A-NUM</t>
  </si>
  <si>
    <t>F_02_22_PedsTest_Q1_A-NUM</t>
  </si>
  <si>
    <t>jZehpv5gp2s</t>
  </si>
  <si>
    <t>SIMS.F_02_22_PedsTest_Q1_CB1</t>
  </si>
  <si>
    <t>F_02_22_PedsTest_Q1_CB1</t>
  </si>
  <si>
    <t>d4ioz6BiQPP</t>
  </si>
  <si>
    <t>SIMS.F_02_22_PedsTest_Q1_CB2</t>
  </si>
  <si>
    <t>F_02_22_PedsTest_Q1_CB2</t>
  </si>
  <si>
    <t>qQdemABA9mE</t>
  </si>
  <si>
    <t>SIMS.F_02_22_PedsTest_Q1_CB3</t>
  </si>
  <si>
    <t>F_02_22_PedsTest_Q1_CB3</t>
  </si>
  <si>
    <t>FAw7rleJKYP</t>
  </si>
  <si>
    <t>SIMS.F_02_22_PedsTest_Q2_RESP</t>
  </si>
  <si>
    <t>F_02_22_PedsTest_Q2_RESP</t>
  </si>
  <si>
    <t>o7wSiyvI557</t>
  </si>
  <si>
    <t>SIMS.F_02_22_PedsTest_SCORE</t>
  </si>
  <si>
    <t>F_02_22_PedsTest_SCORE</t>
  </si>
  <si>
    <t>Rjp5lStSraY</t>
  </si>
  <si>
    <t>SIMS.F_02_23_CTXPeds_COMM</t>
  </si>
  <si>
    <t>F_02_23_CTXPeds_COMM</t>
  </si>
  <si>
    <t>aMtRNMTiDo3</t>
  </si>
  <si>
    <t>SIMS.F_02_23_CTXPeds_Q1_PERC</t>
  </si>
  <si>
    <t>F_02_23_CTXPeds_Q1_PERC</t>
  </si>
  <si>
    <t>hhAUr1GsX1c</t>
  </si>
  <si>
    <t>SIMS.F_02_23_CTXPeds_SCORE</t>
  </si>
  <si>
    <t>F_02_23_CTXPeds_SCORE</t>
  </si>
  <si>
    <t>eIShGDPxybI</t>
  </si>
  <si>
    <t>SIMS.F_02_24_TBScrnPeds_COMM</t>
  </si>
  <si>
    <t>F_02_24_TBScrnPeds_COMM</t>
  </si>
  <si>
    <t>oJoWKZBnuHp</t>
  </si>
  <si>
    <t>SIMS.F_02_24_TBScrnPeds_Q1_RESP</t>
  </si>
  <si>
    <t>F_02_24_TBScrnPeds_Q1_RESP</t>
  </si>
  <si>
    <t>tdt35nmQRCu</t>
  </si>
  <si>
    <t>SIMS.F_02_24_TBScrnPeds_Q2_PERC</t>
  </si>
  <si>
    <t>F_02_24_TBScrnPeds_Q2_PERC</t>
  </si>
  <si>
    <t>O14edShCKi5</t>
  </si>
  <si>
    <t>SIMS.F_02_24_TBScrnPeds_Q3_RESP</t>
  </si>
  <si>
    <t>F_02_24_TBScrnPeds_Q3_RESP</t>
  </si>
  <si>
    <t>n4bextRZ6gG</t>
  </si>
  <si>
    <t>SIMS.F_02_24_TBScrnPeds_SCORE</t>
  </si>
  <si>
    <t>F_02_24_TBScrnPeds_SCORE</t>
  </si>
  <si>
    <t>uSJHd48li4o</t>
  </si>
  <si>
    <t>SIMS.F_02_25_PedsGrwMon_COMM</t>
  </si>
  <si>
    <t>F_02_25_PedsGrwMon_COMM</t>
  </si>
  <si>
    <t>Omw26SDH8yn</t>
  </si>
  <si>
    <t>SIMS.F_02_25_PedsGrwMon_Q1_PERC</t>
  </si>
  <si>
    <t>F_02_25_PedsGrwMon_Q1_PERC</t>
  </si>
  <si>
    <t>x1DvM9J3z1r</t>
  </si>
  <si>
    <t>SIMS.F_02_25_PedsGrwMon_Q2_RESP</t>
  </si>
  <si>
    <t>F_02_25_PedsGrwMon_Q2_RESP</t>
  </si>
  <si>
    <t>nV1Y3S6kJGh</t>
  </si>
  <si>
    <t>SIMS.F_02_25_PedsGrwMon_Q3_RESP</t>
  </si>
  <si>
    <t>F_02_25_PedsGrwMon_Q3_RESP</t>
  </si>
  <si>
    <t>fUkUZ6hU81b</t>
  </si>
  <si>
    <t>SIMS.F_02_25_PedsGrwMon_SCORE</t>
  </si>
  <si>
    <t>F_02_25_PedsGrwMon_SCORE</t>
  </si>
  <si>
    <t>YBKBN13opcc</t>
  </si>
  <si>
    <t>SIMS.F_02_26_ARTMonPeds_COMM</t>
  </si>
  <si>
    <t>F_02_26_ARTMonPeds_COMM</t>
  </si>
  <si>
    <t>v7LcyVweLGX</t>
  </si>
  <si>
    <t>SIMS.F_02_26_ARTMonPeds_Q1_RESP</t>
  </si>
  <si>
    <t>F_02_26_ARTMonPeds_Q1_RESP</t>
  </si>
  <si>
    <t>yKJxl69Krzi</t>
  </si>
  <si>
    <t>SIMS.F_02_26_ARTMonPeds_Q2_PERC</t>
  </si>
  <si>
    <t>F_02_26_ARTMonPeds_Q2_PERC</t>
  </si>
  <si>
    <t>LjlkgjV2YM5</t>
  </si>
  <si>
    <t>SIMS.F_02_26_ARTMonPeds_Q3_RESP</t>
  </si>
  <si>
    <t>F_02_26_ARTMonPeds_Q3_RESP</t>
  </si>
  <si>
    <t>Yxz5Kr6L7tG</t>
  </si>
  <si>
    <t>SIMS.F_02_26_ARTMonPeds_SCORE</t>
  </si>
  <si>
    <t>F_02_26_ARTMonPeds_SCORE</t>
  </si>
  <si>
    <t>JAEmj287Smx</t>
  </si>
  <si>
    <t>SIMS.F_02_27_ARVDosePeds_COMM</t>
  </si>
  <si>
    <t>F_02_27_ARVDosePeds_COMM</t>
  </si>
  <si>
    <t>rByjzbEvjlQ</t>
  </si>
  <si>
    <t>SIMS.F_02_27_ARVDosePeds_Q1_RESP</t>
  </si>
  <si>
    <t>F_02_27_ARVDosePeds_Q1_RESP</t>
  </si>
  <si>
    <t>nXTwkaMQeNs</t>
  </si>
  <si>
    <t>SIMS.F_02_27_ARVDosePeds_Q2_RESP</t>
  </si>
  <si>
    <t>F_02_27_ARVDosePeds_Q2_RESP</t>
  </si>
  <si>
    <t>vFLHv7DGb6Y</t>
  </si>
  <si>
    <t>SIMS.F_02_27_ARVDosePeds_Q3_RESP</t>
  </si>
  <si>
    <t>F_02_27_ARVDosePeds_Q3_RESP</t>
  </si>
  <si>
    <t>KQxCDGXky9O</t>
  </si>
  <si>
    <t>SIMS.F_02_27_ARVDosePeds_SCORE</t>
  </si>
  <si>
    <t>F_02_27_ARVDosePeds_SCORE</t>
  </si>
  <si>
    <t>M3Wa5IIoeu3</t>
  </si>
  <si>
    <t>SIMS.F_02_28_AdolServs_COMM</t>
  </si>
  <si>
    <t>F_02_28_AdolServs_COMM</t>
  </si>
  <si>
    <t>ntV4QdAnKl4</t>
  </si>
  <si>
    <t>SIMS.F_02_28_AdolServs_Q1_CB1</t>
  </si>
  <si>
    <t>F_02_28_AdolServs_Q1_CB1</t>
  </si>
  <si>
    <t>pqPsFEbHI5p</t>
  </si>
  <si>
    <t>SIMS.F_02_28_AdolServs_Q1_CB2</t>
  </si>
  <si>
    <t>F_02_28_AdolServs_Q1_CB2</t>
  </si>
  <si>
    <t>foHoYV3R1Xi</t>
  </si>
  <si>
    <t>SIMS.F_02_28_AdolServs_Q1_CB3</t>
  </si>
  <si>
    <t>F_02_28_AdolServs_Q1_CB3</t>
  </si>
  <si>
    <t>lRG8auI6egM</t>
  </si>
  <si>
    <t>SIMS.F_02_28_AdolServs_Q1_CB4</t>
  </si>
  <si>
    <t>F_02_28_AdolServs_Q1_CB4</t>
  </si>
  <si>
    <t>foczHr7kX3c</t>
  </si>
  <si>
    <t>SIMS.F_02_28_AdolServs_Q1_CB5</t>
  </si>
  <si>
    <t>F_02_28_AdolServs_Q1_CB5</t>
  </si>
  <si>
    <t>fKEx1qFJGqH</t>
  </si>
  <si>
    <t>SIMS.F_02_28_AdolServs_Q1_CB6</t>
  </si>
  <si>
    <t>F_02_28_AdolServs_Q1_CB6</t>
  </si>
  <si>
    <t>pw8bUNjDNWr</t>
  </si>
  <si>
    <t>SIMS.F_02_28_AdolServs_Q1_T-NUM</t>
  </si>
  <si>
    <t>F_02_28_AdolServs_Q1_T-NUM</t>
  </si>
  <si>
    <t>wSi7OicSgh3</t>
  </si>
  <si>
    <t>SIMS.F_02_28_AdolServs_SCORE</t>
  </si>
  <si>
    <t>F_02_28_AdolServs_SCORE</t>
  </si>
  <si>
    <t>r8lc6h49cnl</t>
  </si>
  <si>
    <t>SIMS.F_02_29_FacLink-PEDS_COMM</t>
  </si>
  <si>
    <t>F_02_29_FacLink-PEDS_COMM</t>
  </si>
  <si>
    <t>NOMKDvIfLF7</t>
  </si>
  <si>
    <t>SIMS.F_02_29_FacLink-PEDS_NA</t>
  </si>
  <si>
    <t>F_02_29_FacLink-PEDS_NA</t>
  </si>
  <si>
    <t>DzfWzBrLUZg</t>
  </si>
  <si>
    <t>SIMS.F_02_29_FacLink-PEDS_Q1_RESP</t>
  </si>
  <si>
    <t>F_02_29_FacLink-PEDS_Q1_RESP</t>
  </si>
  <si>
    <t>tkL8ZYV2SKR</t>
  </si>
  <si>
    <t>SIMS.F_02_29_FacLink-PEDS_Q2_RESP</t>
  </si>
  <si>
    <t>F_02_29_FacLink-PEDS_Q2_RESP</t>
  </si>
  <si>
    <t>I6BtmlQciAY</t>
  </si>
  <si>
    <t>SIMS.F_02_29_FacLink-PEDS_Q3_RESP</t>
  </si>
  <si>
    <t>F_02_29_FacLink-PEDS_Q3_RESP</t>
  </si>
  <si>
    <t>SGRvaynr0R9</t>
  </si>
  <si>
    <t>SIMS.F_02_29_FacLink-PEDS_SCORE</t>
  </si>
  <si>
    <t>F_02_29_FacLink-PEDS_SCORE</t>
  </si>
  <si>
    <t>rhKYqEikyMq</t>
  </si>
  <si>
    <t>SIMS.F_03_01_Lube-KP_COMM</t>
  </si>
  <si>
    <t>F_03_01_Lube-KP_COMM</t>
  </si>
  <si>
    <t>qYsWZDWENpJ</t>
  </si>
  <si>
    <t>SIMS.F_03_01_Lube-KP_Q1_RESP</t>
  </si>
  <si>
    <t>F_03_01_Lube-KP_Q1_RESP</t>
  </si>
  <si>
    <t>iud7ZYa4i9e</t>
  </si>
  <si>
    <t>SIMS.F_03_01_Lube-KP_Q2_RESP</t>
  </si>
  <si>
    <t>F_03_01_Lube-KP_Q2_RESP</t>
  </si>
  <si>
    <t>THQzC7EmRGn</t>
  </si>
  <si>
    <t>SIMS.F_03_01_Lube-KP_Q3_RESP</t>
  </si>
  <si>
    <t>F_03_01_Lube-KP_Q3_RESP</t>
  </si>
  <si>
    <t>p3uxPydfmJD</t>
  </si>
  <si>
    <t>SIMS.F_03_01_Lube-KP_Q4_RESP</t>
  </si>
  <si>
    <t>F_03_01_Lube-KP_Q4_RESP</t>
  </si>
  <si>
    <t>JhbfscoxjLf</t>
  </si>
  <si>
    <t>SIMS.F_03_01_Lube-KP_SCORE</t>
  </si>
  <si>
    <t>F_03_01_Lube-KP_SCORE</t>
  </si>
  <si>
    <t>ZZGNkyB1paj</t>
  </si>
  <si>
    <t>SIMS.F_03_02_STI-KP_COMM</t>
  </si>
  <si>
    <t>F_03_02_STI-KP_COMM</t>
  </si>
  <si>
    <t>pmrTEF2KoZx</t>
  </si>
  <si>
    <t>SIMS.F_03_02_STI-KP_Q1_RESP</t>
  </si>
  <si>
    <t>F_03_02_STI-KP_Q1_RESP</t>
  </si>
  <si>
    <t>EZEB3NWZkLc</t>
  </si>
  <si>
    <t>SIMS.F_03_02_STI-KP_Q2_RESP</t>
  </si>
  <si>
    <t>F_03_02_STI-KP_Q2_RESP</t>
  </si>
  <si>
    <t>RRj9njSMfzz</t>
  </si>
  <si>
    <t>SIMS.F_03_02_STI-KP_Q3_RESP</t>
  </si>
  <si>
    <t>F_03_02_STI-KP_Q3_RESP</t>
  </si>
  <si>
    <t>pSzNq9P6WoU</t>
  </si>
  <si>
    <t>SIMS.F_03_02_STI-KP_Q4_PERC</t>
  </si>
  <si>
    <t>F_03_02_STI-KP_Q4_PERC</t>
  </si>
  <si>
    <t>xZ1gu6MMJVU</t>
  </si>
  <si>
    <t>SIMS.F_03_02_STI-KP_Q5_RESP</t>
  </si>
  <si>
    <t>F_03_02_STI-KP_Q5_RESP</t>
  </si>
  <si>
    <t>XrREVl979Hs</t>
  </si>
  <si>
    <t>SIMS.F_03_02_STI-KP_SCORE</t>
  </si>
  <si>
    <t>F_03_02_STI-KP_SCORE</t>
  </si>
  <si>
    <t>zarYsBprewM</t>
  </si>
  <si>
    <t>SIMS.F_03_03_ServRef-KP_COMM</t>
  </si>
  <si>
    <t>F_03_03_ServRef-KP_COMM</t>
  </si>
  <si>
    <t>D2wWdnsqnUz</t>
  </si>
  <si>
    <t>SIMS.F_03_03_ServRef-KP_NA</t>
  </si>
  <si>
    <t>F_03_03_ServRef-KP_NA</t>
  </si>
  <si>
    <t>XOuoZ9XTwX8</t>
  </si>
  <si>
    <t>SIMS.F_03_03_ServRef-KP_Q1_RESP</t>
  </si>
  <si>
    <t>F_03_03_ServRef-KP_Q1_RESP</t>
  </si>
  <si>
    <t>k7M8YtExoX7</t>
  </si>
  <si>
    <t>SIMS.F_03_03_ServRef-KP_Q2_RESP</t>
  </si>
  <si>
    <t>F_03_03_ServRef-KP_Q2_RESP</t>
  </si>
  <si>
    <t>TFF7ccSViYh</t>
  </si>
  <si>
    <t>SIMS.F_03_03_ServRef-KP_Q3_RESP</t>
  </si>
  <si>
    <t>F_03_03_ServRef-KP_Q3_RESP</t>
  </si>
  <si>
    <t>jpn5MW1myyb</t>
  </si>
  <si>
    <t>SIMS.F_03_03_ServRef-KP_Q4_RESP</t>
  </si>
  <si>
    <t>F_03_03_ServRef-KP_Q4_RESP</t>
  </si>
  <si>
    <t>YXPNABeveHj</t>
  </si>
  <si>
    <t>SIMS.F_03_03_ServRef-KP_SCORE</t>
  </si>
  <si>
    <t>F_03_03_ServRef-KP_SCORE</t>
  </si>
  <si>
    <t>gDWGgnUCt0U</t>
  </si>
  <si>
    <t>SIMS.F_03_04_PtRecords-KP_COMM</t>
  </si>
  <si>
    <t>F_03_04_PtRecords-KP_COMM</t>
  </si>
  <si>
    <t>f9QC89CuwqD</t>
  </si>
  <si>
    <t>SIMS.F_03_04_PtRecords-KP_Q1_RESP</t>
  </si>
  <si>
    <t>F_03_04_PtRecords-KP_Q1_RESP</t>
  </si>
  <si>
    <t>t1f34H8xUyT</t>
  </si>
  <si>
    <t>SIMS.F_03_04_PtRecords-KP_Q2_RESP</t>
  </si>
  <si>
    <t>F_03_04_PtRecords-KP_Q2_RESP</t>
  </si>
  <si>
    <t>QHeJlsJ3V07</t>
  </si>
  <si>
    <t>SIMS.F_03_04_PtRecords-KP_Q3_RESP</t>
  </si>
  <si>
    <t>F_03_04_PtRecords-KP_Q3_RESP</t>
  </si>
  <si>
    <t>zAwJzqgwmPx</t>
  </si>
  <si>
    <t>SIMS.F_03_04_PtRecords-KP_Q4_RESP</t>
  </si>
  <si>
    <t>F_03_04_PtRecords-KP_Q4_RESP</t>
  </si>
  <si>
    <t>MY5DWVmJsQM</t>
  </si>
  <si>
    <t>SIMS.F_03_04_PtRecords-KP_SCORE</t>
  </si>
  <si>
    <t>F_03_04_PtRecords-KP_SCORE</t>
  </si>
  <si>
    <t>M1shFkUCNyf</t>
  </si>
  <si>
    <t>SIMS.F_03_05_PtTrkART-KP_COMM</t>
  </si>
  <si>
    <t>F_03_05_PtTrkART-KP_COMM</t>
  </si>
  <si>
    <t>sbJIywV5K40</t>
  </si>
  <si>
    <t>SIMS.F_03_05_PtTrkART-KP_Q1_RESP</t>
  </si>
  <si>
    <t>F_03_05_PtTrkART-KP_Q1_RESP</t>
  </si>
  <si>
    <t>bphZJu5yuEy</t>
  </si>
  <si>
    <t>SIMS.F_03_05_PtTrkART-KP_Q2_RESP</t>
  </si>
  <si>
    <t>F_03_05_PtTrkART-KP_Q2_RESP</t>
  </si>
  <si>
    <t>yEluS5XZ2pU</t>
  </si>
  <si>
    <t>SIMS.F_03_05_PtTrkART-KP_Q3_RESP</t>
  </si>
  <si>
    <t>F_03_05_PtTrkART-KP_Q3_RESP</t>
  </si>
  <si>
    <t>mNNsOqZFKuO</t>
  </si>
  <si>
    <t>SIMS.F_03_05_PtTrkART-KP_Q4_RESP</t>
  </si>
  <si>
    <t>F_03_05_PtTrkART-KP_Q4_RESP</t>
  </si>
  <si>
    <t>RguoaX2Fgg4</t>
  </si>
  <si>
    <t>SIMS.F_03_05_PtTrkART-KP_SCORE</t>
  </si>
  <si>
    <t>F_03_05_PtTrkART-KP_SCORE</t>
  </si>
  <si>
    <t>R7QnBrVTw2c</t>
  </si>
  <si>
    <t>SIMS.F_03_06_PtTrkpreART-KP_COMM</t>
  </si>
  <si>
    <t>F_03_06_PtTrkpreART-KP_COMM</t>
  </si>
  <si>
    <t>wp4OIFYElET</t>
  </si>
  <si>
    <t>SIMS.F_03_06_PtTrkpreART-KP_NA</t>
  </si>
  <si>
    <t>F_03_06_PtTrkpreART-KP_NA</t>
  </si>
  <si>
    <t>F3QRY11eRHr</t>
  </si>
  <si>
    <t>SIMS.F_03_06_PtTrkpreART-KP_Q1_RESP</t>
  </si>
  <si>
    <t>F_03_06_PtTrkpreART-KP_Q1_RESP</t>
  </si>
  <si>
    <t>YpaG3V4ldZQ</t>
  </si>
  <si>
    <t>SIMS.F_03_06_PtTrkpreART-KP_Q2_RESP</t>
  </si>
  <si>
    <t>F_03_06_PtTrkpreART-KP_Q2_RESP</t>
  </si>
  <si>
    <t>ZcqhoAjWsrT</t>
  </si>
  <si>
    <t>SIMS.F_03_06_PtTrkpreART-KP_Q3_RESP</t>
  </si>
  <si>
    <t>F_03_06_PtTrkpreART-KP_Q3_RESP</t>
  </si>
  <si>
    <t>YNjfkmPrj37</t>
  </si>
  <si>
    <t>SIMS.F_03_06_PtTrkpreART-KP_Q4_RESP</t>
  </si>
  <si>
    <t>F_03_06_PtTrkpreART-KP_Q4_RESP</t>
  </si>
  <si>
    <t>WMXW9TNlD67</t>
  </si>
  <si>
    <t>SIMS.F_03_06_PtTrkpreART-KP_SCORE</t>
  </si>
  <si>
    <t>F_03_06_PtTrkpreART-KP_SCORE</t>
  </si>
  <si>
    <t>ee2P67i1zRY</t>
  </si>
  <si>
    <t>SIMS.F_03_07_RegP-ART-KP_COMM</t>
  </si>
  <si>
    <t>F_03_07_RegP-ART-KP_COMM</t>
  </si>
  <si>
    <t>ckveTbfuwlW</t>
  </si>
  <si>
    <t>SIMS.F_03_07_RegP-ART-KP_NA</t>
  </si>
  <si>
    <t>F_03_07_RegP-ART-KP_NA</t>
  </si>
  <si>
    <t>NyYC0TsDEHP</t>
  </si>
  <si>
    <t>SIMS.F_03_07_RegP-ART-KP_Q1_RESP</t>
  </si>
  <si>
    <t>F_03_07_RegP-ART-KP_Q1_RESP</t>
  </si>
  <si>
    <t>t7cjSL2hFSk</t>
  </si>
  <si>
    <t>SIMS.F_03_07_RegP-ART-KP_Q2_CB1</t>
  </si>
  <si>
    <t>F_03_07_RegP-ART-KP_Q2_CB1</t>
  </si>
  <si>
    <t>XwdjFGI2NU5</t>
  </si>
  <si>
    <t>SIMS.F_03_07_RegP-ART-KP_Q2_CB2</t>
  </si>
  <si>
    <t>F_03_07_RegP-ART-KP_Q2_CB2</t>
  </si>
  <si>
    <t>MhVunv9mgEg</t>
  </si>
  <si>
    <t>SIMS.F_03_07_RegP-ART-KP_Q2_CB3</t>
  </si>
  <si>
    <t>F_03_07_RegP-ART-KP_Q2_CB3</t>
  </si>
  <si>
    <t>nSjY44RjY30</t>
  </si>
  <si>
    <t>SIMS.F_03_07_RegP-ART-KP_Q2_RESP</t>
  </si>
  <si>
    <t>F_03_07_RegP-ART-KP_Q2_RESP</t>
  </si>
  <si>
    <t>cAEOpth4PhJ</t>
  </si>
  <si>
    <t>SIMS.F_03_07_RegP-ART-KP_Q3_CB1</t>
  </si>
  <si>
    <t>F_03_07_RegP-ART-KP_Q3_CB1</t>
  </si>
  <si>
    <t>tVcwruhlNyU</t>
  </si>
  <si>
    <t>SIMS.F_03_07_RegP-ART-KP_Q3_CB2</t>
  </si>
  <si>
    <t>F_03_07_RegP-ART-KP_Q3_CB2</t>
  </si>
  <si>
    <t>MLeENypJdJb</t>
  </si>
  <si>
    <t>SIMS.F_03_07_RegP-ART-KP_Q3_CB3</t>
  </si>
  <si>
    <t>F_03_07_RegP-ART-KP_Q3_CB3</t>
  </si>
  <si>
    <t>ipKSW4Mgll9</t>
  </si>
  <si>
    <t>SIMS.F_03_07_RegP-ART-KP_Q3_CB4</t>
  </si>
  <si>
    <t>F_03_07_RegP-ART-KP_Q3_CB4</t>
  </si>
  <si>
    <t>Qw3ZauuhPE6</t>
  </si>
  <si>
    <t>SIMS.F_03_07_RegP-ART-KP_Q3_RESP</t>
  </si>
  <si>
    <t>F_03_07_RegP-ART-KP_Q3_RESP</t>
  </si>
  <si>
    <t>tH5UinxyUpR</t>
  </si>
  <si>
    <t>SIMS.F_03_07_RegP-ART-KP_Q4_RESP</t>
  </si>
  <si>
    <t>F_03_07_RegP-ART-KP_Q4_RESP</t>
  </si>
  <si>
    <t>AmsqglP2JSr</t>
  </si>
  <si>
    <t>SIMS.F_03_07_RegP-ART-KP_SCORE</t>
  </si>
  <si>
    <t>F_03_07_RegP-ART-KP_SCORE</t>
  </si>
  <si>
    <t>RhDvTL9Z8eW</t>
  </si>
  <si>
    <t>SIMS.F_03_08_RegE-ART-KP_COMM</t>
  </si>
  <si>
    <t>F_03_08_RegE-ART-KP_COMM</t>
  </si>
  <si>
    <t>p0tWhMS7gtR</t>
  </si>
  <si>
    <t>SIMS.F_03_08_RegE-ART-KP_NA</t>
  </si>
  <si>
    <t>F_03_08_RegE-ART-KP_NA</t>
  </si>
  <si>
    <t>VgPaBlJlgBZ</t>
  </si>
  <si>
    <t>SIMS.F_03_08_RegE-ART-KP_Q1_RESP</t>
  </si>
  <si>
    <t>F_03_08_RegE-ART-KP_Q1_RESP</t>
  </si>
  <si>
    <t>mWe2kJvigWH</t>
  </si>
  <si>
    <t>SIMS.F_03_08_RegE-ART-KP_Q2_CB1</t>
  </si>
  <si>
    <t>F_03_08_RegE-ART-KP_Q2_CB1</t>
  </si>
  <si>
    <t>AXhxI4XMXDc</t>
  </si>
  <si>
    <t>SIMS.F_03_08_RegE-ART-KP_Q2_CB2</t>
  </si>
  <si>
    <t>F_03_08_RegE-ART-KP_Q2_CB2</t>
  </si>
  <si>
    <t>Qbs4ahP3oO9</t>
  </si>
  <si>
    <t>SIMS.F_03_08_RegE-ART-KP_Q2_CB3</t>
  </si>
  <si>
    <t>F_03_08_RegE-ART-KP_Q2_CB3</t>
  </si>
  <si>
    <t>yRzxRXGejsL</t>
  </si>
  <si>
    <t>SIMS.F_03_08_RegE-ART-KP_Q2_RESP</t>
  </si>
  <si>
    <t>F_03_08_RegE-ART-KP_Q2_RESP</t>
  </si>
  <si>
    <t>voKZGmEaLF6</t>
  </si>
  <si>
    <t>SIMS.F_03_08_RegE-ART-KP_Q3_CB1</t>
  </si>
  <si>
    <t>F_03_08_RegE-ART-KP_Q3_CB1</t>
  </si>
  <si>
    <t>BsXjJonBRSy</t>
  </si>
  <si>
    <t>SIMS.F_03_08_RegE-ART-KP_Q3_CB2</t>
  </si>
  <si>
    <t>F_03_08_RegE-ART-KP_Q3_CB2</t>
  </si>
  <si>
    <t>qKKioPcwHWq</t>
  </si>
  <si>
    <t>SIMS.F_03_08_RegE-ART-KP_Q3_CB3</t>
  </si>
  <si>
    <t>F_03_08_RegE-ART-KP_Q3_CB3</t>
  </si>
  <si>
    <t>FGWS5Q92VFN</t>
  </si>
  <si>
    <t>SIMS.F_03_08_RegE-ART-KP_Q3_RESP</t>
  </si>
  <si>
    <t>F_03_08_RegE-ART-KP_Q3_RESP</t>
  </si>
  <si>
    <t>fZhU9tlCOdF</t>
  </si>
  <si>
    <t>SIMS.F_03_08_RegE-ART-KP_Q4_RESP</t>
  </si>
  <si>
    <t>F_03_08_RegE-ART-KP_Q4_RESP</t>
  </si>
  <si>
    <t>UgI0JRZK706</t>
  </si>
  <si>
    <t>SIMS.F_03_08_RegE-ART-KP_Q5_RESP</t>
  </si>
  <si>
    <t>F_03_08_RegE-ART-KP_Q5_RESP</t>
  </si>
  <si>
    <t>ZACYcut4i40</t>
  </si>
  <si>
    <t>SIMS.F_03_08_RegE-ART-KP_SCORE</t>
  </si>
  <si>
    <t>F_03_08_RegE-ART-KP_SCORE</t>
  </si>
  <si>
    <t>h5xyZqOqrsy</t>
  </si>
  <si>
    <t>SIMS.F_03_09_RegP-preART-KP_COMM</t>
  </si>
  <si>
    <t>F_03_09_RegP-preART-KP_COMM</t>
  </si>
  <si>
    <t>dvE7VQXpe11</t>
  </si>
  <si>
    <t>SIMS.F_03_09_RegP-preART-KP_NA</t>
  </si>
  <si>
    <t>F_03_09_RegP-preART-KP_NA</t>
  </si>
  <si>
    <t>Ml0t7jJEVyR</t>
  </si>
  <si>
    <t>SIMS.F_03_09_RegP-preART-KP_Q1_RESP</t>
  </si>
  <si>
    <t>F_03_09_RegP-preART-KP_Q1_RESP</t>
  </si>
  <si>
    <t>owjcNt9azFM</t>
  </si>
  <si>
    <t>SIMS.F_03_09_RegP-preART-KP_Q2_CB1</t>
  </si>
  <si>
    <t>F_03_09_RegP-preART-KP_Q2_CB1</t>
  </si>
  <si>
    <t>oFXqO4Jejx5</t>
  </si>
  <si>
    <t>SIMS.F_03_09_RegP-preART-KP_Q2_CB2</t>
  </si>
  <si>
    <t>F_03_09_RegP-preART-KP_Q2_CB2</t>
  </si>
  <si>
    <t>WcCmsexOQbq</t>
  </si>
  <si>
    <t>SIMS.F_03_09_RegP-preART-KP_Q2_CB3</t>
  </si>
  <si>
    <t>F_03_09_RegP-preART-KP_Q2_CB3</t>
  </si>
  <si>
    <t>NtDN8p2aYzI</t>
  </si>
  <si>
    <t>SIMS.F_03_09_RegP-preART-KP_Q2_RESP</t>
  </si>
  <si>
    <t>F_03_09_RegP-preART-KP_Q2_RESP</t>
  </si>
  <si>
    <t>pxcddDvUynu</t>
  </si>
  <si>
    <t>SIMS.F_03_09_RegP-preART-KP_Q3_CB1</t>
  </si>
  <si>
    <t>F_03_09_RegP-preART-KP_Q3_CB1</t>
  </si>
  <si>
    <t>Lu1AAzJk2iS</t>
  </si>
  <si>
    <t>SIMS.F_03_09_RegP-preART-KP_Q3_CB2</t>
  </si>
  <si>
    <t>F_03_09_RegP-preART-KP_Q3_CB2</t>
  </si>
  <si>
    <t>JYSRS77tPzU</t>
  </si>
  <si>
    <t>SIMS.F_03_09_RegP-preART-KP_Q3_CB3</t>
  </si>
  <si>
    <t>F_03_09_RegP-preART-KP_Q3_CB3</t>
  </si>
  <si>
    <t>DihpRJNCwyB</t>
  </si>
  <si>
    <t>SIMS.F_03_09_RegP-preART-KP_Q3_CB4</t>
  </si>
  <si>
    <t>F_03_09_RegP-preART-KP_Q3_CB4</t>
  </si>
  <si>
    <t>tbTzbGTMurS</t>
  </si>
  <si>
    <t>SIMS.F_03_09_RegP-preART-KP_Q3_RESP</t>
  </si>
  <si>
    <t>F_03_09_RegP-preART-KP_Q3_RESP</t>
  </si>
  <si>
    <t>GkEB1stTAtt</t>
  </si>
  <si>
    <t>SIMS.F_03_09_RegP-preART-KP_Q4_RESP</t>
  </si>
  <si>
    <t>F_03_09_RegP-preART-KP_Q4_RESP</t>
  </si>
  <si>
    <t>a9kSWmUGmCk</t>
  </si>
  <si>
    <t>SIMS.F_03_09_RegP-preART-KP_SCORE</t>
  </si>
  <si>
    <t>F_03_09_RegP-preART-KP_SCORE</t>
  </si>
  <si>
    <t>FAi0ldJdjIJ</t>
  </si>
  <si>
    <t>SIMS.F_03_10_RegE-preART-KP_COMM</t>
  </si>
  <si>
    <t>F_03_10_RegE-preART-KP_COMM</t>
  </si>
  <si>
    <t>L1niELHtnmH</t>
  </si>
  <si>
    <t>SIMS.F_03_10_RegE-preART-KP_NA</t>
  </si>
  <si>
    <t>F_03_10_RegE-preART-KP_NA</t>
  </si>
  <si>
    <t>yW3dxWRrIpI</t>
  </si>
  <si>
    <t>SIMS.F_03_10_RegE-preART-KP_Q1_RESP</t>
  </si>
  <si>
    <t>F_03_10_RegE-preART-KP_Q1_RESP</t>
  </si>
  <si>
    <t>XOUnJR4DdVN</t>
  </si>
  <si>
    <t>SIMS.F_03_10_RegE-preART-KP_Q2_CB1</t>
  </si>
  <si>
    <t>F_03_10_RegE-preART-KP_Q2_CB1</t>
  </si>
  <si>
    <t>zJuUi5xgUOd</t>
  </si>
  <si>
    <t>SIMS.F_03_10_RegE-preART-KP_Q2_CB2</t>
  </si>
  <si>
    <t>F_03_10_RegE-preART-KP_Q2_CB2</t>
  </si>
  <si>
    <t>ypRPiXF0oGk</t>
  </si>
  <si>
    <t>SIMS.F_03_10_RegE-preART-KP_Q2_CB3</t>
  </si>
  <si>
    <t>F_03_10_RegE-preART-KP_Q2_CB3</t>
  </si>
  <si>
    <t>NTgOnmcJpfK</t>
  </si>
  <si>
    <t>SIMS.F_03_10_RegE-preART-KP_Q2_RESP</t>
  </si>
  <si>
    <t>F_03_10_RegE-preART-KP_Q2_RESP</t>
  </si>
  <si>
    <t>JAURwKrlfpZ</t>
  </si>
  <si>
    <t>SIMS.F_03_10_RegE-preART-KP_Q3_CB1</t>
  </si>
  <si>
    <t>F_03_10_RegE-preART-KP_Q3_CB1</t>
  </si>
  <si>
    <t>ZQeOWkUsW1U</t>
  </si>
  <si>
    <t>SIMS.F_03_10_RegE-preART-KP_Q3_CB2</t>
  </si>
  <si>
    <t>F_03_10_RegE-preART-KP_Q3_CB2</t>
  </si>
  <si>
    <t>Gb0njRKbvNo</t>
  </si>
  <si>
    <t>SIMS.F_03_10_RegE-preART-KP_Q3_CB3</t>
  </si>
  <si>
    <t>F_03_10_RegE-preART-KP_Q3_CB3</t>
  </si>
  <si>
    <t>lX5awYUoyvA</t>
  </si>
  <si>
    <t>SIMS.F_03_10_RegE-preART-KP_Q3_RESP</t>
  </si>
  <si>
    <t>F_03_10_RegE-preART-KP_Q3_RESP</t>
  </si>
  <si>
    <t>exSLBOLqyP3</t>
  </si>
  <si>
    <t>SIMS.F_03_10_RegE-preART-KP_Q4_RESP</t>
  </si>
  <si>
    <t>F_03_10_RegE-preART-KP_Q4_RESP</t>
  </si>
  <si>
    <t>IgBcj5Qp9YH</t>
  </si>
  <si>
    <t>SIMS.F_03_10_RegE-preART-KP_Q5_RESP</t>
  </si>
  <si>
    <t>F_03_10_RegE-preART-KP_Q5_RESP</t>
  </si>
  <si>
    <t>sKUnsoHI82D</t>
  </si>
  <si>
    <t>SIMS.F_03_10_RegE-preART-KP_SCORE</t>
  </si>
  <si>
    <t>F_03_10_RegE-preART-KP_SCORE</t>
  </si>
  <si>
    <t>ibInipK4A6s</t>
  </si>
  <si>
    <t>SIMS.F_03_11_ARTElig-KP_COMM</t>
  </si>
  <si>
    <t>F_03_11_ARTElig-KP_COMM</t>
  </si>
  <si>
    <t>UIAww1Zw2PQ</t>
  </si>
  <si>
    <t>SIMS.F_03_11_ARTElig-KP_NA</t>
  </si>
  <si>
    <t>F_03_11_ARTElig-KP_NA</t>
  </si>
  <si>
    <t>bxesVPVwgal</t>
  </si>
  <si>
    <t>SIMS.F_03_11_ARTElig-KP_Q1_RESP</t>
  </si>
  <si>
    <t>F_03_11_ARTElig-KP_Q1_RESP</t>
  </si>
  <si>
    <t>Qdsc8vQETLM</t>
  </si>
  <si>
    <t>SIMS.F_03_11_ARTElig-KP_Q2_PERC</t>
  </si>
  <si>
    <t>F_03_11_ARTElig-KP_Q2_PERC</t>
  </si>
  <si>
    <t>a9JuLNSJfK8</t>
  </si>
  <si>
    <t>SIMS.F_03_11_ARTElig-KP_Q3_RESP</t>
  </si>
  <si>
    <t>F_03_11_ARTElig-KP_Q3_RESP</t>
  </si>
  <si>
    <t>jpevT8Spz6e</t>
  </si>
  <si>
    <t>SIMS.F_03_11_ARTElig-KP_SCORE</t>
  </si>
  <si>
    <t>F_03_11_ARTElig-KP_SCORE</t>
  </si>
  <si>
    <t>tyxEHQoCxuJ</t>
  </si>
  <si>
    <t>SIMS.F_03_12_CTX-KP_COMM</t>
  </si>
  <si>
    <t>F_03_12_CTX-KP_COMM</t>
  </si>
  <si>
    <t>uuENZpJUfQv</t>
  </si>
  <si>
    <t>SIMS.F_03_12_CTX-KP_Q1_PERC</t>
  </si>
  <si>
    <t>F_03_12_CTX-KP_Q1_PERC</t>
  </si>
  <si>
    <t>jFxctpvM5Gq</t>
  </si>
  <si>
    <t>SIMS.F_03_12_CTX-KP_SCORE</t>
  </si>
  <si>
    <t>F_03_12_CTX-KP_SCORE</t>
  </si>
  <si>
    <t>WKMCRttFIAT</t>
  </si>
  <si>
    <t>SIMS.F_03_13_ARTAdh-KP_COMM</t>
  </si>
  <si>
    <t>F_03_13_ARTAdh-KP_COMM</t>
  </si>
  <si>
    <t>crVp6nvr4zQ</t>
  </si>
  <si>
    <t>SIMS.F_03_13_ARTAdh-KP_Q1_RESP</t>
  </si>
  <si>
    <t>F_03_13_ARTAdh-KP_Q1_RESP</t>
  </si>
  <si>
    <t>OXSm9l6c2Fl</t>
  </si>
  <si>
    <t>SIMS.F_03_13_ARTAdh-KP_Q2_RESP</t>
  </si>
  <si>
    <t>F_03_13_ARTAdh-KP_Q2_RESP</t>
  </si>
  <si>
    <t>vEuKG9l2qeM</t>
  </si>
  <si>
    <t>SIMS.F_03_13_ARTAdh-KP_Q3_PERC</t>
  </si>
  <si>
    <t>F_03_13_ARTAdh-KP_Q3_PERC</t>
  </si>
  <si>
    <t>zsNYC7tzmHf</t>
  </si>
  <si>
    <t>SIMS.F_03_13_ARTAdh-KP_Q4_RESP</t>
  </si>
  <si>
    <t>F_03_13_ARTAdh-KP_Q4_RESP</t>
  </si>
  <si>
    <t>p4k0Wyg32uS</t>
  </si>
  <si>
    <t>SIMS.F_03_13_ARTAdh-KP_SCORE</t>
  </si>
  <si>
    <t>F_03_13_ARTAdh-KP_SCORE</t>
  </si>
  <si>
    <t>Inm2IINTTdq</t>
  </si>
  <si>
    <t>SIMS.F_03_14_ARTMon-KP_COMM</t>
  </si>
  <si>
    <t>F_03_14_ARTMon-KP_COMM</t>
  </si>
  <si>
    <t>pv2riy4oJnB</t>
  </si>
  <si>
    <t>SIMS.F_03_14_ARTMon-KP_Q1_RESP</t>
  </si>
  <si>
    <t>F_03_14_ARTMon-KP_Q1_RESP</t>
  </si>
  <si>
    <t>WBYjiB02A3T</t>
  </si>
  <si>
    <t>SIMS.F_03_14_ARTMon-KP_Q2_PERC</t>
  </si>
  <si>
    <t>F_03_14_ARTMon-KP_Q2_PERC</t>
  </si>
  <si>
    <t>ijnzAdZuUYi</t>
  </si>
  <si>
    <t>SIMS.F_03_14_ARTMon-KP_Q3_RESP</t>
  </si>
  <si>
    <t>F_03_14_ARTMon-KP_Q3_RESP</t>
  </si>
  <si>
    <t>aaLRCcIiS1O</t>
  </si>
  <si>
    <t>SIMS.F_03_14_ARTMon-KP_SCORE</t>
  </si>
  <si>
    <t>F_03_14_ARTMon-KP_SCORE</t>
  </si>
  <si>
    <t>ooyjmGwdLjQ</t>
  </si>
  <si>
    <t>SIMS.F_03_15_Nutr-KP_COMM</t>
  </si>
  <si>
    <t>F_03_15_Nutr-KP_COMM</t>
  </si>
  <si>
    <t>rwRyPuPKyXl</t>
  </si>
  <si>
    <t>SIMS.F_03_15_Nutr-KP_Q1_PERC</t>
  </si>
  <si>
    <t>F_03_15_Nutr-KP_Q1_PERC</t>
  </si>
  <si>
    <t>daii16sW99C</t>
  </si>
  <si>
    <t>SIMS.F_03_15_Nutr-KP_Q2_RESP</t>
  </si>
  <si>
    <t>F_03_15_Nutr-KP_Q2_RESP</t>
  </si>
  <si>
    <t>yAhVN3zt3UR</t>
  </si>
  <si>
    <t>SIMS.F_03_15_Nutr-KP_Q3_RESP</t>
  </si>
  <si>
    <t>F_03_15_Nutr-KP_Q3_RESP</t>
  </si>
  <si>
    <t>q5DWQ6jEAP8</t>
  </si>
  <si>
    <t>SIMS.F_03_15_Nutr-KP_SCORE</t>
  </si>
  <si>
    <t>F_03_15_Nutr-KP_SCORE</t>
  </si>
  <si>
    <t>fQB6fHvpZQX</t>
  </si>
  <si>
    <t>SIMS.F_03_16_TBScreen-KP_COMM</t>
  </si>
  <si>
    <t>F_03_16_TBScreen-KP_COMM</t>
  </si>
  <si>
    <t>Phmn4qhbHlQ</t>
  </si>
  <si>
    <t>SIMS.F_03_16_TBScreen-KP_Q1_RESP</t>
  </si>
  <si>
    <t>F_03_16_TBScreen-KP_Q1_RESP</t>
  </si>
  <si>
    <t>QLp2Hx1TPVD</t>
  </si>
  <si>
    <t>SIMS.F_03_16_TBScreen-KP_Q2_PERC</t>
  </si>
  <si>
    <t>F_03_16_TBScreen-KP_Q2_PERC</t>
  </si>
  <si>
    <t>zczFhEsvASU</t>
  </si>
  <si>
    <t>SIMS.F_03_16_TBScreen-KP_Q3_RESP</t>
  </si>
  <si>
    <t>F_03_16_TBScreen-KP_Q3_RESP</t>
  </si>
  <si>
    <t>akT24NRGbPm</t>
  </si>
  <si>
    <t>SIMS.F_03_16_TBScreen-KP_SCORE</t>
  </si>
  <si>
    <t>F_03_16_TBScreen-KP_SCORE</t>
  </si>
  <si>
    <t>guTobLLLuNf</t>
  </si>
  <si>
    <t>SIMS.F_03_17_IPT-KP_COMM</t>
  </si>
  <si>
    <t>F_03_17_IPT-KP_COMM</t>
  </si>
  <si>
    <t>qMZOooBrwIr</t>
  </si>
  <si>
    <t>SIMS.F_03_17_IPT-KP_NA</t>
  </si>
  <si>
    <t>F_03_17_IPT-KP_NA</t>
  </si>
  <si>
    <t>PRHJQg7tSvg</t>
  </si>
  <si>
    <t>SIMS.F_03_17_IPT-KP_Q1_RESP</t>
  </si>
  <si>
    <t>F_03_17_IPT-KP_Q1_RESP</t>
  </si>
  <si>
    <t>NyqrV4Iy1TX</t>
  </si>
  <si>
    <t>SIMS.F_03_17_IPT-KP_Q2_PERC</t>
  </si>
  <si>
    <t>F_03_17_IPT-KP_Q2_PERC</t>
  </si>
  <si>
    <t>V0BKKcjWgQp</t>
  </si>
  <si>
    <t>SIMS.F_03_17_IPT-KP_Q3_RESP</t>
  </si>
  <si>
    <t>F_03_17_IPT-KP_Q3_RESP</t>
  </si>
  <si>
    <t>Ls0zXEVFxer</t>
  </si>
  <si>
    <t>SIMS.F_03_17_IPT-KP_SCORE</t>
  </si>
  <si>
    <t>F_03_17_IPT-KP_SCORE</t>
  </si>
  <si>
    <t>RMAflmITkit</t>
  </si>
  <si>
    <t>SIMS.F_03_18_TBDxEval-KP_COMM</t>
  </si>
  <si>
    <t>F_03_18_TBDxEval-KP_COMM</t>
  </si>
  <si>
    <t>D1CxLWnB97b</t>
  </si>
  <si>
    <t>SIMS.F_03_18_TBDxEval-KP_Q1_RESP</t>
  </si>
  <si>
    <t>F_03_18_TBDxEval-KP_Q1_RESP</t>
  </si>
  <si>
    <t>pOkXzKChSJU</t>
  </si>
  <si>
    <t>SIMS.F_03_18_TBDxEval-KP_Q2_RESP</t>
  </si>
  <si>
    <t>F_03_18_TBDxEval-KP_Q2_RESP</t>
  </si>
  <si>
    <t>KKlJlyhDrZq</t>
  </si>
  <si>
    <t>SIMS.F_03_18_TBDxEval-KP_Q3_PERC</t>
  </si>
  <si>
    <t>F_03_18_TBDxEval-KP_Q3_PERC</t>
  </si>
  <si>
    <t>ZvcqophoPRr</t>
  </si>
  <si>
    <t>SIMS.F_03_18_TBDxEval-KP_Q4_RESP</t>
  </si>
  <si>
    <t>F_03_18_TBDxEval-KP_Q4_RESP</t>
  </si>
  <si>
    <t>n6a2HyxlpYC</t>
  </si>
  <si>
    <t>SIMS.F_03_18_TBDxEval-KP_SCORE</t>
  </si>
  <si>
    <t>F_03_18_TBDxEval-KP_SCORE</t>
  </si>
  <si>
    <t>EvaMtFNzlHz</t>
  </si>
  <si>
    <t>SIMS.F_03_19_FPSys-KP_COMM</t>
  </si>
  <si>
    <t>F_03_19_FPSys-KP_COMM</t>
  </si>
  <si>
    <t>GDdNalpbh9S</t>
  </si>
  <si>
    <t>SIMS.F_03_19_FPSys-KP_NA</t>
  </si>
  <si>
    <t>F_03_19_FPSys-KP_NA</t>
  </si>
  <si>
    <t>jxBpxcjB9zN</t>
  </si>
  <si>
    <t>SIMS.F_03_19_FPSys-KP_Q1_RESP</t>
  </si>
  <si>
    <t>F_03_19_FPSys-KP_Q1_RESP</t>
  </si>
  <si>
    <t>KM4FEm76ISl</t>
  </si>
  <si>
    <t>SIMS.F_03_19_FPSys-KP_Q2_RESP</t>
  </si>
  <si>
    <t>F_03_19_FPSys-KP_Q2_RESP</t>
  </si>
  <si>
    <t>rIrh3Uecdyu</t>
  </si>
  <si>
    <t>SIMS.F_03_19_FPSys-KP_Q3_RESP</t>
  </si>
  <si>
    <t>F_03_19_FPSys-KP_Q3_RESP</t>
  </si>
  <si>
    <t>GP4CR53UP9F</t>
  </si>
  <si>
    <t>SIMS.F_03_19_FPSys-KP_SCORE</t>
  </si>
  <si>
    <t>F_03_19_FPSys-KP_SCORE</t>
  </si>
  <si>
    <t>wFSOiRSzNa0</t>
  </si>
  <si>
    <t>SIMS.F_03_20_FPInteg-KP_COMM</t>
  </si>
  <si>
    <t>F_03_20_FPInteg-KP_COMM</t>
  </si>
  <si>
    <t>p7uYitkBeUs</t>
  </si>
  <si>
    <t>SIMS.F_03_20_FPInteg-KP_NA</t>
  </si>
  <si>
    <t>F_03_20_FPInteg-KP_NA</t>
  </si>
  <si>
    <t>ITmzkAZQw0k</t>
  </si>
  <si>
    <t>SIMS.F_03_20_FPInteg-KP_Q1_RESP</t>
  </si>
  <si>
    <t>F_03_20_FPInteg-KP_Q1_RESP</t>
  </si>
  <si>
    <t>DA6XKiqV8NJ</t>
  </si>
  <si>
    <t>SIMS.F_03_20_FPInteg-KP_Q2_RESP</t>
  </si>
  <si>
    <t>F_03_20_FPInteg-KP_Q2_RESP</t>
  </si>
  <si>
    <t>z2Pjj7XJIJA</t>
  </si>
  <si>
    <t>SIMS.F_03_20_FPInteg-KP_Q3_RESP</t>
  </si>
  <si>
    <t>F_03_20_FPInteg-KP_Q3_RESP</t>
  </si>
  <si>
    <t>UL4vio9f21P</t>
  </si>
  <si>
    <t>SIMS.F_03_20_FPInteg-KP_Q4_RESP</t>
  </si>
  <si>
    <t>F_03_20_FPInteg-KP_Q4_RESP</t>
  </si>
  <si>
    <t>brwpBDzFQd7</t>
  </si>
  <si>
    <t>SIMS.F_03_20_FPInteg-KP_Q5_RESP</t>
  </si>
  <si>
    <t>F_03_20_FPInteg-KP_Q5_RESP</t>
  </si>
  <si>
    <t>m4GJvhReYDR</t>
  </si>
  <si>
    <t>SIMS.F_03_20_FPInteg-KP_SCORE</t>
  </si>
  <si>
    <t>F_03_20_FPInteg-KP_SCORE</t>
  </si>
  <si>
    <t>wqdQ6jH3BX0</t>
  </si>
  <si>
    <t>SIMS.F_03_21_PartnTest_COMM</t>
  </si>
  <si>
    <t>F_03_21_PartnTest_COMM</t>
  </si>
  <si>
    <t>jEcGyeRcASS</t>
  </si>
  <si>
    <t>SIMS.F_03_21_PartnTest_Q1_RESP</t>
  </si>
  <si>
    <t>F_03_21_PartnTest_Q1_RESP</t>
  </si>
  <si>
    <t>Zo5QwlsOG2c</t>
  </si>
  <si>
    <t>SIMS.F_03_21_PartnTest_Q2_RESP</t>
  </si>
  <si>
    <t>F_03_21_PartnTest_Q2_RESP</t>
  </si>
  <si>
    <t>BcPWjhH2WXO</t>
  </si>
  <si>
    <t>SIMS.F_03_21_PartnTest_Q3_PERC</t>
  </si>
  <si>
    <t>F_03_21_PartnTest_Q3_PERC</t>
  </si>
  <si>
    <t>obr6pnYOZnq</t>
  </si>
  <si>
    <t>SIMS.F_03_21_PartnTest_SCORE</t>
  </si>
  <si>
    <t>F_03_21_PartnTest_SCORE</t>
  </si>
  <si>
    <t>QnCVfycGoRR</t>
  </si>
  <si>
    <t>SIMS.F_03_22_ChildTest_COMM</t>
  </si>
  <si>
    <t>F_03_22_ChildTest_COMM</t>
  </si>
  <si>
    <t>sKFSYB23JnA</t>
  </si>
  <si>
    <t>SIMS.F_03_22_ChildTest_Q1_RESP</t>
  </si>
  <si>
    <t>F_03_22_ChildTest_Q1_RESP</t>
  </si>
  <si>
    <t>WG4hS5j8BLy</t>
  </si>
  <si>
    <t>SIMS.F_03_22_ChildTest_Q2_PERC</t>
  </si>
  <si>
    <t>F_03_22_ChildTest_Q2_PERC</t>
  </si>
  <si>
    <t>bSs3z16qvlJ</t>
  </si>
  <si>
    <t>SIMS.F_03_22_ChildTest_SCORE</t>
  </si>
  <si>
    <t>F_03_22_ChildTest_SCORE</t>
  </si>
  <si>
    <t>FPVeWWsG1a2</t>
  </si>
  <si>
    <t>SIMS.F_04_00_PMTCT-Assess_CB1</t>
  </si>
  <si>
    <t>FLjehPs2Sxh</t>
  </si>
  <si>
    <t>SIMS.F_04_00_PMTCT-Assess_CB2</t>
  </si>
  <si>
    <t>vnWUsFplweL</t>
  </si>
  <si>
    <t>SIMS.F_04_01_RegP-ANC_COMM</t>
  </si>
  <si>
    <t>F_04_01_RegP-ANC_COMM</t>
  </si>
  <si>
    <t>Dt5393crp1L</t>
  </si>
  <si>
    <t>SIMS.F_04_01_RegP-ANC_NA</t>
  </si>
  <si>
    <t>F_04_01_RegP-ANC_NA</t>
  </si>
  <si>
    <t>q9lSlQU2iKM</t>
  </si>
  <si>
    <t>SIMS.F_04_01_RegP-ANC_Q1_RESP</t>
  </si>
  <si>
    <t>F_04_01_RegP-ANC_Q1_RESP</t>
  </si>
  <si>
    <t>FZ15Kfv1v6d</t>
  </si>
  <si>
    <t>SIMS.F_04_01_RegP-ANC_Q2_CB1</t>
  </si>
  <si>
    <t>F_04_01_RegP-ANC_Q2_CB1</t>
  </si>
  <si>
    <t>IwZ2WjsJfza</t>
  </si>
  <si>
    <t>SIMS.F_04_01_RegP-ANC_Q2_CB2</t>
  </si>
  <si>
    <t>F_04_01_RegP-ANC_Q2_CB2</t>
  </si>
  <si>
    <t>bs9f9ypoUdc</t>
  </si>
  <si>
    <t>SIMS.F_04_01_RegP-ANC_Q2_CB3</t>
  </si>
  <si>
    <t>F_04_01_RegP-ANC_Q2_CB3</t>
  </si>
  <si>
    <t>p1cVlk06MXL</t>
  </si>
  <si>
    <t>SIMS.F_04_01_RegP-ANC_Q2_RESP</t>
  </si>
  <si>
    <t>F_04_01_RegP-ANC_Q2_RESP</t>
  </si>
  <si>
    <t>Ii9J88MVWeJ</t>
  </si>
  <si>
    <t>SIMS.F_04_01_RegP-ANC_Q3_CB1</t>
  </si>
  <si>
    <t>F_04_01_RegP-ANC_Q3_CB1</t>
  </si>
  <si>
    <t>h9qzuO2Cp0A</t>
  </si>
  <si>
    <t>SIMS.F_04_01_RegP-ANC_Q3_CB2</t>
  </si>
  <si>
    <t>F_04_01_RegP-ANC_Q3_CB2</t>
  </si>
  <si>
    <t>RZCN3zkHkhg</t>
  </si>
  <si>
    <t>SIMS.F_04_01_RegP-ANC_Q3_CB3</t>
  </si>
  <si>
    <t>F_04_01_RegP-ANC_Q3_CB3</t>
  </si>
  <si>
    <t>NRuFtenRGi4</t>
  </si>
  <si>
    <t>SIMS.F_04_01_RegP-ANC_Q3_CB4</t>
  </si>
  <si>
    <t>F_04_01_RegP-ANC_Q3_CB4</t>
  </si>
  <si>
    <t>R8nrHGuEMIf</t>
  </si>
  <si>
    <t>SIMS.F_04_01_RegP-ANC_Q3_RESP</t>
  </si>
  <si>
    <t>F_04_01_RegP-ANC_Q3_RESP</t>
  </si>
  <si>
    <t>lOX8rOnnF5w</t>
  </si>
  <si>
    <t>SIMS.F_04_01_RegP-ANC_Q4_RESP</t>
  </si>
  <si>
    <t>F_04_01_RegP-ANC_Q4_RESP</t>
  </si>
  <si>
    <t>pLWisJmjSxa</t>
  </si>
  <si>
    <t>SIMS.F_04_01_RegP-ANC_SCORE</t>
  </si>
  <si>
    <t>F_04_01_RegP-ANC_SCORE</t>
  </si>
  <si>
    <t>qN1OfMpsNRV</t>
  </si>
  <si>
    <t>SIMS.F_04_02_RegE-ANC_COMM</t>
  </si>
  <si>
    <t>F_04_02_RegE-ANC_COMM</t>
  </si>
  <si>
    <t>oMnbb1fTz2U</t>
  </si>
  <si>
    <t>SIMS.F_04_02_RegE-ANC_NA</t>
  </si>
  <si>
    <t>F_04_02_RegE-ANC_NA</t>
  </si>
  <si>
    <t>VLZsFGTATIY</t>
  </si>
  <si>
    <t>SIMS.F_04_02_RegE-ANC_Q1_RESP</t>
  </si>
  <si>
    <t>F_04_02_RegE-ANC_Q1_RESP</t>
  </si>
  <si>
    <t>YzIBkqpBud1</t>
  </si>
  <si>
    <t>SIMS.F_04_02_RegE-ANC_Q2_CB1</t>
  </si>
  <si>
    <t>F_04_02_RegE-ANC_Q2_CB1</t>
  </si>
  <si>
    <t>YvI0MH2yGH1</t>
  </si>
  <si>
    <t>SIMS.F_04_02_RegE-ANC_Q2_CB2</t>
  </si>
  <si>
    <t>F_04_02_RegE-ANC_Q2_CB2</t>
  </si>
  <si>
    <t>SJ5MFscUCt3</t>
  </si>
  <si>
    <t>SIMS.F_04_02_RegE-ANC_Q2_CB3</t>
  </si>
  <si>
    <t>F_04_02_RegE-ANC_Q2_CB3</t>
  </si>
  <si>
    <t>ng53j9ppluk</t>
  </si>
  <si>
    <t>SIMS.F_04_02_RegE-ANC_Q2_RESP</t>
  </si>
  <si>
    <t>F_04_02_RegE-ANC_Q2_RESP</t>
  </si>
  <si>
    <t>iu62e34aCyc</t>
  </si>
  <si>
    <t>SIMS.F_04_02_RegE-ANC_Q3_CB1</t>
  </si>
  <si>
    <t>F_04_02_RegE-ANC_Q3_CB1</t>
  </si>
  <si>
    <t>rzi0TpmEUdU</t>
  </si>
  <si>
    <t>SIMS.F_04_02_RegE-ANC_Q3_CB2</t>
  </si>
  <si>
    <t>F_04_02_RegE-ANC_Q3_CB2</t>
  </si>
  <si>
    <t>s7VDLapwuTC</t>
  </si>
  <si>
    <t>SIMS.F_04_02_RegE-ANC_Q3_CB3</t>
  </si>
  <si>
    <t>F_04_02_RegE-ANC_Q3_CB3</t>
  </si>
  <si>
    <t>RrsLp9fc8PI</t>
  </si>
  <si>
    <t>SIMS.F_04_02_RegE-ANC_Q3_RESP</t>
  </si>
  <si>
    <t>F_04_02_RegE-ANC_Q3_RESP</t>
  </si>
  <si>
    <t>AVXm69UtOoj</t>
  </si>
  <si>
    <t>SIMS.F_04_02_RegE-ANC_Q4_RESP</t>
  </si>
  <si>
    <t>F_04_02_RegE-ANC_Q4_RESP</t>
  </si>
  <si>
    <t>a5dFakhtSjv</t>
  </si>
  <si>
    <t>SIMS.F_04_02_RegE-ANC_Q5_RESP</t>
  </si>
  <si>
    <t>F_04_02_RegE-ANC_Q5_RESP</t>
  </si>
  <si>
    <t>vulkd7X1xmj</t>
  </si>
  <si>
    <t>SIMS.F_04_02_RegE-ANC_SCORE</t>
  </si>
  <si>
    <t>F_04_02_RegE-ANC_SCORE</t>
  </si>
  <si>
    <t>fkDQ1Fx9OOP</t>
  </si>
  <si>
    <t>SIMS.F_04_03_ART-PMTCT_COMM</t>
  </si>
  <si>
    <t>F_04_03_ART-PMTCT_COMM</t>
  </si>
  <si>
    <t>sCOpnXEx2v1</t>
  </si>
  <si>
    <t>SIMS.F_04_03_ART-PMTCT_DEN</t>
  </si>
  <si>
    <t>twEBu05uxUh</t>
  </si>
  <si>
    <t>SIMS.F_04_03_ART-PMTCT_NA</t>
  </si>
  <si>
    <t>F_04_03_ART-PMTCT_NA</t>
  </si>
  <si>
    <t>oxI3QLFgoYt</t>
  </si>
  <si>
    <t>SIMS.F_04_03_ART-PMTCT_Q1_PERC</t>
  </si>
  <si>
    <t>F_04_03_ART-PMTCT_Q1_PERC</t>
  </si>
  <si>
    <t>OVrBgTHi5kr</t>
  </si>
  <si>
    <t>SIMS.F_04_03_ART-PMTCT_SCORE</t>
  </si>
  <si>
    <t>F_04_03_ART-PMTCT_SCORE</t>
  </si>
  <si>
    <t>i43hM9Dsn2P</t>
  </si>
  <si>
    <t>SIMS.F_04_04_CTX-PMTCT_COMM</t>
  </si>
  <si>
    <t>F_04_04_CTX-PMTCT_COMM</t>
  </si>
  <si>
    <t>zianuIW6eYT</t>
  </si>
  <si>
    <t>SIMS.F_04_04_CTX-PMTCT_NA</t>
  </si>
  <si>
    <t>F_04_04_CTX-PMTCT_NA</t>
  </si>
  <si>
    <t>hEn7suMoIOR</t>
  </si>
  <si>
    <t>SIMS.F_04_04_CTX-PMTCT_Q1_PERC</t>
  </si>
  <si>
    <t>F_04_04_CTX-PMTCT_Q1_PERC</t>
  </si>
  <si>
    <t>YcvUtBGAnA6</t>
  </si>
  <si>
    <t>SIMS.F_04_04_CTX-PMTCT_SCORE</t>
  </si>
  <si>
    <t>F_04_04_CTX-PMTCT_SCORE</t>
  </si>
  <si>
    <t>mrdV2AeCwQ6</t>
  </si>
  <si>
    <t>SIMS.F_04_05_PtTrkPreg_COMM</t>
  </si>
  <si>
    <t>F_04_05_PtTrkPreg_COMM</t>
  </si>
  <si>
    <t>uHAzZpZS6k9</t>
  </si>
  <si>
    <t>SIMS.F_04_05_PtTrkPreg_Q1_RESP</t>
  </si>
  <si>
    <t>F_04_05_PtTrkPreg_Q1_RESP</t>
  </si>
  <si>
    <t>wsIY0pOTYb9</t>
  </si>
  <si>
    <t>SIMS.F_04_05_PtTrkPreg_Q2_RESP</t>
  </si>
  <si>
    <t>F_04_05_PtTrkPreg_Q2_RESP</t>
  </si>
  <si>
    <t>w0GcS94qMeg</t>
  </si>
  <si>
    <t>SIMS.F_04_05_PtTrkPreg_Q3_RESP</t>
  </si>
  <si>
    <t>F_04_05_PtTrkPreg_Q3_RESP</t>
  </si>
  <si>
    <t>h2MiM7cL9pS</t>
  </si>
  <si>
    <t>SIMS.F_04_05_PtTrkPreg_Q4_RESP</t>
  </si>
  <si>
    <t>F_04_05_PtTrkPreg_Q4_RESP</t>
  </si>
  <si>
    <t>IAJgXC89Pl0</t>
  </si>
  <si>
    <t>SIMS.F_04_05_PtTrkPreg_SCORE</t>
  </si>
  <si>
    <t>F_04_05_PtTrkPreg_SCORE</t>
  </si>
  <si>
    <t>oqj5GwKBQtt</t>
  </si>
  <si>
    <t>SIMS.F_04_06_PtRecords-PMTCT_COMM</t>
  </si>
  <si>
    <t>F_04_06_PtRecords-PMTCT_COMM</t>
  </si>
  <si>
    <t>le66l6ky38S</t>
  </si>
  <si>
    <t>SIMS.F_04_06_PtRecords-PMTCT_Q1_RESP</t>
  </si>
  <si>
    <t>F_04_06_PtRecords-PMTCT_Q1_RESP</t>
  </si>
  <si>
    <t>sAbZyE9I3qQ</t>
  </si>
  <si>
    <t>SIMS.F_04_06_PtRecords-PMTCT_Q2_RESP</t>
  </si>
  <si>
    <t>F_04_06_PtRecords-PMTCT_Q2_RESP</t>
  </si>
  <si>
    <t>bk8QesoMHK5</t>
  </si>
  <si>
    <t>SIMS.F_04_06_PtRecords-PMTCT_Q3_RESP</t>
  </si>
  <si>
    <t>F_04_06_PtRecords-PMTCT_Q3_RESP</t>
  </si>
  <si>
    <t>fNjBeX7Mv7i</t>
  </si>
  <si>
    <t>SIMS.F_04_06_PtRecords-PMTCT_Q4_RESP</t>
  </si>
  <si>
    <t>F_04_06_PtRecords-PMTCT_Q4_RESP</t>
  </si>
  <si>
    <t>Up5impOiJk1</t>
  </si>
  <si>
    <t>SIMS.F_04_06_PtRecords-PMTCT_SCORE</t>
  </si>
  <si>
    <t>F_04_06_PtRecords-PMTCT_SCORE</t>
  </si>
  <si>
    <t>wqEyBtG1wCE</t>
  </si>
  <si>
    <t>SIMS.F_04_07_RegP-ART-PMTCT_COMM</t>
  </si>
  <si>
    <t>F_04_07_RegP-ART-PMTCT_COMM</t>
  </si>
  <si>
    <t>m3NJn40fap0</t>
  </si>
  <si>
    <t>SIMS.F_04_07_RegP-ART-PMTCT_NA</t>
  </si>
  <si>
    <t>F_04_07_RegP-ART-PMTCT_NA</t>
  </si>
  <si>
    <t>ar0n66k7hQq</t>
  </si>
  <si>
    <t>SIMS.F_04_07_RegP-ART-PMTCT_Q1_RESP</t>
  </si>
  <si>
    <t>F_04_07_RegP-ART-PMTCT_Q1_RESP</t>
  </si>
  <si>
    <t>wHvEuWpUDLC</t>
  </si>
  <si>
    <t>SIMS.F_04_07_RegP-ART-PMTCT_Q2_CB1</t>
  </si>
  <si>
    <t>F_04_07_RegP-ART-PMTCT_Q2_CB1</t>
  </si>
  <si>
    <t>dt8kTyo9d60</t>
  </si>
  <si>
    <t>SIMS.F_04_07_RegP-ART-PMTCT_Q2_CB2</t>
  </si>
  <si>
    <t>F_04_07_RegP-ART-PMTCT_Q2_CB2</t>
  </si>
  <si>
    <t>EYuxglGMoiP</t>
  </si>
  <si>
    <t>SIMS.F_04_07_RegP-ART-PMTCT_Q2_CB3</t>
  </si>
  <si>
    <t>F_04_07_RegP-ART-PMTCT_Q2_CB3</t>
  </si>
  <si>
    <t>hMD5lz9zZyr</t>
  </si>
  <si>
    <t>SIMS.F_04_07_RegP-ART-PMTCT_Q2_RESP</t>
  </si>
  <si>
    <t>F_04_07_RegP-ART-PMTCT_Q2_RESP</t>
  </si>
  <si>
    <t>CTRCrpLqKtL</t>
  </si>
  <si>
    <t>SIMS.F_04_07_RegP-ART-PMTCT_Q3_CB1</t>
  </si>
  <si>
    <t>F_04_07_RegP-ART-PMTCT_Q3_CB1</t>
  </si>
  <si>
    <t>W5PFUBuKBlR</t>
  </si>
  <si>
    <t>SIMS.F_04_07_RegP-ART-PMTCT_Q3_CB2</t>
  </si>
  <si>
    <t>F_04_07_RegP-ART-PMTCT_Q3_CB2</t>
  </si>
  <si>
    <t>jUMjeT027Kz</t>
  </si>
  <si>
    <t>SIMS.F_04_07_RegP-ART-PMTCT_Q3_CB3</t>
  </si>
  <si>
    <t>F_04_07_RegP-ART-PMTCT_Q3_CB3</t>
  </si>
  <si>
    <t>PUsXWoM7lCP</t>
  </si>
  <si>
    <t>SIMS.F_04_07_RegP-ART-PMTCT_Q3_CB4</t>
  </si>
  <si>
    <t>F_04_07_RegP-ART-PMTCT_Q3_CB4</t>
  </si>
  <si>
    <t>TbKqPx7q65L</t>
  </si>
  <si>
    <t>SIMS.F_04_07_RegP-ART-PMTCT_Q3_RESP</t>
  </si>
  <si>
    <t>F_04_07_RegP-ART-PMTCT_Q3_RESP</t>
  </si>
  <si>
    <t>FEXrnTVcsy6</t>
  </si>
  <si>
    <t>SIMS.F_04_07_RegP-ART-PMTCT_Q4_RESP</t>
  </si>
  <si>
    <t>F_04_07_RegP-ART-PMTCT_Q4_RESP</t>
  </si>
  <si>
    <t>cJ0KDVMhusC</t>
  </si>
  <si>
    <t>SIMS.F_04_07_RegP-ART-PMTCT_SCORE</t>
  </si>
  <si>
    <t>F_04_07_RegP-ART-PMTCT_SCORE</t>
  </si>
  <si>
    <t>GiojdFaUeRy</t>
  </si>
  <si>
    <t>SIMS.F_04_08_RegE-ART-PMTCT_COMM</t>
  </si>
  <si>
    <t>F_04_08_RegE-ART-PMTCT_COMM</t>
  </si>
  <si>
    <t>buwG0jabGRU</t>
  </si>
  <si>
    <t>SIMS.F_04_08_RegE-ART-PMTCT_NA</t>
  </si>
  <si>
    <t>F_04_08_RegE-ART-PMTCT_NA</t>
  </si>
  <si>
    <t>HA0Mnf2Pkob</t>
  </si>
  <si>
    <t>SIMS.F_04_08_RegE-ART-PMTCT_Q1_RESP</t>
  </si>
  <si>
    <t>F_04_08_RegE-ART-PMTCT_Q1_RESP</t>
  </si>
  <si>
    <t>I5ffgOGTNCD</t>
  </si>
  <si>
    <t>SIMS.F_04_08_RegE-ART-PMTCT_Q2_CB1</t>
  </si>
  <si>
    <t>F_04_08_RegE-ART-PMTCT_Q2_CB1</t>
  </si>
  <si>
    <t>onsdnsAitAU</t>
  </si>
  <si>
    <t>SIMS.F_04_08_RegE-ART-PMTCT_Q2_CB2</t>
  </si>
  <si>
    <t>F_04_08_RegE-ART-PMTCT_Q2_CB2</t>
  </si>
  <si>
    <t>qkXMkB4PIcs</t>
  </si>
  <si>
    <t>SIMS.F_04_08_RegE-ART-PMTCT_Q2_CB3</t>
  </si>
  <si>
    <t>F_04_08_RegE-ART-PMTCT_Q2_CB3</t>
  </si>
  <si>
    <t>k8bHhJ7OqVf</t>
  </si>
  <si>
    <t>SIMS.F_04_08_RegE-ART-PMTCT_Q2_RESP</t>
  </si>
  <si>
    <t>F_04_08_RegE-ART-PMTCT_Q2_RESP</t>
  </si>
  <si>
    <t>vtgP1WAxj8f</t>
  </si>
  <si>
    <t>SIMS.F_04_08_RegE-ART-PMTCT_Q3_CB1</t>
  </si>
  <si>
    <t>F_04_08_RegE-ART-PMTCT_Q3_CB1</t>
  </si>
  <si>
    <t>mWz4D1EVMs5</t>
  </si>
  <si>
    <t>SIMS.F_04_08_RegE-ART-PMTCT_Q3_CB2</t>
  </si>
  <si>
    <t>F_04_08_RegE-ART-PMTCT_Q3_CB2</t>
  </si>
  <si>
    <t>fcaa6uxo7QO</t>
  </si>
  <si>
    <t>SIMS.F_04_08_RegE-ART-PMTCT_Q3_CB3</t>
  </si>
  <si>
    <t>F_04_08_RegE-ART-PMTCT_Q3_CB3</t>
  </si>
  <si>
    <t>lDkffD48u2K</t>
  </si>
  <si>
    <t>SIMS.F_04_08_RegE-ART-PMTCT_Q3_RESP</t>
  </si>
  <si>
    <t>F_04_08_RegE-ART-PMTCT_Q3_RESP</t>
  </si>
  <si>
    <t>NwyXFcUNX76</t>
  </si>
  <si>
    <t>SIMS.F_04_08_RegE-ART-PMTCT_Q4_RESP</t>
  </si>
  <si>
    <t>F_04_08_RegE-ART-PMTCT_Q4_RESP</t>
  </si>
  <si>
    <t>cVj8vLdn5HC</t>
  </si>
  <si>
    <t>SIMS.F_04_08_RegE-ART-PMTCT_Q5_RESP</t>
  </si>
  <si>
    <t>F_04_08_RegE-ART-PMTCT_Q5_RESP</t>
  </si>
  <si>
    <t>ctlsw2oJbI9</t>
  </si>
  <si>
    <t>SIMS.F_04_08_RegE-ART-PMTCT_SCORE</t>
  </si>
  <si>
    <t>F_04_08_RegE-ART-PMTCT_SCORE</t>
  </si>
  <si>
    <t>X9wZpRWH53s</t>
  </si>
  <si>
    <t>SIMS.F_04_09_ARTAdh-PMTCT_COMM</t>
  </si>
  <si>
    <t>F_04_09_ARTAdh-PMTCT_COMM</t>
  </si>
  <si>
    <t>q8tLCo2n9vZ</t>
  </si>
  <si>
    <t>SIMS.F_04_09_ARTAdh-PMTCT_Q1_RESP</t>
  </si>
  <si>
    <t>F_04_09_ARTAdh-PMTCT_Q1_RESP</t>
  </si>
  <si>
    <t>rsKLHyxe6K0</t>
  </si>
  <si>
    <t>SIMS.F_04_09_ARTAdh-PMTCT_Q2_RESP</t>
  </si>
  <si>
    <t>F_04_09_ARTAdh-PMTCT_Q2_RESP</t>
  </si>
  <si>
    <t>RVgfyU4uWis</t>
  </si>
  <si>
    <t>SIMS.F_04_09_ARTAdh-PMTCT_Q3_PERC</t>
  </si>
  <si>
    <t>F_04_09_ARTAdh-PMTCT_Q3_PERC</t>
  </si>
  <si>
    <t>UlmjnOiJOks</t>
  </si>
  <si>
    <t>SIMS.F_04_09_ARTAdh-PMTCT_Q4_RESP</t>
  </si>
  <si>
    <t>F_04_09_ARTAdh-PMTCT_Q4_RESP</t>
  </si>
  <si>
    <t>csibQquwLJ1</t>
  </si>
  <si>
    <t>SIMS.F_04_09_ARTAdh-PMTCT_SCORE</t>
  </si>
  <si>
    <t>F_04_09_ARTAdh-PMTCT_SCORE</t>
  </si>
  <si>
    <t>QsahY92wZMj</t>
  </si>
  <si>
    <t>SIMS.F_04_10_FacLink-PMTCT_COMM</t>
  </si>
  <si>
    <t>F_04_10_FacLink-PMTCT_COMM</t>
  </si>
  <si>
    <t>deKZFiZ6GO5</t>
  </si>
  <si>
    <t>SIMS.F_04_10_FacLink-PMTCT_NA</t>
  </si>
  <si>
    <t>F_04_10_FacLink-PMTCT_NA</t>
  </si>
  <si>
    <t>otmRFWhHZPb</t>
  </si>
  <si>
    <t>SIMS.F_04_10_FacLink-PMTCT_Q1_RESP</t>
  </si>
  <si>
    <t>F_04_10_FacLink-PMTCT_Q1_RESP</t>
  </si>
  <si>
    <t>t5XNyPC2Ve8</t>
  </si>
  <si>
    <t>SIMS.F_04_10_FacLink-PMTCT_Q2_RESP</t>
  </si>
  <si>
    <t>F_04_10_FacLink-PMTCT_Q2_RESP</t>
  </si>
  <si>
    <t>Yhd2nTo3t4o</t>
  </si>
  <si>
    <t>SIMS.F_04_10_FacLink-PMTCT_Q3_RESP</t>
  </si>
  <si>
    <t>F_04_10_FacLink-PMTCT_Q3_RESP</t>
  </si>
  <si>
    <t>WXJg5HadBDy</t>
  </si>
  <si>
    <t>SIMS.F_04_10_FacLink-PMTCT_SCORE</t>
  </si>
  <si>
    <t>F_04_10_FacLink-PMTCT_SCORE</t>
  </si>
  <si>
    <t>di8f6auf7sU</t>
  </si>
  <si>
    <t>SIMS.F_04_11_PartnTest-PMTCT_COMM</t>
  </si>
  <si>
    <t>F_04_11_PartnTest-PMTCT_COMM</t>
  </si>
  <si>
    <t>bSwmSOyMC6f</t>
  </si>
  <si>
    <t>SIMS.F_04_11_PartnTest-PMTCT_Q1_RESP</t>
  </si>
  <si>
    <t>F_04_11_PartnTest-PMTCT_Q1_RESP</t>
  </si>
  <si>
    <t>rUlCHp0GvVS</t>
  </si>
  <si>
    <t>SIMS.F_04_11_PartnTest-PMTCT_Q2_RESP</t>
  </si>
  <si>
    <t>F_04_11_PartnTest-PMTCT_Q2_RESP</t>
  </si>
  <si>
    <t>hHCodYyEia1</t>
  </si>
  <si>
    <t>SIMS.F_04_11_PartnTest-PMTCT_Q3_PERC</t>
  </si>
  <si>
    <t>F_04_11_PartnTest-PMTCT_Q3_PERC</t>
  </si>
  <si>
    <t>H8CCfcH7VWv</t>
  </si>
  <si>
    <t>SIMS.F_04_11_PartnTest-PMTCT_SCORE</t>
  </si>
  <si>
    <t>F_04_11_PartnTest-PMTCT_SCORE</t>
  </si>
  <si>
    <t>WfR3srKYSeN</t>
  </si>
  <si>
    <t>SIMS.F_04_12_Nutr-PMTCT_COMM</t>
  </si>
  <si>
    <t>F_04_12_Nutr-PMTCT_COMM</t>
  </si>
  <si>
    <t>PBcoJDtlLE2</t>
  </si>
  <si>
    <t>SIMS.F_04_12_Nutr-PMTCT_Q1_PERC</t>
  </si>
  <si>
    <t>F_04_12_Nutr-PMTCT_Q1_PERC</t>
  </si>
  <si>
    <t>aN8MuxJ1ayp</t>
  </si>
  <si>
    <t>SIMS.F_04_12_Nutr-PMTCT_Q2_RESP</t>
  </si>
  <si>
    <t>F_04_12_Nutr-PMTCT_Q2_RESP</t>
  </si>
  <si>
    <t>V8zRkEjzZXF</t>
  </si>
  <si>
    <t>SIMS.F_04_12_Nutr-PMTCT_Q3_RESP</t>
  </si>
  <si>
    <t>F_04_12_Nutr-PMTCT_Q3_RESP</t>
  </si>
  <si>
    <t>oc8fZtm8SdP</t>
  </si>
  <si>
    <t>SIMS.F_04_12_Nutr-PMTCT_SCORE</t>
  </si>
  <si>
    <t>F_04_12_Nutr-PMTCT_SCORE</t>
  </si>
  <si>
    <t>SYWBUIeMK5m</t>
  </si>
  <si>
    <t>SIMS.F_04_13_TBScreen-PMTCT_COMM</t>
  </si>
  <si>
    <t>F_04_13_TBScreen-PMTCT_COMM</t>
  </si>
  <si>
    <t>xcGMUSoCmrE</t>
  </si>
  <si>
    <t>SIMS.F_04_13_TBScreen-PMTCT_Q1_RESP</t>
  </si>
  <si>
    <t>F_04_13_TBScreen-PMTCT_Q1_RESP</t>
  </si>
  <si>
    <t>Lu0usKX1qC9</t>
  </si>
  <si>
    <t>SIMS.F_04_13_TBScreen-PMTCT_Q2_PERC</t>
  </si>
  <si>
    <t>F_04_13_TBScreen-PMTCT_Q2_PERC</t>
  </si>
  <si>
    <t>Z8DhjtBQLr4</t>
  </si>
  <si>
    <t>SIMS.F_04_13_TBScreen-PMTCT_Q3_RESP</t>
  </si>
  <si>
    <t>F_04_13_TBScreen-PMTCT_Q3_RESP</t>
  </si>
  <si>
    <t>cbJ9l8Bz4mr</t>
  </si>
  <si>
    <t>SIMS.F_04_13_TBScreen-PMTCT_SCORE</t>
  </si>
  <si>
    <t>F_04_13_TBScreen-PMTCT_SCORE</t>
  </si>
  <si>
    <t>JtNkYtO1ri4</t>
  </si>
  <si>
    <t>SIMS.F_04_14_IPT-PMTCT_COMM</t>
  </si>
  <si>
    <t>F_04_14_IPT-PMTCT_COMM</t>
  </si>
  <si>
    <t>zBc4oKfE7uq</t>
  </si>
  <si>
    <t>SIMS.F_04_14_IPT-PMTCT_NA</t>
  </si>
  <si>
    <t>F_04_14_IPT-PMTCT_NA</t>
  </si>
  <si>
    <t>Ro9l42egWWJ</t>
  </si>
  <si>
    <t>SIMS.F_04_14_IPT-PMTCT_Q1_RESP</t>
  </si>
  <si>
    <t>F_04_14_IPT-PMTCT_Q1_RESP</t>
  </si>
  <si>
    <t>V4YUySeC4Ru</t>
  </si>
  <si>
    <t>SIMS.F_04_14_IPT-PMTCT_Q2_PERC</t>
  </si>
  <si>
    <t>F_04_14_IPT-PMTCT_Q2_PERC</t>
  </si>
  <si>
    <t>RCvn9Ws92Bp</t>
  </si>
  <si>
    <t>SIMS.F_04_14_IPT-PMTCT_Q3_RESP</t>
  </si>
  <si>
    <t>F_04_14_IPT-PMTCT_Q3_RESP</t>
  </si>
  <si>
    <t>MqhlR0m0VQS</t>
  </si>
  <si>
    <t>SIMS.F_04_14_IPT-PMTCT_SCORE</t>
  </si>
  <si>
    <t>F_04_14_IPT-PMTCT_SCORE</t>
  </si>
  <si>
    <t>WYscPQAASTU</t>
  </si>
  <si>
    <t>SIMS.F_04_15_TBDxEval-PMTCT_COMM</t>
  </si>
  <si>
    <t>F_04_15_TBDxEval-PMTCT_COMM</t>
  </si>
  <si>
    <t>SGU9u04YDyG</t>
  </si>
  <si>
    <t>SIMS.F_04_15_TBDxEval-PMTCT_Q1_RESP</t>
  </si>
  <si>
    <t>F_04_15_TBDxEval-PMTCT_Q1_RESP</t>
  </si>
  <si>
    <t>xWfa5T64xij</t>
  </si>
  <si>
    <t>SIMS.F_04_15_TBDxEval-PMTCT_Q2_RESP</t>
  </si>
  <si>
    <t>F_04_15_TBDxEval-PMTCT_Q2_RESP</t>
  </si>
  <si>
    <t>heuG21ZmF06</t>
  </si>
  <si>
    <t>SIMS.F_04_15_TBDxEval-PMTCT_Q3_PERC</t>
  </si>
  <si>
    <t>F_04_15_TBDxEval-PMTCT_Q3_PERC</t>
  </si>
  <si>
    <t>ltx7h8JD7il</t>
  </si>
  <si>
    <t>SIMS.F_04_15_TBDxEval-PMTCT_Q4_RESP</t>
  </si>
  <si>
    <t>F_04_15_TBDxEval-PMTCT_Q4_RESP</t>
  </si>
  <si>
    <t>vpIpDXGQ1Ia</t>
  </si>
  <si>
    <t>SIMS.F_04_15_TBDxEval-PMTCT_SCORE</t>
  </si>
  <si>
    <t>F_04_15_TBDxEval-PMTCT_SCORE</t>
  </si>
  <si>
    <t>YX8nSDDjbxD</t>
  </si>
  <si>
    <t>SIMS.F_04_16_STI-PMTCT_COMM</t>
  </si>
  <si>
    <t>F_04_16_STI-PMTCT_COMM</t>
  </si>
  <si>
    <t>bwprdJ2zPr3</t>
  </si>
  <si>
    <t>SIMS.F_04_16_STI-PMTCT_Q1_RESP</t>
  </si>
  <si>
    <t>F_04_16_STI-PMTCT_Q1_RESP</t>
  </si>
  <si>
    <t>dZHNKijbRH5</t>
  </si>
  <si>
    <t>SIMS.F_04_16_STI-PMTCT_Q2_RESP</t>
  </si>
  <si>
    <t>F_04_16_STI-PMTCT_Q2_RESP</t>
  </si>
  <si>
    <t>xureEkvJxnv</t>
  </si>
  <si>
    <t>SIMS.F_04_16_STI-PMTCT_Q3_PERC</t>
  </si>
  <si>
    <t>F_04_16_STI-PMTCT_Q3_PERC</t>
  </si>
  <si>
    <t>jb71uEoQIZD</t>
  </si>
  <si>
    <t>SIMS.F_04_16_STI-PMTCT_Q4_RESP</t>
  </si>
  <si>
    <t>F_04_16_STI-PMTCT_Q4_RESP</t>
  </si>
  <si>
    <t>ZyS6rV8nixZ</t>
  </si>
  <si>
    <t>SIMS.F_04_16_STI-PMTCT_SCORE</t>
  </si>
  <si>
    <t>F_04_16_STI-PMTCT_SCORE</t>
  </si>
  <si>
    <t>NSpABlLLFxN</t>
  </si>
  <si>
    <t>SIMS.F_04_17_FPSys-PMTCT_COMM</t>
  </si>
  <si>
    <t>F_04_17_FPSys-PMTCT_COMM</t>
  </si>
  <si>
    <t>o53TZ7wjRYT</t>
  </si>
  <si>
    <t>SIMS.F_04_17_FPSys-PMTCT_Q1_RESP</t>
  </si>
  <si>
    <t>F_04_17_FPSys-PMTCT_Q1_RESP</t>
  </si>
  <si>
    <t>xxR2IjnLYh0</t>
  </si>
  <si>
    <t>SIMS.F_04_17_FPSys-PMTCT_Q2_RESP</t>
  </si>
  <si>
    <t>F_04_17_FPSys-PMTCT_Q2_RESP</t>
  </si>
  <si>
    <t>fOeC1fP5GXi</t>
  </si>
  <si>
    <t>SIMS.F_04_17_FPSys-PMTCT_Q3_RESP</t>
  </si>
  <si>
    <t>F_04_17_FPSys-PMTCT_Q3_RESP</t>
  </si>
  <si>
    <t>i3w1G1amprG</t>
  </si>
  <si>
    <t>SIMS.F_04_17_FPSys-PMTCT_SCORE</t>
  </si>
  <si>
    <t>F_04_17_FPSys-PMTCT_SCORE</t>
  </si>
  <si>
    <t>G7Gh9inJpRj</t>
  </si>
  <si>
    <t>SIMS.F_04_18_FPInteg-PMTCT_COMM</t>
  </si>
  <si>
    <t>F_04_18_FPInteg-PMTCT_COMM</t>
  </si>
  <si>
    <t>KsS5g1cFaFO</t>
  </si>
  <si>
    <t>SIMS.F_04_18_FPInteg-PMTCT_Q1_RESP</t>
  </si>
  <si>
    <t>F_04_18_FPInteg-PMTCT_Q1_RESP</t>
  </si>
  <si>
    <t>iPHUKMJylHd</t>
  </si>
  <si>
    <t>SIMS.F_04_18_FPInteg-PMTCT_Q2_RESP</t>
  </si>
  <si>
    <t>F_04_18_FPInteg-PMTCT_Q2_RESP</t>
  </si>
  <si>
    <t>CKmZljSieVm</t>
  </si>
  <si>
    <t>SIMS.F_04_18_FPInteg-PMTCT_Q3_RESP</t>
  </si>
  <si>
    <t>F_04_18_FPInteg-PMTCT_Q3_RESP</t>
  </si>
  <si>
    <t>V2miIf0uXs6</t>
  </si>
  <si>
    <t>SIMS.F_04_18_FPInteg-PMTCT_Q4_RESP</t>
  </si>
  <si>
    <t>F_04_18_FPInteg-PMTCT_Q4_RESP</t>
  </si>
  <si>
    <t>WSpfoRAu9Qy</t>
  </si>
  <si>
    <t>SIMS.F_04_18_FPInteg-PMTCT_Q5_RESP</t>
  </si>
  <si>
    <t>F_04_18_FPInteg-PMTCT_Q5_RESP</t>
  </si>
  <si>
    <t>rhUCxN9lWS2</t>
  </si>
  <si>
    <t>SIMS.F_04_18_FPInteg-PMTCT_SCORE</t>
  </si>
  <si>
    <t>F_04_18_FPInteg-PMTCT_SCORE</t>
  </si>
  <si>
    <t>yunSFzef5FP</t>
  </si>
  <si>
    <t>SIMS.F_04_19_PtTrkBF_COMM</t>
  </si>
  <si>
    <t>F_04_19_PtTrkBF_COMM</t>
  </si>
  <si>
    <t>zsbUafGE3FA</t>
  </si>
  <si>
    <t>SIMS.F_04_19_PtTrkBF_NA</t>
  </si>
  <si>
    <t>F_04_19_PtTrkBF_NA</t>
  </si>
  <si>
    <t>OKB0yB12J14</t>
  </si>
  <si>
    <t>SIMS.F_04_19_PtTrkBF_Q1_RESP</t>
  </si>
  <si>
    <t>F_04_19_PtTrkBF_Q1_RESP</t>
  </si>
  <si>
    <t>beqA1kL1NFQ</t>
  </si>
  <si>
    <t>SIMS.F_04_19_PtTrkBF_Q2_RESP</t>
  </si>
  <si>
    <t>F_04_19_PtTrkBF_Q2_RESP</t>
  </si>
  <si>
    <t>uxp8cp4eXh3</t>
  </si>
  <si>
    <t>SIMS.F_04_19_PtTrkBF_Q3_RESP</t>
  </si>
  <si>
    <t>F_04_19_PtTrkBF_Q3_RESP</t>
  </si>
  <si>
    <t>KyS7pHdJYp3</t>
  </si>
  <si>
    <t>SIMS.F_04_19_PtTrkBF_Q4_RESP</t>
  </si>
  <si>
    <t>F_04_19_PtTrkBF_Q4_RESP</t>
  </si>
  <si>
    <t>GmRLAKN3j5b</t>
  </si>
  <si>
    <t>SIMS.F_04_19_PtTrkBF_SCORE</t>
  </si>
  <si>
    <t>F_04_19_PtTrkBF_SCORE</t>
  </si>
  <si>
    <t>ioqBrbDsaQP</t>
  </si>
  <si>
    <t>SIMS.F_04_20_ARTMon-PMTCT_COMM</t>
  </si>
  <si>
    <t>F_04_20_ARTMon-PMTCT_COMM</t>
  </si>
  <si>
    <t>qEnNyLdLdDj</t>
  </si>
  <si>
    <t>SIMS.F_04_20_ARTMon-PMTCT_Q1_RESP</t>
  </si>
  <si>
    <t>F_04_20_ARTMon-PMTCT_Q1_RESP</t>
  </si>
  <si>
    <t>yZMTtmDGKSZ</t>
  </si>
  <si>
    <t>SIMS.F_04_20_ARTMon-PMTCT_Q2_PERC</t>
  </si>
  <si>
    <t>F_04_20_ARTMon-PMTCT_Q2_PERC</t>
  </si>
  <si>
    <t>NBa0mBqvv4g</t>
  </si>
  <si>
    <t>SIMS.F_04_20_ARTMon-PMTCT_Q3_RESP</t>
  </si>
  <si>
    <t>F_04_20_ARTMon-PMTCT_Q3_RESP</t>
  </si>
  <si>
    <t>lrnl501EqVV</t>
  </si>
  <si>
    <t>SIMS.F_04_20_ARTMon-PMTCT_SCORE</t>
  </si>
  <si>
    <t>F_04_20_ARTMon-PMTCT_SCORE</t>
  </si>
  <si>
    <t>VRsfdmzq2jo</t>
  </si>
  <si>
    <t>SIMS.F_04_21_PITC-L&amp;D_COMM</t>
  </si>
  <si>
    <t>F_04_21_PITC-L&amp;D_COMM</t>
  </si>
  <si>
    <t>ODRRhLfwu33</t>
  </si>
  <si>
    <t>SIMS.F_04_21_PITC-L&amp;D_Q1_RESP</t>
  </si>
  <si>
    <t>F_04_21_PITC-L&amp;D_Q1_RESP</t>
  </si>
  <si>
    <t>up2YRgpn8Am</t>
  </si>
  <si>
    <t>SIMS.F_04_21_PITC-L&amp;D_Q2_PERC</t>
  </si>
  <si>
    <t>F_04_21_PITC-L&amp;D_Q2_PERC</t>
  </si>
  <si>
    <t>wqxoAKMKlSM</t>
  </si>
  <si>
    <t>SIMS.F_04_21_PITC-L&amp;D_Q3_RESP</t>
  </si>
  <si>
    <t>F_04_21_PITC-L&amp;D_Q3_RESP</t>
  </si>
  <si>
    <t>iTOoKjtk3sO</t>
  </si>
  <si>
    <t>SIMS.F_04_21_PITC-L&amp;D_SCORE</t>
  </si>
  <si>
    <t>F_04_21_PITC-L&amp;D_SCORE</t>
  </si>
  <si>
    <t>pTckkFiM2Qf</t>
  </si>
  <si>
    <t>SIMS.F_04_22_ARV-L&amp;D_COMM</t>
  </si>
  <si>
    <t>F_04_22_ARV-L&amp;D_COMM</t>
  </si>
  <si>
    <t>Z69vGFeEtyi</t>
  </si>
  <si>
    <t>SIMS.F_04_22_ARV-L&amp;D_Q1_RESP</t>
  </si>
  <si>
    <t>F_04_22_ARV-L&amp;D_Q1_RESP</t>
  </si>
  <si>
    <t>L8dIQFf1iu9</t>
  </si>
  <si>
    <t>SIMS.F_04_22_ARV-L&amp;D_Q2_PERC</t>
  </si>
  <si>
    <t>F_04_22_ARV-L&amp;D_Q2_PERC</t>
  </si>
  <si>
    <t>dXyyjIQntEc</t>
  </si>
  <si>
    <t>SIMS.F_04_22_ARV-L&amp;D_Q3_RESP</t>
  </si>
  <si>
    <t>F_04_22_ARV-L&amp;D_Q3_RESP</t>
  </si>
  <si>
    <t>t1KTtYefEVb</t>
  </si>
  <si>
    <t>SIMS.F_04_22_ARV-L&amp;D_SCORE</t>
  </si>
  <si>
    <t>F_04_22_ARV-L&amp;D_SCORE</t>
  </si>
  <si>
    <t>RYIa54cSLLF</t>
  </si>
  <si>
    <t>SIMS.F_04_23_RegP-L&amp;D_COMM</t>
  </si>
  <si>
    <t>F_04_23_RegP-L&amp;D_COMM</t>
  </si>
  <si>
    <t>yZonsB7NNd3</t>
  </si>
  <si>
    <t>SIMS.F_04_23_RegP-L&amp;D_NA</t>
  </si>
  <si>
    <t>F_04_23_RegP-L&amp;D_NA</t>
  </si>
  <si>
    <t>ZITJrMnPrVI</t>
  </si>
  <si>
    <t>SIMS.F_04_23_RegP-L&amp;D_Q1_RESP</t>
  </si>
  <si>
    <t>F_04_23_RegP-L&amp;D_Q1_RESP</t>
  </si>
  <si>
    <t>HW2SkE6ITB4</t>
  </si>
  <si>
    <t>SIMS.F_04_23_RegP-L&amp;D_Q2_CB1</t>
  </si>
  <si>
    <t>F_04_23_RegP-L&amp;D_Q2_CB1</t>
  </si>
  <si>
    <t>UHxQCXNNOzo</t>
  </si>
  <si>
    <t>SIMS.F_04_23_RegP-L&amp;D_Q2_CB2</t>
  </si>
  <si>
    <t>F_04_23_RegP-L&amp;D_Q2_CB2</t>
  </si>
  <si>
    <t>UXbKA1mKnez</t>
  </si>
  <si>
    <t>SIMS.F_04_23_RegP-L&amp;D_Q2_CB3</t>
  </si>
  <si>
    <t>F_04_23_RegP-L&amp;D_Q2_CB3</t>
  </si>
  <si>
    <t>gX4ae8wvZRB</t>
  </si>
  <si>
    <t>SIMS.F_04_23_RegP-L&amp;D_Q2_RESP</t>
  </si>
  <si>
    <t>F_04_23_RegP-L&amp;D_Q2_RESP</t>
  </si>
  <si>
    <t>utuoRYqQQI7</t>
  </si>
  <si>
    <t>SIMS.F_04_23_RegP-L&amp;D_Q3_CB1</t>
  </si>
  <si>
    <t>F_04_23_RegP-L&amp;D_Q3_CB1</t>
  </si>
  <si>
    <t>iv1cQdEdu4g</t>
  </si>
  <si>
    <t>SIMS.F_04_23_RegP-L&amp;D_Q3_CB2</t>
  </si>
  <si>
    <t>F_04_23_RegP-L&amp;D_Q3_CB2</t>
  </si>
  <si>
    <t>VQNr0NPTJt7</t>
  </si>
  <si>
    <t>SIMS.F_04_23_RegP-L&amp;D_Q3_CB3</t>
  </si>
  <si>
    <t>F_04_23_RegP-L&amp;D_Q3_CB3</t>
  </si>
  <si>
    <t>KzM1s3VKLbM</t>
  </si>
  <si>
    <t>SIMS.F_04_23_RegP-L&amp;D_Q3_CB4</t>
  </si>
  <si>
    <t>F_04_23_RegP-L&amp;D_Q3_CB4</t>
  </si>
  <si>
    <t>DfTyoDZFTeL</t>
  </si>
  <si>
    <t>SIMS.F_04_23_RegP-L&amp;D_Q3_RESP</t>
  </si>
  <si>
    <t>F_04_23_RegP-L&amp;D_Q3_RESP</t>
  </si>
  <si>
    <t>psi6c0K7RLy</t>
  </si>
  <si>
    <t>SIMS.F_04_23_RegP-L&amp;D_Q4_RESP</t>
  </si>
  <si>
    <t>F_04_23_RegP-L&amp;D_Q4_RESP</t>
  </si>
  <si>
    <t>MaUVhpXobVX</t>
  </si>
  <si>
    <t>SIMS.F_04_23_RegP-L&amp;D_SCORE</t>
  </si>
  <si>
    <t>F_04_23_RegP-L&amp;D_SCORE</t>
  </si>
  <si>
    <t>VUjlZukixMc</t>
  </si>
  <si>
    <t>SIMS.F_04_24_RegE-L&amp;D_COMM</t>
  </si>
  <si>
    <t>F_04_24_RegE-L&amp;D_COMM</t>
  </si>
  <si>
    <t>QhNVekapnlr</t>
  </si>
  <si>
    <t>SIMS.F_04_24_RegE-L&amp;D_NA</t>
  </si>
  <si>
    <t>F_04_24_RegE-L&amp;D_NA</t>
  </si>
  <si>
    <t>m59WGhSHHJ5</t>
  </si>
  <si>
    <t>SIMS.F_04_24_RegE-L&amp;D_Q1_RESP</t>
  </si>
  <si>
    <t>F_04_24_RegE-L&amp;D_Q1_RESP</t>
  </si>
  <si>
    <t>hmp1tof1rkB</t>
  </si>
  <si>
    <t>SIMS.F_04_24_RegE-L&amp;D_Q2_CB1</t>
  </si>
  <si>
    <t>F_04_24_RegE-L&amp;D_Q2_CB1</t>
  </si>
  <si>
    <t>LYvLhmePUPf</t>
  </si>
  <si>
    <t>SIMS.F_04_24_RegE-L&amp;D_Q2_CB2</t>
  </si>
  <si>
    <t>F_04_24_RegE-L&amp;D_Q2_CB2</t>
  </si>
  <si>
    <t>mcLxZsaQqbV</t>
  </si>
  <si>
    <t>SIMS.F_04_24_RegE-L&amp;D_Q2_CB3</t>
  </si>
  <si>
    <t>F_04_24_RegE-L&amp;D_Q2_CB3</t>
  </si>
  <si>
    <t>oaCaYBOEdr2</t>
  </si>
  <si>
    <t>SIMS.F_04_24_RegE-L&amp;D_Q2_RESP</t>
  </si>
  <si>
    <t>F_04_24_RegE-L&amp;D_Q2_RESP</t>
  </si>
  <si>
    <t>lOvMxdASaHK</t>
  </si>
  <si>
    <t>SIMS.F_04_24_RegE-L&amp;D_Q3_CB1</t>
  </si>
  <si>
    <t>F_04_24_RegE-L&amp;D_Q3_CB1</t>
  </si>
  <si>
    <t>p0Rum9L8nA6</t>
  </si>
  <si>
    <t>SIMS.F_04_24_RegE-L&amp;D_Q3_CB2</t>
  </si>
  <si>
    <t>F_04_24_RegE-L&amp;D_Q3_CB2</t>
  </si>
  <si>
    <t>JJ3uQEfY4vQ</t>
  </si>
  <si>
    <t>SIMS.F_04_24_RegE-L&amp;D_Q3_CB3</t>
  </si>
  <si>
    <t>F_04_24_RegE-L&amp;D_Q3_CB3</t>
  </si>
  <si>
    <t>Teqdzxcg61s</t>
  </si>
  <si>
    <t>SIMS.F_04_24_RegE-L&amp;D_Q3_RESP</t>
  </si>
  <si>
    <t>F_04_24_RegE-L&amp;D_Q3_RESP</t>
  </si>
  <si>
    <t>goWXGrxjpXx</t>
  </si>
  <si>
    <t>SIMS.F_04_24_RegE-L&amp;D_Q4_RESP</t>
  </si>
  <si>
    <t>F_04_24_RegE-L&amp;D_Q4_RESP</t>
  </si>
  <si>
    <t>eAn1XjiupFB</t>
  </si>
  <si>
    <t>SIMS.F_04_24_RegE-L&amp;D_Q5_RESP</t>
  </si>
  <si>
    <t>F_04_24_RegE-L&amp;D_Q5_RESP</t>
  </si>
  <si>
    <t>WY29hDYawOk</t>
  </si>
  <si>
    <t>SIMS.F_04_24_RegE-L&amp;D_SCORE</t>
  </si>
  <si>
    <t>F_04_24_RegE-L&amp;D_SCORE</t>
  </si>
  <si>
    <t>RiszQ5TR6zh</t>
  </si>
  <si>
    <t>SIMS.F_04_25_EID-HEI_COMM</t>
  </si>
  <si>
    <t>F_04_25_EID-HEI_COMM</t>
  </si>
  <si>
    <t>KpWo0AY5w3H</t>
  </si>
  <si>
    <t>SIMS.F_04_25_EID-HEI_Q1_RESP</t>
  </si>
  <si>
    <t>F_04_25_EID-HEI_Q1_RESP</t>
  </si>
  <si>
    <t>OJJXJhSXB6C</t>
  </si>
  <si>
    <t>SIMS.F_04_25_EID-HEI_Q2_RESP</t>
  </si>
  <si>
    <t>F_04_25_EID-HEI_Q2_RESP</t>
  </si>
  <si>
    <t>tRdbboXzQMW</t>
  </si>
  <si>
    <t>SIMS.F_04_25_EID-HEI_Q3_RESP</t>
  </si>
  <si>
    <t>F_04_25_EID-HEI_Q3_RESP</t>
  </si>
  <si>
    <t>dqlAAs64xUb</t>
  </si>
  <si>
    <t>SIMS.F_04_25_EID-HEI_Q4_DEN</t>
  </si>
  <si>
    <t>yyOOop0mx3E</t>
  </si>
  <si>
    <t>SIMS.F_04_25_EID-HEI_Q4_NUM</t>
  </si>
  <si>
    <t>F_04_25_EID-HEI_Q4_NUM</t>
  </si>
  <si>
    <t>HyGtHBsOs8G</t>
  </si>
  <si>
    <t>SIMS.F_04_25_EID-HEI_Q5_RESP</t>
  </si>
  <si>
    <t>F_04_25_EID-HEI_Q5_RESP</t>
  </si>
  <si>
    <t>PJZfhAZ65qY</t>
  </si>
  <si>
    <t>SIMS.F_04_25_EID-HEI_Q6_RESP</t>
  </si>
  <si>
    <t>F_04_25_EID-HEI_Q6_RESP</t>
  </si>
  <si>
    <t>fTxuJSdjjCi</t>
  </si>
  <si>
    <t>SIMS.F_04_25_EID-HEI_Q7_RESP</t>
  </si>
  <si>
    <t>F_04_25_EID-HEI_Q7_RESP</t>
  </si>
  <si>
    <t>qahT6aBtxaM</t>
  </si>
  <si>
    <t>SIMS.F_04_25_EID-HEI_SCORE</t>
  </si>
  <si>
    <t>F_04_25_EID-HEI_SCORE</t>
  </si>
  <si>
    <t>s92slw87B5P</t>
  </si>
  <si>
    <t>SIMS.F_04_26_CTX-HEI_COMM</t>
  </si>
  <si>
    <t>F_04_26_CTX-HEI_COMM</t>
  </si>
  <si>
    <t>D6iRa5AKrqM</t>
  </si>
  <si>
    <t>SIMS.F_04_26_CTX-HEI_Q1_DEN</t>
  </si>
  <si>
    <t>abq5NH6Cgll</t>
  </si>
  <si>
    <t>SIMS.F_04_26_CTX-HEI_Q1_NUM</t>
  </si>
  <si>
    <t>F_04_26_CTX-HEI_Q1_NUM</t>
  </si>
  <si>
    <t>LTNGzQsKtf0</t>
  </si>
  <si>
    <t>SIMS.F_04_26_CTX-HEI_Q2_RESP</t>
  </si>
  <si>
    <t>F_04_26_CTX-HEI_Q2_RESP</t>
  </si>
  <si>
    <t>QwHuyQPMxqG</t>
  </si>
  <si>
    <t>SIMS.F_04_26_CTX-HEI_SCORE</t>
  </si>
  <si>
    <t>F_04_26_CTX-HEI_SCORE</t>
  </si>
  <si>
    <t>hkqKcFzfQbb</t>
  </si>
  <si>
    <t>SIMS.F_04_27_PtTrk-HEI_COMM</t>
  </si>
  <si>
    <t>F_04_27_PtTrk-HEI_COMM</t>
  </si>
  <si>
    <t>nuXC0Z63FgW</t>
  </si>
  <si>
    <t>SIMS.F_04_27_PtTrk-HEI_Q1_RESP</t>
  </si>
  <si>
    <t>F_04_27_PtTrk-HEI_Q1_RESP</t>
  </si>
  <si>
    <t>n45ajSd5OZl</t>
  </si>
  <si>
    <t>SIMS.F_04_27_PtTrk-HEI_Q2_RESP</t>
  </si>
  <si>
    <t>F_04_27_PtTrk-HEI_Q2_RESP</t>
  </si>
  <si>
    <t>z9KeEYnSXLz</t>
  </si>
  <si>
    <t>SIMS.F_04_27_PtTrk-HEI_Q3_RESP</t>
  </si>
  <si>
    <t>F_04_27_PtTrk-HEI_Q3_RESP</t>
  </si>
  <si>
    <t>rACUleBxeFR</t>
  </si>
  <si>
    <t>SIMS.F_04_27_PtTrk-HEI_Q4_RESP</t>
  </si>
  <si>
    <t>F_04_27_PtTrk-HEI_Q4_RESP</t>
  </si>
  <si>
    <t>y8MXdl7zi7i</t>
  </si>
  <si>
    <t>SIMS.F_04_27_PtTrk-HEI_Q5_RESP</t>
  </si>
  <si>
    <t>F_04_27_PtTrk-HEI_Q5_RESP</t>
  </si>
  <si>
    <t>epTW6QVbsi4</t>
  </si>
  <si>
    <t>SIMS.F_04_27_PtTrk-HEI_SCORE</t>
  </si>
  <si>
    <t>F_04_27_PtTrk-HEI_SCORE</t>
  </si>
  <si>
    <t>bk4tAZauPTr</t>
  </si>
  <si>
    <t>SIMS.F_04_28_ARTEnrol-HEI_COMM</t>
  </si>
  <si>
    <t>F_04_28_ARTEnrol-HEI_COMM</t>
  </si>
  <si>
    <t>XNXP3LfbNwB</t>
  </si>
  <si>
    <t>SIMS.F_04_28_ARTEnrol-HEI_Q1_RESP</t>
  </si>
  <si>
    <t>F_04_28_ARTEnrol-HEI_Q1_RESP</t>
  </si>
  <si>
    <t>ZiIw9Q2v4uI</t>
  </si>
  <si>
    <t>SIMS.F_04_28_ARTEnrol-HEI_Q2_RESP</t>
  </si>
  <si>
    <t>F_04_28_ARTEnrol-HEI_Q2_RESP</t>
  </si>
  <si>
    <t>ulG0tj1ppxG</t>
  </si>
  <si>
    <t>SIMS.F_04_28_ARTEnrol-HEI_Q3_DEN</t>
  </si>
  <si>
    <t>yLszDbdkq2c</t>
  </si>
  <si>
    <t>SIMS.F_04_28_ARTEnrol-HEI_Q3_NUM</t>
  </si>
  <si>
    <t>F_04_28_ARTEnrol-HEI_Q3_NUM</t>
  </si>
  <si>
    <t>janfU5Ccy7u</t>
  </si>
  <si>
    <t>SIMS.F_04_28_ARTEnrol-HEI_SCORE</t>
  </si>
  <si>
    <t>F_04_28_ARTEnrol-HEI_SCORE</t>
  </si>
  <si>
    <t>HaM7QHr5ADE</t>
  </si>
  <si>
    <t>SIMS.F_04_29_RegP-HEI_COMM</t>
  </si>
  <si>
    <t>F_04_29_RegP-HEI_COMM</t>
  </si>
  <si>
    <t>EbPjtydy6Kg</t>
  </si>
  <si>
    <t>SIMS.F_04_29_RegP-HEI_NA</t>
  </si>
  <si>
    <t>F_04_29_RegP-HEI_NA</t>
  </si>
  <si>
    <t>r41lFPMNbWL</t>
  </si>
  <si>
    <t>SIMS.F_04_29_RegP-HEI_Q1_RESP</t>
  </si>
  <si>
    <t>F_04_29_RegP-HEI_Q1_RESP</t>
  </si>
  <si>
    <t>LirJZtflBNY</t>
  </si>
  <si>
    <t>SIMS.F_04_29_RegP-HEI_Q2_CB1</t>
  </si>
  <si>
    <t>F_04_29_RegP-HEI_Q2_CB1</t>
  </si>
  <si>
    <t>GfsI0htytb0</t>
  </si>
  <si>
    <t>SIMS.F_04_29_RegP-HEI_Q2_CB2</t>
  </si>
  <si>
    <t>F_04_29_RegP-HEI_Q2_CB2</t>
  </si>
  <si>
    <t>Ympcvzl0K01</t>
  </si>
  <si>
    <t>SIMS.F_04_29_RegP-HEI_Q2_CB3</t>
  </si>
  <si>
    <t>F_04_29_RegP-HEI_Q2_CB3</t>
  </si>
  <si>
    <t>oPHDrP8sH72</t>
  </si>
  <si>
    <t>SIMS.F_04_29_RegP-HEI_Q2_RESP</t>
  </si>
  <si>
    <t>F_04_29_RegP-HEI_Q2_RESP</t>
  </si>
  <si>
    <t>Jw0fah64oTV</t>
  </si>
  <si>
    <t>SIMS.F_04_29_RegP-HEI_Q3_CB1</t>
  </si>
  <si>
    <t>F_04_29_RegP-HEI_Q3_CB1</t>
  </si>
  <si>
    <t>GAgrKeKJHHo</t>
  </si>
  <si>
    <t>SIMS.F_04_29_RegP-HEI_Q3_CB2</t>
  </si>
  <si>
    <t>F_04_29_RegP-HEI_Q3_CB2</t>
  </si>
  <si>
    <t>VpUIq9p5nOu</t>
  </si>
  <si>
    <t>SIMS.F_04_29_RegP-HEI_Q3_CB3</t>
  </si>
  <si>
    <t>F_04_29_RegP-HEI_Q3_CB3</t>
  </si>
  <si>
    <t>nXMQ6ES4yDZ</t>
  </si>
  <si>
    <t>SIMS.F_04_29_RegP-HEI_Q3_CB4</t>
  </si>
  <si>
    <t>F_04_29_RegP-HEI_Q3_CB4</t>
  </si>
  <si>
    <t>ywDFTHjQZ0x</t>
  </si>
  <si>
    <t>SIMS.F_04_29_RegP-HEI_Q3_RESP</t>
  </si>
  <si>
    <t>F_04_29_RegP-HEI_Q3_RESP</t>
  </si>
  <si>
    <t>XmCfKZECMkC</t>
  </si>
  <si>
    <t>SIMS.F_04_29_RegP-HEI_Q4_RESP</t>
  </si>
  <si>
    <t>F_04_29_RegP-HEI_Q4_RESP</t>
  </si>
  <si>
    <t>AV6hIhhOc4w</t>
  </si>
  <si>
    <t>SIMS.F_04_29_RegP-HEI_SCORE</t>
  </si>
  <si>
    <t>F_04_29_RegP-HEI_SCORE</t>
  </si>
  <si>
    <t>vWGqHfzzYKv</t>
  </si>
  <si>
    <t>SIMS.F_04_30_RegE-HEI_COMM</t>
  </si>
  <si>
    <t>F_04_30_RegE-HEI_COMM</t>
  </si>
  <si>
    <t>ufu9nq7Gxtx</t>
  </si>
  <si>
    <t>SIMS.F_04_30_RegE-HEI_NA</t>
  </si>
  <si>
    <t>F_04_30_RegE-HEI_NA</t>
  </si>
  <si>
    <t>mPGqyvvt3Qw</t>
  </si>
  <si>
    <t>SIMS.F_04_30_RegE-HEI_Q1_RESP</t>
  </si>
  <si>
    <t>F_04_30_RegE-HEI_Q1_RESP</t>
  </si>
  <si>
    <t>bQYCvFUo3t6</t>
  </si>
  <si>
    <t>SIMS.F_04_30_RegE-HEI_Q2_CB1</t>
  </si>
  <si>
    <t>F_04_30_RegE-HEI_Q2_CB1</t>
  </si>
  <si>
    <t>Th62b68oj5T</t>
  </si>
  <si>
    <t>SIMS.F_04_30_RegE-HEI_Q2_CB2</t>
  </si>
  <si>
    <t>F_04_30_RegE-HEI_Q2_CB2</t>
  </si>
  <si>
    <t>zHL0aMXUbTx</t>
  </si>
  <si>
    <t>SIMS.F_04_30_RegE-HEI_Q2_CB3</t>
  </si>
  <si>
    <t>F_04_30_RegE-HEI_Q2_CB3</t>
  </si>
  <si>
    <t>fj03sOK4FGP</t>
  </si>
  <si>
    <t>SIMS.F_04_30_RegE-HEI_Q2_RESP</t>
  </si>
  <si>
    <t>F_04_30_RegE-HEI_Q2_RESP</t>
  </si>
  <si>
    <t>z58o1JMkHUC</t>
  </si>
  <si>
    <t>SIMS.F_04_30_RegE-HEI_Q3_CB1</t>
  </si>
  <si>
    <t>F_04_30_RegE-HEI_Q3_CB1</t>
  </si>
  <si>
    <t>gELfIiePc5Z</t>
  </si>
  <si>
    <t>SIMS.F_04_30_RegE-HEI_Q3_CB2</t>
  </si>
  <si>
    <t>F_04_30_RegE-HEI_Q3_CB2</t>
  </si>
  <si>
    <t>Afaqo5pgQRl</t>
  </si>
  <si>
    <t>SIMS.F_04_30_RegE-HEI_Q3_CB3</t>
  </si>
  <si>
    <t>F_04_30_RegE-HEI_Q3_CB3</t>
  </si>
  <si>
    <t>h3N3fNLEtoa</t>
  </si>
  <si>
    <t>SIMS.F_04_30_RegE-HEI_Q3_RESP</t>
  </si>
  <si>
    <t>F_04_30_RegE-HEI_Q3_RESP</t>
  </si>
  <si>
    <t>w2XBUdlWPgr</t>
  </si>
  <si>
    <t>SIMS.F_04_30_RegE-HEI_Q4_RESP</t>
  </si>
  <si>
    <t>F_04_30_RegE-HEI_Q4_RESP</t>
  </si>
  <si>
    <t>Zj3psJy8ecP</t>
  </si>
  <si>
    <t>SIMS.F_04_30_RegE-HEI_Q5_RESP</t>
  </si>
  <si>
    <t>F_04_30_RegE-HEI_Q5_RESP</t>
  </si>
  <si>
    <t>COr7hhADzbG</t>
  </si>
  <si>
    <t>SIMS.F_04_30_RegE-HEI_SCORE</t>
  </si>
  <si>
    <t>F_04_30_RegE-HEI_SCORE</t>
  </si>
  <si>
    <t>pioOQm5s2vP</t>
  </si>
  <si>
    <t>SIMS.F_04_31_EIDSupChn-HEI_COMM</t>
  </si>
  <si>
    <t>F_04_31_EIDSupChn-HEI_COMM</t>
  </si>
  <si>
    <t>lCnUt77B9r1</t>
  </si>
  <si>
    <t>SIMS.F_04_31_EIDSupChn-HEI_NA</t>
  </si>
  <si>
    <t>F_04_31_EIDSupChn-HEI_NA</t>
  </si>
  <si>
    <t>GkZTmYS8C20</t>
  </si>
  <si>
    <t>SIMS.F_04_31_EIDSupChn-HEI_Q1_RESP</t>
  </si>
  <si>
    <t>F_04_31_EIDSupChn-HEI_Q1_RESP</t>
  </si>
  <si>
    <t>ZlkM7i2wphW</t>
  </si>
  <si>
    <t>SIMS.F_04_31_EIDSupChn-HEI_Q2_RESP</t>
  </si>
  <si>
    <t>F_04_31_EIDSupChn-HEI_Q2_RESP</t>
  </si>
  <si>
    <t>QiCu5HB6fF8</t>
  </si>
  <si>
    <t>SIMS.F_04_31_EIDSupChn-HEI_Q3_RESP</t>
  </si>
  <si>
    <t>F_04_31_EIDSupChn-HEI_Q3_RESP</t>
  </si>
  <si>
    <t>dqfVy3AeaAb</t>
  </si>
  <si>
    <t>SIMS.F_04_31_EIDSupChn-HEI_SCORE</t>
  </si>
  <si>
    <t>F_04_31_EIDSupChn-HEI_SCORE</t>
  </si>
  <si>
    <t>itjFlUSWrE2</t>
  </si>
  <si>
    <t>SIMS.F_04_32_ChildTest_COMM</t>
  </si>
  <si>
    <t>F_04_32_ChildTest_COMM</t>
  </si>
  <si>
    <t>iQE8LfjSis8</t>
  </si>
  <si>
    <t>SIMS.F_04_32_ChildTest_Q1_RESP</t>
  </si>
  <si>
    <t>F_04_32_ChildTest_Q1_RESP</t>
  </si>
  <si>
    <t>Nil37BBApMZ</t>
  </si>
  <si>
    <t>SIMS.F_04_32_ChildTest_Q2_PERC</t>
  </si>
  <si>
    <t>F_04_32_ChildTest_Q2_PERC</t>
  </si>
  <si>
    <t>vuHwq2YSf1U</t>
  </si>
  <si>
    <t>SIMS.F_04_32_ChildTest_SCORE</t>
  </si>
  <si>
    <t>F_04_32_ChildTest_SCORE</t>
  </si>
  <si>
    <t>S07pgsslUrd</t>
  </si>
  <si>
    <t>SIMS.F_05_01_RegP-VMMC_COMM</t>
  </si>
  <si>
    <t>F_05_01_RegP-VMMC_COMM</t>
  </si>
  <si>
    <t>TvPVOZnUzjx</t>
  </si>
  <si>
    <t>SIMS.F_05_01_RegP-VMMC_NA</t>
  </si>
  <si>
    <t>F_05_01_RegP-VMMC_NA</t>
  </si>
  <si>
    <t>deClJx4S9tK</t>
  </si>
  <si>
    <t>SIMS.F_05_01_RegP-VMMC_Q1_RESP</t>
  </si>
  <si>
    <t>F_05_01_RegP-VMMC_Q1_RESP</t>
  </si>
  <si>
    <t>cIr0DMpMA3E</t>
  </si>
  <si>
    <t>SIMS.F_05_01_RegP-VMMC_Q2_CB1</t>
  </si>
  <si>
    <t>F_05_01_RegP-VMMC_Q2_CB1</t>
  </si>
  <si>
    <t>qYkKflg0BRH</t>
  </si>
  <si>
    <t>SIMS.F_05_01_RegP-VMMC_Q2_CB2</t>
  </si>
  <si>
    <t>F_05_01_RegP-VMMC_Q2_CB2</t>
  </si>
  <si>
    <t>A8bUmPR9SVK</t>
  </si>
  <si>
    <t>SIMS.F_05_01_RegP-VMMC_Q2_CB3</t>
  </si>
  <si>
    <t>F_05_01_RegP-VMMC_Q2_CB3</t>
  </si>
  <si>
    <t>td8n5KEeQLI</t>
  </si>
  <si>
    <t>SIMS.F_05_01_RegP-VMMC_Q2_RESP</t>
  </si>
  <si>
    <t>F_05_01_RegP-VMMC_Q2_RESP</t>
  </si>
  <si>
    <t>ZMsMXw9fNKE</t>
  </si>
  <si>
    <t>SIMS.F_05_01_RegP-VMMC_Q3_CB1</t>
  </si>
  <si>
    <t>F_05_01_RegP-VMMC_Q3_CB1</t>
  </si>
  <si>
    <t>HAezOATgHfH</t>
  </si>
  <si>
    <t>SIMS.F_05_01_RegP-VMMC_Q3_CB2</t>
  </si>
  <si>
    <t>F_05_01_RegP-VMMC_Q3_CB2</t>
  </si>
  <si>
    <t>GdZixgnMy0b</t>
  </si>
  <si>
    <t>SIMS.F_05_01_RegP-VMMC_Q3_CB3</t>
  </si>
  <si>
    <t>F_05_01_RegP-VMMC_Q3_CB3</t>
  </si>
  <si>
    <t>SHZdSxdLOvS</t>
  </si>
  <si>
    <t>SIMS.F_05_01_RegP-VMMC_Q3_CB4</t>
  </si>
  <si>
    <t>F_05_01_RegP-VMMC_Q3_CB4</t>
  </si>
  <si>
    <t>CcWu0oFUmyL</t>
  </si>
  <si>
    <t>SIMS.F_05_01_RegP-VMMC_Q3_RESP</t>
  </si>
  <si>
    <t>F_05_01_RegP-VMMC_Q3_RESP</t>
  </si>
  <si>
    <t>tU6TIRJ51QJ</t>
  </si>
  <si>
    <t>SIMS.F_05_01_RegP-VMMC_Q4_RESP</t>
  </si>
  <si>
    <t>F_05_01_RegP-VMMC_Q4_RESP</t>
  </si>
  <si>
    <t>drHCWwN8Kev</t>
  </si>
  <si>
    <t>SIMS.F_05_01_RegP-VMMC_SCORE</t>
  </si>
  <si>
    <t>F_05_01_RegP-VMMC_SCORE</t>
  </si>
  <si>
    <t>OzazNY4f57i</t>
  </si>
  <si>
    <t>SIMS.F_05_02_RegE-VMMC_COMM</t>
  </si>
  <si>
    <t>F_05_02_RegE-VMMC_COMM</t>
  </si>
  <si>
    <t>nqhtyzRtY4Z</t>
  </si>
  <si>
    <t>SIMS.F_05_02_RegE-VMMC_NA</t>
  </si>
  <si>
    <t>F_05_02_RegE-VMMC_NA</t>
  </si>
  <si>
    <t>mx1ii1xL5Lo</t>
  </si>
  <si>
    <t>SIMS.F_05_02_RegE-VMMC_Q1_RESP</t>
  </si>
  <si>
    <t>F_05_02_RegE-VMMC_Q1_RESP</t>
  </si>
  <si>
    <t>HXsNRR81eIA</t>
  </si>
  <si>
    <t>SIMS.F_05_02_RegE-VMMC_Q2_CB1</t>
  </si>
  <si>
    <t>F_05_02_RegE-VMMC_Q2_CB1</t>
  </si>
  <si>
    <t>xikRvT3rgTT</t>
  </si>
  <si>
    <t>SIMS.F_05_02_RegE-VMMC_Q2_CB2</t>
  </si>
  <si>
    <t>F_05_02_RegE-VMMC_Q2_CB2</t>
  </si>
  <si>
    <t>tGJQdyMxISk</t>
  </si>
  <si>
    <t>SIMS.F_05_02_RegE-VMMC_Q2_CB3</t>
  </si>
  <si>
    <t>F_05_02_RegE-VMMC_Q2_CB3</t>
  </si>
  <si>
    <t>YUb5YdzBwwA</t>
  </si>
  <si>
    <t>SIMS.F_05_02_RegE-VMMC_Q2_RESP</t>
  </si>
  <si>
    <t>F_05_02_RegE-VMMC_Q2_RESP</t>
  </si>
  <si>
    <t>fgBWDLvFo5B</t>
  </si>
  <si>
    <t>SIMS.F_05_02_RegE-VMMC_Q3_CB1</t>
  </si>
  <si>
    <t>F_05_02_RegE-VMMC_Q3_CB1</t>
  </si>
  <si>
    <t>CjjZHB5Szyo</t>
  </si>
  <si>
    <t>SIMS.F_05_02_RegE-VMMC_Q3_CB2</t>
  </si>
  <si>
    <t>F_05_02_RegE-VMMC_Q3_CB2</t>
  </si>
  <si>
    <t>bLuL7jVzOhp</t>
  </si>
  <si>
    <t>SIMS.F_05_02_RegE-VMMC_Q3_CB3</t>
  </si>
  <si>
    <t>F_05_02_RegE-VMMC_Q3_CB3</t>
  </si>
  <si>
    <t>rTmnkPMa4RW</t>
  </si>
  <si>
    <t>SIMS.F_05_02_RegE-VMMC_Q3_RESP</t>
  </si>
  <si>
    <t>F_05_02_RegE-VMMC_Q3_RESP</t>
  </si>
  <si>
    <t>qWR9XWfPjfU</t>
  </si>
  <si>
    <t>SIMS.F_05_02_RegE-VMMC_Q4_RESP</t>
  </si>
  <si>
    <t>F_05_02_RegE-VMMC_Q4_RESP</t>
  </si>
  <si>
    <t>gwOnmbhZI0x</t>
  </si>
  <si>
    <t>SIMS.F_05_02_RegE-VMMC_Q5_RESP</t>
  </si>
  <si>
    <t>F_05_02_RegE-VMMC_Q5_RESP</t>
  </si>
  <si>
    <t>YZxkcgzk5fE</t>
  </si>
  <si>
    <t>SIMS.F_05_02_RegE-VMMC_SCORE</t>
  </si>
  <si>
    <t>F_05_02_RegE-VMMC_SCORE</t>
  </si>
  <si>
    <t>G5jEnOoXdV3</t>
  </si>
  <si>
    <t>SIMS.F_05_03_AE-VMMC_COMM</t>
  </si>
  <si>
    <t>F_05_03_AE-VMMC_COMM</t>
  </si>
  <si>
    <t>ExmujhiXQLe</t>
  </si>
  <si>
    <t>SIMS.F_05_03_AE-VMMC_Q1_CB1</t>
  </si>
  <si>
    <t>F_05_03_AE-VMMC_Q1_CB1</t>
  </si>
  <si>
    <t>potz0KtpzRU</t>
  </si>
  <si>
    <t>SIMS.F_05_03_AE-VMMC_Q1_CB10</t>
  </si>
  <si>
    <t>F_05_03_AE-VMMC_Q1_CB10</t>
  </si>
  <si>
    <t>znziwvAiYRT</t>
  </si>
  <si>
    <t>SIMS.F_05_03_AE-VMMC_Q1_CB11</t>
  </si>
  <si>
    <t>F_05_03_AE-VMMC_Q1_CB11</t>
  </si>
  <si>
    <t>zKy2n95odeI</t>
  </si>
  <si>
    <t>SIMS.F_05_03_AE-VMMC_Q1_CB12</t>
  </si>
  <si>
    <t>F_05_03_AE-VMMC_Q1_CB12</t>
  </si>
  <si>
    <t>hpIF7dkFYql</t>
  </si>
  <si>
    <t>SIMS.F_05_03_AE-VMMC_Q1_CB13</t>
  </si>
  <si>
    <t>F_05_03_AE-VMMC_Q1_CB13</t>
  </si>
  <si>
    <t>U60TR65LLLj</t>
  </si>
  <si>
    <t>SIMS.F_05_03_AE-VMMC_Q1_CB14</t>
  </si>
  <si>
    <t>F_05_03_AE-VMMC_Q1_CB14</t>
  </si>
  <si>
    <t>Jd6F0Qaws1y</t>
  </si>
  <si>
    <t>SIMS.F_05_03_AE-VMMC_Q1_CB15</t>
  </si>
  <si>
    <t>F_05_03_AE-VMMC_Q1_CB15</t>
  </si>
  <si>
    <t>KsdpK84ug0J</t>
  </si>
  <si>
    <t>SIMS.F_05_03_AE-VMMC_Q1_CB16</t>
  </si>
  <si>
    <t>F_05_03_AE-VMMC_Q1_CB16</t>
  </si>
  <si>
    <t>MOFXfVW538X</t>
  </si>
  <si>
    <t>SIMS.F_05_03_AE-VMMC_Q1_CB2</t>
  </si>
  <si>
    <t>F_05_03_AE-VMMC_Q1_CB2</t>
  </si>
  <si>
    <t>opHZ9PGCSRs</t>
  </si>
  <si>
    <t>SIMS.F_05_03_AE-VMMC_Q1_CB3</t>
  </si>
  <si>
    <t>F_05_03_AE-VMMC_Q1_CB3</t>
  </si>
  <si>
    <t>Qtcr3rrQ1t3</t>
  </si>
  <si>
    <t>SIMS.F_05_03_AE-VMMC_Q1_CB4</t>
  </si>
  <si>
    <t>F_05_03_AE-VMMC_Q1_CB4</t>
  </si>
  <si>
    <t>bM3uiCPDcvW</t>
  </si>
  <si>
    <t>SIMS.F_05_03_AE-VMMC_Q1_CB5</t>
  </si>
  <si>
    <t>F_05_03_AE-VMMC_Q1_CB5</t>
  </si>
  <si>
    <t>IDr8ivtnf6p</t>
  </si>
  <si>
    <t>SIMS.F_05_03_AE-VMMC_Q1_CB6</t>
  </si>
  <si>
    <t>F_05_03_AE-VMMC_Q1_CB6</t>
  </si>
  <si>
    <t>PrXb8BfsZkB</t>
  </si>
  <si>
    <t>SIMS.F_05_03_AE-VMMC_Q1_CB7</t>
  </si>
  <si>
    <t>F_05_03_AE-VMMC_Q1_CB7</t>
  </si>
  <si>
    <t>dGWrQJjPpd7</t>
  </si>
  <si>
    <t>SIMS.F_05_03_AE-VMMC_Q1_CB8</t>
  </si>
  <si>
    <t>F_05_03_AE-VMMC_Q1_CB8</t>
  </si>
  <si>
    <t>wohqjYV0mh3</t>
  </si>
  <si>
    <t>SIMS.F_05_03_AE-VMMC_Q1_CB9</t>
  </si>
  <si>
    <t>F_05_03_AE-VMMC_Q1_CB9</t>
  </si>
  <si>
    <t>xWGmugoeSt1</t>
  </si>
  <si>
    <t>SIMS.F_05_03_AE-VMMC_Q1_RESP</t>
  </si>
  <si>
    <t>F_05_03_AE-VMMC_Q1_RESP</t>
  </si>
  <si>
    <t>xJbjKKNfkgJ</t>
  </si>
  <si>
    <t>SIMS.F_05_03_AE-VMMC_Q2_RESP</t>
  </si>
  <si>
    <t>F_05_03_AE-VMMC_Q2_RESP</t>
  </si>
  <si>
    <t>QOL3Y8IssaM</t>
  </si>
  <si>
    <t>SIMS.F_05_03_AE-VMMC_Q3_RESP</t>
  </si>
  <si>
    <t>F_05_03_AE-VMMC_Q3_RESP</t>
  </si>
  <si>
    <t>ey8vqRkwDsH</t>
  </si>
  <si>
    <t>SIMS.F_05_03_AE-VMMC_Q4_RESP</t>
  </si>
  <si>
    <t>F_05_03_AE-VMMC_Q4_RESP</t>
  </si>
  <si>
    <t>emeJMllU6ql</t>
  </si>
  <si>
    <t>SIMS.F_05_03_AE-VMMC_SCORE</t>
  </si>
  <si>
    <t>F_05_03_AE-VMMC_SCORE</t>
  </si>
  <si>
    <t>KHfYKB8z0dq</t>
  </si>
  <si>
    <t>SIMS.F_05_04_ICF-VMMC_COMM</t>
  </si>
  <si>
    <t>F_05_04_ICF-VMMC_COMM</t>
  </si>
  <si>
    <t>GUtVan5VvuC</t>
  </si>
  <si>
    <t>SIMS.F_05_04_ICF-VMMC_Q1_RESP</t>
  </si>
  <si>
    <t>F_05_04_ICF-VMMC_Q1_RESP</t>
  </si>
  <si>
    <t>n6eBRJb0d9N</t>
  </si>
  <si>
    <t>SIMS.F_05_04_ICF-VMMC_Q2_PERC</t>
  </si>
  <si>
    <t>F_05_04_ICF-VMMC_Q2_PERC</t>
  </si>
  <si>
    <t>mhmZH5eSzQd</t>
  </si>
  <si>
    <t>SIMS.F_05_04_ICF-VMMC_Q3_RESP</t>
  </si>
  <si>
    <t>F_05_04_ICF-VMMC_Q3_RESP</t>
  </si>
  <si>
    <t>w7Qcz98MIKK</t>
  </si>
  <si>
    <t>SIMS.F_05_04_ICF-VMMC_SCORE</t>
  </si>
  <si>
    <t>F_05_04_ICF-VMMC_SCORE</t>
  </si>
  <si>
    <t>KSLHxyzzgdc</t>
  </si>
  <si>
    <t>SIMS.F_05_05_ClinFU-VMMC_COMM</t>
  </si>
  <si>
    <t>F_05_05_ClinFU-VMMC_COMM</t>
  </si>
  <si>
    <t>CBPuyDZuPHc</t>
  </si>
  <si>
    <t>SIMS.F_05_05_ClinFU-VMMC_Q1_RESP</t>
  </si>
  <si>
    <t>F_05_05_ClinFU-VMMC_Q1_RESP</t>
  </si>
  <si>
    <t>X3Qwgyh4EZD</t>
  </si>
  <si>
    <t>SIMS.F_05_05_ClinFU-VMMC_Q2_PERC</t>
  </si>
  <si>
    <t>F_05_05_ClinFU-VMMC_Q2_PERC</t>
  </si>
  <si>
    <t>wwwBkiSEFfd</t>
  </si>
  <si>
    <t>SIMS.F_05_05_ClinFU-VMMC_Q3_RESP</t>
  </si>
  <si>
    <t>F_05_05_ClinFU-VMMC_Q3_RESP</t>
  </si>
  <si>
    <t>ojlzok0xyYY</t>
  </si>
  <si>
    <t>SIMS.F_05_05_ClinFU-VMMC_SCORE</t>
  </si>
  <si>
    <t>F_05_05_ClinFU-VMMC_SCORE</t>
  </si>
  <si>
    <t>ktZJD5aDfUN</t>
  </si>
  <si>
    <t>SIMS.F_06_01_PostViolCap-GBV_COMM</t>
  </si>
  <si>
    <t>F_06_01_PostViolCap-GBV_COMM</t>
  </si>
  <si>
    <t>gXkuQy89fgv</t>
  </si>
  <si>
    <t>SIMS.F_06_01_PostViolCap-GBV_Q1_RESP</t>
  </si>
  <si>
    <t>F_06_01_PostViolCap-GBV_Q1_RESP</t>
  </si>
  <si>
    <t>cRgSTnNsRtB</t>
  </si>
  <si>
    <t>SIMS.F_06_01_PostViolCap-GBV_Q2_RESP</t>
  </si>
  <si>
    <t>F_06_01_PostViolCap-GBV_Q2_RESP</t>
  </si>
  <si>
    <t>OoKnSdzPns3</t>
  </si>
  <si>
    <t>SIMS.F_06_01_PostViolCap-GBV_Q3_RESP</t>
  </si>
  <si>
    <t>F_06_01_PostViolCap-GBV_Q3_RESP</t>
  </si>
  <si>
    <t>yi8UoLpt3Oz</t>
  </si>
  <si>
    <t>SIMS.F_06_01_PostViolCap-GBV_Q4_CB1</t>
  </si>
  <si>
    <t>F_06_01_PostViolCap-GBV_Q4_CB1</t>
  </si>
  <si>
    <t>amvwu26RSRL</t>
  </si>
  <si>
    <t>SIMS.F_06_01_PostViolCap-GBV_Q4_CB2</t>
  </si>
  <si>
    <t>F_06_01_PostViolCap-GBV_Q4_CB2</t>
  </si>
  <si>
    <t>XYeZlH9t78y</t>
  </si>
  <si>
    <t>SIMS.F_06_01_PostViolCap-GBV_Q4_CB3</t>
  </si>
  <si>
    <t>F_06_01_PostViolCap-GBV_Q4_CB3</t>
  </si>
  <si>
    <t>skuwlHAgu7I</t>
  </si>
  <si>
    <t>SIMS.F_06_01_PostViolCap-GBV_Q4_RESP</t>
  </si>
  <si>
    <t>F_06_01_PostViolCap-GBV_Q4_RESP</t>
  </si>
  <si>
    <t>y6pIeNvgUFw</t>
  </si>
  <si>
    <t>SIMS.F_06_01_PostViolCap-GBV_Q5_RESP</t>
  </si>
  <si>
    <t>F_06_01_PostViolCap-GBV_Q5_RESP</t>
  </si>
  <si>
    <t>skLpYprrWZ7</t>
  </si>
  <si>
    <t>SIMS.F_06_01_PostViolCap-GBV_SCORE</t>
  </si>
  <si>
    <t>F_06_01_PostViolCap-GBV_SCORE</t>
  </si>
  <si>
    <t>igFTJCyNMI9</t>
  </si>
  <si>
    <t>SIMS.F_06_02_PostViolAvail-GBV_COMM</t>
  </si>
  <si>
    <t>F_06_02_PostViolAvail-GBV_COMM</t>
  </si>
  <si>
    <t>pAIy0m4AYPB</t>
  </si>
  <si>
    <t>SIMS.F_06_02_PostViolAvail-GBV_Q1_RESP</t>
  </si>
  <si>
    <t>F_06_02_PostViolAvail-GBV_Q1_RESP</t>
  </si>
  <si>
    <t>umnJ1ussZGx</t>
  </si>
  <si>
    <t>SIMS.F_06_02_PostViolAvail-GBV_Q2_CB1</t>
  </si>
  <si>
    <t>F_06_02_PostViolAvail-GBV_Q2_CB1</t>
  </si>
  <si>
    <t>Y1WSmyuN7Nd</t>
  </si>
  <si>
    <t>SIMS.F_06_02_PostViolAvail-GBV_Q2_CB2</t>
  </si>
  <si>
    <t>F_06_02_PostViolAvail-GBV_Q2_CB2</t>
  </si>
  <si>
    <t>oaTh1iSi3rU</t>
  </si>
  <si>
    <t>SIMS.F_06_02_PostViolAvail-GBV_Q2_CB3</t>
  </si>
  <si>
    <t>F_06_02_PostViolAvail-GBV_Q2_CB3</t>
  </si>
  <si>
    <t>ItCMd1DjO7v</t>
  </si>
  <si>
    <t>SIMS.F_06_02_PostViolAvail-GBV_Q2_CB4</t>
  </si>
  <si>
    <t>F_06_02_PostViolAvail-GBV_Q2_CB4</t>
  </si>
  <si>
    <t>A2Ge2XZx0ET</t>
  </si>
  <si>
    <t>SIMS.F_06_02_PostViolAvail-GBV_Q2_CB5</t>
  </si>
  <si>
    <t>F_06_02_PostViolAvail-GBV_Q2_CB5</t>
  </si>
  <si>
    <t>TVHZtOzlcPC</t>
  </si>
  <si>
    <t>SIMS.F_06_02_PostViolAvail-GBV_Q2_CB6</t>
  </si>
  <si>
    <t>F_06_02_PostViolAvail-GBV_Q2_CB6</t>
  </si>
  <si>
    <t>N9LZpG4YQxo</t>
  </si>
  <si>
    <t>SIMS.F_06_02_PostViolAvail-GBV_Q2_RESP</t>
  </si>
  <si>
    <t>F_06_02_PostViolAvail-GBV_Q2_RESP</t>
  </si>
  <si>
    <t>HLvzDA1qn5D</t>
  </si>
  <si>
    <t>SIMS.F_06_02_PostViolAvail-GBV_Q3_CB1</t>
  </si>
  <si>
    <t>F_06_02_PostViolAvail-GBV_Q3_CB1</t>
  </si>
  <si>
    <t>IyQOiaoK6qF</t>
  </si>
  <si>
    <t>SIMS.F_06_02_PostViolAvail-GBV_Q3_CB2</t>
  </si>
  <si>
    <t>F_06_02_PostViolAvail-GBV_Q3_CB2</t>
  </si>
  <si>
    <t>W636ld5Wzcg</t>
  </si>
  <si>
    <t>SIMS.F_06_02_PostViolAvail-GBV_Q3_CB3</t>
  </si>
  <si>
    <t>F_06_02_PostViolAvail-GBV_Q3_CB3</t>
  </si>
  <si>
    <t>T1421hph7JN</t>
  </si>
  <si>
    <t>SIMS.F_06_02_PostViolAvail-GBV_Q3_CB4</t>
  </si>
  <si>
    <t>F_06_02_PostViolAvail-GBV_Q3_CB4</t>
  </si>
  <si>
    <t>IpwB7j9ekLE</t>
  </si>
  <si>
    <t>SIMS.F_06_02_PostViolAvail-GBV_Q3_CB5</t>
  </si>
  <si>
    <t>F_06_02_PostViolAvail-GBV_Q3_CB5</t>
  </si>
  <si>
    <t>L8YkcR3hcZs</t>
  </si>
  <si>
    <t>SIMS.F_06_02_PostViolAvail-GBV_Q3_T-NUM</t>
  </si>
  <si>
    <t>F_06_02_PostViolAvail-GBV_Q3_T-NUM</t>
  </si>
  <si>
    <t>DPfycC1W7Ju</t>
  </si>
  <si>
    <t>SIMS.F_06_02_PostViolAvail-GBV_Q4_RESP</t>
  </si>
  <si>
    <t>F_06_02_PostViolAvail-GBV_Q4_RESP</t>
  </si>
  <si>
    <t>u1KQbXYHfis</t>
  </si>
  <si>
    <t>SIMS.F_06_02_PostViolAvail-GBV_SCORE</t>
  </si>
  <si>
    <t>F_06_02_PostViolAvail-GBV_SCORE</t>
  </si>
  <si>
    <t>eVtg7pWoYaj</t>
  </si>
  <si>
    <t>SIMS.F_07_00_HTC-Assess_1A_CB</t>
  </si>
  <si>
    <t>F_07_00_HTC-Assess_1A_CB</t>
  </si>
  <si>
    <t>vwFkjRS0Ubq</t>
  </si>
  <si>
    <t>SIMS.F_07_00_HTC-Assess_1B_CB</t>
  </si>
  <si>
    <t>F_07_00_HTC-Assess_1B_CB</t>
  </si>
  <si>
    <t>etjfWGfE3vV</t>
  </si>
  <si>
    <t>SIMS.F_07_00_HTC-Assess_1_CB</t>
  </si>
  <si>
    <t>F_07_00_HTC-Assess_1_CB</t>
  </si>
  <si>
    <t>OsMpnmVTW9J</t>
  </si>
  <si>
    <t>SIMS.F_07_00_HTC-Assess_2A_CB</t>
  </si>
  <si>
    <t>F_07_00_HTC-Assess_2A_CB</t>
  </si>
  <si>
    <t>LnLpYg6Ifrj</t>
  </si>
  <si>
    <t>SIMS.F_07_00_HTC-Assess_2B_CB</t>
  </si>
  <si>
    <t>F_07_00_HTC-Assess_2B_CB</t>
  </si>
  <si>
    <t>hNIUKvqOePk</t>
  </si>
  <si>
    <t>SIMS.F_07_00_HTC-Assess_2_CB</t>
  </si>
  <si>
    <t>F_07_00_HTC-Assess_2_CB</t>
  </si>
  <si>
    <t>D2QOIURchqr</t>
  </si>
  <si>
    <t>SIMS.F_07_01_NatAlgor-HTC_COMM</t>
  </si>
  <si>
    <t>F_07_01_NatAlgor-HTC_COMM</t>
  </si>
  <si>
    <t>KWeRu3hoOsr</t>
  </si>
  <si>
    <t>SIMS.F_07_01_NatAlgor-HTC_Q1_CB1</t>
  </si>
  <si>
    <t>F_07_01_NatAlgor-HTC_Q1_CB1</t>
  </si>
  <si>
    <t>czgDnbQa9ZE</t>
  </si>
  <si>
    <t>SIMS.F_07_01_NatAlgor-HTC_Q1_CB2</t>
  </si>
  <si>
    <t>F_07_01_NatAlgor-HTC_Q1_CB2</t>
  </si>
  <si>
    <t>rK1VPoySkmm</t>
  </si>
  <si>
    <t>SIMS.F_07_01_NatAlgor-HTC_Q1_CB3</t>
  </si>
  <si>
    <t>F_07_01_NatAlgor-HTC_Q1_CB3</t>
  </si>
  <si>
    <t>XTuJC2rbYPu</t>
  </si>
  <si>
    <t>SIMS.F_07_01_NatAlgor-HTC_Q1_CB4</t>
  </si>
  <si>
    <t>F_07_01_NatAlgor-HTC_Q1_CB4</t>
  </si>
  <si>
    <t>C9sxJWSs1yF</t>
  </si>
  <si>
    <t>SIMS.F_07_01_NatAlgor-HTC_Q1_RESP</t>
  </si>
  <si>
    <t>F_07_01_NatAlgor-HTC_Q1_RESP</t>
  </si>
  <si>
    <t>kno1kVns94g</t>
  </si>
  <si>
    <t>SIMS.F_07_01_NatAlgor-HTC_Q2_PERC</t>
  </si>
  <si>
    <t>F_07_01_NatAlgor-HTC_Q2_PERC</t>
  </si>
  <si>
    <t>hZJIJvaMsQo</t>
  </si>
  <si>
    <t>SIMS.F_07_01_NatAlgor-HTC_Q3_RESP</t>
  </si>
  <si>
    <t>F_07_01_NatAlgor-HTC_Q3_RESP</t>
  </si>
  <si>
    <t>qbBPqyabDN0</t>
  </si>
  <si>
    <t>SIMS.F_07_01_NatAlgor-HTC_SCORE</t>
  </si>
  <si>
    <t>F_07_01_NatAlgor-HTC_SCORE</t>
  </si>
  <si>
    <t>bM9jVxyWtWu</t>
  </si>
  <si>
    <t>SIMS.F_07_02_QA-HTC_COMM</t>
  </si>
  <si>
    <t>F_07_02_QA-HTC_COMM</t>
  </si>
  <si>
    <t>quGpHbkKIS0</t>
  </si>
  <si>
    <t>SIMS.F_07_02_QA-HTC_Q1_RESP</t>
  </si>
  <si>
    <t>F_07_02_QA-HTC_Q1_RESP</t>
  </si>
  <si>
    <t>OP03xIcZcEh</t>
  </si>
  <si>
    <t>SIMS.F_07_02_QA-HTC_Q2_CB1</t>
  </si>
  <si>
    <t>F_07_02_QA-HTC_Q2_CB1</t>
  </si>
  <si>
    <t>catCLKCjuY5</t>
  </si>
  <si>
    <t>SIMS.F_07_02_QA-HTC_Q2_CB2</t>
  </si>
  <si>
    <t>F_07_02_QA-HTC_Q2_CB2</t>
  </si>
  <si>
    <t>iqrIYbzBCrs</t>
  </si>
  <si>
    <t>SIMS.F_07_02_QA-HTC_Q2_CB3</t>
  </si>
  <si>
    <t>F_07_02_QA-HTC_Q2_CB3</t>
  </si>
  <si>
    <t>QNWXvrsGlBM</t>
  </si>
  <si>
    <t>SIMS.F_07_02_QA-HTC_Q2_CB4</t>
  </si>
  <si>
    <t>F_07_02_QA-HTC_Q2_CB4</t>
  </si>
  <si>
    <t>HhzbASohzXI</t>
  </si>
  <si>
    <t>SIMS.F_07_02_QA-HTC_Q2_RESP</t>
  </si>
  <si>
    <t>F_07_02_QA-HTC_Q2_RESP</t>
  </si>
  <si>
    <t>qew4HLMMRWF</t>
  </si>
  <si>
    <t>SIMS.F_07_02_QA-HTC_Q3_RESP</t>
  </si>
  <si>
    <t>F_07_02_QA-HTC_Q3_RESP</t>
  </si>
  <si>
    <t>VreP0JFswPZ</t>
  </si>
  <si>
    <t>SIMS.F_07_02_QA-HTC_SCORE</t>
  </si>
  <si>
    <t>F_07_02_QA-HTC_SCORE</t>
  </si>
  <si>
    <t>ZBJslJfCie6</t>
  </si>
  <si>
    <t>SIMS.F_07_03_Ref-HTC_COMM</t>
  </si>
  <si>
    <t>F_07_03_Ref-HTC_COMM</t>
  </si>
  <si>
    <t>iSmOPv2uO6n</t>
  </si>
  <si>
    <t>SIMS.F_07_03_Ref-HTC_Q1_RESP</t>
  </si>
  <si>
    <t>F_07_03_Ref-HTC_Q1_RESP</t>
  </si>
  <si>
    <t>rgW89J1UdgK</t>
  </si>
  <si>
    <t>SIMS.F_07_03_Ref-HTC_Q2_PERC</t>
  </si>
  <si>
    <t>F_07_03_Ref-HTC_Q2_PERC</t>
  </si>
  <si>
    <t>GsaKWHzkmcQ</t>
  </si>
  <si>
    <t>SIMS.F_07_03_Ref-HTC_SCORE</t>
  </si>
  <si>
    <t>F_07_03_Ref-HTC_SCORE</t>
  </si>
  <si>
    <t>mhFi91okmtj</t>
  </si>
  <si>
    <t>SIMS.F_07_04_PT-HTC_COMM</t>
  </si>
  <si>
    <t>F_07_04_PT-HTC_COMM</t>
  </si>
  <si>
    <t>BkYXWeYME6E</t>
  </si>
  <si>
    <t>SIMS.F_07_04_PT-HTC_NA</t>
  </si>
  <si>
    <t>F_07_04_PT-HTC_NA</t>
  </si>
  <si>
    <t>IbsKXPQL9oy</t>
  </si>
  <si>
    <t>SIMS.F_07_04_PT-HTC_Q1_RESP</t>
  </si>
  <si>
    <t>F_07_04_PT-HTC_Q1_RESP</t>
  </si>
  <si>
    <t>OaXyWD85kpg</t>
  </si>
  <si>
    <t>SIMS.F_07_04_PT-HTC_Q2_PERC</t>
  </si>
  <si>
    <t>F_07_04_PT-HTC_Q2_PERC</t>
  </si>
  <si>
    <t>j1sOwbCKdQv</t>
  </si>
  <si>
    <t>SIMS.F_07_04_PT-HTC_Q3_A-NUM</t>
  </si>
  <si>
    <t>F_07_04_PT-HTC_Q3_A-NUM</t>
  </si>
  <si>
    <t>w5f1V8WRvBk</t>
  </si>
  <si>
    <t>SIMS.F_07_04_PT-HTC_Q3_CB1</t>
  </si>
  <si>
    <t>F_07_04_PT-HTC_Q3_CB1</t>
  </si>
  <si>
    <t>coHJfzEt3hV</t>
  </si>
  <si>
    <t>SIMS.F_07_04_PT-HTC_Q3_CB2</t>
  </si>
  <si>
    <t>F_07_04_PT-HTC_Q3_CB2</t>
  </si>
  <si>
    <t>iO59p6JfcLT</t>
  </si>
  <si>
    <t>SIMS.F_07_04_PT-HTC_Q3_CB3</t>
  </si>
  <si>
    <t>F_07_04_PT-HTC_Q3_CB3</t>
  </si>
  <si>
    <t>QvMgT9Lysme</t>
  </si>
  <si>
    <t>SIMS.F_07_04_PT-HTC_SCORE</t>
  </si>
  <si>
    <t>F_07_04_PT-HTC_SCORE</t>
  </si>
  <si>
    <t>NtMd0AIGanG</t>
  </si>
  <si>
    <t>SIMS.F_08_01_PITC-TB_COMM</t>
  </si>
  <si>
    <t>F_08_01_PITC-TB_COMM</t>
  </si>
  <si>
    <t>lSTDruCRt6M</t>
  </si>
  <si>
    <t>SIMS.F_08_01_PITC-TB_Q1_RESP</t>
  </si>
  <si>
    <t>F_08_01_PITC-TB_Q1_RESP</t>
  </si>
  <si>
    <t>QtyrbxApbew</t>
  </si>
  <si>
    <t>SIMS.F_08_01_PITC-TB_Q2_PERC</t>
  </si>
  <si>
    <t>F_08_01_PITC-TB_Q2_PERC</t>
  </si>
  <si>
    <t>vIfpvYBzZXF</t>
  </si>
  <si>
    <t>SIMS.F_08_01_PITC-TB_Q3_RESP</t>
  </si>
  <si>
    <t>F_08_01_PITC-TB_Q3_RESP</t>
  </si>
  <si>
    <t>Q5r49Rf9A4J</t>
  </si>
  <si>
    <t>SIMS.F_08_01_PITC-TB_SCORE</t>
  </si>
  <si>
    <t>F_08_01_PITC-TB_SCORE</t>
  </si>
  <si>
    <t>lKryuREedKQ</t>
  </si>
  <si>
    <t>SIMS.F_08_02_ART-TB_COMM</t>
  </si>
  <si>
    <t>F_08_02_ART-TB_COMM</t>
  </si>
  <si>
    <t>hsOE4jLuuRr</t>
  </si>
  <si>
    <t>SIMS.F_08_02_ART-TB_Q1_RESP</t>
  </si>
  <si>
    <t>F_08_02_ART-TB_Q1_RESP</t>
  </si>
  <si>
    <t>jm5FZT4yFxz</t>
  </si>
  <si>
    <t>SIMS.F_08_02_ART-TB_Q2_PERC</t>
  </si>
  <si>
    <t>F_08_02_ART-TB_Q2_PERC</t>
  </si>
  <si>
    <t>yXL2AJGxvpD</t>
  </si>
  <si>
    <t>SIMS.F_08_02_ART-TB_Q3_RESP</t>
  </si>
  <si>
    <t>F_08_02_ART-TB_Q3_RESP</t>
  </si>
  <si>
    <t>TQDJqQqQlcc</t>
  </si>
  <si>
    <t>SIMS.F_08_02_ART-TB_SCORE</t>
  </si>
  <si>
    <t>F_08_02_ART-TB_SCORE</t>
  </si>
  <si>
    <t>t0yxNo8JqSJ</t>
  </si>
  <si>
    <t>SIMS.F_08_03_PITC-PedsTB_COMM</t>
  </si>
  <si>
    <t>F_08_03_PITC-PedsTB_COMM</t>
  </si>
  <si>
    <t>B9Vff0qmt88</t>
  </si>
  <si>
    <t>SIMS.F_08_03_PITC-PedsTB_NA</t>
  </si>
  <si>
    <t>F_08_03_PITC-PedsTB_NA</t>
  </si>
  <si>
    <t>m28DnvZrZyJ</t>
  </si>
  <si>
    <t>SIMS.F_08_03_PITC-PedsTB_Q1_RESP</t>
  </si>
  <si>
    <t>F_08_03_PITC-PedsTB_Q1_RESP</t>
  </si>
  <si>
    <t>ksXQzoFKmhO</t>
  </si>
  <si>
    <t>SIMS.F_08_03_PITC-PedsTB_Q2_DEN</t>
  </si>
  <si>
    <t>VXkgAOVMXbM</t>
  </si>
  <si>
    <t>SIMS.F_08_03_PITC-PedsTB_Q2_NUM</t>
  </si>
  <si>
    <t>F_08_03_PITC-PedsTB_Q2_NUM</t>
  </si>
  <si>
    <t>B5PMBD2VFrA</t>
  </si>
  <si>
    <t>SIMS.F_08_03_PITC-PedsTB_Q3_RESP</t>
  </si>
  <si>
    <t>F_08_03_PITC-PedsTB_Q3_RESP</t>
  </si>
  <si>
    <t>dQGwiOasiXT</t>
  </si>
  <si>
    <t>SIMS.F_08_03_PITC-PedsTB_SCORE</t>
  </si>
  <si>
    <t>F_08_03_PITC-PedsTB_SCORE</t>
  </si>
  <si>
    <t>yozoUj5JwOF</t>
  </si>
  <si>
    <t>SIMS.F_08_04_ART-PedsTB_COMM</t>
  </si>
  <si>
    <t>F_08_04_ART-PedsTB_COMM</t>
  </si>
  <si>
    <t>SFuQXBJYdcW</t>
  </si>
  <si>
    <t>SIMS.F_08_04_ART-PedsTB_NA</t>
  </si>
  <si>
    <t>F_08_04_ART-PedsTB_NA</t>
  </si>
  <si>
    <t>DiRe4mYgdNE</t>
  </si>
  <si>
    <t>SIMS.F_08_04_ART-PedsTB_Q1_RESP</t>
  </si>
  <si>
    <t>F_08_04_ART-PedsTB_Q1_RESP</t>
  </si>
  <si>
    <t>uIPkkf83lYm</t>
  </si>
  <si>
    <t>SIMS.F_08_04_ART-PedsTB_Q2_DEN</t>
  </si>
  <si>
    <t>vpl2ELZdC8y</t>
  </si>
  <si>
    <t>SIMS.F_08_04_ART-PedsTB_Q2_NUM</t>
  </si>
  <si>
    <t>F_08_04_ART-PedsTB_Q2_NUM</t>
  </si>
  <si>
    <t>kFQQTzUwdG5</t>
  </si>
  <si>
    <t>SIMS.F_08_04_ART-PedsTB_Q3_RESP</t>
  </si>
  <si>
    <t>F_08_04_ART-PedsTB_Q3_RESP</t>
  </si>
  <si>
    <t>rcLYqePtzAc</t>
  </si>
  <si>
    <t>SIMS.F_08_04_ART-PedsTB_SCORE</t>
  </si>
  <si>
    <t>F_08_04_ART-PedsTB_SCORE</t>
  </si>
  <si>
    <t>I2FIJ6D3NDZ</t>
  </si>
  <si>
    <t>SIMS.F_09_01_ITPD-MAT_COMM</t>
  </si>
  <si>
    <t>F_09_01_ITPD-MAT_COMM</t>
  </si>
  <si>
    <t>rN5fE4c8KbM</t>
  </si>
  <si>
    <t>SIMS.F_09_01_ITPD-MAT_Q1_RESP</t>
  </si>
  <si>
    <t>F_09_01_ITPD-MAT_Q1_RESP</t>
  </si>
  <si>
    <t>U9PosE9TPuS</t>
  </si>
  <si>
    <t>SIMS.F_09_01_ITPD-MAT_Q2_RESP</t>
  </si>
  <si>
    <t>F_09_01_ITPD-MAT_Q2_RESP</t>
  </si>
  <si>
    <t>QIYyBihr1z6</t>
  </si>
  <si>
    <t>SIMS.F_09_01_ITPD-MAT_Q3_CB1</t>
  </si>
  <si>
    <t>F_09_01_ITPD-MAT_Q3_CB1</t>
  </si>
  <si>
    <t>lHMXJbnOi2z</t>
  </si>
  <si>
    <t>SIMS.F_09_01_ITPD-MAT_Q3_CB2</t>
  </si>
  <si>
    <t>F_09_01_ITPD-MAT_Q3_CB2</t>
  </si>
  <si>
    <t>yxSc5E7umsh</t>
  </si>
  <si>
    <t>SIMS.F_09_01_ITPD-MAT_Q3_CB3</t>
  </si>
  <si>
    <t>F_09_01_ITPD-MAT_Q3_CB3</t>
  </si>
  <si>
    <t>eLa1d6TNLfQ</t>
  </si>
  <si>
    <t>SIMS.F_09_01_ITPD-MAT_Q3_CB4</t>
  </si>
  <si>
    <t>F_09_01_ITPD-MAT_Q3_CB4</t>
  </si>
  <si>
    <t>t9P3vZisXnr</t>
  </si>
  <si>
    <t>SIMS.F_09_01_ITPD-MAT_Q3_CB5</t>
  </si>
  <si>
    <t>F_09_01_ITPD-MAT_Q3_CB5</t>
  </si>
  <si>
    <t>d6RaoaXhOBw</t>
  </si>
  <si>
    <t>SIMS.F_09_01_ITPD-MAT_Q3_RESP</t>
  </si>
  <si>
    <t>F_09_01_ITPD-MAT_Q3_RESP</t>
  </si>
  <si>
    <t>yVbF1GZ7LHl</t>
  </si>
  <si>
    <t>SIMS.F_09_01_ITPD-MAT_Q4_PERC</t>
  </si>
  <si>
    <t>F_09_01_ITPD-MAT_Q4_PERC</t>
  </si>
  <si>
    <t>VcVfYvvEdI6</t>
  </si>
  <si>
    <t>SIMS.F_09_01_ITPD-MAT_SCORE</t>
  </si>
  <si>
    <t>F_09_01_ITPD-MAT_SCORE</t>
  </si>
  <si>
    <t>cLCcEDqBZZU</t>
  </si>
  <si>
    <t>SIMS.F_09_02_TBScrn-MAT_COMM</t>
  </si>
  <si>
    <t>F_09_02_TBScrn-MAT_COMM</t>
  </si>
  <si>
    <t>WRv4URECi3m</t>
  </si>
  <si>
    <t>SIMS.F_09_02_TBScrn-MAT_Q1_RESP</t>
  </si>
  <si>
    <t>F_09_02_TBScrn-MAT_Q1_RESP</t>
  </si>
  <si>
    <t>neEZLpmDs4n</t>
  </si>
  <si>
    <t>SIMS.F_09_02_TBScrn-MAT_Q2_RESP</t>
  </si>
  <si>
    <t>F_09_02_TBScrn-MAT_Q2_RESP</t>
  </si>
  <si>
    <t>yWovSfUEino</t>
  </si>
  <si>
    <t>SIMS.F_09_02_TBScrn-MAT_Q3_PERC</t>
  </si>
  <si>
    <t>F_09_02_TBScrn-MAT_Q3_PERC</t>
  </si>
  <si>
    <t>VY9LyOg5Tqx</t>
  </si>
  <si>
    <t>SIMS.F_09_02_TBScrn-MAT_Q4_RESP</t>
  </si>
  <si>
    <t>F_09_02_TBScrn-MAT_Q4_RESP</t>
  </si>
  <si>
    <t>CUi9YdeMMuH</t>
  </si>
  <si>
    <t>SIMS.F_09_02_TBScrn-MAT_SCORE</t>
  </si>
  <si>
    <t>F_09_02_TBScrn-MAT_SCORE</t>
  </si>
  <si>
    <t>qFsx8zmR2pv</t>
  </si>
  <si>
    <t>SIMS.F_09_03_PsychSup-MAT_COMM</t>
  </si>
  <si>
    <t>F_09_03_PsychSup-MAT_COMM</t>
  </si>
  <si>
    <t>W7Rh6crJvgI</t>
  </si>
  <si>
    <t>SIMS.F_09_03_PsychSup-MAT_Q1_RESP</t>
  </si>
  <si>
    <t>F_09_03_PsychSup-MAT_Q1_RESP</t>
  </si>
  <si>
    <t>d0mXQIGQ7MN</t>
  </si>
  <si>
    <t>SIMS.F_09_03_PsychSup-MAT_Q2_PERC</t>
  </si>
  <si>
    <t>F_09_03_PsychSup-MAT_Q2_PERC</t>
  </si>
  <si>
    <t>ox1OKDIQdXu</t>
  </si>
  <si>
    <t>SIMS.F_09_03_PsychSup-MAT_Q3_RESP</t>
  </si>
  <si>
    <t>F_09_03_PsychSup-MAT_Q3_RESP</t>
  </si>
  <si>
    <t>nzyaUcWu2Li</t>
  </si>
  <si>
    <t>SIMS.F_09_03_PsychSup-MAT_SCORE</t>
  </si>
  <si>
    <t>F_09_03_PsychSup-MAT_SCORE</t>
  </si>
  <si>
    <t>rgFshYPFDyN</t>
  </si>
  <si>
    <t>SIMS.F_09_04_Induct-MAT_COMM</t>
  </si>
  <si>
    <t>F_09_04_Induct-MAT_COMM</t>
  </si>
  <si>
    <t>ZdtsEaKoB2o</t>
  </si>
  <si>
    <t>SIMS.F_09_04_Induct-MAT_Q1_RESP</t>
  </si>
  <si>
    <t>F_09_04_Induct-MAT_Q1_RESP</t>
  </si>
  <si>
    <t>JOYAqevENMf</t>
  </si>
  <si>
    <t>SIMS.F_09_04_Induct-MAT_Q2_CB1</t>
  </si>
  <si>
    <t>F_09_04_Induct-MAT_Q2_CB1</t>
  </si>
  <si>
    <t>Go9hm3tU4cY</t>
  </si>
  <si>
    <t>SIMS.F_09_04_Induct-MAT_Q2_CB2</t>
  </si>
  <si>
    <t>F_09_04_Induct-MAT_Q2_CB2</t>
  </si>
  <si>
    <t>XFVQJnk5boG</t>
  </si>
  <si>
    <t>SIMS.F_09_04_Induct-MAT_Q2_CB3</t>
  </si>
  <si>
    <t>F_09_04_Induct-MAT_Q2_CB3</t>
  </si>
  <si>
    <t>QytMxzpZl1F</t>
  </si>
  <si>
    <t>SIMS.F_09_04_Induct-MAT_Q2_RESP</t>
  </si>
  <si>
    <t>F_09_04_Induct-MAT_Q2_RESP</t>
  </si>
  <si>
    <t>K97g8rZB6PH</t>
  </si>
  <si>
    <t>SIMS.F_09_04_Induct-MAT_Q3_RESP</t>
  </si>
  <si>
    <t>F_09_04_Induct-MAT_Q3_RESP</t>
  </si>
  <si>
    <t>vlcB6zfjfjB</t>
  </si>
  <si>
    <t>SIMS.F_09_04_Induct-MAT_Q4_PERC</t>
  </si>
  <si>
    <t>F_09_04_Induct-MAT_Q4_PERC</t>
  </si>
  <si>
    <t>ouwQNYL47Wu</t>
  </si>
  <si>
    <t>SIMS.F_09_04_Induct-MAT_SCORE</t>
  </si>
  <si>
    <t>F_09_04_Induct-MAT_SCORE</t>
  </si>
  <si>
    <t>NVjC4RGwWci</t>
  </si>
  <si>
    <t>SIMS.F_09_05_Stblz-MAT_COMM</t>
  </si>
  <si>
    <t>F_09_05_Stblz-MAT_COMM</t>
  </si>
  <si>
    <t>QUSa8MNGb6W</t>
  </si>
  <si>
    <t>SIMS.F_09_05_Stblz-MAT_Q1_RESP</t>
  </si>
  <si>
    <t>F_09_05_Stblz-MAT_Q1_RESP</t>
  </si>
  <si>
    <t>O4aSSHdQCDG</t>
  </si>
  <si>
    <t>SIMS.F_09_05_Stblz-MAT_Q2_RESP</t>
  </si>
  <si>
    <t>F_09_05_Stblz-MAT_Q2_RESP</t>
  </si>
  <si>
    <t>wlROtwDucZu</t>
  </si>
  <si>
    <t>SIMS.F_09_05_Stblz-MAT_Q3_PERC</t>
  </si>
  <si>
    <t>F_09_05_Stblz-MAT_Q3_PERC</t>
  </si>
  <si>
    <t>p1zZ2jyMQof</t>
  </si>
  <si>
    <t>SIMS.F_09_05_Stblz-MAT_Q4_PERC</t>
  </si>
  <si>
    <t>F_09_05_Stblz-MAT_Q4_PERC</t>
  </si>
  <si>
    <t>hW3cyXVBoz3</t>
  </si>
  <si>
    <t>SIMS.F_09_05_Stblz-MAT_SCORE</t>
  </si>
  <si>
    <t>F_09_05_Stblz-MAT_SCORE</t>
  </si>
  <si>
    <t>HWlb6zfcmww</t>
  </si>
  <si>
    <t>SIMS.F_09_06_DoseReduct-MAT_COMM</t>
  </si>
  <si>
    <t>F_09_06_DoseReduct-MAT_COMM</t>
  </si>
  <si>
    <t>sHRAoNFEcIm</t>
  </si>
  <si>
    <t>SIMS.F_09_06_DoseReduct-MAT_Q1_RESP</t>
  </si>
  <si>
    <t>F_09_06_DoseReduct-MAT_Q1_RESP</t>
  </si>
  <si>
    <t>xEgVBHwRkJS</t>
  </si>
  <si>
    <t>SIMS.F_09_06_DoseReduct-MAT_Q2_RESP</t>
  </si>
  <si>
    <t>F_09_06_DoseReduct-MAT_Q2_RESP</t>
  </si>
  <si>
    <t>h1SKkZYGvdT</t>
  </si>
  <si>
    <t>SIMS.F_09_06_DoseReduct-MAT_Q3_RESP</t>
  </si>
  <si>
    <t>F_09_06_DoseReduct-MAT_Q3_RESP</t>
  </si>
  <si>
    <t>H6g1D98waxH</t>
  </si>
  <si>
    <t>SIMS.F_09_06_DoseReduct-MAT_Q4_RESP</t>
  </si>
  <si>
    <t>F_09_06_DoseReduct-MAT_Q4_RESP</t>
  </si>
  <si>
    <t>DXAZCbSuGOA</t>
  </si>
  <si>
    <t>SIMS.F_09_06_DoseReduct-MAT_Q5_RESP</t>
  </si>
  <si>
    <t>F_09_06_DoseReduct-MAT_Q5_RESP</t>
  </si>
  <si>
    <t>rXqDQZ23kKV</t>
  </si>
  <si>
    <t>SIMS.F_09_06_DoseReduct-MAT_SCORE</t>
  </si>
  <si>
    <t>F_09_06_DoseReduct-MAT_SCORE</t>
  </si>
  <si>
    <t>zzTKfPZ1zGN</t>
  </si>
  <si>
    <t>SIMS.F_09_07_HTC-MAT_COMM</t>
  </si>
  <si>
    <t>F_09_07_HTC-MAT_COMM</t>
  </si>
  <si>
    <t>omhxvJsRWBt</t>
  </si>
  <si>
    <t>SIMS.F_09_07_HTC-MAT_Q1_RESP</t>
  </si>
  <si>
    <t>F_09_07_HTC-MAT_Q1_RESP</t>
  </si>
  <si>
    <t>OdB7vBtsLnq</t>
  </si>
  <si>
    <t>SIMS.F_09_07_HTC-MAT_Q2_RESP</t>
  </si>
  <si>
    <t>F_09_07_HTC-MAT_Q2_RESP</t>
  </si>
  <si>
    <t>Wv1R9nw9Bbr</t>
  </si>
  <si>
    <t>SIMS.F_09_07_HTC-MAT_Q3_PERC</t>
  </si>
  <si>
    <t>F_09_07_HTC-MAT_Q3_PERC</t>
  </si>
  <si>
    <t>QU89jGnVsV2</t>
  </si>
  <si>
    <t>SIMS.F_09_07_HTC-MAT_Q4_RESP</t>
  </si>
  <si>
    <t>F_09_07_HTC-MAT_Q4_RESP</t>
  </si>
  <si>
    <t>aBXafi40sf2</t>
  </si>
  <si>
    <t>SIMS.F_09_07_HTC-MAT_SCORE</t>
  </si>
  <si>
    <t>F_09_07_HTC-MAT_SCORE</t>
  </si>
  <si>
    <t>BYUkW2Zi1Mx</t>
  </si>
  <si>
    <t>SIMS.F_09_08_MethSupChn-MAT_COMM</t>
  </si>
  <si>
    <t>F_09_08_MethSupChn-MAT_COMM</t>
  </si>
  <si>
    <t>uZ8G2IhPNO6</t>
  </si>
  <si>
    <t>SIMS.F_09_08_MethSupChn-MAT_Q1_RESP</t>
  </si>
  <si>
    <t>F_09_08_MethSupChn-MAT_Q1_RESP</t>
  </si>
  <si>
    <t>ZP1Yj11TJYD</t>
  </si>
  <si>
    <t>SIMS.F_09_08_MethSupChn-MAT_Q2_RESP</t>
  </si>
  <si>
    <t>F_09_08_MethSupChn-MAT_Q2_RESP</t>
  </si>
  <si>
    <t>Nv7Q9ACrcVl</t>
  </si>
  <si>
    <t>SIMS.F_09_08_MethSupChn-MAT_Q3_RESP</t>
  </si>
  <si>
    <t>F_09_08_MethSupChn-MAT_Q3_RESP</t>
  </si>
  <si>
    <t>MeaeWBMqTbp</t>
  </si>
  <si>
    <t>SIMS.F_09_08_MethSupChn-MAT_SCORE</t>
  </si>
  <si>
    <t>F_09_08_MethSupChn-MAT_SCORE</t>
  </si>
  <si>
    <t>CPF6mSLSMvD</t>
  </si>
  <si>
    <t>SIMS.F_10_00_Assess-LAB_Q1_CB1</t>
  </si>
  <si>
    <t>F_10_00_Assess-LAB_Q1_CB1</t>
  </si>
  <si>
    <t>cHXjfmahUjo</t>
  </si>
  <si>
    <t>SIMS.F_10_00_Assess-LAB_Q1_CB2</t>
  </si>
  <si>
    <t>F_10_00_Assess-LAB_Q1_CB2</t>
  </si>
  <si>
    <t>m1dL3m7Wx0O</t>
  </si>
  <si>
    <t>SIMS.F_10_00_Assess-LAB_Q1_CB3</t>
  </si>
  <si>
    <t>F_10_00_Assess-LAB_Q1_CB3</t>
  </si>
  <si>
    <t>wXWjF3Jn7eH</t>
  </si>
  <si>
    <t>SIMS.F_10_00_Assess-LAB_Q1_CB4</t>
  </si>
  <si>
    <t>F_10_00_Assess-LAB_Q1_CB4</t>
  </si>
  <si>
    <t>IMRlqoUM6bX</t>
  </si>
  <si>
    <t>SIMS.F_10_00_Assess-LAB_Q1_CB5</t>
  </si>
  <si>
    <t>F_10_00_Assess-LAB_Q1_CB5</t>
  </si>
  <si>
    <t>uHh6ynTtGfu</t>
  </si>
  <si>
    <t>SIMS.F_10_00_Assess-LAB_Q1_CB6</t>
  </si>
  <si>
    <t>F_10_00_Assess-LAB_Q1_CB6</t>
  </si>
  <si>
    <t>td3dbGskhew</t>
  </si>
  <si>
    <t>SIMS.F_10_00_Assess-LAB_Q1_RESP</t>
  </si>
  <si>
    <t>F_10_00_Assess-LAB_Q1_RESP</t>
  </si>
  <si>
    <t>FLtnI6O72bx</t>
  </si>
  <si>
    <t>SIMS.F_10_00_Assess-LAB_Q2_Agency</t>
  </si>
  <si>
    <t>F_10_00_Assess-LAB_Q2_Agency</t>
  </si>
  <si>
    <t>oh0hh1pP9e6</t>
  </si>
  <si>
    <t>SIMS.F_10_00_Assess-LAB_Q2_Date</t>
  </si>
  <si>
    <t>F_10_00_Assess-LAB_Q2_Date</t>
  </si>
  <si>
    <t>pGdsU1bqtbh</t>
  </si>
  <si>
    <t>SIMS.F_10_00_Assess-LAB_Q2_RESP</t>
  </si>
  <si>
    <t>F_10_00_Assess-LAB_Q2_RESP</t>
  </si>
  <si>
    <t>d1EvRkAwwrD</t>
  </si>
  <si>
    <t>SIMS.F_10_00_Assess-LAB_Q3_RESP</t>
  </si>
  <si>
    <t>F_10_00_Assess-LAB_Q3_RESP</t>
  </si>
  <si>
    <t>IUYC3lKKRjQ</t>
  </si>
  <si>
    <t>SIMS.F_10_01_QMS-LAB_COMM</t>
  </si>
  <si>
    <t>F_10_01_QMS-LAB_COMM</t>
  </si>
  <si>
    <t>dFvfz2RvLvo</t>
  </si>
  <si>
    <t>SIMS.F_10_01_QMS-LAB_Q1_CB1</t>
  </si>
  <si>
    <t>F_10_01_QMS-LAB_Q1_CB1</t>
  </si>
  <si>
    <t>zwGQOU91lNL</t>
  </si>
  <si>
    <t>SIMS.F_10_01_QMS-LAB_Q1_CB2</t>
  </si>
  <si>
    <t>F_10_01_QMS-LAB_Q1_CB2</t>
  </si>
  <si>
    <t>bDxKH8HEuI4</t>
  </si>
  <si>
    <t>SIMS.F_10_01_QMS-LAB_Q1_CB3</t>
  </si>
  <si>
    <t>F_10_01_QMS-LAB_Q1_CB3</t>
  </si>
  <si>
    <t>D62dDaaHnY0</t>
  </si>
  <si>
    <t>SIMS.F_10_01_QMS-LAB_Q1_RESP</t>
  </si>
  <si>
    <t>F_10_01_QMS-LAB_Q1_RESP</t>
  </si>
  <si>
    <t>DdelJyk68pW</t>
  </si>
  <si>
    <t>SIMS.F_10_01_QMS-LAB_Q2_RESP</t>
  </si>
  <si>
    <t>F_10_01_QMS-LAB_Q2_RESP</t>
  </si>
  <si>
    <t>YHUp1FCwTrp</t>
  </si>
  <si>
    <t>SIMS.F_10_01_QMS-LAB_Q3_RESP</t>
  </si>
  <si>
    <t>F_10_01_QMS-LAB_Q3_RESP</t>
  </si>
  <si>
    <t>UFDlHEJjPCN</t>
  </si>
  <si>
    <t>SIMS.F_10_01_QMS-LAB_SCORE</t>
  </si>
  <si>
    <t>F_10_01_QMS-LAB_SCORE</t>
  </si>
  <si>
    <t>IErShOY9CX7</t>
  </si>
  <si>
    <t>SIMS.F_10_02_BioSafe-LAB_COMM</t>
  </si>
  <si>
    <t>F_10_02_BioSafe-LAB_COMM</t>
  </si>
  <si>
    <t>lK3cRb05pkt</t>
  </si>
  <si>
    <t>SIMS.F_10_02_BioSafe-LAB_Q1_CB1</t>
  </si>
  <si>
    <t>F_10_02_BioSafe-LAB_Q1_CB1</t>
  </si>
  <si>
    <t>B34lJNB6tSy</t>
  </si>
  <si>
    <t>SIMS.F_10_02_BioSafe-LAB_Q1_CB2</t>
  </si>
  <si>
    <t>F_10_02_BioSafe-LAB_Q1_CB2</t>
  </si>
  <si>
    <t>Sh8izZDe9RU</t>
  </si>
  <si>
    <t>SIMS.F_10_02_BioSafe-LAB_Q1_CB3</t>
  </si>
  <si>
    <t>F_10_02_BioSafe-LAB_Q1_CB3</t>
  </si>
  <si>
    <t>pdJFqf7NMUY</t>
  </si>
  <si>
    <t>SIMS.F_10_02_BioSafe-LAB_Q1_CB4</t>
  </si>
  <si>
    <t>F_10_02_BioSafe-LAB_Q1_CB4</t>
  </si>
  <si>
    <t>gs3FOYhhOle</t>
  </si>
  <si>
    <t>SIMS.F_10_02_BioSafe-LAB_Q1_CB5</t>
  </si>
  <si>
    <t>F_10_02_BioSafe-LAB_Q1_CB5</t>
  </si>
  <si>
    <t>MWPfjgelNXr</t>
  </si>
  <si>
    <t>SIMS.F_10_02_BioSafe-LAB_Q1_RESP</t>
  </si>
  <si>
    <t>F_10_02_BioSafe-LAB_Q1_RESP</t>
  </si>
  <si>
    <t>Am29rSP9QpL</t>
  </si>
  <si>
    <t>SIMS.F_10_02_BioSafe-LAB_Q2_RESP</t>
  </si>
  <si>
    <t>F_10_02_BioSafe-LAB_Q2_RESP</t>
  </si>
  <si>
    <t>t9PSrtu9bdp</t>
  </si>
  <si>
    <t>SIMS.F_10_02_BioSafe-LAB_Q3_RESP</t>
  </si>
  <si>
    <t>F_10_02_BioSafe-LAB_Q3_RESP</t>
  </si>
  <si>
    <t>vcH8VvJVIeO</t>
  </si>
  <si>
    <t>SIMS.F_10_02_BioSafe-LAB_Q4_RESP</t>
  </si>
  <si>
    <t>F_10_02_BioSafe-LAB_Q4_RESP</t>
  </si>
  <si>
    <t>JwN0PbOXQOF</t>
  </si>
  <si>
    <t>SIMS.F_10_02_BioSafe-LAB_SCORE</t>
  </si>
  <si>
    <t>F_10_02_BioSafe-LAB_SCORE</t>
  </si>
  <si>
    <t>ISnaY9rHWBz</t>
  </si>
  <si>
    <t>SIMS.F_10_03_SOP-LAB_COMM</t>
  </si>
  <si>
    <t>F_10_03_SOP-LAB_COMM</t>
  </si>
  <si>
    <t>OuEQZyzAXmD</t>
  </si>
  <si>
    <t>SIMS.F_10_03_SOP-LAB_Q1_PERC</t>
  </si>
  <si>
    <t>F_10_03_SOP-LAB_Q1_PERC</t>
  </si>
  <si>
    <t>npQdsNEt0On</t>
  </si>
  <si>
    <t>SIMS.F_10_03_SOP-LAB_Q2_RESP</t>
  </si>
  <si>
    <t>F_10_03_SOP-LAB_Q2_RESP</t>
  </si>
  <si>
    <t>j3mxT2JUmOy</t>
  </si>
  <si>
    <t>SIMS.F_10_03_SOP-LAB_SCORE</t>
  </si>
  <si>
    <t>F_10_03_SOP-LAB_SCORE</t>
  </si>
  <si>
    <t>BMVySiMChwg</t>
  </si>
  <si>
    <t>SIMS.F_10_04_QualTestMon-LAB_COMM</t>
  </si>
  <si>
    <t>F_10_04_QualTestMon-LAB_COMM</t>
  </si>
  <si>
    <t>DjDcZe2vLZX</t>
  </si>
  <si>
    <t>SIMS.F_10_04_QualTestMon-LAB_Q1_RESP</t>
  </si>
  <si>
    <t>F_10_04_QualTestMon-LAB_Q1_RESP</t>
  </si>
  <si>
    <t>SegAWXk7w55</t>
  </si>
  <si>
    <t>SIMS.F_10_04_QualTestMon-LAB_Q2_RESP</t>
  </si>
  <si>
    <t>F_10_04_QualTestMon-LAB_Q2_RESP</t>
  </si>
  <si>
    <t>EzQuZNu1qfu</t>
  </si>
  <si>
    <t>SIMS.F_10_04_QualTestMon-LAB_Q3_A-NUM</t>
  </si>
  <si>
    <t>F_10_04_QualTestMon-LAB_Q3_A-NUM</t>
  </si>
  <si>
    <t>rMIqY3eaF94</t>
  </si>
  <si>
    <t>SIMS.F_10_04_QualTestMon-LAB_Q3_CB1</t>
  </si>
  <si>
    <t>F_10_04_QualTestMon-LAB_Q3_CB1</t>
  </si>
  <si>
    <t>opVrGGKPs2H</t>
  </si>
  <si>
    <t>SIMS.F_10_04_QualTestMon-LAB_Q3_CB2</t>
  </si>
  <si>
    <t>F_10_04_QualTestMon-LAB_Q3_CB2</t>
  </si>
  <si>
    <t>FIoqJbAqUEv</t>
  </si>
  <si>
    <t>SIMS.F_10_04_QualTestMon-LAB_Q3_CB3</t>
  </si>
  <si>
    <t>F_10_04_QualTestMon-LAB_Q3_CB3</t>
  </si>
  <si>
    <t>MxXcnVSA9lU</t>
  </si>
  <si>
    <t>SIMS.F_10_04_QualTestMon-LAB_SCORE</t>
  </si>
  <si>
    <t>F_10_04_QualTestMon-LAB_SCORE</t>
  </si>
  <si>
    <t>Tn5XHutYM8N</t>
  </si>
  <si>
    <t>SIMS.F_10_05_ResultMan-LAB_COMM</t>
  </si>
  <si>
    <t>F_10_05_ResultMan-LAB_COMM</t>
  </si>
  <si>
    <t>Gb4NyOpEZU7</t>
  </si>
  <si>
    <t>SIMS.F_10_05_ResultMan-LAB_Q1_RESP</t>
  </si>
  <si>
    <t>F_10_05_ResultMan-LAB_Q1_RESP</t>
  </si>
  <si>
    <t>IHe0S1ZxQ03</t>
  </si>
  <si>
    <t>SIMS.F_10_05_ResultMan-LAB_Q2_RESP</t>
  </si>
  <si>
    <t>F_10_05_ResultMan-LAB_Q2_RESP</t>
  </si>
  <si>
    <t>eS4mqUke89A</t>
  </si>
  <si>
    <t>SIMS.F_10_05_ResultMan-LAB_Q3_RESP</t>
  </si>
  <si>
    <t>F_10_05_ResultMan-LAB_Q3_RESP</t>
  </si>
  <si>
    <t>vlhW0i0bSrg</t>
  </si>
  <si>
    <t>SIMS.F_10_05_ResultMan-LAB_SCORE</t>
  </si>
  <si>
    <t>F_10_05_ResultMan-LAB_SCORE</t>
  </si>
  <si>
    <t>N7d0lWV3YqF</t>
  </si>
  <si>
    <t>SIMS.F_10_06_TestInterupt-LAB_COMM</t>
  </si>
  <si>
    <t>F_10_06_TestInterupt-LAB_COMM</t>
  </si>
  <si>
    <t>hZIUKONpZ2E</t>
  </si>
  <si>
    <t>SIMS.F_10_06_TestInterupt-LAB_Q1_CB1</t>
  </si>
  <si>
    <t>F_10_06_TestInterupt-LAB_Q1_CB1</t>
  </si>
  <si>
    <t>ghrVIXXI8nc</t>
  </si>
  <si>
    <t>SIMS.F_10_06_TestInterupt-LAB_Q1_CB2</t>
  </si>
  <si>
    <t>F_10_06_TestInterupt-LAB_Q1_CB2</t>
  </si>
  <si>
    <t>sZYvTvAgf8Q</t>
  </si>
  <si>
    <t>SIMS.F_10_06_TestInterupt-LAB_Q1_CB3</t>
  </si>
  <si>
    <t>F_10_06_TestInterupt-LAB_Q1_CB3</t>
  </si>
  <si>
    <t>zF9NtpGdXbr</t>
  </si>
  <si>
    <t>SIMS.F_10_06_TestInterupt-LAB_Q1_CB4</t>
  </si>
  <si>
    <t>F_10_06_TestInterupt-LAB_Q1_CB4</t>
  </si>
  <si>
    <t>dDciiH8TOkQ</t>
  </si>
  <si>
    <t>SIMS.F_10_06_TestInterupt-LAB_Q1_CB5</t>
  </si>
  <si>
    <t>F_10_06_TestInterupt-LAB_Q1_CB5</t>
  </si>
  <si>
    <t>kwQOyAYCEN6</t>
  </si>
  <si>
    <t>SIMS.F_10_06_TestInterupt-LAB_Q1_RESP</t>
  </si>
  <si>
    <t>F_10_06_TestInterupt-LAB_Q1_RESP</t>
  </si>
  <si>
    <t>tViviAFGwBT</t>
  </si>
  <si>
    <t>SIMS.F_10_06_TestInterupt-LAB_Q2_NUM</t>
  </si>
  <si>
    <t>F_10_06_TestInterupt-LAB_Q2_NUM</t>
  </si>
  <si>
    <t>OM7qveR5PAH</t>
  </si>
  <si>
    <t>SIMS.F_10_06_TestInterupt-LAB_SCORE</t>
  </si>
  <si>
    <t>F_10_06_TestInterupt-LAB_SCORE</t>
  </si>
  <si>
    <t>NRIEZFcT7gG</t>
  </si>
  <si>
    <t>SIMS.F_10_07_SafeBlood-LAB_COMM</t>
  </si>
  <si>
    <t>F_10_07_SafeBlood-LAB_COMM</t>
  </si>
  <si>
    <t>q56wsTmts88</t>
  </si>
  <si>
    <t>SIMS.F_10_07_SafeBlood-LAB_NA</t>
  </si>
  <si>
    <t>F_10_07_SafeBlood-LAB_NA</t>
  </si>
  <si>
    <t>MIX6tvYDuFk</t>
  </si>
  <si>
    <t>SIMS.F_10_07_SafeBlood-LAB_Q1_RESP</t>
  </si>
  <si>
    <t>F_10_07_SafeBlood-LAB_Q1_RESP</t>
  </si>
  <si>
    <t>natHkg4VmTf</t>
  </si>
  <si>
    <t>SIMS.F_10_07_SafeBlood-LAB_Q2_RESP</t>
  </si>
  <si>
    <t>F_10_07_SafeBlood-LAB_Q2_RESP</t>
  </si>
  <si>
    <t>jjOYS3e3TMl</t>
  </si>
  <si>
    <t>SIMS.F_10_07_SafeBlood-LAB_Q3_RESP</t>
  </si>
  <si>
    <t>F_10_07_SafeBlood-LAB_Q3_RESP</t>
  </si>
  <si>
    <t>MivvAInyHic</t>
  </si>
  <si>
    <t>SIMS.F_10_07_SafeBlood-LAB_Q4_RESP</t>
  </si>
  <si>
    <t>F_10_07_SafeBlood-LAB_Q4_RESP</t>
  </si>
  <si>
    <t>vRJtp21aVFF</t>
  </si>
  <si>
    <t>SIMS.F_10_07_SafeBlood-LAB_Q5_RESP</t>
  </si>
  <si>
    <t>F_10_07_SafeBlood-LAB_Q5_RESP</t>
  </si>
  <si>
    <t>GRN832EuH4e</t>
  </si>
  <si>
    <t>SIMS.F_10_07_SafeBlood-LAB_SCORE</t>
  </si>
  <si>
    <t>F_10_07_SafeBlood-LAB_SCORE</t>
  </si>
  <si>
    <t>VRMl6Nmju0n</t>
  </si>
  <si>
    <t>SIMS.F_10_08_BloodBnk-LAB_COMM</t>
  </si>
  <si>
    <t>F_10_08_BloodBnk-LAB_COMM</t>
  </si>
  <si>
    <t>x0v4cvvgKcj</t>
  </si>
  <si>
    <t>SIMS.F_10_08_BloodBnk-LAB_NA</t>
  </si>
  <si>
    <t>F_10_08_BloodBnk-LAB_NA</t>
  </si>
  <si>
    <t>T9i43DxQkTt</t>
  </si>
  <si>
    <t>SIMS.F_10_08_BloodBnk-LAB_Q1_RESP</t>
  </si>
  <si>
    <t>F_10_08_BloodBnk-LAB_Q1_RESP</t>
  </si>
  <si>
    <t>l9TeMswDbiz</t>
  </si>
  <si>
    <t>SIMS.F_10_08_BloodBnk-LAB_Q2_RESP</t>
  </si>
  <si>
    <t>F_10_08_BloodBnk-LAB_Q2_RESP</t>
  </si>
  <si>
    <t>eY00Jyebucx</t>
  </si>
  <si>
    <t>SIMS.F_10_08_BloodBnk-LAB_Q3_CB1</t>
  </si>
  <si>
    <t>F_10_08_BloodBnk-LAB_Q3_CB1</t>
  </si>
  <si>
    <t>f3edn7MeXgO</t>
  </si>
  <si>
    <t>SIMS.F_10_08_BloodBnk-LAB_Q3_CB2</t>
  </si>
  <si>
    <t>F_10_08_BloodBnk-LAB_Q3_CB2</t>
  </si>
  <si>
    <t>ZJQqlcNjVq3</t>
  </si>
  <si>
    <t>SIMS.F_10_08_BloodBnk-LAB_Q3_CB3</t>
  </si>
  <si>
    <t>F_10_08_BloodBnk-LAB_Q3_CB3</t>
  </si>
  <si>
    <t>Wc8HuP6Miv1</t>
  </si>
  <si>
    <t>SIMS.F_10_08_BloodBnk-LAB_Q3_RESP</t>
  </si>
  <si>
    <t>F_10_08_BloodBnk-LAB_Q3_RESP</t>
  </si>
  <si>
    <t>Wge8i4IHMoA</t>
  </si>
  <si>
    <t>SIMS.F_10_08_BloodBnk-LAB_Q4_RESP</t>
  </si>
  <si>
    <t>F_10_08_BloodBnk-LAB_Q4_RESP</t>
  </si>
  <si>
    <t>Wceb1WzsUt8</t>
  </si>
  <si>
    <t>SIMS.F_10_08_BloodBnk-LAB_Q5_RESP</t>
  </si>
  <si>
    <t>F_10_08_BloodBnk-LAB_Q5_RESP</t>
  </si>
  <si>
    <t>yibL18Yp2Yg</t>
  </si>
  <si>
    <t>SIMS.F_10_08_BloodBnk-LAB_SCORE</t>
  </si>
  <si>
    <t>F_10_08_BloodBnk-LAB_SCORE</t>
  </si>
  <si>
    <t>nqHF26VVizW</t>
  </si>
  <si>
    <t>SIMS.F_10_09_WasteMan_COMM</t>
  </si>
  <si>
    <t>F_10_09_WasteMan_COMM</t>
  </si>
  <si>
    <t>oAq1wKXNVHl</t>
  </si>
  <si>
    <t>SIMS.F_10_09_WasteMan_NA</t>
  </si>
  <si>
    <t>F_10_09_WasteMan_NA</t>
  </si>
  <si>
    <t>JmBdnegjZQX</t>
  </si>
  <si>
    <t>SIMS.F_10_09_WasteMan_Q1_RESP</t>
  </si>
  <si>
    <t>F_10_09_WasteMan_Q1_RESP</t>
  </si>
  <si>
    <t>w8t6SZLf4YP</t>
  </si>
  <si>
    <t>SIMS.F_10_09_WasteMan_Q2_RESP</t>
  </si>
  <si>
    <t>F_10_09_WasteMan_Q2_RESP</t>
  </si>
  <si>
    <t>Wo8meOf5D8F</t>
  </si>
  <si>
    <t>SIMS.F_10_09_WasteMan_Q3_RESP</t>
  </si>
  <si>
    <t>F_10_09_WasteMan_Q3_RESP</t>
  </si>
  <si>
    <t>BILWPCb5UyA</t>
  </si>
  <si>
    <t>SIMS.F_10_09_WasteMan_Q4_RESP</t>
  </si>
  <si>
    <t>F_10_09_WasteMan_Q4_RESP</t>
  </si>
  <si>
    <t>DPYIYSJE7w5</t>
  </si>
  <si>
    <t>SIMS.F_10_09_WasteMan_SCORE</t>
  </si>
  <si>
    <t>F_10_09_WasteMan_SCORE</t>
  </si>
  <si>
    <t>JPSIn6l350C</t>
  </si>
  <si>
    <t>SIMS.F_10_10_InjSafe_COMM</t>
  </si>
  <si>
    <t>F_10_10_InjSafe_COMM</t>
  </si>
  <si>
    <t>YcbErmMFhzt</t>
  </si>
  <si>
    <t>SIMS.F_10_10_InjSafe_NA</t>
  </si>
  <si>
    <t>F_10_10_InjSafe_NA</t>
  </si>
  <si>
    <t>ryIXf6irekr</t>
  </si>
  <si>
    <t>SIMS.F_10_10_InjSafe_Q1_RESP</t>
  </si>
  <si>
    <t>F_10_10_InjSafe_Q1_RESP</t>
  </si>
  <si>
    <t>HjhT8k2Xku7</t>
  </si>
  <si>
    <t>SIMS.F_10_10_InjSafe_Q2_RESP</t>
  </si>
  <si>
    <t>F_10_10_InjSafe_Q2_RESP</t>
  </si>
  <si>
    <t>ZoxAdDGZGP7</t>
  </si>
  <si>
    <t>SIMS.F_10_10_InjSafe_Q3_RESP</t>
  </si>
  <si>
    <t>F_10_10_InjSafe_Q3_RESP</t>
  </si>
  <si>
    <t>mcZXQcLrkHZ</t>
  </si>
  <si>
    <t>SIMS.F_10_10_InjSafe_Q4_RESP</t>
  </si>
  <si>
    <t>F_10_10_InjSafe_Q4_RESP</t>
  </si>
  <si>
    <t>FOLtUI4msYy</t>
  </si>
  <si>
    <t>SIMS.F_10_10_InjSafe_SCORE</t>
  </si>
  <si>
    <t>F_10_10_InjSafe_SCORE</t>
  </si>
  <si>
    <t>HVc5v9n4rN6</t>
  </si>
  <si>
    <t>SIMS.F_10_11_WasteMan_COMM</t>
  </si>
  <si>
    <t>F_10_11_WasteMan_COMM</t>
  </si>
  <si>
    <t>I2hE8RaLDYq</t>
  </si>
  <si>
    <t>SIMS.F_10_11_WasteMan_NA</t>
  </si>
  <si>
    <t>TBCrdKXFujm</t>
  </si>
  <si>
    <t>SIMS.F_10_11_WasteMan_Q1_RESP</t>
  </si>
  <si>
    <t>F_10_11_WasteMan_Q1_RESP</t>
  </si>
  <si>
    <t>swqoNE3QBY5</t>
  </si>
  <si>
    <t>SIMS.F_10_11_WasteMan_Q2_RESP</t>
  </si>
  <si>
    <t>F_10_11_WasteMan_Q2_RESP</t>
  </si>
  <si>
    <t>XBMZARAM7bk</t>
  </si>
  <si>
    <t>SIMS.F_10_11_WasteMan_Q3_RESP</t>
  </si>
  <si>
    <t>F_10_11_WasteMan_Q3_RESP</t>
  </si>
  <si>
    <t>PdYjsQJ9CwG</t>
  </si>
  <si>
    <t>SIMS.F_10_11_WasteMan_Q4_RESP</t>
  </si>
  <si>
    <t>F_10_11_WasteMan_Q4_RESP</t>
  </si>
  <si>
    <t>cac2aHWwhG9</t>
  </si>
  <si>
    <t>SIMS.F_10_11_WasteMan_SCORE</t>
  </si>
  <si>
    <t>F_10_11_WasteMan_SCORE</t>
  </si>
  <si>
    <t>IeI0tOepqid</t>
  </si>
  <si>
    <t>SIMS.F_11_00_Assess-POCT_Q1_CB1</t>
  </si>
  <si>
    <t>F_11_00_Assess-POCT_Q1_CB1</t>
  </si>
  <si>
    <t>jN4teEdKKiz</t>
  </si>
  <si>
    <t>SIMS.F_11_00_Assess-POCT_Q1_CB2</t>
  </si>
  <si>
    <t>F_11_00_Assess-POCT_Q1_CB2</t>
  </si>
  <si>
    <t>ZuJ8J7YddFe</t>
  </si>
  <si>
    <t>SIMS.F_11_00_Assess-POCT_Q1_CB3</t>
  </si>
  <si>
    <t>F_11_00_Assess-POCT_Q1_CB3</t>
  </si>
  <si>
    <t>sSu5ddsHxzs</t>
  </si>
  <si>
    <t>SIMS.F_11_00_Assess-POCT_Q1_CB4</t>
  </si>
  <si>
    <t>F_11_00_Assess-POCT_Q1_CB4</t>
  </si>
  <si>
    <t>GHhM7HW8Wr2</t>
  </si>
  <si>
    <t>SIMS.F_11_00_Assess-POCT_Q1_CB5</t>
  </si>
  <si>
    <t>F_11_00_Assess-POCT_Q1_CB5</t>
  </si>
  <si>
    <t>mpjtEf5NWUL</t>
  </si>
  <si>
    <t>SIMS.F_11_01_Safety-POCT_COMM</t>
  </si>
  <si>
    <t>F_11_01_Safety-POCT_COMM</t>
  </si>
  <si>
    <t>dx1Mnbg3wiT</t>
  </si>
  <si>
    <t>SIMS.F_11_01_Safety-POCT_Q1_CB1</t>
  </si>
  <si>
    <t>F_11_01_Safety-POCT_Q1_CB1</t>
  </si>
  <si>
    <t>Bd0MmjCbVOz</t>
  </si>
  <si>
    <t>SIMS.F_11_01_Safety-POCT_Q1_CB2</t>
  </si>
  <si>
    <t>F_11_01_Safety-POCT_Q1_CB2</t>
  </si>
  <si>
    <t>UTSmBnPtQSB</t>
  </si>
  <si>
    <t>SIMS.F_11_01_Safety-POCT_Q1_CB3</t>
  </si>
  <si>
    <t>F_11_01_Safety-POCT_Q1_CB3</t>
  </si>
  <si>
    <t>an1IORoq6QM</t>
  </si>
  <si>
    <t>SIMS.F_11_01_Safety-POCT_Q1_CB4</t>
  </si>
  <si>
    <t>F_11_01_Safety-POCT_Q1_CB4</t>
  </si>
  <si>
    <t>VmkjVd5vKBA</t>
  </si>
  <si>
    <t>SIMS.F_11_01_Safety-POCT_Q1_CB5</t>
  </si>
  <si>
    <t>F_11_01_Safety-POCT_Q1_CB5</t>
  </si>
  <si>
    <t>q5LlFDoiIQC</t>
  </si>
  <si>
    <t>SIMS.F_11_01_Safety-POCT_Q1_RESP</t>
  </si>
  <si>
    <t>F_11_01_Safety-POCT_Q1_RESP</t>
  </si>
  <si>
    <t>Odt5RVcxtp6</t>
  </si>
  <si>
    <t>SIMS.F_11_01_Safety-POCT_Q2_RESP</t>
  </si>
  <si>
    <t>F_11_01_Safety-POCT_Q2_RESP</t>
  </si>
  <si>
    <t>vQShtvnnYhf</t>
  </si>
  <si>
    <t>SIMS.F_11_01_Safety-POCT_Q3_RESP</t>
  </si>
  <si>
    <t>F_11_01_Safety-POCT_Q3_RESP</t>
  </si>
  <si>
    <t>UW860BHmDg4</t>
  </si>
  <si>
    <t>SIMS.F_11_01_Safety-POCT_SCORE</t>
  </si>
  <si>
    <t>F_11_01_Safety-POCT_SCORE</t>
  </si>
  <si>
    <t>Hf2CWnspEFt</t>
  </si>
  <si>
    <t>SIMS.F_11_02_TestStaff-POCT_COMM</t>
  </si>
  <si>
    <t>F_11_02_TestStaff-POCT_COMM</t>
  </si>
  <si>
    <t>LXfF9u1f8EO</t>
  </si>
  <si>
    <t>SIMS.F_11_02_TestStaff-POCT_Q1_RESP</t>
  </si>
  <si>
    <t>F_11_02_TestStaff-POCT_Q1_RESP</t>
  </si>
  <si>
    <t>RG773qWsiLn</t>
  </si>
  <si>
    <t>SIMS.F_11_02_TestStaff-POCT_Q2_RESP</t>
  </si>
  <si>
    <t>F_11_02_TestStaff-POCT_Q2_RESP</t>
  </si>
  <si>
    <t>ciIujYyzCy3</t>
  </si>
  <si>
    <t>SIMS.F_11_02_TestStaff-POCT_Q3_RESP</t>
  </si>
  <si>
    <t>F_11_02_TestStaff-POCT_Q3_RESP</t>
  </si>
  <si>
    <t>f5NLC0vyT55</t>
  </si>
  <si>
    <t>SIMS.F_11_02_TestStaff-POCT_SCORE</t>
  </si>
  <si>
    <t>F_11_02_TestStaff-POCT_SCORE</t>
  </si>
  <si>
    <t>AqThQsJcum7</t>
  </si>
  <si>
    <t>SIMS.F_11_03_P&amp;P-POCT_COMM</t>
  </si>
  <si>
    <t>F_11_03_P&amp;P-POCT_COMM</t>
  </si>
  <si>
    <t>uGhJAFDxIql</t>
  </si>
  <si>
    <t>SIMS.F_11_03_P&amp;P-POCT_Q1_RESP</t>
  </si>
  <si>
    <t>F_11_03_P&amp;P-POCT_Q1_RESP</t>
  </si>
  <si>
    <t>z35rDOSwxqS</t>
  </si>
  <si>
    <t>SIMS.F_11_03_P&amp;P-POCT_Q2_CB1</t>
  </si>
  <si>
    <t>F_11_03_P&amp;P-POCT_Q2_CB1</t>
  </si>
  <si>
    <t>xddAkiqF5bl</t>
  </si>
  <si>
    <t>SIMS.F_11_03_P&amp;P-POCT_Q2_CB2</t>
  </si>
  <si>
    <t>F_11_03_P&amp;P-POCT_Q2_CB2</t>
  </si>
  <si>
    <t>rYbqzW7Go0l</t>
  </si>
  <si>
    <t>SIMS.F_11_03_P&amp;P-POCT_Q2_CB3</t>
  </si>
  <si>
    <t>F_11_03_P&amp;P-POCT_Q2_CB3</t>
  </si>
  <si>
    <t>OB0Dpndd8RJ</t>
  </si>
  <si>
    <t>SIMS.F_11_03_P&amp;P-POCT_Q2_RESP</t>
  </si>
  <si>
    <t>F_11_03_P&amp;P-POCT_Q2_RESP</t>
  </si>
  <si>
    <t>tu3TyNptYWv</t>
  </si>
  <si>
    <t>SIMS.F_11_03_P&amp;P-POCT_Q3_RESP</t>
  </si>
  <si>
    <t>F_11_03_P&amp;P-POCT_Q3_RESP</t>
  </si>
  <si>
    <t>C9byVPxJbjS</t>
  </si>
  <si>
    <t>SIMS.F_11_03_P&amp;P-POCT_Q4_RESP</t>
  </si>
  <si>
    <t>F_11_03_P&amp;P-POCT_Q4_RESP</t>
  </si>
  <si>
    <t>FIxSjPaEtwe</t>
  </si>
  <si>
    <t>SIMS.F_11_03_P&amp;P-POCT_SCORE</t>
  </si>
  <si>
    <t>F_11_03_P&amp;P-POCT_SCORE</t>
  </si>
  <si>
    <t>woXpfIqglmT</t>
  </si>
  <si>
    <t>SIMS.F_11_04_QA-POCT_COMM</t>
  </si>
  <si>
    <t>F_11_04_QA-POCT_COMM</t>
  </si>
  <si>
    <t>A63URLjpqqc</t>
  </si>
  <si>
    <t>SIMS.F_11_04_QA-POCT_Q1_RESP</t>
  </si>
  <si>
    <t>F_11_04_QA-POCT_Q1_RESP</t>
  </si>
  <si>
    <t>gLunqWR9Nd2</t>
  </si>
  <si>
    <t>SIMS.F_11_04_QA-POCT_Q2_RESP</t>
  </si>
  <si>
    <t>F_11_04_QA-POCT_Q2_RESP</t>
  </si>
  <si>
    <t>lE0XBn8UPoH</t>
  </si>
  <si>
    <t>SIMS.F_11_04_QA-POCT_Q3_RESP</t>
  </si>
  <si>
    <t>F_11_04_QA-POCT_Q3_RESP</t>
  </si>
  <si>
    <t>eq9MLSkm4jc</t>
  </si>
  <si>
    <t>SIMS.F_11_04_QA-POCT_Q4_A-NUM</t>
  </si>
  <si>
    <t>F_11_04_QA-POCT_Q4_A-NUM</t>
  </si>
  <si>
    <t>QTrZkMenma7</t>
  </si>
  <si>
    <t>SIMS.F_11_04_QA-POCT_Q4_CB1</t>
  </si>
  <si>
    <t>F_11_04_QA-POCT_Q4_CB1</t>
  </si>
  <si>
    <t>Ey1cilnPDLc</t>
  </si>
  <si>
    <t>SIMS.F_11_04_QA-POCT_Q4_CB2</t>
  </si>
  <si>
    <t>F_11_04_QA-POCT_Q4_CB2</t>
  </si>
  <si>
    <t>NKzFU1KwrBn</t>
  </si>
  <si>
    <t>SIMS.F_11_04_QA-POCT_Q4_CB3</t>
  </si>
  <si>
    <t>F_11_04_QA-POCT_Q4_CB3</t>
  </si>
  <si>
    <t>WA53HmxOO6I</t>
  </si>
  <si>
    <t>SIMS.F_11_04_QA-POCT_SCORE</t>
  </si>
  <si>
    <t>F_11_04_QA-POCT_SCORE</t>
  </si>
  <si>
    <t>msV4Ev6T7GU</t>
  </si>
  <si>
    <t>SIMS.F_11_05_SupReagEquip-POCT_COMM</t>
  </si>
  <si>
    <t>F_11_05_SupReagEquip-POCT_COMM</t>
  </si>
  <si>
    <t>tYgJqP1srsK</t>
  </si>
  <si>
    <t>SIMS.F_11_05_SupReagEquip-POCT_Q1_CB1</t>
  </si>
  <si>
    <t>F_11_05_SupReagEquip-POCT_Q1_CB1</t>
  </si>
  <si>
    <t>VgTAohyDBqo</t>
  </si>
  <si>
    <t>SIMS.F_11_05_SupReagEquip-POCT_Q1_CB2</t>
  </si>
  <si>
    <t>F_11_05_SupReagEquip-POCT_Q1_CB2</t>
  </si>
  <si>
    <t>YGffjAEkOPi</t>
  </si>
  <si>
    <t>SIMS.F_11_05_SupReagEquip-POCT_Q1_CB3</t>
  </si>
  <si>
    <t>F_11_05_SupReagEquip-POCT_Q1_CB3</t>
  </si>
  <si>
    <t>bihbHFoaQ37</t>
  </si>
  <si>
    <t>SIMS.F_11_05_SupReagEquip-POCT_Q1_CB4</t>
  </si>
  <si>
    <t>F_11_05_SupReagEquip-POCT_Q1_CB4</t>
  </si>
  <si>
    <t>SVCi2SGuon0</t>
  </si>
  <si>
    <t>SIMS.F_11_05_SupReagEquip-POCT_Q1_CB5</t>
  </si>
  <si>
    <t>F_11_05_SupReagEquip-POCT_Q1_CB5</t>
  </si>
  <si>
    <t>LS07fYkfeAG</t>
  </si>
  <si>
    <t>SIMS.F_11_05_SupReagEquip-POCT_Q1_RESP</t>
  </si>
  <si>
    <t>F_11_05_SupReagEquip-POCT_Q1_RESP</t>
  </si>
  <si>
    <t>TGFjijL3Z2Y</t>
  </si>
  <si>
    <t>SIMS.F_11_05_SupReagEquip-POCT_Q2_NUM</t>
  </si>
  <si>
    <t>F_11_05_SupReagEquip-POCT_Q2_NUM</t>
  </si>
  <si>
    <t>X7QtBqsVjf3</t>
  </si>
  <si>
    <t>SIMS.F_11_05_SupReagEquip-POCT_SCORE</t>
  </si>
  <si>
    <t>F_11_05_SupReagEquip-POCT_SCORE</t>
  </si>
  <si>
    <t>fVc5tfVIqm4</t>
  </si>
  <si>
    <t>SIMS.F_12_01_TaS-TAS&amp;DIFFCARE_COMM</t>
  </si>
  <si>
    <t>F_12_01_TaS-TAS&amp;DIFFCARE_COMM</t>
  </si>
  <si>
    <t>bGYGRfj2VE9</t>
  </si>
  <si>
    <t>SIMS.F_12_01_TaS-TAS&amp;DIFFCARE_NA</t>
  </si>
  <si>
    <t>F_12_01_TaS-TAS&amp;DIFFCARE_NA</t>
  </si>
  <si>
    <t>rcxLjPFo2Kw</t>
  </si>
  <si>
    <t>SIMS.F_12_01_TaS-TAS&amp;DIFFCARE_Q1_CB1</t>
  </si>
  <si>
    <t>F_12_01_TaS-TAS&amp;DIFFCARE_Q1_CB1</t>
  </si>
  <si>
    <t>JYjKUAEboiX</t>
  </si>
  <si>
    <t>SIMS.F_12_01_TaS-TAS&amp;DIFFCARE_Q1_CB2</t>
  </si>
  <si>
    <t>F_12_01_TaS-TAS&amp;DIFFCARE_Q1_CB2</t>
  </si>
  <si>
    <t>sj0fVQkyXML</t>
  </si>
  <si>
    <t>SIMS.F_12_01_TaS-TAS&amp;DIFFCARE_Q1_RESP</t>
  </si>
  <si>
    <t>F_12_01_TaS-TAS&amp;DIFFCARE_Q1_RESP</t>
  </si>
  <si>
    <t>jb5kwHhNbTU</t>
  </si>
  <si>
    <t>SIMS.F_12_01_TaS-TAS&amp;DIFFCARE_Q2_RESP</t>
  </si>
  <si>
    <t>F_12_01_TaS-TAS&amp;DIFFCARE_Q2_RESP</t>
  </si>
  <si>
    <t>VTqDGJrNIht</t>
  </si>
  <si>
    <t>SIMS.F_12_01_TaS-TAS&amp;DIFFCARE_Q3_PERC</t>
  </si>
  <si>
    <t>F_12_01_TaS-TAS&amp;DIFFCARE_Q3_PERC</t>
  </si>
  <si>
    <t>NXXAjtsi1Bk</t>
  </si>
  <si>
    <t>SIMS.F_12_01_TaS-TAS&amp;DIFFCARE_SCORE</t>
  </si>
  <si>
    <t>F_12_01_TaS-TAS&amp;DIFFCARE_SCORE</t>
  </si>
  <si>
    <t>Mev5gfcAH2T</t>
  </si>
  <si>
    <t>SIMS.F_12_02_ApptSpaceMMDrg-TAS&amp;DIFFCARE_COMM</t>
  </si>
  <si>
    <t>F_12_02_ApptSpaceMMDrg-TAS&amp;DIFFCARE_COMM</t>
  </si>
  <si>
    <t>AI4To8D8mxX</t>
  </si>
  <si>
    <t>SIMS.F_12_02_ApptSpaceMMDrg-TAS&amp;DIFFCARE_Q1_CB1</t>
  </si>
  <si>
    <t>F_12_02_ApptSpaceMMDrg-TAS&amp;DIFFCARE_Q1_CB1</t>
  </si>
  <si>
    <t>zouoFgPz0KA</t>
  </si>
  <si>
    <t>SIMS.F_12_02_ApptSpaceMMDrg-TAS&amp;DIFFCARE_Q1_CB2</t>
  </si>
  <si>
    <t>F_12_02_ApptSpaceMMDrg-TAS&amp;DIFFCARE_Q1_CB2</t>
  </si>
  <si>
    <t>PIFtSPuL5l9</t>
  </si>
  <si>
    <t>SIMS.F_12_02_ApptSpaceMMDrg-TAS&amp;DIFFCARE_Q1_CB3</t>
  </si>
  <si>
    <t>F_12_02_ApptSpaceMMDrg-TAS&amp;DIFFCARE_Q1_CB3</t>
  </si>
  <si>
    <t>VP3PkRmuuF6</t>
  </si>
  <si>
    <t>SIMS.F_12_02_ApptSpaceMMDrg-TAS&amp;DIFFCARE_Q1_CB4</t>
  </si>
  <si>
    <t>F_12_02_ApptSpaceMMDrg-TAS&amp;DIFFCARE_Q1_CB4</t>
  </si>
  <si>
    <t>AwoUr6cjPOs</t>
  </si>
  <si>
    <t>SIMS.F_12_02_ApptSpaceMMDrg-TAS&amp;DIFFCARE_Q1_CB5</t>
  </si>
  <si>
    <t>F_12_02_ApptSpaceMMDrg-TAS&amp;DIFFCARE_Q1_CB5</t>
  </si>
  <si>
    <t>N7sFJ14bmbR</t>
  </si>
  <si>
    <t>SIMS.F_12_02_ApptSpaceMMDrg-TAS&amp;DIFFCARE_Q1_CB6</t>
  </si>
  <si>
    <t>F_12_02_ApptSpaceMMDrg-TAS&amp;DIFFCARE_Q1_CB6</t>
  </si>
  <si>
    <t>TwgCGUsBCUq</t>
  </si>
  <si>
    <t>SIMS.F_12_02_ApptSpaceMMDrg-TAS&amp;DIFFCARE_Q1_T-NUM</t>
  </si>
  <si>
    <t>F_12_02_ApptSpaceMMDrg-TAS&amp;DIFFCARE_Q1_T-NUM</t>
  </si>
  <si>
    <t>FaWaomJAyRn</t>
  </si>
  <si>
    <t>SIMS.F_12_02_ApptSpaceMMDrg-TAS&amp;DIFFCARE_SCORE</t>
  </si>
  <si>
    <t>F_12_02_ApptSpaceMMDrg-TAS&amp;DIFFCARE_SCORE</t>
  </si>
  <si>
    <t>cFoDHPnGEWw</t>
  </si>
  <si>
    <t>SIMS_Family Planning/HIV Integration_18.1 Systems for Family Planning/HIV Integration_Comments</t>
  </si>
  <si>
    <t>SIMS_18.1 Systems Family Planning/HIV_Comments</t>
  </si>
  <si>
    <t>vDTcquFEqSm</t>
  </si>
  <si>
    <t>SIMS_Family Planning/HIV Integration_18.1 Systems for Family Planning/HIV Integration_Score</t>
  </si>
  <si>
    <t>SIMS_18.1 Systems Family Planning/HIV_Score</t>
  </si>
  <si>
    <t>SyYG655dIu4</t>
  </si>
  <si>
    <t>SIMS_Family Planning/HIV Integration_18.2 Family Planning/HIV Integration Service Delivery_Comments</t>
  </si>
  <si>
    <t>SIMS_18.2 Family Planning/HIV Integration_Comments</t>
  </si>
  <si>
    <t>VJketkIrLp6</t>
  </si>
  <si>
    <t>SIMS_Family Planning/HIV Integration_18.2 Family Planning/HIV Integration Service Delivery_Score</t>
  </si>
  <si>
    <t>SIMS_18.2 Family Planning/HIV Integration_Score</t>
  </si>
  <si>
    <t>Y7ET8RDfEXB</t>
  </si>
  <si>
    <t>SIMS_Family Planning/HIV Integration_18.3 Contraceptive Counseling for Women at High Likelihood of Exposure to STIs_Comments</t>
  </si>
  <si>
    <t>SIMS_18.3 Contraceptive Counsel Women_Comments</t>
  </si>
  <si>
    <t>G88rFieldWh</t>
  </si>
  <si>
    <t>SIMS_Family Planning/HIV Integration_18.3 Contraceptive Counseling for Women at High Likelihood of Exposure to STIs_Score</t>
  </si>
  <si>
    <t>SIMS_18.3 Contraceptive Counseling Women_Score</t>
  </si>
  <si>
    <t>wfh7TMkPxTE</t>
  </si>
  <si>
    <t>SIMS_Food &amp; Nutrition_6.1 Adult Care and Treatment Nutrition_Comments</t>
  </si>
  <si>
    <t>SIMS_6.1 Adult Care and Treatment Nutrition_Commen</t>
  </si>
  <si>
    <t>sYYcsoEPT9h</t>
  </si>
  <si>
    <t>SIMS_Food &amp; Nutrition_6.1 Adult Care and Treatment Nutrition_Score</t>
  </si>
  <si>
    <t>SIMS_6.1 Adult Care and Treatment Nutrition_Sco</t>
  </si>
  <si>
    <t>i8YplK4rXTC</t>
  </si>
  <si>
    <t>SIMS_Food &amp; Nutrition_6.2 Pediatric Growth Monitoring_Comments</t>
  </si>
  <si>
    <t>SIMS_F &amp; N_Pediatric Growth Monitoring_Comm</t>
  </si>
  <si>
    <t>DQMTRcPRAt6</t>
  </si>
  <si>
    <t>SIMS_Food &amp; Nutrition_6.2 Pediatric Growth Monitoring_Score</t>
  </si>
  <si>
    <t>SIMS_F &amp; N_Pediatric Growth Monitoring_Score</t>
  </si>
  <si>
    <t>TLhrUAU0yop</t>
  </si>
  <si>
    <t>SIMS_Food &amp; Nutrition_6.3 Nutrition Assessment-Community_Comments</t>
  </si>
  <si>
    <t>SIMS_F &amp; N_Nutrition Assessment-Community_Comm</t>
  </si>
  <si>
    <t>IT5popjGCnm</t>
  </si>
  <si>
    <t>SIMS_Food &amp; Nutrition_6.3 Nutrition Assessment-Community_Score</t>
  </si>
  <si>
    <t>SIMS_F &amp; N_Nutrition Assessment-Community_Score</t>
  </si>
  <si>
    <t>vV2UnmXAXmv</t>
  </si>
  <si>
    <t>SIMS_Gender_10.1 Post-Violence Care_Comments</t>
  </si>
  <si>
    <t>SIMS_10.1 Post-Violence Care_Comments</t>
  </si>
  <si>
    <t>dX9yh5gtmuk</t>
  </si>
  <si>
    <t>SIMS_Gender_10.1 Post-Violence Care_Score</t>
  </si>
  <si>
    <t>SIMS_10.1 Post-Violence Care_Score</t>
  </si>
  <si>
    <t>xUbjIs3KrrB</t>
  </si>
  <si>
    <t>SIMS_Gender_10.2 Gender Norms_Comments</t>
  </si>
  <si>
    <t>SIMS_Gender_Gender Norms_Comm</t>
  </si>
  <si>
    <t>asQXdntqqS3</t>
  </si>
  <si>
    <t>SIMS_Gender_10.2 Gender Norms_Score</t>
  </si>
  <si>
    <t>SIMS_Gender_Gender Norms_Score</t>
  </si>
  <si>
    <t>j5BRa3hhUaS</t>
  </si>
  <si>
    <t>SIMS_Guidelines_26.1 Guideline Development_Comments</t>
  </si>
  <si>
    <t>SIMS_26.1 Guideline Development_Comments</t>
  </si>
  <si>
    <t>OxCcVQPA9U4</t>
  </si>
  <si>
    <t>SIMS_Guidelines_26.1 Guideline Development_Score</t>
  </si>
  <si>
    <t>SIMS_26.1 Guideline Development_Score</t>
  </si>
  <si>
    <t>IS0t56GWdov</t>
  </si>
  <si>
    <t>SIMS_Guidelines_26.2 Guideline Distribution_Comments</t>
  </si>
  <si>
    <t>SIMS_26.2 Guideline Distribution_Comments</t>
  </si>
  <si>
    <t>tgfFyiDdm4O</t>
  </si>
  <si>
    <t>SIMS_Guidelines_26.2 Guideline Distribution_Score</t>
  </si>
  <si>
    <t>SIMS_26.2 Guideline Distribution_Score</t>
  </si>
  <si>
    <t>sqRw6gQEZ1K</t>
  </si>
  <si>
    <t>SIMS_HTC_7.1 Compliance with National Testing Algorithm and Strategy_Comments</t>
  </si>
  <si>
    <t>SIMS_HTC_Compliance National Test Alg Strategy_Com</t>
  </si>
  <si>
    <t>Sdbs1ZGQhvc</t>
  </si>
  <si>
    <t>SIMS_HTC_7.1 Compliance with National Testing Algorithm and Strategy_Score</t>
  </si>
  <si>
    <t>SIMS_HTC_Compliance National Test Alg Strategy_Sco</t>
  </si>
  <si>
    <t>UsWuRdVpbp0</t>
  </si>
  <si>
    <t>SIMS_HTC_7.2 HIV Testing QA_Comments</t>
  </si>
  <si>
    <t>SIMS_HTC_HIV Testing QA_Comm</t>
  </si>
  <si>
    <t>Xl8wJhNRVcx</t>
  </si>
  <si>
    <t>SIMS_HTC_7.2 HIV Testing QA_Score</t>
  </si>
  <si>
    <t>SIMS_HTC_HIV Testing QA_Score</t>
  </si>
  <si>
    <t>ETCLYiOmzCI</t>
  </si>
  <si>
    <t>SIMS_HTC_7.3 HTC Documentation_Comments</t>
  </si>
  <si>
    <t>SIMS_HTC_HTC Documentation_Comm</t>
  </si>
  <si>
    <t>ijDmCWWMKda</t>
  </si>
  <si>
    <t>SIMS_HTC_7.3 HTC Documentation_Score</t>
  </si>
  <si>
    <t>SIMS_HTC_HTC Documentation_Score</t>
  </si>
  <si>
    <t>bL2OrQZHCsM</t>
  </si>
  <si>
    <t>SIMS_HTC_7.4 HTC Referrals to HIV Care and Treatment_Comments</t>
  </si>
  <si>
    <t>SIMS_HTC_HTC Referrals to HIV Care Treatment_Comm</t>
  </si>
  <si>
    <t>AnyrMJsbOD8</t>
  </si>
  <si>
    <t>SIMS_HTC_7.4 HTC Referrals to HIV Care and Treatment_Score</t>
  </si>
  <si>
    <t>SIMS_HTC_HTC Referrals HIV Care Treatment_Score</t>
  </si>
  <si>
    <t>ChvpVmgOJwF</t>
  </si>
  <si>
    <t>SIMS_HTC_7.5 Site Level HIV Proficiency Testing_Comments</t>
  </si>
  <si>
    <t>SIMS_HTC_Site Level HIV Proficiency Testing_Comm</t>
  </si>
  <si>
    <t>tNgN6xcfXvF</t>
  </si>
  <si>
    <t>SIMS_HTC_7.5 Site Level HIV Proficiency Testing_Score</t>
  </si>
  <si>
    <t>SIMS_HTC_Site Level HIV Proficiency Testing_Score</t>
  </si>
  <si>
    <t>eXlFO22SeEz</t>
  </si>
  <si>
    <t>SIMS_HTC_7.6 Supply Chain Reliability (Rapid Test Kits)_Comments</t>
  </si>
  <si>
    <t>SIMS_HTC_Supply Chain Reliability (RTK)_Comm</t>
  </si>
  <si>
    <t>D2DY5jsLKck</t>
  </si>
  <si>
    <t>SIMS_HTC_7.6 Supply Chain Reliability (Rapid Test Kits)_Score</t>
  </si>
  <si>
    <t>SIMS_HTC_Supply Chain Reliability (RTK)_Score</t>
  </si>
  <si>
    <t>Ec8MRg0daaD</t>
  </si>
  <si>
    <t>SIMS_HTC_7.7 HTC Safety Measures_Comments</t>
  </si>
  <si>
    <t>SIMS_HTC_HTC Safety Measures_Comm</t>
  </si>
  <si>
    <t>OkEdTIDla3c</t>
  </si>
  <si>
    <t>SIMS_HTC_7.7 HTC Safety Measures_Score</t>
  </si>
  <si>
    <t>SIMS_HTC_HTC Safety Measures_Score</t>
  </si>
  <si>
    <t>SVkVOLWvqsf</t>
  </si>
  <si>
    <t>SIMS_Key Populations_11.1 Monitoring Outreach for Key Populations_Comments</t>
  </si>
  <si>
    <t>SIMS_Key Pop_Monitoring Outreach Key Pop_Comm</t>
  </si>
  <si>
    <t>s6gf43eQidS</t>
  </si>
  <si>
    <t>SIMS_Key Populations_11.1 Monitoring Outreach for Key Populations_Score</t>
  </si>
  <si>
    <t>SIMS_Key Pop_Monitoring Outreach Key Pop_Score</t>
  </si>
  <si>
    <t>TFzbDCZm7Bh</t>
  </si>
  <si>
    <t>SIMS_Key Populations_11.2 Peer Outreach Management_Comments</t>
  </si>
  <si>
    <t>SIMS_Key Pop_Peer Outreach Management_Comm</t>
  </si>
  <si>
    <t>QJ08s7vBna0</t>
  </si>
  <si>
    <t>SIMS_Key Populations_11.2 Peer Outreach Management_Score</t>
  </si>
  <si>
    <t>SIMS_Key Pop_Peer Outreach Management_Score</t>
  </si>
  <si>
    <t>wMGjzezT9Iu</t>
  </si>
  <si>
    <t>SIMS_Key Populations_11.3 Service Referral System_Comments</t>
  </si>
  <si>
    <t>SIMS_Key Pop_Service Referral System_Comm</t>
  </si>
  <si>
    <t>mMSGjBI0lXc</t>
  </si>
  <si>
    <t>SIMS_Key Populations_11.3 Service Referral System_Score</t>
  </si>
  <si>
    <t>SIMS_Key Pop_Service Referral System_Score</t>
  </si>
  <si>
    <t>OdhApmWapnZ</t>
  </si>
  <si>
    <t>SIMS_Key Populations_11.4 National Guidelines for Key Populations_Comments</t>
  </si>
  <si>
    <t>SIMS_11.4 National Guidelines Key Populations_Comm</t>
  </si>
  <si>
    <t>wji5xc0AX0J</t>
  </si>
  <si>
    <t>SIMS_Key Populations_11.4 National Guidelines for Key Populations_Score</t>
  </si>
  <si>
    <t>SIMS_11.4 National Guidelines for Key Pops_Score</t>
  </si>
  <si>
    <t>qx6250sav2T</t>
  </si>
  <si>
    <t>SIMS_Key Populations_11.5 Key Populations National Quality Norms_Comments</t>
  </si>
  <si>
    <t>SIMS_11.5 Key Pops National Quality Norms_Comm</t>
  </si>
  <si>
    <t>EF21TcOqrAO</t>
  </si>
  <si>
    <t>SIMS_Key Populations_11.5 Key Populations National Quality Norms_Score</t>
  </si>
  <si>
    <t>SIMS_11.5 Key Pops National Quality Norms_Score</t>
  </si>
  <si>
    <t>kgFUEJkraow</t>
  </si>
  <si>
    <t>SIMS_Lab_13.1 Lab Biosafety_Comments</t>
  </si>
  <si>
    <t>SIMS_13.1 Lab Biosafety_Comments</t>
  </si>
  <si>
    <t>XGrkO4DiV15</t>
  </si>
  <si>
    <t>SIMS_Lab_13.1 Lab Biosafety_Score</t>
  </si>
  <si>
    <t>SIMS_13.1 Lab Biosafety_Score</t>
  </si>
  <si>
    <t>GH7TEuQcNen</t>
  </si>
  <si>
    <t>SIMS_Lab_13.2 Testing Interruptions_Comments</t>
  </si>
  <si>
    <t>SIMS_13.2 Testing Interruptions_Comments</t>
  </si>
  <si>
    <t>zcg1CkSJZB5</t>
  </si>
  <si>
    <t>SIMS_Lab_13.2 Testing Interruptions_Score</t>
  </si>
  <si>
    <t>SIMS_13.2 Testing Interruptions_Score</t>
  </si>
  <si>
    <t>MNAnyjRRKAY</t>
  </si>
  <si>
    <t>SIMS_Lab_13.3 Test SOPs_Comments</t>
  </si>
  <si>
    <t>SIMS_13.3 Test SOPs_Comments</t>
  </si>
  <si>
    <t>NjgRnInyN5t</t>
  </si>
  <si>
    <t>SIMS_Lab_13.3 Test SOPs_Score</t>
  </si>
  <si>
    <t>SIMS_13.3 Test SOPs_Score</t>
  </si>
  <si>
    <t>lryuEXhrj7s</t>
  </si>
  <si>
    <t>SIMS_Lab_13.4 Quality Testing Monitoring_Comments</t>
  </si>
  <si>
    <t>SIMS_13.4 Quality Testing Monitoring_Comments</t>
  </si>
  <si>
    <t>TaAMiO8WMvm</t>
  </si>
  <si>
    <t>SIMS_Lab_13.4 Quality Testing Monitoring_Score</t>
  </si>
  <si>
    <t>SIMS_13.4 Quality Testing Monitoring_Score</t>
  </si>
  <si>
    <t>VW7QuWxZM3w</t>
  </si>
  <si>
    <t>SIMS_Lab_13.5 Results and Information Management_Comments</t>
  </si>
  <si>
    <t>SIMS_13.5 Results and Information Mgt_Comments</t>
  </si>
  <si>
    <t>JSES2ezmefh</t>
  </si>
  <si>
    <t>SIMS_Lab_13.5 Results and Information Management_Score</t>
  </si>
  <si>
    <t>SIMS_13.5 Results and Information Management_Score</t>
  </si>
  <si>
    <t>ac21DlFB5mw</t>
  </si>
  <si>
    <t>SIMS_Lab_13.6 Quality Management Systems (QMS)_Comments</t>
  </si>
  <si>
    <t>SIMS_13.6 Quality Mgt Systems (QMS)_Comments</t>
  </si>
  <si>
    <t>dkhdS9mzvrt</t>
  </si>
  <si>
    <t>SIMS_Lab_13.6 Quality Management Systems (QMS)_Score</t>
  </si>
  <si>
    <t>SIMS_13.6 Quality Management Systems (QMS)_Score</t>
  </si>
  <si>
    <t>zrcIf9kK2d3</t>
  </si>
  <si>
    <t>SIMS_Lab_13.7 PT/EQA_Comments</t>
  </si>
  <si>
    <t>SIMS_13.7 PT/EQA_Comm</t>
  </si>
  <si>
    <t>IKs90mww64T</t>
  </si>
  <si>
    <t>SIMS_Lab_13.7 PT/EQA_Score</t>
  </si>
  <si>
    <t>SIMS_13.7 PT/EQA_Score</t>
  </si>
  <si>
    <t>zG8EUxNuV5j</t>
  </si>
  <si>
    <t>SIMS_Lab_13.8 Lab/POCT QI Program_Comments</t>
  </si>
  <si>
    <t>SIMS_13.8 Lab/POCT QI Program_Comm</t>
  </si>
  <si>
    <t>q9S2uX180mY</t>
  </si>
  <si>
    <t>SIMS_Lab_13.8 Lab/POCT QI Program_Score</t>
  </si>
  <si>
    <t>SIMS_13.8 Lab/POCT QI Program_Score</t>
  </si>
  <si>
    <t>dA5DbhhQCsM</t>
  </si>
  <si>
    <t>SIMS_Lab_13.9 Specimen Referrals_Comments</t>
  </si>
  <si>
    <t>SIMS_13.9 Specimen Referrals_Comm</t>
  </si>
  <si>
    <t>gwlKXC6QBPh</t>
  </si>
  <si>
    <t>SIMS_Lab_13.9 Specimen Referrals_Score</t>
  </si>
  <si>
    <t>SIMS_13.9 Specimen Referrals_Score</t>
  </si>
  <si>
    <t>OlfvGVlqDYH</t>
  </si>
  <si>
    <t>SIMS_Lab_CD4</t>
  </si>
  <si>
    <t>Cyp99sSusAn</t>
  </si>
  <si>
    <t>SIMS_Lab_EID (HIV DNA PCR)</t>
  </si>
  <si>
    <t>pblRaatWT10</t>
  </si>
  <si>
    <t>SIMS_Lab_HIV Diagnostic_EIA</t>
  </si>
  <si>
    <t>QYjFKIewkK8</t>
  </si>
  <si>
    <t>SIMS_Lab_HIV Diagnostic_RT</t>
  </si>
  <si>
    <t>z7wln2ro5jz</t>
  </si>
  <si>
    <t>SIMS_Lab_HIV Diagnostic_Western Blot</t>
  </si>
  <si>
    <t>iSe5xzDIqxP</t>
  </si>
  <si>
    <t>SIMS_Lab_HIV Viral Load</t>
  </si>
  <si>
    <t>SmTarNiLE1u</t>
  </si>
  <si>
    <t>SIMS_Lab_TB Diagnostic_Culture</t>
  </si>
  <si>
    <t>RYoLyOH8yXn</t>
  </si>
  <si>
    <t>SIMS_Lab_TB Diagnostic_Sputum microscopy</t>
  </si>
  <si>
    <t>J4O6RdqXWq1</t>
  </si>
  <si>
    <t>SIMS_Lab_TB Diagnostic_Xpert MTB/RIF</t>
  </si>
  <si>
    <t>rjOf9dnhlhY</t>
  </si>
  <si>
    <t>SIMS_Medication Management_15.1 Supply Chain Management_Comments</t>
  </si>
  <si>
    <t>SIMS_15.1 Supply Chain Management_Comments</t>
  </si>
  <si>
    <t>TOEM4oCT9zD</t>
  </si>
  <si>
    <t>SIMS_Medication Management_15.1 Supply Chain Management_Score</t>
  </si>
  <si>
    <t>SIMS_15.1 Supply Chain Management_Score</t>
  </si>
  <si>
    <t>q99FjrHd5nd</t>
  </si>
  <si>
    <t>SIMS_Medication Management_15.2 Medication Dispensing_Comments</t>
  </si>
  <si>
    <t>SIMS_15.2 Medication Dispensing_Comments</t>
  </si>
  <si>
    <t>r1avunxsQ1B</t>
  </si>
  <si>
    <t>SIMS_Medication Management_15.2 Medication Dispensing_Score</t>
  </si>
  <si>
    <t>SIMS_15.2 Medication Dispensing_Score</t>
  </si>
  <si>
    <t>aucRsrU4Gfq</t>
  </si>
  <si>
    <t>SIMS_Methadone Maintenance Therapy_16.1 Intake Treatment Plan Development_Comments</t>
  </si>
  <si>
    <t>SIMS_16.1 Intake Treatment Plan Dev_Comments</t>
  </si>
  <si>
    <t>jWTlp7lZjMj</t>
  </si>
  <si>
    <t>SIMS_Methadone Maintenance Therapy_16.1 Intake Treatment Plan Development_Score</t>
  </si>
  <si>
    <t>SIMS_16.1 Intake Treatment Plan Development_Score</t>
  </si>
  <si>
    <t>zyj512bvBYK</t>
  </si>
  <si>
    <t>SIMS_Methadone Maintenance Therapy_16.2 Induction Practice_Comments</t>
  </si>
  <si>
    <t>SIMS_16.2 Induction Practice_Comments</t>
  </si>
  <si>
    <t>deq8J9NDr8l</t>
  </si>
  <si>
    <t>SIMS_Methadone Maintenance Therapy_16.2 Induction Practice_Score</t>
  </si>
  <si>
    <t>SIMS_16.2 Induction Practice_Score</t>
  </si>
  <si>
    <t>XJWNJ7ip7G1</t>
  </si>
  <si>
    <t>SIMS_Methadone Maintenance Therapy_16.3 Ongoing monitoring of drug/alcohol use_Comments</t>
  </si>
  <si>
    <t>SIMS_16.3 Ongoing monitoring drug/alcohol_Comments</t>
  </si>
  <si>
    <t>Ezo6PIkXebA</t>
  </si>
  <si>
    <t>SIMS_Methadone Maintenance Therapy_16.3 Ongoing monitoring of drug/alcohol use_Score</t>
  </si>
  <si>
    <t>SIMS_16.3 Ongoing monitoring drug/alcohol use_Scor</t>
  </si>
  <si>
    <t>RHzsTiuSTdV</t>
  </si>
  <si>
    <t>SIMS_Methadone Maintenance Therapy_16.4 Regular Review of Treatment Plan_Comments</t>
  </si>
  <si>
    <t>SIMS_16.4 Regular Review Treatment Plan_Comments</t>
  </si>
  <si>
    <t>phNV6rtEdNI</t>
  </si>
  <si>
    <t>SIMS_Methadone Maintenance Therapy_16.4 Regular Review of Treatment Plan_Score</t>
  </si>
  <si>
    <t>SIMS_16.4 Regular Review of Treatment Plan_Score</t>
  </si>
  <si>
    <t>oSFNY5aF7Y0</t>
  </si>
  <si>
    <t>SIMS_Methadone Maintenance Therapy_16.5 Ongoing risk reduction counseling_Comments</t>
  </si>
  <si>
    <t>SIMS_16.5 Ongoing risk reduction counseling_Commen</t>
  </si>
  <si>
    <t>i11QjGs6ULD</t>
  </si>
  <si>
    <t>SIMS_Methadone Maintenance Therapy_16.5 Ongoing risk reduction counseling_Score</t>
  </si>
  <si>
    <t>SIMS_16.5 Ongoing risk reduction counseling_Score</t>
  </si>
  <si>
    <t>i1cW55zav8b</t>
  </si>
  <si>
    <t>SIMS_Methadone Maintenance Therapy_16.6 Dose reduction and termination of MMT_Comments</t>
  </si>
  <si>
    <t>SIMS_16.6 Dose reduction termination MMT_Comments</t>
  </si>
  <si>
    <t>mtdV0bUla6m</t>
  </si>
  <si>
    <t>SIMS_Methadone Maintenance Therapy_16.6 Dose reduction and termination of MMT_Score</t>
  </si>
  <si>
    <t>SIMS_16.6 Dose reduction termination MMT_Score</t>
  </si>
  <si>
    <t>eRXMoJOB4jm</t>
  </si>
  <si>
    <t>SIMS_Methadone Maintenance Therapy_16.7 HIV Testing Promotion_Comments</t>
  </si>
  <si>
    <t>SIMS_16.7 HIV Testing Promotion_Comments</t>
  </si>
  <si>
    <t>ps8Q6SQoghy</t>
  </si>
  <si>
    <t>SIMS_Methadone Maintenance Therapy_16.7 HIV Testing Promotion_Score</t>
  </si>
  <si>
    <t>SIMS_16.7 HIV Testing Promotion_Score</t>
  </si>
  <si>
    <t>X47YQHcioMD</t>
  </si>
  <si>
    <t>SIMS_Methadone Maintenance Therapy_16.8 HTC Referrals to HIV Care and Treatment_Comments</t>
  </si>
  <si>
    <t>SIMS_16.8 HTC Referrals HIV Care Treat_Comments</t>
  </si>
  <si>
    <t>KlQWCW6LFZy</t>
  </si>
  <si>
    <t>SIMS_Methadone Maintenance Therapy_16.8 HTC Referrals to HIV Care and Treatment_Score</t>
  </si>
  <si>
    <t>SIMS_16.8 HTC Referrals HIV Care and Treat_Score</t>
  </si>
  <si>
    <t>LVWJDBM9ePZ</t>
  </si>
  <si>
    <t>SIMS_OVC_12.10 Social Protection/Child Protection Management Information Systems_Comments</t>
  </si>
  <si>
    <t>SIMS_12.10_Social/Child Protection MIS_Comm</t>
  </si>
  <si>
    <t>yzvuwhvOC4m</t>
  </si>
  <si>
    <t>SIMS_OVC_12.10 Social Protection/Child Protection Management Information Systems_Score</t>
  </si>
  <si>
    <t>SIMS_12.10 Social/Child Protection MIS_Score</t>
  </si>
  <si>
    <t>ubsKbISSIIb</t>
  </si>
  <si>
    <t>SIMS_OVC_12.1 Early Childhood Development_Comments</t>
  </si>
  <si>
    <t>SIMS_12.1 Early Childhood Development_Comments</t>
  </si>
  <si>
    <t>CwEIjw5SlYh</t>
  </si>
  <si>
    <t>SIMS_OVC_12.1 Early Childhood Development_Score</t>
  </si>
  <si>
    <t>SIMS_12.1 Early Childhood Development_Score</t>
  </si>
  <si>
    <t>uh4KcEnK7xd</t>
  </si>
  <si>
    <t>SIMS_OVC_12.2 Case Management Services_Comments</t>
  </si>
  <si>
    <t>SIMS_OVC_Case Management Services_Comm</t>
  </si>
  <si>
    <t>u7ojBWkdVHK</t>
  </si>
  <si>
    <t>SIMS_OVC_12.2 Case Management Services_Score</t>
  </si>
  <si>
    <t>SIMS_OVC_Case Management Services_Score</t>
  </si>
  <si>
    <t>VNz8yvQzTX3</t>
  </si>
  <si>
    <t>SIMS_OVC_12.3 Child and Family Support for Psychosocial Wellbeing_Comments</t>
  </si>
  <si>
    <t>SIMS_OVC_Child and Family Support Psych Wellb_Comm</t>
  </si>
  <si>
    <t>a6lxW6Q39qJ</t>
  </si>
  <si>
    <t>SIMS_OVC_12.3 Child and Family Support for Psychosocial Wellbeing_Score</t>
  </si>
  <si>
    <t>SIMS_OVC_Child and Family Support Psych Wellb_Scor</t>
  </si>
  <si>
    <t>sy5p1VjlXRK</t>
  </si>
  <si>
    <t>SIMS_OVC_12.4 Education Services_Comments</t>
  </si>
  <si>
    <t>SIMS_OVC_Education Services_Comm</t>
  </si>
  <si>
    <t>rym8HVtfSP3</t>
  </si>
  <si>
    <t>SIMS_OVC_12.4 Education Services_Score</t>
  </si>
  <si>
    <t>SIMS_OVC_Education Services_Score</t>
  </si>
  <si>
    <t>EgtE8pNBNx5</t>
  </si>
  <si>
    <t>SIMS_OVC_12.5 Economic Strengthening Services_Comments</t>
  </si>
  <si>
    <t>SIMS_OVC_Economic Strengthening Services_Comm</t>
  </si>
  <si>
    <t>FczupUcQYkv</t>
  </si>
  <si>
    <t>SIMS_OVC_12.5 Economic Strengthening Services_Score</t>
  </si>
  <si>
    <t>SIMS_OVC_Economic Strengthening Services_Score</t>
  </si>
  <si>
    <t>OArUBwtYnXT</t>
  </si>
  <si>
    <t>SIMS_OVC_12.6 Referral Systems (Health and HIV/Socio-Economic Coordination)_Comments</t>
  </si>
  <si>
    <t>SIMS_OVC_Referral Systems (Health and HIV)_Comm</t>
  </si>
  <si>
    <t>MHrLKPEycXD</t>
  </si>
  <si>
    <t>SIMS_OVC_12.6 Referral Systems (Health and HIV/Socio-Economic Coordination)_Score</t>
  </si>
  <si>
    <t>SIMS_OVC_Referral Systems (Health and HIV)_Score</t>
  </si>
  <si>
    <t>DblPaqgAWef</t>
  </si>
  <si>
    <t>SIMS_OVC_12.7 Girls Secondary Education Transition_Comments</t>
  </si>
  <si>
    <t>SIMS_OVC_Girls Secondary Education Transition_Comm</t>
  </si>
  <si>
    <t>In8eqVieHSj</t>
  </si>
  <si>
    <t>SIMS_OVC_12.7 Girls Secondary Education Transition_Score</t>
  </si>
  <si>
    <t>SIMS_OVC_Girls Secondary Education Transition_Scor</t>
  </si>
  <si>
    <t>iAZx0zRSuMK</t>
  </si>
  <si>
    <t>SIMS_OVC_12.8 Protection Services_Comments</t>
  </si>
  <si>
    <t>SIMS_OVC_Protection Services_Comm</t>
  </si>
  <si>
    <t>xAe76SBe0qj</t>
  </si>
  <si>
    <t>SIMS_OVC_12.8 Protection Services_Score</t>
  </si>
  <si>
    <t>SIMS_OVC_Protection Services_Score</t>
  </si>
  <si>
    <t>mjip9OHUnIw</t>
  </si>
  <si>
    <t>SIMS_OVC_12.9 Preventing HIV in Girls_Comments</t>
  </si>
  <si>
    <t>SIMS_OVC_Preventing HIV in Girls_Comm</t>
  </si>
  <si>
    <t>SvNUcuDFmzM</t>
  </si>
  <si>
    <t>SIMS_OVC_12.9 Preventing HIV in Girls_Score</t>
  </si>
  <si>
    <t>SIMS_OVC_Preventing HIV in Girls_Score</t>
  </si>
  <si>
    <t>tkw9TOXgu1m</t>
  </si>
  <si>
    <t>SIMS_Pediatric Care and Treatment_3.10 Pediatric Facility Referral to Community Care and Support Services_Comments</t>
  </si>
  <si>
    <t>SIMS_3.10 Pediatric Facility Referral to Care_Comm</t>
  </si>
  <si>
    <t>ygvKMgHG9VB</t>
  </si>
  <si>
    <t>SIMS_Pediatric Care and Treatment_3.10 Pediatric Facility Referral to Community Care and Support Services_Score</t>
  </si>
  <si>
    <t>SIMS_3.10 Pediatric Facility Referral to Care_Scor</t>
  </si>
  <si>
    <t>rueqVca0RrX</t>
  </si>
  <si>
    <t>SIMS_Pediatric Care and Treatment_3.1 Pediatric ART Eligibility_Comments</t>
  </si>
  <si>
    <t>SIMS_3.1 Pediatric ART Eligibility_Comments</t>
  </si>
  <si>
    <t>N9FTEVg92Y4</t>
  </si>
  <si>
    <t>SIMS_Pediatric Care and Treatment_3.1 Pediatric ART Eligibility_Score</t>
  </si>
  <si>
    <t>SIMS_3.1 Pediatric ART Eligibility_Score</t>
  </si>
  <si>
    <t>hzO9UyqYcFu</t>
  </si>
  <si>
    <t>SIMS_Pediatric Care and Treatment_3.2 Pediatric ART Monitoring_Comments</t>
  </si>
  <si>
    <t>SIMS_3.2 Pediatric ART Monitoring_Comments</t>
  </si>
  <si>
    <t>o2oIHWAeTIw</t>
  </si>
  <si>
    <t>SIMS_Pediatric Care and Treatment_3.2 Pediatric ART Monitoring_Score</t>
  </si>
  <si>
    <t>SIMS_3.2 Pediatric ART Monitoring_Score</t>
  </si>
  <si>
    <t>Ky0AvVsCe50</t>
  </si>
  <si>
    <t>SIMS_Pediatric Care and Treatment_3.3 Supply Chain Reliability (Pediatric ARVs)_Comments</t>
  </si>
  <si>
    <t>SIMS_3.3 Supply Chain Reliability (ARVs)_Comments</t>
  </si>
  <si>
    <t>YN8p4ETJFL0</t>
  </si>
  <si>
    <t>SIMS_Pediatric Care and Treatment_3.3 Supply Chain Reliability (Pediatric ARVs)_Score</t>
  </si>
  <si>
    <t>SIMS_3.3 Supply Chain Reliability (ARVs)_Score</t>
  </si>
  <si>
    <t>oQFNnASBktt</t>
  </si>
  <si>
    <t>SIMS_Pediatric Care and Treatment_3.4 Supply Chain Reliability (Pediatric Cotrimoxazole)_Comments</t>
  </si>
  <si>
    <t>SIMS_3.4 Supply Chain Reliability (Cotrim)_Comment</t>
  </si>
  <si>
    <t>Qy1yCNhVCVG</t>
  </si>
  <si>
    <t>SIMS_Pediatric Care and Treatment_3.4 Supply Chain Reliability (Pediatric Cotrimoxazole)_Score</t>
  </si>
  <si>
    <t>SIMS_3.4 Supply Chain Reliability (Cotrim)_Score</t>
  </si>
  <si>
    <t>lBLA3lfNb8l</t>
  </si>
  <si>
    <t>SIMS_Pediatric Care and Treatment_3.5 Pediatric Cotrimoxazole_Comments</t>
  </si>
  <si>
    <t>SIMS_3.5 Pediatric Cotrimoxazole_Comments</t>
  </si>
  <si>
    <t>XkPTPIynDFp</t>
  </si>
  <si>
    <t>SIMS_Pediatric Care and Treatment_3.5 Pediatric Cotrimoxazole_Score</t>
  </si>
  <si>
    <t>SIMS_3.5 Pediatric Cotrimoxazole_Score</t>
  </si>
  <si>
    <t>CU0SwOzX49h</t>
  </si>
  <si>
    <t>SIMS_Pediatric Care and Treatment_3.6 Dosing of Pediatric ARVs_Comments</t>
  </si>
  <si>
    <t>SIMS_3.6 Dosing of Pediatric ARVs_Comments</t>
  </si>
  <si>
    <t>WKPTqZZM7e2</t>
  </si>
  <si>
    <t>SIMS_Pediatric Care and Treatment_3.6 Dosing of Pediatric ARVs_Score</t>
  </si>
  <si>
    <t>SIMS_3.6 Dosing of Pediatric ARVs_Score</t>
  </si>
  <si>
    <t>VatnSGHSxXN</t>
  </si>
  <si>
    <t>SIMS_Pediatric Care and Treatment_3.7 Pediatric TB Screening_Comments</t>
  </si>
  <si>
    <t>SIMS_3.7 Pediatric TB Screening_Comments</t>
  </si>
  <si>
    <t>zw3jQV7lV6u</t>
  </si>
  <si>
    <t>SIMS_Pediatric Care and Treatment_3.7 Pediatric TB Screening_Score</t>
  </si>
  <si>
    <t>SIMS_3.7 Pediatric TB Screening_Score</t>
  </si>
  <si>
    <t>MCodNknGt3o</t>
  </si>
  <si>
    <t>SIMS_Pediatric Care and Treatment_3.8 Routine HIV Testing for Children_Comments</t>
  </si>
  <si>
    <t>SIMS_3.8 Routine HIV Testing for Children_Comments</t>
  </si>
  <si>
    <t>EoKdBvguqDr</t>
  </si>
  <si>
    <t>SIMS_Pediatric Care and Treatment_3.8 Routine HIV Testing for Children_Score</t>
  </si>
  <si>
    <t>SIMS_3.8 Routine HIV Testing for Children_Score</t>
  </si>
  <si>
    <t>jMEbUocwzsX</t>
  </si>
  <si>
    <t>SIMS_Pediatric Care and Treatment_3.9 Adolescent Support Services_Comments</t>
  </si>
  <si>
    <t>SIMS_3.9 Adolescent Support Services_Comments</t>
  </si>
  <si>
    <t>EPqLvQ3evsT</t>
  </si>
  <si>
    <t>SIMS_Pediatric Care and Treatment_3.9 Adolescent Support Services_Score</t>
  </si>
  <si>
    <t>SIMS_3.9 Adolescent Support Services_Score</t>
  </si>
  <si>
    <t>O92Bcqpc87X</t>
  </si>
  <si>
    <t>SIMS_PMTCT_4.10 Supply Chain Reliability (Cotrimoxazole)_Comments</t>
  </si>
  <si>
    <t>SIMS_4.10 Supply Chain Rel (Cotrim)_Comments</t>
  </si>
  <si>
    <t>aLlFUrZ9m5H</t>
  </si>
  <si>
    <t>SIMS_PMTCT_4.10 Supply Chain Reliability (Cotrimoxazole)_Score</t>
  </si>
  <si>
    <t>SIMS_4.10 Supply Chain Rel (Cotrimoxazole)_Score</t>
  </si>
  <si>
    <t>LkX0WuciBs2</t>
  </si>
  <si>
    <t>SIMS_PMTCT_4.11 Supply Chain Reliability (Rapid Test Kits)_Comments</t>
  </si>
  <si>
    <t>SIMS_4.11 Supply Chain Rel (RTK)_Comments</t>
  </si>
  <si>
    <t>HqsHYYFCzfx</t>
  </si>
  <si>
    <t>SIMS_PMTCT_4.11 Supply Chain Reliability (Rapid Test Kits)_Score</t>
  </si>
  <si>
    <t>SIMS_4.11 Supply Chain Rel (Rapid Test Kits)_Score</t>
  </si>
  <si>
    <t>DZ8mBfAt7Jv</t>
  </si>
  <si>
    <t>SIMS_PMTCT_4.12 Tracking Mothers and Infants for PMTCT_Comments</t>
  </si>
  <si>
    <t>SIMS_4.12 Tracking Mothers Infants PMCTC_Comments</t>
  </si>
  <si>
    <t>e5ETl1dQvaQ</t>
  </si>
  <si>
    <t>SIMS_PMTCT_4.12 Tracking Mothers and Infants for PMTCT_Score</t>
  </si>
  <si>
    <t>SIMS_4.12 Tracking Mothers and Infants for Score</t>
  </si>
  <si>
    <t>jdL7xU5uX4Q</t>
  </si>
  <si>
    <t>SIMS_PMTCT_4.1 ART in PMTCT sites_Comments</t>
  </si>
  <si>
    <t>SIMS_4.1 ART in PMTCT sites_Comments</t>
  </si>
  <si>
    <t>hVl3RC43xNX</t>
  </si>
  <si>
    <t>SIMS_PMTCT_4.1 ART in PMTCT sites_Score</t>
  </si>
  <si>
    <t>SIMS_4.1 ART in PMTCT sites_Score</t>
  </si>
  <si>
    <t>V2BJYG6wZEO</t>
  </si>
  <si>
    <t>SIMS_PMTCT_4.2 CTX for HIV-infected Pregnant and Breastfeeding Women_Comments</t>
  </si>
  <si>
    <t>SIMS_4.2 CTX HIV+ Pregnant Women_Comments</t>
  </si>
  <si>
    <t>mcpOgtkGVTM</t>
  </si>
  <si>
    <t>SIMS_PMTCT_4.2 CTX for HIV-infected Pregnant and Breastfeeding Women_Score</t>
  </si>
  <si>
    <t>SIMS_4.2 CTX for HIV-infected Pregnant Women_Score</t>
  </si>
  <si>
    <t>C80n7EAwRQ5</t>
  </si>
  <si>
    <t>SIMS_PMTCT_4.3 PITC for Maternity Patients_Comments</t>
  </si>
  <si>
    <t>SIMS_4.3 PITC for Maternity Patients_Comments</t>
  </si>
  <si>
    <t>YOq1UqaYkKo</t>
  </si>
  <si>
    <t>SIMS_PMTCT_4.3 PITC for Maternity Patients_Score</t>
  </si>
  <si>
    <t>SIMS_4.3 PITC for Maternity Patients_Score</t>
  </si>
  <si>
    <t>G42V0uoX0KZ</t>
  </si>
  <si>
    <t>SIMS_PMTCT_4.4 ARVs at Labor and Delivery_Comments</t>
  </si>
  <si>
    <t>SIMS_4.4 ARVs at Labor and Delivery_Comments</t>
  </si>
  <si>
    <t>ldN2gycEqMc</t>
  </si>
  <si>
    <t>SIMS_PMTCT_4.4 ARVs at Labor and Delivery_Score</t>
  </si>
  <si>
    <t>SIMS_4.4 ARVs at Labor and Delivery_Score</t>
  </si>
  <si>
    <t>jjC5Cm9NY1s</t>
  </si>
  <si>
    <t>SIMS_PMTCT_4.5 Early Infant Diagnosis_Comments</t>
  </si>
  <si>
    <t>SIMS_4.5 Early Infant Diagnosis_Comments</t>
  </si>
  <si>
    <t>ei9y2E7paDS</t>
  </si>
  <si>
    <t>SIMS_PMTCT_4.5 Early Infant Diagnosis_Score</t>
  </si>
  <si>
    <t>SIMS_4.5 Early Infant Diagnosis_Score</t>
  </si>
  <si>
    <t>CX7hVWkzlyO</t>
  </si>
  <si>
    <t>SIMS_PMTCT_4.6 Enrollment of HIV-Infected Infants into ART services_Comments</t>
  </si>
  <si>
    <t>SIMS_4.6 Enrollment HIV+ Infants ART_Comments</t>
  </si>
  <si>
    <t>Do3RbbZx6hR</t>
  </si>
  <si>
    <t>SIMS_PMTCT_4.6 Enrollment of HIV-Infected Infants into ART services_Score</t>
  </si>
  <si>
    <t>SIMS_4.6 Enrollment HIV+ Infants ART services_Scor</t>
  </si>
  <si>
    <t>ZxwrLpQ4YgF</t>
  </si>
  <si>
    <t>SIMS_PMTCT_4.7 CTX for HIV Exposed Infants_Comments</t>
  </si>
  <si>
    <t>SIMS_4.7 CTX for HIV Exposed Infants_Comments</t>
  </si>
  <si>
    <t>M0hjW9rOiGX</t>
  </si>
  <si>
    <t>SIMS_PMTCT_4.7 CTX for HIV Exposed Infants_Score</t>
  </si>
  <si>
    <t>SIMS_4.7 CTX for HIV Exposed Infants_Score</t>
  </si>
  <si>
    <t>ayzB1OBu65W</t>
  </si>
  <si>
    <t>SIMS_PMTCT_4.8 Supply Chain Reliability  (Early Infant Diagnosis)_Comments</t>
  </si>
  <si>
    <t>SIMS_4.8 Supply Chain Rel (EID)_Comments</t>
  </si>
  <si>
    <t>cz3tl0L4WQ9</t>
  </si>
  <si>
    <t>SIMS_PMTCT_4.8 Supply Chain Reliability  (Early Infant Diagnosis)_Score</t>
  </si>
  <si>
    <t>SIMS_4.8 Supply Chain Rel (Early Infant Diag)_Scor</t>
  </si>
  <si>
    <t>hHEkJShpbAh</t>
  </si>
  <si>
    <t>SIMS_PMTCT_4.9 Supply Chain Reliability (Adult ARVs)_Comments</t>
  </si>
  <si>
    <t>SIMS_4.9 Supply Chain Rel (Adult ARVs)_Comments</t>
  </si>
  <si>
    <t>oNwqDYbVjp5</t>
  </si>
  <si>
    <t>SIMS_PMTCT_4.9 Supply Chain Reliability (Adult ARVs)_Score</t>
  </si>
  <si>
    <t>SIMS_4.9 Supply Chain Rel (Adult ARVs)_Score</t>
  </si>
  <si>
    <t>dUKpnoR2aiN</t>
  </si>
  <si>
    <t>SIMS_Point of Care Testing_14.1 Testing Staff_Comments</t>
  </si>
  <si>
    <t>SIMS_POC Testing_Testing Staff_Comm</t>
  </si>
  <si>
    <t>iSkY0KEeA7P</t>
  </si>
  <si>
    <t>SIMS_Point of Care Testing_14.1 Testing Staff_Score</t>
  </si>
  <si>
    <t>SIMS_POC Testing_Testing Staff_Score</t>
  </si>
  <si>
    <t>z5h1kqZXvwd</t>
  </si>
  <si>
    <t>SIMS_Point of Care Testing_14.2 Supplies, Reagents and Equipment_Comments</t>
  </si>
  <si>
    <t>SIMS_POC Testing_Supplies, Reagents and Equip_Comm</t>
  </si>
  <si>
    <t>WKhq2tQa4t5</t>
  </si>
  <si>
    <t>SIMS_Point of Care Testing_14.2 Supplies, Reagents and Equipment_Score</t>
  </si>
  <si>
    <t>SIMS_POC Testing_Supplies, Reagents and Equip_Scor</t>
  </si>
  <si>
    <t>tkM4JRSaqyo</t>
  </si>
  <si>
    <t>SIMS_Point of Care Testing_14.3 Procedures and Policies_Comments</t>
  </si>
  <si>
    <t>SIMS_POC Testing_Procedures and Policies_Comm</t>
  </si>
  <si>
    <t>EoEGruWdVzB</t>
  </si>
  <si>
    <t>SIMS_Point of Care Testing_14.3 Procedures and Policies_Score</t>
  </si>
  <si>
    <t>SIMS_POC Testing_Procedures and Policies_Score</t>
  </si>
  <si>
    <t>yF0Qopzuz7Y</t>
  </si>
  <si>
    <t>SIMS_Point of Care Testing_14.4 Quality Assurance_Comments</t>
  </si>
  <si>
    <t>SIMS_POC Testing_Quality Assurance_Comm</t>
  </si>
  <si>
    <t>VBc5nMqCx0H</t>
  </si>
  <si>
    <t>SIMS_Point of Care Testing_14.4 Quality Assurance_Score</t>
  </si>
  <si>
    <t>SIMS_POC Testing_Quality Assurance_Score</t>
  </si>
  <si>
    <t>zcIS5h2cCax</t>
  </si>
  <si>
    <t>SIMS_Point of Care Testing_14.5 Safety_Comments</t>
  </si>
  <si>
    <t>SIMS_POC Testing_Safety_Comm</t>
  </si>
  <si>
    <t>NpYYUaeTEHO</t>
  </si>
  <si>
    <t>SIMS_Point of Care Testing_14.5 Safety_Score</t>
  </si>
  <si>
    <t>SIMS_POC Testing_Safety_Score</t>
  </si>
  <si>
    <t>wcOs3u8UJy9</t>
  </si>
  <si>
    <t>SIMS_Point of Care Testing_CD4_Alere Pima</t>
  </si>
  <si>
    <t>SIMS_POC Testing_CD4_Alere Pima</t>
  </si>
  <si>
    <t>pZJNmsxVChf</t>
  </si>
  <si>
    <t>SIMS_Point of Care Testing_CD4_BD FACSPresto</t>
  </si>
  <si>
    <t>SIMS_POC Testing_CD4_BD FACSPresto</t>
  </si>
  <si>
    <t>G47hT5ldIUS</t>
  </si>
  <si>
    <t>SIMS_Point of Care Testing_CD4_Other</t>
  </si>
  <si>
    <t>SIMS_POC Testing_CD4_Other</t>
  </si>
  <si>
    <t>EjHV6bdAfbx</t>
  </si>
  <si>
    <t>SIMS_Point of Care Testing_Other</t>
  </si>
  <si>
    <t>SIMS_POC Testing_Other</t>
  </si>
  <si>
    <t>nGRseLCzMno</t>
  </si>
  <si>
    <t>SIMS_Point of Care Testing_TB Diagnostics_Sputum Microscopy</t>
  </si>
  <si>
    <t>SIMS_POC Testing_TB Diag_Sputum Microscopy</t>
  </si>
  <si>
    <t>PbAzKQdZ7aq</t>
  </si>
  <si>
    <t>SIMS_Point of Care Testing_TB Diagnostics_Xpert MTB/RIF</t>
  </si>
  <si>
    <t>SIMS_POC Testing_TB Diag_Xpert MTB/RIF</t>
  </si>
  <si>
    <t>K55PQZaWiem</t>
  </si>
  <si>
    <t>SIMS_Prevention_19.1 Condom Access and Availability at Point of Service_Comments</t>
  </si>
  <si>
    <t>SIMS_Prevention_Condom Access POC_Comm</t>
  </si>
  <si>
    <t>QO8xZDH3QNQ</t>
  </si>
  <si>
    <t>SIMS_Prevention_19.1 Condom Access and Availability at Point of Service_Score</t>
  </si>
  <si>
    <t>SIMS_Prevention_Condom Access POC_Score</t>
  </si>
  <si>
    <t>xbqdvfksWPd</t>
  </si>
  <si>
    <t>SIMS_Prevention_19.2 Condom and Lubricant Access and Availability at Point of Service_Comments</t>
  </si>
  <si>
    <t>SIMS_Prevention_Condom Lubricant Access POC_Comm</t>
  </si>
  <si>
    <t>cMGuVzNwQKQ</t>
  </si>
  <si>
    <t>SIMS_Prevention_19.2 Condom and Lubricant Access and Availability at Point of Service_Score</t>
  </si>
  <si>
    <t>SIMS_Prevention_Condom Lubricant Access POC_Score</t>
  </si>
  <si>
    <t>hulRGxFeHNQ</t>
  </si>
  <si>
    <t>SIMS_Prevention_19.3 Service Referral and Linkage System_Comments</t>
  </si>
  <si>
    <t>SIMS_Prevention_Service Referral Linkage System_Co</t>
  </si>
  <si>
    <t>WykYhvGZb02</t>
  </si>
  <si>
    <t>SIMS_Prevention_19.3 Service Referral and Linkage System_Score</t>
  </si>
  <si>
    <t>SIMS_Prevention_Service Referral Linkage System_Sc</t>
  </si>
  <si>
    <t>fHlgOK6dHJD</t>
  </si>
  <si>
    <t>SIMS_Prevention_19.4 Facilitation of Small Group Sessions for HIV Prevention_Comments</t>
  </si>
  <si>
    <t>SIMS_Prevention_Group Sessions HIV Prevention_Comm</t>
  </si>
  <si>
    <t>NFV9GJWDBMx</t>
  </si>
  <si>
    <t>SIMS_Prevention_19.4 Facilitation of Small Group Sessions for HIV Prevention_Score</t>
  </si>
  <si>
    <t>SIMS_Prevention_Group Sessions HIV Prevention_Scor</t>
  </si>
  <si>
    <t>PAuzsAxFRao</t>
  </si>
  <si>
    <t>SIMS_Site Mech_Agency Agreement #_Above Site</t>
  </si>
  <si>
    <t>M8rv2VqLrmd</t>
  </si>
  <si>
    <t>SIMS_Site Mech_Agency Agreement #_Above Site Key Pop</t>
  </si>
  <si>
    <t>SIMS_Site Mech_Agency Agreement #_Above Site KP</t>
  </si>
  <si>
    <t>y5JL8nd1mku</t>
  </si>
  <si>
    <t>SIMS_Site Mech_Agency Agreement #_Community</t>
  </si>
  <si>
    <t>himSqKTAog1</t>
  </si>
  <si>
    <t>SIMS_Site Mech_Agency Agreement #_Community Key Pop</t>
  </si>
  <si>
    <t>SIMS_Site Mech_Agency Agreement #_Community KP</t>
  </si>
  <si>
    <t>B9CdBkoSpKZ</t>
  </si>
  <si>
    <t>SIMS_Site Mech_Agency Agreement #_Facility</t>
  </si>
  <si>
    <t>Xjszp7SWXFo</t>
  </si>
  <si>
    <t>SIMS_Site Mech_Agency Agreement #_Facility Key Pop</t>
  </si>
  <si>
    <t>SIMS_Site Mech_Agency Agreement #_Facility KP</t>
  </si>
  <si>
    <t>ZNFtXqlWWDk</t>
  </si>
  <si>
    <t>SIMS_Site Mech_Challenges_Community</t>
  </si>
  <si>
    <t>bvMt8yMmO3j</t>
  </si>
  <si>
    <t>SIMS_Site Mech_Challenges_Community Key Pop</t>
  </si>
  <si>
    <t>gY2Zr6AA9cL</t>
  </si>
  <si>
    <t>SIMS_Site Mech_Challenges_Facility</t>
  </si>
  <si>
    <t>VQon6wYYw4K</t>
  </si>
  <si>
    <t>SIMS_Site Mech_Challenges_Facility Key Pop</t>
  </si>
  <si>
    <t>ZgkwAUHEy9X</t>
  </si>
  <si>
    <t>SIMS_Site Mech_Community Site Visit ID_Community</t>
  </si>
  <si>
    <t>SIMS_C_Site Mech_Community Site Visit ID_Comm</t>
  </si>
  <si>
    <t>uqepbCjezIe</t>
  </si>
  <si>
    <t>SIMS_Site Mech_Community Site Visit ID_Community Key Pop</t>
  </si>
  <si>
    <t>SIMS_C_Site Mech_Community Site Visit ID_CommKP</t>
  </si>
  <si>
    <t>zwef9GYhuoj</t>
  </si>
  <si>
    <t>SIMS_Site Mech_Datum</t>
  </si>
  <si>
    <t>QAt0XgwhxHz</t>
  </si>
  <si>
    <t>SIMS_Site Mech_District_Above Site</t>
  </si>
  <si>
    <t>N2grTSdog9q</t>
  </si>
  <si>
    <t>SIMS_Site Mech_District_Above Site Key Pop</t>
  </si>
  <si>
    <t>ayZvqBoadT5</t>
  </si>
  <si>
    <t>SIMS_Site Mech_Entity Name_Above Site</t>
  </si>
  <si>
    <t>oOveZZnp685</t>
  </si>
  <si>
    <t>SIMS_Site Mech_Entity Name_Above Site Key Pop</t>
  </si>
  <si>
    <t>EIOXreJX0Y6</t>
  </si>
  <si>
    <t>SIMS_Site Mech_Entity_Type_Above Site</t>
  </si>
  <si>
    <t>N7ZhWLV23BT</t>
  </si>
  <si>
    <t>SIMS_Site Mech_Entity_Type_Above Site Key Pop</t>
  </si>
  <si>
    <t>YGrDo3SyGpF</t>
  </si>
  <si>
    <t>SIMS_Site Mech_Entity_Type_Other_Description_Above Site</t>
  </si>
  <si>
    <t>SIMS_Site Mech_ET Other Description_Above Site</t>
  </si>
  <si>
    <t>lrmhnpXFaLL</t>
  </si>
  <si>
    <t>SIMS_Site Mech_Entity_Type_Other_Description_Above Site Key Pop</t>
  </si>
  <si>
    <t>SIMS_Site Mech_ET Other Description_AS Key Pop</t>
  </si>
  <si>
    <t>s1EGinp4srO</t>
  </si>
  <si>
    <t>SIMS_Site Mech_Facility_Level_Facility</t>
  </si>
  <si>
    <t>A79g6ovHdqn</t>
  </si>
  <si>
    <t>SIMS_Site Mech_Facility_Level_Facility Key Pop</t>
  </si>
  <si>
    <t>LwGD5IXS8nH</t>
  </si>
  <si>
    <t>SIMS_Site Mech_Geopolitical Unit Level_Community</t>
  </si>
  <si>
    <t>wNmfCrYgPpT</t>
  </si>
  <si>
    <t>SIMS_Site Mech_Geopolitical Unit Level_Community Key Pop</t>
  </si>
  <si>
    <t>SIMS_Site Mech_Geopolitical Unit Level_CommunityKP</t>
  </si>
  <si>
    <t>ZDLyWBMKJhS</t>
  </si>
  <si>
    <t>SIMS_Site Mech_Intervention Points Description_Community</t>
  </si>
  <si>
    <t>SIMS_Site Mech_Intervention Points Description_Com</t>
  </si>
  <si>
    <t>BSrQVtKTJ5r</t>
  </si>
  <si>
    <t>SIMS_Site Mech_Intervention Points Description_Community Key Pop</t>
  </si>
  <si>
    <t>SIMS_Site Mech_Intervention Points Descrip_CommKP</t>
  </si>
  <si>
    <t>a4rhShr9Xgu</t>
  </si>
  <si>
    <t>SIMS_Site Mech_Latitude</t>
  </si>
  <si>
    <t>MXkuenMDREN</t>
  </si>
  <si>
    <t>SIMS_Site Mech_Longitude</t>
  </si>
  <si>
    <t>bFszVEUJrT9</t>
  </si>
  <si>
    <t>SIMS_Site Mech_Partner_Agreement_Signed_Above Site</t>
  </si>
  <si>
    <t>SIMS_Site Mech_Partner_Agreement_Signed_as</t>
  </si>
  <si>
    <t>wEPA86d2LMn</t>
  </si>
  <si>
    <t>SIMS_Site Mech_Partner_Agreement_Signed_Above Site Key Pop</t>
  </si>
  <si>
    <t>SIMS_Site Mech_Partner_Agreement_Signed_askp</t>
  </si>
  <si>
    <t>eC6hfki6kCS</t>
  </si>
  <si>
    <t>SIMS_Site Mech_Partner_Agreement_Signed_Community</t>
  </si>
  <si>
    <t>QwzmRHVDBAR</t>
  </si>
  <si>
    <t>SIMS_Site Mech_Partner_Agreement_Signed_Community Key Pop</t>
  </si>
  <si>
    <t>SIMS_Site Mech_Partner_Agreement_Signed_commkp</t>
  </si>
  <si>
    <t>dNOXOf3FIZC</t>
  </si>
  <si>
    <t>SIMS_Site Mech_Partner_Agreement_Signed_Facility</t>
  </si>
  <si>
    <t>qt27PBBBHGa</t>
  </si>
  <si>
    <t>SIMS_Site Mech_Partner_Agreement_Signed_Facility Key Pop</t>
  </si>
  <si>
    <t>SIMS_Site Mech_Partner_Agreement_Signed_fackp</t>
  </si>
  <si>
    <t>OO5sacEdJ1m</t>
  </si>
  <si>
    <t>SIMS_Site Mech_Region/Province_Above Site</t>
  </si>
  <si>
    <t>LSIaaio5jN6</t>
  </si>
  <si>
    <t>SIMS_Site Mech_Region/Province_Above Site Key Pop</t>
  </si>
  <si>
    <t>hdsOpyhyLOW</t>
  </si>
  <si>
    <t>SIMS_Site Mech_Strengths_Community</t>
  </si>
  <si>
    <t>KfxiZF4WiNW</t>
  </si>
  <si>
    <t>SIMS_Site Mech_Strengths_Community Key Pop</t>
  </si>
  <si>
    <t>XQlNY6Tqh5M</t>
  </si>
  <si>
    <t>SIMS_Site Mech_Strengths_Facility</t>
  </si>
  <si>
    <t>iynUDBMbSsg</t>
  </si>
  <si>
    <t>SIMS_Site Mech_Strengths_Facility Key Pop</t>
  </si>
  <si>
    <t>G4HmI6NLnMB</t>
  </si>
  <si>
    <t>SIMS_Site Mech_Time_End_Above Site</t>
  </si>
  <si>
    <t>RYBOdqvyf0F</t>
  </si>
  <si>
    <t>SIMS_Site Mech_Time_End_Above Site Key Pop</t>
  </si>
  <si>
    <t>RU1eV7FMqPx</t>
  </si>
  <si>
    <t>SIMS_Site Mech_Time_End_Community</t>
  </si>
  <si>
    <t>zmjMqN7WPJv</t>
  </si>
  <si>
    <t>SIMS_Site Mech_Time_End_Community Key Pop</t>
  </si>
  <si>
    <t>gZC5Vuxa8sD</t>
  </si>
  <si>
    <t>SIMS_Site Mech_Time_End_Facility</t>
  </si>
  <si>
    <t>Oh0qeFSaxGF</t>
  </si>
  <si>
    <t>SIMS_Site Mech_Time_End_Facility Key Pop</t>
  </si>
  <si>
    <t>JsDdetg3nji</t>
  </si>
  <si>
    <t>SIMS_Site Mech_Time_Start_Above Site</t>
  </si>
  <si>
    <t>W0ffdlUn1fz</t>
  </si>
  <si>
    <t>SIMS_Site Mech_Time_Start_Above Site Key Pop</t>
  </si>
  <si>
    <t>pgv8Lsq1bFD</t>
  </si>
  <si>
    <t>SIMS_Site Mech_Time_Start_Community</t>
  </si>
  <si>
    <t>b6TVUpTnhtD</t>
  </si>
  <si>
    <t>SIMS_Site Mech_Time_Start_Community Key Pop</t>
  </si>
  <si>
    <t>Ksjh6gugwWt</t>
  </si>
  <si>
    <t>SIMS_Site Mech_Time_Start_Facility</t>
  </si>
  <si>
    <t>VmWMyhnY73T</t>
  </si>
  <si>
    <t>SIMS_Site Mech_Time_Start_Facility Key Pop</t>
  </si>
  <si>
    <t>eOmj18ynXaY</t>
  </si>
  <si>
    <t>SIMS_Site Mech_Village/Town_Facility</t>
  </si>
  <si>
    <t>mDNSLyEOQ2b</t>
  </si>
  <si>
    <t>SIMS_Site Mech_Village/Town_Facility Key Pop</t>
  </si>
  <si>
    <t>tdIHNVZwMF5</t>
  </si>
  <si>
    <t xml:space="preserve">SIMS_Site Mech_Visit_Date_Above Site </t>
  </si>
  <si>
    <t>gD3QRa4rL3i</t>
  </si>
  <si>
    <t>SIMS_Site Mech_Visit_Date_Above Site Key Pop</t>
  </si>
  <si>
    <t>wZFmtfdwu1y</t>
  </si>
  <si>
    <t>SIMS_Site Mech_Visit_Date_Community</t>
  </si>
  <si>
    <t>k9gJeolXBCH</t>
  </si>
  <si>
    <t>SIMS_Site Mech_Visit_Date_Community Key Pop</t>
  </si>
  <si>
    <t>SfZikeAmf7M</t>
  </si>
  <si>
    <t>SIMS_Site Mech_Visit_Date_Facility</t>
  </si>
  <si>
    <t>CFNVCEQcDLk</t>
  </si>
  <si>
    <t>SIMS_Site Mech_Visit_Date_Facility Key Pop</t>
  </si>
  <si>
    <t>ALaaY1klFfn</t>
  </si>
  <si>
    <t>SIMS_Site Mech_Visit_Type_Above Site</t>
  </si>
  <si>
    <t>tv435nAZ4Lm</t>
  </si>
  <si>
    <t>SIMS_Site Mech_Visit_Type_Above Site Key Pop</t>
  </si>
  <si>
    <t>AWL0uDElI5a</t>
  </si>
  <si>
    <t>SIMS_Site Mech_Visit_Type_Community</t>
  </si>
  <si>
    <t>MPhddQC18tb</t>
  </si>
  <si>
    <t>SIMS_Site Mech_Visit_Type_Community Key Pop</t>
  </si>
  <si>
    <t>gKYo8FvJnay</t>
  </si>
  <si>
    <t>SIMS_Site Mech_Visit_Type_Facility</t>
  </si>
  <si>
    <t>JDYMdJ1kUcJ</t>
  </si>
  <si>
    <t>SIMS_Site Mech_Visit_Type_Facility Key Pop</t>
  </si>
  <si>
    <t>DKWaaAZ6WCl</t>
  </si>
  <si>
    <t>SIMS_Site Mgt-Finance and Planning_20.1 Financial Management_Comments</t>
  </si>
  <si>
    <t>SIMS_SM-Finance Planning_Financial Management_Comm</t>
  </si>
  <si>
    <t>CRGWNj0J8aa</t>
  </si>
  <si>
    <t>SIMS_Site Mgt-Finance and Planning_20.1 Financial Management_Score</t>
  </si>
  <si>
    <t>SIMS_SM-Finance Planning_Financial Management_Scor</t>
  </si>
  <si>
    <t>x3Xj4Bxsw2g</t>
  </si>
  <si>
    <t>SIMS_Site Mgt-Finance and Planning_20.2 HRH Staffing_Comments</t>
  </si>
  <si>
    <t>SIMS_20.2 HRH Staffing_Comments</t>
  </si>
  <si>
    <t>uEtI0Ej4UMf</t>
  </si>
  <si>
    <t>SIMS_Site Mgt-Finance and Planning_20.2 HRH Staffing_Score</t>
  </si>
  <si>
    <t>SIMS_20.2 HRH Staffing_Score</t>
  </si>
  <si>
    <t>VJqbGRVmAEp</t>
  </si>
  <si>
    <t>SIMS_Site Mgt-Finance and Planning_20.3 Financial Management Above Site_Comments</t>
  </si>
  <si>
    <t>SIMS_20.3 Financial Management Above Site_Comments</t>
  </si>
  <si>
    <t>Zz3IgPx9DOM</t>
  </si>
  <si>
    <t>SIMS_Site Mgt-Finance and Planning_20.3 Financial Management Above Site_Score</t>
  </si>
  <si>
    <t>SIMS_20.3 Financial Management Above Site_Score</t>
  </si>
  <si>
    <t>EKiXdhCj1ok</t>
  </si>
  <si>
    <t>SIMS_Site Mgt-Finance and Planning_20.4 HRH Staffing Above Site_Comments</t>
  </si>
  <si>
    <t>SIMS_20.4 HRH Staffing Above Site_Comments</t>
  </si>
  <si>
    <t>TyqwVVnRnwo</t>
  </si>
  <si>
    <t>SIMS_Site Mgt-Finance and Planning_20.4 HRH Staffing Above Site_Score</t>
  </si>
  <si>
    <t>SIMS_20.4 HRH Staffing Above Site_Score</t>
  </si>
  <si>
    <t>j6if4MdLHtu</t>
  </si>
  <si>
    <t>SIMS_Site Mgt-Finance and Planning_20.5 Use of Data from Health Economics and Finance Studies_Comments</t>
  </si>
  <si>
    <t>SIMS_20.5 Use of Data_Comments</t>
  </si>
  <si>
    <t>SlWla2wF9lO</t>
  </si>
  <si>
    <t>SIMS_Site Mgt-Finance and Planning_20.5 Use of Data from Health Economics and Finance Studies_Score</t>
  </si>
  <si>
    <t>SIMS_20.5 Use of Data_Score</t>
  </si>
  <si>
    <t>hS9ypIKXH38</t>
  </si>
  <si>
    <t>SIMS_Site Mgt-Finance and Planning_20.6 Use of Routinely Reported Financial Information for HIV Programs_Comments</t>
  </si>
  <si>
    <t>SIMS_20.6 Use of Financial Information_Comm</t>
  </si>
  <si>
    <t>h0jbuLE3h6O</t>
  </si>
  <si>
    <t>SIMS_Site Mgt-Finance and Planning_20.6 Use of Routinely Reported Financial Information for HIV Programs_Score</t>
  </si>
  <si>
    <t>SIMS_20.6 Use of Reported Financial Info_Score</t>
  </si>
  <si>
    <t>KB1TbVByv8R</t>
  </si>
  <si>
    <t>SIMS_Site Mgt-Monitoring and Reporting_24.1a ART Registers_Comments</t>
  </si>
  <si>
    <t>SIMS_24.1a ART Registers Comments</t>
  </si>
  <si>
    <t>iEad9mKZprv</t>
  </si>
  <si>
    <t>SIMS_Site Mgt-Monitoring and Reporting_24.1a ART Registers_Score</t>
  </si>
  <si>
    <t>SIMS_24.1a ART Registers Score</t>
  </si>
  <si>
    <t>bz68wmkpDWm</t>
  </si>
  <si>
    <t>SIMS_Site Mgt-Monitoring and Reporting_24.1b pre-ART Registers_Comments</t>
  </si>
  <si>
    <t>SIMS_24.1b pre-ART Registers_Comments"</t>
  </si>
  <si>
    <t>DqamSqmTqBx</t>
  </si>
  <si>
    <t>SIMS_Site Mgt-Monitoring and Reporting_24.1b pre-ART Registers_Score</t>
  </si>
  <si>
    <t>SIMS_24.1b pre-ART Registers_Score"</t>
  </si>
  <si>
    <t>rpMgm31NOkT</t>
  </si>
  <si>
    <t>SIMS_Site Mgt-Monitoring and Reporting_24.1c ANC Registers_Comments</t>
  </si>
  <si>
    <t>SIMS_24.1c ANC Registers Comments</t>
  </si>
  <si>
    <t>jF8wn3oO9te</t>
  </si>
  <si>
    <t>SIMS_Site Mgt-Monitoring and Reporting_24.1c ANC Registers_Score</t>
  </si>
  <si>
    <t>SIMS_24.1c ANC Registers Score</t>
  </si>
  <si>
    <t>SX4aJpircjS</t>
  </si>
  <si>
    <t>SIMS_Site Mgt-Monitoring and Reporting_24.1d L&amp;D Registers_Comments</t>
  </si>
  <si>
    <t>SIMS_24.1d L&amp;D Registers Comments</t>
  </si>
  <si>
    <t>rcH6NTTxMkb</t>
  </si>
  <si>
    <t>SIMS_Site Mgt-Monitoring and Reporting_24.1d L&amp;D Registers_Score</t>
  </si>
  <si>
    <t>SIMS_24.1d L&amp;D Registers Score</t>
  </si>
  <si>
    <t>lPMKfWPSY3F</t>
  </si>
  <si>
    <t>SIMS_Site Mgt-Monitoring and Reporting_24.1e HEI/EID Registers_Comments</t>
  </si>
  <si>
    <t>SIMS_24.1e HEI/EID Registers Comments</t>
  </si>
  <si>
    <t>YlvTqTnCP4s</t>
  </si>
  <si>
    <t>SIMS_Site Mgt-Monitoring and Reporting_24.1e HEI/EID Registers_Score</t>
  </si>
  <si>
    <t>SIMS_24.1e HEI/EID Registers Score</t>
  </si>
  <si>
    <t>FhYYxrLJQJJ</t>
  </si>
  <si>
    <t>SIMS_Site Mgt-Monitoring and Reporting_24.1f VMMC Registers_Comments</t>
  </si>
  <si>
    <t>SIMS_24.1f VMMC Registers Comments</t>
  </si>
  <si>
    <t>EhxTt2jlxLo</t>
  </si>
  <si>
    <t>SIMS_Site Mgt-Monitoring and Reporting_24.1f VMMC Registers_Score</t>
  </si>
  <si>
    <t>SIMS_24.1f VMMC Registers Score</t>
  </si>
  <si>
    <t>uJZJ9KkuQCh</t>
  </si>
  <si>
    <t>SIMS_Site Mgt-Monitoring and Reporting_24.2 Patient/Beneficiary Records_Comments</t>
  </si>
  <si>
    <t>SIMS_SM-MR_Patient/Beneficiary Records_Comm</t>
  </si>
  <si>
    <t>FHuxhOxO8gT</t>
  </si>
  <si>
    <t>SIMS_Site Mgt-Monitoring and Reporting_24.2 Patient/Beneficiary Records_Score</t>
  </si>
  <si>
    <t>SIMS_SM-MR_Patient/Beneficiary Records_Score</t>
  </si>
  <si>
    <t>NErl76ssBHQ</t>
  </si>
  <si>
    <t>SIMS_Site Mgt-Monitoring and Reporting_24.3 Data Quality Assurance_Comments</t>
  </si>
  <si>
    <t>SIMS_SM-MR_Data Quality Assurance_Comm</t>
  </si>
  <si>
    <t>JwjH02F35aK</t>
  </si>
  <si>
    <t>SIMS_Site Mgt-Monitoring and Reporting_24.3 Data Quality Assurance_Score</t>
  </si>
  <si>
    <t>SIMS_SM-MR_Data Quality Assurance_Score</t>
  </si>
  <si>
    <t>eyrJ2dKYXd2</t>
  </si>
  <si>
    <t>SIMS_Site Mgt-Monitoring and Reporting_24.4 Results Reporting_Comments</t>
  </si>
  <si>
    <t>SIMS_SM-MR_Results Reporting_Comm</t>
  </si>
  <si>
    <t>kzTXWe2zo5R</t>
  </si>
  <si>
    <t>SIMS_Site Mgt-Monitoring and Reporting_24.4 Results Reporting_Score</t>
  </si>
  <si>
    <t>SIMS_SM-MR_Results Reporting_Score</t>
  </si>
  <si>
    <t>p87hSKPXg0q</t>
  </si>
  <si>
    <t>SIMS_Site Mgt-Monitoring and Reporting_24.5 Data Collection/Review_Comments</t>
  </si>
  <si>
    <t>SIMS_24.5 Data Collection/Review_Comm</t>
  </si>
  <si>
    <t>Rcb2TTPkCq5</t>
  </si>
  <si>
    <t>SIMS_Site Mgt-Monitoring and Reporting_24.5 Data Collection/Review_Score</t>
  </si>
  <si>
    <t>SIMS_24.5_Data Collection/Review_Score</t>
  </si>
  <si>
    <t>QWktPp3wbY3</t>
  </si>
  <si>
    <t>SIMS_Site Mgt-Monitoring and Reporting_24.6 Data Use_Comments</t>
  </si>
  <si>
    <t>SIMS_24.6 Data Use_Comments</t>
  </si>
  <si>
    <t>SSxBYzLGsrD</t>
  </si>
  <si>
    <t>SIMS_Site Mgt-Monitoring and Reporting_24.6 Data Use_Score</t>
  </si>
  <si>
    <t>SIMS_24.6_Data Use_Score</t>
  </si>
  <si>
    <t>G76y8ySZWSH</t>
  </si>
  <si>
    <t>SIMS_Site Mgt-Monitoring and Reporting_24.7 Management and Planning_Comments</t>
  </si>
  <si>
    <t>SIMS_24.7 Management and Planning_Comments</t>
  </si>
  <si>
    <t>Q02Kzc3RPBF</t>
  </si>
  <si>
    <t>SIMS_Site Mgt-Monitoring and Reporting_24.7 Management and Planning_Score</t>
  </si>
  <si>
    <t>SIMS_24.7_Management and Planning_Score</t>
  </si>
  <si>
    <t>UoVfG7RKyop</t>
  </si>
  <si>
    <t>SIMS_Site Mgt-Performance Management_21.1 Staff Performance Assessment_Comments</t>
  </si>
  <si>
    <t>SIMS_21.1 Staff Performance Assessment_Comments</t>
  </si>
  <si>
    <t>KqalrvFsUEl</t>
  </si>
  <si>
    <t>SIMS_Site Mgt-Performance Management_21.1 Staff Performance Assessment_Score</t>
  </si>
  <si>
    <t>SIMS_21.1 Staff Performance Assessment_Score</t>
  </si>
  <si>
    <t>OQMH2IYfqIh</t>
  </si>
  <si>
    <t>SIMS_Site Mgt-Performance Management_21.2 In-Service Training_Comments</t>
  </si>
  <si>
    <t>SIMS_SM-PM_In-Service Training_Comm</t>
  </si>
  <si>
    <t>gkegpeZcb9y</t>
  </si>
  <si>
    <t>SIMS_Site Mgt-Performance Management_21.2 In-Service Training_Score</t>
  </si>
  <si>
    <t>SIMS_SM-PM_In-Service Training_Score</t>
  </si>
  <si>
    <t>hFjY8mMYTfv</t>
  </si>
  <si>
    <t>SIMS_Site Mgt-Performance Management_21.3 Supportive Supervision_Comments</t>
  </si>
  <si>
    <t>SIMS_21.3 Supportive Supervision_Comments</t>
  </si>
  <si>
    <t>NjK5t52IJd2</t>
  </si>
  <si>
    <t>SIMS_Site Mgt-Performance Management_21.3 Supportive Supervision_Score</t>
  </si>
  <si>
    <t>SIMS_21.3 Supportive Supervision_Score</t>
  </si>
  <si>
    <t>n6mDV22NCAs</t>
  </si>
  <si>
    <t>SIMS_Site Mgt-Performance Management_21.4 Supporting Role of Community Based Cadres_Comments</t>
  </si>
  <si>
    <t>SIMS_SM-PM_Supporting Role Community Cadres_Comm</t>
  </si>
  <si>
    <t>EP3gNgFJfIo</t>
  </si>
  <si>
    <t>SIMS_Site Mgt-Performance Management_21.4 Supporting Role of Community Based Cadres_Score</t>
  </si>
  <si>
    <t>SIMS_SM-PM_Supporting Role Community Cadres_Score</t>
  </si>
  <si>
    <t>I8zqAhUJkYT</t>
  </si>
  <si>
    <t>SIMS_Site Mgt-Performance Management_21.5 Staff Performance Assessment Above Site_Comments</t>
  </si>
  <si>
    <t>SIMS_21.5 Staff Performance Assess AboveSite _Comm</t>
  </si>
  <si>
    <t>HZvX5pfG0Ni</t>
  </si>
  <si>
    <t>SIMS_Site Mgt-Performance Management_21.5 Staff Performance Assessment Above Site_Score</t>
  </si>
  <si>
    <t>SIMS_21.5 Staff Performance Assess Abovesite_Score</t>
  </si>
  <si>
    <t>Vx9mrPN2P8J</t>
  </si>
  <si>
    <t>SIMS_Site Mgt-Performance Management_21.6 In Service Training Above Site_Comments</t>
  </si>
  <si>
    <t>SIMS_21.6 In Service Training Above Site_Comments</t>
  </si>
  <si>
    <t>zIWluaL1AVa</t>
  </si>
  <si>
    <t>SIMS_Site Mgt-Performance Management_21.6 In-Service Training Above Site_Score</t>
  </si>
  <si>
    <t>SIMS_21.6 In-Service Training Above Site_Score</t>
  </si>
  <si>
    <t>k7Kf5X8Xb0a</t>
  </si>
  <si>
    <t>SIMS_Site Mgt-Performance Management_21.7 Supervision Above Site_Comments</t>
  </si>
  <si>
    <t>SIMS_21.7 Supervision Above Site_Comments</t>
  </si>
  <si>
    <t>jNIqQZKc1LT</t>
  </si>
  <si>
    <t>SIMS_Site Mgt-Performance Management_21.7 Supervision Above Site_Score</t>
  </si>
  <si>
    <t>SIMS_21.7 Supervision Above Site_Score</t>
  </si>
  <si>
    <t>PcI69CG4zut</t>
  </si>
  <si>
    <t>SIMS_Site Mgt-Policy and Practice_22.1 Stigma and Discrimination In-Service Training_Comments</t>
  </si>
  <si>
    <t>SIMS_SM-PP_Stigma Discrimination Training_Comm</t>
  </si>
  <si>
    <t>yfrr4iopDWN</t>
  </si>
  <si>
    <t>SIMS_Site Mgt-Policy and Practice_22.1 Stigma and Discrimination In-Service Training_Score</t>
  </si>
  <si>
    <t>SIMS_SM-PP_Stigma Discrimination Training_Score</t>
  </si>
  <si>
    <t>IiCZWTBe775</t>
  </si>
  <si>
    <t>SIMS_Site Mgt-Policy and Practice_22.2 Community Governance_Comments</t>
  </si>
  <si>
    <t>SIMS_SM-PP_Community Governance_Comm</t>
  </si>
  <si>
    <t>y7HeaqHyl1W</t>
  </si>
  <si>
    <t>SIMS_Site Mgt-Policy and Practice_22.2 Community Governance_Score</t>
  </si>
  <si>
    <t>SIMS_SM-PP_Community Governance_Score</t>
  </si>
  <si>
    <t>yH6gLE6nsVO</t>
  </si>
  <si>
    <t>SIMS_Site Mgt-Policy and Practice_22.3 Patient Rights_Comments</t>
  </si>
  <si>
    <t>SIMS_SM-PP_Patient Rights_Comm</t>
  </si>
  <si>
    <t>US38qZz5ogV</t>
  </si>
  <si>
    <t>SIMS_Site Mgt-Policy and Practice_22.3 Patient Rights_Score</t>
  </si>
  <si>
    <t>SIMS_SM-PP_Patient Rights_Score</t>
  </si>
  <si>
    <t>sgktTj2o79g</t>
  </si>
  <si>
    <t>SIMS_Site Mgt-Policy and Practice_22.4 Accessible Services_Comments</t>
  </si>
  <si>
    <t>SIMS_SM-PP_Accessible Services_Comm</t>
  </si>
  <si>
    <t>dKj2y3z2XUv</t>
  </si>
  <si>
    <t>SIMS_Site Mgt-Policy and Practice_22.4 Accessible Services_Score</t>
  </si>
  <si>
    <t>SIMS_SM-PP_Accessible Services_Score</t>
  </si>
  <si>
    <t>idsJlwgCUd9</t>
  </si>
  <si>
    <t>SIMS_Site Mgt-Policy and Practice_22.5 Advocacy_Comments</t>
  </si>
  <si>
    <t>SIMS_22.5 Advocacy_Comments</t>
  </si>
  <si>
    <t>Q8IcaVe4YA6</t>
  </si>
  <si>
    <t>SIMS_Site Mgt-Policy and Practice_22.5 Advocacy_Score</t>
  </si>
  <si>
    <t>SIMS_22.5 Advocacy_Score</t>
  </si>
  <si>
    <t>Zkzl7djs1PA</t>
  </si>
  <si>
    <t>SIMS_Site Mgt-QM/QI_23.1 HIV_QM/QI System_Community Governance_Comments</t>
  </si>
  <si>
    <t>SIMS_SM-QM/QI_HIV QM/QI Community Govern_Comm</t>
  </si>
  <si>
    <t>kjYpLmVyswc</t>
  </si>
  <si>
    <t>SIMS_Site Mgt-QM/QI_23.1 HIV QM/QI System_Community Governance_Score</t>
  </si>
  <si>
    <t>SIMS_SM-QM/QI_HIV QM/QI Community Govern_Score</t>
  </si>
  <si>
    <t>BKzI3uLoCdU</t>
  </si>
  <si>
    <t>SIMS_Site Mgt-QM/QI_23.2 Assessment and Utilization of Performance Data in QI Activities_Comments</t>
  </si>
  <si>
    <t>SIMS_SM-QM/QI_Assess Performance QI Act_Comm</t>
  </si>
  <si>
    <t>I9R1aT2GAKX</t>
  </si>
  <si>
    <t>SIMS_Site Mgt-QM/QI_23.2 Assessment and Utilization of Performance Data in QI Activities_Score</t>
  </si>
  <si>
    <t>SIMS_SM-QM/QI_Assess Perform QI Act_Score</t>
  </si>
  <si>
    <t>GxV6KAOK3zs</t>
  </si>
  <si>
    <t>SIMS_Site Mgt-QM/QI_23.3 QM/QI Capacity Building - National Level_Comments</t>
  </si>
  <si>
    <t>SIMS_23.3 QM/QI Capacity Building - National_Comm</t>
  </si>
  <si>
    <t>np9jH8wDFkT</t>
  </si>
  <si>
    <t>SIMS_Site Mgt-QM/QI_23.3 QM/QI Capacity Building - National Level_Score</t>
  </si>
  <si>
    <t>SIMS_23.3 QM/QI Capacity Building - National_Score</t>
  </si>
  <si>
    <t>YKCUi21GKtc</t>
  </si>
  <si>
    <t>SIMS_Site Mgt-QM/QI_23.4 QM/QI Capacity Building - Regional/Provincial/District Level_Comments</t>
  </si>
  <si>
    <t>SIMS_23.4 QM/QI Capacity Building-Subnational_Comm</t>
  </si>
  <si>
    <t>J88iLq2k7iH</t>
  </si>
  <si>
    <t>SIMS_Site Mgt-QM/QI_23.4 QM/QI Capacity Building - Regional/Provincial/District Level_Score</t>
  </si>
  <si>
    <t>SIMS_23.3 QM/QI CB Subnational_Score</t>
  </si>
  <si>
    <t>ekgeJlSHErp</t>
  </si>
  <si>
    <t>SIMS_Site Mgt-QM/QI_23.5 QM/QI Patient/Community Involvement - National Level_Comments</t>
  </si>
  <si>
    <t>SIMS_23.5 Patient/Community - National_Comments</t>
  </si>
  <si>
    <t>CoZHJ5ve7UD</t>
  </si>
  <si>
    <t>SIMS_Site Mgt-QM/QI_23.5 QM/QI Patient/Community Involvement - National Level_Score</t>
  </si>
  <si>
    <t>SIMS_23.5 QM/QI Patient/Community - National_Score</t>
  </si>
  <si>
    <t>wbcMfF0kcyJ</t>
  </si>
  <si>
    <t>SIMS_Site Mgt-QM/QI_23.6 QM/QI Patient/Community Involvement - Regional/Provincial/District Level_Comments</t>
  </si>
  <si>
    <t>SIMS_23.6 QM/QI Patient/Community-Subnational_Comm</t>
  </si>
  <si>
    <t>QRgkw1E9fUl</t>
  </si>
  <si>
    <t>SIMS_Site Mgt-QM/QI_23.6 QM/QI Patient/Community Involvement - Regional/Provincial/District Level_Score</t>
  </si>
  <si>
    <t>SIMS_23.3 QM/QIPatient/Community Subnational_Score</t>
  </si>
  <si>
    <t>H3QDrcYOQZI</t>
  </si>
  <si>
    <t>SIMS_Site Mgt-QM/QI_23.7 QM/QI System - National Level_Comments</t>
  </si>
  <si>
    <t>SIMS_23.7 QM/QI System - National_Comments</t>
  </si>
  <si>
    <t>ZK88I0ozo9D</t>
  </si>
  <si>
    <t>SIMS_Site Mgt-QM/QI_23.7 QM/QI System - National Level_Score</t>
  </si>
  <si>
    <t>23.7 QM/QI System - National Level_Score</t>
  </si>
  <si>
    <t>qtkSdE82dCL</t>
  </si>
  <si>
    <t>SIMS_Site Mgt-QM/QI_23.8 QM/QI System - Regional/Provincial/District Level_Comments</t>
  </si>
  <si>
    <t>SIMS_23.8 QM/QI System-Subnational_Comments</t>
  </si>
  <si>
    <t>cmD3vYd3aVo</t>
  </si>
  <si>
    <t>SIMS_Site Mgt-QM/QI_23.8 QM/QI System - Regional/Provincial/District Level_Score</t>
  </si>
  <si>
    <t>SIMS_23.3 QM/QI System Subnational_Score</t>
  </si>
  <si>
    <t>G4xLp3D3kJ5</t>
  </si>
  <si>
    <t>SIMS_STI_9.1 STI Screening_Comments</t>
  </si>
  <si>
    <t>SIMS_STI_STI Screening_Comm</t>
  </si>
  <si>
    <t>v5aEdVNsbmv</t>
  </si>
  <si>
    <t>SIMS_STI_9.1 STI Screening_Score</t>
  </si>
  <si>
    <t>SIMS_STI_STI Screening_Score</t>
  </si>
  <si>
    <t>YHuuJBTseOB</t>
  </si>
  <si>
    <t>SIMS_STI_9.2 STI Management and Treatment_Comments</t>
  </si>
  <si>
    <t>SIMS_STI_STI Management and Treatment_Comm</t>
  </si>
  <si>
    <t>pUWEA1yF7WS</t>
  </si>
  <si>
    <t>SIMS_STI_9.2 STI Management and Treatment_Score</t>
  </si>
  <si>
    <t>SIMS_STI_STI Management and Treatment_Score</t>
  </si>
  <si>
    <t>SpMdcPdVBo9</t>
  </si>
  <si>
    <t>SIMS_Supply Chain_27.1 ARVs_Comments</t>
  </si>
  <si>
    <t>SIMS_27.1 ARVs_Comments</t>
  </si>
  <si>
    <t>SyP6LGNPmFi</t>
  </si>
  <si>
    <t>SIMS_Supply Chain_27.1 ARVs_Score</t>
  </si>
  <si>
    <t>SIMS_27.1 ARVs_Score</t>
  </si>
  <si>
    <t>OWBiIHWWuOJ</t>
  </si>
  <si>
    <t>SIMS_Supply Chain_27.2 Data Use for Commodity Procurement and Forecasting_Comments</t>
  </si>
  <si>
    <t>SIMS_27.2 Data Use for Commodities_Comm</t>
  </si>
  <si>
    <t>dRTLk7PQRBT</t>
  </si>
  <si>
    <t>SIMS_Supply Chain_27.2 Data Use for Commodity Procurement and Forecasting_Score</t>
  </si>
  <si>
    <t>SIMS_27.2 Data Use for Commodities_Score</t>
  </si>
  <si>
    <t>Bh1VQr3tNUq</t>
  </si>
  <si>
    <t>SIMS_Supply Chain_27.3 Rapid Test Kits/Diagnostics Commodities_Comments</t>
  </si>
  <si>
    <t>SIMS_27.3 Rapid Test Kits/Diagnostics_Comm</t>
  </si>
  <si>
    <t>x9iRGNIVVxr</t>
  </si>
  <si>
    <t>SIMS_Supply Chain_27.3 Rapid Test Kits/Diagnostics Commodities_Score</t>
  </si>
  <si>
    <t>SIMS_27.3 Rapid Test Kits/Diagnostics_Score</t>
  </si>
  <si>
    <t>rGNMqZzXl1j</t>
  </si>
  <si>
    <t>SIMS_Supply Chain_27.4 Supervision/Monitoring_Comments</t>
  </si>
  <si>
    <t>SIMS_27.4 Supervision/Monitoring_Comm</t>
  </si>
  <si>
    <t>d9eFhhWS6IB</t>
  </si>
  <si>
    <t>SIMS_Supply Chain_27.4 Supervision/Monitoring_Score</t>
  </si>
  <si>
    <t>SIMS_27.4 Supervision/Monitoring_Score</t>
  </si>
  <si>
    <t>yZOqihJ4nUA</t>
  </si>
  <si>
    <t>SIMS_Supply Chain_27.5 Food and Nutrition Supply Chain_Comments</t>
  </si>
  <si>
    <t>SIMS_27.5 Food and Nutrition Supply Chain_Comm</t>
  </si>
  <si>
    <t>oPV0WTfucUr</t>
  </si>
  <si>
    <t>SIMS_Supply Chain_27.5 Food and Nutrition Supply Chain_Score</t>
  </si>
  <si>
    <t>SIMS_27.5 Food and Nutrition Supply Chain_Score</t>
  </si>
  <si>
    <t>UIvPLLu7RtO</t>
  </si>
  <si>
    <t>SIMS_TB/HIV_8.10 Supply Chain Reliability (HIV Rapid Test Kits)_Comments</t>
  </si>
  <si>
    <t>SIMS_8.10 Supply Chain Reliab (HIV RTK)_Comments</t>
  </si>
  <si>
    <t>yK2Hn56pP3f</t>
  </si>
  <si>
    <t>SIMS_TB/HIV_8.10 Supply Chain Reliability (HIV Rapid Test Kits)_Score</t>
  </si>
  <si>
    <t>SIMS_8.10 Supply Chain Reliability (HIV RTK)_Score</t>
  </si>
  <si>
    <t>BnEmXBydPtn</t>
  </si>
  <si>
    <t>SIMS_TB/HIV_8.1 TB Screening for Adults and Adolescents_Comments</t>
  </si>
  <si>
    <t>SIMS_8.1 TB Screening Adults Adolescents_Comments</t>
  </si>
  <si>
    <t>Wz57in62i0u</t>
  </si>
  <si>
    <t>SIMS_TB/HIV_8.1 TB Screening for Adults and Adolescents_Score</t>
  </si>
  <si>
    <t>SIMS_8.1 TB Screening for Adults Adolescents_Score</t>
  </si>
  <si>
    <t>DFgdmdi7HRu</t>
  </si>
  <si>
    <t>SIMS_TB/HIV_8.2 TB Diagnostic Evaluation Cascade_Comments</t>
  </si>
  <si>
    <t>SIMS_8.2 TB Diagnostic Evaluation Cascade_Comments</t>
  </si>
  <si>
    <t>ELECgDjF92D</t>
  </si>
  <si>
    <t>SIMS_TB/HIV_8.2 TB Diagnostic Evaluation Cascade_Score</t>
  </si>
  <si>
    <t>SIMS_8.2 TB Diagnostic Evaluation Cascade_Score</t>
  </si>
  <si>
    <t>H8iF2qgIry3</t>
  </si>
  <si>
    <t>SIMS_TB/HIV_8.3 Isoniazid Preventive Therapy (IPT)_Comments</t>
  </si>
  <si>
    <t>SIMS_8.3 Isoniazid Preventive Therapy (IPT)_Commen</t>
  </si>
  <si>
    <t>vOLdP5TjqUT</t>
  </si>
  <si>
    <t>SIMS_TB/HIV_8.3 Isoniazid Preventive Therapy (IPT)_Score</t>
  </si>
  <si>
    <t>SIMS_8.3 Isoniazid Preventive Therapy (IPT)_Score</t>
  </si>
  <si>
    <t>gbroMaFnPcW</t>
  </si>
  <si>
    <t>SIMS_TB/HIV_8.4 TB Infection Control_Comments</t>
  </si>
  <si>
    <t>SIMS_8.4 TB Infection Control_Comments</t>
  </si>
  <si>
    <t>ORI1yWEwhIJ</t>
  </si>
  <si>
    <t>SIMS_TB/HIV_8.4 TB Infection Control_Score</t>
  </si>
  <si>
    <t>SIMS_8.4 TB Infection Control_Score</t>
  </si>
  <si>
    <t>U9mK0gThQ5h</t>
  </si>
  <si>
    <t>SIMS_TB/HIV_8.5 Routine PITC for Adult and Adolescent TB Patients_Comments</t>
  </si>
  <si>
    <t>SIMS_8.5 Routine PITC Adult TB Patients_Comments</t>
  </si>
  <si>
    <t>l0uFhNhlBZZ</t>
  </si>
  <si>
    <t>SIMS_TB/HIV_8.5 Routine PITC for Adult and Adolescent TB Patients_Score</t>
  </si>
  <si>
    <t>SIMS_8.5 Routine PITC Adult TB Patients_Score</t>
  </si>
  <si>
    <t>mlHDgOG78cr</t>
  </si>
  <si>
    <t>SIMS_TB/HIV_8.6 ART Provision for HIV-Positive Adult and Adolescent TB Patients_Comments</t>
  </si>
  <si>
    <t>SIMS_8.6 ART Provision HIV+ Adult TB_Comments</t>
  </si>
  <si>
    <t>vUw7xzXjAef</t>
  </si>
  <si>
    <t>SIMS_TB/HIV_8.6 ART Provision for HIV-Positive Adult and Adolescent TB Patients_Score</t>
  </si>
  <si>
    <t>SIMS_8.6 ART Provision HIV+ Adult TB Patients_Scor</t>
  </si>
  <si>
    <t>SRA0OXKlmlh</t>
  </si>
  <si>
    <t>SIMS_TB/HIV_8.7 Routine PITC for Pediatric TB Patients_Comments</t>
  </si>
  <si>
    <t>SIMS_8.7 Routine PITC Pediatric TB Patients_Commen</t>
  </si>
  <si>
    <t>LqAJKiwtQZV</t>
  </si>
  <si>
    <t>SIMS_TB/HIV_8.7 Routine PITC for Pediatric TB Patients_Score</t>
  </si>
  <si>
    <t>SIMS_8.7 Routine PITC Pediatric TB Patients_Score</t>
  </si>
  <si>
    <t>hColYIHwepe</t>
  </si>
  <si>
    <t>SIMS_TB/HIV_8.8 ART Provision for HIV-Positive Pediatric TB Patients_Comments</t>
  </si>
  <si>
    <t>SIMS_8.8 ART Provision HIV+ Ped TB_Comments</t>
  </si>
  <si>
    <t>s78nPenbTzM</t>
  </si>
  <si>
    <t>SIMS_TB/HIV_8.8 ART Provision for HIV-Positive Pediatric TB Patients_Score</t>
  </si>
  <si>
    <t>SIMS_8.8 ART Provision HIV+ Ped TB Patients_Score</t>
  </si>
  <si>
    <t>izXYUFHtMCs</t>
  </si>
  <si>
    <t>SIMS_TB/HIV_8.9 Facility Linkage to Community Care and Support_Comments</t>
  </si>
  <si>
    <t>SIMS_8.9 Facility Linkage Community Care_Comments</t>
  </si>
  <si>
    <t>b0czatzPRZm</t>
  </si>
  <si>
    <t>SIMS_TB/HIV_8.9 Facility Linkage to Community Care and Support_Score</t>
  </si>
  <si>
    <t>SIMS_8.9 Facility Linkage to Community Care_Score</t>
  </si>
  <si>
    <t>BbTKRaW9l7o</t>
  </si>
  <si>
    <t>SIMS_VMMC_5.1 Voluntarism and Informed Consent_Comments</t>
  </si>
  <si>
    <t>SIMS_5.1 Voluntarism and Informed Consent_Comments</t>
  </si>
  <si>
    <t>WzrlFD8qCQd</t>
  </si>
  <si>
    <t>SIMS_VMMC_5.1 Voluntarism and Informed Consent_Score</t>
  </si>
  <si>
    <t>SIMS_5.1 Voluntarism and Informed Consent_Score</t>
  </si>
  <si>
    <t>OjVleAXxm3n</t>
  </si>
  <si>
    <t>SIMS_VMMC_5.2 Adverse Event Prevention and Management_Comments</t>
  </si>
  <si>
    <t>SIMS_5.2 Adverse Event Prevention and Mgt_Comments</t>
  </si>
  <si>
    <t>m1vbFObMyUh</t>
  </si>
  <si>
    <t>SIMS_VMMC_5.2 Adverse Event Prevention and Management_Score</t>
  </si>
  <si>
    <t>SIMS_5.2 Adverse Event Prevention and Mgt_Score</t>
  </si>
  <si>
    <t>oiM4SVbWKUO</t>
  </si>
  <si>
    <t>SIMS_VMMC_5.3 VMMC Clinical Follow-Up_Comments</t>
  </si>
  <si>
    <t>SIMS_5.3 VMMC Clinical Follow-Up_Comments</t>
  </si>
  <si>
    <t>Y4QcJL7tPnz</t>
  </si>
  <si>
    <t>SIMS_VMMC_5.3 VMMC Clinical Follow-Up_Score</t>
  </si>
  <si>
    <t>SIMS_5.3 VMMC Clinical Follow-Up_Score</t>
  </si>
  <si>
    <t>R8rcD3TD508</t>
  </si>
  <si>
    <t>SIMS_VMMC_5.4 HTC Referrals to HIV Care and Treatment_Comments</t>
  </si>
  <si>
    <t>SIMS_5.4 HTC Referrals to HIV Care_Comments</t>
  </si>
  <si>
    <t>gezQYD8ecYl</t>
  </si>
  <si>
    <t>SIMS_VMMC_5.4 HTC Referrals to HIV Care and Treatment_Score</t>
  </si>
  <si>
    <t>SIMS_5.4 HTC Referrals to HIV Care Treatment_Score</t>
  </si>
  <si>
    <t>FDxJ4hSX9II</t>
  </si>
  <si>
    <t>SIMS_VMMC_5.5 VMMC QM/QI_Comments</t>
  </si>
  <si>
    <t>SIMS_5.5 VMMC QM/QI_Comm</t>
  </si>
  <si>
    <t>RGHmKbqAIqQ</t>
  </si>
  <si>
    <t>SIMS_VMMC_5.5 VMMC QM/QI_Score</t>
  </si>
  <si>
    <t>SIMS_5.5 VMMC QM/QI_Score</t>
  </si>
  <si>
    <t>LBOVnlZxiwg</t>
  </si>
  <si>
    <t>SITE_SUPP_CARE (N, DSD): PEPFAR CARE Supported Site</t>
  </si>
  <si>
    <t>SITE_SUPP_CARE (N, DSD)</t>
  </si>
  <si>
    <t>oAGO8kGh14h</t>
  </si>
  <si>
    <t>SITE_SUPP_CARE (N, TA): PEPFAR CARE Supported Site</t>
  </si>
  <si>
    <t>SITE_SUPP_CARE (N, TA)</t>
  </si>
  <si>
    <t>qjegh2eHzwA</t>
  </si>
  <si>
    <t>SITE_SUPP_FN (N, DSD): PEPFAR FN Supported Site</t>
  </si>
  <si>
    <t>SITE_SUPP_FN (N, DSD)</t>
  </si>
  <si>
    <t>zEnGW7vpmGZ</t>
  </si>
  <si>
    <t>SITE_SUPP_FN (N, TA): PEPFAR FN Supported Site</t>
  </si>
  <si>
    <t>SITE_SUPP_FN (N, TA)</t>
  </si>
  <si>
    <t>x2oibuNDRaw</t>
  </si>
  <si>
    <t>SITE_SUPP_FPINT (N, DSD): PEPFAR FPINT Supported Site</t>
  </si>
  <si>
    <t>SITE_SUPP_FPINT (N, DSD)</t>
  </si>
  <si>
    <t>BP37At7TVQV</t>
  </si>
  <si>
    <t>SITE_SUPP_FPINT (N, TA): PEPFAR FPINT Supported Site</t>
  </si>
  <si>
    <t>SITE_SUPP_FPINT (N, TA)</t>
  </si>
  <si>
    <t>bXPBU74vxBb</t>
  </si>
  <si>
    <t>SITE_SUPP_GPY (N, DSD): PEPFAR GPY Supported Site</t>
  </si>
  <si>
    <t>SITE_SUPP_GPY (N, DSD)</t>
  </si>
  <si>
    <t>Zv2TFxDBYvR</t>
  </si>
  <si>
    <t>SITE_SUPP_GPY (N, TA): PEPFAR GPY Supported Site</t>
  </si>
  <si>
    <t>SITE_SUPP_GPY (N, TA)</t>
  </si>
  <si>
    <t>x7nBQR5nskz</t>
  </si>
  <si>
    <t>SITE_SUPP_HTC (N, DSD): PEPFAR HTC Supported Site</t>
  </si>
  <si>
    <t>SITE_SUPP_HTC (N, DSD)</t>
  </si>
  <si>
    <t>EiUVEQq8Mfh</t>
  </si>
  <si>
    <t>SITE_SUPP_HTC (N, TA): PEPFAR HTC Supported Site</t>
  </si>
  <si>
    <t>SITE_SUPP_HTC (N, TA)</t>
  </si>
  <si>
    <t>RO3vgdGchJy</t>
  </si>
  <si>
    <t>SITE_SUPP_KP (N, DSD): PEPFAR KP Supported Site</t>
  </si>
  <si>
    <t>SITE_SUPP_KP (N, DSD)</t>
  </si>
  <si>
    <t>I42T973aZYz</t>
  </si>
  <si>
    <t>SITE_SUPP_KP (N, TA): PEPFAR KP Supported Site</t>
  </si>
  <si>
    <t>SITE_SUPP_KP (N, TA)</t>
  </si>
  <si>
    <t>hsVh70wYCXm</t>
  </si>
  <si>
    <t>SITE_SUPP_LAB (N, DSD): PEPFAR LAB Supported Site</t>
  </si>
  <si>
    <t>SITE_SUPP_LAB (N, DSD)</t>
  </si>
  <si>
    <t>ilJjbkk2UC6</t>
  </si>
  <si>
    <t>SITE_SUPP_LAB (N, TA): PEPFAR LAB Supported Site</t>
  </si>
  <si>
    <t>SITE_SUPP_LAB (N, TA)</t>
  </si>
  <si>
    <t>REWy9RXq0NJ</t>
  </si>
  <si>
    <t>SITE_SUPP (N, DSD): PEPFAR Supported Site</t>
  </si>
  <si>
    <t>SITE_SUPP (N, DSD)</t>
  </si>
  <si>
    <t>CNjXDOYg6uH</t>
  </si>
  <si>
    <t>SITE_SUPP (N, TA): PEPFAR Supported Site</t>
  </si>
  <si>
    <t>SITE_SUPP (N, TA)</t>
  </si>
  <si>
    <t>aDx7ihwCp8F</t>
  </si>
  <si>
    <t>SITE_SUPP_OVC (N, DSD): PEPFAR OVC Supported Site</t>
  </si>
  <si>
    <t>SITE_SUPP_OVC (N, DSD)</t>
  </si>
  <si>
    <t>NjdlAlF7Yqx</t>
  </si>
  <si>
    <t>SITE_SUPP_OVC (N, TA): PEPFAR OVC Supported Site</t>
  </si>
  <si>
    <t>SITE_SUPP_OVC (N, TA)</t>
  </si>
  <si>
    <t>WJxIl7WYSQR</t>
  </si>
  <si>
    <t>SITE_SUPP_PMTCT (N, DSD): PEPFAR PMTCT Supported Site</t>
  </si>
  <si>
    <t>SITE_SUPP_PMTCT (N, DSD)</t>
  </si>
  <si>
    <t>EeGfJiRMkFC</t>
  </si>
  <si>
    <t>SITE_SUPP_PMTCT (N, TA): PEPFAR PMTCT Supported Site</t>
  </si>
  <si>
    <t>SITE_SUPP_PMTCT (N, TA)</t>
  </si>
  <si>
    <t>u0Wxz7padxO</t>
  </si>
  <si>
    <t>SITE_SUPP_TBHIV (N, DSD): PEPFAR TB/HIV Supported Site</t>
  </si>
  <si>
    <t>SITE_SUPP_TBHIV (N, DSD)</t>
  </si>
  <si>
    <t>TF5lRRik3Tr</t>
  </si>
  <si>
    <t>SITE_SUPP_TBHIV (N, TA): PEPFAR TB/HIV Supported Site</t>
  </si>
  <si>
    <t>SITE_SUPP_TBHIV (N, TA)</t>
  </si>
  <si>
    <t>ZaDd8mUrbqE</t>
  </si>
  <si>
    <t>SITE_SUPP_TB (N, DSD): PEPFAR TB Supported Site</t>
  </si>
  <si>
    <t>SITE_SUPP_TB (N, DSD)</t>
  </si>
  <si>
    <t>R2F4UAetnuI</t>
  </si>
  <si>
    <t>SITE_SUPP_TB (N, TA): PEPFAR TB Supported Site</t>
  </si>
  <si>
    <t>SITE_SUPP_TB (N, TA)</t>
  </si>
  <si>
    <t>kuxsnu9OGZ3</t>
  </si>
  <si>
    <t>SITE_SUPP_TX (N, DSD): PEPFAR TX Supported Site</t>
  </si>
  <si>
    <t>SITE_SUPP_TX (N, DSD)</t>
  </si>
  <si>
    <t>hKFHiJXj32D</t>
  </si>
  <si>
    <t>SITE_SUPP_TX (N, TA): PEPFAR TX Supported Site</t>
  </si>
  <si>
    <t>SITE_SUPP_TX (N, TA)</t>
  </si>
  <si>
    <t>FWuJB00h5wz</t>
  </si>
  <si>
    <t>SITE_SUPP_VMMC (N, DSD): PEPFAR VMMC Supported Site</t>
  </si>
  <si>
    <t>SITE_SUPP_VMMC (N, DSD)</t>
  </si>
  <si>
    <t>Iyo4xMYEznN</t>
  </si>
  <si>
    <t>SITE_SUPP_VMMC (N, TA): PEPFAR VMMC Supported Site</t>
  </si>
  <si>
    <t>SITE_SUPP_VMMC (N, TA)</t>
  </si>
  <si>
    <t>Za2MBw5zG6d</t>
  </si>
  <si>
    <t>SITE Tiered Support</t>
  </si>
  <si>
    <t>sXZcBk3RDmZ</t>
  </si>
  <si>
    <t>SOP_10</t>
  </si>
  <si>
    <t>MUdSreNao3J</t>
  </si>
  <si>
    <t>SOP_11</t>
  </si>
  <si>
    <t>iUn2P3vIyq8</t>
  </si>
  <si>
    <t>SOP_Adhere</t>
  </si>
  <si>
    <t>MqGCpPwD9Pg</t>
  </si>
  <si>
    <t>SOP_Brief_Description</t>
  </si>
  <si>
    <t>lyCz9zShp5z</t>
  </si>
  <si>
    <t>SOP_Centrally_Funded</t>
  </si>
  <si>
    <t>DmxAYvEHbTY</t>
  </si>
  <si>
    <t>SOP_Centrally_Funded_Source</t>
  </si>
  <si>
    <t>za6B0OqiTAx</t>
  </si>
  <si>
    <t>SOP_Collection_Management_Plans</t>
  </si>
  <si>
    <t>SOP 6</t>
  </si>
  <si>
    <t>edR7amU6Qrp</t>
  </si>
  <si>
    <t>SOP_Completion_Year</t>
  </si>
  <si>
    <t>NcmDXI58jKM</t>
  </si>
  <si>
    <t>SOP_Conducting_Agency</t>
  </si>
  <si>
    <t>iCsMDFb4KuO</t>
  </si>
  <si>
    <t>SOP_Design_Methods_Techniques</t>
  </si>
  <si>
    <t>SOP 3</t>
  </si>
  <si>
    <t>ZkbvKHiBl8X</t>
  </si>
  <si>
    <t>SOP_Ethical</t>
  </si>
  <si>
    <t>SOP 4</t>
  </si>
  <si>
    <t>fABssm3pr8C</t>
  </si>
  <si>
    <t>SOP_Eval_Title</t>
  </si>
  <si>
    <t>SOP_EVAL_TITLE</t>
  </si>
  <si>
    <t>M0C3HOVe7Ac</t>
  </si>
  <si>
    <t>SOP_Eval_URL</t>
  </si>
  <si>
    <t>koYuFPjjIlF</t>
  </si>
  <si>
    <t>SOP_Is_Online</t>
  </si>
  <si>
    <t>UPaT02tL97q</t>
  </si>
  <si>
    <t>SOP_Monitored</t>
  </si>
  <si>
    <t>SOP 8</t>
  </si>
  <si>
    <t>E8O9bnXcxPQ</t>
  </si>
  <si>
    <t>SOP_Not_Online_Explanation</t>
  </si>
  <si>
    <t>SOP Eval Reason Not Online</t>
  </si>
  <si>
    <t>KRKDg3SRnPD</t>
  </si>
  <si>
    <t>SOP_Principle_Lead</t>
  </si>
  <si>
    <t>C41wQZTPuxj</t>
  </si>
  <si>
    <t>SOP_Proj_IP</t>
  </si>
  <si>
    <t>PrsOMjcf9e3</t>
  </si>
  <si>
    <t>SOP_Qualified_Independent</t>
  </si>
  <si>
    <t>SOP 7</t>
  </si>
  <si>
    <t>wTRjTb1Autn</t>
  </si>
  <si>
    <t>SOP_Quality_Report</t>
  </si>
  <si>
    <t>SOP 9</t>
  </si>
  <si>
    <t>FQpofEeQ1cJ</t>
  </si>
  <si>
    <t>SOP_Questions_Purpose_Clear</t>
  </si>
  <si>
    <t>SOP 2</t>
  </si>
  <si>
    <t>xFPeiLUlkI6</t>
  </si>
  <si>
    <t>SOP_Resources_Budget</t>
  </si>
  <si>
    <t>SOP5</t>
  </si>
  <si>
    <t>VQKQnvxN0Dn</t>
  </si>
  <si>
    <t>SOP_Stakeholders_Engaged</t>
  </si>
  <si>
    <t>SOP 1</t>
  </si>
  <si>
    <t>nLCxW0j11uB</t>
  </si>
  <si>
    <t>SOP_Tech_Area</t>
  </si>
  <si>
    <t>cGp0tM3CiWY</t>
  </si>
  <si>
    <t>SOP_Total_Cost</t>
  </si>
  <si>
    <t>fLJXWCeBAf7</t>
  </si>
  <si>
    <t>SOP_Type</t>
  </si>
  <si>
    <t>pxSxPsdmzPi</t>
  </si>
  <si>
    <t>SOP_USG_Agency_Eval</t>
  </si>
  <si>
    <t>VKBOSWcOb5H</t>
  </si>
  <si>
    <t>SOP_USG_Agency_Proj</t>
  </si>
  <si>
    <t>TB_ART (D, DSD, AgeAboveTen/Sex): Registered TB/HIV</t>
  </si>
  <si>
    <t>TB_ART (D, DSD, Age&gt;10/Sex)</t>
  </si>
  <si>
    <t>TB_ART (D, DSD, AgeLessThanTen): Registered TB/HIV</t>
  </si>
  <si>
    <t>TB_ART (D, DSD, Age&lt;10)</t>
  </si>
  <si>
    <t>TB_ART (D, DSD, Aggregated Age/Sex): Registered TB/HIV</t>
  </si>
  <si>
    <t>TB_ART (D, DSD, Aggregated Age/Sex)</t>
  </si>
  <si>
    <t>TB_ART (D, DSD, Aggregated Age/Sex) TARGET: Registered TB/HIV</t>
  </si>
  <si>
    <t>TB_ART (D, DSD, Aggregated Age/Sex) TARGET</t>
  </si>
  <si>
    <t>t8becwQifPo</t>
  </si>
  <si>
    <t>TB_ART (D, DSD_NARRATIVE): Registered TB/HIV</t>
  </si>
  <si>
    <t>TB_ART (D, DSD_NARRATIVE)</t>
  </si>
  <si>
    <t>NXVcJoqyGwp</t>
  </si>
  <si>
    <t>TB_ART (D, DSD_NARRATIVE) TARGET: Registered TB/HIV</t>
  </si>
  <si>
    <t>TB_ART (D, DSD_NARRATIVE) TARGET</t>
  </si>
  <si>
    <t>TB_ART (D, DSD, NewExistingArt): Registered TB/HIV</t>
  </si>
  <si>
    <t>TB_ART (D, DSD, NewExistingArt)</t>
  </si>
  <si>
    <t>TB_ART (D, DSD): Registered TB/HIV</t>
  </si>
  <si>
    <t>TB_ART (D, DSD)</t>
  </si>
  <si>
    <t>TB_ART (D, DSD) TARGET: Registered TB/HIV</t>
  </si>
  <si>
    <t>TB_ART (D, DSD) TARGET</t>
  </si>
  <si>
    <t>TB_ART (D, TA, AgeAboveTen/Sex): Registered TB/HIV</t>
  </si>
  <si>
    <t>TB_ART (D, TA, Age&gt;10/Sex)</t>
  </si>
  <si>
    <t>TB_ART (D, TA, AgeLessThanTen): Registered TB/HIV</t>
  </si>
  <si>
    <t>TB_ART (D, TA, Age&lt;10)</t>
  </si>
  <si>
    <t>TB_ART (D, TA, Aggregated Age/Sex): Registered TB/HIV</t>
  </si>
  <si>
    <t>TB_ART (D, TA, Aggregated Age/Sex)</t>
  </si>
  <si>
    <t>TB_ART (D, TA, Aggregated Age/Sex) TARGET: Registered TB/HIV</t>
  </si>
  <si>
    <t>TB_ART (D, TA, Aggregated Age/Sex) TARGET</t>
  </si>
  <si>
    <t>ZoaVnfweEzN</t>
  </si>
  <si>
    <t>TB_ART (D, TA_NARRATIVE): Registered TB/HIV</t>
  </si>
  <si>
    <t>TB_ART (D, TA_NARRATIVE)</t>
  </si>
  <si>
    <t>pzzABy6U87b</t>
  </si>
  <si>
    <t>TB_ART (D, TA_NARRATIVE) TARGET: Registered TB/HIV</t>
  </si>
  <si>
    <t>TB_ART (D, TA_NARRATIVE) TARGET</t>
  </si>
  <si>
    <t>TB_ART (D, TA, NewExistingArt): Registered TB/HIV</t>
  </si>
  <si>
    <t>TB_ART (D, TA, NewExistingArt)</t>
  </si>
  <si>
    <t>TB_ART (D, TA): Registered TB/HIV</t>
  </si>
  <si>
    <t>TB_ART (D, TA)</t>
  </si>
  <si>
    <t>TB_ART (D, TA) TARGET: Registered TB/HIV</t>
  </si>
  <si>
    <t>TB_ART (D, TA) TARGET</t>
  </si>
  <si>
    <t>TB_ART (N, DSD, AgeAboveTen/Sex): TB/HIV on ART</t>
  </si>
  <si>
    <t>TB_ART (N, DSD, Age&gt;10/Sex)</t>
  </si>
  <si>
    <t>TB_ART (N, DSD, Age Aggregated) TARGET: TB/HIV on ART</t>
  </si>
  <si>
    <t>TB_ART (N, DSD, Age Aggregated) TARGET</t>
  </si>
  <si>
    <t>TB_ART (N, DSD, Age Aggregated): TB/HIV on ART</t>
  </si>
  <si>
    <t>TB_ART (N, DSD, Age Aggregated)</t>
  </si>
  <si>
    <t>TB_ART (N, DSD, AgeLessThanTen): TB/HIV on ART</t>
  </si>
  <si>
    <t>TB_ART (N, DSD, Age&lt;10)</t>
  </si>
  <si>
    <t>TB_ART (N, DSD, Age) TARGET: TB/HIV on ART</t>
  </si>
  <si>
    <t>TB_ART (N, DSD, Age) TARGET</t>
  </si>
  <si>
    <t>TB_ART (N, DSD, Age): TB/HIV on ART</t>
  </si>
  <si>
    <t>TB_ART (N, DSD, Age)</t>
  </si>
  <si>
    <t>TB_ART (N, DSD, Aggregated Age/Sex) TARGET: TB/HIV on ART</t>
  </si>
  <si>
    <t>TB_ART (N, DSD, Aggregated Age/Sex) TARGET</t>
  </si>
  <si>
    <t>TB_ART (N, DSD, Aggregated Age/Sex): TB/HIV on ART</t>
  </si>
  <si>
    <t>TB_ART (N, DSD, Aggregated Age/Sex)</t>
  </si>
  <si>
    <t>TB_ART (N, DSD, ART) TARGET: TB/HIV on ART</t>
  </si>
  <si>
    <t>TB_ART (N, DSD, ART) TARGET</t>
  </si>
  <si>
    <t>TB_ART (N, DSD, ART): TB/HIV on ART</t>
  </si>
  <si>
    <t>TB_ART (N, DSD, ART)</t>
  </si>
  <si>
    <t>TB_ART (N, DSD, Known/New) TARGET: TB/HIV on ART</t>
  </si>
  <si>
    <t>TB_ART (N, DSD, Known/New) TARGET</t>
  </si>
  <si>
    <t>TB_ART (N, DSD, Known/New): TB/HIV on ART</t>
  </si>
  <si>
    <t>TB_ART (N, DSD, Known/New)</t>
  </si>
  <si>
    <t>TB_ART (N, DSD_NARRATIVE) TARGET: TB/HIV on ART</t>
  </si>
  <si>
    <t>TB_ART (N, DSD_NARRATIVE) TARGET</t>
  </si>
  <si>
    <t>TB_ART (N, DSD_NARRATIVE): TB/HIV on ART</t>
  </si>
  <si>
    <t>TB_ART (N, DSD_NARRATIVE)</t>
  </si>
  <si>
    <t>TB_ART (N, DSD, NewExistingArt): TB/HIV on ART</t>
  </si>
  <si>
    <t>TB_ART (N, DSD, NewExistingArt)</t>
  </si>
  <si>
    <t>TB_ART (N, DSD, Sex) TARGET: TB/HIV on ART</t>
  </si>
  <si>
    <t>TB_ART (N, DSD, Sex) TARGET</t>
  </si>
  <si>
    <t>TB_ART (N, DSD, Sex): TB/HIV on ART</t>
  </si>
  <si>
    <t>TB_ART (N, DSD, Sex)</t>
  </si>
  <si>
    <t>TB_ART (N, DSD) TARGET: TB/HIV on ART</t>
  </si>
  <si>
    <t>TB_ART (N, DSD) TARGET</t>
  </si>
  <si>
    <t>TB_ART (N, DSD): TB/HIV on ART</t>
  </si>
  <si>
    <t>TB_ART (N, DSD)</t>
  </si>
  <si>
    <t>TB_ART (N, TA, AgeAboveTen/Sex): TB/HIV on ART</t>
  </si>
  <si>
    <t>TB_ART (N, TA, Age&gt;10/Sex)</t>
  </si>
  <si>
    <t>TB_ART (N, TA, Age Aggregated) TARGET: TB/HIV on ART</t>
  </si>
  <si>
    <t>TB_ART (N, TA, Age Aggregated) TARGET</t>
  </si>
  <si>
    <t>TB_ART (N, TA, Age Aggregated): TB/HIV on ART</t>
  </si>
  <si>
    <t>TB_ART (N, TA, Age Aggregated)</t>
  </si>
  <si>
    <t>TB_ART (N, TA, AgeLessThanTen): TB/HIV on ART</t>
  </si>
  <si>
    <t>TB_ART (N, TA, Age&lt;10)</t>
  </si>
  <si>
    <t>TB_ART (N, TA, Age) TARGET: TB/HIV on ART</t>
  </si>
  <si>
    <t>TB_ART (N, TA, Age) TARGET</t>
  </si>
  <si>
    <t>TB_ART (N, TA, Age): TB/HIV on ART</t>
  </si>
  <si>
    <t>TB_ART (N, TA, Age)</t>
  </si>
  <si>
    <t>TB_ART (N, TA, Aggregated Age/Sex) TARGET: TB/HIV on ART</t>
  </si>
  <si>
    <t>TB_ART (N, TA, Aggregated Age/Sex) TARGET</t>
  </si>
  <si>
    <t>TB_ART (N, TA, Aggregated Age/Sex): TB/HIV on ART</t>
  </si>
  <si>
    <t>TB_ART (N, TA, Aggregated Age/Sex)</t>
  </si>
  <si>
    <t>TB_ART (N, TA, ART) TARGET: TB/HIV on ART</t>
  </si>
  <si>
    <t>TB_ART (N, TA, ART) TARGET</t>
  </si>
  <si>
    <t>TB_ART (N, TA, ART): TB/HIV on ART</t>
  </si>
  <si>
    <t>TB_ART (N, TA, ART)</t>
  </si>
  <si>
    <t>TB_ART (N, TA, Known/New) TARGET: TB/HIV on ART</t>
  </si>
  <si>
    <t>TB_ART (N, TA, Known/New) TARGET</t>
  </si>
  <si>
    <t>TB_ART (N, TA, Known/New): TB/HIV on ART</t>
  </si>
  <si>
    <t>TB_ART (N, TA, Known/New)</t>
  </si>
  <si>
    <t>TB_ART (N, TA_NARRATIVE) TARGET: TB/HIV on ART</t>
  </si>
  <si>
    <t>TB_ART (N, TA_NARRATIVE) TARGET</t>
  </si>
  <si>
    <t>TB_ART (N, TA_NARRATIVE): TB/HIV on ART</t>
  </si>
  <si>
    <t>TB_ART (N, TA_NARRATIVE)</t>
  </si>
  <si>
    <t>TB_ART (N, TA, NewExistingArt): TB/HIV on ART</t>
  </si>
  <si>
    <t>TB_ART (N, TA, NewExistingArt)</t>
  </si>
  <si>
    <t>TB_ART (N, TA, Sex) TARGET: TB/HIV on ART</t>
  </si>
  <si>
    <t>TB_ART (N, TA, Sex) TARGET</t>
  </si>
  <si>
    <t>TB_ART (N, TA, Sex): TB/HIV on ART</t>
  </si>
  <si>
    <t>TB_ART (N, TA, Sex)</t>
  </si>
  <si>
    <t>TB_ART (N, TA) TARGET: TB/HIV on ART</t>
  </si>
  <si>
    <t>TB_ART (N, TA) TARGET</t>
  </si>
  <si>
    <t>TB_ART (N, TA): TB/HIV on ART</t>
  </si>
  <si>
    <t>TB_ART (N, TA)</t>
  </si>
  <si>
    <t>ta88KzGsOdZ</t>
  </si>
  <si>
    <t>TB_ARTSITE (D, DSD) TARGET: TB Basic Mgmnt Units</t>
  </si>
  <si>
    <t>TB_ARTSITE (D, DSD) TARGET</t>
  </si>
  <si>
    <t>OYmHBQGRg7w</t>
  </si>
  <si>
    <t>TB_ARTSITE (D, DSD): TB Basic Mgmnt Units</t>
  </si>
  <si>
    <t>TB_ARTSITE (D, DSD)</t>
  </si>
  <si>
    <t>JTz33A4r5zo</t>
  </si>
  <si>
    <t>TB_ARTSITE (N, DSD): 80% TB/HIV on ART</t>
  </si>
  <si>
    <t>TB_ARTSITE (N, DSD)</t>
  </si>
  <si>
    <t>mJenChyr7Ih</t>
  </si>
  <si>
    <t>TB_ARTSITE (N, DSD) TARGET: 80% TB/HIV on ART</t>
  </si>
  <si>
    <t>TB_ARTSITE (N, DSD) TARGET</t>
  </si>
  <si>
    <t>TB_IPT (N, DSD, Age Aggregated): PLHIV, New, Starting IPT</t>
  </si>
  <si>
    <t>TB_IPT (N, DSD, Age Aggregated)</t>
  </si>
  <si>
    <t>TB_IPT (N, DSD, Age Aggregated) TARGET: PLHIV, New, Starting IPT</t>
  </si>
  <si>
    <t>TB_IPT (N, DSD, Age Aggregated) TARGET</t>
  </si>
  <si>
    <t>TB_IPT (N, DSD, Age): PLHIV, New, Starting IPT</t>
  </si>
  <si>
    <t>TB_IPT (N, DSD, Age)</t>
  </si>
  <si>
    <t>TB_IPT (N, DSD, Age) TARGET: PLHIV, New, Starting IPT</t>
  </si>
  <si>
    <t>TB_IPT (N, DSD, Age) TARGET</t>
  </si>
  <si>
    <t>TB_IPT (N, DSD_NARRATIVE): PLHIV, New, Starting IPT</t>
  </si>
  <si>
    <t>TB_IPT (N, DSD_NARRATIVE)</t>
  </si>
  <si>
    <t>TB_IPT (N, DSD_NARRATIVE) TARGET: PLHIV, New, Starting IPT</t>
  </si>
  <si>
    <t>TB_IPT (N, DSD_NARRATIVE) TARGET</t>
  </si>
  <si>
    <t>TB_IPT (N, DSD): PLHIV, New, Starting IPT</t>
  </si>
  <si>
    <t>TB_IPT (N, DSD)</t>
  </si>
  <si>
    <t>TB_IPT (N, DSD, Sex): PLHIV, New, Starting IPT</t>
  </si>
  <si>
    <t>TB_IPT (N, DSD, Sex)</t>
  </si>
  <si>
    <t>TB_IPT (N, DSD, Sex) TARGET: PLHIV, New, Starting IPT</t>
  </si>
  <si>
    <t>TB_IPT (N, DSD, Sex) TARGET</t>
  </si>
  <si>
    <t>TB_IPT (N, DSD) TARGET: PLHIV, New, Starting IPT</t>
  </si>
  <si>
    <t>TB_IPT (N, DSD) TARGET</t>
  </si>
  <si>
    <t>TB_IPT (N, TA, Age Aggregated): PLHIV, New, Starting IPT</t>
  </si>
  <si>
    <t>TB_IPT (N, TA, Age Aggregated)</t>
  </si>
  <si>
    <t>TB_IPT (N, TA, Age Aggregated) TARGET: PLHIV, New, Starting IPT</t>
  </si>
  <si>
    <t>TB_IPT (N, TA, Age Aggregated) TARGET</t>
  </si>
  <si>
    <t>TB_IPT (N, TA, Age): PLHIV, New, Starting IPT</t>
  </si>
  <si>
    <t>TB_IPT (N, TA, Age)</t>
  </si>
  <si>
    <t>TB_IPT (N, TA, Age) TARGET: PLHIV, New, Starting IPT</t>
  </si>
  <si>
    <t>TB_IPT (N, TA, Age) TARGET</t>
  </si>
  <si>
    <t>TB_IPT (N, TA_NARRATIVE): PLHIV, New, Starting IPT</t>
  </si>
  <si>
    <t>TB_IPT (N, TA_NARRATIVE)</t>
  </si>
  <si>
    <t>TB_IPT (N, TA_NARRATIVE) TARGET: PLHIV, New, Starting IPT</t>
  </si>
  <si>
    <t>TB_IPT (N, TA_NARRATIVE) TARGET</t>
  </si>
  <si>
    <t>TB_IPT (N, TA): PLHIV, New, Starting IPT</t>
  </si>
  <si>
    <t>TB_IPT (N, TA)</t>
  </si>
  <si>
    <t>TB_IPT (N, TA, Sex): PLHIV, New, Starting IPT</t>
  </si>
  <si>
    <t>TB_IPT (N, TA, Sex)</t>
  </si>
  <si>
    <t>TB_IPT (N, TA, Sex) TARGET: PLHIV, New, Starting IPT</t>
  </si>
  <si>
    <t>TB_IPT (N, TA, Sex) TARGET</t>
  </si>
  <si>
    <t>TB_IPT (N, TA) TARGET: PLHIV, New, Starting IPT</t>
  </si>
  <si>
    <t>TB_IPT (N, TA) TARGET</t>
  </si>
  <si>
    <t>o5xMZT8I7PX</t>
  </si>
  <si>
    <t>TB_OUTCOME (D, DSD_NARRATIVE) TARGET: TB Treatment for New/Relapsed HIV+</t>
  </si>
  <si>
    <t>TB_OUTCOME (D, DSD_NARRATIVE) TARGET</t>
  </si>
  <si>
    <t>AQr9A0jkDwm</t>
  </si>
  <si>
    <t>TB_OUTCOME (D, DSD_NARRATIVE): TB Treatment for New/Relapsed HIV+</t>
  </si>
  <si>
    <t>TB_OUTCOME (D, DSD_NARRATIVE)</t>
  </si>
  <si>
    <t>TB_OUTCOME (D, DSD) TARGET: TB Treatment for New/Relapsed HIV+</t>
  </si>
  <si>
    <t>TB_OUTCOME (D, DSD) TARGET</t>
  </si>
  <si>
    <t>TB_OUTCOME (D, DSD): TB Treatment for New/Relapsed HIV+</t>
  </si>
  <si>
    <t>TB_OUTCOME (D, DSD)</t>
  </si>
  <si>
    <t>NcgI6wyfHxD</t>
  </si>
  <si>
    <t>TB_OUTCOME (D, TA, Age/Sex/Outcome): TB Treatment for New/Relapsed HIV+</t>
  </si>
  <si>
    <t>TB_OUTCOME (D, TA, Age/Sex/Outcome)</t>
  </si>
  <si>
    <t>Ct5lXod5szy</t>
  </si>
  <si>
    <t>TB_OUTCOME (D, TA_NARRATIVE) TARGET: TB Treatment for New/Relapsed HIV+</t>
  </si>
  <si>
    <t>TB_OUTCOME (D, TA_NARRATIVE) TARGET</t>
  </si>
  <si>
    <t>OOUuyMBGtWd</t>
  </si>
  <si>
    <t>TB_OUTCOME (D, TA_NARRATIVE): TB Treatment for New/Relapsed HIV+</t>
  </si>
  <si>
    <t>TB_OUTCOME (D, TA_NARRATIVE)</t>
  </si>
  <si>
    <t>TB_OUTCOME (D, TA) TARGET: TB Treatment for New/Relapsed HIV+</t>
  </si>
  <si>
    <t>TB_OUTCOME (D, TA) TARGET</t>
  </si>
  <si>
    <t>TB_OUTCOME (D, TA): TB Treatment for New/Relapsed HIV+</t>
  </si>
  <si>
    <t>TB_OUTCOME (D, TA)</t>
  </si>
  <si>
    <t>TB_OUTCOME (N, DSD, Age/Outcome) TARGET: TB Treatment for New/Relapsed HIV+</t>
  </si>
  <si>
    <t>TB_OUTCOME (N, DSD, Age/Outcome) TARGET</t>
  </si>
  <si>
    <t>TB_OUTCOME (N, DSD, Age/Outcome): TB Treatment for New/Relapsed HIV+</t>
  </si>
  <si>
    <t>TB_OUTCOME (N, DSD, Age/Outcome)</t>
  </si>
  <si>
    <t>fC8uPn6Du0l</t>
  </si>
  <si>
    <t>TB_OUTCOME (N, DSD, Age) TARGET: TB Treatment for New/Relapsed HIV+</t>
  </si>
  <si>
    <t>TB_OUTCOME (N, DSD, Age) TARGET</t>
  </si>
  <si>
    <t>R136m5MWjBU</t>
  </si>
  <si>
    <t>TB_OUTCOME (N, DSD, Age): TB Treatment for New/Relapsed HIV+</t>
  </si>
  <si>
    <t>TB_OUTCOME (N, DSD, Age)</t>
  </si>
  <si>
    <t>TB_OUTCOME (N, DSD_NARRATIVE) TARGET: TB Treatment for New/Relapsed HIV+</t>
  </si>
  <si>
    <t>TB_OUTCOME (N, DSD_NARRATIVE) TARGET</t>
  </si>
  <si>
    <t>TB_OUTCOME (N, DSD_NARRATIVE): TB Treatment for New/Relapsed HIV+</t>
  </si>
  <si>
    <t>TB_OUTCOME (N, DSD_NARRATIVE)</t>
  </si>
  <si>
    <t>TB_OUTCOME (N, DSD, Sex/Outcome) TARGET: TB Treatment for New/Relapsed HIV+</t>
  </si>
  <si>
    <t>TB_OUTCOME (N, DSD, Sex/Outcome) TARGET</t>
  </si>
  <si>
    <t>TB_OUTCOME (N, DSD, Sex/Outcome): TB Treatment for New/Relapsed HIV+</t>
  </si>
  <si>
    <t>TB_OUTCOME (N, DSD, Sex/Outcome)</t>
  </si>
  <si>
    <t>YHc8W1vckSU</t>
  </si>
  <si>
    <t>TB_OUTCOME (N, DSD, Sex) TARGET: TB Treatment for New/Relapsed HIV+</t>
  </si>
  <si>
    <t>TB_OUTCOME (N, DSD, Sex) TARGET</t>
  </si>
  <si>
    <t>kukZtc1yC4q</t>
  </si>
  <si>
    <t>TB_OUTCOME (N, DSD, Sex): TB Treatment for New/Relapsed HIV+</t>
  </si>
  <si>
    <t>TB_OUTCOME (N, DSD, Sex)</t>
  </si>
  <si>
    <t>TB_OUTCOME (N, DSD) TARGET: TB Treatment for New/Relapsed HIV+</t>
  </si>
  <si>
    <t>TB_OUTCOME (N, DSD) TARGET</t>
  </si>
  <si>
    <t>TB_OUTCOME (N, DSD): TB Treatment for New/Relapsed HIV+</t>
  </si>
  <si>
    <t>TB_OUTCOME (N, DSD)</t>
  </si>
  <si>
    <t>TB_OUTCOME (N, TA, Age/Outcome) TARGET: TB Treatment for New/Relapsed HIV+</t>
  </si>
  <si>
    <t>TB_OUTCOME (N, TA, Age/Outcome) TARGET</t>
  </si>
  <si>
    <t>TB_OUTCOME (N, TA, Age/Outcome): TB Treatment for New/Relapsed HIV+</t>
  </si>
  <si>
    <t>TB_OUTCOME (N, TA, Age/Outcome)</t>
  </si>
  <si>
    <t>cTo6W8MPEhI</t>
  </si>
  <si>
    <t>TB_OUTCOME (N, TA, Age) TARGET: TB Treatment for New/Relapsed HIV+</t>
  </si>
  <si>
    <t>TB_OUTCOME (N, TA, Age) TARGET</t>
  </si>
  <si>
    <t>Vy0CmfvrX0G</t>
  </si>
  <si>
    <t>TB_OUTCOME (N, TA, Age): TB Treatment for New/Relapsed HIV+</t>
  </si>
  <si>
    <t>TB_OUTCOME (N, TA, Age)</t>
  </si>
  <si>
    <t>TB_OUTCOME (N, TA_NARRATIVE) TARGET: TB Treatment for New/Relapsed HIV+</t>
  </si>
  <si>
    <t>TB_OUTCOME (N, TA_NARRATIVE) TARGET</t>
  </si>
  <si>
    <t>TB_OUTCOME (N, TA_NARRATIVE): TB Treatment for New/Relapsed HIV+</t>
  </si>
  <si>
    <t>TB_OUTCOME (N, TA_NARRATIVE)</t>
  </si>
  <si>
    <t>TB_OUTCOME (N, TA, Sex/Outcome) TARGET: TB Treatment for New/Relapsed HIV+</t>
  </si>
  <si>
    <t>TB_OUTCOME (N, TA, Sex/Outcome) TARGET</t>
  </si>
  <si>
    <t>TB_OUTCOME (N, TA, Sex/Outcome): TB Treatment for New/Relapsed HIV+</t>
  </si>
  <si>
    <t>TB_OUTCOME (N, TA, Sex/Outcome)</t>
  </si>
  <si>
    <t>f8CiZz84ihe</t>
  </si>
  <si>
    <t>TB_OUTCOME (N, TA, Sex) TARGET: TB Treatment for New/Relapsed HIV+</t>
  </si>
  <si>
    <t>TB_OUTCOME (N, TA, Sex) TARGET</t>
  </si>
  <si>
    <t>xUOBJronnAs</t>
  </si>
  <si>
    <t>TB_OUTCOME (N, TA, Sex): TB Treatment for New/Relapsed HIV+</t>
  </si>
  <si>
    <t>TB_OUTCOME (N, TA, Sex)</t>
  </si>
  <si>
    <t>TB_OUTCOME (N, TA) TARGET: TB Treatment for New/Relapsed HIV+</t>
  </si>
  <si>
    <t>TB_OUTCOME (N, TA) TARGET</t>
  </si>
  <si>
    <t>TB_OUTCOME (N, TA): TB Treatment for New/Relapsed HIV+</t>
  </si>
  <si>
    <t>TB_OUTCOME (N, TA)</t>
  </si>
  <si>
    <t>TB_PREV (D, DSD, Aggregated Age/Sex): IPT</t>
  </si>
  <si>
    <t>TB_PREV (D, DSD, Aggregated Age/Sex)</t>
  </si>
  <si>
    <t>TB_PREV (D, DSD, Aggregated Age/Sex) TARGET: IPT</t>
  </si>
  <si>
    <t>TB_PREV (D, DSD, Aggregated Age/Sex) TARGET</t>
  </si>
  <si>
    <t>TB_PREV (D, DSD): IPT</t>
  </si>
  <si>
    <t>TB_PREV (D, DSD)</t>
  </si>
  <si>
    <t>TB_PREV (D, DSD) TARGET: IPT</t>
  </si>
  <si>
    <t>TB_PREV (D, DSD) TARGET</t>
  </si>
  <si>
    <t>TB_PREV (D, DSD, TherapyType): IPT</t>
  </si>
  <si>
    <t>TB_PREV (D, DSD, TherapyType)</t>
  </si>
  <si>
    <t>TB_PREV (D, DSD, TherapyType) TARGET: IPT</t>
  </si>
  <si>
    <t>TB_PREV (D, DSD, TherapyType) TARGET</t>
  </si>
  <si>
    <t>TB_PREV (D, TA, Aggregated Age/Sex): IPT</t>
  </si>
  <si>
    <t>TB_PREV (D, TA, Aggregated Age/Sex)</t>
  </si>
  <si>
    <t>TB_PREV (D, TA, Aggregated Age/Sex) TARGET: IPT</t>
  </si>
  <si>
    <t>TB_PREV (D, TA, Aggregated Age/Sex) TARGET</t>
  </si>
  <si>
    <t>TB_PREV (D, TA): IPT</t>
  </si>
  <si>
    <t>TB_PREV (D, TA)</t>
  </si>
  <si>
    <t>TB_PREV (D, TA) TARGET: IPT</t>
  </si>
  <si>
    <t>TB_PREV (D, TA) TARGET</t>
  </si>
  <si>
    <t>TB_PREV (D, TA, TherapyType): IPT</t>
  </si>
  <si>
    <t>TB_PREV (D, TA, TherapyType)</t>
  </si>
  <si>
    <t>TB_PREV (D, TA, TherapyType) TARGET: IPT</t>
  </si>
  <si>
    <t>TB_PREV (D, TA, TherapyType) TARGET</t>
  </si>
  <si>
    <t>TB_PREV (N, DSD, Aggregated Age/Sex): IPT</t>
  </si>
  <si>
    <t>TB_PREV (N, DSD, Aggregated Age/Sex)</t>
  </si>
  <si>
    <t>TB_PREV (N, DSD, Aggregated Age/Sex) TARGET: IPT</t>
  </si>
  <si>
    <t>TB_PREV (N, DSD, Aggregated Age/Sex) TARGET</t>
  </si>
  <si>
    <t>TB_PREV (N, DSD): IPT</t>
  </si>
  <si>
    <t>TB_PREV (N, DSD)</t>
  </si>
  <si>
    <t>TB_PREV (N, DSD_NARRATIVE): IPT</t>
  </si>
  <si>
    <t>TB_PREV (N, DSD_NARRATIVE)</t>
  </si>
  <si>
    <t>TB_PREV (N, DSD_NARRATIVE) TARGET: IPT</t>
  </si>
  <si>
    <t>TB_PREV (N, DSD_NARRATIVE) TARGET</t>
  </si>
  <si>
    <t>TB_PREV (N, DSD) TARGET: IPT</t>
  </si>
  <si>
    <t>TB_PREV (N, DSD) TARGET</t>
  </si>
  <si>
    <t>TB_PREV (N, DSD, TherapyType): IPT</t>
  </si>
  <si>
    <t>TB_PREV (N, DSD, TherapyType)</t>
  </si>
  <si>
    <t>TB_PREV (N, DSD, TherapyType) TARGET: IPT</t>
  </si>
  <si>
    <t>TB_PREV (N, DSD, TherapyType) TARGET</t>
  </si>
  <si>
    <t>TB_PREV (N, TA, Aggregated Age/Sex): IPT</t>
  </si>
  <si>
    <t>TB_PREV (N, TA, Aggregated Age/Sex)</t>
  </si>
  <si>
    <t>TB_PREV (N, TA, Aggregated Age/Sex) TARGET: IPT</t>
  </si>
  <si>
    <t>TB_PREV (N, TA, Aggregated Age/Sex) TARGET</t>
  </si>
  <si>
    <t>TB_PREV (N, TA): IPT</t>
  </si>
  <si>
    <t>TB_PREV (N, TA)</t>
  </si>
  <si>
    <t>TB_PREV (N, TA_NARRATIVE): IPT</t>
  </si>
  <si>
    <t>TB_PREV (N, TA_NARRATIVE)</t>
  </si>
  <si>
    <t>TB_PREV (N, TA_NARRATIVE) TARGET: IPT</t>
  </si>
  <si>
    <t>TB_PREV (N, TA_NARRATIVE) TARGET</t>
  </si>
  <si>
    <t>TB_PREV (N, TA) TARGET: IPT</t>
  </si>
  <si>
    <t>TB_PREV (N, TA) TARGET</t>
  </si>
  <si>
    <t>TB_PREV (N, TA, TherapyType): IPT</t>
  </si>
  <si>
    <t>TB_PREV (N, TA, TherapyType)</t>
  </si>
  <si>
    <t>TB_PREV (N, TA, TherapyType) TARGET: IPT</t>
  </si>
  <si>
    <t>TB_PREV (N, TA, TherapyType) TARGET</t>
  </si>
  <si>
    <t>TB_SCREENDX (N, DSD, Aggregated Age/Sex) TARGET: PLHIV in Clinical Care</t>
  </si>
  <si>
    <t>TB_SCREENDX (N, DSD, Aggregated Age/Sex) TARGET</t>
  </si>
  <si>
    <t>TB_SCREENDX (N, DSD_NARRATIVE) TARGET: PLHIV Screened</t>
  </si>
  <si>
    <t>TB_SCREENDX (N, DSD_NARRATIVE) TARGET</t>
  </si>
  <si>
    <t>TB_SCREENDX (N, DSD, Screened Positive) TARGET: Screened Positive TB Symptoms</t>
  </si>
  <si>
    <t>TB_SCREENDX (N, DSD, Screened Pos) TARGET</t>
  </si>
  <si>
    <t>TB_SCREENDX (N, DSD, Specimen Sent) TARGET: Specimens Sent</t>
  </si>
  <si>
    <t>TB_SCREENDX (N, DSD, Specimen Sent) TARGET</t>
  </si>
  <si>
    <t>TB_SCREENDX (N, DSD) TARGET: PLHIV Screened</t>
  </si>
  <si>
    <t>TB_SCREENDX (N, DSD) TARGET</t>
  </si>
  <si>
    <t>TB_SCREENDX (N, DSD, TB Test Type) TARGET: Specimens Sent</t>
  </si>
  <si>
    <t>TB_SCREENDX (N, DSD, TB Test Type) TARGET</t>
  </si>
  <si>
    <t>TB_SCREENDX (N, TA, Aggregated Age/Sex) TARGET: PLHIV in Clinical Care</t>
  </si>
  <si>
    <t>TB_SCREENDX (N, TA, Aggregated Age/Sex) TARGET</t>
  </si>
  <si>
    <t>TB_SCREENDX (N, TA_NARRATIVE) TARGET: PLHIV Screened</t>
  </si>
  <si>
    <t>TB_SCREENDX (N, TA_NARRATIVE) TARGET</t>
  </si>
  <si>
    <t>TB_SCREENDX (N, TA, Screened Positive) TARGET: Screened Positive TB Symptoms</t>
  </si>
  <si>
    <t>TB_SCREENDX (N, TA, Screened Pos) TARGET</t>
  </si>
  <si>
    <t>TB_SCREENDX (N, TA, Specimen Sent) TARGET: Specimens Sent</t>
  </si>
  <si>
    <t>TB_SCREENDX (N, TA, Specimen Sent) TARGET</t>
  </si>
  <si>
    <t>TB_SCREENDX (N, TA) TARGET: PLHIV Screened</t>
  </si>
  <si>
    <t>TB_SCREENDX (N, TA) TARGET</t>
  </si>
  <si>
    <t>TB_SCREENDX (N, TA, TB Test Type) TARGET: Specimens Sent</t>
  </si>
  <si>
    <t>TB_SCREENDX (N, TA, TB Test Type) TARGET</t>
  </si>
  <si>
    <t>TB_SCREEN (N, DSD, Age Aggregated): PLHIV Screened</t>
  </si>
  <si>
    <t>TB_SCREEN (N, DSD, Age Aggregated)</t>
  </si>
  <si>
    <t>TB_SCREEN (N, DSD, Age Aggregated) TARGET: PLHIV Screened</t>
  </si>
  <si>
    <t>TB_SCREEN (N, DSD, Age Aggregated) TARGET</t>
  </si>
  <si>
    <t>TB_SCREEN (N, DSD, Age): PLHIV Screened</t>
  </si>
  <si>
    <t>TB_SCREEN (N, DSD, Age)</t>
  </si>
  <si>
    <t>TB_SCREEN (N, DSD, Age) TARGET: PLHIV Screened</t>
  </si>
  <si>
    <t>TB_SCREEN (N, DSD, Age) TARGET</t>
  </si>
  <si>
    <t>TB_SCREEN (N, DSD_NARRATIVE): PLHIV Screened</t>
  </si>
  <si>
    <t>TB_SCREEN (N, DSD_NARRATIVE)</t>
  </si>
  <si>
    <t>TB_SCREEN (N, DSD): PLHIV Screened</t>
  </si>
  <si>
    <t>TB_SCREEN (N, DSD)</t>
  </si>
  <si>
    <t>TB_SCREEN (N, DSD, Sex): PLHIV Screened</t>
  </si>
  <si>
    <t>TB_SCREEN (N, DSD, Sex)</t>
  </si>
  <si>
    <t>TB_SCREEN (N, DSD, Sex) TARGET: PLHIV Screened</t>
  </si>
  <si>
    <t>TB_SCREEN (N, DSD, Sex) TARGET</t>
  </si>
  <si>
    <t>TB_SCREEN (N, TA, Age Aggregated): PLHIV Screened</t>
  </si>
  <si>
    <t>TB_SCREEN (N, TA, Age Aggregated)</t>
  </si>
  <si>
    <t>TB_SCREEN (N, TA, Age Aggregated) TARGET: PLHIV Screened</t>
  </si>
  <si>
    <t>TB_SCREEN (N, TA, Age Aggregated) TARGET</t>
  </si>
  <si>
    <t>TB_SCREEN (N, TA, Age): PLHIV Screened</t>
  </si>
  <si>
    <t>TB_SCREEN (N, TA, Age)</t>
  </si>
  <si>
    <t>TB_SCREEN (N, TA, Age) TARGET: PLHIV Screened</t>
  </si>
  <si>
    <t>TB_SCREEN (N, TA, Age) TARGET</t>
  </si>
  <si>
    <t>TB_SCREEN (N, TA_NARRATIVE): PLHIV Screened</t>
  </si>
  <si>
    <t>TB_SCREEN (N, TA_NARRATIVE)</t>
  </si>
  <si>
    <t>TB_SCREEN (N, TA): PLHIV Screened</t>
  </si>
  <si>
    <t>TB_SCREEN (N, TA)</t>
  </si>
  <si>
    <t>TB_SCREEN (N, TA, Sex): PLHIV Screened</t>
  </si>
  <si>
    <t>TB_SCREEN (N, TA, Sex)</t>
  </si>
  <si>
    <t>TB_SCREEN (N, TA, Sex) TARGET: PLHIV Screened</t>
  </si>
  <si>
    <t>TB_SCREEN (N, TA, Sex) TARGET</t>
  </si>
  <si>
    <t>TB_STAT (D, DSD, Aggregated Age/Sex): New/Relapsed TB</t>
  </si>
  <si>
    <t>TB_STAT (D, DSD, Aggregated Age/Sex)</t>
  </si>
  <si>
    <t>TB_STAT (D, DSD, Aggregated Age/Sex) TARGET: New/Relapsed TB</t>
  </si>
  <si>
    <t>TB_STAT (D, DSD, Aggregated Age/Sex) TARGET</t>
  </si>
  <si>
    <t>p2gMn8zLZY3</t>
  </si>
  <si>
    <t>TB_STAT (D, DSD_NARRATIVE): New/Relapsed TB</t>
  </si>
  <si>
    <t>TB_STAT (D, DSD_NARRATIVE)</t>
  </si>
  <si>
    <t>Op8z9qQ0AWA</t>
  </si>
  <si>
    <t>TB_STAT (D, DSD_NARRATIVE) TARGET: New/Relapsed TB</t>
  </si>
  <si>
    <t>TB_STAT (D, DSD_NARRATIVE) TARGET</t>
  </si>
  <si>
    <t>TB_STAT (D, DSD): New/Relapsed TB</t>
  </si>
  <si>
    <t>TB_STAT (D, DSD)</t>
  </si>
  <si>
    <t>TB_STAT (D, DSD) TARGET: New/Relapsed TB</t>
  </si>
  <si>
    <t>TB_STAT (D, DSD) TARGET</t>
  </si>
  <si>
    <t>TB_STAT (D, TA, Aggregated Age/Sex): New/Relapsed TB</t>
  </si>
  <si>
    <t>TB_STAT (D, TA, Aggregated Age/Sex)</t>
  </si>
  <si>
    <t>TB_STAT (D, TA, Aggregated Age/Sex) TARGET: New/Relapsed TB</t>
  </si>
  <si>
    <t>TB_STAT (D, TA, Aggregated Age/Sex) TARGET</t>
  </si>
  <si>
    <t>bgs4DfbYlIx</t>
  </si>
  <si>
    <t>TB_STAT (D, TA_NARRATIVE): New/Relapsed TB</t>
  </si>
  <si>
    <t>TB_STAT (D, TA_NARRATIVE)</t>
  </si>
  <si>
    <t>cqJRwzIrNtm</t>
  </si>
  <si>
    <t>TB_STAT (D, TA_NARRATIVE) TARGET: New/Relapsed TB</t>
  </si>
  <si>
    <t>TB_STAT (D, TA_NARRATIVE) TARGET</t>
  </si>
  <si>
    <t>TB_STAT (D, TA): New/Relapsed TB</t>
  </si>
  <si>
    <t>TB_STAT (D, TA)</t>
  </si>
  <si>
    <t>TB_STAT (D, TA) TARGET: New/Relapsed TB</t>
  </si>
  <si>
    <t>TB_STAT (D, TA) TARGET</t>
  </si>
  <si>
    <t>TB_STAT (N, DSD, Age): New/Relapsed TB with HIV</t>
  </si>
  <si>
    <t>TB_STAT (N, DSD, Age)</t>
  </si>
  <si>
    <t>TB_STAT (N, DSD, Age/Sex/KnownNewPosNeg): New/Relapsed TB with HIV</t>
  </si>
  <si>
    <t>TB_STAT (N, DSD, Age/Sex/KnownNewPosNeg)</t>
  </si>
  <si>
    <t>TB_STAT (N, DSD, Age) TARGET: New/Relapsed TB with HIV</t>
  </si>
  <si>
    <t>TB_STAT (N, DSD, Age) TARGET</t>
  </si>
  <si>
    <t>TB_STAT (N, DSD, Aggregated Age/Sex) TARGET: New/Relapsed TB</t>
  </si>
  <si>
    <t>TB_STAT (N, DSD, Aggregated Age/Sex) TARGET</t>
  </si>
  <si>
    <t>TB_STAT (N, DSD_NARRATIVE): New/Relapsed TB with HIV</t>
  </si>
  <si>
    <t>TB_STAT (N, DSD_NARRATIVE)</t>
  </si>
  <si>
    <t>TB_STAT (N, DSD_NARRATIVE) TARGET: New/Relapsed TB with HIV</t>
  </si>
  <si>
    <t>TB_STAT (N, DSD_NARRATIVE) TARGET</t>
  </si>
  <si>
    <t>TB_STAT (N, DSD): New/Relapsed TB with HIV</t>
  </si>
  <si>
    <t>TB_STAT (N, DSD)</t>
  </si>
  <si>
    <t>TB_STAT (N, DSD, Result): New/Relapsed TB with HIV</t>
  </si>
  <si>
    <t>TB_STAT (N, DSD, Result)</t>
  </si>
  <si>
    <t>TB_STAT (N, DSD, Result) TARGET: New/Relapsed TB with HIV</t>
  </si>
  <si>
    <t>TB_STAT (N, DSD, Result) TARGET</t>
  </si>
  <si>
    <t>TB_STAT (N, DSD, Sex): New/Relapsed TB with HIV</t>
  </si>
  <si>
    <t>TB_STAT (N, DSD, Sex)</t>
  </si>
  <si>
    <t>TB_STAT (N, DSD, Sex) TARGET: New/Relapsed TB with HIV</t>
  </si>
  <si>
    <t>TB_STAT (N, DSD, Sex) TARGET</t>
  </si>
  <si>
    <t>TB_STAT (N, DSD) TARGET: New/Relapsed TB</t>
  </si>
  <si>
    <t>TB_STAT (N, DSD) TARGET</t>
  </si>
  <si>
    <t>TB_STAT (N, TA, Age): New/Relapsed TB with HIV</t>
  </si>
  <si>
    <t>TB_STAT (N, TA, Age)</t>
  </si>
  <si>
    <t>TB_STAT (N, TA, Age/Sex/KnownNewPosNeg): New/Relapsed TB with HIV</t>
  </si>
  <si>
    <t>TB_STAT (N, TA, Age/Sex/KnownNewPosNeg)</t>
  </si>
  <si>
    <t>TB_STAT (N, TA, Age) TARGET: New/Relapsed TB with HIV</t>
  </si>
  <si>
    <t>TB_STAT (N, TA, Age) TARGET</t>
  </si>
  <si>
    <t>TB_STAT (N, TA, Aggregated Age/Sex) TARGET: New/Relapsed TB</t>
  </si>
  <si>
    <t>TB_STAT (N, TA, Aggregated Age/Sex) TARGET</t>
  </si>
  <si>
    <t>TB_STAT (N, TA_NARRATIVE): New/Relapsed TB with HIV</t>
  </si>
  <si>
    <t>TB_STAT (N, TA_NARRATIVE)</t>
  </si>
  <si>
    <t>TB_STAT (N, TA_NARRATIVE) TARGET: New/Relapsed TB with HIV</t>
  </si>
  <si>
    <t>TB_STAT (N, TA_NARRATIVE) TARGET</t>
  </si>
  <si>
    <t>TB_STAT (N, TA): New/Relapsed TB with HIV</t>
  </si>
  <si>
    <t>TB_STAT (N, TA)</t>
  </si>
  <si>
    <t>TB_STAT (N, TA, Result): New/Relapsed TB with HIV</t>
  </si>
  <si>
    <t>TB_STAT (N, TA, Result)</t>
  </si>
  <si>
    <t>TB_STAT (N, TA, Result) TARGET: New/Relapsed TB with HIV</t>
  </si>
  <si>
    <t>TB_STAT (N, TA, Result) TARGET</t>
  </si>
  <si>
    <t>TB_STAT (N, TA, Sex): New/Relapsed TB with HIV</t>
  </si>
  <si>
    <t>TB_STAT (N, TA, Sex)</t>
  </si>
  <si>
    <t>TB_STAT (N, TA, Sex) TARGET: New/Relapsed TB with HIV</t>
  </si>
  <si>
    <t>TB_STAT (N, TA, Sex) TARGET</t>
  </si>
  <si>
    <t>TB_STAT (N, TA) TARGET: New/Relapsed TB</t>
  </si>
  <si>
    <t>TB_STAT (N, TA) TARGET</t>
  </si>
  <si>
    <t>tG8vq7bZH17</t>
  </si>
  <si>
    <t>TB_STSITE (N, DSD): Mgmt Units w/ 95% TB w/ Known HIV Status</t>
  </si>
  <si>
    <t>TB_STSITE (N, DSD)</t>
  </si>
  <si>
    <t>LFCwMCys8JE</t>
  </si>
  <si>
    <t>TB_STSITE (N, DSD) TARGET: Mgmt Units w/ 95% TB w/ Known HIV Status</t>
  </si>
  <si>
    <t>TB_STSITE (N, DSD) TARGET</t>
  </si>
  <si>
    <t>zbXy3Ehue2x</t>
  </si>
  <si>
    <t>TX_CURR_NAT (D, NAT, Age): Receiving ART</t>
  </si>
  <si>
    <t>TX_CURR_NAT (D, NAT, Age)</t>
  </si>
  <si>
    <t>AKxsjANhtlU</t>
  </si>
  <si>
    <t>TX_CURR_NAT (D, NAT, Age) TARGET: Receiving ART</t>
  </si>
  <si>
    <t>TX_CURR_NAT (D, NAT, Age) TARGET</t>
  </si>
  <si>
    <t>TX_CURR_NAT (D, NAT): Receiving ART</t>
  </si>
  <si>
    <t>TX_CURR_NAT (D, NAT)</t>
  </si>
  <si>
    <t>tLh14DkXYfZ</t>
  </si>
  <si>
    <t>TX_CURR_NAT (D, NAT, Sex): Receiving ART</t>
  </si>
  <si>
    <t>TX_CURR_NAT (D, NAT, Sex)</t>
  </si>
  <si>
    <t>c3MBZLyxNE3</t>
  </si>
  <si>
    <t>TX_CURR_NAT (D, NAT, Sex) TARGET: Receiving ART</t>
  </si>
  <si>
    <t>TX_CURR_NAT (D, NAT, Sex) TARGET</t>
  </si>
  <si>
    <t>TX_CURR_NAT (D, NAT) TARGET: Receiving ART</t>
  </si>
  <si>
    <t>TX_CURR_NAT (D, NAT) TARGET</t>
  </si>
  <si>
    <t>TX_CURR_NAT (N, NAT, Age): Receiving ART</t>
  </si>
  <si>
    <t>TX_CURR_NAT (N, NAT, Age)</t>
  </si>
  <si>
    <t>TX_CURR_NAT (N, NAT, Age/Sex): Receiving ART</t>
  </si>
  <si>
    <t>TX_CURR_NAT (N, NAT, Age/Sex)</t>
  </si>
  <si>
    <t>TX_CURR_NAT (N, NAT, Age/Sex) TARGET: Receiving ART</t>
  </si>
  <si>
    <t>TX_CURR_NAT (N, NAT, Age/Sex) TARGET</t>
  </si>
  <si>
    <t>TX_CURR_NAT (N, NAT, Age) TARGET: Receiving ART</t>
  </si>
  <si>
    <t>TX_CURR_NAT (N, NAT, Age) TARGET</t>
  </si>
  <si>
    <t>TX_CURR_NAT (N, NAT_JUSTIFICATION): Receiving ART</t>
  </si>
  <si>
    <t>TX_CURR_NAT (N, NAT_JUSTIFICATION)</t>
  </si>
  <si>
    <t>TX_CURR_NAT (N, NAT_JUSTIFICATION) TARGET: Receiving ART</t>
  </si>
  <si>
    <t>TX_CURR_NAT (N, NAT_JUSTIFICATION) TARGET</t>
  </si>
  <si>
    <t>TX_CURR_NAT (N, NAT): Receiving ART</t>
  </si>
  <si>
    <t>TX_CURR_NAT (N, NAT)</t>
  </si>
  <si>
    <t>TX_CURR_NAT (N, NAT, Sex): Receiving ART</t>
  </si>
  <si>
    <t>TX_CURR_NAT (N, NAT, Sex)</t>
  </si>
  <si>
    <t>TX_CURR_NAT (N, NAT, Sex) TARGET: Receiving ART</t>
  </si>
  <si>
    <t>TX_CURR_NAT (N, NAT, Sex) TARGET</t>
  </si>
  <si>
    <t>TX_CURR_NAT (N, NAT_SOURCE): Receiving ART</t>
  </si>
  <si>
    <t>TX_CURR_NAT (N, NAT_SOURCE)</t>
  </si>
  <si>
    <t>TX_CURR_NAT (N, NAT_SOURCE) TARGET: Receiving ART</t>
  </si>
  <si>
    <t>TX_CURR_NAT (N, NAT_SOURCE) TARGET</t>
  </si>
  <si>
    <t>TX_CURR_NAT (N, NAT) TARGET: Receiving ART</t>
  </si>
  <si>
    <t>TX_CURR_NAT (N, NAT) TARGET</t>
  </si>
  <si>
    <t>TX_CURR (N, DSD, AgeAboveTen/Sex): Receiving ART</t>
  </si>
  <si>
    <t>TX_CURR (N, DSD, Age&gt;10/Sex)</t>
  </si>
  <si>
    <t>TX_CURR (N, DSD, AgeAboveTen/Sex) TARGET: Receiving ART</t>
  </si>
  <si>
    <t>TX_CURR (N, DSD, Age&gt;10/Sex) TARGET</t>
  </si>
  <si>
    <t>TX_CURR (N, DSD, AgeLessThanTen): Receiving ART</t>
  </si>
  <si>
    <t>TX_CURR (N, DSD, Age&lt;10)</t>
  </si>
  <si>
    <t>TX_CURR (N, DSD, AgeLessThanTen) TARGET: Receiving ART</t>
  </si>
  <si>
    <t>TX_CURR (N, DSD, Age&lt;10) TARGET</t>
  </si>
  <si>
    <t>dMzNaNKM9qd</t>
  </si>
  <si>
    <t>TX_CURR (N, DSD, Age): Receiving ART</t>
  </si>
  <si>
    <t>TX_CURR (N, DSD, Age)</t>
  </si>
  <si>
    <t>TX_CURR (N, DSD, Age/Sex Aggregated): Receiving ART</t>
  </si>
  <si>
    <t>TX_CURR (N, DSD, Age/Sex Aggregated)</t>
  </si>
  <si>
    <t>TX_CURR (N, DSD, Age/Sex Aggregated) TARGET: Receiving ART</t>
  </si>
  <si>
    <t>TX_CURR (N, DSD, Age/Sex Aggregated) TARGET</t>
  </si>
  <si>
    <t>TX_CURR (N, DSD, Age/Sex): Receiving ART</t>
  </si>
  <si>
    <t>TX_CURR (N, DSD, Age/Sex)</t>
  </si>
  <si>
    <t>TX_CURR (N, DSD, Age/Sex) TARGET: Receiving ART</t>
  </si>
  <si>
    <t>TX_CURR (N, DSD, Age/Sex) TARGET</t>
  </si>
  <si>
    <t>LqzRSRzkzja</t>
  </si>
  <si>
    <t>TX_CURR (N, DSD, Age) TARGET: Receiving ART</t>
  </si>
  <si>
    <t>TX_CURR (N, DSD, Age) TARGET</t>
  </si>
  <si>
    <t>TX_CURR (N, DSD, Aggregated Age/Sex) TARGET: Receiving ART</t>
  </si>
  <si>
    <t>TX_CURR (N, DSD, Aggregated Age/Sex) TARGET</t>
  </si>
  <si>
    <t>TX_CURR (N, DSD, Aggregated Age/Sex) v2: Receiving ART</t>
  </si>
  <si>
    <t>TX_CURR (N, DSD, Aggregated Age/Sex) v2</t>
  </si>
  <si>
    <t>TX_CURR (N, DSD_NARRATIVE): Receiving ART</t>
  </si>
  <si>
    <t>TX_CURR (N, DSD NARRATIVE)</t>
  </si>
  <si>
    <t>TX_CURR (N, DSD_NARRATIVE) TARGET: Receiving ART</t>
  </si>
  <si>
    <t>TX_CURR (N, DSD_NARRATIVE) TARGET</t>
  </si>
  <si>
    <t>TX_CURR (N, DSD): Receiving ART</t>
  </si>
  <si>
    <t>TX_CURR (N, DSD)</t>
  </si>
  <si>
    <t>zt4U3oariz7</t>
  </si>
  <si>
    <t>TX_CURR (N, DSD, Sex): Receiving ART</t>
  </si>
  <si>
    <t>TX_CURR (N, DSD, Sex)</t>
  </si>
  <si>
    <t>iGaucu7mhoF</t>
  </si>
  <si>
    <t>TX_CURR (N, DSD, Sex) TARGET: Receiving ART</t>
  </si>
  <si>
    <t>TX_CURR (N, DSD, Sex) TARGET</t>
  </si>
  <si>
    <t>TX_CURR (N, DSD) TARGET: Receiving ART</t>
  </si>
  <si>
    <t>TX_CURR (N, DSD) TARGET</t>
  </si>
  <si>
    <t>qcvtoxfM6LL</t>
  </si>
  <si>
    <t>TX_CURR (N, MoH): Receiving ART</t>
  </si>
  <si>
    <t>TX_CURR (N, MoH)</t>
  </si>
  <si>
    <t>xWrn4TFm05w</t>
  </si>
  <si>
    <t>TX_CURR (N, NA, Age): Receiving ART</t>
  </si>
  <si>
    <t>TX_CURR (N, NA, Age)</t>
  </si>
  <si>
    <t>CSNi6IEih6B</t>
  </si>
  <si>
    <t>TX_CURR (N, NA, Age/Sex Aggregated): Receiving ART</t>
  </si>
  <si>
    <t>TX_CURR (N, NA, Age/Sex Aggregated)</t>
  </si>
  <si>
    <t>ENl7TiM0Ki5</t>
  </si>
  <si>
    <t>TX_CURR (N, NA, Age/Sex Aggregated) TARGET: Receiving ART</t>
  </si>
  <si>
    <t>TX_CURR (N, NA, Age/Sex Aggregated) TARGET</t>
  </si>
  <si>
    <t>WGeor7Sv8kv</t>
  </si>
  <si>
    <t>TX_CURR (N, NA, Age/Sex): Receiving ART</t>
  </si>
  <si>
    <t>TX_CURR (N, NA, Age/Sex)</t>
  </si>
  <si>
    <t>bSwCtR1Dt4c</t>
  </si>
  <si>
    <t>TX_CURR (N, NA, Age/Sex) TARGET: Receiving ART</t>
  </si>
  <si>
    <t>TX_CURR (N, NA, Age/Sex) TARGET</t>
  </si>
  <si>
    <t>Nim9KHA78Nj</t>
  </si>
  <si>
    <t>TX_CURR (N, NA, Age) TARGET: Receiving ART</t>
  </si>
  <si>
    <t>TX_CURR (N, NA, Age) TARGET</t>
  </si>
  <si>
    <t>UJYF9oThq5n</t>
  </si>
  <si>
    <t>TX_CURR (N, NA_NARRATIVE): Receiving ART</t>
  </si>
  <si>
    <t>TX_CURR (N, NA NARRATIVE)</t>
  </si>
  <si>
    <t>HTJvNWXBFvo</t>
  </si>
  <si>
    <t>TX_CURR (N, NA): Receiving ART</t>
  </si>
  <si>
    <t>TX_CURR (N, NA)</t>
  </si>
  <si>
    <t>tl67YrzdY9w</t>
  </si>
  <si>
    <t>TX_CURR (N, NA, Sex): Receiving ART</t>
  </si>
  <si>
    <t>TX_CURR (N, NA, Sex)</t>
  </si>
  <si>
    <t>NnBJr2ZBFPc</t>
  </si>
  <si>
    <t>TX_CURR (N, NA, Sex) TARGET: Receiving ART</t>
  </si>
  <si>
    <t>TX_CURR (N, NA, Sex) TARGET</t>
  </si>
  <si>
    <t>jrLrOTDNLJh</t>
  </si>
  <si>
    <t>TX_CURR (N, NA) TARGET: Receiving ART</t>
  </si>
  <si>
    <t>TX_CURR (N, NA) TARGET</t>
  </si>
  <si>
    <t>cg2Ai4QQl5I</t>
  </si>
  <si>
    <t>TX_CURR (N, NGI, Age): Receiving ART</t>
  </si>
  <si>
    <t>TX_CURR (N, NGI, Age)</t>
  </si>
  <si>
    <t>z25gT8HM40d</t>
  </si>
  <si>
    <t>TX_CURR (N, NGI, Age/Sex Aggregated): Receiving ART</t>
  </si>
  <si>
    <t>TX_CURR (N, NGI, Age/Sex Aggregated)</t>
  </si>
  <si>
    <t>jFpLoINdYcy</t>
  </si>
  <si>
    <t>TX_CURR (N, NGI, Age/Sex Aggregated) TARGET: Receiving ART</t>
  </si>
  <si>
    <t>TX_CURR (N, NGI, Age/Sex Aggregated) TARGET</t>
  </si>
  <si>
    <t>bQLmrVG9IVT</t>
  </si>
  <si>
    <t>TX_CURR (N, NGI, Age/Sex): Receiving ART</t>
  </si>
  <si>
    <t>TX_CURR (N, NGI, Age/Sex)</t>
  </si>
  <si>
    <t>wXNUTFaeXRo</t>
  </si>
  <si>
    <t>TX_CURR (N, NGI, Age/Sex) TARGET: Receiving ART</t>
  </si>
  <si>
    <t>TX_CURR (N, NGI, Age/Sex) TARGET</t>
  </si>
  <si>
    <t>biM0RmkP1l9</t>
  </si>
  <si>
    <t>TX_CURR (N, NGI, Age) TARGET: Receiving ART</t>
  </si>
  <si>
    <t>TX_CURR (N, NGI, Age) TARGET</t>
  </si>
  <si>
    <t>au4HJ4McG4d</t>
  </si>
  <si>
    <t>TX_CURR (N, NGI_NARRATIVE): Receiving ART</t>
  </si>
  <si>
    <t>TX_CURR (N, NGI NARRATIVE)</t>
  </si>
  <si>
    <t>YWqKoZIOyqw</t>
  </si>
  <si>
    <t>TX_CURR (N, NGI): Receiving ART</t>
  </si>
  <si>
    <t>TX_CURR (N, NGI)</t>
  </si>
  <si>
    <t>Z6mxaGl9c38</t>
  </si>
  <si>
    <t>TX_CURR (N, NGI, Sex): Receiving ART</t>
  </si>
  <si>
    <t>TX_CURR (N, NGI, Sex)</t>
  </si>
  <si>
    <t>DOECdy0RmB6</t>
  </si>
  <si>
    <t>TX_CURR (N, NGI, Sex) TARGET: Receiving ART</t>
  </si>
  <si>
    <t>TX_CURR (N, NGI, Sex) TARGET</t>
  </si>
  <si>
    <t>ziT8Mkc5qrC</t>
  </si>
  <si>
    <t>TX_CURR (N, NGI) TARGET: Receiving ART</t>
  </si>
  <si>
    <t>TX_CURR (N, NGI) TARGET</t>
  </si>
  <si>
    <t>TX_CURR (N, TA, AgeAboveTen/Sex): Receiving ART</t>
  </si>
  <si>
    <t>TX_CURR (N, TA, Age&gt;10/Sex)</t>
  </si>
  <si>
    <t>TX_CURR (N, TA, AgeAboveTen/Sex) TARGET: Receiving ART</t>
  </si>
  <si>
    <t>TX_CURR (N, TA, Age&gt;10/Sex) TARGET</t>
  </si>
  <si>
    <t>TX_CURR (N, TA, AgeLessThanTen): Receiving ART</t>
  </si>
  <si>
    <t>TX_CURR (N, TA, Age&lt;10)</t>
  </si>
  <si>
    <t>TX_CURR (N, TA, AgeLessThanTen) TARGET: Receiving ART</t>
  </si>
  <si>
    <t>TX_CURR (N, TA, Age&lt;10) TARGET</t>
  </si>
  <si>
    <t>H9KkvhnnV3K</t>
  </si>
  <si>
    <t>TX_CURR (N, TA, Age): Receiving ART</t>
  </si>
  <si>
    <t>TX_CURR (N, TA, Age)</t>
  </si>
  <si>
    <t>TX_CURR (N, TA, Age/Sex, Aggregated): Receiving ART</t>
  </si>
  <si>
    <t>TX_CURR (N, TA, Age/Sex, Aggregated)</t>
  </si>
  <si>
    <t>TX_CURR (N, TA, Age/Sex, Aggregated) TARGET: Receiving ART</t>
  </si>
  <si>
    <t>TX_CURR (N, TA, Age/Sex, Aggregated) TARGET</t>
  </si>
  <si>
    <t>TX_CURR (N, TA, Age/Sex): Receiving ART</t>
  </si>
  <si>
    <t>TX_CURR (N, TA, Age/Sex)</t>
  </si>
  <si>
    <t>TX_CURR (N, TA, Age/Sex) TARGET: Receiving ART</t>
  </si>
  <si>
    <t>TX_CURR (N, TA, Age/Sex) TARGET</t>
  </si>
  <si>
    <t>phTHve8AquS</t>
  </si>
  <si>
    <t>TX_CURR (N, TA, Age) TARGET: Receiving ART</t>
  </si>
  <si>
    <t>TX_CURR (N, TA, Age) TARGET</t>
  </si>
  <si>
    <t>TX_CURR (N, TA, Aggregated Age/Sex) TARGET: Receiving ART</t>
  </si>
  <si>
    <t>TX_CURR (N, TA, Aggregated Age/Sex) TARGET</t>
  </si>
  <si>
    <t>TX_CURR (N, TA, Aggregated Age/Sex) v2: Receiving ART</t>
  </si>
  <si>
    <t>TX_CURR (N, TA, Aggregated Age/Sex) v2</t>
  </si>
  <si>
    <t>TX_CURR (N, TA_NARRATIVE): Receiving ART</t>
  </si>
  <si>
    <t>TX_CURR (N, TA NARRATIVE)</t>
  </si>
  <si>
    <t>TX_CURR (N, TA_NARRATIVE) TARGET: Receiving ART</t>
  </si>
  <si>
    <t>TX_CURR (N, TA_NARRATIVE) TARGET</t>
  </si>
  <si>
    <t>TX_CURR (N, TA): Receiving ART</t>
  </si>
  <si>
    <t>TX_CURR (N, TA)</t>
  </si>
  <si>
    <t>wf9CjKUFsc7</t>
  </si>
  <si>
    <t>TX_CURR (N, TA, Sex): Receiving ART</t>
  </si>
  <si>
    <t>TX_CURR (N, TA, Sex)</t>
  </si>
  <si>
    <t>G3oFLOpJGaD</t>
  </si>
  <si>
    <t>TX_CURR (N, TA, Sex) TARGET: Receiving ART</t>
  </si>
  <si>
    <t>TX_CURR (N, TA, Sex) TARGET</t>
  </si>
  <si>
    <t>TX_CURR (N, TA) TARGET: Receiving ART</t>
  </si>
  <si>
    <t>TX_CURR (N, TA) TARGET</t>
  </si>
  <si>
    <t>TX_CURR_SUBNAT (N, SUBNAT, Age/Sex): Receiving ART</t>
  </si>
  <si>
    <t>TX_CURR_SUBNAT (N, SUBNAT, Age/Sex)</t>
  </si>
  <si>
    <t>TX_CURR_SUBNAT (N, SUBNAT, Age/Sex) TARGET: Receiving ART</t>
  </si>
  <si>
    <t>TX_CURR_SUBNAT (N, SUBNAT, Age/Sex) TARGET</t>
  </si>
  <si>
    <t>TX_CURR_SUBNAT (N, SUBNAT): Receiving ART</t>
  </si>
  <si>
    <t>TX_CURR_SUBNAT (N, SUBNAT)</t>
  </si>
  <si>
    <t>TX_CURR_SUBNAT (N, SUBNAT, Sex): Receiving ART</t>
  </si>
  <si>
    <t>TX_CURR_SUBNAT (N, SUBNAT, Sex)</t>
  </si>
  <si>
    <t>TX_CURR_SUBNAT (N, SUBNAT, Sex) TARGET: Receiving ART</t>
  </si>
  <si>
    <t>TX_CURR_SUBNAT (N, SUBNAT, Sex) TARGET</t>
  </si>
  <si>
    <t>TX_CURR_SUBNAT (N, SUBNAT) TARGET: Receiving ART</t>
  </si>
  <si>
    <t>TX_CURR_SUBNAT (N, SUBNAT) TARGET</t>
  </si>
  <si>
    <t>KmGS2YXLhqk</t>
  </si>
  <si>
    <t>TX_DIST (D, DSD): Supported DHO</t>
  </si>
  <si>
    <t>TX_DIST (D, DSD)</t>
  </si>
  <si>
    <t>SrnshcBThoh</t>
  </si>
  <si>
    <t>TX_DIST (D, DSD) TARGET: Supported DHO</t>
  </si>
  <si>
    <t>TX_DIST (D, DSD) TARGET</t>
  </si>
  <si>
    <t>DtOmHsKkNuD</t>
  </si>
  <si>
    <t>TX_DIST (D, TA): Supported DHO</t>
  </si>
  <si>
    <t>TX_DIST (D, TA)</t>
  </si>
  <si>
    <t>XON9ssW2Kc2</t>
  </si>
  <si>
    <t>TX_DIST (D, TA) TARGET: Supported DHO</t>
  </si>
  <si>
    <t>TX_DIST (D, TA) TARGET</t>
  </si>
  <si>
    <t>q4dSJCNBGNz</t>
  </si>
  <si>
    <t>TX_DIST (N, DSD): DHO 75% Site Visits Documented</t>
  </si>
  <si>
    <t>TX_DIST (N, DSD)</t>
  </si>
  <si>
    <t>ts3ShFz6yj0</t>
  </si>
  <si>
    <t>TX_DIST (N, DSD) TARGET: DHO 75% Site Visits Documented</t>
  </si>
  <si>
    <t>TX_DIST (N, DSD) TARGET</t>
  </si>
  <si>
    <t>tOH0VO3A8Xs</t>
  </si>
  <si>
    <t>TX_DIST (N, TA): DHO 75% Site Visits Documented</t>
  </si>
  <si>
    <t>TX_DIST (N, TA)</t>
  </si>
  <si>
    <t>FfQuGxeKSXe</t>
  </si>
  <si>
    <t>TX_DIST (N, TA) TARGET: DHO 75% Site Visits Documented</t>
  </si>
  <si>
    <t>TX_DIST (N, TA) TARGET</t>
  </si>
  <si>
    <t>TX_NEW (N, DSD, AgeAboveTen/Sex): New on ART</t>
  </si>
  <si>
    <t>TX_NEW (N, DSD, Age&gt;10/Sex)</t>
  </si>
  <si>
    <t>TX_NEW (N, DSD, AgeAboveTen/Sex) TARGET: New on ART</t>
  </si>
  <si>
    <t>TX_NEW (N, DSD, Age&gt;10/Sex) TARGET</t>
  </si>
  <si>
    <t>TX_NEW (N, DSD, AgeLessThanTen): New on ART</t>
  </si>
  <si>
    <t>TX_NEW (N, DSD, Age&lt;10)</t>
  </si>
  <si>
    <t>TX_NEW (N, DSD, AgeLessThanTen) TARGET: New on ART</t>
  </si>
  <si>
    <t>TX_NEW (N, DSD, Age&lt;10) TARGET</t>
  </si>
  <si>
    <t>jTGmTwkxfKi</t>
  </si>
  <si>
    <t>TX_NEW (N, DSD, Age): New on ART</t>
  </si>
  <si>
    <t>TX_NEW (N, DSD, Age)</t>
  </si>
  <si>
    <t>TX_NEW (N, DSD, Age/Sex Aggregated): New on ART</t>
  </si>
  <si>
    <t>TX_NEW (N, DSD, Age/Sex Aggregated)</t>
  </si>
  <si>
    <t>TX_NEW (N, DSD, Age/Sex Aggregated) TARGET: New on ART</t>
  </si>
  <si>
    <t>TX_NEW (N, DSD, Age/Sex Aggregated) TARGET</t>
  </si>
  <si>
    <t>TX_NEW (N, DSD, Age/Sex): New on ART</t>
  </si>
  <si>
    <t>TX_NEW (N, DSD, Age/Sex)</t>
  </si>
  <si>
    <t>TX_NEW (N, DSD, Age/Sex) TARGET: New on ART</t>
  </si>
  <si>
    <t>TX_NEW (N, DSD, Age/Sex) TARGET</t>
  </si>
  <si>
    <t>e98J8usezF3</t>
  </si>
  <si>
    <t>TX_NEW (N, DSD, Age) TARGET: New on ART</t>
  </si>
  <si>
    <t>TX_NEW (N, DSD, Age) TARGET</t>
  </si>
  <si>
    <t>TX_NEW (N, DSD, Aggregated Age/Sex) TARGET: New on ART</t>
  </si>
  <si>
    <t>TX_NEW (N, DSD, Aggregated Age/Sex) TARGET</t>
  </si>
  <si>
    <t>TX_NEW (N, DSD, Aggregated Age/Sex) v2: New on ART</t>
  </si>
  <si>
    <t>TX_NEW (N, DSD, Aggregated Age/Sex) v2</t>
  </si>
  <si>
    <t>TX_NEW (N, DSD, KeyPop): New on ART</t>
  </si>
  <si>
    <t>TX_NEW (N, DSD, KeyPop)</t>
  </si>
  <si>
    <t>TX_NEW (N, DSD, KeyPop) TARGET: New on ART</t>
  </si>
  <si>
    <t>TX_NEW (N, DSD, KeyPop) TARGET</t>
  </si>
  <si>
    <t>TX_NEW (N, DSD_NARRATIVE): New on ART</t>
  </si>
  <si>
    <t>TX_NEW (N, DSD NARRATIVE)</t>
  </si>
  <si>
    <t>TX_NEW (N, DSD_NARRATIVE) TARGET: New on ART</t>
  </si>
  <si>
    <t>TX_NEW (N, DSD_NARRATIVE) TARGET</t>
  </si>
  <si>
    <t>TX_NEW (N, DSD): New on ART</t>
  </si>
  <si>
    <t>TX_NEW (N, DSD)</t>
  </si>
  <si>
    <t>TX_NEW (N, DSD, Preg/Feeding): New on ART</t>
  </si>
  <si>
    <t>TX_NEW (N, DSD, Preg/Feeding)</t>
  </si>
  <si>
    <t>TX_NEW (N, DSD, Preg/Feeding) TARGET: New on ART</t>
  </si>
  <si>
    <t>TX_NEW (N, DSD, Preg/Feeding) TARGET</t>
  </si>
  <si>
    <t>AHzDH1wAv6E</t>
  </si>
  <si>
    <t>TX_NEW (N, DSD, Sex): New on ART</t>
  </si>
  <si>
    <t>TX_NEW (N, DSD, Sex)</t>
  </si>
  <si>
    <t>mzoqcHjUCzG</t>
  </si>
  <si>
    <t>TX_NEW (N, DSD, Sex) TARGET: New on ART</t>
  </si>
  <si>
    <t>TX_NEW (N, DSD, Sex) TARGET</t>
  </si>
  <si>
    <t>TX_NEW (N, DSD) TARGET: New on ART</t>
  </si>
  <si>
    <t>TX_NEW (N, DSD) TARGET</t>
  </si>
  <si>
    <t>TX_NEW (N, DSD, TB Diagnosis): New on ART</t>
  </si>
  <si>
    <t>TX_NEW (N, DSD, TB Diagnosis)</t>
  </si>
  <si>
    <t>TX_NEW (N, TA, AgeAboveTen/Sex): New on ART</t>
  </si>
  <si>
    <t>TX_NEW (N, TA, Age&gt;10/Sex)</t>
  </si>
  <si>
    <t>TX_NEW (N, TA, AgeAboveTen/Sex) TARGET: New on ART</t>
  </si>
  <si>
    <t>TX_NEW (N, TA, Age&gt;10/Sex) TARGET</t>
  </si>
  <si>
    <t>TX_NEW (N, TA, AgeLessThanTen): New on ART</t>
  </si>
  <si>
    <t>TX_NEW (N, TA, Age&lt;10)</t>
  </si>
  <si>
    <t>TX_NEW (N, TA, AgeLessThanTen) TARGET: New on ART</t>
  </si>
  <si>
    <t>TX_NEW (N, TA, Age&lt;10) TARGET</t>
  </si>
  <si>
    <t>Th3v1zPMIbO</t>
  </si>
  <si>
    <t>TX_NEW (N, TA, Age): New on ART</t>
  </si>
  <si>
    <t>TX_NEW (N, TA, Age)</t>
  </si>
  <si>
    <t>TX_NEW (N, TA, Age/Sex Aggregated): New on ART</t>
  </si>
  <si>
    <t>TX_NEW (N, TA, Age/Sex Aggregated)</t>
  </si>
  <si>
    <t>TX_NEW (N, TA, Age/Sex Aggregated) TARGET: New on ART</t>
  </si>
  <si>
    <t>TX_NEW (N, TA, Age/Sex Aggregated) TARGET</t>
  </si>
  <si>
    <t>TX_NEW (N, TA, Age/Sex): New on ART</t>
  </si>
  <si>
    <t>TX_NEW (N, TA, Age/Sex)</t>
  </si>
  <si>
    <t>TX_NEW (N, TA, Age/Sex) TARGET: New on ART</t>
  </si>
  <si>
    <t>TX_NEW (N, TA, Age/Sex) TARGET</t>
  </si>
  <si>
    <t>o1G1Kb5Pc38</t>
  </si>
  <si>
    <t>TX_NEW (N, TA, Age) TARGET: New on ART</t>
  </si>
  <si>
    <t>TX_NEW (N, TA, Age) TARGET</t>
  </si>
  <si>
    <t>TX_NEW (N, TA, Aggregated Age/Sex) TARGET: New on ART</t>
  </si>
  <si>
    <t>TX_NEW (N, TA, Aggregated Age/Sex) TARGET</t>
  </si>
  <si>
    <t>TX_NEW (N, TA, Aggregated Age/Sex) v2: New on ART</t>
  </si>
  <si>
    <t>TX_NEW (N, TA, Aggregated Age/Sex) v2</t>
  </si>
  <si>
    <t>TX_NEW (N, TA, KeyPop): New on ART</t>
  </si>
  <si>
    <t>TX_NEW (N, TA, KeyPop)</t>
  </si>
  <si>
    <t>TX_NEW (N, TA, KeyPop) TARGET: New on ART</t>
  </si>
  <si>
    <t>TX_NEW (N, TA, KeyPop) TARGET</t>
  </si>
  <si>
    <t>TX_NEW (N, TA_NARRATIVE): New on ART</t>
  </si>
  <si>
    <t>TX_NEW (N, TA NARRATIVE)</t>
  </si>
  <si>
    <t>TX_NEW (N, TA_NARRATIVE) TARGET: New on ART</t>
  </si>
  <si>
    <t>TX_NEW (N, TA_NARRATIVE) TARGET</t>
  </si>
  <si>
    <t>TX_NEW (N, TA): New on ART</t>
  </si>
  <si>
    <t>TX_NEW (N, TA)</t>
  </si>
  <si>
    <t>TX_NEW (N, TA, Preg/Feeding): New on ART</t>
  </si>
  <si>
    <t>TX_NEW (N, TA, Preg/Feeding)</t>
  </si>
  <si>
    <t>TX_NEW (N, TA, Preg/Feeding) TARGET: New on ART</t>
  </si>
  <si>
    <t>TX_NEW (N, TA, Preg/Feeding) TARGET</t>
  </si>
  <si>
    <t>HYo2MOpMPCX</t>
  </si>
  <si>
    <t>TX_NEW (N, TA, Sex): New on ART</t>
  </si>
  <si>
    <t>TX_NEW (N, TA, Sex)</t>
  </si>
  <si>
    <t>lGeWg9AoUjX</t>
  </si>
  <si>
    <t>TX_NEW (N, TA, Sex) TARGET: New on ART</t>
  </si>
  <si>
    <t>TX_NEW (N, TA, Sex) TARGET</t>
  </si>
  <si>
    <t>TX_NEW (N, TA) TARGET: New on ART</t>
  </si>
  <si>
    <t>TX_NEW (N, TA) TARGET</t>
  </si>
  <si>
    <t>TX_NEW (N, TA, TB Diagnosis): New on ART</t>
  </si>
  <si>
    <t>TX_NEW (N, TA, TB Diagnosis)</t>
  </si>
  <si>
    <t>LRnBYej4LwC</t>
  </si>
  <si>
    <t>TX_PKUP (D, DSD): ARV Picked Up</t>
  </si>
  <si>
    <t>TX_PKUP (D, DSD)</t>
  </si>
  <si>
    <t>pfvm206bsZP</t>
  </si>
  <si>
    <t>TX_PKUP (D, DSD) TARGET: ARV Picked Up</t>
  </si>
  <si>
    <t>TX_PKUP (D, DSD) TARGET</t>
  </si>
  <si>
    <t>N7L3IhdHFM5</t>
  </si>
  <si>
    <t>TX_PKUP (N, DSD): On Time ARV Pickup</t>
  </si>
  <si>
    <t>TX_PKUP (N, DSD)</t>
  </si>
  <si>
    <t>ZfWzqD8ITYu</t>
  </si>
  <si>
    <t>TX_PKUP (N, DSD) TARGET: On Time ARV Pickup</t>
  </si>
  <si>
    <t>TX_PKUP (N, DSD) TARGET</t>
  </si>
  <si>
    <t>TX_PVLS (D, DSD, AgeAboveTen/Sex/Indication): Viral Load Documented</t>
  </si>
  <si>
    <t>TX_PVLS (D, DSD, Age&gt;10/Sex/Indication)</t>
  </si>
  <si>
    <t>TX_PVLS (D, DSD, AgeLessThanTen/Indication): Viral Load Documented</t>
  </si>
  <si>
    <t>TX_PVLS (D, DSD, Age&lt;10/Indication)</t>
  </si>
  <si>
    <t>TX_PVLS (D, DSD, Aggregated Age/Sex/Indication) TARGET: Viral Load Documented</t>
  </si>
  <si>
    <t>TX_PVLS (D, DSD, Aggregated Age/Sex/Ind) TARGET</t>
  </si>
  <si>
    <t>TX_PVLS (D, DSD, Aggregated Age/Sex/Indication): Viral Load Documented</t>
  </si>
  <si>
    <t>TX_PVLS (D, DSD, Aggregated Age/Sex/Ind)</t>
  </si>
  <si>
    <t>TX_PVLS (D, DSD, Aggregated Age/Sex) TARGET: 12 Months Viral Load &lt; 1000</t>
  </si>
  <si>
    <t>TX_PVLS (D, DSD, Aggregated Age/Sex) TARGET</t>
  </si>
  <si>
    <t>TX_PVLS (D, DSD, PregBF/Indication) TARGET: Viral Load Documented</t>
  </si>
  <si>
    <t>TX_PVLS (D, DSD, PregBF/Indication) TARGET</t>
  </si>
  <si>
    <t>TX_PVLS (D, DSD, PregBF/Indication): Viral Load Documented</t>
  </si>
  <si>
    <t>TX_PVLS (D, DSD, PregBF/Indication)</t>
  </si>
  <si>
    <t>TX_PVLS (D, DSD, RoutineTargeted) TARGET: 12 Months Viral Load &lt; 1000</t>
  </si>
  <si>
    <t>TX_PVLS (D, DSD, RoutineTargeted) TARGET</t>
  </si>
  <si>
    <t>TX_PVLS (D, DSD, RoutineTargeted) TARGET v2: Viral Load Documented</t>
  </si>
  <si>
    <t>TX_PVLS (D, DSD, RoutineTargeted) TARGET v2</t>
  </si>
  <si>
    <t>TX_PVLS (D, DSD, RoutineTargeted) v2: Viral Load Documented</t>
  </si>
  <si>
    <t>TX_PVLS (D, DSD, RoutineTargeted) v2</t>
  </si>
  <si>
    <t>TX_PVLS (D, DSD) TARGET: Viral Load Documented</t>
  </si>
  <si>
    <t>TX_PVLS (D, DSD) TARGET</t>
  </si>
  <si>
    <t>TX_PVLS (D, DSD): Viral Load Documented</t>
  </si>
  <si>
    <t>TX_PVLS (D, DSD)</t>
  </si>
  <si>
    <t>TX_PVLS (D, TA, AgeAboveTen/Sex/Indication): Viral Load Documented</t>
  </si>
  <si>
    <t>TX_PVLS (D, TA, Age&gt;10/Sex/Indication)</t>
  </si>
  <si>
    <t>TX_PVLS (D, TA, AgeLessThanTen/Indication): Viral Load Documented</t>
  </si>
  <si>
    <t>TX_PVLS (D, TA, Age&lt;10/Indication)</t>
  </si>
  <si>
    <t>TX_PVLS (D, TA, Aggregated Age/Sex/Indication) TARGET: Viral Load Documented</t>
  </si>
  <si>
    <t>TX_PVLS (D, TA, Aggregated Age/Sex/Ind) TARGET</t>
  </si>
  <si>
    <t>TX_PVLS (D, TA, Aggregated Age/Sex/Indication): Viral Load Documented</t>
  </si>
  <si>
    <t>TX_PVLS (D, TA, Aggregated Age/Sex/Ind)</t>
  </si>
  <si>
    <t>TX_PVLS (D, TA, Aggregated Age/Sex) TARGET: 12 Months Viral Load &lt; 1000</t>
  </si>
  <si>
    <t>TX_PVLS (D, TA, Aggregated Age/Sex) TARGET</t>
  </si>
  <si>
    <t>TX_PVLS (D, TA, PregBF/Indication) TARGET: Viral Load Documented</t>
  </si>
  <si>
    <t>TX_PVLS (D, TA, PregBF/Indication) TARGET</t>
  </si>
  <si>
    <t>TX_PVLS (D, TA, PregBF/Indication): Viral Load Documented</t>
  </si>
  <si>
    <t>TX_PVLS (D, TA, PregBF/Indication)</t>
  </si>
  <si>
    <t>TX_PVLS (D, TA, RoutineTargeted) TARGET: 12 Months Viral Load &lt; 1000</t>
  </si>
  <si>
    <t>TX_PVLS (D, TA, RoutineTargeted) TARGET</t>
  </si>
  <si>
    <t>TX_PVLS (D, TA, RoutineTargeted) TARGET v2: Viral Load Documented</t>
  </si>
  <si>
    <t>TX_PVLS (D, TA, RoutineTargeted) TARGET v2</t>
  </si>
  <si>
    <t>TX_PVLS (D, TA, RoutineTargeted) v2: Viral Load Documented</t>
  </si>
  <si>
    <t>TX_PVLS (D, TA, RoutineTargeted) v2</t>
  </si>
  <si>
    <t>TX_PVLS (D, TA) TARGET: Viral Load Documented</t>
  </si>
  <si>
    <t>TX_PVLS (D, TA) TARGET</t>
  </si>
  <si>
    <t>TX_PVLS (D, TA): Viral Load Documented</t>
  </si>
  <si>
    <t>TX_PVLS (D, TA)</t>
  </si>
  <si>
    <t>TX_PVLS (N, DSD, AgeAboveTen/Sex/Indication): 12 Months Viral Load &lt; 1000</t>
  </si>
  <si>
    <t>TX_PVLS (N, DSD, Age&gt;10/Sex/Indication)</t>
  </si>
  <si>
    <t>TX_PVLS (N, DSD, AgeLessThanTen/Indication): 12 Months Viral Load &lt; 1000</t>
  </si>
  <si>
    <t>TX_PVLS (N, DSD, Age&lt;10/Indication)</t>
  </si>
  <si>
    <t>TX_PVLS (N, DSD, Aggregated Age/Sex/Indication): 12 Months Viral Load &lt; 1000</t>
  </si>
  <si>
    <t>TX_PVLS (N, DSD, Aggregated Age/Sex/Ind)</t>
  </si>
  <si>
    <t>TX_PVLS (N, DSD, Aggregated Age/Sex/Indication) TARGET: 12 Months Viral Load &lt; 1000</t>
  </si>
  <si>
    <t>TX_PVLS (N, DSD, Aggregated Age/Sex/Ind) TARGET</t>
  </si>
  <si>
    <t>TX_PVLS (N, DSD, Aggregated Age/Sex) TARGET: 12 Months Viral Load &lt; 1000</t>
  </si>
  <si>
    <t>TX_PVLS (N, DSD, Aggregated Age/Sex) TARGET</t>
  </si>
  <si>
    <t>TX_PVLS (N, DSD_NARRATIVE): 12 Months Viral Load &lt; 1000</t>
  </si>
  <si>
    <t>TX_PVLS (N, DSD_NARRATIVE)</t>
  </si>
  <si>
    <t>TX_PVLS (N, DSD_NARRATIVE) TARGET: 12 Months Viral Load &lt; 1000</t>
  </si>
  <si>
    <t>TX_PVLS (N, DSD_NARRATIVE) TARGET</t>
  </si>
  <si>
    <t>TX_PVLS (N, DSD, PregBF/Indication): 12 Months Viral Load &lt; 1000</t>
  </si>
  <si>
    <t>TX_PVLS (N, DSD, PregBF/Indication)</t>
  </si>
  <si>
    <t>TX_PVLS (N, DSD, PregBF/Indication) TARGET: 12 Months Viral Load &lt; 1000</t>
  </si>
  <si>
    <t>TX_PVLS (N, DSD, PregBF/Indication) TARGET</t>
  </si>
  <si>
    <t>TX_PVLS (N, DSD, RoutineTargeted) TARGET: 12 Months Viral Load &lt; 1000</t>
  </si>
  <si>
    <t>TX_PVLS (N, DSD, RoutineTargeted) TARGET</t>
  </si>
  <si>
    <t>TX_PVLS (N, DSD, RoutineTargeted) TARGET v2: 12 Months Viral Load &lt; 1000</t>
  </si>
  <si>
    <t>TX_PVLS (N, DSD, RoutineTargeted) TARGET v2</t>
  </si>
  <si>
    <t>TX_PVLS (N, DSD, RoutineTargeted) v2: 12 Months Viral Load &lt; 1000</t>
  </si>
  <si>
    <t>TX_PVLS (N, DSD, RoutineTargeted) v2</t>
  </si>
  <si>
    <t>TX_PVLS (N, DSD) TARGET: 12 Months Viral Load &lt; 1000</t>
  </si>
  <si>
    <t>TX_PVLS (N, DSD) TARGET</t>
  </si>
  <si>
    <t>TX_PVLS (N, TA, AgeAboveTen/Sex/Indication): 12 Months Viral Load &lt; 1000</t>
  </si>
  <si>
    <t>TX_PVLS (N, TA, Age&gt;10/Sex/Indication)</t>
  </si>
  <si>
    <t>TX_PVLS (N, TA, AgeLessThanTen/Indication): 12 Months Viral Load &lt; 1000</t>
  </si>
  <si>
    <t>TX_PVLS (N, TA, Age&lt;10/Indication)</t>
  </si>
  <si>
    <t>TX_PVLS (N, TA, Aggregated Age/Sex/Indication): 12 Months Viral Load &lt; 1000</t>
  </si>
  <si>
    <t>TX_PVLS (N, TA, Aggregated Age/Sex/Ind)</t>
  </si>
  <si>
    <t>TX_PVLS (N, TA, Aggregated Age/Sex/Indication) TARGET: 12 Months Viral Load &lt; 1000</t>
  </si>
  <si>
    <t>TX_PVLS (N, TA, Aggregated Age/Sex/Ind) TARGET</t>
  </si>
  <si>
    <t>TX_PVLS (N, TA, Aggregated Age/Sex) TARGET: 12 Months Viral Load &lt; 1000</t>
  </si>
  <si>
    <t>TX_PVLS (N, TA, Aggregated Age/Sex) TARGET</t>
  </si>
  <si>
    <t>TX_PVLS (N, TA_NARRATIVE): 12 Months Viral Load &lt; 1000</t>
  </si>
  <si>
    <t>TX_PVLS (N, TA_NARRATIVE)</t>
  </si>
  <si>
    <t>TX_PVLS (N, TA_NARRATIVE) TARGET: 12 Months Viral Load &lt; 1000</t>
  </si>
  <si>
    <t>TX_PVLS (N, TA_NARRATIVE) TARGET</t>
  </si>
  <si>
    <t>TX_PVLS (N, TA, PregBF/Indication): 12 Months Viral Load &lt; 1000</t>
  </si>
  <si>
    <t>TX_PVLS (N, TA, PregBF/Indication)</t>
  </si>
  <si>
    <t>TX_PVLS (N, TA, PregBF/Indication) TARGET: 12 Months Viral Load &lt; 1000</t>
  </si>
  <si>
    <t>TX_PVLS (N, TA, PregBF/Indication) TARGET</t>
  </si>
  <si>
    <t>TX_PVLS (N, TA, RoutineTargeted) TARGET: 12 Months Viral Load &lt; 1000</t>
  </si>
  <si>
    <t>TX_PVLS (N, TA, RoutineTargeted) TARGET</t>
  </si>
  <si>
    <t>TX_PVLS (N, TA, RoutineTargeted) TARGET v2: 12 Months Viral Load &lt; 1000</t>
  </si>
  <si>
    <t>TX_PVLS (N, TA, RoutineTargeted) TARGET v2</t>
  </si>
  <si>
    <t>TX_PVLS (N, TA, RoutineTargeted) v2: 12 Months Viral Load &lt; 1000</t>
  </si>
  <si>
    <t>TX_PVLS (N, TA, RoutineTargeted) v2</t>
  </si>
  <si>
    <t>TX_PVLS (N, TA) TARGET: 12 Months Viral Load &lt; 1000</t>
  </si>
  <si>
    <t>TX_PVLS (N, TA) TARGET</t>
  </si>
  <si>
    <t>TX_RET (D, DSD, 12mo) TARGET: Alive at 12 mo. after initiating ART</t>
  </si>
  <si>
    <t>TX_RET (D, DSD) TARGET</t>
  </si>
  <si>
    <t>TX_RET (D, DSD, 24mo): Alive at 24 mo. after initiating ART</t>
  </si>
  <si>
    <t>TX_RET (D, DSD, 24mo)</t>
  </si>
  <si>
    <t>TX_RET (D, DSD, 36mo): Alive at 36 mo. after initiating ART</t>
  </si>
  <si>
    <t>TX_RET (D, DSD, 36mo)</t>
  </si>
  <si>
    <t>TX_RET (D, DSD, AgeAboveTen/Sex): Alive at 12 mo. after initiating ART</t>
  </si>
  <si>
    <t>TX_RET (D, DSD, Age&gt;10/Sex)</t>
  </si>
  <si>
    <t>TX_RET (D, DSD, AgeAboveTen/Sex) TARGET: Alive at 12 mo. after initiating ART</t>
  </si>
  <si>
    <t>TX_RET (D, DSD, Age&gt;10/Sex) TARGET</t>
  </si>
  <si>
    <t>D8DbZiWhdyb</t>
  </si>
  <si>
    <t>TX_RET (D, DSD, Age Aggregated): Alive at 12 mo. after initiating ART</t>
  </si>
  <si>
    <t>TX_RET (D, DSD, Age Aggregated)</t>
  </si>
  <si>
    <t>zdxZufjoAOY</t>
  </si>
  <si>
    <t>TX_RET (D, DSD, Age Aggregated) TARGET: Alive at 12 mo. after initiating ART</t>
  </si>
  <si>
    <t>TX_RET (D, DSD, Age Aggregated) TARGET</t>
  </si>
  <si>
    <t>xSQXh1N71pr</t>
  </si>
  <si>
    <t>TX_RET (D, DSD, Age): Alive at 12 mo. after initiating ART</t>
  </si>
  <si>
    <t>TX_RET (D, DSD, Age)</t>
  </si>
  <si>
    <t>TX_RET (D, DSD, AgeLessThanTen): Alive at 12 mo. after initiating ART</t>
  </si>
  <si>
    <t>TX_RET (D, DSD, Age&lt;10)</t>
  </si>
  <si>
    <t>TX_RET (D, DSD, AgeLessThanTen) TARGET: Alive at 12 mo. after initiating ART</t>
  </si>
  <si>
    <t>TX_RET (D, DSD, Age&lt;10) TARGET</t>
  </si>
  <si>
    <t>TX_RET (D, DSD, Age/Sex): Alive at 12 mo. after initiating ART</t>
  </si>
  <si>
    <t>TX_RET (D, DSD, Age/Sex)</t>
  </si>
  <si>
    <t>TX_RET (D, DSD, Age/Sex) TARGET: Alive at 12 mo. after initiating ART</t>
  </si>
  <si>
    <t>TX_RET (D, DSD, Age/Sex) TARGET</t>
  </si>
  <si>
    <t>VKFc9ObFBVY</t>
  </si>
  <si>
    <t>TX_RET (D, DSD, Age) TARGET: Alive at 12 mo. after initiating ART</t>
  </si>
  <si>
    <t>TX_RET (D, DSD, Age) TARGET</t>
  </si>
  <si>
    <t>TX_RET (D, DSD, Aggregated Age/Sex) TARGET: Alive at 12 mo. after initiating ART</t>
  </si>
  <si>
    <t>TX_RET (D, DSD, Aggregated Age/Sex) TARGET</t>
  </si>
  <si>
    <t>TX_RET (D, DSD, Aggregated Age/Sex) v2: Alive at 12 mo. after initiating ART</t>
  </si>
  <si>
    <t>TX_RET (D, DSD, Aggregated Age/Sex) v2</t>
  </si>
  <si>
    <t>YiW1yLO0QBn</t>
  </si>
  <si>
    <t>TX_RET (D, DSD_NARRATIVE) TARGET: Total Initiated ART in 12 mo.</t>
  </si>
  <si>
    <t>TX_RET (D, DSD_NARRATIVE) TARGET</t>
  </si>
  <si>
    <t>pXogEIz3pWA</t>
  </si>
  <si>
    <t>TX_RET (D, DSD_NARRATIVE): Total Initiated ART in 12 mo.</t>
  </si>
  <si>
    <t>TX_RET (D, DSD NARRATIVE)</t>
  </si>
  <si>
    <t>TX_RET (D, DSD, Preg/Feeding): Alive at 12 mo. after initiating ART</t>
  </si>
  <si>
    <t>TX_RET (D, DSD, Preg/Feeding)</t>
  </si>
  <si>
    <t>TX_RET (D, DSD, Preg/Feeding) TARGET: Alive at 12 mo. after initiating ART</t>
  </si>
  <si>
    <t>TX_RET (D, DSD, Preg/Feeding) TARGET</t>
  </si>
  <si>
    <t>TX_RET (D, DSD): Total Initiated ART in 12 mo.</t>
  </si>
  <si>
    <t>TX_RET (D, DSD)</t>
  </si>
  <si>
    <t>TX_RET (D, TA, 12mo) TARGET: Alive at 12 mo. after initiating ART</t>
  </si>
  <si>
    <t>TX_RET (D, TA) TARGET</t>
  </si>
  <si>
    <t>TX_RET (D, TA, 24mo): Alive at 24 mo. after initiating ART</t>
  </si>
  <si>
    <t>TX_RET (D, TA, 24mo)</t>
  </si>
  <si>
    <t>TX_RET (D, TA, 36mo): Alive at 36 mo. after initiating ART</t>
  </si>
  <si>
    <t>TX_RET (D, TA, 36mo)</t>
  </si>
  <si>
    <t>TX_RET (D, TA, AgeAboveTen/Sex): Alive at 12 mo. after initiating ART</t>
  </si>
  <si>
    <t>TX_RET (D, TA, Age&gt;10/Sex)</t>
  </si>
  <si>
    <t>TX_RET (D, TA, AgeAboveTen/Sex) TARGET: Alive at 12 mo. after initiating ART</t>
  </si>
  <si>
    <t>TX_RET (D, TA, Age&gt;10/Sex) TARGET</t>
  </si>
  <si>
    <t>TX_RET (D, TA, AgeLessThanTen): Alive at 12 mo. after initiating ART</t>
  </si>
  <si>
    <t>TX_RET (D, TA, Age&lt;10)</t>
  </si>
  <si>
    <t>TX_RET (D, TA, AgeLessThanTen) TARGET: Alive at 12 mo. after initiating ART</t>
  </si>
  <si>
    <t>TX_RET (D, TA, Age&lt;10) TARGET</t>
  </si>
  <si>
    <t>TX_RET (D, TA, Age/Sex): Alive at 12 mo. after initiating ART</t>
  </si>
  <si>
    <t>TX_RET (D, TA, Age/Sex)</t>
  </si>
  <si>
    <t>TX_RET (D, TA, Age/Sex) TARGET: Alive at 12 mo. after initiating ART</t>
  </si>
  <si>
    <t>TX_RET (D, TA, Age/Sex) TARGET</t>
  </si>
  <si>
    <t>TX_RET (D, TA, Aggregated Age/Sex) TARGET: Alive at 12 mo. after initiating ART</t>
  </si>
  <si>
    <t>TX_RET (D, TA, Aggregated Age/Sex) TARGET</t>
  </si>
  <si>
    <t>TX_RET (D, TA, Aggregated Age/Sex) v2: Alive at 12 mo. after initiating ART</t>
  </si>
  <si>
    <t>TX_RET (D, TA, Aggregated Age/Sex) v2</t>
  </si>
  <si>
    <t>dOXLm7vSFbe</t>
  </si>
  <si>
    <t>TX_RET (D, TA_NARRATIVE) TARGET: Total Initiated ART in 12 mo.</t>
  </si>
  <si>
    <t>TX_RET (D, TA_NARRATIVE) TARGET</t>
  </si>
  <si>
    <t>mUCTbmiGNsg</t>
  </si>
  <si>
    <t>TX_RET (D, TA_NARRATIVE): Total Initiated ART in 12 mo.</t>
  </si>
  <si>
    <t>TX_RET (D, TA NARRATIVE)</t>
  </si>
  <si>
    <t>TX_RET (D, TA, Preg/Feeding): Alive at 12 mo. after initiating ART</t>
  </si>
  <si>
    <t>TX_RET (D, TA, Preg/Feeding)</t>
  </si>
  <si>
    <t>TX_RET (D, TA, Preg/Feeding) TARGET: Alive at 12 mo. after initiating ART</t>
  </si>
  <si>
    <t>TX_RET (D, TA, Preg/Feeding) TARGET</t>
  </si>
  <si>
    <t>TX_RET (D, TA): Total Initiated ART in 12 mo.</t>
  </si>
  <si>
    <t>TX_RET (D, TA)</t>
  </si>
  <si>
    <t>TX_RET (N, DSD, 12mo) TARGET: Alive at 12 mo. after initiating ART</t>
  </si>
  <si>
    <t>TX_RET (N, DSD) TARGET</t>
  </si>
  <si>
    <t>TX_RET (N, DSD, 24mo): Alive at 24 mo. after initiating ART</t>
  </si>
  <si>
    <t>TX_RET (N, DSD, 24mo)</t>
  </si>
  <si>
    <t>TX_RET (N, DSD, 36mo): Alive at 36 mo. after initiating ART</t>
  </si>
  <si>
    <t>TX_RET (N, DSD, 36mo)</t>
  </si>
  <si>
    <t>TX_RET (N, DSD, AgeAboveTen/Sex): Alive at 12 mo. after initiating ART</t>
  </si>
  <si>
    <t>TX_RET (N, DSD, Age&gt;10/Sex)</t>
  </si>
  <si>
    <t>TX_RET (N, DSD, AgeAboveTen/Sex) TARGET: Alive at 12 mo. after initiating ART</t>
  </si>
  <si>
    <t>TX_RET (N, DSD, Age&gt;10/Sex) TARGET</t>
  </si>
  <si>
    <t>rZA1l74AFih</t>
  </si>
  <si>
    <t>TX_RET (N, DSD, Age Aggregated): Alive at 12 mo. after initiating ART</t>
  </si>
  <si>
    <t>TX_RET (N, DSD, Age Aggregated)</t>
  </si>
  <si>
    <t>Jk7btcLXz92</t>
  </si>
  <si>
    <t>TX_RET (N, DSD, Age Aggregated) TARGET: Alive at 12 mo. after initiating ART</t>
  </si>
  <si>
    <t>TX_RET (N, DSD, Age Aggregated) TARGET</t>
  </si>
  <si>
    <t>tVcAKwyyJ0i</t>
  </si>
  <si>
    <t>TX_RET (N, DSD, Age): Alive at 12 mo. after initiating ART</t>
  </si>
  <si>
    <t>TX_RET (N, DSD, Age)</t>
  </si>
  <si>
    <t>TX_RET (N, DSD, AgeLessThanTen): Alive at 12 mo. after initiating ART</t>
  </si>
  <si>
    <t>TX_RET (N, DSD, Age&lt;10)</t>
  </si>
  <si>
    <t>TX_RET (N, DSD, AgeLessThanTen) TARGET: Alive at 12 mo. after initiating ART</t>
  </si>
  <si>
    <t>TX_RET (N, DSD, Age&lt;10) TARGET</t>
  </si>
  <si>
    <t>TX_RET (N, DSD, Age/Sex): Alive at 12 mo. after initiating ART</t>
  </si>
  <si>
    <t>TX_RET (N, DSD, Age/Sex)</t>
  </si>
  <si>
    <t>TX_RET (N, DSD, Age/Sex) TARGET: Alive at 12 mo. after initiating ART</t>
  </si>
  <si>
    <t>TX_RET (N, DSD, Age/Sex) TARGET</t>
  </si>
  <si>
    <t>hMfcSQetMNK</t>
  </si>
  <si>
    <t>TX_RET (N, DSD, Age) TARGET: Alive at 12 mo. after initiating ART</t>
  </si>
  <si>
    <t>TX_RET (N, DSD, Age) TARGET</t>
  </si>
  <si>
    <t>TX_RET (N, DSD, Aggregated Age/Sex) TARGET: Alive at 12 mo. after initiating ART</t>
  </si>
  <si>
    <t>TX_RET (N, DSD, Aggregated Age/Sex) TARGET</t>
  </si>
  <si>
    <t>TX_RET (N, DSD, Aggregated Age/Sex) v2: Alive at 12 mo. after initiating ART</t>
  </si>
  <si>
    <t>TX_RET (N, DSD, Aggregated Age/Sex) v2</t>
  </si>
  <si>
    <t>TX_RET (N, DSD): Alive at 12 mo. after initiating ART</t>
  </si>
  <si>
    <t>TX_RET (N, DSD)</t>
  </si>
  <si>
    <t>TX_RET (N, DSD_NARRATIVE): Alive at 12 mo. after initiating ART</t>
  </si>
  <si>
    <t>TX_RET (N, DSD NARRATIVE)</t>
  </si>
  <si>
    <t>TX_RET (N, DSD_NARRATIVE) TARGET: Alive at 12 mo. after initiating ART</t>
  </si>
  <si>
    <t>TX_RET (N, DSD_NARRATIVE) TARGET</t>
  </si>
  <si>
    <t>TX_RET (N, DSD, Preg/Feeding): Alive at 12 mo. after initiating ART</t>
  </si>
  <si>
    <t>TX_RET (N, DSD, Preg/Feeding)</t>
  </si>
  <si>
    <t>TX_RET (N, DSD, Preg/Feeding) TARGET: Alive at 12 mo. after initiating ART</t>
  </si>
  <si>
    <t>TX_RET (N, DSD, Preg/Feeding) TARGET</t>
  </si>
  <si>
    <t>SDjPoZjMaTT</t>
  </si>
  <si>
    <t>TX_RET (N, DSD, Sex): Alive at 12 mo. after initiating ART</t>
  </si>
  <si>
    <t>TX_RET (N, DSD, Sex)</t>
  </si>
  <si>
    <t>WVY8VzrhODQ</t>
  </si>
  <si>
    <t>TX_RET (N, DSD, Sex) TARGET: Alive at 12 mo. after initiating ART</t>
  </si>
  <si>
    <t>TX_RET (N, DSD, Sex) TARGET</t>
  </si>
  <si>
    <t>TX_RET (N, TA, 12mo) TARGET: Alive at 12 mo. after initiating ART</t>
  </si>
  <si>
    <t>TX_RET (N, TA) TARGET</t>
  </si>
  <si>
    <t>TX_RET (N, TA, 24mo): Alive at 24 mo. after initiating ART</t>
  </si>
  <si>
    <t>TX_RET (N, TA, 24mo)</t>
  </si>
  <si>
    <t>TX_RET (N, TA, 36mo): Alive at 36 mo. after initiating ART</t>
  </si>
  <si>
    <t>TX_RET (N, TA, 36mo)</t>
  </si>
  <si>
    <t>TX_RET (N, TA, AgeAboveTen/Sex): Alive at 12 mo. after initiating ART</t>
  </si>
  <si>
    <t>TX_RET (N, TA, Age&gt;10/Sex)</t>
  </si>
  <si>
    <t>TX_RET (N, TA, AgeAboveTen/Sex) TARGET: Alive at 12 mo. after initiating ART</t>
  </si>
  <si>
    <t>TX_RET (N, TA, Age&gt;10/Sex) TARGET</t>
  </si>
  <si>
    <t>TX_RET (N, TA, AgeLessThanTen): Alive at 12 mo. after initiating ART</t>
  </si>
  <si>
    <t>TX_RET (N, TA, Age&lt;10)</t>
  </si>
  <si>
    <t>TX_RET (N, TA, AgeLessThanTen) TARGET: Alive at 12 mo. after initiating ART</t>
  </si>
  <si>
    <t>TX_RET (N, TA, Age&lt;10) TARGET</t>
  </si>
  <si>
    <t>TX_RET (N, TA, Age/Sex): Alive at 12 mo. after initiating ART</t>
  </si>
  <si>
    <t>TX_RET (N, TA, Age/Sex)</t>
  </si>
  <si>
    <t>TX_RET (N, TA, Age/Sex) TARGET: Alive at 12 mo. after initiating ART</t>
  </si>
  <si>
    <t>TX_RET (N, TA, Age/Sex) TARGET</t>
  </si>
  <si>
    <t>TX_RET (N, TA, Aggregated Age/Sex) TARGET: Alive at 12 mo. after initiating ART</t>
  </si>
  <si>
    <t>TX_RET (N, TA, Aggregated Age/Sex) TARGET</t>
  </si>
  <si>
    <t>TX_RET (N, TA, Aggregated Age/Sex) v2: Alive at 12 mo. after initiating ART</t>
  </si>
  <si>
    <t>TX_RET (N, TA, Aggregated Age/Sex) v2</t>
  </si>
  <si>
    <t>TX_RET (N, TA): Alive at 12 mo. after initiating ART</t>
  </si>
  <si>
    <t>TX_RET (N, TA)</t>
  </si>
  <si>
    <t>TX_RET (N, TA_NARRATIVE): Alive at 12 mo. after initiating ART</t>
  </si>
  <si>
    <t>TX_RET (N, TA NARRATIVE)</t>
  </si>
  <si>
    <t>TX_RET (N, TA_NARRATIVE) TARGET: Alive at 12 mo. after initiating ART</t>
  </si>
  <si>
    <t>TX_RET (N, TA_NARRATIVE) TARGET</t>
  </si>
  <si>
    <t>TX_RET (N, TA, Preg/Feeding): Alive at 12 mo. after initiating ART</t>
  </si>
  <si>
    <t>TX_RET (N, TA, Preg/Feeding)</t>
  </si>
  <si>
    <t>TX_RET (N, TA, Preg/Feeding) TARGET: Alive at 12 mo. after initiating ART</t>
  </si>
  <si>
    <t>TX_RET (N, TA, Preg/Feeding) TARGET</t>
  </si>
  <si>
    <t>cF6qe7uimwD</t>
  </si>
  <si>
    <t>TX_SITE (N, DSD/TA): Num ART Sites &gt;75% Retention</t>
  </si>
  <si>
    <t>VvM6AC4wMv7</t>
  </si>
  <si>
    <t>TX_SITE (N, DSD/TA) TARGET: Num ART Sites &gt;75% Retention</t>
  </si>
  <si>
    <t>TX_SITE (N, DSD/TA) TARGET</t>
  </si>
  <si>
    <t>f3RBtnmBtPx</t>
  </si>
  <si>
    <t>TX_SITE (N): Num ART Sites &gt;75% Retention</t>
  </si>
  <si>
    <t>vnG09CseuKf</t>
  </si>
  <si>
    <t>TX_SITE (N) TARGET: Num ART Sites &gt;75% Retention</t>
  </si>
  <si>
    <t>TX_SITE (N) TARGET</t>
  </si>
  <si>
    <t>MTRuN5F1yzP</t>
  </si>
  <si>
    <t>TX_SO (D, DSD): PEPFAR ART Sites last 12 mo.</t>
  </si>
  <si>
    <t>TX_SO (D, DSD)</t>
  </si>
  <si>
    <t>BuHP5bzcvpb</t>
  </si>
  <si>
    <t>TX_SO (D, DSD) TARGET: PEPFAR ART Sites last 12 mo.</t>
  </si>
  <si>
    <t>TX_SO (D, DSD) TARGET</t>
  </si>
  <si>
    <t>NuUq9goqPli</t>
  </si>
  <si>
    <t>TX_SO (N, DSD): Stock-Out of any ARV drug last 12 mo.</t>
  </si>
  <si>
    <t>TX_SO (N, DSD)</t>
  </si>
  <si>
    <t>Pch6SlwmmDW</t>
  </si>
  <si>
    <t>TX_SO (N, DSD) TARGET: Stock-Out of any ARV drug last 12 mo.</t>
  </si>
  <si>
    <t>TX_SO (N, DSD) TARGET</t>
  </si>
  <si>
    <t>TX_TB (D, DSD, Aggregated Age/Sex) TARGET: TB Screening</t>
  </si>
  <si>
    <t>TX_TB (D, DSD, Aggregated Age/Sex) TARGET</t>
  </si>
  <si>
    <t>TX_TB (D, DSD, Aggregated Age/Sex): TB Screening</t>
  </si>
  <si>
    <t>TX_TB (D, DSD, Aggregated Age/Sex)</t>
  </si>
  <si>
    <t>TX_TB (D, DSD, PositiveScreen) TARGET: TB Screening</t>
  </si>
  <si>
    <t>TX_TB (D, DSD, PositiveScreen) TARGET</t>
  </si>
  <si>
    <t>TX_TB (D, DSD, PositiveScreen): TB Screening</t>
  </si>
  <si>
    <t>TX_TB (D, DSD, PositiveScreen)</t>
  </si>
  <si>
    <t>TX_TB (D, DSD, Specimen Sent) TARGET: TB Screening</t>
  </si>
  <si>
    <t>TX_TB (D, DSD, Specimen Sent) TARGET</t>
  </si>
  <si>
    <t>TX_TB (D, DSD, Specimen Sent): TB Screening</t>
  </si>
  <si>
    <t>TX_TB (D, DSD, Specimen Sent)</t>
  </si>
  <si>
    <t>TX_TB (D, DSD) TARGET: TB Screening</t>
  </si>
  <si>
    <t>TX_TB (D, DSD) TARGET</t>
  </si>
  <si>
    <t>TX_TB (D, DSD): TB Screening</t>
  </si>
  <si>
    <t>TX_TB (D, DSD)</t>
  </si>
  <si>
    <t>TX_TB (D, DSD, TB Test Type) TARGET: TB Screening</t>
  </si>
  <si>
    <t>TX_TB (D, DSD, TB Test Type) TARGET</t>
  </si>
  <si>
    <t>TX_TB (D, DSD, TB Test Type): TB Screening</t>
  </si>
  <si>
    <t>TX_TB (D, DSD, TB Test Type)</t>
  </si>
  <si>
    <t>TX_TB (D, TA, Aggregated Age/Sex) TARGET: TB Screening</t>
  </si>
  <si>
    <t>TX_TB (D, TA, Aggregated Age/Sex) TARGET</t>
  </si>
  <si>
    <t>TX_TB (D, TA, Aggregated Age/Sex): TB Screening</t>
  </si>
  <si>
    <t>TX_TB (D, TA, Aggregated Age/Sex)</t>
  </si>
  <si>
    <t>TX_TB (D, TA, PositiveScreen) TARGET: TB Screening</t>
  </si>
  <si>
    <t>TX_TB (D, TA, PositiveScreen) TARGET</t>
  </si>
  <si>
    <t>TX_TB (D, TA, PositiveScreen): TB Screening</t>
  </si>
  <si>
    <t>TX_TB (D, TA, PositiveScreen)</t>
  </si>
  <si>
    <t>TX_TB (D, TA, Specimen Sent) TARGET: TB Screening</t>
  </si>
  <si>
    <t>TX_TB (D, TA, Specimen Sent) TARGET</t>
  </si>
  <si>
    <t>TX_TB (D, TA, Specimen Sent): TB Screening</t>
  </si>
  <si>
    <t>TX_TB (D, TA, Specimen Sent)</t>
  </si>
  <si>
    <t>TX_TB (D, TA) TARGET: TB Screening</t>
  </si>
  <si>
    <t>TX_TB (D, TA) TARGET</t>
  </si>
  <si>
    <t>TX_TB (D, TA): TB Screening</t>
  </si>
  <si>
    <t>TX_TB (D, TA)</t>
  </si>
  <si>
    <t>TX_TB (D, TA, TB Test Type) TARGET: TB Screening</t>
  </si>
  <si>
    <t>TX_TB (D, TA, TB Test Type) TARGET</t>
  </si>
  <si>
    <t>TX_TB (D, TA, TB Test Type): TB Screening</t>
  </si>
  <si>
    <t>TX_TB (D, TA, TB Test Type)</t>
  </si>
  <si>
    <t>TX_TB (N, DSD, Aggregated Age/Sex) TARGET: TB Treatment</t>
  </si>
  <si>
    <t>TX_TB (N, DSD, Aggregated Age/Sex) TARGET</t>
  </si>
  <si>
    <t>TX_TB (N, DSD, Aggregated Age/Sex): TB Treatment</t>
  </si>
  <si>
    <t>TX_TB (N, DSD, Aggregated Age/Sex)</t>
  </si>
  <si>
    <t>TX_TB (N, DSD_NARRATIVE) TARGET: TB Screening</t>
  </si>
  <si>
    <t>TX_TB (N, DSD_NARRATIVE) TARGET</t>
  </si>
  <si>
    <t>TX_TB (N, DSD_NARRATIVE): TB Screening</t>
  </si>
  <si>
    <t>TX_TB (N, DSD_NARRATIVE)</t>
  </si>
  <si>
    <t>TX_TB (N, DSD, NewExistingArt): TB Treatment</t>
  </si>
  <si>
    <t>TX_TB (N, DSD, NewExistingArt)</t>
  </si>
  <si>
    <t>TX_TB (N, DSD) TARGET: TB Treatment</t>
  </si>
  <si>
    <t>TX_TB (N, DSD) TARGET</t>
  </si>
  <si>
    <t>TX_TB (N, DSD): TB Treatment</t>
  </si>
  <si>
    <t>TX_TB (N, DSD)</t>
  </si>
  <si>
    <t>TX_TB (N, TA, Aggregated Age/Sex) TARGET: TB Treatment</t>
  </si>
  <si>
    <t>TX_TB (N, TA, Aggregated Age/Sex) TARGET</t>
  </si>
  <si>
    <t>TX_TB (N, TA, Aggregated Age/Sex): TB Treatment</t>
  </si>
  <si>
    <t>TX_TB (N, TA, Aggregated Age/Sex)</t>
  </si>
  <si>
    <t>TX_TB (N, TA_NARRATIVE) TARGET: TB Screening</t>
  </si>
  <si>
    <t>TX_TB (N, TA_NARRATIVE) TARGET</t>
  </si>
  <si>
    <t>TX_TB (N, TA_NARRATIVE): TB Screening</t>
  </si>
  <si>
    <t>TX_TB (N, TA_NARRATIVE)</t>
  </si>
  <si>
    <t>TX_TB (N, TA, NewExistingArt): TB Treatment</t>
  </si>
  <si>
    <t>TX_TB (N, TA, NewExistingArt)</t>
  </si>
  <si>
    <t>TX_TB (N, TA) TARGET: TB Treatment</t>
  </si>
  <si>
    <t>TX_TB (N, TA) TARGET</t>
  </si>
  <si>
    <t>TX_TB (N, TA): TB Treatment</t>
  </si>
  <si>
    <t>TX_TB (N, TA)</t>
  </si>
  <si>
    <t>TX_UNDETECT (D, DSD): 12 Months Prior</t>
  </si>
  <si>
    <t>TX_UNDETECT (D, DSD)</t>
  </si>
  <si>
    <t>TX_UNDETECT (D, DSD, Age/Sex): 12 Months Viral Load</t>
  </si>
  <si>
    <t>TX_UNDETECT (D, DSD, Age/Sex)</t>
  </si>
  <si>
    <t>qun7IX3clU2</t>
  </si>
  <si>
    <t>TX_UNDETECT (D, DSD_NARRATIVE): 12 Months Prio</t>
  </si>
  <si>
    <t>TX_UNDETECT (D, DSD_NARRATIVE)</t>
  </si>
  <si>
    <t>ETnynG42JVV</t>
  </si>
  <si>
    <t>TX_UNDETECT (D, DSD_NARRATIVE) TARGET: 12 Months Prio</t>
  </si>
  <si>
    <t>TX_UNDETECT (D, DSD_NARRATIVE) TARGET</t>
  </si>
  <si>
    <t>TX_UNDETECT (D, DSD, Preg/Feeding): 12 Months Viral Load &lt; 1000</t>
  </si>
  <si>
    <t>TX_UNDETECT (D, DSD, Preg/Feeding)</t>
  </si>
  <si>
    <t>TX_UNDETECT (D, DSD) TARGET: 12 Months Prior</t>
  </si>
  <si>
    <t>TX_UNDETECT (D, DSD) TARGET</t>
  </si>
  <si>
    <t>TX_UNDETECT (D, DSD, TestIndication): 12 Months Viral Load &lt; 1000</t>
  </si>
  <si>
    <t>TX_UNDETECT (D, DSD, TestIndication)</t>
  </si>
  <si>
    <t>TX_UNDETECT (D, TA): 12 Months Prior</t>
  </si>
  <si>
    <t>TX_UNDETECT (D, TA)</t>
  </si>
  <si>
    <t>TX_UNDETECT (D, TA, Age/Sex): 12 Months Viral Load</t>
  </si>
  <si>
    <t>TX_UNDETECT (D, TA, Age/Sex)</t>
  </si>
  <si>
    <t>fnQb3Yq9cHm</t>
  </si>
  <si>
    <t>TX_UNDETECT (D, TA_NARRATIVE): 12 Months Prior</t>
  </si>
  <si>
    <t>TX_UNDETECT (D, TA_NARRATIVE)</t>
  </si>
  <si>
    <t>zbkIJxmrmys</t>
  </si>
  <si>
    <t>TX_UNDETECT (D, TA_NARRATIVE) TARGET: 12 Months Prior</t>
  </si>
  <si>
    <t>TX_UNDETECT (D, TA_NARRATIVE) TARGET</t>
  </si>
  <si>
    <t>TX_UNDETECT (D, TA, Preg/Feeding): 12 Months Viral Load &lt; 1000</t>
  </si>
  <si>
    <t>TX_UNDETECT (D, TA, Preg/Feeding)</t>
  </si>
  <si>
    <t>TX_UNDETECT (D, TA) TARGET: 12 Months Prior</t>
  </si>
  <si>
    <t>TX_UNDETECT (D, TA) TARGET</t>
  </si>
  <si>
    <t>TX_UNDETECT (D, TA, TestIndication): 12 Months Viral Load &lt; 1000</t>
  </si>
  <si>
    <t>TX_UNDETECT (D, TA, TestIndication)</t>
  </si>
  <si>
    <t>TX_UNDETECT (N, DSD): 12 Months Viral Load &lt; 1000</t>
  </si>
  <si>
    <t>TX_UNDETECT (N, DSD)</t>
  </si>
  <si>
    <t>TX_UNDETECT (N, DSD, Age/Sex): 12 Months Viral Load &lt; 1000</t>
  </si>
  <si>
    <t>TX_UNDETECT (N, DSD, Age/Sex)</t>
  </si>
  <si>
    <t>TX_UNDETECT (N, DSD, Age/Sex) TARGET: 12 Months Viral Load &lt; 1000</t>
  </si>
  <si>
    <t>TX_UNDETECT (N, DSD, Age/Sex) TARGET</t>
  </si>
  <si>
    <t>TX_UNDETECT (N, DSD_NARRATIVE): 12 Months Viral Load &lt; 1000</t>
  </si>
  <si>
    <t>TX_UNDETECT (N, DSD_NARRATIVE)</t>
  </si>
  <si>
    <t>TX_UNDETECT (N, DSD_NARRATIVE) TARGET: 12 Months Viral Load &lt; 1000</t>
  </si>
  <si>
    <t>TX_UNDETECT (N, DSD_NARRATIVE) TARGET</t>
  </si>
  <si>
    <t>TX_UNDETECT (N, DSD, Preg/Feeding): 12 Months Viral Load &lt; 1000</t>
  </si>
  <si>
    <t>TX_UNDETECT (N, DSD, Preg/Feeding)</t>
  </si>
  <si>
    <t>TX_UNDETECT (N, DSD, Preg/Feeding) TARGET: 12 Months Viral Load &lt; 1000</t>
  </si>
  <si>
    <t>TX_UNDETECT (N, DSD, Preg/Feeding) TARGET</t>
  </si>
  <si>
    <t>TX_UNDETECT (N, DSD) TARGET: 12 Months Viral Load &lt; 1000</t>
  </si>
  <si>
    <t>TX_UNDETECT (N, DSD) TARGET</t>
  </si>
  <si>
    <t>TX_UNDETECT (N, DSD, TestIndication): 12 Months Viral Load &lt; 1000</t>
  </si>
  <si>
    <t>TX_UNDETECT (N, DSD, TestIndication)</t>
  </si>
  <si>
    <t>TX_UNDETECT (N, DSD, TestIndication) TARGET: 12 Months Viral Load &lt; 1000</t>
  </si>
  <si>
    <t>TX_UNDETECT (N, DSD, TestIndication) TARGET</t>
  </si>
  <si>
    <t>TX_UNDETECT (N, TA): 12 Months Viral Load &lt; 1000</t>
  </si>
  <si>
    <t>TX_UNDETECT (N, TA)</t>
  </si>
  <si>
    <t>TX_UNDETECT (N, TA, Age/Sex): 12 Months Viral Load &lt; 1000</t>
  </si>
  <si>
    <t>TX_UNDETECT (N, TA, Age/Sex)</t>
  </si>
  <si>
    <t>TX_UNDETECT (N, TA, Age/Sex) TARGET: 12 Months Viral Load &lt; 1000</t>
  </si>
  <si>
    <t>TX_UNDETECT (N, TA, Age/Sex) TARGET</t>
  </si>
  <si>
    <t>TX_UNDETECT (N, TA_NARRATIVE): 12 Months Viral Load &lt; 1000</t>
  </si>
  <si>
    <t>TX_UNDETECT (N, TA_NARRATIVE)</t>
  </si>
  <si>
    <t>TX_UNDETECT (N, TA_NARRATIVE) TARGET: 12 Months Viral Load &lt; 1000</t>
  </si>
  <si>
    <t>TX_UNDETECT (N, TA_NARRATIVE) TARGET</t>
  </si>
  <si>
    <t>TX_UNDETECT (N, TA, Preg/Feeding): 12 Months Viral Load &lt; 1000</t>
  </si>
  <si>
    <t>TX_UNDETECT (N, TA, Preg/Feeding)</t>
  </si>
  <si>
    <t>TX_UNDETECT (N, TA, Preg/Feeding) TARGET: 12 Months Viral Load &lt; 1000</t>
  </si>
  <si>
    <t>TX_UNDETECT (N, TA, Preg/Feeding) TARGET</t>
  </si>
  <si>
    <t>TX_UNDETECT (N, TA) TARGET: 12 Months Viral Load &lt; 1000</t>
  </si>
  <si>
    <t>TX_UNDETECT (N, TA) TARGET</t>
  </si>
  <si>
    <t>TX_UNDETECT (N, TA, TestIndication): 12 Months Viral Load &lt; 1000</t>
  </si>
  <si>
    <t>TX_UNDETECT (N, TA, TestIndication)</t>
  </si>
  <si>
    <t>TX_UNDETECT (N, TA, TestIndication) TARGET: 12 Months Viral Load &lt; 1000</t>
  </si>
  <si>
    <t>TX_UNDETECT (N, TA, TestIndication) TARGET</t>
  </si>
  <si>
    <t>TX_VIRAL (D, DSD): Least 6 Mo ART Med Record Review</t>
  </si>
  <si>
    <t>TX_VIRAL (D, DSD)</t>
  </si>
  <si>
    <t>fpJFaAZKAuU</t>
  </si>
  <si>
    <t>TX_VIRAL (D, DSD_NARRATIVE): Least 6 Mo ART Med Record Review</t>
  </si>
  <si>
    <t>TX_VIRAL (D, DSD_NARRATIVE)</t>
  </si>
  <si>
    <t>WOOV3TjKQRg</t>
  </si>
  <si>
    <t>TX_VIRAL (D, DSD_NARRATIVE) TARGET: Least 6 Mo ART Med Record Review</t>
  </si>
  <si>
    <t>TX_VIRAL (D, DSD_NARRATIVE) TARGET</t>
  </si>
  <si>
    <t>TX_VIRAL (D, DSD) TARGET: Least 6 Mo ART Med Record Review</t>
  </si>
  <si>
    <t>TX_VIRAL (D, DSD) TARGET</t>
  </si>
  <si>
    <t>TX_VIRAL (D, TA): Least 6 Mo ART Med Record Review</t>
  </si>
  <si>
    <t>TX_VIRAL (D, TA)</t>
  </si>
  <si>
    <t>vCnA2MmTM32</t>
  </si>
  <si>
    <t>TX_VIRAL (D, TA_NARRATIVE): Least 6 Mo ART Med Record Review</t>
  </si>
  <si>
    <t>TX_VIRAL (D, TA_NARRATIVE)</t>
  </si>
  <si>
    <t>fJ9pgyvsSiz</t>
  </si>
  <si>
    <t>TX_VIRAL (D, TA_NARRATIVE) TARGET: Least 6 Mo ART Med Record Review</t>
  </si>
  <si>
    <t>TX_VIRAL (D, TA_NARRATIVE) TARGET</t>
  </si>
  <si>
    <t>TX_VIRAL (D, TA) TARGET: Least 6 Mo ART Med Record Review</t>
  </si>
  <si>
    <t>TX_VIRAL (D, TA) TARGET</t>
  </si>
  <si>
    <t>TX_VIRAL (N, DSD, Age/Sex) TARGET: Viral Load Last 12 Mo</t>
  </si>
  <si>
    <t>TX_VIRAL (N, DSD, Age/Sex) TARGET</t>
  </si>
  <si>
    <t>TX_VIRAL (N, DSD, Age/Sex): Viral Load Last 12 Mo</t>
  </si>
  <si>
    <t>TX_VIRAL (N, DSD, Age/Sex)</t>
  </si>
  <si>
    <t>TX_VIRAL (N, DSD, Detect) TARGET: Viral Load Last 12 Mo</t>
  </si>
  <si>
    <t>TX_VIRAL (N, DSD, Detect) TARGET</t>
  </si>
  <si>
    <t>TX_VIRAL (N, DSD, Detect): Viral Load Last 12 Mo</t>
  </si>
  <si>
    <t>TX_VIRAL (N, DSD, Detect)</t>
  </si>
  <si>
    <t>TX_VIRAL (N, DSD_NARRATIVE) TARGET: Viral Load Last 12 Mo</t>
  </si>
  <si>
    <t>TX_VIRAL (N, DSD_NARRATIVE) TARGET</t>
  </si>
  <si>
    <t>TX_VIRAL (N, DSD_NARRATIVE): Viral Load Last 12 Mo</t>
  </si>
  <si>
    <t>TX_VIRAL (N, DSD_NARRATIVE)</t>
  </si>
  <si>
    <t>TX_VIRAL (N, DSD) TARGET: Viral Load Last 12 Mo</t>
  </si>
  <si>
    <t>TX_VIRAL (N, DSD) TARGET</t>
  </si>
  <si>
    <t>TX_VIRAL (N, DSD): Viral Load Last 12 Mo</t>
  </si>
  <si>
    <t>TX_VIRAL (N, DSD)</t>
  </si>
  <si>
    <t>TX_VIRAL (N, TA, Age/Sex) TARGET: Viral Load Last 12 Mo</t>
  </si>
  <si>
    <t>TX_VIRAL (N, TA, Age/Sex) TARGET</t>
  </si>
  <si>
    <t>TX_VIRAL (N, TA, Age/Sex): Viral Load Last 12 Mo</t>
  </si>
  <si>
    <t>TX_VIRAL (N, TA, Age/Sex)</t>
  </si>
  <si>
    <t>TX_VIRAL (N, TA, Detect) TARGET: Viral Load Last 12 Mo</t>
  </si>
  <si>
    <t>TX_VIRAL (N, TA, Detect) TARGET</t>
  </si>
  <si>
    <t>TX_VIRAL (N, TA, Detect): Viral Load Last 12 Mo</t>
  </si>
  <si>
    <t>TX_VIRAL (N, TA, Detect)</t>
  </si>
  <si>
    <t>TX_VIRAL (N, TA_NARRATIVE) TARGET: Viral Load Last 12 Mo</t>
  </si>
  <si>
    <t>TX_VIRAL (N, TA_NARRATIVE) TARGET</t>
  </si>
  <si>
    <t>TX_VIRAL (N, TA_NARRATIVE): Viral Load Last 12 Mo</t>
  </si>
  <si>
    <t>TX_VIRAL (N, TA_NARRATIVE)</t>
  </si>
  <si>
    <t>TX_VIRAL (N, TA) TARGET: Viral Load Last 12 Mo</t>
  </si>
  <si>
    <t>TX_VIRAL (N, TA) TARGET</t>
  </si>
  <si>
    <t>TX_VIRAL (N, TA): Viral Load Last 12 Mo</t>
  </si>
  <si>
    <t>TX_VIRAL (N, TA)</t>
  </si>
  <si>
    <t>VL_SUPPRESSION_NAT (N, NAT, Age/Sex): Suppressed Viral Load</t>
  </si>
  <si>
    <t>VL_SUPPRESSION_NAT (N, NAT, Age/Sex)</t>
  </si>
  <si>
    <t>VL_SUPPRESSION_NAT (N, NAT, Age/Sex) TARGET: Suppressed Viral Load</t>
  </si>
  <si>
    <t>VL_SUPPRESSION_NAT (N, NAT, Age/Sex) TARGET</t>
  </si>
  <si>
    <t>VL_SUPPRESSION_NAT (N, NAT_JUSTIFICATION): Suppressed Viral Load</t>
  </si>
  <si>
    <t>VL_SUPPRESSION_NAT (N, NAT_JUSTIFICATION)</t>
  </si>
  <si>
    <t>VL_SUPPRESSION_NAT (N, NAT_JUSTIFICATION) TARGET: Suppressed Viral Load</t>
  </si>
  <si>
    <t>VL_SUPPRESSION_NAT (N, NAT_JUSTIFICATION) TARGET</t>
  </si>
  <si>
    <t>VL_SUPPRESSION_NAT (N, NAT, Sex): Suppressed Viral Load</t>
  </si>
  <si>
    <t>VL_SUPPRESSION_NAT (N, NAT, Sex)</t>
  </si>
  <si>
    <t>VL_SUPPRESSION_NAT (N, NAT, Sex) TARGET: Suppressed Viral Load</t>
  </si>
  <si>
    <t>VL_SUPPRESSION_NAT (N, NAT, Sex) TARGET</t>
  </si>
  <si>
    <t>VL_SUPPRESSION_NAT (N, NAT_SOURCE): Suppressed Viral Load</t>
  </si>
  <si>
    <t>VL_SUPPRESSION_NAT (N, NAT_SOURCE)</t>
  </si>
  <si>
    <t>VL_SUPPRESSION_NAT (N, NAT_SOURCE) TARGET: Suppressed Viral Load</t>
  </si>
  <si>
    <t>VL_SUPPRESSION_NAT (N, NAT_SOURCE) TARGET</t>
  </si>
  <si>
    <t>VL_SUPPRESSION_NAT (N, NAT): Suppressed Viral Load</t>
  </si>
  <si>
    <t>VL_SUPPRESSION_NAT (N, NAT)</t>
  </si>
  <si>
    <t>VL_SUPPRESSION_NAT (N, NAT) TARGET: Suppressed Viral Load</t>
  </si>
  <si>
    <t>VL_SUPPRESSION_NAT (N, NAT) TARGET</t>
  </si>
  <si>
    <t>VL_SUPPRESSION_NAT (N, NAT, TestIndication): Suppressed Viral Load</t>
  </si>
  <si>
    <t>VL_SUPPRESSION_NAT (N, NAT, TestIndication)</t>
  </si>
  <si>
    <t>VL_SUPPRESSION_NAT (N, NAT, TestIndication) TARGET: Suppressed Viral Load</t>
  </si>
  <si>
    <t>VL_SUPPRESSION_NAT (N, NAT, TestIndication) TARGET</t>
  </si>
  <si>
    <t>VMMC_AE (N, DSD): Adverse Event</t>
  </si>
  <si>
    <t>VMMC_AE (N, DSD)</t>
  </si>
  <si>
    <t>VMMC_AE (N, DSD, AE): Adverse Event</t>
  </si>
  <si>
    <t>VMMC_AE (N, DSD, AE)</t>
  </si>
  <si>
    <t>a11evxi5LVl</t>
  </si>
  <si>
    <t>VMMC_AE (N, DSD, AE_Simple): Adverse Event</t>
  </si>
  <si>
    <t>VMMC_AE (N, DSD, AE_Simple)</t>
  </si>
  <si>
    <t>tzpSLLtbSvc</t>
  </si>
  <si>
    <t>VMMC_AE (N, DSD, AE_Simple) TARGET: Adverse Event</t>
  </si>
  <si>
    <t>VMMC_AE (N, DSD, AE_Simple) TARGET</t>
  </si>
  <si>
    <t>VMMC_AE (N, DSD, AE) TARGET: Adverse Event</t>
  </si>
  <si>
    <t>VMMC_AE (N, DSD, AE) TARGET</t>
  </si>
  <si>
    <t>VMMC_AE (N, DSD_NARRATIVE): Adverse Event</t>
  </si>
  <si>
    <t>VMMC_AE (N, DSD NARRATIVE)</t>
  </si>
  <si>
    <t>VMMC_AE (N, DSD_NARRATIVE) TARGET: Adverse Event</t>
  </si>
  <si>
    <t>VMMC_AE (N, DSD_NARRATIVE) TARGET</t>
  </si>
  <si>
    <t>VMMC_AE (N, DSD) TARGET: Adverse Event</t>
  </si>
  <si>
    <t>VMMC_AE (N, DSD) TARGET</t>
  </si>
  <si>
    <t>VMMC_AE (N, TA): Adverse Event</t>
  </si>
  <si>
    <t>VMMC_AE (N, TA)</t>
  </si>
  <si>
    <t>VMMC_AE (N, TA, AE): Adverse Event</t>
  </si>
  <si>
    <t>VMMC_AE (N, TA, AE)</t>
  </si>
  <si>
    <t>VMMC_AE (N, TA, AE) TARGET: Adverse Event</t>
  </si>
  <si>
    <t>VMMC_AE (N, TA, AE) TARGET</t>
  </si>
  <si>
    <t>VMMC_AE (N, TA_NARRATIVE): Adverse Event</t>
  </si>
  <si>
    <t>VMMC_AE (N, TA_NARRATIVE)</t>
  </si>
  <si>
    <t>VMMC_AE (N, TA_NARRATIVE) TARGET: Adverse Event</t>
  </si>
  <si>
    <t>VMMC_AE (N, TA_NARRATIVE) TARGET</t>
  </si>
  <si>
    <t>VMMC_AE (N, TA) TARGET: Adverse Event</t>
  </si>
  <si>
    <t>VMMC_AE (N, TA) TARGET</t>
  </si>
  <si>
    <t>VMMC_CIRC_NAT (N, NAT, Age) TARGET v2: Voluntary Circumcised</t>
  </si>
  <si>
    <t>VMMC_CIRC_NAT (N, NAT, Age) TARGET v2</t>
  </si>
  <si>
    <t>VMMC_CIRC_NAT (N, NAT, Age) TARGET: Voluntary Circumcised</t>
  </si>
  <si>
    <t>VMMC_CIRC_NAT (N, NAT, Age) TARGET</t>
  </si>
  <si>
    <t>VMMC_CIRC_NAT (N, NAT, Age) v2: Voluntary Circumcised</t>
  </si>
  <si>
    <t>VMMC_CIRC_NAT (N, NAT, Age) v2</t>
  </si>
  <si>
    <t>VMMC_CIRC_NAT (N, NAT, Age): Voluntary Circumcised</t>
  </si>
  <si>
    <t>VMMC_CIRC_NAT (N, NAT, Age)</t>
  </si>
  <si>
    <t>VMMC_CIRC_NAT (N, NAT, HIVStatus) TARGET: Voluntary Circumcised</t>
  </si>
  <si>
    <t>VMMC_CIRC_NAT (N, NAT, HIVStatus) TARGET</t>
  </si>
  <si>
    <t>VMMC_CIRC_NAT (N, NAT, HIVStatus): Voluntary Circumcised</t>
  </si>
  <si>
    <t>VMMC_CIRC_NAT (N, NAT, HIVStatus)</t>
  </si>
  <si>
    <t>VMMC_CIRC_NAT (N, NAT_JUSTIFICATION) TARGET: Voluntary Circumcised</t>
  </si>
  <si>
    <t>VMMC_CIRC_NAT (N, NAT_JUSTIFICATION) TARGET</t>
  </si>
  <si>
    <t>VMMC_CIRC_NAT (N, NAT_JUSTIFICATION): Voluntary Circumcised</t>
  </si>
  <si>
    <t>VMMC_CIRC_NAT (N, NAT_JUSTIFICATION)</t>
  </si>
  <si>
    <t>VMMC_CIRC_NAT (N, NAT_SOURCE) TARGET: Voluntary Circumcised</t>
  </si>
  <si>
    <t>VMMC_CIRC_NAT (N, NAT_SOURCE) TARGET</t>
  </si>
  <si>
    <t>VMMC_CIRC_NAT (N, NAT_SOURCE): Voluntary Circumcised</t>
  </si>
  <si>
    <t>VMMC_CIRC_NAT (N, NAT_SOURCE)</t>
  </si>
  <si>
    <t>VMMC_CIRC_NAT (N, NAT) TARGET: Voluntary Circumcised</t>
  </si>
  <si>
    <t>VMMC_CIRC_NAT (N, NAT) TARGET</t>
  </si>
  <si>
    <t>VMMC_CIRC_NAT (N, NAT): Voluntary Circumcised</t>
  </si>
  <si>
    <t>VMMC_CIRC_NAT (N, NAT)</t>
  </si>
  <si>
    <t>VMMC_CIRC (N, DSD, Age) TARGET v2: Voluntary Circumcised</t>
  </si>
  <si>
    <t>VMMC_CIRC (N, DSD, Age2017) TARGET</t>
  </si>
  <si>
    <t>VMMC_CIRC (N, DSD, Age) TARGET: Voluntary Circumcised</t>
  </si>
  <si>
    <t>VMMC_CIRC (N, DSD, Age) TARGET</t>
  </si>
  <si>
    <t>VMMC_CIRC (N, DSD, Age) v2: Voluntary Circumcised</t>
  </si>
  <si>
    <t>VMMC_CIRC (N, DSD, Age) v2</t>
  </si>
  <si>
    <t>VMMC_CIRC (N, DSD, Age): Voluntary Circumcised</t>
  </si>
  <si>
    <t>VMMC_CIRC (N, DSD, Age)</t>
  </si>
  <si>
    <t>VMMC_CIRC (N, DSD, FollowUp) TARGET: Voluntary Circumcised</t>
  </si>
  <si>
    <t>VMMC_CIRC (N, DSD, FollowUp) TARGET</t>
  </si>
  <si>
    <t>VMMC_CIRC (N, DSD, FollowUp): Voluntary Circumcised</t>
  </si>
  <si>
    <t>VMMC_CIRC (N, DSD, FollowUp)</t>
  </si>
  <si>
    <t>VMMC_CIRC (N, DSD, HIVStatus) TARGET: Voluntary Circumcised</t>
  </si>
  <si>
    <t>VMMC_CIRC (N, DSD, HIVStatus) TARGET</t>
  </si>
  <si>
    <t>VMMC_CIRC (N, DSD, HIVStatus): Voluntary Circumcised</t>
  </si>
  <si>
    <t>VMMC_CIRC (N, DSD, HIVStatus)</t>
  </si>
  <si>
    <t>VMMC_CIRC (N, DSD_NARRATIVE) TARGET: Voluntary Circumcised</t>
  </si>
  <si>
    <t>VMMC_CIRC (N, DSD_NARRATIVE) TARGET</t>
  </si>
  <si>
    <t>VMMC_CIRC (N, DSD_NARRATIVE): Voluntary Circumcised</t>
  </si>
  <si>
    <t>VMMC_CIRC (N, DSD NARRATIVE)</t>
  </si>
  <si>
    <t>VMMC_CIRC (N, DSD) TARGET: Voluntary Circumcised</t>
  </si>
  <si>
    <t>VMMC_CIRC (N, DSD) TARGET</t>
  </si>
  <si>
    <t>VMMC_CIRC (N, DSD, TechFollowUp): Voluntary Circumcised</t>
  </si>
  <si>
    <t>VMMC_CIRC (N, DSD, TechFollowUp)</t>
  </si>
  <si>
    <t>VMMC_CIRC (N, DSD, Technique) TARGET: Voluntary Circumcised</t>
  </si>
  <si>
    <t>VMMC_CIRC (N, DSD, Technique) TARGET</t>
  </si>
  <si>
    <t>VMMC_CIRC (N, DSD, Technique): Voluntary Circumcised</t>
  </si>
  <si>
    <t>VMMC_CIRC (N, DSD, Technique)</t>
  </si>
  <si>
    <t>VMMC_CIRC (N, DSD): Voluntary Circumcised</t>
  </si>
  <si>
    <t>VMMC_CIRC (N, DSD)</t>
  </si>
  <si>
    <t>tOt5z3PaXzf</t>
  </si>
  <si>
    <t>VMMC_CIRC (N, NA, Age) TARGET: Voluntary Circumcised</t>
  </si>
  <si>
    <t>VMMC_CIRC (N, NA, Age) TARGET</t>
  </si>
  <si>
    <t>m55B6nYRLzD</t>
  </si>
  <si>
    <t>VMMC_CIRC (N, NA, Age): Voluntary Circumcised</t>
  </si>
  <si>
    <t>VMMC_CIRC (N, NA, Age)</t>
  </si>
  <si>
    <t>WzKWs8EB82O</t>
  </si>
  <si>
    <t>VMMC_CIRC (N, NA, FollowUp) TARGET: Voluntary Circumcised</t>
  </si>
  <si>
    <t>VMMC_CIRC (N, NA, FollowUp) TARGET</t>
  </si>
  <si>
    <t>bJKMSjP46Tk</t>
  </si>
  <si>
    <t>VMMC_CIRC (N, NA, FollowUp): Voluntary Circumcised</t>
  </si>
  <si>
    <t>VMMC_CIRC (N, NA, FollowUp)</t>
  </si>
  <si>
    <t>FTfCu1UUk4M</t>
  </si>
  <si>
    <t>VMMC_CIRC (N, NA, HIVStatus) TARGET: Voluntary Circumcised</t>
  </si>
  <si>
    <t>VMMC_CIRC (N, NA, HIVStatus) TARGET</t>
  </si>
  <si>
    <t>QTkTp6Eo265</t>
  </si>
  <si>
    <t>VMMC_CIRC (N, NA, HIVStatus): Voluntary Circumcised</t>
  </si>
  <si>
    <t>VMMC_CIRC (N, NA, HIVStatus)</t>
  </si>
  <si>
    <t>VqUDifP8gVu</t>
  </si>
  <si>
    <t>VMMC_CIRC (N, NA_NARRATIVE): Voluntary Circumcised</t>
  </si>
  <si>
    <t>VMMC_CIRC (N, NA NARRATIVE)</t>
  </si>
  <si>
    <t>p8lQomb5D7s</t>
  </si>
  <si>
    <t>VMMC_CIRC (N, NA) TARGET: Voluntary Circumcised</t>
  </si>
  <si>
    <t>VMMC_CIRC (N, NA) TARGET</t>
  </si>
  <si>
    <t>ym0ajsSv0jW</t>
  </si>
  <si>
    <t>VMMC_CIRC (N, NA, Technique) TARGET: Voluntary Circumcised</t>
  </si>
  <si>
    <t>VMMC_CIRC (N, NA, Technique) TARGET</t>
  </si>
  <si>
    <t>JdDN68IEBfW</t>
  </si>
  <si>
    <t>VMMC_CIRC (N, NA, Technique): Voluntary Circumcised</t>
  </si>
  <si>
    <t>VMMC_CIRC (N, NA, Technique)</t>
  </si>
  <si>
    <t>Qc29TAs6nDe</t>
  </si>
  <si>
    <t>VMMC_CIRC (N, NA): Voluntary Circumcised</t>
  </si>
  <si>
    <t>VMMC_CIRC (N, NA)</t>
  </si>
  <si>
    <t>YFeeizHDHQM</t>
  </si>
  <si>
    <t>VMMC_CIRC (N, NGI, Age) TARGET: Voluntary Circumcised</t>
  </si>
  <si>
    <t>VMMC_CIRC (N, NGI, Age) TARGET</t>
  </si>
  <si>
    <t>uDtLKGSz0OW</t>
  </si>
  <si>
    <t>VMMC_CIRC (N, NGI, Age): Voluntary Circumcised</t>
  </si>
  <si>
    <t>VMMC_CIRC (N, NGI, Age)</t>
  </si>
  <si>
    <t>gsFoZ3151r5</t>
  </si>
  <si>
    <t>VMMC_CIRC (N, NGI, FollowUp) TARGET: Voluntary Circumcised</t>
  </si>
  <si>
    <t>VMMC_CIRC (N, NGI, FollowUp) TARGET</t>
  </si>
  <si>
    <t>wcs0z5Pdqnn</t>
  </si>
  <si>
    <t>VMMC_CIRC (N, NGI, FollowUp): Voluntary Circumcised</t>
  </si>
  <si>
    <t>VMMC_CIRC (N, NGI, FollowUp)</t>
  </si>
  <si>
    <t>XF0OAInKw7u</t>
  </si>
  <si>
    <t>VMMC_CIRC (N, NGI, HIVStatus) TARGET: Voluntary Circumcised</t>
  </si>
  <si>
    <t>VMMC_CIRC (N, NGI, HIVStatus) TARGET</t>
  </si>
  <si>
    <t>w8ezYJpaMNz</t>
  </si>
  <si>
    <t>VMMC_CIRC (N, NGI, HIVStatus): Voluntary Circumcised</t>
  </si>
  <si>
    <t>VMMC_CIRC (N, NGI, HIVStatus)</t>
  </si>
  <si>
    <t>NtIUacfJHmD</t>
  </si>
  <si>
    <t>VMMC_CIRC (N, NGI_NARRATIVE): Voluntary Circumcised</t>
  </si>
  <si>
    <t>VMMC_CIRC (N, NGI NARRATIVE)</t>
  </si>
  <si>
    <t>U2vW3uDuiyA</t>
  </si>
  <si>
    <t>VMMC_CIRC (N, NGI) TARGET: Voluntary Circumcised</t>
  </si>
  <si>
    <t>VMMC_CIRC (N, NGI) TARGET</t>
  </si>
  <si>
    <t>QMaaU0XFOhr</t>
  </si>
  <si>
    <t>VMMC_CIRC (N, NGI, Technique) TARGET: Voluntary Circumcised</t>
  </si>
  <si>
    <t>VMMC_CIRC (N, NGI, Technique) TARGET</t>
  </si>
  <si>
    <t>Mk2RygSVuzA</t>
  </si>
  <si>
    <t>VMMC_CIRC (N, NGI, Technique): Voluntary Circumcised</t>
  </si>
  <si>
    <t>VMMC_CIRC (N, NGI, Technique)</t>
  </si>
  <si>
    <t>XmfnyTK7gxh</t>
  </si>
  <si>
    <t>VMMC_CIRC (N, NGI): Voluntary Circumcised</t>
  </si>
  <si>
    <t>VMMC_CIRC (N, NGI)</t>
  </si>
  <si>
    <t>VMMC_CIRC (N, TA, Age) TARGET v2: Voluntary Circumcised</t>
  </si>
  <si>
    <t>VMMC_CIRC (N, TA, Age2017) TARGET</t>
  </si>
  <si>
    <t>VMMC_CIRC (N, TA, Age) TARGET: Voluntary Circumcised</t>
  </si>
  <si>
    <t>VMMC_CIRC (N, TA, Age) TARGET</t>
  </si>
  <si>
    <t>VMMC_CIRC (N, TA, Age) v2: Voluntary Circumcised</t>
  </si>
  <si>
    <t>VMMC_CIRC (N, TA, Age) v2</t>
  </si>
  <si>
    <t>VMMC_CIRC (N, TA, Age): Voluntary Circumcised</t>
  </si>
  <si>
    <t>VMMC_CIRC (N, TA, Age)</t>
  </si>
  <si>
    <t>VMMC_CIRC (N, TA, FollowUp) TARGET: Voluntary Circumcised</t>
  </si>
  <si>
    <t>VMMC_CIRC (N, TA, FollowUp) TARGET</t>
  </si>
  <si>
    <t>VMMC_CIRC (N, TA, FollowUp): Voluntary Circumcised</t>
  </si>
  <si>
    <t>VMMC_CIRC (N, TA, FollowUp)</t>
  </si>
  <si>
    <t>VMMC_CIRC (N, TA, HIVStatus) TARGET: Voluntary Circumcised</t>
  </si>
  <si>
    <t>VMMC_CIRC (N, TA, HIVStatus) TARGET</t>
  </si>
  <si>
    <t>VMMC_CIRC (N, TA, HIVStatus): Voluntary Circumcised</t>
  </si>
  <si>
    <t>VMMC_CIRC (N, TA, HIVStatus)</t>
  </si>
  <si>
    <t>VMMC_CIRC (N, TA_NARRATIVE) TARGET: Voluntary Circumcised</t>
  </si>
  <si>
    <t>VMMC_CIRC (N, TA_NARRATIVE) TARGET</t>
  </si>
  <si>
    <t>VMMC_CIRC (N, TA_NARRATIVE): Voluntary Circumcised</t>
  </si>
  <si>
    <t>VMMC_CIRC (N, TA NARRATIVE)</t>
  </si>
  <si>
    <t>VMMC_CIRC (N, TA) TARGET: Voluntary Circumcised</t>
  </si>
  <si>
    <t>VMMC_CIRC (N, TA) TARGET</t>
  </si>
  <si>
    <t>VMMC_CIRC (N, TA, TechFollowUp): Voluntary Circumcised</t>
  </si>
  <si>
    <t>VMMC_CIRC (N, TA, TechFollowUp)</t>
  </si>
  <si>
    <t>VMMC_CIRC (N, TA, Technique) TARGET: Voluntary Circumcised</t>
  </si>
  <si>
    <t>VMMC_CIRC (N, TA, Technique) TARGET</t>
  </si>
  <si>
    <t>VMMC_CIRC (N, TA, Technique): Voluntary Circumcised</t>
  </si>
  <si>
    <t>VMMC_CIRC (N, TA, Technique)</t>
  </si>
  <si>
    <t>VMMC_CIRC (N, TA): Voluntary Circumcised</t>
  </si>
  <si>
    <t>VMMC_CIRC (N, TA)</t>
  </si>
  <si>
    <t>VMMC_CIRC_SUBNAT (N, SUBNAT, Age) TARGET: Voluntary Circumcised</t>
  </si>
  <si>
    <t>VMMC_CIRC_SUBNAT (N, SUBNAT, Age) TARGET</t>
  </si>
  <si>
    <t>VMMC_CIRC_SUBNAT (N, SUBNAT, Age): Voluntary Circumcised</t>
  </si>
  <si>
    <t>VMMC_CIRC_SUBNAT (N, SUBNAT, Age)</t>
  </si>
  <si>
    <t>VMMC_CIRC_SUBNAT (N, SUBNAT) TARGET: Voluntary Circumcised</t>
  </si>
  <si>
    <t>VMMC_CIRC_SUBNAT (N, SUBNAT) TARGET</t>
  </si>
  <si>
    <t>VMMC_CIRC_SUBNAT (N, SUBNAT): Voluntary Circumcised</t>
  </si>
  <si>
    <t>VMMC_CIRC_SUBNAT (N, SUBNAT)</t>
  </si>
  <si>
    <t>VMMC_TOTALCIRC_NAT (N, NAT, Age) TARGET: Voluntary Circumcised</t>
  </si>
  <si>
    <t>VMMC_TOTALCIRC_NAT (N, NAT, Age) TARGET</t>
  </si>
  <si>
    <t>VMMC_TOTALCIRC_NAT (N, NAT, Age): Voluntary Circumcised</t>
  </si>
  <si>
    <t>VMMC_TOTALCIRC_NAT (N, NAT, Age)</t>
  </si>
  <si>
    <t>VMMC_TOTALCIRC_NAT (N, NAT_JUSTIFICATION) TARGET: Voluntary Circumcised</t>
  </si>
  <si>
    <t>VMMC_TOTALCIRC_NAT (N, NAT_JUSTIFICATION) TARGET</t>
  </si>
  <si>
    <t>VMMC_TOTALCIRC_NAT (N, NAT_JUSTIFICATION): Voluntary Circumcised</t>
  </si>
  <si>
    <t>VMMC_TOTALCIRC_NAT (N, NAT_JUSTIFICATION)</t>
  </si>
  <si>
    <t>VMMC_TOTALCIRC_NAT (N, NAT_SOURCE) TARGET: Voluntary Circumcised</t>
  </si>
  <si>
    <t>VMMC_TOTALCIRC_NAT (N, NAT_SOURCE) TARGET</t>
  </si>
  <si>
    <t>VMMC_TOTALCIRC_NAT (N, NAT_SOURCE): Voluntary Circumcised</t>
  </si>
  <si>
    <t>VMMC_TOTALCIRC_NAT (N, NAT_SOURCE)</t>
  </si>
  <si>
    <t>VMMC_TOTALCIRC_NAT (N, NAT) TARGET: Voluntary Circumcised</t>
  </si>
  <si>
    <t>VMMC_TOTALCIRC_NAT (N, NAT) TARGET</t>
  </si>
  <si>
    <t>VMMC_TOTALCIRC_NAT (N, NAT): Voluntary Circumcised</t>
  </si>
  <si>
    <t>VMMC_TOTALCIRC_NAT (N, NAT)</t>
  </si>
  <si>
    <t>VMMC_TOTALCIRC_SUBNAT (N, SUBNAT, Age) TARGET: Voluntary Circumcised</t>
  </si>
  <si>
    <t>VMMC_TOTALCIRC_SUBNAT (N, SUBNAT, Age) TARGET</t>
  </si>
  <si>
    <t>VMMC_TOTALCIRC_SUBNAT (N, SUBNAT, Age): Voluntary Circumcised</t>
  </si>
  <si>
    <t>VMMC_TOTALCIRC_SUBNAT (N, SUBNAT, Age)</t>
  </si>
  <si>
    <t>VMMC_TOTALCIRC_SUBNAT (N, SUBNAT) TARGET: Voluntary Circumcised</t>
  </si>
  <si>
    <t>VMMC_TOTALCIRC_SUBNAT (N, SUBNAT) TARGET</t>
  </si>
  <si>
    <t>VMMC_TOTALCIRC_SUBNAT (N, SUBNAT): Voluntary Circumcised</t>
  </si>
  <si>
    <t>VMMC_TOTALCIRC_SUBNAT (N, SUBNAT)</t>
  </si>
  <si>
    <t>ismer</t>
  </si>
  <si>
    <t>isdifferent</t>
  </si>
  <si>
    <t>name_assembled</t>
  </si>
  <si>
    <t>HomeMod/Age Aggregated/Sex/Result</t>
  </si>
  <si>
    <t>Index/Age Aggregated/Sex/Result</t>
  </si>
  <si>
    <t>IndexMod/Age Aggregated/Sex/Result</t>
  </si>
  <si>
    <t>Inpat/Age Aggregated/Sex/Result</t>
  </si>
  <si>
    <t>MobileMod/Age Aggregated/Sex/Result</t>
  </si>
  <si>
    <t>OtherMod/Age Aggregated/Sex/Result</t>
  </si>
  <si>
    <t>OtherPITC/Age Aggregated/Sex/Result</t>
  </si>
  <si>
    <t>TBClinic/Age Aggregated/Sex/Result</t>
  </si>
  <si>
    <t>VCT/Age Aggregated/Sex/Result</t>
  </si>
  <si>
    <t>VCTMod/Age Aggregated/Sex/Result</t>
  </si>
  <si>
    <t>Age Agg/Sex</t>
  </si>
  <si>
    <t>Age Agg</t>
  </si>
  <si>
    <t>Index/Age Agg/Sex/Result</t>
  </si>
  <si>
    <t>Inpat/Age Agg/Sex/Result</t>
  </si>
  <si>
    <t>TBClinic/Age Agg/Sex/Result</t>
  </si>
  <si>
    <t>VCT/Age Agg/Sex/Result</t>
  </si>
  <si>
    <t>VCTMod/Age Agg/Sex/Result</t>
  </si>
  <si>
    <t>HmMod/Age Agg/Sex/Result</t>
  </si>
  <si>
    <t>NdxMod/Age Agg/Sex/Result</t>
  </si>
  <si>
    <t>MbMod/Age Agg/Sex/Result</t>
  </si>
  <si>
    <t>OtrMod/Age Agg/Sex/Result</t>
  </si>
  <si>
    <t>OtPITC/Age Agg/Sex/Result</t>
  </si>
  <si>
    <t>TBC/Age Agg/Sex/Result</t>
  </si>
  <si>
    <t>ServiceDeliveryPnt/Result</t>
  </si>
  <si>
    <t>/name' --content-json --request PATCH --data "{\"name\": \"</t>
  </si>
  <si>
    <t>\"}"</t>
  </si>
  <si>
    <t>/shortName' --content-json --request PATCH --data "{\"shortName\": \"</t>
  </si>
  <si>
    <t>newname from naming convention</t>
  </si>
  <si>
    <t>existing name</t>
  </si>
  <si>
    <t>existing shortname</t>
  </si>
  <si>
    <t>new shortname from naming convention</t>
  </si>
  <si>
    <t>LaZg8fAsO7K</t>
  </si>
  <si>
    <t>DBktruvysbS</t>
  </si>
  <si>
    <t>PwIGDBAunCO</t>
  </si>
  <si>
    <t>JVJ1oyIMKiY</t>
  </si>
  <si>
    <t>kC8vmbESAVN</t>
  </si>
  <si>
    <t>uRJdAcBoltT</t>
  </si>
  <si>
    <t>fNQC7f36jre</t>
  </si>
  <si>
    <t>STG0mPQFh7a</t>
  </si>
  <si>
    <t>TUFwLYVsbxA</t>
  </si>
  <si>
    <t>Nu4MtRl3h5i</t>
  </si>
  <si>
    <t>FqMZejRpxS6</t>
  </si>
  <si>
    <t>zY8SynzWEP5</t>
  </si>
  <si>
    <t>eLlmJtRF2fY</t>
  </si>
  <si>
    <t>psXnA6gfiPS</t>
  </si>
  <si>
    <t>hzI8oJDwkrp</t>
  </si>
  <si>
    <t>wCBqReovNMt</t>
  </si>
  <si>
    <t>W2l4KPLhyIH</t>
  </si>
  <si>
    <t>WiYr8nHPbL1</t>
  </si>
  <si>
    <t>Qbz6SrpmJ1y</t>
  </si>
  <si>
    <t>hoIOxQUW9iJ</t>
  </si>
  <si>
    <t>KMhxXDjVseT</t>
  </si>
  <si>
    <t>h0pvSVe1TYf</t>
  </si>
  <si>
    <t>Ua8iy6NgQks</t>
  </si>
  <si>
    <t>Qd5HOliGLD2</t>
  </si>
  <si>
    <t>qpqltzKGuwF</t>
  </si>
  <si>
    <t>M6ouwMXbkC7</t>
  </si>
  <si>
    <t>PkJy2jNcPYM</t>
  </si>
  <si>
    <t>suVvOFUny6x</t>
  </si>
  <si>
    <t>qbGUfpFR8KE</t>
  </si>
  <si>
    <t>Pv1I9s7pKTb</t>
  </si>
  <si>
    <t>NSEwq3WMRNX</t>
  </si>
  <si>
    <t>O1MJCESu7LG</t>
  </si>
  <si>
    <t>hpXHRAcseTu</t>
  </si>
  <si>
    <t>h9dpnsWf8FU</t>
  </si>
  <si>
    <t>tYZHItraWVJ</t>
  </si>
  <si>
    <t>iwhT4XvIlmR</t>
  </si>
  <si>
    <t>QlMNdA63mgt</t>
  </si>
  <si>
    <t>IQBNVSajYsi</t>
  </si>
  <si>
    <t>dLbAmIxTMnW</t>
  </si>
  <si>
    <t>G4dmMql1CBL</t>
  </si>
  <si>
    <t>oqPHQUac9tD</t>
  </si>
  <si>
    <t>d9AZHDhmQV7</t>
  </si>
  <si>
    <t>wxzEyHts51K</t>
  </si>
  <si>
    <t>brhgcu04Z52</t>
  </si>
  <si>
    <t>WDby5IAwxSW</t>
  </si>
  <si>
    <t>hcNhxLm7Zsu</t>
  </si>
  <si>
    <t>CsNGEgxL5Di</t>
  </si>
  <si>
    <t>aWLU0JHZ9px</t>
  </si>
  <si>
    <t>d9TEnoWG5hP</t>
  </si>
  <si>
    <t>hAS5vx0pUd6</t>
  </si>
  <si>
    <t>OCc0ZUaSoOX</t>
  </si>
  <si>
    <t>aaDEwcYvIxR</t>
  </si>
  <si>
    <t>gx3GEe4bTR6</t>
  </si>
  <si>
    <t>hwjsi5ZMLpU</t>
  </si>
  <si>
    <t>tgS6ByT9MW7</t>
  </si>
  <si>
    <t>WS1jLsTRhO4</t>
  </si>
  <si>
    <t>WBj3kv6ADC2</t>
  </si>
  <si>
    <t>VBp87icMFTk</t>
  </si>
  <si>
    <t>GVrwm94apZD</t>
  </si>
  <si>
    <t>EZ2atxmiIvB</t>
  </si>
  <si>
    <t>nhJ451ZWIM3</t>
  </si>
  <si>
    <t>TdN3MmtFPwl</t>
  </si>
  <si>
    <t>Q2yriNjEtBA</t>
  </si>
  <si>
    <t>nFE5GrlAhog</t>
  </si>
  <si>
    <t>rhWlYHcvKgX</t>
  </si>
  <si>
    <t>iglZC4WOyjM</t>
  </si>
  <si>
    <t>g7NnxGwlKVO</t>
  </si>
  <si>
    <t>Gqyl2fMjiUp</t>
  </si>
  <si>
    <t>D0qVuMrhZDW</t>
  </si>
  <si>
    <t>THC3PbJvDVi</t>
  </si>
  <si>
    <t>JvtylwD81N0</t>
  </si>
  <si>
    <t>zqSWwkH1UKp</t>
  </si>
  <si>
    <t>UHemG2gyM5s</t>
  </si>
  <si>
    <t>WqWlZgc65J0</t>
  </si>
  <si>
    <t>lfv6ZiUojVD</t>
  </si>
  <si>
    <t>OoC9KSMqBms</t>
  </si>
  <si>
    <t>getkMFKxY6O</t>
  </si>
  <si>
    <t>HRM3bOIo45e</t>
  </si>
  <si>
    <t>UkvLXoUn0wG</t>
  </si>
  <si>
    <t>SztmZ6a9vsp</t>
  </si>
  <si>
    <t>jcmoMR4NjHO</t>
  </si>
  <si>
    <t>YWpyLKOIBbc</t>
  </si>
  <si>
    <t>IkslSuDAWbf</t>
  </si>
  <si>
    <t>uec1QHRbWTY</t>
  </si>
  <si>
    <t>g7YtBEnLDaZ</t>
  </si>
  <si>
    <t>GDlca90VFe8</t>
  </si>
  <si>
    <t>eJ5AQjtuNzZ</t>
  </si>
  <si>
    <t>khbtFdS49Qx</t>
  </si>
  <si>
    <t>FnUs8oEiLP9</t>
  </si>
  <si>
    <t>NAjm6rMvOgp</t>
  </si>
  <si>
    <t>No disagg</t>
  </si>
  <si>
    <t>werJlVT6sf3</t>
  </si>
  <si>
    <t>CeNzcJmZaLI</t>
  </si>
  <si>
    <t>qz4djtXuHlR</t>
  </si>
  <si>
    <t>VmV9br5xDNJ</t>
  </si>
  <si>
    <t>v40XjsOvYQL</t>
  </si>
  <si>
    <t>cYRowDkVEpl</t>
  </si>
  <si>
    <t>yXv2gb6rZG4</t>
  </si>
  <si>
    <t>MRjIxifBZbT</t>
  </si>
  <si>
    <t>omf7NpYecK8</t>
  </si>
  <si>
    <t>wuZ13ieBExQ</t>
  </si>
  <si>
    <t>ZmVGISi8k2P</t>
  </si>
  <si>
    <t>gvVGgkMx541</t>
  </si>
  <si>
    <t>Hmd6S4GxPil</t>
  </si>
  <si>
    <t>tJIfqKB7OZd</t>
  </si>
  <si>
    <t>t8M7l5WNue2</t>
  </si>
  <si>
    <t>IIe5hjM2vW4</t>
  </si>
  <si>
    <t>WiTZPLk4Hfq</t>
  </si>
  <si>
    <t>Q1JXU8C3F5L</t>
  </si>
  <si>
    <t>rdwoDzVugHN</t>
  </si>
  <si>
    <t>gnLtF46QSmN</t>
  </si>
  <si>
    <t>PB2rEsULMKx</t>
  </si>
  <si>
    <t>H71vryGR3QK</t>
  </si>
  <si>
    <t>vCQFSvu30aU</t>
  </si>
  <si>
    <t>axQ6P2wALSZ</t>
  </si>
  <si>
    <t>vVHJNM0uehd</t>
  </si>
  <si>
    <t>WHt4BP5U7AF</t>
  </si>
  <si>
    <t>df9FLKBZwNq</t>
  </si>
  <si>
    <t>GxXCE1ecgBJ</t>
  </si>
  <si>
    <t>y5l0nkwItKR</t>
  </si>
  <si>
    <t>LEkL2yPwNfo</t>
  </si>
  <si>
    <t>sdHeplyj1SL</t>
  </si>
  <si>
    <t>xzrF2j7gEkI</t>
  </si>
  <si>
    <t>wDdf18wKlNA</t>
  </si>
  <si>
    <t>PXNVRJy2nHQ</t>
  </si>
  <si>
    <t>xoFk571K0BW</t>
  </si>
  <si>
    <t>wvuTBStDZmw</t>
  </si>
  <si>
    <t>kZlcdoeXOUR</t>
  </si>
  <si>
    <t>OjVWm124y5S</t>
  </si>
  <si>
    <t>sUVGE2Bk9JK</t>
  </si>
  <si>
    <t>mQtrzEyFTpG</t>
  </si>
  <si>
    <t>oBEsnLxR813</t>
  </si>
  <si>
    <t>aJNgobSpim5</t>
  </si>
  <si>
    <t>yuxB4faTVb7</t>
  </si>
  <si>
    <t>Hea2g0GHrOb</t>
  </si>
  <si>
    <t>oTYhyviOHgc</t>
  </si>
  <si>
    <t>WtOD6vEg8Kq</t>
  </si>
  <si>
    <t>OVy4sE0R1jA</t>
  </si>
  <si>
    <t>MuXqhFfJZjs</t>
  </si>
  <si>
    <t>DG8tJ654fPM</t>
  </si>
  <si>
    <t>beTmK39hCUg</t>
  </si>
  <si>
    <t>VEUq9RVJioS</t>
  </si>
  <si>
    <t>NlphmcvD1oj</t>
  </si>
  <si>
    <t>D0rmtFP9nXp</t>
  </si>
  <si>
    <t>J40P3mD78fq</t>
  </si>
  <si>
    <t>JnI5rgDts9k</t>
  </si>
  <si>
    <t>DAbp4Sf8O9Z</t>
  </si>
  <si>
    <t>ayuzrvaBqD8</t>
  </si>
  <si>
    <t>aokNmgLW3pB</t>
  </si>
  <si>
    <t>neBU3HMNwbL</t>
  </si>
  <si>
    <t>hbRtQcUagfo</t>
  </si>
  <si>
    <t>cqGRnm6W8f2</t>
  </si>
  <si>
    <t>QEpxdKlM3zh</t>
  </si>
  <si>
    <t>RuLCOTKks8x</t>
  </si>
  <si>
    <t>Qzk8bd5mLDf</t>
  </si>
  <si>
    <t>wEDBE597GEq</t>
  </si>
  <si>
    <t>degsuid_HWPJnUTMjEq</t>
  </si>
  <si>
    <t>EVJNvDtpiMW</t>
  </si>
  <si>
    <t>v8k7KoTcX1q</t>
  </si>
  <si>
    <t>JlXhGngLbNv</t>
  </si>
  <si>
    <t>Age Aggregated/Sex/Result</t>
  </si>
  <si>
    <t>Age Agg/Sex/Result</t>
  </si>
  <si>
    <t>Age Aggregated/Sex/KnownNewPosNeg</t>
  </si>
  <si>
    <t>SC_TRAIN_N_DSD_Inservice_TARGET</t>
  </si>
  <si>
    <t>C2.1.D_N_DSD_NARRATIVE</t>
  </si>
  <si>
    <t>C2.1.D_N_TA_Age</t>
  </si>
  <si>
    <t>PMTCT_STAT_N_NGI_Known_New_TARGET</t>
  </si>
  <si>
    <t>PMTCT_STAT_D_DSD_Known_New</t>
  </si>
  <si>
    <t>PMTCT_STAT_D_TA_Known_New</t>
  </si>
  <si>
    <t>adcsup_art_ans</t>
  </si>
  <si>
    <t>lab_qms_ans</t>
  </si>
  <si>
    <t>pmtct_screid_ans</t>
  </si>
  <si>
    <t>adcsup_scr_ans</t>
  </si>
  <si>
    <t>adtx_pt_ans</t>
  </si>
  <si>
    <t>pmtct_ctx_ans</t>
  </si>
  <si>
    <t>kpop_srs_ans</t>
  </si>
  <si>
    <t>C2.1.D_N_DSD_Age_TARGET</t>
  </si>
  <si>
    <t>C2.1.D_N_NA_TARGET</t>
  </si>
  <si>
    <t>BS_COLL_N_DSD_TARGET</t>
  </si>
  <si>
    <t>OVC_SICK_N_DSD_Sex</t>
  </si>
  <si>
    <t>C2.1.D_N_NGI_Sex_TARGET</t>
  </si>
  <si>
    <t>C2.1.D_N_NGI_Age_TARGET</t>
  </si>
  <si>
    <t>C2.1.D_N_TA_TARGET</t>
  </si>
  <si>
    <t>TB_OUTCOME_N_DSD_Age</t>
  </si>
  <si>
    <t>VMMC_CIRC_N_NGI_TARGET</t>
  </si>
  <si>
    <t>GEND_NORM_N_DSD_ActivityLevel_TARGET</t>
  </si>
  <si>
    <t>HRH_PRE_N_TA_TARGET</t>
  </si>
  <si>
    <t>CARE_CURR_N_DSD_Sex_TARGET</t>
  </si>
  <si>
    <t>C2.1.D_N_TA_Age_TARGET</t>
  </si>
  <si>
    <t>TB_OUTCOME_D_TA_Age_Sex_Outcome</t>
  </si>
  <si>
    <t>SIMS_SiteMech_Latitude</t>
  </si>
  <si>
    <t>GEND_GBV_PEP_N_TA_Yes_No_TARGET</t>
  </si>
  <si>
    <t>KP_MAT_D_DSD_TARGET</t>
  </si>
  <si>
    <t>VMMC_CIRC_N_NGI_HIVStatus_TARGET</t>
  </si>
  <si>
    <t>OVC_ACC_N_TA_Age</t>
  </si>
  <si>
    <t>FN_THER_N_DSD_Age_Sex_TARGET</t>
  </si>
  <si>
    <t>KP_MAT_D_DSD</t>
  </si>
  <si>
    <t>HRH_DENS_N_DSD_TARGET</t>
  </si>
  <si>
    <t>OVC_SICK_N_DSD_Age</t>
  </si>
  <si>
    <t>TB_ARTSITE_D_DSD_TARGET</t>
  </si>
  <si>
    <t>TX_CURR_N_NA_TARGET</t>
  </si>
  <si>
    <t>HRH_VAC_N_DSD_Geo_Loc_TARGET</t>
  </si>
  <si>
    <t>CARE_SITE_D_TA</t>
  </si>
  <si>
    <t>CARE_NEW_N_DSD_Sex</t>
  </si>
  <si>
    <t>TX_NEW_N_DSD_Sex_TARGET</t>
  </si>
  <si>
    <t>OVC_STIM_N_DSD_Sex</t>
  </si>
  <si>
    <t>OVC_NUT_N_DSD_Age</t>
  </si>
  <si>
    <t>OVC_SCHATT_N_DSD_Sex</t>
  </si>
  <si>
    <t>OVC_STIM_N_DSD_Age</t>
  </si>
  <si>
    <t>TX_CURR_N_TA_Sex_TARGET</t>
  </si>
  <si>
    <t>C2.1.D_N_TA_Age_Sex_TARGET</t>
  </si>
  <si>
    <t>TX_DIST_D_TA_TARGET</t>
  </si>
  <si>
    <t>GEND_NORM_N_DSD_ActivityLevel</t>
  </si>
  <si>
    <t>C2.1.D_N_DSD_Sex_TARGET</t>
  </si>
  <si>
    <t>BS_SCREEN_N_DSD</t>
  </si>
  <si>
    <t>CARE_SITE_D_DSD_TA_SupportType_TARGET</t>
  </si>
  <si>
    <t>TX_CURR_N_TA_Age_TARGET</t>
  </si>
  <si>
    <t>TX_SO_D_DSD_TARGET</t>
  </si>
  <si>
    <t>TX_CURR_N_NGI_Age_TARGET</t>
  </si>
  <si>
    <t>TX_NEW_N_TA_Sex</t>
  </si>
  <si>
    <t>OVC_NUT_N_DSD_Sex</t>
  </si>
  <si>
    <t>CARE_SITE_D_DSD/TA_SupportType</t>
  </si>
  <si>
    <t>TX_DIST_D_TA</t>
  </si>
  <si>
    <t>TX_CURR_N_NGI_Age</t>
  </si>
  <si>
    <t>OVC_PRGS_N_DSD_Sex</t>
  </si>
  <si>
    <t>OVC_BCERT_N_DSD_Sex</t>
  </si>
  <si>
    <t>GEND_GBV_N_DSD_Sex_TARGET</t>
  </si>
  <si>
    <t>QI_SITE_D_DSD/TA_SupportType</t>
  </si>
  <si>
    <t>OVC_SCHATT_N_DSD_Age</t>
  </si>
  <si>
    <t>VMMC_CIRC_N_NA_Technique_TARGET</t>
  </si>
  <si>
    <t>OVC_ACC_N_TA_Sex</t>
  </si>
  <si>
    <t>PMTCT_ARV_N_NGI_MaternalRegimenType_TARGET</t>
  </si>
  <si>
    <t>PMTCT_SITE_D_DSD_TARGET</t>
  </si>
  <si>
    <t>PMTCT_STAT_D_NA_TARGET</t>
  </si>
  <si>
    <t>TB_ARTSITE_N_DSD_TARGET</t>
  </si>
  <si>
    <t>OVC_HIVST_N_DSD_Sex</t>
  </si>
  <si>
    <t>OVC_BCERT_N_DSD_Age</t>
  </si>
  <si>
    <t>OVC_HIVST_N_DSD_Age</t>
  </si>
  <si>
    <t>OVC_PRGS_N_DSD_Age</t>
  </si>
  <si>
    <t>FN_SITE_N_DSD</t>
  </si>
  <si>
    <t>C2.1.D_N_NGI_Age_Sex_TARGET</t>
  </si>
  <si>
    <t>HRH_PRE_N_TA_Grad_Cadre_TARGET</t>
  </si>
  <si>
    <t>FN_SITE_D_DSD</t>
  </si>
  <si>
    <t>C2.1.D_N_NA_Age_Sex_TARGET</t>
  </si>
  <si>
    <t>OVC_ACC_N_TA_Sex_TARGET</t>
  </si>
  <si>
    <t>OVC_SERV_N_TA_Age_TARGET</t>
  </si>
  <si>
    <t>TX_CURR_N_NGI_Sex_TARGET</t>
  </si>
  <si>
    <t>VMMC_CIRC_N_NGI_Technique_TARGET</t>
  </si>
  <si>
    <t>FN_ASSESS_N_DSD_Sex_TARGET</t>
  </si>
  <si>
    <t>TX_PKUP_D_DSD_TARGET</t>
  </si>
  <si>
    <t>PMTCT_STAT_D_NGI_TARGET</t>
  </si>
  <si>
    <t>TB_OUTCOME_N_TA_Sex</t>
  </si>
  <si>
    <t>TX_SITE_N_DSD_TA_TARGET</t>
  </si>
  <si>
    <t>TX_CURR_N_DSD_Sex_TARGET</t>
  </si>
  <si>
    <t>TX_SO_N_DSD_TARGET</t>
  </si>
  <si>
    <t>SIMS_SiteMech_Longitude</t>
  </si>
  <si>
    <t>CARE_CURR_N_DSD_Sex</t>
  </si>
  <si>
    <t>TB_OUTCOME_N_TA_Sex_TARGET</t>
  </si>
  <si>
    <t>PP_PREV_N_TA_InterventionType_TARGET</t>
  </si>
  <si>
    <t>C2.1.D_N_DSD_Sex</t>
  </si>
  <si>
    <t>TX_CURR_N_TA_Age</t>
  </si>
  <si>
    <t>TB_OUTCOME_N_TA_Age</t>
  </si>
  <si>
    <t>FN_THER_N_DSD_Sex_TARGET</t>
  </si>
  <si>
    <t>TX_CURR_N_DSD_Age_TARGET</t>
  </si>
  <si>
    <t>IMPATT.HIV_PREV_SUBNAT</t>
  </si>
  <si>
    <t>IMPATT.PLHIV_SUBNAT</t>
  </si>
  <si>
    <t>C2.1.D_N_NA_Age_Sex</t>
  </si>
  <si>
    <t>TX_RET_N_DSD_Age_TARGET</t>
  </si>
  <si>
    <t>TX_SITE_N_TARGET</t>
  </si>
  <si>
    <t>HRH_DENS_N_DSD_Geo_Loc_TARGET</t>
  </si>
  <si>
    <t>PMTCT_ARV_D_NA_TARGET</t>
  </si>
  <si>
    <t>TX_SITE_N</t>
  </si>
  <si>
    <t>PMTCT_ARV_N_NA_MaternalRegimenType_TARGET</t>
  </si>
  <si>
    <t>CARE_CURR_N_DSD_Age</t>
  </si>
  <si>
    <t>TX_SITE_N_DSD_TA</t>
  </si>
  <si>
    <t>HRH_VAC_N_DSD</t>
  </si>
  <si>
    <t>TB_STSITE_N_DSD</t>
  </si>
  <si>
    <t>VMMC_AE_N_DSD_AE_Simple</t>
  </si>
  <si>
    <t>VMMC_CIRC_N_NA_HIVStatus_TARGET</t>
  </si>
  <si>
    <t>CARE_SITE_N_DSD/TA_SupportType</t>
  </si>
  <si>
    <t>GEND_GBV_PEP_N_TA_YN</t>
  </si>
  <si>
    <t>GPY_PREV_N_DSD_Age</t>
  </si>
  <si>
    <t>GPY_PREV_N_DSD_Sex</t>
  </si>
  <si>
    <t>C2.1.D_N_NA_Age_TARGET</t>
  </si>
  <si>
    <t>PMTCT_SITE_N_DSD_TARGET</t>
  </si>
  <si>
    <t>OVC_SERV_N_DSD_Sex_TARGET</t>
  </si>
  <si>
    <t>PMTCT_STAT_N_NA_TARGET</t>
  </si>
  <si>
    <t>TX_NEW_N_TA_Age</t>
  </si>
  <si>
    <t>C2.1.D_N_DSD_Age_Sex_TARGET</t>
  </si>
  <si>
    <t>BS_SCREEN_N_DSD_TARGET</t>
  </si>
  <si>
    <t>TB_OUTCOME_N_TA_Age_TARGET</t>
  </si>
  <si>
    <t>C2.1.D_N_DSD_TARGET</t>
  </si>
  <si>
    <t>CARE_SITE_N_TA</t>
  </si>
  <si>
    <t>TX_CURR_N_DSD_Age</t>
  </si>
  <si>
    <t>BS_COLL_N_DSD</t>
  </si>
  <si>
    <t>TX_CURR_N_NGI_Sex</t>
  </si>
  <si>
    <t>TX_CURR_N_NA_Sex</t>
  </si>
  <si>
    <t>TX_CURR_N_NA_Age</t>
  </si>
  <si>
    <t>GEND_GBV_PEP_N_DSD_YN</t>
  </si>
  <si>
    <t>TX_DIST_N_DSD_TARGET</t>
  </si>
  <si>
    <t>TX_RET_D_DSD_Age_Aggregated_TARGET</t>
  </si>
  <si>
    <t>VMMC_CIRC_N_NA_FollowUp_TARGET</t>
  </si>
  <si>
    <t>C2.1.D_N_NGI</t>
  </si>
  <si>
    <t>C2.4.D_N_DSD_TARGET</t>
  </si>
  <si>
    <t>TX_PKUP_D_DSD</t>
  </si>
  <si>
    <t>FN_ASSESS_N_TA_Age_Sex_TARGET</t>
  </si>
  <si>
    <t>GPY_PREV_N_TA_Age</t>
  </si>
  <si>
    <t>C2.1.D_N_DSD_Age_Sex</t>
  </si>
  <si>
    <t>GPY_PREV_N_TA_Sex</t>
  </si>
  <si>
    <t>VMMC_CIRC_N_NA_TARGET</t>
  </si>
  <si>
    <t>TX_CURR_N_DSD_Sex</t>
  </si>
  <si>
    <t>TX_NEW_N_DSD_Age</t>
  </si>
  <si>
    <t>PMTCT_ARV_N_NGI_TARGET</t>
  </si>
  <si>
    <t>C2.1.D_N_TA_Sex_TARGET</t>
  </si>
  <si>
    <t>PMTCT_STAT_N_NA_Known_New_TARGET</t>
  </si>
  <si>
    <t>C2.1.D_N_NA_Sex_TARGET</t>
  </si>
  <si>
    <t>FN_ASSESS_N_TA_Sex</t>
  </si>
  <si>
    <t>PMTCT_SITE_N_DSD</t>
  </si>
  <si>
    <t>CARE_NEW_N_DSD_Sex_TARGET</t>
  </si>
  <si>
    <t>OVC_ACC_N_DSD_Age</t>
  </si>
  <si>
    <t>TX_DIST_D_DSD_TARGET</t>
  </si>
  <si>
    <t>PMTCT_ARV_D_NGI_TARGET</t>
  </si>
  <si>
    <t>HRH_VAC_N_DSD_Cadre</t>
  </si>
  <si>
    <t>TX_RET_N_DSD_Age_Aggregated_TARGET</t>
  </si>
  <si>
    <t>OVC_SERV_N_DSD_Age_TARGET</t>
  </si>
  <si>
    <t>C2.4.D_N_DSD</t>
  </si>
  <si>
    <t>TX_CURR_N_NA_Age_Sex_Aggregated_TARGET</t>
  </si>
  <si>
    <t>C2.1.D_N_NGI_Sex</t>
  </si>
  <si>
    <t>C2.1.D_N_NA</t>
  </si>
  <si>
    <t>TB_OUTCOME_N_DSD_Age_TARGET</t>
  </si>
  <si>
    <t>GEND_GBV_N_DSD_Age_TARGET</t>
  </si>
  <si>
    <t>TX_RET_D_DSD_Age_TARGET</t>
  </si>
  <si>
    <t>C2.1.D_N_NGI_TARGET</t>
  </si>
  <si>
    <t>FN_ASSESS_N_TA_Age_Sex</t>
  </si>
  <si>
    <t>GEND_GBV_PEP_N_DSD_Yes_No_TARGET</t>
  </si>
  <si>
    <t>TX_PKUP_N_DSD_TARGET</t>
  </si>
  <si>
    <t>TB_OUTCOME_N_DSD_Sex</t>
  </si>
  <si>
    <t>TX_CURR_N_NGI_Age_Sex_TARGET</t>
  </si>
  <si>
    <t>PP_PREV_N_TA_Age_TARGET</t>
  </si>
  <si>
    <t>SC_TRAIN_N_DSD_Preservice_TARGET</t>
  </si>
  <si>
    <t>TX_CURR_N_NA_Age_TARGET</t>
  </si>
  <si>
    <t>TX_NEW_N_TA_Sex_TARGET</t>
  </si>
  <si>
    <t>TX_RET_N_DSD_Sex_TARGET</t>
  </si>
  <si>
    <t>BS_SCREEN_N_DSD_Result_TARGET</t>
  </si>
  <si>
    <t>HRH_PRE_N_DSD_Reg_Cadre_TARGET</t>
  </si>
  <si>
    <t>OVC_ACC_N_DSD_Sex_TARGET</t>
  </si>
  <si>
    <t>SC_TRAIN_D_DSD_TARGET</t>
  </si>
  <si>
    <t>TX_NEW_N_TA_Age_TARGET</t>
  </si>
  <si>
    <t>CARE_SITE_N_DSD_SiteType_TARGET</t>
  </si>
  <si>
    <t>TB_OUTCOME_N_DSD_Sex_TARGET</t>
  </si>
  <si>
    <t>OVC_ACC_N_TA_Age_TARGET</t>
  </si>
  <si>
    <t>HRH_VAC_D_DSD_TARGET</t>
  </si>
  <si>
    <t>C2.1.D_N_NGI_Age_Sex</t>
  </si>
  <si>
    <t>VMMC_CIRC_N_NGI_HIVStatus</t>
  </si>
  <si>
    <t>OVC_ACC_N_DSD_Age_TARGET</t>
  </si>
  <si>
    <t>HRH_VAC_N_DSD_TARGET</t>
  </si>
  <si>
    <t>CARE_NEW_N_DSD_Age_TARGET</t>
  </si>
  <si>
    <t>CARE_SITE_N_TA_TARGET</t>
  </si>
  <si>
    <t>FN_ASSESS_N_DSD_Age_Sex_TARGET</t>
  </si>
  <si>
    <t>PP_PREV_N_DSD_Age_TARGET</t>
  </si>
  <si>
    <t>PP_PREV_N_TA_Sex_TARGET</t>
  </si>
  <si>
    <t>TX_CURR_N_NA_Sex_TARGET</t>
  </si>
  <si>
    <t>CARE_SITE_N_DSD_DeliverySiteType_TARGET</t>
  </si>
  <si>
    <t>TB_ARTSITE_D_DSD</t>
  </si>
  <si>
    <t>OVC_SERV_N_DSD_Sex</t>
  </si>
  <si>
    <t>HRH_PRE_N_DSD_Reg_Cadre</t>
  </si>
  <si>
    <t>OVC_SERV_N_TA_Age</t>
  </si>
  <si>
    <t>OVC_SERV_N_TA_Sex</t>
  </si>
  <si>
    <t>TX_NEW_N_DSD_Sex</t>
  </si>
  <si>
    <t>TX_SO_D_DSD</t>
  </si>
  <si>
    <t>TX_CURR_N_TA_Sex</t>
  </si>
  <si>
    <t>TX_CURR_N_NA</t>
  </si>
  <si>
    <t>TX_RET_N_DSD_Sex</t>
  </si>
  <si>
    <t>TX_CURR_N_NGI</t>
  </si>
  <si>
    <t>TX_CURR_N_NGI_Age_Sex</t>
  </si>
  <si>
    <t>VMMC_CIRC_N_NA_FollowUp</t>
  </si>
  <si>
    <t>VMMC_CIRC_N_NA</t>
  </si>
  <si>
    <t>GEND_GBV_N_DSD_Age</t>
  </si>
  <si>
    <t>VMMC_CIRC_N_NGI</t>
  </si>
  <si>
    <t>GEND_GBV_N_DSD_Sex</t>
  </si>
  <si>
    <t>VMMC_CIRC_N_NA_Technique</t>
  </si>
  <si>
    <t>VMMC_CIRC_N_NA_Age</t>
  </si>
  <si>
    <t>VMMC_CIRC_N_NGI_Age</t>
  </si>
  <si>
    <t>HRH_VAC_N_DSD_Cadre_TARGET</t>
  </si>
  <si>
    <t>HRH_PRE_N_TA</t>
  </si>
  <si>
    <t>CARE_SITE_N_DSD_TA_SupportType_TARGET</t>
  </si>
  <si>
    <t>VMMC_CIRC_N_NGI_FollowUp</t>
  </si>
  <si>
    <t>C2.1.D_N_TA</t>
  </si>
  <si>
    <t>PMTCT_ARV_N_NA_MaternalRegimenType</t>
  </si>
  <si>
    <t>FN_ASSESS_N_DSD_Sex</t>
  </si>
  <si>
    <t>GPY_PREV_N_TA_InterventionType</t>
  </si>
  <si>
    <t>C2.1.D_N_DSD_Age</t>
  </si>
  <si>
    <t>C2.1.D_N_TA_Age_Sex</t>
  </si>
  <si>
    <t>FN_THER_N_DSD_Age_Sex</t>
  </si>
  <si>
    <t>PMTCT_ARV_D_NGI</t>
  </si>
  <si>
    <t>C2.1.D_N_NA_Age</t>
  </si>
  <si>
    <t>C2.1.D_N_NA_Sex</t>
  </si>
  <si>
    <t>C2.1.D_N_TA_Sex</t>
  </si>
  <si>
    <t>TX_DIST_D_DSD</t>
  </si>
  <si>
    <t>C2.1.D_N_NGI_Age</t>
  </si>
  <si>
    <t>PMTCT_ARV_N_NGI</t>
  </si>
  <si>
    <t>TX_RET_D_DSD_Age</t>
  </si>
  <si>
    <t>TX_RET_N_DSD_Age_Agg</t>
  </si>
  <si>
    <t>TX_RET_D_DSD_Age_Agg</t>
  </si>
  <si>
    <t>PMTCT_ARV_D_NA</t>
  </si>
  <si>
    <t>PMTCT_ARV_N_NGI_MaternalRegimenType</t>
  </si>
  <si>
    <t>PMTCT_STAT_D_NA</t>
  </si>
  <si>
    <t>pmtct_art_ans</t>
  </si>
  <si>
    <t>CARE_SITE_N_DSD_DeliverySiteType</t>
  </si>
  <si>
    <t>CARE_SITE_D_DSD</t>
  </si>
  <si>
    <t>HRH_PRE_N_TA_Reg_Cadre</t>
  </si>
  <si>
    <t>GPY_PREV_N_DSD_InterventionType</t>
  </si>
  <si>
    <t>CARE_SITE_N_DSD_SiteType</t>
  </si>
  <si>
    <t>FN_ASSESS_N_DSD_Age_Sex</t>
  </si>
  <si>
    <t>FN_THER_N_DSD_Sex</t>
  </si>
  <si>
    <t>BS_SCREEN_N_DSD_Result</t>
  </si>
  <si>
    <t>CARE_SITE_N_DSD</t>
  </si>
  <si>
    <t>HRH_DENS_N_DSD</t>
  </si>
  <si>
    <t>CARE_NEW_N_DSD_Age</t>
  </si>
  <si>
    <t>SC_TRAIN_N_DSD_Inservice</t>
  </si>
  <si>
    <t>TX_PKUP_N_DSD</t>
  </si>
  <si>
    <t>VMMC_CIRC_N_NA_HIVStatus</t>
  </si>
  <si>
    <t>TX_DIST_N_DSD</t>
  </si>
  <si>
    <t>TB_ARTSITE_N_DSD</t>
  </si>
  <si>
    <t>HRH_PRE_N_TA_Grad_Cadre</t>
  </si>
  <si>
    <t>TX_RET_N_DSD_Age</t>
  </si>
  <si>
    <t>OVC_ACC_N_DSD_Sex</t>
  </si>
  <si>
    <t>OVC_SERV_N_DSD_Age</t>
  </si>
  <si>
    <t>TX_SO_N_DSD</t>
  </si>
  <si>
    <t>VMMC_CIRC_N_NGI_Technique</t>
  </si>
  <si>
    <t>TX_CURR_N_NGI_Age_Sex_Agg</t>
  </si>
  <si>
    <t>TX_CURR_N_NGI_TARGET</t>
  </si>
  <si>
    <t>C2.1.D_N_DSD</t>
  </si>
  <si>
    <t>TX_CURR_N_NA_Age_Sex_Agg</t>
  </si>
  <si>
    <t>SC_TRAIN_N_DSD_Preservice</t>
  </si>
  <si>
    <t>SC_TRAIN_N_DSD</t>
  </si>
  <si>
    <t>SC_TRAIN_D_DSD</t>
  </si>
  <si>
    <t>PMTCT_ARV_N_NA</t>
  </si>
  <si>
    <t>PMTCT_SITE_D_DSD</t>
  </si>
  <si>
    <t>QI_SITE_D_DSD_TARGET</t>
  </si>
  <si>
    <t>QI_SITE_D_DSD_TA_SupportType_TARGET</t>
  </si>
  <si>
    <t>HRH_DENS_N_DSD_Key_Cadres_TARGET</t>
  </si>
  <si>
    <t>QI_SITE_N_DSD</t>
  </si>
  <si>
    <t>TX_CURR_N_NA_Age_Sex</t>
  </si>
  <si>
    <t>HRH_VAC_D_DSD</t>
  </si>
  <si>
    <t>HRH_VAC_N_DSD_Geo_Loc</t>
  </si>
  <si>
    <t>PMTCT_STAT_D_NGI</t>
  </si>
  <si>
    <t>PMTCT_STAT_N_NA</t>
  </si>
  <si>
    <t>PMTCT_STAT_N_NGI_Known_New</t>
  </si>
  <si>
    <t>PP_PREV_N_DSD_InterventionType_TARGET</t>
  </si>
  <si>
    <t>PP_PREV_N_DSD_Sex_TARGET</t>
  </si>
  <si>
    <t>VMMC_CIRC_N_NGI_FollowUp_TARGET</t>
  </si>
  <si>
    <t>QI_SITE_N_DSD_DeliverySiteType</t>
  </si>
  <si>
    <t>QI_SITE_D_DSD</t>
  </si>
  <si>
    <t>HRH_DENS_N_DSD_Geo_Loc</t>
  </si>
  <si>
    <t>PMTCT_ARV_N_NA_TARGET</t>
  </si>
  <si>
    <t>SC_TRAIN_N_DSD_TARGET</t>
  </si>
  <si>
    <t>TB_STSITE_N_DSD_TARGET</t>
  </si>
  <si>
    <t>VMMC_CIRC_N_NA_Age_TARGET</t>
  </si>
  <si>
    <t>CARE_SITE_D_DSD_TARGET</t>
  </si>
  <si>
    <t>CARE_SITE_D_TA_TARGET</t>
  </si>
  <si>
    <t>PMTCT_STAT_N_NA_Known_New</t>
  </si>
  <si>
    <t>PMTCT_STAT_N_NGI_TARGET</t>
  </si>
  <si>
    <t>TX_CURR_N_NA_Age_Sex_TARGET</t>
  </si>
  <si>
    <t>TX_DIST_N_TA_TARGET</t>
  </si>
  <si>
    <t>smpm_superas_ans</t>
  </si>
  <si>
    <t>VMMC_AE_N_DSD_AE_Simple_TARGET</t>
  </si>
  <si>
    <t>CARE_SITE_N_DSD_TARGET</t>
  </si>
  <si>
    <t>FN_ASSESS_N_TA_Sex_TARGET</t>
  </si>
  <si>
    <t>HRH_PRE_N_TA_Reg_Cadre_TARGET</t>
  </si>
  <si>
    <t>PMTCT_STAT_N_NGI</t>
  </si>
  <si>
    <t>QI_SITE_N_DSD_DeliverySiteType_TARGET</t>
  </si>
  <si>
    <t>IMPATT.POP_NUM.Age_Aggregated+Sex</t>
  </si>
  <si>
    <t>OVC_SERV_N_TA_Sex_TARGET</t>
  </si>
  <si>
    <t>TX_DIST_N_TA</t>
  </si>
  <si>
    <t>smqmqi_rpd_ans</t>
  </si>
  <si>
    <t>VMMC_CIRC_N_NGI_Age_TARGET</t>
  </si>
  <si>
    <t>CARE_CURR_N_DSD_Age_TARGET</t>
  </si>
  <si>
    <t>TX_CURR_N_NGI_Age_Sex_Aggregated_TARGET</t>
  </si>
  <si>
    <t>TX_NEW_N_DSD_Age_TARGET</t>
  </si>
  <si>
    <t>QI_SITE_N_DSD_TA_SupportType_TARGET</t>
  </si>
  <si>
    <t>cc_hcomm_ans</t>
  </si>
  <si>
    <t>QI_SITE_N_DSD_TARGET</t>
  </si>
  <si>
    <t>QI_SITE_N_DSD/TA_SupportType</t>
  </si>
  <si>
    <t>guide_gdist_ans</t>
  </si>
  <si>
    <t>ovc_spcpmi_ans</t>
  </si>
  <si>
    <t>smmr_mngtpl_ans</t>
  </si>
  <si>
    <t>schn_rtkcmm_ans</t>
  </si>
  <si>
    <t>lab_specref_ans</t>
  </si>
  <si>
    <t>smgmtfp_udhefst_ans</t>
  </si>
  <si>
    <t>smgmtfp_urrfinfohivp_ans</t>
  </si>
  <si>
    <t>guide_gdev_ans</t>
  </si>
  <si>
    <t>smpm_istas_ans</t>
  </si>
  <si>
    <t>schn_arv_ans</t>
  </si>
  <si>
    <t>schn_supmnt_ans</t>
  </si>
  <si>
    <t>vmmc_qmqi_ans</t>
  </si>
  <si>
    <t>kpop_natlqnor_ans</t>
  </si>
  <si>
    <t>smgmtfp_fmas_ans</t>
  </si>
  <si>
    <t>smqmqi_pcirpd_ans</t>
  </si>
  <si>
    <t>smqmqi_natl_ans</t>
  </si>
  <si>
    <t>lab_pteqa_ans</t>
  </si>
  <si>
    <t>smpm_spaas_ans</t>
  </si>
  <si>
    <t>smqmqi_cbnatl_ans</t>
  </si>
  <si>
    <t>smmr_datu_ans</t>
  </si>
  <si>
    <t>kpop_natlgkpop_ans</t>
  </si>
  <si>
    <t>smqmqi_cbrpd_ans</t>
  </si>
  <si>
    <t>smqmqi_pcinatl_ans</t>
  </si>
  <si>
    <t>tb_adart_ans</t>
  </si>
  <si>
    <t>smmr_reg5_hei_ans</t>
  </si>
  <si>
    <t>cc_psrved_ans</t>
  </si>
  <si>
    <t>tb_infcon_ans</t>
  </si>
  <si>
    <t>schn_fnschn_ans</t>
  </si>
  <si>
    <t>cc_ref_ans</t>
  </si>
  <si>
    <t>lab_poctqi_ans</t>
  </si>
  <si>
    <t>smgmtfp_hrhstaff_ans</t>
  </si>
  <si>
    <t>smmr_dcr_ans</t>
  </si>
  <si>
    <t>smgmtpp_adv_ans</t>
  </si>
  <si>
    <t>schn_datucpf_ans</t>
  </si>
  <si>
    <t>mtht_rtxp_ans</t>
  </si>
  <si>
    <t>medmgmt_scm_ans</t>
  </si>
  <si>
    <t>bswmis_nbtsacc_ans</t>
  </si>
  <si>
    <t>fam_sysplan_ans</t>
  </si>
  <si>
    <t>ovc_edser_ans</t>
  </si>
  <si>
    <t>tb_pdpitc_ans</t>
  </si>
  <si>
    <t>fdna_pdgm_ans</t>
  </si>
  <si>
    <t>gen_nor_ans</t>
  </si>
  <si>
    <t>htc_scr_ans</t>
  </si>
  <si>
    <t>htc_stetest_ans</t>
  </si>
  <si>
    <t>kpop_mnt_ans</t>
  </si>
  <si>
    <t>fdna_nascm_ans</t>
  </si>
  <si>
    <t>htc_natlt_ans</t>
  </si>
  <si>
    <t>htc_ctxref_ans</t>
  </si>
  <si>
    <t>htc_doc_ans</t>
  </si>
  <si>
    <t>kpop_porch_ans</t>
  </si>
  <si>
    <t>poct_qa_ans</t>
  </si>
  <si>
    <t>smqmqi_hivs_commt</t>
  </si>
  <si>
    <t>prev_caapos_ans</t>
  </si>
  <si>
    <t>prev_srls_ans</t>
  </si>
  <si>
    <t>prev_claapos_ans</t>
  </si>
  <si>
    <t>lab_biosafe_ans</t>
  </si>
  <si>
    <t>vmmc_ctxref_ans</t>
  </si>
  <si>
    <t>mtht_txplan_ans</t>
  </si>
  <si>
    <t>htc_hivt_ans</t>
  </si>
  <si>
    <t>mtht_ctxref_ans</t>
  </si>
  <si>
    <t>adtx_as_ans</t>
  </si>
  <si>
    <t>pedctx_dparv_ans</t>
  </si>
  <si>
    <t>poct_pp_ans</t>
  </si>
  <si>
    <t>smqmqi_aupd_ans</t>
  </si>
  <si>
    <t>pedctx_rhtc_ans</t>
  </si>
  <si>
    <t>adcsup_ctx_ans</t>
  </si>
  <si>
    <t>smmr_reg1_art_ans</t>
  </si>
  <si>
    <t>smgmtfp_hrh_ans</t>
  </si>
  <si>
    <t>pmtct_pam_ans</t>
  </si>
  <si>
    <t>smmr_reg4_ld_ans</t>
  </si>
  <si>
    <t>smmr_reg3_anc_ans</t>
  </si>
  <si>
    <t>smmr_reg6_vmmc_ans</t>
  </si>
  <si>
    <t>bswmis_is_ans</t>
  </si>
  <si>
    <t>pedctx_pdref_ans</t>
  </si>
  <si>
    <t>pedctx_ctx_ans</t>
  </si>
  <si>
    <t>vmmc_vic_ans</t>
  </si>
  <si>
    <t>pmtct_tmi_ans</t>
  </si>
  <si>
    <t>tb_scrn_ans</t>
  </si>
  <si>
    <t>tb_ipt_ans</t>
  </si>
  <si>
    <t>pmtct_scrrtk_ans</t>
  </si>
  <si>
    <t>fdna_adctxna_ans</t>
  </si>
  <si>
    <t>pmtct_scrad_ans</t>
  </si>
  <si>
    <t>tb_adpitc_ans</t>
  </si>
  <si>
    <t>mtht_iprt_ans</t>
  </si>
  <si>
    <t>mtht_mntrdrg_ans</t>
  </si>
  <si>
    <t>lab_ts_ans</t>
  </si>
  <si>
    <t>lab_ti_ans</t>
  </si>
  <si>
    <t>mtht_dsr_ans</t>
  </si>
  <si>
    <t>fam_hivsd_ans</t>
  </si>
  <si>
    <t>smpm_super_ans</t>
  </si>
  <si>
    <t>smpm_spa_ans</t>
  </si>
  <si>
    <t>bswmis_wm_ans</t>
  </si>
  <si>
    <t>htc_safm_ans</t>
  </si>
  <si>
    <t>ovc_cms_ans</t>
  </si>
  <si>
    <t>poct_safety_ans</t>
  </si>
  <si>
    <t>smgmtfp_fm_ans</t>
  </si>
  <si>
    <t>smpm_srcmbc_ans</t>
  </si>
  <si>
    <t>smgmtpp_stig_ans</t>
  </si>
  <si>
    <t>smgmtpp_pr_ans</t>
  </si>
  <si>
    <t>vmmc_ae_ans</t>
  </si>
  <si>
    <t>tb_artpitc_ans</t>
  </si>
  <si>
    <t>pmtct_ehii_ans</t>
  </si>
  <si>
    <t>vmmc_cfu_ans</t>
  </si>
  <si>
    <t>ovc_ecd_ans</t>
  </si>
  <si>
    <t>pmtct_eid_ans</t>
  </si>
  <si>
    <t>adcsup_cbcss_ans</t>
  </si>
  <si>
    <t>ovc_cfspw_ans</t>
  </si>
  <si>
    <t>ovc_ess_ans</t>
  </si>
  <si>
    <t>ovc_refsys_ans</t>
  </si>
  <si>
    <t>ovc_gset_ans</t>
  </si>
  <si>
    <t>ovc_prsrv_ans</t>
  </si>
  <si>
    <t>ovc_prhivg_ans</t>
  </si>
  <si>
    <t>poct_ts_ans</t>
  </si>
  <si>
    <t>prev_fsgshivp_ans</t>
  </si>
  <si>
    <t>smmr_pbr_ans</t>
  </si>
  <si>
    <t>smpm_ist_ans</t>
  </si>
  <si>
    <t>smmr_dqa_ans</t>
  </si>
  <si>
    <t>smgmtpp_cgov_ans</t>
  </si>
  <si>
    <t>smgmtpp_accs_ans</t>
  </si>
  <si>
    <t>sti_scrn_ans</t>
  </si>
  <si>
    <t>sti_mngtt_ans</t>
  </si>
  <si>
    <t>lab_qtm_ans</t>
  </si>
  <si>
    <t>pmtct_ctxhei_ans</t>
  </si>
  <si>
    <t>pmtct_arv_ans</t>
  </si>
  <si>
    <t>pmtct_pitc_ans</t>
  </si>
  <si>
    <t>pedctx_pdtbs_ans</t>
  </si>
  <si>
    <t>lab_rim_ans</t>
  </si>
  <si>
    <t>medmgmt_md_ans</t>
  </si>
  <si>
    <t>adcsup_ptpre_ans</t>
  </si>
  <si>
    <t>adtx_art_ans</t>
  </si>
  <si>
    <t>adtx_scr_ans</t>
  </si>
  <si>
    <t>pedctx_scrctx_ans</t>
  </si>
  <si>
    <t>pedctx_pae_ans</t>
  </si>
  <si>
    <t>pedctx_ass_ans</t>
  </si>
  <si>
    <t>mtht_hivtp_ans</t>
  </si>
  <si>
    <t>pedctx_scrarv_ans</t>
  </si>
  <si>
    <t>tb_diag_ans</t>
  </si>
  <si>
    <t>mtht_rrcnsl_ans</t>
  </si>
  <si>
    <t>fam_counsl_ans</t>
  </si>
  <si>
    <t>adcsup_ccss_ans</t>
  </si>
  <si>
    <t>adtx_ref_ans</t>
  </si>
  <si>
    <t>poct_sre_ans</t>
  </si>
  <si>
    <t>smmr_rr_ans</t>
  </si>
  <si>
    <t>adcsup_phdp_ans</t>
  </si>
  <si>
    <t>gen_pvc_ans</t>
  </si>
  <si>
    <t>tb_ltccs_ans</t>
  </si>
  <si>
    <t>tb_scr_ans</t>
  </si>
  <si>
    <t>bswmis_asb_ans</t>
  </si>
  <si>
    <t>IMPATT.PLHIV_SUBNAT_Sex</t>
  </si>
  <si>
    <t>pmtct_scrctx_ans</t>
  </si>
  <si>
    <t>smmr_reg2_preart_ans</t>
  </si>
  <si>
    <t>cs_fac_end_comm</t>
  </si>
  <si>
    <t>cs_fac_end_commkp</t>
  </si>
  <si>
    <t>LGF_PTT_N_DSD</t>
  </si>
  <si>
    <t>SI_HIS_N_DSD</t>
  </si>
  <si>
    <t>cs_svinfo_svid_comm</t>
  </si>
  <si>
    <t>cs_svinfo_geo_comm</t>
  </si>
  <si>
    <t>cs_svinfo_geo_commkp</t>
  </si>
  <si>
    <t>cs_fac_end_fac</t>
  </si>
  <si>
    <t>cs_svinfo_town_fackp</t>
  </si>
  <si>
    <t>cs_svinfo_type_askp</t>
  </si>
  <si>
    <t>cs_svinfo_type_comm</t>
  </si>
  <si>
    <t>cs_svinfo_type_commkp</t>
  </si>
  <si>
    <t>SIMS_SiteMech_Datum</t>
  </si>
  <si>
    <t>cs_fac_start_askp</t>
  </si>
  <si>
    <t>cs_fac_end_as</t>
  </si>
  <si>
    <t>cs_svinfo_type_as</t>
  </si>
  <si>
    <t>cs_fac_start_as</t>
  </si>
  <si>
    <t>cs_svinfo_etype_askp</t>
  </si>
  <si>
    <t>cs_fac_end_askp</t>
  </si>
  <si>
    <t>cs_svinfo_etype_as</t>
  </si>
  <si>
    <t>cs_svinfo_faclev_fac</t>
  </si>
  <si>
    <t>cs_svinfo_town_fac</t>
  </si>
  <si>
    <t>cs_svinfo_type_fac</t>
  </si>
  <si>
    <t>cs_svinfo_type_fackp</t>
  </si>
  <si>
    <t>cs_fac_end_fackp</t>
  </si>
  <si>
    <t>cs_fac_start_comm</t>
  </si>
  <si>
    <t>cs_fac_start_commkp</t>
  </si>
  <si>
    <t>cs_fac_start_fac</t>
  </si>
  <si>
    <t>cs_svinfo_svid_commkp</t>
  </si>
  <si>
    <t>cs_svinfo_faclev_fackp</t>
  </si>
  <si>
    <t>cs_fac_start_fackp</t>
  </si>
  <si>
    <t>SIMS_POCTesting_Other</t>
  </si>
  <si>
    <t>LGF_PTT_N_NA</t>
  </si>
  <si>
    <t>SIMS_POCTesting_CD4_Other</t>
  </si>
  <si>
    <t>cs_svinfo_coag_comm</t>
  </si>
  <si>
    <t>cs_svinfo_coag_commkp</t>
  </si>
  <si>
    <t>ovc_spcpmi_commt</t>
  </si>
  <si>
    <t>bswmis_nbtsacc_commt</t>
  </si>
  <si>
    <t>SIMS_SiteMech_Challenges_Community</t>
  </si>
  <si>
    <t>SIMS_SiteMech_Challenges_FacilityKeyPop</t>
  </si>
  <si>
    <t>SIMS_SiteMech_InterventionPointsDescription_comm</t>
  </si>
  <si>
    <t>smmr_datu_commt</t>
  </si>
  <si>
    <t>kpop_natlqnor_commt</t>
  </si>
  <si>
    <t>lab_poctqi_commt</t>
  </si>
  <si>
    <t>schn_datucpf_commt</t>
  </si>
  <si>
    <t>smqmqi_rpd_commt</t>
  </si>
  <si>
    <t>guide_gdist_commt</t>
  </si>
  <si>
    <t>guide_gdev_commt</t>
  </si>
  <si>
    <t>smpm_spaas_commt</t>
  </si>
  <si>
    <t>smpm_istas_commt</t>
  </si>
  <si>
    <t>smgmtpp_adv_commt</t>
  </si>
  <si>
    <t>C2.1.D_N_TA_NARRATIVE</t>
  </si>
  <si>
    <t>smmr_dcr_commt</t>
  </si>
  <si>
    <t>smqmqi_pcirpd_commt</t>
  </si>
  <si>
    <t>vmmc_qmqi_commt</t>
  </si>
  <si>
    <t>C2.1.D_N_NA_NARRATIVE</t>
  </si>
  <si>
    <t>smqmqi_cbnatl_commt</t>
  </si>
  <si>
    <t>cs_svinfo_coag_askp</t>
  </si>
  <si>
    <t>FN_THER_D_TA_NARRATIVE_TARGET</t>
  </si>
  <si>
    <t>cs_svinfo_district_askp</t>
  </si>
  <si>
    <t>schn_rtkcmm_commt</t>
  </si>
  <si>
    <t>SIMS_SiteMech_Entity_Type_Other_Description_as</t>
  </si>
  <si>
    <t>kpop_natlgkpop_commt</t>
  </si>
  <si>
    <t>smgmtfp_hrhstaff_commt</t>
  </si>
  <si>
    <t>smgmtfp_udhefst_commt</t>
  </si>
  <si>
    <t>smgmtfp_urrfinfohivp_commt</t>
  </si>
  <si>
    <t>smpm_superas_commt</t>
  </si>
  <si>
    <t>CARE_SITE_D_TA_NARRATIVE</t>
  </si>
  <si>
    <t>TB_STAT_D_DSD_NARRATIVE</t>
  </si>
  <si>
    <t>schn_fnschn_commt</t>
  </si>
  <si>
    <t>lab_pteqa_commt</t>
  </si>
  <si>
    <t>smqmqi_cbrpd_commt</t>
  </si>
  <si>
    <t>smqmqi_pcinatl_commt</t>
  </si>
  <si>
    <t>TX_UNDETECT_D_TA_NARRATIVE</t>
  </si>
  <si>
    <t>smqmqi_natl_commt</t>
  </si>
  <si>
    <t>schn_supmnt_commt</t>
  </si>
  <si>
    <t>smmr_reg5_hei_commt</t>
  </si>
  <si>
    <t>smmr_reg1_art_commt</t>
  </si>
  <si>
    <t>cc_hcomm_commt</t>
  </si>
  <si>
    <t>cs_svinfo_coag_as</t>
  </si>
  <si>
    <t>cc_psrved_commt</t>
  </si>
  <si>
    <t>lab_specref_commt</t>
  </si>
  <si>
    <t>smmr_mngtpl_commt</t>
  </si>
  <si>
    <t>schn_arv_commt</t>
  </si>
  <si>
    <t>cs_svinfo_district_as</t>
  </si>
  <si>
    <t>BS_COLL_N_DSD_NARRATIVE_TARGET</t>
  </si>
  <si>
    <t>cs_svinfo_sn_as</t>
  </si>
  <si>
    <t>cs_svinfo_regprov_as</t>
  </si>
  <si>
    <t>cs_svinfo_regprov_askp</t>
  </si>
  <si>
    <t>cs_svinfo_sn_askp</t>
  </si>
  <si>
    <t>KP_PREV_D_TA_NARRATIVE_TARGET</t>
  </si>
  <si>
    <t>SIMS_SiteMech_Entity_Type_Other_Description_askp</t>
  </si>
  <si>
    <t>cs_svinfo_coag_fackp</t>
  </si>
  <si>
    <t>SIMS_SiteMech_Challenges_CommunityKeyPop</t>
  </si>
  <si>
    <t>SIMS_SiteMech_Challenges_Facility</t>
  </si>
  <si>
    <t>LAB_PT_D_DSD_NARRATIVE</t>
  </si>
  <si>
    <t>TX_RET_D_TA_NARRATIVE_TARGET</t>
  </si>
  <si>
    <t>TX_RET_D_DSD_NARRATIVE_TARGET</t>
  </si>
  <si>
    <t>cs_svinfo_coag_fac</t>
  </si>
  <si>
    <t>SIMS_SiteMech_Strengths_Community</t>
  </si>
  <si>
    <t>SIMS_SiteMech_Strengths_CommunityKeyPop</t>
  </si>
  <si>
    <t>SIMS_SiteMech_Strengths_FacilityKeyPop</t>
  </si>
  <si>
    <t>SIMS_SiteMech_InterventionPointsDescription_commkp</t>
  </si>
  <si>
    <t>SIMS_SiteMech_Strengths_Facility</t>
  </si>
  <si>
    <t>cc_ref_commt</t>
  </si>
  <si>
    <t>CARE_SITE_D_DSD_NARRATIVE</t>
  </si>
  <si>
    <t>ovc_cms_commt</t>
  </si>
  <si>
    <t>smgmtfp_fmas_commt</t>
  </si>
  <si>
    <t>KP_PREV_D_TA_NARRATIVE</t>
  </si>
  <si>
    <t>KP_PREV_D_DSD_NARRATIVE_TARGET</t>
  </si>
  <si>
    <t>fdna_pdgm_commt</t>
  </si>
  <si>
    <t>pedctx_pam_commt</t>
  </si>
  <si>
    <t>pedctx_pdtbs_commt</t>
  </si>
  <si>
    <t>pmtct_art_commt</t>
  </si>
  <si>
    <t>pedctx_scrarv_commt</t>
  </si>
  <si>
    <t>pedctx_ctx_commt</t>
  </si>
  <si>
    <t>adcsup_ptpre_commt</t>
  </si>
  <si>
    <t>htc_doc_commt</t>
  </si>
  <si>
    <t>ovc_cfspw_commt</t>
  </si>
  <si>
    <t>ovc_gset_commt</t>
  </si>
  <si>
    <t>ovc_prhivg_commt</t>
  </si>
  <si>
    <t>poct_sre_commt</t>
  </si>
  <si>
    <t>poct_pp_commt</t>
  </si>
  <si>
    <t>poct_qa_commt</t>
  </si>
  <si>
    <t>smmr_dqa_commt</t>
  </si>
  <si>
    <t>smpm_srcmbc_cmmt</t>
  </si>
  <si>
    <t>smgmtpp_cgov_commt</t>
  </si>
  <si>
    <t>sti_scrn_commt</t>
  </si>
  <si>
    <t>adcsup_cbcss_commt</t>
  </si>
  <si>
    <t>pedctx_scrctx_commt</t>
  </si>
  <si>
    <t>pmtct_pitc_commt</t>
  </si>
  <si>
    <t>medmgmt_scm_commt</t>
  </si>
  <si>
    <t>tb_infcon_commt</t>
  </si>
  <si>
    <t>smpm_super_commt</t>
  </si>
  <si>
    <t>bswmis_is_commt</t>
  </si>
  <si>
    <t>adtx_art_commt</t>
  </si>
  <si>
    <t>lab_ts_commt</t>
  </si>
  <si>
    <t>adtx_as_commt</t>
  </si>
  <si>
    <t>adcsup_ctx_commt</t>
  </si>
  <si>
    <t>prev_srls_commt</t>
  </si>
  <si>
    <t>smmr_rr_commt</t>
  </si>
  <si>
    <t>htc_stetest_commt</t>
  </si>
  <si>
    <t>fam_hivsd_commt</t>
  </si>
  <si>
    <t>smmr_reg4_ld_commt</t>
  </si>
  <si>
    <t>pmtct_scrrtk_commt</t>
  </si>
  <si>
    <t>mtht_iprt_commt</t>
  </si>
  <si>
    <t>adcsup_phdp7_commt</t>
  </si>
  <si>
    <t>mtht_txplan_commt</t>
  </si>
  <si>
    <t>pmtct_ctx_commt</t>
  </si>
  <si>
    <t>pedctx_pdref_commt</t>
  </si>
  <si>
    <t>tb_scrn_commt</t>
  </si>
  <si>
    <t>pmtct_scrctx_commt</t>
  </si>
  <si>
    <t>htc_natlt_commt</t>
  </si>
  <si>
    <t>smmr_reg3_anc_commt</t>
  </si>
  <si>
    <t>ovc_prsrv_commt</t>
  </si>
  <si>
    <t>smmr_reg6_vmmc_commt</t>
  </si>
  <si>
    <t>smmr_reg2_preart_commt</t>
  </si>
  <si>
    <t>LAB_PT _D_TA_NARRATIVE</t>
  </si>
  <si>
    <t>htc_ctxref_commt</t>
  </si>
  <si>
    <t>C2.4.D_N_DSD_NARRATIVE_TARGET</t>
  </si>
  <si>
    <t>FN_THER_D_DSD_NARRATIVE</t>
  </si>
  <si>
    <t>TX_RET_D_TA_NARRATIVE</t>
  </si>
  <si>
    <t>CARE_SITE_D_DSD_NARRATIVE_TARGET</t>
  </si>
  <si>
    <t>prev_caapos_commt</t>
  </si>
  <si>
    <t>prev_fsgshivp_commt</t>
  </si>
  <si>
    <t>FN_THER_D_TA_NARRATIVE</t>
  </si>
  <si>
    <t>kpop_srs_commt</t>
  </si>
  <si>
    <t>poct_safety_commt</t>
  </si>
  <si>
    <t>FN_ASSESS_D_TA_NARRATIVE</t>
  </si>
  <si>
    <t>PMTCT_FO_D_TA_NARRATIVE_TARGET</t>
  </si>
  <si>
    <t>TB_OUTCOME_D_DSD_NARRATIVE_TARGET</t>
  </si>
  <si>
    <t>TX_VIRAL_D_DSD_NARRATIVE</t>
  </si>
  <si>
    <t>ovc_ess_commt</t>
  </si>
  <si>
    <t>C2.1.D_N_TA_NARRATIVE_TARGET</t>
  </si>
  <si>
    <t>prev_claapos_commt</t>
  </si>
  <si>
    <t>smgmtpp_pr_commt</t>
  </si>
  <si>
    <t>PP_PREV_D_DSD_NARRATIVE_TARGET</t>
  </si>
  <si>
    <t>TB_STAT_D_DSD_NARRATIVE_TARGET</t>
  </si>
  <si>
    <t>TX_UNDETECT_D_DSD__NARRATIVE</t>
  </si>
  <si>
    <t>FPINT_SITE_D_TA_NARRATIVE</t>
  </si>
  <si>
    <t>TB_OUTCOME_D_TA_NARRATIVE_TARGET</t>
  </si>
  <si>
    <t>PMTCT_STAT_D_TA_NARRATIVE_TARGET</t>
  </si>
  <si>
    <t>SC_COMM_N_NAT_SOURCE_TARGET</t>
  </si>
  <si>
    <t>TB_ART_D_TA_NARRATIVE_TARGET</t>
  </si>
  <si>
    <t>fdna_nascm_commt</t>
  </si>
  <si>
    <t>tb_diag_commt</t>
  </si>
  <si>
    <t>tb_artpitc_commt</t>
  </si>
  <si>
    <t>FN_ASSESS_D_TA_NARRATIVE_TARGET</t>
  </si>
  <si>
    <t>htc_scr_commt</t>
  </si>
  <si>
    <t>TB_ART_D_DSD_NARRATIVE</t>
  </si>
  <si>
    <t>lab_ti_commt</t>
  </si>
  <si>
    <t>FPINT_SITE_D_DSD_NARRATIVE</t>
  </si>
  <si>
    <t>PP_PREV_D_TA_NARRATIVE_TARGET</t>
  </si>
  <si>
    <t>BS_COLL_N_DSD_NARRATIVE</t>
  </si>
  <si>
    <t>TX_VIRAL_D_TA_NARRATIVE_TARGET</t>
  </si>
  <si>
    <t>KP_PREV_D_DSD_NARRATIVE</t>
  </si>
  <si>
    <t>TB_ART_D_DSD_NARRATIVE_TARGET</t>
  </si>
  <si>
    <t>adtx_ref_commt</t>
  </si>
  <si>
    <t>smqmqi_hivs_ans</t>
  </si>
  <si>
    <t>tb_ipt_commt</t>
  </si>
  <si>
    <t>gen_nor_commt</t>
  </si>
  <si>
    <t>sti_mngtt_commt</t>
  </si>
  <si>
    <t>adtx_scr_commt</t>
  </si>
  <si>
    <t>adcsup_scr_commt</t>
  </si>
  <si>
    <t>pmtct_screid_commt</t>
  </si>
  <si>
    <t>pmtct_ctxhei_commt</t>
  </si>
  <si>
    <t>kpop_mnt_commt</t>
  </si>
  <si>
    <t>ovc_edser_commt</t>
  </si>
  <si>
    <t>smpm_ist_commt</t>
  </si>
  <si>
    <t>PMTCT_ARV_N_NGI_NARRATIVE</t>
  </si>
  <si>
    <t>VMMC_CIRC_N_NA_NARRATIVE</t>
  </si>
  <si>
    <t>GPY_PREV_D_TA_NARRATIVE</t>
  </si>
  <si>
    <t>PMTCT_ARV_N_NA_NARRATIVE</t>
  </si>
  <si>
    <t>TX_RET_D_DSD_NARRATIVE</t>
  </si>
  <si>
    <t>htc_safm_commt</t>
  </si>
  <si>
    <t>tb_adpitc_commt</t>
  </si>
  <si>
    <t>pmtct_ehii_commt</t>
  </si>
  <si>
    <t>pedctx_rhtc_commt</t>
  </si>
  <si>
    <t>pmtct_arv_commt</t>
  </si>
  <si>
    <t>pmtct_scrad_commt</t>
  </si>
  <si>
    <t>vmmc_ae_commt</t>
  </si>
  <si>
    <t>tb_art_ad_commt</t>
  </si>
  <si>
    <t>tb_pdpitc_commt</t>
  </si>
  <si>
    <t>fdna_adctxna_commt</t>
  </si>
  <si>
    <t>pedctx_pae_commt</t>
  </si>
  <si>
    <t>vmmc_cfu_commt</t>
  </si>
  <si>
    <t>pmtct_tmi_commt</t>
  </si>
  <si>
    <t>vmmc_ctxref_commt</t>
  </si>
  <si>
    <t>htc_hivt_commt</t>
  </si>
  <si>
    <t>kpop_porch_commt</t>
  </si>
  <si>
    <t>ovc_refsys_commt</t>
  </si>
  <si>
    <t>smmr_pbr_commt</t>
  </si>
  <si>
    <t>smgmtpp_stig_commt</t>
  </si>
  <si>
    <t>smgmtpp_accs_commt</t>
  </si>
  <si>
    <t>pedctx_dparv_commt</t>
  </si>
  <si>
    <t>pedctx_ass_commt</t>
  </si>
  <si>
    <t>pmtct_eid_commt</t>
  </si>
  <si>
    <t>vmmc_vic_commt</t>
  </si>
  <si>
    <t>tb_ltccs_commt</t>
  </si>
  <si>
    <t>mtht_dsr_commt</t>
  </si>
  <si>
    <t>bswmis_asb_commt</t>
  </si>
  <si>
    <t>tb_scr_commt</t>
  </si>
  <si>
    <t>fam_sysplan_commt</t>
  </si>
  <si>
    <t>smpm_spa_commt</t>
  </si>
  <si>
    <t>medmgmt_md_commt</t>
  </si>
  <si>
    <t>mtht_hivtp_commt</t>
  </si>
  <si>
    <t>lab_rim_commt</t>
  </si>
  <si>
    <t>adcsup_ccss_commt</t>
  </si>
  <si>
    <t>mtht_rrcnsl_commt</t>
  </si>
  <si>
    <t>gen_pvc_commt</t>
  </si>
  <si>
    <t>mtht_mntrdrg_commt</t>
  </si>
  <si>
    <t>lab_qms_commt</t>
  </si>
  <si>
    <t>poct_ts_commt</t>
  </si>
  <si>
    <t>smgmtfp_fm_commt</t>
  </si>
  <si>
    <t>smqmqi_aupd_commt</t>
  </si>
  <si>
    <t>bswmis_wm_commt</t>
  </si>
  <si>
    <t>ovc_ecd_commt</t>
  </si>
  <si>
    <t>fam_counsl_commt</t>
  </si>
  <si>
    <t>lab_qtm_commt</t>
  </si>
  <si>
    <t>adcsup_art_commt</t>
  </si>
  <si>
    <t>mtht_rtxp_commt</t>
  </si>
  <si>
    <t>adtx_pt_commt</t>
  </si>
  <si>
    <t>smgmtfp_hrh_commt</t>
  </si>
  <si>
    <t>mtht_ctxref_commt</t>
  </si>
  <si>
    <t>PMTCT_ARV_D_DSD_NARRATIVE</t>
  </si>
  <si>
    <t>C2.4.D_N_DSD_NARRATIVE</t>
  </si>
  <si>
    <t>GPY_PREV_D_DSD_NARRATIVE</t>
  </si>
  <si>
    <t>PMTCT_ARV_D_TA_NARRATIVE</t>
  </si>
  <si>
    <t>PMTCT_STAT_N_NA_NARRATIVE</t>
  </si>
  <si>
    <t>PMTCT_STAT_N_NGI_NARRATIVE</t>
  </si>
  <si>
    <t>TX_UNDETECT_D_TA_NARRATIVE_TARGET</t>
  </si>
  <si>
    <t>PMTCT_STAT_D_NGI_NARRATIVE</t>
  </si>
  <si>
    <t>PMTCT_STAT_D_DSD_NARRATIVE</t>
  </si>
  <si>
    <t>PMTCT_STAT_D_TA_NARRATIVE</t>
  </si>
  <si>
    <t>VMMC_CIRC_N_NGI_NARRATIVE</t>
  </si>
  <si>
    <t>PMTCT_STAT_D_NA_NARRATIVE</t>
  </si>
  <si>
    <t>TB_STAT_D_TA_NARRATIVE_TARGET</t>
  </si>
  <si>
    <t>FN_ASSESS_D_DSD_NARRATIVE</t>
  </si>
  <si>
    <t>lab_biosafe_commt</t>
  </si>
  <si>
    <t>TX_CURR_N_NGI_NARRATIVE</t>
  </si>
  <si>
    <t>PMTCT_ARV_D_NGI_NARRATIVE</t>
  </si>
  <si>
    <t>TX_CURR_N_NA_NARRATIVE</t>
  </si>
  <si>
    <t>SIMS_Lab_EID_HIVDNAPCR</t>
  </si>
  <si>
    <t>PMTCT_ARV_D_NA_NARRATIVE</t>
  </si>
  <si>
    <t>C2.1.D_N_NGI_NARRATIVE</t>
  </si>
  <si>
    <t>C2.1.D_N_DSD_NARRATIVE_TARGET</t>
  </si>
  <si>
    <t>FPINT_SITE_D_DSD_NARRATIVE_TARGET</t>
  </si>
  <si>
    <t>PMTCT_FO_D_DSD_NARRATIVE</t>
  </si>
  <si>
    <t>PMTCT_ARV_D_DSD_NARRATIVE_TARGET</t>
  </si>
  <si>
    <t>PMTCT_FO_D_DSD_NARRATIVE_TARGET</t>
  </si>
  <si>
    <t>PMTCT_STAT_D_DSD_NARRATIVE_TARGET</t>
  </si>
  <si>
    <t>TX_VIRAL_D_DSD_NARRATIVE_TARGET</t>
  </si>
  <si>
    <t>CARE_SITE_D_TA_NARRATIVE_TARGET</t>
  </si>
  <si>
    <t>FN_ASSESS_D_DSD_NARRATIVE_TARGET</t>
  </si>
  <si>
    <t>FPINT_SITE_D_TA_NARRATIVE_TARGET</t>
  </si>
  <si>
    <t>PMTCT_FO_D_TA_NARRATIVE</t>
  </si>
  <si>
    <t>TB_OUTCOME_D_DSD_NARRATIVE</t>
  </si>
  <si>
    <t>FN_THER_D_DSD_NARRATIVE_TARGET</t>
  </si>
  <si>
    <t>PMTCT_ARV_D_TA_NARRATIVE_TARGET</t>
  </si>
  <si>
    <t>TB_ART_D_TA_NARRATIVE</t>
  </si>
  <si>
    <t>TB_STAT_D_TA_NARRATIVE</t>
  </si>
  <si>
    <t>SIMS_Lab_HIVDiagnostic_WesternBlot</t>
  </si>
  <si>
    <t>TB_OUTCOME_D_TA_NARRATIVE</t>
  </si>
  <si>
    <t>TX_UNDETECT_D_DSD_NARRATIVE_TARGET</t>
  </si>
  <si>
    <t>TX_VIRAL_D_TA_NARRATIVE</t>
  </si>
  <si>
    <t>cs_svinfo_date_commkp</t>
  </si>
  <si>
    <t>cs_svinfo_date_fac</t>
  </si>
  <si>
    <t>cs_svinfo_date_askp</t>
  </si>
  <si>
    <t>cs_svinfo_date_as</t>
  </si>
  <si>
    <t>cs_svinfo_date_comm</t>
  </si>
  <si>
    <t>cs_svinfo_date_fackp</t>
  </si>
  <si>
    <t>cs_fac_agree_commkp</t>
  </si>
  <si>
    <t>cs_fac_agree_fac</t>
  </si>
  <si>
    <t>cs_fac_agree_fackp</t>
  </si>
  <si>
    <t>cs_fac_agree_askp</t>
  </si>
  <si>
    <t>cs_fac_agree_as</t>
  </si>
  <si>
    <t>cs_fac_agree_comm</t>
  </si>
  <si>
    <t>SIMS_Lab_TBDiagnostic_Culture</t>
  </si>
  <si>
    <t>SIMS_Lab_TBDiagnostic_Sputummicroscopy</t>
  </si>
  <si>
    <t>SIMS_Lab_HIVDiagnostic_RT</t>
  </si>
  <si>
    <t>SIMS_Lab_HIVViralLoad</t>
  </si>
  <si>
    <t>SIMS_POCTesting_CD4_AlerePima</t>
  </si>
  <si>
    <t>SIMS_POCTesting_TBDiag_SputumMicroscopy</t>
  </si>
  <si>
    <t>SIMS_Lab_HIVDiagnostic_EIA</t>
  </si>
  <si>
    <t>SIMS_Lab_TBDiagnostic_XpertMTBRIF</t>
  </si>
  <si>
    <t>SIMS_POCTesting_CD4_BDFACSPresto</t>
  </si>
  <si>
    <t>SIMS_POCTesting_TBDiag_XpertMTBRIF</t>
  </si>
  <si>
    <t>SITE_SUPP_TX_N_DSD</t>
  </si>
  <si>
    <t>SITE_SUPP_HTC_N_DSD</t>
  </si>
  <si>
    <t>SITE_SUPP_PMTCT_N_DSD</t>
  </si>
  <si>
    <t>SITE_SUPP_N_DSD</t>
  </si>
  <si>
    <t>SITE_SUPP_LAB_N_TA</t>
  </si>
  <si>
    <t>SITE_SUPP_FN_N_TA</t>
  </si>
  <si>
    <t>SITE_SUPP_HTC_N_TA</t>
  </si>
  <si>
    <t>SITE_SUPP_OVC_N_TA</t>
  </si>
  <si>
    <t>SITE_SUPP_CARE_N_DSD</t>
  </si>
  <si>
    <t>SITE_SUPP_OVC_N_DSD</t>
  </si>
  <si>
    <t>SITE_SUPP_LAB_N_DSD</t>
  </si>
  <si>
    <t>SITE_SUPP_VMMC_N_DSD</t>
  </si>
  <si>
    <t>SITE_SUPP_FPINT_N_TA</t>
  </si>
  <si>
    <t>SITE_SUPP_TB_N_TA</t>
  </si>
  <si>
    <t>SITE_SUPP_TX_N_TA</t>
  </si>
  <si>
    <t>SITE_SUPP_GPY_N_TA</t>
  </si>
  <si>
    <t>SITE_SUPP_N_TA</t>
  </si>
  <si>
    <t>SITE_SUPP_FPINT_N_DSD</t>
  </si>
  <si>
    <t>SITE_SUPP_KP_N_DSD</t>
  </si>
  <si>
    <t>SITE_SUPP_TBHIV_N_DSD</t>
  </si>
  <si>
    <t>SITE_SUPP_TBHIV_N_TA</t>
  </si>
  <si>
    <t>SITE_SUPP_VMMC_N_TA</t>
  </si>
  <si>
    <t>SITE_SUPP_TB_N_DSD</t>
  </si>
  <si>
    <t>SITE_SUPP_KP_N_TA</t>
  </si>
  <si>
    <t>SITE_SUPP_GPY_N_DSD</t>
  </si>
  <si>
    <t>SITE_SUPP_PMTCT_N_TA</t>
  </si>
  <si>
    <t>SITE_SUPP_CARE_N_TA</t>
  </si>
  <si>
    <t>SITE_SUPP_FN_N_DSD</t>
  </si>
  <si>
    <t>SI_ME_N_DSD</t>
  </si>
  <si>
    <t>OVC_KNOWN_N_TA_TARGET</t>
  </si>
  <si>
    <t>OVC_KNOWN_N_DSD_TARGET</t>
  </si>
  <si>
    <t>OVC_KNOWN_N_DSD_HIVStatus_und_Age_Sex_TARGET</t>
  </si>
  <si>
    <t>OVC_KNOWN_N_TA_HIVStatus_und_Age_Sex_TARGET</t>
  </si>
  <si>
    <t>TX_CURR_D_NAT_Age_TARGET</t>
  </si>
  <si>
    <t>TX_CURR_D_NAT_Sex_TARGET</t>
  </si>
  <si>
    <t>TX_CURR_D_NAT_Sex</t>
  </si>
  <si>
    <t>TX_CURR_D_NAT_Age</t>
  </si>
  <si>
    <t>PMTCT_ARV_N_SUBNAT</t>
  </si>
  <si>
    <t>CO_FIN_N_NAT_SOURCE_TARGET</t>
  </si>
  <si>
    <t>CO_SC_N_NAT_SOURCE_TARGET</t>
  </si>
  <si>
    <t>CO_SC_N_NAT_JUSTIFICATION_TARGET</t>
  </si>
  <si>
    <t>SC_COMM_N_NAT_JUSTIFICATION_TARGET</t>
  </si>
  <si>
    <t>CO_FIN_N_NAT_JUSTIFICATION_TARGET</t>
  </si>
  <si>
    <t>SITE_TIERED_SUPPORT</t>
  </si>
  <si>
    <t>IMPATT.HIV_PREV_NAT_Age_Sex</t>
  </si>
  <si>
    <t>IMPATT.HIV_PREV_NAT_Sex</t>
  </si>
  <si>
    <t>IMPATT.POP_EST_NAT_Sex</t>
  </si>
  <si>
    <t>FPINT_SITE_N_NoApp_HIV_Testing</t>
  </si>
  <si>
    <t>FPINT_SITE_N_NoApp_Care_and_Treatment</t>
  </si>
  <si>
    <t>FPINT_SITE_N_NoApp_ANC_or_Maturnity_Svcs</t>
  </si>
  <si>
    <t>FPINT_SITE_N_NoApp_PPP_Svcs</t>
  </si>
  <si>
    <t>FPINT_SITE_N_NoApp_KeyPop_Svcs</t>
  </si>
  <si>
    <t>FPINT_SITE_N_NoApp_NARRATIVE</t>
  </si>
  <si>
    <t>INVS_COMD_N_NoApp_HIVCommodity_v2</t>
  </si>
  <si>
    <t>INVS_COMD_N_NoApp_HIVCommodityDollars_v2</t>
  </si>
  <si>
    <t>IMPATT.POP_EST_NAT_Age_Sex</t>
  </si>
  <si>
    <t>IMPATT.POP_EST_SUBNAT</t>
  </si>
  <si>
    <t>IMPATT.POP_EST_SUBNAT_Sex</t>
  </si>
  <si>
    <t>IMPATT.PLHIV_SUBNAT_Age_Sex</t>
  </si>
  <si>
    <t>IMPATT.PRIORITY_SNU_SUBNAT</t>
  </si>
  <si>
    <t>KP_ESTIMATES_NAT_Keypop_TotalSizeEstimate</t>
  </si>
  <si>
    <t>KP_ESTIMATES_NAT_Keypop_PositiveEstimate</t>
  </si>
  <si>
    <t>KP_ESTIMATES_NAT_Keypop_Prevalence</t>
  </si>
  <si>
    <t>KP_ESTIMATES_SUBNAT_Keypop_TotalSizeEstimate</t>
  </si>
  <si>
    <t>KP_ESTIMATES_SUBNAT_Keypop_PositiveEstimate</t>
  </si>
  <si>
    <t>KP_ESTIMATES_SUBNAT_Keypop_Prevalence</t>
  </si>
  <si>
    <t>IMPATT.POP_EST_NAT</t>
  </si>
  <si>
    <t>IMPATT.POP_EST_SUBNAT_Age_Sex</t>
  </si>
  <si>
    <t>IMPATT.PLHIV_NAT</t>
  </si>
  <si>
    <t>IMPATT.PLHIV_NAT_Age_Sex</t>
  </si>
  <si>
    <t>IMPATT.PLHIV_NAT_Sex</t>
  </si>
  <si>
    <t>IMPATT.HIV_PREV_NAT</t>
  </si>
  <si>
    <t>IMPATT.HIV_PREV_SUBNAT_Age_Sex</t>
  </si>
  <si>
    <t>IMPATT.HIV_PREV_SUBNAT_Sex</t>
  </si>
  <si>
    <t>HTC_TST_N_NA_Age_Sex_TARGET</t>
  </si>
  <si>
    <t>HTC_TST_N_NA_TARGET</t>
  </si>
  <si>
    <t>HTC_TST_N_NGI_Age_Sex_TARGET</t>
  </si>
  <si>
    <t>HTC_TST_N_NGI_Results_TARGET</t>
  </si>
  <si>
    <t>HTC_TST_N_DSD_Sex_TARGET</t>
  </si>
  <si>
    <t>HTC_TST_N_NGI</t>
  </si>
  <si>
    <t>HTC_TST_N_NGI_Age_Sex_Aggregated_TARGET</t>
  </si>
  <si>
    <t>HTC_TST_N_NGI_ServiceDeliveryPoint_TARGET</t>
  </si>
  <si>
    <t>HTC_TST_N_NA_Age_Sex_Agg</t>
  </si>
  <si>
    <t>HTC_TST_N_NGI_Sex_TARGET</t>
  </si>
  <si>
    <t>HTC_TST_N_NA</t>
  </si>
  <si>
    <t>HTC_TST_N_NA_Age</t>
  </si>
  <si>
    <t>HTC_TST_N_NGI_Age_Sex_Agg</t>
  </si>
  <si>
    <t>HTC_TST_N_TA_Age_Sex_TARGET</t>
  </si>
  <si>
    <t>HTC_TST_N_NGI_Age_TARGET</t>
  </si>
  <si>
    <t>HTC_TST_N_NGI_TARGET</t>
  </si>
  <si>
    <t>HTC_TST_N_NA_Age_Sex_Aggregated_TARGET</t>
  </si>
  <si>
    <t>HTC_TST_N_NA_Results_TARGET</t>
  </si>
  <si>
    <t>HTC_TST_N_NA_Age_TARGET</t>
  </si>
  <si>
    <t>HTC_TST_N_NA_Sex_TARGET</t>
  </si>
  <si>
    <t>HTC_TST_N_NA_Sex</t>
  </si>
  <si>
    <t>HTC_TST_N_TA_Age</t>
  </si>
  <si>
    <t>HTC_TST_N_DSD_Age</t>
  </si>
  <si>
    <t>HTC_TST_N_NA_ServiceDeliveryPoint</t>
  </si>
  <si>
    <t>HTC_TST_N_DSD_Sex</t>
  </si>
  <si>
    <t>HTC_TST_N_NGI_Results</t>
  </si>
  <si>
    <t>HTC_TST_N_DSD_Age_Sex</t>
  </si>
  <si>
    <t>HTC_TST_N_TA_Sex</t>
  </si>
  <si>
    <t>HTC_TST_N_NGI_Sex</t>
  </si>
  <si>
    <t>HTC_TST_N_NGI_Age_Sex</t>
  </si>
  <si>
    <t>HTC_TST_N_NA_Age_Sex</t>
  </si>
  <si>
    <t>HTC_TST_N_TA_Age_Sex</t>
  </si>
  <si>
    <t>HTC_TST_N_NGI_ServiceDeliveryPoint</t>
  </si>
  <si>
    <t>HTC_TST_N_NGI_Age</t>
  </si>
  <si>
    <t>HTC_TST_N_NA_Results</t>
  </si>
  <si>
    <t>HTC_TST_N_TA_Age_TARGET</t>
  </si>
  <si>
    <t>HTC_TST_N_DSD_Age_TARGET</t>
  </si>
  <si>
    <t>HTC_TST_N_TA_Sex_TARGET</t>
  </si>
  <si>
    <t>HTC_TST_N_DSD_Age_Sex_TARGET</t>
  </si>
  <si>
    <t>HTC_TST_N_NA_ServiceDeliveryPoint_TARGET</t>
  </si>
  <si>
    <t>HTC_TST_N_NA_NARRATIVE</t>
  </si>
  <si>
    <t>HTC_TST_N_NGI_NARRATIVE</t>
  </si>
  <si>
    <t>#updatescript for names</t>
  </si>
  <si>
    <t>#updatescript for shortnames</t>
  </si>
  <si>
    <t>MZYo6lCaIhr</t>
  </si>
  <si>
    <t>sk2aTYKnZNz</t>
  </si>
  <si>
    <t>y4f2Qs5jnv8</t>
  </si>
  <si>
    <t>fTuReSq9mrJ</t>
  </si>
  <si>
    <t>QtnU6PoZwTj</t>
  </si>
  <si>
    <t>mmef9WanhN1</t>
  </si>
  <si>
    <t>jSX8elpqcD2</t>
  </si>
  <si>
    <t>OxLSARiuCa8</t>
  </si>
  <si>
    <t>YvO0x3N8iPk</t>
  </si>
  <si>
    <t>yQ9lXE1Sdm0</t>
  </si>
  <si>
    <t>CeWDIASZw2r</t>
  </si>
  <si>
    <t>Q8GqLayzQHh</t>
  </si>
  <si>
    <t>N3ZPt01yI74</t>
  </si>
  <si>
    <t>qqV9vdPM2CB</t>
  </si>
  <si>
    <t>degsuid_CKTkg8dLlr7</t>
  </si>
  <si>
    <t>dhis_api --api-version=27 --api-request='dataElements/</t>
  </si>
  <si>
    <t>Duf3Ks5vfNL</t>
  </si>
  <si>
    <t>Service Delivery Point v2</t>
  </si>
  <si>
    <t>Ykuy7ZkiA2p</t>
  </si>
  <si>
    <t>Serv Del Point</t>
  </si>
  <si>
    <t>FPINT_SITE_MIL</t>
  </si>
  <si>
    <t>DXbBcHXhr0E</t>
  </si>
  <si>
    <t>Serv Del Area</t>
  </si>
  <si>
    <t>mFvVvrRvZgo</t>
  </si>
  <si>
    <t>Service Delivery Area</t>
  </si>
  <si>
    <t>xp1cFGf4fJs</t>
  </si>
  <si>
    <t>Lab Test Services - POCT and Proficiency Testing Level</t>
  </si>
  <si>
    <t>QOddChRkNcP</t>
  </si>
  <si>
    <t>Lab Test Services - POCT and POCT_CQI - Level</t>
  </si>
  <si>
    <t>vLV3siuouk4</t>
  </si>
  <si>
    <t>Lab Test Services - LAB and Proficiency Testing Level</t>
  </si>
  <si>
    <t>J1WCTH96oEj</t>
  </si>
  <si>
    <t>Lab Test Services - LAB and LAB_CQI - Level</t>
  </si>
  <si>
    <t>VzHUELigXlC</t>
  </si>
  <si>
    <t>mJONpM4NS83</t>
  </si>
  <si>
    <t>ifqUg8hufqa</t>
  </si>
  <si>
    <t>kIec9Ct3rmW</t>
  </si>
  <si>
    <t>bHk1JDK2258</t>
  </si>
  <si>
    <t>POCT/CQI</t>
  </si>
  <si>
    <t>POCT/PT</t>
  </si>
  <si>
    <t>LabCount</t>
  </si>
  <si>
    <t>Lab/CQI</t>
  </si>
  <si>
    <t>Lab/PT</t>
  </si>
  <si>
    <t>Lab Survey</t>
  </si>
  <si>
    <t>wqTMY7Lz77j</t>
  </si>
  <si>
    <t>PMTCT_EID_POS_2MO and 12MO need to be PMTCT_EID, with that change, the default catcombo will need to be removed and replaced with the respective age categories</t>
  </si>
  <si>
    <t>Notes:</t>
  </si>
  <si>
    <t>No Support Type</t>
  </si>
  <si>
    <t>Provide full list of disaggregation types for name reassignment</t>
  </si>
  <si>
    <t>RJpZX0iTZbV</t>
  </si>
  <si>
    <t>Key Cadre (OU Level) and Financial Support Type v2</t>
  </si>
  <si>
    <t>rXV784LlUQ4</t>
  </si>
  <si>
    <t>DjW93zhi4zZ</t>
  </si>
  <si>
    <t>ZfHxGx1j7n7</t>
  </si>
  <si>
    <t>yhLqocsS4vR</t>
  </si>
  <si>
    <t>P8k8YNM59x4</t>
  </si>
  <si>
    <t>Sex (Male)</t>
  </si>
  <si>
    <t>LsgnOK6g1Wg</t>
  </si>
  <si>
    <t>HSuXwjXxLio</t>
  </si>
  <si>
    <t>s3fnRLVtDhG</t>
  </si>
  <si>
    <t>tqQmyRdVXmx</t>
  </si>
  <si>
    <t>LpkXILJwnmO</t>
  </si>
  <si>
    <t>HV0zRuYnuv8</t>
  </si>
  <si>
    <t>KOYBiOLeUeR</t>
  </si>
  <si>
    <t>fwKvBQUyPCa</t>
  </si>
  <si>
    <t>wElckZIrHGF</t>
  </si>
  <si>
    <t>JmAKslxrlb2</t>
  </si>
  <si>
    <t>JB0pkoSfSk9</t>
  </si>
  <si>
    <t>wtIX9q7Q1jh</t>
  </si>
  <si>
    <t>Test Results (Positive)</t>
  </si>
  <si>
    <t>l3X9sdghuNi</t>
  </si>
  <si>
    <t>gAIYJMsN6Xu</t>
  </si>
  <si>
    <t>HDz2c6dbP7V</t>
  </si>
  <si>
    <t>rgmMgKaa6Q2</t>
  </si>
  <si>
    <t>KA6JgoMEllF</t>
  </si>
  <si>
    <t>EaiGYe5Qx0K</t>
  </si>
  <si>
    <t>Ouxv5qxmmzb</t>
  </si>
  <si>
    <t>SMLKM5UFU4r</t>
  </si>
  <si>
    <t>Age (&lt;1-25+, 6) and Sex</t>
  </si>
  <si>
    <t>Huuu1KCbxPX</t>
  </si>
  <si>
    <t>zE6f17LH2jj</t>
  </si>
  <si>
    <t>w8VENt5yAJW</t>
  </si>
  <si>
    <t>pEuIBQnmXuL</t>
  </si>
  <si>
    <t>i652gCcRn7T</t>
  </si>
  <si>
    <t xml:space="preserve"> v4</t>
  </si>
  <si>
    <t>G5VOcH0Vhb0</t>
  </si>
  <si>
    <t>ZbeWuDB1Giu</t>
  </si>
  <si>
    <t>kraD0kfaM4l</t>
  </si>
  <si>
    <t>lIYpYKHwRaa</t>
  </si>
  <si>
    <t>Inpat/Age/Sex/Result</t>
  </si>
  <si>
    <t>ydi7w5XUSNn</t>
  </si>
  <si>
    <t>aMnJ58kqylT</t>
  </si>
  <si>
    <t>ExhIA3vtHor</t>
  </si>
  <si>
    <t>Age (&lt;5), Sex (Unknown) and Result</t>
  </si>
  <si>
    <t>U80Q772fADl</t>
  </si>
  <si>
    <t>Malnutrition/Age/Sex/Result</t>
  </si>
  <si>
    <t>MN/Age/Sex/Result</t>
  </si>
  <si>
    <t>YQmTFDhOXza</t>
  </si>
  <si>
    <t>n32vXYJ6Wkn</t>
  </si>
  <si>
    <t>N0j5TDUdTHQ</t>
  </si>
  <si>
    <t>Jsv1CQ3JbCy</t>
  </si>
  <si>
    <t>Pediatric/Age/Sex/Result</t>
  </si>
  <si>
    <t>TBClinic/Age/Sex/Result</t>
  </si>
  <si>
    <t>TBC/Age/Sex/Result</t>
  </si>
  <si>
    <t>RCUMfxfvtXg</t>
  </si>
  <si>
    <t>s4LHvkgIJB2</t>
  </si>
  <si>
    <t>Age (&lt;15,15+-uk, 2), Sex (Female) and Results</t>
  </si>
  <si>
    <t>Age (&lt;15,15+-uk, 2), Sex (Male) and Results</t>
  </si>
  <si>
    <t>YpsP0Lf2rqe</t>
  </si>
  <si>
    <t>T00kuHsXdS6</t>
  </si>
  <si>
    <t>H29JCxwQUM9</t>
  </si>
  <si>
    <t>XZETAuvz5GG</t>
  </si>
  <si>
    <t>jtV0s5Aybjr</t>
  </si>
  <si>
    <t>ZBiBEVE7oYg</t>
  </si>
  <si>
    <t>OVjAhJGzkr9</t>
  </si>
  <si>
    <t>SDbxSLyJOcz</t>
  </si>
  <si>
    <t>PMTCT ANC/Age Aggregated/Sex/Result</t>
  </si>
  <si>
    <t>PMTCT/Age Agg/Sex/Result</t>
  </si>
  <si>
    <t>PMTCT ANC/Age/Sex/Result</t>
  </si>
  <si>
    <t>PMTCT/Age/Sex/Result</t>
  </si>
  <si>
    <t>STI Clinic/Age Aggregated/Sex/Result</t>
  </si>
  <si>
    <t>STI Clinic/Age/Sex/Result</t>
  </si>
  <si>
    <t>STI/Age Agg/Sex/Result</t>
  </si>
  <si>
    <t>STI/Age/Sex/Result</t>
  </si>
  <si>
    <t>fbP1Ti6hxFh</t>
  </si>
  <si>
    <t>YKJDV0CAjA2</t>
  </si>
  <si>
    <t>JDdf06ZTwyz</t>
  </si>
  <si>
    <t>Jky7p2XOCNk</t>
  </si>
  <si>
    <t>SPhn6t6OA9D</t>
  </si>
  <si>
    <t>l0DEzD0oo6B</t>
  </si>
  <si>
    <t>Ea3rt2Nb0QG</t>
  </si>
  <si>
    <t>W680huEe6Hw</t>
  </si>
  <si>
    <t>Emergency Ward/Age Aggregated/Sex/Result</t>
  </si>
  <si>
    <t>Emergency Ward/Age/Sex/Result</t>
  </si>
  <si>
    <t>EW/Age Agg/Sex/Result</t>
  </si>
  <si>
    <t>EW/Age/Sex/Result</t>
  </si>
  <si>
    <t>Jr5vpE0FLgE</t>
  </si>
  <si>
    <t>znB1OBWr5b0</t>
  </si>
  <si>
    <t>VMMC/Age Aggregated/Sex/Result</t>
  </si>
  <si>
    <t>VMMC/Age Agg/Sex/Result</t>
  </si>
  <si>
    <t>VMMC/Age/Sex/Result</t>
  </si>
  <si>
    <t>pfijmxjaMhp</t>
  </si>
  <si>
    <t>CXM6vjMKs8r</t>
  </si>
  <si>
    <t>gwHmP4hr3DP</t>
  </si>
  <si>
    <t>nmaqnOpWT1h</t>
  </si>
  <si>
    <t>OtherPITC/Age/Sex/Result</t>
  </si>
  <si>
    <t>OtPITC/Age/Sex/Result</t>
  </si>
  <si>
    <t>uQw2Vmm4iVK</t>
  </si>
  <si>
    <t>ul3rhhAuvE9</t>
  </si>
  <si>
    <t>Index/Age/Sex/Result</t>
  </si>
  <si>
    <t>Sex (Female)</t>
  </si>
  <si>
    <t>M4TORRiOvaN</t>
  </si>
  <si>
    <t>aW7i88FWGRa</t>
  </si>
  <si>
    <t>mh4SVZYMD4a</t>
  </si>
  <si>
    <t>u5Regv0HekB</t>
  </si>
  <si>
    <t>tsiA8zWjqip</t>
  </si>
  <si>
    <t>ncZFYzwN0xG</t>
  </si>
  <si>
    <t>vGXLIiF1rfZ</t>
  </si>
  <si>
    <t>E8u8gmAR9oY</t>
  </si>
  <si>
    <t>kuj8rAgMx49</t>
  </si>
  <si>
    <t>uMxdf60ml9P</t>
  </si>
  <si>
    <t>HTS_SELF</t>
  </si>
  <si>
    <t>EWoWnNYnSna</t>
  </si>
  <si>
    <t>O5MDeE6XHFN</t>
  </si>
  <si>
    <t>HIV self test kits distributed</t>
  </si>
  <si>
    <t>HIV Self Test Kit Type</t>
  </si>
  <si>
    <t>UJ7vhOB4ifL</t>
  </si>
  <si>
    <t>w7wBKn6J9xJ</t>
  </si>
  <si>
    <t>Key Populations v3 and HIV Self Test Kit Type</t>
  </si>
  <si>
    <t>vENUUeNRTOL</t>
  </si>
  <si>
    <t>Unassisted Self Testing Kit User</t>
  </si>
  <si>
    <t>oumhZgUNVwp</t>
  </si>
  <si>
    <t>HIVSelfTest</t>
  </si>
  <si>
    <t>Age/Sex/HIVSelfTest</t>
  </si>
  <si>
    <t>KeyPop/HIVSelfTest</t>
  </si>
  <si>
    <t>HIVSelfTestUser</t>
  </si>
  <si>
    <t>ticSPKUfAok</t>
  </si>
  <si>
    <t>caifSIgMeOY</t>
  </si>
  <si>
    <t>f54HIlbRvcl</t>
  </si>
  <si>
    <t>Qdn0vmNSflO</t>
  </si>
  <si>
    <t>mfYq3HGUIX3</t>
  </si>
  <si>
    <t>Age/Sex/KnownNewResult</t>
  </si>
  <si>
    <t>ww3Ooj6RpVI</t>
  </si>
  <si>
    <t>f10j57Ifd7k</t>
  </si>
  <si>
    <t>bu3sosk4HWn</t>
  </si>
  <si>
    <t>euzbW4INAqn</t>
  </si>
  <si>
    <t>aFPTXEOa7nu</t>
  </si>
  <si>
    <t>y1sRrKaPeKe</t>
  </si>
  <si>
    <t>uMl3wp297tR</t>
  </si>
  <si>
    <t>XuHtzXGDS00</t>
  </si>
  <si>
    <t>yNfuoYteftA</t>
  </si>
  <si>
    <t>Age/HIVStatus/ARTStatus</t>
  </si>
  <si>
    <t>PMTCT_HEI_POS</t>
  </si>
  <si>
    <t>Infant Age (2,2-12) and HIV Status (Positive)</t>
  </si>
  <si>
    <t>Infant Age (2,2-12), HIV Status (Positive) and Receiving ART (Yes Only)</t>
  </si>
  <si>
    <t>YlJCrpXkZV0</t>
  </si>
  <si>
    <t>aD5kbCnafVK</t>
  </si>
  <si>
    <t>ECGbKy8o3FC</t>
  </si>
  <si>
    <t>hGUykTtC0Xm</t>
  </si>
  <si>
    <t>Rvd2pHCkd4l</t>
  </si>
  <si>
    <t>X3J2tKb7lpP</t>
  </si>
  <si>
    <t>Age/HIVStatus/ART</t>
  </si>
  <si>
    <t>TqpIEl7LfV7</t>
  </si>
  <si>
    <t>Tp792ZiaQed</t>
  </si>
  <si>
    <t>JQvyWrTQJlo</t>
  </si>
  <si>
    <t>Key Populations v3 and HIV Status (Positive)</t>
  </si>
  <si>
    <t>Pregnant/Breastfeeding Status and HIV Status (Positive)</t>
  </si>
  <si>
    <t>Age (&lt;15,15+), Sex and HIV Status (Positive)</t>
  </si>
  <si>
    <t>B2S5gx2IGxu</t>
  </si>
  <si>
    <t>QS5ERyyw1s1</t>
  </si>
  <si>
    <t>S2AHP7FnFf8</t>
  </si>
  <si>
    <t>mHBN4F5XsI0</t>
  </si>
  <si>
    <t>ktZYUSS0Zjo</t>
  </si>
  <si>
    <t>SyQHN3Jpcww</t>
  </si>
  <si>
    <t>vmfKLKi1NBA</t>
  </si>
  <si>
    <t>DhrLCUBm3bK</t>
  </si>
  <si>
    <t>NBLKn7nRBfo</t>
  </si>
  <si>
    <t>a2BO57JIf4z</t>
  </si>
  <si>
    <t>KeyPop/HIVStatus</t>
  </si>
  <si>
    <t>Age/Sex/HIVStatus</t>
  </si>
  <si>
    <t>Age Aggregated/Sex/HIVStatus</t>
  </si>
  <si>
    <t>Age Agg/Sex/HIVStatus</t>
  </si>
  <si>
    <t>zi9VB2WP5lV</t>
  </si>
  <si>
    <t>eImKdAgLiW8</t>
  </si>
  <si>
    <t>di4b6joXm84</t>
  </si>
  <si>
    <t>HGZY9RNZjRd</t>
  </si>
  <si>
    <t>c03urRVExYe</t>
  </si>
  <si>
    <t>qkjYvdfOakY</t>
  </si>
  <si>
    <t>NewExistingArt/HIVStatus</t>
  </si>
  <si>
    <t>NewExistingArt/HIV</t>
  </si>
  <si>
    <t>rCbuMehPx2L</t>
  </si>
  <si>
    <t>E4dMZGn38Dx</t>
  </si>
  <si>
    <t>zo3Sp8MQacw</t>
  </si>
  <si>
    <t>BJa483ae5la</t>
  </si>
  <si>
    <t>aF0XIcpMmyQ</t>
  </si>
  <si>
    <t>S7WYKZlaJsR</t>
  </si>
  <si>
    <t>Cp2ACT8xVZO</t>
  </si>
  <si>
    <t>oiujAiHoksF</t>
  </si>
  <si>
    <t>Ah7JqsRXwAW</t>
  </si>
  <si>
    <t>LTiI0FkRnWn</t>
  </si>
  <si>
    <t>TBScreen/NewExistingART/HIVStatus</t>
  </si>
  <si>
    <t>TBScreen/NewExistingART/HIV</t>
  </si>
  <si>
    <t>Specimen Sent/HIVStatus</t>
  </si>
  <si>
    <t>UbX9gnF6R0q</t>
  </si>
  <si>
    <t>UaYOpflwHXy</t>
  </si>
  <si>
    <t>TB Test Type/HIVStatus</t>
  </si>
  <si>
    <t>BzFLzMe8Dwm</t>
  </si>
  <si>
    <t>TB Screen Result, New Existing ART and HIV Status (Positive)</t>
  </si>
  <si>
    <t>AiBL5n2yi14</t>
  </si>
  <si>
    <t>z3ATMdrwIXt</t>
  </si>
  <si>
    <t>asuqFPFibhP</t>
  </si>
  <si>
    <t>fOl1i98thAE</t>
  </si>
  <si>
    <t>PregnantBF/HIVStatus</t>
  </si>
  <si>
    <t>PregnantOrBreastfeeding/HIVStatus</t>
  </si>
  <si>
    <t>fZ27NAIwDJ7</t>
  </si>
  <si>
    <t>aeUQ7jg8iCv</t>
  </si>
  <si>
    <t>nS03xQohgAu</t>
  </si>
  <si>
    <t>dWEtBsYeNUM</t>
  </si>
  <si>
    <t>12mo/HIVStatus</t>
  </si>
  <si>
    <t>JobOcMlbkRL</t>
  </si>
  <si>
    <t>d8uhgtegZBw</t>
  </si>
  <si>
    <t>zzztGJdnoMK</t>
  </si>
  <si>
    <t>Fwxg6iRm5p7</t>
  </si>
  <si>
    <t>AJNjfKdk6tQ</t>
  </si>
  <si>
    <t>RoutineTargeted/HIVStatus</t>
  </si>
  <si>
    <t>RoutineTargeted/HIV</t>
  </si>
  <si>
    <t>Test Indication w/ Undocumented and HIV Status (Positive)</t>
  </si>
  <si>
    <t>Pregnant/Breastfeeding Status, Indication Status and HIV Status (Positive)</t>
  </si>
  <si>
    <t>PregnantOrBreastfeeding/Indication/HIVStatus</t>
  </si>
  <si>
    <t>PregBF/Indication/HIV</t>
  </si>
  <si>
    <t>IndexMod/Age/Sex/Result</t>
  </si>
  <si>
    <t>NdxMod/Age/Sex/Result</t>
  </si>
  <si>
    <t>VCTMod/Age/Sex/Result</t>
  </si>
  <si>
    <t>OtherMod/Age/Sex/Result</t>
  </si>
  <si>
    <t>OtrMod/Age/Sex/Result</t>
  </si>
  <si>
    <t>MobileMod/Age/Sex/Result</t>
  </si>
  <si>
    <t>MbMod/Age/Sex/Result</t>
  </si>
  <si>
    <t>k0lgqGdyk1m</t>
  </si>
  <si>
    <t>c2UhuNpCk8y</t>
  </si>
  <si>
    <t>SpiiKPXh98N</t>
  </si>
  <si>
    <t>oZ4YhB1Fkgk</t>
  </si>
  <si>
    <t>TCNNxKm4KZb</t>
  </si>
  <si>
    <t>VIhAZvOIQRL</t>
  </si>
  <si>
    <t>LHjSe0wtkHp</t>
  </si>
  <si>
    <t>dAozrDIB5mm</t>
  </si>
  <si>
    <t>CFZfL9cnbBL</t>
  </si>
  <si>
    <t>fsOXz33GvWY</t>
  </si>
  <si>
    <t>FLq9skcuN0k</t>
  </si>
  <si>
    <t>VNjZAOFstOs</t>
  </si>
  <si>
    <t>TherapyType/NewExistingArt/HIVStatus</t>
  </si>
  <si>
    <t>TherapyType/NewExArt/HIV</t>
  </si>
  <si>
    <t>JYZldK0bQoW</t>
  </si>
  <si>
    <t>n91nOska2Ss</t>
  </si>
  <si>
    <t>PMTCT_ART_NAT</t>
  </si>
  <si>
    <t>PMTCT_ART_SUBNAT</t>
  </si>
  <si>
    <t>DIAGNOSED_SUBNAT</t>
  </si>
  <si>
    <t>XiNxjMOowEr</t>
  </si>
  <si>
    <t>AiZlTvmUepP</t>
  </si>
  <si>
    <t>cFVrTNsAJrE</t>
  </si>
  <si>
    <t>hbYM0G4abha</t>
  </si>
  <si>
    <t>VL_SUPPRESSION_SUBNAT</t>
  </si>
  <si>
    <t>Iur5tIcAgLr</t>
  </si>
  <si>
    <t>nNCCw1HH31c</t>
  </si>
  <si>
    <t>I0svCMqIYij</t>
  </si>
  <si>
    <t>ewb6YdvEcTE</t>
  </si>
  <si>
    <t>ccBpxk2eDOl</t>
  </si>
  <si>
    <t>TestInd</t>
  </si>
  <si>
    <t>AgeAgg/S</t>
  </si>
  <si>
    <t>IkoNCAVS6eG</t>
  </si>
  <si>
    <t>T_PSNU</t>
  </si>
  <si>
    <t>Displayed As</t>
  </si>
  <si>
    <t>QSRgsDdwnPx</t>
  </si>
  <si>
    <t>UXtSjZGQ208</t>
  </si>
  <si>
    <t xml:space="preserve"> RESULT</t>
  </si>
  <si>
    <t>c80TjGgTiZO</t>
  </si>
  <si>
    <t>Unused</t>
  </si>
  <si>
    <t>aBZapfNWlIU</t>
  </si>
  <si>
    <t>ySGf8v2q9Rm</t>
  </si>
  <si>
    <t>TA Narratives</t>
  </si>
  <si>
    <t>DSD Narratives</t>
  </si>
  <si>
    <t>ofm0j7b5JPu</t>
  </si>
  <si>
    <t>No Support Type Narratives</t>
  </si>
  <si>
    <t>Unused UIDs (if already generated)</t>
  </si>
  <si>
    <t>Disagg</t>
  </si>
  <si>
    <t>UQJZLPV5BcW</t>
  </si>
  <si>
    <t>KFZG3Lc0XgW</t>
  </si>
  <si>
    <t>Existing in DB</t>
  </si>
  <si>
    <t>CnZQTgTEwTu</t>
  </si>
  <si>
    <t>k2U2MDOywGj</t>
  </si>
  <si>
    <t>c8U45B18ckZ</t>
  </si>
  <si>
    <t>TwqbeWKcfbA</t>
  </si>
  <si>
    <t>hW2qNZCpq6J</t>
  </si>
  <si>
    <t>CXO3RZgYCAY</t>
  </si>
  <si>
    <t>pxz2gGSIQhG</t>
  </si>
  <si>
    <t>E36ONfnaP4F</t>
  </si>
  <si>
    <t>XfWuUK3zto0</t>
  </si>
  <si>
    <t>iPfNX6Ylqp1</t>
  </si>
  <si>
    <t>Za58Sd3CIiY</t>
  </si>
  <si>
    <t>RzzSOWig2RY</t>
  </si>
  <si>
    <t>Poie5ZafzrT</t>
  </si>
  <si>
    <t>zzNslrLngKi</t>
  </si>
  <si>
    <t>xds87opkbem</t>
  </si>
  <si>
    <t>p6j1mfN4rjP</t>
  </si>
  <si>
    <t>eYD5clyWX8T</t>
  </si>
  <si>
    <t>oLVJbdHt6ou</t>
  </si>
  <si>
    <t>IYLEVxJPwpW</t>
  </si>
  <si>
    <t>T7Z0TtiWqyu</t>
  </si>
  <si>
    <t>SG4w1HBS23B</t>
  </si>
  <si>
    <t>A54qOQqaqcw</t>
  </si>
  <si>
    <t>NwOSlwpxRTe</t>
  </si>
  <si>
    <t>jEpJPF6IVVB</t>
  </si>
  <si>
    <t>Qr9eyrVLHSg</t>
  </si>
  <si>
    <t>lvVjaB46rNF</t>
  </si>
  <si>
    <t>Lhk8mjk6Yk2</t>
  </si>
  <si>
    <t>E3VaSq4JOzd</t>
  </si>
  <si>
    <t>iFlQUEQcsfZ</t>
  </si>
  <si>
    <t>vdVXlNiY6DI</t>
  </si>
  <si>
    <t>dmPR3N6lKPJ</t>
  </si>
  <si>
    <t>hfaBo0nrQok</t>
  </si>
  <si>
    <t>oBbMk5GjX4a</t>
  </si>
  <si>
    <t>efoBLDIh0M4</t>
  </si>
  <si>
    <t>MnZ3dKn0flF</t>
  </si>
  <si>
    <t>S0hz2Pfq6bw</t>
  </si>
  <si>
    <t>lfrrKlk5RrY</t>
  </si>
  <si>
    <t>C6LlPnDbDlH</t>
  </si>
  <si>
    <t>kkfFCChSw4k</t>
  </si>
  <si>
    <t>K3ROKxFntYA</t>
  </si>
  <si>
    <t>gvqDpc7BM3j</t>
  </si>
  <si>
    <t>dRgzjBGdp40</t>
  </si>
  <si>
    <t>dcaYk7TXk4E</t>
  </si>
  <si>
    <t>HlEDNiLt5hq</t>
  </si>
  <si>
    <t>PLVSo1WWnr6</t>
  </si>
  <si>
    <t>M19ArwHBuan</t>
  </si>
  <si>
    <t>No Disagg</t>
  </si>
  <si>
    <t>NO52abNB2fD</t>
  </si>
  <si>
    <t>MER Results</t>
  </si>
  <si>
    <t>MER Targets</t>
  </si>
  <si>
    <t>MER Target Setting</t>
  </si>
  <si>
    <t>KNO4emPfF91</t>
  </si>
  <si>
    <t>b6OI9qB0Who</t>
  </si>
  <si>
    <t>VMMC Technique and Sex (Male)</t>
  </si>
  <si>
    <t>tUWykiXBnjC</t>
  </si>
  <si>
    <t>ZaVDy67viEs</t>
  </si>
  <si>
    <t>RhkU5KjtAi6</t>
  </si>
  <si>
    <t>Jj8qonfbvBA</t>
  </si>
  <si>
    <t>Age (0-50+-nme, 12) and Sex (Male)</t>
  </si>
  <si>
    <t>Age (10-50+-nme, 10) and Sex</t>
  </si>
  <si>
    <t>Age (10-50+-uk-nme, 10), Sex and HIV Self Test Kit Type</t>
  </si>
  <si>
    <t>Age (&lt;10-50+-uk-nme, 11), Sex and Violence Service Type</t>
  </si>
  <si>
    <t>Age (&lt;10-50+-uk-nme, 11) and Sex (Female)</t>
  </si>
  <si>
    <t>Age (&lt;10-50+-uk-nme, 11), Sex (Female) and Known Positive / New Pos or Neg</t>
  </si>
  <si>
    <t>Age (&lt;1-50+-nme, 12), Sex and HIV Status (Positive)</t>
  </si>
  <si>
    <t>Age (&lt;1-50+-uk-nme, 12), Sex and Result</t>
  </si>
  <si>
    <t>Age (&lt;1-50+-uk-nme, 12), Sex (Female) and Result</t>
  </si>
  <si>
    <t>Age (&lt;1-50+-uk-nme, 12), Sex (Male) and Result</t>
  </si>
  <si>
    <t>Age (15-50+-nme, 9) and Sex</t>
  </si>
  <si>
    <t>Age (10-50+-uk-nme, 10) and Sex</t>
  </si>
  <si>
    <t>AV9nplk8yLw</t>
  </si>
  <si>
    <t>Age (&lt;10-50+-uk-nme, 11)</t>
  </si>
  <si>
    <t>n57XyzHWrtc</t>
  </si>
  <si>
    <t>Age (&lt;10-50+-uk-nme, 11) and Known Positive / New Pos or Neg</t>
  </si>
  <si>
    <t>F3Fj7de6Y0U</t>
  </si>
  <si>
    <t>Age (&lt;10-50+-uk-nme, 11) and Sex</t>
  </si>
  <si>
    <t>Age (&lt;1-25+, 6), Sex and Service Area</t>
  </si>
  <si>
    <t>Age (&lt;1-50+-uk-nme, 12), Sex and HIV Status (Positive)</t>
  </si>
  <si>
    <t>k4fwBHIdr28</t>
  </si>
  <si>
    <t>Key Cadre (OU Level) and Financial Support Type</t>
  </si>
  <si>
    <t>ZHUVmssidTN</t>
  </si>
  <si>
    <t>Lab Test Services Cascade</t>
  </si>
  <si>
    <t>X3vE2sLG7zr</t>
  </si>
  <si>
    <t>New Existing ART and HIV Status (Positive)</t>
  </si>
  <si>
    <t>TB Test Type and HIV Status (Positive)</t>
  </si>
  <si>
    <t>TB Therapy Type, New Existing ART and HIV Status (Positive)</t>
  </si>
  <si>
    <t>lE698ixI2iO</t>
  </si>
  <si>
    <t>phTRGTdsoqz</t>
  </si>
  <si>
    <t>HIVStatus/Sex</t>
  </si>
  <si>
    <t>HIV Status (Inc Unknown) and Sex (Male)</t>
  </si>
  <si>
    <t>TechFollowUp/Sex</t>
  </si>
  <si>
    <t>TechFollowUp&gt;14days/Sex</t>
  </si>
  <si>
    <t>Technique/Sex</t>
  </si>
  <si>
    <t>TechFollowUp&gt;14d/Sex</t>
  </si>
  <si>
    <t>nMIIq3OekNu</t>
  </si>
  <si>
    <t>Hx0TLL7gn1d</t>
  </si>
  <si>
    <t>wdNc4AeiH95</t>
  </si>
  <si>
    <t>f9kduaQUMKV</t>
  </si>
  <si>
    <t>gLYr2HkqACp</t>
  </si>
  <si>
    <t>h6WsUZjy18B</t>
  </si>
  <si>
    <t>FqAdKlk9CuW</t>
  </si>
  <si>
    <t>vdoRxRjgvFm</t>
  </si>
  <si>
    <t>DFOhwZmqmLA</t>
  </si>
  <si>
    <t>NZGXcA4oHYe</t>
  </si>
  <si>
    <t>vHCvmxeOulc</t>
  </si>
  <si>
    <t>NFYlz2qYNka</t>
  </si>
  <si>
    <t>v8ebDCsu6HA</t>
  </si>
  <si>
    <t>Ge1F4eyI3lc</t>
  </si>
  <si>
    <t>Al35ovm1QCj</t>
  </si>
  <si>
    <t>VEx9p4HPdz0</t>
  </si>
  <si>
    <t>lLgXFHRqOib</t>
  </si>
  <si>
    <t>HPFQ1dxcPOr</t>
  </si>
  <si>
    <t>TBTestType/HIVStatus</t>
  </si>
  <si>
    <t>GT81rJIJrrd</t>
  </si>
  <si>
    <t>pKH3YTAShEe</t>
  </si>
  <si>
    <t>owIr2CJUbwq</t>
  </si>
  <si>
    <t>OZ9CHCMYJMS</t>
  </si>
  <si>
    <t>Age/Sex/PEP</t>
  </si>
  <si>
    <t>Zy3Z9iGMz2t</t>
  </si>
  <si>
    <t>MN/Result/&lt;5</t>
  </si>
  <si>
    <t>PMTCT ANC/Age/Result</t>
  </si>
  <si>
    <t>PMTCT ANC/Age Aggregated/Result</t>
  </si>
  <si>
    <t>VMMC/Age Agg/Result</t>
  </si>
  <si>
    <t>VMMC/Age Aggregated/Result</t>
  </si>
  <si>
    <t>VMMC/Age/Result</t>
  </si>
  <si>
    <t>m6oDgY6WhM4</t>
  </si>
  <si>
    <t>viytbgNBMks</t>
  </si>
  <si>
    <t>WSzB03ZCEuR</t>
  </si>
  <si>
    <t>JjDbcm9MfuJ</t>
  </si>
  <si>
    <t>hvtNfA73XhN</t>
  </si>
  <si>
    <t>qZAq6ABJe2I</t>
  </si>
  <si>
    <t>NWnZzJD94qO</t>
  </si>
  <si>
    <t>ghoSZ0XbWn3</t>
  </si>
  <si>
    <t>H7Iu1SBCLTm</t>
  </si>
  <si>
    <t>jHjC9XIJbhL</t>
  </si>
  <si>
    <t>SpjvCpxnc20</t>
  </si>
  <si>
    <t>TUJPxclPx31</t>
  </si>
  <si>
    <t>tgHxA0DD5oL</t>
  </si>
  <si>
    <t>RT8zvKCJaXC</t>
  </si>
  <si>
    <t>KPBucMJSdii</t>
  </si>
  <si>
    <t>tALLi0JVRLV</t>
  </si>
  <si>
    <t>Ogm7REBudex</t>
  </si>
  <si>
    <t>KeklNQcVqTQ</t>
  </si>
  <si>
    <t>K3I0l3A6fNt</t>
  </si>
  <si>
    <t>YBdu7j2gGjC</t>
  </si>
  <si>
    <t>y8g2Rq4C3jO</t>
  </si>
  <si>
    <t>BDB38PhJVCR</t>
  </si>
  <si>
    <t>LTEVfSsVRQ1</t>
  </si>
  <si>
    <t>u6lcwDN4mQM</t>
  </si>
  <si>
    <t>code exists</t>
  </si>
  <si>
    <t>IvI3KbJILcD</t>
  </si>
  <si>
    <t>eVENweToQmW</t>
  </si>
  <si>
    <t>voq71HIDMZS</t>
  </si>
  <si>
    <t>sz6hDcZMcxU</t>
  </si>
  <si>
    <t>ovQaECwOS1M</t>
  </si>
  <si>
    <t>JvcWulM0VRV</t>
  </si>
  <si>
    <t>CfSIX5yTSdw</t>
  </si>
  <si>
    <t>uAvFE64WkMB</t>
  </si>
  <si>
    <t>RHN2Ui10Ivu</t>
  </si>
  <si>
    <t>D3dXMIpnOfu</t>
  </si>
  <si>
    <t>sVZKPce0Cd6</t>
  </si>
  <si>
    <t>A6sEZh4ctKy</t>
  </si>
  <si>
    <t>fg53NvKg3EN</t>
  </si>
  <si>
    <t>bII4eG3osk5</t>
  </si>
  <si>
    <t>DsC5f5aN6Ef</t>
  </si>
  <si>
    <t>EQiyFRSNeK2</t>
  </si>
  <si>
    <t>I9vfJMV5x7A</t>
  </si>
  <si>
    <t>PD4lzqx2CCu</t>
  </si>
  <si>
    <t>TB Diagnosis/HIVStatus</t>
  </si>
  <si>
    <t>nFwm5zwa935</t>
  </si>
  <si>
    <t>VGykA1pjgZz</t>
  </si>
  <si>
    <t>eTkiWqrqxkG</t>
  </si>
  <si>
    <t>yXZtvoYQXcD</t>
  </si>
  <si>
    <t>FjLaCnuoQWR</t>
  </si>
  <si>
    <t>BunPg5H6AL9</t>
  </si>
  <si>
    <t>JqSiilvpE7v</t>
  </si>
  <si>
    <t>u3Whcy4Frlt</t>
  </si>
  <si>
    <t>rKP45fP9zb8</t>
  </si>
  <si>
    <t>Age (&lt;15,15+-uk, 2), Sex and HIV Status (Positive)</t>
  </si>
  <si>
    <t>kLall2yxA2W</t>
  </si>
  <si>
    <t>D2KvZp54CsB</t>
  </si>
  <si>
    <t>moJA7xJZWuJ</t>
  </si>
  <si>
    <t>Hyvw9VnZ2ch</t>
  </si>
  <si>
    <t>ebCEt4u78PX</t>
  </si>
  <si>
    <t>Age Aggregated/Sex/Indication/HIVStatus</t>
  </si>
  <si>
    <t>Age Agg/Sex/Ind/HIV</t>
  </si>
  <si>
    <t>NewExistingArt/Sex/HIVStatus</t>
  </si>
  <si>
    <t>NewExistingArt/Sex/HIV</t>
  </si>
  <si>
    <t>New Existing ART, Sex (Female) and HIV Status (Positive)</t>
  </si>
  <si>
    <t>daZ60C7jk1P</t>
  </si>
  <si>
    <t>HDkkx1s0Ep8</t>
  </si>
  <si>
    <t>XtcrxSHeJI3</t>
  </si>
  <si>
    <t>dfUOSQ4dypU</t>
  </si>
  <si>
    <t>AbBlLexIsnr</t>
  </si>
  <si>
    <t>K9qfFKkredr</t>
  </si>
  <si>
    <t>VJkQfW5CsSs</t>
  </si>
  <si>
    <t>bjpeWBZGkaV</t>
  </si>
  <si>
    <t>fhBEkut3R3H</t>
  </si>
  <si>
    <t>pecRCQ589Ip</t>
  </si>
  <si>
    <t>J0EJi8BhnUC</t>
  </si>
  <si>
    <t>fexxrOGUvrv</t>
  </si>
  <si>
    <t>G6EQGNhixQe</t>
  </si>
  <si>
    <t>bO90YLjSbox</t>
  </si>
  <si>
    <t>ZdCidLkGGV4</t>
  </si>
  <si>
    <t>z5IOTPUto8L</t>
  </si>
  <si>
    <t>jWXNXtGEGKn</t>
  </si>
  <si>
    <t>QBCFhUL0DsI</t>
  </si>
  <si>
    <t>CTStqfWGP5K</t>
  </si>
  <si>
    <t>cdacTAmnRph</t>
  </si>
  <si>
    <t>PoKIzQ3T4lw</t>
  </si>
  <si>
    <t>J5gH39E7cab</t>
  </si>
  <si>
    <t>lo2c9TXkj5X</t>
  </si>
  <si>
    <t>iBT0uRSIadN</t>
  </si>
  <si>
    <t>24mo/HIVStatus</t>
  </si>
  <si>
    <t>36mo/HIVStatus</t>
  </si>
  <si>
    <t>Pxf0TEEIZFl</t>
  </si>
  <si>
    <t>KWmsoOySlvp</t>
  </si>
  <si>
    <t>BnlDGvdjpYH</t>
  </si>
  <si>
    <t>bOnCafw9zhe</t>
  </si>
  <si>
    <t>jhrSaVSqLGI</t>
  </si>
  <si>
    <t>nCNV2ZSlY3j</t>
  </si>
  <si>
    <t>MOtGVQLwYmA</t>
  </si>
  <si>
    <t>gmR0FxXhLyl</t>
  </si>
  <si>
    <t>KLHpJzK1SLy</t>
  </si>
  <si>
    <t>ZOU9pal2R3w</t>
  </si>
  <si>
    <t>LRovH4RfPxL</t>
  </si>
  <si>
    <t>BWkdrGCoKhQ</t>
  </si>
  <si>
    <t>pnXn5yTXLvG</t>
  </si>
  <si>
    <t>X2m1PXxPAQe</t>
  </si>
  <si>
    <t>OVGosP8B0N9</t>
  </si>
  <si>
    <t>RZQwqjcStIp</t>
  </si>
  <si>
    <t>g6VQiVnU01o</t>
  </si>
  <si>
    <t>ASBT43khvwp</t>
  </si>
  <si>
    <t>VX3vV0hBeLy</t>
  </si>
  <si>
    <t>SmaMR3maQMj</t>
  </si>
  <si>
    <t>Age (&lt;1-50+-nme, 12), Sex (Inc Unknown), Test Indication and HIV Status (Positive)</t>
  </si>
  <si>
    <t>v09vwJoZ6MY</t>
  </si>
  <si>
    <t>Age/Sex/Indication/HIVStatus</t>
  </si>
  <si>
    <t>Age/Sex/Ind/HIV</t>
  </si>
  <si>
    <t>kznQBykTtJt</t>
  </si>
  <si>
    <t>alP4jHSfacs</t>
  </si>
  <si>
    <t>YvPOllVtINQ</t>
  </si>
  <si>
    <t>MylJht530Cc</t>
  </si>
  <si>
    <t>Lab/TestVolume</t>
  </si>
  <si>
    <t>POCT/TestVolume</t>
  </si>
  <si>
    <t>iCBrw4jfZpW</t>
  </si>
  <si>
    <t>KMtAtCRNZl8</t>
  </si>
  <si>
    <t>uSDvLTfmyZL</t>
  </si>
  <si>
    <t>brZrxriiF0a</t>
  </si>
  <si>
    <t>qkV2omqh4Xw</t>
  </si>
  <si>
    <t>HWlPIUSm4jJ</t>
  </si>
  <si>
    <t>IBxW3OeOlLm</t>
  </si>
  <si>
    <t>oBAgmheBhz4</t>
  </si>
  <si>
    <t>JuKu8wCaIoz</t>
  </si>
  <si>
    <t>AT1GyM3oaZd</t>
  </si>
  <si>
    <t>PMTCT/Age/Result</t>
  </si>
  <si>
    <t>PMTCT/Age Agg/Result</t>
  </si>
  <si>
    <t>JVe2zKexPX7</t>
  </si>
  <si>
    <t>qFl7nNiyjOk</t>
  </si>
  <si>
    <t>iNhwOyeRGkL</t>
  </si>
  <si>
    <t>mUFfWgGysbz</t>
  </si>
  <si>
    <t>vfRlJAMLZGy</t>
  </si>
  <si>
    <t>Rjtolpq5kkd</t>
  </si>
  <si>
    <t>IQBHZfIQ1tz</t>
  </si>
  <si>
    <t>K1HrHLNWHTO</t>
  </si>
  <si>
    <t>RgjxVO486yM</t>
  </si>
  <si>
    <t>UQpijJAj2OZ</t>
  </si>
  <si>
    <t>GlUjXffvuZO</t>
  </si>
  <si>
    <t>PxGprLSHtqv</t>
  </si>
  <si>
    <t>MC7Q6BN0Xw9</t>
  </si>
  <si>
    <t>PJEPs8sHAk5</t>
  </si>
  <si>
    <t>name_target_fixed</t>
  </si>
  <si>
    <t>npv1nsCoe0c</t>
  </si>
  <si>
    <t>VCT/Age/Sex/Result</t>
  </si>
  <si>
    <t>Indicator Code</t>
  </si>
  <si>
    <t>Indicator Description</t>
  </si>
  <si>
    <t>Number of key populations reached with individual and/or small group-level HIV prevention interventions designed for the target population</t>
  </si>
  <si>
    <t>Number of individuals who received HIV Testing Services (HTS) and received their test results</t>
  </si>
  <si>
    <t>HTS_TST_POS</t>
  </si>
  <si>
    <t>Number of individuals who received HIV Testing Services (HTS) and received their test results (POS)</t>
  </si>
  <si>
    <t>Number of individual HIV self-test kits distributed</t>
  </si>
  <si>
    <t>Percentage of pregnant women with known HIV status at antenatal care (includes those who already knew their HIV status prior to ANC)</t>
  </si>
  <si>
    <t>PMTCT_STAT_POS</t>
  </si>
  <si>
    <t>Percentage of pregnant women with known HIV status at antenatal care (includes those who already knew their HIV status prior to ANC) (POS)</t>
  </si>
  <si>
    <t>Number of HIV-infected infants identified in the reporting period, whose diagnostic sample was collected by 12 months of age.</t>
  </si>
  <si>
    <t>TB_STAT_POS</t>
  </si>
  <si>
    <t>Percentage of new and relapse TB cases with documented HIV status (POS)</t>
  </si>
  <si>
    <t>Percentage of adults and children known to be on treatment 12 months after initiation of antiretroviral therapy (Note: reporting 24 and 36 months is recommended, but optional)</t>
  </si>
  <si>
    <t>Percentage of stock status observations from storage sites where commodities are stocked according to plan, by level in supply system</t>
  </si>
  <si>
    <t>Number of health worker full-time equivalents who are working on any HIV-related activities (i.e., prevention, treatment and other HIV support) at PEPFAR-supported facility sites</t>
  </si>
  <si>
    <t>Number of health worker full-time equivalents who are working on any HIV-related activities i.e., prevention, treatment and other HIV support and are receiving any type of support from PEPFAR</t>
  </si>
  <si>
    <t>Number of PEPFAR-supported facilities that have an electronic medical record system within the following service delivery areas: HIV Testing Services, Care &amp; Treatment, Antenatal or Maternity Services, Early Infant Diagnosis or Under Five Clinic, or TB/HIV Services</t>
  </si>
  <si>
    <t>Number of PEPFAR-supported laboratory-based testing and/or Point-of-Care Testing (POCT) sites engaged in continuous quality Improvement (CQI) and proficiency testing (PT) activities.</t>
  </si>
  <si>
    <t>The percentage of adults and children living with HIV who know their status (have been diagnosed)</t>
  </si>
  <si>
    <t>Percentage of people living with HIV on ART with a suppressed viral load</t>
  </si>
  <si>
    <t>Percentage of adults and children receiving antiretroviral therapy</t>
  </si>
  <si>
    <t>Percentage of adults and children receiving antiretroviral therapy (SUBNAT)</t>
  </si>
  <si>
    <t>Percentage of people who inject drugs (PWID) on medication assisted therapy</t>
  </si>
  <si>
    <t>Percentage of people who inject drugs (PWID) on medication assisted therapy (SUBNAT)</t>
  </si>
  <si>
    <t>Percentage of pregnant women with known HIV status</t>
  </si>
  <si>
    <t>Percentage of pregnant women with known HIV status (SUBNAT)</t>
  </si>
  <si>
    <t>Number and percentage of HIV-positive pregnant women who received antiretroviral medicine (ARV) during pregnancy to reduce the risk of mother-to-child transmission</t>
  </si>
  <si>
    <t>Number and percentage of HIV-positive pregnant women who received antiretroviral medicine (ARV) during pregnancy to reduce the risk of mother-to-child transmission (SUBNAT)</t>
  </si>
  <si>
    <t>Number of males circumcised during the reporting period according to national standards (SUBNAT)</t>
  </si>
  <si>
    <t>description_freeinput</t>
  </si>
  <si>
    <t>VLO4oeZKU23</t>
  </si>
  <si>
    <t>jxUEhDU95PK</t>
  </si>
  <si>
    <t>cLZuKgugotb</t>
  </si>
  <si>
    <t>Program Status v2</t>
  </si>
  <si>
    <t>I6BamX5gXp6</t>
  </si>
  <si>
    <t>Transferred or exited</t>
  </si>
  <si>
    <t xml:space="preserve"> </t>
  </si>
  <si>
    <t>hG9RAKu5UBA</t>
  </si>
  <si>
    <t>gRO43x4wgzx</t>
  </si>
  <si>
    <t>TransferExit</t>
  </si>
  <si>
    <t>N6Uob2Db4SD</t>
  </si>
  <si>
    <t>Mb6BkTkVHIw</t>
  </si>
  <si>
    <t>iDwZ9aZj3P0</t>
  </si>
  <si>
    <t>faUXvDQymMY</t>
  </si>
  <si>
    <t>S0q83kAmHEj</t>
  </si>
  <si>
    <t>Top Level Numerator FY18R/FY19T</t>
  </si>
  <si>
    <t>Top Level Denominator FY18R/FY19T</t>
  </si>
  <si>
    <t>mSJrwMtntwf</t>
  </si>
  <si>
    <t>JTQFNIoK3HB</t>
  </si>
  <si>
    <t>Top Level Numerator FY17R/FY18T</t>
  </si>
  <si>
    <t>Top Level Denominator FY17R/FY18T</t>
  </si>
  <si>
    <t>uYEe3jVXN7d</t>
  </si>
  <si>
    <t>m47kaTPEsyA</t>
  </si>
  <si>
    <t>degsuid_PyH2VwU5xIQ</t>
  </si>
  <si>
    <t>degsuid_D5XbQ59EJ4P</t>
  </si>
  <si>
    <t>MOH</t>
  </si>
  <si>
    <t>Age (&lt;15,15+), Sex (inc Unknown), and Test Indication w/ Undocumented</t>
  </si>
  <si>
    <t>Age (&lt;15,15+-uk, 2) and Sex w/ Unknown and Result</t>
  </si>
  <si>
    <t>Age (&lt;15,15+-uk, 2), Sex (inc Unknown) and HIV Status (Positive)</t>
  </si>
  <si>
    <t>Age (&lt;15,15+-uk, 2), Sex, Test Indication w/ Undocumented, and HIV Status (Positive)</t>
  </si>
  <si>
    <t>Sex (Female) and Known Positive / New Pos or Neg</t>
  </si>
  <si>
    <t>EoYZmW9JzQ2</t>
  </si>
  <si>
    <t>gzLCcGmISCs</t>
  </si>
  <si>
    <t>qWN4RMOiZ7m</t>
  </si>
  <si>
    <t>PEPFAR_MOH</t>
  </si>
  <si>
    <t>MOH_NARRATIVE</t>
  </si>
  <si>
    <t>Sex/KnownNewPosNewNeg</t>
  </si>
  <si>
    <t>sUhaJVAUfcA</t>
  </si>
  <si>
    <t>f8s5wxjhK5w</t>
  </si>
  <si>
    <t>MOH Narrative</t>
  </si>
  <si>
    <t>DA6bCdDUQf6</t>
  </si>
  <si>
    <t>UHLoxTY8qPY</t>
  </si>
  <si>
    <t>CXCA_SCRN</t>
  </si>
  <si>
    <t>Age/Sex/HIVStatus/ScreenResult/ScreenVisitType</t>
  </si>
  <si>
    <t>On ART screened for cervical cancer.</t>
  </si>
  <si>
    <t>Age (15-50+-uk, 8), Sex (Female), HIV Status (Positive), Cervical Cancer Result and Visit</t>
  </si>
  <si>
    <t>nCcLK0df5wY</t>
  </si>
  <si>
    <t>CXCA_TX</t>
  </si>
  <si>
    <t>Age/Sex/HIVStatus/TreatmentType/ScreenVisitType</t>
  </si>
  <si>
    <t>On ART eligible for treatment</t>
  </si>
  <si>
    <t>Age/Sex/HIV/Scrn/Visit</t>
  </si>
  <si>
    <t>Age/Sex/HIV/Tx/Visit</t>
  </si>
  <si>
    <t>XboLlTkc4Av</t>
  </si>
  <si>
    <t>XWK6yAwhol8</t>
  </si>
  <si>
    <t>D8gXql7mhrZ</t>
  </si>
  <si>
    <t>Z6qsl1ezjTS</t>
  </si>
  <si>
    <t>Age (15-50+-uk, 8), Sex (Female), HIV Status (Positive), Cervical Cancer Treatment Type and Visit</t>
  </si>
  <si>
    <t>qOgXk080fJH</t>
  </si>
  <si>
    <t>bybAqM1Lnba</t>
  </si>
  <si>
    <t>PHtNhNJSKg3</t>
  </si>
  <si>
    <t>dwreNcJ1sWU</t>
  </si>
  <si>
    <t>h5rXMDBAq2P</t>
  </si>
  <si>
    <t>yEQ5FoXJWAx</t>
  </si>
  <si>
    <t>ndREbLzsBVY</t>
  </si>
  <si>
    <t>D7Sg2JdJ1Oi</t>
  </si>
  <si>
    <t>VRyFgVsVOQh</t>
  </si>
  <si>
    <t>ScXNe57YADJ</t>
  </si>
  <si>
    <t>BRalYZhcHpi</t>
  </si>
  <si>
    <t>V6hxDYUZFBq</t>
  </si>
  <si>
    <t>DfSheC3aJSQ</t>
  </si>
  <si>
    <t>Alignment Narrative</t>
  </si>
  <si>
    <t>xwVNaDjMe9z</t>
  </si>
  <si>
    <t>IXkZ7eWtFHs</t>
  </si>
  <si>
    <t>DL6IAVWbury</t>
  </si>
  <si>
    <t>sdarqD1J8fb</t>
  </si>
  <si>
    <t>GxUQu72i38n</t>
  </si>
  <si>
    <t>JWWCLO8aNY0</t>
  </si>
  <si>
    <t>Mon8vQgC9qg</t>
  </si>
  <si>
    <t>l697bKzFRSv</t>
  </si>
  <si>
    <t>nwiLBV93jqz</t>
  </si>
  <si>
    <t>AvAM8ri6iaw</t>
  </si>
  <si>
    <t>iyANolnH3mk</t>
  </si>
  <si>
    <t>xNTzinnVgba</t>
  </si>
  <si>
    <t>ARVs</t>
  </si>
  <si>
    <t>Ignore</t>
  </si>
  <si>
    <t>HTS_RECENT</t>
  </si>
  <si>
    <t>Age/Sex/HIVIndication</t>
  </si>
  <si>
    <t>USniQRTQRnY</t>
  </si>
  <si>
    <t>Age (15-50+-uk, 8), and Sex</t>
  </si>
  <si>
    <t>csq7T3k1CXg</t>
  </si>
  <si>
    <t>Age (15-50+-uk, 8), Sex, HIV Status (Positive) and HIV Indication</t>
  </si>
  <si>
    <t>Sex/PregnancyStatus/HIVStatus/HIVIndication</t>
  </si>
  <si>
    <t>x5WRZXjH0Hy</t>
  </si>
  <si>
    <t>D81jT5YuMQs</t>
  </si>
  <si>
    <t>A65WukzsyKT</t>
  </si>
  <si>
    <t>tmLjIk4hVDh</t>
  </si>
  <si>
    <t>GPWC6JTUUYg</t>
  </si>
  <si>
    <t>crzRmmBKQy4</t>
  </si>
  <si>
    <t>fSXIwl6nGZV</t>
  </si>
  <si>
    <t>fQoOizAbhg5</t>
  </si>
  <si>
    <t>VIjzTiANObL</t>
  </si>
  <si>
    <t>gXAUmbpD4g4</t>
  </si>
  <si>
    <t>lLUht87ObDM</t>
  </si>
  <si>
    <t>iwl5itIdZb1</t>
  </si>
  <si>
    <t>ThreeMonthTestResult</t>
  </si>
  <si>
    <t>x5H3nrR8BNW</t>
  </si>
  <si>
    <t>UkV4LwXGXlP</t>
  </si>
  <si>
    <t>YJ29Pdq78W9</t>
  </si>
  <si>
    <t>KesP3ZZ6QzX</t>
  </si>
  <si>
    <t>UEwNWt3chBv</t>
  </si>
  <si>
    <t>TZ8qVM2nqy7</t>
  </si>
  <si>
    <t>PrEP_CURR</t>
  </si>
  <si>
    <t>Sex (Female), Pregnancy Status (Pregnant), HIV Status (Positive), HIV Indication</t>
  </si>
  <si>
    <t>jz1HlZELzXl</t>
  </si>
  <si>
    <t>diLLkSbTXDJ</t>
  </si>
  <si>
    <t>PrEP Three Month Test Result</t>
  </si>
  <si>
    <t>twyHxdQVjMC</t>
  </si>
  <si>
    <t>pkZRNlMgL89</t>
  </si>
  <si>
    <t>SUQVVrHxjTP</t>
  </si>
  <si>
    <t>xtATyAWqPdX</t>
  </si>
  <si>
    <t>JfDTMTZuaxw</t>
  </si>
  <si>
    <t>HTS recently tested</t>
  </si>
  <si>
    <t>Receiving PrEP</t>
  </si>
  <si>
    <t>len (Result: 42, Target 50)</t>
  </si>
  <si>
    <t>Sex/Preg/HIV/Indicate</t>
  </si>
  <si>
    <t>UdiOWxBkBeT</t>
  </si>
  <si>
    <t>X1icwqm8Olf</t>
  </si>
  <si>
    <t>BnuDiT3rpra</t>
  </si>
  <si>
    <t>LPvCxJVo8O0</t>
  </si>
  <si>
    <t>Age/Sex/HIVIndicate</t>
  </si>
  <si>
    <t>AoWbpQLbBBp</t>
  </si>
  <si>
    <t>Age (&lt;10-50+-uk, 10) and Sex (Female)</t>
  </si>
  <si>
    <t>uLkFSJJGFUZ</t>
  </si>
  <si>
    <t>Age (10-50+-uk, 10) Sex and HIV Self Test Kit Type</t>
  </si>
  <si>
    <t>jAWt3sTntIp</t>
  </si>
  <si>
    <t>Age (&lt;10-50+-uk, 10), Sex (Female) and Known Positive / New Pos or Neg</t>
  </si>
  <si>
    <t>U3uYo0XLBsm</t>
  </si>
  <si>
    <t>Age (&lt;1-50+, 12) and Sex</t>
  </si>
  <si>
    <t>Sq8S9IFgxjQ</t>
  </si>
  <si>
    <t>Age (&lt;1-50+-uk, 12), New Existing ART, Sex (Female) and HIV Status (Positive)</t>
  </si>
  <si>
    <t>HZtrVMo9031</t>
  </si>
  <si>
    <t>Age (&lt;1-50+-uk, 12), Sex and HIV Status (Positive)</t>
  </si>
  <si>
    <t>Ynr2qtl6WB9</t>
  </si>
  <si>
    <t>Age (&lt;1-50+-uk, 12), Sex and Known Positive / New Pos or Neg</t>
  </si>
  <si>
    <t>rcyH8qsC2AZ</t>
  </si>
  <si>
    <t>Age (&lt;1-50+-uk, 12), Sex (Female) and Test Results</t>
  </si>
  <si>
    <t>vyCxt8An698</t>
  </si>
  <si>
    <t>Age (&lt;1-50+-uk, 12), Sex, New Existing ART and HIV Status (Positive)</t>
  </si>
  <si>
    <t>bL9OWNHMVKy</t>
  </si>
  <si>
    <t>Age (&lt;1-50+-uk, 12), Sex, Test Indication and HIV Status (Positive)</t>
  </si>
  <si>
    <t>Qc1AaYpKsjs</t>
  </si>
  <si>
    <t>Szuf9YjHjTL</t>
  </si>
  <si>
    <t>Age/Sex/NewExistingArt/HIVStatus</t>
  </si>
  <si>
    <t>iAYee99BIjX</t>
  </si>
  <si>
    <t>NLETU6RpNFz</t>
  </si>
  <si>
    <t>DHhB2W8z4k6</t>
  </si>
  <si>
    <t>kljRwxsALbv</t>
  </si>
  <si>
    <t>Age/Sex/NewExistingArt</t>
  </si>
  <si>
    <t>Age (&lt;15,15+-uk, 2), Sex, New Existing ART and HIV Status (Positive)</t>
  </si>
  <si>
    <t>QxGJU5VqkS4</t>
  </si>
  <si>
    <t>rxgD4kPnUIg</t>
  </si>
  <si>
    <t>MD74x7fNR4j</t>
  </si>
  <si>
    <t>Age/Sex/ProgramStatus</t>
  </si>
  <si>
    <t>yrHtiegtNew</t>
  </si>
  <si>
    <t>Age (&lt;10-50+-uk, 10), Sex and Violence Service Type</t>
  </si>
  <si>
    <t>mFvb8LsrlS5</t>
  </si>
  <si>
    <t>Age (&lt;10-50+-uk, 10) and Sex</t>
  </si>
  <si>
    <t>Ebuc5weoYGC</t>
  </si>
  <si>
    <t>Age (&lt;15,15+-uk, 2), Sex, TB Therapy Type, New Existing ART and HIV Status (Positive Only)</t>
  </si>
  <si>
    <t>wip8eTSc0eh</t>
  </si>
  <si>
    <t>KTrXeuvf4iQ</t>
  </si>
  <si>
    <t>jHg4mcN2VSE</t>
  </si>
  <si>
    <t>TX_ML</t>
  </si>
  <si>
    <t>Age/Sex/ARTNoContactReason</t>
  </si>
  <si>
    <t>On ART no clinical contact</t>
  </si>
  <si>
    <t>Age (&lt;1-50+uk, 12), Sex and ART Reason for No Clinical Contact</t>
  </si>
  <si>
    <t>nwOffga5QfV</t>
  </si>
  <si>
    <t>DRRao8jDO3b</t>
  </si>
  <si>
    <t>zZAL1CbGhu8</t>
  </si>
  <si>
    <t>Age (&lt;1-50+-uk, 12), Sex and No Clinical Contact Cause of Death</t>
  </si>
  <si>
    <t>OBcCcggxy2M</t>
  </si>
  <si>
    <t>XwrgoYZOp6F</t>
  </si>
  <si>
    <t>MuoOcV0tS1m</t>
  </si>
  <si>
    <t>Age/Sex/ARTNoContact</t>
  </si>
  <si>
    <t>Age (&lt;10-50+-uk, 10), Sex (Female) and Known Positive / New Pos or Neg / Recent Neg</t>
  </si>
  <si>
    <t>CwdpUfwQJ98</t>
  </si>
  <si>
    <t>Age (0-50+-uk, 13) and Sex (Male)</t>
  </si>
  <si>
    <t>j8nRtnRu38x</t>
  </si>
  <si>
    <t>JuMoiYn1jKB</t>
  </si>
  <si>
    <t>vzKsb0QkktS</t>
  </si>
  <si>
    <t>HTS_INDEX</t>
  </si>
  <si>
    <t>Number of index cases offered</t>
  </si>
  <si>
    <t>Age (&lt;1-50+-uk, 12) and Sex</t>
  </si>
  <si>
    <t>KD7et9pZCmw</t>
  </si>
  <si>
    <t>Number of index cases accepted</t>
  </si>
  <si>
    <t>wkMmlftfTvx</t>
  </si>
  <si>
    <t>HCzzXAWX6Qm</t>
  </si>
  <si>
    <t>Number of contacts</t>
  </si>
  <si>
    <t>Age (&lt;15,15+-uk, 2), Sex and HIV Status</t>
  </si>
  <si>
    <t>nvUg2yPrYFM</t>
  </si>
  <si>
    <t>fpW7iq7zFNN</t>
  </si>
  <si>
    <t>wJSHzXjl3ev</t>
  </si>
  <si>
    <t>HTS Result</t>
  </si>
  <si>
    <t>Os9GkOOHHJR</t>
  </si>
  <si>
    <t>VcYITWFtRPl</t>
  </si>
  <si>
    <t>HIV Status (Inc Undisclosed and Test Not Required)</t>
  </si>
  <si>
    <t>kUL0UnmrAP6</t>
  </si>
  <si>
    <t>Age/TherapyType/NewExistingArt/HIVStatus</t>
  </si>
  <si>
    <t>Age (&lt;10-50+-uk, 10), New Existing ART, Sex (Female) and HIV Status (Positive)</t>
  </si>
  <si>
    <t>rFarVcEuKlX</t>
  </si>
  <si>
    <t>uNEH5voNvTC</t>
  </si>
  <si>
    <t>WgNQbLYbH0u</t>
  </si>
  <si>
    <t>F8OgJJZ7qid</t>
  </si>
  <si>
    <t>ozVdTdOWAKA</t>
  </si>
  <si>
    <t>Age/TherapyType/NewExArt/HIV</t>
  </si>
  <si>
    <t>Age/Therapy/NewExArt/HIV</t>
  </si>
  <si>
    <t>Age (&lt;1,1-4-uk, 2), Sex and Result</t>
  </si>
  <si>
    <t>YsrFQ6Ge42q</t>
  </si>
  <si>
    <t>o2CaUREgUwe</t>
  </si>
  <si>
    <t>nNaxemQdG9Q</t>
  </si>
  <si>
    <t>PopulationPriorityType</t>
  </si>
  <si>
    <t>Ta91dgS1KCU</t>
  </si>
  <si>
    <t>Priority Population Type</t>
  </si>
  <si>
    <t>Age (&lt;1-50+-uk, 12), Sex and Test Results</t>
  </si>
  <si>
    <t>qKePLJSRLgS</t>
  </si>
  <si>
    <t>yoxGr2OW5vT</t>
  </si>
  <si>
    <t>CadreCategory/FinancialSupport/Expenditure</t>
  </si>
  <si>
    <t>CadreCat/FinanceSprt/Exp</t>
  </si>
  <si>
    <t>LsAtnMoIeBm</t>
  </si>
  <si>
    <t>Top Level Numerator FY19R/FY20T</t>
  </si>
  <si>
    <t>Top Level Denominator FY19R/FY20T</t>
  </si>
  <si>
    <t>hlQ6uwWwphM</t>
  </si>
  <si>
    <t>cSgFNR6WxB6</t>
  </si>
  <si>
    <t>degsuid_cvH4KwxSDKP</t>
  </si>
  <si>
    <t>Age (10-50+-uk, 10) and Sex</t>
  </si>
  <si>
    <t>Auz9G1lgPSX</t>
  </si>
  <si>
    <t>MQYi9hco9WG</t>
  </si>
  <si>
    <t>FJfaHJMuiJP</t>
  </si>
  <si>
    <t>dbfugqHSCan</t>
  </si>
  <si>
    <t>loZi3bNZMkD</t>
  </si>
  <si>
    <t>HVzzfyVVIs1</t>
  </si>
  <si>
    <t>Qk8HjZeOBom</t>
  </si>
  <si>
    <t>qesr9meNVYc</t>
  </si>
  <si>
    <t>vsudHZwmvb2</t>
  </si>
  <si>
    <t>tqP00nubcdo</t>
  </si>
  <si>
    <t>VkrrexUefpS</t>
  </si>
  <si>
    <t>xwvbFrVMuT3</t>
  </si>
  <si>
    <t>fmv0nVmBX0h</t>
  </si>
  <si>
    <t>hfR9r70Fk99</t>
  </si>
  <si>
    <t>wQ5XOuU0LVH</t>
  </si>
  <si>
    <t>E1evUFrsCog</t>
  </si>
  <si>
    <t>Age (15-50+-uk, 8), Sex (Female) and HIV Status (Positive)</t>
  </si>
  <si>
    <t>vujcR8cRgg1</t>
  </si>
  <si>
    <t>wKfrJtLveuC</t>
  </si>
  <si>
    <t>WpZwPieQ060</t>
  </si>
  <si>
    <t>KlAFsRMw17y</t>
  </si>
  <si>
    <t>xlSW2W3YGtk</t>
  </si>
  <si>
    <t>jCfFnI5DZST</t>
  </si>
  <si>
    <t>Age (&lt;1-50+-uk, 12), HIV Status (Inc Unknown) and Sex (Male)</t>
  </si>
  <si>
    <t>F00w1bHIVma</t>
  </si>
  <si>
    <t>cRCw63EQEbM</t>
  </si>
  <si>
    <t>TiMvlchPiPH</t>
  </si>
  <si>
    <t>uh9PhdnIkHp</t>
  </si>
  <si>
    <t>A2eyuXZUCEk</t>
  </si>
  <si>
    <t>dd2WtJJxFYj</t>
  </si>
  <si>
    <t>CrhtWrSnb2D</t>
  </si>
  <si>
    <t>irb0EORmNvv</t>
  </si>
  <si>
    <t>W4BGn0YggH0</t>
  </si>
  <si>
    <t>LszHDl1UBp2</t>
  </si>
  <si>
    <t>G7eK9Fy8PJO</t>
  </si>
  <si>
    <t>Age (10-50+-uk, 10) Sex w/ Unknown and HIV Self Test Kit Type</t>
  </si>
  <si>
    <t>E4YtHakxPTg</t>
  </si>
  <si>
    <t>MktYDp33kd6</t>
  </si>
  <si>
    <t>r2kTLIRR13f</t>
  </si>
  <si>
    <t>n9csABZUN9q</t>
  </si>
  <si>
    <t>Ox1NfrpV4tv</t>
  </si>
  <si>
    <t>uhBxffDdcLm</t>
  </si>
  <si>
    <t>kqhj1NfxHvi</t>
  </si>
  <si>
    <t>BeEA8PsZ8Ky</t>
  </si>
  <si>
    <t>DcQet8tM3my</t>
  </si>
  <si>
    <t>Age/Sex/TBScreen/NewExistingART/HIVStatus</t>
  </si>
  <si>
    <t>Age/Sex/TBScreen/ART/HIV</t>
  </si>
  <si>
    <t>CXCA_SCRN_N_DSD_Age_Sex_HIV_Scrn_Visit</t>
  </si>
  <si>
    <t>CXCA_SCRN_N_DSD_NARRATIVE</t>
  </si>
  <si>
    <t>CXCA_SCRN_N_TA_Age_Sex_HIV_Scrn_Visit</t>
  </si>
  <si>
    <t>CXCA_SCRN_N_TA_NARRATIVE</t>
  </si>
  <si>
    <t>CXCA_TX_N_DSD_Age_Sex_HIV_Tx_Visit</t>
  </si>
  <si>
    <t>CXCA_TX_N_DSD_NARRATIVE</t>
  </si>
  <si>
    <t>CXCA_TX_N_TA_Age_Sex_HIV_Tx_Visit</t>
  </si>
  <si>
    <t>CXCA_TX_N_TA_NARRATIVE</t>
  </si>
  <si>
    <t>DIAGNOSED_SUBNAT_N_SUBNAT_Age_Agg_Sex</t>
  </si>
  <si>
    <t>DIAGNOSED_SUBNAT_N_SUBNAT_Age_Agg_Sex_TARGET</t>
  </si>
  <si>
    <t>DIAGNOSED_SUBNAT_N_SUBNAT</t>
  </si>
  <si>
    <t>DIAGNOSED_SUBNAT_N_SUBNAT_Sex</t>
  </si>
  <si>
    <t>DIAGNOSED_SUBNAT_N_SUBNAT_Sex_TARGET</t>
  </si>
  <si>
    <t>DIAGNOSED_SUBNAT_N_SUBNAT_TARGET</t>
  </si>
  <si>
    <t>EMR_SITE_MIL_N_NoApp_Serv_Del_Area</t>
  </si>
  <si>
    <t>EMR_SITE_MIL_N_NoApp</t>
  </si>
  <si>
    <t>EMR_SITE_N_NoApp_Serv_Del_Area</t>
  </si>
  <si>
    <t>M9jHprOpKV1</t>
  </si>
  <si>
    <t>ER_E_Award</t>
  </si>
  <si>
    <t>LgtwPdRYsvm</t>
  </si>
  <si>
    <t>ER_E_DUNS</t>
  </si>
  <si>
    <t>iC2PILBWVRh</t>
  </si>
  <si>
    <t>ER_E_InputFile</t>
  </si>
  <si>
    <t>OU8mBTtbYzQ</t>
  </si>
  <si>
    <t>ER_E_StatusMsg</t>
  </si>
  <si>
    <t>lU5N0r64RlK</t>
  </si>
  <si>
    <t>ER_E_TotalErrors</t>
  </si>
  <si>
    <t>m4SGUfI8M4Y</t>
  </si>
  <si>
    <t>ER_E_TotalExp</t>
  </si>
  <si>
    <t>pnv84HG9onu</t>
  </si>
  <si>
    <t>ER_E_TotalInterventions</t>
  </si>
  <si>
    <t>HRiGbweHoxg</t>
  </si>
  <si>
    <t>ER_E_TotalWarnings</t>
  </si>
  <si>
    <t>CRS8PIAdMi8</t>
  </si>
  <si>
    <t>ER_E_Validity</t>
  </si>
  <si>
    <t>FPINT_SITE_MIL_N_NoApp</t>
  </si>
  <si>
    <t>FPINT_SITE_N_NoApp_Serv_Del_Point</t>
  </si>
  <si>
    <t>GEND_GBV_N_DSD_Age_Sex_PEP</t>
  </si>
  <si>
    <t>GEND_GBV_N_DSD_Age_Sex_ViolenceType_TARGET_v3</t>
  </si>
  <si>
    <t>GEND_GBV_N_DSD_Age_Sex_ViolenceType_v2</t>
  </si>
  <si>
    <t>GEND_GBV_N_TA_Age_Sex_PEP</t>
  </si>
  <si>
    <t>GEND_GBV_N_TA_Age_Sex_ViolenceType_TARGET_v3</t>
  </si>
  <si>
    <t>GEND_GBV_N_TA_Age_Sex_ViolenceType_v2</t>
  </si>
  <si>
    <t>HTS_SELF_N_DSD_Age_Sex_HIVSelfTest</t>
  </si>
  <si>
    <t>HTS_SELF_N_DSD_Age_Sex_HIVSelfTest_TARGET</t>
  </si>
  <si>
    <t>HTS_SELF_N_DSD_HIVSelfTest</t>
  </si>
  <si>
    <t>HTS_SELF_N_DSD_HIVSelfTest_TARGET</t>
  </si>
  <si>
    <t>HTS_SELF_N_DSD_HIVSelfTestUser</t>
  </si>
  <si>
    <t>HTS_SELF_N_DSD_HIVSelfTestUser_TARGET</t>
  </si>
  <si>
    <t>HTS_SELF_N_DSD_KeyPop_HIVSelfTest</t>
  </si>
  <si>
    <t>HTS_SELF_N_DSD_KeyPop_HIVSelfTest_TARGET</t>
  </si>
  <si>
    <t>HTS_SELF_N_DSD_NARRATIVE</t>
  </si>
  <si>
    <t>HTS_SELF_N_DSD_NARRATIVE_TARGET</t>
  </si>
  <si>
    <t>HTS_SELF_N_TA_Age_Sex_HIVSelfTest</t>
  </si>
  <si>
    <t>HTS_SELF_N_TA_Age_Sex_HIVSelfTest_TARGET</t>
  </si>
  <si>
    <t>HTS_SELF_N_TA_HIVSelfTest</t>
  </si>
  <si>
    <t>HTS_SELF_N_TA_HIVSelfTest_TARGET</t>
  </si>
  <si>
    <t>HTS_SELF_N_TA_HIVSelfTestUser</t>
  </si>
  <si>
    <t>HTS_SELF_N_TA_HIVSelfTestUser_TARGET</t>
  </si>
  <si>
    <t>HTS_SELF_N_TA_KeyPop_HIVSelfTest</t>
  </si>
  <si>
    <t>HTS_SELF_N_TA_KeyPop_HIVSelfTest_TARGET</t>
  </si>
  <si>
    <t>HTS_SELF_N_TA_NARRATIVE</t>
  </si>
  <si>
    <t>HTS_SELF_N_TA_NARRATIVE_TARGET</t>
  </si>
  <si>
    <t>HTS_TST_N_DSD_EW_Age_Agg_Sex_Result</t>
  </si>
  <si>
    <t>HTS_TST_N_DSD_EW_Age_Sex_Result</t>
  </si>
  <si>
    <t>HTS_TST_N_DSD_EW_Age_Sex_Result_TARGET</t>
  </si>
  <si>
    <t>HTS_TST_N_DSD_Index_Age_Sex_Result</t>
  </si>
  <si>
    <t>HTS_TST_N_DSD_Index_Age_Sex_Result_TARGET</t>
  </si>
  <si>
    <t>HTS_TST_N_DSD_NdxMod_Age_Sex_Result</t>
  </si>
  <si>
    <t>HTS_TST_N_DSD_NdxMod_Age_Sex_Result_TARGET</t>
  </si>
  <si>
    <t>HTS_TST_N_DSD_Inpat_Age_Sex_Result</t>
  </si>
  <si>
    <t>HTS_TST_N_DSD_Inpat_Age_Sex_Result_TARGET</t>
  </si>
  <si>
    <t>HTS_TST_N_DSD_MN_Age_Sex_Result</t>
  </si>
  <si>
    <t>HTS_TST_N_DSD_MN_Age_Sex_Result_TARGET</t>
  </si>
  <si>
    <t>HTS_TST_N_DSD_MbMod_Age_Sex_Result</t>
  </si>
  <si>
    <t>HTS_TST_N_DSD_MbMod_Age_Sex_Result_TARGET</t>
  </si>
  <si>
    <t>HTS_TST_N_DSD_OtrMod_Age_Sex_Result</t>
  </si>
  <si>
    <t>HTS_TST_N_DSD_OtrMod_Age_Sex_Result_TARGET</t>
  </si>
  <si>
    <t>HTS_TST_N_DSD_OtPITC_Age_Sex_Result</t>
  </si>
  <si>
    <t>HTS_TST_N_DSD_OtPITC_Age_Sex_Result_TARGET</t>
  </si>
  <si>
    <t>HTS_TST_N_DSD_Pediatric_Age_Sex_Result</t>
  </si>
  <si>
    <t>HTS_TST_N_DSD_Pediatric_Age_Sex_Result_TARGET</t>
  </si>
  <si>
    <t>HTS_TST_N_DSD_PMTCT_Age_Agg_Sex_Result</t>
  </si>
  <si>
    <t>HTS_TST_N_DSD_PMTCT_Age_Sex_Result</t>
  </si>
  <si>
    <t>HTS_TST_N_DSD_PMTCT_Age_Sex_Result_TARGET</t>
  </si>
  <si>
    <t>HTS_TST_N_DSD_STI_Age_Agg_Sex_Result</t>
  </si>
  <si>
    <t>HTS_TST_N_DSD_STI_Age_Sex_Result</t>
  </si>
  <si>
    <t>HTS_TST_N_DSD_STI_Age_Sex_Result_TARGET</t>
  </si>
  <si>
    <t>HTS_TST_N_DSD_TBC_Age_Sex_Result</t>
  </si>
  <si>
    <t>HTS_TST_N_DSD_TBC_Age_Sex_Result_TARGET</t>
  </si>
  <si>
    <t>HTS_TST_N_DSD_VCT_Age_Sex_Result</t>
  </si>
  <si>
    <t>HTS_TST_N_DSD_VCT_Age_Sex_Result_TARGET</t>
  </si>
  <si>
    <t>HTS_TST_N_DSD_VCTMod_Age_Sex_Result</t>
  </si>
  <si>
    <t>HTS_TST_N_DSD_VCTMod_Age_Sex_Result_TARGET</t>
  </si>
  <si>
    <t>HTS_TST_N_DSD_VMMC_Age_Agg_Sex_Result</t>
  </si>
  <si>
    <t>HTS_TST_N_DSD_VMMC_Age_Sex_Result</t>
  </si>
  <si>
    <t>HTS_TST_N_DSD_VMMC_Age_Sex_Result_TARGET</t>
  </si>
  <si>
    <t>HTS_TST_N_MOH_Age_Agg_Sex_Result</t>
  </si>
  <si>
    <t>HTS_TST_N_MOH_Age_Sex_Result</t>
  </si>
  <si>
    <t>HTS_TST_N_MOH</t>
  </si>
  <si>
    <t>HTS_TST_N_TA_EW_Age_Agg_Sex_Result</t>
  </si>
  <si>
    <t>HTS_TST_N_TA_EW_Age_Sex_Result</t>
  </si>
  <si>
    <t>HTS_TST_N_TA_EW_Age_Sex_Result_TARGET</t>
  </si>
  <si>
    <t>HTS_TST_N_TA_Index_Age_Sex_Result</t>
  </si>
  <si>
    <t>HTS_TST_N_TA_Index_Age_Sex_Result_TARGET</t>
  </si>
  <si>
    <t>HTS_TST_N_TA_NdxMod_Age_Sex_Result</t>
  </si>
  <si>
    <t>HTS_TST_N_TA_NdxMod_Age_Sex_Result_TARGET</t>
  </si>
  <si>
    <t>HTS_TST_N_TA_Inpat_Age_Sex_Result</t>
  </si>
  <si>
    <t>HTS_TST_N_TA_Inpat_Age_Sex_Result_TARGET</t>
  </si>
  <si>
    <t>HTS_TST_N_TA_MN_Age_Sex_Result</t>
  </si>
  <si>
    <t>HTS_TST_N_TA_MN_Age_Sex_Result_TARGET</t>
  </si>
  <si>
    <t>HTS_TST_N_TA_MbMod_Age_Sex_Result</t>
  </si>
  <si>
    <t>HTS_TST_N_TA_MbMod_Age_Sex_Result_TARGET</t>
  </si>
  <si>
    <t>HTS_TST_N_TA_OtrMod_Age_Sex_Result</t>
  </si>
  <si>
    <t>HTS_TST_N_TA_OtrMod_Age_Sex_Result_TARGET</t>
  </si>
  <si>
    <t>HTS_TST_N_TA_OtPITC_Age_Sex_Result</t>
  </si>
  <si>
    <t>HTS_TST_N_TA_OtPITC_Age_Sex_Result_TARGET</t>
  </si>
  <si>
    <t>HTS_TST_N_TA_Pediatric_Age_Sex_Result</t>
  </si>
  <si>
    <t>HTS_TST_N_TA_Pediatric_Age_Sex_Result_TARGET</t>
  </si>
  <si>
    <t>HTS_TST_N_TA_PMTCT_Age_Agg_Sex_Result</t>
  </si>
  <si>
    <t>HTS_TST_N_TA_PMTCT_Age_Sex_Result</t>
  </si>
  <si>
    <t>HTS_TST_N_TA_PMTCT_Age_Sex_Result_TARGET</t>
  </si>
  <si>
    <t>HTS_TST_N_TA_STI_Age_Agg_Sex_Result</t>
  </si>
  <si>
    <t>HTS_TST_N_TA_STI_Age_Sex_Result</t>
  </si>
  <si>
    <t>HTS_TST_N_TA_STI_Age_Sex_Result_TARGET</t>
  </si>
  <si>
    <t>HTS_TST_N_TA_TBC_Age_Sex_Result</t>
  </si>
  <si>
    <t>HTS_TST_N_TA_TBC_Age_Sex_Result_TARGET</t>
  </si>
  <si>
    <t>HTS_TST_N_TA_VCT_Age_Sex_Result</t>
  </si>
  <si>
    <t>HTS_TST_N_TA_VCT_Age_Sex_Result_TARGET</t>
  </si>
  <si>
    <t>HTS_TST_N_TA_VCTMod_Age_Sex_Result</t>
  </si>
  <si>
    <t>HTS_TST_N_TA_VCTMod_Age_Sex_Result_TARGET</t>
  </si>
  <si>
    <t>HTS_TST_N_TA_VMMC_Age_Agg_Sex_Result</t>
  </si>
  <si>
    <t>HTS_TST_N_TA_VMMC_Age_Sex_Result</t>
  </si>
  <si>
    <t>HTS_TST_N_TA_VMMC_Age_Sex_Result_TARGET</t>
  </si>
  <si>
    <t>LAB_PTCQI_MIL_N_NoApp_LabCount_DoD</t>
  </si>
  <si>
    <t>LAB_PTCQI_MIL_N_NoApp_LabCount</t>
  </si>
  <si>
    <t>LAB_PTCQI_N_NoApp_Lab_CQI</t>
  </si>
  <si>
    <t>LAB_PTCQI_N_NoApp_Lab_PT</t>
  </si>
  <si>
    <t>LAB_PTCQI_N_NoApp_Lab_TestVolume</t>
  </si>
  <si>
    <t>LAB_PTCQI_N_NoApp_POCT_CQI</t>
  </si>
  <si>
    <t>LAB_PTCQI_N_NoApp_POCT_PT</t>
  </si>
  <si>
    <t>LAB_PTCQI_N_NoApp_POCT_TestVolume</t>
  </si>
  <si>
    <t>OVC_HIVSTAT_N_DSD_NARRATIVE_TARGET</t>
  </si>
  <si>
    <t>OVC_HIVSTAT_N_DSD_TARGET</t>
  </si>
  <si>
    <t>OVC_HIVSTAT_N_TA_NARRATIVE_TARGET</t>
  </si>
  <si>
    <t>OVC_HIVSTAT_N_TA_TARGET</t>
  </si>
  <si>
    <t>OVC_SERV_N_DSD_Age_Sex_Service_TARGET_v4</t>
  </si>
  <si>
    <t>OVC_SERV_N_DSD_Age_Sex_Service_v3</t>
  </si>
  <si>
    <t>OVC_SERV_N_DSD_Age_Sex_TARGET_v3</t>
  </si>
  <si>
    <t>OVC_SERV_N_DSD_Age_Sex_v2</t>
  </si>
  <si>
    <t>OVC_SERV_N_DSD_ProgramStatus_v2</t>
  </si>
  <si>
    <t>OVC_SERV_N_DSD_TransferExit</t>
  </si>
  <si>
    <t>OVC_SERV_N_TA_Age_Sex_Service_TARGET_v4</t>
  </si>
  <si>
    <t>OVC_SERV_N_TA_Age_Sex_Service_v3</t>
  </si>
  <si>
    <t>OVC_SERV_N_TA_Age_Sex_TARGET_v3</t>
  </si>
  <si>
    <t>OVC_SERV_N_TA_Age_Sex_v2</t>
  </si>
  <si>
    <t>OVC_SERV_N_TA_ProgramStatus_v2</t>
  </si>
  <si>
    <t>OVC_SERV_N_TA_TransferExit</t>
  </si>
  <si>
    <t>PEPFAR_MOH_N_MOH_NARRATIVE</t>
  </si>
  <si>
    <t>PMTCT_ART_N_DSD_NewExistingArt_Sex_HIV</t>
  </si>
  <si>
    <t>PMTCT_ART_N_DSD_NewExistingArt_Sex_HIV_TARGET</t>
  </si>
  <si>
    <t>PMTCT_ART_N_MOH</t>
  </si>
  <si>
    <t>PMTCT_ART_N_TA_NewExistingArt_Sex_HIV</t>
  </si>
  <si>
    <t>PMTCT_ART_N_TA_NewExistingArt_Sex_HIV_TARGET</t>
  </si>
  <si>
    <t>PMTCT_EID_N_DSD_Age</t>
  </si>
  <si>
    <t>PMTCT_EID_N_DSD_Age_TARGET</t>
  </si>
  <si>
    <t>PMTCT_EID_N_TA_Age</t>
  </si>
  <si>
    <t>PMTCT_EID_N_TA_Age_TARGET</t>
  </si>
  <si>
    <t>PMTCT_HEI_POS_N_DSD_Age_HIVStatus_ART</t>
  </si>
  <si>
    <t>PMTCT_HEI_POS_N_DSD_Age_HIVStatus</t>
  </si>
  <si>
    <t>PMTCT_HEI_POS_N_DSD_NARRATIVE</t>
  </si>
  <si>
    <t>PMTCT_HEI_POS_N_TA_Age_HIVStatus_ART</t>
  </si>
  <si>
    <t>PMTCT_HEI_POS_N_TA_Age_HIVStatus</t>
  </si>
  <si>
    <t>PMTCT_HEI_POS_N_TA_NARRATIVE</t>
  </si>
  <si>
    <t>PMTCT_STAT_D_DSD_Age_Sex</t>
  </si>
  <si>
    <t>PMTCT_STAT_D_DSD_Age_Sex_TARGET</t>
  </si>
  <si>
    <t>PMTCT_STAT_D_TA_Age_Sex</t>
  </si>
  <si>
    <t>PMTCT_STAT_D_TA_Age_Sex_TARGET</t>
  </si>
  <si>
    <t>PMTCT_STAT_N_DSD_Age_Sex_KnownNewResult</t>
  </si>
  <si>
    <t>PMTCT_STAT_N_DSD_Age_Sex_KnownNewResult_TARGET</t>
  </si>
  <si>
    <t>PMTCT_STAT_N_DSD_Age_Sex</t>
  </si>
  <si>
    <t>PMTCT_STAT_N_DSD_Age_Sex_TARGET</t>
  </si>
  <si>
    <t>PMTCT_STAT_N_DSD_Sex</t>
  </si>
  <si>
    <t>PMTCT_STAT_N_DSD_Sex_TARGET</t>
  </si>
  <si>
    <t>PMTCT_STAT_N_MOH_Age_Sex</t>
  </si>
  <si>
    <t>PMTCT_STAT_N_MOH_KnownPosNeg</t>
  </si>
  <si>
    <t>PMTCT_STAT_N_MOH</t>
  </si>
  <si>
    <t>PMTCT_STAT_N_MOH_Sex_KnownNewPosNewNeg</t>
  </si>
  <si>
    <t>aeCf1jJWE1x</t>
  </si>
  <si>
    <t>PMTCT_STAT_N_MOH_Sex</t>
  </si>
  <si>
    <t>PMTCT_STAT_N_TA_Age_Sex_KnownNewResult</t>
  </si>
  <si>
    <t>PMTCT_STAT_N_TA_Age_Sex_KnownNewResult_TARGET</t>
  </si>
  <si>
    <t>PMTCT_STAT_N_TA_Age_Sex</t>
  </si>
  <si>
    <t>PMTCT_STAT_N_TA_Age_Sex_TARGET</t>
  </si>
  <si>
    <t>PMTCT_STAT_N_TA_Sex</t>
  </si>
  <si>
    <t>PMTCT_STAT_N_TA_Sex_TARGET</t>
  </si>
  <si>
    <t>PP_PREV_D_DSD_Age_Sex_v2</t>
  </si>
  <si>
    <t>PP_PREV_D_TA_Age_Sex_v2</t>
  </si>
  <si>
    <t>PP_PREV_N_DSD_Age_Sex_TARGET_v2</t>
  </si>
  <si>
    <t>PP_PREV_N_DSD_Age_Sex_v2</t>
  </si>
  <si>
    <t>PP_PREV_N_TA_Age_Sex_TARGET_v2</t>
  </si>
  <si>
    <t>PP_PREV_N_TA_Age_Sex_v2</t>
  </si>
  <si>
    <t>PrEP_NEW_N_DSD_Age_Sex_TARGET_v2</t>
  </si>
  <si>
    <t>PrEP_NEW_N_DSD_Age_Sex_v2</t>
  </si>
  <si>
    <t>PrEP_NEW_N_TA_Age_Sex_TARGET_v2</t>
  </si>
  <si>
    <t>PrEP_NEW_N_TA_Age_Sex_v2</t>
  </si>
  <si>
    <t>TB_ART_N_DSD_Age_Agg_Sex_HIVStatus_TARGET</t>
  </si>
  <si>
    <t>TB_ART_N_DSD_Age_Agg_Sex_HIVStatus</t>
  </si>
  <si>
    <t>TB_ART_N_DSD_Age_Sex_HIVStatus</t>
  </si>
  <si>
    <t>TB_ART_N_DSD_HIVStatus_TARGET</t>
  </si>
  <si>
    <t>TB_ART_N_DSD_HIVStatus</t>
  </si>
  <si>
    <t>TB_ART_N_TA_Age_Agg_Sex_HIVStatus_TARGET</t>
  </si>
  <si>
    <t>TB_ART_N_TA_Age_Agg_Sex_HIVStatus</t>
  </si>
  <si>
    <t>TB_ART_N_TA_Age_Sex_HIVStatus</t>
  </si>
  <si>
    <t>TB_ART_N_TA_HIVStatus_TARGET</t>
  </si>
  <si>
    <t>TB_ART_N_TA_HIVStatus</t>
  </si>
  <si>
    <t>TB_PREV_D_DSD_Age_Agg_Sex_HIVStatus</t>
  </si>
  <si>
    <t>TB_PREV_D_DSD_Age_Agg_Sex_HIVStatus_TARGET</t>
  </si>
  <si>
    <t>TB_PREV_D_DSD_HIVStatus</t>
  </si>
  <si>
    <t>TB_PREV_D_DSD_HIVStatus_TARGET</t>
  </si>
  <si>
    <t>TB_PREV_D_DSD_TherapyType_NewExArt_HIV</t>
  </si>
  <si>
    <t>TB_PREV_D_DSD_TherapyType_NewExArt_HIV_TARGET</t>
  </si>
  <si>
    <t>TB_PREV_D_TA_Age_Agg_Sex_HIVStatus</t>
  </si>
  <si>
    <t>TB_PREV_D_TA_Age_Agg_Sex_HIVStatus_TARGET</t>
  </si>
  <si>
    <t>TB_PREV_D_TA_HIVStatus</t>
  </si>
  <si>
    <t>TB_PREV_D_TA_HIVStatus_TARGET</t>
  </si>
  <si>
    <t>TB_PREV_D_TA_TherapyType_NewExArt_HIV</t>
  </si>
  <si>
    <t>TB_PREV_D_TA_TherapyType_NewExArt_HIV_TARGET</t>
  </si>
  <si>
    <t>TB_PREV_N_DSD_Age_Agg_Sex_HIVStatus</t>
  </si>
  <si>
    <t>TB_PREV_N_DSD_Age_Agg_Sex_HIVStatus_TARGET</t>
  </si>
  <si>
    <t>TB_PREV_N_DSD_HIVStatus</t>
  </si>
  <si>
    <t>TB_PREV_N_DSD_HIVStatus_TARGET</t>
  </si>
  <si>
    <t>TB_PREV_N_DSD_TherapyType_NewExArt_HIV</t>
  </si>
  <si>
    <t>TB_PREV_N_DSD_TherapyType_NewExArt_HIV_TARGET</t>
  </si>
  <si>
    <t>TB_PREV_N_TA_Age_Agg_Sex_HIVStatus</t>
  </si>
  <si>
    <t>TB_PREV_N_TA_Age_Agg_Sex_HIVStatus_TARGET</t>
  </si>
  <si>
    <t>TB_PREV_N_TA_HIVStatus</t>
  </si>
  <si>
    <t>TB_PREV_N_TA_HIVStatus_TARGET</t>
  </si>
  <si>
    <t>TB_PREV_N_TA_TherapyType_NewExArt_HIV</t>
  </si>
  <si>
    <t>TB_PREV_N_TA_TherapyType_NewExArt_HIV_TARGET</t>
  </si>
  <si>
    <t>TX_CURR_N_DSD_Age_Agg_Sex_HIVStatus</t>
  </si>
  <si>
    <t>TX_CURR_N_DSD_Age_Sex_HIVStatus</t>
  </si>
  <si>
    <t>TX_CURR_N_DSD_Age_Sex_HIVStatus_TARGET</t>
  </si>
  <si>
    <t>TX_CURR_N_DSD_HIVStatus</t>
  </si>
  <si>
    <t>TX_CURR_N_DSD_HIVStatus_TARGET</t>
  </si>
  <si>
    <t>TX_CURR_N_MOH_Age_Agg_Sex_HIVStatus</t>
  </si>
  <si>
    <t>TX_CURR_N_MOH_Age_Agg_Sex</t>
  </si>
  <si>
    <t>TX_CURR_N_MOH_Age_Sex_HIVStatus</t>
  </si>
  <si>
    <t>TX_CURR_N_TA_Age_Agg_Sex_HIVStatus</t>
  </si>
  <si>
    <t>TX_CURR_N_TA_Age_Sex_HIVStatus</t>
  </si>
  <si>
    <t>TX_CURR_N_TA_Age_Sex_HIVStatus_TARGET</t>
  </si>
  <si>
    <t>TX_CURR_N_TA_HIVStatus</t>
  </si>
  <si>
    <t>TX_CURR_N_TA_HIVStatus_TARGET</t>
  </si>
  <si>
    <t>TX_NEW_N_DSD_Age_Agg_Sex_HIVStatus</t>
  </si>
  <si>
    <t>TX_NEW_N_DSD_Age_Sex_HIVStatus</t>
  </si>
  <si>
    <t>TX_NEW_N_DSD_Age_Sex_HIVStatus_TARGET</t>
  </si>
  <si>
    <t>TX_NEW_N_DSD_HIVStatus</t>
  </si>
  <si>
    <t>TX_NEW_N_DSD_HIVStatus_TARGET</t>
  </si>
  <si>
    <t>TX_NEW_N_DSD_KeyPop_HIVStatus</t>
  </si>
  <si>
    <t>TX_NEW_N_DSD_KeyPop_HIVStatus_TARGET</t>
  </si>
  <si>
    <t>TX_NEW_N_DSD_TB_Diagnosis_HIVStatus</t>
  </si>
  <si>
    <t>TX_NEW_N_MOH_Age_Agg_Sex_HIVStatus</t>
  </si>
  <si>
    <t>TX_NEW_N_MOH_Age_Agg_Sex</t>
  </si>
  <si>
    <t>TX_NEW_N_MOH_Age_Sex_HIVStatus</t>
  </si>
  <si>
    <t>TX_NEW_N_TA_Age_Agg_Sex_HIVStatus</t>
  </si>
  <si>
    <t>TX_NEW_N_TA_Age_Sex_HIVStatus</t>
  </si>
  <si>
    <t>TX_NEW_N_TA_Age_Sex_HIVStatus_TARGET</t>
  </si>
  <si>
    <t>TX_NEW_N_TA_HIVStatus</t>
  </si>
  <si>
    <t>TX_NEW_N_TA_HIVStatus_TARGET</t>
  </si>
  <si>
    <t>TX_NEW_N_TA_KeyPop_HIVStatus</t>
  </si>
  <si>
    <t>TX_NEW_N_TA_KeyPop_HIVStatus_TARGET</t>
  </si>
  <si>
    <t>TX_NEW_N_TA_TB_Diagnosis_HIVStatus</t>
  </si>
  <si>
    <t>TX_PVLS_D_DSD_Age_Agg_Sex_Ind_HIV_TARGET_v2</t>
  </si>
  <si>
    <t>TX_PVLS_D_DSD_Age_Sex_Ind_HIV</t>
  </si>
  <si>
    <t>TX_PVLS_D_DSD_HIVStatus_TARGET</t>
  </si>
  <si>
    <t>TX_PVLS_D_TA_Age_Agg_Sex_Ind_HIV_TARGET_v2</t>
  </si>
  <si>
    <t>TX_PVLS_D_TA_Age_Sex_Ind_HIV</t>
  </si>
  <si>
    <t>TX_PVLS_D_TA_HIVStatus_TARGET</t>
  </si>
  <si>
    <t>TX_PVLS_N_DSD_Age_Sex_Ind_HIV</t>
  </si>
  <si>
    <t>TX_PVLS_N_TA_Age_Sex_Ind_HIV</t>
  </si>
  <si>
    <t>TX_RET_D_DSD_12mo_HIVStatus_TARGET</t>
  </si>
  <si>
    <t>TX_RET_D_DSD_12mo_HIVStatus</t>
  </si>
  <si>
    <t>TX_RET_D_DSD_24mo_HIVStatus</t>
  </si>
  <si>
    <t>TX_RET_D_DSD_36mo_HIVStatus</t>
  </si>
  <si>
    <t>TX_RET_D_DSD_Age_Agg_Sex_HIVStatus_TARGET</t>
  </si>
  <si>
    <t>TX_RET_D_DSD_Age_Agg_Sex_HIVStatus</t>
  </si>
  <si>
    <t>TX_RET_D_DSD_Age_Sex_HIVStatus</t>
  </si>
  <si>
    <t>TX_RET_D_TA_12mo_HIVStatus_TARGET</t>
  </si>
  <si>
    <t>TX_RET_D_TA_12mo_HIVStatus</t>
  </si>
  <si>
    <t>TX_RET_D_TA_24mo_HIVStatus</t>
  </si>
  <si>
    <t>TX_RET_D_TA_36mo_HIVStatus</t>
  </si>
  <si>
    <t>TX_RET_D_TA_Age_Agg_Sex_HIVStatus_TARGET</t>
  </si>
  <si>
    <t>TX_RET_D_TA_Age_Agg_Sex_HIVStatus</t>
  </si>
  <si>
    <t>TX_RET_D_TA_Age_Sex_HIVStatus</t>
  </si>
  <si>
    <t>TX_RET_N_DSD_12mo_HIVStatus</t>
  </si>
  <si>
    <t>TX_RET_N_DSD_12mo_HIVStatus_TARGET</t>
  </si>
  <si>
    <t>TX_RET_N_DSD_24mo_HIVStatus</t>
  </si>
  <si>
    <t>TX_RET_N_DSD_36mo_HIVStatus</t>
  </si>
  <si>
    <t>TX_RET_N_DSD_Age_Agg_Sex_HIVStatus</t>
  </si>
  <si>
    <t>TX_RET_N_DSD_Age_Agg_Sex_HIVStatus_TARGET</t>
  </si>
  <si>
    <t>TX_RET_N_DSD_Age_Sex_HIVStatus</t>
  </si>
  <si>
    <t>TX_RET_N_MOH_Age_Agg_Sex</t>
  </si>
  <si>
    <t>TX_RET_N_TA_12mo_HIVStatus</t>
  </si>
  <si>
    <t>TX_RET_N_TA_12mo_HIVStatus_TARGET</t>
  </si>
  <si>
    <t>TX_RET_N_TA_24mo_HIVStatus</t>
  </si>
  <si>
    <t>TX_RET_N_TA_36mo_HIVStatus</t>
  </si>
  <si>
    <t>TX_RET_N_TA_Age_Agg_Sex_HIVStatus</t>
  </si>
  <si>
    <t>TX_RET_N_TA_Age_Agg_Sex_HIVStatus_TARGET</t>
  </si>
  <si>
    <t>TX_RET_N_TA_Age_Sex_HIVStatus</t>
  </si>
  <si>
    <t>TX_TB_D_DSD_Age_Agg_Sex_HIVStatus_TARGET</t>
  </si>
  <si>
    <t>TX_TB_D_DSD_Age_Agg_Sex_HIVStatus</t>
  </si>
  <si>
    <t>TX_TB_D_DSD_HIVStatus_TARGET</t>
  </si>
  <si>
    <t>TX_TB_D_DSD_HIVStatus</t>
  </si>
  <si>
    <t>TX_TB_D_DSD_Specimen_Sent_HIVStatus_TARGET</t>
  </si>
  <si>
    <t>TX_TB_D_DSD_Specimen_Sent_HIVStatus</t>
  </si>
  <si>
    <t>TX_TB_D_DSD_TBScreen_NewExistingART_HIV_TARGET</t>
  </si>
  <si>
    <t>TX_TB_D_DSD_TBScreen_NewExistingART_HIV</t>
  </si>
  <si>
    <t>TX_TB_D_TA_Age_Agg_Sex_HIVStatus_TARGET</t>
  </si>
  <si>
    <t>TX_TB_D_TA_Age_Agg_Sex_HIVStatus</t>
  </si>
  <si>
    <t>TX_TB_D_TA_HIVStatus_TARGET</t>
  </si>
  <si>
    <t>TX_TB_D_TA_HIVStatus</t>
  </si>
  <si>
    <t>TX_TB_D_TA_Specimen_Sent_HIVStatus_TARGET</t>
  </si>
  <si>
    <t>TX_TB_D_TA_Specimen_Sent_HIVStatus</t>
  </si>
  <si>
    <t>TX_TB_D_TA_TBScreen_NewExistingART_HIV_TARGET</t>
  </si>
  <si>
    <t>TX_TB_D_TA_TBScreen_NewExistingART_HIV</t>
  </si>
  <si>
    <t>TX_TB_N_DSD_Age_Agg_Sex_HIVStatus_TARGET</t>
  </si>
  <si>
    <t>TX_TB_N_DSD_Age_Agg_Sex_HIVStatus</t>
  </si>
  <si>
    <t>TX_TB_N_DSD_HIVStatus_TARGET</t>
  </si>
  <si>
    <t>TX_TB_N_DSD_HIVStatus</t>
  </si>
  <si>
    <t>TX_TB_N_TA_Age_Agg_Sex_HIVStatus_TARGET</t>
  </si>
  <si>
    <t>TX_TB_N_TA_Age_Agg_Sex_HIVStatus</t>
  </si>
  <si>
    <t>TX_TB_N_TA_HIVStatus_TARGET</t>
  </si>
  <si>
    <t>TX_TB_N_TA_HIVStatus</t>
  </si>
  <si>
    <t>VL_SUPPRESSION_SUBNAT_N_SUBNAT_AgeAgg_S</t>
  </si>
  <si>
    <t>VL_SUPPRESSION_SUBNAT_N_SUBNAT_AgeAgg_S_TARGET</t>
  </si>
  <si>
    <t>VL_SUPPRESSION_SUBNAT_N_SUBNAT_Sex</t>
  </si>
  <si>
    <t>VL_SUPPRESSION_SUBNAT_N_SUBNAT_Sex_TARGET</t>
  </si>
  <si>
    <t>VL_SUPPRESSION_SUBNAT_N_SUBNAT</t>
  </si>
  <si>
    <t>VL_SUPPRESSION_SUBNAT_N_SUBNAT_TARGET</t>
  </si>
  <si>
    <t>VL_SUPPRESSION_SUBNAT_N_SUBNAT_TestInd</t>
  </si>
  <si>
    <t>VL_SUPPRESSION_SUBNAT_N_SUBNAT_TestInd_TARGET</t>
  </si>
  <si>
    <t>VMMC_CIRC_N_DSD_Age_Sex_TARGET</t>
  </si>
  <si>
    <t>VMMC_CIRC_N_DSD_Age_Sex</t>
  </si>
  <si>
    <t>VMMC_CIRC_N_DSD_Sex_TARGET</t>
  </si>
  <si>
    <t>VMMC_CIRC_N_DSD_Sex</t>
  </si>
  <si>
    <t>VMMC_CIRC_N_DSD_TechFollowUpgt14d_Sex</t>
  </si>
  <si>
    <t>VMMC_CIRC_N_TA_Age_Sex_TARGET</t>
  </si>
  <si>
    <t>VMMC_CIRC_N_TA_Age_Sex</t>
  </si>
  <si>
    <t>VMMC_CIRC_N_TA_Sex_TARGET</t>
  </si>
  <si>
    <t>VMMC_CIRC_N_TA_Sex</t>
  </si>
  <si>
    <t>VMMC_CIRC_N_TA_TechFollowUpgt14d_Sex</t>
  </si>
  <si>
    <t>B3iTw1uYis3</t>
  </si>
  <si>
    <t>SdDBIi4W5Vj</t>
  </si>
  <si>
    <t>UDRigjwNE53</t>
  </si>
  <si>
    <t>AgeAgg/Sex/HIV</t>
  </si>
  <si>
    <t>p6hJnNwS1Po</t>
  </si>
  <si>
    <t>AgeA/S/H</t>
  </si>
  <si>
    <t>Age/S/H</t>
  </si>
  <si>
    <t>Age/Sex/HIV</t>
  </si>
  <si>
    <t>eTE8zgHoKgA</t>
  </si>
  <si>
    <t>Age (&lt;1-50+-uk, 12) and Sex (Male)</t>
  </si>
  <si>
    <t>yaNxhrFn7o1</t>
  </si>
  <si>
    <t>U7JH0RDQvXn</t>
  </si>
  <si>
    <t>Age (&lt;15-30+-uk, 3) and Sex (Male)</t>
  </si>
  <si>
    <t>D2GE791CSMM</t>
  </si>
  <si>
    <t>HQXmnGMphmE</t>
  </si>
  <si>
    <t>o52VbrmoARQ</t>
  </si>
  <si>
    <t>HIV/Sex</t>
  </si>
  <si>
    <t>Sex and HIV Status (Positive)</t>
  </si>
  <si>
    <t>SVbXafGUSLR</t>
  </si>
  <si>
    <t>ajOtiGOxd4Y</t>
  </si>
  <si>
    <t>z3FRQT0FCLh</t>
  </si>
  <si>
    <t>O55ss08YomL</t>
  </si>
  <si>
    <t>orC9zcyrDwV</t>
  </si>
  <si>
    <t>p70oKHQq046</t>
  </si>
  <si>
    <t>esa2vkddrR7</t>
  </si>
  <si>
    <t>npKP6tZdT88</t>
  </si>
  <si>
    <t>kwGogP27E2B</t>
  </si>
  <si>
    <t>D4gH8ugpzng</t>
  </si>
  <si>
    <t>mcDTjVP9B0e</t>
  </si>
  <si>
    <t>nF19GOjcnoD</t>
  </si>
  <si>
    <t>xVPaflQHwEP</t>
  </si>
  <si>
    <t>Age Agg/S/HIV</t>
  </si>
  <si>
    <t>DYEqqrKUt5R</t>
  </si>
  <si>
    <t>VUS5vVPjWSy</t>
  </si>
  <si>
    <t>BLUT96oHPxO</t>
  </si>
  <si>
    <t>SSun4i7nHlV</t>
  </si>
  <si>
    <t>Z6bx6CrPFl0</t>
  </si>
  <si>
    <t>Test Indication and HIV Status (Positive)</t>
  </si>
  <si>
    <t>RT/HIV</t>
  </si>
  <si>
    <t>HIV</t>
  </si>
  <si>
    <t>x4HctgWoymu</t>
  </si>
  <si>
    <t>GWDMiVbjM1j</t>
  </si>
  <si>
    <t>NRIw2DnZVv3</t>
  </si>
  <si>
    <t>afTpi6ILbwy</t>
  </si>
  <si>
    <t>TAX4CKzMMNl</t>
  </si>
  <si>
    <t>wxtAk6hWuZM</t>
  </si>
  <si>
    <t>RG2vkB2BEb6</t>
  </si>
  <si>
    <t>vw62pqpTa87</t>
  </si>
  <si>
    <t>KDCBYIUcV4p</t>
  </si>
  <si>
    <t>JF6iC9sV2pV</t>
  </si>
  <si>
    <t>qXWRBZTRrUm</t>
  </si>
  <si>
    <t>zoKiMGRucOY</t>
  </si>
  <si>
    <t>NgQE08Vyuxd</t>
  </si>
  <si>
    <t>f6xrgmTyQpi</t>
  </si>
  <si>
    <t>YVqdD78gGE1</t>
  </si>
  <si>
    <t>pjXao4yLJIc</t>
  </si>
  <si>
    <t>p78dBzKlqBO</t>
  </si>
  <si>
    <t>AGYW</t>
  </si>
  <si>
    <t>DREAMS</t>
  </si>
  <si>
    <t>bdABzPPXy7x</t>
  </si>
  <si>
    <t>TobsaH9tP0R</t>
  </si>
  <si>
    <t>DREAMS_GENERAL</t>
  </si>
  <si>
    <t>P86q4YWRqaT</t>
  </si>
  <si>
    <t>Tbvl0zKLHI3</t>
  </si>
  <si>
    <t>AkkQeGwMUY3</t>
  </si>
  <si>
    <t>YzUVpBa9Gji</t>
  </si>
  <si>
    <t>lvvLYXVIEiL</t>
  </si>
  <si>
    <t>ssYfUSboBas</t>
  </si>
  <si>
    <t>q4wh0D8DtxY</t>
  </si>
  <si>
    <t>gu2r5NnqJvt</t>
  </si>
  <si>
    <t>qgy0uCYoMGC</t>
  </si>
  <si>
    <t>OhO0kEONXyn</t>
  </si>
  <si>
    <t>TDRKMGzN9Gm</t>
  </si>
  <si>
    <t>nglH8tNt5cB</t>
  </si>
  <si>
    <t>baJsSlpdDBo</t>
  </si>
  <si>
    <t>Community - Home Based FY18R/FY19T</t>
  </si>
  <si>
    <t>Facility - Index FY18R/FY19T</t>
  </si>
  <si>
    <t>Community - Index FY18R/FY19T</t>
  </si>
  <si>
    <t>Facility - Inpatient FY18R/FY19T</t>
  </si>
  <si>
    <t>Facility - Malnutrition FY18R/FY19T</t>
  </si>
  <si>
    <t>Community - Mobile FY18R/FY19T</t>
  </si>
  <si>
    <t>Facility - Other PITC FY18R/FY19T</t>
  </si>
  <si>
    <t>Facility - Pediatric FY18R/FY19T</t>
  </si>
  <si>
    <t>Facility - PMTCT FY18R/FY19T</t>
  </si>
  <si>
    <t>Facility - TB Clinic FY18R/FY19T</t>
  </si>
  <si>
    <t>Facility - VCT FY18R/FY19T</t>
  </si>
  <si>
    <t>Community - VCT FY18R/FY19T</t>
  </si>
  <si>
    <t>Facility - VMMC FY18R/FY19T</t>
  </si>
  <si>
    <t>Facility - STI Clinic FY18R/FY19T</t>
  </si>
  <si>
    <t>Facility - Emergency Ward FY18R/FY19T</t>
  </si>
  <si>
    <t>degsuid_Jm6OwL9IqEa</t>
  </si>
  <si>
    <t>Group Name</t>
  </si>
  <si>
    <t>UID</t>
  </si>
  <si>
    <t>Facility - Inpatient FY19R/FY20T</t>
  </si>
  <si>
    <t>Facility - Pediatric FY19R/FY20T</t>
  </si>
  <si>
    <t>Facility - Malnutrition FY19R/FY20T</t>
  </si>
  <si>
    <t>Facility - TB Clinic FY19R/FY20T</t>
  </si>
  <si>
    <t>Facility - PMTCT ANC1 Only FY19R/FY20T</t>
  </si>
  <si>
    <t>Facility - PMTCT Post ANC1 FY19R/FY20T</t>
  </si>
  <si>
    <t>Facility - VMMC FY19R/FY20T</t>
  </si>
  <si>
    <t>Facility - STI Clinic FY19R/FY20T</t>
  </si>
  <si>
    <t>Facility - Emergency Ward FY19R/FY20T</t>
  </si>
  <si>
    <t>Facility - Other PITC FY19R/FY20T</t>
  </si>
  <si>
    <t>Facility - VCT FY19R/FY20T</t>
  </si>
  <si>
    <t>Facility - Index FY19R/FY20T</t>
  </si>
  <si>
    <t>Community - Other Services Modality FY18R/FY19T</t>
  </si>
  <si>
    <t>Community - Other Services FY18R/FY19T</t>
  </si>
  <si>
    <t>Community - Index FY19R/FY20T</t>
  </si>
  <si>
    <t>Community - Mobile FY19R/FY20T</t>
  </si>
  <si>
    <t>Community - VCT FY19R/FY20T</t>
  </si>
  <si>
    <t>Community - Other Services FY19R/FY20T</t>
  </si>
  <si>
    <t>INrbTYREjOX</t>
  </si>
  <si>
    <t>OAwcN9zCmLM</t>
  </si>
  <si>
    <t>d7vYERohPfS</t>
  </si>
  <si>
    <t>K4CBGfivWfg</t>
  </si>
  <si>
    <t>sZWARAOoyvZ</t>
  </si>
  <si>
    <t>qdFQQc5dCbH</t>
  </si>
  <si>
    <t>v5AuS5Aw9Ks</t>
  </si>
  <si>
    <t>t7WRCjHNaEU</t>
  </si>
  <si>
    <t>NwSG4Qshiu1</t>
  </si>
  <si>
    <t>lRAOEGldPtj</t>
  </si>
  <si>
    <t>ML7FROoRi6r</t>
  </si>
  <si>
    <t>H6bOQCcwrBV</t>
  </si>
  <si>
    <t>FVCb4OUYkiG</t>
  </si>
  <si>
    <t>NcerbGnPdIc</t>
  </si>
  <si>
    <t>xmYVJTekCtl</t>
  </si>
  <si>
    <t>oQmZ3urcBbP</t>
  </si>
  <si>
    <t>Specimen Return/HIVStatus</t>
  </si>
  <si>
    <t>njaIfoj0S6a</t>
  </si>
  <si>
    <t>vyi4sxesXpu</t>
  </si>
  <si>
    <t>isNiYirMRYt</t>
  </si>
  <si>
    <t>Age (&lt;15,15+-uk, 2), Sex, TB Screen Result, New Existing ART and HIV Status (Positive)</t>
  </si>
  <si>
    <t>jmOBpZDkxVq</t>
  </si>
  <si>
    <t>j68pPUBrh8q</t>
  </si>
  <si>
    <t>bUXIfBS0C0c</t>
  </si>
  <si>
    <t>PSSzrYqTFIn</t>
  </si>
  <si>
    <t>eTV3FznMU6C</t>
  </si>
  <si>
    <t>AppEXdI1dhS</t>
  </si>
  <si>
    <t>ywCrpZgX1P9</t>
  </si>
  <si>
    <t>ZayJeEa6pCa</t>
  </si>
  <si>
    <t>PMTCT PostANC/Age/Sex/Result</t>
  </si>
  <si>
    <t>PMTCT P/Age/Sex/Result</t>
  </si>
  <si>
    <t>PMTCT PostANC/Age Aggregated/Sex/Result</t>
  </si>
  <si>
    <t>PMTCT P/AgeAgg/Sex/Result</t>
  </si>
  <si>
    <t>a1234567890</t>
  </si>
  <si>
    <t>AFQzd82wz5o</t>
  </si>
  <si>
    <t>zlgtZitM6Yz</t>
  </si>
  <si>
    <t>XSYpHePWtSj</t>
  </si>
  <si>
    <t>r9aunQuIADn</t>
  </si>
  <si>
    <t>vu1MBQS2fIP</t>
  </si>
  <si>
    <t>rxWazjzt5wg</t>
  </si>
  <si>
    <t>pB4BUoRWvWB</t>
  </si>
  <si>
    <t>P3bf0wf1j0A</t>
  </si>
  <si>
    <t>Age (&lt;1-18+-uk, 6), Sex and Program Status</t>
  </si>
  <si>
    <t>HTS_INDEX_FAC</t>
  </si>
  <si>
    <t>HTS_INDEX_COM</t>
  </si>
  <si>
    <t>Puxn6lXRV5E</t>
  </si>
  <si>
    <t>LzRoFI090Uq</t>
  </si>
  <si>
    <t>Wwt0i57bbVL</t>
  </si>
  <si>
    <t>VlUhpvHoVV3</t>
  </si>
  <si>
    <t>opk3n1Za8WR</t>
  </si>
  <si>
    <t>sF4ILy7qCrw</t>
  </si>
  <si>
    <t>uYsGt0N12po</t>
  </si>
  <si>
    <t>pAHJtq1XjqW</t>
  </si>
  <si>
    <t>CUblPgOMGaT</t>
  </si>
  <si>
    <t>zjWvbsJM43i</t>
  </si>
  <si>
    <t>Wa2oJtmc0CE</t>
  </si>
  <si>
    <t>bBXU16j1j08</t>
  </si>
  <si>
    <t>PMHUuwviNPR</t>
  </si>
  <si>
    <t>cSTYDtvP0Nt</t>
  </si>
  <si>
    <t>Number of HIV-positive women on ART screened for cervical cancer</t>
  </si>
  <si>
    <t>Number of screen-positive women who are HIV-positive and on ART eligible for cryotherapy, LEEP, or thermocoagulation</t>
  </si>
  <si>
    <t>Number of PEPFAR-supported military sites that have an electronic medical record system within the following service delivery areas: HIV Testing Services, Care &amp; Treatment, Antenatal or Maternity Services, Early Infant Diagnosis or Under Five Clinic, or TB/HIV Services</t>
  </si>
  <si>
    <t>Enter the number of service delivery points, supported by your organization, at this site that directly provide integrated voluntary family planning services</t>
  </si>
  <si>
    <t>Enter the total number of PEPFAR-supported military sites that directly provide integrated voluntary family planning services</t>
  </si>
  <si>
    <t>Number of people receiving post-GBV care based on the minimum package</t>
  </si>
  <si>
    <t>Number of people who inject drugs (PWID) who are receiving medication assisted therapy (MAT)</t>
  </si>
  <si>
    <t>Number of OVC with HIV status reported to implementing partner (including status not reported)</t>
  </si>
  <si>
    <t>Number of beneficiaries served by PEPFAR OVC programs for children and families affected by HIV/AIDS</t>
  </si>
  <si>
    <t>Number of HIV-positive pregnant women who received ART to reduce the risk of mother-to-child-transmission during pregnancy</t>
  </si>
  <si>
    <t>Number of infants who had a virologic HIV test within 12 months of birth during the reporting period</t>
  </si>
  <si>
    <t>Number of HIV-exposed infants who were born 24 months prior to the reporting period and registered in the birth cohort</t>
  </si>
  <si>
    <t>Number of priority populations reached with standard HIV prevention intervention(s) that are evidence-based</t>
  </si>
  <si>
    <t>Number of individuals who have been newly enrolled on oral antiretroviral pre-exposure prophylaxis (PrEP) in the reporting period to prevent HIV infection</t>
  </si>
  <si>
    <t>Number of TB cases with documented HIV-positive status who start or continue ART during the reporting period</t>
  </si>
  <si>
    <t>Number of ART patients who are expected to complete a course of TB preventive therapy during the reporting period (for programs using continuous IPT, this includes only the patients who are scheduled to complete the first 6 months of therapy)</t>
  </si>
  <si>
    <t>Total number of new and relapsed TB cases, during the reporting period</t>
  </si>
  <si>
    <t>Number of adult and pediatric ART patients with a viral load result documented in the patient medical record and /or laboratory records  in the past 12 months</t>
  </si>
  <si>
    <t>Number of ART patients who were screened for TB at least once during the reporting period</t>
  </si>
  <si>
    <t>Number of individuals who were identified and tested using index testing services and received their results</t>
  </si>
  <si>
    <t>Number of newly diagnosed HIV-positive persons aged greater than or equal to &gt;_ 15yrs with a test for recent infection result during the reporting period</t>
  </si>
  <si>
    <t>Number of individuals, including those newly enrolled, receiving oral PrEP during the reporting period</t>
  </si>
  <si>
    <t>Number of ART patients with no clinical contact since their last expected contact</t>
  </si>
  <si>
    <t>Number of viral load tests from adult and pediatric ART patients conducted in the past 12 months with a viral load &lt;1,000 copies/ml</t>
  </si>
  <si>
    <t>snsnfDStk7C</t>
  </si>
  <si>
    <t>DJWkUcD44SN</t>
  </si>
  <si>
    <t>results_targets</t>
  </si>
  <si>
    <t>time_changed</t>
  </si>
  <si>
    <t>from_cc</t>
  </si>
  <si>
    <t>to_cc</t>
  </si>
  <si>
    <t>FY2019OCT_Q1</t>
  </si>
  <si>
    <t>FY2020OCT</t>
  </si>
  <si>
    <t>Top Level Numerator FY16R/FY17T</t>
  </si>
  <si>
    <t>lqkyOMXv5w4</t>
  </si>
  <si>
    <t>Top Level Denominator FY16R/FY17T</t>
  </si>
  <si>
    <t>xXIsT7iHChk</t>
  </si>
  <si>
    <t>degsd_HTS Modality (USE ONLY for FY19 Results/FY20 Targets)</t>
  </si>
  <si>
    <t>degsd_HTS Modality (USE ONLY for FY18 Results/FY19 Targets)</t>
  </si>
  <si>
    <t>degsd_Disaggregation Type</t>
  </si>
  <si>
    <t>degsd_Support Type</t>
  </si>
  <si>
    <t>degsd_Numerator / Denominator</t>
  </si>
  <si>
    <t>degsd_Targets / Results</t>
  </si>
  <si>
    <t>degsd_Technical Area</t>
  </si>
  <si>
    <t>degsuid_P6M4VGxg0ZF</t>
  </si>
  <si>
    <t>AGYW_PREV</t>
  </si>
  <si>
    <t>Age/Sex/TimeInDREAMS</t>
  </si>
  <si>
    <t>XnDOlyGISxw</t>
  </si>
  <si>
    <t>Age (10-29, 4), Sex (Female) and Time in DREAMS</t>
  </si>
  <si>
    <t>BAjM0DQnzTl</t>
  </si>
  <si>
    <t>UDucsyMXGU8</t>
  </si>
  <si>
    <t>zZeodDmSZPn</t>
  </si>
  <si>
    <t>bJ3GG6oiYbU</t>
  </si>
  <si>
    <t>Age (10-29, 4) and Sex (Female)</t>
  </si>
  <si>
    <t>DREAMS Services</t>
  </si>
  <si>
    <t>MU64IoetrWl</t>
  </si>
  <si>
    <t>Key Cadres (OU Level) and Financial Support Type v3</t>
  </si>
  <si>
    <t>Key Cadres (OU Level) v3</t>
  </si>
  <si>
    <t>cVmdniy4xxt</t>
  </si>
  <si>
    <t>cqa8S6hA1Tb</t>
  </si>
  <si>
    <t>mBdkcIWiB8c</t>
  </si>
  <si>
    <t>IRkqjCbqERV</t>
  </si>
  <si>
    <t>CadreOU</t>
  </si>
  <si>
    <t>CadreOU/FinancialSupport/Expenditure</t>
  </si>
  <si>
    <t>CadreOU/FinanceSprt/Exp</t>
  </si>
  <si>
    <t>HRH_STAFF_NAT</t>
  </si>
  <si>
    <t>HRH_STAFF_NAT_N_NoApp_CadreCategory</t>
  </si>
  <si>
    <t>HRH_STAFF_NAT_N_NoApp_NARRATIVE</t>
  </si>
  <si>
    <t>ViolencePrevention</t>
  </si>
  <si>
    <t>EducationSupport</t>
  </si>
  <si>
    <t>ViolencePrev</t>
  </si>
  <si>
    <t>UsYkNQg5whU</t>
  </si>
  <si>
    <t>Number of individual AGYW that have completed at least the DREAMS primary package of services/interventions at the time of reporting.</t>
  </si>
  <si>
    <t>Number of individual AGYW that have completed at least the DREAMS primary package of services/interventions at the time or reporting.</t>
  </si>
  <si>
    <t>aNRhl2Kx82r</t>
  </si>
  <si>
    <t>HT5CqI1xVzX</t>
  </si>
  <si>
    <t>fhtF4vZDHj2</t>
  </si>
  <si>
    <t>Nnw94Oh83nL</t>
  </si>
  <si>
    <t>UrwZb9SftwB</t>
  </si>
  <si>
    <t>ELZsYsR89rn</t>
  </si>
  <si>
    <t>Age/Sex/Time/Complete</t>
  </si>
  <si>
    <t>Age/Sex/Time/Complete+</t>
  </si>
  <si>
    <t>Age/Sex/Time/Incomplete</t>
  </si>
  <si>
    <t>Age/Sex/Time/Comp</t>
  </si>
  <si>
    <t>Age/Sex/Time/Comp+</t>
  </si>
  <si>
    <t>Age/Sex/Time/Incomp</t>
  </si>
  <si>
    <t>gtvST2vv2iW</t>
  </si>
  <si>
    <t>ofLPJkErYJL</t>
  </si>
  <si>
    <t>h98Bx2KTjqI</t>
  </si>
  <si>
    <t>Age (10-29, 4), Sex (Female), DREAMS Time and Completion</t>
  </si>
  <si>
    <t>CadreOU/FinanceSprt</t>
  </si>
  <si>
    <t>wsm3nCIED7T</t>
  </si>
  <si>
    <t>ycOETT18OVi</t>
  </si>
  <si>
    <t>VKcDhv9JrfS</t>
  </si>
  <si>
    <t>z9j1ZMcTFBH</t>
  </si>
  <si>
    <t>fbprxLiXrsl</t>
  </si>
  <si>
    <t>MSMTGSW</t>
  </si>
  <si>
    <t>OU Narratives</t>
  </si>
  <si>
    <t>KP_ESTIMATES</t>
  </si>
  <si>
    <t>PositiveEstimate</t>
  </si>
  <si>
    <t>Prevalence</t>
  </si>
  <si>
    <t>TotalSizeEstimate</t>
  </si>
  <si>
    <t>SBDe3u1k91D</t>
  </si>
  <si>
    <t>vfDZOsBoqko</t>
  </si>
  <si>
    <t>FBO Initative</t>
  </si>
  <si>
    <t>pyHwlUp29Rv</t>
  </si>
  <si>
    <t>lXQu592NarK</t>
  </si>
  <si>
    <t>wypmyce4Ftw</t>
  </si>
  <si>
    <t>CiSjvcBupXD</t>
  </si>
  <si>
    <t>eAieGjsydry</t>
  </si>
  <si>
    <t>NR3UqW8YLfv</t>
  </si>
  <si>
    <t>P1A1</t>
  </si>
  <si>
    <t>Priority1/Activity1</t>
  </si>
  <si>
    <t>Priority1/Activity2</t>
  </si>
  <si>
    <t>Priority1/Activity3</t>
  </si>
  <si>
    <t>Priority2/Activity1</t>
  </si>
  <si>
    <t>Priority2/Activity2</t>
  </si>
  <si>
    <t>Priority2/Activity3</t>
  </si>
  <si>
    <t>Priority2/Activity4</t>
  </si>
  <si>
    <t>Age/Sex/NewExArt/HIVStatus</t>
  </si>
  <si>
    <t>WdsmrPZ1KFo</t>
  </si>
  <si>
    <t>N6fw6CjSHSc</t>
  </si>
  <si>
    <t>wx9D2px9nQ7</t>
  </si>
  <si>
    <t>ZTIJhTJifYT</t>
  </si>
  <si>
    <t>CadreOU/FinanceSupport/Expenditure</t>
  </si>
  <si>
    <t>ScQASwweWXL</t>
  </si>
  <si>
    <t>rEKqsIDMOgB</t>
  </si>
  <si>
    <t>KeyPop/Indication/HIVStatus</t>
  </si>
  <si>
    <t>Key Populations v3, Test Indication and HIV Status (Positive Only)</t>
  </si>
  <si>
    <t>Fs6OLZSb2mg</t>
  </si>
  <si>
    <t>vKWfcvDSKyj</t>
  </si>
  <si>
    <t>KqVN4pDxEGq</t>
  </si>
  <si>
    <t>qH4j6WIwGIM</t>
  </si>
  <si>
    <t>FI2s716RRZc</t>
  </si>
  <si>
    <t>tCjPMPEsKT3</t>
  </si>
  <si>
    <t>ydLyq5dWg9k</t>
  </si>
  <si>
    <t>m1RX7qsKgx6</t>
  </si>
  <si>
    <t>h4VWE3yGx59</t>
  </si>
  <si>
    <t>RpdMx83spRR</t>
  </si>
  <si>
    <t>UC17w1iT0iv</t>
  </si>
  <si>
    <t>OCvkjwkuBjF</t>
  </si>
  <si>
    <t>IReblvVj0oW</t>
  </si>
  <si>
    <t>SYClkecNAst</t>
  </si>
  <si>
    <t>kNGn0WlEnoJ</t>
  </si>
  <si>
    <t>swRUCCQf9NH</t>
  </si>
  <si>
    <t>m0LXUyjJ7Pa</t>
  </si>
  <si>
    <t>QJWJyy5H2Qi</t>
  </si>
  <si>
    <t>bna7KaYmiBa</t>
  </si>
  <si>
    <t>zUXkYsOZjtg</t>
  </si>
  <si>
    <t>DkSGJZyKcAC</t>
  </si>
  <si>
    <t>yB5y9LmQir7</t>
  </si>
  <si>
    <t>sQryHSSfO71</t>
  </si>
  <si>
    <t>HMNxU9HAc2y</t>
  </si>
  <si>
    <t>yFvN7qT5PBt</t>
  </si>
  <si>
    <t>ef0P0jXfUwN</t>
  </si>
  <si>
    <t>mQMXWasc0D1</t>
  </si>
  <si>
    <t>c70mEpIl8j2</t>
  </si>
  <si>
    <t>qYZrZo3HG8K</t>
  </si>
  <si>
    <t>yJ7RRAL3qoI</t>
  </si>
  <si>
    <t>q2hhdi0asUY</t>
  </si>
  <si>
    <t>VnnTAsimzyM</t>
  </si>
  <si>
    <t>NdYUQRpOJHa</t>
  </si>
  <si>
    <t>mBx2j657nbo</t>
  </si>
  <si>
    <t>uKihtb9xo0H</t>
  </si>
  <si>
    <t>jYylPbCLoYk</t>
  </si>
  <si>
    <t>HVdY1VJjU9l</t>
  </si>
  <si>
    <t>EnaXhkrvo6A</t>
  </si>
  <si>
    <t>Age (15-50+-uk, 8), RTRI Result and HIV Status (Positive)</t>
  </si>
  <si>
    <t>Age (15-50+-uk, 8), Sex, RTRI Result and HIV Status (Positive)</t>
  </si>
  <si>
    <t>Key Populations v3, RTRI Result and HIV Status (Positive)</t>
  </si>
  <si>
    <t>XD80VrI0Ybm</t>
  </si>
  <si>
    <t>O8VXb55gNtJ</t>
  </si>
  <si>
    <t>w7N8S1NoezH</t>
  </si>
  <si>
    <t>OaO5li2hR44</t>
  </si>
  <si>
    <t>Index/Age/Sex/RTRI/HIVStatus</t>
  </si>
  <si>
    <t>Index/Age/Sex/RTRI/HIVStat</t>
  </si>
  <si>
    <t>Emergency Ward/Age/Sex/RTRI/HIVStatus</t>
  </si>
  <si>
    <t>EM/Age/Sex/RTRI/HIV</t>
  </si>
  <si>
    <t>Inpat/Age/Sex/RTRI/HIVStatus</t>
  </si>
  <si>
    <t>Inpat/Age/Sex/RTRI/HIV</t>
  </si>
  <si>
    <t>STI Clinic/Age/Sex/RTRI/HIVStatus</t>
  </si>
  <si>
    <t>STI/Age/Sex/RTRI/HIV</t>
  </si>
  <si>
    <t>TB/Age/Sex/RTRI/HIV</t>
  </si>
  <si>
    <t>VCT/Age/Sex/RTRI/HIVStatus</t>
  </si>
  <si>
    <t>VCT/Age/Sex/RTRI/HIV</t>
  </si>
  <si>
    <t>Other/Age/Sex/RTRI/HIV</t>
  </si>
  <si>
    <t>IndexMod/Age/Sex/RTRI/HIVStatus</t>
  </si>
  <si>
    <t>IndexMod/Age/Sex/RTRI/HIV</t>
  </si>
  <si>
    <t>MobileMod/Age/Sex/RTRI/HIV</t>
  </si>
  <si>
    <t>VCTMod/Age/Sex/RTRI/HIV</t>
  </si>
  <si>
    <t>OtherMod/Age/Sex/RTRI/HIV</t>
  </si>
  <si>
    <t>TX_RTT</t>
  </si>
  <si>
    <t>LF5i7HKmy1v</t>
  </si>
  <si>
    <t>HRGDgK7ukO2</t>
  </si>
  <si>
    <t>plyJBtIGPTL</t>
  </si>
  <si>
    <t>pxxcjUHZ0ao</t>
  </si>
  <si>
    <t>SC_ARVDISP</t>
  </si>
  <si>
    <t>DispensedARVBottles</t>
  </si>
  <si>
    <t>Dispensed ARV bottles</t>
  </si>
  <si>
    <t>Dispensed ARV Bottles</t>
  </si>
  <si>
    <t>A4WcHzTutNb</t>
  </si>
  <si>
    <t>jjXWGplLXqF</t>
  </si>
  <si>
    <t>SC_CURR</t>
  </si>
  <si>
    <t>QNXpJE4Nwgo</t>
  </si>
  <si>
    <t>Age (&lt;15,15+-uk, 2), Sex, ARV Dispensing Quantity and HIV Status (Positive)</t>
  </si>
  <si>
    <t>AzVwyP04A4q</t>
  </si>
  <si>
    <t>Age/Sex/ARVDispense/HIVStatus</t>
  </si>
  <si>
    <t>TjPwm5FAwoE</t>
  </si>
  <si>
    <t>Lz3yNLFlNx4</t>
  </si>
  <si>
    <t>Lab Test Services - LAB v2 and LAB_CQI - Level</t>
  </si>
  <si>
    <t>UmKFv98Ufm5</t>
  </si>
  <si>
    <t>Lab Test Services - LAB v2 and Proficiency Testing Level</t>
  </si>
  <si>
    <t>TPMdv7Cum7u</t>
  </si>
  <si>
    <t>Lab Test Services - POCT v2 and POCT_CQI - Level</t>
  </si>
  <si>
    <t>Lab Test Services - POCT v2 and Proficiency Testing Level</t>
  </si>
  <si>
    <t>BVljfC8kGSV</t>
  </si>
  <si>
    <t>i98IhLY3dyV</t>
  </si>
  <si>
    <t>aZrOAEKtXAo</t>
  </si>
  <si>
    <t>eNkifwug0iS</t>
  </si>
  <si>
    <t>Age (10-29, 4), Sex (Female), DREAMS Time and Completion v2</t>
  </si>
  <si>
    <t>MENSTAR</t>
  </si>
  <si>
    <t>cfYh9ukuG00</t>
  </si>
  <si>
    <t>Age/Sex/Time/Started</t>
  </si>
  <si>
    <t>Key Populations Investment Funds</t>
  </si>
  <si>
    <t>rBoD0CUKrHm</t>
  </si>
  <si>
    <t>MobileMod/Age/Sex/RTRI/HIVStatus</t>
  </si>
  <si>
    <t>OtherMod/Age/Sex/RTRI/HIVStatus</t>
  </si>
  <si>
    <t>VCTMod/Age/Sex/RTRI/HIVStatus</t>
  </si>
  <si>
    <t>TBClinic/Age/Sex/RTRI/HIVStatus</t>
  </si>
  <si>
    <t>Restarted ARV</t>
  </si>
  <si>
    <t>Y0GdrzjaiFJ</t>
  </si>
  <si>
    <t>NwLSGVswEYp</t>
  </si>
  <si>
    <t>PMTCT ANC/Age/Sex/RTRI/HIVStatus</t>
  </si>
  <si>
    <t>PMTCT PostANC/Age/Sex/RTRI/HIVStatus</t>
  </si>
  <si>
    <t>VMMC/Age/Sex/RTRI/HIVStatus</t>
  </si>
  <si>
    <t>PMTCT O/Age/Sex/RTRI/HIV</t>
  </si>
  <si>
    <t>PMTCT P/Age/Sex/RTRI/HIV</t>
  </si>
  <si>
    <t>VMMC/Age/Sex/RTRI/HIV</t>
  </si>
  <si>
    <t>Q8T0P5mdkaE</t>
  </si>
  <si>
    <t>hPK8tt5rFNI</t>
  </si>
  <si>
    <t>P1A2</t>
  </si>
  <si>
    <t>P1A3</t>
  </si>
  <si>
    <t>P2A1</t>
  </si>
  <si>
    <t>P2A2</t>
  </si>
  <si>
    <t>P2A3</t>
  </si>
  <si>
    <t>P2A4</t>
  </si>
  <si>
    <t>Age (&lt;15,15+, 2), Sex, New Existing ART and HIV Status (Positive)</t>
  </si>
  <si>
    <t>xyPI9PwXxY9</t>
  </si>
  <si>
    <t>DA7uTAScxxi</t>
  </si>
  <si>
    <t>MdqPezsikDr</t>
  </si>
  <si>
    <t>L3qltmjNtSr</t>
  </si>
  <si>
    <t>HUgQMmRVHMS</t>
  </si>
  <si>
    <t>hJeWl5XjzgM</t>
  </si>
  <si>
    <t>VVixfmL4Try</t>
  </si>
  <si>
    <t>Age/Sex/NewExArt/HIV</t>
  </si>
  <si>
    <t>N55pM5ZuWcI</t>
  </si>
  <si>
    <t>LCrR2BK3wmA</t>
  </si>
  <si>
    <t>kCk3HLTPv2g</t>
  </si>
  <si>
    <t>D1xviw3QtKK</t>
  </si>
  <si>
    <t>tGtB1nLnQjC</t>
  </si>
  <si>
    <t>Qshwh8ZOmYD</t>
  </si>
  <si>
    <t>Age Agg/Sex/Ind/HIVStat</t>
  </si>
  <si>
    <t>P9OjdVVMHMW</t>
  </si>
  <si>
    <t>ZYB5AHSw7Tm</t>
  </si>
  <si>
    <t>FBO_INITIATIVE</t>
  </si>
  <si>
    <t>degsuid_ra9ZqrTtSQn</t>
  </si>
  <si>
    <t>Top Level Numerator FY20R/FY21T</t>
  </si>
  <si>
    <t>Top Level Denominator FY20R/FY21T</t>
  </si>
  <si>
    <t>degsuid_gIBfzXabKkt</t>
  </si>
  <si>
    <t>xhTZtmIhtXw</t>
  </si>
  <si>
    <t>YAri1LXT7qq</t>
  </si>
  <si>
    <t>MobileMod/A/S/RTRI/HIV</t>
  </si>
  <si>
    <t>IndexMod/A/S/RTRI/HIV</t>
  </si>
  <si>
    <t>Index/Age/Sex/CasesOffered</t>
  </si>
  <si>
    <t>Index/Age/Sex/CasesAccepted</t>
  </si>
  <si>
    <t>IndexMod/Age/Sex/CasesOffered</t>
  </si>
  <si>
    <t>IndexMod/Age/Sex/CasesAccepted</t>
  </si>
  <si>
    <t>Index/Age Aggregated/Sex/Contacts</t>
  </si>
  <si>
    <t>IndexMod/Age Aggregated/Sex/Contacts</t>
  </si>
  <si>
    <t>Index/Age/Sex/Accepted</t>
  </si>
  <si>
    <t>Index/Age/Sex/Offered</t>
  </si>
  <si>
    <t>Index/AgeAgg/Sex/Contacts</t>
  </si>
  <si>
    <t>IndexMod/Age/Sex/Offered</t>
  </si>
  <si>
    <t>IndexMod/Age/Sex/Accepted</t>
  </si>
  <si>
    <t>IndexMod/AgeAgg/Sex/Contacts</t>
  </si>
  <si>
    <t>Index/Age/Sex/RTRI/HIV</t>
  </si>
  <si>
    <t>PMTCT O/A/S/RTRI/HIV</t>
  </si>
  <si>
    <t>PMTCT P/A/S/RTRI/HIV</t>
  </si>
  <si>
    <t>VCTMod/A/S/RTRI/HIV</t>
  </si>
  <si>
    <t>OtherMod/A/S/RTRI/HIV</t>
  </si>
  <si>
    <t>y42bZItNsea</t>
  </si>
  <si>
    <t>J1BAupscTaW</t>
  </si>
  <si>
    <t>odyWaFzVFFt</t>
  </si>
  <si>
    <t>isc6NmtIRN6</t>
  </si>
  <si>
    <t>ZNMNKgHs4KO</t>
  </si>
  <si>
    <t>LqBvfeIM16u</t>
  </si>
  <si>
    <t>JHvmBrMCjy7</t>
  </si>
  <si>
    <t>J1fW7eRVAvg</t>
  </si>
  <si>
    <t>ICfpR6tTRav</t>
  </si>
  <si>
    <t>plNFWb5y1xZ</t>
  </si>
  <si>
    <t>OJRxJ6RKD1Y</t>
  </si>
  <si>
    <t>eb2ZBmNFOHl</t>
  </si>
  <si>
    <t>z6GXOWXNpjr</t>
  </si>
  <si>
    <t>UXsJUOYhGKw</t>
  </si>
  <si>
    <t>kvpanmX8jqF</t>
  </si>
  <si>
    <t>eobYc4wjsBv</t>
  </si>
  <si>
    <t>c7RGWvHw00d</t>
  </si>
  <si>
    <t>XDT2DJvZo7s</t>
  </si>
  <si>
    <t>PiXbpFs1eHW</t>
  </si>
  <si>
    <t>VTV9sGJ4UG9</t>
  </si>
  <si>
    <t>vcs4BFXyhMY</t>
  </si>
  <si>
    <t>LIAjiT4jTs6</t>
  </si>
  <si>
    <t>oaZYhkz7cFQ</t>
  </si>
  <si>
    <t>VczqDKZHGPM</t>
  </si>
  <si>
    <t>t7g2D0Wcbh2</t>
  </si>
  <si>
    <t>Im0E15MnH0O</t>
  </si>
  <si>
    <t>bGcm1zimHzt</t>
  </si>
  <si>
    <t>CsS3NWTqfpu</t>
  </si>
  <si>
    <t>Y7ZamXjNycI</t>
  </si>
  <si>
    <t>KPIF</t>
  </si>
  <si>
    <t>mFp9idAyikQ</t>
  </si>
  <si>
    <t>F18JasI8TaJ</t>
  </si>
  <si>
    <t>J9VDEVSo03C</t>
  </si>
  <si>
    <t>txJHZRa6owY</t>
  </si>
  <si>
    <t>HQU1XuXwf6L</t>
  </si>
  <si>
    <t>qXOM2ifAchd</t>
  </si>
  <si>
    <t>eYcrcmja0r1</t>
  </si>
  <si>
    <t>vyos4l76pJ8</t>
  </si>
  <si>
    <t>mYO48ivUBGl</t>
  </si>
  <si>
    <t>pMwZlou6G5W</t>
  </si>
  <si>
    <t>cNw9KZVpTeW</t>
  </si>
  <si>
    <t>Current ARV bottles</t>
  </si>
  <si>
    <t>Y6pEE5xjb0k</t>
  </si>
  <si>
    <t>Age (&lt;1-50+-uk, 12), Sex and No Contact Outcome</t>
  </si>
  <si>
    <t>Age/Sex/ARVDispense/HIV</t>
  </si>
  <si>
    <t>ZCVkCgeAvZ3</t>
  </si>
  <si>
    <t>AWGAhr4paBx</t>
  </si>
  <si>
    <t>OLbhrUez4dP</t>
  </si>
  <si>
    <t>uIqAr4ev05I</t>
  </si>
  <si>
    <t>bVOtq0BfbNC</t>
  </si>
  <si>
    <t>CS1W53htigs</t>
  </si>
  <si>
    <t>SwYFhkMu0lZ</t>
  </si>
  <si>
    <t>yHp5CKnJ2CA</t>
  </si>
  <si>
    <t>CurrentARVBottles</t>
  </si>
  <si>
    <t>Confirmatory/Age/Sex/HIVStatus</t>
  </si>
  <si>
    <t>Confirm/Age/Sex/HIV</t>
  </si>
  <si>
    <t>KeyPop/RTRI/HIVStatus</t>
  </si>
  <si>
    <t>KeyPop/Confirmatory/HIVStatus</t>
  </si>
  <si>
    <t>KPop/Confirm/HIVStatus</t>
  </si>
  <si>
    <t>OtherPITC/Age/Sex/RTRI/HIVStatus</t>
  </si>
  <si>
    <t>cELOAR1EVPl</t>
  </si>
  <si>
    <t>Age (15-50+-uk, 8), Sex, Confirmed Recency Result and HIV Status (Positive)</t>
  </si>
  <si>
    <t>AGYW_N_DSD_NARRATIVE</t>
  </si>
  <si>
    <t>AGYW_N_DSD_NARRATIVE_TARGET</t>
  </si>
  <si>
    <t>AGYW_N_TA_NARRATIVE</t>
  </si>
  <si>
    <t>AGYW_N_TA_NARRATIVE_TARGET</t>
  </si>
  <si>
    <t>AGYW_PREV_D_NoApp_Age_Sex</t>
  </si>
  <si>
    <t>AGYW_PREV_N_NoApp_Age_Sex_Time_Comp</t>
  </si>
  <si>
    <t>AGYW_PREV_N_NoApp_Age_Sex_Time_Comp+</t>
  </si>
  <si>
    <t>AGYW_PREV_N_NoApp_Age_Sex_Time_Incomp</t>
  </si>
  <si>
    <t>AGYW_PREV_N_NoApp_EducationSupport</t>
  </si>
  <si>
    <t>AGYW_PREV_N_NoApp_ViolencePrev</t>
  </si>
  <si>
    <t>CXCA_SCRN_N_DSD_Age_Sex_HIVStatus_TARGET</t>
  </si>
  <si>
    <t>CXCA_SCRN_N_DSD_NARRATIVE_TARGET</t>
  </si>
  <si>
    <t>CXCA_SCRN_N_TA_Age_Sex_HIVStatus_TARGET</t>
  </si>
  <si>
    <t>CXCA_SCRN_N_TA_NARRATIVE_TARGET</t>
  </si>
  <si>
    <t>DIAGNOSED_NAT_N_NAT_Age_Agg_S_HIV</t>
  </si>
  <si>
    <t>DIAGNOSED_NAT_N_NAT_Age_Agg_S_HIV_TARGET</t>
  </si>
  <si>
    <t>DIAGNOSED_NAT_N_NAT_HIVStatus</t>
  </si>
  <si>
    <t>DIAGNOSED_NAT_N_NAT_HIV_Sex</t>
  </si>
  <si>
    <t>DIAGNOSED_NAT_N_NAT_HIV_Sex_TARGET</t>
  </si>
  <si>
    <t>DIAGNOSED_NAT_N_NAT_HIVStatus_TARGET</t>
  </si>
  <si>
    <t>DIAGNOSED_SUBNAT_N_SUBNAT_Age_Agg_S_HIV</t>
  </si>
  <si>
    <t>DIAGNOSED_SUBNAT_N_SUBNAT_Age_Agg_S_HIV_TARGET</t>
  </si>
  <si>
    <t>DIAGNOSED_SUBNAT_N_SUBNAT_HIVStatus</t>
  </si>
  <si>
    <t>DIAGNOSED_SUBNAT_N_SUBNAT_HIV_Sex</t>
  </si>
  <si>
    <t>DIAGNOSED_SUBNAT_N_SUBNAT_HIV_Sex_TARGET</t>
  </si>
  <si>
    <t>DIAGNOSED_SUBNAT_N_SUBNAT_HIVStatus_TARGET</t>
  </si>
  <si>
    <t>DREAMS_GENERAL_N_DSD_NARRATIVE</t>
  </si>
  <si>
    <t>DREAMS_GENERAL_N_DSD_NARRATIVE_TARGET</t>
  </si>
  <si>
    <t>DREAMS_GENERAL_N_TA_NARRATIVE</t>
  </si>
  <si>
    <t>DREAMS_GENERAL_N_TA_NARRATIVE_TARGET</t>
  </si>
  <si>
    <t>HRH_CURR_N_DSD_CadreCat_FinanceSprt_Exp</t>
  </si>
  <si>
    <t>HRH_CURR_N_NoApp_CadreOU_FinanceSprt</t>
  </si>
  <si>
    <t>HRH_CURR_N_NoApp_CadreOU_FinanceSprt_Exp</t>
  </si>
  <si>
    <t>HRH_CURR_N_NoApp_CadreOU</t>
  </si>
  <si>
    <t>HTS_INDEX_COM_N_DSD_AgeAgg_Sex_Contacts</t>
  </si>
  <si>
    <t>HTS_INDEX_COM_N_DSD_Age_Sex_IndexAccepted</t>
  </si>
  <si>
    <t>HTS_INDEX_COM_N_DSD_Age_Sex_IndexOffered</t>
  </si>
  <si>
    <t>HTS_INDEX_COM_N_DSD_Age_Sex_Result</t>
  </si>
  <si>
    <t>HTS_INDEX_COM_N_DSD_Age_Sex_Result_TARGET</t>
  </si>
  <si>
    <t>HTS_INDEX_COM_N_TA_AgeAgg_Sex_Contacts</t>
  </si>
  <si>
    <t>HTS_INDEX_COM_N_TA_Age_Sex_IndexAccepted</t>
  </si>
  <si>
    <t>HTS_INDEX_COM_N_TA_Age_Sex_IndexOffered</t>
  </si>
  <si>
    <t>HTS_INDEX_COM_N_TA_Age_Sex_Result</t>
  </si>
  <si>
    <t>HTS_INDEX_COM_N_TA_Age_Sex_Result_TARGET</t>
  </si>
  <si>
    <t>HTS_INDEX_FAC_N_DSD_AgeAgg_Sex_Contacts</t>
  </si>
  <si>
    <t>HTS_INDEX_FAC_N_DSD_Age_Sex_IndexAccepted</t>
  </si>
  <si>
    <t>HTS_INDEX_FAC_N_DSD_Age_Sex_IndexOffered</t>
  </si>
  <si>
    <t>HTS_INDEX_FAC_N_DSD_Age_Sex_Result</t>
  </si>
  <si>
    <t>HTS_INDEX_FAC_N_DSD_Age_Sex_Result_TARGET</t>
  </si>
  <si>
    <t>HTS_INDEX_FAC_N_TA_AgeAgg_Sex_Contacts</t>
  </si>
  <si>
    <t>HTS_INDEX_FAC_N_TA_Age_Sex_IndexAccepted</t>
  </si>
  <si>
    <t>HTS_INDEX_FAC_N_TA_Age_Sex_IndexOffered</t>
  </si>
  <si>
    <t>HTS_INDEX_FAC_N_TA_Age_Sex_Result</t>
  </si>
  <si>
    <t>HTS_INDEX_FAC_N_TA_Age_Sex_Result_TARGET</t>
  </si>
  <si>
    <t>HTS_INDEX_N_DSD_NARRATIVE</t>
  </si>
  <si>
    <t>HTS_INDEX_N_DSD_NARRATIVE_TARGET</t>
  </si>
  <si>
    <t>HTS_INDEX_N_TA_NARRATIVE</t>
  </si>
  <si>
    <t>HTS_INDEX_N_TA_NARRATIVE_TARGET</t>
  </si>
  <si>
    <t>HTS_RECENT_D_DSD_Age_Sex_HIVIndication</t>
  </si>
  <si>
    <t>HTS_RECENT_D_DSD_Age_Sex_HIVIndication_TARGET</t>
  </si>
  <si>
    <t>HTS_RECENT_D_DSD_KeyPop_HIVStatus</t>
  </si>
  <si>
    <t>HTS_RECENT_D_DSD_KeyPop_HIVStatus_TARGET</t>
  </si>
  <si>
    <t>HTS_RECENT_D_DSD_NARRATIVE_TARGET</t>
  </si>
  <si>
    <t>HTS_RECENT_D_DSD_Sex_Preg_HIV_Indicate</t>
  </si>
  <si>
    <t>HTS_RECENT_D_DSD_Sex_Preg_HIV_Indicate_TARGET</t>
  </si>
  <si>
    <t>HTS_RECENT_D_TA_Age_Sex_HIVIndication</t>
  </si>
  <si>
    <t>HTS_RECENT_D_TA_Age_Sex_HIVIndication_TARGET</t>
  </si>
  <si>
    <t>HTS_RECENT_D_TA_KeyPop_HIVStatus</t>
  </si>
  <si>
    <t>HTS_RECENT_D_TA_KeyPop_HIVStatus_TARGET</t>
  </si>
  <si>
    <t>HTS_RECENT_D_TA_NARRATIVE_TARGET</t>
  </si>
  <si>
    <t>HTS_RECENT_D_TA_Sex_Preg_HIV_Indicate</t>
  </si>
  <si>
    <t>HTS_RECENT_D_TA_Sex_Preg_HIV_Indicate_TARGET</t>
  </si>
  <si>
    <t>HTS_RECENT_N_DSD_Age_Sex_HIVIndicate</t>
  </si>
  <si>
    <t>HTS_RECENT_N_DSD_KeyPop_HIVStatus</t>
  </si>
  <si>
    <t>HTS_RECENT_N_DSD_NARRATIVE</t>
  </si>
  <si>
    <t>HTS_RECENT_N_DSD_Sex_Preg_HIV_Indicate</t>
  </si>
  <si>
    <t>HTS_RECENT_N_TA_Age_Sex_HIVIndicate</t>
  </si>
  <si>
    <t>HTS_RECENT_N_TA_KeyPop_HIVStatus</t>
  </si>
  <si>
    <t>HTS_RECENT_N_TA_NARRATIVE</t>
  </si>
  <si>
    <t>HTS_RECENT_N_TA_Sex_Preg_HIV_Indicate</t>
  </si>
  <si>
    <t>HTS_TST_N_DSD_PMTCT_P_AgeAgg_Sex_Result</t>
  </si>
  <si>
    <t>HTS_TST_N_DSD_PMTCT_P_Age_Sex_Result</t>
  </si>
  <si>
    <t>HTS_TST_N_DSD_PMTCT_P_Age_Sex_Result_TARGET</t>
  </si>
  <si>
    <t>HTS_TST_N_TA_PMTCT_P_AgeAgg_Sex_Result</t>
  </si>
  <si>
    <t>HTS_TST_N_TA_PMTCT_P_Age_Sex_Result</t>
  </si>
  <si>
    <t>HTS_TST_N_TA_PMTCT_P_Age_Sex_Result_TARGET</t>
  </si>
  <si>
    <t>OVC_SERV_N_DSD_Age_Sex_ProgramStatus</t>
  </si>
  <si>
    <t>OVC_SERV_N_DSD_Age_Sex_ProgramStatus_TARGET</t>
  </si>
  <si>
    <t>OVC_SERV_N_TA_Age_Sex_ProgramStatus</t>
  </si>
  <si>
    <t>OVC_SERV_N_TA_Age_Sex_ProgramStatus_TARGET</t>
  </si>
  <si>
    <t>ednJeXlVy0T</t>
  </si>
  <si>
    <t>PEPFAR_MOH_HTS_N_MOH_NARRATIVE</t>
  </si>
  <si>
    <t>FkVnjRyKXPI</t>
  </si>
  <si>
    <t>PEPFAR_MOH_PMTCT_N_MOH_NARRATIVE</t>
  </si>
  <si>
    <t>Sknv0wL3BRt</t>
  </si>
  <si>
    <t>PEPFAR_MOH_TB_N_MOH_NARRATIVE</t>
  </si>
  <si>
    <t>UFpSTju2LW4</t>
  </si>
  <si>
    <t>PEPFAR_MOH_TX_N_MOH_NARRATIVE</t>
  </si>
  <si>
    <t>PMTCT_ART_N_DSD_Age_NewExistingArt_Sex_HIV</t>
  </si>
  <si>
    <t>PMTCT_ART_N_DSD_Age_NewExistArt_Sex_HIV_TARGET</t>
  </si>
  <si>
    <t>PMTCT_ART_N_TA_Age_NewExistingArt_Sex_HIV</t>
  </si>
  <si>
    <t>PMTCT_ART_N_TA_Age_NewExistArt_Sex_HIV_TARGET</t>
  </si>
  <si>
    <t>PP_PREV_N_DSD_PopulationPriorityType</t>
  </si>
  <si>
    <t>PP_PREV_N_TA_PopulationPriorityType</t>
  </si>
  <si>
    <t>PrEP_CURR_N_DSD_Age_Sex</t>
  </si>
  <si>
    <t>PrEP_CURR_N_DSD_Age_Sex_TARGET</t>
  </si>
  <si>
    <t>PrEP_CURR_N_DSD_KeyPop</t>
  </si>
  <si>
    <t>PrEP_CURR_N_DSD_KeyPop_TARGET</t>
  </si>
  <si>
    <t>PrEP_CURR_N_DSD_NARRATIVE</t>
  </si>
  <si>
    <t>PrEP_CURR_N_DSD_NARRATIVE_TARGET</t>
  </si>
  <si>
    <t>PrEP_CURR_N_DSD_ThreeMonthTestResult</t>
  </si>
  <si>
    <t>PrEP_CURR_N_TA_Age_Sex</t>
  </si>
  <si>
    <t>PrEP_CURR_N_TA_Age_Sex_TARGET</t>
  </si>
  <si>
    <t>PrEP_CURR_N_TA_KeyPop</t>
  </si>
  <si>
    <t>PrEP_CURR_N_TA_KeyPop_TARGET</t>
  </si>
  <si>
    <t>PrEP_CURR_N_TA_NARRATIVE</t>
  </si>
  <si>
    <t>PrEP_CURR_N_TA_NARRATIVE_TARGET</t>
  </si>
  <si>
    <t>PrEP_CURR_N_TA_ThreeMonthTestResult</t>
  </si>
  <si>
    <t>t2sGRk8BvRh</t>
  </si>
  <si>
    <t>SIMS.AS_01_01_MgtStrategyNatl-health_COMM</t>
  </si>
  <si>
    <t>C1O6kxw2qYC</t>
  </si>
  <si>
    <t>SIMS.AS_01_01_MgtStrategyNatl-health_Q1_RESP</t>
  </si>
  <si>
    <t>NCrFt73jdei</t>
  </si>
  <si>
    <t>SIMS.AS_01_01_MgtStrategyNatl-health_Q2_RESP</t>
  </si>
  <si>
    <t>PsBdCtCgGxr</t>
  </si>
  <si>
    <t>SIMS.AS_01_01_MgtStrategyNatl-health_Q3_RESP</t>
  </si>
  <si>
    <t>vPyn25mZcOd</t>
  </si>
  <si>
    <t>SIMS.AS_01_01_MgtStrategyNatl-health_SCORE</t>
  </si>
  <si>
    <t>sCLWmdj58yh</t>
  </si>
  <si>
    <t>SIMS.AS_01_02_EconStudNatl_COMM</t>
  </si>
  <si>
    <t>NJGUiq5CKKg</t>
  </si>
  <si>
    <t>SIMS.AS_01_02_EconStudNatl_Q1_RESP</t>
  </si>
  <si>
    <t>aVrIEu0hhCf</t>
  </si>
  <si>
    <t>SIMS.AS_01_02_EconStudNatl_Q2_RESP</t>
  </si>
  <si>
    <t>rChoE8dRTSz</t>
  </si>
  <si>
    <t>SIMS.AS_01_02_EconStudNatl_SCORE</t>
  </si>
  <si>
    <t>w8mWPLT97dW</t>
  </si>
  <si>
    <t>SIMS.AS_01_03_MgtOpsSNU-health_COMM</t>
  </si>
  <si>
    <t>ZrpdOOMBB0e</t>
  </si>
  <si>
    <t>SIMS.AS_01_03_MgtOpsSNU-health_Q1_RESP</t>
  </si>
  <si>
    <t>jZc5LkN0N9m</t>
  </si>
  <si>
    <t>SIMS.AS_01_03_MgtOpsSNU-health_Q2_CB1</t>
  </si>
  <si>
    <t>jGR3PigRuAm</t>
  </si>
  <si>
    <t>SIMS.AS_01_03_MgtOpsSNU-health_Q2_CB2</t>
  </si>
  <si>
    <t>U5ts4u3IsU3</t>
  </si>
  <si>
    <t>SIMS.AS_01_03_MgtOpsSNU-health_Q2_CB3</t>
  </si>
  <si>
    <t>PTy5P9NDwnh</t>
  </si>
  <si>
    <t>SIMS.AS_01_03_MgtOpsSNU-health_Q2_CB4</t>
  </si>
  <si>
    <t>OjRWMvqs8oN</t>
  </si>
  <si>
    <t>SIMS.AS_01_03_MgtOpsSNU-health_Q2_CB5</t>
  </si>
  <si>
    <t>niPYgRRaRDj</t>
  </si>
  <si>
    <t>SIMS.AS_01_03_MgtOpsSNU-health_Q2_T-NUM</t>
  </si>
  <si>
    <t>a0MiZhNEzSM</t>
  </si>
  <si>
    <t>SIMS.AS_01_03_MgtOpsSNU-health_SCORE</t>
  </si>
  <si>
    <t>fnqrpQyJTMv</t>
  </si>
  <si>
    <t>SIMS.AS_01_04_SuperHlthSNU_COMM</t>
  </si>
  <si>
    <t>fA4SjZl2ttS</t>
  </si>
  <si>
    <t>SIMS.AS_01_04_SuperHlthSNU_Q1_RESP</t>
  </si>
  <si>
    <t>KmRkPa6dFKe</t>
  </si>
  <si>
    <t>SIMS.AS_01_04_SuperHlthSNU_Q2_CB1</t>
  </si>
  <si>
    <t>pAYIyiLqYr2</t>
  </si>
  <si>
    <t>SIMS.AS_01_04_SuperHlthSNU_Q2_CB2</t>
  </si>
  <si>
    <t>sWsg9Cj3NoB</t>
  </si>
  <si>
    <t>SIMS.AS_01_04_SuperHlthSNU_Q2_CB3</t>
  </si>
  <si>
    <t>NmDcmaI7uqP</t>
  </si>
  <si>
    <t>SIMS.AS_01_04_SuperHlthSNU_Q2_CB4</t>
  </si>
  <si>
    <t>CFYHRH5InV4</t>
  </si>
  <si>
    <t>SIMS.AS_01_04_SuperHlthSNU_Q2_T-NUM</t>
  </si>
  <si>
    <t>y1ZEPjTU08j</t>
  </si>
  <si>
    <t>SIMS.AS_01_04_SuperHlthSNU_SCORE</t>
  </si>
  <si>
    <t>wBrS7aXLuxs</t>
  </si>
  <si>
    <t>SIMS.AS_01_05_DataCollectSNU_COMM</t>
  </si>
  <si>
    <t>tH8v8hifdoM</t>
  </si>
  <si>
    <t>SIMS.AS_01_05_DataCollectSNU_INSTR_CB1</t>
  </si>
  <si>
    <t>ra9O1AfH5Wv</t>
  </si>
  <si>
    <t>SIMS.AS_01_05_DataCollectSNU_INSTR_CB10</t>
  </si>
  <si>
    <t>v7Bu4MLioO8</t>
  </si>
  <si>
    <t>SIMS.AS_01_05_DataCollectSNU_INSTR_CB11</t>
  </si>
  <si>
    <t>otJVLK5X8XD</t>
  </si>
  <si>
    <t>SIMS.AS_01_05_DataCollectSNU_INSTR_CB12</t>
  </si>
  <si>
    <t>kWkequpSmUE</t>
  </si>
  <si>
    <t>SIMS.AS_01_05_DataCollectSNU_INSTR_CB13</t>
  </si>
  <si>
    <t>bRhUeRmOsGp</t>
  </si>
  <si>
    <t>SIMS.AS_01_05_DataCollectSNU_INSTR_CB14</t>
  </si>
  <si>
    <t>yYJgEA6g2kF</t>
  </si>
  <si>
    <t>SIMS.AS_01_05_DataCollectSNU_INSTR_CB15</t>
  </si>
  <si>
    <t>YJIbAnv0HOa</t>
  </si>
  <si>
    <t>SIMS.AS_01_05_DataCollectSNU_INSTR_CB16</t>
  </si>
  <si>
    <t>e8sTZLBKh1o</t>
  </si>
  <si>
    <t>SIMS.AS_01_05_DataCollectSNU_INSTR_CB17</t>
  </si>
  <si>
    <t>kJuJpOrXG2q</t>
  </si>
  <si>
    <t>SIMS.AS_01_05_DataCollectSNU_INSTR_CB18</t>
  </si>
  <si>
    <t>yR5tUNutLF0</t>
  </si>
  <si>
    <t>SIMS.AS_01_05_DataCollectSNU_INSTR_CB19</t>
  </si>
  <si>
    <t>zSbGzldM44U</t>
  </si>
  <si>
    <t>SIMS.AS_01_05_DataCollectSNU_INSTR_CB2</t>
  </si>
  <si>
    <t>YjsWaWt3UEG</t>
  </si>
  <si>
    <t>SIMS.AS_01_05_DataCollectSNU_INSTR_CB20</t>
  </si>
  <si>
    <t>iupeK50mTLP</t>
  </si>
  <si>
    <t>SIMS.AS_01_05_DataCollectSNU_INSTR_CB20TXT</t>
  </si>
  <si>
    <t>pvPDEdTpLeA</t>
  </si>
  <si>
    <t>SIMS.AS_01_05_DataCollectSNU_INSTR_CB3</t>
  </si>
  <si>
    <t>myKWaxuN9gN</t>
  </si>
  <si>
    <t>SIMS.AS_01_05_DataCollectSNU_INSTR_CB4</t>
  </si>
  <si>
    <t>wqhqbz2RMVp</t>
  </si>
  <si>
    <t>SIMS.AS_01_05_DataCollectSNU_INSTR_CB5</t>
  </si>
  <si>
    <t>Zm3cJFTvLUx</t>
  </si>
  <si>
    <t>SIMS.AS_01_05_DataCollectSNU_INSTR_CB6</t>
  </si>
  <si>
    <t>AYdiAQLfvJd</t>
  </si>
  <si>
    <t>SIMS.AS_01_05_DataCollectSNU_INSTR_CB7</t>
  </si>
  <si>
    <t>xkadnwI2Nod</t>
  </si>
  <si>
    <t>SIMS.AS_01_05_DataCollectSNU_INSTR_CB8</t>
  </si>
  <si>
    <t>b0Tt2hdZGaI</t>
  </si>
  <si>
    <t>SIMS.AS_01_05_DataCollectSNU_INSTR_CB9</t>
  </si>
  <si>
    <t>PIYAv3XdMDP</t>
  </si>
  <si>
    <t>SIMS.AS_01_05_DataCollectSNU_INSTR_T-NUM</t>
  </si>
  <si>
    <t>Xy2HieNR9lX</t>
  </si>
  <si>
    <t>SIMS.AS_01_05_DataCollectSNU_Q1_RESP</t>
  </si>
  <si>
    <t>Asyn0cEMnB2</t>
  </si>
  <si>
    <t>SIMS.AS_01_05_DataCollectSNU_Q2_RESP</t>
  </si>
  <si>
    <t>iVk61wtfgwy</t>
  </si>
  <si>
    <t>SIMS.AS_01_05_DataCollectSNU_Q3_RESP</t>
  </si>
  <si>
    <t>ULxH8GpqEkF</t>
  </si>
  <si>
    <t>SIMS.AS_01_05_DataCollectSNU_SCORE</t>
  </si>
  <si>
    <t>ZG06JuGvFBw</t>
  </si>
  <si>
    <t>SIMS.AS_01_06_ReferSNU_COMM</t>
  </si>
  <si>
    <t>FWxE2HFElHe</t>
  </si>
  <si>
    <t>SIMS.AS_01_06_ReferSNU_INSTR_CB1</t>
  </si>
  <si>
    <t>nxC3oCs2gK8</t>
  </si>
  <si>
    <t>SIMS.AS_01_06_ReferSNU_INSTR_CB10</t>
  </si>
  <si>
    <t>xRI8WKXk8sX</t>
  </si>
  <si>
    <t>SIMS.AS_01_06_ReferSNU_INSTR_CB11</t>
  </si>
  <si>
    <t>j8vWZqSuxIi</t>
  </si>
  <si>
    <t>SIMS.AS_01_06_ReferSNU_INSTR_CB12</t>
  </si>
  <si>
    <t>hKU8dF1LKIA</t>
  </si>
  <si>
    <t>SIMS.AS_01_06_ReferSNU_INSTR_CB13</t>
  </si>
  <si>
    <t>wCiyvYTJXcl</t>
  </si>
  <si>
    <t>SIMS.AS_01_06_ReferSNU_INSTR_CB14</t>
  </si>
  <si>
    <t>O2hbuQKlrW0</t>
  </si>
  <si>
    <t>SIMS.AS_01_06_ReferSNU_INSTR_CB15</t>
  </si>
  <si>
    <t>uFo4Ma2gwWH</t>
  </si>
  <si>
    <t>SIMS.AS_01_06_ReferSNU_INSTR_CB16</t>
  </si>
  <si>
    <t>h8dFGqaZ7gP</t>
  </si>
  <si>
    <t>SIMS.AS_01_06_ReferSNU_INSTR_CB16TXT</t>
  </si>
  <si>
    <t>g1yuY4gORJo</t>
  </si>
  <si>
    <t>SIMS.AS_01_06_ReferSNU_INSTR_CB2</t>
  </si>
  <si>
    <t>nNqWxsVc3EK</t>
  </si>
  <si>
    <t>SIMS.AS_01_06_ReferSNU_INSTR_CB3</t>
  </si>
  <si>
    <t>YZhflwzc08w</t>
  </si>
  <si>
    <t>SIMS.AS_01_06_ReferSNU_INSTR_CB4</t>
  </si>
  <si>
    <t>BKNeJkRUnnY</t>
  </si>
  <si>
    <t>SIMS.AS_01_06_ReferSNU_INSTR_CB5</t>
  </si>
  <si>
    <t>j6Cw6xziDT1</t>
  </si>
  <si>
    <t>SIMS.AS_01_06_ReferSNU_INSTR_CB6</t>
  </si>
  <si>
    <t>SIRB2kOIeEh</t>
  </si>
  <si>
    <t>SIMS.AS_01_06_ReferSNU_INSTR_CB7</t>
  </si>
  <si>
    <t>wOv5y1TtT5j</t>
  </si>
  <si>
    <t>SIMS.AS_01_06_ReferSNU_INSTR_CB8</t>
  </si>
  <si>
    <t>rbaO8PyuXov</t>
  </si>
  <si>
    <t>SIMS.AS_01_06_ReferSNU_INSTR_CB9</t>
  </si>
  <si>
    <t>zxPdKUcQMTe</t>
  </si>
  <si>
    <t>SIMS.AS_01_06_ReferSNU_INSTR_T-NUM</t>
  </si>
  <si>
    <t>H2EeiERRkXD</t>
  </si>
  <si>
    <t>SIMS.AS_01_06_ReferSNU_Q1_RESP</t>
  </si>
  <si>
    <t>q6d5d6B4y4J</t>
  </si>
  <si>
    <t>SIMS.AS_01_06_ReferSNU_Q2_RESP</t>
  </si>
  <si>
    <t>EWIWBdsAoHo</t>
  </si>
  <si>
    <t>SIMS.AS_01_06_ReferSNU_Q3_RESP</t>
  </si>
  <si>
    <t>ZORPpqK9lMY</t>
  </si>
  <si>
    <t>SIMS.AS_01_06_ReferSNU_SCORE</t>
  </si>
  <si>
    <t>yey4eRuGfPR</t>
  </si>
  <si>
    <t>SIMS.AS_02_01_MgtStrategyNatl-SocServ_COMM</t>
  </si>
  <si>
    <t>miCjEnANzEX</t>
  </si>
  <si>
    <t>SIMS.AS_02_01_MgtStrategyNatl-SocServ_Q1_RESP</t>
  </si>
  <si>
    <t>Flw0fiXd4A4</t>
  </si>
  <si>
    <t>SIMS.AS_02_01_MgtStrategyNatl-SocServ_Q2_RESP</t>
  </si>
  <si>
    <t>BPo1s67HaDv</t>
  </si>
  <si>
    <t>SIMS.AS_02_01_MgtStrategyNatl-SocServ_Q3_CB1</t>
  </si>
  <si>
    <t>iy7QD5AcaOi</t>
  </si>
  <si>
    <t>SIMS.AS_02_01_MgtStrategyNatl-SocServ_Q3_CB2</t>
  </si>
  <si>
    <t>olnqiCXdGNM</t>
  </si>
  <si>
    <t>SIMS.AS_02_01_MgtStrategyNatl-SocServ_Q3_CB3</t>
  </si>
  <si>
    <t>hS4rgsa6DqA</t>
  </si>
  <si>
    <t>SIMS.AS_02_01_MgtStrategyNatl-SocServ_Q3_CB4</t>
  </si>
  <si>
    <t>r7WnbIq1Bdw</t>
  </si>
  <si>
    <t>SIMS.AS_02_01_MgtStrategyNatl-SocServ_Q3_T-NUM</t>
  </si>
  <si>
    <t>u9AJjdbzkpD</t>
  </si>
  <si>
    <t>SIMS.AS_02_01_MgtStrategyNatl-SocServ_SCORE</t>
  </si>
  <si>
    <t>DRqPUdLrMaA</t>
  </si>
  <si>
    <t>SIMS.AS_02_02_OVCInfoSNU_COMM</t>
  </si>
  <si>
    <t>DlsHrJaVUYu</t>
  </si>
  <si>
    <t>SIMS.AS_02_02_OVCInfoSNU_INSTR_CB1</t>
  </si>
  <si>
    <t>GlLbKNhcbhY</t>
  </si>
  <si>
    <t>SIMS.AS_02_02_OVCInfoSNU_INSTR_CB2</t>
  </si>
  <si>
    <t>xcIFCl4EBzW</t>
  </si>
  <si>
    <t>SIMS.AS_02_02_OVCInfoSNU_INSTR_T-NUM</t>
  </si>
  <si>
    <t>NcdNEAVgjeQ</t>
  </si>
  <si>
    <t>SIMS.AS_02_02_OVCInfoSNU_Q1_RESP</t>
  </si>
  <si>
    <t>fbxNsZDQSt1</t>
  </si>
  <si>
    <t>SIMS.AS_02_02_OVCInfoSNU_Q2_RESP</t>
  </si>
  <si>
    <t>aDm4znwBDbx</t>
  </si>
  <si>
    <t>SIMS.AS_02_02_OVCInfoSNU_SCORE</t>
  </si>
  <si>
    <t>R1vdDNwTARB</t>
  </si>
  <si>
    <t>SIMS.AS_02_03_MgtOpsSNU-SocServ_COMM</t>
  </si>
  <si>
    <t>Q0bGNRme8HA</t>
  </si>
  <si>
    <t>SIMS.AS_02_03_MgtOpsSNU-SocServ_Q1_RESP</t>
  </si>
  <si>
    <t>huYszTi6yit</t>
  </si>
  <si>
    <t>SIMS.AS_02_03_MgtOpsSNU-SocServ_Q2_CB1</t>
  </si>
  <si>
    <t>WoDbjRiX2Ti</t>
  </si>
  <si>
    <t>SIMS.AS_02_03_MgtOpsSNU-SocServ_Q2_CB2</t>
  </si>
  <si>
    <t>M7PyjdqWff4</t>
  </si>
  <si>
    <t>SIMS.AS_02_03_MgtOpsSNU-SocServ_Q2_T-NUM</t>
  </si>
  <si>
    <t>uKz4ap7nE8c</t>
  </si>
  <si>
    <t>SIMS.AS_02_03_MgtOpsSNU-SocServ_Q3_CB1</t>
  </si>
  <si>
    <t>egFf1FL9AMP</t>
  </si>
  <si>
    <t>SIMS.AS_02_03_MgtOpsSNU-SocServ_Q3_CB2</t>
  </si>
  <si>
    <t>b6p7e7DdxPE</t>
  </si>
  <si>
    <t>SIMS.AS_02_03_MgtOpsSNU-SocServ_Q3_CB3</t>
  </si>
  <si>
    <t>YWNVFTevVvJ</t>
  </si>
  <si>
    <t>SIMS.AS_02_03_MgtOpsSNU-SocServ_Q3_T-NUM</t>
  </si>
  <si>
    <t>ym89Jacus8N</t>
  </si>
  <si>
    <t>SIMS.AS_02_03_MgtOpsSNU-SocServ_SCORE</t>
  </si>
  <si>
    <t>zwUVc2X5jaP</t>
  </si>
  <si>
    <t>SIMS.AS_02_04_SuperSocialSNU_COMM</t>
  </si>
  <si>
    <t>eSvfogvhuDQ</t>
  </si>
  <si>
    <t>SIMS.AS_02_04_SuperSocialSNU_INSTR_A-NUM</t>
  </si>
  <si>
    <t>BR5390tsRtR</t>
  </si>
  <si>
    <t>SIMS.AS_02_04_SuperSocialSNU_Q1_CB1</t>
  </si>
  <si>
    <t>J8GsZcQPpva</t>
  </si>
  <si>
    <t>SIMS.AS_02_04_SuperSocialSNU_Q1_CB2</t>
  </si>
  <si>
    <t>AUvYZytlQO3</t>
  </si>
  <si>
    <t>SIMS.AS_02_04_SuperSocialSNU_Q1_CB3</t>
  </si>
  <si>
    <t>FS90wCpgpxd</t>
  </si>
  <si>
    <t>SIMS.AS_02_04_SuperSocialSNU_Q1_T-NUM</t>
  </si>
  <si>
    <t>C7MsThtvaTC</t>
  </si>
  <si>
    <t>SIMS.AS_02_04_SuperSocialSNU_Q2_CB1</t>
  </si>
  <si>
    <t>eyLgTGUifce</t>
  </si>
  <si>
    <t>SIMS.AS_02_04_SuperSocialSNU_Q2_CB2</t>
  </si>
  <si>
    <t>lr24ZMkMfSi</t>
  </si>
  <si>
    <t>SIMS.AS_02_04_SuperSocialSNU_Q2_T-NUM</t>
  </si>
  <si>
    <t>rsAzXDHjkR8</t>
  </si>
  <si>
    <t>SIMS.AS_02_04_SuperSocialSNU_Q3_DEN</t>
  </si>
  <si>
    <t>Rl5RQP7ZH5A</t>
  </si>
  <si>
    <t>SIMS.AS_02_04_SuperSocialSNU_Q3_NUM</t>
  </si>
  <si>
    <t>fCnatbTPQZP</t>
  </si>
  <si>
    <t>SIMS.AS_02_04_SuperSocialSNU_Q3_PERC</t>
  </si>
  <si>
    <t>WoREWMzRlQS</t>
  </si>
  <si>
    <t>SIMS.AS_02_04_SuperSocialSNU_SCORE</t>
  </si>
  <si>
    <t>LHmz9s1XafG</t>
  </si>
  <si>
    <t>SIMS.AS_03_01_KPGuideNatl_COMM</t>
  </si>
  <si>
    <t>lTcPdNuS6iF</t>
  </si>
  <si>
    <t>SIMS.AS_03_01_KPGuideNatl_INSTR_CB1</t>
  </si>
  <si>
    <t>DaaGLVnFcwT</t>
  </si>
  <si>
    <t>SIMS.AS_03_01_KPGuideNatl_INSTR_CB2</t>
  </si>
  <si>
    <t>fTLy4EWdLL7</t>
  </si>
  <si>
    <t>SIMS.AS_03_01_KPGuideNatl_INSTR_CB3</t>
  </si>
  <si>
    <t>uQzHUcOvc68</t>
  </si>
  <si>
    <t>SIMS.AS_03_01_KPGuideNatl_INSTR_CB4</t>
  </si>
  <si>
    <t>XhmeP73V6KG</t>
  </si>
  <si>
    <t>SIMS.AS_03_01_KPGuideNatl_INSTR_CB5</t>
  </si>
  <si>
    <t>s7fWS8F801q</t>
  </si>
  <si>
    <t>SIMS.AS_03_01_KPGuideNatl_INSTR_T-NUM</t>
  </si>
  <si>
    <t>nvqJVzEHPq6</t>
  </si>
  <si>
    <t>SIMS.AS_03_01_KPGuideNatl_Q1_RESP</t>
  </si>
  <si>
    <t>MgpFUmH6rKX</t>
  </si>
  <si>
    <t>SIMS.AS_03_01_KPGuideNatl_Q2_RESP</t>
  </si>
  <si>
    <t>rDOWxXrXRBW</t>
  </si>
  <si>
    <t>SIMS.AS_03_01_KPGuideNatl_Q3_RESP</t>
  </si>
  <si>
    <t>ebG0F4Sgj4n</t>
  </si>
  <si>
    <t>SIMS.AS_03_01_KPGuideNatl_SCORE</t>
  </si>
  <si>
    <t>gpEOnf8wsJz</t>
  </si>
  <si>
    <t>SIMS.AS_03_02_KPNormNatl_COMM</t>
  </si>
  <si>
    <t>xDKpOsuuzrD</t>
  </si>
  <si>
    <t>SIMS.AS_03_02_KPNormNatl_Q1_CB1</t>
  </si>
  <si>
    <t>jA5egX4Vk2s</t>
  </si>
  <si>
    <t>SIMS.AS_03_02_KPNormNatl_Q1_CB2</t>
  </si>
  <si>
    <t>zDEU1eRSga2</t>
  </si>
  <si>
    <t>SIMS.AS_03_02_KPNormNatl_Q1_CB3</t>
  </si>
  <si>
    <t>ux2wcfTTcqO</t>
  </si>
  <si>
    <t>SIMS.AS_03_02_KPNormNatl_Q1_CB4</t>
  </si>
  <si>
    <t>R8T2vxbh6CK</t>
  </si>
  <si>
    <t>SIMS.AS_03_02_KPNormNatl_Q1_T-NUM</t>
  </si>
  <si>
    <t>ZyH6tfThTqO</t>
  </si>
  <si>
    <t>SIMS.AS_03_02_KPNormNatl_Q2_CB1</t>
  </si>
  <si>
    <t>dxmiQQbjroW</t>
  </si>
  <si>
    <t>SIMS.AS_03_02_KPNormNatl_Q2_CB2</t>
  </si>
  <si>
    <t>kFOaGYt0Kid</t>
  </si>
  <si>
    <t>SIMS.AS_03_02_KPNormNatl_Q2_T-NUM</t>
  </si>
  <si>
    <t>XEZv3ZYm72z</t>
  </si>
  <si>
    <t>SIMS.AS_03_02_KPNormNatl_Q3_CB1</t>
  </si>
  <si>
    <t>WKBEvRzKu3C</t>
  </si>
  <si>
    <t>SIMS.AS_03_02_KPNormNatl_Q3_CB2</t>
  </si>
  <si>
    <t>Sh9jRp7a1cD</t>
  </si>
  <si>
    <t>SIMS.AS_03_02_KPNormNatl_Q3_CB3</t>
  </si>
  <si>
    <t>dcSaGUW1JZd</t>
  </si>
  <si>
    <t>SIMS.AS_03_02_KPNormNatl_Q3_CB4</t>
  </si>
  <si>
    <t>pjSPd6001BB</t>
  </si>
  <si>
    <t>SIMS.AS_03_02_KPNormNatl_Q3_CB5</t>
  </si>
  <si>
    <t>nYgJOOV7eS2</t>
  </si>
  <si>
    <t>SIMS.AS_03_02_KPNormNatl_Q3_CB6</t>
  </si>
  <si>
    <t>ITuUYclNO3w</t>
  </si>
  <si>
    <t>SIMS.AS_03_02_KPNormNatl_Q3_CB7</t>
  </si>
  <si>
    <t>r6g1WFYdRuJ</t>
  </si>
  <si>
    <t>SIMS.AS_03_02_KPNormNatl_Q3_CB8</t>
  </si>
  <si>
    <t>bB5oIR2ahqs</t>
  </si>
  <si>
    <t>SIMS.AS_03_02_KPNormNatl_Q3_T-NUM</t>
  </si>
  <si>
    <t>V53o4utSuVj</t>
  </si>
  <si>
    <t>SIMS.AS_03_02_KPNormNatl_SCORE</t>
  </si>
  <si>
    <t>kAa7yxKCS6f</t>
  </si>
  <si>
    <t>SIMS.AS_03_03_GuideDevNatl_COMM</t>
  </si>
  <si>
    <t>gH7VOFzpV4Z</t>
  </si>
  <si>
    <t>SIMS.AS_03_03_GuideDevNatl_INSTR_CB1</t>
  </si>
  <si>
    <t>pQAtkTem15C</t>
  </si>
  <si>
    <t>SIMS.AS_03_03_GuideDevNatl_INSTR_CB10</t>
  </si>
  <si>
    <t>kRjW08KNCGK</t>
  </si>
  <si>
    <t>SIMS.AS_03_03_GuideDevNatl_INSTR_CB11</t>
  </si>
  <si>
    <t>CGtMS9rFXIh</t>
  </si>
  <si>
    <t>SIMS.AS_03_03_GuideDevNatl_INSTR_CB12</t>
  </si>
  <si>
    <t>kgAIRPpmYAK</t>
  </si>
  <si>
    <t>SIMS.AS_03_03_GuideDevNatl_INSTR_CB13</t>
  </si>
  <si>
    <t>yk5caB0Peyu</t>
  </si>
  <si>
    <t>SIMS.AS_03_03_GuideDevNatl_INSTR_CB14</t>
  </si>
  <si>
    <t>x9P4k1BT9Uu</t>
  </si>
  <si>
    <t>SIMS.AS_03_03_GuideDevNatl_INSTR_CB15</t>
  </si>
  <si>
    <t>Z9AVuFu4lIw</t>
  </si>
  <si>
    <t>SIMS.AS_03_03_GuideDevNatl_INSTR_CB16</t>
  </si>
  <si>
    <t>MXS4rbsZLvy</t>
  </si>
  <si>
    <t>SIMS.AS_03_03_GuideDevNatl_INSTR_CB16TXT</t>
  </si>
  <si>
    <t>qlwKXXBtTTQ</t>
  </si>
  <si>
    <t>SIMS.AS_03_03_GuideDevNatl_INSTR_CB2</t>
  </si>
  <si>
    <t>gURUQN0DH2p</t>
  </si>
  <si>
    <t>SIMS.AS_03_03_GuideDevNatl_INSTR_CB3</t>
  </si>
  <si>
    <t>SwJg2IF0CUc</t>
  </si>
  <si>
    <t>SIMS.AS_03_03_GuideDevNatl_INSTR_CB4</t>
  </si>
  <si>
    <t>qj78VA4Ljii</t>
  </si>
  <si>
    <t>SIMS.AS_03_03_GuideDevNatl_INSTR_CB5</t>
  </si>
  <si>
    <t>aKvWXcH4lCJ</t>
  </si>
  <si>
    <t>SIMS.AS_03_03_GuideDevNatl_INSTR_CB6</t>
  </si>
  <si>
    <t>vt4QxnwHwHB</t>
  </si>
  <si>
    <t>SIMS.AS_03_03_GuideDevNatl_INSTR_CB7</t>
  </si>
  <si>
    <t>Ed0gtyWyqmE</t>
  </si>
  <si>
    <t>SIMS.AS_03_03_GuideDevNatl_INSTR_CB8</t>
  </si>
  <si>
    <t>cotw8aNz5Hp</t>
  </si>
  <si>
    <t>SIMS.AS_03_03_GuideDevNatl_INSTR_CB9</t>
  </si>
  <si>
    <t>fYIuCcz0ftc</t>
  </si>
  <si>
    <t>SIMS.AS_03_03_GuideDevNatl_INSTR_T-NUM</t>
  </si>
  <si>
    <t>MbG93sNhsGg</t>
  </si>
  <si>
    <t>SIMS.AS_03_03_GuideDevNatl_Q1_CB1</t>
  </si>
  <si>
    <t>GjK2FY54PXy</t>
  </si>
  <si>
    <t>SIMS.AS_03_03_GuideDevNatl_Q1_CB2</t>
  </si>
  <si>
    <t>SmQCmU5QLVR</t>
  </si>
  <si>
    <t>SIMS.AS_03_03_GuideDevNatl_Q1_CB3</t>
  </si>
  <si>
    <t>jf9EKJjexll</t>
  </si>
  <si>
    <t>SIMS.AS_03_03_GuideDevNatl_Q1_T-NUM</t>
  </si>
  <si>
    <t>ODtJ59K3Bvr</t>
  </si>
  <si>
    <t>SIMS.AS_03_03_GuideDevNatl_Q2_CB1</t>
  </si>
  <si>
    <t>PKD0TeLpAQF</t>
  </si>
  <si>
    <t>SIMS.AS_03_03_GuideDevNatl_Q2_CB2</t>
  </si>
  <si>
    <t>wjkEZ5Z4X13</t>
  </si>
  <si>
    <t>SIMS.AS_03_03_GuideDevNatl_Q2_T-NUM</t>
  </si>
  <si>
    <t>P6vz91iIzXi</t>
  </si>
  <si>
    <t>SIMS.AS_03_03_GuideDevNatl_SCORE</t>
  </si>
  <si>
    <t>tawmWadZaq6</t>
  </si>
  <si>
    <t>SIMS.AS_03_04_GuideDistSNU_COMM</t>
  </si>
  <si>
    <t>MFFOD88ECbh</t>
  </si>
  <si>
    <t>SIMS.AS_03_04_GuideDistSNU_Q1_RESP</t>
  </si>
  <si>
    <t>bASNJ6FyOci</t>
  </si>
  <si>
    <t>SIMS.AS_03_04_GuideDistSNU_Q2_RESP</t>
  </si>
  <si>
    <t>rcgYHmf0Af1</t>
  </si>
  <si>
    <t>SIMS.AS_03_04_GuideDistSNU_SCORE</t>
  </si>
  <si>
    <t>HoI3hrITnAA</t>
  </si>
  <si>
    <t>SIMS.AS_03_05_WHOARTNatl_COMM</t>
  </si>
  <si>
    <t>SBfdAHnbqJ6</t>
  </si>
  <si>
    <t>SIMS.AS_03_05_WHOARTNatl_Q1_CB1</t>
  </si>
  <si>
    <t>DQPPc2XZSlE</t>
  </si>
  <si>
    <t>SIMS.AS_03_05_WHOARTNatl_Q1_CB2</t>
  </si>
  <si>
    <t>bExiLrkn8ng</t>
  </si>
  <si>
    <t>SIMS.AS_03_05_WHOARTNatl_Q1_CB3</t>
  </si>
  <si>
    <t>eDHjDHBCtYf</t>
  </si>
  <si>
    <t>SIMS.AS_03_05_WHOARTNatl_Q1_CB4</t>
  </si>
  <si>
    <t>rRGpEtKVl6H</t>
  </si>
  <si>
    <t>SIMS.AS_03_05_WHOARTNatl_Q1_T-NUM</t>
  </si>
  <si>
    <t>oDnxz8yFU9a</t>
  </si>
  <si>
    <t>SIMS.AS_03_05_WHOARTNatl_SCORE</t>
  </si>
  <si>
    <t>isofZpwkI1x</t>
  </si>
  <si>
    <t>SIMS.AS_03_06_GuideDataProtectNatl_COMM</t>
  </si>
  <si>
    <t>cC9MWnLnAsn</t>
  </si>
  <si>
    <t>SIMS.AS_03_06_GuideDataProtectNatl_Q1_CB1</t>
  </si>
  <si>
    <t>lMt5VvBvAsK</t>
  </si>
  <si>
    <t>SIMS.AS_03_06_GuideDataProtectNatl_Q1_CB2</t>
  </si>
  <si>
    <t>n63tGOyEEjp</t>
  </si>
  <si>
    <t>SIMS.AS_03_06_GuideDataProtectNatl_Q1_CB3</t>
  </si>
  <si>
    <t>sj7ekYKNUxx</t>
  </si>
  <si>
    <t>SIMS.AS_03_06_GuideDataProtectNatl_Q1_CB4</t>
  </si>
  <si>
    <t>CXumn4b7VVV</t>
  </si>
  <si>
    <t>SIMS.AS_03_06_GuideDataProtectNatl_Q1_T-NUM</t>
  </si>
  <si>
    <t>ZGTvAaCZjbd</t>
  </si>
  <si>
    <t>SIMS.AS_03_06_GuideDataProtectNatl_SCORE</t>
  </si>
  <si>
    <t>hYDGhw3eZ25</t>
  </si>
  <si>
    <t>SIMS.AS_03_07_GuideEnabPolNatl_COMM</t>
  </si>
  <si>
    <t>BSLzj99rMeY</t>
  </si>
  <si>
    <t>SIMS.AS_03_07_GuideEnabPolNatl_Q1_CB1</t>
  </si>
  <si>
    <t>xMd2pGH50kP</t>
  </si>
  <si>
    <t>SIMS.AS_03_07_GuideEnabPolNatl_Q1_CB2</t>
  </si>
  <si>
    <t>lH4bTf3gtDM</t>
  </si>
  <si>
    <t>SIMS.AS_03_07_GuideEnabPolNatl_Q1_CB3</t>
  </si>
  <si>
    <t>Yci53RDESUP</t>
  </si>
  <si>
    <t>SIMS.AS_03_07_GuideEnabPolNatl_Q1_CB4</t>
  </si>
  <si>
    <t>PE6GCmE5Ntp</t>
  </si>
  <si>
    <t>SIMS.AS_03_07_GuideEnabPolNatl_Q1_T-NUM</t>
  </si>
  <si>
    <t>ygKwRtxbVXg</t>
  </si>
  <si>
    <t>SIMS.AS_03_07_GuideEnabPolNatl_Q2_CB1</t>
  </si>
  <si>
    <t>sF4KGQSrxN6</t>
  </si>
  <si>
    <t>SIMS.AS_03_07_GuideEnabPolNatl_Q2_CB2</t>
  </si>
  <si>
    <t>eRUHQ2BYe7E</t>
  </si>
  <si>
    <t>SIMS.AS_03_07_GuideEnabPolNatl_Q2_T-NUM</t>
  </si>
  <si>
    <t>KkNlcrTRKpl</t>
  </si>
  <si>
    <t>SIMS.AS_03_07_GuideEnabPolNatl_SCORE</t>
  </si>
  <si>
    <t>XKam9rgRzl0</t>
  </si>
  <si>
    <t>SIMS.AS_04_01_PPPNatl_COMM</t>
  </si>
  <si>
    <t>X7xWngyS34A</t>
  </si>
  <si>
    <t>SIMS.AS_04_01_PPPNatl_Q1_CB1</t>
  </si>
  <si>
    <t>pX7vuF99rm5</t>
  </si>
  <si>
    <t>SIMS.AS_04_01_PPPNatl_Q1_CB2</t>
  </si>
  <si>
    <t>riyY5ks7hNU</t>
  </si>
  <si>
    <t>SIMS.AS_04_01_PPPNatl_Q1_CB3</t>
  </si>
  <si>
    <t>Aj5k0S97vkz</t>
  </si>
  <si>
    <t>SIMS.AS_04_01_PPPNatl_Q1_T-NUM</t>
  </si>
  <si>
    <t>HzD6v4fVZp9</t>
  </si>
  <si>
    <t>SIMS.AS_04_01_PPPNatl_Q2_RESP</t>
  </si>
  <si>
    <t>clhnKwm4N0e</t>
  </si>
  <si>
    <t>SIMS.AS_04_01_PPPNatl_SCORE</t>
  </si>
  <si>
    <t>KMMBsv3hhYW</t>
  </si>
  <si>
    <t>SIMS.AS_04_02_PerfSDTransNatl_COMM</t>
  </si>
  <si>
    <t>xaugLMBMUrt</t>
  </si>
  <si>
    <t>SIMS.AS_04_02_PerfSDTransNatl_Q1_A-NUM</t>
  </si>
  <si>
    <t>i0qGHnTyiXz</t>
  </si>
  <si>
    <t>SIMS.AS_04_02_PerfSDTransNatl_SCORE</t>
  </si>
  <si>
    <t>amZM86SDrt5</t>
  </si>
  <si>
    <t>SIMS.AS_04_03_AdvocacyNatl_COMM</t>
  </si>
  <si>
    <t>AufrSj6UR5d</t>
  </si>
  <si>
    <t>SIMS.AS_04_03_AdvocacyNatl_Q1_RESP</t>
  </si>
  <si>
    <t>ykQQjX7LNRP</t>
  </si>
  <si>
    <t>SIMS.AS_04_03_AdvocacyNatl_Q2_RESP</t>
  </si>
  <si>
    <t>WUXuqSG5WOb</t>
  </si>
  <si>
    <t>SIMS.AS_04_03_AdvocacyNatl_Q3_CB1</t>
  </si>
  <si>
    <t>UJ3TyYX0BWi</t>
  </si>
  <si>
    <t>SIMS.AS_04_03_AdvocacyNatl_Q3_CB2</t>
  </si>
  <si>
    <t>dSEtNSNbT1D</t>
  </si>
  <si>
    <t>SIMS.AS_04_03_AdvocacyNatl_Q3_CB3</t>
  </si>
  <si>
    <t>sHmAemRNuF6</t>
  </si>
  <si>
    <t>SIMS.AS_04_03_AdvocacyNatl_Q3_T-NUM</t>
  </si>
  <si>
    <t>vPBpg2zDG6b</t>
  </si>
  <si>
    <t>SIMS.AS_04_03_AdvocacyNatl_SCORE</t>
  </si>
  <si>
    <t>daPe6hd9Bi3</t>
  </si>
  <si>
    <t>SIMS.AS_04_04_HealthCommNatl_COMM</t>
  </si>
  <si>
    <t>GkTkbb3uFSE</t>
  </si>
  <si>
    <t>SIMS.AS_04_04_HealthCommNatl_Q1_CB1</t>
  </si>
  <si>
    <t>P004xma2Cx1</t>
  </si>
  <si>
    <t>SIMS.AS_04_04_HealthCommNatl_Q1_CB2</t>
  </si>
  <si>
    <t>WtOMqTjbAk3</t>
  </si>
  <si>
    <t>SIMS.AS_04_04_HealthCommNatl_Q1_CB3</t>
  </si>
  <si>
    <t>ZPSoKvKSSfT</t>
  </si>
  <si>
    <t>SIMS.AS_04_04_HealthCommNatl_Q1_T-NUM</t>
  </si>
  <si>
    <t>AZ8HSIJ8wEV</t>
  </si>
  <si>
    <t>SIMS.AS_04_04_HealthCommNatl_Q2_CB1</t>
  </si>
  <si>
    <t>shqHFLOcb4W</t>
  </si>
  <si>
    <t>SIMS.AS_04_04_HealthCommNatl_Q2_CB2</t>
  </si>
  <si>
    <t>aP0FQ5Dkq49</t>
  </si>
  <si>
    <t>SIMS.AS_04_04_HealthCommNatl_Q2_T-NUM</t>
  </si>
  <si>
    <t>oYkBeI5h45c</t>
  </si>
  <si>
    <t>SIMS.AS_04_04_HealthCommNatl_SCORE</t>
  </si>
  <si>
    <t>Yi9vNICEVLA</t>
  </si>
  <si>
    <t>SIMS.AS_05_01_HRHStaffNatl_COMM</t>
  </si>
  <si>
    <t>LTANphfmln0</t>
  </si>
  <si>
    <t>SIMS.AS_05_01_HRHStaffNatl_INSTR_CB1</t>
  </si>
  <si>
    <t>lX5sYIxwD3O</t>
  </si>
  <si>
    <t>SIMS.AS_05_01_HRHStaffNatl_INSTR_CB2</t>
  </si>
  <si>
    <t>Eg8VbveLQ84</t>
  </si>
  <si>
    <t>SIMS.AS_05_01_HRHStaffNatl_INSTR_CB3</t>
  </si>
  <si>
    <t>Ljf8bcU0YmY</t>
  </si>
  <si>
    <t>SIMS.AS_05_01_HRHStaffNatl_INSTR_CB4</t>
  </si>
  <si>
    <t>dBFdRDaZmVX</t>
  </si>
  <si>
    <t>SIMS.AS_05_01_HRHStaffNatl_INSTR_CB5</t>
  </si>
  <si>
    <t>CtiIYqthFRj</t>
  </si>
  <si>
    <t>SIMS.AS_05_01_HRHStaffNatl_INSTR_T-NUM</t>
  </si>
  <si>
    <t>HpfZ3664DmD</t>
  </si>
  <si>
    <t>SIMS.AS_05_01_HRHStaffNatl_NA</t>
  </si>
  <si>
    <t>HyNeGL4b0fJ</t>
  </si>
  <si>
    <t>SIMS.AS_05_01_HRHStaffNatl_Q1_RESP</t>
  </si>
  <si>
    <t>oLCekvt7aYx</t>
  </si>
  <si>
    <t>SIMS.AS_05_01_HRHStaffNatl_Q2_CB1</t>
  </si>
  <si>
    <t>JzNFUtX01ux</t>
  </si>
  <si>
    <t>SIMS.AS_05_01_HRHStaffNatl_Q2_CB2</t>
  </si>
  <si>
    <t>DCVZu0Hf38C</t>
  </si>
  <si>
    <t>SIMS.AS_05_01_HRHStaffNatl_Q2_T-NUM</t>
  </si>
  <si>
    <t>seecoJiUJkd</t>
  </si>
  <si>
    <t>SIMS.AS_05_01_HRHStaffNatl_SCORE</t>
  </si>
  <si>
    <t>DqEGqJwEyVd</t>
  </si>
  <si>
    <t>SIMS.AS_05_02_HRHISTNatl_COMM</t>
  </si>
  <si>
    <t>jxEHdKNqYqa</t>
  </si>
  <si>
    <t>SIMS.AS_05_02_HRHISTNatl_INSTR_A-NUM</t>
  </si>
  <si>
    <t>w3pMmICB8ri</t>
  </si>
  <si>
    <t>SIMS.AS_05_02_HRHISTNatl_INSTR_CB1</t>
  </si>
  <si>
    <t>Iezb7dVF2J3</t>
  </si>
  <si>
    <t>SIMS.AS_05_02_HRHISTNatl_INSTR_CB10</t>
  </si>
  <si>
    <t>yx0Kj30wT59</t>
  </si>
  <si>
    <t>SIMS.AS_05_02_HRHISTNatl_INSTR_CB11</t>
  </si>
  <si>
    <t>yOuxzWI3WJD</t>
  </si>
  <si>
    <t>SIMS.AS_05_02_HRHISTNatl_INSTR_CB12</t>
  </si>
  <si>
    <t>XFJf4W8C5gU</t>
  </si>
  <si>
    <t>SIMS.AS_05_02_HRHISTNatl_INSTR_CB13</t>
  </si>
  <si>
    <t>USZu65njVUI</t>
  </si>
  <si>
    <t>SIMS.AS_05_02_HRHISTNatl_INSTR_CB14</t>
  </si>
  <si>
    <t>bovm1FMP1QC</t>
  </si>
  <si>
    <t>SIMS.AS_05_02_HRHISTNatl_INSTR_CB15</t>
  </si>
  <si>
    <t>lLo8tGsfsyf</t>
  </si>
  <si>
    <t>SIMS.AS_05_02_HRHISTNatl_INSTR_CB16</t>
  </si>
  <si>
    <t>cMlWkIgPtgc</t>
  </si>
  <si>
    <t>SIMS.AS_05_02_HRHISTNatl_INSTR_CB17</t>
  </si>
  <si>
    <t>DqLFhpwmxyM</t>
  </si>
  <si>
    <t>SIMS.AS_05_02_HRHISTNatl_INSTR_CB18</t>
  </si>
  <si>
    <t>a108uYsdxFL</t>
  </si>
  <si>
    <t>SIMS.AS_05_02_HRHISTNatl_INSTR_CB19</t>
  </si>
  <si>
    <t>rYMc9zhabii</t>
  </si>
  <si>
    <t>SIMS.AS_05_02_HRHISTNatl_INSTR_CB2</t>
  </si>
  <si>
    <t>Z0BbrVPONL9</t>
  </si>
  <si>
    <t>SIMS.AS_05_02_HRHISTNatl_INSTR_CB20</t>
  </si>
  <si>
    <t>PHVrJjpvkUo</t>
  </si>
  <si>
    <t>SIMS.AS_05_02_HRHISTNatl_INSTR_CB3</t>
  </si>
  <si>
    <t>f6Le8QX3PB9</t>
  </si>
  <si>
    <t>SIMS.AS_05_02_HRHISTNatl_INSTR_CB4</t>
  </si>
  <si>
    <t>UcZzqwufl1m</t>
  </si>
  <si>
    <t>SIMS.AS_05_02_HRHISTNatl_INSTR_CB5</t>
  </si>
  <si>
    <t>WYtxODotOy3</t>
  </si>
  <si>
    <t>SIMS.AS_05_02_HRHISTNatl_INSTR_CB6</t>
  </si>
  <si>
    <t>a7RFrKY2xwP</t>
  </si>
  <si>
    <t>SIMS.AS_05_02_HRHISTNatl_INSTR_CB7</t>
  </si>
  <si>
    <t>FCbqXEpM6cX</t>
  </si>
  <si>
    <t>SIMS.AS_05_02_HRHISTNatl_INSTR_CB8</t>
  </si>
  <si>
    <t>afrGZQ8GNVV</t>
  </si>
  <si>
    <t>SIMS.AS_05_02_HRHISTNatl_INSTR_CB9</t>
  </si>
  <si>
    <t>NbDZvoeGdlI</t>
  </si>
  <si>
    <t>SIMS.AS_05_02_HRHISTNatl_INSTR_T-NUM</t>
  </si>
  <si>
    <t>YHMIdnkDcfU</t>
  </si>
  <si>
    <t>SIMS.AS_05_02_HRHISTNatl_Q1_CB1</t>
  </si>
  <si>
    <t>IlEtAnMeHYl</t>
  </si>
  <si>
    <t>SIMS.AS_05_02_HRHISTNatl_Q1_CB2</t>
  </si>
  <si>
    <t>jKsiBGyMqmX</t>
  </si>
  <si>
    <t>SIMS.AS_05_02_HRHISTNatl_Q1_CB3</t>
  </si>
  <si>
    <t>gRW6ZQbnp8W</t>
  </si>
  <si>
    <t>SIMS.AS_05_02_HRHISTNatl_Q1_CB4</t>
  </si>
  <si>
    <t>ksNPijDNS6Q</t>
  </si>
  <si>
    <t>SIMS.AS_05_02_HRHISTNatl_Q1_T-NUM</t>
  </si>
  <si>
    <t>yWdvd6rRtJ3</t>
  </si>
  <si>
    <t>SIMS.AS_05_02_HRHISTNatl_Q2_RESP</t>
  </si>
  <si>
    <t>T0sZ50oKzZD</t>
  </si>
  <si>
    <t>SIMS.AS_05_02_HRHISTNatl_Q3_CB1</t>
  </si>
  <si>
    <t>cnTe2kuOuQ7</t>
  </si>
  <si>
    <t>SIMS.AS_05_02_HRHISTNatl_Q3_CB2</t>
  </si>
  <si>
    <t>GziUTSwhxzt</t>
  </si>
  <si>
    <t>SIMS.AS_05_02_HRHISTNatl_Q3_CB3</t>
  </si>
  <si>
    <t>I65BWqRror8</t>
  </si>
  <si>
    <t>SIMS.AS_05_02_HRHISTNatl_Q3_CB4</t>
  </si>
  <si>
    <t>byppfCRAIZ9</t>
  </si>
  <si>
    <t>SIMS.AS_05_02_HRHISTNatl_Q3_CB5</t>
  </si>
  <si>
    <t>v1WF8rRzJrF</t>
  </si>
  <si>
    <t>SIMS.AS_05_02_HRHISTNatl_Q3_T-NUM</t>
  </si>
  <si>
    <t>QxdPmZ6QQv2</t>
  </si>
  <si>
    <t>SIMS.AS_05_02_HRHISTNatl_SCORE</t>
  </si>
  <si>
    <t>DfVsrtOg5Bk</t>
  </si>
  <si>
    <t>SIMS.AS_05_03_HRHPSENatl_COMM</t>
  </si>
  <si>
    <t>Bjjrs9y7qsI</t>
  </si>
  <si>
    <t>SIMS.AS_05_03_HRHPSENatl_INSTR_CB1</t>
  </si>
  <si>
    <t>CWBMh7vgNSG</t>
  </si>
  <si>
    <t>SIMS.AS_05_03_HRHPSENatl_INSTR_CB2</t>
  </si>
  <si>
    <t>jFCTNkO8ixe</t>
  </si>
  <si>
    <t>SIMS.AS_05_03_HRHPSENatl_INSTR_CB3</t>
  </si>
  <si>
    <t>Pf6GWnxG0ms</t>
  </si>
  <si>
    <t>SIMS.AS_05_03_HRHPSENatl_INSTR_CB4</t>
  </si>
  <si>
    <t>QuW7TnVZTob</t>
  </si>
  <si>
    <t>SIMS.AS_05_03_HRHPSENatl_INSTR_CB5</t>
  </si>
  <si>
    <t>S59tlFd2cRl</t>
  </si>
  <si>
    <t>SIMS.AS_05_03_HRHPSENatl_INSTR_CB6</t>
  </si>
  <si>
    <t>O491qpfG9uq</t>
  </si>
  <si>
    <t>SIMS.AS_05_03_HRHPSENatl_INSTR_CB7</t>
  </si>
  <si>
    <t>XenLEOd66KW</t>
  </si>
  <si>
    <t>SIMS.AS_05_03_HRHPSENatl_INSTR_CB8</t>
  </si>
  <si>
    <t>aetGWQMo4r9</t>
  </si>
  <si>
    <t>SIMS.AS_05_03_HRHPSENatl_INSTR_CB9</t>
  </si>
  <si>
    <t>afFOTXS7LOU</t>
  </si>
  <si>
    <t>SIMS.AS_05_03_HRHPSENatl_INSTR_T-NUM</t>
  </si>
  <si>
    <t>b1bI2YXBHjz</t>
  </si>
  <si>
    <t>SIMS.AS_05_03_HRHPSENatl_Q1_CB1</t>
  </si>
  <si>
    <t>x9yPDG6uSQ4</t>
  </si>
  <si>
    <t>SIMS.AS_05_03_HRHPSENatl_Q1_CB2</t>
  </si>
  <si>
    <t>OBFe6VMu9Xz</t>
  </si>
  <si>
    <t>SIMS.AS_05_03_HRHPSENatl_Q1_CB3</t>
  </si>
  <si>
    <t>BblwsyiWgKB</t>
  </si>
  <si>
    <t>SIMS.AS_05_03_HRHPSENatl_Q1_T-NUM</t>
  </si>
  <si>
    <t>qCwgArLvNcl</t>
  </si>
  <si>
    <t>SIMS.AS_05_03_HRHPSENatl_Q2_CB1</t>
  </si>
  <si>
    <t>iDBtRywCaTt</t>
  </si>
  <si>
    <t>SIMS.AS_05_03_HRHPSENatl_Q2_CB2</t>
  </si>
  <si>
    <t>lwcmo3zPiqS</t>
  </si>
  <si>
    <t>SIMS.AS_05_03_HRHPSENatl_Q2_T-NUM</t>
  </si>
  <si>
    <t>IPPuhvMGsZc</t>
  </si>
  <si>
    <t>SIMS.AS_05_03_HRHPSENatl_SCORE</t>
  </si>
  <si>
    <t>YWxGbMlbpEk</t>
  </si>
  <si>
    <t>SIMS.AS_05_04_HRHRegNatl_COMM</t>
  </si>
  <si>
    <t>pl73kFyiSjz</t>
  </si>
  <si>
    <t>SIMS.AS_05_04_HRHRegNatl_Q1_RESP</t>
  </si>
  <si>
    <t>UVotBzULnva</t>
  </si>
  <si>
    <t>SIMS.AS_05_04_HRHRegNatl_Q2_RESP</t>
  </si>
  <si>
    <t>Q4m4VSWk9Da</t>
  </si>
  <si>
    <t>SIMS.AS_05_04_HRHRegNatl_SCORE</t>
  </si>
  <si>
    <t>ZZto8OkB71S</t>
  </si>
  <si>
    <t>SIMS.AS_05_05_HRHFacDevNatl_COMM</t>
  </si>
  <si>
    <t>s9yVCEEayad</t>
  </si>
  <si>
    <t>SIMS.AS_05_05_HRHFacDevNatl_Q1_RESP</t>
  </si>
  <si>
    <t>QblSElVIOLS</t>
  </si>
  <si>
    <t>SIMS.AS_05_05_HRHFacDevNatl_Q2_CB1</t>
  </si>
  <si>
    <t>jHMy0Cxslxn</t>
  </si>
  <si>
    <t>SIMS.AS_05_05_HRHFacDevNatl_Q2_CB2</t>
  </si>
  <si>
    <t>Tl8r0eb3x2s</t>
  </si>
  <si>
    <t>SIMS.AS_05_05_HRHFacDevNatl_Q2_T-NUM</t>
  </si>
  <si>
    <t>xgYYn2uMujz</t>
  </si>
  <si>
    <t>SIMS.AS_05_05_HRHFacDevNatl_Q3_CB1</t>
  </si>
  <si>
    <t>U0gHK5IeEDM</t>
  </si>
  <si>
    <t>SIMS.AS_05_05_HRHFacDevNatl_Q3_CB2</t>
  </si>
  <si>
    <t>zGVA39e6xvR</t>
  </si>
  <si>
    <t>SIMS.AS_05_05_HRHFacDevNatl_Q3_CB3</t>
  </si>
  <si>
    <t>wQT1JDre71D</t>
  </si>
  <si>
    <t>SIMS.AS_05_05_HRHFacDevNatl_Q3_T-NUM</t>
  </si>
  <si>
    <t>r3vhO7UC772</t>
  </si>
  <si>
    <t>SIMS.AS_05_05_HRHFacDevNatl_SCORE</t>
  </si>
  <si>
    <t>CeL5eCCCZOb</t>
  </si>
  <si>
    <t>SIMS.AS_06_01_SCARVNatl_COMM</t>
  </si>
  <si>
    <t>T2tEXONwSIc</t>
  </si>
  <si>
    <t>SIMS.AS_06_01_SCARVNatl_Q1_RESP</t>
  </si>
  <si>
    <t>uO8NsyFt7tQ</t>
  </si>
  <si>
    <t>SIMS.AS_06_01_SCARVNatl_Q2_RESP</t>
  </si>
  <si>
    <t>LeJq62C5lqW</t>
  </si>
  <si>
    <t>SIMS.AS_06_01_SCARVNatl_Q3_CB1</t>
  </si>
  <si>
    <t>rqnOI1s0jC3</t>
  </si>
  <si>
    <t>SIMS.AS_06_01_SCARVNatl_Q3_CB2</t>
  </si>
  <si>
    <t>UCNqCwKLudb</t>
  </si>
  <si>
    <t>SIMS.AS_06_01_SCARVNatl_Q3_CB3</t>
  </si>
  <si>
    <t>N0CZ4TJUbW9</t>
  </si>
  <si>
    <t>SIMS.AS_06_01_SCARVNatl_Q3_CB4</t>
  </si>
  <si>
    <t>UZ3ZA4yNQZf</t>
  </si>
  <si>
    <t>SIMS.AS_06_01_SCARVNatl_Q3_CB5</t>
  </si>
  <si>
    <t>sP0Rb7BPVcM</t>
  </si>
  <si>
    <t>SIMS.AS_06_01_SCARVNatl_Q3_CB6</t>
  </si>
  <si>
    <t>u08wVn7kvzW</t>
  </si>
  <si>
    <t>SIMS.AS_06_01_SCARVNatl_Q3_CB7</t>
  </si>
  <si>
    <t>a5APTBoTh0d</t>
  </si>
  <si>
    <t>SIMS.AS_06_01_SCARVNatl_Q3_CB8</t>
  </si>
  <si>
    <t>lcyWToE7aa0</t>
  </si>
  <si>
    <t>SIMS.AS_06_01_SCARVNatl_Q3_T-NUM</t>
  </si>
  <si>
    <t>ljOY9qpBwHy</t>
  </si>
  <si>
    <t>SIMS.AS_06_01_SCARVNatl_SCORE</t>
  </si>
  <si>
    <t>QgPZLp3bmtT</t>
  </si>
  <si>
    <t>SIMS.AS_06_02_SCDataNatl_COMM</t>
  </si>
  <si>
    <t>tEtK1lcN0Mn</t>
  </si>
  <si>
    <t>SIMS.AS_06_02_SCDataNatl_Q1_CB1</t>
  </si>
  <si>
    <t>IQVjLyidWke</t>
  </si>
  <si>
    <t>SIMS.AS_06_02_SCDataNatl_Q1_CB2</t>
  </si>
  <si>
    <t>QblLH660SIN</t>
  </si>
  <si>
    <t>SIMS.AS_06_02_SCDataNatl_Q1_T-NUM</t>
  </si>
  <si>
    <t>v8tsDg5zS42</t>
  </si>
  <si>
    <t>SIMS.AS_06_02_SCDataNatl_Q2_RESP</t>
  </si>
  <si>
    <t>mtudj8BUIo1</t>
  </si>
  <si>
    <t>SIMS.AS_06_02_SCDataNatl_Q3_CB1</t>
  </si>
  <si>
    <t>LBf9vFTjKd6</t>
  </si>
  <si>
    <t>SIMS.AS_06_02_SCDataNatl_Q3_CB2</t>
  </si>
  <si>
    <t>dff69wsl9xt</t>
  </si>
  <si>
    <t>SIMS.AS_06_02_SCDataNatl_Q3_CB3</t>
  </si>
  <si>
    <t>n8K9RwPcvNE</t>
  </si>
  <si>
    <t>SIMS.AS_06_02_SCDataNatl_Q3_CB4</t>
  </si>
  <si>
    <t>vi9CSxtRsvn</t>
  </si>
  <si>
    <t>SIMS.AS_06_02_SCDataNatl_Q3_T-NUM</t>
  </si>
  <si>
    <t>sVsNE0iIWd5</t>
  </si>
  <si>
    <t>SIMS.AS_06_02_SCDataNatl_SCORE</t>
  </si>
  <si>
    <t>Le22SSmp7ga</t>
  </si>
  <si>
    <t>SIMS.AS_06_03_SCSuperNatl_COMM</t>
  </si>
  <si>
    <t>zXdYSuumWXr</t>
  </si>
  <si>
    <t>SIMS.AS_06_03_SCSuperNatl_Q1_RESP</t>
  </si>
  <si>
    <t>wkcUWaV25Tw</t>
  </si>
  <si>
    <t>SIMS.AS_06_03_SCSuperNatl_Q2_CB1</t>
  </si>
  <si>
    <t>AckDYcPDMke</t>
  </si>
  <si>
    <t>SIMS.AS_06_03_SCSuperNatl_Q2_CB2</t>
  </si>
  <si>
    <t>kKeowluiACA</t>
  </si>
  <si>
    <t>SIMS.AS_06_03_SCSuperNatl_Q2_CB3</t>
  </si>
  <si>
    <t>b7U9Hi5CVBa</t>
  </si>
  <si>
    <t>SIMS.AS_06_03_SCSuperNatl_Q2_CB4</t>
  </si>
  <si>
    <t>vE0eahovsEG</t>
  </si>
  <si>
    <t>SIMS.AS_06_03_SCSuperNatl_Q2_CB5</t>
  </si>
  <si>
    <t>yaRtmi4FYqp</t>
  </si>
  <si>
    <t>SIMS.AS_06_03_SCSuperNatl_Q2_T-NUM</t>
  </si>
  <si>
    <t>uhRTs7pAgK3</t>
  </si>
  <si>
    <t>SIMS.AS_06_03_SCSuperNatl_Q3_RESP</t>
  </si>
  <si>
    <t>TxoaRQcZGSY</t>
  </si>
  <si>
    <t>SIMS.AS_06_03_SCSuperNatl_SCORE</t>
  </si>
  <si>
    <t>rzr6E4hloIJ</t>
  </si>
  <si>
    <t>SIMS.AS_06_04_SCRTKNatl_COMM</t>
  </si>
  <si>
    <t>CsOLaHuZJzD</t>
  </si>
  <si>
    <t>SIMS.AS_06_04_SCRTKNatl_INSTR_CB1</t>
  </si>
  <si>
    <t>oqOVmOsuJ2q</t>
  </si>
  <si>
    <t>SIMS.AS_06_04_SCRTKNatl_INSTR_CB2</t>
  </si>
  <si>
    <t>p1iEyN7lxWh</t>
  </si>
  <si>
    <t>SIMS.AS_06_04_SCRTKNatl_INSTR_CB3</t>
  </si>
  <si>
    <t>WUpcEi0Dnzu</t>
  </si>
  <si>
    <t>SIMS.AS_06_04_SCRTKNatl_INSTR_CB4</t>
  </si>
  <si>
    <t>o69otR4XtC6</t>
  </si>
  <si>
    <t>SIMS.AS_06_04_SCRTKNatl_INSTR_CB5</t>
  </si>
  <si>
    <t>jAec5iYXosA</t>
  </si>
  <si>
    <t>SIMS.AS_06_04_SCRTKNatl_INSTR_T-NUM</t>
  </si>
  <si>
    <t>tYOHr1P7gVC</t>
  </si>
  <si>
    <t>SIMS.AS_06_04_SCRTKNatl_Q1_RESP</t>
  </si>
  <si>
    <t>bxUvT8N5kCf</t>
  </si>
  <si>
    <t>SIMS.AS_06_04_SCRTKNatl_Q2_RESP</t>
  </si>
  <si>
    <t>fxNCFdHPFAA</t>
  </si>
  <si>
    <t>SIMS.AS_06_04_SCRTKNatl_Q3_CB1</t>
  </si>
  <si>
    <t>HWa3vPu37Vu</t>
  </si>
  <si>
    <t>SIMS.AS_06_04_SCRTKNatl_Q3_CB2</t>
  </si>
  <si>
    <t>muwyyoHgpc8</t>
  </si>
  <si>
    <t>SIMS.AS_06_04_SCRTKNatl_Q3_CB3</t>
  </si>
  <si>
    <t>ZkGeX4Lxhxe</t>
  </si>
  <si>
    <t>SIMS.AS_06_04_SCRTKNatl_Q3_CB4</t>
  </si>
  <si>
    <t>AuhMVELC8Lz</t>
  </si>
  <si>
    <t>SIMS.AS_06_04_SCRTKNatl_Q3_CB5</t>
  </si>
  <si>
    <t>oRs2hrWZD1K</t>
  </si>
  <si>
    <t>SIMS.AS_06_04_SCRTKNatl_Q3_CB6</t>
  </si>
  <si>
    <t>zy0gUKy3TGO</t>
  </si>
  <si>
    <t>SIMS.AS_06_04_SCRTKNatl_Q3_CB7</t>
  </si>
  <si>
    <t>BoFuEAVGvDS</t>
  </si>
  <si>
    <t>SIMS.AS_06_04_SCRTKNatl_Q3_CB8</t>
  </si>
  <si>
    <t>V13TLsUItAL</t>
  </si>
  <si>
    <t>SIMS.AS_06_04_SCRTKNatl_Q3_T-NUM</t>
  </si>
  <si>
    <t>Nck3r0Ub71T</t>
  </si>
  <si>
    <t>SIMS.AS_06_04_SCRTKNatl_SCORE</t>
  </si>
  <si>
    <t>JqijDwpKyTA</t>
  </si>
  <si>
    <t>SIMS.AS_06_05_DataUseSCRTKNatl_COMM</t>
  </si>
  <si>
    <t>RIsUtWN2kN6</t>
  </si>
  <si>
    <t>SIMS.AS_06_05_DataUseSCRTKNatl_Q1_CB1</t>
  </si>
  <si>
    <t>LTPS41qn4mj</t>
  </si>
  <si>
    <t>SIMS.AS_06_05_DataUseSCRTKNatl_Q1_CB2</t>
  </si>
  <si>
    <t>bFAFmBYhndb</t>
  </si>
  <si>
    <t>SIMS.AS_06_05_DataUseSCRTKNatl_Q1_T-NUM</t>
  </si>
  <si>
    <t>JrfflMpBdbN</t>
  </si>
  <si>
    <t>SIMS.AS_06_05_DataUseSCRTKNatl_Q2_RESP</t>
  </si>
  <si>
    <t>kl7Jx3eHSHd</t>
  </si>
  <si>
    <t>SIMS.AS_06_05_DataUseSCRTKNatl_Q3_CB1</t>
  </si>
  <si>
    <t>C5UGWbGJTbO</t>
  </si>
  <si>
    <t>SIMS.AS_06_05_DataUseSCRTKNatl_Q3_CB2</t>
  </si>
  <si>
    <t>Ag1Us6r7uOY</t>
  </si>
  <si>
    <t>SIMS.AS_06_05_DataUseSCRTKNatl_Q3_CB3</t>
  </si>
  <si>
    <t>oOpLEA6zVcn</t>
  </si>
  <si>
    <t>SIMS.AS_06_05_DataUseSCRTKNatl_Q3_CB4</t>
  </si>
  <si>
    <t>aL423Z1E5T7</t>
  </si>
  <si>
    <t>SIMS.AS_06_05_DataUseSCRTKNatl_Q3_T-NUM</t>
  </si>
  <si>
    <t>DgoiNzaGxMr</t>
  </si>
  <si>
    <t>SIMS.AS_06_05_DataUseSCRTKNatl_SCORE</t>
  </si>
  <si>
    <t>OE8bMrY6iww</t>
  </si>
  <si>
    <t>SIMS.AS_06_06_SuperMonSCRTKNatl_COMM</t>
  </si>
  <si>
    <t>arN5toy1YKX</t>
  </si>
  <si>
    <t>SIMS.AS_06_06_SuperMonSCRTKNatl_Q1_RESP</t>
  </si>
  <si>
    <t>yn0KrncTTR6</t>
  </si>
  <si>
    <t>SIMS.AS_06_06_SuperMonSCRTKNatl_Q2_CB1</t>
  </si>
  <si>
    <t>Zk87ijVHA2x</t>
  </si>
  <si>
    <t>SIMS.AS_06_06_SuperMonSCRTKNatl_Q2_CB2</t>
  </si>
  <si>
    <t>dAYwMDQi0Uy</t>
  </si>
  <si>
    <t>SIMS.AS_06_06_SuperMonSCRTKNatl_Q2_CB3</t>
  </si>
  <si>
    <t>jWjVKaMg1U7</t>
  </si>
  <si>
    <t>SIMS.AS_06_06_SuperMonSCRTKNatl_Q2_CB4</t>
  </si>
  <si>
    <t>UInE7qIwat7</t>
  </si>
  <si>
    <t>SIMS.AS_06_06_SuperMonSCRTKNatl_Q2_CB5</t>
  </si>
  <si>
    <t>iCCU9IVwIh4</t>
  </si>
  <si>
    <t>SIMS.AS_06_06_SuperMonSCRTKNatl_Q2_T-NUM</t>
  </si>
  <si>
    <t>xPKFqdIH4b3</t>
  </si>
  <si>
    <t>SIMS.AS_06_06_SuperMonSCRTKNatl_Q3_RESP</t>
  </si>
  <si>
    <t>Wgc0unqHXem</t>
  </si>
  <si>
    <t>SIMS.AS_06_06_SuperMonSCRTKNatl_SCORE</t>
  </si>
  <si>
    <t>KTbzhB8l37U</t>
  </si>
  <si>
    <t>SIMS.AS_06_07_SCFoodNatl_COMM</t>
  </si>
  <si>
    <t>tM0gORHSMKQ</t>
  </si>
  <si>
    <t>SIMS.AS_06_07_SCFoodNatl_Q1_RESP</t>
  </si>
  <si>
    <t>cgNnLg72eKO</t>
  </si>
  <si>
    <t>SIMS.AS_06_07_SCFoodNatl_Q2_RESP</t>
  </si>
  <si>
    <t>LB7IS1d0NIG</t>
  </si>
  <si>
    <t>SIMS.AS_06_07_SCFoodNatl_Q3_RESP</t>
  </si>
  <si>
    <t>v07QsldwZ4m</t>
  </si>
  <si>
    <t>SIMS.AS_06_07_SCFoodNatl_SCORE</t>
  </si>
  <si>
    <t>NUtH30GUcGP</t>
  </si>
  <si>
    <t>SIMS.AS_06_08_DataUseSCFoodNatl_COMM</t>
  </si>
  <si>
    <t>eDq4WfXxJ0j</t>
  </si>
  <si>
    <t>SIMS.AS_06_08_DataUseSCFoodNatl_Q1_CB1</t>
  </si>
  <si>
    <t>HOV7fWpF7qZ</t>
  </si>
  <si>
    <t>SIMS.AS_06_08_DataUseSCFoodNatl_Q1_CB2</t>
  </si>
  <si>
    <t>D6bZ9jGOZ9A</t>
  </si>
  <si>
    <t>SIMS.AS_06_08_DataUseSCFoodNatl_Q1_T-NUM</t>
  </si>
  <si>
    <t>xWQotuhqo5H</t>
  </si>
  <si>
    <t>SIMS.AS_06_08_DataUseSCFoodNatl_Q2_RESP</t>
  </si>
  <si>
    <t>RllznjpkPZg</t>
  </si>
  <si>
    <t>SIMS.AS_06_08_DataUseSCFoodNatl_Q3_CB1</t>
  </si>
  <si>
    <t>o9qHM4RCuu3</t>
  </si>
  <si>
    <t>SIMS.AS_06_08_DataUseSCFoodNatl_Q3_CB2</t>
  </si>
  <si>
    <t>IPgQ7sN6knr</t>
  </si>
  <si>
    <t>SIMS.AS_06_08_DataUseSCFoodNatl_Q3_CB3</t>
  </si>
  <si>
    <t>si5hOf69SwL</t>
  </si>
  <si>
    <t>SIMS.AS_06_08_DataUseSCFoodNatl_Q3_CB4</t>
  </si>
  <si>
    <t>vdFFr4EtIhp</t>
  </si>
  <si>
    <t>SIMS.AS_06_08_DataUseSCFoodNatl_Q3_T-NUM</t>
  </si>
  <si>
    <t>yW2IfKjhzMX</t>
  </si>
  <si>
    <t>SIMS.AS_06_08_DataUseSCFoodNatl_SCORE</t>
  </si>
  <si>
    <t>fsWXDCvI8CJ</t>
  </si>
  <si>
    <t>SIMS.AS_06_09_SuperMonSCFoodNatl_COMM</t>
  </si>
  <si>
    <t>eB5rYNq1ypi</t>
  </si>
  <si>
    <t>SIMS.AS_06_09_SuperMonSCFoodNatl_Q1_RESP</t>
  </si>
  <si>
    <t>CAYbTktOhgK</t>
  </si>
  <si>
    <t>SIMS.AS_06_09_SuperMonSCFoodNatl_Q2_CB1</t>
  </si>
  <si>
    <t>gpDy0ipUFqj</t>
  </si>
  <si>
    <t>SIMS.AS_06_09_SuperMonSCFoodNatl_Q2_CB2</t>
  </si>
  <si>
    <t>Q8digRcsx45</t>
  </si>
  <si>
    <t>SIMS.AS_06_09_SuperMonSCFoodNatl_Q2_CB3</t>
  </si>
  <si>
    <t>btVVGWBIADa</t>
  </si>
  <si>
    <t>SIMS.AS_06_09_SuperMonSCFoodNatl_Q2_CB4</t>
  </si>
  <si>
    <t>SgptjKn7t4T</t>
  </si>
  <si>
    <t>SIMS.AS_06_09_SuperMonSCFoodNatl_Q2_CB5</t>
  </si>
  <si>
    <t>GNcPG2ax2r8</t>
  </si>
  <si>
    <t>SIMS.AS_06_09_SuperMonSCFoodNatl_Q2_T-NUM</t>
  </si>
  <si>
    <t>Qpia8coRYq2</t>
  </si>
  <si>
    <t>SIMS.AS_06_09_SuperMonSCFoodNatl_Q3_RESP</t>
  </si>
  <si>
    <t>AQomW4Vqb57</t>
  </si>
  <si>
    <t>SIMS.AS_06_09_SuperMonSCFoodNatl_SCORE</t>
  </si>
  <si>
    <t>iURwQXYcpdn</t>
  </si>
  <si>
    <t>SIMS.AS_06_10_RegRegistNatl_COMM</t>
  </si>
  <si>
    <t>yjfULulOA8V</t>
  </si>
  <si>
    <t>SIMS.AS_06_10_RegRegistNatl_Q1_RESP</t>
  </si>
  <si>
    <t>z0kkaGoRrhZ</t>
  </si>
  <si>
    <t>SIMS.AS_06_10_RegRegistNatl_Q2_RESP</t>
  </si>
  <si>
    <t>Sed1mHqPFp1</t>
  </si>
  <si>
    <t>SIMS.AS_06_10_RegRegistNatl_Q3_RESP</t>
  </si>
  <si>
    <t>Q8uUknAVzOZ</t>
  </si>
  <si>
    <t>SIMS.AS_06_10_RegRegistNatl_SCORE</t>
  </si>
  <si>
    <t>L12Ao7u8a3V</t>
  </si>
  <si>
    <t>SIMS.AS_06_11_RegQANatl_COMM</t>
  </si>
  <si>
    <t>wqKwzARFWdO</t>
  </si>
  <si>
    <t>SIMS.AS_06_11_RegQANatl_Q1_RESP</t>
  </si>
  <si>
    <t>gimGU5g1svE</t>
  </si>
  <si>
    <t>SIMS.AS_06_11_RegQANatl_Q2_RESP</t>
  </si>
  <si>
    <t>niOBRikLrTf</t>
  </si>
  <si>
    <t>SIMS.AS_06_11_RegQANatl_Q3_RESP</t>
  </si>
  <si>
    <t>FSTSm6141u2</t>
  </si>
  <si>
    <t>SIMS.AS_06_11_RegQANatl_SCORE</t>
  </si>
  <si>
    <t>NfQUMrmmeEa</t>
  </si>
  <si>
    <t>SIMS.AS_06_12_RegPharmaNatl_COMM</t>
  </si>
  <si>
    <t>wz915ccS1SK</t>
  </si>
  <si>
    <t>SIMS.AS_06_12_RegPharmaNatl_Q1_CB1</t>
  </si>
  <si>
    <t>SoR8VGhkO2W</t>
  </si>
  <si>
    <t>SIMS.AS_06_12_RegPharmaNatl_Q1_CB2</t>
  </si>
  <si>
    <t>fgmVfSFzR5L</t>
  </si>
  <si>
    <t>SIMS.AS_06_12_RegPharmaNatl_Q1_CB3</t>
  </si>
  <si>
    <t>Cnx9ixgYUke</t>
  </si>
  <si>
    <t>SIMS.AS_06_12_RegPharmaNatl_Q1_CB4</t>
  </si>
  <si>
    <t>hpuzxGwc2PT</t>
  </si>
  <si>
    <t>SIMS.AS_06_12_RegPharmaNatl_Q1_CB5</t>
  </si>
  <si>
    <t>bNWrR6yV3gM</t>
  </si>
  <si>
    <t>SIMS.AS_06_12_RegPharmaNatl_Q1_T-NUM</t>
  </si>
  <si>
    <t>y6qd9cMb8DP</t>
  </si>
  <si>
    <t>SIMS.AS_06_12_RegPharmaNatl_Q2_RESP</t>
  </si>
  <si>
    <t>txJLryb3oeq</t>
  </si>
  <si>
    <t>SIMS.AS_06_12_RegPharmaNatl_Q3_RESP</t>
  </si>
  <si>
    <t>e6vWKhURRBS</t>
  </si>
  <si>
    <t>SIMS.AS_06_12_RegPharmaNatl_SCORE</t>
  </si>
  <si>
    <t>hHlqk710OIY</t>
  </si>
  <si>
    <t>SIMS.AS_07_01_QMSysNatl_COMM</t>
  </si>
  <si>
    <t>uaAcSnfFcHP</t>
  </si>
  <si>
    <t>SIMS.AS_07_01_QMSysNatl_INSTR_CB1</t>
  </si>
  <si>
    <t>Xvao9SY81Ug</t>
  </si>
  <si>
    <t>SIMS.AS_07_01_QMSysNatl_INSTR_CB10</t>
  </si>
  <si>
    <t>kQaXRiXaABV</t>
  </si>
  <si>
    <t>SIMS.AS_07_01_QMSysNatl_INSTR_CB11</t>
  </si>
  <si>
    <t>rCieWzZqPty</t>
  </si>
  <si>
    <t>SIMS.AS_07_01_QMSysNatl_INSTR_CB12</t>
  </si>
  <si>
    <t>ZDPrMDi29hd</t>
  </si>
  <si>
    <t>SIMS.AS_07_01_QMSysNatl_INSTR_CB13</t>
  </si>
  <si>
    <t>Sq6cDz575gG</t>
  </si>
  <si>
    <t>SIMS.AS_07_01_QMSysNatl_INSTR_CB14</t>
  </si>
  <si>
    <t>zCgVjTOAzsV</t>
  </si>
  <si>
    <t>SIMS.AS_07_01_QMSysNatl_INSTR_CB15</t>
  </si>
  <si>
    <t>Z6Bbd63l2uM</t>
  </si>
  <si>
    <t>SIMS.AS_07_01_QMSysNatl_INSTR_CB16</t>
  </si>
  <si>
    <t>dDN1B2KqMri</t>
  </si>
  <si>
    <t>SIMS.AS_07_01_QMSysNatl_INSTR_CB17</t>
  </si>
  <si>
    <t>koHtA5Dis3n</t>
  </si>
  <si>
    <t>SIMS.AS_07_01_QMSysNatl_INSTR_CB18</t>
  </si>
  <si>
    <t>zL4ioZ1sauV</t>
  </si>
  <si>
    <t>SIMS.AS_07_01_QMSysNatl_INSTR_CB19</t>
  </si>
  <si>
    <t>CwkaITO2aiq</t>
  </si>
  <si>
    <t>SIMS.AS_07_01_QMSysNatl_INSTR_CB19TXT</t>
  </si>
  <si>
    <t>VWNyHMtGbq6</t>
  </si>
  <si>
    <t>SIMS.AS_07_01_QMSysNatl_INSTR_CB2</t>
  </si>
  <si>
    <t>pglGHECs9HP</t>
  </si>
  <si>
    <t>SIMS.AS_07_01_QMSysNatl_INSTR_CB3</t>
  </si>
  <si>
    <t>LbmERP7xJ3a</t>
  </si>
  <si>
    <t>SIMS.AS_07_01_QMSysNatl_INSTR_CB4</t>
  </si>
  <si>
    <t>y72OJ9NMaSk</t>
  </si>
  <si>
    <t>SIMS.AS_07_01_QMSysNatl_INSTR_CB5</t>
  </si>
  <si>
    <t>LDlW2ff5km3</t>
  </si>
  <si>
    <t>SIMS.AS_07_01_QMSysNatl_INSTR_CB6</t>
  </si>
  <si>
    <t>FEeOUUzfF1G</t>
  </si>
  <si>
    <t>SIMS.AS_07_01_QMSysNatl_INSTR_CB7</t>
  </si>
  <si>
    <t>lCSkz4BxCMo</t>
  </si>
  <si>
    <t>SIMS.AS_07_01_QMSysNatl_INSTR_CB8</t>
  </si>
  <si>
    <t>DeBCSs4QdRz</t>
  </si>
  <si>
    <t>SIMS.AS_07_01_QMSysNatl_INSTR_CB9</t>
  </si>
  <si>
    <t>YznQrKi3vHE</t>
  </si>
  <si>
    <t>SIMS.AS_07_01_QMSysNatl_INSTR_T-NUM</t>
  </si>
  <si>
    <t>GTGHiMZYu8O</t>
  </si>
  <si>
    <t>SIMS.AS_07_01_QMSysNatl_Q1_CB1</t>
  </si>
  <si>
    <t>ZK1gAxLLCRy</t>
  </si>
  <si>
    <t>SIMS.AS_07_01_QMSysNatl_Q1_CB2</t>
  </si>
  <si>
    <t>EylcCN0KBU2</t>
  </si>
  <si>
    <t>SIMS.AS_07_01_QMSysNatl_Q1_CB3</t>
  </si>
  <si>
    <t>qKsIAdT2o7E</t>
  </si>
  <si>
    <t>SIMS.AS_07_01_QMSysNatl_Q1_T-NUM</t>
  </si>
  <si>
    <t>igLppUldUhG</t>
  </si>
  <si>
    <t>SIMS.AS_07_01_QMSysNatl_Q2_RESP</t>
  </si>
  <si>
    <t>USiIDAppBIW</t>
  </si>
  <si>
    <t>SIMS.AS_07_01_QMSysNatl_SCORE</t>
  </si>
  <si>
    <t>ey1e6ZWUiPY</t>
  </si>
  <si>
    <t>SIMS.AS_07_02_QMConsNatl_COMM</t>
  </si>
  <si>
    <t>ScJxbanedUY</t>
  </si>
  <si>
    <t>SIMS.AS_07_02_QMConsNatl_Q1_RESP</t>
  </si>
  <si>
    <t>ibOFrLKit2q</t>
  </si>
  <si>
    <t>SIMS.AS_07_02_QMConsNatl_Q2_RESP</t>
  </si>
  <si>
    <t>qT9L72roYfr</t>
  </si>
  <si>
    <t>SIMS.AS_07_02_QMConsNatl_SCORE</t>
  </si>
  <si>
    <t>HZ9iGZeO0Da</t>
  </si>
  <si>
    <t>SIMS.AS_07_03_QAMCNatl_COMM</t>
  </si>
  <si>
    <t>iDwHvVea5e4</t>
  </si>
  <si>
    <t>SIMS.AS_07_03_QAMCNatl_Q1_RESP</t>
  </si>
  <si>
    <t>Z76QnnNj647</t>
  </si>
  <si>
    <t>SIMS.AS_07_03_QAMCNatl_Q2_RESP</t>
  </si>
  <si>
    <t>GdA8c3ZcADi</t>
  </si>
  <si>
    <t>SIMS.AS_07_03_QAMCNatl_Q3_RESP</t>
  </si>
  <si>
    <t>E9CHcUeFIMy</t>
  </si>
  <si>
    <t>SIMS.AS_07_03_QAMCNatl_SCORE</t>
  </si>
  <si>
    <t>qlF8zopnDOX</t>
  </si>
  <si>
    <t>SIMS.AS_08_01_RTPTEQANatl_COMM</t>
  </si>
  <si>
    <t>xiyoNP4vzS7</t>
  </si>
  <si>
    <t>SIMS.AS_08_01_RTPTEQANatl_Q1_RESP</t>
  </si>
  <si>
    <t>dGotOELh2xU</t>
  </si>
  <si>
    <t>SIMS.AS_08_01_RTPTEQANatl_Q2_DEN</t>
  </si>
  <si>
    <t>BDSU4fWclnk</t>
  </si>
  <si>
    <t>SIMS.AS_08_01_RTPTEQANatl_Q2_NUM</t>
  </si>
  <si>
    <t>AzxcLjPkElv</t>
  </si>
  <si>
    <t>SIMS.AS_08_01_RTPTEQANatl_Q2_PERC</t>
  </si>
  <si>
    <t>L7gvj6h3PtV</t>
  </si>
  <si>
    <t>SIMS.AS_08_01_RTPTEQANatl_Q3_CB1</t>
  </si>
  <si>
    <t>S2KZ7yixihR</t>
  </si>
  <si>
    <t>SIMS.AS_08_01_RTPTEQANatl_Q3_CB2</t>
  </si>
  <si>
    <t>rPwvVNSx96C</t>
  </si>
  <si>
    <t>SIMS.AS_08_01_RTPTEQANatl_Q3_T-NUM</t>
  </si>
  <si>
    <t>YfpKQreaNQ5</t>
  </si>
  <si>
    <t>SIMS.AS_08_01_RTPTEQANatl_SCORE</t>
  </si>
  <si>
    <t>cGOynnR3Avd</t>
  </si>
  <si>
    <t>SIMS.AS_08_02_CD4PTEQANatl_COMM</t>
  </si>
  <si>
    <t>AZXlw17ziVj</t>
  </si>
  <si>
    <t>SIMS.AS_08_02_CD4PTEQANatl_Q1_RESP</t>
  </si>
  <si>
    <t>BKxRogEKjWV</t>
  </si>
  <si>
    <t>SIMS.AS_08_02_CD4PTEQANatl_Q2_DEN</t>
  </si>
  <si>
    <t>oW4vmLHPK2j</t>
  </si>
  <si>
    <t>SIMS.AS_08_02_CD4PTEQANatl_Q2_NUM</t>
  </si>
  <si>
    <t>oWRTjRXqVzf</t>
  </si>
  <si>
    <t>SIMS.AS_08_02_CD4PTEQANatl_Q2_PERC</t>
  </si>
  <si>
    <t>ANh7FB962rq</t>
  </si>
  <si>
    <t>SIMS.AS_08_02_CD4PTEQANatl_Q3_CB1</t>
  </si>
  <si>
    <t>eWOnN7Y3WQT</t>
  </si>
  <si>
    <t>SIMS.AS_08_02_CD4PTEQANatl_Q3_CB2</t>
  </si>
  <si>
    <t>gWcWnuEVz9D</t>
  </si>
  <si>
    <t>SIMS.AS_08_02_CD4PTEQANatl_Q3_T-NUM</t>
  </si>
  <si>
    <t>iVqbiHsWITt</t>
  </si>
  <si>
    <t>SIMS.AS_08_02_CD4PTEQANatl_SCORE</t>
  </si>
  <si>
    <t>wkDOJUcEiVy</t>
  </si>
  <si>
    <t>SIMS.AS_08_03_VPTEQANatl_COMM</t>
  </si>
  <si>
    <t>eR1Xt4grllO</t>
  </si>
  <si>
    <t>SIMS.AS_08_03_VPTEQANatl_Q1_RESP</t>
  </si>
  <si>
    <t>Q33kUgFMOzy</t>
  </si>
  <si>
    <t>SIMS.AS_08_03_VPTEQANatl_Q2_DEN</t>
  </si>
  <si>
    <t>vzDAGk9RAOy</t>
  </si>
  <si>
    <t>SIMS.AS_08_03_VPTEQANatl_Q2_NUM</t>
  </si>
  <si>
    <t>fdtfJfE5K10</t>
  </si>
  <si>
    <t>SIMS.AS_08_03_VPTEQANatl_Q2_PERC</t>
  </si>
  <si>
    <t>z2Z4vTmoLLC</t>
  </si>
  <si>
    <t>SIMS.AS_08_03_VPTEQANatl_Q3_CB1</t>
  </si>
  <si>
    <t>PYqqmxrJi54</t>
  </si>
  <si>
    <t>SIMS.AS_08_03_VPTEQANatl_Q3_CB2</t>
  </si>
  <si>
    <t>BS3tFxczkBD</t>
  </si>
  <si>
    <t>SIMS.AS_08_03_VPTEQANatl_Q3_T-NUM</t>
  </si>
  <si>
    <t>VMXrdysTJsz</t>
  </si>
  <si>
    <t>SIMS.AS_08_03_VPTEQANatl_SCORE</t>
  </si>
  <si>
    <t>tBfn4Lu7J0C</t>
  </si>
  <si>
    <t>SIMS.AS_08_04_EIDPTEQANatl_COMM</t>
  </si>
  <si>
    <t>URa2E5HdbiY</t>
  </si>
  <si>
    <t>SIMS.AS_08_04_EIDPTEQANatl_Q1_RESP</t>
  </si>
  <si>
    <t>QunuijJ7gjH</t>
  </si>
  <si>
    <t>SIMS.AS_08_04_EIDPTEQANatl_Q2_DEN</t>
  </si>
  <si>
    <t>Isb1cVtGGdA</t>
  </si>
  <si>
    <t>SIMS.AS_08_04_EIDPTEQANatl_Q2_NUM</t>
  </si>
  <si>
    <t>ySgtl9d5Oz8</t>
  </si>
  <si>
    <t>SIMS.AS_08_04_EIDPTEQANatl_Q2_PERC</t>
  </si>
  <si>
    <t>ouFRfu6v5cX</t>
  </si>
  <si>
    <t>SIMS.AS_08_04_EIDPTEQANatl_Q3_CB1</t>
  </si>
  <si>
    <t>D0qtirbGw5J</t>
  </si>
  <si>
    <t>SIMS.AS_08_04_EIDPTEQANatl_Q3_CB2</t>
  </si>
  <si>
    <t>YhokGLH3sBi</t>
  </si>
  <si>
    <t>SIMS.AS_08_04_EIDPTEQANatl_Q3_T-NUM</t>
  </si>
  <si>
    <t>QYuek8523Vf</t>
  </si>
  <si>
    <t>SIMS.AS_08_04_EIDPTEQANatl_SCORE</t>
  </si>
  <si>
    <t>NnlDMGloOx9</t>
  </si>
  <si>
    <t>SIMS.AS_08_05_SSMPTEQANatl_COMM</t>
  </si>
  <si>
    <t>FrzEx1vZQAK</t>
  </si>
  <si>
    <t>SIMS.AS_08_05_SSMPTEQANatl_Q1_RESP</t>
  </si>
  <si>
    <t>vAZWXzrWyZR</t>
  </si>
  <si>
    <t>SIMS.AS_08_05_SSMPTEQANatl_Q2_DEN</t>
  </si>
  <si>
    <t>MsbMnndfZHf</t>
  </si>
  <si>
    <t>SIMS.AS_08_05_SSMPTEQANatl_Q2_NUM</t>
  </si>
  <si>
    <t>oFPfJ2DxCJ2</t>
  </si>
  <si>
    <t>SIMS.AS_08_05_SSMPTEQANatl_Q2_PERC</t>
  </si>
  <si>
    <t>JMa3FcTNSUf</t>
  </si>
  <si>
    <t>SIMS.AS_08_05_SSMPTEQANatl_Q3_CB1</t>
  </si>
  <si>
    <t>Z536foon1xd</t>
  </si>
  <si>
    <t>SIMS.AS_08_05_SSMPTEQANatl_Q3_CB2</t>
  </si>
  <si>
    <t>gdfak2jISiI</t>
  </si>
  <si>
    <t>SIMS.AS_08_05_SSMPTEQANatl_Q3_T-NUM</t>
  </si>
  <si>
    <t>ESWFHdGUiqr</t>
  </si>
  <si>
    <t>SIMS.AS_08_05_SSMPTEQANatl_SCORE</t>
  </si>
  <si>
    <t>Moo50zs1YZe</t>
  </si>
  <si>
    <t>SIMS.AS_08_06_MTBRIFPTEQANatl_COMM</t>
  </si>
  <si>
    <t>qF5CvvCoO8h</t>
  </si>
  <si>
    <t>SIMS.AS_08_06_MTBRIFPTEQANatl_Q1_RESP</t>
  </si>
  <si>
    <t>vcYC9z0dezE</t>
  </si>
  <si>
    <t>SIMS.AS_08_06_MTBRIFPTEQANatl_Q2_DEN</t>
  </si>
  <si>
    <t>OlNfdtSVuqJ</t>
  </si>
  <si>
    <t>SIMS.AS_08_06_MTBRIFPTEQANatl_Q2_NUM</t>
  </si>
  <si>
    <t>uSOsf2Acovu</t>
  </si>
  <si>
    <t>SIMS.AS_08_06_MTBRIFPTEQANatl_Q2_PERC</t>
  </si>
  <si>
    <t>t8d3cLNEQpP</t>
  </si>
  <si>
    <t>SIMS.AS_08_06_MTBRIFPTEQANatl_Q3_CB1</t>
  </si>
  <si>
    <t>YdXP7oZUyR9</t>
  </si>
  <si>
    <t>SIMS.AS_08_06_MTBRIFPTEQANatl_Q3_CB2</t>
  </si>
  <si>
    <t>qGGoko8Cg2d</t>
  </si>
  <si>
    <t>SIMS.AS_08_06_MTBRIFPTEQANatl_Q3_T-NUM</t>
  </si>
  <si>
    <t>bOm42bltoBk</t>
  </si>
  <si>
    <t>SIMS.AS_08_06_MTBRIFPTEQANatl_SCORE</t>
  </si>
  <si>
    <t>qbbziftevC0</t>
  </si>
  <si>
    <t>SIMS.AS_08_07_POCTQINatl_COMM</t>
  </si>
  <si>
    <t>nRI6PLFf6tn</t>
  </si>
  <si>
    <t>SIMS.AS_08_07_POCTQINatl_Q1_RESP</t>
  </si>
  <si>
    <t>Uu2D4q7lpKS</t>
  </si>
  <si>
    <t>SIMS.AS_08_07_POCTQINatl_Q2_DEN</t>
  </si>
  <si>
    <t>oMm6sQvZUwP</t>
  </si>
  <si>
    <t>SIMS.AS_08_07_POCTQINatl_Q2_NUM</t>
  </si>
  <si>
    <t>Q13zlLqnv7S</t>
  </si>
  <si>
    <t>SIMS.AS_08_07_POCTQINatl_Q2_PERC</t>
  </si>
  <si>
    <t>kuhRZwfcRPk</t>
  </si>
  <si>
    <t>SIMS.AS_08_07_POCTQINatl_SCORE</t>
  </si>
  <si>
    <t>WIXdXSdOfwi</t>
  </si>
  <si>
    <t>SIMS.AS_08_08_SpecRefNatl_COMM</t>
  </si>
  <si>
    <t>RKHmisNDtjb</t>
  </si>
  <si>
    <t>SIMS.AS_08_08_SpecRefNatl_Q1_RESP</t>
  </si>
  <si>
    <t>OO0u5uXYYYV</t>
  </si>
  <si>
    <t>SIMS.AS_08_08_SpecRefNatl_Q2_CB1</t>
  </si>
  <si>
    <t>TLnHP8C6kES</t>
  </si>
  <si>
    <t>SIMS.AS_08_08_SpecRefNatl_Q2_CB2</t>
  </si>
  <si>
    <t>aO9lPFTxHoD</t>
  </si>
  <si>
    <t>SIMS.AS_08_08_SpecRefNatl_Q2_CB3</t>
  </si>
  <si>
    <t>lzzvMa1SBr8</t>
  </si>
  <si>
    <t>SIMS.AS_08_08_SpecRefNatl_Q2_T-NUM</t>
  </si>
  <si>
    <t>XnfxV34WF1P</t>
  </si>
  <si>
    <t>SIMS.AS_08_08_SpecRefNatl_Q3_DEN</t>
  </si>
  <si>
    <t>rNeualH2cu6</t>
  </si>
  <si>
    <t>SIMS.AS_08_08_SpecRefNatl_Q3_NUM</t>
  </si>
  <si>
    <t>OUbg2ODOAr0</t>
  </si>
  <si>
    <t>SIMS.AS_08_08_SpecRefNatl_Q3_PERC</t>
  </si>
  <si>
    <t>PGtKVmbVmWE</t>
  </si>
  <si>
    <t>SIMS.AS_08_08_SpecRefNatl_SCORE</t>
  </si>
  <si>
    <t>ssl42mYjOJ5</t>
  </si>
  <si>
    <t>SIMS.AS_08_09_QAHIVtestNatl_COMM</t>
  </si>
  <si>
    <t>q6JxPZezcHj</t>
  </si>
  <si>
    <t>SIMS.AS_08_09_QAHIVtestNatl_Q1_RESP</t>
  </si>
  <si>
    <t>gj8dfRo4icz</t>
  </si>
  <si>
    <t>SIMS.AS_08_09_QAHIVtestNatl_Q2_RESP</t>
  </si>
  <si>
    <t>bvT64nLmM9Y</t>
  </si>
  <si>
    <t>SIMS.AS_08_09_QAHIVtestNatl_Q3_RESP</t>
  </si>
  <si>
    <t>BipcxzvsMxE</t>
  </si>
  <si>
    <t>SIMS.AS_08_09_QAHIVtestNatl_SCORE</t>
  </si>
  <si>
    <t>wVk3v6Fv6Hy</t>
  </si>
  <si>
    <t>SIMS.AS_08_10_NBTSANatl_COMM</t>
  </si>
  <si>
    <t>dW0U0o1D6bn</t>
  </si>
  <si>
    <t>SIMS.AS_08_10_NBTSANatl_Q1_RESP</t>
  </si>
  <si>
    <t>AOoAgVZRQsv</t>
  </si>
  <si>
    <t>SIMS.AS_08_10_NBTSANatl_Q2_RESP</t>
  </si>
  <si>
    <t>kQKJMjo0Usx</t>
  </si>
  <si>
    <t>SIMS.AS_08_10_NBTSANatl_Q3_RESP</t>
  </si>
  <si>
    <t>hauZv7uEWtf</t>
  </si>
  <si>
    <t>SIMS.AS_08_10_NBTSANatl_Q4_RESP</t>
  </si>
  <si>
    <t>lMQzyAvMfXH</t>
  </si>
  <si>
    <t>SIMS.AS_08_10_NBTSANatl_Q5_DEN</t>
  </si>
  <si>
    <t>O2igJqNZEgw</t>
  </si>
  <si>
    <t>SIMS.AS_08_10_NBTSANatl_Q5_NUM</t>
  </si>
  <si>
    <t>UMoMhrqQDBX</t>
  </si>
  <si>
    <t>SIMS.AS_08_10_NBTSANatl_Q5_PERC</t>
  </si>
  <si>
    <t>zuBwfIANOP0</t>
  </si>
  <si>
    <t>SIMS.AS_08_10_NBTSANatl_SCORE</t>
  </si>
  <si>
    <t>PeJRx4MioZO</t>
  </si>
  <si>
    <t>SIMS.AS_08_11_LabStrategicNatl_COMM</t>
  </si>
  <si>
    <t>G0EaFQYwF7P</t>
  </si>
  <si>
    <t>SIMS.AS_08_11_LabStrategicNatl_Q1_RESP</t>
  </si>
  <si>
    <t>PGuczyTtXAa</t>
  </si>
  <si>
    <t>SIMS.AS_08_11_LabStrategicNatl_Q2_CB1</t>
  </si>
  <si>
    <t>IXCuMBvx6RG</t>
  </si>
  <si>
    <t>SIMS.AS_08_11_LabStrategicNatl_Q2_CB2</t>
  </si>
  <si>
    <t>gqRZcfFDrG1</t>
  </si>
  <si>
    <t>SIMS.AS_08_11_LabStrategicNatl_Q2_CB3</t>
  </si>
  <si>
    <t>T0xF84vH73X</t>
  </si>
  <si>
    <t>SIMS.AS_08_11_LabStrategicNatl_Q2_T-NUM</t>
  </si>
  <si>
    <t>Pv1vXORL5mW</t>
  </si>
  <si>
    <t>SIMS.AS_08_11_LabStrategicNatl_SCORE</t>
  </si>
  <si>
    <t>WNjgEnYQWyC</t>
  </si>
  <si>
    <t>SIMS.AS_08_12_HIVVLCapNatl_COMM</t>
  </si>
  <si>
    <t>da8bcOIwUHc</t>
  </si>
  <si>
    <t>SIMS.AS_08_12_HIVVLCapNatl_Q1_CB1</t>
  </si>
  <si>
    <t>kEjndXsfw1S</t>
  </si>
  <si>
    <t>SIMS.AS_08_12_HIVVLCapNatl_Q1_CB2</t>
  </si>
  <si>
    <t>KKOS3Sw7T6v</t>
  </si>
  <si>
    <t>SIMS.AS_08_12_HIVVLCapNatl_Q1_CB3</t>
  </si>
  <si>
    <t>ZfyOtLUUwCB</t>
  </si>
  <si>
    <t>SIMS.AS_08_12_HIVVLCapNatl_Q1_CB4</t>
  </si>
  <si>
    <t>TJPOZ3Q3AhU</t>
  </si>
  <si>
    <t>SIMS.AS_08_12_HIVVLCapNatl_Q1_T-NUM</t>
  </si>
  <si>
    <t>xs88ATA2qBR</t>
  </si>
  <si>
    <t>SIMS.AS_08_12_HIVVLCapNatl_SCORE</t>
  </si>
  <si>
    <t>ZZmAHcMVH8v</t>
  </si>
  <si>
    <t>SIMS.AS_09_01_SSStratNatl_COMM</t>
  </si>
  <si>
    <t>NQn5zJsD096</t>
  </si>
  <si>
    <t>SIMS.AS_09_01_SSStratNatl_Q1_RESP</t>
  </si>
  <si>
    <t>xytdFHoSpYz</t>
  </si>
  <si>
    <t>SIMS.AS_09_01_SSStratNatl_Q2_RESP</t>
  </si>
  <si>
    <t>xNkVl5dzJsU</t>
  </si>
  <si>
    <t>SIMS.AS_09_01_SSStratNatl_SCORE</t>
  </si>
  <si>
    <t>qSYBNnTE4ZX</t>
  </si>
  <si>
    <t>SIMS.AS_09_02_SSProt_COMM</t>
  </si>
  <si>
    <t>KY3WPABFPyq</t>
  </si>
  <si>
    <t>SIMS.AS_09_02_SSProt_Q1_RESP</t>
  </si>
  <si>
    <t>H9l7WAebvjX</t>
  </si>
  <si>
    <t>SIMS.AS_09_02_SSProt_Q2_RESP</t>
  </si>
  <si>
    <t>hEfHCJW2utj</t>
  </si>
  <si>
    <t>SIMS.AS_09_02_SSProt_Q3_RESP</t>
  </si>
  <si>
    <t>TJHM1GQontl</t>
  </si>
  <si>
    <t>SIMS.AS_09_02_SSProt_SCORE</t>
  </si>
  <si>
    <t>GC2PL4DkVAG</t>
  </si>
  <si>
    <t>SIMS.AS_09_03_SSData_COMM</t>
  </si>
  <si>
    <t>CrpLLF9BO4z</t>
  </si>
  <si>
    <t>SIMS.AS_09_03_SSData_Q1_RESP</t>
  </si>
  <si>
    <t>VbYxpVbSZ6x</t>
  </si>
  <si>
    <t>SIMS.AS_09_03_SSData_Q2_RESP</t>
  </si>
  <si>
    <t>dRRRV5mM0zC</t>
  </si>
  <si>
    <t>SIMS.AS_09_03_SSData_SCORE</t>
  </si>
  <si>
    <t>OKTBxXFnze2</t>
  </si>
  <si>
    <t>SIMS.AS_10_01_PLGHA_COMM</t>
  </si>
  <si>
    <t>eyR0YgY8z1Z</t>
  </si>
  <si>
    <t>SIMS.AS_10_01_PLGHA_INSTR_Q1_RESP</t>
  </si>
  <si>
    <t>b0NJWeBRBGx</t>
  </si>
  <si>
    <t>SIMS.AS_10_01_PLGHA_INSTR_Q2_RESP</t>
  </si>
  <si>
    <t>TivGRBEy4Kr</t>
  </si>
  <si>
    <t>SIMS.AS_10_01_PLGHA_INSTR_Q3_RESP</t>
  </si>
  <si>
    <t>eh4TAilTQOa</t>
  </si>
  <si>
    <t>SIMS.AS_10_01_PLGHA_INSTR_Q4_RESP</t>
  </si>
  <si>
    <t>r0zuzzbxHOL</t>
  </si>
  <si>
    <t>SIMS.AS_10_01_PLGHA_NA</t>
  </si>
  <si>
    <t>yWuORcWWfwY</t>
  </si>
  <si>
    <t>SIMS.AS_10_01_PLGHA_Q1_RESP</t>
  </si>
  <si>
    <t>ivU71VgEMvL</t>
  </si>
  <si>
    <t>SIMS.AS_10_01_PLGHA_Q2_RESP</t>
  </si>
  <si>
    <t>OpQgOB5a7s5</t>
  </si>
  <si>
    <t>SIMS.AS_10_01_PLGHA_Q3_RESP</t>
  </si>
  <si>
    <t>qz3xspx9ipi</t>
  </si>
  <si>
    <t>SIMS.AS_10_01_PLGHA_SCORE</t>
  </si>
  <si>
    <t>DcA84UCCR8H</t>
  </si>
  <si>
    <t>SIMS.CS_ASMT_PT_NAME</t>
  </si>
  <si>
    <t>YHhtwqfBpOB</t>
  </si>
  <si>
    <t>SIMS.CS_ASMT_REASON</t>
  </si>
  <si>
    <t>amtvfR4p07B</t>
  </si>
  <si>
    <t>SIMS.CS_ASMT_REASON_CB1</t>
  </si>
  <si>
    <t>XDxIgyAuWBm</t>
  </si>
  <si>
    <t>SIMS.CS_ASMT_REASON_CB2</t>
  </si>
  <si>
    <t>pjiA3WikS9i</t>
  </si>
  <si>
    <t>SIMS.CS_ASMT_REASON_CB3</t>
  </si>
  <si>
    <t>cxBKQasJuLm</t>
  </si>
  <si>
    <t>SIMS.CS_ASMT_REASON_CB4</t>
  </si>
  <si>
    <t>EG5FJ0vCHBA</t>
  </si>
  <si>
    <t>SIMS.CS_ASMT_REASON_CB5</t>
  </si>
  <si>
    <t>UMdpkU77Rr6</t>
  </si>
  <si>
    <t>SIMS.CS_ASMT_REASON_CB5txt</t>
  </si>
  <si>
    <t>tuS92efP6Gc</t>
  </si>
  <si>
    <t>SIMS.CS_ASSR_ID</t>
  </si>
  <si>
    <t>E7gvvCQ4HLB</t>
  </si>
  <si>
    <t>SIMS.CS_ASSR_NAME</t>
  </si>
  <si>
    <t>NtodsICxTjC</t>
  </si>
  <si>
    <t>SIMS.CS_ASSR_TeamLd</t>
  </si>
  <si>
    <t>aHKSudNuyFG</t>
  </si>
  <si>
    <t>SIMS.CS_ASSR_TYPE</t>
  </si>
  <si>
    <t>X2RRE4Otfqt</t>
  </si>
  <si>
    <t>SIMS.S_01_01_BenEng_COMM</t>
  </si>
  <si>
    <t>mUwOGRSJG44</t>
  </si>
  <si>
    <t>SIMS.S_01_01_BenEng_Q1_CB1</t>
  </si>
  <si>
    <t>Ep6pd9AoQx6</t>
  </si>
  <si>
    <t>SIMS.S_01_01_BenEng_Q1_CB2</t>
  </si>
  <si>
    <t>lfr9xUFhEyR</t>
  </si>
  <si>
    <t>SIMS.S_01_01_BenEng_Q1_T-NUM</t>
  </si>
  <si>
    <t>ItefRaxI23z</t>
  </si>
  <si>
    <t>SIMS.S_01_01_BenEng_Q2_CB1</t>
  </si>
  <si>
    <t>R0cnLN1qyP0</t>
  </si>
  <si>
    <t>SIMS.S_01_01_BenEng_Q2_CB2</t>
  </si>
  <si>
    <t>UvOaMvgiIVO</t>
  </si>
  <si>
    <t>SIMS.S_01_01_BenEng_Q2_T-NUM</t>
  </si>
  <si>
    <t>AnkTo1yWuyf</t>
  </si>
  <si>
    <t>SIMS.S_01_01_BenEng_SCORE</t>
  </si>
  <si>
    <t>GMFr0fwKcCI</t>
  </si>
  <si>
    <t>SIMS.S_01_02_CondomAvail_COMM</t>
  </si>
  <si>
    <t>n7Nu3GvS9YA</t>
  </si>
  <si>
    <t>SIMS.S_01_02_CondomAvail_Q1_CB1</t>
  </si>
  <si>
    <t>wh7plIdhl5v</t>
  </si>
  <si>
    <t>SIMS.S_01_02_CondomAvail_Q1_CB2</t>
  </si>
  <si>
    <t>wn7ZGLQ6qhM</t>
  </si>
  <si>
    <t>SIMS.S_01_02_CondomAvail_Q1_T-NUM</t>
  </si>
  <si>
    <t>UndYOZpAyvN</t>
  </si>
  <si>
    <t>SIMS.S_01_02_CondomAvail_Q2_RESP</t>
  </si>
  <si>
    <t>JlmxegA9tiV</t>
  </si>
  <si>
    <t>SIMS.S_01_02_CondomAvail_SCORE</t>
  </si>
  <si>
    <t>I7lG5vixyf0</t>
  </si>
  <si>
    <t>SIMS.S_01_03_PtRights_COMM</t>
  </si>
  <si>
    <t>WomyKKwBb9S</t>
  </si>
  <si>
    <t>SIMS.S_01_03_PtRights_Q1_RESP</t>
  </si>
  <si>
    <t>gLi3a3JHNEa</t>
  </si>
  <si>
    <t>SIMS.S_01_03_PtRights_Q2_RESP</t>
  </si>
  <si>
    <t>OuwTb5ksDTk</t>
  </si>
  <si>
    <t>SIMS.S_01_03_PtRights_Q3_RESP</t>
  </si>
  <si>
    <t>vk4wlSbF3Og</t>
  </si>
  <si>
    <t>SIMS.S_01_03_PtRights_Q4_CB1</t>
  </si>
  <si>
    <t>IgoLikfaKcM</t>
  </si>
  <si>
    <t>SIMS.S_01_03_PtRights_Q4_CB2</t>
  </si>
  <si>
    <t>mBVIEzN0R32</t>
  </si>
  <si>
    <t>SIMS.S_01_03_PtRights_Q4_T-NUM</t>
  </si>
  <si>
    <t>L9QKYqEjjEw</t>
  </si>
  <si>
    <t>SIMS.S_01_03_PtRights_SCORE</t>
  </si>
  <si>
    <t>BY1iEjhNrKi</t>
  </si>
  <si>
    <t>SIMS.S_01_04_ChSfg_COMM</t>
  </si>
  <si>
    <t>ETFGurNk5l6</t>
  </si>
  <si>
    <t>SIMS.S_01_04_ChSfg_NA</t>
  </si>
  <si>
    <t>HYfURXb7leG</t>
  </si>
  <si>
    <t>SIMS.S_01_04_ChSfg_Q1_RESP</t>
  </si>
  <si>
    <t>MZwCNavh3V3</t>
  </si>
  <si>
    <t>SIMS.S_01_04_ChSfg_Q2_RESP</t>
  </si>
  <si>
    <t>FZEyCqAWIqc</t>
  </si>
  <si>
    <t>SIMS.S_01_04_ChSfg_Q3_RESP</t>
  </si>
  <si>
    <t>dpvZO1IGgKh</t>
  </si>
  <si>
    <t>SIMS.S_01_04_ChSfg_SCORE</t>
  </si>
  <si>
    <t>zuSiFXEGLjV</t>
  </si>
  <si>
    <t>SIMS.S_01_05_StaffPerf_COMM</t>
  </si>
  <si>
    <t>hgPJps8Npdt</t>
  </si>
  <si>
    <t>SIMS.S_01_05_StaffPerf_Q1_RESP</t>
  </si>
  <si>
    <t>npyeGLkcw1O</t>
  </si>
  <si>
    <t>SIMS.S_01_05_StaffPerf_Q2_CB1</t>
  </si>
  <si>
    <t>iP1Mv6XKRhR</t>
  </si>
  <si>
    <t>SIMS.S_01_05_StaffPerf_Q2_CB2</t>
  </si>
  <si>
    <t>Y5L8MPgUh3i</t>
  </si>
  <si>
    <t>SIMS.S_01_05_StaffPerf_Q2_CB3</t>
  </si>
  <si>
    <t>jLjb2aQ4FQK</t>
  </si>
  <si>
    <t>SIMS.S_01_05_StaffPerf_Q2_T-NUM</t>
  </si>
  <si>
    <t>nWyPbS4j7cZ</t>
  </si>
  <si>
    <t>SIMS.S_01_05_StaffPerf_SCORE</t>
  </si>
  <si>
    <t>yjvi5Aa0qFD</t>
  </si>
  <si>
    <t>SIMS.S_01_06_TBInfCon_COMM</t>
  </si>
  <si>
    <t>hKBo7fHCnz8</t>
  </si>
  <si>
    <t>SIMS.S_01_06_TBInfCon_Q1_CB1</t>
  </si>
  <si>
    <t>T0vkKbYMswj</t>
  </si>
  <si>
    <t>SIMS.S_01_06_TBInfCon_Q1_CB2</t>
  </si>
  <si>
    <t>Lmma4hDusJE</t>
  </si>
  <si>
    <t>SIMS.S_01_06_TBInfCon_Q1_CB3</t>
  </si>
  <si>
    <t>zHDN0Hezm7d</t>
  </si>
  <si>
    <t>SIMS.S_01_06_TBInfCon_Q1_T-NUM</t>
  </si>
  <si>
    <t>IErY2Nug782</t>
  </si>
  <si>
    <t>SIMS.S_01_06_TBInfCon_Q2_RESP</t>
  </si>
  <si>
    <t>KJI47rF91oh</t>
  </si>
  <si>
    <t>SIMS.S_01_06_TBInfCon_Q3_RESP</t>
  </si>
  <si>
    <t>WrAtYEwFhtj</t>
  </si>
  <si>
    <t>SIMS.S_01_06_TBInfCon_SCORE</t>
  </si>
  <si>
    <t>xIyoP0SM3l4</t>
  </si>
  <si>
    <t>SIMS.S_01_07_WasteMan-Gen_COMM</t>
  </si>
  <si>
    <t>qd2UimfzNKj</t>
  </si>
  <si>
    <t>SIMS.S_01_07_WasteMan-Gen_NA</t>
  </si>
  <si>
    <t>mH4rnTgu5IL</t>
  </si>
  <si>
    <t>SIMS.S_01_07_WasteMan-Gen_Q1_RESP</t>
  </si>
  <si>
    <t>ui7rUs3jG8V</t>
  </si>
  <si>
    <t>SIMS.S_01_07_WasteMan-Gen_Q2_RESP</t>
  </si>
  <si>
    <t>d8kftVFa7vF</t>
  </si>
  <si>
    <t>SIMS.S_01_07_WasteMan-Gen_Q3_CB1</t>
  </si>
  <si>
    <t>kZn68fXdV7j</t>
  </si>
  <si>
    <t>SIMS.S_01_07_WasteMan-Gen_Q3_CB2</t>
  </si>
  <si>
    <t>IWAv8qCR06Y</t>
  </si>
  <si>
    <t>SIMS.S_01_07_WasteMan-Gen_Q3_T-NUM</t>
  </si>
  <si>
    <t>nC2oZewR6zj</t>
  </si>
  <si>
    <t>SIMS.S_01_07_WasteMan-Gen_SCORE</t>
  </si>
  <si>
    <t>FcesUn0znJ7</t>
  </si>
  <si>
    <t>SIMS.S_01_08_InjSafe-Gen_COMM</t>
  </si>
  <si>
    <t>tTidzG5uSoM</t>
  </si>
  <si>
    <t>SIMS.S_01_08_InjSafe-Gen_NA</t>
  </si>
  <si>
    <t>WZOivvc4nxe</t>
  </si>
  <si>
    <t>SIMS.S_01_08_InjSafe-Gen_Q1_CB1</t>
  </si>
  <si>
    <t>jbTTMdtbU1x</t>
  </si>
  <si>
    <t>SIMS.S_01_08_InjSafe-Gen_Q1_CB2</t>
  </si>
  <si>
    <t>Jqd1kDfRBix</t>
  </si>
  <si>
    <t>SIMS.S_01_08_InjSafe-Gen_Q1_CB3</t>
  </si>
  <si>
    <t>XBPO4LjjVX9</t>
  </si>
  <si>
    <t>SIMS.S_01_08_InjSafe-Gen_Q1_T-NUM</t>
  </si>
  <si>
    <t>a8iJXfteEev</t>
  </si>
  <si>
    <t>SIMS.S_01_08_InjSafe-Gen_Q2_RESP</t>
  </si>
  <si>
    <t>tOLzWAG9iIT</t>
  </si>
  <si>
    <t>SIMS.S_01_08_InjSafe-Gen_Q3_CB1</t>
  </si>
  <si>
    <t>hpS4I78uzwU</t>
  </si>
  <si>
    <t>SIMS.S_01_08_InjSafe-Gen_Q3_CB2</t>
  </si>
  <si>
    <t>oEd2XqnKsnn</t>
  </si>
  <si>
    <t>SIMS.S_01_08_InjSafe-Gen_Q3_T-NUM</t>
  </si>
  <si>
    <t>DZzKbNmBttA</t>
  </si>
  <si>
    <t>SIMS.S_01_08_InjSafe-Gen_Q4_RESP</t>
  </si>
  <si>
    <t>GjJumTfZDRA</t>
  </si>
  <si>
    <t>SIMS.S_01_08_InjSafe-Gen_SCORE</t>
  </si>
  <si>
    <t>DcJTqag9igC</t>
  </si>
  <si>
    <t>SIMS.S_01_09_ProvPrEPServ_COMM</t>
  </si>
  <si>
    <t>RWF9Muh2NgB</t>
  </si>
  <si>
    <t>SIMS.S_01_09_ProvPrEPServ_NA</t>
  </si>
  <si>
    <t>zucWltU6jUD</t>
  </si>
  <si>
    <t>SIMS.S_01_09_ProvPrEPServ_Q1_RESP</t>
  </si>
  <si>
    <t>PF6sebtfzjY</t>
  </si>
  <si>
    <t>SIMS.S_01_09_ProvPrEPServ_Q2_RESP</t>
  </si>
  <si>
    <t>QPH2stuodg5</t>
  </si>
  <si>
    <t>SIMS.S_01_09_ProvPrEPServ_Q3_CB1</t>
  </si>
  <si>
    <t>nsY4rL9C1Z0</t>
  </si>
  <si>
    <t>SIMS.S_01_09_ProvPrEPServ_Q3_CB2</t>
  </si>
  <si>
    <t>CYVQs0R6xbf</t>
  </si>
  <si>
    <t>SIMS.S_01_09_ProvPrEPServ_Q3_CB3</t>
  </si>
  <si>
    <t>E3QagCfOD38</t>
  </si>
  <si>
    <t>SIMS.S_01_09_ProvPrEPServ_Q3_CB4</t>
  </si>
  <si>
    <t>nHxRD0TgX1a</t>
  </si>
  <si>
    <t>SIMS.S_01_09_ProvPrEPServ_Q3_CB5</t>
  </si>
  <si>
    <t>A0fG07tGUsd</t>
  </si>
  <si>
    <t>SIMS.S_01_09_ProvPrEPServ_Q3_CB6</t>
  </si>
  <si>
    <t>tORDbkYUYbt</t>
  </si>
  <si>
    <t>SIMS.S_01_09_ProvPrEPServ_Q3_CB7</t>
  </si>
  <si>
    <t>K0iCt7Jy4gW</t>
  </si>
  <si>
    <t>SIMS.S_01_09_ProvPrEPServ_Q3_T-NUM</t>
  </si>
  <si>
    <t>uQXOXNgEekD</t>
  </si>
  <si>
    <t>SIMS.S_01_09_ProvPrEPServ_SCORE</t>
  </si>
  <si>
    <t>xWn3p9PYMR6</t>
  </si>
  <si>
    <t>SIMS.S_01_10_SuppChain_COMM</t>
  </si>
  <si>
    <t>WjdCTkYsWNO</t>
  </si>
  <si>
    <t>SIMS.S_01_10_SuppChain_NA</t>
  </si>
  <si>
    <t>EmdAGOGhZ0v</t>
  </si>
  <si>
    <t>SIMS.S_01_10_SuppChain_Q1_CB1</t>
  </si>
  <si>
    <t>fqQaxRcYQSv</t>
  </si>
  <si>
    <t>SIMS.S_01_10_SuppChain_Q1_CB2</t>
  </si>
  <si>
    <t>wq8iYuxyUPs</t>
  </si>
  <si>
    <t>SIMS.S_01_10_SuppChain_Q1_CB3</t>
  </si>
  <si>
    <t>fE4uZx53LOK</t>
  </si>
  <si>
    <t>SIMS.S_01_10_SuppChain_Q1_T-NUM</t>
  </si>
  <si>
    <t>Fvlub0pMWnj</t>
  </si>
  <si>
    <t>SIMS.S_01_10_SuppChain_Q2_CB1</t>
  </si>
  <si>
    <t>FUnPicWf0iU</t>
  </si>
  <si>
    <t>SIMS.S_01_10_SuppChain_Q2_CB2</t>
  </si>
  <si>
    <t>AL3kKme4hSW</t>
  </si>
  <si>
    <t>SIMS.S_01_10_SuppChain_Q2_CB3</t>
  </si>
  <si>
    <t>vvLHZcPle9N</t>
  </si>
  <si>
    <t>SIMS.S_01_10_SuppChain_Q2_CB4</t>
  </si>
  <si>
    <t>n50u8ruNzzk</t>
  </si>
  <si>
    <t>SIMS.S_01_10_SuppChain_Q2_CB5</t>
  </si>
  <si>
    <t>qE9u9CJnmLD</t>
  </si>
  <si>
    <t>SIMS.S_01_10_SuppChain_Q2_CB6</t>
  </si>
  <si>
    <t>HtShh9kKyzz</t>
  </si>
  <si>
    <t>SIMS.S_01_10_SuppChain_Q2_CB7</t>
  </si>
  <si>
    <t>kb9Ao6k3xWr</t>
  </si>
  <si>
    <t>SIMS.S_01_10_SuppChain_Q2_T-NUM</t>
  </si>
  <si>
    <t>wCkwprxfMg7</t>
  </si>
  <si>
    <t>SIMS.S_01_10_SuppChain_Q3_RESP</t>
  </si>
  <si>
    <t>KCiyJkUsIyq</t>
  </si>
  <si>
    <t>SIMS.S_01_10_SuppChain_SCORE</t>
  </si>
  <si>
    <t>Ez8AahuBnfZ</t>
  </si>
  <si>
    <t>SIMS.S_01_11_MedDisp_COMM</t>
  </si>
  <si>
    <t>CIYouV8Veje</t>
  </si>
  <si>
    <t>SIMS.S_01_11_MedDisp_NA</t>
  </si>
  <si>
    <t>r1L56UnTjAi</t>
  </si>
  <si>
    <t>SIMS.S_01_11_MedDisp_Q1_RESP</t>
  </si>
  <si>
    <t>U2xRvzigRzz</t>
  </si>
  <si>
    <t>SIMS.S_01_11_MedDisp_Q2_RESP</t>
  </si>
  <si>
    <t>OGPNx5Ziogn</t>
  </si>
  <si>
    <t>SIMS.S_01_11_MedDisp_Q3_RESP</t>
  </si>
  <si>
    <t>rE1W8fMnGdn</t>
  </si>
  <si>
    <t>SIMS.S_01_11_MedDisp_SCORE</t>
  </si>
  <si>
    <t>CSQRaoEyxXU</t>
  </si>
  <si>
    <t>SIMS.S_01_12_SupARV_COMM</t>
  </si>
  <si>
    <t>J2XQ7VhsOob</t>
  </si>
  <si>
    <t>SIMS.S_01_12_SupARV_NA</t>
  </si>
  <si>
    <t>EjudYvwxiMe</t>
  </si>
  <si>
    <t>SIMS.S_01_12_SupARV_Q1_RESP</t>
  </si>
  <si>
    <t>g9covJyOXKo</t>
  </si>
  <si>
    <t>SIMS.S_01_12_SupARV_Q2_RESP</t>
  </si>
  <si>
    <t>FIlOCaquZ9r</t>
  </si>
  <si>
    <t>SIMS.S_01_12_SupARV_Q3_RESP</t>
  </si>
  <si>
    <t>yHw4Hpn0a45</t>
  </si>
  <si>
    <t>SIMS.S_01_12_SupARV_SCORE</t>
  </si>
  <si>
    <t>KW5YlKguM3n</t>
  </si>
  <si>
    <t>SIMS.S_01_13_SupCTX_COMM</t>
  </si>
  <si>
    <t>rKsHV9ynePV</t>
  </si>
  <si>
    <t>SIMS.S_01_13_SupCTX_NA</t>
  </si>
  <si>
    <t>V3eJlsYgTA8</t>
  </si>
  <si>
    <t>SIMS.S_01_13_SupCTX_Q1_RESP</t>
  </si>
  <si>
    <t>PrEQLEFIrhf</t>
  </si>
  <si>
    <t>SIMS.S_01_13_SupCTX_Q2_RESP</t>
  </si>
  <si>
    <t>yoLYpIuNzpB</t>
  </si>
  <si>
    <t>SIMS.S_01_13_SupCTX_Q3_RESP</t>
  </si>
  <si>
    <t>jOx9xaFHa6x</t>
  </si>
  <si>
    <t>SIMS.S_01_13_SupCTX_SCORE</t>
  </si>
  <si>
    <t>iuSvXtYRJF7</t>
  </si>
  <si>
    <t>SIMS.S_01_14_SupIPT_COMM</t>
  </si>
  <si>
    <t>NXMwht3SjEo</t>
  </si>
  <si>
    <t>SIMS.S_01_14_SupIPT_NA</t>
  </si>
  <si>
    <t>kLIctGPCYI8</t>
  </si>
  <si>
    <t>SIMS.S_01_14_SupIPT_Q1_RESP</t>
  </si>
  <si>
    <t>mwpVgDtVDWH</t>
  </si>
  <si>
    <t>SIMS.S_01_14_SupIPT_Q2_RESP</t>
  </si>
  <si>
    <t>BmGovgMpLMo</t>
  </si>
  <si>
    <t>SIMS.S_01_14_SupIPT_Q3_RESP</t>
  </si>
  <si>
    <t>WmMGKxAkenw</t>
  </si>
  <si>
    <t>SIMS.S_01_14_SupIPT_SCORE</t>
  </si>
  <si>
    <t>n6w65zMWgly</t>
  </si>
  <si>
    <t>SIMS.S_01_15_SupPedARV_COMM</t>
  </si>
  <si>
    <t>MmJaOHCAG8T</t>
  </si>
  <si>
    <t>SIMS.S_01_15_SupPedARV_NA</t>
  </si>
  <si>
    <t>uKN3zowwB2j</t>
  </si>
  <si>
    <t>SIMS.S_01_15_SupPedARV_Q1_RESP</t>
  </si>
  <si>
    <t>goOktOLM8Ei</t>
  </si>
  <si>
    <t>SIMS.S_01_15_SupPedARV_Q2_RESP</t>
  </si>
  <si>
    <t>eHIYqV7tDkB</t>
  </si>
  <si>
    <t>SIMS.S_01_15_SupPedARV_Q3_RESP</t>
  </si>
  <si>
    <t>I8Pv3g8IJaA</t>
  </si>
  <si>
    <t>SIMS.S_01_15_SupPedARV_SCORE</t>
  </si>
  <si>
    <t>klc9p6tIL6s</t>
  </si>
  <si>
    <t>SIMS.S_01_16_SupPedCTX_COMM</t>
  </si>
  <si>
    <t>AnXBtZHlFuO</t>
  </si>
  <si>
    <t>SIMS.S_01_16_SupPedCTX_NA</t>
  </si>
  <si>
    <t>vahT2VXUreC</t>
  </si>
  <si>
    <t>SIMS.S_01_16_SupPedCTX_Q1_RESP</t>
  </si>
  <si>
    <t>yKKIG4dRbZ4</t>
  </si>
  <si>
    <t>SIMS.S_01_16_SupPedCTX_Q2_RESP</t>
  </si>
  <si>
    <t>o7EE4Aq4L7Z</t>
  </si>
  <si>
    <t>SIMS.S_01_16_SupPedCTX_Q3_RESP</t>
  </si>
  <si>
    <t>VPuVJIaW62q</t>
  </si>
  <si>
    <t>SIMS.S_01_16_SupPedCTX_SCORE</t>
  </si>
  <si>
    <t>s2z3lhmzCDT</t>
  </si>
  <si>
    <t>SIMS.S_01_17_SupPedIPT_COMM</t>
  </si>
  <si>
    <t>GtrL1RcZrDw</t>
  </si>
  <si>
    <t>SIMS.S_01_17_SupPedIPT_NA</t>
  </si>
  <si>
    <t>gG416xH3LgB</t>
  </si>
  <si>
    <t>SIMS.S_01_17_SupPedIPT_Q1_RESP</t>
  </si>
  <si>
    <t>ejqZFUoa1DU</t>
  </si>
  <si>
    <t>SIMS.S_01_17_SupPedIPT_Q2_RESP</t>
  </si>
  <si>
    <t>vIuJI78eeK3</t>
  </si>
  <si>
    <t>SIMS.S_01_17_SupPedIPT_Q3_RESP</t>
  </si>
  <si>
    <t>qDq5hqilpIa</t>
  </si>
  <si>
    <t>SIMS.S_01_17_SupPedIPT_SCORE</t>
  </si>
  <si>
    <t>CBply2bC9oE</t>
  </si>
  <si>
    <t>SIMS.S_01_18_SupRTK_COMM</t>
  </si>
  <si>
    <t>sxSaviA1jJL</t>
  </si>
  <si>
    <t>SIMS.S_01_18_SupRTK_NA</t>
  </si>
  <si>
    <t>hquqtMQ1SUD</t>
  </si>
  <si>
    <t>SIMS.S_01_18_SupRTK_Q1_RESP</t>
  </si>
  <si>
    <t>KPT1iAaO1Dd</t>
  </si>
  <si>
    <t>SIMS.S_01_18_SupRTK_Q2_RESP</t>
  </si>
  <si>
    <t>CM9PNagEaqj</t>
  </si>
  <si>
    <t>SIMS.S_01_18_SupRTK_Q3_RESP</t>
  </si>
  <si>
    <t>xmvbrxzomPS</t>
  </si>
  <si>
    <t>SIMS.S_01_18_SupRTK_SCORE</t>
  </si>
  <si>
    <t>CraStmKDtby</t>
  </si>
  <si>
    <t>SIMS.S_01_19_DQA-Activities_COMM</t>
  </si>
  <si>
    <t>CEcxTxrTOHr</t>
  </si>
  <si>
    <t>SIMS.S_01_19_DQA-Activities_Q1_RESP</t>
  </si>
  <si>
    <t>PQi2zKxKFGl</t>
  </si>
  <si>
    <t>SIMS.S_01_19_DQA-Activities_Q2_CB1</t>
  </si>
  <si>
    <t>sTqE9qs1EmH</t>
  </si>
  <si>
    <t>SIMS.S_01_19_DQA-Activities_Q2_CB2</t>
  </si>
  <si>
    <t>lrVsndDlJ6C</t>
  </si>
  <si>
    <t>SIMS.S_01_19_DQA-Activities_Q2_CB3</t>
  </si>
  <si>
    <t>vc5US2oHpNV</t>
  </si>
  <si>
    <t>SIMS.S_01_19_DQA-Activities_Q2_CB4</t>
  </si>
  <si>
    <t>Kf8iauslEnT</t>
  </si>
  <si>
    <t>SIMS.S_01_19_DQA-Activities_Q2_T-NUM</t>
  </si>
  <si>
    <t>kxw2bD8ZNay</t>
  </si>
  <si>
    <t>SIMS.S_01_19_DQA-Activities_SCORE</t>
  </si>
  <si>
    <t>zR7MWkx64rc</t>
  </si>
  <si>
    <t>SIMS.S_01_20_PerfData_COMM</t>
  </si>
  <si>
    <t>YKChtuu2RFs</t>
  </si>
  <si>
    <t>SIMS.S_01_20_PerfData_Q1_RESP</t>
  </si>
  <si>
    <t>FbQX52Vfrbe</t>
  </si>
  <si>
    <t>SIMS.S_01_20_PerfData_Q2_RESP</t>
  </si>
  <si>
    <t>HeizHOtlIPX</t>
  </si>
  <si>
    <t>SIMS.S_01_20_PerfData_Q3_RESP</t>
  </si>
  <si>
    <t>wHagZ9tWQOh</t>
  </si>
  <si>
    <t>SIMS.S_01_20_PerfData_SCORE</t>
  </si>
  <si>
    <t>SjTBhaJRGR2</t>
  </si>
  <si>
    <t>SIMS.S_01_21_DataRepConTX_COMM</t>
  </si>
  <si>
    <t>MoQ6kiekVPi</t>
  </si>
  <si>
    <t>SIMS.S_01_21_DataRepConTX_NA</t>
  </si>
  <si>
    <t>Zc7kOT0r0rD</t>
  </si>
  <si>
    <t>SIMS.S_01_21_DataRepConTX_Q1_RESP</t>
  </si>
  <si>
    <t>iGxoUXbCHuU</t>
  </si>
  <si>
    <t>SIMS.S_01_21_DataRepConTX_Q2_A</t>
  </si>
  <si>
    <t>imsMtd5Dkds</t>
  </si>
  <si>
    <t>SIMS.S_01_21_DataRepConTX_Q2_B</t>
  </si>
  <si>
    <t>xlw4idURNgN</t>
  </si>
  <si>
    <t>SIMS.S_01_21_DataRepConTX_Q2_C</t>
  </si>
  <si>
    <t>qNZxocS2GXb</t>
  </si>
  <si>
    <t>SIMS.S_01_21_DataRepConTX_Q2_D</t>
  </si>
  <si>
    <t>zlTvJmKaZPO</t>
  </si>
  <si>
    <t>SIMS.S_01_21_DataRepConTX_Q2_PERC</t>
  </si>
  <si>
    <t>iyHZODrVgxu</t>
  </si>
  <si>
    <t>SIMS.S_01_21_DataRepConTX_SCORE</t>
  </si>
  <si>
    <t>DVIfAluBDnp</t>
  </si>
  <si>
    <t>SIMS.S_01_22_DataRepConHTS_COMM</t>
  </si>
  <si>
    <t>ByqzCSe1e9J</t>
  </si>
  <si>
    <t>SIMS.S_01_22_DataRepConHTS_NA</t>
  </si>
  <si>
    <t>NygULvJoAVi</t>
  </si>
  <si>
    <t>SIMS.S_01_22_DataRepConHTS_Q1_RESP</t>
  </si>
  <si>
    <t>PEWyFGVtlrT</t>
  </si>
  <si>
    <t>SIMS.S_01_22_DataRepConHTS_Q2_A</t>
  </si>
  <si>
    <t>Xj7We1BnA1A</t>
  </si>
  <si>
    <t>SIMS.S_01_22_DataRepConHTS_Q2_B</t>
  </si>
  <si>
    <t>CKqgPHc2NLd</t>
  </si>
  <si>
    <t>SIMS.S_01_22_DataRepConHTS_Q2_C</t>
  </si>
  <si>
    <t>T04P5nrwjZf</t>
  </si>
  <si>
    <t>SIMS.S_01_22_DataRepConHTS_Q2_D</t>
  </si>
  <si>
    <t>i2fyjQYxRtU</t>
  </si>
  <si>
    <t>SIMS.S_01_22_DataRepConHTS_Q2_PERC</t>
  </si>
  <si>
    <t>ejrGm22JdrG</t>
  </si>
  <si>
    <t>SIMS.S_01_22_DataRepConHTS_SCORE</t>
  </si>
  <si>
    <t>oy8hg0OWqQg</t>
  </si>
  <si>
    <t>SIMS.S_01_23_DataRepConPMTCT_COMM</t>
  </si>
  <si>
    <t>jpYcCHqMuWz</t>
  </si>
  <si>
    <t>SIMS.S_01_23_DataRepConPMTCT_NA</t>
  </si>
  <si>
    <t>g2aRMdWG77b</t>
  </si>
  <si>
    <t>SIMS.S_01_23_DataRepConPMTCT_Q1_RESP</t>
  </si>
  <si>
    <t>rdkm1yt3Rgk</t>
  </si>
  <si>
    <t>SIMS.S_01_23_DataRepConPMTCT_Q2_A</t>
  </si>
  <si>
    <t>WKJLOpYA5ZZ</t>
  </si>
  <si>
    <t>SIMS.S_01_23_DataRepConPMTCT_Q2_B</t>
  </si>
  <si>
    <t>eVNhgLR2TDS</t>
  </si>
  <si>
    <t>SIMS.S_01_23_DataRepConPMTCT_Q2_C</t>
  </si>
  <si>
    <t>rVkKMjz0kXa</t>
  </si>
  <si>
    <t>SIMS.S_01_23_DataRepConPMTCT_Q2_D</t>
  </si>
  <si>
    <t>ZWYMF2Gqmfi</t>
  </si>
  <si>
    <t>SIMS.S_01_23_DataRepConPMTCT_Q2_PERC</t>
  </si>
  <si>
    <t>BwV6c2C7LpE</t>
  </si>
  <si>
    <t>SIMS.S_01_23_DataRepConPMTCT_SCORE</t>
  </si>
  <si>
    <t>nFojgmvFTWB</t>
  </si>
  <si>
    <t>SIMS.S_01_24_DataRepConVMMC_COMM</t>
  </si>
  <si>
    <t>JWdVmnsWuX8</t>
  </si>
  <si>
    <t>SIMS.S_01_24_DataRepConVMMC_NA</t>
  </si>
  <si>
    <t>OzViYtnkIN1</t>
  </si>
  <si>
    <t>SIMS.S_01_24_DataRepConVMMC_Q1_RESP</t>
  </si>
  <si>
    <t>l9VZsxhUubG</t>
  </si>
  <si>
    <t>SIMS.S_01_24_DataRepConVMMC_Q2_A</t>
  </si>
  <si>
    <t>ogFiSvblZ46</t>
  </si>
  <si>
    <t>SIMS.S_01_24_DataRepConVMMC_Q2_B</t>
  </si>
  <si>
    <t>Vh4Ffm40AVx</t>
  </si>
  <si>
    <t>SIMS.S_01_24_DataRepConVMMC_Q2_C</t>
  </si>
  <si>
    <t>rA40q8SG6y5</t>
  </si>
  <si>
    <t>SIMS.S_01_24_DataRepConVMMC_Q2_D</t>
  </si>
  <si>
    <t>aZtpzqM4JAM</t>
  </si>
  <si>
    <t>SIMS.S_01_24_DataRepConVMMC_Q2_PERC</t>
  </si>
  <si>
    <t>CRs5VKMsPt3</t>
  </si>
  <si>
    <t>SIMS.S_01_24_DataRepConVMMC_SCORE</t>
  </si>
  <si>
    <t>b8igL2M6Yew</t>
  </si>
  <si>
    <t>SIMS.S_02_01_Retst-Verif_COMM</t>
  </si>
  <si>
    <t>egSdBSQlzWy</t>
  </si>
  <si>
    <t>SIMS.S_02_01_Retst-Verif_Q1_RESP</t>
  </si>
  <si>
    <t>QnRKublD7kH</t>
  </si>
  <si>
    <t>SIMS.S_02_01_Retst-Verif_Q2_RESP</t>
  </si>
  <si>
    <t>klsqXyfiWWC</t>
  </si>
  <si>
    <t>SIMS.S_02_01_Retst-Verif_Q3_DEN</t>
  </si>
  <si>
    <t>lsCvcD0Ndbj</t>
  </si>
  <si>
    <t>SIMS.S_02_01_Retst-Verif_Q3_NUM</t>
  </si>
  <si>
    <t>Zsfo2mbyytc</t>
  </si>
  <si>
    <t>SIMS.S_02_01_Retst-Verif_Q3_PERC</t>
  </si>
  <si>
    <t>G1xc7TBt3gy</t>
  </si>
  <si>
    <t>SIMS.S_02_01_Retst-Verif_SCORE</t>
  </si>
  <si>
    <t>xme3cI4sbzi</t>
  </si>
  <si>
    <t>SIMS.S_02_02_PtTrkART_COMM</t>
  </si>
  <si>
    <t>Ji8kTng5DHm</t>
  </si>
  <si>
    <t>SIMS.S_02_02_PtTrkART_Q1_RESP</t>
  </si>
  <si>
    <t>m0imkNBpuol</t>
  </si>
  <si>
    <t>SIMS.S_02_02_PtTrkART_Q2_DEN</t>
  </si>
  <si>
    <t>qXpA6c0Ft9v</t>
  </si>
  <si>
    <t>SIMS.S_02_02_PtTrkART_Q2_NUM</t>
  </si>
  <si>
    <t>AmqqSlQ0sdD</t>
  </si>
  <si>
    <t>SIMS.S_02_02_PtTrkART_Q2_PERC</t>
  </si>
  <si>
    <t>M22ysJREfe4</t>
  </si>
  <si>
    <t>SIMS.S_02_02_PtTrkART_Q3_DEN</t>
  </si>
  <si>
    <t>Le0lDcaKo3D</t>
  </si>
  <si>
    <t>SIMS.S_02_02_PtTrkART_Q3_NUM</t>
  </si>
  <si>
    <t>REOMtCH9PXG</t>
  </si>
  <si>
    <t>SIMS.S_02_02_PtTrkART_Q3_PERC</t>
  </si>
  <si>
    <t>VORpvkenZhS</t>
  </si>
  <si>
    <t>SIMS.S_02_02_PtTrkART_SCORE</t>
  </si>
  <si>
    <t>TkwokIF4vEI</t>
  </si>
  <si>
    <t>SIMS.S_02_03_RapidART_COMM</t>
  </si>
  <si>
    <t>jbPOWdX0Tis</t>
  </si>
  <si>
    <t>SIMS.S_02_03_RapidART_NA</t>
  </si>
  <si>
    <t>vxDnZtNlMhJ</t>
  </si>
  <si>
    <t>SIMS.S_02_03_RapidART_Q1_RESP</t>
  </si>
  <si>
    <t>dLpe32nxuZi</t>
  </si>
  <si>
    <t>SIMS.S_02_03_RapidART_Q2_DEN</t>
  </si>
  <si>
    <t>ORTqAXE0oeR</t>
  </si>
  <si>
    <t>SIMS.S_02_03_RapidART_Q2_NUM</t>
  </si>
  <si>
    <t>sMfsN8u8fkh</t>
  </si>
  <si>
    <t>SIMS.S_02_03_RapidART_Q2_PERC</t>
  </si>
  <si>
    <t>WVS7SNCtKDX</t>
  </si>
  <si>
    <t>SIMS.S_02_03_RapidART_SCORE</t>
  </si>
  <si>
    <t>WG67CY9EkrG</t>
  </si>
  <si>
    <t>SIMS.S_02_04_VLMon_COMM</t>
  </si>
  <si>
    <t>VxRoMSD8Vss</t>
  </si>
  <si>
    <t>SIMS.S_02_04_VLMon_Q1_RESP</t>
  </si>
  <si>
    <t>I6okotWqTot</t>
  </si>
  <si>
    <t>SIMS.S_02_04_VLMon_Q2_DEN</t>
  </si>
  <si>
    <t>bEpQ3LICSd9</t>
  </si>
  <si>
    <t>SIMS.S_02_04_VLMon_Q2_NUM</t>
  </si>
  <si>
    <t>vraAs9KnSaw</t>
  </si>
  <si>
    <t>SIMS.S_02_04_VLMon_Q2_PERC</t>
  </si>
  <si>
    <t>FS32bwjjuJb</t>
  </si>
  <si>
    <t>SIMS.S_02_04_VLMon_Q3_DEN</t>
  </si>
  <si>
    <t>ujgPi8eMGXB</t>
  </si>
  <si>
    <t>SIMS.S_02_04_VLMon_Q3_NUM</t>
  </si>
  <si>
    <t>W9OZqNDfVtp</t>
  </si>
  <si>
    <t>SIMS.S_02_04_VLMon_Q3_PERC</t>
  </si>
  <si>
    <t>mCqgME9yZVr</t>
  </si>
  <si>
    <t>SIMS.S_02_04_VLMon_SCORE</t>
  </si>
  <si>
    <t>V1ER8tR4uSR</t>
  </si>
  <si>
    <t>SIMS.S_02_05_MgmtVL_COMM</t>
  </si>
  <si>
    <t>uHOU0PO3HwU</t>
  </si>
  <si>
    <t>SIMS.S_02_05_MgmtVL_NA</t>
  </si>
  <si>
    <t>shNIc2FmpPL</t>
  </si>
  <si>
    <t>SIMS.S_02_05_MgmtVL_Q1_CB1</t>
  </si>
  <si>
    <t>l4M7uSs5hRt</t>
  </si>
  <si>
    <t>SIMS.S_02_05_MgmtVL_Q1_CB2</t>
  </si>
  <si>
    <t>EJyqWpbYnly</t>
  </si>
  <si>
    <t>SIMS.S_02_05_MgmtVL_Q1_CB3</t>
  </si>
  <si>
    <t>acWbOBvKYwi</t>
  </si>
  <si>
    <t>SIMS.S_02_05_MgmtVL_Q1_CB4</t>
  </si>
  <si>
    <t>CE5OxU0ctBR</t>
  </si>
  <si>
    <t>SIMS.S_02_05_MgmtVL_Q1_T-NUM</t>
  </si>
  <si>
    <t>zJpy4iKM1uW</t>
  </si>
  <si>
    <t>SIMS.S_02_05_MgmtVL_Q2_DEN</t>
  </si>
  <si>
    <t>dOSWIEXuIUB</t>
  </si>
  <si>
    <t>SIMS.S_02_05_MgmtVL_Q2_NUM</t>
  </si>
  <si>
    <t>HKm0Lrv616V</t>
  </si>
  <si>
    <t>SIMS.S_02_05_MgmtVL_Q2_PERC</t>
  </si>
  <si>
    <t>lXzkNTO9ALO</t>
  </si>
  <si>
    <t>SIMS.S_02_05_MgmtVL_Q3_DEN</t>
  </si>
  <si>
    <t>uRKMtlZ96vH</t>
  </si>
  <si>
    <t>SIMS.S_02_05_MgmtVL_Q3_NUM</t>
  </si>
  <si>
    <t>Hvw4qVUUSQq</t>
  </si>
  <si>
    <t>SIMS.S_02_05_MgmtVL_Q3_PERC</t>
  </si>
  <si>
    <t>GoEXKPdU1Wf</t>
  </si>
  <si>
    <t>SIMS.S_02_05_MgmtVL_SCORE</t>
  </si>
  <si>
    <t>LDucXM98jvr</t>
  </si>
  <si>
    <t>SIMS.S_02_06_ApptSpaceMMDrg-TAS&amp;DIFFCARE_COMM</t>
  </si>
  <si>
    <t>dqqx3xTawQe</t>
  </si>
  <si>
    <t>SIMS.S_02_06_ApptSpaceMMDrg-TAS&amp;DIFFCARE_NA</t>
  </si>
  <si>
    <t>o9AelEhpw5w</t>
  </si>
  <si>
    <t>SIMS.S_02_06_ApptSpaceMMDrg-TAS&amp;DIFFCARE_Q1_RESP</t>
  </si>
  <si>
    <t>mVPSXsqjueH</t>
  </si>
  <si>
    <t>SIMS.S_02_06_ApptSpaceMMDrg-TAS&amp;DIFFCARE_Q2_CB1</t>
  </si>
  <si>
    <t>L3TCLbriKx8</t>
  </si>
  <si>
    <t>SIMS.S_02_06_ApptSpaceMMDrg-TAS&amp;DIFFCARE_Q2_CB2</t>
  </si>
  <si>
    <t>lIYlurT9Cvb</t>
  </si>
  <si>
    <t>SIMS.S_02_06_ApptSpaceMMDrg-TAS&amp;DIFFCARE_Q2_CB3</t>
  </si>
  <si>
    <t>OWIyaZTg6fb</t>
  </si>
  <si>
    <t>SIMS.S_02_06_ApptSpaceMMDrg-TAS&amp;DIFFCARE_Q2_CB4</t>
  </si>
  <si>
    <t>O5BS36b54v7</t>
  </si>
  <si>
    <t>SIMS.S_02_06_ApptSpaceMMDrg-TAS&amp;DIFFCARE_Q2_CB5</t>
  </si>
  <si>
    <t>YvbFwfY5Zpu</t>
  </si>
  <si>
    <t>SIMS.S_02_06_ApptSpaceMMDrg-TAS&amp;DIFFCARE_Q2_T-NUM</t>
  </si>
  <si>
    <t>Qlzg01UcAG3</t>
  </si>
  <si>
    <t>SIMS.S_02_06_ApptSpaceMMDrg-TAS&amp;DIFFCARE_SCORE</t>
  </si>
  <si>
    <t>kPIAKCs75J5</t>
  </si>
  <si>
    <t>SIMS.S_02_07_PartnServ_COMM</t>
  </si>
  <si>
    <t>fuF0C61yeJL</t>
  </si>
  <si>
    <t>SIMS.S_02_07_PartnServ_Q1_RESP</t>
  </si>
  <si>
    <t>BMlE4jUC1YZ</t>
  </si>
  <si>
    <t>SIMS.S_02_07_PartnServ_Q2_RESP</t>
  </si>
  <si>
    <t>JURX2NozyIl</t>
  </si>
  <si>
    <t>SIMS.S_02_07_PartnServ_Q3_DEN</t>
  </si>
  <si>
    <t>w8fQyNUz7ic</t>
  </si>
  <si>
    <t>SIMS.S_02_07_PartnServ_Q3_NUM</t>
  </si>
  <si>
    <t>FjYdF1Su8ep</t>
  </si>
  <si>
    <t>SIMS.S_02_07_PartnServ_Q3_PERC</t>
  </si>
  <si>
    <t>UDeS0zJvmXu</t>
  </si>
  <si>
    <t>SIMS.S_02_07_PartnServ_SCORE</t>
  </si>
  <si>
    <t>HUuF5CWNJMi</t>
  </si>
  <si>
    <t>SIMS.S_02_08_ChildTest_COMM</t>
  </si>
  <si>
    <t>Ng4ZYJWfjFr</t>
  </si>
  <si>
    <t>SIMS.S_02_08_ChildTest_Q1_RESP</t>
  </si>
  <si>
    <t>YvOS88DQAyO</t>
  </si>
  <si>
    <t>SIMS.S_02_08_ChildTest_Q2_DEN</t>
  </si>
  <si>
    <t>Mzicdpf41W8</t>
  </si>
  <si>
    <t>SIMS.S_02_08_ChildTest_Q2_NUM</t>
  </si>
  <si>
    <t>rzv13Z8hvDU</t>
  </si>
  <si>
    <t>SIMS.S_02_08_ChildTest_Q2_PERC</t>
  </si>
  <si>
    <t>I5ZakR56B9X</t>
  </si>
  <si>
    <t>SIMS.S_02_08_ChildTest_SCORE</t>
  </si>
  <si>
    <t>vQbmqzNjS4w</t>
  </si>
  <si>
    <t>SIMS.S_02_09_TBScreen_COMM</t>
  </si>
  <si>
    <t>Y84LW3uHqqE</t>
  </si>
  <si>
    <t>SIMS.S_02_09_TBScreen_Q1_RESP</t>
  </si>
  <si>
    <t>YUmQhGXoO1V</t>
  </si>
  <si>
    <t>SIMS.S_02_09_TBScreen_Q2_DEN</t>
  </si>
  <si>
    <t>A6dpQMAOd2B</t>
  </si>
  <si>
    <t>SIMS.S_02_09_TBScreen_Q2_NUM</t>
  </si>
  <si>
    <t>fmMvx4R6Sjr</t>
  </si>
  <si>
    <t>SIMS.S_02_09_TBScreen_Q2_PERC</t>
  </si>
  <si>
    <t>p0WKi34fPUA</t>
  </si>
  <si>
    <t>SIMS.S_02_09_TBScreen_SCORE</t>
  </si>
  <si>
    <t>Q9H3JGH3kkw</t>
  </si>
  <si>
    <t>SIMS.S_02_10_IPT_COMM</t>
  </si>
  <si>
    <t>Gqm7wu59Yij</t>
  </si>
  <si>
    <t>SIMS.S_02_10_IPT_Q1_RESP</t>
  </si>
  <si>
    <t>fGfPE3ekbUX</t>
  </si>
  <si>
    <t>SIMS.S_02_10_IPT_Q2_RESP</t>
  </si>
  <si>
    <t>YF602WLLqqm</t>
  </si>
  <si>
    <t>SIMS.S_02_10_IPT_Q3_DEN</t>
  </si>
  <si>
    <t>jRaEf8NkdFv</t>
  </si>
  <si>
    <t>SIMS.S_02_10_IPT_Q3_NUM</t>
  </si>
  <si>
    <t>hDR4z6eIZbV</t>
  </si>
  <si>
    <t>SIMS.S_02_10_IPT_Q3_PERC</t>
  </si>
  <si>
    <t>sQ9BCEupUfQ</t>
  </si>
  <si>
    <t>SIMS.S_02_10_IPT_SCORE</t>
  </si>
  <si>
    <t>xrn7cNT3XXW</t>
  </si>
  <si>
    <t>SIMS.S_02_11_CTXAdult_COMM</t>
  </si>
  <si>
    <t>Azp6E6GRfio</t>
  </si>
  <si>
    <t>SIMS.S_02_11_CTXAdult_NA</t>
  </si>
  <si>
    <t>OwdmPQD5ogE</t>
  </si>
  <si>
    <t>SIMS.S_02_11_CTXAdult_Q1_DEN</t>
  </si>
  <si>
    <t>CrknPp8WV5H</t>
  </si>
  <si>
    <t>SIMS.S_02_11_CTXAdult_Q1_NUM</t>
  </si>
  <si>
    <t>P23CjA9xb8L</t>
  </si>
  <si>
    <t>SIMS.S_02_11_CTXAdult_Q1_PERC</t>
  </si>
  <si>
    <t>ebliCCIX0tY</t>
  </si>
  <si>
    <t>SIMS.S_02_11_CTXAdult_SCORE</t>
  </si>
  <si>
    <t>H0riynztcaE</t>
  </si>
  <si>
    <t>SIMS.S_02_12_TBDxEval_COMM</t>
  </si>
  <si>
    <t>pmoidB7OZh5</t>
  </si>
  <si>
    <t>SIMS.S_02_12_TBDxEval_NA</t>
  </si>
  <si>
    <t>uN4KwoW8194</t>
  </si>
  <si>
    <t>SIMS.S_02_12_TBDxEval_Q1_RESP</t>
  </si>
  <si>
    <t>peX1DbbML9C</t>
  </si>
  <si>
    <t>SIMS.S_02_12_TBDxEval_Q2_RESP</t>
  </si>
  <si>
    <t>yfY6FPqnf0l</t>
  </si>
  <si>
    <t>SIMS.S_02_12_TBDxEval_Q3_DEN</t>
  </si>
  <si>
    <t>iJLVffsLBxv</t>
  </si>
  <si>
    <t>SIMS.S_02_12_TBDxEval_Q3_NUM</t>
  </si>
  <si>
    <t>BH0iTMveHIY</t>
  </si>
  <si>
    <t>SIMS.S_02_12_TBDxEval_Q3_PERC</t>
  </si>
  <si>
    <t>nDX5mmoFz0N</t>
  </si>
  <si>
    <t>SIMS.S_02_12_TBDxEval_Q4_DEN</t>
  </si>
  <si>
    <t>vO9dbwOEX3M</t>
  </si>
  <si>
    <t>SIMS.S_02_12_TBDxEval_Q4_NUM</t>
  </si>
  <si>
    <t>vhPLinO3vN3</t>
  </si>
  <si>
    <t>SIMS.S_02_12_TBDxEval_Q4_PERC</t>
  </si>
  <si>
    <t>HTAmiVIu5Fv</t>
  </si>
  <si>
    <t>SIMS.S_02_12_TBDxEval_SCORE</t>
  </si>
  <si>
    <t>sMAK631X5C4</t>
  </si>
  <si>
    <t>SIMS.S_02_13_CommLinkRetSuppServ_COMM</t>
  </si>
  <si>
    <t>ChfvjFM2PJp</t>
  </si>
  <si>
    <t>SIMS.S_02_13_CommLinkRetSuppServ_Q1_CB1</t>
  </si>
  <si>
    <t>BRoXWHCQphG</t>
  </si>
  <si>
    <t>SIMS.S_02_13_CommLinkRetSuppServ_Q1_CB2</t>
  </si>
  <si>
    <t>xs6UEaw8FFO</t>
  </si>
  <si>
    <t>SIMS.S_02_13_CommLinkRetSuppServ_Q1_CB3</t>
  </si>
  <si>
    <t>yoEDLtF3Rf8</t>
  </si>
  <si>
    <t>SIMS.S_02_13_CommLinkRetSuppServ_Q1_T-NUM</t>
  </si>
  <si>
    <t>WBT13hG6XWV</t>
  </si>
  <si>
    <t>SIMS.S_02_13_CommLinkRetSuppServ_Q2_CB1</t>
  </si>
  <si>
    <t>ksw32jfMlHQ</t>
  </si>
  <si>
    <t>SIMS.S_02_13_CommLinkRetSuppServ_Q2_CB2</t>
  </si>
  <si>
    <t>LD1YzsoJmq9</t>
  </si>
  <si>
    <t>SIMS.S_02_13_CommLinkRetSuppServ_Q2_CB3</t>
  </si>
  <si>
    <t>VNsKneenrMS</t>
  </si>
  <si>
    <t>SIMS.S_02_13_CommLinkRetSuppServ_Q2_T-NUM</t>
  </si>
  <si>
    <t>buBi0hWqMYu</t>
  </si>
  <si>
    <t>SIMS.S_02_13_CommLinkRetSuppServ_SCORE</t>
  </si>
  <si>
    <t>pGpr1IdLZUo</t>
  </si>
  <si>
    <t>SIMS.S_02_14_SrvcRefLinkSyst_COMM</t>
  </si>
  <si>
    <t>XZG5FfKEbmK</t>
  </si>
  <si>
    <t>SIMS.S_02_14_SrvcRefLinkSyst_Q1_CB1</t>
  </si>
  <si>
    <t>MU6LvrNaeU7</t>
  </si>
  <si>
    <t>SIMS.S_02_14_SrvcRefLinkSyst_Q1_CB2</t>
  </si>
  <si>
    <t>nqeiMR6k6Oa</t>
  </si>
  <si>
    <t>SIMS.S_02_14_SrvcRefLinkSyst_Q1_T-NUM</t>
  </si>
  <si>
    <t>BdPUlITAMpv</t>
  </si>
  <si>
    <t>SIMS.S_02_14_SrvcRefLinkSyst_Q2_DEN</t>
  </si>
  <si>
    <t>ax3C4Y8glht</t>
  </si>
  <si>
    <t>SIMS.S_02_14_SrvcRefLinkSyst_Q2_NUM</t>
  </si>
  <si>
    <t>LOnlsO1wqnD</t>
  </si>
  <si>
    <t>SIMS.S_02_14_SrvcRefLinkSyst_Q2_PERC</t>
  </si>
  <si>
    <t>FKeJiPMF2Hb</t>
  </si>
  <si>
    <t>SIMS.S_02_14_SrvcRefLinkSyst_SCORE</t>
  </si>
  <si>
    <t>qnuMD4cuvnE</t>
  </si>
  <si>
    <t>SIMS.S_02_15_FPInteg_COMM</t>
  </si>
  <si>
    <t>EkyDjE12Lzg</t>
  </si>
  <si>
    <t>SIMS.S_02_15_FPInteg_Q1_RESP</t>
  </si>
  <si>
    <t>bah12AtELgv</t>
  </si>
  <si>
    <t>SIMS.S_02_15_FPInteg_Q2_RESP</t>
  </si>
  <si>
    <t>w2zeMHpbOOw</t>
  </si>
  <si>
    <t>SIMS.S_02_15_FPInteg_Q3_RESP</t>
  </si>
  <si>
    <t>X6yhY7KMFtT</t>
  </si>
  <si>
    <t>SIMS.S_02_15_FPInteg_Q4_RESP</t>
  </si>
  <si>
    <t>FDIvLynvzvB</t>
  </si>
  <si>
    <t>SIMS.S_02_15_FPInteg_Q5_RESP</t>
  </si>
  <si>
    <t>qmx9FAClHS4</t>
  </si>
  <si>
    <t>SIMS.S_02_15_FPInteg_SCORE</t>
  </si>
  <si>
    <t>rTdCqK5RUg7</t>
  </si>
  <si>
    <t>SIMS.S_02_16_FP-HIV-IntegrservDel_COMM</t>
  </si>
  <si>
    <t>hcMYNLehfq4</t>
  </si>
  <si>
    <t>SIMS.S_02_16_FP-HIV-IntegrservDel_NA</t>
  </si>
  <si>
    <t>DxaR75URYmJ</t>
  </si>
  <si>
    <t>SIMS.S_02_16_FP-HIV-IntegrservDel_Q1_RESP</t>
  </si>
  <si>
    <t>eVZ3B8GrHrL</t>
  </si>
  <si>
    <t>SIMS.S_02_16_FP-HIV-IntegrservDel_Q2_RESP</t>
  </si>
  <si>
    <t>hLKMIsKXhmI</t>
  </si>
  <si>
    <t>SIMS.S_02_16_FP-HIV-IntegrservDel_Q3_RESP</t>
  </si>
  <si>
    <t>tzPr8AIeri4</t>
  </si>
  <si>
    <t>SIMS.S_02_16_FP-HIV-IntegrservDel_Q4_RESP</t>
  </si>
  <si>
    <t>xUF8cnexJBm</t>
  </si>
  <si>
    <t>SIMS.S_02_16_FP-HIV-IntegrservDel_SCORE</t>
  </si>
  <si>
    <t>lWyMXCnBDNt</t>
  </si>
  <si>
    <t>SIMS.S_02_17_CervCancScreen_COMM</t>
  </si>
  <si>
    <t>vZEllBzASXn</t>
  </si>
  <si>
    <t>SIMS.S_02_17_CervCancScreen_NA</t>
  </si>
  <si>
    <t>MI258BVGdMT</t>
  </si>
  <si>
    <t>SIMS.S_02_17_CervCancScreen_Q1_CB1</t>
  </si>
  <si>
    <t>WC6zMepXKro</t>
  </si>
  <si>
    <t>SIMS.S_02_17_CervCancScreen_Q1_CB2</t>
  </si>
  <si>
    <t>u2nggw76i1d</t>
  </si>
  <si>
    <t>SIMS.S_02_17_CervCancScreen_Q1_CB3</t>
  </si>
  <si>
    <t>g6fibScXY8d</t>
  </si>
  <si>
    <t>SIMS.S_02_17_CervCancScreen_Q1_T-NUM</t>
  </si>
  <si>
    <t>Fgwofc1w5Ao</t>
  </si>
  <si>
    <t>SIMS.S_02_17_CervCancScreen_Q2_CB1</t>
  </si>
  <si>
    <t>WUTt7ALdbzJ</t>
  </si>
  <si>
    <t>SIMS.S_02_17_CervCancScreen_Q2_CB2</t>
  </si>
  <si>
    <t>d2vSXinyApH</t>
  </si>
  <si>
    <t>SIMS.S_02_17_CervCancScreen_Q2_CB3</t>
  </si>
  <si>
    <t>S1b3sK41NCo</t>
  </si>
  <si>
    <t>SIMS.S_02_17_CervCancScreen_Q2_CB4</t>
  </si>
  <si>
    <t>PIxn0F8lrJA</t>
  </si>
  <si>
    <t>SIMS.S_02_17_CervCancScreen_Q2_CB5</t>
  </si>
  <si>
    <t>xuWvPBbKXQL</t>
  </si>
  <si>
    <t>SIMS.S_02_17_CervCancScreen_Q2_CB6</t>
  </si>
  <si>
    <t>SzcWe9pWngE</t>
  </si>
  <si>
    <t>SIMS.S_02_17_CervCancScreen_Q2_CB7</t>
  </si>
  <si>
    <t>qqJcISDqLOe</t>
  </si>
  <si>
    <t>SIMS.S_02_17_CervCancScreen_Q2_T-NUM</t>
  </si>
  <si>
    <t>tVYRCvrZ3HK</t>
  </si>
  <si>
    <t>SIMS.S_02_17_CervCancScreen_Q3_DEN</t>
  </si>
  <si>
    <t>pEM4RK3L4Zu</t>
  </si>
  <si>
    <t>SIMS.S_02_17_CervCancScreen_Q3_NUM</t>
  </si>
  <si>
    <t>MGTrFY43NtJ</t>
  </si>
  <si>
    <t>SIMS.S_02_17_CervCancScreen_Q3_PERC</t>
  </si>
  <si>
    <t>mGvorcIbKYq</t>
  </si>
  <si>
    <t>SIMS.S_02_17_CervCancScreen_SCORE</t>
  </si>
  <si>
    <t>GNV2l9zGBY4</t>
  </si>
  <si>
    <t>SIMS.S_02_18_Retst-Verif-Peds_COMM</t>
  </si>
  <si>
    <t>wTleJWsN6L7</t>
  </si>
  <si>
    <t>SIMS.S_02_18_Retst-Verif-Peds_Q1_RESP</t>
  </si>
  <si>
    <t>P6UoWnIhKFp</t>
  </si>
  <si>
    <t>SIMS.S_02_18_Retst-Verif-Peds_Q2_RESP</t>
  </si>
  <si>
    <t>cX9pwO1tfZd</t>
  </si>
  <si>
    <t>SIMS.S_02_18_Retst-Verif-Peds_Q3_DEN</t>
  </si>
  <si>
    <t>qmwecVFpdUl</t>
  </si>
  <si>
    <t>SIMS.S_02_18_Retst-Verif-Peds_Q3_NUM</t>
  </si>
  <si>
    <t>WEYdpq51MvW</t>
  </si>
  <si>
    <t>SIMS.S_02_18_Retst-Verif-Peds_Q3_PERC</t>
  </si>
  <si>
    <t>P381F0mzf5X</t>
  </si>
  <si>
    <t>SIMS.S_02_18_Retst-Verif-Peds_SCORE</t>
  </si>
  <si>
    <t>lHuPU9B924V</t>
  </si>
  <si>
    <t>SIMS.S_02_19_PtTrkART-Peds_COMM</t>
  </si>
  <si>
    <t>Sg2bhhTmWur</t>
  </si>
  <si>
    <t>SIMS.S_02_19_PtTrkART-Peds_Q1_RESP</t>
  </si>
  <si>
    <t>tMi1t4qelKW</t>
  </si>
  <si>
    <t>SIMS.S_02_19_PtTrkART-Peds_Q2_DEN</t>
  </si>
  <si>
    <t>dXONcIlMMqs</t>
  </si>
  <si>
    <t>SIMS.S_02_19_PtTrkART-Peds_Q2_NUM</t>
  </si>
  <si>
    <t>Ak8XBkaf0H7</t>
  </si>
  <si>
    <t>SIMS.S_02_19_PtTrkART-Peds_Q2_PERC</t>
  </si>
  <si>
    <t>vuEyeTI3ud0</t>
  </si>
  <si>
    <t>SIMS.S_02_19_PtTrkART-Peds_Q3_DEN</t>
  </si>
  <si>
    <t>j78IPcJJD4j</t>
  </si>
  <si>
    <t>SIMS.S_02_19_PtTrkART-Peds_Q3_NUM</t>
  </si>
  <si>
    <t>AmJSkt3nico</t>
  </si>
  <si>
    <t>SIMS.S_02_19_PtTrkART-Peds_Q3_PERC</t>
  </si>
  <si>
    <t>OK2tU0mB5Lv</t>
  </si>
  <si>
    <t>SIMS.S_02_19_PtTrkART-Peds_SCORE</t>
  </si>
  <si>
    <t>dqdox5Qo9lO</t>
  </si>
  <si>
    <t>SIMS.S_02_20_FirstLineART_COMM</t>
  </si>
  <si>
    <t>WqpuOsDLo6W</t>
  </si>
  <si>
    <t>SIMS.S_02_20_FirstLineART_Q1_RESP</t>
  </si>
  <si>
    <t>WYLdEMgmV15</t>
  </si>
  <si>
    <t>SIMS.S_02_20_FirstLineART_Q2_CB1</t>
  </si>
  <si>
    <t>lcALgkgGLVb</t>
  </si>
  <si>
    <t>SIMS.S_02_20_FirstLineART_Q2_CB2</t>
  </si>
  <si>
    <t>fSM26rkgY5K</t>
  </si>
  <si>
    <t>SIMS.S_02_20_FirstLineART_Q2_T-NUM</t>
  </si>
  <si>
    <t>fO93eWAZgMU</t>
  </si>
  <si>
    <t>SIMS.S_02_20_FirstLineART_SCORE</t>
  </si>
  <si>
    <t>cErolfBJl1a</t>
  </si>
  <si>
    <t>SIMS.S_02_21_ARVDosePeds_COMM</t>
  </si>
  <si>
    <t>oRfbp9yyzmJ</t>
  </si>
  <si>
    <t>SIMS.S_02_21_ARVDosePeds_Q1_RESP</t>
  </si>
  <si>
    <t>GH5NuOMgulp</t>
  </si>
  <si>
    <t>SIMS.S_02_21_ARVDosePeds_Q2_RESP</t>
  </si>
  <si>
    <t>WmCQJVNyviw</t>
  </si>
  <si>
    <t>SIMS.S_02_21_ARVDosePeds_SCORE</t>
  </si>
  <si>
    <t>rl1GR7sC8pi</t>
  </si>
  <si>
    <t>SIMS.S_02_22_VLMonPeds_COMM</t>
  </si>
  <si>
    <t>lIGuH7GOKUH</t>
  </si>
  <si>
    <t>SIMS.S_02_22_VLMonPeds_Q1_RESP</t>
  </si>
  <si>
    <t>El16uW70xHT</t>
  </si>
  <si>
    <t>SIMS.S_02_22_VLMonPeds_Q2_DEN</t>
  </si>
  <si>
    <t>naz1LVpjxD0</t>
  </si>
  <si>
    <t>SIMS.S_02_22_VLMonPeds_Q2_NUM</t>
  </si>
  <si>
    <t>kSIzN2QnGeX</t>
  </si>
  <si>
    <t>SIMS.S_02_22_VLMonPeds_Q2_PERC</t>
  </si>
  <si>
    <t>f8Irzb1njha</t>
  </si>
  <si>
    <t>SIMS.S_02_22_VLMonPeds_Q3_DEN</t>
  </si>
  <si>
    <t>gyVhhXuudFu</t>
  </si>
  <si>
    <t>SIMS.S_02_22_VLMonPeds_Q3_NUM</t>
  </si>
  <si>
    <t>N8NLdv5RVgW</t>
  </si>
  <si>
    <t>SIMS.S_02_22_VLMonPeds_Q3_PERC</t>
  </si>
  <si>
    <t>m5idzt8G5DK</t>
  </si>
  <si>
    <t>SIMS.S_02_22_VLMonPeds_SCORE</t>
  </si>
  <si>
    <t>rje9KPRsG7t</t>
  </si>
  <si>
    <t>SIMS.S_02_23_MgmtVLPeds_COMM</t>
  </si>
  <si>
    <t>NROqZrN0Qmt</t>
  </si>
  <si>
    <t>SIMS.S_02_23_MgmtVLPeds_NA</t>
  </si>
  <si>
    <t>Y4og3Hg6gLC</t>
  </si>
  <si>
    <t>SIMS.S_02_23_MgmtVLPeds_Q1_CB1</t>
  </si>
  <si>
    <t>pIZ28AI9YFk</t>
  </si>
  <si>
    <t>SIMS.S_02_23_MgmtVLPeds_Q1_CB2</t>
  </si>
  <si>
    <t>kita2rlnL7H</t>
  </si>
  <si>
    <t>SIMS.S_02_23_MgmtVLPeds_Q1_CB3</t>
  </si>
  <si>
    <t>mLoAvdqsLh1</t>
  </si>
  <si>
    <t>SIMS.S_02_23_MgmtVLPeds_Q1_CB4</t>
  </si>
  <si>
    <t>jD2k2cYWKzR</t>
  </si>
  <si>
    <t>SIMS.S_02_23_MgmtVLPeds_Q1_T-NUM</t>
  </si>
  <si>
    <t>sodTIlJg3qv</t>
  </si>
  <si>
    <t>SIMS.S_02_23_MgmtVLPeds_Q2_DEN</t>
  </si>
  <si>
    <t>m8i3ET0D64d</t>
  </si>
  <si>
    <t>SIMS.S_02_23_MgmtVLPeds_Q2_NUM</t>
  </si>
  <si>
    <t>uacB56Z0ahT</t>
  </si>
  <si>
    <t>SIMS.S_02_23_MgmtVLPeds_Q2_PERC</t>
  </si>
  <si>
    <t>juZWznTmiOC</t>
  </si>
  <si>
    <t>SIMS.S_02_23_MgmtVLPeds_Q3_DEN</t>
  </si>
  <si>
    <t>Ql5SmbDGsOD</t>
  </si>
  <si>
    <t>SIMS.S_02_23_MgmtVLPeds_Q3_NUM</t>
  </si>
  <si>
    <t>tWeEJv0e5Qj</t>
  </si>
  <si>
    <t>SIMS.S_02_23_MgmtVLPeds_Q3_PERC</t>
  </si>
  <si>
    <t>WawMgetWS6d</t>
  </si>
  <si>
    <t>SIMS.S_02_23_MgmtVLPeds_SCORE</t>
  </si>
  <si>
    <t>MUYsPHeX31k</t>
  </si>
  <si>
    <t>SIMS.S_02_24_ApptSpaceMMDrg-TAS&amp;DIFFCARE-Peds_COMM</t>
  </si>
  <si>
    <t>bCp3Q04qYwz</t>
  </si>
  <si>
    <t>SIMS.S_02_24_ApptSpaceMMDrg-TAS&amp;DIFFCARE-Peds_NA</t>
  </si>
  <si>
    <t>xOVJmP6gGDn</t>
  </si>
  <si>
    <t>S_02_24_ApptSpaceMMDrg-TAS&amp;DIFFCARE-Peds_Q1_RESP</t>
  </si>
  <si>
    <t>GeWvJLdhHv2</t>
  </si>
  <si>
    <t>S_02_24_ApptSpaceMMDrg-TAS&amp;DIFFCARE-Peds_Q2_CB1</t>
  </si>
  <si>
    <t>n6a6HeJgVYS</t>
  </si>
  <si>
    <t>S_02_24_ApptSpaceMMDrg-TAS&amp;DIFFCARE-Peds_Q2_CB2</t>
  </si>
  <si>
    <t>ANeIuxq9kwU</t>
  </si>
  <si>
    <t>S_02_24_ApptSpaceMMDrg-TAS&amp;DIFFCARE-Peds_Q2_CB3</t>
  </si>
  <si>
    <t>pEb4Za8mTLr</t>
  </si>
  <si>
    <t>S_02_24_ApptSpaceMMDrg-TAS&amp;DIFFCARE-Peds_Q2_CB4</t>
  </si>
  <si>
    <t>efxMhY6wa9O</t>
  </si>
  <si>
    <t>S_02_24_ApptSpaceMMDrg-TAS&amp;DIFFCARE-Peds_Q2_CB5</t>
  </si>
  <si>
    <t>xvIIm0mkHUM</t>
  </si>
  <si>
    <t>S_02_24_ApptSpaceMMDrg-TAS&amp;DIFFCARE-Peds_Q2_T-NUM</t>
  </si>
  <si>
    <t>xWDI3XPBaYH</t>
  </si>
  <si>
    <t>S_02_24_ApptSpaceMMDrg-TAS&amp;DIFFCARE-Peds_SCORE</t>
  </si>
  <si>
    <t>rjjTMNbA8s9</t>
  </si>
  <si>
    <t>SIMS.S_02_25_PedsTest_COMM</t>
  </si>
  <si>
    <t>XB01xdqNxYT</t>
  </si>
  <si>
    <t>SIMS.S_02_25_PedsTest_NA</t>
  </si>
  <si>
    <t>ftpp2iJanhT</t>
  </si>
  <si>
    <t>SIMS.S_02_25_PedsTest_Q1_CB1</t>
  </si>
  <si>
    <t>Ei8eLuQKtp8</t>
  </si>
  <si>
    <t>SIMS.S_02_25_PedsTest_Q1_CB2</t>
  </si>
  <si>
    <t>tX6AOUXWF8X</t>
  </si>
  <si>
    <t>SIMS.S_02_25_PedsTest_Q1_CB3</t>
  </si>
  <si>
    <t>xNLQeOHc5AF</t>
  </si>
  <si>
    <t>SIMS.S_02_25_PedsTest_Q1_CB4</t>
  </si>
  <si>
    <t>kEZ3jR4xQQs</t>
  </si>
  <si>
    <t>SIMS.S_02_25_PedsTest_Q1_T-NUM</t>
  </si>
  <si>
    <t>EG4QAh7wTMp</t>
  </si>
  <si>
    <t>SIMS.S_02_25_PedsTest_Q2_RESP</t>
  </si>
  <si>
    <t>m6Wr8kqzGce</t>
  </si>
  <si>
    <t>SIMS.S_02_25_PedsTest_Q3_DEN</t>
  </si>
  <si>
    <t>P48rrwx5gYm</t>
  </si>
  <si>
    <t>SIMS.S_02_25_PedsTest_Q3_NUM</t>
  </si>
  <si>
    <t>P6SznzdHC1h</t>
  </si>
  <si>
    <t>SIMS.S_02_25_PedsTest_Q3_PERC</t>
  </si>
  <si>
    <t>QUdvPpagXdb</t>
  </si>
  <si>
    <t>SIMS.S_02_25_PedsTest_SCORE</t>
  </si>
  <si>
    <t>Mrn0CFDhTVZ</t>
  </si>
  <si>
    <t>SIMS.S_02_26_TBScrnPeds_COMM</t>
  </si>
  <si>
    <t>chXn8iG3ozc</t>
  </si>
  <si>
    <t>SIMS.S_02_26_TBScrnPeds_Q1_RESP</t>
  </si>
  <si>
    <t>JfpyPFWABBg</t>
  </si>
  <si>
    <t>SIMS.S_02_26_TBScrnPeds_Q2_DEN</t>
  </si>
  <si>
    <t>oZl9GL1P7EB</t>
  </si>
  <si>
    <t>SIMS.S_02_26_TBScrnPeds_Q2_NUM</t>
  </si>
  <si>
    <t>PNKOpufRR71</t>
  </si>
  <si>
    <t>SIMS.S_02_26_TBScrnPeds_Q2_PERC</t>
  </si>
  <si>
    <t>lIthzX6xLGB</t>
  </si>
  <si>
    <t>SIMS.S_02_26_TBScrnPeds_SCORE</t>
  </si>
  <si>
    <t>nLoXnbH9PmL</t>
  </si>
  <si>
    <t>SIMS.S_02_27_IPTPeds_COMM</t>
  </si>
  <si>
    <t>EaWheeN2P8g</t>
  </si>
  <si>
    <t>SIMS.S_02_27_IPTPeds_Q1_RESP</t>
  </si>
  <si>
    <t>IgMxFaJyqXp</t>
  </si>
  <si>
    <t>SIMS.S_02_27_IPTPeds_Q2_RESP</t>
  </si>
  <si>
    <t>Y9n41jpQmyE</t>
  </si>
  <si>
    <t>SIMS.S_02_27_IPTPeds_Q3_DEN</t>
  </si>
  <si>
    <t>hrnt4YoxqlX</t>
  </si>
  <si>
    <t>SIMS.S_02_27_IPTPeds_Q3_NUM</t>
  </si>
  <si>
    <t>HXnTvMvejHA</t>
  </si>
  <si>
    <t>SIMS.S_02_27_IPTPeds_Q3_PERC</t>
  </si>
  <si>
    <t>mqZhpsUPCFB</t>
  </si>
  <si>
    <t>SIMS.S_02_27_IPTPeds_SCORE</t>
  </si>
  <si>
    <t>AZX39aGwETQ</t>
  </si>
  <si>
    <t>SIMS.S_02_28_CTXPeds_COMM</t>
  </si>
  <si>
    <t>vhoH4aXeOcV</t>
  </si>
  <si>
    <t>SIMS.S_02_28_CTXPeds_NA</t>
  </si>
  <si>
    <t>ZFY9kerRwo2</t>
  </si>
  <si>
    <t>SIMS.S_02_28_CTXPeds_Q1_DEN</t>
  </si>
  <si>
    <t>RSTYAs7Tcjo</t>
  </si>
  <si>
    <t>SIMS.S_02_28_CTXPeds_Q1_NUM</t>
  </si>
  <si>
    <t>YRcLV7RyOBp</t>
  </si>
  <si>
    <t>SIMS.S_02_28_CTXPeds_Q1_PERC</t>
  </si>
  <si>
    <t>G2quvgilj1j</t>
  </si>
  <si>
    <t>SIMS.S_02_28_CTXPeds_SCORE</t>
  </si>
  <si>
    <t>Rq70yas19iw</t>
  </si>
  <si>
    <t>SIMS.S_02_29_TBDxEvalPeds_COMM</t>
  </si>
  <si>
    <t>lH8r0uhrzXZ</t>
  </si>
  <si>
    <t>SIMS.S_02_29_TBDxEvalPeds_NA</t>
  </si>
  <si>
    <t>xJvpXjN0Po4</t>
  </si>
  <si>
    <t>SIMS.S_02_29_TBDxEvalPeds_Q1_RESP</t>
  </si>
  <si>
    <t>MhGNIqf7SKR</t>
  </si>
  <si>
    <t>SIMS.S_02_29_TBDxEvalPeds_Q2_RESP</t>
  </si>
  <si>
    <t>BbYnr9QP95p</t>
  </si>
  <si>
    <t>SIMS.S_02_29_TBDxEvalPeds_Q3_DEN</t>
  </si>
  <si>
    <t>XBriQYkqxg0</t>
  </si>
  <si>
    <t>SIMS.S_02_29_TBDxEvalPeds_Q3_NUM</t>
  </si>
  <si>
    <t>q85KOyIrHJB</t>
  </si>
  <si>
    <t>SIMS.S_02_29_TBDxEvalPeds_Q3_PERC</t>
  </si>
  <si>
    <t>QZrOy0rdyUM</t>
  </si>
  <si>
    <t>SIMS.S_02_29_TBDxEvalPeds_SCORE</t>
  </si>
  <si>
    <t>RaOE5GwFrQz</t>
  </si>
  <si>
    <t>SIMS.S_02_30_AdolServs_COMM</t>
  </si>
  <si>
    <t>gAOi8pEPHd3</t>
  </si>
  <si>
    <t>SIMS.S_02_30_AdolServs_Q1_CB1</t>
  </si>
  <si>
    <t>W0M6qxEg2JJ</t>
  </si>
  <si>
    <t>SIMS.S_02_30_AdolServs_Q1_CB2</t>
  </si>
  <si>
    <t>hxGTxdSQ9FX</t>
  </si>
  <si>
    <t>SIMS.S_02_30_AdolServs_Q1_CB3</t>
  </si>
  <si>
    <t>gF5gV2I0cra</t>
  </si>
  <si>
    <t>SIMS.S_02_30_AdolServs_Q1_T-NUM</t>
  </si>
  <si>
    <t>nW5F20d6UTs</t>
  </si>
  <si>
    <t>SIMS.S_02_30_AdolServs_Q2_CB1</t>
  </si>
  <si>
    <t>v5oI8EzCQOp</t>
  </si>
  <si>
    <t>SIMS.S_02_30_AdolServs_Q2_CB2</t>
  </si>
  <si>
    <t>EdQ5Uj65D27</t>
  </si>
  <si>
    <t>SIMS.S_02_30_AdolServs_Q2_CB3</t>
  </si>
  <si>
    <t>kWRuLFc3oGv</t>
  </si>
  <si>
    <t>SIMS.S_02_30_AdolServs_Q2_CB4</t>
  </si>
  <si>
    <t>LwyXR9bG8KN</t>
  </si>
  <si>
    <t>SIMS.S_02_30_AdolServs_Q2_T-NUM</t>
  </si>
  <si>
    <t>gbNuDbF8drA</t>
  </si>
  <si>
    <t>SIMS.S_02_30_AdolServs_SCORE</t>
  </si>
  <si>
    <t>VagRQZ2PfoM</t>
  </si>
  <si>
    <t>SIMS.S_02_31_CommLinkRetSuppServ-Peds_COMM</t>
  </si>
  <si>
    <t>VsiYd0NXr9A</t>
  </si>
  <si>
    <t>SIMS.S_02_31_CommLinkRetSuppServ-Peds_Q1_CB1</t>
  </si>
  <si>
    <t>ZJYqA8J8aZt</t>
  </si>
  <si>
    <t>SIMS.S_02_31_CommLinkRetSuppServ-Peds_Q1_CB2</t>
  </si>
  <si>
    <t>bZUD99VSQwj</t>
  </si>
  <si>
    <t>SIMS.S_02_31_CommLinkRetSuppServ-Peds_Q1_CB3</t>
  </si>
  <si>
    <t>hAf4rqoMQZ9</t>
  </si>
  <si>
    <t>SIMS.S_02_31_CommLinkRetSuppServ-Peds_Q1_T-NUM</t>
  </si>
  <si>
    <t>wnXURVA7Cko</t>
  </si>
  <si>
    <t>SIMS.S_02_31_CommLinkRetSuppServ-Peds_Q2_CB1</t>
  </si>
  <si>
    <t>fUsl47vkrVZ</t>
  </si>
  <si>
    <t>SIMS.S_02_31_CommLinkRetSuppServ-Peds_Q2_CB2</t>
  </si>
  <si>
    <t>XQIAj4TqzeG</t>
  </si>
  <si>
    <t>SIMS.S_02_31_CommLinkRetSuppServ-Peds_Q2_CB3</t>
  </si>
  <si>
    <t>yHpGGSKpsQq</t>
  </si>
  <si>
    <t>SIMS.S_02_31_CommLinkRetSuppServ-Peds_Q2_T-NUM</t>
  </si>
  <si>
    <t>FAwH1xJiz3w</t>
  </si>
  <si>
    <t>SIMS.S_02_31_CommLinkRetSuppServ-Peds_SCORE</t>
  </si>
  <si>
    <t>M5cntopRREX</t>
  </si>
  <si>
    <t>SIMS.S_02_32_SrvcRefLinkSyst-Peds_COMM</t>
  </si>
  <si>
    <t>lS63PyZCUX5</t>
  </si>
  <si>
    <t>SIMS.S_02_32_SrvcRefLinkSyst-Peds_Q1_CB1</t>
  </si>
  <si>
    <t>fsMFrckWyvh</t>
  </si>
  <si>
    <t>SIMS.S_02_32_SrvcRefLinkSyst-Peds_Q1_CB2</t>
  </si>
  <si>
    <t>G2cXZVW0TmY</t>
  </si>
  <si>
    <t>SIMS.S_02_32_SrvcRefLinkSyst-Peds_Q1_T-NUM</t>
  </si>
  <si>
    <t>U2J0fC9A2i8</t>
  </si>
  <si>
    <t>SIMS.S_02_32_SrvcRefLinkSyst-Peds_Q2_DEN</t>
  </si>
  <si>
    <t>bRwlv73BqGx</t>
  </si>
  <si>
    <t>SIMS.S_02_32_SrvcRefLinkSyst-Peds_Q2_NUM</t>
  </si>
  <si>
    <t>m3VE8PyIFnq</t>
  </si>
  <si>
    <t>SIMS.S_02_32_SrvcRefLinkSyst-Peds_Q2_PERC</t>
  </si>
  <si>
    <t>g7HMt31EVem</t>
  </si>
  <si>
    <t>SIMS.S_02_32_SrvcRefLinkSyst-Peds_SCORE</t>
  </si>
  <si>
    <t>X8e1eRFZFsC</t>
  </si>
  <si>
    <t>SIMS.S_03_01_Lube-KP_COMM</t>
  </si>
  <si>
    <t>vISdsjDnCk9</t>
  </si>
  <si>
    <t>SIMS.S_03_01_Lube-KP_Q1_CB1</t>
  </si>
  <si>
    <t>cPPiZirYOD3</t>
  </si>
  <si>
    <t>SIMS.S_03_01_Lube-KP_Q1_CB2</t>
  </si>
  <si>
    <t>j8LHeOhVxUn</t>
  </si>
  <si>
    <t>SIMS.S_03_01_Lube-KP_Q1_T-NUM</t>
  </si>
  <si>
    <t>WSLqmJOxFSL</t>
  </si>
  <si>
    <t>SIMS.S_03_01_Lube-KP_Q2_RESP</t>
  </si>
  <si>
    <t>HG9QczGmEvo</t>
  </si>
  <si>
    <t>SIMS.S_03_01_Lube-KP_SCORE</t>
  </si>
  <si>
    <t>OEoGRNiwJyr</t>
  </si>
  <si>
    <t>SIMS.S_03_02_STI-KP_COMM</t>
  </si>
  <si>
    <t>NSzh4ZGxUnQ</t>
  </si>
  <si>
    <t>SIMS.S_03_02_STI-KP_NA</t>
  </si>
  <si>
    <t>KlJR7etSKv5</t>
  </si>
  <si>
    <t>SIMS.S_03_02_STI-KP_Q1_RESP</t>
  </si>
  <si>
    <t>U0okIiF4Flr</t>
  </si>
  <si>
    <t>SIMS.S_03_02_STI-KP_Q2_RESP</t>
  </si>
  <si>
    <t>a0EZxCH9vq2</t>
  </si>
  <si>
    <t>SIMS.S_03_02_STI-KP_Q3_RESP</t>
  </si>
  <si>
    <t>tMP3U7qvlAa</t>
  </si>
  <si>
    <t>SIMS.S_03_02_STI-KP_Q4_DEN</t>
  </si>
  <si>
    <t>dWKpaiErBOF</t>
  </si>
  <si>
    <t>SIMS.S_03_02_STI-KP_Q4_NUM</t>
  </si>
  <si>
    <t>aQH0QSb6NPk</t>
  </si>
  <si>
    <t>SIMS.S_03_02_STI-KP_Q4_PERC</t>
  </si>
  <si>
    <t>uRkVwDvfAHs</t>
  </si>
  <si>
    <t>SIMS.S_03_02_STI-KP_SCORE</t>
  </si>
  <si>
    <t>G79bZnU9Smc</t>
  </si>
  <si>
    <t>SIMS.S_03_03_PeerOutrchMgmt_COMM</t>
  </si>
  <si>
    <t>E13uh2jWwqm</t>
  </si>
  <si>
    <t>SIMS.S_03_03_PeerOutrchMgmt_NA</t>
  </si>
  <si>
    <t>FaggGTvCOZs</t>
  </si>
  <si>
    <t>SIMS.S_03_03_PeerOutrchMgmt_Q1_RESP</t>
  </si>
  <si>
    <t>zQz9yCccUCA</t>
  </si>
  <si>
    <t>SIMS.S_03_03_PeerOutrchMgmt_Q2_RESP</t>
  </si>
  <si>
    <t>n2hoyzJUN83</t>
  </si>
  <si>
    <t>SIMS.S_03_03_PeerOutrchMgmt_Q3_RESP</t>
  </si>
  <si>
    <t>QnKqb7jNVDD</t>
  </si>
  <si>
    <t>SIMS.S_03_03_PeerOutrchMgmt_Q4_RESP</t>
  </si>
  <si>
    <t>g3cMEWMXki2</t>
  </si>
  <si>
    <t>SIMS.S_03_03_PeerOutrchMgmt_SCORE</t>
  </si>
  <si>
    <t>peDIP1JbqVt</t>
  </si>
  <si>
    <t>SIMS.S_03_04_FP-HIV-IntegrservDel-KPGen_COMM</t>
  </si>
  <si>
    <t>Y5WpCaja8oQ</t>
  </si>
  <si>
    <t>SIMS.S_03_04_FP-HIV-IntegrservDel-KPGen_NA</t>
  </si>
  <si>
    <t>obyA5PtKBY8</t>
  </si>
  <si>
    <t>SIMS.S_03_04_FP-HIV-IntegrservDel-KPGen_Q1_RESP</t>
  </si>
  <si>
    <t>hR78RJEicI3</t>
  </si>
  <si>
    <t>SIMS.S_03_04_FP-HIV-IntegrservDel-KPGen_Q2_RESP</t>
  </si>
  <si>
    <t>lZwxu43Cw2H</t>
  </si>
  <si>
    <t>SIMS.S_03_04_FP-HIV-IntegrservDel-KPGen_Q3_RESP</t>
  </si>
  <si>
    <t>zttcyTEB9jB</t>
  </si>
  <si>
    <t>SIMS.S_03_04_FP-HIV-IntegrservDel-KPGen_Q4_RESP</t>
  </si>
  <si>
    <t>yIJYYVLT1sO</t>
  </si>
  <si>
    <t>SIMS.S_03_04_FP-HIV-IntegrservDel-KPGen_SCORE</t>
  </si>
  <si>
    <t>YHjkbvV3tmg</t>
  </si>
  <si>
    <t>SIMS.S_03_05_KP-PrgmData_COMM</t>
  </si>
  <si>
    <t>hXzz8eU8DQM</t>
  </si>
  <si>
    <t>SIMS.S_03_05_KP-PrgmData_NA</t>
  </si>
  <si>
    <t>PIRy2MxIHC8</t>
  </si>
  <si>
    <t>SIMS.S_03_05_KP-PrgmData_Q1_RESP</t>
  </si>
  <si>
    <t>EqcVqBT8B8U</t>
  </si>
  <si>
    <t>SIMS.S_03_05_KP-PrgmData_Q2_RESP</t>
  </si>
  <si>
    <t>v6TQK7Xbpmy</t>
  </si>
  <si>
    <t>SIMS.S_03_05_KP-PrgmData_Q3_RESP</t>
  </si>
  <si>
    <t>wJTHR0sAP9T</t>
  </si>
  <si>
    <t>SIMS.S_03_05_KP-PrgmData_Q4_DEN</t>
  </si>
  <si>
    <t>Fh86KKVsIn9</t>
  </si>
  <si>
    <t>SIMS.S_03_05_KP-PrgmData_Q4_NUM</t>
  </si>
  <si>
    <t>LplODgl4KIq</t>
  </si>
  <si>
    <t>SIMS.S_03_05_KP-PrgmData_Q4_PERC</t>
  </si>
  <si>
    <t>YrCMPRX2zRO</t>
  </si>
  <si>
    <t>SIMS.S_03_05_KP-PrgmData_SCORE</t>
  </si>
  <si>
    <t>l08VTLbzuVn</t>
  </si>
  <si>
    <t>SIMS.S_03_06_ProvSensServ-KP_COMM</t>
  </si>
  <si>
    <t>IgqhfawVC9n</t>
  </si>
  <si>
    <t>SIMS.S_03_06_ProvSensServ-KP_Q1_RESP</t>
  </si>
  <si>
    <t>gLCdHFvujGa</t>
  </si>
  <si>
    <t>SIMS.S_03_06_ProvSensServ-KP_Q2_RESP</t>
  </si>
  <si>
    <t>xP83BvKxbyb</t>
  </si>
  <si>
    <t>SIMS.S_03_06_ProvSensServ-KP_Q3_CB1</t>
  </si>
  <si>
    <t>ddG0O5vposQ</t>
  </si>
  <si>
    <t>SIMS.S_03_06_ProvSensServ-KP_Q3_CB2</t>
  </si>
  <si>
    <t>bmDp4oB1wes</t>
  </si>
  <si>
    <t>SIMS.S_03_06_ProvSensServ-KP_Q3_CB3</t>
  </si>
  <si>
    <t>jSLAK03a0yu</t>
  </si>
  <si>
    <t>SIMS.S_03_06_ProvSensServ-KP_Q3_CB4</t>
  </si>
  <si>
    <t>qJ5nbNuRDhL</t>
  </si>
  <si>
    <t>SIMS.S_03_06_ProvSensServ-KP_Q3_CB5</t>
  </si>
  <si>
    <t>IIiZoVTuZMq</t>
  </si>
  <si>
    <t>SIMS.S_03_06_ProvSensServ-KP_Q3_CB6</t>
  </si>
  <si>
    <t>q96lz9eNb3O</t>
  </si>
  <si>
    <t>SIMS.S_03_06_ProvSensServ-KP_Q3_CB7</t>
  </si>
  <si>
    <t>m3i91On44DN</t>
  </si>
  <si>
    <t>SIMS.S_03_06_ProvSensServ-KP_Q3_CB8</t>
  </si>
  <si>
    <t>JxxXqkx1o58</t>
  </si>
  <si>
    <t>SIMS.S_03_06_ProvSensServ-KP_Q3_T-NUM</t>
  </si>
  <si>
    <t>JTooccowVDY</t>
  </si>
  <si>
    <t>SIMS.S_03_06_ProvSensServ-KP_SCORE</t>
  </si>
  <si>
    <t>v5B6teemNk5</t>
  </si>
  <si>
    <t>SIMS.S_03_07_ProvPrEPServ-KP_COMM</t>
  </si>
  <si>
    <t>u6itFYU7kIR</t>
  </si>
  <si>
    <t>SIMS.S_03_07_ProvPrEPServ-KP_NA</t>
  </si>
  <si>
    <t>WSkbog8EGCc</t>
  </si>
  <si>
    <t>SIMS.S_03_07_ProvPrEPServ-KP_Q1_RESP</t>
  </si>
  <si>
    <t>zqoPYHwMbJu</t>
  </si>
  <si>
    <t>SIMS.S_03_07_ProvPrEPServ-KP_Q2_RESP</t>
  </si>
  <si>
    <t>KrGtxqHtBGB</t>
  </si>
  <si>
    <t>SIMS.S_03_07_ProvPrEPServ-KP_Q3_CB1</t>
  </si>
  <si>
    <t>Jz2uLJb0izL</t>
  </si>
  <si>
    <t>SIMS.S_03_07_ProvPrEPServ-KP_Q3_CB2</t>
  </si>
  <si>
    <t>SLA5msDevEz</t>
  </si>
  <si>
    <t>SIMS.S_03_07_ProvPrEPServ-KP_Q3_CB3</t>
  </si>
  <si>
    <t>CW1P5M3Rw8A</t>
  </si>
  <si>
    <t>SIMS.S_03_07_ProvPrEPServ-KP_Q3_CB4</t>
  </si>
  <si>
    <t>zyJ12zhiXWU</t>
  </si>
  <si>
    <t>SIMS.S_03_07_ProvPrEPServ-KP_Q3_CB5</t>
  </si>
  <si>
    <t>o509gLexr4h</t>
  </si>
  <si>
    <t>SIMS.S_03_07_ProvPrEPServ-KP_Q3_CB6</t>
  </si>
  <si>
    <t>ZwLWWUs5ALo</t>
  </si>
  <si>
    <t>SIMS.S_03_07_ProvPrEPServ-KP_Q3_CB7</t>
  </si>
  <si>
    <t>hEIPNipzyYu</t>
  </si>
  <si>
    <t>SIMS.S_03_07_ProvPrEPServ-KP_Q3_T-NUM</t>
  </si>
  <si>
    <t>IJX74nEqf8y</t>
  </si>
  <si>
    <t>SIMS.S_03_07_ProvPrEPServ-KP_SCORE</t>
  </si>
  <si>
    <t>tccqwiBV9AD</t>
  </si>
  <si>
    <t>SIMS.S_03_08_Retst-Verif-KP_COMM</t>
  </si>
  <si>
    <t>F89Ks6SWI1Y</t>
  </si>
  <si>
    <t>SIMS.S_03_08_Retst-Verif-KP_Q1_RESP</t>
  </si>
  <si>
    <t>M8cZp4860mn</t>
  </si>
  <si>
    <t>SIMS.S_03_08_Retst-Verif-KP_Q2_RESP</t>
  </si>
  <si>
    <t>K7BTVl7YWHW</t>
  </si>
  <si>
    <t>SIMS.S_03_08_Retst-Verif-KP_Q3_DEN</t>
  </si>
  <si>
    <t>KyvRtUoeLV3</t>
  </si>
  <si>
    <t>SIMS.S_03_08_Retst-Verif-KP_Q3_NUM</t>
  </si>
  <si>
    <t>uFGAICjnTkK</t>
  </si>
  <si>
    <t>SIMS.S_03_08_Retst-Verif-KP_Q3_PERC</t>
  </si>
  <si>
    <t>ZSiOTd8pM98</t>
  </si>
  <si>
    <t>SIMS.S_03_08_Retst-Verif-KP_SCORE</t>
  </si>
  <si>
    <t>Lii6tSN0COt</t>
  </si>
  <si>
    <t>SIMS.S_03_09_PtTrkART-KP_COMM</t>
  </si>
  <si>
    <t>PDbPlS3ol6y</t>
  </si>
  <si>
    <t>SIMS.S_03_09_PtTrkART-KP_Q1_RESP</t>
  </si>
  <si>
    <t>Zm77cKX09Dd</t>
  </si>
  <si>
    <t>SIMS.S_03_09_PtTrkART-KP_Q2_DEN</t>
  </si>
  <si>
    <t>QPvk48PjwS0</t>
  </si>
  <si>
    <t>SIMS.S_03_09_PtTrkART-KP_Q2_NUM</t>
  </si>
  <si>
    <t>ZvxhyEHpKhd</t>
  </si>
  <si>
    <t>SIMS.S_03_09_PtTrkART-KP_Q2_PERC</t>
  </si>
  <si>
    <t>cnFGqLIxqUC</t>
  </si>
  <si>
    <t>SIMS.S_03_09_PtTrkART-KP_Q3_DEN</t>
  </si>
  <si>
    <t>zxWelkJksn1</t>
  </si>
  <si>
    <t>SIMS.S_03_09_PtTrkART-KP_Q3_NUM</t>
  </si>
  <si>
    <t>IUHwRD39TaS</t>
  </si>
  <si>
    <t>SIMS.S_03_09_PtTrkART-KP_Q3_PERC</t>
  </si>
  <si>
    <t>GnbLYv8J3AE</t>
  </si>
  <si>
    <t>SIMS.S_03_09_PtTrkART-KP_SCORE</t>
  </si>
  <si>
    <t>Ra9mKDKhVYa</t>
  </si>
  <si>
    <t>SIMS.S_03_10_RapidART-KP_COMM</t>
  </si>
  <si>
    <t>z2RXGOjJ7rM</t>
  </si>
  <si>
    <t>SIMS.S_03_10_RapidART-KP_NA</t>
  </si>
  <si>
    <t>taQ27sDId6n</t>
  </si>
  <si>
    <t>SIMS.S_03_10_RapidART-KP_Q1_RESP</t>
  </si>
  <si>
    <t>DkeC4ggDHqK</t>
  </si>
  <si>
    <t>SIMS.S_03_10_RapidART-KP_Q2_DEN</t>
  </si>
  <si>
    <t>Ycgq8BB6fzL</t>
  </si>
  <si>
    <t>SIMS.S_03_10_RapidART-KP_Q2_NUM</t>
  </si>
  <si>
    <t>Tt7z18tgrRW</t>
  </si>
  <si>
    <t>SIMS.S_03_10_RapidART-KP_Q2_PERC</t>
  </si>
  <si>
    <t>OqVkXqftdZP</t>
  </si>
  <si>
    <t>SIMS.S_03_10_RapidART-KP_SCORE</t>
  </si>
  <si>
    <t>ZmA6ldOaDDU</t>
  </si>
  <si>
    <t>SIMS.S_03_11_VLMon-KP_COMM</t>
  </si>
  <si>
    <t>PTQDIbalNz4</t>
  </si>
  <si>
    <t>SIMS.S_03_11_VLMon-KP_Q1_RESP</t>
  </si>
  <si>
    <t>aDJqYs1Lv97</t>
  </si>
  <si>
    <t>SIMS.S_03_11_VLMon-KP_Q2_DEN</t>
  </si>
  <si>
    <t>MLcDFmsFxyV</t>
  </si>
  <si>
    <t>SIMS.S_03_11_VLMon-KP_Q2_NUM</t>
  </si>
  <si>
    <t>UnGUkpAbhF8</t>
  </si>
  <si>
    <t>SIMS.S_03_11_VLMon-KP_Q2_PERC</t>
  </si>
  <si>
    <t>tDzdclVysd2</t>
  </si>
  <si>
    <t>SIMS.S_03_11_VLMon-KP_Q3_DEN</t>
  </si>
  <si>
    <t>TWR8Ko40tiA</t>
  </si>
  <si>
    <t>SIMS.S_03_11_VLMon-KP_Q3_NUM</t>
  </si>
  <si>
    <t>wmSdTNiEiS2</t>
  </si>
  <si>
    <t>SIMS.S_03_11_VLMon-KP_Q3_PERC</t>
  </si>
  <si>
    <t>DKTmf3fzfvz</t>
  </si>
  <si>
    <t>SIMS.S_03_11_VLMon-KP_SCORE</t>
  </si>
  <si>
    <t>gKjhqxa16uX</t>
  </si>
  <si>
    <t>SIMS.S_03_12_MgmtVL-KP_COMM</t>
  </si>
  <si>
    <t>AhnUrtMeWsW</t>
  </si>
  <si>
    <t>SIMS.S_03_12_MgmtVL-KP_NA</t>
  </si>
  <si>
    <t>yXpluCDCRi3</t>
  </si>
  <si>
    <t>SIMS.S_03_12_MgmtVL-KP_Q1_CB1</t>
  </si>
  <si>
    <t>PyUB2pswu4U</t>
  </si>
  <si>
    <t>SIMS.S_03_12_MgmtVL-KP_Q1_CB2</t>
  </si>
  <si>
    <t>MoZKuq4BkMf</t>
  </si>
  <si>
    <t>SIMS.S_03_12_MgmtVL-KP_Q1_CB3</t>
  </si>
  <si>
    <t>SFCfXHDxymi</t>
  </si>
  <si>
    <t>SIMS.S_03_12_MgmtVL-KP_Q1_CB4</t>
  </si>
  <si>
    <t>iGLqRvfXP8W</t>
  </si>
  <si>
    <t>SIMS.S_03_12_MgmtVL-KP_Q1_T-NUM</t>
  </si>
  <si>
    <t>BF87523WeLj</t>
  </si>
  <si>
    <t>SIMS.S_03_12_MgmtVL-KP_Q2_DEN</t>
  </si>
  <si>
    <t>fFwALA7F2KM</t>
  </si>
  <si>
    <t>SIMS.S_03_12_MgmtVL-KP_Q2_NUM</t>
  </si>
  <si>
    <t>UDTS3UUAnsK</t>
  </si>
  <si>
    <t>SIMS.S_03_12_MgmtVL-KP_Q2_PERC</t>
  </si>
  <si>
    <t>AmRSHuDR6uL</t>
  </si>
  <si>
    <t>SIMS.S_03_12_MgmtVL-KP_Q3_DEN</t>
  </si>
  <si>
    <t>xs9qVqPSKed</t>
  </si>
  <si>
    <t>SIMS.S_03_12_MgmtVL-KP_Q3_NUM</t>
  </si>
  <si>
    <t>IUJNB6eEme3</t>
  </si>
  <si>
    <t>SIMS.S_03_12_MgmtVL-KP_Q3_PERC</t>
  </si>
  <si>
    <t>bhxp40IH5Tq</t>
  </si>
  <si>
    <t>SIMS.S_03_12_MgmtVL-KP_SCORE</t>
  </si>
  <si>
    <t>RMrZGUuhj31</t>
  </si>
  <si>
    <t>SIMS.S_03_13_ApptSpaceMMDrg-TAS&amp;DIFFCARE-KP_COMM</t>
  </si>
  <si>
    <t>eOnSpQOYTws</t>
  </si>
  <si>
    <t>SIMS.S_03_13_ApptSpaceMMDrg-TAS&amp;DIFFCARE-KP_NA</t>
  </si>
  <si>
    <t>TodR9AyRQuq</t>
  </si>
  <si>
    <t>S_03_13_ApptSpaceMMDrg-TAS&amp;DIFFCARE-KP_Q1_RESP</t>
  </si>
  <si>
    <t>FmJXScsqfMu</t>
  </si>
  <si>
    <t>SIMS.S_03_13_ApptSpaceMMDrg-TAS&amp;DIFFCARE-KP_Q2_CB1</t>
  </si>
  <si>
    <t>onx9komtIay</t>
  </si>
  <si>
    <t>SIMS.S_03_13_ApptSpaceMMDrg-TAS&amp;DIFFCARE-KP_Q2_CB2</t>
  </si>
  <si>
    <t>tpp5iG70l3p</t>
  </si>
  <si>
    <t>SIMS.S_03_13_ApptSpaceMMDrg-TAS&amp;DIFFCARE-KP_Q2_CB3</t>
  </si>
  <si>
    <t>Opq8MMplFCR</t>
  </si>
  <si>
    <t>SIMS.S_03_13_ApptSpaceMMDrg-TAS&amp;DIFFCARE-KP_Q2_CB4</t>
  </si>
  <si>
    <t>WaIJxCInnGq</t>
  </si>
  <si>
    <t>SIMS.S_03_13_ApptSpaceMMDrg-TAS&amp;DIFFCARE-KP_Q2_CB5</t>
  </si>
  <si>
    <t>soW4Mpm9XhK</t>
  </si>
  <si>
    <t>S_03_13_ApptSpaceMMDrg-TAS&amp;DIFFCARE-KP_Q2_T-NUM</t>
  </si>
  <si>
    <t>dLVpvBokoeX</t>
  </si>
  <si>
    <t>SIMS.S_03_13_ApptSpaceMMDrg-TAS&amp;DIFFCARE-KP_SCORE</t>
  </si>
  <si>
    <t>TuIJeBrYDcR</t>
  </si>
  <si>
    <t>SIMS.S_03_14_PartnServ-KP_COMM</t>
  </si>
  <si>
    <t>q4grEbprdXe</t>
  </si>
  <si>
    <t>SIMS.S_03_14_PartnServ-KP_Q1_RESP</t>
  </si>
  <si>
    <t>bn6nWXYbWey</t>
  </si>
  <si>
    <t>SIMS.S_03_14_PartnServ-KP_Q2_RESP</t>
  </si>
  <si>
    <t>Hv0tTrw4hNt</t>
  </si>
  <si>
    <t>SIMS.S_03_14_PartnServ-KP_Q3_DEN</t>
  </si>
  <si>
    <t>WNDdZratnva</t>
  </si>
  <si>
    <t>SIMS.S_03_14_PartnServ-KP_Q3_NUM</t>
  </si>
  <si>
    <t>f7VtEETQpcO</t>
  </si>
  <si>
    <t>SIMS.S_03_14_PartnServ-KP_Q3_PERC</t>
  </si>
  <si>
    <t>dLmBbDN265z</t>
  </si>
  <si>
    <t>SIMS.S_03_14_PartnServ-KP_SCORE</t>
  </si>
  <si>
    <t>apRl1yjnCjH</t>
  </si>
  <si>
    <t>SIMS.S_03_15_ChildTest-KP_COMM</t>
  </si>
  <si>
    <t>xjsTIuBMCwz</t>
  </si>
  <si>
    <t>SIMS.S_03_15_ChildTest-KP_Q1_RESP</t>
  </si>
  <si>
    <t>ZAwOpTVlizp</t>
  </si>
  <si>
    <t>SIMS.S_03_15_ChildTest-KP_Q2_DEN</t>
  </si>
  <si>
    <t>ALYYNIGuzVk</t>
  </si>
  <si>
    <t>SIMS.S_03_15_ChildTest-KP_Q2_NUM</t>
  </si>
  <si>
    <t>pcypFRZnamP</t>
  </si>
  <si>
    <t>SIMS.S_03_15_ChildTest-KP_Q2_PERC</t>
  </si>
  <si>
    <t>OkMxPftdwMF</t>
  </si>
  <si>
    <t>SIMS.S_03_15_ChildTest-KP_SCORE</t>
  </si>
  <si>
    <t>mE8pOeqsRN1</t>
  </si>
  <si>
    <t>SIMS.S_03_16_TBScreen-KP_COMM</t>
  </si>
  <si>
    <t>LXGYQ162eVb</t>
  </si>
  <si>
    <t>SIMS.S_03_16_TBScreen-KP_Q1_RESP</t>
  </si>
  <si>
    <t>MPvIpA8EoOh</t>
  </si>
  <si>
    <t>SIMS.S_03_16_TBScreen-KP_Q2_DEN</t>
  </si>
  <si>
    <t>NtHZreFcz8S</t>
  </si>
  <si>
    <t>SIMS.S_03_16_TBScreen-KP_Q2_NUM</t>
  </si>
  <si>
    <t>FU13YThN27z</t>
  </si>
  <si>
    <t>SIMS.S_03_16_TBScreen-KP_Q2_PERC</t>
  </si>
  <si>
    <t>je2M2sYPa7z</t>
  </si>
  <si>
    <t>SIMS.S_03_16_TBScreen-KP_SCORE</t>
  </si>
  <si>
    <t>NLYojXIpU23</t>
  </si>
  <si>
    <t>SIMS.S_03_17_IPT-KP_COMM</t>
  </si>
  <si>
    <t>FTRZnHEz0IG</t>
  </si>
  <si>
    <t>SIMS.S_03_17_IPT-KP_Q1_RESP</t>
  </si>
  <si>
    <t>YFotAv3het3</t>
  </si>
  <si>
    <t>SIMS.S_03_17_IPT-KP_Q2_RESP</t>
  </si>
  <si>
    <t>yXYBFzR87sR</t>
  </si>
  <si>
    <t>SIMS.S_03_17_IPT-KP_Q3_DEN</t>
  </si>
  <si>
    <t>fuMqzhmx8gt</t>
  </si>
  <si>
    <t>SIMS.S_03_17_IPT-KP_Q3_NUM</t>
  </si>
  <si>
    <t>Lh9b68iRRmD</t>
  </si>
  <si>
    <t>SIMS.S_03_17_IPT-KP_Q3_PERC</t>
  </si>
  <si>
    <t>RH1Wq3T01sJ</t>
  </si>
  <si>
    <t>SIMS.S_03_17_IPT-KP_SCORE</t>
  </si>
  <si>
    <t>od6qRjj6yiQ</t>
  </si>
  <si>
    <t>SIMS.S_03_18_CTXAdult-KP_COMM</t>
  </si>
  <si>
    <t>eqIO0yLuZ6K</t>
  </si>
  <si>
    <t>SIMS.S_03_18_CTXAdult-KP_NA</t>
  </si>
  <si>
    <t>kEhp3djOlnL</t>
  </si>
  <si>
    <t>SIMS.S_03_18_CTXAdult-KP_Q1_DEN</t>
  </si>
  <si>
    <t>sCpz7nmk7Sv</t>
  </si>
  <si>
    <t>SIMS.S_03_18_CTXAdult-KP_Q1_NUM</t>
  </si>
  <si>
    <t>B1xePchZ3sv</t>
  </si>
  <si>
    <t>SIMS.S_03_18_CTXAdult-KP_Q1_PERC</t>
  </si>
  <si>
    <t>yzEUTTH81i5</t>
  </si>
  <si>
    <t>SIMS.S_03_18_CTXAdult-KP_SCORE</t>
  </si>
  <si>
    <t>P3i35xtrC1o</t>
  </si>
  <si>
    <t>SIMS.S_03_19_TBDxEval-KP_COMM</t>
  </si>
  <si>
    <t>YxaPQ0wvpHx</t>
  </si>
  <si>
    <t>SIMS.S_03_19_TBDxEval-KP_NA</t>
  </si>
  <si>
    <t>qErTmWjjomR</t>
  </si>
  <si>
    <t>SIMS.S_03_19_TBDxEval-KP_Q1_RESP</t>
  </si>
  <si>
    <t>M4vRcLZC4Va</t>
  </si>
  <si>
    <t>SIMS.S_03_19_TBDxEval-KP_Q2_RESP</t>
  </si>
  <si>
    <t>R3l0dCobYKZ</t>
  </si>
  <si>
    <t>SIMS.S_03_19_TBDxEval-KP_Q3_DEN</t>
  </si>
  <si>
    <t>W3pFU5GauxJ</t>
  </si>
  <si>
    <t>SIMS.S_03_19_TBDxEval-KP_Q3_NUM</t>
  </si>
  <si>
    <t>RBXkLcPyWuY</t>
  </si>
  <si>
    <t>SIMS.S_03_19_TBDxEval-KP_Q3_PERC</t>
  </si>
  <si>
    <t>unfVRWu7IJF</t>
  </si>
  <si>
    <t>SIMS.S_03_19_TBDxEval-KP_Q4_DEN</t>
  </si>
  <si>
    <t>BQCJcv1iGbo</t>
  </si>
  <si>
    <t>SIMS.S_03_19_TBDxEval-KP_Q4_NUM</t>
  </si>
  <si>
    <t>y421OLzgWCy</t>
  </si>
  <si>
    <t>SIMS.S_03_19_TBDxEval-KP_Q4_PERC</t>
  </si>
  <si>
    <t>VtdRRHPz2tp</t>
  </si>
  <si>
    <t>SIMS.S_03_19_TBDxEval-KP_SCORE</t>
  </si>
  <si>
    <t>EOpZS8MSsq7</t>
  </si>
  <si>
    <t>SIMS.S_03_20_CommLinkRetSuppServ-KP_COMM</t>
  </si>
  <si>
    <t>cEw8tW1fSGz</t>
  </si>
  <si>
    <t>SIMS.S_03_20_CommLinkRetSuppServ-KP_Q1_CB1</t>
  </si>
  <si>
    <t>AEOJJ0gedOG</t>
  </si>
  <si>
    <t>SIMS.S_03_20_CommLinkRetSuppServ-KP_Q1_CB2</t>
  </si>
  <si>
    <t>f2NLI39jCl1</t>
  </si>
  <si>
    <t>SIMS.S_03_20_CommLinkRetSuppServ-KP_Q1_CB3</t>
  </si>
  <si>
    <t>g4mNnok25I7</t>
  </si>
  <si>
    <t>SIMS.S_03_20_CommLinkRetSuppServ-KP_Q1_T-NUM</t>
  </si>
  <si>
    <t>m1az2ihcSW8</t>
  </si>
  <si>
    <t>SIMS.S_03_20_CommLinkRetSuppServ-KP_Q2_CB1</t>
  </si>
  <si>
    <t>Mko2ZjjEzoF</t>
  </si>
  <si>
    <t>SIMS.S_03_20_CommLinkRetSuppServ-KP_Q2_CB2</t>
  </si>
  <si>
    <t>xHQH7Othv5K</t>
  </si>
  <si>
    <t>SIMS.S_03_20_CommLinkRetSuppServ-KP_Q2_CB3</t>
  </si>
  <si>
    <t>YkRFnIcFfEa</t>
  </si>
  <si>
    <t>SIMS.S_03_20_CommLinkRetSuppServ-KP_Q2_T-NUM</t>
  </si>
  <si>
    <t>lD86kk4gHEQ</t>
  </si>
  <si>
    <t>SIMS.S_03_20_CommLinkRetSuppServ-KP_SCORE</t>
  </si>
  <si>
    <t>fKXSksFNNpg</t>
  </si>
  <si>
    <t>SIMS.S_03_21_SrvcRefLinkSyst-KP_COMM</t>
  </si>
  <si>
    <t>zLIf0Mz8cxL</t>
  </si>
  <si>
    <t>SIMS.S_03_21_SrvcRefLinkSyst-KP_Q1_CB1</t>
  </si>
  <si>
    <t>CFoakW0dVMH</t>
  </si>
  <si>
    <t>SIMS.S_03_21_SrvcRefLinkSyst-KP_Q1_CB2</t>
  </si>
  <si>
    <t>HusNV5pBZwc</t>
  </si>
  <si>
    <t>SIMS.S_03_21_SrvcRefLinkSyst-KP_Q1_T-NUM</t>
  </si>
  <si>
    <t>enDGUWBXz6P</t>
  </si>
  <si>
    <t>SIMS.S_03_21_SrvcRefLinkSyst-KP_Q2_DEN</t>
  </si>
  <si>
    <t>GsFdsQND8Nb</t>
  </si>
  <si>
    <t>SIMS.S_03_21_SrvcRefLinkSyst-KP_Q2_NUM</t>
  </si>
  <si>
    <t>CszpSoedV6N</t>
  </si>
  <si>
    <t>SIMS.S_03_21_SrvcRefLinkSyst-KP_Q2_PERC</t>
  </si>
  <si>
    <t>u0EBLULyo53</t>
  </si>
  <si>
    <t>SIMS.S_03_21_SrvcRefLinkSyst-KP_SCORE</t>
  </si>
  <si>
    <t>q6GPm7lkMJ1</t>
  </si>
  <si>
    <t>SIMS.S_03_22_FPInteg-KP_COMM</t>
  </si>
  <si>
    <t>uRDNaXfgFy6</t>
  </si>
  <si>
    <t>SIMS.S_03_22_FPInteg-KP_Q1_RESP</t>
  </si>
  <si>
    <t>xhQHSt3KS5K</t>
  </si>
  <si>
    <t>SIMS.S_03_22_FPInteg-KP_Q2_RESP</t>
  </si>
  <si>
    <t>QPAhShumBWG</t>
  </si>
  <si>
    <t>SIMS.S_03_22_FPInteg-KP_Q3_RESP</t>
  </si>
  <si>
    <t>Im8lF3jb2UN</t>
  </si>
  <si>
    <t>SIMS.S_03_22_FPInteg-KP_Q4_RESP</t>
  </si>
  <si>
    <t>onsjTduwF6M</t>
  </si>
  <si>
    <t>SIMS.S_03_22_FPInteg-KP_Q5_RESP</t>
  </si>
  <si>
    <t>HLaDCRxrErw</t>
  </si>
  <si>
    <t>SIMS.S_03_22_FPInteg-KP_SCORE</t>
  </si>
  <si>
    <t>WP9GHPdXvQi</t>
  </si>
  <si>
    <t>SIMS.S_03_23_FP-HIV-IntegrservDel-KP_COMM</t>
  </si>
  <si>
    <t>eJtP1duN8ZD</t>
  </si>
  <si>
    <t>SIMS.S_03_23_FP-HIV-IntegrservDel-KP_NA</t>
  </si>
  <si>
    <t>JwWKP7QNEIn</t>
  </si>
  <si>
    <t>SIMS.S_03_23_FP-HIV-IntegrservDel-KP_Q1_RESP</t>
  </si>
  <si>
    <t>J0iMnEJyA79</t>
  </si>
  <si>
    <t>SIMS.S_03_23_FP-HIV-IntegrservDel-KP_Q2_RESP</t>
  </si>
  <si>
    <t>lSce8Z8TW1F</t>
  </si>
  <si>
    <t>SIMS.S_03_23_FP-HIV-IntegrservDel-KP_Q3_RESP</t>
  </si>
  <si>
    <t>KWJTnsc3uRR</t>
  </si>
  <si>
    <t>SIMS.S_03_23_FP-HIV-IntegrservDel-KP_Q4_RESP</t>
  </si>
  <si>
    <t>WCicCzPzQSx</t>
  </si>
  <si>
    <t>SIMS.S_03_23_FP-HIV-IntegrservDel-KP_SCORE</t>
  </si>
  <si>
    <t>hTWhELQDkp6</t>
  </si>
  <si>
    <t>SIMS.S_03_24_CervCancScreen-KP_COMM</t>
  </si>
  <si>
    <t>zzJX6fX2o2k</t>
  </si>
  <si>
    <t>SIMS.S_03_24_CervCancScreen-KP_NA</t>
  </si>
  <si>
    <t>lkGgRsd3WBX</t>
  </si>
  <si>
    <t>SIMS.S_03_24_CervCancScreen-KP_Q1_CB1</t>
  </si>
  <si>
    <t>UMY9R0X3HP7</t>
  </si>
  <si>
    <t>SIMS.S_03_24_CervCancScreen-KP_Q1_CB2</t>
  </si>
  <si>
    <t>GQDdMngzVWW</t>
  </si>
  <si>
    <t>SIMS.S_03_24_CervCancScreen-KP_Q1_CB3</t>
  </si>
  <si>
    <t>orkw3GasYWA</t>
  </si>
  <si>
    <t>SIMS.S_03_24_CervCancScreen-KP_Q1_T-NUM</t>
  </si>
  <si>
    <t>oZPfAbycfZV</t>
  </si>
  <si>
    <t>SIMS.S_03_24_CervCancScreen-KP_Q2_CB1</t>
  </si>
  <si>
    <t>WauHnvQmmDR</t>
  </si>
  <si>
    <t>SIMS.S_03_24_CervCancScreen-KP_Q2_CB2</t>
  </si>
  <si>
    <t>BpZM6w0Fkrd</t>
  </si>
  <si>
    <t>SIMS.S_03_24_CervCancScreen-KP_Q2_CB3</t>
  </si>
  <si>
    <t>rTuNURG8M2G</t>
  </si>
  <si>
    <t>SIMS.S_03_24_CervCancScreen-KP_Q2_CB4</t>
  </si>
  <si>
    <t>t4ygyhncMAq</t>
  </si>
  <si>
    <t>SIMS.S_03_24_CervCancScreen-KP_Q2_CB5</t>
  </si>
  <si>
    <t>PmqjVK9Y8w5</t>
  </si>
  <si>
    <t>SIMS.S_03_24_CervCancScreen-KP_Q2_CB6</t>
  </si>
  <si>
    <t>NLfS9nOCDFn</t>
  </si>
  <si>
    <t>SIMS.S_03_24_CervCancScreen-KP_Q2_CB7</t>
  </si>
  <si>
    <t>lNrE4nBnNmC</t>
  </si>
  <si>
    <t>SIMS.S_03_24_CervCancScreen-KP_Q2_T-NUM</t>
  </si>
  <si>
    <t>Fo5HAbQEAng</t>
  </si>
  <si>
    <t>SIMS.S_03_24_CervCancScreen-KP_Q3_DEN</t>
  </si>
  <si>
    <t>UBZQyLhZE5f</t>
  </si>
  <si>
    <t>SIMS.S_03_24_CervCancScreen-KP_Q3_NUM</t>
  </si>
  <si>
    <t>GW4efxUBioA</t>
  </si>
  <si>
    <t>SIMS.S_03_24_CervCancScreen-KP_Q3_PERC</t>
  </si>
  <si>
    <t>nZmqsQOHDna</t>
  </si>
  <si>
    <t>SIMS.S_03_24_CervCancScreen-KP_SCORE</t>
  </si>
  <si>
    <t>nTnCTsRRS4H</t>
  </si>
  <si>
    <t>SIMS.S_04_01_Retst-Verif-PMTCT_COMM</t>
  </si>
  <si>
    <t>fE5udvTdkaR</t>
  </si>
  <si>
    <t>SIMS.S_04_01_Retst-Verif-PMTCT_Q1_RESP</t>
  </si>
  <si>
    <t>BKUspsL8Cf0</t>
  </si>
  <si>
    <t>SIMS.S_04_01_Retst-Verif-PMTCT_Q2_RESP</t>
  </si>
  <si>
    <t>McFFg7DTKOZ</t>
  </si>
  <si>
    <t>SIMS.S_04_01_Retst-Verif-PMTCT_Q3_DEN</t>
  </si>
  <si>
    <t>T7c5hVCbwQP</t>
  </si>
  <si>
    <t>SIMS.S_04_01_Retst-Verif-PMTCT_Q3_NUM</t>
  </si>
  <si>
    <t>eakqIi2hp5n</t>
  </si>
  <si>
    <t>SIMS.S_04_01_Retst-Verif-PMTCT_Q3_PERC</t>
  </si>
  <si>
    <t>MwjLIeOhLTJ</t>
  </si>
  <si>
    <t>SIMS.S_04_01_Retst-Verif-PMTCT_SCORE</t>
  </si>
  <si>
    <t>xHehudq9Mk1</t>
  </si>
  <si>
    <t>SIMS.S_04_02_PtTrkPreg_COMM</t>
  </si>
  <si>
    <t>jXhiw6hRp0y</t>
  </si>
  <si>
    <t>SIMS.S_04_02_PtTrkPreg_Q1_RESP</t>
  </si>
  <si>
    <t>kgSEAwYcUc7</t>
  </si>
  <si>
    <t>SIMS.S_04_02_PtTrkPreg_Q2_DEN</t>
  </si>
  <si>
    <t>jeQUJCMFQNZ</t>
  </si>
  <si>
    <t>SIMS.S_04_02_PtTrkPreg_Q2_NUM</t>
  </si>
  <si>
    <t>zQnn6t3J2QB</t>
  </si>
  <si>
    <t>SIMS.S_04_02_PtTrkPreg_Q2_PERC</t>
  </si>
  <si>
    <t>e0d3RYBshRU</t>
  </si>
  <si>
    <t>SIMS.S_04_02_PtTrkPreg_Q3_DEN</t>
  </si>
  <si>
    <t>bVaU5oJ0qMb</t>
  </si>
  <si>
    <t>SIMS.S_04_02_PtTrkPreg_Q3_NUM</t>
  </si>
  <si>
    <t>zEU1Bzs1O5g</t>
  </si>
  <si>
    <t>SIMS.S_04_02_PtTrkPreg_Q3_PERC</t>
  </si>
  <si>
    <t>x0cCUSbGd8O</t>
  </si>
  <si>
    <t>SIMS.S_04_02_PtTrkPreg_SCORE</t>
  </si>
  <si>
    <t>y8W5JE8WOnh</t>
  </si>
  <si>
    <t>SIMS.S_04_03_VLMon-PMTCT_COMM</t>
  </si>
  <si>
    <t>zPUbcYOO0WT</t>
  </si>
  <si>
    <t>SIMS.S_04_03_VLMon-PMTCT_Q1_RESP</t>
  </si>
  <si>
    <t>EfuUEaXKuR1</t>
  </si>
  <si>
    <t>SIMS.S_04_03_VLMon-PMTCT_Q2_DEN</t>
  </si>
  <si>
    <t>h3w9aiBuqx9</t>
  </si>
  <si>
    <t>SIMS.S_04_03_VLMon-PMTCT_Q2_NUM</t>
  </si>
  <si>
    <t>P3wDopFp0bx</t>
  </si>
  <si>
    <t>SIMS.S_04_03_VLMon-PMTCT_Q2_PERC</t>
  </si>
  <si>
    <t>VNnHQBpLC6p</t>
  </si>
  <si>
    <t>SIMS.S_04_03_VLMon-PMTCT_Q3_DEN</t>
  </si>
  <si>
    <t>Gqpwh5X2WZm</t>
  </si>
  <si>
    <t>SIMS.S_04_03_VLMon-PMTCT_Q3_NUM</t>
  </si>
  <si>
    <t>hsXt4WPMA7J</t>
  </si>
  <si>
    <t>SIMS.S_04_03_VLMon-PMTCT_Q3_PERC</t>
  </si>
  <si>
    <t>KjoVLnGB78P</t>
  </si>
  <si>
    <t>SIMS.S_04_03_VLMon-PMTCT_SCORE</t>
  </si>
  <si>
    <t>LcpIqG5pn9R</t>
  </si>
  <si>
    <t>SIMS.S_04_04_MgmtVL-PMTCT_COMM</t>
  </si>
  <si>
    <t>kickvKf7nRd</t>
  </si>
  <si>
    <t>SIMS.S_04_04_MgmtVL-PMTCT_NA</t>
  </si>
  <si>
    <t>rA4sO0SXTx2</t>
  </si>
  <si>
    <t>SIMS.S_04_04_MgmtVL-PMTCT_Q1_CB1</t>
  </si>
  <si>
    <t>CxHCEYdacyQ</t>
  </si>
  <si>
    <t>SIMS.S_04_04_MgmtVL-PMTCT_Q1_CB2</t>
  </si>
  <si>
    <t>WqY47pT178Z</t>
  </si>
  <si>
    <t>SIMS.S_04_04_MgmtVL-PMTCT_Q1_CB3</t>
  </si>
  <si>
    <t>ixfndW54NDq</t>
  </si>
  <si>
    <t>SIMS.S_04_04_MgmtVL-PMTCT_Q1_CB4</t>
  </si>
  <si>
    <t>Y5OIbBXZ8qS</t>
  </si>
  <si>
    <t>SIMS.S_04_04_MgmtVL-PMTCT_Q1_T-NUM</t>
  </si>
  <si>
    <t>aep0GbfvKy5</t>
  </si>
  <si>
    <t>SIMS.S_04_04_MgmtVL-PMTCT_Q2_DEN</t>
  </si>
  <si>
    <t>NN134HXTQwp</t>
  </si>
  <si>
    <t>SIMS.S_04_04_MgmtVL-PMTCT_Q2_NUM</t>
  </si>
  <si>
    <t>wLErgr8Wfzq</t>
  </si>
  <si>
    <t>SIMS.S_04_04_MgmtVL-PMTCT_Q2_PERC</t>
  </si>
  <si>
    <t>Mp1UcdKKiDy</t>
  </si>
  <si>
    <t>SIMS.S_04_04_MgmtVL-PMTCT_Q3_DEN</t>
  </si>
  <si>
    <t>t8RoSbNbdO9</t>
  </si>
  <si>
    <t>SIMS.S_04_04_MgmtVL-PMTCT_Q3_NUM</t>
  </si>
  <si>
    <t>J7Ce3Js3IIU</t>
  </si>
  <si>
    <t>SIMS.S_04_04_MgmtVL-PMTCT_Q3_PERC</t>
  </si>
  <si>
    <t>rhzZVRgFg79</t>
  </si>
  <si>
    <t>SIMS.S_04_04_MgmtVL-PMTCT_SCORE</t>
  </si>
  <si>
    <t>vcnLh8N43dj</t>
  </si>
  <si>
    <t>S_04_05_ApptSpaceMMDrg-TAS&amp;DIFFCARE-PMTCT_COMM</t>
  </si>
  <si>
    <t>Law2Vh7uOJz</t>
  </si>
  <si>
    <t>SIMS.S_04_05_ApptSpaceMMDrg-TAS&amp;DIFFCARE-PMTCT_NA</t>
  </si>
  <si>
    <t>I4ApH92bCPH</t>
  </si>
  <si>
    <t>S_04_05_ApptSpaceMMDrg-TAS&amp;DIFFCARE-PMTCT_Q1_RESP</t>
  </si>
  <si>
    <t>d0rDEsV2ZVw</t>
  </si>
  <si>
    <t>S_04_05_ApptSpaceMMDrg-TAS&amp;DIFFCARE-PMTCT_Q2_CB1</t>
  </si>
  <si>
    <t>PvbUKIhPFdZ</t>
  </si>
  <si>
    <t>S_04_05_ApptSpaceMMDrg-TAS&amp;DIFFCARE-PMTCT_Q2_CB2</t>
  </si>
  <si>
    <t>AoYuajSKqXE</t>
  </si>
  <si>
    <t>S_04_05_ApptSpaceMMDrg-TAS&amp;DIFFCARE-PMTCT_Q2_CB3</t>
  </si>
  <si>
    <t>b2eQuIVMB0c</t>
  </si>
  <si>
    <t>S_04_05_ApptSpaceMMDrg-TAS&amp;DIFFCARE-PMTCT_Q2_CB4</t>
  </si>
  <si>
    <t>nesC4o6tiMt</t>
  </si>
  <si>
    <t>S_04_05_ApptSpaceMMDrg-TAS&amp;DIFFCARE-PMTCT_Q2_CB5</t>
  </si>
  <si>
    <t>XGZOcGs1GAi</t>
  </si>
  <si>
    <t>S_04_05_ApptSpaceMMDrg-TAS&amp;DIFFCARE-PMTCT_Q2_T-NUM</t>
  </si>
  <si>
    <t>A2qYsVSHXBV</t>
  </si>
  <si>
    <t>S_04_05_ApptSpaceMMDrg-TAS&amp;DIFFCARE-PMTCT_SCORE</t>
  </si>
  <si>
    <t>ZcADIGZJuuh</t>
  </si>
  <si>
    <t>SIMS.S_04_06_SupServPregAdol-ANC_COMM</t>
  </si>
  <si>
    <t>N5o3vzff4hx</t>
  </si>
  <si>
    <t>SIMS.S_04_06_SupServPregAdol-ANC_NA</t>
  </si>
  <si>
    <t>hF135VL6ytN</t>
  </si>
  <si>
    <t>SIMS.S_04_06_SupServPregAdol-ANC_Q1_CB1</t>
  </si>
  <si>
    <t>DDhIsznIGpp</t>
  </si>
  <si>
    <t>SIMS.S_04_06_SupServPregAdol-ANC_Q1_CB2</t>
  </si>
  <si>
    <t>lh6qbjfrdR0</t>
  </si>
  <si>
    <t>SIMS.S_04_06_SupServPregAdol-ANC_Q1_CB3</t>
  </si>
  <si>
    <t>xA3zHh0squF</t>
  </si>
  <si>
    <t>SIMS.S_04_06_SupServPregAdol-ANC_Q1_T-NUM</t>
  </si>
  <si>
    <t>q8HaidCd60u</t>
  </si>
  <si>
    <t>SIMS.S_04_06_SupServPregAdol-ANC_SCORE</t>
  </si>
  <si>
    <t>yLY8U3KMigE</t>
  </si>
  <si>
    <t>SIMS.S_04_07_PartnServ-PMTCT_COMM</t>
  </si>
  <si>
    <t>qP7t54wF7FF</t>
  </si>
  <si>
    <t>SIMS.S_04_07_PartnServ-PMTCT_Q1_RESP</t>
  </si>
  <si>
    <t>bnBTCNxQR8v</t>
  </si>
  <si>
    <t>SIMS.S_04_07_PartnServ-PMTCT_Q2_RESP</t>
  </si>
  <si>
    <t>wYz6JylOVop</t>
  </si>
  <si>
    <t>SIMS.S_04_07_PartnServ-PMTCT_Q3_DEN</t>
  </si>
  <si>
    <t>CIWKRlnPsuC</t>
  </si>
  <si>
    <t>SIMS.S_04_07_PartnServ-PMTCT_Q3_NUM</t>
  </si>
  <si>
    <t>uTptlk2aAO8</t>
  </si>
  <si>
    <t>SIMS.S_04_07_PartnServ-PMTCT_Q3_PERC</t>
  </si>
  <si>
    <t>Tc8NS8790G6</t>
  </si>
  <si>
    <t>SIMS.S_04_07_PartnServ-PMTCT_SCORE</t>
  </si>
  <si>
    <t>yBUcPkDBfoa</t>
  </si>
  <si>
    <t>SIMS.S_04_08_ChildTest-PMTCT_COMM</t>
  </si>
  <si>
    <t>udTzDnhnzOH</t>
  </si>
  <si>
    <t>SIMS.S_04_08_ChildTest-PMTCT_Q1_RESP</t>
  </si>
  <si>
    <t>DpHYqku8pKi</t>
  </si>
  <si>
    <t>SIMS.S_04_08_ChildTest-PMTCT_Q2_DEN</t>
  </si>
  <si>
    <t>GS5tDIn2h0e</t>
  </si>
  <si>
    <t>SIMS.S_04_08_ChildTest-PMTCT_Q2_NUM</t>
  </si>
  <si>
    <t>wYZwPHC2Go8</t>
  </si>
  <si>
    <t>SIMS.S_04_08_ChildTest-PMTCT_Q2_PERC</t>
  </si>
  <si>
    <t>wXOTVoCSHjr</t>
  </si>
  <si>
    <t>SIMS.S_04_08_ChildTest-PMTCT_SCORE</t>
  </si>
  <si>
    <t>svKnjfa3hAs</t>
  </si>
  <si>
    <t>SIMS.S_04_09_TBScreen-PMTCT_COMM</t>
  </si>
  <si>
    <t>SSn5XxpmgkS</t>
  </si>
  <si>
    <t>SIMS.S_04_09_TBScreen-PMTCT_Q1_RESP</t>
  </si>
  <si>
    <t>lD9crQXTxJ3</t>
  </si>
  <si>
    <t>SIMS.S_04_09_TBScreen-PMTCT_Q2_DEN</t>
  </si>
  <si>
    <t>jGHKU8O9tZ7</t>
  </si>
  <si>
    <t>SIMS.S_04_09_TBScreen-PMTCT_Q2_NUM</t>
  </si>
  <si>
    <t>ZNIssp5kD5e</t>
  </si>
  <si>
    <t>SIMS.S_04_09_TBScreen-PMTCT_Q2_PERC</t>
  </si>
  <si>
    <t>hHbM4wA0MS4</t>
  </si>
  <si>
    <t>SIMS.S_04_09_TBScreen-PMTCT_SCORE</t>
  </si>
  <si>
    <t>B4aSVTaWap6</t>
  </si>
  <si>
    <t>SIMS.S_04_10_IPT-PMTCT_COMM</t>
  </si>
  <si>
    <t>zcvUJjPNNXN</t>
  </si>
  <si>
    <t>SIMS.S_04_10_IPT-PMTCT_Q1_RESP</t>
  </si>
  <si>
    <t>z3jLwRuuadv</t>
  </si>
  <si>
    <t>SIMS.S_04_10_IPT-PMTCT_Q2_RESP</t>
  </si>
  <si>
    <t>xy7mpsonKyr</t>
  </si>
  <si>
    <t>SIMS.S_04_10_IPT-PMTCT_Q3_DEN</t>
  </si>
  <si>
    <t>lCbchyLqZQ6</t>
  </si>
  <si>
    <t>SIMS.S_04_10_IPT-PMTCT_Q3_NUM</t>
  </si>
  <si>
    <t>YTTWLuD2ydg</t>
  </si>
  <si>
    <t>SIMS.S_04_10_IPT-PMTCT_Q3_PERC</t>
  </si>
  <si>
    <t>INulpp0TUPC</t>
  </si>
  <si>
    <t>SIMS.S_04_10_IPT-PMTCT_SCORE</t>
  </si>
  <si>
    <t>IwFdrhkbMU7</t>
  </si>
  <si>
    <t>SIMS.S_04_11_CTX-PMTCT_COMM</t>
  </si>
  <si>
    <t>xJBXDHW6C1q</t>
  </si>
  <si>
    <t>SIMS.S_04_11_CTX-PMTCT_NA</t>
  </si>
  <si>
    <t>oaMJ9o9nHeK</t>
  </si>
  <si>
    <t>SIMS.S_04_11_CTX-PMTCT_Q1_DEN</t>
  </si>
  <si>
    <t>Y898ZdYYa68</t>
  </si>
  <si>
    <t>SIMS.S_04_11_CTX-PMTCT_Q1_NUM</t>
  </si>
  <si>
    <t>WjS12eLUlUu</t>
  </si>
  <si>
    <t>SIMS.S_04_11_CTX-PMTCT_Q1_PERC</t>
  </si>
  <si>
    <t>TnvjeSj1cmv</t>
  </si>
  <si>
    <t>SIMS.S_04_11_CTX-PMTCT_SCORE</t>
  </si>
  <si>
    <t>b6f1VwkbYhr</t>
  </si>
  <si>
    <t>SIMS.S_04_12_TBDxEval-PMTCT_COMM</t>
  </si>
  <si>
    <t>y7QItOFTIAm</t>
  </si>
  <si>
    <t>SIMS.S_04_12_TBDxEval-PMTCT_NA</t>
  </si>
  <si>
    <t>rC2egWSirOT</t>
  </si>
  <si>
    <t>SIMS.S_04_12_TBDxEval-PMTCT_Q1_RESP</t>
  </si>
  <si>
    <t>MeuAM0gLwxL</t>
  </si>
  <si>
    <t>SIMS.S_04_12_TBDxEval-PMTCT_Q2_RESP</t>
  </si>
  <si>
    <t>CmBm8i2TF2K</t>
  </si>
  <si>
    <t>SIMS.S_04_12_TBDxEval-PMTCT_Q3_DEN</t>
  </si>
  <si>
    <t>xVlPbwnS0ad</t>
  </si>
  <si>
    <t>SIMS.S_04_12_TBDxEval-PMTCT_Q3_NUM</t>
  </si>
  <si>
    <t>nqHMCVbxa5Q</t>
  </si>
  <si>
    <t>SIMS.S_04_12_TBDxEval-PMTCT_Q3_PERC</t>
  </si>
  <si>
    <t>WSHNen9s2iF</t>
  </si>
  <si>
    <t>SIMS.S_04_12_TBDxEval-PMTCT_Q4_DEN</t>
  </si>
  <si>
    <t>dSvCBw4UJs9</t>
  </si>
  <si>
    <t>SIMS.S_04_12_TBDxEval-PMTCT_Q4_NUM</t>
  </si>
  <si>
    <t>mcSAQW2SMtz</t>
  </si>
  <si>
    <t>SIMS.S_04_12_TBDxEval-PMTCT_Q4_PERC</t>
  </si>
  <si>
    <t>kWZ8XR7EUcG</t>
  </si>
  <si>
    <t>SIMS.S_04_12_TBDxEval-PMTCT_SCORE</t>
  </si>
  <si>
    <t>ZOmBh2F2fXl</t>
  </si>
  <si>
    <t>SIMS.S_04_13_PITC-L&amp;D_COMM</t>
  </si>
  <si>
    <t>tDnILNayc9Q</t>
  </si>
  <si>
    <t>SIMS.S_04_13_PITC-L&amp;D_NA</t>
  </si>
  <si>
    <t>rkAINCuqVrV</t>
  </si>
  <si>
    <t>SIMS.S_04_13_PITC-L&amp;D_Q1_RESP</t>
  </si>
  <si>
    <t>RFgP38n5ygU</t>
  </si>
  <si>
    <t>SIMS.S_04_13_PITC-L&amp;D_Q2_DEN</t>
  </si>
  <si>
    <t>mA0EkRlmyBw</t>
  </si>
  <si>
    <t>SIMS.S_04_13_PITC-L&amp;D_Q2_NUM</t>
  </si>
  <si>
    <t>KzQe2johbCX</t>
  </si>
  <si>
    <t>SIMS.S_04_13_PITC-L&amp;D_Q2_PERC</t>
  </si>
  <si>
    <t>dBP9SVRtCfp</t>
  </si>
  <si>
    <t>SIMS.S_04_13_PITC-L&amp;D_SCORE</t>
  </si>
  <si>
    <t>FaZ7Qgf6HJx</t>
  </si>
  <si>
    <t>SIMS.S_04_14_ARV-L&amp;D_COMM</t>
  </si>
  <si>
    <t>gxVHVryWuEF</t>
  </si>
  <si>
    <t>SIMS.S_04_14_ARV-L&amp;D_NA</t>
  </si>
  <si>
    <t>QIkbAKDivpB</t>
  </si>
  <si>
    <t>SIMS.S_04_14_ARV-L&amp;D_Q1_RESP</t>
  </si>
  <si>
    <t>eZrlNwmkzXO</t>
  </si>
  <si>
    <t>SIMS.S_04_14_ARV-L&amp;D_Q2_DEN</t>
  </si>
  <si>
    <t>BvJKgJEBO4d</t>
  </si>
  <si>
    <t>SIMS.S_04_14_ARV-L&amp;D_Q2_NUM</t>
  </si>
  <si>
    <t>zndUaTqKO0J</t>
  </si>
  <si>
    <t>SIMS.S_04_14_ARV-L&amp;D_Q2_PERC</t>
  </si>
  <si>
    <t>lRMg07PrgJq</t>
  </si>
  <si>
    <t>SIMS.S_04_14_ARV-L&amp;D_SCORE</t>
  </si>
  <si>
    <t>yHg5DpGbAkq</t>
  </si>
  <si>
    <t>SIMS.S_04_15_EID-HEI_COMM</t>
  </si>
  <si>
    <t>EfhUWFCYvyo</t>
  </si>
  <si>
    <t>SIMS.S_04_15_EID-HEI_INSTR_CB1</t>
  </si>
  <si>
    <t>EfVWV463bqK</t>
  </si>
  <si>
    <t>SIMS.S_04_15_EID-HEI_INSTR_CB2</t>
  </si>
  <si>
    <t>f7rdJLX1qrm</t>
  </si>
  <si>
    <t>SIMS.S_04_15_EID-HEI_INSTR_T-NUM</t>
  </si>
  <si>
    <t>cRRgIJYNi3O</t>
  </si>
  <si>
    <t>SIMS.S_04_15_EID-HEI_NA</t>
  </si>
  <si>
    <t>Kp9Y0rKbpps</t>
  </si>
  <si>
    <t>SIMS.S_04_15_EID-HEI_Q1_DEN</t>
  </si>
  <si>
    <t>fhqgydvJ1wX</t>
  </si>
  <si>
    <t>SIMS.S_04_15_EID-HEI_Q1_NUM</t>
  </si>
  <si>
    <t>M9oJug0UR3q</t>
  </si>
  <si>
    <t>SIMS.S_04_15_EID-HEI_Q1_PERC</t>
  </si>
  <si>
    <t>BwlCHDGn6x0</t>
  </si>
  <si>
    <t>SIMS.S_04_15_EID-HEI_Q2_DEN</t>
  </si>
  <si>
    <t>j0p2QLMf2cU</t>
  </si>
  <si>
    <t>SIMS.S_04_15_EID-HEI_Q2_NUM</t>
  </si>
  <si>
    <t>IpZ4viNLHXT</t>
  </si>
  <si>
    <t>SIMS.S_04_15_EID-HEI_Q2_PERC</t>
  </si>
  <si>
    <t>eeq8vkNjuzJ</t>
  </si>
  <si>
    <t>SIMS.S_04_15_EID-HEI_SCORE</t>
  </si>
  <si>
    <t>V0LOXVe612Z</t>
  </si>
  <si>
    <t>SIMS.S_04_16_PtTrk-HEI_COMM</t>
  </si>
  <si>
    <t>wHhfmo5aYxu</t>
  </si>
  <si>
    <t>SIMS.S_04_16_PtTrk-HEI_NA</t>
  </si>
  <si>
    <t>uKe7aMqDfKY</t>
  </si>
  <si>
    <t>SIMS.S_04_16_PtTrk-HEI_Q1_RESP</t>
  </si>
  <si>
    <t>oFJdZWJHUdH</t>
  </si>
  <si>
    <t>SIMS.S_04_16_PtTrk-HEI_Q2_RESP</t>
  </si>
  <si>
    <t>luR13jTx2T7</t>
  </si>
  <si>
    <t>SIMS.S_04_16_PtTrk-HEI_Q3_RESP</t>
  </si>
  <si>
    <t>pzT0EpKzFId</t>
  </si>
  <si>
    <t>SIMS.S_04_16_PtTrk-HEI_SCORE</t>
  </si>
  <si>
    <t>jE5qOXI23lf</t>
  </si>
  <si>
    <t>SIMS.S_04_17_ConfirmTest_COMM</t>
  </si>
  <si>
    <t>RK6a7axZQ7k</t>
  </si>
  <si>
    <t>SIMS.S_04_17_ConfirmTest_NA</t>
  </si>
  <si>
    <t>ELF91GjeIdE</t>
  </si>
  <si>
    <t>SIMS.S_04_17_ConfirmTest_Q1_DEN</t>
  </si>
  <si>
    <t>xJJzSDyh0Pa</t>
  </si>
  <si>
    <t>SIMS.S_04_17_ConfirmTest_Q1_NUM</t>
  </si>
  <si>
    <t>WHgKrP6ddWZ</t>
  </si>
  <si>
    <t>SIMS.S_04_17_ConfirmTest_Q1_PERC</t>
  </si>
  <si>
    <t>YpPJ73BNbKB</t>
  </si>
  <si>
    <t>SIMS.S_04_17_ConfirmTest_SCORE</t>
  </si>
  <si>
    <t>MMWM69o7swJ</t>
  </si>
  <si>
    <t>SIMS.S_04_18_CTX-HEI_COMM</t>
  </si>
  <si>
    <t>v3wO75SX58q</t>
  </si>
  <si>
    <t>SIMS.S_04_18_CTX-HEI_NA</t>
  </si>
  <si>
    <t>vFbQA3DAjJF</t>
  </si>
  <si>
    <t>SIMS.S_04_18_CTX-HEI_Q1_DEN</t>
  </si>
  <si>
    <t>E6O2mLaHdEc</t>
  </si>
  <si>
    <t>SIMS.S_04_18_CTX-HEI_Q1_NUM</t>
  </si>
  <si>
    <t>rW6XzQu34SQ</t>
  </si>
  <si>
    <t>SIMS.S_04_18_CTX-HEI_Q1_PERC</t>
  </si>
  <si>
    <t>pfaQ1Ty1Z5r</t>
  </si>
  <si>
    <t>SIMS.S_04_18_CTX-HEI_SCORE</t>
  </si>
  <si>
    <t>vLNoyNVbcNG</t>
  </si>
  <si>
    <t>SIMS.S_04_19_FollowUp-HEI_COMM</t>
  </si>
  <si>
    <t>RVFbr9XuV9l</t>
  </si>
  <si>
    <t>SIMS.S_04_19_FollowUp-HEI_NA</t>
  </si>
  <si>
    <t>TgUgLRnM76S</t>
  </si>
  <si>
    <t>SIMS.S_04_19_FollowUp-HEI_Q1_RESP</t>
  </si>
  <si>
    <t>eT50VkLxasO</t>
  </si>
  <si>
    <t>SIMS.S_04_19_FollowUp-HEI_Q2_DEN</t>
  </si>
  <si>
    <t>CzXjnlqlhKR</t>
  </si>
  <si>
    <t>SIMS.S_04_19_FollowUp-HEI_Q2_NUM</t>
  </si>
  <si>
    <t>Lh2xPBh7aZz</t>
  </si>
  <si>
    <t>SIMS.S_04_19_FollowUp-HEI_Q2_PERC</t>
  </si>
  <si>
    <t>Vm2JYqfYzsi</t>
  </si>
  <si>
    <t>SIMS.S_04_19_FollowUp-HEI_SCORE</t>
  </si>
  <si>
    <t>kA9PqXH0ULM</t>
  </si>
  <si>
    <t>SIMS.S_04_20_ARTEnrol-HEI_COMM</t>
  </si>
  <si>
    <t>rsZMqooDkpW</t>
  </si>
  <si>
    <t>SIMS.S_04_20_ARTEnrol-HEI_NA</t>
  </si>
  <si>
    <t>PDgO6yZnd2p</t>
  </si>
  <si>
    <t>SIMS.S_04_20_ARTEnrol-HEI_Q1_RESP</t>
  </si>
  <si>
    <t>qnYzfdra1Z3</t>
  </si>
  <si>
    <t>SIMS.S_04_20_ARTEnrol-HEI_Q2_DEN</t>
  </si>
  <si>
    <t>lqYK7QZYm9a</t>
  </si>
  <si>
    <t>SIMS.S_04_20_ARTEnrol-HEI_Q2_NUM</t>
  </si>
  <si>
    <t>FHctEFHSNkJ</t>
  </si>
  <si>
    <t>SIMS.S_04_20_ARTEnrol-HEI_Q2_PERC</t>
  </si>
  <si>
    <t>k3JVjJ5GxyR</t>
  </si>
  <si>
    <t>SIMS.S_04_20_ARTEnrol-HEI_SCORE</t>
  </si>
  <si>
    <t>TggkToBj2BH</t>
  </si>
  <si>
    <t>SIMS.S_04_21_EIDSupChn-HEI_COMM</t>
  </si>
  <si>
    <t>vbXuesX8esH</t>
  </si>
  <si>
    <t>SIMS.S_04_21_EIDSupChn-HEI_NA</t>
  </si>
  <si>
    <t>UTXWb1D4gWw</t>
  </si>
  <si>
    <t>SIMS.S_04_21_EIDSupChn-HEI_Q1_RESP</t>
  </si>
  <si>
    <t>mnYBKlXkvd7</t>
  </si>
  <si>
    <t>SIMS.S_04_21_EIDSupChn-HEI_Q2_RESP</t>
  </si>
  <si>
    <t>u5iPfxsQem2</t>
  </si>
  <si>
    <t>SIMS.S_04_21_EIDSupChn-HEI_Q3_RESP</t>
  </si>
  <si>
    <t>BIcpp4awWJQ</t>
  </si>
  <si>
    <t>SIMS.S_04_21_EIDSupChn-HEI_SCORE</t>
  </si>
  <si>
    <t>gyMvLdZ77Iv</t>
  </si>
  <si>
    <t>SIMS.S_05_01_SurgRecords-VMMC_COMM</t>
  </si>
  <si>
    <t>udGfJM712sL</t>
  </si>
  <si>
    <t>SIMS.S_05_01_SurgRecords-VMMC_Q1_RESP</t>
  </si>
  <si>
    <t>fRLDhwHyi6l</t>
  </si>
  <si>
    <t>SIMS.S_05_01_SurgRecords-VMMC_Q2_CB1</t>
  </si>
  <si>
    <t>D9oexlWEsJM</t>
  </si>
  <si>
    <t>SIMS.S_05_01_SurgRecords-VMMC_Q2_CB2</t>
  </si>
  <si>
    <t>MnNO1vk1n45</t>
  </si>
  <si>
    <t>SIMS.S_05_01_SurgRecords-VMMC_Q2_T-NUM</t>
  </si>
  <si>
    <t>gFhwZu8vF35</t>
  </si>
  <si>
    <t>SIMS.S_05_01_SurgRecords-VMMC_SCORE</t>
  </si>
  <si>
    <t>q0IppTKqgUU</t>
  </si>
  <si>
    <t>SIMS.S_05_02_AE-VMMC_COMM</t>
  </si>
  <si>
    <t>HwjiF2eVwgD</t>
  </si>
  <si>
    <t>SIMS.S_05_02_AE-VMMC_Q1_CB1</t>
  </si>
  <si>
    <t>QGKJ9lc9eeh</t>
  </si>
  <si>
    <t>SIMS.S_05_02_AE-VMMC_Q1_CB10</t>
  </si>
  <si>
    <t>UdFlARWhFMT</t>
  </si>
  <si>
    <t>SIMS.S_05_02_AE-VMMC_Q1_CB11</t>
  </si>
  <si>
    <t>fZrCvfUBkby</t>
  </si>
  <si>
    <t>SIMS.S_05_02_AE-VMMC_Q1_CB12</t>
  </si>
  <si>
    <t>COVvcKgIHYd</t>
  </si>
  <si>
    <t>SIMS.S_05_02_AE-VMMC_Q1_CB13</t>
  </si>
  <si>
    <t>DFC6JBDqem8</t>
  </si>
  <si>
    <t>SIMS.S_05_02_AE-VMMC_Q1_CB14</t>
  </si>
  <si>
    <t>lOJ2X3mt8lG</t>
  </si>
  <si>
    <t>SIMS.S_05_02_AE-VMMC_Q1_CB15</t>
  </si>
  <si>
    <t>RTzaxPauzJ3</t>
  </si>
  <si>
    <t>SIMS.S_05_02_AE-VMMC_Q1_CB16</t>
  </si>
  <si>
    <t>NZCVDegQuRN</t>
  </si>
  <si>
    <t>SIMS.S_05_02_AE-VMMC_Q1_CB2</t>
  </si>
  <si>
    <t>nI80bvZkkpN</t>
  </si>
  <si>
    <t>SIMS.S_05_02_AE-VMMC_Q1_CB3</t>
  </si>
  <si>
    <t>yoz1dtlhLZt</t>
  </si>
  <si>
    <t>SIMS.S_05_02_AE-VMMC_Q1_CB4</t>
  </si>
  <si>
    <t>dp850w4GgnI</t>
  </si>
  <si>
    <t>SIMS.S_05_02_AE-VMMC_Q1_CB5</t>
  </si>
  <si>
    <t>aK07d1DgkEd</t>
  </si>
  <si>
    <t>SIMS.S_05_02_AE-VMMC_Q1_CB6</t>
  </si>
  <si>
    <t>XupiMYz2GKS</t>
  </si>
  <si>
    <t>SIMS.S_05_02_AE-VMMC_Q1_CB7</t>
  </si>
  <si>
    <t>ipsm6b0NNwx</t>
  </si>
  <si>
    <t>SIMS.S_05_02_AE-VMMC_Q1_CB8</t>
  </si>
  <si>
    <t>Nl9Rzx95GaJ</t>
  </si>
  <si>
    <t>SIMS.S_05_02_AE-VMMC_Q1_CB9</t>
  </si>
  <si>
    <t>eFmr83kLXZf</t>
  </si>
  <si>
    <t>SIMS.S_05_02_AE-VMMC_Q1_T-NUM</t>
  </si>
  <si>
    <t>LyFZqXNMWDh</t>
  </si>
  <si>
    <t>SIMS.S_05_02_AE-VMMC_Q2_RESP</t>
  </si>
  <si>
    <t>RupaKLPnjhZ</t>
  </si>
  <si>
    <t>SIMS.S_05_02_AE-VMMC_Q3_CB1</t>
  </si>
  <si>
    <t>WzpKP5Atvai</t>
  </si>
  <si>
    <t>SIMS.S_05_02_AE-VMMC_Q3_CB2</t>
  </si>
  <si>
    <t>B2nKh8xzUjz</t>
  </si>
  <si>
    <t>SIMS.S_05_02_AE-VMMC_Q3_T-NUM</t>
  </si>
  <si>
    <t>lBnPafoyAqY</t>
  </si>
  <si>
    <t>SIMS.S_05_02_AE-VMMC_SCORE</t>
  </si>
  <si>
    <t>BddttR6N01Y</t>
  </si>
  <si>
    <t>SIMS.S_06_01_PostViolCap-GBV_COMM</t>
  </si>
  <si>
    <t>YYvs3JZ5An5</t>
  </si>
  <si>
    <t>SIMS.S_06_01_PostViolCap-GBV_NA</t>
  </si>
  <si>
    <t>RRhr940qeOI</t>
  </si>
  <si>
    <t>SIMS.S_06_01_PostViolCap-GBV_Q1_RESP</t>
  </si>
  <si>
    <t>parRnFB3R2l</t>
  </si>
  <si>
    <t>SIMS.S_06_01_PostViolCap-GBV_Q2_CB1</t>
  </si>
  <si>
    <t>THbCIZA0iJT</t>
  </si>
  <si>
    <t>SIMS.S_06_01_PostViolCap-GBV_Q2_CB2</t>
  </si>
  <si>
    <t>rEGuvNIIUnr</t>
  </si>
  <si>
    <t>SIMS.S_06_01_PostViolCap-GBV_Q2_CB3</t>
  </si>
  <si>
    <t>mLFLkzOqki4</t>
  </si>
  <si>
    <t>SIMS.S_06_01_PostViolCap-GBV_Q2_T-NUM</t>
  </si>
  <si>
    <t>DkA4ZbbSuxP</t>
  </si>
  <si>
    <t>SIMS.S_06_01_PostViolCap-GBV_Q3_RESP</t>
  </si>
  <si>
    <t>qDxuXUQmSQC</t>
  </si>
  <si>
    <t>SIMS.S_06_01_PostViolCap-GBV_Q4_CB1</t>
  </si>
  <si>
    <t>chCmP6UMET8</t>
  </si>
  <si>
    <t>SIMS.S_06_01_PostViolCap-GBV_Q4_CB2</t>
  </si>
  <si>
    <t>xAH9W6dYD1j</t>
  </si>
  <si>
    <t>SIMS.S_06_01_PostViolCap-GBV_Q4_CB3</t>
  </si>
  <si>
    <t>T10Ux4SdFEA</t>
  </si>
  <si>
    <t>SIMS.S_06_01_PostViolCap-GBV_Q4_T-NUM</t>
  </si>
  <si>
    <t>mLcUCCFsnK2</t>
  </si>
  <si>
    <t>SIMS.S_06_01_PostViolCap-GBV_SCORE</t>
  </si>
  <si>
    <t>KtKHE4uHHt7</t>
  </si>
  <si>
    <t>SIMS.S_06_02_PostViolAvail-GBV_COMM</t>
  </si>
  <si>
    <t>ZMcJtinV1Zi</t>
  </si>
  <si>
    <t>SIMS.S_06_02_PostViolAvail-GBV_NA</t>
  </si>
  <si>
    <t>dkOk89Y9ei1</t>
  </si>
  <si>
    <t>SIMS.S_06_02_PostViolAvail-GBV_Q1_RESP</t>
  </si>
  <si>
    <t>mbcYQghg74q</t>
  </si>
  <si>
    <t>SIMS.S_06_02_PostViolAvail-GBV_Q2_CB1</t>
  </si>
  <si>
    <t>N1V4JI6yMti</t>
  </si>
  <si>
    <t>SIMS.S_06_02_PostViolAvail-GBV_Q2_CB2</t>
  </si>
  <si>
    <t>qnnUkdf0oWV</t>
  </si>
  <si>
    <t>SIMS.S_06_02_PostViolAvail-GBV_Q2_CB3</t>
  </si>
  <si>
    <t>D3ZBL2bGvxr</t>
  </si>
  <si>
    <t>SIMS.S_06_02_PostViolAvail-GBV_Q2_CB4</t>
  </si>
  <si>
    <t>WjSUhY2p3Fq</t>
  </si>
  <si>
    <t>SIMS.S_06_02_PostViolAvail-GBV_Q2_CB5</t>
  </si>
  <si>
    <t>VPRxne40O97</t>
  </si>
  <si>
    <t>SIMS.S_06_02_PostViolAvail-GBV_Q2_T-NUM</t>
  </si>
  <si>
    <t>v1oQ1ODOOkc</t>
  </si>
  <si>
    <t>SIMS.S_06_02_PostViolAvail-GBV_Q3_CB1</t>
  </si>
  <si>
    <t>jTQxlEx0kH7</t>
  </si>
  <si>
    <t>SIMS.S_06_02_PostViolAvail-GBV_Q3_CB2</t>
  </si>
  <si>
    <t>yXGyN7Xa6EX</t>
  </si>
  <si>
    <t>SIMS.S_06_02_PostViolAvail-GBV_Q3_CB3</t>
  </si>
  <si>
    <t>HZI353YCDj4</t>
  </si>
  <si>
    <t>SIMS.S_06_02_PostViolAvail-GBV_Q3_CB4</t>
  </si>
  <si>
    <t>usVmnJVFRwy</t>
  </si>
  <si>
    <t>SIMS.S_06_02_PostViolAvail-GBV_Q3_CB5</t>
  </si>
  <si>
    <t>XOteTo4lTdN</t>
  </si>
  <si>
    <t>SIMS.S_06_02_PostViolAvail-GBV_Q3_CB6</t>
  </si>
  <si>
    <t>LtMMhYRYdxs</t>
  </si>
  <si>
    <t>SIMS.S_06_02_PostViolAvail-GBV_Q3_T-NUM</t>
  </si>
  <si>
    <t>CeuxQZPmnfm</t>
  </si>
  <si>
    <t>SIMS.S_06_02_PostViolAvail-GBV_SCORE</t>
  </si>
  <si>
    <t>g4xOD70BjmV</t>
  </si>
  <si>
    <t>SIMS.S_06_03_GenNorm_COMM</t>
  </si>
  <si>
    <t>wg4GHsCF9D7</t>
  </si>
  <si>
    <t>SIMS.S_06_03_GenNorm_NA</t>
  </si>
  <si>
    <t>gDE3TBcGaCN</t>
  </si>
  <si>
    <t>SIMS.S_06_03_GenNorm_Q1_CB1</t>
  </si>
  <si>
    <t>mFnRQ9RwiWb</t>
  </si>
  <si>
    <t>SIMS.S_06_03_GenNorm_Q1_CB2</t>
  </si>
  <si>
    <t>ko53O3xenF4</t>
  </si>
  <si>
    <t>SIMS.S_06_03_GenNorm_Q1_T-NUM</t>
  </si>
  <si>
    <t>HkLdVVtiKPV</t>
  </si>
  <si>
    <t>SIMS.S_06_03_GenNorm_Q2_RESP</t>
  </si>
  <si>
    <t>a0UXZHH9M4p</t>
  </si>
  <si>
    <t>SIMS.S_06_03_GenNorm_Q3_CB1</t>
  </si>
  <si>
    <t>toHTC0FnVOY</t>
  </si>
  <si>
    <t>SIMS.S_06_03_GenNorm_Q3_CB2</t>
  </si>
  <si>
    <t>YUr0SnpKveI</t>
  </si>
  <si>
    <t>SIMS.S_06_03_GenNorm_Q3_T-NUM</t>
  </si>
  <si>
    <t>tNBAWfsJJss</t>
  </si>
  <si>
    <t>SIMS.S_06_03_GenNorm_SCORE</t>
  </si>
  <si>
    <t>cv6pdhsPlQa</t>
  </si>
  <si>
    <t>SIMS.S_06_04_CaseMgmt_Serv_COMM</t>
  </si>
  <si>
    <t>M4299TlYumW</t>
  </si>
  <si>
    <t>SIMS.S_06_04_CaseMgmt_Serv_NA</t>
  </si>
  <si>
    <t>waYflj1jjko</t>
  </si>
  <si>
    <t>SIMS.S_06_04_CaseMgmt_Serv_Q1_CB1</t>
  </si>
  <si>
    <t>SQmOaidpp6j</t>
  </si>
  <si>
    <t>SIMS.S_06_04_CaseMgmt_Serv_Q1_CB2</t>
  </si>
  <si>
    <t>ZJXMK9JszwE</t>
  </si>
  <si>
    <t>SIMS.S_06_04_CaseMgmt_Serv_Q1_CB3</t>
  </si>
  <si>
    <t>geb3D9NOfQ9</t>
  </si>
  <si>
    <t>SIMS.S_06_04_CaseMgmt_Serv_Q1_CB4</t>
  </si>
  <si>
    <t>OMnt0oWLzhU</t>
  </si>
  <si>
    <t>SIMS.S_06_04_CaseMgmt_Serv_Q1_CB5</t>
  </si>
  <si>
    <t>QYcxAA5z8gK</t>
  </si>
  <si>
    <t>SIMS.S_06_04_CaseMgmt_Serv_Q1_CB6</t>
  </si>
  <si>
    <t>LwyGVC7UMti</t>
  </si>
  <si>
    <t>SIMS.S_06_04_CaseMgmt_Serv_Q1_CB7</t>
  </si>
  <si>
    <t>EDSLY9J9DQ9</t>
  </si>
  <si>
    <t>SIMS.S_06_04_CaseMgmt_Serv_Q1_CB8</t>
  </si>
  <si>
    <t>NjLXV0Zk6VC</t>
  </si>
  <si>
    <t>SIMS.S_06_04_CaseMgmt_Serv_Q1_T-NUM</t>
  </si>
  <si>
    <t>TanI84eGrzm</t>
  </si>
  <si>
    <t>SIMS.S_06_04_CaseMgmt_Serv_Q2_CB1</t>
  </si>
  <si>
    <t>OSFxOvTWgeS</t>
  </si>
  <si>
    <t>SIMS.S_06_04_CaseMgmt_Serv_Q2_CB2</t>
  </si>
  <si>
    <t>i9SqgQ8jftV</t>
  </si>
  <si>
    <t>SIMS.S_06_04_CaseMgmt_Serv_Q2_T-NUM</t>
  </si>
  <si>
    <t>XiRZ5jRzzpy</t>
  </si>
  <si>
    <t>SIMS.S_06_04_CaseMgmt_Serv_Q3_CB1</t>
  </si>
  <si>
    <t>zke54ZWqjic</t>
  </si>
  <si>
    <t>SIMS.S_06_04_CaseMgmt_Serv_Q3_CB2</t>
  </si>
  <si>
    <t>lkEVz5rVE6r</t>
  </si>
  <si>
    <t>SIMS.S_06_04_CaseMgmt_Serv_Q3_CB3</t>
  </si>
  <si>
    <t>QesMwJ8gd6O</t>
  </si>
  <si>
    <t>SIMS.S_06_04_CaseMgmt_Serv_Q3_T-NUM</t>
  </si>
  <si>
    <t>utphhZQPx4r</t>
  </si>
  <si>
    <t>SIMS.S_06_04_CaseMgmt_Serv_SCORE</t>
  </si>
  <si>
    <t>MKckDb0vCzH</t>
  </si>
  <si>
    <t>SIMS.S_06_05_CaseMgmt_Work_COMM</t>
  </si>
  <si>
    <t>oPhnlwW1ELW</t>
  </si>
  <si>
    <t>SIMS.S_06_05_CaseMgmt_Work_NA</t>
  </si>
  <si>
    <t>gN0ZHUG3sC6</t>
  </si>
  <si>
    <t>SIMS.S_06_05_CaseMgmt_Work_Q1_CB1</t>
  </si>
  <si>
    <t>QUsdwwiOJpi</t>
  </si>
  <si>
    <t>SIMS.S_06_05_CaseMgmt_Work_Q1_CB2</t>
  </si>
  <si>
    <t>nPUNluXajfr</t>
  </si>
  <si>
    <t>SIMS.S_06_05_CaseMgmt_Work_Q1_CB3</t>
  </si>
  <si>
    <t>eppTuwRB3Gn</t>
  </si>
  <si>
    <t>SIMS.S_06_05_CaseMgmt_Work_Q1_CB4</t>
  </si>
  <si>
    <t>tRsZEk7eu6c</t>
  </si>
  <si>
    <t>SIMS.S_06_05_CaseMgmt_Work_Q1_CB5</t>
  </si>
  <si>
    <t>FxfKWVbuwOJ</t>
  </si>
  <si>
    <t>SIMS.S_06_05_CaseMgmt_Work_Q1_T-NUM</t>
  </si>
  <si>
    <t>RaPPNrgaEWb</t>
  </si>
  <si>
    <t>SIMS.S_06_05_CaseMgmt_Work_Q2_CB1</t>
  </si>
  <si>
    <t>rEAOo8IDYDW</t>
  </si>
  <si>
    <t>SIMS.S_06_05_CaseMgmt_Work_Q2_CB2</t>
  </si>
  <si>
    <t>khX68Ix8F8M</t>
  </si>
  <si>
    <t>SIMS.S_06_05_CaseMgmt_Work_Q2_CB3</t>
  </si>
  <si>
    <t>Oc3fGPhHWgj</t>
  </si>
  <si>
    <t>SIMS.S_06_05_CaseMgmt_Work_Q2_CB4</t>
  </si>
  <si>
    <t>CmGoIDAzguv</t>
  </si>
  <si>
    <t>SIMS.S_06_05_CaseMgmt_Work_Q2_T-NUM</t>
  </si>
  <si>
    <t>z5nU1bC2qPP</t>
  </si>
  <si>
    <t>SIMS.S_06_05_CaseMgmt_Work_SCORE</t>
  </si>
  <si>
    <t>bqlxN39iQZx</t>
  </si>
  <si>
    <t>SIMS.S_06_06_PrevHIVGirls_COMM</t>
  </si>
  <si>
    <t>NfQ4wzqeXTz</t>
  </si>
  <si>
    <t>SIMS.S_06_06_PrevHIVGirls_NA</t>
  </si>
  <si>
    <t>L3BpuKGq3OB</t>
  </si>
  <si>
    <t>SIMS.S_06_06_PrevHIVGirls_Q1_RESP</t>
  </si>
  <si>
    <t>ZMeyQVTqHX0</t>
  </si>
  <si>
    <t>SIMS.S_06_06_PrevHIVGirls_Q2_CB1</t>
  </si>
  <si>
    <t>xcXikXOdWiI</t>
  </si>
  <si>
    <t>SIMS.S_06_06_PrevHIVGirls_Q2_CB10</t>
  </si>
  <si>
    <t>QbfrcpfB7yl</t>
  </si>
  <si>
    <t>SIMS.S_06_06_PrevHIVGirls_Q2_CB11</t>
  </si>
  <si>
    <t>QLsYvZLBVH8</t>
  </si>
  <si>
    <t>SIMS.S_06_06_PrevHIVGirls_Q2_CB2</t>
  </si>
  <si>
    <t>ItuMGjt7r4f</t>
  </si>
  <si>
    <t>SIMS.S_06_06_PrevHIVGirls_Q2_CB3</t>
  </si>
  <si>
    <t>GykgSWXt94M</t>
  </si>
  <si>
    <t>SIMS.S_06_06_PrevHIVGirls_Q2_CB4</t>
  </si>
  <si>
    <t>lWFFTsEM9Hd</t>
  </si>
  <si>
    <t>SIMS.S_06_06_PrevHIVGirls_Q2_CB5</t>
  </si>
  <si>
    <t>kUjCqDT4oKz</t>
  </si>
  <si>
    <t>SIMS.S_06_06_PrevHIVGirls_Q2_CB6</t>
  </si>
  <si>
    <t>vQx5UC1hyXU</t>
  </si>
  <si>
    <t>SIMS.S_06_06_PrevHIVGirls_Q2_CB7</t>
  </si>
  <si>
    <t>QAFhKNAdD5o</t>
  </si>
  <si>
    <t>SIMS.S_06_06_PrevHIVGirls_Q2_CB8</t>
  </si>
  <si>
    <t>ONV1weHjwbb</t>
  </si>
  <si>
    <t>SIMS.S_06_06_PrevHIVGirls_Q2_CB9</t>
  </si>
  <si>
    <t>J7Lj3QbwJz8</t>
  </si>
  <si>
    <t>SIMS.S_06_06_PrevHIVGirls_Q2_T-NUM</t>
  </si>
  <si>
    <t>rt13UcchQxg</t>
  </si>
  <si>
    <t>SIMS.S_06_06_PrevHIVGirls_Q3_CB1</t>
  </si>
  <si>
    <t>iWBHt5pPT8z</t>
  </si>
  <si>
    <t>SIMS.S_06_06_PrevHIVGirls_Q3_CB10</t>
  </si>
  <si>
    <t>F2r5oe8piEz</t>
  </si>
  <si>
    <t>SIMS.S_06_06_PrevHIVGirls_Q3_CB11</t>
  </si>
  <si>
    <t>cUPDUd8myL7</t>
  </si>
  <si>
    <t>SIMS.S_06_06_PrevHIVGirls_Q3_CB2</t>
  </si>
  <si>
    <t>g0lVPZXr1a5</t>
  </si>
  <si>
    <t>SIMS.S_06_06_PrevHIVGirls_Q3_CB3</t>
  </si>
  <si>
    <t>VsaHeaWspyR</t>
  </si>
  <si>
    <t>SIMS.S_06_06_PrevHIVGirls_Q3_CB4</t>
  </si>
  <si>
    <t>VemsHlvv9iU</t>
  </si>
  <si>
    <t>SIMS.S_06_06_PrevHIVGirls_Q3_CB5</t>
  </si>
  <si>
    <t>LXElbF9fsye</t>
  </si>
  <si>
    <t>SIMS.S_06_06_PrevHIVGirls_Q3_CB6</t>
  </si>
  <si>
    <t>gFnJkeJkaFq</t>
  </si>
  <si>
    <t>SIMS.S_06_06_PrevHIVGirls_Q3_CB7</t>
  </si>
  <si>
    <t>tK8xi0kWLuK</t>
  </si>
  <si>
    <t>SIMS.S_06_06_PrevHIVGirls_Q3_CB8</t>
  </si>
  <si>
    <t>MAefkXv65xu</t>
  </si>
  <si>
    <t>SIMS.S_06_06_PrevHIVGirls_Q3_CB9</t>
  </si>
  <si>
    <t>nViWb0N88f8</t>
  </si>
  <si>
    <t>SIMS.S_06_06_PrevHIVGirls_Q3_T-NUM</t>
  </si>
  <si>
    <t>P8wnbPviOxk</t>
  </si>
  <si>
    <t>SIMS.S_06_06_PrevHIVGirls_SCORE</t>
  </si>
  <si>
    <t>w18RJYSxaiK</t>
  </si>
  <si>
    <t>SIMS.S_06_07_HIVRefSyst_COMM</t>
  </si>
  <si>
    <t>abtC77ugGb7</t>
  </si>
  <si>
    <t>SIMS.S_06_07_HIVRefSyst_NA</t>
  </si>
  <si>
    <t>Kg7NQLcoNjv</t>
  </si>
  <si>
    <t>SIMS.S_06_07_HIVRefSyst_Q1_RESP</t>
  </si>
  <si>
    <t>YLSELaQLd4M</t>
  </si>
  <si>
    <t>SIMS.S_06_07_HIVRefSyst_Q2_DEN</t>
  </si>
  <si>
    <t>caPMNtHgOzx</t>
  </si>
  <si>
    <t>SIMS.S_06_07_HIVRefSyst_Q2_NUM</t>
  </si>
  <si>
    <t>GeS3Y6fjx9c</t>
  </si>
  <si>
    <t>SIMS.S_06_07_HIVRefSyst_Q2_PERC</t>
  </si>
  <si>
    <t>S9DZN3W9VqJ</t>
  </si>
  <si>
    <t>SIMS.S_06_07_HIVRefSyst_Q3_DEN</t>
  </si>
  <si>
    <t>MrUgWfFeLfm</t>
  </si>
  <si>
    <t>SIMS.S_06_07_HIVRefSyst_Q3_NUM</t>
  </si>
  <si>
    <t>W9R0DKHTecm</t>
  </si>
  <si>
    <t>SIMS.S_06_07_HIVRefSyst_Q3_PERC</t>
  </si>
  <si>
    <t>XegyD6Xql4n</t>
  </si>
  <si>
    <t>SIMS.S_06_07_HIVRefSyst_SCORE</t>
  </si>
  <si>
    <t>jKhIcTjYpNj</t>
  </si>
  <si>
    <t>SIMS.S_06_08_HIVServices-OVC_COMM</t>
  </si>
  <si>
    <t>Sb8w1T8Gca4</t>
  </si>
  <si>
    <t>SIMS.S_06_08_HIVServices-OVC_NA</t>
  </si>
  <si>
    <t>O4h2DfdnlBl</t>
  </si>
  <si>
    <t>SIMS.S_06_08_HIVServices-OVC_Q1_CB1</t>
  </si>
  <si>
    <t>V9Ep78KSsqI</t>
  </si>
  <si>
    <t>SIMS.S_06_08_HIVServices-OVC_Q1_CB2</t>
  </si>
  <si>
    <t>XlZjAFrSL9M</t>
  </si>
  <si>
    <t>SIMS.S_06_08_HIVServices-OVC_Q1_CB3</t>
  </si>
  <si>
    <t>fUZUGEOaHki</t>
  </si>
  <si>
    <t>SIMS.S_06_08_HIVServices-OVC_Q1_CB4</t>
  </si>
  <si>
    <t>gWESGJbPRHY</t>
  </si>
  <si>
    <t>SIMS.S_06_08_HIVServices-OVC_Q1_CB5</t>
  </si>
  <si>
    <t>HdMrqmdXKXr</t>
  </si>
  <si>
    <t>SIMS.S_06_08_HIVServices-OVC_Q1_CB6</t>
  </si>
  <si>
    <t>xDyqbT0m0Mh</t>
  </si>
  <si>
    <t>SIMS.S_06_08_HIVServices-OVC_Q1_T-NUM</t>
  </si>
  <si>
    <t>TtM00qeGdjw</t>
  </si>
  <si>
    <t>SIMS.S_06_08_HIVServices-OVC_Q2_DEN</t>
  </si>
  <si>
    <t>KKIxTXREoQV</t>
  </si>
  <si>
    <t>SIMS.S_06_08_HIVServices-OVC_Q2_NUM</t>
  </si>
  <si>
    <t>XkpX29EZaAq</t>
  </si>
  <si>
    <t>SIMS.S_06_08_HIVServices-OVC_Q2_PERC</t>
  </si>
  <si>
    <t>NWThGNaTfAG</t>
  </si>
  <si>
    <t>SIMS.S_06_08_HIVServices-OVC_Q3_DEN</t>
  </si>
  <si>
    <t>JUfX0x2wJAt</t>
  </si>
  <si>
    <t>SIMS.S_06_08_HIVServices-OVC_Q3_NUM</t>
  </si>
  <si>
    <t>yBRolCeFmno</t>
  </si>
  <si>
    <t>SIMS.S_06_08_HIVServices-OVC_Q3_PERC</t>
  </si>
  <si>
    <t>BR42hKwhF2c</t>
  </si>
  <si>
    <t>SIMS.S_06_08_HIVServices-OVC_Q4_DEN</t>
  </si>
  <si>
    <t>gg0fl3fapM8</t>
  </si>
  <si>
    <t>SIMS.S_06_08_HIVServices-OVC_Q4_NUM</t>
  </si>
  <si>
    <t>IDEShloAXNe</t>
  </si>
  <si>
    <t>SIMS.S_06_08_HIVServices-OVC_Q4_PERC</t>
  </si>
  <si>
    <t>Ob8yGmyuX3Y</t>
  </si>
  <si>
    <t>SIMS.S_06_08_HIVServices-OVC_SCORE</t>
  </si>
  <si>
    <t>fVDVFoehwxH</t>
  </si>
  <si>
    <t>SIMS.S_07_01_NatAlgor-HTS_COMM</t>
  </si>
  <si>
    <t>hVxgz2TeyRc</t>
  </si>
  <si>
    <t>SIMS.S_07_01_NatAlgor-HTS_Q1_RESP</t>
  </si>
  <si>
    <t>RzXj3JtWUe4</t>
  </si>
  <si>
    <t>SIMS.S_07_01_NatAlgor-HTS_Q2_CB1</t>
  </si>
  <si>
    <t>ZJLMegetv2H</t>
  </si>
  <si>
    <t>SIMS.S_07_01_NatAlgor-HTS_Q2_CB2</t>
  </si>
  <si>
    <t>W2eZz5jscPM</t>
  </si>
  <si>
    <t>SIMS.S_07_01_NatAlgor-HTS_Q2_CB3</t>
  </si>
  <si>
    <t>k4ty7cdCGAo</t>
  </si>
  <si>
    <t>SIMS.S_07_01_NatAlgor-HTS_Q2_CB4</t>
  </si>
  <si>
    <t>sDFOGV8NOp1</t>
  </si>
  <si>
    <t>SIMS.S_07_01_NatAlgor-HTS_Q2_T-NUM</t>
  </si>
  <si>
    <t>OGKYcgkw2BG</t>
  </si>
  <si>
    <t>SIMS.S_07_01_NatAlgor-HTS_Q3_DEN</t>
  </si>
  <si>
    <t>ZyJimffSEhA</t>
  </si>
  <si>
    <t>SIMS.S_07_01_NatAlgor-HTS_Q3_NUM</t>
  </si>
  <si>
    <t>DgXlwVmQlKB</t>
  </si>
  <si>
    <t>SIMS.S_07_01_NatAlgor-HTS_Q3_PERC</t>
  </si>
  <si>
    <t>W9GJrNPHYMw</t>
  </si>
  <si>
    <t>SIMS.S_07_01_NatAlgor-HTS_SCORE</t>
  </si>
  <si>
    <t>OOpeAWO3hMq</t>
  </si>
  <si>
    <t>SIMS.S_07_02_QA-HTS_COMM</t>
  </si>
  <si>
    <t>cRMyTQdesDT</t>
  </si>
  <si>
    <t>SIMS.S_07_02_QA-HTS_Q1_RESP</t>
  </si>
  <si>
    <t>Gpv1e87NdX1</t>
  </si>
  <si>
    <t>SIMS.S_07_02_QA-HTS_Q2_RESP</t>
  </si>
  <si>
    <t>xZzIef7ptHz</t>
  </si>
  <si>
    <t>SIMS.S_07_02_QA-HTS_Q3_RESP</t>
  </si>
  <si>
    <t>yERSUiECvt9</t>
  </si>
  <si>
    <t>SIMS.S_07_02_QA-HTS_SCORE</t>
  </si>
  <si>
    <t>oyejFkNJAI7</t>
  </si>
  <si>
    <t>SIMS.S_07_03_RefHIV-CTx_COMM</t>
  </si>
  <si>
    <t>uy4loMMKNe1</t>
  </si>
  <si>
    <t>SIMS.S_07_03_RefHIV-CTx_Q1_RESP</t>
  </si>
  <si>
    <t>w8AFnfeSTrm</t>
  </si>
  <si>
    <t>SIMS.S_07_03_RefHIV-CTx_Q2_RESP</t>
  </si>
  <si>
    <t>YmLiro3R8oC</t>
  </si>
  <si>
    <t>SIMS.S_07_03_RefHIV-CTx_Q3_RESP</t>
  </si>
  <si>
    <t>ATXBhezmneU</t>
  </si>
  <si>
    <t>SIMS.S_07_03_RefHIV-CTx_Q4_DEN</t>
  </si>
  <si>
    <t>TA7TUzZgYda</t>
  </si>
  <si>
    <t>SIMS.S_07_03_RefHIV-CTx_Q4_NUM</t>
  </si>
  <si>
    <t>GKTyI3EQu9V</t>
  </si>
  <si>
    <t>SIMS.S_07_03_RefHIV-CTx_Q4_PERC</t>
  </si>
  <si>
    <t>duPiwxW4YOw</t>
  </si>
  <si>
    <t>SIMS.S_07_03_RefHIV-CTx_SCORE</t>
  </si>
  <si>
    <t>HvVbTS6XQfY</t>
  </si>
  <si>
    <t>SIMS.S_07_04_PT-HTS_COMM</t>
  </si>
  <si>
    <t>iIVot47DTqv</t>
  </si>
  <si>
    <t>SIMS.S_07_04_PT-HTS_NA</t>
  </si>
  <si>
    <t>zIokgHlv4T3</t>
  </si>
  <si>
    <t>SIMS.S_07_04_PT-HTS_Q1_RESP</t>
  </si>
  <si>
    <t>KByMyI6Y4XM</t>
  </si>
  <si>
    <t>SIMS.S_07_04_PT-HTS_Q2_DEN</t>
  </si>
  <si>
    <t>arwkYCUBqJR</t>
  </si>
  <si>
    <t>SIMS.S_07_04_PT-HTS_Q2_NUM</t>
  </si>
  <si>
    <t>PGA4ULxQIWT</t>
  </si>
  <si>
    <t>SIMS.S_07_04_PT-HTS_Q2_PERC</t>
  </si>
  <si>
    <t>ppsVkSdIKjW</t>
  </si>
  <si>
    <t>SIMS.S_07_04_PT-HTS_Q3_A-NUM</t>
  </si>
  <si>
    <t>FoZL5PcsC28</t>
  </si>
  <si>
    <t>SIMS.S_07_04_PT-HTS_SCORE</t>
  </si>
  <si>
    <t>caD9TeaYWW8</t>
  </si>
  <si>
    <t>SIMS.S_07_05_HTS-Sfty-SDP_COMM</t>
  </si>
  <si>
    <t>CAFxsGGOI5s</t>
  </si>
  <si>
    <t>SIMS.S_07_05_HTS-Sfty-SDP_Q1_CB1</t>
  </si>
  <si>
    <t>ak2aO0GNWHY</t>
  </si>
  <si>
    <t>SIMS.S_07_05_HTS-Sfty-SDP_Q1_CB2</t>
  </si>
  <si>
    <t>U9rbJonRYdF</t>
  </si>
  <si>
    <t>SIMS.S_07_05_HTS-Sfty-SDP_Q1_CB3</t>
  </si>
  <si>
    <t>irRmjtku6KG</t>
  </si>
  <si>
    <t>SIMS.S_07_05_HTS-Sfty-SDP_Q1_T-NUM</t>
  </si>
  <si>
    <t>HgIdTiIReJx</t>
  </si>
  <si>
    <t>SIMS.S_07_05_HTS-Sfty-SDP_Q2_RESP</t>
  </si>
  <si>
    <t>yQWE5XehXDi</t>
  </si>
  <si>
    <t>SIMS.S_07_05_HTS-Sfty-SDP_Q3_RESP</t>
  </si>
  <si>
    <t>CrqhH1dIAKo</t>
  </si>
  <si>
    <t>SIMS.S_07_05_HTS-Sfty-SDP_SCORE</t>
  </si>
  <si>
    <t>TpLYZiDWBiD</t>
  </si>
  <si>
    <t>SIMS.S_07_06_Conf-HIV-Tst-SDP_COMM</t>
  </si>
  <si>
    <t>AJh2ztv3WY7</t>
  </si>
  <si>
    <t>SIMS.S_07_06_Conf-HIV-Tst-SDP_Q1_RESP</t>
  </si>
  <si>
    <t>jUyyDg96z7L</t>
  </si>
  <si>
    <t>SIMS.S_07_06_Conf-HIV-Tst-SDP_Q2_RESP</t>
  </si>
  <si>
    <t>aFvdYtYVUw9</t>
  </si>
  <si>
    <t>SIMS.S_07_06_Conf-HIV-Tst-SDP_Q3_RESP</t>
  </si>
  <si>
    <t>deKtKFKgPRz</t>
  </si>
  <si>
    <t>SIMS.S_07_06_Conf-HIV-Tst-SDP_SCORE</t>
  </si>
  <si>
    <t>DQknSj202se</t>
  </si>
  <si>
    <t>SIMS.S_07_07_SelfTst_COMM</t>
  </si>
  <si>
    <t>IMCyxOLNOHz</t>
  </si>
  <si>
    <t>SIMS.S_07_07_SelfTst_NA</t>
  </si>
  <si>
    <t>MkgwjZg4eZt</t>
  </si>
  <si>
    <t>SIMS.S_07_07_SelfTst_Q1_RESP</t>
  </si>
  <si>
    <t>UlrMwXWxdhX</t>
  </si>
  <si>
    <t>SIMS.S_07_07_SelfTst_Q2_RESP</t>
  </si>
  <si>
    <t>dIgYWrJieJ3</t>
  </si>
  <si>
    <t>SIMS.S_07_07_SelfTst_SCORE</t>
  </si>
  <si>
    <t>fc73CpBsJ4m</t>
  </si>
  <si>
    <t>SIMS.S_08_01_PITC-TB_COMM</t>
  </si>
  <si>
    <t>qjj3CDvyyml</t>
  </si>
  <si>
    <t>SIMS.S_08_01_PITC-TB_INSTR_A-NUM</t>
  </si>
  <si>
    <t>WEcT4Wx7ejn</t>
  </si>
  <si>
    <t>SIMS.S_08_01_PITC-TB_Q1_RESP</t>
  </si>
  <si>
    <t>FSOkwShTyH0</t>
  </si>
  <si>
    <t>SIMS.S_08_01_PITC-TB_Q2_DEN</t>
  </si>
  <si>
    <t>DdH8yzvKg2b</t>
  </si>
  <si>
    <t>SIMS.S_08_01_PITC-TB_Q2_NUM</t>
  </si>
  <si>
    <t>sk5b2TNsIL8</t>
  </si>
  <si>
    <t>SIMS.S_08_01_PITC-TB_Q2_PERC</t>
  </si>
  <si>
    <t>lknoxHTEE2L</t>
  </si>
  <si>
    <t>SIMS.S_08_01_PITC-TB_SCORE</t>
  </si>
  <si>
    <t>jXHkrkNZ8vu</t>
  </si>
  <si>
    <t>SIMS.S_08_02_ART-TB_COMM</t>
  </si>
  <si>
    <t>s8wGQMLJ5Bo</t>
  </si>
  <si>
    <t>SIMS.S_08_02_ART-TB_INSTR_A-NUM</t>
  </si>
  <si>
    <t>RCmLZk9Kv4S</t>
  </si>
  <si>
    <t>SIMS.S_08_02_ART-TB_Q1_RESP</t>
  </si>
  <si>
    <t>pzJoy6lEEbS</t>
  </si>
  <si>
    <t>SIMS.S_08_02_ART-TB_Q2_DEN</t>
  </si>
  <si>
    <t>i7Au0WeRMka</t>
  </si>
  <si>
    <t>SIMS.S_08_02_ART-TB_Q2_NUM</t>
  </si>
  <si>
    <t>snTN9OmPO2R</t>
  </si>
  <si>
    <t>SIMS.S_08_02_ART-TB_Q2_PERC</t>
  </si>
  <si>
    <t>Vk2yFXHNIE1</t>
  </si>
  <si>
    <t>SIMS.S_08_02_ART-TB_SCORE</t>
  </si>
  <si>
    <t>Kb88Ie0wDgG</t>
  </si>
  <si>
    <t>SIMS.S_09_01_ITPD-MAT_COMM</t>
  </si>
  <si>
    <t>lX1dw9XOSIS</t>
  </si>
  <si>
    <t>SIMS.S_09_01_ITPD-MAT_Q1_RESP</t>
  </si>
  <si>
    <t>JUeG8rAYOsI</t>
  </si>
  <si>
    <t>SIMS.S_09_01_ITPD-MAT_Q2_CB1</t>
  </si>
  <si>
    <t>cHch0VPNfwx</t>
  </si>
  <si>
    <t>SIMS.S_09_01_ITPD-MAT_Q2_CB2</t>
  </si>
  <si>
    <t>zYExVgcM2uX</t>
  </si>
  <si>
    <t>SIMS.S_09_01_ITPD-MAT_Q2_CB3</t>
  </si>
  <si>
    <t>vJPvVxKGLH4</t>
  </si>
  <si>
    <t>SIMS.S_09_01_ITPD-MAT_Q2_CB4</t>
  </si>
  <si>
    <t>TldRSm5dcU0</t>
  </si>
  <si>
    <t>SIMS.S_09_01_ITPD-MAT_Q2_CB5</t>
  </si>
  <si>
    <t>SC24FNeEO4V</t>
  </si>
  <si>
    <t>SIMS.S_09_01_ITPD-MAT_Q2_T-NUM</t>
  </si>
  <si>
    <t>v43P1f7bQZi</t>
  </si>
  <si>
    <t>SIMS.S_09_01_ITPD-MAT_Q3_DEN</t>
  </si>
  <si>
    <t>dPtirBrDMcd</t>
  </si>
  <si>
    <t>SIMS.S_09_01_ITPD-MAT_Q3_NUM</t>
  </si>
  <si>
    <t>gNsArA1PaNr</t>
  </si>
  <si>
    <t>SIMS.S_09_01_ITPD-MAT_Q3_PERC</t>
  </si>
  <si>
    <t>B5xobqyMdOq</t>
  </si>
  <si>
    <t>SIMS.S_09_01_ITPD-MAT_SCORE</t>
  </si>
  <si>
    <t>dCjdJPsxbVi</t>
  </si>
  <si>
    <t>SIMS.S_09_02_TBScrn-MAT_COMM</t>
  </si>
  <si>
    <t>K2wrY8GhIvy</t>
  </si>
  <si>
    <t>SIMS.S_09_02_TBScrn-MAT_Q1_RESP</t>
  </si>
  <si>
    <t>gsrnAIRsl2L</t>
  </si>
  <si>
    <t>SIMS.S_09_02_TBScrn-MAT_Q2_RESP</t>
  </si>
  <si>
    <t>TZFePxD1iz3</t>
  </si>
  <si>
    <t>SIMS.S_09_02_TBScrn-MAT_Q3_DEN</t>
  </si>
  <si>
    <t>I6oq7eIzSK8</t>
  </si>
  <si>
    <t>SIMS.S_09_02_TBScrn-MAT_Q3_NUM</t>
  </si>
  <si>
    <t>l19J3mu9oCm</t>
  </si>
  <si>
    <t>SIMS.S_09_02_TBScrn-MAT_Q3_PERC</t>
  </si>
  <si>
    <t>zvDjt9wTlRA</t>
  </si>
  <si>
    <t>SIMS.S_09_02_TBScrn-MAT_SCORE</t>
  </si>
  <si>
    <t>C1VXCTVewOm</t>
  </si>
  <si>
    <t>SIMS.S_09_03_DoseReduct-MAT_COMM</t>
  </si>
  <si>
    <t>V8ldbBSNdLL</t>
  </si>
  <si>
    <t>SIMS.S_09_03_DoseReduct-MAT_Q1_RESP</t>
  </si>
  <si>
    <t>AgZ6RIXrRTY</t>
  </si>
  <si>
    <t>SIMS.S_09_03_DoseReduct-MAT_Q2_RESP</t>
  </si>
  <si>
    <t>q7fyntKy9ln</t>
  </si>
  <si>
    <t>SIMS.S_09_03_DoseReduct-MAT_Q3_RESP</t>
  </si>
  <si>
    <t>IOa4EHkZ398</t>
  </si>
  <si>
    <t>SIMS.S_09_03_DoseReduct-MAT_SCORE</t>
  </si>
  <si>
    <t>MvylF8ay71K</t>
  </si>
  <si>
    <t>SIMS.S_09_04_HTS-MAT_COMM</t>
  </si>
  <si>
    <t>dxh8pjxe6KP</t>
  </si>
  <si>
    <t>SIMS.S_09_04_HTS-MAT_Q1_RESP</t>
  </si>
  <si>
    <t>lGy5KGcgMSh</t>
  </si>
  <si>
    <t>SIMS.S_09_04_HTS-MAT_Q2_DEN</t>
  </si>
  <si>
    <t>WRqRTI1MAmj</t>
  </si>
  <si>
    <t>SIMS.S_09_04_HTS-MAT_Q2_NUM</t>
  </si>
  <si>
    <t>uh9Bn1hYh2e</t>
  </si>
  <si>
    <t>SIMS.S_09_04_HTS-MAT_Q2_PERC</t>
  </si>
  <si>
    <t>cg6TKXvRgQr</t>
  </si>
  <si>
    <t>SIMS.S_09_04_HTS-MAT_SCORE</t>
  </si>
  <si>
    <t>aRVo66dYdYA</t>
  </si>
  <si>
    <t>SIMS.S_09_05_MethSupChn-MAT_COMM</t>
  </si>
  <si>
    <t>BFdLBMnnygV</t>
  </si>
  <si>
    <t>SIMS.S_09_05_MethSupChn-MAT_Q1_RESP</t>
  </si>
  <si>
    <t>EXiIRazVCpe</t>
  </si>
  <si>
    <t>SIMS.S_09_05_MethSupChn-MAT_Q2_RESP</t>
  </si>
  <si>
    <t>oMqj1csgIW2</t>
  </si>
  <si>
    <t>SIMS.S_09_05_MethSupChn-MAT_Q3_RESP</t>
  </si>
  <si>
    <t>wzOBsSGXSJc</t>
  </si>
  <si>
    <t>SIMS.S_09_05_MethSupChn-MAT_SCORE</t>
  </si>
  <si>
    <t>w10oE5xWKMx</t>
  </si>
  <si>
    <t>SIMS.S_10_01_QMS-LAB_COMM</t>
  </si>
  <si>
    <t>qKxq4X7nDwE</t>
  </si>
  <si>
    <t>SIMS.S_10_01_QMS-LAB_Q1_CB1</t>
  </si>
  <si>
    <t>vV2ISXFpeTU</t>
  </si>
  <si>
    <t>SIMS.S_10_01_QMS-LAB_Q1_CB2</t>
  </si>
  <si>
    <t>zcjoQ1cvpcU</t>
  </si>
  <si>
    <t>SIMS.S_10_01_QMS-LAB_Q1_CB3</t>
  </si>
  <si>
    <t>XmEP8TSW3WK</t>
  </si>
  <si>
    <t>SIMS.S_10_01_QMS-LAB_Q1_T-NUM</t>
  </si>
  <si>
    <t>a612utWWJiz</t>
  </si>
  <si>
    <t>SIMS.S_10_01_QMS-LAB_Q2_CB1</t>
  </si>
  <si>
    <t>axgNPmXSrIQ</t>
  </si>
  <si>
    <t>SIMS.S_10_01_QMS-LAB_Q2_CB2</t>
  </si>
  <si>
    <t>dfrfP7hhu2A</t>
  </si>
  <si>
    <t>SIMS.S_10_01_QMS-LAB_Q2_T-NUM</t>
  </si>
  <si>
    <t>MkO1EMUpjTT</t>
  </si>
  <si>
    <t>SIMS.S_10_01_QMS-LAB_SCORE</t>
  </si>
  <si>
    <t>HknYrCX2EBd</t>
  </si>
  <si>
    <t>SIMS.S_10_02_BioSafe-LAB_COMM</t>
  </si>
  <si>
    <t>g4j3UTHE2om</t>
  </si>
  <si>
    <t>SIMS.S_10_02_BioSafe-LAB_Q1_CB1</t>
  </si>
  <si>
    <t>kTcU8qptUpX</t>
  </si>
  <si>
    <t>SIMS.S_10_02_BioSafe-LAB_Q1_CB2</t>
  </si>
  <si>
    <t>Cy4TOEsvhFB</t>
  </si>
  <si>
    <t>SIMS.S_10_02_BioSafe-LAB_Q1_CB3</t>
  </si>
  <si>
    <t>VLeRDluNd2q</t>
  </si>
  <si>
    <t>SIMS.S_10_02_BioSafe-LAB_Q1_CB4</t>
  </si>
  <si>
    <t>NXglntcwpPI</t>
  </si>
  <si>
    <t>SIMS.S_10_02_BioSafe-LAB_Q1_CB5</t>
  </si>
  <si>
    <t>waaHPDHYwhC</t>
  </si>
  <si>
    <t>SIMS.S_10_02_BioSafe-LAB_Q1_T-NUM</t>
  </si>
  <si>
    <t>fjjGGmYTLHg</t>
  </si>
  <si>
    <t>SIMS.S_10_02_BioSafe-LAB_Q2_RESP</t>
  </si>
  <si>
    <t>MjWfcs55A51</t>
  </si>
  <si>
    <t>SIMS.S_10_02_BioSafe-LAB_Q3_RESP</t>
  </si>
  <si>
    <t>ME1UEOAmCXL</t>
  </si>
  <si>
    <t>SIMS.S_10_02_BioSafe-LAB_SCORE</t>
  </si>
  <si>
    <t>p2ghney8jq1</t>
  </si>
  <si>
    <t>SIMS.S_10_03_SOP-LAB_COMM</t>
  </si>
  <si>
    <t>Q2GgEZ0Hcgg</t>
  </si>
  <si>
    <t>SIMS.S_10_03_SOP-LAB_Q1_DEN</t>
  </si>
  <si>
    <t>mKuxFdnOEWA</t>
  </si>
  <si>
    <t>SIMS.S_10_03_SOP-LAB_Q1_NUM</t>
  </si>
  <si>
    <t>znnWb103dm3</t>
  </si>
  <si>
    <t>SIMS.S_10_03_SOP-LAB_Q1_PERC</t>
  </si>
  <si>
    <t>VJGyPX9Oqsv</t>
  </si>
  <si>
    <t>SIMS.S_10_03_SOP-LAB_Q2_RESP</t>
  </si>
  <si>
    <t>v4Ykfgm3iF1</t>
  </si>
  <si>
    <t>SIMS.S_10_03_SOP-LAB_SCORE</t>
  </si>
  <si>
    <t>Y9AGlvJTaxk</t>
  </si>
  <si>
    <t>SIMS.S_10_04_QualTestMon-LAB_COMM</t>
  </si>
  <si>
    <t>GoeW87ZSKaE</t>
  </si>
  <si>
    <t>SIMS.S_10_04_QualTestMon-LAB_Q1_DEN</t>
  </si>
  <si>
    <t>KVVJpfavLM1</t>
  </si>
  <si>
    <t>SIMS.S_10_04_QualTestMon-LAB_Q1_NUM</t>
  </si>
  <si>
    <t>WNv5oFXgN1A</t>
  </si>
  <si>
    <t>SIMS.S_10_04_QualTestMon-LAB_Q1_PERC</t>
  </si>
  <si>
    <t>GciLNi5Ojmc</t>
  </si>
  <si>
    <t>SIMS.S_10_04_QualTestMon-LAB_Q2_DEN</t>
  </si>
  <si>
    <t>J6tWyI5pv2F</t>
  </si>
  <si>
    <t>SIMS.S_10_04_QualTestMon-LAB_Q2_NUM</t>
  </si>
  <si>
    <t>XjK05ef93S0</t>
  </si>
  <si>
    <t>SIMS.S_10_04_QualTestMon-LAB_Q2_PERC</t>
  </si>
  <si>
    <t>iTsFgbVK6Wi</t>
  </si>
  <si>
    <t>SIMS.S_10_04_QualTestMon-LAB_Q3_A-NUM</t>
  </si>
  <si>
    <t>N6F3FZiobcC</t>
  </si>
  <si>
    <t>SIMS.S_10_04_QualTestMon-LAB_SCORE</t>
  </si>
  <si>
    <t>ix3HJqZmqrp</t>
  </si>
  <si>
    <t>SIMS.S_10_05_TestInterupt-LAB_COMM</t>
  </si>
  <si>
    <t>MXIb6R0yb0k</t>
  </si>
  <si>
    <t>SIMS.S_10_05_TestInterupt-LAB_Q1_CB1</t>
  </si>
  <si>
    <t>ehTZRifjKbS</t>
  </si>
  <si>
    <t>SIMS.S_10_05_TestInterupt-LAB_Q1_CB2</t>
  </si>
  <si>
    <t>H1Ik4Xn5Ped</t>
  </si>
  <si>
    <t>SIMS.S_10_05_TestInterupt-LAB_Q1_CB3</t>
  </si>
  <si>
    <t>IvcDyK8LItE</t>
  </si>
  <si>
    <t>SIMS.S_10_05_TestInterupt-LAB_Q1_CB4</t>
  </si>
  <si>
    <t>mYUVvGXH8cE</t>
  </si>
  <si>
    <t>SIMS.S_10_05_TestInterupt-LAB_Q1_CB5</t>
  </si>
  <si>
    <t>lnOjSzsHsBt</t>
  </si>
  <si>
    <t>SIMS.S_10_05_TestInterupt-LAB_Q1_CB6</t>
  </si>
  <si>
    <t>nj775vGvgxJ</t>
  </si>
  <si>
    <t>SIMS.S_10_05_TestInterupt-LAB_Q1_T-NUM</t>
  </si>
  <si>
    <t>sOndY3wHLA0</t>
  </si>
  <si>
    <t>SIMS.S_10_05_TestInterupt-LAB_Q2_RESP</t>
  </si>
  <si>
    <t>CwkxKgoDqeM</t>
  </si>
  <si>
    <t>SIMS.S_10_05_TestInterupt-LAB_SCORE</t>
  </si>
  <si>
    <t>rQt9NQlp7Jx</t>
  </si>
  <si>
    <t>SIMS.S_10_06_WasteMan-LAB_COMM</t>
  </si>
  <si>
    <t>wIvdxQIfvjD</t>
  </si>
  <si>
    <t>SIMS.S_10_06_WasteMan-LAB_NA</t>
  </si>
  <si>
    <t>yDmX1CAJXNT</t>
  </si>
  <si>
    <t>SIMS.S_10_06_WasteMan-LAB_Q1_RESP</t>
  </si>
  <si>
    <t>enkN7i9lKsw</t>
  </si>
  <si>
    <t>SIMS.S_10_06_WasteMan-LAB_Q2_RESP</t>
  </si>
  <si>
    <t>ziaBYjPr9tz</t>
  </si>
  <si>
    <t>SIMS.S_10_06_WasteMan-LAB_Q3_CB1</t>
  </si>
  <si>
    <t>ylMaGkD6zVL</t>
  </si>
  <si>
    <t>SIMS.S_10_06_WasteMan-LAB_Q3_CB2</t>
  </si>
  <si>
    <t>oE7vxPwUbRr</t>
  </si>
  <si>
    <t>SIMS.S_10_06_WasteMan-LAB_Q3_T-NUM</t>
  </si>
  <si>
    <t>yZu9KWYda4H</t>
  </si>
  <si>
    <t>SIMS.S_10_06_WasteMan-LAB_SCORE</t>
  </si>
  <si>
    <t>qPdBgPqBTCz</t>
  </si>
  <si>
    <t>SIMS.S_10_07_InjSafe-LAB_COMM</t>
  </si>
  <si>
    <t>ymb4IMK9nUH</t>
  </si>
  <si>
    <t>SIMS.S_10_07_InjSafe-LAB_NA</t>
  </si>
  <si>
    <t>CYGlpbtCg9g</t>
  </si>
  <si>
    <t>SIMS.S_10_07_InjSafe-LAB_Q1_CB1</t>
  </si>
  <si>
    <t>hgywh19aTea</t>
  </si>
  <si>
    <t>SIMS.S_10_07_InjSafe-LAB_Q1_CB2</t>
  </si>
  <si>
    <t>VnbXpCwL1bH</t>
  </si>
  <si>
    <t>SIMS.S_10_07_InjSafe-LAB_Q1_CB3</t>
  </si>
  <si>
    <t>k9DilRSMKTr</t>
  </si>
  <si>
    <t>SIMS.S_10_07_InjSafe-LAB_Q1_T-NUM</t>
  </si>
  <si>
    <t>O49lk3RD6Uz</t>
  </si>
  <si>
    <t>SIMS.S_10_07_InjSafe-LAB_Q2_RESP</t>
  </si>
  <si>
    <t>sS5XYH4txoi</t>
  </si>
  <si>
    <t>SIMS.S_10_07_InjSafe-LAB_Q3_RESP</t>
  </si>
  <si>
    <t>DbBMhVYtwmz</t>
  </si>
  <si>
    <t>SIMS.S_10_07_InjSafe-LAB_Q4_RESP</t>
  </si>
  <si>
    <t>jvujCMxmfSx</t>
  </si>
  <si>
    <t>SIMS.S_10_07_InjSafe-LAB_SCORE</t>
  </si>
  <si>
    <t>WBflBZ1Pgey</t>
  </si>
  <si>
    <t>SIMS.S_10_08_ViralLoadCap_COMM</t>
  </si>
  <si>
    <t>w6FTtkQbtB3</t>
  </si>
  <si>
    <t>SIMS.S_10_08_ViralLoadCap_NA</t>
  </si>
  <si>
    <t>HJs2mtVfADg</t>
  </si>
  <si>
    <t>SIMS.S_10_08_ViralLoadCap_Q1_CB1</t>
  </si>
  <si>
    <t>vwvTLnAvYVM</t>
  </si>
  <si>
    <t>SIMS.S_10_08_ViralLoadCap_Q1_CB2</t>
  </si>
  <si>
    <t>kMUKNSnDU1R</t>
  </si>
  <si>
    <t>SIMS.S_10_08_ViralLoadCap_Q1_CB3</t>
  </si>
  <si>
    <t>bs3oflEbwCo</t>
  </si>
  <si>
    <t>SIMS.S_10_08_ViralLoadCap_Q1_CB4</t>
  </si>
  <si>
    <t>FVEP7CekYX0</t>
  </si>
  <si>
    <t>SIMS.S_10_08_ViralLoadCap_Q1_T-NUM</t>
  </si>
  <si>
    <t>zCpvCH78jZm</t>
  </si>
  <si>
    <t>SIMS.S_10_08_ViralLoadCap_Q2_CB1</t>
  </si>
  <si>
    <t>BlD6BdPFLqv</t>
  </si>
  <si>
    <t>SIMS.S_10_08_ViralLoadCap_Q2_CB2</t>
  </si>
  <si>
    <t>C5zug0ibytL</t>
  </si>
  <si>
    <t>SIMS.S_10_08_ViralLoadCap_Q2_CB3</t>
  </si>
  <si>
    <t>BXw9PlkPxjj</t>
  </si>
  <si>
    <t>SIMS.S_10_08_ViralLoadCap_Q2_T-NUM</t>
  </si>
  <si>
    <t>B3F6CjLdkCo</t>
  </si>
  <si>
    <t>SIMS.S_10_08_ViralLoadCap_SCORE</t>
  </si>
  <si>
    <t>QJxbOtmwJYw</t>
  </si>
  <si>
    <t>SIMS.S_10_09_ViralLoadSpecRef_COMM</t>
  </si>
  <si>
    <t>M5HgETng19c</t>
  </si>
  <si>
    <t>SIMS.S_10_09_ViralLoadSpecRef_NA</t>
  </si>
  <si>
    <t>se2vk6S2jXe</t>
  </si>
  <si>
    <t>SIMS.S_10_09_ViralLoadSpecRef_Q1_CB1</t>
  </si>
  <si>
    <t>KmuvemnIVCF</t>
  </si>
  <si>
    <t>SIMS.S_10_09_ViralLoadSpecRef_Q1_CB2</t>
  </si>
  <si>
    <t>Iut2Bo5UNf7</t>
  </si>
  <si>
    <t>SIMS.S_10_09_ViralLoadSpecRef_Q1_CB3</t>
  </si>
  <si>
    <t>sglgCMP4r2v</t>
  </si>
  <si>
    <t>SIMS.S_10_09_ViralLoadSpecRef_Q1_CB4</t>
  </si>
  <si>
    <t>FmqRgTmQ8ff</t>
  </si>
  <si>
    <t>SIMS.S_10_09_ViralLoadSpecRef_Q1_T-NUM</t>
  </si>
  <si>
    <t>Meq9BWW4laa</t>
  </si>
  <si>
    <t>SIMS.S_10_09_ViralLoadSpecRef_Q2_CB1</t>
  </si>
  <si>
    <t>Lx3jrI5k41Y</t>
  </si>
  <si>
    <t>SIMS.S_10_09_ViralLoadSpecRef_Q2_CB2</t>
  </si>
  <si>
    <t>i5Yxbrc1qud</t>
  </si>
  <si>
    <t>SIMS.S_10_09_ViralLoadSpecRef_Q2_CB3</t>
  </si>
  <si>
    <t>MJf2l9WtViS</t>
  </si>
  <si>
    <t>SIMS.S_10_09_ViralLoadSpecRef_Q2_T-NUM</t>
  </si>
  <si>
    <t>bCDjQOmyuJC</t>
  </si>
  <si>
    <t>SIMS.S_10_09_ViralLoadSpecRef_SCORE</t>
  </si>
  <si>
    <t>znNzMV0eXYd</t>
  </si>
  <si>
    <t>SIMS.S_10_10_SafeBlood-LAB_COMM</t>
  </si>
  <si>
    <t>sso6m2NEIt8</t>
  </si>
  <si>
    <t>SIMS.S_10_10_SafeBlood-LAB_NA</t>
  </si>
  <si>
    <t>Hg0Uu0yV4ss</t>
  </si>
  <si>
    <t>SIMS.S_10_10_SafeBlood-LAB_Q1_CB1</t>
  </si>
  <si>
    <t>M06QsavkhP0</t>
  </si>
  <si>
    <t>SIMS.S_10_10_SafeBlood-LAB_Q1_CB2</t>
  </si>
  <si>
    <t>aXcudnaGkdw</t>
  </si>
  <si>
    <t>SIMS.S_10_10_SafeBlood-LAB_Q1_CB3</t>
  </si>
  <si>
    <t>CrLY178lwCC</t>
  </si>
  <si>
    <t>SIMS.S_10_10_SafeBlood-LAB_Q1_T-NUM</t>
  </si>
  <si>
    <t>BaKlxyLty90</t>
  </si>
  <si>
    <t>SIMS.S_10_10_SafeBlood-LAB_Q2_CB1</t>
  </si>
  <si>
    <t>ZyDJdeRV2uw</t>
  </si>
  <si>
    <t>SIMS.S_10_10_SafeBlood-LAB_Q2_CB2</t>
  </si>
  <si>
    <t>KeQJMceGpEP</t>
  </si>
  <si>
    <t>SIMS.S_10_10_SafeBlood-LAB_Q2_CB3</t>
  </si>
  <si>
    <t>hvqqMK0yh9h</t>
  </si>
  <si>
    <t>SIMS.S_10_10_SafeBlood-LAB_Q2_T-NUM</t>
  </si>
  <si>
    <t>Sp4s1fm6uAz</t>
  </si>
  <si>
    <t>SIMS.S_10_10_SafeBlood-LAB_SCORE</t>
  </si>
  <si>
    <t>NdGNOsg2txa</t>
  </si>
  <si>
    <t>SIMS.S_10_11_BloodBnk-Linkage_COMM</t>
  </si>
  <si>
    <t>DyNXTjvjZfv</t>
  </si>
  <si>
    <t>SIMS.S_10_11_BloodBnk-Linkage_Q1_RESP</t>
  </si>
  <si>
    <t>bddJIxliuvb</t>
  </si>
  <si>
    <t>SIMS.S_10_11_BloodBnk-Linkage_Q2_RESP</t>
  </si>
  <si>
    <t>XGOgsVoLLgc</t>
  </si>
  <si>
    <t>SIMS.S_10_11_BloodBnk-Linkage_Q3_RESP</t>
  </si>
  <si>
    <t>OvWmumNna0D</t>
  </si>
  <si>
    <t>SIMS.S_10_11_BloodBnk-Linkage_SCORE</t>
  </si>
  <si>
    <t>TB_ART_N_DSD_Age_Sex_NewExistingArt_HIVStatus</t>
  </si>
  <si>
    <t>TB_ART_N_TA_Age_Sex_NewExistingArt_HIVStatus</t>
  </si>
  <si>
    <t>TB_PREV_D_DSD_Age_TherapyType_NewExArt_HIV</t>
  </si>
  <si>
    <t>TB_PREV_D_DSD_Age_Therapy_NewExArt_HIV_TARGET</t>
  </si>
  <si>
    <t>TB_PREV_D_TA_Age_TherapyType_NewExArt_HIV</t>
  </si>
  <si>
    <t>TB_PREV_D_TA_Age_Therapy_NewExArt_HIV_TARGET</t>
  </si>
  <si>
    <t>TB_PREV_N_DSD_Age_TherapyType_NewExArt_HIV</t>
  </si>
  <si>
    <t>TB_PREV_N_DSD_Age_Therapy_NewExArt_HIV_TARGET</t>
  </si>
  <si>
    <t>J1E7eh1CyA0</t>
  </si>
  <si>
    <t>TB_PREV_N_MOH_Age_Agg_Sex_HIVStatus</t>
  </si>
  <si>
    <t>LZbeWYZEkYL</t>
  </si>
  <si>
    <t>TB_PREV_N_MOH_TherapyType_NewExArt_HIV</t>
  </si>
  <si>
    <t>TB_PREV_N_TA_Age_TherapyType_NewExArt_HIV</t>
  </si>
  <si>
    <t>TB_PREV_N_TA_Age_Therapy_NewExArt_HIV_TARGET</t>
  </si>
  <si>
    <t>TB_STAT_D_DSD_AgeAgg_Sex_KnownNewPosNeg_TARGET</t>
  </si>
  <si>
    <t>TB_STAT_D_TA_Age_Agg_Sex_KnownNewPosNeg_TARGET</t>
  </si>
  <si>
    <t>TB_STAT_N_DSD_AgeAgg_Sex_KnownNewPosNeg_TARGET</t>
  </si>
  <si>
    <t>TB_STAT_N_TA_Age_Agg_Sex_KnownNewPosNeg_TARGET</t>
  </si>
  <si>
    <t>TX_CURR_NAT_N_NAT_Age_Agg_Sex_HIVStatus</t>
  </si>
  <si>
    <t>TX_CURR_NAT_N_NAT_Age_Sex_HIVStatus</t>
  </si>
  <si>
    <t>TX_CURR_SUBNAT_N_SUBNAT_Age_Agg_Sex_HIVStatus</t>
  </si>
  <si>
    <t>TX_CURR_SUBNAT_N_SUBNAT_Age_Sex_HIV</t>
  </si>
  <si>
    <t>TX_ML_N_DSD_Age_Sex_ARTCOD</t>
  </si>
  <si>
    <t>TX_ML_N_DSD_Age_Sex_ARTNoContact</t>
  </si>
  <si>
    <t>TX_ML_N_DSD_NARRATIVE</t>
  </si>
  <si>
    <t>TX_ML_N_DSD_NARRATIVE_TARGET</t>
  </si>
  <si>
    <t>TX_ML_N_TA_Age_Sex_ARTCOD</t>
  </si>
  <si>
    <t>TX_ML_N_TA_Age_Sex_ARTNoContact</t>
  </si>
  <si>
    <t>TX_ML_N_TA_NARRATIVE</t>
  </si>
  <si>
    <t>TX_ML_N_TA_NARRATIVE_TARGET</t>
  </si>
  <si>
    <t>TX_PVLS_D_DSD_Age_Sex_Ind_HIV_TARGET_v2</t>
  </si>
  <si>
    <t>TX_PVLS_D_TA_Age_Sex_Ind_HIV_TARGET_v2</t>
  </si>
  <si>
    <t>TX_TB_D_DSD_Age_Sex_NewExistingArt_TARGET</t>
  </si>
  <si>
    <t>TX_TB_D_DSD_Age_Sex_TBScreen_ART_HIV_TARGET</t>
  </si>
  <si>
    <t>TX_TB_D_DSD_Age_Sex_TBScreen_ART_HIV</t>
  </si>
  <si>
    <t>TX_TB_D_DSD_Specimen_Return_HIVStatus</t>
  </si>
  <si>
    <t>TX_TB_D_TA_Age_Sex_NewExistingArt_TARGET</t>
  </si>
  <si>
    <t>TX_TB_D_TA_Age_Sex_TBScreen_ART_HIV_TARGET</t>
  </si>
  <si>
    <t>TX_TB_D_TA_Age_Sex_TBScreen_ART_HIV</t>
  </si>
  <si>
    <t>TX_TB_D_TA_Specimen_Return_HIVStatus</t>
  </si>
  <si>
    <t>TX_TB_N_DSD_Age_Sex_NewExistingArt</t>
  </si>
  <si>
    <t>TX_TB_N_TA_Age_Sex_NewExistingArt</t>
  </si>
  <si>
    <t>VL_SUPPRESSION_NAT_N_NAT_AgeAgg_Sex_HIV</t>
  </si>
  <si>
    <t>VL_SUPPRESSION_NAT_N_NAT_AgeA_S_H_TARGET</t>
  </si>
  <si>
    <t>VL_SUPPRESSION_NAT_N_NAT_Age_Sex_HIV</t>
  </si>
  <si>
    <t>VL_SUPPRESSION_NAT_N_NAT_HIV_Sex</t>
  </si>
  <si>
    <t>VL_SUPPRESSION_NAT_N_NAT_HIV_Sex_TARGET</t>
  </si>
  <si>
    <t>VL_SUPPRESSION_NAT_N_NAT_HIV</t>
  </si>
  <si>
    <t>VL_SUPPRESSION_NAT_N_NAT_HIVStatus_TARGET</t>
  </si>
  <si>
    <t>VL_SUPPRESSION_NAT_N_NAT_RT_HIV</t>
  </si>
  <si>
    <t>VL_SUPPRESSION_NAT_N_NAT_RT_HIV_TARGET</t>
  </si>
  <si>
    <t>VL_SUPPRESSION_SUBNAT_N_SUBNAT_AgeA_S_H</t>
  </si>
  <si>
    <t>VL_SUPPRESSION_SUBNAT_N_SUBNAT_AgeA_S_H_TARGET</t>
  </si>
  <si>
    <t>VL_SUPPRESSION_SUBNAT_N_SUBNAT_Age_S_H</t>
  </si>
  <si>
    <t>VL_SUPPRESSION_SUBNAT_N_SUBNAT_HIV_Sex</t>
  </si>
  <si>
    <t>VL_SUPPRESSION_SUBNAT_N_SUBNAT_HIV_Sex_TARGET</t>
  </si>
  <si>
    <t>VL_SUPPRESSION_SUBNAT_N_SUBNAT_HIV</t>
  </si>
  <si>
    <t>VL_SUPPRESSION_SUBNAT_N_SUBNAT_HIV_TARGET</t>
  </si>
  <si>
    <t>VL_SUPPRESSION_SUBNAT_N_SUBNAT_RT_HIV</t>
  </si>
  <si>
    <t>VL_SUPPRESSION_SUBNAT_N_SUBNAT_RT_HIV_TARGET</t>
  </si>
  <si>
    <t>VMMC_CIRC_NAT_N_NAT_Age_Agg_Sex_TARGET</t>
  </si>
  <si>
    <t>VMMC_CIRC_NAT_N_NAT_Age_Agg_Sex</t>
  </si>
  <si>
    <t>VMMC_CIRC_NAT_N_NAT_Age_Sex</t>
  </si>
  <si>
    <t>VMMC_CIRC_NAT_N_NAT_Sex_TARGET</t>
  </si>
  <si>
    <t>VMMC_CIRC_NAT_N_NAT_Sex</t>
  </si>
  <si>
    <t>VMMC_CIRC_N_DSD_Age_Sex_HIVStatus_TARGET</t>
  </si>
  <si>
    <t>VMMC_CIRC_N_DSD_Age_Sex_HIVStatus</t>
  </si>
  <si>
    <t>VMMC_CIRC_N_TA_Age_Sex_HIVStatus_TARGET</t>
  </si>
  <si>
    <t>VMMC_CIRC_N_TA_Age_Sex_HIVStatus</t>
  </si>
  <si>
    <t>VMMC_CIRC_SUBNAT_N_SUBNAT_Age_Agg_Sex_TARGET</t>
  </si>
  <si>
    <t>VMMC_CIRC_SUBNAT_N_SUBNAT_Age_Agg_Sex</t>
  </si>
  <si>
    <t>VMMC_CIRC_SUBNAT_N_SUBNAT_Age_Sex</t>
  </si>
  <si>
    <t>VMMC_CIRC_SUBNAT_N_SUBNAT_Sex_TARGET</t>
  </si>
  <si>
    <t>VMMC_CIRC_SUBNAT_N_SUBNAT_Sex</t>
  </si>
  <si>
    <t>VMMC_TOTALCIRC_NAT_N_NAT_Age_Sex_TARGET</t>
  </si>
  <si>
    <t>VMMC_TOTALCIRC_NAT_N_NAT_Age_Sex</t>
  </si>
  <si>
    <t>VMMC_TOTALCIRC_NAT_N_NAT_Sex_TARGET</t>
  </si>
  <si>
    <t>VMMC_TOTALCIRC_NAT_N_NAT_Sex</t>
  </si>
  <si>
    <t>VMMC_TOTALCIRC_SUBNAT_N_SUBNAT_Age_Sex_TARGET</t>
  </si>
  <si>
    <t>VMMC_TOTALCIRC_SUBNAT_N_SUBNAT_Age_Sex</t>
  </si>
  <si>
    <t>VMMC_TOTALCIRC_SUBNAT_N_SUBNAT_Sex_TARGET</t>
  </si>
  <si>
    <t>VMMC_TOTALCIRC_SUBNAT_N_SUBNAT_Sex</t>
  </si>
  <si>
    <t>DJQBaK3fjmQ</t>
  </si>
  <si>
    <t>Age (&lt;1-50+-uk, 12), Sex, No Contact Outcome and HIV Status (Positive)</t>
  </si>
  <si>
    <t>hvt2KcpoLMp</t>
  </si>
  <si>
    <t>A5A8LKqJw4w</t>
  </si>
  <si>
    <t>Age/Sex/ARTNoContactReason/HIVStatus</t>
  </si>
  <si>
    <t>Age/Sex/ARTNoContact/HIVStatus</t>
  </si>
  <si>
    <t>vG1lO5wzOfN</t>
  </si>
  <si>
    <t>Key Populations v3, Confirmed Recency Result and HIV Status (Positive)</t>
  </si>
  <si>
    <t>OZ7YMnExicg</t>
  </si>
  <si>
    <t>wPRfPwVUptW</t>
  </si>
  <si>
    <t>x97sG7HEYs4</t>
  </si>
  <si>
    <t>DFlxo745FAK</t>
  </si>
  <si>
    <t>Individuals/CadreCategory</t>
  </si>
  <si>
    <t>Individuals/CadreCategory/FinancialSupport</t>
  </si>
  <si>
    <t>Individuals/CadreOU</t>
  </si>
  <si>
    <t>Individuals/CadreOU/FinancialSupport</t>
  </si>
  <si>
    <t>Ind/CadreCategory</t>
  </si>
  <si>
    <t>Ind/CadreCat/FinancialSprt</t>
  </si>
  <si>
    <t>Ind/CadreOU</t>
  </si>
  <si>
    <t>Ind/CadreOU/FinanceSprt</t>
  </si>
  <si>
    <t>Index/Age/Sex/HIVStatus</t>
  </si>
  <si>
    <t>Emergency Ward/Age/Sex/HIVStatus</t>
  </si>
  <si>
    <t>Inpat/Age/Sex/HIVStatus</t>
  </si>
  <si>
    <t>PMTCT ANC/Age/Sex/HIVStatus</t>
  </si>
  <si>
    <t>PMTCT PostANC/Age/Sex/HIVStatus</t>
  </si>
  <si>
    <t>STI Clinic/Age/Sex/HIVStatus</t>
  </si>
  <si>
    <t>TBClinic/Age/Sex/HIVStatus</t>
  </si>
  <si>
    <t>VCT/Age/Sex/HIVStatus</t>
  </si>
  <si>
    <t>VMMC/Age/Sex/HIVStatus</t>
  </si>
  <si>
    <t>OtherPITC/Age/Sex/HIVStatus</t>
  </si>
  <si>
    <t>IndexMod/Age/Sex/HIVStatus</t>
  </si>
  <si>
    <t>MobileMod/Age/Sex/HIVStatus</t>
  </si>
  <si>
    <t>VCTMod/Age/Sex/HIVStatus</t>
  </si>
  <si>
    <t>OtherMod/Age/Sex/HIVStatus</t>
  </si>
  <si>
    <t>Age/Sex/ARTCauseofDeath/HIVStatus</t>
  </si>
  <si>
    <t>Age/Sex/ARTCOD/HIVStatus</t>
  </si>
  <si>
    <t>qL1qysWLZoq</t>
  </si>
  <si>
    <t>Hx5jjGAdVsT</t>
  </si>
  <si>
    <t>CadreOU/FinanceSupport</t>
  </si>
  <si>
    <t>HIV recency test</t>
  </si>
  <si>
    <t>uZ2UTVh2wkJ</t>
  </si>
  <si>
    <t>r9N46a1q942</t>
  </si>
  <si>
    <t>NcMMbbymtij</t>
  </si>
  <si>
    <t>Community - Index FY20R/FY21T</t>
  </si>
  <si>
    <t>meeCojWkvYJ</t>
  </si>
  <si>
    <t>Community - Mobile FY20R/FY21T</t>
  </si>
  <si>
    <t>Ht2NMbfu5ED</t>
  </si>
  <si>
    <t>h51kxGEgrt5</t>
  </si>
  <si>
    <t>Community - Other Services FY20R/FY21T</t>
  </si>
  <si>
    <t>vlspqUFm1B7</t>
  </si>
  <si>
    <t>Community - VCT FY20R/FY21T</t>
  </si>
  <si>
    <t>Facility - Emergency Ward FY20R/FY21T</t>
  </si>
  <si>
    <t>qd40Q1SO9dF</t>
  </si>
  <si>
    <t>ec26oQNRb4X</t>
  </si>
  <si>
    <t>Facility - Index FY20R/FY21T</t>
  </si>
  <si>
    <t>Facility - Inpatient FY20R/FY21T</t>
  </si>
  <si>
    <t>IwRcCYar8ur</t>
  </si>
  <si>
    <t>Facility - Malnutrition FY20R/FY21T</t>
  </si>
  <si>
    <t>VSt8amo3YPG</t>
  </si>
  <si>
    <t>XBJf9OejJSW</t>
  </si>
  <si>
    <t>Facility - Other PITC FY20R/FY21T</t>
  </si>
  <si>
    <t>Facility - Pediatric FY20R/FY21T</t>
  </si>
  <si>
    <t>Gw2NhUe84Y3</t>
  </si>
  <si>
    <t>L6vIPJJRGXC</t>
  </si>
  <si>
    <t>Facility - PMTCT ANC1 Only FY20R/FY21T</t>
  </si>
  <si>
    <t>V9E79AGAc4P</t>
  </si>
  <si>
    <t>Facility - PMTCT Post ANC1 FY20R/FY21T</t>
  </si>
  <si>
    <t>LQzDaL5UXZH</t>
  </si>
  <si>
    <t>Facility - STI Clinic FY20R/FY21T</t>
  </si>
  <si>
    <t>QNQbUxNWzAR</t>
  </si>
  <si>
    <t>Facility - VCT FY20R/FY21T</t>
  </si>
  <si>
    <t>Gcy85ranmtK</t>
  </si>
  <si>
    <t>fHAAisNG4Cg</t>
  </si>
  <si>
    <t>Facility - TB Clinic FY20R/FY21T</t>
  </si>
  <si>
    <t>njO4OPQUNUb</t>
  </si>
  <si>
    <t>Facility - VMMC FY20R/FY21T</t>
  </si>
  <si>
    <t>Age/Sex/NewExistArt/HIV</t>
  </si>
  <si>
    <t>jjAqh9S3zsB</t>
  </si>
  <si>
    <t>F4ObnKzDiDv</t>
  </si>
  <si>
    <t>voXvq70d05J</t>
  </si>
  <si>
    <t>XDgEjWlb3lm</t>
  </si>
  <si>
    <t>EICV6m2Ay7l</t>
  </si>
  <si>
    <t>l18Wb0AsBCo</t>
  </si>
  <si>
    <t>emCc2YRvti9</t>
  </si>
  <si>
    <t>dV8zIx753Wf</t>
  </si>
  <si>
    <t>Hls83JaY3cE</t>
  </si>
  <si>
    <t>lJQyt3PjrVy</t>
  </si>
  <si>
    <t>P7oqxB9kH2q</t>
  </si>
  <si>
    <t>Pdn8z1DFXaV</t>
  </si>
  <si>
    <t>QG5SE83IVmL</t>
  </si>
  <si>
    <t>xzHStH1s4R1</t>
  </si>
  <si>
    <t>ClkvX1lYY12</t>
  </si>
  <si>
    <t>qD7KttORvdt</t>
  </si>
  <si>
    <t>ByjSP2PzMAp</t>
  </si>
  <si>
    <t>L1mLfnrdBF2</t>
  </si>
  <si>
    <t>GT2359HqAlD</t>
  </si>
  <si>
    <t>cmi1KQ4HsHE</t>
  </si>
  <si>
    <t>JGB5j2X8O8X</t>
  </si>
  <si>
    <t>Tpc0Ztxae9H</t>
  </si>
  <si>
    <t>cjhP61bmlAo</t>
  </si>
  <si>
    <t>msuc7nu3r3E</t>
  </si>
  <si>
    <t>Sr97SC1xat1</t>
  </si>
  <si>
    <t>T58IkfGFVWp</t>
  </si>
  <si>
    <t>cnlEjFkl5UZ</t>
  </si>
  <si>
    <t>LS7LWW80RKT</t>
  </si>
  <si>
    <t>Jeq8of13g6i</t>
  </si>
  <si>
    <t>ZqkvAj39TFT</t>
  </si>
  <si>
    <t>g3PzVzLmrUf</t>
  </si>
  <si>
    <t>aVW7vMvCbiE</t>
  </si>
  <si>
    <t>CEcYYCkTncR</t>
  </si>
  <si>
    <t>eETkniBTJC9</t>
  </si>
  <si>
    <t>ukYajUPNjbH</t>
  </si>
  <si>
    <t>L7qTAoZAMvd</t>
  </si>
  <si>
    <t>Q2Olw4aAixZ</t>
  </si>
  <si>
    <t>mCtbMQYjHjj</t>
  </si>
  <si>
    <t>CXk5U8Nkq5v</t>
  </si>
  <si>
    <t>r1KalF9Sxz5</t>
  </si>
  <si>
    <t>nfCSaQXfbcy</t>
  </si>
  <si>
    <t>ywvQ6MKcUZi</t>
  </si>
  <si>
    <t>vYZLPZAuv8A</t>
  </si>
  <si>
    <t>xLk4GWakNtL</t>
  </si>
  <si>
    <t>SnfQeXdY7of</t>
  </si>
  <si>
    <t>PcsTdqSq0Id</t>
  </si>
  <si>
    <t>pT3CY0dS9ka</t>
  </si>
  <si>
    <t>WGV3YTTqrZ3</t>
  </si>
  <si>
    <t>fCdRe3ETRLS</t>
  </si>
  <si>
    <t>gHWvaN4pNcm</t>
  </si>
  <si>
    <t>eU4r6LrqQdH</t>
  </si>
  <si>
    <t>jdMPOv2Xu8o</t>
  </si>
  <si>
    <t>faJOWWhATpy</t>
  </si>
  <si>
    <t>oLS6h8HCl7e</t>
  </si>
  <si>
    <t>c60fuhOWPu4</t>
  </si>
  <si>
    <t>PTL2kxpEOg3</t>
  </si>
  <si>
    <t>fc3XuCFdH6U</t>
  </si>
  <si>
    <t>FazeYvGkStI</t>
  </si>
  <si>
    <t>EVwSAwSEfTg</t>
  </si>
  <si>
    <t>NxDa86Y4Upe</t>
  </si>
  <si>
    <t>dSiadzIGmdz</t>
  </si>
  <si>
    <t>G6QgzwFMWSP</t>
  </si>
  <si>
    <t>evr8oVIhVhG</t>
  </si>
  <si>
    <t>Y3aCLwI6IU3</t>
  </si>
  <si>
    <t>cW4rzgGLNLg</t>
  </si>
  <si>
    <t>ihyEAYAbhFM</t>
  </si>
  <si>
    <t>Number of active beneficiaries &lt;15 years of age whose primary caregiver knows the child's HIV status.</t>
  </si>
  <si>
    <t>degs_Top Level (USE ONLY for FY16 Results/FY17 Targets)</t>
  </si>
  <si>
    <t>degs_Top Level (USE ONLY for FY17 Results/FY18 Targets)</t>
  </si>
  <si>
    <t>degs_Top Level (USE ONLY for FY18 Results/FY19 Targets)</t>
  </si>
  <si>
    <t>degs_Top Level (USE ONLY for FY19 Results/FY20 Targets)</t>
  </si>
  <si>
    <t>degs_Top Level (USE ONLY for FY20 Results/FY21 Targets)</t>
  </si>
  <si>
    <t>IMPATT.POP_EST</t>
  </si>
  <si>
    <t>IMPATT.HIV_PREV</t>
  </si>
  <si>
    <t>IMPATT.PLHIV</t>
  </si>
  <si>
    <t>LADGHYIE9m1</t>
  </si>
  <si>
    <t>P3AT3zcyRhU</t>
  </si>
  <si>
    <t>Prevalence/HIVStatus</t>
  </si>
  <si>
    <t>PositiveEstimate/HIVStatus</t>
  </si>
  <si>
    <t>Prevalence/HIV</t>
  </si>
  <si>
    <t>PosEstimate/HIV</t>
  </si>
  <si>
    <t>iwSejvD8cXl</t>
  </si>
  <si>
    <t>HW1pSB0c9Jr</t>
  </si>
  <si>
    <t>kRUeupB6g7U</t>
  </si>
  <si>
    <t>NYkr6IbL1Og</t>
  </si>
  <si>
    <t>ofNbyQgD9xG</t>
  </si>
  <si>
    <t>PLHIV</t>
  </si>
  <si>
    <t>POP_EST</t>
  </si>
  <si>
    <t>HIV_PREV</t>
  </si>
  <si>
    <t>PRIORITY_SNU</t>
  </si>
  <si>
    <t>ZW2qWywZuGl</t>
  </si>
  <si>
    <t>gGkFUE1ob8y</t>
  </si>
  <si>
    <t>RAZ3P5llmi4</t>
  </si>
  <si>
    <t>e9eMQs1jUCB</t>
  </si>
  <si>
    <t>KqAes2sA33z</t>
  </si>
  <si>
    <t>Sex/HIVStatus</t>
  </si>
  <si>
    <t>xghQXueYJxu</t>
  </si>
  <si>
    <t>IwYoTvC2tof</t>
  </si>
  <si>
    <t>Sex/HIV</t>
  </si>
  <si>
    <t>degsuid_YsvFeg38MwK</t>
  </si>
  <si>
    <t>NaxaQnZ5I2x</t>
  </si>
  <si>
    <t>rc6wc1aOhEz</t>
  </si>
  <si>
    <t>qsOlxQXRaqz</t>
  </si>
  <si>
    <t>JbGqUZ9T6dc</t>
  </si>
  <si>
    <t>AcQKLbpuOus</t>
  </si>
  <si>
    <t>rDGe7k9f5Y4</t>
  </si>
  <si>
    <t>Lxg7RMwJzbg</t>
  </si>
  <si>
    <t>qHeYOThRQ6x</t>
  </si>
  <si>
    <t>OFKpHZZHeXI</t>
  </si>
  <si>
    <t>YR2LCZJrEia</t>
  </si>
  <si>
    <t>sBEkYlrtN0f</t>
  </si>
  <si>
    <t>vX6xbkwtmXi</t>
  </si>
  <si>
    <t>AKyTt0tneqI</t>
  </si>
  <si>
    <t>JkEy3Gmtz1s</t>
  </si>
  <si>
    <t>vTTIHKZoHZ1</t>
  </si>
  <si>
    <t>M3SmpE7BgSS</t>
  </si>
  <si>
    <t>o8GCardEcYz</t>
  </si>
  <si>
    <t>oCwIxluUXok</t>
  </si>
  <si>
    <t>lIUE50KyUIH</t>
  </si>
  <si>
    <t>New</t>
  </si>
  <si>
    <t>CS</t>
  </si>
  <si>
    <t>CRiUJjesif2</t>
  </si>
  <si>
    <t>lvaJoXT3kCK</t>
  </si>
  <si>
    <t>PyI2UB96Iks</t>
  </si>
  <si>
    <t>X0iHXdWoJ9c</t>
  </si>
  <si>
    <t>sQKqxi2op2h</t>
  </si>
  <si>
    <t>iv4acGXZ3Py</t>
  </si>
  <si>
    <t>krETtyvoEw2</t>
  </si>
  <si>
    <t>xavn36qnHu5</t>
  </si>
  <si>
    <t>xXTGmUFp6SD</t>
  </si>
  <si>
    <t>uzPzQdu6vs6</t>
  </si>
  <si>
    <t>uusFpb5NOP5</t>
  </si>
  <si>
    <t>TireaozHgwB</t>
  </si>
  <si>
    <t>pL4ClY1v4Ed</t>
  </si>
  <si>
    <t>RDx4rlmP5dZ</t>
  </si>
  <si>
    <t>TkN9l4LO7Wi</t>
  </si>
  <si>
    <t>qcB5keEUMB7</t>
  </si>
  <si>
    <t>cBWiKit1QAF</t>
  </si>
  <si>
    <t>TukItEBEzQS</t>
  </si>
  <si>
    <t>u4ap4bSIm7e</t>
  </si>
  <si>
    <t>degsuid_NLZgRe4FuQJ</t>
  </si>
  <si>
    <t>degs_Top Level (USE ONLY for FY21 Results/FY22 Targets)</t>
  </si>
  <si>
    <t>qTfvIKslD0b</t>
  </si>
  <si>
    <t>EfmClxvOBtK</t>
  </si>
  <si>
    <t>Wy7xYEZSf1B</t>
  </si>
  <si>
    <t>QaxSn3WwS7e</t>
  </si>
  <si>
    <t>zKUTfylfIpY</t>
  </si>
  <si>
    <t>HytOnKf1KbS</t>
  </si>
  <si>
    <t>Age/Sex/ProgramStatusCaregiver</t>
  </si>
  <si>
    <t>Age/Sex/DREAMS</t>
  </si>
  <si>
    <t>Age/Sex/Preventive</t>
  </si>
  <si>
    <t>Age/Sex/PSCaregiver</t>
  </si>
  <si>
    <t>pwqXbZ5FEfY</t>
  </si>
  <si>
    <t>Age (5-14-uk,2) and Sex</t>
  </si>
  <si>
    <t>vKBWjLzTDZJ</t>
  </si>
  <si>
    <t>Age (10-17-uk, 2) and Sex (Female)</t>
  </si>
  <si>
    <t>Age (&lt;1-20-uk, 6), Sex and Program Status</t>
  </si>
  <si>
    <t>KH515hOcUS8</t>
  </si>
  <si>
    <t>Age (18+), Sex and Program Status</t>
  </si>
  <si>
    <t>H0W67wrICM4</t>
  </si>
  <si>
    <t>djsjwGRG82H</t>
  </si>
  <si>
    <t>fCg3kIvMJAs</t>
  </si>
  <si>
    <t>yKpq2cirya5</t>
  </si>
  <si>
    <t>WPkzUQaVO7k</t>
  </si>
  <si>
    <t>FUUOMMozywX</t>
  </si>
  <si>
    <t>ho2i039LnxT</t>
  </si>
  <si>
    <t>qV4jh8YUfQl</t>
  </si>
  <si>
    <t>mmBMPjOXFdL</t>
  </si>
  <si>
    <t>w8vyLWFg3Ov</t>
  </si>
  <si>
    <t>OocqdJrstBz</t>
  </si>
  <si>
    <t>o7Nc3KwlkBF</t>
  </si>
  <si>
    <t>J2djLFHKonH</t>
  </si>
  <si>
    <t>zKPraqzyDvF</t>
  </si>
  <si>
    <t>FWe90sSUuhF</t>
  </si>
  <si>
    <t>Lr44N1kK2qd</t>
  </si>
  <si>
    <t>DZOGVpjsdZM</t>
  </si>
  <si>
    <t>zSE7AtpipXu</t>
  </si>
  <si>
    <t>dw1pc5yCIQv</t>
  </si>
  <si>
    <t>Age (0-50+-uk, 13), Sex (Male) and Test Results</t>
  </si>
  <si>
    <t>QiyLLcRuWVd</t>
  </si>
  <si>
    <t>cx8hxarh4Ke</t>
  </si>
  <si>
    <t>TIuD9nSQAd9</t>
  </si>
  <si>
    <t>j3NQAv8Fe3v</t>
  </si>
  <si>
    <t>DsIC5hZsqDF</t>
  </si>
  <si>
    <t>NbvZdpPzNf6</t>
  </si>
  <si>
    <t>ZTN9wn0OQt1</t>
  </si>
  <si>
    <t>Age (10-50+, 9)</t>
  </si>
  <si>
    <t>Age (10-50+, 9) and Known Positive / New Pos or Neg</t>
  </si>
  <si>
    <t>dXm9w0KnKFW</t>
  </si>
  <si>
    <t>EP27vF5IN9K</t>
  </si>
  <si>
    <t>bsdwwVkmFdg</t>
  </si>
  <si>
    <t>Age/KnownNewPosNewNeg</t>
  </si>
  <si>
    <t>Age/Status</t>
  </si>
  <si>
    <t>UTq733pHcWr</t>
  </si>
  <si>
    <t>ouqbbxpWqXu</t>
  </si>
  <si>
    <t>Age/NewExistingArt</t>
  </si>
  <si>
    <t>Age/Art</t>
  </si>
  <si>
    <t>Age (10-50+, 9) and New Existing Art with Other</t>
  </si>
  <si>
    <t>Age (10-29, 4), Sex (Female) and DREAMS Primary Complete or Begun</t>
  </si>
  <si>
    <t>Age/Sex/DREAMSPrimaryComplete</t>
  </si>
  <si>
    <t>Age/Sex/DREAMSBegun</t>
  </si>
  <si>
    <t>Age/Sex/DREAMSComp</t>
  </si>
  <si>
    <t>tSYnSvSK200</t>
  </si>
  <si>
    <t>HO5wSDKttn3</t>
  </si>
  <si>
    <t>rUIm6q3JIah</t>
  </si>
  <si>
    <t>y0QTXUeJf6R</t>
  </si>
  <si>
    <t>CKrjQOwC24v</t>
  </si>
  <si>
    <t>j1evJEI6cVE</t>
  </si>
  <si>
    <t>lVD3Os8eCv7</t>
  </si>
  <si>
    <t>x6vTGLACKGk</t>
  </si>
  <si>
    <t>CS_NARRATIVE</t>
  </si>
  <si>
    <t>fQ6r2qlLv1J</t>
  </si>
  <si>
    <t>B8Cjhgg2UNk</t>
  </si>
  <si>
    <t>vOLAQSaYnR4</t>
  </si>
  <si>
    <t>TlRahStCuJt</t>
  </si>
  <si>
    <t>TVAskY4PhAg</t>
  </si>
  <si>
    <t>sBY638XojSF</t>
  </si>
  <si>
    <t>Facility - Emergency Ward FY20,21R/FY21,22T</t>
  </si>
  <si>
    <t>degsd_HTS Modality (USE ONLY for FY20,21 Results/FY21,22 Targets)</t>
  </si>
  <si>
    <t>Community - Index FY20,21R/FY21,22T</t>
  </si>
  <si>
    <t>Facility - Inpatient FY20,21R/FY21,22T</t>
  </si>
  <si>
    <t>Facility - Malnutrition FY20,21R/FY21,22T</t>
  </si>
  <si>
    <t>Community - Mobile FY20,21R/FY21,22T</t>
  </si>
  <si>
    <t>Facility - Other PITC FY20,21R/FY21,22T</t>
  </si>
  <si>
    <t>Facility - Pediatric FY20,21R/FY21,22T</t>
  </si>
  <si>
    <t>Facility - STI Clinic FY20,21R/FY21,22T</t>
  </si>
  <si>
    <t>Facility - VCT FY20,21R/FY21,22T</t>
  </si>
  <si>
    <t>Community - VCT FY20,21R/FY21,22T</t>
  </si>
  <si>
    <t>Community - Other Services FY20,21R/FY21,22T</t>
  </si>
  <si>
    <t>Facility - PMTCT ANC1 Only FY20,21R/FY21,22T</t>
  </si>
  <si>
    <t>Facility - TB Clinic FY20,21R/FY21,22T</t>
  </si>
  <si>
    <t>Facility - VMMC FY20,21R/FY21,22T</t>
  </si>
  <si>
    <t>Facility - Index FY20,21R/FY21,22T</t>
  </si>
  <si>
    <t>Facility - PMTCT Post ANC1 FY20,21R/FY21,22T</t>
  </si>
  <si>
    <t>Top Level Numerator FY21R/FY22T</t>
  </si>
  <si>
    <t>Top Level Denominator FY21R/FY22T</t>
  </si>
  <si>
    <t>vz8gkX7mhLW</t>
  </si>
  <si>
    <t>Jkascq0Q7xM</t>
  </si>
  <si>
    <t>current_results</t>
  </si>
  <si>
    <t>AtKTQ515PWr</t>
  </si>
  <si>
    <t>cCTvqWoHxSk</t>
  </si>
  <si>
    <t>wqHjTjIvhlw</t>
  </si>
  <si>
    <t>KwaFLxx0ly3</t>
  </si>
  <si>
    <t>MGbIWvHXsGf</t>
  </si>
  <si>
    <t>eYzijZ42iuN</t>
  </si>
  <si>
    <t>vWAx5uIIDic</t>
  </si>
  <si>
    <t>degs_FY21,22 Target Modalities</t>
  </si>
  <si>
    <t>Facility - Emergency Ward FY21,22T</t>
  </si>
  <si>
    <t>Facility - Inpatient FY21,22T</t>
  </si>
  <si>
    <t>Facility - Malnutrition FY21,22T</t>
  </si>
  <si>
    <t>Community - Mobile FY21,22T</t>
  </si>
  <si>
    <t>Community - Other Services FY21,22T</t>
  </si>
  <si>
    <t>Facility - Other PITC FY21,22T</t>
  </si>
  <si>
    <t>Facility - Pediatric FY21,22T</t>
  </si>
  <si>
    <t>Facility - STI Clinic FY21,22T</t>
  </si>
  <si>
    <t>Facility - VCT FY21,22T</t>
  </si>
  <si>
    <t>Facility - PMTCT ANC1 Only FY21,22T</t>
  </si>
  <si>
    <t>Facility - TB Clinic FY21,22T</t>
  </si>
  <si>
    <t>Facility - VMMC FY21,22T</t>
  </si>
  <si>
    <t>Facility - Index FY21,22T</t>
  </si>
  <si>
    <t>Community - Index FY21,22T</t>
  </si>
  <si>
    <t>Facility - PMTCT Post ANC1 FY21,22T</t>
  </si>
  <si>
    <t>BNz83jcn2HF</t>
  </si>
  <si>
    <t>WxGrAsL0btp</t>
  </si>
  <si>
    <t>oOY4oOET5Jx</t>
  </si>
  <si>
    <t>kBmJmo8skR0</t>
  </si>
  <si>
    <t>cBHGHblLyWo</t>
  </si>
  <si>
    <t>m5j3WGOPkpT</t>
  </si>
  <si>
    <t>degs_Top Level (USE ONLY for FY15 Results/FY16 Targets)</t>
  </si>
  <si>
    <t>degsuid_jv8STvDIjCz</t>
  </si>
  <si>
    <t>Top Level Numerator FY15R/FY16T</t>
  </si>
  <si>
    <t>dgEe8I7ZmSb</t>
  </si>
  <si>
    <t>Top Level Denominator FY15R/FY16T</t>
  </si>
  <si>
    <t>KrBiFoeDP3W</t>
  </si>
  <si>
    <t>degsd_Top Level</t>
  </si>
  <si>
    <t>degsuid_RUkVjD3BsS1</t>
  </si>
  <si>
    <t>CS Narrative</t>
  </si>
  <si>
    <t>KuvGvvQ2VIe</t>
  </si>
  <si>
    <t>Results 2020/Targets2021</t>
  </si>
  <si>
    <t>mertide Results 2021/2022</t>
  </si>
  <si>
    <t>jdFCj4dEvIK</t>
  </si>
  <si>
    <t>rJjmeacbvid</t>
  </si>
  <si>
    <t>thhkv2dmiuc</t>
  </si>
  <si>
    <t>Age/Sex/KnownNewPosNewNeg</t>
  </si>
  <si>
    <t>Age/Sex/Stat</t>
  </si>
  <si>
    <t>cIVBCCDZWTu</t>
  </si>
  <si>
    <t>Age (10-50+, 9) and Sex (Female)</t>
  </si>
  <si>
    <t>YWznYAX84G9</t>
  </si>
  <si>
    <t>Age (10-50+, 9), Sex (Female) and Known Positive / New Pos or Neg</t>
  </si>
  <si>
    <t>jaX3SUTcIki</t>
  </si>
  <si>
    <t>LvwJYdp0Jmr</t>
  </si>
  <si>
    <t>Age/Sex/HIVStatus/NewExistingArt</t>
  </si>
  <si>
    <t>A/S/HIV/Art</t>
  </si>
  <si>
    <t>Age (10-50+, 9), Sex (Female) and HIV Status (Positive)</t>
  </si>
  <si>
    <t>vXkZMLRwbKL</t>
  </si>
  <si>
    <t>Age (10-50+, 9), Sex (Female), HIV Status (Positive) and New Existing Art with Other</t>
  </si>
  <si>
    <t>gwyPzulZ9GN</t>
  </si>
  <si>
    <t>PMTCT_STAT_SUBNAT_D_SUBNAT_Age_Sex_TARGET</t>
  </si>
  <si>
    <t>PMTCT_STAT_SUBNAT_N_SUBNAT_Age_Sex_TARGET</t>
  </si>
  <si>
    <t>PMTCT_STAT_SUBNAT_N_SUBNAT_Age_Sex_Stat_TARGET</t>
  </si>
  <si>
    <t>PMTCT_ART_SUBNAT_D_SUBNAT_Age_Sex_HIV_TARGET</t>
  </si>
  <si>
    <t>PMTCT_ART_SUBNAT_N_SUBNAT_A_S_HIV_Art_TARGET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</si>
</sst>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2"/>
      <color rgb="FF000000"/>
      <name val="Calibri"/>
    </font>
    <font>
      <sz val="12"/>
      <name val="Calibri"/>
      <family val="2"/>
    </font>
    <font>
      <u/>
      <sz val="12"/>
      <color theme="11"/>
      <name val="Calibri"/>
      <family val="2"/>
    </font>
    <font>
      <sz val="11"/>
      <color rgb="FF000000"/>
      <name val="Menlo"/>
      <family val="2"/>
    </font>
    <font>
      <u/>
      <sz val="12"/>
      <color theme="10"/>
      <name val="Calibri"/>
      <family val="2"/>
    </font>
    <font>
      <sz val="13"/>
      <color rgb="FF1A1AA6"/>
      <name val="Courier New"/>
      <family val="1"/>
    </font>
    <font>
      <sz val="10"/>
      <color rgb="FF000000"/>
      <name val="Courier New"/>
      <family val="1"/>
    </font>
    <font>
      <sz val="10"/>
      <color rgb="FF000000"/>
      <name val="Arial"/>
      <family val="2"/>
    </font>
    <font>
      <sz val="12"/>
      <color rgb="FF000000"/>
      <name val="Calibri"/>
      <family val="2"/>
    </font>
    <font>
      <sz val="14"/>
      <color rgb="FF333333"/>
      <name val="Arial"/>
      <family val="2"/>
    </font>
    <font>
      <sz val="14"/>
      <color rgb="FFFF0000"/>
      <name val="Arial"/>
      <family val="2"/>
    </font>
    <font>
      <sz val="12"/>
      <color rgb="FFFF0000"/>
      <name val="Calibri"/>
      <family val="2"/>
    </font>
    <font>
      <b/>
      <sz val="12"/>
      <color rgb="FF000000"/>
      <name val="Calibri"/>
      <family val="2"/>
    </font>
    <font>
      <sz val="12"/>
      <name val="Calibri"/>
      <family val="2"/>
      <scheme val="minor"/>
    </font>
    <font>
      <sz val="12"/>
      <color rgb="FF454545"/>
      <name val="Helvetica Neue"/>
      <family val="2"/>
    </font>
    <font>
      <sz val="13"/>
      <color rgb="FF000000"/>
      <name val="Courier New"/>
      <family val="1"/>
    </font>
    <font>
      <sz val="12"/>
      <color rgb="FF222222"/>
      <name val="Arial"/>
      <family val="2"/>
    </font>
    <font>
      <sz val="14"/>
      <color rgb="FF24292E"/>
      <name val="Helvetica"/>
      <family val="2"/>
    </font>
    <font>
      <sz val="14"/>
      <color rgb="FF333333"/>
      <name val="Helvetica"/>
      <family val="2"/>
    </font>
    <font>
      <sz val="12"/>
      <color rgb="FF000000"/>
      <name val="Arial"/>
      <family val="2"/>
    </font>
    <font>
      <sz val="12"/>
      <color rgb="FF1D1C1D"/>
      <name val="Monaco"/>
      <family val="2"/>
    </font>
    <font>
      <sz val="13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19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09">
    <xf numFmtId="0" fontId="0" fillId="0" borderId="0" xfId="0" applyFont="1" applyAlignment="1"/>
    <xf numFmtId="0" fontId="1" fillId="0" borderId="0" xfId="0" applyFont="1" applyAlignment="1"/>
    <xf numFmtId="0" fontId="0" fillId="0" borderId="0" xfId="0" applyFont="1"/>
    <xf numFmtId="0" fontId="0" fillId="0" borderId="0" xfId="0" applyFont="1" applyAlignment="1"/>
    <xf numFmtId="0" fontId="0" fillId="0" borderId="0" xfId="0"/>
    <xf numFmtId="0" fontId="3" fillId="0" borderId="0" xfId="0" applyFont="1" applyAlignment="1"/>
    <xf numFmtId="0" fontId="5" fillId="0" borderId="0" xfId="0" applyFont="1" applyAlignment="1"/>
    <xf numFmtId="49" fontId="0" fillId="0" borderId="0" xfId="0" applyNumberFormat="1" applyFont="1" applyAlignment="1"/>
    <xf numFmtId="0" fontId="7" fillId="0" borderId="0" xfId="0" applyFont="1" applyAlignment="1"/>
    <xf numFmtId="0" fontId="8" fillId="0" borderId="0" xfId="0" applyFont="1" applyAlignment="1"/>
    <xf numFmtId="0" fontId="0" fillId="2" borderId="0" xfId="0" applyFont="1" applyFill="1" applyAlignment="1"/>
    <xf numFmtId="0" fontId="9" fillId="0" borderId="0" xfId="0" applyFont="1" applyAlignment="1"/>
    <xf numFmtId="0" fontId="8" fillId="2" borderId="0" xfId="0" applyFont="1" applyFill="1" applyAlignment="1"/>
    <xf numFmtId="0" fontId="0" fillId="2" borderId="0" xfId="0" applyFill="1"/>
    <xf numFmtId="0" fontId="6" fillId="2" borderId="0" xfId="0" applyFont="1" applyFill="1" applyAlignment="1"/>
    <xf numFmtId="0" fontId="0" fillId="3" borderId="0" xfId="0" applyFont="1" applyFill="1" applyAlignment="1"/>
    <xf numFmtId="0" fontId="0" fillId="4" borderId="0" xfId="0" applyFont="1" applyFill="1" applyAlignment="1"/>
    <xf numFmtId="0" fontId="11" fillId="2" borderId="0" xfId="0" applyFont="1" applyFill="1" applyAlignment="1"/>
    <xf numFmtId="0" fontId="8" fillId="5" borderId="0" xfId="0" applyFont="1" applyFill="1" applyAlignment="1"/>
    <xf numFmtId="0" fontId="0" fillId="5" borderId="0" xfId="0" applyFont="1" applyFill="1" applyAlignment="1"/>
    <xf numFmtId="0" fontId="0" fillId="0" borderId="0" xfId="0" applyFont="1" applyFill="1" applyAlignment="1"/>
    <xf numFmtId="0" fontId="3" fillId="0" borderId="0" xfId="0" applyFont="1" applyFill="1" applyAlignment="1"/>
    <xf numFmtId="0" fontId="8" fillId="0" borderId="0" xfId="0" applyFont="1" applyFill="1" applyAlignment="1"/>
    <xf numFmtId="0" fontId="10" fillId="0" borderId="0" xfId="0" applyFont="1" applyFill="1" applyAlignment="1"/>
    <xf numFmtId="0" fontId="11" fillId="0" borderId="0" xfId="0" applyFont="1" applyFill="1" applyAlignment="1"/>
    <xf numFmtId="0" fontId="9" fillId="0" borderId="0" xfId="0" applyFont="1" applyFill="1" applyAlignment="1"/>
    <xf numFmtId="0" fontId="3" fillId="0" borderId="0" xfId="0" applyFont="1" applyFill="1"/>
    <xf numFmtId="0" fontId="11" fillId="5" borderId="0" xfId="0" applyFont="1" applyFill="1" applyAlignment="1"/>
    <xf numFmtId="0" fontId="0" fillId="5" borderId="0" xfId="0" applyFont="1" applyFill="1" applyBorder="1" applyAlignment="1"/>
    <xf numFmtId="0" fontId="11" fillId="5" borderId="0" xfId="0" applyFont="1" applyFill="1" applyBorder="1" applyAlignment="1"/>
    <xf numFmtId="0" fontId="12" fillId="0" borderId="0" xfId="0" applyFont="1" applyFill="1" applyAlignment="1"/>
    <xf numFmtId="0" fontId="12" fillId="5" borderId="0" xfId="0" applyFont="1" applyFill="1" applyBorder="1" applyAlignment="1"/>
    <xf numFmtId="0" fontId="12" fillId="5" borderId="0" xfId="0" applyFont="1" applyFill="1" applyAlignment="1"/>
    <xf numFmtId="0" fontId="8" fillId="5" borderId="0" xfId="0" applyFont="1" applyFill="1" applyBorder="1" applyAlignment="1"/>
    <xf numFmtId="0" fontId="13" fillId="0" borderId="0" xfId="0" applyFont="1" applyAlignment="1"/>
    <xf numFmtId="0" fontId="3" fillId="2" borderId="0" xfId="0" applyFont="1" applyFill="1" applyAlignment="1"/>
    <xf numFmtId="0" fontId="3" fillId="0" borderId="0" xfId="0" applyFont="1"/>
    <xf numFmtId="0" fontId="8" fillId="0" borderId="0" xfId="0" applyFont="1"/>
    <xf numFmtId="0" fontId="8" fillId="4" borderId="0" xfId="0" applyFont="1" applyFill="1" applyAlignment="1"/>
    <xf numFmtId="0" fontId="3" fillId="4" borderId="0" xfId="0" applyFont="1" applyFill="1" applyAlignment="1"/>
    <xf numFmtId="0" fontId="0" fillId="4" borderId="0" xfId="0" applyFill="1"/>
    <xf numFmtId="0" fontId="14" fillId="0" borderId="0" xfId="0" applyFont="1"/>
    <xf numFmtId="0" fontId="14" fillId="0" borderId="0" xfId="0" applyFont="1" applyAlignment="1"/>
    <xf numFmtId="0" fontId="15" fillId="0" borderId="0" xfId="0" applyFont="1" applyAlignment="1"/>
    <xf numFmtId="0" fontId="8" fillId="6" borderId="0" xfId="0" applyFont="1" applyFill="1" applyAlignment="1"/>
    <xf numFmtId="0" fontId="0" fillId="6" borderId="0" xfId="0" applyFont="1" applyFill="1" applyAlignment="1"/>
    <xf numFmtId="0" fontId="5" fillId="0" borderId="0" xfId="0" applyFont="1"/>
    <xf numFmtId="0" fontId="5" fillId="0" borderId="0" xfId="0" applyFont="1" applyAlignment="1">
      <alignment wrapText="1"/>
    </xf>
    <xf numFmtId="0" fontId="8" fillId="7" borderId="0" xfId="0" applyFont="1" applyFill="1" applyAlignment="1"/>
    <xf numFmtId="0" fontId="3" fillId="7" borderId="0" xfId="0" applyFont="1" applyFill="1" applyAlignment="1"/>
    <xf numFmtId="0" fontId="0" fillId="7" borderId="0" xfId="0" applyFont="1" applyFill="1" applyAlignment="1"/>
    <xf numFmtId="0" fontId="8" fillId="8" borderId="0" xfId="0" applyFont="1" applyFill="1" applyAlignment="1"/>
    <xf numFmtId="0" fontId="0" fillId="8" borderId="0" xfId="0" applyFont="1" applyFill="1" applyAlignment="1"/>
    <xf numFmtId="0" fontId="0" fillId="9" borderId="0" xfId="0" applyFont="1" applyFill="1" applyAlignment="1"/>
    <xf numFmtId="0" fontId="12" fillId="0" borderId="2" xfId="0" applyFont="1" applyFill="1" applyBorder="1" applyAlignment="1"/>
    <xf numFmtId="0" fontId="0" fillId="0" borderId="2" xfId="0" applyFont="1" applyFill="1" applyBorder="1" applyAlignment="1"/>
    <xf numFmtId="0" fontId="11" fillId="0" borderId="2" xfId="0" applyFont="1" applyFill="1" applyBorder="1" applyAlignment="1"/>
    <xf numFmtId="0" fontId="8" fillId="0" borderId="2" xfId="0" applyFont="1" applyFill="1" applyBorder="1" applyAlignment="1"/>
    <xf numFmtId="0" fontId="17" fillId="0" borderId="0" xfId="0" applyFont="1" applyAlignment="1"/>
    <xf numFmtId="0" fontId="8" fillId="3" borderId="0" xfId="0" applyFont="1" applyFill="1" applyAlignment="1"/>
    <xf numFmtId="0" fontId="8" fillId="4" borderId="0" xfId="0" applyFont="1" applyFill="1"/>
    <xf numFmtId="0" fontId="14" fillId="4" borderId="0" xfId="0" applyFont="1" applyFill="1"/>
    <xf numFmtId="0" fontId="14" fillId="0" borderId="0" xfId="0" applyFont="1" applyFill="1" applyAlignment="1"/>
    <xf numFmtId="0" fontId="19" fillId="0" borderId="0" xfId="0" applyFont="1" applyAlignment="1"/>
    <xf numFmtId="0" fontId="9" fillId="0" borderId="0" xfId="0" applyFont="1"/>
    <xf numFmtId="0" fontId="8" fillId="0" borderId="0" xfId="0" applyFont="1" applyFill="1"/>
    <xf numFmtId="0" fontId="0" fillId="0" borderId="0" xfId="0" applyFill="1"/>
    <xf numFmtId="0" fontId="0" fillId="10" borderId="0" xfId="0" applyFont="1" applyFill="1" applyAlignment="1"/>
    <xf numFmtId="0" fontId="8" fillId="0" borderId="0" xfId="0" quotePrefix="1" applyFont="1" applyFill="1" applyAlignment="1"/>
    <xf numFmtId="0" fontId="12" fillId="0" borderId="0" xfId="0" applyFont="1" applyFill="1" applyBorder="1" applyAlignment="1"/>
    <xf numFmtId="0" fontId="21" fillId="0" borderId="0" xfId="0" applyFont="1" applyAlignment="1"/>
    <xf numFmtId="0" fontId="0" fillId="0" borderId="0" xfId="0" applyFont="1" applyFill="1" applyBorder="1" applyAlignment="1"/>
    <xf numFmtId="0" fontId="0" fillId="0" borderId="2" xfId="0" applyFill="1" applyBorder="1"/>
    <xf numFmtId="0" fontId="0" fillId="0" borderId="3" xfId="0" applyFill="1" applyBorder="1"/>
    <xf numFmtId="0" fontId="18" fillId="0" borderId="0" xfId="0" applyFont="1" applyFill="1" applyAlignment="1"/>
    <xf numFmtId="0" fontId="0" fillId="0" borderId="0" xfId="0" applyFill="1" applyBorder="1"/>
    <xf numFmtId="0" fontId="0" fillId="0" borderId="3" xfId="0" applyFont="1" applyFill="1" applyBorder="1" applyAlignment="1"/>
    <xf numFmtId="0" fontId="0" fillId="0" borderId="6" xfId="0" applyFont="1" applyFill="1" applyBorder="1" applyAlignment="1"/>
    <xf numFmtId="0" fontId="0" fillId="0" borderId="7" xfId="0" applyFont="1" applyFill="1" applyBorder="1" applyAlignment="1"/>
    <xf numFmtId="0" fontId="8" fillId="0" borderId="2" xfId="0" applyFont="1" applyFill="1" applyBorder="1"/>
    <xf numFmtId="0" fontId="8" fillId="0" borderId="3" xfId="0" applyFont="1" applyFill="1" applyBorder="1"/>
    <xf numFmtId="0" fontId="12" fillId="0" borderId="3" xfId="0" applyFont="1" applyFill="1" applyBorder="1" applyAlignment="1"/>
    <xf numFmtId="0" fontId="12" fillId="0" borderId="4" xfId="0" applyFont="1" applyFill="1" applyBorder="1" applyAlignment="1"/>
    <xf numFmtId="0" fontId="12" fillId="0" borderId="5" xfId="0" applyFont="1" applyFill="1" applyBorder="1" applyAlignment="1"/>
    <xf numFmtId="0" fontId="3" fillId="0" borderId="3" xfId="0" applyFont="1" applyFill="1" applyBorder="1" applyAlignment="1"/>
    <xf numFmtId="0" fontId="0" fillId="0" borderId="6" xfId="0" applyFill="1" applyBorder="1"/>
    <xf numFmtId="0" fontId="0" fillId="0" borderId="7" xfId="0" applyFill="1" applyBorder="1"/>
    <xf numFmtId="0" fontId="8" fillId="0" borderId="3" xfId="0" applyFont="1" applyFill="1" applyBorder="1" applyAlignment="1"/>
    <xf numFmtId="0" fontId="16" fillId="0" borderId="0" xfId="0" applyFont="1" applyFill="1" applyAlignment="1"/>
    <xf numFmtId="0" fontId="17" fillId="0" borderId="0" xfId="0" applyFont="1" applyFill="1" applyAlignment="1"/>
    <xf numFmtId="0" fontId="8" fillId="0" borderId="0" xfId="0" applyFont="1" applyFill="1" applyAlignment="1">
      <alignment horizontal="right"/>
    </xf>
    <xf numFmtId="0" fontId="20" fillId="5" borderId="0" xfId="0" applyFont="1" applyFill="1" applyAlignment="1"/>
    <xf numFmtId="0" fontId="12" fillId="5" borderId="1" xfId="0" applyFont="1" applyFill="1" applyBorder="1" applyAlignment="1"/>
    <xf numFmtId="0" fontId="0" fillId="5" borderId="1" xfId="0" applyFont="1" applyFill="1" applyBorder="1" applyAlignment="1"/>
    <xf numFmtId="0" fontId="12" fillId="5" borderId="8" xfId="0" applyFont="1" applyFill="1" applyBorder="1" applyAlignment="1"/>
    <xf numFmtId="0" fontId="0" fillId="5" borderId="8" xfId="0" applyFont="1" applyFill="1" applyBorder="1" applyAlignment="1"/>
    <xf numFmtId="0" fontId="12" fillId="0" borderId="9" xfId="0" applyFont="1" applyFill="1" applyBorder="1" applyAlignment="1"/>
    <xf numFmtId="0" fontId="0" fillId="0" borderId="9" xfId="0" applyFont="1" applyFill="1" applyBorder="1" applyAlignment="1"/>
    <xf numFmtId="0" fontId="5" fillId="0" borderId="9" xfId="0" applyFont="1" applyFill="1" applyBorder="1" applyAlignment="1"/>
    <xf numFmtId="0" fontId="9" fillId="0" borderId="9" xfId="0" applyFont="1" applyFill="1" applyBorder="1" applyAlignment="1"/>
    <xf numFmtId="0" fontId="0" fillId="0" borderId="9" xfId="0" applyFill="1" applyBorder="1"/>
    <xf numFmtId="0" fontId="8" fillId="0" borderId="9" xfId="0" applyFont="1" applyFill="1" applyBorder="1" applyAlignment="1"/>
    <xf numFmtId="0" fontId="5" fillId="0" borderId="9" xfId="0" applyFont="1" applyFill="1" applyBorder="1"/>
    <xf numFmtId="0" fontId="3" fillId="0" borderId="9" xfId="0" applyFont="1" applyFill="1" applyBorder="1" applyAlignment="1"/>
    <xf numFmtId="0" fontId="12" fillId="0" borderId="8" xfId="0" applyFont="1" applyFill="1" applyBorder="1" applyAlignment="1"/>
    <xf numFmtId="0" fontId="0" fillId="0" borderId="8" xfId="0" applyFont="1" applyFill="1" applyBorder="1" applyAlignment="1"/>
    <xf numFmtId="0" fontId="12" fillId="5" borderId="0" xfId="0" applyNumberFormat="1" applyFont="1" applyFill="1" applyAlignment="1"/>
    <xf numFmtId="0" fontId="0" fillId="5" borderId="0" xfId="0" applyNumberFormat="1" applyFont="1" applyFill="1" applyAlignment="1"/>
    <xf numFmtId="0" fontId="8" fillId="5" borderId="0" xfId="0" applyNumberFormat="1" applyFont="1" applyFill="1" applyAlignment="1"/>
  </cellXfs>
  <cellStyles count="119">
    <cellStyle name="Followed Hyperlink" xfId="1" builtinId="9" hidden="1"/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Normal" xfId="0" builtinId="0"/>
  </cellStyles>
  <dxfs count="526"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2287"/>
  <sheetViews>
    <sheetView tabSelected="1" zoomScaleNormal="100" zoomScalePageLayoutView="130"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B528" sqref="B528"/>
    </sheetView>
  </sheetViews>
  <sheetFormatPr baseColWidth="10" defaultRowHeight="16" x14ac:dyDescent="0.2"/>
  <cols>
    <col min="1" max="1" width="10.6640625" style="20" customWidth="1"/>
    <col min="2" max="2" width="15.6640625" style="20" bestFit="1" customWidth="1"/>
    <col min="3" max="3" width="32.83203125" style="20" bestFit="1" customWidth="1"/>
    <col min="4" max="4" width="7.33203125" style="20" customWidth="1"/>
    <col min="5" max="5" width="17.5" style="20" bestFit="1" customWidth="1"/>
    <col min="6" max="6" width="44.6640625" style="20" customWidth="1"/>
    <col min="7" max="7" width="9.83203125" style="20" customWidth="1"/>
    <col min="8" max="8" width="39.6640625" style="20" customWidth="1"/>
    <col min="9" max="9" width="6.1640625" style="19" customWidth="1"/>
    <col min="10" max="10" width="5.33203125" style="20" customWidth="1"/>
    <col min="11" max="11" width="30.6640625" style="20" customWidth="1"/>
    <col min="12" max="12" width="73.6640625" style="95" customWidth="1"/>
    <col min="13" max="13" width="16.83203125" style="97" customWidth="1"/>
    <col min="14" max="14" width="19.5" style="28" bestFit="1" customWidth="1"/>
    <col min="15" max="15" width="62.1640625" style="19" customWidth="1"/>
    <col min="16" max="16" width="98.33203125" style="19" customWidth="1"/>
    <col min="17" max="17" width="62.1640625" style="19" customWidth="1"/>
    <col min="18" max="18" width="53.1640625" style="19" customWidth="1"/>
    <col min="19" max="19" width="42.33203125" style="19" customWidth="1"/>
    <col min="20" max="20" width="16.6640625" style="19" customWidth="1"/>
    <col min="21" max="21" width="49.6640625" style="19" customWidth="1"/>
    <col min="22" max="22" width="28.33203125" style="20" customWidth="1"/>
    <col min="23" max="23" width="87.83203125" style="107" customWidth="1"/>
    <col min="24" max="24" width="10.83203125" style="20" bestFit="1" customWidth="1"/>
    <col min="25" max="25" width="10.83203125" style="20" customWidth="1"/>
    <col min="26" max="26" width="7.5" style="20" customWidth="1"/>
    <col min="27" max="27" width="6.83203125" style="20" customWidth="1"/>
    <col min="28" max="28" width="8.83203125" style="20" customWidth="1"/>
    <col min="29" max="29" width="11.5" style="19" customWidth="1"/>
    <col min="30" max="30" width="14" style="20" bestFit="1" customWidth="1"/>
    <col min="31" max="33" width="12.6640625" style="20" bestFit="1" customWidth="1"/>
    <col min="34" max="34" width="20.83203125" style="93" customWidth="1"/>
    <col min="35" max="35" width="31.83203125" style="19" bestFit="1" customWidth="1"/>
    <col min="36" max="36" width="28.33203125" style="19" customWidth="1"/>
    <col min="37" max="37" width="26.5" style="19" customWidth="1"/>
    <col min="38" max="39" width="19.6640625" style="19" customWidth="1"/>
    <col min="40" max="40" width="27" style="19" customWidth="1"/>
    <col min="41" max="41" width="28.6640625" style="19" customWidth="1"/>
    <col min="42" max="42" width="27.6640625" style="19" customWidth="1"/>
    <col min="43" max="43" width="39" style="19" customWidth="1"/>
    <col min="44" max="44" width="26" style="19" customWidth="1"/>
    <col min="45" max="45" width="26" style="72" customWidth="1"/>
    <col min="46" max="46" width="19.6640625" style="66" customWidth="1"/>
    <col min="47" max="47" width="56.33203125" style="72" customWidth="1"/>
    <col min="48" max="48" width="19.6640625" style="73" customWidth="1"/>
    <col min="49" max="49" width="58.83203125" style="66" customWidth="1"/>
    <col min="50" max="50" width="19.6640625" style="66" customWidth="1"/>
    <col min="51" max="52" width="27" style="20" customWidth="1"/>
    <col min="53" max="53" width="27" style="105" customWidth="1"/>
    <col min="54" max="56" width="27" style="20" customWidth="1"/>
    <col min="57" max="57" width="27" style="75" customWidth="1"/>
    <col min="58" max="58" width="27" style="73" customWidth="1"/>
    <col min="59" max="59" width="27" style="55" customWidth="1"/>
    <col min="60" max="60" width="27" style="76" customWidth="1"/>
    <col min="61" max="62" width="27" style="20" customWidth="1"/>
    <col min="63" max="63" width="27" style="55" customWidth="1"/>
    <col min="64" max="64" width="27" style="71" customWidth="1"/>
    <col min="65" max="65" width="27" style="77" customWidth="1"/>
    <col min="66" max="66" width="27" style="78" customWidth="1"/>
    <col min="67" max="67" width="27" style="77" customWidth="1"/>
    <col min="68" max="68" width="27.33203125" style="78" customWidth="1"/>
  </cols>
  <sheetData>
    <row r="1" spans="1:68" s="9" customFormat="1" ht="15.75" customHeight="1" x14ac:dyDescent="0.2">
      <c r="A1" s="30" t="s">
        <v>805</v>
      </c>
      <c r="B1" s="30" t="s">
        <v>0</v>
      </c>
      <c r="C1" s="30" t="s">
        <v>806</v>
      </c>
      <c r="D1" s="30" t="s">
        <v>807</v>
      </c>
      <c r="E1" s="30" t="s">
        <v>808</v>
      </c>
      <c r="F1" s="30" t="s">
        <v>809</v>
      </c>
      <c r="G1" s="30" t="s">
        <v>811</v>
      </c>
      <c r="H1" s="30" t="s">
        <v>810</v>
      </c>
      <c r="I1" s="32" t="s">
        <v>20528</v>
      </c>
      <c r="J1" s="30" t="s">
        <v>812</v>
      </c>
      <c r="K1" s="30" t="s">
        <v>813</v>
      </c>
      <c r="L1" s="94" t="s">
        <v>824</v>
      </c>
      <c r="M1" s="96" t="s">
        <v>825</v>
      </c>
      <c r="N1" s="31" t="s">
        <v>20371</v>
      </c>
      <c r="O1" s="32" t="s">
        <v>18661</v>
      </c>
      <c r="P1" s="32" t="s">
        <v>11</v>
      </c>
      <c r="Q1" s="32" t="s">
        <v>814</v>
      </c>
      <c r="R1" s="32" t="s">
        <v>3968</v>
      </c>
      <c r="S1" s="32" t="s">
        <v>816</v>
      </c>
      <c r="T1" s="32" t="s">
        <v>20249</v>
      </c>
      <c r="U1" s="32" t="s">
        <v>815</v>
      </c>
      <c r="V1" s="30" t="s">
        <v>20404</v>
      </c>
      <c r="W1" s="106" t="s">
        <v>817</v>
      </c>
      <c r="X1" s="30" t="s">
        <v>818</v>
      </c>
      <c r="Y1" s="30" t="s">
        <v>819</v>
      </c>
      <c r="Z1" s="30" t="s">
        <v>820</v>
      </c>
      <c r="AA1" s="30" t="s">
        <v>821</v>
      </c>
      <c r="AB1" s="30" t="s">
        <v>822</v>
      </c>
      <c r="AC1" s="32" t="s">
        <v>823</v>
      </c>
      <c r="AD1" s="30" t="s">
        <v>826</v>
      </c>
      <c r="AE1" s="30" t="s">
        <v>827</v>
      </c>
      <c r="AF1" s="30" t="s">
        <v>828</v>
      </c>
      <c r="AG1" s="30" t="s">
        <v>829</v>
      </c>
      <c r="AH1" s="92" t="s">
        <v>25674</v>
      </c>
      <c r="AI1" s="32" t="s">
        <v>21250</v>
      </c>
      <c r="AJ1" s="32" t="s">
        <v>833</v>
      </c>
      <c r="AK1" s="32" t="s">
        <v>21249</v>
      </c>
      <c r="AL1" s="32" t="s">
        <v>834</v>
      </c>
      <c r="AM1" s="32" t="s">
        <v>21248</v>
      </c>
      <c r="AN1" s="32" t="s">
        <v>4124</v>
      </c>
      <c r="AO1" s="32" t="s">
        <v>21247</v>
      </c>
      <c r="AP1" s="32" t="s">
        <v>4133</v>
      </c>
      <c r="AQ1" s="32" t="s">
        <v>21246</v>
      </c>
      <c r="AR1" s="32" t="s">
        <v>18849</v>
      </c>
      <c r="AS1" s="79" t="s">
        <v>21245</v>
      </c>
      <c r="AT1" s="66" t="s">
        <v>19787</v>
      </c>
      <c r="AU1" s="79" t="s">
        <v>21244</v>
      </c>
      <c r="AV1" s="80" t="s">
        <v>21128</v>
      </c>
      <c r="AW1" s="65" t="s">
        <v>25654</v>
      </c>
      <c r="AX1" s="65" t="s">
        <v>21472</v>
      </c>
      <c r="AY1" s="30" t="s">
        <v>25682</v>
      </c>
      <c r="AZ1" s="30" t="s">
        <v>25535</v>
      </c>
      <c r="BA1" s="104" t="s">
        <v>25710</v>
      </c>
      <c r="BB1" s="30" t="s">
        <v>25711</v>
      </c>
      <c r="BC1" s="69" t="s">
        <v>25704</v>
      </c>
      <c r="BD1" s="81" t="s">
        <v>25705</v>
      </c>
      <c r="BE1" s="69" t="s">
        <v>25503</v>
      </c>
      <c r="BF1" s="81" t="s">
        <v>21251</v>
      </c>
      <c r="BG1" s="65" t="s">
        <v>25504</v>
      </c>
      <c r="BH1" s="65" t="s">
        <v>20429</v>
      </c>
      <c r="BI1" s="30" t="s">
        <v>25505</v>
      </c>
      <c r="BJ1" s="30" t="s">
        <v>20428</v>
      </c>
      <c r="BK1" s="54" t="s">
        <v>25506</v>
      </c>
      <c r="BL1" s="69" t="s">
        <v>20638</v>
      </c>
      <c r="BM1" s="82" t="s">
        <v>25507</v>
      </c>
      <c r="BN1" s="83" t="s">
        <v>21475</v>
      </c>
      <c r="BO1" s="82" t="s">
        <v>25577</v>
      </c>
      <c r="BP1" s="83" t="s">
        <v>25576</v>
      </c>
    </row>
    <row r="2" spans="1:68" x14ac:dyDescent="0.2">
      <c r="A2" s="22" t="s">
        <v>95</v>
      </c>
      <c r="B2" s="5" t="s">
        <v>21094</v>
      </c>
      <c r="C2" s="22" t="s">
        <v>21095</v>
      </c>
      <c r="D2" s="22" t="s">
        <v>1</v>
      </c>
      <c r="E2" s="22" t="s">
        <v>264</v>
      </c>
      <c r="F2" s="22"/>
      <c r="G2" s="22" t="s">
        <v>20086</v>
      </c>
      <c r="H2" s="22"/>
      <c r="I2" s="19">
        <f t="shared" ref="I2:I65" si="0">LEN(Q2)</f>
        <v>23</v>
      </c>
      <c r="K2" s="22" t="s">
        <v>21096</v>
      </c>
      <c r="L2" s="95" t="str">
        <f>IF(M2&lt;&gt;"",IF(NOT(ISNA(INDEX(cc!B:B,MATCH(M2,cc!A:A,0)))),INDEX(cc!B:B,MATCH(M2,cc!A:A,0)),"0"),"")</f>
        <v>default</v>
      </c>
      <c r="M2" s="97" t="s">
        <v>13</v>
      </c>
      <c r="N2" s="28" t="str">
        <f t="shared" ref="N2:N65" si="1">IF(G2=" RESULT","",G2)</f>
        <v/>
      </c>
      <c r="O2" s="19" t="str">
        <f t="shared" ref="O2:O65" si="2">CONCATENATE(C2, " (",_xlfn.TEXTJOIN(", ",TRUE,D2,E2,F2),")",N2,J2,": ",K2)</f>
        <v>AGYW (N, DSD_NARRATIVE): DREAMS</v>
      </c>
      <c r="P2" s="19" t="str">
        <f t="shared" ref="P2:P65" si="3">IF(RIGHT(O2,1)=":",LEFT(O2,LEN(O2)-1),O2)</f>
        <v>AGYW (N, DSD_NARRATIVE): DREAMS</v>
      </c>
      <c r="Q2" s="19" t="str">
        <f t="shared" ref="Q2:Q65" si="4">IF(G2=" RESULT",CONCATENATE(C2, " (",_xlfn.TEXTJOIN(", ",TRUE,D2,E2,H2),")",J2),CONCATENATE(C2, " (",_xlfn.TEXTJOIN(", ",TRUE,D2,E2,H2),")",G2,J2))</f>
        <v>AGYW (N, DSD_NARRATIVE)</v>
      </c>
      <c r="R2" s="19" t="str">
        <f t="shared" ref="R2:R65" si="5">IF(RIGHT(S2,1)="_",LEFT(S2,LEN(S2)-1),S2)</f>
        <v>AGYW_N_DSD_NARRATIVE</v>
      </c>
      <c r="S2" s="19" t="str">
        <f t="shared" ref="S2:S65" si="6">SUBSTITUTE(SUBSTITUTE(SUBSTITUTE(SUBSTITUTE(SUBSTITUTE(SUBSTITUTE(SUBSTITUTE(SUBSTITUTE(SUBSTITUTE(Q2,"&amp;","and"),"&lt;","lt"),"&gt;","gt"),"(","_"),")","_"),"/","_")," ","_"),",","_"),"__","_")</f>
        <v>AGYW_N_DSD_NARRATIVE_</v>
      </c>
      <c r="T2" s="19" t="b">
        <f>NOT(ISNA(VLOOKUP(B2,dbcodes!A:B,2,FALSE)))</f>
        <v>1</v>
      </c>
      <c r="U2" s="19" t="str">
        <f>IF(ISNA(VLOOKUP(B2,dbcodes!A:B,2,FALSE)),des!R2086,VLOOKUP(B2,dbcodes!A:B,2,FALSE))</f>
        <v>AGYW_N_DSD_NARRATIVE</v>
      </c>
      <c r="W2" s="107" t="str">
        <f>IF(ISNA(VLOOKUP(C2,descriptions!A:B,2,FALSE)),des!V2086,IF(G2=" TARGET","Target ","")&amp;VLOOKUP(C2,descriptions!A:B,2,FALSE))</f>
        <v>Number of individual AGYW that have completed at least the DREAMS primary package of services/interventions at the time or reporting.</v>
      </c>
      <c r="X2" s="20" t="s">
        <v>9</v>
      </c>
      <c r="Y2" s="20" t="s">
        <v>831</v>
      </c>
      <c r="Z2" s="20" t="s">
        <v>836</v>
      </c>
      <c r="AA2" s="20" t="s">
        <v>102</v>
      </c>
      <c r="AB2" s="20" t="s">
        <v>755</v>
      </c>
      <c r="AC2" s="19" t="str">
        <f>IF(AB2&lt;&gt;"",IF(NOT(ISNA(INDEX(os!A:A,MATCH(AB2,os!B:B,0)))),INDEX(os!A:A,MATCH(AB2,os!B:B,0)),"0"),"")</f>
        <v/>
      </c>
      <c r="AD2" s="20" t="s">
        <v>830</v>
      </c>
      <c r="AH2" s="93" t="str">
        <f>IF(NOT(ISNA(VLOOKUP(B:B,ResultsTargets!A:A,1,0))),"TRUE","")</f>
        <v>TRUE</v>
      </c>
      <c r="AI2" s="19" t="str">
        <f>IF(ISNA(VLOOKUP(C2,dim_techarea!A:B,2,FALSE)),"",VLOOKUP(C2,dim_techarea!A:B,2,FALSE))</f>
        <v>AGYW</v>
      </c>
      <c r="AJ2" s="19" t="str">
        <f>IF(ISNA(VLOOKUP(AI2,dim_techarea!B:C,2,FALSE)),"",VLOOKUP(AI2,dim_techarea!B:C,2,FALSE))</f>
        <v>bBXU16j1j08</v>
      </c>
      <c r="AK2" s="19" t="str">
        <f>IF(ISNA(VLOOKUP(TRIM(G2),dim_targetsresults!A:B,2,FALSE)),"",VLOOKUP(TRIM(G2),dim_targetsresults!A:C,2,FALSE))</f>
        <v>MER Results</v>
      </c>
      <c r="AL2" s="19" t="str">
        <f>IF(ISNA(VLOOKUP(AK2,dim_targetsresults!B:C,2,FALSE)),"",VLOOKUP(AK2,dim_targetsresults!B:C,2,FALSE))</f>
        <v>Jh0jDM5yQ2E</v>
      </c>
      <c r="AM2" s="19" t="str">
        <f>IF(ISNA(VLOOKUP(TRIM(D2),dim_numeratordenominator!A:B,2,FALSE)),"",VLOOKUP(TRIM(D2),dim_numeratordenominator!A:C,2,FALSE))</f>
        <v>Numerator</v>
      </c>
      <c r="AN2" s="19" t="str">
        <f>IF(ISNA(VLOOKUP(AM2,dim_numeratordenominator!B:C,2,FALSE)),"",VLOOKUP(AM2,dim_numeratordenominator!B:C,2,FALSE))</f>
        <v>Som9NRMQqV7</v>
      </c>
      <c r="AO2" s="19" t="str">
        <f>IF(ISNA(VLOOKUP(TRIM(E2),dim_supporttype!A:B,2,FALSE)),"",VLOOKUP(TRIM(E2),dim_supporttype!A:C,2,FALSE))</f>
        <v>DSD Narratives</v>
      </c>
      <c r="AP2" s="19" t="str">
        <f>IF(ISNA(VLOOKUP(AO2,dim_supporttype!B:C,2,FALSE)),"",VLOOKUP(AO2,dim_supporttype!B:C,2,FALSE))</f>
        <v>ySGf8v2q9Rm</v>
      </c>
      <c r="AQ2" s="19" t="str">
        <f>IF(ISNA(VLOOKUP(TRIM(F2),dim_disaggs!A:B,2,FALSE)),"No Disagg",VLOOKUP(TRIM(F2),dim_disaggs!A:B,2,FALSE))</f>
        <v>No Disagg</v>
      </c>
      <c r="AR2" s="19" t="str">
        <f>IF(ISNA(VLOOKUP(AQ2,dim_disaggs!B:C,2,FALSE)),"",VLOOKUP(AQ2,dim_disaggs!B:C,2,FALSE))</f>
        <v>werJlVT6sf3</v>
      </c>
      <c r="AU2" s="72" t="s">
        <v>755</v>
      </c>
      <c r="AV2" s="73" t="s">
        <v>755</v>
      </c>
      <c r="AW2" s="66" t="s">
        <v>755</v>
      </c>
      <c r="AX2" s="66" t="s">
        <v>755</v>
      </c>
      <c r="BA2" s="105" t="str">
        <f t="shared" ref="BA2:BA65" si="7">IF(OR(
IF(RIGHT(LEFT(BC2,11),1)="N",TRUE,FALSE),IF(RIGHT(LEFT(BE2,11),1)="N",TRUE,FALSE),IF(RIGHT(LEFT(BG2,11),1)="N",TRUE,FALSE),IF(RIGHT(LEFT(BI2,11),1)="N",TRUE,FALSE),IF(RIGHT(LEFT(BK2,11),1)="N",TRUE,FALSE),IF(RIGHT(LEFT(BM2,11),1)="N",TRUE,FALSE),IF(RIGHT(LEFT(BO2,11),1)="N",TRUE,FALSE)
),"Top Level Numerator",
IF(OR(
IF(RIGHT(LEFT(BC2,11),1)="D",TRUE,FALSE),IF(RIGHT(LEFT(BE2,11),1)="D",TRUE,FALSE),IF(RIGHT(LEFT(BG2,11),1)="D",TRUE,FALSE),IF(RIGHT(LEFT(BI2,11),1)="D",TRUE,FALSE),IF(RIGHT(LEFT(BK2,11),1)="D",TRUE,FALSE),IF(RIGHT(LEFT(BM2,11),1)="D",TRUE,FALSE),IF(RIGHT(LEFT(BO2,11),1)="D",TRUE,FALSE)
),"Top Level Denominator","")
)</f>
        <v/>
      </c>
      <c r="BB2" s="20" t="str">
        <f t="shared" ref="BB2:BB65" si="8">IF(OR(
IF(RIGHT(LEFT(BC2,11),1)="N",TRUE,FALSE),IF(RIGHT(LEFT(BE2,11),1)="N",TRUE,FALSE),IF(RIGHT(LEFT(BG2,11),1)="N",TRUE,FALSE),IF(RIGHT(LEFT(BI2,11),1)="N",TRUE,FALSE),IF(RIGHT(LEFT(BK2,11),1)="N",TRUE,FALSE),IF(RIGHT(LEFT(BM2,11),1)="N",TRUE,FALSE),IF(RIGHT(LEFT(BO2,11),1)="N",TRUE,FALSE)
),"PE5QVF0w4xj",
IF(OR(
IF(RIGHT(LEFT(BC2,11),1)="D",TRUE,FALSE),IF(RIGHT(LEFT(BE2,11),1)="D",TRUE,FALSE),IF(RIGHT(LEFT(BG2,11),1)="D",TRUE,FALSE),IF(RIGHT(LEFT(BI2,11),1)="D",TRUE,FALSE),IF(RIGHT(LEFT(BK2,11),1)="D",TRUE,FALSE),IF(RIGHT(LEFT(BM2,11),1)="D",TRUE,FALSE),IF(RIGHT(LEFT(BO2,11),1)="D",TRUE,FALSE)
),"Azqe383ljKu","")
)</f>
        <v/>
      </c>
    </row>
    <row r="3" spans="1:68" x14ac:dyDescent="0.2">
      <c r="A3" s="22" t="s">
        <v>95</v>
      </c>
      <c r="B3" s="5" t="s">
        <v>21097</v>
      </c>
      <c r="C3" s="22" t="s">
        <v>21095</v>
      </c>
      <c r="D3" s="22" t="s">
        <v>1</v>
      </c>
      <c r="E3" s="22" t="s">
        <v>265</v>
      </c>
      <c r="F3" s="22"/>
      <c r="G3" s="22" t="s">
        <v>20086</v>
      </c>
      <c r="H3" s="22"/>
      <c r="I3" s="19">
        <f t="shared" si="0"/>
        <v>22</v>
      </c>
      <c r="K3" s="22" t="s">
        <v>21096</v>
      </c>
      <c r="L3" s="95" t="str">
        <f>IF(M3&lt;&gt;"",IF(NOT(ISNA(INDEX(cc!B:B,MATCH(M3,cc!A:A,0)))),INDEX(cc!B:B,MATCH(M3,cc!A:A,0)),"0"),"")</f>
        <v>default</v>
      </c>
      <c r="M3" s="97" t="s">
        <v>13</v>
      </c>
      <c r="N3" s="28" t="str">
        <f t="shared" si="1"/>
        <v/>
      </c>
      <c r="O3" s="19" t="str">
        <f t="shared" si="2"/>
        <v>AGYW (N, TA_NARRATIVE): DREAMS</v>
      </c>
      <c r="P3" s="19" t="str">
        <f t="shared" si="3"/>
        <v>AGYW (N, TA_NARRATIVE): DREAMS</v>
      </c>
      <c r="Q3" s="19" t="str">
        <f t="shared" si="4"/>
        <v>AGYW (N, TA_NARRATIVE)</v>
      </c>
      <c r="R3" s="19" t="str">
        <f t="shared" si="5"/>
        <v>AGYW_N_TA_NARRATIVE</v>
      </c>
      <c r="S3" s="19" t="str">
        <f t="shared" si="6"/>
        <v>AGYW_N_TA_NARRATIVE_</v>
      </c>
      <c r="T3" s="19" t="b">
        <f>NOT(ISNA(VLOOKUP(B3,dbcodes!A:B,2,FALSE)))</f>
        <v>1</v>
      </c>
      <c r="U3" s="19" t="str">
        <f>IF(ISNA(VLOOKUP(B3,dbcodes!A:B,2,FALSE)),des!R2087,VLOOKUP(B3,dbcodes!A:B,2,FALSE))</f>
        <v>AGYW_N_TA_NARRATIVE</v>
      </c>
      <c r="W3" s="107" t="str">
        <f>IF(ISNA(VLOOKUP(C3,descriptions!A:B,2,FALSE)),des!V2087,IF(G3=" TARGET","Target ","")&amp;VLOOKUP(C3,descriptions!A:B,2,FALSE))</f>
        <v>Number of individual AGYW that have completed at least the DREAMS primary package of services/interventions at the time or reporting.</v>
      </c>
      <c r="X3" s="20" t="s">
        <v>9</v>
      </c>
      <c r="Y3" s="20" t="s">
        <v>831</v>
      </c>
      <c r="Z3" s="20" t="s">
        <v>836</v>
      </c>
      <c r="AA3" s="20" t="s">
        <v>102</v>
      </c>
      <c r="AB3" s="20" t="s">
        <v>755</v>
      </c>
      <c r="AC3" s="19" t="str">
        <f>IF(AB3&lt;&gt;"",IF(NOT(ISNA(INDEX(os!A:A,MATCH(AB3,os!B:B,0)))),INDEX(os!A:A,MATCH(AB3,os!B:B,0)),"0"),"")</f>
        <v/>
      </c>
      <c r="AD3" s="20" t="s">
        <v>830</v>
      </c>
      <c r="AH3" s="93" t="str">
        <f>IF(NOT(ISNA(VLOOKUP(B:B,ResultsTargets!A:A,1,0))),"TRUE","")</f>
        <v>TRUE</v>
      </c>
      <c r="AI3" s="19" t="str">
        <f>IF(ISNA(VLOOKUP(C3,dim_techarea!A:B,2,FALSE)),"",VLOOKUP(C3,dim_techarea!A:B,2,FALSE))</f>
        <v>AGYW</v>
      </c>
      <c r="AJ3" s="19" t="str">
        <f>IF(ISNA(VLOOKUP(AI3,dim_techarea!B:C,2,FALSE)),"",VLOOKUP(AI3,dim_techarea!B:C,2,FALSE))</f>
        <v>bBXU16j1j08</v>
      </c>
      <c r="AK3" s="19" t="str">
        <f>IF(ISNA(VLOOKUP(TRIM(G3),dim_targetsresults!A:B,2,FALSE)),"",VLOOKUP(TRIM(G3),dim_targetsresults!A:C,2,FALSE))</f>
        <v>MER Results</v>
      </c>
      <c r="AL3" s="19" t="str">
        <f>IF(ISNA(VLOOKUP(AK3,dim_targetsresults!B:C,2,FALSE)),"",VLOOKUP(AK3,dim_targetsresults!B:C,2,FALSE))</f>
        <v>Jh0jDM5yQ2E</v>
      </c>
      <c r="AM3" s="19" t="str">
        <f>IF(ISNA(VLOOKUP(TRIM(D3),dim_numeratordenominator!A:B,2,FALSE)),"",VLOOKUP(TRIM(D3),dim_numeratordenominator!A:C,2,FALSE))</f>
        <v>Numerator</v>
      </c>
      <c r="AN3" s="19" t="str">
        <f>IF(ISNA(VLOOKUP(AM3,dim_numeratordenominator!B:C,2,FALSE)),"",VLOOKUP(AM3,dim_numeratordenominator!B:C,2,FALSE))</f>
        <v>Som9NRMQqV7</v>
      </c>
      <c r="AO3" s="19" t="str">
        <f>IF(ISNA(VLOOKUP(TRIM(E3),dim_supporttype!A:B,2,FALSE)),"",VLOOKUP(TRIM(E3),dim_supporttype!A:C,2,FALSE))</f>
        <v>TA Narratives</v>
      </c>
      <c r="AP3" s="19" t="str">
        <f>IF(ISNA(VLOOKUP(AO3,dim_supporttype!B:C,2,FALSE)),"",VLOOKUP(AO3,dim_supporttype!B:C,2,FALSE))</f>
        <v>aBZapfNWlIU</v>
      </c>
      <c r="AQ3" s="19" t="str">
        <f>IF(ISNA(VLOOKUP(TRIM(F3),dim_disaggs!A:B,2,FALSE)),"No Disagg",VLOOKUP(TRIM(F3),dim_disaggs!A:B,2,FALSE))</f>
        <v>No Disagg</v>
      </c>
      <c r="AR3" s="19" t="str">
        <f>IF(ISNA(VLOOKUP(AQ3,dim_disaggs!B:C,2,FALSE)),"",VLOOKUP(AQ3,dim_disaggs!B:C,2,FALSE))</f>
        <v>werJlVT6sf3</v>
      </c>
      <c r="AU3" s="72" t="s">
        <v>755</v>
      </c>
      <c r="AV3" s="73" t="s">
        <v>755</v>
      </c>
      <c r="AW3" s="66" t="s">
        <v>755</v>
      </c>
      <c r="AX3" s="66" t="s">
        <v>755</v>
      </c>
      <c r="BA3" s="105" t="str">
        <f t="shared" si="7"/>
        <v/>
      </c>
      <c r="BB3" s="20" t="str">
        <f t="shared" si="8"/>
        <v/>
      </c>
    </row>
    <row r="4" spans="1:68" x14ac:dyDescent="0.2">
      <c r="A4" s="22" t="s">
        <v>95</v>
      </c>
      <c r="B4" s="5" t="s">
        <v>21109</v>
      </c>
      <c r="C4" s="22" t="s">
        <v>21095</v>
      </c>
      <c r="D4" s="22" t="s">
        <v>1</v>
      </c>
      <c r="E4" s="22" t="s">
        <v>264</v>
      </c>
      <c r="F4" s="22"/>
      <c r="G4" s="22" t="s">
        <v>2442</v>
      </c>
      <c r="H4" s="22"/>
      <c r="I4" s="19">
        <f t="shared" si="0"/>
        <v>30</v>
      </c>
      <c r="K4" s="22" t="s">
        <v>21096</v>
      </c>
      <c r="L4" s="95" t="str">
        <f>IF(M4&lt;&gt;"",IF(NOT(ISNA(INDEX(cc!B:B,MATCH(M4,cc!A:A,0)))),INDEX(cc!B:B,MATCH(M4,cc!A:A,0)),"0"),"")</f>
        <v>default</v>
      </c>
      <c r="M4" s="97" t="s">
        <v>13</v>
      </c>
      <c r="N4" s="28" t="str">
        <f t="shared" si="1"/>
        <v xml:space="preserve"> TARGET</v>
      </c>
      <c r="O4" s="19" t="str">
        <f t="shared" si="2"/>
        <v>AGYW (N, DSD_NARRATIVE) TARGET: DREAMS</v>
      </c>
      <c r="P4" s="19" t="str">
        <f t="shared" si="3"/>
        <v>AGYW (N, DSD_NARRATIVE) TARGET: DREAMS</v>
      </c>
      <c r="Q4" s="19" t="str">
        <f t="shared" si="4"/>
        <v>AGYW (N, DSD_NARRATIVE) TARGET</v>
      </c>
      <c r="R4" s="19" t="str">
        <f t="shared" si="5"/>
        <v>AGYW_N_DSD_NARRATIVE_TARGET</v>
      </c>
      <c r="S4" s="19" t="str">
        <f t="shared" si="6"/>
        <v>AGYW_N_DSD_NARRATIVE_TARGET</v>
      </c>
      <c r="T4" s="19" t="b">
        <f>NOT(ISNA(VLOOKUP(B4,dbcodes!A:B,2,FALSE)))</f>
        <v>1</v>
      </c>
      <c r="U4" s="19" t="str">
        <f>IF(ISNA(VLOOKUP(B4,dbcodes!A:B,2,FALSE)),des!R2088,VLOOKUP(B4,dbcodes!A:B,2,FALSE))</f>
        <v>AGYW_N_DSD_NARRATIVE_TARGET</v>
      </c>
      <c r="W4" s="107" t="str">
        <f>IF(ISNA(VLOOKUP(C4,descriptions!A:B,2,FALSE)),des!V2098,IF(G4=" TARGET","Target ","")&amp;VLOOKUP(C4,descriptions!A:B,2,FALSE))</f>
        <v>Target Number of individual AGYW that have completed at least the DREAMS primary package of services/interventions at the time or reporting.</v>
      </c>
      <c r="X4" s="20" t="s">
        <v>9</v>
      </c>
      <c r="Y4" s="20" t="s">
        <v>831</v>
      </c>
      <c r="Z4" s="20" t="s">
        <v>836</v>
      </c>
      <c r="AA4" s="20" t="s">
        <v>102</v>
      </c>
      <c r="AB4" s="20" t="s">
        <v>755</v>
      </c>
      <c r="AC4" s="19" t="str">
        <f>IF(AB4&lt;&gt;"",IF(NOT(ISNA(INDEX(os!A:A,MATCH(AB4,os!B:B,0)))),INDEX(os!A:A,MATCH(AB4,os!B:B,0)),"0"),"")</f>
        <v/>
      </c>
      <c r="AD4" s="20" t="s">
        <v>830</v>
      </c>
      <c r="AH4" s="93" t="str">
        <f>IF(NOT(ISNA(VLOOKUP(B:B,ResultsTargets!A:A,1,0))),"TRUE","")</f>
        <v>TRUE</v>
      </c>
      <c r="AI4" s="19" t="str">
        <f>IF(ISNA(VLOOKUP(C4,dim_techarea!A:B,2,FALSE)),"",VLOOKUP(C4,dim_techarea!A:B,2,FALSE))</f>
        <v>AGYW</v>
      </c>
      <c r="AJ4" s="19" t="str">
        <f>IF(ISNA(VLOOKUP(AI4,dim_techarea!B:C,2,FALSE)),"",VLOOKUP(AI4,dim_techarea!B:C,2,FALSE))</f>
        <v>bBXU16j1j08</v>
      </c>
      <c r="AK4" s="19" t="str">
        <f>IF(ISNA(VLOOKUP(TRIM(G4),dim_targetsresults!A:B,2,FALSE)),"",VLOOKUP(TRIM(G4),dim_targetsresults!A:C,2,FALSE))</f>
        <v>MER Targets</v>
      </c>
      <c r="AL4" s="19" t="str">
        <f>IF(ISNA(VLOOKUP(AK4,dim_targetsresults!B:C,2,FALSE)),"",VLOOKUP(AK4,dim_targetsresults!B:C,2,FALSE))</f>
        <v>W8imnja2Owd</v>
      </c>
      <c r="AM4" s="19" t="str">
        <f>IF(ISNA(VLOOKUP(TRIM(D4),dim_numeratordenominator!A:B,2,FALSE)),"",VLOOKUP(TRIM(D4),dim_numeratordenominator!A:C,2,FALSE))</f>
        <v>Numerator</v>
      </c>
      <c r="AN4" s="19" t="str">
        <f>IF(ISNA(VLOOKUP(AM4,dim_numeratordenominator!B:C,2,FALSE)),"",VLOOKUP(AM4,dim_numeratordenominator!B:C,2,FALSE))</f>
        <v>Som9NRMQqV7</v>
      </c>
      <c r="AO4" s="19" t="str">
        <f>IF(ISNA(VLOOKUP(TRIM(E4),dim_supporttype!A:B,2,FALSE)),"",VLOOKUP(TRIM(E4),dim_supporttype!A:C,2,FALSE))</f>
        <v>DSD Narratives</v>
      </c>
      <c r="AP4" s="19" t="str">
        <f>IF(ISNA(VLOOKUP(AO4,dim_supporttype!B:C,2,FALSE)),"",VLOOKUP(AO4,dim_supporttype!B:C,2,FALSE))</f>
        <v>ySGf8v2q9Rm</v>
      </c>
      <c r="AQ4" s="19" t="str">
        <f>IF(ISNA(VLOOKUP(TRIM(F4),dim_disaggs!A:B,2,FALSE)),"No Disagg",VLOOKUP(TRIM(F4),dim_disaggs!A:B,2,FALSE))</f>
        <v>No Disagg</v>
      </c>
      <c r="AR4" s="19" t="str">
        <f>IF(ISNA(VLOOKUP(AQ4,dim_disaggs!B:C,2,FALSE)),"",VLOOKUP(AQ4,dim_disaggs!B:C,2,FALSE))</f>
        <v>werJlVT6sf3</v>
      </c>
      <c r="AU4" s="72" t="s">
        <v>755</v>
      </c>
      <c r="AV4" s="73" t="s">
        <v>755</v>
      </c>
      <c r="AW4" s="66" t="s">
        <v>755</v>
      </c>
      <c r="AX4" s="66" t="s">
        <v>755</v>
      </c>
      <c r="BA4" s="105" t="str">
        <f t="shared" si="7"/>
        <v/>
      </c>
      <c r="BB4" s="20" t="str">
        <f t="shared" si="8"/>
        <v/>
      </c>
    </row>
    <row r="5" spans="1:68" x14ac:dyDescent="0.2">
      <c r="A5" s="22" t="s">
        <v>95</v>
      </c>
      <c r="B5" s="5" t="s">
        <v>21110</v>
      </c>
      <c r="C5" s="22" t="s">
        <v>21095</v>
      </c>
      <c r="D5" s="22" t="s">
        <v>1</v>
      </c>
      <c r="E5" s="22" t="s">
        <v>265</v>
      </c>
      <c r="F5" s="22"/>
      <c r="G5" s="22" t="s">
        <v>2442</v>
      </c>
      <c r="H5" s="22"/>
      <c r="I5" s="19">
        <f t="shared" si="0"/>
        <v>29</v>
      </c>
      <c r="K5" s="22" t="s">
        <v>21096</v>
      </c>
      <c r="L5" s="95" t="str">
        <f>IF(M5&lt;&gt;"",IF(NOT(ISNA(INDEX(cc!B:B,MATCH(M5,cc!A:A,0)))),INDEX(cc!B:B,MATCH(M5,cc!A:A,0)),"0"),"")</f>
        <v>default</v>
      </c>
      <c r="M5" s="97" t="s">
        <v>13</v>
      </c>
      <c r="N5" s="28" t="str">
        <f t="shared" si="1"/>
        <v xml:space="preserve"> TARGET</v>
      </c>
      <c r="O5" s="19" t="str">
        <f t="shared" si="2"/>
        <v>AGYW (N, TA_NARRATIVE) TARGET: DREAMS</v>
      </c>
      <c r="P5" s="19" t="str">
        <f t="shared" si="3"/>
        <v>AGYW (N, TA_NARRATIVE) TARGET: DREAMS</v>
      </c>
      <c r="Q5" s="19" t="str">
        <f t="shared" si="4"/>
        <v>AGYW (N, TA_NARRATIVE) TARGET</v>
      </c>
      <c r="R5" s="19" t="str">
        <f t="shared" si="5"/>
        <v>AGYW_N_TA_NARRATIVE_TARGET</v>
      </c>
      <c r="S5" s="19" t="str">
        <f t="shared" si="6"/>
        <v>AGYW_N_TA_NARRATIVE_TARGET</v>
      </c>
      <c r="T5" s="19" t="b">
        <f>NOT(ISNA(VLOOKUP(B5,dbcodes!A:B,2,FALSE)))</f>
        <v>1</v>
      </c>
      <c r="U5" s="19" t="str">
        <f>IF(ISNA(VLOOKUP(B5,dbcodes!A:B,2,FALSE)),des!R2089,VLOOKUP(B5,dbcodes!A:B,2,FALSE))</f>
        <v>AGYW_N_TA_NARRATIVE_TARGET</v>
      </c>
      <c r="W5" s="107" t="str">
        <f>IF(ISNA(VLOOKUP(C5,descriptions!A:B,2,FALSE)),des!V2099,IF(G5=" TARGET","Target ","")&amp;VLOOKUP(C5,descriptions!A:B,2,FALSE))</f>
        <v>Target Number of individual AGYW that have completed at least the DREAMS primary package of services/interventions at the time or reporting.</v>
      </c>
      <c r="X5" s="20" t="s">
        <v>9</v>
      </c>
      <c r="Y5" s="20" t="s">
        <v>831</v>
      </c>
      <c r="Z5" s="20" t="s">
        <v>836</v>
      </c>
      <c r="AA5" s="20" t="s">
        <v>102</v>
      </c>
      <c r="AB5" s="20" t="s">
        <v>755</v>
      </c>
      <c r="AC5" s="19" t="str">
        <f>IF(AB5&lt;&gt;"",IF(NOT(ISNA(INDEX(os!A:A,MATCH(AB5,os!B:B,0)))),INDEX(os!A:A,MATCH(AB5,os!B:B,0)),"0"),"")</f>
        <v/>
      </c>
      <c r="AD5" s="20" t="s">
        <v>830</v>
      </c>
      <c r="AH5" s="93" t="str">
        <f>IF(NOT(ISNA(VLOOKUP(B:B,ResultsTargets!A:A,1,0))),"TRUE","")</f>
        <v>TRUE</v>
      </c>
      <c r="AI5" s="19" t="str">
        <f>IF(ISNA(VLOOKUP(C5,dim_techarea!A:B,2,FALSE)),"",VLOOKUP(C5,dim_techarea!A:B,2,FALSE))</f>
        <v>AGYW</v>
      </c>
      <c r="AJ5" s="19" t="str">
        <f>IF(ISNA(VLOOKUP(AI5,dim_techarea!B:C,2,FALSE)),"",VLOOKUP(AI5,dim_techarea!B:C,2,FALSE))</f>
        <v>bBXU16j1j08</v>
      </c>
      <c r="AK5" s="19" t="str">
        <f>IF(ISNA(VLOOKUP(TRIM(G5),dim_targetsresults!A:B,2,FALSE)),"",VLOOKUP(TRIM(G5),dim_targetsresults!A:C,2,FALSE))</f>
        <v>MER Targets</v>
      </c>
      <c r="AL5" s="19" t="str">
        <f>IF(ISNA(VLOOKUP(AK5,dim_targetsresults!B:C,2,FALSE)),"",VLOOKUP(AK5,dim_targetsresults!B:C,2,FALSE))</f>
        <v>W8imnja2Owd</v>
      </c>
      <c r="AM5" s="19" t="str">
        <f>IF(ISNA(VLOOKUP(TRIM(D5),dim_numeratordenominator!A:B,2,FALSE)),"",VLOOKUP(TRIM(D5),dim_numeratordenominator!A:C,2,FALSE))</f>
        <v>Numerator</v>
      </c>
      <c r="AN5" s="19" t="str">
        <f>IF(ISNA(VLOOKUP(AM5,dim_numeratordenominator!B:C,2,FALSE)),"",VLOOKUP(AM5,dim_numeratordenominator!B:C,2,FALSE))</f>
        <v>Som9NRMQqV7</v>
      </c>
      <c r="AO5" s="19" t="str">
        <f>IF(ISNA(VLOOKUP(TRIM(E5),dim_supporttype!A:B,2,FALSE)),"",VLOOKUP(TRIM(E5),dim_supporttype!A:C,2,FALSE))</f>
        <v>TA Narratives</v>
      </c>
      <c r="AP5" s="19" t="str">
        <f>IF(ISNA(VLOOKUP(AO5,dim_supporttype!B:C,2,FALSE)),"",VLOOKUP(AO5,dim_supporttype!B:C,2,FALSE))</f>
        <v>aBZapfNWlIU</v>
      </c>
      <c r="AQ5" s="19" t="str">
        <f>IF(ISNA(VLOOKUP(TRIM(F5),dim_disaggs!A:B,2,FALSE)),"No Disagg",VLOOKUP(TRIM(F5),dim_disaggs!A:B,2,FALSE))</f>
        <v>No Disagg</v>
      </c>
      <c r="AR5" s="19" t="str">
        <f>IF(ISNA(VLOOKUP(AQ5,dim_disaggs!B:C,2,FALSE)),"",VLOOKUP(AQ5,dim_disaggs!B:C,2,FALSE))</f>
        <v>werJlVT6sf3</v>
      </c>
      <c r="AU5" s="72" t="s">
        <v>755</v>
      </c>
      <c r="AV5" s="73" t="s">
        <v>755</v>
      </c>
      <c r="AW5" s="66" t="s">
        <v>755</v>
      </c>
      <c r="AX5" s="66" t="s">
        <v>755</v>
      </c>
      <c r="BA5" s="105" t="str">
        <f t="shared" si="7"/>
        <v/>
      </c>
      <c r="BB5" s="20" t="str">
        <f t="shared" si="8"/>
        <v/>
      </c>
    </row>
    <row r="6" spans="1:68" ht="18" x14ac:dyDescent="0.25">
      <c r="A6" s="22" t="s">
        <v>95</v>
      </c>
      <c r="B6" s="5" t="s">
        <v>21424</v>
      </c>
      <c r="C6" s="22" t="s">
        <v>21252</v>
      </c>
      <c r="D6" s="22" t="s">
        <v>164</v>
      </c>
      <c r="E6" s="20" t="s">
        <v>138</v>
      </c>
      <c r="F6" s="22" t="s">
        <v>21429</v>
      </c>
      <c r="G6" s="22" t="s">
        <v>20086</v>
      </c>
      <c r="H6" s="22" t="s">
        <v>21429</v>
      </c>
      <c r="I6" s="19">
        <f t="shared" si="0"/>
        <v>42</v>
      </c>
      <c r="J6" s="22"/>
      <c r="K6" s="22" t="s">
        <v>21096</v>
      </c>
      <c r="L6" s="95" t="str">
        <f>IF(M6&lt;&gt;"",IF(NOT(ISNA(INDEX(cc!B:B,MATCH(M6,cc!A:A,0)))),INDEX(cc!B:B,MATCH(M6,cc!A:A,0)),"0"),"")</f>
        <v>Age (10-29, 4), Sex (Female), DREAMS Time and Completion v2</v>
      </c>
      <c r="M6" s="98" t="s">
        <v>21425</v>
      </c>
      <c r="N6" s="28" t="str">
        <f t="shared" si="1"/>
        <v/>
      </c>
      <c r="O6" s="19" t="str">
        <f t="shared" si="2"/>
        <v>AGYW_PREV (D, NoApp, Age/Sex/Time/Started): DREAMS</v>
      </c>
      <c r="P6" s="19" t="str">
        <f t="shared" si="3"/>
        <v>AGYW_PREV (D, NoApp, Age/Sex/Time/Started): DREAMS</v>
      </c>
      <c r="Q6" s="19" t="str">
        <f t="shared" si="4"/>
        <v>AGYW_PREV (D, NoApp, Age/Sex/Time/Started)</v>
      </c>
      <c r="R6" s="19" t="str">
        <f t="shared" si="5"/>
        <v>AGYW_PREV_D_NoApp_Age_Sex_Time_Started</v>
      </c>
      <c r="S6" s="19" t="str">
        <f t="shared" si="6"/>
        <v>AGYW_PREV_D_NoApp_Age_Sex_Time_Started_</v>
      </c>
      <c r="T6" s="19" t="b">
        <f>NOT(ISNA(VLOOKUP(B6,dbcodes!A:B,2,FALSE)))</f>
        <v>0</v>
      </c>
      <c r="U6" s="19" t="str">
        <f>IF(ISNA(VLOOKUP(B6,dbcodes!A:B,2,FALSE)),des!R2090,VLOOKUP(B6,dbcodes!A:B,2,FALSE))</f>
        <v>TX_RET_N_DSD_Age_Agg_Sex_TARGET</v>
      </c>
      <c r="W6" s="108" t="str">
        <f>IF(ISNA(VLOOKUP(C6,descriptions!A:B,2,FALSE)),des!V2189,IF(G6=" TARGET","Target ","")&amp;VLOOKUP(C6,descriptions!A:B,2,FALSE))</f>
        <v>Number of individual AGYW that have completed at least the DREAMS primary package of services/interventions at the time of reporting.</v>
      </c>
      <c r="X6" s="22" t="s">
        <v>4</v>
      </c>
      <c r="Y6" s="20" t="s">
        <v>831</v>
      </c>
      <c r="Z6" s="20" t="s">
        <v>836</v>
      </c>
      <c r="AA6" s="20" t="s">
        <v>102</v>
      </c>
      <c r="AB6" s="20" t="s">
        <v>755</v>
      </c>
      <c r="AC6" s="19" t="str">
        <f>IF(AB6&lt;&gt;"",IF(NOT(ISNA(INDEX(os!A:A,MATCH(AB6,os!B:B,0)))),INDEX(os!A:A,MATCH(AB6,os!B:B,0)),"0"),"")</f>
        <v/>
      </c>
      <c r="AD6" s="20" t="s">
        <v>830</v>
      </c>
      <c r="AH6" s="93" t="str">
        <f>IF(NOT(ISNA(VLOOKUP(B:B,ResultsTargets!A:A,1,0))),"TRUE","")</f>
        <v>TRUE</v>
      </c>
      <c r="AI6" s="19" t="str">
        <f>IF(ISNA(VLOOKUP(C6,dim_techarea!A:B,2,FALSE)),"",VLOOKUP(C6,dim_techarea!A:B,2,FALSE))</f>
        <v>AGYW_PREV</v>
      </c>
      <c r="AJ6" s="19" t="str">
        <f>IF(ISNA(VLOOKUP(AI6,dim_techarea!B:C,2,FALSE)),"",VLOOKUP(AI6,dim_techarea!B:C,2,FALSE))</f>
        <v>ELZsYsR89rn</v>
      </c>
      <c r="AK6" s="19" t="str">
        <f>IF(ISNA(VLOOKUP(TRIM(G6),dim_targetsresults!A:B,2,FALSE)),"",VLOOKUP(TRIM(G6),dim_targetsresults!A:C,2,FALSE))</f>
        <v>MER Results</v>
      </c>
      <c r="AL6" s="19" t="str">
        <f>IF(ISNA(VLOOKUP(AK6,dim_targetsresults!B:C,2,FALSE)),"",VLOOKUP(AK6,dim_targetsresults!B:C,2,FALSE))</f>
        <v>Jh0jDM5yQ2E</v>
      </c>
      <c r="AM6" s="19" t="str">
        <f>IF(ISNA(VLOOKUP(TRIM(D6),dim_numeratordenominator!A:B,2,FALSE)),"",VLOOKUP(TRIM(D6),dim_numeratordenominator!A:C,2,FALSE))</f>
        <v>Denominator</v>
      </c>
      <c r="AN6" s="19" t="str">
        <f>IF(ISNA(VLOOKUP(AM6,dim_numeratordenominator!B:C,2,FALSE)),"",VLOOKUP(AM6,dim_numeratordenominator!B:C,2,FALSE))</f>
        <v>QpNj0nSuEhD</v>
      </c>
      <c r="AO6" s="19" t="str">
        <f>IF(ISNA(VLOOKUP(TRIM(E6),dim_supporttype!A:B,2,FALSE)),"",VLOOKUP(TRIM(E6),dim_supporttype!A:C,2,FALSE))</f>
        <v>No Support Type</v>
      </c>
      <c r="AP6" s="19" t="str">
        <f>IF(ISNA(VLOOKUP(AO6,dim_supporttype!B:C,2,FALSE)),"",VLOOKUP(AO6,dim_supporttype!B:C,2,FALSE))</f>
        <v>npv1nsCoe0c</v>
      </c>
      <c r="AQ6" s="19" t="str">
        <f>IF(ISNA(VLOOKUP(TRIM(F6),dim_disaggs!A:B,2,FALSE)),"No Disagg",VLOOKUP(TRIM(F6),dim_disaggs!A:B,2,FALSE))</f>
        <v>Age/Sex/Time/Started</v>
      </c>
      <c r="AR6" s="19" t="str">
        <f>IF(ISNA(VLOOKUP(AQ6,dim_disaggs!B:C,2,FALSE)),"",VLOOKUP(AQ6,dim_disaggs!B:C,2,FALSE))</f>
        <v>XDgEjWlb3lm</v>
      </c>
      <c r="AU6" s="72" t="s">
        <v>755</v>
      </c>
      <c r="AV6" s="73" t="s">
        <v>755</v>
      </c>
      <c r="AX6" s="66" t="s">
        <v>755</v>
      </c>
      <c r="BA6" s="105" t="str">
        <f t="shared" si="7"/>
        <v/>
      </c>
      <c r="BB6" s="20" t="str">
        <f t="shared" si="8"/>
        <v/>
      </c>
      <c r="BE6" s="75" t="s">
        <v>755</v>
      </c>
      <c r="BF6" s="73" t="s">
        <v>755</v>
      </c>
      <c r="BL6" s="71" t="s">
        <v>755</v>
      </c>
      <c r="BO6" s="77" t="s">
        <v>755</v>
      </c>
      <c r="BP6" s="78" t="s">
        <v>755</v>
      </c>
    </row>
    <row r="7" spans="1:68" ht="18" x14ac:dyDescent="0.25">
      <c r="A7" s="22" t="s">
        <v>95</v>
      </c>
      <c r="B7" s="49" t="s">
        <v>25526</v>
      </c>
      <c r="C7" s="48" t="s">
        <v>21252</v>
      </c>
      <c r="D7" s="48" t="s">
        <v>164</v>
      </c>
      <c r="E7" s="50" t="s">
        <v>138</v>
      </c>
      <c r="F7" s="48" t="s">
        <v>21287</v>
      </c>
      <c r="G7" s="48" t="s">
        <v>20086</v>
      </c>
      <c r="H7" s="22" t="s">
        <v>21290</v>
      </c>
      <c r="I7" s="19">
        <f t="shared" si="0"/>
        <v>39</v>
      </c>
      <c r="K7" s="22" t="s">
        <v>21096</v>
      </c>
      <c r="L7" s="95" t="str">
        <f>IF(M7&lt;&gt;"",IF(NOT(ISNA(INDEX(cc!B:B,MATCH(M7,cc!A:A,0)))),INDEX(cc!B:B,MATCH(M7,cc!A:A,0)),"0"),"")</f>
        <v>Age (10-29, 4), Sex (Female), DREAMS Time and Completion v2</v>
      </c>
      <c r="M7" s="98" t="s">
        <v>21425</v>
      </c>
      <c r="N7" s="28" t="str">
        <f t="shared" si="1"/>
        <v/>
      </c>
      <c r="O7" s="19" t="str">
        <f t="shared" si="2"/>
        <v>AGYW_PREV (D, NoApp, Age/Sex/Time/Complete): DREAMS</v>
      </c>
      <c r="P7" s="19" t="str">
        <f t="shared" si="3"/>
        <v>AGYW_PREV (D, NoApp, Age/Sex/Time/Complete): DREAMS</v>
      </c>
      <c r="Q7" s="19" t="str">
        <f t="shared" si="4"/>
        <v>AGYW_PREV (D, NoApp, Age/Sex/Time/Comp)</v>
      </c>
      <c r="R7" s="19" t="str">
        <f t="shared" si="5"/>
        <v>AGYW_PREV_D_NoApp_Age_Sex_Time_Comp</v>
      </c>
      <c r="S7" s="19" t="str">
        <f t="shared" si="6"/>
        <v>AGYW_PREV_D_NoApp_Age_Sex_Time_Comp_</v>
      </c>
      <c r="T7" s="19" t="b">
        <f>NOT(ISNA(VLOOKUP(B7,dbcodes!A:B,2,FALSE)))</f>
        <v>0</v>
      </c>
      <c r="U7" s="19" t="str">
        <f>IF(ISNA(VLOOKUP(B7,dbcodes!A:B,2,FALSE)),des!R2091,VLOOKUP(B7,dbcodes!A:B,2,FALSE))</f>
        <v>TX_RET_N_TA_Age_Agg_Sex_TARGET</v>
      </c>
      <c r="W7" s="108" t="str">
        <f>IF(ISNA(VLOOKUP(C7,descriptions!A:B,2,FALSE)),des!V2273,IF(G7=" TARGET","Target ","")&amp;VLOOKUP(C7,descriptions!A:B,2,FALSE))</f>
        <v>Number of individual AGYW that have completed at least the DREAMS primary package of services/interventions at the time of reporting.</v>
      </c>
      <c r="X7" s="22" t="s">
        <v>4</v>
      </c>
      <c r="Y7" s="20" t="s">
        <v>831</v>
      </c>
      <c r="Z7" s="20" t="s">
        <v>836</v>
      </c>
      <c r="AA7" s="20" t="s">
        <v>102</v>
      </c>
      <c r="AB7" s="20" t="s">
        <v>755</v>
      </c>
      <c r="AC7" s="19" t="str">
        <f>IF(AB7&lt;&gt;"",IF(NOT(ISNA(INDEX(os!A:A,MATCH(AB7,os!B:B,0)))),INDEX(os!A:A,MATCH(AB7,os!B:B,0)),"0"),"")</f>
        <v/>
      </c>
      <c r="AD7" s="20" t="s">
        <v>830</v>
      </c>
      <c r="AH7" s="93" t="str">
        <f>IF(NOT(ISNA(VLOOKUP(B:B,ResultsTargets!A:A,1,0))),"TRUE","")</f>
        <v>TRUE</v>
      </c>
      <c r="AI7" s="19" t="str">
        <f>IF(ISNA(VLOOKUP(C7,dim_techarea!A:B,2,FALSE)),"",VLOOKUP(C7,dim_techarea!A:B,2,FALSE))</f>
        <v>AGYW_PREV</v>
      </c>
      <c r="AJ7" s="19" t="str">
        <f>IF(ISNA(VLOOKUP(AI7,dim_techarea!B:C,2,FALSE)),"",VLOOKUP(AI7,dim_techarea!B:C,2,FALSE))</f>
        <v>ELZsYsR89rn</v>
      </c>
      <c r="AK7" s="19" t="str">
        <f>IF(ISNA(VLOOKUP(TRIM(G7),dim_targetsresults!A:B,2,FALSE)),"",VLOOKUP(TRIM(G7),dim_targetsresults!A:C,2,FALSE))</f>
        <v>MER Results</v>
      </c>
      <c r="AL7" s="19" t="str">
        <f>IF(ISNA(VLOOKUP(AK7,dim_targetsresults!B:C,2,FALSE)),"",VLOOKUP(AK7,dim_targetsresults!B:C,2,FALSE))</f>
        <v>Jh0jDM5yQ2E</v>
      </c>
      <c r="AM7" s="19" t="str">
        <f>IF(ISNA(VLOOKUP(TRIM(D7),dim_numeratordenominator!A:B,2,FALSE)),"",VLOOKUP(TRIM(D7),dim_numeratordenominator!A:C,2,FALSE))</f>
        <v>Denominator</v>
      </c>
      <c r="AN7" s="19" t="str">
        <f>IF(ISNA(VLOOKUP(AM7,dim_numeratordenominator!B:C,2,FALSE)),"",VLOOKUP(AM7,dim_numeratordenominator!B:C,2,FALSE))</f>
        <v>QpNj0nSuEhD</v>
      </c>
      <c r="AO7" s="19" t="str">
        <f>IF(ISNA(VLOOKUP(TRIM(E7),dim_supporttype!A:B,2,FALSE)),"",VLOOKUP(TRIM(E7),dim_supporttype!A:C,2,FALSE))</f>
        <v>No Support Type</v>
      </c>
      <c r="AP7" s="19" t="str">
        <f>IF(ISNA(VLOOKUP(AO7,dim_supporttype!B:C,2,FALSE)),"",VLOOKUP(AO7,dim_supporttype!B:C,2,FALSE))</f>
        <v>npv1nsCoe0c</v>
      </c>
      <c r="AQ7" s="19" t="str">
        <f>IF(ISNA(VLOOKUP(TRIM(F7),dim_disaggs!A:B,2,FALSE)),"No Disagg",VLOOKUP(TRIM(F7),dim_disaggs!A:B,2,FALSE))</f>
        <v>Age/Sex/Time/Complete</v>
      </c>
      <c r="AR7" s="19" t="str">
        <f>IF(ISNA(VLOOKUP(AQ7,dim_disaggs!B:C,2,FALSE)),"",VLOOKUP(AQ7,dim_disaggs!B:C,2,FALSE))</f>
        <v>jjAqh9S3zsB</v>
      </c>
      <c r="AU7" s="72" t="s">
        <v>755</v>
      </c>
      <c r="AV7" s="73" t="s">
        <v>755</v>
      </c>
      <c r="AW7" s="66" t="s">
        <v>755</v>
      </c>
      <c r="AX7" s="66" t="s">
        <v>755</v>
      </c>
      <c r="BA7" s="105" t="str">
        <f t="shared" si="7"/>
        <v/>
      </c>
      <c r="BB7" s="20" t="str">
        <f t="shared" si="8"/>
        <v/>
      </c>
      <c r="BE7" s="75" t="s">
        <v>755</v>
      </c>
      <c r="BF7" s="73" t="s">
        <v>755</v>
      </c>
      <c r="BK7" s="55" t="s">
        <v>755</v>
      </c>
      <c r="BL7" s="71" t="s">
        <v>755</v>
      </c>
      <c r="BO7" s="77" t="s">
        <v>755</v>
      </c>
      <c r="BP7" s="78" t="s">
        <v>755</v>
      </c>
    </row>
    <row r="8" spans="1:68" ht="18" x14ac:dyDescent="0.25">
      <c r="A8" s="22" t="s">
        <v>95</v>
      </c>
      <c r="B8" s="49" t="s">
        <v>25527</v>
      </c>
      <c r="C8" s="48" t="s">
        <v>21252</v>
      </c>
      <c r="D8" s="48" t="s">
        <v>164</v>
      </c>
      <c r="E8" s="50" t="s">
        <v>138</v>
      </c>
      <c r="F8" s="48" t="s">
        <v>21288</v>
      </c>
      <c r="G8" s="48" t="s">
        <v>20086</v>
      </c>
      <c r="H8" s="22" t="s">
        <v>21291</v>
      </c>
      <c r="I8" s="19">
        <f t="shared" si="0"/>
        <v>40</v>
      </c>
      <c r="K8" s="22" t="s">
        <v>21096</v>
      </c>
      <c r="L8" s="95" t="str">
        <f>IF(M8&lt;&gt;"",IF(NOT(ISNA(INDEX(cc!B:B,MATCH(M8,cc!A:A,0)))),INDEX(cc!B:B,MATCH(M8,cc!A:A,0)),"0"),"")</f>
        <v>Age (10-29, 4), Sex (Female), DREAMS Time and Completion v2</v>
      </c>
      <c r="M8" s="98" t="s">
        <v>21425</v>
      </c>
      <c r="N8" s="28" t="str">
        <f t="shared" si="1"/>
        <v/>
      </c>
      <c r="O8" s="19" t="str">
        <f t="shared" si="2"/>
        <v>AGYW_PREV (D, NoApp, Age/Sex/Time/Complete+): DREAMS</v>
      </c>
      <c r="P8" s="19" t="str">
        <f t="shared" si="3"/>
        <v>AGYW_PREV (D, NoApp, Age/Sex/Time/Complete+): DREAMS</v>
      </c>
      <c r="Q8" s="19" t="str">
        <f t="shared" si="4"/>
        <v>AGYW_PREV (D, NoApp, Age/Sex/Time/Comp+)</v>
      </c>
      <c r="R8" s="19" t="str">
        <f t="shared" si="5"/>
        <v>AGYW_PREV_D_NoApp_Age_Sex_Time_Comp+</v>
      </c>
      <c r="S8" s="19" t="str">
        <f t="shared" si="6"/>
        <v>AGYW_PREV_D_NoApp_Age_Sex_Time_Comp+_</v>
      </c>
      <c r="T8" s="19" t="b">
        <f>NOT(ISNA(VLOOKUP(B8,dbcodes!A:B,2,FALSE)))</f>
        <v>0</v>
      </c>
      <c r="U8" s="19" t="str">
        <f>IF(ISNA(VLOOKUP(B8,dbcodes!A:B,2,FALSE)),des!R2092,VLOOKUP(B8,dbcodes!A:B,2,FALSE))</f>
        <v>TX_RET_N_DSD_Age_Agg_Sex_HIVStatus_TARGET</v>
      </c>
      <c r="W8" s="108" t="str">
        <f>IF(ISNA(VLOOKUP(C8,descriptions!A:B,2,FALSE)),des!V2274,IF(G8=" TARGET","Target ","")&amp;VLOOKUP(C8,descriptions!A:B,2,FALSE))</f>
        <v>Number of individual AGYW that have completed at least the DREAMS primary package of services/interventions at the time of reporting.</v>
      </c>
      <c r="X8" s="22" t="s">
        <v>4</v>
      </c>
      <c r="Y8" s="20" t="s">
        <v>831</v>
      </c>
      <c r="Z8" s="20" t="s">
        <v>836</v>
      </c>
      <c r="AA8" s="20" t="s">
        <v>102</v>
      </c>
      <c r="AB8" s="20" t="s">
        <v>755</v>
      </c>
      <c r="AC8" s="19" t="str">
        <f>IF(AB8&lt;&gt;"",IF(NOT(ISNA(INDEX(os!A:A,MATCH(AB8,os!B:B,0)))),INDEX(os!A:A,MATCH(AB8,os!B:B,0)),"0"),"")</f>
        <v/>
      </c>
      <c r="AD8" s="20" t="s">
        <v>830</v>
      </c>
      <c r="AH8" s="93" t="str">
        <f>IF(NOT(ISNA(VLOOKUP(B:B,ResultsTargets!A:A,1,0))),"TRUE","")</f>
        <v>TRUE</v>
      </c>
      <c r="AI8" s="19" t="str">
        <f>IF(ISNA(VLOOKUP(C8,dim_techarea!A:B,2,FALSE)),"",VLOOKUP(C8,dim_techarea!A:B,2,FALSE))</f>
        <v>AGYW_PREV</v>
      </c>
      <c r="AJ8" s="19" t="str">
        <f>IF(ISNA(VLOOKUP(AI8,dim_techarea!B:C,2,FALSE)),"",VLOOKUP(AI8,dim_techarea!B:C,2,FALSE))</f>
        <v>ELZsYsR89rn</v>
      </c>
      <c r="AK8" s="19" t="str">
        <f>IF(ISNA(VLOOKUP(TRIM(G8),dim_targetsresults!A:B,2,FALSE)),"",VLOOKUP(TRIM(G8),dim_targetsresults!A:C,2,FALSE))</f>
        <v>MER Results</v>
      </c>
      <c r="AL8" s="19" t="str">
        <f>IF(ISNA(VLOOKUP(AK8,dim_targetsresults!B:C,2,FALSE)),"",VLOOKUP(AK8,dim_targetsresults!B:C,2,FALSE))</f>
        <v>Jh0jDM5yQ2E</v>
      </c>
      <c r="AM8" s="19" t="str">
        <f>IF(ISNA(VLOOKUP(TRIM(D8),dim_numeratordenominator!A:B,2,FALSE)),"",VLOOKUP(TRIM(D8),dim_numeratordenominator!A:C,2,FALSE))</f>
        <v>Denominator</v>
      </c>
      <c r="AN8" s="19" t="str">
        <f>IF(ISNA(VLOOKUP(AM8,dim_numeratordenominator!B:C,2,FALSE)),"",VLOOKUP(AM8,dim_numeratordenominator!B:C,2,FALSE))</f>
        <v>QpNj0nSuEhD</v>
      </c>
      <c r="AO8" s="19" t="str">
        <f>IF(ISNA(VLOOKUP(TRIM(E8),dim_supporttype!A:B,2,FALSE)),"",VLOOKUP(TRIM(E8),dim_supporttype!A:C,2,FALSE))</f>
        <v>No Support Type</v>
      </c>
      <c r="AP8" s="19" t="str">
        <f>IF(ISNA(VLOOKUP(AO8,dim_supporttype!B:C,2,FALSE)),"",VLOOKUP(AO8,dim_supporttype!B:C,2,FALSE))</f>
        <v>npv1nsCoe0c</v>
      </c>
      <c r="AQ8" s="19" t="str">
        <f>IF(ISNA(VLOOKUP(TRIM(F8),dim_disaggs!A:B,2,FALSE)),"No Disagg",VLOOKUP(TRIM(F8),dim_disaggs!A:B,2,FALSE))</f>
        <v>Age/Sex/Time/Complete+</v>
      </c>
      <c r="AR8" s="19" t="str">
        <f>IF(ISNA(VLOOKUP(AQ8,dim_disaggs!B:C,2,FALSE)),"",VLOOKUP(AQ8,dim_disaggs!B:C,2,FALSE))</f>
        <v>F4ObnKzDiDv</v>
      </c>
      <c r="AU8" s="72" t="s">
        <v>755</v>
      </c>
      <c r="AV8" s="73" t="s">
        <v>755</v>
      </c>
      <c r="AW8" s="66" t="s">
        <v>755</v>
      </c>
      <c r="AX8" s="66" t="s">
        <v>755</v>
      </c>
      <c r="BA8" s="105" t="str">
        <f t="shared" si="7"/>
        <v/>
      </c>
      <c r="BB8" s="20" t="str">
        <f t="shared" si="8"/>
        <v/>
      </c>
      <c r="BE8" s="75" t="s">
        <v>755</v>
      </c>
      <c r="BF8" s="73" t="s">
        <v>755</v>
      </c>
      <c r="BK8" s="55" t="s">
        <v>755</v>
      </c>
      <c r="BL8" s="71" t="s">
        <v>755</v>
      </c>
      <c r="BO8" s="77" t="s">
        <v>755</v>
      </c>
      <c r="BP8" s="78" t="s">
        <v>755</v>
      </c>
    </row>
    <row r="9" spans="1:68" ht="18" x14ac:dyDescent="0.25">
      <c r="A9" s="22" t="s">
        <v>95</v>
      </c>
      <c r="B9" s="49" t="s">
        <v>25528</v>
      </c>
      <c r="C9" s="48" t="s">
        <v>21252</v>
      </c>
      <c r="D9" s="48" t="s">
        <v>164</v>
      </c>
      <c r="E9" s="50" t="s">
        <v>138</v>
      </c>
      <c r="F9" s="48" t="s">
        <v>21289</v>
      </c>
      <c r="G9" s="48" t="s">
        <v>20086</v>
      </c>
      <c r="H9" s="22" t="s">
        <v>21292</v>
      </c>
      <c r="I9" s="19">
        <f t="shared" si="0"/>
        <v>41</v>
      </c>
      <c r="K9" s="22" t="s">
        <v>21096</v>
      </c>
      <c r="L9" s="95" t="str">
        <f>IF(M9&lt;&gt;"",IF(NOT(ISNA(INDEX(cc!B:B,MATCH(M9,cc!A:A,0)))),INDEX(cc!B:B,MATCH(M9,cc!A:A,0)),"0"),"")</f>
        <v>Age (10-29, 4), Sex (Female), DREAMS Time and Completion v2</v>
      </c>
      <c r="M9" s="98" t="s">
        <v>21425</v>
      </c>
      <c r="N9" s="28" t="str">
        <f t="shared" si="1"/>
        <v/>
      </c>
      <c r="O9" s="19" t="str">
        <f t="shared" si="2"/>
        <v>AGYW_PREV (D, NoApp, Age/Sex/Time/Incomplete): DREAMS</v>
      </c>
      <c r="P9" s="19" t="str">
        <f t="shared" si="3"/>
        <v>AGYW_PREV (D, NoApp, Age/Sex/Time/Incomplete): DREAMS</v>
      </c>
      <c r="Q9" s="19" t="str">
        <f t="shared" si="4"/>
        <v>AGYW_PREV (D, NoApp, Age/Sex/Time/Incomp)</v>
      </c>
      <c r="R9" s="19" t="str">
        <f t="shared" si="5"/>
        <v>AGYW_PREV_D_NoApp_Age_Sex_Time_Incomp</v>
      </c>
      <c r="S9" s="19" t="str">
        <f t="shared" si="6"/>
        <v>AGYW_PREV_D_NoApp_Age_Sex_Time_Incomp_</v>
      </c>
      <c r="T9" s="19" t="b">
        <f>NOT(ISNA(VLOOKUP(B9,dbcodes!A:B,2,FALSE)))</f>
        <v>0</v>
      </c>
      <c r="U9" s="19" t="str">
        <f>IF(ISNA(VLOOKUP(B9,dbcodes!A:B,2,FALSE)),des!R2093,VLOOKUP(B9,dbcodes!A:B,2,FALSE))</f>
        <v>TX_RET_N_TA_Age_Agg_Sex_HIVStatus_TARGET</v>
      </c>
      <c r="W9" s="108" t="str">
        <f>IF(ISNA(VLOOKUP(C9,descriptions!A:B,2,FALSE)),des!V2275,IF(G9=" TARGET","Target ","")&amp;VLOOKUP(C9,descriptions!A:B,2,FALSE))</f>
        <v>Number of individual AGYW that have completed at least the DREAMS primary package of services/interventions at the time of reporting.</v>
      </c>
      <c r="X9" s="22" t="s">
        <v>4</v>
      </c>
      <c r="Y9" s="20" t="s">
        <v>831</v>
      </c>
      <c r="Z9" s="20" t="s">
        <v>836</v>
      </c>
      <c r="AA9" s="20" t="s">
        <v>102</v>
      </c>
      <c r="AB9" s="20" t="s">
        <v>755</v>
      </c>
      <c r="AC9" s="19" t="str">
        <f>IF(AB9&lt;&gt;"",IF(NOT(ISNA(INDEX(os!A:A,MATCH(AB9,os!B:B,0)))),INDEX(os!A:A,MATCH(AB9,os!B:B,0)),"0"),"")</f>
        <v/>
      </c>
      <c r="AD9" s="20" t="s">
        <v>830</v>
      </c>
      <c r="AH9" s="93" t="str">
        <f>IF(NOT(ISNA(VLOOKUP(B:B,ResultsTargets!A:A,1,0))),"TRUE","")</f>
        <v>TRUE</v>
      </c>
      <c r="AI9" s="19" t="str">
        <f>IF(ISNA(VLOOKUP(C9,dim_techarea!A:B,2,FALSE)),"",VLOOKUP(C9,dim_techarea!A:B,2,FALSE))</f>
        <v>AGYW_PREV</v>
      </c>
      <c r="AJ9" s="19" t="str">
        <f>IF(ISNA(VLOOKUP(AI9,dim_techarea!B:C,2,FALSE)),"",VLOOKUP(AI9,dim_techarea!B:C,2,FALSE))</f>
        <v>ELZsYsR89rn</v>
      </c>
      <c r="AK9" s="19" t="str">
        <f>IF(ISNA(VLOOKUP(TRIM(G9),dim_targetsresults!A:B,2,FALSE)),"",VLOOKUP(TRIM(G9),dim_targetsresults!A:C,2,FALSE))</f>
        <v>MER Results</v>
      </c>
      <c r="AL9" s="19" t="str">
        <f>IF(ISNA(VLOOKUP(AK9,dim_targetsresults!B:C,2,FALSE)),"",VLOOKUP(AK9,dim_targetsresults!B:C,2,FALSE))</f>
        <v>Jh0jDM5yQ2E</v>
      </c>
      <c r="AM9" s="19" t="str">
        <f>IF(ISNA(VLOOKUP(TRIM(D9),dim_numeratordenominator!A:B,2,FALSE)),"",VLOOKUP(TRIM(D9),dim_numeratordenominator!A:C,2,FALSE))</f>
        <v>Denominator</v>
      </c>
      <c r="AN9" s="19" t="str">
        <f>IF(ISNA(VLOOKUP(AM9,dim_numeratordenominator!B:C,2,FALSE)),"",VLOOKUP(AM9,dim_numeratordenominator!B:C,2,FALSE))</f>
        <v>QpNj0nSuEhD</v>
      </c>
      <c r="AO9" s="19" t="str">
        <f>IF(ISNA(VLOOKUP(TRIM(E9),dim_supporttype!A:B,2,FALSE)),"",VLOOKUP(TRIM(E9),dim_supporttype!A:C,2,FALSE))</f>
        <v>No Support Type</v>
      </c>
      <c r="AP9" s="19" t="str">
        <f>IF(ISNA(VLOOKUP(AO9,dim_supporttype!B:C,2,FALSE)),"",VLOOKUP(AO9,dim_supporttype!B:C,2,FALSE))</f>
        <v>npv1nsCoe0c</v>
      </c>
      <c r="AQ9" s="19" t="str">
        <f>IF(ISNA(VLOOKUP(TRIM(F9),dim_disaggs!A:B,2,FALSE)),"No Disagg",VLOOKUP(TRIM(F9),dim_disaggs!A:B,2,FALSE))</f>
        <v>Age/Sex/Time/Incomplete</v>
      </c>
      <c r="AR9" s="19" t="str">
        <f>IF(ISNA(VLOOKUP(AQ9,dim_disaggs!B:C,2,FALSE)),"",VLOOKUP(AQ9,dim_disaggs!B:C,2,FALSE))</f>
        <v>voXvq70d05J</v>
      </c>
      <c r="AU9" s="72" t="s">
        <v>755</v>
      </c>
      <c r="AV9" s="73" t="s">
        <v>755</v>
      </c>
      <c r="AW9" s="66" t="s">
        <v>755</v>
      </c>
      <c r="AX9" s="66" t="s">
        <v>755</v>
      </c>
      <c r="BA9" s="105" t="str">
        <f t="shared" si="7"/>
        <v/>
      </c>
      <c r="BB9" s="20" t="str">
        <f t="shared" si="8"/>
        <v/>
      </c>
      <c r="BE9" s="75" t="s">
        <v>755</v>
      </c>
      <c r="BF9" s="73" t="s">
        <v>755</v>
      </c>
      <c r="BL9" s="71" t="s">
        <v>755</v>
      </c>
      <c r="BO9" s="77" t="s">
        <v>755</v>
      </c>
      <c r="BP9" s="78" t="s">
        <v>755</v>
      </c>
    </row>
    <row r="10" spans="1:68" x14ac:dyDescent="0.2">
      <c r="A10" s="22" t="s">
        <v>95</v>
      </c>
      <c r="B10" s="41" t="s">
        <v>25529</v>
      </c>
      <c r="C10" s="22" t="s">
        <v>21252</v>
      </c>
      <c r="D10" s="22" t="s">
        <v>164</v>
      </c>
      <c r="E10" s="20" t="s">
        <v>138</v>
      </c>
      <c r="F10" s="22" t="s">
        <v>21275</v>
      </c>
      <c r="G10" s="22" t="s">
        <v>20086</v>
      </c>
      <c r="H10" s="22" t="s">
        <v>21277</v>
      </c>
      <c r="I10" s="19">
        <f t="shared" si="0"/>
        <v>34</v>
      </c>
      <c r="K10" s="22" t="s">
        <v>21096</v>
      </c>
      <c r="L10" s="95" t="str">
        <f>IF(M10&lt;&gt;"",IF(NOT(ISNA(INDEX(cc!B:B,MATCH(M10,cc!A:A,0)))),INDEX(cc!B:B,MATCH(M10,cc!A:A,0)),"0"),"")</f>
        <v>default</v>
      </c>
      <c r="M10" s="97" t="s">
        <v>13</v>
      </c>
      <c r="N10" s="28" t="str">
        <f t="shared" si="1"/>
        <v/>
      </c>
      <c r="O10" s="19" t="str">
        <f t="shared" si="2"/>
        <v>AGYW_PREV (D, NoApp, ViolencePrevention): DREAMS</v>
      </c>
      <c r="P10" s="19" t="str">
        <f t="shared" si="3"/>
        <v>AGYW_PREV (D, NoApp, ViolencePrevention): DREAMS</v>
      </c>
      <c r="Q10" s="19" t="str">
        <f t="shared" si="4"/>
        <v>AGYW_PREV (D, NoApp, ViolencePrev)</v>
      </c>
      <c r="R10" s="19" t="str">
        <f t="shared" si="5"/>
        <v>AGYW_PREV_D_NoApp_ViolencePrev</v>
      </c>
      <c r="S10" s="19" t="str">
        <f t="shared" si="6"/>
        <v>AGYW_PREV_D_NoApp_ViolencePrev_</v>
      </c>
      <c r="T10" s="19" t="b">
        <f>NOT(ISNA(VLOOKUP(B10,dbcodes!A:B,2,FALSE)))</f>
        <v>0</v>
      </c>
      <c r="U10" s="19" t="str">
        <f>IF(ISNA(VLOOKUP(B10,dbcodes!A:B,2,FALSE)),des!R2094,VLOOKUP(B10,dbcodes!A:B,2,FALSE))</f>
        <v>TX_RET_N_DSD_Age_Sex_TARGET</v>
      </c>
      <c r="W10" s="108" t="str">
        <f>IF(ISNA(VLOOKUP(C10,descriptions!A:B,2,FALSE)),des!V2276,IF(G10=" TARGET","Target ","")&amp;VLOOKUP(C10,descriptions!A:B,2,FALSE))</f>
        <v>Number of individual AGYW that have completed at least the DREAMS primary package of services/interventions at the time of reporting.</v>
      </c>
      <c r="X10" s="22" t="s">
        <v>4</v>
      </c>
      <c r="Y10" s="20" t="s">
        <v>831</v>
      </c>
      <c r="Z10" s="20" t="s">
        <v>836</v>
      </c>
      <c r="AA10" s="20" t="s">
        <v>102</v>
      </c>
      <c r="AB10" s="20" t="s">
        <v>755</v>
      </c>
      <c r="AC10" s="19" t="str">
        <f>IF(AB10&lt;&gt;"",IF(NOT(ISNA(INDEX(os!A:A,MATCH(AB10,os!B:B,0)))),INDEX(os!A:A,MATCH(AB10,os!B:B,0)),"0"),"")</f>
        <v/>
      </c>
      <c r="AD10" s="20" t="s">
        <v>830</v>
      </c>
      <c r="AH10" s="93" t="str">
        <f>IF(NOT(ISNA(VLOOKUP(B:B,ResultsTargets!A:A,1,0))),"TRUE","")</f>
        <v>TRUE</v>
      </c>
      <c r="AI10" s="19" t="str">
        <f>IF(ISNA(VLOOKUP(C10,dim_techarea!A:B,2,FALSE)),"",VLOOKUP(C10,dim_techarea!A:B,2,FALSE))</f>
        <v>AGYW_PREV</v>
      </c>
      <c r="AJ10" s="19" t="str">
        <f>IF(ISNA(VLOOKUP(AI10,dim_techarea!B:C,2,FALSE)),"",VLOOKUP(AI10,dim_techarea!B:C,2,FALSE))</f>
        <v>ELZsYsR89rn</v>
      </c>
      <c r="AK10" s="19" t="str">
        <f>IF(ISNA(VLOOKUP(TRIM(G10),dim_targetsresults!A:B,2,FALSE)),"",VLOOKUP(TRIM(G10),dim_targetsresults!A:C,2,FALSE))</f>
        <v>MER Results</v>
      </c>
      <c r="AL10" s="19" t="str">
        <f>IF(ISNA(VLOOKUP(AK10,dim_targetsresults!B:C,2,FALSE)),"",VLOOKUP(AK10,dim_targetsresults!B:C,2,FALSE))</f>
        <v>Jh0jDM5yQ2E</v>
      </c>
      <c r="AM10" s="19" t="str">
        <f>IF(ISNA(VLOOKUP(TRIM(D10),dim_numeratordenominator!A:B,2,FALSE)),"",VLOOKUP(TRIM(D10),dim_numeratordenominator!A:C,2,FALSE))</f>
        <v>Denominator</v>
      </c>
      <c r="AN10" s="19" t="str">
        <f>IF(ISNA(VLOOKUP(AM10,dim_numeratordenominator!B:C,2,FALSE)),"",VLOOKUP(AM10,dim_numeratordenominator!B:C,2,FALSE))</f>
        <v>QpNj0nSuEhD</v>
      </c>
      <c r="AO10" s="19" t="str">
        <f>IF(ISNA(VLOOKUP(TRIM(E10),dim_supporttype!A:B,2,FALSE)),"",VLOOKUP(TRIM(E10),dim_supporttype!A:C,2,FALSE))</f>
        <v>No Support Type</v>
      </c>
      <c r="AP10" s="19" t="str">
        <f>IF(ISNA(VLOOKUP(AO10,dim_supporttype!B:C,2,FALSE)),"",VLOOKUP(AO10,dim_supporttype!B:C,2,FALSE))</f>
        <v>npv1nsCoe0c</v>
      </c>
      <c r="AQ10" s="19" t="str">
        <f>IF(ISNA(VLOOKUP(TRIM(F10),dim_disaggs!A:B,2,FALSE)),"No Disagg",VLOOKUP(TRIM(F10),dim_disaggs!A:B,2,FALSE))</f>
        <v>ViolencePrevention</v>
      </c>
      <c r="AR10" s="19" t="str">
        <f>IF(ISNA(VLOOKUP(AQ10,dim_disaggs!B:C,2,FALSE)),"",VLOOKUP(AQ10,dim_disaggs!B:C,2,FALSE))</f>
        <v>HT5CqI1xVzX</v>
      </c>
      <c r="AU10" s="72" t="s">
        <v>755</v>
      </c>
      <c r="AV10" s="73" t="s">
        <v>755</v>
      </c>
      <c r="AW10" s="66" t="s">
        <v>755</v>
      </c>
      <c r="AX10" s="66" t="s">
        <v>755</v>
      </c>
      <c r="BA10" s="105" t="str">
        <f t="shared" si="7"/>
        <v/>
      </c>
      <c r="BB10" s="20" t="str">
        <f t="shared" si="8"/>
        <v/>
      </c>
      <c r="BE10" s="75" t="s">
        <v>755</v>
      </c>
      <c r="BF10" s="73" t="s">
        <v>755</v>
      </c>
      <c r="BK10" s="55" t="s">
        <v>755</v>
      </c>
      <c r="BL10" s="71" t="s">
        <v>755</v>
      </c>
      <c r="BM10" s="77" t="s">
        <v>755</v>
      </c>
      <c r="BN10" s="78" t="s">
        <v>755</v>
      </c>
      <c r="BO10" s="77" t="s">
        <v>755</v>
      </c>
      <c r="BP10" s="78" t="s">
        <v>755</v>
      </c>
    </row>
    <row r="11" spans="1:68" x14ac:dyDescent="0.2">
      <c r="A11" s="22" t="s">
        <v>95</v>
      </c>
      <c r="B11" s="36" t="s">
        <v>25530</v>
      </c>
      <c r="C11" s="22" t="s">
        <v>21252</v>
      </c>
      <c r="D11" s="22" t="s">
        <v>164</v>
      </c>
      <c r="E11" s="20" t="s">
        <v>138</v>
      </c>
      <c r="F11" s="22" t="s">
        <v>21276</v>
      </c>
      <c r="G11" s="22" t="s">
        <v>20086</v>
      </c>
      <c r="H11" s="22" t="s">
        <v>21276</v>
      </c>
      <c r="I11" s="19">
        <f t="shared" si="0"/>
        <v>38</v>
      </c>
      <c r="K11" s="22" t="s">
        <v>21096</v>
      </c>
      <c r="L11" s="95" t="str">
        <f>IF(M11&lt;&gt;"",IF(NOT(ISNA(INDEX(cc!B:B,MATCH(M11,cc!A:A,0)))),INDEX(cc!B:B,MATCH(M11,cc!A:A,0)),"0"),"")</f>
        <v>default</v>
      </c>
      <c r="M11" s="97" t="s">
        <v>13</v>
      </c>
      <c r="N11" s="28" t="str">
        <f t="shared" si="1"/>
        <v/>
      </c>
      <c r="O11" s="19" t="str">
        <f t="shared" si="2"/>
        <v>AGYW_PREV (D, NoApp, EducationSupport): DREAMS</v>
      </c>
      <c r="P11" s="19" t="str">
        <f t="shared" si="3"/>
        <v>AGYW_PREV (D, NoApp, EducationSupport): DREAMS</v>
      </c>
      <c r="Q11" s="19" t="str">
        <f t="shared" si="4"/>
        <v>AGYW_PREV (D, NoApp, EducationSupport)</v>
      </c>
      <c r="R11" s="19" t="str">
        <f t="shared" si="5"/>
        <v>AGYW_PREV_D_NoApp_EducationSupport</v>
      </c>
      <c r="S11" s="19" t="str">
        <f t="shared" si="6"/>
        <v>AGYW_PREV_D_NoApp_EducationSupport_</v>
      </c>
      <c r="T11" s="19" t="b">
        <f>NOT(ISNA(VLOOKUP(B11,dbcodes!A:B,2,FALSE)))</f>
        <v>0</v>
      </c>
      <c r="U11" s="19" t="str">
        <f>IF(ISNA(VLOOKUP(B11,dbcodes!A:B,2,FALSE)),des!R2095,VLOOKUP(B11,dbcodes!A:B,2,FALSE))</f>
        <v>TX_RET_N_TA_Age_Sex_TARGET</v>
      </c>
      <c r="W11" s="108" t="str">
        <f>IF(ISNA(VLOOKUP(C11,descriptions!A:B,2,FALSE)),des!V2277,IF(G11=" TARGET","Target ","")&amp;VLOOKUP(C11,descriptions!A:B,2,FALSE))</f>
        <v>Number of individual AGYW that have completed at least the DREAMS primary package of services/interventions at the time of reporting.</v>
      </c>
      <c r="X11" s="22" t="s">
        <v>4</v>
      </c>
      <c r="Y11" s="20" t="s">
        <v>831</v>
      </c>
      <c r="Z11" s="20" t="s">
        <v>836</v>
      </c>
      <c r="AA11" s="20" t="s">
        <v>102</v>
      </c>
      <c r="AB11" s="20" t="s">
        <v>755</v>
      </c>
      <c r="AC11" s="19" t="str">
        <f>IF(AB11&lt;&gt;"",IF(NOT(ISNA(INDEX(os!A:A,MATCH(AB11,os!B:B,0)))),INDEX(os!A:A,MATCH(AB11,os!B:B,0)),"0"),"")</f>
        <v/>
      </c>
      <c r="AD11" s="20" t="s">
        <v>830</v>
      </c>
      <c r="AH11" s="93" t="str">
        <f>IF(NOT(ISNA(VLOOKUP(B:B,ResultsTargets!A:A,1,0))),"TRUE","")</f>
        <v>TRUE</v>
      </c>
      <c r="AI11" s="19" t="str">
        <f>IF(ISNA(VLOOKUP(C11,dim_techarea!A:B,2,FALSE)),"",VLOOKUP(C11,dim_techarea!A:B,2,FALSE))</f>
        <v>AGYW_PREV</v>
      </c>
      <c r="AJ11" s="19" t="str">
        <f>IF(ISNA(VLOOKUP(AI11,dim_techarea!B:C,2,FALSE)),"",VLOOKUP(AI11,dim_techarea!B:C,2,FALSE))</f>
        <v>ELZsYsR89rn</v>
      </c>
      <c r="AK11" s="19" t="str">
        <f>IF(ISNA(VLOOKUP(TRIM(G11),dim_targetsresults!A:B,2,FALSE)),"",VLOOKUP(TRIM(G11),dim_targetsresults!A:C,2,FALSE))</f>
        <v>MER Results</v>
      </c>
      <c r="AL11" s="19" t="str">
        <f>IF(ISNA(VLOOKUP(AK11,dim_targetsresults!B:C,2,FALSE)),"",VLOOKUP(AK11,dim_targetsresults!B:C,2,FALSE))</f>
        <v>Jh0jDM5yQ2E</v>
      </c>
      <c r="AM11" s="19" t="str">
        <f>IF(ISNA(VLOOKUP(TRIM(D11),dim_numeratordenominator!A:B,2,FALSE)),"",VLOOKUP(TRIM(D11),dim_numeratordenominator!A:C,2,FALSE))</f>
        <v>Denominator</v>
      </c>
      <c r="AN11" s="19" t="str">
        <f>IF(ISNA(VLOOKUP(AM11,dim_numeratordenominator!B:C,2,FALSE)),"",VLOOKUP(AM11,dim_numeratordenominator!B:C,2,FALSE))</f>
        <v>QpNj0nSuEhD</v>
      </c>
      <c r="AO11" s="19" t="str">
        <f>IF(ISNA(VLOOKUP(TRIM(E11),dim_supporttype!A:B,2,FALSE)),"",VLOOKUP(TRIM(E11),dim_supporttype!A:C,2,FALSE))</f>
        <v>No Support Type</v>
      </c>
      <c r="AP11" s="19" t="str">
        <f>IF(ISNA(VLOOKUP(AO11,dim_supporttype!B:C,2,FALSE)),"",VLOOKUP(AO11,dim_supporttype!B:C,2,FALSE))</f>
        <v>npv1nsCoe0c</v>
      </c>
      <c r="AQ11" s="19" t="str">
        <f>IF(ISNA(VLOOKUP(TRIM(F11),dim_disaggs!A:B,2,FALSE)),"No Disagg",VLOOKUP(TRIM(F11),dim_disaggs!A:B,2,FALSE))</f>
        <v>EducationSupport</v>
      </c>
      <c r="AR11" s="19" t="str">
        <f>IF(ISNA(VLOOKUP(AQ11,dim_disaggs!B:C,2,FALSE)),"",VLOOKUP(AQ11,dim_disaggs!B:C,2,FALSE))</f>
        <v>fhtF4vZDHj2</v>
      </c>
      <c r="AU11" s="72" t="s">
        <v>755</v>
      </c>
      <c r="AV11" s="73" t="s">
        <v>755</v>
      </c>
      <c r="AW11" s="66" t="s">
        <v>755</v>
      </c>
      <c r="AX11" s="66" t="s">
        <v>755</v>
      </c>
      <c r="BA11" s="105" t="str">
        <f t="shared" si="7"/>
        <v/>
      </c>
      <c r="BB11" s="20" t="str">
        <f t="shared" si="8"/>
        <v/>
      </c>
      <c r="BE11" s="75" t="s">
        <v>755</v>
      </c>
      <c r="BF11" s="73" t="s">
        <v>755</v>
      </c>
      <c r="BK11" s="55" t="s">
        <v>755</v>
      </c>
      <c r="BL11" s="71" t="s">
        <v>755</v>
      </c>
      <c r="BM11" s="77" t="s">
        <v>755</v>
      </c>
      <c r="BN11" s="78" t="s">
        <v>755</v>
      </c>
      <c r="BO11" s="77" t="s">
        <v>755</v>
      </c>
      <c r="BP11" s="78" t="s">
        <v>755</v>
      </c>
    </row>
    <row r="12" spans="1:68" ht="18" x14ac:dyDescent="0.2">
      <c r="A12" s="22" t="s">
        <v>95</v>
      </c>
      <c r="B12" s="5" t="s">
        <v>25638</v>
      </c>
      <c r="C12" s="48" t="s">
        <v>21252</v>
      </c>
      <c r="D12" s="48" t="s">
        <v>1</v>
      </c>
      <c r="E12" s="50" t="s">
        <v>138</v>
      </c>
      <c r="F12" s="48" t="s">
        <v>25635</v>
      </c>
      <c r="G12" s="22" t="s">
        <v>2442</v>
      </c>
      <c r="H12" s="22" t="s">
        <v>25637</v>
      </c>
      <c r="I12" s="19">
        <f t="shared" si="0"/>
        <v>47</v>
      </c>
      <c r="K12" s="22" t="s">
        <v>21096</v>
      </c>
      <c r="L12" s="95" t="str">
        <f>IF(M12&lt;&gt;"",IF(NOT(ISNA(INDEX(cc!B:B,MATCH(M12,cc!A:A,0)))),INDEX(cc!B:B,MATCH(M12,cc!A:A,0)),"0"),"")</f>
        <v>Age (10-29, 4), Sex (Female) and DREAMS Primary Complete or Begun</v>
      </c>
      <c r="M12" s="99" t="s">
        <v>25701</v>
      </c>
      <c r="N12" s="28" t="str">
        <f t="shared" si="1"/>
        <v xml:space="preserve"> TARGET</v>
      </c>
      <c r="O12" s="19" t="str">
        <f t="shared" si="2"/>
        <v>AGYW_PREV (N, NoApp, Age/Sex/DREAMSPrimaryComplete) TARGET: DREAMS</v>
      </c>
      <c r="P12" s="19" t="str">
        <f t="shared" si="3"/>
        <v>AGYW_PREV (N, NoApp, Age/Sex/DREAMSPrimaryComplete) TARGET: DREAMS</v>
      </c>
      <c r="Q12" s="19" t="str">
        <f t="shared" si="4"/>
        <v>AGYW_PREV (N, NoApp, Age/Sex/DREAMSComp) TARGET</v>
      </c>
      <c r="R12" s="19" t="str">
        <f t="shared" si="5"/>
        <v>AGYW_PREV_N_NoApp_Age_Sex_DREAMSComp_TARGET</v>
      </c>
      <c r="S12" s="19" t="str">
        <f t="shared" si="6"/>
        <v>AGYW_PREV_N_NoApp_Age_Sex_DREAMSComp_TARGET</v>
      </c>
      <c r="T12" s="19" t="b">
        <f>NOT(ISNA(VLOOKUP(B12,dbcodes!A:B,2,FALSE)))</f>
        <v>0</v>
      </c>
      <c r="U12" s="19" t="str">
        <f>IF(ISNA(VLOOKUP(B12,dbcodes!A:B,2,FALSE)),des!R2096,VLOOKUP(B12,dbcodes!A:B,2,FALSE))</f>
        <v>TX_RET_N_DSD_Agegt10_Sex_TARGET</v>
      </c>
      <c r="W12" s="108" t="str">
        <f>IF(ISNA(VLOOKUP(C12,descriptions!A:B,2,FALSE)),des!V2281,IF(G12=" TARGET","Target ","")&amp;VLOOKUP(C12,descriptions!A:B,2,FALSE))</f>
        <v>Target Number of individual AGYW that have completed at least the DREAMS primary package of services/interventions at the time of reporting.</v>
      </c>
      <c r="X12" s="22" t="s">
        <v>4</v>
      </c>
      <c r="Y12" s="20" t="s">
        <v>831</v>
      </c>
      <c r="Z12" s="20" t="s">
        <v>836</v>
      </c>
      <c r="AA12" s="20" t="s">
        <v>102</v>
      </c>
      <c r="AB12" s="20" t="s">
        <v>755</v>
      </c>
      <c r="AC12" s="19" t="str">
        <f>IF(AB12&lt;&gt;"",IF(NOT(ISNA(INDEX(os!A:A,MATCH(AB12,os!B:B,0)))),INDEX(os!A:A,MATCH(AB12,os!B:B,0)),"0"),"")</f>
        <v/>
      </c>
      <c r="AD12" s="20" t="s">
        <v>830</v>
      </c>
      <c r="AH12" s="93" t="str">
        <f>IF(NOT(ISNA(VLOOKUP(B:B,ResultsTargets!A:A,1,0))),"TRUE","")</f>
        <v>TRUE</v>
      </c>
      <c r="AI12" s="19" t="str">
        <f>IF(ISNA(VLOOKUP(C12,dim_techarea!A:B,2,FALSE)),"",VLOOKUP(C12,dim_techarea!A:B,2,FALSE))</f>
        <v>AGYW_PREV</v>
      </c>
      <c r="AJ12" s="19" t="str">
        <f>IF(ISNA(VLOOKUP(AI12,dim_techarea!B:C,2,FALSE)),"",VLOOKUP(AI12,dim_techarea!B:C,2,FALSE))</f>
        <v>ELZsYsR89rn</v>
      </c>
      <c r="AK12" s="19" t="str">
        <f>IF(ISNA(VLOOKUP(TRIM(G12),dim_targetsresults!A:B,2,FALSE)),"",VLOOKUP(TRIM(G12),dim_targetsresults!A:C,2,FALSE))</f>
        <v>MER Targets</v>
      </c>
      <c r="AL12" s="19" t="str">
        <f>IF(ISNA(VLOOKUP(AK12,dim_targetsresults!B:C,2,FALSE)),"",VLOOKUP(AK12,dim_targetsresults!B:C,2,FALSE))</f>
        <v>W8imnja2Owd</v>
      </c>
      <c r="AM12" s="19" t="str">
        <f>IF(ISNA(VLOOKUP(TRIM(D12),dim_numeratordenominator!A:B,2,FALSE)),"",VLOOKUP(TRIM(D12),dim_numeratordenominator!A:C,2,FALSE))</f>
        <v>Numerator</v>
      </c>
      <c r="AN12" s="19" t="str">
        <f>IF(ISNA(VLOOKUP(AM12,dim_numeratordenominator!B:C,2,FALSE)),"",VLOOKUP(AM12,dim_numeratordenominator!B:C,2,FALSE))</f>
        <v>Som9NRMQqV7</v>
      </c>
      <c r="AO12" s="19" t="str">
        <f>IF(ISNA(VLOOKUP(TRIM(E12),dim_supporttype!A:B,2,FALSE)),"",VLOOKUP(TRIM(E12),dim_supporttype!A:C,2,FALSE))</f>
        <v>No Support Type</v>
      </c>
      <c r="AP12" s="19" t="str">
        <f>IF(ISNA(VLOOKUP(AO12,dim_supporttype!B:C,2,FALSE)),"",VLOOKUP(AO12,dim_supporttype!B:C,2,FALSE))</f>
        <v>npv1nsCoe0c</v>
      </c>
      <c r="AQ12" s="19" t="str">
        <f>IF(ISNA(VLOOKUP(TRIM(F12),dim_disaggs!A:B,2,FALSE)),"No Disagg",VLOOKUP(TRIM(F12),dim_disaggs!A:B,2,FALSE))</f>
        <v>Age/Sex/DREAMSPrimaryComplete</v>
      </c>
      <c r="AR12" s="19" t="str">
        <f>IF(ISNA(VLOOKUP(AQ12,dim_disaggs!B:C,2,FALSE)),"",VLOOKUP(AQ12,dim_disaggs!B:C,2,FALSE))</f>
        <v>KwaFLxx0ly3</v>
      </c>
      <c r="AU12" s="72" t="s">
        <v>755</v>
      </c>
      <c r="AV12" s="73" t="s">
        <v>755</v>
      </c>
      <c r="AW12" s="66" t="s">
        <v>755</v>
      </c>
      <c r="AX12" s="66" t="s">
        <v>755</v>
      </c>
      <c r="BA12" s="105" t="str">
        <f t="shared" si="7"/>
        <v/>
      </c>
      <c r="BB12" s="20" t="str">
        <f t="shared" si="8"/>
        <v/>
      </c>
      <c r="BE12" s="75" t="s">
        <v>755</v>
      </c>
      <c r="BF12" s="73" t="s">
        <v>755</v>
      </c>
      <c r="BK12" s="55" t="s">
        <v>755</v>
      </c>
      <c r="BL12" s="71" t="s">
        <v>755</v>
      </c>
    </row>
    <row r="13" spans="1:68" ht="18" x14ac:dyDescent="0.2">
      <c r="A13" s="22" t="s">
        <v>95</v>
      </c>
      <c r="B13" s="5" t="s">
        <v>25639</v>
      </c>
      <c r="C13" s="48" t="s">
        <v>21252</v>
      </c>
      <c r="D13" s="48" t="s">
        <v>164</v>
      </c>
      <c r="E13" s="50" t="s">
        <v>138</v>
      </c>
      <c r="F13" s="48" t="s">
        <v>25636</v>
      </c>
      <c r="G13" s="22" t="s">
        <v>2442</v>
      </c>
      <c r="H13" s="22" t="s">
        <v>25636</v>
      </c>
      <c r="I13" s="19">
        <f t="shared" si="0"/>
        <v>48</v>
      </c>
      <c r="K13" s="22" t="s">
        <v>21096</v>
      </c>
      <c r="L13" s="95" t="str">
        <f>IF(M13&lt;&gt;"",IF(NOT(ISNA(INDEX(cc!B:B,MATCH(M13,cc!A:A,0)))),INDEX(cc!B:B,MATCH(M13,cc!A:A,0)),"0"),"")</f>
        <v>Age (10-29, 4), Sex (Female) and DREAMS Primary Complete or Begun</v>
      </c>
      <c r="M13" s="99" t="s">
        <v>25701</v>
      </c>
      <c r="N13" s="28" t="str">
        <f t="shared" si="1"/>
        <v xml:space="preserve"> TARGET</v>
      </c>
      <c r="O13" s="19" t="str">
        <f t="shared" si="2"/>
        <v>AGYW_PREV (D, NoApp, Age/Sex/DREAMSBegun) TARGET: DREAMS</v>
      </c>
      <c r="P13" s="19" t="str">
        <f t="shared" si="3"/>
        <v>AGYW_PREV (D, NoApp, Age/Sex/DREAMSBegun) TARGET: DREAMS</v>
      </c>
      <c r="Q13" s="19" t="str">
        <f t="shared" si="4"/>
        <v>AGYW_PREV (D, NoApp, Age/Sex/DREAMSBegun) TARGET</v>
      </c>
      <c r="R13" s="19" t="str">
        <f t="shared" si="5"/>
        <v>AGYW_PREV_D_NoApp_Age_Sex_DREAMSBegun_TARGET</v>
      </c>
      <c r="S13" s="19" t="str">
        <f t="shared" si="6"/>
        <v>AGYW_PREV_D_NoApp_Age_Sex_DREAMSBegun_TARGET</v>
      </c>
      <c r="T13" s="19" t="b">
        <f>NOT(ISNA(VLOOKUP(B13,dbcodes!A:B,2,FALSE)))</f>
        <v>0</v>
      </c>
      <c r="U13" s="19" t="str">
        <f>IF(ISNA(VLOOKUP(B13,dbcodes!A:B,2,FALSE)),des!R2097,VLOOKUP(B13,dbcodes!A:B,2,FALSE))</f>
        <v>TX_RET_N_TA_Agegt10_Sex_TARGET</v>
      </c>
      <c r="W13" s="108" t="str">
        <f>IF(ISNA(VLOOKUP(C13,descriptions!A:B,2,FALSE)),des!V2282,IF(G13=" TARGET","Target ","")&amp;VLOOKUP(C13,descriptions!A:B,2,FALSE))</f>
        <v>Target Number of individual AGYW that have completed at least the DREAMS primary package of services/interventions at the time of reporting.</v>
      </c>
      <c r="X13" s="22" t="s">
        <v>4</v>
      </c>
      <c r="Y13" s="20" t="s">
        <v>831</v>
      </c>
      <c r="Z13" s="20" t="s">
        <v>836</v>
      </c>
      <c r="AA13" s="20" t="s">
        <v>102</v>
      </c>
      <c r="AB13" s="20" t="s">
        <v>755</v>
      </c>
      <c r="AC13" s="19" t="str">
        <f>IF(AB13&lt;&gt;"",IF(NOT(ISNA(INDEX(os!A:A,MATCH(AB13,os!B:B,0)))),INDEX(os!A:A,MATCH(AB13,os!B:B,0)),"0"),"")</f>
        <v/>
      </c>
      <c r="AD13" s="20" t="s">
        <v>830</v>
      </c>
      <c r="AH13" s="93" t="str">
        <f>IF(NOT(ISNA(VLOOKUP(B:B,ResultsTargets!A:A,1,0))),"TRUE","")</f>
        <v>TRUE</v>
      </c>
      <c r="AI13" s="19" t="str">
        <f>IF(ISNA(VLOOKUP(C13,dim_techarea!A:B,2,FALSE)),"",VLOOKUP(C13,dim_techarea!A:B,2,FALSE))</f>
        <v>AGYW_PREV</v>
      </c>
      <c r="AJ13" s="19" t="str">
        <f>IF(ISNA(VLOOKUP(AI13,dim_techarea!B:C,2,FALSE)),"",VLOOKUP(AI13,dim_techarea!B:C,2,FALSE))</f>
        <v>ELZsYsR89rn</v>
      </c>
      <c r="AK13" s="19" t="str">
        <f>IF(ISNA(VLOOKUP(TRIM(G13),dim_targetsresults!A:B,2,FALSE)),"",VLOOKUP(TRIM(G13),dim_targetsresults!A:C,2,FALSE))</f>
        <v>MER Targets</v>
      </c>
      <c r="AL13" s="19" t="str">
        <f>IF(ISNA(VLOOKUP(AK13,dim_targetsresults!B:C,2,FALSE)),"",VLOOKUP(AK13,dim_targetsresults!B:C,2,FALSE))</f>
        <v>W8imnja2Owd</v>
      </c>
      <c r="AM13" s="19" t="str">
        <f>IF(ISNA(VLOOKUP(TRIM(D13),dim_numeratordenominator!A:B,2,FALSE)),"",VLOOKUP(TRIM(D13),dim_numeratordenominator!A:C,2,FALSE))</f>
        <v>Denominator</v>
      </c>
      <c r="AN13" s="19" t="str">
        <f>IF(ISNA(VLOOKUP(AM13,dim_numeratordenominator!B:C,2,FALSE)),"",VLOOKUP(AM13,dim_numeratordenominator!B:C,2,FALSE))</f>
        <v>QpNj0nSuEhD</v>
      </c>
      <c r="AO13" s="19" t="str">
        <f>IF(ISNA(VLOOKUP(TRIM(E13),dim_supporttype!A:B,2,FALSE)),"",VLOOKUP(TRIM(E13),dim_supporttype!A:C,2,FALSE))</f>
        <v>No Support Type</v>
      </c>
      <c r="AP13" s="19" t="str">
        <f>IF(ISNA(VLOOKUP(AO13,dim_supporttype!B:C,2,FALSE)),"",VLOOKUP(AO13,dim_supporttype!B:C,2,FALSE))</f>
        <v>npv1nsCoe0c</v>
      </c>
      <c r="AQ13" s="19" t="str">
        <f>IF(ISNA(VLOOKUP(TRIM(F13),dim_disaggs!A:B,2,FALSE)),"No Disagg",VLOOKUP(TRIM(F13),dim_disaggs!A:B,2,FALSE))</f>
        <v>Age/Sex/DREAMSBegun</v>
      </c>
      <c r="AR13" s="19" t="str">
        <f>IF(ISNA(VLOOKUP(AQ13,dim_disaggs!B:C,2,FALSE)),"",VLOOKUP(AQ13,dim_disaggs!B:C,2,FALSE))</f>
        <v>MGbIWvHXsGf</v>
      </c>
      <c r="AU13" s="72" t="s">
        <v>755</v>
      </c>
      <c r="AV13" s="73" t="s">
        <v>755</v>
      </c>
      <c r="AW13" s="66" t="s">
        <v>755</v>
      </c>
      <c r="AX13" s="66" t="s">
        <v>755</v>
      </c>
      <c r="BA13" s="105" t="str">
        <f t="shared" si="7"/>
        <v/>
      </c>
      <c r="BB13" s="20" t="str">
        <f t="shared" si="8"/>
        <v/>
      </c>
      <c r="BE13" s="75" t="s">
        <v>755</v>
      </c>
      <c r="BF13" s="73" t="s">
        <v>755</v>
      </c>
      <c r="BK13" s="55" t="s">
        <v>755</v>
      </c>
      <c r="BL13" s="71" t="s">
        <v>755</v>
      </c>
    </row>
    <row r="14" spans="1:68" x14ac:dyDescent="0.2">
      <c r="A14" s="22" t="s">
        <v>95</v>
      </c>
      <c r="B14" s="21" t="s">
        <v>20457</v>
      </c>
      <c r="C14" s="22" t="s">
        <v>20447</v>
      </c>
      <c r="D14" s="22" t="s">
        <v>1</v>
      </c>
      <c r="E14" s="22" t="s">
        <v>77</v>
      </c>
      <c r="F14" s="22" t="s">
        <v>20448</v>
      </c>
      <c r="G14" s="22" t="s">
        <v>20086</v>
      </c>
      <c r="H14" s="22" t="s">
        <v>20455</v>
      </c>
      <c r="I14" s="19">
        <f t="shared" si="0"/>
        <v>42</v>
      </c>
      <c r="K14" s="22" t="s">
        <v>20449</v>
      </c>
      <c r="L14" s="95" t="str">
        <f>IF(M14&lt;&gt;"",IF(NOT(ISNA(INDEX(cc!B:B,MATCH(M14,cc!A:A,0)))),INDEX(cc!B:B,MATCH(M14,cc!A:A,0)),"0"),"")</f>
        <v>Age (15-50+-uk, 8), Sex (Female), HIV Status (Positive), Cervical Cancer Result and Visit</v>
      </c>
      <c r="M14" s="97" t="s">
        <v>20451</v>
      </c>
      <c r="N14" s="28" t="str">
        <f t="shared" si="1"/>
        <v/>
      </c>
      <c r="O14" s="19" t="str">
        <f t="shared" si="2"/>
        <v>CXCA_SCRN (N, DSD, Age/Sex/HIVStatus/ScreenResult/ScreenVisitType): On ART screened for cervical cancer.</v>
      </c>
      <c r="P14" s="19" t="str">
        <f t="shared" si="3"/>
        <v>CXCA_SCRN (N, DSD, Age/Sex/HIVStatus/ScreenResult/ScreenVisitType): On ART screened for cervical cancer.</v>
      </c>
      <c r="Q14" s="19" t="str">
        <f t="shared" si="4"/>
        <v>CXCA_SCRN (N, DSD, Age/Sex/HIV/Scrn/Visit)</v>
      </c>
      <c r="R14" s="19" t="str">
        <f t="shared" si="5"/>
        <v>CXCA_SCRN_N_DSD_Age_Sex_HIV_Scrn_Visit</v>
      </c>
      <c r="S14" s="19" t="str">
        <f t="shared" si="6"/>
        <v>CXCA_SCRN_N_DSD_Age_Sex_HIV_Scrn_Visit_</v>
      </c>
      <c r="T14" s="19" t="b">
        <f>NOT(ISNA(VLOOKUP(B14,dbcodes!A:B,2,FALSE)))</f>
        <v>1</v>
      </c>
      <c r="U14" s="19" t="str">
        <f>IF(ISNA(VLOOKUP(B14,dbcodes!A:B,2,FALSE)),des!R2098,VLOOKUP(B14,dbcodes!A:B,2,FALSE))</f>
        <v>CXCA_SCRN_N_DSD_Age_Sex_HIV_Scrn_Visit</v>
      </c>
      <c r="W14" s="107" t="str">
        <f>IF(ISNA(VLOOKUP(C14,descriptions!A:B,2,FALSE)),des!V2004,IF(G14=" TARGET","Target ","")&amp;VLOOKUP(C14,descriptions!A:B,2,FALSE))</f>
        <v>Number of HIV-positive women on ART screened for cervical cancer</v>
      </c>
      <c r="X14" s="20" t="s">
        <v>4</v>
      </c>
      <c r="Y14" s="20" t="s">
        <v>831</v>
      </c>
      <c r="Z14" s="20" t="s">
        <v>836</v>
      </c>
      <c r="AA14" s="20" t="s">
        <v>102</v>
      </c>
      <c r="AB14" s="20" t="s">
        <v>755</v>
      </c>
      <c r="AC14" s="19" t="str">
        <f>IF(AB14&lt;&gt;"",IF(NOT(ISNA(INDEX(os!A:A,MATCH(AB14,os!B:B,0)))),INDEX(os!A:A,MATCH(AB14,os!B:B,0)),"0"),"")</f>
        <v/>
      </c>
      <c r="AD14" s="20" t="s">
        <v>830</v>
      </c>
      <c r="AH14" s="93" t="str">
        <f>IF(NOT(ISNA(VLOOKUP(B:B,ResultsTargets!A:A,1,0))),"TRUE","")</f>
        <v>TRUE</v>
      </c>
      <c r="AI14" s="19" t="str">
        <f>IF(ISNA(VLOOKUP(C14,dim_techarea!A:B,2,FALSE)),"",VLOOKUP(C14,dim_techarea!A:B,2,FALSE))</f>
        <v>CXCA_SCRN</v>
      </c>
      <c r="AJ14" s="19" t="str">
        <f>IF(ISNA(VLOOKUP(AI14,dim_techarea!B:C,2,FALSE)),"",VLOOKUP(AI14,dim_techarea!B:C,2,FALSE))</f>
        <v>qOgXk080fJH</v>
      </c>
      <c r="AK14" s="19" t="str">
        <f>IF(ISNA(VLOOKUP(TRIM(G14),dim_targetsresults!A:B,2,FALSE)),"",VLOOKUP(TRIM(G14),dim_targetsresults!A:C,2,FALSE))</f>
        <v>MER Results</v>
      </c>
      <c r="AL14" s="19" t="str">
        <f>IF(ISNA(VLOOKUP(AK14,dim_targetsresults!B:C,2,FALSE)),"",VLOOKUP(AK14,dim_targetsresults!B:C,2,FALSE))</f>
        <v>Jh0jDM5yQ2E</v>
      </c>
      <c r="AM14" s="19" t="str">
        <f>IF(ISNA(VLOOKUP(TRIM(D14),dim_numeratordenominator!A:B,2,FALSE)),"",VLOOKUP(TRIM(D14),dim_numeratordenominator!A:C,2,FALSE))</f>
        <v>Numerator</v>
      </c>
      <c r="AN14" s="19" t="str">
        <f>IF(ISNA(VLOOKUP(AM14,dim_numeratordenominator!B:C,2,FALSE)),"",VLOOKUP(AM14,dim_numeratordenominator!B:C,2,FALSE))</f>
        <v>Som9NRMQqV7</v>
      </c>
      <c r="AO14" s="19" t="str">
        <f>IF(ISNA(VLOOKUP(TRIM(E14),dim_supporttype!A:B,2,FALSE)),"",VLOOKUP(TRIM(E14),dim_supporttype!A:C,2,FALSE))</f>
        <v>DSD</v>
      </c>
      <c r="AP14" s="19" t="str">
        <f>IF(ISNA(VLOOKUP(AO14,dim_supporttype!B:C,2,FALSE)),"",VLOOKUP(AO14,dim_supporttype!B:C,2,FALSE))</f>
        <v>iM13vdNLWKb</v>
      </c>
      <c r="AQ14" s="19" t="str">
        <f>IF(ISNA(VLOOKUP(TRIM(F14),dim_disaggs!A:B,2,FALSE)),"No Disagg",VLOOKUP(TRIM(F14),dim_disaggs!A:B,2,FALSE))</f>
        <v>Age/Sex/HIVStatus/ScreenResult/ScreenVisitType</v>
      </c>
      <c r="AR14" s="19" t="str">
        <f>IF(ISNA(VLOOKUP(AQ14,dim_disaggs!B:C,2,FALSE)),"",VLOOKUP(AQ14,dim_disaggs!B:C,2,FALSE))</f>
        <v>PHtNhNJSKg3</v>
      </c>
      <c r="AU14" s="72" t="s">
        <v>755</v>
      </c>
      <c r="AV14" s="73" t="s">
        <v>755</v>
      </c>
      <c r="AW14" s="66" t="s">
        <v>755</v>
      </c>
      <c r="AX14" s="66" t="s">
        <v>755</v>
      </c>
      <c r="BA14" s="105" t="str">
        <f t="shared" si="7"/>
        <v>Top Level Numerator</v>
      </c>
      <c r="BB14" s="20" t="str">
        <f t="shared" si="8"/>
        <v>PE5QVF0w4xj</v>
      </c>
      <c r="BE14" s="75" t="s">
        <v>755</v>
      </c>
      <c r="BF14" s="73" t="s">
        <v>755</v>
      </c>
      <c r="BI14" s="66" t="s">
        <v>20420</v>
      </c>
      <c r="BJ14" s="66" t="s">
        <v>20426</v>
      </c>
      <c r="BK14" s="55" t="s">
        <v>20634</v>
      </c>
      <c r="BL14" s="71" t="s">
        <v>20636</v>
      </c>
      <c r="BM14" s="77" t="s">
        <v>21473</v>
      </c>
      <c r="BN14" s="78" t="s">
        <v>21476</v>
      </c>
      <c r="BO14" s="77" t="s">
        <v>25670</v>
      </c>
      <c r="BP14" s="78" t="s">
        <v>25672</v>
      </c>
    </row>
    <row r="15" spans="1:68" x14ac:dyDescent="0.2">
      <c r="A15" s="22" t="s">
        <v>95</v>
      </c>
      <c r="B15" s="21" t="s">
        <v>20458</v>
      </c>
      <c r="C15" s="22" t="s">
        <v>20447</v>
      </c>
      <c r="D15" s="22" t="s">
        <v>1</v>
      </c>
      <c r="E15" s="22" t="s">
        <v>78</v>
      </c>
      <c r="F15" s="22" t="s">
        <v>20448</v>
      </c>
      <c r="G15" s="22" t="s">
        <v>20086</v>
      </c>
      <c r="H15" s="22" t="s">
        <v>20455</v>
      </c>
      <c r="I15" s="19">
        <f t="shared" si="0"/>
        <v>41</v>
      </c>
      <c r="K15" s="22" t="s">
        <v>20449</v>
      </c>
      <c r="L15" s="95" t="str">
        <f>IF(M15&lt;&gt;"",IF(NOT(ISNA(INDEX(cc!B:B,MATCH(M15,cc!A:A,0)))),INDEX(cc!B:B,MATCH(M15,cc!A:A,0)),"0"),"")</f>
        <v>Age (15-50+-uk, 8), Sex (Female), HIV Status (Positive), Cervical Cancer Result and Visit</v>
      </c>
      <c r="M15" s="97" t="s">
        <v>20451</v>
      </c>
      <c r="N15" s="28" t="str">
        <f t="shared" si="1"/>
        <v/>
      </c>
      <c r="O15" s="19" t="str">
        <f t="shared" si="2"/>
        <v>CXCA_SCRN (N, TA, Age/Sex/HIVStatus/ScreenResult/ScreenVisitType): On ART screened for cervical cancer.</v>
      </c>
      <c r="P15" s="19" t="str">
        <f t="shared" si="3"/>
        <v>CXCA_SCRN (N, TA, Age/Sex/HIVStatus/ScreenResult/ScreenVisitType): On ART screened for cervical cancer.</v>
      </c>
      <c r="Q15" s="19" t="str">
        <f t="shared" si="4"/>
        <v>CXCA_SCRN (N, TA, Age/Sex/HIV/Scrn/Visit)</v>
      </c>
      <c r="R15" s="19" t="str">
        <f t="shared" si="5"/>
        <v>CXCA_SCRN_N_TA_Age_Sex_HIV_Scrn_Visit</v>
      </c>
      <c r="S15" s="19" t="str">
        <f t="shared" si="6"/>
        <v>CXCA_SCRN_N_TA_Age_Sex_HIV_Scrn_Visit_</v>
      </c>
      <c r="T15" s="19" t="b">
        <f>NOT(ISNA(VLOOKUP(B15,dbcodes!A:B,2,FALSE)))</f>
        <v>1</v>
      </c>
      <c r="U15" s="19" t="str">
        <f>IF(ISNA(VLOOKUP(B15,dbcodes!A:B,2,FALSE)),des!R2099,VLOOKUP(B15,dbcodes!A:B,2,FALSE))</f>
        <v>CXCA_SCRN_N_TA_Age_Sex_HIV_Scrn_Visit</v>
      </c>
      <c r="W15" s="107" t="str">
        <f>IF(ISNA(VLOOKUP(C15,descriptions!A:B,2,FALSE)),des!V2005,IF(G15=" TARGET","Target ","")&amp;VLOOKUP(C15,descriptions!A:B,2,FALSE))</f>
        <v>Number of HIV-positive women on ART screened for cervical cancer</v>
      </c>
      <c r="X15" s="20" t="s">
        <v>4</v>
      </c>
      <c r="Y15" s="20" t="s">
        <v>831</v>
      </c>
      <c r="Z15" s="20" t="s">
        <v>836</v>
      </c>
      <c r="AA15" s="20" t="s">
        <v>102</v>
      </c>
      <c r="AB15" s="20" t="s">
        <v>755</v>
      </c>
      <c r="AC15" s="19" t="str">
        <f>IF(AB15&lt;&gt;"",IF(NOT(ISNA(INDEX(os!A:A,MATCH(AB15,os!B:B,0)))),INDEX(os!A:A,MATCH(AB15,os!B:B,0)),"0"),"")</f>
        <v/>
      </c>
      <c r="AD15" s="20" t="s">
        <v>830</v>
      </c>
      <c r="AH15" s="93" t="str">
        <f>IF(NOT(ISNA(VLOOKUP(B:B,ResultsTargets!A:A,1,0))),"TRUE","")</f>
        <v>TRUE</v>
      </c>
      <c r="AI15" s="19" t="str">
        <f>IF(ISNA(VLOOKUP(C15,dim_techarea!A:B,2,FALSE)),"",VLOOKUP(C15,dim_techarea!A:B,2,FALSE))</f>
        <v>CXCA_SCRN</v>
      </c>
      <c r="AJ15" s="19" t="str">
        <f>IF(ISNA(VLOOKUP(AI15,dim_techarea!B:C,2,FALSE)),"",VLOOKUP(AI15,dim_techarea!B:C,2,FALSE))</f>
        <v>qOgXk080fJH</v>
      </c>
      <c r="AK15" s="19" t="str">
        <f>IF(ISNA(VLOOKUP(TRIM(G15),dim_targetsresults!A:B,2,FALSE)),"",VLOOKUP(TRIM(G15),dim_targetsresults!A:C,2,FALSE))</f>
        <v>MER Results</v>
      </c>
      <c r="AL15" s="19" t="str">
        <f>IF(ISNA(VLOOKUP(AK15,dim_targetsresults!B:C,2,FALSE)),"",VLOOKUP(AK15,dim_targetsresults!B:C,2,FALSE))</f>
        <v>Jh0jDM5yQ2E</v>
      </c>
      <c r="AM15" s="19" t="str">
        <f>IF(ISNA(VLOOKUP(TRIM(D15),dim_numeratordenominator!A:B,2,FALSE)),"",VLOOKUP(TRIM(D15),dim_numeratordenominator!A:C,2,FALSE))</f>
        <v>Numerator</v>
      </c>
      <c r="AN15" s="19" t="str">
        <f>IF(ISNA(VLOOKUP(AM15,dim_numeratordenominator!B:C,2,FALSE)),"",VLOOKUP(AM15,dim_numeratordenominator!B:C,2,FALSE))</f>
        <v>Som9NRMQqV7</v>
      </c>
      <c r="AO15" s="19" t="str">
        <f>IF(ISNA(VLOOKUP(TRIM(E15),dim_supporttype!A:B,2,FALSE)),"",VLOOKUP(TRIM(E15),dim_supporttype!A:C,2,FALSE))</f>
        <v>TA</v>
      </c>
      <c r="AP15" s="19" t="str">
        <f>IF(ISNA(VLOOKUP(AO15,dim_supporttype!B:C,2,FALSE)),"",VLOOKUP(AO15,dim_supporttype!B:C,2,FALSE))</f>
        <v>cRAGKdWIDn4</v>
      </c>
      <c r="AQ15" s="19" t="str">
        <f>IF(ISNA(VLOOKUP(TRIM(F15),dim_disaggs!A:B,2,FALSE)),"No Disagg",VLOOKUP(TRIM(F15),dim_disaggs!A:B,2,FALSE))</f>
        <v>Age/Sex/HIVStatus/ScreenResult/ScreenVisitType</v>
      </c>
      <c r="AR15" s="19" t="str">
        <f>IF(ISNA(VLOOKUP(AQ15,dim_disaggs!B:C,2,FALSE)),"",VLOOKUP(AQ15,dim_disaggs!B:C,2,FALSE))</f>
        <v>PHtNhNJSKg3</v>
      </c>
      <c r="AU15" s="72" t="s">
        <v>755</v>
      </c>
      <c r="AV15" s="73" t="s">
        <v>755</v>
      </c>
      <c r="AW15" s="66" t="s">
        <v>755</v>
      </c>
      <c r="AX15" s="66" t="s">
        <v>755</v>
      </c>
      <c r="BA15" s="105" t="str">
        <f t="shared" si="7"/>
        <v>Top Level Numerator</v>
      </c>
      <c r="BB15" s="20" t="str">
        <f t="shared" si="8"/>
        <v>PE5QVF0w4xj</v>
      </c>
      <c r="BE15" s="75" t="s">
        <v>755</v>
      </c>
      <c r="BF15" s="73" t="s">
        <v>755</v>
      </c>
      <c r="BI15" s="66" t="s">
        <v>20420</v>
      </c>
      <c r="BJ15" s="66" t="s">
        <v>20426</v>
      </c>
      <c r="BK15" s="55" t="s">
        <v>20634</v>
      </c>
      <c r="BL15" s="71" t="s">
        <v>20636</v>
      </c>
      <c r="BM15" s="77" t="s">
        <v>21473</v>
      </c>
      <c r="BN15" s="78" t="s">
        <v>21476</v>
      </c>
      <c r="BO15" s="77" t="s">
        <v>25670</v>
      </c>
      <c r="BP15" s="78" t="s">
        <v>25672</v>
      </c>
    </row>
    <row r="16" spans="1:68" x14ac:dyDescent="0.2">
      <c r="A16" s="22" t="s">
        <v>95</v>
      </c>
      <c r="B16" s="26" t="s">
        <v>20470</v>
      </c>
      <c r="C16" s="22" t="s">
        <v>20447</v>
      </c>
      <c r="D16" s="22" t="s">
        <v>1</v>
      </c>
      <c r="E16" s="22" t="s">
        <v>264</v>
      </c>
      <c r="F16" s="22"/>
      <c r="G16" s="22" t="s">
        <v>20086</v>
      </c>
      <c r="H16" s="22"/>
      <c r="I16" s="19">
        <f t="shared" si="0"/>
        <v>28</v>
      </c>
      <c r="K16" s="22" t="s">
        <v>20449</v>
      </c>
      <c r="L16" s="95" t="str">
        <f>IF(M16&lt;&gt;"",IF(NOT(ISNA(INDEX(cc!B:B,MATCH(M16,cc!A:A,0)))),INDEX(cc!B:B,MATCH(M16,cc!A:A,0)),"0"),"")</f>
        <v>default</v>
      </c>
      <c r="M16" s="97" t="s">
        <v>13</v>
      </c>
      <c r="N16" s="28" t="str">
        <f t="shared" si="1"/>
        <v/>
      </c>
      <c r="O16" s="19" t="str">
        <f t="shared" si="2"/>
        <v>CXCA_SCRN (N, DSD_NARRATIVE): On ART screened for cervical cancer.</v>
      </c>
      <c r="P16" s="19" t="str">
        <f t="shared" si="3"/>
        <v>CXCA_SCRN (N, DSD_NARRATIVE): On ART screened for cervical cancer.</v>
      </c>
      <c r="Q16" s="19" t="str">
        <f t="shared" si="4"/>
        <v>CXCA_SCRN (N, DSD_NARRATIVE)</v>
      </c>
      <c r="R16" s="19" t="str">
        <f t="shared" si="5"/>
        <v>CXCA_SCRN_N_DSD_NARRATIVE</v>
      </c>
      <c r="S16" s="19" t="str">
        <f t="shared" si="6"/>
        <v>CXCA_SCRN_N_DSD_NARRATIVE_</v>
      </c>
      <c r="T16" s="19" t="b">
        <f>NOT(ISNA(VLOOKUP(B16,dbcodes!A:B,2,FALSE)))</f>
        <v>1</v>
      </c>
      <c r="U16" s="19" t="str">
        <f>IF(ISNA(VLOOKUP(B16,dbcodes!A:B,2,FALSE)),des!R2100,VLOOKUP(B16,dbcodes!A:B,2,FALSE))</f>
        <v>CXCA_SCRN_N_DSD_NARRATIVE</v>
      </c>
      <c r="W16" s="107" t="str">
        <f>IF(ISNA(VLOOKUP(C16,descriptions!A:B,2,FALSE)),des!V2006,IF(G16=" TARGET","Target ","")&amp;VLOOKUP(C16,descriptions!A:B,2,FALSE))</f>
        <v>Number of HIV-positive women on ART screened for cervical cancer</v>
      </c>
      <c r="X16" s="20" t="s">
        <v>9</v>
      </c>
      <c r="Y16" s="20" t="s">
        <v>831</v>
      </c>
      <c r="Z16" s="20" t="s">
        <v>836</v>
      </c>
      <c r="AA16" s="20" t="s">
        <v>102</v>
      </c>
      <c r="AB16" s="20" t="s">
        <v>755</v>
      </c>
      <c r="AC16" s="19" t="str">
        <f>IF(AB16&lt;&gt;"",IF(NOT(ISNA(INDEX(os!A:A,MATCH(AB16,os!B:B,0)))),INDEX(os!A:A,MATCH(AB16,os!B:B,0)),"0"),"")</f>
        <v/>
      </c>
      <c r="AD16" s="20" t="s">
        <v>830</v>
      </c>
      <c r="AH16" s="93" t="str">
        <f>IF(NOT(ISNA(VLOOKUP(B:B,ResultsTargets!A:A,1,0))),"TRUE","")</f>
        <v>TRUE</v>
      </c>
      <c r="AI16" s="19" t="str">
        <f>IF(ISNA(VLOOKUP(C16,dim_techarea!A:B,2,FALSE)),"",VLOOKUP(C16,dim_techarea!A:B,2,FALSE))</f>
        <v>CXCA_SCRN</v>
      </c>
      <c r="AJ16" s="19" t="str">
        <f>IF(ISNA(VLOOKUP(AI16,dim_techarea!B:C,2,FALSE)),"",VLOOKUP(AI16,dim_techarea!B:C,2,FALSE))</f>
        <v>qOgXk080fJH</v>
      </c>
      <c r="AK16" s="19" t="str">
        <f>IF(ISNA(VLOOKUP(TRIM(G16),dim_targetsresults!A:B,2,FALSE)),"",VLOOKUP(TRIM(G16),dim_targetsresults!A:C,2,FALSE))</f>
        <v>MER Results</v>
      </c>
      <c r="AL16" s="19" t="str">
        <f>IF(ISNA(VLOOKUP(AK16,dim_targetsresults!B:C,2,FALSE)),"",VLOOKUP(AK16,dim_targetsresults!B:C,2,FALSE))</f>
        <v>Jh0jDM5yQ2E</v>
      </c>
      <c r="AM16" s="19" t="str">
        <f>IF(ISNA(VLOOKUP(TRIM(D16),dim_numeratordenominator!A:B,2,FALSE)),"",VLOOKUP(TRIM(D16),dim_numeratordenominator!A:C,2,FALSE))</f>
        <v>Numerator</v>
      </c>
      <c r="AN16" s="19" t="str">
        <f>IF(ISNA(VLOOKUP(AM16,dim_numeratordenominator!B:C,2,FALSE)),"",VLOOKUP(AM16,dim_numeratordenominator!B:C,2,FALSE))</f>
        <v>Som9NRMQqV7</v>
      </c>
      <c r="AO16" s="19" t="str">
        <f>IF(ISNA(VLOOKUP(TRIM(E16),dim_supporttype!A:B,2,FALSE)),"",VLOOKUP(TRIM(E16),dim_supporttype!A:C,2,FALSE))</f>
        <v>DSD Narratives</v>
      </c>
      <c r="AP16" s="19" t="str">
        <f>IF(ISNA(VLOOKUP(AO16,dim_supporttype!B:C,2,FALSE)),"",VLOOKUP(AO16,dim_supporttype!B:C,2,FALSE))</f>
        <v>ySGf8v2q9Rm</v>
      </c>
      <c r="AQ16" s="19" t="str">
        <f>IF(ISNA(VLOOKUP(TRIM(F16),dim_disaggs!A:B,2,FALSE)),"No Disagg",VLOOKUP(TRIM(F16),dim_disaggs!A:B,2,FALSE))</f>
        <v>No Disagg</v>
      </c>
      <c r="AR16" s="19" t="str">
        <f>IF(ISNA(VLOOKUP(AQ16,dim_disaggs!B:C,2,FALSE)),"",VLOOKUP(AQ16,dim_disaggs!B:C,2,FALSE))</f>
        <v>werJlVT6sf3</v>
      </c>
      <c r="AU16" s="72" t="s">
        <v>755</v>
      </c>
      <c r="AV16" s="73" t="s">
        <v>755</v>
      </c>
      <c r="AW16" s="66" t="s">
        <v>755</v>
      </c>
      <c r="AX16" s="66" t="s">
        <v>755</v>
      </c>
      <c r="BA16" s="105" t="str">
        <f t="shared" si="7"/>
        <v/>
      </c>
      <c r="BB16" s="20" t="str">
        <f t="shared" si="8"/>
        <v/>
      </c>
      <c r="BE16" s="75" t="s">
        <v>755</v>
      </c>
      <c r="BF16" s="73" t="s">
        <v>755</v>
      </c>
      <c r="BH16" s="76" t="s">
        <v>755</v>
      </c>
      <c r="BJ16" s="20" t="s">
        <v>755</v>
      </c>
      <c r="BK16" s="55" t="s">
        <v>755</v>
      </c>
      <c r="BL16" s="71" t="s">
        <v>755</v>
      </c>
      <c r="BM16" s="77" t="s">
        <v>755</v>
      </c>
      <c r="BN16" s="78" t="s">
        <v>755</v>
      </c>
      <c r="BO16" s="77" t="s">
        <v>755</v>
      </c>
      <c r="BP16" s="78" t="s">
        <v>755</v>
      </c>
    </row>
    <row r="17" spans="1:68" x14ac:dyDescent="0.2">
      <c r="A17" s="22" t="s">
        <v>95</v>
      </c>
      <c r="B17" s="26" t="s">
        <v>20471</v>
      </c>
      <c r="C17" s="22" t="s">
        <v>20447</v>
      </c>
      <c r="D17" s="22" t="s">
        <v>1</v>
      </c>
      <c r="E17" s="22" t="s">
        <v>265</v>
      </c>
      <c r="F17" s="22"/>
      <c r="G17" s="22" t="s">
        <v>20086</v>
      </c>
      <c r="H17" s="22"/>
      <c r="I17" s="19">
        <f t="shared" si="0"/>
        <v>27</v>
      </c>
      <c r="K17" s="22" t="s">
        <v>20449</v>
      </c>
      <c r="L17" s="95" t="str">
        <f>IF(M17&lt;&gt;"",IF(NOT(ISNA(INDEX(cc!B:B,MATCH(M17,cc!A:A,0)))),INDEX(cc!B:B,MATCH(M17,cc!A:A,0)),"0"),"")</f>
        <v>default</v>
      </c>
      <c r="M17" s="97" t="s">
        <v>13</v>
      </c>
      <c r="N17" s="28" t="str">
        <f t="shared" si="1"/>
        <v/>
      </c>
      <c r="O17" s="19" t="str">
        <f t="shared" si="2"/>
        <v>CXCA_SCRN (N, TA_NARRATIVE): On ART screened for cervical cancer.</v>
      </c>
      <c r="P17" s="19" t="str">
        <f t="shared" si="3"/>
        <v>CXCA_SCRN (N, TA_NARRATIVE): On ART screened for cervical cancer.</v>
      </c>
      <c r="Q17" s="19" t="str">
        <f t="shared" si="4"/>
        <v>CXCA_SCRN (N, TA_NARRATIVE)</v>
      </c>
      <c r="R17" s="19" t="str">
        <f t="shared" si="5"/>
        <v>CXCA_SCRN_N_TA_NARRATIVE</v>
      </c>
      <c r="S17" s="19" t="str">
        <f t="shared" si="6"/>
        <v>CXCA_SCRN_N_TA_NARRATIVE_</v>
      </c>
      <c r="T17" s="19" t="b">
        <f>NOT(ISNA(VLOOKUP(B17,dbcodes!A:B,2,FALSE)))</f>
        <v>1</v>
      </c>
      <c r="U17" s="19" t="str">
        <f>IF(ISNA(VLOOKUP(B17,dbcodes!A:B,2,FALSE)),des!R2101,VLOOKUP(B17,dbcodes!A:B,2,FALSE))</f>
        <v>CXCA_SCRN_N_TA_NARRATIVE</v>
      </c>
      <c r="W17" s="107" t="str">
        <f>IF(ISNA(VLOOKUP(C17,descriptions!A:B,2,FALSE)),des!V2007,IF(G17=" TARGET","Target ","")&amp;VLOOKUP(C17,descriptions!A:B,2,FALSE))</f>
        <v>Number of HIV-positive women on ART screened for cervical cancer</v>
      </c>
      <c r="X17" s="20" t="s">
        <v>9</v>
      </c>
      <c r="Y17" s="20" t="s">
        <v>831</v>
      </c>
      <c r="Z17" s="20" t="s">
        <v>836</v>
      </c>
      <c r="AA17" s="20" t="s">
        <v>102</v>
      </c>
      <c r="AB17" s="20" t="s">
        <v>755</v>
      </c>
      <c r="AC17" s="19" t="str">
        <f>IF(AB17&lt;&gt;"",IF(NOT(ISNA(INDEX(os!A:A,MATCH(AB17,os!B:B,0)))),INDEX(os!A:A,MATCH(AB17,os!B:B,0)),"0"),"")</f>
        <v/>
      </c>
      <c r="AD17" s="20" t="s">
        <v>830</v>
      </c>
      <c r="AH17" s="93" t="str">
        <f>IF(NOT(ISNA(VLOOKUP(B:B,ResultsTargets!A:A,1,0))),"TRUE","")</f>
        <v>TRUE</v>
      </c>
      <c r="AI17" s="19" t="str">
        <f>IF(ISNA(VLOOKUP(C17,dim_techarea!A:B,2,FALSE)),"",VLOOKUP(C17,dim_techarea!A:B,2,FALSE))</f>
        <v>CXCA_SCRN</v>
      </c>
      <c r="AJ17" s="19" t="str">
        <f>IF(ISNA(VLOOKUP(AI17,dim_techarea!B:C,2,FALSE)),"",VLOOKUP(AI17,dim_techarea!B:C,2,FALSE))</f>
        <v>qOgXk080fJH</v>
      </c>
      <c r="AK17" s="19" t="str">
        <f>IF(ISNA(VLOOKUP(TRIM(G17),dim_targetsresults!A:B,2,FALSE)),"",VLOOKUP(TRIM(G17),dim_targetsresults!A:C,2,FALSE))</f>
        <v>MER Results</v>
      </c>
      <c r="AL17" s="19" t="str">
        <f>IF(ISNA(VLOOKUP(AK17,dim_targetsresults!B:C,2,FALSE)),"",VLOOKUP(AK17,dim_targetsresults!B:C,2,FALSE))</f>
        <v>Jh0jDM5yQ2E</v>
      </c>
      <c r="AM17" s="19" t="str">
        <f>IF(ISNA(VLOOKUP(TRIM(D17),dim_numeratordenominator!A:B,2,FALSE)),"",VLOOKUP(TRIM(D17),dim_numeratordenominator!A:C,2,FALSE))</f>
        <v>Numerator</v>
      </c>
      <c r="AN17" s="19" t="str">
        <f>IF(ISNA(VLOOKUP(AM17,dim_numeratordenominator!B:C,2,FALSE)),"",VLOOKUP(AM17,dim_numeratordenominator!B:C,2,FALSE))</f>
        <v>Som9NRMQqV7</v>
      </c>
      <c r="AO17" s="19" t="str">
        <f>IF(ISNA(VLOOKUP(TRIM(E17),dim_supporttype!A:B,2,FALSE)),"",VLOOKUP(TRIM(E17),dim_supporttype!A:C,2,FALSE))</f>
        <v>TA Narratives</v>
      </c>
      <c r="AP17" s="19" t="str">
        <f>IF(ISNA(VLOOKUP(AO17,dim_supporttype!B:C,2,FALSE)),"",VLOOKUP(AO17,dim_supporttype!B:C,2,FALSE))</f>
        <v>aBZapfNWlIU</v>
      </c>
      <c r="AQ17" s="19" t="str">
        <f>IF(ISNA(VLOOKUP(TRIM(F17),dim_disaggs!A:B,2,FALSE)),"No Disagg",VLOOKUP(TRIM(F17),dim_disaggs!A:B,2,FALSE))</f>
        <v>No Disagg</v>
      </c>
      <c r="AR17" s="19" t="str">
        <f>IF(ISNA(VLOOKUP(AQ17,dim_disaggs!B:C,2,FALSE)),"",VLOOKUP(AQ17,dim_disaggs!B:C,2,FALSE))</f>
        <v>werJlVT6sf3</v>
      </c>
      <c r="AU17" s="72" t="s">
        <v>755</v>
      </c>
      <c r="AV17" s="73" t="s">
        <v>755</v>
      </c>
      <c r="AW17" s="66" t="s">
        <v>755</v>
      </c>
      <c r="AX17" s="66" t="s">
        <v>755</v>
      </c>
      <c r="BA17" s="105" t="str">
        <f t="shared" si="7"/>
        <v/>
      </c>
      <c r="BB17" s="20" t="str">
        <f t="shared" si="8"/>
        <v/>
      </c>
      <c r="BE17" s="75" t="s">
        <v>755</v>
      </c>
      <c r="BF17" s="73" t="s">
        <v>755</v>
      </c>
      <c r="BH17" s="76" t="s">
        <v>755</v>
      </c>
      <c r="BJ17" s="20" t="s">
        <v>755</v>
      </c>
      <c r="BK17" s="55" t="s">
        <v>755</v>
      </c>
      <c r="BL17" s="71" t="s">
        <v>755</v>
      </c>
      <c r="BM17" s="77" t="s">
        <v>755</v>
      </c>
      <c r="BN17" s="78" t="s">
        <v>755</v>
      </c>
      <c r="BO17" s="77" t="s">
        <v>755</v>
      </c>
      <c r="BP17" s="78" t="s">
        <v>755</v>
      </c>
    </row>
    <row r="18" spans="1:68" x14ac:dyDescent="0.2">
      <c r="A18" s="22" t="s">
        <v>95</v>
      </c>
      <c r="B18" s="5" t="s">
        <v>21301</v>
      </c>
      <c r="C18" s="44" t="s">
        <v>20447</v>
      </c>
      <c r="D18" s="44" t="s">
        <v>1</v>
      </c>
      <c r="E18" s="44" t="s">
        <v>264</v>
      </c>
      <c r="F18" s="44"/>
      <c r="G18" s="20" t="s">
        <v>2442</v>
      </c>
      <c r="H18" s="22"/>
      <c r="I18" s="19">
        <f t="shared" si="0"/>
        <v>35</v>
      </c>
      <c r="K18" s="22" t="s">
        <v>20449</v>
      </c>
      <c r="L18" s="95" t="str">
        <f>IF(M18&lt;&gt;"",IF(NOT(ISNA(INDEX(cc!B:B,MATCH(M18,cc!A:A,0)))),INDEX(cc!B:B,MATCH(M18,cc!A:A,0)),"0"),"")</f>
        <v>default</v>
      </c>
      <c r="M18" s="97" t="s">
        <v>13</v>
      </c>
      <c r="N18" s="28" t="str">
        <f t="shared" si="1"/>
        <v xml:space="preserve"> TARGET</v>
      </c>
      <c r="O18" s="19" t="str">
        <f t="shared" si="2"/>
        <v>CXCA_SCRN (N, DSD_NARRATIVE) TARGET: On ART screened for cervical cancer.</v>
      </c>
      <c r="P18" s="19" t="str">
        <f t="shared" si="3"/>
        <v>CXCA_SCRN (N, DSD_NARRATIVE) TARGET: On ART screened for cervical cancer.</v>
      </c>
      <c r="Q18" s="19" t="str">
        <f t="shared" si="4"/>
        <v>CXCA_SCRN (N, DSD_NARRATIVE) TARGET</v>
      </c>
      <c r="R18" s="19" t="str">
        <f t="shared" si="5"/>
        <v>CXCA_SCRN_N_DSD_NARRATIVE_TARGET</v>
      </c>
      <c r="S18" s="19" t="str">
        <f t="shared" si="6"/>
        <v>CXCA_SCRN_N_DSD_NARRATIVE_TARGET</v>
      </c>
      <c r="T18" s="19" t="b">
        <f>NOT(ISNA(VLOOKUP(B18,dbcodes!A:B,2,FALSE)))</f>
        <v>1</v>
      </c>
      <c r="U18" s="19" t="str">
        <f>IF(ISNA(VLOOKUP(B18,dbcodes!A:B,2,FALSE)),des!R2102,VLOOKUP(B18,dbcodes!A:B,2,FALSE))</f>
        <v>CXCA_SCRN_N_DSD_NARRATIVE_TARGET</v>
      </c>
      <c r="W18" s="107" t="str">
        <f>IF(ISNA(VLOOKUP(C18,descriptions!A:B,2,FALSE)),des!V2008,IF(G18=" TARGET","Target ","")&amp;VLOOKUP(C18,descriptions!A:B,2,FALSE))</f>
        <v>Target Number of HIV-positive women on ART screened for cervical cancer</v>
      </c>
      <c r="X18" s="20" t="s">
        <v>9</v>
      </c>
      <c r="Y18" s="20" t="s">
        <v>831</v>
      </c>
      <c r="Z18" s="20" t="s">
        <v>836</v>
      </c>
      <c r="AA18" s="20" t="s">
        <v>102</v>
      </c>
      <c r="AB18" s="20" t="s">
        <v>755</v>
      </c>
      <c r="AC18" s="19" t="str">
        <f>IF(AB18&lt;&gt;"",IF(NOT(ISNA(INDEX(os!A:A,MATCH(AB18,os!B:B,0)))),INDEX(os!A:A,MATCH(AB18,os!B:B,0)),"0"),"")</f>
        <v/>
      </c>
      <c r="AD18" s="20" t="s">
        <v>830</v>
      </c>
      <c r="AH18" s="93" t="str">
        <f>IF(NOT(ISNA(VLOOKUP(B:B,ResultsTargets!A:A,1,0))),"TRUE","")</f>
        <v>TRUE</v>
      </c>
      <c r="AI18" s="19" t="str">
        <f>IF(ISNA(VLOOKUP(C18,dim_techarea!A:B,2,FALSE)),"",VLOOKUP(C18,dim_techarea!A:B,2,FALSE))</f>
        <v>CXCA_SCRN</v>
      </c>
      <c r="AJ18" s="19" t="str">
        <f>IF(ISNA(VLOOKUP(AI18,dim_techarea!B:C,2,FALSE)),"",VLOOKUP(AI18,dim_techarea!B:C,2,FALSE))</f>
        <v>qOgXk080fJH</v>
      </c>
      <c r="AK18" s="19" t="str">
        <f>IF(ISNA(VLOOKUP(TRIM(G18),dim_targetsresults!A:B,2,FALSE)),"",VLOOKUP(TRIM(G18),dim_targetsresults!A:C,2,FALSE))</f>
        <v>MER Targets</v>
      </c>
      <c r="AL18" s="19" t="str">
        <f>IF(ISNA(VLOOKUP(AK18,dim_targetsresults!B:C,2,FALSE)),"",VLOOKUP(AK18,dim_targetsresults!B:C,2,FALSE))</f>
        <v>W8imnja2Owd</v>
      </c>
      <c r="AM18" s="19" t="str">
        <f>IF(ISNA(VLOOKUP(TRIM(D18),dim_numeratordenominator!A:B,2,FALSE)),"",VLOOKUP(TRIM(D18),dim_numeratordenominator!A:C,2,FALSE))</f>
        <v>Numerator</v>
      </c>
      <c r="AN18" s="19" t="str">
        <f>IF(ISNA(VLOOKUP(AM18,dim_numeratordenominator!B:C,2,FALSE)),"",VLOOKUP(AM18,dim_numeratordenominator!B:C,2,FALSE))</f>
        <v>Som9NRMQqV7</v>
      </c>
      <c r="AO18" s="19" t="str">
        <f>IF(ISNA(VLOOKUP(TRIM(E18),dim_supporttype!A:B,2,FALSE)),"",VLOOKUP(TRIM(E18),dim_supporttype!A:C,2,FALSE))</f>
        <v>DSD Narratives</v>
      </c>
      <c r="AP18" s="19" t="str">
        <f>IF(ISNA(VLOOKUP(AO18,dim_supporttype!B:C,2,FALSE)),"",VLOOKUP(AO18,dim_supporttype!B:C,2,FALSE))</f>
        <v>ySGf8v2q9Rm</v>
      </c>
      <c r="AQ18" s="19" t="str">
        <f>IF(ISNA(VLOOKUP(TRIM(F18),dim_disaggs!A:B,2,FALSE)),"No Disagg",VLOOKUP(TRIM(F18),dim_disaggs!A:B,2,FALSE))</f>
        <v>No Disagg</v>
      </c>
      <c r="AR18" s="19" t="str">
        <f>IF(ISNA(VLOOKUP(AQ18,dim_disaggs!B:C,2,FALSE)),"",VLOOKUP(AQ18,dim_disaggs!B:C,2,FALSE))</f>
        <v>werJlVT6sf3</v>
      </c>
      <c r="AU18" s="72" t="s">
        <v>755</v>
      </c>
      <c r="AV18" s="73" t="s">
        <v>755</v>
      </c>
      <c r="AW18" s="66" t="s">
        <v>755</v>
      </c>
      <c r="AX18" s="66" t="s">
        <v>755</v>
      </c>
      <c r="BA18" s="105" t="str">
        <f t="shared" si="7"/>
        <v/>
      </c>
      <c r="BB18" s="20" t="str">
        <f t="shared" si="8"/>
        <v/>
      </c>
      <c r="BE18" s="75" t="s">
        <v>755</v>
      </c>
      <c r="BF18" s="73" t="s">
        <v>755</v>
      </c>
      <c r="BH18" s="76" t="s">
        <v>755</v>
      </c>
      <c r="BJ18" s="20" t="s">
        <v>755</v>
      </c>
      <c r="BK18" s="55" t="s">
        <v>755</v>
      </c>
      <c r="BL18" s="71" t="s">
        <v>755</v>
      </c>
      <c r="BM18" s="77" t="s">
        <v>755</v>
      </c>
      <c r="BN18" s="78" t="s">
        <v>755</v>
      </c>
      <c r="BO18" s="77" t="s">
        <v>755</v>
      </c>
      <c r="BP18" s="78" t="s">
        <v>755</v>
      </c>
    </row>
    <row r="19" spans="1:68" x14ac:dyDescent="0.2">
      <c r="A19" s="22" t="s">
        <v>95</v>
      </c>
      <c r="B19" s="5" t="s">
        <v>21302</v>
      </c>
      <c r="C19" s="44" t="s">
        <v>20447</v>
      </c>
      <c r="D19" s="44" t="s">
        <v>1</v>
      </c>
      <c r="E19" s="44" t="s">
        <v>265</v>
      </c>
      <c r="F19" s="44"/>
      <c r="G19" s="20" t="s">
        <v>2442</v>
      </c>
      <c r="H19" s="22"/>
      <c r="I19" s="19">
        <f t="shared" si="0"/>
        <v>34</v>
      </c>
      <c r="K19" s="22" t="s">
        <v>20449</v>
      </c>
      <c r="L19" s="95" t="str">
        <f>IF(M19&lt;&gt;"",IF(NOT(ISNA(INDEX(cc!B:B,MATCH(M19,cc!A:A,0)))),INDEX(cc!B:B,MATCH(M19,cc!A:A,0)),"0"),"")</f>
        <v>default</v>
      </c>
      <c r="M19" s="97" t="s">
        <v>13</v>
      </c>
      <c r="N19" s="28" t="str">
        <f t="shared" si="1"/>
        <v xml:space="preserve"> TARGET</v>
      </c>
      <c r="O19" s="19" t="str">
        <f t="shared" si="2"/>
        <v>CXCA_SCRN (N, TA_NARRATIVE) TARGET: On ART screened for cervical cancer.</v>
      </c>
      <c r="P19" s="19" t="str">
        <f t="shared" si="3"/>
        <v>CXCA_SCRN (N, TA_NARRATIVE) TARGET: On ART screened for cervical cancer.</v>
      </c>
      <c r="Q19" s="19" t="str">
        <f t="shared" si="4"/>
        <v>CXCA_SCRN (N, TA_NARRATIVE) TARGET</v>
      </c>
      <c r="R19" s="19" t="str">
        <f t="shared" si="5"/>
        <v>CXCA_SCRN_N_TA_NARRATIVE_TARGET</v>
      </c>
      <c r="S19" s="19" t="str">
        <f t="shared" si="6"/>
        <v>CXCA_SCRN_N_TA_NARRATIVE_TARGET</v>
      </c>
      <c r="T19" s="19" t="b">
        <f>NOT(ISNA(VLOOKUP(B19,dbcodes!A:B,2,FALSE)))</f>
        <v>1</v>
      </c>
      <c r="U19" s="19" t="str">
        <f>IF(ISNA(VLOOKUP(B19,dbcodes!A:B,2,FALSE)),des!R2103,VLOOKUP(B19,dbcodes!A:B,2,FALSE))</f>
        <v>CXCA_SCRN_N_TA_NARRATIVE_TARGET</v>
      </c>
      <c r="W19" s="107" t="str">
        <f>IF(ISNA(VLOOKUP(C19,descriptions!A:B,2,FALSE)),des!V2009,IF(G19=" TARGET","Target ","")&amp;VLOOKUP(C19,descriptions!A:B,2,FALSE))</f>
        <v>Target Number of HIV-positive women on ART screened for cervical cancer</v>
      </c>
      <c r="X19" s="20" t="s">
        <v>9</v>
      </c>
      <c r="Y19" s="20" t="s">
        <v>831</v>
      </c>
      <c r="Z19" s="20" t="s">
        <v>836</v>
      </c>
      <c r="AA19" s="20" t="s">
        <v>102</v>
      </c>
      <c r="AB19" s="20" t="s">
        <v>755</v>
      </c>
      <c r="AC19" s="19" t="str">
        <f>IF(AB19&lt;&gt;"",IF(NOT(ISNA(INDEX(os!A:A,MATCH(AB19,os!B:B,0)))),INDEX(os!A:A,MATCH(AB19,os!B:B,0)),"0"),"")</f>
        <v/>
      </c>
      <c r="AD19" s="20" t="s">
        <v>830</v>
      </c>
      <c r="AH19" s="93" t="str">
        <f>IF(NOT(ISNA(VLOOKUP(B:B,ResultsTargets!A:A,1,0))),"TRUE","")</f>
        <v>TRUE</v>
      </c>
      <c r="AI19" s="19" t="str">
        <f>IF(ISNA(VLOOKUP(C19,dim_techarea!A:B,2,FALSE)),"",VLOOKUP(C19,dim_techarea!A:B,2,FALSE))</f>
        <v>CXCA_SCRN</v>
      </c>
      <c r="AJ19" s="19" t="str">
        <f>IF(ISNA(VLOOKUP(AI19,dim_techarea!B:C,2,FALSE)),"",VLOOKUP(AI19,dim_techarea!B:C,2,FALSE))</f>
        <v>qOgXk080fJH</v>
      </c>
      <c r="AK19" s="19" t="str">
        <f>IF(ISNA(VLOOKUP(TRIM(G19),dim_targetsresults!A:B,2,FALSE)),"",VLOOKUP(TRIM(G19),dim_targetsresults!A:C,2,FALSE))</f>
        <v>MER Targets</v>
      </c>
      <c r="AL19" s="19" t="str">
        <f>IF(ISNA(VLOOKUP(AK19,dim_targetsresults!B:C,2,FALSE)),"",VLOOKUP(AK19,dim_targetsresults!B:C,2,FALSE))</f>
        <v>W8imnja2Owd</v>
      </c>
      <c r="AM19" s="19" t="str">
        <f>IF(ISNA(VLOOKUP(TRIM(D19),dim_numeratordenominator!A:B,2,FALSE)),"",VLOOKUP(TRIM(D19),dim_numeratordenominator!A:C,2,FALSE))</f>
        <v>Numerator</v>
      </c>
      <c r="AN19" s="19" t="str">
        <f>IF(ISNA(VLOOKUP(AM19,dim_numeratordenominator!B:C,2,FALSE)),"",VLOOKUP(AM19,dim_numeratordenominator!B:C,2,FALSE))</f>
        <v>Som9NRMQqV7</v>
      </c>
      <c r="AO19" s="19" t="str">
        <f>IF(ISNA(VLOOKUP(TRIM(E19),dim_supporttype!A:B,2,FALSE)),"",VLOOKUP(TRIM(E19),dim_supporttype!A:C,2,FALSE))</f>
        <v>TA Narratives</v>
      </c>
      <c r="AP19" s="19" t="str">
        <f>IF(ISNA(VLOOKUP(AO19,dim_supporttype!B:C,2,FALSE)),"",VLOOKUP(AO19,dim_supporttype!B:C,2,FALSE))</f>
        <v>aBZapfNWlIU</v>
      </c>
      <c r="AQ19" s="19" t="str">
        <f>IF(ISNA(VLOOKUP(TRIM(F19),dim_disaggs!A:B,2,FALSE)),"No Disagg",VLOOKUP(TRIM(F19),dim_disaggs!A:B,2,FALSE))</f>
        <v>No Disagg</v>
      </c>
      <c r="AR19" s="19" t="str">
        <f>IF(ISNA(VLOOKUP(AQ19,dim_disaggs!B:C,2,FALSE)),"",VLOOKUP(AQ19,dim_disaggs!B:C,2,FALSE))</f>
        <v>werJlVT6sf3</v>
      </c>
      <c r="AU19" s="72" t="s">
        <v>755</v>
      </c>
      <c r="AV19" s="73" t="s">
        <v>755</v>
      </c>
      <c r="AW19" s="66" t="s">
        <v>755</v>
      </c>
      <c r="AX19" s="66" t="s">
        <v>755</v>
      </c>
      <c r="BA19" s="105" t="str">
        <f t="shared" si="7"/>
        <v/>
      </c>
      <c r="BB19" s="20" t="str">
        <f t="shared" si="8"/>
        <v/>
      </c>
      <c r="BE19" s="75" t="s">
        <v>755</v>
      </c>
      <c r="BF19" s="73" t="s">
        <v>755</v>
      </c>
      <c r="BH19" s="76" t="s">
        <v>755</v>
      </c>
      <c r="BJ19" s="20" t="s">
        <v>755</v>
      </c>
      <c r="BK19" s="55" t="s">
        <v>755</v>
      </c>
      <c r="BL19" s="71" t="s">
        <v>755</v>
      </c>
      <c r="BM19" s="77" t="s">
        <v>755</v>
      </c>
      <c r="BN19" s="78" t="s">
        <v>755</v>
      </c>
      <c r="BO19" s="77" t="s">
        <v>755</v>
      </c>
      <c r="BP19" s="78" t="s">
        <v>755</v>
      </c>
    </row>
    <row r="20" spans="1:68" x14ac:dyDescent="0.2">
      <c r="A20" s="22" t="s">
        <v>95</v>
      </c>
      <c r="B20" s="21" t="s">
        <v>20653</v>
      </c>
      <c r="C20" s="22" t="s">
        <v>20447</v>
      </c>
      <c r="D20" s="22" t="s">
        <v>1</v>
      </c>
      <c r="E20" s="22" t="s">
        <v>77</v>
      </c>
      <c r="F20" s="22" t="s">
        <v>19992</v>
      </c>
      <c r="G20" s="22" t="s">
        <v>2442</v>
      </c>
      <c r="H20" s="22" t="s">
        <v>19992</v>
      </c>
      <c r="I20" s="19">
        <f t="shared" si="0"/>
        <v>44</v>
      </c>
      <c r="K20" s="22" t="s">
        <v>20449</v>
      </c>
      <c r="L20" s="95" t="str">
        <f>IF(M20&lt;&gt;"",IF(NOT(ISNA(INDEX(cc!B:B,MATCH(M20,cc!A:A,0)))),INDEX(cc!B:B,MATCH(M20,cc!A:A,0)),"0"),"")</f>
        <v>Age (15-50+-uk, 8), Sex (Female) and HIV Status (Positive)</v>
      </c>
      <c r="M20" s="97" t="s">
        <v>20655</v>
      </c>
      <c r="N20" s="28" t="str">
        <f t="shared" si="1"/>
        <v xml:space="preserve"> TARGET</v>
      </c>
      <c r="O20" s="19" t="str">
        <f t="shared" si="2"/>
        <v>CXCA_SCRN (N, DSD, Age/Sex/HIVStatus) TARGET: On ART screened for cervical cancer.</v>
      </c>
      <c r="P20" s="19" t="str">
        <f t="shared" si="3"/>
        <v>CXCA_SCRN (N, DSD, Age/Sex/HIVStatus) TARGET: On ART screened for cervical cancer.</v>
      </c>
      <c r="Q20" s="19" t="str">
        <f t="shared" si="4"/>
        <v>CXCA_SCRN (N, DSD, Age/Sex/HIVStatus) TARGET</v>
      </c>
      <c r="R20" s="19" t="str">
        <f t="shared" si="5"/>
        <v>CXCA_SCRN_N_DSD_Age_Sex_HIVStatus_TARGET</v>
      </c>
      <c r="S20" s="19" t="str">
        <f t="shared" si="6"/>
        <v>CXCA_SCRN_N_DSD_Age_Sex_HIVStatus_TARGET</v>
      </c>
      <c r="T20" s="19" t="b">
        <f>NOT(ISNA(VLOOKUP(B20,dbcodes!A:B,2,FALSE)))</f>
        <v>1</v>
      </c>
      <c r="U20" s="19" t="str">
        <f>IF(ISNA(VLOOKUP(B20,dbcodes!A:B,2,FALSE)),des!R2104,VLOOKUP(B20,dbcodes!A:B,2,FALSE))</f>
        <v>CXCA_SCRN_N_DSD_Age_Sex_HIVStatus_TARGET</v>
      </c>
      <c r="W20" s="107" t="str">
        <f>IF(ISNA(VLOOKUP(C20,descriptions!A:B,2,FALSE)),des!V2078,IF(G20=" TARGET","Target ","")&amp;VLOOKUP(C20,descriptions!A:B,2,FALSE))</f>
        <v>Target Number of HIV-positive women on ART screened for cervical cancer</v>
      </c>
      <c r="X20" s="20" t="s">
        <v>4</v>
      </c>
      <c r="Y20" s="20" t="s">
        <v>831</v>
      </c>
      <c r="Z20" s="20" t="s">
        <v>836</v>
      </c>
      <c r="AA20" s="20" t="s">
        <v>102</v>
      </c>
      <c r="AB20" s="20" t="s">
        <v>755</v>
      </c>
      <c r="AC20" s="19" t="str">
        <f>IF(AB20&lt;&gt;"",IF(NOT(ISNA(INDEX(os!A:A,MATCH(AB20,os!B:B,0)))),INDEX(os!A:A,MATCH(AB20,os!B:B,0)),"0"),"")</f>
        <v/>
      </c>
      <c r="AD20" s="20" t="s">
        <v>830</v>
      </c>
      <c r="AH20" s="93" t="str">
        <f>IF(NOT(ISNA(VLOOKUP(B:B,ResultsTargets!A:A,1,0))),"TRUE","")</f>
        <v>TRUE</v>
      </c>
      <c r="AI20" s="19" t="str">
        <f>IF(ISNA(VLOOKUP(C20,dim_techarea!A:B,2,FALSE)),"",VLOOKUP(C20,dim_techarea!A:B,2,FALSE))</f>
        <v>CXCA_SCRN</v>
      </c>
      <c r="AJ20" s="19" t="str">
        <f>IF(ISNA(VLOOKUP(AI20,dim_techarea!B:C,2,FALSE)),"",VLOOKUP(AI20,dim_techarea!B:C,2,FALSE))</f>
        <v>qOgXk080fJH</v>
      </c>
      <c r="AK20" s="19" t="str">
        <f>IF(ISNA(VLOOKUP(TRIM(G20),dim_targetsresults!A:B,2,FALSE)),"",VLOOKUP(TRIM(G20),dim_targetsresults!A:C,2,FALSE))</f>
        <v>MER Targets</v>
      </c>
      <c r="AL20" s="19" t="str">
        <f>IF(ISNA(VLOOKUP(AK20,dim_targetsresults!B:C,2,FALSE)),"",VLOOKUP(AK20,dim_targetsresults!B:C,2,FALSE))</f>
        <v>W8imnja2Owd</v>
      </c>
      <c r="AM20" s="19" t="str">
        <f>IF(ISNA(VLOOKUP(TRIM(D20),dim_numeratordenominator!A:B,2,FALSE)),"",VLOOKUP(TRIM(D20),dim_numeratordenominator!A:C,2,FALSE))</f>
        <v>Numerator</v>
      </c>
      <c r="AN20" s="19" t="str">
        <f>IF(ISNA(VLOOKUP(AM20,dim_numeratordenominator!B:C,2,FALSE)),"",VLOOKUP(AM20,dim_numeratordenominator!B:C,2,FALSE))</f>
        <v>Som9NRMQqV7</v>
      </c>
      <c r="AO20" s="19" t="str">
        <f>IF(ISNA(VLOOKUP(TRIM(E20),dim_supporttype!A:B,2,FALSE)),"",VLOOKUP(TRIM(E20),dim_supporttype!A:C,2,FALSE))</f>
        <v>DSD</v>
      </c>
      <c r="AP20" s="19" t="str">
        <f>IF(ISNA(VLOOKUP(AO20,dim_supporttype!B:C,2,FALSE)),"",VLOOKUP(AO20,dim_supporttype!B:C,2,FALSE))</f>
        <v>iM13vdNLWKb</v>
      </c>
      <c r="AQ20" s="19" t="str">
        <f>IF(ISNA(VLOOKUP(TRIM(F20),dim_disaggs!A:B,2,FALSE)),"No Disagg",VLOOKUP(TRIM(F20),dim_disaggs!A:B,2,FALSE))</f>
        <v>Age/Sex/HIVStatus</v>
      </c>
      <c r="AR20" s="19" t="str">
        <f>IF(ISNA(VLOOKUP(AQ20,dim_disaggs!B:C,2,FALSE)),"",VLOOKUP(AQ20,dim_disaggs!B:C,2,FALSE))</f>
        <v>pxz2gGSIQhG</v>
      </c>
      <c r="AU20" s="72" t="s">
        <v>755</v>
      </c>
      <c r="AV20" s="73" t="s">
        <v>755</v>
      </c>
      <c r="AW20" s="66" t="s">
        <v>755</v>
      </c>
      <c r="AX20" s="66" t="s">
        <v>755</v>
      </c>
      <c r="BA20" s="105" t="str">
        <f t="shared" si="7"/>
        <v>Top Level Numerator</v>
      </c>
      <c r="BB20" s="20" t="str">
        <f t="shared" si="8"/>
        <v>PE5QVF0w4xj</v>
      </c>
      <c r="BE20" s="75" t="s">
        <v>755</v>
      </c>
      <c r="BF20" s="73" t="s">
        <v>755</v>
      </c>
      <c r="BH20" s="76" t="s">
        <v>755</v>
      </c>
      <c r="BI20" s="20" t="s">
        <v>755</v>
      </c>
      <c r="BJ20" s="20" t="s">
        <v>755</v>
      </c>
      <c r="BK20" s="55" t="s">
        <v>20634</v>
      </c>
      <c r="BL20" s="71" t="s">
        <v>20636</v>
      </c>
      <c r="BM20" s="77" t="s">
        <v>21473</v>
      </c>
      <c r="BN20" s="78" t="s">
        <v>21476</v>
      </c>
      <c r="BO20" s="77" t="s">
        <v>25670</v>
      </c>
      <c r="BP20" s="78" t="s">
        <v>25672</v>
      </c>
    </row>
    <row r="21" spans="1:68" x14ac:dyDescent="0.2">
      <c r="A21" s="22" t="s">
        <v>95</v>
      </c>
      <c r="B21" s="36" t="s">
        <v>20654</v>
      </c>
      <c r="C21" s="22" t="s">
        <v>20447</v>
      </c>
      <c r="D21" s="22" t="s">
        <v>1</v>
      </c>
      <c r="E21" s="22" t="s">
        <v>78</v>
      </c>
      <c r="F21" s="22" t="s">
        <v>19992</v>
      </c>
      <c r="G21" s="22" t="s">
        <v>2442</v>
      </c>
      <c r="H21" s="22" t="s">
        <v>19992</v>
      </c>
      <c r="I21" s="19">
        <f t="shared" si="0"/>
        <v>43</v>
      </c>
      <c r="K21" s="22" t="s">
        <v>20449</v>
      </c>
      <c r="L21" s="95" t="str">
        <f>IF(M21&lt;&gt;"",IF(NOT(ISNA(INDEX(cc!B:B,MATCH(M21,cc!A:A,0)))),INDEX(cc!B:B,MATCH(M21,cc!A:A,0)),"0"),"")</f>
        <v>Age (15-50+-uk, 8), Sex (Female) and HIV Status (Positive)</v>
      </c>
      <c r="M21" s="97" t="s">
        <v>20655</v>
      </c>
      <c r="N21" s="28" t="str">
        <f t="shared" si="1"/>
        <v xml:space="preserve"> TARGET</v>
      </c>
      <c r="O21" s="19" t="str">
        <f t="shared" si="2"/>
        <v>CXCA_SCRN (N, TA, Age/Sex/HIVStatus) TARGET: On ART screened for cervical cancer.</v>
      </c>
      <c r="P21" s="19" t="str">
        <f t="shared" si="3"/>
        <v>CXCA_SCRN (N, TA, Age/Sex/HIVStatus) TARGET: On ART screened for cervical cancer.</v>
      </c>
      <c r="Q21" s="19" t="str">
        <f t="shared" si="4"/>
        <v>CXCA_SCRN (N, TA, Age/Sex/HIVStatus) TARGET</v>
      </c>
      <c r="R21" s="19" t="str">
        <f t="shared" si="5"/>
        <v>CXCA_SCRN_N_TA_Age_Sex_HIVStatus_TARGET</v>
      </c>
      <c r="S21" s="19" t="str">
        <f t="shared" si="6"/>
        <v>CXCA_SCRN_N_TA_Age_Sex_HIVStatus_TARGET</v>
      </c>
      <c r="T21" s="19" t="b">
        <f>NOT(ISNA(VLOOKUP(B21,dbcodes!A:B,2,FALSE)))</f>
        <v>1</v>
      </c>
      <c r="U21" s="19" t="str">
        <f>IF(ISNA(VLOOKUP(B21,dbcodes!A:B,2,FALSE)),des!R2105,VLOOKUP(B21,dbcodes!A:B,2,FALSE))</f>
        <v>CXCA_SCRN_N_TA_Age_Sex_HIVStatus_TARGET</v>
      </c>
      <c r="W21" s="107" t="str">
        <f>IF(ISNA(VLOOKUP(C21,descriptions!A:B,2,FALSE)),des!V2079,IF(G21=" TARGET","Target ","")&amp;VLOOKUP(C21,descriptions!A:B,2,FALSE))</f>
        <v>Target Number of HIV-positive women on ART screened for cervical cancer</v>
      </c>
      <c r="X21" s="20" t="s">
        <v>4</v>
      </c>
      <c r="Y21" s="20" t="s">
        <v>831</v>
      </c>
      <c r="Z21" s="20" t="s">
        <v>836</v>
      </c>
      <c r="AA21" s="20" t="s">
        <v>102</v>
      </c>
      <c r="AB21" s="20" t="s">
        <v>755</v>
      </c>
      <c r="AC21" s="19" t="str">
        <f>IF(AB21&lt;&gt;"",IF(NOT(ISNA(INDEX(os!A:A,MATCH(AB21,os!B:B,0)))),INDEX(os!A:A,MATCH(AB21,os!B:B,0)),"0"),"")</f>
        <v/>
      </c>
      <c r="AD21" s="20" t="s">
        <v>830</v>
      </c>
      <c r="AH21" s="93" t="str">
        <f>IF(NOT(ISNA(VLOOKUP(B:B,ResultsTargets!A:A,1,0))),"TRUE","")</f>
        <v>TRUE</v>
      </c>
      <c r="AI21" s="19" t="str">
        <f>IF(ISNA(VLOOKUP(C21,dim_techarea!A:B,2,FALSE)),"",VLOOKUP(C21,dim_techarea!A:B,2,FALSE))</f>
        <v>CXCA_SCRN</v>
      </c>
      <c r="AJ21" s="19" t="str">
        <f>IF(ISNA(VLOOKUP(AI21,dim_techarea!B:C,2,FALSE)),"",VLOOKUP(AI21,dim_techarea!B:C,2,FALSE))</f>
        <v>qOgXk080fJH</v>
      </c>
      <c r="AK21" s="19" t="str">
        <f>IF(ISNA(VLOOKUP(TRIM(G21),dim_targetsresults!A:B,2,FALSE)),"",VLOOKUP(TRIM(G21),dim_targetsresults!A:C,2,FALSE))</f>
        <v>MER Targets</v>
      </c>
      <c r="AL21" s="19" t="str">
        <f>IF(ISNA(VLOOKUP(AK21,dim_targetsresults!B:C,2,FALSE)),"",VLOOKUP(AK21,dim_targetsresults!B:C,2,FALSE))</f>
        <v>W8imnja2Owd</v>
      </c>
      <c r="AM21" s="19" t="str">
        <f>IF(ISNA(VLOOKUP(TRIM(D21),dim_numeratordenominator!A:B,2,FALSE)),"",VLOOKUP(TRIM(D21),dim_numeratordenominator!A:C,2,FALSE))</f>
        <v>Numerator</v>
      </c>
      <c r="AN21" s="19" t="str">
        <f>IF(ISNA(VLOOKUP(AM21,dim_numeratordenominator!B:C,2,FALSE)),"",VLOOKUP(AM21,dim_numeratordenominator!B:C,2,FALSE))</f>
        <v>Som9NRMQqV7</v>
      </c>
      <c r="AO21" s="19" t="str">
        <f>IF(ISNA(VLOOKUP(TRIM(E21),dim_supporttype!A:B,2,FALSE)),"",VLOOKUP(TRIM(E21),dim_supporttype!A:C,2,FALSE))</f>
        <v>TA</v>
      </c>
      <c r="AP21" s="19" t="str">
        <f>IF(ISNA(VLOOKUP(AO21,dim_supporttype!B:C,2,FALSE)),"",VLOOKUP(AO21,dim_supporttype!B:C,2,FALSE))</f>
        <v>cRAGKdWIDn4</v>
      </c>
      <c r="AQ21" s="19" t="str">
        <f>IF(ISNA(VLOOKUP(TRIM(F21),dim_disaggs!A:B,2,FALSE)),"No Disagg",VLOOKUP(TRIM(F21),dim_disaggs!A:B,2,FALSE))</f>
        <v>Age/Sex/HIVStatus</v>
      </c>
      <c r="AR21" s="19" t="str">
        <f>IF(ISNA(VLOOKUP(AQ21,dim_disaggs!B:C,2,FALSE)),"",VLOOKUP(AQ21,dim_disaggs!B:C,2,FALSE))</f>
        <v>pxz2gGSIQhG</v>
      </c>
      <c r="AU21" s="72" t="s">
        <v>755</v>
      </c>
      <c r="AV21" s="73" t="s">
        <v>755</v>
      </c>
      <c r="AW21" s="66" t="s">
        <v>755</v>
      </c>
      <c r="AX21" s="66" t="s">
        <v>755</v>
      </c>
      <c r="BA21" s="105" t="str">
        <f t="shared" si="7"/>
        <v>Top Level Numerator</v>
      </c>
      <c r="BB21" s="20" t="str">
        <f t="shared" si="8"/>
        <v>PE5QVF0w4xj</v>
      </c>
      <c r="BE21" s="75" t="s">
        <v>755</v>
      </c>
      <c r="BF21" s="73" t="s">
        <v>755</v>
      </c>
      <c r="BH21" s="76" t="s">
        <v>755</v>
      </c>
      <c r="BI21" s="20" t="s">
        <v>755</v>
      </c>
      <c r="BJ21" s="20" t="s">
        <v>755</v>
      </c>
      <c r="BK21" s="55" t="s">
        <v>20634</v>
      </c>
      <c r="BL21" s="71" t="s">
        <v>20636</v>
      </c>
      <c r="BM21" s="77" t="s">
        <v>21473</v>
      </c>
      <c r="BN21" s="78" t="s">
        <v>21476</v>
      </c>
      <c r="BO21" s="77" t="s">
        <v>25670</v>
      </c>
      <c r="BP21" s="78" t="s">
        <v>25672</v>
      </c>
    </row>
    <row r="22" spans="1:68" x14ac:dyDescent="0.2">
      <c r="A22" s="22" t="s">
        <v>95</v>
      </c>
      <c r="B22" s="21" t="s">
        <v>20459</v>
      </c>
      <c r="C22" s="22" t="s">
        <v>20452</v>
      </c>
      <c r="D22" s="22" t="s">
        <v>1</v>
      </c>
      <c r="E22" s="22" t="s">
        <v>77</v>
      </c>
      <c r="F22" s="22" t="s">
        <v>20453</v>
      </c>
      <c r="G22" s="22" t="s">
        <v>20086</v>
      </c>
      <c r="H22" s="22" t="s">
        <v>20456</v>
      </c>
      <c r="I22" s="19">
        <f t="shared" si="0"/>
        <v>38</v>
      </c>
      <c r="K22" s="22" t="s">
        <v>20454</v>
      </c>
      <c r="L22" s="95" t="str">
        <f>IF(M22&lt;&gt;"",IF(NOT(ISNA(INDEX(cc!B:B,MATCH(M22,cc!A:A,0)))),INDEX(cc!B:B,MATCH(M22,cc!A:A,0)),"0"),"")</f>
        <v>Age (15-50+-uk, 8), Sex (Female), HIV Status (Positive), Cervical Cancer Treatment Type and Visit</v>
      </c>
      <c r="M22" s="97" t="s">
        <v>20466</v>
      </c>
      <c r="N22" s="28" t="str">
        <f t="shared" si="1"/>
        <v/>
      </c>
      <c r="O22" s="19" t="str">
        <f t="shared" si="2"/>
        <v>CXCA_TX (N, DSD, Age/Sex/HIVStatus/TreatmentType/ScreenVisitType): On ART eligible for treatment</v>
      </c>
      <c r="P22" s="19" t="str">
        <f t="shared" si="3"/>
        <v>CXCA_TX (N, DSD, Age/Sex/HIVStatus/TreatmentType/ScreenVisitType): On ART eligible for treatment</v>
      </c>
      <c r="Q22" s="19" t="str">
        <f t="shared" si="4"/>
        <v>CXCA_TX (N, DSD, Age/Sex/HIV/Tx/Visit)</v>
      </c>
      <c r="R22" s="19" t="str">
        <f t="shared" si="5"/>
        <v>CXCA_TX_N_DSD_Age_Sex_HIV_Tx_Visit</v>
      </c>
      <c r="S22" s="19" t="str">
        <f t="shared" si="6"/>
        <v>CXCA_TX_N_DSD_Age_Sex_HIV_Tx_Visit_</v>
      </c>
      <c r="T22" s="19" t="b">
        <f>NOT(ISNA(VLOOKUP(B22,dbcodes!A:B,2,FALSE)))</f>
        <v>1</v>
      </c>
      <c r="U22" s="19" t="str">
        <f>IF(ISNA(VLOOKUP(B22,dbcodes!A:B,2,FALSE)),des!R2106,VLOOKUP(B22,dbcodes!A:B,2,FALSE))</f>
        <v>CXCA_TX_N_DSD_Age_Sex_HIV_Tx_Visit</v>
      </c>
      <c r="W22" s="107" t="str">
        <f>IF(ISNA(VLOOKUP(C22,descriptions!A:B,2,FALSE)),des!V2010,IF(G22=" TARGET","Target ","")&amp;VLOOKUP(C22,descriptions!A:B,2,FALSE))</f>
        <v>Number of screen-positive women who are HIV-positive and on ART eligible for cryotherapy, LEEP, or thermocoagulation</v>
      </c>
      <c r="X22" s="20" t="s">
        <v>4</v>
      </c>
      <c r="Y22" s="20" t="s">
        <v>831</v>
      </c>
      <c r="Z22" s="20" t="s">
        <v>836</v>
      </c>
      <c r="AA22" s="20" t="s">
        <v>102</v>
      </c>
      <c r="AB22" s="20" t="s">
        <v>755</v>
      </c>
      <c r="AC22" s="19" t="str">
        <f>IF(AB22&lt;&gt;"",IF(NOT(ISNA(INDEX(os!A:A,MATCH(AB22,os!B:B,0)))),INDEX(os!A:A,MATCH(AB22,os!B:B,0)),"0"),"")</f>
        <v/>
      </c>
      <c r="AD22" s="20" t="s">
        <v>830</v>
      </c>
      <c r="AH22" s="93" t="str">
        <f>IF(NOT(ISNA(VLOOKUP(B:B,ResultsTargets!A:A,1,0))),"TRUE","")</f>
        <v>TRUE</v>
      </c>
      <c r="AI22" s="19" t="str">
        <f>IF(ISNA(VLOOKUP(C22,dim_techarea!A:B,2,FALSE)),"",VLOOKUP(C22,dim_techarea!A:B,2,FALSE))</f>
        <v>CXCA_TX</v>
      </c>
      <c r="AJ22" s="19" t="str">
        <f>IF(ISNA(VLOOKUP(AI22,dim_techarea!B:C,2,FALSE)),"",VLOOKUP(AI22,dim_techarea!B:C,2,FALSE))</f>
        <v>bybAqM1Lnba</v>
      </c>
      <c r="AK22" s="19" t="str">
        <f>IF(ISNA(VLOOKUP(TRIM(G22),dim_targetsresults!A:B,2,FALSE)),"",VLOOKUP(TRIM(G22),dim_targetsresults!A:C,2,FALSE))</f>
        <v>MER Results</v>
      </c>
      <c r="AL22" s="19" t="str">
        <f>IF(ISNA(VLOOKUP(AK22,dim_targetsresults!B:C,2,FALSE)),"",VLOOKUP(AK22,dim_targetsresults!B:C,2,FALSE))</f>
        <v>Jh0jDM5yQ2E</v>
      </c>
      <c r="AM22" s="19" t="str">
        <f>IF(ISNA(VLOOKUP(TRIM(D22),dim_numeratordenominator!A:B,2,FALSE)),"",VLOOKUP(TRIM(D22),dim_numeratordenominator!A:C,2,FALSE))</f>
        <v>Numerator</v>
      </c>
      <c r="AN22" s="19" t="str">
        <f>IF(ISNA(VLOOKUP(AM22,dim_numeratordenominator!B:C,2,FALSE)),"",VLOOKUP(AM22,dim_numeratordenominator!B:C,2,FALSE))</f>
        <v>Som9NRMQqV7</v>
      </c>
      <c r="AO22" s="19" t="str">
        <f>IF(ISNA(VLOOKUP(TRIM(E22),dim_supporttype!A:B,2,FALSE)),"",VLOOKUP(TRIM(E22),dim_supporttype!A:C,2,FALSE))</f>
        <v>DSD</v>
      </c>
      <c r="AP22" s="19" t="str">
        <f>IF(ISNA(VLOOKUP(AO22,dim_supporttype!B:C,2,FALSE)),"",VLOOKUP(AO22,dim_supporttype!B:C,2,FALSE))</f>
        <v>iM13vdNLWKb</v>
      </c>
      <c r="AQ22" s="19" t="str">
        <f>IF(ISNA(VLOOKUP(TRIM(F22),dim_disaggs!A:B,2,FALSE)),"No Disagg",VLOOKUP(TRIM(F22),dim_disaggs!A:B,2,FALSE))</f>
        <v>Age/Sex/HIVStatus/TreatmentType/ScreenVisitType</v>
      </c>
      <c r="AR22" s="19" t="str">
        <f>IF(ISNA(VLOOKUP(AQ22,dim_disaggs!B:C,2,FALSE)),"",VLOOKUP(AQ22,dim_disaggs!B:C,2,FALSE))</f>
        <v>dwreNcJ1sWU</v>
      </c>
      <c r="AU22" s="72" t="s">
        <v>755</v>
      </c>
      <c r="AV22" s="73" t="s">
        <v>755</v>
      </c>
      <c r="AW22" s="66" t="s">
        <v>755</v>
      </c>
      <c r="AX22" s="66" t="s">
        <v>755</v>
      </c>
      <c r="BA22" s="105" t="str">
        <f t="shared" si="7"/>
        <v>Top Level Numerator</v>
      </c>
      <c r="BB22" s="20" t="str">
        <f t="shared" si="8"/>
        <v>PE5QVF0w4xj</v>
      </c>
      <c r="BE22" s="75" t="s">
        <v>755</v>
      </c>
      <c r="BF22" s="73" t="s">
        <v>755</v>
      </c>
      <c r="BI22" s="66" t="s">
        <v>20420</v>
      </c>
      <c r="BJ22" s="66" t="s">
        <v>20426</v>
      </c>
      <c r="BK22" s="55" t="s">
        <v>20634</v>
      </c>
      <c r="BL22" s="71" t="s">
        <v>20636</v>
      </c>
      <c r="BM22" s="77" t="s">
        <v>21473</v>
      </c>
      <c r="BN22" s="78" t="s">
        <v>21476</v>
      </c>
      <c r="BO22" s="77" t="s">
        <v>25670</v>
      </c>
      <c r="BP22" s="78" t="s">
        <v>25672</v>
      </c>
    </row>
    <row r="23" spans="1:68" x14ac:dyDescent="0.2">
      <c r="A23" s="22" t="s">
        <v>95</v>
      </c>
      <c r="B23" s="21" t="s">
        <v>20460</v>
      </c>
      <c r="C23" s="22" t="s">
        <v>20452</v>
      </c>
      <c r="D23" s="22" t="s">
        <v>1</v>
      </c>
      <c r="E23" s="22" t="s">
        <v>78</v>
      </c>
      <c r="F23" s="22" t="s">
        <v>20453</v>
      </c>
      <c r="G23" s="22" t="s">
        <v>20086</v>
      </c>
      <c r="H23" s="22" t="s">
        <v>20456</v>
      </c>
      <c r="I23" s="19">
        <f t="shared" si="0"/>
        <v>37</v>
      </c>
      <c r="K23" s="22" t="s">
        <v>20454</v>
      </c>
      <c r="L23" s="95" t="str">
        <f>IF(M23&lt;&gt;"",IF(NOT(ISNA(INDEX(cc!B:B,MATCH(M23,cc!A:A,0)))),INDEX(cc!B:B,MATCH(M23,cc!A:A,0)),"0"),"")</f>
        <v>Age (15-50+-uk, 8), Sex (Female), HIV Status (Positive), Cervical Cancer Treatment Type and Visit</v>
      </c>
      <c r="M23" s="97" t="s">
        <v>20466</v>
      </c>
      <c r="N23" s="28" t="str">
        <f t="shared" si="1"/>
        <v/>
      </c>
      <c r="O23" s="19" t="str">
        <f t="shared" si="2"/>
        <v>CXCA_TX (N, TA, Age/Sex/HIVStatus/TreatmentType/ScreenVisitType): On ART eligible for treatment</v>
      </c>
      <c r="P23" s="19" t="str">
        <f t="shared" si="3"/>
        <v>CXCA_TX (N, TA, Age/Sex/HIVStatus/TreatmentType/ScreenVisitType): On ART eligible for treatment</v>
      </c>
      <c r="Q23" s="19" t="str">
        <f t="shared" si="4"/>
        <v>CXCA_TX (N, TA, Age/Sex/HIV/Tx/Visit)</v>
      </c>
      <c r="R23" s="19" t="str">
        <f t="shared" si="5"/>
        <v>CXCA_TX_N_TA_Age_Sex_HIV_Tx_Visit</v>
      </c>
      <c r="S23" s="19" t="str">
        <f t="shared" si="6"/>
        <v>CXCA_TX_N_TA_Age_Sex_HIV_Tx_Visit_</v>
      </c>
      <c r="T23" s="19" t="b">
        <f>NOT(ISNA(VLOOKUP(B23,dbcodes!A:B,2,FALSE)))</f>
        <v>1</v>
      </c>
      <c r="U23" s="19" t="str">
        <f>IF(ISNA(VLOOKUP(B23,dbcodes!A:B,2,FALSE)),des!R2107,VLOOKUP(B23,dbcodes!A:B,2,FALSE))</f>
        <v>CXCA_TX_N_TA_Age_Sex_HIV_Tx_Visit</v>
      </c>
      <c r="W23" s="107" t="str">
        <f>IF(ISNA(VLOOKUP(C23,descriptions!A:B,2,FALSE)),des!V2011,IF(G23=" TARGET","Target ","")&amp;VLOOKUP(C23,descriptions!A:B,2,FALSE))</f>
        <v>Number of screen-positive women who are HIV-positive and on ART eligible for cryotherapy, LEEP, or thermocoagulation</v>
      </c>
      <c r="X23" s="20" t="s">
        <v>4</v>
      </c>
      <c r="Y23" s="20" t="s">
        <v>831</v>
      </c>
      <c r="Z23" s="20" t="s">
        <v>836</v>
      </c>
      <c r="AA23" s="20" t="s">
        <v>102</v>
      </c>
      <c r="AB23" s="20" t="s">
        <v>755</v>
      </c>
      <c r="AC23" s="19" t="str">
        <f>IF(AB23&lt;&gt;"",IF(NOT(ISNA(INDEX(os!A:A,MATCH(AB23,os!B:B,0)))),INDEX(os!A:A,MATCH(AB23,os!B:B,0)),"0"),"")</f>
        <v/>
      </c>
      <c r="AD23" s="20" t="s">
        <v>830</v>
      </c>
      <c r="AH23" s="93" t="str">
        <f>IF(NOT(ISNA(VLOOKUP(B:B,ResultsTargets!A:A,1,0))),"TRUE","")</f>
        <v>TRUE</v>
      </c>
      <c r="AI23" s="19" t="str">
        <f>IF(ISNA(VLOOKUP(C23,dim_techarea!A:B,2,FALSE)),"",VLOOKUP(C23,dim_techarea!A:B,2,FALSE))</f>
        <v>CXCA_TX</v>
      </c>
      <c r="AJ23" s="19" t="str">
        <f>IF(ISNA(VLOOKUP(AI23,dim_techarea!B:C,2,FALSE)),"",VLOOKUP(AI23,dim_techarea!B:C,2,FALSE))</f>
        <v>bybAqM1Lnba</v>
      </c>
      <c r="AK23" s="19" t="str">
        <f>IF(ISNA(VLOOKUP(TRIM(G23),dim_targetsresults!A:B,2,FALSE)),"",VLOOKUP(TRIM(G23),dim_targetsresults!A:C,2,FALSE))</f>
        <v>MER Results</v>
      </c>
      <c r="AL23" s="19" t="str">
        <f>IF(ISNA(VLOOKUP(AK23,dim_targetsresults!B:C,2,FALSE)),"",VLOOKUP(AK23,dim_targetsresults!B:C,2,FALSE))</f>
        <v>Jh0jDM5yQ2E</v>
      </c>
      <c r="AM23" s="19" t="str">
        <f>IF(ISNA(VLOOKUP(TRIM(D23),dim_numeratordenominator!A:B,2,FALSE)),"",VLOOKUP(TRIM(D23),dim_numeratordenominator!A:C,2,FALSE))</f>
        <v>Numerator</v>
      </c>
      <c r="AN23" s="19" t="str">
        <f>IF(ISNA(VLOOKUP(AM23,dim_numeratordenominator!B:C,2,FALSE)),"",VLOOKUP(AM23,dim_numeratordenominator!B:C,2,FALSE))</f>
        <v>Som9NRMQqV7</v>
      </c>
      <c r="AO23" s="19" t="str">
        <f>IF(ISNA(VLOOKUP(TRIM(E23),dim_supporttype!A:B,2,FALSE)),"",VLOOKUP(TRIM(E23),dim_supporttype!A:C,2,FALSE))</f>
        <v>TA</v>
      </c>
      <c r="AP23" s="19" t="str">
        <f>IF(ISNA(VLOOKUP(AO23,dim_supporttype!B:C,2,FALSE)),"",VLOOKUP(AO23,dim_supporttype!B:C,2,FALSE))</f>
        <v>cRAGKdWIDn4</v>
      </c>
      <c r="AQ23" s="19" t="str">
        <f>IF(ISNA(VLOOKUP(TRIM(F23),dim_disaggs!A:B,2,FALSE)),"No Disagg",VLOOKUP(TRIM(F23),dim_disaggs!A:B,2,FALSE))</f>
        <v>Age/Sex/HIVStatus/TreatmentType/ScreenVisitType</v>
      </c>
      <c r="AR23" s="19" t="str">
        <f>IF(ISNA(VLOOKUP(AQ23,dim_disaggs!B:C,2,FALSE)),"",VLOOKUP(AQ23,dim_disaggs!B:C,2,FALSE))</f>
        <v>dwreNcJ1sWU</v>
      </c>
      <c r="AU23" s="72" t="s">
        <v>755</v>
      </c>
      <c r="AV23" s="73" t="s">
        <v>755</v>
      </c>
      <c r="AW23" s="66" t="s">
        <v>755</v>
      </c>
      <c r="AX23" s="66" t="s">
        <v>755</v>
      </c>
      <c r="BA23" s="105" t="str">
        <f t="shared" si="7"/>
        <v>Top Level Numerator</v>
      </c>
      <c r="BB23" s="20" t="str">
        <f t="shared" si="8"/>
        <v>PE5QVF0w4xj</v>
      </c>
      <c r="BE23" s="75" t="s">
        <v>755</v>
      </c>
      <c r="BF23" s="73" t="s">
        <v>755</v>
      </c>
      <c r="BI23" s="66" t="s">
        <v>20420</v>
      </c>
      <c r="BJ23" s="66" t="s">
        <v>20426</v>
      </c>
      <c r="BK23" s="55" t="s">
        <v>20634</v>
      </c>
      <c r="BL23" s="71" t="s">
        <v>20636</v>
      </c>
      <c r="BM23" s="77" t="s">
        <v>21473</v>
      </c>
      <c r="BN23" s="78" t="s">
        <v>21476</v>
      </c>
      <c r="BO23" s="77" t="s">
        <v>25670</v>
      </c>
      <c r="BP23" s="78" t="s">
        <v>25672</v>
      </c>
    </row>
    <row r="24" spans="1:68" x14ac:dyDescent="0.2">
      <c r="A24" s="22" t="s">
        <v>95</v>
      </c>
      <c r="B24" s="26" t="s">
        <v>20468</v>
      </c>
      <c r="C24" s="22" t="s">
        <v>20452</v>
      </c>
      <c r="D24" s="22" t="s">
        <v>1</v>
      </c>
      <c r="E24" s="22" t="s">
        <v>264</v>
      </c>
      <c r="F24" s="22"/>
      <c r="G24" s="22" t="s">
        <v>20086</v>
      </c>
      <c r="H24" s="22"/>
      <c r="I24" s="19">
        <f t="shared" si="0"/>
        <v>26</v>
      </c>
      <c r="K24" s="22" t="s">
        <v>20454</v>
      </c>
      <c r="L24" s="95" t="str">
        <f>IF(M24&lt;&gt;"",IF(NOT(ISNA(INDEX(cc!B:B,MATCH(M24,cc!A:A,0)))),INDEX(cc!B:B,MATCH(M24,cc!A:A,0)),"0"),"")</f>
        <v>default</v>
      </c>
      <c r="M24" s="97" t="s">
        <v>13</v>
      </c>
      <c r="N24" s="28" t="str">
        <f t="shared" si="1"/>
        <v/>
      </c>
      <c r="O24" s="19" t="str">
        <f t="shared" si="2"/>
        <v>CXCA_TX (N, DSD_NARRATIVE): On ART eligible for treatment</v>
      </c>
      <c r="P24" s="19" t="str">
        <f t="shared" si="3"/>
        <v>CXCA_TX (N, DSD_NARRATIVE): On ART eligible for treatment</v>
      </c>
      <c r="Q24" s="19" t="str">
        <f t="shared" si="4"/>
        <v>CXCA_TX (N, DSD_NARRATIVE)</v>
      </c>
      <c r="R24" s="19" t="str">
        <f t="shared" si="5"/>
        <v>CXCA_TX_N_DSD_NARRATIVE</v>
      </c>
      <c r="S24" s="19" t="str">
        <f t="shared" si="6"/>
        <v>CXCA_TX_N_DSD_NARRATIVE_</v>
      </c>
      <c r="T24" s="19" t="b">
        <f>NOT(ISNA(VLOOKUP(B24,dbcodes!A:B,2,FALSE)))</f>
        <v>1</v>
      </c>
      <c r="U24" s="19" t="str">
        <f>IF(ISNA(VLOOKUP(B24,dbcodes!A:B,2,FALSE)),des!R2108,VLOOKUP(B24,dbcodes!A:B,2,FALSE))</f>
        <v>CXCA_TX_N_DSD_NARRATIVE</v>
      </c>
      <c r="W24" s="107" t="str">
        <f>IF(ISNA(VLOOKUP(C24,descriptions!A:B,2,FALSE)),des!V2012,IF(G24=" TARGET","Target ","")&amp;VLOOKUP(C24,descriptions!A:B,2,FALSE))</f>
        <v>Number of screen-positive women who are HIV-positive and on ART eligible for cryotherapy, LEEP, or thermocoagulation</v>
      </c>
      <c r="X24" s="20" t="s">
        <v>9</v>
      </c>
      <c r="Y24" s="20" t="s">
        <v>831</v>
      </c>
      <c r="Z24" s="20" t="s">
        <v>836</v>
      </c>
      <c r="AA24" s="20" t="s">
        <v>102</v>
      </c>
      <c r="AB24" s="20" t="s">
        <v>755</v>
      </c>
      <c r="AC24" s="19" t="str">
        <f>IF(AB24&lt;&gt;"",IF(NOT(ISNA(INDEX(os!A:A,MATCH(AB24,os!B:B,0)))),INDEX(os!A:A,MATCH(AB24,os!B:B,0)),"0"),"")</f>
        <v/>
      </c>
      <c r="AD24" s="20" t="s">
        <v>830</v>
      </c>
      <c r="AH24" s="93" t="str">
        <f>IF(NOT(ISNA(VLOOKUP(B:B,ResultsTargets!A:A,1,0))),"TRUE","")</f>
        <v>TRUE</v>
      </c>
      <c r="AI24" s="19" t="str">
        <f>IF(ISNA(VLOOKUP(C24,dim_techarea!A:B,2,FALSE)),"",VLOOKUP(C24,dim_techarea!A:B,2,FALSE))</f>
        <v>CXCA_TX</v>
      </c>
      <c r="AJ24" s="19" t="str">
        <f>IF(ISNA(VLOOKUP(AI24,dim_techarea!B:C,2,FALSE)),"",VLOOKUP(AI24,dim_techarea!B:C,2,FALSE))</f>
        <v>bybAqM1Lnba</v>
      </c>
      <c r="AK24" s="19" t="str">
        <f>IF(ISNA(VLOOKUP(TRIM(G24),dim_targetsresults!A:B,2,FALSE)),"",VLOOKUP(TRIM(G24),dim_targetsresults!A:C,2,FALSE))</f>
        <v>MER Results</v>
      </c>
      <c r="AL24" s="19" t="str">
        <f>IF(ISNA(VLOOKUP(AK24,dim_targetsresults!B:C,2,FALSE)),"",VLOOKUP(AK24,dim_targetsresults!B:C,2,FALSE))</f>
        <v>Jh0jDM5yQ2E</v>
      </c>
      <c r="AM24" s="19" t="str">
        <f>IF(ISNA(VLOOKUP(TRIM(D24),dim_numeratordenominator!A:B,2,FALSE)),"",VLOOKUP(TRIM(D24),dim_numeratordenominator!A:C,2,FALSE))</f>
        <v>Numerator</v>
      </c>
      <c r="AN24" s="19" t="str">
        <f>IF(ISNA(VLOOKUP(AM24,dim_numeratordenominator!B:C,2,FALSE)),"",VLOOKUP(AM24,dim_numeratordenominator!B:C,2,FALSE))</f>
        <v>Som9NRMQqV7</v>
      </c>
      <c r="AO24" s="19" t="str">
        <f>IF(ISNA(VLOOKUP(TRIM(E24),dim_supporttype!A:B,2,FALSE)),"",VLOOKUP(TRIM(E24),dim_supporttype!A:C,2,FALSE))</f>
        <v>DSD Narratives</v>
      </c>
      <c r="AP24" s="19" t="str">
        <f>IF(ISNA(VLOOKUP(AO24,dim_supporttype!B:C,2,FALSE)),"",VLOOKUP(AO24,dim_supporttype!B:C,2,FALSE))</f>
        <v>ySGf8v2q9Rm</v>
      </c>
      <c r="AQ24" s="19" t="str">
        <f>IF(ISNA(VLOOKUP(TRIM(F24),dim_disaggs!A:B,2,FALSE)),"No Disagg",VLOOKUP(TRIM(F24),dim_disaggs!A:B,2,FALSE))</f>
        <v>No Disagg</v>
      </c>
      <c r="AR24" s="19" t="str">
        <f>IF(ISNA(VLOOKUP(AQ24,dim_disaggs!B:C,2,FALSE)),"",VLOOKUP(AQ24,dim_disaggs!B:C,2,FALSE))</f>
        <v>werJlVT6sf3</v>
      </c>
      <c r="AU24" s="72" t="s">
        <v>755</v>
      </c>
      <c r="AV24" s="73" t="s">
        <v>755</v>
      </c>
      <c r="AW24" s="66" t="s">
        <v>755</v>
      </c>
      <c r="AX24" s="66" t="s">
        <v>755</v>
      </c>
      <c r="BA24" s="105" t="str">
        <f t="shared" si="7"/>
        <v/>
      </c>
      <c r="BB24" s="20" t="str">
        <f t="shared" si="8"/>
        <v/>
      </c>
      <c r="BE24" s="75" t="s">
        <v>755</v>
      </c>
      <c r="BF24" s="73" t="s">
        <v>755</v>
      </c>
      <c r="BH24" s="76" t="s">
        <v>755</v>
      </c>
      <c r="BJ24" s="20" t="s">
        <v>755</v>
      </c>
      <c r="BK24" s="55" t="s">
        <v>755</v>
      </c>
      <c r="BL24" s="71" t="s">
        <v>755</v>
      </c>
      <c r="BM24" s="77" t="s">
        <v>755</v>
      </c>
      <c r="BN24" s="78" t="s">
        <v>755</v>
      </c>
      <c r="BO24" s="77" t="s">
        <v>755</v>
      </c>
      <c r="BP24" s="78" t="s">
        <v>755</v>
      </c>
    </row>
    <row r="25" spans="1:68" x14ac:dyDescent="0.2">
      <c r="A25" s="22" t="s">
        <v>95</v>
      </c>
      <c r="B25" s="26" t="s">
        <v>20469</v>
      </c>
      <c r="C25" s="22" t="s">
        <v>20452</v>
      </c>
      <c r="D25" s="22" t="s">
        <v>1</v>
      </c>
      <c r="E25" s="22" t="s">
        <v>265</v>
      </c>
      <c r="F25" s="22"/>
      <c r="G25" s="22" t="s">
        <v>20086</v>
      </c>
      <c r="H25" s="22"/>
      <c r="I25" s="19">
        <f t="shared" si="0"/>
        <v>25</v>
      </c>
      <c r="K25" s="22" t="s">
        <v>20454</v>
      </c>
      <c r="L25" s="95" t="str">
        <f>IF(M25&lt;&gt;"",IF(NOT(ISNA(INDEX(cc!B:B,MATCH(M25,cc!A:A,0)))),INDEX(cc!B:B,MATCH(M25,cc!A:A,0)),"0"),"")</f>
        <v>default</v>
      </c>
      <c r="M25" s="97" t="s">
        <v>13</v>
      </c>
      <c r="N25" s="28" t="str">
        <f t="shared" si="1"/>
        <v/>
      </c>
      <c r="O25" s="19" t="str">
        <f t="shared" si="2"/>
        <v>CXCA_TX (N, TA_NARRATIVE): On ART eligible for treatment</v>
      </c>
      <c r="P25" s="19" t="str">
        <f t="shared" si="3"/>
        <v>CXCA_TX (N, TA_NARRATIVE): On ART eligible for treatment</v>
      </c>
      <c r="Q25" s="19" t="str">
        <f t="shared" si="4"/>
        <v>CXCA_TX (N, TA_NARRATIVE)</v>
      </c>
      <c r="R25" s="19" t="str">
        <f t="shared" si="5"/>
        <v>CXCA_TX_N_TA_NARRATIVE</v>
      </c>
      <c r="S25" s="19" t="str">
        <f t="shared" si="6"/>
        <v>CXCA_TX_N_TA_NARRATIVE_</v>
      </c>
      <c r="T25" s="19" t="b">
        <f>NOT(ISNA(VLOOKUP(B25,dbcodes!A:B,2,FALSE)))</f>
        <v>1</v>
      </c>
      <c r="U25" s="19" t="str">
        <f>IF(ISNA(VLOOKUP(B25,dbcodes!A:B,2,FALSE)),des!R2109,VLOOKUP(B25,dbcodes!A:B,2,FALSE))</f>
        <v>CXCA_TX_N_TA_NARRATIVE</v>
      </c>
      <c r="W25" s="107" t="str">
        <f>IF(ISNA(VLOOKUP(C25,descriptions!A:B,2,FALSE)),des!V2013,IF(G25=" TARGET","Target ","")&amp;VLOOKUP(C25,descriptions!A:B,2,FALSE))</f>
        <v>Number of screen-positive women who are HIV-positive and on ART eligible for cryotherapy, LEEP, or thermocoagulation</v>
      </c>
      <c r="X25" s="20" t="s">
        <v>9</v>
      </c>
      <c r="Y25" s="20" t="s">
        <v>831</v>
      </c>
      <c r="Z25" s="20" t="s">
        <v>836</v>
      </c>
      <c r="AA25" s="20" t="s">
        <v>102</v>
      </c>
      <c r="AB25" s="20" t="s">
        <v>755</v>
      </c>
      <c r="AC25" s="19" t="str">
        <f>IF(AB25&lt;&gt;"",IF(NOT(ISNA(INDEX(os!A:A,MATCH(AB25,os!B:B,0)))),INDEX(os!A:A,MATCH(AB25,os!B:B,0)),"0"),"")</f>
        <v/>
      </c>
      <c r="AD25" s="20" t="s">
        <v>830</v>
      </c>
      <c r="AH25" s="93" t="str">
        <f>IF(NOT(ISNA(VLOOKUP(B:B,ResultsTargets!A:A,1,0))),"TRUE","")</f>
        <v>TRUE</v>
      </c>
      <c r="AI25" s="19" t="str">
        <f>IF(ISNA(VLOOKUP(C25,dim_techarea!A:B,2,FALSE)),"",VLOOKUP(C25,dim_techarea!A:B,2,FALSE))</f>
        <v>CXCA_TX</v>
      </c>
      <c r="AJ25" s="19" t="str">
        <f>IF(ISNA(VLOOKUP(AI25,dim_techarea!B:C,2,FALSE)),"",VLOOKUP(AI25,dim_techarea!B:C,2,FALSE))</f>
        <v>bybAqM1Lnba</v>
      </c>
      <c r="AK25" s="19" t="str">
        <f>IF(ISNA(VLOOKUP(TRIM(G25),dim_targetsresults!A:B,2,FALSE)),"",VLOOKUP(TRIM(G25),dim_targetsresults!A:C,2,FALSE))</f>
        <v>MER Results</v>
      </c>
      <c r="AL25" s="19" t="str">
        <f>IF(ISNA(VLOOKUP(AK25,dim_targetsresults!B:C,2,FALSE)),"",VLOOKUP(AK25,dim_targetsresults!B:C,2,FALSE))</f>
        <v>Jh0jDM5yQ2E</v>
      </c>
      <c r="AM25" s="19" t="str">
        <f>IF(ISNA(VLOOKUP(TRIM(D25),dim_numeratordenominator!A:B,2,FALSE)),"",VLOOKUP(TRIM(D25),dim_numeratordenominator!A:C,2,FALSE))</f>
        <v>Numerator</v>
      </c>
      <c r="AN25" s="19" t="str">
        <f>IF(ISNA(VLOOKUP(AM25,dim_numeratordenominator!B:C,2,FALSE)),"",VLOOKUP(AM25,dim_numeratordenominator!B:C,2,FALSE))</f>
        <v>Som9NRMQqV7</v>
      </c>
      <c r="AO25" s="19" t="str">
        <f>IF(ISNA(VLOOKUP(TRIM(E25),dim_supporttype!A:B,2,FALSE)),"",VLOOKUP(TRIM(E25),dim_supporttype!A:C,2,FALSE))</f>
        <v>TA Narratives</v>
      </c>
      <c r="AP25" s="19" t="str">
        <f>IF(ISNA(VLOOKUP(AO25,dim_supporttype!B:C,2,FALSE)),"",VLOOKUP(AO25,dim_supporttype!B:C,2,FALSE))</f>
        <v>aBZapfNWlIU</v>
      </c>
      <c r="AQ25" s="19" t="str">
        <f>IF(ISNA(VLOOKUP(TRIM(F25),dim_disaggs!A:B,2,FALSE)),"No Disagg",VLOOKUP(TRIM(F25),dim_disaggs!A:B,2,FALSE))</f>
        <v>No Disagg</v>
      </c>
      <c r="AR25" s="19" t="str">
        <f>IF(ISNA(VLOOKUP(AQ25,dim_disaggs!B:C,2,FALSE)),"",VLOOKUP(AQ25,dim_disaggs!B:C,2,FALSE))</f>
        <v>werJlVT6sf3</v>
      </c>
      <c r="AU25" s="72" t="s">
        <v>755</v>
      </c>
      <c r="AV25" s="73" t="s">
        <v>755</v>
      </c>
      <c r="AW25" s="66" t="s">
        <v>755</v>
      </c>
      <c r="AX25" s="66" t="s">
        <v>755</v>
      </c>
      <c r="BA25" s="105" t="str">
        <f t="shared" si="7"/>
        <v/>
      </c>
      <c r="BB25" s="20" t="str">
        <f t="shared" si="8"/>
        <v/>
      </c>
      <c r="BE25" s="75" t="s">
        <v>755</v>
      </c>
      <c r="BF25" s="73" t="s">
        <v>755</v>
      </c>
      <c r="BH25" s="76" t="s">
        <v>755</v>
      </c>
      <c r="BJ25" s="20" t="s">
        <v>755</v>
      </c>
      <c r="BK25" s="55" t="s">
        <v>755</v>
      </c>
      <c r="BL25" s="71" t="s">
        <v>755</v>
      </c>
      <c r="BM25" s="77" t="s">
        <v>755</v>
      </c>
      <c r="BN25" s="78" t="s">
        <v>755</v>
      </c>
      <c r="BO25" s="77" t="s">
        <v>755</v>
      </c>
      <c r="BP25" s="78" t="s">
        <v>755</v>
      </c>
    </row>
    <row r="26" spans="1:68" x14ac:dyDescent="0.2">
      <c r="A26" s="22" t="s">
        <v>95</v>
      </c>
      <c r="B26" s="5" t="s">
        <v>21057</v>
      </c>
      <c r="C26" s="20" t="s">
        <v>2113</v>
      </c>
      <c r="D26" s="20" t="s">
        <v>1</v>
      </c>
      <c r="E26" s="20" t="s">
        <v>2139</v>
      </c>
      <c r="F26" s="20" t="s">
        <v>214</v>
      </c>
      <c r="G26" s="20" t="s">
        <v>20086</v>
      </c>
      <c r="H26" s="20" t="s">
        <v>214</v>
      </c>
      <c r="I26" s="19">
        <f t="shared" si="0"/>
        <v>33</v>
      </c>
      <c r="J26" s="20" t="s">
        <v>755</v>
      </c>
      <c r="K26" s="20" t="s">
        <v>2215</v>
      </c>
      <c r="L26" s="95" t="str">
        <f>IF(M26&lt;&gt;"",IF(NOT(ISNA(INDEX(cc!B:B,MATCH(M26,cc!A:A,0)))),INDEX(cc!B:B,MATCH(M26,cc!A:A,0)),"0"),"")</f>
        <v>Test Results (Positive)</v>
      </c>
      <c r="M26" s="100" t="s">
        <v>19844</v>
      </c>
      <c r="N26" s="28" t="str">
        <f t="shared" si="1"/>
        <v/>
      </c>
      <c r="O26" s="19" t="str">
        <f t="shared" si="2"/>
        <v>DIAGNOSED_NAT (N, NAT, HIVStatus): HIV Known Status</v>
      </c>
      <c r="P26" s="19" t="str">
        <f t="shared" si="3"/>
        <v>DIAGNOSED_NAT (N, NAT, HIVStatus): HIV Known Status</v>
      </c>
      <c r="Q26" s="19" t="str">
        <f t="shared" si="4"/>
        <v>DIAGNOSED_NAT (N, NAT, HIVStatus)</v>
      </c>
      <c r="R26" s="19" t="str">
        <f t="shared" si="5"/>
        <v>DIAGNOSED_NAT_N_NAT_HIVStatus</v>
      </c>
      <c r="S26" s="19" t="str">
        <f t="shared" si="6"/>
        <v>DIAGNOSED_NAT_N_NAT_HIVStatus_</v>
      </c>
      <c r="T26" s="19" t="b">
        <f>NOT(ISNA(VLOOKUP(B26,dbcodes!A:B,2,FALSE)))</f>
        <v>1</v>
      </c>
      <c r="U26" s="19" t="str">
        <f>IF(ISNA(VLOOKUP(B26,dbcodes!A:B,2,FALSE)),des!R2110,VLOOKUP(B26,dbcodes!A:B,2,FALSE))</f>
        <v>DIAGNOSED_NAT_N_NAT_HIVStatus</v>
      </c>
      <c r="W26" s="107" t="str">
        <f>IF(ISNA(VLOOKUP(C26,descriptions!A:B,2,FALSE)),des!V70,IF(G26=" TARGET","Target ","")&amp;VLOOKUP(C26,descriptions!A:B,2,FALSE))</f>
        <v>The percentage of adults and children living with HIV who know their status (have been diagnosed)</v>
      </c>
      <c r="X26" s="20" t="s">
        <v>4</v>
      </c>
      <c r="Y26" s="20" t="s">
        <v>831</v>
      </c>
      <c r="Z26" s="20" t="s">
        <v>836</v>
      </c>
      <c r="AA26" s="20" t="s">
        <v>102</v>
      </c>
      <c r="AB26" s="20" t="s">
        <v>755</v>
      </c>
      <c r="AC26" s="19" t="str">
        <f>IF(AB26&lt;&gt;"",IF(NOT(ISNA(INDEX(os!A:A,MATCH(AB26,os!B:B,0)))),INDEX(os!A:A,MATCH(AB26,os!B:B,0)),"0"),"")</f>
        <v/>
      </c>
      <c r="AD26" s="20" t="s">
        <v>830</v>
      </c>
      <c r="AH26" s="93" t="str">
        <f>IF(NOT(ISNA(VLOOKUP(B:B,ResultsTargets!A:A,1,0))),"TRUE","")</f>
        <v>TRUE</v>
      </c>
      <c r="AI26" s="19" t="str">
        <f>IF(ISNA(VLOOKUP(C26,dim_techarea!A:B,2,FALSE)),"",VLOOKUP(C26,dim_techarea!A:B,2,FALSE))</f>
        <v>DIAGNOSED_NAT</v>
      </c>
      <c r="AJ26" s="19" t="str">
        <f>IF(ISNA(VLOOKUP(AI26,dim_techarea!B:C,2,FALSE)),"",VLOOKUP(AI26,dim_techarea!B:C,2,FALSE))</f>
        <v>lEFkfUbmMfM</v>
      </c>
      <c r="AK26" s="19" t="str">
        <f>IF(ISNA(VLOOKUP(TRIM(G26),dim_targetsresults!A:B,2,FALSE)),"",VLOOKUP(TRIM(G26),dim_targetsresults!A:C,2,FALSE))</f>
        <v>MER Results</v>
      </c>
      <c r="AL26" s="19" t="str">
        <f>IF(ISNA(VLOOKUP(AK26,dim_targetsresults!B:C,2,FALSE)),"",VLOOKUP(AK26,dim_targetsresults!B:C,2,FALSE))</f>
        <v>Jh0jDM5yQ2E</v>
      </c>
      <c r="AM26" s="19" t="str">
        <f>IF(ISNA(VLOOKUP(TRIM(D26),dim_numeratordenominator!A:B,2,FALSE)),"",VLOOKUP(TRIM(D26),dim_numeratordenominator!A:C,2,FALSE))</f>
        <v>Numerator</v>
      </c>
      <c r="AN26" s="19" t="str">
        <f>IF(ISNA(VLOOKUP(AM26,dim_numeratordenominator!B:C,2,FALSE)),"",VLOOKUP(AM26,dim_numeratordenominator!B:C,2,FALSE))</f>
        <v>Som9NRMQqV7</v>
      </c>
      <c r="AO26" s="19" t="str">
        <f>IF(ISNA(VLOOKUP(TRIM(E26),dim_supporttype!A:B,2,FALSE)),"",VLOOKUP(TRIM(E26),dim_supporttype!A:C,2,FALSE))</f>
        <v>National</v>
      </c>
      <c r="AP26" s="19" t="str">
        <f>IF(ISNA(VLOOKUP(AO26,dim_supporttype!B:C,2,FALSE)),"",VLOOKUP(AO26,dim_supporttype!B:C,2,FALSE))</f>
        <v>ERT6F2mcduw</v>
      </c>
      <c r="AQ26" s="19" t="str">
        <f>IF(ISNA(VLOOKUP(TRIM(F26),dim_disaggs!A:B,2,FALSE)),"No Disagg",VLOOKUP(TRIM(F26),dim_disaggs!A:B,2,FALSE))</f>
        <v>HIVStatus</v>
      </c>
      <c r="AR26" s="19" t="str">
        <f>IF(ISNA(VLOOKUP(AQ26,dim_disaggs!B:C,2,FALSE)),"",VLOOKUP(AQ26,dim_disaggs!B:C,2,FALSE))</f>
        <v>Hx0TLL7gn1d</v>
      </c>
      <c r="AU26" s="72" t="s">
        <v>755</v>
      </c>
      <c r="AV26" s="73" t="s">
        <v>755</v>
      </c>
      <c r="AW26" s="66" t="s">
        <v>755</v>
      </c>
      <c r="AX26" s="66" t="s">
        <v>755</v>
      </c>
      <c r="BA26" s="105" t="str">
        <f t="shared" si="7"/>
        <v/>
      </c>
      <c r="BB26" s="20" t="str">
        <f t="shared" si="8"/>
        <v/>
      </c>
    </row>
    <row r="27" spans="1:68" x14ac:dyDescent="0.2">
      <c r="A27" s="22" t="s">
        <v>95</v>
      </c>
      <c r="B27" s="5" t="s">
        <v>21058</v>
      </c>
      <c r="C27" s="20" t="s">
        <v>2113</v>
      </c>
      <c r="D27" s="20" t="s">
        <v>1</v>
      </c>
      <c r="E27" s="20" t="s">
        <v>2139</v>
      </c>
      <c r="F27" s="22" t="s">
        <v>19993</v>
      </c>
      <c r="G27" s="20" t="s">
        <v>20086</v>
      </c>
      <c r="H27" s="22" t="s">
        <v>21069</v>
      </c>
      <c r="I27" s="19">
        <f t="shared" si="0"/>
        <v>37</v>
      </c>
      <c r="J27" s="20" t="s">
        <v>755</v>
      </c>
      <c r="K27" s="20" t="s">
        <v>2215</v>
      </c>
      <c r="L27" s="95" t="str">
        <f>IF(M27&lt;&gt;"",IF(NOT(ISNA(INDEX(cc!B:B,MATCH(M27,cc!A:A,0)))),INDEX(cc!B:B,MATCH(M27,cc!A:A,0)),"0"),"")</f>
        <v>Age (&lt;15,15+-uk, 2), Sex and HIV Status (Positive)</v>
      </c>
      <c r="M27" s="101" t="s">
        <v>20279</v>
      </c>
      <c r="N27" s="28" t="str">
        <f t="shared" si="1"/>
        <v/>
      </c>
      <c r="O27" s="19" t="str">
        <f t="shared" si="2"/>
        <v>DIAGNOSED_NAT (N, NAT, Age Aggregated/Sex/HIVStatus): HIV Known Status</v>
      </c>
      <c r="P27" s="19" t="str">
        <f t="shared" si="3"/>
        <v>DIAGNOSED_NAT (N, NAT, Age Aggregated/Sex/HIVStatus): HIV Known Status</v>
      </c>
      <c r="Q27" s="19" t="str">
        <f t="shared" si="4"/>
        <v>DIAGNOSED_NAT (N, NAT, Age Agg/S/HIV)</v>
      </c>
      <c r="R27" s="19" t="str">
        <f t="shared" si="5"/>
        <v>DIAGNOSED_NAT_N_NAT_Age_Agg_S_HIV</v>
      </c>
      <c r="S27" s="19" t="str">
        <f t="shared" si="6"/>
        <v>DIAGNOSED_NAT_N_NAT_Age_Agg_S_HIV_</v>
      </c>
      <c r="T27" s="19" t="b">
        <f>NOT(ISNA(VLOOKUP(B27,dbcodes!A:B,2,FALSE)))</f>
        <v>1</v>
      </c>
      <c r="U27" s="19" t="str">
        <f>IF(ISNA(VLOOKUP(B27,dbcodes!A:B,2,FALSE)),des!R2111,VLOOKUP(B27,dbcodes!A:B,2,FALSE))</f>
        <v>DIAGNOSED_NAT_N_NAT_Age_Agg_S_HIV</v>
      </c>
      <c r="W27" s="107" t="str">
        <f>IF(ISNA(VLOOKUP(C27,descriptions!A:B,2,FALSE)),des!V71,IF(G27=" TARGET","Target ","")&amp;VLOOKUP(C27,descriptions!A:B,2,FALSE))</f>
        <v>The percentage of adults and children living with HIV who know their status (have been diagnosed)</v>
      </c>
      <c r="X27" s="20" t="s">
        <v>4</v>
      </c>
      <c r="Y27" s="20" t="s">
        <v>831</v>
      </c>
      <c r="Z27" s="20" t="s">
        <v>836</v>
      </c>
      <c r="AA27" s="20" t="s">
        <v>102</v>
      </c>
      <c r="AB27" s="20" t="s">
        <v>755</v>
      </c>
      <c r="AC27" s="19" t="str">
        <f>IF(AB27&lt;&gt;"",IF(NOT(ISNA(INDEX(os!A:A,MATCH(AB27,os!B:B,0)))),INDEX(os!A:A,MATCH(AB27,os!B:B,0)),"0"),"")</f>
        <v/>
      </c>
      <c r="AD27" s="20" t="s">
        <v>830</v>
      </c>
      <c r="AH27" s="93" t="str">
        <f>IF(NOT(ISNA(VLOOKUP(B:B,ResultsTargets!A:A,1,0))),"TRUE","")</f>
        <v>TRUE</v>
      </c>
      <c r="AI27" s="19" t="str">
        <f>IF(ISNA(VLOOKUP(C27,dim_techarea!A:B,2,FALSE)),"",VLOOKUP(C27,dim_techarea!A:B,2,FALSE))</f>
        <v>DIAGNOSED_NAT</v>
      </c>
      <c r="AJ27" s="19" t="str">
        <f>IF(ISNA(VLOOKUP(AI27,dim_techarea!B:C,2,FALSE)),"",VLOOKUP(AI27,dim_techarea!B:C,2,FALSE))</f>
        <v>lEFkfUbmMfM</v>
      </c>
      <c r="AK27" s="19" t="str">
        <f>IF(ISNA(VLOOKUP(TRIM(G27),dim_targetsresults!A:B,2,FALSE)),"",VLOOKUP(TRIM(G27),dim_targetsresults!A:C,2,FALSE))</f>
        <v>MER Results</v>
      </c>
      <c r="AL27" s="19" t="str">
        <f>IF(ISNA(VLOOKUP(AK27,dim_targetsresults!B:C,2,FALSE)),"",VLOOKUP(AK27,dim_targetsresults!B:C,2,FALSE))</f>
        <v>Jh0jDM5yQ2E</v>
      </c>
      <c r="AM27" s="19" t="str">
        <f>IF(ISNA(VLOOKUP(TRIM(D27),dim_numeratordenominator!A:B,2,FALSE)),"",VLOOKUP(TRIM(D27),dim_numeratordenominator!A:C,2,FALSE))</f>
        <v>Numerator</v>
      </c>
      <c r="AN27" s="19" t="str">
        <f>IF(ISNA(VLOOKUP(AM27,dim_numeratordenominator!B:C,2,FALSE)),"",VLOOKUP(AM27,dim_numeratordenominator!B:C,2,FALSE))</f>
        <v>Som9NRMQqV7</v>
      </c>
      <c r="AO27" s="19" t="str">
        <f>IF(ISNA(VLOOKUP(TRIM(E27),dim_supporttype!A:B,2,FALSE)),"",VLOOKUP(TRIM(E27),dim_supporttype!A:C,2,FALSE))</f>
        <v>National</v>
      </c>
      <c r="AP27" s="19" t="str">
        <f>IF(ISNA(VLOOKUP(AO27,dim_supporttype!B:C,2,FALSE)),"",VLOOKUP(AO27,dim_supporttype!B:C,2,FALSE))</f>
        <v>ERT6F2mcduw</v>
      </c>
      <c r="AQ27" s="19" t="str">
        <f>IF(ISNA(VLOOKUP(TRIM(F27),dim_disaggs!A:B,2,FALSE)),"No Disagg",VLOOKUP(TRIM(F27),dim_disaggs!A:B,2,FALSE))</f>
        <v>Age Aggregated/Sex/HIVStatus</v>
      </c>
      <c r="AR27" s="19" t="str">
        <f>IF(ISNA(VLOOKUP(AQ27,dim_disaggs!B:C,2,FALSE)),"",VLOOKUP(AQ27,dim_disaggs!B:C,2,FALSE))</f>
        <v>h0pvSVe1TYf</v>
      </c>
      <c r="AU27" s="72" t="s">
        <v>755</v>
      </c>
      <c r="AV27" s="73" t="s">
        <v>755</v>
      </c>
      <c r="AW27" s="66" t="s">
        <v>755</v>
      </c>
      <c r="AX27" s="66" t="s">
        <v>755</v>
      </c>
      <c r="BA27" s="105" t="str">
        <f t="shared" si="7"/>
        <v/>
      </c>
      <c r="BB27" s="20" t="str">
        <f t="shared" si="8"/>
        <v/>
      </c>
    </row>
    <row r="28" spans="1:68" x14ac:dyDescent="0.2">
      <c r="A28" s="22" t="s">
        <v>95</v>
      </c>
      <c r="B28" s="5" t="s">
        <v>21059</v>
      </c>
      <c r="C28" s="20" t="s">
        <v>2113</v>
      </c>
      <c r="D28" s="20" t="s">
        <v>1</v>
      </c>
      <c r="E28" s="20" t="s">
        <v>2139</v>
      </c>
      <c r="F28" s="22" t="s">
        <v>20188</v>
      </c>
      <c r="G28" s="20" t="s">
        <v>20086</v>
      </c>
      <c r="H28" s="22" t="s">
        <v>21054</v>
      </c>
      <c r="I28" s="19">
        <f t="shared" si="0"/>
        <v>31</v>
      </c>
      <c r="J28" s="20" t="s">
        <v>755</v>
      </c>
      <c r="K28" s="20" t="s">
        <v>2215</v>
      </c>
      <c r="L28" s="95" t="str">
        <f>IF(M28&lt;&gt;"",IF(NOT(ISNA(INDEX(cc!B:B,MATCH(M28,cc!A:A,0)))),INDEX(cc!B:B,MATCH(M28,cc!A:A,0)),"0"),"")</f>
        <v>Sex and HIV Status (Positive)</v>
      </c>
      <c r="M28" s="97" t="s">
        <v>21056</v>
      </c>
      <c r="N28" s="28" t="str">
        <f t="shared" si="1"/>
        <v/>
      </c>
      <c r="O28" s="19" t="str">
        <f t="shared" si="2"/>
        <v>DIAGNOSED_NAT (N, NAT, HIVStatus/Sex): HIV Known Status</v>
      </c>
      <c r="P28" s="19" t="str">
        <f t="shared" si="3"/>
        <v>DIAGNOSED_NAT (N, NAT, HIVStatus/Sex): HIV Known Status</v>
      </c>
      <c r="Q28" s="19" t="str">
        <f t="shared" si="4"/>
        <v>DIAGNOSED_NAT (N, NAT, HIV/Sex)</v>
      </c>
      <c r="R28" s="19" t="str">
        <f t="shared" si="5"/>
        <v>DIAGNOSED_NAT_N_NAT_HIV_Sex</v>
      </c>
      <c r="S28" s="19" t="str">
        <f t="shared" si="6"/>
        <v>DIAGNOSED_NAT_N_NAT_HIV_Sex_</v>
      </c>
      <c r="T28" s="19" t="b">
        <f>NOT(ISNA(VLOOKUP(B28,dbcodes!A:B,2,FALSE)))</f>
        <v>1</v>
      </c>
      <c r="U28" s="19" t="str">
        <f>IF(ISNA(VLOOKUP(B28,dbcodes!A:B,2,FALSE)),des!R2112,VLOOKUP(B28,dbcodes!A:B,2,FALSE))</f>
        <v>DIAGNOSED_NAT_N_NAT_HIV_Sex</v>
      </c>
      <c r="W28" s="107" t="str">
        <f>IF(ISNA(VLOOKUP(C28,descriptions!A:B,2,FALSE)),des!V72,IF(G28=" TARGET","Target ","")&amp;VLOOKUP(C28,descriptions!A:B,2,FALSE))</f>
        <v>The percentage of adults and children living with HIV who know their status (have been diagnosed)</v>
      </c>
      <c r="X28" s="20" t="s">
        <v>4</v>
      </c>
      <c r="Y28" s="20" t="s">
        <v>831</v>
      </c>
      <c r="Z28" s="20" t="s">
        <v>836</v>
      </c>
      <c r="AA28" s="20" t="s">
        <v>102</v>
      </c>
      <c r="AB28" s="20" t="s">
        <v>755</v>
      </c>
      <c r="AC28" s="19" t="str">
        <f>IF(AB28&lt;&gt;"",IF(NOT(ISNA(INDEX(os!A:A,MATCH(AB28,os!B:B,0)))),INDEX(os!A:A,MATCH(AB28,os!B:B,0)),"0"),"")</f>
        <v/>
      </c>
      <c r="AD28" s="20" t="s">
        <v>830</v>
      </c>
      <c r="AH28" s="93" t="str">
        <f>IF(NOT(ISNA(VLOOKUP(B:B,ResultsTargets!A:A,1,0))),"TRUE","")</f>
        <v>TRUE</v>
      </c>
      <c r="AI28" s="19" t="str">
        <f>IF(ISNA(VLOOKUP(C28,dim_techarea!A:B,2,FALSE)),"",VLOOKUP(C28,dim_techarea!A:B,2,FALSE))</f>
        <v>DIAGNOSED_NAT</v>
      </c>
      <c r="AJ28" s="19" t="str">
        <f>IF(ISNA(VLOOKUP(AI28,dim_techarea!B:C,2,FALSE)),"",VLOOKUP(AI28,dim_techarea!B:C,2,FALSE))</f>
        <v>lEFkfUbmMfM</v>
      </c>
      <c r="AK28" s="19" t="str">
        <f>IF(ISNA(VLOOKUP(TRIM(G28),dim_targetsresults!A:B,2,FALSE)),"",VLOOKUP(TRIM(G28),dim_targetsresults!A:C,2,FALSE))</f>
        <v>MER Results</v>
      </c>
      <c r="AL28" s="19" t="str">
        <f>IF(ISNA(VLOOKUP(AK28,dim_targetsresults!B:C,2,FALSE)),"",VLOOKUP(AK28,dim_targetsresults!B:C,2,FALSE))</f>
        <v>Jh0jDM5yQ2E</v>
      </c>
      <c r="AM28" s="19" t="str">
        <f>IF(ISNA(VLOOKUP(TRIM(D28),dim_numeratordenominator!A:B,2,FALSE)),"",VLOOKUP(TRIM(D28),dim_numeratordenominator!A:C,2,FALSE))</f>
        <v>Numerator</v>
      </c>
      <c r="AN28" s="19" t="str">
        <f>IF(ISNA(VLOOKUP(AM28,dim_numeratordenominator!B:C,2,FALSE)),"",VLOOKUP(AM28,dim_numeratordenominator!B:C,2,FALSE))</f>
        <v>Som9NRMQqV7</v>
      </c>
      <c r="AO28" s="19" t="str">
        <f>IF(ISNA(VLOOKUP(TRIM(E28),dim_supporttype!A:B,2,FALSE)),"",VLOOKUP(TRIM(E28),dim_supporttype!A:C,2,FALSE))</f>
        <v>National</v>
      </c>
      <c r="AP28" s="19" t="str">
        <f>IF(ISNA(VLOOKUP(AO28,dim_supporttype!B:C,2,FALSE)),"",VLOOKUP(AO28,dim_supporttype!B:C,2,FALSE))</f>
        <v>ERT6F2mcduw</v>
      </c>
      <c r="AQ28" s="19" t="str">
        <f>IF(ISNA(VLOOKUP(TRIM(F28),dim_disaggs!A:B,2,FALSE)),"No Disagg",VLOOKUP(TRIM(F28),dim_disaggs!A:B,2,FALSE))</f>
        <v>HIVStatus/Sex</v>
      </c>
      <c r="AR28" s="19" t="str">
        <f>IF(ISNA(VLOOKUP(AQ28,dim_disaggs!B:C,2,FALSE)),"",VLOOKUP(AQ28,dim_disaggs!B:C,2,FALSE))</f>
        <v>WBj3kv6ADC2</v>
      </c>
      <c r="AU28" s="72" t="s">
        <v>755</v>
      </c>
      <c r="AV28" s="73" t="s">
        <v>755</v>
      </c>
      <c r="AW28" s="66" t="s">
        <v>755</v>
      </c>
      <c r="AX28" s="66" t="s">
        <v>755</v>
      </c>
      <c r="BA28" s="105" t="str">
        <f t="shared" si="7"/>
        <v/>
      </c>
      <c r="BB28" s="20" t="str">
        <f t="shared" si="8"/>
        <v/>
      </c>
    </row>
    <row r="29" spans="1:68" x14ac:dyDescent="0.2">
      <c r="A29" s="20" t="s">
        <v>95</v>
      </c>
      <c r="B29" s="20" t="s">
        <v>1030</v>
      </c>
      <c r="C29" s="20" t="s">
        <v>2113</v>
      </c>
      <c r="D29" s="20" t="s">
        <v>1</v>
      </c>
      <c r="E29" s="20" t="s">
        <v>2140</v>
      </c>
      <c r="G29" s="20" t="s">
        <v>20086</v>
      </c>
      <c r="I29" s="19">
        <f t="shared" si="0"/>
        <v>36</v>
      </c>
      <c r="J29" s="20" t="s">
        <v>755</v>
      </c>
      <c r="K29" s="20" t="s">
        <v>2215</v>
      </c>
      <c r="L29" s="95" t="str">
        <f>IF(M29&lt;&gt;"",IF(NOT(ISNA(INDEX(cc!B:B,MATCH(M29,cc!A:A,0)))),INDEX(cc!B:B,MATCH(M29,cc!A:A,0)),"0"),"")</f>
        <v>default</v>
      </c>
      <c r="M29" s="97" t="s">
        <v>13</v>
      </c>
      <c r="N29" s="28" t="str">
        <f t="shared" si="1"/>
        <v/>
      </c>
      <c r="O29" s="19" t="str">
        <f t="shared" si="2"/>
        <v>DIAGNOSED_NAT (N, NAT_JUSTIFICATION): HIV Known Status</v>
      </c>
      <c r="P29" s="19" t="str">
        <f t="shared" si="3"/>
        <v>DIAGNOSED_NAT (N, NAT_JUSTIFICATION): HIV Known Status</v>
      </c>
      <c r="Q29" s="19" t="str">
        <f t="shared" si="4"/>
        <v>DIAGNOSED_NAT (N, NAT_JUSTIFICATION)</v>
      </c>
      <c r="R29" s="19" t="str">
        <f t="shared" si="5"/>
        <v>DIAGNOSED_NAT_N_NAT_JUSTIFICATION</v>
      </c>
      <c r="S29" s="19" t="str">
        <f t="shared" si="6"/>
        <v>DIAGNOSED_NAT_N_NAT_JUSTIFICATION_</v>
      </c>
      <c r="T29" s="19" t="b">
        <f>NOT(ISNA(VLOOKUP(B29,dbcodes!A:B,2,FALSE)))</f>
        <v>1</v>
      </c>
      <c r="U29" s="19" t="str">
        <f>IF(ISNA(VLOOKUP(B29,dbcodes!A:B,2,FALSE)),des!R2113,VLOOKUP(B29,dbcodes!A:B,2,FALSE))</f>
        <v>DIAGNOSED_NAT_N_NAT_JUSTIFICATION</v>
      </c>
      <c r="W29" s="107" t="str">
        <f>IF(ISNA(VLOOKUP(C29,descriptions!A:B,2,FALSE)),des!V76,IF(G29=" TARGET","Target ","")&amp;VLOOKUP(C29,descriptions!A:B,2,FALSE))</f>
        <v>The percentage of adults and children living with HIV who know their status (have been diagnosed)</v>
      </c>
      <c r="X29" s="20" t="s">
        <v>9</v>
      </c>
      <c r="Y29" s="20" t="s">
        <v>831</v>
      </c>
      <c r="Z29" s="20" t="s">
        <v>836</v>
      </c>
      <c r="AA29" s="20" t="s">
        <v>102</v>
      </c>
      <c r="AB29" s="20" t="s">
        <v>755</v>
      </c>
      <c r="AC29" s="19" t="str">
        <f>IF(AB29&lt;&gt;"",IF(NOT(ISNA(INDEX(os!A:A,MATCH(AB29,os!B:B,0)))),INDEX(os!A:A,MATCH(AB29,os!B:B,0)),"0"),"")</f>
        <v/>
      </c>
      <c r="AD29" s="20" t="s">
        <v>830</v>
      </c>
      <c r="AH29" s="93" t="str">
        <f>IF(NOT(ISNA(VLOOKUP(B:B,ResultsTargets!A:A,1,0))),"TRUE","")</f>
        <v>TRUE</v>
      </c>
      <c r="AI29" s="19" t="str">
        <f>IF(ISNA(VLOOKUP(C29,dim_techarea!A:B,2,FALSE)),"",VLOOKUP(C29,dim_techarea!A:B,2,FALSE))</f>
        <v>DIAGNOSED_NAT</v>
      </c>
      <c r="AJ29" s="19" t="str">
        <f>IF(ISNA(VLOOKUP(AI29,dim_techarea!B:C,2,FALSE)),"",VLOOKUP(AI29,dim_techarea!B:C,2,FALSE))</f>
        <v>lEFkfUbmMfM</v>
      </c>
      <c r="AK29" s="19" t="str">
        <f>IF(ISNA(VLOOKUP(TRIM(G29),dim_targetsresults!A:B,2,FALSE)),"",VLOOKUP(TRIM(G29),dim_targetsresults!A:C,2,FALSE))</f>
        <v>MER Results</v>
      </c>
      <c r="AL29" s="19" t="str">
        <f>IF(ISNA(VLOOKUP(AK29,dim_targetsresults!B:C,2,FALSE)),"",VLOOKUP(AK29,dim_targetsresults!B:C,2,FALSE))</f>
        <v>Jh0jDM5yQ2E</v>
      </c>
      <c r="AM29" s="19" t="str">
        <f>IF(ISNA(VLOOKUP(TRIM(D29),dim_numeratordenominator!A:B,2,FALSE)),"",VLOOKUP(TRIM(D29),dim_numeratordenominator!A:C,2,FALSE))</f>
        <v>Numerator</v>
      </c>
      <c r="AN29" s="19" t="str">
        <f>IF(ISNA(VLOOKUP(AM29,dim_numeratordenominator!B:C,2,FALSE)),"",VLOOKUP(AM29,dim_numeratordenominator!B:C,2,FALSE))</f>
        <v>Som9NRMQqV7</v>
      </c>
      <c r="AO29" s="19" t="str">
        <f>IF(ISNA(VLOOKUP(TRIM(E29),dim_supporttype!A:B,2,FALSE)),"",VLOOKUP(TRIM(E29),dim_supporttype!A:C,2,FALSE))</f>
        <v>National</v>
      </c>
      <c r="AP29" s="19" t="str">
        <f>IF(ISNA(VLOOKUP(AO29,dim_supporttype!B:C,2,FALSE)),"",VLOOKUP(AO29,dim_supporttype!B:C,2,FALSE))</f>
        <v>ERT6F2mcduw</v>
      </c>
      <c r="AQ29" s="19" t="str">
        <f>IF(ISNA(VLOOKUP(TRIM(F29),dim_disaggs!A:B,2,FALSE)),"No Disagg",VLOOKUP(TRIM(F29),dim_disaggs!A:B,2,FALSE))</f>
        <v>No Disagg</v>
      </c>
      <c r="AR29" s="19" t="str">
        <f>IF(ISNA(VLOOKUP(AQ29,dim_disaggs!B:C,2,FALSE)),"",VLOOKUP(AQ29,dim_disaggs!B:C,2,FALSE))</f>
        <v>werJlVT6sf3</v>
      </c>
      <c r="AU29" s="72" t="s">
        <v>755</v>
      </c>
      <c r="AV29" s="73" t="s">
        <v>755</v>
      </c>
      <c r="AW29" s="66" t="s">
        <v>755</v>
      </c>
      <c r="AX29" s="66" t="s">
        <v>755</v>
      </c>
      <c r="BA29" s="105" t="str">
        <f t="shared" si="7"/>
        <v/>
      </c>
      <c r="BB29" s="20" t="str">
        <f t="shared" si="8"/>
        <v/>
      </c>
      <c r="BE29" s="75" t="s">
        <v>755</v>
      </c>
      <c r="BF29" s="73" t="s">
        <v>755</v>
      </c>
      <c r="BG29" s="55" t="s">
        <v>755</v>
      </c>
      <c r="BH29" s="76" t="s">
        <v>755</v>
      </c>
      <c r="BI29" s="20" t="s">
        <v>755</v>
      </c>
      <c r="BJ29" s="20" t="s">
        <v>755</v>
      </c>
      <c r="BK29" s="55" t="s">
        <v>755</v>
      </c>
      <c r="BL29" s="71" t="s">
        <v>755</v>
      </c>
      <c r="BM29" s="77" t="s">
        <v>755</v>
      </c>
      <c r="BN29" s="78" t="s">
        <v>755</v>
      </c>
      <c r="BO29" s="77" t="s">
        <v>755</v>
      </c>
      <c r="BP29" s="78" t="s">
        <v>755</v>
      </c>
    </row>
    <row r="30" spans="1:68" x14ac:dyDescent="0.2">
      <c r="A30" s="20" t="s">
        <v>95</v>
      </c>
      <c r="B30" s="20" t="s">
        <v>1034</v>
      </c>
      <c r="C30" s="20" t="s">
        <v>2113</v>
      </c>
      <c r="D30" s="20" t="s">
        <v>1</v>
      </c>
      <c r="E30" s="20" t="s">
        <v>2141</v>
      </c>
      <c r="G30" s="20" t="s">
        <v>20086</v>
      </c>
      <c r="I30" s="19">
        <f t="shared" si="0"/>
        <v>29</v>
      </c>
      <c r="J30" s="20" t="s">
        <v>755</v>
      </c>
      <c r="K30" s="20" t="s">
        <v>2215</v>
      </c>
      <c r="L30" s="95" t="str">
        <f>IF(M30&lt;&gt;"",IF(NOT(ISNA(INDEX(cc!B:B,MATCH(M30,cc!A:A,0)))),INDEX(cc!B:B,MATCH(M30,cc!A:A,0)),"0"),"")</f>
        <v>default</v>
      </c>
      <c r="M30" s="97" t="s">
        <v>13</v>
      </c>
      <c r="N30" s="28" t="str">
        <f t="shared" si="1"/>
        <v/>
      </c>
      <c r="O30" s="19" t="str">
        <f t="shared" si="2"/>
        <v>DIAGNOSED_NAT (N, NAT_SOURCE): HIV Known Status</v>
      </c>
      <c r="P30" s="19" t="str">
        <f t="shared" si="3"/>
        <v>DIAGNOSED_NAT (N, NAT_SOURCE): HIV Known Status</v>
      </c>
      <c r="Q30" s="19" t="str">
        <f t="shared" si="4"/>
        <v>DIAGNOSED_NAT (N, NAT_SOURCE)</v>
      </c>
      <c r="R30" s="19" t="str">
        <f t="shared" si="5"/>
        <v>DIAGNOSED_NAT_N_NAT_SOURCE</v>
      </c>
      <c r="S30" s="19" t="str">
        <f t="shared" si="6"/>
        <v>DIAGNOSED_NAT_N_NAT_SOURCE_</v>
      </c>
      <c r="T30" s="19" t="b">
        <f>NOT(ISNA(VLOOKUP(B30,dbcodes!A:B,2,FALSE)))</f>
        <v>1</v>
      </c>
      <c r="U30" s="19" t="str">
        <f>IF(ISNA(VLOOKUP(B30,dbcodes!A:B,2,FALSE)),des!R2114,VLOOKUP(B30,dbcodes!A:B,2,FALSE))</f>
        <v>DIAGNOSED_NAT_N_NAT_SOURCE</v>
      </c>
      <c r="W30" s="107" t="str">
        <f>IF(ISNA(VLOOKUP(C30,descriptions!A:B,2,FALSE)),des!V77,IF(G30=" TARGET","Target ","")&amp;VLOOKUP(C30,descriptions!A:B,2,FALSE))</f>
        <v>The percentage of adults and children living with HIV who know their status (have been diagnosed)</v>
      </c>
      <c r="X30" s="20" t="s">
        <v>9</v>
      </c>
      <c r="Y30" s="20" t="s">
        <v>831</v>
      </c>
      <c r="Z30" s="20" t="s">
        <v>836</v>
      </c>
      <c r="AA30" s="20" t="s">
        <v>102</v>
      </c>
      <c r="AB30" s="20" t="s">
        <v>755</v>
      </c>
      <c r="AC30" s="19" t="str">
        <f>IF(AB30&lt;&gt;"",IF(NOT(ISNA(INDEX(os!A:A,MATCH(AB30,os!B:B,0)))),INDEX(os!A:A,MATCH(AB30,os!B:B,0)),"0"),"")</f>
        <v/>
      </c>
      <c r="AD30" s="20" t="s">
        <v>830</v>
      </c>
      <c r="AH30" s="93" t="str">
        <f>IF(NOT(ISNA(VLOOKUP(B:B,ResultsTargets!A:A,1,0))),"TRUE","")</f>
        <v>TRUE</v>
      </c>
      <c r="AI30" s="19" t="str">
        <f>IF(ISNA(VLOOKUP(C30,dim_techarea!A:B,2,FALSE)),"",VLOOKUP(C30,dim_techarea!A:B,2,FALSE))</f>
        <v>DIAGNOSED_NAT</v>
      </c>
      <c r="AJ30" s="19" t="str">
        <f>IF(ISNA(VLOOKUP(AI30,dim_techarea!B:C,2,FALSE)),"",VLOOKUP(AI30,dim_techarea!B:C,2,FALSE))</f>
        <v>lEFkfUbmMfM</v>
      </c>
      <c r="AK30" s="19" t="str">
        <f>IF(ISNA(VLOOKUP(TRIM(G30),dim_targetsresults!A:B,2,FALSE)),"",VLOOKUP(TRIM(G30),dim_targetsresults!A:C,2,FALSE))</f>
        <v>MER Results</v>
      </c>
      <c r="AL30" s="19" t="str">
        <f>IF(ISNA(VLOOKUP(AK30,dim_targetsresults!B:C,2,FALSE)),"",VLOOKUP(AK30,dim_targetsresults!B:C,2,FALSE))</f>
        <v>Jh0jDM5yQ2E</v>
      </c>
      <c r="AM30" s="19" t="str">
        <f>IF(ISNA(VLOOKUP(TRIM(D30),dim_numeratordenominator!A:B,2,FALSE)),"",VLOOKUP(TRIM(D30),dim_numeratordenominator!A:C,2,FALSE))</f>
        <v>Numerator</v>
      </c>
      <c r="AN30" s="19" t="str">
        <f>IF(ISNA(VLOOKUP(AM30,dim_numeratordenominator!B:C,2,FALSE)),"",VLOOKUP(AM30,dim_numeratordenominator!B:C,2,FALSE))</f>
        <v>Som9NRMQqV7</v>
      </c>
      <c r="AO30" s="19" t="str">
        <f>IF(ISNA(VLOOKUP(TRIM(E30),dim_supporttype!A:B,2,FALSE)),"",VLOOKUP(TRIM(E30),dim_supporttype!A:C,2,FALSE))</f>
        <v>National</v>
      </c>
      <c r="AP30" s="19" t="str">
        <f>IF(ISNA(VLOOKUP(AO30,dim_supporttype!B:C,2,FALSE)),"",VLOOKUP(AO30,dim_supporttype!B:C,2,FALSE))</f>
        <v>ERT6F2mcduw</v>
      </c>
      <c r="AQ30" s="19" t="str">
        <f>IF(ISNA(VLOOKUP(TRIM(F30),dim_disaggs!A:B,2,FALSE)),"No Disagg",VLOOKUP(TRIM(F30),dim_disaggs!A:B,2,FALSE))</f>
        <v>No Disagg</v>
      </c>
      <c r="AR30" s="19" t="str">
        <f>IF(ISNA(VLOOKUP(AQ30,dim_disaggs!B:C,2,FALSE)),"",VLOOKUP(AQ30,dim_disaggs!B:C,2,FALSE))</f>
        <v>werJlVT6sf3</v>
      </c>
      <c r="AU30" s="72" t="s">
        <v>755</v>
      </c>
      <c r="AV30" s="73" t="s">
        <v>755</v>
      </c>
      <c r="AW30" s="66" t="s">
        <v>755</v>
      </c>
      <c r="AX30" s="66" t="s">
        <v>755</v>
      </c>
      <c r="BA30" s="105" t="str">
        <f t="shared" si="7"/>
        <v/>
      </c>
      <c r="BB30" s="20" t="str">
        <f t="shared" si="8"/>
        <v/>
      </c>
      <c r="BE30" s="75" t="s">
        <v>755</v>
      </c>
      <c r="BF30" s="73" t="s">
        <v>755</v>
      </c>
      <c r="BG30" s="55" t="s">
        <v>755</v>
      </c>
      <c r="BH30" s="76" t="s">
        <v>755</v>
      </c>
      <c r="BI30" s="20" t="s">
        <v>755</v>
      </c>
      <c r="BJ30" s="20" t="s">
        <v>755</v>
      </c>
      <c r="BK30" s="55" t="s">
        <v>755</v>
      </c>
      <c r="BL30" s="71" t="s">
        <v>755</v>
      </c>
      <c r="BM30" s="77" t="s">
        <v>755</v>
      </c>
      <c r="BN30" s="78" t="s">
        <v>755</v>
      </c>
      <c r="BO30" s="77" t="s">
        <v>755</v>
      </c>
      <c r="BP30" s="78" t="s">
        <v>755</v>
      </c>
    </row>
    <row r="31" spans="1:68" x14ac:dyDescent="0.2">
      <c r="A31" s="22" t="s">
        <v>95</v>
      </c>
      <c r="B31" s="5" t="s">
        <v>21063</v>
      </c>
      <c r="C31" s="20" t="s">
        <v>2113</v>
      </c>
      <c r="D31" s="20" t="s">
        <v>1</v>
      </c>
      <c r="E31" s="20" t="s">
        <v>2139</v>
      </c>
      <c r="F31" s="20" t="s">
        <v>214</v>
      </c>
      <c r="G31" s="20" t="s">
        <v>2442</v>
      </c>
      <c r="H31" s="20" t="s">
        <v>214</v>
      </c>
      <c r="I31" s="19">
        <f t="shared" si="0"/>
        <v>40</v>
      </c>
      <c r="J31" s="20" t="s">
        <v>755</v>
      </c>
      <c r="K31" s="20" t="s">
        <v>2215</v>
      </c>
      <c r="L31" s="95" t="str">
        <f>IF(M31&lt;&gt;"",IF(NOT(ISNA(INDEX(cc!B:B,MATCH(M31,cc!A:A,0)))),INDEX(cc!B:B,MATCH(M31,cc!A:A,0)),"0"),"")</f>
        <v>Test Results (Positive)</v>
      </c>
      <c r="M31" s="100" t="s">
        <v>19844</v>
      </c>
      <c r="N31" s="28" t="str">
        <f t="shared" si="1"/>
        <v xml:space="preserve"> TARGET</v>
      </c>
      <c r="O31" s="19" t="str">
        <f t="shared" si="2"/>
        <v>DIAGNOSED_NAT (N, NAT, HIVStatus) TARGET: HIV Known Status</v>
      </c>
      <c r="P31" s="19" t="str">
        <f t="shared" si="3"/>
        <v>DIAGNOSED_NAT (N, NAT, HIVStatus) TARGET: HIV Known Status</v>
      </c>
      <c r="Q31" s="19" t="str">
        <f t="shared" si="4"/>
        <v>DIAGNOSED_NAT (N, NAT, HIVStatus) TARGET</v>
      </c>
      <c r="R31" s="19" t="str">
        <f t="shared" si="5"/>
        <v>DIAGNOSED_NAT_N_NAT_HIVStatus_TARGET</v>
      </c>
      <c r="S31" s="19" t="str">
        <f t="shared" si="6"/>
        <v>DIAGNOSED_NAT_N_NAT_HIVStatus_TARGET</v>
      </c>
      <c r="T31" s="19" t="b">
        <f>NOT(ISNA(VLOOKUP(B31,dbcodes!A:B,2,FALSE)))</f>
        <v>1</v>
      </c>
      <c r="U31" s="19" t="str">
        <f>IF(ISNA(VLOOKUP(B31,dbcodes!A:B,2,FALSE)),des!R2115,VLOOKUP(B31,dbcodes!A:B,2,FALSE))</f>
        <v>DIAGNOSED_NAT_N_NAT_HIVStatus_TARGET</v>
      </c>
      <c r="W31" s="107" t="str">
        <f>IF(ISNA(VLOOKUP(C31,descriptions!A:B,2,FALSE)),des!V78,IF(G31=" TARGET","Target ","")&amp;VLOOKUP(C31,descriptions!A:B,2,FALSE))</f>
        <v>Target The percentage of adults and children living with HIV who know their status (have been diagnosed)</v>
      </c>
      <c r="X31" s="20" t="s">
        <v>4</v>
      </c>
      <c r="Y31" s="20" t="s">
        <v>831</v>
      </c>
      <c r="Z31" s="20" t="s">
        <v>836</v>
      </c>
      <c r="AA31" s="20" t="s">
        <v>102</v>
      </c>
      <c r="AB31" s="20" t="s">
        <v>755</v>
      </c>
      <c r="AC31" s="19" t="str">
        <f>IF(AB31&lt;&gt;"",IF(NOT(ISNA(INDEX(os!A:A,MATCH(AB31,os!B:B,0)))),INDEX(os!A:A,MATCH(AB31,os!B:B,0)),"0"),"")</f>
        <v/>
      </c>
      <c r="AD31" s="20" t="s">
        <v>830</v>
      </c>
      <c r="AH31" s="93" t="str">
        <f>IF(NOT(ISNA(VLOOKUP(B:B,ResultsTargets!A:A,1,0))),"TRUE","")</f>
        <v>TRUE</v>
      </c>
      <c r="AI31" s="19" t="str">
        <f>IF(ISNA(VLOOKUP(C31,dim_techarea!A:B,2,FALSE)),"",VLOOKUP(C31,dim_techarea!A:B,2,FALSE))</f>
        <v>DIAGNOSED_NAT</v>
      </c>
      <c r="AJ31" s="19" t="str">
        <f>IF(ISNA(VLOOKUP(AI31,dim_techarea!B:C,2,FALSE)),"",VLOOKUP(AI31,dim_techarea!B:C,2,FALSE))</f>
        <v>lEFkfUbmMfM</v>
      </c>
      <c r="AK31" s="19" t="str">
        <f>IF(ISNA(VLOOKUP(TRIM(G31),dim_targetsresults!A:B,2,FALSE)),"",VLOOKUP(TRIM(G31),dim_targetsresults!A:C,2,FALSE))</f>
        <v>MER Targets</v>
      </c>
      <c r="AL31" s="19" t="str">
        <f>IF(ISNA(VLOOKUP(AK31,dim_targetsresults!B:C,2,FALSE)),"",VLOOKUP(AK31,dim_targetsresults!B:C,2,FALSE))</f>
        <v>W8imnja2Owd</v>
      </c>
      <c r="AM31" s="19" t="str">
        <f>IF(ISNA(VLOOKUP(TRIM(D31),dim_numeratordenominator!A:B,2,FALSE)),"",VLOOKUP(TRIM(D31),dim_numeratordenominator!A:C,2,FALSE))</f>
        <v>Numerator</v>
      </c>
      <c r="AN31" s="19" t="str">
        <f>IF(ISNA(VLOOKUP(AM31,dim_numeratordenominator!B:C,2,FALSE)),"",VLOOKUP(AM31,dim_numeratordenominator!B:C,2,FALSE))</f>
        <v>Som9NRMQqV7</v>
      </c>
      <c r="AO31" s="19" t="str">
        <f>IF(ISNA(VLOOKUP(TRIM(E31),dim_supporttype!A:B,2,FALSE)),"",VLOOKUP(TRIM(E31),dim_supporttype!A:C,2,FALSE))</f>
        <v>National</v>
      </c>
      <c r="AP31" s="19" t="str">
        <f>IF(ISNA(VLOOKUP(AO31,dim_supporttype!B:C,2,FALSE)),"",VLOOKUP(AO31,dim_supporttype!B:C,2,FALSE))</f>
        <v>ERT6F2mcduw</v>
      </c>
      <c r="AQ31" s="19" t="str">
        <f>IF(ISNA(VLOOKUP(TRIM(F31),dim_disaggs!A:B,2,FALSE)),"No Disagg",VLOOKUP(TRIM(F31),dim_disaggs!A:B,2,FALSE))</f>
        <v>HIVStatus</v>
      </c>
      <c r="AR31" s="19" t="str">
        <f>IF(ISNA(VLOOKUP(AQ31,dim_disaggs!B:C,2,FALSE)),"",VLOOKUP(AQ31,dim_disaggs!B:C,2,FALSE))</f>
        <v>Hx0TLL7gn1d</v>
      </c>
      <c r="AU31" s="72" t="s">
        <v>755</v>
      </c>
      <c r="AV31" s="73" t="s">
        <v>755</v>
      </c>
      <c r="AW31" s="66" t="s">
        <v>755</v>
      </c>
      <c r="AX31" s="66" t="s">
        <v>755</v>
      </c>
      <c r="BA31" s="105" t="str">
        <f t="shared" si="7"/>
        <v/>
      </c>
      <c r="BB31" s="20" t="str">
        <f t="shared" si="8"/>
        <v/>
      </c>
    </row>
    <row r="32" spans="1:68" x14ac:dyDescent="0.2">
      <c r="A32" s="22" t="s">
        <v>95</v>
      </c>
      <c r="B32" s="5" t="s">
        <v>21064</v>
      </c>
      <c r="C32" s="20" t="s">
        <v>2113</v>
      </c>
      <c r="D32" s="20" t="s">
        <v>1</v>
      </c>
      <c r="E32" s="20" t="s">
        <v>2139</v>
      </c>
      <c r="F32" s="22" t="s">
        <v>19993</v>
      </c>
      <c r="G32" s="20" t="s">
        <v>2442</v>
      </c>
      <c r="H32" s="22" t="s">
        <v>21069</v>
      </c>
      <c r="I32" s="19">
        <f t="shared" si="0"/>
        <v>44</v>
      </c>
      <c r="J32" s="20" t="s">
        <v>755</v>
      </c>
      <c r="K32" s="20" t="s">
        <v>2215</v>
      </c>
      <c r="L32" s="95" t="str">
        <f>IF(M32&lt;&gt;"",IF(NOT(ISNA(INDEX(cc!B:B,MATCH(M32,cc!A:A,0)))),INDEX(cc!B:B,MATCH(M32,cc!A:A,0)),"0"),"")</f>
        <v>Age (&lt;15,15+-uk, 2), Sex and HIV Status (Positive)</v>
      </c>
      <c r="M32" s="101" t="s">
        <v>20279</v>
      </c>
      <c r="N32" s="28" t="str">
        <f t="shared" si="1"/>
        <v xml:space="preserve"> TARGET</v>
      </c>
      <c r="O32" s="19" t="str">
        <f t="shared" si="2"/>
        <v>DIAGNOSED_NAT (N, NAT, Age Aggregated/Sex/HIVStatus) TARGET: HIV Known Status</v>
      </c>
      <c r="P32" s="19" t="str">
        <f t="shared" si="3"/>
        <v>DIAGNOSED_NAT (N, NAT, Age Aggregated/Sex/HIVStatus) TARGET: HIV Known Status</v>
      </c>
      <c r="Q32" s="19" t="str">
        <f t="shared" si="4"/>
        <v>DIAGNOSED_NAT (N, NAT, Age Agg/S/HIV) TARGET</v>
      </c>
      <c r="R32" s="19" t="str">
        <f t="shared" si="5"/>
        <v>DIAGNOSED_NAT_N_NAT_Age_Agg_S_HIV_TARGET</v>
      </c>
      <c r="S32" s="19" t="str">
        <f t="shared" si="6"/>
        <v>DIAGNOSED_NAT_N_NAT_Age_Agg_S_HIV_TARGET</v>
      </c>
      <c r="T32" s="19" t="b">
        <f>NOT(ISNA(VLOOKUP(B32,dbcodes!A:B,2,FALSE)))</f>
        <v>1</v>
      </c>
      <c r="U32" s="19" t="str">
        <f>IF(ISNA(VLOOKUP(B32,dbcodes!A:B,2,FALSE)),des!R2116,VLOOKUP(B32,dbcodes!A:B,2,FALSE))</f>
        <v>DIAGNOSED_NAT_N_NAT_Age_Agg_S_HIV_TARGET</v>
      </c>
      <c r="W32" s="107" t="str">
        <f>IF(ISNA(VLOOKUP(C32,descriptions!A:B,2,FALSE)),des!V79,IF(G32=" TARGET","Target ","")&amp;VLOOKUP(C32,descriptions!A:B,2,FALSE))</f>
        <v>Target The percentage of adults and children living with HIV who know their status (have been diagnosed)</v>
      </c>
      <c r="X32" s="20" t="s">
        <v>4</v>
      </c>
      <c r="Y32" s="20" t="s">
        <v>831</v>
      </c>
      <c r="Z32" s="20" t="s">
        <v>836</v>
      </c>
      <c r="AA32" s="20" t="s">
        <v>102</v>
      </c>
      <c r="AB32" s="20" t="s">
        <v>755</v>
      </c>
      <c r="AC32" s="19" t="str">
        <f>IF(AB32&lt;&gt;"",IF(NOT(ISNA(INDEX(os!A:A,MATCH(AB32,os!B:B,0)))),INDEX(os!A:A,MATCH(AB32,os!B:B,0)),"0"),"")</f>
        <v/>
      </c>
      <c r="AD32" s="20" t="s">
        <v>830</v>
      </c>
      <c r="AH32" s="93" t="str">
        <f>IF(NOT(ISNA(VLOOKUP(B:B,ResultsTargets!A:A,1,0))),"TRUE","")</f>
        <v>TRUE</v>
      </c>
      <c r="AI32" s="19" t="str">
        <f>IF(ISNA(VLOOKUP(C32,dim_techarea!A:B,2,FALSE)),"",VLOOKUP(C32,dim_techarea!A:B,2,FALSE))</f>
        <v>DIAGNOSED_NAT</v>
      </c>
      <c r="AJ32" s="19" t="str">
        <f>IF(ISNA(VLOOKUP(AI32,dim_techarea!B:C,2,FALSE)),"",VLOOKUP(AI32,dim_techarea!B:C,2,FALSE))</f>
        <v>lEFkfUbmMfM</v>
      </c>
      <c r="AK32" s="19" t="str">
        <f>IF(ISNA(VLOOKUP(TRIM(G32),dim_targetsresults!A:B,2,FALSE)),"",VLOOKUP(TRIM(G32),dim_targetsresults!A:C,2,FALSE))</f>
        <v>MER Targets</v>
      </c>
      <c r="AL32" s="19" t="str">
        <f>IF(ISNA(VLOOKUP(AK32,dim_targetsresults!B:C,2,FALSE)),"",VLOOKUP(AK32,dim_targetsresults!B:C,2,FALSE))</f>
        <v>W8imnja2Owd</v>
      </c>
      <c r="AM32" s="19" t="str">
        <f>IF(ISNA(VLOOKUP(TRIM(D32),dim_numeratordenominator!A:B,2,FALSE)),"",VLOOKUP(TRIM(D32),dim_numeratordenominator!A:C,2,FALSE))</f>
        <v>Numerator</v>
      </c>
      <c r="AN32" s="19" t="str">
        <f>IF(ISNA(VLOOKUP(AM32,dim_numeratordenominator!B:C,2,FALSE)),"",VLOOKUP(AM32,dim_numeratordenominator!B:C,2,FALSE))</f>
        <v>Som9NRMQqV7</v>
      </c>
      <c r="AO32" s="19" t="str">
        <f>IF(ISNA(VLOOKUP(TRIM(E32),dim_supporttype!A:B,2,FALSE)),"",VLOOKUP(TRIM(E32),dim_supporttype!A:C,2,FALSE))</f>
        <v>National</v>
      </c>
      <c r="AP32" s="19" t="str">
        <f>IF(ISNA(VLOOKUP(AO32,dim_supporttype!B:C,2,FALSE)),"",VLOOKUP(AO32,dim_supporttype!B:C,2,FALSE))</f>
        <v>ERT6F2mcduw</v>
      </c>
      <c r="AQ32" s="19" t="str">
        <f>IF(ISNA(VLOOKUP(TRIM(F32),dim_disaggs!A:B,2,FALSE)),"No Disagg",VLOOKUP(TRIM(F32),dim_disaggs!A:B,2,FALSE))</f>
        <v>Age Aggregated/Sex/HIVStatus</v>
      </c>
      <c r="AR32" s="19" t="str">
        <f>IF(ISNA(VLOOKUP(AQ32,dim_disaggs!B:C,2,FALSE)),"",VLOOKUP(AQ32,dim_disaggs!B:C,2,FALSE))</f>
        <v>h0pvSVe1TYf</v>
      </c>
      <c r="AU32" s="72" t="s">
        <v>755</v>
      </c>
      <c r="AV32" s="73" t="s">
        <v>755</v>
      </c>
      <c r="AW32" s="66" t="s">
        <v>755</v>
      </c>
      <c r="AX32" s="66" t="s">
        <v>755</v>
      </c>
      <c r="BA32" s="105" t="str">
        <f t="shared" si="7"/>
        <v/>
      </c>
      <c r="BB32" s="20" t="str">
        <f t="shared" si="8"/>
        <v/>
      </c>
    </row>
    <row r="33" spans="1:68" x14ac:dyDescent="0.2">
      <c r="A33" s="22" t="s">
        <v>95</v>
      </c>
      <c r="B33" s="5" t="s">
        <v>21065</v>
      </c>
      <c r="C33" s="20" t="s">
        <v>2113</v>
      </c>
      <c r="D33" s="20" t="s">
        <v>1</v>
      </c>
      <c r="E33" s="20" t="s">
        <v>2139</v>
      </c>
      <c r="F33" s="22" t="s">
        <v>20188</v>
      </c>
      <c r="G33" s="20" t="s">
        <v>2442</v>
      </c>
      <c r="H33" s="22" t="s">
        <v>21054</v>
      </c>
      <c r="I33" s="19">
        <f t="shared" si="0"/>
        <v>38</v>
      </c>
      <c r="J33" s="20" t="s">
        <v>755</v>
      </c>
      <c r="K33" s="20" t="s">
        <v>2215</v>
      </c>
      <c r="L33" s="95" t="str">
        <f>IF(M33&lt;&gt;"",IF(NOT(ISNA(INDEX(cc!B:B,MATCH(M33,cc!A:A,0)))),INDEX(cc!B:B,MATCH(M33,cc!A:A,0)),"0"),"")</f>
        <v>Sex and HIV Status (Positive)</v>
      </c>
      <c r="M33" s="97" t="s">
        <v>21056</v>
      </c>
      <c r="N33" s="28" t="str">
        <f t="shared" si="1"/>
        <v xml:space="preserve"> TARGET</v>
      </c>
      <c r="O33" s="19" t="str">
        <f t="shared" si="2"/>
        <v>DIAGNOSED_NAT (N, NAT, HIVStatus/Sex) TARGET: HIV Known Status</v>
      </c>
      <c r="P33" s="19" t="str">
        <f t="shared" si="3"/>
        <v>DIAGNOSED_NAT (N, NAT, HIVStatus/Sex) TARGET: HIV Known Status</v>
      </c>
      <c r="Q33" s="19" t="str">
        <f t="shared" si="4"/>
        <v>DIAGNOSED_NAT (N, NAT, HIV/Sex) TARGET</v>
      </c>
      <c r="R33" s="19" t="str">
        <f t="shared" si="5"/>
        <v>DIAGNOSED_NAT_N_NAT_HIV_Sex_TARGET</v>
      </c>
      <c r="S33" s="19" t="str">
        <f t="shared" si="6"/>
        <v>DIAGNOSED_NAT_N_NAT_HIV_Sex_TARGET</v>
      </c>
      <c r="T33" s="19" t="b">
        <f>NOT(ISNA(VLOOKUP(B33,dbcodes!A:B,2,FALSE)))</f>
        <v>1</v>
      </c>
      <c r="U33" s="19" t="str">
        <f>IF(ISNA(VLOOKUP(B33,dbcodes!A:B,2,FALSE)),des!R2117,VLOOKUP(B33,dbcodes!A:B,2,FALSE))</f>
        <v>DIAGNOSED_NAT_N_NAT_HIV_Sex_TARGET</v>
      </c>
      <c r="W33" s="107" t="str">
        <f>IF(ISNA(VLOOKUP(C33,descriptions!A:B,2,FALSE)),des!V80,IF(G33=" TARGET","Target ","")&amp;VLOOKUP(C33,descriptions!A:B,2,FALSE))</f>
        <v>Target The percentage of adults and children living with HIV who know their status (have been diagnosed)</v>
      </c>
      <c r="X33" s="20" t="s">
        <v>4</v>
      </c>
      <c r="Y33" s="20" t="s">
        <v>831</v>
      </c>
      <c r="Z33" s="20" t="s">
        <v>836</v>
      </c>
      <c r="AA33" s="20" t="s">
        <v>102</v>
      </c>
      <c r="AB33" s="20" t="s">
        <v>755</v>
      </c>
      <c r="AC33" s="19" t="str">
        <f>IF(AB33&lt;&gt;"",IF(NOT(ISNA(INDEX(os!A:A,MATCH(AB33,os!B:B,0)))),INDEX(os!A:A,MATCH(AB33,os!B:B,0)),"0"),"")</f>
        <v/>
      </c>
      <c r="AD33" s="20" t="s">
        <v>830</v>
      </c>
      <c r="AH33" s="93" t="str">
        <f>IF(NOT(ISNA(VLOOKUP(B:B,ResultsTargets!A:A,1,0))),"TRUE","")</f>
        <v>TRUE</v>
      </c>
      <c r="AI33" s="19" t="str">
        <f>IF(ISNA(VLOOKUP(C33,dim_techarea!A:B,2,FALSE)),"",VLOOKUP(C33,dim_techarea!A:B,2,FALSE))</f>
        <v>DIAGNOSED_NAT</v>
      </c>
      <c r="AJ33" s="19" t="str">
        <f>IF(ISNA(VLOOKUP(AI33,dim_techarea!B:C,2,FALSE)),"",VLOOKUP(AI33,dim_techarea!B:C,2,FALSE))</f>
        <v>lEFkfUbmMfM</v>
      </c>
      <c r="AK33" s="19" t="str">
        <f>IF(ISNA(VLOOKUP(TRIM(G33),dim_targetsresults!A:B,2,FALSE)),"",VLOOKUP(TRIM(G33),dim_targetsresults!A:C,2,FALSE))</f>
        <v>MER Targets</v>
      </c>
      <c r="AL33" s="19" t="str">
        <f>IF(ISNA(VLOOKUP(AK33,dim_targetsresults!B:C,2,FALSE)),"",VLOOKUP(AK33,dim_targetsresults!B:C,2,FALSE))</f>
        <v>W8imnja2Owd</v>
      </c>
      <c r="AM33" s="19" t="str">
        <f>IF(ISNA(VLOOKUP(TRIM(D33),dim_numeratordenominator!A:B,2,FALSE)),"",VLOOKUP(TRIM(D33),dim_numeratordenominator!A:C,2,FALSE))</f>
        <v>Numerator</v>
      </c>
      <c r="AN33" s="19" t="str">
        <f>IF(ISNA(VLOOKUP(AM33,dim_numeratordenominator!B:C,2,FALSE)),"",VLOOKUP(AM33,dim_numeratordenominator!B:C,2,FALSE))</f>
        <v>Som9NRMQqV7</v>
      </c>
      <c r="AO33" s="19" t="str">
        <f>IF(ISNA(VLOOKUP(TRIM(E33),dim_supporttype!A:B,2,FALSE)),"",VLOOKUP(TRIM(E33),dim_supporttype!A:C,2,FALSE))</f>
        <v>National</v>
      </c>
      <c r="AP33" s="19" t="str">
        <f>IF(ISNA(VLOOKUP(AO33,dim_supporttype!B:C,2,FALSE)),"",VLOOKUP(AO33,dim_supporttype!B:C,2,FALSE))</f>
        <v>ERT6F2mcduw</v>
      </c>
      <c r="AQ33" s="19" t="str">
        <f>IF(ISNA(VLOOKUP(TRIM(F33),dim_disaggs!A:B,2,FALSE)),"No Disagg",VLOOKUP(TRIM(F33),dim_disaggs!A:B,2,FALSE))</f>
        <v>HIVStatus/Sex</v>
      </c>
      <c r="AR33" s="19" t="str">
        <f>IF(ISNA(VLOOKUP(AQ33,dim_disaggs!B:C,2,FALSE)),"",VLOOKUP(AQ33,dim_disaggs!B:C,2,FALSE))</f>
        <v>WBj3kv6ADC2</v>
      </c>
      <c r="AU33" s="72" t="s">
        <v>755</v>
      </c>
      <c r="AV33" s="73" t="s">
        <v>755</v>
      </c>
      <c r="AW33" s="66" t="s">
        <v>755</v>
      </c>
      <c r="AX33" s="66" t="s">
        <v>755</v>
      </c>
      <c r="BA33" s="105" t="str">
        <f t="shared" si="7"/>
        <v/>
      </c>
      <c r="BB33" s="20" t="str">
        <f t="shared" si="8"/>
        <v/>
      </c>
    </row>
    <row r="34" spans="1:68" x14ac:dyDescent="0.2">
      <c r="A34" s="20" t="s">
        <v>95</v>
      </c>
      <c r="B34" s="20" t="s">
        <v>1031</v>
      </c>
      <c r="C34" s="20" t="s">
        <v>2113</v>
      </c>
      <c r="D34" s="20" t="s">
        <v>1</v>
      </c>
      <c r="E34" s="20" t="s">
        <v>2140</v>
      </c>
      <c r="G34" s="20" t="s">
        <v>2442</v>
      </c>
      <c r="I34" s="19">
        <f t="shared" si="0"/>
        <v>43</v>
      </c>
      <c r="J34" s="20" t="s">
        <v>755</v>
      </c>
      <c r="K34" s="20" t="s">
        <v>2215</v>
      </c>
      <c r="L34" s="95" t="str">
        <f>IF(M34&lt;&gt;"",IF(NOT(ISNA(INDEX(cc!B:B,MATCH(M34,cc!A:A,0)))),INDEX(cc!B:B,MATCH(M34,cc!A:A,0)),"0"),"")</f>
        <v>default</v>
      </c>
      <c r="M34" s="97" t="s">
        <v>13</v>
      </c>
      <c r="N34" s="28" t="str">
        <f t="shared" si="1"/>
        <v xml:space="preserve"> TARGET</v>
      </c>
      <c r="O34" s="19" t="str">
        <f t="shared" si="2"/>
        <v>DIAGNOSED_NAT (N, NAT_JUSTIFICATION) TARGET: HIV Known Status</v>
      </c>
      <c r="P34" s="19" t="str">
        <f t="shared" si="3"/>
        <v>DIAGNOSED_NAT (N, NAT_JUSTIFICATION) TARGET: HIV Known Status</v>
      </c>
      <c r="Q34" s="19" t="str">
        <f t="shared" si="4"/>
        <v>DIAGNOSED_NAT (N, NAT_JUSTIFICATION) TARGET</v>
      </c>
      <c r="R34" s="19" t="str">
        <f t="shared" si="5"/>
        <v>DIAGNOSED_NAT_N_NAT_JUSTIFICATION_TARGET</v>
      </c>
      <c r="S34" s="19" t="str">
        <f t="shared" si="6"/>
        <v>DIAGNOSED_NAT_N_NAT_JUSTIFICATION_TARGET</v>
      </c>
      <c r="T34" s="19" t="b">
        <f>NOT(ISNA(VLOOKUP(B34,dbcodes!A:B,2,FALSE)))</f>
        <v>1</v>
      </c>
      <c r="U34" s="19" t="str">
        <f>IF(ISNA(VLOOKUP(B34,dbcodes!A:B,2,FALSE)),des!R2118,VLOOKUP(B34,dbcodes!A:B,2,FALSE))</f>
        <v>DIAGNOSED_NAT_N_NAT_JUSTIFICATION_TARGET</v>
      </c>
      <c r="W34" s="107" t="str">
        <f>IF(ISNA(VLOOKUP(C34,descriptions!A:B,2,FALSE)),des!V84,IF(G34=" TARGET","Target ","")&amp;VLOOKUP(C34,descriptions!A:B,2,FALSE))</f>
        <v>Target The percentage of adults and children living with HIV who know their status (have been diagnosed)</v>
      </c>
      <c r="X34" s="20" t="s">
        <v>9</v>
      </c>
      <c r="Y34" s="20" t="s">
        <v>831</v>
      </c>
      <c r="Z34" s="20" t="s">
        <v>836</v>
      </c>
      <c r="AA34" s="20" t="s">
        <v>102</v>
      </c>
      <c r="AB34" s="20" t="s">
        <v>755</v>
      </c>
      <c r="AC34" s="19" t="str">
        <f>IF(AB34&lt;&gt;"",IF(NOT(ISNA(INDEX(os!A:A,MATCH(AB34,os!B:B,0)))),INDEX(os!A:A,MATCH(AB34,os!B:B,0)),"0"),"")</f>
        <v/>
      </c>
      <c r="AD34" s="20" t="s">
        <v>830</v>
      </c>
      <c r="AH34" s="93" t="str">
        <f>IF(NOT(ISNA(VLOOKUP(B:B,ResultsTargets!A:A,1,0))),"TRUE","")</f>
        <v>TRUE</v>
      </c>
      <c r="AI34" s="19" t="str">
        <f>IF(ISNA(VLOOKUP(C34,dim_techarea!A:B,2,FALSE)),"",VLOOKUP(C34,dim_techarea!A:B,2,FALSE))</f>
        <v>DIAGNOSED_NAT</v>
      </c>
      <c r="AJ34" s="19" t="str">
        <f>IF(ISNA(VLOOKUP(AI34,dim_techarea!B:C,2,FALSE)),"",VLOOKUP(AI34,dim_techarea!B:C,2,FALSE))</f>
        <v>lEFkfUbmMfM</v>
      </c>
      <c r="AK34" s="19" t="str">
        <f>IF(ISNA(VLOOKUP(TRIM(G34),dim_targetsresults!A:B,2,FALSE)),"",VLOOKUP(TRIM(G34),dim_targetsresults!A:C,2,FALSE))</f>
        <v>MER Targets</v>
      </c>
      <c r="AL34" s="19" t="str">
        <f>IF(ISNA(VLOOKUP(AK34,dim_targetsresults!B:C,2,FALSE)),"",VLOOKUP(AK34,dim_targetsresults!B:C,2,FALSE))</f>
        <v>W8imnja2Owd</v>
      </c>
      <c r="AM34" s="19" t="str">
        <f>IF(ISNA(VLOOKUP(TRIM(D34),dim_numeratordenominator!A:B,2,FALSE)),"",VLOOKUP(TRIM(D34),dim_numeratordenominator!A:C,2,FALSE))</f>
        <v>Numerator</v>
      </c>
      <c r="AN34" s="19" t="str">
        <f>IF(ISNA(VLOOKUP(AM34,dim_numeratordenominator!B:C,2,FALSE)),"",VLOOKUP(AM34,dim_numeratordenominator!B:C,2,FALSE))</f>
        <v>Som9NRMQqV7</v>
      </c>
      <c r="AO34" s="19" t="str">
        <f>IF(ISNA(VLOOKUP(TRIM(E34),dim_supporttype!A:B,2,FALSE)),"",VLOOKUP(TRIM(E34),dim_supporttype!A:C,2,FALSE))</f>
        <v>National</v>
      </c>
      <c r="AP34" s="19" t="str">
        <f>IF(ISNA(VLOOKUP(AO34,dim_supporttype!B:C,2,FALSE)),"",VLOOKUP(AO34,dim_supporttype!B:C,2,FALSE))</f>
        <v>ERT6F2mcduw</v>
      </c>
      <c r="AQ34" s="19" t="str">
        <f>IF(ISNA(VLOOKUP(TRIM(F34),dim_disaggs!A:B,2,FALSE)),"No Disagg",VLOOKUP(TRIM(F34),dim_disaggs!A:B,2,FALSE))</f>
        <v>No Disagg</v>
      </c>
      <c r="AR34" s="19" t="str">
        <f>IF(ISNA(VLOOKUP(AQ34,dim_disaggs!B:C,2,FALSE)),"",VLOOKUP(AQ34,dim_disaggs!B:C,2,FALSE))</f>
        <v>werJlVT6sf3</v>
      </c>
      <c r="AU34" s="72" t="s">
        <v>755</v>
      </c>
      <c r="AV34" s="73" t="s">
        <v>755</v>
      </c>
      <c r="AW34" s="66" t="s">
        <v>755</v>
      </c>
      <c r="AX34" s="66" t="s">
        <v>755</v>
      </c>
      <c r="BA34" s="105" t="str">
        <f t="shared" si="7"/>
        <v/>
      </c>
      <c r="BB34" s="20" t="str">
        <f t="shared" si="8"/>
        <v/>
      </c>
      <c r="BE34" s="75" t="s">
        <v>755</v>
      </c>
      <c r="BF34" s="73" t="s">
        <v>755</v>
      </c>
      <c r="BG34" s="55" t="s">
        <v>755</v>
      </c>
      <c r="BH34" s="76" t="s">
        <v>755</v>
      </c>
      <c r="BI34" s="20" t="s">
        <v>755</v>
      </c>
      <c r="BJ34" s="20" t="s">
        <v>755</v>
      </c>
      <c r="BK34" s="55" t="s">
        <v>755</v>
      </c>
      <c r="BL34" s="71" t="s">
        <v>755</v>
      </c>
      <c r="BM34" s="77" t="s">
        <v>755</v>
      </c>
      <c r="BN34" s="78" t="s">
        <v>755</v>
      </c>
      <c r="BO34" s="77" t="s">
        <v>755</v>
      </c>
      <c r="BP34" s="78" t="s">
        <v>755</v>
      </c>
    </row>
    <row r="35" spans="1:68" x14ac:dyDescent="0.2">
      <c r="A35" s="20" t="s">
        <v>95</v>
      </c>
      <c r="B35" s="20" t="s">
        <v>1035</v>
      </c>
      <c r="C35" s="20" t="s">
        <v>2113</v>
      </c>
      <c r="D35" s="20" t="s">
        <v>1</v>
      </c>
      <c r="E35" s="20" t="s">
        <v>2141</v>
      </c>
      <c r="G35" s="20" t="s">
        <v>2442</v>
      </c>
      <c r="I35" s="19">
        <f t="shared" si="0"/>
        <v>36</v>
      </c>
      <c r="J35" s="20" t="s">
        <v>755</v>
      </c>
      <c r="K35" s="20" t="s">
        <v>2215</v>
      </c>
      <c r="L35" s="95" t="str">
        <f>IF(M35&lt;&gt;"",IF(NOT(ISNA(INDEX(cc!B:B,MATCH(M35,cc!A:A,0)))),INDEX(cc!B:B,MATCH(M35,cc!A:A,0)),"0"),"")</f>
        <v>default</v>
      </c>
      <c r="M35" s="97" t="s">
        <v>13</v>
      </c>
      <c r="N35" s="28" t="str">
        <f t="shared" si="1"/>
        <v xml:space="preserve"> TARGET</v>
      </c>
      <c r="O35" s="19" t="str">
        <f t="shared" si="2"/>
        <v>DIAGNOSED_NAT (N, NAT_SOURCE) TARGET: HIV Known Status</v>
      </c>
      <c r="P35" s="19" t="str">
        <f t="shared" si="3"/>
        <v>DIAGNOSED_NAT (N, NAT_SOURCE) TARGET: HIV Known Status</v>
      </c>
      <c r="Q35" s="19" t="str">
        <f t="shared" si="4"/>
        <v>DIAGNOSED_NAT (N, NAT_SOURCE) TARGET</v>
      </c>
      <c r="R35" s="19" t="str">
        <f t="shared" si="5"/>
        <v>DIAGNOSED_NAT_N_NAT_SOURCE_TARGET</v>
      </c>
      <c r="S35" s="19" t="str">
        <f t="shared" si="6"/>
        <v>DIAGNOSED_NAT_N_NAT_SOURCE_TARGET</v>
      </c>
      <c r="T35" s="19" t="b">
        <f>NOT(ISNA(VLOOKUP(B35,dbcodes!A:B,2,FALSE)))</f>
        <v>1</v>
      </c>
      <c r="U35" s="19" t="str">
        <f>IF(ISNA(VLOOKUP(B35,dbcodes!A:B,2,FALSE)),des!R2119,VLOOKUP(B35,dbcodes!A:B,2,FALSE))</f>
        <v>DIAGNOSED_NAT_N_NAT_SOURCE_TARGET</v>
      </c>
      <c r="W35" s="107" t="str">
        <f>IF(ISNA(VLOOKUP(C35,descriptions!A:B,2,FALSE)),des!V85,IF(G35=" TARGET","Target ","")&amp;VLOOKUP(C35,descriptions!A:B,2,FALSE))</f>
        <v>Target The percentage of adults and children living with HIV who know their status (have been diagnosed)</v>
      </c>
      <c r="X35" s="20" t="s">
        <v>9</v>
      </c>
      <c r="Y35" s="20" t="s">
        <v>831</v>
      </c>
      <c r="Z35" s="20" t="s">
        <v>836</v>
      </c>
      <c r="AA35" s="20" t="s">
        <v>102</v>
      </c>
      <c r="AB35" s="20" t="s">
        <v>755</v>
      </c>
      <c r="AC35" s="19" t="str">
        <f>IF(AB35&lt;&gt;"",IF(NOT(ISNA(INDEX(os!A:A,MATCH(AB35,os!B:B,0)))),INDEX(os!A:A,MATCH(AB35,os!B:B,0)),"0"),"")</f>
        <v/>
      </c>
      <c r="AD35" s="20" t="s">
        <v>830</v>
      </c>
      <c r="AH35" s="93" t="str">
        <f>IF(NOT(ISNA(VLOOKUP(B:B,ResultsTargets!A:A,1,0))),"TRUE","")</f>
        <v>TRUE</v>
      </c>
      <c r="AI35" s="19" t="str">
        <f>IF(ISNA(VLOOKUP(C35,dim_techarea!A:B,2,FALSE)),"",VLOOKUP(C35,dim_techarea!A:B,2,FALSE))</f>
        <v>DIAGNOSED_NAT</v>
      </c>
      <c r="AJ35" s="19" t="str">
        <f>IF(ISNA(VLOOKUP(AI35,dim_techarea!B:C,2,FALSE)),"",VLOOKUP(AI35,dim_techarea!B:C,2,FALSE))</f>
        <v>lEFkfUbmMfM</v>
      </c>
      <c r="AK35" s="19" t="str">
        <f>IF(ISNA(VLOOKUP(TRIM(G35),dim_targetsresults!A:B,2,FALSE)),"",VLOOKUP(TRIM(G35),dim_targetsresults!A:C,2,FALSE))</f>
        <v>MER Targets</v>
      </c>
      <c r="AL35" s="19" t="str">
        <f>IF(ISNA(VLOOKUP(AK35,dim_targetsresults!B:C,2,FALSE)),"",VLOOKUP(AK35,dim_targetsresults!B:C,2,FALSE))</f>
        <v>W8imnja2Owd</v>
      </c>
      <c r="AM35" s="19" t="str">
        <f>IF(ISNA(VLOOKUP(TRIM(D35),dim_numeratordenominator!A:B,2,FALSE)),"",VLOOKUP(TRIM(D35),dim_numeratordenominator!A:C,2,FALSE))</f>
        <v>Numerator</v>
      </c>
      <c r="AN35" s="19" t="str">
        <f>IF(ISNA(VLOOKUP(AM35,dim_numeratordenominator!B:C,2,FALSE)),"",VLOOKUP(AM35,dim_numeratordenominator!B:C,2,FALSE))</f>
        <v>Som9NRMQqV7</v>
      </c>
      <c r="AO35" s="19" t="str">
        <f>IF(ISNA(VLOOKUP(TRIM(E35),dim_supporttype!A:B,2,FALSE)),"",VLOOKUP(TRIM(E35),dim_supporttype!A:C,2,FALSE))</f>
        <v>National</v>
      </c>
      <c r="AP35" s="19" t="str">
        <f>IF(ISNA(VLOOKUP(AO35,dim_supporttype!B:C,2,FALSE)),"",VLOOKUP(AO35,dim_supporttype!B:C,2,FALSE))</f>
        <v>ERT6F2mcduw</v>
      </c>
      <c r="AQ35" s="19" t="str">
        <f>IF(ISNA(VLOOKUP(TRIM(F35),dim_disaggs!A:B,2,FALSE)),"No Disagg",VLOOKUP(TRIM(F35),dim_disaggs!A:B,2,FALSE))</f>
        <v>No Disagg</v>
      </c>
      <c r="AR35" s="19" t="str">
        <f>IF(ISNA(VLOOKUP(AQ35,dim_disaggs!B:C,2,FALSE)),"",VLOOKUP(AQ35,dim_disaggs!B:C,2,FALSE))</f>
        <v>werJlVT6sf3</v>
      </c>
      <c r="AU35" s="72" t="s">
        <v>755</v>
      </c>
      <c r="AV35" s="73" t="s">
        <v>755</v>
      </c>
      <c r="AW35" s="66" t="s">
        <v>755</v>
      </c>
      <c r="AX35" s="66" t="s">
        <v>755</v>
      </c>
      <c r="BA35" s="105" t="str">
        <f t="shared" si="7"/>
        <v/>
      </c>
      <c r="BB35" s="20" t="str">
        <f t="shared" si="8"/>
        <v/>
      </c>
      <c r="BE35" s="75" t="s">
        <v>755</v>
      </c>
      <c r="BF35" s="73" t="s">
        <v>755</v>
      </c>
      <c r="BG35" s="55" t="s">
        <v>755</v>
      </c>
      <c r="BH35" s="76" t="s">
        <v>755</v>
      </c>
      <c r="BI35" s="20" t="s">
        <v>755</v>
      </c>
      <c r="BJ35" s="20" t="s">
        <v>755</v>
      </c>
      <c r="BK35" s="55" t="s">
        <v>755</v>
      </c>
      <c r="BL35" s="71" t="s">
        <v>755</v>
      </c>
      <c r="BM35" s="77" t="s">
        <v>755</v>
      </c>
      <c r="BN35" s="78" t="s">
        <v>755</v>
      </c>
      <c r="BO35" s="77" t="s">
        <v>755</v>
      </c>
      <c r="BP35" s="78" t="s">
        <v>755</v>
      </c>
    </row>
    <row r="36" spans="1:68" x14ac:dyDescent="0.2">
      <c r="A36" s="22" t="s">
        <v>95</v>
      </c>
      <c r="B36" s="5" t="s">
        <v>21060</v>
      </c>
      <c r="C36" s="20" t="s">
        <v>20068</v>
      </c>
      <c r="D36" s="20" t="s">
        <v>1</v>
      </c>
      <c r="E36" s="20" t="s">
        <v>2142</v>
      </c>
      <c r="F36" s="20" t="s">
        <v>214</v>
      </c>
      <c r="G36" s="20" t="s">
        <v>20086</v>
      </c>
      <c r="H36" s="20" t="s">
        <v>214</v>
      </c>
      <c r="I36" s="19">
        <f t="shared" si="0"/>
        <v>39</v>
      </c>
      <c r="J36" s="20" t="s">
        <v>755</v>
      </c>
      <c r="K36" s="20" t="s">
        <v>2215</v>
      </c>
      <c r="L36" s="95" t="str">
        <f>IF(M36&lt;&gt;"",IF(NOT(ISNA(INDEX(cc!B:B,MATCH(M36,cc!A:A,0)))),INDEX(cc!B:B,MATCH(M36,cc!A:A,0)),"0"),"")</f>
        <v>Test Results (Positive)</v>
      </c>
      <c r="M36" s="100" t="s">
        <v>19844</v>
      </c>
      <c r="N36" s="28" t="str">
        <f t="shared" si="1"/>
        <v/>
      </c>
      <c r="O36" s="19" t="str">
        <f t="shared" si="2"/>
        <v>DIAGNOSED_SUBNAT (N, SUBNAT, HIVStatus): HIV Known Status</v>
      </c>
      <c r="P36" s="19" t="str">
        <f t="shared" si="3"/>
        <v>DIAGNOSED_SUBNAT (N, SUBNAT, HIVStatus): HIV Known Status</v>
      </c>
      <c r="Q36" s="19" t="str">
        <f t="shared" si="4"/>
        <v>DIAGNOSED_SUBNAT (N, SUBNAT, HIVStatus)</v>
      </c>
      <c r="R36" s="19" t="str">
        <f t="shared" si="5"/>
        <v>DIAGNOSED_SUBNAT_N_SUBNAT_HIVStatus</v>
      </c>
      <c r="S36" s="19" t="str">
        <f t="shared" si="6"/>
        <v>DIAGNOSED_SUBNAT_N_SUBNAT_HIVStatus_</v>
      </c>
      <c r="T36" s="19" t="b">
        <f>NOT(ISNA(VLOOKUP(B36,dbcodes!A:B,2,FALSE)))</f>
        <v>1</v>
      </c>
      <c r="U36" s="19" t="str">
        <f>IF(ISNA(VLOOKUP(B36,dbcodes!A:B,2,FALSE)),des!R2120,VLOOKUP(B36,dbcodes!A:B,2,FALSE))</f>
        <v>DIAGNOSED_SUBNAT_N_SUBNAT_HIVStatus</v>
      </c>
      <c r="V36" s="20" t="s">
        <v>2320</v>
      </c>
      <c r="W36" s="107">
        <f>IF(ISNA(VLOOKUP(C36,descriptions!A:B,2,FALSE)),des!V92,IF(G36=" TARGET","Target ","")&amp;VLOOKUP(C36,descriptions!A:B,2,FALSE))</f>
        <v>0</v>
      </c>
      <c r="X36" s="20" t="s">
        <v>4</v>
      </c>
      <c r="Y36" s="20" t="s">
        <v>831</v>
      </c>
      <c r="Z36" s="20" t="s">
        <v>836</v>
      </c>
      <c r="AA36" s="20" t="s">
        <v>102</v>
      </c>
      <c r="AB36" s="20" t="s">
        <v>755</v>
      </c>
      <c r="AC36" s="19" t="str">
        <f>IF(AB36&lt;&gt;"",IF(NOT(ISNA(INDEX(os!A:A,MATCH(AB36,os!B:B,0)))),INDEX(os!A:A,MATCH(AB36,os!B:B,0)),"0"),"")</f>
        <v/>
      </c>
      <c r="AD36" s="20" t="s">
        <v>830</v>
      </c>
      <c r="AH36" s="93" t="str">
        <f>IF(NOT(ISNA(VLOOKUP(B:B,ResultsTargets!A:A,1,0))),"TRUE","")</f>
        <v>TRUE</v>
      </c>
      <c r="AI36" s="19" t="str">
        <f>IF(ISNA(VLOOKUP(C36,dim_techarea!A:B,2,FALSE)),"",VLOOKUP(C36,dim_techarea!A:B,2,FALSE))</f>
        <v>DIAGNOSED_SUBNAT</v>
      </c>
      <c r="AJ36" s="19" t="str">
        <f>IF(ISNA(VLOOKUP(AI36,dim_techarea!B:C,2,FALSE)),"",VLOOKUP(AI36,dim_techarea!B:C,2,FALSE))</f>
        <v>hbYM0G4abha</v>
      </c>
      <c r="AK36" s="19" t="str">
        <f>IF(ISNA(VLOOKUP(TRIM(G36),dim_targetsresults!A:B,2,FALSE)),"",VLOOKUP(TRIM(G36),dim_targetsresults!A:C,2,FALSE))</f>
        <v>MER Results</v>
      </c>
      <c r="AL36" s="19" t="str">
        <f>IF(ISNA(VLOOKUP(AK36,dim_targetsresults!B:C,2,FALSE)),"",VLOOKUP(AK36,dim_targetsresults!B:C,2,FALSE))</f>
        <v>Jh0jDM5yQ2E</v>
      </c>
      <c r="AM36" s="19" t="str">
        <f>IF(ISNA(VLOOKUP(TRIM(D36),dim_numeratordenominator!A:B,2,FALSE)),"",VLOOKUP(TRIM(D36),dim_numeratordenominator!A:C,2,FALSE))</f>
        <v>Numerator</v>
      </c>
      <c r="AN36" s="19" t="str">
        <f>IF(ISNA(VLOOKUP(AM36,dim_numeratordenominator!B:C,2,FALSE)),"",VLOOKUP(AM36,dim_numeratordenominator!B:C,2,FALSE))</f>
        <v>Som9NRMQqV7</v>
      </c>
      <c r="AO36" s="19" t="str">
        <f>IF(ISNA(VLOOKUP(TRIM(E36),dim_supporttype!A:B,2,FALSE)),"",VLOOKUP(TRIM(E36),dim_supporttype!A:C,2,FALSE))</f>
        <v>Sub-National</v>
      </c>
      <c r="AP36" s="19" t="str">
        <f>IF(ISNA(VLOOKUP(AO36,dim_supporttype!B:C,2,FALSE)),"",VLOOKUP(AO36,dim_supporttype!B:C,2,FALSE))</f>
        <v>jJDHP9KXvzJ</v>
      </c>
      <c r="AQ36" s="19" t="str">
        <f>IF(ISNA(VLOOKUP(TRIM(F36),dim_disaggs!A:B,2,FALSE)),"No Disagg",VLOOKUP(TRIM(F36),dim_disaggs!A:B,2,FALSE))</f>
        <v>HIVStatus</v>
      </c>
      <c r="AR36" s="19" t="str">
        <f>IF(ISNA(VLOOKUP(AQ36,dim_disaggs!B:C,2,FALSE)),"",VLOOKUP(AQ36,dim_disaggs!B:C,2,FALSE))</f>
        <v>Hx0TLL7gn1d</v>
      </c>
      <c r="AU36" s="72" t="s">
        <v>755</v>
      </c>
      <c r="AV36" s="73" t="s">
        <v>755</v>
      </c>
      <c r="AW36" s="66" t="s">
        <v>755</v>
      </c>
      <c r="AX36" s="66" t="s">
        <v>755</v>
      </c>
      <c r="BA36" s="105" t="str">
        <f t="shared" si="7"/>
        <v/>
      </c>
      <c r="BB36" s="20" t="str">
        <f t="shared" si="8"/>
        <v/>
      </c>
    </row>
    <row r="37" spans="1:68" x14ac:dyDescent="0.2">
      <c r="A37" s="22" t="s">
        <v>95</v>
      </c>
      <c r="B37" s="5" t="s">
        <v>21061</v>
      </c>
      <c r="C37" s="20" t="s">
        <v>20068</v>
      </c>
      <c r="D37" s="20" t="s">
        <v>1</v>
      </c>
      <c r="E37" s="20" t="s">
        <v>2142</v>
      </c>
      <c r="F37" s="22" t="s">
        <v>19993</v>
      </c>
      <c r="G37" s="20" t="s">
        <v>20086</v>
      </c>
      <c r="H37" s="22" t="s">
        <v>21069</v>
      </c>
      <c r="I37" s="19">
        <f t="shared" si="0"/>
        <v>43</v>
      </c>
      <c r="J37" s="20" t="s">
        <v>755</v>
      </c>
      <c r="K37" s="20" t="s">
        <v>2215</v>
      </c>
      <c r="L37" s="95" t="str">
        <f>IF(M37&lt;&gt;"",IF(NOT(ISNA(INDEX(cc!B:B,MATCH(M37,cc!A:A,0)))),INDEX(cc!B:B,MATCH(M37,cc!A:A,0)),"0"),"")</f>
        <v>Age (&lt;15,15+-uk, 2), Sex and HIV Status (Positive)</v>
      </c>
      <c r="M37" s="101" t="s">
        <v>20279</v>
      </c>
      <c r="N37" s="28" t="str">
        <f t="shared" si="1"/>
        <v/>
      </c>
      <c r="O37" s="19" t="str">
        <f t="shared" si="2"/>
        <v>DIAGNOSED_SUBNAT (N, SUBNAT, Age Aggregated/Sex/HIVStatus): HIV Known Status</v>
      </c>
      <c r="P37" s="19" t="str">
        <f t="shared" si="3"/>
        <v>DIAGNOSED_SUBNAT (N, SUBNAT, Age Aggregated/Sex/HIVStatus): HIV Known Status</v>
      </c>
      <c r="Q37" s="19" t="str">
        <f t="shared" si="4"/>
        <v>DIAGNOSED_SUBNAT (N, SUBNAT, Age Agg/S/HIV)</v>
      </c>
      <c r="R37" s="19" t="str">
        <f t="shared" si="5"/>
        <v>DIAGNOSED_SUBNAT_N_SUBNAT_Age_Agg_S_HIV</v>
      </c>
      <c r="S37" s="19" t="str">
        <f t="shared" si="6"/>
        <v>DIAGNOSED_SUBNAT_N_SUBNAT_Age_Agg_S_HIV_</v>
      </c>
      <c r="T37" s="19" t="b">
        <f>NOT(ISNA(VLOOKUP(B37,dbcodes!A:B,2,FALSE)))</f>
        <v>1</v>
      </c>
      <c r="U37" s="19" t="str">
        <f>IF(ISNA(VLOOKUP(B37,dbcodes!A:B,2,FALSE)),des!R2121,VLOOKUP(B37,dbcodes!A:B,2,FALSE))</f>
        <v>DIAGNOSED_SUBNAT_N_SUBNAT_Age_Agg_S_HIV</v>
      </c>
      <c r="V37" s="20" t="s">
        <v>2320</v>
      </c>
      <c r="W37" s="107">
        <f>IF(ISNA(VLOOKUP(C37,descriptions!A:B,2,FALSE)),des!V93,IF(G37=" TARGET","Target ","")&amp;VLOOKUP(C37,descriptions!A:B,2,FALSE))</f>
        <v>0</v>
      </c>
      <c r="X37" s="20" t="s">
        <v>4</v>
      </c>
      <c r="Y37" s="20" t="s">
        <v>831</v>
      </c>
      <c r="Z37" s="20" t="s">
        <v>836</v>
      </c>
      <c r="AA37" s="20" t="s">
        <v>102</v>
      </c>
      <c r="AB37" s="20" t="s">
        <v>755</v>
      </c>
      <c r="AC37" s="19" t="str">
        <f>IF(AB37&lt;&gt;"",IF(NOT(ISNA(INDEX(os!A:A,MATCH(AB37,os!B:B,0)))),INDEX(os!A:A,MATCH(AB37,os!B:B,0)),"0"),"")</f>
        <v/>
      </c>
      <c r="AD37" s="20" t="s">
        <v>830</v>
      </c>
      <c r="AH37" s="93" t="str">
        <f>IF(NOT(ISNA(VLOOKUP(B:B,ResultsTargets!A:A,1,0))),"TRUE","")</f>
        <v>TRUE</v>
      </c>
      <c r="AI37" s="19" t="str">
        <f>IF(ISNA(VLOOKUP(C37,dim_techarea!A:B,2,FALSE)),"",VLOOKUP(C37,dim_techarea!A:B,2,FALSE))</f>
        <v>DIAGNOSED_SUBNAT</v>
      </c>
      <c r="AJ37" s="19" t="str">
        <f>IF(ISNA(VLOOKUP(AI37,dim_techarea!B:C,2,FALSE)),"",VLOOKUP(AI37,dim_techarea!B:C,2,FALSE))</f>
        <v>hbYM0G4abha</v>
      </c>
      <c r="AK37" s="19" t="str">
        <f>IF(ISNA(VLOOKUP(TRIM(G37),dim_targetsresults!A:B,2,FALSE)),"",VLOOKUP(TRIM(G37),dim_targetsresults!A:C,2,FALSE))</f>
        <v>MER Results</v>
      </c>
      <c r="AL37" s="19" t="str">
        <f>IF(ISNA(VLOOKUP(AK37,dim_targetsresults!B:C,2,FALSE)),"",VLOOKUP(AK37,dim_targetsresults!B:C,2,FALSE))</f>
        <v>Jh0jDM5yQ2E</v>
      </c>
      <c r="AM37" s="19" t="str">
        <f>IF(ISNA(VLOOKUP(TRIM(D37),dim_numeratordenominator!A:B,2,FALSE)),"",VLOOKUP(TRIM(D37),dim_numeratordenominator!A:C,2,FALSE))</f>
        <v>Numerator</v>
      </c>
      <c r="AN37" s="19" t="str">
        <f>IF(ISNA(VLOOKUP(AM37,dim_numeratordenominator!B:C,2,FALSE)),"",VLOOKUP(AM37,dim_numeratordenominator!B:C,2,FALSE))</f>
        <v>Som9NRMQqV7</v>
      </c>
      <c r="AO37" s="19" t="str">
        <f>IF(ISNA(VLOOKUP(TRIM(E37),dim_supporttype!A:B,2,FALSE)),"",VLOOKUP(TRIM(E37),dim_supporttype!A:C,2,FALSE))</f>
        <v>Sub-National</v>
      </c>
      <c r="AP37" s="19" t="str">
        <f>IF(ISNA(VLOOKUP(AO37,dim_supporttype!B:C,2,FALSE)),"",VLOOKUP(AO37,dim_supporttype!B:C,2,FALSE))</f>
        <v>jJDHP9KXvzJ</v>
      </c>
      <c r="AQ37" s="19" t="str">
        <f>IF(ISNA(VLOOKUP(TRIM(F37),dim_disaggs!A:B,2,FALSE)),"No Disagg",VLOOKUP(TRIM(F37),dim_disaggs!A:B,2,FALSE))</f>
        <v>Age Aggregated/Sex/HIVStatus</v>
      </c>
      <c r="AR37" s="19" t="str">
        <f>IF(ISNA(VLOOKUP(AQ37,dim_disaggs!B:C,2,FALSE)),"",VLOOKUP(AQ37,dim_disaggs!B:C,2,FALSE))</f>
        <v>h0pvSVe1TYf</v>
      </c>
      <c r="AU37" s="72" t="s">
        <v>755</v>
      </c>
      <c r="AV37" s="73" t="s">
        <v>755</v>
      </c>
      <c r="AW37" s="66" t="s">
        <v>755</v>
      </c>
      <c r="AX37" s="66" t="s">
        <v>755</v>
      </c>
      <c r="BA37" s="105" t="str">
        <f t="shared" si="7"/>
        <v/>
      </c>
      <c r="BB37" s="20" t="str">
        <f t="shared" si="8"/>
        <v/>
      </c>
    </row>
    <row r="38" spans="1:68" x14ac:dyDescent="0.2">
      <c r="A38" s="22" t="s">
        <v>95</v>
      </c>
      <c r="B38" s="5" t="s">
        <v>21062</v>
      </c>
      <c r="C38" s="20" t="s">
        <v>20068</v>
      </c>
      <c r="D38" s="20" t="s">
        <v>1</v>
      </c>
      <c r="E38" s="20" t="s">
        <v>2142</v>
      </c>
      <c r="F38" s="22" t="s">
        <v>20188</v>
      </c>
      <c r="G38" s="20" t="s">
        <v>20086</v>
      </c>
      <c r="H38" s="22" t="s">
        <v>21054</v>
      </c>
      <c r="I38" s="19">
        <f t="shared" si="0"/>
        <v>37</v>
      </c>
      <c r="J38" s="20" t="s">
        <v>755</v>
      </c>
      <c r="K38" s="20" t="s">
        <v>2215</v>
      </c>
      <c r="L38" s="95" t="str">
        <f>IF(M38&lt;&gt;"",IF(NOT(ISNA(INDEX(cc!B:B,MATCH(M38,cc!A:A,0)))),INDEX(cc!B:B,MATCH(M38,cc!A:A,0)),"0"),"")</f>
        <v>Sex and HIV Status (Positive)</v>
      </c>
      <c r="M38" s="97" t="s">
        <v>21056</v>
      </c>
      <c r="N38" s="28" t="str">
        <f t="shared" si="1"/>
        <v/>
      </c>
      <c r="O38" s="19" t="str">
        <f t="shared" si="2"/>
        <v>DIAGNOSED_SUBNAT (N, SUBNAT, HIVStatus/Sex): HIV Known Status</v>
      </c>
      <c r="P38" s="19" t="str">
        <f t="shared" si="3"/>
        <v>DIAGNOSED_SUBNAT (N, SUBNAT, HIVStatus/Sex): HIV Known Status</v>
      </c>
      <c r="Q38" s="19" t="str">
        <f t="shared" si="4"/>
        <v>DIAGNOSED_SUBNAT (N, SUBNAT, HIV/Sex)</v>
      </c>
      <c r="R38" s="19" t="str">
        <f t="shared" si="5"/>
        <v>DIAGNOSED_SUBNAT_N_SUBNAT_HIV_Sex</v>
      </c>
      <c r="S38" s="19" t="str">
        <f t="shared" si="6"/>
        <v>DIAGNOSED_SUBNAT_N_SUBNAT_HIV_Sex_</v>
      </c>
      <c r="T38" s="19" t="b">
        <f>NOT(ISNA(VLOOKUP(B38,dbcodes!A:B,2,FALSE)))</f>
        <v>1</v>
      </c>
      <c r="U38" s="19" t="str">
        <f>IF(ISNA(VLOOKUP(B38,dbcodes!A:B,2,FALSE)),des!R2122,VLOOKUP(B38,dbcodes!A:B,2,FALSE))</f>
        <v>DIAGNOSED_SUBNAT_N_SUBNAT_HIV_Sex</v>
      </c>
      <c r="V38" s="20" t="s">
        <v>2320</v>
      </c>
      <c r="W38" s="107">
        <f>IF(ISNA(VLOOKUP(C38,descriptions!A:B,2,FALSE)),des!V94,IF(G38=" TARGET","Target ","")&amp;VLOOKUP(C38,descriptions!A:B,2,FALSE))</f>
        <v>0</v>
      </c>
      <c r="X38" s="20" t="s">
        <v>4</v>
      </c>
      <c r="Y38" s="20" t="s">
        <v>831</v>
      </c>
      <c r="Z38" s="20" t="s">
        <v>836</v>
      </c>
      <c r="AA38" s="20" t="s">
        <v>102</v>
      </c>
      <c r="AB38" s="20" t="s">
        <v>755</v>
      </c>
      <c r="AC38" s="19" t="str">
        <f>IF(AB38&lt;&gt;"",IF(NOT(ISNA(INDEX(os!A:A,MATCH(AB38,os!B:B,0)))),INDEX(os!A:A,MATCH(AB38,os!B:B,0)),"0"),"")</f>
        <v/>
      </c>
      <c r="AD38" s="20" t="s">
        <v>830</v>
      </c>
      <c r="AH38" s="93" t="str">
        <f>IF(NOT(ISNA(VLOOKUP(B:B,ResultsTargets!A:A,1,0))),"TRUE","")</f>
        <v>TRUE</v>
      </c>
      <c r="AI38" s="19" t="str">
        <f>IF(ISNA(VLOOKUP(C38,dim_techarea!A:B,2,FALSE)),"",VLOOKUP(C38,dim_techarea!A:B,2,FALSE))</f>
        <v>DIAGNOSED_SUBNAT</v>
      </c>
      <c r="AJ38" s="19" t="str">
        <f>IF(ISNA(VLOOKUP(AI38,dim_techarea!B:C,2,FALSE)),"",VLOOKUP(AI38,dim_techarea!B:C,2,FALSE))</f>
        <v>hbYM0G4abha</v>
      </c>
      <c r="AK38" s="19" t="str">
        <f>IF(ISNA(VLOOKUP(TRIM(G38),dim_targetsresults!A:B,2,FALSE)),"",VLOOKUP(TRIM(G38),dim_targetsresults!A:C,2,FALSE))</f>
        <v>MER Results</v>
      </c>
      <c r="AL38" s="19" t="str">
        <f>IF(ISNA(VLOOKUP(AK38,dim_targetsresults!B:C,2,FALSE)),"",VLOOKUP(AK38,dim_targetsresults!B:C,2,FALSE))</f>
        <v>Jh0jDM5yQ2E</v>
      </c>
      <c r="AM38" s="19" t="str">
        <f>IF(ISNA(VLOOKUP(TRIM(D38),dim_numeratordenominator!A:B,2,FALSE)),"",VLOOKUP(TRIM(D38),dim_numeratordenominator!A:C,2,FALSE))</f>
        <v>Numerator</v>
      </c>
      <c r="AN38" s="19" t="str">
        <f>IF(ISNA(VLOOKUP(AM38,dim_numeratordenominator!B:C,2,FALSE)),"",VLOOKUP(AM38,dim_numeratordenominator!B:C,2,FALSE))</f>
        <v>Som9NRMQqV7</v>
      </c>
      <c r="AO38" s="19" t="str">
        <f>IF(ISNA(VLOOKUP(TRIM(E38),dim_supporttype!A:B,2,FALSE)),"",VLOOKUP(TRIM(E38),dim_supporttype!A:C,2,FALSE))</f>
        <v>Sub-National</v>
      </c>
      <c r="AP38" s="19" t="str">
        <f>IF(ISNA(VLOOKUP(AO38,dim_supporttype!B:C,2,FALSE)),"",VLOOKUP(AO38,dim_supporttype!B:C,2,FALSE))</f>
        <v>jJDHP9KXvzJ</v>
      </c>
      <c r="AQ38" s="19" t="str">
        <f>IF(ISNA(VLOOKUP(TRIM(F38),dim_disaggs!A:B,2,FALSE)),"No Disagg",VLOOKUP(TRIM(F38),dim_disaggs!A:B,2,FALSE))</f>
        <v>HIVStatus/Sex</v>
      </c>
      <c r="AR38" s="19" t="str">
        <f>IF(ISNA(VLOOKUP(AQ38,dim_disaggs!B:C,2,FALSE)),"",VLOOKUP(AQ38,dim_disaggs!B:C,2,FALSE))</f>
        <v>WBj3kv6ADC2</v>
      </c>
      <c r="AU38" s="72" t="s">
        <v>755</v>
      </c>
      <c r="AV38" s="73" t="s">
        <v>755</v>
      </c>
      <c r="AW38" s="66" t="s">
        <v>755</v>
      </c>
      <c r="AX38" s="66" t="s">
        <v>755</v>
      </c>
      <c r="BA38" s="105" t="str">
        <f t="shared" si="7"/>
        <v/>
      </c>
      <c r="BB38" s="20" t="str">
        <f t="shared" si="8"/>
        <v/>
      </c>
    </row>
    <row r="39" spans="1:68" x14ac:dyDescent="0.2">
      <c r="A39" s="22" t="s">
        <v>95</v>
      </c>
      <c r="B39" s="5" t="s">
        <v>21066</v>
      </c>
      <c r="C39" s="20" t="s">
        <v>20068</v>
      </c>
      <c r="D39" s="20" t="s">
        <v>1</v>
      </c>
      <c r="E39" s="20" t="s">
        <v>2142</v>
      </c>
      <c r="F39" s="20" t="s">
        <v>214</v>
      </c>
      <c r="G39" s="20" t="s">
        <v>2442</v>
      </c>
      <c r="H39" s="20" t="s">
        <v>214</v>
      </c>
      <c r="I39" s="19">
        <f t="shared" si="0"/>
        <v>46</v>
      </c>
      <c r="J39" s="20" t="s">
        <v>755</v>
      </c>
      <c r="K39" s="20" t="s">
        <v>2215</v>
      </c>
      <c r="L39" s="95" t="str">
        <f>IF(M39&lt;&gt;"",IF(NOT(ISNA(INDEX(cc!B:B,MATCH(M39,cc!A:A,0)))),INDEX(cc!B:B,MATCH(M39,cc!A:A,0)),"0"),"")</f>
        <v>Test Results (Positive)</v>
      </c>
      <c r="M39" s="100" t="s">
        <v>19844</v>
      </c>
      <c r="N39" s="28" t="str">
        <f t="shared" si="1"/>
        <v xml:space="preserve"> TARGET</v>
      </c>
      <c r="O39" s="19" t="str">
        <f t="shared" si="2"/>
        <v>DIAGNOSED_SUBNAT (N, SUBNAT, HIVStatus) TARGET: HIV Known Status</v>
      </c>
      <c r="P39" s="19" t="str">
        <f t="shared" si="3"/>
        <v>DIAGNOSED_SUBNAT (N, SUBNAT, HIVStatus) TARGET: HIV Known Status</v>
      </c>
      <c r="Q39" s="19" t="str">
        <f t="shared" si="4"/>
        <v>DIAGNOSED_SUBNAT (N, SUBNAT, HIVStatus) TARGET</v>
      </c>
      <c r="R39" s="19" t="str">
        <f t="shared" si="5"/>
        <v>DIAGNOSED_SUBNAT_N_SUBNAT_HIVStatus_TARGET</v>
      </c>
      <c r="S39" s="19" t="str">
        <f t="shared" si="6"/>
        <v>DIAGNOSED_SUBNAT_N_SUBNAT_HIVStatus_TARGET</v>
      </c>
      <c r="T39" s="19" t="b">
        <f>NOT(ISNA(VLOOKUP(B39,dbcodes!A:B,2,FALSE)))</f>
        <v>1</v>
      </c>
      <c r="U39" s="19" t="str">
        <f>IF(ISNA(VLOOKUP(B39,dbcodes!A:B,2,FALSE)),des!R2123,VLOOKUP(B39,dbcodes!A:B,2,FALSE))</f>
        <v>DIAGNOSED_SUBNAT_N_SUBNAT_HIVStatus_TARGET</v>
      </c>
      <c r="V39" s="20" t="s">
        <v>2320</v>
      </c>
      <c r="W39" s="107">
        <f>IF(ISNA(VLOOKUP(C39,descriptions!A:B,2,FALSE)),des!V86,IF(G39=" TARGET","Target ","")&amp;VLOOKUP(C39,descriptions!A:B,2,FALSE))</f>
        <v>0</v>
      </c>
      <c r="X39" s="20" t="s">
        <v>4</v>
      </c>
      <c r="Y39" s="20" t="s">
        <v>831</v>
      </c>
      <c r="Z39" s="20" t="s">
        <v>836</v>
      </c>
      <c r="AA39" s="20" t="s">
        <v>102</v>
      </c>
      <c r="AB39" s="20" t="s">
        <v>755</v>
      </c>
      <c r="AC39" s="19" t="str">
        <f>IF(AB39&lt;&gt;"",IF(NOT(ISNA(INDEX(os!A:A,MATCH(AB39,os!B:B,0)))),INDEX(os!A:A,MATCH(AB39,os!B:B,0)),"0"),"")</f>
        <v/>
      </c>
      <c r="AD39" s="20" t="s">
        <v>830</v>
      </c>
      <c r="AH39" s="93" t="str">
        <f>IF(NOT(ISNA(VLOOKUP(B:B,ResultsTargets!A:A,1,0))),"TRUE","")</f>
        <v>TRUE</v>
      </c>
      <c r="AI39" s="19" t="str">
        <f>IF(ISNA(VLOOKUP(C39,dim_techarea!A:B,2,FALSE)),"",VLOOKUP(C39,dim_techarea!A:B,2,FALSE))</f>
        <v>DIAGNOSED_SUBNAT</v>
      </c>
      <c r="AJ39" s="19" t="str">
        <f>IF(ISNA(VLOOKUP(AI39,dim_techarea!B:C,2,FALSE)),"",VLOOKUP(AI39,dim_techarea!B:C,2,FALSE))</f>
        <v>hbYM0G4abha</v>
      </c>
      <c r="AK39" s="19" t="str">
        <f>IF(ISNA(VLOOKUP(TRIM(G39),dim_targetsresults!A:B,2,FALSE)),"",VLOOKUP(TRIM(G39),dim_targetsresults!A:C,2,FALSE))</f>
        <v>MER Targets</v>
      </c>
      <c r="AL39" s="19" t="str">
        <f>IF(ISNA(VLOOKUP(AK39,dim_targetsresults!B:C,2,FALSE)),"",VLOOKUP(AK39,dim_targetsresults!B:C,2,FALSE))</f>
        <v>W8imnja2Owd</v>
      </c>
      <c r="AM39" s="19" t="str">
        <f>IF(ISNA(VLOOKUP(TRIM(D39),dim_numeratordenominator!A:B,2,FALSE)),"",VLOOKUP(TRIM(D39),dim_numeratordenominator!A:C,2,FALSE))</f>
        <v>Numerator</v>
      </c>
      <c r="AN39" s="19" t="str">
        <f>IF(ISNA(VLOOKUP(AM39,dim_numeratordenominator!B:C,2,FALSE)),"",VLOOKUP(AM39,dim_numeratordenominator!B:C,2,FALSE))</f>
        <v>Som9NRMQqV7</v>
      </c>
      <c r="AO39" s="19" t="str">
        <f>IF(ISNA(VLOOKUP(TRIM(E39),dim_supporttype!A:B,2,FALSE)),"",VLOOKUP(TRIM(E39),dim_supporttype!A:C,2,FALSE))</f>
        <v>Sub-National</v>
      </c>
      <c r="AP39" s="19" t="str">
        <f>IF(ISNA(VLOOKUP(AO39,dim_supporttype!B:C,2,FALSE)),"",VLOOKUP(AO39,dim_supporttype!B:C,2,FALSE))</f>
        <v>jJDHP9KXvzJ</v>
      </c>
      <c r="AQ39" s="19" t="str">
        <f>IF(ISNA(VLOOKUP(TRIM(F39),dim_disaggs!A:B,2,FALSE)),"No Disagg",VLOOKUP(TRIM(F39),dim_disaggs!A:B,2,FALSE))</f>
        <v>HIVStatus</v>
      </c>
      <c r="AR39" s="19" t="str">
        <f>IF(ISNA(VLOOKUP(AQ39,dim_disaggs!B:C,2,FALSE)),"",VLOOKUP(AQ39,dim_disaggs!B:C,2,FALSE))</f>
        <v>Hx0TLL7gn1d</v>
      </c>
      <c r="AU39" s="72" t="s">
        <v>755</v>
      </c>
      <c r="AV39" s="73" t="s">
        <v>755</v>
      </c>
      <c r="AW39" s="66" t="s">
        <v>755</v>
      </c>
      <c r="AX39" s="66" t="s">
        <v>755</v>
      </c>
      <c r="BA39" s="105" t="str">
        <f t="shared" si="7"/>
        <v/>
      </c>
      <c r="BB39" s="20" t="str">
        <f t="shared" si="8"/>
        <v/>
      </c>
    </row>
    <row r="40" spans="1:68" x14ac:dyDescent="0.2">
      <c r="A40" s="22" t="s">
        <v>95</v>
      </c>
      <c r="B40" s="5" t="s">
        <v>21067</v>
      </c>
      <c r="C40" s="20" t="s">
        <v>20068</v>
      </c>
      <c r="D40" s="20" t="s">
        <v>1</v>
      </c>
      <c r="E40" s="20" t="s">
        <v>2142</v>
      </c>
      <c r="F40" s="22" t="s">
        <v>19992</v>
      </c>
      <c r="G40" s="20" t="s">
        <v>2442</v>
      </c>
      <c r="H40" s="22" t="s">
        <v>21045</v>
      </c>
      <c r="I40" s="19">
        <f t="shared" si="0"/>
        <v>48</v>
      </c>
      <c r="J40" s="20" t="s">
        <v>755</v>
      </c>
      <c r="K40" s="20" t="s">
        <v>2215</v>
      </c>
      <c r="L40" s="95" t="str">
        <f>IF(M40&lt;&gt;"",IF(NOT(ISNA(INDEX(cc!B:B,MATCH(M40,cc!A:A,0)))),INDEX(cc!B:B,MATCH(M40,cc!A:A,0)),"0"),"")</f>
        <v>Age (&lt;1-50+-uk, 12), Sex and HIV Status (Positive)</v>
      </c>
      <c r="M40" s="100" t="s">
        <v>20545</v>
      </c>
      <c r="N40" s="28" t="str">
        <f t="shared" si="1"/>
        <v xml:space="preserve"> TARGET</v>
      </c>
      <c r="O40" s="19" t="str">
        <f t="shared" si="2"/>
        <v>DIAGNOSED_SUBNAT (N, SUBNAT, Age/Sex/HIVStatus) TARGET: HIV Known Status</v>
      </c>
      <c r="P40" s="19" t="str">
        <f t="shared" si="3"/>
        <v>DIAGNOSED_SUBNAT (N, SUBNAT, Age/Sex/HIVStatus) TARGET: HIV Known Status</v>
      </c>
      <c r="Q40" s="19" t="str">
        <f t="shared" si="4"/>
        <v>DIAGNOSED_SUBNAT (N, SUBNAT, Age/Sex/HIV) TARGET</v>
      </c>
      <c r="R40" s="19" t="str">
        <f t="shared" si="5"/>
        <v>DIAGNOSED_SUBNAT_N_SUBNAT_Age_Sex_HIV_TARGET</v>
      </c>
      <c r="S40" s="19" t="str">
        <f t="shared" si="6"/>
        <v>DIAGNOSED_SUBNAT_N_SUBNAT_Age_Sex_HIV_TARGET</v>
      </c>
      <c r="T40" s="19" t="b">
        <f>NOT(ISNA(VLOOKUP(B40,dbcodes!A:B,2,FALSE)))</f>
        <v>1</v>
      </c>
      <c r="U40" s="19" t="str">
        <f>IF(ISNA(VLOOKUP(B40,dbcodes!A:B,2,FALSE)),des!R2124,VLOOKUP(B40,dbcodes!A:B,2,FALSE))</f>
        <v>DIAGNOSED_SUBNAT_N_SUBNAT_Age_Agg_S_HIV_TARGET</v>
      </c>
      <c r="V40" s="20" t="s">
        <v>2320</v>
      </c>
      <c r="W40" s="107">
        <f>IF(ISNA(VLOOKUP(C40,descriptions!A:B,2,FALSE)),des!V87,IF(G40=" TARGET","Target ","")&amp;VLOOKUP(C40,descriptions!A:B,2,FALSE))</f>
        <v>0</v>
      </c>
      <c r="X40" s="20" t="s">
        <v>4</v>
      </c>
      <c r="Y40" s="20" t="s">
        <v>831</v>
      </c>
      <c r="Z40" s="20" t="s">
        <v>836</v>
      </c>
      <c r="AA40" s="20" t="s">
        <v>102</v>
      </c>
      <c r="AB40" s="20" t="s">
        <v>755</v>
      </c>
      <c r="AC40" s="19" t="str">
        <f>IF(AB40&lt;&gt;"",IF(NOT(ISNA(INDEX(os!A:A,MATCH(AB40,os!B:B,0)))),INDEX(os!A:A,MATCH(AB40,os!B:B,0)),"0"),"")</f>
        <v/>
      </c>
      <c r="AD40" s="20" t="s">
        <v>830</v>
      </c>
      <c r="AH40" s="93" t="str">
        <f>IF(NOT(ISNA(VLOOKUP(B:B,ResultsTargets!A:A,1,0))),"TRUE","")</f>
        <v>TRUE</v>
      </c>
      <c r="AI40" s="19" t="str">
        <f>IF(ISNA(VLOOKUP(C40,dim_techarea!A:B,2,FALSE)),"",VLOOKUP(C40,dim_techarea!A:B,2,FALSE))</f>
        <v>DIAGNOSED_SUBNAT</v>
      </c>
      <c r="AJ40" s="19" t="str">
        <f>IF(ISNA(VLOOKUP(AI40,dim_techarea!B:C,2,FALSE)),"",VLOOKUP(AI40,dim_techarea!B:C,2,FALSE))</f>
        <v>hbYM0G4abha</v>
      </c>
      <c r="AK40" s="19" t="str">
        <f>IF(ISNA(VLOOKUP(TRIM(G40),dim_targetsresults!A:B,2,FALSE)),"",VLOOKUP(TRIM(G40),dim_targetsresults!A:C,2,FALSE))</f>
        <v>MER Targets</v>
      </c>
      <c r="AL40" s="19" t="str">
        <f>IF(ISNA(VLOOKUP(AK40,dim_targetsresults!B:C,2,FALSE)),"",VLOOKUP(AK40,dim_targetsresults!B:C,2,FALSE))</f>
        <v>W8imnja2Owd</v>
      </c>
      <c r="AM40" s="19" t="str">
        <f>IF(ISNA(VLOOKUP(TRIM(D40),dim_numeratordenominator!A:B,2,FALSE)),"",VLOOKUP(TRIM(D40),dim_numeratordenominator!A:C,2,FALSE))</f>
        <v>Numerator</v>
      </c>
      <c r="AN40" s="19" t="str">
        <f>IF(ISNA(VLOOKUP(AM40,dim_numeratordenominator!B:C,2,FALSE)),"",VLOOKUP(AM40,dim_numeratordenominator!B:C,2,FALSE))</f>
        <v>Som9NRMQqV7</v>
      </c>
      <c r="AO40" s="19" t="str">
        <f>IF(ISNA(VLOOKUP(TRIM(E40),dim_supporttype!A:B,2,FALSE)),"",VLOOKUP(TRIM(E40),dim_supporttype!A:C,2,FALSE))</f>
        <v>Sub-National</v>
      </c>
      <c r="AP40" s="19" t="str">
        <f>IF(ISNA(VLOOKUP(AO40,dim_supporttype!B:C,2,FALSE)),"",VLOOKUP(AO40,dim_supporttype!B:C,2,FALSE))</f>
        <v>jJDHP9KXvzJ</v>
      </c>
      <c r="AQ40" s="19" t="str">
        <f>IF(ISNA(VLOOKUP(TRIM(F40),dim_disaggs!A:B,2,FALSE)),"No Disagg",VLOOKUP(TRIM(F40),dim_disaggs!A:B,2,FALSE))</f>
        <v>Age/Sex/HIVStatus</v>
      </c>
      <c r="AR40" s="19" t="str">
        <f>IF(ISNA(VLOOKUP(AQ40,dim_disaggs!B:C,2,FALSE)),"",VLOOKUP(AQ40,dim_disaggs!B:C,2,FALSE))</f>
        <v>pxz2gGSIQhG</v>
      </c>
      <c r="AU40" s="72" t="s">
        <v>755</v>
      </c>
      <c r="AV40" s="73" t="s">
        <v>755</v>
      </c>
      <c r="AW40" s="66" t="s">
        <v>755</v>
      </c>
      <c r="AX40" s="66" t="s">
        <v>755</v>
      </c>
      <c r="BA40" s="105" t="str">
        <f t="shared" si="7"/>
        <v/>
      </c>
      <c r="BB40" s="20" t="str">
        <f t="shared" si="8"/>
        <v/>
      </c>
    </row>
    <row r="41" spans="1:68" x14ac:dyDescent="0.2">
      <c r="A41" s="22" t="s">
        <v>95</v>
      </c>
      <c r="B41" s="5" t="s">
        <v>21068</v>
      </c>
      <c r="C41" s="20" t="s">
        <v>20068</v>
      </c>
      <c r="D41" s="20" t="s">
        <v>1</v>
      </c>
      <c r="E41" s="20" t="s">
        <v>2142</v>
      </c>
      <c r="F41" s="22" t="s">
        <v>20188</v>
      </c>
      <c r="G41" s="20" t="s">
        <v>2442</v>
      </c>
      <c r="H41" s="22" t="s">
        <v>21054</v>
      </c>
      <c r="I41" s="19">
        <f t="shared" si="0"/>
        <v>44</v>
      </c>
      <c r="J41" s="20" t="s">
        <v>755</v>
      </c>
      <c r="K41" s="20" t="s">
        <v>2215</v>
      </c>
      <c r="L41" s="95" t="str">
        <f>IF(M41&lt;&gt;"",IF(NOT(ISNA(INDEX(cc!B:B,MATCH(M41,cc!A:A,0)))),INDEX(cc!B:B,MATCH(M41,cc!A:A,0)),"0"),"")</f>
        <v>Sex and HIV Status (Positive)</v>
      </c>
      <c r="M41" s="97" t="s">
        <v>21056</v>
      </c>
      <c r="N41" s="28" t="str">
        <f t="shared" si="1"/>
        <v xml:space="preserve"> TARGET</v>
      </c>
      <c r="O41" s="19" t="str">
        <f t="shared" si="2"/>
        <v>DIAGNOSED_SUBNAT (N, SUBNAT, HIVStatus/Sex) TARGET: HIV Known Status</v>
      </c>
      <c r="P41" s="19" t="str">
        <f t="shared" si="3"/>
        <v>DIAGNOSED_SUBNAT (N, SUBNAT, HIVStatus/Sex) TARGET: HIV Known Status</v>
      </c>
      <c r="Q41" s="19" t="str">
        <f t="shared" si="4"/>
        <v>DIAGNOSED_SUBNAT (N, SUBNAT, HIV/Sex) TARGET</v>
      </c>
      <c r="R41" s="19" t="str">
        <f t="shared" si="5"/>
        <v>DIAGNOSED_SUBNAT_N_SUBNAT_HIV_Sex_TARGET</v>
      </c>
      <c r="S41" s="19" t="str">
        <f t="shared" si="6"/>
        <v>DIAGNOSED_SUBNAT_N_SUBNAT_HIV_Sex_TARGET</v>
      </c>
      <c r="T41" s="19" t="b">
        <f>NOT(ISNA(VLOOKUP(B41,dbcodes!A:B,2,FALSE)))</f>
        <v>1</v>
      </c>
      <c r="U41" s="19" t="str">
        <f>IF(ISNA(VLOOKUP(B41,dbcodes!A:B,2,FALSE)),des!R2125,VLOOKUP(B41,dbcodes!A:B,2,FALSE))</f>
        <v>DIAGNOSED_SUBNAT_N_SUBNAT_HIV_Sex_TARGET</v>
      </c>
      <c r="V41" s="20" t="s">
        <v>2320</v>
      </c>
      <c r="W41" s="107">
        <f>IF(ISNA(VLOOKUP(C41,descriptions!A:B,2,FALSE)),des!V88,IF(G41=" TARGET","Target ","")&amp;VLOOKUP(C41,descriptions!A:B,2,FALSE))</f>
        <v>0</v>
      </c>
      <c r="X41" s="20" t="s">
        <v>4</v>
      </c>
      <c r="Y41" s="20" t="s">
        <v>831</v>
      </c>
      <c r="Z41" s="20" t="s">
        <v>836</v>
      </c>
      <c r="AA41" s="20" t="s">
        <v>102</v>
      </c>
      <c r="AB41" s="20" t="s">
        <v>755</v>
      </c>
      <c r="AC41" s="19" t="str">
        <f>IF(AB41&lt;&gt;"",IF(NOT(ISNA(INDEX(os!A:A,MATCH(AB41,os!B:B,0)))),INDEX(os!A:A,MATCH(AB41,os!B:B,0)),"0"),"")</f>
        <v/>
      </c>
      <c r="AD41" s="20" t="s">
        <v>830</v>
      </c>
      <c r="AH41" s="93" t="str">
        <f>IF(NOT(ISNA(VLOOKUP(B:B,ResultsTargets!A:A,1,0))),"TRUE","")</f>
        <v>TRUE</v>
      </c>
      <c r="AI41" s="19" t="str">
        <f>IF(ISNA(VLOOKUP(C41,dim_techarea!A:B,2,FALSE)),"",VLOOKUP(C41,dim_techarea!A:B,2,FALSE))</f>
        <v>DIAGNOSED_SUBNAT</v>
      </c>
      <c r="AJ41" s="19" t="str">
        <f>IF(ISNA(VLOOKUP(AI41,dim_techarea!B:C,2,FALSE)),"",VLOOKUP(AI41,dim_techarea!B:C,2,FALSE))</f>
        <v>hbYM0G4abha</v>
      </c>
      <c r="AK41" s="19" t="str">
        <f>IF(ISNA(VLOOKUP(TRIM(G41),dim_targetsresults!A:B,2,FALSE)),"",VLOOKUP(TRIM(G41),dim_targetsresults!A:C,2,FALSE))</f>
        <v>MER Targets</v>
      </c>
      <c r="AL41" s="19" t="str">
        <f>IF(ISNA(VLOOKUP(AK41,dim_targetsresults!B:C,2,FALSE)),"",VLOOKUP(AK41,dim_targetsresults!B:C,2,FALSE))</f>
        <v>W8imnja2Owd</v>
      </c>
      <c r="AM41" s="19" t="str">
        <f>IF(ISNA(VLOOKUP(TRIM(D41),dim_numeratordenominator!A:B,2,FALSE)),"",VLOOKUP(TRIM(D41),dim_numeratordenominator!A:C,2,FALSE))</f>
        <v>Numerator</v>
      </c>
      <c r="AN41" s="19" t="str">
        <f>IF(ISNA(VLOOKUP(AM41,dim_numeratordenominator!B:C,2,FALSE)),"",VLOOKUP(AM41,dim_numeratordenominator!B:C,2,FALSE))</f>
        <v>Som9NRMQqV7</v>
      </c>
      <c r="AO41" s="19" t="str">
        <f>IF(ISNA(VLOOKUP(TRIM(E41),dim_supporttype!A:B,2,FALSE)),"",VLOOKUP(TRIM(E41),dim_supporttype!A:C,2,FALSE))</f>
        <v>Sub-National</v>
      </c>
      <c r="AP41" s="19" t="str">
        <f>IF(ISNA(VLOOKUP(AO41,dim_supporttype!B:C,2,FALSE)),"",VLOOKUP(AO41,dim_supporttype!B:C,2,FALSE))</f>
        <v>jJDHP9KXvzJ</v>
      </c>
      <c r="AQ41" s="19" t="str">
        <f>IF(ISNA(VLOOKUP(TRIM(F41),dim_disaggs!A:B,2,FALSE)),"No Disagg",VLOOKUP(TRIM(F41),dim_disaggs!A:B,2,FALSE))</f>
        <v>HIVStatus/Sex</v>
      </c>
      <c r="AR41" s="19" t="str">
        <f>IF(ISNA(VLOOKUP(AQ41,dim_disaggs!B:C,2,FALSE)),"",VLOOKUP(AQ41,dim_disaggs!B:C,2,FALSE))</f>
        <v>WBj3kv6ADC2</v>
      </c>
      <c r="AU41" s="72" t="s">
        <v>755</v>
      </c>
      <c r="AV41" s="73" t="s">
        <v>755</v>
      </c>
      <c r="AW41" s="66" t="s">
        <v>755</v>
      </c>
      <c r="AX41" s="66" t="s">
        <v>755</v>
      </c>
      <c r="BA41" s="105" t="str">
        <f t="shared" si="7"/>
        <v/>
      </c>
      <c r="BB41" s="20" t="str">
        <f t="shared" si="8"/>
        <v/>
      </c>
    </row>
    <row r="42" spans="1:68" x14ac:dyDescent="0.2">
      <c r="A42" s="22" t="s">
        <v>95</v>
      </c>
      <c r="B42" s="5" t="s">
        <v>21098</v>
      </c>
      <c r="C42" s="22" t="s">
        <v>21099</v>
      </c>
      <c r="D42" s="22" t="s">
        <v>1</v>
      </c>
      <c r="E42" s="22" t="s">
        <v>264</v>
      </c>
      <c r="F42" s="22"/>
      <c r="G42" s="22" t="s">
        <v>20086</v>
      </c>
      <c r="H42" s="22"/>
      <c r="I42" s="19">
        <f t="shared" si="0"/>
        <v>33</v>
      </c>
      <c r="K42" s="22" t="s">
        <v>21096</v>
      </c>
      <c r="L42" s="95" t="str">
        <f>IF(M42&lt;&gt;"",IF(NOT(ISNA(INDEX(cc!B:B,MATCH(M42,cc!A:A,0)))),INDEX(cc!B:B,MATCH(M42,cc!A:A,0)),"0"),"")</f>
        <v>default</v>
      </c>
      <c r="M42" s="97" t="s">
        <v>13</v>
      </c>
      <c r="N42" s="28" t="str">
        <f t="shared" si="1"/>
        <v/>
      </c>
      <c r="O42" s="19" t="str">
        <f t="shared" si="2"/>
        <v>DREAMS_GENERAL (N, DSD_NARRATIVE): DREAMS</v>
      </c>
      <c r="P42" s="19" t="str">
        <f t="shared" si="3"/>
        <v>DREAMS_GENERAL (N, DSD_NARRATIVE): DREAMS</v>
      </c>
      <c r="Q42" s="19" t="str">
        <f t="shared" si="4"/>
        <v>DREAMS_GENERAL (N, DSD_NARRATIVE)</v>
      </c>
      <c r="R42" s="19" t="str">
        <f t="shared" si="5"/>
        <v>DREAMS_GENERAL_N_DSD_NARRATIVE</v>
      </c>
      <c r="S42" s="19" t="str">
        <f t="shared" si="6"/>
        <v>DREAMS_GENERAL_N_DSD_NARRATIVE_</v>
      </c>
      <c r="T42" s="19" t="b">
        <f>NOT(ISNA(VLOOKUP(B42,dbcodes!A:B,2,FALSE)))</f>
        <v>1</v>
      </c>
      <c r="U42" s="19" t="str">
        <f>IF(ISNA(VLOOKUP(B42,dbcodes!A:B,2,FALSE)),des!R2126,VLOOKUP(B42,dbcodes!A:B,2,FALSE))</f>
        <v>DREAMS_GENERAL_N_DSD_NARRATIVE</v>
      </c>
      <c r="W42" s="107">
        <f>IF(ISNA(VLOOKUP(C42,descriptions!A:B,2,FALSE)),des!V2088,IF(G42=" TARGET","Target ","")&amp;VLOOKUP(C42,descriptions!A:B,2,FALSE))</f>
        <v>0</v>
      </c>
      <c r="X42" s="20" t="s">
        <v>9</v>
      </c>
      <c r="Y42" s="20" t="s">
        <v>831</v>
      </c>
      <c r="Z42" s="20" t="s">
        <v>836</v>
      </c>
      <c r="AA42" s="20" t="s">
        <v>102</v>
      </c>
      <c r="AB42" s="20" t="s">
        <v>755</v>
      </c>
      <c r="AC42" s="19" t="str">
        <f>IF(AB42&lt;&gt;"",IF(NOT(ISNA(INDEX(os!A:A,MATCH(AB42,os!B:B,0)))),INDEX(os!A:A,MATCH(AB42,os!B:B,0)),"0"),"")</f>
        <v/>
      </c>
      <c r="AD42" s="20" t="s">
        <v>830</v>
      </c>
      <c r="AH42" s="93" t="str">
        <f>IF(NOT(ISNA(VLOOKUP(B:B,ResultsTargets!A:A,1,0))),"TRUE","")</f>
        <v>TRUE</v>
      </c>
      <c r="AI42" s="19" t="str">
        <f>IF(ISNA(VLOOKUP(C42,dim_techarea!A:B,2,FALSE)),"",VLOOKUP(C42,dim_techarea!A:B,2,FALSE))</f>
        <v>DREAMS_GENERAL</v>
      </c>
      <c r="AJ42" s="19" t="str">
        <f>IF(ISNA(VLOOKUP(AI42,dim_techarea!B:C,2,FALSE)),"",VLOOKUP(AI42,dim_techarea!B:C,2,FALSE))</f>
        <v>PMHUuwviNPR</v>
      </c>
      <c r="AK42" s="19" t="str">
        <f>IF(ISNA(VLOOKUP(TRIM(G42),dim_targetsresults!A:B,2,FALSE)),"",VLOOKUP(TRIM(G42),dim_targetsresults!A:C,2,FALSE))</f>
        <v>MER Results</v>
      </c>
      <c r="AL42" s="19" t="str">
        <f>IF(ISNA(VLOOKUP(AK42,dim_targetsresults!B:C,2,FALSE)),"",VLOOKUP(AK42,dim_targetsresults!B:C,2,FALSE))</f>
        <v>Jh0jDM5yQ2E</v>
      </c>
      <c r="AM42" s="19" t="str">
        <f>IF(ISNA(VLOOKUP(TRIM(D42),dim_numeratordenominator!A:B,2,FALSE)),"",VLOOKUP(TRIM(D42),dim_numeratordenominator!A:C,2,FALSE))</f>
        <v>Numerator</v>
      </c>
      <c r="AN42" s="19" t="str">
        <f>IF(ISNA(VLOOKUP(AM42,dim_numeratordenominator!B:C,2,FALSE)),"",VLOOKUP(AM42,dim_numeratordenominator!B:C,2,FALSE))</f>
        <v>Som9NRMQqV7</v>
      </c>
      <c r="AO42" s="19" t="str">
        <f>IF(ISNA(VLOOKUP(TRIM(E42),dim_supporttype!A:B,2,FALSE)),"",VLOOKUP(TRIM(E42),dim_supporttype!A:C,2,FALSE))</f>
        <v>DSD Narratives</v>
      </c>
      <c r="AP42" s="19" t="str">
        <f>IF(ISNA(VLOOKUP(AO42,dim_supporttype!B:C,2,FALSE)),"",VLOOKUP(AO42,dim_supporttype!B:C,2,FALSE))</f>
        <v>ySGf8v2q9Rm</v>
      </c>
      <c r="AQ42" s="19" t="str">
        <f>IF(ISNA(VLOOKUP(TRIM(F42),dim_disaggs!A:B,2,FALSE)),"No Disagg",VLOOKUP(TRIM(F42),dim_disaggs!A:B,2,FALSE))</f>
        <v>No Disagg</v>
      </c>
      <c r="AR42" s="19" t="str">
        <f>IF(ISNA(VLOOKUP(AQ42,dim_disaggs!B:C,2,FALSE)),"",VLOOKUP(AQ42,dim_disaggs!B:C,2,FALSE))</f>
        <v>werJlVT6sf3</v>
      </c>
      <c r="AU42" s="72" t="s">
        <v>755</v>
      </c>
      <c r="AV42" s="73" t="s">
        <v>755</v>
      </c>
      <c r="AW42" s="66" t="s">
        <v>755</v>
      </c>
      <c r="AX42" s="66" t="s">
        <v>755</v>
      </c>
      <c r="BA42" s="105" t="str">
        <f t="shared" si="7"/>
        <v/>
      </c>
      <c r="BB42" s="20" t="str">
        <f t="shared" si="8"/>
        <v/>
      </c>
      <c r="BE42" s="75" t="s">
        <v>755</v>
      </c>
      <c r="BF42" s="73" t="s">
        <v>755</v>
      </c>
      <c r="BH42" s="76" t="s">
        <v>755</v>
      </c>
      <c r="BJ42" s="20" t="s">
        <v>755</v>
      </c>
      <c r="BK42" s="55" t="s">
        <v>755</v>
      </c>
      <c r="BL42" s="71" t="s">
        <v>755</v>
      </c>
      <c r="BM42" s="77" t="s">
        <v>755</v>
      </c>
      <c r="BN42" s="78" t="s">
        <v>755</v>
      </c>
      <c r="BO42" s="77" t="s">
        <v>755</v>
      </c>
      <c r="BP42" s="78" t="s">
        <v>755</v>
      </c>
    </row>
    <row r="43" spans="1:68" x14ac:dyDescent="0.2">
      <c r="A43" s="22" t="s">
        <v>95</v>
      </c>
      <c r="B43" s="5" t="s">
        <v>21100</v>
      </c>
      <c r="C43" s="22" t="s">
        <v>21099</v>
      </c>
      <c r="D43" s="22" t="s">
        <v>1</v>
      </c>
      <c r="E43" s="22" t="s">
        <v>265</v>
      </c>
      <c r="F43" s="22"/>
      <c r="G43" s="22" t="s">
        <v>20086</v>
      </c>
      <c r="H43" s="22"/>
      <c r="I43" s="19">
        <f t="shared" si="0"/>
        <v>32</v>
      </c>
      <c r="K43" s="22" t="s">
        <v>21096</v>
      </c>
      <c r="L43" s="95" t="str">
        <f>IF(M43&lt;&gt;"",IF(NOT(ISNA(INDEX(cc!B:B,MATCH(M43,cc!A:A,0)))),INDEX(cc!B:B,MATCH(M43,cc!A:A,0)),"0"),"")</f>
        <v>default</v>
      </c>
      <c r="M43" s="97" t="s">
        <v>13</v>
      </c>
      <c r="N43" s="28" t="str">
        <f t="shared" si="1"/>
        <v/>
      </c>
      <c r="O43" s="19" t="str">
        <f t="shared" si="2"/>
        <v>DREAMS_GENERAL (N, TA_NARRATIVE): DREAMS</v>
      </c>
      <c r="P43" s="19" t="str">
        <f t="shared" si="3"/>
        <v>DREAMS_GENERAL (N, TA_NARRATIVE): DREAMS</v>
      </c>
      <c r="Q43" s="19" t="str">
        <f t="shared" si="4"/>
        <v>DREAMS_GENERAL (N, TA_NARRATIVE)</v>
      </c>
      <c r="R43" s="19" t="str">
        <f t="shared" si="5"/>
        <v>DREAMS_GENERAL_N_TA_NARRATIVE</v>
      </c>
      <c r="S43" s="19" t="str">
        <f t="shared" si="6"/>
        <v>DREAMS_GENERAL_N_TA_NARRATIVE_</v>
      </c>
      <c r="T43" s="19" t="b">
        <f>NOT(ISNA(VLOOKUP(B43,dbcodes!A:B,2,FALSE)))</f>
        <v>1</v>
      </c>
      <c r="U43" s="19" t="str">
        <f>IF(ISNA(VLOOKUP(B43,dbcodes!A:B,2,FALSE)),des!R2127,VLOOKUP(B43,dbcodes!A:B,2,FALSE))</f>
        <v>DREAMS_GENERAL_N_TA_NARRATIVE</v>
      </c>
      <c r="W43" s="107">
        <f>IF(ISNA(VLOOKUP(C43,descriptions!A:B,2,FALSE)),des!V2089,IF(G43=" TARGET","Target ","")&amp;VLOOKUP(C43,descriptions!A:B,2,FALSE))</f>
        <v>0</v>
      </c>
      <c r="X43" s="20" t="s">
        <v>9</v>
      </c>
      <c r="Y43" s="20" t="s">
        <v>831</v>
      </c>
      <c r="Z43" s="20" t="s">
        <v>836</v>
      </c>
      <c r="AA43" s="20" t="s">
        <v>102</v>
      </c>
      <c r="AB43" s="20" t="s">
        <v>755</v>
      </c>
      <c r="AC43" s="19" t="str">
        <f>IF(AB43&lt;&gt;"",IF(NOT(ISNA(INDEX(os!A:A,MATCH(AB43,os!B:B,0)))),INDEX(os!A:A,MATCH(AB43,os!B:B,0)),"0"),"")</f>
        <v/>
      </c>
      <c r="AD43" s="20" t="s">
        <v>830</v>
      </c>
      <c r="AH43" s="93" t="str">
        <f>IF(NOT(ISNA(VLOOKUP(B:B,ResultsTargets!A:A,1,0))),"TRUE","")</f>
        <v>TRUE</v>
      </c>
      <c r="AI43" s="19" t="str">
        <f>IF(ISNA(VLOOKUP(C43,dim_techarea!A:B,2,FALSE)),"",VLOOKUP(C43,dim_techarea!A:B,2,FALSE))</f>
        <v>DREAMS_GENERAL</v>
      </c>
      <c r="AJ43" s="19" t="str">
        <f>IF(ISNA(VLOOKUP(AI43,dim_techarea!B:C,2,FALSE)),"",VLOOKUP(AI43,dim_techarea!B:C,2,FALSE))</f>
        <v>PMHUuwviNPR</v>
      </c>
      <c r="AK43" s="19" t="str">
        <f>IF(ISNA(VLOOKUP(TRIM(G43),dim_targetsresults!A:B,2,FALSE)),"",VLOOKUP(TRIM(G43),dim_targetsresults!A:C,2,FALSE))</f>
        <v>MER Results</v>
      </c>
      <c r="AL43" s="19" t="str">
        <f>IF(ISNA(VLOOKUP(AK43,dim_targetsresults!B:C,2,FALSE)),"",VLOOKUP(AK43,dim_targetsresults!B:C,2,FALSE))</f>
        <v>Jh0jDM5yQ2E</v>
      </c>
      <c r="AM43" s="19" t="str">
        <f>IF(ISNA(VLOOKUP(TRIM(D43),dim_numeratordenominator!A:B,2,FALSE)),"",VLOOKUP(TRIM(D43),dim_numeratordenominator!A:C,2,FALSE))</f>
        <v>Numerator</v>
      </c>
      <c r="AN43" s="19" t="str">
        <f>IF(ISNA(VLOOKUP(AM43,dim_numeratordenominator!B:C,2,FALSE)),"",VLOOKUP(AM43,dim_numeratordenominator!B:C,2,FALSE))</f>
        <v>Som9NRMQqV7</v>
      </c>
      <c r="AO43" s="19" t="str">
        <f>IF(ISNA(VLOOKUP(TRIM(E43),dim_supporttype!A:B,2,FALSE)),"",VLOOKUP(TRIM(E43),dim_supporttype!A:C,2,FALSE))</f>
        <v>TA Narratives</v>
      </c>
      <c r="AP43" s="19" t="str">
        <f>IF(ISNA(VLOOKUP(AO43,dim_supporttype!B:C,2,FALSE)),"",VLOOKUP(AO43,dim_supporttype!B:C,2,FALSE))</f>
        <v>aBZapfNWlIU</v>
      </c>
      <c r="AQ43" s="19" t="str">
        <f>IF(ISNA(VLOOKUP(TRIM(F43),dim_disaggs!A:B,2,FALSE)),"No Disagg",VLOOKUP(TRIM(F43),dim_disaggs!A:B,2,FALSE))</f>
        <v>No Disagg</v>
      </c>
      <c r="AR43" s="19" t="str">
        <f>IF(ISNA(VLOOKUP(AQ43,dim_disaggs!B:C,2,FALSE)),"",VLOOKUP(AQ43,dim_disaggs!B:C,2,FALSE))</f>
        <v>werJlVT6sf3</v>
      </c>
      <c r="AU43" s="72" t="s">
        <v>755</v>
      </c>
      <c r="AV43" s="73" t="s">
        <v>755</v>
      </c>
      <c r="AW43" s="66" t="s">
        <v>755</v>
      </c>
      <c r="AX43" s="66" t="s">
        <v>755</v>
      </c>
      <c r="BA43" s="105" t="str">
        <f t="shared" si="7"/>
        <v/>
      </c>
      <c r="BB43" s="20" t="str">
        <f t="shared" si="8"/>
        <v/>
      </c>
      <c r="BE43" s="75" t="s">
        <v>755</v>
      </c>
      <c r="BF43" s="73" t="s">
        <v>755</v>
      </c>
      <c r="BH43" s="76" t="s">
        <v>755</v>
      </c>
      <c r="BJ43" s="20" t="s">
        <v>755</v>
      </c>
      <c r="BK43" s="55" t="s">
        <v>755</v>
      </c>
      <c r="BL43" s="71" t="s">
        <v>755</v>
      </c>
      <c r="BM43" s="77" t="s">
        <v>755</v>
      </c>
      <c r="BN43" s="78" t="s">
        <v>755</v>
      </c>
      <c r="BO43" s="77" t="s">
        <v>755</v>
      </c>
      <c r="BP43" s="78" t="s">
        <v>755</v>
      </c>
    </row>
    <row r="44" spans="1:68" x14ac:dyDescent="0.2">
      <c r="A44" s="22" t="s">
        <v>95</v>
      </c>
      <c r="B44" s="5" t="s">
        <v>21111</v>
      </c>
      <c r="C44" s="22" t="s">
        <v>21099</v>
      </c>
      <c r="D44" s="22" t="s">
        <v>1</v>
      </c>
      <c r="E44" s="22" t="s">
        <v>264</v>
      </c>
      <c r="F44" s="22"/>
      <c r="G44" s="22" t="s">
        <v>2442</v>
      </c>
      <c r="H44" s="22"/>
      <c r="I44" s="19">
        <f t="shared" si="0"/>
        <v>40</v>
      </c>
      <c r="K44" s="22" t="s">
        <v>21096</v>
      </c>
      <c r="L44" s="95" t="str">
        <f>IF(M44&lt;&gt;"",IF(NOT(ISNA(INDEX(cc!B:B,MATCH(M44,cc!A:A,0)))),INDEX(cc!B:B,MATCH(M44,cc!A:A,0)),"0"),"")</f>
        <v>default</v>
      </c>
      <c r="M44" s="97" t="s">
        <v>13</v>
      </c>
      <c r="N44" s="28" t="str">
        <f t="shared" si="1"/>
        <v xml:space="preserve"> TARGET</v>
      </c>
      <c r="O44" s="19" t="str">
        <f t="shared" si="2"/>
        <v>DREAMS_GENERAL (N, DSD_NARRATIVE) TARGET: DREAMS</v>
      </c>
      <c r="P44" s="19" t="str">
        <f t="shared" si="3"/>
        <v>DREAMS_GENERAL (N, DSD_NARRATIVE) TARGET: DREAMS</v>
      </c>
      <c r="Q44" s="19" t="str">
        <f t="shared" si="4"/>
        <v>DREAMS_GENERAL (N, DSD_NARRATIVE) TARGET</v>
      </c>
      <c r="R44" s="19" t="str">
        <f t="shared" si="5"/>
        <v>DREAMS_GENERAL_N_DSD_NARRATIVE_TARGET</v>
      </c>
      <c r="S44" s="19" t="str">
        <f t="shared" si="6"/>
        <v>DREAMS_GENERAL_N_DSD_NARRATIVE_TARGET</v>
      </c>
      <c r="T44" s="19" t="b">
        <f>NOT(ISNA(VLOOKUP(B44,dbcodes!A:B,2,FALSE)))</f>
        <v>1</v>
      </c>
      <c r="U44" s="19" t="str">
        <f>IF(ISNA(VLOOKUP(B44,dbcodes!A:B,2,FALSE)),des!R2128,VLOOKUP(B44,dbcodes!A:B,2,FALSE))</f>
        <v>DREAMS_GENERAL_N_DSD_NARRATIVE_TARGET</v>
      </c>
      <c r="W44" s="107">
        <f>IF(ISNA(VLOOKUP(C44,descriptions!A:B,2,FALSE)),des!V2100,IF(G44=" TARGET","Target ","")&amp;VLOOKUP(C44,descriptions!A:B,2,FALSE))</f>
        <v>0</v>
      </c>
      <c r="X44" s="20" t="s">
        <v>9</v>
      </c>
      <c r="Y44" s="20" t="s">
        <v>831</v>
      </c>
      <c r="Z44" s="20" t="s">
        <v>836</v>
      </c>
      <c r="AA44" s="20" t="s">
        <v>102</v>
      </c>
      <c r="AB44" s="20" t="s">
        <v>755</v>
      </c>
      <c r="AC44" s="19" t="str">
        <f>IF(AB44&lt;&gt;"",IF(NOT(ISNA(INDEX(os!A:A,MATCH(AB44,os!B:B,0)))),INDEX(os!A:A,MATCH(AB44,os!B:B,0)),"0"),"")</f>
        <v/>
      </c>
      <c r="AD44" s="20" t="s">
        <v>830</v>
      </c>
      <c r="AH44" s="93" t="str">
        <f>IF(NOT(ISNA(VLOOKUP(B:B,ResultsTargets!A:A,1,0))),"TRUE","")</f>
        <v>TRUE</v>
      </c>
      <c r="AI44" s="19" t="str">
        <f>IF(ISNA(VLOOKUP(C44,dim_techarea!A:B,2,FALSE)),"",VLOOKUP(C44,dim_techarea!A:B,2,FALSE))</f>
        <v>DREAMS_GENERAL</v>
      </c>
      <c r="AJ44" s="19" t="str">
        <f>IF(ISNA(VLOOKUP(AI44,dim_techarea!B:C,2,FALSE)),"",VLOOKUP(AI44,dim_techarea!B:C,2,FALSE))</f>
        <v>PMHUuwviNPR</v>
      </c>
      <c r="AK44" s="19" t="str">
        <f>IF(ISNA(VLOOKUP(TRIM(G44),dim_targetsresults!A:B,2,FALSE)),"",VLOOKUP(TRIM(G44),dim_targetsresults!A:C,2,FALSE))</f>
        <v>MER Targets</v>
      </c>
      <c r="AL44" s="19" t="str">
        <f>IF(ISNA(VLOOKUP(AK44,dim_targetsresults!B:C,2,FALSE)),"",VLOOKUP(AK44,dim_targetsresults!B:C,2,FALSE))</f>
        <v>W8imnja2Owd</v>
      </c>
      <c r="AM44" s="19" t="str">
        <f>IF(ISNA(VLOOKUP(TRIM(D44),dim_numeratordenominator!A:B,2,FALSE)),"",VLOOKUP(TRIM(D44),dim_numeratordenominator!A:C,2,FALSE))</f>
        <v>Numerator</v>
      </c>
      <c r="AN44" s="19" t="str">
        <f>IF(ISNA(VLOOKUP(AM44,dim_numeratordenominator!B:C,2,FALSE)),"",VLOOKUP(AM44,dim_numeratordenominator!B:C,2,FALSE))</f>
        <v>Som9NRMQqV7</v>
      </c>
      <c r="AO44" s="19" t="str">
        <f>IF(ISNA(VLOOKUP(TRIM(E44),dim_supporttype!A:B,2,FALSE)),"",VLOOKUP(TRIM(E44),dim_supporttype!A:C,2,FALSE))</f>
        <v>DSD Narratives</v>
      </c>
      <c r="AP44" s="19" t="str">
        <f>IF(ISNA(VLOOKUP(AO44,dim_supporttype!B:C,2,FALSE)),"",VLOOKUP(AO44,dim_supporttype!B:C,2,FALSE))</f>
        <v>ySGf8v2q9Rm</v>
      </c>
      <c r="AQ44" s="19" t="str">
        <f>IF(ISNA(VLOOKUP(TRIM(F44),dim_disaggs!A:B,2,FALSE)),"No Disagg",VLOOKUP(TRIM(F44),dim_disaggs!A:B,2,FALSE))</f>
        <v>No Disagg</v>
      </c>
      <c r="AR44" s="19" t="str">
        <f>IF(ISNA(VLOOKUP(AQ44,dim_disaggs!B:C,2,FALSE)),"",VLOOKUP(AQ44,dim_disaggs!B:C,2,FALSE))</f>
        <v>werJlVT6sf3</v>
      </c>
      <c r="AU44" s="72" t="s">
        <v>755</v>
      </c>
      <c r="AV44" s="73" t="s">
        <v>755</v>
      </c>
      <c r="AW44" s="66" t="s">
        <v>755</v>
      </c>
      <c r="AX44" s="66" t="s">
        <v>755</v>
      </c>
      <c r="BA44" s="105" t="str">
        <f t="shared" si="7"/>
        <v/>
      </c>
      <c r="BB44" s="20" t="str">
        <f t="shared" si="8"/>
        <v/>
      </c>
      <c r="BE44" s="75" t="s">
        <v>755</v>
      </c>
      <c r="BF44" s="73" t="s">
        <v>755</v>
      </c>
      <c r="BH44" s="76" t="s">
        <v>755</v>
      </c>
      <c r="BJ44" s="20" t="s">
        <v>755</v>
      </c>
      <c r="BK44" s="55" t="s">
        <v>755</v>
      </c>
      <c r="BL44" s="71" t="s">
        <v>755</v>
      </c>
      <c r="BM44" s="77" t="s">
        <v>755</v>
      </c>
      <c r="BN44" s="78" t="s">
        <v>755</v>
      </c>
      <c r="BO44" s="77" t="s">
        <v>755</v>
      </c>
      <c r="BP44" s="78" t="s">
        <v>755</v>
      </c>
    </row>
    <row r="45" spans="1:68" x14ac:dyDescent="0.2">
      <c r="A45" s="22" t="s">
        <v>95</v>
      </c>
      <c r="B45" s="5" t="s">
        <v>21112</v>
      </c>
      <c r="C45" s="22" t="s">
        <v>21099</v>
      </c>
      <c r="D45" s="22" t="s">
        <v>1</v>
      </c>
      <c r="E45" s="22" t="s">
        <v>265</v>
      </c>
      <c r="F45" s="22"/>
      <c r="G45" s="22" t="s">
        <v>2442</v>
      </c>
      <c r="H45" s="22"/>
      <c r="I45" s="19">
        <f t="shared" si="0"/>
        <v>39</v>
      </c>
      <c r="K45" s="22" t="s">
        <v>21096</v>
      </c>
      <c r="L45" s="95" t="str">
        <f>IF(M45&lt;&gt;"",IF(NOT(ISNA(INDEX(cc!B:B,MATCH(M45,cc!A:A,0)))),INDEX(cc!B:B,MATCH(M45,cc!A:A,0)),"0"),"")</f>
        <v>default</v>
      </c>
      <c r="M45" s="97" t="s">
        <v>13</v>
      </c>
      <c r="N45" s="28" t="str">
        <f t="shared" si="1"/>
        <v xml:space="preserve"> TARGET</v>
      </c>
      <c r="O45" s="19" t="str">
        <f t="shared" si="2"/>
        <v>DREAMS_GENERAL (N, TA_NARRATIVE) TARGET: DREAMS</v>
      </c>
      <c r="P45" s="19" t="str">
        <f t="shared" si="3"/>
        <v>DREAMS_GENERAL (N, TA_NARRATIVE) TARGET: DREAMS</v>
      </c>
      <c r="Q45" s="19" t="str">
        <f t="shared" si="4"/>
        <v>DREAMS_GENERAL (N, TA_NARRATIVE) TARGET</v>
      </c>
      <c r="R45" s="19" t="str">
        <f t="shared" si="5"/>
        <v>DREAMS_GENERAL_N_TA_NARRATIVE_TARGET</v>
      </c>
      <c r="S45" s="19" t="str">
        <f t="shared" si="6"/>
        <v>DREAMS_GENERAL_N_TA_NARRATIVE_TARGET</v>
      </c>
      <c r="T45" s="19" t="b">
        <f>NOT(ISNA(VLOOKUP(B45,dbcodes!A:B,2,FALSE)))</f>
        <v>1</v>
      </c>
      <c r="U45" s="19" t="str">
        <f>IF(ISNA(VLOOKUP(B45,dbcodes!A:B,2,FALSE)),des!R2129,VLOOKUP(B45,dbcodes!A:B,2,FALSE))</f>
        <v>DREAMS_GENERAL_N_TA_NARRATIVE_TARGET</v>
      </c>
      <c r="W45" s="107">
        <f>IF(ISNA(VLOOKUP(C45,descriptions!A:B,2,FALSE)),des!V2101,IF(G45=" TARGET","Target ","")&amp;VLOOKUP(C45,descriptions!A:B,2,FALSE))</f>
        <v>0</v>
      </c>
      <c r="X45" s="20" t="s">
        <v>9</v>
      </c>
      <c r="Y45" s="20" t="s">
        <v>831</v>
      </c>
      <c r="Z45" s="20" t="s">
        <v>836</v>
      </c>
      <c r="AA45" s="20" t="s">
        <v>102</v>
      </c>
      <c r="AB45" s="20" t="s">
        <v>755</v>
      </c>
      <c r="AC45" s="19" t="str">
        <f>IF(AB45&lt;&gt;"",IF(NOT(ISNA(INDEX(os!A:A,MATCH(AB45,os!B:B,0)))),INDEX(os!A:A,MATCH(AB45,os!B:B,0)),"0"),"")</f>
        <v/>
      </c>
      <c r="AD45" s="20" t="s">
        <v>830</v>
      </c>
      <c r="AH45" s="93" t="str">
        <f>IF(NOT(ISNA(VLOOKUP(B:B,ResultsTargets!A:A,1,0))),"TRUE","")</f>
        <v>TRUE</v>
      </c>
      <c r="AI45" s="19" t="str">
        <f>IF(ISNA(VLOOKUP(C45,dim_techarea!A:B,2,FALSE)),"",VLOOKUP(C45,dim_techarea!A:B,2,FALSE))</f>
        <v>DREAMS_GENERAL</v>
      </c>
      <c r="AJ45" s="19" t="str">
        <f>IF(ISNA(VLOOKUP(AI45,dim_techarea!B:C,2,FALSE)),"",VLOOKUP(AI45,dim_techarea!B:C,2,FALSE))</f>
        <v>PMHUuwviNPR</v>
      </c>
      <c r="AK45" s="19" t="str">
        <f>IF(ISNA(VLOOKUP(TRIM(G45),dim_targetsresults!A:B,2,FALSE)),"",VLOOKUP(TRIM(G45),dim_targetsresults!A:C,2,FALSE))</f>
        <v>MER Targets</v>
      </c>
      <c r="AL45" s="19" t="str">
        <f>IF(ISNA(VLOOKUP(AK45,dim_targetsresults!B:C,2,FALSE)),"",VLOOKUP(AK45,dim_targetsresults!B:C,2,FALSE))</f>
        <v>W8imnja2Owd</v>
      </c>
      <c r="AM45" s="19" t="str">
        <f>IF(ISNA(VLOOKUP(TRIM(D45),dim_numeratordenominator!A:B,2,FALSE)),"",VLOOKUP(TRIM(D45),dim_numeratordenominator!A:C,2,FALSE))</f>
        <v>Numerator</v>
      </c>
      <c r="AN45" s="19" t="str">
        <f>IF(ISNA(VLOOKUP(AM45,dim_numeratordenominator!B:C,2,FALSE)),"",VLOOKUP(AM45,dim_numeratordenominator!B:C,2,FALSE))</f>
        <v>Som9NRMQqV7</v>
      </c>
      <c r="AO45" s="19" t="str">
        <f>IF(ISNA(VLOOKUP(TRIM(E45),dim_supporttype!A:B,2,FALSE)),"",VLOOKUP(TRIM(E45),dim_supporttype!A:C,2,FALSE))</f>
        <v>TA Narratives</v>
      </c>
      <c r="AP45" s="19" t="str">
        <f>IF(ISNA(VLOOKUP(AO45,dim_supporttype!B:C,2,FALSE)),"",VLOOKUP(AO45,dim_supporttype!B:C,2,FALSE))</f>
        <v>aBZapfNWlIU</v>
      </c>
      <c r="AQ45" s="19" t="str">
        <f>IF(ISNA(VLOOKUP(TRIM(F45),dim_disaggs!A:B,2,FALSE)),"No Disagg",VLOOKUP(TRIM(F45),dim_disaggs!A:B,2,FALSE))</f>
        <v>No Disagg</v>
      </c>
      <c r="AR45" s="19" t="str">
        <f>IF(ISNA(VLOOKUP(AQ45,dim_disaggs!B:C,2,FALSE)),"",VLOOKUP(AQ45,dim_disaggs!B:C,2,FALSE))</f>
        <v>werJlVT6sf3</v>
      </c>
      <c r="AU45" s="72" t="s">
        <v>755</v>
      </c>
      <c r="AV45" s="73" t="s">
        <v>755</v>
      </c>
      <c r="AW45" s="66" t="s">
        <v>755</v>
      </c>
      <c r="AX45" s="66" t="s">
        <v>755</v>
      </c>
      <c r="BA45" s="105" t="str">
        <f t="shared" si="7"/>
        <v/>
      </c>
      <c r="BB45" s="20" t="str">
        <f t="shared" si="8"/>
        <v/>
      </c>
      <c r="BE45" s="75" t="s">
        <v>755</v>
      </c>
      <c r="BF45" s="73" t="s">
        <v>755</v>
      </c>
      <c r="BH45" s="76" t="s">
        <v>755</v>
      </c>
      <c r="BJ45" s="20" t="s">
        <v>755</v>
      </c>
      <c r="BK45" s="55" t="s">
        <v>755</v>
      </c>
      <c r="BL45" s="71" t="s">
        <v>755</v>
      </c>
      <c r="BM45" s="77" t="s">
        <v>755</v>
      </c>
      <c r="BN45" s="78" t="s">
        <v>755</v>
      </c>
      <c r="BO45" s="77" t="s">
        <v>755</v>
      </c>
      <c r="BP45" s="78" t="s">
        <v>755</v>
      </c>
    </row>
    <row r="46" spans="1:68" x14ac:dyDescent="0.2">
      <c r="A46" s="22" t="s">
        <v>95</v>
      </c>
      <c r="B46" s="21" t="s">
        <v>19796</v>
      </c>
      <c r="C46" s="22" t="s">
        <v>259</v>
      </c>
      <c r="D46" s="20" t="s">
        <v>1</v>
      </c>
      <c r="E46" s="20" t="s">
        <v>138</v>
      </c>
      <c r="F46" s="20" t="s">
        <v>19797</v>
      </c>
      <c r="G46" s="20" t="s">
        <v>20086</v>
      </c>
      <c r="H46" s="20" t="s">
        <v>19795</v>
      </c>
      <c r="I46" s="19">
        <f t="shared" si="0"/>
        <v>34</v>
      </c>
      <c r="J46" s="20" t="s">
        <v>755</v>
      </c>
      <c r="K46" s="20" t="s">
        <v>601</v>
      </c>
      <c r="L46" s="95" t="str">
        <f>IF(M46&lt;&gt;"",IF(NOT(ISNA(INDEX(cc!B:B,MATCH(M46,cc!A:A,0)))),INDEX(cc!B:B,MATCH(M46,cc!A:A,0)),"0"),"")</f>
        <v>Service Delivery Area</v>
      </c>
      <c r="M46" s="97" t="s">
        <v>19798</v>
      </c>
      <c r="N46" s="28" t="str">
        <f t="shared" si="1"/>
        <v/>
      </c>
      <c r="O46" s="19" t="str">
        <f t="shared" si="2"/>
        <v>EMR_SITE (N, NoApp, Service Delivery Area): Services Offered</v>
      </c>
      <c r="P46" s="19" t="str">
        <f t="shared" si="3"/>
        <v>EMR_SITE (N, NoApp, Service Delivery Area): Services Offered</v>
      </c>
      <c r="Q46" s="19" t="str">
        <f t="shared" si="4"/>
        <v>EMR_SITE (N, NoApp, Serv Del Area)</v>
      </c>
      <c r="R46" s="19" t="str">
        <f t="shared" si="5"/>
        <v>EMR_SITE_N_NoApp_Serv_Del_Area</v>
      </c>
      <c r="S46" s="19" t="str">
        <f t="shared" si="6"/>
        <v>EMR_SITE_N_NoApp_Serv_Del_Area_</v>
      </c>
      <c r="T46" s="19" t="b">
        <f>NOT(ISNA(VLOOKUP(B46,dbcodes!A:B,2,FALSE)))</f>
        <v>1</v>
      </c>
      <c r="U46" s="19" t="str">
        <f>IF(ISNA(VLOOKUP(B46,dbcodes!A:B,2,FALSE)),des!R2130,VLOOKUP(B46,dbcodes!A:B,2,FALSE))</f>
        <v>EMR_SITE_N_NoApp_Serv_Del_Area</v>
      </c>
      <c r="W46" s="107" t="str">
        <f>IF(ISNA(VLOOKUP(C46,descriptions!A:B,2,FALSE)),des!V98,IF(G46=" TARGET","Target ","")&amp;VLOOKUP(C46,descriptions!A:B,2,FALSE))</f>
        <v>Number of PEPFAR-supported facilities that have an electronic medical record system within the following service delivery areas: HIV Testing Services, Care &amp; Treatment, Antenatal or Maternity Services, Early Infant Diagnosis or Under Five Clinic, or TB/HIV Services</v>
      </c>
      <c r="X46" s="22" t="s">
        <v>71</v>
      </c>
      <c r="Y46" s="20" t="s">
        <v>831</v>
      </c>
      <c r="Z46" s="20" t="s">
        <v>836</v>
      </c>
      <c r="AA46" s="20" t="s">
        <v>102</v>
      </c>
      <c r="AC46" s="19" t="str">
        <f>IF(AB46&lt;&gt;"",IF(NOT(ISNA(INDEX(os!A:A,MATCH(AB46,os!B:B,0)))),INDEX(os!A:A,MATCH(AB46,os!B:B,0)),"0"),"")</f>
        <v/>
      </c>
      <c r="AD46" s="20" t="s">
        <v>830</v>
      </c>
      <c r="AH46" s="93" t="str">
        <f>IF(NOT(ISNA(VLOOKUP(B:B,ResultsTargets!A:A,1,0))),"TRUE","")</f>
        <v>TRUE</v>
      </c>
      <c r="AI46" s="19" t="str">
        <f>IF(ISNA(VLOOKUP(C46,dim_techarea!A:B,2,FALSE)),"",VLOOKUP(C46,dim_techarea!A:B,2,FALSE))</f>
        <v>EMR_SITE</v>
      </c>
      <c r="AJ46" s="19" t="str">
        <f>IF(ISNA(VLOOKUP(AI46,dim_techarea!B:C,2,FALSE)),"",VLOOKUP(AI46,dim_techarea!B:C,2,FALSE))</f>
        <v>TYAjnC2isEk</v>
      </c>
      <c r="AK46" s="19" t="str">
        <f>IF(ISNA(VLOOKUP(TRIM(G46),dim_targetsresults!A:B,2,FALSE)),"",VLOOKUP(TRIM(G46),dim_targetsresults!A:C,2,FALSE))</f>
        <v>MER Results</v>
      </c>
      <c r="AL46" s="19" t="str">
        <f>IF(ISNA(VLOOKUP(AK46,dim_targetsresults!B:C,2,FALSE)),"",VLOOKUP(AK46,dim_targetsresults!B:C,2,FALSE))</f>
        <v>Jh0jDM5yQ2E</v>
      </c>
      <c r="AM46" s="19" t="str">
        <f>IF(ISNA(VLOOKUP(TRIM(D46),dim_numeratordenominator!A:B,2,FALSE)),"",VLOOKUP(TRIM(D46),dim_numeratordenominator!A:C,2,FALSE))</f>
        <v>Numerator</v>
      </c>
      <c r="AN46" s="19" t="str">
        <f>IF(ISNA(VLOOKUP(AM46,dim_numeratordenominator!B:C,2,FALSE)),"",VLOOKUP(AM46,dim_numeratordenominator!B:C,2,FALSE))</f>
        <v>Som9NRMQqV7</v>
      </c>
      <c r="AO46" s="19" t="str">
        <f>IF(ISNA(VLOOKUP(TRIM(E46),dim_supporttype!A:B,2,FALSE)),"",VLOOKUP(TRIM(E46),dim_supporttype!A:C,2,FALSE))</f>
        <v>No Support Type</v>
      </c>
      <c r="AP46" s="19" t="str">
        <f>IF(ISNA(VLOOKUP(AO46,dim_supporttype!B:C,2,FALSE)),"",VLOOKUP(AO46,dim_supporttype!B:C,2,FALSE))</f>
        <v>npv1nsCoe0c</v>
      </c>
      <c r="AQ46" s="19" t="str">
        <f>IF(ISNA(VLOOKUP(TRIM(F46),dim_disaggs!A:B,2,FALSE)),"No Disagg",VLOOKUP(TRIM(F46),dim_disaggs!A:B,2,FALSE))</f>
        <v>Service Delivery Area</v>
      </c>
      <c r="AR46" s="19" t="str">
        <f>IF(ISNA(VLOOKUP(AQ46,dim_disaggs!B:C,2,FALSE)),"",VLOOKUP(AQ46,dim_disaggs!B:C,2,FALSE))</f>
        <v>S0hz2Pfq6bw</v>
      </c>
      <c r="AU46" s="72" t="s">
        <v>755</v>
      </c>
      <c r="AV46" s="73" t="s">
        <v>755</v>
      </c>
      <c r="AW46" s="66" t="s">
        <v>755</v>
      </c>
      <c r="AX46" s="66" t="s">
        <v>755</v>
      </c>
      <c r="BA46" s="105" t="str">
        <f t="shared" si="7"/>
        <v/>
      </c>
      <c r="BB46" s="20" t="str">
        <f t="shared" si="8"/>
        <v/>
      </c>
      <c r="BE46" s="75" t="s">
        <v>755</v>
      </c>
      <c r="BF46" s="73" t="s">
        <v>755</v>
      </c>
      <c r="BG46" s="55" t="s">
        <v>755</v>
      </c>
      <c r="BH46" s="76" t="s">
        <v>755</v>
      </c>
      <c r="BI46" s="20" t="s">
        <v>755</v>
      </c>
      <c r="BJ46" s="20" t="s">
        <v>755</v>
      </c>
      <c r="BK46" s="55" t="s">
        <v>755</v>
      </c>
      <c r="BL46" s="71" t="s">
        <v>755</v>
      </c>
      <c r="BM46" s="77" t="s">
        <v>755</v>
      </c>
      <c r="BN46" s="78" t="s">
        <v>755</v>
      </c>
      <c r="BO46" s="77" t="s">
        <v>755</v>
      </c>
      <c r="BP46" s="78" t="s">
        <v>755</v>
      </c>
    </row>
    <row r="47" spans="1:68" x14ac:dyDescent="0.2">
      <c r="A47" s="20" t="s">
        <v>95</v>
      </c>
      <c r="B47" s="20" t="s">
        <v>621</v>
      </c>
      <c r="C47" s="20" t="s">
        <v>259</v>
      </c>
      <c r="D47" s="20" t="s">
        <v>1</v>
      </c>
      <c r="E47" s="20" t="s">
        <v>310</v>
      </c>
      <c r="G47" s="20" t="s">
        <v>20086</v>
      </c>
      <c r="I47" s="19">
        <f t="shared" si="0"/>
        <v>29</v>
      </c>
      <c r="J47" s="20" t="s">
        <v>755</v>
      </c>
      <c r="K47" s="20" t="s">
        <v>601</v>
      </c>
      <c r="L47" s="95" t="str">
        <f>IF(M47&lt;&gt;"",IF(NOT(ISNA(INDEX(cc!B:B,MATCH(M47,cc!A:A,0)))),INDEX(cc!B:B,MATCH(M47,cc!A:A,0)),"0"),"")</f>
        <v>default</v>
      </c>
      <c r="M47" s="97" t="s">
        <v>13</v>
      </c>
      <c r="N47" s="28" t="str">
        <f t="shared" si="1"/>
        <v/>
      </c>
      <c r="O47" s="19" t="str">
        <f t="shared" si="2"/>
        <v>EMR_SITE (N, NoApp_NARRATIVE): Services Offered</v>
      </c>
      <c r="P47" s="19" t="str">
        <f t="shared" si="3"/>
        <v>EMR_SITE (N, NoApp_NARRATIVE): Services Offered</v>
      </c>
      <c r="Q47" s="19" t="str">
        <f t="shared" si="4"/>
        <v>EMR_SITE (N, NoApp_NARRATIVE)</v>
      </c>
      <c r="R47" s="19" t="str">
        <f t="shared" si="5"/>
        <v>EMR_SITE_N_NoApp_NARRATIVE</v>
      </c>
      <c r="S47" s="19" t="str">
        <f t="shared" si="6"/>
        <v>EMR_SITE_N_NoApp_NARRATIVE_</v>
      </c>
      <c r="T47" s="19" t="b">
        <f>NOT(ISNA(VLOOKUP(B47,dbcodes!A:B,2,FALSE)))</f>
        <v>1</v>
      </c>
      <c r="U47" s="19" t="str">
        <f>IF(ISNA(VLOOKUP(B47,dbcodes!A:B,2,FALSE)),des!R2131,VLOOKUP(B47,dbcodes!A:B,2,FALSE))</f>
        <v>EMR_SITE_N_NoApp_NARRATIVE</v>
      </c>
      <c r="W47" s="107" t="str">
        <f>IF(ISNA(VLOOKUP(C47,descriptions!A:B,2,FALSE)),des!V99,IF(G47=" TARGET","Target ","")&amp;VLOOKUP(C47,descriptions!A:B,2,FALSE))</f>
        <v>Number of PEPFAR-supported facilities that have an electronic medical record system within the following service delivery areas: HIV Testing Services, Care &amp; Treatment, Antenatal or Maternity Services, Early Infant Diagnosis or Under Five Clinic, or TB/HIV Services</v>
      </c>
      <c r="X47" s="20" t="s">
        <v>9</v>
      </c>
      <c r="Y47" s="20" t="s">
        <v>831</v>
      </c>
      <c r="Z47" s="20" t="s">
        <v>839</v>
      </c>
      <c r="AA47" s="20" t="s">
        <v>102</v>
      </c>
      <c r="AB47" s="20" t="s">
        <v>755</v>
      </c>
      <c r="AC47" s="19" t="str">
        <f>IF(AB47&lt;&gt;"",IF(NOT(ISNA(INDEX(os!A:A,MATCH(AB47,os!B:B,0)))),INDEX(os!A:A,MATCH(AB47,os!B:B,0)),"0"),"")</f>
        <v/>
      </c>
      <c r="AD47" s="20" t="s">
        <v>830</v>
      </c>
      <c r="AH47" s="93" t="str">
        <f>IF(NOT(ISNA(VLOOKUP(B:B,ResultsTargets!A:A,1,0))),"TRUE","")</f>
        <v>TRUE</v>
      </c>
      <c r="AI47" s="19" t="str">
        <f>IF(ISNA(VLOOKUP(C47,dim_techarea!A:B,2,FALSE)),"",VLOOKUP(C47,dim_techarea!A:B,2,FALSE))</f>
        <v>EMR_SITE</v>
      </c>
      <c r="AJ47" s="19" t="str">
        <f>IF(ISNA(VLOOKUP(AI47,dim_techarea!B:C,2,FALSE)),"",VLOOKUP(AI47,dim_techarea!B:C,2,FALSE))</f>
        <v>TYAjnC2isEk</v>
      </c>
      <c r="AK47" s="19" t="str">
        <f>IF(ISNA(VLOOKUP(TRIM(G47),dim_targetsresults!A:B,2,FALSE)),"",VLOOKUP(TRIM(G47),dim_targetsresults!A:C,2,FALSE))</f>
        <v>MER Results</v>
      </c>
      <c r="AL47" s="19" t="str">
        <f>IF(ISNA(VLOOKUP(AK47,dim_targetsresults!B:C,2,FALSE)),"",VLOOKUP(AK47,dim_targetsresults!B:C,2,FALSE))</f>
        <v>Jh0jDM5yQ2E</v>
      </c>
      <c r="AM47" s="19" t="str">
        <f>IF(ISNA(VLOOKUP(TRIM(D47),dim_numeratordenominator!A:B,2,FALSE)),"",VLOOKUP(TRIM(D47),dim_numeratordenominator!A:C,2,FALSE))</f>
        <v>Numerator</v>
      </c>
      <c r="AN47" s="19" t="str">
        <f>IF(ISNA(VLOOKUP(AM47,dim_numeratordenominator!B:C,2,FALSE)),"",VLOOKUP(AM47,dim_numeratordenominator!B:C,2,FALSE))</f>
        <v>Som9NRMQqV7</v>
      </c>
      <c r="AO47" s="19" t="str">
        <f>IF(ISNA(VLOOKUP(TRIM(E47),dim_supporttype!A:B,2,FALSE)),"",VLOOKUP(TRIM(E47),dim_supporttype!A:C,2,FALSE))</f>
        <v>No Support Type Narratives</v>
      </c>
      <c r="AP47" s="19" t="str">
        <f>IF(ISNA(VLOOKUP(AO47,dim_supporttype!B:C,2,FALSE)),"",VLOOKUP(AO47,dim_supporttype!B:C,2,FALSE))</f>
        <v>ofm0j7b5JPu</v>
      </c>
      <c r="AQ47" s="19" t="str">
        <f>IF(ISNA(VLOOKUP(TRIM(F47),dim_disaggs!A:B,2,FALSE)),"No Disagg",VLOOKUP(TRIM(F47),dim_disaggs!A:B,2,FALSE))</f>
        <v>No Disagg</v>
      </c>
      <c r="AR47" s="19" t="str">
        <f>IF(ISNA(VLOOKUP(AQ47,dim_disaggs!B:C,2,FALSE)),"",VLOOKUP(AQ47,dim_disaggs!B:C,2,FALSE))</f>
        <v>werJlVT6sf3</v>
      </c>
      <c r="AU47" s="72" t="s">
        <v>755</v>
      </c>
      <c r="AV47" s="73" t="s">
        <v>755</v>
      </c>
      <c r="AW47" s="66" t="s">
        <v>755</v>
      </c>
      <c r="AX47" s="66" t="s">
        <v>755</v>
      </c>
      <c r="BA47" s="105" t="str">
        <f t="shared" si="7"/>
        <v/>
      </c>
      <c r="BB47" s="20" t="str">
        <f t="shared" si="8"/>
        <v/>
      </c>
      <c r="BE47" s="75" t="s">
        <v>755</v>
      </c>
      <c r="BF47" s="73" t="s">
        <v>755</v>
      </c>
      <c r="BG47" s="55" t="s">
        <v>755</v>
      </c>
      <c r="BH47" s="76" t="s">
        <v>755</v>
      </c>
      <c r="BI47" s="20" t="s">
        <v>755</v>
      </c>
      <c r="BJ47" s="20" t="s">
        <v>755</v>
      </c>
      <c r="BK47" s="55" t="s">
        <v>755</v>
      </c>
      <c r="BL47" s="71" t="s">
        <v>755</v>
      </c>
      <c r="BM47" s="77" t="s">
        <v>755</v>
      </c>
      <c r="BN47" s="78" t="s">
        <v>755</v>
      </c>
      <c r="BO47" s="77" t="s">
        <v>755</v>
      </c>
      <c r="BP47" s="78" t="s">
        <v>755</v>
      </c>
    </row>
    <row r="48" spans="1:68" x14ac:dyDescent="0.2">
      <c r="A48" s="22" t="s">
        <v>95</v>
      </c>
      <c r="B48" s="4" t="s">
        <v>21310</v>
      </c>
      <c r="C48" s="22" t="s">
        <v>21471</v>
      </c>
      <c r="D48" s="22" t="s">
        <v>1</v>
      </c>
      <c r="E48" s="22" t="s">
        <v>310</v>
      </c>
      <c r="F48" s="22" t="s">
        <v>21319</v>
      </c>
      <c r="G48" s="20" t="s">
        <v>20086</v>
      </c>
      <c r="H48" s="22" t="s">
        <v>21318</v>
      </c>
      <c r="I48" s="19">
        <f t="shared" si="0"/>
        <v>41</v>
      </c>
      <c r="K48" s="22" t="s">
        <v>21311</v>
      </c>
      <c r="L48" s="95" t="str">
        <f>IF(M48&lt;&gt;"",IF(NOT(ISNA(INDEX(cc!B:B,MATCH(M48,cc!A:A,0)))),INDEX(cc!B:B,MATCH(M48,cc!A:A,0)),"0"),"")</f>
        <v>default</v>
      </c>
      <c r="M48" s="97" t="s">
        <v>13</v>
      </c>
      <c r="N48" s="28" t="str">
        <f t="shared" si="1"/>
        <v/>
      </c>
      <c r="O48" s="19" t="str">
        <f t="shared" si="2"/>
        <v>FBO_INITIATIVE (N, NoApp_NARRATIVE, Priority1/Activity1): FBO Initative</v>
      </c>
      <c r="P48" s="19" t="str">
        <f t="shared" si="3"/>
        <v>FBO_INITIATIVE (N, NoApp_NARRATIVE, Priority1/Activity1): FBO Initative</v>
      </c>
      <c r="Q48" s="19" t="str">
        <f t="shared" si="4"/>
        <v>FBO_INITIATIVE (N, NoApp_NARRATIVE, P1A1)</v>
      </c>
      <c r="R48" s="19" t="str">
        <f t="shared" si="5"/>
        <v>FBO_INITIATIVE_N_NoApp_NARRATIVE_P1A1</v>
      </c>
      <c r="S48" s="19" t="str">
        <f t="shared" si="6"/>
        <v>FBO_INITIATIVE_N_NoApp_NARRATIVE_P1A1_</v>
      </c>
      <c r="T48" s="19" t="b">
        <f>NOT(ISNA(VLOOKUP(B48,dbcodes!A:B,2,FALSE)))</f>
        <v>0</v>
      </c>
      <c r="U48" s="19" t="str">
        <f>IF(ISNA(VLOOKUP(B48,dbcodes!A:B,2,FALSE)),des!R2132,VLOOKUP(B48,dbcodes!A:B,2,FALSE))</f>
        <v>TX_TB_N_DSD_HIVStatus</v>
      </c>
      <c r="W48" s="107">
        <f>IF(ISNA(VLOOKUP(C48,descriptions!A:B,2,FALSE)),des!V2119,IF(G48=" TARGET","Target ","")&amp;VLOOKUP(C48,descriptions!A:B,2,FALSE))</f>
        <v>0</v>
      </c>
      <c r="X48" s="22" t="s">
        <v>9</v>
      </c>
      <c r="Y48" s="20" t="s">
        <v>831</v>
      </c>
      <c r="Z48" s="20" t="s">
        <v>836</v>
      </c>
      <c r="AA48" s="20" t="s">
        <v>102</v>
      </c>
      <c r="AB48" s="20" t="s">
        <v>755</v>
      </c>
      <c r="AC48" s="19" t="str">
        <f>IF(AB48&lt;&gt;"",IF(NOT(ISNA(INDEX(os!A:A,MATCH(AB48,os!B:B,0)))),INDEX(os!A:A,MATCH(AB48,os!B:B,0)),"0"),"")</f>
        <v/>
      </c>
      <c r="AD48" s="20" t="s">
        <v>830</v>
      </c>
      <c r="AH48" s="93" t="str">
        <f>IF(NOT(ISNA(VLOOKUP(B:B,ResultsTargets!A:A,1,0))),"TRUE","")</f>
        <v>TRUE</v>
      </c>
      <c r="AI48" s="19" t="str">
        <f>IF(ISNA(VLOOKUP(C48,dim_techarea!A:B,2,FALSE)),"",VLOOKUP(C48,dim_techarea!A:B,2,FALSE))</f>
        <v>FBO_INITIATIVE</v>
      </c>
      <c r="AJ48" s="19" t="str">
        <f>IF(ISNA(VLOOKUP(AI48,dim_techarea!B:C,2,FALSE)),"",VLOOKUP(AI48,dim_techarea!B:C,2,FALSE))</f>
        <v>ihyEAYAbhFM</v>
      </c>
      <c r="AK48" s="19" t="str">
        <f>IF(ISNA(VLOOKUP(TRIM(G48),dim_targetsresults!A:B,2,FALSE)),"",VLOOKUP(TRIM(G48),dim_targetsresults!A:C,2,FALSE))</f>
        <v>MER Results</v>
      </c>
      <c r="AL48" s="19" t="str">
        <f>IF(ISNA(VLOOKUP(AK48,dim_targetsresults!B:C,2,FALSE)),"",VLOOKUP(AK48,dim_targetsresults!B:C,2,FALSE))</f>
        <v>Jh0jDM5yQ2E</v>
      </c>
      <c r="AM48" s="19" t="str">
        <f>IF(ISNA(VLOOKUP(TRIM(D48),dim_numeratordenominator!A:B,2,FALSE)),"",VLOOKUP(TRIM(D48),dim_numeratordenominator!A:C,2,FALSE))</f>
        <v>Numerator</v>
      </c>
      <c r="AN48" s="19" t="str">
        <f>IF(ISNA(VLOOKUP(AM48,dim_numeratordenominator!B:C,2,FALSE)),"",VLOOKUP(AM48,dim_numeratordenominator!B:C,2,FALSE))</f>
        <v>Som9NRMQqV7</v>
      </c>
      <c r="AO48" s="19" t="str">
        <f>IF(ISNA(VLOOKUP(TRIM(E48),dim_supporttype!A:B,2,FALSE)),"",VLOOKUP(TRIM(E48),dim_supporttype!A:C,2,FALSE))</f>
        <v>No Support Type Narratives</v>
      </c>
      <c r="AP48" s="19" t="str">
        <f>IF(ISNA(VLOOKUP(AO48,dim_supporttype!B:C,2,FALSE)),"",VLOOKUP(AO48,dim_supporttype!B:C,2,FALSE))</f>
        <v>ofm0j7b5JPu</v>
      </c>
      <c r="AQ48" s="19" t="str">
        <f>IF(ISNA(VLOOKUP(TRIM(F48),dim_disaggs!A:B,2,FALSE)),"No Disagg",VLOOKUP(TRIM(F48),dim_disaggs!A:B,2,FALSE))</f>
        <v>No Disagg</v>
      </c>
      <c r="AR48" s="19" t="str">
        <f>IF(ISNA(VLOOKUP(AQ48,dim_disaggs!B:C,2,FALSE)),"",VLOOKUP(AQ48,dim_disaggs!B:C,2,FALSE))</f>
        <v>werJlVT6sf3</v>
      </c>
      <c r="AU48" s="72" t="s">
        <v>755</v>
      </c>
      <c r="AV48" s="73" t="s">
        <v>755</v>
      </c>
      <c r="AW48" s="66" t="s">
        <v>755</v>
      </c>
      <c r="AX48" s="66" t="s">
        <v>755</v>
      </c>
      <c r="BA48" s="105" t="str">
        <f t="shared" si="7"/>
        <v/>
      </c>
      <c r="BB48" s="20" t="str">
        <f t="shared" si="8"/>
        <v/>
      </c>
      <c r="BH48" s="76" t="s">
        <v>755</v>
      </c>
      <c r="BJ48" s="20" t="s">
        <v>755</v>
      </c>
      <c r="BK48" s="55" t="s">
        <v>755</v>
      </c>
      <c r="BL48" s="71" t="s">
        <v>755</v>
      </c>
      <c r="BM48" s="77" t="s">
        <v>755</v>
      </c>
      <c r="BN48" s="78" t="s">
        <v>755</v>
      </c>
      <c r="BO48" s="77" t="s">
        <v>755</v>
      </c>
      <c r="BP48" s="78" t="s">
        <v>755</v>
      </c>
    </row>
    <row r="49" spans="1:68" x14ac:dyDescent="0.2">
      <c r="A49" s="22" t="s">
        <v>95</v>
      </c>
      <c r="B49" s="4" t="s">
        <v>21312</v>
      </c>
      <c r="C49" s="22" t="s">
        <v>21471</v>
      </c>
      <c r="D49" s="22" t="s">
        <v>1</v>
      </c>
      <c r="E49" s="22" t="s">
        <v>310</v>
      </c>
      <c r="F49" s="22" t="s">
        <v>21320</v>
      </c>
      <c r="G49" s="20" t="s">
        <v>20086</v>
      </c>
      <c r="H49" s="22" t="s">
        <v>21447</v>
      </c>
      <c r="I49" s="19">
        <f t="shared" si="0"/>
        <v>41</v>
      </c>
      <c r="K49" s="22" t="s">
        <v>21311</v>
      </c>
      <c r="L49" s="95" t="str">
        <f>IF(M49&lt;&gt;"",IF(NOT(ISNA(INDEX(cc!B:B,MATCH(M49,cc!A:A,0)))),INDEX(cc!B:B,MATCH(M49,cc!A:A,0)),"0"),"")</f>
        <v>default</v>
      </c>
      <c r="M49" s="97" t="s">
        <v>13</v>
      </c>
      <c r="N49" s="28" t="str">
        <f t="shared" si="1"/>
        <v/>
      </c>
      <c r="O49" s="19" t="str">
        <f t="shared" si="2"/>
        <v>FBO_INITIATIVE (N, NoApp_NARRATIVE, Priority1/Activity2): FBO Initative</v>
      </c>
      <c r="P49" s="19" t="str">
        <f t="shared" si="3"/>
        <v>FBO_INITIATIVE (N, NoApp_NARRATIVE, Priority1/Activity2): FBO Initative</v>
      </c>
      <c r="Q49" s="19" t="str">
        <f t="shared" si="4"/>
        <v>FBO_INITIATIVE (N, NoApp_NARRATIVE, P1A2)</v>
      </c>
      <c r="R49" s="19" t="str">
        <f t="shared" si="5"/>
        <v>FBO_INITIATIVE_N_NoApp_NARRATIVE_P1A2</v>
      </c>
      <c r="S49" s="19" t="str">
        <f t="shared" si="6"/>
        <v>FBO_INITIATIVE_N_NoApp_NARRATIVE_P1A2_</v>
      </c>
      <c r="T49" s="19" t="b">
        <f>NOT(ISNA(VLOOKUP(B49,dbcodes!A:B,2,FALSE)))</f>
        <v>0</v>
      </c>
      <c r="U49" s="19" t="str">
        <f>IF(ISNA(VLOOKUP(B49,dbcodes!A:B,2,FALSE)),des!R2133,VLOOKUP(B49,dbcodes!A:B,2,FALSE))</f>
        <v>TX_TB_N_TA_HIVStatus</v>
      </c>
      <c r="W49" s="107">
        <f>IF(ISNA(VLOOKUP(C49,descriptions!A:B,2,FALSE)),des!V2120,IF(G49=" TARGET","Target ","")&amp;VLOOKUP(C49,descriptions!A:B,2,FALSE))</f>
        <v>0</v>
      </c>
      <c r="X49" s="22" t="s">
        <v>9</v>
      </c>
      <c r="Y49" s="20" t="s">
        <v>831</v>
      </c>
      <c r="Z49" s="20" t="s">
        <v>836</v>
      </c>
      <c r="AA49" s="20" t="s">
        <v>102</v>
      </c>
      <c r="AB49" s="20" t="s">
        <v>755</v>
      </c>
      <c r="AC49" s="19" t="str">
        <f>IF(AB49&lt;&gt;"",IF(NOT(ISNA(INDEX(os!A:A,MATCH(AB49,os!B:B,0)))),INDEX(os!A:A,MATCH(AB49,os!B:B,0)),"0"),"")</f>
        <v/>
      </c>
      <c r="AD49" s="20" t="s">
        <v>830</v>
      </c>
      <c r="AH49" s="93" t="str">
        <f>IF(NOT(ISNA(VLOOKUP(B:B,ResultsTargets!A:A,1,0))),"TRUE","")</f>
        <v>TRUE</v>
      </c>
      <c r="AI49" s="19" t="str">
        <f>IF(ISNA(VLOOKUP(C49,dim_techarea!A:B,2,FALSE)),"",VLOOKUP(C49,dim_techarea!A:B,2,FALSE))</f>
        <v>FBO_INITIATIVE</v>
      </c>
      <c r="AJ49" s="19" t="str">
        <f>IF(ISNA(VLOOKUP(AI49,dim_techarea!B:C,2,FALSE)),"",VLOOKUP(AI49,dim_techarea!B:C,2,FALSE))</f>
        <v>ihyEAYAbhFM</v>
      </c>
      <c r="AK49" s="19" t="str">
        <f>IF(ISNA(VLOOKUP(TRIM(G49),dim_targetsresults!A:B,2,FALSE)),"",VLOOKUP(TRIM(G49),dim_targetsresults!A:C,2,FALSE))</f>
        <v>MER Results</v>
      </c>
      <c r="AL49" s="19" t="str">
        <f>IF(ISNA(VLOOKUP(AK49,dim_targetsresults!B:C,2,FALSE)),"",VLOOKUP(AK49,dim_targetsresults!B:C,2,FALSE))</f>
        <v>Jh0jDM5yQ2E</v>
      </c>
      <c r="AM49" s="19" t="str">
        <f>IF(ISNA(VLOOKUP(TRIM(D49),dim_numeratordenominator!A:B,2,FALSE)),"",VLOOKUP(TRIM(D49),dim_numeratordenominator!A:C,2,FALSE))</f>
        <v>Numerator</v>
      </c>
      <c r="AN49" s="19" t="str">
        <f>IF(ISNA(VLOOKUP(AM49,dim_numeratordenominator!B:C,2,FALSE)),"",VLOOKUP(AM49,dim_numeratordenominator!B:C,2,FALSE))</f>
        <v>Som9NRMQqV7</v>
      </c>
      <c r="AO49" s="19" t="str">
        <f>IF(ISNA(VLOOKUP(TRIM(E49),dim_supporttype!A:B,2,FALSE)),"",VLOOKUP(TRIM(E49),dim_supporttype!A:C,2,FALSE))</f>
        <v>No Support Type Narratives</v>
      </c>
      <c r="AP49" s="19" t="str">
        <f>IF(ISNA(VLOOKUP(AO49,dim_supporttype!B:C,2,FALSE)),"",VLOOKUP(AO49,dim_supporttype!B:C,2,FALSE))</f>
        <v>ofm0j7b5JPu</v>
      </c>
      <c r="AQ49" s="19" t="str">
        <f>IF(ISNA(VLOOKUP(TRIM(F49),dim_disaggs!A:B,2,FALSE)),"No Disagg",VLOOKUP(TRIM(F49),dim_disaggs!A:B,2,FALSE))</f>
        <v>No Disagg</v>
      </c>
      <c r="AR49" s="19" t="str">
        <f>IF(ISNA(VLOOKUP(AQ49,dim_disaggs!B:C,2,FALSE)),"",VLOOKUP(AQ49,dim_disaggs!B:C,2,FALSE))</f>
        <v>werJlVT6sf3</v>
      </c>
      <c r="AU49" s="72" t="s">
        <v>755</v>
      </c>
      <c r="AV49" s="73" t="s">
        <v>755</v>
      </c>
      <c r="AW49" s="66" t="s">
        <v>755</v>
      </c>
      <c r="AX49" s="66" t="s">
        <v>755</v>
      </c>
      <c r="BA49" s="105" t="str">
        <f t="shared" si="7"/>
        <v/>
      </c>
      <c r="BB49" s="20" t="str">
        <f t="shared" si="8"/>
        <v/>
      </c>
      <c r="BH49" s="76" t="s">
        <v>755</v>
      </c>
      <c r="BJ49" s="20" t="s">
        <v>755</v>
      </c>
      <c r="BK49" s="55" t="s">
        <v>755</v>
      </c>
      <c r="BL49" s="71" t="s">
        <v>755</v>
      </c>
      <c r="BM49" s="77" t="s">
        <v>755</v>
      </c>
      <c r="BN49" s="78" t="s">
        <v>755</v>
      </c>
      <c r="BO49" s="77" t="s">
        <v>755</v>
      </c>
      <c r="BP49" s="78" t="s">
        <v>755</v>
      </c>
    </row>
    <row r="50" spans="1:68" x14ac:dyDescent="0.2">
      <c r="A50" s="22" t="s">
        <v>95</v>
      </c>
      <c r="B50" s="4" t="s">
        <v>21313</v>
      </c>
      <c r="C50" s="22" t="s">
        <v>21471</v>
      </c>
      <c r="D50" s="22" t="s">
        <v>1</v>
      </c>
      <c r="E50" s="22" t="s">
        <v>310</v>
      </c>
      <c r="F50" s="22" t="s">
        <v>21321</v>
      </c>
      <c r="G50" s="20" t="s">
        <v>20086</v>
      </c>
      <c r="H50" s="22" t="s">
        <v>21448</v>
      </c>
      <c r="I50" s="19">
        <f t="shared" si="0"/>
        <v>41</v>
      </c>
      <c r="K50" s="22" t="s">
        <v>21311</v>
      </c>
      <c r="L50" s="95" t="str">
        <f>IF(M50&lt;&gt;"",IF(NOT(ISNA(INDEX(cc!B:B,MATCH(M50,cc!A:A,0)))),INDEX(cc!B:B,MATCH(M50,cc!A:A,0)),"0"),"")</f>
        <v>default</v>
      </c>
      <c r="M50" s="97" t="s">
        <v>13</v>
      </c>
      <c r="N50" s="28" t="str">
        <f t="shared" si="1"/>
        <v/>
      </c>
      <c r="O50" s="19" t="str">
        <f t="shared" si="2"/>
        <v>FBO_INITIATIVE (N, NoApp_NARRATIVE, Priority1/Activity3): FBO Initative</v>
      </c>
      <c r="P50" s="19" t="str">
        <f t="shared" si="3"/>
        <v>FBO_INITIATIVE (N, NoApp_NARRATIVE, Priority1/Activity3): FBO Initative</v>
      </c>
      <c r="Q50" s="19" t="str">
        <f t="shared" si="4"/>
        <v>FBO_INITIATIVE (N, NoApp_NARRATIVE, P1A3)</v>
      </c>
      <c r="R50" s="19" t="str">
        <f t="shared" si="5"/>
        <v>FBO_INITIATIVE_N_NoApp_NARRATIVE_P1A3</v>
      </c>
      <c r="S50" s="19" t="str">
        <f t="shared" si="6"/>
        <v>FBO_INITIATIVE_N_NoApp_NARRATIVE_P1A3_</v>
      </c>
      <c r="T50" s="19" t="b">
        <f>NOT(ISNA(VLOOKUP(B50,dbcodes!A:B,2,FALSE)))</f>
        <v>0</v>
      </c>
      <c r="U50" s="19" t="str">
        <f>IF(ISNA(VLOOKUP(B50,dbcodes!A:B,2,FALSE)),des!R2134,VLOOKUP(B50,dbcodes!A:B,2,FALSE))</f>
        <v>TX_TB_D_DSD_Age_Agg_Sex_TARGET</v>
      </c>
      <c r="W50" s="107">
        <f>IF(ISNA(VLOOKUP(C50,descriptions!A:B,2,FALSE)),des!V2121,IF(G50=" TARGET","Target ","")&amp;VLOOKUP(C50,descriptions!A:B,2,FALSE))</f>
        <v>0</v>
      </c>
      <c r="X50" s="22" t="s">
        <v>9</v>
      </c>
      <c r="Y50" s="20" t="s">
        <v>831</v>
      </c>
      <c r="Z50" s="20" t="s">
        <v>836</v>
      </c>
      <c r="AA50" s="20" t="s">
        <v>102</v>
      </c>
      <c r="AB50" s="20" t="s">
        <v>755</v>
      </c>
      <c r="AC50" s="19" t="str">
        <f>IF(AB50&lt;&gt;"",IF(NOT(ISNA(INDEX(os!A:A,MATCH(AB50,os!B:B,0)))),INDEX(os!A:A,MATCH(AB50,os!B:B,0)),"0"),"")</f>
        <v/>
      </c>
      <c r="AD50" s="20" t="s">
        <v>830</v>
      </c>
      <c r="AH50" s="93" t="str">
        <f>IF(NOT(ISNA(VLOOKUP(B:B,ResultsTargets!A:A,1,0))),"TRUE","")</f>
        <v>TRUE</v>
      </c>
      <c r="AI50" s="19" t="str">
        <f>IF(ISNA(VLOOKUP(C50,dim_techarea!A:B,2,FALSE)),"",VLOOKUP(C50,dim_techarea!A:B,2,FALSE))</f>
        <v>FBO_INITIATIVE</v>
      </c>
      <c r="AJ50" s="19" t="str">
        <f>IF(ISNA(VLOOKUP(AI50,dim_techarea!B:C,2,FALSE)),"",VLOOKUP(AI50,dim_techarea!B:C,2,FALSE))</f>
        <v>ihyEAYAbhFM</v>
      </c>
      <c r="AK50" s="19" t="str">
        <f>IF(ISNA(VLOOKUP(TRIM(G50),dim_targetsresults!A:B,2,FALSE)),"",VLOOKUP(TRIM(G50),dim_targetsresults!A:C,2,FALSE))</f>
        <v>MER Results</v>
      </c>
      <c r="AL50" s="19" t="str">
        <f>IF(ISNA(VLOOKUP(AK50,dim_targetsresults!B:C,2,FALSE)),"",VLOOKUP(AK50,dim_targetsresults!B:C,2,FALSE))</f>
        <v>Jh0jDM5yQ2E</v>
      </c>
      <c r="AM50" s="19" t="str">
        <f>IF(ISNA(VLOOKUP(TRIM(D50),dim_numeratordenominator!A:B,2,FALSE)),"",VLOOKUP(TRIM(D50),dim_numeratordenominator!A:C,2,FALSE))</f>
        <v>Numerator</v>
      </c>
      <c r="AN50" s="19" t="str">
        <f>IF(ISNA(VLOOKUP(AM50,dim_numeratordenominator!B:C,2,FALSE)),"",VLOOKUP(AM50,dim_numeratordenominator!B:C,2,FALSE))</f>
        <v>Som9NRMQqV7</v>
      </c>
      <c r="AO50" s="19" t="str">
        <f>IF(ISNA(VLOOKUP(TRIM(E50),dim_supporttype!A:B,2,FALSE)),"",VLOOKUP(TRIM(E50),dim_supporttype!A:C,2,FALSE))</f>
        <v>No Support Type Narratives</v>
      </c>
      <c r="AP50" s="19" t="str">
        <f>IF(ISNA(VLOOKUP(AO50,dim_supporttype!B:C,2,FALSE)),"",VLOOKUP(AO50,dim_supporttype!B:C,2,FALSE))</f>
        <v>ofm0j7b5JPu</v>
      </c>
      <c r="AQ50" s="19" t="str">
        <f>IF(ISNA(VLOOKUP(TRIM(F50),dim_disaggs!A:B,2,FALSE)),"No Disagg",VLOOKUP(TRIM(F50),dim_disaggs!A:B,2,FALSE))</f>
        <v>No Disagg</v>
      </c>
      <c r="AR50" s="19" t="str">
        <f>IF(ISNA(VLOOKUP(AQ50,dim_disaggs!B:C,2,FALSE)),"",VLOOKUP(AQ50,dim_disaggs!B:C,2,FALSE))</f>
        <v>werJlVT6sf3</v>
      </c>
      <c r="AU50" s="72" t="s">
        <v>755</v>
      </c>
      <c r="AV50" s="73" t="s">
        <v>755</v>
      </c>
      <c r="AW50" s="66" t="s">
        <v>755</v>
      </c>
      <c r="AX50" s="66" t="s">
        <v>755</v>
      </c>
      <c r="BA50" s="105" t="str">
        <f t="shared" si="7"/>
        <v/>
      </c>
      <c r="BB50" s="20" t="str">
        <f t="shared" si="8"/>
        <v/>
      </c>
      <c r="BH50" s="76" t="s">
        <v>755</v>
      </c>
      <c r="BJ50" s="20" t="s">
        <v>755</v>
      </c>
      <c r="BK50" s="55" t="s">
        <v>755</v>
      </c>
      <c r="BL50" s="71" t="s">
        <v>755</v>
      </c>
      <c r="BM50" s="77" t="s">
        <v>755</v>
      </c>
      <c r="BN50" s="78" t="s">
        <v>755</v>
      </c>
      <c r="BO50" s="77" t="s">
        <v>755</v>
      </c>
      <c r="BP50" s="78" t="s">
        <v>755</v>
      </c>
    </row>
    <row r="51" spans="1:68" x14ac:dyDescent="0.2">
      <c r="A51" s="22" t="s">
        <v>95</v>
      </c>
      <c r="B51" s="4" t="s">
        <v>21314</v>
      </c>
      <c r="C51" s="22" t="s">
        <v>21471</v>
      </c>
      <c r="D51" s="22" t="s">
        <v>1</v>
      </c>
      <c r="E51" s="22" t="s">
        <v>310</v>
      </c>
      <c r="F51" s="22" t="s">
        <v>21322</v>
      </c>
      <c r="G51" s="20" t="s">
        <v>20086</v>
      </c>
      <c r="H51" s="22" t="s">
        <v>21449</v>
      </c>
      <c r="I51" s="19">
        <f t="shared" si="0"/>
        <v>41</v>
      </c>
      <c r="K51" s="22" t="s">
        <v>21311</v>
      </c>
      <c r="L51" s="95" t="str">
        <f>IF(M51&lt;&gt;"",IF(NOT(ISNA(INDEX(cc!B:B,MATCH(M51,cc!A:A,0)))),INDEX(cc!B:B,MATCH(M51,cc!A:A,0)),"0"),"")</f>
        <v>default</v>
      </c>
      <c r="M51" s="97" t="s">
        <v>13</v>
      </c>
      <c r="N51" s="28" t="str">
        <f t="shared" si="1"/>
        <v/>
      </c>
      <c r="O51" s="19" t="str">
        <f t="shared" si="2"/>
        <v>FBO_INITIATIVE (N, NoApp_NARRATIVE, Priority2/Activity1): FBO Initative</v>
      </c>
      <c r="P51" s="19" t="str">
        <f t="shared" si="3"/>
        <v>FBO_INITIATIVE (N, NoApp_NARRATIVE, Priority2/Activity1): FBO Initative</v>
      </c>
      <c r="Q51" s="19" t="str">
        <f t="shared" si="4"/>
        <v>FBO_INITIATIVE (N, NoApp_NARRATIVE, P2A1)</v>
      </c>
      <c r="R51" s="19" t="str">
        <f t="shared" si="5"/>
        <v>FBO_INITIATIVE_N_NoApp_NARRATIVE_P2A1</v>
      </c>
      <c r="S51" s="19" t="str">
        <f t="shared" si="6"/>
        <v>FBO_INITIATIVE_N_NoApp_NARRATIVE_P2A1_</v>
      </c>
      <c r="T51" s="19" t="b">
        <f>NOT(ISNA(VLOOKUP(B51,dbcodes!A:B,2,FALSE)))</f>
        <v>0</v>
      </c>
      <c r="U51" s="19" t="str">
        <f>IF(ISNA(VLOOKUP(B51,dbcodes!A:B,2,FALSE)),des!R2135,VLOOKUP(B51,dbcodes!A:B,2,FALSE))</f>
        <v>TX_TB_D_TA_Age_Agg_Sex_TARGET</v>
      </c>
      <c r="W51" s="107">
        <f>IF(ISNA(VLOOKUP(C51,descriptions!A:B,2,FALSE)),des!V2122,IF(G51=" TARGET","Target ","")&amp;VLOOKUP(C51,descriptions!A:B,2,FALSE))</f>
        <v>0</v>
      </c>
      <c r="X51" s="22" t="s">
        <v>9</v>
      </c>
      <c r="Y51" s="20" t="s">
        <v>831</v>
      </c>
      <c r="Z51" s="20" t="s">
        <v>836</v>
      </c>
      <c r="AA51" s="20" t="s">
        <v>102</v>
      </c>
      <c r="AB51" s="20" t="s">
        <v>755</v>
      </c>
      <c r="AC51" s="19" t="str">
        <f>IF(AB51&lt;&gt;"",IF(NOT(ISNA(INDEX(os!A:A,MATCH(AB51,os!B:B,0)))),INDEX(os!A:A,MATCH(AB51,os!B:B,0)),"0"),"")</f>
        <v/>
      </c>
      <c r="AD51" s="20" t="s">
        <v>830</v>
      </c>
      <c r="AH51" s="93" t="str">
        <f>IF(NOT(ISNA(VLOOKUP(B:B,ResultsTargets!A:A,1,0))),"TRUE","")</f>
        <v>TRUE</v>
      </c>
      <c r="AI51" s="19" t="str">
        <f>IF(ISNA(VLOOKUP(C51,dim_techarea!A:B,2,FALSE)),"",VLOOKUP(C51,dim_techarea!A:B,2,FALSE))</f>
        <v>FBO_INITIATIVE</v>
      </c>
      <c r="AJ51" s="19" t="str">
        <f>IF(ISNA(VLOOKUP(AI51,dim_techarea!B:C,2,FALSE)),"",VLOOKUP(AI51,dim_techarea!B:C,2,FALSE))</f>
        <v>ihyEAYAbhFM</v>
      </c>
      <c r="AK51" s="19" t="str">
        <f>IF(ISNA(VLOOKUP(TRIM(G51),dim_targetsresults!A:B,2,FALSE)),"",VLOOKUP(TRIM(G51),dim_targetsresults!A:C,2,FALSE))</f>
        <v>MER Results</v>
      </c>
      <c r="AL51" s="19" t="str">
        <f>IF(ISNA(VLOOKUP(AK51,dim_targetsresults!B:C,2,FALSE)),"",VLOOKUP(AK51,dim_targetsresults!B:C,2,FALSE))</f>
        <v>Jh0jDM5yQ2E</v>
      </c>
      <c r="AM51" s="19" t="str">
        <f>IF(ISNA(VLOOKUP(TRIM(D51),dim_numeratordenominator!A:B,2,FALSE)),"",VLOOKUP(TRIM(D51),dim_numeratordenominator!A:C,2,FALSE))</f>
        <v>Numerator</v>
      </c>
      <c r="AN51" s="19" t="str">
        <f>IF(ISNA(VLOOKUP(AM51,dim_numeratordenominator!B:C,2,FALSE)),"",VLOOKUP(AM51,dim_numeratordenominator!B:C,2,FALSE))</f>
        <v>Som9NRMQqV7</v>
      </c>
      <c r="AO51" s="19" t="str">
        <f>IF(ISNA(VLOOKUP(TRIM(E51),dim_supporttype!A:B,2,FALSE)),"",VLOOKUP(TRIM(E51),dim_supporttype!A:C,2,FALSE))</f>
        <v>No Support Type Narratives</v>
      </c>
      <c r="AP51" s="19" t="str">
        <f>IF(ISNA(VLOOKUP(AO51,dim_supporttype!B:C,2,FALSE)),"",VLOOKUP(AO51,dim_supporttype!B:C,2,FALSE))</f>
        <v>ofm0j7b5JPu</v>
      </c>
      <c r="AQ51" s="19" t="str">
        <f>IF(ISNA(VLOOKUP(TRIM(F51),dim_disaggs!A:B,2,FALSE)),"No Disagg",VLOOKUP(TRIM(F51),dim_disaggs!A:B,2,FALSE))</f>
        <v>No Disagg</v>
      </c>
      <c r="AR51" s="19" t="str">
        <f>IF(ISNA(VLOOKUP(AQ51,dim_disaggs!B:C,2,FALSE)),"",VLOOKUP(AQ51,dim_disaggs!B:C,2,FALSE))</f>
        <v>werJlVT6sf3</v>
      </c>
      <c r="AU51" s="72" t="s">
        <v>755</v>
      </c>
      <c r="AV51" s="73" t="s">
        <v>755</v>
      </c>
      <c r="AW51" s="66" t="s">
        <v>755</v>
      </c>
      <c r="AX51" s="66" t="s">
        <v>755</v>
      </c>
      <c r="BA51" s="105" t="str">
        <f t="shared" si="7"/>
        <v/>
      </c>
      <c r="BB51" s="20" t="str">
        <f t="shared" si="8"/>
        <v/>
      </c>
      <c r="BH51" s="76" t="s">
        <v>755</v>
      </c>
      <c r="BJ51" s="20" t="s">
        <v>755</v>
      </c>
      <c r="BK51" s="55" t="s">
        <v>755</v>
      </c>
      <c r="BL51" s="71" t="s">
        <v>755</v>
      </c>
      <c r="BM51" s="77" t="s">
        <v>755</v>
      </c>
      <c r="BN51" s="78" t="s">
        <v>755</v>
      </c>
      <c r="BO51" s="77" t="s">
        <v>755</v>
      </c>
      <c r="BP51" s="78" t="s">
        <v>755</v>
      </c>
    </row>
    <row r="52" spans="1:68" x14ac:dyDescent="0.2">
      <c r="A52" s="22" t="s">
        <v>95</v>
      </c>
      <c r="B52" s="4" t="s">
        <v>21315</v>
      </c>
      <c r="C52" s="22" t="s">
        <v>21471</v>
      </c>
      <c r="D52" s="22" t="s">
        <v>1</v>
      </c>
      <c r="E52" s="22" t="s">
        <v>310</v>
      </c>
      <c r="F52" s="22" t="s">
        <v>21323</v>
      </c>
      <c r="G52" s="20" t="s">
        <v>20086</v>
      </c>
      <c r="H52" s="22" t="s">
        <v>21450</v>
      </c>
      <c r="I52" s="19">
        <f t="shared" si="0"/>
        <v>41</v>
      </c>
      <c r="K52" s="22" t="s">
        <v>21311</v>
      </c>
      <c r="L52" s="95" t="str">
        <f>IF(M52&lt;&gt;"",IF(NOT(ISNA(INDEX(cc!B:B,MATCH(M52,cc!A:A,0)))),INDEX(cc!B:B,MATCH(M52,cc!A:A,0)),"0"),"")</f>
        <v>default</v>
      </c>
      <c r="M52" s="97" t="s">
        <v>13</v>
      </c>
      <c r="N52" s="28" t="str">
        <f t="shared" si="1"/>
        <v/>
      </c>
      <c r="O52" s="19" t="str">
        <f t="shared" si="2"/>
        <v>FBO_INITIATIVE (N, NoApp_NARRATIVE, Priority2/Activity2): FBO Initative</v>
      </c>
      <c r="P52" s="19" t="str">
        <f t="shared" si="3"/>
        <v>FBO_INITIATIVE (N, NoApp_NARRATIVE, Priority2/Activity2): FBO Initative</v>
      </c>
      <c r="Q52" s="19" t="str">
        <f t="shared" si="4"/>
        <v>FBO_INITIATIVE (N, NoApp_NARRATIVE, P2A2)</v>
      </c>
      <c r="R52" s="19" t="str">
        <f t="shared" si="5"/>
        <v>FBO_INITIATIVE_N_NoApp_NARRATIVE_P2A2</v>
      </c>
      <c r="S52" s="19" t="str">
        <f t="shared" si="6"/>
        <v>FBO_INITIATIVE_N_NoApp_NARRATIVE_P2A2_</v>
      </c>
      <c r="T52" s="19" t="b">
        <f>NOT(ISNA(VLOOKUP(B52,dbcodes!A:B,2,FALSE)))</f>
        <v>0</v>
      </c>
      <c r="U52" s="19" t="str">
        <f>IF(ISNA(VLOOKUP(B52,dbcodes!A:B,2,FALSE)),des!R2136,VLOOKUP(B52,dbcodes!A:B,2,FALSE))</f>
        <v>TX_TB_D_DSD_Age_Agg_Sex_HIVStatus_TARGET</v>
      </c>
      <c r="W52" s="107">
        <f>IF(ISNA(VLOOKUP(C52,descriptions!A:B,2,FALSE)),des!V2123,IF(G52=" TARGET","Target ","")&amp;VLOOKUP(C52,descriptions!A:B,2,FALSE))</f>
        <v>0</v>
      </c>
      <c r="X52" s="22" t="s">
        <v>9</v>
      </c>
      <c r="Y52" s="20" t="s">
        <v>831</v>
      </c>
      <c r="Z52" s="20" t="s">
        <v>836</v>
      </c>
      <c r="AA52" s="20" t="s">
        <v>102</v>
      </c>
      <c r="AB52" s="20" t="s">
        <v>755</v>
      </c>
      <c r="AC52" s="19" t="str">
        <f>IF(AB52&lt;&gt;"",IF(NOT(ISNA(INDEX(os!A:A,MATCH(AB52,os!B:B,0)))),INDEX(os!A:A,MATCH(AB52,os!B:B,0)),"0"),"")</f>
        <v/>
      </c>
      <c r="AD52" s="20" t="s">
        <v>830</v>
      </c>
      <c r="AH52" s="93" t="str">
        <f>IF(NOT(ISNA(VLOOKUP(B:B,ResultsTargets!A:A,1,0))),"TRUE","")</f>
        <v>TRUE</v>
      </c>
      <c r="AI52" s="19" t="str">
        <f>IF(ISNA(VLOOKUP(C52,dim_techarea!A:B,2,FALSE)),"",VLOOKUP(C52,dim_techarea!A:B,2,FALSE))</f>
        <v>FBO_INITIATIVE</v>
      </c>
      <c r="AJ52" s="19" t="str">
        <f>IF(ISNA(VLOOKUP(AI52,dim_techarea!B:C,2,FALSE)),"",VLOOKUP(AI52,dim_techarea!B:C,2,FALSE))</f>
        <v>ihyEAYAbhFM</v>
      </c>
      <c r="AK52" s="19" t="str">
        <f>IF(ISNA(VLOOKUP(TRIM(G52),dim_targetsresults!A:B,2,FALSE)),"",VLOOKUP(TRIM(G52),dim_targetsresults!A:C,2,FALSE))</f>
        <v>MER Results</v>
      </c>
      <c r="AL52" s="19" t="str">
        <f>IF(ISNA(VLOOKUP(AK52,dim_targetsresults!B:C,2,FALSE)),"",VLOOKUP(AK52,dim_targetsresults!B:C,2,FALSE))</f>
        <v>Jh0jDM5yQ2E</v>
      </c>
      <c r="AM52" s="19" t="str">
        <f>IF(ISNA(VLOOKUP(TRIM(D52),dim_numeratordenominator!A:B,2,FALSE)),"",VLOOKUP(TRIM(D52),dim_numeratordenominator!A:C,2,FALSE))</f>
        <v>Numerator</v>
      </c>
      <c r="AN52" s="19" t="str">
        <f>IF(ISNA(VLOOKUP(AM52,dim_numeratordenominator!B:C,2,FALSE)),"",VLOOKUP(AM52,dim_numeratordenominator!B:C,2,FALSE))</f>
        <v>Som9NRMQqV7</v>
      </c>
      <c r="AO52" s="19" t="str">
        <f>IF(ISNA(VLOOKUP(TRIM(E52),dim_supporttype!A:B,2,FALSE)),"",VLOOKUP(TRIM(E52),dim_supporttype!A:C,2,FALSE))</f>
        <v>No Support Type Narratives</v>
      </c>
      <c r="AP52" s="19" t="str">
        <f>IF(ISNA(VLOOKUP(AO52,dim_supporttype!B:C,2,FALSE)),"",VLOOKUP(AO52,dim_supporttype!B:C,2,FALSE))</f>
        <v>ofm0j7b5JPu</v>
      </c>
      <c r="AQ52" s="19" t="str">
        <f>IF(ISNA(VLOOKUP(TRIM(F52),dim_disaggs!A:B,2,FALSE)),"No Disagg",VLOOKUP(TRIM(F52),dim_disaggs!A:B,2,FALSE))</f>
        <v>No Disagg</v>
      </c>
      <c r="AR52" s="19" t="str">
        <f>IF(ISNA(VLOOKUP(AQ52,dim_disaggs!B:C,2,FALSE)),"",VLOOKUP(AQ52,dim_disaggs!B:C,2,FALSE))</f>
        <v>werJlVT6sf3</v>
      </c>
      <c r="AU52" s="72" t="s">
        <v>755</v>
      </c>
      <c r="AV52" s="73" t="s">
        <v>755</v>
      </c>
      <c r="AW52" s="66" t="s">
        <v>755</v>
      </c>
      <c r="AX52" s="66" t="s">
        <v>755</v>
      </c>
      <c r="BA52" s="105" t="str">
        <f t="shared" si="7"/>
        <v/>
      </c>
      <c r="BB52" s="20" t="str">
        <f t="shared" si="8"/>
        <v/>
      </c>
      <c r="BH52" s="76" t="s">
        <v>755</v>
      </c>
      <c r="BJ52" s="20" t="s">
        <v>755</v>
      </c>
      <c r="BK52" s="55" t="s">
        <v>755</v>
      </c>
      <c r="BL52" s="71" t="s">
        <v>755</v>
      </c>
      <c r="BM52" s="77" t="s">
        <v>755</v>
      </c>
      <c r="BN52" s="78" t="s">
        <v>755</v>
      </c>
      <c r="BO52" s="77" t="s">
        <v>755</v>
      </c>
      <c r="BP52" s="78" t="s">
        <v>755</v>
      </c>
    </row>
    <row r="53" spans="1:68" x14ac:dyDescent="0.2">
      <c r="A53" s="22" t="s">
        <v>95</v>
      </c>
      <c r="B53" s="4" t="s">
        <v>21316</v>
      </c>
      <c r="C53" s="22" t="s">
        <v>21471</v>
      </c>
      <c r="D53" s="22" t="s">
        <v>1</v>
      </c>
      <c r="E53" s="22" t="s">
        <v>310</v>
      </c>
      <c r="F53" s="22" t="s">
        <v>21324</v>
      </c>
      <c r="G53" s="20" t="s">
        <v>20086</v>
      </c>
      <c r="H53" s="22" t="s">
        <v>21451</v>
      </c>
      <c r="I53" s="19">
        <f t="shared" si="0"/>
        <v>41</v>
      </c>
      <c r="K53" s="22" t="s">
        <v>21311</v>
      </c>
      <c r="L53" s="95" t="str">
        <f>IF(M53&lt;&gt;"",IF(NOT(ISNA(INDEX(cc!B:B,MATCH(M53,cc!A:A,0)))),INDEX(cc!B:B,MATCH(M53,cc!A:A,0)),"0"),"")</f>
        <v>default</v>
      </c>
      <c r="M53" s="97" t="s">
        <v>13</v>
      </c>
      <c r="N53" s="28" t="str">
        <f t="shared" si="1"/>
        <v/>
      </c>
      <c r="O53" s="19" t="str">
        <f t="shared" si="2"/>
        <v>FBO_INITIATIVE (N, NoApp_NARRATIVE, Priority2/Activity3): FBO Initative</v>
      </c>
      <c r="P53" s="19" t="str">
        <f t="shared" si="3"/>
        <v>FBO_INITIATIVE (N, NoApp_NARRATIVE, Priority2/Activity3): FBO Initative</v>
      </c>
      <c r="Q53" s="19" t="str">
        <f t="shared" si="4"/>
        <v>FBO_INITIATIVE (N, NoApp_NARRATIVE, P2A3)</v>
      </c>
      <c r="R53" s="19" t="str">
        <f t="shared" si="5"/>
        <v>FBO_INITIATIVE_N_NoApp_NARRATIVE_P2A3</v>
      </c>
      <c r="S53" s="19" t="str">
        <f t="shared" si="6"/>
        <v>FBO_INITIATIVE_N_NoApp_NARRATIVE_P2A3_</v>
      </c>
      <c r="T53" s="19" t="b">
        <f>NOT(ISNA(VLOOKUP(B53,dbcodes!A:B,2,FALSE)))</f>
        <v>0</v>
      </c>
      <c r="U53" s="19" t="str">
        <f>IF(ISNA(VLOOKUP(B53,dbcodes!A:B,2,FALSE)),des!R2137,VLOOKUP(B53,dbcodes!A:B,2,FALSE))</f>
        <v>TX_TB_D_TA_Age_Agg_Sex_HIVStatus_TARGET</v>
      </c>
      <c r="W53" s="107">
        <f>IF(ISNA(VLOOKUP(C53,descriptions!A:B,2,FALSE)),des!V2124,IF(G53=" TARGET","Target ","")&amp;VLOOKUP(C53,descriptions!A:B,2,FALSE))</f>
        <v>0</v>
      </c>
      <c r="X53" s="22" t="s">
        <v>9</v>
      </c>
      <c r="Y53" s="20" t="s">
        <v>831</v>
      </c>
      <c r="Z53" s="20" t="s">
        <v>836</v>
      </c>
      <c r="AA53" s="20" t="s">
        <v>102</v>
      </c>
      <c r="AB53" s="20" t="s">
        <v>755</v>
      </c>
      <c r="AC53" s="19" t="str">
        <f>IF(AB53&lt;&gt;"",IF(NOT(ISNA(INDEX(os!A:A,MATCH(AB53,os!B:B,0)))),INDEX(os!A:A,MATCH(AB53,os!B:B,0)),"0"),"")</f>
        <v/>
      </c>
      <c r="AD53" s="20" t="s">
        <v>830</v>
      </c>
      <c r="AH53" s="93" t="str">
        <f>IF(NOT(ISNA(VLOOKUP(B:B,ResultsTargets!A:A,1,0))),"TRUE","")</f>
        <v>TRUE</v>
      </c>
      <c r="AI53" s="19" t="str">
        <f>IF(ISNA(VLOOKUP(C53,dim_techarea!A:B,2,FALSE)),"",VLOOKUP(C53,dim_techarea!A:B,2,FALSE))</f>
        <v>FBO_INITIATIVE</v>
      </c>
      <c r="AJ53" s="19" t="str">
        <f>IF(ISNA(VLOOKUP(AI53,dim_techarea!B:C,2,FALSE)),"",VLOOKUP(AI53,dim_techarea!B:C,2,FALSE))</f>
        <v>ihyEAYAbhFM</v>
      </c>
      <c r="AK53" s="19" t="str">
        <f>IF(ISNA(VLOOKUP(TRIM(G53),dim_targetsresults!A:B,2,FALSE)),"",VLOOKUP(TRIM(G53),dim_targetsresults!A:C,2,FALSE))</f>
        <v>MER Results</v>
      </c>
      <c r="AL53" s="19" t="str">
        <f>IF(ISNA(VLOOKUP(AK53,dim_targetsresults!B:C,2,FALSE)),"",VLOOKUP(AK53,dim_targetsresults!B:C,2,FALSE))</f>
        <v>Jh0jDM5yQ2E</v>
      </c>
      <c r="AM53" s="19" t="str">
        <f>IF(ISNA(VLOOKUP(TRIM(D53),dim_numeratordenominator!A:B,2,FALSE)),"",VLOOKUP(TRIM(D53),dim_numeratordenominator!A:C,2,FALSE))</f>
        <v>Numerator</v>
      </c>
      <c r="AN53" s="19" t="str">
        <f>IF(ISNA(VLOOKUP(AM53,dim_numeratordenominator!B:C,2,FALSE)),"",VLOOKUP(AM53,dim_numeratordenominator!B:C,2,FALSE))</f>
        <v>Som9NRMQqV7</v>
      </c>
      <c r="AO53" s="19" t="str">
        <f>IF(ISNA(VLOOKUP(TRIM(E53),dim_supporttype!A:B,2,FALSE)),"",VLOOKUP(TRIM(E53),dim_supporttype!A:C,2,FALSE))</f>
        <v>No Support Type Narratives</v>
      </c>
      <c r="AP53" s="19" t="str">
        <f>IF(ISNA(VLOOKUP(AO53,dim_supporttype!B:C,2,FALSE)),"",VLOOKUP(AO53,dim_supporttype!B:C,2,FALSE))</f>
        <v>ofm0j7b5JPu</v>
      </c>
      <c r="AQ53" s="19" t="str">
        <f>IF(ISNA(VLOOKUP(TRIM(F53),dim_disaggs!A:B,2,FALSE)),"No Disagg",VLOOKUP(TRIM(F53),dim_disaggs!A:B,2,FALSE))</f>
        <v>No Disagg</v>
      </c>
      <c r="AR53" s="19" t="str">
        <f>IF(ISNA(VLOOKUP(AQ53,dim_disaggs!B:C,2,FALSE)),"",VLOOKUP(AQ53,dim_disaggs!B:C,2,FALSE))</f>
        <v>werJlVT6sf3</v>
      </c>
      <c r="AU53" s="72" t="s">
        <v>755</v>
      </c>
      <c r="AV53" s="73" t="s">
        <v>755</v>
      </c>
      <c r="AW53" s="66" t="s">
        <v>755</v>
      </c>
      <c r="AX53" s="66" t="s">
        <v>755</v>
      </c>
      <c r="BA53" s="105" t="str">
        <f t="shared" si="7"/>
        <v/>
      </c>
      <c r="BB53" s="20" t="str">
        <f t="shared" si="8"/>
        <v/>
      </c>
      <c r="BH53" s="76" t="s">
        <v>755</v>
      </c>
      <c r="BJ53" s="20" t="s">
        <v>755</v>
      </c>
      <c r="BK53" s="55" t="s">
        <v>755</v>
      </c>
      <c r="BL53" s="71" t="s">
        <v>755</v>
      </c>
      <c r="BM53" s="77" t="s">
        <v>755</v>
      </c>
      <c r="BN53" s="78" t="s">
        <v>755</v>
      </c>
      <c r="BO53" s="77" t="s">
        <v>755</v>
      </c>
      <c r="BP53" s="78" t="s">
        <v>755</v>
      </c>
    </row>
    <row r="54" spans="1:68" x14ac:dyDescent="0.2">
      <c r="A54" s="22" t="s">
        <v>95</v>
      </c>
      <c r="B54" s="4" t="s">
        <v>21317</v>
      </c>
      <c r="C54" s="22" t="s">
        <v>21471</v>
      </c>
      <c r="D54" s="22" t="s">
        <v>1</v>
      </c>
      <c r="E54" s="22" t="s">
        <v>310</v>
      </c>
      <c r="F54" s="22" t="s">
        <v>21325</v>
      </c>
      <c r="G54" s="20" t="s">
        <v>20086</v>
      </c>
      <c r="H54" s="22" t="s">
        <v>21452</v>
      </c>
      <c r="I54" s="19">
        <f t="shared" si="0"/>
        <v>41</v>
      </c>
      <c r="K54" s="22" t="s">
        <v>21311</v>
      </c>
      <c r="L54" s="95" t="str">
        <f>IF(M54&lt;&gt;"",IF(NOT(ISNA(INDEX(cc!B:B,MATCH(M54,cc!A:A,0)))),INDEX(cc!B:B,MATCH(M54,cc!A:A,0)),"0"),"")</f>
        <v>default</v>
      </c>
      <c r="M54" s="97" t="s">
        <v>13</v>
      </c>
      <c r="N54" s="28" t="str">
        <f t="shared" si="1"/>
        <v/>
      </c>
      <c r="O54" s="19" t="str">
        <f t="shared" si="2"/>
        <v>FBO_INITIATIVE (N, NoApp_NARRATIVE, Priority2/Activity4): FBO Initative</v>
      </c>
      <c r="P54" s="19" t="str">
        <f t="shared" si="3"/>
        <v>FBO_INITIATIVE (N, NoApp_NARRATIVE, Priority2/Activity4): FBO Initative</v>
      </c>
      <c r="Q54" s="19" t="str">
        <f t="shared" si="4"/>
        <v>FBO_INITIATIVE (N, NoApp_NARRATIVE, P2A4)</v>
      </c>
      <c r="R54" s="19" t="str">
        <f t="shared" si="5"/>
        <v>FBO_INITIATIVE_N_NoApp_NARRATIVE_P2A4</v>
      </c>
      <c r="S54" s="19" t="str">
        <f t="shared" si="6"/>
        <v>FBO_INITIATIVE_N_NoApp_NARRATIVE_P2A4_</v>
      </c>
      <c r="T54" s="19" t="b">
        <f>NOT(ISNA(VLOOKUP(B54,dbcodes!A:B,2,FALSE)))</f>
        <v>0</v>
      </c>
      <c r="U54" s="19" t="str">
        <f>IF(ISNA(VLOOKUP(B54,dbcodes!A:B,2,FALSE)),des!R2138,VLOOKUP(B54,dbcodes!A:B,2,FALSE))</f>
        <v>TX_TB_D_DSD_HIVStatus_TARGET</v>
      </c>
      <c r="W54" s="107">
        <f>IF(ISNA(VLOOKUP(C54,descriptions!A:B,2,FALSE)),des!V2125,IF(G54=" TARGET","Target ","")&amp;VLOOKUP(C54,descriptions!A:B,2,FALSE))</f>
        <v>0</v>
      </c>
      <c r="X54" s="22" t="s">
        <v>9</v>
      </c>
      <c r="Y54" s="20" t="s">
        <v>831</v>
      </c>
      <c r="Z54" s="20" t="s">
        <v>836</v>
      </c>
      <c r="AA54" s="20" t="s">
        <v>102</v>
      </c>
      <c r="AB54" s="20" t="s">
        <v>755</v>
      </c>
      <c r="AC54" s="19" t="str">
        <f>IF(AB54&lt;&gt;"",IF(NOT(ISNA(INDEX(os!A:A,MATCH(AB54,os!B:B,0)))),INDEX(os!A:A,MATCH(AB54,os!B:B,0)),"0"),"")</f>
        <v/>
      </c>
      <c r="AD54" s="20" t="s">
        <v>830</v>
      </c>
      <c r="AH54" s="93" t="str">
        <f>IF(NOT(ISNA(VLOOKUP(B:B,ResultsTargets!A:A,1,0))),"TRUE","")</f>
        <v>TRUE</v>
      </c>
      <c r="AI54" s="19" t="str">
        <f>IF(ISNA(VLOOKUP(C54,dim_techarea!A:B,2,FALSE)),"",VLOOKUP(C54,dim_techarea!A:B,2,FALSE))</f>
        <v>FBO_INITIATIVE</v>
      </c>
      <c r="AJ54" s="19" t="str">
        <f>IF(ISNA(VLOOKUP(AI54,dim_techarea!B:C,2,FALSE)),"",VLOOKUP(AI54,dim_techarea!B:C,2,FALSE))</f>
        <v>ihyEAYAbhFM</v>
      </c>
      <c r="AK54" s="19" t="str">
        <f>IF(ISNA(VLOOKUP(TRIM(G54),dim_targetsresults!A:B,2,FALSE)),"",VLOOKUP(TRIM(G54),dim_targetsresults!A:C,2,FALSE))</f>
        <v>MER Results</v>
      </c>
      <c r="AL54" s="19" t="str">
        <f>IF(ISNA(VLOOKUP(AK54,dim_targetsresults!B:C,2,FALSE)),"",VLOOKUP(AK54,dim_targetsresults!B:C,2,FALSE))</f>
        <v>Jh0jDM5yQ2E</v>
      </c>
      <c r="AM54" s="19" t="str">
        <f>IF(ISNA(VLOOKUP(TRIM(D54),dim_numeratordenominator!A:B,2,FALSE)),"",VLOOKUP(TRIM(D54),dim_numeratordenominator!A:C,2,FALSE))</f>
        <v>Numerator</v>
      </c>
      <c r="AN54" s="19" t="str">
        <f>IF(ISNA(VLOOKUP(AM54,dim_numeratordenominator!B:C,2,FALSE)),"",VLOOKUP(AM54,dim_numeratordenominator!B:C,2,FALSE))</f>
        <v>Som9NRMQqV7</v>
      </c>
      <c r="AO54" s="19" t="str">
        <f>IF(ISNA(VLOOKUP(TRIM(E54),dim_supporttype!A:B,2,FALSE)),"",VLOOKUP(TRIM(E54),dim_supporttype!A:C,2,FALSE))</f>
        <v>No Support Type Narratives</v>
      </c>
      <c r="AP54" s="19" t="str">
        <f>IF(ISNA(VLOOKUP(AO54,dim_supporttype!B:C,2,FALSE)),"",VLOOKUP(AO54,dim_supporttype!B:C,2,FALSE))</f>
        <v>ofm0j7b5JPu</v>
      </c>
      <c r="AQ54" s="19" t="str">
        <f>IF(ISNA(VLOOKUP(TRIM(F54),dim_disaggs!A:B,2,FALSE)),"No Disagg",VLOOKUP(TRIM(F54),dim_disaggs!A:B,2,FALSE))</f>
        <v>No Disagg</v>
      </c>
      <c r="AR54" s="19" t="str">
        <f>IF(ISNA(VLOOKUP(AQ54,dim_disaggs!B:C,2,FALSE)),"",VLOOKUP(AQ54,dim_disaggs!B:C,2,FALSE))</f>
        <v>werJlVT6sf3</v>
      </c>
      <c r="AU54" s="72" t="s">
        <v>755</v>
      </c>
      <c r="AV54" s="73" t="s">
        <v>755</v>
      </c>
      <c r="AW54" s="66" t="s">
        <v>755</v>
      </c>
      <c r="AX54" s="66" t="s">
        <v>755</v>
      </c>
      <c r="BA54" s="105" t="str">
        <f t="shared" si="7"/>
        <v/>
      </c>
      <c r="BB54" s="20" t="str">
        <f t="shared" si="8"/>
        <v/>
      </c>
      <c r="BH54" s="76" t="s">
        <v>755</v>
      </c>
      <c r="BJ54" s="20" t="s">
        <v>755</v>
      </c>
      <c r="BK54" s="55" t="s">
        <v>755</v>
      </c>
      <c r="BL54" s="71" t="s">
        <v>755</v>
      </c>
      <c r="BM54" s="77" t="s">
        <v>755</v>
      </c>
      <c r="BN54" s="78" t="s">
        <v>755</v>
      </c>
      <c r="BO54" s="77" t="s">
        <v>755</v>
      </c>
      <c r="BP54" s="78" t="s">
        <v>755</v>
      </c>
    </row>
    <row r="55" spans="1:68" x14ac:dyDescent="0.2">
      <c r="A55" s="22" t="s">
        <v>95</v>
      </c>
      <c r="B55" s="4" t="s">
        <v>21527</v>
      </c>
      <c r="C55" s="22" t="s">
        <v>21471</v>
      </c>
      <c r="D55" s="22" t="s">
        <v>1</v>
      </c>
      <c r="E55" s="22" t="s">
        <v>310</v>
      </c>
      <c r="F55" s="22" t="s">
        <v>21319</v>
      </c>
      <c r="G55" s="22" t="s">
        <v>2442</v>
      </c>
      <c r="H55" s="22" t="s">
        <v>21318</v>
      </c>
      <c r="I55" s="19">
        <f t="shared" si="0"/>
        <v>48</v>
      </c>
      <c r="K55" s="22" t="s">
        <v>21311</v>
      </c>
      <c r="L55" s="95" t="str">
        <f>IF(M55&lt;&gt;"",IF(NOT(ISNA(INDEX(cc!B:B,MATCH(M55,cc!A:A,0)))),INDEX(cc!B:B,MATCH(M55,cc!A:A,0)),"0"),"")</f>
        <v>default</v>
      </c>
      <c r="M55" s="97" t="s">
        <v>13</v>
      </c>
      <c r="N55" s="28" t="str">
        <f t="shared" si="1"/>
        <v xml:space="preserve"> TARGET</v>
      </c>
      <c r="O55" s="19" t="str">
        <f t="shared" si="2"/>
        <v>FBO_INITIATIVE (N, NoApp_NARRATIVE, Priority1/Activity1) TARGET: FBO Initative</v>
      </c>
      <c r="P55" s="19" t="str">
        <f t="shared" si="3"/>
        <v>FBO_INITIATIVE (N, NoApp_NARRATIVE, Priority1/Activity1) TARGET: FBO Initative</v>
      </c>
      <c r="Q55" s="19" t="str">
        <f t="shared" si="4"/>
        <v>FBO_INITIATIVE (N, NoApp_NARRATIVE, P1A1) TARGET</v>
      </c>
      <c r="R55" s="19" t="str">
        <f t="shared" si="5"/>
        <v>FBO_INITIATIVE_N_NoApp_NARRATIVE_P1A1_TARGET</v>
      </c>
      <c r="S55" s="19" t="str">
        <f t="shared" si="6"/>
        <v>FBO_INITIATIVE_N_NoApp_NARRATIVE_P1A1_TARGET</v>
      </c>
      <c r="T55" s="19" t="b">
        <f>NOT(ISNA(VLOOKUP(B55,dbcodes!A:B,2,FALSE)))</f>
        <v>0</v>
      </c>
      <c r="U55" s="19" t="str">
        <f>IF(ISNA(VLOOKUP(B55,dbcodes!A:B,2,FALSE)),des!R2139,VLOOKUP(B55,dbcodes!A:B,2,FALSE))</f>
        <v>TX_TB_D_TA_HIVStatus_TARGET</v>
      </c>
      <c r="W55" s="107">
        <f>IF(ISNA(VLOOKUP(C55,descriptions!A:B,2,FALSE)),des!V2126,IF(G55=" TARGET","Target ","")&amp;VLOOKUP(C55,descriptions!A:B,2,FALSE))</f>
        <v>0</v>
      </c>
      <c r="X55" s="22" t="s">
        <v>9</v>
      </c>
      <c r="Y55" s="20" t="s">
        <v>831</v>
      </c>
      <c r="Z55" s="20" t="s">
        <v>836</v>
      </c>
      <c r="AA55" s="20" t="s">
        <v>102</v>
      </c>
      <c r="AB55" s="20" t="s">
        <v>755</v>
      </c>
      <c r="AC55" s="19" t="str">
        <f>IF(AB55&lt;&gt;"",IF(NOT(ISNA(INDEX(os!A:A,MATCH(AB55,os!B:B,0)))),INDEX(os!A:A,MATCH(AB55,os!B:B,0)),"0"),"")</f>
        <v/>
      </c>
      <c r="AD55" s="20" t="s">
        <v>830</v>
      </c>
      <c r="AH55" s="93" t="str">
        <f>IF(NOT(ISNA(VLOOKUP(B:B,ResultsTargets!A:A,1,0))),"TRUE","")</f>
        <v>TRUE</v>
      </c>
      <c r="AI55" s="19" t="str">
        <f>IF(ISNA(VLOOKUP(C55,dim_techarea!A:B,2,FALSE)),"",VLOOKUP(C55,dim_techarea!A:B,2,FALSE))</f>
        <v>FBO_INITIATIVE</v>
      </c>
      <c r="AJ55" s="19" t="str">
        <f>IF(ISNA(VLOOKUP(AI55,dim_techarea!B:C,2,FALSE)),"",VLOOKUP(AI55,dim_techarea!B:C,2,FALSE))</f>
        <v>ihyEAYAbhFM</v>
      </c>
      <c r="AK55" s="19" t="str">
        <f>IF(ISNA(VLOOKUP(TRIM(G55),dim_targetsresults!A:B,2,FALSE)),"",VLOOKUP(TRIM(G55),dim_targetsresults!A:C,2,FALSE))</f>
        <v>MER Targets</v>
      </c>
      <c r="AL55" s="19" t="str">
        <f>IF(ISNA(VLOOKUP(AK55,dim_targetsresults!B:C,2,FALSE)),"",VLOOKUP(AK55,dim_targetsresults!B:C,2,FALSE))</f>
        <v>W8imnja2Owd</v>
      </c>
      <c r="AM55" s="19" t="str">
        <f>IF(ISNA(VLOOKUP(TRIM(D55),dim_numeratordenominator!A:B,2,FALSE)),"",VLOOKUP(TRIM(D55),dim_numeratordenominator!A:C,2,FALSE))</f>
        <v>Numerator</v>
      </c>
      <c r="AN55" s="19" t="str">
        <f>IF(ISNA(VLOOKUP(AM55,dim_numeratordenominator!B:C,2,FALSE)),"",VLOOKUP(AM55,dim_numeratordenominator!B:C,2,FALSE))</f>
        <v>Som9NRMQqV7</v>
      </c>
      <c r="AO55" s="19" t="str">
        <f>IF(ISNA(VLOOKUP(TRIM(E55),dim_supporttype!A:B,2,FALSE)),"",VLOOKUP(TRIM(E55),dim_supporttype!A:C,2,FALSE))</f>
        <v>No Support Type Narratives</v>
      </c>
      <c r="AP55" s="19" t="str">
        <f>IF(ISNA(VLOOKUP(AO55,dim_supporttype!B:C,2,FALSE)),"",VLOOKUP(AO55,dim_supporttype!B:C,2,FALSE))</f>
        <v>ofm0j7b5JPu</v>
      </c>
      <c r="AQ55" s="19" t="str">
        <f>IF(ISNA(VLOOKUP(TRIM(F55),dim_disaggs!A:B,2,FALSE)),"No Disagg",VLOOKUP(TRIM(F55),dim_disaggs!A:B,2,FALSE))</f>
        <v>No Disagg</v>
      </c>
      <c r="AR55" s="19" t="str">
        <f>IF(ISNA(VLOOKUP(AQ55,dim_disaggs!B:C,2,FALSE)),"",VLOOKUP(AQ55,dim_disaggs!B:C,2,FALSE))</f>
        <v>werJlVT6sf3</v>
      </c>
      <c r="AU55" s="72" t="s">
        <v>755</v>
      </c>
      <c r="AV55" s="73" t="s">
        <v>755</v>
      </c>
      <c r="AW55" s="66" t="s">
        <v>755</v>
      </c>
      <c r="AX55" s="66" t="s">
        <v>755</v>
      </c>
      <c r="BA55" s="105" t="str">
        <f t="shared" si="7"/>
        <v/>
      </c>
      <c r="BB55" s="20" t="str">
        <f t="shared" si="8"/>
        <v/>
      </c>
      <c r="BH55" s="76" t="s">
        <v>755</v>
      </c>
      <c r="BJ55" s="20" t="s">
        <v>755</v>
      </c>
      <c r="BK55" s="55" t="s">
        <v>755</v>
      </c>
      <c r="BL55" s="71" t="s">
        <v>755</v>
      </c>
      <c r="BM55" s="77" t="s">
        <v>755</v>
      </c>
      <c r="BN55" s="78" t="s">
        <v>755</v>
      </c>
      <c r="BO55" s="77" t="s">
        <v>755</v>
      </c>
      <c r="BP55" s="78" t="s">
        <v>755</v>
      </c>
    </row>
    <row r="56" spans="1:68" x14ac:dyDescent="0.2">
      <c r="A56" s="22" t="s">
        <v>95</v>
      </c>
      <c r="B56" s="4" t="s">
        <v>21528</v>
      </c>
      <c r="C56" s="22" t="s">
        <v>21471</v>
      </c>
      <c r="D56" s="22" t="s">
        <v>1</v>
      </c>
      <c r="E56" s="22" t="s">
        <v>310</v>
      </c>
      <c r="F56" s="22" t="s">
        <v>21320</v>
      </c>
      <c r="G56" s="22" t="s">
        <v>2442</v>
      </c>
      <c r="H56" s="22" t="s">
        <v>21447</v>
      </c>
      <c r="I56" s="19">
        <f t="shared" si="0"/>
        <v>48</v>
      </c>
      <c r="K56" s="22" t="s">
        <v>21311</v>
      </c>
      <c r="L56" s="95" t="str">
        <f>IF(M56&lt;&gt;"",IF(NOT(ISNA(INDEX(cc!B:B,MATCH(M56,cc!A:A,0)))),INDEX(cc!B:B,MATCH(M56,cc!A:A,0)),"0"),"")</f>
        <v>default</v>
      </c>
      <c r="M56" s="97" t="s">
        <v>13</v>
      </c>
      <c r="N56" s="28" t="str">
        <f t="shared" si="1"/>
        <v xml:space="preserve"> TARGET</v>
      </c>
      <c r="O56" s="19" t="str">
        <f t="shared" si="2"/>
        <v>FBO_INITIATIVE (N, NoApp_NARRATIVE, Priority1/Activity2) TARGET: FBO Initative</v>
      </c>
      <c r="P56" s="19" t="str">
        <f t="shared" si="3"/>
        <v>FBO_INITIATIVE (N, NoApp_NARRATIVE, Priority1/Activity2) TARGET: FBO Initative</v>
      </c>
      <c r="Q56" s="19" t="str">
        <f t="shared" si="4"/>
        <v>FBO_INITIATIVE (N, NoApp_NARRATIVE, P1A2) TARGET</v>
      </c>
      <c r="R56" s="19" t="str">
        <f t="shared" si="5"/>
        <v>FBO_INITIATIVE_N_NoApp_NARRATIVE_P1A2_TARGET</v>
      </c>
      <c r="S56" s="19" t="str">
        <f t="shared" si="6"/>
        <v>FBO_INITIATIVE_N_NoApp_NARRATIVE_P1A2_TARGET</v>
      </c>
      <c r="T56" s="19" t="b">
        <f>NOT(ISNA(VLOOKUP(B56,dbcodes!A:B,2,FALSE)))</f>
        <v>0</v>
      </c>
      <c r="U56" s="19" t="str">
        <f>IF(ISNA(VLOOKUP(B56,dbcodes!A:B,2,FALSE)),des!R2140,VLOOKUP(B56,dbcodes!A:B,2,FALSE))</f>
        <v>TX_TB_D_DSD_PositiveScreen_TARGET</v>
      </c>
      <c r="W56" s="107">
        <f>IF(ISNA(VLOOKUP(C56,descriptions!A:B,2,FALSE)),des!V2127,IF(G56=" TARGET","Target ","")&amp;VLOOKUP(C56,descriptions!A:B,2,FALSE))</f>
        <v>0</v>
      </c>
      <c r="X56" s="22" t="s">
        <v>9</v>
      </c>
      <c r="Y56" s="20" t="s">
        <v>831</v>
      </c>
      <c r="Z56" s="20" t="s">
        <v>836</v>
      </c>
      <c r="AA56" s="20" t="s">
        <v>102</v>
      </c>
      <c r="AB56" s="20" t="s">
        <v>755</v>
      </c>
      <c r="AC56" s="19" t="str">
        <f>IF(AB56&lt;&gt;"",IF(NOT(ISNA(INDEX(os!A:A,MATCH(AB56,os!B:B,0)))),INDEX(os!A:A,MATCH(AB56,os!B:B,0)),"0"),"")</f>
        <v/>
      </c>
      <c r="AD56" s="20" t="s">
        <v>830</v>
      </c>
      <c r="AH56" s="93" t="str">
        <f>IF(NOT(ISNA(VLOOKUP(B:B,ResultsTargets!A:A,1,0))),"TRUE","")</f>
        <v>TRUE</v>
      </c>
      <c r="AI56" s="19" t="str">
        <f>IF(ISNA(VLOOKUP(C56,dim_techarea!A:B,2,FALSE)),"",VLOOKUP(C56,dim_techarea!A:B,2,FALSE))</f>
        <v>FBO_INITIATIVE</v>
      </c>
      <c r="AJ56" s="19" t="str">
        <f>IF(ISNA(VLOOKUP(AI56,dim_techarea!B:C,2,FALSE)),"",VLOOKUP(AI56,dim_techarea!B:C,2,FALSE))</f>
        <v>ihyEAYAbhFM</v>
      </c>
      <c r="AK56" s="19" t="str">
        <f>IF(ISNA(VLOOKUP(TRIM(G56),dim_targetsresults!A:B,2,FALSE)),"",VLOOKUP(TRIM(G56),dim_targetsresults!A:C,2,FALSE))</f>
        <v>MER Targets</v>
      </c>
      <c r="AL56" s="19" t="str">
        <f>IF(ISNA(VLOOKUP(AK56,dim_targetsresults!B:C,2,FALSE)),"",VLOOKUP(AK56,dim_targetsresults!B:C,2,FALSE))</f>
        <v>W8imnja2Owd</v>
      </c>
      <c r="AM56" s="19" t="str">
        <f>IF(ISNA(VLOOKUP(TRIM(D56),dim_numeratordenominator!A:B,2,FALSE)),"",VLOOKUP(TRIM(D56),dim_numeratordenominator!A:C,2,FALSE))</f>
        <v>Numerator</v>
      </c>
      <c r="AN56" s="19" t="str">
        <f>IF(ISNA(VLOOKUP(AM56,dim_numeratordenominator!B:C,2,FALSE)),"",VLOOKUP(AM56,dim_numeratordenominator!B:C,2,FALSE))</f>
        <v>Som9NRMQqV7</v>
      </c>
      <c r="AO56" s="19" t="str">
        <f>IF(ISNA(VLOOKUP(TRIM(E56),dim_supporttype!A:B,2,FALSE)),"",VLOOKUP(TRIM(E56),dim_supporttype!A:C,2,FALSE))</f>
        <v>No Support Type Narratives</v>
      </c>
      <c r="AP56" s="19" t="str">
        <f>IF(ISNA(VLOOKUP(AO56,dim_supporttype!B:C,2,FALSE)),"",VLOOKUP(AO56,dim_supporttype!B:C,2,FALSE))</f>
        <v>ofm0j7b5JPu</v>
      </c>
      <c r="AQ56" s="19" t="str">
        <f>IF(ISNA(VLOOKUP(TRIM(F56),dim_disaggs!A:B,2,FALSE)),"No Disagg",VLOOKUP(TRIM(F56),dim_disaggs!A:B,2,FALSE))</f>
        <v>No Disagg</v>
      </c>
      <c r="AR56" s="19" t="str">
        <f>IF(ISNA(VLOOKUP(AQ56,dim_disaggs!B:C,2,FALSE)),"",VLOOKUP(AQ56,dim_disaggs!B:C,2,FALSE))</f>
        <v>werJlVT6sf3</v>
      </c>
      <c r="AU56" s="72" t="s">
        <v>755</v>
      </c>
      <c r="AV56" s="73" t="s">
        <v>755</v>
      </c>
      <c r="AW56" s="66" t="s">
        <v>755</v>
      </c>
      <c r="AX56" s="66" t="s">
        <v>755</v>
      </c>
      <c r="BA56" s="105" t="str">
        <f t="shared" si="7"/>
        <v/>
      </c>
      <c r="BB56" s="20" t="str">
        <f t="shared" si="8"/>
        <v/>
      </c>
      <c r="BH56" s="76" t="s">
        <v>755</v>
      </c>
      <c r="BJ56" s="20" t="s">
        <v>755</v>
      </c>
      <c r="BK56" s="55" t="s">
        <v>755</v>
      </c>
      <c r="BL56" s="71" t="s">
        <v>755</v>
      </c>
      <c r="BM56" s="77" t="s">
        <v>755</v>
      </c>
      <c r="BN56" s="78" t="s">
        <v>755</v>
      </c>
      <c r="BO56" s="77" t="s">
        <v>755</v>
      </c>
      <c r="BP56" s="78" t="s">
        <v>755</v>
      </c>
    </row>
    <row r="57" spans="1:68" x14ac:dyDescent="0.2">
      <c r="A57" s="22" t="s">
        <v>95</v>
      </c>
      <c r="B57" s="4" t="s">
        <v>21529</v>
      </c>
      <c r="C57" s="22" t="s">
        <v>21471</v>
      </c>
      <c r="D57" s="22" t="s">
        <v>1</v>
      </c>
      <c r="E57" s="22" t="s">
        <v>310</v>
      </c>
      <c r="F57" s="22" t="s">
        <v>21321</v>
      </c>
      <c r="G57" s="22" t="s">
        <v>2442</v>
      </c>
      <c r="H57" s="22" t="s">
        <v>21448</v>
      </c>
      <c r="I57" s="19">
        <f t="shared" si="0"/>
        <v>48</v>
      </c>
      <c r="K57" s="22" t="s">
        <v>21311</v>
      </c>
      <c r="L57" s="95" t="str">
        <f>IF(M57&lt;&gt;"",IF(NOT(ISNA(INDEX(cc!B:B,MATCH(M57,cc!A:A,0)))),INDEX(cc!B:B,MATCH(M57,cc!A:A,0)),"0"),"")</f>
        <v>default</v>
      </c>
      <c r="M57" s="97" t="s">
        <v>13</v>
      </c>
      <c r="N57" s="28" t="str">
        <f t="shared" si="1"/>
        <v xml:space="preserve"> TARGET</v>
      </c>
      <c r="O57" s="19" t="str">
        <f t="shared" si="2"/>
        <v>FBO_INITIATIVE (N, NoApp_NARRATIVE, Priority1/Activity3) TARGET: FBO Initative</v>
      </c>
      <c r="P57" s="19" t="str">
        <f t="shared" si="3"/>
        <v>FBO_INITIATIVE (N, NoApp_NARRATIVE, Priority1/Activity3) TARGET: FBO Initative</v>
      </c>
      <c r="Q57" s="19" t="str">
        <f t="shared" si="4"/>
        <v>FBO_INITIATIVE (N, NoApp_NARRATIVE, P1A3) TARGET</v>
      </c>
      <c r="R57" s="19" t="str">
        <f t="shared" si="5"/>
        <v>FBO_INITIATIVE_N_NoApp_NARRATIVE_P1A3_TARGET</v>
      </c>
      <c r="S57" s="19" t="str">
        <f t="shared" si="6"/>
        <v>FBO_INITIATIVE_N_NoApp_NARRATIVE_P1A3_TARGET</v>
      </c>
      <c r="T57" s="19" t="b">
        <f>NOT(ISNA(VLOOKUP(B57,dbcodes!A:B,2,FALSE)))</f>
        <v>0</v>
      </c>
      <c r="U57" s="19" t="str">
        <f>IF(ISNA(VLOOKUP(B57,dbcodes!A:B,2,FALSE)),des!R2141,VLOOKUP(B57,dbcodes!A:B,2,FALSE))</f>
        <v>TX_TB_D_TA_PositiveScreen_TARGET</v>
      </c>
      <c r="W57" s="107">
        <f>IF(ISNA(VLOOKUP(C57,descriptions!A:B,2,FALSE)),des!V2128,IF(G57=" TARGET","Target ","")&amp;VLOOKUP(C57,descriptions!A:B,2,FALSE))</f>
        <v>0</v>
      </c>
      <c r="X57" s="22" t="s">
        <v>9</v>
      </c>
      <c r="Y57" s="20" t="s">
        <v>831</v>
      </c>
      <c r="Z57" s="20" t="s">
        <v>836</v>
      </c>
      <c r="AA57" s="20" t="s">
        <v>102</v>
      </c>
      <c r="AB57" s="20" t="s">
        <v>755</v>
      </c>
      <c r="AC57" s="19" t="str">
        <f>IF(AB57&lt;&gt;"",IF(NOT(ISNA(INDEX(os!A:A,MATCH(AB57,os!B:B,0)))),INDEX(os!A:A,MATCH(AB57,os!B:B,0)),"0"),"")</f>
        <v/>
      </c>
      <c r="AD57" s="20" t="s">
        <v>830</v>
      </c>
      <c r="AH57" s="93" t="str">
        <f>IF(NOT(ISNA(VLOOKUP(B:B,ResultsTargets!A:A,1,0))),"TRUE","")</f>
        <v>TRUE</v>
      </c>
      <c r="AI57" s="19" t="str">
        <f>IF(ISNA(VLOOKUP(C57,dim_techarea!A:B,2,FALSE)),"",VLOOKUP(C57,dim_techarea!A:B,2,FALSE))</f>
        <v>FBO_INITIATIVE</v>
      </c>
      <c r="AJ57" s="19" t="str">
        <f>IF(ISNA(VLOOKUP(AI57,dim_techarea!B:C,2,FALSE)),"",VLOOKUP(AI57,dim_techarea!B:C,2,FALSE))</f>
        <v>ihyEAYAbhFM</v>
      </c>
      <c r="AK57" s="19" t="str">
        <f>IF(ISNA(VLOOKUP(TRIM(G57),dim_targetsresults!A:B,2,FALSE)),"",VLOOKUP(TRIM(G57),dim_targetsresults!A:C,2,FALSE))</f>
        <v>MER Targets</v>
      </c>
      <c r="AL57" s="19" t="str">
        <f>IF(ISNA(VLOOKUP(AK57,dim_targetsresults!B:C,2,FALSE)),"",VLOOKUP(AK57,dim_targetsresults!B:C,2,FALSE))</f>
        <v>W8imnja2Owd</v>
      </c>
      <c r="AM57" s="19" t="str">
        <f>IF(ISNA(VLOOKUP(TRIM(D57),dim_numeratordenominator!A:B,2,FALSE)),"",VLOOKUP(TRIM(D57),dim_numeratordenominator!A:C,2,FALSE))</f>
        <v>Numerator</v>
      </c>
      <c r="AN57" s="19" t="str">
        <f>IF(ISNA(VLOOKUP(AM57,dim_numeratordenominator!B:C,2,FALSE)),"",VLOOKUP(AM57,dim_numeratordenominator!B:C,2,FALSE))</f>
        <v>Som9NRMQqV7</v>
      </c>
      <c r="AO57" s="19" t="str">
        <f>IF(ISNA(VLOOKUP(TRIM(E57),dim_supporttype!A:B,2,FALSE)),"",VLOOKUP(TRIM(E57),dim_supporttype!A:C,2,FALSE))</f>
        <v>No Support Type Narratives</v>
      </c>
      <c r="AP57" s="19" t="str">
        <f>IF(ISNA(VLOOKUP(AO57,dim_supporttype!B:C,2,FALSE)),"",VLOOKUP(AO57,dim_supporttype!B:C,2,FALSE))</f>
        <v>ofm0j7b5JPu</v>
      </c>
      <c r="AQ57" s="19" t="str">
        <f>IF(ISNA(VLOOKUP(TRIM(F57),dim_disaggs!A:B,2,FALSE)),"No Disagg",VLOOKUP(TRIM(F57),dim_disaggs!A:B,2,FALSE))</f>
        <v>No Disagg</v>
      </c>
      <c r="AR57" s="19" t="str">
        <f>IF(ISNA(VLOOKUP(AQ57,dim_disaggs!B:C,2,FALSE)),"",VLOOKUP(AQ57,dim_disaggs!B:C,2,FALSE))</f>
        <v>werJlVT6sf3</v>
      </c>
      <c r="AU57" s="72" t="s">
        <v>755</v>
      </c>
      <c r="AV57" s="73" t="s">
        <v>755</v>
      </c>
      <c r="AW57" s="66" t="s">
        <v>755</v>
      </c>
      <c r="AX57" s="66" t="s">
        <v>755</v>
      </c>
      <c r="BA57" s="105" t="str">
        <f t="shared" si="7"/>
        <v/>
      </c>
      <c r="BB57" s="20" t="str">
        <f t="shared" si="8"/>
        <v/>
      </c>
      <c r="BH57" s="76" t="s">
        <v>755</v>
      </c>
      <c r="BJ57" s="20" t="s">
        <v>755</v>
      </c>
      <c r="BK57" s="55" t="s">
        <v>755</v>
      </c>
      <c r="BL57" s="71" t="s">
        <v>755</v>
      </c>
      <c r="BM57" s="77" t="s">
        <v>755</v>
      </c>
      <c r="BN57" s="78" t="s">
        <v>755</v>
      </c>
      <c r="BO57" s="77" t="s">
        <v>755</v>
      </c>
      <c r="BP57" s="78" t="s">
        <v>755</v>
      </c>
    </row>
    <row r="58" spans="1:68" x14ac:dyDescent="0.2">
      <c r="A58" s="22" t="s">
        <v>95</v>
      </c>
      <c r="B58" s="4" t="s">
        <v>21530</v>
      </c>
      <c r="C58" s="22" t="s">
        <v>21471</v>
      </c>
      <c r="D58" s="22" t="s">
        <v>1</v>
      </c>
      <c r="E58" s="22" t="s">
        <v>310</v>
      </c>
      <c r="F58" s="22" t="s">
        <v>21322</v>
      </c>
      <c r="G58" s="22" t="s">
        <v>2442</v>
      </c>
      <c r="H58" s="22" t="s">
        <v>21449</v>
      </c>
      <c r="I58" s="19">
        <f t="shared" si="0"/>
        <v>48</v>
      </c>
      <c r="K58" s="22" t="s">
        <v>21311</v>
      </c>
      <c r="L58" s="95" t="str">
        <f>IF(M58&lt;&gt;"",IF(NOT(ISNA(INDEX(cc!B:B,MATCH(M58,cc!A:A,0)))),INDEX(cc!B:B,MATCH(M58,cc!A:A,0)),"0"),"")</f>
        <v>default</v>
      </c>
      <c r="M58" s="97" t="s">
        <v>13</v>
      </c>
      <c r="N58" s="28" t="str">
        <f t="shared" si="1"/>
        <v xml:space="preserve"> TARGET</v>
      </c>
      <c r="O58" s="19" t="str">
        <f t="shared" si="2"/>
        <v>FBO_INITIATIVE (N, NoApp_NARRATIVE, Priority2/Activity1) TARGET: FBO Initative</v>
      </c>
      <c r="P58" s="19" t="str">
        <f t="shared" si="3"/>
        <v>FBO_INITIATIVE (N, NoApp_NARRATIVE, Priority2/Activity1) TARGET: FBO Initative</v>
      </c>
      <c r="Q58" s="19" t="str">
        <f t="shared" si="4"/>
        <v>FBO_INITIATIVE (N, NoApp_NARRATIVE, P2A1) TARGET</v>
      </c>
      <c r="R58" s="19" t="str">
        <f t="shared" si="5"/>
        <v>FBO_INITIATIVE_N_NoApp_NARRATIVE_P2A1_TARGET</v>
      </c>
      <c r="S58" s="19" t="str">
        <f t="shared" si="6"/>
        <v>FBO_INITIATIVE_N_NoApp_NARRATIVE_P2A1_TARGET</v>
      </c>
      <c r="T58" s="19" t="b">
        <f>NOT(ISNA(VLOOKUP(B58,dbcodes!A:B,2,FALSE)))</f>
        <v>0</v>
      </c>
      <c r="U58" s="19" t="str">
        <f>IF(ISNA(VLOOKUP(B58,dbcodes!A:B,2,FALSE)),des!R2142,VLOOKUP(B58,dbcodes!A:B,2,FALSE))</f>
        <v>TX_TB_D_DSD_Specimen_Sent_TARGET</v>
      </c>
      <c r="W58" s="107">
        <f>IF(ISNA(VLOOKUP(C58,descriptions!A:B,2,FALSE)),des!V2129,IF(G58=" TARGET","Target ","")&amp;VLOOKUP(C58,descriptions!A:B,2,FALSE))</f>
        <v>0</v>
      </c>
      <c r="X58" s="22" t="s">
        <v>9</v>
      </c>
      <c r="Y58" s="20" t="s">
        <v>831</v>
      </c>
      <c r="Z58" s="20" t="s">
        <v>836</v>
      </c>
      <c r="AA58" s="20" t="s">
        <v>102</v>
      </c>
      <c r="AB58" s="20" t="s">
        <v>755</v>
      </c>
      <c r="AC58" s="19" t="str">
        <f>IF(AB58&lt;&gt;"",IF(NOT(ISNA(INDEX(os!A:A,MATCH(AB58,os!B:B,0)))),INDEX(os!A:A,MATCH(AB58,os!B:B,0)),"0"),"")</f>
        <v/>
      </c>
      <c r="AD58" s="20" t="s">
        <v>830</v>
      </c>
      <c r="AH58" s="93" t="str">
        <f>IF(NOT(ISNA(VLOOKUP(B:B,ResultsTargets!A:A,1,0))),"TRUE","")</f>
        <v>TRUE</v>
      </c>
      <c r="AI58" s="19" t="str">
        <f>IF(ISNA(VLOOKUP(C58,dim_techarea!A:B,2,FALSE)),"",VLOOKUP(C58,dim_techarea!A:B,2,FALSE))</f>
        <v>FBO_INITIATIVE</v>
      </c>
      <c r="AJ58" s="19" t="str">
        <f>IF(ISNA(VLOOKUP(AI58,dim_techarea!B:C,2,FALSE)),"",VLOOKUP(AI58,dim_techarea!B:C,2,FALSE))</f>
        <v>ihyEAYAbhFM</v>
      </c>
      <c r="AK58" s="19" t="str">
        <f>IF(ISNA(VLOOKUP(TRIM(G58),dim_targetsresults!A:B,2,FALSE)),"",VLOOKUP(TRIM(G58),dim_targetsresults!A:C,2,FALSE))</f>
        <v>MER Targets</v>
      </c>
      <c r="AL58" s="19" t="str">
        <f>IF(ISNA(VLOOKUP(AK58,dim_targetsresults!B:C,2,FALSE)),"",VLOOKUP(AK58,dim_targetsresults!B:C,2,FALSE))</f>
        <v>W8imnja2Owd</v>
      </c>
      <c r="AM58" s="19" t="str">
        <f>IF(ISNA(VLOOKUP(TRIM(D58),dim_numeratordenominator!A:B,2,FALSE)),"",VLOOKUP(TRIM(D58),dim_numeratordenominator!A:C,2,FALSE))</f>
        <v>Numerator</v>
      </c>
      <c r="AN58" s="19" t="str">
        <f>IF(ISNA(VLOOKUP(AM58,dim_numeratordenominator!B:C,2,FALSE)),"",VLOOKUP(AM58,dim_numeratordenominator!B:C,2,FALSE))</f>
        <v>Som9NRMQqV7</v>
      </c>
      <c r="AO58" s="19" t="str">
        <f>IF(ISNA(VLOOKUP(TRIM(E58),dim_supporttype!A:B,2,FALSE)),"",VLOOKUP(TRIM(E58),dim_supporttype!A:C,2,FALSE))</f>
        <v>No Support Type Narratives</v>
      </c>
      <c r="AP58" s="19" t="str">
        <f>IF(ISNA(VLOOKUP(AO58,dim_supporttype!B:C,2,FALSE)),"",VLOOKUP(AO58,dim_supporttype!B:C,2,FALSE))</f>
        <v>ofm0j7b5JPu</v>
      </c>
      <c r="AQ58" s="19" t="str">
        <f>IF(ISNA(VLOOKUP(TRIM(F58),dim_disaggs!A:B,2,FALSE)),"No Disagg",VLOOKUP(TRIM(F58),dim_disaggs!A:B,2,FALSE))</f>
        <v>No Disagg</v>
      </c>
      <c r="AR58" s="19" t="str">
        <f>IF(ISNA(VLOOKUP(AQ58,dim_disaggs!B:C,2,FALSE)),"",VLOOKUP(AQ58,dim_disaggs!B:C,2,FALSE))</f>
        <v>werJlVT6sf3</v>
      </c>
      <c r="AU58" s="72" t="s">
        <v>755</v>
      </c>
      <c r="AV58" s="73" t="s">
        <v>755</v>
      </c>
      <c r="AW58" s="66" t="s">
        <v>755</v>
      </c>
      <c r="AX58" s="66" t="s">
        <v>755</v>
      </c>
      <c r="BA58" s="105" t="str">
        <f t="shared" si="7"/>
        <v/>
      </c>
      <c r="BB58" s="20" t="str">
        <f t="shared" si="8"/>
        <v/>
      </c>
      <c r="BH58" s="76" t="s">
        <v>755</v>
      </c>
      <c r="BJ58" s="20" t="s">
        <v>755</v>
      </c>
      <c r="BK58" s="55" t="s">
        <v>755</v>
      </c>
      <c r="BL58" s="71" t="s">
        <v>755</v>
      </c>
      <c r="BM58" s="77" t="s">
        <v>755</v>
      </c>
      <c r="BN58" s="78" t="s">
        <v>755</v>
      </c>
      <c r="BO58" s="77" t="s">
        <v>755</v>
      </c>
      <c r="BP58" s="78" t="s">
        <v>755</v>
      </c>
    </row>
    <row r="59" spans="1:68" x14ac:dyDescent="0.2">
      <c r="A59" s="22" t="s">
        <v>95</v>
      </c>
      <c r="B59" s="4" t="s">
        <v>21531</v>
      </c>
      <c r="C59" s="22" t="s">
        <v>21471</v>
      </c>
      <c r="D59" s="22" t="s">
        <v>1</v>
      </c>
      <c r="E59" s="22" t="s">
        <v>310</v>
      </c>
      <c r="F59" s="22" t="s">
        <v>21323</v>
      </c>
      <c r="G59" s="22" t="s">
        <v>2442</v>
      </c>
      <c r="H59" s="22" t="s">
        <v>21450</v>
      </c>
      <c r="I59" s="19">
        <f t="shared" si="0"/>
        <v>48</v>
      </c>
      <c r="K59" s="22" t="s">
        <v>21311</v>
      </c>
      <c r="L59" s="95" t="str">
        <f>IF(M59&lt;&gt;"",IF(NOT(ISNA(INDEX(cc!B:B,MATCH(M59,cc!A:A,0)))),INDEX(cc!B:B,MATCH(M59,cc!A:A,0)),"0"),"")</f>
        <v>default</v>
      </c>
      <c r="M59" s="97" t="s">
        <v>13</v>
      </c>
      <c r="N59" s="28" t="str">
        <f t="shared" si="1"/>
        <v xml:space="preserve"> TARGET</v>
      </c>
      <c r="O59" s="19" t="str">
        <f t="shared" si="2"/>
        <v>FBO_INITIATIVE (N, NoApp_NARRATIVE, Priority2/Activity2) TARGET: FBO Initative</v>
      </c>
      <c r="P59" s="19" t="str">
        <f t="shared" si="3"/>
        <v>FBO_INITIATIVE (N, NoApp_NARRATIVE, Priority2/Activity2) TARGET: FBO Initative</v>
      </c>
      <c r="Q59" s="19" t="str">
        <f t="shared" si="4"/>
        <v>FBO_INITIATIVE (N, NoApp_NARRATIVE, P2A2) TARGET</v>
      </c>
      <c r="R59" s="19" t="str">
        <f t="shared" si="5"/>
        <v>FBO_INITIATIVE_N_NoApp_NARRATIVE_P2A2_TARGET</v>
      </c>
      <c r="S59" s="19" t="str">
        <f t="shared" si="6"/>
        <v>FBO_INITIATIVE_N_NoApp_NARRATIVE_P2A2_TARGET</v>
      </c>
      <c r="T59" s="19" t="b">
        <f>NOT(ISNA(VLOOKUP(B59,dbcodes!A:B,2,FALSE)))</f>
        <v>0</v>
      </c>
      <c r="U59" s="19" t="str">
        <f>IF(ISNA(VLOOKUP(B59,dbcodes!A:B,2,FALSE)),des!R2143,VLOOKUP(B59,dbcodes!A:B,2,FALSE))</f>
        <v>TX_TB_D_TA_Specimen_Sent_TARGET</v>
      </c>
      <c r="W59" s="107">
        <f>IF(ISNA(VLOOKUP(C59,descriptions!A:B,2,FALSE)),des!V2130,IF(G59=" TARGET","Target ","")&amp;VLOOKUP(C59,descriptions!A:B,2,FALSE))</f>
        <v>0</v>
      </c>
      <c r="X59" s="22" t="s">
        <v>9</v>
      </c>
      <c r="Y59" s="20" t="s">
        <v>831</v>
      </c>
      <c r="Z59" s="20" t="s">
        <v>836</v>
      </c>
      <c r="AA59" s="20" t="s">
        <v>102</v>
      </c>
      <c r="AB59" s="20" t="s">
        <v>755</v>
      </c>
      <c r="AC59" s="19" t="str">
        <f>IF(AB59&lt;&gt;"",IF(NOT(ISNA(INDEX(os!A:A,MATCH(AB59,os!B:B,0)))),INDEX(os!A:A,MATCH(AB59,os!B:B,0)),"0"),"")</f>
        <v/>
      </c>
      <c r="AD59" s="20" t="s">
        <v>830</v>
      </c>
      <c r="AH59" s="93" t="str">
        <f>IF(NOT(ISNA(VLOOKUP(B:B,ResultsTargets!A:A,1,0))),"TRUE","")</f>
        <v>TRUE</v>
      </c>
      <c r="AI59" s="19" t="str">
        <f>IF(ISNA(VLOOKUP(C59,dim_techarea!A:B,2,FALSE)),"",VLOOKUP(C59,dim_techarea!A:B,2,FALSE))</f>
        <v>FBO_INITIATIVE</v>
      </c>
      <c r="AJ59" s="19" t="str">
        <f>IF(ISNA(VLOOKUP(AI59,dim_techarea!B:C,2,FALSE)),"",VLOOKUP(AI59,dim_techarea!B:C,2,FALSE))</f>
        <v>ihyEAYAbhFM</v>
      </c>
      <c r="AK59" s="19" t="str">
        <f>IF(ISNA(VLOOKUP(TRIM(G59),dim_targetsresults!A:B,2,FALSE)),"",VLOOKUP(TRIM(G59),dim_targetsresults!A:C,2,FALSE))</f>
        <v>MER Targets</v>
      </c>
      <c r="AL59" s="19" t="str">
        <f>IF(ISNA(VLOOKUP(AK59,dim_targetsresults!B:C,2,FALSE)),"",VLOOKUP(AK59,dim_targetsresults!B:C,2,FALSE))</f>
        <v>W8imnja2Owd</v>
      </c>
      <c r="AM59" s="19" t="str">
        <f>IF(ISNA(VLOOKUP(TRIM(D59),dim_numeratordenominator!A:B,2,FALSE)),"",VLOOKUP(TRIM(D59),dim_numeratordenominator!A:C,2,FALSE))</f>
        <v>Numerator</v>
      </c>
      <c r="AN59" s="19" t="str">
        <f>IF(ISNA(VLOOKUP(AM59,dim_numeratordenominator!B:C,2,FALSE)),"",VLOOKUP(AM59,dim_numeratordenominator!B:C,2,FALSE))</f>
        <v>Som9NRMQqV7</v>
      </c>
      <c r="AO59" s="19" t="str">
        <f>IF(ISNA(VLOOKUP(TRIM(E59),dim_supporttype!A:B,2,FALSE)),"",VLOOKUP(TRIM(E59),dim_supporttype!A:C,2,FALSE))</f>
        <v>No Support Type Narratives</v>
      </c>
      <c r="AP59" s="19" t="str">
        <f>IF(ISNA(VLOOKUP(AO59,dim_supporttype!B:C,2,FALSE)),"",VLOOKUP(AO59,dim_supporttype!B:C,2,FALSE))</f>
        <v>ofm0j7b5JPu</v>
      </c>
      <c r="AQ59" s="19" t="str">
        <f>IF(ISNA(VLOOKUP(TRIM(F59),dim_disaggs!A:B,2,FALSE)),"No Disagg",VLOOKUP(TRIM(F59),dim_disaggs!A:B,2,FALSE))</f>
        <v>No Disagg</v>
      </c>
      <c r="AR59" s="19" t="str">
        <f>IF(ISNA(VLOOKUP(AQ59,dim_disaggs!B:C,2,FALSE)),"",VLOOKUP(AQ59,dim_disaggs!B:C,2,FALSE))</f>
        <v>werJlVT6sf3</v>
      </c>
      <c r="AU59" s="72" t="s">
        <v>755</v>
      </c>
      <c r="AV59" s="73" t="s">
        <v>755</v>
      </c>
      <c r="AW59" s="66" t="s">
        <v>755</v>
      </c>
      <c r="AX59" s="66" t="s">
        <v>755</v>
      </c>
      <c r="BA59" s="105" t="str">
        <f t="shared" si="7"/>
        <v/>
      </c>
      <c r="BB59" s="20" t="str">
        <f t="shared" si="8"/>
        <v/>
      </c>
      <c r="BH59" s="76" t="s">
        <v>755</v>
      </c>
      <c r="BJ59" s="20" t="s">
        <v>755</v>
      </c>
      <c r="BK59" s="55" t="s">
        <v>755</v>
      </c>
      <c r="BL59" s="71" t="s">
        <v>755</v>
      </c>
      <c r="BM59" s="77" t="s">
        <v>755</v>
      </c>
      <c r="BN59" s="78" t="s">
        <v>755</v>
      </c>
      <c r="BO59" s="77" t="s">
        <v>755</v>
      </c>
      <c r="BP59" s="78" t="s">
        <v>755</v>
      </c>
    </row>
    <row r="60" spans="1:68" x14ac:dyDescent="0.2">
      <c r="A60" s="22" t="s">
        <v>95</v>
      </c>
      <c r="B60" s="4" t="s">
        <v>21532</v>
      </c>
      <c r="C60" s="22" t="s">
        <v>21471</v>
      </c>
      <c r="D60" s="22" t="s">
        <v>1</v>
      </c>
      <c r="E60" s="22" t="s">
        <v>310</v>
      </c>
      <c r="F60" s="22" t="s">
        <v>21324</v>
      </c>
      <c r="G60" s="22" t="s">
        <v>2442</v>
      </c>
      <c r="H60" s="22" t="s">
        <v>21451</v>
      </c>
      <c r="I60" s="19">
        <f t="shared" si="0"/>
        <v>48</v>
      </c>
      <c r="K60" s="22" t="s">
        <v>21311</v>
      </c>
      <c r="L60" s="95" t="str">
        <f>IF(M60&lt;&gt;"",IF(NOT(ISNA(INDEX(cc!B:B,MATCH(M60,cc!A:A,0)))),INDEX(cc!B:B,MATCH(M60,cc!A:A,0)),"0"),"")</f>
        <v>default</v>
      </c>
      <c r="M60" s="97" t="s">
        <v>13</v>
      </c>
      <c r="N60" s="28" t="str">
        <f t="shared" si="1"/>
        <v xml:space="preserve"> TARGET</v>
      </c>
      <c r="O60" s="19" t="str">
        <f t="shared" si="2"/>
        <v>FBO_INITIATIVE (N, NoApp_NARRATIVE, Priority2/Activity3) TARGET: FBO Initative</v>
      </c>
      <c r="P60" s="19" t="str">
        <f t="shared" si="3"/>
        <v>FBO_INITIATIVE (N, NoApp_NARRATIVE, Priority2/Activity3) TARGET: FBO Initative</v>
      </c>
      <c r="Q60" s="19" t="str">
        <f t="shared" si="4"/>
        <v>FBO_INITIATIVE (N, NoApp_NARRATIVE, P2A3) TARGET</v>
      </c>
      <c r="R60" s="19" t="str">
        <f t="shared" si="5"/>
        <v>FBO_INITIATIVE_N_NoApp_NARRATIVE_P2A3_TARGET</v>
      </c>
      <c r="S60" s="19" t="str">
        <f t="shared" si="6"/>
        <v>FBO_INITIATIVE_N_NoApp_NARRATIVE_P2A3_TARGET</v>
      </c>
      <c r="T60" s="19" t="b">
        <f>NOT(ISNA(VLOOKUP(B60,dbcodes!A:B,2,FALSE)))</f>
        <v>0</v>
      </c>
      <c r="U60" s="19" t="str">
        <f>IF(ISNA(VLOOKUP(B60,dbcodes!A:B,2,FALSE)),des!R2144,VLOOKUP(B60,dbcodes!A:B,2,FALSE))</f>
        <v>TX_TB_D_DSD_Specimen_Sent_HIVStatus_TARGET</v>
      </c>
      <c r="W60" s="107">
        <f>IF(ISNA(VLOOKUP(C60,descriptions!A:B,2,FALSE)),des!V2131,IF(G60=" TARGET","Target ","")&amp;VLOOKUP(C60,descriptions!A:B,2,FALSE))</f>
        <v>0</v>
      </c>
      <c r="X60" s="22" t="s">
        <v>9</v>
      </c>
      <c r="Y60" s="20" t="s">
        <v>831</v>
      </c>
      <c r="Z60" s="20" t="s">
        <v>836</v>
      </c>
      <c r="AA60" s="20" t="s">
        <v>102</v>
      </c>
      <c r="AB60" s="20" t="s">
        <v>755</v>
      </c>
      <c r="AC60" s="19" t="str">
        <f>IF(AB60&lt;&gt;"",IF(NOT(ISNA(INDEX(os!A:A,MATCH(AB60,os!B:B,0)))),INDEX(os!A:A,MATCH(AB60,os!B:B,0)),"0"),"")</f>
        <v/>
      </c>
      <c r="AD60" s="20" t="s">
        <v>830</v>
      </c>
      <c r="AH60" s="93" t="str">
        <f>IF(NOT(ISNA(VLOOKUP(B:B,ResultsTargets!A:A,1,0))),"TRUE","")</f>
        <v>TRUE</v>
      </c>
      <c r="AI60" s="19" t="str">
        <f>IF(ISNA(VLOOKUP(C60,dim_techarea!A:B,2,FALSE)),"",VLOOKUP(C60,dim_techarea!A:B,2,FALSE))</f>
        <v>FBO_INITIATIVE</v>
      </c>
      <c r="AJ60" s="19" t="str">
        <f>IF(ISNA(VLOOKUP(AI60,dim_techarea!B:C,2,FALSE)),"",VLOOKUP(AI60,dim_techarea!B:C,2,FALSE))</f>
        <v>ihyEAYAbhFM</v>
      </c>
      <c r="AK60" s="19" t="str">
        <f>IF(ISNA(VLOOKUP(TRIM(G60),dim_targetsresults!A:B,2,FALSE)),"",VLOOKUP(TRIM(G60),dim_targetsresults!A:C,2,FALSE))</f>
        <v>MER Targets</v>
      </c>
      <c r="AL60" s="19" t="str">
        <f>IF(ISNA(VLOOKUP(AK60,dim_targetsresults!B:C,2,FALSE)),"",VLOOKUP(AK60,dim_targetsresults!B:C,2,FALSE))</f>
        <v>W8imnja2Owd</v>
      </c>
      <c r="AM60" s="19" t="str">
        <f>IF(ISNA(VLOOKUP(TRIM(D60),dim_numeratordenominator!A:B,2,FALSE)),"",VLOOKUP(TRIM(D60),dim_numeratordenominator!A:C,2,FALSE))</f>
        <v>Numerator</v>
      </c>
      <c r="AN60" s="19" t="str">
        <f>IF(ISNA(VLOOKUP(AM60,dim_numeratordenominator!B:C,2,FALSE)),"",VLOOKUP(AM60,dim_numeratordenominator!B:C,2,FALSE))</f>
        <v>Som9NRMQqV7</v>
      </c>
      <c r="AO60" s="19" t="str">
        <f>IF(ISNA(VLOOKUP(TRIM(E60),dim_supporttype!A:B,2,FALSE)),"",VLOOKUP(TRIM(E60),dim_supporttype!A:C,2,FALSE))</f>
        <v>No Support Type Narratives</v>
      </c>
      <c r="AP60" s="19" t="str">
        <f>IF(ISNA(VLOOKUP(AO60,dim_supporttype!B:C,2,FALSE)),"",VLOOKUP(AO60,dim_supporttype!B:C,2,FALSE))</f>
        <v>ofm0j7b5JPu</v>
      </c>
      <c r="AQ60" s="19" t="str">
        <f>IF(ISNA(VLOOKUP(TRIM(F60),dim_disaggs!A:B,2,FALSE)),"No Disagg",VLOOKUP(TRIM(F60),dim_disaggs!A:B,2,FALSE))</f>
        <v>No Disagg</v>
      </c>
      <c r="AR60" s="19" t="str">
        <f>IF(ISNA(VLOOKUP(AQ60,dim_disaggs!B:C,2,FALSE)),"",VLOOKUP(AQ60,dim_disaggs!B:C,2,FALSE))</f>
        <v>werJlVT6sf3</v>
      </c>
      <c r="AU60" s="72" t="s">
        <v>755</v>
      </c>
      <c r="AV60" s="73" t="s">
        <v>755</v>
      </c>
      <c r="AW60" s="66" t="s">
        <v>755</v>
      </c>
      <c r="AX60" s="66" t="s">
        <v>755</v>
      </c>
      <c r="BA60" s="105" t="str">
        <f t="shared" si="7"/>
        <v/>
      </c>
      <c r="BB60" s="20" t="str">
        <f t="shared" si="8"/>
        <v/>
      </c>
      <c r="BH60" s="76" t="s">
        <v>755</v>
      </c>
      <c r="BJ60" s="20" t="s">
        <v>755</v>
      </c>
      <c r="BK60" s="55" t="s">
        <v>755</v>
      </c>
      <c r="BL60" s="71" t="s">
        <v>755</v>
      </c>
      <c r="BM60" s="77" t="s">
        <v>755</v>
      </c>
      <c r="BN60" s="78" t="s">
        <v>755</v>
      </c>
      <c r="BO60" s="77" t="s">
        <v>755</v>
      </c>
      <c r="BP60" s="78" t="s">
        <v>755</v>
      </c>
    </row>
    <row r="61" spans="1:68" x14ac:dyDescent="0.2">
      <c r="A61" s="22" t="s">
        <v>95</v>
      </c>
      <c r="B61" s="4" t="s">
        <v>21533</v>
      </c>
      <c r="C61" s="22" t="s">
        <v>21471</v>
      </c>
      <c r="D61" s="22" t="s">
        <v>1</v>
      </c>
      <c r="E61" s="22" t="s">
        <v>310</v>
      </c>
      <c r="F61" s="22" t="s">
        <v>21325</v>
      </c>
      <c r="G61" s="22" t="s">
        <v>2442</v>
      </c>
      <c r="H61" s="22" t="s">
        <v>21452</v>
      </c>
      <c r="I61" s="19">
        <f t="shared" si="0"/>
        <v>48</v>
      </c>
      <c r="K61" s="22" t="s">
        <v>21311</v>
      </c>
      <c r="L61" s="95" t="str">
        <f>IF(M61&lt;&gt;"",IF(NOT(ISNA(INDEX(cc!B:B,MATCH(M61,cc!A:A,0)))),INDEX(cc!B:B,MATCH(M61,cc!A:A,0)),"0"),"")</f>
        <v>default</v>
      </c>
      <c r="M61" s="97" t="s">
        <v>13</v>
      </c>
      <c r="N61" s="28" t="str">
        <f t="shared" si="1"/>
        <v xml:space="preserve"> TARGET</v>
      </c>
      <c r="O61" s="19" t="str">
        <f t="shared" si="2"/>
        <v>FBO_INITIATIVE (N, NoApp_NARRATIVE, Priority2/Activity4) TARGET: FBO Initative</v>
      </c>
      <c r="P61" s="19" t="str">
        <f t="shared" si="3"/>
        <v>FBO_INITIATIVE (N, NoApp_NARRATIVE, Priority2/Activity4) TARGET: FBO Initative</v>
      </c>
      <c r="Q61" s="19" t="str">
        <f t="shared" si="4"/>
        <v>FBO_INITIATIVE (N, NoApp_NARRATIVE, P2A4) TARGET</v>
      </c>
      <c r="R61" s="19" t="str">
        <f t="shared" si="5"/>
        <v>FBO_INITIATIVE_N_NoApp_NARRATIVE_P2A4_TARGET</v>
      </c>
      <c r="S61" s="19" t="str">
        <f t="shared" si="6"/>
        <v>FBO_INITIATIVE_N_NoApp_NARRATIVE_P2A4_TARGET</v>
      </c>
      <c r="T61" s="19" t="b">
        <f>NOT(ISNA(VLOOKUP(B61,dbcodes!A:B,2,FALSE)))</f>
        <v>0</v>
      </c>
      <c r="U61" s="19" t="str">
        <f>IF(ISNA(VLOOKUP(B61,dbcodes!A:B,2,FALSE)),des!R2145,VLOOKUP(B61,dbcodes!A:B,2,FALSE))</f>
        <v>TX_TB_D_TA_Specimen_Sent_HIVStatus_TARGET</v>
      </c>
      <c r="W61" s="107">
        <f>IF(ISNA(VLOOKUP(C61,descriptions!A:B,2,FALSE)),des!V2132,IF(G61=" TARGET","Target ","")&amp;VLOOKUP(C61,descriptions!A:B,2,FALSE))</f>
        <v>0</v>
      </c>
      <c r="X61" s="22" t="s">
        <v>9</v>
      </c>
      <c r="Y61" s="20" t="s">
        <v>831</v>
      </c>
      <c r="Z61" s="20" t="s">
        <v>836</v>
      </c>
      <c r="AA61" s="20" t="s">
        <v>102</v>
      </c>
      <c r="AB61" s="20" t="s">
        <v>755</v>
      </c>
      <c r="AC61" s="19" t="str">
        <f>IF(AB61&lt;&gt;"",IF(NOT(ISNA(INDEX(os!A:A,MATCH(AB61,os!B:B,0)))),INDEX(os!A:A,MATCH(AB61,os!B:B,0)),"0"),"")</f>
        <v/>
      </c>
      <c r="AD61" s="20" t="s">
        <v>830</v>
      </c>
      <c r="AH61" s="93" t="str">
        <f>IF(NOT(ISNA(VLOOKUP(B:B,ResultsTargets!A:A,1,0))),"TRUE","")</f>
        <v>TRUE</v>
      </c>
      <c r="AI61" s="19" t="str">
        <f>IF(ISNA(VLOOKUP(C61,dim_techarea!A:B,2,FALSE)),"",VLOOKUP(C61,dim_techarea!A:B,2,FALSE))</f>
        <v>FBO_INITIATIVE</v>
      </c>
      <c r="AJ61" s="19" t="str">
        <f>IF(ISNA(VLOOKUP(AI61,dim_techarea!B:C,2,FALSE)),"",VLOOKUP(AI61,dim_techarea!B:C,2,FALSE))</f>
        <v>ihyEAYAbhFM</v>
      </c>
      <c r="AK61" s="19" t="str">
        <f>IF(ISNA(VLOOKUP(TRIM(G61),dim_targetsresults!A:B,2,FALSE)),"",VLOOKUP(TRIM(G61),dim_targetsresults!A:C,2,FALSE))</f>
        <v>MER Targets</v>
      </c>
      <c r="AL61" s="19" t="str">
        <f>IF(ISNA(VLOOKUP(AK61,dim_targetsresults!B:C,2,FALSE)),"",VLOOKUP(AK61,dim_targetsresults!B:C,2,FALSE))</f>
        <v>W8imnja2Owd</v>
      </c>
      <c r="AM61" s="19" t="str">
        <f>IF(ISNA(VLOOKUP(TRIM(D61),dim_numeratordenominator!A:B,2,FALSE)),"",VLOOKUP(TRIM(D61),dim_numeratordenominator!A:C,2,FALSE))</f>
        <v>Numerator</v>
      </c>
      <c r="AN61" s="19" t="str">
        <f>IF(ISNA(VLOOKUP(AM61,dim_numeratordenominator!B:C,2,FALSE)),"",VLOOKUP(AM61,dim_numeratordenominator!B:C,2,FALSE))</f>
        <v>Som9NRMQqV7</v>
      </c>
      <c r="AO61" s="19" t="str">
        <f>IF(ISNA(VLOOKUP(TRIM(E61),dim_supporttype!A:B,2,FALSE)),"",VLOOKUP(TRIM(E61),dim_supporttype!A:C,2,FALSE))</f>
        <v>No Support Type Narratives</v>
      </c>
      <c r="AP61" s="19" t="str">
        <f>IF(ISNA(VLOOKUP(AO61,dim_supporttype!B:C,2,FALSE)),"",VLOOKUP(AO61,dim_supporttype!B:C,2,FALSE))</f>
        <v>ofm0j7b5JPu</v>
      </c>
      <c r="AQ61" s="19" t="str">
        <f>IF(ISNA(VLOOKUP(TRIM(F61),dim_disaggs!A:B,2,FALSE)),"No Disagg",VLOOKUP(TRIM(F61),dim_disaggs!A:B,2,FALSE))</f>
        <v>No Disagg</v>
      </c>
      <c r="AR61" s="19" t="str">
        <f>IF(ISNA(VLOOKUP(AQ61,dim_disaggs!B:C,2,FALSE)),"",VLOOKUP(AQ61,dim_disaggs!B:C,2,FALSE))</f>
        <v>werJlVT6sf3</v>
      </c>
      <c r="AU61" s="72" t="s">
        <v>755</v>
      </c>
      <c r="AV61" s="73" t="s">
        <v>755</v>
      </c>
      <c r="AW61" s="66" t="s">
        <v>755</v>
      </c>
      <c r="AX61" s="66" t="s">
        <v>755</v>
      </c>
      <c r="BA61" s="105" t="str">
        <f t="shared" si="7"/>
        <v/>
      </c>
      <c r="BB61" s="20" t="str">
        <f t="shared" si="8"/>
        <v/>
      </c>
      <c r="BH61" s="76" t="s">
        <v>755</v>
      </c>
      <c r="BJ61" s="20" t="s">
        <v>755</v>
      </c>
      <c r="BK61" s="55" t="s">
        <v>755</v>
      </c>
      <c r="BL61" s="71" t="s">
        <v>755</v>
      </c>
      <c r="BM61" s="77" t="s">
        <v>755</v>
      </c>
      <c r="BN61" s="78" t="s">
        <v>755</v>
      </c>
      <c r="BO61" s="77" t="s">
        <v>755</v>
      </c>
      <c r="BP61" s="78" t="s">
        <v>755</v>
      </c>
    </row>
    <row r="62" spans="1:68" x14ac:dyDescent="0.2">
      <c r="A62" s="20" t="s">
        <v>95</v>
      </c>
      <c r="B62" s="20" t="s">
        <v>19789</v>
      </c>
      <c r="C62" s="20" t="s">
        <v>249</v>
      </c>
      <c r="D62" s="20" t="s">
        <v>1</v>
      </c>
      <c r="E62" s="20" t="s">
        <v>138</v>
      </c>
      <c r="F62" s="20" t="s">
        <v>19792</v>
      </c>
      <c r="G62" s="20" t="s">
        <v>20086</v>
      </c>
      <c r="H62" s="20" t="s">
        <v>19792</v>
      </c>
      <c r="I62" s="19">
        <f t="shared" si="0"/>
        <v>37</v>
      </c>
      <c r="K62" s="20" t="s">
        <v>248</v>
      </c>
      <c r="L62" s="95" t="str">
        <f>IF(M62&lt;&gt;"",IF(NOT(ISNA(INDEX(cc!B:B,MATCH(M62,cc!A:A,0)))),INDEX(cc!B:B,MATCH(M62,cc!A:A,0)),"0"),"")</f>
        <v>Service Delivery Point v2</v>
      </c>
      <c r="M62" s="97" t="s">
        <v>19791</v>
      </c>
      <c r="N62" s="28" t="str">
        <f t="shared" si="1"/>
        <v/>
      </c>
      <c r="O62" s="19" t="str">
        <f t="shared" si="2"/>
        <v>FPINT_SITE (N, NoApp, Serv Del Point): Providing voluntary FPS</v>
      </c>
      <c r="P62" s="19" t="str">
        <f t="shared" si="3"/>
        <v>FPINT_SITE (N, NoApp, Serv Del Point): Providing voluntary FPS</v>
      </c>
      <c r="Q62" s="19" t="str">
        <f t="shared" si="4"/>
        <v>FPINT_SITE (N, NoApp, Serv Del Point)</v>
      </c>
      <c r="R62" s="19" t="str">
        <f t="shared" si="5"/>
        <v>FPINT_SITE_N_NoApp_Serv_Del_Point</v>
      </c>
      <c r="S62" s="19" t="str">
        <f t="shared" si="6"/>
        <v>FPINT_SITE_N_NoApp_Serv_Del_Point_</v>
      </c>
      <c r="T62" s="19" t="b">
        <f>NOT(ISNA(VLOOKUP(B62,dbcodes!A:B,2,FALSE)))</f>
        <v>1</v>
      </c>
      <c r="U62" s="19" t="str">
        <f>IF(ISNA(VLOOKUP(B62,dbcodes!A:B,2,FALSE)),des!R2146,VLOOKUP(B62,dbcodes!A:B,2,FALSE))</f>
        <v>FPINT_SITE_N_NoApp_Serv_Del_Point</v>
      </c>
      <c r="W62" s="107" t="str">
        <f>IF(ISNA(VLOOKUP(C62,descriptions!A:B,2,FALSE)),des!V152,IF(G62=" TARGET","Target ","")&amp;VLOOKUP(C62,descriptions!A:B,2,FALSE))</f>
        <v>Enter the number of service delivery points, supported by your organization, at this site that directly provide integrated voluntary family planning services</v>
      </c>
      <c r="X62" s="20" t="s">
        <v>4</v>
      </c>
      <c r="Y62" s="20" t="s">
        <v>831</v>
      </c>
      <c r="Z62" s="20" t="s">
        <v>836</v>
      </c>
      <c r="AA62" s="20" t="s">
        <v>102</v>
      </c>
      <c r="AC62" s="19" t="str">
        <f>IF(AB62&lt;&gt;"",IF(NOT(ISNA(INDEX(os!A:A,MATCH(AB62,os!B:B,0)))),INDEX(os!A:A,MATCH(AB62,os!B:B,0)),"0"),"")</f>
        <v/>
      </c>
      <c r="AD62" s="20" t="s">
        <v>830</v>
      </c>
      <c r="AH62" s="93" t="str">
        <f>IF(NOT(ISNA(VLOOKUP(B:B,ResultsTargets!A:A,1,0))),"TRUE","")</f>
        <v>TRUE</v>
      </c>
      <c r="AI62" s="19" t="str">
        <f>IF(ISNA(VLOOKUP(C62,dim_techarea!A:B,2,FALSE)),"",VLOOKUP(C62,dim_techarea!A:B,2,FALSE))</f>
        <v>FPINT_SITE</v>
      </c>
      <c r="AJ62" s="19" t="str">
        <f>IF(ISNA(VLOOKUP(AI62,dim_techarea!B:C,2,FALSE)),"",VLOOKUP(AI62,dim_techarea!B:C,2,FALSE))</f>
        <v>CZplmfCbnv2</v>
      </c>
      <c r="AK62" s="19" t="str">
        <f>IF(ISNA(VLOOKUP(TRIM(G62),dim_targetsresults!A:B,2,FALSE)),"",VLOOKUP(TRIM(G62),dim_targetsresults!A:C,2,FALSE))</f>
        <v>MER Results</v>
      </c>
      <c r="AL62" s="19" t="str">
        <f>IF(ISNA(VLOOKUP(AK62,dim_targetsresults!B:C,2,FALSE)),"",VLOOKUP(AK62,dim_targetsresults!B:C,2,FALSE))</f>
        <v>Jh0jDM5yQ2E</v>
      </c>
      <c r="AM62" s="19" t="str">
        <f>IF(ISNA(VLOOKUP(TRIM(D62),dim_numeratordenominator!A:B,2,FALSE)),"",VLOOKUP(TRIM(D62),dim_numeratordenominator!A:C,2,FALSE))</f>
        <v>Numerator</v>
      </c>
      <c r="AN62" s="19" t="str">
        <f>IF(ISNA(VLOOKUP(AM62,dim_numeratordenominator!B:C,2,FALSE)),"",VLOOKUP(AM62,dim_numeratordenominator!B:C,2,FALSE))</f>
        <v>Som9NRMQqV7</v>
      </c>
      <c r="AO62" s="19" t="str">
        <f>IF(ISNA(VLOOKUP(TRIM(E62),dim_supporttype!A:B,2,FALSE)),"",VLOOKUP(TRIM(E62),dim_supporttype!A:C,2,FALSE))</f>
        <v>No Support Type</v>
      </c>
      <c r="AP62" s="19" t="str">
        <f>IF(ISNA(VLOOKUP(AO62,dim_supporttype!B:C,2,FALSE)),"",VLOOKUP(AO62,dim_supporttype!B:C,2,FALSE))</f>
        <v>npv1nsCoe0c</v>
      </c>
      <c r="AQ62" s="19" t="str">
        <f>IF(ISNA(VLOOKUP(TRIM(F62),dim_disaggs!A:B,2,FALSE)),"No Disagg",VLOOKUP(TRIM(F62),dim_disaggs!A:B,2,FALSE))</f>
        <v>Serv Del Point</v>
      </c>
      <c r="AR62" s="19" t="str">
        <f>IF(ISNA(VLOOKUP(AQ62,dim_disaggs!B:C,2,FALSE)),"",VLOOKUP(AQ62,dim_disaggs!B:C,2,FALSE))</f>
        <v>MnZ3dKn0flF</v>
      </c>
      <c r="AU62" s="72" t="s">
        <v>755</v>
      </c>
      <c r="AV62" s="73" t="s">
        <v>755</v>
      </c>
      <c r="AW62" s="66" t="s">
        <v>755</v>
      </c>
      <c r="AX62" s="66" t="s">
        <v>755</v>
      </c>
      <c r="BA62" s="105" t="str">
        <f t="shared" si="7"/>
        <v/>
      </c>
      <c r="BB62" s="20" t="str">
        <f t="shared" si="8"/>
        <v/>
      </c>
    </row>
    <row r="63" spans="1:68" x14ac:dyDescent="0.2">
      <c r="A63" s="20" t="s">
        <v>95</v>
      </c>
      <c r="B63" s="20" t="s">
        <v>643</v>
      </c>
      <c r="C63" s="20" t="s">
        <v>249</v>
      </c>
      <c r="D63" s="20" t="s">
        <v>1</v>
      </c>
      <c r="E63" s="20" t="s">
        <v>310</v>
      </c>
      <c r="G63" s="20" t="s">
        <v>20086</v>
      </c>
      <c r="I63" s="19">
        <f t="shared" si="0"/>
        <v>31</v>
      </c>
      <c r="K63" s="20" t="s">
        <v>248</v>
      </c>
      <c r="L63" s="95" t="str">
        <f>IF(M63&lt;&gt;"",IF(NOT(ISNA(INDEX(cc!B:B,MATCH(M63,cc!A:A,0)))),INDEX(cc!B:B,MATCH(M63,cc!A:A,0)),"0"),"")</f>
        <v>default</v>
      </c>
      <c r="M63" s="97" t="s">
        <v>13</v>
      </c>
      <c r="N63" s="28" t="str">
        <f t="shared" si="1"/>
        <v/>
      </c>
      <c r="O63" s="19" t="str">
        <f t="shared" si="2"/>
        <v>FPINT_SITE (N, NoApp_NARRATIVE): Providing voluntary FPS</v>
      </c>
      <c r="P63" s="19" t="str">
        <f t="shared" si="3"/>
        <v>FPINT_SITE (N, NoApp_NARRATIVE): Providing voluntary FPS</v>
      </c>
      <c r="Q63" s="19" t="str">
        <f t="shared" si="4"/>
        <v>FPINT_SITE (N, NoApp_NARRATIVE)</v>
      </c>
      <c r="R63" s="19" t="str">
        <f t="shared" si="5"/>
        <v>FPINT_SITE_N_NoApp_NARRATIVE</v>
      </c>
      <c r="S63" s="19" t="str">
        <f t="shared" si="6"/>
        <v>FPINT_SITE_N_NoApp_NARRATIVE_</v>
      </c>
      <c r="T63" s="19" t="b">
        <f>NOT(ISNA(VLOOKUP(B63,dbcodes!A:B,2,FALSE)))</f>
        <v>1</v>
      </c>
      <c r="U63" s="19" t="str">
        <f>IF(ISNA(VLOOKUP(B63,dbcodes!A:B,2,FALSE)),des!R2147,VLOOKUP(B63,dbcodes!A:B,2,FALSE))</f>
        <v>FPINT_SITE_N_NoApp_NARRATIVE</v>
      </c>
      <c r="W63" s="107" t="str">
        <f>IF(ISNA(VLOOKUP(C63,descriptions!A:B,2,FALSE)),des!V158,IF(G63=" TARGET","Target ","")&amp;VLOOKUP(C63,descriptions!A:B,2,FALSE))</f>
        <v>Enter the number of service delivery points, supported by your organization, at this site that directly provide integrated voluntary family planning services</v>
      </c>
      <c r="X63" s="20" t="s">
        <v>9</v>
      </c>
      <c r="Y63" s="20" t="s">
        <v>831</v>
      </c>
      <c r="Z63" s="20" t="s">
        <v>839</v>
      </c>
      <c r="AA63" s="20" t="s">
        <v>102</v>
      </c>
      <c r="AC63" s="19" t="str">
        <f>IF(AB63&lt;&gt;"",IF(NOT(ISNA(INDEX(os!A:A,MATCH(AB63,os!B:B,0)))),INDEX(os!A:A,MATCH(AB63,os!B:B,0)),"0"),"")</f>
        <v/>
      </c>
      <c r="AD63" s="20" t="s">
        <v>830</v>
      </c>
      <c r="AH63" s="93" t="str">
        <f>IF(NOT(ISNA(VLOOKUP(B:B,ResultsTargets!A:A,1,0))),"TRUE","")</f>
        <v>TRUE</v>
      </c>
      <c r="AI63" s="19" t="str">
        <f>IF(ISNA(VLOOKUP(C63,dim_techarea!A:B,2,FALSE)),"",VLOOKUP(C63,dim_techarea!A:B,2,FALSE))</f>
        <v>FPINT_SITE</v>
      </c>
      <c r="AJ63" s="19" t="str">
        <f>IF(ISNA(VLOOKUP(AI63,dim_techarea!B:C,2,FALSE)),"",VLOOKUP(AI63,dim_techarea!B:C,2,FALSE))</f>
        <v>CZplmfCbnv2</v>
      </c>
      <c r="AK63" s="19" t="str">
        <f>IF(ISNA(VLOOKUP(TRIM(G63),dim_targetsresults!A:B,2,FALSE)),"",VLOOKUP(TRIM(G63),dim_targetsresults!A:C,2,FALSE))</f>
        <v>MER Results</v>
      </c>
      <c r="AL63" s="19" t="str">
        <f>IF(ISNA(VLOOKUP(AK63,dim_targetsresults!B:C,2,FALSE)),"",VLOOKUP(AK63,dim_targetsresults!B:C,2,FALSE))</f>
        <v>Jh0jDM5yQ2E</v>
      </c>
      <c r="AM63" s="19" t="str">
        <f>IF(ISNA(VLOOKUP(TRIM(D63),dim_numeratordenominator!A:B,2,FALSE)),"",VLOOKUP(TRIM(D63),dim_numeratordenominator!A:C,2,FALSE))</f>
        <v>Numerator</v>
      </c>
      <c r="AN63" s="19" t="str">
        <f>IF(ISNA(VLOOKUP(AM63,dim_numeratordenominator!B:C,2,FALSE)),"",VLOOKUP(AM63,dim_numeratordenominator!B:C,2,FALSE))</f>
        <v>Som9NRMQqV7</v>
      </c>
      <c r="AO63" s="19" t="str">
        <f>IF(ISNA(VLOOKUP(TRIM(E63),dim_supporttype!A:B,2,FALSE)),"",VLOOKUP(TRIM(E63),dim_supporttype!A:C,2,FALSE))</f>
        <v>No Support Type Narratives</v>
      </c>
      <c r="AP63" s="19" t="str">
        <f>IF(ISNA(VLOOKUP(AO63,dim_supporttype!B:C,2,FALSE)),"",VLOOKUP(AO63,dim_supporttype!B:C,2,FALSE))</f>
        <v>ofm0j7b5JPu</v>
      </c>
      <c r="AQ63" s="19" t="str">
        <f>IF(ISNA(VLOOKUP(TRIM(F63),dim_disaggs!A:B,2,FALSE)),"No Disagg",VLOOKUP(TRIM(F63),dim_disaggs!A:B,2,FALSE))</f>
        <v>No Disagg</v>
      </c>
      <c r="AR63" s="19" t="str">
        <f>IF(ISNA(VLOOKUP(AQ63,dim_disaggs!B:C,2,FALSE)),"",VLOOKUP(AQ63,dim_disaggs!B:C,2,FALSE))</f>
        <v>werJlVT6sf3</v>
      </c>
      <c r="AU63" s="72" t="s">
        <v>755</v>
      </c>
      <c r="AV63" s="73" t="s">
        <v>755</v>
      </c>
      <c r="AW63" s="66" t="s">
        <v>755</v>
      </c>
      <c r="AX63" s="66" t="s">
        <v>755</v>
      </c>
      <c r="BA63" s="105" t="str">
        <f t="shared" si="7"/>
        <v/>
      </c>
      <c r="BB63" s="20" t="str">
        <f t="shared" si="8"/>
        <v/>
      </c>
    </row>
    <row r="64" spans="1:68" x14ac:dyDescent="0.2">
      <c r="A64" s="22" t="s">
        <v>95</v>
      </c>
      <c r="B64" s="21" t="s">
        <v>20215</v>
      </c>
      <c r="C64" s="20" t="s">
        <v>254</v>
      </c>
      <c r="D64" s="20" t="s">
        <v>1</v>
      </c>
      <c r="E64" s="20" t="s">
        <v>77</v>
      </c>
      <c r="F64" s="20" t="s">
        <v>20217</v>
      </c>
      <c r="G64" s="20" t="s">
        <v>20086</v>
      </c>
      <c r="H64" s="20" t="s">
        <v>20217</v>
      </c>
      <c r="I64" s="19">
        <f t="shared" si="0"/>
        <v>30</v>
      </c>
      <c r="J64" s="22"/>
      <c r="K64" s="20" t="s">
        <v>282</v>
      </c>
      <c r="L64" s="95" t="str">
        <f>IF(M64&lt;&gt;"",IF(NOT(ISNA(INDEX(cc!B:B,MATCH(M64,cc!A:A,0)))),INDEX(cc!B:B,MATCH(M64,cc!A:A,0)),"0"),"")</f>
        <v>Age (&lt;10-50+-uk, 10) and Sex</v>
      </c>
      <c r="M64" s="97" t="s">
        <v>20572</v>
      </c>
      <c r="N64" s="28" t="str">
        <f t="shared" si="1"/>
        <v/>
      </c>
      <c r="O64" s="19" t="str">
        <f t="shared" si="2"/>
        <v>GEND_GBV (N, DSD, Age/Sex/PEP): GBV Care</v>
      </c>
      <c r="P64" s="19" t="str">
        <f t="shared" si="3"/>
        <v>GEND_GBV (N, DSD, Age/Sex/PEP): GBV Care</v>
      </c>
      <c r="Q64" s="19" t="str">
        <f t="shared" si="4"/>
        <v>GEND_GBV (N, DSD, Age/Sex/PEP)</v>
      </c>
      <c r="R64" s="19" t="str">
        <f t="shared" si="5"/>
        <v>GEND_GBV_N_DSD_Age_Sex_PEP</v>
      </c>
      <c r="S64" s="19" t="str">
        <f t="shared" si="6"/>
        <v>GEND_GBV_N_DSD_Age_Sex_PEP_</v>
      </c>
      <c r="T64" s="19" t="b">
        <f>NOT(ISNA(VLOOKUP(B64,dbcodes!A:B,2,FALSE)))</f>
        <v>1</v>
      </c>
      <c r="U64" s="19" t="str">
        <f>IF(ISNA(VLOOKUP(B64,dbcodes!A:B,2,FALSE)),des!R2148,VLOOKUP(B64,dbcodes!A:B,2,FALSE))</f>
        <v>GEND_GBV_N_DSD_Age_Sex_PEP</v>
      </c>
      <c r="W64" s="107" t="str">
        <f>IF(ISNA(VLOOKUP(C64,descriptions!A:B,2,FALSE)),des!V171,IF(G64=" TARGET","Target ","")&amp;VLOOKUP(C64,descriptions!A:B,2,FALSE))</f>
        <v>Number of people receiving post-GBV care based on the minimum package</v>
      </c>
      <c r="X64" s="20" t="s">
        <v>4</v>
      </c>
      <c r="Y64" s="20" t="s">
        <v>831</v>
      </c>
      <c r="Z64" s="20" t="s">
        <v>836</v>
      </c>
      <c r="AA64" s="20" t="s">
        <v>102</v>
      </c>
      <c r="AB64" s="20" t="s">
        <v>755</v>
      </c>
      <c r="AC64" s="19" t="str">
        <f>IF(AB64&lt;&gt;"",IF(NOT(ISNA(INDEX(os!A:A,MATCH(AB64,os!B:B,0)))),INDEX(os!A:A,MATCH(AB64,os!B:B,0)),"0"),"")</f>
        <v/>
      </c>
      <c r="AD64" s="20" t="s">
        <v>830</v>
      </c>
      <c r="AH64" s="93" t="str">
        <f>IF(NOT(ISNA(VLOOKUP(B:B,ResultsTargets!A:A,1,0))),"TRUE","")</f>
        <v>TRUE</v>
      </c>
      <c r="AI64" s="19" t="str">
        <f>IF(ISNA(VLOOKUP(C64,dim_techarea!A:B,2,FALSE)),"",VLOOKUP(C64,dim_techarea!A:B,2,FALSE))</f>
        <v>GEND_GBV</v>
      </c>
      <c r="AJ64" s="19" t="str">
        <f>IF(ISNA(VLOOKUP(AI64,dim_techarea!B:C,2,FALSE)),"",VLOOKUP(AI64,dim_techarea!B:C,2,FALSE))</f>
        <v>vw3VoiA4D0s</v>
      </c>
      <c r="AK64" s="19" t="str">
        <f>IF(ISNA(VLOOKUP(TRIM(G64),dim_targetsresults!A:B,2,FALSE)),"",VLOOKUP(TRIM(G64),dim_targetsresults!A:C,2,FALSE))</f>
        <v>MER Results</v>
      </c>
      <c r="AL64" s="19" t="str">
        <f>IF(ISNA(VLOOKUP(AK64,dim_targetsresults!B:C,2,FALSE)),"",VLOOKUP(AK64,dim_targetsresults!B:C,2,FALSE))</f>
        <v>Jh0jDM5yQ2E</v>
      </c>
      <c r="AM64" s="19" t="str">
        <f>IF(ISNA(VLOOKUP(TRIM(D64),dim_numeratordenominator!A:B,2,FALSE)),"",VLOOKUP(TRIM(D64),dim_numeratordenominator!A:C,2,FALSE))</f>
        <v>Numerator</v>
      </c>
      <c r="AN64" s="19" t="str">
        <f>IF(ISNA(VLOOKUP(AM64,dim_numeratordenominator!B:C,2,FALSE)),"",VLOOKUP(AM64,dim_numeratordenominator!B:C,2,FALSE))</f>
        <v>Som9NRMQqV7</v>
      </c>
      <c r="AO64" s="19" t="str">
        <f>IF(ISNA(VLOOKUP(TRIM(E64),dim_supporttype!A:B,2,FALSE)),"",VLOOKUP(TRIM(E64),dim_supporttype!A:C,2,FALSE))</f>
        <v>DSD</v>
      </c>
      <c r="AP64" s="19" t="str">
        <f>IF(ISNA(VLOOKUP(AO64,dim_supporttype!B:C,2,FALSE)),"",VLOOKUP(AO64,dim_supporttype!B:C,2,FALSE))</f>
        <v>iM13vdNLWKb</v>
      </c>
      <c r="AQ64" s="19" t="str">
        <f>IF(ISNA(VLOOKUP(TRIM(F64),dim_disaggs!A:B,2,FALSE)),"No Disagg",VLOOKUP(TRIM(F64),dim_disaggs!A:B,2,FALSE))</f>
        <v>Age/Sex/PEP</v>
      </c>
      <c r="AR64" s="19" t="str">
        <f>IF(ISNA(VLOOKUP(AQ64,dim_disaggs!B:C,2,FALSE)),"",VLOOKUP(AQ64,dim_disaggs!B:C,2,FALSE))</f>
        <v>Zy3Z9iGMz2t</v>
      </c>
      <c r="AU64" s="72" t="s">
        <v>755</v>
      </c>
      <c r="AV64" s="73" t="s">
        <v>755</v>
      </c>
      <c r="AW64" s="66" t="s">
        <v>755</v>
      </c>
      <c r="AX64" s="66" t="s">
        <v>755</v>
      </c>
      <c r="BA64" s="105" t="str">
        <f t="shared" si="7"/>
        <v/>
      </c>
      <c r="BB64" s="20" t="str">
        <f t="shared" si="8"/>
        <v/>
      </c>
      <c r="BE64" s="75" t="s">
        <v>755</v>
      </c>
      <c r="BF64" s="73" t="s">
        <v>755</v>
      </c>
      <c r="BG64" s="55" t="s">
        <v>755</v>
      </c>
      <c r="BH64" s="76" t="s">
        <v>755</v>
      </c>
      <c r="BI64" s="20" t="s">
        <v>755</v>
      </c>
      <c r="BJ64" s="20" t="s">
        <v>755</v>
      </c>
      <c r="BK64" s="55" t="s">
        <v>755</v>
      </c>
      <c r="BL64" s="71" t="s">
        <v>755</v>
      </c>
      <c r="BM64" s="77" t="s">
        <v>755</v>
      </c>
      <c r="BN64" s="78" t="s">
        <v>755</v>
      </c>
      <c r="BO64" s="77" t="s">
        <v>755</v>
      </c>
      <c r="BP64" s="78" t="s">
        <v>755</v>
      </c>
    </row>
    <row r="65" spans="1:68" x14ac:dyDescent="0.2">
      <c r="A65" s="22" t="s">
        <v>95</v>
      </c>
      <c r="B65" s="21" t="s">
        <v>20216</v>
      </c>
      <c r="C65" s="20" t="s">
        <v>254</v>
      </c>
      <c r="D65" s="20" t="s">
        <v>1</v>
      </c>
      <c r="E65" s="20" t="s">
        <v>78</v>
      </c>
      <c r="F65" s="20" t="s">
        <v>20217</v>
      </c>
      <c r="G65" s="20" t="s">
        <v>20086</v>
      </c>
      <c r="H65" s="20" t="s">
        <v>20217</v>
      </c>
      <c r="I65" s="19">
        <f t="shared" si="0"/>
        <v>29</v>
      </c>
      <c r="J65" s="22"/>
      <c r="K65" s="20" t="s">
        <v>282</v>
      </c>
      <c r="L65" s="95" t="str">
        <f>IF(M65&lt;&gt;"",IF(NOT(ISNA(INDEX(cc!B:B,MATCH(M65,cc!A:A,0)))),INDEX(cc!B:B,MATCH(M65,cc!A:A,0)),"0"),"")</f>
        <v>Age (&lt;10-50+-uk, 10) and Sex</v>
      </c>
      <c r="M65" s="97" t="s">
        <v>20572</v>
      </c>
      <c r="N65" s="28" t="str">
        <f t="shared" si="1"/>
        <v/>
      </c>
      <c r="O65" s="19" t="str">
        <f t="shared" si="2"/>
        <v>GEND_GBV (N, TA, Age/Sex/PEP): GBV Care</v>
      </c>
      <c r="P65" s="19" t="str">
        <f t="shared" si="3"/>
        <v>GEND_GBV (N, TA, Age/Sex/PEP): GBV Care</v>
      </c>
      <c r="Q65" s="19" t="str">
        <f t="shared" si="4"/>
        <v>GEND_GBV (N, TA, Age/Sex/PEP)</v>
      </c>
      <c r="R65" s="19" t="str">
        <f t="shared" si="5"/>
        <v>GEND_GBV_N_TA_Age_Sex_PEP</v>
      </c>
      <c r="S65" s="19" t="str">
        <f t="shared" si="6"/>
        <v>GEND_GBV_N_TA_Age_Sex_PEP_</v>
      </c>
      <c r="T65" s="19" t="b">
        <f>NOT(ISNA(VLOOKUP(B65,dbcodes!A:B,2,FALSE)))</f>
        <v>1</v>
      </c>
      <c r="U65" s="19" t="str">
        <f>IF(ISNA(VLOOKUP(B65,dbcodes!A:B,2,FALSE)),des!R2149,VLOOKUP(B65,dbcodes!A:B,2,FALSE))</f>
        <v>GEND_GBV_N_TA_Age_Sex_PEP</v>
      </c>
      <c r="W65" s="107" t="str">
        <f>IF(ISNA(VLOOKUP(C65,descriptions!A:B,2,FALSE)),des!V172,IF(G65=" TARGET","Target ","")&amp;VLOOKUP(C65,descriptions!A:B,2,FALSE))</f>
        <v>Number of people receiving post-GBV care based on the minimum package</v>
      </c>
      <c r="X65" s="20" t="s">
        <v>4</v>
      </c>
      <c r="Y65" s="20" t="s">
        <v>831</v>
      </c>
      <c r="Z65" s="20" t="s">
        <v>836</v>
      </c>
      <c r="AA65" s="20" t="s">
        <v>102</v>
      </c>
      <c r="AB65" s="20" t="s">
        <v>755</v>
      </c>
      <c r="AC65" s="19" t="str">
        <f>IF(AB65&lt;&gt;"",IF(NOT(ISNA(INDEX(os!A:A,MATCH(AB65,os!B:B,0)))),INDEX(os!A:A,MATCH(AB65,os!B:B,0)),"0"),"")</f>
        <v/>
      </c>
      <c r="AD65" s="20" t="s">
        <v>830</v>
      </c>
      <c r="AH65" s="93" t="str">
        <f>IF(NOT(ISNA(VLOOKUP(B:B,ResultsTargets!A:A,1,0))),"TRUE","")</f>
        <v>TRUE</v>
      </c>
      <c r="AI65" s="19" t="str">
        <f>IF(ISNA(VLOOKUP(C65,dim_techarea!A:B,2,FALSE)),"",VLOOKUP(C65,dim_techarea!A:B,2,FALSE))</f>
        <v>GEND_GBV</v>
      </c>
      <c r="AJ65" s="19" t="str">
        <f>IF(ISNA(VLOOKUP(AI65,dim_techarea!B:C,2,FALSE)),"",VLOOKUP(AI65,dim_techarea!B:C,2,FALSE))</f>
        <v>vw3VoiA4D0s</v>
      </c>
      <c r="AK65" s="19" t="str">
        <f>IF(ISNA(VLOOKUP(TRIM(G65),dim_targetsresults!A:B,2,FALSE)),"",VLOOKUP(TRIM(G65),dim_targetsresults!A:C,2,FALSE))</f>
        <v>MER Results</v>
      </c>
      <c r="AL65" s="19" t="str">
        <f>IF(ISNA(VLOOKUP(AK65,dim_targetsresults!B:C,2,FALSE)),"",VLOOKUP(AK65,dim_targetsresults!B:C,2,FALSE))</f>
        <v>Jh0jDM5yQ2E</v>
      </c>
      <c r="AM65" s="19" t="str">
        <f>IF(ISNA(VLOOKUP(TRIM(D65),dim_numeratordenominator!A:B,2,FALSE)),"",VLOOKUP(TRIM(D65),dim_numeratordenominator!A:C,2,FALSE))</f>
        <v>Numerator</v>
      </c>
      <c r="AN65" s="19" t="str">
        <f>IF(ISNA(VLOOKUP(AM65,dim_numeratordenominator!B:C,2,FALSE)),"",VLOOKUP(AM65,dim_numeratordenominator!B:C,2,FALSE))</f>
        <v>Som9NRMQqV7</v>
      </c>
      <c r="AO65" s="19" t="str">
        <f>IF(ISNA(VLOOKUP(TRIM(E65),dim_supporttype!A:B,2,FALSE)),"",VLOOKUP(TRIM(E65),dim_supporttype!A:C,2,FALSE))</f>
        <v>TA</v>
      </c>
      <c r="AP65" s="19" t="str">
        <f>IF(ISNA(VLOOKUP(AO65,dim_supporttype!B:C,2,FALSE)),"",VLOOKUP(AO65,dim_supporttype!B:C,2,FALSE))</f>
        <v>cRAGKdWIDn4</v>
      </c>
      <c r="AQ65" s="19" t="str">
        <f>IF(ISNA(VLOOKUP(TRIM(F65),dim_disaggs!A:B,2,FALSE)),"No Disagg",VLOOKUP(TRIM(F65),dim_disaggs!A:B,2,FALSE))</f>
        <v>Age/Sex/PEP</v>
      </c>
      <c r="AR65" s="19" t="str">
        <f>IF(ISNA(VLOOKUP(AQ65,dim_disaggs!B:C,2,FALSE)),"",VLOOKUP(AQ65,dim_disaggs!B:C,2,FALSE))</f>
        <v>Zy3Z9iGMz2t</v>
      </c>
      <c r="AU65" s="72" t="s">
        <v>755</v>
      </c>
      <c r="AV65" s="73" t="s">
        <v>755</v>
      </c>
      <c r="AW65" s="66" t="s">
        <v>755</v>
      </c>
      <c r="AX65" s="66" t="s">
        <v>755</v>
      </c>
      <c r="BA65" s="105" t="str">
        <f t="shared" si="7"/>
        <v/>
      </c>
      <c r="BB65" s="20" t="str">
        <f t="shared" si="8"/>
        <v/>
      </c>
      <c r="BE65" s="75" t="s">
        <v>755</v>
      </c>
      <c r="BF65" s="73" t="s">
        <v>755</v>
      </c>
      <c r="BG65" s="55" t="s">
        <v>755</v>
      </c>
      <c r="BH65" s="76" t="s">
        <v>755</v>
      </c>
      <c r="BI65" s="20" t="s">
        <v>755</v>
      </c>
      <c r="BJ65" s="20" t="s">
        <v>755</v>
      </c>
      <c r="BK65" s="55" t="s">
        <v>755</v>
      </c>
      <c r="BL65" s="71" t="s">
        <v>755</v>
      </c>
      <c r="BM65" s="77" t="s">
        <v>755</v>
      </c>
      <c r="BN65" s="78" t="s">
        <v>755</v>
      </c>
      <c r="BO65" s="77" t="s">
        <v>755</v>
      </c>
      <c r="BP65" s="78" t="s">
        <v>755</v>
      </c>
    </row>
    <row r="66" spans="1:68" x14ac:dyDescent="0.2">
      <c r="A66" s="22" t="s">
        <v>95</v>
      </c>
      <c r="B66" s="21" t="s">
        <v>20213</v>
      </c>
      <c r="C66" s="20" t="s">
        <v>254</v>
      </c>
      <c r="D66" s="20" t="s">
        <v>1</v>
      </c>
      <c r="E66" s="20" t="s">
        <v>77</v>
      </c>
      <c r="F66" s="20" t="s">
        <v>541</v>
      </c>
      <c r="G66" s="20" t="s">
        <v>20086</v>
      </c>
      <c r="H66" s="20" t="s">
        <v>541</v>
      </c>
      <c r="I66" s="19">
        <f t="shared" ref="I66:I129" si="9">LEN(Q66)</f>
        <v>42</v>
      </c>
      <c r="J66" s="22" t="s">
        <v>205</v>
      </c>
      <c r="K66" s="20" t="s">
        <v>282</v>
      </c>
      <c r="L66" s="95" t="str">
        <f>IF(M66&lt;&gt;"",IF(NOT(ISNA(INDEX(cc!B:B,MATCH(M66,cc!A:A,0)))),INDEX(cc!B:B,MATCH(M66,cc!A:A,0)),"0"),"")</f>
        <v>Age (&lt;10-50+-uk, 10), Sex and Violence Service Type</v>
      </c>
      <c r="M66" s="97" t="s">
        <v>20570</v>
      </c>
      <c r="N66" s="28" t="str">
        <f t="shared" ref="N66:N129" si="10">IF(G66=" RESULT","",G66)</f>
        <v/>
      </c>
      <c r="O66" s="19" t="str">
        <f t="shared" ref="O66:O129" si="11">CONCATENATE(C66, " (",_xlfn.TEXTJOIN(", ",TRUE,D66,E66,F66),")",N66,J66,": ",K66)</f>
        <v>GEND_GBV (N, DSD, Age/Sex/ViolenceType) v2: GBV Care</v>
      </c>
      <c r="P66" s="19" t="str">
        <f t="shared" ref="P66:P129" si="12">IF(RIGHT(O66,1)=":",LEFT(O66,LEN(O66)-1),O66)</f>
        <v>GEND_GBV (N, DSD, Age/Sex/ViolenceType) v2: GBV Care</v>
      </c>
      <c r="Q66" s="19" t="str">
        <f t="shared" ref="Q66:Q129" si="13">IF(G66=" RESULT",CONCATENATE(C66, " (",_xlfn.TEXTJOIN(", ",TRUE,D66,E66,H66),")",J66),CONCATENATE(C66, " (",_xlfn.TEXTJOIN(", ",TRUE,D66,E66,H66),")",G66,J66))</f>
        <v>GEND_GBV (N, DSD, Age/Sex/ViolenceType) v2</v>
      </c>
      <c r="R66" s="19" t="str">
        <f t="shared" ref="R66:R129" si="14">IF(RIGHT(S66,1)="_",LEFT(S66,LEN(S66)-1),S66)</f>
        <v>GEND_GBV_N_DSD_Age_Sex_ViolenceType_v2</v>
      </c>
      <c r="S66" s="19" t="str">
        <f t="shared" ref="S66:S129" si="15">SUBSTITUTE(SUBSTITUTE(SUBSTITUTE(SUBSTITUTE(SUBSTITUTE(SUBSTITUTE(SUBSTITUTE(SUBSTITUTE(SUBSTITUTE(Q66,"&amp;","and"),"&lt;","lt"),"&gt;","gt"),"(","_"),")","_"),"/","_")," ","_"),",","_"),"__","_")</f>
        <v>GEND_GBV_N_DSD_Age_Sex_ViolenceType_v2</v>
      </c>
      <c r="T66" s="19" t="b">
        <f>NOT(ISNA(VLOOKUP(B66,dbcodes!A:B,2,FALSE)))</f>
        <v>1</v>
      </c>
      <c r="U66" s="19" t="str">
        <f>IF(ISNA(VLOOKUP(B66,dbcodes!A:B,2,FALSE)),des!R2150,VLOOKUP(B66,dbcodes!A:B,2,FALSE))</f>
        <v>GEND_GBV_N_DSD_Age_Sex_ViolenceType_v2</v>
      </c>
      <c r="W66" s="107" t="str">
        <f>IF(ISNA(VLOOKUP(C66,descriptions!A:B,2,FALSE)),des!V174,IF(G66=" TARGET","Target ","")&amp;VLOOKUP(C66,descriptions!A:B,2,FALSE))</f>
        <v>Number of people receiving post-GBV care based on the minimum package</v>
      </c>
      <c r="X66" s="20" t="s">
        <v>4</v>
      </c>
      <c r="Y66" s="20" t="s">
        <v>831</v>
      </c>
      <c r="Z66" s="20" t="s">
        <v>836</v>
      </c>
      <c r="AA66" s="20" t="s">
        <v>102</v>
      </c>
      <c r="AB66" s="20" t="s">
        <v>755</v>
      </c>
      <c r="AC66" s="19" t="str">
        <f>IF(AB66&lt;&gt;"",IF(NOT(ISNA(INDEX(os!A:A,MATCH(AB66,os!B:B,0)))),INDEX(os!A:A,MATCH(AB66,os!B:B,0)),"0"),"")</f>
        <v/>
      </c>
      <c r="AD66" s="20" t="s">
        <v>830</v>
      </c>
      <c r="AH66" s="93" t="str">
        <f>IF(NOT(ISNA(VLOOKUP(B:B,ResultsTargets!A:A,1,0))),"TRUE","")</f>
        <v>TRUE</v>
      </c>
      <c r="AI66" s="19" t="str">
        <f>IF(ISNA(VLOOKUP(C66,dim_techarea!A:B,2,FALSE)),"",VLOOKUP(C66,dim_techarea!A:B,2,FALSE))</f>
        <v>GEND_GBV</v>
      </c>
      <c r="AJ66" s="19" t="str">
        <f>IF(ISNA(VLOOKUP(AI66,dim_techarea!B:C,2,FALSE)),"",VLOOKUP(AI66,dim_techarea!B:C,2,FALSE))</f>
        <v>vw3VoiA4D0s</v>
      </c>
      <c r="AK66" s="19" t="str">
        <f>IF(ISNA(VLOOKUP(TRIM(G66),dim_targetsresults!A:B,2,FALSE)),"",VLOOKUP(TRIM(G66),dim_targetsresults!A:C,2,FALSE))</f>
        <v>MER Results</v>
      </c>
      <c r="AL66" s="19" t="str">
        <f>IF(ISNA(VLOOKUP(AK66,dim_targetsresults!B:C,2,FALSE)),"",VLOOKUP(AK66,dim_targetsresults!B:C,2,FALSE))</f>
        <v>Jh0jDM5yQ2E</v>
      </c>
      <c r="AM66" s="19" t="str">
        <f>IF(ISNA(VLOOKUP(TRIM(D66),dim_numeratordenominator!A:B,2,FALSE)),"",VLOOKUP(TRIM(D66),dim_numeratordenominator!A:C,2,FALSE))</f>
        <v>Numerator</v>
      </c>
      <c r="AN66" s="19" t="str">
        <f>IF(ISNA(VLOOKUP(AM66,dim_numeratordenominator!B:C,2,FALSE)),"",VLOOKUP(AM66,dim_numeratordenominator!B:C,2,FALSE))</f>
        <v>Som9NRMQqV7</v>
      </c>
      <c r="AO66" s="19" t="str">
        <f>IF(ISNA(VLOOKUP(TRIM(E66),dim_supporttype!A:B,2,FALSE)),"",VLOOKUP(TRIM(E66),dim_supporttype!A:C,2,FALSE))</f>
        <v>DSD</v>
      </c>
      <c r="AP66" s="19" t="str">
        <f>IF(ISNA(VLOOKUP(AO66,dim_supporttype!B:C,2,FALSE)),"",VLOOKUP(AO66,dim_supporttype!B:C,2,FALSE))</f>
        <v>iM13vdNLWKb</v>
      </c>
      <c r="AQ66" s="19" t="str">
        <f>IF(ISNA(VLOOKUP(TRIM(F66),dim_disaggs!A:B,2,FALSE)),"No Disagg",VLOOKUP(TRIM(F66),dim_disaggs!A:B,2,FALSE))</f>
        <v>Age/Sex/ViolenceType</v>
      </c>
      <c r="AR66" s="19" t="str">
        <f>IF(ISNA(VLOOKUP(AQ66,dim_disaggs!B:C,2,FALSE)),"",VLOOKUP(AQ66,dim_disaggs!B:C,2,FALSE))</f>
        <v>PkJy2jNcPYM</v>
      </c>
      <c r="AU66" s="72" t="s">
        <v>755</v>
      </c>
      <c r="AV66" s="73" t="s">
        <v>755</v>
      </c>
      <c r="AW66" s="66" t="s">
        <v>755</v>
      </c>
      <c r="AX66" s="66" t="s">
        <v>755</v>
      </c>
      <c r="BA66" s="105" t="str">
        <f t="shared" ref="BA66:BA129" si="16">IF(OR(
IF(RIGHT(LEFT(BC66,11),1)="N",TRUE,FALSE),IF(RIGHT(LEFT(BE66,11),1)="N",TRUE,FALSE),IF(RIGHT(LEFT(BG66,11),1)="N",TRUE,FALSE),IF(RIGHT(LEFT(BI66,11),1)="N",TRUE,FALSE),IF(RIGHT(LEFT(BK66,11),1)="N",TRUE,FALSE),IF(RIGHT(LEFT(BM66,11),1)="N",TRUE,FALSE),IF(RIGHT(LEFT(BO66,11),1)="N",TRUE,FALSE)
),"Top Level Numerator",
IF(OR(
IF(RIGHT(LEFT(BC66,11),1)="D",TRUE,FALSE),IF(RIGHT(LEFT(BE66,11),1)="D",TRUE,FALSE),IF(RIGHT(LEFT(BG66,11),1)="D",TRUE,FALSE),IF(RIGHT(LEFT(BI66,11),1)="D",TRUE,FALSE),IF(RIGHT(LEFT(BK66,11),1)="D",TRUE,FALSE),IF(RIGHT(LEFT(BM66,11),1)="D",TRUE,FALSE),IF(RIGHT(LEFT(BO66,11),1)="D",TRUE,FALSE)
),"Top Level Denominator","")
)</f>
        <v>Top Level Numerator</v>
      </c>
      <c r="BB66" s="20" t="str">
        <f t="shared" ref="BB66:BB129" si="17">IF(OR(
IF(RIGHT(LEFT(BC66,11),1)="N",TRUE,FALSE),IF(RIGHT(LEFT(BE66,11),1)="N",TRUE,FALSE),IF(RIGHT(LEFT(BG66,11),1)="N",TRUE,FALSE),IF(RIGHT(LEFT(BI66,11),1)="N",TRUE,FALSE),IF(RIGHT(LEFT(BK66,11),1)="N",TRUE,FALSE),IF(RIGHT(LEFT(BM66,11),1)="N",TRUE,FALSE),IF(RIGHT(LEFT(BO66,11),1)="N",TRUE,FALSE)
),"PE5QVF0w4xj",
IF(OR(
IF(RIGHT(LEFT(BC66,11),1)="D",TRUE,FALSE),IF(RIGHT(LEFT(BE66,11),1)="D",TRUE,FALSE),IF(RIGHT(LEFT(BG66,11),1)="D",TRUE,FALSE),IF(RIGHT(LEFT(BI66,11),1)="D",TRUE,FALSE),IF(RIGHT(LEFT(BK66,11),1)="D",TRUE,FALSE),IF(RIGHT(LEFT(BM66,11),1)="D",TRUE,FALSE),IF(RIGHT(LEFT(BO66,11),1)="D",TRUE,FALSE)
),"Azqe383ljKu","")
)</f>
        <v>PE5QVF0w4xj</v>
      </c>
      <c r="BE66" s="75" t="s">
        <v>755</v>
      </c>
      <c r="BF66" s="73" t="s">
        <v>755</v>
      </c>
      <c r="BG66" s="55" t="s">
        <v>755</v>
      </c>
      <c r="BH66" s="76" t="s">
        <v>755</v>
      </c>
      <c r="BI66" s="20" t="s">
        <v>755</v>
      </c>
      <c r="BJ66" s="20" t="s">
        <v>755</v>
      </c>
      <c r="BK66" s="55" t="s">
        <v>20634</v>
      </c>
      <c r="BL66" s="71" t="s">
        <v>20636</v>
      </c>
      <c r="BM66" s="77" t="s">
        <v>21473</v>
      </c>
      <c r="BN66" s="78" t="s">
        <v>21476</v>
      </c>
      <c r="BO66" s="77" t="s">
        <v>25670</v>
      </c>
      <c r="BP66" s="78" t="s">
        <v>25672</v>
      </c>
    </row>
    <row r="67" spans="1:68" x14ac:dyDescent="0.2">
      <c r="A67" s="22" t="s">
        <v>95</v>
      </c>
      <c r="B67" s="21" t="s">
        <v>20214</v>
      </c>
      <c r="C67" s="20" t="s">
        <v>254</v>
      </c>
      <c r="D67" s="20" t="s">
        <v>1</v>
      </c>
      <c r="E67" s="20" t="s">
        <v>78</v>
      </c>
      <c r="F67" s="20" t="s">
        <v>541</v>
      </c>
      <c r="G67" s="20" t="s">
        <v>20086</v>
      </c>
      <c r="H67" s="20" t="s">
        <v>541</v>
      </c>
      <c r="I67" s="19">
        <f t="shared" si="9"/>
        <v>41</v>
      </c>
      <c r="J67" s="22" t="s">
        <v>205</v>
      </c>
      <c r="K67" s="20" t="s">
        <v>282</v>
      </c>
      <c r="L67" s="95" t="str">
        <f>IF(M67&lt;&gt;"",IF(NOT(ISNA(INDEX(cc!B:B,MATCH(M67,cc!A:A,0)))),INDEX(cc!B:B,MATCH(M67,cc!A:A,0)),"0"),"")</f>
        <v>Age (&lt;10-50+-uk, 10), Sex and Violence Service Type</v>
      </c>
      <c r="M67" s="97" t="s">
        <v>20570</v>
      </c>
      <c r="N67" s="28" t="str">
        <f t="shared" si="10"/>
        <v/>
      </c>
      <c r="O67" s="19" t="str">
        <f t="shared" si="11"/>
        <v>GEND_GBV (N, TA, Age/Sex/ViolenceType) v2: GBV Care</v>
      </c>
      <c r="P67" s="19" t="str">
        <f t="shared" si="12"/>
        <v>GEND_GBV (N, TA, Age/Sex/ViolenceType) v2: GBV Care</v>
      </c>
      <c r="Q67" s="19" t="str">
        <f t="shared" si="13"/>
        <v>GEND_GBV (N, TA, Age/Sex/ViolenceType) v2</v>
      </c>
      <c r="R67" s="19" t="str">
        <f t="shared" si="14"/>
        <v>GEND_GBV_N_TA_Age_Sex_ViolenceType_v2</v>
      </c>
      <c r="S67" s="19" t="str">
        <f t="shared" si="15"/>
        <v>GEND_GBV_N_TA_Age_Sex_ViolenceType_v2</v>
      </c>
      <c r="T67" s="19" t="b">
        <f>NOT(ISNA(VLOOKUP(B67,dbcodes!A:B,2,FALSE)))</f>
        <v>1</v>
      </c>
      <c r="U67" s="19" t="str">
        <f>IF(ISNA(VLOOKUP(B67,dbcodes!A:B,2,FALSE)),des!R2151,VLOOKUP(B67,dbcodes!A:B,2,FALSE))</f>
        <v>GEND_GBV_N_TA_Age_Sex_ViolenceType_v2</v>
      </c>
      <c r="W67" s="107" t="str">
        <f>IF(ISNA(VLOOKUP(C67,descriptions!A:B,2,FALSE)),des!V176,IF(G67=" TARGET","Target ","")&amp;VLOOKUP(C67,descriptions!A:B,2,FALSE))</f>
        <v>Number of people receiving post-GBV care based on the minimum package</v>
      </c>
      <c r="X67" s="20" t="s">
        <v>4</v>
      </c>
      <c r="Y67" s="20" t="s">
        <v>831</v>
      </c>
      <c r="Z67" s="20" t="s">
        <v>836</v>
      </c>
      <c r="AA67" s="20" t="s">
        <v>102</v>
      </c>
      <c r="AB67" s="20" t="s">
        <v>755</v>
      </c>
      <c r="AC67" s="19" t="str">
        <f>IF(AB67&lt;&gt;"",IF(NOT(ISNA(INDEX(os!A:A,MATCH(AB67,os!B:B,0)))),INDEX(os!A:A,MATCH(AB67,os!B:B,0)),"0"),"")</f>
        <v/>
      </c>
      <c r="AD67" s="20" t="s">
        <v>830</v>
      </c>
      <c r="AH67" s="93" t="str">
        <f>IF(NOT(ISNA(VLOOKUP(B:B,ResultsTargets!A:A,1,0))),"TRUE","")</f>
        <v>TRUE</v>
      </c>
      <c r="AI67" s="19" t="str">
        <f>IF(ISNA(VLOOKUP(C67,dim_techarea!A:B,2,FALSE)),"",VLOOKUP(C67,dim_techarea!A:B,2,FALSE))</f>
        <v>GEND_GBV</v>
      </c>
      <c r="AJ67" s="19" t="str">
        <f>IF(ISNA(VLOOKUP(AI67,dim_techarea!B:C,2,FALSE)),"",VLOOKUP(AI67,dim_techarea!B:C,2,FALSE))</f>
        <v>vw3VoiA4D0s</v>
      </c>
      <c r="AK67" s="19" t="str">
        <f>IF(ISNA(VLOOKUP(TRIM(G67),dim_targetsresults!A:B,2,FALSE)),"",VLOOKUP(TRIM(G67),dim_targetsresults!A:C,2,FALSE))</f>
        <v>MER Results</v>
      </c>
      <c r="AL67" s="19" t="str">
        <f>IF(ISNA(VLOOKUP(AK67,dim_targetsresults!B:C,2,FALSE)),"",VLOOKUP(AK67,dim_targetsresults!B:C,2,FALSE))</f>
        <v>Jh0jDM5yQ2E</v>
      </c>
      <c r="AM67" s="19" t="str">
        <f>IF(ISNA(VLOOKUP(TRIM(D67),dim_numeratordenominator!A:B,2,FALSE)),"",VLOOKUP(TRIM(D67),dim_numeratordenominator!A:C,2,FALSE))</f>
        <v>Numerator</v>
      </c>
      <c r="AN67" s="19" t="str">
        <f>IF(ISNA(VLOOKUP(AM67,dim_numeratordenominator!B:C,2,FALSE)),"",VLOOKUP(AM67,dim_numeratordenominator!B:C,2,FALSE))</f>
        <v>Som9NRMQqV7</v>
      </c>
      <c r="AO67" s="19" t="str">
        <f>IF(ISNA(VLOOKUP(TRIM(E67),dim_supporttype!A:B,2,FALSE)),"",VLOOKUP(TRIM(E67),dim_supporttype!A:C,2,FALSE))</f>
        <v>TA</v>
      </c>
      <c r="AP67" s="19" t="str">
        <f>IF(ISNA(VLOOKUP(AO67,dim_supporttype!B:C,2,FALSE)),"",VLOOKUP(AO67,dim_supporttype!B:C,2,FALSE))</f>
        <v>cRAGKdWIDn4</v>
      </c>
      <c r="AQ67" s="19" t="str">
        <f>IF(ISNA(VLOOKUP(TRIM(F67),dim_disaggs!A:B,2,FALSE)),"No Disagg",VLOOKUP(TRIM(F67),dim_disaggs!A:B,2,FALSE))</f>
        <v>Age/Sex/ViolenceType</v>
      </c>
      <c r="AR67" s="19" t="str">
        <f>IF(ISNA(VLOOKUP(AQ67,dim_disaggs!B:C,2,FALSE)),"",VLOOKUP(AQ67,dim_disaggs!B:C,2,FALSE))</f>
        <v>PkJy2jNcPYM</v>
      </c>
      <c r="AU67" s="72" t="s">
        <v>755</v>
      </c>
      <c r="AV67" s="73" t="s">
        <v>755</v>
      </c>
      <c r="AW67" s="66" t="s">
        <v>755</v>
      </c>
      <c r="AX67" s="66" t="s">
        <v>755</v>
      </c>
      <c r="BA67" s="105" t="str">
        <f t="shared" si="16"/>
        <v>Top Level Numerator</v>
      </c>
      <c r="BB67" s="20" t="str">
        <f t="shared" si="17"/>
        <v>PE5QVF0w4xj</v>
      </c>
      <c r="BE67" s="75" t="s">
        <v>755</v>
      </c>
      <c r="BF67" s="73" t="s">
        <v>755</v>
      </c>
      <c r="BG67" s="55" t="s">
        <v>755</v>
      </c>
      <c r="BH67" s="76" t="s">
        <v>755</v>
      </c>
      <c r="BI67" s="20" t="s">
        <v>755</v>
      </c>
      <c r="BJ67" s="20" t="s">
        <v>755</v>
      </c>
      <c r="BK67" s="55" t="s">
        <v>20634</v>
      </c>
      <c r="BL67" s="71" t="s">
        <v>20636</v>
      </c>
      <c r="BM67" s="77" t="s">
        <v>21473</v>
      </c>
      <c r="BN67" s="78" t="s">
        <v>21476</v>
      </c>
      <c r="BO67" s="77" t="s">
        <v>25670</v>
      </c>
      <c r="BP67" s="78" t="s">
        <v>25672</v>
      </c>
    </row>
    <row r="68" spans="1:68" x14ac:dyDescent="0.2">
      <c r="A68" s="20" t="s">
        <v>95</v>
      </c>
      <c r="B68" s="20" t="s">
        <v>280</v>
      </c>
      <c r="C68" s="20" t="s">
        <v>254</v>
      </c>
      <c r="D68" s="20" t="s">
        <v>1</v>
      </c>
      <c r="E68" s="20" t="s">
        <v>264</v>
      </c>
      <c r="G68" s="20" t="s">
        <v>20086</v>
      </c>
      <c r="I68" s="19">
        <f t="shared" si="9"/>
        <v>27</v>
      </c>
      <c r="J68" s="20" t="s">
        <v>755</v>
      </c>
      <c r="K68" s="20" t="s">
        <v>282</v>
      </c>
      <c r="L68" s="95" t="str">
        <f>IF(M68&lt;&gt;"",IF(NOT(ISNA(INDEX(cc!B:B,MATCH(M68,cc!A:A,0)))),INDEX(cc!B:B,MATCH(M68,cc!A:A,0)),"0"),"")</f>
        <v>default</v>
      </c>
      <c r="M68" s="97" t="s">
        <v>13</v>
      </c>
      <c r="N68" s="28" t="str">
        <f t="shared" si="10"/>
        <v/>
      </c>
      <c r="O68" s="19" t="str">
        <f t="shared" si="11"/>
        <v>GEND_GBV (N, DSD_NARRATIVE): GBV Care</v>
      </c>
      <c r="P68" s="19" t="str">
        <f t="shared" si="12"/>
        <v>GEND_GBV (N, DSD_NARRATIVE): GBV Care</v>
      </c>
      <c r="Q68" s="19" t="str">
        <f t="shared" si="13"/>
        <v>GEND_GBV (N, DSD_NARRATIVE)</v>
      </c>
      <c r="R68" s="19" t="str">
        <f t="shared" si="14"/>
        <v>GEND_GBV_N_DSD_NARRATIVE</v>
      </c>
      <c r="S68" s="19" t="str">
        <f t="shared" si="15"/>
        <v>GEND_GBV_N_DSD_NARRATIVE_</v>
      </c>
      <c r="T68" s="19" t="b">
        <f>NOT(ISNA(VLOOKUP(B68,dbcodes!A:B,2,FALSE)))</f>
        <v>1</v>
      </c>
      <c r="U68" s="19" t="str">
        <f>IF(ISNA(VLOOKUP(B68,dbcodes!A:B,2,FALSE)),des!R2152,VLOOKUP(B68,dbcodes!A:B,2,FALSE))</f>
        <v>GEND_GBV_N_DSD_NARRATIVE</v>
      </c>
      <c r="W68" s="107" t="str">
        <f>IF(ISNA(VLOOKUP(C68,descriptions!A:B,2,FALSE)),des!V183,IF(G68=" TARGET","Target ","")&amp;VLOOKUP(C68,descriptions!A:B,2,FALSE))</f>
        <v>Number of people receiving post-GBV care based on the minimum package</v>
      </c>
      <c r="X68" s="20" t="s">
        <v>9</v>
      </c>
      <c r="Y68" s="20" t="s">
        <v>831</v>
      </c>
      <c r="Z68" s="20" t="s">
        <v>836</v>
      </c>
      <c r="AA68" s="20" t="s">
        <v>102</v>
      </c>
      <c r="AB68" s="20" t="s">
        <v>755</v>
      </c>
      <c r="AC68" s="19" t="str">
        <f>IF(AB68&lt;&gt;"",IF(NOT(ISNA(INDEX(os!A:A,MATCH(AB68,os!B:B,0)))),INDEX(os!A:A,MATCH(AB68,os!B:B,0)),"0"),"")</f>
        <v/>
      </c>
      <c r="AD68" s="20" t="s">
        <v>830</v>
      </c>
      <c r="AH68" s="93" t="str">
        <f>IF(NOT(ISNA(VLOOKUP(B:B,ResultsTargets!A:A,1,0))),"TRUE","")</f>
        <v>TRUE</v>
      </c>
      <c r="AI68" s="19" t="str">
        <f>IF(ISNA(VLOOKUP(C68,dim_techarea!A:B,2,FALSE)),"",VLOOKUP(C68,dim_techarea!A:B,2,FALSE))</f>
        <v>GEND_GBV</v>
      </c>
      <c r="AJ68" s="19" t="str">
        <f>IF(ISNA(VLOOKUP(AI68,dim_techarea!B:C,2,FALSE)),"",VLOOKUP(AI68,dim_techarea!B:C,2,FALSE))</f>
        <v>vw3VoiA4D0s</v>
      </c>
      <c r="AK68" s="19" t="str">
        <f>IF(ISNA(VLOOKUP(TRIM(G68),dim_targetsresults!A:B,2,FALSE)),"",VLOOKUP(TRIM(G68),dim_targetsresults!A:C,2,FALSE))</f>
        <v>MER Results</v>
      </c>
      <c r="AL68" s="19" t="str">
        <f>IF(ISNA(VLOOKUP(AK68,dim_targetsresults!B:C,2,FALSE)),"",VLOOKUP(AK68,dim_targetsresults!B:C,2,FALSE))</f>
        <v>Jh0jDM5yQ2E</v>
      </c>
      <c r="AM68" s="19" t="str">
        <f>IF(ISNA(VLOOKUP(TRIM(D68),dim_numeratordenominator!A:B,2,FALSE)),"",VLOOKUP(TRIM(D68),dim_numeratordenominator!A:C,2,FALSE))</f>
        <v>Numerator</v>
      </c>
      <c r="AN68" s="19" t="str">
        <f>IF(ISNA(VLOOKUP(AM68,dim_numeratordenominator!B:C,2,FALSE)),"",VLOOKUP(AM68,dim_numeratordenominator!B:C,2,FALSE))</f>
        <v>Som9NRMQqV7</v>
      </c>
      <c r="AO68" s="19" t="str">
        <f>IF(ISNA(VLOOKUP(TRIM(E68),dim_supporttype!A:B,2,FALSE)),"",VLOOKUP(TRIM(E68),dim_supporttype!A:C,2,FALSE))</f>
        <v>DSD Narratives</v>
      </c>
      <c r="AP68" s="19" t="str">
        <f>IF(ISNA(VLOOKUP(AO68,dim_supporttype!B:C,2,FALSE)),"",VLOOKUP(AO68,dim_supporttype!B:C,2,FALSE))</f>
        <v>ySGf8v2q9Rm</v>
      </c>
      <c r="AQ68" s="19" t="str">
        <f>IF(ISNA(VLOOKUP(TRIM(F68),dim_disaggs!A:B,2,FALSE)),"No Disagg",VLOOKUP(TRIM(F68),dim_disaggs!A:B,2,FALSE))</f>
        <v>No Disagg</v>
      </c>
      <c r="AR68" s="19" t="str">
        <f>IF(ISNA(VLOOKUP(AQ68,dim_disaggs!B:C,2,FALSE)),"",VLOOKUP(AQ68,dim_disaggs!B:C,2,FALSE))</f>
        <v>werJlVT6sf3</v>
      </c>
      <c r="AU68" s="72" t="s">
        <v>755</v>
      </c>
      <c r="AV68" s="73" t="s">
        <v>755</v>
      </c>
      <c r="AW68" s="66" t="s">
        <v>755</v>
      </c>
      <c r="AX68" s="66" t="s">
        <v>755</v>
      </c>
      <c r="BA68" s="105" t="str">
        <f t="shared" si="16"/>
        <v/>
      </c>
      <c r="BB68" s="20" t="str">
        <f t="shared" si="17"/>
        <v/>
      </c>
      <c r="BE68" s="75" t="s">
        <v>755</v>
      </c>
      <c r="BF68" s="73" t="s">
        <v>755</v>
      </c>
      <c r="BG68" s="55" t="s">
        <v>755</v>
      </c>
      <c r="BH68" s="76" t="s">
        <v>755</v>
      </c>
      <c r="BI68" s="20" t="s">
        <v>755</v>
      </c>
      <c r="BJ68" s="20" t="s">
        <v>755</v>
      </c>
      <c r="BK68" s="55" t="s">
        <v>755</v>
      </c>
      <c r="BL68" s="71" t="s">
        <v>755</v>
      </c>
      <c r="BM68" s="77" t="s">
        <v>755</v>
      </c>
      <c r="BN68" s="78" t="s">
        <v>755</v>
      </c>
      <c r="BO68" s="77" t="s">
        <v>755</v>
      </c>
      <c r="BP68" s="78" t="s">
        <v>755</v>
      </c>
    </row>
    <row r="69" spans="1:68" x14ac:dyDescent="0.2">
      <c r="A69" s="20" t="s">
        <v>95</v>
      </c>
      <c r="B69" s="20" t="s">
        <v>281</v>
      </c>
      <c r="C69" s="20" t="s">
        <v>254</v>
      </c>
      <c r="D69" s="20" t="s">
        <v>1</v>
      </c>
      <c r="E69" s="20" t="s">
        <v>265</v>
      </c>
      <c r="G69" s="20" t="s">
        <v>20086</v>
      </c>
      <c r="I69" s="19">
        <f t="shared" si="9"/>
        <v>26</v>
      </c>
      <c r="J69" s="20" t="s">
        <v>755</v>
      </c>
      <c r="K69" s="20" t="s">
        <v>282</v>
      </c>
      <c r="L69" s="95" t="str">
        <f>IF(M69&lt;&gt;"",IF(NOT(ISNA(INDEX(cc!B:B,MATCH(M69,cc!A:A,0)))),INDEX(cc!B:B,MATCH(M69,cc!A:A,0)),"0"),"")</f>
        <v>default</v>
      </c>
      <c r="M69" s="97" t="s">
        <v>13</v>
      </c>
      <c r="N69" s="28" t="str">
        <f t="shared" si="10"/>
        <v/>
      </c>
      <c r="O69" s="19" t="str">
        <f t="shared" si="11"/>
        <v>GEND_GBV (N, TA_NARRATIVE): GBV Care</v>
      </c>
      <c r="P69" s="19" t="str">
        <f t="shared" si="12"/>
        <v>GEND_GBV (N, TA_NARRATIVE): GBV Care</v>
      </c>
      <c r="Q69" s="19" t="str">
        <f t="shared" si="13"/>
        <v>GEND_GBV (N, TA_NARRATIVE)</v>
      </c>
      <c r="R69" s="19" t="str">
        <f t="shared" si="14"/>
        <v>GEND_GBV_N_TA_NARRATIVE</v>
      </c>
      <c r="S69" s="19" t="str">
        <f t="shared" si="15"/>
        <v>GEND_GBV_N_TA_NARRATIVE_</v>
      </c>
      <c r="T69" s="19" t="b">
        <f>NOT(ISNA(VLOOKUP(B69,dbcodes!A:B,2,FALSE)))</f>
        <v>1</v>
      </c>
      <c r="U69" s="19" t="str">
        <f>IF(ISNA(VLOOKUP(B69,dbcodes!A:B,2,FALSE)),des!R2153,VLOOKUP(B69,dbcodes!A:B,2,FALSE))</f>
        <v>GEND_GBV_N_TA_NARRATIVE</v>
      </c>
      <c r="W69" s="107" t="str">
        <f>IF(ISNA(VLOOKUP(C69,descriptions!A:B,2,FALSE)),des!V184,IF(G69=" TARGET","Target ","")&amp;VLOOKUP(C69,descriptions!A:B,2,FALSE))</f>
        <v>Number of people receiving post-GBV care based on the minimum package</v>
      </c>
      <c r="X69" s="20" t="s">
        <v>9</v>
      </c>
      <c r="Y69" s="20" t="s">
        <v>831</v>
      </c>
      <c r="Z69" s="20" t="s">
        <v>836</v>
      </c>
      <c r="AA69" s="20" t="s">
        <v>4121</v>
      </c>
      <c r="AB69" s="20" t="s">
        <v>755</v>
      </c>
      <c r="AC69" s="19" t="str">
        <f>IF(AB69&lt;&gt;"",IF(NOT(ISNA(INDEX(os!A:A,MATCH(AB69,os!B:B,0)))),INDEX(os!A:A,MATCH(AB69,os!B:B,0)),"0"),"")</f>
        <v/>
      </c>
      <c r="AD69" s="20" t="s">
        <v>830</v>
      </c>
      <c r="AH69" s="93" t="str">
        <f>IF(NOT(ISNA(VLOOKUP(B:B,ResultsTargets!A:A,1,0))),"TRUE","")</f>
        <v>TRUE</v>
      </c>
      <c r="AI69" s="19" t="str">
        <f>IF(ISNA(VLOOKUP(C69,dim_techarea!A:B,2,FALSE)),"",VLOOKUP(C69,dim_techarea!A:B,2,FALSE))</f>
        <v>GEND_GBV</v>
      </c>
      <c r="AJ69" s="19" t="str">
        <f>IF(ISNA(VLOOKUP(AI69,dim_techarea!B:C,2,FALSE)),"",VLOOKUP(AI69,dim_techarea!B:C,2,FALSE))</f>
        <v>vw3VoiA4D0s</v>
      </c>
      <c r="AK69" s="19" t="str">
        <f>IF(ISNA(VLOOKUP(TRIM(G69),dim_targetsresults!A:B,2,FALSE)),"",VLOOKUP(TRIM(G69),dim_targetsresults!A:C,2,FALSE))</f>
        <v>MER Results</v>
      </c>
      <c r="AL69" s="19" t="str">
        <f>IF(ISNA(VLOOKUP(AK69,dim_targetsresults!B:C,2,FALSE)),"",VLOOKUP(AK69,dim_targetsresults!B:C,2,FALSE))</f>
        <v>Jh0jDM5yQ2E</v>
      </c>
      <c r="AM69" s="19" t="str">
        <f>IF(ISNA(VLOOKUP(TRIM(D69),dim_numeratordenominator!A:B,2,FALSE)),"",VLOOKUP(TRIM(D69),dim_numeratordenominator!A:C,2,FALSE))</f>
        <v>Numerator</v>
      </c>
      <c r="AN69" s="19" t="str">
        <f>IF(ISNA(VLOOKUP(AM69,dim_numeratordenominator!B:C,2,FALSE)),"",VLOOKUP(AM69,dim_numeratordenominator!B:C,2,FALSE))</f>
        <v>Som9NRMQqV7</v>
      </c>
      <c r="AO69" s="19" t="str">
        <f>IF(ISNA(VLOOKUP(TRIM(E69),dim_supporttype!A:B,2,FALSE)),"",VLOOKUP(TRIM(E69),dim_supporttype!A:C,2,FALSE))</f>
        <v>TA Narratives</v>
      </c>
      <c r="AP69" s="19" t="str">
        <f>IF(ISNA(VLOOKUP(AO69,dim_supporttype!B:C,2,FALSE)),"",VLOOKUP(AO69,dim_supporttype!B:C,2,FALSE))</f>
        <v>aBZapfNWlIU</v>
      </c>
      <c r="AQ69" s="19" t="str">
        <f>IF(ISNA(VLOOKUP(TRIM(F69),dim_disaggs!A:B,2,FALSE)),"No Disagg",VLOOKUP(TRIM(F69),dim_disaggs!A:B,2,FALSE))</f>
        <v>No Disagg</v>
      </c>
      <c r="AR69" s="19" t="str">
        <f>IF(ISNA(VLOOKUP(AQ69,dim_disaggs!B:C,2,FALSE)),"",VLOOKUP(AQ69,dim_disaggs!B:C,2,FALSE))</f>
        <v>werJlVT6sf3</v>
      </c>
      <c r="AU69" s="72" t="s">
        <v>755</v>
      </c>
      <c r="AV69" s="73" t="s">
        <v>755</v>
      </c>
      <c r="AW69" s="66" t="s">
        <v>755</v>
      </c>
      <c r="AX69" s="66" t="s">
        <v>755</v>
      </c>
      <c r="BA69" s="105" t="str">
        <f t="shared" si="16"/>
        <v/>
      </c>
      <c r="BB69" s="20" t="str">
        <f t="shared" si="17"/>
        <v/>
      </c>
      <c r="BE69" s="75" t="s">
        <v>755</v>
      </c>
      <c r="BF69" s="73" t="s">
        <v>755</v>
      </c>
      <c r="BG69" s="55" t="s">
        <v>755</v>
      </c>
      <c r="BH69" s="76" t="s">
        <v>755</v>
      </c>
      <c r="BI69" s="20" t="s">
        <v>755</v>
      </c>
      <c r="BJ69" s="20" t="s">
        <v>755</v>
      </c>
      <c r="BK69" s="55" t="s">
        <v>755</v>
      </c>
      <c r="BL69" s="71" t="s">
        <v>755</v>
      </c>
      <c r="BM69" s="77" t="s">
        <v>755</v>
      </c>
      <c r="BN69" s="78" t="s">
        <v>755</v>
      </c>
      <c r="BO69" s="77" t="s">
        <v>755</v>
      </c>
      <c r="BP69" s="78" t="s">
        <v>755</v>
      </c>
    </row>
    <row r="70" spans="1:68" s="3" customFormat="1" x14ac:dyDescent="0.2">
      <c r="A70" s="20" t="s">
        <v>95</v>
      </c>
      <c r="B70" s="20" t="s">
        <v>1110</v>
      </c>
      <c r="C70" s="20" t="s">
        <v>254</v>
      </c>
      <c r="D70" s="20" t="s">
        <v>1</v>
      </c>
      <c r="E70" s="20" t="s">
        <v>77</v>
      </c>
      <c r="F70" s="20" t="s">
        <v>2152</v>
      </c>
      <c r="G70" s="20" t="s">
        <v>2442</v>
      </c>
      <c r="H70" s="20" t="s">
        <v>2152</v>
      </c>
      <c r="I70" s="19">
        <f t="shared" si="9"/>
        <v>48</v>
      </c>
      <c r="J70" s="20" t="s">
        <v>205</v>
      </c>
      <c r="K70" s="20" t="s">
        <v>282</v>
      </c>
      <c r="L70" s="95" t="str">
        <f>IF(M70&lt;&gt;"",IF(NOT(ISNA(INDEX(cc!B:B,MATCH(M70,cc!A:A,0)))),INDEX(cc!B:B,MATCH(M70,cc!A:A,0)),"0"),"")</f>
        <v>Violence Service Type v2</v>
      </c>
      <c r="M70" s="97" t="s">
        <v>4117</v>
      </c>
      <c r="N70" s="28" t="str">
        <f t="shared" si="10"/>
        <v xml:space="preserve"> TARGET</v>
      </c>
      <c r="O70" s="19" t="str">
        <f t="shared" si="11"/>
        <v>GEND_GBV (N, DSD, ViolenceServiceType) TARGET v2: GBV Care</v>
      </c>
      <c r="P70" s="19" t="str">
        <f t="shared" si="12"/>
        <v>GEND_GBV (N, DSD, ViolenceServiceType) TARGET v2: GBV Care</v>
      </c>
      <c r="Q70" s="19" t="str">
        <f t="shared" si="13"/>
        <v>GEND_GBV (N, DSD, ViolenceServiceType) TARGET v2</v>
      </c>
      <c r="R70" s="19" t="str">
        <f t="shared" si="14"/>
        <v>GEND_GBV_N_DSD_ViolenceServiceType_TARGET_v2</v>
      </c>
      <c r="S70" s="19" t="str">
        <f t="shared" si="15"/>
        <v>GEND_GBV_N_DSD_ViolenceServiceType_TARGET_v2</v>
      </c>
      <c r="T70" s="19" t="b">
        <f>NOT(ISNA(VLOOKUP(B70,dbcodes!A:B,2,FALSE)))</f>
        <v>1</v>
      </c>
      <c r="U70" s="19" t="str">
        <f>IF(ISNA(VLOOKUP(B70,dbcodes!A:B,2,FALSE)),des!R2154,VLOOKUP(B70,dbcodes!A:B,2,FALSE))</f>
        <v>GEND_GBV_N_DSD_ViolenceServiceType_TARGET_v2</v>
      </c>
      <c r="V70" s="20"/>
      <c r="W70" s="107" t="str">
        <f>IF(ISNA(VLOOKUP(C70,descriptions!A:B,2,FALSE)),des!V196,IF(G70=" TARGET","Target ","")&amp;VLOOKUP(C70,descriptions!A:B,2,FALSE))</f>
        <v>Target Number of people receiving post-GBV care based on the minimum package</v>
      </c>
      <c r="X70" s="20" t="s">
        <v>4</v>
      </c>
      <c r="Y70" s="20" t="s">
        <v>831</v>
      </c>
      <c r="Z70" s="20" t="s">
        <v>836</v>
      </c>
      <c r="AA70" s="20" t="s">
        <v>102</v>
      </c>
      <c r="AB70" s="20" t="s">
        <v>755</v>
      </c>
      <c r="AC70" s="19" t="str">
        <f>IF(AB70&lt;&gt;"",IF(NOT(ISNA(INDEX(os!A:A,MATCH(AB70,os!B:B,0)))),INDEX(os!A:A,MATCH(AB70,os!B:B,0)),"0"),"")</f>
        <v/>
      </c>
      <c r="AD70" s="20" t="s">
        <v>830</v>
      </c>
      <c r="AE70" s="20"/>
      <c r="AF70" s="20"/>
      <c r="AG70" s="20"/>
      <c r="AH70" s="93" t="str">
        <f>IF(NOT(ISNA(VLOOKUP(B:B,ResultsTargets!A:A,1,0))),"TRUE","")</f>
        <v>TRUE</v>
      </c>
      <c r="AI70" s="19" t="str">
        <f>IF(ISNA(VLOOKUP(C70,dim_techarea!A:B,2,FALSE)),"",VLOOKUP(C70,dim_techarea!A:B,2,FALSE))</f>
        <v>GEND_GBV</v>
      </c>
      <c r="AJ70" s="19" t="str">
        <f>IF(ISNA(VLOOKUP(AI70,dim_techarea!B:C,2,FALSE)),"",VLOOKUP(AI70,dim_techarea!B:C,2,FALSE))</f>
        <v>vw3VoiA4D0s</v>
      </c>
      <c r="AK70" s="19" t="str">
        <f>IF(ISNA(VLOOKUP(TRIM(G70),dim_targetsresults!A:B,2,FALSE)),"",VLOOKUP(TRIM(G70),dim_targetsresults!A:C,2,FALSE))</f>
        <v>MER Targets</v>
      </c>
      <c r="AL70" s="19" t="str">
        <f>IF(ISNA(VLOOKUP(AK70,dim_targetsresults!B:C,2,FALSE)),"",VLOOKUP(AK70,dim_targetsresults!B:C,2,FALSE))</f>
        <v>W8imnja2Owd</v>
      </c>
      <c r="AM70" s="19" t="str">
        <f>IF(ISNA(VLOOKUP(TRIM(D70),dim_numeratordenominator!A:B,2,FALSE)),"",VLOOKUP(TRIM(D70),dim_numeratordenominator!A:C,2,FALSE))</f>
        <v>Numerator</v>
      </c>
      <c r="AN70" s="19" t="str">
        <f>IF(ISNA(VLOOKUP(AM70,dim_numeratordenominator!B:C,2,FALSE)),"",VLOOKUP(AM70,dim_numeratordenominator!B:C,2,FALSE))</f>
        <v>Som9NRMQqV7</v>
      </c>
      <c r="AO70" s="19" t="str">
        <f>IF(ISNA(VLOOKUP(TRIM(E70),dim_supporttype!A:B,2,FALSE)),"",VLOOKUP(TRIM(E70),dim_supporttype!A:C,2,FALSE))</f>
        <v>DSD</v>
      </c>
      <c r="AP70" s="19" t="str">
        <f>IF(ISNA(VLOOKUP(AO70,dim_supporttype!B:C,2,FALSE)),"",VLOOKUP(AO70,dim_supporttype!B:C,2,FALSE))</f>
        <v>iM13vdNLWKb</v>
      </c>
      <c r="AQ70" s="19" t="str">
        <f>IF(ISNA(VLOOKUP(TRIM(F70),dim_disaggs!A:B,2,FALSE)),"No Disagg",VLOOKUP(TRIM(F70),dim_disaggs!A:B,2,FALSE))</f>
        <v>ViolenceServiceType</v>
      </c>
      <c r="AR70" s="19" t="str">
        <f>IF(ISNA(VLOOKUP(AQ70,dim_disaggs!B:C,2,FALSE)),"",VLOOKUP(AQ70,dim_disaggs!B:C,2,FALSE))</f>
        <v>QEpxdKlM3zh</v>
      </c>
      <c r="AS70" s="72"/>
      <c r="AT70" s="66"/>
      <c r="AU70" s="72" t="s">
        <v>755</v>
      </c>
      <c r="AV70" s="73" t="s">
        <v>755</v>
      </c>
      <c r="AW70" s="66" t="s">
        <v>755</v>
      </c>
      <c r="AX70" s="66" t="s">
        <v>755</v>
      </c>
      <c r="AY70" s="20"/>
      <c r="AZ70" s="20"/>
      <c r="BA70" s="105" t="str">
        <f t="shared" si="16"/>
        <v>Top Level Numerator</v>
      </c>
      <c r="BB70" s="20" t="str">
        <f t="shared" si="17"/>
        <v>PE5QVF0w4xj</v>
      </c>
      <c r="BC70" s="20"/>
      <c r="BD70" s="20"/>
      <c r="BE70" s="75" t="s">
        <v>755</v>
      </c>
      <c r="BF70" s="73" t="s">
        <v>755</v>
      </c>
      <c r="BG70" s="55" t="s">
        <v>755</v>
      </c>
      <c r="BH70" s="76" t="s">
        <v>755</v>
      </c>
      <c r="BI70" s="20" t="s">
        <v>755</v>
      </c>
      <c r="BJ70" s="20" t="s">
        <v>755</v>
      </c>
      <c r="BK70" s="55" t="s">
        <v>20634</v>
      </c>
      <c r="BL70" s="71" t="s">
        <v>20636</v>
      </c>
      <c r="BM70" s="77" t="s">
        <v>21473</v>
      </c>
      <c r="BN70" s="78" t="s">
        <v>21476</v>
      </c>
      <c r="BO70" s="77" t="s">
        <v>25670</v>
      </c>
      <c r="BP70" s="78" t="s">
        <v>25672</v>
      </c>
    </row>
    <row r="71" spans="1:68" s="3" customFormat="1" x14ac:dyDescent="0.2">
      <c r="A71" s="20" t="s">
        <v>95</v>
      </c>
      <c r="B71" s="20" t="s">
        <v>1120</v>
      </c>
      <c r="C71" s="20" t="s">
        <v>254</v>
      </c>
      <c r="D71" s="20" t="s">
        <v>1</v>
      </c>
      <c r="E71" s="20" t="s">
        <v>78</v>
      </c>
      <c r="F71" s="20" t="s">
        <v>2152</v>
      </c>
      <c r="G71" s="20" t="s">
        <v>2442</v>
      </c>
      <c r="H71" s="20" t="s">
        <v>2152</v>
      </c>
      <c r="I71" s="19">
        <f t="shared" si="9"/>
        <v>47</v>
      </c>
      <c r="J71" s="20" t="s">
        <v>205</v>
      </c>
      <c r="K71" s="20" t="s">
        <v>282</v>
      </c>
      <c r="L71" s="95" t="str">
        <f>IF(M71&lt;&gt;"",IF(NOT(ISNA(INDEX(cc!B:B,MATCH(M71,cc!A:A,0)))),INDEX(cc!B:B,MATCH(M71,cc!A:A,0)),"0"),"")</f>
        <v>Violence Service Type v2</v>
      </c>
      <c r="M71" s="97" t="s">
        <v>4117</v>
      </c>
      <c r="N71" s="28" t="str">
        <f t="shared" si="10"/>
        <v xml:space="preserve"> TARGET</v>
      </c>
      <c r="O71" s="19" t="str">
        <f t="shared" si="11"/>
        <v>GEND_GBV (N, TA, ViolenceServiceType) TARGET v2: GBV Care</v>
      </c>
      <c r="P71" s="19" t="str">
        <f t="shared" si="12"/>
        <v>GEND_GBV (N, TA, ViolenceServiceType) TARGET v2: GBV Care</v>
      </c>
      <c r="Q71" s="19" t="str">
        <f t="shared" si="13"/>
        <v>GEND_GBV (N, TA, ViolenceServiceType) TARGET v2</v>
      </c>
      <c r="R71" s="19" t="str">
        <f t="shared" si="14"/>
        <v>GEND_GBV_N_TA_ViolenceServiceType_TARGET_v2</v>
      </c>
      <c r="S71" s="19" t="str">
        <f t="shared" si="15"/>
        <v>GEND_GBV_N_TA_ViolenceServiceType_TARGET_v2</v>
      </c>
      <c r="T71" s="19" t="b">
        <f>NOT(ISNA(VLOOKUP(B71,dbcodes!A:B,2,FALSE)))</f>
        <v>1</v>
      </c>
      <c r="U71" s="19" t="str">
        <f>IF(ISNA(VLOOKUP(B71,dbcodes!A:B,2,FALSE)),des!R2155,VLOOKUP(B71,dbcodes!A:B,2,FALSE))</f>
        <v>GEND_GBV_N_TA_ViolenceServiceType_TARGET_v2</v>
      </c>
      <c r="V71" s="20"/>
      <c r="W71" s="107" t="str">
        <f>IF(ISNA(VLOOKUP(C71,descriptions!A:B,2,FALSE)),des!V198,IF(G71=" TARGET","Target ","")&amp;VLOOKUP(C71,descriptions!A:B,2,FALSE))</f>
        <v>Target Number of people receiving post-GBV care based on the minimum package</v>
      </c>
      <c r="X71" s="20" t="s">
        <v>4</v>
      </c>
      <c r="Y71" s="20" t="s">
        <v>831</v>
      </c>
      <c r="Z71" s="20" t="s">
        <v>836</v>
      </c>
      <c r="AA71" s="20" t="s">
        <v>102</v>
      </c>
      <c r="AB71" s="20" t="s">
        <v>755</v>
      </c>
      <c r="AC71" s="19" t="str">
        <f>IF(AB71&lt;&gt;"",IF(NOT(ISNA(INDEX(os!A:A,MATCH(AB71,os!B:B,0)))),INDEX(os!A:A,MATCH(AB71,os!B:B,0)),"0"),"")</f>
        <v/>
      </c>
      <c r="AD71" s="20" t="s">
        <v>830</v>
      </c>
      <c r="AE71" s="20"/>
      <c r="AF71" s="20"/>
      <c r="AG71" s="20"/>
      <c r="AH71" s="93" t="str">
        <f>IF(NOT(ISNA(VLOOKUP(B:B,ResultsTargets!A:A,1,0))),"TRUE","")</f>
        <v>TRUE</v>
      </c>
      <c r="AI71" s="19" t="str">
        <f>IF(ISNA(VLOOKUP(C71,dim_techarea!A:B,2,FALSE)),"",VLOOKUP(C71,dim_techarea!A:B,2,FALSE))</f>
        <v>GEND_GBV</v>
      </c>
      <c r="AJ71" s="19" t="str">
        <f>IF(ISNA(VLOOKUP(AI71,dim_techarea!B:C,2,FALSE)),"",VLOOKUP(AI71,dim_techarea!B:C,2,FALSE))</f>
        <v>vw3VoiA4D0s</v>
      </c>
      <c r="AK71" s="19" t="str">
        <f>IF(ISNA(VLOOKUP(TRIM(G71),dim_targetsresults!A:B,2,FALSE)),"",VLOOKUP(TRIM(G71),dim_targetsresults!A:C,2,FALSE))</f>
        <v>MER Targets</v>
      </c>
      <c r="AL71" s="19" t="str">
        <f>IF(ISNA(VLOOKUP(AK71,dim_targetsresults!B:C,2,FALSE)),"",VLOOKUP(AK71,dim_targetsresults!B:C,2,FALSE))</f>
        <v>W8imnja2Owd</v>
      </c>
      <c r="AM71" s="19" t="str">
        <f>IF(ISNA(VLOOKUP(TRIM(D71),dim_numeratordenominator!A:B,2,FALSE)),"",VLOOKUP(TRIM(D71),dim_numeratordenominator!A:C,2,FALSE))</f>
        <v>Numerator</v>
      </c>
      <c r="AN71" s="19" t="str">
        <f>IF(ISNA(VLOOKUP(AM71,dim_numeratordenominator!B:C,2,FALSE)),"",VLOOKUP(AM71,dim_numeratordenominator!B:C,2,FALSE))</f>
        <v>Som9NRMQqV7</v>
      </c>
      <c r="AO71" s="19" t="str">
        <f>IF(ISNA(VLOOKUP(TRIM(E71),dim_supporttype!A:B,2,FALSE)),"",VLOOKUP(TRIM(E71),dim_supporttype!A:C,2,FALSE))</f>
        <v>TA</v>
      </c>
      <c r="AP71" s="19" t="str">
        <f>IF(ISNA(VLOOKUP(AO71,dim_supporttype!B:C,2,FALSE)),"",VLOOKUP(AO71,dim_supporttype!B:C,2,FALSE))</f>
        <v>cRAGKdWIDn4</v>
      </c>
      <c r="AQ71" s="19" t="str">
        <f>IF(ISNA(VLOOKUP(TRIM(F71),dim_disaggs!A:B,2,FALSE)),"No Disagg",VLOOKUP(TRIM(F71),dim_disaggs!A:B,2,FALSE))</f>
        <v>ViolenceServiceType</v>
      </c>
      <c r="AR71" s="19" t="str">
        <f>IF(ISNA(VLOOKUP(AQ71,dim_disaggs!B:C,2,FALSE)),"",VLOOKUP(AQ71,dim_disaggs!B:C,2,FALSE))</f>
        <v>QEpxdKlM3zh</v>
      </c>
      <c r="AS71" s="72"/>
      <c r="AT71" s="66"/>
      <c r="AU71" s="72" t="s">
        <v>755</v>
      </c>
      <c r="AV71" s="73" t="s">
        <v>755</v>
      </c>
      <c r="AW71" s="66" t="s">
        <v>755</v>
      </c>
      <c r="AX71" s="66" t="s">
        <v>755</v>
      </c>
      <c r="AY71" s="20"/>
      <c r="AZ71" s="20"/>
      <c r="BA71" s="105" t="str">
        <f t="shared" si="16"/>
        <v>Top Level Numerator</v>
      </c>
      <c r="BB71" s="20" t="str">
        <f t="shared" si="17"/>
        <v>PE5QVF0w4xj</v>
      </c>
      <c r="BC71" s="20"/>
      <c r="BD71" s="20"/>
      <c r="BE71" s="75" t="s">
        <v>755</v>
      </c>
      <c r="BF71" s="73" t="s">
        <v>755</v>
      </c>
      <c r="BG71" s="55" t="s">
        <v>755</v>
      </c>
      <c r="BH71" s="76" t="s">
        <v>755</v>
      </c>
      <c r="BI71" s="20" t="s">
        <v>755</v>
      </c>
      <c r="BJ71" s="20" t="s">
        <v>755</v>
      </c>
      <c r="BK71" s="55" t="s">
        <v>20634</v>
      </c>
      <c r="BL71" s="71" t="s">
        <v>20636</v>
      </c>
      <c r="BM71" s="77" t="s">
        <v>21473</v>
      </c>
      <c r="BN71" s="78" t="s">
        <v>21476</v>
      </c>
      <c r="BO71" s="77" t="s">
        <v>25670</v>
      </c>
      <c r="BP71" s="78" t="s">
        <v>25672</v>
      </c>
    </row>
    <row r="72" spans="1:68" s="3" customFormat="1" x14ac:dyDescent="0.2">
      <c r="A72" s="20" t="s">
        <v>95</v>
      </c>
      <c r="B72" s="20" t="s">
        <v>1105</v>
      </c>
      <c r="C72" s="20" t="s">
        <v>254</v>
      </c>
      <c r="D72" s="20" t="s">
        <v>1</v>
      </c>
      <c r="E72" s="20" t="s">
        <v>264</v>
      </c>
      <c r="F72" s="20"/>
      <c r="G72" s="20" t="s">
        <v>2442</v>
      </c>
      <c r="H72" s="20"/>
      <c r="I72" s="19">
        <f t="shared" si="9"/>
        <v>34</v>
      </c>
      <c r="J72" s="20" t="s">
        <v>755</v>
      </c>
      <c r="K72" s="20" t="s">
        <v>282</v>
      </c>
      <c r="L72" s="95" t="str">
        <f>IF(M72&lt;&gt;"",IF(NOT(ISNA(INDEX(cc!B:B,MATCH(M72,cc!A:A,0)))),INDEX(cc!B:B,MATCH(M72,cc!A:A,0)),"0"),"")</f>
        <v>default</v>
      </c>
      <c r="M72" s="97" t="s">
        <v>13</v>
      </c>
      <c r="N72" s="28" t="str">
        <f t="shared" si="10"/>
        <v xml:space="preserve"> TARGET</v>
      </c>
      <c r="O72" s="19" t="str">
        <f t="shared" si="11"/>
        <v>GEND_GBV (N, DSD_NARRATIVE) TARGET: GBV Care</v>
      </c>
      <c r="P72" s="19" t="str">
        <f t="shared" si="12"/>
        <v>GEND_GBV (N, DSD_NARRATIVE) TARGET: GBV Care</v>
      </c>
      <c r="Q72" s="19" t="str">
        <f t="shared" si="13"/>
        <v>GEND_GBV (N, DSD_NARRATIVE) TARGET</v>
      </c>
      <c r="R72" s="19" t="str">
        <f t="shared" si="14"/>
        <v>GEND_GBV_N_DSD_NARRATIVE_TARGET</v>
      </c>
      <c r="S72" s="19" t="str">
        <f t="shared" si="15"/>
        <v>GEND_GBV_N_DSD_NARRATIVE_TARGET</v>
      </c>
      <c r="T72" s="19" t="b">
        <f>NOT(ISNA(VLOOKUP(B72,dbcodes!A:B,2,FALSE)))</f>
        <v>1</v>
      </c>
      <c r="U72" s="19" t="str">
        <f>IF(ISNA(VLOOKUP(B72,dbcodes!A:B,2,FALSE)),des!R2156,VLOOKUP(B72,dbcodes!A:B,2,FALSE))</f>
        <v>GEND_GBV_N_DSD_NARRATIVE_TARGET</v>
      </c>
      <c r="V72" s="20"/>
      <c r="W72" s="107" t="str">
        <f>IF(ISNA(VLOOKUP(C72,descriptions!A:B,2,FALSE)),des!V201,IF(G72=" TARGET","Target ","")&amp;VLOOKUP(C72,descriptions!A:B,2,FALSE))</f>
        <v>Target Number of people receiving post-GBV care based on the minimum package</v>
      </c>
      <c r="X72" s="20" t="s">
        <v>9</v>
      </c>
      <c r="Y72" s="20" t="s">
        <v>831</v>
      </c>
      <c r="Z72" s="20" t="s">
        <v>836</v>
      </c>
      <c r="AA72" s="20" t="s">
        <v>102</v>
      </c>
      <c r="AB72" s="20" t="s">
        <v>755</v>
      </c>
      <c r="AC72" s="19" t="str">
        <f>IF(AB72&lt;&gt;"",IF(NOT(ISNA(INDEX(os!A:A,MATCH(AB72,os!B:B,0)))),INDEX(os!A:A,MATCH(AB72,os!B:B,0)),"0"),"")</f>
        <v/>
      </c>
      <c r="AD72" s="20" t="s">
        <v>830</v>
      </c>
      <c r="AE72" s="20"/>
      <c r="AF72" s="20"/>
      <c r="AG72" s="20"/>
      <c r="AH72" s="93" t="str">
        <f>IF(NOT(ISNA(VLOOKUP(B:B,ResultsTargets!A:A,1,0))),"TRUE","")</f>
        <v>TRUE</v>
      </c>
      <c r="AI72" s="19" t="str">
        <f>IF(ISNA(VLOOKUP(C72,dim_techarea!A:B,2,FALSE)),"",VLOOKUP(C72,dim_techarea!A:B,2,FALSE))</f>
        <v>GEND_GBV</v>
      </c>
      <c r="AJ72" s="19" t="str">
        <f>IF(ISNA(VLOOKUP(AI72,dim_techarea!B:C,2,FALSE)),"",VLOOKUP(AI72,dim_techarea!B:C,2,FALSE))</f>
        <v>vw3VoiA4D0s</v>
      </c>
      <c r="AK72" s="19" t="str">
        <f>IF(ISNA(VLOOKUP(TRIM(G72),dim_targetsresults!A:B,2,FALSE)),"",VLOOKUP(TRIM(G72),dim_targetsresults!A:C,2,FALSE))</f>
        <v>MER Targets</v>
      </c>
      <c r="AL72" s="19" t="str">
        <f>IF(ISNA(VLOOKUP(AK72,dim_targetsresults!B:C,2,FALSE)),"",VLOOKUP(AK72,dim_targetsresults!B:C,2,FALSE))</f>
        <v>W8imnja2Owd</v>
      </c>
      <c r="AM72" s="19" t="str">
        <f>IF(ISNA(VLOOKUP(TRIM(D72),dim_numeratordenominator!A:B,2,FALSE)),"",VLOOKUP(TRIM(D72),dim_numeratordenominator!A:C,2,FALSE))</f>
        <v>Numerator</v>
      </c>
      <c r="AN72" s="19" t="str">
        <f>IF(ISNA(VLOOKUP(AM72,dim_numeratordenominator!B:C,2,FALSE)),"",VLOOKUP(AM72,dim_numeratordenominator!B:C,2,FALSE))</f>
        <v>Som9NRMQqV7</v>
      </c>
      <c r="AO72" s="19" t="str">
        <f>IF(ISNA(VLOOKUP(TRIM(E72),dim_supporttype!A:B,2,FALSE)),"",VLOOKUP(TRIM(E72),dim_supporttype!A:C,2,FALSE))</f>
        <v>DSD Narratives</v>
      </c>
      <c r="AP72" s="19" t="str">
        <f>IF(ISNA(VLOOKUP(AO72,dim_supporttype!B:C,2,FALSE)),"",VLOOKUP(AO72,dim_supporttype!B:C,2,FALSE))</f>
        <v>ySGf8v2q9Rm</v>
      </c>
      <c r="AQ72" s="19" t="str">
        <f>IF(ISNA(VLOOKUP(TRIM(F72),dim_disaggs!A:B,2,FALSE)),"No Disagg",VLOOKUP(TRIM(F72),dim_disaggs!A:B,2,FALSE))</f>
        <v>No Disagg</v>
      </c>
      <c r="AR72" s="19" t="str">
        <f>IF(ISNA(VLOOKUP(AQ72,dim_disaggs!B:C,2,FALSE)),"",VLOOKUP(AQ72,dim_disaggs!B:C,2,FALSE))</f>
        <v>werJlVT6sf3</v>
      </c>
      <c r="AS72" s="72"/>
      <c r="AT72" s="66"/>
      <c r="AU72" s="72" t="s">
        <v>755</v>
      </c>
      <c r="AV72" s="73" t="s">
        <v>755</v>
      </c>
      <c r="AW72" s="66" t="s">
        <v>755</v>
      </c>
      <c r="AX72" s="66" t="s">
        <v>755</v>
      </c>
      <c r="AY72" s="20"/>
      <c r="AZ72" s="20"/>
      <c r="BA72" s="105" t="str">
        <f t="shared" si="16"/>
        <v/>
      </c>
      <c r="BB72" s="20" t="str">
        <f t="shared" si="17"/>
        <v/>
      </c>
      <c r="BC72" s="20"/>
      <c r="BD72" s="20"/>
      <c r="BE72" s="75" t="s">
        <v>755</v>
      </c>
      <c r="BF72" s="73" t="s">
        <v>755</v>
      </c>
      <c r="BG72" s="55" t="s">
        <v>755</v>
      </c>
      <c r="BH72" s="76" t="s">
        <v>755</v>
      </c>
      <c r="BI72" s="20" t="s">
        <v>755</v>
      </c>
      <c r="BJ72" s="20" t="s">
        <v>755</v>
      </c>
      <c r="BK72" s="55" t="s">
        <v>755</v>
      </c>
      <c r="BL72" s="71" t="s">
        <v>755</v>
      </c>
      <c r="BM72" s="77" t="s">
        <v>755</v>
      </c>
      <c r="BN72" s="78" t="s">
        <v>755</v>
      </c>
      <c r="BO72" s="77" t="s">
        <v>755</v>
      </c>
      <c r="BP72" s="78" t="s">
        <v>755</v>
      </c>
    </row>
    <row r="73" spans="1:68" x14ac:dyDescent="0.2">
      <c r="A73" s="20" t="s">
        <v>95</v>
      </c>
      <c r="B73" s="20" t="s">
        <v>1115</v>
      </c>
      <c r="C73" s="20" t="s">
        <v>254</v>
      </c>
      <c r="D73" s="20" t="s">
        <v>1</v>
      </c>
      <c r="E73" s="20" t="s">
        <v>265</v>
      </c>
      <c r="G73" s="20" t="s">
        <v>2442</v>
      </c>
      <c r="I73" s="19">
        <f t="shared" si="9"/>
        <v>33</v>
      </c>
      <c r="J73" s="20" t="s">
        <v>755</v>
      </c>
      <c r="K73" s="20" t="s">
        <v>282</v>
      </c>
      <c r="L73" s="95" t="str">
        <f>IF(M73&lt;&gt;"",IF(NOT(ISNA(INDEX(cc!B:B,MATCH(M73,cc!A:A,0)))),INDEX(cc!B:B,MATCH(M73,cc!A:A,0)),"0"),"")</f>
        <v>default</v>
      </c>
      <c r="M73" s="97" t="s">
        <v>13</v>
      </c>
      <c r="N73" s="28" t="str">
        <f t="shared" si="10"/>
        <v xml:space="preserve"> TARGET</v>
      </c>
      <c r="O73" s="19" t="str">
        <f t="shared" si="11"/>
        <v>GEND_GBV (N, TA_NARRATIVE) TARGET: GBV Care</v>
      </c>
      <c r="P73" s="19" t="str">
        <f t="shared" si="12"/>
        <v>GEND_GBV (N, TA_NARRATIVE) TARGET: GBV Care</v>
      </c>
      <c r="Q73" s="19" t="str">
        <f t="shared" si="13"/>
        <v>GEND_GBV (N, TA_NARRATIVE) TARGET</v>
      </c>
      <c r="R73" s="19" t="str">
        <f t="shared" si="14"/>
        <v>GEND_GBV_N_TA_NARRATIVE_TARGET</v>
      </c>
      <c r="S73" s="19" t="str">
        <f t="shared" si="15"/>
        <v>GEND_GBV_N_TA_NARRATIVE_TARGET</v>
      </c>
      <c r="T73" s="19" t="b">
        <f>NOT(ISNA(VLOOKUP(B73,dbcodes!A:B,2,FALSE)))</f>
        <v>1</v>
      </c>
      <c r="U73" s="19" t="str">
        <f>IF(ISNA(VLOOKUP(B73,dbcodes!A:B,2,FALSE)),des!R2157,VLOOKUP(B73,dbcodes!A:B,2,FALSE))</f>
        <v>GEND_GBV_N_TA_NARRATIVE_TARGET</v>
      </c>
      <c r="W73" s="107" t="str">
        <f>IF(ISNA(VLOOKUP(C73,descriptions!A:B,2,FALSE)),des!V202,IF(G73=" TARGET","Target ","")&amp;VLOOKUP(C73,descriptions!A:B,2,FALSE))</f>
        <v>Target Number of people receiving post-GBV care based on the minimum package</v>
      </c>
      <c r="X73" s="20" t="s">
        <v>9</v>
      </c>
      <c r="Y73" s="20" t="s">
        <v>831</v>
      </c>
      <c r="Z73" s="20" t="s">
        <v>836</v>
      </c>
      <c r="AA73" s="20" t="s">
        <v>4121</v>
      </c>
      <c r="AB73" s="20" t="s">
        <v>755</v>
      </c>
      <c r="AC73" s="19" t="str">
        <f>IF(AB73&lt;&gt;"",IF(NOT(ISNA(INDEX(os!A:A,MATCH(AB73,os!B:B,0)))),INDEX(os!A:A,MATCH(AB73,os!B:B,0)),"0"),"")</f>
        <v/>
      </c>
      <c r="AD73" s="20" t="s">
        <v>830</v>
      </c>
      <c r="AH73" s="93" t="str">
        <f>IF(NOT(ISNA(VLOOKUP(B:B,ResultsTargets!A:A,1,0))),"TRUE","")</f>
        <v>TRUE</v>
      </c>
      <c r="AI73" s="19" t="str">
        <f>IF(ISNA(VLOOKUP(C73,dim_techarea!A:B,2,FALSE)),"",VLOOKUP(C73,dim_techarea!A:B,2,FALSE))</f>
        <v>GEND_GBV</v>
      </c>
      <c r="AJ73" s="19" t="str">
        <f>IF(ISNA(VLOOKUP(AI73,dim_techarea!B:C,2,FALSE)),"",VLOOKUP(AI73,dim_techarea!B:C,2,FALSE))</f>
        <v>vw3VoiA4D0s</v>
      </c>
      <c r="AK73" s="19" t="str">
        <f>IF(ISNA(VLOOKUP(TRIM(G73),dim_targetsresults!A:B,2,FALSE)),"",VLOOKUP(TRIM(G73),dim_targetsresults!A:C,2,FALSE))</f>
        <v>MER Targets</v>
      </c>
      <c r="AL73" s="19" t="str">
        <f>IF(ISNA(VLOOKUP(AK73,dim_targetsresults!B:C,2,FALSE)),"",VLOOKUP(AK73,dim_targetsresults!B:C,2,FALSE))</f>
        <v>W8imnja2Owd</v>
      </c>
      <c r="AM73" s="19" t="str">
        <f>IF(ISNA(VLOOKUP(TRIM(D73),dim_numeratordenominator!A:B,2,FALSE)),"",VLOOKUP(TRIM(D73),dim_numeratordenominator!A:C,2,FALSE))</f>
        <v>Numerator</v>
      </c>
      <c r="AN73" s="19" t="str">
        <f>IF(ISNA(VLOOKUP(AM73,dim_numeratordenominator!B:C,2,FALSE)),"",VLOOKUP(AM73,dim_numeratordenominator!B:C,2,FALSE))</f>
        <v>Som9NRMQqV7</v>
      </c>
      <c r="AO73" s="19" t="str">
        <f>IF(ISNA(VLOOKUP(TRIM(E73),dim_supporttype!A:B,2,FALSE)),"",VLOOKUP(TRIM(E73),dim_supporttype!A:C,2,FALSE))</f>
        <v>TA Narratives</v>
      </c>
      <c r="AP73" s="19" t="str">
        <f>IF(ISNA(VLOOKUP(AO73,dim_supporttype!B:C,2,FALSE)),"",VLOOKUP(AO73,dim_supporttype!B:C,2,FALSE))</f>
        <v>aBZapfNWlIU</v>
      </c>
      <c r="AQ73" s="19" t="str">
        <f>IF(ISNA(VLOOKUP(TRIM(F73),dim_disaggs!A:B,2,FALSE)),"No Disagg",VLOOKUP(TRIM(F73),dim_disaggs!A:B,2,FALSE))</f>
        <v>No Disagg</v>
      </c>
      <c r="AR73" s="19" t="str">
        <f>IF(ISNA(VLOOKUP(AQ73,dim_disaggs!B:C,2,FALSE)),"",VLOOKUP(AQ73,dim_disaggs!B:C,2,FALSE))</f>
        <v>werJlVT6sf3</v>
      </c>
      <c r="AU73" s="72" t="s">
        <v>755</v>
      </c>
      <c r="AV73" s="73" t="s">
        <v>755</v>
      </c>
      <c r="AW73" s="66" t="s">
        <v>755</v>
      </c>
      <c r="AX73" s="66" t="s">
        <v>755</v>
      </c>
      <c r="BA73" s="105" t="str">
        <f t="shared" si="16"/>
        <v/>
      </c>
      <c r="BB73" s="20" t="str">
        <f t="shared" si="17"/>
        <v/>
      </c>
      <c r="BE73" s="75" t="s">
        <v>755</v>
      </c>
      <c r="BF73" s="73" t="s">
        <v>755</v>
      </c>
      <c r="BG73" s="55" t="s">
        <v>755</v>
      </c>
      <c r="BH73" s="76" t="s">
        <v>755</v>
      </c>
      <c r="BI73" s="20" t="s">
        <v>755</v>
      </c>
      <c r="BJ73" s="20" t="s">
        <v>755</v>
      </c>
      <c r="BK73" s="55" t="s">
        <v>755</v>
      </c>
      <c r="BL73" s="71" t="s">
        <v>755</v>
      </c>
      <c r="BM73" s="77" t="s">
        <v>755</v>
      </c>
      <c r="BN73" s="78" t="s">
        <v>755</v>
      </c>
      <c r="BO73" s="77" t="s">
        <v>755</v>
      </c>
      <c r="BP73" s="78" t="s">
        <v>755</v>
      </c>
    </row>
    <row r="74" spans="1:68" x14ac:dyDescent="0.2">
      <c r="A74" s="20" t="s">
        <v>95</v>
      </c>
      <c r="B74" s="20" t="s">
        <v>142</v>
      </c>
      <c r="C74" s="20" t="s">
        <v>139</v>
      </c>
      <c r="D74" s="20" t="s">
        <v>1</v>
      </c>
      <c r="E74" s="20" t="s">
        <v>138</v>
      </c>
      <c r="F74" s="20" t="s">
        <v>140</v>
      </c>
      <c r="G74" s="20" t="s">
        <v>20086</v>
      </c>
      <c r="H74" s="20" t="s">
        <v>140</v>
      </c>
      <c r="I74" s="19">
        <f t="shared" si="9"/>
        <v>30</v>
      </c>
      <c r="J74" s="20" t="s">
        <v>755</v>
      </c>
      <c r="K74" s="20" t="s">
        <v>141</v>
      </c>
      <c r="L74" s="95" t="str">
        <f>IF(M74&lt;&gt;"",IF(NOT(ISNA(INDEX(cc!B:B,MATCH(M74,cc!A:A,0)))),INDEX(cc!B:B,MATCH(M74,cc!A:A,0)),"0"),"")</f>
        <v>Key Cadres</v>
      </c>
      <c r="M74" s="97" t="s">
        <v>145</v>
      </c>
      <c r="N74" s="28" t="str">
        <f t="shared" si="10"/>
        <v/>
      </c>
      <c r="O74" s="19" t="str">
        <f t="shared" si="11"/>
        <v>HRH_PRE (N, NoApp, Grad Cadre): Graduates by Cadre</v>
      </c>
      <c r="P74" s="19" t="str">
        <f t="shared" si="12"/>
        <v>HRH_PRE (N, NoApp, Grad Cadre): Graduates by Cadre</v>
      </c>
      <c r="Q74" s="19" t="str">
        <f t="shared" si="13"/>
        <v>HRH_PRE (N, NoApp, Grad Cadre)</v>
      </c>
      <c r="R74" s="19" t="str">
        <f t="shared" si="14"/>
        <v>HRH_PRE_N_NoApp_Grad_Cadre</v>
      </c>
      <c r="S74" s="19" t="str">
        <f t="shared" si="15"/>
        <v>HRH_PRE_N_NoApp_Grad_Cadre_</v>
      </c>
      <c r="T74" s="19" t="b">
        <f>NOT(ISNA(VLOOKUP(B74,dbcodes!A:B,2,FALSE)))</f>
        <v>1</v>
      </c>
      <c r="U74" s="19" t="str">
        <f>IF(ISNA(VLOOKUP(B74,dbcodes!A:B,2,FALSE)),des!R2158,VLOOKUP(B74,dbcodes!A:B,2,FALSE))</f>
        <v>HRH_PRE_N_NoApp_Grad_Cadre</v>
      </c>
      <c r="W74" s="107" t="str">
        <f>IF(ISNA(VLOOKUP(C74,descriptions!A:B,2,FALSE)),des!V227,IF(G74=" TARGET","Target ","")&amp;VLOOKUP(C74,descriptions!A:B,2,FALSE))</f>
        <v>Number of new health workers who graduated from a pre-service training institution or program as a result of PEPFAR-supported strengthening efforts, within the reporting period, by select cadre</v>
      </c>
      <c r="X74" s="20" t="s">
        <v>4</v>
      </c>
      <c r="Y74" s="20" t="s">
        <v>831</v>
      </c>
      <c r="Z74" s="20" t="s">
        <v>836</v>
      </c>
      <c r="AA74" s="20" t="s">
        <v>102</v>
      </c>
      <c r="AB74" s="20" t="s">
        <v>755</v>
      </c>
      <c r="AC74" s="19" t="str">
        <f>IF(AB74&lt;&gt;"",IF(NOT(ISNA(INDEX(os!A:A,MATCH(AB74,os!B:B,0)))),INDEX(os!A:A,MATCH(AB74,os!B:B,0)),"0"),"")</f>
        <v/>
      </c>
      <c r="AD74" s="20" t="s">
        <v>830</v>
      </c>
      <c r="AH74" s="93" t="str">
        <f>IF(NOT(ISNA(VLOOKUP(B:B,ResultsTargets!A:A,1,0))),"TRUE","")</f>
        <v>TRUE</v>
      </c>
      <c r="AI74" s="19" t="str">
        <f>IF(ISNA(VLOOKUP(C74,dim_techarea!A:B,2,FALSE)),"",VLOOKUP(C74,dim_techarea!A:B,2,FALSE))</f>
        <v>HRH_PRE</v>
      </c>
      <c r="AJ74" s="19" t="str">
        <f>IF(ISNA(VLOOKUP(AI74,dim_techarea!B:C,2,FALSE)),"",VLOOKUP(AI74,dim_techarea!B:C,2,FALSE))</f>
        <v>jbyq87W19Qv</v>
      </c>
      <c r="AK74" s="19" t="str">
        <f>IF(ISNA(VLOOKUP(TRIM(G74),dim_targetsresults!A:B,2,FALSE)),"",VLOOKUP(TRIM(G74),dim_targetsresults!A:C,2,FALSE))</f>
        <v>MER Results</v>
      </c>
      <c r="AL74" s="19" t="str">
        <f>IF(ISNA(VLOOKUP(AK74,dim_targetsresults!B:C,2,FALSE)),"",VLOOKUP(AK74,dim_targetsresults!B:C,2,FALSE))</f>
        <v>Jh0jDM5yQ2E</v>
      </c>
      <c r="AM74" s="19" t="str">
        <f>IF(ISNA(VLOOKUP(TRIM(D74),dim_numeratordenominator!A:B,2,FALSE)),"",VLOOKUP(TRIM(D74),dim_numeratordenominator!A:C,2,FALSE))</f>
        <v>Numerator</v>
      </c>
      <c r="AN74" s="19" t="str">
        <f>IF(ISNA(VLOOKUP(AM74,dim_numeratordenominator!B:C,2,FALSE)),"",VLOOKUP(AM74,dim_numeratordenominator!B:C,2,FALSE))</f>
        <v>Som9NRMQqV7</v>
      </c>
      <c r="AO74" s="19" t="str">
        <f>IF(ISNA(VLOOKUP(TRIM(E74),dim_supporttype!A:B,2,FALSE)),"",VLOOKUP(TRIM(E74),dim_supporttype!A:C,2,FALSE))</f>
        <v>No Support Type</v>
      </c>
      <c r="AP74" s="19" t="str">
        <f>IF(ISNA(VLOOKUP(AO74,dim_supporttype!B:C,2,FALSE)),"",VLOOKUP(AO74,dim_supporttype!B:C,2,FALSE))</f>
        <v>npv1nsCoe0c</v>
      </c>
      <c r="AQ74" s="19" t="str">
        <f>IF(ISNA(VLOOKUP(TRIM(F74),dim_disaggs!A:B,2,FALSE)),"No Disagg",VLOOKUP(TRIM(F74),dim_disaggs!A:B,2,FALSE))</f>
        <v>Grad Cadre</v>
      </c>
      <c r="AR74" s="19" t="str">
        <f>IF(ISNA(VLOOKUP(AQ74,dim_disaggs!B:C,2,FALSE)),"",VLOOKUP(AQ74,dim_disaggs!B:C,2,FALSE))</f>
        <v>aWLU0JHZ9px</v>
      </c>
      <c r="AU74" s="72" t="s">
        <v>755</v>
      </c>
      <c r="AV74" s="73" t="s">
        <v>755</v>
      </c>
      <c r="AW74" s="66" t="s">
        <v>755</v>
      </c>
      <c r="AX74" s="66" t="s">
        <v>755</v>
      </c>
      <c r="BA74" s="105" t="str">
        <f t="shared" si="16"/>
        <v/>
      </c>
      <c r="BB74" s="20" t="str">
        <f t="shared" si="17"/>
        <v/>
      </c>
      <c r="BG74" s="72"/>
      <c r="BH74" s="73"/>
      <c r="BI74" s="66"/>
      <c r="BJ74" s="66"/>
    </row>
    <row r="75" spans="1:68" x14ac:dyDescent="0.2">
      <c r="A75" s="20" t="s">
        <v>95</v>
      </c>
      <c r="B75" s="20" t="s">
        <v>630</v>
      </c>
      <c r="C75" s="20" t="s">
        <v>139</v>
      </c>
      <c r="D75" s="20" t="s">
        <v>1</v>
      </c>
      <c r="E75" s="20" t="s">
        <v>310</v>
      </c>
      <c r="G75" s="20" t="s">
        <v>20086</v>
      </c>
      <c r="I75" s="19">
        <f t="shared" si="9"/>
        <v>28</v>
      </c>
      <c r="J75" s="20" t="s">
        <v>755</v>
      </c>
      <c r="K75" s="20" t="s">
        <v>141</v>
      </c>
      <c r="L75" s="95" t="str">
        <f>IF(M75&lt;&gt;"",IF(NOT(ISNA(INDEX(cc!B:B,MATCH(M75,cc!A:A,0)))),INDEX(cc!B:B,MATCH(M75,cc!A:A,0)),"0"),"")</f>
        <v>default</v>
      </c>
      <c r="M75" s="97" t="s">
        <v>13</v>
      </c>
      <c r="N75" s="28" t="str">
        <f t="shared" si="10"/>
        <v/>
      </c>
      <c r="O75" s="19" t="str">
        <f t="shared" si="11"/>
        <v>HRH_PRE (N, NoApp_NARRATIVE): Graduates by Cadre</v>
      </c>
      <c r="P75" s="19" t="str">
        <f t="shared" si="12"/>
        <v>HRH_PRE (N, NoApp_NARRATIVE): Graduates by Cadre</v>
      </c>
      <c r="Q75" s="19" t="str">
        <f t="shared" si="13"/>
        <v>HRH_PRE (N, NoApp_NARRATIVE)</v>
      </c>
      <c r="R75" s="19" t="str">
        <f t="shared" si="14"/>
        <v>HRH_PRE_N_NoApp_NARRATIVE</v>
      </c>
      <c r="S75" s="19" t="str">
        <f t="shared" si="15"/>
        <v>HRH_PRE_N_NoApp_NARRATIVE_</v>
      </c>
      <c r="T75" s="19" t="b">
        <f>NOT(ISNA(VLOOKUP(B75,dbcodes!A:B,2,FALSE)))</f>
        <v>1</v>
      </c>
      <c r="U75" s="19" t="str">
        <f>IF(ISNA(VLOOKUP(B75,dbcodes!A:B,2,FALSE)),des!R2159,VLOOKUP(B75,dbcodes!A:B,2,FALSE))</f>
        <v>HRH_PRE_N_NoApp_NARRATIVE</v>
      </c>
      <c r="W75" s="107" t="str">
        <f>IF(ISNA(VLOOKUP(C75,descriptions!A:B,2,FALSE)),des!V229,IF(G75=" TARGET","Target ","")&amp;VLOOKUP(C75,descriptions!A:B,2,FALSE))</f>
        <v>Number of new health workers who graduated from a pre-service training institution or program as a result of PEPFAR-supported strengthening efforts, within the reporting period, by select cadre</v>
      </c>
      <c r="X75" s="20" t="s">
        <v>4</v>
      </c>
      <c r="Y75" s="20" t="s">
        <v>831</v>
      </c>
      <c r="Z75" s="20" t="s">
        <v>836</v>
      </c>
      <c r="AA75" s="20" t="s">
        <v>102</v>
      </c>
      <c r="AB75" s="20" t="s">
        <v>755</v>
      </c>
      <c r="AC75" s="19" t="str">
        <f>IF(AB75&lt;&gt;"",IF(NOT(ISNA(INDEX(os!A:A,MATCH(AB75,os!B:B,0)))),INDEX(os!A:A,MATCH(AB75,os!B:B,0)),"0"),"")</f>
        <v/>
      </c>
      <c r="AD75" s="20" t="s">
        <v>830</v>
      </c>
      <c r="AH75" s="93" t="str">
        <f>IF(NOT(ISNA(VLOOKUP(B:B,ResultsTargets!A:A,1,0))),"TRUE","")</f>
        <v>TRUE</v>
      </c>
      <c r="AI75" s="19" t="str">
        <f>IF(ISNA(VLOOKUP(C75,dim_techarea!A:B,2,FALSE)),"",VLOOKUP(C75,dim_techarea!A:B,2,FALSE))</f>
        <v>HRH_PRE</v>
      </c>
      <c r="AJ75" s="19" t="str">
        <f>IF(ISNA(VLOOKUP(AI75,dim_techarea!B:C,2,FALSE)),"",VLOOKUP(AI75,dim_techarea!B:C,2,FALSE))</f>
        <v>jbyq87W19Qv</v>
      </c>
      <c r="AK75" s="19" t="str">
        <f>IF(ISNA(VLOOKUP(TRIM(G75),dim_targetsresults!A:B,2,FALSE)),"",VLOOKUP(TRIM(G75),dim_targetsresults!A:C,2,FALSE))</f>
        <v>MER Results</v>
      </c>
      <c r="AL75" s="19" t="str">
        <f>IF(ISNA(VLOOKUP(AK75,dim_targetsresults!B:C,2,FALSE)),"",VLOOKUP(AK75,dim_targetsresults!B:C,2,FALSE))</f>
        <v>Jh0jDM5yQ2E</v>
      </c>
      <c r="AM75" s="19" t="str">
        <f>IF(ISNA(VLOOKUP(TRIM(D75),dim_numeratordenominator!A:B,2,FALSE)),"",VLOOKUP(TRIM(D75),dim_numeratordenominator!A:C,2,FALSE))</f>
        <v>Numerator</v>
      </c>
      <c r="AN75" s="19" t="str">
        <f>IF(ISNA(VLOOKUP(AM75,dim_numeratordenominator!B:C,2,FALSE)),"",VLOOKUP(AM75,dim_numeratordenominator!B:C,2,FALSE))</f>
        <v>Som9NRMQqV7</v>
      </c>
      <c r="AO75" s="19" t="str">
        <f>IF(ISNA(VLOOKUP(TRIM(E75),dim_supporttype!A:B,2,FALSE)),"",VLOOKUP(TRIM(E75),dim_supporttype!A:C,2,FALSE))</f>
        <v>No Support Type Narratives</v>
      </c>
      <c r="AP75" s="19" t="str">
        <f>IF(ISNA(VLOOKUP(AO75,dim_supporttype!B:C,2,FALSE)),"",VLOOKUP(AO75,dim_supporttype!B:C,2,FALSE))</f>
        <v>ofm0j7b5JPu</v>
      </c>
      <c r="AQ75" s="19" t="str">
        <f>IF(ISNA(VLOOKUP(TRIM(F75),dim_disaggs!A:B,2,FALSE)),"No Disagg",VLOOKUP(TRIM(F75),dim_disaggs!A:B,2,FALSE))</f>
        <v>No Disagg</v>
      </c>
      <c r="AR75" s="19" t="str">
        <f>IF(ISNA(VLOOKUP(AQ75,dim_disaggs!B:C,2,FALSE)),"",VLOOKUP(AQ75,dim_disaggs!B:C,2,FALSE))</f>
        <v>werJlVT6sf3</v>
      </c>
      <c r="AU75" s="72" t="s">
        <v>755</v>
      </c>
      <c r="AV75" s="73" t="s">
        <v>755</v>
      </c>
      <c r="AW75" s="66" t="s">
        <v>755</v>
      </c>
      <c r="AX75" s="66" t="s">
        <v>755</v>
      </c>
      <c r="BA75" s="105" t="str">
        <f t="shared" si="16"/>
        <v/>
      </c>
      <c r="BB75" s="20" t="str">
        <f t="shared" si="17"/>
        <v/>
      </c>
    </row>
    <row r="76" spans="1:68" x14ac:dyDescent="0.2">
      <c r="A76" s="22" t="s">
        <v>95</v>
      </c>
      <c r="B76" s="20" t="s">
        <v>125</v>
      </c>
      <c r="C76" s="22" t="s">
        <v>21272</v>
      </c>
      <c r="D76" s="20" t="s">
        <v>1</v>
      </c>
      <c r="E76" s="20" t="s">
        <v>138</v>
      </c>
      <c r="F76" s="20" t="s">
        <v>126</v>
      </c>
      <c r="G76" s="20" t="s">
        <v>20086</v>
      </c>
      <c r="H76" s="20" t="s">
        <v>126</v>
      </c>
      <c r="I76" s="19">
        <f t="shared" si="9"/>
        <v>39</v>
      </c>
      <c r="J76" s="20" t="s">
        <v>755</v>
      </c>
      <c r="K76" s="20" t="s">
        <v>124</v>
      </c>
      <c r="L76" s="95" t="str">
        <f>IF(M76&lt;&gt;"",IF(NOT(ISNA(INDEX(cc!B:B,MATCH(M76,cc!A:A,0)))),INDEX(cc!B:B,MATCH(M76,cc!A:A,0)),"0"),"")</f>
        <v>Key Cadre Categories</v>
      </c>
      <c r="M76" s="97" t="s">
        <v>128</v>
      </c>
      <c r="N76" s="28" t="str">
        <f t="shared" si="10"/>
        <v/>
      </c>
      <c r="O76" s="19" t="str">
        <f t="shared" si="11"/>
        <v>HRH_STAFF_NAT (N, NoApp, CadreCategory): Health Workers</v>
      </c>
      <c r="P76" s="19" t="str">
        <f t="shared" si="12"/>
        <v>HRH_STAFF_NAT (N, NoApp, CadreCategory): Health Workers</v>
      </c>
      <c r="Q76" s="19" t="str">
        <f t="shared" si="13"/>
        <v>HRH_STAFF_NAT (N, NoApp, CadreCategory)</v>
      </c>
      <c r="R76" s="19" t="str">
        <f t="shared" si="14"/>
        <v>HRH_STAFF_NAT_N_NoApp_CadreCategory</v>
      </c>
      <c r="S76" s="19" t="str">
        <f t="shared" si="15"/>
        <v>HRH_STAFF_NAT_N_NoApp_CadreCategory_</v>
      </c>
      <c r="T76" s="19" t="b">
        <f>NOT(ISNA(VLOOKUP(B76,dbcodes!A:B,2,FALSE)))</f>
        <v>1</v>
      </c>
      <c r="U76" s="19" t="str">
        <f>IF(ISNA(VLOOKUP(B76,dbcodes!A:B,2,FALSE)),des!R2160,VLOOKUP(B76,dbcodes!A:B,2,FALSE))</f>
        <v>HRH_STAFF_NAT_N_NoApp_CadreCategory</v>
      </c>
      <c r="W76" s="107">
        <f>IF(ISNA(VLOOKUP(C76,descriptions!A:B,2,FALSE)),des!V236,IF(G76=" TARGET","Target ","")&amp;VLOOKUP(C76,descriptions!A:B,2,FALSE))</f>
        <v>0</v>
      </c>
      <c r="X76" s="20" t="s">
        <v>22</v>
      </c>
      <c r="Y76" s="20" t="s">
        <v>831</v>
      </c>
      <c r="Z76" s="20" t="s">
        <v>836</v>
      </c>
      <c r="AA76" s="20" t="s">
        <v>102</v>
      </c>
      <c r="AB76" s="20" t="s">
        <v>755</v>
      </c>
      <c r="AC76" s="19" t="str">
        <f>IF(AB76&lt;&gt;"",IF(NOT(ISNA(INDEX(os!A:A,MATCH(AB76,os!B:B,0)))),INDEX(os!A:A,MATCH(AB76,os!B:B,0)),"0"),"")</f>
        <v/>
      </c>
      <c r="AD76" s="20" t="s">
        <v>830</v>
      </c>
      <c r="AH76" s="93" t="str">
        <f>IF(NOT(ISNA(VLOOKUP(B:B,ResultsTargets!A:A,1,0))),"TRUE","")</f>
        <v>TRUE</v>
      </c>
      <c r="AI76" s="19" t="str">
        <f>IF(ISNA(VLOOKUP(C76,dim_techarea!A:B,2,FALSE)),"",VLOOKUP(C76,dim_techarea!A:B,2,FALSE))</f>
        <v>HRH_STAFF_NAT</v>
      </c>
      <c r="AJ76" s="19" t="str">
        <f>IF(ISNA(VLOOKUP(AI76,dim_techarea!B:C,2,FALSE)),"",VLOOKUP(AI76,dim_techarea!B:C,2,FALSE))</f>
        <v>kMVTOEbnyj3</v>
      </c>
      <c r="AK76" s="19" t="str">
        <f>IF(ISNA(VLOOKUP(TRIM(G76),dim_targetsresults!A:B,2,FALSE)),"",VLOOKUP(TRIM(G76),dim_targetsresults!A:C,2,FALSE))</f>
        <v>MER Results</v>
      </c>
      <c r="AL76" s="19" t="str">
        <f>IF(ISNA(VLOOKUP(AK76,dim_targetsresults!B:C,2,FALSE)),"",VLOOKUP(AK76,dim_targetsresults!B:C,2,FALSE))</f>
        <v>Jh0jDM5yQ2E</v>
      </c>
      <c r="AM76" s="19" t="str">
        <f>IF(ISNA(VLOOKUP(TRIM(D76),dim_numeratordenominator!A:B,2,FALSE)),"",VLOOKUP(TRIM(D76),dim_numeratordenominator!A:C,2,FALSE))</f>
        <v>Numerator</v>
      </c>
      <c r="AN76" s="19" t="str">
        <f>IF(ISNA(VLOOKUP(AM76,dim_numeratordenominator!B:C,2,FALSE)),"",VLOOKUP(AM76,dim_numeratordenominator!B:C,2,FALSE))</f>
        <v>Som9NRMQqV7</v>
      </c>
      <c r="AO76" s="19" t="str">
        <f>IF(ISNA(VLOOKUP(TRIM(E76),dim_supporttype!A:B,2,FALSE)),"",VLOOKUP(TRIM(E76),dim_supporttype!A:C,2,FALSE))</f>
        <v>No Support Type</v>
      </c>
      <c r="AP76" s="19" t="str">
        <f>IF(ISNA(VLOOKUP(AO76,dim_supporttype!B:C,2,FALSE)),"",VLOOKUP(AO76,dim_supporttype!B:C,2,FALSE))</f>
        <v>npv1nsCoe0c</v>
      </c>
      <c r="AQ76" s="19" t="str">
        <f>IF(ISNA(VLOOKUP(TRIM(F76),dim_disaggs!A:B,2,FALSE)),"No Disagg",VLOOKUP(TRIM(F76),dim_disaggs!A:B,2,FALSE))</f>
        <v>CadreCategory</v>
      </c>
      <c r="AR76" s="19" t="str">
        <f>IF(ISNA(VLOOKUP(AQ76,dim_disaggs!B:C,2,FALSE)),"",VLOOKUP(AQ76,dim_disaggs!B:C,2,FALSE))</f>
        <v>hpXHRAcseTu</v>
      </c>
      <c r="AU76" s="72" t="s">
        <v>755</v>
      </c>
      <c r="AV76" s="73" t="s">
        <v>755</v>
      </c>
      <c r="AW76" s="66" t="s">
        <v>755</v>
      </c>
      <c r="AX76" s="66" t="s">
        <v>755</v>
      </c>
      <c r="BA76" s="105" t="str">
        <f t="shared" si="16"/>
        <v/>
      </c>
      <c r="BB76" s="20" t="str">
        <f t="shared" si="17"/>
        <v/>
      </c>
      <c r="BE76" s="75" t="s">
        <v>755</v>
      </c>
      <c r="BF76" s="73" t="s">
        <v>755</v>
      </c>
    </row>
    <row r="77" spans="1:68" x14ac:dyDescent="0.2">
      <c r="A77" s="22" t="s">
        <v>95</v>
      </c>
      <c r="B77" s="20" t="s">
        <v>620</v>
      </c>
      <c r="C77" s="22" t="s">
        <v>21272</v>
      </c>
      <c r="D77" s="20" t="s">
        <v>1</v>
      </c>
      <c r="E77" s="20" t="s">
        <v>310</v>
      </c>
      <c r="G77" s="20" t="s">
        <v>20086</v>
      </c>
      <c r="I77" s="19">
        <f t="shared" si="9"/>
        <v>34</v>
      </c>
      <c r="J77" s="20" t="s">
        <v>755</v>
      </c>
      <c r="K77" s="20" t="s">
        <v>124</v>
      </c>
      <c r="L77" s="95" t="str">
        <f>IF(M77&lt;&gt;"",IF(NOT(ISNA(INDEX(cc!B:B,MATCH(M77,cc!A:A,0)))),INDEX(cc!B:B,MATCH(M77,cc!A:A,0)),"0"),"")</f>
        <v>default</v>
      </c>
      <c r="M77" s="97" t="s">
        <v>13</v>
      </c>
      <c r="N77" s="28" t="str">
        <f t="shared" si="10"/>
        <v/>
      </c>
      <c r="O77" s="19" t="str">
        <f t="shared" si="11"/>
        <v>HRH_STAFF_NAT (N, NoApp_NARRATIVE): Health Workers</v>
      </c>
      <c r="P77" s="19" t="str">
        <f t="shared" si="12"/>
        <v>HRH_STAFF_NAT (N, NoApp_NARRATIVE): Health Workers</v>
      </c>
      <c r="Q77" s="19" t="str">
        <f t="shared" si="13"/>
        <v>HRH_STAFF_NAT (N, NoApp_NARRATIVE)</v>
      </c>
      <c r="R77" s="19" t="str">
        <f t="shared" si="14"/>
        <v>HRH_STAFF_NAT_N_NoApp_NARRATIVE</v>
      </c>
      <c r="S77" s="19" t="str">
        <f t="shared" si="15"/>
        <v>HRH_STAFF_NAT_N_NoApp_NARRATIVE_</v>
      </c>
      <c r="T77" s="19" t="b">
        <f>NOT(ISNA(VLOOKUP(B77,dbcodes!A:B,2,FALSE)))</f>
        <v>1</v>
      </c>
      <c r="U77" s="19" t="str">
        <f>IF(ISNA(VLOOKUP(B77,dbcodes!A:B,2,FALSE)),des!R2161,VLOOKUP(B77,dbcodes!A:B,2,FALSE))</f>
        <v>HRH_STAFF_NAT_N_NoApp_NARRATIVE</v>
      </c>
      <c r="W77" s="107">
        <f>IF(ISNA(VLOOKUP(C77,descriptions!A:B,2,FALSE)),des!V237,IF(G77=" TARGET","Target ","")&amp;VLOOKUP(C77,descriptions!A:B,2,FALSE))</f>
        <v>0</v>
      </c>
      <c r="X77" s="20" t="s">
        <v>9</v>
      </c>
      <c r="Y77" s="20" t="s">
        <v>831</v>
      </c>
      <c r="Z77" s="20" t="s">
        <v>839</v>
      </c>
      <c r="AA77" s="20" t="s">
        <v>102</v>
      </c>
      <c r="AB77" s="20" t="s">
        <v>755</v>
      </c>
      <c r="AC77" s="19" t="str">
        <f>IF(AB77&lt;&gt;"",IF(NOT(ISNA(INDEX(os!A:A,MATCH(AB77,os!B:B,0)))),INDEX(os!A:A,MATCH(AB77,os!B:B,0)),"0"),"")</f>
        <v/>
      </c>
      <c r="AD77" s="20" t="s">
        <v>830</v>
      </c>
      <c r="AH77" s="93" t="str">
        <f>IF(NOT(ISNA(VLOOKUP(B:B,ResultsTargets!A:A,1,0))),"TRUE","")</f>
        <v>TRUE</v>
      </c>
      <c r="AI77" s="19" t="str">
        <f>IF(ISNA(VLOOKUP(C77,dim_techarea!A:B,2,FALSE)),"",VLOOKUP(C77,dim_techarea!A:B,2,FALSE))</f>
        <v>HRH_STAFF_NAT</v>
      </c>
      <c r="AJ77" s="19" t="str">
        <f>IF(ISNA(VLOOKUP(AI77,dim_techarea!B:C,2,FALSE)),"",VLOOKUP(AI77,dim_techarea!B:C,2,FALSE))</f>
        <v>kMVTOEbnyj3</v>
      </c>
      <c r="AK77" s="19" t="str">
        <f>IF(ISNA(VLOOKUP(TRIM(G77),dim_targetsresults!A:B,2,FALSE)),"",VLOOKUP(TRIM(G77),dim_targetsresults!A:C,2,FALSE))</f>
        <v>MER Results</v>
      </c>
      <c r="AL77" s="19" t="str">
        <f>IF(ISNA(VLOOKUP(AK77,dim_targetsresults!B:C,2,FALSE)),"",VLOOKUP(AK77,dim_targetsresults!B:C,2,FALSE))</f>
        <v>Jh0jDM5yQ2E</v>
      </c>
      <c r="AM77" s="19" t="str">
        <f>IF(ISNA(VLOOKUP(TRIM(D77),dim_numeratordenominator!A:B,2,FALSE)),"",VLOOKUP(TRIM(D77),dim_numeratordenominator!A:C,2,FALSE))</f>
        <v>Numerator</v>
      </c>
      <c r="AN77" s="19" t="str">
        <f>IF(ISNA(VLOOKUP(AM77,dim_numeratordenominator!B:C,2,FALSE)),"",VLOOKUP(AM77,dim_numeratordenominator!B:C,2,FALSE))</f>
        <v>Som9NRMQqV7</v>
      </c>
      <c r="AO77" s="19" t="str">
        <f>IF(ISNA(VLOOKUP(TRIM(E77),dim_supporttype!A:B,2,FALSE)),"",VLOOKUP(TRIM(E77),dim_supporttype!A:C,2,FALSE))</f>
        <v>No Support Type Narratives</v>
      </c>
      <c r="AP77" s="19" t="str">
        <f>IF(ISNA(VLOOKUP(AO77,dim_supporttype!B:C,2,FALSE)),"",VLOOKUP(AO77,dim_supporttype!B:C,2,FALSE))</f>
        <v>ofm0j7b5JPu</v>
      </c>
      <c r="AQ77" s="19" t="str">
        <f>IF(ISNA(VLOOKUP(TRIM(F77),dim_disaggs!A:B,2,FALSE)),"No Disagg",VLOOKUP(TRIM(F77),dim_disaggs!A:B,2,FALSE))</f>
        <v>No Disagg</v>
      </c>
      <c r="AR77" s="19" t="str">
        <f>IF(ISNA(VLOOKUP(AQ77,dim_disaggs!B:C,2,FALSE)),"",VLOOKUP(AQ77,dim_disaggs!B:C,2,FALSE))</f>
        <v>werJlVT6sf3</v>
      </c>
      <c r="AU77" s="72" t="s">
        <v>755</v>
      </c>
      <c r="AV77" s="73" t="s">
        <v>755</v>
      </c>
      <c r="AW77" s="66" t="s">
        <v>755</v>
      </c>
      <c r="AX77" s="66" t="s">
        <v>755</v>
      </c>
      <c r="BA77" s="105" t="str">
        <f t="shared" si="16"/>
        <v/>
      </c>
      <c r="BB77" s="20" t="str">
        <f t="shared" si="17"/>
        <v/>
      </c>
      <c r="BE77" s="75" t="s">
        <v>755</v>
      </c>
      <c r="BF77" s="73" t="s">
        <v>755</v>
      </c>
      <c r="BG77" s="55" t="s">
        <v>755</v>
      </c>
      <c r="BH77" s="76" t="s">
        <v>755</v>
      </c>
      <c r="BI77" s="20" t="s">
        <v>755</v>
      </c>
      <c r="BJ77" s="20" t="s">
        <v>755</v>
      </c>
      <c r="BK77" s="55" t="s">
        <v>755</v>
      </c>
      <c r="BL77" s="71" t="s">
        <v>755</v>
      </c>
      <c r="BM77" s="77" t="s">
        <v>755</v>
      </c>
      <c r="BN77" s="78" t="s">
        <v>755</v>
      </c>
      <c r="BO77" s="77" t="s">
        <v>755</v>
      </c>
      <c r="BP77" s="78" t="s">
        <v>755</v>
      </c>
    </row>
    <row r="78" spans="1:68" s="3" customFormat="1" x14ac:dyDescent="0.2">
      <c r="A78" s="22" t="s">
        <v>95</v>
      </c>
      <c r="B78" s="5" t="s">
        <v>20593</v>
      </c>
      <c r="C78" s="22" t="s">
        <v>20595</v>
      </c>
      <c r="D78" s="22" t="s">
        <v>1</v>
      </c>
      <c r="E78" s="22" t="s">
        <v>77</v>
      </c>
      <c r="F78" s="22" t="s">
        <v>21480</v>
      </c>
      <c r="G78" s="22" t="s">
        <v>20086</v>
      </c>
      <c r="H78" s="22" t="s">
        <v>21487</v>
      </c>
      <c r="I78" s="19">
        <f t="shared" si="9"/>
        <v>41</v>
      </c>
      <c r="J78" s="20"/>
      <c r="K78" s="22" t="s">
        <v>20596</v>
      </c>
      <c r="L78" s="95" t="str">
        <f>IF(M78&lt;&gt;"",IF(NOT(ISNA(INDEX(cc!B:B,MATCH(M78,cc!A:A,0)))),INDEX(cc!B:B,MATCH(M78,cc!A:A,0)),"0"),"")</f>
        <v>Age (&lt;1-50+-uk, 12) and Sex</v>
      </c>
      <c r="M78" s="97" t="s">
        <v>20598</v>
      </c>
      <c r="N78" s="28" t="str">
        <f t="shared" si="10"/>
        <v/>
      </c>
      <c r="O78" s="19" t="str">
        <f t="shared" si="11"/>
        <v>HTS_INDEX (N, DSD, Index/Age/Sex/CasesOffered): Number of index cases offered</v>
      </c>
      <c r="P78" s="19" t="str">
        <f t="shared" si="12"/>
        <v>HTS_INDEX (N, DSD, Index/Age/Sex/CasesOffered): Number of index cases offered</v>
      </c>
      <c r="Q78" s="19" t="str">
        <f t="shared" si="13"/>
        <v>HTS_INDEX (N, DSD, Index/Age/Sex/Offered)</v>
      </c>
      <c r="R78" s="19" t="str">
        <f t="shared" si="14"/>
        <v>HTS_INDEX_N_DSD_Index_Age_Sex_Offered</v>
      </c>
      <c r="S78" s="19" t="str">
        <f t="shared" si="15"/>
        <v>HTS_INDEX_N_DSD_Index_Age_Sex_Offered_</v>
      </c>
      <c r="T78" s="19" t="b">
        <f>NOT(ISNA(VLOOKUP(B78,dbcodes!A:B,2,FALSE)))</f>
        <v>1</v>
      </c>
      <c r="U78" s="19" t="str">
        <f>IF(ISNA(VLOOKUP(B78,dbcodes!A:B,2,FALSE)),des!R2162,VLOOKUP(B78,dbcodes!A:B,2,FALSE))</f>
        <v>HTS_INDEX_FAC_N_DSD_Age_Sex_IndexOffered</v>
      </c>
      <c r="V78" s="20"/>
      <c r="W78" s="107" t="str">
        <f>IF(ISNA(VLOOKUP(C78,descriptions!A:B,2,FALSE)),des!V2052,IF(G78=" TARGET","Target ","")&amp;VLOOKUP(C78,descriptions!A:B,2,FALSE))</f>
        <v>Number of individuals who were identified and tested using index testing services and received their results</v>
      </c>
      <c r="X78" s="22" t="s">
        <v>4</v>
      </c>
      <c r="Y78" s="20" t="s">
        <v>831</v>
      </c>
      <c r="Z78" s="20" t="s">
        <v>836</v>
      </c>
      <c r="AA78" s="20" t="s">
        <v>102</v>
      </c>
      <c r="AB78" s="20" t="s">
        <v>755</v>
      </c>
      <c r="AC78" s="19" t="str">
        <f>IF(AB78&lt;&gt;"",IF(NOT(ISNA(INDEX(os!A:A,MATCH(AB78,os!B:B,0)))),INDEX(os!A:A,MATCH(AB78,os!B:B,0)),"0"),"")</f>
        <v/>
      </c>
      <c r="AD78" s="20" t="s">
        <v>830</v>
      </c>
      <c r="AE78" s="20"/>
      <c r="AF78" s="20"/>
      <c r="AG78" s="20"/>
      <c r="AH78" s="93" t="str">
        <f>IF(NOT(ISNA(VLOOKUP(B:B,ResultsTargets!A:A,1,0))),"TRUE","")</f>
        <v>TRUE</v>
      </c>
      <c r="AI78" s="19" t="str">
        <f>IF(ISNA(VLOOKUP(C78,dim_techarea!A:B,2,FALSE)),"",VLOOKUP(C78,dim_techarea!A:B,2,FALSE))</f>
        <v>HTS_INDEX</v>
      </c>
      <c r="AJ78" s="19" t="str">
        <f>IF(ISNA(VLOOKUP(AI78,dim_techarea!B:C,2,FALSE)),"",VLOOKUP(AI78,dim_techarea!B:C,2,FALSE))</f>
        <v>CUblPgOMGaT</v>
      </c>
      <c r="AK78" s="19" t="str">
        <f>IF(ISNA(VLOOKUP(TRIM(G78),dim_targetsresults!A:B,2,FALSE)),"",VLOOKUP(TRIM(G78),dim_targetsresults!A:C,2,FALSE))</f>
        <v>MER Results</v>
      </c>
      <c r="AL78" s="19" t="str">
        <f>IF(ISNA(VLOOKUP(AK78,dim_targetsresults!B:C,2,FALSE)),"",VLOOKUP(AK78,dim_targetsresults!B:C,2,FALSE))</f>
        <v>Jh0jDM5yQ2E</v>
      </c>
      <c r="AM78" s="19" t="str">
        <f>IF(ISNA(VLOOKUP(TRIM(D78),dim_numeratordenominator!A:B,2,FALSE)),"",VLOOKUP(TRIM(D78),dim_numeratordenominator!A:C,2,FALSE))</f>
        <v>Numerator</v>
      </c>
      <c r="AN78" s="19" t="str">
        <f>IF(ISNA(VLOOKUP(AM78,dim_numeratordenominator!B:C,2,FALSE)),"",VLOOKUP(AM78,dim_numeratordenominator!B:C,2,FALSE))</f>
        <v>Som9NRMQqV7</v>
      </c>
      <c r="AO78" s="19" t="str">
        <f>IF(ISNA(VLOOKUP(TRIM(E78),dim_supporttype!A:B,2,FALSE)),"",VLOOKUP(TRIM(E78),dim_supporttype!A:C,2,FALSE))</f>
        <v>DSD</v>
      </c>
      <c r="AP78" s="19" t="str">
        <f>IF(ISNA(VLOOKUP(AO78,dim_supporttype!B:C,2,FALSE)),"",VLOOKUP(AO78,dim_supporttype!B:C,2,FALSE))</f>
        <v>iM13vdNLWKb</v>
      </c>
      <c r="AQ78" s="19" t="str">
        <f>IF(ISNA(VLOOKUP(TRIM(F78),dim_disaggs!A:B,2,FALSE)),"No Disagg",VLOOKUP(TRIM(F78),dim_disaggs!A:B,2,FALSE))</f>
        <v>Index/Age/Sex/CasesOffered</v>
      </c>
      <c r="AR78" s="19" t="str">
        <f>IF(ISNA(VLOOKUP(AQ78,dim_disaggs!B:C,2,FALSE)),"",VLOOKUP(AQ78,dim_disaggs!B:C,2,FALSE))</f>
        <v>JGB5j2X8O8X</v>
      </c>
      <c r="AS78" s="72"/>
      <c r="AT78" s="66"/>
      <c r="AU78" s="72" t="s">
        <v>755</v>
      </c>
      <c r="AV78" s="73" t="s">
        <v>755</v>
      </c>
      <c r="AW78" s="66" t="s">
        <v>755</v>
      </c>
      <c r="AX78" s="66" t="s">
        <v>755</v>
      </c>
      <c r="AY78" s="20"/>
      <c r="AZ78" s="20"/>
      <c r="BA78" s="105" t="str">
        <f t="shared" si="16"/>
        <v/>
      </c>
      <c r="BB78" s="20" t="str">
        <f t="shared" si="17"/>
        <v/>
      </c>
      <c r="BC78" s="20"/>
      <c r="BD78" s="20"/>
      <c r="BE78" s="75" t="s">
        <v>755</v>
      </c>
      <c r="BF78" s="73" t="s">
        <v>755</v>
      </c>
      <c r="BG78" s="55"/>
      <c r="BH78" s="76"/>
      <c r="BI78" s="20"/>
      <c r="BJ78" s="20"/>
      <c r="BK78" s="55" t="s">
        <v>755</v>
      </c>
      <c r="BL78" s="71" t="s">
        <v>755</v>
      </c>
      <c r="BM78" s="77" t="s">
        <v>755</v>
      </c>
      <c r="BN78" s="78" t="s">
        <v>755</v>
      </c>
      <c r="BO78" s="77" t="s">
        <v>755</v>
      </c>
      <c r="BP78" s="78" t="s">
        <v>755</v>
      </c>
    </row>
    <row r="79" spans="1:68" s="3" customFormat="1" x14ac:dyDescent="0.2">
      <c r="A79" s="22" t="s">
        <v>95</v>
      </c>
      <c r="B79" s="5" t="s">
        <v>20594</v>
      </c>
      <c r="C79" s="22" t="s">
        <v>20595</v>
      </c>
      <c r="D79" s="22" t="s">
        <v>1</v>
      </c>
      <c r="E79" s="22" t="s">
        <v>78</v>
      </c>
      <c r="F79" s="22" t="s">
        <v>21480</v>
      </c>
      <c r="G79" s="22" t="s">
        <v>20086</v>
      </c>
      <c r="H79" s="22" t="s">
        <v>21487</v>
      </c>
      <c r="I79" s="19">
        <f t="shared" si="9"/>
        <v>40</v>
      </c>
      <c r="J79" s="20"/>
      <c r="K79" s="22" t="s">
        <v>20596</v>
      </c>
      <c r="L79" s="95" t="str">
        <f>IF(M79&lt;&gt;"",IF(NOT(ISNA(INDEX(cc!B:B,MATCH(M79,cc!A:A,0)))),INDEX(cc!B:B,MATCH(M79,cc!A:A,0)),"0"),"")</f>
        <v>Age (&lt;1-50+-uk, 12) and Sex</v>
      </c>
      <c r="M79" s="97" t="s">
        <v>20598</v>
      </c>
      <c r="N79" s="28" t="str">
        <f t="shared" si="10"/>
        <v/>
      </c>
      <c r="O79" s="19" t="str">
        <f t="shared" si="11"/>
        <v>HTS_INDEX (N, TA, Index/Age/Sex/CasesOffered): Number of index cases offered</v>
      </c>
      <c r="P79" s="19" t="str">
        <f t="shared" si="12"/>
        <v>HTS_INDEX (N, TA, Index/Age/Sex/CasesOffered): Number of index cases offered</v>
      </c>
      <c r="Q79" s="19" t="str">
        <f t="shared" si="13"/>
        <v>HTS_INDEX (N, TA, Index/Age/Sex/Offered)</v>
      </c>
      <c r="R79" s="19" t="str">
        <f t="shared" si="14"/>
        <v>HTS_INDEX_N_TA_Index_Age_Sex_Offered</v>
      </c>
      <c r="S79" s="19" t="str">
        <f t="shared" si="15"/>
        <v>HTS_INDEX_N_TA_Index_Age_Sex_Offered_</v>
      </c>
      <c r="T79" s="19" t="b">
        <f>NOT(ISNA(VLOOKUP(B79,dbcodes!A:B,2,FALSE)))</f>
        <v>1</v>
      </c>
      <c r="U79" s="19" t="str">
        <f>IF(ISNA(VLOOKUP(B79,dbcodes!A:B,2,FALSE)),des!R2163,VLOOKUP(B79,dbcodes!A:B,2,FALSE))</f>
        <v>HTS_INDEX_FAC_N_TA_Age_Sex_IndexOffered</v>
      </c>
      <c r="V79" s="20"/>
      <c r="W79" s="107" t="str">
        <f>IF(ISNA(VLOOKUP(C79,descriptions!A:B,2,FALSE)),des!V2053,IF(G79=" TARGET","Target ","")&amp;VLOOKUP(C79,descriptions!A:B,2,FALSE))</f>
        <v>Number of individuals who were identified and tested using index testing services and received their results</v>
      </c>
      <c r="X79" s="22" t="s">
        <v>4</v>
      </c>
      <c r="Y79" s="20" t="s">
        <v>831</v>
      </c>
      <c r="Z79" s="20" t="s">
        <v>836</v>
      </c>
      <c r="AA79" s="20" t="s">
        <v>102</v>
      </c>
      <c r="AB79" s="20" t="s">
        <v>755</v>
      </c>
      <c r="AC79" s="19" t="str">
        <f>IF(AB79&lt;&gt;"",IF(NOT(ISNA(INDEX(os!A:A,MATCH(AB79,os!B:B,0)))),INDEX(os!A:A,MATCH(AB79,os!B:B,0)),"0"),"")</f>
        <v/>
      </c>
      <c r="AD79" s="20" t="s">
        <v>830</v>
      </c>
      <c r="AE79" s="20"/>
      <c r="AF79" s="20"/>
      <c r="AG79" s="20"/>
      <c r="AH79" s="93" t="str">
        <f>IF(NOT(ISNA(VLOOKUP(B:B,ResultsTargets!A:A,1,0))),"TRUE","")</f>
        <v>TRUE</v>
      </c>
      <c r="AI79" s="19" t="str">
        <f>IF(ISNA(VLOOKUP(C79,dim_techarea!A:B,2,FALSE)),"",VLOOKUP(C79,dim_techarea!A:B,2,FALSE))</f>
        <v>HTS_INDEX</v>
      </c>
      <c r="AJ79" s="19" t="str">
        <f>IF(ISNA(VLOOKUP(AI79,dim_techarea!B:C,2,FALSE)),"",VLOOKUP(AI79,dim_techarea!B:C,2,FALSE))</f>
        <v>CUblPgOMGaT</v>
      </c>
      <c r="AK79" s="19" t="str">
        <f>IF(ISNA(VLOOKUP(TRIM(G79),dim_targetsresults!A:B,2,FALSE)),"",VLOOKUP(TRIM(G79),dim_targetsresults!A:C,2,FALSE))</f>
        <v>MER Results</v>
      </c>
      <c r="AL79" s="19" t="str">
        <f>IF(ISNA(VLOOKUP(AK79,dim_targetsresults!B:C,2,FALSE)),"",VLOOKUP(AK79,dim_targetsresults!B:C,2,FALSE))</f>
        <v>Jh0jDM5yQ2E</v>
      </c>
      <c r="AM79" s="19" t="str">
        <f>IF(ISNA(VLOOKUP(TRIM(D79),dim_numeratordenominator!A:B,2,FALSE)),"",VLOOKUP(TRIM(D79),dim_numeratordenominator!A:C,2,FALSE))</f>
        <v>Numerator</v>
      </c>
      <c r="AN79" s="19" t="str">
        <f>IF(ISNA(VLOOKUP(AM79,dim_numeratordenominator!B:C,2,FALSE)),"",VLOOKUP(AM79,dim_numeratordenominator!B:C,2,FALSE))</f>
        <v>Som9NRMQqV7</v>
      </c>
      <c r="AO79" s="19" t="str">
        <f>IF(ISNA(VLOOKUP(TRIM(E79),dim_supporttype!A:B,2,FALSE)),"",VLOOKUP(TRIM(E79),dim_supporttype!A:C,2,FALSE))</f>
        <v>TA</v>
      </c>
      <c r="AP79" s="19" t="str">
        <f>IF(ISNA(VLOOKUP(AO79,dim_supporttype!B:C,2,FALSE)),"",VLOOKUP(AO79,dim_supporttype!B:C,2,FALSE))</f>
        <v>cRAGKdWIDn4</v>
      </c>
      <c r="AQ79" s="19" t="str">
        <f>IF(ISNA(VLOOKUP(TRIM(F79),dim_disaggs!A:B,2,FALSE)),"No Disagg",VLOOKUP(TRIM(F79),dim_disaggs!A:B,2,FALSE))</f>
        <v>Index/Age/Sex/CasesOffered</v>
      </c>
      <c r="AR79" s="19" t="str">
        <f>IF(ISNA(VLOOKUP(AQ79,dim_disaggs!B:C,2,FALSE)),"",VLOOKUP(AQ79,dim_disaggs!B:C,2,FALSE))</f>
        <v>JGB5j2X8O8X</v>
      </c>
      <c r="AS79" s="72"/>
      <c r="AT79" s="66"/>
      <c r="AU79" s="72" t="s">
        <v>755</v>
      </c>
      <c r="AV79" s="73" t="s">
        <v>755</v>
      </c>
      <c r="AW79" s="66" t="s">
        <v>755</v>
      </c>
      <c r="AX79" s="66" t="s">
        <v>755</v>
      </c>
      <c r="AY79" s="20"/>
      <c r="AZ79" s="20"/>
      <c r="BA79" s="105" t="str">
        <f t="shared" si="16"/>
        <v/>
      </c>
      <c r="BB79" s="20" t="str">
        <f t="shared" si="17"/>
        <v/>
      </c>
      <c r="BC79" s="20"/>
      <c r="BD79" s="20"/>
      <c r="BE79" s="75" t="s">
        <v>755</v>
      </c>
      <c r="BF79" s="73" t="s">
        <v>755</v>
      </c>
      <c r="BG79" s="55"/>
      <c r="BH79" s="76"/>
      <c r="BI79" s="20"/>
      <c r="BJ79" s="20"/>
      <c r="BK79" s="55" t="s">
        <v>755</v>
      </c>
      <c r="BL79" s="71" t="s">
        <v>755</v>
      </c>
      <c r="BM79" s="77" t="s">
        <v>755</v>
      </c>
      <c r="BN79" s="78" t="s">
        <v>755</v>
      </c>
      <c r="BO79" s="77" t="s">
        <v>755</v>
      </c>
      <c r="BP79" s="78" t="s">
        <v>755</v>
      </c>
    </row>
    <row r="80" spans="1:68" s="3" customFormat="1" x14ac:dyDescent="0.2">
      <c r="A80" s="22" t="s">
        <v>95</v>
      </c>
      <c r="B80" s="5" t="s">
        <v>20600</v>
      </c>
      <c r="C80" s="22" t="s">
        <v>20595</v>
      </c>
      <c r="D80" s="22" t="s">
        <v>1</v>
      </c>
      <c r="E80" s="22" t="s">
        <v>77</v>
      </c>
      <c r="F80" s="22" t="s">
        <v>21481</v>
      </c>
      <c r="G80" s="22" t="s">
        <v>20086</v>
      </c>
      <c r="H80" s="22" t="s">
        <v>21486</v>
      </c>
      <c r="I80" s="19">
        <f t="shared" si="9"/>
        <v>42</v>
      </c>
      <c r="J80" s="20"/>
      <c r="K80" s="22" t="s">
        <v>20599</v>
      </c>
      <c r="L80" s="95" t="str">
        <f>IF(M80&lt;&gt;"",IF(NOT(ISNA(INDEX(cc!B:B,MATCH(M80,cc!A:A,0)))),INDEX(cc!B:B,MATCH(M80,cc!A:A,0)),"0"),"")</f>
        <v>Age (&lt;1-50+-uk, 12) and Sex</v>
      </c>
      <c r="M80" s="97" t="s">
        <v>20598</v>
      </c>
      <c r="N80" s="28" t="str">
        <f t="shared" si="10"/>
        <v/>
      </c>
      <c r="O80" s="19" t="str">
        <f t="shared" si="11"/>
        <v>HTS_INDEX (N, DSD, Index/Age/Sex/CasesAccepted): Number of index cases accepted</v>
      </c>
      <c r="P80" s="19" t="str">
        <f t="shared" si="12"/>
        <v>HTS_INDEX (N, DSD, Index/Age/Sex/CasesAccepted): Number of index cases accepted</v>
      </c>
      <c r="Q80" s="19" t="str">
        <f t="shared" si="13"/>
        <v>HTS_INDEX (N, DSD, Index/Age/Sex/Accepted)</v>
      </c>
      <c r="R80" s="19" t="str">
        <f t="shared" si="14"/>
        <v>HTS_INDEX_N_DSD_Index_Age_Sex_Accepted</v>
      </c>
      <c r="S80" s="19" t="str">
        <f t="shared" si="15"/>
        <v>HTS_INDEX_N_DSD_Index_Age_Sex_Accepted_</v>
      </c>
      <c r="T80" s="19" t="b">
        <f>NOT(ISNA(VLOOKUP(B80,dbcodes!A:B,2,FALSE)))</f>
        <v>1</v>
      </c>
      <c r="U80" s="19" t="str">
        <f>IF(ISNA(VLOOKUP(B80,dbcodes!A:B,2,FALSE)),des!R2164,VLOOKUP(B80,dbcodes!A:B,2,FALSE))</f>
        <v>HTS_INDEX_FAC_N_DSD_Age_Sex_IndexAccepted</v>
      </c>
      <c r="V80" s="20"/>
      <c r="W80" s="107" t="str">
        <f>IF(ISNA(VLOOKUP(C80,descriptions!A:B,2,FALSE)),des!V2054,IF(G80=" TARGET","Target ","")&amp;VLOOKUP(C80,descriptions!A:B,2,FALSE))</f>
        <v>Number of individuals who were identified and tested using index testing services and received their results</v>
      </c>
      <c r="X80" s="22" t="s">
        <v>4</v>
      </c>
      <c r="Y80" s="20" t="s">
        <v>831</v>
      </c>
      <c r="Z80" s="20" t="s">
        <v>836</v>
      </c>
      <c r="AA80" s="20" t="s">
        <v>102</v>
      </c>
      <c r="AB80" s="20" t="s">
        <v>755</v>
      </c>
      <c r="AC80" s="19" t="str">
        <f>IF(AB80&lt;&gt;"",IF(NOT(ISNA(INDEX(os!A:A,MATCH(AB80,os!B:B,0)))),INDEX(os!A:A,MATCH(AB80,os!B:B,0)),"0"),"")</f>
        <v/>
      </c>
      <c r="AD80" s="20" t="s">
        <v>830</v>
      </c>
      <c r="AE80" s="20"/>
      <c r="AF80" s="20"/>
      <c r="AG80" s="20"/>
      <c r="AH80" s="93" t="str">
        <f>IF(NOT(ISNA(VLOOKUP(B:B,ResultsTargets!A:A,1,0))),"TRUE","")</f>
        <v>TRUE</v>
      </c>
      <c r="AI80" s="19" t="str">
        <f>IF(ISNA(VLOOKUP(C80,dim_techarea!A:B,2,FALSE)),"",VLOOKUP(C80,dim_techarea!A:B,2,FALSE))</f>
        <v>HTS_INDEX</v>
      </c>
      <c r="AJ80" s="19" t="str">
        <f>IF(ISNA(VLOOKUP(AI80,dim_techarea!B:C,2,FALSE)),"",VLOOKUP(AI80,dim_techarea!B:C,2,FALSE))</f>
        <v>CUblPgOMGaT</v>
      </c>
      <c r="AK80" s="19" t="str">
        <f>IF(ISNA(VLOOKUP(TRIM(G80),dim_targetsresults!A:B,2,FALSE)),"",VLOOKUP(TRIM(G80),dim_targetsresults!A:C,2,FALSE))</f>
        <v>MER Results</v>
      </c>
      <c r="AL80" s="19" t="str">
        <f>IF(ISNA(VLOOKUP(AK80,dim_targetsresults!B:C,2,FALSE)),"",VLOOKUP(AK80,dim_targetsresults!B:C,2,FALSE))</f>
        <v>Jh0jDM5yQ2E</v>
      </c>
      <c r="AM80" s="19" t="str">
        <f>IF(ISNA(VLOOKUP(TRIM(D80),dim_numeratordenominator!A:B,2,FALSE)),"",VLOOKUP(TRIM(D80),dim_numeratordenominator!A:C,2,FALSE))</f>
        <v>Numerator</v>
      </c>
      <c r="AN80" s="19" t="str">
        <f>IF(ISNA(VLOOKUP(AM80,dim_numeratordenominator!B:C,2,FALSE)),"",VLOOKUP(AM80,dim_numeratordenominator!B:C,2,FALSE))</f>
        <v>Som9NRMQqV7</v>
      </c>
      <c r="AO80" s="19" t="str">
        <f>IF(ISNA(VLOOKUP(TRIM(E80),dim_supporttype!A:B,2,FALSE)),"",VLOOKUP(TRIM(E80),dim_supporttype!A:C,2,FALSE))</f>
        <v>DSD</v>
      </c>
      <c r="AP80" s="19" t="str">
        <f>IF(ISNA(VLOOKUP(AO80,dim_supporttype!B:C,2,FALSE)),"",VLOOKUP(AO80,dim_supporttype!B:C,2,FALSE))</f>
        <v>iM13vdNLWKb</v>
      </c>
      <c r="AQ80" s="19" t="str">
        <f>IF(ISNA(VLOOKUP(TRIM(F80),dim_disaggs!A:B,2,FALSE)),"No Disagg",VLOOKUP(TRIM(F80),dim_disaggs!A:B,2,FALSE))</f>
        <v>Index/Age/Sex/CasesAccepted</v>
      </c>
      <c r="AR80" s="19" t="str">
        <f>IF(ISNA(VLOOKUP(AQ80,dim_disaggs!B:C,2,FALSE)),"",VLOOKUP(AQ80,dim_disaggs!B:C,2,FALSE))</f>
        <v>cmi1KQ4HsHE</v>
      </c>
      <c r="AS80" s="72"/>
      <c r="AT80" s="66"/>
      <c r="AU80" s="72" t="s">
        <v>755</v>
      </c>
      <c r="AV80" s="73" t="s">
        <v>755</v>
      </c>
      <c r="AW80" s="66" t="s">
        <v>755</v>
      </c>
      <c r="AX80" s="66" t="s">
        <v>755</v>
      </c>
      <c r="AY80" s="20"/>
      <c r="AZ80" s="20"/>
      <c r="BA80" s="105" t="str">
        <f t="shared" si="16"/>
        <v/>
      </c>
      <c r="BB80" s="20" t="str">
        <f t="shared" si="17"/>
        <v/>
      </c>
      <c r="BC80" s="20"/>
      <c r="BD80" s="20"/>
      <c r="BE80" s="75" t="s">
        <v>755</v>
      </c>
      <c r="BF80" s="73" t="s">
        <v>755</v>
      </c>
      <c r="BG80" s="55"/>
      <c r="BH80" s="76"/>
      <c r="BI80" s="20"/>
      <c r="BJ80" s="20"/>
      <c r="BK80" s="55" t="s">
        <v>755</v>
      </c>
      <c r="BL80" s="71" t="s">
        <v>755</v>
      </c>
      <c r="BM80" s="77" t="s">
        <v>755</v>
      </c>
      <c r="BN80" s="78" t="s">
        <v>755</v>
      </c>
      <c r="BO80" s="77" t="s">
        <v>755</v>
      </c>
      <c r="BP80" s="78" t="s">
        <v>755</v>
      </c>
    </row>
    <row r="81" spans="1:68" x14ac:dyDescent="0.2">
      <c r="A81" s="22" t="s">
        <v>95</v>
      </c>
      <c r="B81" s="5" t="s">
        <v>20601</v>
      </c>
      <c r="C81" s="22" t="s">
        <v>20595</v>
      </c>
      <c r="D81" s="22" t="s">
        <v>1</v>
      </c>
      <c r="E81" s="22" t="s">
        <v>78</v>
      </c>
      <c r="F81" s="22" t="s">
        <v>21481</v>
      </c>
      <c r="G81" s="22" t="s">
        <v>20086</v>
      </c>
      <c r="H81" s="22" t="s">
        <v>21486</v>
      </c>
      <c r="I81" s="19">
        <f t="shared" si="9"/>
        <v>41</v>
      </c>
      <c r="K81" s="22" t="s">
        <v>20599</v>
      </c>
      <c r="L81" s="95" t="str">
        <f>IF(M81&lt;&gt;"",IF(NOT(ISNA(INDEX(cc!B:B,MATCH(M81,cc!A:A,0)))),INDEX(cc!B:B,MATCH(M81,cc!A:A,0)),"0"),"")</f>
        <v>Age (&lt;1-50+-uk, 12) and Sex</v>
      </c>
      <c r="M81" s="97" t="s">
        <v>20598</v>
      </c>
      <c r="N81" s="28" t="str">
        <f t="shared" si="10"/>
        <v/>
      </c>
      <c r="O81" s="19" t="str">
        <f t="shared" si="11"/>
        <v>HTS_INDEX (N, TA, Index/Age/Sex/CasesAccepted): Number of index cases accepted</v>
      </c>
      <c r="P81" s="19" t="str">
        <f t="shared" si="12"/>
        <v>HTS_INDEX (N, TA, Index/Age/Sex/CasesAccepted): Number of index cases accepted</v>
      </c>
      <c r="Q81" s="19" t="str">
        <f t="shared" si="13"/>
        <v>HTS_INDEX (N, TA, Index/Age/Sex/Accepted)</v>
      </c>
      <c r="R81" s="19" t="str">
        <f t="shared" si="14"/>
        <v>HTS_INDEX_N_TA_Index_Age_Sex_Accepted</v>
      </c>
      <c r="S81" s="19" t="str">
        <f t="shared" si="15"/>
        <v>HTS_INDEX_N_TA_Index_Age_Sex_Accepted_</v>
      </c>
      <c r="T81" s="19" t="b">
        <f>NOT(ISNA(VLOOKUP(B81,dbcodes!A:B,2,FALSE)))</f>
        <v>1</v>
      </c>
      <c r="U81" s="19" t="str">
        <f>IF(ISNA(VLOOKUP(B81,dbcodes!A:B,2,FALSE)),des!R2165,VLOOKUP(B81,dbcodes!A:B,2,FALSE))</f>
        <v>HTS_INDEX_FAC_N_TA_Age_Sex_IndexAccepted</v>
      </c>
      <c r="W81" s="107" t="str">
        <f>IF(ISNA(VLOOKUP(C81,descriptions!A:B,2,FALSE)),des!V2055,IF(G81=" TARGET","Target ","")&amp;VLOOKUP(C81,descriptions!A:B,2,FALSE))</f>
        <v>Number of individuals who were identified and tested using index testing services and received their results</v>
      </c>
      <c r="X81" s="22" t="s">
        <v>4</v>
      </c>
      <c r="Y81" s="20" t="s">
        <v>831</v>
      </c>
      <c r="Z81" s="20" t="s">
        <v>836</v>
      </c>
      <c r="AA81" s="20" t="s">
        <v>102</v>
      </c>
      <c r="AB81" s="20" t="s">
        <v>755</v>
      </c>
      <c r="AC81" s="19" t="str">
        <f>IF(AB81&lt;&gt;"",IF(NOT(ISNA(INDEX(os!A:A,MATCH(AB81,os!B:B,0)))),INDEX(os!A:A,MATCH(AB81,os!B:B,0)),"0"),"")</f>
        <v/>
      </c>
      <c r="AD81" s="20" t="s">
        <v>830</v>
      </c>
      <c r="AH81" s="93" t="str">
        <f>IF(NOT(ISNA(VLOOKUP(B:B,ResultsTargets!A:A,1,0))),"TRUE","")</f>
        <v>TRUE</v>
      </c>
      <c r="AI81" s="19" t="str">
        <f>IF(ISNA(VLOOKUP(C81,dim_techarea!A:B,2,FALSE)),"",VLOOKUP(C81,dim_techarea!A:B,2,FALSE))</f>
        <v>HTS_INDEX</v>
      </c>
      <c r="AJ81" s="19" t="str">
        <f>IF(ISNA(VLOOKUP(AI81,dim_techarea!B:C,2,FALSE)),"",VLOOKUP(AI81,dim_techarea!B:C,2,FALSE))</f>
        <v>CUblPgOMGaT</v>
      </c>
      <c r="AK81" s="19" t="str">
        <f>IF(ISNA(VLOOKUP(TRIM(G81),dim_targetsresults!A:B,2,FALSE)),"",VLOOKUP(TRIM(G81),dim_targetsresults!A:C,2,FALSE))</f>
        <v>MER Results</v>
      </c>
      <c r="AL81" s="19" t="str">
        <f>IF(ISNA(VLOOKUP(AK81,dim_targetsresults!B:C,2,FALSE)),"",VLOOKUP(AK81,dim_targetsresults!B:C,2,FALSE))</f>
        <v>Jh0jDM5yQ2E</v>
      </c>
      <c r="AM81" s="19" t="str">
        <f>IF(ISNA(VLOOKUP(TRIM(D81),dim_numeratordenominator!A:B,2,FALSE)),"",VLOOKUP(TRIM(D81),dim_numeratordenominator!A:C,2,FALSE))</f>
        <v>Numerator</v>
      </c>
      <c r="AN81" s="19" t="str">
        <f>IF(ISNA(VLOOKUP(AM81,dim_numeratordenominator!B:C,2,FALSE)),"",VLOOKUP(AM81,dim_numeratordenominator!B:C,2,FALSE))</f>
        <v>Som9NRMQqV7</v>
      </c>
      <c r="AO81" s="19" t="str">
        <f>IF(ISNA(VLOOKUP(TRIM(E81),dim_supporttype!A:B,2,FALSE)),"",VLOOKUP(TRIM(E81),dim_supporttype!A:C,2,FALSE))</f>
        <v>TA</v>
      </c>
      <c r="AP81" s="19" t="str">
        <f>IF(ISNA(VLOOKUP(AO81,dim_supporttype!B:C,2,FALSE)),"",VLOOKUP(AO81,dim_supporttype!B:C,2,FALSE))</f>
        <v>cRAGKdWIDn4</v>
      </c>
      <c r="AQ81" s="19" t="str">
        <f>IF(ISNA(VLOOKUP(TRIM(F81),dim_disaggs!A:B,2,FALSE)),"No Disagg",VLOOKUP(TRIM(F81),dim_disaggs!A:B,2,FALSE))</f>
        <v>Index/Age/Sex/CasesAccepted</v>
      </c>
      <c r="AR81" s="19" t="str">
        <f>IF(ISNA(VLOOKUP(AQ81,dim_disaggs!B:C,2,FALSE)),"",VLOOKUP(AQ81,dim_disaggs!B:C,2,FALSE))</f>
        <v>cmi1KQ4HsHE</v>
      </c>
      <c r="AU81" s="72" t="s">
        <v>755</v>
      </c>
      <c r="AV81" s="73" t="s">
        <v>755</v>
      </c>
      <c r="AW81" s="66" t="s">
        <v>755</v>
      </c>
      <c r="AX81" s="66" t="s">
        <v>755</v>
      </c>
      <c r="BA81" s="105" t="str">
        <f t="shared" si="16"/>
        <v/>
      </c>
      <c r="BB81" s="20" t="str">
        <f t="shared" si="17"/>
        <v/>
      </c>
      <c r="BE81" s="75" t="s">
        <v>755</v>
      </c>
      <c r="BF81" s="73" t="s">
        <v>755</v>
      </c>
      <c r="BK81" s="55" t="s">
        <v>755</v>
      </c>
      <c r="BL81" s="71" t="s">
        <v>755</v>
      </c>
      <c r="BM81" s="77" t="s">
        <v>755</v>
      </c>
      <c r="BN81" s="78" t="s">
        <v>755</v>
      </c>
      <c r="BO81" s="77" t="s">
        <v>755</v>
      </c>
      <c r="BP81" s="78" t="s">
        <v>755</v>
      </c>
    </row>
    <row r="82" spans="1:68" x14ac:dyDescent="0.2">
      <c r="A82" s="22" t="s">
        <v>95</v>
      </c>
      <c r="B82" s="5" t="s">
        <v>20605</v>
      </c>
      <c r="C82" s="22" t="s">
        <v>20595</v>
      </c>
      <c r="D82" s="22" t="s">
        <v>1</v>
      </c>
      <c r="E82" s="22" t="s">
        <v>77</v>
      </c>
      <c r="F82" s="22" t="s">
        <v>21484</v>
      </c>
      <c r="G82" s="22" t="s">
        <v>20086</v>
      </c>
      <c r="H82" s="22" t="s">
        <v>21488</v>
      </c>
      <c r="I82" s="19">
        <f t="shared" si="9"/>
        <v>45</v>
      </c>
      <c r="K82" s="22" t="s">
        <v>20602</v>
      </c>
      <c r="L82" s="95" t="str">
        <f>IF(M82&lt;&gt;"",IF(NOT(ISNA(INDEX(cc!B:B,MATCH(M82,cc!A:A,0)))),INDEX(cc!B:B,MATCH(M82,cc!A:A,0)),"0"),"")</f>
        <v>Age (&lt;15,15+-uk, 2) and Sex w/ Unknown</v>
      </c>
      <c r="M82" s="97" t="s">
        <v>552</v>
      </c>
      <c r="N82" s="28" t="str">
        <f t="shared" si="10"/>
        <v/>
      </c>
      <c r="O82" s="19" t="str">
        <f t="shared" si="11"/>
        <v>HTS_INDEX (N, DSD, Index/Age Aggregated/Sex/Contacts): Number of contacts</v>
      </c>
      <c r="P82" s="19" t="str">
        <f t="shared" si="12"/>
        <v>HTS_INDEX (N, DSD, Index/Age Aggregated/Sex/Contacts): Number of contacts</v>
      </c>
      <c r="Q82" s="19" t="str">
        <f t="shared" si="13"/>
        <v>HTS_INDEX (N, DSD, Index/AgeAgg/Sex/Contacts)</v>
      </c>
      <c r="R82" s="19" t="str">
        <f t="shared" si="14"/>
        <v>HTS_INDEX_N_DSD_Index_AgeAgg_Sex_Contacts</v>
      </c>
      <c r="S82" s="19" t="str">
        <f t="shared" si="15"/>
        <v>HTS_INDEX_N_DSD_Index_AgeAgg_Sex_Contacts_</v>
      </c>
      <c r="T82" s="19" t="b">
        <f>NOT(ISNA(VLOOKUP(B82,dbcodes!A:B,2,FALSE)))</f>
        <v>1</v>
      </c>
      <c r="U82" s="19" t="str">
        <f>IF(ISNA(VLOOKUP(B82,dbcodes!A:B,2,FALSE)),des!R2166,VLOOKUP(B82,dbcodes!A:B,2,FALSE))</f>
        <v>HTS_INDEX_FAC_N_DSD_AgeAgg_Sex_Contacts</v>
      </c>
      <c r="W82" s="107" t="str">
        <f>IF(ISNA(VLOOKUP(C82,descriptions!A:B,2,FALSE)),des!V2056,IF(G82=" TARGET","Target ","")&amp;VLOOKUP(C82,descriptions!A:B,2,FALSE))</f>
        <v>Number of individuals who were identified and tested using index testing services and received their results</v>
      </c>
      <c r="X82" s="22" t="s">
        <v>4</v>
      </c>
      <c r="Y82" s="20" t="s">
        <v>831</v>
      </c>
      <c r="Z82" s="20" t="s">
        <v>836</v>
      </c>
      <c r="AA82" s="20" t="s">
        <v>102</v>
      </c>
      <c r="AB82" s="20" t="s">
        <v>755</v>
      </c>
      <c r="AC82" s="19" t="str">
        <f>IF(AB82&lt;&gt;"",IF(NOT(ISNA(INDEX(os!A:A,MATCH(AB82,os!B:B,0)))),INDEX(os!A:A,MATCH(AB82,os!B:B,0)),"0"),"")</f>
        <v/>
      </c>
      <c r="AD82" s="20" t="s">
        <v>830</v>
      </c>
      <c r="AH82" s="93" t="str">
        <f>IF(NOT(ISNA(VLOOKUP(B:B,ResultsTargets!A:A,1,0))),"TRUE","")</f>
        <v>TRUE</v>
      </c>
      <c r="AI82" s="19" t="str">
        <f>IF(ISNA(VLOOKUP(C82,dim_techarea!A:B,2,FALSE)),"",VLOOKUP(C82,dim_techarea!A:B,2,FALSE))</f>
        <v>HTS_INDEX</v>
      </c>
      <c r="AJ82" s="19" t="str">
        <f>IF(ISNA(VLOOKUP(AI82,dim_techarea!B:C,2,FALSE)),"",VLOOKUP(AI82,dim_techarea!B:C,2,FALSE))</f>
        <v>CUblPgOMGaT</v>
      </c>
      <c r="AK82" s="19" t="str">
        <f>IF(ISNA(VLOOKUP(TRIM(G82),dim_targetsresults!A:B,2,FALSE)),"",VLOOKUP(TRIM(G82),dim_targetsresults!A:C,2,FALSE))</f>
        <v>MER Results</v>
      </c>
      <c r="AL82" s="19" t="str">
        <f>IF(ISNA(VLOOKUP(AK82,dim_targetsresults!B:C,2,FALSE)),"",VLOOKUP(AK82,dim_targetsresults!B:C,2,FALSE))</f>
        <v>Jh0jDM5yQ2E</v>
      </c>
      <c r="AM82" s="19" t="str">
        <f>IF(ISNA(VLOOKUP(TRIM(D82),dim_numeratordenominator!A:B,2,FALSE)),"",VLOOKUP(TRIM(D82),dim_numeratordenominator!A:C,2,FALSE))</f>
        <v>Numerator</v>
      </c>
      <c r="AN82" s="19" t="str">
        <f>IF(ISNA(VLOOKUP(AM82,dim_numeratordenominator!B:C,2,FALSE)),"",VLOOKUP(AM82,dim_numeratordenominator!B:C,2,FALSE))</f>
        <v>Som9NRMQqV7</v>
      </c>
      <c r="AO82" s="19" t="str">
        <f>IF(ISNA(VLOOKUP(TRIM(E82),dim_supporttype!A:B,2,FALSE)),"",VLOOKUP(TRIM(E82),dim_supporttype!A:C,2,FALSE))</f>
        <v>DSD</v>
      </c>
      <c r="AP82" s="19" t="str">
        <f>IF(ISNA(VLOOKUP(AO82,dim_supporttype!B:C,2,FALSE)),"",VLOOKUP(AO82,dim_supporttype!B:C,2,FALSE))</f>
        <v>iM13vdNLWKb</v>
      </c>
      <c r="AQ82" s="19" t="str">
        <f>IF(ISNA(VLOOKUP(TRIM(F82),dim_disaggs!A:B,2,FALSE)),"No Disagg",VLOOKUP(TRIM(F82),dim_disaggs!A:B,2,FALSE))</f>
        <v>Index/Age Aggregated/Sex/Contacts</v>
      </c>
      <c r="AR82" s="19" t="str">
        <f>IF(ISNA(VLOOKUP(AQ82,dim_disaggs!B:C,2,FALSE)),"",VLOOKUP(AQ82,dim_disaggs!B:C,2,FALSE))</f>
        <v>GT2359HqAlD</v>
      </c>
      <c r="AU82" s="72" t="s">
        <v>755</v>
      </c>
      <c r="AV82" s="73" t="s">
        <v>755</v>
      </c>
      <c r="AW82" s="66" t="s">
        <v>755</v>
      </c>
      <c r="AX82" s="66" t="s">
        <v>755</v>
      </c>
      <c r="BA82" s="105" t="str">
        <f t="shared" si="16"/>
        <v/>
      </c>
      <c r="BB82" s="20" t="str">
        <f t="shared" si="17"/>
        <v/>
      </c>
      <c r="BE82" s="75" t="s">
        <v>755</v>
      </c>
      <c r="BF82" s="73" t="s">
        <v>755</v>
      </c>
      <c r="BK82" s="55" t="s">
        <v>755</v>
      </c>
      <c r="BL82" s="71" t="s">
        <v>755</v>
      </c>
      <c r="BM82" s="77" t="s">
        <v>755</v>
      </c>
      <c r="BN82" s="78" t="s">
        <v>755</v>
      </c>
      <c r="BO82" s="77" t="s">
        <v>755</v>
      </c>
      <c r="BP82" s="78" t="s">
        <v>755</v>
      </c>
    </row>
    <row r="83" spans="1:68" x14ac:dyDescent="0.2">
      <c r="A83" s="22" t="s">
        <v>95</v>
      </c>
      <c r="B83" s="5" t="s">
        <v>20606</v>
      </c>
      <c r="C83" s="22" t="s">
        <v>20595</v>
      </c>
      <c r="D83" s="22" t="s">
        <v>1</v>
      </c>
      <c r="E83" s="22" t="s">
        <v>78</v>
      </c>
      <c r="F83" s="22" t="s">
        <v>21484</v>
      </c>
      <c r="G83" s="22" t="s">
        <v>20086</v>
      </c>
      <c r="H83" s="22" t="s">
        <v>21488</v>
      </c>
      <c r="I83" s="19">
        <f t="shared" si="9"/>
        <v>44</v>
      </c>
      <c r="K83" s="22" t="s">
        <v>20602</v>
      </c>
      <c r="L83" s="95" t="str">
        <f>IF(M83&lt;&gt;"",IF(NOT(ISNA(INDEX(cc!B:B,MATCH(M83,cc!A:A,0)))),INDEX(cc!B:B,MATCH(M83,cc!A:A,0)),"0"),"")</f>
        <v>Age (&lt;15,15+-uk, 2) and Sex w/ Unknown</v>
      </c>
      <c r="M83" s="97" t="s">
        <v>552</v>
      </c>
      <c r="N83" s="28" t="str">
        <f t="shared" si="10"/>
        <v/>
      </c>
      <c r="O83" s="19" t="str">
        <f t="shared" si="11"/>
        <v>HTS_INDEX (N, TA, Index/Age Aggregated/Sex/Contacts): Number of contacts</v>
      </c>
      <c r="P83" s="19" t="str">
        <f t="shared" si="12"/>
        <v>HTS_INDEX (N, TA, Index/Age Aggregated/Sex/Contacts): Number of contacts</v>
      </c>
      <c r="Q83" s="19" t="str">
        <f t="shared" si="13"/>
        <v>HTS_INDEX (N, TA, Index/AgeAgg/Sex/Contacts)</v>
      </c>
      <c r="R83" s="19" t="str">
        <f t="shared" si="14"/>
        <v>HTS_INDEX_N_TA_Index_AgeAgg_Sex_Contacts</v>
      </c>
      <c r="S83" s="19" t="str">
        <f t="shared" si="15"/>
        <v>HTS_INDEX_N_TA_Index_AgeAgg_Sex_Contacts_</v>
      </c>
      <c r="T83" s="19" t="b">
        <f>NOT(ISNA(VLOOKUP(B83,dbcodes!A:B,2,FALSE)))</f>
        <v>1</v>
      </c>
      <c r="U83" s="19" t="str">
        <f>IF(ISNA(VLOOKUP(B83,dbcodes!A:B,2,FALSE)),des!R2167,VLOOKUP(B83,dbcodes!A:B,2,FALSE))</f>
        <v>HTS_INDEX_FAC_N_TA_AgeAgg_Sex_Contacts</v>
      </c>
      <c r="W83" s="107" t="str">
        <f>IF(ISNA(VLOOKUP(C83,descriptions!A:B,2,FALSE)),des!V2057,IF(G83=" TARGET","Target ","")&amp;VLOOKUP(C83,descriptions!A:B,2,FALSE))</f>
        <v>Number of individuals who were identified and tested using index testing services and received their results</v>
      </c>
      <c r="X83" s="22" t="s">
        <v>4</v>
      </c>
      <c r="Y83" s="20" t="s">
        <v>831</v>
      </c>
      <c r="Z83" s="20" t="s">
        <v>836</v>
      </c>
      <c r="AA83" s="20" t="s">
        <v>102</v>
      </c>
      <c r="AB83" s="20" t="s">
        <v>755</v>
      </c>
      <c r="AC83" s="19" t="str">
        <f>IF(AB83&lt;&gt;"",IF(NOT(ISNA(INDEX(os!A:A,MATCH(AB83,os!B:B,0)))),INDEX(os!A:A,MATCH(AB83,os!B:B,0)),"0"),"")</f>
        <v/>
      </c>
      <c r="AD83" s="20" t="s">
        <v>830</v>
      </c>
      <c r="AH83" s="93" t="str">
        <f>IF(NOT(ISNA(VLOOKUP(B:B,ResultsTargets!A:A,1,0))),"TRUE","")</f>
        <v>TRUE</v>
      </c>
      <c r="AI83" s="19" t="str">
        <f>IF(ISNA(VLOOKUP(C83,dim_techarea!A:B,2,FALSE)),"",VLOOKUP(C83,dim_techarea!A:B,2,FALSE))</f>
        <v>HTS_INDEX</v>
      </c>
      <c r="AJ83" s="19" t="str">
        <f>IF(ISNA(VLOOKUP(AI83,dim_techarea!B:C,2,FALSE)),"",VLOOKUP(AI83,dim_techarea!B:C,2,FALSE))</f>
        <v>CUblPgOMGaT</v>
      </c>
      <c r="AK83" s="19" t="str">
        <f>IF(ISNA(VLOOKUP(TRIM(G83),dim_targetsresults!A:B,2,FALSE)),"",VLOOKUP(TRIM(G83),dim_targetsresults!A:C,2,FALSE))</f>
        <v>MER Results</v>
      </c>
      <c r="AL83" s="19" t="str">
        <f>IF(ISNA(VLOOKUP(AK83,dim_targetsresults!B:C,2,FALSE)),"",VLOOKUP(AK83,dim_targetsresults!B:C,2,FALSE))</f>
        <v>Jh0jDM5yQ2E</v>
      </c>
      <c r="AM83" s="19" t="str">
        <f>IF(ISNA(VLOOKUP(TRIM(D83),dim_numeratordenominator!A:B,2,FALSE)),"",VLOOKUP(TRIM(D83),dim_numeratordenominator!A:C,2,FALSE))</f>
        <v>Numerator</v>
      </c>
      <c r="AN83" s="19" t="str">
        <f>IF(ISNA(VLOOKUP(AM83,dim_numeratordenominator!B:C,2,FALSE)),"",VLOOKUP(AM83,dim_numeratordenominator!B:C,2,FALSE))</f>
        <v>Som9NRMQqV7</v>
      </c>
      <c r="AO83" s="19" t="str">
        <f>IF(ISNA(VLOOKUP(TRIM(E83),dim_supporttype!A:B,2,FALSE)),"",VLOOKUP(TRIM(E83),dim_supporttype!A:C,2,FALSE))</f>
        <v>TA</v>
      </c>
      <c r="AP83" s="19" t="str">
        <f>IF(ISNA(VLOOKUP(AO83,dim_supporttype!B:C,2,FALSE)),"",VLOOKUP(AO83,dim_supporttype!B:C,2,FALSE))</f>
        <v>cRAGKdWIDn4</v>
      </c>
      <c r="AQ83" s="19" t="str">
        <f>IF(ISNA(VLOOKUP(TRIM(F83),dim_disaggs!A:B,2,FALSE)),"No Disagg",VLOOKUP(TRIM(F83),dim_disaggs!A:B,2,FALSE))</f>
        <v>Index/Age Aggregated/Sex/Contacts</v>
      </c>
      <c r="AR83" s="19" t="str">
        <f>IF(ISNA(VLOOKUP(AQ83,dim_disaggs!B:C,2,FALSE)),"",VLOOKUP(AQ83,dim_disaggs!B:C,2,FALSE))</f>
        <v>GT2359HqAlD</v>
      </c>
      <c r="AU83" s="72" t="s">
        <v>755</v>
      </c>
      <c r="AV83" s="73" t="s">
        <v>755</v>
      </c>
      <c r="AW83" s="66" t="s">
        <v>755</v>
      </c>
      <c r="AX83" s="66" t="s">
        <v>755</v>
      </c>
      <c r="BA83" s="105" t="str">
        <f t="shared" si="16"/>
        <v/>
      </c>
      <c r="BB83" s="20" t="str">
        <f t="shared" si="17"/>
        <v/>
      </c>
      <c r="BE83" s="75" t="s">
        <v>755</v>
      </c>
      <c r="BF83" s="73" t="s">
        <v>755</v>
      </c>
      <c r="BK83" s="55" t="s">
        <v>755</v>
      </c>
      <c r="BL83" s="71" t="s">
        <v>755</v>
      </c>
      <c r="BM83" s="77" t="s">
        <v>755</v>
      </c>
      <c r="BN83" s="78" t="s">
        <v>755</v>
      </c>
      <c r="BO83" s="77" t="s">
        <v>755</v>
      </c>
      <c r="BP83" s="78" t="s">
        <v>755</v>
      </c>
    </row>
    <row r="84" spans="1:68" x14ac:dyDescent="0.2">
      <c r="A84" s="22" t="s">
        <v>95</v>
      </c>
      <c r="B84" s="5" t="s">
        <v>20608</v>
      </c>
      <c r="C84" s="22" t="s">
        <v>20595</v>
      </c>
      <c r="D84" s="22" t="s">
        <v>1</v>
      </c>
      <c r="E84" s="22" t="s">
        <v>77</v>
      </c>
      <c r="F84" s="22" t="s">
        <v>19922</v>
      </c>
      <c r="G84" s="22" t="s">
        <v>20086</v>
      </c>
      <c r="H84" s="22" t="s">
        <v>19922</v>
      </c>
      <c r="I84" s="19">
        <f t="shared" si="9"/>
        <v>40</v>
      </c>
      <c r="K84" s="22" t="s">
        <v>20607</v>
      </c>
      <c r="L84" s="95" t="str">
        <f>IF(M84&lt;&gt;"",IF(NOT(ISNA(INDEX(cc!B:B,MATCH(M84,cc!A:A,0)))),INDEX(cc!B:B,MATCH(M84,cc!A:A,0)),"0"),"")</f>
        <v>Age (&lt;1-50+-uk, 12), Sex and Known Positive / New Pos or Neg</v>
      </c>
      <c r="M84" s="97" t="s">
        <v>20547</v>
      </c>
      <c r="N84" s="28" t="str">
        <f t="shared" si="10"/>
        <v/>
      </c>
      <c r="O84" s="19" t="str">
        <f t="shared" si="11"/>
        <v>HTS_INDEX (N, DSD, Index/Age/Sex/Result): HTS Result</v>
      </c>
      <c r="P84" s="19" t="str">
        <f t="shared" si="12"/>
        <v>HTS_INDEX (N, DSD, Index/Age/Sex/Result): HTS Result</v>
      </c>
      <c r="Q84" s="19" t="str">
        <f t="shared" si="13"/>
        <v>HTS_INDEX (N, DSD, Index/Age/Sex/Result)</v>
      </c>
      <c r="R84" s="19" t="str">
        <f t="shared" si="14"/>
        <v>HTS_INDEX_N_DSD_Index_Age_Sex_Result</v>
      </c>
      <c r="S84" s="19" t="str">
        <f t="shared" si="15"/>
        <v>HTS_INDEX_N_DSD_Index_Age_Sex_Result_</v>
      </c>
      <c r="T84" s="19" t="b">
        <f>NOT(ISNA(VLOOKUP(B84,dbcodes!A:B,2,FALSE)))</f>
        <v>1</v>
      </c>
      <c r="U84" s="19" t="str">
        <f>IF(ISNA(VLOOKUP(B84,dbcodes!A:B,2,FALSE)),des!R2168,VLOOKUP(B84,dbcodes!A:B,2,FALSE))</f>
        <v>HTS_INDEX_FAC_N_DSD_Age_Sex_Result</v>
      </c>
      <c r="W84" s="107" t="str">
        <f>IF(ISNA(VLOOKUP(C84,descriptions!A:B,2,FALSE)),des!V2058,IF(G84=" TARGET","Target ","")&amp;VLOOKUP(C84,descriptions!A:B,2,FALSE))</f>
        <v>Number of individuals who were identified and tested using index testing services and received their results</v>
      </c>
      <c r="X84" s="22" t="s">
        <v>4</v>
      </c>
      <c r="Y84" s="20" t="s">
        <v>831</v>
      </c>
      <c r="Z84" s="20" t="s">
        <v>836</v>
      </c>
      <c r="AA84" s="20" t="s">
        <v>102</v>
      </c>
      <c r="AB84" s="20" t="s">
        <v>755</v>
      </c>
      <c r="AC84" s="19" t="str">
        <f>IF(AB84&lt;&gt;"",IF(NOT(ISNA(INDEX(os!A:A,MATCH(AB84,os!B:B,0)))),INDEX(os!A:A,MATCH(AB84,os!B:B,0)),"0"),"")</f>
        <v/>
      </c>
      <c r="AD84" s="20" t="s">
        <v>830</v>
      </c>
      <c r="AH84" s="93" t="str">
        <f>IF(NOT(ISNA(VLOOKUP(B:B,ResultsTargets!A:A,1,0))),"TRUE","")</f>
        <v>TRUE</v>
      </c>
      <c r="AI84" s="19" t="str">
        <f>IF(ISNA(VLOOKUP(C84,dim_techarea!A:B,2,FALSE)),"",VLOOKUP(C84,dim_techarea!A:B,2,FALSE))</f>
        <v>HTS_INDEX</v>
      </c>
      <c r="AJ84" s="19" t="str">
        <f>IF(ISNA(VLOOKUP(AI84,dim_techarea!B:C,2,FALSE)),"",VLOOKUP(AI84,dim_techarea!B:C,2,FALSE))</f>
        <v>CUblPgOMGaT</v>
      </c>
      <c r="AK84" s="19" t="str">
        <f>IF(ISNA(VLOOKUP(TRIM(G84),dim_targetsresults!A:B,2,FALSE)),"",VLOOKUP(TRIM(G84),dim_targetsresults!A:C,2,FALSE))</f>
        <v>MER Results</v>
      </c>
      <c r="AL84" s="19" t="str">
        <f>IF(ISNA(VLOOKUP(AK84,dim_targetsresults!B:C,2,FALSE)),"",VLOOKUP(AK84,dim_targetsresults!B:C,2,FALSE))</f>
        <v>Jh0jDM5yQ2E</v>
      </c>
      <c r="AM84" s="19" t="str">
        <f>IF(ISNA(VLOOKUP(TRIM(D84),dim_numeratordenominator!A:B,2,FALSE)),"",VLOOKUP(TRIM(D84),dim_numeratordenominator!A:C,2,FALSE))</f>
        <v>Numerator</v>
      </c>
      <c r="AN84" s="19" t="str">
        <f>IF(ISNA(VLOOKUP(AM84,dim_numeratordenominator!B:C,2,FALSE)),"",VLOOKUP(AM84,dim_numeratordenominator!B:C,2,FALSE))</f>
        <v>Som9NRMQqV7</v>
      </c>
      <c r="AO84" s="19" t="str">
        <f>IF(ISNA(VLOOKUP(TRIM(E84),dim_supporttype!A:B,2,FALSE)),"",VLOOKUP(TRIM(E84),dim_supporttype!A:C,2,FALSE))</f>
        <v>DSD</v>
      </c>
      <c r="AP84" s="19" t="str">
        <f>IF(ISNA(VLOOKUP(AO84,dim_supporttype!B:C,2,FALSE)),"",VLOOKUP(AO84,dim_supporttype!B:C,2,FALSE))</f>
        <v>iM13vdNLWKb</v>
      </c>
      <c r="AQ84" s="19" t="str">
        <f>IF(ISNA(VLOOKUP(TRIM(F84),dim_disaggs!A:B,2,FALSE)),"No Disagg",VLOOKUP(TRIM(F84),dim_disaggs!A:B,2,FALSE))</f>
        <v>Index/Age/Sex/Result</v>
      </c>
      <c r="AR84" s="19" t="str">
        <f>IF(ISNA(VLOOKUP(AQ84,dim_disaggs!B:C,2,FALSE)),"",VLOOKUP(AQ84,dim_disaggs!B:C,2,FALSE))</f>
        <v>zzNslrLngKi</v>
      </c>
      <c r="AU84" s="72" t="s">
        <v>21142</v>
      </c>
      <c r="AV84" s="73" t="s">
        <v>21160</v>
      </c>
      <c r="AW84" s="65" t="s">
        <v>25668</v>
      </c>
      <c r="AX84" s="66" t="s">
        <v>25412</v>
      </c>
      <c r="BA84" s="105" t="str">
        <f t="shared" si="16"/>
        <v>Top Level Numerator</v>
      </c>
      <c r="BB84" s="20" t="str">
        <f t="shared" si="17"/>
        <v>PE5QVF0w4xj</v>
      </c>
      <c r="BE84" s="75" t="s">
        <v>755</v>
      </c>
      <c r="BF84" s="73" t="s">
        <v>755</v>
      </c>
      <c r="BK84" s="55" t="s">
        <v>20634</v>
      </c>
      <c r="BL84" s="71" t="s">
        <v>20636</v>
      </c>
      <c r="BM84" s="77" t="s">
        <v>21473</v>
      </c>
      <c r="BN84" s="78" t="s">
        <v>21476</v>
      </c>
      <c r="BO84" s="77" t="s">
        <v>25670</v>
      </c>
      <c r="BP84" s="78" t="s">
        <v>25672</v>
      </c>
    </row>
    <row r="85" spans="1:68" x14ac:dyDescent="0.2">
      <c r="A85" s="22" t="s">
        <v>95</v>
      </c>
      <c r="B85" s="5" t="s">
        <v>20609</v>
      </c>
      <c r="C85" s="22" t="s">
        <v>20595</v>
      </c>
      <c r="D85" s="22" t="s">
        <v>1</v>
      </c>
      <c r="E85" s="22" t="s">
        <v>78</v>
      </c>
      <c r="F85" s="22" t="s">
        <v>19922</v>
      </c>
      <c r="G85" s="22" t="s">
        <v>20086</v>
      </c>
      <c r="H85" s="22" t="s">
        <v>19922</v>
      </c>
      <c r="I85" s="19">
        <f t="shared" si="9"/>
        <v>39</v>
      </c>
      <c r="K85" s="22" t="s">
        <v>20607</v>
      </c>
      <c r="L85" s="95" t="str">
        <f>IF(M85&lt;&gt;"",IF(NOT(ISNA(INDEX(cc!B:B,MATCH(M85,cc!A:A,0)))),INDEX(cc!B:B,MATCH(M85,cc!A:A,0)),"0"),"")</f>
        <v>Age (&lt;1-50+-uk, 12), Sex and Known Positive / New Pos or Neg</v>
      </c>
      <c r="M85" s="97" t="s">
        <v>20547</v>
      </c>
      <c r="N85" s="28" t="str">
        <f t="shared" si="10"/>
        <v/>
      </c>
      <c r="O85" s="19" t="str">
        <f t="shared" si="11"/>
        <v>HTS_INDEX (N, TA, Index/Age/Sex/Result): HTS Result</v>
      </c>
      <c r="P85" s="19" t="str">
        <f t="shared" si="12"/>
        <v>HTS_INDEX (N, TA, Index/Age/Sex/Result): HTS Result</v>
      </c>
      <c r="Q85" s="19" t="str">
        <f t="shared" si="13"/>
        <v>HTS_INDEX (N, TA, Index/Age/Sex/Result)</v>
      </c>
      <c r="R85" s="19" t="str">
        <f t="shared" si="14"/>
        <v>HTS_INDEX_N_TA_Index_Age_Sex_Result</v>
      </c>
      <c r="S85" s="19" t="str">
        <f t="shared" si="15"/>
        <v>HTS_INDEX_N_TA_Index_Age_Sex_Result_</v>
      </c>
      <c r="T85" s="19" t="b">
        <f>NOT(ISNA(VLOOKUP(B85,dbcodes!A:B,2,FALSE)))</f>
        <v>1</v>
      </c>
      <c r="U85" s="19" t="str">
        <f>IF(ISNA(VLOOKUP(B85,dbcodes!A:B,2,FALSE)),des!R2169,VLOOKUP(B85,dbcodes!A:B,2,FALSE))</f>
        <v>HTS_INDEX_FAC_N_TA_Age_Sex_Result</v>
      </c>
      <c r="W85" s="107" t="str">
        <f>IF(ISNA(VLOOKUP(C85,descriptions!A:B,2,FALSE)),des!V2059,IF(G85=" TARGET","Target ","")&amp;VLOOKUP(C85,descriptions!A:B,2,FALSE))</f>
        <v>Number of individuals who were identified and tested using index testing services and received their results</v>
      </c>
      <c r="X85" s="22" t="s">
        <v>4</v>
      </c>
      <c r="Y85" s="20" t="s">
        <v>831</v>
      </c>
      <c r="Z85" s="20" t="s">
        <v>836</v>
      </c>
      <c r="AA85" s="20" t="s">
        <v>102</v>
      </c>
      <c r="AB85" s="20" t="s">
        <v>755</v>
      </c>
      <c r="AC85" s="19" t="str">
        <f>IF(AB85&lt;&gt;"",IF(NOT(ISNA(INDEX(os!A:A,MATCH(AB85,os!B:B,0)))),INDEX(os!A:A,MATCH(AB85,os!B:B,0)),"0"),"")</f>
        <v/>
      </c>
      <c r="AD85" s="20" t="s">
        <v>830</v>
      </c>
      <c r="AH85" s="93" t="str">
        <f>IF(NOT(ISNA(VLOOKUP(B:B,ResultsTargets!A:A,1,0))),"TRUE","")</f>
        <v>TRUE</v>
      </c>
      <c r="AI85" s="19" t="str">
        <f>IF(ISNA(VLOOKUP(C85,dim_techarea!A:B,2,FALSE)),"",VLOOKUP(C85,dim_techarea!A:B,2,FALSE))</f>
        <v>HTS_INDEX</v>
      </c>
      <c r="AJ85" s="19" t="str">
        <f>IF(ISNA(VLOOKUP(AI85,dim_techarea!B:C,2,FALSE)),"",VLOOKUP(AI85,dim_techarea!B:C,2,FALSE))</f>
        <v>CUblPgOMGaT</v>
      </c>
      <c r="AK85" s="19" t="str">
        <f>IF(ISNA(VLOOKUP(TRIM(G85),dim_targetsresults!A:B,2,FALSE)),"",VLOOKUP(TRIM(G85),dim_targetsresults!A:C,2,FALSE))</f>
        <v>MER Results</v>
      </c>
      <c r="AL85" s="19" t="str">
        <f>IF(ISNA(VLOOKUP(AK85,dim_targetsresults!B:C,2,FALSE)),"",VLOOKUP(AK85,dim_targetsresults!B:C,2,FALSE))</f>
        <v>Jh0jDM5yQ2E</v>
      </c>
      <c r="AM85" s="19" t="str">
        <f>IF(ISNA(VLOOKUP(TRIM(D85),dim_numeratordenominator!A:B,2,FALSE)),"",VLOOKUP(TRIM(D85),dim_numeratordenominator!A:C,2,FALSE))</f>
        <v>Numerator</v>
      </c>
      <c r="AN85" s="19" t="str">
        <f>IF(ISNA(VLOOKUP(AM85,dim_numeratordenominator!B:C,2,FALSE)),"",VLOOKUP(AM85,dim_numeratordenominator!B:C,2,FALSE))</f>
        <v>Som9NRMQqV7</v>
      </c>
      <c r="AO85" s="19" t="str">
        <f>IF(ISNA(VLOOKUP(TRIM(E85),dim_supporttype!A:B,2,FALSE)),"",VLOOKUP(TRIM(E85),dim_supporttype!A:C,2,FALSE))</f>
        <v>TA</v>
      </c>
      <c r="AP85" s="19" t="str">
        <f>IF(ISNA(VLOOKUP(AO85,dim_supporttype!B:C,2,FALSE)),"",VLOOKUP(AO85,dim_supporttype!B:C,2,FALSE))</f>
        <v>cRAGKdWIDn4</v>
      </c>
      <c r="AQ85" s="19" t="str">
        <f>IF(ISNA(VLOOKUP(TRIM(F85),dim_disaggs!A:B,2,FALSE)),"No Disagg",VLOOKUP(TRIM(F85),dim_disaggs!A:B,2,FALSE))</f>
        <v>Index/Age/Sex/Result</v>
      </c>
      <c r="AR85" s="19" t="str">
        <f>IF(ISNA(VLOOKUP(AQ85,dim_disaggs!B:C,2,FALSE)),"",VLOOKUP(AQ85,dim_disaggs!B:C,2,FALSE))</f>
        <v>zzNslrLngKi</v>
      </c>
      <c r="AU85" s="72" t="s">
        <v>21142</v>
      </c>
      <c r="AV85" s="73" t="s">
        <v>21160</v>
      </c>
      <c r="AW85" s="65" t="s">
        <v>25668</v>
      </c>
      <c r="AX85" s="66" t="s">
        <v>25412</v>
      </c>
      <c r="BA85" s="105" t="str">
        <f t="shared" si="16"/>
        <v>Top Level Numerator</v>
      </c>
      <c r="BB85" s="20" t="str">
        <f t="shared" si="17"/>
        <v>PE5QVF0w4xj</v>
      </c>
      <c r="BE85" s="75" t="s">
        <v>755</v>
      </c>
      <c r="BF85" s="73" t="s">
        <v>755</v>
      </c>
      <c r="BK85" s="55" t="s">
        <v>20634</v>
      </c>
      <c r="BL85" s="71" t="s">
        <v>20636</v>
      </c>
      <c r="BM85" s="77" t="s">
        <v>21473</v>
      </c>
      <c r="BN85" s="78" t="s">
        <v>21476</v>
      </c>
      <c r="BO85" s="77" t="s">
        <v>25670</v>
      </c>
      <c r="BP85" s="78" t="s">
        <v>25672</v>
      </c>
    </row>
    <row r="86" spans="1:68" s="3" customFormat="1" x14ac:dyDescent="0.2">
      <c r="A86" s="22" t="s">
        <v>95</v>
      </c>
      <c r="B86" s="5" t="s">
        <v>21194</v>
      </c>
      <c r="C86" s="22" t="s">
        <v>20595</v>
      </c>
      <c r="D86" s="22" t="s">
        <v>1</v>
      </c>
      <c r="E86" s="22" t="s">
        <v>77</v>
      </c>
      <c r="F86" s="22" t="s">
        <v>21482</v>
      </c>
      <c r="G86" s="22" t="s">
        <v>20086</v>
      </c>
      <c r="H86" s="22" t="s">
        <v>21489</v>
      </c>
      <c r="I86" s="19">
        <f t="shared" si="9"/>
        <v>44</v>
      </c>
      <c r="J86" s="20"/>
      <c r="K86" s="22" t="s">
        <v>20596</v>
      </c>
      <c r="L86" s="95" t="str">
        <f>IF(M86&lt;&gt;"",IF(NOT(ISNA(INDEX(cc!B:B,MATCH(M86,cc!A:A,0)))),INDEX(cc!B:B,MATCH(M86,cc!A:A,0)),"0"),"")</f>
        <v>Age (&lt;1-50+-uk, 12) and Sex</v>
      </c>
      <c r="M86" s="97" t="s">
        <v>20598</v>
      </c>
      <c r="N86" s="28" t="str">
        <f t="shared" si="10"/>
        <v/>
      </c>
      <c r="O86" s="19" t="str">
        <f t="shared" si="11"/>
        <v>HTS_INDEX (N, DSD, IndexMod/Age/Sex/CasesOffered): Number of index cases offered</v>
      </c>
      <c r="P86" s="19" t="str">
        <f t="shared" si="12"/>
        <v>HTS_INDEX (N, DSD, IndexMod/Age/Sex/CasesOffered): Number of index cases offered</v>
      </c>
      <c r="Q86" s="19" t="str">
        <f t="shared" si="13"/>
        <v>HTS_INDEX (N, DSD, IndexMod/Age/Sex/Offered)</v>
      </c>
      <c r="R86" s="19" t="str">
        <f t="shared" si="14"/>
        <v>HTS_INDEX_N_DSD_IndexMod_Age_Sex_Offered</v>
      </c>
      <c r="S86" s="19" t="str">
        <f t="shared" si="15"/>
        <v>HTS_INDEX_N_DSD_IndexMod_Age_Sex_Offered_</v>
      </c>
      <c r="T86" s="19" t="b">
        <f>NOT(ISNA(VLOOKUP(B86,dbcodes!A:B,2,FALSE)))</f>
        <v>1</v>
      </c>
      <c r="U86" s="19" t="str">
        <f>IF(ISNA(VLOOKUP(B86,dbcodes!A:B,2,FALSE)),des!R2170,VLOOKUP(B86,dbcodes!A:B,2,FALSE))</f>
        <v>HTS_INDEX_COM_N_DSD_Age_Sex_IndexOffered</v>
      </c>
      <c r="V86" s="20"/>
      <c r="W86" s="107" t="str">
        <f>IF(ISNA(VLOOKUP(C86,descriptions!A:B,2,FALSE)),des!V2061,IF(G86=" TARGET","Target ","")&amp;VLOOKUP(C86,descriptions!A:B,2,FALSE))</f>
        <v>Number of individuals who were identified and tested using index testing services and received their results</v>
      </c>
      <c r="X86" s="22" t="s">
        <v>4</v>
      </c>
      <c r="Y86" s="20" t="s">
        <v>831</v>
      </c>
      <c r="Z86" s="20" t="s">
        <v>836</v>
      </c>
      <c r="AA86" s="20" t="s">
        <v>102</v>
      </c>
      <c r="AB86" s="20" t="s">
        <v>755</v>
      </c>
      <c r="AC86" s="19" t="str">
        <f>IF(AB86&lt;&gt;"",IF(NOT(ISNA(INDEX(os!A:A,MATCH(AB86,os!B:B,0)))),INDEX(os!A:A,MATCH(AB86,os!B:B,0)),"0"),"")</f>
        <v/>
      </c>
      <c r="AD86" s="20" t="s">
        <v>830</v>
      </c>
      <c r="AE86" s="20"/>
      <c r="AF86" s="20"/>
      <c r="AG86" s="20"/>
      <c r="AH86" s="93" t="str">
        <f>IF(NOT(ISNA(VLOOKUP(B:B,ResultsTargets!A:A,1,0))),"TRUE","")</f>
        <v>TRUE</v>
      </c>
      <c r="AI86" s="19" t="str">
        <f>IF(ISNA(VLOOKUP(C86,dim_techarea!A:B,2,FALSE)),"",VLOOKUP(C86,dim_techarea!A:B,2,FALSE))</f>
        <v>HTS_INDEX</v>
      </c>
      <c r="AJ86" s="19" t="str">
        <f>IF(ISNA(VLOOKUP(AI86,dim_techarea!B:C,2,FALSE)),"",VLOOKUP(AI86,dim_techarea!B:C,2,FALSE))</f>
        <v>CUblPgOMGaT</v>
      </c>
      <c r="AK86" s="19" t="str">
        <f>IF(ISNA(VLOOKUP(TRIM(G86),dim_targetsresults!A:B,2,FALSE)),"",VLOOKUP(TRIM(G86),dim_targetsresults!A:C,2,FALSE))</f>
        <v>MER Results</v>
      </c>
      <c r="AL86" s="19" t="str">
        <f>IF(ISNA(VLOOKUP(AK86,dim_targetsresults!B:C,2,FALSE)),"",VLOOKUP(AK86,dim_targetsresults!B:C,2,FALSE))</f>
        <v>Jh0jDM5yQ2E</v>
      </c>
      <c r="AM86" s="19" t="str">
        <f>IF(ISNA(VLOOKUP(TRIM(D86),dim_numeratordenominator!A:B,2,FALSE)),"",VLOOKUP(TRIM(D86),dim_numeratordenominator!A:C,2,FALSE))</f>
        <v>Numerator</v>
      </c>
      <c r="AN86" s="19" t="str">
        <f>IF(ISNA(VLOOKUP(AM86,dim_numeratordenominator!B:C,2,FALSE)),"",VLOOKUP(AM86,dim_numeratordenominator!B:C,2,FALSE))</f>
        <v>Som9NRMQqV7</v>
      </c>
      <c r="AO86" s="19" t="str">
        <f>IF(ISNA(VLOOKUP(TRIM(E86),dim_supporttype!A:B,2,FALSE)),"",VLOOKUP(TRIM(E86),dim_supporttype!A:C,2,FALSE))</f>
        <v>DSD</v>
      </c>
      <c r="AP86" s="19" t="str">
        <f>IF(ISNA(VLOOKUP(AO86,dim_supporttype!B:C,2,FALSE)),"",VLOOKUP(AO86,dim_supporttype!B:C,2,FALSE))</f>
        <v>iM13vdNLWKb</v>
      </c>
      <c r="AQ86" s="19" t="str">
        <f>IF(ISNA(VLOOKUP(TRIM(F86),dim_disaggs!A:B,2,FALSE)),"No Disagg",VLOOKUP(TRIM(F86),dim_disaggs!A:B,2,FALSE))</f>
        <v>IndexMod/Age/Sex/CasesOffered</v>
      </c>
      <c r="AR86" s="19" t="str">
        <f>IF(ISNA(VLOOKUP(AQ86,dim_disaggs!B:C,2,FALSE)),"",VLOOKUP(AQ86,dim_disaggs!B:C,2,FALSE))</f>
        <v>T58IkfGFVWp</v>
      </c>
      <c r="AS86" s="72"/>
      <c r="AT86" s="66"/>
      <c r="AU86" s="72" t="s">
        <v>755</v>
      </c>
      <c r="AV86" s="73" t="s">
        <v>755</v>
      </c>
      <c r="AW86" s="66" t="s">
        <v>755</v>
      </c>
      <c r="AX86" s="66" t="s">
        <v>755</v>
      </c>
      <c r="AY86" s="20"/>
      <c r="AZ86" s="20"/>
      <c r="BA86" s="105" t="str">
        <f t="shared" si="16"/>
        <v/>
      </c>
      <c r="BB86" s="20" t="str">
        <f t="shared" si="17"/>
        <v/>
      </c>
      <c r="BC86" s="20"/>
      <c r="BD86" s="20"/>
      <c r="BE86" s="75" t="s">
        <v>755</v>
      </c>
      <c r="BF86" s="73" t="s">
        <v>755</v>
      </c>
      <c r="BG86" s="55"/>
      <c r="BH86" s="76"/>
      <c r="BI86" s="20"/>
      <c r="BJ86" s="20"/>
      <c r="BK86" s="55" t="s">
        <v>755</v>
      </c>
      <c r="BL86" s="71" t="s">
        <v>755</v>
      </c>
      <c r="BM86" s="77" t="s">
        <v>755</v>
      </c>
      <c r="BN86" s="78" t="s">
        <v>755</v>
      </c>
      <c r="BO86" s="77" t="s">
        <v>755</v>
      </c>
      <c r="BP86" s="78" t="s">
        <v>755</v>
      </c>
    </row>
    <row r="87" spans="1:68" s="3" customFormat="1" x14ac:dyDescent="0.2">
      <c r="A87" s="22" t="s">
        <v>95</v>
      </c>
      <c r="B87" s="5" t="s">
        <v>21195</v>
      </c>
      <c r="C87" s="22" t="s">
        <v>20595</v>
      </c>
      <c r="D87" s="22" t="s">
        <v>1</v>
      </c>
      <c r="E87" s="22" t="s">
        <v>78</v>
      </c>
      <c r="F87" s="22" t="s">
        <v>21482</v>
      </c>
      <c r="G87" s="22" t="s">
        <v>20086</v>
      </c>
      <c r="H87" s="22" t="s">
        <v>21489</v>
      </c>
      <c r="I87" s="19">
        <f t="shared" si="9"/>
        <v>43</v>
      </c>
      <c r="J87" s="20"/>
      <c r="K87" s="22" t="s">
        <v>20596</v>
      </c>
      <c r="L87" s="95" t="str">
        <f>IF(M87&lt;&gt;"",IF(NOT(ISNA(INDEX(cc!B:B,MATCH(M87,cc!A:A,0)))),INDEX(cc!B:B,MATCH(M87,cc!A:A,0)),"0"),"")</f>
        <v>Age (&lt;1-50+-uk, 12) and Sex</v>
      </c>
      <c r="M87" s="97" t="s">
        <v>20598</v>
      </c>
      <c r="N87" s="28" t="str">
        <f t="shared" si="10"/>
        <v/>
      </c>
      <c r="O87" s="19" t="str">
        <f t="shared" si="11"/>
        <v>HTS_INDEX (N, TA, IndexMod/Age/Sex/CasesOffered): Number of index cases offered</v>
      </c>
      <c r="P87" s="19" t="str">
        <f t="shared" si="12"/>
        <v>HTS_INDEX (N, TA, IndexMod/Age/Sex/CasesOffered): Number of index cases offered</v>
      </c>
      <c r="Q87" s="19" t="str">
        <f t="shared" si="13"/>
        <v>HTS_INDEX (N, TA, IndexMod/Age/Sex/Offered)</v>
      </c>
      <c r="R87" s="19" t="str">
        <f t="shared" si="14"/>
        <v>HTS_INDEX_N_TA_IndexMod_Age_Sex_Offered</v>
      </c>
      <c r="S87" s="19" t="str">
        <f t="shared" si="15"/>
        <v>HTS_INDEX_N_TA_IndexMod_Age_Sex_Offered_</v>
      </c>
      <c r="T87" s="19" t="b">
        <f>NOT(ISNA(VLOOKUP(B87,dbcodes!A:B,2,FALSE)))</f>
        <v>1</v>
      </c>
      <c r="U87" s="19" t="str">
        <f>IF(ISNA(VLOOKUP(B87,dbcodes!A:B,2,FALSE)),des!R2171,VLOOKUP(B87,dbcodes!A:B,2,FALSE))</f>
        <v>HTS_INDEX_COM_N_TA_Age_Sex_IndexOffered</v>
      </c>
      <c r="V87" s="20"/>
      <c r="W87" s="107" t="str">
        <f>IF(ISNA(VLOOKUP(C87,descriptions!A:B,2,FALSE)),des!V2062,IF(G87=" TARGET","Target ","")&amp;VLOOKUP(C87,descriptions!A:B,2,FALSE))</f>
        <v>Number of individuals who were identified and tested using index testing services and received their results</v>
      </c>
      <c r="X87" s="22" t="s">
        <v>4</v>
      </c>
      <c r="Y87" s="20" t="s">
        <v>831</v>
      </c>
      <c r="Z87" s="20" t="s">
        <v>836</v>
      </c>
      <c r="AA87" s="20" t="s">
        <v>102</v>
      </c>
      <c r="AB87" s="20" t="s">
        <v>755</v>
      </c>
      <c r="AC87" s="19" t="str">
        <f>IF(AB87&lt;&gt;"",IF(NOT(ISNA(INDEX(os!A:A,MATCH(AB87,os!B:B,0)))),INDEX(os!A:A,MATCH(AB87,os!B:B,0)),"0"),"")</f>
        <v/>
      </c>
      <c r="AD87" s="20" t="s">
        <v>830</v>
      </c>
      <c r="AE87" s="20"/>
      <c r="AF87" s="20"/>
      <c r="AG87" s="20"/>
      <c r="AH87" s="93" t="str">
        <f>IF(NOT(ISNA(VLOOKUP(B:B,ResultsTargets!A:A,1,0))),"TRUE","")</f>
        <v>TRUE</v>
      </c>
      <c r="AI87" s="19" t="str">
        <f>IF(ISNA(VLOOKUP(C87,dim_techarea!A:B,2,FALSE)),"",VLOOKUP(C87,dim_techarea!A:B,2,FALSE))</f>
        <v>HTS_INDEX</v>
      </c>
      <c r="AJ87" s="19" t="str">
        <f>IF(ISNA(VLOOKUP(AI87,dim_techarea!B:C,2,FALSE)),"",VLOOKUP(AI87,dim_techarea!B:C,2,FALSE))</f>
        <v>CUblPgOMGaT</v>
      </c>
      <c r="AK87" s="19" t="str">
        <f>IF(ISNA(VLOOKUP(TRIM(G87),dim_targetsresults!A:B,2,FALSE)),"",VLOOKUP(TRIM(G87),dim_targetsresults!A:C,2,FALSE))</f>
        <v>MER Results</v>
      </c>
      <c r="AL87" s="19" t="str">
        <f>IF(ISNA(VLOOKUP(AK87,dim_targetsresults!B:C,2,FALSE)),"",VLOOKUP(AK87,dim_targetsresults!B:C,2,FALSE))</f>
        <v>Jh0jDM5yQ2E</v>
      </c>
      <c r="AM87" s="19" t="str">
        <f>IF(ISNA(VLOOKUP(TRIM(D87),dim_numeratordenominator!A:B,2,FALSE)),"",VLOOKUP(TRIM(D87),dim_numeratordenominator!A:C,2,FALSE))</f>
        <v>Numerator</v>
      </c>
      <c r="AN87" s="19" t="str">
        <f>IF(ISNA(VLOOKUP(AM87,dim_numeratordenominator!B:C,2,FALSE)),"",VLOOKUP(AM87,dim_numeratordenominator!B:C,2,FALSE))</f>
        <v>Som9NRMQqV7</v>
      </c>
      <c r="AO87" s="19" t="str">
        <f>IF(ISNA(VLOOKUP(TRIM(E87),dim_supporttype!A:B,2,FALSE)),"",VLOOKUP(TRIM(E87),dim_supporttype!A:C,2,FALSE))</f>
        <v>TA</v>
      </c>
      <c r="AP87" s="19" t="str">
        <f>IF(ISNA(VLOOKUP(AO87,dim_supporttype!B:C,2,FALSE)),"",VLOOKUP(AO87,dim_supporttype!B:C,2,FALSE))</f>
        <v>cRAGKdWIDn4</v>
      </c>
      <c r="AQ87" s="19" t="str">
        <f>IF(ISNA(VLOOKUP(TRIM(F87),dim_disaggs!A:B,2,FALSE)),"No Disagg",VLOOKUP(TRIM(F87),dim_disaggs!A:B,2,FALSE))</f>
        <v>IndexMod/Age/Sex/CasesOffered</v>
      </c>
      <c r="AR87" s="19" t="str">
        <f>IF(ISNA(VLOOKUP(AQ87,dim_disaggs!B:C,2,FALSE)),"",VLOOKUP(AQ87,dim_disaggs!B:C,2,FALSE))</f>
        <v>T58IkfGFVWp</v>
      </c>
      <c r="AS87" s="72"/>
      <c r="AT87" s="66"/>
      <c r="AU87" s="72" t="s">
        <v>755</v>
      </c>
      <c r="AV87" s="73" t="s">
        <v>755</v>
      </c>
      <c r="AW87" s="66" t="s">
        <v>755</v>
      </c>
      <c r="AX87" s="66" t="s">
        <v>755</v>
      </c>
      <c r="AY87" s="20"/>
      <c r="AZ87" s="20"/>
      <c r="BA87" s="105" t="str">
        <f t="shared" si="16"/>
        <v/>
      </c>
      <c r="BB87" s="20" t="str">
        <f t="shared" si="17"/>
        <v/>
      </c>
      <c r="BC87" s="20"/>
      <c r="BD87" s="20"/>
      <c r="BE87" s="75" t="s">
        <v>755</v>
      </c>
      <c r="BF87" s="73" t="s">
        <v>755</v>
      </c>
      <c r="BG87" s="55"/>
      <c r="BH87" s="76"/>
      <c r="BI87" s="20"/>
      <c r="BJ87" s="20"/>
      <c r="BK87" s="55" t="s">
        <v>755</v>
      </c>
      <c r="BL87" s="71" t="s">
        <v>755</v>
      </c>
      <c r="BM87" s="77" t="s">
        <v>755</v>
      </c>
      <c r="BN87" s="78" t="s">
        <v>755</v>
      </c>
      <c r="BO87" s="77" t="s">
        <v>755</v>
      </c>
      <c r="BP87" s="78" t="s">
        <v>755</v>
      </c>
    </row>
    <row r="88" spans="1:68" s="3" customFormat="1" x14ac:dyDescent="0.2">
      <c r="A88" s="22" t="s">
        <v>95</v>
      </c>
      <c r="B88" s="5" t="s">
        <v>21196</v>
      </c>
      <c r="C88" s="22" t="s">
        <v>20595</v>
      </c>
      <c r="D88" s="22" t="s">
        <v>1</v>
      </c>
      <c r="E88" s="22" t="s">
        <v>77</v>
      </c>
      <c r="F88" s="22" t="s">
        <v>21483</v>
      </c>
      <c r="G88" s="22" t="s">
        <v>20086</v>
      </c>
      <c r="H88" s="22" t="s">
        <v>21490</v>
      </c>
      <c r="I88" s="19">
        <f t="shared" si="9"/>
        <v>45</v>
      </c>
      <c r="J88" s="20"/>
      <c r="K88" s="22" t="s">
        <v>20599</v>
      </c>
      <c r="L88" s="95" t="str">
        <f>IF(M88&lt;&gt;"",IF(NOT(ISNA(INDEX(cc!B:B,MATCH(M88,cc!A:A,0)))),INDEX(cc!B:B,MATCH(M88,cc!A:A,0)),"0"),"")</f>
        <v>Age (&lt;1-50+-uk, 12) and Sex</v>
      </c>
      <c r="M88" s="97" t="s">
        <v>20598</v>
      </c>
      <c r="N88" s="28" t="str">
        <f t="shared" si="10"/>
        <v/>
      </c>
      <c r="O88" s="19" t="str">
        <f t="shared" si="11"/>
        <v>HTS_INDEX (N, DSD, IndexMod/Age/Sex/CasesAccepted): Number of index cases accepted</v>
      </c>
      <c r="P88" s="19" t="str">
        <f t="shared" si="12"/>
        <v>HTS_INDEX (N, DSD, IndexMod/Age/Sex/CasesAccepted): Number of index cases accepted</v>
      </c>
      <c r="Q88" s="19" t="str">
        <f t="shared" si="13"/>
        <v>HTS_INDEX (N, DSD, IndexMod/Age/Sex/Accepted)</v>
      </c>
      <c r="R88" s="19" t="str">
        <f t="shared" si="14"/>
        <v>HTS_INDEX_N_DSD_IndexMod_Age_Sex_Accepted</v>
      </c>
      <c r="S88" s="19" t="str">
        <f t="shared" si="15"/>
        <v>HTS_INDEX_N_DSD_IndexMod_Age_Sex_Accepted_</v>
      </c>
      <c r="T88" s="19" t="b">
        <f>NOT(ISNA(VLOOKUP(B88,dbcodes!A:B,2,FALSE)))</f>
        <v>1</v>
      </c>
      <c r="U88" s="19" t="str">
        <f>IF(ISNA(VLOOKUP(B88,dbcodes!A:B,2,FALSE)),des!R2172,VLOOKUP(B88,dbcodes!A:B,2,FALSE))</f>
        <v>HTS_INDEX_COM_N_DSD_Age_Sex_IndexAccepted</v>
      </c>
      <c r="V88" s="20"/>
      <c r="W88" s="107" t="str">
        <f>IF(ISNA(VLOOKUP(C88,descriptions!A:B,2,FALSE)),des!V2063,IF(G88=" TARGET","Target ","")&amp;VLOOKUP(C88,descriptions!A:B,2,FALSE))</f>
        <v>Number of individuals who were identified and tested using index testing services and received their results</v>
      </c>
      <c r="X88" s="22" t="s">
        <v>4</v>
      </c>
      <c r="Y88" s="20" t="s">
        <v>831</v>
      </c>
      <c r="Z88" s="20" t="s">
        <v>836</v>
      </c>
      <c r="AA88" s="20" t="s">
        <v>102</v>
      </c>
      <c r="AB88" s="20" t="s">
        <v>755</v>
      </c>
      <c r="AC88" s="19" t="str">
        <f>IF(AB88&lt;&gt;"",IF(NOT(ISNA(INDEX(os!A:A,MATCH(AB88,os!B:B,0)))),INDEX(os!A:A,MATCH(AB88,os!B:B,0)),"0"),"")</f>
        <v/>
      </c>
      <c r="AD88" s="20" t="s">
        <v>830</v>
      </c>
      <c r="AE88" s="20"/>
      <c r="AF88" s="20"/>
      <c r="AG88" s="20"/>
      <c r="AH88" s="93" t="str">
        <f>IF(NOT(ISNA(VLOOKUP(B:B,ResultsTargets!A:A,1,0))),"TRUE","")</f>
        <v>TRUE</v>
      </c>
      <c r="AI88" s="19" t="str">
        <f>IF(ISNA(VLOOKUP(C88,dim_techarea!A:B,2,FALSE)),"",VLOOKUP(C88,dim_techarea!A:B,2,FALSE))</f>
        <v>HTS_INDEX</v>
      </c>
      <c r="AJ88" s="19" t="str">
        <f>IF(ISNA(VLOOKUP(AI88,dim_techarea!B:C,2,FALSE)),"",VLOOKUP(AI88,dim_techarea!B:C,2,FALSE))</f>
        <v>CUblPgOMGaT</v>
      </c>
      <c r="AK88" s="19" t="str">
        <f>IF(ISNA(VLOOKUP(TRIM(G88),dim_targetsresults!A:B,2,FALSE)),"",VLOOKUP(TRIM(G88),dim_targetsresults!A:C,2,FALSE))</f>
        <v>MER Results</v>
      </c>
      <c r="AL88" s="19" t="str">
        <f>IF(ISNA(VLOOKUP(AK88,dim_targetsresults!B:C,2,FALSE)),"",VLOOKUP(AK88,dim_targetsresults!B:C,2,FALSE))</f>
        <v>Jh0jDM5yQ2E</v>
      </c>
      <c r="AM88" s="19" t="str">
        <f>IF(ISNA(VLOOKUP(TRIM(D88),dim_numeratordenominator!A:B,2,FALSE)),"",VLOOKUP(TRIM(D88),dim_numeratordenominator!A:C,2,FALSE))</f>
        <v>Numerator</v>
      </c>
      <c r="AN88" s="19" t="str">
        <f>IF(ISNA(VLOOKUP(AM88,dim_numeratordenominator!B:C,2,FALSE)),"",VLOOKUP(AM88,dim_numeratordenominator!B:C,2,FALSE))</f>
        <v>Som9NRMQqV7</v>
      </c>
      <c r="AO88" s="19" t="str">
        <f>IF(ISNA(VLOOKUP(TRIM(E88),dim_supporttype!A:B,2,FALSE)),"",VLOOKUP(TRIM(E88),dim_supporttype!A:C,2,FALSE))</f>
        <v>DSD</v>
      </c>
      <c r="AP88" s="19" t="str">
        <f>IF(ISNA(VLOOKUP(AO88,dim_supporttype!B:C,2,FALSE)),"",VLOOKUP(AO88,dim_supporttype!B:C,2,FALSE))</f>
        <v>iM13vdNLWKb</v>
      </c>
      <c r="AQ88" s="19" t="str">
        <f>IF(ISNA(VLOOKUP(TRIM(F88),dim_disaggs!A:B,2,FALSE)),"No Disagg",VLOOKUP(TRIM(F88),dim_disaggs!A:B,2,FALSE))</f>
        <v>IndexMod/Age/Sex/CasesAccepted</v>
      </c>
      <c r="AR88" s="19" t="str">
        <f>IF(ISNA(VLOOKUP(AQ88,dim_disaggs!B:C,2,FALSE)),"",VLOOKUP(AQ88,dim_disaggs!B:C,2,FALSE))</f>
        <v>Sr97SC1xat1</v>
      </c>
      <c r="AS88" s="72"/>
      <c r="AT88" s="66"/>
      <c r="AU88" s="72" t="s">
        <v>755</v>
      </c>
      <c r="AV88" s="73" t="s">
        <v>755</v>
      </c>
      <c r="AW88" s="66" t="s">
        <v>755</v>
      </c>
      <c r="AX88" s="66" t="s">
        <v>755</v>
      </c>
      <c r="AY88" s="20"/>
      <c r="AZ88" s="20"/>
      <c r="BA88" s="105" t="str">
        <f t="shared" si="16"/>
        <v/>
      </c>
      <c r="BB88" s="20" t="str">
        <f t="shared" si="17"/>
        <v/>
      </c>
      <c r="BC88" s="20"/>
      <c r="BD88" s="20"/>
      <c r="BE88" s="75" t="s">
        <v>755</v>
      </c>
      <c r="BF88" s="73" t="s">
        <v>755</v>
      </c>
      <c r="BG88" s="55"/>
      <c r="BH88" s="76"/>
      <c r="BI88" s="20"/>
      <c r="BJ88" s="20"/>
      <c r="BK88" s="55" t="s">
        <v>755</v>
      </c>
      <c r="BL88" s="71" t="s">
        <v>755</v>
      </c>
      <c r="BM88" s="77" t="s">
        <v>755</v>
      </c>
      <c r="BN88" s="78" t="s">
        <v>755</v>
      </c>
      <c r="BO88" s="77" t="s">
        <v>755</v>
      </c>
      <c r="BP88" s="78" t="s">
        <v>755</v>
      </c>
    </row>
    <row r="89" spans="1:68" s="3" customFormat="1" x14ac:dyDescent="0.2">
      <c r="A89" s="22" t="s">
        <v>95</v>
      </c>
      <c r="B89" s="5" t="s">
        <v>21197</v>
      </c>
      <c r="C89" s="22" t="s">
        <v>20595</v>
      </c>
      <c r="D89" s="22" t="s">
        <v>1</v>
      </c>
      <c r="E89" s="22" t="s">
        <v>78</v>
      </c>
      <c r="F89" s="22" t="s">
        <v>21483</v>
      </c>
      <c r="G89" s="22" t="s">
        <v>20086</v>
      </c>
      <c r="H89" s="22" t="s">
        <v>21490</v>
      </c>
      <c r="I89" s="19">
        <f t="shared" si="9"/>
        <v>44</v>
      </c>
      <c r="J89" s="20"/>
      <c r="K89" s="22" t="s">
        <v>20599</v>
      </c>
      <c r="L89" s="95" t="str">
        <f>IF(M89&lt;&gt;"",IF(NOT(ISNA(INDEX(cc!B:B,MATCH(M89,cc!A:A,0)))),INDEX(cc!B:B,MATCH(M89,cc!A:A,0)),"0"),"")</f>
        <v>Age (&lt;1-50+-uk, 12) and Sex</v>
      </c>
      <c r="M89" s="97" t="s">
        <v>20598</v>
      </c>
      <c r="N89" s="28" t="str">
        <f t="shared" si="10"/>
        <v/>
      </c>
      <c r="O89" s="19" t="str">
        <f t="shared" si="11"/>
        <v>HTS_INDEX (N, TA, IndexMod/Age/Sex/CasesAccepted): Number of index cases accepted</v>
      </c>
      <c r="P89" s="19" t="str">
        <f t="shared" si="12"/>
        <v>HTS_INDEX (N, TA, IndexMod/Age/Sex/CasesAccepted): Number of index cases accepted</v>
      </c>
      <c r="Q89" s="19" t="str">
        <f t="shared" si="13"/>
        <v>HTS_INDEX (N, TA, IndexMod/Age/Sex/Accepted)</v>
      </c>
      <c r="R89" s="19" t="str">
        <f t="shared" si="14"/>
        <v>HTS_INDEX_N_TA_IndexMod_Age_Sex_Accepted</v>
      </c>
      <c r="S89" s="19" t="str">
        <f t="shared" si="15"/>
        <v>HTS_INDEX_N_TA_IndexMod_Age_Sex_Accepted_</v>
      </c>
      <c r="T89" s="19" t="b">
        <f>NOT(ISNA(VLOOKUP(B89,dbcodes!A:B,2,FALSE)))</f>
        <v>1</v>
      </c>
      <c r="U89" s="19" t="str">
        <f>IF(ISNA(VLOOKUP(B89,dbcodes!A:B,2,FALSE)),des!R2173,VLOOKUP(B89,dbcodes!A:B,2,FALSE))</f>
        <v>HTS_INDEX_COM_N_TA_Age_Sex_IndexAccepted</v>
      </c>
      <c r="V89" s="20"/>
      <c r="W89" s="107" t="str">
        <f>IF(ISNA(VLOOKUP(C89,descriptions!A:B,2,FALSE)),des!V2064,IF(G89=" TARGET","Target ","")&amp;VLOOKUP(C89,descriptions!A:B,2,FALSE))</f>
        <v>Number of individuals who were identified and tested using index testing services and received their results</v>
      </c>
      <c r="X89" s="22" t="s">
        <v>4</v>
      </c>
      <c r="Y89" s="20" t="s">
        <v>831</v>
      </c>
      <c r="Z89" s="20" t="s">
        <v>836</v>
      </c>
      <c r="AA89" s="20" t="s">
        <v>102</v>
      </c>
      <c r="AB89" s="20" t="s">
        <v>755</v>
      </c>
      <c r="AC89" s="19" t="str">
        <f>IF(AB89&lt;&gt;"",IF(NOT(ISNA(INDEX(os!A:A,MATCH(AB89,os!B:B,0)))),INDEX(os!A:A,MATCH(AB89,os!B:B,0)),"0"),"")</f>
        <v/>
      </c>
      <c r="AD89" s="20" t="s">
        <v>830</v>
      </c>
      <c r="AE89" s="20"/>
      <c r="AF89" s="20"/>
      <c r="AG89" s="20"/>
      <c r="AH89" s="93" t="str">
        <f>IF(NOT(ISNA(VLOOKUP(B:B,ResultsTargets!A:A,1,0))),"TRUE","")</f>
        <v>TRUE</v>
      </c>
      <c r="AI89" s="19" t="str">
        <f>IF(ISNA(VLOOKUP(C89,dim_techarea!A:B,2,FALSE)),"",VLOOKUP(C89,dim_techarea!A:B,2,FALSE))</f>
        <v>HTS_INDEX</v>
      </c>
      <c r="AJ89" s="19" t="str">
        <f>IF(ISNA(VLOOKUP(AI89,dim_techarea!B:C,2,FALSE)),"",VLOOKUP(AI89,dim_techarea!B:C,2,FALSE))</f>
        <v>CUblPgOMGaT</v>
      </c>
      <c r="AK89" s="19" t="str">
        <f>IF(ISNA(VLOOKUP(TRIM(G89),dim_targetsresults!A:B,2,FALSE)),"",VLOOKUP(TRIM(G89),dim_targetsresults!A:C,2,FALSE))</f>
        <v>MER Results</v>
      </c>
      <c r="AL89" s="19" t="str">
        <f>IF(ISNA(VLOOKUP(AK89,dim_targetsresults!B:C,2,FALSE)),"",VLOOKUP(AK89,dim_targetsresults!B:C,2,FALSE))</f>
        <v>Jh0jDM5yQ2E</v>
      </c>
      <c r="AM89" s="19" t="str">
        <f>IF(ISNA(VLOOKUP(TRIM(D89),dim_numeratordenominator!A:B,2,FALSE)),"",VLOOKUP(TRIM(D89),dim_numeratordenominator!A:C,2,FALSE))</f>
        <v>Numerator</v>
      </c>
      <c r="AN89" s="19" t="str">
        <f>IF(ISNA(VLOOKUP(AM89,dim_numeratordenominator!B:C,2,FALSE)),"",VLOOKUP(AM89,dim_numeratordenominator!B:C,2,FALSE))</f>
        <v>Som9NRMQqV7</v>
      </c>
      <c r="AO89" s="19" t="str">
        <f>IF(ISNA(VLOOKUP(TRIM(E89),dim_supporttype!A:B,2,FALSE)),"",VLOOKUP(TRIM(E89),dim_supporttype!A:C,2,FALSE))</f>
        <v>TA</v>
      </c>
      <c r="AP89" s="19" t="str">
        <f>IF(ISNA(VLOOKUP(AO89,dim_supporttype!B:C,2,FALSE)),"",VLOOKUP(AO89,dim_supporttype!B:C,2,FALSE))</f>
        <v>cRAGKdWIDn4</v>
      </c>
      <c r="AQ89" s="19" t="str">
        <f>IF(ISNA(VLOOKUP(TRIM(F89),dim_disaggs!A:B,2,FALSE)),"No Disagg",VLOOKUP(TRIM(F89),dim_disaggs!A:B,2,FALSE))</f>
        <v>IndexMod/Age/Sex/CasesAccepted</v>
      </c>
      <c r="AR89" s="19" t="str">
        <f>IF(ISNA(VLOOKUP(AQ89,dim_disaggs!B:C,2,FALSE)),"",VLOOKUP(AQ89,dim_disaggs!B:C,2,FALSE))</f>
        <v>Sr97SC1xat1</v>
      </c>
      <c r="AS89" s="72"/>
      <c r="AT89" s="66"/>
      <c r="AU89" s="72" t="s">
        <v>755</v>
      </c>
      <c r="AV89" s="73" t="s">
        <v>755</v>
      </c>
      <c r="AW89" s="66" t="s">
        <v>755</v>
      </c>
      <c r="AX89" s="66" t="s">
        <v>755</v>
      </c>
      <c r="AY89" s="20"/>
      <c r="AZ89" s="20"/>
      <c r="BA89" s="105" t="str">
        <f t="shared" si="16"/>
        <v/>
      </c>
      <c r="BB89" s="20" t="str">
        <f t="shared" si="17"/>
        <v/>
      </c>
      <c r="BC89" s="20"/>
      <c r="BD89" s="20"/>
      <c r="BE89" s="75" t="s">
        <v>755</v>
      </c>
      <c r="BF89" s="73" t="s">
        <v>755</v>
      </c>
      <c r="BG89" s="55"/>
      <c r="BH89" s="76"/>
      <c r="BI89" s="20"/>
      <c r="BJ89" s="20"/>
      <c r="BK89" s="55" t="s">
        <v>755</v>
      </c>
      <c r="BL89" s="71" t="s">
        <v>755</v>
      </c>
      <c r="BM89" s="77" t="s">
        <v>755</v>
      </c>
      <c r="BN89" s="78" t="s">
        <v>755</v>
      </c>
      <c r="BO89" s="77" t="s">
        <v>755</v>
      </c>
      <c r="BP89" s="78" t="s">
        <v>755</v>
      </c>
    </row>
    <row r="90" spans="1:68" s="3" customFormat="1" x14ac:dyDescent="0.2">
      <c r="A90" s="22" t="s">
        <v>95</v>
      </c>
      <c r="B90" s="5" t="s">
        <v>21198</v>
      </c>
      <c r="C90" s="22" t="s">
        <v>20595</v>
      </c>
      <c r="D90" s="22" t="s">
        <v>1</v>
      </c>
      <c r="E90" s="22" t="s">
        <v>77</v>
      </c>
      <c r="F90" s="22" t="s">
        <v>21485</v>
      </c>
      <c r="G90" s="22" t="s">
        <v>20086</v>
      </c>
      <c r="H90" s="22" t="s">
        <v>21491</v>
      </c>
      <c r="I90" s="19">
        <f t="shared" si="9"/>
        <v>48</v>
      </c>
      <c r="J90" s="20"/>
      <c r="K90" s="22" t="s">
        <v>20602</v>
      </c>
      <c r="L90" s="95" t="str">
        <f>IF(M90&lt;&gt;"",IF(NOT(ISNA(INDEX(cc!B:B,MATCH(M90,cc!A:A,0)))),INDEX(cc!B:B,MATCH(M90,cc!A:A,0)),"0"),"")</f>
        <v>Age (&lt;15,15+-uk, 2) and Sex w/ Unknown</v>
      </c>
      <c r="M90" s="97" t="s">
        <v>552</v>
      </c>
      <c r="N90" s="28" t="str">
        <f t="shared" si="10"/>
        <v/>
      </c>
      <c r="O90" s="19" t="str">
        <f t="shared" si="11"/>
        <v>HTS_INDEX (N, DSD, IndexMod/Age Aggregated/Sex/Contacts): Number of contacts</v>
      </c>
      <c r="P90" s="19" t="str">
        <f t="shared" si="12"/>
        <v>HTS_INDEX (N, DSD, IndexMod/Age Aggregated/Sex/Contacts): Number of contacts</v>
      </c>
      <c r="Q90" s="19" t="str">
        <f t="shared" si="13"/>
        <v>HTS_INDEX (N, DSD, IndexMod/AgeAgg/Sex/Contacts)</v>
      </c>
      <c r="R90" s="19" t="str">
        <f t="shared" si="14"/>
        <v>HTS_INDEX_N_DSD_IndexMod_AgeAgg_Sex_Contacts</v>
      </c>
      <c r="S90" s="19" t="str">
        <f t="shared" si="15"/>
        <v>HTS_INDEX_N_DSD_IndexMod_AgeAgg_Sex_Contacts_</v>
      </c>
      <c r="T90" s="19" t="b">
        <f>NOT(ISNA(VLOOKUP(B90,dbcodes!A:B,2,FALSE)))</f>
        <v>1</v>
      </c>
      <c r="U90" s="19" t="str">
        <f>IF(ISNA(VLOOKUP(B90,dbcodes!A:B,2,FALSE)),des!R2174,VLOOKUP(B90,dbcodes!A:B,2,FALSE))</f>
        <v>HTS_INDEX_COM_N_DSD_AgeAgg_Sex_Contacts</v>
      </c>
      <c r="V90" s="20"/>
      <c r="W90" s="107" t="str">
        <f>IF(ISNA(VLOOKUP(C90,descriptions!A:B,2,FALSE)),des!V2065,IF(G90=" TARGET","Target ","")&amp;VLOOKUP(C90,descriptions!A:B,2,FALSE))</f>
        <v>Number of individuals who were identified and tested using index testing services and received their results</v>
      </c>
      <c r="X90" s="22" t="s">
        <v>4</v>
      </c>
      <c r="Y90" s="20" t="s">
        <v>831</v>
      </c>
      <c r="Z90" s="20" t="s">
        <v>836</v>
      </c>
      <c r="AA90" s="20" t="s">
        <v>102</v>
      </c>
      <c r="AB90" s="20" t="s">
        <v>755</v>
      </c>
      <c r="AC90" s="19" t="str">
        <f>IF(AB90&lt;&gt;"",IF(NOT(ISNA(INDEX(os!A:A,MATCH(AB90,os!B:B,0)))),INDEX(os!A:A,MATCH(AB90,os!B:B,0)),"0"),"")</f>
        <v/>
      </c>
      <c r="AD90" s="20" t="s">
        <v>830</v>
      </c>
      <c r="AE90" s="20"/>
      <c r="AF90" s="20"/>
      <c r="AG90" s="20"/>
      <c r="AH90" s="93" t="str">
        <f>IF(NOT(ISNA(VLOOKUP(B:B,ResultsTargets!A:A,1,0))),"TRUE","")</f>
        <v>TRUE</v>
      </c>
      <c r="AI90" s="19" t="str">
        <f>IF(ISNA(VLOOKUP(C90,dim_techarea!A:B,2,FALSE)),"",VLOOKUP(C90,dim_techarea!A:B,2,FALSE))</f>
        <v>HTS_INDEX</v>
      </c>
      <c r="AJ90" s="19" t="str">
        <f>IF(ISNA(VLOOKUP(AI90,dim_techarea!B:C,2,FALSE)),"",VLOOKUP(AI90,dim_techarea!B:C,2,FALSE))</f>
        <v>CUblPgOMGaT</v>
      </c>
      <c r="AK90" s="19" t="str">
        <f>IF(ISNA(VLOOKUP(TRIM(G90),dim_targetsresults!A:B,2,FALSE)),"",VLOOKUP(TRIM(G90),dim_targetsresults!A:C,2,FALSE))</f>
        <v>MER Results</v>
      </c>
      <c r="AL90" s="19" t="str">
        <f>IF(ISNA(VLOOKUP(AK90,dim_targetsresults!B:C,2,FALSE)),"",VLOOKUP(AK90,dim_targetsresults!B:C,2,FALSE))</f>
        <v>Jh0jDM5yQ2E</v>
      </c>
      <c r="AM90" s="19" t="str">
        <f>IF(ISNA(VLOOKUP(TRIM(D90),dim_numeratordenominator!A:B,2,FALSE)),"",VLOOKUP(TRIM(D90),dim_numeratordenominator!A:C,2,FALSE))</f>
        <v>Numerator</v>
      </c>
      <c r="AN90" s="19" t="str">
        <f>IF(ISNA(VLOOKUP(AM90,dim_numeratordenominator!B:C,2,FALSE)),"",VLOOKUP(AM90,dim_numeratordenominator!B:C,2,FALSE))</f>
        <v>Som9NRMQqV7</v>
      </c>
      <c r="AO90" s="19" t="str">
        <f>IF(ISNA(VLOOKUP(TRIM(E90),dim_supporttype!A:B,2,FALSE)),"",VLOOKUP(TRIM(E90),dim_supporttype!A:C,2,FALSE))</f>
        <v>DSD</v>
      </c>
      <c r="AP90" s="19" t="str">
        <f>IF(ISNA(VLOOKUP(AO90,dim_supporttype!B:C,2,FALSE)),"",VLOOKUP(AO90,dim_supporttype!B:C,2,FALSE))</f>
        <v>iM13vdNLWKb</v>
      </c>
      <c r="AQ90" s="19" t="str">
        <f>IF(ISNA(VLOOKUP(TRIM(F90),dim_disaggs!A:B,2,FALSE)),"No Disagg",VLOOKUP(TRIM(F90),dim_disaggs!A:B,2,FALSE))</f>
        <v>IndexMod/Age Aggregated/Sex/Contacts</v>
      </c>
      <c r="AR90" s="19" t="str">
        <f>IF(ISNA(VLOOKUP(AQ90,dim_disaggs!B:C,2,FALSE)),"",VLOOKUP(AQ90,dim_disaggs!B:C,2,FALSE))</f>
        <v>msuc7nu3r3E</v>
      </c>
      <c r="AS90" s="72"/>
      <c r="AT90" s="66"/>
      <c r="AU90" s="72" t="s">
        <v>755</v>
      </c>
      <c r="AV90" s="73" t="s">
        <v>755</v>
      </c>
      <c r="AW90" s="66" t="s">
        <v>755</v>
      </c>
      <c r="AX90" s="66" t="s">
        <v>755</v>
      </c>
      <c r="AY90" s="20"/>
      <c r="AZ90" s="20"/>
      <c r="BA90" s="105" t="str">
        <f t="shared" si="16"/>
        <v/>
      </c>
      <c r="BB90" s="20" t="str">
        <f t="shared" si="17"/>
        <v/>
      </c>
      <c r="BC90" s="20"/>
      <c r="BD90" s="20"/>
      <c r="BE90" s="75" t="s">
        <v>755</v>
      </c>
      <c r="BF90" s="73" t="s">
        <v>755</v>
      </c>
      <c r="BG90" s="55"/>
      <c r="BH90" s="76"/>
      <c r="BI90" s="20"/>
      <c r="BJ90" s="20"/>
      <c r="BK90" s="55" t="s">
        <v>755</v>
      </c>
      <c r="BL90" s="71" t="s">
        <v>755</v>
      </c>
      <c r="BM90" s="77" t="s">
        <v>755</v>
      </c>
      <c r="BN90" s="78" t="s">
        <v>755</v>
      </c>
      <c r="BO90" s="77" t="s">
        <v>755</v>
      </c>
      <c r="BP90" s="78" t="s">
        <v>755</v>
      </c>
    </row>
    <row r="91" spans="1:68" s="3" customFormat="1" x14ac:dyDescent="0.2">
      <c r="A91" s="22" t="s">
        <v>95</v>
      </c>
      <c r="B91" s="5" t="s">
        <v>21199</v>
      </c>
      <c r="C91" s="22" t="s">
        <v>20595</v>
      </c>
      <c r="D91" s="22" t="s">
        <v>1</v>
      </c>
      <c r="E91" s="22" t="s">
        <v>78</v>
      </c>
      <c r="F91" s="22" t="s">
        <v>21485</v>
      </c>
      <c r="G91" s="22" t="s">
        <v>20086</v>
      </c>
      <c r="H91" s="22" t="s">
        <v>21491</v>
      </c>
      <c r="I91" s="19">
        <f t="shared" si="9"/>
        <v>47</v>
      </c>
      <c r="J91" s="20"/>
      <c r="K91" s="22" t="s">
        <v>20602</v>
      </c>
      <c r="L91" s="95" t="str">
        <f>IF(M91&lt;&gt;"",IF(NOT(ISNA(INDEX(cc!B:B,MATCH(M91,cc!A:A,0)))),INDEX(cc!B:B,MATCH(M91,cc!A:A,0)),"0"),"")</f>
        <v>Age (&lt;15,15+-uk, 2) and Sex w/ Unknown</v>
      </c>
      <c r="M91" s="97" t="s">
        <v>552</v>
      </c>
      <c r="N91" s="28" t="str">
        <f t="shared" si="10"/>
        <v/>
      </c>
      <c r="O91" s="19" t="str">
        <f t="shared" si="11"/>
        <v>HTS_INDEX (N, TA, IndexMod/Age Aggregated/Sex/Contacts): Number of contacts</v>
      </c>
      <c r="P91" s="19" t="str">
        <f t="shared" si="12"/>
        <v>HTS_INDEX (N, TA, IndexMod/Age Aggregated/Sex/Contacts): Number of contacts</v>
      </c>
      <c r="Q91" s="19" t="str">
        <f t="shared" si="13"/>
        <v>HTS_INDEX (N, TA, IndexMod/AgeAgg/Sex/Contacts)</v>
      </c>
      <c r="R91" s="19" t="str">
        <f t="shared" si="14"/>
        <v>HTS_INDEX_N_TA_IndexMod_AgeAgg_Sex_Contacts</v>
      </c>
      <c r="S91" s="19" t="str">
        <f t="shared" si="15"/>
        <v>HTS_INDEX_N_TA_IndexMod_AgeAgg_Sex_Contacts_</v>
      </c>
      <c r="T91" s="19" t="b">
        <f>NOT(ISNA(VLOOKUP(B91,dbcodes!A:B,2,FALSE)))</f>
        <v>1</v>
      </c>
      <c r="U91" s="19" t="str">
        <f>IF(ISNA(VLOOKUP(B91,dbcodes!A:B,2,FALSE)),des!R2175,VLOOKUP(B91,dbcodes!A:B,2,FALSE))</f>
        <v>HTS_INDEX_COM_N_TA_AgeAgg_Sex_Contacts</v>
      </c>
      <c r="V91" s="20"/>
      <c r="W91" s="107" t="str">
        <f>IF(ISNA(VLOOKUP(C91,descriptions!A:B,2,FALSE)),des!V2066,IF(G91=" TARGET","Target ","")&amp;VLOOKUP(C91,descriptions!A:B,2,FALSE))</f>
        <v>Number of individuals who were identified and tested using index testing services and received their results</v>
      </c>
      <c r="X91" s="22" t="s">
        <v>4</v>
      </c>
      <c r="Y91" s="20" t="s">
        <v>831</v>
      </c>
      <c r="Z91" s="20" t="s">
        <v>836</v>
      </c>
      <c r="AA91" s="20" t="s">
        <v>102</v>
      </c>
      <c r="AB91" s="20" t="s">
        <v>755</v>
      </c>
      <c r="AC91" s="19" t="str">
        <f>IF(AB91&lt;&gt;"",IF(NOT(ISNA(INDEX(os!A:A,MATCH(AB91,os!B:B,0)))),INDEX(os!A:A,MATCH(AB91,os!B:B,0)),"0"),"")</f>
        <v/>
      </c>
      <c r="AD91" s="20" t="s">
        <v>830</v>
      </c>
      <c r="AE91" s="20"/>
      <c r="AF91" s="20"/>
      <c r="AG91" s="20"/>
      <c r="AH91" s="93" t="str">
        <f>IF(NOT(ISNA(VLOOKUP(B:B,ResultsTargets!A:A,1,0))),"TRUE","")</f>
        <v>TRUE</v>
      </c>
      <c r="AI91" s="19" t="str">
        <f>IF(ISNA(VLOOKUP(C91,dim_techarea!A:B,2,FALSE)),"",VLOOKUP(C91,dim_techarea!A:B,2,FALSE))</f>
        <v>HTS_INDEX</v>
      </c>
      <c r="AJ91" s="19" t="str">
        <f>IF(ISNA(VLOOKUP(AI91,dim_techarea!B:C,2,FALSE)),"",VLOOKUP(AI91,dim_techarea!B:C,2,FALSE))</f>
        <v>CUblPgOMGaT</v>
      </c>
      <c r="AK91" s="19" t="str">
        <f>IF(ISNA(VLOOKUP(TRIM(G91),dim_targetsresults!A:B,2,FALSE)),"",VLOOKUP(TRIM(G91),dim_targetsresults!A:C,2,FALSE))</f>
        <v>MER Results</v>
      </c>
      <c r="AL91" s="19" t="str">
        <f>IF(ISNA(VLOOKUP(AK91,dim_targetsresults!B:C,2,FALSE)),"",VLOOKUP(AK91,dim_targetsresults!B:C,2,FALSE))</f>
        <v>Jh0jDM5yQ2E</v>
      </c>
      <c r="AM91" s="19" t="str">
        <f>IF(ISNA(VLOOKUP(TRIM(D91),dim_numeratordenominator!A:B,2,FALSE)),"",VLOOKUP(TRIM(D91),dim_numeratordenominator!A:C,2,FALSE))</f>
        <v>Numerator</v>
      </c>
      <c r="AN91" s="19" t="str">
        <f>IF(ISNA(VLOOKUP(AM91,dim_numeratordenominator!B:C,2,FALSE)),"",VLOOKUP(AM91,dim_numeratordenominator!B:C,2,FALSE))</f>
        <v>Som9NRMQqV7</v>
      </c>
      <c r="AO91" s="19" t="str">
        <f>IF(ISNA(VLOOKUP(TRIM(E91),dim_supporttype!A:B,2,FALSE)),"",VLOOKUP(TRIM(E91),dim_supporttype!A:C,2,FALSE))</f>
        <v>TA</v>
      </c>
      <c r="AP91" s="19" t="str">
        <f>IF(ISNA(VLOOKUP(AO91,dim_supporttype!B:C,2,FALSE)),"",VLOOKUP(AO91,dim_supporttype!B:C,2,FALSE))</f>
        <v>cRAGKdWIDn4</v>
      </c>
      <c r="AQ91" s="19" t="str">
        <f>IF(ISNA(VLOOKUP(TRIM(F91),dim_disaggs!A:B,2,FALSE)),"No Disagg",VLOOKUP(TRIM(F91),dim_disaggs!A:B,2,FALSE))</f>
        <v>IndexMod/Age Aggregated/Sex/Contacts</v>
      </c>
      <c r="AR91" s="19" t="str">
        <f>IF(ISNA(VLOOKUP(AQ91,dim_disaggs!B:C,2,FALSE)),"",VLOOKUP(AQ91,dim_disaggs!B:C,2,FALSE))</f>
        <v>msuc7nu3r3E</v>
      </c>
      <c r="AS91" s="72"/>
      <c r="AT91" s="66"/>
      <c r="AU91" s="72" t="s">
        <v>755</v>
      </c>
      <c r="AV91" s="73" t="s">
        <v>755</v>
      </c>
      <c r="AW91" s="66" t="s">
        <v>755</v>
      </c>
      <c r="AX91" s="66" t="s">
        <v>755</v>
      </c>
      <c r="AY91" s="20"/>
      <c r="AZ91" s="20"/>
      <c r="BA91" s="105" t="str">
        <f t="shared" si="16"/>
        <v/>
      </c>
      <c r="BB91" s="20" t="str">
        <f t="shared" si="17"/>
        <v/>
      </c>
      <c r="BC91" s="20"/>
      <c r="BD91" s="20"/>
      <c r="BE91" s="75" t="s">
        <v>755</v>
      </c>
      <c r="BF91" s="73" t="s">
        <v>755</v>
      </c>
      <c r="BG91" s="55"/>
      <c r="BH91" s="76"/>
      <c r="BI91" s="20"/>
      <c r="BJ91" s="20"/>
      <c r="BK91" s="55" t="s">
        <v>755</v>
      </c>
      <c r="BL91" s="71" t="s">
        <v>755</v>
      </c>
      <c r="BM91" s="77" t="s">
        <v>755</v>
      </c>
      <c r="BN91" s="78" t="s">
        <v>755</v>
      </c>
      <c r="BO91" s="77" t="s">
        <v>755</v>
      </c>
      <c r="BP91" s="78" t="s">
        <v>755</v>
      </c>
    </row>
    <row r="92" spans="1:68" s="3" customFormat="1" ht="17" x14ac:dyDescent="0.2">
      <c r="A92" s="22" t="s">
        <v>95</v>
      </c>
      <c r="B92" s="5" t="s">
        <v>21200</v>
      </c>
      <c r="C92" s="22" t="s">
        <v>20595</v>
      </c>
      <c r="D92" s="22" t="s">
        <v>1</v>
      </c>
      <c r="E92" s="22" t="s">
        <v>77</v>
      </c>
      <c r="F92" s="22" t="s">
        <v>20043</v>
      </c>
      <c r="G92" s="22" t="s">
        <v>20086</v>
      </c>
      <c r="H92" s="22" t="s">
        <v>20043</v>
      </c>
      <c r="I92" s="19">
        <f t="shared" si="9"/>
        <v>43</v>
      </c>
      <c r="J92" s="20"/>
      <c r="K92" s="22" t="s">
        <v>20607</v>
      </c>
      <c r="L92" s="95" t="str">
        <f>IF(M92&lt;&gt;"",IF(NOT(ISNA(INDEX(cc!B:B,MATCH(M92,cc!A:A,0)))),INDEX(cc!B:B,MATCH(M92,cc!A:A,0)),"0"),"")</f>
        <v>Age (&lt;1-50+-uk, 12), Sex and Known Positive / New Pos or Neg</v>
      </c>
      <c r="M92" s="97" t="s">
        <v>20547</v>
      </c>
      <c r="N92" s="28" t="str">
        <f t="shared" si="10"/>
        <v/>
      </c>
      <c r="O92" s="19" t="str">
        <f t="shared" si="11"/>
        <v>HTS_INDEX (N, DSD, IndexMod/Age/Sex/Result): HTS Result</v>
      </c>
      <c r="P92" s="19" t="str">
        <f t="shared" si="12"/>
        <v>HTS_INDEX (N, DSD, IndexMod/Age/Sex/Result): HTS Result</v>
      </c>
      <c r="Q92" s="19" t="str">
        <f t="shared" si="13"/>
        <v>HTS_INDEX (N, DSD, IndexMod/Age/Sex/Result)</v>
      </c>
      <c r="R92" s="19" t="str">
        <f t="shared" si="14"/>
        <v>HTS_INDEX_N_DSD_IndexMod_Age_Sex_Result</v>
      </c>
      <c r="S92" s="19" t="str">
        <f t="shared" si="15"/>
        <v>HTS_INDEX_N_DSD_IndexMod_Age_Sex_Result_</v>
      </c>
      <c r="T92" s="19" t="b">
        <f>NOT(ISNA(VLOOKUP(B92,dbcodes!A:B,2,FALSE)))</f>
        <v>1</v>
      </c>
      <c r="U92" s="19" t="str">
        <f>IF(ISNA(VLOOKUP(B92,dbcodes!A:B,2,FALSE)),des!R2176,VLOOKUP(B92,dbcodes!A:B,2,FALSE))</f>
        <v>HTS_INDEX_COM_N_DSD_Age_Sex_Result</v>
      </c>
      <c r="V92" s="20"/>
      <c r="W92" s="107" t="str">
        <f>IF(ISNA(VLOOKUP(C92,descriptions!A:B,2,FALSE)),des!V2067,IF(G92=" TARGET","Target ","")&amp;VLOOKUP(C92,descriptions!A:B,2,FALSE))</f>
        <v>Number of individuals who were identified and tested using index testing services and received their results</v>
      </c>
      <c r="X92" s="22" t="s">
        <v>4</v>
      </c>
      <c r="Y92" s="20" t="s">
        <v>831</v>
      </c>
      <c r="Z92" s="20" t="s">
        <v>836</v>
      </c>
      <c r="AA92" s="20" t="s">
        <v>102</v>
      </c>
      <c r="AB92" s="20" t="s">
        <v>755</v>
      </c>
      <c r="AC92" s="19" t="str">
        <f>IF(AB92&lt;&gt;"",IF(NOT(ISNA(INDEX(os!A:A,MATCH(AB92,os!B:B,0)))),INDEX(os!A:A,MATCH(AB92,os!B:B,0)),"0"),"")</f>
        <v/>
      </c>
      <c r="AD92" s="20" t="s">
        <v>830</v>
      </c>
      <c r="AE92" s="20"/>
      <c r="AF92" s="20"/>
      <c r="AG92" s="20"/>
      <c r="AH92" s="93" t="str">
        <f>IF(NOT(ISNA(VLOOKUP(B:B,ResultsTargets!A:A,1,0))),"TRUE","")</f>
        <v>TRUE</v>
      </c>
      <c r="AI92" s="19" t="str">
        <f>IF(ISNA(VLOOKUP(C92,dim_techarea!A:B,2,FALSE)),"",VLOOKUP(C92,dim_techarea!A:B,2,FALSE))</f>
        <v>HTS_INDEX</v>
      </c>
      <c r="AJ92" s="19" t="str">
        <f>IF(ISNA(VLOOKUP(AI92,dim_techarea!B:C,2,FALSE)),"",VLOOKUP(AI92,dim_techarea!B:C,2,FALSE))</f>
        <v>CUblPgOMGaT</v>
      </c>
      <c r="AK92" s="19" t="str">
        <f>IF(ISNA(VLOOKUP(TRIM(G92),dim_targetsresults!A:B,2,FALSE)),"",VLOOKUP(TRIM(G92),dim_targetsresults!A:C,2,FALSE))</f>
        <v>MER Results</v>
      </c>
      <c r="AL92" s="19" t="str">
        <f>IF(ISNA(VLOOKUP(AK92,dim_targetsresults!B:C,2,FALSE)),"",VLOOKUP(AK92,dim_targetsresults!B:C,2,FALSE))</f>
        <v>Jh0jDM5yQ2E</v>
      </c>
      <c r="AM92" s="19" t="str">
        <f>IF(ISNA(VLOOKUP(TRIM(D92),dim_numeratordenominator!A:B,2,FALSE)),"",VLOOKUP(TRIM(D92),dim_numeratordenominator!A:C,2,FALSE))</f>
        <v>Numerator</v>
      </c>
      <c r="AN92" s="19" t="str">
        <f>IF(ISNA(VLOOKUP(AM92,dim_numeratordenominator!B:C,2,FALSE)),"",VLOOKUP(AM92,dim_numeratordenominator!B:C,2,FALSE))</f>
        <v>Som9NRMQqV7</v>
      </c>
      <c r="AO92" s="19" t="str">
        <f>IF(ISNA(VLOOKUP(TRIM(E92),dim_supporttype!A:B,2,FALSE)),"",VLOOKUP(TRIM(E92),dim_supporttype!A:C,2,FALSE))</f>
        <v>DSD</v>
      </c>
      <c r="AP92" s="19" t="str">
        <f>IF(ISNA(VLOOKUP(AO92,dim_supporttype!B:C,2,FALSE)),"",VLOOKUP(AO92,dim_supporttype!B:C,2,FALSE))</f>
        <v>iM13vdNLWKb</v>
      </c>
      <c r="AQ92" s="19" t="str">
        <f>IF(ISNA(VLOOKUP(TRIM(F92),dim_disaggs!A:B,2,FALSE)),"No Disagg",VLOOKUP(TRIM(F92),dim_disaggs!A:B,2,FALSE))</f>
        <v>IndexMod/Age/Sex/Result</v>
      </c>
      <c r="AR92" s="19" t="str">
        <f>IF(ISNA(VLOOKUP(AQ92,dim_disaggs!B:C,2,FALSE)),"",VLOOKUP(AQ92,dim_disaggs!B:C,2,FALSE))</f>
        <v>xds87opkbem</v>
      </c>
      <c r="AS92" s="72"/>
      <c r="AT92" s="66"/>
      <c r="AU92" s="79" t="s">
        <v>21145</v>
      </c>
      <c r="AV92" s="70" t="s">
        <v>21161</v>
      </c>
      <c r="AW92" s="65" t="s">
        <v>25655</v>
      </c>
      <c r="AX92" s="66" t="s">
        <v>25403</v>
      </c>
      <c r="AY92" s="20"/>
      <c r="AZ92" s="20"/>
      <c r="BA92" s="105" t="str">
        <f t="shared" si="16"/>
        <v>Top Level Numerator</v>
      </c>
      <c r="BB92" s="20" t="str">
        <f t="shared" si="17"/>
        <v>PE5QVF0w4xj</v>
      </c>
      <c r="BC92" s="20"/>
      <c r="BD92" s="20"/>
      <c r="BE92" s="75" t="s">
        <v>755</v>
      </c>
      <c r="BF92" s="73" t="s">
        <v>755</v>
      </c>
      <c r="BG92" s="55"/>
      <c r="BH92" s="76"/>
      <c r="BI92" s="20"/>
      <c r="BJ92" s="20"/>
      <c r="BK92" s="55" t="s">
        <v>20634</v>
      </c>
      <c r="BL92" s="71" t="s">
        <v>20636</v>
      </c>
      <c r="BM92" s="77" t="s">
        <v>21473</v>
      </c>
      <c r="BN92" s="78" t="s">
        <v>21476</v>
      </c>
      <c r="BO92" s="77" t="s">
        <v>25670</v>
      </c>
      <c r="BP92" s="78" t="s">
        <v>25672</v>
      </c>
    </row>
    <row r="93" spans="1:68" s="3" customFormat="1" ht="17" x14ac:dyDescent="0.2">
      <c r="A93" s="22" t="s">
        <v>95</v>
      </c>
      <c r="B93" s="5" t="s">
        <v>21201</v>
      </c>
      <c r="C93" s="22" t="s">
        <v>20595</v>
      </c>
      <c r="D93" s="22" t="s">
        <v>1</v>
      </c>
      <c r="E93" s="22" t="s">
        <v>78</v>
      </c>
      <c r="F93" s="22" t="s">
        <v>20043</v>
      </c>
      <c r="G93" s="22" t="s">
        <v>20086</v>
      </c>
      <c r="H93" s="22" t="s">
        <v>20043</v>
      </c>
      <c r="I93" s="19">
        <f t="shared" si="9"/>
        <v>42</v>
      </c>
      <c r="J93" s="20"/>
      <c r="K93" s="22" t="s">
        <v>20607</v>
      </c>
      <c r="L93" s="95" t="str">
        <f>IF(M93&lt;&gt;"",IF(NOT(ISNA(INDEX(cc!B:B,MATCH(M93,cc!A:A,0)))),INDEX(cc!B:B,MATCH(M93,cc!A:A,0)),"0"),"")</f>
        <v>Age (&lt;1-50+-uk, 12), Sex and Known Positive / New Pos or Neg</v>
      </c>
      <c r="M93" s="97" t="s">
        <v>20547</v>
      </c>
      <c r="N93" s="28" t="str">
        <f t="shared" si="10"/>
        <v/>
      </c>
      <c r="O93" s="19" t="str">
        <f t="shared" si="11"/>
        <v>HTS_INDEX (N, TA, IndexMod/Age/Sex/Result): HTS Result</v>
      </c>
      <c r="P93" s="19" t="str">
        <f t="shared" si="12"/>
        <v>HTS_INDEX (N, TA, IndexMod/Age/Sex/Result): HTS Result</v>
      </c>
      <c r="Q93" s="19" t="str">
        <f t="shared" si="13"/>
        <v>HTS_INDEX (N, TA, IndexMod/Age/Sex/Result)</v>
      </c>
      <c r="R93" s="19" t="str">
        <f t="shared" si="14"/>
        <v>HTS_INDEX_N_TA_IndexMod_Age_Sex_Result</v>
      </c>
      <c r="S93" s="19" t="str">
        <f t="shared" si="15"/>
        <v>HTS_INDEX_N_TA_IndexMod_Age_Sex_Result_</v>
      </c>
      <c r="T93" s="19" t="b">
        <f>NOT(ISNA(VLOOKUP(B93,dbcodes!A:B,2,FALSE)))</f>
        <v>1</v>
      </c>
      <c r="U93" s="19" t="str">
        <f>IF(ISNA(VLOOKUP(B93,dbcodes!A:B,2,FALSE)),des!R2177,VLOOKUP(B93,dbcodes!A:B,2,FALSE))</f>
        <v>HTS_INDEX_COM_N_TA_Age_Sex_Result</v>
      </c>
      <c r="V93" s="20"/>
      <c r="W93" s="107" t="str">
        <f>IF(ISNA(VLOOKUP(C93,descriptions!A:B,2,FALSE)),des!V2068,IF(G93=" TARGET","Target ","")&amp;VLOOKUP(C93,descriptions!A:B,2,FALSE))</f>
        <v>Number of individuals who were identified and tested using index testing services and received their results</v>
      </c>
      <c r="X93" s="22" t="s">
        <v>4</v>
      </c>
      <c r="Y93" s="20" t="s">
        <v>831</v>
      </c>
      <c r="Z93" s="20" t="s">
        <v>836</v>
      </c>
      <c r="AA93" s="20" t="s">
        <v>102</v>
      </c>
      <c r="AB93" s="20" t="s">
        <v>755</v>
      </c>
      <c r="AC93" s="19" t="str">
        <f>IF(AB93&lt;&gt;"",IF(NOT(ISNA(INDEX(os!A:A,MATCH(AB93,os!B:B,0)))),INDEX(os!A:A,MATCH(AB93,os!B:B,0)),"0"),"")</f>
        <v/>
      </c>
      <c r="AD93" s="20" t="s">
        <v>830</v>
      </c>
      <c r="AE93" s="20"/>
      <c r="AF93" s="20"/>
      <c r="AG93" s="20"/>
      <c r="AH93" s="93" t="str">
        <f>IF(NOT(ISNA(VLOOKUP(B:B,ResultsTargets!A:A,1,0))),"TRUE","")</f>
        <v>TRUE</v>
      </c>
      <c r="AI93" s="19" t="str">
        <f>IF(ISNA(VLOOKUP(C93,dim_techarea!A:B,2,FALSE)),"",VLOOKUP(C93,dim_techarea!A:B,2,FALSE))</f>
        <v>HTS_INDEX</v>
      </c>
      <c r="AJ93" s="19" t="str">
        <f>IF(ISNA(VLOOKUP(AI93,dim_techarea!B:C,2,FALSE)),"",VLOOKUP(AI93,dim_techarea!B:C,2,FALSE))</f>
        <v>CUblPgOMGaT</v>
      </c>
      <c r="AK93" s="19" t="str">
        <f>IF(ISNA(VLOOKUP(TRIM(G93),dim_targetsresults!A:B,2,FALSE)),"",VLOOKUP(TRIM(G93),dim_targetsresults!A:C,2,FALSE))</f>
        <v>MER Results</v>
      </c>
      <c r="AL93" s="19" t="str">
        <f>IF(ISNA(VLOOKUP(AK93,dim_targetsresults!B:C,2,FALSE)),"",VLOOKUP(AK93,dim_targetsresults!B:C,2,FALSE))</f>
        <v>Jh0jDM5yQ2E</v>
      </c>
      <c r="AM93" s="19" t="str">
        <f>IF(ISNA(VLOOKUP(TRIM(D93),dim_numeratordenominator!A:B,2,FALSE)),"",VLOOKUP(TRIM(D93),dim_numeratordenominator!A:C,2,FALSE))</f>
        <v>Numerator</v>
      </c>
      <c r="AN93" s="19" t="str">
        <f>IF(ISNA(VLOOKUP(AM93,dim_numeratordenominator!B:C,2,FALSE)),"",VLOOKUP(AM93,dim_numeratordenominator!B:C,2,FALSE))</f>
        <v>Som9NRMQqV7</v>
      </c>
      <c r="AO93" s="19" t="str">
        <f>IF(ISNA(VLOOKUP(TRIM(E93),dim_supporttype!A:B,2,FALSE)),"",VLOOKUP(TRIM(E93),dim_supporttype!A:C,2,FALSE))</f>
        <v>TA</v>
      </c>
      <c r="AP93" s="19" t="str">
        <f>IF(ISNA(VLOOKUP(AO93,dim_supporttype!B:C,2,FALSE)),"",VLOOKUP(AO93,dim_supporttype!B:C,2,FALSE))</f>
        <v>cRAGKdWIDn4</v>
      </c>
      <c r="AQ93" s="19" t="str">
        <f>IF(ISNA(VLOOKUP(TRIM(F93),dim_disaggs!A:B,2,FALSE)),"No Disagg",VLOOKUP(TRIM(F93),dim_disaggs!A:B,2,FALSE))</f>
        <v>IndexMod/Age/Sex/Result</v>
      </c>
      <c r="AR93" s="19" t="str">
        <f>IF(ISNA(VLOOKUP(AQ93,dim_disaggs!B:C,2,FALSE)),"",VLOOKUP(AQ93,dim_disaggs!B:C,2,FALSE))</f>
        <v>xds87opkbem</v>
      </c>
      <c r="AS93" s="72"/>
      <c r="AT93" s="66"/>
      <c r="AU93" s="79" t="s">
        <v>21145</v>
      </c>
      <c r="AV93" s="70" t="s">
        <v>21161</v>
      </c>
      <c r="AW93" s="65" t="s">
        <v>25655</v>
      </c>
      <c r="AX93" s="66" t="s">
        <v>25403</v>
      </c>
      <c r="AY93" s="20"/>
      <c r="AZ93" s="20"/>
      <c r="BA93" s="105" t="str">
        <f t="shared" si="16"/>
        <v>Top Level Numerator</v>
      </c>
      <c r="BB93" s="20" t="str">
        <f t="shared" si="17"/>
        <v>PE5QVF0w4xj</v>
      </c>
      <c r="BC93" s="20"/>
      <c r="BD93" s="20"/>
      <c r="BE93" s="75" t="s">
        <v>755</v>
      </c>
      <c r="BF93" s="73" t="s">
        <v>755</v>
      </c>
      <c r="BG93" s="55"/>
      <c r="BH93" s="76"/>
      <c r="BI93" s="20"/>
      <c r="BJ93" s="20"/>
      <c r="BK93" s="55" t="s">
        <v>20634</v>
      </c>
      <c r="BL93" s="71" t="s">
        <v>20636</v>
      </c>
      <c r="BM93" s="77" t="s">
        <v>21473</v>
      </c>
      <c r="BN93" s="78" t="s">
        <v>21476</v>
      </c>
      <c r="BO93" s="77" t="s">
        <v>25670</v>
      </c>
      <c r="BP93" s="78" t="s">
        <v>25672</v>
      </c>
    </row>
    <row r="94" spans="1:68" s="3" customFormat="1" x14ac:dyDescent="0.2">
      <c r="A94" s="22" t="s">
        <v>95</v>
      </c>
      <c r="B94" s="5" t="s">
        <v>21103</v>
      </c>
      <c r="C94" s="22" t="s">
        <v>20595</v>
      </c>
      <c r="D94" s="22" t="s">
        <v>1</v>
      </c>
      <c r="E94" s="22" t="s">
        <v>264</v>
      </c>
      <c r="F94" s="22"/>
      <c r="G94" s="22" t="s">
        <v>20086</v>
      </c>
      <c r="H94" s="22"/>
      <c r="I94" s="19">
        <f t="shared" si="9"/>
        <v>28</v>
      </c>
      <c r="J94" s="20"/>
      <c r="K94" s="22" t="s">
        <v>20607</v>
      </c>
      <c r="L94" s="95" t="str">
        <f>IF(M94&lt;&gt;"",IF(NOT(ISNA(INDEX(cc!B:B,MATCH(M94,cc!A:A,0)))),INDEX(cc!B:B,MATCH(M94,cc!A:A,0)),"0"),"")</f>
        <v>default</v>
      </c>
      <c r="M94" s="97" t="s">
        <v>13</v>
      </c>
      <c r="N94" s="28" t="str">
        <f t="shared" si="10"/>
        <v/>
      </c>
      <c r="O94" s="19" t="str">
        <f t="shared" si="11"/>
        <v>HTS_INDEX (N, DSD_NARRATIVE): HTS Result</v>
      </c>
      <c r="P94" s="19" t="str">
        <f t="shared" si="12"/>
        <v>HTS_INDEX (N, DSD_NARRATIVE): HTS Result</v>
      </c>
      <c r="Q94" s="19" t="str">
        <f t="shared" si="13"/>
        <v>HTS_INDEX (N, DSD_NARRATIVE)</v>
      </c>
      <c r="R94" s="19" t="str">
        <f t="shared" si="14"/>
        <v>HTS_INDEX_N_DSD_NARRATIVE</v>
      </c>
      <c r="S94" s="19" t="str">
        <f t="shared" si="15"/>
        <v>HTS_INDEX_N_DSD_NARRATIVE_</v>
      </c>
      <c r="T94" s="19" t="b">
        <f>NOT(ISNA(VLOOKUP(B94,dbcodes!A:B,2,FALSE)))</f>
        <v>1</v>
      </c>
      <c r="U94" s="19" t="str">
        <f>IF(ISNA(VLOOKUP(B94,dbcodes!A:B,2,FALSE)),des!R2178,VLOOKUP(B94,dbcodes!A:B,2,FALSE))</f>
        <v>HTS_INDEX_N_DSD_NARRATIVE</v>
      </c>
      <c r="V94" s="20"/>
      <c r="W94" s="107" t="str">
        <f>IF(ISNA(VLOOKUP(C94,descriptions!A:B,2,FALSE)),des!V2092,IF(G94=" TARGET","Target ","")&amp;VLOOKUP(C94,descriptions!A:B,2,FALSE))</f>
        <v>Number of individuals who were identified and tested using index testing services and received their results</v>
      </c>
      <c r="X94" s="20" t="s">
        <v>9</v>
      </c>
      <c r="Y94" s="20" t="s">
        <v>831</v>
      </c>
      <c r="Z94" s="20" t="s">
        <v>836</v>
      </c>
      <c r="AA94" s="20" t="s">
        <v>102</v>
      </c>
      <c r="AB94" s="20" t="s">
        <v>755</v>
      </c>
      <c r="AC94" s="19" t="str">
        <f>IF(AB94&lt;&gt;"",IF(NOT(ISNA(INDEX(os!A:A,MATCH(AB94,os!B:B,0)))),INDEX(os!A:A,MATCH(AB94,os!B:B,0)),"0"),"")</f>
        <v/>
      </c>
      <c r="AD94" s="20" t="s">
        <v>830</v>
      </c>
      <c r="AE94" s="20"/>
      <c r="AF94" s="20"/>
      <c r="AG94" s="20"/>
      <c r="AH94" s="93" t="str">
        <f>IF(NOT(ISNA(VLOOKUP(B:B,ResultsTargets!A:A,1,0))),"TRUE","")</f>
        <v>TRUE</v>
      </c>
      <c r="AI94" s="19" t="str">
        <f>IF(ISNA(VLOOKUP(C94,dim_techarea!A:B,2,FALSE)),"",VLOOKUP(C94,dim_techarea!A:B,2,FALSE))</f>
        <v>HTS_INDEX</v>
      </c>
      <c r="AJ94" s="19" t="str">
        <f>IF(ISNA(VLOOKUP(AI94,dim_techarea!B:C,2,FALSE)),"",VLOOKUP(AI94,dim_techarea!B:C,2,FALSE))</f>
        <v>CUblPgOMGaT</v>
      </c>
      <c r="AK94" s="19" t="str">
        <f>IF(ISNA(VLOOKUP(TRIM(G94),dim_targetsresults!A:B,2,FALSE)),"",VLOOKUP(TRIM(G94),dim_targetsresults!A:C,2,FALSE))</f>
        <v>MER Results</v>
      </c>
      <c r="AL94" s="19" t="str">
        <f>IF(ISNA(VLOOKUP(AK94,dim_targetsresults!B:C,2,FALSE)),"",VLOOKUP(AK94,dim_targetsresults!B:C,2,FALSE))</f>
        <v>Jh0jDM5yQ2E</v>
      </c>
      <c r="AM94" s="19" t="str">
        <f>IF(ISNA(VLOOKUP(TRIM(D94),dim_numeratordenominator!A:B,2,FALSE)),"",VLOOKUP(TRIM(D94),dim_numeratordenominator!A:C,2,FALSE))</f>
        <v>Numerator</v>
      </c>
      <c r="AN94" s="19" t="str">
        <f>IF(ISNA(VLOOKUP(AM94,dim_numeratordenominator!B:C,2,FALSE)),"",VLOOKUP(AM94,dim_numeratordenominator!B:C,2,FALSE))</f>
        <v>Som9NRMQqV7</v>
      </c>
      <c r="AO94" s="19" t="str">
        <f>IF(ISNA(VLOOKUP(TRIM(E94),dim_supporttype!A:B,2,FALSE)),"",VLOOKUP(TRIM(E94),dim_supporttype!A:C,2,FALSE))</f>
        <v>DSD Narratives</v>
      </c>
      <c r="AP94" s="19" t="str">
        <f>IF(ISNA(VLOOKUP(AO94,dim_supporttype!B:C,2,FALSE)),"",VLOOKUP(AO94,dim_supporttype!B:C,2,FALSE))</f>
        <v>ySGf8v2q9Rm</v>
      </c>
      <c r="AQ94" s="19" t="str">
        <f>IF(ISNA(VLOOKUP(TRIM(F94),dim_disaggs!A:B,2,FALSE)),"No Disagg",VLOOKUP(TRIM(F94),dim_disaggs!A:B,2,FALSE))</f>
        <v>No Disagg</v>
      </c>
      <c r="AR94" s="19" t="str">
        <f>IF(ISNA(VLOOKUP(AQ94,dim_disaggs!B:C,2,FALSE)),"",VLOOKUP(AQ94,dim_disaggs!B:C,2,FALSE))</f>
        <v>werJlVT6sf3</v>
      </c>
      <c r="AS94" s="72"/>
      <c r="AT94" s="66"/>
      <c r="AU94" s="72" t="s">
        <v>755</v>
      </c>
      <c r="AV94" s="73" t="s">
        <v>755</v>
      </c>
      <c r="AW94" s="66" t="s">
        <v>755</v>
      </c>
      <c r="AX94" s="66" t="s">
        <v>755</v>
      </c>
      <c r="AY94" s="20"/>
      <c r="AZ94" s="20"/>
      <c r="BA94" s="105" t="str">
        <f t="shared" si="16"/>
        <v/>
      </c>
      <c r="BB94" s="20" t="str">
        <f t="shared" si="17"/>
        <v/>
      </c>
      <c r="BC94" s="20"/>
      <c r="BD94" s="20"/>
      <c r="BE94" s="75" t="s">
        <v>755</v>
      </c>
      <c r="BF94" s="73" t="s">
        <v>755</v>
      </c>
      <c r="BG94" s="55"/>
      <c r="BH94" s="76" t="s">
        <v>755</v>
      </c>
      <c r="BI94" s="20"/>
      <c r="BJ94" s="20" t="s">
        <v>755</v>
      </c>
      <c r="BK94" s="55" t="s">
        <v>755</v>
      </c>
      <c r="BL94" s="71" t="s">
        <v>755</v>
      </c>
      <c r="BM94" s="77" t="s">
        <v>755</v>
      </c>
      <c r="BN94" s="78" t="s">
        <v>755</v>
      </c>
      <c r="BO94" s="77" t="s">
        <v>755</v>
      </c>
      <c r="BP94" s="78" t="s">
        <v>755</v>
      </c>
    </row>
    <row r="95" spans="1:68" s="3" customFormat="1" x14ac:dyDescent="0.2">
      <c r="A95" s="22" t="s">
        <v>95</v>
      </c>
      <c r="B95" s="5" t="s">
        <v>21104</v>
      </c>
      <c r="C95" s="22" t="s">
        <v>20595</v>
      </c>
      <c r="D95" s="22" t="s">
        <v>1</v>
      </c>
      <c r="E95" s="22" t="s">
        <v>265</v>
      </c>
      <c r="F95" s="22"/>
      <c r="G95" s="22" t="s">
        <v>20086</v>
      </c>
      <c r="H95" s="22"/>
      <c r="I95" s="19">
        <f t="shared" si="9"/>
        <v>27</v>
      </c>
      <c r="J95" s="20"/>
      <c r="K95" s="22" t="s">
        <v>20607</v>
      </c>
      <c r="L95" s="95" t="str">
        <f>IF(M95&lt;&gt;"",IF(NOT(ISNA(INDEX(cc!B:B,MATCH(M95,cc!A:A,0)))),INDEX(cc!B:B,MATCH(M95,cc!A:A,0)),"0"),"")</f>
        <v>default</v>
      </c>
      <c r="M95" s="97" t="s">
        <v>13</v>
      </c>
      <c r="N95" s="28" t="str">
        <f t="shared" si="10"/>
        <v/>
      </c>
      <c r="O95" s="19" t="str">
        <f t="shared" si="11"/>
        <v>HTS_INDEX (N, TA_NARRATIVE): HTS Result</v>
      </c>
      <c r="P95" s="19" t="str">
        <f t="shared" si="12"/>
        <v>HTS_INDEX (N, TA_NARRATIVE): HTS Result</v>
      </c>
      <c r="Q95" s="19" t="str">
        <f t="shared" si="13"/>
        <v>HTS_INDEX (N, TA_NARRATIVE)</v>
      </c>
      <c r="R95" s="19" t="str">
        <f t="shared" si="14"/>
        <v>HTS_INDEX_N_TA_NARRATIVE</v>
      </c>
      <c r="S95" s="19" t="str">
        <f t="shared" si="15"/>
        <v>HTS_INDEX_N_TA_NARRATIVE_</v>
      </c>
      <c r="T95" s="19" t="b">
        <f>NOT(ISNA(VLOOKUP(B95,dbcodes!A:B,2,FALSE)))</f>
        <v>1</v>
      </c>
      <c r="U95" s="19" t="str">
        <f>IF(ISNA(VLOOKUP(B95,dbcodes!A:B,2,FALSE)),des!R2179,VLOOKUP(B95,dbcodes!A:B,2,FALSE))</f>
        <v>HTS_INDEX_N_TA_NARRATIVE</v>
      </c>
      <c r="V95" s="20"/>
      <c r="W95" s="107" t="str">
        <f>IF(ISNA(VLOOKUP(C95,descriptions!A:B,2,FALSE)),des!V2093,IF(G95=" TARGET","Target ","")&amp;VLOOKUP(C95,descriptions!A:B,2,FALSE))</f>
        <v>Number of individuals who were identified and tested using index testing services and received their results</v>
      </c>
      <c r="X95" s="20" t="s">
        <v>9</v>
      </c>
      <c r="Y95" s="20" t="s">
        <v>831</v>
      </c>
      <c r="Z95" s="20" t="s">
        <v>836</v>
      </c>
      <c r="AA95" s="20" t="s">
        <v>102</v>
      </c>
      <c r="AB95" s="20" t="s">
        <v>755</v>
      </c>
      <c r="AC95" s="19" t="str">
        <f>IF(AB95&lt;&gt;"",IF(NOT(ISNA(INDEX(os!A:A,MATCH(AB95,os!B:B,0)))),INDEX(os!A:A,MATCH(AB95,os!B:B,0)),"0"),"")</f>
        <v/>
      </c>
      <c r="AD95" s="20" t="s">
        <v>830</v>
      </c>
      <c r="AE95" s="20"/>
      <c r="AF95" s="20"/>
      <c r="AG95" s="20"/>
      <c r="AH95" s="93" t="str">
        <f>IF(NOT(ISNA(VLOOKUP(B:B,ResultsTargets!A:A,1,0))),"TRUE","")</f>
        <v>TRUE</v>
      </c>
      <c r="AI95" s="19" t="str">
        <f>IF(ISNA(VLOOKUP(C95,dim_techarea!A:B,2,FALSE)),"",VLOOKUP(C95,dim_techarea!A:B,2,FALSE))</f>
        <v>HTS_INDEX</v>
      </c>
      <c r="AJ95" s="19" t="str">
        <f>IF(ISNA(VLOOKUP(AI95,dim_techarea!B:C,2,FALSE)),"",VLOOKUP(AI95,dim_techarea!B:C,2,FALSE))</f>
        <v>CUblPgOMGaT</v>
      </c>
      <c r="AK95" s="19" t="str">
        <f>IF(ISNA(VLOOKUP(TRIM(G95),dim_targetsresults!A:B,2,FALSE)),"",VLOOKUP(TRIM(G95),dim_targetsresults!A:C,2,FALSE))</f>
        <v>MER Results</v>
      </c>
      <c r="AL95" s="19" t="str">
        <f>IF(ISNA(VLOOKUP(AK95,dim_targetsresults!B:C,2,FALSE)),"",VLOOKUP(AK95,dim_targetsresults!B:C,2,FALSE))</f>
        <v>Jh0jDM5yQ2E</v>
      </c>
      <c r="AM95" s="19" t="str">
        <f>IF(ISNA(VLOOKUP(TRIM(D95),dim_numeratordenominator!A:B,2,FALSE)),"",VLOOKUP(TRIM(D95),dim_numeratordenominator!A:C,2,FALSE))</f>
        <v>Numerator</v>
      </c>
      <c r="AN95" s="19" t="str">
        <f>IF(ISNA(VLOOKUP(AM95,dim_numeratordenominator!B:C,2,FALSE)),"",VLOOKUP(AM95,dim_numeratordenominator!B:C,2,FALSE))</f>
        <v>Som9NRMQqV7</v>
      </c>
      <c r="AO95" s="19" t="str">
        <f>IF(ISNA(VLOOKUP(TRIM(E95),dim_supporttype!A:B,2,FALSE)),"",VLOOKUP(TRIM(E95),dim_supporttype!A:C,2,FALSE))</f>
        <v>TA Narratives</v>
      </c>
      <c r="AP95" s="19" t="str">
        <f>IF(ISNA(VLOOKUP(AO95,dim_supporttype!B:C,2,FALSE)),"",VLOOKUP(AO95,dim_supporttype!B:C,2,FALSE))</f>
        <v>aBZapfNWlIU</v>
      </c>
      <c r="AQ95" s="19" t="str">
        <f>IF(ISNA(VLOOKUP(TRIM(F95),dim_disaggs!A:B,2,FALSE)),"No Disagg",VLOOKUP(TRIM(F95),dim_disaggs!A:B,2,FALSE))</f>
        <v>No Disagg</v>
      </c>
      <c r="AR95" s="19" t="str">
        <f>IF(ISNA(VLOOKUP(AQ95,dim_disaggs!B:C,2,FALSE)),"",VLOOKUP(AQ95,dim_disaggs!B:C,2,FALSE))</f>
        <v>werJlVT6sf3</v>
      </c>
      <c r="AS95" s="72"/>
      <c r="AT95" s="66"/>
      <c r="AU95" s="72" t="s">
        <v>755</v>
      </c>
      <c r="AV95" s="73" t="s">
        <v>755</v>
      </c>
      <c r="AW95" s="66" t="s">
        <v>755</v>
      </c>
      <c r="AX95" s="66" t="s">
        <v>755</v>
      </c>
      <c r="AY95" s="20"/>
      <c r="AZ95" s="20"/>
      <c r="BA95" s="105" t="str">
        <f t="shared" si="16"/>
        <v/>
      </c>
      <c r="BB95" s="20" t="str">
        <f t="shared" si="17"/>
        <v/>
      </c>
      <c r="BC95" s="20"/>
      <c r="BD95" s="20"/>
      <c r="BE95" s="75" t="s">
        <v>755</v>
      </c>
      <c r="BF95" s="73" t="s">
        <v>755</v>
      </c>
      <c r="BG95" s="55"/>
      <c r="BH95" s="76" t="s">
        <v>755</v>
      </c>
      <c r="BI95" s="20"/>
      <c r="BJ95" s="20" t="s">
        <v>755</v>
      </c>
      <c r="BK95" s="55" t="s">
        <v>755</v>
      </c>
      <c r="BL95" s="71" t="s">
        <v>755</v>
      </c>
      <c r="BM95" s="77" t="s">
        <v>755</v>
      </c>
      <c r="BN95" s="78" t="s">
        <v>755</v>
      </c>
      <c r="BO95" s="77" t="s">
        <v>755</v>
      </c>
      <c r="BP95" s="78" t="s">
        <v>755</v>
      </c>
    </row>
    <row r="96" spans="1:68" s="3" customFormat="1" x14ac:dyDescent="0.2">
      <c r="A96" s="22" t="s">
        <v>95</v>
      </c>
      <c r="B96" s="42" t="s">
        <v>25612</v>
      </c>
      <c r="C96" s="22" t="s">
        <v>20595</v>
      </c>
      <c r="D96" s="22" t="s">
        <v>1</v>
      </c>
      <c r="E96" s="22" t="s">
        <v>25556</v>
      </c>
      <c r="F96" s="22" t="s">
        <v>19922</v>
      </c>
      <c r="G96" s="22" t="s">
        <v>20086</v>
      </c>
      <c r="H96" s="22" t="s">
        <v>19922</v>
      </c>
      <c r="I96" s="19">
        <f t="shared" si="9"/>
        <v>39</v>
      </c>
      <c r="J96" s="20"/>
      <c r="K96" s="22" t="s">
        <v>20607</v>
      </c>
      <c r="L96" s="95" t="str">
        <f>IF(M96&lt;&gt;"",IF(NOT(ISNA(INDEX(cc!B:B,MATCH(M96,cc!A:A,0)))),INDEX(cc!B:B,MATCH(M96,cc!A:A,0)),"0"),"")</f>
        <v>Age (&lt;1-50+-uk, 12), Sex and Known Positive / New Pos or Neg</v>
      </c>
      <c r="M96" s="97" t="s">
        <v>20547</v>
      </c>
      <c r="N96" s="28" t="str">
        <f t="shared" si="10"/>
        <v/>
      </c>
      <c r="O96" s="19" t="str">
        <f t="shared" si="11"/>
        <v>HTS_INDEX (N, CS, Index/Age/Sex/Result): HTS Result</v>
      </c>
      <c r="P96" s="19" t="str">
        <f t="shared" si="12"/>
        <v>HTS_INDEX (N, CS, Index/Age/Sex/Result): HTS Result</v>
      </c>
      <c r="Q96" s="19" t="str">
        <f t="shared" si="13"/>
        <v>HTS_INDEX (N, CS, Index/Age/Sex/Result)</v>
      </c>
      <c r="R96" s="19" t="str">
        <f t="shared" si="14"/>
        <v>HTS_INDEX_N_CS_Index_Age_Sex_Result</v>
      </c>
      <c r="S96" s="19" t="str">
        <f t="shared" si="15"/>
        <v>HTS_INDEX_N_CS_Index_Age_Sex_Result_</v>
      </c>
      <c r="T96" s="19" t="b">
        <f>NOT(ISNA(VLOOKUP(B96,dbcodes!A:B,2,FALSE)))</f>
        <v>0</v>
      </c>
      <c r="U96" s="19" t="str">
        <f>IF(ISNA(VLOOKUP(B96,dbcodes!A:B,2,FALSE)),des!R2180,VLOOKUP(B96,dbcodes!A:B,2,FALSE))</f>
        <v>TX_UNDETECT_D_DSD_TARGET</v>
      </c>
      <c r="V96" s="20"/>
      <c r="W96" s="107" t="str">
        <f>IF(ISNA(VLOOKUP(C96,descriptions!A:B,2,FALSE)),des!V2060,IF(G96=" TARGET","Target ","")&amp;VLOOKUP(C96,descriptions!A:B,2,FALSE))</f>
        <v>Number of individuals who were identified and tested using index testing services and received their results</v>
      </c>
      <c r="X96" s="22" t="s">
        <v>4</v>
      </c>
      <c r="Y96" s="20" t="s">
        <v>831</v>
      </c>
      <c r="Z96" s="20" t="s">
        <v>836</v>
      </c>
      <c r="AA96" s="20" t="s">
        <v>102</v>
      </c>
      <c r="AB96" s="20" t="s">
        <v>755</v>
      </c>
      <c r="AC96" s="19" t="str">
        <f>IF(AB96&lt;&gt;"",IF(NOT(ISNA(INDEX(os!A:A,MATCH(AB96,os!B:B,0)))),INDEX(os!A:A,MATCH(AB96,os!B:B,0)),"0"),"")</f>
        <v/>
      </c>
      <c r="AD96" s="20" t="s">
        <v>830</v>
      </c>
      <c r="AE96" s="20"/>
      <c r="AF96" s="20"/>
      <c r="AG96" s="20"/>
      <c r="AH96" s="93" t="str">
        <f>IF(NOT(ISNA(VLOOKUP(B:B,ResultsTargets!A:A,1,0))),"TRUE","")</f>
        <v>TRUE</v>
      </c>
      <c r="AI96" s="19" t="str">
        <f>IF(ISNA(VLOOKUP(C96,dim_techarea!A:B,2,FALSE)),"",VLOOKUP(C96,dim_techarea!A:B,2,FALSE))</f>
        <v>HTS_INDEX</v>
      </c>
      <c r="AJ96" s="19" t="str">
        <f>IF(ISNA(VLOOKUP(AI96,dim_techarea!B:C,2,FALSE)),"",VLOOKUP(AI96,dim_techarea!B:C,2,FALSE))</f>
        <v>CUblPgOMGaT</v>
      </c>
      <c r="AK96" s="19" t="str">
        <f>IF(ISNA(VLOOKUP(TRIM(G96),dim_targetsresults!A:B,2,FALSE)),"",VLOOKUP(TRIM(G96),dim_targetsresults!A:C,2,FALSE))</f>
        <v>MER Results</v>
      </c>
      <c r="AL96" s="19" t="str">
        <f>IF(ISNA(VLOOKUP(AK96,dim_targetsresults!B:C,2,FALSE)),"",VLOOKUP(AK96,dim_targetsresults!B:C,2,FALSE))</f>
        <v>Jh0jDM5yQ2E</v>
      </c>
      <c r="AM96" s="19" t="str">
        <f>IF(ISNA(VLOOKUP(TRIM(D96),dim_numeratordenominator!A:B,2,FALSE)),"",VLOOKUP(TRIM(D96),dim_numeratordenominator!A:C,2,FALSE))</f>
        <v>Numerator</v>
      </c>
      <c r="AN96" s="19" t="str">
        <f>IF(ISNA(VLOOKUP(AM96,dim_numeratordenominator!B:C,2,FALSE)),"",VLOOKUP(AM96,dim_numeratordenominator!B:C,2,FALSE))</f>
        <v>Som9NRMQqV7</v>
      </c>
      <c r="AO96" s="19" t="str">
        <f>IF(ISNA(VLOOKUP(TRIM(E96),dim_supporttype!A:B,2,FALSE)),"",VLOOKUP(TRIM(E96),dim_supporttype!A:C,2,FALSE))</f>
        <v>CS</v>
      </c>
      <c r="AP96" s="19" t="str">
        <f>IF(ISNA(VLOOKUP(AO96,dim_supporttype!B:C,2,FALSE)),"",VLOOKUP(AO96,dim_supporttype!B:C,2,FALSE))</f>
        <v>lvaJoXT3kCK</v>
      </c>
      <c r="AQ96" s="19" t="str">
        <f>IF(ISNA(VLOOKUP(TRIM(F96),dim_disaggs!A:B,2,FALSE)),"No Disagg",VLOOKUP(TRIM(F96),dim_disaggs!A:B,2,FALSE))</f>
        <v>Index/Age/Sex/Result</v>
      </c>
      <c r="AR96" s="19" t="str">
        <f>IF(ISNA(VLOOKUP(AQ96,dim_disaggs!B:C,2,FALSE)),"",VLOOKUP(AQ96,dim_disaggs!B:C,2,FALSE))</f>
        <v>zzNslrLngKi</v>
      </c>
      <c r="AS96" s="72"/>
      <c r="AT96" s="66"/>
      <c r="AU96" s="72"/>
      <c r="AV96" s="73"/>
      <c r="AW96" s="65" t="s">
        <v>25668</v>
      </c>
      <c r="AX96" s="66" t="s">
        <v>25412</v>
      </c>
      <c r="AY96" s="20"/>
      <c r="AZ96" s="20"/>
      <c r="BA96" s="105" t="str">
        <f t="shared" si="16"/>
        <v>Top Level Numerator</v>
      </c>
      <c r="BB96" s="20" t="str">
        <f t="shared" si="17"/>
        <v>PE5QVF0w4xj</v>
      </c>
      <c r="BC96" s="20"/>
      <c r="BD96" s="20"/>
      <c r="BE96" s="75" t="s">
        <v>755</v>
      </c>
      <c r="BF96" s="73" t="s">
        <v>755</v>
      </c>
      <c r="BG96" s="55"/>
      <c r="BH96" s="76"/>
      <c r="BI96" s="20"/>
      <c r="BJ96" s="20"/>
      <c r="BK96" s="55" t="s">
        <v>755</v>
      </c>
      <c r="BL96" s="71" t="s">
        <v>755</v>
      </c>
      <c r="BM96" s="77" t="s">
        <v>755</v>
      </c>
      <c r="BN96" s="78" t="s">
        <v>755</v>
      </c>
      <c r="BO96" s="77" t="s">
        <v>25670</v>
      </c>
      <c r="BP96" s="78" t="s">
        <v>25672</v>
      </c>
    </row>
    <row r="97" spans="1:68" s="3" customFormat="1" ht="17" x14ac:dyDescent="0.2">
      <c r="A97" s="22" t="s">
        <v>95</v>
      </c>
      <c r="B97" s="70" t="s">
        <v>25702</v>
      </c>
      <c r="C97" s="22" t="s">
        <v>20595</v>
      </c>
      <c r="D97" s="22" t="s">
        <v>1</v>
      </c>
      <c r="E97" s="22" t="s">
        <v>25556</v>
      </c>
      <c r="F97" s="22" t="s">
        <v>20043</v>
      </c>
      <c r="G97" s="22" t="s">
        <v>20086</v>
      </c>
      <c r="H97" s="22" t="s">
        <v>20043</v>
      </c>
      <c r="I97" s="19">
        <f t="shared" si="9"/>
        <v>42</v>
      </c>
      <c r="J97" s="20"/>
      <c r="K97" s="22" t="s">
        <v>20607</v>
      </c>
      <c r="L97" s="95" t="str">
        <f>IF(M97&lt;&gt;"",IF(NOT(ISNA(INDEX(cc!B:B,MATCH(M97,cc!A:A,0)))),INDEX(cc!B:B,MATCH(M97,cc!A:A,0)),"0"),"")</f>
        <v>Age (&lt;1-50+-uk, 12), Sex and Known Positive / New Pos or Neg</v>
      </c>
      <c r="M97" s="97" t="s">
        <v>20547</v>
      </c>
      <c r="N97" s="28" t="str">
        <f t="shared" si="10"/>
        <v/>
      </c>
      <c r="O97" s="19" t="str">
        <f t="shared" si="11"/>
        <v>HTS_INDEX (N, CS, IndexMod/Age/Sex/Result): HTS Result</v>
      </c>
      <c r="P97" s="19" t="str">
        <f t="shared" si="12"/>
        <v>HTS_INDEX (N, CS, IndexMod/Age/Sex/Result): HTS Result</v>
      </c>
      <c r="Q97" s="19" t="str">
        <f t="shared" si="13"/>
        <v>HTS_INDEX (N, CS, IndexMod/Age/Sex/Result)</v>
      </c>
      <c r="R97" s="19" t="str">
        <f t="shared" si="14"/>
        <v>HTS_INDEX_N_CS_IndexMod_Age_Sex_Result</v>
      </c>
      <c r="S97" s="19" t="str">
        <f t="shared" si="15"/>
        <v>HTS_INDEX_N_CS_IndexMod_Age_Sex_Result_</v>
      </c>
      <c r="T97" s="19" t="b">
        <f>NOT(ISNA(VLOOKUP(B97,dbcodes!A:B,2,FALSE)))</f>
        <v>0</v>
      </c>
      <c r="U97" s="19" t="str">
        <f>IF(ISNA(VLOOKUP(B97,dbcodes!A:B,2,FALSE)),des!R2181,VLOOKUP(B97,dbcodes!A:B,2,FALSE))</f>
        <v>TX_UNDETECT_D_TA_TARGET</v>
      </c>
      <c r="V97" s="20"/>
      <c r="W97" s="107" t="str">
        <f>IF(ISNA(VLOOKUP(C97,descriptions!A:B,2,FALSE)),des!V2069,IF(G97=" TARGET","Target ","")&amp;VLOOKUP(C97,descriptions!A:B,2,FALSE))</f>
        <v>Number of individuals who were identified and tested using index testing services and received their results</v>
      </c>
      <c r="X97" s="22" t="s">
        <v>4</v>
      </c>
      <c r="Y97" s="20" t="s">
        <v>831</v>
      </c>
      <c r="Z97" s="20" t="s">
        <v>836</v>
      </c>
      <c r="AA97" s="20" t="s">
        <v>102</v>
      </c>
      <c r="AB97" s="20" t="s">
        <v>755</v>
      </c>
      <c r="AC97" s="19" t="str">
        <f>IF(AB97&lt;&gt;"",IF(NOT(ISNA(INDEX(os!A:A,MATCH(AB97,os!B:B,0)))),INDEX(os!A:A,MATCH(AB97,os!B:B,0)),"0"),"")</f>
        <v/>
      </c>
      <c r="AD97" s="20" t="s">
        <v>830</v>
      </c>
      <c r="AE97" s="20"/>
      <c r="AF97" s="20"/>
      <c r="AG97" s="20"/>
      <c r="AH97" s="93" t="str">
        <f>IF(NOT(ISNA(VLOOKUP(B:B,ResultsTargets!A:A,1,0))),"TRUE","")</f>
        <v>TRUE</v>
      </c>
      <c r="AI97" s="19" t="str">
        <f>IF(ISNA(VLOOKUP(C97,dim_techarea!A:B,2,FALSE)),"",VLOOKUP(C97,dim_techarea!A:B,2,FALSE))</f>
        <v>HTS_INDEX</v>
      </c>
      <c r="AJ97" s="19" t="str">
        <f>IF(ISNA(VLOOKUP(AI97,dim_techarea!B:C,2,FALSE)),"",VLOOKUP(AI97,dim_techarea!B:C,2,FALSE))</f>
        <v>CUblPgOMGaT</v>
      </c>
      <c r="AK97" s="19" t="str">
        <f>IF(ISNA(VLOOKUP(TRIM(G97),dim_targetsresults!A:B,2,FALSE)),"",VLOOKUP(TRIM(G97),dim_targetsresults!A:C,2,FALSE))</f>
        <v>MER Results</v>
      </c>
      <c r="AL97" s="19" t="str">
        <f>IF(ISNA(VLOOKUP(AK97,dim_targetsresults!B:C,2,FALSE)),"",VLOOKUP(AK97,dim_targetsresults!B:C,2,FALSE))</f>
        <v>Jh0jDM5yQ2E</v>
      </c>
      <c r="AM97" s="19" t="str">
        <f>IF(ISNA(VLOOKUP(TRIM(D97),dim_numeratordenominator!A:B,2,FALSE)),"",VLOOKUP(TRIM(D97),dim_numeratordenominator!A:C,2,FALSE))</f>
        <v>Numerator</v>
      </c>
      <c r="AN97" s="19" t="str">
        <f>IF(ISNA(VLOOKUP(AM97,dim_numeratordenominator!B:C,2,FALSE)),"",VLOOKUP(AM97,dim_numeratordenominator!B:C,2,FALSE))</f>
        <v>Som9NRMQqV7</v>
      </c>
      <c r="AO97" s="19" t="str">
        <f>IF(ISNA(VLOOKUP(TRIM(E97),dim_supporttype!A:B,2,FALSE)),"",VLOOKUP(TRIM(E97),dim_supporttype!A:C,2,FALSE))</f>
        <v>CS</v>
      </c>
      <c r="AP97" s="19" t="str">
        <f>IF(ISNA(VLOOKUP(AO97,dim_supporttype!B:C,2,FALSE)),"",VLOOKUP(AO97,dim_supporttype!B:C,2,FALSE))</f>
        <v>lvaJoXT3kCK</v>
      </c>
      <c r="AQ97" s="19" t="str">
        <f>IF(ISNA(VLOOKUP(TRIM(F97),dim_disaggs!A:B,2,FALSE)),"No Disagg",VLOOKUP(TRIM(F97),dim_disaggs!A:B,2,FALSE))</f>
        <v>IndexMod/Age/Sex/Result</v>
      </c>
      <c r="AR97" s="19" t="str">
        <f>IF(ISNA(VLOOKUP(AQ97,dim_disaggs!B:C,2,FALSE)),"",VLOOKUP(AQ97,dim_disaggs!B:C,2,FALSE))</f>
        <v>xds87opkbem</v>
      </c>
      <c r="AS97" s="72"/>
      <c r="AT97" s="66"/>
      <c r="AU97" s="79"/>
      <c r="AV97" s="84"/>
      <c r="AW97" s="65" t="s">
        <v>25655</v>
      </c>
      <c r="AX97" s="66" t="s">
        <v>25403</v>
      </c>
      <c r="AY97" s="20"/>
      <c r="AZ97" s="20"/>
      <c r="BA97" s="105" t="str">
        <f t="shared" si="16"/>
        <v>Top Level Numerator</v>
      </c>
      <c r="BB97" s="20" t="str">
        <f t="shared" si="17"/>
        <v>PE5QVF0w4xj</v>
      </c>
      <c r="BC97" s="20"/>
      <c r="BD97" s="20"/>
      <c r="BE97" s="75" t="s">
        <v>755</v>
      </c>
      <c r="BF97" s="73" t="s">
        <v>755</v>
      </c>
      <c r="BG97" s="55"/>
      <c r="BH97" s="76"/>
      <c r="BI97" s="20"/>
      <c r="BJ97" s="20"/>
      <c r="BK97" s="55" t="s">
        <v>20634</v>
      </c>
      <c r="BL97" s="71" t="s">
        <v>20636</v>
      </c>
      <c r="BM97" s="77" t="s">
        <v>755</v>
      </c>
      <c r="BN97" s="78" t="s">
        <v>755</v>
      </c>
      <c r="BO97" s="77" t="s">
        <v>25670</v>
      </c>
      <c r="BP97" s="78" t="s">
        <v>25672</v>
      </c>
    </row>
    <row r="98" spans="1:68" s="3" customFormat="1" ht="17" customHeight="1" x14ac:dyDescent="0.2">
      <c r="A98" s="22" t="s">
        <v>95</v>
      </c>
      <c r="B98" s="5" t="s">
        <v>20667</v>
      </c>
      <c r="C98" s="22" t="s">
        <v>20595</v>
      </c>
      <c r="D98" s="22" t="s">
        <v>1</v>
      </c>
      <c r="E98" s="22" t="s">
        <v>77</v>
      </c>
      <c r="F98" s="22" t="s">
        <v>19922</v>
      </c>
      <c r="G98" s="22" t="s">
        <v>2442</v>
      </c>
      <c r="H98" s="22" t="s">
        <v>19922</v>
      </c>
      <c r="I98" s="19">
        <f t="shared" si="9"/>
        <v>47</v>
      </c>
      <c r="J98" s="20"/>
      <c r="K98" s="22" t="s">
        <v>20607</v>
      </c>
      <c r="L98" s="95" t="str">
        <f>IF(M98&lt;&gt;"",IF(NOT(ISNA(INDEX(cc!B:B,MATCH(M98,cc!A:A,0)))),INDEX(cc!B:B,MATCH(M98,cc!A:A,0)),"0"),"")</f>
        <v>Age (&lt;1-50+-uk, 12), Sex and Known Positive / New Pos or Neg</v>
      </c>
      <c r="M98" s="97" t="s">
        <v>20547</v>
      </c>
      <c r="N98" s="28" t="str">
        <f t="shared" si="10"/>
        <v xml:space="preserve"> TARGET</v>
      </c>
      <c r="O98" s="19" t="str">
        <f t="shared" si="11"/>
        <v>HTS_INDEX (N, DSD, Index/Age/Sex/Result) TARGET: HTS Result</v>
      </c>
      <c r="P98" s="19" t="str">
        <f t="shared" si="12"/>
        <v>HTS_INDEX (N, DSD, Index/Age/Sex/Result) TARGET: HTS Result</v>
      </c>
      <c r="Q98" s="19" t="str">
        <f t="shared" si="13"/>
        <v>HTS_INDEX (N, DSD, Index/Age/Sex/Result) TARGET</v>
      </c>
      <c r="R98" s="19" t="str">
        <f t="shared" si="14"/>
        <v>HTS_INDEX_N_DSD_Index_Age_Sex_Result_TARGET</v>
      </c>
      <c r="S98" s="19" t="str">
        <f t="shared" si="15"/>
        <v>HTS_INDEX_N_DSD_Index_Age_Sex_Result_TARGET</v>
      </c>
      <c r="T98" s="19" t="b">
        <f>NOT(ISNA(VLOOKUP(B98,dbcodes!A:B,2,FALSE)))</f>
        <v>1</v>
      </c>
      <c r="U98" s="19" t="str">
        <f>IF(ISNA(VLOOKUP(B98,dbcodes!A:B,2,FALSE)),des!R2182,VLOOKUP(B98,dbcodes!A:B,2,FALSE))</f>
        <v>HTS_INDEX_FAC_N_DSD_Age_Sex_Result_TARGET</v>
      </c>
      <c r="V98" s="20"/>
      <c r="W98" s="107" t="str">
        <f>IF(ISNA(VLOOKUP(C98,descriptions!A:B,2,FALSE)),des!V2080,IF(G98=" TARGET","Target ","")&amp;VLOOKUP(C98,descriptions!A:B,2,FALSE))</f>
        <v>Target Number of individuals who were identified and tested using index testing services and received their results</v>
      </c>
      <c r="X98" s="22" t="s">
        <v>4</v>
      </c>
      <c r="Y98" s="20" t="s">
        <v>831</v>
      </c>
      <c r="Z98" s="20" t="s">
        <v>836</v>
      </c>
      <c r="AA98" s="20" t="s">
        <v>102</v>
      </c>
      <c r="AB98" s="20" t="s">
        <v>755</v>
      </c>
      <c r="AC98" s="19" t="str">
        <f>IF(AB98&lt;&gt;"",IF(NOT(ISNA(INDEX(os!A:A,MATCH(AB98,os!B:B,0)))),INDEX(os!A:A,MATCH(AB98,os!B:B,0)),"0"),"")</f>
        <v/>
      </c>
      <c r="AD98" s="20" t="s">
        <v>830</v>
      </c>
      <c r="AE98" s="20"/>
      <c r="AF98" s="20"/>
      <c r="AG98" s="20"/>
      <c r="AH98" s="93" t="str">
        <f>IF(NOT(ISNA(VLOOKUP(B:B,ResultsTargets!A:A,1,0))),"TRUE","")</f>
        <v>TRUE</v>
      </c>
      <c r="AI98" s="19" t="str">
        <f>IF(ISNA(VLOOKUP(C98,dim_techarea!A:B,2,FALSE)),"",VLOOKUP(C98,dim_techarea!A:B,2,FALSE))</f>
        <v>HTS_INDEX</v>
      </c>
      <c r="AJ98" s="19" t="str">
        <f>IF(ISNA(VLOOKUP(AI98,dim_techarea!B:C,2,FALSE)),"",VLOOKUP(AI98,dim_techarea!B:C,2,FALSE))</f>
        <v>CUblPgOMGaT</v>
      </c>
      <c r="AK98" s="19" t="str">
        <f>IF(ISNA(VLOOKUP(TRIM(G98),dim_targetsresults!A:B,2,FALSE)),"",VLOOKUP(TRIM(G98),dim_targetsresults!A:C,2,FALSE))</f>
        <v>MER Targets</v>
      </c>
      <c r="AL98" s="19" t="str">
        <f>IF(ISNA(VLOOKUP(AK98,dim_targetsresults!B:C,2,FALSE)),"",VLOOKUP(AK98,dim_targetsresults!B:C,2,FALSE))</f>
        <v>W8imnja2Owd</v>
      </c>
      <c r="AM98" s="19" t="str">
        <f>IF(ISNA(VLOOKUP(TRIM(D98),dim_numeratordenominator!A:B,2,FALSE)),"",VLOOKUP(TRIM(D98),dim_numeratordenominator!A:C,2,FALSE))</f>
        <v>Numerator</v>
      </c>
      <c r="AN98" s="19" t="str">
        <f>IF(ISNA(VLOOKUP(AM98,dim_numeratordenominator!B:C,2,FALSE)),"",VLOOKUP(AM98,dim_numeratordenominator!B:C,2,FALSE))</f>
        <v>Som9NRMQqV7</v>
      </c>
      <c r="AO98" s="19" t="str">
        <f>IF(ISNA(VLOOKUP(TRIM(E98),dim_supporttype!A:B,2,FALSE)),"",VLOOKUP(TRIM(E98),dim_supporttype!A:C,2,FALSE))</f>
        <v>DSD</v>
      </c>
      <c r="AP98" s="19" t="str">
        <f>IF(ISNA(VLOOKUP(AO98,dim_supporttype!B:C,2,FALSE)),"",VLOOKUP(AO98,dim_supporttype!B:C,2,FALSE))</f>
        <v>iM13vdNLWKb</v>
      </c>
      <c r="AQ98" s="19" t="str">
        <f>IF(ISNA(VLOOKUP(TRIM(F98),dim_disaggs!A:B,2,FALSE)),"No Disagg",VLOOKUP(TRIM(F98),dim_disaggs!A:B,2,FALSE))</f>
        <v>Index/Age/Sex/Result</v>
      </c>
      <c r="AR98" s="19" t="str">
        <f>IF(ISNA(VLOOKUP(AQ98,dim_disaggs!B:C,2,FALSE)),"",VLOOKUP(AQ98,dim_disaggs!B:C,2,FALSE))</f>
        <v>zzNslrLngKi</v>
      </c>
      <c r="AS98" s="72"/>
      <c r="AT98" s="66"/>
      <c r="AU98" s="72" t="s">
        <v>21142</v>
      </c>
      <c r="AV98" s="73" t="s">
        <v>21160</v>
      </c>
      <c r="AW98" s="65" t="s">
        <v>25668</v>
      </c>
      <c r="AX98" s="66" t="s">
        <v>25412</v>
      </c>
      <c r="AY98" s="20" t="s">
        <v>25695</v>
      </c>
      <c r="AZ98" s="20" t="s">
        <v>25549</v>
      </c>
      <c r="BA98" s="105" t="str">
        <f t="shared" si="16"/>
        <v>Top Level Numerator</v>
      </c>
      <c r="BB98" s="20" t="str">
        <f t="shared" si="17"/>
        <v>PE5QVF0w4xj</v>
      </c>
      <c r="BC98" s="20"/>
      <c r="BD98" s="20"/>
      <c r="BE98" s="75" t="s">
        <v>755</v>
      </c>
      <c r="BF98" s="73" t="s">
        <v>755</v>
      </c>
      <c r="BG98" s="55"/>
      <c r="BH98" s="76" t="s">
        <v>755</v>
      </c>
      <c r="BI98" s="20"/>
      <c r="BJ98" s="20" t="s">
        <v>755</v>
      </c>
      <c r="BK98" s="55" t="s">
        <v>20634</v>
      </c>
      <c r="BL98" s="71" t="s">
        <v>20636</v>
      </c>
      <c r="BM98" s="77" t="s">
        <v>21473</v>
      </c>
      <c r="BN98" s="78" t="s">
        <v>21476</v>
      </c>
      <c r="BO98" s="77" t="s">
        <v>25670</v>
      </c>
      <c r="BP98" s="78" t="s">
        <v>25672</v>
      </c>
    </row>
    <row r="99" spans="1:68" x14ac:dyDescent="0.2">
      <c r="A99" s="22" t="s">
        <v>95</v>
      </c>
      <c r="B99" s="5" t="s">
        <v>20668</v>
      </c>
      <c r="C99" s="22" t="s">
        <v>20595</v>
      </c>
      <c r="D99" s="22" t="s">
        <v>1</v>
      </c>
      <c r="E99" s="22" t="s">
        <v>78</v>
      </c>
      <c r="F99" s="22" t="s">
        <v>19922</v>
      </c>
      <c r="G99" s="22" t="s">
        <v>2442</v>
      </c>
      <c r="H99" s="22" t="s">
        <v>19922</v>
      </c>
      <c r="I99" s="19">
        <f t="shared" si="9"/>
        <v>46</v>
      </c>
      <c r="K99" s="22" t="s">
        <v>20607</v>
      </c>
      <c r="L99" s="95" t="str">
        <f>IF(M99&lt;&gt;"",IF(NOT(ISNA(INDEX(cc!B:B,MATCH(M99,cc!A:A,0)))),INDEX(cc!B:B,MATCH(M99,cc!A:A,0)),"0"),"")</f>
        <v>Age (&lt;1-50+-uk, 12), Sex and Known Positive / New Pos or Neg</v>
      </c>
      <c r="M99" s="97" t="s">
        <v>20547</v>
      </c>
      <c r="N99" s="28" t="str">
        <f t="shared" si="10"/>
        <v xml:space="preserve"> TARGET</v>
      </c>
      <c r="O99" s="19" t="str">
        <f t="shared" si="11"/>
        <v>HTS_INDEX (N, TA, Index/Age/Sex/Result) TARGET: HTS Result</v>
      </c>
      <c r="P99" s="19" t="str">
        <f t="shared" si="12"/>
        <v>HTS_INDEX (N, TA, Index/Age/Sex/Result) TARGET: HTS Result</v>
      </c>
      <c r="Q99" s="19" t="str">
        <f t="shared" si="13"/>
        <v>HTS_INDEX (N, TA, Index/Age/Sex/Result) TARGET</v>
      </c>
      <c r="R99" s="19" t="str">
        <f t="shared" si="14"/>
        <v>HTS_INDEX_N_TA_Index_Age_Sex_Result_TARGET</v>
      </c>
      <c r="S99" s="19" t="str">
        <f t="shared" si="15"/>
        <v>HTS_INDEX_N_TA_Index_Age_Sex_Result_TARGET</v>
      </c>
      <c r="T99" s="19" t="b">
        <f>NOT(ISNA(VLOOKUP(B99,dbcodes!A:B,2,FALSE)))</f>
        <v>1</v>
      </c>
      <c r="U99" s="19" t="str">
        <f>IF(ISNA(VLOOKUP(B99,dbcodes!A:B,2,FALSE)),des!R2183,VLOOKUP(B99,dbcodes!A:B,2,FALSE))</f>
        <v>HTS_INDEX_FAC_N_TA_Age_Sex_Result_TARGET</v>
      </c>
      <c r="W99" s="107" t="str">
        <f>IF(ISNA(VLOOKUP(C99,descriptions!A:B,2,FALSE)),des!V2081,IF(G99=" TARGET","Target ","")&amp;VLOOKUP(C99,descriptions!A:B,2,FALSE))</f>
        <v>Target Number of individuals who were identified and tested using index testing services and received their results</v>
      </c>
      <c r="X99" s="22" t="s">
        <v>4</v>
      </c>
      <c r="Y99" s="20" t="s">
        <v>831</v>
      </c>
      <c r="Z99" s="20" t="s">
        <v>836</v>
      </c>
      <c r="AA99" s="20" t="s">
        <v>102</v>
      </c>
      <c r="AB99" s="20" t="s">
        <v>755</v>
      </c>
      <c r="AC99" s="19" t="str">
        <f>IF(AB99&lt;&gt;"",IF(NOT(ISNA(INDEX(os!A:A,MATCH(AB99,os!B:B,0)))),INDEX(os!A:A,MATCH(AB99,os!B:B,0)),"0"),"")</f>
        <v/>
      </c>
      <c r="AD99" s="20" t="s">
        <v>830</v>
      </c>
      <c r="AH99" s="93" t="str">
        <f>IF(NOT(ISNA(VLOOKUP(B:B,ResultsTargets!A:A,1,0))),"TRUE","")</f>
        <v>TRUE</v>
      </c>
      <c r="AI99" s="19" t="str">
        <f>IF(ISNA(VLOOKUP(C99,dim_techarea!A:B,2,FALSE)),"",VLOOKUP(C99,dim_techarea!A:B,2,FALSE))</f>
        <v>HTS_INDEX</v>
      </c>
      <c r="AJ99" s="19" t="str">
        <f>IF(ISNA(VLOOKUP(AI99,dim_techarea!B:C,2,FALSE)),"",VLOOKUP(AI99,dim_techarea!B:C,2,FALSE))</f>
        <v>CUblPgOMGaT</v>
      </c>
      <c r="AK99" s="19" t="str">
        <f>IF(ISNA(VLOOKUP(TRIM(G99),dim_targetsresults!A:B,2,FALSE)),"",VLOOKUP(TRIM(G99),dim_targetsresults!A:C,2,FALSE))</f>
        <v>MER Targets</v>
      </c>
      <c r="AL99" s="19" t="str">
        <f>IF(ISNA(VLOOKUP(AK99,dim_targetsresults!B:C,2,FALSE)),"",VLOOKUP(AK99,dim_targetsresults!B:C,2,FALSE))</f>
        <v>W8imnja2Owd</v>
      </c>
      <c r="AM99" s="19" t="str">
        <f>IF(ISNA(VLOOKUP(TRIM(D99),dim_numeratordenominator!A:B,2,FALSE)),"",VLOOKUP(TRIM(D99),dim_numeratordenominator!A:C,2,FALSE))</f>
        <v>Numerator</v>
      </c>
      <c r="AN99" s="19" t="str">
        <f>IF(ISNA(VLOOKUP(AM99,dim_numeratordenominator!B:C,2,FALSE)),"",VLOOKUP(AM99,dim_numeratordenominator!B:C,2,FALSE))</f>
        <v>Som9NRMQqV7</v>
      </c>
      <c r="AO99" s="19" t="str">
        <f>IF(ISNA(VLOOKUP(TRIM(E99),dim_supporttype!A:B,2,FALSE)),"",VLOOKUP(TRIM(E99),dim_supporttype!A:C,2,FALSE))</f>
        <v>TA</v>
      </c>
      <c r="AP99" s="19" t="str">
        <f>IF(ISNA(VLOOKUP(AO99,dim_supporttype!B:C,2,FALSE)),"",VLOOKUP(AO99,dim_supporttype!B:C,2,FALSE))</f>
        <v>cRAGKdWIDn4</v>
      </c>
      <c r="AQ99" s="19" t="str">
        <f>IF(ISNA(VLOOKUP(TRIM(F99),dim_disaggs!A:B,2,FALSE)),"No Disagg",VLOOKUP(TRIM(F99),dim_disaggs!A:B,2,FALSE))</f>
        <v>Index/Age/Sex/Result</v>
      </c>
      <c r="AR99" s="19" t="str">
        <f>IF(ISNA(VLOOKUP(AQ99,dim_disaggs!B:C,2,FALSE)),"",VLOOKUP(AQ99,dim_disaggs!B:C,2,FALSE))</f>
        <v>zzNslrLngKi</v>
      </c>
      <c r="AU99" s="72" t="s">
        <v>21142</v>
      </c>
      <c r="AV99" s="73" t="s">
        <v>21160</v>
      </c>
      <c r="AW99" s="65" t="s">
        <v>25668</v>
      </c>
      <c r="AX99" s="66" t="s">
        <v>25412</v>
      </c>
      <c r="AY99" s="20" t="s">
        <v>25695</v>
      </c>
      <c r="AZ99" s="20" t="s">
        <v>25549</v>
      </c>
      <c r="BA99" s="105" t="str">
        <f t="shared" si="16"/>
        <v>Top Level Numerator</v>
      </c>
      <c r="BB99" s="20" t="str">
        <f t="shared" si="17"/>
        <v>PE5QVF0w4xj</v>
      </c>
      <c r="BE99" s="75" t="s">
        <v>755</v>
      </c>
      <c r="BF99" s="73" t="s">
        <v>755</v>
      </c>
      <c r="BH99" s="76" t="s">
        <v>755</v>
      </c>
      <c r="BJ99" s="20" t="s">
        <v>755</v>
      </c>
      <c r="BK99" s="55" t="s">
        <v>20634</v>
      </c>
      <c r="BL99" s="71" t="s">
        <v>20636</v>
      </c>
      <c r="BM99" s="77" t="s">
        <v>21473</v>
      </c>
      <c r="BN99" s="78" t="s">
        <v>21476</v>
      </c>
      <c r="BO99" s="77" t="s">
        <v>25670</v>
      </c>
      <c r="BP99" s="78" t="s">
        <v>25672</v>
      </c>
    </row>
    <row r="100" spans="1:68" ht="17" x14ac:dyDescent="0.2">
      <c r="A100" s="22" t="s">
        <v>95</v>
      </c>
      <c r="B100" s="5" t="s">
        <v>21203</v>
      </c>
      <c r="C100" s="22" t="s">
        <v>20595</v>
      </c>
      <c r="D100" s="22" t="s">
        <v>1</v>
      </c>
      <c r="E100" s="22" t="s">
        <v>77</v>
      </c>
      <c r="F100" s="22" t="s">
        <v>20043</v>
      </c>
      <c r="G100" s="22" t="s">
        <v>2442</v>
      </c>
      <c r="H100" s="22" t="s">
        <v>20043</v>
      </c>
      <c r="I100" s="19">
        <f t="shared" si="9"/>
        <v>50</v>
      </c>
      <c r="K100" s="22" t="s">
        <v>20607</v>
      </c>
      <c r="L100" s="95" t="str">
        <f>IF(M100&lt;&gt;"",IF(NOT(ISNA(INDEX(cc!B:B,MATCH(M100,cc!A:A,0)))),INDEX(cc!B:B,MATCH(M100,cc!A:A,0)),"0"),"")</f>
        <v>Age (&lt;1-50+-uk, 12), Sex and Known Positive / New Pos or Neg</v>
      </c>
      <c r="M100" s="97" t="s">
        <v>20547</v>
      </c>
      <c r="N100" s="28" t="str">
        <f t="shared" si="10"/>
        <v xml:space="preserve"> TARGET</v>
      </c>
      <c r="O100" s="19" t="str">
        <f t="shared" si="11"/>
        <v>HTS_INDEX (N, DSD, IndexMod/Age/Sex/Result) TARGET: HTS Result</v>
      </c>
      <c r="P100" s="19" t="str">
        <f t="shared" si="12"/>
        <v>HTS_INDEX (N, DSD, IndexMod/Age/Sex/Result) TARGET: HTS Result</v>
      </c>
      <c r="Q100" s="19" t="str">
        <f t="shared" si="13"/>
        <v>HTS_INDEX (N, DSD, IndexMod/Age/Sex/Result) TARGET</v>
      </c>
      <c r="R100" s="19" t="str">
        <f t="shared" si="14"/>
        <v>HTS_INDEX_N_DSD_IndexMod_Age_Sex_Result_TARGET</v>
      </c>
      <c r="S100" s="19" t="str">
        <f t="shared" si="15"/>
        <v>HTS_INDEX_N_DSD_IndexMod_Age_Sex_Result_TARGET</v>
      </c>
      <c r="T100" s="19" t="b">
        <f>NOT(ISNA(VLOOKUP(B100,dbcodes!A:B,2,FALSE)))</f>
        <v>1</v>
      </c>
      <c r="U100" s="19" t="str">
        <f>IF(ISNA(VLOOKUP(B100,dbcodes!A:B,2,FALSE)),des!R2184,VLOOKUP(B100,dbcodes!A:B,2,FALSE))</f>
        <v>HTS_INDEX_COM_N_DSD_Age_Sex_Result_TARGET</v>
      </c>
      <c r="W100" s="107" t="str">
        <f>IF(ISNA(VLOOKUP(C100,descriptions!A:B,2,FALSE)),des!V2082,IF(G100=" TARGET","Target ","")&amp;VLOOKUP(C100,descriptions!A:B,2,FALSE))</f>
        <v>Target Number of individuals who were identified and tested using index testing services and received their results</v>
      </c>
      <c r="X100" s="22" t="s">
        <v>4</v>
      </c>
      <c r="Y100" s="20" t="s">
        <v>831</v>
      </c>
      <c r="Z100" s="20" t="s">
        <v>836</v>
      </c>
      <c r="AA100" s="20" t="s">
        <v>102</v>
      </c>
      <c r="AB100" s="20" t="s">
        <v>755</v>
      </c>
      <c r="AC100" s="19" t="str">
        <f>IF(AB100&lt;&gt;"",IF(NOT(ISNA(INDEX(os!A:A,MATCH(AB100,os!B:B,0)))),INDEX(os!A:A,MATCH(AB100,os!B:B,0)),"0"),"")</f>
        <v/>
      </c>
      <c r="AD100" s="20" t="s">
        <v>830</v>
      </c>
      <c r="AH100" s="93" t="str">
        <f>IF(NOT(ISNA(VLOOKUP(B:B,ResultsTargets!A:A,1,0))),"TRUE","")</f>
        <v>TRUE</v>
      </c>
      <c r="AI100" s="19" t="str">
        <f>IF(ISNA(VLOOKUP(C100,dim_techarea!A:B,2,FALSE)),"",VLOOKUP(C100,dim_techarea!A:B,2,FALSE))</f>
        <v>HTS_INDEX</v>
      </c>
      <c r="AJ100" s="19" t="str">
        <f>IF(ISNA(VLOOKUP(AI100,dim_techarea!B:C,2,FALSE)),"",VLOOKUP(AI100,dim_techarea!B:C,2,FALSE))</f>
        <v>CUblPgOMGaT</v>
      </c>
      <c r="AK100" s="19" t="str">
        <f>IF(ISNA(VLOOKUP(TRIM(G100),dim_targetsresults!A:B,2,FALSE)),"",VLOOKUP(TRIM(G100),dim_targetsresults!A:C,2,FALSE))</f>
        <v>MER Targets</v>
      </c>
      <c r="AL100" s="19" t="str">
        <f>IF(ISNA(VLOOKUP(AK100,dim_targetsresults!B:C,2,FALSE)),"",VLOOKUP(AK100,dim_targetsresults!B:C,2,FALSE))</f>
        <v>W8imnja2Owd</v>
      </c>
      <c r="AM100" s="19" t="str">
        <f>IF(ISNA(VLOOKUP(TRIM(D100),dim_numeratordenominator!A:B,2,FALSE)),"",VLOOKUP(TRIM(D100),dim_numeratordenominator!A:C,2,FALSE))</f>
        <v>Numerator</v>
      </c>
      <c r="AN100" s="19" t="str">
        <f>IF(ISNA(VLOOKUP(AM100,dim_numeratordenominator!B:C,2,FALSE)),"",VLOOKUP(AM100,dim_numeratordenominator!B:C,2,FALSE))</f>
        <v>Som9NRMQqV7</v>
      </c>
      <c r="AO100" s="19" t="str">
        <f>IF(ISNA(VLOOKUP(TRIM(E100),dim_supporttype!A:B,2,FALSE)),"",VLOOKUP(TRIM(E100),dim_supporttype!A:C,2,FALSE))</f>
        <v>DSD</v>
      </c>
      <c r="AP100" s="19" t="str">
        <f>IF(ISNA(VLOOKUP(AO100,dim_supporttype!B:C,2,FALSE)),"",VLOOKUP(AO100,dim_supporttype!B:C,2,FALSE))</f>
        <v>iM13vdNLWKb</v>
      </c>
      <c r="AQ100" s="19" t="str">
        <f>IF(ISNA(VLOOKUP(TRIM(F100),dim_disaggs!A:B,2,FALSE)),"No Disagg",VLOOKUP(TRIM(F100),dim_disaggs!A:B,2,FALSE))</f>
        <v>IndexMod/Age/Sex/Result</v>
      </c>
      <c r="AR100" s="19" t="str">
        <f>IF(ISNA(VLOOKUP(AQ100,dim_disaggs!B:C,2,FALSE)),"",VLOOKUP(AQ100,dim_disaggs!B:C,2,FALSE))</f>
        <v>xds87opkbem</v>
      </c>
      <c r="AU100" s="79" t="s">
        <v>21145</v>
      </c>
      <c r="AV100" s="70" t="s">
        <v>21161</v>
      </c>
      <c r="AW100" s="65" t="s">
        <v>25655</v>
      </c>
      <c r="AX100" s="66" t="s">
        <v>25403</v>
      </c>
      <c r="AY100" s="20" t="s">
        <v>25696</v>
      </c>
      <c r="AZ100" s="20" t="s">
        <v>25550</v>
      </c>
      <c r="BA100" s="105" t="str">
        <f t="shared" si="16"/>
        <v>Top Level Numerator</v>
      </c>
      <c r="BB100" s="20" t="str">
        <f t="shared" si="17"/>
        <v>PE5QVF0w4xj</v>
      </c>
      <c r="BE100" s="75" t="s">
        <v>755</v>
      </c>
      <c r="BF100" s="73" t="s">
        <v>755</v>
      </c>
      <c r="BH100" s="76" t="s">
        <v>755</v>
      </c>
      <c r="BJ100" s="20" t="s">
        <v>755</v>
      </c>
      <c r="BK100" s="55" t="s">
        <v>20634</v>
      </c>
      <c r="BL100" s="71" t="s">
        <v>20636</v>
      </c>
      <c r="BM100" s="77" t="s">
        <v>21473</v>
      </c>
      <c r="BN100" s="78" t="s">
        <v>21476</v>
      </c>
      <c r="BO100" s="77" t="s">
        <v>25670</v>
      </c>
      <c r="BP100" s="78" t="s">
        <v>25672</v>
      </c>
    </row>
    <row r="101" spans="1:68" s="3" customFormat="1" ht="17" x14ac:dyDescent="0.2">
      <c r="A101" s="22" t="s">
        <v>95</v>
      </c>
      <c r="B101" s="5" t="s">
        <v>21204</v>
      </c>
      <c r="C101" s="22" t="s">
        <v>20595</v>
      </c>
      <c r="D101" s="22" t="s">
        <v>1</v>
      </c>
      <c r="E101" s="22" t="s">
        <v>78</v>
      </c>
      <c r="F101" s="22" t="s">
        <v>20043</v>
      </c>
      <c r="G101" s="22" t="s">
        <v>2442</v>
      </c>
      <c r="H101" s="22" t="s">
        <v>20043</v>
      </c>
      <c r="I101" s="19">
        <f t="shared" si="9"/>
        <v>49</v>
      </c>
      <c r="J101" s="20"/>
      <c r="K101" s="22" t="s">
        <v>20607</v>
      </c>
      <c r="L101" s="95" t="str">
        <f>IF(M101&lt;&gt;"",IF(NOT(ISNA(INDEX(cc!B:B,MATCH(M101,cc!A:A,0)))),INDEX(cc!B:B,MATCH(M101,cc!A:A,0)),"0"),"")</f>
        <v>Age (&lt;1-50+-uk, 12), Sex and Known Positive / New Pos or Neg</v>
      </c>
      <c r="M101" s="97" t="s">
        <v>20547</v>
      </c>
      <c r="N101" s="28" t="str">
        <f t="shared" si="10"/>
        <v xml:space="preserve"> TARGET</v>
      </c>
      <c r="O101" s="19" t="str">
        <f t="shared" si="11"/>
        <v>HTS_INDEX (N, TA, IndexMod/Age/Sex/Result) TARGET: HTS Result</v>
      </c>
      <c r="P101" s="19" t="str">
        <f t="shared" si="12"/>
        <v>HTS_INDEX (N, TA, IndexMod/Age/Sex/Result) TARGET: HTS Result</v>
      </c>
      <c r="Q101" s="19" t="str">
        <f t="shared" si="13"/>
        <v>HTS_INDEX (N, TA, IndexMod/Age/Sex/Result) TARGET</v>
      </c>
      <c r="R101" s="19" t="str">
        <f t="shared" si="14"/>
        <v>HTS_INDEX_N_TA_IndexMod_Age_Sex_Result_TARGET</v>
      </c>
      <c r="S101" s="19" t="str">
        <f t="shared" si="15"/>
        <v>HTS_INDEX_N_TA_IndexMod_Age_Sex_Result_TARGET</v>
      </c>
      <c r="T101" s="19" t="b">
        <f>NOT(ISNA(VLOOKUP(B101,dbcodes!A:B,2,FALSE)))</f>
        <v>1</v>
      </c>
      <c r="U101" s="19" t="str">
        <f>IF(ISNA(VLOOKUP(B101,dbcodes!A:B,2,FALSE)),des!R2185,VLOOKUP(B101,dbcodes!A:B,2,FALSE))</f>
        <v>HTS_INDEX_COM_N_TA_Age_Sex_Result_TARGET</v>
      </c>
      <c r="V101" s="20"/>
      <c r="W101" s="107" t="str">
        <f>IF(ISNA(VLOOKUP(C101,descriptions!A:B,2,FALSE)),des!V2083,IF(G101=" TARGET","Target ","")&amp;VLOOKUP(C101,descriptions!A:B,2,FALSE))</f>
        <v>Target Number of individuals who were identified and tested using index testing services and received their results</v>
      </c>
      <c r="X101" s="22" t="s">
        <v>4</v>
      </c>
      <c r="Y101" s="20" t="s">
        <v>831</v>
      </c>
      <c r="Z101" s="20" t="s">
        <v>836</v>
      </c>
      <c r="AA101" s="20" t="s">
        <v>102</v>
      </c>
      <c r="AB101" s="20" t="s">
        <v>755</v>
      </c>
      <c r="AC101" s="19" t="str">
        <f>IF(AB101&lt;&gt;"",IF(NOT(ISNA(INDEX(os!A:A,MATCH(AB101,os!B:B,0)))),INDEX(os!A:A,MATCH(AB101,os!B:B,0)),"0"),"")</f>
        <v/>
      </c>
      <c r="AD101" s="20" t="s">
        <v>830</v>
      </c>
      <c r="AE101" s="20"/>
      <c r="AF101" s="20"/>
      <c r="AG101" s="20"/>
      <c r="AH101" s="93" t="str">
        <f>IF(NOT(ISNA(VLOOKUP(B:B,ResultsTargets!A:A,1,0))),"TRUE","")</f>
        <v>TRUE</v>
      </c>
      <c r="AI101" s="19" t="str">
        <f>IF(ISNA(VLOOKUP(C101,dim_techarea!A:B,2,FALSE)),"",VLOOKUP(C101,dim_techarea!A:B,2,FALSE))</f>
        <v>HTS_INDEX</v>
      </c>
      <c r="AJ101" s="19" t="str">
        <f>IF(ISNA(VLOOKUP(AI101,dim_techarea!B:C,2,FALSE)),"",VLOOKUP(AI101,dim_techarea!B:C,2,FALSE))</f>
        <v>CUblPgOMGaT</v>
      </c>
      <c r="AK101" s="19" t="str">
        <f>IF(ISNA(VLOOKUP(TRIM(G101),dim_targetsresults!A:B,2,FALSE)),"",VLOOKUP(TRIM(G101),dim_targetsresults!A:C,2,FALSE))</f>
        <v>MER Targets</v>
      </c>
      <c r="AL101" s="19" t="str">
        <f>IF(ISNA(VLOOKUP(AK101,dim_targetsresults!B:C,2,FALSE)),"",VLOOKUP(AK101,dim_targetsresults!B:C,2,FALSE))</f>
        <v>W8imnja2Owd</v>
      </c>
      <c r="AM101" s="19" t="str">
        <f>IF(ISNA(VLOOKUP(TRIM(D101),dim_numeratordenominator!A:B,2,FALSE)),"",VLOOKUP(TRIM(D101),dim_numeratordenominator!A:C,2,FALSE))</f>
        <v>Numerator</v>
      </c>
      <c r="AN101" s="19" t="str">
        <f>IF(ISNA(VLOOKUP(AM101,dim_numeratordenominator!B:C,2,FALSE)),"",VLOOKUP(AM101,dim_numeratordenominator!B:C,2,FALSE))</f>
        <v>Som9NRMQqV7</v>
      </c>
      <c r="AO101" s="19" t="str">
        <f>IF(ISNA(VLOOKUP(TRIM(E101),dim_supporttype!A:B,2,FALSE)),"",VLOOKUP(TRIM(E101),dim_supporttype!A:C,2,FALSE))</f>
        <v>TA</v>
      </c>
      <c r="AP101" s="19" t="str">
        <f>IF(ISNA(VLOOKUP(AO101,dim_supporttype!B:C,2,FALSE)),"",VLOOKUP(AO101,dim_supporttype!B:C,2,FALSE))</f>
        <v>cRAGKdWIDn4</v>
      </c>
      <c r="AQ101" s="19" t="str">
        <f>IF(ISNA(VLOOKUP(TRIM(F101),dim_disaggs!A:B,2,FALSE)),"No Disagg",VLOOKUP(TRIM(F101),dim_disaggs!A:B,2,FALSE))</f>
        <v>IndexMod/Age/Sex/Result</v>
      </c>
      <c r="AR101" s="19" t="str">
        <f>IF(ISNA(VLOOKUP(AQ101,dim_disaggs!B:C,2,FALSE)),"",VLOOKUP(AQ101,dim_disaggs!B:C,2,FALSE))</f>
        <v>xds87opkbem</v>
      </c>
      <c r="AS101" s="72"/>
      <c r="AT101" s="66"/>
      <c r="AU101" s="79" t="s">
        <v>21145</v>
      </c>
      <c r="AV101" s="70" t="s">
        <v>21161</v>
      </c>
      <c r="AW101" s="65" t="s">
        <v>25655</v>
      </c>
      <c r="AX101" s="66" t="s">
        <v>25403</v>
      </c>
      <c r="AY101" s="20" t="s">
        <v>25696</v>
      </c>
      <c r="AZ101" s="20" t="s">
        <v>25550</v>
      </c>
      <c r="BA101" s="105" t="str">
        <f t="shared" si="16"/>
        <v>Top Level Numerator</v>
      </c>
      <c r="BB101" s="20" t="str">
        <f t="shared" si="17"/>
        <v>PE5QVF0w4xj</v>
      </c>
      <c r="BC101" s="20"/>
      <c r="BD101" s="20"/>
      <c r="BE101" s="75" t="s">
        <v>755</v>
      </c>
      <c r="BF101" s="73" t="s">
        <v>755</v>
      </c>
      <c r="BG101" s="55"/>
      <c r="BH101" s="76" t="s">
        <v>755</v>
      </c>
      <c r="BI101" s="20"/>
      <c r="BJ101" s="20" t="s">
        <v>755</v>
      </c>
      <c r="BK101" s="55" t="s">
        <v>20634</v>
      </c>
      <c r="BL101" s="71" t="s">
        <v>20636</v>
      </c>
      <c r="BM101" s="77" t="s">
        <v>21473</v>
      </c>
      <c r="BN101" s="78" t="s">
        <v>21476</v>
      </c>
      <c r="BO101" s="77" t="s">
        <v>25670</v>
      </c>
      <c r="BP101" s="78" t="s">
        <v>25672</v>
      </c>
    </row>
    <row r="102" spans="1:68" x14ac:dyDescent="0.2">
      <c r="A102" s="22" t="s">
        <v>95</v>
      </c>
      <c r="B102" s="5" t="s">
        <v>21107</v>
      </c>
      <c r="C102" s="22" t="s">
        <v>20595</v>
      </c>
      <c r="D102" s="22" t="s">
        <v>1</v>
      </c>
      <c r="E102" s="22" t="s">
        <v>264</v>
      </c>
      <c r="F102" s="22"/>
      <c r="G102" s="22" t="s">
        <v>2442</v>
      </c>
      <c r="H102" s="22"/>
      <c r="I102" s="19">
        <f t="shared" si="9"/>
        <v>35</v>
      </c>
      <c r="K102" s="22" t="s">
        <v>20607</v>
      </c>
      <c r="L102" s="95" t="str">
        <f>IF(M102&lt;&gt;"",IF(NOT(ISNA(INDEX(cc!B:B,MATCH(M102,cc!A:A,0)))),INDEX(cc!B:B,MATCH(M102,cc!A:A,0)),"0"),"")</f>
        <v>default</v>
      </c>
      <c r="M102" s="97" t="s">
        <v>13</v>
      </c>
      <c r="N102" s="28" t="str">
        <f t="shared" si="10"/>
        <v xml:space="preserve"> TARGET</v>
      </c>
      <c r="O102" s="19" t="str">
        <f t="shared" si="11"/>
        <v>HTS_INDEX (N, DSD_NARRATIVE) TARGET: HTS Result</v>
      </c>
      <c r="P102" s="19" t="str">
        <f t="shared" si="12"/>
        <v>HTS_INDEX (N, DSD_NARRATIVE) TARGET: HTS Result</v>
      </c>
      <c r="Q102" s="19" t="str">
        <f t="shared" si="13"/>
        <v>HTS_INDEX (N, DSD_NARRATIVE) TARGET</v>
      </c>
      <c r="R102" s="19" t="str">
        <f t="shared" si="14"/>
        <v>HTS_INDEX_N_DSD_NARRATIVE_TARGET</v>
      </c>
      <c r="S102" s="19" t="str">
        <f t="shared" si="15"/>
        <v>HTS_INDEX_N_DSD_NARRATIVE_TARGET</v>
      </c>
      <c r="T102" s="19" t="b">
        <f>NOT(ISNA(VLOOKUP(B102,dbcodes!A:B,2,FALSE)))</f>
        <v>1</v>
      </c>
      <c r="U102" s="19" t="str">
        <f>IF(ISNA(VLOOKUP(B102,dbcodes!A:B,2,FALSE)),des!R2186,VLOOKUP(B102,dbcodes!A:B,2,FALSE))</f>
        <v>HTS_INDEX_N_DSD_NARRATIVE_TARGET</v>
      </c>
      <c r="W102" s="107" t="str">
        <f>IF(ISNA(VLOOKUP(C102,descriptions!A:B,2,FALSE)),des!V2096,IF(G102=" TARGET","Target ","")&amp;VLOOKUP(C102,descriptions!A:B,2,FALSE))</f>
        <v>Target Number of individuals who were identified and tested using index testing services and received their results</v>
      </c>
      <c r="X102" s="20" t="s">
        <v>9</v>
      </c>
      <c r="Y102" s="20" t="s">
        <v>831</v>
      </c>
      <c r="Z102" s="20" t="s">
        <v>836</v>
      </c>
      <c r="AA102" s="20" t="s">
        <v>102</v>
      </c>
      <c r="AB102" s="20" t="s">
        <v>755</v>
      </c>
      <c r="AC102" s="19" t="str">
        <f>IF(AB102&lt;&gt;"",IF(NOT(ISNA(INDEX(os!A:A,MATCH(AB102,os!B:B,0)))),INDEX(os!A:A,MATCH(AB102,os!B:B,0)),"0"),"")</f>
        <v/>
      </c>
      <c r="AD102" s="20" t="s">
        <v>830</v>
      </c>
      <c r="AH102" s="93" t="str">
        <f>IF(NOT(ISNA(VLOOKUP(B:B,ResultsTargets!A:A,1,0))),"TRUE","")</f>
        <v>TRUE</v>
      </c>
      <c r="AI102" s="19" t="str">
        <f>IF(ISNA(VLOOKUP(C102,dim_techarea!A:B,2,FALSE)),"",VLOOKUP(C102,dim_techarea!A:B,2,FALSE))</f>
        <v>HTS_INDEX</v>
      </c>
      <c r="AJ102" s="19" t="str">
        <f>IF(ISNA(VLOOKUP(AI102,dim_techarea!B:C,2,FALSE)),"",VLOOKUP(AI102,dim_techarea!B:C,2,FALSE))</f>
        <v>CUblPgOMGaT</v>
      </c>
      <c r="AK102" s="19" t="str">
        <f>IF(ISNA(VLOOKUP(TRIM(G102),dim_targetsresults!A:B,2,FALSE)),"",VLOOKUP(TRIM(G102),dim_targetsresults!A:C,2,FALSE))</f>
        <v>MER Targets</v>
      </c>
      <c r="AL102" s="19" t="str">
        <f>IF(ISNA(VLOOKUP(AK102,dim_targetsresults!B:C,2,FALSE)),"",VLOOKUP(AK102,dim_targetsresults!B:C,2,FALSE))</f>
        <v>W8imnja2Owd</v>
      </c>
      <c r="AM102" s="19" t="str">
        <f>IF(ISNA(VLOOKUP(TRIM(D102),dim_numeratordenominator!A:B,2,FALSE)),"",VLOOKUP(TRIM(D102),dim_numeratordenominator!A:C,2,FALSE))</f>
        <v>Numerator</v>
      </c>
      <c r="AN102" s="19" t="str">
        <f>IF(ISNA(VLOOKUP(AM102,dim_numeratordenominator!B:C,2,FALSE)),"",VLOOKUP(AM102,dim_numeratordenominator!B:C,2,FALSE))</f>
        <v>Som9NRMQqV7</v>
      </c>
      <c r="AO102" s="19" t="str">
        <f>IF(ISNA(VLOOKUP(TRIM(E102),dim_supporttype!A:B,2,FALSE)),"",VLOOKUP(TRIM(E102),dim_supporttype!A:C,2,FALSE))</f>
        <v>DSD Narratives</v>
      </c>
      <c r="AP102" s="19" t="str">
        <f>IF(ISNA(VLOOKUP(AO102,dim_supporttype!B:C,2,FALSE)),"",VLOOKUP(AO102,dim_supporttype!B:C,2,FALSE))</f>
        <v>ySGf8v2q9Rm</v>
      </c>
      <c r="AQ102" s="19" t="str">
        <f>IF(ISNA(VLOOKUP(TRIM(F102),dim_disaggs!A:B,2,FALSE)),"No Disagg",VLOOKUP(TRIM(F102),dim_disaggs!A:B,2,FALSE))</f>
        <v>No Disagg</v>
      </c>
      <c r="AR102" s="19" t="str">
        <f>IF(ISNA(VLOOKUP(AQ102,dim_disaggs!B:C,2,FALSE)),"",VLOOKUP(AQ102,dim_disaggs!B:C,2,FALSE))</f>
        <v>werJlVT6sf3</v>
      </c>
      <c r="AU102" s="72" t="s">
        <v>755</v>
      </c>
      <c r="AV102" s="73" t="s">
        <v>755</v>
      </c>
      <c r="AW102" s="66" t="s">
        <v>755</v>
      </c>
      <c r="AX102" s="66" t="s">
        <v>755</v>
      </c>
      <c r="BA102" s="105" t="str">
        <f t="shared" si="16"/>
        <v/>
      </c>
      <c r="BB102" s="20" t="str">
        <f t="shared" si="17"/>
        <v/>
      </c>
      <c r="BE102" s="75" t="s">
        <v>755</v>
      </c>
      <c r="BF102" s="73" t="s">
        <v>755</v>
      </c>
      <c r="BH102" s="76" t="s">
        <v>755</v>
      </c>
      <c r="BJ102" s="20" t="s">
        <v>755</v>
      </c>
      <c r="BK102" s="55" t="s">
        <v>755</v>
      </c>
      <c r="BL102" s="71" t="s">
        <v>755</v>
      </c>
      <c r="BM102" s="77" t="s">
        <v>755</v>
      </c>
      <c r="BN102" s="78" t="s">
        <v>755</v>
      </c>
      <c r="BO102" s="77" t="s">
        <v>755</v>
      </c>
      <c r="BP102" s="78" t="s">
        <v>755</v>
      </c>
    </row>
    <row r="103" spans="1:68" x14ac:dyDescent="0.2">
      <c r="A103" s="22" t="s">
        <v>95</v>
      </c>
      <c r="B103" s="5" t="s">
        <v>21108</v>
      </c>
      <c r="C103" s="22" t="s">
        <v>20595</v>
      </c>
      <c r="D103" s="22" t="s">
        <v>1</v>
      </c>
      <c r="E103" s="22" t="s">
        <v>265</v>
      </c>
      <c r="F103" s="22"/>
      <c r="G103" s="22" t="s">
        <v>2442</v>
      </c>
      <c r="H103" s="22"/>
      <c r="I103" s="19">
        <f t="shared" si="9"/>
        <v>34</v>
      </c>
      <c r="K103" s="22" t="s">
        <v>20607</v>
      </c>
      <c r="L103" s="95" t="str">
        <f>IF(M103&lt;&gt;"",IF(NOT(ISNA(INDEX(cc!B:B,MATCH(M103,cc!A:A,0)))),INDEX(cc!B:B,MATCH(M103,cc!A:A,0)),"0"),"")</f>
        <v>default</v>
      </c>
      <c r="M103" s="97" t="s">
        <v>13</v>
      </c>
      <c r="N103" s="28" t="str">
        <f t="shared" si="10"/>
        <v xml:space="preserve"> TARGET</v>
      </c>
      <c r="O103" s="19" t="str">
        <f t="shared" si="11"/>
        <v>HTS_INDEX (N, TA_NARRATIVE) TARGET: HTS Result</v>
      </c>
      <c r="P103" s="19" t="str">
        <f t="shared" si="12"/>
        <v>HTS_INDEX (N, TA_NARRATIVE) TARGET: HTS Result</v>
      </c>
      <c r="Q103" s="19" t="str">
        <f t="shared" si="13"/>
        <v>HTS_INDEX (N, TA_NARRATIVE) TARGET</v>
      </c>
      <c r="R103" s="19" t="str">
        <f t="shared" si="14"/>
        <v>HTS_INDEX_N_TA_NARRATIVE_TARGET</v>
      </c>
      <c r="S103" s="19" t="str">
        <f t="shared" si="15"/>
        <v>HTS_INDEX_N_TA_NARRATIVE_TARGET</v>
      </c>
      <c r="T103" s="19" t="b">
        <f>NOT(ISNA(VLOOKUP(B103,dbcodes!A:B,2,FALSE)))</f>
        <v>1</v>
      </c>
      <c r="U103" s="19" t="str">
        <f>IF(ISNA(VLOOKUP(B103,dbcodes!A:B,2,FALSE)),des!R2187,VLOOKUP(B103,dbcodes!A:B,2,FALSE))</f>
        <v>HTS_INDEX_N_TA_NARRATIVE_TARGET</v>
      </c>
      <c r="W103" s="107" t="str">
        <f>IF(ISNA(VLOOKUP(C103,descriptions!A:B,2,FALSE)),des!V2097,IF(G103=" TARGET","Target ","")&amp;VLOOKUP(C103,descriptions!A:B,2,FALSE))</f>
        <v>Target Number of individuals who were identified and tested using index testing services and received their results</v>
      </c>
      <c r="X103" s="20" t="s">
        <v>9</v>
      </c>
      <c r="Y103" s="20" t="s">
        <v>831</v>
      </c>
      <c r="Z103" s="20" t="s">
        <v>836</v>
      </c>
      <c r="AA103" s="20" t="s">
        <v>102</v>
      </c>
      <c r="AB103" s="20" t="s">
        <v>755</v>
      </c>
      <c r="AC103" s="19" t="str">
        <f>IF(AB103&lt;&gt;"",IF(NOT(ISNA(INDEX(os!A:A,MATCH(AB103,os!B:B,0)))),INDEX(os!A:A,MATCH(AB103,os!B:B,0)),"0"),"")</f>
        <v/>
      </c>
      <c r="AD103" s="20" t="s">
        <v>830</v>
      </c>
      <c r="AH103" s="93" t="str">
        <f>IF(NOT(ISNA(VLOOKUP(B:B,ResultsTargets!A:A,1,0))),"TRUE","")</f>
        <v>TRUE</v>
      </c>
      <c r="AI103" s="19" t="str">
        <f>IF(ISNA(VLOOKUP(C103,dim_techarea!A:B,2,FALSE)),"",VLOOKUP(C103,dim_techarea!A:B,2,FALSE))</f>
        <v>HTS_INDEX</v>
      </c>
      <c r="AJ103" s="19" t="str">
        <f>IF(ISNA(VLOOKUP(AI103,dim_techarea!B:C,2,FALSE)),"",VLOOKUP(AI103,dim_techarea!B:C,2,FALSE))</f>
        <v>CUblPgOMGaT</v>
      </c>
      <c r="AK103" s="19" t="str">
        <f>IF(ISNA(VLOOKUP(TRIM(G103),dim_targetsresults!A:B,2,FALSE)),"",VLOOKUP(TRIM(G103),dim_targetsresults!A:C,2,FALSE))</f>
        <v>MER Targets</v>
      </c>
      <c r="AL103" s="19" t="str">
        <f>IF(ISNA(VLOOKUP(AK103,dim_targetsresults!B:C,2,FALSE)),"",VLOOKUP(AK103,dim_targetsresults!B:C,2,FALSE))</f>
        <v>W8imnja2Owd</v>
      </c>
      <c r="AM103" s="19" t="str">
        <f>IF(ISNA(VLOOKUP(TRIM(D103),dim_numeratordenominator!A:B,2,FALSE)),"",VLOOKUP(TRIM(D103),dim_numeratordenominator!A:C,2,FALSE))</f>
        <v>Numerator</v>
      </c>
      <c r="AN103" s="19" t="str">
        <f>IF(ISNA(VLOOKUP(AM103,dim_numeratordenominator!B:C,2,FALSE)),"",VLOOKUP(AM103,dim_numeratordenominator!B:C,2,FALSE))</f>
        <v>Som9NRMQqV7</v>
      </c>
      <c r="AO103" s="19" t="str">
        <f>IF(ISNA(VLOOKUP(TRIM(E103),dim_supporttype!A:B,2,FALSE)),"",VLOOKUP(TRIM(E103),dim_supporttype!A:C,2,FALSE))</f>
        <v>TA Narratives</v>
      </c>
      <c r="AP103" s="19" t="str">
        <f>IF(ISNA(VLOOKUP(AO103,dim_supporttype!B:C,2,FALSE)),"",VLOOKUP(AO103,dim_supporttype!B:C,2,FALSE))</f>
        <v>aBZapfNWlIU</v>
      </c>
      <c r="AQ103" s="19" t="str">
        <f>IF(ISNA(VLOOKUP(TRIM(F103),dim_disaggs!A:B,2,FALSE)),"No Disagg",VLOOKUP(TRIM(F103),dim_disaggs!A:B,2,FALSE))</f>
        <v>No Disagg</v>
      </c>
      <c r="AR103" s="19" t="str">
        <f>IF(ISNA(VLOOKUP(AQ103,dim_disaggs!B:C,2,FALSE)),"",VLOOKUP(AQ103,dim_disaggs!B:C,2,FALSE))</f>
        <v>werJlVT6sf3</v>
      </c>
      <c r="AU103" s="72" t="s">
        <v>755</v>
      </c>
      <c r="AV103" s="73" t="s">
        <v>755</v>
      </c>
      <c r="AW103" s="66" t="s">
        <v>755</v>
      </c>
      <c r="AX103" s="66" t="s">
        <v>755</v>
      </c>
      <c r="BA103" s="105" t="str">
        <f t="shared" si="16"/>
        <v/>
      </c>
      <c r="BB103" s="20" t="str">
        <f t="shared" si="17"/>
        <v/>
      </c>
      <c r="BE103" s="75" t="s">
        <v>755</v>
      </c>
      <c r="BF103" s="73" t="s">
        <v>755</v>
      </c>
      <c r="BH103" s="76" t="s">
        <v>755</v>
      </c>
      <c r="BJ103" s="20" t="s">
        <v>755</v>
      </c>
      <c r="BK103" s="55" t="s">
        <v>755</v>
      </c>
      <c r="BL103" s="71" t="s">
        <v>755</v>
      </c>
      <c r="BM103" s="77" t="s">
        <v>755</v>
      </c>
      <c r="BN103" s="78" t="s">
        <v>755</v>
      </c>
      <c r="BO103" s="77" t="s">
        <v>755</v>
      </c>
      <c r="BP103" s="78" t="s">
        <v>755</v>
      </c>
    </row>
    <row r="104" spans="1:68" ht="18" x14ac:dyDescent="0.2">
      <c r="A104" s="22" t="s">
        <v>95</v>
      </c>
      <c r="B104" s="4" t="s">
        <v>20532</v>
      </c>
      <c r="C104" s="22" t="s">
        <v>20490</v>
      </c>
      <c r="D104" s="22" t="s">
        <v>1</v>
      </c>
      <c r="E104" s="22" t="s">
        <v>264</v>
      </c>
      <c r="F104" s="22"/>
      <c r="G104" s="22" t="s">
        <v>20086</v>
      </c>
      <c r="H104" s="22"/>
      <c r="I104" s="19">
        <f t="shared" si="9"/>
        <v>29</v>
      </c>
      <c r="K104" s="74" t="s">
        <v>25398</v>
      </c>
      <c r="L104" s="95" t="str">
        <f>IF(M104&lt;&gt;"",IF(NOT(ISNA(INDEX(cc!B:B,MATCH(M104,cc!A:A,0)))),INDEX(cc!B:B,MATCH(M104,cc!A:A,0)),"0"),"")</f>
        <v>default</v>
      </c>
      <c r="M104" s="97" t="s">
        <v>13</v>
      </c>
      <c r="N104" s="28" t="str">
        <f t="shared" si="10"/>
        <v/>
      </c>
      <c r="O104" s="19" t="str">
        <f t="shared" si="11"/>
        <v>HTS_RECENT (N, DSD_NARRATIVE): HIV recency test</v>
      </c>
      <c r="P104" s="19" t="str">
        <f t="shared" si="12"/>
        <v>HTS_RECENT (N, DSD_NARRATIVE): HIV recency test</v>
      </c>
      <c r="Q104" s="19" t="str">
        <f t="shared" si="13"/>
        <v>HTS_RECENT (N, DSD_NARRATIVE)</v>
      </c>
      <c r="R104" s="19" t="str">
        <f t="shared" si="14"/>
        <v>HTS_RECENT_N_DSD_NARRATIVE</v>
      </c>
      <c r="S104" s="19" t="str">
        <f t="shared" si="15"/>
        <v>HTS_RECENT_N_DSD_NARRATIVE_</v>
      </c>
      <c r="T104" s="19" t="b">
        <f>NOT(ISNA(VLOOKUP(B104,dbcodes!A:B,2,FALSE)))</f>
        <v>1</v>
      </c>
      <c r="U104" s="19" t="str">
        <f>IF(ISNA(VLOOKUP(B104,dbcodes!A:B,2,FALSE)),des!R2188,VLOOKUP(B104,dbcodes!A:B,2,FALSE))</f>
        <v>HTS_RECENT_N_DSD_NARRATIVE</v>
      </c>
      <c r="W104" s="108" t="str">
        <f>IF(ISNA(VLOOKUP(C104,descriptions!A:B,2,FALSE)),des!V2046,IF(G104=" TARGET","Target ","")&amp;VLOOKUP(C104,descriptions!A:B,2,FALSE))</f>
        <v>Number of newly diagnosed HIV-positive persons aged greater than or equal to &gt;_ 15yrs with a test for recent infection result during the reporting period</v>
      </c>
      <c r="X104" s="20" t="s">
        <v>9</v>
      </c>
      <c r="Y104" s="20" t="s">
        <v>831</v>
      </c>
      <c r="Z104" s="20" t="s">
        <v>836</v>
      </c>
      <c r="AA104" s="20" t="s">
        <v>102</v>
      </c>
      <c r="AB104" s="20" t="s">
        <v>755</v>
      </c>
      <c r="AC104" s="19" t="str">
        <f>IF(AB104&lt;&gt;"",IF(NOT(ISNA(INDEX(os!A:A,MATCH(AB104,os!B:B,0)))),INDEX(os!A:A,MATCH(AB104,os!B:B,0)),"0"),"")</f>
        <v/>
      </c>
      <c r="AD104" s="20" t="s">
        <v>830</v>
      </c>
      <c r="AH104" s="93" t="str">
        <f>IF(NOT(ISNA(VLOOKUP(B:B,ResultsTargets!A:A,1,0))),"TRUE","")</f>
        <v>TRUE</v>
      </c>
      <c r="AI104" s="19" t="str">
        <f>IF(ISNA(VLOOKUP(C104,dim_techarea!A:B,2,FALSE)),"",VLOOKUP(C104,dim_techarea!A:B,2,FALSE))</f>
        <v>HTS_RECENT</v>
      </c>
      <c r="AJ104" s="19" t="str">
        <f>IF(ISNA(VLOOKUP(AI104,dim_techarea!B:C,2,FALSE)),"",VLOOKUP(AI104,dim_techarea!B:C,2,FALSE))</f>
        <v>twyHxdQVjMC</v>
      </c>
      <c r="AK104" s="19" t="str">
        <f>IF(ISNA(VLOOKUP(TRIM(G104),dim_targetsresults!A:B,2,FALSE)),"",VLOOKUP(TRIM(G104),dim_targetsresults!A:C,2,FALSE))</f>
        <v>MER Results</v>
      </c>
      <c r="AL104" s="19" t="str">
        <f>IF(ISNA(VLOOKUP(AK104,dim_targetsresults!B:C,2,FALSE)),"",VLOOKUP(AK104,dim_targetsresults!B:C,2,FALSE))</f>
        <v>Jh0jDM5yQ2E</v>
      </c>
      <c r="AM104" s="19" t="str">
        <f>IF(ISNA(VLOOKUP(TRIM(D104),dim_numeratordenominator!A:B,2,FALSE)),"",VLOOKUP(TRIM(D104),dim_numeratordenominator!A:C,2,FALSE))</f>
        <v>Numerator</v>
      </c>
      <c r="AN104" s="19" t="str">
        <f>IF(ISNA(VLOOKUP(AM104,dim_numeratordenominator!B:C,2,FALSE)),"",VLOOKUP(AM104,dim_numeratordenominator!B:C,2,FALSE))</f>
        <v>Som9NRMQqV7</v>
      </c>
      <c r="AO104" s="19" t="str">
        <f>IF(ISNA(VLOOKUP(TRIM(E104),dim_supporttype!A:B,2,FALSE)),"",VLOOKUP(TRIM(E104),dim_supporttype!A:C,2,FALSE))</f>
        <v>DSD Narratives</v>
      </c>
      <c r="AP104" s="19" t="str">
        <f>IF(ISNA(VLOOKUP(AO104,dim_supporttype!B:C,2,FALSE)),"",VLOOKUP(AO104,dim_supporttype!B:C,2,FALSE))</f>
        <v>ySGf8v2q9Rm</v>
      </c>
      <c r="AQ104" s="19" t="str">
        <f>IF(ISNA(VLOOKUP(TRIM(F104),dim_disaggs!A:B,2,FALSE)),"No Disagg",VLOOKUP(TRIM(F104),dim_disaggs!A:B,2,FALSE))</f>
        <v>No Disagg</v>
      </c>
      <c r="AR104" s="19" t="str">
        <f>IF(ISNA(VLOOKUP(AQ104,dim_disaggs!B:C,2,FALSE)),"",VLOOKUP(AQ104,dim_disaggs!B:C,2,FALSE))</f>
        <v>werJlVT6sf3</v>
      </c>
      <c r="AU104" s="72" t="s">
        <v>755</v>
      </c>
      <c r="AV104" s="73" t="s">
        <v>755</v>
      </c>
      <c r="AW104" s="66" t="s">
        <v>755</v>
      </c>
      <c r="AX104" s="66" t="s">
        <v>755</v>
      </c>
      <c r="BA104" s="105" t="str">
        <f t="shared" si="16"/>
        <v/>
      </c>
      <c r="BB104" s="20" t="str">
        <f t="shared" si="17"/>
        <v/>
      </c>
      <c r="BE104" s="75" t="s">
        <v>755</v>
      </c>
      <c r="BF104" s="73" t="s">
        <v>755</v>
      </c>
      <c r="BK104" s="55" t="s">
        <v>755</v>
      </c>
      <c r="BL104" s="71" t="s">
        <v>755</v>
      </c>
      <c r="BM104" s="77" t="s">
        <v>755</v>
      </c>
      <c r="BN104" s="78" t="s">
        <v>755</v>
      </c>
      <c r="BO104" s="77" t="s">
        <v>755</v>
      </c>
      <c r="BP104" s="78" t="s">
        <v>755</v>
      </c>
    </row>
    <row r="105" spans="1:68" ht="18" x14ac:dyDescent="0.2">
      <c r="A105" s="22" t="s">
        <v>95</v>
      </c>
      <c r="B105" s="4" t="s">
        <v>20533</v>
      </c>
      <c r="C105" s="22" t="s">
        <v>20490</v>
      </c>
      <c r="D105" s="22" t="s">
        <v>1</v>
      </c>
      <c r="E105" s="22" t="s">
        <v>265</v>
      </c>
      <c r="F105" s="22"/>
      <c r="G105" s="22" t="s">
        <v>20086</v>
      </c>
      <c r="H105" s="22"/>
      <c r="I105" s="19">
        <f t="shared" si="9"/>
        <v>28</v>
      </c>
      <c r="K105" s="74" t="s">
        <v>25398</v>
      </c>
      <c r="L105" s="95" t="str">
        <f>IF(M105&lt;&gt;"",IF(NOT(ISNA(INDEX(cc!B:B,MATCH(M105,cc!A:A,0)))),INDEX(cc!B:B,MATCH(M105,cc!A:A,0)),"0"),"")</f>
        <v>default</v>
      </c>
      <c r="M105" s="97" t="s">
        <v>13</v>
      </c>
      <c r="N105" s="28" t="str">
        <f t="shared" si="10"/>
        <v/>
      </c>
      <c r="O105" s="19" t="str">
        <f t="shared" si="11"/>
        <v>HTS_RECENT (N, TA_NARRATIVE): HIV recency test</v>
      </c>
      <c r="P105" s="19" t="str">
        <f t="shared" si="12"/>
        <v>HTS_RECENT (N, TA_NARRATIVE): HIV recency test</v>
      </c>
      <c r="Q105" s="19" t="str">
        <f t="shared" si="13"/>
        <v>HTS_RECENT (N, TA_NARRATIVE)</v>
      </c>
      <c r="R105" s="19" t="str">
        <f t="shared" si="14"/>
        <v>HTS_RECENT_N_TA_NARRATIVE</v>
      </c>
      <c r="S105" s="19" t="str">
        <f t="shared" si="15"/>
        <v>HTS_RECENT_N_TA_NARRATIVE_</v>
      </c>
      <c r="T105" s="19" t="b">
        <f>NOT(ISNA(VLOOKUP(B105,dbcodes!A:B,2,FALSE)))</f>
        <v>1</v>
      </c>
      <c r="U105" s="19" t="str">
        <f>IF(ISNA(VLOOKUP(B105,dbcodes!A:B,2,FALSE)),des!R2189,VLOOKUP(B105,dbcodes!A:B,2,FALSE))</f>
        <v>HTS_RECENT_N_TA_NARRATIVE</v>
      </c>
      <c r="W105" s="108" t="str">
        <f>IF(ISNA(VLOOKUP(C105,descriptions!A:B,2,FALSE)),des!V2047,IF(G105=" TARGET","Target ","")&amp;VLOOKUP(C105,descriptions!A:B,2,FALSE))</f>
        <v>Number of newly diagnosed HIV-positive persons aged greater than or equal to &gt;_ 15yrs with a test for recent infection result during the reporting period</v>
      </c>
      <c r="X105" s="20" t="s">
        <v>9</v>
      </c>
      <c r="Y105" s="20" t="s">
        <v>831</v>
      </c>
      <c r="Z105" s="20" t="s">
        <v>836</v>
      </c>
      <c r="AA105" s="20" t="s">
        <v>102</v>
      </c>
      <c r="AB105" s="20" t="s">
        <v>755</v>
      </c>
      <c r="AC105" s="19" t="str">
        <f>IF(AB105&lt;&gt;"",IF(NOT(ISNA(INDEX(os!A:A,MATCH(AB105,os!B:B,0)))),INDEX(os!A:A,MATCH(AB105,os!B:B,0)),"0"),"")</f>
        <v/>
      </c>
      <c r="AD105" s="20" t="s">
        <v>830</v>
      </c>
      <c r="AH105" s="93" t="str">
        <f>IF(NOT(ISNA(VLOOKUP(B:B,ResultsTargets!A:A,1,0))),"TRUE","")</f>
        <v>TRUE</v>
      </c>
      <c r="AI105" s="19" t="str">
        <f>IF(ISNA(VLOOKUP(C105,dim_techarea!A:B,2,FALSE)),"",VLOOKUP(C105,dim_techarea!A:B,2,FALSE))</f>
        <v>HTS_RECENT</v>
      </c>
      <c r="AJ105" s="19" t="str">
        <f>IF(ISNA(VLOOKUP(AI105,dim_techarea!B:C,2,FALSE)),"",VLOOKUP(AI105,dim_techarea!B:C,2,FALSE))</f>
        <v>twyHxdQVjMC</v>
      </c>
      <c r="AK105" s="19" t="str">
        <f>IF(ISNA(VLOOKUP(TRIM(G105),dim_targetsresults!A:B,2,FALSE)),"",VLOOKUP(TRIM(G105),dim_targetsresults!A:C,2,FALSE))</f>
        <v>MER Results</v>
      </c>
      <c r="AL105" s="19" t="str">
        <f>IF(ISNA(VLOOKUP(AK105,dim_targetsresults!B:C,2,FALSE)),"",VLOOKUP(AK105,dim_targetsresults!B:C,2,FALSE))</f>
        <v>Jh0jDM5yQ2E</v>
      </c>
      <c r="AM105" s="19" t="str">
        <f>IF(ISNA(VLOOKUP(TRIM(D105),dim_numeratordenominator!A:B,2,FALSE)),"",VLOOKUP(TRIM(D105),dim_numeratordenominator!A:C,2,FALSE))</f>
        <v>Numerator</v>
      </c>
      <c r="AN105" s="19" t="str">
        <f>IF(ISNA(VLOOKUP(AM105,dim_numeratordenominator!B:C,2,FALSE)),"",VLOOKUP(AM105,dim_numeratordenominator!B:C,2,FALSE))</f>
        <v>Som9NRMQqV7</v>
      </c>
      <c r="AO105" s="19" t="str">
        <f>IF(ISNA(VLOOKUP(TRIM(E105),dim_supporttype!A:B,2,FALSE)),"",VLOOKUP(TRIM(E105),dim_supporttype!A:C,2,FALSE))</f>
        <v>TA Narratives</v>
      </c>
      <c r="AP105" s="19" t="str">
        <f>IF(ISNA(VLOOKUP(AO105,dim_supporttype!B:C,2,FALSE)),"",VLOOKUP(AO105,dim_supporttype!B:C,2,FALSE))</f>
        <v>aBZapfNWlIU</v>
      </c>
      <c r="AQ105" s="19" t="str">
        <f>IF(ISNA(VLOOKUP(TRIM(F105),dim_disaggs!A:B,2,FALSE)),"No Disagg",VLOOKUP(TRIM(F105),dim_disaggs!A:B,2,FALSE))</f>
        <v>No Disagg</v>
      </c>
      <c r="AR105" s="19" t="str">
        <f>IF(ISNA(VLOOKUP(AQ105,dim_disaggs!B:C,2,FALSE)),"",VLOOKUP(AQ105,dim_disaggs!B:C,2,FALSE))</f>
        <v>werJlVT6sf3</v>
      </c>
      <c r="AU105" s="72" t="s">
        <v>755</v>
      </c>
      <c r="AV105" s="73" t="s">
        <v>755</v>
      </c>
      <c r="AW105" s="66" t="s">
        <v>755</v>
      </c>
      <c r="AX105" s="66" t="s">
        <v>755</v>
      </c>
      <c r="BA105" s="105" t="str">
        <f t="shared" si="16"/>
        <v/>
      </c>
      <c r="BB105" s="20" t="str">
        <f t="shared" si="17"/>
        <v/>
      </c>
      <c r="BE105" s="75" t="s">
        <v>755</v>
      </c>
      <c r="BF105" s="73" t="s">
        <v>755</v>
      </c>
      <c r="BK105" s="55" t="s">
        <v>755</v>
      </c>
      <c r="BL105" s="71" t="s">
        <v>755</v>
      </c>
      <c r="BM105" s="77" t="s">
        <v>755</v>
      </c>
      <c r="BN105" s="78" t="s">
        <v>755</v>
      </c>
      <c r="BO105" s="77" t="s">
        <v>755</v>
      </c>
      <c r="BP105" s="78" t="s">
        <v>755</v>
      </c>
    </row>
    <row r="106" spans="1:68" ht="19" x14ac:dyDescent="0.25">
      <c r="A106" s="22" t="s">
        <v>95</v>
      </c>
      <c r="B106" s="20" t="s">
        <v>21340</v>
      </c>
      <c r="C106" s="22" t="s">
        <v>20490</v>
      </c>
      <c r="D106" s="22" t="s">
        <v>1</v>
      </c>
      <c r="E106" s="22" t="s">
        <v>77</v>
      </c>
      <c r="F106" s="22" t="s">
        <v>21553</v>
      </c>
      <c r="G106" s="20" t="s">
        <v>20086</v>
      </c>
      <c r="H106" s="22" t="s">
        <v>21553</v>
      </c>
      <c r="I106" s="19">
        <f t="shared" si="9"/>
        <v>42</v>
      </c>
      <c r="J106" s="20" t="s">
        <v>755</v>
      </c>
      <c r="K106" s="74" t="s">
        <v>25398</v>
      </c>
      <c r="L106" s="95" t="str">
        <f>IF(M106&lt;&gt;"",IF(NOT(ISNA(INDEX(cc!B:B,MATCH(M106,cc!A:A,0)))),INDEX(cc!B:B,MATCH(M106,cc!A:A,0)),"0"),"")</f>
        <v>Key Populations v3, RTRI Result and HIV Status (Positive)</v>
      </c>
      <c r="M106" s="98" t="s">
        <v>21378</v>
      </c>
      <c r="N106" s="28" t="str">
        <f t="shared" si="10"/>
        <v/>
      </c>
      <c r="O106" s="19" t="str">
        <f t="shared" si="11"/>
        <v>HTS_RECENT (N, DSD, KeyPop/RTRI/HIVStatus): HIV recency test</v>
      </c>
      <c r="P106" s="19" t="str">
        <f t="shared" si="12"/>
        <v>HTS_RECENT (N, DSD, KeyPop/RTRI/HIVStatus): HIV recency test</v>
      </c>
      <c r="Q106" s="19" t="str">
        <f t="shared" si="13"/>
        <v>HTS_RECENT (N, DSD, KeyPop/RTRI/HIVStatus)</v>
      </c>
      <c r="R106" s="19" t="str">
        <f t="shared" si="14"/>
        <v>HTS_RECENT_N_DSD_KeyPop_RTRI_HIVStatus</v>
      </c>
      <c r="S106" s="19" t="str">
        <f t="shared" si="15"/>
        <v>HTS_RECENT_N_DSD_KeyPop_RTRI_HIVStatus_</v>
      </c>
      <c r="T106" s="19" t="b">
        <f>NOT(ISNA(VLOOKUP(B106,dbcodes!A:B,2,FALSE)))</f>
        <v>0</v>
      </c>
      <c r="U106" s="19" t="str">
        <f>IF(ISNA(VLOOKUP(B106,dbcodes!A:B,2,FALSE)),des!R2190,VLOOKUP(B106,dbcodes!A:B,2,FALSE))</f>
        <v>TX_UNDETECT_N_DSD_NARRATIVE_TARGET</v>
      </c>
      <c r="W106" s="107" t="str">
        <f>IF(ISNA(VLOOKUP(C106,descriptions!A:B,2,FALSE)),des!V2146,IF(G106=" TARGET","Target ","")&amp;VLOOKUP(C106,descriptions!A:B,2,FALSE))</f>
        <v>Number of newly diagnosed HIV-positive persons aged greater than or equal to &gt;_ 15yrs with a test for recent infection result during the reporting period</v>
      </c>
      <c r="X106" s="20" t="s">
        <v>4</v>
      </c>
      <c r="Y106" s="20" t="s">
        <v>831</v>
      </c>
      <c r="Z106" s="20" t="s">
        <v>836</v>
      </c>
      <c r="AA106" s="20" t="s">
        <v>102</v>
      </c>
      <c r="AB106" s="20" t="s">
        <v>755</v>
      </c>
      <c r="AC106" s="19" t="str">
        <f>IF(AB106&lt;&gt;"",IF(NOT(ISNA(INDEX(os!A:A,MATCH(AB106,os!B:B,0)))),INDEX(os!A:A,MATCH(AB106,os!B:B,0)),"0"),"")</f>
        <v/>
      </c>
      <c r="AD106" s="20" t="s">
        <v>830</v>
      </c>
      <c r="AH106" s="93" t="str">
        <f>IF(NOT(ISNA(VLOOKUP(B:B,ResultsTargets!A:A,1,0))),"TRUE","")</f>
        <v>TRUE</v>
      </c>
      <c r="AI106" s="19" t="str">
        <f>IF(ISNA(VLOOKUP(C106,dim_techarea!A:B,2,FALSE)),"",VLOOKUP(C106,dim_techarea!A:B,2,FALSE))</f>
        <v>HTS_RECENT</v>
      </c>
      <c r="AJ106" s="19" t="str">
        <f>IF(ISNA(VLOOKUP(AI106,dim_techarea!B:C,2,FALSE)),"",VLOOKUP(AI106,dim_techarea!B:C,2,FALSE))</f>
        <v>twyHxdQVjMC</v>
      </c>
      <c r="AK106" s="19" t="str">
        <f>IF(ISNA(VLOOKUP(TRIM(G106),dim_targetsresults!A:B,2,FALSE)),"",VLOOKUP(TRIM(G106),dim_targetsresults!A:C,2,FALSE))</f>
        <v>MER Results</v>
      </c>
      <c r="AL106" s="19" t="str">
        <f>IF(ISNA(VLOOKUP(AK106,dim_targetsresults!B:C,2,FALSE)),"",VLOOKUP(AK106,dim_targetsresults!B:C,2,FALSE))</f>
        <v>Jh0jDM5yQ2E</v>
      </c>
      <c r="AM106" s="19" t="str">
        <f>IF(ISNA(VLOOKUP(TRIM(D106),dim_numeratordenominator!A:B,2,FALSE)),"",VLOOKUP(TRIM(D106),dim_numeratordenominator!A:C,2,FALSE))</f>
        <v>Numerator</v>
      </c>
      <c r="AN106" s="19" t="str">
        <f>IF(ISNA(VLOOKUP(AM106,dim_numeratordenominator!B:C,2,FALSE)),"",VLOOKUP(AM106,dim_numeratordenominator!B:C,2,FALSE))</f>
        <v>Som9NRMQqV7</v>
      </c>
      <c r="AO106" s="19" t="str">
        <f>IF(ISNA(VLOOKUP(TRIM(E106),dim_supporttype!A:B,2,FALSE)),"",VLOOKUP(TRIM(E106),dim_supporttype!A:C,2,FALSE))</f>
        <v>DSD</v>
      </c>
      <c r="AP106" s="19" t="str">
        <f>IF(ISNA(VLOOKUP(AO106,dim_supporttype!B:C,2,FALSE)),"",VLOOKUP(AO106,dim_supporttype!B:C,2,FALSE))</f>
        <v>iM13vdNLWKb</v>
      </c>
      <c r="AQ106" s="19" t="str">
        <f>IF(ISNA(VLOOKUP(TRIM(F106),dim_disaggs!A:B,2,FALSE)),"No Disagg",VLOOKUP(TRIM(F106),dim_disaggs!A:B,2,FALSE))</f>
        <v>KeyPop/RTRI/HIVStatus</v>
      </c>
      <c r="AR106" s="19" t="str">
        <f>IF(ISNA(VLOOKUP(AQ106,dim_disaggs!B:C,2,FALSE)),"",VLOOKUP(AQ106,dim_disaggs!B:C,2,FALSE))</f>
        <v>Q2Olw4aAixZ</v>
      </c>
      <c r="AU106" s="72" t="s">
        <v>755</v>
      </c>
      <c r="AV106" s="73" t="s">
        <v>755</v>
      </c>
      <c r="AW106" s="66" t="s">
        <v>755</v>
      </c>
      <c r="AX106" s="66" t="s">
        <v>755</v>
      </c>
      <c r="BA106" s="105" t="str">
        <f t="shared" si="16"/>
        <v/>
      </c>
      <c r="BB106" s="20" t="str">
        <f t="shared" si="17"/>
        <v/>
      </c>
      <c r="BE106" s="75" t="s">
        <v>755</v>
      </c>
      <c r="BF106" s="73" t="s">
        <v>755</v>
      </c>
      <c r="BG106" s="55" t="s">
        <v>755</v>
      </c>
      <c r="BH106" s="76" t="s">
        <v>755</v>
      </c>
      <c r="BI106" s="20" t="s">
        <v>755</v>
      </c>
      <c r="BJ106" s="20" t="s">
        <v>755</v>
      </c>
      <c r="BK106" s="55" t="s">
        <v>755</v>
      </c>
      <c r="BL106" s="71" t="s">
        <v>755</v>
      </c>
      <c r="BM106" s="77" t="s">
        <v>755</v>
      </c>
      <c r="BN106" s="78" t="s">
        <v>755</v>
      </c>
      <c r="BO106" s="77" t="s">
        <v>755</v>
      </c>
      <c r="BP106" s="78" t="s">
        <v>755</v>
      </c>
    </row>
    <row r="107" spans="1:68" ht="19" x14ac:dyDescent="0.25">
      <c r="A107" s="22" t="s">
        <v>95</v>
      </c>
      <c r="B107" s="20" t="s">
        <v>21341</v>
      </c>
      <c r="C107" s="22" t="s">
        <v>20490</v>
      </c>
      <c r="D107" s="22" t="s">
        <v>1</v>
      </c>
      <c r="E107" s="22" t="s">
        <v>78</v>
      </c>
      <c r="F107" s="22" t="s">
        <v>21553</v>
      </c>
      <c r="G107" s="20" t="s">
        <v>20086</v>
      </c>
      <c r="H107" s="22" t="s">
        <v>21553</v>
      </c>
      <c r="I107" s="19">
        <f t="shared" si="9"/>
        <v>41</v>
      </c>
      <c r="J107" s="20" t="s">
        <v>755</v>
      </c>
      <c r="K107" s="74" t="s">
        <v>25398</v>
      </c>
      <c r="L107" s="95" t="str">
        <f>IF(M107&lt;&gt;"",IF(NOT(ISNA(INDEX(cc!B:B,MATCH(M107,cc!A:A,0)))),INDEX(cc!B:B,MATCH(M107,cc!A:A,0)),"0"),"")</f>
        <v>Key Populations v3, RTRI Result and HIV Status (Positive)</v>
      </c>
      <c r="M107" s="98" t="s">
        <v>21378</v>
      </c>
      <c r="N107" s="28" t="str">
        <f t="shared" si="10"/>
        <v/>
      </c>
      <c r="O107" s="19" t="str">
        <f t="shared" si="11"/>
        <v>HTS_RECENT (N, TA, KeyPop/RTRI/HIVStatus): HIV recency test</v>
      </c>
      <c r="P107" s="19" t="str">
        <f t="shared" si="12"/>
        <v>HTS_RECENT (N, TA, KeyPop/RTRI/HIVStatus): HIV recency test</v>
      </c>
      <c r="Q107" s="19" t="str">
        <f t="shared" si="13"/>
        <v>HTS_RECENT (N, TA, KeyPop/RTRI/HIVStatus)</v>
      </c>
      <c r="R107" s="19" t="str">
        <f t="shared" si="14"/>
        <v>HTS_RECENT_N_TA_KeyPop_RTRI_HIVStatus</v>
      </c>
      <c r="S107" s="19" t="str">
        <f t="shared" si="15"/>
        <v>HTS_RECENT_N_TA_KeyPop_RTRI_HIVStatus_</v>
      </c>
      <c r="T107" s="19" t="b">
        <f>NOT(ISNA(VLOOKUP(B107,dbcodes!A:B,2,FALSE)))</f>
        <v>0</v>
      </c>
      <c r="U107" s="19" t="str">
        <f>IF(ISNA(VLOOKUP(B107,dbcodes!A:B,2,FALSE)),des!R2191,VLOOKUP(B107,dbcodes!A:B,2,FALSE))</f>
        <v>TX_UNDETECT_N_TA_NARRATIVE_TARGET</v>
      </c>
      <c r="W107" s="107" t="str">
        <f>IF(ISNA(VLOOKUP(C107,descriptions!A:B,2,FALSE)),des!V2147,IF(G107=" TARGET","Target ","")&amp;VLOOKUP(C107,descriptions!A:B,2,FALSE))</f>
        <v>Number of newly diagnosed HIV-positive persons aged greater than or equal to &gt;_ 15yrs with a test for recent infection result during the reporting period</v>
      </c>
      <c r="X107" s="20" t="s">
        <v>4</v>
      </c>
      <c r="Y107" s="20" t="s">
        <v>831</v>
      </c>
      <c r="Z107" s="20" t="s">
        <v>836</v>
      </c>
      <c r="AA107" s="20" t="s">
        <v>102</v>
      </c>
      <c r="AB107" s="20" t="s">
        <v>755</v>
      </c>
      <c r="AC107" s="19" t="str">
        <f>IF(AB107&lt;&gt;"",IF(NOT(ISNA(INDEX(os!A:A,MATCH(AB107,os!B:B,0)))),INDEX(os!A:A,MATCH(AB107,os!B:B,0)),"0"),"")</f>
        <v/>
      </c>
      <c r="AD107" s="20" t="s">
        <v>830</v>
      </c>
      <c r="AH107" s="93" t="str">
        <f>IF(NOT(ISNA(VLOOKUP(B:B,ResultsTargets!A:A,1,0))),"TRUE","")</f>
        <v>TRUE</v>
      </c>
      <c r="AI107" s="19" t="str">
        <f>IF(ISNA(VLOOKUP(C107,dim_techarea!A:B,2,FALSE)),"",VLOOKUP(C107,dim_techarea!A:B,2,FALSE))</f>
        <v>HTS_RECENT</v>
      </c>
      <c r="AJ107" s="19" t="str">
        <f>IF(ISNA(VLOOKUP(AI107,dim_techarea!B:C,2,FALSE)),"",VLOOKUP(AI107,dim_techarea!B:C,2,FALSE))</f>
        <v>twyHxdQVjMC</v>
      </c>
      <c r="AK107" s="19" t="str">
        <f>IF(ISNA(VLOOKUP(TRIM(G107),dim_targetsresults!A:B,2,FALSE)),"",VLOOKUP(TRIM(G107),dim_targetsresults!A:C,2,FALSE))</f>
        <v>MER Results</v>
      </c>
      <c r="AL107" s="19" t="str">
        <f>IF(ISNA(VLOOKUP(AK107,dim_targetsresults!B:C,2,FALSE)),"",VLOOKUP(AK107,dim_targetsresults!B:C,2,FALSE))</f>
        <v>Jh0jDM5yQ2E</v>
      </c>
      <c r="AM107" s="19" t="str">
        <f>IF(ISNA(VLOOKUP(TRIM(D107),dim_numeratordenominator!A:B,2,FALSE)),"",VLOOKUP(TRIM(D107),dim_numeratordenominator!A:C,2,FALSE))</f>
        <v>Numerator</v>
      </c>
      <c r="AN107" s="19" t="str">
        <f>IF(ISNA(VLOOKUP(AM107,dim_numeratordenominator!B:C,2,FALSE)),"",VLOOKUP(AM107,dim_numeratordenominator!B:C,2,FALSE))</f>
        <v>Som9NRMQqV7</v>
      </c>
      <c r="AO107" s="19" t="str">
        <f>IF(ISNA(VLOOKUP(TRIM(E107),dim_supporttype!A:B,2,FALSE)),"",VLOOKUP(TRIM(E107),dim_supporttype!A:C,2,FALSE))</f>
        <v>TA</v>
      </c>
      <c r="AP107" s="19" t="str">
        <f>IF(ISNA(VLOOKUP(AO107,dim_supporttype!B:C,2,FALSE)),"",VLOOKUP(AO107,dim_supporttype!B:C,2,FALSE))</f>
        <v>cRAGKdWIDn4</v>
      </c>
      <c r="AQ107" s="19" t="str">
        <f>IF(ISNA(VLOOKUP(TRIM(F107),dim_disaggs!A:B,2,FALSE)),"No Disagg",VLOOKUP(TRIM(F107),dim_disaggs!A:B,2,FALSE))</f>
        <v>KeyPop/RTRI/HIVStatus</v>
      </c>
      <c r="AR107" s="19" t="str">
        <f>IF(ISNA(VLOOKUP(AQ107,dim_disaggs!B:C,2,FALSE)),"",VLOOKUP(AQ107,dim_disaggs!B:C,2,FALSE))</f>
        <v>Q2Olw4aAixZ</v>
      </c>
      <c r="AU107" s="72" t="s">
        <v>755</v>
      </c>
      <c r="AV107" s="73" t="s">
        <v>755</v>
      </c>
      <c r="AW107" s="66" t="s">
        <v>755</v>
      </c>
      <c r="AX107" s="66" t="s">
        <v>755</v>
      </c>
      <c r="BA107" s="105" t="str">
        <f t="shared" si="16"/>
        <v/>
      </c>
      <c r="BB107" s="20" t="str">
        <f t="shared" si="17"/>
        <v/>
      </c>
      <c r="BE107" s="75" t="s">
        <v>755</v>
      </c>
      <c r="BF107" s="73" t="s">
        <v>755</v>
      </c>
      <c r="BG107" s="55" t="s">
        <v>755</v>
      </c>
      <c r="BH107" s="76" t="s">
        <v>755</v>
      </c>
      <c r="BI107" s="20" t="s">
        <v>755</v>
      </c>
      <c r="BJ107" s="20" t="s">
        <v>755</v>
      </c>
      <c r="BK107" s="55" t="s">
        <v>755</v>
      </c>
      <c r="BL107" s="71" t="s">
        <v>755</v>
      </c>
      <c r="BM107" s="77" t="s">
        <v>755</v>
      </c>
      <c r="BN107" s="78" t="s">
        <v>755</v>
      </c>
      <c r="BO107" s="77" t="s">
        <v>755</v>
      </c>
      <c r="BP107" s="78" t="s">
        <v>755</v>
      </c>
    </row>
    <row r="108" spans="1:68" ht="19" x14ac:dyDescent="0.25">
      <c r="A108" s="22" t="s">
        <v>95</v>
      </c>
      <c r="B108" s="20" t="s">
        <v>21342</v>
      </c>
      <c r="C108" s="22" t="s">
        <v>20490</v>
      </c>
      <c r="D108" s="22" t="s">
        <v>1</v>
      </c>
      <c r="E108" s="22" t="s">
        <v>77</v>
      </c>
      <c r="F108" s="22" t="s">
        <v>21554</v>
      </c>
      <c r="G108" s="20" t="s">
        <v>20086</v>
      </c>
      <c r="H108" s="22" t="s">
        <v>21555</v>
      </c>
      <c r="I108" s="19">
        <f t="shared" si="9"/>
        <v>43</v>
      </c>
      <c r="J108" s="20" t="s">
        <v>755</v>
      </c>
      <c r="K108" s="74" t="s">
        <v>25398</v>
      </c>
      <c r="L108" s="95" t="str">
        <f>IF(M108&lt;&gt;"",IF(NOT(ISNA(INDEX(cc!B:B,MATCH(M108,cc!A:A,0)))),INDEX(cc!B:B,MATCH(M108,cc!A:A,0)),"0"),"")</f>
        <v>Key Populations v3, Confirmed Recency Result and HIV Status (Positive)</v>
      </c>
      <c r="M108" s="98" t="s">
        <v>25365</v>
      </c>
      <c r="N108" s="28" t="str">
        <f t="shared" si="10"/>
        <v/>
      </c>
      <c r="O108" s="19" t="str">
        <f t="shared" si="11"/>
        <v>HTS_RECENT (N, DSD, KeyPop/Confirmatory/HIVStatus): HIV recency test</v>
      </c>
      <c r="P108" s="19" t="str">
        <f t="shared" si="12"/>
        <v>HTS_RECENT (N, DSD, KeyPop/Confirmatory/HIVStatus): HIV recency test</v>
      </c>
      <c r="Q108" s="19" t="str">
        <f t="shared" si="13"/>
        <v>HTS_RECENT (N, DSD, KPop/Confirm/HIVStatus)</v>
      </c>
      <c r="R108" s="19" t="str">
        <f t="shared" si="14"/>
        <v>HTS_RECENT_N_DSD_KPop_Confirm_HIVStatus</v>
      </c>
      <c r="S108" s="19" t="str">
        <f t="shared" si="15"/>
        <v>HTS_RECENT_N_DSD_KPop_Confirm_HIVStatus_</v>
      </c>
      <c r="T108" s="19" t="b">
        <f>NOT(ISNA(VLOOKUP(B108,dbcodes!A:B,2,FALSE)))</f>
        <v>0</v>
      </c>
      <c r="U108" s="19" t="str">
        <f>IF(ISNA(VLOOKUP(B108,dbcodes!A:B,2,FALSE)),des!R2192,VLOOKUP(B108,dbcodes!A:B,2,FALSE))</f>
        <v>TX_VIRAL_D_DSD</v>
      </c>
      <c r="W108" s="107" t="str">
        <f>IF(ISNA(VLOOKUP(C108,descriptions!A:B,2,FALSE)),des!V2148,IF(G108=" TARGET","Target ","")&amp;VLOOKUP(C108,descriptions!A:B,2,FALSE))</f>
        <v>Number of newly diagnosed HIV-positive persons aged greater than or equal to &gt;_ 15yrs with a test for recent infection result during the reporting period</v>
      </c>
      <c r="X108" s="20" t="s">
        <v>4</v>
      </c>
      <c r="Y108" s="20" t="s">
        <v>831</v>
      </c>
      <c r="Z108" s="20" t="s">
        <v>836</v>
      </c>
      <c r="AA108" s="20" t="s">
        <v>102</v>
      </c>
      <c r="AB108" s="20" t="s">
        <v>755</v>
      </c>
      <c r="AC108" s="19" t="str">
        <f>IF(AB108&lt;&gt;"",IF(NOT(ISNA(INDEX(os!A:A,MATCH(AB108,os!B:B,0)))),INDEX(os!A:A,MATCH(AB108,os!B:B,0)),"0"),"")</f>
        <v/>
      </c>
      <c r="AD108" s="20" t="s">
        <v>830</v>
      </c>
      <c r="AH108" s="93" t="str">
        <f>IF(NOT(ISNA(VLOOKUP(B:B,ResultsTargets!A:A,1,0))),"TRUE","")</f>
        <v>TRUE</v>
      </c>
      <c r="AI108" s="19" t="str">
        <f>IF(ISNA(VLOOKUP(C108,dim_techarea!A:B,2,FALSE)),"",VLOOKUP(C108,dim_techarea!A:B,2,FALSE))</f>
        <v>HTS_RECENT</v>
      </c>
      <c r="AJ108" s="19" t="str">
        <f>IF(ISNA(VLOOKUP(AI108,dim_techarea!B:C,2,FALSE)),"",VLOOKUP(AI108,dim_techarea!B:C,2,FALSE))</f>
        <v>twyHxdQVjMC</v>
      </c>
      <c r="AK108" s="19" t="str">
        <f>IF(ISNA(VLOOKUP(TRIM(G108),dim_targetsresults!A:B,2,FALSE)),"",VLOOKUP(TRIM(G108),dim_targetsresults!A:C,2,FALSE))</f>
        <v>MER Results</v>
      </c>
      <c r="AL108" s="19" t="str">
        <f>IF(ISNA(VLOOKUP(AK108,dim_targetsresults!B:C,2,FALSE)),"",VLOOKUP(AK108,dim_targetsresults!B:C,2,FALSE))</f>
        <v>Jh0jDM5yQ2E</v>
      </c>
      <c r="AM108" s="19" t="str">
        <f>IF(ISNA(VLOOKUP(TRIM(D108),dim_numeratordenominator!A:B,2,FALSE)),"",VLOOKUP(TRIM(D108),dim_numeratordenominator!A:C,2,FALSE))</f>
        <v>Numerator</v>
      </c>
      <c r="AN108" s="19" t="str">
        <f>IF(ISNA(VLOOKUP(AM108,dim_numeratordenominator!B:C,2,FALSE)),"",VLOOKUP(AM108,dim_numeratordenominator!B:C,2,FALSE))</f>
        <v>Som9NRMQqV7</v>
      </c>
      <c r="AO108" s="19" t="str">
        <f>IF(ISNA(VLOOKUP(TRIM(E108),dim_supporttype!A:B,2,FALSE)),"",VLOOKUP(TRIM(E108),dim_supporttype!A:C,2,FALSE))</f>
        <v>DSD</v>
      </c>
      <c r="AP108" s="19" t="str">
        <f>IF(ISNA(VLOOKUP(AO108,dim_supporttype!B:C,2,FALSE)),"",VLOOKUP(AO108,dim_supporttype!B:C,2,FALSE))</f>
        <v>iM13vdNLWKb</v>
      </c>
      <c r="AQ108" s="19" t="str">
        <f>IF(ISNA(VLOOKUP(TRIM(F108),dim_disaggs!A:B,2,FALSE)),"No Disagg",VLOOKUP(TRIM(F108),dim_disaggs!A:B,2,FALSE))</f>
        <v>KeyPop/Confirmatory/HIVStatus</v>
      </c>
      <c r="AR108" s="19" t="str">
        <f>IF(ISNA(VLOOKUP(AQ108,dim_disaggs!B:C,2,FALSE)),"",VLOOKUP(AQ108,dim_disaggs!B:C,2,FALSE))</f>
        <v>ukYajUPNjbH</v>
      </c>
      <c r="AU108" s="72" t="s">
        <v>755</v>
      </c>
      <c r="AV108" s="73" t="s">
        <v>755</v>
      </c>
      <c r="AW108" s="66" t="s">
        <v>755</v>
      </c>
      <c r="AX108" s="66" t="s">
        <v>755</v>
      </c>
      <c r="BA108" s="105" t="str">
        <f t="shared" si="16"/>
        <v/>
      </c>
      <c r="BB108" s="20" t="str">
        <f t="shared" si="17"/>
        <v/>
      </c>
      <c r="BE108" s="75" t="s">
        <v>755</v>
      </c>
      <c r="BF108" s="73" t="s">
        <v>755</v>
      </c>
      <c r="BG108" s="55" t="s">
        <v>755</v>
      </c>
      <c r="BH108" s="76" t="s">
        <v>755</v>
      </c>
      <c r="BI108" s="20" t="s">
        <v>755</v>
      </c>
      <c r="BJ108" s="20" t="s">
        <v>755</v>
      </c>
      <c r="BK108" s="55" t="s">
        <v>755</v>
      </c>
      <c r="BL108" s="71" t="s">
        <v>755</v>
      </c>
      <c r="BM108" s="77" t="s">
        <v>755</v>
      </c>
      <c r="BN108" s="78" t="s">
        <v>755</v>
      </c>
      <c r="BO108" s="77" t="s">
        <v>755</v>
      </c>
      <c r="BP108" s="78" t="s">
        <v>755</v>
      </c>
    </row>
    <row r="109" spans="1:68" ht="19" x14ac:dyDescent="0.25">
      <c r="A109" s="22" t="s">
        <v>95</v>
      </c>
      <c r="B109" s="20" t="s">
        <v>21343</v>
      </c>
      <c r="C109" s="22" t="s">
        <v>20490</v>
      </c>
      <c r="D109" s="22" t="s">
        <v>1</v>
      </c>
      <c r="E109" s="22" t="s">
        <v>78</v>
      </c>
      <c r="F109" s="22" t="s">
        <v>21554</v>
      </c>
      <c r="G109" s="20" t="s">
        <v>20086</v>
      </c>
      <c r="H109" s="22" t="s">
        <v>21555</v>
      </c>
      <c r="I109" s="19">
        <f t="shared" si="9"/>
        <v>42</v>
      </c>
      <c r="J109" s="20" t="s">
        <v>755</v>
      </c>
      <c r="K109" s="74" t="s">
        <v>25398</v>
      </c>
      <c r="L109" s="95" t="str">
        <f>IF(M109&lt;&gt;"",IF(NOT(ISNA(INDEX(cc!B:B,MATCH(M109,cc!A:A,0)))),INDEX(cc!B:B,MATCH(M109,cc!A:A,0)),"0"),"")</f>
        <v>Key Populations v3, Confirmed Recency Result and HIV Status (Positive)</v>
      </c>
      <c r="M109" s="98" t="s">
        <v>25365</v>
      </c>
      <c r="N109" s="28" t="str">
        <f t="shared" si="10"/>
        <v/>
      </c>
      <c r="O109" s="19" t="str">
        <f t="shared" si="11"/>
        <v>HTS_RECENT (N, TA, KeyPop/Confirmatory/HIVStatus): HIV recency test</v>
      </c>
      <c r="P109" s="19" t="str">
        <f t="shared" si="12"/>
        <v>HTS_RECENT (N, TA, KeyPop/Confirmatory/HIVStatus): HIV recency test</v>
      </c>
      <c r="Q109" s="19" t="str">
        <f t="shared" si="13"/>
        <v>HTS_RECENT (N, TA, KPop/Confirm/HIVStatus)</v>
      </c>
      <c r="R109" s="19" t="str">
        <f t="shared" si="14"/>
        <v>HTS_RECENT_N_TA_KPop_Confirm_HIVStatus</v>
      </c>
      <c r="S109" s="19" t="str">
        <f t="shared" si="15"/>
        <v>HTS_RECENT_N_TA_KPop_Confirm_HIVStatus_</v>
      </c>
      <c r="T109" s="19" t="b">
        <f>NOT(ISNA(VLOOKUP(B109,dbcodes!A:B,2,FALSE)))</f>
        <v>0</v>
      </c>
      <c r="U109" s="19" t="str">
        <f>IF(ISNA(VLOOKUP(B109,dbcodes!A:B,2,FALSE)),des!R2193,VLOOKUP(B109,dbcodes!A:B,2,FALSE))</f>
        <v>TX_VIRAL_D_TA</v>
      </c>
      <c r="W109" s="107" t="str">
        <f>IF(ISNA(VLOOKUP(C109,descriptions!A:B,2,FALSE)),des!V2149,IF(G109=" TARGET","Target ","")&amp;VLOOKUP(C109,descriptions!A:B,2,FALSE))</f>
        <v>Number of newly diagnosed HIV-positive persons aged greater than or equal to &gt;_ 15yrs with a test for recent infection result during the reporting period</v>
      </c>
      <c r="X109" s="20" t="s">
        <v>4</v>
      </c>
      <c r="Y109" s="20" t="s">
        <v>831</v>
      </c>
      <c r="Z109" s="20" t="s">
        <v>836</v>
      </c>
      <c r="AA109" s="20" t="s">
        <v>102</v>
      </c>
      <c r="AB109" s="20" t="s">
        <v>755</v>
      </c>
      <c r="AC109" s="19" t="str">
        <f>IF(AB109&lt;&gt;"",IF(NOT(ISNA(INDEX(os!A:A,MATCH(AB109,os!B:B,0)))),INDEX(os!A:A,MATCH(AB109,os!B:B,0)),"0"),"")</f>
        <v/>
      </c>
      <c r="AD109" s="20" t="s">
        <v>830</v>
      </c>
      <c r="AH109" s="93" t="str">
        <f>IF(NOT(ISNA(VLOOKUP(B:B,ResultsTargets!A:A,1,0))),"TRUE","")</f>
        <v>TRUE</v>
      </c>
      <c r="AI109" s="19" t="str">
        <f>IF(ISNA(VLOOKUP(C109,dim_techarea!A:B,2,FALSE)),"",VLOOKUP(C109,dim_techarea!A:B,2,FALSE))</f>
        <v>HTS_RECENT</v>
      </c>
      <c r="AJ109" s="19" t="str">
        <f>IF(ISNA(VLOOKUP(AI109,dim_techarea!B:C,2,FALSE)),"",VLOOKUP(AI109,dim_techarea!B:C,2,FALSE))</f>
        <v>twyHxdQVjMC</v>
      </c>
      <c r="AK109" s="19" t="str">
        <f>IF(ISNA(VLOOKUP(TRIM(G109),dim_targetsresults!A:B,2,FALSE)),"",VLOOKUP(TRIM(G109),dim_targetsresults!A:C,2,FALSE))</f>
        <v>MER Results</v>
      </c>
      <c r="AL109" s="19" t="str">
        <f>IF(ISNA(VLOOKUP(AK109,dim_targetsresults!B:C,2,FALSE)),"",VLOOKUP(AK109,dim_targetsresults!B:C,2,FALSE))</f>
        <v>Jh0jDM5yQ2E</v>
      </c>
      <c r="AM109" s="19" t="str">
        <f>IF(ISNA(VLOOKUP(TRIM(D109),dim_numeratordenominator!A:B,2,FALSE)),"",VLOOKUP(TRIM(D109),dim_numeratordenominator!A:C,2,FALSE))</f>
        <v>Numerator</v>
      </c>
      <c r="AN109" s="19" t="str">
        <f>IF(ISNA(VLOOKUP(AM109,dim_numeratordenominator!B:C,2,FALSE)),"",VLOOKUP(AM109,dim_numeratordenominator!B:C,2,FALSE))</f>
        <v>Som9NRMQqV7</v>
      </c>
      <c r="AO109" s="19" t="str">
        <f>IF(ISNA(VLOOKUP(TRIM(E109),dim_supporttype!A:B,2,FALSE)),"",VLOOKUP(TRIM(E109),dim_supporttype!A:C,2,FALSE))</f>
        <v>TA</v>
      </c>
      <c r="AP109" s="19" t="str">
        <f>IF(ISNA(VLOOKUP(AO109,dim_supporttype!B:C,2,FALSE)),"",VLOOKUP(AO109,dim_supporttype!B:C,2,FALSE))</f>
        <v>cRAGKdWIDn4</v>
      </c>
      <c r="AQ109" s="19" t="str">
        <f>IF(ISNA(VLOOKUP(TRIM(F109),dim_disaggs!A:B,2,FALSE)),"No Disagg",VLOOKUP(TRIM(F109),dim_disaggs!A:B,2,FALSE))</f>
        <v>KeyPop/Confirmatory/HIVStatus</v>
      </c>
      <c r="AR109" s="19" t="str">
        <f>IF(ISNA(VLOOKUP(AQ109,dim_disaggs!B:C,2,FALSE)),"",VLOOKUP(AQ109,dim_disaggs!B:C,2,FALSE))</f>
        <v>ukYajUPNjbH</v>
      </c>
      <c r="AU109" s="72" t="s">
        <v>755</v>
      </c>
      <c r="AV109" s="73" t="s">
        <v>755</v>
      </c>
      <c r="AW109" s="66" t="s">
        <v>755</v>
      </c>
      <c r="AX109" s="66" t="s">
        <v>755</v>
      </c>
      <c r="BA109" s="105" t="str">
        <f t="shared" si="16"/>
        <v/>
      </c>
      <c r="BB109" s="20" t="str">
        <f t="shared" si="17"/>
        <v/>
      </c>
      <c r="BE109" s="75" t="s">
        <v>755</v>
      </c>
      <c r="BF109" s="73" t="s">
        <v>755</v>
      </c>
      <c r="BG109" s="55" t="s">
        <v>755</v>
      </c>
      <c r="BH109" s="76" t="s">
        <v>755</v>
      </c>
      <c r="BI109" s="20" t="s">
        <v>755</v>
      </c>
      <c r="BJ109" s="20" t="s">
        <v>755</v>
      </c>
      <c r="BK109" s="55" t="s">
        <v>755</v>
      </c>
      <c r="BL109" s="71" t="s">
        <v>755</v>
      </c>
      <c r="BM109" s="77" t="s">
        <v>755</v>
      </c>
      <c r="BN109" s="78" t="s">
        <v>755</v>
      </c>
      <c r="BO109" s="77" t="s">
        <v>755</v>
      </c>
      <c r="BP109" s="78" t="s">
        <v>755</v>
      </c>
    </row>
    <row r="110" spans="1:68" ht="19" x14ac:dyDescent="0.25">
      <c r="A110" s="22" t="s">
        <v>95</v>
      </c>
      <c r="B110" s="4" t="s">
        <v>21344</v>
      </c>
      <c r="C110" s="22" t="s">
        <v>20490</v>
      </c>
      <c r="D110" s="22" t="s">
        <v>1</v>
      </c>
      <c r="E110" s="22" t="s">
        <v>77</v>
      </c>
      <c r="F110" s="22" t="s">
        <v>21381</v>
      </c>
      <c r="G110" s="20" t="s">
        <v>20086</v>
      </c>
      <c r="H110" s="22" t="s">
        <v>21382</v>
      </c>
      <c r="I110" s="19">
        <f t="shared" si="9"/>
        <v>47</v>
      </c>
      <c r="J110" s="20" t="s">
        <v>755</v>
      </c>
      <c r="K110" s="74" t="s">
        <v>25398</v>
      </c>
      <c r="L110" s="95" t="str">
        <f>IF(M110&lt;&gt;"",IF(NOT(ISNA(INDEX(cc!B:B,MATCH(M110,cc!A:A,0)))),INDEX(cc!B:B,MATCH(M110,cc!A:A,0)),"0"),"")</f>
        <v>Age (15-50+-uk, 8), Sex, RTRI Result and HIV Status (Positive)</v>
      </c>
      <c r="M110" s="102" t="s">
        <v>21379</v>
      </c>
      <c r="N110" s="28" t="str">
        <f t="shared" si="10"/>
        <v/>
      </c>
      <c r="O110" s="19" t="str">
        <f t="shared" si="11"/>
        <v>HTS_RECENT (N, DSD, Index/Age/Sex/RTRI/HIVStatus): HIV recency test</v>
      </c>
      <c r="P110" s="19" t="str">
        <f t="shared" si="12"/>
        <v>HTS_RECENT (N, DSD, Index/Age/Sex/RTRI/HIVStatus): HIV recency test</v>
      </c>
      <c r="Q110" s="19" t="str">
        <f t="shared" si="13"/>
        <v>HTS_RECENT (N, DSD, Index/Age/Sex/RTRI/HIVStat)</v>
      </c>
      <c r="R110" s="19" t="str">
        <f t="shared" si="14"/>
        <v>HTS_RECENT_N_DSD_Index_Age_Sex_RTRI_HIVStat</v>
      </c>
      <c r="S110" s="19" t="str">
        <f t="shared" si="15"/>
        <v>HTS_RECENT_N_DSD_Index_Age_Sex_RTRI_HIVStat_</v>
      </c>
      <c r="T110" s="19" t="b">
        <f>NOT(ISNA(VLOOKUP(B110,dbcodes!A:B,2,FALSE)))</f>
        <v>0</v>
      </c>
      <c r="U110" s="19" t="str">
        <f>IF(ISNA(VLOOKUP(B110,dbcodes!A:B,2,FALSE)),des!R2194,VLOOKUP(B110,dbcodes!A:B,2,FALSE))</f>
        <v>TX_VIRAL_N_DSD_Age_Sex</v>
      </c>
      <c r="W110" s="107" t="str">
        <f>IF(ISNA(VLOOKUP(C110,descriptions!A:B,2,FALSE)),des!V2150,IF(G110=" TARGET","Target ","")&amp;VLOOKUP(C110,descriptions!A:B,2,FALSE))</f>
        <v>Number of newly diagnosed HIV-positive persons aged greater than or equal to &gt;_ 15yrs with a test for recent infection result during the reporting period</v>
      </c>
      <c r="X110" s="20" t="s">
        <v>4</v>
      </c>
      <c r="Y110" s="20" t="s">
        <v>831</v>
      </c>
      <c r="Z110" s="20" t="s">
        <v>836</v>
      </c>
      <c r="AA110" s="20" t="s">
        <v>102</v>
      </c>
      <c r="AB110" s="20" t="s">
        <v>755</v>
      </c>
      <c r="AC110" s="19" t="str">
        <f>IF(AB110&lt;&gt;"",IF(NOT(ISNA(INDEX(os!A:A,MATCH(AB110,os!B:B,0)))),INDEX(os!A:A,MATCH(AB110,os!B:B,0)),"0"),"")</f>
        <v/>
      </c>
      <c r="AD110" s="20" t="s">
        <v>830</v>
      </c>
      <c r="AH110" s="93" t="str">
        <f>IF(NOT(ISNA(VLOOKUP(B:B,ResultsTargets!A:A,1,0))),"TRUE","")</f>
        <v>TRUE</v>
      </c>
      <c r="AI110" s="19" t="str">
        <f>IF(ISNA(VLOOKUP(C110,dim_techarea!A:B,2,FALSE)),"",VLOOKUP(C110,dim_techarea!A:B,2,FALSE))</f>
        <v>HTS_RECENT</v>
      </c>
      <c r="AJ110" s="19" t="str">
        <f>IF(ISNA(VLOOKUP(AI110,dim_techarea!B:C,2,FALSE)),"",VLOOKUP(AI110,dim_techarea!B:C,2,FALSE))</f>
        <v>twyHxdQVjMC</v>
      </c>
      <c r="AK110" s="19" t="str">
        <f>IF(ISNA(VLOOKUP(TRIM(G110),dim_targetsresults!A:B,2,FALSE)),"",VLOOKUP(TRIM(G110),dim_targetsresults!A:C,2,FALSE))</f>
        <v>MER Results</v>
      </c>
      <c r="AL110" s="19" t="str">
        <f>IF(ISNA(VLOOKUP(AK110,dim_targetsresults!B:C,2,FALSE)),"",VLOOKUP(AK110,dim_targetsresults!B:C,2,FALSE))</f>
        <v>Jh0jDM5yQ2E</v>
      </c>
      <c r="AM110" s="19" t="str">
        <f>IF(ISNA(VLOOKUP(TRIM(D110),dim_numeratordenominator!A:B,2,FALSE)),"",VLOOKUP(TRIM(D110),dim_numeratordenominator!A:C,2,FALSE))</f>
        <v>Numerator</v>
      </c>
      <c r="AN110" s="19" t="str">
        <f>IF(ISNA(VLOOKUP(AM110,dim_numeratordenominator!B:C,2,FALSE)),"",VLOOKUP(AM110,dim_numeratordenominator!B:C,2,FALSE))</f>
        <v>Som9NRMQqV7</v>
      </c>
      <c r="AO110" s="19" t="str">
        <f>IF(ISNA(VLOOKUP(TRIM(E110),dim_supporttype!A:B,2,FALSE)),"",VLOOKUP(TRIM(E110),dim_supporttype!A:C,2,FALSE))</f>
        <v>DSD</v>
      </c>
      <c r="AP110" s="19" t="str">
        <f>IF(ISNA(VLOOKUP(AO110,dim_supporttype!B:C,2,FALSE)),"",VLOOKUP(AO110,dim_supporttype!B:C,2,FALSE))</f>
        <v>iM13vdNLWKb</v>
      </c>
      <c r="AQ110" s="19" t="str">
        <f>IF(ISNA(VLOOKUP(TRIM(F110),dim_disaggs!A:B,2,FALSE)),"No Disagg",VLOOKUP(TRIM(F110),dim_disaggs!A:B,2,FALSE))</f>
        <v>Index/Age/Sex/RTRI/HIVStatus</v>
      </c>
      <c r="AR110" s="19" t="str">
        <f>IF(ISNA(VLOOKUP(AQ110,dim_disaggs!B:C,2,FALSE)),"",VLOOKUP(AQ110,dim_disaggs!B:C,2,FALSE))</f>
        <v>cjhP61bmlAo</v>
      </c>
      <c r="AU110" s="72" t="s">
        <v>755</v>
      </c>
      <c r="AV110" s="73" t="s">
        <v>755</v>
      </c>
      <c r="AW110" s="65"/>
      <c r="BA110" s="105" t="str">
        <f t="shared" si="16"/>
        <v>Top Level Numerator</v>
      </c>
      <c r="BB110" s="20" t="str">
        <f t="shared" si="17"/>
        <v>PE5QVF0w4xj</v>
      </c>
      <c r="BE110" s="75" t="s">
        <v>755</v>
      </c>
      <c r="BF110" s="73" t="s">
        <v>755</v>
      </c>
      <c r="BG110" s="55" t="s">
        <v>755</v>
      </c>
      <c r="BH110" s="76" t="s">
        <v>755</v>
      </c>
      <c r="BI110" s="20" t="s">
        <v>755</v>
      </c>
      <c r="BJ110" s="20" t="s">
        <v>755</v>
      </c>
      <c r="BK110" s="55" t="s">
        <v>755</v>
      </c>
      <c r="BL110" s="71" t="s">
        <v>755</v>
      </c>
      <c r="BM110" s="77" t="s">
        <v>21473</v>
      </c>
      <c r="BN110" s="78" t="s">
        <v>21476</v>
      </c>
      <c r="BO110" s="77" t="s">
        <v>25670</v>
      </c>
      <c r="BP110" s="78" t="s">
        <v>25672</v>
      </c>
    </row>
    <row r="111" spans="1:68" ht="19" x14ac:dyDescent="0.25">
      <c r="A111" s="22" t="s">
        <v>95</v>
      </c>
      <c r="B111" s="20" t="s">
        <v>21345</v>
      </c>
      <c r="C111" s="22" t="s">
        <v>20490</v>
      </c>
      <c r="D111" s="22" t="s">
        <v>1</v>
      </c>
      <c r="E111" s="22" t="s">
        <v>78</v>
      </c>
      <c r="F111" s="22" t="s">
        <v>21381</v>
      </c>
      <c r="G111" s="20" t="s">
        <v>20086</v>
      </c>
      <c r="H111" s="22" t="s">
        <v>21382</v>
      </c>
      <c r="I111" s="19">
        <f t="shared" si="9"/>
        <v>46</v>
      </c>
      <c r="J111" s="20" t="s">
        <v>755</v>
      </c>
      <c r="K111" s="74" t="s">
        <v>25398</v>
      </c>
      <c r="L111" s="95" t="str">
        <f>IF(M111&lt;&gt;"",IF(NOT(ISNA(INDEX(cc!B:B,MATCH(M111,cc!A:A,0)))),INDEX(cc!B:B,MATCH(M111,cc!A:A,0)),"0"),"")</f>
        <v>Age (15-50+-uk, 8), Sex, RTRI Result and HIV Status (Positive)</v>
      </c>
      <c r="M111" s="102" t="s">
        <v>21379</v>
      </c>
      <c r="N111" s="28" t="str">
        <f t="shared" si="10"/>
        <v/>
      </c>
      <c r="O111" s="19" t="str">
        <f t="shared" si="11"/>
        <v>HTS_RECENT (N, TA, Index/Age/Sex/RTRI/HIVStatus): HIV recency test</v>
      </c>
      <c r="P111" s="19" t="str">
        <f t="shared" si="12"/>
        <v>HTS_RECENT (N, TA, Index/Age/Sex/RTRI/HIVStatus): HIV recency test</v>
      </c>
      <c r="Q111" s="19" t="str">
        <f t="shared" si="13"/>
        <v>HTS_RECENT (N, TA, Index/Age/Sex/RTRI/HIVStat)</v>
      </c>
      <c r="R111" s="19" t="str">
        <f t="shared" si="14"/>
        <v>HTS_RECENT_N_TA_Index_Age_Sex_RTRI_HIVStat</v>
      </c>
      <c r="S111" s="19" t="str">
        <f t="shared" si="15"/>
        <v>HTS_RECENT_N_TA_Index_Age_Sex_RTRI_HIVStat_</v>
      </c>
      <c r="T111" s="19" t="b">
        <f>NOT(ISNA(VLOOKUP(B111,dbcodes!A:B,2,FALSE)))</f>
        <v>0</v>
      </c>
      <c r="U111" s="19" t="str">
        <f>IF(ISNA(VLOOKUP(B111,dbcodes!A:B,2,FALSE)),des!R2195,VLOOKUP(B111,dbcodes!A:B,2,FALSE))</f>
        <v>TX_VIRAL_N_TA_Age_Sex</v>
      </c>
      <c r="W111" s="107" t="str">
        <f>IF(ISNA(VLOOKUP(C111,descriptions!A:B,2,FALSE)),des!V2151,IF(G111=" TARGET","Target ","")&amp;VLOOKUP(C111,descriptions!A:B,2,FALSE))</f>
        <v>Number of newly diagnosed HIV-positive persons aged greater than or equal to &gt;_ 15yrs with a test for recent infection result during the reporting period</v>
      </c>
      <c r="X111" s="20" t="s">
        <v>4</v>
      </c>
      <c r="Y111" s="20" t="s">
        <v>831</v>
      </c>
      <c r="Z111" s="20" t="s">
        <v>836</v>
      </c>
      <c r="AA111" s="20" t="s">
        <v>102</v>
      </c>
      <c r="AB111" s="20" t="s">
        <v>755</v>
      </c>
      <c r="AC111" s="19" t="str">
        <f>IF(AB111&lt;&gt;"",IF(NOT(ISNA(INDEX(os!A:A,MATCH(AB111,os!B:B,0)))),INDEX(os!A:A,MATCH(AB111,os!B:B,0)),"0"),"")</f>
        <v/>
      </c>
      <c r="AD111" s="20" t="s">
        <v>830</v>
      </c>
      <c r="AH111" s="93" t="str">
        <f>IF(NOT(ISNA(VLOOKUP(B:B,ResultsTargets!A:A,1,0))),"TRUE","")</f>
        <v>TRUE</v>
      </c>
      <c r="AI111" s="19" t="str">
        <f>IF(ISNA(VLOOKUP(C111,dim_techarea!A:B,2,FALSE)),"",VLOOKUP(C111,dim_techarea!A:B,2,FALSE))</f>
        <v>HTS_RECENT</v>
      </c>
      <c r="AJ111" s="19" t="str">
        <f>IF(ISNA(VLOOKUP(AI111,dim_techarea!B:C,2,FALSE)),"",VLOOKUP(AI111,dim_techarea!B:C,2,FALSE))</f>
        <v>twyHxdQVjMC</v>
      </c>
      <c r="AK111" s="19" t="str">
        <f>IF(ISNA(VLOOKUP(TRIM(G111),dim_targetsresults!A:B,2,FALSE)),"",VLOOKUP(TRIM(G111),dim_targetsresults!A:C,2,FALSE))</f>
        <v>MER Results</v>
      </c>
      <c r="AL111" s="19" t="str">
        <f>IF(ISNA(VLOOKUP(AK111,dim_targetsresults!B:C,2,FALSE)),"",VLOOKUP(AK111,dim_targetsresults!B:C,2,FALSE))</f>
        <v>Jh0jDM5yQ2E</v>
      </c>
      <c r="AM111" s="19" t="str">
        <f>IF(ISNA(VLOOKUP(TRIM(D111),dim_numeratordenominator!A:B,2,FALSE)),"",VLOOKUP(TRIM(D111),dim_numeratordenominator!A:C,2,FALSE))</f>
        <v>Numerator</v>
      </c>
      <c r="AN111" s="19" t="str">
        <f>IF(ISNA(VLOOKUP(AM111,dim_numeratordenominator!B:C,2,FALSE)),"",VLOOKUP(AM111,dim_numeratordenominator!B:C,2,FALSE))</f>
        <v>Som9NRMQqV7</v>
      </c>
      <c r="AO111" s="19" t="str">
        <f>IF(ISNA(VLOOKUP(TRIM(E111),dim_supporttype!A:B,2,FALSE)),"",VLOOKUP(TRIM(E111),dim_supporttype!A:C,2,FALSE))</f>
        <v>TA</v>
      </c>
      <c r="AP111" s="19" t="str">
        <f>IF(ISNA(VLOOKUP(AO111,dim_supporttype!B:C,2,FALSE)),"",VLOOKUP(AO111,dim_supporttype!B:C,2,FALSE))</f>
        <v>cRAGKdWIDn4</v>
      </c>
      <c r="AQ111" s="19" t="str">
        <f>IF(ISNA(VLOOKUP(TRIM(F111),dim_disaggs!A:B,2,FALSE)),"No Disagg",VLOOKUP(TRIM(F111),dim_disaggs!A:B,2,FALSE))</f>
        <v>Index/Age/Sex/RTRI/HIVStatus</v>
      </c>
      <c r="AR111" s="19" t="str">
        <f>IF(ISNA(VLOOKUP(AQ111,dim_disaggs!B:C,2,FALSE)),"",VLOOKUP(AQ111,dim_disaggs!B:C,2,FALSE))</f>
        <v>cjhP61bmlAo</v>
      </c>
      <c r="AU111" s="72" t="s">
        <v>755</v>
      </c>
      <c r="AV111" s="73" t="s">
        <v>755</v>
      </c>
      <c r="AW111" s="65"/>
      <c r="BA111" s="105" t="str">
        <f t="shared" si="16"/>
        <v>Top Level Numerator</v>
      </c>
      <c r="BB111" s="20" t="str">
        <f t="shared" si="17"/>
        <v>PE5QVF0w4xj</v>
      </c>
      <c r="BE111" s="75" t="s">
        <v>755</v>
      </c>
      <c r="BF111" s="73" t="s">
        <v>755</v>
      </c>
      <c r="BG111" s="55" t="s">
        <v>755</v>
      </c>
      <c r="BH111" s="76" t="s">
        <v>755</v>
      </c>
      <c r="BI111" s="20" t="s">
        <v>755</v>
      </c>
      <c r="BJ111" s="20" t="s">
        <v>755</v>
      </c>
      <c r="BK111" s="55" t="s">
        <v>755</v>
      </c>
      <c r="BL111" s="71" t="s">
        <v>755</v>
      </c>
      <c r="BM111" s="77" t="s">
        <v>21473</v>
      </c>
      <c r="BN111" s="78" t="s">
        <v>21476</v>
      </c>
      <c r="BO111" s="77" t="s">
        <v>25670</v>
      </c>
      <c r="BP111" s="78" t="s">
        <v>25672</v>
      </c>
    </row>
    <row r="112" spans="1:68" ht="19" x14ac:dyDescent="0.25">
      <c r="A112" s="22" t="s">
        <v>95</v>
      </c>
      <c r="B112" s="20" t="s">
        <v>21346</v>
      </c>
      <c r="C112" s="22" t="s">
        <v>20490</v>
      </c>
      <c r="D112" s="22" t="s">
        <v>1</v>
      </c>
      <c r="E112" s="22" t="s">
        <v>77</v>
      </c>
      <c r="F112" s="22" t="s">
        <v>21383</v>
      </c>
      <c r="G112" s="20" t="s">
        <v>20086</v>
      </c>
      <c r="H112" s="22" t="s">
        <v>21384</v>
      </c>
      <c r="I112" s="19">
        <f t="shared" si="9"/>
        <v>40</v>
      </c>
      <c r="J112" s="20" t="s">
        <v>755</v>
      </c>
      <c r="K112" s="74" t="s">
        <v>25398</v>
      </c>
      <c r="L112" s="95" t="str">
        <f>IF(M112&lt;&gt;"",IF(NOT(ISNA(INDEX(cc!B:B,MATCH(M112,cc!A:A,0)))),INDEX(cc!B:B,MATCH(M112,cc!A:A,0)),"0"),"")</f>
        <v>Age (15-50+-uk, 8), Sex, RTRI Result and HIV Status (Positive)</v>
      </c>
      <c r="M112" s="102" t="s">
        <v>21379</v>
      </c>
      <c r="N112" s="28" t="str">
        <f t="shared" si="10"/>
        <v/>
      </c>
      <c r="O112" s="19" t="str">
        <f t="shared" si="11"/>
        <v>HTS_RECENT (N, DSD, Emergency Ward/Age/Sex/RTRI/HIVStatus): HIV recency test</v>
      </c>
      <c r="P112" s="19" t="str">
        <f t="shared" si="12"/>
        <v>HTS_RECENT (N, DSD, Emergency Ward/Age/Sex/RTRI/HIVStatus): HIV recency test</v>
      </c>
      <c r="Q112" s="19" t="str">
        <f t="shared" si="13"/>
        <v>HTS_RECENT (N, DSD, EM/Age/Sex/RTRI/HIV)</v>
      </c>
      <c r="R112" s="19" t="str">
        <f t="shared" si="14"/>
        <v>HTS_RECENT_N_DSD_EM_Age_Sex_RTRI_HIV</v>
      </c>
      <c r="S112" s="19" t="str">
        <f t="shared" si="15"/>
        <v>HTS_RECENT_N_DSD_EM_Age_Sex_RTRI_HIV_</v>
      </c>
      <c r="T112" s="19" t="b">
        <f>NOT(ISNA(VLOOKUP(B112,dbcodes!A:B,2,FALSE)))</f>
        <v>0</v>
      </c>
      <c r="U112" s="19" t="str">
        <f>IF(ISNA(VLOOKUP(B112,dbcodes!A:B,2,FALSE)),des!R2196,VLOOKUP(B112,dbcodes!A:B,2,FALSE))</f>
        <v>TX_VIRAL_N_DSD_Detect</v>
      </c>
      <c r="W112" s="107" t="str">
        <f>IF(ISNA(VLOOKUP(C112,descriptions!A:B,2,FALSE)),des!V2152,IF(G112=" TARGET","Target ","")&amp;VLOOKUP(C112,descriptions!A:B,2,FALSE))</f>
        <v>Number of newly diagnosed HIV-positive persons aged greater than or equal to &gt;_ 15yrs with a test for recent infection result during the reporting period</v>
      </c>
      <c r="X112" s="20" t="s">
        <v>4</v>
      </c>
      <c r="Y112" s="20" t="s">
        <v>831</v>
      </c>
      <c r="Z112" s="20" t="s">
        <v>836</v>
      </c>
      <c r="AA112" s="20" t="s">
        <v>102</v>
      </c>
      <c r="AB112" s="20" t="s">
        <v>755</v>
      </c>
      <c r="AC112" s="19" t="str">
        <f>IF(AB112&lt;&gt;"",IF(NOT(ISNA(INDEX(os!A:A,MATCH(AB112,os!B:B,0)))),INDEX(os!A:A,MATCH(AB112,os!B:B,0)),"0"),"")</f>
        <v/>
      </c>
      <c r="AD112" s="20" t="s">
        <v>830</v>
      </c>
      <c r="AH112" s="93" t="str">
        <f>IF(NOT(ISNA(VLOOKUP(B:B,ResultsTargets!A:A,1,0))),"TRUE","")</f>
        <v>TRUE</v>
      </c>
      <c r="AI112" s="19" t="str">
        <f>IF(ISNA(VLOOKUP(C112,dim_techarea!A:B,2,FALSE)),"",VLOOKUP(C112,dim_techarea!A:B,2,FALSE))</f>
        <v>HTS_RECENT</v>
      </c>
      <c r="AJ112" s="19" t="str">
        <f>IF(ISNA(VLOOKUP(AI112,dim_techarea!B:C,2,FALSE)),"",VLOOKUP(AI112,dim_techarea!B:C,2,FALSE))</f>
        <v>twyHxdQVjMC</v>
      </c>
      <c r="AK112" s="19" t="str">
        <f>IF(ISNA(VLOOKUP(TRIM(G112),dim_targetsresults!A:B,2,FALSE)),"",VLOOKUP(TRIM(G112),dim_targetsresults!A:C,2,FALSE))</f>
        <v>MER Results</v>
      </c>
      <c r="AL112" s="19" t="str">
        <f>IF(ISNA(VLOOKUP(AK112,dim_targetsresults!B:C,2,FALSE)),"",VLOOKUP(AK112,dim_targetsresults!B:C,2,FALSE))</f>
        <v>Jh0jDM5yQ2E</v>
      </c>
      <c r="AM112" s="19" t="str">
        <f>IF(ISNA(VLOOKUP(TRIM(D112),dim_numeratordenominator!A:B,2,FALSE)),"",VLOOKUP(TRIM(D112),dim_numeratordenominator!A:C,2,FALSE))</f>
        <v>Numerator</v>
      </c>
      <c r="AN112" s="19" t="str">
        <f>IF(ISNA(VLOOKUP(AM112,dim_numeratordenominator!B:C,2,FALSE)),"",VLOOKUP(AM112,dim_numeratordenominator!B:C,2,FALSE))</f>
        <v>Som9NRMQqV7</v>
      </c>
      <c r="AO112" s="19" t="str">
        <f>IF(ISNA(VLOOKUP(TRIM(E112),dim_supporttype!A:B,2,FALSE)),"",VLOOKUP(TRIM(E112),dim_supporttype!A:C,2,FALSE))</f>
        <v>DSD</v>
      </c>
      <c r="AP112" s="19" t="str">
        <f>IF(ISNA(VLOOKUP(AO112,dim_supporttype!B:C,2,FALSE)),"",VLOOKUP(AO112,dim_supporttype!B:C,2,FALSE))</f>
        <v>iM13vdNLWKb</v>
      </c>
      <c r="AQ112" s="19" t="str">
        <f>IF(ISNA(VLOOKUP(TRIM(F112),dim_disaggs!A:B,2,FALSE)),"No Disagg",VLOOKUP(TRIM(F112),dim_disaggs!A:B,2,FALSE))</f>
        <v>Emergency Ward/Age/Sex/RTRI/HIVStatus</v>
      </c>
      <c r="AR112" s="19" t="str">
        <f>IF(ISNA(VLOOKUP(AQ112,dim_disaggs!B:C,2,FALSE)),"",VLOOKUP(AQ112,dim_disaggs!B:C,2,FALSE))</f>
        <v>P7oqxB9kH2q</v>
      </c>
      <c r="AU112" s="72" t="s">
        <v>755</v>
      </c>
      <c r="AV112" s="73" t="s">
        <v>755</v>
      </c>
      <c r="AW112" s="65"/>
      <c r="BA112" s="105" t="str">
        <f t="shared" si="16"/>
        <v>Top Level Numerator</v>
      </c>
      <c r="BB112" s="20" t="str">
        <f t="shared" si="17"/>
        <v>PE5QVF0w4xj</v>
      </c>
      <c r="BE112" s="75" t="s">
        <v>755</v>
      </c>
      <c r="BF112" s="73" t="s">
        <v>755</v>
      </c>
      <c r="BG112" s="55" t="s">
        <v>755</v>
      </c>
      <c r="BH112" s="76" t="s">
        <v>755</v>
      </c>
      <c r="BI112" s="20" t="s">
        <v>755</v>
      </c>
      <c r="BJ112" s="20" t="s">
        <v>755</v>
      </c>
      <c r="BK112" s="55" t="s">
        <v>755</v>
      </c>
      <c r="BL112" s="71" t="s">
        <v>755</v>
      </c>
      <c r="BM112" s="77" t="s">
        <v>21473</v>
      </c>
      <c r="BN112" s="78" t="s">
        <v>21476</v>
      </c>
      <c r="BO112" s="77" t="s">
        <v>25670</v>
      </c>
      <c r="BP112" s="78" t="s">
        <v>25672</v>
      </c>
    </row>
    <row r="113" spans="1:68" ht="19" x14ac:dyDescent="0.25">
      <c r="A113" s="22" t="s">
        <v>95</v>
      </c>
      <c r="B113" s="20" t="s">
        <v>21347</v>
      </c>
      <c r="C113" s="22" t="s">
        <v>20490</v>
      </c>
      <c r="D113" s="22" t="s">
        <v>1</v>
      </c>
      <c r="E113" s="22" t="s">
        <v>78</v>
      </c>
      <c r="F113" s="22" t="s">
        <v>21383</v>
      </c>
      <c r="G113" s="20" t="s">
        <v>20086</v>
      </c>
      <c r="H113" s="22" t="s">
        <v>21384</v>
      </c>
      <c r="I113" s="19">
        <f t="shared" si="9"/>
        <v>39</v>
      </c>
      <c r="J113" s="20" t="s">
        <v>755</v>
      </c>
      <c r="K113" s="74" t="s">
        <v>25398</v>
      </c>
      <c r="L113" s="95" t="str">
        <f>IF(M113&lt;&gt;"",IF(NOT(ISNA(INDEX(cc!B:B,MATCH(M113,cc!A:A,0)))),INDEX(cc!B:B,MATCH(M113,cc!A:A,0)),"0"),"")</f>
        <v>Age (15-50+-uk, 8), Sex, RTRI Result and HIV Status (Positive)</v>
      </c>
      <c r="M113" s="102" t="s">
        <v>21379</v>
      </c>
      <c r="N113" s="28" t="str">
        <f t="shared" si="10"/>
        <v/>
      </c>
      <c r="O113" s="19" t="str">
        <f t="shared" si="11"/>
        <v>HTS_RECENT (N, TA, Emergency Ward/Age/Sex/RTRI/HIVStatus): HIV recency test</v>
      </c>
      <c r="P113" s="19" t="str">
        <f t="shared" si="12"/>
        <v>HTS_RECENT (N, TA, Emergency Ward/Age/Sex/RTRI/HIVStatus): HIV recency test</v>
      </c>
      <c r="Q113" s="19" t="str">
        <f t="shared" si="13"/>
        <v>HTS_RECENT (N, TA, EM/Age/Sex/RTRI/HIV)</v>
      </c>
      <c r="R113" s="19" t="str">
        <f t="shared" si="14"/>
        <v>HTS_RECENT_N_TA_EM_Age_Sex_RTRI_HIV</v>
      </c>
      <c r="S113" s="19" t="str">
        <f t="shared" si="15"/>
        <v>HTS_RECENT_N_TA_EM_Age_Sex_RTRI_HIV_</v>
      </c>
      <c r="T113" s="19" t="b">
        <f>NOT(ISNA(VLOOKUP(B113,dbcodes!A:B,2,FALSE)))</f>
        <v>0</v>
      </c>
      <c r="U113" s="19" t="str">
        <f>IF(ISNA(VLOOKUP(B113,dbcodes!A:B,2,FALSE)),des!R2197,VLOOKUP(B113,dbcodes!A:B,2,FALSE))</f>
        <v>TX_VIRAL_N_TA_Detect</v>
      </c>
      <c r="W113" s="107" t="str">
        <f>IF(ISNA(VLOOKUP(C113,descriptions!A:B,2,FALSE)),des!V2153,IF(G113=" TARGET","Target ","")&amp;VLOOKUP(C113,descriptions!A:B,2,FALSE))</f>
        <v>Number of newly diagnosed HIV-positive persons aged greater than or equal to &gt;_ 15yrs with a test for recent infection result during the reporting period</v>
      </c>
      <c r="X113" s="20" t="s">
        <v>4</v>
      </c>
      <c r="Y113" s="20" t="s">
        <v>831</v>
      </c>
      <c r="Z113" s="20" t="s">
        <v>836</v>
      </c>
      <c r="AA113" s="20" t="s">
        <v>102</v>
      </c>
      <c r="AB113" s="20" t="s">
        <v>755</v>
      </c>
      <c r="AC113" s="19" t="str">
        <f>IF(AB113&lt;&gt;"",IF(NOT(ISNA(INDEX(os!A:A,MATCH(AB113,os!B:B,0)))),INDEX(os!A:A,MATCH(AB113,os!B:B,0)),"0"),"")</f>
        <v/>
      </c>
      <c r="AD113" s="20" t="s">
        <v>830</v>
      </c>
      <c r="AH113" s="93" t="str">
        <f>IF(NOT(ISNA(VLOOKUP(B:B,ResultsTargets!A:A,1,0))),"TRUE","")</f>
        <v>TRUE</v>
      </c>
      <c r="AI113" s="19" t="str">
        <f>IF(ISNA(VLOOKUP(C113,dim_techarea!A:B,2,FALSE)),"",VLOOKUP(C113,dim_techarea!A:B,2,FALSE))</f>
        <v>HTS_RECENT</v>
      </c>
      <c r="AJ113" s="19" t="str">
        <f>IF(ISNA(VLOOKUP(AI113,dim_techarea!B:C,2,FALSE)),"",VLOOKUP(AI113,dim_techarea!B:C,2,FALSE))</f>
        <v>twyHxdQVjMC</v>
      </c>
      <c r="AK113" s="19" t="str">
        <f>IF(ISNA(VLOOKUP(TRIM(G113),dim_targetsresults!A:B,2,FALSE)),"",VLOOKUP(TRIM(G113),dim_targetsresults!A:C,2,FALSE))</f>
        <v>MER Results</v>
      </c>
      <c r="AL113" s="19" t="str">
        <f>IF(ISNA(VLOOKUP(AK113,dim_targetsresults!B:C,2,FALSE)),"",VLOOKUP(AK113,dim_targetsresults!B:C,2,FALSE))</f>
        <v>Jh0jDM5yQ2E</v>
      </c>
      <c r="AM113" s="19" t="str">
        <f>IF(ISNA(VLOOKUP(TRIM(D113),dim_numeratordenominator!A:B,2,FALSE)),"",VLOOKUP(TRIM(D113),dim_numeratordenominator!A:C,2,FALSE))</f>
        <v>Numerator</v>
      </c>
      <c r="AN113" s="19" t="str">
        <f>IF(ISNA(VLOOKUP(AM113,dim_numeratordenominator!B:C,2,FALSE)),"",VLOOKUP(AM113,dim_numeratordenominator!B:C,2,FALSE))</f>
        <v>Som9NRMQqV7</v>
      </c>
      <c r="AO113" s="19" t="str">
        <f>IF(ISNA(VLOOKUP(TRIM(E113),dim_supporttype!A:B,2,FALSE)),"",VLOOKUP(TRIM(E113),dim_supporttype!A:C,2,FALSE))</f>
        <v>TA</v>
      </c>
      <c r="AP113" s="19" t="str">
        <f>IF(ISNA(VLOOKUP(AO113,dim_supporttype!B:C,2,FALSE)),"",VLOOKUP(AO113,dim_supporttype!B:C,2,FALSE))</f>
        <v>cRAGKdWIDn4</v>
      </c>
      <c r="AQ113" s="19" t="str">
        <f>IF(ISNA(VLOOKUP(TRIM(F113),dim_disaggs!A:B,2,FALSE)),"No Disagg",VLOOKUP(TRIM(F113),dim_disaggs!A:B,2,FALSE))</f>
        <v>Emergency Ward/Age/Sex/RTRI/HIVStatus</v>
      </c>
      <c r="AR113" s="19" t="str">
        <f>IF(ISNA(VLOOKUP(AQ113,dim_disaggs!B:C,2,FALSE)),"",VLOOKUP(AQ113,dim_disaggs!B:C,2,FALSE))</f>
        <v>P7oqxB9kH2q</v>
      </c>
      <c r="AU113" s="72" t="s">
        <v>755</v>
      </c>
      <c r="AV113" s="73" t="s">
        <v>755</v>
      </c>
      <c r="AW113" s="65"/>
      <c r="BA113" s="105" t="str">
        <f t="shared" si="16"/>
        <v>Top Level Numerator</v>
      </c>
      <c r="BB113" s="20" t="str">
        <f t="shared" si="17"/>
        <v>PE5QVF0w4xj</v>
      </c>
      <c r="BE113" s="75" t="s">
        <v>755</v>
      </c>
      <c r="BF113" s="73" t="s">
        <v>755</v>
      </c>
      <c r="BG113" s="55" t="s">
        <v>755</v>
      </c>
      <c r="BH113" s="76" t="s">
        <v>755</v>
      </c>
      <c r="BI113" s="20" t="s">
        <v>755</v>
      </c>
      <c r="BJ113" s="20" t="s">
        <v>755</v>
      </c>
      <c r="BK113" s="55" t="s">
        <v>755</v>
      </c>
      <c r="BL113" s="71" t="s">
        <v>755</v>
      </c>
      <c r="BM113" s="77" t="s">
        <v>21473</v>
      </c>
      <c r="BN113" s="78" t="s">
        <v>21476</v>
      </c>
      <c r="BO113" s="77" t="s">
        <v>25670</v>
      </c>
      <c r="BP113" s="78" t="s">
        <v>25672</v>
      </c>
    </row>
    <row r="114" spans="1:68" ht="19" x14ac:dyDescent="0.25">
      <c r="A114" s="22" t="s">
        <v>95</v>
      </c>
      <c r="B114" s="20" t="s">
        <v>21348</v>
      </c>
      <c r="C114" s="22" t="s">
        <v>20490</v>
      </c>
      <c r="D114" s="22" t="s">
        <v>1</v>
      </c>
      <c r="E114" s="22" t="s">
        <v>77</v>
      </c>
      <c r="F114" s="22" t="s">
        <v>21385</v>
      </c>
      <c r="G114" s="20" t="s">
        <v>20086</v>
      </c>
      <c r="H114" s="22" t="s">
        <v>21386</v>
      </c>
      <c r="I114" s="19">
        <f t="shared" si="9"/>
        <v>43</v>
      </c>
      <c r="J114" s="20" t="s">
        <v>755</v>
      </c>
      <c r="K114" s="74" t="s">
        <v>25398</v>
      </c>
      <c r="L114" s="95" t="str">
        <f>IF(M114&lt;&gt;"",IF(NOT(ISNA(INDEX(cc!B:B,MATCH(M114,cc!A:A,0)))),INDEX(cc!B:B,MATCH(M114,cc!A:A,0)),"0"),"")</f>
        <v>Age (15-50+-uk, 8), Sex, RTRI Result and HIV Status (Positive)</v>
      </c>
      <c r="M114" s="102" t="s">
        <v>21379</v>
      </c>
      <c r="N114" s="28" t="str">
        <f t="shared" si="10"/>
        <v/>
      </c>
      <c r="O114" s="19" t="str">
        <f t="shared" si="11"/>
        <v>HTS_RECENT (N, DSD, Inpat/Age/Sex/RTRI/HIVStatus): HIV recency test</v>
      </c>
      <c r="P114" s="19" t="str">
        <f t="shared" si="12"/>
        <v>HTS_RECENT (N, DSD, Inpat/Age/Sex/RTRI/HIVStatus): HIV recency test</v>
      </c>
      <c r="Q114" s="19" t="str">
        <f t="shared" si="13"/>
        <v>HTS_RECENT (N, DSD, Inpat/Age/Sex/RTRI/HIV)</v>
      </c>
      <c r="R114" s="19" t="str">
        <f t="shared" si="14"/>
        <v>HTS_RECENT_N_DSD_Inpat_Age_Sex_RTRI_HIV</v>
      </c>
      <c r="S114" s="19" t="str">
        <f t="shared" si="15"/>
        <v>HTS_RECENT_N_DSD_Inpat_Age_Sex_RTRI_HIV_</v>
      </c>
      <c r="T114" s="19" t="b">
        <f>NOT(ISNA(VLOOKUP(B114,dbcodes!A:B,2,FALSE)))</f>
        <v>0</v>
      </c>
      <c r="U114" s="19" t="str">
        <f>IF(ISNA(VLOOKUP(B114,dbcodes!A:B,2,FALSE)),des!R2198,VLOOKUP(B114,dbcodes!A:B,2,FALSE))</f>
        <v>TX_VIRAL_N_DSD</v>
      </c>
      <c r="W114" s="107" t="str">
        <f>IF(ISNA(VLOOKUP(C114,descriptions!A:B,2,FALSE)),des!V2154,IF(G114=" TARGET","Target ","")&amp;VLOOKUP(C114,descriptions!A:B,2,FALSE))</f>
        <v>Number of newly diagnosed HIV-positive persons aged greater than or equal to &gt;_ 15yrs with a test for recent infection result during the reporting period</v>
      </c>
      <c r="X114" s="20" t="s">
        <v>4</v>
      </c>
      <c r="Y114" s="20" t="s">
        <v>831</v>
      </c>
      <c r="Z114" s="20" t="s">
        <v>836</v>
      </c>
      <c r="AA114" s="20" t="s">
        <v>102</v>
      </c>
      <c r="AB114" s="20" t="s">
        <v>755</v>
      </c>
      <c r="AC114" s="19" t="str">
        <f>IF(AB114&lt;&gt;"",IF(NOT(ISNA(INDEX(os!A:A,MATCH(AB114,os!B:B,0)))),INDEX(os!A:A,MATCH(AB114,os!B:B,0)),"0"),"")</f>
        <v/>
      </c>
      <c r="AD114" s="20" t="s">
        <v>830</v>
      </c>
      <c r="AH114" s="93" t="str">
        <f>IF(NOT(ISNA(VLOOKUP(B:B,ResultsTargets!A:A,1,0))),"TRUE","")</f>
        <v>TRUE</v>
      </c>
      <c r="AI114" s="19" t="str">
        <f>IF(ISNA(VLOOKUP(C114,dim_techarea!A:B,2,FALSE)),"",VLOOKUP(C114,dim_techarea!A:B,2,FALSE))</f>
        <v>HTS_RECENT</v>
      </c>
      <c r="AJ114" s="19" t="str">
        <f>IF(ISNA(VLOOKUP(AI114,dim_techarea!B:C,2,FALSE)),"",VLOOKUP(AI114,dim_techarea!B:C,2,FALSE))</f>
        <v>twyHxdQVjMC</v>
      </c>
      <c r="AK114" s="19" t="str">
        <f>IF(ISNA(VLOOKUP(TRIM(G114),dim_targetsresults!A:B,2,FALSE)),"",VLOOKUP(TRIM(G114),dim_targetsresults!A:C,2,FALSE))</f>
        <v>MER Results</v>
      </c>
      <c r="AL114" s="19" t="str">
        <f>IF(ISNA(VLOOKUP(AK114,dim_targetsresults!B:C,2,FALSE)),"",VLOOKUP(AK114,dim_targetsresults!B:C,2,FALSE))</f>
        <v>Jh0jDM5yQ2E</v>
      </c>
      <c r="AM114" s="19" t="str">
        <f>IF(ISNA(VLOOKUP(TRIM(D114),dim_numeratordenominator!A:B,2,FALSE)),"",VLOOKUP(TRIM(D114),dim_numeratordenominator!A:C,2,FALSE))</f>
        <v>Numerator</v>
      </c>
      <c r="AN114" s="19" t="str">
        <f>IF(ISNA(VLOOKUP(AM114,dim_numeratordenominator!B:C,2,FALSE)),"",VLOOKUP(AM114,dim_numeratordenominator!B:C,2,FALSE))</f>
        <v>Som9NRMQqV7</v>
      </c>
      <c r="AO114" s="19" t="str">
        <f>IF(ISNA(VLOOKUP(TRIM(E114),dim_supporttype!A:B,2,FALSE)),"",VLOOKUP(TRIM(E114),dim_supporttype!A:C,2,FALSE))</f>
        <v>DSD</v>
      </c>
      <c r="AP114" s="19" t="str">
        <f>IF(ISNA(VLOOKUP(AO114,dim_supporttype!B:C,2,FALSE)),"",VLOOKUP(AO114,dim_supporttype!B:C,2,FALSE))</f>
        <v>iM13vdNLWKb</v>
      </c>
      <c r="AQ114" s="19" t="str">
        <f>IF(ISNA(VLOOKUP(TRIM(F114),dim_disaggs!A:B,2,FALSE)),"No Disagg",VLOOKUP(TRIM(F114),dim_disaggs!A:B,2,FALSE))</f>
        <v>Inpat/Age/Sex/RTRI/HIVStatus</v>
      </c>
      <c r="AR114" s="19" t="str">
        <f>IF(ISNA(VLOOKUP(AQ114,dim_disaggs!B:C,2,FALSE)),"",VLOOKUP(AQ114,dim_disaggs!B:C,2,FALSE))</f>
        <v>eETkniBTJC9</v>
      </c>
      <c r="AU114" s="72" t="s">
        <v>755</v>
      </c>
      <c r="AV114" s="73" t="s">
        <v>755</v>
      </c>
      <c r="AW114" s="65"/>
      <c r="BA114" s="105" t="str">
        <f t="shared" si="16"/>
        <v>Top Level Numerator</v>
      </c>
      <c r="BB114" s="20" t="str">
        <f t="shared" si="17"/>
        <v>PE5QVF0w4xj</v>
      </c>
      <c r="BE114" s="75" t="s">
        <v>755</v>
      </c>
      <c r="BF114" s="73" t="s">
        <v>755</v>
      </c>
      <c r="BG114" s="55" t="s">
        <v>755</v>
      </c>
      <c r="BH114" s="76" t="s">
        <v>755</v>
      </c>
      <c r="BI114" s="20" t="s">
        <v>755</v>
      </c>
      <c r="BJ114" s="20" t="s">
        <v>755</v>
      </c>
      <c r="BK114" s="55" t="s">
        <v>755</v>
      </c>
      <c r="BL114" s="71" t="s">
        <v>755</v>
      </c>
      <c r="BM114" s="77" t="s">
        <v>21473</v>
      </c>
      <c r="BN114" s="78" t="s">
        <v>21476</v>
      </c>
      <c r="BO114" s="77" t="s">
        <v>25670</v>
      </c>
      <c r="BP114" s="78" t="s">
        <v>25672</v>
      </c>
    </row>
    <row r="115" spans="1:68" ht="19" x14ac:dyDescent="0.25">
      <c r="A115" s="22" t="s">
        <v>95</v>
      </c>
      <c r="B115" s="20" t="s">
        <v>21349</v>
      </c>
      <c r="C115" s="22" t="s">
        <v>20490</v>
      </c>
      <c r="D115" s="22" t="s">
        <v>1</v>
      </c>
      <c r="E115" s="22" t="s">
        <v>78</v>
      </c>
      <c r="F115" s="22" t="s">
        <v>21385</v>
      </c>
      <c r="G115" s="20" t="s">
        <v>20086</v>
      </c>
      <c r="H115" s="22" t="s">
        <v>21386</v>
      </c>
      <c r="I115" s="19">
        <f t="shared" si="9"/>
        <v>42</v>
      </c>
      <c r="J115" s="20" t="s">
        <v>755</v>
      </c>
      <c r="K115" s="74" t="s">
        <v>25398</v>
      </c>
      <c r="L115" s="95" t="str">
        <f>IF(M115&lt;&gt;"",IF(NOT(ISNA(INDEX(cc!B:B,MATCH(M115,cc!A:A,0)))),INDEX(cc!B:B,MATCH(M115,cc!A:A,0)),"0"),"")</f>
        <v>Age (15-50+-uk, 8), Sex, RTRI Result and HIV Status (Positive)</v>
      </c>
      <c r="M115" s="102" t="s">
        <v>21379</v>
      </c>
      <c r="N115" s="28" t="str">
        <f t="shared" si="10"/>
        <v/>
      </c>
      <c r="O115" s="19" t="str">
        <f t="shared" si="11"/>
        <v>HTS_RECENT (N, TA, Inpat/Age/Sex/RTRI/HIVStatus): HIV recency test</v>
      </c>
      <c r="P115" s="19" t="str">
        <f t="shared" si="12"/>
        <v>HTS_RECENT (N, TA, Inpat/Age/Sex/RTRI/HIVStatus): HIV recency test</v>
      </c>
      <c r="Q115" s="19" t="str">
        <f t="shared" si="13"/>
        <v>HTS_RECENT (N, TA, Inpat/Age/Sex/RTRI/HIV)</v>
      </c>
      <c r="R115" s="19" t="str">
        <f t="shared" si="14"/>
        <v>HTS_RECENT_N_TA_Inpat_Age_Sex_RTRI_HIV</v>
      </c>
      <c r="S115" s="19" t="str">
        <f t="shared" si="15"/>
        <v>HTS_RECENT_N_TA_Inpat_Age_Sex_RTRI_HIV_</v>
      </c>
      <c r="T115" s="19" t="b">
        <f>NOT(ISNA(VLOOKUP(B115,dbcodes!A:B,2,FALSE)))</f>
        <v>0</v>
      </c>
      <c r="U115" s="19" t="str">
        <f>IF(ISNA(VLOOKUP(B115,dbcodes!A:B,2,FALSE)),des!R2199,VLOOKUP(B115,dbcodes!A:B,2,FALSE))</f>
        <v>TX_VIRAL_N_TA</v>
      </c>
      <c r="W115" s="107" t="str">
        <f>IF(ISNA(VLOOKUP(C115,descriptions!A:B,2,FALSE)),des!V2155,IF(G115=" TARGET","Target ","")&amp;VLOOKUP(C115,descriptions!A:B,2,FALSE))</f>
        <v>Number of newly diagnosed HIV-positive persons aged greater than or equal to &gt;_ 15yrs with a test for recent infection result during the reporting period</v>
      </c>
      <c r="X115" s="20" t="s">
        <v>4</v>
      </c>
      <c r="Y115" s="20" t="s">
        <v>831</v>
      </c>
      <c r="Z115" s="20" t="s">
        <v>836</v>
      </c>
      <c r="AA115" s="20" t="s">
        <v>102</v>
      </c>
      <c r="AB115" s="20" t="s">
        <v>755</v>
      </c>
      <c r="AC115" s="19" t="str">
        <f>IF(AB115&lt;&gt;"",IF(NOT(ISNA(INDEX(os!A:A,MATCH(AB115,os!B:B,0)))),INDEX(os!A:A,MATCH(AB115,os!B:B,0)),"0"),"")</f>
        <v/>
      </c>
      <c r="AD115" s="20" t="s">
        <v>830</v>
      </c>
      <c r="AH115" s="93" t="str">
        <f>IF(NOT(ISNA(VLOOKUP(B:B,ResultsTargets!A:A,1,0))),"TRUE","")</f>
        <v>TRUE</v>
      </c>
      <c r="AI115" s="19" t="str">
        <f>IF(ISNA(VLOOKUP(C115,dim_techarea!A:B,2,FALSE)),"",VLOOKUP(C115,dim_techarea!A:B,2,FALSE))</f>
        <v>HTS_RECENT</v>
      </c>
      <c r="AJ115" s="19" t="str">
        <f>IF(ISNA(VLOOKUP(AI115,dim_techarea!B:C,2,FALSE)),"",VLOOKUP(AI115,dim_techarea!B:C,2,FALSE))</f>
        <v>twyHxdQVjMC</v>
      </c>
      <c r="AK115" s="19" t="str">
        <f>IF(ISNA(VLOOKUP(TRIM(G115),dim_targetsresults!A:B,2,FALSE)),"",VLOOKUP(TRIM(G115),dim_targetsresults!A:C,2,FALSE))</f>
        <v>MER Results</v>
      </c>
      <c r="AL115" s="19" t="str">
        <f>IF(ISNA(VLOOKUP(AK115,dim_targetsresults!B:C,2,FALSE)),"",VLOOKUP(AK115,dim_targetsresults!B:C,2,FALSE))</f>
        <v>Jh0jDM5yQ2E</v>
      </c>
      <c r="AM115" s="19" t="str">
        <f>IF(ISNA(VLOOKUP(TRIM(D115),dim_numeratordenominator!A:B,2,FALSE)),"",VLOOKUP(TRIM(D115),dim_numeratordenominator!A:C,2,FALSE))</f>
        <v>Numerator</v>
      </c>
      <c r="AN115" s="19" t="str">
        <f>IF(ISNA(VLOOKUP(AM115,dim_numeratordenominator!B:C,2,FALSE)),"",VLOOKUP(AM115,dim_numeratordenominator!B:C,2,FALSE))</f>
        <v>Som9NRMQqV7</v>
      </c>
      <c r="AO115" s="19" t="str">
        <f>IF(ISNA(VLOOKUP(TRIM(E115),dim_supporttype!A:B,2,FALSE)),"",VLOOKUP(TRIM(E115),dim_supporttype!A:C,2,FALSE))</f>
        <v>TA</v>
      </c>
      <c r="AP115" s="19" t="str">
        <f>IF(ISNA(VLOOKUP(AO115,dim_supporttype!B:C,2,FALSE)),"",VLOOKUP(AO115,dim_supporttype!B:C,2,FALSE))</f>
        <v>cRAGKdWIDn4</v>
      </c>
      <c r="AQ115" s="19" t="str">
        <f>IF(ISNA(VLOOKUP(TRIM(F115),dim_disaggs!A:B,2,FALSE)),"No Disagg",VLOOKUP(TRIM(F115),dim_disaggs!A:B,2,FALSE))</f>
        <v>Inpat/Age/Sex/RTRI/HIVStatus</v>
      </c>
      <c r="AR115" s="19" t="str">
        <f>IF(ISNA(VLOOKUP(AQ115,dim_disaggs!B:C,2,FALSE)),"",VLOOKUP(AQ115,dim_disaggs!B:C,2,FALSE))</f>
        <v>eETkniBTJC9</v>
      </c>
      <c r="AU115" s="72" t="s">
        <v>755</v>
      </c>
      <c r="AV115" s="73" t="s">
        <v>755</v>
      </c>
      <c r="AW115" s="65"/>
      <c r="BA115" s="105" t="str">
        <f t="shared" si="16"/>
        <v>Top Level Numerator</v>
      </c>
      <c r="BB115" s="20" t="str">
        <f t="shared" si="17"/>
        <v>PE5QVF0w4xj</v>
      </c>
      <c r="BE115" s="75" t="s">
        <v>755</v>
      </c>
      <c r="BF115" s="73" t="s">
        <v>755</v>
      </c>
      <c r="BG115" s="55" t="s">
        <v>755</v>
      </c>
      <c r="BH115" s="76" t="s">
        <v>755</v>
      </c>
      <c r="BI115" s="20" t="s">
        <v>755</v>
      </c>
      <c r="BJ115" s="20" t="s">
        <v>755</v>
      </c>
      <c r="BK115" s="55" t="s">
        <v>755</v>
      </c>
      <c r="BL115" s="71" t="s">
        <v>755</v>
      </c>
      <c r="BM115" s="77" t="s">
        <v>21473</v>
      </c>
      <c r="BN115" s="78" t="s">
        <v>21476</v>
      </c>
      <c r="BO115" s="77" t="s">
        <v>25670</v>
      </c>
      <c r="BP115" s="78" t="s">
        <v>25672</v>
      </c>
    </row>
    <row r="116" spans="1:68" ht="19" x14ac:dyDescent="0.25">
      <c r="A116" s="22" t="s">
        <v>95</v>
      </c>
      <c r="B116" s="20" t="s">
        <v>21350</v>
      </c>
      <c r="C116" s="22" t="s">
        <v>20490</v>
      </c>
      <c r="D116" s="22" t="s">
        <v>1</v>
      </c>
      <c r="E116" s="22" t="s">
        <v>77</v>
      </c>
      <c r="F116" s="51" t="s">
        <v>21439</v>
      </c>
      <c r="G116" s="20" t="s">
        <v>20086</v>
      </c>
      <c r="H116" s="22" t="s">
        <v>21442</v>
      </c>
      <c r="I116" s="19">
        <f t="shared" si="9"/>
        <v>45</v>
      </c>
      <c r="J116" s="20" t="s">
        <v>755</v>
      </c>
      <c r="K116" s="74" t="s">
        <v>25398</v>
      </c>
      <c r="L116" s="95" t="str">
        <f>IF(M116&lt;&gt;"",IF(NOT(ISNA(INDEX(cc!B:B,MATCH(M116,cc!A:A,0)))),INDEX(cc!B:B,MATCH(M116,cc!A:A,0)),"0"),"")</f>
        <v>Age (15-50+-uk, 8), Sex, RTRI Result and HIV Status (Positive)</v>
      </c>
      <c r="M116" s="102" t="s">
        <v>21379</v>
      </c>
      <c r="N116" s="28" t="str">
        <f t="shared" si="10"/>
        <v/>
      </c>
      <c r="O116" s="19" t="str">
        <f t="shared" si="11"/>
        <v>HTS_RECENT (N, DSD, PMTCT ANC/Age/Sex/RTRI/HIVStatus): HIV recency test</v>
      </c>
      <c r="P116" s="19" t="str">
        <f t="shared" si="12"/>
        <v>HTS_RECENT (N, DSD, PMTCT ANC/Age/Sex/RTRI/HIVStatus): HIV recency test</v>
      </c>
      <c r="Q116" s="19" t="str">
        <f t="shared" si="13"/>
        <v>HTS_RECENT (N, DSD, PMTCT O/Age/Sex/RTRI/HIV)</v>
      </c>
      <c r="R116" s="19" t="str">
        <f t="shared" si="14"/>
        <v>HTS_RECENT_N_DSD_PMTCT_O_Age_Sex_RTRI_HIV</v>
      </c>
      <c r="S116" s="19" t="str">
        <f t="shared" si="15"/>
        <v>HTS_RECENT_N_DSD_PMTCT_O_Age_Sex_RTRI_HIV_</v>
      </c>
      <c r="T116" s="19" t="b">
        <f>NOT(ISNA(VLOOKUP(B116,dbcodes!A:B,2,FALSE)))</f>
        <v>0</v>
      </c>
      <c r="U116" s="19" t="str">
        <f>IF(ISNA(VLOOKUP(B116,dbcodes!A:B,2,FALSE)),des!R2200,VLOOKUP(B116,dbcodes!A:B,2,FALSE))</f>
        <v>TX_VIRAL_N_DSD_NARRATIVE</v>
      </c>
      <c r="W116" s="107" t="str">
        <f>IF(ISNA(VLOOKUP(C116,descriptions!A:B,2,FALSE)),des!V2156,IF(G116=" TARGET","Target ","")&amp;VLOOKUP(C116,descriptions!A:B,2,FALSE))</f>
        <v>Number of newly diagnosed HIV-positive persons aged greater than or equal to &gt;_ 15yrs with a test for recent infection result during the reporting period</v>
      </c>
      <c r="X116" s="20" t="s">
        <v>4</v>
      </c>
      <c r="Y116" s="20" t="s">
        <v>831</v>
      </c>
      <c r="Z116" s="20" t="s">
        <v>836</v>
      </c>
      <c r="AA116" s="20" t="s">
        <v>102</v>
      </c>
      <c r="AB116" s="20" t="s">
        <v>755</v>
      </c>
      <c r="AC116" s="19" t="str">
        <f>IF(AB116&lt;&gt;"",IF(NOT(ISNA(INDEX(os!A:A,MATCH(AB116,os!B:B,0)))),INDEX(os!A:A,MATCH(AB116,os!B:B,0)),"0"),"")</f>
        <v/>
      </c>
      <c r="AD116" s="20" t="s">
        <v>830</v>
      </c>
      <c r="AH116" s="93" t="str">
        <f>IF(NOT(ISNA(VLOOKUP(B:B,ResultsTargets!A:A,1,0))),"TRUE","")</f>
        <v>TRUE</v>
      </c>
      <c r="AI116" s="19" t="str">
        <f>IF(ISNA(VLOOKUP(C116,dim_techarea!A:B,2,FALSE)),"",VLOOKUP(C116,dim_techarea!A:B,2,FALSE))</f>
        <v>HTS_RECENT</v>
      </c>
      <c r="AJ116" s="19" t="str">
        <f>IF(ISNA(VLOOKUP(AI116,dim_techarea!B:C,2,FALSE)),"",VLOOKUP(AI116,dim_techarea!B:C,2,FALSE))</f>
        <v>twyHxdQVjMC</v>
      </c>
      <c r="AK116" s="19" t="str">
        <f>IF(ISNA(VLOOKUP(TRIM(G116),dim_targetsresults!A:B,2,FALSE)),"",VLOOKUP(TRIM(G116),dim_targetsresults!A:C,2,FALSE))</f>
        <v>MER Results</v>
      </c>
      <c r="AL116" s="19" t="str">
        <f>IF(ISNA(VLOOKUP(AK116,dim_targetsresults!B:C,2,FALSE)),"",VLOOKUP(AK116,dim_targetsresults!B:C,2,FALSE))</f>
        <v>Jh0jDM5yQ2E</v>
      </c>
      <c r="AM116" s="19" t="str">
        <f>IF(ISNA(VLOOKUP(TRIM(D116),dim_numeratordenominator!A:B,2,FALSE)),"",VLOOKUP(TRIM(D116),dim_numeratordenominator!A:C,2,FALSE))</f>
        <v>Numerator</v>
      </c>
      <c r="AN116" s="19" t="str">
        <f>IF(ISNA(VLOOKUP(AM116,dim_numeratordenominator!B:C,2,FALSE)),"",VLOOKUP(AM116,dim_numeratordenominator!B:C,2,FALSE))</f>
        <v>Som9NRMQqV7</v>
      </c>
      <c r="AO116" s="19" t="str">
        <f>IF(ISNA(VLOOKUP(TRIM(E116),dim_supporttype!A:B,2,FALSE)),"",VLOOKUP(TRIM(E116),dim_supporttype!A:C,2,FALSE))</f>
        <v>DSD</v>
      </c>
      <c r="AP116" s="19" t="str">
        <f>IF(ISNA(VLOOKUP(AO116,dim_supporttype!B:C,2,FALSE)),"",VLOOKUP(AO116,dim_supporttype!B:C,2,FALSE))</f>
        <v>iM13vdNLWKb</v>
      </c>
      <c r="AQ116" s="19" t="str">
        <f>IF(ISNA(VLOOKUP(TRIM(F116),dim_disaggs!A:B,2,FALSE)),"No Disagg",VLOOKUP(TRIM(F116),dim_disaggs!A:B,2,FALSE))</f>
        <v>PMTCT ANC/Age/Sex/RTRI/HIVStatus</v>
      </c>
      <c r="AR116" s="19" t="str">
        <f>IF(ISNA(VLOOKUP(AQ116,dim_disaggs!B:C,2,FALSE)),"",VLOOKUP(AQ116,dim_disaggs!B:C,2,FALSE))</f>
        <v>faJOWWhATpy</v>
      </c>
      <c r="AU116" s="72" t="s">
        <v>755</v>
      </c>
      <c r="AV116" s="73" t="s">
        <v>755</v>
      </c>
      <c r="AX116" s="66" t="s">
        <v>755</v>
      </c>
      <c r="BA116" s="105" t="str">
        <f t="shared" si="16"/>
        <v>Top Level Numerator</v>
      </c>
      <c r="BB116" s="20" t="str">
        <f t="shared" si="17"/>
        <v>PE5QVF0w4xj</v>
      </c>
      <c r="BE116" s="75" t="s">
        <v>755</v>
      </c>
      <c r="BF116" s="73" t="s">
        <v>755</v>
      </c>
      <c r="BG116" s="55" t="s">
        <v>755</v>
      </c>
      <c r="BH116" s="76" t="s">
        <v>755</v>
      </c>
      <c r="BI116" s="20" t="s">
        <v>755</v>
      </c>
      <c r="BJ116" s="20" t="s">
        <v>755</v>
      </c>
      <c r="BK116" s="55" t="s">
        <v>755</v>
      </c>
      <c r="BL116" s="71" t="s">
        <v>755</v>
      </c>
      <c r="BM116" s="77" t="s">
        <v>21473</v>
      </c>
      <c r="BN116" s="78" t="s">
        <v>21476</v>
      </c>
      <c r="BO116" s="77" t="s">
        <v>25670</v>
      </c>
      <c r="BP116" s="78" t="s">
        <v>25672</v>
      </c>
    </row>
    <row r="117" spans="1:68" ht="19" x14ac:dyDescent="0.25">
      <c r="A117" s="22" t="s">
        <v>95</v>
      </c>
      <c r="B117" s="20" t="s">
        <v>21351</v>
      </c>
      <c r="C117" s="22" t="s">
        <v>20490</v>
      </c>
      <c r="D117" s="22" t="s">
        <v>1</v>
      </c>
      <c r="E117" s="22" t="s">
        <v>78</v>
      </c>
      <c r="F117" s="51" t="s">
        <v>21439</v>
      </c>
      <c r="G117" s="20" t="s">
        <v>20086</v>
      </c>
      <c r="H117" s="22" t="s">
        <v>21442</v>
      </c>
      <c r="I117" s="19">
        <f t="shared" si="9"/>
        <v>44</v>
      </c>
      <c r="J117" s="20" t="s">
        <v>755</v>
      </c>
      <c r="K117" s="74" t="s">
        <v>25398</v>
      </c>
      <c r="L117" s="95" t="str">
        <f>IF(M117&lt;&gt;"",IF(NOT(ISNA(INDEX(cc!B:B,MATCH(M117,cc!A:A,0)))),INDEX(cc!B:B,MATCH(M117,cc!A:A,0)),"0"),"")</f>
        <v>Age (15-50+-uk, 8), Sex, RTRI Result and HIV Status (Positive)</v>
      </c>
      <c r="M117" s="102" t="s">
        <v>21379</v>
      </c>
      <c r="N117" s="28" t="str">
        <f t="shared" si="10"/>
        <v/>
      </c>
      <c r="O117" s="19" t="str">
        <f t="shared" si="11"/>
        <v>HTS_RECENT (N, TA, PMTCT ANC/Age/Sex/RTRI/HIVStatus): HIV recency test</v>
      </c>
      <c r="P117" s="19" t="str">
        <f t="shared" si="12"/>
        <v>HTS_RECENT (N, TA, PMTCT ANC/Age/Sex/RTRI/HIVStatus): HIV recency test</v>
      </c>
      <c r="Q117" s="19" t="str">
        <f t="shared" si="13"/>
        <v>HTS_RECENT (N, TA, PMTCT O/Age/Sex/RTRI/HIV)</v>
      </c>
      <c r="R117" s="19" t="str">
        <f t="shared" si="14"/>
        <v>HTS_RECENT_N_TA_PMTCT_O_Age_Sex_RTRI_HIV</v>
      </c>
      <c r="S117" s="19" t="str">
        <f t="shared" si="15"/>
        <v>HTS_RECENT_N_TA_PMTCT_O_Age_Sex_RTRI_HIV_</v>
      </c>
      <c r="T117" s="19" t="b">
        <f>NOT(ISNA(VLOOKUP(B117,dbcodes!A:B,2,FALSE)))</f>
        <v>0</v>
      </c>
      <c r="U117" s="19" t="str">
        <f>IF(ISNA(VLOOKUP(B117,dbcodes!A:B,2,FALSE)),des!R2201,VLOOKUP(B117,dbcodes!A:B,2,FALSE))</f>
        <v>TX_VIRAL_N_TA_NARRATIVE</v>
      </c>
      <c r="W117" s="107" t="str">
        <f>IF(ISNA(VLOOKUP(C117,descriptions!A:B,2,FALSE)),des!V2157,IF(G117=" TARGET","Target ","")&amp;VLOOKUP(C117,descriptions!A:B,2,FALSE))</f>
        <v>Number of newly diagnosed HIV-positive persons aged greater than or equal to &gt;_ 15yrs with a test for recent infection result during the reporting period</v>
      </c>
      <c r="X117" s="20" t="s">
        <v>4</v>
      </c>
      <c r="Y117" s="20" t="s">
        <v>831</v>
      </c>
      <c r="Z117" s="20" t="s">
        <v>836</v>
      </c>
      <c r="AA117" s="20" t="s">
        <v>102</v>
      </c>
      <c r="AB117" s="20" t="s">
        <v>755</v>
      </c>
      <c r="AC117" s="19" t="str">
        <f>IF(AB117&lt;&gt;"",IF(NOT(ISNA(INDEX(os!A:A,MATCH(AB117,os!B:B,0)))),INDEX(os!A:A,MATCH(AB117,os!B:B,0)),"0"),"")</f>
        <v/>
      </c>
      <c r="AD117" s="20" t="s">
        <v>830</v>
      </c>
      <c r="AH117" s="93" t="str">
        <f>IF(NOT(ISNA(VLOOKUP(B:B,ResultsTargets!A:A,1,0))),"TRUE","")</f>
        <v>TRUE</v>
      </c>
      <c r="AI117" s="19" t="str">
        <f>IF(ISNA(VLOOKUP(C117,dim_techarea!A:B,2,FALSE)),"",VLOOKUP(C117,dim_techarea!A:B,2,FALSE))</f>
        <v>HTS_RECENT</v>
      </c>
      <c r="AJ117" s="19" t="str">
        <f>IF(ISNA(VLOOKUP(AI117,dim_techarea!B:C,2,FALSE)),"",VLOOKUP(AI117,dim_techarea!B:C,2,FALSE))</f>
        <v>twyHxdQVjMC</v>
      </c>
      <c r="AK117" s="19" t="str">
        <f>IF(ISNA(VLOOKUP(TRIM(G117),dim_targetsresults!A:B,2,FALSE)),"",VLOOKUP(TRIM(G117),dim_targetsresults!A:C,2,FALSE))</f>
        <v>MER Results</v>
      </c>
      <c r="AL117" s="19" t="str">
        <f>IF(ISNA(VLOOKUP(AK117,dim_targetsresults!B:C,2,FALSE)),"",VLOOKUP(AK117,dim_targetsresults!B:C,2,FALSE))</f>
        <v>Jh0jDM5yQ2E</v>
      </c>
      <c r="AM117" s="19" t="str">
        <f>IF(ISNA(VLOOKUP(TRIM(D117),dim_numeratordenominator!A:B,2,FALSE)),"",VLOOKUP(TRIM(D117),dim_numeratordenominator!A:C,2,FALSE))</f>
        <v>Numerator</v>
      </c>
      <c r="AN117" s="19" t="str">
        <f>IF(ISNA(VLOOKUP(AM117,dim_numeratordenominator!B:C,2,FALSE)),"",VLOOKUP(AM117,dim_numeratordenominator!B:C,2,FALSE))</f>
        <v>Som9NRMQqV7</v>
      </c>
      <c r="AO117" s="19" t="str">
        <f>IF(ISNA(VLOOKUP(TRIM(E117),dim_supporttype!A:B,2,FALSE)),"",VLOOKUP(TRIM(E117),dim_supporttype!A:C,2,FALSE))</f>
        <v>TA</v>
      </c>
      <c r="AP117" s="19" t="str">
        <f>IF(ISNA(VLOOKUP(AO117,dim_supporttype!B:C,2,FALSE)),"",VLOOKUP(AO117,dim_supporttype!B:C,2,FALSE))</f>
        <v>cRAGKdWIDn4</v>
      </c>
      <c r="AQ117" s="19" t="str">
        <f>IF(ISNA(VLOOKUP(TRIM(F117),dim_disaggs!A:B,2,FALSE)),"No Disagg",VLOOKUP(TRIM(F117),dim_disaggs!A:B,2,FALSE))</f>
        <v>PMTCT ANC/Age/Sex/RTRI/HIVStatus</v>
      </c>
      <c r="AR117" s="19" t="str">
        <f>IF(ISNA(VLOOKUP(AQ117,dim_disaggs!B:C,2,FALSE)),"",VLOOKUP(AQ117,dim_disaggs!B:C,2,FALSE))</f>
        <v>faJOWWhATpy</v>
      </c>
      <c r="AU117" s="72" t="s">
        <v>755</v>
      </c>
      <c r="AV117" s="73" t="s">
        <v>755</v>
      </c>
      <c r="AX117" s="66" t="s">
        <v>755</v>
      </c>
      <c r="BA117" s="105" t="str">
        <f t="shared" si="16"/>
        <v>Top Level Numerator</v>
      </c>
      <c r="BB117" s="20" t="str">
        <f t="shared" si="17"/>
        <v>PE5QVF0w4xj</v>
      </c>
      <c r="BE117" s="75" t="s">
        <v>755</v>
      </c>
      <c r="BF117" s="73" t="s">
        <v>755</v>
      </c>
      <c r="BG117" s="55" t="s">
        <v>755</v>
      </c>
      <c r="BH117" s="76" t="s">
        <v>755</v>
      </c>
      <c r="BI117" s="20" t="s">
        <v>755</v>
      </c>
      <c r="BJ117" s="20" t="s">
        <v>755</v>
      </c>
      <c r="BK117" s="55" t="s">
        <v>755</v>
      </c>
      <c r="BL117" s="71" t="s">
        <v>755</v>
      </c>
      <c r="BM117" s="77" t="s">
        <v>21473</v>
      </c>
      <c r="BN117" s="78" t="s">
        <v>21476</v>
      </c>
      <c r="BO117" s="77" t="s">
        <v>25670</v>
      </c>
      <c r="BP117" s="78" t="s">
        <v>25672</v>
      </c>
    </row>
    <row r="118" spans="1:68" ht="19" x14ac:dyDescent="0.25">
      <c r="A118" s="22" t="s">
        <v>95</v>
      </c>
      <c r="B118" s="20" t="s">
        <v>21352</v>
      </c>
      <c r="C118" s="22" t="s">
        <v>20490</v>
      </c>
      <c r="D118" s="22" t="s">
        <v>1</v>
      </c>
      <c r="E118" s="22" t="s">
        <v>77</v>
      </c>
      <c r="F118" s="51" t="s">
        <v>21440</v>
      </c>
      <c r="G118" s="20" t="s">
        <v>20086</v>
      </c>
      <c r="H118" s="22" t="s">
        <v>21443</v>
      </c>
      <c r="I118" s="19">
        <f t="shared" si="9"/>
        <v>45</v>
      </c>
      <c r="J118" s="20" t="s">
        <v>755</v>
      </c>
      <c r="K118" s="74" t="s">
        <v>25398</v>
      </c>
      <c r="L118" s="95" t="str">
        <f>IF(M118&lt;&gt;"",IF(NOT(ISNA(INDEX(cc!B:B,MATCH(M118,cc!A:A,0)))),INDEX(cc!B:B,MATCH(M118,cc!A:A,0)),"0"),"")</f>
        <v>Age (15-50+-uk, 8), Sex, RTRI Result and HIV Status (Positive)</v>
      </c>
      <c r="M118" s="102" t="s">
        <v>21379</v>
      </c>
      <c r="N118" s="28" t="str">
        <f t="shared" si="10"/>
        <v/>
      </c>
      <c r="O118" s="19" t="str">
        <f t="shared" si="11"/>
        <v>HTS_RECENT (N, DSD, PMTCT PostANC/Age/Sex/RTRI/HIVStatus): HIV recency test</v>
      </c>
      <c r="P118" s="19" t="str">
        <f t="shared" si="12"/>
        <v>HTS_RECENT (N, DSD, PMTCT PostANC/Age/Sex/RTRI/HIVStatus): HIV recency test</v>
      </c>
      <c r="Q118" s="19" t="str">
        <f t="shared" si="13"/>
        <v>HTS_RECENT (N, DSD, PMTCT P/Age/Sex/RTRI/HIV)</v>
      </c>
      <c r="R118" s="19" t="str">
        <f t="shared" si="14"/>
        <v>HTS_RECENT_N_DSD_PMTCT_P_Age_Sex_RTRI_HIV</v>
      </c>
      <c r="S118" s="19" t="str">
        <f t="shared" si="15"/>
        <v>HTS_RECENT_N_DSD_PMTCT_P_Age_Sex_RTRI_HIV_</v>
      </c>
      <c r="T118" s="19" t="b">
        <f>NOT(ISNA(VLOOKUP(B118,dbcodes!A:B,2,FALSE)))</f>
        <v>0</v>
      </c>
      <c r="U118" s="19" t="str">
        <f>IF(ISNA(VLOOKUP(B118,dbcodes!A:B,2,FALSE)),des!R2202,VLOOKUP(B118,dbcodes!A:B,2,FALSE))</f>
        <v>TX_VIRAL_D_DSD_TARGET</v>
      </c>
      <c r="W118" s="107" t="str">
        <f>IF(ISNA(VLOOKUP(C118,descriptions!A:B,2,FALSE)),des!V2158,IF(G118=" TARGET","Target ","")&amp;VLOOKUP(C118,descriptions!A:B,2,FALSE))</f>
        <v>Number of newly diagnosed HIV-positive persons aged greater than or equal to &gt;_ 15yrs with a test for recent infection result during the reporting period</v>
      </c>
      <c r="X118" s="20" t="s">
        <v>4</v>
      </c>
      <c r="Y118" s="20" t="s">
        <v>831</v>
      </c>
      <c r="Z118" s="20" t="s">
        <v>836</v>
      </c>
      <c r="AA118" s="20" t="s">
        <v>102</v>
      </c>
      <c r="AB118" s="20" t="s">
        <v>755</v>
      </c>
      <c r="AC118" s="19" t="str">
        <f>IF(AB118&lt;&gt;"",IF(NOT(ISNA(INDEX(os!A:A,MATCH(AB118,os!B:B,0)))),INDEX(os!A:A,MATCH(AB118,os!B:B,0)),"0"),"")</f>
        <v/>
      </c>
      <c r="AD118" s="20" t="s">
        <v>830</v>
      </c>
      <c r="AH118" s="93" t="str">
        <f>IF(NOT(ISNA(VLOOKUP(B:B,ResultsTargets!A:A,1,0))),"TRUE","")</f>
        <v>TRUE</v>
      </c>
      <c r="AI118" s="19" t="str">
        <f>IF(ISNA(VLOOKUP(C118,dim_techarea!A:B,2,FALSE)),"",VLOOKUP(C118,dim_techarea!A:B,2,FALSE))</f>
        <v>HTS_RECENT</v>
      </c>
      <c r="AJ118" s="19" t="str">
        <f>IF(ISNA(VLOOKUP(AI118,dim_techarea!B:C,2,FALSE)),"",VLOOKUP(AI118,dim_techarea!B:C,2,FALSE))</f>
        <v>twyHxdQVjMC</v>
      </c>
      <c r="AK118" s="19" t="str">
        <f>IF(ISNA(VLOOKUP(TRIM(G118),dim_targetsresults!A:B,2,FALSE)),"",VLOOKUP(TRIM(G118),dim_targetsresults!A:C,2,FALSE))</f>
        <v>MER Results</v>
      </c>
      <c r="AL118" s="19" t="str">
        <f>IF(ISNA(VLOOKUP(AK118,dim_targetsresults!B:C,2,FALSE)),"",VLOOKUP(AK118,dim_targetsresults!B:C,2,FALSE))</f>
        <v>Jh0jDM5yQ2E</v>
      </c>
      <c r="AM118" s="19" t="str">
        <f>IF(ISNA(VLOOKUP(TRIM(D118),dim_numeratordenominator!A:B,2,FALSE)),"",VLOOKUP(TRIM(D118),dim_numeratordenominator!A:C,2,FALSE))</f>
        <v>Numerator</v>
      </c>
      <c r="AN118" s="19" t="str">
        <f>IF(ISNA(VLOOKUP(AM118,dim_numeratordenominator!B:C,2,FALSE)),"",VLOOKUP(AM118,dim_numeratordenominator!B:C,2,FALSE))</f>
        <v>Som9NRMQqV7</v>
      </c>
      <c r="AO118" s="19" t="str">
        <f>IF(ISNA(VLOOKUP(TRIM(E118),dim_supporttype!A:B,2,FALSE)),"",VLOOKUP(TRIM(E118),dim_supporttype!A:C,2,FALSE))</f>
        <v>DSD</v>
      </c>
      <c r="AP118" s="19" t="str">
        <f>IF(ISNA(VLOOKUP(AO118,dim_supporttype!B:C,2,FALSE)),"",VLOOKUP(AO118,dim_supporttype!B:C,2,FALSE))</f>
        <v>iM13vdNLWKb</v>
      </c>
      <c r="AQ118" s="19" t="str">
        <f>IF(ISNA(VLOOKUP(TRIM(F118),dim_disaggs!A:B,2,FALSE)),"No Disagg",VLOOKUP(TRIM(F118),dim_disaggs!A:B,2,FALSE))</f>
        <v>PMTCT PostANC/Age/Sex/RTRI/HIVStatus</v>
      </c>
      <c r="AR118" s="19" t="str">
        <f>IF(ISNA(VLOOKUP(AQ118,dim_disaggs!B:C,2,FALSE)),"",VLOOKUP(AQ118,dim_disaggs!B:C,2,FALSE))</f>
        <v>fc3XuCFdH6U</v>
      </c>
      <c r="AU118" s="72" t="s">
        <v>755</v>
      </c>
      <c r="AV118" s="73" t="s">
        <v>755</v>
      </c>
      <c r="AX118" s="66" t="s">
        <v>755</v>
      </c>
      <c r="BA118" s="105" t="str">
        <f t="shared" si="16"/>
        <v>Top Level Numerator</v>
      </c>
      <c r="BB118" s="20" t="str">
        <f t="shared" si="17"/>
        <v>PE5QVF0w4xj</v>
      </c>
      <c r="BE118" s="75" t="s">
        <v>755</v>
      </c>
      <c r="BF118" s="73" t="s">
        <v>755</v>
      </c>
      <c r="BG118" s="55" t="s">
        <v>755</v>
      </c>
      <c r="BH118" s="76" t="s">
        <v>755</v>
      </c>
      <c r="BI118" s="20" t="s">
        <v>755</v>
      </c>
      <c r="BJ118" s="20" t="s">
        <v>755</v>
      </c>
      <c r="BK118" s="55" t="s">
        <v>755</v>
      </c>
      <c r="BL118" s="71" t="s">
        <v>755</v>
      </c>
      <c r="BM118" s="77" t="s">
        <v>21473</v>
      </c>
      <c r="BN118" s="78" t="s">
        <v>21476</v>
      </c>
      <c r="BO118" s="77" t="s">
        <v>25670</v>
      </c>
      <c r="BP118" s="78" t="s">
        <v>25672</v>
      </c>
    </row>
    <row r="119" spans="1:68" ht="19" x14ac:dyDescent="0.25">
      <c r="A119" s="22" t="s">
        <v>95</v>
      </c>
      <c r="B119" s="20" t="s">
        <v>21353</v>
      </c>
      <c r="C119" s="22" t="s">
        <v>20490</v>
      </c>
      <c r="D119" s="22" t="s">
        <v>1</v>
      </c>
      <c r="E119" s="22" t="s">
        <v>78</v>
      </c>
      <c r="F119" s="51" t="s">
        <v>21440</v>
      </c>
      <c r="G119" s="20" t="s">
        <v>20086</v>
      </c>
      <c r="H119" s="22" t="s">
        <v>21443</v>
      </c>
      <c r="I119" s="19">
        <f t="shared" si="9"/>
        <v>44</v>
      </c>
      <c r="J119" s="20" t="s">
        <v>755</v>
      </c>
      <c r="K119" s="74" t="s">
        <v>25398</v>
      </c>
      <c r="L119" s="95" t="str">
        <f>IF(M119&lt;&gt;"",IF(NOT(ISNA(INDEX(cc!B:B,MATCH(M119,cc!A:A,0)))),INDEX(cc!B:B,MATCH(M119,cc!A:A,0)),"0"),"")</f>
        <v>Age (15-50+-uk, 8), Sex, RTRI Result and HIV Status (Positive)</v>
      </c>
      <c r="M119" s="102" t="s">
        <v>21379</v>
      </c>
      <c r="N119" s="28" t="str">
        <f t="shared" si="10"/>
        <v/>
      </c>
      <c r="O119" s="19" t="str">
        <f t="shared" si="11"/>
        <v>HTS_RECENT (N, TA, PMTCT PostANC/Age/Sex/RTRI/HIVStatus): HIV recency test</v>
      </c>
      <c r="P119" s="19" t="str">
        <f t="shared" si="12"/>
        <v>HTS_RECENT (N, TA, PMTCT PostANC/Age/Sex/RTRI/HIVStatus): HIV recency test</v>
      </c>
      <c r="Q119" s="19" t="str">
        <f t="shared" si="13"/>
        <v>HTS_RECENT (N, TA, PMTCT P/Age/Sex/RTRI/HIV)</v>
      </c>
      <c r="R119" s="19" t="str">
        <f t="shared" si="14"/>
        <v>HTS_RECENT_N_TA_PMTCT_P_Age_Sex_RTRI_HIV</v>
      </c>
      <c r="S119" s="19" t="str">
        <f t="shared" si="15"/>
        <v>HTS_RECENT_N_TA_PMTCT_P_Age_Sex_RTRI_HIV_</v>
      </c>
      <c r="T119" s="19" t="b">
        <f>NOT(ISNA(VLOOKUP(B119,dbcodes!A:B,2,FALSE)))</f>
        <v>0</v>
      </c>
      <c r="U119" s="19" t="str">
        <f>IF(ISNA(VLOOKUP(B119,dbcodes!A:B,2,FALSE)),des!R2203,VLOOKUP(B119,dbcodes!A:B,2,FALSE))</f>
        <v>TX_VIRAL_D_TA_TARGET</v>
      </c>
      <c r="W119" s="107" t="str">
        <f>IF(ISNA(VLOOKUP(C119,descriptions!A:B,2,FALSE)),des!V2159,IF(G119=" TARGET","Target ","")&amp;VLOOKUP(C119,descriptions!A:B,2,FALSE))</f>
        <v>Number of newly diagnosed HIV-positive persons aged greater than or equal to &gt;_ 15yrs with a test for recent infection result during the reporting period</v>
      </c>
      <c r="X119" s="20" t="s">
        <v>4</v>
      </c>
      <c r="Y119" s="20" t="s">
        <v>831</v>
      </c>
      <c r="Z119" s="20" t="s">
        <v>836</v>
      </c>
      <c r="AA119" s="20" t="s">
        <v>102</v>
      </c>
      <c r="AB119" s="20" t="s">
        <v>755</v>
      </c>
      <c r="AC119" s="19" t="str">
        <f>IF(AB119&lt;&gt;"",IF(NOT(ISNA(INDEX(os!A:A,MATCH(AB119,os!B:B,0)))),INDEX(os!A:A,MATCH(AB119,os!B:B,0)),"0"),"")</f>
        <v/>
      </c>
      <c r="AD119" s="20" t="s">
        <v>830</v>
      </c>
      <c r="AH119" s="93" t="str">
        <f>IF(NOT(ISNA(VLOOKUP(B:B,ResultsTargets!A:A,1,0))),"TRUE","")</f>
        <v>TRUE</v>
      </c>
      <c r="AI119" s="19" t="str">
        <f>IF(ISNA(VLOOKUP(C119,dim_techarea!A:B,2,FALSE)),"",VLOOKUP(C119,dim_techarea!A:B,2,FALSE))</f>
        <v>HTS_RECENT</v>
      </c>
      <c r="AJ119" s="19" t="str">
        <f>IF(ISNA(VLOOKUP(AI119,dim_techarea!B:C,2,FALSE)),"",VLOOKUP(AI119,dim_techarea!B:C,2,FALSE))</f>
        <v>twyHxdQVjMC</v>
      </c>
      <c r="AK119" s="19" t="str">
        <f>IF(ISNA(VLOOKUP(TRIM(G119),dim_targetsresults!A:B,2,FALSE)),"",VLOOKUP(TRIM(G119),dim_targetsresults!A:C,2,FALSE))</f>
        <v>MER Results</v>
      </c>
      <c r="AL119" s="19" t="str">
        <f>IF(ISNA(VLOOKUP(AK119,dim_targetsresults!B:C,2,FALSE)),"",VLOOKUP(AK119,dim_targetsresults!B:C,2,FALSE))</f>
        <v>Jh0jDM5yQ2E</v>
      </c>
      <c r="AM119" s="19" t="str">
        <f>IF(ISNA(VLOOKUP(TRIM(D119),dim_numeratordenominator!A:B,2,FALSE)),"",VLOOKUP(TRIM(D119),dim_numeratordenominator!A:C,2,FALSE))</f>
        <v>Numerator</v>
      </c>
      <c r="AN119" s="19" t="str">
        <f>IF(ISNA(VLOOKUP(AM119,dim_numeratordenominator!B:C,2,FALSE)),"",VLOOKUP(AM119,dim_numeratordenominator!B:C,2,FALSE))</f>
        <v>Som9NRMQqV7</v>
      </c>
      <c r="AO119" s="19" t="str">
        <f>IF(ISNA(VLOOKUP(TRIM(E119),dim_supporttype!A:B,2,FALSE)),"",VLOOKUP(TRIM(E119),dim_supporttype!A:C,2,FALSE))</f>
        <v>TA</v>
      </c>
      <c r="AP119" s="19" t="str">
        <f>IF(ISNA(VLOOKUP(AO119,dim_supporttype!B:C,2,FALSE)),"",VLOOKUP(AO119,dim_supporttype!B:C,2,FALSE))</f>
        <v>cRAGKdWIDn4</v>
      </c>
      <c r="AQ119" s="19" t="str">
        <f>IF(ISNA(VLOOKUP(TRIM(F119),dim_disaggs!A:B,2,FALSE)),"No Disagg",VLOOKUP(TRIM(F119),dim_disaggs!A:B,2,FALSE))</f>
        <v>PMTCT PostANC/Age/Sex/RTRI/HIVStatus</v>
      </c>
      <c r="AR119" s="19" t="str">
        <f>IF(ISNA(VLOOKUP(AQ119,dim_disaggs!B:C,2,FALSE)),"",VLOOKUP(AQ119,dim_disaggs!B:C,2,FALSE))</f>
        <v>fc3XuCFdH6U</v>
      </c>
      <c r="AU119" s="72" t="s">
        <v>755</v>
      </c>
      <c r="AV119" s="73" t="s">
        <v>755</v>
      </c>
      <c r="AX119" s="66" t="s">
        <v>755</v>
      </c>
      <c r="BA119" s="105" t="str">
        <f t="shared" si="16"/>
        <v>Top Level Numerator</v>
      </c>
      <c r="BB119" s="20" t="str">
        <f t="shared" si="17"/>
        <v>PE5QVF0w4xj</v>
      </c>
      <c r="BE119" s="75" t="s">
        <v>755</v>
      </c>
      <c r="BF119" s="73" t="s">
        <v>755</v>
      </c>
      <c r="BG119" s="55" t="s">
        <v>755</v>
      </c>
      <c r="BH119" s="76" t="s">
        <v>755</v>
      </c>
      <c r="BI119" s="20" t="s">
        <v>755</v>
      </c>
      <c r="BJ119" s="20" t="s">
        <v>755</v>
      </c>
      <c r="BK119" s="55" t="s">
        <v>755</v>
      </c>
      <c r="BL119" s="71" t="s">
        <v>755</v>
      </c>
      <c r="BM119" s="77" t="s">
        <v>21473</v>
      </c>
      <c r="BN119" s="78" t="s">
        <v>21476</v>
      </c>
      <c r="BO119" s="77" t="s">
        <v>25670</v>
      </c>
      <c r="BP119" s="78" t="s">
        <v>25672</v>
      </c>
    </row>
    <row r="120" spans="1:68" ht="19" x14ac:dyDescent="0.25">
      <c r="A120" s="22" t="s">
        <v>95</v>
      </c>
      <c r="B120" s="20" t="s">
        <v>21354</v>
      </c>
      <c r="C120" s="22" t="s">
        <v>20490</v>
      </c>
      <c r="D120" s="22" t="s">
        <v>1</v>
      </c>
      <c r="E120" s="22" t="s">
        <v>77</v>
      </c>
      <c r="F120" s="22" t="s">
        <v>21387</v>
      </c>
      <c r="G120" s="20" t="s">
        <v>20086</v>
      </c>
      <c r="H120" s="22" t="s">
        <v>21388</v>
      </c>
      <c r="I120" s="19">
        <f t="shared" si="9"/>
        <v>41</v>
      </c>
      <c r="J120" s="20" t="s">
        <v>755</v>
      </c>
      <c r="K120" s="74" t="s">
        <v>25398</v>
      </c>
      <c r="L120" s="95" t="str">
        <f>IF(M120&lt;&gt;"",IF(NOT(ISNA(INDEX(cc!B:B,MATCH(M120,cc!A:A,0)))),INDEX(cc!B:B,MATCH(M120,cc!A:A,0)),"0"),"")</f>
        <v>Age (15-50+-uk, 8), Sex, RTRI Result and HIV Status (Positive)</v>
      </c>
      <c r="M120" s="102" t="s">
        <v>21379</v>
      </c>
      <c r="N120" s="28" t="str">
        <f t="shared" si="10"/>
        <v/>
      </c>
      <c r="O120" s="19" t="str">
        <f t="shared" si="11"/>
        <v>HTS_RECENT (N, DSD, STI Clinic/Age/Sex/RTRI/HIVStatus): HIV recency test</v>
      </c>
      <c r="P120" s="19" t="str">
        <f t="shared" si="12"/>
        <v>HTS_RECENT (N, DSD, STI Clinic/Age/Sex/RTRI/HIVStatus): HIV recency test</v>
      </c>
      <c r="Q120" s="19" t="str">
        <f t="shared" si="13"/>
        <v>HTS_RECENT (N, DSD, STI/Age/Sex/RTRI/HIV)</v>
      </c>
      <c r="R120" s="19" t="str">
        <f t="shared" si="14"/>
        <v>HTS_RECENT_N_DSD_STI_Age_Sex_RTRI_HIV</v>
      </c>
      <c r="S120" s="19" t="str">
        <f t="shared" si="15"/>
        <v>HTS_RECENT_N_DSD_STI_Age_Sex_RTRI_HIV_</v>
      </c>
      <c r="T120" s="19" t="b">
        <f>NOT(ISNA(VLOOKUP(B120,dbcodes!A:B,2,FALSE)))</f>
        <v>0</v>
      </c>
      <c r="U120" s="19" t="str">
        <f>IF(ISNA(VLOOKUP(B120,dbcodes!A:B,2,FALSE)),des!R2204,VLOOKUP(B120,dbcodes!A:B,2,FALSE))</f>
        <v>TX_VIRAL_N_DSD_Age_Sex_TARGET</v>
      </c>
      <c r="W120" s="107" t="str">
        <f>IF(ISNA(VLOOKUP(C120,descriptions!A:B,2,FALSE)),des!V2160,IF(G120=" TARGET","Target ","")&amp;VLOOKUP(C120,descriptions!A:B,2,FALSE))</f>
        <v>Number of newly diagnosed HIV-positive persons aged greater than or equal to &gt;_ 15yrs with a test for recent infection result during the reporting period</v>
      </c>
      <c r="X120" s="20" t="s">
        <v>4</v>
      </c>
      <c r="Y120" s="20" t="s">
        <v>831</v>
      </c>
      <c r="Z120" s="20" t="s">
        <v>836</v>
      </c>
      <c r="AA120" s="20" t="s">
        <v>102</v>
      </c>
      <c r="AB120" s="20" t="s">
        <v>755</v>
      </c>
      <c r="AC120" s="19" t="str">
        <f>IF(AB120&lt;&gt;"",IF(NOT(ISNA(INDEX(os!A:A,MATCH(AB120,os!B:B,0)))),INDEX(os!A:A,MATCH(AB120,os!B:B,0)),"0"),"")</f>
        <v/>
      </c>
      <c r="AD120" s="20" t="s">
        <v>830</v>
      </c>
      <c r="AH120" s="93" t="str">
        <f>IF(NOT(ISNA(VLOOKUP(B:B,ResultsTargets!A:A,1,0))),"TRUE","")</f>
        <v>TRUE</v>
      </c>
      <c r="AI120" s="19" t="str">
        <f>IF(ISNA(VLOOKUP(C120,dim_techarea!A:B,2,FALSE)),"",VLOOKUP(C120,dim_techarea!A:B,2,FALSE))</f>
        <v>HTS_RECENT</v>
      </c>
      <c r="AJ120" s="19" t="str">
        <f>IF(ISNA(VLOOKUP(AI120,dim_techarea!B:C,2,FALSE)),"",VLOOKUP(AI120,dim_techarea!B:C,2,FALSE))</f>
        <v>twyHxdQVjMC</v>
      </c>
      <c r="AK120" s="19" t="str">
        <f>IF(ISNA(VLOOKUP(TRIM(G120),dim_targetsresults!A:B,2,FALSE)),"",VLOOKUP(TRIM(G120),dim_targetsresults!A:C,2,FALSE))</f>
        <v>MER Results</v>
      </c>
      <c r="AL120" s="19" t="str">
        <f>IF(ISNA(VLOOKUP(AK120,dim_targetsresults!B:C,2,FALSE)),"",VLOOKUP(AK120,dim_targetsresults!B:C,2,FALSE))</f>
        <v>Jh0jDM5yQ2E</v>
      </c>
      <c r="AM120" s="19" t="str">
        <f>IF(ISNA(VLOOKUP(TRIM(D120),dim_numeratordenominator!A:B,2,FALSE)),"",VLOOKUP(TRIM(D120),dim_numeratordenominator!A:C,2,FALSE))</f>
        <v>Numerator</v>
      </c>
      <c r="AN120" s="19" t="str">
        <f>IF(ISNA(VLOOKUP(AM120,dim_numeratordenominator!B:C,2,FALSE)),"",VLOOKUP(AM120,dim_numeratordenominator!B:C,2,FALSE))</f>
        <v>Som9NRMQqV7</v>
      </c>
      <c r="AO120" s="19" t="str">
        <f>IF(ISNA(VLOOKUP(TRIM(E120),dim_supporttype!A:B,2,FALSE)),"",VLOOKUP(TRIM(E120),dim_supporttype!A:C,2,FALSE))</f>
        <v>DSD</v>
      </c>
      <c r="AP120" s="19" t="str">
        <f>IF(ISNA(VLOOKUP(AO120,dim_supporttype!B:C,2,FALSE)),"",VLOOKUP(AO120,dim_supporttype!B:C,2,FALSE))</f>
        <v>iM13vdNLWKb</v>
      </c>
      <c r="AQ120" s="19" t="str">
        <f>IF(ISNA(VLOOKUP(TRIM(F120),dim_disaggs!A:B,2,FALSE)),"No Disagg",VLOOKUP(TRIM(F120),dim_disaggs!A:B,2,FALSE))</f>
        <v>STI Clinic/Age/Sex/RTRI/HIVStatus</v>
      </c>
      <c r="AR120" s="19" t="str">
        <f>IF(ISNA(VLOOKUP(AQ120,dim_disaggs!B:C,2,FALSE)),"",VLOOKUP(AQ120,dim_disaggs!B:C,2,FALSE))</f>
        <v>pT3CY0dS9ka</v>
      </c>
      <c r="AU120" s="72" t="s">
        <v>755</v>
      </c>
      <c r="AV120" s="73" t="s">
        <v>755</v>
      </c>
      <c r="AX120" s="66" t="s">
        <v>755</v>
      </c>
      <c r="BA120" s="105" t="str">
        <f t="shared" si="16"/>
        <v>Top Level Numerator</v>
      </c>
      <c r="BB120" s="20" t="str">
        <f t="shared" si="17"/>
        <v>PE5QVF0w4xj</v>
      </c>
      <c r="BE120" s="75" t="s">
        <v>755</v>
      </c>
      <c r="BF120" s="73" t="s">
        <v>755</v>
      </c>
      <c r="BG120" s="55" t="s">
        <v>755</v>
      </c>
      <c r="BH120" s="76" t="s">
        <v>755</v>
      </c>
      <c r="BI120" s="20" t="s">
        <v>755</v>
      </c>
      <c r="BJ120" s="20" t="s">
        <v>755</v>
      </c>
      <c r="BK120" s="55" t="s">
        <v>755</v>
      </c>
      <c r="BL120" s="71" t="s">
        <v>755</v>
      </c>
      <c r="BM120" s="77" t="s">
        <v>21473</v>
      </c>
      <c r="BN120" s="78" t="s">
        <v>21476</v>
      </c>
      <c r="BO120" s="77" t="s">
        <v>25670</v>
      </c>
      <c r="BP120" s="78" t="s">
        <v>25672</v>
      </c>
    </row>
    <row r="121" spans="1:68" ht="19" x14ac:dyDescent="0.25">
      <c r="A121" s="22" t="s">
        <v>95</v>
      </c>
      <c r="B121" s="20" t="s">
        <v>21355</v>
      </c>
      <c r="C121" s="22" t="s">
        <v>20490</v>
      </c>
      <c r="D121" s="22" t="s">
        <v>1</v>
      </c>
      <c r="E121" s="22" t="s">
        <v>78</v>
      </c>
      <c r="F121" s="22" t="s">
        <v>21387</v>
      </c>
      <c r="G121" s="20" t="s">
        <v>20086</v>
      </c>
      <c r="H121" s="22" t="s">
        <v>21388</v>
      </c>
      <c r="I121" s="19">
        <f t="shared" si="9"/>
        <v>40</v>
      </c>
      <c r="J121" s="20" t="s">
        <v>755</v>
      </c>
      <c r="K121" s="74" t="s">
        <v>25398</v>
      </c>
      <c r="L121" s="95" t="str">
        <f>IF(M121&lt;&gt;"",IF(NOT(ISNA(INDEX(cc!B:B,MATCH(M121,cc!A:A,0)))),INDEX(cc!B:B,MATCH(M121,cc!A:A,0)),"0"),"")</f>
        <v>Age (15-50+-uk, 8), Sex, RTRI Result and HIV Status (Positive)</v>
      </c>
      <c r="M121" s="102" t="s">
        <v>21379</v>
      </c>
      <c r="N121" s="28" t="str">
        <f t="shared" si="10"/>
        <v/>
      </c>
      <c r="O121" s="19" t="str">
        <f t="shared" si="11"/>
        <v>HTS_RECENT (N, TA, STI Clinic/Age/Sex/RTRI/HIVStatus): HIV recency test</v>
      </c>
      <c r="P121" s="19" t="str">
        <f t="shared" si="12"/>
        <v>HTS_RECENT (N, TA, STI Clinic/Age/Sex/RTRI/HIVStatus): HIV recency test</v>
      </c>
      <c r="Q121" s="19" t="str">
        <f t="shared" si="13"/>
        <v>HTS_RECENT (N, TA, STI/Age/Sex/RTRI/HIV)</v>
      </c>
      <c r="R121" s="19" t="str">
        <f t="shared" si="14"/>
        <v>HTS_RECENT_N_TA_STI_Age_Sex_RTRI_HIV</v>
      </c>
      <c r="S121" s="19" t="str">
        <f t="shared" si="15"/>
        <v>HTS_RECENT_N_TA_STI_Age_Sex_RTRI_HIV_</v>
      </c>
      <c r="T121" s="19" t="b">
        <f>NOT(ISNA(VLOOKUP(B121,dbcodes!A:B,2,FALSE)))</f>
        <v>0</v>
      </c>
      <c r="U121" s="19" t="str">
        <f>IF(ISNA(VLOOKUP(B121,dbcodes!A:B,2,FALSE)),des!R2205,VLOOKUP(B121,dbcodes!A:B,2,FALSE))</f>
        <v>TX_VIRAL_N_TA_Age_Sex_TARGET</v>
      </c>
      <c r="W121" s="107" t="str">
        <f>IF(ISNA(VLOOKUP(C121,descriptions!A:B,2,FALSE)),des!V2161,IF(G121=" TARGET","Target ","")&amp;VLOOKUP(C121,descriptions!A:B,2,FALSE))</f>
        <v>Number of newly diagnosed HIV-positive persons aged greater than or equal to &gt;_ 15yrs with a test for recent infection result during the reporting period</v>
      </c>
      <c r="X121" s="20" t="s">
        <v>4</v>
      </c>
      <c r="Y121" s="20" t="s">
        <v>831</v>
      </c>
      <c r="Z121" s="20" t="s">
        <v>836</v>
      </c>
      <c r="AA121" s="20" t="s">
        <v>102</v>
      </c>
      <c r="AB121" s="20" t="s">
        <v>755</v>
      </c>
      <c r="AC121" s="19" t="str">
        <f>IF(AB121&lt;&gt;"",IF(NOT(ISNA(INDEX(os!A:A,MATCH(AB121,os!B:B,0)))),INDEX(os!A:A,MATCH(AB121,os!B:B,0)),"0"),"")</f>
        <v/>
      </c>
      <c r="AD121" s="20" t="s">
        <v>830</v>
      </c>
      <c r="AH121" s="93" t="str">
        <f>IF(NOT(ISNA(VLOOKUP(B:B,ResultsTargets!A:A,1,0))),"TRUE","")</f>
        <v>TRUE</v>
      </c>
      <c r="AI121" s="19" t="str">
        <f>IF(ISNA(VLOOKUP(C121,dim_techarea!A:B,2,FALSE)),"",VLOOKUP(C121,dim_techarea!A:B,2,FALSE))</f>
        <v>HTS_RECENT</v>
      </c>
      <c r="AJ121" s="19" t="str">
        <f>IF(ISNA(VLOOKUP(AI121,dim_techarea!B:C,2,FALSE)),"",VLOOKUP(AI121,dim_techarea!B:C,2,FALSE))</f>
        <v>twyHxdQVjMC</v>
      </c>
      <c r="AK121" s="19" t="str">
        <f>IF(ISNA(VLOOKUP(TRIM(G121),dim_targetsresults!A:B,2,FALSE)),"",VLOOKUP(TRIM(G121),dim_targetsresults!A:C,2,FALSE))</f>
        <v>MER Results</v>
      </c>
      <c r="AL121" s="19" t="str">
        <f>IF(ISNA(VLOOKUP(AK121,dim_targetsresults!B:C,2,FALSE)),"",VLOOKUP(AK121,dim_targetsresults!B:C,2,FALSE))</f>
        <v>Jh0jDM5yQ2E</v>
      </c>
      <c r="AM121" s="19" t="str">
        <f>IF(ISNA(VLOOKUP(TRIM(D121),dim_numeratordenominator!A:B,2,FALSE)),"",VLOOKUP(TRIM(D121),dim_numeratordenominator!A:C,2,FALSE))</f>
        <v>Numerator</v>
      </c>
      <c r="AN121" s="19" t="str">
        <f>IF(ISNA(VLOOKUP(AM121,dim_numeratordenominator!B:C,2,FALSE)),"",VLOOKUP(AM121,dim_numeratordenominator!B:C,2,FALSE))</f>
        <v>Som9NRMQqV7</v>
      </c>
      <c r="AO121" s="19" t="str">
        <f>IF(ISNA(VLOOKUP(TRIM(E121),dim_supporttype!A:B,2,FALSE)),"",VLOOKUP(TRIM(E121),dim_supporttype!A:C,2,FALSE))</f>
        <v>TA</v>
      </c>
      <c r="AP121" s="19" t="str">
        <f>IF(ISNA(VLOOKUP(AO121,dim_supporttype!B:C,2,FALSE)),"",VLOOKUP(AO121,dim_supporttype!B:C,2,FALSE))</f>
        <v>cRAGKdWIDn4</v>
      </c>
      <c r="AQ121" s="19" t="str">
        <f>IF(ISNA(VLOOKUP(TRIM(F121),dim_disaggs!A:B,2,FALSE)),"No Disagg",VLOOKUP(TRIM(F121),dim_disaggs!A:B,2,FALSE))</f>
        <v>STI Clinic/Age/Sex/RTRI/HIVStatus</v>
      </c>
      <c r="AR121" s="19" t="str">
        <f>IF(ISNA(VLOOKUP(AQ121,dim_disaggs!B:C,2,FALSE)),"",VLOOKUP(AQ121,dim_disaggs!B:C,2,FALSE))</f>
        <v>pT3CY0dS9ka</v>
      </c>
      <c r="AU121" s="72" t="s">
        <v>755</v>
      </c>
      <c r="AV121" s="73" t="s">
        <v>755</v>
      </c>
      <c r="AX121" s="66" t="s">
        <v>755</v>
      </c>
      <c r="BA121" s="105" t="str">
        <f t="shared" si="16"/>
        <v>Top Level Numerator</v>
      </c>
      <c r="BB121" s="20" t="str">
        <f t="shared" si="17"/>
        <v>PE5QVF0w4xj</v>
      </c>
      <c r="BE121" s="75" t="s">
        <v>755</v>
      </c>
      <c r="BF121" s="73" t="s">
        <v>755</v>
      </c>
      <c r="BG121" s="55" t="s">
        <v>755</v>
      </c>
      <c r="BH121" s="76" t="s">
        <v>755</v>
      </c>
      <c r="BI121" s="20" t="s">
        <v>755</v>
      </c>
      <c r="BJ121" s="20" t="s">
        <v>755</v>
      </c>
      <c r="BK121" s="55" t="s">
        <v>755</v>
      </c>
      <c r="BL121" s="71" t="s">
        <v>755</v>
      </c>
      <c r="BM121" s="77" t="s">
        <v>21473</v>
      </c>
      <c r="BN121" s="78" t="s">
        <v>21476</v>
      </c>
      <c r="BO121" s="77" t="s">
        <v>25670</v>
      </c>
      <c r="BP121" s="78" t="s">
        <v>25672</v>
      </c>
    </row>
    <row r="122" spans="1:68" ht="19" x14ac:dyDescent="0.25">
      <c r="A122" s="22" t="s">
        <v>95</v>
      </c>
      <c r="B122" s="20" t="s">
        <v>21356</v>
      </c>
      <c r="C122" s="22" t="s">
        <v>20490</v>
      </c>
      <c r="D122" s="22" t="s">
        <v>1</v>
      </c>
      <c r="E122" s="22" t="s">
        <v>77</v>
      </c>
      <c r="F122" s="22" t="s">
        <v>21435</v>
      </c>
      <c r="G122" s="20" t="s">
        <v>20086</v>
      </c>
      <c r="H122" s="22" t="s">
        <v>21389</v>
      </c>
      <c r="I122" s="19">
        <f t="shared" si="9"/>
        <v>40</v>
      </c>
      <c r="J122" s="20" t="s">
        <v>755</v>
      </c>
      <c r="K122" s="74" t="s">
        <v>25398</v>
      </c>
      <c r="L122" s="95" t="str">
        <f>IF(M122&lt;&gt;"",IF(NOT(ISNA(INDEX(cc!B:B,MATCH(M122,cc!A:A,0)))),INDEX(cc!B:B,MATCH(M122,cc!A:A,0)),"0"),"")</f>
        <v>Age (15-50+-uk, 8), Sex, RTRI Result and HIV Status (Positive)</v>
      </c>
      <c r="M122" s="102" t="s">
        <v>21379</v>
      </c>
      <c r="N122" s="28" t="str">
        <f t="shared" si="10"/>
        <v/>
      </c>
      <c r="O122" s="19" t="str">
        <f t="shared" si="11"/>
        <v>HTS_RECENT (N, DSD, TBClinic/Age/Sex/RTRI/HIVStatus): HIV recency test</v>
      </c>
      <c r="P122" s="19" t="str">
        <f t="shared" si="12"/>
        <v>HTS_RECENT (N, DSD, TBClinic/Age/Sex/RTRI/HIVStatus): HIV recency test</v>
      </c>
      <c r="Q122" s="19" t="str">
        <f t="shared" si="13"/>
        <v>HTS_RECENT (N, DSD, TB/Age/Sex/RTRI/HIV)</v>
      </c>
      <c r="R122" s="19" t="str">
        <f t="shared" si="14"/>
        <v>HTS_RECENT_N_DSD_TB_Age_Sex_RTRI_HIV</v>
      </c>
      <c r="S122" s="19" t="str">
        <f t="shared" si="15"/>
        <v>HTS_RECENT_N_DSD_TB_Age_Sex_RTRI_HIV_</v>
      </c>
      <c r="T122" s="19" t="b">
        <f>NOT(ISNA(VLOOKUP(B122,dbcodes!A:B,2,FALSE)))</f>
        <v>0</v>
      </c>
      <c r="U122" s="19" t="str">
        <f>IF(ISNA(VLOOKUP(B122,dbcodes!A:B,2,FALSE)),des!R2206,VLOOKUP(B122,dbcodes!A:B,2,FALSE))</f>
        <v>TX_VIRAL_N_DSD_Detect_TARGET</v>
      </c>
      <c r="W122" s="107" t="str">
        <f>IF(ISNA(VLOOKUP(C122,descriptions!A:B,2,FALSE)),des!V2162,IF(G122=" TARGET","Target ","")&amp;VLOOKUP(C122,descriptions!A:B,2,FALSE))</f>
        <v>Number of newly diagnosed HIV-positive persons aged greater than or equal to &gt;_ 15yrs with a test for recent infection result during the reporting period</v>
      </c>
      <c r="X122" s="20" t="s">
        <v>4</v>
      </c>
      <c r="Y122" s="20" t="s">
        <v>831</v>
      </c>
      <c r="Z122" s="20" t="s">
        <v>836</v>
      </c>
      <c r="AA122" s="20" t="s">
        <v>102</v>
      </c>
      <c r="AB122" s="20" t="s">
        <v>755</v>
      </c>
      <c r="AC122" s="19" t="str">
        <f>IF(AB122&lt;&gt;"",IF(NOT(ISNA(INDEX(os!A:A,MATCH(AB122,os!B:B,0)))),INDEX(os!A:A,MATCH(AB122,os!B:B,0)),"0"),"")</f>
        <v/>
      </c>
      <c r="AD122" s="20" t="s">
        <v>830</v>
      </c>
      <c r="AH122" s="93" t="str">
        <f>IF(NOT(ISNA(VLOOKUP(B:B,ResultsTargets!A:A,1,0))),"TRUE","")</f>
        <v>TRUE</v>
      </c>
      <c r="AI122" s="19" t="str">
        <f>IF(ISNA(VLOOKUP(C122,dim_techarea!A:B,2,FALSE)),"",VLOOKUP(C122,dim_techarea!A:B,2,FALSE))</f>
        <v>HTS_RECENT</v>
      </c>
      <c r="AJ122" s="19" t="str">
        <f>IF(ISNA(VLOOKUP(AI122,dim_techarea!B:C,2,FALSE)),"",VLOOKUP(AI122,dim_techarea!B:C,2,FALSE))</f>
        <v>twyHxdQVjMC</v>
      </c>
      <c r="AK122" s="19" t="str">
        <f>IF(ISNA(VLOOKUP(TRIM(G122),dim_targetsresults!A:B,2,FALSE)),"",VLOOKUP(TRIM(G122),dim_targetsresults!A:C,2,FALSE))</f>
        <v>MER Results</v>
      </c>
      <c r="AL122" s="19" t="str">
        <f>IF(ISNA(VLOOKUP(AK122,dim_targetsresults!B:C,2,FALSE)),"",VLOOKUP(AK122,dim_targetsresults!B:C,2,FALSE))</f>
        <v>Jh0jDM5yQ2E</v>
      </c>
      <c r="AM122" s="19" t="str">
        <f>IF(ISNA(VLOOKUP(TRIM(D122),dim_numeratordenominator!A:B,2,FALSE)),"",VLOOKUP(TRIM(D122),dim_numeratordenominator!A:C,2,FALSE))</f>
        <v>Numerator</v>
      </c>
      <c r="AN122" s="19" t="str">
        <f>IF(ISNA(VLOOKUP(AM122,dim_numeratordenominator!B:C,2,FALSE)),"",VLOOKUP(AM122,dim_numeratordenominator!B:C,2,FALSE))</f>
        <v>Som9NRMQqV7</v>
      </c>
      <c r="AO122" s="19" t="str">
        <f>IF(ISNA(VLOOKUP(TRIM(E122),dim_supporttype!A:B,2,FALSE)),"",VLOOKUP(TRIM(E122),dim_supporttype!A:C,2,FALSE))</f>
        <v>DSD</v>
      </c>
      <c r="AP122" s="19" t="str">
        <f>IF(ISNA(VLOOKUP(AO122,dim_supporttype!B:C,2,FALSE)),"",VLOOKUP(AO122,dim_supporttype!B:C,2,FALSE))</f>
        <v>iM13vdNLWKb</v>
      </c>
      <c r="AQ122" s="19" t="str">
        <f>IF(ISNA(VLOOKUP(TRIM(F122),dim_disaggs!A:B,2,FALSE)),"No Disagg",VLOOKUP(TRIM(F122),dim_disaggs!A:B,2,FALSE))</f>
        <v>TBClinic/Age/Sex/RTRI/HIVStatus</v>
      </c>
      <c r="AR122" s="19" t="str">
        <f>IF(ISNA(VLOOKUP(AQ122,dim_disaggs!B:C,2,FALSE)),"",VLOOKUP(AQ122,dim_disaggs!B:C,2,FALSE))</f>
        <v>SnfQeXdY7of</v>
      </c>
      <c r="AU122" s="72" t="s">
        <v>755</v>
      </c>
      <c r="AV122" s="73" t="s">
        <v>755</v>
      </c>
      <c r="AX122" s="66" t="s">
        <v>755</v>
      </c>
      <c r="BA122" s="105" t="str">
        <f t="shared" si="16"/>
        <v>Top Level Numerator</v>
      </c>
      <c r="BB122" s="20" t="str">
        <f t="shared" si="17"/>
        <v>PE5QVF0w4xj</v>
      </c>
      <c r="BE122" s="75" t="s">
        <v>755</v>
      </c>
      <c r="BF122" s="73" t="s">
        <v>755</v>
      </c>
      <c r="BG122" s="55" t="s">
        <v>755</v>
      </c>
      <c r="BH122" s="76" t="s">
        <v>755</v>
      </c>
      <c r="BI122" s="20" t="s">
        <v>755</v>
      </c>
      <c r="BJ122" s="20" t="s">
        <v>755</v>
      </c>
      <c r="BK122" s="55" t="s">
        <v>755</v>
      </c>
      <c r="BL122" s="71" t="s">
        <v>755</v>
      </c>
      <c r="BM122" s="77" t="s">
        <v>21473</v>
      </c>
      <c r="BN122" s="78" t="s">
        <v>21476</v>
      </c>
      <c r="BO122" s="77" t="s">
        <v>25670</v>
      </c>
      <c r="BP122" s="78" t="s">
        <v>25672</v>
      </c>
    </row>
    <row r="123" spans="1:68" ht="19" x14ac:dyDescent="0.25">
      <c r="A123" s="22" t="s">
        <v>95</v>
      </c>
      <c r="B123" s="20" t="s">
        <v>21357</v>
      </c>
      <c r="C123" s="22" t="s">
        <v>20490</v>
      </c>
      <c r="D123" s="22" t="s">
        <v>1</v>
      </c>
      <c r="E123" s="22" t="s">
        <v>78</v>
      </c>
      <c r="F123" s="22" t="s">
        <v>21435</v>
      </c>
      <c r="G123" s="20" t="s">
        <v>20086</v>
      </c>
      <c r="H123" s="22" t="s">
        <v>21389</v>
      </c>
      <c r="I123" s="19">
        <f t="shared" si="9"/>
        <v>39</v>
      </c>
      <c r="J123" s="20" t="s">
        <v>755</v>
      </c>
      <c r="K123" s="74" t="s">
        <v>25398</v>
      </c>
      <c r="L123" s="95" t="str">
        <f>IF(M123&lt;&gt;"",IF(NOT(ISNA(INDEX(cc!B:B,MATCH(M123,cc!A:A,0)))),INDEX(cc!B:B,MATCH(M123,cc!A:A,0)),"0"),"")</f>
        <v>Age (15-50+-uk, 8), Sex, RTRI Result and HIV Status (Positive)</v>
      </c>
      <c r="M123" s="102" t="s">
        <v>21379</v>
      </c>
      <c r="N123" s="28" t="str">
        <f t="shared" si="10"/>
        <v/>
      </c>
      <c r="O123" s="19" t="str">
        <f t="shared" si="11"/>
        <v>HTS_RECENT (N, TA, TBClinic/Age/Sex/RTRI/HIVStatus): HIV recency test</v>
      </c>
      <c r="P123" s="19" t="str">
        <f t="shared" si="12"/>
        <v>HTS_RECENT (N, TA, TBClinic/Age/Sex/RTRI/HIVStatus): HIV recency test</v>
      </c>
      <c r="Q123" s="19" t="str">
        <f t="shared" si="13"/>
        <v>HTS_RECENT (N, TA, TB/Age/Sex/RTRI/HIV)</v>
      </c>
      <c r="R123" s="19" t="str">
        <f t="shared" si="14"/>
        <v>HTS_RECENT_N_TA_TB_Age_Sex_RTRI_HIV</v>
      </c>
      <c r="S123" s="19" t="str">
        <f t="shared" si="15"/>
        <v>HTS_RECENT_N_TA_TB_Age_Sex_RTRI_HIV_</v>
      </c>
      <c r="T123" s="19" t="b">
        <f>NOT(ISNA(VLOOKUP(B123,dbcodes!A:B,2,FALSE)))</f>
        <v>0</v>
      </c>
      <c r="U123" s="19" t="str">
        <f>IF(ISNA(VLOOKUP(B123,dbcodes!A:B,2,FALSE)),des!R2207,VLOOKUP(B123,dbcodes!A:B,2,FALSE))</f>
        <v>TX_VIRAL_N_TA_Detect_TARGET</v>
      </c>
      <c r="W123" s="107" t="str">
        <f>IF(ISNA(VLOOKUP(C123,descriptions!A:B,2,FALSE)),des!V2163,IF(G123=" TARGET","Target ","")&amp;VLOOKUP(C123,descriptions!A:B,2,FALSE))</f>
        <v>Number of newly diagnosed HIV-positive persons aged greater than or equal to &gt;_ 15yrs with a test for recent infection result during the reporting period</v>
      </c>
      <c r="X123" s="20" t="s">
        <v>4</v>
      </c>
      <c r="Y123" s="20" t="s">
        <v>831</v>
      </c>
      <c r="Z123" s="20" t="s">
        <v>836</v>
      </c>
      <c r="AA123" s="20" t="s">
        <v>102</v>
      </c>
      <c r="AB123" s="20" t="s">
        <v>755</v>
      </c>
      <c r="AC123" s="19" t="str">
        <f>IF(AB123&lt;&gt;"",IF(NOT(ISNA(INDEX(os!A:A,MATCH(AB123,os!B:B,0)))),INDEX(os!A:A,MATCH(AB123,os!B:B,0)),"0"),"")</f>
        <v/>
      </c>
      <c r="AD123" s="20" t="s">
        <v>830</v>
      </c>
      <c r="AH123" s="93" t="str">
        <f>IF(NOT(ISNA(VLOOKUP(B:B,ResultsTargets!A:A,1,0))),"TRUE","")</f>
        <v>TRUE</v>
      </c>
      <c r="AI123" s="19" t="str">
        <f>IF(ISNA(VLOOKUP(C123,dim_techarea!A:B,2,FALSE)),"",VLOOKUP(C123,dim_techarea!A:B,2,FALSE))</f>
        <v>HTS_RECENT</v>
      </c>
      <c r="AJ123" s="19" t="str">
        <f>IF(ISNA(VLOOKUP(AI123,dim_techarea!B:C,2,FALSE)),"",VLOOKUP(AI123,dim_techarea!B:C,2,FALSE))</f>
        <v>twyHxdQVjMC</v>
      </c>
      <c r="AK123" s="19" t="str">
        <f>IF(ISNA(VLOOKUP(TRIM(G123),dim_targetsresults!A:B,2,FALSE)),"",VLOOKUP(TRIM(G123),dim_targetsresults!A:C,2,FALSE))</f>
        <v>MER Results</v>
      </c>
      <c r="AL123" s="19" t="str">
        <f>IF(ISNA(VLOOKUP(AK123,dim_targetsresults!B:C,2,FALSE)),"",VLOOKUP(AK123,dim_targetsresults!B:C,2,FALSE))</f>
        <v>Jh0jDM5yQ2E</v>
      </c>
      <c r="AM123" s="19" t="str">
        <f>IF(ISNA(VLOOKUP(TRIM(D123),dim_numeratordenominator!A:B,2,FALSE)),"",VLOOKUP(TRIM(D123),dim_numeratordenominator!A:C,2,FALSE))</f>
        <v>Numerator</v>
      </c>
      <c r="AN123" s="19" t="str">
        <f>IF(ISNA(VLOOKUP(AM123,dim_numeratordenominator!B:C,2,FALSE)),"",VLOOKUP(AM123,dim_numeratordenominator!B:C,2,FALSE))</f>
        <v>Som9NRMQqV7</v>
      </c>
      <c r="AO123" s="19" t="str">
        <f>IF(ISNA(VLOOKUP(TRIM(E123),dim_supporttype!A:B,2,FALSE)),"",VLOOKUP(TRIM(E123),dim_supporttype!A:C,2,FALSE))</f>
        <v>TA</v>
      </c>
      <c r="AP123" s="19" t="str">
        <f>IF(ISNA(VLOOKUP(AO123,dim_supporttype!B:C,2,FALSE)),"",VLOOKUP(AO123,dim_supporttype!B:C,2,FALSE))</f>
        <v>cRAGKdWIDn4</v>
      </c>
      <c r="AQ123" s="19" t="str">
        <f>IF(ISNA(VLOOKUP(TRIM(F123),dim_disaggs!A:B,2,FALSE)),"No Disagg",VLOOKUP(TRIM(F123),dim_disaggs!A:B,2,FALSE))</f>
        <v>TBClinic/Age/Sex/RTRI/HIVStatus</v>
      </c>
      <c r="AR123" s="19" t="str">
        <f>IF(ISNA(VLOOKUP(AQ123,dim_disaggs!B:C,2,FALSE)),"",VLOOKUP(AQ123,dim_disaggs!B:C,2,FALSE))</f>
        <v>SnfQeXdY7of</v>
      </c>
      <c r="AU123" s="72" t="s">
        <v>755</v>
      </c>
      <c r="AV123" s="73" t="s">
        <v>755</v>
      </c>
      <c r="AX123" s="66" t="s">
        <v>755</v>
      </c>
      <c r="BA123" s="105" t="str">
        <f t="shared" si="16"/>
        <v>Top Level Numerator</v>
      </c>
      <c r="BB123" s="20" t="str">
        <f t="shared" si="17"/>
        <v>PE5QVF0w4xj</v>
      </c>
      <c r="BE123" s="75" t="s">
        <v>755</v>
      </c>
      <c r="BF123" s="73" t="s">
        <v>755</v>
      </c>
      <c r="BG123" s="55" t="s">
        <v>755</v>
      </c>
      <c r="BH123" s="76" t="s">
        <v>755</v>
      </c>
      <c r="BI123" s="20" t="s">
        <v>755</v>
      </c>
      <c r="BJ123" s="20" t="s">
        <v>755</v>
      </c>
      <c r="BK123" s="55" t="s">
        <v>755</v>
      </c>
      <c r="BL123" s="71" t="s">
        <v>755</v>
      </c>
      <c r="BM123" s="77" t="s">
        <v>21473</v>
      </c>
      <c r="BN123" s="78" t="s">
        <v>21476</v>
      </c>
      <c r="BO123" s="77" t="s">
        <v>25670</v>
      </c>
      <c r="BP123" s="78" t="s">
        <v>25672</v>
      </c>
    </row>
    <row r="124" spans="1:68" ht="19" x14ac:dyDescent="0.25">
      <c r="A124" s="22" t="s">
        <v>95</v>
      </c>
      <c r="B124" s="20" t="s">
        <v>21358</v>
      </c>
      <c r="C124" s="22" t="s">
        <v>20490</v>
      </c>
      <c r="D124" s="22" t="s">
        <v>1</v>
      </c>
      <c r="E124" s="22" t="s">
        <v>77</v>
      </c>
      <c r="F124" s="22" t="s">
        <v>21390</v>
      </c>
      <c r="G124" s="20" t="s">
        <v>20086</v>
      </c>
      <c r="H124" s="22" t="s">
        <v>21391</v>
      </c>
      <c r="I124" s="19">
        <f t="shared" si="9"/>
        <v>41</v>
      </c>
      <c r="J124" s="20" t="s">
        <v>755</v>
      </c>
      <c r="K124" s="74" t="s">
        <v>25398</v>
      </c>
      <c r="L124" s="95" t="str">
        <f>IF(M124&lt;&gt;"",IF(NOT(ISNA(INDEX(cc!B:B,MATCH(M124,cc!A:A,0)))),INDEX(cc!B:B,MATCH(M124,cc!A:A,0)),"0"),"")</f>
        <v>Age (15-50+-uk, 8), Sex, RTRI Result and HIV Status (Positive)</v>
      </c>
      <c r="M124" s="102" t="s">
        <v>21379</v>
      </c>
      <c r="N124" s="28" t="str">
        <f t="shared" si="10"/>
        <v/>
      </c>
      <c r="O124" s="19" t="str">
        <f t="shared" si="11"/>
        <v>HTS_RECENT (N, DSD, VCT/Age/Sex/RTRI/HIVStatus): HIV recency test</v>
      </c>
      <c r="P124" s="19" t="str">
        <f t="shared" si="12"/>
        <v>HTS_RECENT (N, DSD, VCT/Age/Sex/RTRI/HIVStatus): HIV recency test</v>
      </c>
      <c r="Q124" s="19" t="str">
        <f t="shared" si="13"/>
        <v>HTS_RECENT (N, DSD, VCT/Age/Sex/RTRI/HIV)</v>
      </c>
      <c r="R124" s="19" t="str">
        <f t="shared" si="14"/>
        <v>HTS_RECENT_N_DSD_VCT_Age_Sex_RTRI_HIV</v>
      </c>
      <c r="S124" s="19" t="str">
        <f t="shared" si="15"/>
        <v>HTS_RECENT_N_DSD_VCT_Age_Sex_RTRI_HIV_</v>
      </c>
      <c r="T124" s="19" t="b">
        <f>NOT(ISNA(VLOOKUP(B124,dbcodes!A:B,2,FALSE)))</f>
        <v>0</v>
      </c>
      <c r="U124" s="19" t="str">
        <f>IF(ISNA(VLOOKUP(B124,dbcodes!A:B,2,FALSE)),des!R2208,VLOOKUP(B124,dbcodes!A:B,2,FALSE))</f>
        <v>TX_VIRAL_N_DSD_TARGET</v>
      </c>
      <c r="W124" s="107" t="str">
        <f>IF(ISNA(VLOOKUP(C124,descriptions!A:B,2,FALSE)),des!V2164,IF(G124=" TARGET","Target ","")&amp;VLOOKUP(C124,descriptions!A:B,2,FALSE))</f>
        <v>Number of newly diagnosed HIV-positive persons aged greater than or equal to &gt;_ 15yrs with a test for recent infection result during the reporting period</v>
      </c>
      <c r="X124" s="20" t="s">
        <v>4</v>
      </c>
      <c r="Y124" s="20" t="s">
        <v>831</v>
      </c>
      <c r="Z124" s="20" t="s">
        <v>836</v>
      </c>
      <c r="AA124" s="20" t="s">
        <v>102</v>
      </c>
      <c r="AB124" s="20" t="s">
        <v>755</v>
      </c>
      <c r="AC124" s="19" t="str">
        <f>IF(AB124&lt;&gt;"",IF(NOT(ISNA(INDEX(os!A:A,MATCH(AB124,os!B:B,0)))),INDEX(os!A:A,MATCH(AB124,os!B:B,0)),"0"),"")</f>
        <v/>
      </c>
      <c r="AD124" s="20" t="s">
        <v>830</v>
      </c>
      <c r="AH124" s="93" t="str">
        <f>IF(NOT(ISNA(VLOOKUP(B:B,ResultsTargets!A:A,1,0))),"TRUE","")</f>
        <v>TRUE</v>
      </c>
      <c r="AI124" s="19" t="str">
        <f>IF(ISNA(VLOOKUP(C124,dim_techarea!A:B,2,FALSE)),"",VLOOKUP(C124,dim_techarea!A:B,2,FALSE))</f>
        <v>HTS_RECENT</v>
      </c>
      <c r="AJ124" s="19" t="str">
        <f>IF(ISNA(VLOOKUP(AI124,dim_techarea!B:C,2,FALSE)),"",VLOOKUP(AI124,dim_techarea!B:C,2,FALSE))</f>
        <v>twyHxdQVjMC</v>
      </c>
      <c r="AK124" s="19" t="str">
        <f>IF(ISNA(VLOOKUP(TRIM(G124),dim_targetsresults!A:B,2,FALSE)),"",VLOOKUP(TRIM(G124),dim_targetsresults!A:C,2,FALSE))</f>
        <v>MER Results</v>
      </c>
      <c r="AL124" s="19" t="str">
        <f>IF(ISNA(VLOOKUP(AK124,dim_targetsresults!B:C,2,FALSE)),"",VLOOKUP(AK124,dim_targetsresults!B:C,2,FALSE))</f>
        <v>Jh0jDM5yQ2E</v>
      </c>
      <c r="AM124" s="19" t="str">
        <f>IF(ISNA(VLOOKUP(TRIM(D124),dim_numeratordenominator!A:B,2,FALSE)),"",VLOOKUP(TRIM(D124),dim_numeratordenominator!A:C,2,FALSE))</f>
        <v>Numerator</v>
      </c>
      <c r="AN124" s="19" t="str">
        <f>IF(ISNA(VLOOKUP(AM124,dim_numeratordenominator!B:C,2,FALSE)),"",VLOOKUP(AM124,dim_numeratordenominator!B:C,2,FALSE))</f>
        <v>Som9NRMQqV7</v>
      </c>
      <c r="AO124" s="19" t="str">
        <f>IF(ISNA(VLOOKUP(TRIM(E124),dim_supporttype!A:B,2,FALSE)),"",VLOOKUP(TRIM(E124),dim_supporttype!A:C,2,FALSE))</f>
        <v>DSD</v>
      </c>
      <c r="AP124" s="19" t="str">
        <f>IF(ISNA(VLOOKUP(AO124,dim_supporttype!B:C,2,FALSE)),"",VLOOKUP(AO124,dim_supporttype!B:C,2,FALSE))</f>
        <v>iM13vdNLWKb</v>
      </c>
      <c r="AQ124" s="19" t="str">
        <f>IF(ISNA(VLOOKUP(TRIM(F124),dim_disaggs!A:B,2,FALSE)),"No Disagg",VLOOKUP(TRIM(F124),dim_disaggs!A:B,2,FALSE))</f>
        <v>VCT/Age/Sex/RTRI/HIVStatus</v>
      </c>
      <c r="AR124" s="19" t="str">
        <f>IF(ISNA(VLOOKUP(AQ124,dim_disaggs!B:C,2,FALSE)),"",VLOOKUP(AQ124,dim_disaggs!B:C,2,FALSE))</f>
        <v>ywvQ6MKcUZi</v>
      </c>
      <c r="AU124" s="72" t="s">
        <v>755</v>
      </c>
      <c r="AV124" s="73" t="s">
        <v>755</v>
      </c>
      <c r="AX124" s="66" t="s">
        <v>755</v>
      </c>
      <c r="BA124" s="105" t="str">
        <f t="shared" si="16"/>
        <v>Top Level Numerator</v>
      </c>
      <c r="BB124" s="20" t="str">
        <f t="shared" si="17"/>
        <v>PE5QVF0w4xj</v>
      </c>
      <c r="BE124" s="75" t="s">
        <v>755</v>
      </c>
      <c r="BF124" s="73" t="s">
        <v>755</v>
      </c>
      <c r="BG124" s="55" t="s">
        <v>755</v>
      </c>
      <c r="BH124" s="76" t="s">
        <v>755</v>
      </c>
      <c r="BI124" s="20" t="s">
        <v>755</v>
      </c>
      <c r="BJ124" s="20" t="s">
        <v>755</v>
      </c>
      <c r="BK124" s="55" t="s">
        <v>755</v>
      </c>
      <c r="BL124" s="71" t="s">
        <v>755</v>
      </c>
      <c r="BM124" s="77" t="s">
        <v>21473</v>
      </c>
      <c r="BN124" s="78" t="s">
        <v>21476</v>
      </c>
      <c r="BO124" s="77" t="s">
        <v>25670</v>
      </c>
      <c r="BP124" s="78" t="s">
        <v>25672</v>
      </c>
    </row>
    <row r="125" spans="1:68" ht="19" x14ac:dyDescent="0.25">
      <c r="A125" s="22" t="s">
        <v>95</v>
      </c>
      <c r="B125" s="20" t="s">
        <v>21359</v>
      </c>
      <c r="C125" s="22" t="s">
        <v>20490</v>
      </c>
      <c r="D125" s="22" t="s">
        <v>1</v>
      </c>
      <c r="E125" s="22" t="s">
        <v>78</v>
      </c>
      <c r="F125" s="22" t="s">
        <v>21390</v>
      </c>
      <c r="G125" s="20" t="s">
        <v>20086</v>
      </c>
      <c r="H125" s="22" t="s">
        <v>21391</v>
      </c>
      <c r="I125" s="19">
        <f t="shared" si="9"/>
        <v>40</v>
      </c>
      <c r="J125" s="20" t="s">
        <v>755</v>
      </c>
      <c r="K125" s="74" t="s">
        <v>25398</v>
      </c>
      <c r="L125" s="95" t="str">
        <f>IF(M125&lt;&gt;"",IF(NOT(ISNA(INDEX(cc!B:B,MATCH(M125,cc!A:A,0)))),INDEX(cc!B:B,MATCH(M125,cc!A:A,0)),"0"),"")</f>
        <v>Age (15-50+-uk, 8), Sex, RTRI Result and HIV Status (Positive)</v>
      </c>
      <c r="M125" s="102" t="s">
        <v>21379</v>
      </c>
      <c r="N125" s="28" t="str">
        <f t="shared" si="10"/>
        <v/>
      </c>
      <c r="O125" s="19" t="str">
        <f t="shared" si="11"/>
        <v>HTS_RECENT (N, TA, VCT/Age/Sex/RTRI/HIVStatus): HIV recency test</v>
      </c>
      <c r="P125" s="19" t="str">
        <f t="shared" si="12"/>
        <v>HTS_RECENT (N, TA, VCT/Age/Sex/RTRI/HIVStatus): HIV recency test</v>
      </c>
      <c r="Q125" s="19" t="str">
        <f t="shared" si="13"/>
        <v>HTS_RECENT (N, TA, VCT/Age/Sex/RTRI/HIV)</v>
      </c>
      <c r="R125" s="19" t="str">
        <f t="shared" si="14"/>
        <v>HTS_RECENT_N_TA_VCT_Age_Sex_RTRI_HIV</v>
      </c>
      <c r="S125" s="19" t="str">
        <f t="shared" si="15"/>
        <v>HTS_RECENT_N_TA_VCT_Age_Sex_RTRI_HIV_</v>
      </c>
      <c r="T125" s="19" t="b">
        <f>NOT(ISNA(VLOOKUP(B125,dbcodes!A:B,2,FALSE)))</f>
        <v>0</v>
      </c>
      <c r="U125" s="19" t="str">
        <f>IF(ISNA(VLOOKUP(B125,dbcodes!A:B,2,FALSE)),des!R2209,VLOOKUP(B125,dbcodes!A:B,2,FALSE))</f>
        <v>TX_VIRAL_N_TA_TARGET</v>
      </c>
      <c r="W125" s="107" t="str">
        <f>IF(ISNA(VLOOKUP(C125,descriptions!A:B,2,FALSE)),des!V2165,IF(G125=" TARGET","Target ","")&amp;VLOOKUP(C125,descriptions!A:B,2,FALSE))</f>
        <v>Number of newly diagnosed HIV-positive persons aged greater than or equal to &gt;_ 15yrs with a test for recent infection result during the reporting period</v>
      </c>
      <c r="X125" s="20" t="s">
        <v>4</v>
      </c>
      <c r="Y125" s="20" t="s">
        <v>831</v>
      </c>
      <c r="Z125" s="20" t="s">
        <v>836</v>
      </c>
      <c r="AA125" s="20" t="s">
        <v>102</v>
      </c>
      <c r="AB125" s="20" t="s">
        <v>755</v>
      </c>
      <c r="AC125" s="19" t="str">
        <f>IF(AB125&lt;&gt;"",IF(NOT(ISNA(INDEX(os!A:A,MATCH(AB125,os!B:B,0)))),INDEX(os!A:A,MATCH(AB125,os!B:B,0)),"0"),"")</f>
        <v/>
      </c>
      <c r="AD125" s="20" t="s">
        <v>830</v>
      </c>
      <c r="AH125" s="93" t="str">
        <f>IF(NOT(ISNA(VLOOKUP(B:B,ResultsTargets!A:A,1,0))),"TRUE","")</f>
        <v>TRUE</v>
      </c>
      <c r="AI125" s="19" t="str">
        <f>IF(ISNA(VLOOKUP(C125,dim_techarea!A:B,2,FALSE)),"",VLOOKUP(C125,dim_techarea!A:B,2,FALSE))</f>
        <v>HTS_RECENT</v>
      </c>
      <c r="AJ125" s="19" t="str">
        <f>IF(ISNA(VLOOKUP(AI125,dim_techarea!B:C,2,FALSE)),"",VLOOKUP(AI125,dim_techarea!B:C,2,FALSE))</f>
        <v>twyHxdQVjMC</v>
      </c>
      <c r="AK125" s="19" t="str">
        <f>IF(ISNA(VLOOKUP(TRIM(G125),dim_targetsresults!A:B,2,FALSE)),"",VLOOKUP(TRIM(G125),dim_targetsresults!A:C,2,FALSE))</f>
        <v>MER Results</v>
      </c>
      <c r="AL125" s="19" t="str">
        <f>IF(ISNA(VLOOKUP(AK125,dim_targetsresults!B:C,2,FALSE)),"",VLOOKUP(AK125,dim_targetsresults!B:C,2,FALSE))</f>
        <v>Jh0jDM5yQ2E</v>
      </c>
      <c r="AM125" s="19" t="str">
        <f>IF(ISNA(VLOOKUP(TRIM(D125),dim_numeratordenominator!A:B,2,FALSE)),"",VLOOKUP(TRIM(D125),dim_numeratordenominator!A:C,2,FALSE))</f>
        <v>Numerator</v>
      </c>
      <c r="AN125" s="19" t="str">
        <f>IF(ISNA(VLOOKUP(AM125,dim_numeratordenominator!B:C,2,FALSE)),"",VLOOKUP(AM125,dim_numeratordenominator!B:C,2,FALSE))</f>
        <v>Som9NRMQqV7</v>
      </c>
      <c r="AO125" s="19" t="str">
        <f>IF(ISNA(VLOOKUP(TRIM(E125),dim_supporttype!A:B,2,FALSE)),"",VLOOKUP(TRIM(E125),dim_supporttype!A:C,2,FALSE))</f>
        <v>TA</v>
      </c>
      <c r="AP125" s="19" t="str">
        <f>IF(ISNA(VLOOKUP(AO125,dim_supporttype!B:C,2,FALSE)),"",VLOOKUP(AO125,dim_supporttype!B:C,2,FALSE))</f>
        <v>cRAGKdWIDn4</v>
      </c>
      <c r="AQ125" s="19" t="str">
        <f>IF(ISNA(VLOOKUP(TRIM(F125),dim_disaggs!A:B,2,FALSE)),"No Disagg",VLOOKUP(TRIM(F125),dim_disaggs!A:B,2,FALSE))</f>
        <v>VCT/Age/Sex/RTRI/HIVStatus</v>
      </c>
      <c r="AR125" s="19" t="str">
        <f>IF(ISNA(VLOOKUP(AQ125,dim_disaggs!B:C,2,FALSE)),"",VLOOKUP(AQ125,dim_disaggs!B:C,2,FALSE))</f>
        <v>ywvQ6MKcUZi</v>
      </c>
      <c r="AU125" s="72" t="s">
        <v>755</v>
      </c>
      <c r="AV125" s="73" t="s">
        <v>755</v>
      </c>
      <c r="AX125" s="66" t="s">
        <v>755</v>
      </c>
      <c r="BA125" s="105" t="str">
        <f t="shared" si="16"/>
        <v>Top Level Numerator</v>
      </c>
      <c r="BB125" s="20" t="str">
        <f t="shared" si="17"/>
        <v>PE5QVF0w4xj</v>
      </c>
      <c r="BE125" s="75" t="s">
        <v>755</v>
      </c>
      <c r="BF125" s="73" t="s">
        <v>755</v>
      </c>
      <c r="BG125" s="55" t="s">
        <v>755</v>
      </c>
      <c r="BH125" s="76" t="s">
        <v>755</v>
      </c>
      <c r="BI125" s="20" t="s">
        <v>755</v>
      </c>
      <c r="BJ125" s="20" t="s">
        <v>755</v>
      </c>
      <c r="BK125" s="55" t="s">
        <v>755</v>
      </c>
      <c r="BL125" s="71" t="s">
        <v>755</v>
      </c>
      <c r="BM125" s="77" t="s">
        <v>21473</v>
      </c>
      <c r="BN125" s="78" t="s">
        <v>21476</v>
      </c>
      <c r="BO125" s="77" t="s">
        <v>25670</v>
      </c>
      <c r="BP125" s="78" t="s">
        <v>25672</v>
      </c>
    </row>
    <row r="126" spans="1:68" ht="19" x14ac:dyDescent="0.25">
      <c r="A126" s="22" t="s">
        <v>95</v>
      </c>
      <c r="B126" s="52" t="s">
        <v>21360</v>
      </c>
      <c r="C126" s="51" t="s">
        <v>20490</v>
      </c>
      <c r="D126" s="22" t="s">
        <v>1</v>
      </c>
      <c r="E126" s="51" t="s">
        <v>77</v>
      </c>
      <c r="F126" s="51" t="s">
        <v>21441</v>
      </c>
      <c r="G126" s="20" t="s">
        <v>20086</v>
      </c>
      <c r="H126" s="22" t="s">
        <v>21444</v>
      </c>
      <c r="I126" s="19">
        <f t="shared" si="9"/>
        <v>42</v>
      </c>
      <c r="J126" s="20" t="s">
        <v>755</v>
      </c>
      <c r="K126" s="74" t="s">
        <v>25398</v>
      </c>
      <c r="L126" s="95" t="str">
        <f>IF(M126&lt;&gt;"",IF(NOT(ISNA(INDEX(cc!B:B,MATCH(M126,cc!A:A,0)))),INDEX(cc!B:B,MATCH(M126,cc!A:A,0)),"0"),"")</f>
        <v>Age (15-50+-uk, 8), Sex, RTRI Result and HIV Status (Positive)</v>
      </c>
      <c r="M126" s="102" t="s">
        <v>21379</v>
      </c>
      <c r="N126" s="28" t="str">
        <f t="shared" si="10"/>
        <v/>
      </c>
      <c r="O126" s="19" t="str">
        <f t="shared" si="11"/>
        <v>HTS_RECENT (N, DSD, VMMC/Age/Sex/RTRI/HIVStatus): HIV recency test</v>
      </c>
      <c r="P126" s="19" t="str">
        <f t="shared" si="12"/>
        <v>HTS_RECENT (N, DSD, VMMC/Age/Sex/RTRI/HIVStatus): HIV recency test</v>
      </c>
      <c r="Q126" s="19" t="str">
        <f t="shared" si="13"/>
        <v>HTS_RECENT (N, DSD, VMMC/Age/Sex/RTRI/HIV)</v>
      </c>
      <c r="R126" s="19" t="str">
        <f t="shared" si="14"/>
        <v>HTS_RECENT_N_DSD_VMMC_Age_Sex_RTRI_HIV</v>
      </c>
      <c r="S126" s="19" t="str">
        <f t="shared" si="15"/>
        <v>HTS_RECENT_N_DSD_VMMC_Age_Sex_RTRI_HIV_</v>
      </c>
      <c r="T126" s="19" t="b">
        <f>NOT(ISNA(VLOOKUP(B126,dbcodes!A:B,2,FALSE)))</f>
        <v>0</v>
      </c>
      <c r="U126" s="19" t="str">
        <f>IF(ISNA(VLOOKUP(B126,dbcodes!A:B,2,FALSE)),des!R2210,VLOOKUP(B126,dbcodes!A:B,2,FALSE))</f>
        <v>TX_VIRAL_N_DSD_NARRATIVE_TARGET</v>
      </c>
      <c r="W126" s="107" t="str">
        <f>IF(ISNA(VLOOKUP(C126,descriptions!A:B,2,FALSE)),des!V2166,IF(G126=" TARGET","Target ","")&amp;VLOOKUP(C126,descriptions!A:B,2,FALSE))</f>
        <v>Number of newly diagnosed HIV-positive persons aged greater than or equal to &gt;_ 15yrs with a test for recent infection result during the reporting period</v>
      </c>
      <c r="X126" s="20" t="s">
        <v>4</v>
      </c>
      <c r="Y126" s="20" t="s">
        <v>831</v>
      </c>
      <c r="Z126" s="20" t="s">
        <v>836</v>
      </c>
      <c r="AA126" s="20" t="s">
        <v>102</v>
      </c>
      <c r="AB126" s="20" t="s">
        <v>755</v>
      </c>
      <c r="AC126" s="19" t="str">
        <f>IF(AB126&lt;&gt;"",IF(NOT(ISNA(INDEX(os!A:A,MATCH(AB126,os!B:B,0)))),INDEX(os!A:A,MATCH(AB126,os!B:B,0)),"0"),"")</f>
        <v/>
      </c>
      <c r="AD126" s="20" t="s">
        <v>830</v>
      </c>
      <c r="AH126" s="93" t="str">
        <f>IF(NOT(ISNA(VLOOKUP(B:B,ResultsTargets!A:A,1,0))),"TRUE","")</f>
        <v>TRUE</v>
      </c>
      <c r="AI126" s="19" t="str">
        <f>IF(ISNA(VLOOKUP(C126,dim_techarea!A:B,2,FALSE)),"",VLOOKUP(C126,dim_techarea!A:B,2,FALSE))</f>
        <v>HTS_RECENT</v>
      </c>
      <c r="AJ126" s="19" t="str">
        <f>IF(ISNA(VLOOKUP(AI126,dim_techarea!B:C,2,FALSE)),"",VLOOKUP(AI126,dim_techarea!B:C,2,FALSE))</f>
        <v>twyHxdQVjMC</v>
      </c>
      <c r="AK126" s="19" t="str">
        <f>IF(ISNA(VLOOKUP(TRIM(G126),dim_targetsresults!A:B,2,FALSE)),"",VLOOKUP(TRIM(G126),dim_targetsresults!A:C,2,FALSE))</f>
        <v>MER Results</v>
      </c>
      <c r="AL126" s="19" t="str">
        <f>IF(ISNA(VLOOKUP(AK126,dim_targetsresults!B:C,2,FALSE)),"",VLOOKUP(AK126,dim_targetsresults!B:C,2,FALSE))</f>
        <v>Jh0jDM5yQ2E</v>
      </c>
      <c r="AM126" s="19" t="str">
        <f>IF(ISNA(VLOOKUP(TRIM(D126),dim_numeratordenominator!A:B,2,FALSE)),"",VLOOKUP(TRIM(D126),dim_numeratordenominator!A:C,2,FALSE))</f>
        <v>Numerator</v>
      </c>
      <c r="AN126" s="19" t="str">
        <f>IF(ISNA(VLOOKUP(AM126,dim_numeratordenominator!B:C,2,FALSE)),"",VLOOKUP(AM126,dim_numeratordenominator!B:C,2,FALSE))</f>
        <v>Som9NRMQqV7</v>
      </c>
      <c r="AO126" s="19" t="str">
        <f>IF(ISNA(VLOOKUP(TRIM(E126),dim_supporttype!A:B,2,FALSE)),"",VLOOKUP(TRIM(E126),dim_supporttype!A:C,2,FALSE))</f>
        <v>DSD</v>
      </c>
      <c r="AP126" s="19" t="str">
        <f>IF(ISNA(VLOOKUP(AO126,dim_supporttype!B:C,2,FALSE)),"",VLOOKUP(AO126,dim_supporttype!B:C,2,FALSE))</f>
        <v>iM13vdNLWKb</v>
      </c>
      <c r="AQ126" s="19" t="str">
        <f>IF(ISNA(VLOOKUP(TRIM(F126),dim_disaggs!A:B,2,FALSE)),"No Disagg",VLOOKUP(TRIM(F126),dim_disaggs!A:B,2,FALSE))</f>
        <v>VMMC/Age/Sex/RTRI/HIVStatus</v>
      </c>
      <c r="AR126" s="19" t="str">
        <f>IF(ISNA(VLOOKUP(AQ126,dim_disaggs!B:C,2,FALSE)),"",VLOOKUP(AQ126,dim_disaggs!B:C,2,FALSE))</f>
        <v>CXk5U8Nkq5v</v>
      </c>
      <c r="AU126" s="72" t="s">
        <v>755</v>
      </c>
      <c r="AV126" s="73" t="s">
        <v>755</v>
      </c>
      <c r="AX126" s="66" t="s">
        <v>755</v>
      </c>
      <c r="BA126" s="105" t="str">
        <f t="shared" si="16"/>
        <v>Top Level Numerator</v>
      </c>
      <c r="BB126" s="20" t="str">
        <f t="shared" si="17"/>
        <v>PE5QVF0w4xj</v>
      </c>
      <c r="BE126" s="75" t="s">
        <v>755</v>
      </c>
      <c r="BF126" s="73" t="s">
        <v>755</v>
      </c>
      <c r="BG126" s="55" t="s">
        <v>755</v>
      </c>
      <c r="BH126" s="76" t="s">
        <v>755</v>
      </c>
      <c r="BI126" s="20" t="s">
        <v>755</v>
      </c>
      <c r="BJ126" s="20" t="s">
        <v>755</v>
      </c>
      <c r="BK126" s="55" t="s">
        <v>755</v>
      </c>
      <c r="BL126" s="71" t="s">
        <v>755</v>
      </c>
      <c r="BM126" s="77" t="s">
        <v>21473</v>
      </c>
      <c r="BN126" s="78" t="s">
        <v>21476</v>
      </c>
      <c r="BO126" s="77" t="s">
        <v>25670</v>
      </c>
      <c r="BP126" s="78" t="s">
        <v>25672</v>
      </c>
    </row>
    <row r="127" spans="1:68" ht="19" x14ac:dyDescent="0.25">
      <c r="A127" s="22" t="s">
        <v>95</v>
      </c>
      <c r="B127" s="52" t="s">
        <v>21361</v>
      </c>
      <c r="C127" s="51" t="s">
        <v>20490</v>
      </c>
      <c r="D127" s="22" t="s">
        <v>1</v>
      </c>
      <c r="E127" s="51" t="s">
        <v>78</v>
      </c>
      <c r="F127" s="51" t="s">
        <v>21441</v>
      </c>
      <c r="G127" s="20" t="s">
        <v>20086</v>
      </c>
      <c r="H127" s="22" t="s">
        <v>21444</v>
      </c>
      <c r="I127" s="19">
        <f t="shared" si="9"/>
        <v>41</v>
      </c>
      <c r="J127" s="20" t="s">
        <v>755</v>
      </c>
      <c r="K127" s="74" t="s">
        <v>25398</v>
      </c>
      <c r="L127" s="95" t="str">
        <f>IF(M127&lt;&gt;"",IF(NOT(ISNA(INDEX(cc!B:B,MATCH(M127,cc!A:A,0)))),INDEX(cc!B:B,MATCH(M127,cc!A:A,0)),"0"),"")</f>
        <v>Age (15-50+-uk, 8), Sex, RTRI Result and HIV Status (Positive)</v>
      </c>
      <c r="M127" s="102" t="s">
        <v>21379</v>
      </c>
      <c r="N127" s="28" t="str">
        <f t="shared" si="10"/>
        <v/>
      </c>
      <c r="O127" s="19" t="str">
        <f t="shared" si="11"/>
        <v>HTS_RECENT (N, TA, VMMC/Age/Sex/RTRI/HIVStatus): HIV recency test</v>
      </c>
      <c r="P127" s="19" t="str">
        <f t="shared" si="12"/>
        <v>HTS_RECENT (N, TA, VMMC/Age/Sex/RTRI/HIVStatus): HIV recency test</v>
      </c>
      <c r="Q127" s="19" t="str">
        <f t="shared" si="13"/>
        <v>HTS_RECENT (N, TA, VMMC/Age/Sex/RTRI/HIV)</v>
      </c>
      <c r="R127" s="19" t="str">
        <f t="shared" si="14"/>
        <v>HTS_RECENT_N_TA_VMMC_Age_Sex_RTRI_HIV</v>
      </c>
      <c r="S127" s="19" t="str">
        <f t="shared" si="15"/>
        <v>HTS_RECENT_N_TA_VMMC_Age_Sex_RTRI_HIV_</v>
      </c>
      <c r="T127" s="19" t="b">
        <f>NOT(ISNA(VLOOKUP(B127,dbcodes!A:B,2,FALSE)))</f>
        <v>0</v>
      </c>
      <c r="U127" s="19" t="str">
        <f>IF(ISNA(VLOOKUP(B127,dbcodes!A:B,2,FALSE)),des!R2211,VLOOKUP(B127,dbcodes!A:B,2,FALSE))</f>
        <v>TX_VIRAL_N_TA_NARRATIVE_TARGET</v>
      </c>
      <c r="W127" s="107" t="str">
        <f>IF(ISNA(VLOOKUP(C127,descriptions!A:B,2,FALSE)),des!V2167,IF(G127=" TARGET","Target ","")&amp;VLOOKUP(C127,descriptions!A:B,2,FALSE))</f>
        <v>Number of newly diagnosed HIV-positive persons aged greater than or equal to &gt;_ 15yrs with a test for recent infection result during the reporting period</v>
      </c>
      <c r="X127" s="20" t="s">
        <v>4</v>
      </c>
      <c r="Y127" s="20" t="s">
        <v>831</v>
      </c>
      <c r="Z127" s="20" t="s">
        <v>836</v>
      </c>
      <c r="AA127" s="20" t="s">
        <v>102</v>
      </c>
      <c r="AB127" s="20" t="s">
        <v>755</v>
      </c>
      <c r="AC127" s="19" t="str">
        <f>IF(AB127&lt;&gt;"",IF(NOT(ISNA(INDEX(os!A:A,MATCH(AB127,os!B:B,0)))),INDEX(os!A:A,MATCH(AB127,os!B:B,0)),"0"),"")</f>
        <v/>
      </c>
      <c r="AD127" s="20" t="s">
        <v>830</v>
      </c>
      <c r="AH127" s="93" t="str">
        <f>IF(NOT(ISNA(VLOOKUP(B:B,ResultsTargets!A:A,1,0))),"TRUE","")</f>
        <v>TRUE</v>
      </c>
      <c r="AI127" s="19" t="str">
        <f>IF(ISNA(VLOOKUP(C127,dim_techarea!A:B,2,FALSE)),"",VLOOKUP(C127,dim_techarea!A:B,2,FALSE))</f>
        <v>HTS_RECENT</v>
      </c>
      <c r="AJ127" s="19" t="str">
        <f>IF(ISNA(VLOOKUP(AI127,dim_techarea!B:C,2,FALSE)),"",VLOOKUP(AI127,dim_techarea!B:C,2,FALSE))</f>
        <v>twyHxdQVjMC</v>
      </c>
      <c r="AK127" s="19" t="str">
        <f>IF(ISNA(VLOOKUP(TRIM(G127),dim_targetsresults!A:B,2,FALSE)),"",VLOOKUP(TRIM(G127),dim_targetsresults!A:C,2,FALSE))</f>
        <v>MER Results</v>
      </c>
      <c r="AL127" s="19" t="str">
        <f>IF(ISNA(VLOOKUP(AK127,dim_targetsresults!B:C,2,FALSE)),"",VLOOKUP(AK127,dim_targetsresults!B:C,2,FALSE))</f>
        <v>Jh0jDM5yQ2E</v>
      </c>
      <c r="AM127" s="19" t="str">
        <f>IF(ISNA(VLOOKUP(TRIM(D127),dim_numeratordenominator!A:B,2,FALSE)),"",VLOOKUP(TRIM(D127),dim_numeratordenominator!A:C,2,FALSE))</f>
        <v>Numerator</v>
      </c>
      <c r="AN127" s="19" t="str">
        <f>IF(ISNA(VLOOKUP(AM127,dim_numeratordenominator!B:C,2,FALSE)),"",VLOOKUP(AM127,dim_numeratordenominator!B:C,2,FALSE))</f>
        <v>Som9NRMQqV7</v>
      </c>
      <c r="AO127" s="19" t="str">
        <f>IF(ISNA(VLOOKUP(TRIM(E127),dim_supporttype!A:B,2,FALSE)),"",VLOOKUP(TRIM(E127),dim_supporttype!A:C,2,FALSE))</f>
        <v>TA</v>
      </c>
      <c r="AP127" s="19" t="str">
        <f>IF(ISNA(VLOOKUP(AO127,dim_supporttype!B:C,2,FALSE)),"",VLOOKUP(AO127,dim_supporttype!B:C,2,FALSE))</f>
        <v>cRAGKdWIDn4</v>
      </c>
      <c r="AQ127" s="19" t="str">
        <f>IF(ISNA(VLOOKUP(TRIM(F127),dim_disaggs!A:B,2,FALSE)),"No Disagg",VLOOKUP(TRIM(F127),dim_disaggs!A:B,2,FALSE))</f>
        <v>VMMC/Age/Sex/RTRI/HIVStatus</v>
      </c>
      <c r="AR127" s="19" t="str">
        <f>IF(ISNA(VLOOKUP(AQ127,dim_disaggs!B:C,2,FALSE)),"",VLOOKUP(AQ127,dim_disaggs!B:C,2,FALSE))</f>
        <v>CXk5U8Nkq5v</v>
      </c>
      <c r="AU127" s="72" t="s">
        <v>755</v>
      </c>
      <c r="AV127" s="73" t="s">
        <v>755</v>
      </c>
      <c r="AX127" s="66" t="s">
        <v>755</v>
      </c>
      <c r="BA127" s="105" t="str">
        <f t="shared" si="16"/>
        <v>Top Level Numerator</v>
      </c>
      <c r="BB127" s="20" t="str">
        <f t="shared" si="17"/>
        <v>PE5QVF0w4xj</v>
      </c>
      <c r="BE127" s="75" t="s">
        <v>755</v>
      </c>
      <c r="BF127" s="73" t="s">
        <v>755</v>
      </c>
      <c r="BG127" s="55" t="s">
        <v>755</v>
      </c>
      <c r="BH127" s="76" t="s">
        <v>755</v>
      </c>
      <c r="BI127" s="20" t="s">
        <v>755</v>
      </c>
      <c r="BJ127" s="20" t="s">
        <v>755</v>
      </c>
      <c r="BK127" s="55" t="s">
        <v>755</v>
      </c>
      <c r="BL127" s="71" t="s">
        <v>755</v>
      </c>
      <c r="BM127" s="77" t="s">
        <v>21473</v>
      </c>
      <c r="BN127" s="78" t="s">
        <v>21476</v>
      </c>
      <c r="BO127" s="77" t="s">
        <v>25670</v>
      </c>
      <c r="BP127" s="78" t="s">
        <v>25672</v>
      </c>
    </row>
    <row r="128" spans="1:68" ht="19" x14ac:dyDescent="0.25">
      <c r="A128" s="22" t="s">
        <v>95</v>
      </c>
      <c r="B128" s="20" t="s">
        <v>21362</v>
      </c>
      <c r="C128" s="22" t="s">
        <v>20490</v>
      </c>
      <c r="D128" s="22" t="s">
        <v>1</v>
      </c>
      <c r="E128" s="22" t="s">
        <v>77</v>
      </c>
      <c r="F128" s="22" t="s">
        <v>21556</v>
      </c>
      <c r="G128" s="20" t="s">
        <v>20086</v>
      </c>
      <c r="H128" s="22" t="s">
        <v>21392</v>
      </c>
      <c r="I128" s="19">
        <f t="shared" si="9"/>
        <v>43</v>
      </c>
      <c r="J128" s="20" t="s">
        <v>755</v>
      </c>
      <c r="K128" s="74" t="s">
        <v>25398</v>
      </c>
      <c r="L128" s="95" t="str">
        <f>IF(M128&lt;&gt;"",IF(NOT(ISNA(INDEX(cc!B:B,MATCH(M128,cc!A:A,0)))),INDEX(cc!B:B,MATCH(M128,cc!A:A,0)),"0"),"")</f>
        <v>Age (15-50+-uk, 8), Sex, RTRI Result and HIV Status (Positive)</v>
      </c>
      <c r="M128" s="102" t="s">
        <v>21379</v>
      </c>
      <c r="N128" s="28" t="str">
        <f t="shared" si="10"/>
        <v/>
      </c>
      <c r="O128" s="19" t="str">
        <f t="shared" si="11"/>
        <v>HTS_RECENT (N, DSD, OtherPITC/Age/Sex/RTRI/HIVStatus): HIV recency test</v>
      </c>
      <c r="P128" s="19" t="str">
        <f t="shared" si="12"/>
        <v>HTS_RECENT (N, DSD, OtherPITC/Age/Sex/RTRI/HIVStatus): HIV recency test</v>
      </c>
      <c r="Q128" s="19" t="str">
        <f t="shared" si="13"/>
        <v>HTS_RECENT (N, DSD, Other/Age/Sex/RTRI/HIV)</v>
      </c>
      <c r="R128" s="19" t="str">
        <f t="shared" si="14"/>
        <v>HTS_RECENT_N_DSD_Other_Age_Sex_RTRI_HIV</v>
      </c>
      <c r="S128" s="19" t="str">
        <f t="shared" si="15"/>
        <v>HTS_RECENT_N_DSD_Other_Age_Sex_RTRI_HIV_</v>
      </c>
      <c r="T128" s="19" t="b">
        <f>NOT(ISNA(VLOOKUP(B128,dbcodes!A:B,2,FALSE)))</f>
        <v>0</v>
      </c>
      <c r="U128" s="19" t="str">
        <f>IF(ISNA(VLOOKUP(B128,dbcodes!A:B,2,FALSE)),des!R2212,VLOOKUP(B128,dbcodes!A:B,2,FALSE))</f>
        <v>VL_SUPPRESSION_NAT_N_NAT_Age_Agg_Sex</v>
      </c>
      <c r="W128" s="107" t="str">
        <f>IF(ISNA(VLOOKUP(C128,descriptions!A:B,2,FALSE)),des!V2168,IF(G128=" TARGET","Target ","")&amp;VLOOKUP(C128,descriptions!A:B,2,FALSE))</f>
        <v>Number of newly diagnosed HIV-positive persons aged greater than or equal to &gt;_ 15yrs with a test for recent infection result during the reporting period</v>
      </c>
      <c r="X128" s="20" t="s">
        <v>4</v>
      </c>
      <c r="Y128" s="20" t="s">
        <v>831</v>
      </c>
      <c r="Z128" s="20" t="s">
        <v>836</v>
      </c>
      <c r="AA128" s="20" t="s">
        <v>102</v>
      </c>
      <c r="AB128" s="20" t="s">
        <v>755</v>
      </c>
      <c r="AC128" s="19" t="str">
        <f>IF(AB128&lt;&gt;"",IF(NOT(ISNA(INDEX(os!A:A,MATCH(AB128,os!B:B,0)))),INDEX(os!A:A,MATCH(AB128,os!B:B,0)),"0"),"")</f>
        <v/>
      </c>
      <c r="AD128" s="20" t="s">
        <v>830</v>
      </c>
      <c r="AH128" s="93" t="str">
        <f>IF(NOT(ISNA(VLOOKUP(B:B,ResultsTargets!A:A,1,0))),"TRUE","")</f>
        <v>TRUE</v>
      </c>
      <c r="AI128" s="19" t="str">
        <f>IF(ISNA(VLOOKUP(C128,dim_techarea!A:B,2,FALSE)),"",VLOOKUP(C128,dim_techarea!A:B,2,FALSE))</f>
        <v>HTS_RECENT</v>
      </c>
      <c r="AJ128" s="19" t="str">
        <f>IF(ISNA(VLOOKUP(AI128,dim_techarea!B:C,2,FALSE)),"",VLOOKUP(AI128,dim_techarea!B:C,2,FALSE))</f>
        <v>twyHxdQVjMC</v>
      </c>
      <c r="AK128" s="19" t="str">
        <f>IF(ISNA(VLOOKUP(TRIM(G128),dim_targetsresults!A:B,2,FALSE)),"",VLOOKUP(TRIM(G128),dim_targetsresults!A:C,2,FALSE))</f>
        <v>MER Results</v>
      </c>
      <c r="AL128" s="19" t="str">
        <f>IF(ISNA(VLOOKUP(AK128,dim_targetsresults!B:C,2,FALSE)),"",VLOOKUP(AK128,dim_targetsresults!B:C,2,FALSE))</f>
        <v>Jh0jDM5yQ2E</v>
      </c>
      <c r="AM128" s="19" t="str">
        <f>IF(ISNA(VLOOKUP(TRIM(D128),dim_numeratordenominator!A:B,2,FALSE)),"",VLOOKUP(TRIM(D128),dim_numeratordenominator!A:C,2,FALSE))</f>
        <v>Numerator</v>
      </c>
      <c r="AN128" s="19" t="str">
        <f>IF(ISNA(VLOOKUP(AM128,dim_numeratordenominator!B:C,2,FALSE)),"",VLOOKUP(AM128,dim_numeratordenominator!B:C,2,FALSE))</f>
        <v>Som9NRMQqV7</v>
      </c>
      <c r="AO128" s="19" t="str">
        <f>IF(ISNA(VLOOKUP(TRIM(E128),dim_supporttype!A:B,2,FALSE)),"",VLOOKUP(TRIM(E128),dim_supporttype!A:C,2,FALSE))</f>
        <v>DSD</v>
      </c>
      <c r="AP128" s="19" t="str">
        <f>IF(ISNA(VLOOKUP(AO128,dim_supporttype!B:C,2,FALSE)),"",VLOOKUP(AO128,dim_supporttype!B:C,2,FALSE))</f>
        <v>iM13vdNLWKb</v>
      </c>
      <c r="AQ128" s="19" t="str">
        <f>IF(ISNA(VLOOKUP(TRIM(F128),dim_disaggs!A:B,2,FALSE)),"No Disagg",VLOOKUP(TRIM(F128),dim_disaggs!A:B,2,FALSE))</f>
        <v>OtherPITC/Age/Sex/RTRI/HIVStatus</v>
      </c>
      <c r="AR128" s="19" t="str">
        <f>IF(ISNA(VLOOKUP(AQ128,dim_disaggs!B:C,2,FALSE)),"",VLOOKUP(AQ128,dim_disaggs!B:C,2,FALSE))</f>
        <v>cW4rzgGLNLg</v>
      </c>
      <c r="AU128" s="72" t="s">
        <v>755</v>
      </c>
      <c r="AV128" s="73" t="s">
        <v>755</v>
      </c>
      <c r="AX128" s="66" t="s">
        <v>755</v>
      </c>
      <c r="BA128" s="105" t="str">
        <f t="shared" si="16"/>
        <v>Top Level Numerator</v>
      </c>
      <c r="BB128" s="20" t="str">
        <f t="shared" si="17"/>
        <v>PE5QVF0w4xj</v>
      </c>
      <c r="BE128" s="75" t="s">
        <v>755</v>
      </c>
      <c r="BF128" s="73" t="s">
        <v>755</v>
      </c>
      <c r="BG128" s="55" t="s">
        <v>755</v>
      </c>
      <c r="BH128" s="76" t="s">
        <v>755</v>
      </c>
      <c r="BI128" s="20" t="s">
        <v>755</v>
      </c>
      <c r="BJ128" s="20" t="s">
        <v>755</v>
      </c>
      <c r="BK128" s="55" t="s">
        <v>755</v>
      </c>
      <c r="BL128" s="71" t="s">
        <v>755</v>
      </c>
      <c r="BM128" s="77" t="s">
        <v>21473</v>
      </c>
      <c r="BN128" s="78" t="s">
        <v>21476</v>
      </c>
      <c r="BO128" s="77" t="s">
        <v>25670</v>
      </c>
      <c r="BP128" s="78" t="s">
        <v>25672</v>
      </c>
    </row>
    <row r="129" spans="1:68" ht="19" x14ac:dyDescent="0.25">
      <c r="A129" s="22" t="s">
        <v>95</v>
      </c>
      <c r="B129" s="20" t="s">
        <v>21363</v>
      </c>
      <c r="C129" s="22" t="s">
        <v>20490</v>
      </c>
      <c r="D129" s="22" t="s">
        <v>1</v>
      </c>
      <c r="E129" s="22" t="s">
        <v>78</v>
      </c>
      <c r="F129" s="22" t="s">
        <v>21556</v>
      </c>
      <c r="G129" s="20" t="s">
        <v>20086</v>
      </c>
      <c r="H129" s="22" t="s">
        <v>21392</v>
      </c>
      <c r="I129" s="19">
        <f t="shared" si="9"/>
        <v>42</v>
      </c>
      <c r="J129" s="20" t="s">
        <v>755</v>
      </c>
      <c r="K129" s="74" t="s">
        <v>25398</v>
      </c>
      <c r="L129" s="95" t="str">
        <f>IF(M129&lt;&gt;"",IF(NOT(ISNA(INDEX(cc!B:B,MATCH(M129,cc!A:A,0)))),INDEX(cc!B:B,MATCH(M129,cc!A:A,0)),"0"),"")</f>
        <v>Age (15-50+-uk, 8), Sex, RTRI Result and HIV Status (Positive)</v>
      </c>
      <c r="M129" s="102" t="s">
        <v>21379</v>
      </c>
      <c r="N129" s="28" t="str">
        <f t="shared" si="10"/>
        <v/>
      </c>
      <c r="O129" s="19" t="str">
        <f t="shared" si="11"/>
        <v>HTS_RECENT (N, TA, OtherPITC/Age/Sex/RTRI/HIVStatus): HIV recency test</v>
      </c>
      <c r="P129" s="19" t="str">
        <f t="shared" si="12"/>
        <v>HTS_RECENT (N, TA, OtherPITC/Age/Sex/RTRI/HIVStatus): HIV recency test</v>
      </c>
      <c r="Q129" s="19" t="str">
        <f t="shared" si="13"/>
        <v>HTS_RECENT (N, TA, Other/Age/Sex/RTRI/HIV)</v>
      </c>
      <c r="R129" s="19" t="str">
        <f t="shared" si="14"/>
        <v>HTS_RECENT_N_TA_Other_Age_Sex_RTRI_HIV</v>
      </c>
      <c r="S129" s="19" t="str">
        <f t="shared" si="15"/>
        <v>HTS_RECENT_N_TA_Other_Age_Sex_RTRI_HIV_</v>
      </c>
      <c r="T129" s="19" t="b">
        <f>NOT(ISNA(VLOOKUP(B129,dbcodes!A:B,2,FALSE)))</f>
        <v>0</v>
      </c>
      <c r="U129" s="19" t="str">
        <f>IF(ISNA(VLOOKUP(B129,dbcodes!A:B,2,FALSE)),des!R2213,VLOOKUP(B129,dbcodes!A:B,2,FALSE))</f>
        <v>VL_SUPPRESSION_NAT_N_NAT_Sex</v>
      </c>
      <c r="W129" s="107" t="str">
        <f>IF(ISNA(VLOOKUP(C129,descriptions!A:B,2,FALSE)),des!V2169,IF(G129=" TARGET","Target ","")&amp;VLOOKUP(C129,descriptions!A:B,2,FALSE))</f>
        <v>Number of newly diagnosed HIV-positive persons aged greater than or equal to &gt;_ 15yrs with a test for recent infection result during the reporting period</v>
      </c>
      <c r="X129" s="20" t="s">
        <v>4</v>
      </c>
      <c r="Y129" s="20" t="s">
        <v>831</v>
      </c>
      <c r="Z129" s="20" t="s">
        <v>836</v>
      </c>
      <c r="AA129" s="20" t="s">
        <v>102</v>
      </c>
      <c r="AB129" s="20" t="s">
        <v>755</v>
      </c>
      <c r="AC129" s="19" t="str">
        <f>IF(AB129&lt;&gt;"",IF(NOT(ISNA(INDEX(os!A:A,MATCH(AB129,os!B:B,0)))),INDEX(os!A:A,MATCH(AB129,os!B:B,0)),"0"),"")</f>
        <v/>
      </c>
      <c r="AD129" s="20" t="s">
        <v>830</v>
      </c>
      <c r="AH129" s="93" t="str">
        <f>IF(NOT(ISNA(VLOOKUP(B:B,ResultsTargets!A:A,1,0))),"TRUE","")</f>
        <v>TRUE</v>
      </c>
      <c r="AI129" s="19" t="str">
        <f>IF(ISNA(VLOOKUP(C129,dim_techarea!A:B,2,FALSE)),"",VLOOKUP(C129,dim_techarea!A:B,2,FALSE))</f>
        <v>HTS_RECENT</v>
      </c>
      <c r="AJ129" s="19" t="str">
        <f>IF(ISNA(VLOOKUP(AI129,dim_techarea!B:C,2,FALSE)),"",VLOOKUP(AI129,dim_techarea!B:C,2,FALSE))</f>
        <v>twyHxdQVjMC</v>
      </c>
      <c r="AK129" s="19" t="str">
        <f>IF(ISNA(VLOOKUP(TRIM(G129),dim_targetsresults!A:B,2,FALSE)),"",VLOOKUP(TRIM(G129),dim_targetsresults!A:C,2,FALSE))</f>
        <v>MER Results</v>
      </c>
      <c r="AL129" s="19" t="str">
        <f>IF(ISNA(VLOOKUP(AK129,dim_targetsresults!B:C,2,FALSE)),"",VLOOKUP(AK129,dim_targetsresults!B:C,2,FALSE))</f>
        <v>Jh0jDM5yQ2E</v>
      </c>
      <c r="AM129" s="19" t="str">
        <f>IF(ISNA(VLOOKUP(TRIM(D129),dim_numeratordenominator!A:B,2,FALSE)),"",VLOOKUP(TRIM(D129),dim_numeratordenominator!A:C,2,FALSE))</f>
        <v>Numerator</v>
      </c>
      <c r="AN129" s="19" t="str">
        <f>IF(ISNA(VLOOKUP(AM129,dim_numeratordenominator!B:C,2,FALSE)),"",VLOOKUP(AM129,dim_numeratordenominator!B:C,2,FALSE))</f>
        <v>Som9NRMQqV7</v>
      </c>
      <c r="AO129" s="19" t="str">
        <f>IF(ISNA(VLOOKUP(TRIM(E129),dim_supporttype!A:B,2,FALSE)),"",VLOOKUP(TRIM(E129),dim_supporttype!A:C,2,FALSE))</f>
        <v>TA</v>
      </c>
      <c r="AP129" s="19" t="str">
        <f>IF(ISNA(VLOOKUP(AO129,dim_supporttype!B:C,2,FALSE)),"",VLOOKUP(AO129,dim_supporttype!B:C,2,FALSE))</f>
        <v>cRAGKdWIDn4</v>
      </c>
      <c r="AQ129" s="19" t="str">
        <f>IF(ISNA(VLOOKUP(TRIM(F129),dim_disaggs!A:B,2,FALSE)),"No Disagg",VLOOKUP(TRIM(F129),dim_disaggs!A:B,2,FALSE))</f>
        <v>OtherPITC/Age/Sex/RTRI/HIVStatus</v>
      </c>
      <c r="AR129" s="19" t="str">
        <f>IF(ISNA(VLOOKUP(AQ129,dim_disaggs!B:C,2,FALSE)),"",VLOOKUP(AQ129,dim_disaggs!B:C,2,FALSE))</f>
        <v>cW4rzgGLNLg</v>
      </c>
      <c r="AU129" s="72" t="s">
        <v>755</v>
      </c>
      <c r="AV129" s="73" t="s">
        <v>755</v>
      </c>
      <c r="AX129" s="66" t="s">
        <v>755</v>
      </c>
      <c r="BA129" s="105" t="str">
        <f t="shared" si="16"/>
        <v>Top Level Numerator</v>
      </c>
      <c r="BB129" s="20" t="str">
        <f t="shared" si="17"/>
        <v>PE5QVF0w4xj</v>
      </c>
      <c r="BE129" s="75" t="s">
        <v>755</v>
      </c>
      <c r="BF129" s="73" t="s">
        <v>755</v>
      </c>
      <c r="BG129" s="55" t="s">
        <v>755</v>
      </c>
      <c r="BH129" s="76" t="s">
        <v>755</v>
      </c>
      <c r="BI129" s="20" t="s">
        <v>755</v>
      </c>
      <c r="BJ129" s="20" t="s">
        <v>755</v>
      </c>
      <c r="BK129" s="55" t="s">
        <v>755</v>
      </c>
      <c r="BL129" s="71" t="s">
        <v>755</v>
      </c>
      <c r="BM129" s="77" t="s">
        <v>21473</v>
      </c>
      <c r="BN129" s="78" t="s">
        <v>21476</v>
      </c>
      <c r="BO129" s="77" t="s">
        <v>25670</v>
      </c>
      <c r="BP129" s="78" t="s">
        <v>25672</v>
      </c>
    </row>
    <row r="130" spans="1:68" ht="18" x14ac:dyDescent="0.2">
      <c r="A130" s="22" t="s">
        <v>95</v>
      </c>
      <c r="B130" s="20" t="s">
        <v>21364</v>
      </c>
      <c r="C130" s="22" t="s">
        <v>20490</v>
      </c>
      <c r="D130" s="22" t="s">
        <v>1</v>
      </c>
      <c r="E130" s="22" t="s">
        <v>77</v>
      </c>
      <c r="F130" s="22" t="s">
        <v>21551</v>
      </c>
      <c r="G130" s="20" t="s">
        <v>20086</v>
      </c>
      <c r="H130" s="22" t="s">
        <v>21552</v>
      </c>
      <c r="I130" s="19">
        <f t="shared" ref="I130:I193" si="18">LEN(Q130)</f>
        <v>40</v>
      </c>
      <c r="J130" s="20" t="s">
        <v>755</v>
      </c>
      <c r="K130" s="74" t="s">
        <v>25398</v>
      </c>
      <c r="L130" s="95" t="str">
        <f>IF(M130&lt;&gt;"",IF(NOT(ISNA(INDEX(cc!B:B,MATCH(M130,cc!A:A,0)))),INDEX(cc!B:B,MATCH(M130,cc!A:A,0)),"0"),"")</f>
        <v>Age (15-50+-uk, 8), Sex, Confirmed Recency Result and HIV Status (Positive)</v>
      </c>
      <c r="M130" s="99" t="s">
        <v>21557</v>
      </c>
      <c r="N130" s="28" t="str">
        <f t="shared" ref="N130:N193" si="19">IF(G130=" RESULT","",G130)</f>
        <v/>
      </c>
      <c r="O130" s="19" t="str">
        <f t="shared" ref="O130:O193" si="20">CONCATENATE(C130, " (",_xlfn.TEXTJOIN(", ",TRUE,D130,E130,F130),")",N130,J130,": ",K130)</f>
        <v>HTS_RECENT (N, DSD, Confirmatory/Age/Sex/HIVStatus): HIV recency test</v>
      </c>
      <c r="P130" s="19" t="str">
        <f t="shared" ref="P130:P193" si="21">IF(RIGHT(O130,1)=":",LEFT(O130,LEN(O130)-1),O130)</f>
        <v>HTS_RECENT (N, DSD, Confirmatory/Age/Sex/HIVStatus): HIV recency test</v>
      </c>
      <c r="Q130" s="19" t="str">
        <f t="shared" ref="Q130:Q193" si="22">IF(G130=" RESULT",CONCATENATE(C130, " (",_xlfn.TEXTJOIN(", ",TRUE,D130,E130,H130),")",J130),CONCATENATE(C130, " (",_xlfn.TEXTJOIN(", ",TRUE,D130,E130,H130),")",G130,J130))</f>
        <v>HTS_RECENT (N, DSD, Confirm/Age/Sex/HIV)</v>
      </c>
      <c r="R130" s="19" t="str">
        <f t="shared" ref="R130:R193" si="23">IF(RIGHT(S130,1)="_",LEFT(S130,LEN(S130)-1),S130)</f>
        <v>HTS_RECENT_N_DSD_Confirm_Age_Sex_HIV</v>
      </c>
      <c r="S130" s="19" t="str">
        <f t="shared" ref="S130:S193" si="24">SUBSTITUTE(SUBSTITUTE(SUBSTITUTE(SUBSTITUTE(SUBSTITUTE(SUBSTITUTE(SUBSTITUTE(SUBSTITUTE(SUBSTITUTE(Q130,"&amp;","and"),"&lt;","lt"),"&gt;","gt"),"(","_"),")","_"),"/","_")," ","_"),",","_"),"__","_")</f>
        <v>HTS_RECENT_N_DSD_Confirm_Age_Sex_HIV_</v>
      </c>
      <c r="T130" s="19" t="b">
        <f>NOT(ISNA(VLOOKUP(B130,dbcodes!A:B,2,FALSE)))</f>
        <v>0</v>
      </c>
      <c r="U130" s="19" t="str">
        <f>IF(ISNA(VLOOKUP(B130,dbcodes!A:B,2,FALSE)),des!R2214,VLOOKUP(B130,dbcodes!A:B,2,FALSE))</f>
        <v>VL_SUPPRESSION_NAT_N_NAT_TestIndication</v>
      </c>
      <c r="W130" s="107" t="str">
        <f>IF(ISNA(VLOOKUP(C130,descriptions!A:B,2,FALSE)),des!V2170,IF(G130=" TARGET","Target ","")&amp;VLOOKUP(C130,descriptions!A:B,2,FALSE))</f>
        <v>Number of newly diagnosed HIV-positive persons aged greater than or equal to &gt;_ 15yrs with a test for recent infection result during the reporting period</v>
      </c>
      <c r="X130" s="20" t="s">
        <v>4</v>
      </c>
      <c r="Y130" s="20" t="s">
        <v>831</v>
      </c>
      <c r="Z130" s="20" t="s">
        <v>836</v>
      </c>
      <c r="AA130" s="20" t="s">
        <v>102</v>
      </c>
      <c r="AB130" s="20" t="s">
        <v>755</v>
      </c>
      <c r="AC130" s="19" t="str">
        <f>IF(AB130&lt;&gt;"",IF(NOT(ISNA(INDEX(os!A:A,MATCH(AB130,os!B:B,0)))),INDEX(os!A:A,MATCH(AB130,os!B:B,0)),"0"),"")</f>
        <v/>
      </c>
      <c r="AD130" s="20" t="s">
        <v>830</v>
      </c>
      <c r="AH130" s="93" t="str">
        <f>IF(NOT(ISNA(VLOOKUP(B:B,ResultsTargets!A:A,1,0))),"TRUE","")</f>
        <v>TRUE</v>
      </c>
      <c r="AI130" s="19" t="str">
        <f>IF(ISNA(VLOOKUP(C130,dim_techarea!A:B,2,FALSE)),"",VLOOKUP(C130,dim_techarea!A:B,2,FALSE))</f>
        <v>HTS_RECENT</v>
      </c>
      <c r="AJ130" s="19" t="str">
        <f>IF(ISNA(VLOOKUP(AI130,dim_techarea!B:C,2,FALSE)),"",VLOOKUP(AI130,dim_techarea!B:C,2,FALSE))</f>
        <v>twyHxdQVjMC</v>
      </c>
      <c r="AK130" s="19" t="str">
        <f>IF(ISNA(VLOOKUP(TRIM(G130),dim_targetsresults!A:B,2,FALSE)),"",VLOOKUP(TRIM(G130),dim_targetsresults!A:C,2,FALSE))</f>
        <v>MER Results</v>
      </c>
      <c r="AL130" s="19" t="str">
        <f>IF(ISNA(VLOOKUP(AK130,dim_targetsresults!B:C,2,FALSE)),"",VLOOKUP(AK130,dim_targetsresults!B:C,2,FALSE))</f>
        <v>Jh0jDM5yQ2E</v>
      </c>
      <c r="AM130" s="19" t="str">
        <f>IF(ISNA(VLOOKUP(TRIM(D130),dim_numeratordenominator!A:B,2,FALSE)),"",VLOOKUP(TRIM(D130),dim_numeratordenominator!A:C,2,FALSE))</f>
        <v>Numerator</v>
      </c>
      <c r="AN130" s="19" t="str">
        <f>IF(ISNA(VLOOKUP(AM130,dim_numeratordenominator!B:C,2,FALSE)),"",VLOOKUP(AM130,dim_numeratordenominator!B:C,2,FALSE))</f>
        <v>Som9NRMQqV7</v>
      </c>
      <c r="AO130" s="19" t="str">
        <f>IF(ISNA(VLOOKUP(TRIM(E130),dim_supporttype!A:B,2,FALSE)),"",VLOOKUP(TRIM(E130),dim_supporttype!A:C,2,FALSE))</f>
        <v>DSD</v>
      </c>
      <c r="AP130" s="19" t="str">
        <f>IF(ISNA(VLOOKUP(AO130,dim_supporttype!B:C,2,FALSE)),"",VLOOKUP(AO130,dim_supporttype!B:C,2,FALSE))</f>
        <v>iM13vdNLWKb</v>
      </c>
      <c r="AQ130" s="19" t="str">
        <f>IF(ISNA(VLOOKUP(TRIM(F130),dim_disaggs!A:B,2,FALSE)),"No Disagg",VLOOKUP(TRIM(F130),dim_disaggs!A:B,2,FALSE))</f>
        <v>Confirmatory/Age/Sex/HIVStatus</v>
      </c>
      <c r="AR130" s="19" t="str">
        <f>IF(ISNA(VLOOKUP(AQ130,dim_disaggs!B:C,2,FALSE)),"",VLOOKUP(AQ130,dim_disaggs!B:C,2,FALSE))</f>
        <v>qD7KttORvdt</v>
      </c>
      <c r="AU130" s="72" t="s">
        <v>755</v>
      </c>
      <c r="AV130" s="73" t="s">
        <v>755</v>
      </c>
      <c r="AX130" s="66" t="s">
        <v>755</v>
      </c>
      <c r="BA130" s="105" t="str">
        <f t="shared" ref="BA130:BA193" si="25">IF(OR(
IF(RIGHT(LEFT(BC130,11),1)="N",TRUE,FALSE),IF(RIGHT(LEFT(BE130,11),1)="N",TRUE,FALSE),IF(RIGHT(LEFT(BG130,11),1)="N",TRUE,FALSE),IF(RIGHT(LEFT(BI130,11),1)="N",TRUE,FALSE),IF(RIGHT(LEFT(BK130,11),1)="N",TRUE,FALSE),IF(RIGHT(LEFT(BM130,11),1)="N",TRUE,FALSE),IF(RIGHT(LEFT(BO130,11),1)="N",TRUE,FALSE)
),"Top Level Numerator",
IF(OR(
IF(RIGHT(LEFT(BC130,11),1)="D",TRUE,FALSE),IF(RIGHT(LEFT(BE130,11),1)="D",TRUE,FALSE),IF(RIGHT(LEFT(BG130,11),1)="D",TRUE,FALSE),IF(RIGHT(LEFT(BI130,11),1)="D",TRUE,FALSE),IF(RIGHT(LEFT(BK130,11),1)="D",TRUE,FALSE),IF(RIGHT(LEFT(BM130,11),1)="D",TRUE,FALSE),IF(RIGHT(LEFT(BO130,11),1)="D",TRUE,FALSE)
),"Top Level Denominator","")
)</f>
        <v/>
      </c>
      <c r="BB130" s="20" t="str">
        <f t="shared" ref="BB130:BB193" si="26">IF(OR(
IF(RIGHT(LEFT(BC130,11),1)="N",TRUE,FALSE),IF(RIGHT(LEFT(BE130,11),1)="N",TRUE,FALSE),IF(RIGHT(LEFT(BG130,11),1)="N",TRUE,FALSE),IF(RIGHT(LEFT(BI130,11),1)="N",TRUE,FALSE),IF(RIGHT(LEFT(BK130,11),1)="N",TRUE,FALSE),IF(RIGHT(LEFT(BM130,11),1)="N",TRUE,FALSE),IF(RIGHT(LEFT(BO130,11),1)="N",TRUE,FALSE)
),"PE5QVF0w4xj",
IF(OR(
IF(RIGHT(LEFT(BC130,11),1)="D",TRUE,FALSE),IF(RIGHT(LEFT(BE130,11),1)="D",TRUE,FALSE),IF(RIGHT(LEFT(BG130,11),1)="D",TRUE,FALSE),IF(RIGHT(LEFT(BI130,11),1)="D",TRUE,FALSE),IF(RIGHT(LEFT(BK130,11),1)="D",TRUE,FALSE),IF(RIGHT(LEFT(BM130,11),1)="D",TRUE,FALSE),IF(RIGHT(LEFT(BO130,11),1)="D",TRUE,FALSE)
),"Azqe383ljKu","")
)</f>
        <v/>
      </c>
      <c r="BE130" s="75" t="s">
        <v>755</v>
      </c>
      <c r="BF130" s="73" t="s">
        <v>755</v>
      </c>
      <c r="BG130" s="55" t="s">
        <v>755</v>
      </c>
      <c r="BH130" s="76" t="s">
        <v>755</v>
      </c>
      <c r="BI130" s="20" t="s">
        <v>755</v>
      </c>
      <c r="BJ130" s="20" t="s">
        <v>755</v>
      </c>
      <c r="BK130" s="55" t="s">
        <v>755</v>
      </c>
      <c r="BL130" s="71" t="s">
        <v>755</v>
      </c>
      <c r="BM130" s="77" t="s">
        <v>755</v>
      </c>
      <c r="BN130" s="78" t="s">
        <v>755</v>
      </c>
      <c r="BO130" s="77" t="s">
        <v>755</v>
      </c>
      <c r="BP130" s="78" t="s">
        <v>755</v>
      </c>
    </row>
    <row r="131" spans="1:68" ht="18" x14ac:dyDescent="0.2">
      <c r="A131" s="22" t="s">
        <v>95</v>
      </c>
      <c r="B131" s="20" t="s">
        <v>21365</v>
      </c>
      <c r="C131" s="22" t="s">
        <v>20490</v>
      </c>
      <c r="D131" s="22" t="s">
        <v>1</v>
      </c>
      <c r="E131" s="22" t="s">
        <v>78</v>
      </c>
      <c r="F131" s="22" t="s">
        <v>21551</v>
      </c>
      <c r="G131" s="20" t="s">
        <v>20086</v>
      </c>
      <c r="H131" s="22" t="s">
        <v>21552</v>
      </c>
      <c r="I131" s="19">
        <f t="shared" si="18"/>
        <v>39</v>
      </c>
      <c r="J131" s="20" t="s">
        <v>755</v>
      </c>
      <c r="K131" s="74" t="s">
        <v>25398</v>
      </c>
      <c r="L131" s="95" t="str">
        <f>IF(M131&lt;&gt;"",IF(NOT(ISNA(INDEX(cc!B:B,MATCH(M131,cc!A:A,0)))),INDEX(cc!B:B,MATCH(M131,cc!A:A,0)),"0"),"")</f>
        <v>Age (15-50+-uk, 8), Sex, Confirmed Recency Result and HIV Status (Positive)</v>
      </c>
      <c r="M131" s="99" t="s">
        <v>21557</v>
      </c>
      <c r="N131" s="28" t="str">
        <f t="shared" si="19"/>
        <v/>
      </c>
      <c r="O131" s="19" t="str">
        <f t="shared" si="20"/>
        <v>HTS_RECENT (N, TA, Confirmatory/Age/Sex/HIVStatus): HIV recency test</v>
      </c>
      <c r="P131" s="19" t="str">
        <f t="shared" si="21"/>
        <v>HTS_RECENT (N, TA, Confirmatory/Age/Sex/HIVStatus): HIV recency test</v>
      </c>
      <c r="Q131" s="19" t="str">
        <f t="shared" si="22"/>
        <v>HTS_RECENT (N, TA, Confirm/Age/Sex/HIV)</v>
      </c>
      <c r="R131" s="19" t="str">
        <f t="shared" si="23"/>
        <v>HTS_RECENT_N_TA_Confirm_Age_Sex_HIV</v>
      </c>
      <c r="S131" s="19" t="str">
        <f t="shared" si="24"/>
        <v>HTS_RECENT_N_TA_Confirm_Age_Sex_HIV_</v>
      </c>
      <c r="T131" s="19" t="b">
        <f>NOT(ISNA(VLOOKUP(B131,dbcodes!A:B,2,FALSE)))</f>
        <v>0</v>
      </c>
      <c r="U131" s="19" t="str">
        <f>IF(ISNA(VLOOKUP(B131,dbcodes!A:B,2,FALSE)),des!R2215,VLOOKUP(B131,dbcodes!A:B,2,FALSE))</f>
        <v>VL_SUPPRESSION_NAT_N_NAT</v>
      </c>
      <c r="W131" s="107" t="str">
        <f>IF(ISNA(VLOOKUP(C131,descriptions!A:B,2,FALSE)),des!V2171,IF(G131=" TARGET","Target ","")&amp;VLOOKUP(C131,descriptions!A:B,2,FALSE))</f>
        <v>Number of newly diagnosed HIV-positive persons aged greater than or equal to &gt;_ 15yrs with a test for recent infection result during the reporting period</v>
      </c>
      <c r="X131" s="20" t="s">
        <v>4</v>
      </c>
      <c r="Y131" s="20" t="s">
        <v>831</v>
      </c>
      <c r="Z131" s="20" t="s">
        <v>836</v>
      </c>
      <c r="AA131" s="20" t="s">
        <v>102</v>
      </c>
      <c r="AB131" s="20" t="s">
        <v>755</v>
      </c>
      <c r="AC131" s="19" t="str">
        <f>IF(AB131&lt;&gt;"",IF(NOT(ISNA(INDEX(os!A:A,MATCH(AB131,os!B:B,0)))),INDEX(os!A:A,MATCH(AB131,os!B:B,0)),"0"),"")</f>
        <v/>
      </c>
      <c r="AD131" s="20" t="s">
        <v>830</v>
      </c>
      <c r="AH131" s="93" t="str">
        <f>IF(NOT(ISNA(VLOOKUP(B:B,ResultsTargets!A:A,1,0))),"TRUE","")</f>
        <v>TRUE</v>
      </c>
      <c r="AI131" s="19" t="str">
        <f>IF(ISNA(VLOOKUP(C131,dim_techarea!A:B,2,FALSE)),"",VLOOKUP(C131,dim_techarea!A:B,2,FALSE))</f>
        <v>HTS_RECENT</v>
      </c>
      <c r="AJ131" s="19" t="str">
        <f>IF(ISNA(VLOOKUP(AI131,dim_techarea!B:C,2,FALSE)),"",VLOOKUP(AI131,dim_techarea!B:C,2,FALSE))</f>
        <v>twyHxdQVjMC</v>
      </c>
      <c r="AK131" s="19" t="str">
        <f>IF(ISNA(VLOOKUP(TRIM(G131),dim_targetsresults!A:B,2,FALSE)),"",VLOOKUP(TRIM(G131),dim_targetsresults!A:C,2,FALSE))</f>
        <v>MER Results</v>
      </c>
      <c r="AL131" s="19" t="str">
        <f>IF(ISNA(VLOOKUP(AK131,dim_targetsresults!B:C,2,FALSE)),"",VLOOKUP(AK131,dim_targetsresults!B:C,2,FALSE))</f>
        <v>Jh0jDM5yQ2E</v>
      </c>
      <c r="AM131" s="19" t="str">
        <f>IF(ISNA(VLOOKUP(TRIM(D131),dim_numeratordenominator!A:B,2,FALSE)),"",VLOOKUP(TRIM(D131),dim_numeratordenominator!A:C,2,FALSE))</f>
        <v>Numerator</v>
      </c>
      <c r="AN131" s="19" t="str">
        <f>IF(ISNA(VLOOKUP(AM131,dim_numeratordenominator!B:C,2,FALSE)),"",VLOOKUP(AM131,dim_numeratordenominator!B:C,2,FALSE))</f>
        <v>Som9NRMQqV7</v>
      </c>
      <c r="AO131" s="19" t="str">
        <f>IF(ISNA(VLOOKUP(TRIM(E131),dim_supporttype!A:B,2,FALSE)),"",VLOOKUP(TRIM(E131),dim_supporttype!A:C,2,FALSE))</f>
        <v>TA</v>
      </c>
      <c r="AP131" s="19" t="str">
        <f>IF(ISNA(VLOOKUP(AO131,dim_supporttype!B:C,2,FALSE)),"",VLOOKUP(AO131,dim_supporttype!B:C,2,FALSE))</f>
        <v>cRAGKdWIDn4</v>
      </c>
      <c r="AQ131" s="19" t="str">
        <f>IF(ISNA(VLOOKUP(TRIM(F131),dim_disaggs!A:B,2,FALSE)),"No Disagg",VLOOKUP(TRIM(F131),dim_disaggs!A:B,2,FALSE))</f>
        <v>Confirmatory/Age/Sex/HIVStatus</v>
      </c>
      <c r="AR131" s="19" t="str">
        <f>IF(ISNA(VLOOKUP(AQ131,dim_disaggs!B:C,2,FALSE)),"",VLOOKUP(AQ131,dim_disaggs!B:C,2,FALSE))</f>
        <v>qD7KttORvdt</v>
      </c>
      <c r="AU131" s="72" t="s">
        <v>755</v>
      </c>
      <c r="AV131" s="73" t="s">
        <v>755</v>
      </c>
      <c r="AX131" s="66" t="s">
        <v>755</v>
      </c>
      <c r="BA131" s="105" t="str">
        <f t="shared" si="25"/>
        <v/>
      </c>
      <c r="BB131" s="20" t="str">
        <f t="shared" si="26"/>
        <v/>
      </c>
      <c r="BE131" s="75" t="s">
        <v>755</v>
      </c>
      <c r="BF131" s="73" t="s">
        <v>755</v>
      </c>
      <c r="BG131" s="55" t="s">
        <v>755</v>
      </c>
      <c r="BH131" s="76" t="s">
        <v>755</v>
      </c>
      <c r="BI131" s="20" t="s">
        <v>755</v>
      </c>
      <c r="BJ131" s="20" t="s">
        <v>755</v>
      </c>
      <c r="BK131" s="55" t="s">
        <v>755</v>
      </c>
      <c r="BL131" s="71" t="s">
        <v>755</v>
      </c>
      <c r="BM131" s="77" t="s">
        <v>755</v>
      </c>
      <c r="BN131" s="78" t="s">
        <v>755</v>
      </c>
      <c r="BO131" s="77" t="s">
        <v>755</v>
      </c>
      <c r="BP131" s="78" t="s">
        <v>755</v>
      </c>
    </row>
    <row r="132" spans="1:68" ht="19" x14ac:dyDescent="0.25">
      <c r="A132" s="22" t="s">
        <v>95</v>
      </c>
      <c r="B132" s="4" t="s">
        <v>21366</v>
      </c>
      <c r="C132" s="22" t="s">
        <v>20490</v>
      </c>
      <c r="D132" s="22" t="s">
        <v>1</v>
      </c>
      <c r="E132" s="22" t="s">
        <v>77</v>
      </c>
      <c r="F132" s="22" t="s">
        <v>21393</v>
      </c>
      <c r="G132" s="20" t="s">
        <v>20086</v>
      </c>
      <c r="H132" s="22" t="s">
        <v>21394</v>
      </c>
      <c r="I132" s="19">
        <f t="shared" si="18"/>
        <v>46</v>
      </c>
      <c r="J132" s="20" t="s">
        <v>755</v>
      </c>
      <c r="K132" s="74" t="s">
        <v>25398</v>
      </c>
      <c r="L132" s="95" t="str">
        <f>IF(M132&lt;&gt;"",IF(NOT(ISNA(INDEX(cc!B:B,MATCH(M132,cc!A:A,0)))),INDEX(cc!B:B,MATCH(M132,cc!A:A,0)),"0"),"")</f>
        <v>Age (15-50+-uk, 8), Sex, RTRI Result and HIV Status (Positive)</v>
      </c>
      <c r="M132" s="102" t="s">
        <v>21379</v>
      </c>
      <c r="N132" s="28" t="str">
        <f t="shared" si="19"/>
        <v/>
      </c>
      <c r="O132" s="19" t="str">
        <f t="shared" si="20"/>
        <v>HTS_RECENT (N, DSD, IndexMod/Age/Sex/RTRI/HIVStatus): HIV recency test</v>
      </c>
      <c r="P132" s="19" t="str">
        <f t="shared" si="21"/>
        <v>HTS_RECENT (N, DSD, IndexMod/Age/Sex/RTRI/HIVStatus): HIV recency test</v>
      </c>
      <c r="Q132" s="19" t="str">
        <f t="shared" si="22"/>
        <v>HTS_RECENT (N, DSD, IndexMod/Age/Sex/RTRI/HIV)</v>
      </c>
      <c r="R132" s="19" t="str">
        <f t="shared" si="23"/>
        <v>HTS_RECENT_N_DSD_IndexMod_Age_Sex_RTRI_HIV</v>
      </c>
      <c r="S132" s="19" t="str">
        <f t="shared" si="24"/>
        <v>HTS_RECENT_N_DSD_IndexMod_Age_Sex_RTRI_HIV_</v>
      </c>
      <c r="T132" s="19" t="b">
        <f>NOT(ISNA(VLOOKUP(B132,dbcodes!A:B,2,FALSE)))</f>
        <v>0</v>
      </c>
      <c r="U132" s="19" t="str">
        <f>IF(ISNA(VLOOKUP(B132,dbcodes!A:B,2,FALSE)),des!R2216,VLOOKUP(B132,dbcodes!A:B,2,FALSE))</f>
        <v>VL_SUPPRESSION_NAT_N_NAT_Age_Agg_Sex_TARGET</v>
      </c>
      <c r="W132" s="107" t="str">
        <f>IF(ISNA(VLOOKUP(C132,descriptions!A:B,2,FALSE)),des!V2172,IF(G132=" TARGET","Target ","")&amp;VLOOKUP(C132,descriptions!A:B,2,FALSE))</f>
        <v>Number of newly diagnosed HIV-positive persons aged greater than or equal to &gt;_ 15yrs with a test for recent infection result during the reporting period</v>
      </c>
      <c r="X132" s="20" t="s">
        <v>4</v>
      </c>
      <c r="Y132" s="20" t="s">
        <v>831</v>
      </c>
      <c r="Z132" s="20" t="s">
        <v>836</v>
      </c>
      <c r="AA132" s="20" t="s">
        <v>102</v>
      </c>
      <c r="AB132" s="20" t="s">
        <v>755</v>
      </c>
      <c r="AC132" s="19" t="str">
        <f>IF(AB132&lt;&gt;"",IF(NOT(ISNA(INDEX(os!A:A,MATCH(AB132,os!B:B,0)))),INDEX(os!A:A,MATCH(AB132,os!B:B,0)),"0"),"")</f>
        <v/>
      </c>
      <c r="AD132" s="20" t="s">
        <v>830</v>
      </c>
      <c r="AH132" s="93" t="str">
        <f>IF(NOT(ISNA(VLOOKUP(B:B,ResultsTargets!A:A,1,0))),"TRUE","")</f>
        <v>TRUE</v>
      </c>
      <c r="AI132" s="19" t="str">
        <f>IF(ISNA(VLOOKUP(C132,dim_techarea!A:B,2,FALSE)),"",VLOOKUP(C132,dim_techarea!A:B,2,FALSE))</f>
        <v>HTS_RECENT</v>
      </c>
      <c r="AJ132" s="19" t="str">
        <f>IF(ISNA(VLOOKUP(AI132,dim_techarea!B:C,2,FALSE)),"",VLOOKUP(AI132,dim_techarea!B:C,2,FALSE))</f>
        <v>twyHxdQVjMC</v>
      </c>
      <c r="AK132" s="19" t="str">
        <f>IF(ISNA(VLOOKUP(TRIM(G132),dim_targetsresults!A:B,2,FALSE)),"",VLOOKUP(TRIM(G132),dim_targetsresults!A:C,2,FALSE))</f>
        <v>MER Results</v>
      </c>
      <c r="AL132" s="19" t="str">
        <f>IF(ISNA(VLOOKUP(AK132,dim_targetsresults!B:C,2,FALSE)),"",VLOOKUP(AK132,dim_targetsresults!B:C,2,FALSE))</f>
        <v>Jh0jDM5yQ2E</v>
      </c>
      <c r="AM132" s="19" t="str">
        <f>IF(ISNA(VLOOKUP(TRIM(D132),dim_numeratordenominator!A:B,2,FALSE)),"",VLOOKUP(TRIM(D132),dim_numeratordenominator!A:C,2,FALSE))</f>
        <v>Numerator</v>
      </c>
      <c r="AN132" s="19" t="str">
        <f>IF(ISNA(VLOOKUP(AM132,dim_numeratordenominator!B:C,2,FALSE)),"",VLOOKUP(AM132,dim_numeratordenominator!B:C,2,FALSE))</f>
        <v>Som9NRMQqV7</v>
      </c>
      <c r="AO132" s="19" t="str">
        <f>IF(ISNA(VLOOKUP(TRIM(E132),dim_supporttype!A:B,2,FALSE)),"",VLOOKUP(TRIM(E132),dim_supporttype!A:C,2,FALSE))</f>
        <v>DSD</v>
      </c>
      <c r="AP132" s="19" t="str">
        <f>IF(ISNA(VLOOKUP(AO132,dim_supporttype!B:C,2,FALSE)),"",VLOOKUP(AO132,dim_supporttype!B:C,2,FALSE))</f>
        <v>iM13vdNLWKb</v>
      </c>
      <c r="AQ132" s="19" t="str">
        <f>IF(ISNA(VLOOKUP(TRIM(F132),dim_disaggs!A:B,2,FALSE)),"No Disagg",VLOOKUP(TRIM(F132),dim_disaggs!A:B,2,FALSE))</f>
        <v>IndexMod/Age/Sex/RTRI/HIVStatus</v>
      </c>
      <c r="AR132" s="19" t="str">
        <f>IF(ISNA(VLOOKUP(AQ132,dim_disaggs!B:C,2,FALSE)),"",VLOOKUP(AQ132,dim_disaggs!B:C,2,FALSE))</f>
        <v>LS7LWW80RKT</v>
      </c>
      <c r="AU132" s="72" t="s">
        <v>755</v>
      </c>
      <c r="AV132" s="73" t="s">
        <v>755</v>
      </c>
      <c r="AX132" s="66" t="s">
        <v>755</v>
      </c>
      <c r="BA132" s="105" t="str">
        <f t="shared" si="25"/>
        <v>Top Level Numerator</v>
      </c>
      <c r="BB132" s="20" t="str">
        <f t="shared" si="26"/>
        <v>PE5QVF0w4xj</v>
      </c>
      <c r="BE132" s="75" t="s">
        <v>755</v>
      </c>
      <c r="BF132" s="73" t="s">
        <v>755</v>
      </c>
      <c r="BG132" s="55" t="s">
        <v>755</v>
      </c>
      <c r="BH132" s="76" t="s">
        <v>755</v>
      </c>
      <c r="BI132" s="20" t="s">
        <v>755</v>
      </c>
      <c r="BJ132" s="20" t="s">
        <v>755</v>
      </c>
      <c r="BK132" s="55" t="s">
        <v>755</v>
      </c>
      <c r="BL132" s="71" t="s">
        <v>755</v>
      </c>
      <c r="BM132" s="77" t="s">
        <v>21473</v>
      </c>
      <c r="BN132" s="78" t="s">
        <v>21476</v>
      </c>
      <c r="BO132" s="77" t="s">
        <v>25670</v>
      </c>
      <c r="BP132" s="78" t="s">
        <v>25672</v>
      </c>
    </row>
    <row r="133" spans="1:68" ht="19" x14ac:dyDescent="0.25">
      <c r="A133" s="22" t="s">
        <v>95</v>
      </c>
      <c r="B133" s="20" t="s">
        <v>21367</v>
      </c>
      <c r="C133" s="22" t="s">
        <v>20490</v>
      </c>
      <c r="D133" s="22" t="s">
        <v>1</v>
      </c>
      <c r="E133" s="22" t="s">
        <v>78</v>
      </c>
      <c r="F133" s="22" t="s">
        <v>21393</v>
      </c>
      <c r="G133" s="20" t="s">
        <v>20086</v>
      </c>
      <c r="H133" s="22" t="s">
        <v>21394</v>
      </c>
      <c r="I133" s="19">
        <f t="shared" si="18"/>
        <v>45</v>
      </c>
      <c r="J133" s="20" t="s">
        <v>755</v>
      </c>
      <c r="K133" s="74" t="s">
        <v>25398</v>
      </c>
      <c r="L133" s="95" t="str">
        <f>IF(M133&lt;&gt;"",IF(NOT(ISNA(INDEX(cc!B:B,MATCH(M133,cc!A:A,0)))),INDEX(cc!B:B,MATCH(M133,cc!A:A,0)),"0"),"")</f>
        <v>Age (15-50+-uk, 8), Sex, RTRI Result and HIV Status (Positive)</v>
      </c>
      <c r="M133" s="102" t="s">
        <v>21379</v>
      </c>
      <c r="N133" s="28" t="str">
        <f t="shared" si="19"/>
        <v/>
      </c>
      <c r="O133" s="19" t="str">
        <f t="shared" si="20"/>
        <v>HTS_RECENT (N, TA, IndexMod/Age/Sex/RTRI/HIVStatus): HIV recency test</v>
      </c>
      <c r="P133" s="19" t="str">
        <f t="shared" si="21"/>
        <v>HTS_RECENT (N, TA, IndexMod/Age/Sex/RTRI/HIVStatus): HIV recency test</v>
      </c>
      <c r="Q133" s="19" t="str">
        <f t="shared" si="22"/>
        <v>HTS_RECENT (N, TA, IndexMod/Age/Sex/RTRI/HIV)</v>
      </c>
      <c r="R133" s="19" t="str">
        <f t="shared" si="23"/>
        <v>HTS_RECENT_N_TA_IndexMod_Age_Sex_RTRI_HIV</v>
      </c>
      <c r="S133" s="19" t="str">
        <f t="shared" si="24"/>
        <v>HTS_RECENT_N_TA_IndexMod_Age_Sex_RTRI_HIV_</v>
      </c>
      <c r="T133" s="19" t="b">
        <f>NOT(ISNA(VLOOKUP(B133,dbcodes!A:B,2,FALSE)))</f>
        <v>0</v>
      </c>
      <c r="U133" s="19" t="str">
        <f>IF(ISNA(VLOOKUP(B133,dbcodes!A:B,2,FALSE)),des!R2217,VLOOKUP(B133,dbcodes!A:B,2,FALSE))</f>
        <v>VL_SUPPRESSION_NAT_N_NAT_Sex_TARGET</v>
      </c>
      <c r="W133" s="107" t="str">
        <f>IF(ISNA(VLOOKUP(C133,descriptions!A:B,2,FALSE)),des!V2173,IF(G133=" TARGET","Target ","")&amp;VLOOKUP(C133,descriptions!A:B,2,FALSE))</f>
        <v>Number of newly diagnosed HIV-positive persons aged greater than or equal to &gt;_ 15yrs with a test for recent infection result during the reporting period</v>
      </c>
      <c r="X133" s="20" t="s">
        <v>4</v>
      </c>
      <c r="Y133" s="20" t="s">
        <v>831</v>
      </c>
      <c r="Z133" s="20" t="s">
        <v>836</v>
      </c>
      <c r="AA133" s="20" t="s">
        <v>102</v>
      </c>
      <c r="AB133" s="20" t="s">
        <v>755</v>
      </c>
      <c r="AC133" s="19" t="str">
        <f>IF(AB133&lt;&gt;"",IF(NOT(ISNA(INDEX(os!A:A,MATCH(AB133,os!B:B,0)))),INDEX(os!A:A,MATCH(AB133,os!B:B,0)),"0"),"")</f>
        <v/>
      </c>
      <c r="AD133" s="20" t="s">
        <v>830</v>
      </c>
      <c r="AH133" s="93" t="str">
        <f>IF(NOT(ISNA(VLOOKUP(B:B,ResultsTargets!A:A,1,0))),"TRUE","")</f>
        <v>TRUE</v>
      </c>
      <c r="AI133" s="19" t="str">
        <f>IF(ISNA(VLOOKUP(C133,dim_techarea!A:B,2,FALSE)),"",VLOOKUP(C133,dim_techarea!A:B,2,FALSE))</f>
        <v>HTS_RECENT</v>
      </c>
      <c r="AJ133" s="19" t="str">
        <f>IF(ISNA(VLOOKUP(AI133,dim_techarea!B:C,2,FALSE)),"",VLOOKUP(AI133,dim_techarea!B:C,2,FALSE))</f>
        <v>twyHxdQVjMC</v>
      </c>
      <c r="AK133" s="19" t="str">
        <f>IF(ISNA(VLOOKUP(TRIM(G133),dim_targetsresults!A:B,2,FALSE)),"",VLOOKUP(TRIM(G133),dim_targetsresults!A:C,2,FALSE))</f>
        <v>MER Results</v>
      </c>
      <c r="AL133" s="19" t="str">
        <f>IF(ISNA(VLOOKUP(AK133,dim_targetsresults!B:C,2,FALSE)),"",VLOOKUP(AK133,dim_targetsresults!B:C,2,FALSE))</f>
        <v>Jh0jDM5yQ2E</v>
      </c>
      <c r="AM133" s="19" t="str">
        <f>IF(ISNA(VLOOKUP(TRIM(D133),dim_numeratordenominator!A:B,2,FALSE)),"",VLOOKUP(TRIM(D133),dim_numeratordenominator!A:C,2,FALSE))</f>
        <v>Numerator</v>
      </c>
      <c r="AN133" s="19" t="str">
        <f>IF(ISNA(VLOOKUP(AM133,dim_numeratordenominator!B:C,2,FALSE)),"",VLOOKUP(AM133,dim_numeratordenominator!B:C,2,FALSE))</f>
        <v>Som9NRMQqV7</v>
      </c>
      <c r="AO133" s="19" t="str">
        <f>IF(ISNA(VLOOKUP(TRIM(E133),dim_supporttype!A:B,2,FALSE)),"",VLOOKUP(TRIM(E133),dim_supporttype!A:C,2,FALSE))</f>
        <v>TA</v>
      </c>
      <c r="AP133" s="19" t="str">
        <f>IF(ISNA(VLOOKUP(AO133,dim_supporttype!B:C,2,FALSE)),"",VLOOKUP(AO133,dim_supporttype!B:C,2,FALSE))</f>
        <v>cRAGKdWIDn4</v>
      </c>
      <c r="AQ133" s="19" t="str">
        <f>IF(ISNA(VLOOKUP(TRIM(F133),dim_disaggs!A:B,2,FALSE)),"No Disagg",VLOOKUP(TRIM(F133),dim_disaggs!A:B,2,FALSE))</f>
        <v>IndexMod/Age/Sex/RTRI/HIVStatus</v>
      </c>
      <c r="AR133" s="19" t="str">
        <f>IF(ISNA(VLOOKUP(AQ133,dim_disaggs!B:C,2,FALSE)),"",VLOOKUP(AQ133,dim_disaggs!B:C,2,FALSE))</f>
        <v>LS7LWW80RKT</v>
      </c>
      <c r="AU133" s="72" t="s">
        <v>755</v>
      </c>
      <c r="AV133" s="73" t="s">
        <v>755</v>
      </c>
      <c r="AX133" s="66" t="s">
        <v>755</v>
      </c>
      <c r="BA133" s="105" t="str">
        <f t="shared" si="25"/>
        <v>Top Level Numerator</v>
      </c>
      <c r="BB133" s="20" t="str">
        <f t="shared" si="26"/>
        <v>PE5QVF0w4xj</v>
      </c>
      <c r="BE133" s="75" t="s">
        <v>755</v>
      </c>
      <c r="BF133" s="73" t="s">
        <v>755</v>
      </c>
      <c r="BG133" s="55" t="s">
        <v>755</v>
      </c>
      <c r="BH133" s="76" t="s">
        <v>755</v>
      </c>
      <c r="BI133" s="20" t="s">
        <v>755</v>
      </c>
      <c r="BJ133" s="20" t="s">
        <v>755</v>
      </c>
      <c r="BK133" s="55" t="s">
        <v>755</v>
      </c>
      <c r="BL133" s="71" t="s">
        <v>755</v>
      </c>
      <c r="BM133" s="77" t="s">
        <v>21473</v>
      </c>
      <c r="BN133" s="78" t="s">
        <v>21476</v>
      </c>
      <c r="BO133" s="77" t="s">
        <v>25670</v>
      </c>
      <c r="BP133" s="78" t="s">
        <v>25672</v>
      </c>
    </row>
    <row r="134" spans="1:68" ht="19" x14ac:dyDescent="0.25">
      <c r="A134" s="22" t="s">
        <v>95</v>
      </c>
      <c r="B134" s="4" t="s">
        <v>21368</v>
      </c>
      <c r="C134" s="22" t="s">
        <v>20490</v>
      </c>
      <c r="D134" s="22" t="s">
        <v>1</v>
      </c>
      <c r="E134" s="22" t="s">
        <v>77</v>
      </c>
      <c r="F134" s="22" t="s">
        <v>21432</v>
      </c>
      <c r="G134" s="20" t="s">
        <v>20086</v>
      </c>
      <c r="H134" s="22" t="s">
        <v>21395</v>
      </c>
      <c r="I134" s="19">
        <f t="shared" si="18"/>
        <v>47</v>
      </c>
      <c r="J134" s="20" t="s">
        <v>755</v>
      </c>
      <c r="K134" s="74" t="s">
        <v>25398</v>
      </c>
      <c r="L134" s="95" t="str">
        <f>IF(M134&lt;&gt;"",IF(NOT(ISNA(INDEX(cc!B:B,MATCH(M134,cc!A:A,0)))),INDEX(cc!B:B,MATCH(M134,cc!A:A,0)),"0"),"")</f>
        <v>Age (15-50+-uk, 8), Sex, RTRI Result and HIV Status (Positive)</v>
      </c>
      <c r="M134" s="102" t="s">
        <v>21379</v>
      </c>
      <c r="N134" s="28" t="str">
        <f t="shared" si="19"/>
        <v/>
      </c>
      <c r="O134" s="19" t="str">
        <f t="shared" si="20"/>
        <v>HTS_RECENT (N, DSD, MobileMod/Age/Sex/RTRI/HIVStatus): HIV recency test</v>
      </c>
      <c r="P134" s="19" t="str">
        <f t="shared" si="21"/>
        <v>HTS_RECENT (N, DSD, MobileMod/Age/Sex/RTRI/HIVStatus): HIV recency test</v>
      </c>
      <c r="Q134" s="19" t="str">
        <f t="shared" si="22"/>
        <v>HTS_RECENT (N, DSD, MobileMod/Age/Sex/RTRI/HIV)</v>
      </c>
      <c r="R134" s="19" t="str">
        <f t="shared" si="23"/>
        <v>HTS_RECENT_N_DSD_MobileMod_Age_Sex_RTRI_HIV</v>
      </c>
      <c r="S134" s="19" t="str">
        <f t="shared" si="24"/>
        <v>HTS_RECENT_N_DSD_MobileMod_Age_Sex_RTRI_HIV_</v>
      </c>
      <c r="T134" s="19" t="b">
        <f>NOT(ISNA(VLOOKUP(B134,dbcodes!A:B,2,FALSE)))</f>
        <v>0</v>
      </c>
      <c r="U134" s="19" t="str">
        <f>IF(ISNA(VLOOKUP(B134,dbcodes!A:B,2,FALSE)),des!R2218,VLOOKUP(B134,dbcodes!A:B,2,FALSE))</f>
        <v>VL_SUPPRESSION_NAT_N_NAT_TestIndication_TARGET</v>
      </c>
      <c r="W134" s="107" t="str">
        <f>IF(ISNA(VLOOKUP(C134,descriptions!A:B,2,FALSE)),des!V2174,IF(G134=" TARGET","Target ","")&amp;VLOOKUP(C134,descriptions!A:B,2,FALSE))</f>
        <v>Number of newly diagnosed HIV-positive persons aged greater than or equal to &gt;_ 15yrs with a test for recent infection result during the reporting period</v>
      </c>
      <c r="X134" s="20" t="s">
        <v>4</v>
      </c>
      <c r="Y134" s="20" t="s">
        <v>831</v>
      </c>
      <c r="Z134" s="20" t="s">
        <v>836</v>
      </c>
      <c r="AA134" s="20" t="s">
        <v>102</v>
      </c>
      <c r="AB134" s="20" t="s">
        <v>755</v>
      </c>
      <c r="AC134" s="19" t="str">
        <f>IF(AB134&lt;&gt;"",IF(NOT(ISNA(INDEX(os!A:A,MATCH(AB134,os!B:B,0)))),INDEX(os!A:A,MATCH(AB134,os!B:B,0)),"0"),"")</f>
        <v/>
      </c>
      <c r="AD134" s="20" t="s">
        <v>830</v>
      </c>
      <c r="AH134" s="93" t="str">
        <f>IF(NOT(ISNA(VLOOKUP(B:B,ResultsTargets!A:A,1,0))),"TRUE","")</f>
        <v>TRUE</v>
      </c>
      <c r="AI134" s="19" t="str">
        <f>IF(ISNA(VLOOKUP(C134,dim_techarea!A:B,2,FALSE)),"",VLOOKUP(C134,dim_techarea!A:B,2,FALSE))</f>
        <v>HTS_RECENT</v>
      </c>
      <c r="AJ134" s="19" t="str">
        <f>IF(ISNA(VLOOKUP(AI134,dim_techarea!B:C,2,FALSE)),"",VLOOKUP(AI134,dim_techarea!B:C,2,FALSE))</f>
        <v>twyHxdQVjMC</v>
      </c>
      <c r="AK134" s="19" t="str">
        <f>IF(ISNA(VLOOKUP(TRIM(G134),dim_targetsresults!A:B,2,FALSE)),"",VLOOKUP(TRIM(G134),dim_targetsresults!A:C,2,FALSE))</f>
        <v>MER Results</v>
      </c>
      <c r="AL134" s="19" t="str">
        <f>IF(ISNA(VLOOKUP(AK134,dim_targetsresults!B:C,2,FALSE)),"",VLOOKUP(AK134,dim_targetsresults!B:C,2,FALSE))</f>
        <v>Jh0jDM5yQ2E</v>
      </c>
      <c r="AM134" s="19" t="str">
        <f>IF(ISNA(VLOOKUP(TRIM(D134),dim_numeratordenominator!A:B,2,FALSE)),"",VLOOKUP(TRIM(D134),dim_numeratordenominator!A:C,2,FALSE))</f>
        <v>Numerator</v>
      </c>
      <c r="AN134" s="19" t="str">
        <f>IF(ISNA(VLOOKUP(AM134,dim_numeratordenominator!B:C,2,FALSE)),"",VLOOKUP(AM134,dim_numeratordenominator!B:C,2,FALSE))</f>
        <v>Som9NRMQqV7</v>
      </c>
      <c r="AO134" s="19" t="str">
        <f>IF(ISNA(VLOOKUP(TRIM(E134),dim_supporttype!A:B,2,FALSE)),"",VLOOKUP(TRIM(E134),dim_supporttype!A:C,2,FALSE))</f>
        <v>DSD</v>
      </c>
      <c r="AP134" s="19" t="str">
        <f>IF(ISNA(VLOOKUP(AO134,dim_supporttype!B:C,2,FALSE)),"",VLOOKUP(AO134,dim_supporttype!B:C,2,FALSE))</f>
        <v>iM13vdNLWKb</v>
      </c>
      <c r="AQ134" s="19" t="str">
        <f>IF(ISNA(VLOOKUP(TRIM(F134),dim_disaggs!A:B,2,FALSE)),"No Disagg",VLOOKUP(TRIM(F134),dim_disaggs!A:B,2,FALSE))</f>
        <v>MobileMod/Age/Sex/RTRI/HIVStatus</v>
      </c>
      <c r="AR134" s="19" t="str">
        <f>IF(ISNA(VLOOKUP(AQ134,dim_disaggs!B:C,2,FALSE)),"",VLOOKUP(AQ134,dim_disaggs!B:C,2,FALSE))</f>
        <v>NxDa86Y4Upe</v>
      </c>
      <c r="AU134" s="72" t="s">
        <v>755</v>
      </c>
      <c r="AV134" s="73" t="s">
        <v>755</v>
      </c>
      <c r="AX134" s="66" t="s">
        <v>755</v>
      </c>
      <c r="BA134" s="105" t="str">
        <f t="shared" si="25"/>
        <v>Top Level Numerator</v>
      </c>
      <c r="BB134" s="20" t="str">
        <f t="shared" si="26"/>
        <v>PE5QVF0w4xj</v>
      </c>
      <c r="BE134" s="75" t="s">
        <v>755</v>
      </c>
      <c r="BF134" s="73" t="s">
        <v>755</v>
      </c>
      <c r="BG134" s="55" t="s">
        <v>755</v>
      </c>
      <c r="BH134" s="76" t="s">
        <v>755</v>
      </c>
      <c r="BI134" s="20" t="s">
        <v>755</v>
      </c>
      <c r="BJ134" s="20" t="s">
        <v>755</v>
      </c>
      <c r="BK134" s="55" t="s">
        <v>755</v>
      </c>
      <c r="BL134" s="71" t="s">
        <v>755</v>
      </c>
      <c r="BM134" s="77" t="s">
        <v>21473</v>
      </c>
      <c r="BN134" s="78" t="s">
        <v>21476</v>
      </c>
      <c r="BO134" s="77" t="s">
        <v>25670</v>
      </c>
      <c r="BP134" s="78" t="s">
        <v>25672</v>
      </c>
    </row>
    <row r="135" spans="1:68" ht="19" x14ac:dyDescent="0.25">
      <c r="A135" s="22" t="s">
        <v>95</v>
      </c>
      <c r="B135" s="20" t="s">
        <v>21369</v>
      </c>
      <c r="C135" s="22" t="s">
        <v>20490</v>
      </c>
      <c r="D135" s="22" t="s">
        <v>1</v>
      </c>
      <c r="E135" s="22" t="s">
        <v>78</v>
      </c>
      <c r="F135" s="22" t="s">
        <v>21432</v>
      </c>
      <c r="G135" s="20" t="s">
        <v>20086</v>
      </c>
      <c r="H135" s="22" t="s">
        <v>21395</v>
      </c>
      <c r="I135" s="19">
        <f t="shared" si="18"/>
        <v>46</v>
      </c>
      <c r="J135" s="20" t="s">
        <v>755</v>
      </c>
      <c r="K135" s="74" t="s">
        <v>25398</v>
      </c>
      <c r="L135" s="95" t="str">
        <f>IF(M135&lt;&gt;"",IF(NOT(ISNA(INDEX(cc!B:B,MATCH(M135,cc!A:A,0)))),INDEX(cc!B:B,MATCH(M135,cc!A:A,0)),"0"),"")</f>
        <v>Age (15-50+-uk, 8), Sex, RTRI Result and HIV Status (Positive)</v>
      </c>
      <c r="M135" s="102" t="s">
        <v>21379</v>
      </c>
      <c r="N135" s="28" t="str">
        <f t="shared" si="19"/>
        <v/>
      </c>
      <c r="O135" s="19" t="str">
        <f t="shared" si="20"/>
        <v>HTS_RECENT (N, TA, MobileMod/Age/Sex/RTRI/HIVStatus): HIV recency test</v>
      </c>
      <c r="P135" s="19" t="str">
        <f t="shared" si="21"/>
        <v>HTS_RECENT (N, TA, MobileMod/Age/Sex/RTRI/HIVStatus): HIV recency test</v>
      </c>
      <c r="Q135" s="19" t="str">
        <f t="shared" si="22"/>
        <v>HTS_RECENT (N, TA, MobileMod/Age/Sex/RTRI/HIV)</v>
      </c>
      <c r="R135" s="19" t="str">
        <f t="shared" si="23"/>
        <v>HTS_RECENT_N_TA_MobileMod_Age_Sex_RTRI_HIV</v>
      </c>
      <c r="S135" s="19" t="str">
        <f t="shared" si="24"/>
        <v>HTS_RECENT_N_TA_MobileMod_Age_Sex_RTRI_HIV_</v>
      </c>
      <c r="T135" s="19" t="b">
        <f>NOT(ISNA(VLOOKUP(B135,dbcodes!A:B,2,FALSE)))</f>
        <v>0</v>
      </c>
      <c r="U135" s="19" t="str">
        <f>IF(ISNA(VLOOKUP(B135,dbcodes!A:B,2,FALSE)),des!R2219,VLOOKUP(B135,dbcodes!A:B,2,FALSE))</f>
        <v>VL_SUPPRESSION_NAT_N_NAT_TARGET</v>
      </c>
      <c r="W135" s="107" t="str">
        <f>IF(ISNA(VLOOKUP(C135,descriptions!A:B,2,FALSE)),des!V2175,IF(G135=" TARGET","Target ","")&amp;VLOOKUP(C135,descriptions!A:B,2,FALSE))</f>
        <v>Number of newly diagnosed HIV-positive persons aged greater than or equal to &gt;_ 15yrs with a test for recent infection result during the reporting period</v>
      </c>
      <c r="X135" s="20" t="s">
        <v>4</v>
      </c>
      <c r="Y135" s="20" t="s">
        <v>831</v>
      </c>
      <c r="Z135" s="20" t="s">
        <v>836</v>
      </c>
      <c r="AA135" s="20" t="s">
        <v>102</v>
      </c>
      <c r="AB135" s="20" t="s">
        <v>755</v>
      </c>
      <c r="AC135" s="19" t="str">
        <f>IF(AB135&lt;&gt;"",IF(NOT(ISNA(INDEX(os!A:A,MATCH(AB135,os!B:B,0)))),INDEX(os!A:A,MATCH(AB135,os!B:B,0)),"0"),"")</f>
        <v/>
      </c>
      <c r="AD135" s="20" t="s">
        <v>830</v>
      </c>
      <c r="AH135" s="93" t="str">
        <f>IF(NOT(ISNA(VLOOKUP(B:B,ResultsTargets!A:A,1,0))),"TRUE","")</f>
        <v>TRUE</v>
      </c>
      <c r="AI135" s="19" t="str">
        <f>IF(ISNA(VLOOKUP(C135,dim_techarea!A:B,2,FALSE)),"",VLOOKUP(C135,dim_techarea!A:B,2,FALSE))</f>
        <v>HTS_RECENT</v>
      </c>
      <c r="AJ135" s="19" t="str">
        <f>IF(ISNA(VLOOKUP(AI135,dim_techarea!B:C,2,FALSE)),"",VLOOKUP(AI135,dim_techarea!B:C,2,FALSE))</f>
        <v>twyHxdQVjMC</v>
      </c>
      <c r="AK135" s="19" t="str">
        <f>IF(ISNA(VLOOKUP(TRIM(G135),dim_targetsresults!A:B,2,FALSE)),"",VLOOKUP(TRIM(G135),dim_targetsresults!A:C,2,FALSE))</f>
        <v>MER Results</v>
      </c>
      <c r="AL135" s="19" t="str">
        <f>IF(ISNA(VLOOKUP(AK135,dim_targetsresults!B:C,2,FALSE)),"",VLOOKUP(AK135,dim_targetsresults!B:C,2,FALSE))</f>
        <v>Jh0jDM5yQ2E</v>
      </c>
      <c r="AM135" s="19" t="str">
        <f>IF(ISNA(VLOOKUP(TRIM(D135),dim_numeratordenominator!A:B,2,FALSE)),"",VLOOKUP(TRIM(D135),dim_numeratordenominator!A:C,2,FALSE))</f>
        <v>Numerator</v>
      </c>
      <c r="AN135" s="19" t="str">
        <f>IF(ISNA(VLOOKUP(AM135,dim_numeratordenominator!B:C,2,FALSE)),"",VLOOKUP(AM135,dim_numeratordenominator!B:C,2,FALSE))</f>
        <v>Som9NRMQqV7</v>
      </c>
      <c r="AO135" s="19" t="str">
        <f>IF(ISNA(VLOOKUP(TRIM(E135),dim_supporttype!A:B,2,FALSE)),"",VLOOKUP(TRIM(E135),dim_supporttype!A:C,2,FALSE))</f>
        <v>TA</v>
      </c>
      <c r="AP135" s="19" t="str">
        <f>IF(ISNA(VLOOKUP(AO135,dim_supporttype!B:C,2,FALSE)),"",VLOOKUP(AO135,dim_supporttype!B:C,2,FALSE))</f>
        <v>cRAGKdWIDn4</v>
      </c>
      <c r="AQ135" s="19" t="str">
        <f>IF(ISNA(VLOOKUP(TRIM(F135),dim_disaggs!A:B,2,FALSE)),"No Disagg",VLOOKUP(TRIM(F135),dim_disaggs!A:B,2,FALSE))</f>
        <v>MobileMod/Age/Sex/RTRI/HIVStatus</v>
      </c>
      <c r="AR135" s="19" t="str">
        <f>IF(ISNA(VLOOKUP(AQ135,dim_disaggs!B:C,2,FALSE)),"",VLOOKUP(AQ135,dim_disaggs!B:C,2,FALSE))</f>
        <v>NxDa86Y4Upe</v>
      </c>
      <c r="AU135" s="72" t="s">
        <v>755</v>
      </c>
      <c r="AV135" s="73" t="s">
        <v>755</v>
      </c>
      <c r="AX135" s="66" t="s">
        <v>755</v>
      </c>
      <c r="BA135" s="105" t="str">
        <f t="shared" si="25"/>
        <v>Top Level Numerator</v>
      </c>
      <c r="BB135" s="20" t="str">
        <f t="shared" si="26"/>
        <v>PE5QVF0w4xj</v>
      </c>
      <c r="BE135" s="75" t="s">
        <v>755</v>
      </c>
      <c r="BF135" s="73" t="s">
        <v>755</v>
      </c>
      <c r="BG135" s="55" t="s">
        <v>755</v>
      </c>
      <c r="BH135" s="76" t="s">
        <v>755</v>
      </c>
      <c r="BI135" s="20" t="s">
        <v>755</v>
      </c>
      <c r="BJ135" s="20" t="s">
        <v>755</v>
      </c>
      <c r="BK135" s="55" t="s">
        <v>755</v>
      </c>
      <c r="BL135" s="71" t="s">
        <v>755</v>
      </c>
      <c r="BM135" s="77" t="s">
        <v>21473</v>
      </c>
      <c r="BN135" s="78" t="s">
        <v>21476</v>
      </c>
      <c r="BO135" s="77" t="s">
        <v>25670</v>
      </c>
      <c r="BP135" s="78" t="s">
        <v>25672</v>
      </c>
    </row>
    <row r="136" spans="1:68" ht="19" x14ac:dyDescent="0.25">
      <c r="A136" s="22" t="s">
        <v>95</v>
      </c>
      <c r="B136" s="4" t="s">
        <v>21370</v>
      </c>
      <c r="C136" s="22" t="s">
        <v>20490</v>
      </c>
      <c r="D136" s="22" t="s">
        <v>1</v>
      </c>
      <c r="E136" s="22" t="s">
        <v>77</v>
      </c>
      <c r="F136" s="22" t="s">
        <v>21434</v>
      </c>
      <c r="G136" s="20" t="s">
        <v>20086</v>
      </c>
      <c r="H136" s="22" t="s">
        <v>21396</v>
      </c>
      <c r="I136" s="19">
        <f t="shared" si="18"/>
        <v>44</v>
      </c>
      <c r="J136" s="20" t="s">
        <v>755</v>
      </c>
      <c r="K136" s="74" t="s">
        <v>25398</v>
      </c>
      <c r="L136" s="95" t="str">
        <f>IF(M136&lt;&gt;"",IF(NOT(ISNA(INDEX(cc!B:B,MATCH(M136,cc!A:A,0)))),INDEX(cc!B:B,MATCH(M136,cc!A:A,0)),"0"),"")</f>
        <v>Age (15-50+-uk, 8), Sex, RTRI Result and HIV Status (Positive)</v>
      </c>
      <c r="M136" s="102" t="s">
        <v>21379</v>
      </c>
      <c r="N136" s="28" t="str">
        <f t="shared" si="19"/>
        <v/>
      </c>
      <c r="O136" s="19" t="str">
        <f t="shared" si="20"/>
        <v>HTS_RECENT (N, DSD, VCTMod/Age/Sex/RTRI/HIVStatus): HIV recency test</v>
      </c>
      <c r="P136" s="19" t="str">
        <f t="shared" si="21"/>
        <v>HTS_RECENT (N, DSD, VCTMod/Age/Sex/RTRI/HIVStatus): HIV recency test</v>
      </c>
      <c r="Q136" s="19" t="str">
        <f t="shared" si="22"/>
        <v>HTS_RECENT (N, DSD, VCTMod/Age/Sex/RTRI/HIV)</v>
      </c>
      <c r="R136" s="19" t="str">
        <f t="shared" si="23"/>
        <v>HTS_RECENT_N_DSD_VCTMod_Age_Sex_RTRI_HIV</v>
      </c>
      <c r="S136" s="19" t="str">
        <f t="shared" si="24"/>
        <v>HTS_RECENT_N_DSD_VCTMod_Age_Sex_RTRI_HIV_</v>
      </c>
      <c r="T136" s="19" t="b">
        <f>NOT(ISNA(VLOOKUP(B136,dbcodes!A:B,2,FALSE)))</f>
        <v>0</v>
      </c>
      <c r="U136" s="19" t="str">
        <f>IF(ISNA(VLOOKUP(B136,dbcodes!A:B,2,FALSE)),des!R2220,VLOOKUP(B136,dbcodes!A:B,2,FALSE))</f>
        <v>VL_SUPPRESSION_SUBNAT_N_SUBNAT_AgeAgg_S</v>
      </c>
      <c r="W136" s="107" t="str">
        <f>IF(ISNA(VLOOKUP(C136,descriptions!A:B,2,FALSE)),des!V2176,IF(G136=" TARGET","Target ","")&amp;VLOOKUP(C136,descriptions!A:B,2,FALSE))</f>
        <v>Number of newly diagnosed HIV-positive persons aged greater than or equal to &gt;_ 15yrs with a test for recent infection result during the reporting period</v>
      </c>
      <c r="X136" s="20" t="s">
        <v>4</v>
      </c>
      <c r="Y136" s="20" t="s">
        <v>831</v>
      </c>
      <c r="Z136" s="20" t="s">
        <v>836</v>
      </c>
      <c r="AA136" s="20" t="s">
        <v>102</v>
      </c>
      <c r="AB136" s="20" t="s">
        <v>755</v>
      </c>
      <c r="AC136" s="19" t="str">
        <f>IF(AB136&lt;&gt;"",IF(NOT(ISNA(INDEX(os!A:A,MATCH(AB136,os!B:B,0)))),INDEX(os!A:A,MATCH(AB136,os!B:B,0)),"0"),"")</f>
        <v/>
      </c>
      <c r="AD136" s="20" t="s">
        <v>830</v>
      </c>
      <c r="AH136" s="93" t="str">
        <f>IF(NOT(ISNA(VLOOKUP(B:B,ResultsTargets!A:A,1,0))),"TRUE","")</f>
        <v>TRUE</v>
      </c>
      <c r="AI136" s="19" t="str">
        <f>IF(ISNA(VLOOKUP(C136,dim_techarea!A:B,2,FALSE)),"",VLOOKUP(C136,dim_techarea!A:B,2,FALSE))</f>
        <v>HTS_RECENT</v>
      </c>
      <c r="AJ136" s="19" t="str">
        <f>IF(ISNA(VLOOKUP(AI136,dim_techarea!B:C,2,FALSE)),"",VLOOKUP(AI136,dim_techarea!B:C,2,FALSE))</f>
        <v>twyHxdQVjMC</v>
      </c>
      <c r="AK136" s="19" t="str">
        <f>IF(ISNA(VLOOKUP(TRIM(G136),dim_targetsresults!A:B,2,FALSE)),"",VLOOKUP(TRIM(G136),dim_targetsresults!A:C,2,FALSE))</f>
        <v>MER Results</v>
      </c>
      <c r="AL136" s="19" t="str">
        <f>IF(ISNA(VLOOKUP(AK136,dim_targetsresults!B:C,2,FALSE)),"",VLOOKUP(AK136,dim_targetsresults!B:C,2,FALSE))</f>
        <v>Jh0jDM5yQ2E</v>
      </c>
      <c r="AM136" s="19" t="str">
        <f>IF(ISNA(VLOOKUP(TRIM(D136),dim_numeratordenominator!A:B,2,FALSE)),"",VLOOKUP(TRIM(D136),dim_numeratordenominator!A:C,2,FALSE))</f>
        <v>Numerator</v>
      </c>
      <c r="AN136" s="19" t="str">
        <f>IF(ISNA(VLOOKUP(AM136,dim_numeratordenominator!B:C,2,FALSE)),"",VLOOKUP(AM136,dim_numeratordenominator!B:C,2,FALSE))</f>
        <v>Som9NRMQqV7</v>
      </c>
      <c r="AO136" s="19" t="str">
        <f>IF(ISNA(VLOOKUP(TRIM(E136),dim_supporttype!A:B,2,FALSE)),"",VLOOKUP(TRIM(E136),dim_supporttype!A:C,2,FALSE))</f>
        <v>DSD</v>
      </c>
      <c r="AP136" s="19" t="str">
        <f>IF(ISNA(VLOOKUP(AO136,dim_supporttype!B:C,2,FALSE)),"",VLOOKUP(AO136,dim_supporttype!B:C,2,FALSE))</f>
        <v>iM13vdNLWKb</v>
      </c>
      <c r="AQ136" s="19" t="str">
        <f>IF(ISNA(VLOOKUP(TRIM(F136),dim_disaggs!A:B,2,FALSE)),"No Disagg",VLOOKUP(TRIM(F136),dim_disaggs!A:B,2,FALSE))</f>
        <v>VCTMod/Age/Sex/RTRI/HIVStatus</v>
      </c>
      <c r="AR136" s="19" t="str">
        <f>IF(ISNA(VLOOKUP(AQ136,dim_disaggs!B:C,2,FALSE)),"",VLOOKUP(AQ136,dim_disaggs!B:C,2,FALSE))</f>
        <v>nfCSaQXfbcy</v>
      </c>
      <c r="AU136" s="72" t="s">
        <v>755</v>
      </c>
      <c r="AV136" s="73" t="s">
        <v>755</v>
      </c>
      <c r="AX136" s="66" t="s">
        <v>755</v>
      </c>
      <c r="BA136" s="105" t="str">
        <f t="shared" si="25"/>
        <v>Top Level Numerator</v>
      </c>
      <c r="BB136" s="20" t="str">
        <f t="shared" si="26"/>
        <v>PE5QVF0w4xj</v>
      </c>
      <c r="BE136" s="75" t="s">
        <v>755</v>
      </c>
      <c r="BF136" s="73" t="s">
        <v>755</v>
      </c>
      <c r="BG136" s="55" t="s">
        <v>755</v>
      </c>
      <c r="BH136" s="76" t="s">
        <v>755</v>
      </c>
      <c r="BI136" s="20" t="s">
        <v>755</v>
      </c>
      <c r="BJ136" s="20" t="s">
        <v>755</v>
      </c>
      <c r="BK136" s="55" t="s">
        <v>755</v>
      </c>
      <c r="BL136" s="71" t="s">
        <v>755</v>
      </c>
      <c r="BM136" s="77" t="s">
        <v>21473</v>
      </c>
      <c r="BN136" s="78" t="s">
        <v>21476</v>
      </c>
      <c r="BO136" s="77" t="s">
        <v>25670</v>
      </c>
      <c r="BP136" s="78" t="s">
        <v>25672</v>
      </c>
    </row>
    <row r="137" spans="1:68" ht="19" x14ac:dyDescent="0.25">
      <c r="A137" s="22" t="s">
        <v>95</v>
      </c>
      <c r="B137" s="20" t="s">
        <v>21371</v>
      </c>
      <c r="C137" s="22" t="s">
        <v>20490</v>
      </c>
      <c r="D137" s="22" t="s">
        <v>1</v>
      </c>
      <c r="E137" s="22" t="s">
        <v>78</v>
      </c>
      <c r="F137" s="22" t="s">
        <v>21434</v>
      </c>
      <c r="G137" s="20" t="s">
        <v>20086</v>
      </c>
      <c r="H137" s="22" t="s">
        <v>21396</v>
      </c>
      <c r="I137" s="19">
        <f t="shared" si="18"/>
        <v>43</v>
      </c>
      <c r="J137" s="20" t="s">
        <v>755</v>
      </c>
      <c r="K137" s="74" t="s">
        <v>25398</v>
      </c>
      <c r="L137" s="95" t="str">
        <f>IF(M137&lt;&gt;"",IF(NOT(ISNA(INDEX(cc!B:B,MATCH(M137,cc!A:A,0)))),INDEX(cc!B:B,MATCH(M137,cc!A:A,0)),"0"),"")</f>
        <v>Age (15-50+-uk, 8), Sex, RTRI Result and HIV Status (Positive)</v>
      </c>
      <c r="M137" s="102" t="s">
        <v>21379</v>
      </c>
      <c r="N137" s="28" t="str">
        <f t="shared" si="19"/>
        <v/>
      </c>
      <c r="O137" s="19" t="str">
        <f t="shared" si="20"/>
        <v>HTS_RECENT (N, TA, VCTMod/Age/Sex/RTRI/HIVStatus): HIV recency test</v>
      </c>
      <c r="P137" s="19" t="str">
        <f t="shared" si="21"/>
        <v>HTS_RECENT (N, TA, VCTMod/Age/Sex/RTRI/HIVStatus): HIV recency test</v>
      </c>
      <c r="Q137" s="19" t="str">
        <f t="shared" si="22"/>
        <v>HTS_RECENT (N, TA, VCTMod/Age/Sex/RTRI/HIV)</v>
      </c>
      <c r="R137" s="19" t="str">
        <f t="shared" si="23"/>
        <v>HTS_RECENT_N_TA_VCTMod_Age_Sex_RTRI_HIV</v>
      </c>
      <c r="S137" s="19" t="str">
        <f t="shared" si="24"/>
        <v>HTS_RECENT_N_TA_VCTMod_Age_Sex_RTRI_HIV_</v>
      </c>
      <c r="T137" s="19" t="b">
        <f>NOT(ISNA(VLOOKUP(B137,dbcodes!A:B,2,FALSE)))</f>
        <v>0</v>
      </c>
      <c r="U137" s="19" t="str">
        <f>IF(ISNA(VLOOKUP(B137,dbcodes!A:B,2,FALSE)),des!R2221,VLOOKUP(B137,dbcodes!A:B,2,FALSE))</f>
        <v>VL_SUPPRESSION_SUBNAT_N_SUBNAT_Sex</v>
      </c>
      <c r="W137" s="107" t="str">
        <f>IF(ISNA(VLOOKUP(C137,descriptions!A:B,2,FALSE)),des!V2177,IF(G137=" TARGET","Target ","")&amp;VLOOKUP(C137,descriptions!A:B,2,FALSE))</f>
        <v>Number of newly diagnosed HIV-positive persons aged greater than or equal to &gt;_ 15yrs with a test for recent infection result during the reporting period</v>
      </c>
      <c r="X137" s="20" t="s">
        <v>4</v>
      </c>
      <c r="Y137" s="20" t="s">
        <v>831</v>
      </c>
      <c r="Z137" s="20" t="s">
        <v>836</v>
      </c>
      <c r="AA137" s="20" t="s">
        <v>102</v>
      </c>
      <c r="AB137" s="20" t="s">
        <v>755</v>
      </c>
      <c r="AC137" s="19" t="str">
        <f>IF(AB137&lt;&gt;"",IF(NOT(ISNA(INDEX(os!A:A,MATCH(AB137,os!B:B,0)))),INDEX(os!A:A,MATCH(AB137,os!B:B,0)),"0"),"")</f>
        <v/>
      </c>
      <c r="AD137" s="20" t="s">
        <v>830</v>
      </c>
      <c r="AH137" s="93" t="str">
        <f>IF(NOT(ISNA(VLOOKUP(B:B,ResultsTargets!A:A,1,0))),"TRUE","")</f>
        <v>TRUE</v>
      </c>
      <c r="AI137" s="19" t="str">
        <f>IF(ISNA(VLOOKUP(C137,dim_techarea!A:B,2,FALSE)),"",VLOOKUP(C137,dim_techarea!A:B,2,FALSE))</f>
        <v>HTS_RECENT</v>
      </c>
      <c r="AJ137" s="19" t="str">
        <f>IF(ISNA(VLOOKUP(AI137,dim_techarea!B:C,2,FALSE)),"",VLOOKUP(AI137,dim_techarea!B:C,2,FALSE))</f>
        <v>twyHxdQVjMC</v>
      </c>
      <c r="AK137" s="19" t="str">
        <f>IF(ISNA(VLOOKUP(TRIM(G137),dim_targetsresults!A:B,2,FALSE)),"",VLOOKUP(TRIM(G137),dim_targetsresults!A:C,2,FALSE))</f>
        <v>MER Results</v>
      </c>
      <c r="AL137" s="19" t="str">
        <f>IF(ISNA(VLOOKUP(AK137,dim_targetsresults!B:C,2,FALSE)),"",VLOOKUP(AK137,dim_targetsresults!B:C,2,FALSE))</f>
        <v>Jh0jDM5yQ2E</v>
      </c>
      <c r="AM137" s="19" t="str">
        <f>IF(ISNA(VLOOKUP(TRIM(D137),dim_numeratordenominator!A:B,2,FALSE)),"",VLOOKUP(TRIM(D137),dim_numeratordenominator!A:C,2,FALSE))</f>
        <v>Numerator</v>
      </c>
      <c r="AN137" s="19" t="str">
        <f>IF(ISNA(VLOOKUP(AM137,dim_numeratordenominator!B:C,2,FALSE)),"",VLOOKUP(AM137,dim_numeratordenominator!B:C,2,FALSE))</f>
        <v>Som9NRMQqV7</v>
      </c>
      <c r="AO137" s="19" t="str">
        <f>IF(ISNA(VLOOKUP(TRIM(E137),dim_supporttype!A:B,2,FALSE)),"",VLOOKUP(TRIM(E137),dim_supporttype!A:C,2,FALSE))</f>
        <v>TA</v>
      </c>
      <c r="AP137" s="19" t="str">
        <f>IF(ISNA(VLOOKUP(AO137,dim_supporttype!B:C,2,FALSE)),"",VLOOKUP(AO137,dim_supporttype!B:C,2,FALSE))</f>
        <v>cRAGKdWIDn4</v>
      </c>
      <c r="AQ137" s="19" t="str">
        <f>IF(ISNA(VLOOKUP(TRIM(F137),dim_disaggs!A:B,2,FALSE)),"No Disagg",VLOOKUP(TRIM(F137),dim_disaggs!A:B,2,FALSE))</f>
        <v>VCTMod/Age/Sex/RTRI/HIVStatus</v>
      </c>
      <c r="AR137" s="19" t="str">
        <f>IF(ISNA(VLOOKUP(AQ137,dim_disaggs!B:C,2,FALSE)),"",VLOOKUP(AQ137,dim_disaggs!B:C,2,FALSE))</f>
        <v>nfCSaQXfbcy</v>
      </c>
      <c r="AU137" s="72" t="s">
        <v>755</v>
      </c>
      <c r="AV137" s="73" t="s">
        <v>755</v>
      </c>
      <c r="AX137" s="66" t="s">
        <v>755</v>
      </c>
      <c r="BA137" s="105" t="str">
        <f t="shared" si="25"/>
        <v>Top Level Numerator</v>
      </c>
      <c r="BB137" s="20" t="str">
        <f t="shared" si="26"/>
        <v>PE5QVF0w4xj</v>
      </c>
      <c r="BE137" s="75" t="s">
        <v>755</v>
      </c>
      <c r="BF137" s="73" t="s">
        <v>755</v>
      </c>
      <c r="BG137" s="55" t="s">
        <v>755</v>
      </c>
      <c r="BH137" s="76" t="s">
        <v>755</v>
      </c>
      <c r="BI137" s="20" t="s">
        <v>755</v>
      </c>
      <c r="BJ137" s="20" t="s">
        <v>755</v>
      </c>
      <c r="BK137" s="55" t="s">
        <v>755</v>
      </c>
      <c r="BL137" s="71" t="s">
        <v>755</v>
      </c>
      <c r="BM137" s="77" t="s">
        <v>21473</v>
      </c>
      <c r="BN137" s="78" t="s">
        <v>21476</v>
      </c>
      <c r="BO137" s="77" t="s">
        <v>25670</v>
      </c>
      <c r="BP137" s="78" t="s">
        <v>25672</v>
      </c>
    </row>
    <row r="138" spans="1:68" ht="19" x14ac:dyDescent="0.25">
      <c r="A138" s="22" t="s">
        <v>95</v>
      </c>
      <c r="B138" s="4" t="s">
        <v>21372</v>
      </c>
      <c r="C138" s="22" t="s">
        <v>20490</v>
      </c>
      <c r="D138" s="22" t="s">
        <v>1</v>
      </c>
      <c r="E138" s="22" t="s">
        <v>77</v>
      </c>
      <c r="F138" s="22" t="s">
        <v>21433</v>
      </c>
      <c r="G138" s="20" t="s">
        <v>20086</v>
      </c>
      <c r="H138" s="22" t="s">
        <v>21397</v>
      </c>
      <c r="I138" s="19">
        <f t="shared" si="18"/>
        <v>46</v>
      </c>
      <c r="J138" s="20" t="s">
        <v>755</v>
      </c>
      <c r="K138" s="74" t="s">
        <v>25398</v>
      </c>
      <c r="L138" s="95" t="str">
        <f>IF(M138&lt;&gt;"",IF(NOT(ISNA(INDEX(cc!B:B,MATCH(M138,cc!A:A,0)))),INDEX(cc!B:B,MATCH(M138,cc!A:A,0)),"0"),"")</f>
        <v>Age (15-50+-uk, 8), Sex, RTRI Result and HIV Status (Positive)</v>
      </c>
      <c r="M138" s="102" t="s">
        <v>21379</v>
      </c>
      <c r="N138" s="28" t="str">
        <f t="shared" si="19"/>
        <v/>
      </c>
      <c r="O138" s="19" t="str">
        <f t="shared" si="20"/>
        <v>HTS_RECENT (N, DSD, OtherMod/Age/Sex/RTRI/HIVStatus): HIV recency test</v>
      </c>
      <c r="P138" s="19" t="str">
        <f t="shared" si="21"/>
        <v>HTS_RECENT (N, DSD, OtherMod/Age/Sex/RTRI/HIVStatus): HIV recency test</v>
      </c>
      <c r="Q138" s="19" t="str">
        <f t="shared" si="22"/>
        <v>HTS_RECENT (N, DSD, OtherMod/Age/Sex/RTRI/HIV)</v>
      </c>
      <c r="R138" s="19" t="str">
        <f t="shared" si="23"/>
        <v>HTS_RECENT_N_DSD_OtherMod_Age_Sex_RTRI_HIV</v>
      </c>
      <c r="S138" s="19" t="str">
        <f t="shared" si="24"/>
        <v>HTS_RECENT_N_DSD_OtherMod_Age_Sex_RTRI_HIV_</v>
      </c>
      <c r="T138" s="19" t="b">
        <f>NOT(ISNA(VLOOKUP(B138,dbcodes!A:B,2,FALSE)))</f>
        <v>0</v>
      </c>
      <c r="U138" s="19" t="str">
        <f>IF(ISNA(VLOOKUP(B138,dbcodes!A:B,2,FALSE)),des!R2222,VLOOKUP(B138,dbcodes!A:B,2,FALSE))</f>
        <v>VL_SUPPRESSION_SUBNAT_N_SUBNAT_TestInd</v>
      </c>
      <c r="W138" s="107" t="str">
        <f>IF(ISNA(VLOOKUP(C138,descriptions!A:B,2,FALSE)),des!V2178,IF(G138=" TARGET","Target ","")&amp;VLOOKUP(C138,descriptions!A:B,2,FALSE))</f>
        <v>Number of newly diagnosed HIV-positive persons aged greater than or equal to &gt;_ 15yrs with a test for recent infection result during the reporting period</v>
      </c>
      <c r="X138" s="20" t="s">
        <v>4</v>
      </c>
      <c r="Y138" s="20" t="s">
        <v>831</v>
      </c>
      <c r="Z138" s="20" t="s">
        <v>836</v>
      </c>
      <c r="AA138" s="20" t="s">
        <v>102</v>
      </c>
      <c r="AB138" s="20" t="s">
        <v>755</v>
      </c>
      <c r="AC138" s="19" t="str">
        <f>IF(AB138&lt;&gt;"",IF(NOT(ISNA(INDEX(os!A:A,MATCH(AB138,os!B:B,0)))),INDEX(os!A:A,MATCH(AB138,os!B:B,0)),"0"),"")</f>
        <v/>
      </c>
      <c r="AD138" s="20" t="s">
        <v>830</v>
      </c>
      <c r="AH138" s="93" t="str">
        <f>IF(NOT(ISNA(VLOOKUP(B:B,ResultsTargets!A:A,1,0))),"TRUE","")</f>
        <v>TRUE</v>
      </c>
      <c r="AI138" s="19" t="str">
        <f>IF(ISNA(VLOOKUP(C138,dim_techarea!A:B,2,FALSE)),"",VLOOKUP(C138,dim_techarea!A:B,2,FALSE))</f>
        <v>HTS_RECENT</v>
      </c>
      <c r="AJ138" s="19" t="str">
        <f>IF(ISNA(VLOOKUP(AI138,dim_techarea!B:C,2,FALSE)),"",VLOOKUP(AI138,dim_techarea!B:C,2,FALSE))</f>
        <v>twyHxdQVjMC</v>
      </c>
      <c r="AK138" s="19" t="str">
        <f>IF(ISNA(VLOOKUP(TRIM(G138),dim_targetsresults!A:B,2,FALSE)),"",VLOOKUP(TRIM(G138),dim_targetsresults!A:C,2,FALSE))</f>
        <v>MER Results</v>
      </c>
      <c r="AL138" s="19" t="str">
        <f>IF(ISNA(VLOOKUP(AK138,dim_targetsresults!B:C,2,FALSE)),"",VLOOKUP(AK138,dim_targetsresults!B:C,2,FALSE))</f>
        <v>Jh0jDM5yQ2E</v>
      </c>
      <c r="AM138" s="19" t="str">
        <f>IF(ISNA(VLOOKUP(TRIM(D138),dim_numeratordenominator!A:B,2,FALSE)),"",VLOOKUP(TRIM(D138),dim_numeratordenominator!A:C,2,FALSE))</f>
        <v>Numerator</v>
      </c>
      <c r="AN138" s="19" t="str">
        <f>IF(ISNA(VLOOKUP(AM138,dim_numeratordenominator!B:C,2,FALSE)),"",VLOOKUP(AM138,dim_numeratordenominator!B:C,2,FALSE))</f>
        <v>Som9NRMQqV7</v>
      </c>
      <c r="AO138" s="19" t="str">
        <f>IF(ISNA(VLOOKUP(TRIM(E138),dim_supporttype!A:B,2,FALSE)),"",VLOOKUP(TRIM(E138),dim_supporttype!A:C,2,FALSE))</f>
        <v>DSD</v>
      </c>
      <c r="AP138" s="19" t="str">
        <f>IF(ISNA(VLOOKUP(AO138,dim_supporttype!B:C,2,FALSE)),"",VLOOKUP(AO138,dim_supporttype!B:C,2,FALSE))</f>
        <v>iM13vdNLWKb</v>
      </c>
      <c r="AQ138" s="19" t="str">
        <f>IF(ISNA(VLOOKUP(TRIM(F138),dim_disaggs!A:B,2,FALSE)),"No Disagg",VLOOKUP(TRIM(F138),dim_disaggs!A:B,2,FALSE))</f>
        <v>OtherMod/Age/Sex/RTRI/HIVStatus</v>
      </c>
      <c r="AR138" s="19" t="str">
        <f>IF(ISNA(VLOOKUP(AQ138,dim_disaggs!B:C,2,FALSE)),"",VLOOKUP(AQ138,dim_disaggs!B:C,2,FALSE))</f>
        <v>evr8oVIhVhG</v>
      </c>
      <c r="AU138" s="72" t="s">
        <v>755</v>
      </c>
      <c r="AV138" s="73" t="s">
        <v>755</v>
      </c>
      <c r="AX138" s="66" t="s">
        <v>755</v>
      </c>
      <c r="BA138" s="105" t="str">
        <f t="shared" si="25"/>
        <v>Top Level Numerator</v>
      </c>
      <c r="BB138" s="20" t="str">
        <f t="shared" si="26"/>
        <v>PE5QVF0w4xj</v>
      </c>
      <c r="BE138" s="75" t="s">
        <v>755</v>
      </c>
      <c r="BF138" s="73" t="s">
        <v>755</v>
      </c>
      <c r="BG138" s="55" t="s">
        <v>755</v>
      </c>
      <c r="BH138" s="76" t="s">
        <v>755</v>
      </c>
      <c r="BI138" s="20" t="s">
        <v>755</v>
      </c>
      <c r="BJ138" s="20" t="s">
        <v>755</v>
      </c>
      <c r="BK138" s="55" t="s">
        <v>755</v>
      </c>
      <c r="BL138" s="71" t="s">
        <v>755</v>
      </c>
      <c r="BM138" s="77" t="s">
        <v>21473</v>
      </c>
      <c r="BN138" s="78" t="s">
        <v>21476</v>
      </c>
      <c r="BO138" s="77" t="s">
        <v>25670</v>
      </c>
      <c r="BP138" s="78" t="s">
        <v>25672</v>
      </c>
    </row>
    <row r="139" spans="1:68" ht="19" x14ac:dyDescent="0.25">
      <c r="A139" s="22" t="s">
        <v>95</v>
      </c>
      <c r="B139" s="20" t="s">
        <v>21373</v>
      </c>
      <c r="C139" s="22" t="s">
        <v>20490</v>
      </c>
      <c r="D139" s="22" t="s">
        <v>1</v>
      </c>
      <c r="E139" s="22" t="s">
        <v>78</v>
      </c>
      <c r="F139" s="22" t="s">
        <v>21433</v>
      </c>
      <c r="G139" s="20" t="s">
        <v>20086</v>
      </c>
      <c r="H139" s="22" t="s">
        <v>21397</v>
      </c>
      <c r="I139" s="19">
        <f t="shared" si="18"/>
        <v>45</v>
      </c>
      <c r="J139" s="20" t="s">
        <v>755</v>
      </c>
      <c r="K139" s="74" t="s">
        <v>25398</v>
      </c>
      <c r="L139" s="95" t="str">
        <f>IF(M139&lt;&gt;"",IF(NOT(ISNA(INDEX(cc!B:B,MATCH(M139,cc!A:A,0)))),INDEX(cc!B:B,MATCH(M139,cc!A:A,0)),"0"),"")</f>
        <v>Age (15-50+-uk, 8), Sex, RTRI Result and HIV Status (Positive)</v>
      </c>
      <c r="M139" s="102" t="s">
        <v>21379</v>
      </c>
      <c r="N139" s="28" t="str">
        <f t="shared" si="19"/>
        <v/>
      </c>
      <c r="O139" s="19" t="str">
        <f t="shared" si="20"/>
        <v>HTS_RECENT (N, TA, OtherMod/Age/Sex/RTRI/HIVStatus): HIV recency test</v>
      </c>
      <c r="P139" s="19" t="str">
        <f t="shared" si="21"/>
        <v>HTS_RECENT (N, TA, OtherMod/Age/Sex/RTRI/HIVStatus): HIV recency test</v>
      </c>
      <c r="Q139" s="19" t="str">
        <f t="shared" si="22"/>
        <v>HTS_RECENT (N, TA, OtherMod/Age/Sex/RTRI/HIV)</v>
      </c>
      <c r="R139" s="19" t="str">
        <f t="shared" si="23"/>
        <v>HTS_RECENT_N_TA_OtherMod_Age_Sex_RTRI_HIV</v>
      </c>
      <c r="S139" s="19" t="str">
        <f t="shared" si="24"/>
        <v>HTS_RECENT_N_TA_OtherMod_Age_Sex_RTRI_HIV_</v>
      </c>
      <c r="T139" s="19" t="b">
        <f>NOT(ISNA(VLOOKUP(B139,dbcodes!A:B,2,FALSE)))</f>
        <v>0</v>
      </c>
      <c r="U139" s="19" t="str">
        <f>IF(ISNA(VLOOKUP(B139,dbcodes!A:B,2,FALSE)),des!R2223,VLOOKUP(B139,dbcodes!A:B,2,FALSE))</f>
        <v>VL_SUPPRESSION_SUBNAT_N_SUBNAT</v>
      </c>
      <c r="W139" s="107" t="str">
        <f>IF(ISNA(VLOOKUP(C139,descriptions!A:B,2,FALSE)),des!V2179,IF(G139=" TARGET","Target ","")&amp;VLOOKUP(C139,descriptions!A:B,2,FALSE))</f>
        <v>Number of newly diagnosed HIV-positive persons aged greater than or equal to &gt;_ 15yrs with a test for recent infection result during the reporting period</v>
      </c>
      <c r="X139" s="20" t="s">
        <v>4</v>
      </c>
      <c r="Y139" s="20" t="s">
        <v>831</v>
      </c>
      <c r="Z139" s="20" t="s">
        <v>836</v>
      </c>
      <c r="AA139" s="20" t="s">
        <v>102</v>
      </c>
      <c r="AB139" s="20" t="s">
        <v>755</v>
      </c>
      <c r="AC139" s="19" t="str">
        <f>IF(AB139&lt;&gt;"",IF(NOT(ISNA(INDEX(os!A:A,MATCH(AB139,os!B:B,0)))),INDEX(os!A:A,MATCH(AB139,os!B:B,0)),"0"),"")</f>
        <v/>
      </c>
      <c r="AD139" s="20" t="s">
        <v>830</v>
      </c>
      <c r="AH139" s="93" t="str">
        <f>IF(NOT(ISNA(VLOOKUP(B:B,ResultsTargets!A:A,1,0))),"TRUE","")</f>
        <v>TRUE</v>
      </c>
      <c r="AI139" s="19" t="str">
        <f>IF(ISNA(VLOOKUP(C139,dim_techarea!A:B,2,FALSE)),"",VLOOKUP(C139,dim_techarea!A:B,2,FALSE))</f>
        <v>HTS_RECENT</v>
      </c>
      <c r="AJ139" s="19" t="str">
        <f>IF(ISNA(VLOOKUP(AI139,dim_techarea!B:C,2,FALSE)),"",VLOOKUP(AI139,dim_techarea!B:C,2,FALSE))</f>
        <v>twyHxdQVjMC</v>
      </c>
      <c r="AK139" s="19" t="str">
        <f>IF(ISNA(VLOOKUP(TRIM(G139),dim_targetsresults!A:B,2,FALSE)),"",VLOOKUP(TRIM(G139),dim_targetsresults!A:C,2,FALSE))</f>
        <v>MER Results</v>
      </c>
      <c r="AL139" s="19" t="str">
        <f>IF(ISNA(VLOOKUP(AK139,dim_targetsresults!B:C,2,FALSE)),"",VLOOKUP(AK139,dim_targetsresults!B:C,2,FALSE))</f>
        <v>Jh0jDM5yQ2E</v>
      </c>
      <c r="AM139" s="19" t="str">
        <f>IF(ISNA(VLOOKUP(TRIM(D139),dim_numeratordenominator!A:B,2,FALSE)),"",VLOOKUP(TRIM(D139),dim_numeratordenominator!A:C,2,FALSE))</f>
        <v>Numerator</v>
      </c>
      <c r="AN139" s="19" t="str">
        <f>IF(ISNA(VLOOKUP(AM139,dim_numeratordenominator!B:C,2,FALSE)),"",VLOOKUP(AM139,dim_numeratordenominator!B:C,2,FALSE))</f>
        <v>Som9NRMQqV7</v>
      </c>
      <c r="AO139" s="19" t="str">
        <f>IF(ISNA(VLOOKUP(TRIM(E139),dim_supporttype!A:B,2,FALSE)),"",VLOOKUP(TRIM(E139),dim_supporttype!A:C,2,FALSE))</f>
        <v>TA</v>
      </c>
      <c r="AP139" s="19" t="str">
        <f>IF(ISNA(VLOOKUP(AO139,dim_supporttype!B:C,2,FALSE)),"",VLOOKUP(AO139,dim_supporttype!B:C,2,FALSE))</f>
        <v>cRAGKdWIDn4</v>
      </c>
      <c r="AQ139" s="19" t="str">
        <f>IF(ISNA(VLOOKUP(TRIM(F139),dim_disaggs!A:B,2,FALSE)),"No Disagg",VLOOKUP(TRIM(F139),dim_disaggs!A:B,2,FALSE))</f>
        <v>OtherMod/Age/Sex/RTRI/HIVStatus</v>
      </c>
      <c r="AR139" s="19" t="str">
        <f>IF(ISNA(VLOOKUP(AQ139,dim_disaggs!B:C,2,FALSE)),"",VLOOKUP(AQ139,dim_disaggs!B:C,2,FALSE))</f>
        <v>evr8oVIhVhG</v>
      </c>
      <c r="AU139" s="72" t="s">
        <v>755</v>
      </c>
      <c r="AV139" s="73" t="s">
        <v>755</v>
      </c>
      <c r="AX139" s="66" t="s">
        <v>755</v>
      </c>
      <c r="BA139" s="105" t="str">
        <f t="shared" si="25"/>
        <v>Top Level Numerator</v>
      </c>
      <c r="BB139" s="20" t="str">
        <f t="shared" si="26"/>
        <v>PE5QVF0w4xj</v>
      </c>
      <c r="BE139" s="75" t="s">
        <v>755</v>
      </c>
      <c r="BF139" s="73" t="s">
        <v>755</v>
      </c>
      <c r="BG139" s="55" t="s">
        <v>755</v>
      </c>
      <c r="BH139" s="76" t="s">
        <v>755</v>
      </c>
      <c r="BI139" s="20" t="s">
        <v>755</v>
      </c>
      <c r="BJ139" s="20" t="s">
        <v>755</v>
      </c>
      <c r="BK139" s="55" t="s">
        <v>755</v>
      </c>
      <c r="BL139" s="71" t="s">
        <v>755</v>
      </c>
      <c r="BM139" s="77" t="s">
        <v>21473</v>
      </c>
      <c r="BN139" s="78" t="s">
        <v>21476</v>
      </c>
      <c r="BO139" s="77" t="s">
        <v>25670</v>
      </c>
      <c r="BP139" s="78" t="s">
        <v>25672</v>
      </c>
    </row>
    <row r="140" spans="1:68" ht="18" x14ac:dyDescent="0.2">
      <c r="A140" s="22" t="s">
        <v>95</v>
      </c>
      <c r="B140" s="5" t="s">
        <v>21189</v>
      </c>
      <c r="C140" s="22" t="s">
        <v>20490</v>
      </c>
      <c r="D140" s="22" t="s">
        <v>164</v>
      </c>
      <c r="E140" s="22" t="s">
        <v>264</v>
      </c>
      <c r="F140" s="22"/>
      <c r="G140" s="22" t="s">
        <v>2442</v>
      </c>
      <c r="H140" s="22"/>
      <c r="I140" s="19">
        <f t="shared" si="18"/>
        <v>36</v>
      </c>
      <c r="K140" s="74" t="s">
        <v>25398</v>
      </c>
      <c r="L140" s="95" t="str">
        <f>IF(M140&lt;&gt;"",IF(NOT(ISNA(INDEX(cc!B:B,MATCH(M140,cc!A:A,0)))),INDEX(cc!B:B,MATCH(M140,cc!A:A,0)),"0"),"")</f>
        <v>default</v>
      </c>
      <c r="M140" s="97" t="s">
        <v>13</v>
      </c>
      <c r="N140" s="28" t="str">
        <f t="shared" si="19"/>
        <v xml:space="preserve"> TARGET</v>
      </c>
      <c r="O140" s="19" t="str">
        <f t="shared" si="20"/>
        <v>HTS_RECENT (D, DSD_NARRATIVE) TARGET: HIV recency test</v>
      </c>
      <c r="P140" s="19" t="str">
        <f t="shared" si="21"/>
        <v>HTS_RECENT (D, DSD_NARRATIVE) TARGET: HIV recency test</v>
      </c>
      <c r="Q140" s="19" t="str">
        <f t="shared" si="22"/>
        <v>HTS_RECENT (D, DSD_NARRATIVE) TARGET</v>
      </c>
      <c r="R140" s="19" t="str">
        <f t="shared" si="23"/>
        <v>HTS_RECENT_D_DSD_NARRATIVE_TARGET</v>
      </c>
      <c r="S140" s="19" t="str">
        <f t="shared" si="24"/>
        <v>HTS_RECENT_D_DSD_NARRATIVE_TARGET</v>
      </c>
      <c r="T140" s="19" t="b">
        <f>NOT(ISNA(VLOOKUP(B140,dbcodes!A:B,2,FALSE)))</f>
        <v>1</v>
      </c>
      <c r="U140" s="19" t="str">
        <f>IF(ISNA(VLOOKUP(B140,dbcodes!A:B,2,FALSE)),des!R2224,VLOOKUP(B140,dbcodes!A:B,2,FALSE))</f>
        <v>HTS_RECENT_D_DSD_NARRATIVE_TARGET</v>
      </c>
      <c r="W140" s="108" t="str">
        <f>IF(ISNA(VLOOKUP(C140,descriptions!A:B,2,FALSE)),des!V2102,IF(G140=" TARGET","Target ","")&amp;VLOOKUP(C140,descriptions!A:B,2,FALSE))</f>
        <v>Target Number of newly diagnosed HIV-positive persons aged greater than or equal to &gt;_ 15yrs with a test for recent infection result during the reporting period</v>
      </c>
      <c r="X140" s="20" t="s">
        <v>9</v>
      </c>
      <c r="Y140" s="20" t="s">
        <v>831</v>
      </c>
      <c r="Z140" s="20" t="s">
        <v>836</v>
      </c>
      <c r="AA140" s="20" t="s">
        <v>102</v>
      </c>
      <c r="AB140" s="20" t="s">
        <v>755</v>
      </c>
      <c r="AC140" s="19" t="str">
        <f>IF(AB140&lt;&gt;"",IF(NOT(ISNA(INDEX(os!A:A,MATCH(AB140,os!B:B,0)))),INDEX(os!A:A,MATCH(AB140,os!B:B,0)),"0"),"")</f>
        <v/>
      </c>
      <c r="AD140" s="20" t="s">
        <v>830</v>
      </c>
      <c r="AH140" s="93" t="str">
        <f>IF(NOT(ISNA(VLOOKUP(B:B,ResultsTargets!A:A,1,0))),"TRUE","")</f>
        <v>TRUE</v>
      </c>
      <c r="AI140" s="19" t="str">
        <f>IF(ISNA(VLOOKUP(C140,dim_techarea!A:B,2,FALSE)),"",VLOOKUP(C140,dim_techarea!A:B,2,FALSE))</f>
        <v>HTS_RECENT</v>
      </c>
      <c r="AJ140" s="19" t="str">
        <f>IF(ISNA(VLOOKUP(AI140,dim_techarea!B:C,2,FALSE)),"",VLOOKUP(AI140,dim_techarea!B:C,2,FALSE))</f>
        <v>twyHxdQVjMC</v>
      </c>
      <c r="AK140" s="19" t="str">
        <f>IF(ISNA(VLOOKUP(TRIM(G140),dim_targetsresults!A:B,2,FALSE)),"",VLOOKUP(TRIM(G140),dim_targetsresults!A:C,2,FALSE))</f>
        <v>MER Targets</v>
      </c>
      <c r="AL140" s="19" t="str">
        <f>IF(ISNA(VLOOKUP(AK140,dim_targetsresults!B:C,2,FALSE)),"",VLOOKUP(AK140,dim_targetsresults!B:C,2,FALSE))</f>
        <v>W8imnja2Owd</v>
      </c>
      <c r="AM140" s="19" t="str">
        <f>IF(ISNA(VLOOKUP(TRIM(D140),dim_numeratordenominator!A:B,2,FALSE)),"",VLOOKUP(TRIM(D140),dim_numeratordenominator!A:C,2,FALSE))</f>
        <v>Denominator</v>
      </c>
      <c r="AN140" s="19" t="str">
        <f>IF(ISNA(VLOOKUP(AM140,dim_numeratordenominator!B:C,2,FALSE)),"",VLOOKUP(AM140,dim_numeratordenominator!B:C,2,FALSE))</f>
        <v>QpNj0nSuEhD</v>
      </c>
      <c r="AO140" s="19" t="str">
        <f>IF(ISNA(VLOOKUP(TRIM(E140),dim_supporttype!A:B,2,FALSE)),"",VLOOKUP(TRIM(E140),dim_supporttype!A:C,2,FALSE))</f>
        <v>DSD Narratives</v>
      </c>
      <c r="AP140" s="19" t="str">
        <f>IF(ISNA(VLOOKUP(AO140,dim_supporttype!B:C,2,FALSE)),"",VLOOKUP(AO140,dim_supporttype!B:C,2,FALSE))</f>
        <v>ySGf8v2q9Rm</v>
      </c>
      <c r="AQ140" s="19" t="str">
        <f>IF(ISNA(VLOOKUP(TRIM(F140),dim_disaggs!A:B,2,FALSE)),"No Disagg",VLOOKUP(TRIM(F140),dim_disaggs!A:B,2,FALSE))</f>
        <v>No Disagg</v>
      </c>
      <c r="AR140" s="19" t="str">
        <f>IF(ISNA(VLOOKUP(AQ140,dim_disaggs!B:C,2,FALSE)),"",VLOOKUP(AQ140,dim_disaggs!B:C,2,FALSE))</f>
        <v>werJlVT6sf3</v>
      </c>
      <c r="AU140" s="72" t="s">
        <v>755</v>
      </c>
      <c r="AV140" s="73" t="s">
        <v>755</v>
      </c>
      <c r="AW140" s="66" t="s">
        <v>755</v>
      </c>
      <c r="AX140" s="66" t="s">
        <v>755</v>
      </c>
      <c r="BA140" s="105" t="str">
        <f t="shared" si="25"/>
        <v/>
      </c>
      <c r="BB140" s="20" t="str">
        <f t="shared" si="26"/>
        <v/>
      </c>
      <c r="BE140" s="75" t="s">
        <v>755</v>
      </c>
      <c r="BF140" s="73" t="s">
        <v>755</v>
      </c>
      <c r="BK140" s="55" t="s">
        <v>755</v>
      </c>
      <c r="BL140" s="71" t="s">
        <v>755</v>
      </c>
      <c r="BM140" s="77" t="s">
        <v>755</v>
      </c>
      <c r="BN140" s="78" t="s">
        <v>755</v>
      </c>
      <c r="BO140" s="77" t="s">
        <v>755</v>
      </c>
      <c r="BP140" s="78" t="s">
        <v>755</v>
      </c>
    </row>
    <row r="141" spans="1:68" ht="18" x14ac:dyDescent="0.2">
      <c r="A141" s="22" t="s">
        <v>95</v>
      </c>
      <c r="B141" s="5" t="s">
        <v>21190</v>
      </c>
      <c r="C141" s="22" t="s">
        <v>20490</v>
      </c>
      <c r="D141" s="22" t="s">
        <v>164</v>
      </c>
      <c r="E141" s="22" t="s">
        <v>265</v>
      </c>
      <c r="F141" s="22"/>
      <c r="G141" s="22" t="s">
        <v>2442</v>
      </c>
      <c r="H141" s="22"/>
      <c r="I141" s="19">
        <f t="shared" si="18"/>
        <v>35</v>
      </c>
      <c r="K141" s="74" t="s">
        <v>25398</v>
      </c>
      <c r="L141" s="95" t="str">
        <f>IF(M141&lt;&gt;"",IF(NOT(ISNA(INDEX(cc!B:B,MATCH(M141,cc!A:A,0)))),INDEX(cc!B:B,MATCH(M141,cc!A:A,0)),"0"),"")</f>
        <v>default</v>
      </c>
      <c r="M141" s="97" t="s">
        <v>13</v>
      </c>
      <c r="N141" s="28" t="str">
        <f t="shared" si="19"/>
        <v xml:space="preserve"> TARGET</v>
      </c>
      <c r="O141" s="19" t="str">
        <f t="shared" si="20"/>
        <v>HTS_RECENT (D, TA_NARRATIVE) TARGET: HIV recency test</v>
      </c>
      <c r="P141" s="19" t="str">
        <f t="shared" si="21"/>
        <v>HTS_RECENT (D, TA_NARRATIVE) TARGET: HIV recency test</v>
      </c>
      <c r="Q141" s="19" t="str">
        <f t="shared" si="22"/>
        <v>HTS_RECENT (D, TA_NARRATIVE) TARGET</v>
      </c>
      <c r="R141" s="19" t="str">
        <f t="shared" si="23"/>
        <v>HTS_RECENT_D_TA_NARRATIVE_TARGET</v>
      </c>
      <c r="S141" s="19" t="str">
        <f t="shared" si="24"/>
        <v>HTS_RECENT_D_TA_NARRATIVE_TARGET</v>
      </c>
      <c r="T141" s="19" t="b">
        <f>NOT(ISNA(VLOOKUP(B141,dbcodes!A:B,2,FALSE)))</f>
        <v>1</v>
      </c>
      <c r="U141" s="19" t="str">
        <f>IF(ISNA(VLOOKUP(B141,dbcodes!A:B,2,FALSE)),des!R2225,VLOOKUP(B141,dbcodes!A:B,2,FALSE))</f>
        <v>HTS_RECENT_D_TA_NARRATIVE_TARGET</v>
      </c>
      <c r="W141" s="108" t="str">
        <f>IF(ISNA(VLOOKUP(C141,descriptions!A:B,2,FALSE)),des!V2103,IF(G141=" TARGET","Target ","")&amp;VLOOKUP(C141,descriptions!A:B,2,FALSE))</f>
        <v>Target Number of newly diagnosed HIV-positive persons aged greater than or equal to &gt;_ 15yrs with a test for recent infection result during the reporting period</v>
      </c>
      <c r="X141" s="20" t="s">
        <v>9</v>
      </c>
      <c r="Y141" s="20" t="s">
        <v>831</v>
      </c>
      <c r="Z141" s="20" t="s">
        <v>836</v>
      </c>
      <c r="AA141" s="20" t="s">
        <v>102</v>
      </c>
      <c r="AB141" s="20" t="s">
        <v>755</v>
      </c>
      <c r="AC141" s="19" t="str">
        <f>IF(AB141&lt;&gt;"",IF(NOT(ISNA(INDEX(os!A:A,MATCH(AB141,os!B:B,0)))),INDEX(os!A:A,MATCH(AB141,os!B:B,0)),"0"),"")</f>
        <v/>
      </c>
      <c r="AD141" s="20" t="s">
        <v>830</v>
      </c>
      <c r="AH141" s="93" t="str">
        <f>IF(NOT(ISNA(VLOOKUP(B:B,ResultsTargets!A:A,1,0))),"TRUE","")</f>
        <v>TRUE</v>
      </c>
      <c r="AI141" s="19" t="str">
        <f>IF(ISNA(VLOOKUP(C141,dim_techarea!A:B,2,FALSE)),"",VLOOKUP(C141,dim_techarea!A:B,2,FALSE))</f>
        <v>HTS_RECENT</v>
      </c>
      <c r="AJ141" s="19" t="str">
        <f>IF(ISNA(VLOOKUP(AI141,dim_techarea!B:C,2,FALSE)),"",VLOOKUP(AI141,dim_techarea!B:C,2,FALSE))</f>
        <v>twyHxdQVjMC</v>
      </c>
      <c r="AK141" s="19" t="str">
        <f>IF(ISNA(VLOOKUP(TRIM(G141),dim_targetsresults!A:B,2,FALSE)),"",VLOOKUP(TRIM(G141),dim_targetsresults!A:C,2,FALSE))</f>
        <v>MER Targets</v>
      </c>
      <c r="AL141" s="19" t="str">
        <f>IF(ISNA(VLOOKUP(AK141,dim_targetsresults!B:C,2,FALSE)),"",VLOOKUP(AK141,dim_targetsresults!B:C,2,FALSE))</f>
        <v>W8imnja2Owd</v>
      </c>
      <c r="AM141" s="19" t="str">
        <f>IF(ISNA(VLOOKUP(TRIM(D141),dim_numeratordenominator!A:B,2,FALSE)),"",VLOOKUP(TRIM(D141),dim_numeratordenominator!A:C,2,FALSE))</f>
        <v>Denominator</v>
      </c>
      <c r="AN141" s="19" t="str">
        <f>IF(ISNA(VLOOKUP(AM141,dim_numeratordenominator!B:C,2,FALSE)),"",VLOOKUP(AM141,dim_numeratordenominator!B:C,2,FALSE))</f>
        <v>QpNj0nSuEhD</v>
      </c>
      <c r="AO141" s="19" t="str">
        <f>IF(ISNA(VLOOKUP(TRIM(E141),dim_supporttype!A:B,2,FALSE)),"",VLOOKUP(TRIM(E141),dim_supporttype!A:C,2,FALSE))</f>
        <v>TA Narratives</v>
      </c>
      <c r="AP141" s="19" t="str">
        <f>IF(ISNA(VLOOKUP(AO141,dim_supporttype!B:C,2,FALSE)),"",VLOOKUP(AO141,dim_supporttype!B:C,2,FALSE))</f>
        <v>aBZapfNWlIU</v>
      </c>
      <c r="AQ141" s="19" t="str">
        <f>IF(ISNA(VLOOKUP(TRIM(F141),dim_disaggs!A:B,2,FALSE)),"No Disagg",VLOOKUP(TRIM(F141),dim_disaggs!A:B,2,FALSE))</f>
        <v>No Disagg</v>
      </c>
      <c r="AR141" s="19" t="str">
        <f>IF(ISNA(VLOOKUP(AQ141,dim_disaggs!B:C,2,FALSE)),"",VLOOKUP(AQ141,dim_disaggs!B:C,2,FALSE))</f>
        <v>werJlVT6sf3</v>
      </c>
      <c r="AU141" s="72" t="s">
        <v>755</v>
      </c>
      <c r="AV141" s="73" t="s">
        <v>755</v>
      </c>
      <c r="AW141" s="66" t="s">
        <v>755</v>
      </c>
      <c r="AX141" s="66" t="s">
        <v>755</v>
      </c>
      <c r="BA141" s="105" t="str">
        <f t="shared" si="25"/>
        <v/>
      </c>
      <c r="BB141" s="20" t="str">
        <f t="shared" si="26"/>
        <v/>
      </c>
      <c r="BE141" s="75" t="s">
        <v>755</v>
      </c>
      <c r="BF141" s="73" t="s">
        <v>755</v>
      </c>
      <c r="BK141" s="55" t="s">
        <v>755</v>
      </c>
      <c r="BL141" s="71" t="s">
        <v>755</v>
      </c>
      <c r="BM141" s="77" t="s">
        <v>755</v>
      </c>
      <c r="BN141" s="78" t="s">
        <v>755</v>
      </c>
      <c r="BO141" s="77" t="s">
        <v>755</v>
      </c>
      <c r="BP141" s="78" t="s">
        <v>755</v>
      </c>
    </row>
    <row r="142" spans="1:68" ht="18" x14ac:dyDescent="0.2">
      <c r="A142" s="22" t="s">
        <v>95</v>
      </c>
      <c r="B142" s="15" t="s">
        <v>21497</v>
      </c>
      <c r="C142" s="59" t="s">
        <v>20490</v>
      </c>
      <c r="D142" s="59" t="s">
        <v>1</v>
      </c>
      <c r="E142" s="59" t="s">
        <v>77</v>
      </c>
      <c r="F142" s="59" t="s">
        <v>19991</v>
      </c>
      <c r="G142" s="59" t="s">
        <v>2442</v>
      </c>
      <c r="H142" s="22" t="s">
        <v>19991</v>
      </c>
      <c r="I142" s="19">
        <f t="shared" si="18"/>
        <v>44</v>
      </c>
      <c r="J142" s="20" t="s">
        <v>755</v>
      </c>
      <c r="K142" s="74" t="s">
        <v>25398</v>
      </c>
      <c r="L142" s="95" t="str">
        <f>IF(M142&lt;&gt;"",IF(NOT(ISNA(INDEX(cc!B:B,MATCH(M142,cc!A:A,0)))),INDEX(cc!B:B,MATCH(M142,cc!A:A,0)),"0"),"")</f>
        <v>Key Populations v3 and HIV Status (Positive)</v>
      </c>
      <c r="M142" s="97" t="s">
        <v>19977</v>
      </c>
      <c r="N142" s="28" t="str">
        <f t="shared" si="19"/>
        <v xml:space="preserve"> TARGET</v>
      </c>
      <c r="O142" s="19" t="str">
        <f t="shared" si="20"/>
        <v>HTS_RECENT (N, DSD, KeyPop/HIVStatus) TARGET: HIV recency test</v>
      </c>
      <c r="P142" s="19" t="str">
        <f t="shared" si="21"/>
        <v>HTS_RECENT (N, DSD, KeyPop/HIVStatus) TARGET: HIV recency test</v>
      </c>
      <c r="Q142" s="19" t="str">
        <f t="shared" si="22"/>
        <v>HTS_RECENT (N, DSD, KeyPop/HIVStatus) TARGET</v>
      </c>
      <c r="R142" s="19" t="str">
        <f t="shared" si="23"/>
        <v>HTS_RECENT_N_DSD_KeyPop_HIVStatus_TARGET</v>
      </c>
      <c r="S142" s="19" t="str">
        <f t="shared" si="24"/>
        <v>HTS_RECENT_N_DSD_KeyPop_HIVStatus_TARGET</v>
      </c>
      <c r="T142" s="19" t="b">
        <f>NOT(ISNA(VLOOKUP(B142,dbcodes!A:B,2,FALSE)))</f>
        <v>0</v>
      </c>
      <c r="U142" s="19" t="str">
        <f>IF(ISNA(VLOOKUP(B142,dbcodes!A:B,2,FALSE)),des!R2226,VLOOKUP(B142,dbcodes!A:B,2,FALSE))</f>
        <v>VL_SUPPRESSION_SUBNAT_N_SUBNAT_TestInd_TARGET</v>
      </c>
      <c r="W142" s="107" t="str">
        <f>IF(ISNA(VLOOKUP(C142,descriptions!A:B,2,FALSE)),des!V2214,IF(G142=" TARGET","Target ","")&amp;VLOOKUP(C142,descriptions!A:B,2,FALSE))</f>
        <v>Target Number of newly diagnosed HIV-positive persons aged greater than or equal to &gt;_ 15yrs with a test for recent infection result during the reporting period</v>
      </c>
      <c r="X142" s="20" t="s">
        <v>4</v>
      </c>
      <c r="Y142" s="20" t="s">
        <v>831</v>
      </c>
      <c r="Z142" s="20" t="s">
        <v>836</v>
      </c>
      <c r="AA142" s="20" t="s">
        <v>102</v>
      </c>
      <c r="AB142" s="20" t="s">
        <v>755</v>
      </c>
      <c r="AC142" s="19" t="str">
        <f>IF(AB142&lt;&gt;"",IF(NOT(ISNA(INDEX(os!A:A,MATCH(AB142,os!B:B,0)))),INDEX(os!A:A,MATCH(AB142,os!B:B,0)),"0"),"")</f>
        <v/>
      </c>
      <c r="AD142" s="20" t="s">
        <v>830</v>
      </c>
      <c r="AH142" s="93" t="str">
        <f>IF(NOT(ISNA(VLOOKUP(B:B,ResultsTargets!A:A,1,0))),"TRUE","")</f>
        <v>TRUE</v>
      </c>
      <c r="AI142" s="19" t="str">
        <f>IF(ISNA(VLOOKUP(C142,dim_techarea!A:B,2,FALSE)),"",VLOOKUP(C142,dim_techarea!A:B,2,FALSE))</f>
        <v>HTS_RECENT</v>
      </c>
      <c r="AJ142" s="19" t="str">
        <f>IF(ISNA(VLOOKUP(AI142,dim_techarea!B:C,2,FALSE)),"",VLOOKUP(AI142,dim_techarea!B:C,2,FALSE))</f>
        <v>twyHxdQVjMC</v>
      </c>
      <c r="AK142" s="19" t="str">
        <f>IF(ISNA(VLOOKUP(TRIM(G142),dim_targetsresults!A:B,2,FALSE)),"",VLOOKUP(TRIM(G142),dim_targetsresults!A:C,2,FALSE))</f>
        <v>MER Targets</v>
      </c>
      <c r="AL142" s="19" t="str">
        <f>IF(ISNA(VLOOKUP(AK142,dim_targetsresults!B:C,2,FALSE)),"",VLOOKUP(AK142,dim_targetsresults!B:C,2,FALSE))</f>
        <v>W8imnja2Owd</v>
      </c>
      <c r="AM142" s="19" t="str">
        <f>IF(ISNA(VLOOKUP(TRIM(D142),dim_numeratordenominator!A:B,2,FALSE)),"",VLOOKUP(TRIM(D142),dim_numeratordenominator!A:C,2,FALSE))</f>
        <v>Numerator</v>
      </c>
      <c r="AN142" s="19" t="str">
        <f>IF(ISNA(VLOOKUP(AM142,dim_numeratordenominator!B:C,2,FALSE)),"",VLOOKUP(AM142,dim_numeratordenominator!B:C,2,FALSE))</f>
        <v>Som9NRMQqV7</v>
      </c>
      <c r="AO142" s="19" t="str">
        <f>IF(ISNA(VLOOKUP(TRIM(E142),dim_supporttype!A:B,2,FALSE)),"",VLOOKUP(TRIM(E142),dim_supporttype!A:C,2,FALSE))</f>
        <v>DSD</v>
      </c>
      <c r="AP142" s="19" t="str">
        <f>IF(ISNA(VLOOKUP(AO142,dim_supporttype!B:C,2,FALSE)),"",VLOOKUP(AO142,dim_supporttype!B:C,2,FALSE))</f>
        <v>iM13vdNLWKb</v>
      </c>
      <c r="AQ142" s="19" t="str">
        <f>IF(ISNA(VLOOKUP(TRIM(F142),dim_disaggs!A:B,2,FALSE)),"No Disagg",VLOOKUP(TRIM(F142),dim_disaggs!A:B,2,FALSE))</f>
        <v>KeyPop/HIVStatus</v>
      </c>
      <c r="AR142" s="19" t="str">
        <f>IF(ISNA(VLOOKUP(AQ142,dim_disaggs!B:C,2,FALSE)),"",VLOOKUP(AQ142,dim_disaggs!B:C,2,FALSE))</f>
        <v>oLVJbdHt6ou</v>
      </c>
      <c r="AU142" s="72" t="s">
        <v>755</v>
      </c>
      <c r="AV142" s="73" t="s">
        <v>755</v>
      </c>
      <c r="AX142" s="66" t="s">
        <v>755</v>
      </c>
      <c r="BA142" s="105" t="str">
        <f t="shared" si="25"/>
        <v/>
      </c>
      <c r="BB142" s="20" t="str">
        <f t="shared" si="26"/>
        <v/>
      </c>
      <c r="BE142" s="75" t="s">
        <v>755</v>
      </c>
      <c r="BF142" s="73" t="s">
        <v>755</v>
      </c>
      <c r="BG142" s="55" t="s">
        <v>755</v>
      </c>
      <c r="BH142" s="76" t="s">
        <v>755</v>
      </c>
      <c r="BI142" s="20" t="s">
        <v>755</v>
      </c>
      <c r="BJ142" s="20" t="s">
        <v>755</v>
      </c>
      <c r="BK142" s="55" t="s">
        <v>755</v>
      </c>
      <c r="BL142" s="71" t="s">
        <v>755</v>
      </c>
      <c r="BM142" s="77" t="s">
        <v>755</v>
      </c>
      <c r="BN142" s="78" t="s">
        <v>755</v>
      </c>
      <c r="BO142" s="77" t="s">
        <v>755</v>
      </c>
      <c r="BP142" s="78" t="s">
        <v>755</v>
      </c>
    </row>
    <row r="143" spans="1:68" ht="18" x14ac:dyDescent="0.2">
      <c r="A143" s="22" t="s">
        <v>95</v>
      </c>
      <c r="B143" s="4" t="s">
        <v>25399</v>
      </c>
      <c r="C143" s="22" t="s">
        <v>20490</v>
      </c>
      <c r="D143" s="22" t="s">
        <v>1</v>
      </c>
      <c r="E143" s="22" t="s">
        <v>78</v>
      </c>
      <c r="F143" s="22" t="s">
        <v>19991</v>
      </c>
      <c r="G143" s="22" t="s">
        <v>2442</v>
      </c>
      <c r="H143" s="22" t="s">
        <v>19991</v>
      </c>
      <c r="I143" s="19">
        <f t="shared" si="18"/>
        <v>43</v>
      </c>
      <c r="J143" s="20" t="s">
        <v>755</v>
      </c>
      <c r="K143" s="74" t="s">
        <v>25398</v>
      </c>
      <c r="L143" s="95" t="str">
        <f>IF(M143&lt;&gt;"",IF(NOT(ISNA(INDEX(cc!B:B,MATCH(M143,cc!A:A,0)))),INDEX(cc!B:B,MATCH(M143,cc!A:A,0)),"0"),"")</f>
        <v>Key Populations v3 and HIV Status (Positive)</v>
      </c>
      <c r="M143" s="97" t="s">
        <v>19977</v>
      </c>
      <c r="N143" s="28" t="str">
        <f t="shared" si="19"/>
        <v xml:space="preserve"> TARGET</v>
      </c>
      <c r="O143" s="19" t="str">
        <f t="shared" si="20"/>
        <v>HTS_RECENT (N, TA, KeyPop/HIVStatus) TARGET: HIV recency test</v>
      </c>
      <c r="P143" s="19" t="str">
        <f t="shared" si="21"/>
        <v>HTS_RECENT (N, TA, KeyPop/HIVStatus) TARGET: HIV recency test</v>
      </c>
      <c r="Q143" s="19" t="str">
        <f t="shared" si="22"/>
        <v>HTS_RECENT (N, TA, KeyPop/HIVStatus) TARGET</v>
      </c>
      <c r="R143" s="19" t="str">
        <f t="shared" si="23"/>
        <v>HTS_RECENT_N_TA_KeyPop_HIVStatus_TARGET</v>
      </c>
      <c r="S143" s="19" t="str">
        <f t="shared" si="24"/>
        <v>HTS_RECENT_N_TA_KeyPop_HIVStatus_TARGET</v>
      </c>
      <c r="T143" s="19" t="b">
        <f>NOT(ISNA(VLOOKUP(B143,dbcodes!A:B,2,FALSE)))</f>
        <v>0</v>
      </c>
      <c r="U143" s="19" t="str">
        <f>IF(ISNA(VLOOKUP(B143,dbcodes!A:B,2,FALSE)),des!R2227,VLOOKUP(B143,dbcodes!A:B,2,FALSE))</f>
        <v>VL_SUPPRESSION_SUBNAT_N_SUBNAT_TARGET</v>
      </c>
      <c r="W143" s="107" t="str">
        <f>IF(ISNA(VLOOKUP(C143,descriptions!A:B,2,FALSE)),des!V2215,IF(G143=" TARGET","Target ","")&amp;VLOOKUP(C143,descriptions!A:B,2,FALSE))</f>
        <v>Target Number of newly diagnosed HIV-positive persons aged greater than or equal to &gt;_ 15yrs with a test for recent infection result during the reporting period</v>
      </c>
      <c r="X143" s="20" t="s">
        <v>4</v>
      </c>
      <c r="Y143" s="20" t="s">
        <v>831</v>
      </c>
      <c r="Z143" s="20" t="s">
        <v>836</v>
      </c>
      <c r="AA143" s="20" t="s">
        <v>102</v>
      </c>
      <c r="AB143" s="20" t="s">
        <v>755</v>
      </c>
      <c r="AC143" s="19" t="str">
        <f>IF(AB143&lt;&gt;"",IF(NOT(ISNA(INDEX(os!A:A,MATCH(AB143,os!B:B,0)))),INDEX(os!A:A,MATCH(AB143,os!B:B,0)),"0"),"")</f>
        <v/>
      </c>
      <c r="AD143" s="20" t="s">
        <v>830</v>
      </c>
      <c r="AH143" s="93" t="str">
        <f>IF(NOT(ISNA(VLOOKUP(B:B,ResultsTargets!A:A,1,0))),"TRUE","")</f>
        <v>TRUE</v>
      </c>
      <c r="AI143" s="19" t="str">
        <f>IF(ISNA(VLOOKUP(C143,dim_techarea!A:B,2,FALSE)),"",VLOOKUP(C143,dim_techarea!A:B,2,FALSE))</f>
        <v>HTS_RECENT</v>
      </c>
      <c r="AJ143" s="19" t="str">
        <f>IF(ISNA(VLOOKUP(AI143,dim_techarea!B:C,2,FALSE)),"",VLOOKUP(AI143,dim_techarea!B:C,2,FALSE))</f>
        <v>twyHxdQVjMC</v>
      </c>
      <c r="AK143" s="19" t="str">
        <f>IF(ISNA(VLOOKUP(TRIM(G143),dim_targetsresults!A:B,2,FALSE)),"",VLOOKUP(TRIM(G143),dim_targetsresults!A:C,2,FALSE))</f>
        <v>MER Targets</v>
      </c>
      <c r="AL143" s="19" t="str">
        <f>IF(ISNA(VLOOKUP(AK143,dim_targetsresults!B:C,2,FALSE)),"",VLOOKUP(AK143,dim_targetsresults!B:C,2,FALSE))</f>
        <v>W8imnja2Owd</v>
      </c>
      <c r="AM143" s="19" t="str">
        <f>IF(ISNA(VLOOKUP(TRIM(D143),dim_numeratordenominator!A:B,2,FALSE)),"",VLOOKUP(TRIM(D143),dim_numeratordenominator!A:C,2,FALSE))</f>
        <v>Numerator</v>
      </c>
      <c r="AN143" s="19" t="str">
        <f>IF(ISNA(VLOOKUP(AM143,dim_numeratordenominator!B:C,2,FALSE)),"",VLOOKUP(AM143,dim_numeratordenominator!B:C,2,FALSE))</f>
        <v>Som9NRMQqV7</v>
      </c>
      <c r="AO143" s="19" t="str">
        <f>IF(ISNA(VLOOKUP(TRIM(E143),dim_supporttype!A:B,2,FALSE)),"",VLOOKUP(TRIM(E143),dim_supporttype!A:C,2,FALSE))</f>
        <v>TA</v>
      </c>
      <c r="AP143" s="19" t="str">
        <f>IF(ISNA(VLOOKUP(AO143,dim_supporttype!B:C,2,FALSE)),"",VLOOKUP(AO143,dim_supporttype!B:C,2,FALSE))</f>
        <v>cRAGKdWIDn4</v>
      </c>
      <c r="AQ143" s="19" t="str">
        <f>IF(ISNA(VLOOKUP(TRIM(F143),dim_disaggs!A:B,2,FALSE)),"No Disagg",VLOOKUP(TRIM(F143),dim_disaggs!A:B,2,FALSE))</f>
        <v>KeyPop/HIVStatus</v>
      </c>
      <c r="AR143" s="19" t="str">
        <f>IF(ISNA(VLOOKUP(AQ143,dim_disaggs!B:C,2,FALSE)),"",VLOOKUP(AQ143,dim_disaggs!B:C,2,FALSE))</f>
        <v>oLVJbdHt6ou</v>
      </c>
      <c r="AU143" s="72" t="s">
        <v>755</v>
      </c>
      <c r="AV143" s="73" t="s">
        <v>755</v>
      </c>
      <c r="AX143" s="66" t="s">
        <v>755</v>
      </c>
      <c r="BA143" s="105" t="str">
        <f t="shared" si="25"/>
        <v/>
      </c>
      <c r="BB143" s="20" t="str">
        <f t="shared" si="26"/>
        <v/>
      </c>
      <c r="BE143" s="75" t="s">
        <v>755</v>
      </c>
      <c r="BF143" s="73" t="s">
        <v>755</v>
      </c>
      <c r="BG143" s="55" t="s">
        <v>755</v>
      </c>
      <c r="BH143" s="76" t="s">
        <v>755</v>
      </c>
      <c r="BI143" s="20" t="s">
        <v>755</v>
      </c>
      <c r="BJ143" s="20" t="s">
        <v>755</v>
      </c>
      <c r="BK143" s="55" t="s">
        <v>755</v>
      </c>
      <c r="BL143" s="71" t="s">
        <v>755</v>
      </c>
      <c r="BM143" s="77" t="s">
        <v>755</v>
      </c>
      <c r="BN143" s="78" t="s">
        <v>755</v>
      </c>
      <c r="BO143" s="77" t="s">
        <v>755</v>
      </c>
      <c r="BP143" s="78" t="s">
        <v>755</v>
      </c>
    </row>
    <row r="144" spans="1:68" ht="19" x14ac:dyDescent="0.25">
      <c r="A144" s="22" t="s">
        <v>95</v>
      </c>
      <c r="B144" s="4" t="s">
        <v>21498</v>
      </c>
      <c r="C144" s="22" t="s">
        <v>20490</v>
      </c>
      <c r="D144" s="22" t="s">
        <v>1</v>
      </c>
      <c r="E144" s="22" t="s">
        <v>77</v>
      </c>
      <c r="F144" s="22" t="s">
        <v>25379</v>
      </c>
      <c r="G144" s="22" t="s">
        <v>2442</v>
      </c>
      <c r="H144" s="22" t="s">
        <v>21492</v>
      </c>
      <c r="I144" s="19">
        <f t="shared" si="18"/>
        <v>50</v>
      </c>
      <c r="J144" s="20" t="s">
        <v>755</v>
      </c>
      <c r="K144" s="74" t="s">
        <v>25398</v>
      </c>
      <c r="L144" s="95" t="str">
        <f>IF(M144&lt;&gt;"",IF(NOT(ISNA(INDEX(cc!B:B,MATCH(M144,cc!A:A,0)))),INDEX(cc!B:B,MATCH(M144,cc!A:A,0)),"0"),"")</f>
        <v>Age (&lt;1-50+-uk, 12), Sex and HIV Status (Positive)</v>
      </c>
      <c r="M144" s="102" t="s">
        <v>20545</v>
      </c>
      <c r="N144" s="28" t="str">
        <f t="shared" si="19"/>
        <v xml:space="preserve"> TARGET</v>
      </c>
      <c r="O144" s="19" t="str">
        <f t="shared" si="20"/>
        <v>HTS_RECENT (N, DSD, Index/Age/Sex/HIVStatus) TARGET: HIV recency test</v>
      </c>
      <c r="P144" s="19" t="str">
        <f t="shared" si="21"/>
        <v>HTS_RECENT (N, DSD, Index/Age/Sex/HIVStatus) TARGET: HIV recency test</v>
      </c>
      <c r="Q144" s="19" t="str">
        <f t="shared" si="22"/>
        <v>HTS_RECENT (N, DSD, Index/Age/Sex/RTRI/HIV) TARGET</v>
      </c>
      <c r="R144" s="19" t="str">
        <f t="shared" si="23"/>
        <v>HTS_RECENT_N_DSD_Index_Age_Sex_RTRI_HIV_TARGET</v>
      </c>
      <c r="S144" s="19" t="str">
        <f t="shared" si="24"/>
        <v>HTS_RECENT_N_DSD_Index_Age_Sex_RTRI_HIV_TARGET</v>
      </c>
      <c r="T144" s="19" t="b">
        <f>NOT(ISNA(VLOOKUP(B144,dbcodes!A:B,2,FALSE)))</f>
        <v>0</v>
      </c>
      <c r="U144" s="19" t="str">
        <f>IF(ISNA(VLOOKUP(B144,dbcodes!A:B,2,FALSE)),des!R2228,VLOOKUP(B144,dbcodes!A:B,2,FALSE))</f>
        <v>VMMC_AE_N_DSD_AE</v>
      </c>
      <c r="W144" s="107" t="str">
        <f>IF(ISNA(VLOOKUP(C144,descriptions!A:B,2,FALSE)),des!V2216,IF(G144=" TARGET","Target ","")&amp;VLOOKUP(C144,descriptions!A:B,2,FALSE))</f>
        <v>Target Number of newly diagnosed HIV-positive persons aged greater than or equal to &gt;_ 15yrs with a test for recent infection result during the reporting period</v>
      </c>
      <c r="X144" s="20" t="s">
        <v>4</v>
      </c>
      <c r="Y144" s="20" t="s">
        <v>831</v>
      </c>
      <c r="Z144" s="20" t="s">
        <v>836</v>
      </c>
      <c r="AA144" s="20" t="s">
        <v>102</v>
      </c>
      <c r="AB144" s="20" t="s">
        <v>755</v>
      </c>
      <c r="AC144" s="19" t="str">
        <f>IF(AB144&lt;&gt;"",IF(NOT(ISNA(INDEX(os!A:A,MATCH(AB144,os!B:B,0)))),INDEX(os!A:A,MATCH(AB144,os!B:B,0)),"0"),"")</f>
        <v/>
      </c>
      <c r="AD144" s="20" t="s">
        <v>830</v>
      </c>
      <c r="AH144" s="93" t="str">
        <f>IF(NOT(ISNA(VLOOKUP(B:B,ResultsTargets!A:A,1,0))),"TRUE","")</f>
        <v>TRUE</v>
      </c>
      <c r="AI144" s="19" t="str">
        <f>IF(ISNA(VLOOKUP(C144,dim_techarea!A:B,2,FALSE)),"",VLOOKUP(C144,dim_techarea!A:B,2,FALSE))</f>
        <v>HTS_RECENT</v>
      </c>
      <c r="AJ144" s="19" t="str">
        <f>IF(ISNA(VLOOKUP(AI144,dim_techarea!B:C,2,FALSE)),"",VLOOKUP(AI144,dim_techarea!B:C,2,FALSE))</f>
        <v>twyHxdQVjMC</v>
      </c>
      <c r="AK144" s="19" t="str">
        <f>IF(ISNA(VLOOKUP(TRIM(G144),dim_targetsresults!A:B,2,FALSE)),"",VLOOKUP(TRIM(G144),dim_targetsresults!A:C,2,FALSE))</f>
        <v>MER Targets</v>
      </c>
      <c r="AL144" s="19" t="str">
        <f>IF(ISNA(VLOOKUP(AK144,dim_targetsresults!B:C,2,FALSE)),"",VLOOKUP(AK144,dim_targetsresults!B:C,2,FALSE))</f>
        <v>W8imnja2Owd</v>
      </c>
      <c r="AM144" s="19" t="str">
        <f>IF(ISNA(VLOOKUP(TRIM(D144),dim_numeratordenominator!A:B,2,FALSE)),"",VLOOKUP(TRIM(D144),dim_numeratordenominator!A:C,2,FALSE))</f>
        <v>Numerator</v>
      </c>
      <c r="AN144" s="19" t="str">
        <f>IF(ISNA(VLOOKUP(AM144,dim_numeratordenominator!B:C,2,FALSE)),"",VLOOKUP(AM144,dim_numeratordenominator!B:C,2,FALSE))</f>
        <v>Som9NRMQqV7</v>
      </c>
      <c r="AO144" s="19" t="str">
        <f>IF(ISNA(VLOOKUP(TRIM(E144),dim_supporttype!A:B,2,FALSE)),"",VLOOKUP(TRIM(E144),dim_supporttype!A:C,2,FALSE))</f>
        <v>DSD</v>
      </c>
      <c r="AP144" s="19" t="str">
        <f>IF(ISNA(VLOOKUP(AO144,dim_supporttype!B:C,2,FALSE)),"",VLOOKUP(AO144,dim_supporttype!B:C,2,FALSE))</f>
        <v>iM13vdNLWKb</v>
      </c>
      <c r="AQ144" s="19" t="str">
        <f>IF(ISNA(VLOOKUP(TRIM(F144),dim_disaggs!A:B,2,FALSE)),"No Disagg",VLOOKUP(TRIM(F144),dim_disaggs!A:B,2,FALSE))</f>
        <v>Index/Age/Sex/HIVStatus</v>
      </c>
      <c r="AR144" s="19" t="str">
        <f>IF(ISNA(VLOOKUP(AQ144,dim_disaggs!B:C,2,FALSE)),"",VLOOKUP(AQ144,dim_disaggs!B:C,2,FALSE))</f>
        <v>Tpc0Ztxae9H</v>
      </c>
      <c r="AU144" s="72" t="s">
        <v>755</v>
      </c>
      <c r="AV144" s="73" t="s">
        <v>755</v>
      </c>
      <c r="AX144" s="66" t="s">
        <v>755</v>
      </c>
      <c r="AY144" s="20" t="s">
        <v>25695</v>
      </c>
      <c r="AZ144" s="20" t="s">
        <v>25549</v>
      </c>
      <c r="BA144" s="105" t="str">
        <f t="shared" si="25"/>
        <v>Top Level Numerator</v>
      </c>
      <c r="BB144" s="20" t="str">
        <f t="shared" si="26"/>
        <v>PE5QVF0w4xj</v>
      </c>
      <c r="BE144" s="75" t="s">
        <v>755</v>
      </c>
      <c r="BF144" s="73" t="s">
        <v>755</v>
      </c>
      <c r="BG144" s="55" t="s">
        <v>755</v>
      </c>
      <c r="BH144" s="76" t="s">
        <v>755</v>
      </c>
      <c r="BI144" s="20" t="s">
        <v>755</v>
      </c>
      <c r="BJ144" s="20" t="s">
        <v>755</v>
      </c>
      <c r="BK144" s="55" t="s">
        <v>755</v>
      </c>
      <c r="BL144" s="71" t="s">
        <v>755</v>
      </c>
      <c r="BM144" s="77" t="s">
        <v>21473</v>
      </c>
      <c r="BN144" s="78" t="s">
        <v>21476</v>
      </c>
      <c r="BO144" s="77" t="s">
        <v>25670</v>
      </c>
      <c r="BP144" s="78" t="s">
        <v>25672</v>
      </c>
    </row>
    <row r="145" spans="1:68" ht="19" x14ac:dyDescent="0.25">
      <c r="A145" s="22" t="s">
        <v>95</v>
      </c>
      <c r="B145" s="20" t="s">
        <v>21499</v>
      </c>
      <c r="C145" s="22" t="s">
        <v>20490</v>
      </c>
      <c r="D145" s="22" t="s">
        <v>1</v>
      </c>
      <c r="E145" s="22" t="s">
        <v>78</v>
      </c>
      <c r="F145" s="22" t="s">
        <v>25379</v>
      </c>
      <c r="G145" s="22" t="s">
        <v>2442</v>
      </c>
      <c r="H145" s="22" t="s">
        <v>21492</v>
      </c>
      <c r="I145" s="19">
        <f t="shared" si="18"/>
        <v>49</v>
      </c>
      <c r="J145" s="20" t="s">
        <v>755</v>
      </c>
      <c r="K145" s="74" t="s">
        <v>25398</v>
      </c>
      <c r="L145" s="95" t="str">
        <f>IF(M145&lt;&gt;"",IF(NOT(ISNA(INDEX(cc!B:B,MATCH(M145,cc!A:A,0)))),INDEX(cc!B:B,MATCH(M145,cc!A:A,0)),"0"),"")</f>
        <v>Age (&lt;1-50+-uk, 12), Sex and HIV Status (Positive)</v>
      </c>
      <c r="M145" s="102" t="s">
        <v>20545</v>
      </c>
      <c r="N145" s="28" t="str">
        <f t="shared" si="19"/>
        <v xml:space="preserve"> TARGET</v>
      </c>
      <c r="O145" s="19" t="str">
        <f t="shared" si="20"/>
        <v>HTS_RECENT (N, TA, Index/Age/Sex/HIVStatus) TARGET: HIV recency test</v>
      </c>
      <c r="P145" s="19" t="str">
        <f t="shared" si="21"/>
        <v>HTS_RECENT (N, TA, Index/Age/Sex/HIVStatus) TARGET: HIV recency test</v>
      </c>
      <c r="Q145" s="19" t="str">
        <f t="shared" si="22"/>
        <v>HTS_RECENT (N, TA, Index/Age/Sex/RTRI/HIV) TARGET</v>
      </c>
      <c r="R145" s="19" t="str">
        <f t="shared" si="23"/>
        <v>HTS_RECENT_N_TA_Index_Age_Sex_RTRI_HIV_TARGET</v>
      </c>
      <c r="S145" s="19" t="str">
        <f t="shared" si="24"/>
        <v>HTS_RECENT_N_TA_Index_Age_Sex_RTRI_HIV_TARGET</v>
      </c>
      <c r="T145" s="19" t="b">
        <f>NOT(ISNA(VLOOKUP(B145,dbcodes!A:B,2,FALSE)))</f>
        <v>0</v>
      </c>
      <c r="U145" s="19" t="str">
        <f>IF(ISNA(VLOOKUP(B145,dbcodes!A:B,2,FALSE)),des!R2229,VLOOKUP(B145,dbcodes!A:B,2,FALSE))</f>
        <v>VMMC_AE_N_TA_AE</v>
      </c>
      <c r="W145" s="107" t="str">
        <f>IF(ISNA(VLOOKUP(C145,descriptions!A:B,2,FALSE)),des!V2217,IF(G145=" TARGET","Target ","")&amp;VLOOKUP(C145,descriptions!A:B,2,FALSE))</f>
        <v>Target Number of newly diagnosed HIV-positive persons aged greater than or equal to &gt;_ 15yrs with a test for recent infection result during the reporting period</v>
      </c>
      <c r="X145" s="20" t="s">
        <v>4</v>
      </c>
      <c r="Y145" s="20" t="s">
        <v>831</v>
      </c>
      <c r="Z145" s="20" t="s">
        <v>836</v>
      </c>
      <c r="AA145" s="20" t="s">
        <v>102</v>
      </c>
      <c r="AB145" s="20" t="s">
        <v>755</v>
      </c>
      <c r="AC145" s="19" t="str">
        <f>IF(AB145&lt;&gt;"",IF(NOT(ISNA(INDEX(os!A:A,MATCH(AB145,os!B:B,0)))),INDEX(os!A:A,MATCH(AB145,os!B:B,0)),"0"),"")</f>
        <v/>
      </c>
      <c r="AD145" s="20" t="s">
        <v>830</v>
      </c>
      <c r="AH145" s="93" t="str">
        <f>IF(NOT(ISNA(VLOOKUP(B:B,ResultsTargets!A:A,1,0))),"TRUE","")</f>
        <v>TRUE</v>
      </c>
      <c r="AI145" s="19" t="str">
        <f>IF(ISNA(VLOOKUP(C145,dim_techarea!A:B,2,FALSE)),"",VLOOKUP(C145,dim_techarea!A:B,2,FALSE))</f>
        <v>HTS_RECENT</v>
      </c>
      <c r="AJ145" s="19" t="str">
        <f>IF(ISNA(VLOOKUP(AI145,dim_techarea!B:C,2,FALSE)),"",VLOOKUP(AI145,dim_techarea!B:C,2,FALSE))</f>
        <v>twyHxdQVjMC</v>
      </c>
      <c r="AK145" s="19" t="str">
        <f>IF(ISNA(VLOOKUP(TRIM(G145),dim_targetsresults!A:B,2,FALSE)),"",VLOOKUP(TRIM(G145),dim_targetsresults!A:C,2,FALSE))</f>
        <v>MER Targets</v>
      </c>
      <c r="AL145" s="19" t="str">
        <f>IF(ISNA(VLOOKUP(AK145,dim_targetsresults!B:C,2,FALSE)),"",VLOOKUP(AK145,dim_targetsresults!B:C,2,FALSE))</f>
        <v>W8imnja2Owd</v>
      </c>
      <c r="AM145" s="19" t="str">
        <f>IF(ISNA(VLOOKUP(TRIM(D145),dim_numeratordenominator!A:B,2,FALSE)),"",VLOOKUP(TRIM(D145),dim_numeratordenominator!A:C,2,FALSE))</f>
        <v>Numerator</v>
      </c>
      <c r="AN145" s="19" t="str">
        <f>IF(ISNA(VLOOKUP(AM145,dim_numeratordenominator!B:C,2,FALSE)),"",VLOOKUP(AM145,dim_numeratordenominator!B:C,2,FALSE))</f>
        <v>Som9NRMQqV7</v>
      </c>
      <c r="AO145" s="19" t="str">
        <f>IF(ISNA(VLOOKUP(TRIM(E145),dim_supporttype!A:B,2,FALSE)),"",VLOOKUP(TRIM(E145),dim_supporttype!A:C,2,FALSE))</f>
        <v>TA</v>
      </c>
      <c r="AP145" s="19" t="str">
        <f>IF(ISNA(VLOOKUP(AO145,dim_supporttype!B:C,2,FALSE)),"",VLOOKUP(AO145,dim_supporttype!B:C,2,FALSE))</f>
        <v>cRAGKdWIDn4</v>
      </c>
      <c r="AQ145" s="19" t="str">
        <f>IF(ISNA(VLOOKUP(TRIM(F145),dim_disaggs!A:B,2,FALSE)),"No Disagg",VLOOKUP(TRIM(F145),dim_disaggs!A:B,2,FALSE))</f>
        <v>Index/Age/Sex/HIVStatus</v>
      </c>
      <c r="AR145" s="19" t="str">
        <f>IF(ISNA(VLOOKUP(AQ145,dim_disaggs!B:C,2,FALSE)),"",VLOOKUP(AQ145,dim_disaggs!B:C,2,FALSE))</f>
        <v>Tpc0Ztxae9H</v>
      </c>
      <c r="AU145" s="72" t="s">
        <v>755</v>
      </c>
      <c r="AV145" s="73" t="s">
        <v>755</v>
      </c>
      <c r="AX145" s="66" t="s">
        <v>755</v>
      </c>
      <c r="AY145" s="20" t="s">
        <v>25695</v>
      </c>
      <c r="AZ145" s="20" t="s">
        <v>25549</v>
      </c>
      <c r="BA145" s="105" t="str">
        <f t="shared" si="25"/>
        <v>Top Level Numerator</v>
      </c>
      <c r="BB145" s="20" t="str">
        <f t="shared" si="26"/>
        <v>PE5QVF0w4xj</v>
      </c>
      <c r="BE145" s="75" t="s">
        <v>755</v>
      </c>
      <c r="BF145" s="73" t="s">
        <v>755</v>
      </c>
      <c r="BG145" s="55" t="s">
        <v>755</v>
      </c>
      <c r="BH145" s="76" t="s">
        <v>755</v>
      </c>
      <c r="BI145" s="20" t="s">
        <v>755</v>
      </c>
      <c r="BJ145" s="20" t="s">
        <v>755</v>
      </c>
      <c r="BK145" s="55" t="s">
        <v>755</v>
      </c>
      <c r="BL145" s="71" t="s">
        <v>755</v>
      </c>
      <c r="BM145" s="77" t="s">
        <v>21473</v>
      </c>
      <c r="BN145" s="78" t="s">
        <v>21476</v>
      </c>
      <c r="BO145" s="77" t="s">
        <v>25670</v>
      </c>
      <c r="BP145" s="78" t="s">
        <v>25672</v>
      </c>
    </row>
    <row r="146" spans="1:68" ht="19" x14ac:dyDescent="0.25">
      <c r="A146" s="22" t="s">
        <v>95</v>
      </c>
      <c r="B146" s="20" t="s">
        <v>21500</v>
      </c>
      <c r="C146" s="22" t="s">
        <v>20490</v>
      </c>
      <c r="D146" s="22" t="s">
        <v>1</v>
      </c>
      <c r="E146" s="22" t="s">
        <v>77</v>
      </c>
      <c r="F146" s="22" t="s">
        <v>25380</v>
      </c>
      <c r="G146" s="22" t="s">
        <v>2442</v>
      </c>
      <c r="H146" s="22" t="s">
        <v>21384</v>
      </c>
      <c r="I146" s="19">
        <f t="shared" si="18"/>
        <v>47</v>
      </c>
      <c r="J146" s="20" t="s">
        <v>755</v>
      </c>
      <c r="K146" s="74" t="s">
        <v>25398</v>
      </c>
      <c r="L146" s="95" t="str">
        <f>IF(M146&lt;&gt;"",IF(NOT(ISNA(INDEX(cc!B:B,MATCH(M146,cc!A:A,0)))),INDEX(cc!B:B,MATCH(M146,cc!A:A,0)),"0"),"")</f>
        <v>Age (&lt;1-50+-uk, 12), Sex and HIV Status (Positive)</v>
      </c>
      <c r="M146" s="102" t="s">
        <v>20545</v>
      </c>
      <c r="N146" s="28" t="str">
        <f t="shared" si="19"/>
        <v xml:space="preserve"> TARGET</v>
      </c>
      <c r="O146" s="19" t="str">
        <f t="shared" si="20"/>
        <v>HTS_RECENT (N, DSD, Emergency Ward/Age/Sex/HIVStatus) TARGET: HIV recency test</v>
      </c>
      <c r="P146" s="19" t="str">
        <f t="shared" si="21"/>
        <v>HTS_RECENT (N, DSD, Emergency Ward/Age/Sex/HIVStatus) TARGET: HIV recency test</v>
      </c>
      <c r="Q146" s="19" t="str">
        <f t="shared" si="22"/>
        <v>HTS_RECENT (N, DSD, EM/Age/Sex/RTRI/HIV) TARGET</v>
      </c>
      <c r="R146" s="19" t="str">
        <f t="shared" si="23"/>
        <v>HTS_RECENT_N_DSD_EM_Age_Sex_RTRI_HIV_TARGET</v>
      </c>
      <c r="S146" s="19" t="str">
        <f t="shared" si="24"/>
        <v>HTS_RECENT_N_DSD_EM_Age_Sex_RTRI_HIV_TARGET</v>
      </c>
      <c r="T146" s="19" t="b">
        <f>NOT(ISNA(VLOOKUP(B146,dbcodes!A:B,2,FALSE)))</f>
        <v>0</v>
      </c>
      <c r="U146" s="19" t="str">
        <f>IF(ISNA(VLOOKUP(B146,dbcodes!A:B,2,FALSE)),des!R2230,VLOOKUP(B146,dbcodes!A:B,2,FALSE))</f>
        <v>VMMC_AE_N_DSD</v>
      </c>
      <c r="W146" s="107" t="str">
        <f>IF(ISNA(VLOOKUP(C146,descriptions!A:B,2,FALSE)),des!V2218,IF(G146=" TARGET","Target ","")&amp;VLOOKUP(C146,descriptions!A:B,2,FALSE))</f>
        <v>Target Number of newly diagnosed HIV-positive persons aged greater than or equal to &gt;_ 15yrs with a test for recent infection result during the reporting period</v>
      </c>
      <c r="X146" s="20" t="s">
        <v>4</v>
      </c>
      <c r="Y146" s="20" t="s">
        <v>831</v>
      </c>
      <c r="Z146" s="20" t="s">
        <v>836</v>
      </c>
      <c r="AA146" s="20" t="s">
        <v>102</v>
      </c>
      <c r="AB146" s="20" t="s">
        <v>755</v>
      </c>
      <c r="AC146" s="19" t="str">
        <f>IF(AB146&lt;&gt;"",IF(NOT(ISNA(INDEX(os!A:A,MATCH(AB146,os!B:B,0)))),INDEX(os!A:A,MATCH(AB146,os!B:B,0)),"0"),"")</f>
        <v/>
      </c>
      <c r="AD146" s="20" t="s">
        <v>830</v>
      </c>
      <c r="AH146" s="93" t="str">
        <f>IF(NOT(ISNA(VLOOKUP(B:B,ResultsTargets!A:A,1,0))),"TRUE","")</f>
        <v>TRUE</v>
      </c>
      <c r="AI146" s="19" t="str">
        <f>IF(ISNA(VLOOKUP(C146,dim_techarea!A:B,2,FALSE)),"",VLOOKUP(C146,dim_techarea!A:B,2,FALSE))</f>
        <v>HTS_RECENT</v>
      </c>
      <c r="AJ146" s="19" t="str">
        <f>IF(ISNA(VLOOKUP(AI146,dim_techarea!B:C,2,FALSE)),"",VLOOKUP(AI146,dim_techarea!B:C,2,FALSE))</f>
        <v>twyHxdQVjMC</v>
      </c>
      <c r="AK146" s="19" t="str">
        <f>IF(ISNA(VLOOKUP(TRIM(G146),dim_targetsresults!A:B,2,FALSE)),"",VLOOKUP(TRIM(G146),dim_targetsresults!A:C,2,FALSE))</f>
        <v>MER Targets</v>
      </c>
      <c r="AL146" s="19" t="str">
        <f>IF(ISNA(VLOOKUP(AK146,dim_targetsresults!B:C,2,FALSE)),"",VLOOKUP(AK146,dim_targetsresults!B:C,2,FALSE))</f>
        <v>W8imnja2Owd</v>
      </c>
      <c r="AM146" s="19" t="str">
        <f>IF(ISNA(VLOOKUP(TRIM(D146),dim_numeratordenominator!A:B,2,FALSE)),"",VLOOKUP(TRIM(D146),dim_numeratordenominator!A:C,2,FALSE))</f>
        <v>Numerator</v>
      </c>
      <c r="AN146" s="19" t="str">
        <f>IF(ISNA(VLOOKUP(AM146,dim_numeratordenominator!B:C,2,FALSE)),"",VLOOKUP(AM146,dim_numeratordenominator!B:C,2,FALSE))</f>
        <v>Som9NRMQqV7</v>
      </c>
      <c r="AO146" s="19" t="str">
        <f>IF(ISNA(VLOOKUP(TRIM(E146),dim_supporttype!A:B,2,FALSE)),"",VLOOKUP(TRIM(E146),dim_supporttype!A:C,2,FALSE))</f>
        <v>DSD</v>
      </c>
      <c r="AP146" s="19" t="str">
        <f>IF(ISNA(VLOOKUP(AO146,dim_supporttype!B:C,2,FALSE)),"",VLOOKUP(AO146,dim_supporttype!B:C,2,FALSE))</f>
        <v>iM13vdNLWKb</v>
      </c>
      <c r="AQ146" s="19" t="str">
        <f>IF(ISNA(VLOOKUP(TRIM(F146),dim_disaggs!A:B,2,FALSE)),"No Disagg",VLOOKUP(TRIM(F146),dim_disaggs!A:B,2,FALSE))</f>
        <v>Emergency Ward/Age/Sex/HIVStatus</v>
      </c>
      <c r="AR146" s="19" t="str">
        <f>IF(ISNA(VLOOKUP(AQ146,dim_disaggs!B:C,2,FALSE)),"",VLOOKUP(AQ146,dim_disaggs!B:C,2,FALSE))</f>
        <v>lJQyt3PjrVy</v>
      </c>
      <c r="AU146" s="72" t="s">
        <v>755</v>
      </c>
      <c r="AV146" s="73" t="s">
        <v>755</v>
      </c>
      <c r="AX146" s="66" t="s">
        <v>755</v>
      </c>
      <c r="AY146" s="20" t="s">
        <v>25683</v>
      </c>
      <c r="AZ146" s="20" t="s">
        <v>25536</v>
      </c>
      <c r="BA146" s="105" t="str">
        <f t="shared" si="25"/>
        <v>Top Level Numerator</v>
      </c>
      <c r="BB146" s="20" t="str">
        <f t="shared" si="26"/>
        <v>PE5QVF0w4xj</v>
      </c>
      <c r="BE146" s="75" t="s">
        <v>755</v>
      </c>
      <c r="BF146" s="73" t="s">
        <v>755</v>
      </c>
      <c r="BG146" s="55" t="s">
        <v>755</v>
      </c>
      <c r="BH146" s="76" t="s">
        <v>755</v>
      </c>
      <c r="BI146" s="20" t="s">
        <v>755</v>
      </c>
      <c r="BJ146" s="20" t="s">
        <v>755</v>
      </c>
      <c r="BK146" s="55" t="s">
        <v>755</v>
      </c>
      <c r="BL146" s="71" t="s">
        <v>755</v>
      </c>
      <c r="BM146" s="77" t="s">
        <v>21473</v>
      </c>
      <c r="BN146" s="78" t="s">
        <v>21476</v>
      </c>
      <c r="BO146" s="77" t="s">
        <v>25670</v>
      </c>
      <c r="BP146" s="78" t="s">
        <v>25672</v>
      </c>
    </row>
    <row r="147" spans="1:68" ht="19" x14ac:dyDescent="0.25">
      <c r="A147" s="22" t="s">
        <v>95</v>
      </c>
      <c r="B147" s="20" t="s">
        <v>21501</v>
      </c>
      <c r="C147" s="22" t="s">
        <v>20490</v>
      </c>
      <c r="D147" s="22" t="s">
        <v>1</v>
      </c>
      <c r="E147" s="22" t="s">
        <v>78</v>
      </c>
      <c r="F147" s="22" t="s">
        <v>25380</v>
      </c>
      <c r="G147" s="22" t="s">
        <v>2442</v>
      </c>
      <c r="H147" s="22" t="s">
        <v>21384</v>
      </c>
      <c r="I147" s="19">
        <f t="shared" si="18"/>
        <v>46</v>
      </c>
      <c r="J147" s="20" t="s">
        <v>755</v>
      </c>
      <c r="K147" s="74" t="s">
        <v>25398</v>
      </c>
      <c r="L147" s="95" t="str">
        <f>IF(M147&lt;&gt;"",IF(NOT(ISNA(INDEX(cc!B:B,MATCH(M147,cc!A:A,0)))),INDEX(cc!B:B,MATCH(M147,cc!A:A,0)),"0"),"")</f>
        <v>Age (&lt;1-50+-uk, 12), Sex and HIV Status (Positive)</v>
      </c>
      <c r="M147" s="102" t="s">
        <v>20545</v>
      </c>
      <c r="N147" s="28" t="str">
        <f t="shared" si="19"/>
        <v xml:space="preserve"> TARGET</v>
      </c>
      <c r="O147" s="19" t="str">
        <f t="shared" si="20"/>
        <v>HTS_RECENT (N, TA, Emergency Ward/Age/Sex/HIVStatus) TARGET: HIV recency test</v>
      </c>
      <c r="P147" s="19" t="str">
        <f t="shared" si="21"/>
        <v>HTS_RECENT (N, TA, Emergency Ward/Age/Sex/HIVStatus) TARGET: HIV recency test</v>
      </c>
      <c r="Q147" s="19" t="str">
        <f t="shared" si="22"/>
        <v>HTS_RECENT (N, TA, EM/Age/Sex/RTRI/HIV) TARGET</v>
      </c>
      <c r="R147" s="19" t="str">
        <f t="shared" si="23"/>
        <v>HTS_RECENT_N_TA_EM_Age_Sex_RTRI_HIV_TARGET</v>
      </c>
      <c r="S147" s="19" t="str">
        <f t="shared" si="24"/>
        <v>HTS_RECENT_N_TA_EM_Age_Sex_RTRI_HIV_TARGET</v>
      </c>
      <c r="T147" s="19" t="b">
        <f>NOT(ISNA(VLOOKUP(B147,dbcodes!A:B,2,FALSE)))</f>
        <v>0</v>
      </c>
      <c r="U147" s="19" t="str">
        <f>IF(ISNA(VLOOKUP(B147,dbcodes!A:B,2,FALSE)),des!R2231,VLOOKUP(B147,dbcodes!A:B,2,FALSE))</f>
        <v>VMMC_AE_N_TA</v>
      </c>
      <c r="W147" s="107" t="str">
        <f>IF(ISNA(VLOOKUP(C147,descriptions!A:B,2,FALSE)),des!V2219,IF(G147=" TARGET","Target ","")&amp;VLOOKUP(C147,descriptions!A:B,2,FALSE))</f>
        <v>Target Number of newly diagnosed HIV-positive persons aged greater than or equal to &gt;_ 15yrs with a test for recent infection result during the reporting period</v>
      </c>
      <c r="X147" s="20" t="s">
        <v>4</v>
      </c>
      <c r="Y147" s="20" t="s">
        <v>831</v>
      </c>
      <c r="Z147" s="20" t="s">
        <v>836</v>
      </c>
      <c r="AA147" s="20" t="s">
        <v>102</v>
      </c>
      <c r="AB147" s="20" t="s">
        <v>755</v>
      </c>
      <c r="AC147" s="19" t="str">
        <f>IF(AB147&lt;&gt;"",IF(NOT(ISNA(INDEX(os!A:A,MATCH(AB147,os!B:B,0)))),INDEX(os!A:A,MATCH(AB147,os!B:B,0)),"0"),"")</f>
        <v/>
      </c>
      <c r="AD147" s="20" t="s">
        <v>830</v>
      </c>
      <c r="AH147" s="93" t="str">
        <f>IF(NOT(ISNA(VLOOKUP(B:B,ResultsTargets!A:A,1,0))),"TRUE","")</f>
        <v>TRUE</v>
      </c>
      <c r="AI147" s="19" t="str">
        <f>IF(ISNA(VLOOKUP(C147,dim_techarea!A:B,2,FALSE)),"",VLOOKUP(C147,dim_techarea!A:B,2,FALSE))</f>
        <v>HTS_RECENT</v>
      </c>
      <c r="AJ147" s="19" t="str">
        <f>IF(ISNA(VLOOKUP(AI147,dim_techarea!B:C,2,FALSE)),"",VLOOKUP(AI147,dim_techarea!B:C,2,FALSE))</f>
        <v>twyHxdQVjMC</v>
      </c>
      <c r="AK147" s="19" t="str">
        <f>IF(ISNA(VLOOKUP(TRIM(G147),dim_targetsresults!A:B,2,FALSE)),"",VLOOKUP(TRIM(G147),dim_targetsresults!A:C,2,FALSE))</f>
        <v>MER Targets</v>
      </c>
      <c r="AL147" s="19" t="str">
        <f>IF(ISNA(VLOOKUP(AK147,dim_targetsresults!B:C,2,FALSE)),"",VLOOKUP(AK147,dim_targetsresults!B:C,2,FALSE))</f>
        <v>W8imnja2Owd</v>
      </c>
      <c r="AM147" s="19" t="str">
        <f>IF(ISNA(VLOOKUP(TRIM(D147),dim_numeratordenominator!A:B,2,FALSE)),"",VLOOKUP(TRIM(D147),dim_numeratordenominator!A:C,2,FALSE))</f>
        <v>Numerator</v>
      </c>
      <c r="AN147" s="19" t="str">
        <f>IF(ISNA(VLOOKUP(AM147,dim_numeratordenominator!B:C,2,FALSE)),"",VLOOKUP(AM147,dim_numeratordenominator!B:C,2,FALSE))</f>
        <v>Som9NRMQqV7</v>
      </c>
      <c r="AO147" s="19" t="str">
        <f>IF(ISNA(VLOOKUP(TRIM(E147),dim_supporttype!A:B,2,FALSE)),"",VLOOKUP(TRIM(E147),dim_supporttype!A:C,2,FALSE))</f>
        <v>TA</v>
      </c>
      <c r="AP147" s="19" t="str">
        <f>IF(ISNA(VLOOKUP(AO147,dim_supporttype!B:C,2,FALSE)),"",VLOOKUP(AO147,dim_supporttype!B:C,2,FALSE))</f>
        <v>cRAGKdWIDn4</v>
      </c>
      <c r="AQ147" s="19" t="str">
        <f>IF(ISNA(VLOOKUP(TRIM(F147),dim_disaggs!A:B,2,FALSE)),"No Disagg",VLOOKUP(TRIM(F147),dim_disaggs!A:B,2,FALSE))</f>
        <v>Emergency Ward/Age/Sex/HIVStatus</v>
      </c>
      <c r="AR147" s="19" t="str">
        <f>IF(ISNA(VLOOKUP(AQ147,dim_disaggs!B:C,2,FALSE)),"",VLOOKUP(AQ147,dim_disaggs!B:C,2,FALSE))</f>
        <v>lJQyt3PjrVy</v>
      </c>
      <c r="AU147" s="72" t="s">
        <v>755</v>
      </c>
      <c r="AV147" s="73" t="s">
        <v>755</v>
      </c>
      <c r="AX147" s="66" t="s">
        <v>755</v>
      </c>
      <c r="AY147" s="20" t="s">
        <v>25683</v>
      </c>
      <c r="AZ147" s="20" t="s">
        <v>25536</v>
      </c>
      <c r="BA147" s="105" t="str">
        <f t="shared" si="25"/>
        <v>Top Level Numerator</v>
      </c>
      <c r="BB147" s="20" t="str">
        <f t="shared" si="26"/>
        <v>PE5QVF0w4xj</v>
      </c>
      <c r="BE147" s="75" t="s">
        <v>755</v>
      </c>
      <c r="BF147" s="73" t="s">
        <v>755</v>
      </c>
      <c r="BG147" s="55" t="s">
        <v>755</v>
      </c>
      <c r="BH147" s="76" t="s">
        <v>755</v>
      </c>
      <c r="BI147" s="20" t="s">
        <v>755</v>
      </c>
      <c r="BJ147" s="20" t="s">
        <v>755</v>
      </c>
      <c r="BK147" s="55" t="s">
        <v>755</v>
      </c>
      <c r="BL147" s="71" t="s">
        <v>755</v>
      </c>
      <c r="BM147" s="77" t="s">
        <v>21473</v>
      </c>
      <c r="BN147" s="78" t="s">
        <v>21476</v>
      </c>
      <c r="BO147" s="77" t="s">
        <v>25670</v>
      </c>
      <c r="BP147" s="78" t="s">
        <v>25672</v>
      </c>
    </row>
    <row r="148" spans="1:68" ht="19" x14ac:dyDescent="0.25">
      <c r="A148" s="22" t="s">
        <v>95</v>
      </c>
      <c r="B148" s="20" t="s">
        <v>21502</v>
      </c>
      <c r="C148" s="22" t="s">
        <v>20490</v>
      </c>
      <c r="D148" s="22" t="s">
        <v>1</v>
      </c>
      <c r="E148" s="22" t="s">
        <v>77</v>
      </c>
      <c r="F148" s="22" t="s">
        <v>25381</v>
      </c>
      <c r="G148" s="22" t="s">
        <v>2442</v>
      </c>
      <c r="H148" s="22" t="s">
        <v>21386</v>
      </c>
      <c r="I148" s="19">
        <f t="shared" si="18"/>
        <v>50</v>
      </c>
      <c r="J148" s="20" t="s">
        <v>755</v>
      </c>
      <c r="K148" s="74" t="s">
        <v>25398</v>
      </c>
      <c r="L148" s="95" t="str">
        <f>IF(M148&lt;&gt;"",IF(NOT(ISNA(INDEX(cc!B:B,MATCH(M148,cc!A:A,0)))),INDEX(cc!B:B,MATCH(M148,cc!A:A,0)),"0"),"")</f>
        <v>Age (&lt;1-50+-uk, 12), Sex and HIV Status (Positive)</v>
      </c>
      <c r="M148" s="102" t="s">
        <v>20545</v>
      </c>
      <c r="N148" s="28" t="str">
        <f t="shared" si="19"/>
        <v xml:space="preserve"> TARGET</v>
      </c>
      <c r="O148" s="19" t="str">
        <f t="shared" si="20"/>
        <v>HTS_RECENT (N, DSD, Inpat/Age/Sex/HIVStatus) TARGET: HIV recency test</v>
      </c>
      <c r="P148" s="19" t="str">
        <f t="shared" si="21"/>
        <v>HTS_RECENT (N, DSD, Inpat/Age/Sex/HIVStatus) TARGET: HIV recency test</v>
      </c>
      <c r="Q148" s="19" t="str">
        <f t="shared" si="22"/>
        <v>HTS_RECENT (N, DSD, Inpat/Age/Sex/RTRI/HIV) TARGET</v>
      </c>
      <c r="R148" s="19" t="str">
        <f t="shared" si="23"/>
        <v>HTS_RECENT_N_DSD_Inpat_Age_Sex_RTRI_HIV_TARGET</v>
      </c>
      <c r="S148" s="19" t="str">
        <f t="shared" si="24"/>
        <v>HTS_RECENT_N_DSD_Inpat_Age_Sex_RTRI_HIV_TARGET</v>
      </c>
      <c r="T148" s="19" t="b">
        <f>NOT(ISNA(VLOOKUP(B148,dbcodes!A:B,2,FALSE)))</f>
        <v>0</v>
      </c>
      <c r="U148" s="19" t="str">
        <f>IF(ISNA(VLOOKUP(B148,dbcodes!A:B,2,FALSE)),des!R2232,VLOOKUP(B148,dbcodes!A:B,2,FALSE))</f>
        <v>VMMC_AE_N_DSD_NARRATIVE</v>
      </c>
      <c r="W148" s="107" t="str">
        <f>IF(ISNA(VLOOKUP(C148,descriptions!A:B,2,FALSE)),des!V2220,IF(G148=" TARGET","Target ","")&amp;VLOOKUP(C148,descriptions!A:B,2,FALSE))</f>
        <v>Target Number of newly diagnosed HIV-positive persons aged greater than or equal to &gt;_ 15yrs with a test for recent infection result during the reporting period</v>
      </c>
      <c r="X148" s="20" t="s">
        <v>4</v>
      </c>
      <c r="Y148" s="20" t="s">
        <v>831</v>
      </c>
      <c r="Z148" s="20" t="s">
        <v>836</v>
      </c>
      <c r="AA148" s="20" t="s">
        <v>102</v>
      </c>
      <c r="AB148" s="20" t="s">
        <v>755</v>
      </c>
      <c r="AC148" s="19" t="str">
        <f>IF(AB148&lt;&gt;"",IF(NOT(ISNA(INDEX(os!A:A,MATCH(AB148,os!B:B,0)))),INDEX(os!A:A,MATCH(AB148,os!B:B,0)),"0"),"")</f>
        <v/>
      </c>
      <c r="AD148" s="20" t="s">
        <v>830</v>
      </c>
      <c r="AH148" s="93" t="str">
        <f>IF(NOT(ISNA(VLOOKUP(B:B,ResultsTargets!A:A,1,0))),"TRUE","")</f>
        <v>TRUE</v>
      </c>
      <c r="AI148" s="19" t="str">
        <f>IF(ISNA(VLOOKUP(C148,dim_techarea!A:B,2,FALSE)),"",VLOOKUP(C148,dim_techarea!A:B,2,FALSE))</f>
        <v>HTS_RECENT</v>
      </c>
      <c r="AJ148" s="19" t="str">
        <f>IF(ISNA(VLOOKUP(AI148,dim_techarea!B:C,2,FALSE)),"",VLOOKUP(AI148,dim_techarea!B:C,2,FALSE))</f>
        <v>twyHxdQVjMC</v>
      </c>
      <c r="AK148" s="19" t="str">
        <f>IF(ISNA(VLOOKUP(TRIM(G148),dim_targetsresults!A:B,2,FALSE)),"",VLOOKUP(TRIM(G148),dim_targetsresults!A:C,2,FALSE))</f>
        <v>MER Targets</v>
      </c>
      <c r="AL148" s="19" t="str">
        <f>IF(ISNA(VLOOKUP(AK148,dim_targetsresults!B:C,2,FALSE)),"",VLOOKUP(AK148,dim_targetsresults!B:C,2,FALSE))</f>
        <v>W8imnja2Owd</v>
      </c>
      <c r="AM148" s="19" t="str">
        <f>IF(ISNA(VLOOKUP(TRIM(D148),dim_numeratordenominator!A:B,2,FALSE)),"",VLOOKUP(TRIM(D148),dim_numeratordenominator!A:C,2,FALSE))</f>
        <v>Numerator</v>
      </c>
      <c r="AN148" s="19" t="str">
        <f>IF(ISNA(VLOOKUP(AM148,dim_numeratordenominator!B:C,2,FALSE)),"",VLOOKUP(AM148,dim_numeratordenominator!B:C,2,FALSE))</f>
        <v>Som9NRMQqV7</v>
      </c>
      <c r="AO148" s="19" t="str">
        <f>IF(ISNA(VLOOKUP(TRIM(E148),dim_supporttype!A:B,2,FALSE)),"",VLOOKUP(TRIM(E148),dim_supporttype!A:C,2,FALSE))</f>
        <v>DSD</v>
      </c>
      <c r="AP148" s="19" t="str">
        <f>IF(ISNA(VLOOKUP(AO148,dim_supporttype!B:C,2,FALSE)),"",VLOOKUP(AO148,dim_supporttype!B:C,2,FALSE))</f>
        <v>iM13vdNLWKb</v>
      </c>
      <c r="AQ148" s="19" t="str">
        <f>IF(ISNA(VLOOKUP(TRIM(F148),dim_disaggs!A:B,2,FALSE)),"No Disagg",VLOOKUP(TRIM(F148),dim_disaggs!A:B,2,FALSE))</f>
        <v>Inpat/Age/Sex/HIVStatus</v>
      </c>
      <c r="AR148" s="19" t="str">
        <f>IF(ISNA(VLOOKUP(AQ148,dim_disaggs!B:C,2,FALSE)),"",VLOOKUP(AQ148,dim_disaggs!B:C,2,FALSE))</f>
        <v>CEcYYCkTncR</v>
      </c>
      <c r="AU148" s="72" t="s">
        <v>755</v>
      </c>
      <c r="AV148" s="73" t="s">
        <v>755</v>
      </c>
      <c r="AX148" s="66" t="s">
        <v>755</v>
      </c>
      <c r="AY148" s="20" t="s">
        <v>25684</v>
      </c>
      <c r="AZ148" s="20" t="s">
        <v>25537</v>
      </c>
      <c r="BA148" s="105" t="str">
        <f t="shared" si="25"/>
        <v>Top Level Numerator</v>
      </c>
      <c r="BB148" s="20" t="str">
        <f t="shared" si="26"/>
        <v>PE5QVF0w4xj</v>
      </c>
      <c r="BE148" s="75" t="s">
        <v>755</v>
      </c>
      <c r="BF148" s="73" t="s">
        <v>755</v>
      </c>
      <c r="BG148" s="55" t="s">
        <v>755</v>
      </c>
      <c r="BH148" s="76" t="s">
        <v>755</v>
      </c>
      <c r="BI148" s="20" t="s">
        <v>755</v>
      </c>
      <c r="BJ148" s="20" t="s">
        <v>755</v>
      </c>
      <c r="BK148" s="55" t="s">
        <v>755</v>
      </c>
      <c r="BL148" s="71" t="s">
        <v>755</v>
      </c>
      <c r="BM148" s="77" t="s">
        <v>21473</v>
      </c>
      <c r="BN148" s="78" t="s">
        <v>21476</v>
      </c>
      <c r="BO148" s="77" t="s">
        <v>25670</v>
      </c>
      <c r="BP148" s="78" t="s">
        <v>25672</v>
      </c>
    </row>
    <row r="149" spans="1:68" ht="19" x14ac:dyDescent="0.25">
      <c r="A149" s="22" t="s">
        <v>95</v>
      </c>
      <c r="B149" s="20" t="s">
        <v>21503</v>
      </c>
      <c r="C149" s="22" t="s">
        <v>20490</v>
      </c>
      <c r="D149" s="22" t="s">
        <v>1</v>
      </c>
      <c r="E149" s="22" t="s">
        <v>78</v>
      </c>
      <c r="F149" s="22" t="s">
        <v>25381</v>
      </c>
      <c r="G149" s="22" t="s">
        <v>2442</v>
      </c>
      <c r="H149" s="22" t="s">
        <v>21386</v>
      </c>
      <c r="I149" s="19">
        <f t="shared" si="18"/>
        <v>49</v>
      </c>
      <c r="J149" s="20" t="s">
        <v>755</v>
      </c>
      <c r="K149" s="74" t="s">
        <v>25398</v>
      </c>
      <c r="L149" s="95" t="str">
        <f>IF(M149&lt;&gt;"",IF(NOT(ISNA(INDEX(cc!B:B,MATCH(M149,cc!A:A,0)))),INDEX(cc!B:B,MATCH(M149,cc!A:A,0)),"0"),"")</f>
        <v>Age (&lt;1-50+-uk, 12), Sex and HIV Status (Positive)</v>
      </c>
      <c r="M149" s="102" t="s">
        <v>20545</v>
      </c>
      <c r="N149" s="28" t="str">
        <f t="shared" si="19"/>
        <v xml:space="preserve"> TARGET</v>
      </c>
      <c r="O149" s="19" t="str">
        <f t="shared" si="20"/>
        <v>HTS_RECENT (N, TA, Inpat/Age/Sex/HIVStatus) TARGET: HIV recency test</v>
      </c>
      <c r="P149" s="19" t="str">
        <f t="shared" si="21"/>
        <v>HTS_RECENT (N, TA, Inpat/Age/Sex/HIVStatus) TARGET: HIV recency test</v>
      </c>
      <c r="Q149" s="19" t="str">
        <f t="shared" si="22"/>
        <v>HTS_RECENT (N, TA, Inpat/Age/Sex/RTRI/HIV) TARGET</v>
      </c>
      <c r="R149" s="19" t="str">
        <f t="shared" si="23"/>
        <v>HTS_RECENT_N_TA_Inpat_Age_Sex_RTRI_HIV_TARGET</v>
      </c>
      <c r="S149" s="19" t="str">
        <f t="shared" si="24"/>
        <v>HTS_RECENT_N_TA_Inpat_Age_Sex_RTRI_HIV_TARGET</v>
      </c>
      <c r="T149" s="19" t="b">
        <f>NOT(ISNA(VLOOKUP(B149,dbcodes!A:B,2,FALSE)))</f>
        <v>0</v>
      </c>
      <c r="U149" s="19" t="str">
        <f>IF(ISNA(VLOOKUP(B149,dbcodes!A:B,2,FALSE)),des!R2233,VLOOKUP(B149,dbcodes!A:B,2,FALSE))</f>
        <v>VMMC_AE_N_TA_NARRATIVE</v>
      </c>
      <c r="W149" s="107" t="str">
        <f>IF(ISNA(VLOOKUP(C149,descriptions!A:B,2,FALSE)),des!V2221,IF(G149=" TARGET","Target ","")&amp;VLOOKUP(C149,descriptions!A:B,2,FALSE))</f>
        <v>Target Number of newly diagnosed HIV-positive persons aged greater than or equal to &gt;_ 15yrs with a test for recent infection result during the reporting period</v>
      </c>
      <c r="X149" s="20" t="s">
        <v>4</v>
      </c>
      <c r="Y149" s="20" t="s">
        <v>831</v>
      </c>
      <c r="Z149" s="20" t="s">
        <v>836</v>
      </c>
      <c r="AA149" s="20" t="s">
        <v>102</v>
      </c>
      <c r="AB149" s="20" t="s">
        <v>755</v>
      </c>
      <c r="AC149" s="19" t="str">
        <f>IF(AB149&lt;&gt;"",IF(NOT(ISNA(INDEX(os!A:A,MATCH(AB149,os!B:B,0)))),INDEX(os!A:A,MATCH(AB149,os!B:B,0)),"0"),"")</f>
        <v/>
      </c>
      <c r="AD149" s="20" t="s">
        <v>830</v>
      </c>
      <c r="AH149" s="93" t="str">
        <f>IF(NOT(ISNA(VLOOKUP(B:B,ResultsTargets!A:A,1,0))),"TRUE","")</f>
        <v>TRUE</v>
      </c>
      <c r="AI149" s="19" t="str">
        <f>IF(ISNA(VLOOKUP(C149,dim_techarea!A:B,2,FALSE)),"",VLOOKUP(C149,dim_techarea!A:B,2,FALSE))</f>
        <v>HTS_RECENT</v>
      </c>
      <c r="AJ149" s="19" t="str">
        <f>IF(ISNA(VLOOKUP(AI149,dim_techarea!B:C,2,FALSE)),"",VLOOKUP(AI149,dim_techarea!B:C,2,FALSE))</f>
        <v>twyHxdQVjMC</v>
      </c>
      <c r="AK149" s="19" t="str">
        <f>IF(ISNA(VLOOKUP(TRIM(G149),dim_targetsresults!A:B,2,FALSE)),"",VLOOKUP(TRIM(G149),dim_targetsresults!A:C,2,FALSE))</f>
        <v>MER Targets</v>
      </c>
      <c r="AL149" s="19" t="str">
        <f>IF(ISNA(VLOOKUP(AK149,dim_targetsresults!B:C,2,FALSE)),"",VLOOKUP(AK149,dim_targetsresults!B:C,2,FALSE))</f>
        <v>W8imnja2Owd</v>
      </c>
      <c r="AM149" s="19" t="str">
        <f>IF(ISNA(VLOOKUP(TRIM(D149),dim_numeratordenominator!A:B,2,FALSE)),"",VLOOKUP(TRIM(D149),dim_numeratordenominator!A:C,2,FALSE))</f>
        <v>Numerator</v>
      </c>
      <c r="AN149" s="19" t="str">
        <f>IF(ISNA(VLOOKUP(AM149,dim_numeratordenominator!B:C,2,FALSE)),"",VLOOKUP(AM149,dim_numeratordenominator!B:C,2,FALSE))</f>
        <v>Som9NRMQqV7</v>
      </c>
      <c r="AO149" s="19" t="str">
        <f>IF(ISNA(VLOOKUP(TRIM(E149),dim_supporttype!A:B,2,FALSE)),"",VLOOKUP(TRIM(E149),dim_supporttype!A:C,2,FALSE))</f>
        <v>TA</v>
      </c>
      <c r="AP149" s="19" t="str">
        <f>IF(ISNA(VLOOKUP(AO149,dim_supporttype!B:C,2,FALSE)),"",VLOOKUP(AO149,dim_supporttype!B:C,2,FALSE))</f>
        <v>cRAGKdWIDn4</v>
      </c>
      <c r="AQ149" s="19" t="str">
        <f>IF(ISNA(VLOOKUP(TRIM(F149),dim_disaggs!A:B,2,FALSE)),"No Disagg",VLOOKUP(TRIM(F149),dim_disaggs!A:B,2,FALSE))</f>
        <v>Inpat/Age/Sex/HIVStatus</v>
      </c>
      <c r="AR149" s="19" t="str">
        <f>IF(ISNA(VLOOKUP(AQ149,dim_disaggs!B:C,2,FALSE)),"",VLOOKUP(AQ149,dim_disaggs!B:C,2,FALSE))</f>
        <v>CEcYYCkTncR</v>
      </c>
      <c r="AU149" s="72" t="s">
        <v>755</v>
      </c>
      <c r="AV149" s="73" t="s">
        <v>755</v>
      </c>
      <c r="AX149" s="66" t="s">
        <v>755</v>
      </c>
      <c r="AY149" s="20" t="s">
        <v>25684</v>
      </c>
      <c r="AZ149" s="20" t="s">
        <v>25537</v>
      </c>
      <c r="BA149" s="105" t="str">
        <f t="shared" si="25"/>
        <v>Top Level Numerator</v>
      </c>
      <c r="BB149" s="20" t="str">
        <f t="shared" si="26"/>
        <v>PE5QVF0w4xj</v>
      </c>
      <c r="BE149" s="75" t="s">
        <v>755</v>
      </c>
      <c r="BF149" s="73" t="s">
        <v>755</v>
      </c>
      <c r="BG149" s="55" t="s">
        <v>755</v>
      </c>
      <c r="BH149" s="76" t="s">
        <v>755</v>
      </c>
      <c r="BI149" s="20" t="s">
        <v>755</v>
      </c>
      <c r="BJ149" s="20" t="s">
        <v>755</v>
      </c>
      <c r="BK149" s="55" t="s">
        <v>755</v>
      </c>
      <c r="BL149" s="71" t="s">
        <v>755</v>
      </c>
      <c r="BM149" s="77" t="s">
        <v>21473</v>
      </c>
      <c r="BN149" s="78" t="s">
        <v>21476</v>
      </c>
      <c r="BO149" s="77" t="s">
        <v>25670</v>
      </c>
      <c r="BP149" s="78" t="s">
        <v>25672</v>
      </c>
    </row>
    <row r="150" spans="1:68" ht="19" x14ac:dyDescent="0.25">
      <c r="A150" s="22" t="s">
        <v>95</v>
      </c>
      <c r="B150" s="20" t="s">
        <v>21504</v>
      </c>
      <c r="C150" s="22" t="s">
        <v>20490</v>
      </c>
      <c r="D150" s="22" t="s">
        <v>1</v>
      </c>
      <c r="E150" s="22" t="s">
        <v>77</v>
      </c>
      <c r="F150" s="51" t="s">
        <v>25382</v>
      </c>
      <c r="G150" s="22" t="s">
        <v>2442</v>
      </c>
      <c r="H150" s="22" t="s">
        <v>21493</v>
      </c>
      <c r="I150" s="19">
        <f t="shared" si="18"/>
        <v>48</v>
      </c>
      <c r="J150" s="20" t="s">
        <v>755</v>
      </c>
      <c r="K150" s="74" t="s">
        <v>25398</v>
      </c>
      <c r="L150" s="95" t="str">
        <f>IF(M150&lt;&gt;"",IF(NOT(ISNA(INDEX(cc!B:B,MATCH(M150,cc!A:A,0)))),INDEX(cc!B:B,MATCH(M150,cc!A:A,0)),"0"),"")</f>
        <v>Age (&lt;1-50+-uk, 12), Sex and HIV Status (Positive)</v>
      </c>
      <c r="M150" s="102" t="s">
        <v>20545</v>
      </c>
      <c r="N150" s="28" t="str">
        <f t="shared" si="19"/>
        <v xml:space="preserve"> TARGET</v>
      </c>
      <c r="O150" s="19" t="str">
        <f t="shared" si="20"/>
        <v>HTS_RECENT (N, DSD, PMTCT ANC/Age/Sex/HIVStatus) TARGET: HIV recency test</v>
      </c>
      <c r="P150" s="19" t="str">
        <f t="shared" si="21"/>
        <v>HTS_RECENT (N, DSD, PMTCT ANC/Age/Sex/HIVStatus) TARGET: HIV recency test</v>
      </c>
      <c r="Q150" s="19" t="str">
        <f t="shared" si="22"/>
        <v>HTS_RECENT (N, DSD, PMTCT O/A/S/RTRI/HIV) TARGET</v>
      </c>
      <c r="R150" s="19" t="str">
        <f t="shared" si="23"/>
        <v>HTS_RECENT_N_DSD_PMTCT_O_A_S_RTRI_HIV_TARGET</v>
      </c>
      <c r="S150" s="19" t="str">
        <f t="shared" si="24"/>
        <v>HTS_RECENT_N_DSD_PMTCT_O_A_S_RTRI_HIV_TARGET</v>
      </c>
      <c r="T150" s="19" t="b">
        <f>NOT(ISNA(VLOOKUP(B150,dbcodes!A:B,2,FALSE)))</f>
        <v>0</v>
      </c>
      <c r="U150" s="19" t="str">
        <f>IF(ISNA(VLOOKUP(B150,dbcodes!A:B,2,FALSE)),des!R2234,VLOOKUP(B150,dbcodes!A:B,2,FALSE))</f>
        <v>VMMC_AE_N_DSD_AE_TARGET</v>
      </c>
      <c r="W150" s="107" t="str">
        <f>IF(ISNA(VLOOKUP(C150,descriptions!A:B,2,FALSE)),des!V2222,IF(G150=" TARGET","Target ","")&amp;VLOOKUP(C150,descriptions!A:B,2,FALSE))</f>
        <v>Target Number of newly diagnosed HIV-positive persons aged greater than or equal to &gt;_ 15yrs with a test for recent infection result during the reporting period</v>
      </c>
      <c r="X150" s="20" t="s">
        <v>4</v>
      </c>
      <c r="Y150" s="20" t="s">
        <v>831</v>
      </c>
      <c r="Z150" s="20" t="s">
        <v>836</v>
      </c>
      <c r="AA150" s="20" t="s">
        <v>102</v>
      </c>
      <c r="AB150" s="20" t="s">
        <v>755</v>
      </c>
      <c r="AC150" s="19" t="str">
        <f>IF(AB150&lt;&gt;"",IF(NOT(ISNA(INDEX(os!A:A,MATCH(AB150,os!B:B,0)))),INDEX(os!A:A,MATCH(AB150,os!B:B,0)),"0"),"")</f>
        <v/>
      </c>
      <c r="AD150" s="20" t="s">
        <v>830</v>
      </c>
      <c r="AH150" s="93" t="str">
        <f>IF(NOT(ISNA(VLOOKUP(B:B,ResultsTargets!A:A,1,0))),"TRUE","")</f>
        <v>TRUE</v>
      </c>
      <c r="AI150" s="19" t="str">
        <f>IF(ISNA(VLOOKUP(C150,dim_techarea!A:B,2,FALSE)),"",VLOOKUP(C150,dim_techarea!A:B,2,FALSE))</f>
        <v>HTS_RECENT</v>
      </c>
      <c r="AJ150" s="19" t="str">
        <f>IF(ISNA(VLOOKUP(AI150,dim_techarea!B:C,2,FALSE)),"",VLOOKUP(AI150,dim_techarea!B:C,2,FALSE))</f>
        <v>twyHxdQVjMC</v>
      </c>
      <c r="AK150" s="19" t="str">
        <f>IF(ISNA(VLOOKUP(TRIM(G150),dim_targetsresults!A:B,2,FALSE)),"",VLOOKUP(TRIM(G150),dim_targetsresults!A:C,2,FALSE))</f>
        <v>MER Targets</v>
      </c>
      <c r="AL150" s="19" t="str">
        <f>IF(ISNA(VLOOKUP(AK150,dim_targetsresults!B:C,2,FALSE)),"",VLOOKUP(AK150,dim_targetsresults!B:C,2,FALSE))</f>
        <v>W8imnja2Owd</v>
      </c>
      <c r="AM150" s="19" t="str">
        <f>IF(ISNA(VLOOKUP(TRIM(D150),dim_numeratordenominator!A:B,2,FALSE)),"",VLOOKUP(TRIM(D150),dim_numeratordenominator!A:C,2,FALSE))</f>
        <v>Numerator</v>
      </c>
      <c r="AN150" s="19" t="str">
        <f>IF(ISNA(VLOOKUP(AM150,dim_numeratordenominator!B:C,2,FALSE)),"",VLOOKUP(AM150,dim_numeratordenominator!B:C,2,FALSE))</f>
        <v>Som9NRMQqV7</v>
      </c>
      <c r="AO150" s="19" t="str">
        <f>IF(ISNA(VLOOKUP(TRIM(E150),dim_supporttype!A:B,2,FALSE)),"",VLOOKUP(TRIM(E150),dim_supporttype!A:C,2,FALSE))</f>
        <v>DSD</v>
      </c>
      <c r="AP150" s="19" t="str">
        <f>IF(ISNA(VLOOKUP(AO150,dim_supporttype!B:C,2,FALSE)),"",VLOOKUP(AO150,dim_supporttype!B:C,2,FALSE))</f>
        <v>iM13vdNLWKb</v>
      </c>
      <c r="AQ150" s="19" t="str">
        <f>IF(ISNA(VLOOKUP(TRIM(F150),dim_disaggs!A:B,2,FALSE)),"No Disagg",VLOOKUP(TRIM(F150),dim_disaggs!A:B,2,FALSE))</f>
        <v>PMTCT ANC/Age/Sex/HIVStatus</v>
      </c>
      <c r="AR150" s="19" t="str">
        <f>IF(ISNA(VLOOKUP(AQ150,dim_disaggs!B:C,2,FALSE)),"",VLOOKUP(AQ150,dim_disaggs!B:C,2,FALSE))</f>
        <v>FazeYvGkStI</v>
      </c>
      <c r="AU150" s="72" t="s">
        <v>755</v>
      </c>
      <c r="AV150" s="73" t="s">
        <v>755</v>
      </c>
      <c r="AX150" s="66" t="s">
        <v>755</v>
      </c>
      <c r="AY150" s="20" t="s">
        <v>25692</v>
      </c>
      <c r="AZ150" s="20" t="s">
        <v>25546</v>
      </c>
      <c r="BA150" s="105" t="str">
        <f t="shared" si="25"/>
        <v>Top Level Numerator</v>
      </c>
      <c r="BB150" s="20" t="str">
        <f t="shared" si="26"/>
        <v>PE5QVF0w4xj</v>
      </c>
      <c r="BE150" s="75" t="s">
        <v>755</v>
      </c>
      <c r="BF150" s="73" t="s">
        <v>755</v>
      </c>
      <c r="BG150" s="55" t="s">
        <v>755</v>
      </c>
      <c r="BH150" s="76" t="s">
        <v>755</v>
      </c>
      <c r="BI150" s="20" t="s">
        <v>755</v>
      </c>
      <c r="BJ150" s="20" t="s">
        <v>755</v>
      </c>
      <c r="BK150" s="55" t="s">
        <v>755</v>
      </c>
      <c r="BL150" s="71" t="s">
        <v>755</v>
      </c>
      <c r="BM150" s="77" t="s">
        <v>21473</v>
      </c>
      <c r="BN150" s="78" t="s">
        <v>21476</v>
      </c>
      <c r="BO150" s="77" t="s">
        <v>25670</v>
      </c>
      <c r="BP150" s="78" t="s">
        <v>25672</v>
      </c>
    </row>
    <row r="151" spans="1:68" ht="19" x14ac:dyDescent="0.25">
      <c r="A151" s="22" t="s">
        <v>95</v>
      </c>
      <c r="B151" s="20" t="s">
        <v>21505</v>
      </c>
      <c r="C151" s="22" t="s">
        <v>20490</v>
      </c>
      <c r="D151" s="22" t="s">
        <v>1</v>
      </c>
      <c r="E151" s="22" t="s">
        <v>78</v>
      </c>
      <c r="F151" s="51" t="s">
        <v>25382</v>
      </c>
      <c r="G151" s="22" t="s">
        <v>2442</v>
      </c>
      <c r="H151" s="22" t="s">
        <v>21493</v>
      </c>
      <c r="I151" s="19">
        <f t="shared" si="18"/>
        <v>47</v>
      </c>
      <c r="J151" s="20" t="s">
        <v>755</v>
      </c>
      <c r="K151" s="74" t="s">
        <v>25398</v>
      </c>
      <c r="L151" s="95" t="str">
        <f>IF(M151&lt;&gt;"",IF(NOT(ISNA(INDEX(cc!B:B,MATCH(M151,cc!A:A,0)))),INDEX(cc!B:B,MATCH(M151,cc!A:A,0)),"0"),"")</f>
        <v>Age (&lt;1-50+-uk, 12), Sex and HIV Status (Positive)</v>
      </c>
      <c r="M151" s="102" t="s">
        <v>20545</v>
      </c>
      <c r="N151" s="28" t="str">
        <f t="shared" si="19"/>
        <v xml:space="preserve"> TARGET</v>
      </c>
      <c r="O151" s="19" t="str">
        <f t="shared" si="20"/>
        <v>HTS_RECENT (N, TA, PMTCT ANC/Age/Sex/HIVStatus) TARGET: HIV recency test</v>
      </c>
      <c r="P151" s="19" t="str">
        <f t="shared" si="21"/>
        <v>HTS_RECENT (N, TA, PMTCT ANC/Age/Sex/HIVStatus) TARGET: HIV recency test</v>
      </c>
      <c r="Q151" s="19" t="str">
        <f t="shared" si="22"/>
        <v>HTS_RECENT (N, TA, PMTCT O/A/S/RTRI/HIV) TARGET</v>
      </c>
      <c r="R151" s="19" t="str">
        <f t="shared" si="23"/>
        <v>HTS_RECENT_N_TA_PMTCT_O_A_S_RTRI_HIV_TARGET</v>
      </c>
      <c r="S151" s="19" t="str">
        <f t="shared" si="24"/>
        <v>HTS_RECENT_N_TA_PMTCT_O_A_S_RTRI_HIV_TARGET</v>
      </c>
      <c r="T151" s="19" t="b">
        <f>NOT(ISNA(VLOOKUP(B151,dbcodes!A:B,2,FALSE)))</f>
        <v>0</v>
      </c>
      <c r="U151" s="19" t="str">
        <f>IF(ISNA(VLOOKUP(B151,dbcodes!A:B,2,FALSE)),des!R2235,VLOOKUP(B151,dbcodes!A:B,2,FALSE))</f>
        <v>VMMC_AE_N_TA_AE_TARGET</v>
      </c>
      <c r="W151" s="107" t="str">
        <f>IF(ISNA(VLOOKUP(C151,descriptions!A:B,2,FALSE)),des!V2223,IF(G151=" TARGET","Target ","")&amp;VLOOKUP(C151,descriptions!A:B,2,FALSE))</f>
        <v>Target Number of newly diagnosed HIV-positive persons aged greater than or equal to &gt;_ 15yrs with a test for recent infection result during the reporting period</v>
      </c>
      <c r="X151" s="20" t="s">
        <v>4</v>
      </c>
      <c r="Y151" s="20" t="s">
        <v>831</v>
      </c>
      <c r="Z151" s="20" t="s">
        <v>836</v>
      </c>
      <c r="AA151" s="20" t="s">
        <v>102</v>
      </c>
      <c r="AB151" s="20" t="s">
        <v>755</v>
      </c>
      <c r="AC151" s="19" t="str">
        <f>IF(AB151&lt;&gt;"",IF(NOT(ISNA(INDEX(os!A:A,MATCH(AB151,os!B:B,0)))),INDEX(os!A:A,MATCH(AB151,os!B:B,0)),"0"),"")</f>
        <v/>
      </c>
      <c r="AD151" s="20" t="s">
        <v>830</v>
      </c>
      <c r="AH151" s="93" t="str">
        <f>IF(NOT(ISNA(VLOOKUP(B:B,ResultsTargets!A:A,1,0))),"TRUE","")</f>
        <v>TRUE</v>
      </c>
      <c r="AI151" s="19" t="str">
        <f>IF(ISNA(VLOOKUP(C151,dim_techarea!A:B,2,FALSE)),"",VLOOKUP(C151,dim_techarea!A:B,2,FALSE))</f>
        <v>HTS_RECENT</v>
      </c>
      <c r="AJ151" s="19" t="str">
        <f>IF(ISNA(VLOOKUP(AI151,dim_techarea!B:C,2,FALSE)),"",VLOOKUP(AI151,dim_techarea!B:C,2,FALSE))</f>
        <v>twyHxdQVjMC</v>
      </c>
      <c r="AK151" s="19" t="str">
        <f>IF(ISNA(VLOOKUP(TRIM(G151),dim_targetsresults!A:B,2,FALSE)),"",VLOOKUP(TRIM(G151),dim_targetsresults!A:C,2,FALSE))</f>
        <v>MER Targets</v>
      </c>
      <c r="AL151" s="19" t="str">
        <f>IF(ISNA(VLOOKUP(AK151,dim_targetsresults!B:C,2,FALSE)),"",VLOOKUP(AK151,dim_targetsresults!B:C,2,FALSE))</f>
        <v>W8imnja2Owd</v>
      </c>
      <c r="AM151" s="19" t="str">
        <f>IF(ISNA(VLOOKUP(TRIM(D151),dim_numeratordenominator!A:B,2,FALSE)),"",VLOOKUP(TRIM(D151),dim_numeratordenominator!A:C,2,FALSE))</f>
        <v>Numerator</v>
      </c>
      <c r="AN151" s="19" t="str">
        <f>IF(ISNA(VLOOKUP(AM151,dim_numeratordenominator!B:C,2,FALSE)),"",VLOOKUP(AM151,dim_numeratordenominator!B:C,2,FALSE))</f>
        <v>Som9NRMQqV7</v>
      </c>
      <c r="AO151" s="19" t="str">
        <f>IF(ISNA(VLOOKUP(TRIM(E151),dim_supporttype!A:B,2,FALSE)),"",VLOOKUP(TRIM(E151),dim_supporttype!A:C,2,FALSE))</f>
        <v>TA</v>
      </c>
      <c r="AP151" s="19" t="str">
        <f>IF(ISNA(VLOOKUP(AO151,dim_supporttype!B:C,2,FALSE)),"",VLOOKUP(AO151,dim_supporttype!B:C,2,FALSE))</f>
        <v>cRAGKdWIDn4</v>
      </c>
      <c r="AQ151" s="19" t="str">
        <f>IF(ISNA(VLOOKUP(TRIM(F151),dim_disaggs!A:B,2,FALSE)),"No Disagg",VLOOKUP(TRIM(F151),dim_disaggs!A:B,2,FALSE))</f>
        <v>PMTCT ANC/Age/Sex/HIVStatus</v>
      </c>
      <c r="AR151" s="19" t="str">
        <f>IF(ISNA(VLOOKUP(AQ151,dim_disaggs!B:C,2,FALSE)),"",VLOOKUP(AQ151,dim_disaggs!B:C,2,FALSE))</f>
        <v>FazeYvGkStI</v>
      </c>
      <c r="AU151" s="72" t="s">
        <v>755</v>
      </c>
      <c r="AV151" s="73" t="s">
        <v>755</v>
      </c>
      <c r="AX151" s="66" t="s">
        <v>755</v>
      </c>
      <c r="AY151" s="20" t="s">
        <v>25692</v>
      </c>
      <c r="AZ151" s="20" t="s">
        <v>25546</v>
      </c>
      <c r="BA151" s="105" t="str">
        <f t="shared" si="25"/>
        <v>Top Level Numerator</v>
      </c>
      <c r="BB151" s="20" t="str">
        <f t="shared" si="26"/>
        <v>PE5QVF0w4xj</v>
      </c>
      <c r="BE151" s="75" t="s">
        <v>755</v>
      </c>
      <c r="BF151" s="73" t="s">
        <v>755</v>
      </c>
      <c r="BG151" s="55" t="s">
        <v>755</v>
      </c>
      <c r="BH151" s="76" t="s">
        <v>755</v>
      </c>
      <c r="BI151" s="20" t="s">
        <v>755</v>
      </c>
      <c r="BJ151" s="20" t="s">
        <v>755</v>
      </c>
      <c r="BK151" s="55" t="s">
        <v>755</v>
      </c>
      <c r="BL151" s="71" t="s">
        <v>755</v>
      </c>
      <c r="BM151" s="77" t="s">
        <v>21473</v>
      </c>
      <c r="BN151" s="78" t="s">
        <v>21476</v>
      </c>
      <c r="BO151" s="77" t="s">
        <v>25670</v>
      </c>
      <c r="BP151" s="78" t="s">
        <v>25672</v>
      </c>
    </row>
    <row r="152" spans="1:68" ht="19" x14ac:dyDescent="0.25">
      <c r="A152" s="22" t="s">
        <v>95</v>
      </c>
      <c r="B152" s="20" t="s">
        <v>21506</v>
      </c>
      <c r="C152" s="22" t="s">
        <v>20490</v>
      </c>
      <c r="D152" s="22" t="s">
        <v>1</v>
      </c>
      <c r="E152" s="22" t="s">
        <v>77</v>
      </c>
      <c r="F152" s="51" t="s">
        <v>25383</v>
      </c>
      <c r="G152" s="22" t="s">
        <v>2442</v>
      </c>
      <c r="H152" s="22" t="s">
        <v>21494</v>
      </c>
      <c r="I152" s="19">
        <f t="shared" si="18"/>
        <v>48</v>
      </c>
      <c r="J152" s="20" t="s">
        <v>755</v>
      </c>
      <c r="K152" s="74" t="s">
        <v>25398</v>
      </c>
      <c r="L152" s="95" t="str">
        <f>IF(M152&lt;&gt;"",IF(NOT(ISNA(INDEX(cc!B:B,MATCH(M152,cc!A:A,0)))),INDEX(cc!B:B,MATCH(M152,cc!A:A,0)),"0"),"")</f>
        <v>Age (&lt;1-50+-uk, 12), Sex and HIV Status (Positive)</v>
      </c>
      <c r="M152" s="102" t="s">
        <v>20545</v>
      </c>
      <c r="N152" s="28" t="str">
        <f t="shared" si="19"/>
        <v xml:space="preserve"> TARGET</v>
      </c>
      <c r="O152" s="19" t="str">
        <f t="shared" si="20"/>
        <v>HTS_RECENT (N, DSD, PMTCT PostANC/Age/Sex/HIVStatus) TARGET: HIV recency test</v>
      </c>
      <c r="P152" s="19" t="str">
        <f t="shared" si="21"/>
        <v>HTS_RECENT (N, DSD, PMTCT PostANC/Age/Sex/HIVStatus) TARGET: HIV recency test</v>
      </c>
      <c r="Q152" s="19" t="str">
        <f t="shared" si="22"/>
        <v>HTS_RECENT (N, DSD, PMTCT P/A/S/RTRI/HIV) TARGET</v>
      </c>
      <c r="R152" s="19" t="str">
        <f t="shared" si="23"/>
        <v>HTS_RECENT_N_DSD_PMTCT_P_A_S_RTRI_HIV_TARGET</v>
      </c>
      <c r="S152" s="19" t="str">
        <f t="shared" si="24"/>
        <v>HTS_RECENT_N_DSD_PMTCT_P_A_S_RTRI_HIV_TARGET</v>
      </c>
      <c r="T152" s="19" t="b">
        <f>NOT(ISNA(VLOOKUP(B152,dbcodes!A:B,2,FALSE)))</f>
        <v>0</v>
      </c>
      <c r="U152" s="19" t="str">
        <f>IF(ISNA(VLOOKUP(B152,dbcodes!A:B,2,FALSE)),des!R2236,VLOOKUP(B152,dbcodes!A:B,2,FALSE))</f>
        <v>VMMC_AE_N_DSD_TARGET</v>
      </c>
      <c r="W152" s="107" t="str">
        <f>IF(ISNA(VLOOKUP(C152,descriptions!A:B,2,FALSE)),des!V2224,IF(G152=" TARGET","Target ","")&amp;VLOOKUP(C152,descriptions!A:B,2,FALSE))</f>
        <v>Target Number of newly diagnosed HIV-positive persons aged greater than or equal to &gt;_ 15yrs with a test for recent infection result during the reporting period</v>
      </c>
      <c r="X152" s="20" t="s">
        <v>4</v>
      </c>
      <c r="Y152" s="20" t="s">
        <v>831</v>
      </c>
      <c r="Z152" s="20" t="s">
        <v>836</v>
      </c>
      <c r="AA152" s="20" t="s">
        <v>102</v>
      </c>
      <c r="AB152" s="20" t="s">
        <v>755</v>
      </c>
      <c r="AC152" s="19" t="str">
        <f>IF(AB152&lt;&gt;"",IF(NOT(ISNA(INDEX(os!A:A,MATCH(AB152,os!B:B,0)))),INDEX(os!A:A,MATCH(AB152,os!B:B,0)),"0"),"")</f>
        <v/>
      </c>
      <c r="AD152" s="20" t="s">
        <v>830</v>
      </c>
      <c r="AH152" s="93" t="str">
        <f>IF(NOT(ISNA(VLOOKUP(B:B,ResultsTargets!A:A,1,0))),"TRUE","")</f>
        <v>TRUE</v>
      </c>
      <c r="AI152" s="19" t="str">
        <f>IF(ISNA(VLOOKUP(C152,dim_techarea!A:B,2,FALSE)),"",VLOOKUP(C152,dim_techarea!A:B,2,FALSE))</f>
        <v>HTS_RECENT</v>
      </c>
      <c r="AJ152" s="19" t="str">
        <f>IF(ISNA(VLOOKUP(AI152,dim_techarea!B:C,2,FALSE)),"",VLOOKUP(AI152,dim_techarea!B:C,2,FALSE))</f>
        <v>twyHxdQVjMC</v>
      </c>
      <c r="AK152" s="19" t="str">
        <f>IF(ISNA(VLOOKUP(TRIM(G152),dim_targetsresults!A:B,2,FALSE)),"",VLOOKUP(TRIM(G152),dim_targetsresults!A:C,2,FALSE))</f>
        <v>MER Targets</v>
      </c>
      <c r="AL152" s="19" t="str">
        <f>IF(ISNA(VLOOKUP(AK152,dim_targetsresults!B:C,2,FALSE)),"",VLOOKUP(AK152,dim_targetsresults!B:C,2,FALSE))</f>
        <v>W8imnja2Owd</v>
      </c>
      <c r="AM152" s="19" t="str">
        <f>IF(ISNA(VLOOKUP(TRIM(D152),dim_numeratordenominator!A:B,2,FALSE)),"",VLOOKUP(TRIM(D152),dim_numeratordenominator!A:C,2,FALSE))</f>
        <v>Numerator</v>
      </c>
      <c r="AN152" s="19" t="str">
        <f>IF(ISNA(VLOOKUP(AM152,dim_numeratordenominator!B:C,2,FALSE)),"",VLOOKUP(AM152,dim_numeratordenominator!B:C,2,FALSE))</f>
        <v>Som9NRMQqV7</v>
      </c>
      <c r="AO152" s="19" t="str">
        <f>IF(ISNA(VLOOKUP(TRIM(E152),dim_supporttype!A:B,2,FALSE)),"",VLOOKUP(TRIM(E152),dim_supporttype!A:C,2,FALSE))</f>
        <v>DSD</v>
      </c>
      <c r="AP152" s="19" t="str">
        <f>IF(ISNA(VLOOKUP(AO152,dim_supporttype!B:C,2,FALSE)),"",VLOOKUP(AO152,dim_supporttype!B:C,2,FALSE))</f>
        <v>iM13vdNLWKb</v>
      </c>
      <c r="AQ152" s="19" t="str">
        <f>IF(ISNA(VLOOKUP(TRIM(F152),dim_disaggs!A:B,2,FALSE)),"No Disagg",VLOOKUP(TRIM(F152),dim_disaggs!A:B,2,FALSE))</f>
        <v>PMTCT PostANC/Age/Sex/HIVStatus</v>
      </c>
      <c r="AR152" s="19" t="str">
        <f>IF(ISNA(VLOOKUP(AQ152,dim_disaggs!B:C,2,FALSE)),"",VLOOKUP(AQ152,dim_disaggs!B:C,2,FALSE))</f>
        <v>c60fuhOWPu4</v>
      </c>
      <c r="AU152" s="72" t="s">
        <v>755</v>
      </c>
      <c r="AV152" s="73" t="s">
        <v>755</v>
      </c>
      <c r="AX152" s="66" t="s">
        <v>755</v>
      </c>
      <c r="AY152" s="65" t="s">
        <v>25697</v>
      </c>
      <c r="AZ152" s="20" t="s">
        <v>25545</v>
      </c>
      <c r="BA152" s="105" t="str">
        <f t="shared" si="25"/>
        <v>Top Level Numerator</v>
      </c>
      <c r="BB152" s="20" t="str">
        <f t="shared" si="26"/>
        <v>PE5QVF0w4xj</v>
      </c>
      <c r="BE152" s="75" t="s">
        <v>755</v>
      </c>
      <c r="BF152" s="73" t="s">
        <v>755</v>
      </c>
      <c r="BG152" s="55" t="s">
        <v>755</v>
      </c>
      <c r="BH152" s="76" t="s">
        <v>755</v>
      </c>
      <c r="BI152" s="20" t="s">
        <v>755</v>
      </c>
      <c r="BJ152" s="20" t="s">
        <v>755</v>
      </c>
      <c r="BK152" s="55" t="s">
        <v>755</v>
      </c>
      <c r="BL152" s="71" t="s">
        <v>755</v>
      </c>
      <c r="BM152" s="77" t="s">
        <v>21473</v>
      </c>
      <c r="BN152" s="78" t="s">
        <v>21476</v>
      </c>
      <c r="BO152" s="77" t="s">
        <v>25670</v>
      </c>
      <c r="BP152" s="78" t="s">
        <v>25672</v>
      </c>
    </row>
    <row r="153" spans="1:68" ht="19" x14ac:dyDescent="0.25">
      <c r="A153" s="22" t="s">
        <v>95</v>
      </c>
      <c r="B153" s="20" t="s">
        <v>21507</v>
      </c>
      <c r="C153" s="22" t="s">
        <v>20490</v>
      </c>
      <c r="D153" s="22" t="s">
        <v>1</v>
      </c>
      <c r="E153" s="22" t="s">
        <v>78</v>
      </c>
      <c r="F153" s="51" t="s">
        <v>25383</v>
      </c>
      <c r="G153" s="22" t="s">
        <v>2442</v>
      </c>
      <c r="H153" s="22" t="s">
        <v>21494</v>
      </c>
      <c r="I153" s="19">
        <f t="shared" si="18"/>
        <v>47</v>
      </c>
      <c r="J153" s="20" t="s">
        <v>755</v>
      </c>
      <c r="K153" s="74" t="s">
        <v>25398</v>
      </c>
      <c r="L153" s="95" t="str">
        <f>IF(M153&lt;&gt;"",IF(NOT(ISNA(INDEX(cc!B:B,MATCH(M153,cc!A:A,0)))),INDEX(cc!B:B,MATCH(M153,cc!A:A,0)),"0"),"")</f>
        <v>Age (&lt;1-50+-uk, 12), Sex and HIV Status (Positive)</v>
      </c>
      <c r="M153" s="102" t="s">
        <v>20545</v>
      </c>
      <c r="N153" s="28" t="str">
        <f t="shared" si="19"/>
        <v xml:space="preserve"> TARGET</v>
      </c>
      <c r="O153" s="19" t="str">
        <f t="shared" si="20"/>
        <v>HTS_RECENT (N, TA, PMTCT PostANC/Age/Sex/HIVStatus) TARGET: HIV recency test</v>
      </c>
      <c r="P153" s="19" t="str">
        <f t="shared" si="21"/>
        <v>HTS_RECENT (N, TA, PMTCT PostANC/Age/Sex/HIVStatus) TARGET: HIV recency test</v>
      </c>
      <c r="Q153" s="19" t="str">
        <f t="shared" si="22"/>
        <v>HTS_RECENT (N, TA, PMTCT P/A/S/RTRI/HIV) TARGET</v>
      </c>
      <c r="R153" s="19" t="str">
        <f t="shared" si="23"/>
        <v>HTS_RECENT_N_TA_PMTCT_P_A_S_RTRI_HIV_TARGET</v>
      </c>
      <c r="S153" s="19" t="str">
        <f t="shared" si="24"/>
        <v>HTS_RECENT_N_TA_PMTCT_P_A_S_RTRI_HIV_TARGET</v>
      </c>
      <c r="T153" s="19" t="b">
        <f>NOT(ISNA(VLOOKUP(B153,dbcodes!A:B,2,FALSE)))</f>
        <v>0</v>
      </c>
      <c r="U153" s="19" t="str">
        <f>IF(ISNA(VLOOKUP(B153,dbcodes!A:B,2,FALSE)),des!R2237,VLOOKUP(B153,dbcodes!A:B,2,FALSE))</f>
        <v>VMMC_AE_N_TA_TARGET</v>
      </c>
      <c r="W153" s="107" t="str">
        <f>IF(ISNA(VLOOKUP(C153,descriptions!A:B,2,FALSE)),des!V2225,IF(G153=" TARGET","Target ","")&amp;VLOOKUP(C153,descriptions!A:B,2,FALSE))</f>
        <v>Target Number of newly diagnosed HIV-positive persons aged greater than or equal to &gt;_ 15yrs with a test for recent infection result during the reporting period</v>
      </c>
      <c r="X153" s="20" t="s">
        <v>4</v>
      </c>
      <c r="Y153" s="20" t="s">
        <v>831</v>
      </c>
      <c r="Z153" s="20" t="s">
        <v>836</v>
      </c>
      <c r="AA153" s="20" t="s">
        <v>102</v>
      </c>
      <c r="AB153" s="20" t="s">
        <v>755</v>
      </c>
      <c r="AC153" s="19" t="str">
        <f>IF(AB153&lt;&gt;"",IF(NOT(ISNA(INDEX(os!A:A,MATCH(AB153,os!B:B,0)))),INDEX(os!A:A,MATCH(AB153,os!B:B,0)),"0"),"")</f>
        <v/>
      </c>
      <c r="AD153" s="20" t="s">
        <v>830</v>
      </c>
      <c r="AH153" s="93" t="str">
        <f>IF(NOT(ISNA(VLOOKUP(B:B,ResultsTargets!A:A,1,0))),"TRUE","")</f>
        <v>TRUE</v>
      </c>
      <c r="AI153" s="19" t="str">
        <f>IF(ISNA(VLOOKUP(C153,dim_techarea!A:B,2,FALSE)),"",VLOOKUP(C153,dim_techarea!A:B,2,FALSE))</f>
        <v>HTS_RECENT</v>
      </c>
      <c r="AJ153" s="19" t="str">
        <f>IF(ISNA(VLOOKUP(AI153,dim_techarea!B:C,2,FALSE)),"",VLOOKUP(AI153,dim_techarea!B:C,2,FALSE))</f>
        <v>twyHxdQVjMC</v>
      </c>
      <c r="AK153" s="19" t="str">
        <f>IF(ISNA(VLOOKUP(TRIM(G153),dim_targetsresults!A:B,2,FALSE)),"",VLOOKUP(TRIM(G153),dim_targetsresults!A:C,2,FALSE))</f>
        <v>MER Targets</v>
      </c>
      <c r="AL153" s="19" t="str">
        <f>IF(ISNA(VLOOKUP(AK153,dim_targetsresults!B:C,2,FALSE)),"",VLOOKUP(AK153,dim_targetsresults!B:C,2,FALSE))</f>
        <v>W8imnja2Owd</v>
      </c>
      <c r="AM153" s="19" t="str">
        <f>IF(ISNA(VLOOKUP(TRIM(D153),dim_numeratordenominator!A:B,2,FALSE)),"",VLOOKUP(TRIM(D153),dim_numeratordenominator!A:C,2,FALSE))</f>
        <v>Numerator</v>
      </c>
      <c r="AN153" s="19" t="str">
        <f>IF(ISNA(VLOOKUP(AM153,dim_numeratordenominator!B:C,2,FALSE)),"",VLOOKUP(AM153,dim_numeratordenominator!B:C,2,FALSE))</f>
        <v>Som9NRMQqV7</v>
      </c>
      <c r="AO153" s="19" t="str">
        <f>IF(ISNA(VLOOKUP(TRIM(E153),dim_supporttype!A:B,2,FALSE)),"",VLOOKUP(TRIM(E153),dim_supporttype!A:C,2,FALSE))</f>
        <v>TA</v>
      </c>
      <c r="AP153" s="19" t="str">
        <f>IF(ISNA(VLOOKUP(AO153,dim_supporttype!B:C,2,FALSE)),"",VLOOKUP(AO153,dim_supporttype!B:C,2,FALSE))</f>
        <v>cRAGKdWIDn4</v>
      </c>
      <c r="AQ153" s="19" t="str">
        <f>IF(ISNA(VLOOKUP(TRIM(F153),dim_disaggs!A:B,2,FALSE)),"No Disagg",VLOOKUP(TRIM(F153),dim_disaggs!A:B,2,FALSE))</f>
        <v>PMTCT PostANC/Age/Sex/HIVStatus</v>
      </c>
      <c r="AR153" s="19" t="str">
        <f>IF(ISNA(VLOOKUP(AQ153,dim_disaggs!B:C,2,FALSE)),"",VLOOKUP(AQ153,dim_disaggs!B:C,2,FALSE))</f>
        <v>c60fuhOWPu4</v>
      </c>
      <c r="AU153" s="72" t="s">
        <v>755</v>
      </c>
      <c r="AV153" s="73" t="s">
        <v>755</v>
      </c>
      <c r="AX153" s="66" t="s">
        <v>755</v>
      </c>
      <c r="AY153" s="65" t="s">
        <v>25697</v>
      </c>
      <c r="AZ153" s="20" t="s">
        <v>25545</v>
      </c>
      <c r="BA153" s="105" t="str">
        <f t="shared" si="25"/>
        <v>Top Level Numerator</v>
      </c>
      <c r="BB153" s="20" t="str">
        <f t="shared" si="26"/>
        <v>PE5QVF0w4xj</v>
      </c>
      <c r="BE153" s="75" t="s">
        <v>755</v>
      </c>
      <c r="BF153" s="73" t="s">
        <v>755</v>
      </c>
      <c r="BG153" s="55" t="s">
        <v>755</v>
      </c>
      <c r="BH153" s="76" t="s">
        <v>755</v>
      </c>
      <c r="BI153" s="20" t="s">
        <v>755</v>
      </c>
      <c r="BJ153" s="20" t="s">
        <v>755</v>
      </c>
      <c r="BK153" s="55" t="s">
        <v>755</v>
      </c>
      <c r="BL153" s="71" t="s">
        <v>755</v>
      </c>
      <c r="BM153" s="77" t="s">
        <v>21473</v>
      </c>
      <c r="BN153" s="78" t="s">
        <v>21476</v>
      </c>
      <c r="BO153" s="77" t="s">
        <v>25670</v>
      </c>
      <c r="BP153" s="78" t="s">
        <v>25672</v>
      </c>
    </row>
    <row r="154" spans="1:68" ht="19" x14ac:dyDescent="0.25">
      <c r="A154" s="22" t="s">
        <v>95</v>
      </c>
      <c r="B154" s="20" t="s">
        <v>21508</v>
      </c>
      <c r="C154" s="22" t="s">
        <v>20490</v>
      </c>
      <c r="D154" s="22" t="s">
        <v>1</v>
      </c>
      <c r="E154" s="22" t="s">
        <v>77</v>
      </c>
      <c r="F154" s="22" t="s">
        <v>25384</v>
      </c>
      <c r="G154" s="22" t="s">
        <v>2442</v>
      </c>
      <c r="H154" s="22" t="s">
        <v>21388</v>
      </c>
      <c r="I154" s="19">
        <f t="shared" si="18"/>
        <v>48</v>
      </c>
      <c r="J154" s="20" t="s">
        <v>755</v>
      </c>
      <c r="K154" s="74" t="s">
        <v>25398</v>
      </c>
      <c r="L154" s="95" t="str">
        <f>IF(M154&lt;&gt;"",IF(NOT(ISNA(INDEX(cc!B:B,MATCH(M154,cc!A:A,0)))),INDEX(cc!B:B,MATCH(M154,cc!A:A,0)),"0"),"")</f>
        <v>Age (&lt;1-50+-uk, 12), Sex and HIV Status (Positive)</v>
      </c>
      <c r="M154" s="102" t="s">
        <v>20545</v>
      </c>
      <c r="N154" s="28" t="str">
        <f t="shared" si="19"/>
        <v xml:space="preserve"> TARGET</v>
      </c>
      <c r="O154" s="19" t="str">
        <f t="shared" si="20"/>
        <v>HTS_RECENT (N, DSD, STI Clinic/Age/Sex/HIVStatus) TARGET: HIV recency test</v>
      </c>
      <c r="P154" s="19" t="str">
        <f t="shared" si="21"/>
        <v>HTS_RECENT (N, DSD, STI Clinic/Age/Sex/HIVStatus) TARGET: HIV recency test</v>
      </c>
      <c r="Q154" s="19" t="str">
        <f t="shared" si="22"/>
        <v>HTS_RECENT (N, DSD, STI/Age/Sex/RTRI/HIV) TARGET</v>
      </c>
      <c r="R154" s="19" t="str">
        <f t="shared" si="23"/>
        <v>HTS_RECENT_N_DSD_STI_Age_Sex_RTRI_HIV_TARGET</v>
      </c>
      <c r="S154" s="19" t="str">
        <f t="shared" si="24"/>
        <v>HTS_RECENT_N_DSD_STI_Age_Sex_RTRI_HIV_TARGET</v>
      </c>
      <c r="T154" s="19" t="b">
        <f>NOT(ISNA(VLOOKUP(B154,dbcodes!A:B,2,FALSE)))</f>
        <v>0</v>
      </c>
      <c r="U154" s="19" t="str">
        <f>IF(ISNA(VLOOKUP(B154,dbcodes!A:B,2,FALSE)),des!R2238,VLOOKUP(B154,dbcodes!A:B,2,FALSE))</f>
        <v>VMMC_AE_N_DSD_NARRATIVE_TARGET</v>
      </c>
      <c r="W154" s="107" t="str">
        <f>IF(ISNA(VLOOKUP(C154,descriptions!A:B,2,FALSE)),des!V2226,IF(G154=" TARGET","Target ","")&amp;VLOOKUP(C154,descriptions!A:B,2,FALSE))</f>
        <v>Target Number of newly diagnosed HIV-positive persons aged greater than or equal to &gt;_ 15yrs with a test for recent infection result during the reporting period</v>
      </c>
      <c r="X154" s="20" t="s">
        <v>4</v>
      </c>
      <c r="Y154" s="20" t="s">
        <v>831</v>
      </c>
      <c r="Z154" s="20" t="s">
        <v>836</v>
      </c>
      <c r="AA154" s="20" t="s">
        <v>102</v>
      </c>
      <c r="AB154" s="20" t="s">
        <v>755</v>
      </c>
      <c r="AC154" s="19" t="str">
        <f>IF(AB154&lt;&gt;"",IF(NOT(ISNA(INDEX(os!A:A,MATCH(AB154,os!B:B,0)))),INDEX(os!A:A,MATCH(AB154,os!B:B,0)),"0"),"")</f>
        <v/>
      </c>
      <c r="AD154" s="20" t="s">
        <v>830</v>
      </c>
      <c r="AH154" s="93" t="str">
        <f>IF(NOT(ISNA(VLOOKUP(B:B,ResultsTargets!A:A,1,0))),"TRUE","")</f>
        <v>TRUE</v>
      </c>
      <c r="AI154" s="19" t="str">
        <f>IF(ISNA(VLOOKUP(C154,dim_techarea!A:B,2,FALSE)),"",VLOOKUP(C154,dim_techarea!A:B,2,FALSE))</f>
        <v>HTS_RECENT</v>
      </c>
      <c r="AJ154" s="19" t="str">
        <f>IF(ISNA(VLOOKUP(AI154,dim_techarea!B:C,2,FALSE)),"",VLOOKUP(AI154,dim_techarea!B:C,2,FALSE))</f>
        <v>twyHxdQVjMC</v>
      </c>
      <c r="AK154" s="19" t="str">
        <f>IF(ISNA(VLOOKUP(TRIM(G154),dim_targetsresults!A:B,2,FALSE)),"",VLOOKUP(TRIM(G154),dim_targetsresults!A:C,2,FALSE))</f>
        <v>MER Targets</v>
      </c>
      <c r="AL154" s="19" t="str">
        <f>IF(ISNA(VLOOKUP(AK154,dim_targetsresults!B:C,2,FALSE)),"",VLOOKUP(AK154,dim_targetsresults!B:C,2,FALSE))</f>
        <v>W8imnja2Owd</v>
      </c>
      <c r="AM154" s="19" t="str">
        <f>IF(ISNA(VLOOKUP(TRIM(D154),dim_numeratordenominator!A:B,2,FALSE)),"",VLOOKUP(TRIM(D154),dim_numeratordenominator!A:C,2,FALSE))</f>
        <v>Numerator</v>
      </c>
      <c r="AN154" s="19" t="str">
        <f>IF(ISNA(VLOOKUP(AM154,dim_numeratordenominator!B:C,2,FALSE)),"",VLOOKUP(AM154,dim_numeratordenominator!B:C,2,FALSE))</f>
        <v>Som9NRMQqV7</v>
      </c>
      <c r="AO154" s="19" t="str">
        <f>IF(ISNA(VLOOKUP(TRIM(E154),dim_supporttype!A:B,2,FALSE)),"",VLOOKUP(TRIM(E154),dim_supporttype!A:C,2,FALSE))</f>
        <v>DSD</v>
      </c>
      <c r="AP154" s="19" t="str">
        <f>IF(ISNA(VLOOKUP(AO154,dim_supporttype!B:C,2,FALSE)),"",VLOOKUP(AO154,dim_supporttype!B:C,2,FALSE))</f>
        <v>iM13vdNLWKb</v>
      </c>
      <c r="AQ154" s="19" t="str">
        <f>IF(ISNA(VLOOKUP(TRIM(F154),dim_disaggs!A:B,2,FALSE)),"No Disagg",VLOOKUP(TRIM(F154),dim_disaggs!A:B,2,FALSE))</f>
        <v>STI Clinic/Age/Sex/HIVStatus</v>
      </c>
      <c r="AR154" s="19" t="str">
        <f>IF(ISNA(VLOOKUP(AQ154,dim_disaggs!B:C,2,FALSE)),"",VLOOKUP(AQ154,dim_disaggs!B:C,2,FALSE))</f>
        <v>WGV3YTTqrZ3</v>
      </c>
      <c r="AU154" s="72" t="s">
        <v>755</v>
      </c>
      <c r="AV154" s="73" t="s">
        <v>755</v>
      </c>
      <c r="AX154" s="66" t="s">
        <v>755</v>
      </c>
      <c r="AY154" s="20" t="s">
        <v>25690</v>
      </c>
      <c r="AZ154" s="20" t="s">
        <v>25543</v>
      </c>
      <c r="BA154" s="105" t="str">
        <f t="shared" si="25"/>
        <v>Top Level Numerator</v>
      </c>
      <c r="BB154" s="20" t="str">
        <f t="shared" si="26"/>
        <v>PE5QVF0w4xj</v>
      </c>
      <c r="BE154" s="75" t="s">
        <v>755</v>
      </c>
      <c r="BF154" s="73" t="s">
        <v>755</v>
      </c>
      <c r="BG154" s="55" t="s">
        <v>755</v>
      </c>
      <c r="BH154" s="76" t="s">
        <v>755</v>
      </c>
      <c r="BI154" s="20" t="s">
        <v>755</v>
      </c>
      <c r="BJ154" s="20" t="s">
        <v>755</v>
      </c>
      <c r="BK154" s="55" t="s">
        <v>755</v>
      </c>
      <c r="BL154" s="71" t="s">
        <v>755</v>
      </c>
      <c r="BM154" s="77" t="s">
        <v>21473</v>
      </c>
      <c r="BN154" s="78" t="s">
        <v>21476</v>
      </c>
      <c r="BO154" s="77" t="s">
        <v>25670</v>
      </c>
      <c r="BP154" s="78" t="s">
        <v>25672</v>
      </c>
    </row>
    <row r="155" spans="1:68" ht="19" x14ac:dyDescent="0.25">
      <c r="A155" s="22" t="s">
        <v>95</v>
      </c>
      <c r="B155" s="20" t="s">
        <v>21509</v>
      </c>
      <c r="C155" s="22" t="s">
        <v>20490</v>
      </c>
      <c r="D155" s="22" t="s">
        <v>1</v>
      </c>
      <c r="E155" s="22" t="s">
        <v>78</v>
      </c>
      <c r="F155" s="22" t="s">
        <v>25384</v>
      </c>
      <c r="G155" s="22" t="s">
        <v>2442</v>
      </c>
      <c r="H155" s="22" t="s">
        <v>21388</v>
      </c>
      <c r="I155" s="19">
        <f t="shared" si="18"/>
        <v>47</v>
      </c>
      <c r="J155" s="20" t="s">
        <v>755</v>
      </c>
      <c r="K155" s="74" t="s">
        <v>25398</v>
      </c>
      <c r="L155" s="95" t="str">
        <f>IF(M155&lt;&gt;"",IF(NOT(ISNA(INDEX(cc!B:B,MATCH(M155,cc!A:A,0)))),INDEX(cc!B:B,MATCH(M155,cc!A:A,0)),"0"),"")</f>
        <v>Age (&lt;1-50+-uk, 12), Sex and HIV Status (Positive)</v>
      </c>
      <c r="M155" s="102" t="s">
        <v>20545</v>
      </c>
      <c r="N155" s="28" t="str">
        <f t="shared" si="19"/>
        <v xml:space="preserve"> TARGET</v>
      </c>
      <c r="O155" s="19" t="str">
        <f t="shared" si="20"/>
        <v>HTS_RECENT (N, TA, STI Clinic/Age/Sex/HIVStatus) TARGET: HIV recency test</v>
      </c>
      <c r="P155" s="19" t="str">
        <f t="shared" si="21"/>
        <v>HTS_RECENT (N, TA, STI Clinic/Age/Sex/HIVStatus) TARGET: HIV recency test</v>
      </c>
      <c r="Q155" s="19" t="str">
        <f t="shared" si="22"/>
        <v>HTS_RECENT (N, TA, STI/Age/Sex/RTRI/HIV) TARGET</v>
      </c>
      <c r="R155" s="19" t="str">
        <f t="shared" si="23"/>
        <v>HTS_RECENT_N_TA_STI_Age_Sex_RTRI_HIV_TARGET</v>
      </c>
      <c r="S155" s="19" t="str">
        <f t="shared" si="24"/>
        <v>HTS_RECENT_N_TA_STI_Age_Sex_RTRI_HIV_TARGET</v>
      </c>
      <c r="T155" s="19" t="b">
        <f>NOT(ISNA(VLOOKUP(B155,dbcodes!A:B,2,FALSE)))</f>
        <v>0</v>
      </c>
      <c r="U155" s="19" t="str">
        <f>IF(ISNA(VLOOKUP(B155,dbcodes!A:B,2,FALSE)),des!R2239,VLOOKUP(B155,dbcodes!A:B,2,FALSE))</f>
        <v>VMMC_AE_N_TA_NARRATIVE_TARGET</v>
      </c>
      <c r="W155" s="107" t="str">
        <f>IF(ISNA(VLOOKUP(C155,descriptions!A:B,2,FALSE)),des!V2227,IF(G155=" TARGET","Target ","")&amp;VLOOKUP(C155,descriptions!A:B,2,FALSE))</f>
        <v>Target Number of newly diagnosed HIV-positive persons aged greater than or equal to &gt;_ 15yrs with a test for recent infection result during the reporting period</v>
      </c>
      <c r="X155" s="20" t="s">
        <v>4</v>
      </c>
      <c r="Y155" s="20" t="s">
        <v>831</v>
      </c>
      <c r="Z155" s="20" t="s">
        <v>836</v>
      </c>
      <c r="AA155" s="20" t="s">
        <v>102</v>
      </c>
      <c r="AB155" s="20" t="s">
        <v>755</v>
      </c>
      <c r="AC155" s="19" t="str">
        <f>IF(AB155&lt;&gt;"",IF(NOT(ISNA(INDEX(os!A:A,MATCH(AB155,os!B:B,0)))),INDEX(os!A:A,MATCH(AB155,os!B:B,0)),"0"),"")</f>
        <v/>
      </c>
      <c r="AD155" s="20" t="s">
        <v>830</v>
      </c>
      <c r="AH155" s="93" t="str">
        <f>IF(NOT(ISNA(VLOOKUP(B:B,ResultsTargets!A:A,1,0))),"TRUE","")</f>
        <v>TRUE</v>
      </c>
      <c r="AI155" s="19" t="str">
        <f>IF(ISNA(VLOOKUP(C155,dim_techarea!A:B,2,FALSE)),"",VLOOKUP(C155,dim_techarea!A:B,2,FALSE))</f>
        <v>HTS_RECENT</v>
      </c>
      <c r="AJ155" s="19" t="str">
        <f>IF(ISNA(VLOOKUP(AI155,dim_techarea!B:C,2,FALSE)),"",VLOOKUP(AI155,dim_techarea!B:C,2,FALSE))</f>
        <v>twyHxdQVjMC</v>
      </c>
      <c r="AK155" s="19" t="str">
        <f>IF(ISNA(VLOOKUP(TRIM(G155),dim_targetsresults!A:B,2,FALSE)),"",VLOOKUP(TRIM(G155),dim_targetsresults!A:C,2,FALSE))</f>
        <v>MER Targets</v>
      </c>
      <c r="AL155" s="19" t="str">
        <f>IF(ISNA(VLOOKUP(AK155,dim_targetsresults!B:C,2,FALSE)),"",VLOOKUP(AK155,dim_targetsresults!B:C,2,FALSE))</f>
        <v>W8imnja2Owd</v>
      </c>
      <c r="AM155" s="19" t="str">
        <f>IF(ISNA(VLOOKUP(TRIM(D155),dim_numeratordenominator!A:B,2,FALSE)),"",VLOOKUP(TRIM(D155),dim_numeratordenominator!A:C,2,FALSE))</f>
        <v>Numerator</v>
      </c>
      <c r="AN155" s="19" t="str">
        <f>IF(ISNA(VLOOKUP(AM155,dim_numeratordenominator!B:C,2,FALSE)),"",VLOOKUP(AM155,dim_numeratordenominator!B:C,2,FALSE))</f>
        <v>Som9NRMQqV7</v>
      </c>
      <c r="AO155" s="19" t="str">
        <f>IF(ISNA(VLOOKUP(TRIM(E155),dim_supporttype!A:B,2,FALSE)),"",VLOOKUP(TRIM(E155),dim_supporttype!A:C,2,FALSE))</f>
        <v>TA</v>
      </c>
      <c r="AP155" s="19" t="str">
        <f>IF(ISNA(VLOOKUP(AO155,dim_supporttype!B:C,2,FALSE)),"",VLOOKUP(AO155,dim_supporttype!B:C,2,FALSE))</f>
        <v>cRAGKdWIDn4</v>
      </c>
      <c r="AQ155" s="19" t="str">
        <f>IF(ISNA(VLOOKUP(TRIM(F155),dim_disaggs!A:B,2,FALSE)),"No Disagg",VLOOKUP(TRIM(F155),dim_disaggs!A:B,2,FALSE))</f>
        <v>STI Clinic/Age/Sex/HIVStatus</v>
      </c>
      <c r="AR155" s="19" t="str">
        <f>IF(ISNA(VLOOKUP(AQ155,dim_disaggs!B:C,2,FALSE)),"",VLOOKUP(AQ155,dim_disaggs!B:C,2,FALSE))</f>
        <v>WGV3YTTqrZ3</v>
      </c>
      <c r="AU155" s="72" t="s">
        <v>755</v>
      </c>
      <c r="AV155" s="73" t="s">
        <v>755</v>
      </c>
      <c r="AX155" s="66" t="s">
        <v>755</v>
      </c>
      <c r="AY155" s="20" t="s">
        <v>25690</v>
      </c>
      <c r="AZ155" s="20" t="s">
        <v>25543</v>
      </c>
      <c r="BA155" s="105" t="str">
        <f t="shared" si="25"/>
        <v>Top Level Numerator</v>
      </c>
      <c r="BB155" s="20" t="str">
        <f t="shared" si="26"/>
        <v>PE5QVF0w4xj</v>
      </c>
      <c r="BE155" s="75" t="s">
        <v>755</v>
      </c>
      <c r="BF155" s="73" t="s">
        <v>755</v>
      </c>
      <c r="BG155" s="55" t="s">
        <v>755</v>
      </c>
      <c r="BH155" s="76" t="s">
        <v>755</v>
      </c>
      <c r="BI155" s="20" t="s">
        <v>755</v>
      </c>
      <c r="BJ155" s="20" t="s">
        <v>755</v>
      </c>
      <c r="BK155" s="55" t="s">
        <v>755</v>
      </c>
      <c r="BL155" s="71" t="s">
        <v>755</v>
      </c>
      <c r="BM155" s="77" t="s">
        <v>21473</v>
      </c>
      <c r="BN155" s="78" t="s">
        <v>21476</v>
      </c>
      <c r="BO155" s="77" t="s">
        <v>25670</v>
      </c>
      <c r="BP155" s="78" t="s">
        <v>25672</v>
      </c>
    </row>
    <row r="156" spans="1:68" ht="19" x14ac:dyDescent="0.25">
      <c r="A156" s="22" t="s">
        <v>95</v>
      </c>
      <c r="B156" s="20" t="s">
        <v>21510</v>
      </c>
      <c r="C156" s="22" t="s">
        <v>20490</v>
      </c>
      <c r="D156" s="22" t="s">
        <v>1</v>
      </c>
      <c r="E156" s="22" t="s">
        <v>77</v>
      </c>
      <c r="F156" s="22" t="s">
        <v>25385</v>
      </c>
      <c r="G156" s="22" t="s">
        <v>2442</v>
      </c>
      <c r="H156" s="22" t="s">
        <v>21389</v>
      </c>
      <c r="I156" s="19">
        <f t="shared" si="18"/>
        <v>47</v>
      </c>
      <c r="J156" s="20" t="s">
        <v>755</v>
      </c>
      <c r="K156" s="74" t="s">
        <v>25398</v>
      </c>
      <c r="L156" s="95" t="str">
        <f>IF(M156&lt;&gt;"",IF(NOT(ISNA(INDEX(cc!B:B,MATCH(M156,cc!A:A,0)))),INDEX(cc!B:B,MATCH(M156,cc!A:A,0)),"0"),"")</f>
        <v>Age (&lt;1-50+-uk, 12), Sex and HIV Status (Positive)</v>
      </c>
      <c r="M156" s="102" t="s">
        <v>20545</v>
      </c>
      <c r="N156" s="28" t="str">
        <f t="shared" si="19"/>
        <v xml:space="preserve"> TARGET</v>
      </c>
      <c r="O156" s="19" t="str">
        <f t="shared" si="20"/>
        <v>HTS_RECENT (N, DSD, TBClinic/Age/Sex/HIVStatus) TARGET: HIV recency test</v>
      </c>
      <c r="P156" s="19" t="str">
        <f t="shared" si="21"/>
        <v>HTS_RECENT (N, DSD, TBClinic/Age/Sex/HIVStatus) TARGET: HIV recency test</v>
      </c>
      <c r="Q156" s="19" t="str">
        <f t="shared" si="22"/>
        <v>HTS_RECENT (N, DSD, TB/Age/Sex/RTRI/HIV) TARGET</v>
      </c>
      <c r="R156" s="19" t="str">
        <f t="shared" si="23"/>
        <v>HTS_RECENT_N_DSD_TB_Age_Sex_RTRI_HIV_TARGET</v>
      </c>
      <c r="S156" s="19" t="str">
        <f t="shared" si="24"/>
        <v>HTS_RECENT_N_DSD_TB_Age_Sex_RTRI_HIV_TARGET</v>
      </c>
      <c r="T156" s="19" t="b">
        <f>NOT(ISNA(VLOOKUP(B156,dbcodes!A:B,2,FALSE)))</f>
        <v>0</v>
      </c>
      <c r="U156" s="19" t="str">
        <f>IF(ISNA(VLOOKUP(B156,dbcodes!A:B,2,FALSE)),des!R2240,VLOOKUP(B156,dbcodes!A:B,2,FALSE))</f>
        <v>VMMC_CIRC_N_DSD_Age</v>
      </c>
      <c r="W156" s="107" t="str">
        <f>IF(ISNA(VLOOKUP(C156,descriptions!A:B,2,FALSE)),des!V2228,IF(G156=" TARGET","Target ","")&amp;VLOOKUP(C156,descriptions!A:B,2,FALSE))</f>
        <v>Target Number of newly diagnosed HIV-positive persons aged greater than or equal to &gt;_ 15yrs with a test for recent infection result during the reporting period</v>
      </c>
      <c r="X156" s="20" t="s">
        <v>4</v>
      </c>
      <c r="Y156" s="20" t="s">
        <v>831</v>
      </c>
      <c r="Z156" s="20" t="s">
        <v>836</v>
      </c>
      <c r="AA156" s="20" t="s">
        <v>102</v>
      </c>
      <c r="AB156" s="20" t="s">
        <v>755</v>
      </c>
      <c r="AC156" s="19" t="str">
        <f>IF(AB156&lt;&gt;"",IF(NOT(ISNA(INDEX(os!A:A,MATCH(AB156,os!B:B,0)))),INDEX(os!A:A,MATCH(AB156,os!B:B,0)),"0"),"")</f>
        <v/>
      </c>
      <c r="AD156" s="20" t="s">
        <v>830</v>
      </c>
      <c r="AH156" s="93" t="str">
        <f>IF(NOT(ISNA(VLOOKUP(B:B,ResultsTargets!A:A,1,0))),"TRUE","")</f>
        <v>TRUE</v>
      </c>
      <c r="AI156" s="19" t="str">
        <f>IF(ISNA(VLOOKUP(C156,dim_techarea!A:B,2,FALSE)),"",VLOOKUP(C156,dim_techarea!A:B,2,FALSE))</f>
        <v>HTS_RECENT</v>
      </c>
      <c r="AJ156" s="19" t="str">
        <f>IF(ISNA(VLOOKUP(AI156,dim_techarea!B:C,2,FALSE)),"",VLOOKUP(AI156,dim_techarea!B:C,2,FALSE))</f>
        <v>twyHxdQVjMC</v>
      </c>
      <c r="AK156" s="19" t="str">
        <f>IF(ISNA(VLOOKUP(TRIM(G156),dim_targetsresults!A:B,2,FALSE)),"",VLOOKUP(TRIM(G156),dim_targetsresults!A:C,2,FALSE))</f>
        <v>MER Targets</v>
      </c>
      <c r="AL156" s="19" t="str">
        <f>IF(ISNA(VLOOKUP(AK156,dim_targetsresults!B:C,2,FALSE)),"",VLOOKUP(AK156,dim_targetsresults!B:C,2,FALSE))</f>
        <v>W8imnja2Owd</v>
      </c>
      <c r="AM156" s="19" t="str">
        <f>IF(ISNA(VLOOKUP(TRIM(D156),dim_numeratordenominator!A:B,2,FALSE)),"",VLOOKUP(TRIM(D156),dim_numeratordenominator!A:C,2,FALSE))</f>
        <v>Numerator</v>
      </c>
      <c r="AN156" s="19" t="str">
        <f>IF(ISNA(VLOOKUP(AM156,dim_numeratordenominator!B:C,2,FALSE)),"",VLOOKUP(AM156,dim_numeratordenominator!B:C,2,FALSE))</f>
        <v>Som9NRMQqV7</v>
      </c>
      <c r="AO156" s="19" t="str">
        <f>IF(ISNA(VLOOKUP(TRIM(E156),dim_supporttype!A:B,2,FALSE)),"",VLOOKUP(TRIM(E156),dim_supporttype!A:C,2,FALSE))</f>
        <v>DSD</v>
      </c>
      <c r="AP156" s="19" t="str">
        <f>IF(ISNA(VLOOKUP(AO156,dim_supporttype!B:C,2,FALSE)),"",VLOOKUP(AO156,dim_supporttype!B:C,2,FALSE))</f>
        <v>iM13vdNLWKb</v>
      </c>
      <c r="AQ156" s="19" t="str">
        <f>IF(ISNA(VLOOKUP(TRIM(F156),dim_disaggs!A:B,2,FALSE)),"No Disagg",VLOOKUP(TRIM(F156),dim_disaggs!A:B,2,FALSE))</f>
        <v>TBClinic/Age/Sex/HIVStatus</v>
      </c>
      <c r="AR156" s="19" t="str">
        <f>IF(ISNA(VLOOKUP(AQ156,dim_disaggs!B:C,2,FALSE)),"",VLOOKUP(AQ156,dim_disaggs!B:C,2,FALSE))</f>
        <v>PcsTdqSq0Id</v>
      </c>
      <c r="AU156" s="72" t="s">
        <v>755</v>
      </c>
      <c r="AV156" s="73" t="s">
        <v>755</v>
      </c>
      <c r="AX156" s="66" t="s">
        <v>755</v>
      </c>
      <c r="AY156" s="20" t="s">
        <v>25693</v>
      </c>
      <c r="AZ156" s="20" t="s">
        <v>25547</v>
      </c>
      <c r="BA156" s="105" t="str">
        <f t="shared" si="25"/>
        <v>Top Level Numerator</v>
      </c>
      <c r="BB156" s="20" t="str">
        <f t="shared" si="26"/>
        <v>PE5QVF0w4xj</v>
      </c>
      <c r="BE156" s="75" t="s">
        <v>755</v>
      </c>
      <c r="BF156" s="73" t="s">
        <v>755</v>
      </c>
      <c r="BG156" s="55" t="s">
        <v>755</v>
      </c>
      <c r="BH156" s="76" t="s">
        <v>755</v>
      </c>
      <c r="BI156" s="20" t="s">
        <v>755</v>
      </c>
      <c r="BJ156" s="20" t="s">
        <v>755</v>
      </c>
      <c r="BK156" s="55" t="s">
        <v>755</v>
      </c>
      <c r="BL156" s="71" t="s">
        <v>755</v>
      </c>
      <c r="BM156" s="77" t="s">
        <v>21473</v>
      </c>
      <c r="BN156" s="78" t="s">
        <v>21476</v>
      </c>
      <c r="BO156" s="77" t="s">
        <v>25670</v>
      </c>
      <c r="BP156" s="78" t="s">
        <v>25672</v>
      </c>
    </row>
    <row r="157" spans="1:68" ht="19" x14ac:dyDescent="0.25">
      <c r="A157" s="22" t="s">
        <v>95</v>
      </c>
      <c r="B157" s="20" t="s">
        <v>21511</v>
      </c>
      <c r="C157" s="22" t="s">
        <v>20490</v>
      </c>
      <c r="D157" s="22" t="s">
        <v>1</v>
      </c>
      <c r="E157" s="22" t="s">
        <v>78</v>
      </c>
      <c r="F157" s="22" t="s">
        <v>25385</v>
      </c>
      <c r="G157" s="22" t="s">
        <v>2442</v>
      </c>
      <c r="H157" s="22" t="s">
        <v>21389</v>
      </c>
      <c r="I157" s="19">
        <f t="shared" si="18"/>
        <v>46</v>
      </c>
      <c r="J157" s="20" t="s">
        <v>755</v>
      </c>
      <c r="K157" s="74" t="s">
        <v>25398</v>
      </c>
      <c r="L157" s="95" t="str">
        <f>IF(M157&lt;&gt;"",IF(NOT(ISNA(INDEX(cc!B:B,MATCH(M157,cc!A:A,0)))),INDEX(cc!B:B,MATCH(M157,cc!A:A,0)),"0"),"")</f>
        <v>Age (&lt;1-50+-uk, 12), Sex and HIV Status (Positive)</v>
      </c>
      <c r="M157" s="102" t="s">
        <v>20545</v>
      </c>
      <c r="N157" s="28" t="str">
        <f t="shared" si="19"/>
        <v xml:space="preserve"> TARGET</v>
      </c>
      <c r="O157" s="19" t="str">
        <f t="shared" si="20"/>
        <v>HTS_RECENT (N, TA, TBClinic/Age/Sex/HIVStatus) TARGET: HIV recency test</v>
      </c>
      <c r="P157" s="19" t="str">
        <f t="shared" si="21"/>
        <v>HTS_RECENT (N, TA, TBClinic/Age/Sex/HIVStatus) TARGET: HIV recency test</v>
      </c>
      <c r="Q157" s="19" t="str">
        <f t="shared" si="22"/>
        <v>HTS_RECENT (N, TA, TB/Age/Sex/RTRI/HIV) TARGET</v>
      </c>
      <c r="R157" s="19" t="str">
        <f t="shared" si="23"/>
        <v>HTS_RECENT_N_TA_TB_Age_Sex_RTRI_HIV_TARGET</v>
      </c>
      <c r="S157" s="19" t="str">
        <f t="shared" si="24"/>
        <v>HTS_RECENT_N_TA_TB_Age_Sex_RTRI_HIV_TARGET</v>
      </c>
      <c r="T157" s="19" t="b">
        <f>NOT(ISNA(VLOOKUP(B157,dbcodes!A:B,2,FALSE)))</f>
        <v>0</v>
      </c>
      <c r="U157" s="19" t="str">
        <f>IF(ISNA(VLOOKUP(B157,dbcodes!A:B,2,FALSE)),des!R2241,VLOOKUP(B157,dbcodes!A:B,2,FALSE))</f>
        <v>VMMC_CIRC_N_DSD_Age_v2</v>
      </c>
      <c r="W157" s="107" t="str">
        <f>IF(ISNA(VLOOKUP(C157,descriptions!A:B,2,FALSE)),des!V2229,IF(G157=" TARGET","Target ","")&amp;VLOOKUP(C157,descriptions!A:B,2,FALSE))</f>
        <v>Target Number of newly diagnosed HIV-positive persons aged greater than or equal to &gt;_ 15yrs with a test for recent infection result during the reporting period</v>
      </c>
      <c r="X157" s="20" t="s">
        <v>4</v>
      </c>
      <c r="Y157" s="20" t="s">
        <v>831</v>
      </c>
      <c r="Z157" s="20" t="s">
        <v>836</v>
      </c>
      <c r="AA157" s="20" t="s">
        <v>102</v>
      </c>
      <c r="AB157" s="20" t="s">
        <v>755</v>
      </c>
      <c r="AC157" s="19" t="str">
        <f>IF(AB157&lt;&gt;"",IF(NOT(ISNA(INDEX(os!A:A,MATCH(AB157,os!B:B,0)))),INDEX(os!A:A,MATCH(AB157,os!B:B,0)),"0"),"")</f>
        <v/>
      </c>
      <c r="AD157" s="20" t="s">
        <v>830</v>
      </c>
      <c r="AH157" s="93" t="str">
        <f>IF(NOT(ISNA(VLOOKUP(B:B,ResultsTargets!A:A,1,0))),"TRUE","")</f>
        <v>TRUE</v>
      </c>
      <c r="AI157" s="19" t="str">
        <f>IF(ISNA(VLOOKUP(C157,dim_techarea!A:B,2,FALSE)),"",VLOOKUP(C157,dim_techarea!A:B,2,FALSE))</f>
        <v>HTS_RECENT</v>
      </c>
      <c r="AJ157" s="19" t="str">
        <f>IF(ISNA(VLOOKUP(AI157,dim_techarea!B:C,2,FALSE)),"",VLOOKUP(AI157,dim_techarea!B:C,2,FALSE))</f>
        <v>twyHxdQVjMC</v>
      </c>
      <c r="AK157" s="19" t="str">
        <f>IF(ISNA(VLOOKUP(TRIM(G157),dim_targetsresults!A:B,2,FALSE)),"",VLOOKUP(TRIM(G157),dim_targetsresults!A:C,2,FALSE))</f>
        <v>MER Targets</v>
      </c>
      <c r="AL157" s="19" t="str">
        <f>IF(ISNA(VLOOKUP(AK157,dim_targetsresults!B:C,2,FALSE)),"",VLOOKUP(AK157,dim_targetsresults!B:C,2,FALSE))</f>
        <v>W8imnja2Owd</v>
      </c>
      <c r="AM157" s="19" t="str">
        <f>IF(ISNA(VLOOKUP(TRIM(D157),dim_numeratordenominator!A:B,2,FALSE)),"",VLOOKUP(TRIM(D157),dim_numeratordenominator!A:C,2,FALSE))</f>
        <v>Numerator</v>
      </c>
      <c r="AN157" s="19" t="str">
        <f>IF(ISNA(VLOOKUP(AM157,dim_numeratordenominator!B:C,2,FALSE)),"",VLOOKUP(AM157,dim_numeratordenominator!B:C,2,FALSE))</f>
        <v>Som9NRMQqV7</v>
      </c>
      <c r="AO157" s="19" t="str">
        <f>IF(ISNA(VLOOKUP(TRIM(E157),dim_supporttype!A:B,2,FALSE)),"",VLOOKUP(TRIM(E157),dim_supporttype!A:C,2,FALSE))</f>
        <v>TA</v>
      </c>
      <c r="AP157" s="19" t="str">
        <f>IF(ISNA(VLOOKUP(AO157,dim_supporttype!B:C,2,FALSE)),"",VLOOKUP(AO157,dim_supporttype!B:C,2,FALSE))</f>
        <v>cRAGKdWIDn4</v>
      </c>
      <c r="AQ157" s="19" t="str">
        <f>IF(ISNA(VLOOKUP(TRIM(F157),dim_disaggs!A:B,2,FALSE)),"No Disagg",VLOOKUP(TRIM(F157),dim_disaggs!A:B,2,FALSE))</f>
        <v>TBClinic/Age/Sex/HIVStatus</v>
      </c>
      <c r="AR157" s="19" t="str">
        <f>IF(ISNA(VLOOKUP(AQ157,dim_disaggs!B:C,2,FALSE)),"",VLOOKUP(AQ157,dim_disaggs!B:C,2,FALSE))</f>
        <v>PcsTdqSq0Id</v>
      </c>
      <c r="AU157" s="72" t="s">
        <v>755</v>
      </c>
      <c r="AV157" s="73" t="s">
        <v>755</v>
      </c>
      <c r="AX157" s="66" t="s">
        <v>755</v>
      </c>
      <c r="AY157" s="20" t="s">
        <v>25693</v>
      </c>
      <c r="AZ157" s="20" t="s">
        <v>25547</v>
      </c>
      <c r="BA157" s="105" t="str">
        <f t="shared" si="25"/>
        <v>Top Level Numerator</v>
      </c>
      <c r="BB157" s="20" t="str">
        <f t="shared" si="26"/>
        <v>PE5QVF0w4xj</v>
      </c>
      <c r="BE157" s="75" t="s">
        <v>755</v>
      </c>
      <c r="BF157" s="73" t="s">
        <v>755</v>
      </c>
      <c r="BG157" s="55" t="s">
        <v>755</v>
      </c>
      <c r="BH157" s="76" t="s">
        <v>755</v>
      </c>
      <c r="BI157" s="20" t="s">
        <v>755</v>
      </c>
      <c r="BJ157" s="20" t="s">
        <v>755</v>
      </c>
      <c r="BK157" s="55" t="s">
        <v>755</v>
      </c>
      <c r="BL157" s="71" t="s">
        <v>755</v>
      </c>
      <c r="BM157" s="77" t="s">
        <v>21473</v>
      </c>
      <c r="BN157" s="78" t="s">
        <v>21476</v>
      </c>
      <c r="BO157" s="77" t="s">
        <v>25670</v>
      </c>
      <c r="BP157" s="78" t="s">
        <v>25672</v>
      </c>
    </row>
    <row r="158" spans="1:68" ht="19" x14ac:dyDescent="0.25">
      <c r="A158" s="22" t="s">
        <v>95</v>
      </c>
      <c r="B158" s="20" t="s">
        <v>21512</v>
      </c>
      <c r="C158" s="22" t="s">
        <v>20490</v>
      </c>
      <c r="D158" s="22" t="s">
        <v>1</v>
      </c>
      <c r="E158" s="22" t="s">
        <v>77</v>
      </c>
      <c r="F158" s="22" t="s">
        <v>25386</v>
      </c>
      <c r="G158" s="22" t="s">
        <v>2442</v>
      </c>
      <c r="H158" s="22" t="s">
        <v>21391</v>
      </c>
      <c r="I158" s="19">
        <f t="shared" si="18"/>
        <v>48</v>
      </c>
      <c r="J158" s="20" t="s">
        <v>755</v>
      </c>
      <c r="K158" s="74" t="s">
        <v>25398</v>
      </c>
      <c r="L158" s="95" t="str">
        <f>IF(M158&lt;&gt;"",IF(NOT(ISNA(INDEX(cc!B:B,MATCH(M158,cc!A:A,0)))),INDEX(cc!B:B,MATCH(M158,cc!A:A,0)),"0"),"")</f>
        <v>Age (&lt;1-50+-uk, 12), Sex and HIV Status (Positive)</v>
      </c>
      <c r="M158" s="102" t="s">
        <v>20545</v>
      </c>
      <c r="N158" s="28" t="str">
        <f t="shared" si="19"/>
        <v xml:space="preserve"> TARGET</v>
      </c>
      <c r="O158" s="19" t="str">
        <f t="shared" si="20"/>
        <v>HTS_RECENT (N, DSD, VCT/Age/Sex/HIVStatus) TARGET: HIV recency test</v>
      </c>
      <c r="P158" s="19" t="str">
        <f t="shared" si="21"/>
        <v>HTS_RECENT (N, DSD, VCT/Age/Sex/HIVStatus) TARGET: HIV recency test</v>
      </c>
      <c r="Q158" s="19" t="str">
        <f t="shared" si="22"/>
        <v>HTS_RECENT (N, DSD, VCT/Age/Sex/RTRI/HIV) TARGET</v>
      </c>
      <c r="R158" s="19" t="str">
        <f t="shared" si="23"/>
        <v>HTS_RECENT_N_DSD_VCT_Age_Sex_RTRI_HIV_TARGET</v>
      </c>
      <c r="S158" s="19" t="str">
        <f t="shared" si="24"/>
        <v>HTS_RECENT_N_DSD_VCT_Age_Sex_RTRI_HIV_TARGET</v>
      </c>
      <c r="T158" s="19" t="b">
        <f>NOT(ISNA(VLOOKUP(B158,dbcodes!A:B,2,FALSE)))</f>
        <v>0</v>
      </c>
      <c r="U158" s="19" t="str">
        <f>IF(ISNA(VLOOKUP(B158,dbcodes!A:B,2,FALSE)),des!R2242,VLOOKUP(B158,dbcodes!A:B,2,FALSE))</f>
        <v>VMMC_CIRC_N_TA_Age</v>
      </c>
      <c r="W158" s="107" t="str">
        <f>IF(ISNA(VLOOKUP(C158,descriptions!A:B,2,FALSE)),des!V2230,IF(G158=" TARGET","Target ","")&amp;VLOOKUP(C158,descriptions!A:B,2,FALSE))</f>
        <v>Target Number of newly diagnosed HIV-positive persons aged greater than or equal to &gt;_ 15yrs with a test for recent infection result during the reporting period</v>
      </c>
      <c r="X158" s="20" t="s">
        <v>4</v>
      </c>
      <c r="Y158" s="20" t="s">
        <v>831</v>
      </c>
      <c r="Z158" s="20" t="s">
        <v>836</v>
      </c>
      <c r="AA158" s="20" t="s">
        <v>102</v>
      </c>
      <c r="AB158" s="20" t="s">
        <v>755</v>
      </c>
      <c r="AC158" s="19" t="str">
        <f>IF(AB158&lt;&gt;"",IF(NOT(ISNA(INDEX(os!A:A,MATCH(AB158,os!B:B,0)))),INDEX(os!A:A,MATCH(AB158,os!B:B,0)),"0"),"")</f>
        <v/>
      </c>
      <c r="AD158" s="20" t="s">
        <v>830</v>
      </c>
      <c r="AH158" s="93" t="str">
        <f>IF(NOT(ISNA(VLOOKUP(B:B,ResultsTargets!A:A,1,0))),"TRUE","")</f>
        <v>TRUE</v>
      </c>
      <c r="AI158" s="19" t="str">
        <f>IF(ISNA(VLOOKUP(C158,dim_techarea!A:B,2,FALSE)),"",VLOOKUP(C158,dim_techarea!A:B,2,FALSE))</f>
        <v>HTS_RECENT</v>
      </c>
      <c r="AJ158" s="19" t="str">
        <f>IF(ISNA(VLOOKUP(AI158,dim_techarea!B:C,2,FALSE)),"",VLOOKUP(AI158,dim_techarea!B:C,2,FALSE))</f>
        <v>twyHxdQVjMC</v>
      </c>
      <c r="AK158" s="19" t="str">
        <f>IF(ISNA(VLOOKUP(TRIM(G158),dim_targetsresults!A:B,2,FALSE)),"",VLOOKUP(TRIM(G158),dim_targetsresults!A:C,2,FALSE))</f>
        <v>MER Targets</v>
      </c>
      <c r="AL158" s="19" t="str">
        <f>IF(ISNA(VLOOKUP(AK158,dim_targetsresults!B:C,2,FALSE)),"",VLOOKUP(AK158,dim_targetsresults!B:C,2,FALSE))</f>
        <v>W8imnja2Owd</v>
      </c>
      <c r="AM158" s="19" t="str">
        <f>IF(ISNA(VLOOKUP(TRIM(D158),dim_numeratordenominator!A:B,2,FALSE)),"",VLOOKUP(TRIM(D158),dim_numeratordenominator!A:C,2,FALSE))</f>
        <v>Numerator</v>
      </c>
      <c r="AN158" s="19" t="str">
        <f>IF(ISNA(VLOOKUP(AM158,dim_numeratordenominator!B:C,2,FALSE)),"",VLOOKUP(AM158,dim_numeratordenominator!B:C,2,FALSE))</f>
        <v>Som9NRMQqV7</v>
      </c>
      <c r="AO158" s="19" t="str">
        <f>IF(ISNA(VLOOKUP(TRIM(E158),dim_supporttype!A:B,2,FALSE)),"",VLOOKUP(TRIM(E158),dim_supporttype!A:C,2,FALSE))</f>
        <v>DSD</v>
      </c>
      <c r="AP158" s="19" t="str">
        <f>IF(ISNA(VLOOKUP(AO158,dim_supporttype!B:C,2,FALSE)),"",VLOOKUP(AO158,dim_supporttype!B:C,2,FALSE))</f>
        <v>iM13vdNLWKb</v>
      </c>
      <c r="AQ158" s="19" t="str">
        <f>IF(ISNA(VLOOKUP(TRIM(F158),dim_disaggs!A:B,2,FALSE)),"No Disagg",VLOOKUP(TRIM(F158),dim_disaggs!A:B,2,FALSE))</f>
        <v>VCT/Age/Sex/HIVStatus</v>
      </c>
      <c r="AR158" s="19" t="str">
        <f>IF(ISNA(VLOOKUP(AQ158,dim_disaggs!B:C,2,FALSE)),"",VLOOKUP(AQ158,dim_disaggs!B:C,2,FALSE))</f>
        <v>vYZLPZAuv8A</v>
      </c>
      <c r="AU158" s="72" t="s">
        <v>755</v>
      </c>
      <c r="AV158" s="73" t="s">
        <v>755</v>
      </c>
      <c r="AX158" s="66" t="s">
        <v>755</v>
      </c>
      <c r="AY158" s="20" t="s">
        <v>25691</v>
      </c>
      <c r="AZ158" s="20" t="s">
        <v>25544</v>
      </c>
      <c r="BA158" s="105" t="str">
        <f t="shared" si="25"/>
        <v>Top Level Numerator</v>
      </c>
      <c r="BB158" s="20" t="str">
        <f t="shared" si="26"/>
        <v>PE5QVF0w4xj</v>
      </c>
      <c r="BE158" s="75" t="s">
        <v>755</v>
      </c>
      <c r="BF158" s="73" t="s">
        <v>755</v>
      </c>
      <c r="BG158" s="55" t="s">
        <v>755</v>
      </c>
      <c r="BH158" s="76" t="s">
        <v>755</v>
      </c>
      <c r="BI158" s="20" t="s">
        <v>755</v>
      </c>
      <c r="BJ158" s="20" t="s">
        <v>755</v>
      </c>
      <c r="BK158" s="55" t="s">
        <v>755</v>
      </c>
      <c r="BL158" s="71" t="s">
        <v>755</v>
      </c>
      <c r="BM158" s="77" t="s">
        <v>21473</v>
      </c>
      <c r="BN158" s="78" t="s">
        <v>21476</v>
      </c>
      <c r="BO158" s="77" t="s">
        <v>25670</v>
      </c>
      <c r="BP158" s="78" t="s">
        <v>25672</v>
      </c>
    </row>
    <row r="159" spans="1:68" ht="19" x14ac:dyDescent="0.25">
      <c r="A159" s="22" t="s">
        <v>95</v>
      </c>
      <c r="B159" s="20" t="s">
        <v>21513</v>
      </c>
      <c r="C159" s="22" t="s">
        <v>20490</v>
      </c>
      <c r="D159" s="22" t="s">
        <v>1</v>
      </c>
      <c r="E159" s="22" t="s">
        <v>78</v>
      </c>
      <c r="F159" s="22" t="s">
        <v>25386</v>
      </c>
      <c r="G159" s="22" t="s">
        <v>2442</v>
      </c>
      <c r="H159" s="22" t="s">
        <v>21391</v>
      </c>
      <c r="I159" s="19">
        <f t="shared" si="18"/>
        <v>47</v>
      </c>
      <c r="J159" s="20" t="s">
        <v>755</v>
      </c>
      <c r="K159" s="74" t="s">
        <v>25398</v>
      </c>
      <c r="L159" s="95" t="str">
        <f>IF(M159&lt;&gt;"",IF(NOT(ISNA(INDEX(cc!B:B,MATCH(M159,cc!A:A,0)))),INDEX(cc!B:B,MATCH(M159,cc!A:A,0)),"0"),"")</f>
        <v>Age (&lt;1-50+-uk, 12), Sex and HIV Status (Positive)</v>
      </c>
      <c r="M159" s="102" t="s">
        <v>20545</v>
      </c>
      <c r="N159" s="28" t="str">
        <f t="shared" si="19"/>
        <v xml:space="preserve"> TARGET</v>
      </c>
      <c r="O159" s="19" t="str">
        <f t="shared" si="20"/>
        <v>HTS_RECENT (N, TA, VCT/Age/Sex/HIVStatus) TARGET: HIV recency test</v>
      </c>
      <c r="P159" s="19" t="str">
        <f t="shared" si="21"/>
        <v>HTS_RECENT (N, TA, VCT/Age/Sex/HIVStatus) TARGET: HIV recency test</v>
      </c>
      <c r="Q159" s="19" t="str">
        <f t="shared" si="22"/>
        <v>HTS_RECENT (N, TA, VCT/Age/Sex/RTRI/HIV) TARGET</v>
      </c>
      <c r="R159" s="19" t="str">
        <f t="shared" si="23"/>
        <v>HTS_RECENT_N_TA_VCT_Age_Sex_RTRI_HIV_TARGET</v>
      </c>
      <c r="S159" s="19" t="str">
        <f t="shared" si="24"/>
        <v>HTS_RECENT_N_TA_VCT_Age_Sex_RTRI_HIV_TARGET</v>
      </c>
      <c r="T159" s="19" t="b">
        <f>NOT(ISNA(VLOOKUP(B159,dbcodes!A:B,2,FALSE)))</f>
        <v>0</v>
      </c>
      <c r="U159" s="19" t="str">
        <f>IF(ISNA(VLOOKUP(B159,dbcodes!A:B,2,FALSE)),des!R2243,VLOOKUP(B159,dbcodes!A:B,2,FALSE))</f>
        <v>VMMC_CIRC_N_TA_Age_v2</v>
      </c>
      <c r="W159" s="107" t="str">
        <f>IF(ISNA(VLOOKUP(C159,descriptions!A:B,2,FALSE)),des!V2231,IF(G159=" TARGET","Target ","")&amp;VLOOKUP(C159,descriptions!A:B,2,FALSE))</f>
        <v>Target Number of newly diagnosed HIV-positive persons aged greater than or equal to &gt;_ 15yrs with a test for recent infection result during the reporting period</v>
      </c>
      <c r="X159" s="20" t="s">
        <v>4</v>
      </c>
      <c r="Y159" s="20" t="s">
        <v>831</v>
      </c>
      <c r="Z159" s="20" t="s">
        <v>836</v>
      </c>
      <c r="AA159" s="20" t="s">
        <v>102</v>
      </c>
      <c r="AB159" s="20" t="s">
        <v>755</v>
      </c>
      <c r="AC159" s="19" t="str">
        <f>IF(AB159&lt;&gt;"",IF(NOT(ISNA(INDEX(os!A:A,MATCH(AB159,os!B:B,0)))),INDEX(os!A:A,MATCH(AB159,os!B:B,0)),"0"),"")</f>
        <v/>
      </c>
      <c r="AD159" s="20" t="s">
        <v>830</v>
      </c>
      <c r="AH159" s="93" t="str">
        <f>IF(NOT(ISNA(VLOOKUP(B:B,ResultsTargets!A:A,1,0))),"TRUE","")</f>
        <v>TRUE</v>
      </c>
      <c r="AI159" s="19" t="str">
        <f>IF(ISNA(VLOOKUP(C159,dim_techarea!A:B,2,FALSE)),"",VLOOKUP(C159,dim_techarea!A:B,2,FALSE))</f>
        <v>HTS_RECENT</v>
      </c>
      <c r="AJ159" s="19" t="str">
        <f>IF(ISNA(VLOOKUP(AI159,dim_techarea!B:C,2,FALSE)),"",VLOOKUP(AI159,dim_techarea!B:C,2,FALSE))</f>
        <v>twyHxdQVjMC</v>
      </c>
      <c r="AK159" s="19" t="str">
        <f>IF(ISNA(VLOOKUP(TRIM(G159),dim_targetsresults!A:B,2,FALSE)),"",VLOOKUP(TRIM(G159),dim_targetsresults!A:C,2,FALSE))</f>
        <v>MER Targets</v>
      </c>
      <c r="AL159" s="19" t="str">
        <f>IF(ISNA(VLOOKUP(AK159,dim_targetsresults!B:C,2,FALSE)),"",VLOOKUP(AK159,dim_targetsresults!B:C,2,FALSE))</f>
        <v>W8imnja2Owd</v>
      </c>
      <c r="AM159" s="19" t="str">
        <f>IF(ISNA(VLOOKUP(TRIM(D159),dim_numeratordenominator!A:B,2,FALSE)),"",VLOOKUP(TRIM(D159),dim_numeratordenominator!A:C,2,FALSE))</f>
        <v>Numerator</v>
      </c>
      <c r="AN159" s="19" t="str">
        <f>IF(ISNA(VLOOKUP(AM159,dim_numeratordenominator!B:C,2,FALSE)),"",VLOOKUP(AM159,dim_numeratordenominator!B:C,2,FALSE))</f>
        <v>Som9NRMQqV7</v>
      </c>
      <c r="AO159" s="19" t="str">
        <f>IF(ISNA(VLOOKUP(TRIM(E159),dim_supporttype!A:B,2,FALSE)),"",VLOOKUP(TRIM(E159),dim_supporttype!A:C,2,FALSE))</f>
        <v>TA</v>
      </c>
      <c r="AP159" s="19" t="str">
        <f>IF(ISNA(VLOOKUP(AO159,dim_supporttype!B:C,2,FALSE)),"",VLOOKUP(AO159,dim_supporttype!B:C,2,FALSE))</f>
        <v>cRAGKdWIDn4</v>
      </c>
      <c r="AQ159" s="19" t="str">
        <f>IF(ISNA(VLOOKUP(TRIM(F159),dim_disaggs!A:B,2,FALSE)),"No Disagg",VLOOKUP(TRIM(F159),dim_disaggs!A:B,2,FALSE))</f>
        <v>VCT/Age/Sex/HIVStatus</v>
      </c>
      <c r="AR159" s="19" t="str">
        <f>IF(ISNA(VLOOKUP(AQ159,dim_disaggs!B:C,2,FALSE)),"",VLOOKUP(AQ159,dim_disaggs!B:C,2,FALSE))</f>
        <v>vYZLPZAuv8A</v>
      </c>
      <c r="AU159" s="72" t="s">
        <v>755</v>
      </c>
      <c r="AV159" s="73" t="s">
        <v>755</v>
      </c>
      <c r="AX159" s="66" t="s">
        <v>755</v>
      </c>
      <c r="AY159" s="20" t="s">
        <v>25691</v>
      </c>
      <c r="AZ159" s="20" t="s">
        <v>25544</v>
      </c>
      <c r="BA159" s="105" t="str">
        <f t="shared" si="25"/>
        <v>Top Level Numerator</v>
      </c>
      <c r="BB159" s="20" t="str">
        <f t="shared" si="26"/>
        <v>PE5QVF0w4xj</v>
      </c>
      <c r="BE159" s="75" t="s">
        <v>755</v>
      </c>
      <c r="BF159" s="73" t="s">
        <v>755</v>
      </c>
      <c r="BG159" s="55" t="s">
        <v>755</v>
      </c>
      <c r="BH159" s="76" t="s">
        <v>755</v>
      </c>
      <c r="BI159" s="20" t="s">
        <v>755</v>
      </c>
      <c r="BJ159" s="20" t="s">
        <v>755</v>
      </c>
      <c r="BK159" s="55" t="s">
        <v>755</v>
      </c>
      <c r="BL159" s="71" t="s">
        <v>755</v>
      </c>
      <c r="BM159" s="77" t="s">
        <v>21473</v>
      </c>
      <c r="BN159" s="78" t="s">
        <v>21476</v>
      </c>
      <c r="BO159" s="77" t="s">
        <v>25670</v>
      </c>
      <c r="BP159" s="78" t="s">
        <v>25672</v>
      </c>
    </row>
    <row r="160" spans="1:68" ht="19" x14ac:dyDescent="0.25">
      <c r="A160" s="22" t="s">
        <v>95</v>
      </c>
      <c r="B160" s="52" t="s">
        <v>21514</v>
      </c>
      <c r="C160" s="51" t="s">
        <v>20490</v>
      </c>
      <c r="D160" s="22" t="s">
        <v>1</v>
      </c>
      <c r="E160" s="51" t="s">
        <v>77</v>
      </c>
      <c r="F160" s="51" t="s">
        <v>25387</v>
      </c>
      <c r="G160" s="22" t="s">
        <v>2442</v>
      </c>
      <c r="H160" s="22" t="s">
        <v>21444</v>
      </c>
      <c r="I160" s="19">
        <f t="shared" si="18"/>
        <v>49</v>
      </c>
      <c r="J160" s="20" t="s">
        <v>755</v>
      </c>
      <c r="K160" s="74" t="s">
        <v>25398</v>
      </c>
      <c r="L160" s="95" t="str">
        <f>IF(M160&lt;&gt;"",IF(NOT(ISNA(INDEX(cc!B:B,MATCH(M160,cc!A:A,0)))),INDEX(cc!B:B,MATCH(M160,cc!A:A,0)),"0"),"")</f>
        <v>Age (&lt;1-50+-uk, 12), Sex and HIV Status (Positive)</v>
      </c>
      <c r="M160" s="102" t="s">
        <v>20545</v>
      </c>
      <c r="N160" s="28" t="str">
        <f t="shared" si="19"/>
        <v xml:space="preserve"> TARGET</v>
      </c>
      <c r="O160" s="19" t="str">
        <f t="shared" si="20"/>
        <v>HTS_RECENT (N, DSD, VMMC/Age/Sex/HIVStatus) TARGET: HIV recency test</v>
      </c>
      <c r="P160" s="19" t="str">
        <f t="shared" si="21"/>
        <v>HTS_RECENT (N, DSD, VMMC/Age/Sex/HIVStatus) TARGET: HIV recency test</v>
      </c>
      <c r="Q160" s="19" t="str">
        <f t="shared" si="22"/>
        <v>HTS_RECENT (N, DSD, VMMC/Age/Sex/RTRI/HIV) TARGET</v>
      </c>
      <c r="R160" s="19" t="str">
        <f t="shared" si="23"/>
        <v>HTS_RECENT_N_DSD_VMMC_Age_Sex_RTRI_HIV_TARGET</v>
      </c>
      <c r="S160" s="19" t="str">
        <f t="shared" si="24"/>
        <v>HTS_RECENT_N_DSD_VMMC_Age_Sex_RTRI_HIV_TARGET</v>
      </c>
      <c r="T160" s="19" t="b">
        <f>NOT(ISNA(VLOOKUP(B160,dbcodes!A:B,2,FALSE)))</f>
        <v>0</v>
      </c>
      <c r="U160" s="19" t="str">
        <f>IF(ISNA(VLOOKUP(B160,dbcodes!A:B,2,FALSE)),des!R2244,VLOOKUP(B160,dbcodes!A:B,2,FALSE))</f>
        <v>VMMC_CIRC_N_DSD_FollowUp</v>
      </c>
      <c r="W160" s="107" t="str">
        <f>IF(ISNA(VLOOKUP(C160,descriptions!A:B,2,FALSE)),des!V2232,IF(G160=" TARGET","Target ","")&amp;VLOOKUP(C160,descriptions!A:B,2,FALSE))</f>
        <v>Target Number of newly diagnosed HIV-positive persons aged greater than or equal to &gt;_ 15yrs with a test for recent infection result during the reporting period</v>
      </c>
      <c r="X160" s="20" t="s">
        <v>4</v>
      </c>
      <c r="Y160" s="20" t="s">
        <v>831</v>
      </c>
      <c r="Z160" s="20" t="s">
        <v>836</v>
      </c>
      <c r="AA160" s="20" t="s">
        <v>102</v>
      </c>
      <c r="AB160" s="20" t="s">
        <v>755</v>
      </c>
      <c r="AC160" s="19" t="str">
        <f>IF(AB160&lt;&gt;"",IF(NOT(ISNA(INDEX(os!A:A,MATCH(AB160,os!B:B,0)))),INDEX(os!A:A,MATCH(AB160,os!B:B,0)),"0"),"")</f>
        <v/>
      </c>
      <c r="AD160" s="20" t="s">
        <v>830</v>
      </c>
      <c r="AH160" s="93" t="str">
        <f>IF(NOT(ISNA(VLOOKUP(B:B,ResultsTargets!A:A,1,0))),"TRUE","")</f>
        <v>TRUE</v>
      </c>
      <c r="AI160" s="19" t="str">
        <f>IF(ISNA(VLOOKUP(C160,dim_techarea!A:B,2,FALSE)),"",VLOOKUP(C160,dim_techarea!A:B,2,FALSE))</f>
        <v>HTS_RECENT</v>
      </c>
      <c r="AJ160" s="19" t="str">
        <f>IF(ISNA(VLOOKUP(AI160,dim_techarea!B:C,2,FALSE)),"",VLOOKUP(AI160,dim_techarea!B:C,2,FALSE))</f>
        <v>twyHxdQVjMC</v>
      </c>
      <c r="AK160" s="19" t="str">
        <f>IF(ISNA(VLOOKUP(TRIM(G160),dim_targetsresults!A:B,2,FALSE)),"",VLOOKUP(TRIM(G160),dim_targetsresults!A:C,2,FALSE))</f>
        <v>MER Targets</v>
      </c>
      <c r="AL160" s="19" t="str">
        <f>IF(ISNA(VLOOKUP(AK160,dim_targetsresults!B:C,2,FALSE)),"",VLOOKUP(AK160,dim_targetsresults!B:C,2,FALSE))</f>
        <v>W8imnja2Owd</v>
      </c>
      <c r="AM160" s="19" t="str">
        <f>IF(ISNA(VLOOKUP(TRIM(D160),dim_numeratordenominator!A:B,2,FALSE)),"",VLOOKUP(TRIM(D160),dim_numeratordenominator!A:C,2,FALSE))</f>
        <v>Numerator</v>
      </c>
      <c r="AN160" s="19" t="str">
        <f>IF(ISNA(VLOOKUP(AM160,dim_numeratordenominator!B:C,2,FALSE)),"",VLOOKUP(AM160,dim_numeratordenominator!B:C,2,FALSE))</f>
        <v>Som9NRMQqV7</v>
      </c>
      <c r="AO160" s="19" t="str">
        <f>IF(ISNA(VLOOKUP(TRIM(E160),dim_supporttype!A:B,2,FALSE)),"",VLOOKUP(TRIM(E160),dim_supporttype!A:C,2,FALSE))</f>
        <v>DSD</v>
      </c>
      <c r="AP160" s="19" t="str">
        <f>IF(ISNA(VLOOKUP(AO160,dim_supporttype!B:C,2,FALSE)),"",VLOOKUP(AO160,dim_supporttype!B:C,2,FALSE))</f>
        <v>iM13vdNLWKb</v>
      </c>
      <c r="AQ160" s="19" t="str">
        <f>IF(ISNA(VLOOKUP(TRIM(F160),dim_disaggs!A:B,2,FALSE)),"No Disagg",VLOOKUP(TRIM(F160),dim_disaggs!A:B,2,FALSE))</f>
        <v>VMMC/Age/Sex/HIVStatus</v>
      </c>
      <c r="AR160" s="19" t="str">
        <f>IF(ISNA(VLOOKUP(AQ160,dim_disaggs!B:C,2,FALSE)),"",VLOOKUP(AQ160,dim_disaggs!B:C,2,FALSE))</f>
        <v>mCtbMQYjHjj</v>
      </c>
      <c r="AU160" s="72" t="s">
        <v>755</v>
      </c>
      <c r="AV160" s="73" t="s">
        <v>755</v>
      </c>
      <c r="AX160" s="66" t="s">
        <v>755</v>
      </c>
      <c r="AY160" s="20" t="s">
        <v>25694</v>
      </c>
      <c r="AZ160" s="20" t="s">
        <v>25548</v>
      </c>
      <c r="BA160" s="105" t="str">
        <f t="shared" si="25"/>
        <v>Top Level Numerator</v>
      </c>
      <c r="BB160" s="20" t="str">
        <f t="shared" si="26"/>
        <v>PE5QVF0w4xj</v>
      </c>
      <c r="BE160" s="75" t="s">
        <v>755</v>
      </c>
      <c r="BF160" s="73" t="s">
        <v>755</v>
      </c>
      <c r="BG160" s="55" t="s">
        <v>755</v>
      </c>
      <c r="BH160" s="76" t="s">
        <v>755</v>
      </c>
      <c r="BI160" s="20" t="s">
        <v>755</v>
      </c>
      <c r="BJ160" s="20" t="s">
        <v>755</v>
      </c>
      <c r="BK160" s="55" t="s">
        <v>755</v>
      </c>
      <c r="BL160" s="71" t="s">
        <v>755</v>
      </c>
      <c r="BM160" s="77" t="s">
        <v>21473</v>
      </c>
      <c r="BN160" s="78" t="s">
        <v>21476</v>
      </c>
      <c r="BO160" s="77" t="s">
        <v>25670</v>
      </c>
      <c r="BP160" s="78" t="s">
        <v>25672</v>
      </c>
    </row>
    <row r="161" spans="1:68" ht="19" x14ac:dyDescent="0.25">
      <c r="A161" s="22" t="s">
        <v>95</v>
      </c>
      <c r="B161" s="52" t="s">
        <v>21515</v>
      </c>
      <c r="C161" s="51" t="s">
        <v>20490</v>
      </c>
      <c r="D161" s="22" t="s">
        <v>1</v>
      </c>
      <c r="E161" s="51" t="s">
        <v>78</v>
      </c>
      <c r="F161" s="51" t="s">
        <v>25387</v>
      </c>
      <c r="G161" s="22" t="s">
        <v>2442</v>
      </c>
      <c r="H161" s="22" t="s">
        <v>21444</v>
      </c>
      <c r="I161" s="19">
        <f t="shared" si="18"/>
        <v>48</v>
      </c>
      <c r="J161" s="20" t="s">
        <v>755</v>
      </c>
      <c r="K161" s="74" t="s">
        <v>25398</v>
      </c>
      <c r="L161" s="95" t="str">
        <f>IF(M161&lt;&gt;"",IF(NOT(ISNA(INDEX(cc!B:B,MATCH(M161,cc!A:A,0)))),INDEX(cc!B:B,MATCH(M161,cc!A:A,0)),"0"),"")</f>
        <v>Age (&lt;1-50+-uk, 12), Sex and HIV Status (Positive)</v>
      </c>
      <c r="M161" s="102" t="s">
        <v>20545</v>
      </c>
      <c r="N161" s="28" t="str">
        <f t="shared" si="19"/>
        <v xml:space="preserve"> TARGET</v>
      </c>
      <c r="O161" s="19" t="str">
        <f t="shared" si="20"/>
        <v>HTS_RECENT (N, TA, VMMC/Age/Sex/HIVStatus) TARGET: HIV recency test</v>
      </c>
      <c r="P161" s="19" t="str">
        <f t="shared" si="21"/>
        <v>HTS_RECENT (N, TA, VMMC/Age/Sex/HIVStatus) TARGET: HIV recency test</v>
      </c>
      <c r="Q161" s="19" t="str">
        <f t="shared" si="22"/>
        <v>HTS_RECENT (N, TA, VMMC/Age/Sex/RTRI/HIV) TARGET</v>
      </c>
      <c r="R161" s="19" t="str">
        <f t="shared" si="23"/>
        <v>HTS_RECENT_N_TA_VMMC_Age_Sex_RTRI_HIV_TARGET</v>
      </c>
      <c r="S161" s="19" t="str">
        <f t="shared" si="24"/>
        <v>HTS_RECENT_N_TA_VMMC_Age_Sex_RTRI_HIV_TARGET</v>
      </c>
      <c r="T161" s="19" t="b">
        <f>NOT(ISNA(VLOOKUP(B161,dbcodes!A:B,2,FALSE)))</f>
        <v>0</v>
      </c>
      <c r="U161" s="19" t="str">
        <f>IF(ISNA(VLOOKUP(B161,dbcodes!A:B,2,FALSE)),des!R2245,VLOOKUP(B161,dbcodes!A:B,2,FALSE))</f>
        <v>VMMC_CIRC_N_TA_FollowUp</v>
      </c>
      <c r="W161" s="107" t="str">
        <f>IF(ISNA(VLOOKUP(C161,descriptions!A:B,2,FALSE)),des!V2233,IF(G161=" TARGET","Target ","")&amp;VLOOKUP(C161,descriptions!A:B,2,FALSE))</f>
        <v>Target Number of newly diagnosed HIV-positive persons aged greater than or equal to &gt;_ 15yrs with a test for recent infection result during the reporting period</v>
      </c>
      <c r="X161" s="20" t="s">
        <v>4</v>
      </c>
      <c r="Y161" s="20" t="s">
        <v>831</v>
      </c>
      <c r="Z161" s="20" t="s">
        <v>836</v>
      </c>
      <c r="AA161" s="20" t="s">
        <v>102</v>
      </c>
      <c r="AB161" s="20" t="s">
        <v>755</v>
      </c>
      <c r="AC161" s="19" t="str">
        <f>IF(AB161&lt;&gt;"",IF(NOT(ISNA(INDEX(os!A:A,MATCH(AB161,os!B:B,0)))),INDEX(os!A:A,MATCH(AB161,os!B:B,0)),"0"),"")</f>
        <v/>
      </c>
      <c r="AD161" s="20" t="s">
        <v>830</v>
      </c>
      <c r="AH161" s="93" t="str">
        <f>IF(NOT(ISNA(VLOOKUP(B:B,ResultsTargets!A:A,1,0))),"TRUE","")</f>
        <v>TRUE</v>
      </c>
      <c r="AI161" s="19" t="str">
        <f>IF(ISNA(VLOOKUP(C161,dim_techarea!A:B,2,FALSE)),"",VLOOKUP(C161,dim_techarea!A:B,2,FALSE))</f>
        <v>HTS_RECENT</v>
      </c>
      <c r="AJ161" s="19" t="str">
        <f>IF(ISNA(VLOOKUP(AI161,dim_techarea!B:C,2,FALSE)),"",VLOOKUP(AI161,dim_techarea!B:C,2,FALSE))</f>
        <v>twyHxdQVjMC</v>
      </c>
      <c r="AK161" s="19" t="str">
        <f>IF(ISNA(VLOOKUP(TRIM(G161),dim_targetsresults!A:B,2,FALSE)),"",VLOOKUP(TRIM(G161),dim_targetsresults!A:C,2,FALSE))</f>
        <v>MER Targets</v>
      </c>
      <c r="AL161" s="19" t="str">
        <f>IF(ISNA(VLOOKUP(AK161,dim_targetsresults!B:C,2,FALSE)),"",VLOOKUP(AK161,dim_targetsresults!B:C,2,FALSE))</f>
        <v>W8imnja2Owd</v>
      </c>
      <c r="AM161" s="19" t="str">
        <f>IF(ISNA(VLOOKUP(TRIM(D161),dim_numeratordenominator!A:B,2,FALSE)),"",VLOOKUP(TRIM(D161),dim_numeratordenominator!A:C,2,FALSE))</f>
        <v>Numerator</v>
      </c>
      <c r="AN161" s="19" t="str">
        <f>IF(ISNA(VLOOKUP(AM161,dim_numeratordenominator!B:C,2,FALSE)),"",VLOOKUP(AM161,dim_numeratordenominator!B:C,2,FALSE))</f>
        <v>Som9NRMQqV7</v>
      </c>
      <c r="AO161" s="19" t="str">
        <f>IF(ISNA(VLOOKUP(TRIM(E161),dim_supporttype!A:B,2,FALSE)),"",VLOOKUP(TRIM(E161),dim_supporttype!A:C,2,FALSE))</f>
        <v>TA</v>
      </c>
      <c r="AP161" s="19" t="str">
        <f>IF(ISNA(VLOOKUP(AO161,dim_supporttype!B:C,2,FALSE)),"",VLOOKUP(AO161,dim_supporttype!B:C,2,FALSE))</f>
        <v>cRAGKdWIDn4</v>
      </c>
      <c r="AQ161" s="19" t="str">
        <f>IF(ISNA(VLOOKUP(TRIM(F161),dim_disaggs!A:B,2,FALSE)),"No Disagg",VLOOKUP(TRIM(F161),dim_disaggs!A:B,2,FALSE))</f>
        <v>VMMC/Age/Sex/HIVStatus</v>
      </c>
      <c r="AR161" s="19" t="str">
        <f>IF(ISNA(VLOOKUP(AQ161,dim_disaggs!B:C,2,FALSE)),"",VLOOKUP(AQ161,dim_disaggs!B:C,2,FALSE))</f>
        <v>mCtbMQYjHjj</v>
      </c>
      <c r="AU161" s="72" t="s">
        <v>755</v>
      </c>
      <c r="AV161" s="73" t="s">
        <v>755</v>
      </c>
      <c r="AX161" s="66" t="s">
        <v>755</v>
      </c>
      <c r="AY161" s="20" t="s">
        <v>25694</v>
      </c>
      <c r="AZ161" s="20" t="s">
        <v>25548</v>
      </c>
      <c r="BA161" s="105" t="str">
        <f t="shared" si="25"/>
        <v>Top Level Numerator</v>
      </c>
      <c r="BB161" s="20" t="str">
        <f t="shared" si="26"/>
        <v>PE5QVF0w4xj</v>
      </c>
      <c r="BE161" s="75" t="s">
        <v>755</v>
      </c>
      <c r="BF161" s="73" t="s">
        <v>755</v>
      </c>
      <c r="BG161" s="55" t="s">
        <v>755</v>
      </c>
      <c r="BH161" s="76" t="s">
        <v>755</v>
      </c>
      <c r="BI161" s="20" t="s">
        <v>755</v>
      </c>
      <c r="BJ161" s="20" t="s">
        <v>755</v>
      </c>
      <c r="BK161" s="55" t="s">
        <v>755</v>
      </c>
      <c r="BL161" s="71" t="s">
        <v>755</v>
      </c>
      <c r="BM161" s="77" t="s">
        <v>21473</v>
      </c>
      <c r="BN161" s="78" t="s">
        <v>21476</v>
      </c>
      <c r="BO161" s="77" t="s">
        <v>25670</v>
      </c>
      <c r="BP161" s="78" t="s">
        <v>25672</v>
      </c>
    </row>
    <row r="162" spans="1:68" ht="19" x14ac:dyDescent="0.25">
      <c r="A162" s="22" t="s">
        <v>95</v>
      </c>
      <c r="B162" s="20" t="s">
        <v>21516</v>
      </c>
      <c r="C162" s="22" t="s">
        <v>20490</v>
      </c>
      <c r="D162" s="22" t="s">
        <v>1</v>
      </c>
      <c r="E162" s="22" t="s">
        <v>77</v>
      </c>
      <c r="F162" s="22" t="s">
        <v>25388</v>
      </c>
      <c r="G162" s="22" t="s">
        <v>2442</v>
      </c>
      <c r="H162" s="22" t="s">
        <v>21392</v>
      </c>
      <c r="I162" s="19">
        <f t="shared" si="18"/>
        <v>50</v>
      </c>
      <c r="J162" s="20" t="s">
        <v>755</v>
      </c>
      <c r="K162" s="74" t="s">
        <v>25398</v>
      </c>
      <c r="L162" s="95" t="str">
        <f>IF(M162&lt;&gt;"",IF(NOT(ISNA(INDEX(cc!B:B,MATCH(M162,cc!A:A,0)))),INDEX(cc!B:B,MATCH(M162,cc!A:A,0)),"0"),"")</f>
        <v>Age (&lt;1-50+-uk, 12), Sex and HIV Status (Positive)</v>
      </c>
      <c r="M162" s="102" t="s">
        <v>20545</v>
      </c>
      <c r="N162" s="28" t="str">
        <f t="shared" si="19"/>
        <v xml:space="preserve"> TARGET</v>
      </c>
      <c r="O162" s="19" t="str">
        <f t="shared" si="20"/>
        <v>HTS_RECENT (N, DSD, OtherPITC/Age/Sex/HIVStatus) TARGET: HIV recency test</v>
      </c>
      <c r="P162" s="19" t="str">
        <f t="shared" si="21"/>
        <v>HTS_RECENT (N, DSD, OtherPITC/Age/Sex/HIVStatus) TARGET: HIV recency test</v>
      </c>
      <c r="Q162" s="19" t="str">
        <f t="shared" si="22"/>
        <v>HTS_RECENT (N, DSD, Other/Age/Sex/RTRI/HIV) TARGET</v>
      </c>
      <c r="R162" s="19" t="str">
        <f t="shared" si="23"/>
        <v>HTS_RECENT_N_DSD_Other_Age_Sex_RTRI_HIV_TARGET</v>
      </c>
      <c r="S162" s="19" t="str">
        <f t="shared" si="24"/>
        <v>HTS_RECENT_N_DSD_Other_Age_Sex_RTRI_HIV_TARGET</v>
      </c>
      <c r="T162" s="19" t="b">
        <f>NOT(ISNA(VLOOKUP(B162,dbcodes!A:B,2,FALSE)))</f>
        <v>0</v>
      </c>
      <c r="U162" s="19" t="str">
        <f>IF(ISNA(VLOOKUP(B162,dbcodes!A:B,2,FALSE)),des!R2246,VLOOKUP(B162,dbcodes!A:B,2,FALSE))</f>
        <v>VMMC_CIRC_N_DSD_HIVStatus_Sex</v>
      </c>
      <c r="W162" s="107" t="str">
        <f>IF(ISNA(VLOOKUP(C162,descriptions!A:B,2,FALSE)),des!V2234,IF(G162=" TARGET","Target ","")&amp;VLOOKUP(C162,descriptions!A:B,2,FALSE))</f>
        <v>Target Number of newly diagnosed HIV-positive persons aged greater than or equal to &gt;_ 15yrs with a test for recent infection result during the reporting period</v>
      </c>
      <c r="X162" s="20" t="s">
        <v>4</v>
      </c>
      <c r="Y162" s="20" t="s">
        <v>831</v>
      </c>
      <c r="Z162" s="20" t="s">
        <v>836</v>
      </c>
      <c r="AA162" s="20" t="s">
        <v>102</v>
      </c>
      <c r="AB162" s="20" t="s">
        <v>755</v>
      </c>
      <c r="AC162" s="19" t="str">
        <f>IF(AB162&lt;&gt;"",IF(NOT(ISNA(INDEX(os!A:A,MATCH(AB162,os!B:B,0)))),INDEX(os!A:A,MATCH(AB162,os!B:B,0)),"0"),"")</f>
        <v/>
      </c>
      <c r="AD162" s="20" t="s">
        <v>830</v>
      </c>
      <c r="AH162" s="93" t="str">
        <f>IF(NOT(ISNA(VLOOKUP(B:B,ResultsTargets!A:A,1,0))),"TRUE","")</f>
        <v>TRUE</v>
      </c>
      <c r="AI162" s="19" t="str">
        <f>IF(ISNA(VLOOKUP(C162,dim_techarea!A:B,2,FALSE)),"",VLOOKUP(C162,dim_techarea!A:B,2,FALSE))</f>
        <v>HTS_RECENT</v>
      </c>
      <c r="AJ162" s="19" t="str">
        <f>IF(ISNA(VLOOKUP(AI162,dim_techarea!B:C,2,FALSE)),"",VLOOKUP(AI162,dim_techarea!B:C,2,FALSE))</f>
        <v>twyHxdQVjMC</v>
      </c>
      <c r="AK162" s="19" t="str">
        <f>IF(ISNA(VLOOKUP(TRIM(G162),dim_targetsresults!A:B,2,FALSE)),"",VLOOKUP(TRIM(G162),dim_targetsresults!A:C,2,FALSE))</f>
        <v>MER Targets</v>
      </c>
      <c r="AL162" s="19" t="str">
        <f>IF(ISNA(VLOOKUP(AK162,dim_targetsresults!B:C,2,FALSE)),"",VLOOKUP(AK162,dim_targetsresults!B:C,2,FALSE))</f>
        <v>W8imnja2Owd</v>
      </c>
      <c r="AM162" s="19" t="str">
        <f>IF(ISNA(VLOOKUP(TRIM(D162),dim_numeratordenominator!A:B,2,FALSE)),"",VLOOKUP(TRIM(D162),dim_numeratordenominator!A:C,2,FALSE))</f>
        <v>Numerator</v>
      </c>
      <c r="AN162" s="19" t="str">
        <f>IF(ISNA(VLOOKUP(AM162,dim_numeratordenominator!B:C,2,FALSE)),"",VLOOKUP(AM162,dim_numeratordenominator!B:C,2,FALSE))</f>
        <v>Som9NRMQqV7</v>
      </c>
      <c r="AO162" s="19" t="str">
        <f>IF(ISNA(VLOOKUP(TRIM(E162),dim_supporttype!A:B,2,FALSE)),"",VLOOKUP(TRIM(E162),dim_supporttype!A:C,2,FALSE))</f>
        <v>DSD</v>
      </c>
      <c r="AP162" s="19" t="str">
        <f>IF(ISNA(VLOOKUP(AO162,dim_supporttype!B:C,2,FALSE)),"",VLOOKUP(AO162,dim_supporttype!B:C,2,FALSE))</f>
        <v>iM13vdNLWKb</v>
      </c>
      <c r="AQ162" s="19" t="str">
        <f>IF(ISNA(VLOOKUP(TRIM(F162),dim_disaggs!A:B,2,FALSE)),"No Disagg",VLOOKUP(TRIM(F162),dim_disaggs!A:B,2,FALSE))</f>
        <v>OtherPITC/Age/Sex/HIVStatus</v>
      </c>
      <c r="AR162" s="19" t="str">
        <f>IF(ISNA(VLOOKUP(AQ162,dim_disaggs!B:C,2,FALSE)),"",VLOOKUP(AQ162,dim_disaggs!B:C,2,FALSE))</f>
        <v>Y3aCLwI6IU3</v>
      </c>
      <c r="AU162" s="72" t="s">
        <v>755</v>
      </c>
      <c r="AV162" s="73" t="s">
        <v>755</v>
      </c>
      <c r="AX162" s="66" t="s">
        <v>755</v>
      </c>
      <c r="AY162" s="20" t="s">
        <v>25688</v>
      </c>
      <c r="AZ162" s="20" t="s">
        <v>25541</v>
      </c>
      <c r="BA162" s="105" t="str">
        <f t="shared" si="25"/>
        <v>Top Level Numerator</v>
      </c>
      <c r="BB162" s="20" t="str">
        <f t="shared" si="26"/>
        <v>PE5QVF0w4xj</v>
      </c>
      <c r="BE162" s="75" t="s">
        <v>755</v>
      </c>
      <c r="BF162" s="73" t="s">
        <v>755</v>
      </c>
      <c r="BG162" s="55" t="s">
        <v>755</v>
      </c>
      <c r="BH162" s="76" t="s">
        <v>755</v>
      </c>
      <c r="BI162" s="20" t="s">
        <v>755</v>
      </c>
      <c r="BJ162" s="20" t="s">
        <v>755</v>
      </c>
      <c r="BK162" s="55" t="s">
        <v>755</v>
      </c>
      <c r="BL162" s="71" t="s">
        <v>755</v>
      </c>
      <c r="BM162" s="77" t="s">
        <v>21473</v>
      </c>
      <c r="BN162" s="78" t="s">
        <v>21476</v>
      </c>
      <c r="BO162" s="77" t="s">
        <v>25670</v>
      </c>
      <c r="BP162" s="78" t="s">
        <v>25672</v>
      </c>
    </row>
    <row r="163" spans="1:68" ht="19" x14ac:dyDescent="0.25">
      <c r="A163" s="22" t="s">
        <v>95</v>
      </c>
      <c r="B163" s="20" t="s">
        <v>21517</v>
      </c>
      <c r="C163" s="22" t="s">
        <v>20490</v>
      </c>
      <c r="D163" s="22" t="s">
        <v>1</v>
      </c>
      <c r="E163" s="22" t="s">
        <v>78</v>
      </c>
      <c r="F163" s="22" t="s">
        <v>25388</v>
      </c>
      <c r="G163" s="22" t="s">
        <v>2442</v>
      </c>
      <c r="H163" s="22" t="s">
        <v>21392</v>
      </c>
      <c r="I163" s="19">
        <f t="shared" si="18"/>
        <v>49</v>
      </c>
      <c r="J163" s="20" t="s">
        <v>755</v>
      </c>
      <c r="K163" s="74" t="s">
        <v>25398</v>
      </c>
      <c r="L163" s="95" t="str">
        <f>IF(M163&lt;&gt;"",IF(NOT(ISNA(INDEX(cc!B:B,MATCH(M163,cc!A:A,0)))),INDEX(cc!B:B,MATCH(M163,cc!A:A,0)),"0"),"")</f>
        <v>Age (&lt;1-50+-uk, 12), Sex and HIV Status (Positive)</v>
      </c>
      <c r="M163" s="102" t="s">
        <v>20545</v>
      </c>
      <c r="N163" s="28" t="str">
        <f t="shared" si="19"/>
        <v xml:space="preserve"> TARGET</v>
      </c>
      <c r="O163" s="19" t="str">
        <f t="shared" si="20"/>
        <v>HTS_RECENT (N, TA, OtherPITC/Age/Sex/HIVStatus) TARGET: HIV recency test</v>
      </c>
      <c r="P163" s="19" t="str">
        <f t="shared" si="21"/>
        <v>HTS_RECENT (N, TA, OtherPITC/Age/Sex/HIVStatus) TARGET: HIV recency test</v>
      </c>
      <c r="Q163" s="19" t="str">
        <f t="shared" si="22"/>
        <v>HTS_RECENT (N, TA, Other/Age/Sex/RTRI/HIV) TARGET</v>
      </c>
      <c r="R163" s="19" t="str">
        <f t="shared" si="23"/>
        <v>HTS_RECENT_N_TA_Other_Age_Sex_RTRI_HIV_TARGET</v>
      </c>
      <c r="S163" s="19" t="str">
        <f t="shared" si="24"/>
        <v>HTS_RECENT_N_TA_Other_Age_Sex_RTRI_HIV_TARGET</v>
      </c>
      <c r="T163" s="19" t="b">
        <f>NOT(ISNA(VLOOKUP(B163,dbcodes!A:B,2,FALSE)))</f>
        <v>0</v>
      </c>
      <c r="U163" s="19" t="str">
        <f>IF(ISNA(VLOOKUP(B163,dbcodes!A:B,2,FALSE)),des!R2247,VLOOKUP(B163,dbcodes!A:B,2,FALSE))</f>
        <v>VMMC_CIRC_N_TA_HIVStatus_Sex</v>
      </c>
      <c r="W163" s="107" t="str">
        <f>IF(ISNA(VLOOKUP(C163,descriptions!A:B,2,FALSE)),des!V2235,IF(G163=" TARGET","Target ","")&amp;VLOOKUP(C163,descriptions!A:B,2,FALSE))</f>
        <v>Target Number of newly diagnosed HIV-positive persons aged greater than or equal to &gt;_ 15yrs with a test for recent infection result during the reporting period</v>
      </c>
      <c r="X163" s="20" t="s">
        <v>4</v>
      </c>
      <c r="Y163" s="20" t="s">
        <v>831</v>
      </c>
      <c r="Z163" s="20" t="s">
        <v>836</v>
      </c>
      <c r="AA163" s="20" t="s">
        <v>102</v>
      </c>
      <c r="AB163" s="20" t="s">
        <v>755</v>
      </c>
      <c r="AC163" s="19" t="str">
        <f>IF(AB163&lt;&gt;"",IF(NOT(ISNA(INDEX(os!A:A,MATCH(AB163,os!B:B,0)))),INDEX(os!A:A,MATCH(AB163,os!B:B,0)),"0"),"")</f>
        <v/>
      </c>
      <c r="AD163" s="20" t="s">
        <v>830</v>
      </c>
      <c r="AH163" s="93" t="str">
        <f>IF(NOT(ISNA(VLOOKUP(B:B,ResultsTargets!A:A,1,0))),"TRUE","")</f>
        <v>TRUE</v>
      </c>
      <c r="AI163" s="19" t="str">
        <f>IF(ISNA(VLOOKUP(C163,dim_techarea!A:B,2,FALSE)),"",VLOOKUP(C163,dim_techarea!A:B,2,FALSE))</f>
        <v>HTS_RECENT</v>
      </c>
      <c r="AJ163" s="19" t="str">
        <f>IF(ISNA(VLOOKUP(AI163,dim_techarea!B:C,2,FALSE)),"",VLOOKUP(AI163,dim_techarea!B:C,2,FALSE))</f>
        <v>twyHxdQVjMC</v>
      </c>
      <c r="AK163" s="19" t="str">
        <f>IF(ISNA(VLOOKUP(TRIM(G163),dim_targetsresults!A:B,2,FALSE)),"",VLOOKUP(TRIM(G163),dim_targetsresults!A:C,2,FALSE))</f>
        <v>MER Targets</v>
      </c>
      <c r="AL163" s="19" t="str">
        <f>IF(ISNA(VLOOKUP(AK163,dim_targetsresults!B:C,2,FALSE)),"",VLOOKUP(AK163,dim_targetsresults!B:C,2,FALSE))</f>
        <v>W8imnja2Owd</v>
      </c>
      <c r="AM163" s="19" t="str">
        <f>IF(ISNA(VLOOKUP(TRIM(D163),dim_numeratordenominator!A:B,2,FALSE)),"",VLOOKUP(TRIM(D163),dim_numeratordenominator!A:C,2,FALSE))</f>
        <v>Numerator</v>
      </c>
      <c r="AN163" s="19" t="str">
        <f>IF(ISNA(VLOOKUP(AM163,dim_numeratordenominator!B:C,2,FALSE)),"",VLOOKUP(AM163,dim_numeratordenominator!B:C,2,FALSE))</f>
        <v>Som9NRMQqV7</v>
      </c>
      <c r="AO163" s="19" t="str">
        <f>IF(ISNA(VLOOKUP(TRIM(E163),dim_supporttype!A:B,2,FALSE)),"",VLOOKUP(TRIM(E163),dim_supporttype!A:C,2,FALSE))</f>
        <v>TA</v>
      </c>
      <c r="AP163" s="19" t="str">
        <f>IF(ISNA(VLOOKUP(AO163,dim_supporttype!B:C,2,FALSE)),"",VLOOKUP(AO163,dim_supporttype!B:C,2,FALSE))</f>
        <v>cRAGKdWIDn4</v>
      </c>
      <c r="AQ163" s="19" t="str">
        <f>IF(ISNA(VLOOKUP(TRIM(F163),dim_disaggs!A:B,2,FALSE)),"No Disagg",VLOOKUP(TRIM(F163),dim_disaggs!A:B,2,FALSE))</f>
        <v>OtherPITC/Age/Sex/HIVStatus</v>
      </c>
      <c r="AR163" s="19" t="str">
        <f>IF(ISNA(VLOOKUP(AQ163,dim_disaggs!B:C,2,FALSE)),"",VLOOKUP(AQ163,dim_disaggs!B:C,2,FALSE))</f>
        <v>Y3aCLwI6IU3</v>
      </c>
      <c r="AU163" s="72" t="s">
        <v>755</v>
      </c>
      <c r="AV163" s="73" t="s">
        <v>755</v>
      </c>
      <c r="AX163" s="66" t="s">
        <v>755</v>
      </c>
      <c r="AY163" s="20" t="s">
        <v>25688</v>
      </c>
      <c r="AZ163" s="20" t="s">
        <v>25541</v>
      </c>
      <c r="BA163" s="105" t="str">
        <f t="shared" si="25"/>
        <v>Top Level Numerator</v>
      </c>
      <c r="BB163" s="20" t="str">
        <f t="shared" si="26"/>
        <v>PE5QVF0w4xj</v>
      </c>
      <c r="BE163" s="75" t="s">
        <v>755</v>
      </c>
      <c r="BF163" s="73" t="s">
        <v>755</v>
      </c>
      <c r="BG163" s="55" t="s">
        <v>755</v>
      </c>
      <c r="BH163" s="76" t="s">
        <v>755</v>
      </c>
      <c r="BI163" s="20" t="s">
        <v>755</v>
      </c>
      <c r="BJ163" s="20" t="s">
        <v>755</v>
      </c>
      <c r="BK163" s="55" t="s">
        <v>755</v>
      </c>
      <c r="BL163" s="71" t="s">
        <v>755</v>
      </c>
      <c r="BM163" s="77" t="s">
        <v>21473</v>
      </c>
      <c r="BN163" s="78" t="s">
        <v>21476</v>
      </c>
      <c r="BO163" s="77" t="s">
        <v>25670</v>
      </c>
      <c r="BP163" s="78" t="s">
        <v>25672</v>
      </c>
    </row>
    <row r="164" spans="1:68" ht="19" x14ac:dyDescent="0.25">
      <c r="A164" s="22" t="s">
        <v>95</v>
      </c>
      <c r="B164" s="4" t="s">
        <v>21518</v>
      </c>
      <c r="C164" s="22" t="s">
        <v>20490</v>
      </c>
      <c r="D164" s="22" t="s">
        <v>1</v>
      </c>
      <c r="E164" s="22" t="s">
        <v>77</v>
      </c>
      <c r="F164" s="22" t="s">
        <v>25389</v>
      </c>
      <c r="G164" s="22" t="s">
        <v>2442</v>
      </c>
      <c r="H164" s="22" t="s">
        <v>21479</v>
      </c>
      <c r="I164" s="19">
        <f t="shared" si="18"/>
        <v>49</v>
      </c>
      <c r="J164" s="20" t="s">
        <v>755</v>
      </c>
      <c r="K164" s="74" t="s">
        <v>25398</v>
      </c>
      <c r="L164" s="95" t="str">
        <f>IF(M164&lt;&gt;"",IF(NOT(ISNA(INDEX(cc!B:B,MATCH(M164,cc!A:A,0)))),INDEX(cc!B:B,MATCH(M164,cc!A:A,0)),"0"),"")</f>
        <v>Age (&lt;1-50+-uk, 12), Sex and HIV Status (Positive)</v>
      </c>
      <c r="M164" s="102" t="s">
        <v>20545</v>
      </c>
      <c r="N164" s="28" t="str">
        <f t="shared" si="19"/>
        <v xml:space="preserve"> TARGET</v>
      </c>
      <c r="O164" s="19" t="str">
        <f t="shared" si="20"/>
        <v>HTS_RECENT (N, DSD, IndexMod/Age/Sex/HIVStatus) TARGET: HIV recency test</v>
      </c>
      <c r="P164" s="19" t="str">
        <f t="shared" si="21"/>
        <v>HTS_RECENT (N, DSD, IndexMod/Age/Sex/HIVStatus) TARGET: HIV recency test</v>
      </c>
      <c r="Q164" s="19" t="str">
        <f t="shared" si="22"/>
        <v>HTS_RECENT (N, DSD, IndexMod/A/S/RTRI/HIV) TARGET</v>
      </c>
      <c r="R164" s="19" t="str">
        <f t="shared" si="23"/>
        <v>HTS_RECENT_N_DSD_IndexMod_A_S_RTRI_HIV_TARGET</v>
      </c>
      <c r="S164" s="19" t="str">
        <f t="shared" si="24"/>
        <v>HTS_RECENT_N_DSD_IndexMod_A_S_RTRI_HIV_TARGET</v>
      </c>
      <c r="T164" s="19" t="b">
        <f>NOT(ISNA(VLOOKUP(B164,dbcodes!A:B,2,FALSE)))</f>
        <v>0</v>
      </c>
      <c r="U164" s="19" t="str">
        <f>IF(ISNA(VLOOKUP(B164,dbcodes!A:B,2,FALSE)),des!R2248,VLOOKUP(B164,dbcodes!A:B,2,FALSE))</f>
        <v>VMMC_CIRC_N_DSD_Sex</v>
      </c>
      <c r="W164" s="107" t="str">
        <f>IF(ISNA(VLOOKUP(C164,descriptions!A:B,2,FALSE)),des!V2236,IF(G164=" TARGET","Target ","")&amp;VLOOKUP(C164,descriptions!A:B,2,FALSE))</f>
        <v>Target Number of newly diagnosed HIV-positive persons aged greater than or equal to &gt;_ 15yrs with a test for recent infection result during the reporting period</v>
      </c>
      <c r="X164" s="20" t="s">
        <v>4</v>
      </c>
      <c r="Y164" s="20" t="s">
        <v>831</v>
      </c>
      <c r="Z164" s="20" t="s">
        <v>836</v>
      </c>
      <c r="AA164" s="20" t="s">
        <v>102</v>
      </c>
      <c r="AB164" s="20" t="s">
        <v>755</v>
      </c>
      <c r="AC164" s="19" t="str">
        <f>IF(AB164&lt;&gt;"",IF(NOT(ISNA(INDEX(os!A:A,MATCH(AB164,os!B:B,0)))),INDEX(os!A:A,MATCH(AB164,os!B:B,0)),"0"),"")</f>
        <v/>
      </c>
      <c r="AD164" s="20" t="s">
        <v>830</v>
      </c>
      <c r="AH164" s="93" t="str">
        <f>IF(NOT(ISNA(VLOOKUP(B:B,ResultsTargets!A:A,1,0))),"TRUE","")</f>
        <v>TRUE</v>
      </c>
      <c r="AI164" s="19" t="str">
        <f>IF(ISNA(VLOOKUP(C164,dim_techarea!A:B,2,FALSE)),"",VLOOKUP(C164,dim_techarea!A:B,2,FALSE))</f>
        <v>HTS_RECENT</v>
      </c>
      <c r="AJ164" s="19" t="str">
        <f>IF(ISNA(VLOOKUP(AI164,dim_techarea!B:C,2,FALSE)),"",VLOOKUP(AI164,dim_techarea!B:C,2,FALSE))</f>
        <v>twyHxdQVjMC</v>
      </c>
      <c r="AK164" s="19" t="str">
        <f>IF(ISNA(VLOOKUP(TRIM(G164),dim_targetsresults!A:B,2,FALSE)),"",VLOOKUP(TRIM(G164),dim_targetsresults!A:C,2,FALSE))</f>
        <v>MER Targets</v>
      </c>
      <c r="AL164" s="19" t="str">
        <f>IF(ISNA(VLOOKUP(AK164,dim_targetsresults!B:C,2,FALSE)),"",VLOOKUP(AK164,dim_targetsresults!B:C,2,FALSE))</f>
        <v>W8imnja2Owd</v>
      </c>
      <c r="AM164" s="19" t="str">
        <f>IF(ISNA(VLOOKUP(TRIM(D164),dim_numeratordenominator!A:B,2,FALSE)),"",VLOOKUP(TRIM(D164),dim_numeratordenominator!A:C,2,FALSE))</f>
        <v>Numerator</v>
      </c>
      <c r="AN164" s="19" t="str">
        <f>IF(ISNA(VLOOKUP(AM164,dim_numeratordenominator!B:C,2,FALSE)),"",VLOOKUP(AM164,dim_numeratordenominator!B:C,2,FALSE))</f>
        <v>Som9NRMQqV7</v>
      </c>
      <c r="AO164" s="19" t="str">
        <f>IF(ISNA(VLOOKUP(TRIM(E164),dim_supporttype!A:B,2,FALSE)),"",VLOOKUP(TRIM(E164),dim_supporttype!A:C,2,FALSE))</f>
        <v>DSD</v>
      </c>
      <c r="AP164" s="19" t="str">
        <f>IF(ISNA(VLOOKUP(AO164,dim_supporttype!B:C,2,FALSE)),"",VLOOKUP(AO164,dim_supporttype!B:C,2,FALSE))</f>
        <v>iM13vdNLWKb</v>
      </c>
      <c r="AQ164" s="19" t="str">
        <f>IF(ISNA(VLOOKUP(TRIM(F164),dim_disaggs!A:B,2,FALSE)),"No Disagg",VLOOKUP(TRIM(F164),dim_disaggs!A:B,2,FALSE))</f>
        <v>IndexMod/Age/Sex/HIVStatus</v>
      </c>
      <c r="AR164" s="19" t="str">
        <f>IF(ISNA(VLOOKUP(AQ164,dim_disaggs!B:C,2,FALSE)),"",VLOOKUP(AQ164,dim_disaggs!B:C,2,FALSE))</f>
        <v>cnlEjFkl5UZ</v>
      </c>
      <c r="AU164" s="72" t="s">
        <v>755</v>
      </c>
      <c r="AV164" s="73" t="s">
        <v>755</v>
      </c>
      <c r="AX164" s="66" t="s">
        <v>755</v>
      </c>
      <c r="AY164" s="20" t="s">
        <v>25696</v>
      </c>
      <c r="AZ164" s="20" t="s">
        <v>25550</v>
      </c>
      <c r="BA164" s="105" t="str">
        <f t="shared" si="25"/>
        <v>Top Level Numerator</v>
      </c>
      <c r="BB164" s="20" t="str">
        <f t="shared" si="26"/>
        <v>PE5QVF0w4xj</v>
      </c>
      <c r="BE164" s="75" t="s">
        <v>755</v>
      </c>
      <c r="BF164" s="73" t="s">
        <v>755</v>
      </c>
      <c r="BG164" s="55" t="s">
        <v>755</v>
      </c>
      <c r="BH164" s="76" t="s">
        <v>755</v>
      </c>
      <c r="BI164" s="20" t="s">
        <v>755</v>
      </c>
      <c r="BJ164" s="20" t="s">
        <v>755</v>
      </c>
      <c r="BK164" s="55" t="s">
        <v>755</v>
      </c>
      <c r="BL164" s="71" t="s">
        <v>755</v>
      </c>
      <c r="BM164" s="77" t="s">
        <v>21473</v>
      </c>
      <c r="BN164" s="78" t="s">
        <v>21476</v>
      </c>
      <c r="BO164" s="77" t="s">
        <v>25670</v>
      </c>
      <c r="BP164" s="78" t="s">
        <v>25672</v>
      </c>
    </row>
    <row r="165" spans="1:68" ht="19" x14ac:dyDescent="0.25">
      <c r="A165" s="22" t="s">
        <v>95</v>
      </c>
      <c r="B165" s="20" t="s">
        <v>21519</v>
      </c>
      <c r="C165" s="22" t="s">
        <v>20490</v>
      </c>
      <c r="D165" s="22" t="s">
        <v>1</v>
      </c>
      <c r="E165" s="22" t="s">
        <v>78</v>
      </c>
      <c r="F165" s="22" t="s">
        <v>25389</v>
      </c>
      <c r="G165" s="22" t="s">
        <v>2442</v>
      </c>
      <c r="H165" s="22" t="s">
        <v>21479</v>
      </c>
      <c r="I165" s="19">
        <f t="shared" si="18"/>
        <v>48</v>
      </c>
      <c r="J165" s="20" t="s">
        <v>755</v>
      </c>
      <c r="K165" s="74" t="s">
        <v>25398</v>
      </c>
      <c r="L165" s="95" t="str">
        <f>IF(M165&lt;&gt;"",IF(NOT(ISNA(INDEX(cc!B:B,MATCH(M165,cc!A:A,0)))),INDEX(cc!B:B,MATCH(M165,cc!A:A,0)),"0"),"")</f>
        <v>Age (&lt;1-50+-uk, 12), Sex and HIV Status (Positive)</v>
      </c>
      <c r="M165" s="102" t="s">
        <v>20545</v>
      </c>
      <c r="N165" s="28" t="str">
        <f t="shared" si="19"/>
        <v xml:space="preserve"> TARGET</v>
      </c>
      <c r="O165" s="19" t="str">
        <f t="shared" si="20"/>
        <v>HTS_RECENT (N, TA, IndexMod/Age/Sex/HIVStatus) TARGET: HIV recency test</v>
      </c>
      <c r="P165" s="19" t="str">
        <f t="shared" si="21"/>
        <v>HTS_RECENT (N, TA, IndexMod/Age/Sex/HIVStatus) TARGET: HIV recency test</v>
      </c>
      <c r="Q165" s="19" t="str">
        <f t="shared" si="22"/>
        <v>HTS_RECENT (N, TA, IndexMod/A/S/RTRI/HIV) TARGET</v>
      </c>
      <c r="R165" s="19" t="str">
        <f t="shared" si="23"/>
        <v>HTS_RECENT_N_TA_IndexMod_A_S_RTRI_HIV_TARGET</v>
      </c>
      <c r="S165" s="19" t="str">
        <f t="shared" si="24"/>
        <v>HTS_RECENT_N_TA_IndexMod_A_S_RTRI_HIV_TARGET</v>
      </c>
      <c r="T165" s="19" t="b">
        <f>NOT(ISNA(VLOOKUP(B165,dbcodes!A:B,2,FALSE)))</f>
        <v>0</v>
      </c>
      <c r="U165" s="19" t="str">
        <f>IF(ISNA(VLOOKUP(B165,dbcodes!A:B,2,FALSE)),des!R2249,VLOOKUP(B165,dbcodes!A:B,2,FALSE))</f>
        <v>VMMC_CIRC_N_TA_Sex</v>
      </c>
      <c r="W165" s="107" t="str">
        <f>IF(ISNA(VLOOKUP(C165,descriptions!A:B,2,FALSE)),des!V2237,IF(G165=" TARGET","Target ","")&amp;VLOOKUP(C165,descriptions!A:B,2,FALSE))</f>
        <v>Target Number of newly diagnosed HIV-positive persons aged greater than or equal to &gt;_ 15yrs with a test for recent infection result during the reporting period</v>
      </c>
      <c r="X165" s="20" t="s">
        <v>4</v>
      </c>
      <c r="Y165" s="20" t="s">
        <v>831</v>
      </c>
      <c r="Z165" s="20" t="s">
        <v>836</v>
      </c>
      <c r="AA165" s="20" t="s">
        <v>102</v>
      </c>
      <c r="AB165" s="20" t="s">
        <v>755</v>
      </c>
      <c r="AC165" s="19" t="str">
        <f>IF(AB165&lt;&gt;"",IF(NOT(ISNA(INDEX(os!A:A,MATCH(AB165,os!B:B,0)))),INDEX(os!A:A,MATCH(AB165,os!B:B,0)),"0"),"")</f>
        <v/>
      </c>
      <c r="AD165" s="20" t="s">
        <v>830</v>
      </c>
      <c r="AH165" s="93" t="str">
        <f>IF(NOT(ISNA(VLOOKUP(B:B,ResultsTargets!A:A,1,0))),"TRUE","")</f>
        <v>TRUE</v>
      </c>
      <c r="AI165" s="19" t="str">
        <f>IF(ISNA(VLOOKUP(C165,dim_techarea!A:B,2,FALSE)),"",VLOOKUP(C165,dim_techarea!A:B,2,FALSE))</f>
        <v>HTS_RECENT</v>
      </c>
      <c r="AJ165" s="19" t="str">
        <f>IF(ISNA(VLOOKUP(AI165,dim_techarea!B:C,2,FALSE)),"",VLOOKUP(AI165,dim_techarea!B:C,2,FALSE))</f>
        <v>twyHxdQVjMC</v>
      </c>
      <c r="AK165" s="19" t="str">
        <f>IF(ISNA(VLOOKUP(TRIM(G165),dim_targetsresults!A:B,2,FALSE)),"",VLOOKUP(TRIM(G165),dim_targetsresults!A:C,2,FALSE))</f>
        <v>MER Targets</v>
      </c>
      <c r="AL165" s="19" t="str">
        <f>IF(ISNA(VLOOKUP(AK165,dim_targetsresults!B:C,2,FALSE)),"",VLOOKUP(AK165,dim_targetsresults!B:C,2,FALSE))</f>
        <v>W8imnja2Owd</v>
      </c>
      <c r="AM165" s="19" t="str">
        <f>IF(ISNA(VLOOKUP(TRIM(D165),dim_numeratordenominator!A:B,2,FALSE)),"",VLOOKUP(TRIM(D165),dim_numeratordenominator!A:C,2,FALSE))</f>
        <v>Numerator</v>
      </c>
      <c r="AN165" s="19" t="str">
        <f>IF(ISNA(VLOOKUP(AM165,dim_numeratordenominator!B:C,2,FALSE)),"",VLOOKUP(AM165,dim_numeratordenominator!B:C,2,FALSE))</f>
        <v>Som9NRMQqV7</v>
      </c>
      <c r="AO165" s="19" t="str">
        <f>IF(ISNA(VLOOKUP(TRIM(E165),dim_supporttype!A:B,2,FALSE)),"",VLOOKUP(TRIM(E165),dim_supporttype!A:C,2,FALSE))</f>
        <v>TA</v>
      </c>
      <c r="AP165" s="19" t="str">
        <f>IF(ISNA(VLOOKUP(AO165,dim_supporttype!B:C,2,FALSE)),"",VLOOKUP(AO165,dim_supporttype!B:C,2,FALSE))</f>
        <v>cRAGKdWIDn4</v>
      </c>
      <c r="AQ165" s="19" t="str">
        <f>IF(ISNA(VLOOKUP(TRIM(F165),dim_disaggs!A:B,2,FALSE)),"No Disagg",VLOOKUP(TRIM(F165),dim_disaggs!A:B,2,FALSE))</f>
        <v>IndexMod/Age/Sex/HIVStatus</v>
      </c>
      <c r="AR165" s="19" t="str">
        <f>IF(ISNA(VLOOKUP(AQ165,dim_disaggs!B:C,2,FALSE)),"",VLOOKUP(AQ165,dim_disaggs!B:C,2,FALSE))</f>
        <v>cnlEjFkl5UZ</v>
      </c>
      <c r="AU165" s="72" t="s">
        <v>755</v>
      </c>
      <c r="AV165" s="73" t="s">
        <v>755</v>
      </c>
      <c r="AX165" s="66" t="s">
        <v>755</v>
      </c>
      <c r="AY165" s="20" t="s">
        <v>25696</v>
      </c>
      <c r="AZ165" s="20" t="s">
        <v>25550</v>
      </c>
      <c r="BA165" s="105" t="str">
        <f t="shared" si="25"/>
        <v>Top Level Numerator</v>
      </c>
      <c r="BB165" s="20" t="str">
        <f t="shared" si="26"/>
        <v>PE5QVF0w4xj</v>
      </c>
      <c r="BE165" s="75" t="s">
        <v>755</v>
      </c>
      <c r="BF165" s="73" t="s">
        <v>755</v>
      </c>
      <c r="BG165" s="55" t="s">
        <v>755</v>
      </c>
      <c r="BH165" s="76" t="s">
        <v>755</v>
      </c>
      <c r="BI165" s="20" t="s">
        <v>755</v>
      </c>
      <c r="BJ165" s="20" t="s">
        <v>755</v>
      </c>
      <c r="BK165" s="55" t="s">
        <v>755</v>
      </c>
      <c r="BL165" s="71" t="s">
        <v>755</v>
      </c>
      <c r="BM165" s="77" t="s">
        <v>21473</v>
      </c>
      <c r="BN165" s="78" t="s">
        <v>21476</v>
      </c>
      <c r="BO165" s="77" t="s">
        <v>25670</v>
      </c>
      <c r="BP165" s="78" t="s">
        <v>25672</v>
      </c>
    </row>
    <row r="166" spans="1:68" ht="17" customHeight="1" x14ac:dyDescent="0.25">
      <c r="A166" s="22" t="s">
        <v>95</v>
      </c>
      <c r="B166" s="4" t="s">
        <v>21520</v>
      </c>
      <c r="C166" s="22" t="s">
        <v>20490</v>
      </c>
      <c r="D166" s="22" t="s">
        <v>1</v>
      </c>
      <c r="E166" s="22" t="s">
        <v>77</v>
      </c>
      <c r="F166" s="22" t="s">
        <v>25390</v>
      </c>
      <c r="G166" s="22" t="s">
        <v>2442</v>
      </c>
      <c r="H166" s="22" t="s">
        <v>21478</v>
      </c>
      <c r="I166" s="19">
        <f t="shared" si="18"/>
        <v>50</v>
      </c>
      <c r="J166" s="20" t="s">
        <v>755</v>
      </c>
      <c r="K166" s="74" t="s">
        <v>25398</v>
      </c>
      <c r="L166" s="95" t="str">
        <f>IF(M166&lt;&gt;"",IF(NOT(ISNA(INDEX(cc!B:B,MATCH(M166,cc!A:A,0)))),INDEX(cc!B:B,MATCH(M166,cc!A:A,0)),"0"),"")</f>
        <v>Age (&lt;1-50+-uk, 12), Sex and HIV Status (Positive)</v>
      </c>
      <c r="M166" s="102" t="s">
        <v>20545</v>
      </c>
      <c r="N166" s="28" t="str">
        <f t="shared" si="19"/>
        <v xml:space="preserve"> TARGET</v>
      </c>
      <c r="O166" s="19" t="str">
        <f t="shared" si="20"/>
        <v>HTS_RECENT (N, DSD, MobileMod/Age/Sex/HIVStatus) TARGET: HIV recency test</v>
      </c>
      <c r="P166" s="19" t="str">
        <f t="shared" si="21"/>
        <v>HTS_RECENT (N, DSD, MobileMod/Age/Sex/HIVStatus) TARGET: HIV recency test</v>
      </c>
      <c r="Q166" s="19" t="str">
        <f t="shared" si="22"/>
        <v>HTS_RECENT (N, DSD, MobileMod/A/S/RTRI/HIV) TARGET</v>
      </c>
      <c r="R166" s="19" t="str">
        <f t="shared" si="23"/>
        <v>HTS_RECENT_N_DSD_MobileMod_A_S_RTRI_HIV_TARGET</v>
      </c>
      <c r="S166" s="19" t="str">
        <f t="shared" si="24"/>
        <v>HTS_RECENT_N_DSD_MobileMod_A_S_RTRI_HIV_TARGET</v>
      </c>
      <c r="T166" s="19" t="b">
        <f>NOT(ISNA(VLOOKUP(B166,dbcodes!A:B,2,FALSE)))</f>
        <v>0</v>
      </c>
      <c r="U166" s="19" t="str">
        <f>IF(ISNA(VLOOKUP(B166,dbcodes!A:B,2,FALSE)),des!R2250,VLOOKUP(B166,dbcodes!A:B,2,FALSE))</f>
        <v>VMMC_CIRC_N_DSD</v>
      </c>
      <c r="W166" s="107" t="str">
        <f>IF(ISNA(VLOOKUP(C166,descriptions!A:B,2,FALSE)),des!V2238,IF(G166=" TARGET","Target ","")&amp;VLOOKUP(C166,descriptions!A:B,2,FALSE))</f>
        <v>Target Number of newly diagnosed HIV-positive persons aged greater than or equal to &gt;_ 15yrs with a test for recent infection result during the reporting period</v>
      </c>
      <c r="X166" s="20" t="s">
        <v>4</v>
      </c>
      <c r="Y166" s="20" t="s">
        <v>831</v>
      </c>
      <c r="Z166" s="20" t="s">
        <v>836</v>
      </c>
      <c r="AA166" s="20" t="s">
        <v>102</v>
      </c>
      <c r="AB166" s="20" t="s">
        <v>755</v>
      </c>
      <c r="AC166" s="19" t="str">
        <f>IF(AB166&lt;&gt;"",IF(NOT(ISNA(INDEX(os!A:A,MATCH(AB166,os!B:B,0)))),INDEX(os!A:A,MATCH(AB166,os!B:B,0)),"0"),"")</f>
        <v/>
      </c>
      <c r="AD166" s="20" t="s">
        <v>830</v>
      </c>
      <c r="AH166" s="93" t="str">
        <f>IF(NOT(ISNA(VLOOKUP(B:B,ResultsTargets!A:A,1,0))),"TRUE","")</f>
        <v>TRUE</v>
      </c>
      <c r="AI166" s="19" t="str">
        <f>IF(ISNA(VLOOKUP(C166,dim_techarea!A:B,2,FALSE)),"",VLOOKUP(C166,dim_techarea!A:B,2,FALSE))</f>
        <v>HTS_RECENT</v>
      </c>
      <c r="AJ166" s="19" t="str">
        <f>IF(ISNA(VLOOKUP(AI166,dim_techarea!B:C,2,FALSE)),"",VLOOKUP(AI166,dim_techarea!B:C,2,FALSE))</f>
        <v>twyHxdQVjMC</v>
      </c>
      <c r="AK166" s="19" t="str">
        <f>IF(ISNA(VLOOKUP(TRIM(G166),dim_targetsresults!A:B,2,FALSE)),"",VLOOKUP(TRIM(G166),dim_targetsresults!A:C,2,FALSE))</f>
        <v>MER Targets</v>
      </c>
      <c r="AL166" s="19" t="str">
        <f>IF(ISNA(VLOOKUP(AK166,dim_targetsresults!B:C,2,FALSE)),"",VLOOKUP(AK166,dim_targetsresults!B:C,2,FALSE))</f>
        <v>W8imnja2Owd</v>
      </c>
      <c r="AM166" s="19" t="str">
        <f>IF(ISNA(VLOOKUP(TRIM(D166),dim_numeratordenominator!A:B,2,FALSE)),"",VLOOKUP(TRIM(D166),dim_numeratordenominator!A:C,2,FALSE))</f>
        <v>Numerator</v>
      </c>
      <c r="AN166" s="19" t="str">
        <f>IF(ISNA(VLOOKUP(AM166,dim_numeratordenominator!B:C,2,FALSE)),"",VLOOKUP(AM166,dim_numeratordenominator!B:C,2,FALSE))</f>
        <v>Som9NRMQqV7</v>
      </c>
      <c r="AO166" s="19" t="str">
        <f>IF(ISNA(VLOOKUP(TRIM(E166),dim_supporttype!A:B,2,FALSE)),"",VLOOKUP(TRIM(E166),dim_supporttype!A:C,2,FALSE))</f>
        <v>DSD</v>
      </c>
      <c r="AP166" s="19" t="str">
        <f>IF(ISNA(VLOOKUP(AO166,dim_supporttype!B:C,2,FALSE)),"",VLOOKUP(AO166,dim_supporttype!B:C,2,FALSE))</f>
        <v>iM13vdNLWKb</v>
      </c>
      <c r="AQ166" s="19" t="str">
        <f>IF(ISNA(VLOOKUP(TRIM(F166),dim_disaggs!A:B,2,FALSE)),"No Disagg",VLOOKUP(TRIM(F166),dim_disaggs!A:B,2,FALSE))</f>
        <v>MobileMod/Age/Sex/HIVStatus</v>
      </c>
      <c r="AR166" s="19" t="str">
        <f>IF(ISNA(VLOOKUP(AQ166,dim_disaggs!B:C,2,FALSE)),"",VLOOKUP(AQ166,dim_disaggs!B:C,2,FALSE))</f>
        <v>EVwSAwSEfTg</v>
      </c>
      <c r="AU166" s="72" t="s">
        <v>755</v>
      </c>
      <c r="AV166" s="73" t="s">
        <v>755</v>
      </c>
      <c r="AX166" s="66" t="s">
        <v>755</v>
      </c>
      <c r="AY166" s="20" t="s">
        <v>25686</v>
      </c>
      <c r="AZ166" s="20" t="s">
        <v>25539</v>
      </c>
      <c r="BA166" s="105" t="str">
        <f t="shared" si="25"/>
        <v>Top Level Numerator</v>
      </c>
      <c r="BB166" s="20" t="str">
        <f t="shared" si="26"/>
        <v>PE5QVF0w4xj</v>
      </c>
      <c r="BE166" s="75" t="s">
        <v>755</v>
      </c>
      <c r="BF166" s="73" t="s">
        <v>755</v>
      </c>
      <c r="BG166" s="55" t="s">
        <v>755</v>
      </c>
      <c r="BH166" s="76" t="s">
        <v>755</v>
      </c>
      <c r="BI166" s="20" t="s">
        <v>755</v>
      </c>
      <c r="BJ166" s="20" t="s">
        <v>755</v>
      </c>
      <c r="BK166" s="55" t="s">
        <v>755</v>
      </c>
      <c r="BL166" s="71" t="s">
        <v>755</v>
      </c>
      <c r="BM166" s="77" t="s">
        <v>21473</v>
      </c>
      <c r="BN166" s="78" t="s">
        <v>21476</v>
      </c>
      <c r="BO166" s="77" t="s">
        <v>25670</v>
      </c>
      <c r="BP166" s="78" t="s">
        <v>25672</v>
      </c>
    </row>
    <row r="167" spans="1:68" ht="19" x14ac:dyDescent="0.25">
      <c r="A167" s="22" t="s">
        <v>95</v>
      </c>
      <c r="B167" s="20" t="s">
        <v>21521</v>
      </c>
      <c r="C167" s="22" t="s">
        <v>20490</v>
      </c>
      <c r="D167" s="22" t="s">
        <v>1</v>
      </c>
      <c r="E167" s="22" t="s">
        <v>78</v>
      </c>
      <c r="F167" s="22" t="s">
        <v>25390</v>
      </c>
      <c r="G167" s="22" t="s">
        <v>2442</v>
      </c>
      <c r="H167" s="22" t="s">
        <v>21478</v>
      </c>
      <c r="I167" s="19">
        <f t="shared" si="18"/>
        <v>49</v>
      </c>
      <c r="J167" s="20" t="s">
        <v>755</v>
      </c>
      <c r="K167" s="74" t="s">
        <v>25398</v>
      </c>
      <c r="L167" s="95" t="str">
        <f>IF(M167&lt;&gt;"",IF(NOT(ISNA(INDEX(cc!B:B,MATCH(M167,cc!A:A,0)))),INDEX(cc!B:B,MATCH(M167,cc!A:A,0)),"0"),"")</f>
        <v>Age (&lt;1-50+-uk, 12), Sex and HIV Status (Positive)</v>
      </c>
      <c r="M167" s="102" t="s">
        <v>20545</v>
      </c>
      <c r="N167" s="28" t="str">
        <f t="shared" si="19"/>
        <v xml:space="preserve"> TARGET</v>
      </c>
      <c r="O167" s="19" t="str">
        <f t="shared" si="20"/>
        <v>HTS_RECENT (N, TA, MobileMod/Age/Sex/HIVStatus) TARGET: HIV recency test</v>
      </c>
      <c r="P167" s="19" t="str">
        <f t="shared" si="21"/>
        <v>HTS_RECENT (N, TA, MobileMod/Age/Sex/HIVStatus) TARGET: HIV recency test</v>
      </c>
      <c r="Q167" s="19" t="str">
        <f t="shared" si="22"/>
        <v>HTS_RECENT (N, TA, MobileMod/A/S/RTRI/HIV) TARGET</v>
      </c>
      <c r="R167" s="19" t="str">
        <f t="shared" si="23"/>
        <v>HTS_RECENT_N_TA_MobileMod_A_S_RTRI_HIV_TARGET</v>
      </c>
      <c r="S167" s="19" t="str">
        <f t="shared" si="24"/>
        <v>HTS_RECENT_N_TA_MobileMod_A_S_RTRI_HIV_TARGET</v>
      </c>
      <c r="T167" s="19" t="b">
        <f>NOT(ISNA(VLOOKUP(B167,dbcodes!A:B,2,FALSE)))</f>
        <v>0</v>
      </c>
      <c r="U167" s="19" t="str">
        <f>IF(ISNA(VLOOKUP(B167,dbcodes!A:B,2,FALSE)),des!R2251,VLOOKUP(B167,dbcodes!A:B,2,FALSE))</f>
        <v>VMMC_CIRC_N_TA</v>
      </c>
      <c r="W167" s="107" t="str">
        <f>IF(ISNA(VLOOKUP(C167,descriptions!A:B,2,FALSE)),des!V2239,IF(G167=" TARGET","Target ","")&amp;VLOOKUP(C167,descriptions!A:B,2,FALSE))</f>
        <v>Target Number of newly diagnosed HIV-positive persons aged greater than or equal to &gt;_ 15yrs with a test for recent infection result during the reporting period</v>
      </c>
      <c r="X167" s="20" t="s">
        <v>4</v>
      </c>
      <c r="Y167" s="20" t="s">
        <v>831</v>
      </c>
      <c r="Z167" s="20" t="s">
        <v>836</v>
      </c>
      <c r="AA167" s="20" t="s">
        <v>102</v>
      </c>
      <c r="AB167" s="20" t="s">
        <v>755</v>
      </c>
      <c r="AC167" s="19" t="str">
        <f>IF(AB167&lt;&gt;"",IF(NOT(ISNA(INDEX(os!A:A,MATCH(AB167,os!B:B,0)))),INDEX(os!A:A,MATCH(AB167,os!B:B,0)),"0"),"")</f>
        <v/>
      </c>
      <c r="AD167" s="20" t="s">
        <v>830</v>
      </c>
      <c r="AH167" s="93" t="str">
        <f>IF(NOT(ISNA(VLOOKUP(B:B,ResultsTargets!A:A,1,0))),"TRUE","")</f>
        <v>TRUE</v>
      </c>
      <c r="AI167" s="19" t="str">
        <f>IF(ISNA(VLOOKUP(C167,dim_techarea!A:B,2,FALSE)),"",VLOOKUP(C167,dim_techarea!A:B,2,FALSE))</f>
        <v>HTS_RECENT</v>
      </c>
      <c r="AJ167" s="19" t="str">
        <f>IF(ISNA(VLOOKUP(AI167,dim_techarea!B:C,2,FALSE)),"",VLOOKUP(AI167,dim_techarea!B:C,2,FALSE))</f>
        <v>twyHxdQVjMC</v>
      </c>
      <c r="AK167" s="19" t="str">
        <f>IF(ISNA(VLOOKUP(TRIM(G167),dim_targetsresults!A:B,2,FALSE)),"",VLOOKUP(TRIM(G167),dim_targetsresults!A:C,2,FALSE))</f>
        <v>MER Targets</v>
      </c>
      <c r="AL167" s="19" t="str">
        <f>IF(ISNA(VLOOKUP(AK167,dim_targetsresults!B:C,2,FALSE)),"",VLOOKUP(AK167,dim_targetsresults!B:C,2,FALSE))</f>
        <v>W8imnja2Owd</v>
      </c>
      <c r="AM167" s="19" t="str">
        <f>IF(ISNA(VLOOKUP(TRIM(D167),dim_numeratordenominator!A:B,2,FALSE)),"",VLOOKUP(TRIM(D167),dim_numeratordenominator!A:C,2,FALSE))</f>
        <v>Numerator</v>
      </c>
      <c r="AN167" s="19" t="str">
        <f>IF(ISNA(VLOOKUP(AM167,dim_numeratordenominator!B:C,2,FALSE)),"",VLOOKUP(AM167,dim_numeratordenominator!B:C,2,FALSE))</f>
        <v>Som9NRMQqV7</v>
      </c>
      <c r="AO167" s="19" t="str">
        <f>IF(ISNA(VLOOKUP(TRIM(E167),dim_supporttype!A:B,2,FALSE)),"",VLOOKUP(TRIM(E167),dim_supporttype!A:C,2,FALSE))</f>
        <v>TA</v>
      </c>
      <c r="AP167" s="19" t="str">
        <f>IF(ISNA(VLOOKUP(AO167,dim_supporttype!B:C,2,FALSE)),"",VLOOKUP(AO167,dim_supporttype!B:C,2,FALSE))</f>
        <v>cRAGKdWIDn4</v>
      </c>
      <c r="AQ167" s="19" t="str">
        <f>IF(ISNA(VLOOKUP(TRIM(F167),dim_disaggs!A:B,2,FALSE)),"No Disagg",VLOOKUP(TRIM(F167),dim_disaggs!A:B,2,FALSE))</f>
        <v>MobileMod/Age/Sex/HIVStatus</v>
      </c>
      <c r="AR167" s="19" t="str">
        <f>IF(ISNA(VLOOKUP(AQ167,dim_disaggs!B:C,2,FALSE)),"",VLOOKUP(AQ167,dim_disaggs!B:C,2,FALSE))</f>
        <v>EVwSAwSEfTg</v>
      </c>
      <c r="AU167" s="72" t="s">
        <v>755</v>
      </c>
      <c r="AV167" s="73" t="s">
        <v>755</v>
      </c>
      <c r="AX167" s="66" t="s">
        <v>755</v>
      </c>
      <c r="AY167" s="20" t="s">
        <v>25686</v>
      </c>
      <c r="AZ167" s="20" t="s">
        <v>25539</v>
      </c>
      <c r="BA167" s="105" t="str">
        <f t="shared" si="25"/>
        <v>Top Level Numerator</v>
      </c>
      <c r="BB167" s="20" t="str">
        <f t="shared" si="26"/>
        <v>PE5QVF0w4xj</v>
      </c>
      <c r="BE167" s="75" t="s">
        <v>755</v>
      </c>
      <c r="BF167" s="73" t="s">
        <v>755</v>
      </c>
      <c r="BG167" s="55" t="s">
        <v>755</v>
      </c>
      <c r="BH167" s="76" t="s">
        <v>755</v>
      </c>
      <c r="BI167" s="20" t="s">
        <v>755</v>
      </c>
      <c r="BJ167" s="20" t="s">
        <v>755</v>
      </c>
      <c r="BK167" s="55" t="s">
        <v>755</v>
      </c>
      <c r="BL167" s="71" t="s">
        <v>755</v>
      </c>
      <c r="BM167" s="77" t="s">
        <v>21473</v>
      </c>
      <c r="BN167" s="78" t="s">
        <v>21476</v>
      </c>
      <c r="BO167" s="77" t="s">
        <v>25670</v>
      </c>
      <c r="BP167" s="78" t="s">
        <v>25672</v>
      </c>
    </row>
    <row r="168" spans="1:68" s="3" customFormat="1" ht="19" x14ac:dyDescent="0.25">
      <c r="A168" s="22" t="s">
        <v>95</v>
      </c>
      <c r="B168" s="4" t="s">
        <v>21524</v>
      </c>
      <c r="C168" s="22" t="s">
        <v>20490</v>
      </c>
      <c r="D168" s="22" t="s">
        <v>1</v>
      </c>
      <c r="E168" s="22" t="s">
        <v>77</v>
      </c>
      <c r="F168" s="22" t="s">
        <v>25392</v>
      </c>
      <c r="G168" s="22" t="s">
        <v>2442</v>
      </c>
      <c r="H168" s="22" t="s">
        <v>21496</v>
      </c>
      <c r="I168" s="19">
        <f t="shared" si="18"/>
        <v>49</v>
      </c>
      <c r="J168" s="20" t="s">
        <v>755</v>
      </c>
      <c r="K168" s="74" t="s">
        <v>25398</v>
      </c>
      <c r="L168" s="95" t="str">
        <f>IF(M168&lt;&gt;"",IF(NOT(ISNA(INDEX(cc!B:B,MATCH(M168,cc!A:A,0)))),INDEX(cc!B:B,MATCH(M168,cc!A:A,0)),"0"),"")</f>
        <v>Age (&lt;1-50+-uk, 12), Sex and HIV Status (Positive)</v>
      </c>
      <c r="M168" s="102" t="s">
        <v>20545</v>
      </c>
      <c r="N168" s="28" t="str">
        <f t="shared" si="19"/>
        <v xml:space="preserve"> TARGET</v>
      </c>
      <c r="O168" s="19" t="str">
        <f t="shared" si="20"/>
        <v>HTS_RECENT (N, DSD, OtherMod/Age/Sex/HIVStatus) TARGET: HIV recency test</v>
      </c>
      <c r="P168" s="19" t="str">
        <f t="shared" si="21"/>
        <v>HTS_RECENT (N, DSD, OtherMod/Age/Sex/HIVStatus) TARGET: HIV recency test</v>
      </c>
      <c r="Q168" s="19" t="str">
        <f t="shared" si="22"/>
        <v>HTS_RECENT (N, DSD, OtherMod/A/S/RTRI/HIV) TARGET</v>
      </c>
      <c r="R168" s="19" t="str">
        <f t="shared" si="23"/>
        <v>HTS_RECENT_N_DSD_OtherMod_A_S_RTRI_HIV_TARGET</v>
      </c>
      <c r="S168" s="19" t="str">
        <f t="shared" si="24"/>
        <v>HTS_RECENT_N_DSD_OtherMod_A_S_RTRI_HIV_TARGET</v>
      </c>
      <c r="T168" s="19" t="b">
        <f>NOT(ISNA(VLOOKUP(B168,dbcodes!A:B,2,FALSE)))</f>
        <v>0</v>
      </c>
      <c r="U168" s="19" t="str">
        <f>IF(ISNA(VLOOKUP(B168,dbcodes!A:B,2,FALSE)),des!R2252,VLOOKUP(B168,dbcodes!A:B,2,FALSE))</f>
        <v>VMMC_CIRC_N_DSD_Age_TARGET</v>
      </c>
      <c r="V168" s="20"/>
      <c r="W168" s="107" t="str">
        <f>IF(ISNA(VLOOKUP(C168,descriptions!A:B,2,FALSE)),des!V2242,IF(G168=" TARGET","Target ","")&amp;VLOOKUP(C168,descriptions!A:B,2,FALSE))</f>
        <v>Target Number of newly diagnosed HIV-positive persons aged greater than or equal to &gt;_ 15yrs with a test for recent infection result during the reporting period</v>
      </c>
      <c r="X168" s="20" t="s">
        <v>4</v>
      </c>
      <c r="Y168" s="20" t="s">
        <v>831</v>
      </c>
      <c r="Z168" s="20" t="s">
        <v>836</v>
      </c>
      <c r="AA168" s="20" t="s">
        <v>102</v>
      </c>
      <c r="AB168" s="20" t="s">
        <v>755</v>
      </c>
      <c r="AC168" s="19" t="str">
        <f>IF(AB168&lt;&gt;"",IF(NOT(ISNA(INDEX(os!A:A,MATCH(AB168,os!B:B,0)))),INDEX(os!A:A,MATCH(AB168,os!B:B,0)),"0"),"")</f>
        <v/>
      </c>
      <c r="AD168" s="20" t="s">
        <v>830</v>
      </c>
      <c r="AE168" s="20"/>
      <c r="AF168" s="20"/>
      <c r="AG168" s="20"/>
      <c r="AH168" s="93" t="str">
        <f>IF(NOT(ISNA(VLOOKUP(B:B,ResultsTargets!A:A,1,0))),"TRUE","")</f>
        <v>TRUE</v>
      </c>
      <c r="AI168" s="19" t="str">
        <f>IF(ISNA(VLOOKUP(C168,dim_techarea!A:B,2,FALSE)),"",VLOOKUP(C168,dim_techarea!A:B,2,FALSE))</f>
        <v>HTS_RECENT</v>
      </c>
      <c r="AJ168" s="19" t="str">
        <f>IF(ISNA(VLOOKUP(AI168,dim_techarea!B:C,2,FALSE)),"",VLOOKUP(AI168,dim_techarea!B:C,2,FALSE))</f>
        <v>twyHxdQVjMC</v>
      </c>
      <c r="AK168" s="19" t="str">
        <f>IF(ISNA(VLOOKUP(TRIM(G168),dim_targetsresults!A:B,2,FALSE)),"",VLOOKUP(TRIM(G168),dim_targetsresults!A:C,2,FALSE))</f>
        <v>MER Targets</v>
      </c>
      <c r="AL168" s="19" t="str">
        <f>IF(ISNA(VLOOKUP(AK168,dim_targetsresults!B:C,2,FALSE)),"",VLOOKUP(AK168,dim_targetsresults!B:C,2,FALSE))</f>
        <v>W8imnja2Owd</v>
      </c>
      <c r="AM168" s="19" t="str">
        <f>IF(ISNA(VLOOKUP(TRIM(D168),dim_numeratordenominator!A:B,2,FALSE)),"",VLOOKUP(TRIM(D168),dim_numeratordenominator!A:C,2,FALSE))</f>
        <v>Numerator</v>
      </c>
      <c r="AN168" s="19" t="str">
        <f>IF(ISNA(VLOOKUP(AM168,dim_numeratordenominator!B:C,2,FALSE)),"",VLOOKUP(AM168,dim_numeratordenominator!B:C,2,FALSE))</f>
        <v>Som9NRMQqV7</v>
      </c>
      <c r="AO168" s="19" t="str">
        <f>IF(ISNA(VLOOKUP(TRIM(E168),dim_supporttype!A:B,2,FALSE)),"",VLOOKUP(TRIM(E168),dim_supporttype!A:C,2,FALSE))</f>
        <v>DSD</v>
      </c>
      <c r="AP168" s="19" t="str">
        <f>IF(ISNA(VLOOKUP(AO168,dim_supporttype!B:C,2,FALSE)),"",VLOOKUP(AO168,dim_supporttype!B:C,2,FALSE))</f>
        <v>iM13vdNLWKb</v>
      </c>
      <c r="AQ168" s="19" t="str">
        <f>IF(ISNA(VLOOKUP(TRIM(F168),dim_disaggs!A:B,2,FALSE)),"No Disagg",VLOOKUP(TRIM(F168),dim_disaggs!A:B,2,FALSE))</f>
        <v>OtherMod/Age/Sex/HIVStatus</v>
      </c>
      <c r="AR168" s="19" t="str">
        <f>IF(ISNA(VLOOKUP(AQ168,dim_disaggs!B:C,2,FALSE)),"",VLOOKUP(AQ168,dim_disaggs!B:C,2,FALSE))</f>
        <v>G6QgzwFMWSP</v>
      </c>
      <c r="AS168" s="72"/>
      <c r="AT168" s="66"/>
      <c r="AU168" s="72" t="s">
        <v>755</v>
      </c>
      <c r="AV168" s="73" t="s">
        <v>755</v>
      </c>
      <c r="AW168" s="66"/>
      <c r="AX168" s="66" t="s">
        <v>755</v>
      </c>
      <c r="AY168" s="20" t="s">
        <v>25687</v>
      </c>
      <c r="AZ168" s="20" t="s">
        <v>25540</v>
      </c>
      <c r="BA168" s="105" t="str">
        <f t="shared" si="25"/>
        <v>Top Level Numerator</v>
      </c>
      <c r="BB168" s="20" t="str">
        <f t="shared" si="26"/>
        <v>PE5QVF0w4xj</v>
      </c>
      <c r="BC168" s="20"/>
      <c r="BD168" s="20"/>
      <c r="BE168" s="75" t="s">
        <v>755</v>
      </c>
      <c r="BF168" s="73" t="s">
        <v>755</v>
      </c>
      <c r="BG168" s="55" t="s">
        <v>755</v>
      </c>
      <c r="BH168" s="76" t="s">
        <v>755</v>
      </c>
      <c r="BI168" s="20" t="s">
        <v>755</v>
      </c>
      <c r="BJ168" s="20" t="s">
        <v>755</v>
      </c>
      <c r="BK168" s="55" t="s">
        <v>755</v>
      </c>
      <c r="BL168" s="71" t="s">
        <v>755</v>
      </c>
      <c r="BM168" s="77" t="s">
        <v>21473</v>
      </c>
      <c r="BN168" s="78" t="s">
        <v>21476</v>
      </c>
      <c r="BO168" s="77" t="s">
        <v>25670</v>
      </c>
      <c r="BP168" s="78" t="s">
        <v>25672</v>
      </c>
    </row>
    <row r="169" spans="1:68" ht="19" x14ac:dyDescent="0.25">
      <c r="A169" s="22" t="s">
        <v>95</v>
      </c>
      <c r="B169" s="20" t="s">
        <v>21525</v>
      </c>
      <c r="C169" s="22" t="s">
        <v>20490</v>
      </c>
      <c r="D169" s="22" t="s">
        <v>1</v>
      </c>
      <c r="E169" s="22" t="s">
        <v>78</v>
      </c>
      <c r="F169" s="22" t="s">
        <v>25392</v>
      </c>
      <c r="G169" s="22" t="s">
        <v>2442</v>
      </c>
      <c r="H169" s="22" t="s">
        <v>21496</v>
      </c>
      <c r="I169" s="19">
        <f t="shared" si="18"/>
        <v>48</v>
      </c>
      <c r="J169" s="20" t="s">
        <v>755</v>
      </c>
      <c r="K169" s="74" t="s">
        <v>25398</v>
      </c>
      <c r="L169" s="95" t="str">
        <f>IF(M169&lt;&gt;"",IF(NOT(ISNA(INDEX(cc!B:B,MATCH(M169,cc!A:A,0)))),INDEX(cc!B:B,MATCH(M169,cc!A:A,0)),"0"),"")</f>
        <v>Age (&lt;1-50+-uk, 12), Sex and HIV Status (Positive)</v>
      </c>
      <c r="M169" s="102" t="s">
        <v>20545</v>
      </c>
      <c r="N169" s="28" t="str">
        <f t="shared" si="19"/>
        <v xml:space="preserve"> TARGET</v>
      </c>
      <c r="O169" s="19" t="str">
        <f t="shared" si="20"/>
        <v>HTS_RECENT (N, TA, OtherMod/Age/Sex/HIVStatus) TARGET: HIV recency test</v>
      </c>
      <c r="P169" s="19" t="str">
        <f t="shared" si="21"/>
        <v>HTS_RECENT (N, TA, OtherMod/Age/Sex/HIVStatus) TARGET: HIV recency test</v>
      </c>
      <c r="Q169" s="19" t="str">
        <f t="shared" si="22"/>
        <v>HTS_RECENT (N, TA, OtherMod/A/S/RTRI/HIV) TARGET</v>
      </c>
      <c r="R169" s="19" t="str">
        <f t="shared" si="23"/>
        <v>HTS_RECENT_N_TA_OtherMod_A_S_RTRI_HIV_TARGET</v>
      </c>
      <c r="S169" s="19" t="str">
        <f t="shared" si="24"/>
        <v>HTS_RECENT_N_TA_OtherMod_A_S_RTRI_HIV_TARGET</v>
      </c>
      <c r="T169" s="19" t="b">
        <f>NOT(ISNA(VLOOKUP(B169,dbcodes!A:B,2,FALSE)))</f>
        <v>0</v>
      </c>
      <c r="U169" s="19" t="str">
        <f>IF(ISNA(VLOOKUP(B169,dbcodes!A:B,2,FALSE)),des!R2253,VLOOKUP(B169,dbcodes!A:B,2,FALSE))</f>
        <v>VMMC_CIRC_N_DSD_Age_TARGET_v2</v>
      </c>
      <c r="W169" s="107" t="str">
        <f>IF(ISNA(VLOOKUP(C169,descriptions!A:B,2,FALSE)),des!V2243,IF(G169=" TARGET","Target ","")&amp;VLOOKUP(C169,descriptions!A:B,2,FALSE))</f>
        <v>Target Number of newly diagnosed HIV-positive persons aged greater than or equal to &gt;_ 15yrs with a test for recent infection result during the reporting period</v>
      </c>
      <c r="X169" s="20" t="s">
        <v>4</v>
      </c>
      <c r="Y169" s="20" t="s">
        <v>831</v>
      </c>
      <c r="Z169" s="20" t="s">
        <v>836</v>
      </c>
      <c r="AA169" s="20" t="s">
        <v>102</v>
      </c>
      <c r="AB169" s="20" t="s">
        <v>755</v>
      </c>
      <c r="AC169" s="19" t="str">
        <f>IF(AB169&lt;&gt;"",IF(NOT(ISNA(INDEX(os!A:A,MATCH(AB169,os!B:B,0)))),INDEX(os!A:A,MATCH(AB169,os!B:B,0)),"0"),"")</f>
        <v/>
      </c>
      <c r="AD169" s="20" t="s">
        <v>830</v>
      </c>
      <c r="AH169" s="93" t="str">
        <f>IF(NOT(ISNA(VLOOKUP(B:B,ResultsTargets!A:A,1,0))),"TRUE","")</f>
        <v>TRUE</v>
      </c>
      <c r="AI169" s="19" t="str">
        <f>IF(ISNA(VLOOKUP(C169,dim_techarea!A:B,2,FALSE)),"",VLOOKUP(C169,dim_techarea!A:B,2,FALSE))</f>
        <v>HTS_RECENT</v>
      </c>
      <c r="AJ169" s="19" t="str">
        <f>IF(ISNA(VLOOKUP(AI169,dim_techarea!B:C,2,FALSE)),"",VLOOKUP(AI169,dim_techarea!B:C,2,FALSE))</f>
        <v>twyHxdQVjMC</v>
      </c>
      <c r="AK169" s="19" t="str">
        <f>IF(ISNA(VLOOKUP(TRIM(G169),dim_targetsresults!A:B,2,FALSE)),"",VLOOKUP(TRIM(G169),dim_targetsresults!A:C,2,FALSE))</f>
        <v>MER Targets</v>
      </c>
      <c r="AL169" s="19" t="str">
        <f>IF(ISNA(VLOOKUP(AK169,dim_targetsresults!B:C,2,FALSE)),"",VLOOKUP(AK169,dim_targetsresults!B:C,2,FALSE))</f>
        <v>W8imnja2Owd</v>
      </c>
      <c r="AM169" s="19" t="str">
        <f>IF(ISNA(VLOOKUP(TRIM(D169),dim_numeratordenominator!A:B,2,FALSE)),"",VLOOKUP(TRIM(D169),dim_numeratordenominator!A:C,2,FALSE))</f>
        <v>Numerator</v>
      </c>
      <c r="AN169" s="19" t="str">
        <f>IF(ISNA(VLOOKUP(AM169,dim_numeratordenominator!B:C,2,FALSE)),"",VLOOKUP(AM169,dim_numeratordenominator!B:C,2,FALSE))</f>
        <v>Som9NRMQqV7</v>
      </c>
      <c r="AO169" s="19" t="str">
        <f>IF(ISNA(VLOOKUP(TRIM(E169),dim_supporttype!A:B,2,FALSE)),"",VLOOKUP(TRIM(E169),dim_supporttype!A:C,2,FALSE))</f>
        <v>TA</v>
      </c>
      <c r="AP169" s="19" t="str">
        <f>IF(ISNA(VLOOKUP(AO169,dim_supporttype!B:C,2,FALSE)),"",VLOOKUP(AO169,dim_supporttype!B:C,2,FALSE))</f>
        <v>cRAGKdWIDn4</v>
      </c>
      <c r="AQ169" s="19" t="str">
        <f>IF(ISNA(VLOOKUP(TRIM(F169),dim_disaggs!A:B,2,FALSE)),"No Disagg",VLOOKUP(TRIM(F169),dim_disaggs!A:B,2,FALSE))</f>
        <v>OtherMod/Age/Sex/HIVStatus</v>
      </c>
      <c r="AR169" s="19" t="str">
        <f>IF(ISNA(VLOOKUP(AQ169,dim_disaggs!B:C,2,FALSE)),"",VLOOKUP(AQ169,dim_disaggs!B:C,2,FALSE))</f>
        <v>G6QgzwFMWSP</v>
      </c>
      <c r="AU169" s="72" t="s">
        <v>755</v>
      </c>
      <c r="AV169" s="73" t="s">
        <v>755</v>
      </c>
      <c r="AX169" s="66" t="s">
        <v>755</v>
      </c>
      <c r="AY169" s="20" t="s">
        <v>25687</v>
      </c>
      <c r="AZ169" s="20" t="s">
        <v>25540</v>
      </c>
      <c r="BA169" s="105" t="str">
        <f t="shared" si="25"/>
        <v>Top Level Numerator</v>
      </c>
      <c r="BB169" s="20" t="str">
        <f t="shared" si="26"/>
        <v>PE5QVF0w4xj</v>
      </c>
      <c r="BE169" s="75" t="s">
        <v>755</v>
      </c>
      <c r="BF169" s="73" t="s">
        <v>755</v>
      </c>
      <c r="BG169" s="55" t="s">
        <v>755</v>
      </c>
      <c r="BH169" s="76" t="s">
        <v>755</v>
      </c>
      <c r="BI169" s="20" t="s">
        <v>755</v>
      </c>
      <c r="BJ169" s="20" t="s">
        <v>755</v>
      </c>
      <c r="BK169" s="55" t="s">
        <v>755</v>
      </c>
      <c r="BL169" s="71" t="s">
        <v>755</v>
      </c>
      <c r="BM169" s="77" t="s">
        <v>21473</v>
      </c>
      <c r="BN169" s="78" t="s">
        <v>21476</v>
      </c>
      <c r="BO169" s="77" t="s">
        <v>25670</v>
      </c>
      <c r="BP169" s="78" t="s">
        <v>25672</v>
      </c>
    </row>
    <row r="170" spans="1:68" x14ac:dyDescent="0.2">
      <c r="A170" s="22" t="s">
        <v>95</v>
      </c>
      <c r="B170" s="21" t="s">
        <v>20250</v>
      </c>
      <c r="C170" s="20" t="s">
        <v>19934</v>
      </c>
      <c r="D170" s="20" t="s">
        <v>1</v>
      </c>
      <c r="E170" s="20" t="s">
        <v>77</v>
      </c>
      <c r="F170" s="20" t="s">
        <v>19946</v>
      </c>
      <c r="G170" s="20" t="s">
        <v>20086</v>
      </c>
      <c r="H170" s="20" t="s">
        <v>19946</v>
      </c>
      <c r="I170" s="19">
        <f t="shared" si="18"/>
        <v>38</v>
      </c>
      <c r="J170" s="20" t="s">
        <v>755</v>
      </c>
      <c r="K170" s="20" t="s">
        <v>19937</v>
      </c>
      <c r="L170" s="95" t="str">
        <f>IF(M170&lt;&gt;"",IF(NOT(ISNA(INDEX(cc!B:B,MATCH(M170,cc!A:A,0)))),INDEX(cc!B:B,MATCH(M170,cc!A:A,0)),"0"),"")</f>
        <v>Age (10-50+-uk, 10) Sex w/ Unknown and HIV Self Test Kit Type</v>
      </c>
      <c r="M170" s="97" t="s">
        <v>20676</v>
      </c>
      <c r="N170" s="28" t="str">
        <f t="shared" si="19"/>
        <v/>
      </c>
      <c r="O170" s="19" t="str">
        <f t="shared" si="20"/>
        <v>HTS_SELF (N, DSD, Age/Sex/HIVSelfTest): HIV self test kits distributed</v>
      </c>
      <c r="P170" s="19" t="str">
        <f t="shared" si="21"/>
        <v>HTS_SELF (N, DSD, Age/Sex/HIVSelfTest): HIV self test kits distributed</v>
      </c>
      <c r="Q170" s="19" t="str">
        <f t="shared" si="22"/>
        <v>HTS_SELF (N, DSD, Age/Sex/HIVSelfTest)</v>
      </c>
      <c r="R170" s="19" t="str">
        <f t="shared" si="23"/>
        <v>HTS_SELF_N_DSD_Age_Sex_HIVSelfTest</v>
      </c>
      <c r="S170" s="19" t="str">
        <f t="shared" si="24"/>
        <v>HTS_SELF_N_DSD_Age_Sex_HIVSelfTest_</v>
      </c>
      <c r="T170" s="19" t="b">
        <f>NOT(ISNA(VLOOKUP(B170,dbcodes!A:B,2,FALSE)))</f>
        <v>1</v>
      </c>
      <c r="U170" s="19" t="str">
        <f>IF(ISNA(VLOOKUP(B170,dbcodes!A:B,2,FALSE)),des!R2254,VLOOKUP(B170,dbcodes!A:B,2,FALSE))</f>
        <v>HTS_SELF_N_DSD_Age_Sex_HIVSelfTest</v>
      </c>
      <c r="W170" s="107" t="str">
        <f>IF(ISNA(VLOOKUP(C170,descriptions!A:B,2,FALSE)),des!V238,IF(G170=" TARGET","Target ","")&amp;VLOOKUP(C170,descriptions!A:B,2,FALSE))</f>
        <v>Number of individual HIV self-test kits distributed</v>
      </c>
      <c r="X170" s="20" t="s">
        <v>4</v>
      </c>
      <c r="Y170" s="20" t="s">
        <v>831</v>
      </c>
      <c r="Z170" s="20" t="s">
        <v>836</v>
      </c>
      <c r="AA170" s="20" t="s">
        <v>102</v>
      </c>
      <c r="AB170" s="20" t="s">
        <v>755</v>
      </c>
      <c r="AC170" s="19" t="str">
        <f>IF(AB170&lt;&gt;"",IF(NOT(ISNA(INDEX(os!A:A,MATCH(AB170,os!B:B,0)))),INDEX(os!A:A,MATCH(AB170,os!B:B,0)),"0"),"")</f>
        <v/>
      </c>
      <c r="AD170" s="20" t="s">
        <v>830</v>
      </c>
      <c r="AH170" s="93" t="str">
        <f>IF(NOT(ISNA(VLOOKUP(B:B,ResultsTargets!A:A,1,0))),"TRUE","")</f>
        <v>TRUE</v>
      </c>
      <c r="AI170" s="19" t="str">
        <f>IF(ISNA(VLOOKUP(C170,dim_techarea!A:B,2,FALSE)),"",VLOOKUP(C170,dim_techarea!A:B,2,FALSE))</f>
        <v>HTS_SELF</v>
      </c>
      <c r="AJ170" s="19" t="str">
        <f>IF(ISNA(VLOOKUP(AI170,dim_techarea!B:C,2,FALSE)),"",VLOOKUP(AI170,dim_techarea!B:C,2,FALSE))</f>
        <v>hGUykTtC0Xm</v>
      </c>
      <c r="AK170" s="19" t="str">
        <f>IF(ISNA(VLOOKUP(TRIM(G170),dim_targetsresults!A:B,2,FALSE)),"",VLOOKUP(TRIM(G170),dim_targetsresults!A:C,2,FALSE))</f>
        <v>MER Results</v>
      </c>
      <c r="AL170" s="19" t="str">
        <f>IF(ISNA(VLOOKUP(AK170,dim_targetsresults!B:C,2,FALSE)),"",VLOOKUP(AK170,dim_targetsresults!B:C,2,FALSE))</f>
        <v>Jh0jDM5yQ2E</v>
      </c>
      <c r="AM170" s="19" t="str">
        <f>IF(ISNA(VLOOKUP(TRIM(D170),dim_numeratordenominator!A:B,2,FALSE)),"",VLOOKUP(TRIM(D170),dim_numeratordenominator!A:C,2,FALSE))</f>
        <v>Numerator</v>
      </c>
      <c r="AN170" s="19" t="str">
        <f>IF(ISNA(VLOOKUP(AM170,dim_numeratordenominator!B:C,2,FALSE)),"",VLOOKUP(AM170,dim_numeratordenominator!B:C,2,FALSE))</f>
        <v>Som9NRMQqV7</v>
      </c>
      <c r="AO170" s="19" t="str">
        <f>IF(ISNA(VLOOKUP(TRIM(E170),dim_supporttype!A:B,2,FALSE)),"",VLOOKUP(TRIM(E170),dim_supporttype!A:C,2,FALSE))</f>
        <v>DSD</v>
      </c>
      <c r="AP170" s="19" t="str">
        <f>IF(ISNA(VLOOKUP(AO170,dim_supporttype!B:C,2,FALSE)),"",VLOOKUP(AO170,dim_supporttype!B:C,2,FALSE))</f>
        <v>iM13vdNLWKb</v>
      </c>
      <c r="AQ170" s="19" t="str">
        <f>IF(ISNA(VLOOKUP(TRIM(F170),dim_disaggs!A:B,2,FALSE)),"No Disagg",VLOOKUP(TRIM(F170),dim_disaggs!A:B,2,FALSE))</f>
        <v>Age/Sex/HIVSelfTest</v>
      </c>
      <c r="AR170" s="19" t="str">
        <f>IF(ISNA(VLOOKUP(AQ170,dim_disaggs!B:C,2,FALSE)),"",VLOOKUP(AQ170,dim_disaggs!B:C,2,FALSE))</f>
        <v>CXO3RZgYCAY</v>
      </c>
      <c r="AU170" s="72" t="s">
        <v>755</v>
      </c>
      <c r="AV170" s="73" t="s">
        <v>755</v>
      </c>
      <c r="AW170" s="66" t="s">
        <v>755</v>
      </c>
      <c r="AX170" s="66" t="s">
        <v>755</v>
      </c>
      <c r="BA170" s="105" t="str">
        <f t="shared" si="25"/>
        <v>Top Level Numerator</v>
      </c>
      <c r="BB170" s="20" t="str">
        <f t="shared" si="26"/>
        <v>PE5QVF0w4xj</v>
      </c>
      <c r="BE170" s="75" t="s">
        <v>755</v>
      </c>
      <c r="BF170" s="73" t="s">
        <v>755</v>
      </c>
      <c r="BG170" s="55" t="s">
        <v>755</v>
      </c>
      <c r="BH170" s="76" t="s">
        <v>755</v>
      </c>
      <c r="BI170" s="20" t="s">
        <v>755</v>
      </c>
      <c r="BJ170" s="20" t="s">
        <v>755</v>
      </c>
      <c r="BK170" s="55" t="s">
        <v>20634</v>
      </c>
      <c r="BL170" s="71" t="s">
        <v>20636</v>
      </c>
      <c r="BM170" s="77" t="s">
        <v>21473</v>
      </c>
      <c r="BN170" s="78" t="s">
        <v>21476</v>
      </c>
      <c r="BO170" s="77" t="s">
        <v>25670</v>
      </c>
      <c r="BP170" s="78" t="s">
        <v>25672</v>
      </c>
    </row>
    <row r="171" spans="1:68" s="3" customFormat="1" x14ac:dyDescent="0.2">
      <c r="A171" s="22" t="s">
        <v>95</v>
      </c>
      <c r="B171" s="21" t="s">
        <v>20251</v>
      </c>
      <c r="C171" s="20" t="s">
        <v>19934</v>
      </c>
      <c r="D171" s="20" t="s">
        <v>1</v>
      </c>
      <c r="E171" s="20" t="s">
        <v>78</v>
      </c>
      <c r="F171" s="20" t="s">
        <v>19946</v>
      </c>
      <c r="G171" s="20" t="s">
        <v>20086</v>
      </c>
      <c r="H171" s="20" t="s">
        <v>19946</v>
      </c>
      <c r="I171" s="19">
        <f t="shared" si="18"/>
        <v>37</v>
      </c>
      <c r="J171" s="20" t="s">
        <v>755</v>
      </c>
      <c r="K171" s="20" t="s">
        <v>19937</v>
      </c>
      <c r="L171" s="95" t="str">
        <f>IF(M171&lt;&gt;"",IF(NOT(ISNA(INDEX(cc!B:B,MATCH(M171,cc!A:A,0)))),INDEX(cc!B:B,MATCH(M171,cc!A:A,0)),"0"),"")</f>
        <v>Age (10-50+-uk, 10) Sex w/ Unknown and HIV Self Test Kit Type</v>
      </c>
      <c r="M171" s="97" t="s">
        <v>20676</v>
      </c>
      <c r="N171" s="28" t="str">
        <f t="shared" si="19"/>
        <v/>
      </c>
      <c r="O171" s="19" t="str">
        <f t="shared" si="20"/>
        <v>HTS_SELF (N, TA, Age/Sex/HIVSelfTest): HIV self test kits distributed</v>
      </c>
      <c r="P171" s="19" t="str">
        <f t="shared" si="21"/>
        <v>HTS_SELF (N, TA, Age/Sex/HIVSelfTest): HIV self test kits distributed</v>
      </c>
      <c r="Q171" s="19" t="str">
        <f t="shared" si="22"/>
        <v>HTS_SELF (N, TA, Age/Sex/HIVSelfTest)</v>
      </c>
      <c r="R171" s="19" t="str">
        <f t="shared" si="23"/>
        <v>HTS_SELF_N_TA_Age_Sex_HIVSelfTest</v>
      </c>
      <c r="S171" s="19" t="str">
        <f t="shared" si="24"/>
        <v>HTS_SELF_N_TA_Age_Sex_HIVSelfTest_</v>
      </c>
      <c r="T171" s="19" t="b">
        <f>NOT(ISNA(VLOOKUP(B171,dbcodes!A:B,2,FALSE)))</f>
        <v>1</v>
      </c>
      <c r="U171" s="19" t="str">
        <f>IF(ISNA(VLOOKUP(B171,dbcodes!A:B,2,FALSE)),des!R2255,VLOOKUP(B171,dbcodes!A:B,2,FALSE))</f>
        <v>HTS_SELF_N_TA_Age_Sex_HIVSelfTest</v>
      </c>
      <c r="V171" s="20"/>
      <c r="W171" s="107" t="str">
        <f>IF(ISNA(VLOOKUP(C171,descriptions!A:B,2,FALSE)),des!V239,IF(G171=" TARGET","Target ","")&amp;VLOOKUP(C171,descriptions!A:B,2,FALSE))</f>
        <v>Number of individual HIV self-test kits distributed</v>
      </c>
      <c r="X171" s="20" t="s">
        <v>4</v>
      </c>
      <c r="Y171" s="20" t="s">
        <v>831</v>
      </c>
      <c r="Z171" s="20" t="s">
        <v>836</v>
      </c>
      <c r="AA171" s="20" t="s">
        <v>102</v>
      </c>
      <c r="AB171" s="20" t="s">
        <v>755</v>
      </c>
      <c r="AC171" s="19" t="str">
        <f>IF(AB171&lt;&gt;"",IF(NOT(ISNA(INDEX(os!A:A,MATCH(AB171,os!B:B,0)))),INDEX(os!A:A,MATCH(AB171,os!B:B,0)),"0"),"")</f>
        <v/>
      </c>
      <c r="AD171" s="20" t="s">
        <v>830</v>
      </c>
      <c r="AE171" s="20"/>
      <c r="AF171" s="20"/>
      <c r="AG171" s="20"/>
      <c r="AH171" s="93" t="str">
        <f>IF(NOT(ISNA(VLOOKUP(B:B,ResultsTargets!A:A,1,0))),"TRUE","")</f>
        <v>TRUE</v>
      </c>
      <c r="AI171" s="19" t="str">
        <f>IF(ISNA(VLOOKUP(C171,dim_techarea!A:B,2,FALSE)),"",VLOOKUP(C171,dim_techarea!A:B,2,FALSE))</f>
        <v>HTS_SELF</v>
      </c>
      <c r="AJ171" s="19" t="str">
        <f>IF(ISNA(VLOOKUP(AI171,dim_techarea!B:C,2,FALSE)),"",VLOOKUP(AI171,dim_techarea!B:C,2,FALSE))</f>
        <v>hGUykTtC0Xm</v>
      </c>
      <c r="AK171" s="19" t="str">
        <f>IF(ISNA(VLOOKUP(TRIM(G171),dim_targetsresults!A:B,2,FALSE)),"",VLOOKUP(TRIM(G171),dim_targetsresults!A:C,2,FALSE))</f>
        <v>MER Results</v>
      </c>
      <c r="AL171" s="19" t="str">
        <f>IF(ISNA(VLOOKUP(AK171,dim_targetsresults!B:C,2,FALSE)),"",VLOOKUP(AK171,dim_targetsresults!B:C,2,FALSE))</f>
        <v>Jh0jDM5yQ2E</v>
      </c>
      <c r="AM171" s="19" t="str">
        <f>IF(ISNA(VLOOKUP(TRIM(D171),dim_numeratordenominator!A:B,2,FALSE)),"",VLOOKUP(TRIM(D171),dim_numeratordenominator!A:C,2,FALSE))</f>
        <v>Numerator</v>
      </c>
      <c r="AN171" s="19" t="str">
        <f>IF(ISNA(VLOOKUP(AM171,dim_numeratordenominator!B:C,2,FALSE)),"",VLOOKUP(AM171,dim_numeratordenominator!B:C,2,FALSE))</f>
        <v>Som9NRMQqV7</v>
      </c>
      <c r="AO171" s="19" t="str">
        <f>IF(ISNA(VLOOKUP(TRIM(E171),dim_supporttype!A:B,2,FALSE)),"",VLOOKUP(TRIM(E171),dim_supporttype!A:C,2,FALSE))</f>
        <v>TA</v>
      </c>
      <c r="AP171" s="19" t="str">
        <f>IF(ISNA(VLOOKUP(AO171,dim_supporttype!B:C,2,FALSE)),"",VLOOKUP(AO171,dim_supporttype!B:C,2,FALSE))</f>
        <v>cRAGKdWIDn4</v>
      </c>
      <c r="AQ171" s="19" t="str">
        <f>IF(ISNA(VLOOKUP(TRIM(F171),dim_disaggs!A:B,2,FALSE)),"No Disagg",VLOOKUP(TRIM(F171),dim_disaggs!A:B,2,FALSE))</f>
        <v>Age/Sex/HIVSelfTest</v>
      </c>
      <c r="AR171" s="19" t="str">
        <f>IF(ISNA(VLOOKUP(AQ171,dim_disaggs!B:C,2,FALSE)),"",VLOOKUP(AQ171,dim_disaggs!B:C,2,FALSE))</f>
        <v>CXO3RZgYCAY</v>
      </c>
      <c r="AS171" s="72"/>
      <c r="AT171" s="66"/>
      <c r="AU171" s="72" t="s">
        <v>755</v>
      </c>
      <c r="AV171" s="73" t="s">
        <v>755</v>
      </c>
      <c r="AW171" s="66" t="s">
        <v>755</v>
      </c>
      <c r="AX171" s="66" t="s">
        <v>755</v>
      </c>
      <c r="AY171" s="20"/>
      <c r="AZ171" s="20"/>
      <c r="BA171" s="105" t="str">
        <f t="shared" si="25"/>
        <v>Top Level Numerator</v>
      </c>
      <c r="BB171" s="20" t="str">
        <f t="shared" si="26"/>
        <v>PE5QVF0w4xj</v>
      </c>
      <c r="BC171" s="20"/>
      <c r="BD171" s="20"/>
      <c r="BE171" s="75" t="s">
        <v>755</v>
      </c>
      <c r="BF171" s="73" t="s">
        <v>755</v>
      </c>
      <c r="BG171" s="55" t="s">
        <v>755</v>
      </c>
      <c r="BH171" s="76" t="s">
        <v>755</v>
      </c>
      <c r="BI171" s="20" t="s">
        <v>755</v>
      </c>
      <c r="BJ171" s="20" t="s">
        <v>755</v>
      </c>
      <c r="BK171" s="55" t="s">
        <v>20634</v>
      </c>
      <c r="BL171" s="71" t="s">
        <v>20636</v>
      </c>
      <c r="BM171" s="77" t="s">
        <v>21473</v>
      </c>
      <c r="BN171" s="78" t="s">
        <v>21476</v>
      </c>
      <c r="BO171" s="77" t="s">
        <v>25670</v>
      </c>
      <c r="BP171" s="78" t="s">
        <v>25672</v>
      </c>
    </row>
    <row r="172" spans="1:68" s="3" customFormat="1" x14ac:dyDescent="0.2">
      <c r="A172" s="20" t="s">
        <v>95</v>
      </c>
      <c r="B172" s="21" t="s">
        <v>20254</v>
      </c>
      <c r="C172" s="20" t="s">
        <v>19934</v>
      </c>
      <c r="D172" s="20" t="s">
        <v>1</v>
      </c>
      <c r="E172" s="20" t="s">
        <v>77</v>
      </c>
      <c r="F172" s="20" t="s">
        <v>19948</v>
      </c>
      <c r="G172" s="20" t="s">
        <v>20086</v>
      </c>
      <c r="H172" s="20" t="s">
        <v>19948</v>
      </c>
      <c r="I172" s="19">
        <f t="shared" si="18"/>
        <v>34</v>
      </c>
      <c r="J172" s="20" t="s">
        <v>755</v>
      </c>
      <c r="K172" s="20" t="s">
        <v>19937</v>
      </c>
      <c r="L172" s="95" t="str">
        <f>IF(M172&lt;&gt;"",IF(NOT(ISNA(INDEX(cc!B:B,MATCH(M172,cc!A:A,0)))),INDEX(cc!B:B,MATCH(M172,cc!A:A,0)),"0"),"")</f>
        <v>Unassisted Self Testing Kit User</v>
      </c>
      <c r="M172" s="97" t="s">
        <v>19944</v>
      </c>
      <c r="N172" s="28" t="str">
        <f t="shared" si="19"/>
        <v/>
      </c>
      <c r="O172" s="19" t="str">
        <f t="shared" si="20"/>
        <v>HTS_SELF (N, DSD, HIVSelfTestUser): HIV self test kits distributed</v>
      </c>
      <c r="P172" s="19" t="str">
        <f t="shared" si="21"/>
        <v>HTS_SELF (N, DSD, HIVSelfTestUser): HIV self test kits distributed</v>
      </c>
      <c r="Q172" s="19" t="str">
        <f t="shared" si="22"/>
        <v>HTS_SELF (N, DSD, HIVSelfTestUser)</v>
      </c>
      <c r="R172" s="19" t="str">
        <f t="shared" si="23"/>
        <v>HTS_SELF_N_DSD_HIVSelfTestUser</v>
      </c>
      <c r="S172" s="19" t="str">
        <f t="shared" si="24"/>
        <v>HTS_SELF_N_DSD_HIVSelfTestUser_</v>
      </c>
      <c r="T172" s="19" t="b">
        <f>NOT(ISNA(VLOOKUP(B172,dbcodes!A:B,2,FALSE)))</f>
        <v>1</v>
      </c>
      <c r="U172" s="19" t="str">
        <f>IF(ISNA(VLOOKUP(B172,dbcodes!A:B,2,FALSE)),des!R2256,VLOOKUP(B172,dbcodes!A:B,2,FALSE))</f>
        <v>HTS_SELF_N_DSD_HIVSelfTestUser</v>
      </c>
      <c r="V172" s="20"/>
      <c r="W172" s="107" t="str">
        <f>IF(ISNA(VLOOKUP(C172,descriptions!A:B,2,FALSE)),des!V242,IF(G172=" TARGET","Target ","")&amp;VLOOKUP(C172,descriptions!A:B,2,FALSE))</f>
        <v>Number of individual HIV self-test kits distributed</v>
      </c>
      <c r="X172" s="20" t="s">
        <v>4</v>
      </c>
      <c r="Y172" s="20" t="s">
        <v>831</v>
      </c>
      <c r="Z172" s="20" t="s">
        <v>836</v>
      </c>
      <c r="AA172" s="20" t="s">
        <v>102</v>
      </c>
      <c r="AB172" s="20" t="s">
        <v>755</v>
      </c>
      <c r="AC172" s="19" t="str">
        <f>IF(AB172&lt;&gt;"",IF(NOT(ISNA(INDEX(os!A:A,MATCH(AB172,os!B:B,0)))),INDEX(os!A:A,MATCH(AB172,os!B:B,0)),"0"),"")</f>
        <v/>
      </c>
      <c r="AD172" s="20" t="s">
        <v>830</v>
      </c>
      <c r="AE172" s="20"/>
      <c r="AF172" s="20"/>
      <c r="AG172" s="20"/>
      <c r="AH172" s="93" t="str">
        <f>IF(NOT(ISNA(VLOOKUP(B:B,ResultsTargets!A:A,1,0))),"TRUE","")</f>
        <v>TRUE</v>
      </c>
      <c r="AI172" s="19" t="str">
        <f>IF(ISNA(VLOOKUP(C172,dim_techarea!A:B,2,FALSE)),"",VLOOKUP(C172,dim_techarea!A:B,2,FALSE))</f>
        <v>HTS_SELF</v>
      </c>
      <c r="AJ172" s="19" t="str">
        <f>IF(ISNA(VLOOKUP(AI172,dim_techarea!B:C,2,FALSE)),"",VLOOKUP(AI172,dim_techarea!B:C,2,FALSE))</f>
        <v>hGUykTtC0Xm</v>
      </c>
      <c r="AK172" s="19" t="str">
        <f>IF(ISNA(VLOOKUP(TRIM(G172),dim_targetsresults!A:B,2,FALSE)),"",VLOOKUP(TRIM(G172),dim_targetsresults!A:C,2,FALSE))</f>
        <v>MER Results</v>
      </c>
      <c r="AL172" s="19" t="str">
        <f>IF(ISNA(VLOOKUP(AK172,dim_targetsresults!B:C,2,FALSE)),"",VLOOKUP(AK172,dim_targetsresults!B:C,2,FALSE))</f>
        <v>Jh0jDM5yQ2E</v>
      </c>
      <c r="AM172" s="19" t="str">
        <f>IF(ISNA(VLOOKUP(TRIM(D172),dim_numeratordenominator!A:B,2,FALSE)),"",VLOOKUP(TRIM(D172),dim_numeratordenominator!A:C,2,FALSE))</f>
        <v>Numerator</v>
      </c>
      <c r="AN172" s="19" t="str">
        <f>IF(ISNA(VLOOKUP(AM172,dim_numeratordenominator!B:C,2,FALSE)),"",VLOOKUP(AM172,dim_numeratordenominator!B:C,2,FALSE))</f>
        <v>Som9NRMQqV7</v>
      </c>
      <c r="AO172" s="19" t="str">
        <f>IF(ISNA(VLOOKUP(TRIM(E172),dim_supporttype!A:B,2,FALSE)),"",VLOOKUP(TRIM(E172),dim_supporttype!A:C,2,FALSE))</f>
        <v>DSD</v>
      </c>
      <c r="AP172" s="19" t="str">
        <f>IF(ISNA(VLOOKUP(AO172,dim_supporttype!B:C,2,FALSE)),"",VLOOKUP(AO172,dim_supporttype!B:C,2,FALSE))</f>
        <v>iM13vdNLWKb</v>
      </c>
      <c r="AQ172" s="19" t="str">
        <f>IF(ISNA(VLOOKUP(TRIM(F172),dim_disaggs!A:B,2,FALSE)),"No Disagg",VLOOKUP(TRIM(F172),dim_disaggs!A:B,2,FALSE))</f>
        <v>HIVSelfTestUser</v>
      </c>
      <c r="AR172" s="19" t="str">
        <f>IF(ISNA(VLOOKUP(AQ172,dim_disaggs!B:C,2,FALSE)),"",VLOOKUP(AQ172,dim_disaggs!B:C,2,FALSE))</f>
        <v>Poie5ZafzrT</v>
      </c>
      <c r="AS172" s="72"/>
      <c r="AT172" s="66"/>
      <c r="AU172" s="72" t="s">
        <v>755</v>
      </c>
      <c r="AV172" s="73" t="s">
        <v>755</v>
      </c>
      <c r="AW172" s="66" t="s">
        <v>755</v>
      </c>
      <c r="AX172" s="66" t="s">
        <v>755</v>
      </c>
      <c r="AY172" s="20"/>
      <c r="AZ172" s="20"/>
      <c r="BA172" s="105" t="str">
        <f t="shared" si="25"/>
        <v/>
      </c>
      <c r="BB172" s="20" t="str">
        <f t="shared" si="26"/>
        <v/>
      </c>
      <c r="BC172" s="20"/>
      <c r="BD172" s="20"/>
      <c r="BE172" s="75" t="s">
        <v>755</v>
      </c>
      <c r="BF172" s="73" t="s">
        <v>755</v>
      </c>
      <c r="BG172" s="55" t="s">
        <v>755</v>
      </c>
      <c r="BH172" s="76" t="s">
        <v>755</v>
      </c>
      <c r="BI172" s="20" t="s">
        <v>755</v>
      </c>
      <c r="BJ172" s="20" t="s">
        <v>755</v>
      </c>
      <c r="BK172" s="55" t="s">
        <v>755</v>
      </c>
      <c r="BL172" s="71" t="s">
        <v>755</v>
      </c>
      <c r="BM172" s="77" t="s">
        <v>755</v>
      </c>
      <c r="BN172" s="78" t="s">
        <v>755</v>
      </c>
      <c r="BO172" s="77" t="s">
        <v>755</v>
      </c>
      <c r="BP172" s="78" t="s">
        <v>755</v>
      </c>
    </row>
    <row r="173" spans="1:68" s="3" customFormat="1" x14ac:dyDescent="0.2">
      <c r="A173" s="20" t="s">
        <v>95</v>
      </c>
      <c r="B173" s="21" t="s">
        <v>20255</v>
      </c>
      <c r="C173" s="20" t="s">
        <v>19934</v>
      </c>
      <c r="D173" s="20" t="s">
        <v>1</v>
      </c>
      <c r="E173" s="20" t="s">
        <v>78</v>
      </c>
      <c r="F173" s="20" t="s">
        <v>19948</v>
      </c>
      <c r="G173" s="20" t="s">
        <v>20086</v>
      </c>
      <c r="H173" s="20" t="s">
        <v>19948</v>
      </c>
      <c r="I173" s="19">
        <f t="shared" si="18"/>
        <v>33</v>
      </c>
      <c r="J173" s="20" t="s">
        <v>755</v>
      </c>
      <c r="K173" s="20" t="s">
        <v>19937</v>
      </c>
      <c r="L173" s="95" t="str">
        <f>IF(M173&lt;&gt;"",IF(NOT(ISNA(INDEX(cc!B:B,MATCH(M173,cc!A:A,0)))),INDEX(cc!B:B,MATCH(M173,cc!A:A,0)),"0"),"")</f>
        <v>Unassisted Self Testing Kit User</v>
      </c>
      <c r="M173" s="97" t="s">
        <v>19944</v>
      </c>
      <c r="N173" s="28" t="str">
        <f t="shared" si="19"/>
        <v/>
      </c>
      <c r="O173" s="19" t="str">
        <f t="shared" si="20"/>
        <v>HTS_SELF (N, TA, HIVSelfTestUser): HIV self test kits distributed</v>
      </c>
      <c r="P173" s="19" t="str">
        <f t="shared" si="21"/>
        <v>HTS_SELF (N, TA, HIVSelfTestUser): HIV self test kits distributed</v>
      </c>
      <c r="Q173" s="19" t="str">
        <f t="shared" si="22"/>
        <v>HTS_SELF (N, TA, HIVSelfTestUser)</v>
      </c>
      <c r="R173" s="19" t="str">
        <f t="shared" si="23"/>
        <v>HTS_SELF_N_TA_HIVSelfTestUser</v>
      </c>
      <c r="S173" s="19" t="str">
        <f t="shared" si="24"/>
        <v>HTS_SELF_N_TA_HIVSelfTestUser_</v>
      </c>
      <c r="T173" s="19" t="b">
        <f>NOT(ISNA(VLOOKUP(B173,dbcodes!A:B,2,FALSE)))</f>
        <v>1</v>
      </c>
      <c r="U173" s="19" t="str">
        <f>IF(ISNA(VLOOKUP(B173,dbcodes!A:B,2,FALSE)),des!R2257,VLOOKUP(B173,dbcodes!A:B,2,FALSE))</f>
        <v>HTS_SELF_N_TA_HIVSelfTestUser</v>
      </c>
      <c r="V173" s="20"/>
      <c r="W173" s="107" t="str">
        <f>IF(ISNA(VLOOKUP(C173,descriptions!A:B,2,FALSE)),des!V243,IF(G173=" TARGET","Target ","")&amp;VLOOKUP(C173,descriptions!A:B,2,FALSE))</f>
        <v>Number of individual HIV self-test kits distributed</v>
      </c>
      <c r="X173" s="20" t="s">
        <v>4</v>
      </c>
      <c r="Y173" s="20" t="s">
        <v>831</v>
      </c>
      <c r="Z173" s="20" t="s">
        <v>836</v>
      </c>
      <c r="AA173" s="20" t="s">
        <v>102</v>
      </c>
      <c r="AB173" s="20" t="s">
        <v>755</v>
      </c>
      <c r="AC173" s="19" t="str">
        <f>IF(AB173&lt;&gt;"",IF(NOT(ISNA(INDEX(os!A:A,MATCH(AB173,os!B:B,0)))),INDEX(os!A:A,MATCH(AB173,os!B:B,0)),"0"),"")</f>
        <v/>
      </c>
      <c r="AD173" s="20" t="s">
        <v>830</v>
      </c>
      <c r="AE173" s="20"/>
      <c r="AF173" s="20"/>
      <c r="AG173" s="20"/>
      <c r="AH173" s="93" t="str">
        <f>IF(NOT(ISNA(VLOOKUP(B:B,ResultsTargets!A:A,1,0))),"TRUE","")</f>
        <v>TRUE</v>
      </c>
      <c r="AI173" s="19" t="str">
        <f>IF(ISNA(VLOOKUP(C173,dim_techarea!A:B,2,FALSE)),"",VLOOKUP(C173,dim_techarea!A:B,2,FALSE))</f>
        <v>HTS_SELF</v>
      </c>
      <c r="AJ173" s="19" t="str">
        <f>IF(ISNA(VLOOKUP(AI173,dim_techarea!B:C,2,FALSE)),"",VLOOKUP(AI173,dim_techarea!B:C,2,FALSE))</f>
        <v>hGUykTtC0Xm</v>
      </c>
      <c r="AK173" s="19" t="str">
        <f>IF(ISNA(VLOOKUP(TRIM(G173),dim_targetsresults!A:B,2,FALSE)),"",VLOOKUP(TRIM(G173),dim_targetsresults!A:C,2,FALSE))</f>
        <v>MER Results</v>
      </c>
      <c r="AL173" s="19" t="str">
        <f>IF(ISNA(VLOOKUP(AK173,dim_targetsresults!B:C,2,FALSE)),"",VLOOKUP(AK173,dim_targetsresults!B:C,2,FALSE))</f>
        <v>Jh0jDM5yQ2E</v>
      </c>
      <c r="AM173" s="19" t="str">
        <f>IF(ISNA(VLOOKUP(TRIM(D173),dim_numeratordenominator!A:B,2,FALSE)),"",VLOOKUP(TRIM(D173),dim_numeratordenominator!A:C,2,FALSE))</f>
        <v>Numerator</v>
      </c>
      <c r="AN173" s="19" t="str">
        <f>IF(ISNA(VLOOKUP(AM173,dim_numeratordenominator!B:C,2,FALSE)),"",VLOOKUP(AM173,dim_numeratordenominator!B:C,2,FALSE))</f>
        <v>Som9NRMQqV7</v>
      </c>
      <c r="AO173" s="19" t="str">
        <f>IF(ISNA(VLOOKUP(TRIM(E173),dim_supporttype!A:B,2,FALSE)),"",VLOOKUP(TRIM(E173),dim_supporttype!A:C,2,FALSE))</f>
        <v>TA</v>
      </c>
      <c r="AP173" s="19" t="str">
        <f>IF(ISNA(VLOOKUP(AO173,dim_supporttype!B:C,2,FALSE)),"",VLOOKUP(AO173,dim_supporttype!B:C,2,FALSE))</f>
        <v>cRAGKdWIDn4</v>
      </c>
      <c r="AQ173" s="19" t="str">
        <f>IF(ISNA(VLOOKUP(TRIM(F173),dim_disaggs!A:B,2,FALSE)),"No Disagg",VLOOKUP(TRIM(F173),dim_disaggs!A:B,2,FALSE))</f>
        <v>HIVSelfTestUser</v>
      </c>
      <c r="AR173" s="19" t="str">
        <f>IF(ISNA(VLOOKUP(AQ173,dim_disaggs!B:C,2,FALSE)),"",VLOOKUP(AQ173,dim_disaggs!B:C,2,FALSE))</f>
        <v>Poie5ZafzrT</v>
      </c>
      <c r="AS173" s="72"/>
      <c r="AT173" s="66"/>
      <c r="AU173" s="72" t="s">
        <v>755</v>
      </c>
      <c r="AV173" s="73" t="s">
        <v>755</v>
      </c>
      <c r="AW173" s="66" t="s">
        <v>755</v>
      </c>
      <c r="AX173" s="66" t="s">
        <v>755</v>
      </c>
      <c r="AY173" s="20"/>
      <c r="AZ173" s="20"/>
      <c r="BA173" s="105" t="str">
        <f t="shared" si="25"/>
        <v/>
      </c>
      <c r="BB173" s="20" t="str">
        <f t="shared" si="26"/>
        <v/>
      </c>
      <c r="BC173" s="20"/>
      <c r="BD173" s="20"/>
      <c r="BE173" s="75" t="s">
        <v>755</v>
      </c>
      <c r="BF173" s="73" t="s">
        <v>755</v>
      </c>
      <c r="BG173" s="55" t="s">
        <v>755</v>
      </c>
      <c r="BH173" s="76" t="s">
        <v>755</v>
      </c>
      <c r="BI173" s="20" t="s">
        <v>755</v>
      </c>
      <c r="BJ173" s="20" t="s">
        <v>755</v>
      </c>
      <c r="BK173" s="55" t="s">
        <v>755</v>
      </c>
      <c r="BL173" s="71" t="s">
        <v>755</v>
      </c>
      <c r="BM173" s="77" t="s">
        <v>755</v>
      </c>
      <c r="BN173" s="78" t="s">
        <v>755</v>
      </c>
      <c r="BO173" s="77" t="s">
        <v>755</v>
      </c>
      <c r="BP173" s="78" t="s">
        <v>755</v>
      </c>
    </row>
    <row r="174" spans="1:68" s="3" customFormat="1" x14ac:dyDescent="0.2">
      <c r="A174" s="20" t="s">
        <v>95</v>
      </c>
      <c r="B174" s="21" t="s">
        <v>20256</v>
      </c>
      <c r="C174" s="20" t="s">
        <v>19934</v>
      </c>
      <c r="D174" s="20" t="s">
        <v>1</v>
      </c>
      <c r="E174" s="20" t="s">
        <v>77</v>
      </c>
      <c r="F174" s="20" t="s">
        <v>19947</v>
      </c>
      <c r="G174" s="20" t="s">
        <v>20086</v>
      </c>
      <c r="H174" s="20" t="s">
        <v>19947</v>
      </c>
      <c r="I174" s="19">
        <f t="shared" si="18"/>
        <v>37</v>
      </c>
      <c r="J174" s="20" t="s">
        <v>755</v>
      </c>
      <c r="K174" s="20" t="s">
        <v>19937</v>
      </c>
      <c r="L174" s="95" t="str">
        <f>IF(M174&lt;&gt;"",IF(NOT(ISNA(INDEX(cc!B:B,MATCH(M174,cc!A:A,0)))),INDEX(cc!B:B,MATCH(M174,cc!A:A,0)),"0"),"")</f>
        <v>Key Populations v3 and HIV Self Test Kit Type</v>
      </c>
      <c r="M174" s="97" t="s">
        <v>19942</v>
      </c>
      <c r="N174" s="28" t="str">
        <f t="shared" si="19"/>
        <v/>
      </c>
      <c r="O174" s="19" t="str">
        <f t="shared" si="20"/>
        <v>HTS_SELF (N, DSD, KeyPop/HIVSelfTest): HIV self test kits distributed</v>
      </c>
      <c r="P174" s="19" t="str">
        <f t="shared" si="21"/>
        <v>HTS_SELF (N, DSD, KeyPop/HIVSelfTest): HIV self test kits distributed</v>
      </c>
      <c r="Q174" s="19" t="str">
        <f t="shared" si="22"/>
        <v>HTS_SELF (N, DSD, KeyPop/HIVSelfTest)</v>
      </c>
      <c r="R174" s="19" t="str">
        <f t="shared" si="23"/>
        <v>HTS_SELF_N_DSD_KeyPop_HIVSelfTest</v>
      </c>
      <c r="S174" s="19" t="str">
        <f t="shared" si="24"/>
        <v>HTS_SELF_N_DSD_KeyPop_HIVSelfTest_</v>
      </c>
      <c r="T174" s="19" t="b">
        <f>NOT(ISNA(VLOOKUP(B174,dbcodes!A:B,2,FALSE)))</f>
        <v>1</v>
      </c>
      <c r="U174" s="19" t="str">
        <f>IF(ISNA(VLOOKUP(B174,dbcodes!A:B,2,FALSE)),des!R2258,VLOOKUP(B174,dbcodes!A:B,2,FALSE))</f>
        <v>HTS_SELF_N_DSD_KeyPop_HIVSelfTest</v>
      </c>
      <c r="V174" s="20"/>
      <c r="W174" s="107" t="str">
        <f>IF(ISNA(VLOOKUP(C174,descriptions!A:B,2,FALSE)),des!V244,IF(G174=" TARGET","Target ","")&amp;VLOOKUP(C174,descriptions!A:B,2,FALSE))</f>
        <v>Number of individual HIV self-test kits distributed</v>
      </c>
      <c r="X174" s="20" t="s">
        <v>4</v>
      </c>
      <c r="Y174" s="20" t="s">
        <v>831</v>
      </c>
      <c r="Z174" s="20" t="s">
        <v>836</v>
      </c>
      <c r="AA174" s="20" t="s">
        <v>102</v>
      </c>
      <c r="AB174" s="20" t="s">
        <v>755</v>
      </c>
      <c r="AC174" s="19" t="str">
        <f>IF(AB174&lt;&gt;"",IF(NOT(ISNA(INDEX(os!A:A,MATCH(AB174,os!B:B,0)))),INDEX(os!A:A,MATCH(AB174,os!B:B,0)),"0"),"")</f>
        <v/>
      </c>
      <c r="AD174" s="20" t="s">
        <v>830</v>
      </c>
      <c r="AE174" s="20"/>
      <c r="AF174" s="20"/>
      <c r="AG174" s="20"/>
      <c r="AH174" s="93" t="str">
        <f>IF(NOT(ISNA(VLOOKUP(B:B,ResultsTargets!A:A,1,0))),"TRUE","")</f>
        <v>TRUE</v>
      </c>
      <c r="AI174" s="19" t="str">
        <f>IF(ISNA(VLOOKUP(C174,dim_techarea!A:B,2,FALSE)),"",VLOOKUP(C174,dim_techarea!A:B,2,FALSE))</f>
        <v>HTS_SELF</v>
      </c>
      <c r="AJ174" s="19" t="str">
        <f>IF(ISNA(VLOOKUP(AI174,dim_techarea!B:C,2,FALSE)),"",VLOOKUP(AI174,dim_techarea!B:C,2,FALSE))</f>
        <v>hGUykTtC0Xm</v>
      </c>
      <c r="AK174" s="19" t="str">
        <f>IF(ISNA(VLOOKUP(TRIM(G174),dim_targetsresults!A:B,2,FALSE)),"",VLOOKUP(TRIM(G174),dim_targetsresults!A:C,2,FALSE))</f>
        <v>MER Results</v>
      </c>
      <c r="AL174" s="19" t="str">
        <f>IF(ISNA(VLOOKUP(AK174,dim_targetsresults!B:C,2,FALSE)),"",VLOOKUP(AK174,dim_targetsresults!B:C,2,FALSE))</f>
        <v>Jh0jDM5yQ2E</v>
      </c>
      <c r="AM174" s="19" t="str">
        <f>IF(ISNA(VLOOKUP(TRIM(D174),dim_numeratordenominator!A:B,2,FALSE)),"",VLOOKUP(TRIM(D174),dim_numeratordenominator!A:C,2,FALSE))</f>
        <v>Numerator</v>
      </c>
      <c r="AN174" s="19" t="str">
        <f>IF(ISNA(VLOOKUP(AM174,dim_numeratordenominator!B:C,2,FALSE)),"",VLOOKUP(AM174,dim_numeratordenominator!B:C,2,FALSE))</f>
        <v>Som9NRMQqV7</v>
      </c>
      <c r="AO174" s="19" t="str">
        <f>IF(ISNA(VLOOKUP(TRIM(E174),dim_supporttype!A:B,2,FALSE)),"",VLOOKUP(TRIM(E174),dim_supporttype!A:C,2,FALSE))</f>
        <v>DSD</v>
      </c>
      <c r="AP174" s="19" t="str">
        <f>IF(ISNA(VLOOKUP(AO174,dim_supporttype!B:C,2,FALSE)),"",VLOOKUP(AO174,dim_supporttype!B:C,2,FALSE))</f>
        <v>iM13vdNLWKb</v>
      </c>
      <c r="AQ174" s="19" t="str">
        <f>IF(ISNA(VLOOKUP(TRIM(F174),dim_disaggs!A:B,2,FALSE)),"No Disagg",VLOOKUP(TRIM(F174),dim_disaggs!A:B,2,FALSE))</f>
        <v>KeyPop/HIVSelfTest</v>
      </c>
      <c r="AR174" s="19" t="str">
        <f>IF(ISNA(VLOOKUP(AQ174,dim_disaggs!B:C,2,FALSE)),"",VLOOKUP(AQ174,dim_disaggs!B:C,2,FALSE))</f>
        <v>eYD5clyWX8T</v>
      </c>
      <c r="AS174" s="72"/>
      <c r="AT174" s="66"/>
      <c r="AU174" s="72" t="s">
        <v>755</v>
      </c>
      <c r="AV174" s="73" t="s">
        <v>755</v>
      </c>
      <c r="AW174" s="66" t="s">
        <v>755</v>
      </c>
      <c r="AX174" s="66" t="s">
        <v>755</v>
      </c>
      <c r="AY174" s="20"/>
      <c r="AZ174" s="20"/>
      <c r="BA174" s="105" t="str">
        <f t="shared" si="25"/>
        <v/>
      </c>
      <c r="BB174" s="20" t="str">
        <f t="shared" si="26"/>
        <v/>
      </c>
      <c r="BC174" s="20"/>
      <c r="BD174" s="20"/>
      <c r="BE174" s="75" t="s">
        <v>755</v>
      </c>
      <c r="BF174" s="73" t="s">
        <v>755</v>
      </c>
      <c r="BG174" s="55" t="s">
        <v>755</v>
      </c>
      <c r="BH174" s="76" t="s">
        <v>755</v>
      </c>
      <c r="BI174" s="20" t="s">
        <v>755</v>
      </c>
      <c r="BJ174" s="20" t="s">
        <v>755</v>
      </c>
      <c r="BK174" s="55" t="s">
        <v>755</v>
      </c>
      <c r="BL174" s="71" t="s">
        <v>755</v>
      </c>
      <c r="BM174" s="77" t="s">
        <v>755</v>
      </c>
      <c r="BN174" s="78" t="s">
        <v>755</v>
      </c>
      <c r="BO174" s="77" t="s">
        <v>755</v>
      </c>
      <c r="BP174" s="78" t="s">
        <v>755</v>
      </c>
    </row>
    <row r="175" spans="1:68" x14ac:dyDescent="0.2">
      <c r="A175" s="20" t="s">
        <v>95</v>
      </c>
      <c r="B175" s="21" t="s">
        <v>20257</v>
      </c>
      <c r="C175" s="20" t="s">
        <v>19934</v>
      </c>
      <c r="D175" s="20" t="s">
        <v>1</v>
      </c>
      <c r="E175" s="20" t="s">
        <v>78</v>
      </c>
      <c r="F175" s="20" t="s">
        <v>19947</v>
      </c>
      <c r="G175" s="20" t="s">
        <v>20086</v>
      </c>
      <c r="H175" s="20" t="s">
        <v>19947</v>
      </c>
      <c r="I175" s="19">
        <f t="shared" si="18"/>
        <v>36</v>
      </c>
      <c r="J175" s="20" t="s">
        <v>755</v>
      </c>
      <c r="K175" s="20" t="s">
        <v>19937</v>
      </c>
      <c r="L175" s="95" t="str">
        <f>IF(M175&lt;&gt;"",IF(NOT(ISNA(INDEX(cc!B:B,MATCH(M175,cc!A:A,0)))),INDEX(cc!B:B,MATCH(M175,cc!A:A,0)),"0"),"")</f>
        <v>Key Populations v3 and HIV Self Test Kit Type</v>
      </c>
      <c r="M175" s="97" t="s">
        <v>19942</v>
      </c>
      <c r="N175" s="28" t="str">
        <f t="shared" si="19"/>
        <v/>
      </c>
      <c r="O175" s="19" t="str">
        <f t="shared" si="20"/>
        <v>HTS_SELF (N, TA, KeyPop/HIVSelfTest): HIV self test kits distributed</v>
      </c>
      <c r="P175" s="19" t="str">
        <f t="shared" si="21"/>
        <v>HTS_SELF (N, TA, KeyPop/HIVSelfTest): HIV self test kits distributed</v>
      </c>
      <c r="Q175" s="19" t="str">
        <f t="shared" si="22"/>
        <v>HTS_SELF (N, TA, KeyPop/HIVSelfTest)</v>
      </c>
      <c r="R175" s="19" t="str">
        <f t="shared" si="23"/>
        <v>HTS_SELF_N_TA_KeyPop_HIVSelfTest</v>
      </c>
      <c r="S175" s="19" t="str">
        <f t="shared" si="24"/>
        <v>HTS_SELF_N_TA_KeyPop_HIVSelfTest_</v>
      </c>
      <c r="T175" s="19" t="b">
        <f>NOT(ISNA(VLOOKUP(B175,dbcodes!A:B,2,FALSE)))</f>
        <v>1</v>
      </c>
      <c r="U175" s="19" t="str">
        <f>IF(ISNA(VLOOKUP(B175,dbcodes!A:B,2,FALSE)),des!R2259,VLOOKUP(B175,dbcodes!A:B,2,FALSE))</f>
        <v>HTS_SELF_N_TA_KeyPop_HIVSelfTest</v>
      </c>
      <c r="W175" s="107" t="str">
        <f>IF(ISNA(VLOOKUP(C175,descriptions!A:B,2,FALSE)),des!V245,IF(G175=" TARGET","Target ","")&amp;VLOOKUP(C175,descriptions!A:B,2,FALSE))</f>
        <v>Number of individual HIV self-test kits distributed</v>
      </c>
      <c r="X175" s="20" t="s">
        <v>4</v>
      </c>
      <c r="Y175" s="20" t="s">
        <v>831</v>
      </c>
      <c r="Z175" s="20" t="s">
        <v>836</v>
      </c>
      <c r="AA175" s="20" t="s">
        <v>102</v>
      </c>
      <c r="AB175" s="20" t="s">
        <v>755</v>
      </c>
      <c r="AC175" s="19" t="str">
        <f>IF(AB175&lt;&gt;"",IF(NOT(ISNA(INDEX(os!A:A,MATCH(AB175,os!B:B,0)))),INDEX(os!A:A,MATCH(AB175,os!B:B,0)),"0"),"")</f>
        <v/>
      </c>
      <c r="AD175" s="20" t="s">
        <v>830</v>
      </c>
      <c r="AH175" s="93" t="str">
        <f>IF(NOT(ISNA(VLOOKUP(B:B,ResultsTargets!A:A,1,0))),"TRUE","")</f>
        <v>TRUE</v>
      </c>
      <c r="AI175" s="19" t="str">
        <f>IF(ISNA(VLOOKUP(C175,dim_techarea!A:B,2,FALSE)),"",VLOOKUP(C175,dim_techarea!A:B,2,FALSE))</f>
        <v>HTS_SELF</v>
      </c>
      <c r="AJ175" s="19" t="str">
        <f>IF(ISNA(VLOOKUP(AI175,dim_techarea!B:C,2,FALSE)),"",VLOOKUP(AI175,dim_techarea!B:C,2,FALSE))</f>
        <v>hGUykTtC0Xm</v>
      </c>
      <c r="AK175" s="19" t="str">
        <f>IF(ISNA(VLOOKUP(TRIM(G175),dim_targetsresults!A:B,2,FALSE)),"",VLOOKUP(TRIM(G175),dim_targetsresults!A:C,2,FALSE))</f>
        <v>MER Results</v>
      </c>
      <c r="AL175" s="19" t="str">
        <f>IF(ISNA(VLOOKUP(AK175,dim_targetsresults!B:C,2,FALSE)),"",VLOOKUP(AK175,dim_targetsresults!B:C,2,FALSE))</f>
        <v>Jh0jDM5yQ2E</v>
      </c>
      <c r="AM175" s="19" t="str">
        <f>IF(ISNA(VLOOKUP(TRIM(D175),dim_numeratordenominator!A:B,2,FALSE)),"",VLOOKUP(TRIM(D175),dim_numeratordenominator!A:C,2,FALSE))</f>
        <v>Numerator</v>
      </c>
      <c r="AN175" s="19" t="str">
        <f>IF(ISNA(VLOOKUP(AM175,dim_numeratordenominator!B:C,2,FALSE)),"",VLOOKUP(AM175,dim_numeratordenominator!B:C,2,FALSE))</f>
        <v>Som9NRMQqV7</v>
      </c>
      <c r="AO175" s="19" t="str">
        <f>IF(ISNA(VLOOKUP(TRIM(E175),dim_supporttype!A:B,2,FALSE)),"",VLOOKUP(TRIM(E175),dim_supporttype!A:C,2,FALSE))</f>
        <v>TA</v>
      </c>
      <c r="AP175" s="19" t="str">
        <f>IF(ISNA(VLOOKUP(AO175,dim_supporttype!B:C,2,FALSE)),"",VLOOKUP(AO175,dim_supporttype!B:C,2,FALSE))</f>
        <v>cRAGKdWIDn4</v>
      </c>
      <c r="AQ175" s="19" t="str">
        <f>IF(ISNA(VLOOKUP(TRIM(F175),dim_disaggs!A:B,2,FALSE)),"No Disagg",VLOOKUP(TRIM(F175),dim_disaggs!A:B,2,FALSE))</f>
        <v>KeyPop/HIVSelfTest</v>
      </c>
      <c r="AR175" s="19" t="str">
        <f>IF(ISNA(VLOOKUP(AQ175,dim_disaggs!B:C,2,FALSE)),"",VLOOKUP(AQ175,dim_disaggs!B:C,2,FALSE))</f>
        <v>eYD5clyWX8T</v>
      </c>
      <c r="AU175" s="72" t="s">
        <v>755</v>
      </c>
      <c r="AV175" s="73" t="s">
        <v>755</v>
      </c>
      <c r="AW175" s="66" t="s">
        <v>755</v>
      </c>
      <c r="AX175" s="66" t="s">
        <v>755</v>
      </c>
      <c r="BA175" s="105" t="str">
        <f t="shared" si="25"/>
        <v/>
      </c>
      <c r="BB175" s="20" t="str">
        <f t="shared" si="26"/>
        <v/>
      </c>
      <c r="BE175" s="75" t="s">
        <v>755</v>
      </c>
      <c r="BF175" s="73" t="s">
        <v>755</v>
      </c>
      <c r="BG175" s="55" t="s">
        <v>755</v>
      </c>
      <c r="BH175" s="76" t="s">
        <v>755</v>
      </c>
      <c r="BI175" s="20" t="s">
        <v>755</v>
      </c>
      <c r="BJ175" s="20" t="s">
        <v>755</v>
      </c>
      <c r="BK175" s="55" t="s">
        <v>755</v>
      </c>
      <c r="BL175" s="71" t="s">
        <v>755</v>
      </c>
      <c r="BM175" s="77" t="s">
        <v>755</v>
      </c>
      <c r="BN175" s="78" t="s">
        <v>755</v>
      </c>
      <c r="BO175" s="77" t="s">
        <v>755</v>
      </c>
      <c r="BP175" s="78" t="s">
        <v>755</v>
      </c>
    </row>
    <row r="176" spans="1:68" s="3" customFormat="1" x14ac:dyDescent="0.2">
      <c r="A176" s="20" t="s">
        <v>95</v>
      </c>
      <c r="B176" s="21" t="s">
        <v>20364</v>
      </c>
      <c r="C176" s="20" t="s">
        <v>19934</v>
      </c>
      <c r="D176" s="20" t="s">
        <v>1</v>
      </c>
      <c r="E176" s="20" t="s">
        <v>264</v>
      </c>
      <c r="F176" s="20"/>
      <c r="G176" s="20" t="s">
        <v>20086</v>
      </c>
      <c r="H176" s="20"/>
      <c r="I176" s="19">
        <f t="shared" si="18"/>
        <v>27</v>
      </c>
      <c r="J176" s="20" t="s">
        <v>755</v>
      </c>
      <c r="K176" s="20" t="s">
        <v>19937</v>
      </c>
      <c r="L176" s="95" t="str">
        <f>IF(M176&lt;&gt;"",IF(NOT(ISNA(INDEX(cc!B:B,MATCH(M176,cc!A:A,0)))),INDEX(cc!B:B,MATCH(M176,cc!A:A,0)),"0"),"")</f>
        <v>default</v>
      </c>
      <c r="M176" s="97" t="s">
        <v>13</v>
      </c>
      <c r="N176" s="28" t="str">
        <f t="shared" si="19"/>
        <v/>
      </c>
      <c r="O176" s="19" t="str">
        <f t="shared" si="20"/>
        <v>HTS_SELF (N, DSD_NARRATIVE): HIV self test kits distributed</v>
      </c>
      <c r="P176" s="19" t="str">
        <f t="shared" si="21"/>
        <v>HTS_SELF (N, DSD_NARRATIVE): HIV self test kits distributed</v>
      </c>
      <c r="Q176" s="19" t="str">
        <f t="shared" si="22"/>
        <v>HTS_SELF (N, DSD_NARRATIVE)</v>
      </c>
      <c r="R176" s="19" t="str">
        <f t="shared" si="23"/>
        <v>HTS_SELF_N_DSD_NARRATIVE</v>
      </c>
      <c r="S176" s="19" t="str">
        <f t="shared" si="24"/>
        <v>HTS_SELF_N_DSD_NARRATIVE_</v>
      </c>
      <c r="T176" s="19" t="b">
        <f>NOT(ISNA(VLOOKUP(B176,dbcodes!A:B,2,FALSE)))</f>
        <v>1</v>
      </c>
      <c r="U176" s="19" t="str">
        <f>IF(ISNA(VLOOKUP(B176,dbcodes!A:B,2,FALSE)),des!R2260,VLOOKUP(B176,dbcodes!A:B,2,FALSE))</f>
        <v>HTS_SELF_N_DSD_NARRATIVE</v>
      </c>
      <c r="V176" s="20"/>
      <c r="W176" s="107" t="str">
        <f>IF(ISNA(VLOOKUP(C176,descriptions!A:B,2,FALSE)),des!V256,IF(G176=" TARGET","Target ","")&amp;VLOOKUP(C176,descriptions!A:B,2,FALSE))</f>
        <v>Number of individual HIV self-test kits distributed</v>
      </c>
      <c r="X176" s="20" t="s">
        <v>9</v>
      </c>
      <c r="Y176" s="20" t="s">
        <v>831</v>
      </c>
      <c r="Z176" s="20" t="s">
        <v>836</v>
      </c>
      <c r="AA176" s="20" t="s">
        <v>102</v>
      </c>
      <c r="AB176" s="20" t="s">
        <v>755</v>
      </c>
      <c r="AC176" s="19" t="str">
        <f>IF(AB176&lt;&gt;"",IF(NOT(ISNA(INDEX(os!A:A,MATCH(AB176,os!B:B,0)))),INDEX(os!A:A,MATCH(AB176,os!B:B,0)),"0"),"")</f>
        <v/>
      </c>
      <c r="AD176" s="20" t="s">
        <v>830</v>
      </c>
      <c r="AE176" s="20"/>
      <c r="AF176" s="20"/>
      <c r="AG176" s="20"/>
      <c r="AH176" s="93" t="str">
        <f>IF(NOT(ISNA(VLOOKUP(B:B,ResultsTargets!A:A,1,0))),"TRUE","")</f>
        <v>TRUE</v>
      </c>
      <c r="AI176" s="19" t="str">
        <f>IF(ISNA(VLOOKUP(C176,dim_techarea!A:B,2,FALSE)),"",VLOOKUP(C176,dim_techarea!A:B,2,FALSE))</f>
        <v>HTS_SELF</v>
      </c>
      <c r="AJ176" s="19" t="str">
        <f>IF(ISNA(VLOOKUP(AI176,dim_techarea!B:C,2,FALSE)),"",VLOOKUP(AI176,dim_techarea!B:C,2,FALSE))</f>
        <v>hGUykTtC0Xm</v>
      </c>
      <c r="AK176" s="19" t="str">
        <f>IF(ISNA(VLOOKUP(TRIM(G176),dim_targetsresults!A:B,2,FALSE)),"",VLOOKUP(TRIM(G176),dim_targetsresults!A:C,2,FALSE))</f>
        <v>MER Results</v>
      </c>
      <c r="AL176" s="19" t="str">
        <f>IF(ISNA(VLOOKUP(AK176,dim_targetsresults!B:C,2,FALSE)),"",VLOOKUP(AK176,dim_targetsresults!B:C,2,FALSE))</f>
        <v>Jh0jDM5yQ2E</v>
      </c>
      <c r="AM176" s="19" t="str">
        <f>IF(ISNA(VLOOKUP(TRIM(D176),dim_numeratordenominator!A:B,2,FALSE)),"",VLOOKUP(TRIM(D176),dim_numeratordenominator!A:C,2,FALSE))</f>
        <v>Numerator</v>
      </c>
      <c r="AN176" s="19" t="str">
        <f>IF(ISNA(VLOOKUP(AM176,dim_numeratordenominator!B:C,2,FALSE)),"",VLOOKUP(AM176,dim_numeratordenominator!B:C,2,FALSE))</f>
        <v>Som9NRMQqV7</v>
      </c>
      <c r="AO176" s="19" t="str">
        <f>IF(ISNA(VLOOKUP(TRIM(E176),dim_supporttype!A:B,2,FALSE)),"",VLOOKUP(TRIM(E176),dim_supporttype!A:C,2,FALSE))</f>
        <v>DSD Narratives</v>
      </c>
      <c r="AP176" s="19" t="str">
        <f>IF(ISNA(VLOOKUP(AO176,dim_supporttype!B:C,2,FALSE)),"",VLOOKUP(AO176,dim_supporttype!B:C,2,FALSE))</f>
        <v>ySGf8v2q9Rm</v>
      </c>
      <c r="AQ176" s="19" t="str">
        <f>IF(ISNA(VLOOKUP(TRIM(F176),dim_disaggs!A:B,2,FALSE)),"No Disagg",VLOOKUP(TRIM(F176),dim_disaggs!A:B,2,FALSE))</f>
        <v>No Disagg</v>
      </c>
      <c r="AR176" s="19" t="str">
        <f>IF(ISNA(VLOOKUP(AQ176,dim_disaggs!B:C,2,FALSE)),"",VLOOKUP(AQ176,dim_disaggs!B:C,2,FALSE))</f>
        <v>werJlVT6sf3</v>
      </c>
      <c r="AS176" s="72"/>
      <c r="AT176" s="66"/>
      <c r="AU176" s="72" t="s">
        <v>755</v>
      </c>
      <c r="AV176" s="73" t="s">
        <v>755</v>
      </c>
      <c r="AW176" s="66" t="s">
        <v>755</v>
      </c>
      <c r="AX176" s="66" t="s">
        <v>755</v>
      </c>
      <c r="AY176" s="20"/>
      <c r="AZ176" s="20"/>
      <c r="BA176" s="105" t="str">
        <f t="shared" si="25"/>
        <v/>
      </c>
      <c r="BB176" s="20" t="str">
        <f t="shared" si="26"/>
        <v/>
      </c>
      <c r="BC176" s="20"/>
      <c r="BD176" s="20"/>
      <c r="BE176" s="75" t="s">
        <v>755</v>
      </c>
      <c r="BF176" s="73" t="s">
        <v>755</v>
      </c>
      <c r="BG176" s="55" t="s">
        <v>755</v>
      </c>
      <c r="BH176" s="76" t="s">
        <v>755</v>
      </c>
      <c r="BI176" s="20" t="s">
        <v>755</v>
      </c>
      <c r="BJ176" s="20" t="s">
        <v>755</v>
      </c>
      <c r="BK176" s="55" t="s">
        <v>755</v>
      </c>
      <c r="BL176" s="71" t="s">
        <v>755</v>
      </c>
      <c r="BM176" s="77" t="s">
        <v>755</v>
      </c>
      <c r="BN176" s="78" t="s">
        <v>755</v>
      </c>
      <c r="BO176" s="77" t="s">
        <v>755</v>
      </c>
      <c r="BP176" s="78" t="s">
        <v>755</v>
      </c>
    </row>
    <row r="177" spans="1:68" s="3" customFormat="1" x14ac:dyDescent="0.2">
      <c r="A177" s="20" t="s">
        <v>95</v>
      </c>
      <c r="B177" s="21" t="s">
        <v>20365</v>
      </c>
      <c r="C177" s="20" t="s">
        <v>19934</v>
      </c>
      <c r="D177" s="20" t="s">
        <v>1</v>
      </c>
      <c r="E177" s="20" t="s">
        <v>265</v>
      </c>
      <c r="F177" s="20"/>
      <c r="G177" s="20" t="s">
        <v>20086</v>
      </c>
      <c r="H177" s="20"/>
      <c r="I177" s="19">
        <f t="shared" si="18"/>
        <v>26</v>
      </c>
      <c r="J177" s="20" t="s">
        <v>755</v>
      </c>
      <c r="K177" s="20" t="s">
        <v>19937</v>
      </c>
      <c r="L177" s="95" t="str">
        <f>IF(M177&lt;&gt;"",IF(NOT(ISNA(INDEX(cc!B:B,MATCH(M177,cc!A:A,0)))),INDEX(cc!B:B,MATCH(M177,cc!A:A,0)),"0"),"")</f>
        <v>default</v>
      </c>
      <c r="M177" s="97" t="s">
        <v>13</v>
      </c>
      <c r="N177" s="28" t="str">
        <f t="shared" si="19"/>
        <v/>
      </c>
      <c r="O177" s="19" t="str">
        <f t="shared" si="20"/>
        <v>HTS_SELF (N, TA_NARRATIVE): HIV self test kits distributed</v>
      </c>
      <c r="P177" s="19" t="str">
        <f t="shared" si="21"/>
        <v>HTS_SELF (N, TA_NARRATIVE): HIV self test kits distributed</v>
      </c>
      <c r="Q177" s="19" t="str">
        <f t="shared" si="22"/>
        <v>HTS_SELF (N, TA_NARRATIVE)</v>
      </c>
      <c r="R177" s="19" t="str">
        <f t="shared" si="23"/>
        <v>HTS_SELF_N_TA_NARRATIVE</v>
      </c>
      <c r="S177" s="19" t="str">
        <f t="shared" si="24"/>
        <v>HTS_SELF_N_TA_NARRATIVE_</v>
      </c>
      <c r="T177" s="19" t="b">
        <f>NOT(ISNA(VLOOKUP(B177,dbcodes!A:B,2,FALSE)))</f>
        <v>1</v>
      </c>
      <c r="U177" s="19" t="str">
        <f>IF(ISNA(VLOOKUP(B177,dbcodes!A:B,2,FALSE)),des!R2261,VLOOKUP(B177,dbcodes!A:B,2,FALSE))</f>
        <v>HTS_SELF_N_TA_NARRATIVE</v>
      </c>
      <c r="V177" s="20"/>
      <c r="W177" s="107" t="str">
        <f>IF(ISNA(VLOOKUP(C177,descriptions!A:B,2,FALSE)),des!V257,IF(G177=" TARGET","Target ","")&amp;VLOOKUP(C177,descriptions!A:B,2,FALSE))</f>
        <v>Number of individual HIV self-test kits distributed</v>
      </c>
      <c r="X177" s="20" t="s">
        <v>9</v>
      </c>
      <c r="Y177" s="20" t="s">
        <v>831</v>
      </c>
      <c r="Z177" s="20" t="s">
        <v>836</v>
      </c>
      <c r="AA177" s="20" t="s">
        <v>102</v>
      </c>
      <c r="AB177" s="20" t="s">
        <v>755</v>
      </c>
      <c r="AC177" s="19" t="str">
        <f>IF(AB177&lt;&gt;"",IF(NOT(ISNA(INDEX(os!A:A,MATCH(AB177,os!B:B,0)))),INDEX(os!A:A,MATCH(AB177,os!B:B,0)),"0"),"")</f>
        <v/>
      </c>
      <c r="AD177" s="20" t="s">
        <v>830</v>
      </c>
      <c r="AE177" s="20"/>
      <c r="AF177" s="20"/>
      <c r="AG177" s="20"/>
      <c r="AH177" s="93" t="str">
        <f>IF(NOT(ISNA(VLOOKUP(B:B,ResultsTargets!A:A,1,0))),"TRUE","")</f>
        <v>TRUE</v>
      </c>
      <c r="AI177" s="19" t="str">
        <f>IF(ISNA(VLOOKUP(C177,dim_techarea!A:B,2,FALSE)),"",VLOOKUP(C177,dim_techarea!A:B,2,FALSE))</f>
        <v>HTS_SELF</v>
      </c>
      <c r="AJ177" s="19" t="str">
        <f>IF(ISNA(VLOOKUP(AI177,dim_techarea!B:C,2,FALSE)),"",VLOOKUP(AI177,dim_techarea!B:C,2,FALSE))</f>
        <v>hGUykTtC0Xm</v>
      </c>
      <c r="AK177" s="19" t="str">
        <f>IF(ISNA(VLOOKUP(TRIM(G177),dim_targetsresults!A:B,2,FALSE)),"",VLOOKUP(TRIM(G177),dim_targetsresults!A:C,2,FALSE))</f>
        <v>MER Results</v>
      </c>
      <c r="AL177" s="19" t="str">
        <f>IF(ISNA(VLOOKUP(AK177,dim_targetsresults!B:C,2,FALSE)),"",VLOOKUP(AK177,dim_targetsresults!B:C,2,FALSE))</f>
        <v>Jh0jDM5yQ2E</v>
      </c>
      <c r="AM177" s="19" t="str">
        <f>IF(ISNA(VLOOKUP(TRIM(D177),dim_numeratordenominator!A:B,2,FALSE)),"",VLOOKUP(TRIM(D177),dim_numeratordenominator!A:C,2,FALSE))</f>
        <v>Numerator</v>
      </c>
      <c r="AN177" s="19" t="str">
        <f>IF(ISNA(VLOOKUP(AM177,dim_numeratordenominator!B:C,2,FALSE)),"",VLOOKUP(AM177,dim_numeratordenominator!B:C,2,FALSE))</f>
        <v>Som9NRMQqV7</v>
      </c>
      <c r="AO177" s="19" t="str">
        <f>IF(ISNA(VLOOKUP(TRIM(E177),dim_supporttype!A:B,2,FALSE)),"",VLOOKUP(TRIM(E177),dim_supporttype!A:C,2,FALSE))</f>
        <v>TA Narratives</v>
      </c>
      <c r="AP177" s="19" t="str">
        <f>IF(ISNA(VLOOKUP(AO177,dim_supporttype!B:C,2,FALSE)),"",VLOOKUP(AO177,dim_supporttype!B:C,2,FALSE))</f>
        <v>aBZapfNWlIU</v>
      </c>
      <c r="AQ177" s="19" t="str">
        <f>IF(ISNA(VLOOKUP(TRIM(F177),dim_disaggs!A:B,2,FALSE)),"No Disagg",VLOOKUP(TRIM(F177),dim_disaggs!A:B,2,FALSE))</f>
        <v>No Disagg</v>
      </c>
      <c r="AR177" s="19" t="str">
        <f>IF(ISNA(VLOOKUP(AQ177,dim_disaggs!B:C,2,FALSE)),"",VLOOKUP(AQ177,dim_disaggs!B:C,2,FALSE))</f>
        <v>werJlVT6sf3</v>
      </c>
      <c r="AS177" s="72"/>
      <c r="AT177" s="66"/>
      <c r="AU177" s="72" t="s">
        <v>755</v>
      </c>
      <c r="AV177" s="73" t="s">
        <v>755</v>
      </c>
      <c r="AW177" s="66" t="s">
        <v>755</v>
      </c>
      <c r="AX177" s="66" t="s">
        <v>755</v>
      </c>
      <c r="AY177" s="20"/>
      <c r="AZ177" s="20"/>
      <c r="BA177" s="105" t="str">
        <f t="shared" si="25"/>
        <v/>
      </c>
      <c r="BB177" s="20" t="str">
        <f t="shared" si="26"/>
        <v/>
      </c>
      <c r="BC177" s="20"/>
      <c r="BD177" s="20"/>
      <c r="BE177" s="75" t="s">
        <v>755</v>
      </c>
      <c r="BF177" s="73" t="s">
        <v>755</v>
      </c>
      <c r="BG177" s="55" t="s">
        <v>755</v>
      </c>
      <c r="BH177" s="76" t="s">
        <v>755</v>
      </c>
      <c r="BI177" s="20" t="s">
        <v>755</v>
      </c>
      <c r="BJ177" s="20" t="s">
        <v>755</v>
      </c>
      <c r="BK177" s="55" t="s">
        <v>755</v>
      </c>
      <c r="BL177" s="71" t="s">
        <v>755</v>
      </c>
      <c r="BM177" s="77" t="s">
        <v>755</v>
      </c>
      <c r="BN177" s="78" t="s">
        <v>755</v>
      </c>
      <c r="BO177" s="77" t="s">
        <v>755</v>
      </c>
      <c r="BP177" s="78" t="s">
        <v>755</v>
      </c>
    </row>
    <row r="178" spans="1:68" s="3" customFormat="1" x14ac:dyDescent="0.2">
      <c r="A178" s="20" t="s">
        <v>95</v>
      </c>
      <c r="B178" s="21" t="s">
        <v>19935</v>
      </c>
      <c r="C178" s="20" t="s">
        <v>19934</v>
      </c>
      <c r="D178" s="20" t="s">
        <v>1</v>
      </c>
      <c r="E178" s="20" t="s">
        <v>264</v>
      </c>
      <c r="F178" s="20"/>
      <c r="G178" s="20" t="s">
        <v>2442</v>
      </c>
      <c r="H178" s="20"/>
      <c r="I178" s="19">
        <f t="shared" si="18"/>
        <v>34</v>
      </c>
      <c r="J178" s="20" t="s">
        <v>755</v>
      </c>
      <c r="K178" s="20" t="s">
        <v>19937</v>
      </c>
      <c r="L178" s="95" t="str">
        <f>IF(M178&lt;&gt;"",IF(NOT(ISNA(INDEX(cc!B:B,MATCH(M178,cc!A:A,0)))),INDEX(cc!B:B,MATCH(M178,cc!A:A,0)),"0"),"")</f>
        <v>default</v>
      </c>
      <c r="M178" s="97" t="s">
        <v>13</v>
      </c>
      <c r="N178" s="28" t="str">
        <f t="shared" si="19"/>
        <v xml:space="preserve"> TARGET</v>
      </c>
      <c r="O178" s="19" t="str">
        <f t="shared" si="20"/>
        <v>HTS_SELF (N, DSD_NARRATIVE) TARGET: HIV self test kits distributed</v>
      </c>
      <c r="P178" s="19" t="str">
        <f t="shared" si="21"/>
        <v>HTS_SELF (N, DSD_NARRATIVE) TARGET: HIV self test kits distributed</v>
      </c>
      <c r="Q178" s="19" t="str">
        <f t="shared" si="22"/>
        <v>HTS_SELF (N, DSD_NARRATIVE) TARGET</v>
      </c>
      <c r="R178" s="19" t="str">
        <f t="shared" si="23"/>
        <v>HTS_SELF_N_DSD_NARRATIVE_TARGET</v>
      </c>
      <c r="S178" s="19" t="str">
        <f t="shared" si="24"/>
        <v>HTS_SELF_N_DSD_NARRATIVE_TARGET</v>
      </c>
      <c r="T178" s="19" t="b">
        <f>NOT(ISNA(VLOOKUP(B178,dbcodes!A:B,2,FALSE)))</f>
        <v>1</v>
      </c>
      <c r="U178" s="19" t="str">
        <f>IF(ISNA(VLOOKUP(B178,dbcodes!A:B,2,FALSE)),des!R2262,VLOOKUP(B178,dbcodes!A:B,2,FALSE))</f>
        <v>HTS_SELF_N_DSD_NARRATIVE_TARGET</v>
      </c>
      <c r="V178" s="20"/>
      <c r="W178" s="107" t="str">
        <f>IF(ISNA(VLOOKUP(C178,descriptions!A:B,2,FALSE)),des!V254,IF(G178=" TARGET","Target ","")&amp;VLOOKUP(C178,descriptions!A:B,2,FALSE))</f>
        <v>Target Number of individual HIV self-test kits distributed</v>
      </c>
      <c r="X178" s="20" t="s">
        <v>9</v>
      </c>
      <c r="Y178" s="20" t="s">
        <v>831</v>
      </c>
      <c r="Z178" s="20" t="s">
        <v>836</v>
      </c>
      <c r="AA178" s="20" t="s">
        <v>102</v>
      </c>
      <c r="AB178" s="20" t="s">
        <v>755</v>
      </c>
      <c r="AC178" s="19" t="str">
        <f>IF(AB178&lt;&gt;"",IF(NOT(ISNA(INDEX(os!A:A,MATCH(AB178,os!B:B,0)))),INDEX(os!A:A,MATCH(AB178,os!B:B,0)),"0"),"")</f>
        <v/>
      </c>
      <c r="AD178" s="20" t="s">
        <v>830</v>
      </c>
      <c r="AE178" s="20"/>
      <c r="AF178" s="20"/>
      <c r="AG178" s="20"/>
      <c r="AH178" s="93" t="str">
        <f>IF(NOT(ISNA(VLOOKUP(B:B,ResultsTargets!A:A,1,0))),"TRUE","")</f>
        <v>TRUE</v>
      </c>
      <c r="AI178" s="19" t="str">
        <f>IF(ISNA(VLOOKUP(C178,dim_techarea!A:B,2,FALSE)),"",VLOOKUP(C178,dim_techarea!A:B,2,FALSE))</f>
        <v>HTS_SELF</v>
      </c>
      <c r="AJ178" s="19" t="str">
        <f>IF(ISNA(VLOOKUP(AI178,dim_techarea!B:C,2,FALSE)),"",VLOOKUP(AI178,dim_techarea!B:C,2,FALSE))</f>
        <v>hGUykTtC0Xm</v>
      </c>
      <c r="AK178" s="19" t="str">
        <f>IF(ISNA(VLOOKUP(TRIM(G178),dim_targetsresults!A:B,2,FALSE)),"",VLOOKUP(TRIM(G178),dim_targetsresults!A:C,2,FALSE))</f>
        <v>MER Targets</v>
      </c>
      <c r="AL178" s="19" t="str">
        <f>IF(ISNA(VLOOKUP(AK178,dim_targetsresults!B:C,2,FALSE)),"",VLOOKUP(AK178,dim_targetsresults!B:C,2,FALSE))</f>
        <v>W8imnja2Owd</v>
      </c>
      <c r="AM178" s="19" t="str">
        <f>IF(ISNA(VLOOKUP(TRIM(D178),dim_numeratordenominator!A:B,2,FALSE)),"",VLOOKUP(TRIM(D178),dim_numeratordenominator!A:C,2,FALSE))</f>
        <v>Numerator</v>
      </c>
      <c r="AN178" s="19" t="str">
        <f>IF(ISNA(VLOOKUP(AM178,dim_numeratordenominator!B:C,2,FALSE)),"",VLOOKUP(AM178,dim_numeratordenominator!B:C,2,FALSE))</f>
        <v>Som9NRMQqV7</v>
      </c>
      <c r="AO178" s="19" t="str">
        <f>IF(ISNA(VLOOKUP(TRIM(E178),dim_supporttype!A:B,2,FALSE)),"",VLOOKUP(TRIM(E178),dim_supporttype!A:C,2,FALSE))</f>
        <v>DSD Narratives</v>
      </c>
      <c r="AP178" s="19" t="str">
        <f>IF(ISNA(VLOOKUP(AO178,dim_supporttype!B:C,2,FALSE)),"",VLOOKUP(AO178,dim_supporttype!B:C,2,FALSE))</f>
        <v>ySGf8v2q9Rm</v>
      </c>
      <c r="AQ178" s="19" t="str">
        <f>IF(ISNA(VLOOKUP(TRIM(F178),dim_disaggs!A:B,2,FALSE)),"No Disagg",VLOOKUP(TRIM(F178),dim_disaggs!A:B,2,FALSE))</f>
        <v>No Disagg</v>
      </c>
      <c r="AR178" s="19" t="str">
        <f>IF(ISNA(VLOOKUP(AQ178,dim_disaggs!B:C,2,FALSE)),"",VLOOKUP(AQ178,dim_disaggs!B:C,2,FALSE))</f>
        <v>werJlVT6sf3</v>
      </c>
      <c r="AS178" s="72"/>
      <c r="AT178" s="66"/>
      <c r="AU178" s="72" t="s">
        <v>755</v>
      </c>
      <c r="AV178" s="73" t="s">
        <v>755</v>
      </c>
      <c r="AW178" s="66" t="s">
        <v>755</v>
      </c>
      <c r="AX178" s="66" t="s">
        <v>755</v>
      </c>
      <c r="AY178" s="20"/>
      <c r="AZ178" s="20"/>
      <c r="BA178" s="105" t="str">
        <f t="shared" si="25"/>
        <v/>
      </c>
      <c r="BB178" s="20" t="str">
        <f t="shared" si="26"/>
        <v/>
      </c>
      <c r="BC178" s="20"/>
      <c r="BD178" s="20"/>
      <c r="BE178" s="75" t="s">
        <v>755</v>
      </c>
      <c r="BF178" s="73" t="s">
        <v>755</v>
      </c>
      <c r="BG178" s="55" t="s">
        <v>755</v>
      </c>
      <c r="BH178" s="76" t="s">
        <v>755</v>
      </c>
      <c r="BI178" s="20" t="s">
        <v>755</v>
      </c>
      <c r="BJ178" s="20" t="s">
        <v>755</v>
      </c>
      <c r="BK178" s="55" t="s">
        <v>755</v>
      </c>
      <c r="BL178" s="71" t="s">
        <v>755</v>
      </c>
      <c r="BM178" s="77" t="s">
        <v>755</v>
      </c>
      <c r="BN178" s="78" t="s">
        <v>755</v>
      </c>
      <c r="BO178" s="77" t="s">
        <v>755</v>
      </c>
      <c r="BP178" s="78" t="s">
        <v>755</v>
      </c>
    </row>
    <row r="179" spans="1:68" x14ac:dyDescent="0.2">
      <c r="A179" s="20" t="s">
        <v>95</v>
      </c>
      <c r="B179" s="21" t="s">
        <v>19936</v>
      </c>
      <c r="C179" s="20" t="s">
        <v>19934</v>
      </c>
      <c r="D179" s="20" t="s">
        <v>1</v>
      </c>
      <c r="E179" s="20" t="s">
        <v>265</v>
      </c>
      <c r="G179" s="20" t="s">
        <v>2442</v>
      </c>
      <c r="I179" s="19">
        <f t="shared" si="18"/>
        <v>33</v>
      </c>
      <c r="J179" s="20" t="s">
        <v>755</v>
      </c>
      <c r="K179" s="20" t="s">
        <v>19937</v>
      </c>
      <c r="L179" s="95" t="str">
        <f>IF(M179&lt;&gt;"",IF(NOT(ISNA(INDEX(cc!B:B,MATCH(M179,cc!A:A,0)))),INDEX(cc!B:B,MATCH(M179,cc!A:A,0)),"0"),"")</f>
        <v>default</v>
      </c>
      <c r="M179" s="97" t="s">
        <v>13</v>
      </c>
      <c r="N179" s="28" t="str">
        <f t="shared" si="19"/>
        <v xml:space="preserve"> TARGET</v>
      </c>
      <c r="O179" s="19" t="str">
        <f t="shared" si="20"/>
        <v>HTS_SELF (N, TA_NARRATIVE) TARGET: HIV self test kits distributed</v>
      </c>
      <c r="P179" s="19" t="str">
        <f t="shared" si="21"/>
        <v>HTS_SELF (N, TA_NARRATIVE) TARGET: HIV self test kits distributed</v>
      </c>
      <c r="Q179" s="19" t="str">
        <f t="shared" si="22"/>
        <v>HTS_SELF (N, TA_NARRATIVE) TARGET</v>
      </c>
      <c r="R179" s="19" t="str">
        <f t="shared" si="23"/>
        <v>HTS_SELF_N_TA_NARRATIVE_TARGET</v>
      </c>
      <c r="S179" s="19" t="str">
        <f t="shared" si="24"/>
        <v>HTS_SELF_N_TA_NARRATIVE_TARGET</v>
      </c>
      <c r="T179" s="19" t="b">
        <f>NOT(ISNA(VLOOKUP(B179,dbcodes!A:B,2,FALSE)))</f>
        <v>1</v>
      </c>
      <c r="U179" s="19" t="str">
        <f>IF(ISNA(VLOOKUP(B179,dbcodes!A:B,2,FALSE)),des!R2263,VLOOKUP(B179,dbcodes!A:B,2,FALSE))</f>
        <v>HTS_SELF_N_TA_NARRATIVE_TARGET</v>
      </c>
      <c r="W179" s="107" t="str">
        <f>IF(ISNA(VLOOKUP(C179,descriptions!A:B,2,FALSE)),des!V255,IF(G179=" TARGET","Target ","")&amp;VLOOKUP(C179,descriptions!A:B,2,FALSE))</f>
        <v>Target Number of individual HIV self-test kits distributed</v>
      </c>
      <c r="X179" s="20" t="s">
        <v>9</v>
      </c>
      <c r="Y179" s="20" t="s">
        <v>831</v>
      </c>
      <c r="Z179" s="20" t="s">
        <v>836</v>
      </c>
      <c r="AA179" s="20" t="s">
        <v>102</v>
      </c>
      <c r="AB179" s="20" t="s">
        <v>755</v>
      </c>
      <c r="AC179" s="19" t="str">
        <f>IF(AB179&lt;&gt;"",IF(NOT(ISNA(INDEX(os!A:A,MATCH(AB179,os!B:B,0)))),INDEX(os!A:A,MATCH(AB179,os!B:B,0)),"0"),"")</f>
        <v/>
      </c>
      <c r="AD179" s="20" t="s">
        <v>830</v>
      </c>
      <c r="AH179" s="93" t="str">
        <f>IF(NOT(ISNA(VLOOKUP(B:B,ResultsTargets!A:A,1,0))),"TRUE","")</f>
        <v>TRUE</v>
      </c>
      <c r="AI179" s="19" t="str">
        <f>IF(ISNA(VLOOKUP(C179,dim_techarea!A:B,2,FALSE)),"",VLOOKUP(C179,dim_techarea!A:B,2,FALSE))</f>
        <v>HTS_SELF</v>
      </c>
      <c r="AJ179" s="19" t="str">
        <f>IF(ISNA(VLOOKUP(AI179,dim_techarea!B:C,2,FALSE)),"",VLOOKUP(AI179,dim_techarea!B:C,2,FALSE))</f>
        <v>hGUykTtC0Xm</v>
      </c>
      <c r="AK179" s="19" t="str">
        <f>IF(ISNA(VLOOKUP(TRIM(G179),dim_targetsresults!A:B,2,FALSE)),"",VLOOKUP(TRIM(G179),dim_targetsresults!A:C,2,FALSE))</f>
        <v>MER Targets</v>
      </c>
      <c r="AL179" s="19" t="str">
        <f>IF(ISNA(VLOOKUP(AK179,dim_targetsresults!B:C,2,FALSE)),"",VLOOKUP(AK179,dim_targetsresults!B:C,2,FALSE))</f>
        <v>W8imnja2Owd</v>
      </c>
      <c r="AM179" s="19" t="str">
        <f>IF(ISNA(VLOOKUP(TRIM(D179),dim_numeratordenominator!A:B,2,FALSE)),"",VLOOKUP(TRIM(D179),dim_numeratordenominator!A:C,2,FALSE))</f>
        <v>Numerator</v>
      </c>
      <c r="AN179" s="19" t="str">
        <f>IF(ISNA(VLOOKUP(AM179,dim_numeratordenominator!B:C,2,FALSE)),"",VLOOKUP(AM179,dim_numeratordenominator!B:C,2,FALSE))</f>
        <v>Som9NRMQqV7</v>
      </c>
      <c r="AO179" s="19" t="str">
        <f>IF(ISNA(VLOOKUP(TRIM(E179),dim_supporttype!A:B,2,FALSE)),"",VLOOKUP(TRIM(E179),dim_supporttype!A:C,2,FALSE))</f>
        <v>TA Narratives</v>
      </c>
      <c r="AP179" s="19" t="str">
        <f>IF(ISNA(VLOOKUP(AO179,dim_supporttype!B:C,2,FALSE)),"",VLOOKUP(AO179,dim_supporttype!B:C,2,FALSE))</f>
        <v>aBZapfNWlIU</v>
      </c>
      <c r="AQ179" s="19" t="str">
        <f>IF(ISNA(VLOOKUP(TRIM(F179),dim_disaggs!A:B,2,FALSE)),"No Disagg",VLOOKUP(TRIM(F179),dim_disaggs!A:B,2,FALSE))</f>
        <v>No Disagg</v>
      </c>
      <c r="AR179" s="19" t="str">
        <f>IF(ISNA(VLOOKUP(AQ179,dim_disaggs!B:C,2,FALSE)),"",VLOOKUP(AQ179,dim_disaggs!B:C,2,FALSE))</f>
        <v>werJlVT6sf3</v>
      </c>
      <c r="AU179" s="72" t="s">
        <v>755</v>
      </c>
      <c r="AV179" s="73" t="s">
        <v>755</v>
      </c>
      <c r="AW179" s="66" t="s">
        <v>755</v>
      </c>
      <c r="AX179" s="66" t="s">
        <v>755</v>
      </c>
      <c r="BA179" s="105" t="str">
        <f t="shared" si="25"/>
        <v/>
      </c>
      <c r="BB179" s="20" t="str">
        <f t="shared" si="26"/>
        <v/>
      </c>
      <c r="BE179" s="75" t="s">
        <v>755</v>
      </c>
      <c r="BF179" s="73" t="s">
        <v>755</v>
      </c>
      <c r="BG179" s="55" t="s">
        <v>755</v>
      </c>
      <c r="BH179" s="76" t="s">
        <v>755</v>
      </c>
      <c r="BI179" s="20" t="s">
        <v>755</v>
      </c>
      <c r="BJ179" s="20" t="s">
        <v>755</v>
      </c>
      <c r="BK179" s="55" t="s">
        <v>755</v>
      </c>
      <c r="BL179" s="71" t="s">
        <v>755</v>
      </c>
      <c r="BM179" s="77" t="s">
        <v>755</v>
      </c>
      <c r="BN179" s="78" t="s">
        <v>755</v>
      </c>
      <c r="BO179" s="77" t="s">
        <v>755</v>
      </c>
      <c r="BP179" s="78" t="s">
        <v>755</v>
      </c>
    </row>
    <row r="180" spans="1:68" x14ac:dyDescent="0.2">
      <c r="A180" s="22" t="s">
        <v>95</v>
      </c>
      <c r="B180" s="21" t="s">
        <v>25395</v>
      </c>
      <c r="C180" s="20" t="s">
        <v>19934</v>
      </c>
      <c r="D180" s="20" t="s">
        <v>1</v>
      </c>
      <c r="E180" s="20" t="s">
        <v>77</v>
      </c>
      <c r="F180" s="22" t="s">
        <v>81</v>
      </c>
      <c r="G180" s="20" t="s">
        <v>2442</v>
      </c>
      <c r="H180" s="22" t="s">
        <v>81</v>
      </c>
      <c r="I180" s="19">
        <f t="shared" si="18"/>
        <v>32</v>
      </c>
      <c r="J180" s="20" t="s">
        <v>755</v>
      </c>
      <c r="K180" s="20" t="s">
        <v>19937</v>
      </c>
      <c r="L180" s="95" t="str">
        <f>IF(M180&lt;&gt;"",IF(NOT(ISNA(INDEX(cc!B:B,MATCH(M180,cc!A:A,0)))),INDEX(cc!B:B,MATCH(M180,cc!A:A,0)),"0"),"")</f>
        <v>Key Populations v3</v>
      </c>
      <c r="M180" s="97" t="s">
        <v>104</v>
      </c>
      <c r="N180" s="28" t="str">
        <f t="shared" si="19"/>
        <v xml:space="preserve"> TARGET</v>
      </c>
      <c r="O180" s="19" t="str">
        <f t="shared" si="20"/>
        <v>HTS_SELF (N, DSD, KeyPop) TARGET: HIV self test kits distributed</v>
      </c>
      <c r="P180" s="19" t="str">
        <f t="shared" si="21"/>
        <v>HTS_SELF (N, DSD, KeyPop) TARGET: HIV self test kits distributed</v>
      </c>
      <c r="Q180" s="19" t="str">
        <f t="shared" si="22"/>
        <v>HTS_SELF (N, DSD, KeyPop) TARGET</v>
      </c>
      <c r="R180" s="19" t="str">
        <f t="shared" si="23"/>
        <v>HTS_SELF_N_DSD_KeyPop_TARGET</v>
      </c>
      <c r="S180" s="19" t="str">
        <f t="shared" si="24"/>
        <v>HTS_SELF_N_DSD_KeyPop_TARGET</v>
      </c>
      <c r="T180" s="19" t="b">
        <f>NOT(ISNA(VLOOKUP(B180,dbcodes!A:B,2,FALSE)))</f>
        <v>0</v>
      </c>
      <c r="U180" s="19" t="str">
        <f>IF(ISNA(VLOOKUP(B180,dbcodes!A:B,2,FALSE)),des!R2264,VLOOKUP(B180,dbcodes!A:B,2,FALSE))</f>
        <v>VMMC_CIRC_N_DSD_Technique_Sex_TARGET</v>
      </c>
      <c r="W180" s="107" t="str">
        <f>IF(ISNA(VLOOKUP(C180,descriptions!A:B,2,FALSE)),des!V2258,IF(G180=" TARGET","Target ","")&amp;VLOOKUP(C180,descriptions!A:B,2,FALSE))</f>
        <v>Target Number of individual HIV self-test kits distributed</v>
      </c>
      <c r="X180" s="20" t="s">
        <v>4</v>
      </c>
      <c r="Y180" s="20" t="s">
        <v>831</v>
      </c>
      <c r="Z180" s="20" t="s">
        <v>836</v>
      </c>
      <c r="AA180" s="20" t="s">
        <v>102</v>
      </c>
      <c r="AB180" s="20" t="s">
        <v>755</v>
      </c>
      <c r="AC180" s="19" t="str">
        <f>IF(AB180&lt;&gt;"",IF(NOT(ISNA(INDEX(os!A:A,MATCH(AB180,os!B:B,0)))),INDEX(os!A:A,MATCH(AB180,os!B:B,0)),"0"),"")</f>
        <v/>
      </c>
      <c r="AD180" s="20" t="s">
        <v>830</v>
      </c>
      <c r="AH180" s="93" t="str">
        <f>IF(NOT(ISNA(VLOOKUP(B:B,ResultsTargets!A:A,1,0))),"TRUE","")</f>
        <v>TRUE</v>
      </c>
      <c r="AI180" s="19" t="str">
        <f>IF(ISNA(VLOOKUP(C180,dim_techarea!A:B,2,FALSE)),"",VLOOKUP(C180,dim_techarea!A:B,2,FALSE))</f>
        <v>HTS_SELF</v>
      </c>
      <c r="AJ180" s="19" t="str">
        <f>IF(ISNA(VLOOKUP(AI180,dim_techarea!B:C,2,FALSE)),"",VLOOKUP(AI180,dim_techarea!B:C,2,FALSE))</f>
        <v>hGUykTtC0Xm</v>
      </c>
      <c r="AK180" s="19" t="str">
        <f>IF(ISNA(VLOOKUP(TRIM(G180),dim_targetsresults!A:B,2,FALSE)),"",VLOOKUP(TRIM(G180),dim_targetsresults!A:C,2,FALSE))</f>
        <v>MER Targets</v>
      </c>
      <c r="AL180" s="19" t="str">
        <f>IF(ISNA(VLOOKUP(AK180,dim_targetsresults!B:C,2,FALSE)),"",VLOOKUP(AK180,dim_targetsresults!B:C,2,FALSE))</f>
        <v>W8imnja2Owd</v>
      </c>
      <c r="AM180" s="19" t="str">
        <f>IF(ISNA(VLOOKUP(TRIM(D180),dim_numeratordenominator!A:B,2,FALSE)),"",VLOOKUP(TRIM(D180),dim_numeratordenominator!A:C,2,FALSE))</f>
        <v>Numerator</v>
      </c>
      <c r="AN180" s="19" t="str">
        <f>IF(ISNA(VLOOKUP(AM180,dim_numeratordenominator!B:C,2,FALSE)),"",VLOOKUP(AM180,dim_numeratordenominator!B:C,2,FALSE))</f>
        <v>Som9NRMQqV7</v>
      </c>
      <c r="AO180" s="19" t="str">
        <f>IF(ISNA(VLOOKUP(TRIM(E180),dim_supporttype!A:B,2,FALSE)),"",VLOOKUP(TRIM(E180),dim_supporttype!A:C,2,FALSE))</f>
        <v>DSD</v>
      </c>
      <c r="AP180" s="19" t="str">
        <f>IF(ISNA(VLOOKUP(AO180,dim_supporttype!B:C,2,FALSE)),"",VLOOKUP(AO180,dim_supporttype!B:C,2,FALSE))</f>
        <v>iM13vdNLWKb</v>
      </c>
      <c r="AQ180" s="19" t="str">
        <f>IF(ISNA(VLOOKUP(TRIM(F180),dim_disaggs!A:B,2,FALSE)),"No Disagg",VLOOKUP(TRIM(F180),dim_disaggs!A:B,2,FALSE))</f>
        <v>KeyPop</v>
      </c>
      <c r="AR180" s="19" t="str">
        <f>IF(ISNA(VLOOKUP(AQ180,dim_disaggs!B:C,2,FALSE)),"",VLOOKUP(AQ180,dim_disaggs!B:C,2,FALSE))</f>
        <v>OoC9KSMqBms</v>
      </c>
      <c r="AU180" s="72" t="s">
        <v>755</v>
      </c>
      <c r="AV180" s="73" t="s">
        <v>755</v>
      </c>
      <c r="AX180" s="66" t="s">
        <v>755</v>
      </c>
      <c r="BA180" s="105" t="str">
        <f t="shared" si="25"/>
        <v/>
      </c>
      <c r="BB180" s="20" t="str">
        <f t="shared" si="26"/>
        <v/>
      </c>
      <c r="BE180" s="75" t="s">
        <v>755</v>
      </c>
      <c r="BF180" s="73" t="s">
        <v>755</v>
      </c>
      <c r="BG180" s="55" t="s">
        <v>755</v>
      </c>
      <c r="BH180" s="76" t="s">
        <v>755</v>
      </c>
      <c r="BI180" s="20" t="s">
        <v>755</v>
      </c>
      <c r="BJ180" s="20" t="s">
        <v>755</v>
      </c>
      <c r="BK180" s="55" t="s">
        <v>755</v>
      </c>
      <c r="BL180" s="71" t="s">
        <v>755</v>
      </c>
      <c r="BM180" s="77" t="s">
        <v>755</v>
      </c>
      <c r="BN180" s="78" t="s">
        <v>755</v>
      </c>
      <c r="BO180" s="77" t="s">
        <v>755</v>
      </c>
      <c r="BP180" s="78" t="s">
        <v>755</v>
      </c>
    </row>
    <row r="181" spans="1:68" x14ac:dyDescent="0.2">
      <c r="A181" s="22" t="s">
        <v>95</v>
      </c>
      <c r="B181" s="21" t="s">
        <v>25396</v>
      </c>
      <c r="C181" s="20" t="s">
        <v>19934</v>
      </c>
      <c r="D181" s="20" t="s">
        <v>1</v>
      </c>
      <c r="E181" s="20" t="s">
        <v>78</v>
      </c>
      <c r="F181" s="22" t="s">
        <v>81</v>
      </c>
      <c r="G181" s="20" t="s">
        <v>2442</v>
      </c>
      <c r="H181" s="22" t="s">
        <v>81</v>
      </c>
      <c r="I181" s="19">
        <f t="shared" si="18"/>
        <v>31</v>
      </c>
      <c r="J181" s="20" t="s">
        <v>755</v>
      </c>
      <c r="K181" s="20" t="s">
        <v>19937</v>
      </c>
      <c r="L181" s="95" t="str">
        <f>IF(M181&lt;&gt;"",IF(NOT(ISNA(INDEX(cc!B:B,MATCH(M181,cc!A:A,0)))),INDEX(cc!B:B,MATCH(M181,cc!A:A,0)),"0"),"")</f>
        <v>Key Populations v3</v>
      </c>
      <c r="M181" s="97" t="s">
        <v>104</v>
      </c>
      <c r="N181" s="28" t="str">
        <f t="shared" si="19"/>
        <v xml:space="preserve"> TARGET</v>
      </c>
      <c r="O181" s="19" t="str">
        <f t="shared" si="20"/>
        <v>HTS_SELF (N, TA, KeyPop) TARGET: HIV self test kits distributed</v>
      </c>
      <c r="P181" s="19" t="str">
        <f t="shared" si="21"/>
        <v>HTS_SELF (N, TA, KeyPop) TARGET: HIV self test kits distributed</v>
      </c>
      <c r="Q181" s="19" t="str">
        <f t="shared" si="22"/>
        <v>HTS_SELF (N, TA, KeyPop) TARGET</v>
      </c>
      <c r="R181" s="19" t="str">
        <f t="shared" si="23"/>
        <v>HTS_SELF_N_TA_KeyPop_TARGET</v>
      </c>
      <c r="S181" s="19" t="str">
        <f t="shared" si="24"/>
        <v>HTS_SELF_N_TA_KeyPop_TARGET</v>
      </c>
      <c r="T181" s="19" t="b">
        <f>NOT(ISNA(VLOOKUP(B181,dbcodes!A:B,2,FALSE)))</f>
        <v>0</v>
      </c>
      <c r="U181" s="19" t="str">
        <f>IF(ISNA(VLOOKUP(B181,dbcodes!A:B,2,FALSE)),des!R2265,VLOOKUP(B181,dbcodes!A:B,2,FALSE))</f>
        <v>VMMC_CIRC_N_TA_Technique_Sex_TARGET</v>
      </c>
      <c r="W181" s="107" t="str">
        <f>IF(ISNA(VLOOKUP(C181,descriptions!A:B,2,FALSE)),des!V2259,IF(G181=" TARGET","Target ","")&amp;VLOOKUP(C181,descriptions!A:B,2,FALSE))</f>
        <v>Target Number of individual HIV self-test kits distributed</v>
      </c>
      <c r="X181" s="20" t="s">
        <v>4</v>
      </c>
      <c r="Y181" s="20" t="s">
        <v>831</v>
      </c>
      <c r="Z181" s="20" t="s">
        <v>836</v>
      </c>
      <c r="AA181" s="20" t="s">
        <v>102</v>
      </c>
      <c r="AB181" s="20" t="s">
        <v>755</v>
      </c>
      <c r="AC181" s="19" t="str">
        <f>IF(AB181&lt;&gt;"",IF(NOT(ISNA(INDEX(os!A:A,MATCH(AB181,os!B:B,0)))),INDEX(os!A:A,MATCH(AB181,os!B:B,0)),"0"),"")</f>
        <v/>
      </c>
      <c r="AD181" s="20" t="s">
        <v>830</v>
      </c>
      <c r="AH181" s="93" t="str">
        <f>IF(NOT(ISNA(VLOOKUP(B:B,ResultsTargets!A:A,1,0))),"TRUE","")</f>
        <v>TRUE</v>
      </c>
      <c r="AI181" s="19" t="str">
        <f>IF(ISNA(VLOOKUP(C181,dim_techarea!A:B,2,FALSE)),"",VLOOKUP(C181,dim_techarea!A:B,2,FALSE))</f>
        <v>HTS_SELF</v>
      </c>
      <c r="AJ181" s="19" t="str">
        <f>IF(ISNA(VLOOKUP(AI181,dim_techarea!B:C,2,FALSE)),"",VLOOKUP(AI181,dim_techarea!B:C,2,FALSE))</f>
        <v>hGUykTtC0Xm</v>
      </c>
      <c r="AK181" s="19" t="str">
        <f>IF(ISNA(VLOOKUP(TRIM(G181),dim_targetsresults!A:B,2,FALSE)),"",VLOOKUP(TRIM(G181),dim_targetsresults!A:C,2,FALSE))</f>
        <v>MER Targets</v>
      </c>
      <c r="AL181" s="19" t="str">
        <f>IF(ISNA(VLOOKUP(AK181,dim_targetsresults!B:C,2,FALSE)),"",VLOOKUP(AK181,dim_targetsresults!B:C,2,FALSE))</f>
        <v>W8imnja2Owd</v>
      </c>
      <c r="AM181" s="19" t="str">
        <f>IF(ISNA(VLOOKUP(TRIM(D181),dim_numeratordenominator!A:B,2,FALSE)),"",VLOOKUP(TRIM(D181),dim_numeratordenominator!A:C,2,FALSE))</f>
        <v>Numerator</v>
      </c>
      <c r="AN181" s="19" t="str">
        <f>IF(ISNA(VLOOKUP(AM181,dim_numeratordenominator!B:C,2,FALSE)),"",VLOOKUP(AM181,dim_numeratordenominator!B:C,2,FALSE))</f>
        <v>Som9NRMQqV7</v>
      </c>
      <c r="AO181" s="19" t="str">
        <f>IF(ISNA(VLOOKUP(TRIM(E181),dim_supporttype!A:B,2,FALSE)),"",VLOOKUP(TRIM(E181),dim_supporttype!A:C,2,FALSE))</f>
        <v>TA</v>
      </c>
      <c r="AP181" s="19" t="str">
        <f>IF(ISNA(VLOOKUP(AO181,dim_supporttype!B:C,2,FALSE)),"",VLOOKUP(AO181,dim_supporttype!B:C,2,FALSE))</f>
        <v>cRAGKdWIDn4</v>
      </c>
      <c r="AQ181" s="19" t="str">
        <f>IF(ISNA(VLOOKUP(TRIM(F181),dim_disaggs!A:B,2,FALSE)),"No Disagg",VLOOKUP(TRIM(F181),dim_disaggs!A:B,2,FALSE))</f>
        <v>KeyPop</v>
      </c>
      <c r="AR181" s="19" t="str">
        <f>IF(ISNA(VLOOKUP(AQ181,dim_disaggs!B:C,2,FALSE)),"",VLOOKUP(AQ181,dim_disaggs!B:C,2,FALSE))</f>
        <v>OoC9KSMqBms</v>
      </c>
      <c r="AU181" s="72" t="s">
        <v>755</v>
      </c>
      <c r="AV181" s="73" t="s">
        <v>755</v>
      </c>
      <c r="AX181" s="66" t="s">
        <v>755</v>
      </c>
      <c r="BA181" s="105" t="str">
        <f t="shared" si="25"/>
        <v/>
      </c>
      <c r="BB181" s="20" t="str">
        <f t="shared" si="26"/>
        <v/>
      </c>
      <c r="BE181" s="75" t="s">
        <v>755</v>
      </c>
      <c r="BF181" s="73" t="s">
        <v>755</v>
      </c>
      <c r="BG181" s="55" t="s">
        <v>755</v>
      </c>
      <c r="BH181" s="76" t="s">
        <v>755</v>
      </c>
      <c r="BI181" s="20" t="s">
        <v>755</v>
      </c>
      <c r="BJ181" s="20" t="s">
        <v>755</v>
      </c>
      <c r="BK181" s="55" t="s">
        <v>755</v>
      </c>
      <c r="BL181" s="71" t="s">
        <v>755</v>
      </c>
      <c r="BM181" s="77" t="s">
        <v>755</v>
      </c>
      <c r="BN181" s="78" t="s">
        <v>755</v>
      </c>
      <c r="BO181" s="77" t="s">
        <v>755</v>
      </c>
      <c r="BP181" s="78" t="s">
        <v>755</v>
      </c>
    </row>
    <row r="182" spans="1:68" x14ac:dyDescent="0.2">
      <c r="A182" s="22" t="s">
        <v>95</v>
      </c>
      <c r="B182" s="21" t="s">
        <v>25400</v>
      </c>
      <c r="C182" s="20" t="s">
        <v>19934</v>
      </c>
      <c r="D182" s="20" t="s">
        <v>1</v>
      </c>
      <c r="E182" s="22" t="s">
        <v>77</v>
      </c>
      <c r="F182" s="38" t="s">
        <v>135</v>
      </c>
      <c r="G182" s="20" t="s">
        <v>2442</v>
      </c>
      <c r="H182" s="22" t="s">
        <v>135</v>
      </c>
      <c r="I182" s="19">
        <f t="shared" si="18"/>
        <v>33</v>
      </c>
      <c r="J182" s="20" t="s">
        <v>755</v>
      </c>
      <c r="K182" s="20" t="s">
        <v>19937</v>
      </c>
      <c r="L182" s="95" t="str">
        <f>IF(M182&lt;&gt;"",IF(NOT(ISNA(INDEX(cc!B:B,MATCH(M182,cc!A:A,0)))),INDEX(cc!B:B,MATCH(M182,cc!A:A,0)),"0"),"")</f>
        <v>Age (10-50+-uk, 10) and Sex</v>
      </c>
      <c r="M182" s="97" t="s">
        <v>20640</v>
      </c>
      <c r="N182" s="28" t="str">
        <f t="shared" si="19"/>
        <v xml:space="preserve"> TARGET</v>
      </c>
      <c r="O182" s="19" t="str">
        <f t="shared" si="20"/>
        <v>HTS_SELF (N, DSD, Age/Sex) TARGET: HIV self test kits distributed</v>
      </c>
      <c r="P182" s="19" t="str">
        <f t="shared" si="21"/>
        <v>HTS_SELF (N, DSD, Age/Sex) TARGET: HIV self test kits distributed</v>
      </c>
      <c r="Q182" s="19" t="str">
        <f t="shared" si="22"/>
        <v>HTS_SELF (N, DSD, Age/Sex) TARGET</v>
      </c>
      <c r="R182" s="19" t="str">
        <f t="shared" si="23"/>
        <v>HTS_SELF_N_DSD_Age_Sex_TARGET</v>
      </c>
      <c r="S182" s="19" t="str">
        <f t="shared" si="24"/>
        <v>HTS_SELF_N_DSD_Age_Sex_TARGET</v>
      </c>
      <c r="T182" s="19" t="b">
        <f>NOT(ISNA(VLOOKUP(B182,dbcodes!A:B,2,FALSE)))</f>
        <v>0</v>
      </c>
      <c r="U182" s="19" t="str">
        <f>IF(ISNA(VLOOKUP(B182,dbcodes!A:B,2,FALSE)),des!R2266,VLOOKUP(B182,dbcodes!A:B,2,FALSE))</f>
        <v>VMMC_CIRC_N_DSD_TARGET</v>
      </c>
      <c r="W182" s="107" t="str">
        <f>IF(ISNA(VLOOKUP(C182,descriptions!A:B,2,FALSE)),des!V2260,IF(G182=" TARGET","Target ","")&amp;VLOOKUP(C182,descriptions!A:B,2,FALSE))</f>
        <v>Target Number of individual HIV self-test kits distributed</v>
      </c>
      <c r="X182" s="20" t="s">
        <v>4</v>
      </c>
      <c r="Y182" s="20" t="s">
        <v>831</v>
      </c>
      <c r="Z182" s="20" t="s">
        <v>836</v>
      </c>
      <c r="AA182" s="20" t="s">
        <v>102</v>
      </c>
      <c r="AB182" s="20" t="s">
        <v>755</v>
      </c>
      <c r="AC182" s="19" t="str">
        <f>IF(AB182&lt;&gt;"",IF(NOT(ISNA(INDEX(os!A:A,MATCH(AB182,os!B:B,0)))),INDEX(os!A:A,MATCH(AB182,os!B:B,0)),"0"),"")</f>
        <v/>
      </c>
      <c r="AD182" s="20" t="s">
        <v>830</v>
      </c>
      <c r="AH182" s="93" t="str">
        <f>IF(NOT(ISNA(VLOOKUP(B:B,ResultsTargets!A:A,1,0))),"TRUE","")</f>
        <v>TRUE</v>
      </c>
      <c r="AI182" s="19" t="str">
        <f>IF(ISNA(VLOOKUP(C182,dim_techarea!A:B,2,FALSE)),"",VLOOKUP(C182,dim_techarea!A:B,2,FALSE))</f>
        <v>HTS_SELF</v>
      </c>
      <c r="AJ182" s="19" t="str">
        <f>IF(ISNA(VLOOKUP(AI182,dim_techarea!B:C,2,FALSE)),"",VLOOKUP(AI182,dim_techarea!B:C,2,FALSE))</f>
        <v>hGUykTtC0Xm</v>
      </c>
      <c r="AK182" s="19" t="str">
        <f>IF(ISNA(VLOOKUP(TRIM(G182),dim_targetsresults!A:B,2,FALSE)),"",VLOOKUP(TRIM(G182),dim_targetsresults!A:C,2,FALSE))</f>
        <v>MER Targets</v>
      </c>
      <c r="AL182" s="19" t="str">
        <f>IF(ISNA(VLOOKUP(AK182,dim_targetsresults!B:C,2,FALSE)),"",VLOOKUP(AK182,dim_targetsresults!B:C,2,FALSE))</f>
        <v>W8imnja2Owd</v>
      </c>
      <c r="AM182" s="19" t="str">
        <f>IF(ISNA(VLOOKUP(TRIM(D182),dim_numeratordenominator!A:B,2,FALSE)),"",VLOOKUP(TRIM(D182),dim_numeratordenominator!A:C,2,FALSE))</f>
        <v>Numerator</v>
      </c>
      <c r="AN182" s="19" t="str">
        <f>IF(ISNA(VLOOKUP(AM182,dim_numeratordenominator!B:C,2,FALSE)),"",VLOOKUP(AM182,dim_numeratordenominator!B:C,2,FALSE))</f>
        <v>Som9NRMQqV7</v>
      </c>
      <c r="AO182" s="19" t="str">
        <f>IF(ISNA(VLOOKUP(TRIM(E182),dim_supporttype!A:B,2,FALSE)),"",VLOOKUP(TRIM(E182),dim_supporttype!A:C,2,FALSE))</f>
        <v>DSD</v>
      </c>
      <c r="AP182" s="19" t="str">
        <f>IF(ISNA(VLOOKUP(AO182,dim_supporttype!B:C,2,FALSE)),"",VLOOKUP(AO182,dim_supporttype!B:C,2,FALSE))</f>
        <v>iM13vdNLWKb</v>
      </c>
      <c r="AQ182" s="19" t="str">
        <f>IF(ISNA(VLOOKUP(TRIM(F182),dim_disaggs!A:B,2,FALSE)),"No Disagg",VLOOKUP(TRIM(F182),dim_disaggs!A:B,2,FALSE))</f>
        <v>Age/Sex</v>
      </c>
      <c r="AR182" s="19" t="str">
        <f>IF(ISNA(VLOOKUP(AQ182,dim_disaggs!B:C,2,FALSE)),"",VLOOKUP(AQ182,dim_disaggs!B:C,2,FALSE))</f>
        <v>Qbz6SrpmJ1y</v>
      </c>
      <c r="AU182" s="72" t="s">
        <v>755</v>
      </c>
      <c r="AV182" s="73" t="s">
        <v>755</v>
      </c>
      <c r="AX182" s="66" t="s">
        <v>755</v>
      </c>
      <c r="BA182" s="105" t="str">
        <f t="shared" si="25"/>
        <v>Top Level Numerator</v>
      </c>
      <c r="BB182" s="20" t="str">
        <f t="shared" si="26"/>
        <v>PE5QVF0w4xj</v>
      </c>
      <c r="BE182" s="75" t="s">
        <v>755</v>
      </c>
      <c r="BF182" s="73" t="s">
        <v>755</v>
      </c>
      <c r="BG182" s="55" t="s">
        <v>755</v>
      </c>
      <c r="BH182" s="76" t="s">
        <v>755</v>
      </c>
      <c r="BI182" s="20" t="s">
        <v>755</v>
      </c>
      <c r="BJ182" s="20" t="s">
        <v>755</v>
      </c>
      <c r="BK182" s="55" t="s">
        <v>755</v>
      </c>
      <c r="BL182" s="71" t="s">
        <v>755</v>
      </c>
      <c r="BM182" s="77" t="s">
        <v>21473</v>
      </c>
      <c r="BN182" s="78" t="s">
        <v>21476</v>
      </c>
      <c r="BO182" s="77" t="s">
        <v>25670</v>
      </c>
      <c r="BP182" s="78" t="s">
        <v>25672</v>
      </c>
    </row>
    <row r="183" spans="1:68" x14ac:dyDescent="0.2">
      <c r="A183" s="22" t="s">
        <v>95</v>
      </c>
      <c r="B183" s="21" t="s">
        <v>25401</v>
      </c>
      <c r="C183" s="20" t="s">
        <v>19934</v>
      </c>
      <c r="D183" s="20" t="s">
        <v>1</v>
      </c>
      <c r="E183" s="20" t="s">
        <v>78</v>
      </c>
      <c r="F183" s="38" t="s">
        <v>135</v>
      </c>
      <c r="G183" s="20" t="s">
        <v>2442</v>
      </c>
      <c r="H183" s="22" t="s">
        <v>135</v>
      </c>
      <c r="I183" s="19">
        <f t="shared" si="18"/>
        <v>32</v>
      </c>
      <c r="J183" s="20" t="s">
        <v>755</v>
      </c>
      <c r="K183" s="20" t="s">
        <v>19937</v>
      </c>
      <c r="L183" s="95" t="str">
        <f>IF(M183&lt;&gt;"",IF(NOT(ISNA(INDEX(cc!B:B,MATCH(M183,cc!A:A,0)))),INDEX(cc!B:B,MATCH(M183,cc!A:A,0)),"0"),"")</f>
        <v>Age (10-50+-uk, 10) and Sex</v>
      </c>
      <c r="M183" s="97" t="s">
        <v>20640</v>
      </c>
      <c r="N183" s="28" t="str">
        <f t="shared" si="19"/>
        <v xml:space="preserve"> TARGET</v>
      </c>
      <c r="O183" s="19" t="str">
        <f t="shared" si="20"/>
        <v>HTS_SELF (N, TA, Age/Sex) TARGET: HIV self test kits distributed</v>
      </c>
      <c r="P183" s="19" t="str">
        <f t="shared" si="21"/>
        <v>HTS_SELF (N, TA, Age/Sex) TARGET: HIV self test kits distributed</v>
      </c>
      <c r="Q183" s="19" t="str">
        <f t="shared" si="22"/>
        <v>HTS_SELF (N, TA, Age/Sex) TARGET</v>
      </c>
      <c r="R183" s="19" t="str">
        <f t="shared" si="23"/>
        <v>HTS_SELF_N_TA_Age_Sex_TARGET</v>
      </c>
      <c r="S183" s="19" t="str">
        <f t="shared" si="24"/>
        <v>HTS_SELF_N_TA_Age_Sex_TARGET</v>
      </c>
      <c r="T183" s="19" t="b">
        <f>NOT(ISNA(VLOOKUP(B183,dbcodes!A:B,2,FALSE)))</f>
        <v>0</v>
      </c>
      <c r="U183" s="19" t="str">
        <f>IF(ISNA(VLOOKUP(B183,dbcodes!A:B,2,FALSE)),des!R2267,VLOOKUP(B183,dbcodes!A:B,2,FALSE))</f>
        <v>VMMC_CIRC_N_TA_TARGET</v>
      </c>
      <c r="W183" s="107" t="str">
        <f>IF(ISNA(VLOOKUP(C183,descriptions!A:B,2,FALSE)),des!V2261,IF(G183=" TARGET","Target ","")&amp;VLOOKUP(C183,descriptions!A:B,2,FALSE))</f>
        <v>Target Number of individual HIV self-test kits distributed</v>
      </c>
      <c r="X183" s="20" t="s">
        <v>4</v>
      </c>
      <c r="Y183" s="20" t="s">
        <v>831</v>
      </c>
      <c r="Z183" s="20" t="s">
        <v>836</v>
      </c>
      <c r="AA183" s="20" t="s">
        <v>102</v>
      </c>
      <c r="AB183" s="20" t="s">
        <v>755</v>
      </c>
      <c r="AC183" s="19" t="str">
        <f>IF(AB183&lt;&gt;"",IF(NOT(ISNA(INDEX(os!A:A,MATCH(AB183,os!B:B,0)))),INDEX(os!A:A,MATCH(AB183,os!B:B,0)),"0"),"")</f>
        <v/>
      </c>
      <c r="AD183" s="20" t="s">
        <v>830</v>
      </c>
      <c r="AH183" s="93" t="str">
        <f>IF(NOT(ISNA(VLOOKUP(B:B,ResultsTargets!A:A,1,0))),"TRUE","")</f>
        <v>TRUE</v>
      </c>
      <c r="AI183" s="19" t="str">
        <f>IF(ISNA(VLOOKUP(C183,dim_techarea!A:B,2,FALSE)),"",VLOOKUP(C183,dim_techarea!A:B,2,FALSE))</f>
        <v>HTS_SELF</v>
      </c>
      <c r="AJ183" s="19" t="str">
        <f>IF(ISNA(VLOOKUP(AI183,dim_techarea!B:C,2,FALSE)),"",VLOOKUP(AI183,dim_techarea!B:C,2,FALSE))</f>
        <v>hGUykTtC0Xm</v>
      </c>
      <c r="AK183" s="19" t="str">
        <f>IF(ISNA(VLOOKUP(TRIM(G183),dim_targetsresults!A:B,2,FALSE)),"",VLOOKUP(TRIM(G183),dim_targetsresults!A:C,2,FALSE))</f>
        <v>MER Targets</v>
      </c>
      <c r="AL183" s="19" t="str">
        <f>IF(ISNA(VLOOKUP(AK183,dim_targetsresults!B:C,2,FALSE)),"",VLOOKUP(AK183,dim_targetsresults!B:C,2,FALSE))</f>
        <v>W8imnja2Owd</v>
      </c>
      <c r="AM183" s="19" t="str">
        <f>IF(ISNA(VLOOKUP(TRIM(D183),dim_numeratordenominator!A:B,2,FALSE)),"",VLOOKUP(TRIM(D183),dim_numeratordenominator!A:C,2,FALSE))</f>
        <v>Numerator</v>
      </c>
      <c r="AN183" s="19" t="str">
        <f>IF(ISNA(VLOOKUP(AM183,dim_numeratordenominator!B:C,2,FALSE)),"",VLOOKUP(AM183,dim_numeratordenominator!B:C,2,FALSE))</f>
        <v>Som9NRMQqV7</v>
      </c>
      <c r="AO183" s="19" t="str">
        <f>IF(ISNA(VLOOKUP(TRIM(E183),dim_supporttype!A:B,2,FALSE)),"",VLOOKUP(TRIM(E183),dim_supporttype!A:C,2,FALSE))</f>
        <v>TA</v>
      </c>
      <c r="AP183" s="19" t="str">
        <f>IF(ISNA(VLOOKUP(AO183,dim_supporttype!B:C,2,FALSE)),"",VLOOKUP(AO183,dim_supporttype!B:C,2,FALSE))</f>
        <v>cRAGKdWIDn4</v>
      </c>
      <c r="AQ183" s="19" t="str">
        <f>IF(ISNA(VLOOKUP(TRIM(F183),dim_disaggs!A:B,2,FALSE)),"No Disagg",VLOOKUP(TRIM(F183),dim_disaggs!A:B,2,FALSE))</f>
        <v>Age/Sex</v>
      </c>
      <c r="AR183" s="19" t="str">
        <f>IF(ISNA(VLOOKUP(AQ183,dim_disaggs!B:C,2,FALSE)),"",VLOOKUP(AQ183,dim_disaggs!B:C,2,FALSE))</f>
        <v>Qbz6SrpmJ1y</v>
      </c>
      <c r="AU183" s="72" t="s">
        <v>755</v>
      </c>
      <c r="AV183" s="73" t="s">
        <v>755</v>
      </c>
      <c r="AX183" s="66" t="s">
        <v>755</v>
      </c>
      <c r="BA183" s="105" t="str">
        <f t="shared" si="25"/>
        <v>Top Level Numerator</v>
      </c>
      <c r="BB183" s="20" t="str">
        <f t="shared" si="26"/>
        <v>PE5QVF0w4xj</v>
      </c>
      <c r="BE183" s="75" t="s">
        <v>755</v>
      </c>
      <c r="BF183" s="73" t="s">
        <v>755</v>
      </c>
      <c r="BG183" s="55" t="s">
        <v>755</v>
      </c>
      <c r="BH183" s="76" t="s">
        <v>755</v>
      </c>
      <c r="BI183" s="20" t="s">
        <v>755</v>
      </c>
      <c r="BJ183" s="20" t="s">
        <v>755</v>
      </c>
      <c r="BK183" s="55" t="s">
        <v>755</v>
      </c>
      <c r="BL183" s="71" t="s">
        <v>755</v>
      </c>
      <c r="BM183" s="77" t="s">
        <v>21473</v>
      </c>
      <c r="BN183" s="78" t="s">
        <v>21476</v>
      </c>
      <c r="BO183" s="77" t="s">
        <v>25670</v>
      </c>
      <c r="BP183" s="78" t="s">
        <v>25672</v>
      </c>
    </row>
    <row r="184" spans="1:68" x14ac:dyDescent="0.2">
      <c r="A184" s="20" t="s">
        <v>95</v>
      </c>
      <c r="B184" s="21" t="s">
        <v>19901</v>
      </c>
      <c r="C184" s="20" t="s">
        <v>870</v>
      </c>
      <c r="D184" s="20" t="s">
        <v>1</v>
      </c>
      <c r="E184" s="20" t="s">
        <v>77</v>
      </c>
      <c r="F184" s="20" t="s">
        <v>19905</v>
      </c>
      <c r="G184" s="20" t="s">
        <v>20086</v>
      </c>
      <c r="H184" s="20" t="s">
        <v>19907</v>
      </c>
      <c r="I184" s="19">
        <f t="shared" si="18"/>
        <v>39</v>
      </c>
      <c r="J184" s="20" t="s">
        <v>755</v>
      </c>
      <c r="K184" s="20" t="s">
        <v>2225</v>
      </c>
      <c r="L184" s="95" t="str">
        <f>IF(M184&lt;&gt;"",IF(NOT(ISNA(INDEX(cc!B:B,MATCH(M184,cc!A:A,0)))),INDEX(cc!B:B,MATCH(M184,cc!A:A,0)),"0"),"")</f>
        <v>Age (&lt;15,15+-uk, 2), Sex, and Results</v>
      </c>
      <c r="M184" s="97" t="s">
        <v>341</v>
      </c>
      <c r="N184" s="28" t="str">
        <f t="shared" si="19"/>
        <v/>
      </c>
      <c r="O184" s="19" t="str">
        <f t="shared" si="20"/>
        <v>HTS_TST (N, DSD, Emergency Ward/Age Aggregated/Sex/Result): HTS received results</v>
      </c>
      <c r="P184" s="19" t="str">
        <f t="shared" si="21"/>
        <v>HTS_TST (N, DSD, Emergency Ward/Age Aggregated/Sex/Result): HTS received results</v>
      </c>
      <c r="Q184" s="19" t="str">
        <f t="shared" si="22"/>
        <v>HTS_TST (N, DSD, EW/Age Agg/Sex/Result)</v>
      </c>
      <c r="R184" s="19" t="str">
        <f t="shared" si="23"/>
        <v>HTS_TST_N_DSD_EW_Age_Agg_Sex_Result</v>
      </c>
      <c r="S184" s="19" t="str">
        <f t="shared" si="24"/>
        <v>HTS_TST_N_DSD_EW_Age_Agg_Sex_Result_</v>
      </c>
      <c r="T184" s="19" t="b">
        <f>NOT(ISNA(VLOOKUP(B184,dbcodes!A:B,2,FALSE)))</f>
        <v>1</v>
      </c>
      <c r="U184" s="19" t="str">
        <f>IF(ISNA(VLOOKUP(B184,dbcodes!A:B,2,FALSE)),des!R2268,VLOOKUP(B184,dbcodes!A:B,2,FALSE))</f>
        <v>HTS_TST_N_DSD_EW_Age_Agg_Sex_Result</v>
      </c>
      <c r="W184" s="107" t="str">
        <f>IF(ISNA(VLOOKUP(C184,descriptions!A:B,2,FALSE)),des!V264,IF(G184=" TARGET","Target ","")&amp;VLOOKUP(C184,descriptions!A:B,2,FALSE))</f>
        <v>Number of individuals who received HIV Testing Services (HTS) and received their test results</v>
      </c>
      <c r="X184" s="20" t="s">
        <v>4</v>
      </c>
      <c r="Y184" s="20" t="s">
        <v>831</v>
      </c>
      <c r="Z184" s="20" t="s">
        <v>836</v>
      </c>
      <c r="AA184" s="20" t="s">
        <v>102</v>
      </c>
      <c r="AB184" s="20" t="s">
        <v>755</v>
      </c>
      <c r="AC184" s="19" t="str">
        <f>IF(AB184&lt;&gt;"",IF(NOT(ISNA(INDEX(os!A:A,MATCH(AB184,os!B:B,0)))),INDEX(os!A:A,MATCH(AB184,os!B:B,0)),"0"),"")</f>
        <v/>
      </c>
      <c r="AD184" s="20" t="s">
        <v>830</v>
      </c>
      <c r="AH184" s="93" t="str">
        <f>IF(NOT(ISNA(VLOOKUP(B:B,ResultsTargets!A:A,1,0))),"TRUE","")</f>
        <v>TRUE</v>
      </c>
      <c r="AI184" s="19" t="str">
        <f>IF(ISNA(VLOOKUP(C184,dim_techarea!A:B,2,FALSE)),"",VLOOKUP(C184,dim_techarea!A:B,2,FALSE))</f>
        <v>HTS_TST</v>
      </c>
      <c r="AJ184" s="19" t="str">
        <f>IF(ISNA(VLOOKUP(AI184,dim_techarea!B:C,2,FALSE)),"",VLOOKUP(AI184,dim_techarea!B:C,2,FALSE))</f>
        <v>f5IPTM7mieH</v>
      </c>
      <c r="AK184" s="19" t="str">
        <f>IF(ISNA(VLOOKUP(TRIM(G184),dim_targetsresults!A:B,2,FALSE)),"",VLOOKUP(TRIM(G184),dim_targetsresults!A:C,2,FALSE))</f>
        <v>MER Results</v>
      </c>
      <c r="AL184" s="19" t="str">
        <f>IF(ISNA(VLOOKUP(AK184,dim_targetsresults!B:C,2,FALSE)),"",VLOOKUP(AK184,dim_targetsresults!B:C,2,FALSE))</f>
        <v>Jh0jDM5yQ2E</v>
      </c>
      <c r="AM184" s="19" t="str">
        <f>IF(ISNA(VLOOKUP(TRIM(D184),dim_numeratordenominator!A:B,2,FALSE)),"",VLOOKUP(TRIM(D184),dim_numeratordenominator!A:C,2,FALSE))</f>
        <v>Numerator</v>
      </c>
      <c r="AN184" s="19" t="str">
        <f>IF(ISNA(VLOOKUP(AM184,dim_numeratordenominator!B:C,2,FALSE)),"",VLOOKUP(AM184,dim_numeratordenominator!B:C,2,FALSE))</f>
        <v>Som9NRMQqV7</v>
      </c>
      <c r="AO184" s="19" t="str">
        <f>IF(ISNA(VLOOKUP(TRIM(E184),dim_supporttype!A:B,2,FALSE)),"",VLOOKUP(TRIM(E184),dim_supporttype!A:C,2,FALSE))</f>
        <v>DSD</v>
      </c>
      <c r="AP184" s="19" t="str">
        <f>IF(ISNA(VLOOKUP(AO184,dim_supporttype!B:C,2,FALSE)),"",VLOOKUP(AO184,dim_supporttype!B:C,2,FALSE))</f>
        <v>iM13vdNLWKb</v>
      </c>
      <c r="AQ184" s="19" t="str">
        <f>IF(ISNA(VLOOKUP(TRIM(F184),dim_disaggs!A:B,2,FALSE)),"No Disagg",VLOOKUP(TRIM(F184),dim_disaggs!A:B,2,FALSE))</f>
        <v>Emergency Ward/Age Aggregated/Sex/Result</v>
      </c>
      <c r="AR184" s="19" t="str">
        <f>IF(ISNA(VLOOKUP(AQ184,dim_disaggs!B:C,2,FALSE)),"",VLOOKUP(AQ184,dim_disaggs!B:C,2,FALSE))</f>
        <v>XfWuUK3zto0</v>
      </c>
      <c r="AS184" s="72" t="s">
        <v>21127</v>
      </c>
      <c r="AT184" s="66" t="s">
        <v>20098</v>
      </c>
      <c r="AU184" s="72" t="s">
        <v>21139</v>
      </c>
      <c r="AV184" s="73" t="s">
        <v>21157</v>
      </c>
      <c r="AW184" s="65" t="s">
        <v>25653</v>
      </c>
      <c r="AX184" s="66" t="s">
        <v>25411</v>
      </c>
      <c r="BA184" s="105" t="str">
        <f t="shared" si="25"/>
        <v/>
      </c>
      <c r="BB184" s="20" t="str">
        <f t="shared" si="26"/>
        <v/>
      </c>
    </row>
    <row r="185" spans="1:68" ht="17" customHeight="1" x14ac:dyDescent="0.2">
      <c r="A185" s="20" t="s">
        <v>95</v>
      </c>
      <c r="B185" s="21" t="s">
        <v>19902</v>
      </c>
      <c r="C185" s="20" t="s">
        <v>870</v>
      </c>
      <c r="D185" s="20" t="s">
        <v>1</v>
      </c>
      <c r="E185" s="20" t="s">
        <v>78</v>
      </c>
      <c r="F185" s="20" t="s">
        <v>19905</v>
      </c>
      <c r="G185" s="20" t="s">
        <v>20086</v>
      </c>
      <c r="H185" s="20" t="s">
        <v>19907</v>
      </c>
      <c r="I185" s="19">
        <f t="shared" si="18"/>
        <v>38</v>
      </c>
      <c r="J185" s="20" t="s">
        <v>755</v>
      </c>
      <c r="K185" s="20" t="s">
        <v>2225</v>
      </c>
      <c r="L185" s="95" t="str">
        <f>IF(M185&lt;&gt;"",IF(NOT(ISNA(INDEX(cc!B:B,MATCH(M185,cc!A:A,0)))),INDEX(cc!B:B,MATCH(M185,cc!A:A,0)),"0"),"")</f>
        <v>Age (&lt;15,15+-uk, 2), Sex, and Results</v>
      </c>
      <c r="M185" s="97" t="s">
        <v>341</v>
      </c>
      <c r="N185" s="28" t="str">
        <f t="shared" si="19"/>
        <v/>
      </c>
      <c r="O185" s="19" t="str">
        <f t="shared" si="20"/>
        <v>HTS_TST (N, TA, Emergency Ward/Age Aggregated/Sex/Result): HTS received results</v>
      </c>
      <c r="P185" s="19" t="str">
        <f t="shared" si="21"/>
        <v>HTS_TST (N, TA, Emergency Ward/Age Aggregated/Sex/Result): HTS received results</v>
      </c>
      <c r="Q185" s="19" t="str">
        <f t="shared" si="22"/>
        <v>HTS_TST (N, TA, EW/Age Agg/Sex/Result)</v>
      </c>
      <c r="R185" s="19" t="str">
        <f t="shared" si="23"/>
        <v>HTS_TST_N_TA_EW_Age_Agg_Sex_Result</v>
      </c>
      <c r="S185" s="19" t="str">
        <f t="shared" si="24"/>
        <v>HTS_TST_N_TA_EW_Age_Agg_Sex_Result_</v>
      </c>
      <c r="T185" s="19" t="b">
        <f>NOT(ISNA(VLOOKUP(B185,dbcodes!A:B,2,FALSE)))</f>
        <v>1</v>
      </c>
      <c r="U185" s="19" t="str">
        <f>IF(ISNA(VLOOKUP(B185,dbcodes!A:B,2,FALSE)),des!R2269,VLOOKUP(B185,dbcodes!A:B,2,FALSE))</f>
        <v>HTS_TST_N_TA_EW_Age_Agg_Sex_Result</v>
      </c>
      <c r="W185" s="107" t="str">
        <f>IF(ISNA(VLOOKUP(C185,descriptions!A:B,2,FALSE)),des!V265,IF(G185=" TARGET","Target ","")&amp;VLOOKUP(C185,descriptions!A:B,2,FALSE))</f>
        <v>Number of individuals who received HIV Testing Services (HTS) and received their test results</v>
      </c>
      <c r="X185" s="20" t="s">
        <v>4</v>
      </c>
      <c r="Y185" s="20" t="s">
        <v>831</v>
      </c>
      <c r="Z185" s="20" t="s">
        <v>836</v>
      </c>
      <c r="AA185" s="20" t="s">
        <v>102</v>
      </c>
      <c r="AB185" s="20" t="s">
        <v>755</v>
      </c>
      <c r="AC185" s="19" t="str">
        <f>IF(AB185&lt;&gt;"",IF(NOT(ISNA(INDEX(os!A:A,MATCH(AB185,os!B:B,0)))),INDEX(os!A:A,MATCH(AB185,os!B:B,0)),"0"),"")</f>
        <v/>
      </c>
      <c r="AD185" s="20" t="s">
        <v>830</v>
      </c>
      <c r="AH185" s="93" t="str">
        <f>IF(NOT(ISNA(VLOOKUP(B:B,ResultsTargets!A:A,1,0))),"TRUE","")</f>
        <v>TRUE</v>
      </c>
      <c r="AI185" s="19" t="str">
        <f>IF(ISNA(VLOOKUP(C185,dim_techarea!A:B,2,FALSE)),"",VLOOKUP(C185,dim_techarea!A:B,2,FALSE))</f>
        <v>HTS_TST</v>
      </c>
      <c r="AJ185" s="19" t="str">
        <f>IF(ISNA(VLOOKUP(AI185,dim_techarea!B:C,2,FALSE)),"",VLOOKUP(AI185,dim_techarea!B:C,2,FALSE))</f>
        <v>f5IPTM7mieH</v>
      </c>
      <c r="AK185" s="19" t="str">
        <f>IF(ISNA(VLOOKUP(TRIM(G185),dim_targetsresults!A:B,2,FALSE)),"",VLOOKUP(TRIM(G185),dim_targetsresults!A:C,2,FALSE))</f>
        <v>MER Results</v>
      </c>
      <c r="AL185" s="19" t="str">
        <f>IF(ISNA(VLOOKUP(AK185,dim_targetsresults!B:C,2,FALSE)),"",VLOOKUP(AK185,dim_targetsresults!B:C,2,FALSE))</f>
        <v>Jh0jDM5yQ2E</v>
      </c>
      <c r="AM185" s="19" t="str">
        <f>IF(ISNA(VLOOKUP(TRIM(D185),dim_numeratordenominator!A:B,2,FALSE)),"",VLOOKUP(TRIM(D185),dim_numeratordenominator!A:C,2,FALSE))</f>
        <v>Numerator</v>
      </c>
      <c r="AN185" s="19" t="str">
        <f>IF(ISNA(VLOOKUP(AM185,dim_numeratordenominator!B:C,2,FALSE)),"",VLOOKUP(AM185,dim_numeratordenominator!B:C,2,FALSE))</f>
        <v>Som9NRMQqV7</v>
      </c>
      <c r="AO185" s="19" t="str">
        <f>IF(ISNA(VLOOKUP(TRIM(E185),dim_supporttype!A:B,2,FALSE)),"",VLOOKUP(TRIM(E185),dim_supporttype!A:C,2,FALSE))</f>
        <v>TA</v>
      </c>
      <c r="AP185" s="19" t="str">
        <f>IF(ISNA(VLOOKUP(AO185,dim_supporttype!B:C,2,FALSE)),"",VLOOKUP(AO185,dim_supporttype!B:C,2,FALSE))</f>
        <v>cRAGKdWIDn4</v>
      </c>
      <c r="AQ185" s="19" t="str">
        <f>IF(ISNA(VLOOKUP(TRIM(F185),dim_disaggs!A:B,2,FALSE)),"No Disagg",VLOOKUP(TRIM(F185),dim_disaggs!A:B,2,FALSE))</f>
        <v>Emergency Ward/Age Aggregated/Sex/Result</v>
      </c>
      <c r="AR185" s="19" t="str">
        <f>IF(ISNA(VLOOKUP(AQ185,dim_disaggs!B:C,2,FALSE)),"",VLOOKUP(AQ185,dim_disaggs!B:C,2,FALSE))</f>
        <v>XfWuUK3zto0</v>
      </c>
      <c r="AS185" s="72" t="s">
        <v>21127</v>
      </c>
      <c r="AT185" s="66" t="s">
        <v>20098</v>
      </c>
      <c r="AU185" s="72" t="s">
        <v>21139</v>
      </c>
      <c r="AV185" s="73" t="s">
        <v>21157</v>
      </c>
      <c r="AW185" s="65" t="s">
        <v>25653</v>
      </c>
      <c r="AX185" s="66" t="s">
        <v>25411</v>
      </c>
      <c r="BA185" s="105" t="str">
        <f t="shared" si="25"/>
        <v/>
      </c>
      <c r="BB185" s="20" t="str">
        <f t="shared" si="26"/>
        <v/>
      </c>
    </row>
    <row r="186" spans="1:68" x14ac:dyDescent="0.2">
      <c r="A186" s="22" t="s">
        <v>95</v>
      </c>
      <c r="B186" s="21" t="s">
        <v>20225</v>
      </c>
      <c r="C186" s="20" t="s">
        <v>870</v>
      </c>
      <c r="D186" s="20" t="s">
        <v>1</v>
      </c>
      <c r="E186" s="20" t="s">
        <v>77</v>
      </c>
      <c r="F186" s="22" t="s">
        <v>19906</v>
      </c>
      <c r="G186" s="20" t="s">
        <v>20086</v>
      </c>
      <c r="H186" s="20" t="s">
        <v>19908</v>
      </c>
      <c r="I186" s="19">
        <f t="shared" si="18"/>
        <v>35</v>
      </c>
      <c r="J186" s="20" t="s">
        <v>755</v>
      </c>
      <c r="K186" s="20" t="s">
        <v>2225</v>
      </c>
      <c r="L186" s="95" t="str">
        <f>IF(M186&lt;&gt;"",IF(NOT(ISNA(INDEX(cc!B:B,MATCH(M186,cc!A:A,0)))),INDEX(cc!B:B,MATCH(M186,cc!A:A,0)),"0"),"")</f>
        <v>Age (&lt;1-50+-uk, 12), Sex and Test Results</v>
      </c>
      <c r="M186" s="97" t="s">
        <v>20629</v>
      </c>
      <c r="N186" s="28" t="str">
        <f t="shared" si="19"/>
        <v/>
      </c>
      <c r="O186" s="19" t="str">
        <f t="shared" si="20"/>
        <v>HTS_TST (N, DSD, Emergency Ward/Age/Sex/Result): HTS received results</v>
      </c>
      <c r="P186" s="19" t="str">
        <f t="shared" si="21"/>
        <v>HTS_TST (N, DSD, Emergency Ward/Age/Sex/Result): HTS received results</v>
      </c>
      <c r="Q186" s="19" t="str">
        <f t="shared" si="22"/>
        <v>HTS_TST (N, DSD, EW/Age/Sex/Result)</v>
      </c>
      <c r="R186" s="19" t="str">
        <f t="shared" si="23"/>
        <v>HTS_TST_N_DSD_EW_Age_Sex_Result</v>
      </c>
      <c r="S186" s="19" t="str">
        <f t="shared" si="24"/>
        <v>HTS_TST_N_DSD_EW_Age_Sex_Result_</v>
      </c>
      <c r="T186" s="19" t="b">
        <f>NOT(ISNA(VLOOKUP(B186,dbcodes!A:B,2,FALSE)))</f>
        <v>1</v>
      </c>
      <c r="U186" s="19" t="str">
        <f>IF(ISNA(VLOOKUP(B186,dbcodes!A:B,2,FALSE)),des!R2270,VLOOKUP(B186,dbcodes!A:B,2,FALSE))</f>
        <v>HTS_TST_N_DSD_EW_Age_Sex_Result</v>
      </c>
      <c r="W186" s="107" t="str">
        <f>IF(ISNA(VLOOKUP(C186,descriptions!A:B,2,FALSE)),des!V267,IF(G186=" TARGET","Target ","")&amp;VLOOKUP(C186,descriptions!A:B,2,FALSE))</f>
        <v>Number of individuals who received HIV Testing Services (HTS) and received their test results</v>
      </c>
      <c r="X186" s="20" t="s">
        <v>4</v>
      </c>
      <c r="Y186" s="20" t="s">
        <v>831</v>
      </c>
      <c r="Z186" s="20" t="s">
        <v>836</v>
      </c>
      <c r="AA186" s="20" t="s">
        <v>102</v>
      </c>
      <c r="AB186" s="20" t="s">
        <v>755</v>
      </c>
      <c r="AC186" s="19" t="str">
        <f>IF(AB186&lt;&gt;"",IF(NOT(ISNA(INDEX(os!A:A,MATCH(AB186,os!B:B,0)))),INDEX(os!A:A,MATCH(AB186,os!B:B,0)),"0"),"")</f>
        <v/>
      </c>
      <c r="AD186" s="20" t="s">
        <v>830</v>
      </c>
      <c r="AH186" s="93" t="str">
        <f>IF(NOT(ISNA(VLOOKUP(B:B,ResultsTargets!A:A,1,0))),"TRUE","")</f>
        <v>TRUE</v>
      </c>
      <c r="AI186" s="19" t="str">
        <f>IF(ISNA(VLOOKUP(C186,dim_techarea!A:B,2,FALSE)),"",VLOOKUP(C186,dim_techarea!A:B,2,FALSE))</f>
        <v>HTS_TST</v>
      </c>
      <c r="AJ186" s="19" t="str">
        <f>IF(ISNA(VLOOKUP(AI186,dim_techarea!B:C,2,FALSE)),"",VLOOKUP(AI186,dim_techarea!B:C,2,FALSE))</f>
        <v>f5IPTM7mieH</v>
      </c>
      <c r="AK186" s="19" t="str">
        <f>IF(ISNA(VLOOKUP(TRIM(G186),dim_targetsresults!A:B,2,FALSE)),"",VLOOKUP(TRIM(G186),dim_targetsresults!A:C,2,FALSE))</f>
        <v>MER Results</v>
      </c>
      <c r="AL186" s="19" t="str">
        <f>IF(ISNA(VLOOKUP(AK186,dim_targetsresults!B:C,2,FALSE)),"",VLOOKUP(AK186,dim_targetsresults!B:C,2,FALSE))</f>
        <v>Jh0jDM5yQ2E</v>
      </c>
      <c r="AM186" s="19" t="str">
        <f>IF(ISNA(VLOOKUP(TRIM(D186),dim_numeratordenominator!A:B,2,FALSE)),"",VLOOKUP(TRIM(D186),dim_numeratordenominator!A:C,2,FALSE))</f>
        <v>Numerator</v>
      </c>
      <c r="AN186" s="19" t="str">
        <f>IF(ISNA(VLOOKUP(AM186,dim_numeratordenominator!B:C,2,FALSE)),"",VLOOKUP(AM186,dim_numeratordenominator!B:C,2,FALSE))</f>
        <v>Som9NRMQqV7</v>
      </c>
      <c r="AO186" s="19" t="str">
        <f>IF(ISNA(VLOOKUP(TRIM(E186),dim_supporttype!A:B,2,FALSE)),"",VLOOKUP(TRIM(E186),dim_supporttype!A:C,2,FALSE))</f>
        <v>DSD</v>
      </c>
      <c r="AP186" s="19" t="str">
        <f>IF(ISNA(VLOOKUP(AO186,dim_supporttype!B:C,2,FALSE)),"",VLOOKUP(AO186,dim_supporttype!B:C,2,FALSE))</f>
        <v>iM13vdNLWKb</v>
      </c>
      <c r="AQ186" s="19" t="str">
        <f>IF(ISNA(VLOOKUP(TRIM(F186),dim_disaggs!A:B,2,FALSE)),"No Disagg",VLOOKUP(TRIM(F186),dim_disaggs!A:B,2,FALSE))</f>
        <v>Emergency Ward/Age/Sex/Result</v>
      </c>
      <c r="AR186" s="19" t="str">
        <f>IF(ISNA(VLOOKUP(AQ186,dim_disaggs!B:C,2,FALSE)),"",VLOOKUP(AQ186,dim_disaggs!B:C,2,FALSE))</f>
        <v>iPfNX6Ylqp1</v>
      </c>
      <c r="AS186" s="72" t="s">
        <v>21127</v>
      </c>
      <c r="AT186" s="66" t="s">
        <v>20098</v>
      </c>
      <c r="AU186" s="72" t="s">
        <v>21139</v>
      </c>
      <c r="AV186" s="73" t="s">
        <v>21157</v>
      </c>
      <c r="AW186" s="65" t="s">
        <v>25653</v>
      </c>
      <c r="AX186" s="66" t="s">
        <v>25411</v>
      </c>
      <c r="BA186" s="105" t="str">
        <f t="shared" si="25"/>
        <v/>
      </c>
      <c r="BB186" s="20" t="str">
        <f t="shared" si="26"/>
        <v/>
      </c>
    </row>
    <row r="187" spans="1:68" x14ac:dyDescent="0.2">
      <c r="A187" s="22" t="s">
        <v>95</v>
      </c>
      <c r="B187" s="21" t="s">
        <v>20226</v>
      </c>
      <c r="C187" s="20" t="s">
        <v>870</v>
      </c>
      <c r="D187" s="20" t="s">
        <v>1</v>
      </c>
      <c r="E187" s="20" t="s">
        <v>78</v>
      </c>
      <c r="F187" s="20" t="s">
        <v>19906</v>
      </c>
      <c r="G187" s="20" t="s">
        <v>20086</v>
      </c>
      <c r="H187" s="20" t="s">
        <v>19908</v>
      </c>
      <c r="I187" s="19">
        <f t="shared" si="18"/>
        <v>34</v>
      </c>
      <c r="J187" s="20" t="s">
        <v>755</v>
      </c>
      <c r="K187" s="20" t="s">
        <v>2225</v>
      </c>
      <c r="L187" s="95" t="str">
        <f>IF(M187&lt;&gt;"",IF(NOT(ISNA(INDEX(cc!B:B,MATCH(M187,cc!A:A,0)))),INDEX(cc!B:B,MATCH(M187,cc!A:A,0)),"0"),"")</f>
        <v>Age (&lt;1-50+-uk, 12), Sex and Test Results</v>
      </c>
      <c r="M187" s="97" t="s">
        <v>20629</v>
      </c>
      <c r="N187" s="28" t="str">
        <f t="shared" si="19"/>
        <v/>
      </c>
      <c r="O187" s="19" t="str">
        <f t="shared" si="20"/>
        <v>HTS_TST (N, TA, Emergency Ward/Age/Sex/Result): HTS received results</v>
      </c>
      <c r="P187" s="19" t="str">
        <f t="shared" si="21"/>
        <v>HTS_TST (N, TA, Emergency Ward/Age/Sex/Result): HTS received results</v>
      </c>
      <c r="Q187" s="19" t="str">
        <f t="shared" si="22"/>
        <v>HTS_TST (N, TA, EW/Age/Sex/Result)</v>
      </c>
      <c r="R187" s="19" t="str">
        <f t="shared" si="23"/>
        <v>HTS_TST_N_TA_EW_Age_Sex_Result</v>
      </c>
      <c r="S187" s="19" t="str">
        <f t="shared" si="24"/>
        <v>HTS_TST_N_TA_EW_Age_Sex_Result_</v>
      </c>
      <c r="T187" s="19" t="b">
        <f>NOT(ISNA(VLOOKUP(B187,dbcodes!A:B,2,FALSE)))</f>
        <v>1</v>
      </c>
      <c r="U187" s="19" t="str">
        <f>IF(ISNA(VLOOKUP(B187,dbcodes!A:B,2,FALSE)),des!R2271,VLOOKUP(B187,dbcodes!A:B,2,FALSE))</f>
        <v>HTS_TST_N_TA_EW_Age_Sex_Result</v>
      </c>
      <c r="W187" s="107" t="str">
        <f>IF(ISNA(VLOOKUP(C187,descriptions!A:B,2,FALSE)),des!V268,IF(G187=" TARGET","Target ","")&amp;VLOOKUP(C187,descriptions!A:B,2,FALSE))</f>
        <v>Number of individuals who received HIV Testing Services (HTS) and received their test results</v>
      </c>
      <c r="X187" s="20" t="s">
        <v>4</v>
      </c>
      <c r="Y187" s="20" t="s">
        <v>831</v>
      </c>
      <c r="Z187" s="20" t="s">
        <v>836</v>
      </c>
      <c r="AA187" s="20" t="s">
        <v>102</v>
      </c>
      <c r="AB187" s="20" t="s">
        <v>755</v>
      </c>
      <c r="AC187" s="19" t="str">
        <f>IF(AB187&lt;&gt;"",IF(NOT(ISNA(INDEX(os!A:A,MATCH(AB187,os!B:B,0)))),INDEX(os!A:A,MATCH(AB187,os!B:B,0)),"0"),"")</f>
        <v/>
      </c>
      <c r="AD187" s="20" t="s">
        <v>830</v>
      </c>
      <c r="AH187" s="93" t="str">
        <f>IF(NOT(ISNA(VLOOKUP(B:B,ResultsTargets!A:A,1,0))),"TRUE","")</f>
        <v>TRUE</v>
      </c>
      <c r="AI187" s="19" t="str">
        <f>IF(ISNA(VLOOKUP(C187,dim_techarea!A:B,2,FALSE)),"",VLOOKUP(C187,dim_techarea!A:B,2,FALSE))</f>
        <v>HTS_TST</v>
      </c>
      <c r="AJ187" s="19" t="str">
        <f>IF(ISNA(VLOOKUP(AI187,dim_techarea!B:C,2,FALSE)),"",VLOOKUP(AI187,dim_techarea!B:C,2,FALSE))</f>
        <v>f5IPTM7mieH</v>
      </c>
      <c r="AK187" s="19" t="str">
        <f>IF(ISNA(VLOOKUP(TRIM(G187),dim_targetsresults!A:B,2,FALSE)),"",VLOOKUP(TRIM(G187),dim_targetsresults!A:C,2,FALSE))</f>
        <v>MER Results</v>
      </c>
      <c r="AL187" s="19" t="str">
        <f>IF(ISNA(VLOOKUP(AK187,dim_targetsresults!B:C,2,FALSE)),"",VLOOKUP(AK187,dim_targetsresults!B:C,2,FALSE))</f>
        <v>Jh0jDM5yQ2E</v>
      </c>
      <c r="AM187" s="19" t="str">
        <f>IF(ISNA(VLOOKUP(TRIM(D187),dim_numeratordenominator!A:B,2,FALSE)),"",VLOOKUP(TRIM(D187),dim_numeratordenominator!A:C,2,FALSE))</f>
        <v>Numerator</v>
      </c>
      <c r="AN187" s="19" t="str">
        <f>IF(ISNA(VLOOKUP(AM187,dim_numeratordenominator!B:C,2,FALSE)),"",VLOOKUP(AM187,dim_numeratordenominator!B:C,2,FALSE))</f>
        <v>Som9NRMQqV7</v>
      </c>
      <c r="AO187" s="19" t="str">
        <f>IF(ISNA(VLOOKUP(TRIM(E187),dim_supporttype!A:B,2,FALSE)),"",VLOOKUP(TRIM(E187),dim_supporttype!A:C,2,FALSE))</f>
        <v>TA</v>
      </c>
      <c r="AP187" s="19" t="str">
        <f>IF(ISNA(VLOOKUP(AO187,dim_supporttype!B:C,2,FALSE)),"",VLOOKUP(AO187,dim_supporttype!B:C,2,FALSE))</f>
        <v>cRAGKdWIDn4</v>
      </c>
      <c r="AQ187" s="19" t="str">
        <f>IF(ISNA(VLOOKUP(TRIM(F187),dim_disaggs!A:B,2,FALSE)),"No Disagg",VLOOKUP(TRIM(F187),dim_disaggs!A:B,2,FALSE))</f>
        <v>Emergency Ward/Age/Sex/Result</v>
      </c>
      <c r="AR187" s="19" t="str">
        <f>IF(ISNA(VLOOKUP(AQ187,dim_disaggs!B:C,2,FALSE)),"",VLOOKUP(AQ187,dim_disaggs!B:C,2,FALSE))</f>
        <v>iPfNX6Ylqp1</v>
      </c>
      <c r="AS187" s="72" t="s">
        <v>21127</v>
      </c>
      <c r="AT187" s="66" t="s">
        <v>20098</v>
      </c>
      <c r="AU187" s="72" t="s">
        <v>21139</v>
      </c>
      <c r="AV187" s="73" t="s">
        <v>21157</v>
      </c>
      <c r="AW187" s="65" t="s">
        <v>25653</v>
      </c>
      <c r="AX187" s="66" t="s">
        <v>25411</v>
      </c>
      <c r="BA187" s="105" t="str">
        <f t="shared" si="25"/>
        <v/>
      </c>
      <c r="BB187" s="20" t="str">
        <f t="shared" si="26"/>
        <v/>
      </c>
    </row>
    <row r="188" spans="1:68" x14ac:dyDescent="0.2">
      <c r="A188" s="20" t="s">
        <v>95</v>
      </c>
      <c r="B188" s="20" t="s">
        <v>337</v>
      </c>
      <c r="C188" s="20" t="s">
        <v>870</v>
      </c>
      <c r="D188" s="20" t="s">
        <v>1</v>
      </c>
      <c r="E188" s="20" t="s">
        <v>77</v>
      </c>
      <c r="F188" s="20" t="s">
        <v>18665</v>
      </c>
      <c r="G188" s="20" t="s">
        <v>20086</v>
      </c>
      <c r="H188" s="20" t="s">
        <v>18675</v>
      </c>
      <c r="I188" s="19">
        <f t="shared" si="18"/>
        <v>42</v>
      </c>
      <c r="J188" s="20" t="s">
        <v>755</v>
      </c>
      <c r="K188" s="20" t="s">
        <v>2225</v>
      </c>
      <c r="L188" s="95" t="str">
        <f>IF(M188&lt;&gt;"",IF(NOT(ISNA(INDEX(cc!B:B,MATCH(M188,cc!A:A,0)))),INDEX(cc!B:B,MATCH(M188,cc!A:A,0)),"0"),"")</f>
        <v>Age (&lt;15,15+-uk, 2), Sex, and Results</v>
      </c>
      <c r="M188" s="97" t="s">
        <v>341</v>
      </c>
      <c r="N188" s="28" t="str">
        <f t="shared" si="19"/>
        <v/>
      </c>
      <c r="O188" s="19" t="str">
        <f t="shared" si="20"/>
        <v>HTS_TST (N, DSD, Inpat/Age Aggregated/Sex/Result): HTS received results</v>
      </c>
      <c r="P188" s="19" t="str">
        <f t="shared" si="21"/>
        <v>HTS_TST (N, DSD, Inpat/Age Aggregated/Sex/Result): HTS received results</v>
      </c>
      <c r="Q188" s="19" t="str">
        <f t="shared" si="22"/>
        <v>HTS_TST (N, DSD, Inpat/Age Agg/Sex/Result)</v>
      </c>
      <c r="R188" s="19" t="str">
        <f t="shared" si="23"/>
        <v>HTS_TST_N_DSD_Inpat_Age_Agg_Sex_Result</v>
      </c>
      <c r="S188" s="19" t="str">
        <f t="shared" si="24"/>
        <v>HTS_TST_N_DSD_Inpat_Age_Agg_Sex_Result_</v>
      </c>
      <c r="T188" s="19" t="b">
        <f>NOT(ISNA(VLOOKUP(B188,dbcodes!A:B,2,FALSE)))</f>
        <v>1</v>
      </c>
      <c r="U188" s="19" t="str">
        <f>IF(ISNA(VLOOKUP(B188,dbcodes!A:B,2,FALSE)),des!R2272,VLOOKUP(B188,dbcodes!A:B,2,FALSE))</f>
        <v>HTC_TST_N_DSD_Inpat_Agg_Age_Sex_Result</v>
      </c>
      <c r="W188" s="107" t="str">
        <f>IF(ISNA(VLOOKUP(C188,descriptions!A:B,2,FALSE)),des!V292,IF(G188=" TARGET","Target ","")&amp;VLOOKUP(C188,descriptions!A:B,2,FALSE))</f>
        <v>Number of individuals who received HIV Testing Services (HTS) and received their test results</v>
      </c>
      <c r="X188" s="20" t="s">
        <v>4</v>
      </c>
      <c r="Y188" s="20" t="s">
        <v>831</v>
      </c>
      <c r="Z188" s="20" t="s">
        <v>836</v>
      </c>
      <c r="AA188" s="20" t="s">
        <v>102</v>
      </c>
      <c r="AB188" s="20" t="s">
        <v>755</v>
      </c>
      <c r="AC188" s="19" t="str">
        <f>IF(AB188&lt;&gt;"",IF(NOT(ISNA(INDEX(os!A:A,MATCH(AB188,os!B:B,0)))),INDEX(os!A:A,MATCH(AB188,os!B:B,0)),"0"),"")</f>
        <v/>
      </c>
      <c r="AD188" s="20" t="s">
        <v>830</v>
      </c>
      <c r="AH188" s="93" t="str">
        <f>IF(NOT(ISNA(VLOOKUP(B:B,ResultsTargets!A:A,1,0))),"TRUE","")</f>
        <v>TRUE</v>
      </c>
      <c r="AI188" s="19" t="str">
        <f>IF(ISNA(VLOOKUP(C188,dim_techarea!A:B,2,FALSE)),"",VLOOKUP(C188,dim_techarea!A:B,2,FALSE))</f>
        <v>HTS_TST</v>
      </c>
      <c r="AJ188" s="19" t="str">
        <f>IF(ISNA(VLOOKUP(AI188,dim_techarea!B:C,2,FALSE)),"",VLOOKUP(AI188,dim_techarea!B:C,2,FALSE))</f>
        <v>f5IPTM7mieH</v>
      </c>
      <c r="AK188" s="19" t="str">
        <f>IF(ISNA(VLOOKUP(TRIM(G188),dim_targetsresults!A:B,2,FALSE)),"",VLOOKUP(TRIM(G188),dim_targetsresults!A:C,2,FALSE))</f>
        <v>MER Results</v>
      </c>
      <c r="AL188" s="19" t="str">
        <f>IF(ISNA(VLOOKUP(AK188,dim_targetsresults!B:C,2,FALSE)),"",VLOOKUP(AK188,dim_targetsresults!B:C,2,FALSE))</f>
        <v>Jh0jDM5yQ2E</v>
      </c>
      <c r="AM188" s="19" t="str">
        <f>IF(ISNA(VLOOKUP(TRIM(D188),dim_numeratordenominator!A:B,2,FALSE)),"",VLOOKUP(TRIM(D188),dim_numeratordenominator!A:C,2,FALSE))</f>
        <v>Numerator</v>
      </c>
      <c r="AN188" s="19" t="str">
        <f>IF(ISNA(VLOOKUP(AM188,dim_numeratordenominator!B:C,2,FALSE)),"",VLOOKUP(AM188,dim_numeratordenominator!B:C,2,FALSE))</f>
        <v>Som9NRMQqV7</v>
      </c>
      <c r="AO188" s="19" t="str">
        <f>IF(ISNA(VLOOKUP(TRIM(E188),dim_supporttype!A:B,2,FALSE)),"",VLOOKUP(TRIM(E188),dim_supporttype!A:C,2,FALSE))</f>
        <v>DSD</v>
      </c>
      <c r="AP188" s="19" t="str">
        <f>IF(ISNA(VLOOKUP(AO188,dim_supporttype!B:C,2,FALSE)),"",VLOOKUP(AO188,dim_supporttype!B:C,2,FALSE))</f>
        <v>iM13vdNLWKb</v>
      </c>
      <c r="AQ188" s="19" t="str">
        <f>IF(ISNA(VLOOKUP(TRIM(F188),dim_disaggs!A:B,2,FALSE)),"No Disagg",VLOOKUP(TRIM(F188),dim_disaggs!A:B,2,FALSE))</f>
        <v>Inpat/Age Aggregated/Sex/Result</v>
      </c>
      <c r="AR188" s="19" t="str">
        <f>IF(ISNA(VLOOKUP(AQ188,dim_disaggs!B:C,2,FALSE)),"",VLOOKUP(AQ188,dim_disaggs!B:C,2,FALSE))</f>
        <v>lfv6ZiUojVD</v>
      </c>
      <c r="AS188" s="72" t="s">
        <v>21116</v>
      </c>
      <c r="AT188" s="66" t="s">
        <v>19776</v>
      </c>
      <c r="AU188" s="72" t="s">
        <v>21131</v>
      </c>
      <c r="AV188" s="73" t="s">
        <v>21149</v>
      </c>
      <c r="AW188" s="65" t="s">
        <v>25656</v>
      </c>
      <c r="AX188" s="66" t="s">
        <v>25415</v>
      </c>
      <c r="BA188" s="105" t="str">
        <f t="shared" si="25"/>
        <v/>
      </c>
      <c r="BB188" s="20" t="str">
        <f t="shared" si="26"/>
        <v/>
      </c>
    </row>
    <row r="189" spans="1:68" x14ac:dyDescent="0.2">
      <c r="A189" s="20" t="s">
        <v>95</v>
      </c>
      <c r="B189" s="20" t="s">
        <v>338</v>
      </c>
      <c r="C189" s="20" t="s">
        <v>870</v>
      </c>
      <c r="D189" s="20" t="s">
        <v>1</v>
      </c>
      <c r="E189" s="20" t="s">
        <v>78</v>
      </c>
      <c r="F189" s="20" t="s">
        <v>18665</v>
      </c>
      <c r="G189" s="20" t="s">
        <v>20086</v>
      </c>
      <c r="H189" s="20" t="s">
        <v>18675</v>
      </c>
      <c r="I189" s="19">
        <f t="shared" si="18"/>
        <v>41</v>
      </c>
      <c r="J189" s="20" t="s">
        <v>755</v>
      </c>
      <c r="K189" s="20" t="s">
        <v>2225</v>
      </c>
      <c r="L189" s="95" t="str">
        <f>IF(M189&lt;&gt;"",IF(NOT(ISNA(INDEX(cc!B:B,MATCH(M189,cc!A:A,0)))),INDEX(cc!B:B,MATCH(M189,cc!A:A,0)),"0"),"")</f>
        <v>Age (&lt;15,15+-uk, 2), Sex, and Results</v>
      </c>
      <c r="M189" s="97" t="s">
        <v>341</v>
      </c>
      <c r="N189" s="28" t="str">
        <f t="shared" si="19"/>
        <v/>
      </c>
      <c r="O189" s="19" t="str">
        <f t="shared" si="20"/>
        <v>HTS_TST (N, TA, Inpat/Age Aggregated/Sex/Result): HTS received results</v>
      </c>
      <c r="P189" s="19" t="str">
        <f t="shared" si="21"/>
        <v>HTS_TST (N, TA, Inpat/Age Aggregated/Sex/Result): HTS received results</v>
      </c>
      <c r="Q189" s="19" t="str">
        <f t="shared" si="22"/>
        <v>HTS_TST (N, TA, Inpat/Age Agg/Sex/Result)</v>
      </c>
      <c r="R189" s="19" t="str">
        <f t="shared" si="23"/>
        <v>HTS_TST_N_TA_Inpat_Age_Agg_Sex_Result</v>
      </c>
      <c r="S189" s="19" t="str">
        <f t="shared" si="24"/>
        <v>HTS_TST_N_TA_Inpat_Age_Agg_Sex_Result_</v>
      </c>
      <c r="T189" s="19" t="b">
        <f>NOT(ISNA(VLOOKUP(B189,dbcodes!A:B,2,FALSE)))</f>
        <v>1</v>
      </c>
      <c r="U189" s="19" t="str">
        <f>IF(ISNA(VLOOKUP(B189,dbcodes!A:B,2,FALSE)),des!R2273,VLOOKUP(B189,dbcodes!A:B,2,FALSE))</f>
        <v>HTC_TST_N_TA_Inpat_Agg_Age_Sex_Result</v>
      </c>
      <c r="W189" s="107" t="str">
        <f>IF(ISNA(VLOOKUP(C189,descriptions!A:B,2,FALSE)),des!V293,IF(G189=" TARGET","Target ","")&amp;VLOOKUP(C189,descriptions!A:B,2,FALSE))</f>
        <v>Number of individuals who received HIV Testing Services (HTS) and received their test results</v>
      </c>
      <c r="X189" s="20" t="s">
        <v>4</v>
      </c>
      <c r="Y189" s="20" t="s">
        <v>831</v>
      </c>
      <c r="Z189" s="20" t="s">
        <v>836</v>
      </c>
      <c r="AA189" s="20" t="s">
        <v>102</v>
      </c>
      <c r="AB189" s="20" t="s">
        <v>755</v>
      </c>
      <c r="AC189" s="19" t="str">
        <f>IF(AB189&lt;&gt;"",IF(NOT(ISNA(INDEX(os!A:A,MATCH(AB189,os!B:B,0)))),INDEX(os!A:A,MATCH(AB189,os!B:B,0)),"0"),"")</f>
        <v/>
      </c>
      <c r="AD189" s="20" t="s">
        <v>830</v>
      </c>
      <c r="AH189" s="93" t="str">
        <f>IF(NOT(ISNA(VLOOKUP(B:B,ResultsTargets!A:A,1,0))),"TRUE","")</f>
        <v>TRUE</v>
      </c>
      <c r="AI189" s="19" t="str">
        <f>IF(ISNA(VLOOKUP(C189,dim_techarea!A:B,2,FALSE)),"",VLOOKUP(C189,dim_techarea!A:B,2,FALSE))</f>
        <v>HTS_TST</v>
      </c>
      <c r="AJ189" s="19" t="str">
        <f>IF(ISNA(VLOOKUP(AI189,dim_techarea!B:C,2,FALSE)),"",VLOOKUP(AI189,dim_techarea!B:C,2,FALSE))</f>
        <v>f5IPTM7mieH</v>
      </c>
      <c r="AK189" s="19" t="str">
        <f>IF(ISNA(VLOOKUP(TRIM(G189),dim_targetsresults!A:B,2,FALSE)),"",VLOOKUP(TRIM(G189),dim_targetsresults!A:C,2,FALSE))</f>
        <v>MER Results</v>
      </c>
      <c r="AL189" s="19" t="str">
        <f>IF(ISNA(VLOOKUP(AK189,dim_targetsresults!B:C,2,FALSE)),"",VLOOKUP(AK189,dim_targetsresults!B:C,2,FALSE))</f>
        <v>Jh0jDM5yQ2E</v>
      </c>
      <c r="AM189" s="19" t="str">
        <f>IF(ISNA(VLOOKUP(TRIM(D189),dim_numeratordenominator!A:B,2,FALSE)),"",VLOOKUP(TRIM(D189),dim_numeratordenominator!A:C,2,FALSE))</f>
        <v>Numerator</v>
      </c>
      <c r="AN189" s="19" t="str">
        <f>IF(ISNA(VLOOKUP(AM189,dim_numeratordenominator!B:C,2,FALSE)),"",VLOOKUP(AM189,dim_numeratordenominator!B:C,2,FALSE))</f>
        <v>Som9NRMQqV7</v>
      </c>
      <c r="AO189" s="19" t="str">
        <f>IF(ISNA(VLOOKUP(TRIM(E189),dim_supporttype!A:B,2,FALSE)),"",VLOOKUP(TRIM(E189),dim_supporttype!A:C,2,FALSE))</f>
        <v>TA</v>
      </c>
      <c r="AP189" s="19" t="str">
        <f>IF(ISNA(VLOOKUP(AO189,dim_supporttype!B:C,2,FALSE)),"",VLOOKUP(AO189,dim_supporttype!B:C,2,FALSE))</f>
        <v>cRAGKdWIDn4</v>
      </c>
      <c r="AQ189" s="19" t="str">
        <f>IF(ISNA(VLOOKUP(TRIM(F189),dim_disaggs!A:B,2,FALSE)),"No Disagg",VLOOKUP(TRIM(F189),dim_disaggs!A:B,2,FALSE))</f>
        <v>Inpat/Age Aggregated/Sex/Result</v>
      </c>
      <c r="AR189" s="19" t="str">
        <f>IF(ISNA(VLOOKUP(AQ189,dim_disaggs!B:C,2,FALSE)),"",VLOOKUP(AQ189,dim_disaggs!B:C,2,FALSE))</f>
        <v>lfv6ZiUojVD</v>
      </c>
      <c r="AS189" s="72" t="s">
        <v>21116</v>
      </c>
      <c r="AT189" s="66" t="s">
        <v>19776</v>
      </c>
      <c r="AU189" s="72" t="s">
        <v>21131</v>
      </c>
      <c r="AV189" s="73" t="s">
        <v>21149</v>
      </c>
      <c r="AW189" s="65" t="s">
        <v>25656</v>
      </c>
      <c r="AX189" s="66" t="s">
        <v>25415</v>
      </c>
      <c r="BA189" s="105" t="str">
        <f t="shared" si="25"/>
        <v/>
      </c>
      <c r="BB189" s="20" t="str">
        <f t="shared" si="26"/>
        <v/>
      </c>
    </row>
    <row r="190" spans="1:68" x14ac:dyDescent="0.2">
      <c r="A190" s="22" t="s">
        <v>95</v>
      </c>
      <c r="B190" s="21" t="s">
        <v>20229</v>
      </c>
      <c r="C190" s="20" t="s">
        <v>870</v>
      </c>
      <c r="D190" s="20" t="s">
        <v>1</v>
      </c>
      <c r="E190" s="20" t="s">
        <v>77</v>
      </c>
      <c r="F190" s="20" t="s">
        <v>19862</v>
      </c>
      <c r="G190" s="20" t="s">
        <v>20086</v>
      </c>
      <c r="H190" s="20" t="s">
        <v>19862</v>
      </c>
      <c r="I190" s="19">
        <f t="shared" si="18"/>
        <v>38</v>
      </c>
      <c r="J190" s="20" t="s">
        <v>755</v>
      </c>
      <c r="K190" s="20" t="s">
        <v>2225</v>
      </c>
      <c r="L190" s="95" t="str">
        <f>IF(M190&lt;&gt;"",IF(NOT(ISNA(INDEX(cc!B:B,MATCH(M190,cc!A:A,0)))),INDEX(cc!B:B,MATCH(M190,cc!A:A,0)),"0"),"")</f>
        <v>Age (&lt;1-50+-uk, 12), Sex and Test Results</v>
      </c>
      <c r="M190" s="97" t="s">
        <v>20629</v>
      </c>
      <c r="N190" s="28" t="str">
        <f t="shared" si="19"/>
        <v/>
      </c>
      <c r="O190" s="19" t="str">
        <f t="shared" si="20"/>
        <v>HTS_TST (N, DSD, Inpat/Age/Sex/Result): HTS received results</v>
      </c>
      <c r="P190" s="19" t="str">
        <f t="shared" si="21"/>
        <v>HTS_TST (N, DSD, Inpat/Age/Sex/Result): HTS received results</v>
      </c>
      <c r="Q190" s="19" t="str">
        <f t="shared" si="22"/>
        <v>HTS_TST (N, DSD, Inpat/Age/Sex/Result)</v>
      </c>
      <c r="R190" s="19" t="str">
        <f t="shared" si="23"/>
        <v>HTS_TST_N_DSD_Inpat_Age_Sex_Result</v>
      </c>
      <c r="S190" s="19" t="str">
        <f t="shared" si="24"/>
        <v>HTS_TST_N_DSD_Inpat_Age_Sex_Result_</v>
      </c>
      <c r="T190" s="19" t="b">
        <f>NOT(ISNA(VLOOKUP(B190,dbcodes!A:B,2,FALSE)))</f>
        <v>1</v>
      </c>
      <c r="U190" s="19" t="str">
        <f>IF(ISNA(VLOOKUP(B190,dbcodes!A:B,2,FALSE)),des!R2274,VLOOKUP(B190,dbcodes!A:B,2,FALSE))</f>
        <v>HTS_TST_N_DSD_Inpat_Age_Sex_Result</v>
      </c>
      <c r="W190" s="107" t="str">
        <f>IF(ISNA(VLOOKUP(C190,descriptions!A:B,2,FALSE)),des!V295,IF(G190=" TARGET","Target ","")&amp;VLOOKUP(C190,descriptions!A:B,2,FALSE))</f>
        <v>Number of individuals who received HIV Testing Services (HTS) and received their test results</v>
      </c>
      <c r="X190" s="20" t="s">
        <v>4</v>
      </c>
      <c r="Y190" s="20" t="s">
        <v>831</v>
      </c>
      <c r="Z190" s="20" t="s">
        <v>836</v>
      </c>
      <c r="AA190" s="20" t="s">
        <v>102</v>
      </c>
      <c r="AB190" s="20" t="s">
        <v>755</v>
      </c>
      <c r="AC190" s="19" t="str">
        <f>IF(AB190&lt;&gt;"",IF(NOT(ISNA(INDEX(os!A:A,MATCH(AB190,os!B:B,0)))),INDEX(os!A:A,MATCH(AB190,os!B:B,0)),"0"),"")</f>
        <v/>
      </c>
      <c r="AD190" s="20" t="s">
        <v>830</v>
      </c>
      <c r="AH190" s="93" t="str">
        <f>IF(NOT(ISNA(VLOOKUP(B:B,ResultsTargets!A:A,1,0))),"TRUE","")</f>
        <v>TRUE</v>
      </c>
      <c r="AI190" s="19" t="str">
        <f>IF(ISNA(VLOOKUP(C190,dim_techarea!A:B,2,FALSE)),"",VLOOKUP(C190,dim_techarea!A:B,2,FALSE))</f>
        <v>HTS_TST</v>
      </c>
      <c r="AJ190" s="19" t="str">
        <f>IF(ISNA(VLOOKUP(AI190,dim_techarea!B:C,2,FALSE)),"",VLOOKUP(AI190,dim_techarea!B:C,2,FALSE))</f>
        <v>f5IPTM7mieH</v>
      </c>
      <c r="AK190" s="19" t="str">
        <f>IF(ISNA(VLOOKUP(TRIM(G190),dim_targetsresults!A:B,2,FALSE)),"",VLOOKUP(TRIM(G190),dim_targetsresults!A:C,2,FALSE))</f>
        <v>MER Results</v>
      </c>
      <c r="AL190" s="19" t="str">
        <f>IF(ISNA(VLOOKUP(AK190,dim_targetsresults!B:C,2,FALSE)),"",VLOOKUP(AK190,dim_targetsresults!B:C,2,FALSE))</f>
        <v>Jh0jDM5yQ2E</v>
      </c>
      <c r="AM190" s="19" t="str">
        <f>IF(ISNA(VLOOKUP(TRIM(D190),dim_numeratordenominator!A:B,2,FALSE)),"",VLOOKUP(TRIM(D190),dim_numeratordenominator!A:C,2,FALSE))</f>
        <v>Numerator</v>
      </c>
      <c r="AN190" s="19" t="str">
        <f>IF(ISNA(VLOOKUP(AM190,dim_numeratordenominator!B:C,2,FALSE)),"",VLOOKUP(AM190,dim_numeratordenominator!B:C,2,FALSE))</f>
        <v>Som9NRMQqV7</v>
      </c>
      <c r="AO190" s="19" t="str">
        <f>IF(ISNA(VLOOKUP(TRIM(E190),dim_supporttype!A:B,2,FALSE)),"",VLOOKUP(TRIM(E190),dim_supporttype!A:C,2,FALSE))</f>
        <v>DSD</v>
      </c>
      <c r="AP190" s="19" t="str">
        <f>IF(ISNA(VLOOKUP(AO190,dim_supporttype!B:C,2,FALSE)),"",VLOOKUP(AO190,dim_supporttype!B:C,2,FALSE))</f>
        <v>iM13vdNLWKb</v>
      </c>
      <c r="AQ190" s="19" t="str">
        <f>IF(ISNA(VLOOKUP(TRIM(F190),dim_disaggs!A:B,2,FALSE)),"No Disagg",VLOOKUP(TRIM(F190),dim_disaggs!A:B,2,FALSE))</f>
        <v>Inpat/Age/Sex/Result</v>
      </c>
      <c r="AR190" s="19" t="str">
        <f>IF(ISNA(VLOOKUP(AQ190,dim_disaggs!B:C,2,FALSE)),"",VLOOKUP(AQ190,dim_disaggs!B:C,2,FALSE))</f>
        <v>p6j1mfN4rjP</v>
      </c>
      <c r="AS190" s="72" t="s">
        <v>21116</v>
      </c>
      <c r="AT190" s="66" t="s">
        <v>19776</v>
      </c>
      <c r="AU190" s="72" t="s">
        <v>21131</v>
      </c>
      <c r="AV190" s="73" t="s">
        <v>21149</v>
      </c>
      <c r="AW190" s="65" t="s">
        <v>25656</v>
      </c>
      <c r="AX190" s="66" t="s">
        <v>25415</v>
      </c>
      <c r="BA190" s="105" t="str">
        <f t="shared" si="25"/>
        <v/>
      </c>
      <c r="BB190" s="20" t="str">
        <f t="shared" si="26"/>
        <v/>
      </c>
    </row>
    <row r="191" spans="1:68" x14ac:dyDescent="0.2">
      <c r="A191" s="22" t="s">
        <v>95</v>
      </c>
      <c r="B191" s="21" t="s">
        <v>20230</v>
      </c>
      <c r="C191" s="20" t="s">
        <v>870</v>
      </c>
      <c r="D191" s="20" t="s">
        <v>1</v>
      </c>
      <c r="E191" s="20" t="s">
        <v>78</v>
      </c>
      <c r="F191" s="20" t="s">
        <v>19862</v>
      </c>
      <c r="G191" s="20" t="s">
        <v>20086</v>
      </c>
      <c r="H191" s="20" t="s">
        <v>19862</v>
      </c>
      <c r="I191" s="19">
        <f t="shared" si="18"/>
        <v>37</v>
      </c>
      <c r="J191" s="20" t="s">
        <v>755</v>
      </c>
      <c r="K191" s="20" t="s">
        <v>2225</v>
      </c>
      <c r="L191" s="95" t="str">
        <f>IF(M191&lt;&gt;"",IF(NOT(ISNA(INDEX(cc!B:B,MATCH(M191,cc!A:A,0)))),INDEX(cc!B:B,MATCH(M191,cc!A:A,0)),"0"),"")</f>
        <v>Age (&lt;1-50+-uk, 12), Sex and Test Results</v>
      </c>
      <c r="M191" s="97" t="s">
        <v>20629</v>
      </c>
      <c r="N191" s="28" t="str">
        <f t="shared" si="19"/>
        <v/>
      </c>
      <c r="O191" s="19" t="str">
        <f t="shared" si="20"/>
        <v>HTS_TST (N, TA, Inpat/Age/Sex/Result): HTS received results</v>
      </c>
      <c r="P191" s="19" t="str">
        <f t="shared" si="21"/>
        <v>HTS_TST (N, TA, Inpat/Age/Sex/Result): HTS received results</v>
      </c>
      <c r="Q191" s="19" t="str">
        <f t="shared" si="22"/>
        <v>HTS_TST (N, TA, Inpat/Age/Sex/Result)</v>
      </c>
      <c r="R191" s="19" t="str">
        <f t="shared" si="23"/>
        <v>HTS_TST_N_TA_Inpat_Age_Sex_Result</v>
      </c>
      <c r="S191" s="19" t="str">
        <f t="shared" si="24"/>
        <v>HTS_TST_N_TA_Inpat_Age_Sex_Result_</v>
      </c>
      <c r="T191" s="19" t="b">
        <f>NOT(ISNA(VLOOKUP(B191,dbcodes!A:B,2,FALSE)))</f>
        <v>1</v>
      </c>
      <c r="U191" s="19" t="str">
        <f>IF(ISNA(VLOOKUP(B191,dbcodes!A:B,2,FALSE)),des!R2275,VLOOKUP(B191,dbcodes!A:B,2,FALSE))</f>
        <v>HTS_TST_N_TA_Inpat_Age_Sex_Result</v>
      </c>
      <c r="W191" s="107" t="str">
        <f>IF(ISNA(VLOOKUP(C191,descriptions!A:B,2,FALSE)),des!V296,IF(G191=" TARGET","Target ","")&amp;VLOOKUP(C191,descriptions!A:B,2,FALSE))</f>
        <v>Number of individuals who received HIV Testing Services (HTS) and received their test results</v>
      </c>
      <c r="X191" s="20" t="s">
        <v>4</v>
      </c>
      <c r="Y191" s="20" t="s">
        <v>831</v>
      </c>
      <c r="Z191" s="20" t="s">
        <v>836</v>
      </c>
      <c r="AA191" s="20" t="s">
        <v>102</v>
      </c>
      <c r="AB191" s="20" t="s">
        <v>755</v>
      </c>
      <c r="AC191" s="19" t="str">
        <f>IF(AB191&lt;&gt;"",IF(NOT(ISNA(INDEX(os!A:A,MATCH(AB191,os!B:B,0)))),INDEX(os!A:A,MATCH(AB191,os!B:B,0)),"0"),"")</f>
        <v/>
      </c>
      <c r="AD191" s="20" t="s">
        <v>830</v>
      </c>
      <c r="AH191" s="93" t="str">
        <f>IF(NOT(ISNA(VLOOKUP(B:B,ResultsTargets!A:A,1,0))),"TRUE","")</f>
        <v>TRUE</v>
      </c>
      <c r="AI191" s="19" t="str">
        <f>IF(ISNA(VLOOKUP(C191,dim_techarea!A:B,2,FALSE)),"",VLOOKUP(C191,dim_techarea!A:B,2,FALSE))</f>
        <v>HTS_TST</v>
      </c>
      <c r="AJ191" s="19" t="str">
        <f>IF(ISNA(VLOOKUP(AI191,dim_techarea!B:C,2,FALSE)),"",VLOOKUP(AI191,dim_techarea!B:C,2,FALSE))</f>
        <v>f5IPTM7mieH</v>
      </c>
      <c r="AK191" s="19" t="str">
        <f>IF(ISNA(VLOOKUP(TRIM(G191),dim_targetsresults!A:B,2,FALSE)),"",VLOOKUP(TRIM(G191),dim_targetsresults!A:C,2,FALSE))</f>
        <v>MER Results</v>
      </c>
      <c r="AL191" s="19" t="str">
        <f>IF(ISNA(VLOOKUP(AK191,dim_targetsresults!B:C,2,FALSE)),"",VLOOKUP(AK191,dim_targetsresults!B:C,2,FALSE))</f>
        <v>Jh0jDM5yQ2E</v>
      </c>
      <c r="AM191" s="19" t="str">
        <f>IF(ISNA(VLOOKUP(TRIM(D191),dim_numeratordenominator!A:B,2,FALSE)),"",VLOOKUP(TRIM(D191),dim_numeratordenominator!A:C,2,FALSE))</f>
        <v>Numerator</v>
      </c>
      <c r="AN191" s="19" t="str">
        <f>IF(ISNA(VLOOKUP(AM191,dim_numeratordenominator!B:C,2,FALSE)),"",VLOOKUP(AM191,dim_numeratordenominator!B:C,2,FALSE))</f>
        <v>Som9NRMQqV7</v>
      </c>
      <c r="AO191" s="19" t="str">
        <f>IF(ISNA(VLOOKUP(TRIM(E191),dim_supporttype!A:B,2,FALSE)),"",VLOOKUP(TRIM(E191),dim_supporttype!A:C,2,FALSE))</f>
        <v>TA</v>
      </c>
      <c r="AP191" s="19" t="str">
        <f>IF(ISNA(VLOOKUP(AO191,dim_supporttype!B:C,2,FALSE)),"",VLOOKUP(AO191,dim_supporttype!B:C,2,FALSE))</f>
        <v>cRAGKdWIDn4</v>
      </c>
      <c r="AQ191" s="19" t="str">
        <f>IF(ISNA(VLOOKUP(TRIM(F191),dim_disaggs!A:B,2,FALSE)),"No Disagg",VLOOKUP(TRIM(F191),dim_disaggs!A:B,2,FALSE))</f>
        <v>Inpat/Age/Sex/Result</v>
      </c>
      <c r="AR191" s="19" t="str">
        <f>IF(ISNA(VLOOKUP(AQ191,dim_disaggs!B:C,2,FALSE)),"",VLOOKUP(AQ191,dim_disaggs!B:C,2,FALSE))</f>
        <v>p6j1mfN4rjP</v>
      </c>
      <c r="AS191" s="72" t="s">
        <v>21116</v>
      </c>
      <c r="AT191" s="66" t="s">
        <v>19776</v>
      </c>
      <c r="AU191" s="72" t="s">
        <v>21131</v>
      </c>
      <c r="AV191" s="73" t="s">
        <v>21149</v>
      </c>
      <c r="AW191" s="65" t="s">
        <v>25656</v>
      </c>
      <c r="AX191" s="66" t="s">
        <v>25415</v>
      </c>
      <c r="BA191" s="105" t="str">
        <f t="shared" si="25"/>
        <v/>
      </c>
      <c r="BB191" s="20" t="str">
        <f t="shared" si="26"/>
        <v/>
      </c>
    </row>
    <row r="192" spans="1:68" x14ac:dyDescent="0.2">
      <c r="A192" s="20" t="s">
        <v>95</v>
      </c>
      <c r="B192" s="20" t="s">
        <v>331</v>
      </c>
      <c r="C192" s="20" t="s">
        <v>870</v>
      </c>
      <c r="D192" s="20" t="s">
        <v>1</v>
      </c>
      <c r="E192" s="20" t="s">
        <v>77</v>
      </c>
      <c r="F192" s="20" t="s">
        <v>326</v>
      </c>
      <c r="G192" s="20" t="s">
        <v>20086</v>
      </c>
      <c r="H192" s="20" t="s">
        <v>326</v>
      </c>
      <c r="I192" s="19">
        <f t="shared" si="18"/>
        <v>31</v>
      </c>
      <c r="J192" s="20" t="s">
        <v>755</v>
      </c>
      <c r="K192" s="20" t="s">
        <v>2225</v>
      </c>
      <c r="L192" s="95" t="str">
        <f>IF(M192&lt;&gt;"",IF(NOT(ISNA(INDEX(cc!B:B,MATCH(M192,cc!A:A,0)))),INDEX(cc!B:B,MATCH(M192,cc!A:A,0)),"0"),"")</f>
        <v>Key Populations v3 and Test Results</v>
      </c>
      <c r="M192" s="97" t="s">
        <v>323</v>
      </c>
      <c r="N192" s="28" t="str">
        <f t="shared" si="19"/>
        <v/>
      </c>
      <c r="O192" s="19" t="str">
        <f t="shared" si="20"/>
        <v>HTS_TST (N, DSD, KeyPop/Result): HTS received results</v>
      </c>
      <c r="P192" s="19" t="str">
        <f t="shared" si="21"/>
        <v>HTS_TST (N, DSD, KeyPop/Result): HTS received results</v>
      </c>
      <c r="Q192" s="19" t="str">
        <f t="shared" si="22"/>
        <v>HTS_TST (N, DSD, KeyPop/Result)</v>
      </c>
      <c r="R192" s="19" t="str">
        <f t="shared" si="23"/>
        <v>HTS_TST_N_DSD_KeyPop_Result</v>
      </c>
      <c r="S192" s="19" t="str">
        <f t="shared" si="24"/>
        <v>HTS_TST_N_DSD_KeyPop_Result_</v>
      </c>
      <c r="T192" s="19" t="b">
        <f>NOT(ISNA(VLOOKUP(B192,dbcodes!A:B,2,FALSE)))</f>
        <v>1</v>
      </c>
      <c r="U192" s="19" t="str">
        <f>IF(ISNA(VLOOKUP(B192,dbcodes!A:B,2,FALSE)),des!R2276,VLOOKUP(B192,dbcodes!A:B,2,FALSE))</f>
        <v>HTC_TST_N_DSD_KeyPop_Result</v>
      </c>
      <c r="W192" s="107" t="str">
        <f>IF(ISNA(VLOOKUP(C192,descriptions!A:B,2,FALSE)),des!V302,IF(G192=" TARGET","Target ","")&amp;VLOOKUP(C192,descriptions!A:B,2,FALSE))</f>
        <v>Number of individuals who received HIV Testing Services (HTS) and received their test results</v>
      </c>
      <c r="X192" s="20" t="s">
        <v>4</v>
      </c>
      <c r="Y192" s="20" t="s">
        <v>831</v>
      </c>
      <c r="Z192" s="20" t="s">
        <v>836</v>
      </c>
      <c r="AA192" s="20" t="s">
        <v>102</v>
      </c>
      <c r="AB192" s="20" t="s">
        <v>755</v>
      </c>
      <c r="AC192" s="19" t="str">
        <f>IF(AB192&lt;&gt;"",IF(NOT(ISNA(INDEX(os!A:A,MATCH(AB192,os!B:B,0)))),INDEX(os!A:A,MATCH(AB192,os!B:B,0)),"0"),"")</f>
        <v/>
      </c>
      <c r="AD192" s="20" t="s">
        <v>830</v>
      </c>
      <c r="AH192" s="93" t="str">
        <f>IF(NOT(ISNA(VLOOKUP(B:B,ResultsTargets!A:A,1,0))),"TRUE","")</f>
        <v>TRUE</v>
      </c>
      <c r="AI192" s="19" t="str">
        <f>IF(ISNA(VLOOKUP(C192,dim_techarea!A:B,2,FALSE)),"",VLOOKUP(C192,dim_techarea!A:B,2,FALSE))</f>
        <v>HTS_TST</v>
      </c>
      <c r="AJ192" s="19" t="str">
        <f>IF(ISNA(VLOOKUP(AI192,dim_techarea!B:C,2,FALSE)),"",VLOOKUP(AI192,dim_techarea!B:C,2,FALSE))</f>
        <v>f5IPTM7mieH</v>
      </c>
      <c r="AK192" s="19" t="str">
        <f>IF(ISNA(VLOOKUP(TRIM(G192),dim_targetsresults!A:B,2,FALSE)),"",VLOOKUP(TRIM(G192),dim_targetsresults!A:C,2,FALSE))</f>
        <v>MER Results</v>
      </c>
      <c r="AL192" s="19" t="str">
        <f>IF(ISNA(VLOOKUP(AK192,dim_targetsresults!B:C,2,FALSE)),"",VLOOKUP(AK192,dim_targetsresults!B:C,2,FALSE))</f>
        <v>Jh0jDM5yQ2E</v>
      </c>
      <c r="AM192" s="19" t="str">
        <f>IF(ISNA(VLOOKUP(TRIM(D192),dim_numeratordenominator!A:B,2,FALSE)),"",VLOOKUP(TRIM(D192),dim_numeratordenominator!A:C,2,FALSE))</f>
        <v>Numerator</v>
      </c>
      <c r="AN192" s="19" t="str">
        <f>IF(ISNA(VLOOKUP(AM192,dim_numeratordenominator!B:C,2,FALSE)),"",VLOOKUP(AM192,dim_numeratordenominator!B:C,2,FALSE))</f>
        <v>Som9NRMQqV7</v>
      </c>
      <c r="AO192" s="19" t="str">
        <f>IF(ISNA(VLOOKUP(TRIM(E192),dim_supporttype!A:B,2,FALSE)),"",VLOOKUP(TRIM(E192),dim_supporttype!A:C,2,FALSE))</f>
        <v>DSD</v>
      </c>
      <c r="AP192" s="19" t="str">
        <f>IF(ISNA(VLOOKUP(AO192,dim_supporttype!B:C,2,FALSE)),"",VLOOKUP(AO192,dim_supporttype!B:C,2,FALSE))</f>
        <v>iM13vdNLWKb</v>
      </c>
      <c r="AQ192" s="19" t="str">
        <f>IF(ISNA(VLOOKUP(TRIM(F192),dim_disaggs!A:B,2,FALSE)),"No Disagg",VLOOKUP(TRIM(F192),dim_disaggs!A:B,2,FALSE))</f>
        <v>KeyPop/Result</v>
      </c>
      <c r="AR192" s="19" t="str">
        <f>IF(ISNA(VLOOKUP(AQ192,dim_disaggs!B:C,2,FALSE)),"",VLOOKUP(AQ192,dim_disaggs!B:C,2,FALSE))</f>
        <v>UkvLXoUn0wG</v>
      </c>
      <c r="AT192" s="66" t="s">
        <v>755</v>
      </c>
      <c r="AU192" s="72" t="s">
        <v>755</v>
      </c>
      <c r="AV192" s="73" t="s">
        <v>755</v>
      </c>
      <c r="AW192" s="66" t="s">
        <v>755</v>
      </c>
      <c r="AX192" s="66" t="s">
        <v>755</v>
      </c>
      <c r="BA192" s="105" t="str">
        <f t="shared" si="25"/>
        <v/>
      </c>
      <c r="BB192" s="20" t="str">
        <f t="shared" si="26"/>
        <v/>
      </c>
    </row>
    <row r="193" spans="1:54" x14ac:dyDescent="0.2">
      <c r="A193" s="20" t="s">
        <v>95</v>
      </c>
      <c r="B193" s="20" t="s">
        <v>332</v>
      </c>
      <c r="C193" s="20" t="s">
        <v>870</v>
      </c>
      <c r="D193" s="20" t="s">
        <v>1</v>
      </c>
      <c r="E193" s="20" t="s">
        <v>78</v>
      </c>
      <c r="F193" s="20" t="s">
        <v>326</v>
      </c>
      <c r="G193" s="20" t="s">
        <v>20086</v>
      </c>
      <c r="H193" s="20" t="s">
        <v>326</v>
      </c>
      <c r="I193" s="19">
        <f t="shared" si="18"/>
        <v>30</v>
      </c>
      <c r="J193" s="20" t="s">
        <v>755</v>
      </c>
      <c r="K193" s="20" t="s">
        <v>2225</v>
      </c>
      <c r="L193" s="95" t="str">
        <f>IF(M193&lt;&gt;"",IF(NOT(ISNA(INDEX(cc!B:B,MATCH(M193,cc!A:A,0)))),INDEX(cc!B:B,MATCH(M193,cc!A:A,0)),"0"),"")</f>
        <v>Key Populations v3 and Test Results</v>
      </c>
      <c r="M193" s="97" t="s">
        <v>323</v>
      </c>
      <c r="N193" s="28" t="str">
        <f t="shared" si="19"/>
        <v/>
      </c>
      <c r="O193" s="19" t="str">
        <f t="shared" si="20"/>
        <v>HTS_TST (N, TA, KeyPop/Result): HTS received results</v>
      </c>
      <c r="P193" s="19" t="str">
        <f t="shared" si="21"/>
        <v>HTS_TST (N, TA, KeyPop/Result): HTS received results</v>
      </c>
      <c r="Q193" s="19" t="str">
        <f t="shared" si="22"/>
        <v>HTS_TST (N, TA, KeyPop/Result)</v>
      </c>
      <c r="R193" s="19" t="str">
        <f t="shared" si="23"/>
        <v>HTS_TST_N_TA_KeyPop_Result</v>
      </c>
      <c r="S193" s="19" t="str">
        <f t="shared" si="24"/>
        <v>HTS_TST_N_TA_KeyPop_Result_</v>
      </c>
      <c r="T193" s="19" t="b">
        <f>NOT(ISNA(VLOOKUP(B193,dbcodes!A:B,2,FALSE)))</f>
        <v>1</v>
      </c>
      <c r="U193" s="19" t="str">
        <f>IF(ISNA(VLOOKUP(B193,dbcodes!A:B,2,FALSE)),des!R2277,VLOOKUP(B193,dbcodes!A:B,2,FALSE))</f>
        <v>HTC_TST_N_TA_KeyPop_Result</v>
      </c>
      <c r="W193" s="107" t="str">
        <f>IF(ISNA(VLOOKUP(C193,descriptions!A:B,2,FALSE)),des!V303,IF(G193=" TARGET","Target ","")&amp;VLOOKUP(C193,descriptions!A:B,2,FALSE))</f>
        <v>Number of individuals who received HIV Testing Services (HTS) and received their test results</v>
      </c>
      <c r="X193" s="20" t="s">
        <v>4</v>
      </c>
      <c r="Y193" s="20" t="s">
        <v>831</v>
      </c>
      <c r="Z193" s="20" t="s">
        <v>836</v>
      </c>
      <c r="AA193" s="20" t="s">
        <v>102</v>
      </c>
      <c r="AB193" s="20" t="s">
        <v>755</v>
      </c>
      <c r="AC193" s="19" t="str">
        <f>IF(AB193&lt;&gt;"",IF(NOT(ISNA(INDEX(os!A:A,MATCH(AB193,os!B:B,0)))),INDEX(os!A:A,MATCH(AB193,os!B:B,0)),"0"),"")</f>
        <v/>
      </c>
      <c r="AD193" s="20" t="s">
        <v>830</v>
      </c>
      <c r="AH193" s="93" t="str">
        <f>IF(NOT(ISNA(VLOOKUP(B:B,ResultsTargets!A:A,1,0))),"TRUE","")</f>
        <v>TRUE</v>
      </c>
      <c r="AI193" s="19" t="str">
        <f>IF(ISNA(VLOOKUP(C193,dim_techarea!A:B,2,FALSE)),"",VLOOKUP(C193,dim_techarea!A:B,2,FALSE))</f>
        <v>HTS_TST</v>
      </c>
      <c r="AJ193" s="19" t="str">
        <f>IF(ISNA(VLOOKUP(AI193,dim_techarea!B:C,2,FALSE)),"",VLOOKUP(AI193,dim_techarea!B:C,2,FALSE))</f>
        <v>f5IPTM7mieH</v>
      </c>
      <c r="AK193" s="19" t="str">
        <f>IF(ISNA(VLOOKUP(TRIM(G193),dim_targetsresults!A:B,2,FALSE)),"",VLOOKUP(TRIM(G193),dim_targetsresults!A:C,2,FALSE))</f>
        <v>MER Results</v>
      </c>
      <c r="AL193" s="19" t="str">
        <f>IF(ISNA(VLOOKUP(AK193,dim_targetsresults!B:C,2,FALSE)),"",VLOOKUP(AK193,dim_targetsresults!B:C,2,FALSE))</f>
        <v>Jh0jDM5yQ2E</v>
      </c>
      <c r="AM193" s="19" t="str">
        <f>IF(ISNA(VLOOKUP(TRIM(D193),dim_numeratordenominator!A:B,2,FALSE)),"",VLOOKUP(TRIM(D193),dim_numeratordenominator!A:C,2,FALSE))</f>
        <v>Numerator</v>
      </c>
      <c r="AN193" s="19" t="str">
        <f>IF(ISNA(VLOOKUP(AM193,dim_numeratordenominator!B:C,2,FALSE)),"",VLOOKUP(AM193,dim_numeratordenominator!B:C,2,FALSE))</f>
        <v>Som9NRMQqV7</v>
      </c>
      <c r="AO193" s="19" t="str">
        <f>IF(ISNA(VLOOKUP(TRIM(E193),dim_supporttype!A:B,2,FALSE)),"",VLOOKUP(TRIM(E193),dim_supporttype!A:C,2,FALSE))</f>
        <v>TA</v>
      </c>
      <c r="AP193" s="19" t="str">
        <f>IF(ISNA(VLOOKUP(AO193,dim_supporttype!B:C,2,FALSE)),"",VLOOKUP(AO193,dim_supporttype!B:C,2,FALSE))</f>
        <v>cRAGKdWIDn4</v>
      </c>
      <c r="AQ193" s="19" t="str">
        <f>IF(ISNA(VLOOKUP(TRIM(F193),dim_disaggs!A:B,2,FALSE)),"No Disagg",VLOOKUP(TRIM(F193),dim_disaggs!A:B,2,FALSE))</f>
        <v>KeyPop/Result</v>
      </c>
      <c r="AR193" s="19" t="str">
        <f>IF(ISNA(VLOOKUP(AQ193,dim_disaggs!B:C,2,FALSE)),"",VLOOKUP(AQ193,dim_disaggs!B:C,2,FALSE))</f>
        <v>UkvLXoUn0wG</v>
      </c>
      <c r="AT193" s="66" t="s">
        <v>755</v>
      </c>
      <c r="AU193" s="72" t="s">
        <v>755</v>
      </c>
      <c r="AV193" s="73" t="s">
        <v>755</v>
      </c>
      <c r="AW193" s="66" t="s">
        <v>755</v>
      </c>
      <c r="AX193" s="66" t="s">
        <v>755</v>
      </c>
      <c r="BA193" s="105" t="str">
        <f t="shared" si="25"/>
        <v/>
      </c>
      <c r="BB193" s="20" t="str">
        <f t="shared" si="26"/>
        <v/>
      </c>
    </row>
    <row r="194" spans="1:54" x14ac:dyDescent="0.2">
      <c r="A194" s="22" t="s">
        <v>95</v>
      </c>
      <c r="B194" s="21" t="s">
        <v>20231</v>
      </c>
      <c r="C194" s="20" t="s">
        <v>870</v>
      </c>
      <c r="D194" s="20" t="s">
        <v>1</v>
      </c>
      <c r="E194" s="20" t="s">
        <v>77</v>
      </c>
      <c r="F194" s="20" t="s">
        <v>19868</v>
      </c>
      <c r="G194" s="20" t="s">
        <v>20086</v>
      </c>
      <c r="H194" s="20" t="s">
        <v>19869</v>
      </c>
      <c r="I194" s="19">
        <f t="shared" ref="I194:I257" si="27">LEN(Q194)</f>
        <v>35</v>
      </c>
      <c r="J194" s="20" t="s">
        <v>755</v>
      </c>
      <c r="K194" s="20" t="s">
        <v>2225</v>
      </c>
      <c r="L194" s="95" t="str">
        <f>IF(M194&lt;&gt;"",IF(NOT(ISNA(INDEX(cc!B:B,MATCH(M194,cc!A:A,0)))),INDEX(cc!B:B,MATCH(M194,cc!A:A,0)),"0"),"")</f>
        <v>Age (&lt;1,1-4-uk, 2), Sex and Result</v>
      </c>
      <c r="M194" s="97" t="s">
        <v>20622</v>
      </c>
      <c r="N194" s="28" t="str">
        <f t="shared" ref="N194:N257" si="28">IF(G194=" RESULT","",G194)</f>
        <v/>
      </c>
      <c r="O194" s="19" t="str">
        <f t="shared" ref="O194:O257" si="29">CONCATENATE(C194, " (",_xlfn.TEXTJOIN(", ",TRUE,D194,E194,F194),")",N194,J194,": ",K194)</f>
        <v>HTS_TST (N, DSD, Malnutrition/Age/Sex/Result): HTS received results</v>
      </c>
      <c r="P194" s="19" t="str">
        <f t="shared" ref="P194:P257" si="30">IF(RIGHT(O194,1)=":",LEFT(O194,LEN(O194)-1),O194)</f>
        <v>HTS_TST (N, DSD, Malnutrition/Age/Sex/Result): HTS received results</v>
      </c>
      <c r="Q194" s="19" t="str">
        <f t="shared" ref="Q194:Q257" si="31">IF(G194=" RESULT",CONCATENATE(C194, " (",_xlfn.TEXTJOIN(", ",TRUE,D194,E194,H194),")",J194),CONCATENATE(C194, " (",_xlfn.TEXTJOIN(", ",TRUE,D194,E194,H194),")",G194,J194))</f>
        <v>HTS_TST (N, DSD, MN/Age/Sex/Result)</v>
      </c>
      <c r="R194" s="19" t="str">
        <f t="shared" ref="R194:R257" si="32">IF(RIGHT(S194,1)="_",LEFT(S194,LEN(S194)-1),S194)</f>
        <v>HTS_TST_N_DSD_MN_Age_Sex_Result</v>
      </c>
      <c r="S194" s="19" t="str">
        <f t="shared" ref="S194:S257" si="33">SUBSTITUTE(SUBSTITUTE(SUBSTITUTE(SUBSTITUTE(SUBSTITUTE(SUBSTITUTE(SUBSTITUTE(SUBSTITUTE(SUBSTITUTE(Q194,"&amp;","and"),"&lt;","lt"),"&gt;","gt"),"(","_"),")","_"),"/","_")," ","_"),",","_"),"__","_")</f>
        <v>HTS_TST_N_DSD_MN_Age_Sex_Result_</v>
      </c>
      <c r="T194" s="19" t="b">
        <f>NOT(ISNA(VLOOKUP(B194,dbcodes!A:B,2,FALSE)))</f>
        <v>1</v>
      </c>
      <c r="U194" s="19" t="str">
        <f>IF(ISNA(VLOOKUP(B194,dbcodes!A:B,2,FALSE)),des!R2278,VLOOKUP(B194,dbcodes!A:B,2,FALSE))</f>
        <v>HTS_TST_N_DSD_MN_Age_Sex_Result</v>
      </c>
      <c r="W194" s="107" t="str">
        <f>IF(ISNA(VLOOKUP(C194,descriptions!A:B,2,FALSE)),des!V305,IF(G194=" TARGET","Target ","")&amp;VLOOKUP(C194,descriptions!A:B,2,FALSE))</f>
        <v>Number of individuals who received HIV Testing Services (HTS) and received their test results</v>
      </c>
      <c r="X194" s="20" t="s">
        <v>4</v>
      </c>
      <c r="Y194" s="20" t="s">
        <v>831</v>
      </c>
      <c r="Z194" s="20" t="s">
        <v>836</v>
      </c>
      <c r="AA194" s="20" t="s">
        <v>102</v>
      </c>
      <c r="AB194" s="20" t="s">
        <v>755</v>
      </c>
      <c r="AC194" s="19" t="str">
        <f>IF(AB194&lt;&gt;"",IF(NOT(ISNA(INDEX(os!A:A,MATCH(AB194,os!B:B,0)))),INDEX(os!A:A,MATCH(AB194,os!B:B,0)),"0"),"")</f>
        <v/>
      </c>
      <c r="AD194" s="20" t="s">
        <v>830</v>
      </c>
      <c r="AH194" s="93" t="str">
        <f>IF(NOT(ISNA(VLOOKUP(B:B,ResultsTargets!A:A,1,0))),"TRUE","")</f>
        <v>TRUE</v>
      </c>
      <c r="AI194" s="19" t="str">
        <f>IF(ISNA(VLOOKUP(C194,dim_techarea!A:B,2,FALSE)),"",VLOOKUP(C194,dim_techarea!A:B,2,FALSE))</f>
        <v>HTS_TST</v>
      </c>
      <c r="AJ194" s="19" t="str">
        <f>IF(ISNA(VLOOKUP(AI194,dim_techarea!B:C,2,FALSE)),"",VLOOKUP(AI194,dim_techarea!B:C,2,FALSE))</f>
        <v>f5IPTM7mieH</v>
      </c>
      <c r="AK194" s="19" t="str">
        <f>IF(ISNA(VLOOKUP(TRIM(G194),dim_targetsresults!A:B,2,FALSE)),"",VLOOKUP(TRIM(G194),dim_targetsresults!A:C,2,FALSE))</f>
        <v>MER Results</v>
      </c>
      <c r="AL194" s="19" t="str">
        <f>IF(ISNA(VLOOKUP(AK194,dim_targetsresults!B:C,2,FALSE)),"",VLOOKUP(AK194,dim_targetsresults!B:C,2,FALSE))</f>
        <v>Jh0jDM5yQ2E</v>
      </c>
      <c r="AM194" s="19" t="str">
        <f>IF(ISNA(VLOOKUP(TRIM(D194),dim_numeratordenominator!A:B,2,FALSE)),"",VLOOKUP(TRIM(D194),dim_numeratordenominator!A:C,2,FALSE))</f>
        <v>Numerator</v>
      </c>
      <c r="AN194" s="19" t="str">
        <f>IF(ISNA(VLOOKUP(AM194,dim_numeratordenominator!B:C,2,FALSE)),"",VLOOKUP(AM194,dim_numeratordenominator!B:C,2,FALSE))</f>
        <v>Som9NRMQqV7</v>
      </c>
      <c r="AO194" s="19" t="str">
        <f>IF(ISNA(VLOOKUP(TRIM(E194),dim_supporttype!A:B,2,FALSE)),"",VLOOKUP(TRIM(E194),dim_supporttype!A:C,2,FALSE))</f>
        <v>DSD</v>
      </c>
      <c r="AP194" s="19" t="str">
        <f>IF(ISNA(VLOOKUP(AO194,dim_supporttype!B:C,2,FALSE)),"",VLOOKUP(AO194,dim_supporttype!B:C,2,FALSE))</f>
        <v>iM13vdNLWKb</v>
      </c>
      <c r="AQ194" s="19" t="str">
        <f>IF(ISNA(VLOOKUP(TRIM(F194),dim_disaggs!A:B,2,FALSE)),"No Disagg",VLOOKUP(TRIM(F194),dim_disaggs!A:B,2,FALSE))</f>
        <v>Malnutrition/Age/Sex/Result</v>
      </c>
      <c r="AR194" s="19" t="str">
        <f>IF(ISNA(VLOOKUP(AQ194,dim_disaggs!B:C,2,FALSE)),"",VLOOKUP(AQ194,dim_disaggs!B:C,2,FALSE))</f>
        <v>jEpJPF6IVVB</v>
      </c>
      <c r="AS194" s="72" t="s">
        <v>21117</v>
      </c>
      <c r="AT194" s="66" t="s">
        <v>19777</v>
      </c>
      <c r="AU194" s="72" t="s">
        <v>21133</v>
      </c>
      <c r="AV194" s="73" t="s">
        <v>21151</v>
      </c>
      <c r="AW194" s="65" t="s">
        <v>25657</v>
      </c>
      <c r="AX194" s="66" t="s">
        <v>25417</v>
      </c>
      <c r="BA194" s="105" t="str">
        <f t="shared" ref="BA194:BA257" si="34">IF(OR(
IF(RIGHT(LEFT(BC194,11),1)="N",TRUE,FALSE),IF(RIGHT(LEFT(BE194,11),1)="N",TRUE,FALSE),IF(RIGHT(LEFT(BG194,11),1)="N",TRUE,FALSE),IF(RIGHT(LEFT(BI194,11),1)="N",TRUE,FALSE),IF(RIGHT(LEFT(BK194,11),1)="N",TRUE,FALSE),IF(RIGHT(LEFT(BM194,11),1)="N",TRUE,FALSE),IF(RIGHT(LEFT(BO194,11),1)="N",TRUE,FALSE)
),"Top Level Numerator",
IF(OR(
IF(RIGHT(LEFT(BC194,11),1)="D",TRUE,FALSE),IF(RIGHT(LEFT(BE194,11),1)="D",TRUE,FALSE),IF(RIGHT(LEFT(BG194,11),1)="D",TRUE,FALSE),IF(RIGHT(LEFT(BI194,11),1)="D",TRUE,FALSE),IF(RIGHT(LEFT(BK194,11),1)="D",TRUE,FALSE),IF(RIGHT(LEFT(BM194,11),1)="D",TRUE,FALSE),IF(RIGHT(LEFT(BO194,11),1)="D",TRUE,FALSE)
),"Top Level Denominator","")
)</f>
        <v/>
      </c>
      <c r="BB194" s="20" t="str">
        <f t="shared" ref="BB194:BB257" si="35">IF(OR(
IF(RIGHT(LEFT(BC194,11),1)="N",TRUE,FALSE),IF(RIGHT(LEFT(BE194,11),1)="N",TRUE,FALSE),IF(RIGHT(LEFT(BG194,11),1)="N",TRUE,FALSE),IF(RIGHT(LEFT(BI194,11),1)="N",TRUE,FALSE),IF(RIGHT(LEFT(BK194,11),1)="N",TRUE,FALSE),IF(RIGHT(LEFT(BM194,11),1)="N",TRUE,FALSE),IF(RIGHT(LEFT(BO194,11),1)="N",TRUE,FALSE)
),"PE5QVF0w4xj",
IF(OR(
IF(RIGHT(LEFT(BC194,11),1)="D",TRUE,FALSE),IF(RIGHT(LEFT(BE194,11),1)="D",TRUE,FALSE),IF(RIGHT(LEFT(BG194,11),1)="D",TRUE,FALSE),IF(RIGHT(LEFT(BI194,11),1)="D",TRUE,FALSE),IF(RIGHT(LEFT(BK194,11),1)="D",TRUE,FALSE),IF(RIGHT(LEFT(BM194,11),1)="D",TRUE,FALSE),IF(RIGHT(LEFT(BO194,11),1)="D",TRUE,FALSE)
),"Azqe383ljKu","")
)</f>
        <v/>
      </c>
    </row>
    <row r="195" spans="1:54" x14ac:dyDescent="0.2">
      <c r="A195" s="22" t="s">
        <v>95</v>
      </c>
      <c r="B195" s="21" t="s">
        <v>20232</v>
      </c>
      <c r="C195" s="20" t="s">
        <v>870</v>
      </c>
      <c r="D195" s="20" t="s">
        <v>1</v>
      </c>
      <c r="E195" s="20" t="s">
        <v>78</v>
      </c>
      <c r="F195" s="20" t="s">
        <v>19868</v>
      </c>
      <c r="G195" s="20" t="s">
        <v>20086</v>
      </c>
      <c r="H195" s="20" t="s">
        <v>19869</v>
      </c>
      <c r="I195" s="19">
        <f t="shared" si="27"/>
        <v>34</v>
      </c>
      <c r="J195" s="20" t="s">
        <v>755</v>
      </c>
      <c r="K195" s="20" t="s">
        <v>2225</v>
      </c>
      <c r="L195" s="95" t="str">
        <f>IF(M195&lt;&gt;"",IF(NOT(ISNA(INDEX(cc!B:B,MATCH(M195,cc!A:A,0)))),INDEX(cc!B:B,MATCH(M195,cc!A:A,0)),"0"),"")</f>
        <v>Age (&lt;1,1-4-uk, 2), Sex and Result</v>
      </c>
      <c r="M195" s="97" t="s">
        <v>20622</v>
      </c>
      <c r="N195" s="28" t="str">
        <f t="shared" si="28"/>
        <v/>
      </c>
      <c r="O195" s="19" t="str">
        <f t="shared" si="29"/>
        <v>HTS_TST (N, TA, Malnutrition/Age/Sex/Result): HTS received results</v>
      </c>
      <c r="P195" s="19" t="str">
        <f t="shared" si="30"/>
        <v>HTS_TST (N, TA, Malnutrition/Age/Sex/Result): HTS received results</v>
      </c>
      <c r="Q195" s="19" t="str">
        <f t="shared" si="31"/>
        <v>HTS_TST (N, TA, MN/Age/Sex/Result)</v>
      </c>
      <c r="R195" s="19" t="str">
        <f t="shared" si="32"/>
        <v>HTS_TST_N_TA_MN_Age_Sex_Result</v>
      </c>
      <c r="S195" s="19" t="str">
        <f t="shared" si="33"/>
        <v>HTS_TST_N_TA_MN_Age_Sex_Result_</v>
      </c>
      <c r="T195" s="19" t="b">
        <f>NOT(ISNA(VLOOKUP(B195,dbcodes!A:B,2,FALSE)))</f>
        <v>1</v>
      </c>
      <c r="U195" s="19" t="str">
        <f>IF(ISNA(VLOOKUP(B195,dbcodes!A:B,2,FALSE)),des!R2279,VLOOKUP(B195,dbcodes!A:B,2,FALSE))</f>
        <v>HTS_TST_N_TA_MN_Age_Sex_Result</v>
      </c>
      <c r="W195" s="107" t="str">
        <f>IF(ISNA(VLOOKUP(C195,descriptions!A:B,2,FALSE)),des!V306,IF(G195=" TARGET","Target ","")&amp;VLOOKUP(C195,descriptions!A:B,2,FALSE))</f>
        <v>Number of individuals who received HIV Testing Services (HTS) and received their test results</v>
      </c>
      <c r="X195" s="20" t="s">
        <v>4</v>
      </c>
      <c r="Y195" s="20" t="s">
        <v>831</v>
      </c>
      <c r="Z195" s="20" t="s">
        <v>836</v>
      </c>
      <c r="AA195" s="20" t="s">
        <v>102</v>
      </c>
      <c r="AB195" s="20" t="s">
        <v>755</v>
      </c>
      <c r="AC195" s="19" t="str">
        <f>IF(AB195&lt;&gt;"",IF(NOT(ISNA(INDEX(os!A:A,MATCH(AB195,os!B:B,0)))),INDEX(os!A:A,MATCH(AB195,os!B:B,0)),"0"),"")</f>
        <v/>
      </c>
      <c r="AD195" s="20" t="s">
        <v>830</v>
      </c>
      <c r="AH195" s="93" t="str">
        <f>IF(NOT(ISNA(VLOOKUP(B:B,ResultsTargets!A:A,1,0))),"TRUE","")</f>
        <v>TRUE</v>
      </c>
      <c r="AI195" s="19" t="str">
        <f>IF(ISNA(VLOOKUP(C195,dim_techarea!A:B,2,FALSE)),"",VLOOKUP(C195,dim_techarea!A:B,2,FALSE))</f>
        <v>HTS_TST</v>
      </c>
      <c r="AJ195" s="19" t="str">
        <f>IF(ISNA(VLOOKUP(AI195,dim_techarea!B:C,2,FALSE)),"",VLOOKUP(AI195,dim_techarea!B:C,2,FALSE))</f>
        <v>f5IPTM7mieH</v>
      </c>
      <c r="AK195" s="19" t="str">
        <f>IF(ISNA(VLOOKUP(TRIM(G195),dim_targetsresults!A:B,2,FALSE)),"",VLOOKUP(TRIM(G195),dim_targetsresults!A:C,2,FALSE))</f>
        <v>MER Results</v>
      </c>
      <c r="AL195" s="19" t="str">
        <f>IF(ISNA(VLOOKUP(AK195,dim_targetsresults!B:C,2,FALSE)),"",VLOOKUP(AK195,dim_targetsresults!B:C,2,FALSE))</f>
        <v>Jh0jDM5yQ2E</v>
      </c>
      <c r="AM195" s="19" t="str">
        <f>IF(ISNA(VLOOKUP(TRIM(D195),dim_numeratordenominator!A:B,2,FALSE)),"",VLOOKUP(TRIM(D195),dim_numeratordenominator!A:C,2,FALSE))</f>
        <v>Numerator</v>
      </c>
      <c r="AN195" s="19" t="str">
        <f>IF(ISNA(VLOOKUP(AM195,dim_numeratordenominator!B:C,2,FALSE)),"",VLOOKUP(AM195,dim_numeratordenominator!B:C,2,FALSE))</f>
        <v>Som9NRMQqV7</v>
      </c>
      <c r="AO195" s="19" t="str">
        <f>IF(ISNA(VLOOKUP(TRIM(E195),dim_supporttype!A:B,2,FALSE)),"",VLOOKUP(TRIM(E195),dim_supporttype!A:C,2,FALSE))</f>
        <v>TA</v>
      </c>
      <c r="AP195" s="19" t="str">
        <f>IF(ISNA(VLOOKUP(AO195,dim_supporttype!B:C,2,FALSE)),"",VLOOKUP(AO195,dim_supporttype!B:C,2,FALSE))</f>
        <v>cRAGKdWIDn4</v>
      </c>
      <c r="AQ195" s="19" t="str">
        <f>IF(ISNA(VLOOKUP(TRIM(F195),dim_disaggs!A:B,2,FALSE)),"No Disagg",VLOOKUP(TRIM(F195),dim_disaggs!A:B,2,FALSE))</f>
        <v>Malnutrition/Age/Sex/Result</v>
      </c>
      <c r="AR195" s="19" t="str">
        <f>IF(ISNA(VLOOKUP(AQ195,dim_disaggs!B:C,2,FALSE)),"",VLOOKUP(AQ195,dim_disaggs!B:C,2,FALSE))</f>
        <v>jEpJPF6IVVB</v>
      </c>
      <c r="AS195" s="72" t="s">
        <v>21117</v>
      </c>
      <c r="AT195" s="66" t="s">
        <v>19777</v>
      </c>
      <c r="AU195" s="72" t="s">
        <v>21133</v>
      </c>
      <c r="AV195" s="73" t="s">
        <v>21151</v>
      </c>
      <c r="AW195" s="65" t="s">
        <v>25657</v>
      </c>
      <c r="AX195" s="66" t="s">
        <v>25417</v>
      </c>
      <c r="BA195" s="105" t="str">
        <f t="shared" si="34"/>
        <v/>
      </c>
      <c r="BB195" s="20" t="str">
        <f t="shared" si="35"/>
        <v/>
      </c>
    </row>
    <row r="196" spans="1:54" x14ac:dyDescent="0.2">
      <c r="A196" s="20" t="s">
        <v>95</v>
      </c>
      <c r="B196" s="20" t="s">
        <v>445</v>
      </c>
      <c r="C196" s="20" t="s">
        <v>870</v>
      </c>
      <c r="D196" s="20" t="s">
        <v>1</v>
      </c>
      <c r="E196" s="20" t="s">
        <v>77</v>
      </c>
      <c r="F196" s="20" t="s">
        <v>18666</v>
      </c>
      <c r="G196" s="20" t="s">
        <v>20086</v>
      </c>
      <c r="H196" s="20" t="s">
        <v>18681</v>
      </c>
      <c r="I196" s="19">
        <f t="shared" si="27"/>
        <v>42</v>
      </c>
      <c r="J196" s="20" t="s">
        <v>755</v>
      </c>
      <c r="K196" s="20" t="s">
        <v>2225</v>
      </c>
      <c r="L196" s="95" t="str">
        <f>IF(M196&lt;&gt;"",IF(NOT(ISNA(INDEX(cc!B:B,MATCH(M196,cc!A:A,0)))),INDEX(cc!B:B,MATCH(M196,cc!A:A,0)),"0"),"")</f>
        <v>Age (&lt;15,15+-uk, 2), Sex, and Results</v>
      </c>
      <c r="M196" s="97" t="s">
        <v>341</v>
      </c>
      <c r="N196" s="28" t="str">
        <f t="shared" si="28"/>
        <v/>
      </c>
      <c r="O196" s="19" t="str">
        <f t="shared" si="29"/>
        <v>HTS_TST (N, DSD, MobileMod/Age Aggregated/Sex/Result): HTS received results</v>
      </c>
      <c r="P196" s="19" t="str">
        <f t="shared" si="30"/>
        <v>HTS_TST (N, DSD, MobileMod/Age Aggregated/Sex/Result): HTS received results</v>
      </c>
      <c r="Q196" s="19" t="str">
        <f t="shared" si="31"/>
        <v>HTS_TST (N, DSD, MbMod/Age Agg/Sex/Result)</v>
      </c>
      <c r="R196" s="19" t="str">
        <f t="shared" si="32"/>
        <v>HTS_TST_N_DSD_MbMod_Age_Agg_Sex_Result</v>
      </c>
      <c r="S196" s="19" t="str">
        <f t="shared" si="33"/>
        <v>HTS_TST_N_DSD_MbMod_Age_Agg_Sex_Result_</v>
      </c>
      <c r="T196" s="19" t="b">
        <f>NOT(ISNA(VLOOKUP(B196,dbcodes!A:B,2,FALSE)))</f>
        <v>1</v>
      </c>
      <c r="U196" s="19" t="str">
        <f>IF(ISNA(VLOOKUP(B196,dbcodes!A:B,2,FALSE)),des!R2280,VLOOKUP(B196,dbcodes!A:B,2,FALSE))</f>
        <v>HTC_TST_N_DSD_MobileMod_Agg_Age_Sex_Result</v>
      </c>
      <c r="W196" s="107" t="str">
        <f>IF(ISNA(VLOOKUP(C196,descriptions!A:B,2,FALSE)),des!V310,IF(G196=" TARGET","Target ","")&amp;VLOOKUP(C196,descriptions!A:B,2,FALSE))</f>
        <v>Number of individuals who received HIV Testing Services (HTS) and received their test results</v>
      </c>
      <c r="X196" s="20" t="s">
        <v>4</v>
      </c>
      <c r="Y196" s="20" t="s">
        <v>831</v>
      </c>
      <c r="Z196" s="20" t="s">
        <v>836</v>
      </c>
      <c r="AA196" s="20" t="s">
        <v>102</v>
      </c>
      <c r="AB196" s="20" t="s">
        <v>755</v>
      </c>
      <c r="AC196" s="19" t="str">
        <f>IF(AB196&lt;&gt;"",IF(NOT(ISNA(INDEX(os!A:A,MATCH(AB196,os!B:B,0)))),INDEX(os!A:A,MATCH(AB196,os!B:B,0)),"0"),"")</f>
        <v/>
      </c>
      <c r="AD196" s="20" t="s">
        <v>830</v>
      </c>
      <c r="AH196" s="93" t="str">
        <f>IF(NOT(ISNA(VLOOKUP(B:B,ResultsTargets!A:A,1,0))),"TRUE","")</f>
        <v>TRUE</v>
      </c>
      <c r="AI196" s="19" t="str">
        <f>IF(ISNA(VLOOKUP(C196,dim_techarea!A:B,2,FALSE)),"",VLOOKUP(C196,dim_techarea!A:B,2,FALSE))</f>
        <v>HTS_TST</v>
      </c>
      <c r="AJ196" s="19" t="str">
        <f>IF(ISNA(VLOOKUP(AI196,dim_techarea!B:C,2,FALSE)),"",VLOOKUP(AI196,dim_techarea!B:C,2,FALSE))</f>
        <v>f5IPTM7mieH</v>
      </c>
      <c r="AK196" s="19" t="str">
        <f>IF(ISNA(VLOOKUP(TRIM(G196),dim_targetsresults!A:B,2,FALSE)),"",VLOOKUP(TRIM(G196),dim_targetsresults!A:C,2,FALSE))</f>
        <v>MER Results</v>
      </c>
      <c r="AL196" s="19" t="str">
        <f>IF(ISNA(VLOOKUP(AK196,dim_targetsresults!B:C,2,FALSE)),"",VLOOKUP(AK196,dim_targetsresults!B:C,2,FALSE))</f>
        <v>Jh0jDM5yQ2E</v>
      </c>
      <c r="AM196" s="19" t="str">
        <f>IF(ISNA(VLOOKUP(TRIM(D196),dim_numeratordenominator!A:B,2,FALSE)),"",VLOOKUP(TRIM(D196),dim_numeratordenominator!A:C,2,FALSE))</f>
        <v>Numerator</v>
      </c>
      <c r="AN196" s="19" t="str">
        <f>IF(ISNA(VLOOKUP(AM196,dim_numeratordenominator!B:C,2,FALSE)),"",VLOOKUP(AM196,dim_numeratordenominator!B:C,2,FALSE))</f>
        <v>Som9NRMQqV7</v>
      </c>
      <c r="AO196" s="19" t="str">
        <f>IF(ISNA(VLOOKUP(TRIM(E196),dim_supporttype!A:B,2,FALSE)),"",VLOOKUP(TRIM(E196),dim_supporttype!A:C,2,FALSE))</f>
        <v>DSD</v>
      </c>
      <c r="AP196" s="19" t="str">
        <f>IF(ISNA(VLOOKUP(AO196,dim_supporttype!B:C,2,FALSE)),"",VLOOKUP(AO196,dim_supporttype!B:C,2,FALSE))</f>
        <v>iM13vdNLWKb</v>
      </c>
      <c r="AQ196" s="19" t="str">
        <f>IF(ISNA(VLOOKUP(TRIM(F196),dim_disaggs!A:B,2,FALSE)),"No Disagg",VLOOKUP(TRIM(F196),dim_disaggs!A:B,2,FALSE))</f>
        <v>MobileMod/Age Aggregated/Sex/Result</v>
      </c>
      <c r="AR196" s="19" t="str">
        <f>IF(ISNA(VLOOKUP(AQ196,dim_disaggs!B:C,2,FALSE)),"",VLOOKUP(AQ196,dim_disaggs!B:C,2,FALSE))</f>
        <v>NAjm6rMvOgp</v>
      </c>
      <c r="AS196" s="72" t="s">
        <v>21118</v>
      </c>
      <c r="AT196" s="66" t="s">
        <v>19778</v>
      </c>
      <c r="AU196" s="72" t="s">
        <v>21146</v>
      </c>
      <c r="AV196" s="73" t="s">
        <v>21162</v>
      </c>
      <c r="AW196" s="65" t="s">
        <v>25658</v>
      </c>
      <c r="AX196" s="66" t="s">
        <v>25405</v>
      </c>
      <c r="BA196" s="105" t="str">
        <f t="shared" si="34"/>
        <v/>
      </c>
      <c r="BB196" s="20" t="str">
        <f t="shared" si="35"/>
        <v/>
      </c>
    </row>
    <row r="197" spans="1:54" x14ac:dyDescent="0.2">
      <c r="A197" s="20" t="s">
        <v>95</v>
      </c>
      <c r="B197" s="20" t="s">
        <v>446</v>
      </c>
      <c r="C197" s="20" t="s">
        <v>870</v>
      </c>
      <c r="D197" s="20" t="s">
        <v>1</v>
      </c>
      <c r="E197" s="20" t="s">
        <v>78</v>
      </c>
      <c r="F197" s="20" t="s">
        <v>18666</v>
      </c>
      <c r="G197" s="20" t="s">
        <v>20086</v>
      </c>
      <c r="H197" s="20" t="s">
        <v>18681</v>
      </c>
      <c r="I197" s="19">
        <f t="shared" si="27"/>
        <v>41</v>
      </c>
      <c r="J197" s="20" t="s">
        <v>755</v>
      </c>
      <c r="K197" s="20" t="s">
        <v>2225</v>
      </c>
      <c r="L197" s="95" t="str">
        <f>IF(M197&lt;&gt;"",IF(NOT(ISNA(INDEX(cc!B:B,MATCH(M197,cc!A:A,0)))),INDEX(cc!B:B,MATCH(M197,cc!A:A,0)),"0"),"")</f>
        <v>Age (&lt;15,15+-uk, 2), Sex, and Results</v>
      </c>
      <c r="M197" s="97" t="s">
        <v>341</v>
      </c>
      <c r="N197" s="28" t="str">
        <f t="shared" si="28"/>
        <v/>
      </c>
      <c r="O197" s="19" t="str">
        <f t="shared" si="29"/>
        <v>HTS_TST (N, TA, MobileMod/Age Aggregated/Sex/Result): HTS received results</v>
      </c>
      <c r="P197" s="19" t="str">
        <f t="shared" si="30"/>
        <v>HTS_TST (N, TA, MobileMod/Age Aggregated/Sex/Result): HTS received results</v>
      </c>
      <c r="Q197" s="19" t="str">
        <f t="shared" si="31"/>
        <v>HTS_TST (N, TA, MbMod/Age Agg/Sex/Result)</v>
      </c>
      <c r="R197" s="19" t="str">
        <f t="shared" si="32"/>
        <v>HTS_TST_N_TA_MbMod_Age_Agg_Sex_Result</v>
      </c>
      <c r="S197" s="19" t="str">
        <f t="shared" si="33"/>
        <v>HTS_TST_N_TA_MbMod_Age_Agg_Sex_Result_</v>
      </c>
      <c r="T197" s="19" t="b">
        <f>NOT(ISNA(VLOOKUP(B197,dbcodes!A:B,2,FALSE)))</f>
        <v>1</v>
      </c>
      <c r="U197" s="19" t="str">
        <f>IF(ISNA(VLOOKUP(B197,dbcodes!A:B,2,FALSE)),des!R2281,VLOOKUP(B197,dbcodes!A:B,2,FALSE))</f>
        <v>HTC_TST_N_TA_MobileMod_Agg_Age_Sex_Result</v>
      </c>
      <c r="W197" s="107" t="str">
        <f>IF(ISNA(VLOOKUP(C197,descriptions!A:B,2,FALSE)),des!V311,IF(G197=" TARGET","Target ","")&amp;VLOOKUP(C197,descriptions!A:B,2,FALSE))</f>
        <v>Number of individuals who received HIV Testing Services (HTS) and received their test results</v>
      </c>
      <c r="X197" s="20" t="s">
        <v>4</v>
      </c>
      <c r="Y197" s="20" t="s">
        <v>831</v>
      </c>
      <c r="Z197" s="20" t="s">
        <v>836</v>
      </c>
      <c r="AA197" s="20" t="s">
        <v>102</v>
      </c>
      <c r="AB197" s="20" t="s">
        <v>755</v>
      </c>
      <c r="AC197" s="19" t="str">
        <f>IF(AB197&lt;&gt;"",IF(NOT(ISNA(INDEX(os!A:A,MATCH(AB197,os!B:B,0)))),INDEX(os!A:A,MATCH(AB197,os!B:B,0)),"0"),"")</f>
        <v/>
      </c>
      <c r="AD197" s="20" t="s">
        <v>830</v>
      </c>
      <c r="AH197" s="93" t="str">
        <f>IF(NOT(ISNA(VLOOKUP(B:B,ResultsTargets!A:A,1,0))),"TRUE","")</f>
        <v>TRUE</v>
      </c>
      <c r="AI197" s="19" t="str">
        <f>IF(ISNA(VLOOKUP(C197,dim_techarea!A:B,2,FALSE)),"",VLOOKUP(C197,dim_techarea!A:B,2,FALSE))</f>
        <v>HTS_TST</v>
      </c>
      <c r="AJ197" s="19" t="str">
        <f>IF(ISNA(VLOOKUP(AI197,dim_techarea!B:C,2,FALSE)),"",VLOOKUP(AI197,dim_techarea!B:C,2,FALSE))</f>
        <v>f5IPTM7mieH</v>
      </c>
      <c r="AK197" s="19" t="str">
        <f>IF(ISNA(VLOOKUP(TRIM(G197),dim_targetsresults!A:B,2,FALSE)),"",VLOOKUP(TRIM(G197),dim_targetsresults!A:C,2,FALSE))</f>
        <v>MER Results</v>
      </c>
      <c r="AL197" s="19" t="str">
        <f>IF(ISNA(VLOOKUP(AK197,dim_targetsresults!B:C,2,FALSE)),"",VLOOKUP(AK197,dim_targetsresults!B:C,2,FALSE))</f>
        <v>Jh0jDM5yQ2E</v>
      </c>
      <c r="AM197" s="19" t="str">
        <f>IF(ISNA(VLOOKUP(TRIM(D197),dim_numeratordenominator!A:B,2,FALSE)),"",VLOOKUP(TRIM(D197),dim_numeratordenominator!A:C,2,FALSE))</f>
        <v>Numerator</v>
      </c>
      <c r="AN197" s="19" t="str">
        <f>IF(ISNA(VLOOKUP(AM197,dim_numeratordenominator!B:C,2,FALSE)),"",VLOOKUP(AM197,dim_numeratordenominator!B:C,2,FALSE))</f>
        <v>Som9NRMQqV7</v>
      </c>
      <c r="AO197" s="19" t="str">
        <f>IF(ISNA(VLOOKUP(TRIM(E197),dim_supporttype!A:B,2,FALSE)),"",VLOOKUP(TRIM(E197),dim_supporttype!A:C,2,FALSE))</f>
        <v>TA</v>
      </c>
      <c r="AP197" s="19" t="str">
        <f>IF(ISNA(VLOOKUP(AO197,dim_supporttype!B:C,2,FALSE)),"",VLOOKUP(AO197,dim_supporttype!B:C,2,FALSE))</f>
        <v>cRAGKdWIDn4</v>
      </c>
      <c r="AQ197" s="19" t="str">
        <f>IF(ISNA(VLOOKUP(TRIM(F197),dim_disaggs!A:B,2,FALSE)),"No Disagg",VLOOKUP(TRIM(F197),dim_disaggs!A:B,2,FALSE))</f>
        <v>MobileMod/Age Aggregated/Sex/Result</v>
      </c>
      <c r="AR197" s="19" t="str">
        <f>IF(ISNA(VLOOKUP(AQ197,dim_disaggs!B:C,2,FALSE)),"",VLOOKUP(AQ197,dim_disaggs!B:C,2,FALSE))</f>
        <v>NAjm6rMvOgp</v>
      </c>
      <c r="AS197" s="72" t="s">
        <v>21118</v>
      </c>
      <c r="AT197" s="66" t="s">
        <v>19778</v>
      </c>
      <c r="AU197" s="72" t="s">
        <v>21146</v>
      </c>
      <c r="AV197" s="73" t="s">
        <v>21162</v>
      </c>
      <c r="AW197" s="65" t="s">
        <v>25658</v>
      </c>
      <c r="AX197" s="66" t="s">
        <v>25405</v>
      </c>
      <c r="BA197" s="105" t="str">
        <f t="shared" si="34"/>
        <v/>
      </c>
      <c r="BB197" s="20" t="str">
        <f t="shared" si="35"/>
        <v/>
      </c>
    </row>
    <row r="198" spans="1:54" x14ac:dyDescent="0.2">
      <c r="A198" s="22" t="s">
        <v>95</v>
      </c>
      <c r="B198" s="21" t="s">
        <v>20349</v>
      </c>
      <c r="C198" s="20" t="s">
        <v>870</v>
      </c>
      <c r="D198" s="20" t="s">
        <v>1</v>
      </c>
      <c r="E198" s="20" t="s">
        <v>77</v>
      </c>
      <c r="F198" s="20" t="s">
        <v>20048</v>
      </c>
      <c r="G198" s="20" t="s">
        <v>20086</v>
      </c>
      <c r="H198" s="20" t="s">
        <v>20049</v>
      </c>
      <c r="I198" s="19">
        <f t="shared" si="27"/>
        <v>38</v>
      </c>
      <c r="J198" s="20" t="s">
        <v>755</v>
      </c>
      <c r="K198" s="20" t="s">
        <v>2225</v>
      </c>
      <c r="L198" s="95" t="str">
        <f>IF(M198&lt;&gt;"",IF(NOT(ISNA(INDEX(cc!B:B,MATCH(M198,cc!A:A,0)))),INDEX(cc!B:B,MATCH(M198,cc!A:A,0)),"0"),"")</f>
        <v>Age (&lt;1-50+-uk, 12), Sex and Test Results</v>
      </c>
      <c r="M198" s="97" t="s">
        <v>20629</v>
      </c>
      <c r="N198" s="28" t="str">
        <f t="shared" si="28"/>
        <v/>
      </c>
      <c r="O198" s="19" t="str">
        <f t="shared" si="29"/>
        <v>HTS_TST (N, DSD, MobileMod/Age/Sex/Result): HTS received results</v>
      </c>
      <c r="P198" s="19" t="str">
        <f t="shared" si="30"/>
        <v>HTS_TST (N, DSD, MobileMod/Age/Sex/Result): HTS received results</v>
      </c>
      <c r="Q198" s="19" t="str">
        <f t="shared" si="31"/>
        <v>HTS_TST (N, DSD, MbMod/Age/Sex/Result)</v>
      </c>
      <c r="R198" s="19" t="str">
        <f t="shared" si="32"/>
        <v>HTS_TST_N_DSD_MbMod_Age_Sex_Result</v>
      </c>
      <c r="S198" s="19" t="str">
        <f t="shared" si="33"/>
        <v>HTS_TST_N_DSD_MbMod_Age_Sex_Result_</v>
      </c>
      <c r="T198" s="19" t="b">
        <f>NOT(ISNA(VLOOKUP(B198,dbcodes!A:B,2,FALSE)))</f>
        <v>1</v>
      </c>
      <c r="U198" s="19" t="str">
        <f>IF(ISNA(VLOOKUP(B198,dbcodes!A:B,2,FALSE)),des!R2282,VLOOKUP(B198,dbcodes!A:B,2,FALSE))</f>
        <v>HTS_TST_N_DSD_MbMod_Age_Sex_Result</v>
      </c>
      <c r="W198" s="107" t="str">
        <f>IF(ISNA(VLOOKUP(C198,descriptions!A:B,2,FALSE)),des!V317,IF(G198=" TARGET","Target ","")&amp;VLOOKUP(C198,descriptions!A:B,2,FALSE))</f>
        <v>Number of individuals who received HIV Testing Services (HTS) and received their test results</v>
      </c>
      <c r="X198" s="20" t="s">
        <v>4</v>
      </c>
      <c r="Y198" s="20" t="s">
        <v>831</v>
      </c>
      <c r="Z198" s="20" t="s">
        <v>836</v>
      </c>
      <c r="AA198" s="20" t="s">
        <v>102</v>
      </c>
      <c r="AB198" s="20" t="s">
        <v>755</v>
      </c>
      <c r="AC198" s="19" t="str">
        <f>IF(AB198&lt;&gt;"",IF(NOT(ISNA(INDEX(os!A:A,MATCH(AB198,os!B:B,0)))),INDEX(os!A:A,MATCH(AB198,os!B:B,0)),"0"),"")</f>
        <v/>
      </c>
      <c r="AD198" s="20" t="s">
        <v>830</v>
      </c>
      <c r="AH198" s="93" t="str">
        <f>IF(NOT(ISNA(VLOOKUP(B:B,ResultsTargets!A:A,1,0))),"TRUE","")</f>
        <v>TRUE</v>
      </c>
      <c r="AI198" s="19" t="str">
        <f>IF(ISNA(VLOOKUP(C198,dim_techarea!A:B,2,FALSE)),"",VLOOKUP(C198,dim_techarea!A:B,2,FALSE))</f>
        <v>HTS_TST</v>
      </c>
      <c r="AJ198" s="19" t="str">
        <f>IF(ISNA(VLOOKUP(AI198,dim_techarea!B:C,2,FALSE)),"",VLOOKUP(AI198,dim_techarea!B:C,2,FALSE))</f>
        <v>f5IPTM7mieH</v>
      </c>
      <c r="AK198" s="19" t="str">
        <f>IF(ISNA(VLOOKUP(TRIM(G198),dim_targetsresults!A:B,2,FALSE)),"",VLOOKUP(TRIM(G198),dim_targetsresults!A:C,2,FALSE))</f>
        <v>MER Results</v>
      </c>
      <c r="AL198" s="19" t="str">
        <f>IF(ISNA(VLOOKUP(AK198,dim_targetsresults!B:C,2,FALSE)),"",VLOOKUP(AK198,dim_targetsresults!B:C,2,FALSE))</f>
        <v>Jh0jDM5yQ2E</v>
      </c>
      <c r="AM198" s="19" t="str">
        <f>IF(ISNA(VLOOKUP(TRIM(D198),dim_numeratordenominator!A:B,2,FALSE)),"",VLOOKUP(TRIM(D198),dim_numeratordenominator!A:C,2,FALSE))</f>
        <v>Numerator</v>
      </c>
      <c r="AN198" s="19" t="str">
        <f>IF(ISNA(VLOOKUP(AM198,dim_numeratordenominator!B:C,2,FALSE)),"",VLOOKUP(AM198,dim_numeratordenominator!B:C,2,FALSE))</f>
        <v>Som9NRMQqV7</v>
      </c>
      <c r="AO198" s="19" t="str">
        <f>IF(ISNA(VLOOKUP(TRIM(E198),dim_supporttype!A:B,2,FALSE)),"",VLOOKUP(TRIM(E198),dim_supporttype!A:C,2,FALSE))</f>
        <v>DSD</v>
      </c>
      <c r="AP198" s="19" t="str">
        <f>IF(ISNA(VLOOKUP(AO198,dim_supporttype!B:C,2,FALSE)),"",VLOOKUP(AO198,dim_supporttype!B:C,2,FALSE))</f>
        <v>iM13vdNLWKb</v>
      </c>
      <c r="AQ198" s="19" t="str">
        <f>IF(ISNA(VLOOKUP(TRIM(F198),dim_disaggs!A:B,2,FALSE)),"No Disagg",VLOOKUP(TRIM(F198),dim_disaggs!A:B,2,FALSE))</f>
        <v>MobileMod/Age/Sex/Result</v>
      </c>
      <c r="AR198" s="19" t="str">
        <f>IF(ISNA(VLOOKUP(AQ198,dim_disaggs!B:C,2,FALSE)),"",VLOOKUP(AQ198,dim_disaggs!B:C,2,FALSE))</f>
        <v>Qr9eyrVLHSg</v>
      </c>
      <c r="AS198" s="72" t="s">
        <v>21118</v>
      </c>
      <c r="AT198" s="66" t="s">
        <v>19778</v>
      </c>
      <c r="AU198" s="72" t="s">
        <v>21146</v>
      </c>
      <c r="AV198" s="73" t="s">
        <v>21162</v>
      </c>
      <c r="AW198" s="65" t="s">
        <v>25658</v>
      </c>
      <c r="AX198" s="66" t="s">
        <v>25405</v>
      </c>
      <c r="BA198" s="105" t="str">
        <f t="shared" si="34"/>
        <v/>
      </c>
      <c r="BB198" s="20" t="str">
        <f t="shared" si="35"/>
        <v/>
      </c>
    </row>
    <row r="199" spans="1:54" x14ac:dyDescent="0.2">
      <c r="A199" s="22" t="s">
        <v>95</v>
      </c>
      <c r="B199" s="21" t="s">
        <v>20350</v>
      </c>
      <c r="C199" s="20" t="s">
        <v>870</v>
      </c>
      <c r="D199" s="20" t="s">
        <v>1</v>
      </c>
      <c r="E199" s="20" t="s">
        <v>78</v>
      </c>
      <c r="F199" s="20" t="s">
        <v>20048</v>
      </c>
      <c r="G199" s="20" t="s">
        <v>20086</v>
      </c>
      <c r="H199" s="20" t="s">
        <v>20049</v>
      </c>
      <c r="I199" s="19">
        <f t="shared" si="27"/>
        <v>37</v>
      </c>
      <c r="J199" s="20" t="s">
        <v>755</v>
      </c>
      <c r="K199" s="20" t="s">
        <v>2225</v>
      </c>
      <c r="L199" s="95" t="str">
        <f>IF(M199&lt;&gt;"",IF(NOT(ISNA(INDEX(cc!B:B,MATCH(M199,cc!A:A,0)))),INDEX(cc!B:B,MATCH(M199,cc!A:A,0)),"0"),"")</f>
        <v>Age (&lt;1-50+-uk, 12), Sex and Test Results</v>
      </c>
      <c r="M199" s="97" t="s">
        <v>20629</v>
      </c>
      <c r="N199" s="28" t="str">
        <f t="shared" si="28"/>
        <v/>
      </c>
      <c r="O199" s="19" t="str">
        <f t="shared" si="29"/>
        <v>HTS_TST (N, TA, MobileMod/Age/Sex/Result): HTS received results</v>
      </c>
      <c r="P199" s="19" t="str">
        <f t="shared" si="30"/>
        <v>HTS_TST (N, TA, MobileMod/Age/Sex/Result): HTS received results</v>
      </c>
      <c r="Q199" s="19" t="str">
        <f t="shared" si="31"/>
        <v>HTS_TST (N, TA, MbMod/Age/Sex/Result)</v>
      </c>
      <c r="R199" s="19" t="str">
        <f t="shared" si="32"/>
        <v>HTS_TST_N_TA_MbMod_Age_Sex_Result</v>
      </c>
      <c r="S199" s="19" t="str">
        <f t="shared" si="33"/>
        <v>HTS_TST_N_TA_MbMod_Age_Sex_Result_</v>
      </c>
      <c r="T199" s="19" t="b">
        <f>NOT(ISNA(VLOOKUP(B199,dbcodes!A:B,2,FALSE)))</f>
        <v>1</v>
      </c>
      <c r="U199" s="19" t="str">
        <f>IF(ISNA(VLOOKUP(B199,dbcodes!A:B,2,FALSE)),des!R2283,VLOOKUP(B199,dbcodes!A:B,2,FALSE))</f>
        <v>HTS_TST_N_TA_MbMod_Age_Sex_Result</v>
      </c>
      <c r="W199" s="107" t="str">
        <f>IF(ISNA(VLOOKUP(C199,descriptions!A:B,2,FALSE)),des!V318,IF(G199=" TARGET","Target ","")&amp;VLOOKUP(C199,descriptions!A:B,2,FALSE))</f>
        <v>Number of individuals who received HIV Testing Services (HTS) and received their test results</v>
      </c>
      <c r="X199" s="20" t="s">
        <v>4</v>
      </c>
      <c r="Y199" s="20" t="s">
        <v>831</v>
      </c>
      <c r="Z199" s="20" t="s">
        <v>836</v>
      </c>
      <c r="AA199" s="20" t="s">
        <v>102</v>
      </c>
      <c r="AB199" s="20" t="s">
        <v>755</v>
      </c>
      <c r="AC199" s="19" t="str">
        <f>IF(AB199&lt;&gt;"",IF(NOT(ISNA(INDEX(os!A:A,MATCH(AB199,os!B:B,0)))),INDEX(os!A:A,MATCH(AB199,os!B:B,0)),"0"),"")</f>
        <v/>
      </c>
      <c r="AD199" s="20" t="s">
        <v>830</v>
      </c>
      <c r="AH199" s="93" t="str">
        <f>IF(NOT(ISNA(VLOOKUP(B:B,ResultsTargets!A:A,1,0))),"TRUE","")</f>
        <v>TRUE</v>
      </c>
      <c r="AI199" s="19" t="str">
        <f>IF(ISNA(VLOOKUP(C199,dim_techarea!A:B,2,FALSE)),"",VLOOKUP(C199,dim_techarea!A:B,2,FALSE))</f>
        <v>HTS_TST</v>
      </c>
      <c r="AJ199" s="19" t="str">
        <f>IF(ISNA(VLOOKUP(AI199,dim_techarea!B:C,2,FALSE)),"",VLOOKUP(AI199,dim_techarea!B:C,2,FALSE))</f>
        <v>f5IPTM7mieH</v>
      </c>
      <c r="AK199" s="19" t="str">
        <f>IF(ISNA(VLOOKUP(TRIM(G199),dim_targetsresults!A:B,2,FALSE)),"",VLOOKUP(TRIM(G199),dim_targetsresults!A:C,2,FALSE))</f>
        <v>MER Results</v>
      </c>
      <c r="AL199" s="19" t="str">
        <f>IF(ISNA(VLOOKUP(AK199,dim_targetsresults!B:C,2,FALSE)),"",VLOOKUP(AK199,dim_targetsresults!B:C,2,FALSE))</f>
        <v>Jh0jDM5yQ2E</v>
      </c>
      <c r="AM199" s="19" t="str">
        <f>IF(ISNA(VLOOKUP(TRIM(D199),dim_numeratordenominator!A:B,2,FALSE)),"",VLOOKUP(TRIM(D199),dim_numeratordenominator!A:C,2,FALSE))</f>
        <v>Numerator</v>
      </c>
      <c r="AN199" s="19" t="str">
        <f>IF(ISNA(VLOOKUP(AM199,dim_numeratordenominator!B:C,2,FALSE)),"",VLOOKUP(AM199,dim_numeratordenominator!B:C,2,FALSE))</f>
        <v>Som9NRMQqV7</v>
      </c>
      <c r="AO199" s="19" t="str">
        <f>IF(ISNA(VLOOKUP(TRIM(E199),dim_supporttype!A:B,2,FALSE)),"",VLOOKUP(TRIM(E199),dim_supporttype!A:C,2,FALSE))</f>
        <v>TA</v>
      </c>
      <c r="AP199" s="19" t="str">
        <f>IF(ISNA(VLOOKUP(AO199,dim_supporttype!B:C,2,FALSE)),"",VLOOKUP(AO199,dim_supporttype!B:C,2,FALSE))</f>
        <v>cRAGKdWIDn4</v>
      </c>
      <c r="AQ199" s="19" t="str">
        <f>IF(ISNA(VLOOKUP(TRIM(F199),dim_disaggs!A:B,2,FALSE)),"No Disagg",VLOOKUP(TRIM(F199),dim_disaggs!A:B,2,FALSE))</f>
        <v>MobileMod/Age/Sex/Result</v>
      </c>
      <c r="AR199" s="19" t="str">
        <f>IF(ISNA(VLOOKUP(AQ199,dim_disaggs!B:C,2,FALSE)),"",VLOOKUP(AQ199,dim_disaggs!B:C,2,FALSE))</f>
        <v>Qr9eyrVLHSg</v>
      </c>
      <c r="AS199" s="72" t="s">
        <v>21118</v>
      </c>
      <c r="AT199" s="66" t="s">
        <v>19778</v>
      </c>
      <c r="AU199" s="72" t="s">
        <v>21146</v>
      </c>
      <c r="AV199" s="73" t="s">
        <v>21162</v>
      </c>
      <c r="AW199" s="65" t="s">
        <v>25658</v>
      </c>
      <c r="AX199" s="66" t="s">
        <v>25405</v>
      </c>
      <c r="BA199" s="105" t="str">
        <f t="shared" si="34"/>
        <v/>
      </c>
      <c r="BB199" s="20" t="str">
        <f t="shared" si="35"/>
        <v/>
      </c>
    </row>
    <row r="200" spans="1:54" x14ac:dyDescent="0.2">
      <c r="A200" s="20" t="s">
        <v>95</v>
      </c>
      <c r="B200" s="20" t="s">
        <v>457</v>
      </c>
      <c r="C200" s="20" t="s">
        <v>870</v>
      </c>
      <c r="D200" s="20" t="s">
        <v>1</v>
      </c>
      <c r="E200" s="20" t="s">
        <v>77</v>
      </c>
      <c r="F200" s="20" t="s">
        <v>18667</v>
      </c>
      <c r="G200" s="20" t="s">
        <v>20086</v>
      </c>
      <c r="H200" s="20" t="s">
        <v>18682</v>
      </c>
      <c r="I200" s="19">
        <f t="shared" si="27"/>
        <v>43</v>
      </c>
      <c r="J200" s="20" t="s">
        <v>755</v>
      </c>
      <c r="K200" s="20" t="s">
        <v>2225</v>
      </c>
      <c r="L200" s="95" t="str">
        <f>IF(M200&lt;&gt;"",IF(NOT(ISNA(INDEX(cc!B:B,MATCH(M200,cc!A:A,0)))),INDEX(cc!B:B,MATCH(M200,cc!A:A,0)),"0"),"")</f>
        <v>Age (&lt;15,15+-uk, 2), Sex, and Results</v>
      </c>
      <c r="M200" s="97" t="s">
        <v>341</v>
      </c>
      <c r="N200" s="28" t="str">
        <f t="shared" si="28"/>
        <v/>
      </c>
      <c r="O200" s="19" t="str">
        <f t="shared" si="29"/>
        <v>HTS_TST (N, DSD, OtherMod/Age Aggregated/Sex/Result): HTS received results</v>
      </c>
      <c r="P200" s="19" t="str">
        <f t="shared" si="30"/>
        <v>HTS_TST (N, DSD, OtherMod/Age Aggregated/Sex/Result): HTS received results</v>
      </c>
      <c r="Q200" s="19" t="str">
        <f t="shared" si="31"/>
        <v>HTS_TST (N, DSD, OtrMod/Age Agg/Sex/Result)</v>
      </c>
      <c r="R200" s="19" t="str">
        <f t="shared" si="32"/>
        <v>HTS_TST_N_DSD_OtrMod_Age_Agg_Sex_Result</v>
      </c>
      <c r="S200" s="19" t="str">
        <f t="shared" si="33"/>
        <v>HTS_TST_N_DSD_OtrMod_Age_Agg_Sex_Result_</v>
      </c>
      <c r="T200" s="19" t="b">
        <f>NOT(ISNA(VLOOKUP(B200,dbcodes!A:B,2,FALSE)))</f>
        <v>1</v>
      </c>
      <c r="U200" s="19" t="str">
        <f>IF(ISNA(VLOOKUP(B200,dbcodes!A:B,2,FALSE)),des!R2284,VLOOKUP(B200,dbcodes!A:B,2,FALSE))</f>
        <v>HTC_TST_N_DSD_OtherMod_Agg_Age_Sex_Result</v>
      </c>
      <c r="W200" s="107" t="str">
        <f>IF(ISNA(VLOOKUP(C200,descriptions!A:B,2,FALSE)),des!V320,IF(G200=" TARGET","Target ","")&amp;VLOOKUP(C200,descriptions!A:B,2,FALSE))</f>
        <v>Number of individuals who received HIV Testing Services (HTS) and received their test results</v>
      </c>
      <c r="X200" s="20" t="s">
        <v>4</v>
      </c>
      <c r="Y200" s="20" t="s">
        <v>831</v>
      </c>
      <c r="Z200" s="20" t="s">
        <v>836</v>
      </c>
      <c r="AA200" s="20" t="s">
        <v>102</v>
      </c>
      <c r="AB200" s="20" t="s">
        <v>755</v>
      </c>
      <c r="AC200" s="19" t="str">
        <f>IF(AB200&lt;&gt;"",IF(NOT(ISNA(INDEX(os!A:A,MATCH(AB200,os!B:B,0)))),INDEX(os!A:A,MATCH(AB200,os!B:B,0)),"0"),"")</f>
        <v/>
      </c>
      <c r="AD200" s="20" t="s">
        <v>830</v>
      </c>
      <c r="AH200" s="93" t="str">
        <f>IF(NOT(ISNA(VLOOKUP(B:B,ResultsTargets!A:A,1,0))),"TRUE","")</f>
        <v>TRUE</v>
      </c>
      <c r="AI200" s="19" t="str">
        <f>IF(ISNA(VLOOKUP(C200,dim_techarea!A:B,2,FALSE)),"",VLOOKUP(C200,dim_techarea!A:B,2,FALSE))</f>
        <v>HTS_TST</v>
      </c>
      <c r="AJ200" s="19" t="str">
        <f>IF(ISNA(VLOOKUP(AI200,dim_techarea!B:C,2,FALSE)),"",VLOOKUP(AI200,dim_techarea!B:C,2,FALSE))</f>
        <v>f5IPTM7mieH</v>
      </c>
      <c r="AK200" s="19" t="str">
        <f>IF(ISNA(VLOOKUP(TRIM(G200),dim_targetsresults!A:B,2,FALSE)),"",VLOOKUP(TRIM(G200),dim_targetsresults!A:C,2,FALSE))</f>
        <v>MER Results</v>
      </c>
      <c r="AL200" s="19" t="str">
        <f>IF(ISNA(VLOOKUP(AK200,dim_targetsresults!B:C,2,FALSE)),"",VLOOKUP(AK200,dim_targetsresults!B:C,2,FALSE))</f>
        <v>Jh0jDM5yQ2E</v>
      </c>
      <c r="AM200" s="19" t="str">
        <f>IF(ISNA(VLOOKUP(TRIM(D200),dim_numeratordenominator!A:B,2,FALSE)),"",VLOOKUP(TRIM(D200),dim_numeratordenominator!A:C,2,FALSE))</f>
        <v>Numerator</v>
      </c>
      <c r="AN200" s="19" t="str">
        <f>IF(ISNA(VLOOKUP(AM200,dim_numeratordenominator!B:C,2,FALSE)),"",VLOOKUP(AM200,dim_numeratordenominator!B:C,2,FALSE))</f>
        <v>Som9NRMQqV7</v>
      </c>
      <c r="AO200" s="19" t="str">
        <f>IF(ISNA(VLOOKUP(TRIM(E200),dim_supporttype!A:B,2,FALSE)),"",VLOOKUP(TRIM(E200),dim_supporttype!A:C,2,FALSE))</f>
        <v>DSD</v>
      </c>
      <c r="AP200" s="19" t="str">
        <f>IF(ISNA(VLOOKUP(AO200,dim_supporttype!B:C,2,FALSE)),"",VLOOKUP(AO200,dim_supporttype!B:C,2,FALSE))</f>
        <v>iM13vdNLWKb</v>
      </c>
      <c r="AQ200" s="19" t="str">
        <f>IF(ISNA(VLOOKUP(TRIM(F200),dim_disaggs!A:B,2,FALSE)),"No Disagg",VLOOKUP(TRIM(F200),dim_disaggs!A:B,2,FALSE))</f>
        <v>OtherMod/Age Aggregated/Sex/Result</v>
      </c>
      <c r="AR200" s="19" t="str">
        <f>IF(ISNA(VLOOKUP(AQ200,dim_disaggs!B:C,2,FALSE)),"",VLOOKUP(AQ200,dim_disaggs!B:C,2,FALSE))</f>
        <v>cYRowDkVEpl</v>
      </c>
      <c r="AS200" s="79" t="s">
        <v>21144</v>
      </c>
      <c r="AT200" s="66" t="s">
        <v>19779</v>
      </c>
      <c r="AU200" s="72" t="s">
        <v>21148</v>
      </c>
      <c r="AV200" s="73" t="s">
        <v>21164</v>
      </c>
      <c r="AW200" s="65" t="s">
        <v>25664</v>
      </c>
      <c r="AX200" s="66" t="s">
        <v>25406</v>
      </c>
      <c r="BA200" s="105" t="str">
        <f t="shared" si="34"/>
        <v/>
      </c>
      <c r="BB200" s="20" t="str">
        <f t="shared" si="35"/>
        <v/>
      </c>
    </row>
    <row r="201" spans="1:54" x14ac:dyDescent="0.2">
      <c r="A201" s="20" t="s">
        <v>95</v>
      </c>
      <c r="B201" s="20" t="s">
        <v>458</v>
      </c>
      <c r="C201" s="20" t="s">
        <v>870</v>
      </c>
      <c r="D201" s="20" t="s">
        <v>1</v>
      </c>
      <c r="E201" s="20" t="s">
        <v>78</v>
      </c>
      <c r="F201" s="20" t="s">
        <v>18667</v>
      </c>
      <c r="G201" s="20" t="s">
        <v>20086</v>
      </c>
      <c r="H201" s="20" t="s">
        <v>18682</v>
      </c>
      <c r="I201" s="19">
        <f t="shared" si="27"/>
        <v>42</v>
      </c>
      <c r="J201" s="20" t="s">
        <v>755</v>
      </c>
      <c r="K201" s="20" t="s">
        <v>2225</v>
      </c>
      <c r="L201" s="95" t="str">
        <f>IF(M201&lt;&gt;"",IF(NOT(ISNA(INDEX(cc!B:B,MATCH(M201,cc!A:A,0)))),INDEX(cc!B:B,MATCH(M201,cc!A:A,0)),"0"),"")</f>
        <v>Age (&lt;15,15+-uk, 2), Sex, and Results</v>
      </c>
      <c r="M201" s="97" t="s">
        <v>341</v>
      </c>
      <c r="N201" s="28" t="str">
        <f t="shared" si="28"/>
        <v/>
      </c>
      <c r="O201" s="19" t="str">
        <f t="shared" si="29"/>
        <v>HTS_TST (N, TA, OtherMod/Age Aggregated/Sex/Result): HTS received results</v>
      </c>
      <c r="P201" s="19" t="str">
        <f t="shared" si="30"/>
        <v>HTS_TST (N, TA, OtherMod/Age Aggregated/Sex/Result): HTS received results</v>
      </c>
      <c r="Q201" s="19" t="str">
        <f t="shared" si="31"/>
        <v>HTS_TST (N, TA, OtrMod/Age Agg/Sex/Result)</v>
      </c>
      <c r="R201" s="19" t="str">
        <f t="shared" si="32"/>
        <v>HTS_TST_N_TA_OtrMod_Age_Agg_Sex_Result</v>
      </c>
      <c r="S201" s="19" t="str">
        <f t="shared" si="33"/>
        <v>HTS_TST_N_TA_OtrMod_Age_Agg_Sex_Result_</v>
      </c>
      <c r="T201" s="19" t="b">
        <f>NOT(ISNA(VLOOKUP(B201,dbcodes!A:B,2,FALSE)))</f>
        <v>1</v>
      </c>
      <c r="U201" s="19" t="str">
        <f>IF(ISNA(VLOOKUP(B201,dbcodes!A:B,2,FALSE)),des!R2285,VLOOKUP(B201,dbcodes!A:B,2,FALSE))</f>
        <v>HTC_TST_N_TA_OtherMod_Agg_Age_Sex_Result</v>
      </c>
      <c r="W201" s="107" t="str">
        <f>IF(ISNA(VLOOKUP(C201,descriptions!A:B,2,FALSE)),des!V321,IF(G201=" TARGET","Target ","")&amp;VLOOKUP(C201,descriptions!A:B,2,FALSE))</f>
        <v>Number of individuals who received HIV Testing Services (HTS) and received their test results</v>
      </c>
      <c r="X201" s="20" t="s">
        <v>4</v>
      </c>
      <c r="Y201" s="20" t="s">
        <v>831</v>
      </c>
      <c r="Z201" s="20" t="s">
        <v>836</v>
      </c>
      <c r="AA201" s="20" t="s">
        <v>102</v>
      </c>
      <c r="AB201" s="20" t="s">
        <v>755</v>
      </c>
      <c r="AC201" s="19" t="str">
        <f>IF(AB201&lt;&gt;"",IF(NOT(ISNA(INDEX(os!A:A,MATCH(AB201,os!B:B,0)))),INDEX(os!A:A,MATCH(AB201,os!B:B,0)),"0"),"")</f>
        <v/>
      </c>
      <c r="AD201" s="20" t="s">
        <v>830</v>
      </c>
      <c r="AH201" s="93" t="str">
        <f>IF(NOT(ISNA(VLOOKUP(B:B,ResultsTargets!A:A,1,0))),"TRUE","")</f>
        <v>TRUE</v>
      </c>
      <c r="AI201" s="19" t="str">
        <f>IF(ISNA(VLOOKUP(C201,dim_techarea!A:B,2,FALSE)),"",VLOOKUP(C201,dim_techarea!A:B,2,FALSE))</f>
        <v>HTS_TST</v>
      </c>
      <c r="AJ201" s="19" t="str">
        <f>IF(ISNA(VLOOKUP(AI201,dim_techarea!B:C,2,FALSE)),"",VLOOKUP(AI201,dim_techarea!B:C,2,FALSE))</f>
        <v>f5IPTM7mieH</v>
      </c>
      <c r="AK201" s="19" t="str">
        <f>IF(ISNA(VLOOKUP(TRIM(G201),dim_targetsresults!A:B,2,FALSE)),"",VLOOKUP(TRIM(G201),dim_targetsresults!A:C,2,FALSE))</f>
        <v>MER Results</v>
      </c>
      <c r="AL201" s="19" t="str">
        <f>IF(ISNA(VLOOKUP(AK201,dim_targetsresults!B:C,2,FALSE)),"",VLOOKUP(AK201,dim_targetsresults!B:C,2,FALSE))</f>
        <v>Jh0jDM5yQ2E</v>
      </c>
      <c r="AM201" s="19" t="str">
        <f>IF(ISNA(VLOOKUP(TRIM(D201),dim_numeratordenominator!A:B,2,FALSE)),"",VLOOKUP(TRIM(D201),dim_numeratordenominator!A:C,2,FALSE))</f>
        <v>Numerator</v>
      </c>
      <c r="AN201" s="19" t="str">
        <f>IF(ISNA(VLOOKUP(AM201,dim_numeratordenominator!B:C,2,FALSE)),"",VLOOKUP(AM201,dim_numeratordenominator!B:C,2,FALSE))</f>
        <v>Som9NRMQqV7</v>
      </c>
      <c r="AO201" s="19" t="str">
        <f>IF(ISNA(VLOOKUP(TRIM(E201),dim_supporttype!A:B,2,FALSE)),"",VLOOKUP(TRIM(E201),dim_supporttype!A:C,2,FALSE))</f>
        <v>TA</v>
      </c>
      <c r="AP201" s="19" t="str">
        <f>IF(ISNA(VLOOKUP(AO201,dim_supporttype!B:C,2,FALSE)),"",VLOOKUP(AO201,dim_supporttype!B:C,2,FALSE))</f>
        <v>cRAGKdWIDn4</v>
      </c>
      <c r="AQ201" s="19" t="str">
        <f>IF(ISNA(VLOOKUP(TRIM(F201),dim_disaggs!A:B,2,FALSE)),"No Disagg",VLOOKUP(TRIM(F201),dim_disaggs!A:B,2,FALSE))</f>
        <v>OtherMod/Age Aggregated/Sex/Result</v>
      </c>
      <c r="AR201" s="19" t="str">
        <f>IF(ISNA(VLOOKUP(AQ201,dim_disaggs!B:C,2,FALSE)),"",VLOOKUP(AQ201,dim_disaggs!B:C,2,FALSE))</f>
        <v>cYRowDkVEpl</v>
      </c>
      <c r="AS201" s="79" t="s">
        <v>21144</v>
      </c>
      <c r="AT201" s="66" t="s">
        <v>19779</v>
      </c>
      <c r="AU201" s="72" t="s">
        <v>21148</v>
      </c>
      <c r="AV201" s="73" t="s">
        <v>21164</v>
      </c>
      <c r="AW201" s="65" t="s">
        <v>25664</v>
      </c>
      <c r="AX201" s="66" t="s">
        <v>25406</v>
      </c>
      <c r="BA201" s="105" t="str">
        <f t="shared" si="34"/>
        <v/>
      </c>
      <c r="BB201" s="20" t="str">
        <f t="shared" si="35"/>
        <v/>
      </c>
    </row>
    <row r="202" spans="1:54" x14ac:dyDescent="0.2">
      <c r="A202" s="22" t="s">
        <v>95</v>
      </c>
      <c r="B202" s="21" t="s">
        <v>20351</v>
      </c>
      <c r="C202" s="20" t="s">
        <v>870</v>
      </c>
      <c r="D202" s="20" t="s">
        <v>1</v>
      </c>
      <c r="E202" s="20" t="s">
        <v>77</v>
      </c>
      <c r="F202" s="20" t="s">
        <v>20046</v>
      </c>
      <c r="G202" s="20" t="s">
        <v>20086</v>
      </c>
      <c r="H202" s="20" t="s">
        <v>20047</v>
      </c>
      <c r="I202" s="19">
        <f t="shared" si="27"/>
        <v>39</v>
      </c>
      <c r="J202" s="20" t="s">
        <v>755</v>
      </c>
      <c r="K202" s="20" t="s">
        <v>2225</v>
      </c>
      <c r="L202" s="95" t="str">
        <f>IF(M202&lt;&gt;"",IF(NOT(ISNA(INDEX(cc!B:B,MATCH(M202,cc!A:A,0)))),INDEX(cc!B:B,MATCH(M202,cc!A:A,0)),"0"),"")</f>
        <v>Age (&lt;1-50+-uk, 12), Sex and Test Results</v>
      </c>
      <c r="M202" s="97" t="s">
        <v>20629</v>
      </c>
      <c r="N202" s="28" t="str">
        <f t="shared" si="28"/>
        <v/>
      </c>
      <c r="O202" s="19" t="str">
        <f t="shared" si="29"/>
        <v>HTS_TST (N, DSD, OtherMod/Age/Sex/Result): HTS received results</v>
      </c>
      <c r="P202" s="19" t="str">
        <f t="shared" si="30"/>
        <v>HTS_TST (N, DSD, OtherMod/Age/Sex/Result): HTS received results</v>
      </c>
      <c r="Q202" s="19" t="str">
        <f t="shared" si="31"/>
        <v>HTS_TST (N, DSD, OtrMod/Age/Sex/Result)</v>
      </c>
      <c r="R202" s="19" t="str">
        <f t="shared" si="32"/>
        <v>HTS_TST_N_DSD_OtrMod_Age_Sex_Result</v>
      </c>
      <c r="S202" s="19" t="str">
        <f t="shared" si="33"/>
        <v>HTS_TST_N_DSD_OtrMod_Age_Sex_Result_</v>
      </c>
      <c r="T202" s="19" t="b">
        <f>NOT(ISNA(VLOOKUP(B202,dbcodes!A:B,2,FALSE)))</f>
        <v>1</v>
      </c>
      <c r="U202" s="19" t="str">
        <f>IF(ISNA(VLOOKUP(B202,dbcodes!A:B,2,FALSE)),des!R2286,VLOOKUP(B202,dbcodes!A:B,2,FALSE))</f>
        <v>HTS_TST_N_DSD_OtrMod_Age_Sex_Result</v>
      </c>
      <c r="W202" s="107" t="str">
        <f>IF(ISNA(VLOOKUP(C202,descriptions!A:B,2,FALSE)),des!V327,IF(G202=" TARGET","Target ","")&amp;VLOOKUP(C202,descriptions!A:B,2,FALSE))</f>
        <v>Number of individuals who received HIV Testing Services (HTS) and received their test results</v>
      </c>
      <c r="X202" s="20" t="s">
        <v>4</v>
      </c>
      <c r="Y202" s="20" t="s">
        <v>831</v>
      </c>
      <c r="Z202" s="20" t="s">
        <v>836</v>
      </c>
      <c r="AA202" s="20" t="s">
        <v>102</v>
      </c>
      <c r="AB202" s="20" t="s">
        <v>755</v>
      </c>
      <c r="AC202" s="19" t="str">
        <f>IF(AB202&lt;&gt;"",IF(NOT(ISNA(INDEX(os!A:A,MATCH(AB202,os!B:B,0)))),INDEX(os!A:A,MATCH(AB202,os!B:B,0)),"0"),"")</f>
        <v/>
      </c>
      <c r="AD202" s="20" t="s">
        <v>830</v>
      </c>
      <c r="AH202" s="93" t="str">
        <f>IF(NOT(ISNA(VLOOKUP(B:B,ResultsTargets!A:A,1,0))),"TRUE","")</f>
        <v>TRUE</v>
      </c>
      <c r="AI202" s="19" t="str">
        <f>IF(ISNA(VLOOKUP(C202,dim_techarea!A:B,2,FALSE)),"",VLOOKUP(C202,dim_techarea!A:B,2,FALSE))</f>
        <v>HTS_TST</v>
      </c>
      <c r="AJ202" s="19" t="str">
        <f>IF(ISNA(VLOOKUP(AI202,dim_techarea!B:C,2,FALSE)),"",VLOOKUP(AI202,dim_techarea!B:C,2,FALSE))</f>
        <v>f5IPTM7mieH</v>
      </c>
      <c r="AK202" s="19" t="str">
        <f>IF(ISNA(VLOOKUP(TRIM(G202),dim_targetsresults!A:B,2,FALSE)),"",VLOOKUP(TRIM(G202),dim_targetsresults!A:C,2,FALSE))</f>
        <v>MER Results</v>
      </c>
      <c r="AL202" s="19" t="str">
        <f>IF(ISNA(VLOOKUP(AK202,dim_targetsresults!B:C,2,FALSE)),"",VLOOKUP(AK202,dim_targetsresults!B:C,2,FALSE))</f>
        <v>Jh0jDM5yQ2E</v>
      </c>
      <c r="AM202" s="19" t="str">
        <f>IF(ISNA(VLOOKUP(TRIM(D202),dim_numeratordenominator!A:B,2,FALSE)),"",VLOOKUP(TRIM(D202),dim_numeratordenominator!A:C,2,FALSE))</f>
        <v>Numerator</v>
      </c>
      <c r="AN202" s="19" t="str">
        <f>IF(ISNA(VLOOKUP(AM202,dim_numeratordenominator!B:C,2,FALSE)),"",VLOOKUP(AM202,dim_numeratordenominator!B:C,2,FALSE))</f>
        <v>Som9NRMQqV7</v>
      </c>
      <c r="AO202" s="19" t="str">
        <f>IF(ISNA(VLOOKUP(TRIM(E202),dim_supporttype!A:B,2,FALSE)),"",VLOOKUP(TRIM(E202),dim_supporttype!A:C,2,FALSE))</f>
        <v>DSD</v>
      </c>
      <c r="AP202" s="19" t="str">
        <f>IF(ISNA(VLOOKUP(AO202,dim_supporttype!B:C,2,FALSE)),"",VLOOKUP(AO202,dim_supporttype!B:C,2,FALSE))</f>
        <v>iM13vdNLWKb</v>
      </c>
      <c r="AQ202" s="19" t="str">
        <f>IF(ISNA(VLOOKUP(TRIM(F202),dim_disaggs!A:B,2,FALSE)),"No Disagg",VLOOKUP(TRIM(F202),dim_disaggs!A:B,2,FALSE))</f>
        <v>OtherMod/Age/Sex/Result</v>
      </c>
      <c r="AR202" s="19" t="str">
        <f>IF(ISNA(VLOOKUP(AQ202,dim_disaggs!B:C,2,FALSE)),"",VLOOKUP(AQ202,dim_disaggs!B:C,2,FALSE))</f>
        <v>Lhk8mjk6Yk2</v>
      </c>
      <c r="AS202" s="79" t="s">
        <v>21144</v>
      </c>
      <c r="AT202" s="66" t="s">
        <v>19779</v>
      </c>
      <c r="AU202" s="72" t="s">
        <v>21148</v>
      </c>
      <c r="AV202" s="73" t="s">
        <v>21164</v>
      </c>
      <c r="AW202" s="65" t="s">
        <v>25664</v>
      </c>
      <c r="AX202" s="66" t="s">
        <v>25406</v>
      </c>
      <c r="BA202" s="105" t="str">
        <f t="shared" si="34"/>
        <v/>
      </c>
      <c r="BB202" s="20" t="str">
        <f t="shared" si="35"/>
        <v/>
      </c>
    </row>
    <row r="203" spans="1:54" x14ac:dyDescent="0.2">
      <c r="A203" s="22" t="s">
        <v>95</v>
      </c>
      <c r="B203" s="21" t="s">
        <v>20352</v>
      </c>
      <c r="C203" s="20" t="s">
        <v>870</v>
      </c>
      <c r="D203" s="20" t="s">
        <v>1</v>
      </c>
      <c r="E203" s="20" t="s">
        <v>78</v>
      </c>
      <c r="F203" s="20" t="s">
        <v>20046</v>
      </c>
      <c r="G203" s="20" t="s">
        <v>20086</v>
      </c>
      <c r="H203" s="20" t="s">
        <v>20047</v>
      </c>
      <c r="I203" s="19">
        <f t="shared" si="27"/>
        <v>38</v>
      </c>
      <c r="J203" s="20" t="s">
        <v>755</v>
      </c>
      <c r="K203" s="20" t="s">
        <v>2225</v>
      </c>
      <c r="L203" s="95" t="str">
        <f>IF(M203&lt;&gt;"",IF(NOT(ISNA(INDEX(cc!B:B,MATCH(M203,cc!A:A,0)))),INDEX(cc!B:B,MATCH(M203,cc!A:A,0)),"0"),"")</f>
        <v>Age (&lt;1-50+-uk, 12), Sex and Test Results</v>
      </c>
      <c r="M203" s="97" t="s">
        <v>20629</v>
      </c>
      <c r="N203" s="28" t="str">
        <f t="shared" si="28"/>
        <v/>
      </c>
      <c r="O203" s="19" t="str">
        <f t="shared" si="29"/>
        <v>HTS_TST (N, TA, OtherMod/Age/Sex/Result): HTS received results</v>
      </c>
      <c r="P203" s="19" t="str">
        <f t="shared" si="30"/>
        <v>HTS_TST (N, TA, OtherMod/Age/Sex/Result): HTS received results</v>
      </c>
      <c r="Q203" s="19" t="str">
        <f t="shared" si="31"/>
        <v>HTS_TST (N, TA, OtrMod/Age/Sex/Result)</v>
      </c>
      <c r="R203" s="19" t="str">
        <f t="shared" si="32"/>
        <v>HTS_TST_N_TA_OtrMod_Age_Sex_Result</v>
      </c>
      <c r="S203" s="19" t="str">
        <f t="shared" si="33"/>
        <v>HTS_TST_N_TA_OtrMod_Age_Sex_Result_</v>
      </c>
      <c r="T203" s="19" t="b">
        <f>NOT(ISNA(VLOOKUP(B203,dbcodes!A:B,2,FALSE)))</f>
        <v>1</v>
      </c>
      <c r="U203" s="19" t="str">
        <f>IF(ISNA(VLOOKUP(B203,dbcodes!A:B,2,FALSE)),des!R2287,VLOOKUP(B203,dbcodes!A:B,2,FALSE))</f>
        <v>HTS_TST_N_TA_OtrMod_Age_Sex_Result</v>
      </c>
      <c r="W203" s="107" t="str">
        <f>IF(ISNA(VLOOKUP(C203,descriptions!A:B,2,FALSE)),des!V328,IF(G203=" TARGET","Target ","")&amp;VLOOKUP(C203,descriptions!A:B,2,FALSE))</f>
        <v>Number of individuals who received HIV Testing Services (HTS) and received their test results</v>
      </c>
      <c r="X203" s="20" t="s">
        <v>4</v>
      </c>
      <c r="Y203" s="20" t="s">
        <v>831</v>
      </c>
      <c r="Z203" s="20" t="s">
        <v>836</v>
      </c>
      <c r="AA203" s="20" t="s">
        <v>102</v>
      </c>
      <c r="AB203" s="20" t="s">
        <v>755</v>
      </c>
      <c r="AC203" s="19" t="str">
        <f>IF(AB203&lt;&gt;"",IF(NOT(ISNA(INDEX(os!A:A,MATCH(AB203,os!B:B,0)))),INDEX(os!A:A,MATCH(AB203,os!B:B,0)),"0"),"")</f>
        <v/>
      </c>
      <c r="AD203" s="20" t="s">
        <v>830</v>
      </c>
      <c r="AH203" s="93" t="str">
        <f>IF(NOT(ISNA(VLOOKUP(B:B,ResultsTargets!A:A,1,0))),"TRUE","")</f>
        <v>TRUE</v>
      </c>
      <c r="AI203" s="19" t="str">
        <f>IF(ISNA(VLOOKUP(C203,dim_techarea!A:B,2,FALSE)),"",VLOOKUP(C203,dim_techarea!A:B,2,FALSE))</f>
        <v>HTS_TST</v>
      </c>
      <c r="AJ203" s="19" t="str">
        <f>IF(ISNA(VLOOKUP(AI203,dim_techarea!B:C,2,FALSE)),"",VLOOKUP(AI203,dim_techarea!B:C,2,FALSE))</f>
        <v>f5IPTM7mieH</v>
      </c>
      <c r="AK203" s="19" t="str">
        <f>IF(ISNA(VLOOKUP(TRIM(G203),dim_targetsresults!A:B,2,FALSE)),"",VLOOKUP(TRIM(G203),dim_targetsresults!A:C,2,FALSE))</f>
        <v>MER Results</v>
      </c>
      <c r="AL203" s="19" t="str">
        <f>IF(ISNA(VLOOKUP(AK203,dim_targetsresults!B:C,2,FALSE)),"",VLOOKUP(AK203,dim_targetsresults!B:C,2,FALSE))</f>
        <v>Jh0jDM5yQ2E</v>
      </c>
      <c r="AM203" s="19" t="str">
        <f>IF(ISNA(VLOOKUP(TRIM(D203),dim_numeratordenominator!A:B,2,FALSE)),"",VLOOKUP(TRIM(D203),dim_numeratordenominator!A:C,2,FALSE))</f>
        <v>Numerator</v>
      </c>
      <c r="AN203" s="19" t="str">
        <f>IF(ISNA(VLOOKUP(AM203,dim_numeratordenominator!B:C,2,FALSE)),"",VLOOKUP(AM203,dim_numeratordenominator!B:C,2,FALSE))</f>
        <v>Som9NRMQqV7</v>
      </c>
      <c r="AO203" s="19" t="str">
        <f>IF(ISNA(VLOOKUP(TRIM(E203),dim_supporttype!A:B,2,FALSE)),"",VLOOKUP(TRIM(E203),dim_supporttype!A:C,2,FALSE))</f>
        <v>TA</v>
      </c>
      <c r="AP203" s="19" t="str">
        <f>IF(ISNA(VLOOKUP(AO203,dim_supporttype!B:C,2,FALSE)),"",VLOOKUP(AO203,dim_supporttype!B:C,2,FALSE))</f>
        <v>cRAGKdWIDn4</v>
      </c>
      <c r="AQ203" s="19" t="str">
        <f>IF(ISNA(VLOOKUP(TRIM(F203),dim_disaggs!A:B,2,FALSE)),"No Disagg",VLOOKUP(TRIM(F203),dim_disaggs!A:B,2,FALSE))</f>
        <v>OtherMod/Age/Sex/Result</v>
      </c>
      <c r="AR203" s="19" t="str">
        <f>IF(ISNA(VLOOKUP(AQ203,dim_disaggs!B:C,2,FALSE)),"",VLOOKUP(AQ203,dim_disaggs!B:C,2,FALSE))</f>
        <v>Lhk8mjk6Yk2</v>
      </c>
      <c r="AS203" s="79" t="s">
        <v>21144</v>
      </c>
      <c r="AT203" s="66" t="s">
        <v>19779</v>
      </c>
      <c r="AU203" s="72" t="s">
        <v>21148</v>
      </c>
      <c r="AV203" s="73" t="s">
        <v>21164</v>
      </c>
      <c r="AW203" s="65" t="s">
        <v>25664</v>
      </c>
      <c r="AX203" s="66" t="s">
        <v>25406</v>
      </c>
      <c r="BA203" s="105" t="str">
        <f t="shared" si="34"/>
        <v/>
      </c>
      <c r="BB203" s="20" t="str">
        <f t="shared" si="35"/>
        <v/>
      </c>
    </row>
    <row r="204" spans="1:54" x14ac:dyDescent="0.2">
      <c r="A204" s="68" t="s">
        <v>95</v>
      </c>
      <c r="B204" s="20" t="s">
        <v>385</v>
      </c>
      <c r="C204" s="20" t="s">
        <v>870</v>
      </c>
      <c r="D204" s="20" t="s">
        <v>1</v>
      </c>
      <c r="E204" s="20" t="s">
        <v>77</v>
      </c>
      <c r="F204" s="20" t="s">
        <v>18668</v>
      </c>
      <c r="G204" s="20" t="s">
        <v>20086</v>
      </c>
      <c r="H204" s="20" t="s">
        <v>18683</v>
      </c>
      <c r="I204" s="19">
        <f t="shared" si="27"/>
        <v>43</v>
      </c>
      <c r="J204" s="20" t="s">
        <v>755</v>
      </c>
      <c r="K204" s="20" t="s">
        <v>2225</v>
      </c>
      <c r="L204" s="95" t="str">
        <f>IF(M204&lt;&gt;"",IF(NOT(ISNA(INDEX(cc!B:B,MATCH(M204,cc!A:A,0)))),INDEX(cc!B:B,MATCH(M204,cc!A:A,0)),"0"),"")</f>
        <v>Age (&lt;15,15+-uk, 2), Sex, and Results</v>
      </c>
      <c r="M204" s="97" t="s">
        <v>341</v>
      </c>
      <c r="N204" s="28" t="str">
        <f t="shared" si="28"/>
        <v/>
      </c>
      <c r="O204" s="19" t="str">
        <f t="shared" si="29"/>
        <v>HTS_TST (N, DSD, OtherPITC/Age Aggregated/Sex/Result): HTS received results</v>
      </c>
      <c r="P204" s="19" t="str">
        <f t="shared" si="30"/>
        <v>HTS_TST (N, DSD, OtherPITC/Age Aggregated/Sex/Result): HTS received results</v>
      </c>
      <c r="Q204" s="19" t="str">
        <f t="shared" si="31"/>
        <v>HTS_TST (N, DSD, OtPITC/Age Agg/Sex/Result)</v>
      </c>
      <c r="R204" s="19" t="str">
        <f t="shared" si="32"/>
        <v>HTS_TST_N_DSD_OtPITC_Age_Agg_Sex_Result</v>
      </c>
      <c r="S204" s="19" t="str">
        <f t="shared" si="33"/>
        <v>HTS_TST_N_DSD_OtPITC_Age_Agg_Sex_Result_</v>
      </c>
      <c r="T204" s="19" t="b">
        <f>NOT(ISNA(VLOOKUP(B204,dbcodes!A:B,2,FALSE)))</f>
        <v>1</v>
      </c>
      <c r="U204" s="19" t="str">
        <f>IF(ISNA(VLOOKUP(B204,dbcodes!A:B,2,FALSE)),des!#REF!,VLOOKUP(B204,dbcodes!A:B,2,FALSE))</f>
        <v>HTC_TST_N_DSD_OtherPITC_Agg_Age_Sex_Result</v>
      </c>
      <c r="W204" s="107" t="str">
        <f>IF(ISNA(VLOOKUP(C204,descriptions!A:B,2,FALSE)),des!V330,IF(G204=" TARGET","Target ","")&amp;VLOOKUP(C204,descriptions!A:B,2,FALSE))</f>
        <v>Number of individuals who received HIV Testing Services (HTS) and received their test results</v>
      </c>
      <c r="X204" s="20" t="s">
        <v>4</v>
      </c>
      <c r="Y204" s="20" t="s">
        <v>831</v>
      </c>
      <c r="Z204" s="20" t="s">
        <v>836</v>
      </c>
      <c r="AA204" s="20" t="s">
        <v>102</v>
      </c>
      <c r="AB204" s="20" t="s">
        <v>755</v>
      </c>
      <c r="AC204" s="19" t="str">
        <f>IF(AB204&lt;&gt;"",IF(NOT(ISNA(INDEX(os!A:A,MATCH(AB204,os!B:B,0)))),INDEX(os!A:A,MATCH(AB204,os!B:B,0)),"0"),"")</f>
        <v/>
      </c>
      <c r="AD204" s="20" t="s">
        <v>830</v>
      </c>
      <c r="AH204" s="93" t="str">
        <f>IF(NOT(ISNA(VLOOKUP(B:B,ResultsTargets!A:A,1,0))),"TRUE","")</f>
        <v>TRUE</v>
      </c>
      <c r="AI204" s="19" t="str">
        <f>IF(ISNA(VLOOKUP(C204,dim_techarea!A:B,2,FALSE)),"",VLOOKUP(C204,dim_techarea!A:B,2,FALSE))</f>
        <v>HTS_TST</v>
      </c>
      <c r="AJ204" s="19" t="str">
        <f>IF(ISNA(VLOOKUP(AI204,dim_techarea!B:C,2,FALSE)),"",VLOOKUP(AI204,dim_techarea!B:C,2,FALSE))</f>
        <v>f5IPTM7mieH</v>
      </c>
      <c r="AK204" s="19" t="str">
        <f>IF(ISNA(VLOOKUP(TRIM(G204),dim_targetsresults!A:B,2,FALSE)),"",VLOOKUP(TRIM(G204),dim_targetsresults!A:C,2,FALSE))</f>
        <v>MER Results</v>
      </c>
      <c r="AL204" s="19" t="str">
        <f>IF(ISNA(VLOOKUP(AK204,dim_targetsresults!B:C,2,FALSE)),"",VLOOKUP(AK204,dim_targetsresults!B:C,2,FALSE))</f>
        <v>Jh0jDM5yQ2E</v>
      </c>
      <c r="AM204" s="19" t="str">
        <f>IF(ISNA(VLOOKUP(TRIM(D204),dim_numeratordenominator!A:B,2,FALSE)),"",VLOOKUP(TRIM(D204),dim_numeratordenominator!A:C,2,FALSE))</f>
        <v>Numerator</v>
      </c>
      <c r="AN204" s="19" t="str">
        <f>IF(ISNA(VLOOKUP(AM204,dim_numeratordenominator!B:C,2,FALSE)),"",VLOOKUP(AM204,dim_numeratordenominator!B:C,2,FALSE))</f>
        <v>Som9NRMQqV7</v>
      </c>
      <c r="AO204" s="19" t="str">
        <f>IF(ISNA(VLOOKUP(TRIM(E204),dim_supporttype!A:B,2,FALSE)),"",VLOOKUP(TRIM(E204),dim_supporttype!A:C,2,FALSE))</f>
        <v>DSD</v>
      </c>
      <c r="AP204" s="19" t="str">
        <f>IF(ISNA(VLOOKUP(AO204,dim_supporttype!B:C,2,FALSE)),"",VLOOKUP(AO204,dim_supporttype!B:C,2,FALSE))</f>
        <v>iM13vdNLWKb</v>
      </c>
      <c r="AQ204" s="19" t="str">
        <f>IF(ISNA(VLOOKUP(TRIM(F204),dim_disaggs!A:B,2,FALSE)),"No Disagg",VLOOKUP(TRIM(F204),dim_disaggs!A:B,2,FALSE))</f>
        <v>OtherPITC/Age Aggregated/Sex/Result</v>
      </c>
      <c r="AR204" s="19" t="str">
        <f>IF(ISNA(VLOOKUP(AQ204,dim_disaggs!B:C,2,FALSE)),"",VLOOKUP(AQ204,dim_disaggs!B:C,2,FALSE))</f>
        <v>omf7NpYecK8</v>
      </c>
      <c r="AS204" s="72" t="s">
        <v>21119</v>
      </c>
      <c r="AT204" s="66" t="s">
        <v>19780</v>
      </c>
      <c r="AU204" s="72" t="s">
        <v>21140</v>
      </c>
      <c r="AV204" s="73" t="s">
        <v>21158</v>
      </c>
      <c r="AW204" s="65" t="s">
        <v>25659</v>
      </c>
      <c r="AX204" s="66" t="s">
        <v>25418</v>
      </c>
      <c r="BA204" s="105" t="str">
        <f t="shared" si="34"/>
        <v/>
      </c>
      <c r="BB204" s="20" t="str">
        <f t="shared" si="35"/>
        <v/>
      </c>
    </row>
    <row r="205" spans="1:54" x14ac:dyDescent="0.2">
      <c r="A205" s="20" t="s">
        <v>95</v>
      </c>
      <c r="B205" s="20" t="s">
        <v>386</v>
      </c>
      <c r="C205" s="20" t="s">
        <v>870</v>
      </c>
      <c r="D205" s="20" t="s">
        <v>1</v>
      </c>
      <c r="E205" s="20" t="s">
        <v>78</v>
      </c>
      <c r="F205" s="20" t="s">
        <v>18668</v>
      </c>
      <c r="G205" s="20" t="s">
        <v>20086</v>
      </c>
      <c r="H205" s="20" t="s">
        <v>18683</v>
      </c>
      <c r="I205" s="19">
        <f t="shared" si="27"/>
        <v>42</v>
      </c>
      <c r="J205" s="20" t="s">
        <v>755</v>
      </c>
      <c r="K205" s="20" t="s">
        <v>2225</v>
      </c>
      <c r="L205" s="95" t="str">
        <f>IF(M205&lt;&gt;"",IF(NOT(ISNA(INDEX(cc!B:B,MATCH(M205,cc!A:A,0)))),INDEX(cc!B:B,MATCH(M205,cc!A:A,0)),"0"),"")</f>
        <v>Age (&lt;15,15+-uk, 2), Sex, and Results</v>
      </c>
      <c r="M205" s="97" t="s">
        <v>341</v>
      </c>
      <c r="N205" s="28" t="str">
        <f t="shared" si="28"/>
        <v/>
      </c>
      <c r="O205" s="19" t="str">
        <f t="shared" si="29"/>
        <v>HTS_TST (N, TA, OtherPITC/Age Aggregated/Sex/Result): HTS received results</v>
      </c>
      <c r="P205" s="19" t="str">
        <f t="shared" si="30"/>
        <v>HTS_TST (N, TA, OtherPITC/Age Aggregated/Sex/Result): HTS received results</v>
      </c>
      <c r="Q205" s="19" t="str">
        <f t="shared" si="31"/>
        <v>HTS_TST (N, TA, OtPITC/Age Agg/Sex/Result)</v>
      </c>
      <c r="R205" s="19" t="str">
        <f t="shared" si="32"/>
        <v>HTS_TST_N_TA_OtPITC_Age_Agg_Sex_Result</v>
      </c>
      <c r="S205" s="19" t="str">
        <f t="shared" si="33"/>
        <v>HTS_TST_N_TA_OtPITC_Age_Agg_Sex_Result_</v>
      </c>
      <c r="T205" s="19" t="b">
        <f>NOT(ISNA(VLOOKUP(B205,dbcodes!A:B,2,FALSE)))</f>
        <v>1</v>
      </c>
      <c r="U205" s="19" t="str">
        <f>IF(ISNA(VLOOKUP(B205,dbcodes!A:B,2,FALSE)),des!#REF!,VLOOKUP(B205,dbcodes!A:B,2,FALSE))</f>
        <v>HTC_TST_N_TA_OtherPITC_Agg_Age_Sex_Result</v>
      </c>
      <c r="W205" s="107" t="str">
        <f>IF(ISNA(VLOOKUP(C205,descriptions!A:B,2,FALSE)),des!V331,IF(G205=" TARGET","Target ","")&amp;VLOOKUP(C205,descriptions!A:B,2,FALSE))</f>
        <v>Number of individuals who received HIV Testing Services (HTS) and received their test results</v>
      </c>
      <c r="X205" s="20" t="s">
        <v>4</v>
      </c>
      <c r="Y205" s="20" t="s">
        <v>831</v>
      </c>
      <c r="Z205" s="20" t="s">
        <v>836</v>
      </c>
      <c r="AA205" s="20" t="s">
        <v>102</v>
      </c>
      <c r="AB205" s="20" t="s">
        <v>755</v>
      </c>
      <c r="AC205" s="19" t="str">
        <f>IF(AB205&lt;&gt;"",IF(NOT(ISNA(INDEX(os!A:A,MATCH(AB205,os!B:B,0)))),INDEX(os!A:A,MATCH(AB205,os!B:B,0)),"0"),"")</f>
        <v/>
      </c>
      <c r="AD205" s="20" t="s">
        <v>830</v>
      </c>
      <c r="AH205" s="93" t="str">
        <f>IF(NOT(ISNA(VLOOKUP(B:B,ResultsTargets!A:A,1,0))),"TRUE","")</f>
        <v>TRUE</v>
      </c>
      <c r="AI205" s="19" t="str">
        <f>IF(ISNA(VLOOKUP(C205,dim_techarea!A:B,2,FALSE)),"",VLOOKUP(C205,dim_techarea!A:B,2,FALSE))</f>
        <v>HTS_TST</v>
      </c>
      <c r="AJ205" s="19" t="str">
        <f>IF(ISNA(VLOOKUP(AI205,dim_techarea!B:C,2,FALSE)),"",VLOOKUP(AI205,dim_techarea!B:C,2,FALSE))</f>
        <v>f5IPTM7mieH</v>
      </c>
      <c r="AK205" s="19" t="str">
        <f>IF(ISNA(VLOOKUP(TRIM(G205),dim_targetsresults!A:B,2,FALSE)),"",VLOOKUP(TRIM(G205),dim_targetsresults!A:C,2,FALSE))</f>
        <v>MER Results</v>
      </c>
      <c r="AL205" s="19" t="str">
        <f>IF(ISNA(VLOOKUP(AK205,dim_targetsresults!B:C,2,FALSE)),"",VLOOKUP(AK205,dim_targetsresults!B:C,2,FALSE))</f>
        <v>Jh0jDM5yQ2E</v>
      </c>
      <c r="AM205" s="19" t="str">
        <f>IF(ISNA(VLOOKUP(TRIM(D205),dim_numeratordenominator!A:B,2,FALSE)),"",VLOOKUP(TRIM(D205),dim_numeratordenominator!A:C,2,FALSE))</f>
        <v>Numerator</v>
      </c>
      <c r="AN205" s="19" t="str">
        <f>IF(ISNA(VLOOKUP(AM205,dim_numeratordenominator!B:C,2,FALSE)),"",VLOOKUP(AM205,dim_numeratordenominator!B:C,2,FALSE))</f>
        <v>Som9NRMQqV7</v>
      </c>
      <c r="AO205" s="19" t="str">
        <f>IF(ISNA(VLOOKUP(TRIM(E205),dim_supporttype!A:B,2,FALSE)),"",VLOOKUP(TRIM(E205),dim_supporttype!A:C,2,FALSE))</f>
        <v>TA</v>
      </c>
      <c r="AP205" s="19" t="str">
        <f>IF(ISNA(VLOOKUP(AO205,dim_supporttype!B:C,2,FALSE)),"",VLOOKUP(AO205,dim_supporttype!B:C,2,FALSE))</f>
        <v>cRAGKdWIDn4</v>
      </c>
      <c r="AQ205" s="19" t="str">
        <f>IF(ISNA(VLOOKUP(TRIM(F205),dim_disaggs!A:B,2,FALSE)),"No Disagg",VLOOKUP(TRIM(F205),dim_disaggs!A:B,2,FALSE))</f>
        <v>OtherPITC/Age Aggregated/Sex/Result</v>
      </c>
      <c r="AR205" s="19" t="str">
        <f>IF(ISNA(VLOOKUP(AQ205,dim_disaggs!B:C,2,FALSE)),"",VLOOKUP(AQ205,dim_disaggs!B:C,2,FALSE))</f>
        <v>omf7NpYecK8</v>
      </c>
      <c r="AS205" s="72" t="s">
        <v>21119</v>
      </c>
      <c r="AT205" s="66" t="s">
        <v>19780</v>
      </c>
      <c r="AU205" s="72" t="s">
        <v>21140</v>
      </c>
      <c r="AV205" s="73" t="s">
        <v>21158</v>
      </c>
      <c r="AW205" s="65" t="s">
        <v>25659</v>
      </c>
      <c r="AX205" s="66" t="s">
        <v>25418</v>
      </c>
      <c r="BA205" s="105" t="str">
        <f t="shared" si="34"/>
        <v/>
      </c>
      <c r="BB205" s="20" t="str">
        <f t="shared" si="35"/>
        <v/>
      </c>
    </row>
    <row r="206" spans="1:54" x14ac:dyDescent="0.2">
      <c r="A206" s="22" t="s">
        <v>95</v>
      </c>
      <c r="B206" s="21" t="s">
        <v>20233</v>
      </c>
      <c r="C206" s="20" t="s">
        <v>870</v>
      </c>
      <c r="D206" s="20" t="s">
        <v>1</v>
      </c>
      <c r="E206" s="20" t="s">
        <v>77</v>
      </c>
      <c r="F206" s="20" t="s">
        <v>19918</v>
      </c>
      <c r="G206" s="20" t="s">
        <v>20086</v>
      </c>
      <c r="H206" s="20" t="s">
        <v>19919</v>
      </c>
      <c r="I206" s="19">
        <f t="shared" si="27"/>
        <v>39</v>
      </c>
      <c r="J206" s="20" t="s">
        <v>755</v>
      </c>
      <c r="K206" s="20" t="s">
        <v>2225</v>
      </c>
      <c r="L206" s="95" t="str">
        <f>IF(M206&lt;&gt;"",IF(NOT(ISNA(INDEX(cc!B:B,MATCH(M206,cc!A:A,0)))),INDEX(cc!B:B,MATCH(M206,cc!A:A,0)),"0"),"")</f>
        <v>Age (&lt;1-50+-uk, 12), Sex and Test Results</v>
      </c>
      <c r="M206" s="97" t="s">
        <v>20629</v>
      </c>
      <c r="N206" s="28" t="str">
        <f t="shared" si="28"/>
        <v/>
      </c>
      <c r="O206" s="19" t="str">
        <f t="shared" si="29"/>
        <v>HTS_TST (N, DSD, OtherPITC/Age/Sex/Result): HTS received results</v>
      </c>
      <c r="P206" s="19" t="str">
        <f t="shared" si="30"/>
        <v>HTS_TST (N, DSD, OtherPITC/Age/Sex/Result): HTS received results</v>
      </c>
      <c r="Q206" s="19" t="str">
        <f t="shared" si="31"/>
        <v>HTS_TST (N, DSD, OtPITC/Age/Sex/Result)</v>
      </c>
      <c r="R206" s="19" t="str">
        <f t="shared" si="32"/>
        <v>HTS_TST_N_DSD_OtPITC_Age_Sex_Result</v>
      </c>
      <c r="S206" s="19" t="str">
        <f t="shared" si="33"/>
        <v>HTS_TST_N_DSD_OtPITC_Age_Sex_Result_</v>
      </c>
      <c r="T206" s="19" t="b">
        <f>NOT(ISNA(VLOOKUP(B206,dbcodes!A:B,2,FALSE)))</f>
        <v>1</v>
      </c>
      <c r="U206" s="19" t="str">
        <f>IF(ISNA(VLOOKUP(B206,dbcodes!A:B,2,FALSE)),des!#REF!,VLOOKUP(B206,dbcodes!A:B,2,FALSE))</f>
        <v>HTS_TST_N_DSD_OtPITC_Age_Sex_Result</v>
      </c>
      <c r="W206" s="107" t="str">
        <f>IF(ISNA(VLOOKUP(C206,descriptions!A:B,2,FALSE)),des!V333,IF(G206=" TARGET","Target ","")&amp;VLOOKUP(C206,descriptions!A:B,2,FALSE))</f>
        <v>Number of individuals who received HIV Testing Services (HTS) and received their test results</v>
      </c>
      <c r="X206" s="20" t="s">
        <v>4</v>
      </c>
      <c r="Y206" s="20" t="s">
        <v>831</v>
      </c>
      <c r="Z206" s="20" t="s">
        <v>836</v>
      </c>
      <c r="AA206" s="20" t="s">
        <v>102</v>
      </c>
      <c r="AB206" s="20" t="s">
        <v>755</v>
      </c>
      <c r="AC206" s="19" t="str">
        <f>IF(AB206&lt;&gt;"",IF(NOT(ISNA(INDEX(os!A:A,MATCH(AB206,os!B:B,0)))),INDEX(os!A:A,MATCH(AB206,os!B:B,0)),"0"),"")</f>
        <v/>
      </c>
      <c r="AD206" s="20" t="s">
        <v>830</v>
      </c>
      <c r="AH206" s="93" t="str">
        <f>IF(NOT(ISNA(VLOOKUP(B:B,ResultsTargets!A:A,1,0))),"TRUE","")</f>
        <v>TRUE</v>
      </c>
      <c r="AI206" s="19" t="str">
        <f>IF(ISNA(VLOOKUP(C206,dim_techarea!A:B,2,FALSE)),"",VLOOKUP(C206,dim_techarea!A:B,2,FALSE))</f>
        <v>HTS_TST</v>
      </c>
      <c r="AJ206" s="19" t="str">
        <f>IF(ISNA(VLOOKUP(AI206,dim_techarea!B:C,2,FALSE)),"",VLOOKUP(AI206,dim_techarea!B:C,2,FALSE))</f>
        <v>f5IPTM7mieH</v>
      </c>
      <c r="AK206" s="19" t="str">
        <f>IF(ISNA(VLOOKUP(TRIM(G206),dim_targetsresults!A:B,2,FALSE)),"",VLOOKUP(TRIM(G206),dim_targetsresults!A:C,2,FALSE))</f>
        <v>MER Results</v>
      </c>
      <c r="AL206" s="19" t="str">
        <f>IF(ISNA(VLOOKUP(AK206,dim_targetsresults!B:C,2,FALSE)),"",VLOOKUP(AK206,dim_targetsresults!B:C,2,FALSE))</f>
        <v>Jh0jDM5yQ2E</v>
      </c>
      <c r="AM206" s="19" t="str">
        <f>IF(ISNA(VLOOKUP(TRIM(D206),dim_numeratordenominator!A:B,2,FALSE)),"",VLOOKUP(TRIM(D206),dim_numeratordenominator!A:C,2,FALSE))</f>
        <v>Numerator</v>
      </c>
      <c r="AN206" s="19" t="str">
        <f>IF(ISNA(VLOOKUP(AM206,dim_numeratordenominator!B:C,2,FALSE)),"",VLOOKUP(AM206,dim_numeratordenominator!B:C,2,FALSE))</f>
        <v>Som9NRMQqV7</v>
      </c>
      <c r="AO206" s="19" t="str">
        <f>IF(ISNA(VLOOKUP(TRIM(E206),dim_supporttype!A:B,2,FALSE)),"",VLOOKUP(TRIM(E206),dim_supporttype!A:C,2,FALSE))</f>
        <v>DSD</v>
      </c>
      <c r="AP206" s="19" t="str">
        <f>IF(ISNA(VLOOKUP(AO206,dim_supporttype!B:C,2,FALSE)),"",VLOOKUP(AO206,dim_supporttype!B:C,2,FALSE))</f>
        <v>iM13vdNLWKb</v>
      </c>
      <c r="AQ206" s="19" t="str">
        <f>IF(ISNA(VLOOKUP(TRIM(F206),dim_disaggs!A:B,2,FALSE)),"No Disagg",VLOOKUP(TRIM(F206),dim_disaggs!A:B,2,FALSE))</f>
        <v>OtherPITC/Age/Sex/Result</v>
      </c>
      <c r="AR206" s="19" t="str">
        <f>IF(ISNA(VLOOKUP(AQ206,dim_disaggs!B:C,2,FALSE)),"",VLOOKUP(AQ206,dim_disaggs!B:C,2,FALSE))</f>
        <v>E3VaSq4JOzd</v>
      </c>
      <c r="AS206" s="72" t="s">
        <v>21119</v>
      </c>
      <c r="AT206" s="66" t="s">
        <v>19780</v>
      </c>
      <c r="AU206" s="72" t="s">
        <v>21140</v>
      </c>
      <c r="AV206" s="73" t="s">
        <v>21158</v>
      </c>
      <c r="AW206" s="65" t="s">
        <v>25659</v>
      </c>
      <c r="AX206" s="66" t="s">
        <v>25418</v>
      </c>
      <c r="BA206" s="105" t="str">
        <f t="shared" si="34"/>
        <v/>
      </c>
      <c r="BB206" s="20" t="str">
        <f t="shared" si="35"/>
        <v/>
      </c>
    </row>
    <row r="207" spans="1:54" x14ac:dyDescent="0.2">
      <c r="A207" s="22" t="s">
        <v>95</v>
      </c>
      <c r="B207" s="21" t="s">
        <v>20234</v>
      </c>
      <c r="C207" s="20" t="s">
        <v>870</v>
      </c>
      <c r="D207" s="20" t="s">
        <v>1</v>
      </c>
      <c r="E207" s="20" t="s">
        <v>78</v>
      </c>
      <c r="F207" s="20" t="s">
        <v>19918</v>
      </c>
      <c r="G207" s="20" t="s">
        <v>20086</v>
      </c>
      <c r="H207" s="20" t="s">
        <v>19919</v>
      </c>
      <c r="I207" s="19">
        <f t="shared" si="27"/>
        <v>38</v>
      </c>
      <c r="J207" s="20" t="s">
        <v>755</v>
      </c>
      <c r="K207" s="20" t="s">
        <v>2225</v>
      </c>
      <c r="L207" s="95" t="str">
        <f>IF(M207&lt;&gt;"",IF(NOT(ISNA(INDEX(cc!B:B,MATCH(M207,cc!A:A,0)))),INDEX(cc!B:B,MATCH(M207,cc!A:A,0)),"0"),"")</f>
        <v>Age (&lt;1-50+-uk, 12), Sex and Test Results</v>
      </c>
      <c r="M207" s="97" t="s">
        <v>20629</v>
      </c>
      <c r="N207" s="28" t="str">
        <f t="shared" si="28"/>
        <v/>
      </c>
      <c r="O207" s="19" t="str">
        <f t="shared" si="29"/>
        <v>HTS_TST (N, TA, OtherPITC/Age/Sex/Result): HTS received results</v>
      </c>
      <c r="P207" s="19" t="str">
        <f t="shared" si="30"/>
        <v>HTS_TST (N, TA, OtherPITC/Age/Sex/Result): HTS received results</v>
      </c>
      <c r="Q207" s="19" t="str">
        <f t="shared" si="31"/>
        <v>HTS_TST (N, TA, OtPITC/Age/Sex/Result)</v>
      </c>
      <c r="R207" s="19" t="str">
        <f t="shared" si="32"/>
        <v>HTS_TST_N_TA_OtPITC_Age_Sex_Result</v>
      </c>
      <c r="S207" s="19" t="str">
        <f t="shared" si="33"/>
        <v>HTS_TST_N_TA_OtPITC_Age_Sex_Result_</v>
      </c>
      <c r="T207" s="19" t="b">
        <f>NOT(ISNA(VLOOKUP(B207,dbcodes!A:B,2,FALSE)))</f>
        <v>1</v>
      </c>
      <c r="U207" s="19" t="str">
        <f>IF(ISNA(VLOOKUP(B207,dbcodes!A:B,2,FALSE)),des!#REF!,VLOOKUP(B207,dbcodes!A:B,2,FALSE))</f>
        <v>HTS_TST_N_TA_OtPITC_Age_Sex_Result</v>
      </c>
      <c r="W207" s="107" t="str">
        <f>IF(ISNA(VLOOKUP(C207,descriptions!A:B,2,FALSE)),des!V334,IF(G207=" TARGET","Target ","")&amp;VLOOKUP(C207,descriptions!A:B,2,FALSE))</f>
        <v>Number of individuals who received HIV Testing Services (HTS) and received their test results</v>
      </c>
      <c r="X207" s="20" t="s">
        <v>4</v>
      </c>
      <c r="Y207" s="20" t="s">
        <v>831</v>
      </c>
      <c r="Z207" s="20" t="s">
        <v>836</v>
      </c>
      <c r="AA207" s="20" t="s">
        <v>102</v>
      </c>
      <c r="AB207" s="20" t="s">
        <v>755</v>
      </c>
      <c r="AC207" s="19" t="str">
        <f>IF(AB207&lt;&gt;"",IF(NOT(ISNA(INDEX(os!A:A,MATCH(AB207,os!B:B,0)))),INDEX(os!A:A,MATCH(AB207,os!B:B,0)),"0"),"")</f>
        <v/>
      </c>
      <c r="AD207" s="20" t="s">
        <v>830</v>
      </c>
      <c r="AH207" s="93" t="str">
        <f>IF(NOT(ISNA(VLOOKUP(B:B,ResultsTargets!A:A,1,0))),"TRUE","")</f>
        <v>TRUE</v>
      </c>
      <c r="AI207" s="19" t="str">
        <f>IF(ISNA(VLOOKUP(C207,dim_techarea!A:B,2,FALSE)),"",VLOOKUP(C207,dim_techarea!A:B,2,FALSE))</f>
        <v>HTS_TST</v>
      </c>
      <c r="AJ207" s="19" t="str">
        <f>IF(ISNA(VLOOKUP(AI207,dim_techarea!B:C,2,FALSE)),"",VLOOKUP(AI207,dim_techarea!B:C,2,FALSE))</f>
        <v>f5IPTM7mieH</v>
      </c>
      <c r="AK207" s="19" t="str">
        <f>IF(ISNA(VLOOKUP(TRIM(G207),dim_targetsresults!A:B,2,FALSE)),"",VLOOKUP(TRIM(G207),dim_targetsresults!A:C,2,FALSE))</f>
        <v>MER Results</v>
      </c>
      <c r="AL207" s="19" t="str">
        <f>IF(ISNA(VLOOKUP(AK207,dim_targetsresults!B:C,2,FALSE)),"",VLOOKUP(AK207,dim_targetsresults!B:C,2,FALSE))</f>
        <v>Jh0jDM5yQ2E</v>
      </c>
      <c r="AM207" s="19" t="str">
        <f>IF(ISNA(VLOOKUP(TRIM(D207),dim_numeratordenominator!A:B,2,FALSE)),"",VLOOKUP(TRIM(D207),dim_numeratordenominator!A:C,2,FALSE))</f>
        <v>Numerator</v>
      </c>
      <c r="AN207" s="19" t="str">
        <f>IF(ISNA(VLOOKUP(AM207,dim_numeratordenominator!B:C,2,FALSE)),"",VLOOKUP(AM207,dim_numeratordenominator!B:C,2,FALSE))</f>
        <v>Som9NRMQqV7</v>
      </c>
      <c r="AO207" s="19" t="str">
        <f>IF(ISNA(VLOOKUP(TRIM(E207),dim_supporttype!A:B,2,FALSE)),"",VLOOKUP(TRIM(E207),dim_supporttype!A:C,2,FALSE))</f>
        <v>TA</v>
      </c>
      <c r="AP207" s="19" t="str">
        <f>IF(ISNA(VLOOKUP(AO207,dim_supporttype!B:C,2,FALSE)),"",VLOOKUP(AO207,dim_supporttype!B:C,2,FALSE))</f>
        <v>cRAGKdWIDn4</v>
      </c>
      <c r="AQ207" s="19" t="str">
        <f>IF(ISNA(VLOOKUP(TRIM(F207),dim_disaggs!A:B,2,FALSE)),"No Disagg",VLOOKUP(TRIM(F207),dim_disaggs!A:B,2,FALSE))</f>
        <v>OtherPITC/Age/Sex/Result</v>
      </c>
      <c r="AR207" s="19" t="str">
        <f>IF(ISNA(VLOOKUP(AQ207,dim_disaggs!B:C,2,FALSE)),"",VLOOKUP(AQ207,dim_disaggs!B:C,2,FALSE))</f>
        <v>E3VaSq4JOzd</v>
      </c>
      <c r="AS207" s="72" t="s">
        <v>21119</v>
      </c>
      <c r="AT207" s="66" t="s">
        <v>19780</v>
      </c>
      <c r="AU207" s="72" t="s">
        <v>21140</v>
      </c>
      <c r="AV207" s="73" t="s">
        <v>21158</v>
      </c>
      <c r="AW207" s="65" t="s">
        <v>25659</v>
      </c>
      <c r="AX207" s="66" t="s">
        <v>25418</v>
      </c>
      <c r="BA207" s="105" t="str">
        <f t="shared" si="34"/>
        <v/>
      </c>
      <c r="BB207" s="20" t="str">
        <f t="shared" si="35"/>
        <v/>
      </c>
    </row>
    <row r="208" spans="1:54" x14ac:dyDescent="0.2">
      <c r="A208" s="22" t="s">
        <v>95</v>
      </c>
      <c r="B208" s="21" t="s">
        <v>20235</v>
      </c>
      <c r="C208" s="20" t="s">
        <v>870</v>
      </c>
      <c r="D208" s="20" t="s">
        <v>1</v>
      </c>
      <c r="E208" s="20" t="s">
        <v>77</v>
      </c>
      <c r="F208" s="20" t="s">
        <v>19874</v>
      </c>
      <c r="G208" s="20" t="s">
        <v>20086</v>
      </c>
      <c r="H208" s="20" t="s">
        <v>19874</v>
      </c>
      <c r="I208" s="19">
        <f t="shared" si="27"/>
        <v>42</v>
      </c>
      <c r="J208" s="20" t="s">
        <v>755</v>
      </c>
      <c r="K208" s="20" t="s">
        <v>2225</v>
      </c>
      <c r="L208" s="95" t="str">
        <f>IF(M208&lt;&gt;"",IF(NOT(ISNA(INDEX(cc!B:B,MATCH(M208,cc!A:A,0)))),INDEX(cc!B:B,MATCH(M208,cc!A:A,0)),"0"),"")</f>
        <v>Age (&lt;1,1-4-uk, 2), Sex and Result</v>
      </c>
      <c r="M208" s="97" t="s">
        <v>20622</v>
      </c>
      <c r="N208" s="28" t="str">
        <f t="shared" si="28"/>
        <v/>
      </c>
      <c r="O208" s="19" t="str">
        <f t="shared" si="29"/>
        <v>HTS_TST (N, DSD, Pediatric/Age/Sex/Result): HTS received results</v>
      </c>
      <c r="P208" s="19" t="str">
        <f t="shared" si="30"/>
        <v>HTS_TST (N, DSD, Pediatric/Age/Sex/Result): HTS received results</v>
      </c>
      <c r="Q208" s="19" t="str">
        <f t="shared" si="31"/>
        <v>HTS_TST (N, DSD, Pediatric/Age/Sex/Result)</v>
      </c>
      <c r="R208" s="19" t="str">
        <f t="shared" si="32"/>
        <v>HTS_TST_N_DSD_Pediatric_Age_Sex_Result</v>
      </c>
      <c r="S208" s="19" t="str">
        <f t="shared" si="33"/>
        <v>HTS_TST_N_DSD_Pediatric_Age_Sex_Result_</v>
      </c>
      <c r="T208" s="19" t="b">
        <f>NOT(ISNA(VLOOKUP(B208,dbcodes!A:B,2,FALSE)))</f>
        <v>1</v>
      </c>
      <c r="U208" s="19" t="str">
        <f>IF(ISNA(VLOOKUP(B208,dbcodes!A:B,2,FALSE)),des!#REF!,VLOOKUP(B208,dbcodes!A:B,2,FALSE))</f>
        <v>HTS_TST_N_DSD_Pediatric_Age_Sex_Result</v>
      </c>
      <c r="W208" s="107" t="str">
        <f>IF(ISNA(VLOOKUP(C208,descriptions!A:B,2,FALSE)),des!V340,IF(G208=" TARGET","Target ","")&amp;VLOOKUP(C208,descriptions!A:B,2,FALSE))</f>
        <v>Number of individuals who received HIV Testing Services (HTS) and received their test results</v>
      </c>
      <c r="X208" s="20" t="s">
        <v>4</v>
      </c>
      <c r="Y208" s="20" t="s">
        <v>831</v>
      </c>
      <c r="Z208" s="20" t="s">
        <v>836</v>
      </c>
      <c r="AA208" s="20" t="s">
        <v>102</v>
      </c>
      <c r="AB208" s="20" t="s">
        <v>755</v>
      </c>
      <c r="AC208" s="19" t="str">
        <f>IF(AB208&lt;&gt;"",IF(NOT(ISNA(INDEX(os!A:A,MATCH(AB208,os!B:B,0)))),INDEX(os!A:A,MATCH(AB208,os!B:B,0)),"0"),"")</f>
        <v/>
      </c>
      <c r="AD208" s="20" t="s">
        <v>830</v>
      </c>
      <c r="AH208" s="93" t="str">
        <f>IF(NOT(ISNA(VLOOKUP(B:B,ResultsTargets!A:A,1,0))),"TRUE","")</f>
        <v>TRUE</v>
      </c>
      <c r="AI208" s="19" t="str">
        <f>IF(ISNA(VLOOKUP(C208,dim_techarea!A:B,2,FALSE)),"",VLOOKUP(C208,dim_techarea!A:B,2,FALSE))</f>
        <v>HTS_TST</v>
      </c>
      <c r="AJ208" s="19" t="str">
        <f>IF(ISNA(VLOOKUP(AI208,dim_techarea!B:C,2,FALSE)),"",VLOOKUP(AI208,dim_techarea!B:C,2,FALSE))</f>
        <v>f5IPTM7mieH</v>
      </c>
      <c r="AK208" s="19" t="str">
        <f>IF(ISNA(VLOOKUP(TRIM(G208),dim_targetsresults!A:B,2,FALSE)),"",VLOOKUP(TRIM(G208),dim_targetsresults!A:C,2,FALSE))</f>
        <v>MER Results</v>
      </c>
      <c r="AL208" s="19" t="str">
        <f>IF(ISNA(VLOOKUP(AK208,dim_targetsresults!B:C,2,FALSE)),"",VLOOKUP(AK208,dim_targetsresults!B:C,2,FALSE))</f>
        <v>Jh0jDM5yQ2E</v>
      </c>
      <c r="AM208" s="19" t="str">
        <f>IF(ISNA(VLOOKUP(TRIM(D208),dim_numeratordenominator!A:B,2,FALSE)),"",VLOOKUP(TRIM(D208),dim_numeratordenominator!A:C,2,FALSE))</f>
        <v>Numerator</v>
      </c>
      <c r="AN208" s="19" t="str">
        <f>IF(ISNA(VLOOKUP(AM208,dim_numeratordenominator!B:C,2,FALSE)),"",VLOOKUP(AM208,dim_numeratordenominator!B:C,2,FALSE))</f>
        <v>Som9NRMQqV7</v>
      </c>
      <c r="AO208" s="19" t="str">
        <f>IF(ISNA(VLOOKUP(TRIM(E208),dim_supporttype!A:B,2,FALSE)),"",VLOOKUP(TRIM(E208),dim_supporttype!A:C,2,FALSE))</f>
        <v>DSD</v>
      </c>
      <c r="AP208" s="19" t="str">
        <f>IF(ISNA(VLOOKUP(AO208,dim_supporttype!B:C,2,FALSE)),"",VLOOKUP(AO208,dim_supporttype!B:C,2,FALSE))</f>
        <v>iM13vdNLWKb</v>
      </c>
      <c r="AQ208" s="19" t="str">
        <f>IF(ISNA(VLOOKUP(TRIM(F208),dim_disaggs!A:B,2,FALSE)),"No Disagg",VLOOKUP(TRIM(F208),dim_disaggs!A:B,2,FALSE))</f>
        <v>Pediatric/Age/Sex/Result</v>
      </c>
      <c r="AR208" s="19" t="str">
        <f>IF(ISNA(VLOOKUP(AQ208,dim_disaggs!B:C,2,FALSE)),"",VLOOKUP(AQ208,dim_disaggs!B:C,2,FALSE))</f>
        <v>iFlQUEQcsfZ</v>
      </c>
      <c r="AS208" s="72" t="s">
        <v>21120</v>
      </c>
      <c r="AT208" s="66" t="s">
        <v>19781</v>
      </c>
      <c r="AU208" s="72" t="s">
        <v>21132</v>
      </c>
      <c r="AV208" s="73" t="s">
        <v>21150</v>
      </c>
      <c r="AW208" s="65" t="s">
        <v>25660</v>
      </c>
      <c r="AX208" s="66" t="s">
        <v>25421</v>
      </c>
      <c r="BA208" s="105" t="str">
        <f t="shared" si="34"/>
        <v/>
      </c>
      <c r="BB208" s="20" t="str">
        <f t="shared" si="35"/>
        <v/>
      </c>
    </row>
    <row r="209" spans="1:68" x14ac:dyDescent="0.2">
      <c r="A209" s="22" t="s">
        <v>95</v>
      </c>
      <c r="B209" s="21" t="s">
        <v>20236</v>
      </c>
      <c r="C209" s="20" t="s">
        <v>870</v>
      </c>
      <c r="D209" s="20" t="s">
        <v>1</v>
      </c>
      <c r="E209" s="20" t="s">
        <v>78</v>
      </c>
      <c r="F209" s="20" t="s">
        <v>19874</v>
      </c>
      <c r="G209" s="20" t="s">
        <v>20086</v>
      </c>
      <c r="H209" s="20" t="s">
        <v>19874</v>
      </c>
      <c r="I209" s="19">
        <f t="shared" si="27"/>
        <v>41</v>
      </c>
      <c r="J209" s="20" t="s">
        <v>755</v>
      </c>
      <c r="K209" s="20" t="s">
        <v>2225</v>
      </c>
      <c r="L209" s="95" t="str">
        <f>IF(M209&lt;&gt;"",IF(NOT(ISNA(INDEX(cc!B:B,MATCH(M209,cc!A:A,0)))),INDEX(cc!B:B,MATCH(M209,cc!A:A,0)),"0"),"")</f>
        <v>Age (&lt;1,1-4-uk, 2), Sex and Result</v>
      </c>
      <c r="M209" s="97" t="s">
        <v>20622</v>
      </c>
      <c r="N209" s="28" t="str">
        <f t="shared" si="28"/>
        <v/>
      </c>
      <c r="O209" s="19" t="str">
        <f t="shared" si="29"/>
        <v>HTS_TST (N, TA, Pediatric/Age/Sex/Result): HTS received results</v>
      </c>
      <c r="P209" s="19" t="str">
        <f t="shared" si="30"/>
        <v>HTS_TST (N, TA, Pediatric/Age/Sex/Result): HTS received results</v>
      </c>
      <c r="Q209" s="19" t="str">
        <f t="shared" si="31"/>
        <v>HTS_TST (N, TA, Pediatric/Age/Sex/Result)</v>
      </c>
      <c r="R209" s="19" t="str">
        <f t="shared" si="32"/>
        <v>HTS_TST_N_TA_Pediatric_Age_Sex_Result</v>
      </c>
      <c r="S209" s="19" t="str">
        <f t="shared" si="33"/>
        <v>HTS_TST_N_TA_Pediatric_Age_Sex_Result_</v>
      </c>
      <c r="T209" s="19" t="b">
        <f>NOT(ISNA(VLOOKUP(B209,dbcodes!A:B,2,FALSE)))</f>
        <v>1</v>
      </c>
      <c r="U209" s="19" t="str">
        <f>IF(ISNA(VLOOKUP(B209,dbcodes!A:B,2,FALSE)),des!#REF!,VLOOKUP(B209,dbcodes!A:B,2,FALSE))</f>
        <v>HTS_TST_N_TA_Pediatric_Age_Sex_Result</v>
      </c>
      <c r="W209" s="107" t="str">
        <f>IF(ISNA(VLOOKUP(C209,descriptions!A:B,2,FALSE)),des!V341,IF(G209=" TARGET","Target ","")&amp;VLOOKUP(C209,descriptions!A:B,2,FALSE))</f>
        <v>Number of individuals who received HIV Testing Services (HTS) and received their test results</v>
      </c>
      <c r="X209" s="20" t="s">
        <v>4</v>
      </c>
      <c r="Y209" s="20" t="s">
        <v>831</v>
      </c>
      <c r="Z209" s="20" t="s">
        <v>836</v>
      </c>
      <c r="AA209" s="20" t="s">
        <v>102</v>
      </c>
      <c r="AB209" s="20" t="s">
        <v>755</v>
      </c>
      <c r="AC209" s="19" t="str">
        <f>IF(AB209&lt;&gt;"",IF(NOT(ISNA(INDEX(os!A:A,MATCH(AB209,os!B:B,0)))),INDEX(os!A:A,MATCH(AB209,os!B:B,0)),"0"),"")</f>
        <v/>
      </c>
      <c r="AD209" s="20" t="s">
        <v>830</v>
      </c>
      <c r="AH209" s="93" t="str">
        <f>IF(NOT(ISNA(VLOOKUP(B:B,ResultsTargets!A:A,1,0))),"TRUE","")</f>
        <v>TRUE</v>
      </c>
      <c r="AI209" s="19" t="str">
        <f>IF(ISNA(VLOOKUP(C209,dim_techarea!A:B,2,FALSE)),"",VLOOKUP(C209,dim_techarea!A:B,2,FALSE))</f>
        <v>HTS_TST</v>
      </c>
      <c r="AJ209" s="19" t="str">
        <f>IF(ISNA(VLOOKUP(AI209,dim_techarea!B:C,2,FALSE)),"",VLOOKUP(AI209,dim_techarea!B:C,2,FALSE))</f>
        <v>f5IPTM7mieH</v>
      </c>
      <c r="AK209" s="19" t="str">
        <f>IF(ISNA(VLOOKUP(TRIM(G209),dim_targetsresults!A:B,2,FALSE)),"",VLOOKUP(TRIM(G209),dim_targetsresults!A:C,2,FALSE))</f>
        <v>MER Results</v>
      </c>
      <c r="AL209" s="19" t="str">
        <f>IF(ISNA(VLOOKUP(AK209,dim_targetsresults!B:C,2,FALSE)),"",VLOOKUP(AK209,dim_targetsresults!B:C,2,FALSE))</f>
        <v>Jh0jDM5yQ2E</v>
      </c>
      <c r="AM209" s="19" t="str">
        <f>IF(ISNA(VLOOKUP(TRIM(D209),dim_numeratordenominator!A:B,2,FALSE)),"",VLOOKUP(TRIM(D209),dim_numeratordenominator!A:C,2,FALSE))</f>
        <v>Numerator</v>
      </c>
      <c r="AN209" s="19" t="str">
        <f>IF(ISNA(VLOOKUP(AM209,dim_numeratordenominator!B:C,2,FALSE)),"",VLOOKUP(AM209,dim_numeratordenominator!B:C,2,FALSE))</f>
        <v>Som9NRMQqV7</v>
      </c>
      <c r="AO209" s="19" t="str">
        <f>IF(ISNA(VLOOKUP(TRIM(E209),dim_supporttype!A:B,2,FALSE)),"",VLOOKUP(TRIM(E209),dim_supporttype!A:C,2,FALSE))</f>
        <v>TA</v>
      </c>
      <c r="AP209" s="19" t="str">
        <f>IF(ISNA(VLOOKUP(AO209,dim_supporttype!B:C,2,FALSE)),"",VLOOKUP(AO209,dim_supporttype!B:C,2,FALSE))</f>
        <v>cRAGKdWIDn4</v>
      </c>
      <c r="AQ209" s="19" t="str">
        <f>IF(ISNA(VLOOKUP(TRIM(F209),dim_disaggs!A:B,2,FALSE)),"No Disagg",VLOOKUP(TRIM(F209),dim_disaggs!A:B,2,FALSE))</f>
        <v>Pediatric/Age/Sex/Result</v>
      </c>
      <c r="AR209" s="19" t="str">
        <f>IF(ISNA(VLOOKUP(AQ209,dim_disaggs!B:C,2,FALSE)),"",VLOOKUP(AQ209,dim_disaggs!B:C,2,FALSE))</f>
        <v>iFlQUEQcsfZ</v>
      </c>
      <c r="AS209" s="72" t="s">
        <v>21120</v>
      </c>
      <c r="AT209" s="66" t="s">
        <v>19781</v>
      </c>
      <c r="AU209" s="72" t="s">
        <v>21132</v>
      </c>
      <c r="AV209" s="73" t="s">
        <v>21150</v>
      </c>
      <c r="AW209" s="65" t="s">
        <v>25660</v>
      </c>
      <c r="AX209" s="66" t="s">
        <v>25421</v>
      </c>
      <c r="BA209" s="105" t="str">
        <f t="shared" si="34"/>
        <v/>
      </c>
      <c r="BB209" s="20" t="str">
        <f t="shared" si="35"/>
        <v/>
      </c>
    </row>
    <row r="210" spans="1:68" x14ac:dyDescent="0.2">
      <c r="A210" s="20" t="s">
        <v>95</v>
      </c>
      <c r="B210" s="21" t="s">
        <v>19897</v>
      </c>
      <c r="C210" s="20" t="s">
        <v>870</v>
      </c>
      <c r="D210" s="20" t="s">
        <v>1</v>
      </c>
      <c r="E210" s="20" t="s">
        <v>77</v>
      </c>
      <c r="F210" s="20" t="s">
        <v>19893</v>
      </c>
      <c r="G210" s="20" t="s">
        <v>20086</v>
      </c>
      <c r="H210" s="20" t="s">
        <v>19895</v>
      </c>
      <c r="I210" s="19">
        <f t="shared" si="27"/>
        <v>40</v>
      </c>
      <c r="J210" s="20" t="s">
        <v>755</v>
      </c>
      <c r="K210" s="20" t="s">
        <v>2225</v>
      </c>
      <c r="L210" s="95" t="str">
        <f>IF(M210&lt;&gt;"",IF(NOT(ISNA(INDEX(cc!B:B,MATCH(M210,cc!A:A,0)))),INDEX(cc!B:B,MATCH(M210,cc!A:A,0)),"0"),"")</f>
        <v>Age (&lt;15,15+-uk, 2), Sex, and Results</v>
      </c>
      <c r="M210" s="97" t="s">
        <v>341</v>
      </c>
      <c r="N210" s="28" t="str">
        <f t="shared" si="28"/>
        <v/>
      </c>
      <c r="O210" s="19" t="str">
        <f t="shared" si="29"/>
        <v>HTS_TST (N, DSD, STI Clinic/Age Aggregated/Sex/Result): HTS received results</v>
      </c>
      <c r="P210" s="19" t="str">
        <f t="shared" si="30"/>
        <v>HTS_TST (N, DSD, STI Clinic/Age Aggregated/Sex/Result): HTS received results</v>
      </c>
      <c r="Q210" s="19" t="str">
        <f t="shared" si="31"/>
        <v>HTS_TST (N, DSD, STI/Age Agg/Sex/Result)</v>
      </c>
      <c r="R210" s="19" t="str">
        <f t="shared" si="32"/>
        <v>HTS_TST_N_DSD_STI_Age_Agg_Sex_Result</v>
      </c>
      <c r="S210" s="19" t="str">
        <f t="shared" si="33"/>
        <v>HTS_TST_N_DSD_STI_Age_Agg_Sex_Result_</v>
      </c>
      <c r="T210" s="19" t="b">
        <f>NOT(ISNA(VLOOKUP(B210,dbcodes!A:B,2,FALSE)))</f>
        <v>1</v>
      </c>
      <c r="U210" s="19" t="str">
        <f>IF(ISNA(VLOOKUP(B210,dbcodes!A:B,2,FALSE)),des!#REF!,VLOOKUP(B210,dbcodes!A:B,2,FALSE))</f>
        <v>HTS_TST_N_DSD_STI_Age_Agg_Sex_Result</v>
      </c>
      <c r="W210" s="107" t="str">
        <f>IF(ISNA(VLOOKUP(C210,descriptions!A:B,2,FALSE)),des!V359,IF(G210=" TARGET","Target ","")&amp;VLOOKUP(C210,descriptions!A:B,2,FALSE))</f>
        <v>Number of individuals who received HIV Testing Services (HTS) and received their test results</v>
      </c>
      <c r="X210" s="20" t="s">
        <v>4</v>
      </c>
      <c r="Y210" s="20" t="s">
        <v>831</v>
      </c>
      <c r="Z210" s="20" t="s">
        <v>836</v>
      </c>
      <c r="AA210" s="20" t="s">
        <v>102</v>
      </c>
      <c r="AB210" s="20" t="s">
        <v>755</v>
      </c>
      <c r="AC210" s="19" t="str">
        <f>IF(AB210&lt;&gt;"",IF(NOT(ISNA(INDEX(os!A:A,MATCH(AB210,os!B:B,0)))),INDEX(os!A:A,MATCH(AB210,os!B:B,0)),"0"),"")</f>
        <v/>
      </c>
      <c r="AD210" s="20" t="s">
        <v>830</v>
      </c>
      <c r="AH210" s="93" t="str">
        <f>IF(NOT(ISNA(VLOOKUP(B:B,ResultsTargets!A:A,1,0))),"TRUE","")</f>
        <v>TRUE</v>
      </c>
      <c r="AI210" s="19" t="str">
        <f>IF(ISNA(VLOOKUP(C210,dim_techarea!A:B,2,FALSE)),"",VLOOKUP(C210,dim_techarea!A:B,2,FALSE))</f>
        <v>HTS_TST</v>
      </c>
      <c r="AJ210" s="19" t="str">
        <f>IF(ISNA(VLOOKUP(AI210,dim_techarea!B:C,2,FALSE)),"",VLOOKUP(AI210,dim_techarea!B:C,2,FALSE))</f>
        <v>f5IPTM7mieH</v>
      </c>
      <c r="AK210" s="19" t="str">
        <f>IF(ISNA(VLOOKUP(TRIM(G210),dim_targetsresults!A:B,2,FALSE)),"",VLOOKUP(TRIM(G210),dim_targetsresults!A:C,2,FALSE))</f>
        <v>MER Results</v>
      </c>
      <c r="AL210" s="19" t="str">
        <f>IF(ISNA(VLOOKUP(AK210,dim_targetsresults!B:C,2,FALSE)),"",VLOOKUP(AK210,dim_targetsresults!B:C,2,FALSE))</f>
        <v>Jh0jDM5yQ2E</v>
      </c>
      <c r="AM210" s="19" t="str">
        <f>IF(ISNA(VLOOKUP(TRIM(D210),dim_numeratordenominator!A:B,2,FALSE)),"",VLOOKUP(TRIM(D210),dim_numeratordenominator!A:C,2,FALSE))</f>
        <v>Numerator</v>
      </c>
      <c r="AN210" s="19" t="str">
        <f>IF(ISNA(VLOOKUP(AM210,dim_numeratordenominator!B:C,2,FALSE)),"",VLOOKUP(AM210,dim_numeratordenominator!B:C,2,FALSE))</f>
        <v>Som9NRMQqV7</v>
      </c>
      <c r="AO210" s="19" t="str">
        <f>IF(ISNA(VLOOKUP(TRIM(E210),dim_supporttype!A:B,2,FALSE)),"",VLOOKUP(TRIM(E210),dim_supporttype!A:C,2,FALSE))</f>
        <v>DSD</v>
      </c>
      <c r="AP210" s="19" t="str">
        <f>IF(ISNA(VLOOKUP(AO210,dim_supporttype!B:C,2,FALSE)),"",VLOOKUP(AO210,dim_supporttype!B:C,2,FALSE))</f>
        <v>iM13vdNLWKb</v>
      </c>
      <c r="AQ210" s="19" t="str">
        <f>IF(ISNA(VLOOKUP(TRIM(F210),dim_disaggs!A:B,2,FALSE)),"No Disagg",VLOOKUP(TRIM(F210),dim_disaggs!A:B,2,FALSE))</f>
        <v>STI Clinic/Age Aggregated/Sex/Result</v>
      </c>
      <c r="AR210" s="19" t="str">
        <f>IF(ISNA(VLOOKUP(AQ210,dim_disaggs!B:C,2,FALSE)),"",VLOOKUP(AQ210,dim_disaggs!B:C,2,FALSE))</f>
        <v>C6LlPnDbDlH</v>
      </c>
      <c r="AS210" s="72" t="s">
        <v>21126</v>
      </c>
      <c r="AT210" s="66" t="s">
        <v>20097</v>
      </c>
      <c r="AU210" s="72" t="s">
        <v>21138</v>
      </c>
      <c r="AV210" s="73" t="s">
        <v>21156</v>
      </c>
      <c r="AW210" s="65" t="s">
        <v>25661</v>
      </c>
      <c r="AX210" s="66" t="s">
        <v>25426</v>
      </c>
      <c r="BA210" s="105" t="str">
        <f t="shared" si="34"/>
        <v/>
      </c>
      <c r="BB210" s="20" t="str">
        <f t="shared" si="35"/>
        <v/>
      </c>
    </row>
    <row r="211" spans="1:68" x14ac:dyDescent="0.2">
      <c r="A211" s="20" t="s">
        <v>95</v>
      </c>
      <c r="B211" s="21" t="s">
        <v>19898</v>
      </c>
      <c r="C211" s="20" t="s">
        <v>870</v>
      </c>
      <c r="D211" s="20" t="s">
        <v>1</v>
      </c>
      <c r="E211" s="20" t="s">
        <v>78</v>
      </c>
      <c r="F211" s="20" t="s">
        <v>19893</v>
      </c>
      <c r="G211" s="20" t="s">
        <v>20086</v>
      </c>
      <c r="H211" s="20" t="s">
        <v>19895</v>
      </c>
      <c r="I211" s="19">
        <f t="shared" si="27"/>
        <v>39</v>
      </c>
      <c r="J211" s="20" t="s">
        <v>755</v>
      </c>
      <c r="K211" s="20" t="s">
        <v>2225</v>
      </c>
      <c r="L211" s="95" t="str">
        <f>IF(M211&lt;&gt;"",IF(NOT(ISNA(INDEX(cc!B:B,MATCH(M211,cc!A:A,0)))),INDEX(cc!B:B,MATCH(M211,cc!A:A,0)),"0"),"")</f>
        <v>Age (&lt;15,15+-uk, 2), Sex, and Results</v>
      </c>
      <c r="M211" s="97" t="s">
        <v>341</v>
      </c>
      <c r="N211" s="28" t="str">
        <f t="shared" si="28"/>
        <v/>
      </c>
      <c r="O211" s="19" t="str">
        <f t="shared" si="29"/>
        <v>HTS_TST (N, TA, STI Clinic/Age Aggregated/Sex/Result): HTS received results</v>
      </c>
      <c r="P211" s="19" t="str">
        <f t="shared" si="30"/>
        <v>HTS_TST (N, TA, STI Clinic/Age Aggregated/Sex/Result): HTS received results</v>
      </c>
      <c r="Q211" s="19" t="str">
        <f t="shared" si="31"/>
        <v>HTS_TST (N, TA, STI/Age Agg/Sex/Result)</v>
      </c>
      <c r="R211" s="19" t="str">
        <f t="shared" si="32"/>
        <v>HTS_TST_N_TA_STI_Age_Agg_Sex_Result</v>
      </c>
      <c r="S211" s="19" t="str">
        <f t="shared" si="33"/>
        <v>HTS_TST_N_TA_STI_Age_Agg_Sex_Result_</v>
      </c>
      <c r="T211" s="19" t="b">
        <f>NOT(ISNA(VLOOKUP(B211,dbcodes!A:B,2,FALSE)))</f>
        <v>1</v>
      </c>
      <c r="U211" s="19" t="str">
        <f>IF(ISNA(VLOOKUP(B211,dbcodes!A:B,2,FALSE)),des!#REF!,VLOOKUP(B211,dbcodes!A:B,2,FALSE))</f>
        <v>HTS_TST_N_TA_STI_Age_Agg_Sex_Result</v>
      </c>
      <c r="W211" s="107" t="str">
        <f>IF(ISNA(VLOOKUP(C211,descriptions!A:B,2,FALSE)),des!V360,IF(G211=" TARGET","Target ","")&amp;VLOOKUP(C211,descriptions!A:B,2,FALSE))</f>
        <v>Number of individuals who received HIV Testing Services (HTS) and received their test results</v>
      </c>
      <c r="X211" s="20" t="s">
        <v>4</v>
      </c>
      <c r="Y211" s="20" t="s">
        <v>831</v>
      </c>
      <c r="Z211" s="20" t="s">
        <v>836</v>
      </c>
      <c r="AA211" s="20" t="s">
        <v>102</v>
      </c>
      <c r="AB211" s="20" t="s">
        <v>755</v>
      </c>
      <c r="AC211" s="19" t="str">
        <f>IF(AB211&lt;&gt;"",IF(NOT(ISNA(INDEX(os!A:A,MATCH(AB211,os!B:B,0)))),INDEX(os!A:A,MATCH(AB211,os!B:B,0)),"0"),"")</f>
        <v/>
      </c>
      <c r="AD211" s="20" t="s">
        <v>830</v>
      </c>
      <c r="AH211" s="93" t="str">
        <f>IF(NOT(ISNA(VLOOKUP(B:B,ResultsTargets!A:A,1,0))),"TRUE","")</f>
        <v>TRUE</v>
      </c>
      <c r="AI211" s="19" t="str">
        <f>IF(ISNA(VLOOKUP(C211,dim_techarea!A:B,2,FALSE)),"",VLOOKUP(C211,dim_techarea!A:B,2,FALSE))</f>
        <v>HTS_TST</v>
      </c>
      <c r="AJ211" s="19" t="str">
        <f>IF(ISNA(VLOOKUP(AI211,dim_techarea!B:C,2,FALSE)),"",VLOOKUP(AI211,dim_techarea!B:C,2,FALSE))</f>
        <v>f5IPTM7mieH</v>
      </c>
      <c r="AK211" s="19" t="str">
        <f>IF(ISNA(VLOOKUP(TRIM(G211),dim_targetsresults!A:B,2,FALSE)),"",VLOOKUP(TRIM(G211),dim_targetsresults!A:C,2,FALSE))</f>
        <v>MER Results</v>
      </c>
      <c r="AL211" s="19" t="str">
        <f>IF(ISNA(VLOOKUP(AK211,dim_targetsresults!B:C,2,FALSE)),"",VLOOKUP(AK211,dim_targetsresults!B:C,2,FALSE))</f>
        <v>Jh0jDM5yQ2E</v>
      </c>
      <c r="AM211" s="19" t="str">
        <f>IF(ISNA(VLOOKUP(TRIM(D211),dim_numeratordenominator!A:B,2,FALSE)),"",VLOOKUP(TRIM(D211),dim_numeratordenominator!A:C,2,FALSE))</f>
        <v>Numerator</v>
      </c>
      <c r="AN211" s="19" t="str">
        <f>IF(ISNA(VLOOKUP(AM211,dim_numeratordenominator!B:C,2,FALSE)),"",VLOOKUP(AM211,dim_numeratordenominator!B:C,2,FALSE))</f>
        <v>Som9NRMQqV7</v>
      </c>
      <c r="AO211" s="19" t="str">
        <f>IF(ISNA(VLOOKUP(TRIM(E211),dim_supporttype!A:B,2,FALSE)),"",VLOOKUP(TRIM(E211),dim_supporttype!A:C,2,FALSE))</f>
        <v>TA</v>
      </c>
      <c r="AP211" s="19" t="str">
        <f>IF(ISNA(VLOOKUP(AO211,dim_supporttype!B:C,2,FALSE)),"",VLOOKUP(AO211,dim_supporttype!B:C,2,FALSE))</f>
        <v>cRAGKdWIDn4</v>
      </c>
      <c r="AQ211" s="19" t="str">
        <f>IF(ISNA(VLOOKUP(TRIM(F211),dim_disaggs!A:B,2,FALSE)),"No Disagg",VLOOKUP(TRIM(F211),dim_disaggs!A:B,2,FALSE))</f>
        <v>STI Clinic/Age Aggregated/Sex/Result</v>
      </c>
      <c r="AR211" s="19" t="str">
        <f>IF(ISNA(VLOOKUP(AQ211,dim_disaggs!B:C,2,FALSE)),"",VLOOKUP(AQ211,dim_disaggs!B:C,2,FALSE))</f>
        <v>C6LlPnDbDlH</v>
      </c>
      <c r="AS211" s="72" t="s">
        <v>21126</v>
      </c>
      <c r="AT211" s="66" t="s">
        <v>20097</v>
      </c>
      <c r="AU211" s="72" t="s">
        <v>21138</v>
      </c>
      <c r="AV211" s="73" t="s">
        <v>21156</v>
      </c>
      <c r="AW211" s="65" t="s">
        <v>25661</v>
      </c>
      <c r="AX211" s="66" t="s">
        <v>25426</v>
      </c>
      <c r="BA211" s="105" t="str">
        <f t="shared" si="34"/>
        <v/>
      </c>
      <c r="BB211" s="20" t="str">
        <f t="shared" si="35"/>
        <v/>
      </c>
    </row>
    <row r="212" spans="1:68" x14ac:dyDescent="0.2">
      <c r="A212" s="22" t="s">
        <v>95</v>
      </c>
      <c r="B212" s="21" t="s">
        <v>20239</v>
      </c>
      <c r="C212" s="20" t="s">
        <v>870</v>
      </c>
      <c r="D212" s="20" t="s">
        <v>1</v>
      </c>
      <c r="E212" s="20" t="s">
        <v>77</v>
      </c>
      <c r="F212" s="20" t="s">
        <v>19894</v>
      </c>
      <c r="G212" s="20" t="s">
        <v>20086</v>
      </c>
      <c r="H212" s="20" t="s">
        <v>19896</v>
      </c>
      <c r="I212" s="19">
        <f t="shared" si="27"/>
        <v>36</v>
      </c>
      <c r="J212" s="20" t="s">
        <v>755</v>
      </c>
      <c r="K212" s="20" t="s">
        <v>2225</v>
      </c>
      <c r="L212" s="95" t="str">
        <f>IF(M212&lt;&gt;"",IF(NOT(ISNA(INDEX(cc!B:B,MATCH(M212,cc!A:A,0)))),INDEX(cc!B:B,MATCH(M212,cc!A:A,0)),"0"),"")</f>
        <v>Age (&lt;1-50+-uk, 12), Sex and Test Results</v>
      </c>
      <c r="M212" s="97" t="s">
        <v>20629</v>
      </c>
      <c r="N212" s="28" t="str">
        <f t="shared" si="28"/>
        <v/>
      </c>
      <c r="O212" s="19" t="str">
        <f t="shared" si="29"/>
        <v>HTS_TST (N, DSD, STI Clinic/Age/Sex/Result): HTS received results</v>
      </c>
      <c r="P212" s="19" t="str">
        <f t="shared" si="30"/>
        <v>HTS_TST (N, DSD, STI Clinic/Age/Sex/Result): HTS received results</v>
      </c>
      <c r="Q212" s="19" t="str">
        <f t="shared" si="31"/>
        <v>HTS_TST (N, DSD, STI/Age/Sex/Result)</v>
      </c>
      <c r="R212" s="19" t="str">
        <f t="shared" si="32"/>
        <v>HTS_TST_N_DSD_STI_Age_Sex_Result</v>
      </c>
      <c r="S212" s="19" t="str">
        <f t="shared" si="33"/>
        <v>HTS_TST_N_DSD_STI_Age_Sex_Result_</v>
      </c>
      <c r="T212" s="19" t="b">
        <f>NOT(ISNA(VLOOKUP(B212,dbcodes!A:B,2,FALSE)))</f>
        <v>1</v>
      </c>
      <c r="U212" s="19" t="str">
        <f>IF(ISNA(VLOOKUP(B212,dbcodes!A:B,2,FALSE)),des!#REF!,VLOOKUP(B212,dbcodes!A:B,2,FALSE))</f>
        <v>HTS_TST_N_DSD_STI_Age_Sex_Result</v>
      </c>
      <c r="W212" s="107" t="str">
        <f>IF(ISNA(VLOOKUP(C212,descriptions!A:B,2,FALSE)),des!V362,IF(G212=" TARGET","Target ","")&amp;VLOOKUP(C212,descriptions!A:B,2,FALSE))</f>
        <v>Number of individuals who received HIV Testing Services (HTS) and received their test results</v>
      </c>
      <c r="X212" s="20" t="s">
        <v>4</v>
      </c>
      <c r="Y212" s="20" t="s">
        <v>831</v>
      </c>
      <c r="Z212" s="20" t="s">
        <v>836</v>
      </c>
      <c r="AA212" s="20" t="s">
        <v>102</v>
      </c>
      <c r="AB212" s="20" t="s">
        <v>755</v>
      </c>
      <c r="AC212" s="19" t="str">
        <f>IF(AB212&lt;&gt;"",IF(NOT(ISNA(INDEX(os!A:A,MATCH(AB212,os!B:B,0)))),INDEX(os!A:A,MATCH(AB212,os!B:B,0)),"0"),"")</f>
        <v/>
      </c>
      <c r="AD212" s="20" t="s">
        <v>830</v>
      </c>
      <c r="AH212" s="93" t="str">
        <f>IF(NOT(ISNA(VLOOKUP(B:B,ResultsTargets!A:A,1,0))),"TRUE","")</f>
        <v>TRUE</v>
      </c>
      <c r="AI212" s="19" t="str">
        <f>IF(ISNA(VLOOKUP(C212,dim_techarea!A:B,2,FALSE)),"",VLOOKUP(C212,dim_techarea!A:B,2,FALSE))</f>
        <v>HTS_TST</v>
      </c>
      <c r="AJ212" s="19" t="str">
        <f>IF(ISNA(VLOOKUP(AI212,dim_techarea!B:C,2,FALSE)),"",VLOOKUP(AI212,dim_techarea!B:C,2,FALSE))</f>
        <v>f5IPTM7mieH</v>
      </c>
      <c r="AK212" s="19" t="str">
        <f>IF(ISNA(VLOOKUP(TRIM(G212),dim_targetsresults!A:B,2,FALSE)),"",VLOOKUP(TRIM(G212),dim_targetsresults!A:C,2,FALSE))</f>
        <v>MER Results</v>
      </c>
      <c r="AL212" s="19" t="str">
        <f>IF(ISNA(VLOOKUP(AK212,dim_targetsresults!B:C,2,FALSE)),"",VLOOKUP(AK212,dim_targetsresults!B:C,2,FALSE))</f>
        <v>Jh0jDM5yQ2E</v>
      </c>
      <c r="AM212" s="19" t="str">
        <f>IF(ISNA(VLOOKUP(TRIM(D212),dim_numeratordenominator!A:B,2,FALSE)),"",VLOOKUP(TRIM(D212),dim_numeratordenominator!A:C,2,FALSE))</f>
        <v>Numerator</v>
      </c>
      <c r="AN212" s="19" t="str">
        <f>IF(ISNA(VLOOKUP(AM212,dim_numeratordenominator!B:C,2,FALSE)),"",VLOOKUP(AM212,dim_numeratordenominator!B:C,2,FALSE))</f>
        <v>Som9NRMQqV7</v>
      </c>
      <c r="AO212" s="19" t="str">
        <f>IF(ISNA(VLOOKUP(TRIM(E212),dim_supporttype!A:B,2,FALSE)),"",VLOOKUP(TRIM(E212),dim_supporttype!A:C,2,FALSE))</f>
        <v>DSD</v>
      </c>
      <c r="AP212" s="19" t="str">
        <f>IF(ISNA(VLOOKUP(AO212,dim_supporttype!B:C,2,FALSE)),"",VLOOKUP(AO212,dim_supporttype!B:C,2,FALSE))</f>
        <v>iM13vdNLWKb</v>
      </c>
      <c r="AQ212" s="19" t="str">
        <f>IF(ISNA(VLOOKUP(TRIM(F212),dim_disaggs!A:B,2,FALSE)),"No Disagg",VLOOKUP(TRIM(F212),dim_disaggs!A:B,2,FALSE))</f>
        <v>STI Clinic/Age/Sex/Result</v>
      </c>
      <c r="AR212" s="19" t="str">
        <f>IF(ISNA(VLOOKUP(AQ212,dim_disaggs!B:C,2,FALSE)),"",VLOOKUP(AQ212,dim_disaggs!B:C,2,FALSE))</f>
        <v>kkfFCChSw4k</v>
      </c>
      <c r="AS212" s="72" t="s">
        <v>21126</v>
      </c>
      <c r="AT212" s="66" t="s">
        <v>20097</v>
      </c>
      <c r="AU212" s="72" t="s">
        <v>21138</v>
      </c>
      <c r="AV212" s="73" t="s">
        <v>21156</v>
      </c>
      <c r="AW212" s="65" t="s">
        <v>25661</v>
      </c>
      <c r="AX212" s="66" t="s">
        <v>25426</v>
      </c>
      <c r="BA212" s="105" t="str">
        <f t="shared" si="34"/>
        <v/>
      </c>
      <c r="BB212" s="20" t="str">
        <f t="shared" si="35"/>
        <v/>
      </c>
    </row>
    <row r="213" spans="1:68" x14ac:dyDescent="0.2">
      <c r="A213" s="22" t="s">
        <v>95</v>
      </c>
      <c r="B213" s="21" t="s">
        <v>20240</v>
      </c>
      <c r="C213" s="20" t="s">
        <v>870</v>
      </c>
      <c r="D213" s="20" t="s">
        <v>1</v>
      </c>
      <c r="E213" s="20" t="s">
        <v>78</v>
      </c>
      <c r="F213" s="20" t="s">
        <v>19894</v>
      </c>
      <c r="G213" s="20" t="s">
        <v>20086</v>
      </c>
      <c r="H213" s="20" t="s">
        <v>19896</v>
      </c>
      <c r="I213" s="19">
        <f t="shared" si="27"/>
        <v>35</v>
      </c>
      <c r="J213" s="20" t="s">
        <v>755</v>
      </c>
      <c r="K213" s="20" t="s">
        <v>2225</v>
      </c>
      <c r="L213" s="95" t="str">
        <f>IF(M213&lt;&gt;"",IF(NOT(ISNA(INDEX(cc!B:B,MATCH(M213,cc!A:A,0)))),INDEX(cc!B:B,MATCH(M213,cc!A:A,0)),"0"),"")</f>
        <v>Age (&lt;1-50+-uk, 12), Sex and Test Results</v>
      </c>
      <c r="M213" s="97" t="s">
        <v>20629</v>
      </c>
      <c r="N213" s="28" t="str">
        <f t="shared" si="28"/>
        <v/>
      </c>
      <c r="O213" s="19" t="str">
        <f t="shared" si="29"/>
        <v>HTS_TST (N, TA, STI Clinic/Age/Sex/Result): HTS received results</v>
      </c>
      <c r="P213" s="19" t="str">
        <f t="shared" si="30"/>
        <v>HTS_TST (N, TA, STI Clinic/Age/Sex/Result): HTS received results</v>
      </c>
      <c r="Q213" s="19" t="str">
        <f t="shared" si="31"/>
        <v>HTS_TST (N, TA, STI/Age/Sex/Result)</v>
      </c>
      <c r="R213" s="19" t="str">
        <f t="shared" si="32"/>
        <v>HTS_TST_N_TA_STI_Age_Sex_Result</v>
      </c>
      <c r="S213" s="19" t="str">
        <f t="shared" si="33"/>
        <v>HTS_TST_N_TA_STI_Age_Sex_Result_</v>
      </c>
      <c r="T213" s="19" t="b">
        <f>NOT(ISNA(VLOOKUP(B213,dbcodes!A:B,2,FALSE)))</f>
        <v>1</v>
      </c>
      <c r="U213" s="19" t="str">
        <f>IF(ISNA(VLOOKUP(B213,dbcodes!A:B,2,FALSE)),des!#REF!,VLOOKUP(B213,dbcodes!A:B,2,FALSE))</f>
        <v>HTS_TST_N_TA_STI_Age_Sex_Result</v>
      </c>
      <c r="W213" s="107" t="str">
        <f>IF(ISNA(VLOOKUP(C213,descriptions!A:B,2,FALSE)),des!V363,IF(G213=" TARGET","Target ","")&amp;VLOOKUP(C213,descriptions!A:B,2,FALSE))</f>
        <v>Number of individuals who received HIV Testing Services (HTS) and received their test results</v>
      </c>
      <c r="X213" s="20" t="s">
        <v>4</v>
      </c>
      <c r="Y213" s="20" t="s">
        <v>831</v>
      </c>
      <c r="Z213" s="20" t="s">
        <v>836</v>
      </c>
      <c r="AA213" s="20" t="s">
        <v>102</v>
      </c>
      <c r="AB213" s="20" t="s">
        <v>755</v>
      </c>
      <c r="AC213" s="19" t="str">
        <f>IF(AB213&lt;&gt;"",IF(NOT(ISNA(INDEX(os!A:A,MATCH(AB213,os!B:B,0)))),INDEX(os!A:A,MATCH(AB213,os!B:B,0)),"0"),"")</f>
        <v/>
      </c>
      <c r="AD213" s="20" t="s">
        <v>830</v>
      </c>
      <c r="AH213" s="93" t="str">
        <f>IF(NOT(ISNA(VLOOKUP(B:B,ResultsTargets!A:A,1,0))),"TRUE","")</f>
        <v>TRUE</v>
      </c>
      <c r="AI213" s="19" t="str">
        <f>IF(ISNA(VLOOKUP(C213,dim_techarea!A:B,2,FALSE)),"",VLOOKUP(C213,dim_techarea!A:B,2,FALSE))</f>
        <v>HTS_TST</v>
      </c>
      <c r="AJ213" s="19" t="str">
        <f>IF(ISNA(VLOOKUP(AI213,dim_techarea!B:C,2,FALSE)),"",VLOOKUP(AI213,dim_techarea!B:C,2,FALSE))</f>
        <v>f5IPTM7mieH</v>
      </c>
      <c r="AK213" s="19" t="str">
        <f>IF(ISNA(VLOOKUP(TRIM(G213),dim_targetsresults!A:B,2,FALSE)),"",VLOOKUP(TRIM(G213),dim_targetsresults!A:C,2,FALSE))</f>
        <v>MER Results</v>
      </c>
      <c r="AL213" s="19" t="str">
        <f>IF(ISNA(VLOOKUP(AK213,dim_targetsresults!B:C,2,FALSE)),"",VLOOKUP(AK213,dim_targetsresults!B:C,2,FALSE))</f>
        <v>Jh0jDM5yQ2E</v>
      </c>
      <c r="AM213" s="19" t="str">
        <f>IF(ISNA(VLOOKUP(TRIM(D213),dim_numeratordenominator!A:B,2,FALSE)),"",VLOOKUP(TRIM(D213),dim_numeratordenominator!A:C,2,FALSE))</f>
        <v>Numerator</v>
      </c>
      <c r="AN213" s="19" t="str">
        <f>IF(ISNA(VLOOKUP(AM213,dim_numeratordenominator!B:C,2,FALSE)),"",VLOOKUP(AM213,dim_numeratordenominator!B:C,2,FALSE))</f>
        <v>Som9NRMQqV7</v>
      </c>
      <c r="AO213" s="19" t="str">
        <f>IF(ISNA(VLOOKUP(TRIM(E213),dim_supporttype!A:B,2,FALSE)),"",VLOOKUP(TRIM(E213),dim_supporttype!A:C,2,FALSE))</f>
        <v>TA</v>
      </c>
      <c r="AP213" s="19" t="str">
        <f>IF(ISNA(VLOOKUP(AO213,dim_supporttype!B:C,2,FALSE)),"",VLOOKUP(AO213,dim_supporttype!B:C,2,FALSE))</f>
        <v>cRAGKdWIDn4</v>
      </c>
      <c r="AQ213" s="19" t="str">
        <f>IF(ISNA(VLOOKUP(TRIM(F213),dim_disaggs!A:B,2,FALSE)),"No Disagg",VLOOKUP(TRIM(F213),dim_disaggs!A:B,2,FALSE))</f>
        <v>STI Clinic/Age/Sex/Result</v>
      </c>
      <c r="AR213" s="19" t="str">
        <f>IF(ISNA(VLOOKUP(AQ213,dim_disaggs!B:C,2,FALSE)),"",VLOOKUP(AQ213,dim_disaggs!B:C,2,FALSE))</f>
        <v>kkfFCChSw4k</v>
      </c>
      <c r="AS213" s="72" t="s">
        <v>21126</v>
      </c>
      <c r="AT213" s="66" t="s">
        <v>20097</v>
      </c>
      <c r="AU213" s="72" t="s">
        <v>21138</v>
      </c>
      <c r="AV213" s="73" t="s">
        <v>21156</v>
      </c>
      <c r="AW213" s="65" t="s">
        <v>25661</v>
      </c>
      <c r="AX213" s="66" t="s">
        <v>25426</v>
      </c>
      <c r="BA213" s="105" t="str">
        <f t="shared" si="34"/>
        <v/>
      </c>
      <c r="BB213" s="20" t="str">
        <f t="shared" si="35"/>
        <v/>
      </c>
    </row>
    <row r="214" spans="1:68" x14ac:dyDescent="0.2">
      <c r="A214" s="20" t="s">
        <v>95</v>
      </c>
      <c r="B214" s="20" t="s">
        <v>401</v>
      </c>
      <c r="C214" s="20" t="s">
        <v>870</v>
      </c>
      <c r="D214" s="20" t="s">
        <v>1</v>
      </c>
      <c r="E214" s="20" t="s">
        <v>77</v>
      </c>
      <c r="F214" s="20" t="s">
        <v>18670</v>
      </c>
      <c r="G214" s="20" t="s">
        <v>20086</v>
      </c>
      <c r="H214" s="20" t="s">
        <v>18677</v>
      </c>
      <c r="I214" s="19">
        <f t="shared" si="27"/>
        <v>40</v>
      </c>
      <c r="J214" s="20" t="s">
        <v>755</v>
      </c>
      <c r="K214" s="20" t="s">
        <v>2225</v>
      </c>
      <c r="L214" s="95" t="str">
        <f>IF(M214&lt;&gt;"",IF(NOT(ISNA(INDEX(cc!B:B,MATCH(M214,cc!A:A,0)))),INDEX(cc!B:B,MATCH(M214,cc!A:A,0)),"0"),"")</f>
        <v>Age (&lt;15,15+-uk, 2), Sex, and Results</v>
      </c>
      <c r="M214" s="97" t="s">
        <v>341</v>
      </c>
      <c r="N214" s="28" t="str">
        <f t="shared" si="28"/>
        <v/>
      </c>
      <c r="O214" s="19" t="str">
        <f t="shared" si="29"/>
        <v>HTS_TST (N, DSD, VCT/Age Aggregated/Sex/Result): HTS received results</v>
      </c>
      <c r="P214" s="19" t="str">
        <f t="shared" si="30"/>
        <v>HTS_TST (N, DSD, VCT/Age Aggregated/Sex/Result): HTS received results</v>
      </c>
      <c r="Q214" s="19" t="str">
        <f t="shared" si="31"/>
        <v>HTS_TST (N, DSD, VCT/Age Agg/Sex/Result)</v>
      </c>
      <c r="R214" s="19" t="str">
        <f t="shared" si="32"/>
        <v>HTS_TST_N_DSD_VCT_Age_Agg_Sex_Result</v>
      </c>
      <c r="S214" s="19" t="str">
        <f t="shared" si="33"/>
        <v>HTS_TST_N_DSD_VCT_Age_Agg_Sex_Result_</v>
      </c>
      <c r="T214" s="19" t="b">
        <f>NOT(ISNA(VLOOKUP(B214,dbcodes!A:B,2,FALSE)))</f>
        <v>1</v>
      </c>
      <c r="U214" s="19" t="str">
        <f>IF(ISNA(VLOOKUP(B214,dbcodes!A:B,2,FALSE)),des!#REF!,VLOOKUP(B214,dbcodes!A:B,2,FALSE))</f>
        <v>HTC_TST_N_DSD_VCT_Agg_Age_Sex_Result</v>
      </c>
      <c r="W214" s="107" t="str">
        <f>IF(ISNA(VLOOKUP(C214,descriptions!A:B,2,FALSE)),des!V373,IF(G214=" TARGET","Target ","")&amp;VLOOKUP(C214,descriptions!A:B,2,FALSE))</f>
        <v>Number of individuals who received HIV Testing Services (HTS) and received their test results</v>
      </c>
      <c r="X214" s="20" t="s">
        <v>4</v>
      </c>
      <c r="Y214" s="20" t="s">
        <v>831</v>
      </c>
      <c r="Z214" s="20" t="s">
        <v>836</v>
      </c>
      <c r="AA214" s="20" t="s">
        <v>102</v>
      </c>
      <c r="AB214" s="20" t="s">
        <v>755</v>
      </c>
      <c r="AC214" s="19" t="str">
        <f>IF(AB214&lt;&gt;"",IF(NOT(ISNA(INDEX(os!A:A,MATCH(AB214,os!B:B,0)))),INDEX(os!A:A,MATCH(AB214,os!B:B,0)),"0"),"")</f>
        <v/>
      </c>
      <c r="AD214" s="20" t="s">
        <v>830</v>
      </c>
      <c r="AH214" s="93" t="str">
        <f>IF(NOT(ISNA(VLOOKUP(B:B,ResultsTargets!A:A,1,0))),"TRUE","")</f>
        <v>TRUE</v>
      </c>
      <c r="AI214" s="19" t="str">
        <f>IF(ISNA(VLOOKUP(C214,dim_techarea!A:B,2,FALSE)),"",VLOOKUP(C214,dim_techarea!A:B,2,FALSE))</f>
        <v>HTS_TST</v>
      </c>
      <c r="AJ214" s="19" t="str">
        <f>IF(ISNA(VLOOKUP(AI214,dim_techarea!B:C,2,FALSE)),"",VLOOKUP(AI214,dim_techarea!B:C,2,FALSE))</f>
        <v>f5IPTM7mieH</v>
      </c>
      <c r="AK214" s="19" t="str">
        <f>IF(ISNA(VLOOKUP(TRIM(G214),dim_targetsresults!A:B,2,FALSE)),"",VLOOKUP(TRIM(G214),dim_targetsresults!A:C,2,FALSE))</f>
        <v>MER Results</v>
      </c>
      <c r="AL214" s="19" t="str">
        <f>IF(ISNA(VLOOKUP(AK214,dim_targetsresults!B:C,2,FALSE)),"",VLOOKUP(AK214,dim_targetsresults!B:C,2,FALSE))</f>
        <v>Jh0jDM5yQ2E</v>
      </c>
      <c r="AM214" s="19" t="str">
        <f>IF(ISNA(VLOOKUP(TRIM(D214),dim_numeratordenominator!A:B,2,FALSE)),"",VLOOKUP(TRIM(D214),dim_numeratordenominator!A:C,2,FALSE))</f>
        <v>Numerator</v>
      </c>
      <c r="AN214" s="19" t="str">
        <f>IF(ISNA(VLOOKUP(AM214,dim_numeratordenominator!B:C,2,FALSE)),"",VLOOKUP(AM214,dim_numeratordenominator!B:C,2,FALSE))</f>
        <v>Som9NRMQqV7</v>
      </c>
      <c r="AO214" s="19" t="str">
        <f>IF(ISNA(VLOOKUP(TRIM(E214),dim_supporttype!A:B,2,FALSE)),"",VLOOKUP(TRIM(E214),dim_supporttype!A:C,2,FALSE))</f>
        <v>DSD</v>
      </c>
      <c r="AP214" s="19" t="str">
        <f>IF(ISNA(VLOOKUP(AO214,dim_supporttype!B:C,2,FALSE)),"",VLOOKUP(AO214,dim_supporttype!B:C,2,FALSE))</f>
        <v>iM13vdNLWKb</v>
      </c>
      <c r="AQ214" s="19" t="str">
        <f>IF(ISNA(VLOOKUP(TRIM(F214),dim_disaggs!A:B,2,FALSE)),"No Disagg",VLOOKUP(TRIM(F214),dim_disaggs!A:B,2,FALSE))</f>
        <v>VCT/Age Aggregated/Sex/Result</v>
      </c>
      <c r="AR214" s="19" t="str">
        <f>IF(ISNA(VLOOKUP(AQ214,dim_disaggs!B:C,2,FALSE)),"",VLOOKUP(AQ214,dim_disaggs!B:C,2,FALSE))</f>
        <v>aokNmgLW3pB</v>
      </c>
      <c r="AS214" s="72" t="s">
        <v>21123</v>
      </c>
      <c r="AT214" s="66" t="s">
        <v>19784</v>
      </c>
      <c r="AU214" s="72" t="s">
        <v>21141</v>
      </c>
      <c r="AV214" s="73" t="s">
        <v>21159</v>
      </c>
      <c r="AW214" s="65" t="s">
        <v>25662</v>
      </c>
      <c r="AX214" s="66" t="s">
        <v>25428</v>
      </c>
      <c r="BA214" s="105" t="str">
        <f t="shared" si="34"/>
        <v/>
      </c>
      <c r="BB214" s="20" t="str">
        <f t="shared" si="35"/>
        <v/>
      </c>
    </row>
    <row r="215" spans="1:68" x14ac:dyDescent="0.2">
      <c r="A215" s="20" t="s">
        <v>95</v>
      </c>
      <c r="B215" s="20" t="s">
        <v>402</v>
      </c>
      <c r="C215" s="20" t="s">
        <v>870</v>
      </c>
      <c r="D215" s="20" t="s">
        <v>1</v>
      </c>
      <c r="E215" s="20" t="s">
        <v>78</v>
      </c>
      <c r="F215" s="20" t="s">
        <v>18670</v>
      </c>
      <c r="G215" s="20" t="s">
        <v>20086</v>
      </c>
      <c r="H215" s="20" t="s">
        <v>18677</v>
      </c>
      <c r="I215" s="19">
        <f t="shared" si="27"/>
        <v>39</v>
      </c>
      <c r="J215" s="20" t="s">
        <v>755</v>
      </c>
      <c r="K215" s="20" t="s">
        <v>2225</v>
      </c>
      <c r="L215" s="95" t="str">
        <f>IF(M215&lt;&gt;"",IF(NOT(ISNA(INDEX(cc!B:B,MATCH(M215,cc!A:A,0)))),INDEX(cc!B:B,MATCH(M215,cc!A:A,0)),"0"),"")</f>
        <v>Age (&lt;15,15+-uk, 2), Sex, and Results</v>
      </c>
      <c r="M215" s="97" t="s">
        <v>341</v>
      </c>
      <c r="N215" s="28" t="str">
        <f t="shared" si="28"/>
        <v/>
      </c>
      <c r="O215" s="19" t="str">
        <f t="shared" si="29"/>
        <v>HTS_TST (N, TA, VCT/Age Aggregated/Sex/Result): HTS received results</v>
      </c>
      <c r="P215" s="19" t="str">
        <f t="shared" si="30"/>
        <v>HTS_TST (N, TA, VCT/Age Aggregated/Sex/Result): HTS received results</v>
      </c>
      <c r="Q215" s="19" t="str">
        <f t="shared" si="31"/>
        <v>HTS_TST (N, TA, VCT/Age Agg/Sex/Result)</v>
      </c>
      <c r="R215" s="19" t="str">
        <f t="shared" si="32"/>
        <v>HTS_TST_N_TA_VCT_Age_Agg_Sex_Result</v>
      </c>
      <c r="S215" s="19" t="str">
        <f t="shared" si="33"/>
        <v>HTS_TST_N_TA_VCT_Age_Agg_Sex_Result_</v>
      </c>
      <c r="T215" s="19" t="b">
        <f>NOT(ISNA(VLOOKUP(B215,dbcodes!A:B,2,FALSE)))</f>
        <v>1</v>
      </c>
      <c r="U215" s="19" t="str">
        <f>IF(ISNA(VLOOKUP(B215,dbcodes!A:B,2,FALSE)),des!#REF!,VLOOKUP(B215,dbcodes!A:B,2,FALSE))</f>
        <v>HTC_TST_N_TA_VCT_Agg_Age_Sex_Result</v>
      </c>
      <c r="W215" s="107" t="str">
        <f>IF(ISNA(VLOOKUP(C215,descriptions!A:B,2,FALSE)),des!V374,IF(G215=" TARGET","Target ","")&amp;VLOOKUP(C215,descriptions!A:B,2,FALSE))</f>
        <v>Number of individuals who received HIV Testing Services (HTS) and received their test results</v>
      </c>
      <c r="X215" s="20" t="s">
        <v>4</v>
      </c>
      <c r="Y215" s="20" t="s">
        <v>831</v>
      </c>
      <c r="Z215" s="20" t="s">
        <v>836</v>
      </c>
      <c r="AA215" s="20" t="s">
        <v>102</v>
      </c>
      <c r="AB215" s="20" t="s">
        <v>755</v>
      </c>
      <c r="AC215" s="19" t="str">
        <f>IF(AB215&lt;&gt;"",IF(NOT(ISNA(INDEX(os!A:A,MATCH(AB215,os!B:B,0)))),INDEX(os!A:A,MATCH(AB215,os!B:B,0)),"0"),"")</f>
        <v/>
      </c>
      <c r="AD215" s="20" t="s">
        <v>830</v>
      </c>
      <c r="AH215" s="93" t="str">
        <f>IF(NOT(ISNA(VLOOKUP(B:B,ResultsTargets!A:A,1,0))),"TRUE","")</f>
        <v>TRUE</v>
      </c>
      <c r="AI215" s="19" t="str">
        <f>IF(ISNA(VLOOKUP(C215,dim_techarea!A:B,2,FALSE)),"",VLOOKUP(C215,dim_techarea!A:B,2,FALSE))</f>
        <v>HTS_TST</v>
      </c>
      <c r="AJ215" s="19" t="str">
        <f>IF(ISNA(VLOOKUP(AI215,dim_techarea!B:C,2,FALSE)),"",VLOOKUP(AI215,dim_techarea!B:C,2,FALSE))</f>
        <v>f5IPTM7mieH</v>
      </c>
      <c r="AK215" s="19" t="str">
        <f>IF(ISNA(VLOOKUP(TRIM(G215),dim_targetsresults!A:B,2,FALSE)),"",VLOOKUP(TRIM(G215),dim_targetsresults!A:C,2,FALSE))</f>
        <v>MER Results</v>
      </c>
      <c r="AL215" s="19" t="str">
        <f>IF(ISNA(VLOOKUP(AK215,dim_targetsresults!B:C,2,FALSE)),"",VLOOKUP(AK215,dim_targetsresults!B:C,2,FALSE))</f>
        <v>Jh0jDM5yQ2E</v>
      </c>
      <c r="AM215" s="19" t="str">
        <f>IF(ISNA(VLOOKUP(TRIM(D215),dim_numeratordenominator!A:B,2,FALSE)),"",VLOOKUP(TRIM(D215),dim_numeratordenominator!A:C,2,FALSE))</f>
        <v>Numerator</v>
      </c>
      <c r="AN215" s="19" t="str">
        <f>IF(ISNA(VLOOKUP(AM215,dim_numeratordenominator!B:C,2,FALSE)),"",VLOOKUP(AM215,dim_numeratordenominator!B:C,2,FALSE))</f>
        <v>Som9NRMQqV7</v>
      </c>
      <c r="AO215" s="19" t="str">
        <f>IF(ISNA(VLOOKUP(TRIM(E215),dim_supporttype!A:B,2,FALSE)),"",VLOOKUP(TRIM(E215),dim_supporttype!A:C,2,FALSE))</f>
        <v>TA</v>
      </c>
      <c r="AP215" s="19" t="str">
        <f>IF(ISNA(VLOOKUP(AO215,dim_supporttype!B:C,2,FALSE)),"",VLOOKUP(AO215,dim_supporttype!B:C,2,FALSE))</f>
        <v>cRAGKdWIDn4</v>
      </c>
      <c r="AQ215" s="19" t="str">
        <f>IF(ISNA(VLOOKUP(TRIM(F215),dim_disaggs!A:B,2,FALSE)),"No Disagg",VLOOKUP(TRIM(F215),dim_disaggs!A:B,2,FALSE))</f>
        <v>VCT/Age Aggregated/Sex/Result</v>
      </c>
      <c r="AR215" s="19" t="str">
        <f>IF(ISNA(VLOOKUP(AQ215,dim_disaggs!B:C,2,FALSE)),"",VLOOKUP(AQ215,dim_disaggs!B:C,2,FALSE))</f>
        <v>aokNmgLW3pB</v>
      </c>
      <c r="AS215" s="72" t="s">
        <v>21123</v>
      </c>
      <c r="AT215" s="66" t="s">
        <v>19784</v>
      </c>
      <c r="AU215" s="72" t="s">
        <v>21141</v>
      </c>
      <c r="AV215" s="73" t="s">
        <v>21159</v>
      </c>
      <c r="AW215" s="65" t="s">
        <v>25662</v>
      </c>
      <c r="AX215" s="66" t="s">
        <v>25428</v>
      </c>
      <c r="BA215" s="105" t="str">
        <f t="shared" si="34"/>
        <v/>
      </c>
      <c r="BB215" s="20" t="str">
        <f t="shared" si="35"/>
        <v/>
      </c>
    </row>
    <row r="216" spans="1:68" x14ac:dyDescent="0.2">
      <c r="A216" s="22" t="s">
        <v>95</v>
      </c>
      <c r="B216" s="21" t="s">
        <v>20243</v>
      </c>
      <c r="C216" s="20" t="s">
        <v>870</v>
      </c>
      <c r="D216" s="20" t="s">
        <v>1</v>
      </c>
      <c r="E216" s="20" t="s">
        <v>77</v>
      </c>
      <c r="F216" s="20" t="s">
        <v>20373</v>
      </c>
      <c r="G216" s="20" t="s">
        <v>20086</v>
      </c>
      <c r="H216" s="20" t="s">
        <v>20373</v>
      </c>
      <c r="I216" s="19">
        <f t="shared" si="27"/>
        <v>36</v>
      </c>
      <c r="J216" s="20" t="s">
        <v>755</v>
      </c>
      <c r="K216" s="20" t="s">
        <v>2225</v>
      </c>
      <c r="L216" s="95" t="str">
        <f>IF(M216&lt;&gt;"",IF(NOT(ISNA(INDEX(cc!B:B,MATCH(M216,cc!A:A,0)))),INDEX(cc!B:B,MATCH(M216,cc!A:A,0)),"0"),"")</f>
        <v>Age (&lt;1-50+-uk, 12), Sex and Test Results</v>
      </c>
      <c r="M216" s="97" t="s">
        <v>20629</v>
      </c>
      <c r="N216" s="28" t="str">
        <f t="shared" si="28"/>
        <v/>
      </c>
      <c r="O216" s="19" t="str">
        <f t="shared" si="29"/>
        <v>HTS_TST (N, DSD, VCT/Age/Sex/Result): HTS received results</v>
      </c>
      <c r="P216" s="19" t="str">
        <f t="shared" si="30"/>
        <v>HTS_TST (N, DSD, VCT/Age/Sex/Result): HTS received results</v>
      </c>
      <c r="Q216" s="19" t="str">
        <f t="shared" si="31"/>
        <v>HTS_TST (N, DSD, VCT/Age/Sex/Result)</v>
      </c>
      <c r="R216" s="19" t="str">
        <f t="shared" si="32"/>
        <v>HTS_TST_N_DSD_VCT_Age_Sex_Result</v>
      </c>
      <c r="S216" s="19" t="str">
        <f t="shared" si="33"/>
        <v>HTS_TST_N_DSD_VCT_Age_Sex_Result_</v>
      </c>
      <c r="T216" s="19" t="b">
        <f>NOT(ISNA(VLOOKUP(B216,dbcodes!A:B,2,FALSE)))</f>
        <v>1</v>
      </c>
      <c r="U216" s="19" t="str">
        <f>IF(ISNA(VLOOKUP(B216,dbcodes!A:B,2,FALSE)),des!#REF!,VLOOKUP(B216,dbcodes!A:B,2,FALSE))</f>
        <v>HTS_TST_N_DSD_VCT_Age_Sex_Result</v>
      </c>
      <c r="W216" s="107" t="str">
        <f>IF(ISNA(VLOOKUP(C216,descriptions!A:B,2,FALSE)),des!V376,IF(G216=" TARGET","Target ","")&amp;VLOOKUP(C216,descriptions!A:B,2,FALSE))</f>
        <v>Number of individuals who received HIV Testing Services (HTS) and received their test results</v>
      </c>
      <c r="X216" s="20" t="s">
        <v>4</v>
      </c>
      <c r="Y216" s="20" t="s">
        <v>831</v>
      </c>
      <c r="Z216" s="20" t="s">
        <v>836</v>
      </c>
      <c r="AA216" s="20" t="s">
        <v>102</v>
      </c>
      <c r="AB216" s="20" t="s">
        <v>755</v>
      </c>
      <c r="AC216" s="19" t="str">
        <f>IF(AB216&lt;&gt;"",IF(NOT(ISNA(INDEX(os!A:A,MATCH(AB216,os!B:B,0)))),INDEX(os!A:A,MATCH(AB216,os!B:B,0)),"0"),"")</f>
        <v/>
      </c>
      <c r="AD216" s="20" t="s">
        <v>830</v>
      </c>
      <c r="AH216" s="93" t="str">
        <f>IF(NOT(ISNA(VLOOKUP(B:B,ResultsTargets!A:A,1,0))),"TRUE","")</f>
        <v>TRUE</v>
      </c>
      <c r="AI216" s="19" t="str">
        <f>IF(ISNA(VLOOKUP(C216,dim_techarea!A:B,2,FALSE)),"",VLOOKUP(C216,dim_techarea!A:B,2,FALSE))</f>
        <v>HTS_TST</v>
      </c>
      <c r="AJ216" s="19" t="str">
        <f>IF(ISNA(VLOOKUP(AI216,dim_techarea!B:C,2,FALSE)),"",VLOOKUP(AI216,dim_techarea!B:C,2,FALSE))</f>
        <v>f5IPTM7mieH</v>
      </c>
      <c r="AK216" s="19" t="str">
        <f>IF(ISNA(VLOOKUP(TRIM(G216),dim_targetsresults!A:B,2,FALSE)),"",VLOOKUP(TRIM(G216),dim_targetsresults!A:C,2,FALSE))</f>
        <v>MER Results</v>
      </c>
      <c r="AL216" s="19" t="str">
        <f>IF(ISNA(VLOOKUP(AK216,dim_targetsresults!B:C,2,FALSE)),"",VLOOKUP(AK216,dim_targetsresults!B:C,2,FALSE))</f>
        <v>Jh0jDM5yQ2E</v>
      </c>
      <c r="AM216" s="19" t="str">
        <f>IF(ISNA(VLOOKUP(TRIM(D216),dim_numeratordenominator!A:B,2,FALSE)),"",VLOOKUP(TRIM(D216),dim_numeratordenominator!A:C,2,FALSE))</f>
        <v>Numerator</v>
      </c>
      <c r="AN216" s="19" t="str">
        <f>IF(ISNA(VLOOKUP(AM216,dim_numeratordenominator!B:C,2,FALSE)),"",VLOOKUP(AM216,dim_numeratordenominator!B:C,2,FALSE))</f>
        <v>Som9NRMQqV7</v>
      </c>
      <c r="AO216" s="19" t="str">
        <f>IF(ISNA(VLOOKUP(TRIM(E216),dim_supporttype!A:B,2,FALSE)),"",VLOOKUP(TRIM(E216),dim_supporttype!A:C,2,FALSE))</f>
        <v>DSD</v>
      </c>
      <c r="AP216" s="19" t="str">
        <f>IF(ISNA(VLOOKUP(AO216,dim_supporttype!B:C,2,FALSE)),"",VLOOKUP(AO216,dim_supporttype!B:C,2,FALSE))</f>
        <v>iM13vdNLWKb</v>
      </c>
      <c r="AQ216" s="19" t="str">
        <f>IF(ISNA(VLOOKUP(TRIM(F216),dim_disaggs!A:B,2,FALSE)),"No Disagg",VLOOKUP(TRIM(F216),dim_disaggs!A:B,2,FALSE))</f>
        <v>VCT/Age/Sex/Result</v>
      </c>
      <c r="AR216" s="19" t="str">
        <f>IF(ISNA(VLOOKUP(AQ216,dim_disaggs!B:C,2,FALSE)),"",VLOOKUP(AQ216,dim_disaggs!B:C,2,FALSE))</f>
        <v>dcaYk7TXk4E</v>
      </c>
      <c r="AS216" s="72" t="s">
        <v>21123</v>
      </c>
      <c r="AT216" s="66" t="s">
        <v>19784</v>
      </c>
      <c r="AU216" s="72" t="s">
        <v>21141</v>
      </c>
      <c r="AV216" s="73" t="s">
        <v>21159</v>
      </c>
      <c r="AW216" s="65" t="s">
        <v>25662</v>
      </c>
      <c r="AX216" s="66" t="s">
        <v>25428</v>
      </c>
      <c r="BA216" s="105" t="str">
        <f t="shared" si="34"/>
        <v/>
      </c>
      <c r="BB216" s="20" t="str">
        <f t="shared" si="35"/>
        <v/>
      </c>
    </row>
    <row r="217" spans="1:68" x14ac:dyDescent="0.2">
      <c r="A217" s="22" t="s">
        <v>95</v>
      </c>
      <c r="B217" s="21" t="s">
        <v>20244</v>
      </c>
      <c r="C217" s="20" t="s">
        <v>870</v>
      </c>
      <c r="D217" s="20" t="s">
        <v>1</v>
      </c>
      <c r="E217" s="20" t="s">
        <v>78</v>
      </c>
      <c r="F217" s="20" t="s">
        <v>20373</v>
      </c>
      <c r="G217" s="20" t="s">
        <v>20086</v>
      </c>
      <c r="H217" s="20" t="s">
        <v>20373</v>
      </c>
      <c r="I217" s="19">
        <f t="shared" si="27"/>
        <v>35</v>
      </c>
      <c r="J217" s="20" t="s">
        <v>755</v>
      </c>
      <c r="K217" s="20" t="s">
        <v>2225</v>
      </c>
      <c r="L217" s="95" t="str">
        <f>IF(M217&lt;&gt;"",IF(NOT(ISNA(INDEX(cc!B:B,MATCH(M217,cc!A:A,0)))),INDEX(cc!B:B,MATCH(M217,cc!A:A,0)),"0"),"")</f>
        <v>Age (&lt;1-50+-uk, 12), Sex and Test Results</v>
      </c>
      <c r="M217" s="97" t="s">
        <v>20629</v>
      </c>
      <c r="N217" s="28" t="str">
        <f t="shared" si="28"/>
        <v/>
      </c>
      <c r="O217" s="19" t="str">
        <f t="shared" si="29"/>
        <v>HTS_TST (N, TA, VCT/Age/Sex/Result): HTS received results</v>
      </c>
      <c r="P217" s="19" t="str">
        <f t="shared" si="30"/>
        <v>HTS_TST (N, TA, VCT/Age/Sex/Result): HTS received results</v>
      </c>
      <c r="Q217" s="19" t="str">
        <f t="shared" si="31"/>
        <v>HTS_TST (N, TA, VCT/Age/Sex/Result)</v>
      </c>
      <c r="R217" s="19" t="str">
        <f t="shared" si="32"/>
        <v>HTS_TST_N_TA_VCT_Age_Sex_Result</v>
      </c>
      <c r="S217" s="19" t="str">
        <f t="shared" si="33"/>
        <v>HTS_TST_N_TA_VCT_Age_Sex_Result_</v>
      </c>
      <c r="T217" s="19" t="b">
        <f>NOT(ISNA(VLOOKUP(B217,dbcodes!A:B,2,FALSE)))</f>
        <v>1</v>
      </c>
      <c r="U217" s="19" t="str">
        <f>IF(ISNA(VLOOKUP(B217,dbcodes!A:B,2,FALSE)),des!#REF!,VLOOKUP(B217,dbcodes!A:B,2,FALSE))</f>
        <v>HTS_TST_N_TA_VCT_Age_Sex_Result</v>
      </c>
      <c r="W217" s="107" t="str">
        <f>IF(ISNA(VLOOKUP(C217,descriptions!A:B,2,FALSE)),des!V377,IF(G217=" TARGET","Target ","")&amp;VLOOKUP(C217,descriptions!A:B,2,FALSE))</f>
        <v>Number of individuals who received HIV Testing Services (HTS) and received their test results</v>
      </c>
      <c r="X217" s="20" t="s">
        <v>4</v>
      </c>
      <c r="Y217" s="20" t="s">
        <v>831</v>
      </c>
      <c r="Z217" s="20" t="s">
        <v>836</v>
      </c>
      <c r="AA217" s="20" t="s">
        <v>102</v>
      </c>
      <c r="AB217" s="20" t="s">
        <v>755</v>
      </c>
      <c r="AC217" s="19" t="str">
        <f>IF(AB217&lt;&gt;"",IF(NOT(ISNA(INDEX(os!A:A,MATCH(AB217,os!B:B,0)))),INDEX(os!A:A,MATCH(AB217,os!B:B,0)),"0"),"")</f>
        <v/>
      </c>
      <c r="AD217" s="20" t="s">
        <v>830</v>
      </c>
      <c r="AH217" s="93" t="str">
        <f>IF(NOT(ISNA(VLOOKUP(B:B,ResultsTargets!A:A,1,0))),"TRUE","")</f>
        <v>TRUE</v>
      </c>
      <c r="AI217" s="19" t="str">
        <f>IF(ISNA(VLOOKUP(C217,dim_techarea!A:B,2,FALSE)),"",VLOOKUP(C217,dim_techarea!A:B,2,FALSE))</f>
        <v>HTS_TST</v>
      </c>
      <c r="AJ217" s="19" t="str">
        <f>IF(ISNA(VLOOKUP(AI217,dim_techarea!B:C,2,FALSE)),"",VLOOKUP(AI217,dim_techarea!B:C,2,FALSE))</f>
        <v>f5IPTM7mieH</v>
      </c>
      <c r="AK217" s="19" t="str">
        <f>IF(ISNA(VLOOKUP(TRIM(G217),dim_targetsresults!A:B,2,FALSE)),"",VLOOKUP(TRIM(G217),dim_targetsresults!A:C,2,FALSE))</f>
        <v>MER Results</v>
      </c>
      <c r="AL217" s="19" t="str">
        <f>IF(ISNA(VLOOKUP(AK217,dim_targetsresults!B:C,2,FALSE)),"",VLOOKUP(AK217,dim_targetsresults!B:C,2,FALSE))</f>
        <v>Jh0jDM5yQ2E</v>
      </c>
      <c r="AM217" s="19" t="str">
        <f>IF(ISNA(VLOOKUP(TRIM(D217),dim_numeratordenominator!A:B,2,FALSE)),"",VLOOKUP(TRIM(D217),dim_numeratordenominator!A:C,2,FALSE))</f>
        <v>Numerator</v>
      </c>
      <c r="AN217" s="19" t="str">
        <f>IF(ISNA(VLOOKUP(AM217,dim_numeratordenominator!B:C,2,FALSE)),"",VLOOKUP(AM217,dim_numeratordenominator!B:C,2,FALSE))</f>
        <v>Som9NRMQqV7</v>
      </c>
      <c r="AO217" s="19" t="str">
        <f>IF(ISNA(VLOOKUP(TRIM(E217),dim_supporttype!A:B,2,FALSE)),"",VLOOKUP(TRIM(E217),dim_supporttype!A:C,2,FALSE))</f>
        <v>TA</v>
      </c>
      <c r="AP217" s="19" t="str">
        <f>IF(ISNA(VLOOKUP(AO217,dim_supporttype!B:C,2,FALSE)),"",VLOOKUP(AO217,dim_supporttype!B:C,2,FALSE))</f>
        <v>cRAGKdWIDn4</v>
      </c>
      <c r="AQ217" s="19" t="str">
        <f>IF(ISNA(VLOOKUP(TRIM(F217),dim_disaggs!A:B,2,FALSE)),"No Disagg",VLOOKUP(TRIM(F217),dim_disaggs!A:B,2,FALSE))</f>
        <v>VCT/Age/Sex/Result</v>
      </c>
      <c r="AR217" s="19" t="str">
        <f>IF(ISNA(VLOOKUP(AQ217,dim_disaggs!B:C,2,FALSE)),"",VLOOKUP(AQ217,dim_disaggs!B:C,2,FALSE))</f>
        <v>dcaYk7TXk4E</v>
      </c>
      <c r="AS217" s="72" t="s">
        <v>21123</v>
      </c>
      <c r="AT217" s="66" t="s">
        <v>19784</v>
      </c>
      <c r="AU217" s="72" t="s">
        <v>21141</v>
      </c>
      <c r="AV217" s="73" t="s">
        <v>21159</v>
      </c>
      <c r="AW217" s="65" t="s">
        <v>25662</v>
      </c>
      <c r="AX217" s="66" t="s">
        <v>25428</v>
      </c>
      <c r="BA217" s="105" t="str">
        <f t="shared" si="34"/>
        <v/>
      </c>
      <c r="BB217" s="20" t="str">
        <f t="shared" si="35"/>
        <v/>
      </c>
    </row>
    <row r="218" spans="1:68" x14ac:dyDescent="0.2">
      <c r="A218" s="20" t="s">
        <v>95</v>
      </c>
      <c r="B218" s="20" t="s">
        <v>451</v>
      </c>
      <c r="C218" s="20" t="s">
        <v>870</v>
      </c>
      <c r="D218" s="20" t="s">
        <v>1</v>
      </c>
      <c r="E218" s="20" t="s">
        <v>77</v>
      </c>
      <c r="F218" s="20" t="s">
        <v>18671</v>
      </c>
      <c r="G218" s="20" t="s">
        <v>20086</v>
      </c>
      <c r="H218" s="20" t="s">
        <v>18678</v>
      </c>
      <c r="I218" s="19">
        <f t="shared" si="27"/>
        <v>43</v>
      </c>
      <c r="J218" s="20" t="s">
        <v>755</v>
      </c>
      <c r="K218" s="20" t="s">
        <v>2225</v>
      </c>
      <c r="L218" s="95" t="str">
        <f>IF(M218&lt;&gt;"",IF(NOT(ISNA(INDEX(cc!B:B,MATCH(M218,cc!A:A,0)))),INDEX(cc!B:B,MATCH(M218,cc!A:A,0)),"0"),"")</f>
        <v>Age (&lt;15,15+-uk, 2), Sex, and Results</v>
      </c>
      <c r="M218" s="97" t="s">
        <v>341</v>
      </c>
      <c r="N218" s="28" t="str">
        <f t="shared" si="28"/>
        <v/>
      </c>
      <c r="O218" s="19" t="str">
        <f t="shared" si="29"/>
        <v>HTS_TST (N, DSD, VCTMod/Age Aggregated/Sex/Result): HTS received results</v>
      </c>
      <c r="P218" s="19" t="str">
        <f t="shared" si="30"/>
        <v>HTS_TST (N, DSD, VCTMod/Age Aggregated/Sex/Result): HTS received results</v>
      </c>
      <c r="Q218" s="19" t="str">
        <f t="shared" si="31"/>
        <v>HTS_TST (N, DSD, VCTMod/Age Agg/Sex/Result)</v>
      </c>
      <c r="R218" s="19" t="str">
        <f t="shared" si="32"/>
        <v>HTS_TST_N_DSD_VCTMod_Age_Agg_Sex_Result</v>
      </c>
      <c r="S218" s="19" t="str">
        <f t="shared" si="33"/>
        <v>HTS_TST_N_DSD_VCTMod_Age_Agg_Sex_Result_</v>
      </c>
      <c r="T218" s="19" t="b">
        <f>NOT(ISNA(VLOOKUP(B218,dbcodes!A:B,2,FALSE)))</f>
        <v>1</v>
      </c>
      <c r="U218" s="19" t="str">
        <f>IF(ISNA(VLOOKUP(B218,dbcodes!A:B,2,FALSE)),des!#REF!,VLOOKUP(B218,dbcodes!A:B,2,FALSE))</f>
        <v>HTC_TST_N_DSD_VCTMod_Agg_Age_Sex_Result</v>
      </c>
      <c r="W218" s="107" t="str">
        <f>IF(ISNA(VLOOKUP(C218,descriptions!A:B,2,FALSE)),des!V383,IF(G218=" TARGET","Target ","")&amp;VLOOKUP(C218,descriptions!A:B,2,FALSE))</f>
        <v>Number of individuals who received HIV Testing Services (HTS) and received their test results</v>
      </c>
      <c r="X218" s="20" t="s">
        <v>4</v>
      </c>
      <c r="Y218" s="20" t="s">
        <v>831</v>
      </c>
      <c r="Z218" s="20" t="s">
        <v>836</v>
      </c>
      <c r="AA218" s="20" t="s">
        <v>102</v>
      </c>
      <c r="AB218" s="20" t="s">
        <v>755</v>
      </c>
      <c r="AC218" s="19" t="str">
        <f>IF(AB218&lt;&gt;"",IF(NOT(ISNA(INDEX(os!A:A,MATCH(AB218,os!B:B,0)))),INDEX(os!A:A,MATCH(AB218,os!B:B,0)),"0"),"")</f>
        <v/>
      </c>
      <c r="AD218" s="20" t="s">
        <v>830</v>
      </c>
      <c r="AH218" s="93" t="str">
        <f>IF(NOT(ISNA(VLOOKUP(B:B,ResultsTargets!A:A,1,0))),"TRUE","")</f>
        <v>TRUE</v>
      </c>
      <c r="AI218" s="19" t="str">
        <f>IF(ISNA(VLOOKUP(C218,dim_techarea!A:B,2,FALSE)),"",VLOOKUP(C218,dim_techarea!A:B,2,FALSE))</f>
        <v>HTS_TST</v>
      </c>
      <c r="AJ218" s="19" t="str">
        <f>IF(ISNA(VLOOKUP(AI218,dim_techarea!B:C,2,FALSE)),"",VLOOKUP(AI218,dim_techarea!B:C,2,FALSE))</f>
        <v>f5IPTM7mieH</v>
      </c>
      <c r="AK218" s="19" t="str">
        <f>IF(ISNA(VLOOKUP(TRIM(G218),dim_targetsresults!A:B,2,FALSE)),"",VLOOKUP(TRIM(G218),dim_targetsresults!A:C,2,FALSE))</f>
        <v>MER Results</v>
      </c>
      <c r="AL218" s="19" t="str">
        <f>IF(ISNA(VLOOKUP(AK218,dim_targetsresults!B:C,2,FALSE)),"",VLOOKUP(AK218,dim_targetsresults!B:C,2,FALSE))</f>
        <v>Jh0jDM5yQ2E</v>
      </c>
      <c r="AM218" s="19" t="str">
        <f>IF(ISNA(VLOOKUP(TRIM(D218),dim_numeratordenominator!A:B,2,FALSE)),"",VLOOKUP(TRIM(D218),dim_numeratordenominator!A:C,2,FALSE))</f>
        <v>Numerator</v>
      </c>
      <c r="AN218" s="19" t="str">
        <f>IF(ISNA(VLOOKUP(AM218,dim_numeratordenominator!B:C,2,FALSE)),"",VLOOKUP(AM218,dim_numeratordenominator!B:C,2,FALSE))</f>
        <v>Som9NRMQqV7</v>
      </c>
      <c r="AO218" s="19" t="str">
        <f>IF(ISNA(VLOOKUP(TRIM(E218),dim_supporttype!A:B,2,FALSE)),"",VLOOKUP(TRIM(E218),dim_supporttype!A:C,2,FALSE))</f>
        <v>DSD</v>
      </c>
      <c r="AP218" s="19" t="str">
        <f>IF(ISNA(VLOOKUP(AO218,dim_supporttype!B:C,2,FALSE)),"",VLOOKUP(AO218,dim_supporttype!B:C,2,FALSE))</f>
        <v>iM13vdNLWKb</v>
      </c>
      <c r="AQ218" s="19" t="str">
        <f>IF(ISNA(VLOOKUP(TRIM(F218),dim_disaggs!A:B,2,FALSE)),"No Disagg",VLOOKUP(TRIM(F218),dim_disaggs!A:B,2,FALSE))</f>
        <v>VCTMod/Age Aggregated/Sex/Result</v>
      </c>
      <c r="AR218" s="19" t="str">
        <f>IF(ISNA(VLOOKUP(AQ218,dim_disaggs!B:C,2,FALSE)),"",VLOOKUP(AQ218,dim_disaggs!B:C,2,FALSE))</f>
        <v>cqGRnm6W8f2</v>
      </c>
      <c r="AS218" s="72" t="s">
        <v>21124</v>
      </c>
      <c r="AT218" s="66" t="s">
        <v>19785</v>
      </c>
      <c r="AU218" s="72" t="s">
        <v>21147</v>
      </c>
      <c r="AV218" s="73" t="s">
        <v>21163</v>
      </c>
      <c r="AW218" s="65" t="s">
        <v>25663</v>
      </c>
      <c r="AX218" s="66" t="s">
        <v>25408</v>
      </c>
      <c r="BA218" s="105" t="str">
        <f t="shared" si="34"/>
        <v/>
      </c>
      <c r="BB218" s="20" t="str">
        <f t="shared" si="35"/>
        <v/>
      </c>
    </row>
    <row r="219" spans="1:68" x14ac:dyDescent="0.2">
      <c r="A219" s="20" t="s">
        <v>95</v>
      </c>
      <c r="B219" s="20" t="s">
        <v>452</v>
      </c>
      <c r="C219" s="20" t="s">
        <v>870</v>
      </c>
      <c r="D219" s="20" t="s">
        <v>1</v>
      </c>
      <c r="E219" s="20" t="s">
        <v>78</v>
      </c>
      <c r="F219" s="20" t="s">
        <v>18671</v>
      </c>
      <c r="G219" s="20" t="s">
        <v>20086</v>
      </c>
      <c r="H219" s="20" t="s">
        <v>18678</v>
      </c>
      <c r="I219" s="19">
        <f t="shared" si="27"/>
        <v>42</v>
      </c>
      <c r="J219" s="20" t="s">
        <v>755</v>
      </c>
      <c r="K219" s="20" t="s">
        <v>2225</v>
      </c>
      <c r="L219" s="95" t="str">
        <f>IF(M219&lt;&gt;"",IF(NOT(ISNA(INDEX(cc!B:B,MATCH(M219,cc!A:A,0)))),INDEX(cc!B:B,MATCH(M219,cc!A:A,0)),"0"),"")</f>
        <v>Age (&lt;15,15+-uk, 2), Sex, and Results</v>
      </c>
      <c r="M219" s="97" t="s">
        <v>341</v>
      </c>
      <c r="N219" s="28" t="str">
        <f t="shared" si="28"/>
        <v/>
      </c>
      <c r="O219" s="19" t="str">
        <f t="shared" si="29"/>
        <v>HTS_TST (N, TA, VCTMod/Age Aggregated/Sex/Result): HTS received results</v>
      </c>
      <c r="P219" s="19" t="str">
        <f t="shared" si="30"/>
        <v>HTS_TST (N, TA, VCTMod/Age Aggregated/Sex/Result): HTS received results</v>
      </c>
      <c r="Q219" s="19" t="str">
        <f t="shared" si="31"/>
        <v>HTS_TST (N, TA, VCTMod/Age Agg/Sex/Result)</v>
      </c>
      <c r="R219" s="19" t="str">
        <f t="shared" si="32"/>
        <v>HTS_TST_N_TA_VCTMod_Age_Agg_Sex_Result</v>
      </c>
      <c r="S219" s="19" t="str">
        <f t="shared" si="33"/>
        <v>HTS_TST_N_TA_VCTMod_Age_Agg_Sex_Result_</v>
      </c>
      <c r="T219" s="19" t="b">
        <f>NOT(ISNA(VLOOKUP(B219,dbcodes!A:B,2,FALSE)))</f>
        <v>1</v>
      </c>
      <c r="U219" s="19" t="str">
        <f>IF(ISNA(VLOOKUP(B219,dbcodes!A:B,2,FALSE)),des!R2288,VLOOKUP(B219,dbcodes!A:B,2,FALSE))</f>
        <v>HTC_TST_N_TA_VCTMod_Agg_Age_Sex_Result</v>
      </c>
      <c r="W219" s="107" t="str">
        <f>IF(ISNA(VLOOKUP(C219,descriptions!A:B,2,FALSE)),des!V384,IF(G219=" TARGET","Target ","")&amp;VLOOKUP(C219,descriptions!A:B,2,FALSE))</f>
        <v>Number of individuals who received HIV Testing Services (HTS) and received their test results</v>
      </c>
      <c r="X219" s="20" t="s">
        <v>4</v>
      </c>
      <c r="Y219" s="20" t="s">
        <v>831</v>
      </c>
      <c r="Z219" s="20" t="s">
        <v>836</v>
      </c>
      <c r="AA219" s="20" t="s">
        <v>102</v>
      </c>
      <c r="AB219" s="20" t="s">
        <v>755</v>
      </c>
      <c r="AC219" s="19" t="str">
        <f>IF(AB219&lt;&gt;"",IF(NOT(ISNA(INDEX(os!A:A,MATCH(AB219,os!B:B,0)))),INDEX(os!A:A,MATCH(AB219,os!B:B,0)),"0"),"")</f>
        <v/>
      </c>
      <c r="AD219" s="20" t="s">
        <v>830</v>
      </c>
      <c r="AH219" s="93" t="str">
        <f>IF(NOT(ISNA(VLOOKUP(B:B,ResultsTargets!A:A,1,0))),"TRUE","")</f>
        <v>TRUE</v>
      </c>
      <c r="AI219" s="19" t="str">
        <f>IF(ISNA(VLOOKUP(C219,dim_techarea!A:B,2,FALSE)),"",VLOOKUP(C219,dim_techarea!A:B,2,FALSE))</f>
        <v>HTS_TST</v>
      </c>
      <c r="AJ219" s="19" t="str">
        <f>IF(ISNA(VLOOKUP(AI219,dim_techarea!B:C,2,FALSE)),"",VLOOKUP(AI219,dim_techarea!B:C,2,FALSE))</f>
        <v>f5IPTM7mieH</v>
      </c>
      <c r="AK219" s="19" t="str">
        <f>IF(ISNA(VLOOKUP(TRIM(G219),dim_targetsresults!A:B,2,FALSE)),"",VLOOKUP(TRIM(G219),dim_targetsresults!A:C,2,FALSE))</f>
        <v>MER Results</v>
      </c>
      <c r="AL219" s="19" t="str">
        <f>IF(ISNA(VLOOKUP(AK219,dim_targetsresults!B:C,2,FALSE)),"",VLOOKUP(AK219,dim_targetsresults!B:C,2,FALSE))</f>
        <v>Jh0jDM5yQ2E</v>
      </c>
      <c r="AM219" s="19" t="str">
        <f>IF(ISNA(VLOOKUP(TRIM(D219),dim_numeratordenominator!A:B,2,FALSE)),"",VLOOKUP(TRIM(D219),dim_numeratordenominator!A:C,2,FALSE))</f>
        <v>Numerator</v>
      </c>
      <c r="AN219" s="19" t="str">
        <f>IF(ISNA(VLOOKUP(AM219,dim_numeratordenominator!B:C,2,FALSE)),"",VLOOKUP(AM219,dim_numeratordenominator!B:C,2,FALSE))</f>
        <v>Som9NRMQqV7</v>
      </c>
      <c r="AO219" s="19" t="str">
        <f>IF(ISNA(VLOOKUP(TRIM(E219),dim_supporttype!A:B,2,FALSE)),"",VLOOKUP(TRIM(E219),dim_supporttype!A:C,2,FALSE))</f>
        <v>TA</v>
      </c>
      <c r="AP219" s="19" t="str">
        <f>IF(ISNA(VLOOKUP(AO219,dim_supporttype!B:C,2,FALSE)),"",VLOOKUP(AO219,dim_supporttype!B:C,2,FALSE))</f>
        <v>cRAGKdWIDn4</v>
      </c>
      <c r="AQ219" s="19" t="str">
        <f>IF(ISNA(VLOOKUP(TRIM(F219),dim_disaggs!A:B,2,FALSE)),"No Disagg",VLOOKUP(TRIM(F219),dim_disaggs!A:B,2,FALSE))</f>
        <v>VCTMod/Age Aggregated/Sex/Result</v>
      </c>
      <c r="AR219" s="19" t="str">
        <f>IF(ISNA(VLOOKUP(AQ219,dim_disaggs!B:C,2,FALSE)),"",VLOOKUP(AQ219,dim_disaggs!B:C,2,FALSE))</f>
        <v>cqGRnm6W8f2</v>
      </c>
      <c r="AS219" s="72" t="s">
        <v>21124</v>
      </c>
      <c r="AT219" s="66" t="s">
        <v>19785</v>
      </c>
      <c r="AU219" s="72" t="s">
        <v>21147</v>
      </c>
      <c r="AV219" s="73" t="s">
        <v>21163</v>
      </c>
      <c r="AW219" s="65" t="s">
        <v>25663</v>
      </c>
      <c r="AX219" s="66" t="s">
        <v>25408</v>
      </c>
      <c r="BA219" s="105" t="str">
        <f t="shared" si="34"/>
        <v/>
      </c>
      <c r="BB219" s="20" t="str">
        <f t="shared" si="35"/>
        <v/>
      </c>
    </row>
    <row r="220" spans="1:68" x14ac:dyDescent="0.2">
      <c r="A220" s="22" t="s">
        <v>95</v>
      </c>
      <c r="B220" s="21" t="s">
        <v>20353</v>
      </c>
      <c r="C220" s="20" t="s">
        <v>870</v>
      </c>
      <c r="D220" s="20" t="s">
        <v>1</v>
      </c>
      <c r="E220" s="20" t="s">
        <v>77</v>
      </c>
      <c r="F220" s="20" t="s">
        <v>20045</v>
      </c>
      <c r="G220" s="20" t="s">
        <v>20086</v>
      </c>
      <c r="H220" s="20" t="s">
        <v>20045</v>
      </c>
      <c r="I220" s="19">
        <f t="shared" si="27"/>
        <v>39</v>
      </c>
      <c r="J220" s="20" t="s">
        <v>755</v>
      </c>
      <c r="K220" s="20" t="s">
        <v>2225</v>
      </c>
      <c r="L220" s="95" t="str">
        <f>IF(M220&lt;&gt;"",IF(NOT(ISNA(INDEX(cc!B:B,MATCH(M220,cc!A:A,0)))),INDEX(cc!B:B,MATCH(M220,cc!A:A,0)),"0"),"")</f>
        <v>Age (&lt;1-50+-uk, 12), Sex and Test Results</v>
      </c>
      <c r="M220" s="97" t="s">
        <v>20629</v>
      </c>
      <c r="N220" s="28" t="str">
        <f t="shared" si="28"/>
        <v/>
      </c>
      <c r="O220" s="19" t="str">
        <f t="shared" si="29"/>
        <v>HTS_TST (N, DSD, VCTMod/Age/Sex/Result): HTS received results</v>
      </c>
      <c r="P220" s="19" t="str">
        <f t="shared" si="30"/>
        <v>HTS_TST (N, DSD, VCTMod/Age/Sex/Result): HTS received results</v>
      </c>
      <c r="Q220" s="19" t="str">
        <f t="shared" si="31"/>
        <v>HTS_TST (N, DSD, VCTMod/Age/Sex/Result)</v>
      </c>
      <c r="R220" s="19" t="str">
        <f t="shared" si="32"/>
        <v>HTS_TST_N_DSD_VCTMod_Age_Sex_Result</v>
      </c>
      <c r="S220" s="19" t="str">
        <f t="shared" si="33"/>
        <v>HTS_TST_N_DSD_VCTMod_Age_Sex_Result_</v>
      </c>
      <c r="T220" s="19" t="b">
        <f>NOT(ISNA(VLOOKUP(B220,dbcodes!A:B,2,FALSE)))</f>
        <v>1</v>
      </c>
      <c r="U220" s="19" t="str">
        <f>IF(ISNA(VLOOKUP(B220,dbcodes!A:B,2,FALSE)),des!R2289,VLOOKUP(B220,dbcodes!A:B,2,FALSE))</f>
        <v>HTS_TST_N_DSD_VCTMod_Age_Sex_Result</v>
      </c>
      <c r="W220" s="107" t="str">
        <f>IF(ISNA(VLOOKUP(C220,descriptions!A:B,2,FALSE)),des!V392,IF(G220=" TARGET","Target ","")&amp;VLOOKUP(C220,descriptions!A:B,2,FALSE))</f>
        <v>Number of individuals who received HIV Testing Services (HTS) and received their test results</v>
      </c>
      <c r="X220" s="20" t="s">
        <v>4</v>
      </c>
      <c r="Y220" s="20" t="s">
        <v>831</v>
      </c>
      <c r="Z220" s="20" t="s">
        <v>836</v>
      </c>
      <c r="AA220" s="20" t="s">
        <v>102</v>
      </c>
      <c r="AB220" s="20" t="s">
        <v>755</v>
      </c>
      <c r="AC220" s="19" t="str">
        <f>IF(AB220&lt;&gt;"",IF(NOT(ISNA(INDEX(os!A:A,MATCH(AB220,os!B:B,0)))),INDEX(os!A:A,MATCH(AB220,os!B:B,0)),"0"),"")</f>
        <v/>
      </c>
      <c r="AD220" s="20" t="s">
        <v>830</v>
      </c>
      <c r="AH220" s="93" t="str">
        <f>IF(NOT(ISNA(VLOOKUP(B:B,ResultsTargets!A:A,1,0))),"TRUE","")</f>
        <v>TRUE</v>
      </c>
      <c r="AI220" s="19" t="str">
        <f>IF(ISNA(VLOOKUP(C220,dim_techarea!A:B,2,FALSE)),"",VLOOKUP(C220,dim_techarea!A:B,2,FALSE))</f>
        <v>HTS_TST</v>
      </c>
      <c r="AJ220" s="19" t="str">
        <f>IF(ISNA(VLOOKUP(AI220,dim_techarea!B:C,2,FALSE)),"",VLOOKUP(AI220,dim_techarea!B:C,2,FALSE))</f>
        <v>f5IPTM7mieH</v>
      </c>
      <c r="AK220" s="19" t="str">
        <f>IF(ISNA(VLOOKUP(TRIM(G220),dim_targetsresults!A:B,2,FALSE)),"",VLOOKUP(TRIM(G220),dim_targetsresults!A:C,2,FALSE))</f>
        <v>MER Results</v>
      </c>
      <c r="AL220" s="19" t="str">
        <f>IF(ISNA(VLOOKUP(AK220,dim_targetsresults!B:C,2,FALSE)),"",VLOOKUP(AK220,dim_targetsresults!B:C,2,FALSE))</f>
        <v>Jh0jDM5yQ2E</v>
      </c>
      <c r="AM220" s="19" t="str">
        <f>IF(ISNA(VLOOKUP(TRIM(D220),dim_numeratordenominator!A:B,2,FALSE)),"",VLOOKUP(TRIM(D220),dim_numeratordenominator!A:C,2,FALSE))</f>
        <v>Numerator</v>
      </c>
      <c r="AN220" s="19" t="str">
        <f>IF(ISNA(VLOOKUP(AM220,dim_numeratordenominator!B:C,2,FALSE)),"",VLOOKUP(AM220,dim_numeratordenominator!B:C,2,FALSE))</f>
        <v>Som9NRMQqV7</v>
      </c>
      <c r="AO220" s="19" t="str">
        <f>IF(ISNA(VLOOKUP(TRIM(E220),dim_supporttype!A:B,2,FALSE)),"",VLOOKUP(TRIM(E220),dim_supporttype!A:C,2,FALSE))</f>
        <v>DSD</v>
      </c>
      <c r="AP220" s="19" t="str">
        <f>IF(ISNA(VLOOKUP(AO220,dim_supporttype!B:C,2,FALSE)),"",VLOOKUP(AO220,dim_supporttype!B:C,2,FALSE))</f>
        <v>iM13vdNLWKb</v>
      </c>
      <c r="AQ220" s="19" t="str">
        <f>IF(ISNA(VLOOKUP(TRIM(F220),dim_disaggs!A:B,2,FALSE)),"No Disagg",VLOOKUP(TRIM(F220),dim_disaggs!A:B,2,FALSE))</f>
        <v>VCTMod/Age/Sex/Result</v>
      </c>
      <c r="AR220" s="19" t="str">
        <f>IF(ISNA(VLOOKUP(AQ220,dim_disaggs!B:C,2,FALSE)),"",VLOOKUP(AQ220,dim_disaggs!B:C,2,FALSE))</f>
        <v>HlEDNiLt5hq</v>
      </c>
      <c r="AS220" s="72" t="s">
        <v>21124</v>
      </c>
      <c r="AT220" s="66" t="s">
        <v>19785</v>
      </c>
      <c r="AU220" s="72" t="s">
        <v>21147</v>
      </c>
      <c r="AV220" s="73" t="s">
        <v>21163</v>
      </c>
      <c r="AW220" s="65" t="s">
        <v>25663</v>
      </c>
      <c r="AX220" s="66" t="s">
        <v>25408</v>
      </c>
      <c r="BA220" s="105" t="str">
        <f t="shared" si="34"/>
        <v/>
      </c>
      <c r="BB220" s="20" t="str">
        <f t="shared" si="35"/>
        <v/>
      </c>
    </row>
    <row r="221" spans="1:68" s="3" customFormat="1" x14ac:dyDescent="0.2">
      <c r="A221" s="22" t="s">
        <v>95</v>
      </c>
      <c r="B221" s="21" t="s">
        <v>20354</v>
      </c>
      <c r="C221" s="20" t="s">
        <v>870</v>
      </c>
      <c r="D221" s="20" t="s">
        <v>1</v>
      </c>
      <c r="E221" s="20" t="s">
        <v>78</v>
      </c>
      <c r="F221" s="20" t="s">
        <v>20045</v>
      </c>
      <c r="G221" s="20" t="s">
        <v>20086</v>
      </c>
      <c r="H221" s="20" t="s">
        <v>20045</v>
      </c>
      <c r="I221" s="19">
        <f t="shared" si="27"/>
        <v>38</v>
      </c>
      <c r="J221" s="20" t="s">
        <v>755</v>
      </c>
      <c r="K221" s="20" t="s">
        <v>2225</v>
      </c>
      <c r="L221" s="95" t="str">
        <f>IF(M221&lt;&gt;"",IF(NOT(ISNA(INDEX(cc!B:B,MATCH(M221,cc!A:A,0)))),INDEX(cc!B:B,MATCH(M221,cc!A:A,0)),"0"),"")</f>
        <v>Age (&lt;1-50+-uk, 12), Sex and Test Results</v>
      </c>
      <c r="M221" s="97" t="s">
        <v>20629</v>
      </c>
      <c r="N221" s="28" t="str">
        <f t="shared" si="28"/>
        <v/>
      </c>
      <c r="O221" s="19" t="str">
        <f t="shared" si="29"/>
        <v>HTS_TST (N, TA, VCTMod/Age/Sex/Result): HTS received results</v>
      </c>
      <c r="P221" s="19" t="str">
        <f t="shared" si="30"/>
        <v>HTS_TST (N, TA, VCTMod/Age/Sex/Result): HTS received results</v>
      </c>
      <c r="Q221" s="19" t="str">
        <f t="shared" si="31"/>
        <v>HTS_TST (N, TA, VCTMod/Age/Sex/Result)</v>
      </c>
      <c r="R221" s="19" t="str">
        <f t="shared" si="32"/>
        <v>HTS_TST_N_TA_VCTMod_Age_Sex_Result</v>
      </c>
      <c r="S221" s="19" t="str">
        <f t="shared" si="33"/>
        <v>HTS_TST_N_TA_VCTMod_Age_Sex_Result_</v>
      </c>
      <c r="T221" s="19" t="b">
        <f>NOT(ISNA(VLOOKUP(B221,dbcodes!A:B,2,FALSE)))</f>
        <v>1</v>
      </c>
      <c r="U221" s="19" t="str">
        <f>IF(ISNA(VLOOKUP(B221,dbcodes!A:B,2,FALSE)),des!R2290,VLOOKUP(B221,dbcodes!A:B,2,FALSE))</f>
        <v>HTS_TST_N_TA_VCTMod_Age_Sex_Result</v>
      </c>
      <c r="V221" s="20"/>
      <c r="W221" s="107" t="str">
        <f>IF(ISNA(VLOOKUP(C221,descriptions!A:B,2,FALSE)),des!V393,IF(G221=" TARGET","Target ","")&amp;VLOOKUP(C221,descriptions!A:B,2,FALSE))</f>
        <v>Number of individuals who received HIV Testing Services (HTS) and received their test results</v>
      </c>
      <c r="X221" s="20" t="s">
        <v>4</v>
      </c>
      <c r="Y221" s="20" t="s">
        <v>831</v>
      </c>
      <c r="Z221" s="20" t="s">
        <v>836</v>
      </c>
      <c r="AA221" s="20" t="s">
        <v>102</v>
      </c>
      <c r="AB221" s="20" t="s">
        <v>755</v>
      </c>
      <c r="AC221" s="19" t="str">
        <f>IF(AB221&lt;&gt;"",IF(NOT(ISNA(INDEX(os!A:A,MATCH(AB221,os!B:B,0)))),INDEX(os!A:A,MATCH(AB221,os!B:B,0)),"0"),"")</f>
        <v/>
      </c>
      <c r="AD221" s="20" t="s">
        <v>830</v>
      </c>
      <c r="AE221" s="20"/>
      <c r="AF221" s="20"/>
      <c r="AG221" s="20"/>
      <c r="AH221" s="93" t="str">
        <f>IF(NOT(ISNA(VLOOKUP(B:B,ResultsTargets!A:A,1,0))),"TRUE","")</f>
        <v>TRUE</v>
      </c>
      <c r="AI221" s="19" t="str">
        <f>IF(ISNA(VLOOKUP(C221,dim_techarea!A:B,2,FALSE)),"",VLOOKUP(C221,dim_techarea!A:B,2,FALSE))</f>
        <v>HTS_TST</v>
      </c>
      <c r="AJ221" s="19" t="str">
        <f>IF(ISNA(VLOOKUP(AI221,dim_techarea!B:C,2,FALSE)),"",VLOOKUP(AI221,dim_techarea!B:C,2,FALSE))</f>
        <v>f5IPTM7mieH</v>
      </c>
      <c r="AK221" s="19" t="str">
        <f>IF(ISNA(VLOOKUP(TRIM(G221),dim_targetsresults!A:B,2,FALSE)),"",VLOOKUP(TRIM(G221),dim_targetsresults!A:C,2,FALSE))</f>
        <v>MER Results</v>
      </c>
      <c r="AL221" s="19" t="str">
        <f>IF(ISNA(VLOOKUP(AK221,dim_targetsresults!B:C,2,FALSE)),"",VLOOKUP(AK221,dim_targetsresults!B:C,2,FALSE))</f>
        <v>Jh0jDM5yQ2E</v>
      </c>
      <c r="AM221" s="19" t="str">
        <f>IF(ISNA(VLOOKUP(TRIM(D221),dim_numeratordenominator!A:B,2,FALSE)),"",VLOOKUP(TRIM(D221),dim_numeratordenominator!A:C,2,FALSE))</f>
        <v>Numerator</v>
      </c>
      <c r="AN221" s="19" t="str">
        <f>IF(ISNA(VLOOKUP(AM221,dim_numeratordenominator!B:C,2,FALSE)),"",VLOOKUP(AM221,dim_numeratordenominator!B:C,2,FALSE))</f>
        <v>Som9NRMQqV7</v>
      </c>
      <c r="AO221" s="19" t="str">
        <f>IF(ISNA(VLOOKUP(TRIM(E221),dim_supporttype!A:B,2,FALSE)),"",VLOOKUP(TRIM(E221),dim_supporttype!A:C,2,FALSE))</f>
        <v>TA</v>
      </c>
      <c r="AP221" s="19" t="str">
        <f>IF(ISNA(VLOOKUP(AO221,dim_supporttype!B:C,2,FALSE)),"",VLOOKUP(AO221,dim_supporttype!B:C,2,FALSE))</f>
        <v>cRAGKdWIDn4</v>
      </c>
      <c r="AQ221" s="19" t="str">
        <f>IF(ISNA(VLOOKUP(TRIM(F221),dim_disaggs!A:B,2,FALSE)),"No Disagg",VLOOKUP(TRIM(F221),dim_disaggs!A:B,2,FALSE))</f>
        <v>VCTMod/Age/Sex/Result</v>
      </c>
      <c r="AR221" s="19" t="str">
        <f>IF(ISNA(VLOOKUP(AQ221,dim_disaggs!B:C,2,FALSE)),"",VLOOKUP(AQ221,dim_disaggs!B:C,2,FALSE))</f>
        <v>HlEDNiLt5hq</v>
      </c>
      <c r="AS221" s="72" t="s">
        <v>21124</v>
      </c>
      <c r="AT221" s="66" t="s">
        <v>19785</v>
      </c>
      <c r="AU221" s="72" t="s">
        <v>21147</v>
      </c>
      <c r="AV221" s="73" t="s">
        <v>21163</v>
      </c>
      <c r="AW221" s="65" t="s">
        <v>25663</v>
      </c>
      <c r="AX221" s="66" t="s">
        <v>25408</v>
      </c>
      <c r="AY221" s="20"/>
      <c r="AZ221" s="20"/>
      <c r="BA221" s="105" t="str">
        <f t="shared" si="34"/>
        <v/>
      </c>
      <c r="BB221" s="20" t="str">
        <f t="shared" si="35"/>
        <v/>
      </c>
      <c r="BC221" s="20"/>
      <c r="BD221" s="20"/>
      <c r="BE221" s="75"/>
      <c r="BF221" s="73"/>
      <c r="BG221" s="55"/>
      <c r="BH221" s="76"/>
      <c r="BI221" s="20"/>
      <c r="BJ221" s="20"/>
      <c r="BK221" s="55"/>
      <c r="BL221" s="71"/>
      <c r="BM221" s="77"/>
      <c r="BN221" s="78"/>
      <c r="BO221" s="77"/>
      <c r="BP221" s="78"/>
    </row>
    <row r="222" spans="1:68" s="3" customFormat="1" x14ac:dyDescent="0.2">
      <c r="A222" s="20" t="s">
        <v>95</v>
      </c>
      <c r="B222" s="20" t="s">
        <v>284</v>
      </c>
      <c r="C222" s="20" t="s">
        <v>870</v>
      </c>
      <c r="D222" s="20" t="s">
        <v>1</v>
      </c>
      <c r="E222" s="20" t="s">
        <v>264</v>
      </c>
      <c r="F222" s="20"/>
      <c r="G222" s="20" t="s">
        <v>20086</v>
      </c>
      <c r="H222" s="20"/>
      <c r="I222" s="19">
        <f t="shared" si="27"/>
        <v>26</v>
      </c>
      <c r="J222" s="20" t="s">
        <v>755</v>
      </c>
      <c r="K222" s="20" t="s">
        <v>2225</v>
      </c>
      <c r="L222" s="95" t="str">
        <f>IF(M222&lt;&gt;"",IF(NOT(ISNA(INDEX(cc!B:B,MATCH(M222,cc!A:A,0)))),INDEX(cc!B:B,MATCH(M222,cc!A:A,0)),"0"),"")</f>
        <v>default</v>
      </c>
      <c r="M222" s="97" t="s">
        <v>13</v>
      </c>
      <c r="N222" s="28" t="str">
        <f t="shared" si="28"/>
        <v/>
      </c>
      <c r="O222" s="19" t="str">
        <f t="shared" si="29"/>
        <v>HTS_TST (N, DSD_NARRATIVE): HTS received results</v>
      </c>
      <c r="P222" s="19" t="str">
        <f t="shared" si="30"/>
        <v>HTS_TST (N, DSD_NARRATIVE): HTS received results</v>
      </c>
      <c r="Q222" s="19" t="str">
        <f t="shared" si="31"/>
        <v>HTS_TST (N, DSD_NARRATIVE)</v>
      </c>
      <c r="R222" s="19" t="str">
        <f t="shared" si="32"/>
        <v>HTS_TST_N_DSD_NARRATIVE</v>
      </c>
      <c r="S222" s="19" t="str">
        <f t="shared" si="33"/>
        <v>HTS_TST_N_DSD_NARRATIVE_</v>
      </c>
      <c r="T222" s="19" t="b">
        <f>NOT(ISNA(VLOOKUP(B222,dbcodes!A:B,2,FALSE)))</f>
        <v>1</v>
      </c>
      <c r="U222" s="19" t="str">
        <f>IF(ISNA(VLOOKUP(B222,dbcodes!A:B,2,FALSE)),des!R2291,VLOOKUP(B222,dbcodes!A:B,2,FALSE))</f>
        <v>HTC_TST_N_DSD_NARRATIVE</v>
      </c>
      <c r="V222" s="20"/>
      <c r="W222" s="107" t="str">
        <f>IF(ISNA(VLOOKUP(C222,descriptions!A:B,2,FALSE)),des!V405,IF(G222=" TARGET","Target ","")&amp;VLOOKUP(C222,descriptions!A:B,2,FALSE))</f>
        <v>Number of individuals who received HIV Testing Services (HTS) and received their test results</v>
      </c>
      <c r="X222" s="20" t="s">
        <v>9</v>
      </c>
      <c r="Y222" s="20" t="s">
        <v>831</v>
      </c>
      <c r="Z222" s="20" t="s">
        <v>836</v>
      </c>
      <c r="AA222" s="20" t="s">
        <v>102</v>
      </c>
      <c r="AB222" s="20" t="s">
        <v>755</v>
      </c>
      <c r="AC222" s="19" t="str">
        <f>IF(AB222&lt;&gt;"",IF(NOT(ISNA(INDEX(os!A:A,MATCH(AB222,os!B:B,0)))),INDEX(os!A:A,MATCH(AB222,os!B:B,0)),"0"),"")</f>
        <v/>
      </c>
      <c r="AD222" s="20" t="s">
        <v>830</v>
      </c>
      <c r="AE222" s="20"/>
      <c r="AF222" s="20"/>
      <c r="AG222" s="20"/>
      <c r="AH222" s="93" t="str">
        <f>IF(NOT(ISNA(VLOOKUP(B:B,ResultsTargets!A:A,1,0))),"TRUE","")</f>
        <v>TRUE</v>
      </c>
      <c r="AI222" s="19" t="str">
        <f>IF(ISNA(VLOOKUP(C222,dim_techarea!A:B,2,FALSE)),"",VLOOKUP(C222,dim_techarea!A:B,2,FALSE))</f>
        <v>HTS_TST</v>
      </c>
      <c r="AJ222" s="19" t="str">
        <f>IF(ISNA(VLOOKUP(AI222,dim_techarea!B:C,2,FALSE)),"",VLOOKUP(AI222,dim_techarea!B:C,2,FALSE))</f>
        <v>f5IPTM7mieH</v>
      </c>
      <c r="AK222" s="19" t="str">
        <f>IF(ISNA(VLOOKUP(TRIM(G222),dim_targetsresults!A:B,2,FALSE)),"",VLOOKUP(TRIM(G222),dim_targetsresults!A:C,2,FALSE))</f>
        <v>MER Results</v>
      </c>
      <c r="AL222" s="19" t="str">
        <f>IF(ISNA(VLOOKUP(AK222,dim_targetsresults!B:C,2,FALSE)),"",VLOOKUP(AK222,dim_targetsresults!B:C,2,FALSE))</f>
        <v>Jh0jDM5yQ2E</v>
      </c>
      <c r="AM222" s="19" t="str">
        <f>IF(ISNA(VLOOKUP(TRIM(D222),dim_numeratordenominator!A:B,2,FALSE)),"",VLOOKUP(TRIM(D222),dim_numeratordenominator!A:C,2,FALSE))</f>
        <v>Numerator</v>
      </c>
      <c r="AN222" s="19" t="str">
        <f>IF(ISNA(VLOOKUP(AM222,dim_numeratordenominator!B:C,2,FALSE)),"",VLOOKUP(AM222,dim_numeratordenominator!B:C,2,FALSE))</f>
        <v>Som9NRMQqV7</v>
      </c>
      <c r="AO222" s="19" t="str">
        <f>IF(ISNA(VLOOKUP(TRIM(E222),dim_supporttype!A:B,2,FALSE)),"",VLOOKUP(TRIM(E222),dim_supporttype!A:C,2,FALSE))</f>
        <v>DSD Narratives</v>
      </c>
      <c r="AP222" s="19" t="str">
        <f>IF(ISNA(VLOOKUP(AO222,dim_supporttype!B:C,2,FALSE)),"",VLOOKUP(AO222,dim_supporttype!B:C,2,FALSE))</f>
        <v>ySGf8v2q9Rm</v>
      </c>
      <c r="AQ222" s="19" t="str">
        <f>IF(ISNA(VLOOKUP(TRIM(F222),dim_disaggs!A:B,2,FALSE)),"No Disagg",VLOOKUP(TRIM(F222),dim_disaggs!A:B,2,FALSE))</f>
        <v>No Disagg</v>
      </c>
      <c r="AR222" s="19" t="str">
        <f>IF(ISNA(VLOOKUP(AQ222,dim_disaggs!B:C,2,FALSE)),"",VLOOKUP(AQ222,dim_disaggs!B:C,2,FALSE))</f>
        <v>werJlVT6sf3</v>
      </c>
      <c r="AS222" s="72"/>
      <c r="AT222" s="66" t="s">
        <v>755</v>
      </c>
      <c r="AU222" s="72" t="s">
        <v>755</v>
      </c>
      <c r="AV222" s="73" t="s">
        <v>755</v>
      </c>
      <c r="AW222" s="66" t="s">
        <v>755</v>
      </c>
      <c r="AX222" s="66" t="s">
        <v>755</v>
      </c>
      <c r="AY222" s="20"/>
      <c r="AZ222" s="20"/>
      <c r="BA222" s="105" t="str">
        <f t="shared" si="34"/>
        <v/>
      </c>
      <c r="BB222" s="20" t="str">
        <f t="shared" si="35"/>
        <v/>
      </c>
      <c r="BC222" s="20"/>
      <c r="BD222" s="20"/>
      <c r="BE222" s="75"/>
      <c r="BF222" s="73"/>
      <c r="BG222" s="55"/>
      <c r="BH222" s="76"/>
      <c r="BI222" s="20"/>
      <c r="BJ222" s="20"/>
      <c r="BK222" s="55"/>
      <c r="BL222" s="71"/>
      <c r="BM222" s="77"/>
      <c r="BN222" s="78"/>
      <c r="BO222" s="77"/>
      <c r="BP222" s="78"/>
    </row>
    <row r="223" spans="1:68" x14ac:dyDescent="0.2">
      <c r="A223" s="20" t="s">
        <v>95</v>
      </c>
      <c r="B223" s="20" t="s">
        <v>285</v>
      </c>
      <c r="C223" s="20" t="s">
        <v>870</v>
      </c>
      <c r="D223" s="20" t="s">
        <v>1</v>
      </c>
      <c r="E223" s="20" t="s">
        <v>265</v>
      </c>
      <c r="G223" s="20" t="s">
        <v>20086</v>
      </c>
      <c r="I223" s="19">
        <f t="shared" si="27"/>
        <v>25</v>
      </c>
      <c r="J223" s="20" t="s">
        <v>755</v>
      </c>
      <c r="K223" s="20" t="s">
        <v>2225</v>
      </c>
      <c r="L223" s="95" t="str">
        <f>IF(M223&lt;&gt;"",IF(NOT(ISNA(INDEX(cc!B:B,MATCH(M223,cc!A:A,0)))),INDEX(cc!B:B,MATCH(M223,cc!A:A,0)),"0"),"")</f>
        <v>default</v>
      </c>
      <c r="M223" s="97" t="s">
        <v>13</v>
      </c>
      <c r="N223" s="28" t="str">
        <f t="shared" si="28"/>
        <v/>
      </c>
      <c r="O223" s="19" t="str">
        <f t="shared" si="29"/>
        <v>HTS_TST (N, TA_NARRATIVE): HTS received results</v>
      </c>
      <c r="P223" s="19" t="str">
        <f t="shared" si="30"/>
        <v>HTS_TST (N, TA_NARRATIVE): HTS received results</v>
      </c>
      <c r="Q223" s="19" t="str">
        <f t="shared" si="31"/>
        <v>HTS_TST (N, TA_NARRATIVE)</v>
      </c>
      <c r="R223" s="19" t="str">
        <f t="shared" si="32"/>
        <v>HTS_TST_N_TA_NARRATIVE</v>
      </c>
      <c r="S223" s="19" t="str">
        <f t="shared" si="33"/>
        <v>HTS_TST_N_TA_NARRATIVE_</v>
      </c>
      <c r="T223" s="19" t="b">
        <f>NOT(ISNA(VLOOKUP(B223,dbcodes!A:B,2,FALSE)))</f>
        <v>1</v>
      </c>
      <c r="U223" s="19" t="str">
        <f>IF(ISNA(VLOOKUP(B223,dbcodes!A:B,2,FALSE)),des!R2292,VLOOKUP(B223,dbcodes!A:B,2,FALSE))</f>
        <v>HTC_TST_N_TA_NARRATIVE</v>
      </c>
      <c r="W223" s="107" t="str">
        <f>IF(ISNA(VLOOKUP(C223,descriptions!A:B,2,FALSE)),des!V406,IF(G223=" TARGET","Target ","")&amp;VLOOKUP(C223,descriptions!A:B,2,FALSE))</f>
        <v>Number of individuals who received HIV Testing Services (HTS) and received their test results</v>
      </c>
      <c r="X223" s="20" t="s">
        <v>9</v>
      </c>
      <c r="Y223" s="20" t="s">
        <v>831</v>
      </c>
      <c r="Z223" s="20" t="s">
        <v>836</v>
      </c>
      <c r="AA223" s="20" t="s">
        <v>102</v>
      </c>
      <c r="AB223" s="20" t="s">
        <v>755</v>
      </c>
      <c r="AC223" s="19" t="str">
        <f>IF(AB223&lt;&gt;"",IF(NOT(ISNA(INDEX(os!A:A,MATCH(AB223,os!B:B,0)))),INDEX(os!A:A,MATCH(AB223,os!B:B,0)),"0"),"")</f>
        <v/>
      </c>
      <c r="AD223" s="20" t="s">
        <v>830</v>
      </c>
      <c r="AH223" s="93" t="str">
        <f>IF(NOT(ISNA(VLOOKUP(B:B,ResultsTargets!A:A,1,0))),"TRUE","")</f>
        <v>TRUE</v>
      </c>
      <c r="AI223" s="19" t="str">
        <f>IF(ISNA(VLOOKUP(C223,dim_techarea!A:B,2,FALSE)),"",VLOOKUP(C223,dim_techarea!A:B,2,FALSE))</f>
        <v>HTS_TST</v>
      </c>
      <c r="AJ223" s="19" t="str">
        <f>IF(ISNA(VLOOKUP(AI223,dim_techarea!B:C,2,FALSE)),"",VLOOKUP(AI223,dim_techarea!B:C,2,FALSE))</f>
        <v>f5IPTM7mieH</v>
      </c>
      <c r="AK223" s="19" t="str">
        <f>IF(ISNA(VLOOKUP(TRIM(G223),dim_targetsresults!A:B,2,FALSE)),"",VLOOKUP(TRIM(G223),dim_targetsresults!A:C,2,FALSE))</f>
        <v>MER Results</v>
      </c>
      <c r="AL223" s="19" t="str">
        <f>IF(ISNA(VLOOKUP(AK223,dim_targetsresults!B:C,2,FALSE)),"",VLOOKUP(AK223,dim_targetsresults!B:C,2,FALSE))</f>
        <v>Jh0jDM5yQ2E</v>
      </c>
      <c r="AM223" s="19" t="str">
        <f>IF(ISNA(VLOOKUP(TRIM(D223),dim_numeratordenominator!A:B,2,FALSE)),"",VLOOKUP(TRIM(D223),dim_numeratordenominator!A:C,2,FALSE))</f>
        <v>Numerator</v>
      </c>
      <c r="AN223" s="19" t="str">
        <f>IF(ISNA(VLOOKUP(AM223,dim_numeratordenominator!B:C,2,FALSE)),"",VLOOKUP(AM223,dim_numeratordenominator!B:C,2,FALSE))</f>
        <v>Som9NRMQqV7</v>
      </c>
      <c r="AO223" s="19" t="str">
        <f>IF(ISNA(VLOOKUP(TRIM(E223),dim_supporttype!A:B,2,FALSE)),"",VLOOKUP(TRIM(E223),dim_supporttype!A:C,2,FALSE))</f>
        <v>TA Narratives</v>
      </c>
      <c r="AP223" s="19" t="str">
        <f>IF(ISNA(VLOOKUP(AO223,dim_supporttype!B:C,2,FALSE)),"",VLOOKUP(AO223,dim_supporttype!B:C,2,FALSE))</f>
        <v>aBZapfNWlIU</v>
      </c>
      <c r="AQ223" s="19" t="str">
        <f>IF(ISNA(VLOOKUP(TRIM(F223),dim_disaggs!A:B,2,FALSE)),"No Disagg",VLOOKUP(TRIM(F223),dim_disaggs!A:B,2,FALSE))</f>
        <v>No Disagg</v>
      </c>
      <c r="AR223" s="19" t="str">
        <f>IF(ISNA(VLOOKUP(AQ223,dim_disaggs!B:C,2,FALSE)),"",VLOOKUP(AQ223,dim_disaggs!B:C,2,FALSE))</f>
        <v>werJlVT6sf3</v>
      </c>
      <c r="AT223" s="66" t="s">
        <v>755</v>
      </c>
      <c r="AU223" s="72" t="s">
        <v>755</v>
      </c>
      <c r="AV223" s="73" t="s">
        <v>755</v>
      </c>
      <c r="AW223" s="66" t="s">
        <v>755</v>
      </c>
      <c r="AX223" s="66" t="s">
        <v>755</v>
      </c>
      <c r="BA223" s="105" t="str">
        <f t="shared" si="34"/>
        <v/>
      </c>
      <c r="BB223" s="20" t="str">
        <f t="shared" si="35"/>
        <v/>
      </c>
    </row>
    <row r="224" spans="1:68" x14ac:dyDescent="0.2">
      <c r="A224" s="22" t="s">
        <v>95</v>
      </c>
      <c r="B224" s="39" t="s">
        <v>20615</v>
      </c>
      <c r="C224" s="38" t="s">
        <v>870</v>
      </c>
      <c r="D224" s="38" t="s">
        <v>1</v>
      </c>
      <c r="E224" s="38" t="s">
        <v>77</v>
      </c>
      <c r="F224" s="38" t="s">
        <v>21178</v>
      </c>
      <c r="G224" s="38" t="s">
        <v>20086</v>
      </c>
      <c r="H224" s="22" t="s">
        <v>21179</v>
      </c>
      <c r="I224" s="19">
        <f t="shared" si="27"/>
        <v>40</v>
      </c>
      <c r="K224" s="20" t="s">
        <v>2225</v>
      </c>
      <c r="L224" s="95" t="str">
        <f>IF(M224&lt;&gt;"",IF(NOT(ISNA(INDEX(cc!B:B,MATCH(M224,cc!A:A,0)))),INDEX(cc!B:B,MATCH(M224,cc!A:A,0)),"0"),"")</f>
        <v>Age (&lt;1-50+-uk, 12), Sex (Female) and Test Results</v>
      </c>
      <c r="M224" s="97" t="s">
        <v>20549</v>
      </c>
      <c r="N224" s="28" t="str">
        <f t="shared" si="28"/>
        <v/>
      </c>
      <c r="O224" s="19" t="str">
        <f t="shared" si="29"/>
        <v>HTS_TST (N, DSD, PMTCT PostANC/Age/Sex/Result): HTS received results</v>
      </c>
      <c r="P224" s="19" t="str">
        <f t="shared" si="30"/>
        <v>HTS_TST (N, DSD, PMTCT PostANC/Age/Sex/Result): HTS received results</v>
      </c>
      <c r="Q224" s="19" t="str">
        <f t="shared" si="31"/>
        <v>HTS_TST (N, DSD, PMTCT P/Age/Sex/Result)</v>
      </c>
      <c r="R224" s="19" t="str">
        <f t="shared" si="32"/>
        <v>HTS_TST_N_DSD_PMTCT_P_Age_Sex_Result</v>
      </c>
      <c r="S224" s="19" t="str">
        <f t="shared" si="33"/>
        <v>HTS_TST_N_DSD_PMTCT_P_Age_Sex_Result_</v>
      </c>
      <c r="T224" s="19" t="b">
        <f>NOT(ISNA(VLOOKUP(B224,dbcodes!A:B,2,FALSE)))</f>
        <v>1</v>
      </c>
      <c r="U224" s="19" t="str">
        <f>IF(ISNA(VLOOKUP(B224,dbcodes!A:B,2,FALSE)),des!R2293,VLOOKUP(B224,dbcodes!A:B,2,FALSE))</f>
        <v>HTS_TST_N_DSD_PMTCT_P_Age_Sex_Result</v>
      </c>
      <c r="W224" s="107" t="str">
        <f>IF(ISNA(VLOOKUP(C224,descriptions!A:B,2,FALSE)),des!V2070,IF(G224=" TARGET","Target ","")&amp;VLOOKUP(C224,descriptions!A:B,2,FALSE))</f>
        <v>Number of individuals who received HIV Testing Services (HTS) and received their test results</v>
      </c>
      <c r="X224" s="22" t="s">
        <v>4</v>
      </c>
      <c r="Y224" s="20" t="s">
        <v>831</v>
      </c>
      <c r="Z224" s="20" t="s">
        <v>836</v>
      </c>
      <c r="AA224" s="20" t="s">
        <v>102</v>
      </c>
      <c r="AB224" s="20" t="s">
        <v>755</v>
      </c>
      <c r="AC224" s="19" t="str">
        <f>IF(AB224&lt;&gt;"",IF(NOT(ISNA(INDEX(os!A:A,MATCH(AB224,os!B:B,0)))),INDEX(os!A:A,MATCH(AB224,os!B:B,0)),"0"),"")</f>
        <v/>
      </c>
      <c r="AD224" s="20" t="s">
        <v>830</v>
      </c>
      <c r="AH224" s="93" t="str">
        <f>IF(NOT(ISNA(VLOOKUP(B:B,ResultsTargets!A:A,1,0))),"TRUE","")</f>
        <v>TRUE</v>
      </c>
      <c r="AI224" s="19" t="str">
        <f>IF(ISNA(VLOOKUP(C224,dim_techarea!A:B,2,FALSE)),"",VLOOKUP(C224,dim_techarea!A:B,2,FALSE))</f>
        <v>HTS_TST</v>
      </c>
      <c r="AJ224" s="19" t="str">
        <f>IF(ISNA(VLOOKUP(AI224,dim_techarea!B:C,2,FALSE)),"",VLOOKUP(AI224,dim_techarea!B:C,2,FALSE))</f>
        <v>f5IPTM7mieH</v>
      </c>
      <c r="AK224" s="19" t="str">
        <f>IF(ISNA(VLOOKUP(TRIM(G224),dim_targetsresults!A:B,2,FALSE)),"",VLOOKUP(TRIM(G224),dim_targetsresults!A:C,2,FALSE))</f>
        <v>MER Results</v>
      </c>
      <c r="AL224" s="19" t="str">
        <f>IF(ISNA(VLOOKUP(AK224,dim_targetsresults!B:C,2,FALSE)),"",VLOOKUP(AK224,dim_targetsresults!B:C,2,FALSE))</f>
        <v>Jh0jDM5yQ2E</v>
      </c>
      <c r="AM224" s="19" t="str">
        <f>IF(ISNA(VLOOKUP(TRIM(D224),dim_numeratordenominator!A:B,2,FALSE)),"",VLOOKUP(TRIM(D224),dim_numeratordenominator!A:C,2,FALSE))</f>
        <v>Numerator</v>
      </c>
      <c r="AN224" s="19" t="str">
        <f>IF(ISNA(VLOOKUP(AM224,dim_numeratordenominator!B:C,2,FALSE)),"",VLOOKUP(AM224,dim_numeratordenominator!B:C,2,FALSE))</f>
        <v>Som9NRMQqV7</v>
      </c>
      <c r="AO224" s="19" t="str">
        <f>IF(ISNA(VLOOKUP(TRIM(E224),dim_supporttype!A:B,2,FALSE)),"",VLOOKUP(TRIM(E224),dim_supporttype!A:C,2,FALSE))</f>
        <v>DSD</v>
      </c>
      <c r="AP224" s="19" t="str">
        <f>IF(ISNA(VLOOKUP(AO224,dim_supporttype!B:C,2,FALSE)),"",VLOOKUP(AO224,dim_supporttype!B:C,2,FALSE))</f>
        <v>iM13vdNLWKb</v>
      </c>
      <c r="AQ224" s="19" t="str">
        <f>IF(ISNA(VLOOKUP(TRIM(F224),dim_disaggs!A:B,2,FALSE)),"No Disagg",VLOOKUP(TRIM(F224),dim_disaggs!A:B,2,FALSE))</f>
        <v>PMTCT PostANC/Age/Sex/Result</v>
      </c>
      <c r="AR224" s="19" t="str">
        <f>IF(ISNA(VLOOKUP(AQ224,dim_disaggs!B:C,2,FALSE)),"",VLOOKUP(AQ224,dim_disaggs!B:C,2,FALSE))</f>
        <v>PTL2kxpEOg3</v>
      </c>
      <c r="AU224" s="79" t="s">
        <v>21136</v>
      </c>
      <c r="AV224" s="73" t="s">
        <v>21154</v>
      </c>
      <c r="AW224" s="65" t="s">
        <v>25669</v>
      </c>
      <c r="AX224" s="66" t="s">
        <v>25424</v>
      </c>
      <c r="BA224" s="105" t="str">
        <f t="shared" si="34"/>
        <v/>
      </c>
      <c r="BB224" s="20" t="str">
        <f t="shared" si="35"/>
        <v/>
      </c>
    </row>
    <row r="225" spans="1:68" x14ac:dyDescent="0.2">
      <c r="A225" s="22" t="s">
        <v>95</v>
      </c>
      <c r="B225" s="39" t="s">
        <v>20616</v>
      </c>
      <c r="C225" s="38" t="s">
        <v>870</v>
      </c>
      <c r="D225" s="38" t="s">
        <v>1</v>
      </c>
      <c r="E225" s="38" t="s">
        <v>78</v>
      </c>
      <c r="F225" s="38" t="s">
        <v>21178</v>
      </c>
      <c r="G225" s="38" t="s">
        <v>20086</v>
      </c>
      <c r="H225" s="22" t="s">
        <v>21179</v>
      </c>
      <c r="I225" s="19">
        <f t="shared" si="27"/>
        <v>39</v>
      </c>
      <c r="K225" s="20" t="s">
        <v>2225</v>
      </c>
      <c r="L225" s="95" t="str">
        <f>IF(M225&lt;&gt;"",IF(NOT(ISNA(INDEX(cc!B:B,MATCH(M225,cc!A:A,0)))),INDEX(cc!B:B,MATCH(M225,cc!A:A,0)),"0"),"")</f>
        <v>Age (&lt;1-50+-uk, 12), Sex (Female) and Test Results</v>
      </c>
      <c r="M225" s="101" t="s">
        <v>20549</v>
      </c>
      <c r="N225" s="28" t="str">
        <f t="shared" si="28"/>
        <v/>
      </c>
      <c r="O225" s="19" t="str">
        <f t="shared" si="29"/>
        <v>HTS_TST (N, TA, PMTCT PostANC/Age/Sex/Result): HTS received results</v>
      </c>
      <c r="P225" s="19" t="str">
        <f t="shared" si="30"/>
        <v>HTS_TST (N, TA, PMTCT PostANC/Age/Sex/Result): HTS received results</v>
      </c>
      <c r="Q225" s="19" t="str">
        <f t="shared" si="31"/>
        <v>HTS_TST (N, TA, PMTCT P/Age/Sex/Result)</v>
      </c>
      <c r="R225" s="19" t="str">
        <f t="shared" si="32"/>
        <v>HTS_TST_N_TA_PMTCT_P_Age_Sex_Result</v>
      </c>
      <c r="S225" s="19" t="str">
        <f t="shared" si="33"/>
        <v>HTS_TST_N_TA_PMTCT_P_Age_Sex_Result_</v>
      </c>
      <c r="T225" s="19" t="b">
        <f>NOT(ISNA(VLOOKUP(B225,dbcodes!A:B,2,FALSE)))</f>
        <v>1</v>
      </c>
      <c r="U225" s="19" t="str">
        <f>IF(ISNA(VLOOKUP(B225,dbcodes!A:B,2,FALSE)),des!R2294,VLOOKUP(B225,dbcodes!A:B,2,FALSE))</f>
        <v>HTS_TST_N_TA_PMTCT_P_Age_Sex_Result</v>
      </c>
      <c r="W225" s="107" t="str">
        <f>IF(ISNA(VLOOKUP(C225,descriptions!A:B,2,FALSE)),des!V2071,IF(G225=" TARGET","Target ","")&amp;VLOOKUP(C225,descriptions!A:B,2,FALSE))</f>
        <v>Number of individuals who received HIV Testing Services (HTS) and received their test results</v>
      </c>
      <c r="X225" s="22" t="s">
        <v>4</v>
      </c>
      <c r="Y225" s="20" t="s">
        <v>831</v>
      </c>
      <c r="Z225" s="20" t="s">
        <v>836</v>
      </c>
      <c r="AA225" s="20" t="s">
        <v>102</v>
      </c>
      <c r="AB225" s="20" t="s">
        <v>755</v>
      </c>
      <c r="AC225" s="19" t="str">
        <f>IF(AB225&lt;&gt;"",IF(NOT(ISNA(INDEX(os!A:A,MATCH(AB225,os!B:B,0)))),INDEX(os!A:A,MATCH(AB225,os!B:B,0)),"0"),"")</f>
        <v/>
      </c>
      <c r="AD225" s="20" t="s">
        <v>830</v>
      </c>
      <c r="AH225" s="93" t="str">
        <f>IF(NOT(ISNA(VLOOKUP(B:B,ResultsTargets!A:A,1,0))),"TRUE","")</f>
        <v>TRUE</v>
      </c>
      <c r="AI225" s="19" t="str">
        <f>IF(ISNA(VLOOKUP(C225,dim_techarea!A:B,2,FALSE)),"",VLOOKUP(C225,dim_techarea!A:B,2,FALSE))</f>
        <v>HTS_TST</v>
      </c>
      <c r="AJ225" s="19" t="str">
        <f>IF(ISNA(VLOOKUP(AI225,dim_techarea!B:C,2,FALSE)),"",VLOOKUP(AI225,dim_techarea!B:C,2,FALSE))</f>
        <v>f5IPTM7mieH</v>
      </c>
      <c r="AK225" s="19" t="str">
        <f>IF(ISNA(VLOOKUP(TRIM(G225),dim_targetsresults!A:B,2,FALSE)),"",VLOOKUP(TRIM(G225),dim_targetsresults!A:C,2,FALSE))</f>
        <v>MER Results</v>
      </c>
      <c r="AL225" s="19" t="str">
        <f>IF(ISNA(VLOOKUP(AK225,dim_targetsresults!B:C,2,FALSE)),"",VLOOKUP(AK225,dim_targetsresults!B:C,2,FALSE))</f>
        <v>Jh0jDM5yQ2E</v>
      </c>
      <c r="AM225" s="19" t="str">
        <f>IF(ISNA(VLOOKUP(TRIM(D225),dim_numeratordenominator!A:B,2,FALSE)),"",VLOOKUP(TRIM(D225),dim_numeratordenominator!A:C,2,FALSE))</f>
        <v>Numerator</v>
      </c>
      <c r="AN225" s="19" t="str">
        <f>IF(ISNA(VLOOKUP(AM225,dim_numeratordenominator!B:C,2,FALSE)),"",VLOOKUP(AM225,dim_numeratordenominator!B:C,2,FALSE))</f>
        <v>Som9NRMQqV7</v>
      </c>
      <c r="AO225" s="19" t="str">
        <f>IF(ISNA(VLOOKUP(TRIM(E225),dim_supporttype!A:B,2,FALSE)),"",VLOOKUP(TRIM(E225),dim_supporttype!A:C,2,FALSE))</f>
        <v>TA</v>
      </c>
      <c r="AP225" s="19" t="str">
        <f>IF(ISNA(VLOOKUP(AO225,dim_supporttype!B:C,2,FALSE)),"",VLOOKUP(AO225,dim_supporttype!B:C,2,FALSE))</f>
        <v>cRAGKdWIDn4</v>
      </c>
      <c r="AQ225" s="19" t="str">
        <f>IF(ISNA(VLOOKUP(TRIM(F225),dim_disaggs!A:B,2,FALSE)),"No Disagg",VLOOKUP(TRIM(F225),dim_disaggs!A:B,2,FALSE))</f>
        <v>PMTCT PostANC/Age/Sex/Result</v>
      </c>
      <c r="AR225" s="19" t="str">
        <f>IF(ISNA(VLOOKUP(AQ225,dim_disaggs!B:C,2,FALSE)),"",VLOOKUP(AQ225,dim_disaggs!B:C,2,FALSE))</f>
        <v>PTL2kxpEOg3</v>
      </c>
      <c r="AU225" s="72" t="s">
        <v>21136</v>
      </c>
      <c r="AV225" s="73" t="s">
        <v>21154</v>
      </c>
      <c r="AW225" s="65" t="s">
        <v>25669</v>
      </c>
      <c r="AX225" s="66" t="s">
        <v>25424</v>
      </c>
      <c r="BA225" s="105" t="str">
        <f t="shared" si="34"/>
        <v/>
      </c>
      <c r="BB225" s="20" t="str">
        <f t="shared" si="35"/>
        <v/>
      </c>
    </row>
    <row r="226" spans="1:68" x14ac:dyDescent="0.2">
      <c r="A226" s="22" t="s">
        <v>95</v>
      </c>
      <c r="B226" s="5" t="s">
        <v>20617</v>
      </c>
      <c r="C226" s="22" t="s">
        <v>870</v>
      </c>
      <c r="D226" s="22" t="s">
        <v>1</v>
      </c>
      <c r="E226" s="22" t="s">
        <v>77</v>
      </c>
      <c r="F226" s="38" t="s">
        <v>21180</v>
      </c>
      <c r="G226" s="22" t="s">
        <v>20086</v>
      </c>
      <c r="H226" s="22" t="s">
        <v>21181</v>
      </c>
      <c r="I226" s="19">
        <f t="shared" si="27"/>
        <v>43</v>
      </c>
      <c r="K226" s="20" t="s">
        <v>2225</v>
      </c>
      <c r="L226" s="95" t="str">
        <f>IF(M226&lt;&gt;"",IF(NOT(ISNA(INDEX(cc!B:B,MATCH(M226,cc!A:A,0)))),INDEX(cc!B:B,MATCH(M226,cc!A:A,0)),"0"),"")</f>
        <v>Age (&lt;15,15+-uk, 2), Sex (Female) and Results</v>
      </c>
      <c r="M226" s="97" t="s">
        <v>19881</v>
      </c>
      <c r="N226" s="28" t="str">
        <f t="shared" si="28"/>
        <v/>
      </c>
      <c r="O226" s="19" t="str">
        <f t="shared" si="29"/>
        <v>HTS_TST (N, DSD, PMTCT PostANC/Age Aggregated/Sex/Result): HTS received results</v>
      </c>
      <c r="P226" s="19" t="str">
        <f t="shared" si="30"/>
        <v>HTS_TST (N, DSD, PMTCT PostANC/Age Aggregated/Sex/Result): HTS received results</v>
      </c>
      <c r="Q226" s="19" t="str">
        <f t="shared" si="31"/>
        <v>HTS_TST (N, DSD, PMTCT P/AgeAgg/Sex/Result)</v>
      </c>
      <c r="R226" s="19" t="str">
        <f t="shared" si="32"/>
        <v>HTS_TST_N_DSD_PMTCT_P_AgeAgg_Sex_Result</v>
      </c>
      <c r="S226" s="19" t="str">
        <f t="shared" si="33"/>
        <v>HTS_TST_N_DSD_PMTCT_P_AgeAgg_Sex_Result_</v>
      </c>
      <c r="T226" s="19" t="b">
        <f>NOT(ISNA(VLOOKUP(B226,dbcodes!A:B,2,FALSE)))</f>
        <v>1</v>
      </c>
      <c r="U226" s="19" t="str">
        <f>IF(ISNA(VLOOKUP(B226,dbcodes!A:B,2,FALSE)),des!R2295,VLOOKUP(B226,dbcodes!A:B,2,FALSE))</f>
        <v>HTS_TST_N_DSD_PMTCT_P_AgeAgg_Sex_Result</v>
      </c>
      <c r="W226" s="107" t="str">
        <f>IF(ISNA(VLOOKUP(C226,descriptions!A:B,2,FALSE)),des!V2073,IF(G226=" TARGET","Target ","")&amp;VLOOKUP(C226,descriptions!A:B,2,FALSE))</f>
        <v>Number of individuals who received HIV Testing Services (HTS) and received their test results</v>
      </c>
      <c r="X226" s="22" t="s">
        <v>4</v>
      </c>
      <c r="Y226" s="20" t="s">
        <v>831</v>
      </c>
      <c r="Z226" s="20" t="s">
        <v>836</v>
      </c>
      <c r="AA226" s="20" t="s">
        <v>102</v>
      </c>
      <c r="AB226" s="20" t="s">
        <v>755</v>
      </c>
      <c r="AC226" s="19" t="str">
        <f>IF(AB226&lt;&gt;"",IF(NOT(ISNA(INDEX(os!A:A,MATCH(AB226,os!B:B,0)))),INDEX(os!A:A,MATCH(AB226,os!B:B,0)),"0"),"")</f>
        <v/>
      </c>
      <c r="AD226" s="20" t="s">
        <v>830</v>
      </c>
      <c r="AH226" s="93" t="str">
        <f>IF(NOT(ISNA(VLOOKUP(B:B,ResultsTargets!A:A,1,0))),"TRUE","")</f>
        <v>TRUE</v>
      </c>
      <c r="AI226" s="19" t="str">
        <f>IF(ISNA(VLOOKUP(C226,dim_techarea!A:B,2,FALSE)),"",VLOOKUP(C226,dim_techarea!A:B,2,FALSE))</f>
        <v>HTS_TST</v>
      </c>
      <c r="AJ226" s="19" t="str">
        <f>IF(ISNA(VLOOKUP(AI226,dim_techarea!B:C,2,FALSE)),"",VLOOKUP(AI226,dim_techarea!B:C,2,FALSE))</f>
        <v>f5IPTM7mieH</v>
      </c>
      <c r="AK226" s="19" t="str">
        <f>IF(ISNA(VLOOKUP(TRIM(G226),dim_targetsresults!A:B,2,FALSE)),"",VLOOKUP(TRIM(G226),dim_targetsresults!A:C,2,FALSE))</f>
        <v>MER Results</v>
      </c>
      <c r="AL226" s="19" t="str">
        <f>IF(ISNA(VLOOKUP(AK226,dim_targetsresults!B:C,2,FALSE)),"",VLOOKUP(AK226,dim_targetsresults!B:C,2,FALSE))</f>
        <v>Jh0jDM5yQ2E</v>
      </c>
      <c r="AM226" s="19" t="str">
        <f>IF(ISNA(VLOOKUP(TRIM(D226),dim_numeratordenominator!A:B,2,FALSE)),"",VLOOKUP(TRIM(D226),dim_numeratordenominator!A:C,2,FALSE))</f>
        <v>Numerator</v>
      </c>
      <c r="AN226" s="19" t="str">
        <f>IF(ISNA(VLOOKUP(AM226,dim_numeratordenominator!B:C,2,FALSE)),"",VLOOKUP(AM226,dim_numeratordenominator!B:C,2,FALSE))</f>
        <v>Som9NRMQqV7</v>
      </c>
      <c r="AO226" s="19" t="str">
        <f>IF(ISNA(VLOOKUP(TRIM(E226),dim_supporttype!A:B,2,FALSE)),"",VLOOKUP(TRIM(E226),dim_supporttype!A:C,2,FALSE))</f>
        <v>DSD</v>
      </c>
      <c r="AP226" s="19" t="str">
        <f>IF(ISNA(VLOOKUP(AO226,dim_supporttype!B:C,2,FALSE)),"",VLOOKUP(AO226,dim_supporttype!B:C,2,FALSE))</f>
        <v>iM13vdNLWKb</v>
      </c>
      <c r="AQ226" s="19" t="str">
        <f>IF(ISNA(VLOOKUP(TRIM(F226),dim_disaggs!A:B,2,FALSE)),"No Disagg",VLOOKUP(TRIM(F226),dim_disaggs!A:B,2,FALSE))</f>
        <v>PMTCT PostANC/Age Aggregated/Sex/Result</v>
      </c>
      <c r="AR226" s="19" t="str">
        <f>IF(ISNA(VLOOKUP(AQ226,dim_disaggs!B:C,2,FALSE)),"",VLOOKUP(AQ226,dim_disaggs!B:C,2,FALSE))</f>
        <v>oLS6h8HCl7e</v>
      </c>
      <c r="AU226" s="72" t="s">
        <v>21136</v>
      </c>
      <c r="AV226" s="73" t="s">
        <v>21154</v>
      </c>
      <c r="AW226" s="65" t="s">
        <v>25669</v>
      </c>
      <c r="AX226" s="66" t="s">
        <v>25424</v>
      </c>
      <c r="BA226" s="105" t="str">
        <f t="shared" si="34"/>
        <v/>
      </c>
      <c r="BB226" s="20" t="str">
        <f t="shared" si="35"/>
        <v/>
      </c>
    </row>
    <row r="227" spans="1:68" x14ac:dyDescent="0.2">
      <c r="A227" s="22" t="s">
        <v>95</v>
      </c>
      <c r="B227" s="5" t="s">
        <v>20618</v>
      </c>
      <c r="C227" s="22" t="s">
        <v>870</v>
      </c>
      <c r="D227" s="22" t="s">
        <v>1</v>
      </c>
      <c r="E227" s="22" t="s">
        <v>78</v>
      </c>
      <c r="F227" s="38" t="s">
        <v>21180</v>
      </c>
      <c r="G227" s="22" t="s">
        <v>20086</v>
      </c>
      <c r="H227" s="22" t="s">
        <v>21181</v>
      </c>
      <c r="I227" s="19">
        <f t="shared" si="27"/>
        <v>42</v>
      </c>
      <c r="K227" s="20" t="s">
        <v>2225</v>
      </c>
      <c r="L227" s="95" t="str">
        <f>IF(M227&lt;&gt;"",IF(NOT(ISNA(INDEX(cc!B:B,MATCH(M227,cc!A:A,0)))),INDEX(cc!B:B,MATCH(M227,cc!A:A,0)),"0"),"")</f>
        <v>Age (&lt;15,15+-uk, 2), Sex (Female) and Results</v>
      </c>
      <c r="M227" s="97" t="s">
        <v>19881</v>
      </c>
      <c r="N227" s="28" t="str">
        <f t="shared" si="28"/>
        <v/>
      </c>
      <c r="O227" s="19" t="str">
        <f t="shared" si="29"/>
        <v>HTS_TST (N, TA, PMTCT PostANC/Age Aggregated/Sex/Result): HTS received results</v>
      </c>
      <c r="P227" s="19" t="str">
        <f t="shared" si="30"/>
        <v>HTS_TST (N, TA, PMTCT PostANC/Age Aggregated/Sex/Result): HTS received results</v>
      </c>
      <c r="Q227" s="19" t="str">
        <f t="shared" si="31"/>
        <v>HTS_TST (N, TA, PMTCT P/AgeAgg/Sex/Result)</v>
      </c>
      <c r="R227" s="19" t="str">
        <f t="shared" si="32"/>
        <v>HTS_TST_N_TA_PMTCT_P_AgeAgg_Sex_Result</v>
      </c>
      <c r="S227" s="19" t="str">
        <f t="shared" si="33"/>
        <v>HTS_TST_N_TA_PMTCT_P_AgeAgg_Sex_Result_</v>
      </c>
      <c r="T227" s="19" t="b">
        <f>NOT(ISNA(VLOOKUP(B227,dbcodes!A:B,2,FALSE)))</f>
        <v>1</v>
      </c>
      <c r="U227" s="19" t="str">
        <f>IF(ISNA(VLOOKUP(B227,dbcodes!A:B,2,FALSE)),des!R2296,VLOOKUP(B227,dbcodes!A:B,2,FALSE))</f>
        <v>HTS_TST_N_TA_PMTCT_P_AgeAgg_Sex_Result</v>
      </c>
      <c r="W227" s="107" t="str">
        <f>IF(ISNA(VLOOKUP(C227,descriptions!A:B,2,FALSE)),des!V2074,IF(G227=" TARGET","Target ","")&amp;VLOOKUP(C227,descriptions!A:B,2,FALSE))</f>
        <v>Number of individuals who received HIV Testing Services (HTS) and received their test results</v>
      </c>
      <c r="X227" s="22" t="s">
        <v>4</v>
      </c>
      <c r="Y227" s="20" t="s">
        <v>831</v>
      </c>
      <c r="Z227" s="20" t="s">
        <v>836</v>
      </c>
      <c r="AA227" s="20" t="s">
        <v>102</v>
      </c>
      <c r="AB227" s="20" t="s">
        <v>755</v>
      </c>
      <c r="AC227" s="19" t="str">
        <f>IF(AB227&lt;&gt;"",IF(NOT(ISNA(INDEX(os!A:A,MATCH(AB227,os!B:B,0)))),INDEX(os!A:A,MATCH(AB227,os!B:B,0)),"0"),"")</f>
        <v/>
      </c>
      <c r="AD227" s="20" t="s">
        <v>830</v>
      </c>
      <c r="AH227" s="93" t="str">
        <f>IF(NOT(ISNA(VLOOKUP(B:B,ResultsTargets!A:A,1,0))),"TRUE","")</f>
        <v>TRUE</v>
      </c>
      <c r="AI227" s="19" t="str">
        <f>IF(ISNA(VLOOKUP(C227,dim_techarea!A:B,2,FALSE)),"",VLOOKUP(C227,dim_techarea!A:B,2,FALSE))</f>
        <v>HTS_TST</v>
      </c>
      <c r="AJ227" s="19" t="str">
        <f>IF(ISNA(VLOOKUP(AI227,dim_techarea!B:C,2,FALSE)),"",VLOOKUP(AI227,dim_techarea!B:C,2,FALSE))</f>
        <v>f5IPTM7mieH</v>
      </c>
      <c r="AK227" s="19" t="str">
        <f>IF(ISNA(VLOOKUP(TRIM(G227),dim_targetsresults!A:B,2,FALSE)),"",VLOOKUP(TRIM(G227),dim_targetsresults!A:C,2,FALSE))</f>
        <v>MER Results</v>
      </c>
      <c r="AL227" s="19" t="str">
        <f>IF(ISNA(VLOOKUP(AK227,dim_targetsresults!B:C,2,FALSE)),"",VLOOKUP(AK227,dim_targetsresults!B:C,2,FALSE))</f>
        <v>Jh0jDM5yQ2E</v>
      </c>
      <c r="AM227" s="19" t="str">
        <f>IF(ISNA(VLOOKUP(TRIM(D227),dim_numeratordenominator!A:B,2,FALSE)),"",VLOOKUP(TRIM(D227),dim_numeratordenominator!A:C,2,FALSE))</f>
        <v>Numerator</v>
      </c>
      <c r="AN227" s="19" t="str">
        <f>IF(ISNA(VLOOKUP(AM227,dim_numeratordenominator!B:C,2,FALSE)),"",VLOOKUP(AM227,dim_numeratordenominator!B:C,2,FALSE))</f>
        <v>Som9NRMQqV7</v>
      </c>
      <c r="AO227" s="19" t="str">
        <f>IF(ISNA(VLOOKUP(TRIM(E227),dim_supporttype!A:B,2,FALSE)),"",VLOOKUP(TRIM(E227),dim_supporttype!A:C,2,FALSE))</f>
        <v>TA</v>
      </c>
      <c r="AP227" s="19" t="str">
        <f>IF(ISNA(VLOOKUP(AO227,dim_supporttype!B:C,2,FALSE)),"",VLOOKUP(AO227,dim_supporttype!B:C,2,FALSE))</f>
        <v>cRAGKdWIDn4</v>
      </c>
      <c r="AQ227" s="19" t="str">
        <f>IF(ISNA(VLOOKUP(TRIM(F227),dim_disaggs!A:B,2,FALSE)),"No Disagg",VLOOKUP(TRIM(F227),dim_disaggs!A:B,2,FALSE))</f>
        <v>PMTCT PostANC/Age Aggregated/Sex/Result</v>
      </c>
      <c r="AR227" s="19" t="str">
        <f>IF(ISNA(VLOOKUP(AQ227,dim_disaggs!B:C,2,FALSE)),"",VLOOKUP(AQ227,dim_disaggs!B:C,2,FALSE))</f>
        <v>oLS6h8HCl7e</v>
      </c>
      <c r="AU227" s="72" t="s">
        <v>21136</v>
      </c>
      <c r="AV227" s="73" t="s">
        <v>21154</v>
      </c>
      <c r="AW227" s="65" t="s">
        <v>25669</v>
      </c>
      <c r="AX227" s="66" t="s">
        <v>25424</v>
      </c>
      <c r="BA227" s="105" t="str">
        <f t="shared" si="34"/>
        <v/>
      </c>
      <c r="BB227" s="20" t="str">
        <f t="shared" si="35"/>
        <v/>
      </c>
      <c r="BG227" s="71"/>
      <c r="BH227" s="71"/>
    </row>
    <row r="228" spans="1:68" x14ac:dyDescent="0.2">
      <c r="A228" s="22" t="s">
        <v>95</v>
      </c>
      <c r="B228" s="42" t="s">
        <v>25606</v>
      </c>
      <c r="C228" s="20" t="s">
        <v>870</v>
      </c>
      <c r="D228" s="20" t="s">
        <v>1</v>
      </c>
      <c r="E228" s="22" t="s">
        <v>25556</v>
      </c>
      <c r="F228" s="20" t="s">
        <v>19905</v>
      </c>
      <c r="G228" s="20" t="s">
        <v>20086</v>
      </c>
      <c r="H228" s="20" t="s">
        <v>19907</v>
      </c>
      <c r="I228" s="19">
        <f t="shared" si="27"/>
        <v>38</v>
      </c>
      <c r="J228" s="20" t="s">
        <v>755</v>
      </c>
      <c r="K228" s="20" t="s">
        <v>2225</v>
      </c>
      <c r="L228" s="95" t="str">
        <f>IF(M228&lt;&gt;"",IF(NOT(ISNA(INDEX(cc!B:B,MATCH(M228,cc!A:A,0)))),INDEX(cc!B:B,MATCH(M228,cc!A:A,0)),"0"),"")</f>
        <v>Age (&lt;15,15+-uk, 2), Sex, and Results</v>
      </c>
      <c r="M228" s="97" t="s">
        <v>341</v>
      </c>
      <c r="N228" s="28" t="str">
        <f t="shared" si="28"/>
        <v/>
      </c>
      <c r="O228" s="19" t="str">
        <f t="shared" si="29"/>
        <v>HTS_TST (N, CS, Emergency Ward/Age Aggregated/Sex/Result): HTS received results</v>
      </c>
      <c r="P228" s="19" t="str">
        <f t="shared" si="30"/>
        <v>HTS_TST (N, CS, Emergency Ward/Age Aggregated/Sex/Result): HTS received results</v>
      </c>
      <c r="Q228" s="19" t="str">
        <f t="shared" si="31"/>
        <v>HTS_TST (N, CS, EW/Age Agg/Sex/Result)</v>
      </c>
      <c r="R228" s="19" t="str">
        <f t="shared" si="32"/>
        <v>HTS_TST_N_CS_EW_Age_Agg_Sex_Result</v>
      </c>
      <c r="S228" s="19" t="str">
        <f t="shared" si="33"/>
        <v>HTS_TST_N_CS_EW_Age_Agg_Sex_Result_</v>
      </c>
      <c r="T228" s="19" t="b">
        <f>NOT(ISNA(VLOOKUP(B228,dbcodes!A:B,2,FALSE)))</f>
        <v>0</v>
      </c>
      <c r="U228" s="19">
        <f>IF(ISNA(VLOOKUP(B228,dbcodes!A:B,2,FALSE)),des!R2297,VLOOKUP(B228,dbcodes!A:B,2,FALSE))</f>
        <v>0</v>
      </c>
      <c r="W228" s="107" t="str">
        <f>IF(ISNA(VLOOKUP(C228,descriptions!A:B,2,FALSE)),des!V266,IF(G228=" TARGET","Target ","")&amp;VLOOKUP(C228,descriptions!A:B,2,FALSE))</f>
        <v>Number of individuals who received HIV Testing Services (HTS) and received their test results</v>
      </c>
      <c r="X228" s="20" t="s">
        <v>4</v>
      </c>
      <c r="Y228" s="20" t="s">
        <v>831</v>
      </c>
      <c r="Z228" s="20" t="s">
        <v>836</v>
      </c>
      <c r="AA228" s="20" t="s">
        <v>102</v>
      </c>
      <c r="AB228" s="20" t="s">
        <v>755</v>
      </c>
      <c r="AC228" s="19" t="str">
        <f>IF(AB228&lt;&gt;"",IF(NOT(ISNA(INDEX(os!A:A,MATCH(AB228,os!B:B,0)))),INDEX(os!A:A,MATCH(AB228,os!B:B,0)),"0"),"")</f>
        <v/>
      </c>
      <c r="AD228" s="20" t="s">
        <v>830</v>
      </c>
      <c r="AH228" s="93" t="str">
        <f>IF(NOT(ISNA(VLOOKUP(B:B,ResultsTargets!A:A,1,0))),"TRUE","")</f>
        <v>TRUE</v>
      </c>
      <c r="AI228" s="19" t="str">
        <f>IF(ISNA(VLOOKUP(C228,dim_techarea!A:B,2,FALSE)),"",VLOOKUP(C228,dim_techarea!A:B,2,FALSE))</f>
        <v>HTS_TST</v>
      </c>
      <c r="AJ228" s="19" t="str">
        <f>IF(ISNA(VLOOKUP(AI228,dim_techarea!B:C,2,FALSE)),"",VLOOKUP(AI228,dim_techarea!B:C,2,FALSE))</f>
        <v>f5IPTM7mieH</v>
      </c>
      <c r="AK228" s="19" t="str">
        <f>IF(ISNA(VLOOKUP(TRIM(G228),dim_targetsresults!A:B,2,FALSE)),"",VLOOKUP(TRIM(G228),dim_targetsresults!A:C,2,FALSE))</f>
        <v>MER Results</v>
      </c>
      <c r="AL228" s="19" t="str">
        <f>IF(ISNA(VLOOKUP(AK228,dim_targetsresults!B:C,2,FALSE)),"",VLOOKUP(AK228,dim_targetsresults!B:C,2,FALSE))</f>
        <v>Jh0jDM5yQ2E</v>
      </c>
      <c r="AM228" s="19" t="str">
        <f>IF(ISNA(VLOOKUP(TRIM(D228),dim_numeratordenominator!A:B,2,FALSE)),"",VLOOKUP(TRIM(D228),dim_numeratordenominator!A:C,2,FALSE))</f>
        <v>Numerator</v>
      </c>
      <c r="AN228" s="19" t="str">
        <f>IF(ISNA(VLOOKUP(AM228,dim_numeratordenominator!B:C,2,FALSE)),"",VLOOKUP(AM228,dim_numeratordenominator!B:C,2,FALSE))</f>
        <v>Som9NRMQqV7</v>
      </c>
      <c r="AO228" s="19" t="str">
        <f>IF(ISNA(VLOOKUP(TRIM(E228),dim_supporttype!A:B,2,FALSE)),"",VLOOKUP(TRIM(E228),dim_supporttype!A:C,2,FALSE))</f>
        <v>CS</v>
      </c>
      <c r="AP228" s="19" t="str">
        <f>IF(ISNA(VLOOKUP(AO228,dim_supporttype!B:C,2,FALSE)),"",VLOOKUP(AO228,dim_supporttype!B:C,2,FALSE))</f>
        <v>lvaJoXT3kCK</v>
      </c>
      <c r="AQ228" s="19" t="str">
        <f>IF(ISNA(VLOOKUP(TRIM(F228),dim_disaggs!A:B,2,FALSE)),"No Disagg",VLOOKUP(TRIM(F228),dim_disaggs!A:B,2,FALSE))</f>
        <v>Emergency Ward/Age Aggregated/Sex/Result</v>
      </c>
      <c r="AR228" s="19" t="str">
        <f>IF(ISNA(VLOOKUP(AQ228,dim_disaggs!B:C,2,FALSE)),"",VLOOKUP(AQ228,dim_disaggs!B:C,2,FALSE))</f>
        <v>XfWuUK3zto0</v>
      </c>
      <c r="AW228" s="65" t="s">
        <v>25653</v>
      </c>
      <c r="AX228" s="66" t="s">
        <v>25411</v>
      </c>
      <c r="BA228" s="105" t="str">
        <f t="shared" si="34"/>
        <v/>
      </c>
      <c r="BB228" s="20" t="str">
        <f t="shared" si="35"/>
        <v/>
      </c>
    </row>
    <row r="229" spans="1:68" x14ac:dyDescent="0.2">
      <c r="A229" s="22" t="s">
        <v>95</v>
      </c>
      <c r="B229" s="42" t="s">
        <v>25605</v>
      </c>
      <c r="C229" s="20" t="s">
        <v>870</v>
      </c>
      <c r="D229" s="20" t="s">
        <v>1</v>
      </c>
      <c r="E229" s="22" t="s">
        <v>25556</v>
      </c>
      <c r="F229" s="20" t="s">
        <v>19906</v>
      </c>
      <c r="G229" s="20" t="s">
        <v>20086</v>
      </c>
      <c r="H229" s="20" t="s">
        <v>19908</v>
      </c>
      <c r="I229" s="19">
        <f t="shared" si="27"/>
        <v>34</v>
      </c>
      <c r="J229" s="20" t="s">
        <v>755</v>
      </c>
      <c r="K229" s="20" t="s">
        <v>2225</v>
      </c>
      <c r="L229" s="95" t="str">
        <f>IF(M229&lt;&gt;"",IF(NOT(ISNA(INDEX(cc!B:B,MATCH(M229,cc!A:A,0)))),INDEX(cc!B:B,MATCH(M229,cc!A:A,0)),"0"),"")</f>
        <v>Age (&lt;1-50+-uk, 12), Sex and Test Results</v>
      </c>
      <c r="M229" s="97" t="s">
        <v>20629</v>
      </c>
      <c r="N229" s="28" t="str">
        <f t="shared" si="28"/>
        <v/>
      </c>
      <c r="O229" s="19" t="str">
        <f t="shared" si="29"/>
        <v>HTS_TST (N, CS, Emergency Ward/Age/Sex/Result): HTS received results</v>
      </c>
      <c r="P229" s="19" t="str">
        <f t="shared" si="30"/>
        <v>HTS_TST (N, CS, Emergency Ward/Age/Sex/Result): HTS received results</v>
      </c>
      <c r="Q229" s="19" t="str">
        <f t="shared" si="31"/>
        <v>HTS_TST (N, CS, EW/Age/Sex/Result)</v>
      </c>
      <c r="R229" s="19" t="str">
        <f t="shared" si="32"/>
        <v>HTS_TST_N_CS_EW_Age_Sex_Result</v>
      </c>
      <c r="S229" s="19" t="str">
        <f t="shared" si="33"/>
        <v>HTS_TST_N_CS_EW_Age_Sex_Result_</v>
      </c>
      <c r="T229" s="19" t="b">
        <f>NOT(ISNA(VLOOKUP(B229,dbcodes!A:B,2,FALSE)))</f>
        <v>0</v>
      </c>
      <c r="U229" s="19">
        <f>IF(ISNA(VLOOKUP(B229,dbcodes!A:B,2,FALSE)),des!R2298,VLOOKUP(B229,dbcodes!A:B,2,FALSE))</f>
        <v>0</v>
      </c>
      <c r="W229" s="107" t="str">
        <f>IF(ISNA(VLOOKUP(C229,descriptions!A:B,2,FALSE)),des!V269,IF(G229=" TARGET","Target ","")&amp;VLOOKUP(C229,descriptions!A:B,2,FALSE))</f>
        <v>Number of individuals who received HIV Testing Services (HTS) and received their test results</v>
      </c>
      <c r="X229" s="20" t="s">
        <v>4</v>
      </c>
      <c r="Y229" s="20" t="s">
        <v>831</v>
      </c>
      <c r="Z229" s="20" t="s">
        <v>836</v>
      </c>
      <c r="AA229" s="20" t="s">
        <v>102</v>
      </c>
      <c r="AB229" s="20" t="s">
        <v>755</v>
      </c>
      <c r="AC229" s="19" t="str">
        <f>IF(AB229&lt;&gt;"",IF(NOT(ISNA(INDEX(os!A:A,MATCH(AB229,os!B:B,0)))),INDEX(os!A:A,MATCH(AB229,os!B:B,0)),"0"),"")</f>
        <v/>
      </c>
      <c r="AD229" s="20" t="s">
        <v>830</v>
      </c>
      <c r="AH229" s="93" t="str">
        <f>IF(NOT(ISNA(VLOOKUP(B:B,ResultsTargets!A:A,1,0))),"TRUE","")</f>
        <v>TRUE</v>
      </c>
      <c r="AI229" s="19" t="str">
        <f>IF(ISNA(VLOOKUP(C229,dim_techarea!A:B,2,FALSE)),"",VLOOKUP(C229,dim_techarea!A:B,2,FALSE))</f>
        <v>HTS_TST</v>
      </c>
      <c r="AJ229" s="19" t="str">
        <f>IF(ISNA(VLOOKUP(AI229,dim_techarea!B:C,2,FALSE)),"",VLOOKUP(AI229,dim_techarea!B:C,2,FALSE))</f>
        <v>f5IPTM7mieH</v>
      </c>
      <c r="AK229" s="19" t="str">
        <f>IF(ISNA(VLOOKUP(TRIM(G229),dim_targetsresults!A:B,2,FALSE)),"",VLOOKUP(TRIM(G229),dim_targetsresults!A:C,2,FALSE))</f>
        <v>MER Results</v>
      </c>
      <c r="AL229" s="19" t="str">
        <f>IF(ISNA(VLOOKUP(AK229,dim_targetsresults!B:C,2,FALSE)),"",VLOOKUP(AK229,dim_targetsresults!B:C,2,FALSE))</f>
        <v>Jh0jDM5yQ2E</v>
      </c>
      <c r="AM229" s="19" t="str">
        <f>IF(ISNA(VLOOKUP(TRIM(D229),dim_numeratordenominator!A:B,2,FALSE)),"",VLOOKUP(TRIM(D229),dim_numeratordenominator!A:C,2,FALSE))</f>
        <v>Numerator</v>
      </c>
      <c r="AN229" s="19" t="str">
        <f>IF(ISNA(VLOOKUP(AM229,dim_numeratordenominator!B:C,2,FALSE)),"",VLOOKUP(AM229,dim_numeratordenominator!B:C,2,FALSE))</f>
        <v>Som9NRMQqV7</v>
      </c>
      <c r="AO229" s="19" t="str">
        <f>IF(ISNA(VLOOKUP(TRIM(E229),dim_supporttype!A:B,2,FALSE)),"",VLOOKUP(TRIM(E229),dim_supporttype!A:C,2,FALSE))</f>
        <v>CS</v>
      </c>
      <c r="AP229" s="19" t="str">
        <f>IF(ISNA(VLOOKUP(AO229,dim_supporttype!B:C,2,FALSE)),"",VLOOKUP(AO229,dim_supporttype!B:C,2,FALSE))</f>
        <v>lvaJoXT3kCK</v>
      </c>
      <c r="AQ229" s="19" t="str">
        <f>IF(ISNA(VLOOKUP(TRIM(F229),dim_disaggs!A:B,2,FALSE)),"No Disagg",VLOOKUP(TRIM(F229),dim_disaggs!A:B,2,FALSE))</f>
        <v>Emergency Ward/Age/Sex/Result</v>
      </c>
      <c r="AR229" s="19" t="str">
        <f>IF(ISNA(VLOOKUP(AQ229,dim_disaggs!B:C,2,FALSE)),"",VLOOKUP(AQ229,dim_disaggs!B:C,2,FALSE))</f>
        <v>iPfNX6Ylqp1</v>
      </c>
      <c r="AW229" s="65" t="s">
        <v>25653</v>
      </c>
      <c r="AX229" s="66" t="s">
        <v>25411</v>
      </c>
      <c r="BA229" s="105" t="str">
        <f t="shared" si="34"/>
        <v/>
      </c>
      <c r="BB229" s="20" t="str">
        <f t="shared" si="35"/>
        <v/>
      </c>
    </row>
    <row r="230" spans="1:68" x14ac:dyDescent="0.2">
      <c r="A230" s="22" t="s">
        <v>95</v>
      </c>
      <c r="B230" s="42" t="s">
        <v>25598</v>
      </c>
      <c r="C230" s="20" t="s">
        <v>870</v>
      </c>
      <c r="D230" s="20" t="s">
        <v>1</v>
      </c>
      <c r="E230" s="22" t="s">
        <v>25556</v>
      </c>
      <c r="F230" s="20" t="s">
        <v>18665</v>
      </c>
      <c r="G230" s="20" t="s">
        <v>20086</v>
      </c>
      <c r="H230" s="20" t="s">
        <v>18675</v>
      </c>
      <c r="I230" s="19">
        <f t="shared" si="27"/>
        <v>41</v>
      </c>
      <c r="J230" s="20" t="s">
        <v>755</v>
      </c>
      <c r="K230" s="20" t="s">
        <v>2225</v>
      </c>
      <c r="L230" s="95" t="str">
        <f>IF(M230&lt;&gt;"",IF(NOT(ISNA(INDEX(cc!B:B,MATCH(M230,cc!A:A,0)))),INDEX(cc!B:B,MATCH(M230,cc!A:A,0)),"0"),"")</f>
        <v>Age (&lt;15,15+-uk, 2), Sex, and Results</v>
      </c>
      <c r="M230" s="97" t="s">
        <v>341</v>
      </c>
      <c r="N230" s="28" t="str">
        <f t="shared" si="28"/>
        <v/>
      </c>
      <c r="O230" s="19" t="str">
        <f t="shared" si="29"/>
        <v>HTS_TST (N, CS, Inpat/Age Aggregated/Sex/Result): HTS received results</v>
      </c>
      <c r="P230" s="19" t="str">
        <f t="shared" si="30"/>
        <v>HTS_TST (N, CS, Inpat/Age Aggregated/Sex/Result): HTS received results</v>
      </c>
      <c r="Q230" s="19" t="str">
        <f t="shared" si="31"/>
        <v>HTS_TST (N, CS, Inpat/Age Agg/Sex/Result)</v>
      </c>
      <c r="R230" s="19" t="str">
        <f t="shared" si="32"/>
        <v>HTS_TST_N_CS_Inpat_Age_Agg_Sex_Result</v>
      </c>
      <c r="S230" s="19" t="str">
        <f t="shared" si="33"/>
        <v>HTS_TST_N_CS_Inpat_Age_Agg_Sex_Result_</v>
      </c>
      <c r="T230" s="19" t="b">
        <f>NOT(ISNA(VLOOKUP(B230,dbcodes!A:B,2,FALSE)))</f>
        <v>0</v>
      </c>
      <c r="U230" s="19">
        <f>IF(ISNA(VLOOKUP(B230,dbcodes!A:B,2,FALSE)),des!R2299,VLOOKUP(B230,dbcodes!A:B,2,FALSE))</f>
        <v>0</v>
      </c>
      <c r="W230" s="107" t="str">
        <f>IF(ISNA(VLOOKUP(C230,descriptions!A:B,2,FALSE)),des!V294,IF(G230=" TARGET","Target ","")&amp;VLOOKUP(C230,descriptions!A:B,2,FALSE))</f>
        <v>Number of individuals who received HIV Testing Services (HTS) and received their test results</v>
      </c>
      <c r="X230" s="20" t="s">
        <v>4</v>
      </c>
      <c r="Y230" s="20" t="s">
        <v>831</v>
      </c>
      <c r="Z230" s="20" t="s">
        <v>836</v>
      </c>
      <c r="AA230" s="20" t="s">
        <v>102</v>
      </c>
      <c r="AB230" s="20" t="s">
        <v>755</v>
      </c>
      <c r="AC230" s="19" t="str">
        <f>IF(AB230&lt;&gt;"",IF(NOT(ISNA(INDEX(os!A:A,MATCH(AB230,os!B:B,0)))),INDEX(os!A:A,MATCH(AB230,os!B:B,0)),"0"),"")</f>
        <v/>
      </c>
      <c r="AD230" s="20" t="s">
        <v>830</v>
      </c>
      <c r="AH230" s="93" t="str">
        <f>IF(NOT(ISNA(VLOOKUP(B:B,ResultsTargets!A:A,1,0))),"TRUE","")</f>
        <v>TRUE</v>
      </c>
      <c r="AI230" s="19" t="str">
        <f>IF(ISNA(VLOOKUP(C230,dim_techarea!A:B,2,FALSE)),"",VLOOKUP(C230,dim_techarea!A:B,2,FALSE))</f>
        <v>HTS_TST</v>
      </c>
      <c r="AJ230" s="19" t="str">
        <f>IF(ISNA(VLOOKUP(AI230,dim_techarea!B:C,2,FALSE)),"",VLOOKUP(AI230,dim_techarea!B:C,2,FALSE))</f>
        <v>f5IPTM7mieH</v>
      </c>
      <c r="AK230" s="19" t="str">
        <f>IF(ISNA(VLOOKUP(TRIM(G230),dim_targetsresults!A:B,2,FALSE)),"",VLOOKUP(TRIM(G230),dim_targetsresults!A:C,2,FALSE))</f>
        <v>MER Results</v>
      </c>
      <c r="AL230" s="19" t="str">
        <f>IF(ISNA(VLOOKUP(AK230,dim_targetsresults!B:C,2,FALSE)),"",VLOOKUP(AK230,dim_targetsresults!B:C,2,FALSE))</f>
        <v>Jh0jDM5yQ2E</v>
      </c>
      <c r="AM230" s="19" t="str">
        <f>IF(ISNA(VLOOKUP(TRIM(D230),dim_numeratordenominator!A:B,2,FALSE)),"",VLOOKUP(TRIM(D230),dim_numeratordenominator!A:C,2,FALSE))</f>
        <v>Numerator</v>
      </c>
      <c r="AN230" s="19" t="str">
        <f>IF(ISNA(VLOOKUP(AM230,dim_numeratordenominator!B:C,2,FALSE)),"",VLOOKUP(AM230,dim_numeratordenominator!B:C,2,FALSE))</f>
        <v>Som9NRMQqV7</v>
      </c>
      <c r="AO230" s="19" t="str">
        <f>IF(ISNA(VLOOKUP(TRIM(E230),dim_supporttype!A:B,2,FALSE)),"",VLOOKUP(TRIM(E230),dim_supporttype!A:C,2,FALSE))</f>
        <v>CS</v>
      </c>
      <c r="AP230" s="19" t="str">
        <f>IF(ISNA(VLOOKUP(AO230,dim_supporttype!B:C,2,FALSE)),"",VLOOKUP(AO230,dim_supporttype!B:C,2,FALSE))</f>
        <v>lvaJoXT3kCK</v>
      </c>
      <c r="AQ230" s="19" t="str">
        <f>IF(ISNA(VLOOKUP(TRIM(F230),dim_disaggs!A:B,2,FALSE)),"No Disagg",VLOOKUP(TRIM(F230),dim_disaggs!A:B,2,FALSE))</f>
        <v>Inpat/Age Aggregated/Sex/Result</v>
      </c>
      <c r="AR230" s="19" t="str">
        <f>IF(ISNA(VLOOKUP(AQ230,dim_disaggs!B:C,2,FALSE)),"",VLOOKUP(AQ230,dim_disaggs!B:C,2,FALSE))</f>
        <v>lfv6ZiUojVD</v>
      </c>
      <c r="AW230" s="65" t="s">
        <v>25656</v>
      </c>
      <c r="AX230" s="66" t="s">
        <v>25415</v>
      </c>
      <c r="BA230" s="105" t="str">
        <f t="shared" si="34"/>
        <v/>
      </c>
      <c r="BB230" s="20" t="str">
        <f t="shared" si="35"/>
        <v/>
      </c>
    </row>
    <row r="231" spans="1:68" x14ac:dyDescent="0.2">
      <c r="A231" s="22" t="s">
        <v>95</v>
      </c>
      <c r="B231" s="42" t="s">
        <v>25597</v>
      </c>
      <c r="C231" s="20" t="s">
        <v>870</v>
      </c>
      <c r="D231" s="20" t="s">
        <v>1</v>
      </c>
      <c r="E231" s="22" t="s">
        <v>25556</v>
      </c>
      <c r="F231" s="20" t="s">
        <v>19862</v>
      </c>
      <c r="G231" s="20" t="s">
        <v>20086</v>
      </c>
      <c r="H231" s="20" t="s">
        <v>19862</v>
      </c>
      <c r="I231" s="19">
        <f t="shared" si="27"/>
        <v>37</v>
      </c>
      <c r="J231" s="20" t="s">
        <v>755</v>
      </c>
      <c r="K231" s="20" t="s">
        <v>2225</v>
      </c>
      <c r="L231" s="95" t="str">
        <f>IF(M231&lt;&gt;"",IF(NOT(ISNA(INDEX(cc!B:B,MATCH(M231,cc!A:A,0)))),INDEX(cc!B:B,MATCH(M231,cc!A:A,0)),"0"),"")</f>
        <v>Age (&lt;1-50+-uk, 12), Sex and Test Results</v>
      </c>
      <c r="M231" s="97" t="s">
        <v>20629</v>
      </c>
      <c r="N231" s="28" t="str">
        <f t="shared" si="28"/>
        <v/>
      </c>
      <c r="O231" s="19" t="str">
        <f t="shared" si="29"/>
        <v>HTS_TST (N, CS, Inpat/Age/Sex/Result): HTS received results</v>
      </c>
      <c r="P231" s="19" t="str">
        <f t="shared" si="30"/>
        <v>HTS_TST (N, CS, Inpat/Age/Sex/Result): HTS received results</v>
      </c>
      <c r="Q231" s="19" t="str">
        <f t="shared" si="31"/>
        <v>HTS_TST (N, CS, Inpat/Age/Sex/Result)</v>
      </c>
      <c r="R231" s="19" t="str">
        <f t="shared" si="32"/>
        <v>HTS_TST_N_CS_Inpat_Age_Sex_Result</v>
      </c>
      <c r="S231" s="19" t="str">
        <f t="shared" si="33"/>
        <v>HTS_TST_N_CS_Inpat_Age_Sex_Result_</v>
      </c>
      <c r="T231" s="19" t="b">
        <f>NOT(ISNA(VLOOKUP(B231,dbcodes!A:B,2,FALSE)))</f>
        <v>0</v>
      </c>
      <c r="U231" s="19">
        <f>IF(ISNA(VLOOKUP(B231,dbcodes!A:B,2,FALSE)),des!R2300,VLOOKUP(B231,dbcodes!A:B,2,FALSE))</f>
        <v>0</v>
      </c>
      <c r="W231" s="107" t="str">
        <f>IF(ISNA(VLOOKUP(C231,descriptions!A:B,2,FALSE)),des!V297,IF(G231=" TARGET","Target ","")&amp;VLOOKUP(C231,descriptions!A:B,2,FALSE))</f>
        <v>Number of individuals who received HIV Testing Services (HTS) and received their test results</v>
      </c>
      <c r="X231" s="20" t="s">
        <v>4</v>
      </c>
      <c r="Y231" s="20" t="s">
        <v>831</v>
      </c>
      <c r="Z231" s="20" t="s">
        <v>836</v>
      </c>
      <c r="AA231" s="20" t="s">
        <v>102</v>
      </c>
      <c r="AB231" s="20" t="s">
        <v>755</v>
      </c>
      <c r="AC231" s="19" t="str">
        <f>IF(AB231&lt;&gt;"",IF(NOT(ISNA(INDEX(os!A:A,MATCH(AB231,os!B:B,0)))),INDEX(os!A:A,MATCH(AB231,os!B:B,0)),"0"),"")</f>
        <v/>
      </c>
      <c r="AD231" s="20" t="s">
        <v>830</v>
      </c>
      <c r="AH231" s="93" t="str">
        <f>IF(NOT(ISNA(VLOOKUP(B:B,ResultsTargets!A:A,1,0))),"TRUE","")</f>
        <v>TRUE</v>
      </c>
      <c r="AI231" s="19" t="str">
        <f>IF(ISNA(VLOOKUP(C231,dim_techarea!A:B,2,FALSE)),"",VLOOKUP(C231,dim_techarea!A:B,2,FALSE))</f>
        <v>HTS_TST</v>
      </c>
      <c r="AJ231" s="19" t="str">
        <f>IF(ISNA(VLOOKUP(AI231,dim_techarea!B:C,2,FALSE)),"",VLOOKUP(AI231,dim_techarea!B:C,2,FALSE))</f>
        <v>f5IPTM7mieH</v>
      </c>
      <c r="AK231" s="19" t="str">
        <f>IF(ISNA(VLOOKUP(TRIM(G231),dim_targetsresults!A:B,2,FALSE)),"",VLOOKUP(TRIM(G231),dim_targetsresults!A:C,2,FALSE))</f>
        <v>MER Results</v>
      </c>
      <c r="AL231" s="19" t="str">
        <f>IF(ISNA(VLOOKUP(AK231,dim_targetsresults!B:C,2,FALSE)),"",VLOOKUP(AK231,dim_targetsresults!B:C,2,FALSE))</f>
        <v>Jh0jDM5yQ2E</v>
      </c>
      <c r="AM231" s="19" t="str">
        <f>IF(ISNA(VLOOKUP(TRIM(D231),dim_numeratordenominator!A:B,2,FALSE)),"",VLOOKUP(TRIM(D231),dim_numeratordenominator!A:C,2,FALSE))</f>
        <v>Numerator</v>
      </c>
      <c r="AN231" s="19" t="str">
        <f>IF(ISNA(VLOOKUP(AM231,dim_numeratordenominator!B:C,2,FALSE)),"",VLOOKUP(AM231,dim_numeratordenominator!B:C,2,FALSE))</f>
        <v>Som9NRMQqV7</v>
      </c>
      <c r="AO231" s="19" t="str">
        <f>IF(ISNA(VLOOKUP(TRIM(E231),dim_supporttype!A:B,2,FALSE)),"",VLOOKUP(TRIM(E231),dim_supporttype!A:C,2,FALSE))</f>
        <v>CS</v>
      </c>
      <c r="AP231" s="19" t="str">
        <f>IF(ISNA(VLOOKUP(AO231,dim_supporttype!B:C,2,FALSE)),"",VLOOKUP(AO231,dim_supporttype!B:C,2,FALSE))</f>
        <v>lvaJoXT3kCK</v>
      </c>
      <c r="AQ231" s="19" t="str">
        <f>IF(ISNA(VLOOKUP(TRIM(F231),dim_disaggs!A:B,2,FALSE)),"No Disagg",VLOOKUP(TRIM(F231),dim_disaggs!A:B,2,FALSE))</f>
        <v>Inpat/Age/Sex/Result</v>
      </c>
      <c r="AR231" s="19" t="str">
        <f>IF(ISNA(VLOOKUP(AQ231,dim_disaggs!B:C,2,FALSE)),"",VLOOKUP(AQ231,dim_disaggs!B:C,2,FALSE))</f>
        <v>p6j1mfN4rjP</v>
      </c>
      <c r="AW231" s="65" t="s">
        <v>25656</v>
      </c>
      <c r="AX231" s="66" t="s">
        <v>25415</v>
      </c>
      <c r="BA231" s="105" t="str">
        <f t="shared" si="34"/>
        <v/>
      </c>
      <c r="BB231" s="20" t="str">
        <f t="shared" si="35"/>
        <v/>
      </c>
    </row>
    <row r="232" spans="1:68" x14ac:dyDescent="0.2">
      <c r="A232" s="22" t="s">
        <v>95</v>
      </c>
      <c r="B232" s="20" t="s">
        <v>25596</v>
      </c>
      <c r="C232" s="20" t="s">
        <v>870</v>
      </c>
      <c r="D232" s="20" t="s">
        <v>1</v>
      </c>
      <c r="E232" s="20" t="s">
        <v>25556</v>
      </c>
      <c r="F232" s="20" t="s">
        <v>326</v>
      </c>
      <c r="G232" s="20" t="s">
        <v>20086</v>
      </c>
      <c r="H232" s="20" t="s">
        <v>326</v>
      </c>
      <c r="I232" s="19">
        <f t="shared" si="27"/>
        <v>30</v>
      </c>
      <c r="J232" s="20" t="s">
        <v>755</v>
      </c>
      <c r="K232" s="20" t="s">
        <v>2225</v>
      </c>
      <c r="L232" s="95" t="str">
        <f>IF(M232&lt;&gt;"",IF(NOT(ISNA(INDEX(cc!B:B,MATCH(M232,cc!A:A,0)))),INDEX(cc!B:B,MATCH(M232,cc!A:A,0)),"0"),"")</f>
        <v>Key Populations v3 and Test Results</v>
      </c>
      <c r="M232" s="97" t="s">
        <v>323</v>
      </c>
      <c r="N232" s="28" t="str">
        <f t="shared" si="28"/>
        <v/>
      </c>
      <c r="O232" s="19" t="str">
        <f t="shared" si="29"/>
        <v>HTS_TST (N, CS, KeyPop/Result): HTS received results</v>
      </c>
      <c r="P232" s="19" t="str">
        <f t="shared" si="30"/>
        <v>HTS_TST (N, CS, KeyPop/Result): HTS received results</v>
      </c>
      <c r="Q232" s="19" t="str">
        <f t="shared" si="31"/>
        <v>HTS_TST (N, CS, KeyPop/Result)</v>
      </c>
      <c r="R232" s="19" t="str">
        <f t="shared" si="32"/>
        <v>HTS_TST_N_CS_KeyPop_Result</v>
      </c>
      <c r="S232" s="19" t="str">
        <f t="shared" si="33"/>
        <v>HTS_TST_N_CS_KeyPop_Result_</v>
      </c>
      <c r="T232" s="19" t="b">
        <f>NOT(ISNA(VLOOKUP(B232,dbcodes!A:B,2,FALSE)))</f>
        <v>0</v>
      </c>
      <c r="U232" s="19">
        <f>IF(ISNA(VLOOKUP(B232,dbcodes!A:B,2,FALSE)),des!R2301,VLOOKUP(B232,dbcodes!A:B,2,FALSE))</f>
        <v>0</v>
      </c>
      <c r="W232" s="107" t="str">
        <f>IF(ISNA(VLOOKUP(C232,descriptions!A:B,2,FALSE)),des!V304,IF(G232=" TARGET","Target ","")&amp;VLOOKUP(C232,descriptions!A:B,2,FALSE))</f>
        <v>Number of individuals who received HIV Testing Services (HTS) and received their test results</v>
      </c>
      <c r="X232" s="20" t="s">
        <v>4</v>
      </c>
      <c r="Y232" s="20" t="s">
        <v>831</v>
      </c>
      <c r="Z232" s="20" t="s">
        <v>836</v>
      </c>
      <c r="AA232" s="20" t="s">
        <v>102</v>
      </c>
      <c r="AB232" s="20" t="s">
        <v>755</v>
      </c>
      <c r="AC232" s="19" t="str">
        <f>IF(AB232&lt;&gt;"",IF(NOT(ISNA(INDEX(os!A:A,MATCH(AB232,os!B:B,0)))),INDEX(os!A:A,MATCH(AB232,os!B:B,0)),"0"),"")</f>
        <v/>
      </c>
      <c r="AD232" s="20" t="s">
        <v>830</v>
      </c>
      <c r="AH232" s="93" t="str">
        <f>IF(NOT(ISNA(VLOOKUP(B:B,ResultsTargets!A:A,1,0))),"TRUE","")</f>
        <v>TRUE</v>
      </c>
      <c r="AI232" s="19" t="str">
        <f>IF(ISNA(VLOOKUP(C232,dim_techarea!A:B,2,FALSE)),"",VLOOKUP(C232,dim_techarea!A:B,2,FALSE))</f>
        <v>HTS_TST</v>
      </c>
      <c r="AJ232" s="19" t="str">
        <f>IF(ISNA(VLOOKUP(AI232,dim_techarea!B:C,2,FALSE)),"",VLOOKUP(AI232,dim_techarea!B:C,2,FALSE))</f>
        <v>f5IPTM7mieH</v>
      </c>
      <c r="AK232" s="19" t="str">
        <f>IF(ISNA(VLOOKUP(TRIM(G232),dim_targetsresults!A:B,2,FALSE)),"",VLOOKUP(TRIM(G232),dim_targetsresults!A:C,2,FALSE))</f>
        <v>MER Results</v>
      </c>
      <c r="AL232" s="19" t="str">
        <f>IF(ISNA(VLOOKUP(AK232,dim_targetsresults!B:C,2,FALSE)),"",VLOOKUP(AK232,dim_targetsresults!B:C,2,FALSE))</f>
        <v>Jh0jDM5yQ2E</v>
      </c>
      <c r="AM232" s="19" t="str">
        <f>IF(ISNA(VLOOKUP(TRIM(D232),dim_numeratordenominator!A:B,2,FALSE)),"",VLOOKUP(TRIM(D232),dim_numeratordenominator!A:C,2,FALSE))</f>
        <v>Numerator</v>
      </c>
      <c r="AN232" s="19" t="str">
        <f>IF(ISNA(VLOOKUP(AM232,dim_numeratordenominator!B:C,2,FALSE)),"",VLOOKUP(AM232,dim_numeratordenominator!B:C,2,FALSE))</f>
        <v>Som9NRMQqV7</v>
      </c>
      <c r="AO232" s="19" t="str">
        <f>IF(ISNA(VLOOKUP(TRIM(E232),dim_supporttype!A:B,2,FALSE)),"",VLOOKUP(TRIM(E232),dim_supporttype!A:C,2,FALSE))</f>
        <v>CS</v>
      </c>
      <c r="AP232" s="19" t="str">
        <f>IF(ISNA(VLOOKUP(AO232,dim_supporttype!B:C,2,FALSE)),"",VLOOKUP(AO232,dim_supporttype!B:C,2,FALSE))</f>
        <v>lvaJoXT3kCK</v>
      </c>
      <c r="AQ232" s="19" t="str">
        <f>IF(ISNA(VLOOKUP(TRIM(F232),dim_disaggs!A:B,2,FALSE)),"No Disagg",VLOOKUP(TRIM(F232),dim_disaggs!A:B,2,FALSE))</f>
        <v>KeyPop/Result</v>
      </c>
      <c r="AR232" s="19" t="str">
        <f>IF(ISNA(VLOOKUP(AQ232,dim_disaggs!B:C,2,FALSE)),"",VLOOKUP(AQ232,dim_disaggs!B:C,2,FALSE))</f>
        <v>UkvLXoUn0wG</v>
      </c>
      <c r="AW232" s="66" t="s">
        <v>755</v>
      </c>
      <c r="AX232" s="66" t="s">
        <v>755</v>
      </c>
      <c r="BA232" s="105" t="str">
        <f t="shared" si="34"/>
        <v/>
      </c>
      <c r="BB232" s="20" t="str">
        <f t="shared" si="35"/>
        <v/>
      </c>
    </row>
    <row r="233" spans="1:68" x14ac:dyDescent="0.2">
      <c r="A233" s="22" t="s">
        <v>95</v>
      </c>
      <c r="B233" s="42" t="s">
        <v>25600</v>
      </c>
      <c r="C233" s="20" t="s">
        <v>870</v>
      </c>
      <c r="D233" s="20" t="s">
        <v>1</v>
      </c>
      <c r="E233" s="22" t="s">
        <v>25556</v>
      </c>
      <c r="F233" s="20" t="s">
        <v>19868</v>
      </c>
      <c r="G233" s="20" t="s">
        <v>20086</v>
      </c>
      <c r="H233" s="20" t="s">
        <v>19869</v>
      </c>
      <c r="I233" s="19">
        <f t="shared" si="27"/>
        <v>34</v>
      </c>
      <c r="J233" s="20" t="s">
        <v>755</v>
      </c>
      <c r="K233" s="20" t="s">
        <v>2225</v>
      </c>
      <c r="L233" s="95" t="str">
        <f>IF(M233&lt;&gt;"",IF(NOT(ISNA(INDEX(cc!B:B,MATCH(M233,cc!A:A,0)))),INDEX(cc!B:B,MATCH(M233,cc!A:A,0)),"0"),"")</f>
        <v>Age (&lt;1,1-4-uk, 2), Sex and Result</v>
      </c>
      <c r="M233" s="97" t="s">
        <v>20622</v>
      </c>
      <c r="N233" s="28" t="str">
        <f t="shared" si="28"/>
        <v/>
      </c>
      <c r="O233" s="19" t="str">
        <f t="shared" si="29"/>
        <v>HTS_TST (N, CS, Malnutrition/Age/Sex/Result): HTS received results</v>
      </c>
      <c r="P233" s="19" t="str">
        <f t="shared" si="30"/>
        <v>HTS_TST (N, CS, Malnutrition/Age/Sex/Result): HTS received results</v>
      </c>
      <c r="Q233" s="19" t="str">
        <f t="shared" si="31"/>
        <v>HTS_TST (N, CS, MN/Age/Sex/Result)</v>
      </c>
      <c r="R233" s="19" t="str">
        <f t="shared" si="32"/>
        <v>HTS_TST_N_CS_MN_Age_Sex_Result</v>
      </c>
      <c r="S233" s="19" t="str">
        <f t="shared" si="33"/>
        <v>HTS_TST_N_CS_MN_Age_Sex_Result_</v>
      </c>
      <c r="T233" s="19" t="b">
        <f>NOT(ISNA(VLOOKUP(B233,dbcodes!A:B,2,FALSE)))</f>
        <v>0</v>
      </c>
      <c r="U233" s="19">
        <f>IF(ISNA(VLOOKUP(B233,dbcodes!A:B,2,FALSE)),des!R2302,VLOOKUP(B233,dbcodes!A:B,2,FALSE))</f>
        <v>0</v>
      </c>
      <c r="W233" s="107" t="str">
        <f>IF(ISNA(VLOOKUP(C233,descriptions!A:B,2,FALSE)),des!V307,IF(G233=" TARGET","Target ","")&amp;VLOOKUP(C233,descriptions!A:B,2,FALSE))</f>
        <v>Number of individuals who received HIV Testing Services (HTS) and received their test results</v>
      </c>
      <c r="X233" s="20" t="s">
        <v>4</v>
      </c>
      <c r="Y233" s="20" t="s">
        <v>831</v>
      </c>
      <c r="Z233" s="20" t="s">
        <v>836</v>
      </c>
      <c r="AA233" s="20" t="s">
        <v>102</v>
      </c>
      <c r="AB233" s="20" t="s">
        <v>755</v>
      </c>
      <c r="AC233" s="19" t="str">
        <f>IF(AB233&lt;&gt;"",IF(NOT(ISNA(INDEX(os!A:A,MATCH(AB233,os!B:B,0)))),INDEX(os!A:A,MATCH(AB233,os!B:B,0)),"0"),"")</f>
        <v/>
      </c>
      <c r="AD233" s="20" t="s">
        <v>830</v>
      </c>
      <c r="AH233" s="93" t="str">
        <f>IF(NOT(ISNA(VLOOKUP(B:B,ResultsTargets!A:A,1,0))),"TRUE","")</f>
        <v>TRUE</v>
      </c>
      <c r="AI233" s="19" t="str">
        <f>IF(ISNA(VLOOKUP(C233,dim_techarea!A:B,2,FALSE)),"",VLOOKUP(C233,dim_techarea!A:B,2,FALSE))</f>
        <v>HTS_TST</v>
      </c>
      <c r="AJ233" s="19" t="str">
        <f>IF(ISNA(VLOOKUP(AI233,dim_techarea!B:C,2,FALSE)),"",VLOOKUP(AI233,dim_techarea!B:C,2,FALSE))</f>
        <v>f5IPTM7mieH</v>
      </c>
      <c r="AK233" s="19" t="str">
        <f>IF(ISNA(VLOOKUP(TRIM(G233),dim_targetsresults!A:B,2,FALSE)),"",VLOOKUP(TRIM(G233),dim_targetsresults!A:C,2,FALSE))</f>
        <v>MER Results</v>
      </c>
      <c r="AL233" s="19" t="str">
        <f>IF(ISNA(VLOOKUP(AK233,dim_targetsresults!B:C,2,FALSE)),"",VLOOKUP(AK233,dim_targetsresults!B:C,2,FALSE))</f>
        <v>Jh0jDM5yQ2E</v>
      </c>
      <c r="AM233" s="19" t="str">
        <f>IF(ISNA(VLOOKUP(TRIM(D233),dim_numeratordenominator!A:B,2,FALSE)),"",VLOOKUP(TRIM(D233),dim_numeratordenominator!A:C,2,FALSE))</f>
        <v>Numerator</v>
      </c>
      <c r="AN233" s="19" t="str">
        <f>IF(ISNA(VLOOKUP(AM233,dim_numeratordenominator!B:C,2,FALSE)),"",VLOOKUP(AM233,dim_numeratordenominator!B:C,2,FALSE))</f>
        <v>Som9NRMQqV7</v>
      </c>
      <c r="AO233" s="19" t="str">
        <f>IF(ISNA(VLOOKUP(TRIM(E233),dim_supporttype!A:B,2,FALSE)),"",VLOOKUP(TRIM(E233),dim_supporttype!A:C,2,FALSE))</f>
        <v>CS</v>
      </c>
      <c r="AP233" s="19" t="str">
        <f>IF(ISNA(VLOOKUP(AO233,dim_supporttype!B:C,2,FALSE)),"",VLOOKUP(AO233,dim_supporttype!B:C,2,FALSE))</f>
        <v>lvaJoXT3kCK</v>
      </c>
      <c r="AQ233" s="19" t="str">
        <f>IF(ISNA(VLOOKUP(TRIM(F233),dim_disaggs!A:B,2,FALSE)),"No Disagg",VLOOKUP(TRIM(F233),dim_disaggs!A:B,2,FALSE))</f>
        <v>Malnutrition/Age/Sex/Result</v>
      </c>
      <c r="AR233" s="19" t="str">
        <f>IF(ISNA(VLOOKUP(AQ233,dim_disaggs!B:C,2,FALSE)),"",VLOOKUP(AQ233,dim_disaggs!B:C,2,FALSE))</f>
        <v>jEpJPF6IVVB</v>
      </c>
      <c r="AW233" s="65" t="s">
        <v>25657</v>
      </c>
      <c r="AX233" s="66" t="s">
        <v>25417</v>
      </c>
      <c r="BA233" s="105" t="str">
        <f t="shared" si="34"/>
        <v/>
      </c>
      <c r="BB233" s="20" t="str">
        <f t="shared" si="35"/>
        <v/>
      </c>
    </row>
    <row r="234" spans="1:68" x14ac:dyDescent="0.2">
      <c r="A234" s="22" t="s">
        <v>95</v>
      </c>
      <c r="B234" s="5" t="s">
        <v>25641</v>
      </c>
      <c r="C234" s="20" t="s">
        <v>870</v>
      </c>
      <c r="D234" s="20" t="s">
        <v>1</v>
      </c>
      <c r="E234" s="22" t="s">
        <v>25556</v>
      </c>
      <c r="F234" s="20" t="s">
        <v>18666</v>
      </c>
      <c r="G234" s="20" t="s">
        <v>20086</v>
      </c>
      <c r="H234" s="20" t="s">
        <v>18681</v>
      </c>
      <c r="I234" s="19">
        <f t="shared" si="27"/>
        <v>41</v>
      </c>
      <c r="J234" s="20" t="s">
        <v>755</v>
      </c>
      <c r="K234" s="20" t="s">
        <v>2225</v>
      </c>
      <c r="L234" s="95" t="str">
        <f>IF(M234&lt;&gt;"",IF(NOT(ISNA(INDEX(cc!B:B,MATCH(M234,cc!A:A,0)))),INDEX(cc!B:B,MATCH(M234,cc!A:A,0)),"0"),"")</f>
        <v>Age (&lt;15,15+-uk, 2), Sex, and Results</v>
      </c>
      <c r="M234" s="97" t="s">
        <v>341</v>
      </c>
      <c r="N234" s="28" t="str">
        <f t="shared" si="28"/>
        <v/>
      </c>
      <c r="O234" s="19" t="str">
        <f t="shared" si="29"/>
        <v>HTS_TST (N, CS, MobileMod/Age Aggregated/Sex/Result): HTS received results</v>
      </c>
      <c r="P234" s="19" t="str">
        <f t="shared" si="30"/>
        <v>HTS_TST (N, CS, MobileMod/Age Aggregated/Sex/Result): HTS received results</v>
      </c>
      <c r="Q234" s="19" t="str">
        <f t="shared" si="31"/>
        <v>HTS_TST (N, CS, MbMod/Age Agg/Sex/Result)</v>
      </c>
      <c r="R234" s="19" t="str">
        <f t="shared" si="32"/>
        <v>HTS_TST_N_CS_MbMod_Age_Agg_Sex_Result</v>
      </c>
      <c r="S234" s="19" t="str">
        <f t="shared" si="33"/>
        <v>HTS_TST_N_CS_MbMod_Age_Agg_Sex_Result_</v>
      </c>
      <c r="T234" s="19" t="b">
        <f>NOT(ISNA(VLOOKUP(B234,dbcodes!A:B,2,FALSE)))</f>
        <v>0</v>
      </c>
      <c r="U234" s="19">
        <f>IF(ISNA(VLOOKUP(B234,dbcodes!A:B,2,FALSE)),des!R2303,VLOOKUP(B234,dbcodes!A:B,2,FALSE))</f>
        <v>0</v>
      </c>
      <c r="W234" s="107" t="str">
        <f>IF(ISNA(VLOOKUP(C234,descriptions!A:B,2,FALSE)),des!V312,IF(G234=" TARGET","Target ","")&amp;VLOOKUP(C234,descriptions!A:B,2,FALSE))</f>
        <v>Number of individuals who received HIV Testing Services (HTS) and received their test results</v>
      </c>
      <c r="X234" s="20" t="s">
        <v>4</v>
      </c>
      <c r="Y234" s="20" t="s">
        <v>831</v>
      </c>
      <c r="Z234" s="20" t="s">
        <v>836</v>
      </c>
      <c r="AA234" s="20" t="s">
        <v>102</v>
      </c>
      <c r="AB234" s="20" t="s">
        <v>755</v>
      </c>
      <c r="AC234" s="19" t="str">
        <f>IF(AB234&lt;&gt;"",IF(NOT(ISNA(INDEX(os!A:A,MATCH(AB234,os!B:B,0)))),INDEX(os!A:A,MATCH(AB234,os!B:B,0)),"0"),"")</f>
        <v/>
      </c>
      <c r="AD234" s="20" t="s">
        <v>830</v>
      </c>
      <c r="AH234" s="93" t="str">
        <f>IF(NOT(ISNA(VLOOKUP(B:B,ResultsTargets!A:A,1,0))),"TRUE","")</f>
        <v>TRUE</v>
      </c>
      <c r="AI234" s="19" t="str">
        <f>IF(ISNA(VLOOKUP(C234,dim_techarea!A:B,2,FALSE)),"",VLOOKUP(C234,dim_techarea!A:B,2,FALSE))</f>
        <v>HTS_TST</v>
      </c>
      <c r="AJ234" s="19" t="str">
        <f>IF(ISNA(VLOOKUP(AI234,dim_techarea!B:C,2,FALSE)),"",VLOOKUP(AI234,dim_techarea!B:C,2,FALSE))</f>
        <v>f5IPTM7mieH</v>
      </c>
      <c r="AK234" s="19" t="str">
        <f>IF(ISNA(VLOOKUP(TRIM(G234),dim_targetsresults!A:B,2,FALSE)),"",VLOOKUP(TRIM(G234),dim_targetsresults!A:C,2,FALSE))</f>
        <v>MER Results</v>
      </c>
      <c r="AL234" s="19" t="str">
        <f>IF(ISNA(VLOOKUP(AK234,dim_targetsresults!B:C,2,FALSE)),"",VLOOKUP(AK234,dim_targetsresults!B:C,2,FALSE))</f>
        <v>Jh0jDM5yQ2E</v>
      </c>
      <c r="AM234" s="19" t="str">
        <f>IF(ISNA(VLOOKUP(TRIM(D234),dim_numeratordenominator!A:B,2,FALSE)),"",VLOOKUP(TRIM(D234),dim_numeratordenominator!A:C,2,FALSE))</f>
        <v>Numerator</v>
      </c>
      <c r="AN234" s="19" t="str">
        <f>IF(ISNA(VLOOKUP(AM234,dim_numeratordenominator!B:C,2,FALSE)),"",VLOOKUP(AM234,dim_numeratordenominator!B:C,2,FALSE))</f>
        <v>Som9NRMQqV7</v>
      </c>
      <c r="AO234" s="19" t="str">
        <f>IF(ISNA(VLOOKUP(TRIM(E234),dim_supporttype!A:B,2,FALSE)),"",VLOOKUP(TRIM(E234),dim_supporttype!A:C,2,FALSE))</f>
        <v>CS</v>
      </c>
      <c r="AP234" s="19" t="str">
        <f>IF(ISNA(VLOOKUP(AO234,dim_supporttype!B:C,2,FALSE)),"",VLOOKUP(AO234,dim_supporttype!B:C,2,FALSE))</f>
        <v>lvaJoXT3kCK</v>
      </c>
      <c r="AQ234" s="19" t="str">
        <f>IF(ISNA(VLOOKUP(TRIM(F234),dim_disaggs!A:B,2,FALSE)),"No Disagg",VLOOKUP(TRIM(F234),dim_disaggs!A:B,2,FALSE))</f>
        <v>MobileMod/Age Aggregated/Sex/Result</v>
      </c>
      <c r="AR234" s="19" t="str">
        <f>IF(ISNA(VLOOKUP(AQ234,dim_disaggs!B:C,2,FALSE)),"",VLOOKUP(AQ234,dim_disaggs!B:C,2,FALSE))</f>
        <v>NAjm6rMvOgp</v>
      </c>
      <c r="AW234" s="65" t="s">
        <v>25658</v>
      </c>
      <c r="AX234" s="66" t="s">
        <v>25405</v>
      </c>
      <c r="BA234" s="105" t="str">
        <f t="shared" si="34"/>
        <v/>
      </c>
      <c r="BB234" s="20" t="str">
        <f t="shared" si="35"/>
        <v/>
      </c>
    </row>
    <row r="235" spans="1:68" x14ac:dyDescent="0.2">
      <c r="A235" s="22" t="s">
        <v>95</v>
      </c>
      <c r="B235" s="5" t="s">
        <v>25640</v>
      </c>
      <c r="C235" s="20" t="s">
        <v>870</v>
      </c>
      <c r="D235" s="20" t="s">
        <v>1</v>
      </c>
      <c r="E235" s="22" t="s">
        <v>25556</v>
      </c>
      <c r="F235" s="20" t="s">
        <v>20048</v>
      </c>
      <c r="G235" s="20" t="s">
        <v>20086</v>
      </c>
      <c r="H235" s="20" t="s">
        <v>20049</v>
      </c>
      <c r="I235" s="19">
        <f t="shared" si="27"/>
        <v>37</v>
      </c>
      <c r="J235" s="20" t="s">
        <v>755</v>
      </c>
      <c r="K235" s="20" t="s">
        <v>2225</v>
      </c>
      <c r="L235" s="95" t="str">
        <f>IF(M235&lt;&gt;"",IF(NOT(ISNA(INDEX(cc!B:B,MATCH(M235,cc!A:A,0)))),INDEX(cc!B:B,MATCH(M235,cc!A:A,0)),"0"),"")</f>
        <v>Age (&lt;1-50+-uk, 12), Sex and Test Results</v>
      </c>
      <c r="M235" s="97" t="s">
        <v>20629</v>
      </c>
      <c r="N235" s="28" t="str">
        <f t="shared" si="28"/>
        <v/>
      </c>
      <c r="O235" s="19" t="str">
        <f t="shared" si="29"/>
        <v>HTS_TST (N, CS, MobileMod/Age/Sex/Result): HTS received results</v>
      </c>
      <c r="P235" s="19" t="str">
        <f t="shared" si="30"/>
        <v>HTS_TST (N, CS, MobileMod/Age/Sex/Result): HTS received results</v>
      </c>
      <c r="Q235" s="19" t="str">
        <f t="shared" si="31"/>
        <v>HTS_TST (N, CS, MbMod/Age/Sex/Result)</v>
      </c>
      <c r="R235" s="19" t="str">
        <f t="shared" si="32"/>
        <v>HTS_TST_N_CS_MbMod_Age_Sex_Result</v>
      </c>
      <c r="S235" s="19" t="str">
        <f t="shared" si="33"/>
        <v>HTS_TST_N_CS_MbMod_Age_Sex_Result_</v>
      </c>
      <c r="T235" s="19" t="b">
        <f>NOT(ISNA(VLOOKUP(B235,dbcodes!A:B,2,FALSE)))</f>
        <v>0</v>
      </c>
      <c r="U235" s="19">
        <f>IF(ISNA(VLOOKUP(B235,dbcodes!A:B,2,FALSE)),des!R2304,VLOOKUP(B235,dbcodes!A:B,2,FALSE))</f>
        <v>0</v>
      </c>
      <c r="W235" s="107" t="str">
        <f>IF(ISNA(VLOOKUP(C235,descriptions!A:B,2,FALSE)),des!V319,IF(G235=" TARGET","Target ","")&amp;VLOOKUP(C235,descriptions!A:B,2,FALSE))</f>
        <v>Number of individuals who received HIV Testing Services (HTS) and received their test results</v>
      </c>
      <c r="X235" s="20" t="s">
        <v>4</v>
      </c>
      <c r="Y235" s="20" t="s">
        <v>831</v>
      </c>
      <c r="Z235" s="20" t="s">
        <v>836</v>
      </c>
      <c r="AA235" s="20" t="s">
        <v>102</v>
      </c>
      <c r="AB235" s="20" t="s">
        <v>755</v>
      </c>
      <c r="AC235" s="19" t="str">
        <f>IF(AB235&lt;&gt;"",IF(NOT(ISNA(INDEX(os!A:A,MATCH(AB235,os!B:B,0)))),INDEX(os!A:A,MATCH(AB235,os!B:B,0)),"0"),"")</f>
        <v/>
      </c>
      <c r="AD235" s="20" t="s">
        <v>830</v>
      </c>
      <c r="AH235" s="93" t="str">
        <f>IF(NOT(ISNA(VLOOKUP(B:B,ResultsTargets!A:A,1,0))),"TRUE","")</f>
        <v>TRUE</v>
      </c>
      <c r="AI235" s="19" t="str">
        <f>IF(ISNA(VLOOKUP(C235,dim_techarea!A:B,2,FALSE)),"",VLOOKUP(C235,dim_techarea!A:B,2,FALSE))</f>
        <v>HTS_TST</v>
      </c>
      <c r="AJ235" s="19" t="str">
        <f>IF(ISNA(VLOOKUP(AI235,dim_techarea!B:C,2,FALSE)),"",VLOOKUP(AI235,dim_techarea!B:C,2,FALSE))</f>
        <v>f5IPTM7mieH</v>
      </c>
      <c r="AK235" s="19" t="str">
        <f>IF(ISNA(VLOOKUP(TRIM(G235),dim_targetsresults!A:B,2,FALSE)),"",VLOOKUP(TRIM(G235),dim_targetsresults!A:C,2,FALSE))</f>
        <v>MER Results</v>
      </c>
      <c r="AL235" s="19" t="str">
        <f>IF(ISNA(VLOOKUP(AK235,dim_targetsresults!B:C,2,FALSE)),"",VLOOKUP(AK235,dim_targetsresults!B:C,2,FALSE))</f>
        <v>Jh0jDM5yQ2E</v>
      </c>
      <c r="AM235" s="19" t="str">
        <f>IF(ISNA(VLOOKUP(TRIM(D235),dim_numeratordenominator!A:B,2,FALSE)),"",VLOOKUP(TRIM(D235),dim_numeratordenominator!A:C,2,FALSE))</f>
        <v>Numerator</v>
      </c>
      <c r="AN235" s="19" t="str">
        <f>IF(ISNA(VLOOKUP(AM235,dim_numeratordenominator!B:C,2,FALSE)),"",VLOOKUP(AM235,dim_numeratordenominator!B:C,2,FALSE))</f>
        <v>Som9NRMQqV7</v>
      </c>
      <c r="AO235" s="19" t="str">
        <f>IF(ISNA(VLOOKUP(TRIM(E235),dim_supporttype!A:B,2,FALSE)),"",VLOOKUP(TRIM(E235),dim_supporttype!A:C,2,FALSE))</f>
        <v>CS</v>
      </c>
      <c r="AP235" s="19" t="str">
        <f>IF(ISNA(VLOOKUP(AO235,dim_supporttype!B:C,2,FALSE)),"",VLOOKUP(AO235,dim_supporttype!B:C,2,FALSE))</f>
        <v>lvaJoXT3kCK</v>
      </c>
      <c r="AQ235" s="19" t="str">
        <f>IF(ISNA(VLOOKUP(TRIM(F235),dim_disaggs!A:B,2,FALSE)),"No Disagg",VLOOKUP(TRIM(F235),dim_disaggs!A:B,2,FALSE))</f>
        <v>MobileMod/Age/Sex/Result</v>
      </c>
      <c r="AR235" s="19" t="str">
        <f>IF(ISNA(VLOOKUP(AQ235,dim_disaggs!B:C,2,FALSE)),"",VLOOKUP(AQ235,dim_disaggs!B:C,2,FALSE))</f>
        <v>Qr9eyrVLHSg</v>
      </c>
      <c r="AW235" s="65" t="s">
        <v>25658</v>
      </c>
      <c r="AX235" s="66" t="s">
        <v>25405</v>
      </c>
      <c r="BA235" s="105" t="str">
        <f t="shared" si="34"/>
        <v/>
      </c>
      <c r="BB235" s="20" t="str">
        <f t="shared" si="35"/>
        <v/>
      </c>
    </row>
    <row r="236" spans="1:68" x14ac:dyDescent="0.2">
      <c r="A236" s="22" t="s">
        <v>95</v>
      </c>
      <c r="B236" s="5" t="s">
        <v>25645</v>
      </c>
      <c r="C236" s="20" t="s">
        <v>870</v>
      </c>
      <c r="D236" s="20" t="s">
        <v>1</v>
      </c>
      <c r="E236" s="22" t="s">
        <v>25556</v>
      </c>
      <c r="F236" s="20" t="s">
        <v>18667</v>
      </c>
      <c r="G236" s="20" t="s">
        <v>20086</v>
      </c>
      <c r="H236" s="20" t="s">
        <v>18682</v>
      </c>
      <c r="I236" s="19">
        <f t="shared" si="27"/>
        <v>42</v>
      </c>
      <c r="J236" s="20" t="s">
        <v>755</v>
      </c>
      <c r="K236" s="20" t="s">
        <v>2225</v>
      </c>
      <c r="L236" s="95" t="str">
        <f>IF(M236&lt;&gt;"",IF(NOT(ISNA(INDEX(cc!B:B,MATCH(M236,cc!A:A,0)))),INDEX(cc!B:B,MATCH(M236,cc!A:A,0)),"0"),"")</f>
        <v>Age (&lt;15,15+-uk, 2), Sex, and Results</v>
      </c>
      <c r="M236" s="97" t="s">
        <v>341</v>
      </c>
      <c r="N236" s="28" t="str">
        <f t="shared" si="28"/>
        <v/>
      </c>
      <c r="O236" s="19" t="str">
        <f t="shared" si="29"/>
        <v>HTS_TST (N, CS, OtherMod/Age Aggregated/Sex/Result): HTS received results</v>
      </c>
      <c r="P236" s="19" t="str">
        <f t="shared" si="30"/>
        <v>HTS_TST (N, CS, OtherMod/Age Aggregated/Sex/Result): HTS received results</v>
      </c>
      <c r="Q236" s="19" t="str">
        <f t="shared" si="31"/>
        <v>HTS_TST (N, CS, OtrMod/Age Agg/Sex/Result)</v>
      </c>
      <c r="R236" s="19" t="str">
        <f t="shared" si="32"/>
        <v>HTS_TST_N_CS_OtrMod_Age_Agg_Sex_Result</v>
      </c>
      <c r="S236" s="19" t="str">
        <f t="shared" si="33"/>
        <v>HTS_TST_N_CS_OtrMod_Age_Agg_Sex_Result_</v>
      </c>
      <c r="T236" s="19" t="b">
        <f>NOT(ISNA(VLOOKUP(B236,dbcodes!A:B,2,FALSE)))</f>
        <v>0</v>
      </c>
      <c r="U236" s="19">
        <f>IF(ISNA(VLOOKUP(B236,dbcodes!A:B,2,FALSE)),des!R2305,VLOOKUP(B236,dbcodes!A:B,2,FALSE))</f>
        <v>0</v>
      </c>
      <c r="W236" s="107" t="str">
        <f>IF(ISNA(VLOOKUP(C236,descriptions!A:B,2,FALSE)),des!V322,IF(G236=" TARGET","Target ","")&amp;VLOOKUP(C236,descriptions!A:B,2,FALSE))</f>
        <v>Number of individuals who received HIV Testing Services (HTS) and received their test results</v>
      </c>
      <c r="X236" s="20" t="s">
        <v>4</v>
      </c>
      <c r="Y236" s="20" t="s">
        <v>831</v>
      </c>
      <c r="Z236" s="20" t="s">
        <v>836</v>
      </c>
      <c r="AA236" s="20" t="s">
        <v>102</v>
      </c>
      <c r="AB236" s="20" t="s">
        <v>755</v>
      </c>
      <c r="AC236" s="19" t="str">
        <f>IF(AB236&lt;&gt;"",IF(NOT(ISNA(INDEX(os!A:A,MATCH(AB236,os!B:B,0)))),INDEX(os!A:A,MATCH(AB236,os!B:B,0)),"0"),"")</f>
        <v/>
      </c>
      <c r="AD236" s="20" t="s">
        <v>830</v>
      </c>
      <c r="AH236" s="93" t="str">
        <f>IF(NOT(ISNA(VLOOKUP(B:B,ResultsTargets!A:A,1,0))),"TRUE","")</f>
        <v>TRUE</v>
      </c>
      <c r="AI236" s="19" t="str">
        <f>IF(ISNA(VLOOKUP(C236,dim_techarea!A:B,2,FALSE)),"",VLOOKUP(C236,dim_techarea!A:B,2,FALSE))</f>
        <v>HTS_TST</v>
      </c>
      <c r="AJ236" s="19" t="str">
        <f>IF(ISNA(VLOOKUP(AI236,dim_techarea!B:C,2,FALSE)),"",VLOOKUP(AI236,dim_techarea!B:C,2,FALSE))</f>
        <v>f5IPTM7mieH</v>
      </c>
      <c r="AK236" s="19" t="str">
        <f>IF(ISNA(VLOOKUP(TRIM(G236),dim_targetsresults!A:B,2,FALSE)),"",VLOOKUP(TRIM(G236),dim_targetsresults!A:C,2,FALSE))</f>
        <v>MER Results</v>
      </c>
      <c r="AL236" s="19" t="str">
        <f>IF(ISNA(VLOOKUP(AK236,dim_targetsresults!B:C,2,FALSE)),"",VLOOKUP(AK236,dim_targetsresults!B:C,2,FALSE))</f>
        <v>Jh0jDM5yQ2E</v>
      </c>
      <c r="AM236" s="19" t="str">
        <f>IF(ISNA(VLOOKUP(TRIM(D236),dim_numeratordenominator!A:B,2,FALSE)),"",VLOOKUP(TRIM(D236),dim_numeratordenominator!A:C,2,FALSE))</f>
        <v>Numerator</v>
      </c>
      <c r="AN236" s="19" t="str">
        <f>IF(ISNA(VLOOKUP(AM236,dim_numeratordenominator!B:C,2,FALSE)),"",VLOOKUP(AM236,dim_numeratordenominator!B:C,2,FALSE))</f>
        <v>Som9NRMQqV7</v>
      </c>
      <c r="AO236" s="19" t="str">
        <f>IF(ISNA(VLOOKUP(TRIM(E236),dim_supporttype!A:B,2,FALSE)),"",VLOOKUP(TRIM(E236),dim_supporttype!A:C,2,FALSE))</f>
        <v>CS</v>
      </c>
      <c r="AP236" s="19" t="str">
        <f>IF(ISNA(VLOOKUP(AO236,dim_supporttype!B:C,2,FALSE)),"",VLOOKUP(AO236,dim_supporttype!B:C,2,FALSE))</f>
        <v>lvaJoXT3kCK</v>
      </c>
      <c r="AQ236" s="19" t="str">
        <f>IF(ISNA(VLOOKUP(TRIM(F236),dim_disaggs!A:B,2,FALSE)),"No Disagg",VLOOKUP(TRIM(F236),dim_disaggs!A:B,2,FALSE))</f>
        <v>OtherMod/Age Aggregated/Sex/Result</v>
      </c>
      <c r="AR236" s="19" t="str">
        <f>IF(ISNA(VLOOKUP(AQ236,dim_disaggs!B:C,2,FALSE)),"",VLOOKUP(AQ236,dim_disaggs!B:C,2,FALSE))</f>
        <v>cYRowDkVEpl</v>
      </c>
      <c r="AS236" s="79"/>
      <c r="AW236" s="65" t="s">
        <v>25664</v>
      </c>
      <c r="AX236" s="66" t="s">
        <v>25406</v>
      </c>
      <c r="BA236" s="105" t="str">
        <f t="shared" si="34"/>
        <v/>
      </c>
      <c r="BB236" s="20" t="str">
        <f t="shared" si="35"/>
        <v/>
      </c>
    </row>
    <row r="237" spans="1:68" x14ac:dyDescent="0.2">
      <c r="A237" s="22" t="s">
        <v>95</v>
      </c>
      <c r="B237" s="5" t="s">
        <v>25644</v>
      </c>
      <c r="C237" s="20" t="s">
        <v>870</v>
      </c>
      <c r="D237" s="20" t="s">
        <v>1</v>
      </c>
      <c r="E237" s="22" t="s">
        <v>25556</v>
      </c>
      <c r="F237" s="20" t="s">
        <v>20046</v>
      </c>
      <c r="G237" s="20" t="s">
        <v>20086</v>
      </c>
      <c r="H237" s="20" t="s">
        <v>20047</v>
      </c>
      <c r="I237" s="19">
        <f t="shared" si="27"/>
        <v>38</v>
      </c>
      <c r="J237" s="20" t="s">
        <v>755</v>
      </c>
      <c r="K237" s="20" t="s">
        <v>2225</v>
      </c>
      <c r="L237" s="95" t="str">
        <f>IF(M237&lt;&gt;"",IF(NOT(ISNA(INDEX(cc!B:B,MATCH(M237,cc!A:A,0)))),INDEX(cc!B:B,MATCH(M237,cc!A:A,0)),"0"),"")</f>
        <v>Age (&lt;1-50+-uk, 12), Sex and Test Results</v>
      </c>
      <c r="M237" s="97" t="s">
        <v>20629</v>
      </c>
      <c r="N237" s="28" t="str">
        <f t="shared" si="28"/>
        <v/>
      </c>
      <c r="O237" s="19" t="str">
        <f t="shared" si="29"/>
        <v>HTS_TST (N, CS, OtherMod/Age/Sex/Result): HTS received results</v>
      </c>
      <c r="P237" s="19" t="str">
        <f t="shared" si="30"/>
        <v>HTS_TST (N, CS, OtherMod/Age/Sex/Result): HTS received results</v>
      </c>
      <c r="Q237" s="19" t="str">
        <f t="shared" si="31"/>
        <v>HTS_TST (N, CS, OtrMod/Age/Sex/Result)</v>
      </c>
      <c r="R237" s="19" t="str">
        <f t="shared" si="32"/>
        <v>HTS_TST_N_CS_OtrMod_Age_Sex_Result</v>
      </c>
      <c r="S237" s="19" t="str">
        <f t="shared" si="33"/>
        <v>HTS_TST_N_CS_OtrMod_Age_Sex_Result_</v>
      </c>
      <c r="T237" s="19" t="b">
        <f>NOT(ISNA(VLOOKUP(B237,dbcodes!A:B,2,FALSE)))</f>
        <v>0</v>
      </c>
      <c r="U237" s="19">
        <f>IF(ISNA(VLOOKUP(B237,dbcodes!A:B,2,FALSE)),des!R2306,VLOOKUP(B237,dbcodes!A:B,2,FALSE))</f>
        <v>0</v>
      </c>
      <c r="W237" s="107" t="str">
        <f>IF(ISNA(VLOOKUP(C237,descriptions!A:B,2,FALSE)),des!V329,IF(G237=" TARGET","Target ","")&amp;VLOOKUP(C237,descriptions!A:B,2,FALSE))</f>
        <v>Number of individuals who received HIV Testing Services (HTS) and received their test results</v>
      </c>
      <c r="X237" s="20" t="s">
        <v>4</v>
      </c>
      <c r="Y237" s="20" t="s">
        <v>831</v>
      </c>
      <c r="Z237" s="20" t="s">
        <v>836</v>
      </c>
      <c r="AA237" s="20" t="s">
        <v>102</v>
      </c>
      <c r="AB237" s="20" t="s">
        <v>755</v>
      </c>
      <c r="AC237" s="19" t="str">
        <f>IF(AB237&lt;&gt;"",IF(NOT(ISNA(INDEX(os!A:A,MATCH(AB237,os!B:B,0)))),INDEX(os!A:A,MATCH(AB237,os!B:B,0)),"0"),"")</f>
        <v/>
      </c>
      <c r="AD237" s="20" t="s">
        <v>830</v>
      </c>
      <c r="AH237" s="93" t="str">
        <f>IF(NOT(ISNA(VLOOKUP(B:B,ResultsTargets!A:A,1,0))),"TRUE","")</f>
        <v>TRUE</v>
      </c>
      <c r="AI237" s="19" t="str">
        <f>IF(ISNA(VLOOKUP(C237,dim_techarea!A:B,2,FALSE)),"",VLOOKUP(C237,dim_techarea!A:B,2,FALSE))</f>
        <v>HTS_TST</v>
      </c>
      <c r="AJ237" s="19" t="str">
        <f>IF(ISNA(VLOOKUP(AI237,dim_techarea!B:C,2,FALSE)),"",VLOOKUP(AI237,dim_techarea!B:C,2,FALSE))</f>
        <v>f5IPTM7mieH</v>
      </c>
      <c r="AK237" s="19" t="str">
        <f>IF(ISNA(VLOOKUP(TRIM(G237),dim_targetsresults!A:B,2,FALSE)),"",VLOOKUP(TRIM(G237),dim_targetsresults!A:C,2,FALSE))</f>
        <v>MER Results</v>
      </c>
      <c r="AL237" s="19" t="str">
        <f>IF(ISNA(VLOOKUP(AK237,dim_targetsresults!B:C,2,FALSE)),"",VLOOKUP(AK237,dim_targetsresults!B:C,2,FALSE))</f>
        <v>Jh0jDM5yQ2E</v>
      </c>
      <c r="AM237" s="19" t="str">
        <f>IF(ISNA(VLOOKUP(TRIM(D237),dim_numeratordenominator!A:B,2,FALSE)),"",VLOOKUP(TRIM(D237),dim_numeratordenominator!A:C,2,FALSE))</f>
        <v>Numerator</v>
      </c>
      <c r="AN237" s="19" t="str">
        <f>IF(ISNA(VLOOKUP(AM237,dim_numeratordenominator!B:C,2,FALSE)),"",VLOOKUP(AM237,dim_numeratordenominator!B:C,2,FALSE))</f>
        <v>Som9NRMQqV7</v>
      </c>
      <c r="AO237" s="19" t="str">
        <f>IF(ISNA(VLOOKUP(TRIM(E237),dim_supporttype!A:B,2,FALSE)),"",VLOOKUP(TRIM(E237),dim_supporttype!A:C,2,FALSE))</f>
        <v>CS</v>
      </c>
      <c r="AP237" s="19" t="str">
        <f>IF(ISNA(VLOOKUP(AO237,dim_supporttype!B:C,2,FALSE)),"",VLOOKUP(AO237,dim_supporttype!B:C,2,FALSE))</f>
        <v>lvaJoXT3kCK</v>
      </c>
      <c r="AQ237" s="19" t="str">
        <f>IF(ISNA(VLOOKUP(TRIM(F237),dim_disaggs!A:B,2,FALSE)),"No Disagg",VLOOKUP(TRIM(F237),dim_disaggs!A:B,2,FALSE))</f>
        <v>OtherMod/Age/Sex/Result</v>
      </c>
      <c r="AR237" s="19" t="str">
        <f>IF(ISNA(VLOOKUP(AQ237,dim_disaggs!B:C,2,FALSE)),"",VLOOKUP(AQ237,dim_disaggs!B:C,2,FALSE))</f>
        <v>Lhk8mjk6Yk2</v>
      </c>
      <c r="AS237" s="79"/>
      <c r="AW237" s="65" t="s">
        <v>25664</v>
      </c>
      <c r="AX237" s="66" t="s">
        <v>25406</v>
      </c>
      <c r="BA237" s="105" t="str">
        <f t="shared" si="34"/>
        <v/>
      </c>
      <c r="BB237" s="20" t="str">
        <f t="shared" si="35"/>
        <v/>
      </c>
    </row>
    <row r="238" spans="1:68" s="3" customFormat="1" x14ac:dyDescent="0.2">
      <c r="A238" s="22" t="s">
        <v>95</v>
      </c>
      <c r="B238" s="42" t="s">
        <v>25608</v>
      </c>
      <c r="C238" s="20" t="s">
        <v>870</v>
      </c>
      <c r="D238" s="20" t="s">
        <v>1</v>
      </c>
      <c r="E238" s="22" t="s">
        <v>25556</v>
      </c>
      <c r="F238" s="20" t="s">
        <v>18668</v>
      </c>
      <c r="G238" s="20" t="s">
        <v>20086</v>
      </c>
      <c r="H238" s="20" t="s">
        <v>18683</v>
      </c>
      <c r="I238" s="19">
        <f t="shared" si="27"/>
        <v>42</v>
      </c>
      <c r="J238" s="20" t="s">
        <v>755</v>
      </c>
      <c r="K238" s="20" t="s">
        <v>2225</v>
      </c>
      <c r="L238" s="95" t="str">
        <f>IF(M238&lt;&gt;"",IF(NOT(ISNA(INDEX(cc!B:B,MATCH(M238,cc!A:A,0)))),INDEX(cc!B:B,MATCH(M238,cc!A:A,0)),"0"),"")</f>
        <v>Age (&lt;15,15+-uk, 2), Sex, and Results</v>
      </c>
      <c r="M238" s="97" t="s">
        <v>341</v>
      </c>
      <c r="N238" s="28" t="str">
        <f t="shared" si="28"/>
        <v/>
      </c>
      <c r="O238" s="19" t="str">
        <f t="shared" si="29"/>
        <v>HTS_TST (N, CS, OtherPITC/Age Aggregated/Sex/Result): HTS received results</v>
      </c>
      <c r="P238" s="19" t="str">
        <f t="shared" si="30"/>
        <v>HTS_TST (N, CS, OtherPITC/Age Aggregated/Sex/Result): HTS received results</v>
      </c>
      <c r="Q238" s="19" t="str">
        <f t="shared" si="31"/>
        <v>HTS_TST (N, CS, OtPITC/Age Agg/Sex/Result)</v>
      </c>
      <c r="R238" s="19" t="str">
        <f t="shared" si="32"/>
        <v>HTS_TST_N_CS_OtPITC_Age_Agg_Sex_Result</v>
      </c>
      <c r="S238" s="19" t="str">
        <f t="shared" si="33"/>
        <v>HTS_TST_N_CS_OtPITC_Age_Agg_Sex_Result_</v>
      </c>
      <c r="T238" s="19" t="b">
        <f>NOT(ISNA(VLOOKUP(B238,dbcodes!A:B,2,FALSE)))</f>
        <v>0</v>
      </c>
      <c r="U238" s="19">
        <f>IF(ISNA(VLOOKUP(B238,dbcodes!A:B,2,FALSE)),des!R2307,VLOOKUP(B238,dbcodes!A:B,2,FALSE))</f>
        <v>0</v>
      </c>
      <c r="V238" s="20"/>
      <c r="W238" s="107" t="str">
        <f>IF(ISNA(VLOOKUP(C238,descriptions!A:B,2,FALSE)),des!V332,IF(G238=" TARGET","Target ","")&amp;VLOOKUP(C238,descriptions!A:B,2,FALSE))</f>
        <v>Number of individuals who received HIV Testing Services (HTS) and received their test results</v>
      </c>
      <c r="X238" s="20" t="s">
        <v>4</v>
      </c>
      <c r="Y238" s="20" t="s">
        <v>831</v>
      </c>
      <c r="Z238" s="20" t="s">
        <v>836</v>
      </c>
      <c r="AA238" s="20" t="s">
        <v>102</v>
      </c>
      <c r="AB238" s="20" t="s">
        <v>755</v>
      </c>
      <c r="AC238" s="19" t="str">
        <f>IF(AB238&lt;&gt;"",IF(NOT(ISNA(INDEX(os!A:A,MATCH(AB238,os!B:B,0)))),INDEX(os!A:A,MATCH(AB238,os!B:B,0)),"0"),"")</f>
        <v/>
      </c>
      <c r="AD238" s="20" t="s">
        <v>830</v>
      </c>
      <c r="AE238" s="20"/>
      <c r="AF238" s="20"/>
      <c r="AG238" s="20"/>
      <c r="AH238" s="93" t="str">
        <f>IF(NOT(ISNA(VLOOKUP(B:B,ResultsTargets!A:A,1,0))),"TRUE","")</f>
        <v>TRUE</v>
      </c>
      <c r="AI238" s="19" t="str">
        <f>IF(ISNA(VLOOKUP(C238,dim_techarea!A:B,2,FALSE)),"",VLOOKUP(C238,dim_techarea!A:B,2,FALSE))</f>
        <v>HTS_TST</v>
      </c>
      <c r="AJ238" s="19" t="str">
        <f>IF(ISNA(VLOOKUP(AI238,dim_techarea!B:C,2,FALSE)),"",VLOOKUP(AI238,dim_techarea!B:C,2,FALSE))</f>
        <v>f5IPTM7mieH</v>
      </c>
      <c r="AK238" s="19" t="str">
        <f>IF(ISNA(VLOOKUP(TRIM(G238),dim_targetsresults!A:B,2,FALSE)),"",VLOOKUP(TRIM(G238),dim_targetsresults!A:C,2,FALSE))</f>
        <v>MER Results</v>
      </c>
      <c r="AL238" s="19" t="str">
        <f>IF(ISNA(VLOOKUP(AK238,dim_targetsresults!B:C,2,FALSE)),"",VLOOKUP(AK238,dim_targetsresults!B:C,2,FALSE))</f>
        <v>Jh0jDM5yQ2E</v>
      </c>
      <c r="AM238" s="19" t="str">
        <f>IF(ISNA(VLOOKUP(TRIM(D238),dim_numeratordenominator!A:B,2,FALSE)),"",VLOOKUP(TRIM(D238),dim_numeratordenominator!A:C,2,FALSE))</f>
        <v>Numerator</v>
      </c>
      <c r="AN238" s="19" t="str">
        <f>IF(ISNA(VLOOKUP(AM238,dim_numeratordenominator!B:C,2,FALSE)),"",VLOOKUP(AM238,dim_numeratordenominator!B:C,2,FALSE))</f>
        <v>Som9NRMQqV7</v>
      </c>
      <c r="AO238" s="19" t="str">
        <f>IF(ISNA(VLOOKUP(TRIM(E238),dim_supporttype!A:B,2,FALSE)),"",VLOOKUP(TRIM(E238),dim_supporttype!A:C,2,FALSE))</f>
        <v>CS</v>
      </c>
      <c r="AP238" s="19" t="str">
        <f>IF(ISNA(VLOOKUP(AO238,dim_supporttype!B:C,2,FALSE)),"",VLOOKUP(AO238,dim_supporttype!B:C,2,FALSE))</f>
        <v>lvaJoXT3kCK</v>
      </c>
      <c r="AQ238" s="19" t="str">
        <f>IF(ISNA(VLOOKUP(TRIM(F238),dim_disaggs!A:B,2,FALSE)),"No Disagg",VLOOKUP(TRIM(F238),dim_disaggs!A:B,2,FALSE))</f>
        <v>OtherPITC/Age Aggregated/Sex/Result</v>
      </c>
      <c r="AR238" s="19" t="str">
        <f>IF(ISNA(VLOOKUP(AQ238,dim_disaggs!B:C,2,FALSE)),"",VLOOKUP(AQ238,dim_disaggs!B:C,2,FALSE))</f>
        <v>omf7NpYecK8</v>
      </c>
      <c r="AS238" s="72"/>
      <c r="AT238" s="66"/>
      <c r="AU238" s="72"/>
      <c r="AV238" s="73"/>
      <c r="AW238" s="65" t="s">
        <v>25659</v>
      </c>
      <c r="AX238" s="66" t="s">
        <v>25418</v>
      </c>
      <c r="AY238" s="20"/>
      <c r="AZ238" s="20"/>
      <c r="BA238" s="105" t="str">
        <f t="shared" si="34"/>
        <v/>
      </c>
      <c r="BB238" s="20" t="str">
        <f t="shared" si="35"/>
        <v/>
      </c>
      <c r="BC238" s="20"/>
      <c r="BD238" s="20"/>
      <c r="BE238" s="75"/>
      <c r="BF238" s="73"/>
      <c r="BG238" s="55"/>
      <c r="BH238" s="76"/>
      <c r="BI238" s="20"/>
      <c r="BJ238" s="20"/>
      <c r="BK238" s="55"/>
      <c r="BL238" s="71"/>
      <c r="BM238" s="77"/>
      <c r="BN238" s="78"/>
      <c r="BO238" s="77"/>
      <c r="BP238" s="78"/>
    </row>
    <row r="239" spans="1:68" s="3" customFormat="1" x14ac:dyDescent="0.2">
      <c r="A239" s="22" t="s">
        <v>95</v>
      </c>
      <c r="B239" s="42" t="s">
        <v>25607</v>
      </c>
      <c r="C239" s="20" t="s">
        <v>870</v>
      </c>
      <c r="D239" s="20" t="s">
        <v>1</v>
      </c>
      <c r="E239" s="22" t="s">
        <v>25556</v>
      </c>
      <c r="F239" s="20" t="s">
        <v>19918</v>
      </c>
      <c r="G239" s="20" t="s">
        <v>20086</v>
      </c>
      <c r="H239" s="20" t="s">
        <v>19919</v>
      </c>
      <c r="I239" s="19">
        <f t="shared" si="27"/>
        <v>38</v>
      </c>
      <c r="J239" s="20" t="s">
        <v>755</v>
      </c>
      <c r="K239" s="20" t="s">
        <v>2225</v>
      </c>
      <c r="L239" s="95" t="str">
        <f>IF(M239&lt;&gt;"",IF(NOT(ISNA(INDEX(cc!B:B,MATCH(M239,cc!A:A,0)))),INDEX(cc!B:B,MATCH(M239,cc!A:A,0)),"0"),"")</f>
        <v>Age (&lt;1-50+-uk, 12), Sex and Test Results</v>
      </c>
      <c r="M239" s="97" t="s">
        <v>20629</v>
      </c>
      <c r="N239" s="28" t="str">
        <f t="shared" si="28"/>
        <v/>
      </c>
      <c r="O239" s="19" t="str">
        <f t="shared" si="29"/>
        <v>HTS_TST (N, CS, OtherPITC/Age/Sex/Result): HTS received results</v>
      </c>
      <c r="P239" s="19" t="str">
        <f t="shared" si="30"/>
        <v>HTS_TST (N, CS, OtherPITC/Age/Sex/Result): HTS received results</v>
      </c>
      <c r="Q239" s="19" t="str">
        <f t="shared" si="31"/>
        <v>HTS_TST (N, CS, OtPITC/Age/Sex/Result)</v>
      </c>
      <c r="R239" s="19" t="str">
        <f t="shared" si="32"/>
        <v>HTS_TST_N_CS_OtPITC_Age_Sex_Result</v>
      </c>
      <c r="S239" s="19" t="str">
        <f t="shared" si="33"/>
        <v>HTS_TST_N_CS_OtPITC_Age_Sex_Result_</v>
      </c>
      <c r="T239" s="19" t="b">
        <f>NOT(ISNA(VLOOKUP(B239,dbcodes!A:B,2,FALSE)))</f>
        <v>0</v>
      </c>
      <c r="U239" s="19">
        <f>IF(ISNA(VLOOKUP(B239,dbcodes!A:B,2,FALSE)),des!R2308,VLOOKUP(B239,dbcodes!A:B,2,FALSE))</f>
        <v>0</v>
      </c>
      <c r="V239" s="20"/>
      <c r="W239" s="107" t="str">
        <f>IF(ISNA(VLOOKUP(C239,descriptions!A:B,2,FALSE)),des!V335,IF(G239=" TARGET","Target ","")&amp;VLOOKUP(C239,descriptions!A:B,2,FALSE))</f>
        <v>Number of individuals who received HIV Testing Services (HTS) and received their test results</v>
      </c>
      <c r="X239" s="20" t="s">
        <v>4</v>
      </c>
      <c r="Y239" s="20" t="s">
        <v>831</v>
      </c>
      <c r="Z239" s="20" t="s">
        <v>836</v>
      </c>
      <c r="AA239" s="20" t="s">
        <v>102</v>
      </c>
      <c r="AB239" s="20" t="s">
        <v>755</v>
      </c>
      <c r="AC239" s="19" t="str">
        <f>IF(AB239&lt;&gt;"",IF(NOT(ISNA(INDEX(os!A:A,MATCH(AB239,os!B:B,0)))),INDEX(os!A:A,MATCH(AB239,os!B:B,0)),"0"),"")</f>
        <v/>
      </c>
      <c r="AD239" s="20" t="s">
        <v>830</v>
      </c>
      <c r="AE239" s="20"/>
      <c r="AF239" s="20"/>
      <c r="AG239" s="20"/>
      <c r="AH239" s="93" t="str">
        <f>IF(NOT(ISNA(VLOOKUP(B:B,ResultsTargets!A:A,1,0))),"TRUE","")</f>
        <v>TRUE</v>
      </c>
      <c r="AI239" s="19" t="str">
        <f>IF(ISNA(VLOOKUP(C239,dim_techarea!A:B,2,FALSE)),"",VLOOKUP(C239,dim_techarea!A:B,2,FALSE))</f>
        <v>HTS_TST</v>
      </c>
      <c r="AJ239" s="19" t="str">
        <f>IF(ISNA(VLOOKUP(AI239,dim_techarea!B:C,2,FALSE)),"",VLOOKUP(AI239,dim_techarea!B:C,2,FALSE))</f>
        <v>f5IPTM7mieH</v>
      </c>
      <c r="AK239" s="19" t="str">
        <f>IF(ISNA(VLOOKUP(TRIM(G239),dim_targetsresults!A:B,2,FALSE)),"",VLOOKUP(TRIM(G239),dim_targetsresults!A:C,2,FALSE))</f>
        <v>MER Results</v>
      </c>
      <c r="AL239" s="19" t="str">
        <f>IF(ISNA(VLOOKUP(AK239,dim_targetsresults!B:C,2,FALSE)),"",VLOOKUP(AK239,dim_targetsresults!B:C,2,FALSE))</f>
        <v>Jh0jDM5yQ2E</v>
      </c>
      <c r="AM239" s="19" t="str">
        <f>IF(ISNA(VLOOKUP(TRIM(D239),dim_numeratordenominator!A:B,2,FALSE)),"",VLOOKUP(TRIM(D239),dim_numeratordenominator!A:C,2,FALSE))</f>
        <v>Numerator</v>
      </c>
      <c r="AN239" s="19" t="str">
        <f>IF(ISNA(VLOOKUP(AM239,dim_numeratordenominator!B:C,2,FALSE)),"",VLOOKUP(AM239,dim_numeratordenominator!B:C,2,FALSE))</f>
        <v>Som9NRMQqV7</v>
      </c>
      <c r="AO239" s="19" t="str">
        <f>IF(ISNA(VLOOKUP(TRIM(E239),dim_supporttype!A:B,2,FALSE)),"",VLOOKUP(TRIM(E239),dim_supporttype!A:C,2,FALSE))</f>
        <v>CS</v>
      </c>
      <c r="AP239" s="19" t="str">
        <f>IF(ISNA(VLOOKUP(AO239,dim_supporttype!B:C,2,FALSE)),"",VLOOKUP(AO239,dim_supporttype!B:C,2,FALSE))</f>
        <v>lvaJoXT3kCK</v>
      </c>
      <c r="AQ239" s="19" t="str">
        <f>IF(ISNA(VLOOKUP(TRIM(F239),dim_disaggs!A:B,2,FALSE)),"No Disagg",VLOOKUP(TRIM(F239),dim_disaggs!A:B,2,FALSE))</f>
        <v>OtherPITC/Age/Sex/Result</v>
      </c>
      <c r="AR239" s="19" t="str">
        <f>IF(ISNA(VLOOKUP(AQ239,dim_disaggs!B:C,2,FALSE)),"",VLOOKUP(AQ239,dim_disaggs!B:C,2,FALSE))</f>
        <v>E3VaSq4JOzd</v>
      </c>
      <c r="AS239" s="72"/>
      <c r="AT239" s="66"/>
      <c r="AU239" s="72"/>
      <c r="AV239" s="73"/>
      <c r="AW239" s="65" t="s">
        <v>25659</v>
      </c>
      <c r="AX239" s="66" t="s">
        <v>25418</v>
      </c>
      <c r="AY239" s="20"/>
      <c r="AZ239" s="20"/>
      <c r="BA239" s="105" t="str">
        <f t="shared" si="34"/>
        <v/>
      </c>
      <c r="BB239" s="20" t="str">
        <f t="shared" si="35"/>
        <v/>
      </c>
      <c r="BC239" s="20"/>
      <c r="BD239" s="20"/>
      <c r="BE239" s="75"/>
      <c r="BF239" s="73"/>
      <c r="BG239" s="55"/>
      <c r="BH239" s="76"/>
      <c r="BI239" s="20"/>
      <c r="BJ239" s="20"/>
      <c r="BK239" s="55"/>
      <c r="BL239" s="71"/>
      <c r="BM239" s="77"/>
      <c r="BN239" s="78"/>
      <c r="BO239" s="77"/>
      <c r="BP239" s="78"/>
    </row>
    <row r="240" spans="1:68" s="3" customFormat="1" x14ac:dyDescent="0.2">
      <c r="A240" s="22" t="s">
        <v>95</v>
      </c>
      <c r="B240" s="42" t="s">
        <v>25599</v>
      </c>
      <c r="C240" s="20" t="s">
        <v>870</v>
      </c>
      <c r="D240" s="20" t="s">
        <v>1</v>
      </c>
      <c r="E240" s="22" t="s">
        <v>25556</v>
      </c>
      <c r="F240" s="20" t="s">
        <v>19874</v>
      </c>
      <c r="G240" s="20" t="s">
        <v>20086</v>
      </c>
      <c r="H240" s="20" t="s">
        <v>19874</v>
      </c>
      <c r="I240" s="19">
        <f t="shared" si="27"/>
        <v>41</v>
      </c>
      <c r="J240" s="20" t="s">
        <v>755</v>
      </c>
      <c r="K240" s="20" t="s">
        <v>2225</v>
      </c>
      <c r="L240" s="95" t="str">
        <f>IF(M240&lt;&gt;"",IF(NOT(ISNA(INDEX(cc!B:B,MATCH(M240,cc!A:A,0)))),INDEX(cc!B:B,MATCH(M240,cc!A:A,0)),"0"),"")</f>
        <v>Age (&lt;1,1-4-uk, 2), Sex and Result</v>
      </c>
      <c r="M240" s="97" t="s">
        <v>20622</v>
      </c>
      <c r="N240" s="28" t="str">
        <f t="shared" si="28"/>
        <v/>
      </c>
      <c r="O240" s="19" t="str">
        <f t="shared" si="29"/>
        <v>HTS_TST (N, CS, Pediatric/Age/Sex/Result): HTS received results</v>
      </c>
      <c r="P240" s="19" t="str">
        <f t="shared" si="30"/>
        <v>HTS_TST (N, CS, Pediatric/Age/Sex/Result): HTS received results</v>
      </c>
      <c r="Q240" s="19" t="str">
        <f t="shared" si="31"/>
        <v>HTS_TST (N, CS, Pediatric/Age/Sex/Result)</v>
      </c>
      <c r="R240" s="19" t="str">
        <f t="shared" si="32"/>
        <v>HTS_TST_N_CS_Pediatric_Age_Sex_Result</v>
      </c>
      <c r="S240" s="19" t="str">
        <f t="shared" si="33"/>
        <v>HTS_TST_N_CS_Pediatric_Age_Sex_Result_</v>
      </c>
      <c r="T240" s="19" t="b">
        <f>NOT(ISNA(VLOOKUP(B240,dbcodes!A:B,2,FALSE)))</f>
        <v>0</v>
      </c>
      <c r="U240" s="19">
        <f>IF(ISNA(VLOOKUP(B240,dbcodes!A:B,2,FALSE)),des!R2309,VLOOKUP(B240,dbcodes!A:B,2,FALSE))</f>
        <v>0</v>
      </c>
      <c r="V240" s="20"/>
      <c r="W240" s="107" t="str">
        <f>IF(ISNA(VLOOKUP(C240,descriptions!A:B,2,FALSE)),des!V342,IF(G240=" TARGET","Target ","")&amp;VLOOKUP(C240,descriptions!A:B,2,FALSE))</f>
        <v>Number of individuals who received HIV Testing Services (HTS) and received their test results</v>
      </c>
      <c r="X240" s="20" t="s">
        <v>4</v>
      </c>
      <c r="Y240" s="20" t="s">
        <v>831</v>
      </c>
      <c r="Z240" s="20" t="s">
        <v>836</v>
      </c>
      <c r="AA240" s="20" t="s">
        <v>102</v>
      </c>
      <c r="AB240" s="20" t="s">
        <v>755</v>
      </c>
      <c r="AC240" s="19" t="str">
        <f>IF(AB240&lt;&gt;"",IF(NOT(ISNA(INDEX(os!A:A,MATCH(AB240,os!B:B,0)))),INDEX(os!A:A,MATCH(AB240,os!B:B,0)),"0"),"")</f>
        <v/>
      </c>
      <c r="AD240" s="20" t="s">
        <v>830</v>
      </c>
      <c r="AE240" s="20"/>
      <c r="AF240" s="20"/>
      <c r="AG240" s="20"/>
      <c r="AH240" s="93" t="str">
        <f>IF(NOT(ISNA(VLOOKUP(B:B,ResultsTargets!A:A,1,0))),"TRUE","")</f>
        <v>TRUE</v>
      </c>
      <c r="AI240" s="19" t="str">
        <f>IF(ISNA(VLOOKUP(C240,dim_techarea!A:B,2,FALSE)),"",VLOOKUP(C240,dim_techarea!A:B,2,FALSE))</f>
        <v>HTS_TST</v>
      </c>
      <c r="AJ240" s="19" t="str">
        <f>IF(ISNA(VLOOKUP(AI240,dim_techarea!B:C,2,FALSE)),"",VLOOKUP(AI240,dim_techarea!B:C,2,FALSE))</f>
        <v>f5IPTM7mieH</v>
      </c>
      <c r="AK240" s="19" t="str">
        <f>IF(ISNA(VLOOKUP(TRIM(G240),dim_targetsresults!A:B,2,FALSE)),"",VLOOKUP(TRIM(G240),dim_targetsresults!A:C,2,FALSE))</f>
        <v>MER Results</v>
      </c>
      <c r="AL240" s="19" t="str">
        <f>IF(ISNA(VLOOKUP(AK240,dim_targetsresults!B:C,2,FALSE)),"",VLOOKUP(AK240,dim_targetsresults!B:C,2,FALSE))</f>
        <v>Jh0jDM5yQ2E</v>
      </c>
      <c r="AM240" s="19" t="str">
        <f>IF(ISNA(VLOOKUP(TRIM(D240),dim_numeratordenominator!A:B,2,FALSE)),"",VLOOKUP(TRIM(D240),dim_numeratordenominator!A:C,2,FALSE))</f>
        <v>Numerator</v>
      </c>
      <c r="AN240" s="19" t="str">
        <f>IF(ISNA(VLOOKUP(AM240,dim_numeratordenominator!B:C,2,FALSE)),"",VLOOKUP(AM240,dim_numeratordenominator!B:C,2,FALSE))</f>
        <v>Som9NRMQqV7</v>
      </c>
      <c r="AO240" s="19" t="str">
        <f>IF(ISNA(VLOOKUP(TRIM(E240),dim_supporttype!A:B,2,FALSE)),"",VLOOKUP(TRIM(E240),dim_supporttype!A:C,2,FALSE))</f>
        <v>CS</v>
      </c>
      <c r="AP240" s="19" t="str">
        <f>IF(ISNA(VLOOKUP(AO240,dim_supporttype!B:C,2,FALSE)),"",VLOOKUP(AO240,dim_supporttype!B:C,2,FALSE))</f>
        <v>lvaJoXT3kCK</v>
      </c>
      <c r="AQ240" s="19" t="str">
        <f>IF(ISNA(VLOOKUP(TRIM(F240),dim_disaggs!A:B,2,FALSE)),"No Disagg",VLOOKUP(TRIM(F240),dim_disaggs!A:B,2,FALSE))</f>
        <v>Pediatric/Age/Sex/Result</v>
      </c>
      <c r="AR240" s="19" t="str">
        <f>IF(ISNA(VLOOKUP(AQ240,dim_disaggs!B:C,2,FALSE)),"",VLOOKUP(AQ240,dim_disaggs!B:C,2,FALSE))</f>
        <v>iFlQUEQcsfZ</v>
      </c>
      <c r="AS240" s="72"/>
      <c r="AT240" s="66"/>
      <c r="AU240" s="72"/>
      <c r="AV240" s="73"/>
      <c r="AW240" s="65" t="s">
        <v>25660</v>
      </c>
      <c r="AX240" s="66" t="s">
        <v>25421</v>
      </c>
      <c r="AY240" s="20"/>
      <c r="AZ240" s="20"/>
      <c r="BA240" s="105" t="str">
        <f t="shared" si="34"/>
        <v/>
      </c>
      <c r="BB240" s="20" t="str">
        <f t="shared" si="35"/>
        <v/>
      </c>
      <c r="BC240" s="20"/>
      <c r="BD240" s="20"/>
      <c r="BE240" s="75"/>
      <c r="BF240" s="73"/>
      <c r="BG240" s="55"/>
      <c r="BH240" s="76"/>
      <c r="BI240" s="20"/>
      <c r="BJ240" s="20"/>
      <c r="BK240" s="55"/>
      <c r="BL240" s="71"/>
      <c r="BM240" s="77"/>
      <c r="BN240" s="78"/>
      <c r="BO240" s="77"/>
      <c r="BP240" s="78"/>
    </row>
    <row r="241" spans="1:68" s="3" customFormat="1" x14ac:dyDescent="0.2">
      <c r="A241" s="22" t="s">
        <v>95</v>
      </c>
      <c r="B241" s="42" t="s">
        <v>25604</v>
      </c>
      <c r="C241" s="20" t="s">
        <v>870</v>
      </c>
      <c r="D241" s="20" t="s">
        <v>1</v>
      </c>
      <c r="E241" s="22" t="s">
        <v>25556</v>
      </c>
      <c r="F241" s="20" t="s">
        <v>19893</v>
      </c>
      <c r="G241" s="20" t="s">
        <v>20086</v>
      </c>
      <c r="H241" s="20" t="s">
        <v>19895</v>
      </c>
      <c r="I241" s="19">
        <f t="shared" si="27"/>
        <v>39</v>
      </c>
      <c r="J241" s="20" t="s">
        <v>755</v>
      </c>
      <c r="K241" s="20" t="s">
        <v>2225</v>
      </c>
      <c r="L241" s="95" t="str">
        <f>IF(M241&lt;&gt;"",IF(NOT(ISNA(INDEX(cc!B:B,MATCH(M241,cc!A:A,0)))),INDEX(cc!B:B,MATCH(M241,cc!A:A,0)),"0"),"")</f>
        <v>Age (&lt;15,15+-uk, 2), Sex, and Results</v>
      </c>
      <c r="M241" s="97" t="s">
        <v>341</v>
      </c>
      <c r="N241" s="28" t="str">
        <f t="shared" si="28"/>
        <v/>
      </c>
      <c r="O241" s="19" t="str">
        <f t="shared" si="29"/>
        <v>HTS_TST (N, CS, STI Clinic/Age Aggregated/Sex/Result): HTS received results</v>
      </c>
      <c r="P241" s="19" t="str">
        <f t="shared" si="30"/>
        <v>HTS_TST (N, CS, STI Clinic/Age Aggregated/Sex/Result): HTS received results</v>
      </c>
      <c r="Q241" s="19" t="str">
        <f t="shared" si="31"/>
        <v>HTS_TST (N, CS, STI/Age Agg/Sex/Result)</v>
      </c>
      <c r="R241" s="19" t="str">
        <f t="shared" si="32"/>
        <v>HTS_TST_N_CS_STI_Age_Agg_Sex_Result</v>
      </c>
      <c r="S241" s="19" t="str">
        <f t="shared" si="33"/>
        <v>HTS_TST_N_CS_STI_Age_Agg_Sex_Result_</v>
      </c>
      <c r="T241" s="19" t="b">
        <f>NOT(ISNA(VLOOKUP(B241,dbcodes!A:B,2,FALSE)))</f>
        <v>0</v>
      </c>
      <c r="U241" s="19">
        <f>IF(ISNA(VLOOKUP(B241,dbcodes!A:B,2,FALSE)),des!R2310,VLOOKUP(B241,dbcodes!A:B,2,FALSE))</f>
        <v>0</v>
      </c>
      <c r="V241" s="20"/>
      <c r="W241" s="107" t="str">
        <f>IF(ISNA(VLOOKUP(C241,descriptions!A:B,2,FALSE)),des!V361,IF(G241=" TARGET","Target ","")&amp;VLOOKUP(C241,descriptions!A:B,2,FALSE))</f>
        <v>Number of individuals who received HIV Testing Services (HTS) and received their test results</v>
      </c>
      <c r="X241" s="20" t="s">
        <v>4</v>
      </c>
      <c r="Y241" s="20" t="s">
        <v>831</v>
      </c>
      <c r="Z241" s="20" t="s">
        <v>836</v>
      </c>
      <c r="AA241" s="20" t="s">
        <v>102</v>
      </c>
      <c r="AB241" s="20" t="s">
        <v>755</v>
      </c>
      <c r="AC241" s="19" t="str">
        <f>IF(AB241&lt;&gt;"",IF(NOT(ISNA(INDEX(os!A:A,MATCH(AB241,os!B:B,0)))),INDEX(os!A:A,MATCH(AB241,os!B:B,0)),"0"),"")</f>
        <v/>
      </c>
      <c r="AD241" s="20" t="s">
        <v>830</v>
      </c>
      <c r="AE241" s="20"/>
      <c r="AF241" s="20"/>
      <c r="AG241" s="20"/>
      <c r="AH241" s="93" t="str">
        <f>IF(NOT(ISNA(VLOOKUP(B:B,ResultsTargets!A:A,1,0))),"TRUE","")</f>
        <v>TRUE</v>
      </c>
      <c r="AI241" s="19" t="str">
        <f>IF(ISNA(VLOOKUP(C241,dim_techarea!A:B,2,FALSE)),"",VLOOKUP(C241,dim_techarea!A:B,2,FALSE))</f>
        <v>HTS_TST</v>
      </c>
      <c r="AJ241" s="19" t="str">
        <f>IF(ISNA(VLOOKUP(AI241,dim_techarea!B:C,2,FALSE)),"",VLOOKUP(AI241,dim_techarea!B:C,2,FALSE))</f>
        <v>f5IPTM7mieH</v>
      </c>
      <c r="AK241" s="19" t="str">
        <f>IF(ISNA(VLOOKUP(TRIM(G241),dim_targetsresults!A:B,2,FALSE)),"",VLOOKUP(TRIM(G241),dim_targetsresults!A:C,2,FALSE))</f>
        <v>MER Results</v>
      </c>
      <c r="AL241" s="19" t="str">
        <f>IF(ISNA(VLOOKUP(AK241,dim_targetsresults!B:C,2,FALSE)),"",VLOOKUP(AK241,dim_targetsresults!B:C,2,FALSE))</f>
        <v>Jh0jDM5yQ2E</v>
      </c>
      <c r="AM241" s="19" t="str">
        <f>IF(ISNA(VLOOKUP(TRIM(D241),dim_numeratordenominator!A:B,2,FALSE)),"",VLOOKUP(TRIM(D241),dim_numeratordenominator!A:C,2,FALSE))</f>
        <v>Numerator</v>
      </c>
      <c r="AN241" s="19" t="str">
        <f>IF(ISNA(VLOOKUP(AM241,dim_numeratordenominator!B:C,2,FALSE)),"",VLOOKUP(AM241,dim_numeratordenominator!B:C,2,FALSE))</f>
        <v>Som9NRMQqV7</v>
      </c>
      <c r="AO241" s="19" t="str">
        <f>IF(ISNA(VLOOKUP(TRIM(E241),dim_supporttype!A:B,2,FALSE)),"",VLOOKUP(TRIM(E241),dim_supporttype!A:C,2,FALSE))</f>
        <v>CS</v>
      </c>
      <c r="AP241" s="19" t="str">
        <f>IF(ISNA(VLOOKUP(AO241,dim_supporttype!B:C,2,FALSE)),"",VLOOKUP(AO241,dim_supporttype!B:C,2,FALSE))</f>
        <v>lvaJoXT3kCK</v>
      </c>
      <c r="AQ241" s="19" t="str">
        <f>IF(ISNA(VLOOKUP(TRIM(F241),dim_disaggs!A:B,2,FALSE)),"No Disagg",VLOOKUP(TRIM(F241),dim_disaggs!A:B,2,FALSE))</f>
        <v>STI Clinic/Age Aggregated/Sex/Result</v>
      </c>
      <c r="AR241" s="19" t="str">
        <f>IF(ISNA(VLOOKUP(AQ241,dim_disaggs!B:C,2,FALSE)),"",VLOOKUP(AQ241,dim_disaggs!B:C,2,FALSE))</f>
        <v>C6LlPnDbDlH</v>
      </c>
      <c r="AS241" s="72"/>
      <c r="AT241" s="66"/>
      <c r="AU241" s="72"/>
      <c r="AV241" s="73"/>
      <c r="AW241" s="65" t="s">
        <v>25661</v>
      </c>
      <c r="AX241" s="66" t="s">
        <v>25426</v>
      </c>
      <c r="AY241" s="20"/>
      <c r="AZ241" s="20"/>
      <c r="BA241" s="105" t="str">
        <f t="shared" si="34"/>
        <v/>
      </c>
      <c r="BB241" s="20" t="str">
        <f t="shared" si="35"/>
        <v/>
      </c>
      <c r="BC241" s="20"/>
      <c r="BD241" s="20"/>
      <c r="BE241" s="75"/>
      <c r="BF241" s="73"/>
      <c r="BG241" s="55"/>
      <c r="BH241" s="76"/>
      <c r="BI241" s="20"/>
      <c r="BJ241" s="20"/>
      <c r="BK241" s="55"/>
      <c r="BL241" s="71"/>
      <c r="BM241" s="77"/>
      <c r="BN241" s="78"/>
      <c r="BO241" s="77"/>
      <c r="BP241" s="78"/>
    </row>
    <row r="242" spans="1:68" s="3" customFormat="1" x14ac:dyDescent="0.2">
      <c r="A242" s="22" t="s">
        <v>95</v>
      </c>
      <c r="B242" s="42" t="s">
        <v>25603</v>
      </c>
      <c r="C242" s="20" t="s">
        <v>870</v>
      </c>
      <c r="D242" s="20" t="s">
        <v>1</v>
      </c>
      <c r="E242" s="22" t="s">
        <v>25556</v>
      </c>
      <c r="F242" s="20" t="s">
        <v>19894</v>
      </c>
      <c r="G242" s="20" t="s">
        <v>20086</v>
      </c>
      <c r="H242" s="20" t="s">
        <v>19896</v>
      </c>
      <c r="I242" s="19">
        <f t="shared" si="27"/>
        <v>35</v>
      </c>
      <c r="J242" s="20" t="s">
        <v>755</v>
      </c>
      <c r="K242" s="20" t="s">
        <v>2225</v>
      </c>
      <c r="L242" s="95" t="str">
        <f>IF(M242&lt;&gt;"",IF(NOT(ISNA(INDEX(cc!B:B,MATCH(M242,cc!A:A,0)))),INDEX(cc!B:B,MATCH(M242,cc!A:A,0)),"0"),"")</f>
        <v>Age (&lt;1-50+-uk, 12), Sex and Test Results</v>
      </c>
      <c r="M242" s="97" t="s">
        <v>20629</v>
      </c>
      <c r="N242" s="28" t="str">
        <f t="shared" si="28"/>
        <v/>
      </c>
      <c r="O242" s="19" t="str">
        <f t="shared" si="29"/>
        <v>HTS_TST (N, CS, STI Clinic/Age/Sex/Result): HTS received results</v>
      </c>
      <c r="P242" s="19" t="str">
        <f t="shared" si="30"/>
        <v>HTS_TST (N, CS, STI Clinic/Age/Sex/Result): HTS received results</v>
      </c>
      <c r="Q242" s="19" t="str">
        <f t="shared" si="31"/>
        <v>HTS_TST (N, CS, STI/Age/Sex/Result)</v>
      </c>
      <c r="R242" s="19" t="str">
        <f t="shared" si="32"/>
        <v>HTS_TST_N_CS_STI_Age_Sex_Result</v>
      </c>
      <c r="S242" s="19" t="str">
        <f t="shared" si="33"/>
        <v>HTS_TST_N_CS_STI_Age_Sex_Result_</v>
      </c>
      <c r="T242" s="19" t="b">
        <f>NOT(ISNA(VLOOKUP(B242,dbcodes!A:B,2,FALSE)))</f>
        <v>0</v>
      </c>
      <c r="U242" s="19">
        <f>IF(ISNA(VLOOKUP(B242,dbcodes!A:B,2,FALSE)),des!R2311,VLOOKUP(B242,dbcodes!A:B,2,FALSE))</f>
        <v>0</v>
      </c>
      <c r="V242" s="20"/>
      <c r="W242" s="107" t="str">
        <f>IF(ISNA(VLOOKUP(C242,descriptions!A:B,2,FALSE)),des!V364,IF(G242=" TARGET","Target ","")&amp;VLOOKUP(C242,descriptions!A:B,2,FALSE))</f>
        <v>Number of individuals who received HIV Testing Services (HTS) and received their test results</v>
      </c>
      <c r="X242" s="20" t="s">
        <v>4</v>
      </c>
      <c r="Y242" s="20" t="s">
        <v>831</v>
      </c>
      <c r="Z242" s="20" t="s">
        <v>836</v>
      </c>
      <c r="AA242" s="20" t="s">
        <v>102</v>
      </c>
      <c r="AB242" s="20" t="s">
        <v>755</v>
      </c>
      <c r="AC242" s="19" t="str">
        <f>IF(AB242&lt;&gt;"",IF(NOT(ISNA(INDEX(os!A:A,MATCH(AB242,os!B:B,0)))),INDEX(os!A:A,MATCH(AB242,os!B:B,0)),"0"),"")</f>
        <v/>
      </c>
      <c r="AD242" s="20" t="s">
        <v>830</v>
      </c>
      <c r="AE242" s="20"/>
      <c r="AF242" s="20"/>
      <c r="AG242" s="20"/>
      <c r="AH242" s="93" t="str">
        <f>IF(NOT(ISNA(VLOOKUP(B:B,ResultsTargets!A:A,1,0))),"TRUE","")</f>
        <v>TRUE</v>
      </c>
      <c r="AI242" s="19" t="str">
        <f>IF(ISNA(VLOOKUP(C242,dim_techarea!A:B,2,FALSE)),"",VLOOKUP(C242,dim_techarea!A:B,2,FALSE))</f>
        <v>HTS_TST</v>
      </c>
      <c r="AJ242" s="19" t="str">
        <f>IF(ISNA(VLOOKUP(AI242,dim_techarea!B:C,2,FALSE)),"",VLOOKUP(AI242,dim_techarea!B:C,2,FALSE))</f>
        <v>f5IPTM7mieH</v>
      </c>
      <c r="AK242" s="19" t="str">
        <f>IF(ISNA(VLOOKUP(TRIM(G242),dim_targetsresults!A:B,2,FALSE)),"",VLOOKUP(TRIM(G242),dim_targetsresults!A:C,2,FALSE))</f>
        <v>MER Results</v>
      </c>
      <c r="AL242" s="19" t="str">
        <f>IF(ISNA(VLOOKUP(AK242,dim_targetsresults!B:C,2,FALSE)),"",VLOOKUP(AK242,dim_targetsresults!B:C,2,FALSE))</f>
        <v>Jh0jDM5yQ2E</v>
      </c>
      <c r="AM242" s="19" t="str">
        <f>IF(ISNA(VLOOKUP(TRIM(D242),dim_numeratordenominator!A:B,2,FALSE)),"",VLOOKUP(TRIM(D242),dim_numeratordenominator!A:C,2,FALSE))</f>
        <v>Numerator</v>
      </c>
      <c r="AN242" s="19" t="str">
        <f>IF(ISNA(VLOOKUP(AM242,dim_numeratordenominator!B:C,2,FALSE)),"",VLOOKUP(AM242,dim_numeratordenominator!B:C,2,FALSE))</f>
        <v>Som9NRMQqV7</v>
      </c>
      <c r="AO242" s="19" t="str">
        <f>IF(ISNA(VLOOKUP(TRIM(E242),dim_supporttype!A:B,2,FALSE)),"",VLOOKUP(TRIM(E242),dim_supporttype!A:C,2,FALSE))</f>
        <v>CS</v>
      </c>
      <c r="AP242" s="19" t="str">
        <f>IF(ISNA(VLOOKUP(AO242,dim_supporttype!B:C,2,FALSE)),"",VLOOKUP(AO242,dim_supporttype!B:C,2,FALSE))</f>
        <v>lvaJoXT3kCK</v>
      </c>
      <c r="AQ242" s="19" t="str">
        <f>IF(ISNA(VLOOKUP(TRIM(F242),dim_disaggs!A:B,2,FALSE)),"No Disagg",VLOOKUP(TRIM(F242),dim_disaggs!A:B,2,FALSE))</f>
        <v>STI Clinic/Age/Sex/Result</v>
      </c>
      <c r="AR242" s="19" t="str">
        <f>IF(ISNA(VLOOKUP(AQ242,dim_disaggs!B:C,2,FALSE)),"",VLOOKUP(AQ242,dim_disaggs!B:C,2,FALSE))</f>
        <v>kkfFCChSw4k</v>
      </c>
      <c r="AS242" s="72"/>
      <c r="AT242" s="66"/>
      <c r="AU242" s="72"/>
      <c r="AV242" s="73"/>
      <c r="AW242" s="65" t="s">
        <v>25661</v>
      </c>
      <c r="AX242" s="66" t="s">
        <v>25426</v>
      </c>
      <c r="AY242" s="20"/>
      <c r="AZ242" s="20"/>
      <c r="BA242" s="105" t="str">
        <f t="shared" si="34"/>
        <v/>
      </c>
      <c r="BB242" s="20" t="str">
        <f t="shared" si="35"/>
        <v/>
      </c>
      <c r="BC242" s="20"/>
      <c r="BD242" s="20"/>
      <c r="BE242" s="75"/>
      <c r="BF242" s="73"/>
      <c r="BG242" s="55"/>
      <c r="BH242" s="76"/>
      <c r="BI242" s="20"/>
      <c r="BJ242" s="20"/>
      <c r="BK242" s="55"/>
      <c r="BL242" s="71"/>
      <c r="BM242" s="77"/>
      <c r="BN242" s="78"/>
      <c r="BO242" s="77"/>
      <c r="BP242" s="78"/>
    </row>
    <row r="243" spans="1:68" s="3" customFormat="1" x14ac:dyDescent="0.2">
      <c r="A243" s="22" t="s">
        <v>95</v>
      </c>
      <c r="B243" s="42" t="s">
        <v>25610</v>
      </c>
      <c r="C243" s="20" t="s">
        <v>870</v>
      </c>
      <c r="D243" s="20" t="s">
        <v>1</v>
      </c>
      <c r="E243" s="22" t="s">
        <v>25556</v>
      </c>
      <c r="F243" s="20" t="s">
        <v>18670</v>
      </c>
      <c r="G243" s="20" t="s">
        <v>20086</v>
      </c>
      <c r="H243" s="20" t="s">
        <v>18677</v>
      </c>
      <c r="I243" s="19">
        <f t="shared" si="27"/>
        <v>39</v>
      </c>
      <c r="J243" s="20" t="s">
        <v>755</v>
      </c>
      <c r="K243" s="20" t="s">
        <v>2225</v>
      </c>
      <c r="L243" s="95" t="str">
        <f>IF(M243&lt;&gt;"",IF(NOT(ISNA(INDEX(cc!B:B,MATCH(M243,cc!A:A,0)))),INDEX(cc!B:B,MATCH(M243,cc!A:A,0)),"0"),"")</f>
        <v>Age (&lt;15,15+-uk, 2), Sex, and Results</v>
      </c>
      <c r="M243" s="97" t="s">
        <v>341</v>
      </c>
      <c r="N243" s="28" t="str">
        <f t="shared" si="28"/>
        <v/>
      </c>
      <c r="O243" s="19" t="str">
        <f t="shared" si="29"/>
        <v>HTS_TST (N, CS, VCT/Age Aggregated/Sex/Result): HTS received results</v>
      </c>
      <c r="P243" s="19" t="str">
        <f t="shared" si="30"/>
        <v>HTS_TST (N, CS, VCT/Age Aggregated/Sex/Result): HTS received results</v>
      </c>
      <c r="Q243" s="19" t="str">
        <f t="shared" si="31"/>
        <v>HTS_TST (N, CS, VCT/Age Agg/Sex/Result)</v>
      </c>
      <c r="R243" s="19" t="str">
        <f t="shared" si="32"/>
        <v>HTS_TST_N_CS_VCT_Age_Agg_Sex_Result</v>
      </c>
      <c r="S243" s="19" t="str">
        <f t="shared" si="33"/>
        <v>HTS_TST_N_CS_VCT_Age_Agg_Sex_Result_</v>
      </c>
      <c r="T243" s="19" t="b">
        <f>NOT(ISNA(VLOOKUP(B243,dbcodes!A:B,2,FALSE)))</f>
        <v>0</v>
      </c>
      <c r="U243" s="19">
        <f>IF(ISNA(VLOOKUP(B243,dbcodes!A:B,2,FALSE)),des!R2312,VLOOKUP(B243,dbcodes!A:B,2,FALSE))</f>
        <v>0</v>
      </c>
      <c r="V243" s="20"/>
      <c r="W243" s="107" t="str">
        <f>IF(ISNA(VLOOKUP(C243,descriptions!A:B,2,FALSE)),des!V375,IF(G243=" TARGET","Target ","")&amp;VLOOKUP(C243,descriptions!A:B,2,FALSE))</f>
        <v>Number of individuals who received HIV Testing Services (HTS) and received their test results</v>
      </c>
      <c r="X243" s="20" t="s">
        <v>4</v>
      </c>
      <c r="Y243" s="20" t="s">
        <v>831</v>
      </c>
      <c r="Z243" s="20" t="s">
        <v>836</v>
      </c>
      <c r="AA243" s="20" t="s">
        <v>102</v>
      </c>
      <c r="AB243" s="20" t="s">
        <v>755</v>
      </c>
      <c r="AC243" s="19" t="str">
        <f>IF(AB243&lt;&gt;"",IF(NOT(ISNA(INDEX(os!A:A,MATCH(AB243,os!B:B,0)))),INDEX(os!A:A,MATCH(AB243,os!B:B,0)),"0"),"")</f>
        <v/>
      </c>
      <c r="AD243" s="20" t="s">
        <v>830</v>
      </c>
      <c r="AE243" s="20"/>
      <c r="AF243" s="20"/>
      <c r="AG243" s="20"/>
      <c r="AH243" s="93" t="str">
        <f>IF(NOT(ISNA(VLOOKUP(B:B,ResultsTargets!A:A,1,0))),"TRUE","")</f>
        <v>TRUE</v>
      </c>
      <c r="AI243" s="19" t="str">
        <f>IF(ISNA(VLOOKUP(C243,dim_techarea!A:B,2,FALSE)),"",VLOOKUP(C243,dim_techarea!A:B,2,FALSE))</f>
        <v>HTS_TST</v>
      </c>
      <c r="AJ243" s="19" t="str">
        <f>IF(ISNA(VLOOKUP(AI243,dim_techarea!B:C,2,FALSE)),"",VLOOKUP(AI243,dim_techarea!B:C,2,FALSE))</f>
        <v>f5IPTM7mieH</v>
      </c>
      <c r="AK243" s="19" t="str">
        <f>IF(ISNA(VLOOKUP(TRIM(G243),dim_targetsresults!A:B,2,FALSE)),"",VLOOKUP(TRIM(G243),dim_targetsresults!A:C,2,FALSE))</f>
        <v>MER Results</v>
      </c>
      <c r="AL243" s="19" t="str">
        <f>IF(ISNA(VLOOKUP(AK243,dim_targetsresults!B:C,2,FALSE)),"",VLOOKUP(AK243,dim_targetsresults!B:C,2,FALSE))</f>
        <v>Jh0jDM5yQ2E</v>
      </c>
      <c r="AM243" s="19" t="str">
        <f>IF(ISNA(VLOOKUP(TRIM(D243),dim_numeratordenominator!A:B,2,FALSE)),"",VLOOKUP(TRIM(D243),dim_numeratordenominator!A:C,2,FALSE))</f>
        <v>Numerator</v>
      </c>
      <c r="AN243" s="19" t="str">
        <f>IF(ISNA(VLOOKUP(AM243,dim_numeratordenominator!B:C,2,FALSE)),"",VLOOKUP(AM243,dim_numeratordenominator!B:C,2,FALSE))</f>
        <v>Som9NRMQqV7</v>
      </c>
      <c r="AO243" s="19" t="str">
        <f>IF(ISNA(VLOOKUP(TRIM(E243),dim_supporttype!A:B,2,FALSE)),"",VLOOKUP(TRIM(E243),dim_supporttype!A:C,2,FALSE))</f>
        <v>CS</v>
      </c>
      <c r="AP243" s="19" t="str">
        <f>IF(ISNA(VLOOKUP(AO243,dim_supporttype!B:C,2,FALSE)),"",VLOOKUP(AO243,dim_supporttype!B:C,2,FALSE))</f>
        <v>lvaJoXT3kCK</v>
      </c>
      <c r="AQ243" s="19" t="str">
        <f>IF(ISNA(VLOOKUP(TRIM(F243),dim_disaggs!A:B,2,FALSE)),"No Disagg",VLOOKUP(TRIM(F243),dim_disaggs!A:B,2,FALSE))</f>
        <v>VCT/Age Aggregated/Sex/Result</v>
      </c>
      <c r="AR243" s="19" t="str">
        <f>IF(ISNA(VLOOKUP(AQ243,dim_disaggs!B:C,2,FALSE)),"",VLOOKUP(AQ243,dim_disaggs!B:C,2,FALSE))</f>
        <v>aokNmgLW3pB</v>
      </c>
      <c r="AS243" s="72"/>
      <c r="AT243" s="66"/>
      <c r="AU243" s="72"/>
      <c r="AV243" s="73"/>
      <c r="AW243" s="65" t="s">
        <v>25662</v>
      </c>
      <c r="AX243" s="66" t="s">
        <v>25428</v>
      </c>
      <c r="AY243" s="20"/>
      <c r="AZ243" s="20"/>
      <c r="BA243" s="105" t="str">
        <f t="shared" si="34"/>
        <v/>
      </c>
      <c r="BB243" s="20" t="str">
        <f t="shared" si="35"/>
        <v/>
      </c>
      <c r="BC243" s="20"/>
      <c r="BD243" s="20"/>
      <c r="BE243" s="75"/>
      <c r="BF243" s="73"/>
      <c r="BG243" s="55"/>
      <c r="BH243" s="76"/>
      <c r="BI243" s="20"/>
      <c r="BJ243" s="20"/>
      <c r="BK243" s="55"/>
      <c r="BL243" s="71"/>
      <c r="BM243" s="77"/>
      <c r="BN243" s="78"/>
      <c r="BO243" s="77"/>
      <c r="BP243" s="78"/>
    </row>
    <row r="244" spans="1:68" s="3" customFormat="1" x14ac:dyDescent="0.2">
      <c r="A244" s="22" t="s">
        <v>95</v>
      </c>
      <c r="B244" s="42" t="s">
        <v>25609</v>
      </c>
      <c r="C244" s="20" t="s">
        <v>870</v>
      </c>
      <c r="D244" s="20" t="s">
        <v>1</v>
      </c>
      <c r="E244" s="22" t="s">
        <v>25556</v>
      </c>
      <c r="F244" s="20" t="s">
        <v>20373</v>
      </c>
      <c r="G244" s="20" t="s">
        <v>20086</v>
      </c>
      <c r="H244" s="20" t="s">
        <v>20373</v>
      </c>
      <c r="I244" s="19">
        <f t="shared" si="27"/>
        <v>35</v>
      </c>
      <c r="J244" s="20" t="s">
        <v>755</v>
      </c>
      <c r="K244" s="20" t="s">
        <v>2225</v>
      </c>
      <c r="L244" s="95" t="str">
        <f>IF(M244&lt;&gt;"",IF(NOT(ISNA(INDEX(cc!B:B,MATCH(M244,cc!A:A,0)))),INDEX(cc!B:B,MATCH(M244,cc!A:A,0)),"0"),"")</f>
        <v>Age (&lt;1-50+-uk, 12), Sex and Test Results</v>
      </c>
      <c r="M244" s="97" t="s">
        <v>20629</v>
      </c>
      <c r="N244" s="28" t="str">
        <f t="shared" si="28"/>
        <v/>
      </c>
      <c r="O244" s="19" t="str">
        <f t="shared" si="29"/>
        <v>HTS_TST (N, CS, VCT/Age/Sex/Result): HTS received results</v>
      </c>
      <c r="P244" s="19" t="str">
        <f t="shared" si="30"/>
        <v>HTS_TST (N, CS, VCT/Age/Sex/Result): HTS received results</v>
      </c>
      <c r="Q244" s="19" t="str">
        <f t="shared" si="31"/>
        <v>HTS_TST (N, CS, VCT/Age/Sex/Result)</v>
      </c>
      <c r="R244" s="19" t="str">
        <f t="shared" si="32"/>
        <v>HTS_TST_N_CS_VCT_Age_Sex_Result</v>
      </c>
      <c r="S244" s="19" t="str">
        <f t="shared" si="33"/>
        <v>HTS_TST_N_CS_VCT_Age_Sex_Result_</v>
      </c>
      <c r="T244" s="19" t="b">
        <f>NOT(ISNA(VLOOKUP(B244,dbcodes!A:B,2,FALSE)))</f>
        <v>0</v>
      </c>
      <c r="U244" s="19">
        <f>IF(ISNA(VLOOKUP(B244,dbcodes!A:B,2,FALSE)),des!R2313,VLOOKUP(B244,dbcodes!A:B,2,FALSE))</f>
        <v>0</v>
      </c>
      <c r="V244" s="20"/>
      <c r="W244" s="107" t="str">
        <f>IF(ISNA(VLOOKUP(C244,descriptions!A:B,2,FALSE)),des!V378,IF(G244=" TARGET","Target ","")&amp;VLOOKUP(C244,descriptions!A:B,2,FALSE))</f>
        <v>Number of individuals who received HIV Testing Services (HTS) and received their test results</v>
      </c>
      <c r="X244" s="20" t="s">
        <v>4</v>
      </c>
      <c r="Y244" s="20" t="s">
        <v>831</v>
      </c>
      <c r="Z244" s="20" t="s">
        <v>836</v>
      </c>
      <c r="AA244" s="20" t="s">
        <v>102</v>
      </c>
      <c r="AB244" s="20" t="s">
        <v>755</v>
      </c>
      <c r="AC244" s="19" t="str">
        <f>IF(AB244&lt;&gt;"",IF(NOT(ISNA(INDEX(os!A:A,MATCH(AB244,os!B:B,0)))),INDEX(os!A:A,MATCH(AB244,os!B:B,0)),"0"),"")</f>
        <v/>
      </c>
      <c r="AD244" s="20" t="s">
        <v>830</v>
      </c>
      <c r="AE244" s="20"/>
      <c r="AF244" s="20"/>
      <c r="AG244" s="20"/>
      <c r="AH244" s="93" t="str">
        <f>IF(NOT(ISNA(VLOOKUP(B:B,ResultsTargets!A:A,1,0))),"TRUE","")</f>
        <v>TRUE</v>
      </c>
      <c r="AI244" s="19" t="str">
        <f>IF(ISNA(VLOOKUP(C244,dim_techarea!A:B,2,FALSE)),"",VLOOKUP(C244,dim_techarea!A:B,2,FALSE))</f>
        <v>HTS_TST</v>
      </c>
      <c r="AJ244" s="19" t="str">
        <f>IF(ISNA(VLOOKUP(AI244,dim_techarea!B:C,2,FALSE)),"",VLOOKUP(AI244,dim_techarea!B:C,2,FALSE))</f>
        <v>f5IPTM7mieH</v>
      </c>
      <c r="AK244" s="19" t="str">
        <f>IF(ISNA(VLOOKUP(TRIM(G244),dim_targetsresults!A:B,2,FALSE)),"",VLOOKUP(TRIM(G244),dim_targetsresults!A:C,2,FALSE))</f>
        <v>MER Results</v>
      </c>
      <c r="AL244" s="19" t="str">
        <f>IF(ISNA(VLOOKUP(AK244,dim_targetsresults!B:C,2,FALSE)),"",VLOOKUP(AK244,dim_targetsresults!B:C,2,FALSE))</f>
        <v>Jh0jDM5yQ2E</v>
      </c>
      <c r="AM244" s="19" t="str">
        <f>IF(ISNA(VLOOKUP(TRIM(D244),dim_numeratordenominator!A:B,2,FALSE)),"",VLOOKUP(TRIM(D244),dim_numeratordenominator!A:C,2,FALSE))</f>
        <v>Numerator</v>
      </c>
      <c r="AN244" s="19" t="str">
        <f>IF(ISNA(VLOOKUP(AM244,dim_numeratordenominator!B:C,2,FALSE)),"",VLOOKUP(AM244,dim_numeratordenominator!B:C,2,FALSE))</f>
        <v>Som9NRMQqV7</v>
      </c>
      <c r="AO244" s="19" t="str">
        <f>IF(ISNA(VLOOKUP(TRIM(E244),dim_supporttype!A:B,2,FALSE)),"",VLOOKUP(TRIM(E244),dim_supporttype!A:C,2,FALSE))</f>
        <v>CS</v>
      </c>
      <c r="AP244" s="19" t="str">
        <f>IF(ISNA(VLOOKUP(AO244,dim_supporttype!B:C,2,FALSE)),"",VLOOKUP(AO244,dim_supporttype!B:C,2,FALSE))</f>
        <v>lvaJoXT3kCK</v>
      </c>
      <c r="AQ244" s="19" t="str">
        <f>IF(ISNA(VLOOKUP(TRIM(F244),dim_disaggs!A:B,2,FALSE)),"No Disagg",VLOOKUP(TRIM(F244),dim_disaggs!A:B,2,FALSE))</f>
        <v>VCT/Age/Sex/Result</v>
      </c>
      <c r="AR244" s="19" t="str">
        <f>IF(ISNA(VLOOKUP(AQ244,dim_disaggs!B:C,2,FALSE)),"",VLOOKUP(AQ244,dim_disaggs!B:C,2,FALSE))</f>
        <v>dcaYk7TXk4E</v>
      </c>
      <c r="AS244" s="72"/>
      <c r="AT244" s="66"/>
      <c r="AU244" s="72"/>
      <c r="AV244" s="73"/>
      <c r="AW244" s="65" t="s">
        <v>25662</v>
      </c>
      <c r="AX244" s="66" t="s">
        <v>25428</v>
      </c>
      <c r="AY244" s="20"/>
      <c r="AZ244" s="20"/>
      <c r="BA244" s="105" t="str">
        <f t="shared" si="34"/>
        <v/>
      </c>
      <c r="BB244" s="20" t="str">
        <f t="shared" si="35"/>
        <v/>
      </c>
      <c r="BC244" s="20"/>
      <c r="BD244" s="20"/>
      <c r="BE244" s="75"/>
      <c r="BF244" s="73"/>
      <c r="BG244" s="55"/>
      <c r="BH244" s="76"/>
      <c r="BI244" s="20"/>
      <c r="BJ244" s="20"/>
      <c r="BK244" s="55"/>
      <c r="BL244" s="71"/>
      <c r="BM244" s="77"/>
      <c r="BN244" s="78"/>
      <c r="BO244" s="77"/>
      <c r="BP244" s="78"/>
    </row>
    <row r="245" spans="1:68" s="3" customFormat="1" x14ac:dyDescent="0.2">
      <c r="A245" s="22" t="s">
        <v>95</v>
      </c>
      <c r="B245" s="5" t="s">
        <v>25643</v>
      </c>
      <c r="C245" s="20" t="s">
        <v>870</v>
      </c>
      <c r="D245" s="20" t="s">
        <v>1</v>
      </c>
      <c r="E245" s="22" t="s">
        <v>25556</v>
      </c>
      <c r="F245" s="20" t="s">
        <v>18671</v>
      </c>
      <c r="G245" s="20" t="s">
        <v>20086</v>
      </c>
      <c r="H245" s="20" t="s">
        <v>18678</v>
      </c>
      <c r="I245" s="19">
        <f t="shared" si="27"/>
        <v>42</v>
      </c>
      <c r="J245" s="20" t="s">
        <v>755</v>
      </c>
      <c r="K245" s="20" t="s">
        <v>2225</v>
      </c>
      <c r="L245" s="95" t="str">
        <f>IF(M245&lt;&gt;"",IF(NOT(ISNA(INDEX(cc!B:B,MATCH(M245,cc!A:A,0)))),INDEX(cc!B:B,MATCH(M245,cc!A:A,0)),"0"),"")</f>
        <v>Age (&lt;15,15+-uk, 2), Sex, and Results</v>
      </c>
      <c r="M245" s="97" t="s">
        <v>341</v>
      </c>
      <c r="N245" s="28" t="str">
        <f t="shared" si="28"/>
        <v/>
      </c>
      <c r="O245" s="19" t="str">
        <f t="shared" si="29"/>
        <v>HTS_TST (N, CS, VCTMod/Age Aggregated/Sex/Result): HTS received results</v>
      </c>
      <c r="P245" s="19" t="str">
        <f t="shared" si="30"/>
        <v>HTS_TST (N, CS, VCTMod/Age Aggregated/Sex/Result): HTS received results</v>
      </c>
      <c r="Q245" s="19" t="str">
        <f t="shared" si="31"/>
        <v>HTS_TST (N, CS, VCTMod/Age Agg/Sex/Result)</v>
      </c>
      <c r="R245" s="19" t="str">
        <f t="shared" si="32"/>
        <v>HTS_TST_N_CS_VCTMod_Age_Agg_Sex_Result</v>
      </c>
      <c r="S245" s="19" t="str">
        <f t="shared" si="33"/>
        <v>HTS_TST_N_CS_VCTMod_Age_Agg_Sex_Result_</v>
      </c>
      <c r="T245" s="19" t="b">
        <f>NOT(ISNA(VLOOKUP(B245,dbcodes!A:B,2,FALSE)))</f>
        <v>0</v>
      </c>
      <c r="U245" s="19">
        <f>IF(ISNA(VLOOKUP(B245,dbcodes!A:B,2,FALSE)),des!R2314,VLOOKUP(B245,dbcodes!A:B,2,FALSE))</f>
        <v>0</v>
      </c>
      <c r="V245" s="20"/>
      <c r="W245" s="107" t="str">
        <f>IF(ISNA(VLOOKUP(C245,descriptions!A:B,2,FALSE)),des!V385,IF(G245=" TARGET","Target ","")&amp;VLOOKUP(C245,descriptions!A:B,2,FALSE))</f>
        <v>Number of individuals who received HIV Testing Services (HTS) and received their test results</v>
      </c>
      <c r="X245" s="20" t="s">
        <v>4</v>
      </c>
      <c r="Y245" s="20" t="s">
        <v>831</v>
      </c>
      <c r="Z245" s="20" t="s">
        <v>836</v>
      </c>
      <c r="AA245" s="20" t="s">
        <v>102</v>
      </c>
      <c r="AB245" s="20" t="s">
        <v>755</v>
      </c>
      <c r="AC245" s="19" t="str">
        <f>IF(AB245&lt;&gt;"",IF(NOT(ISNA(INDEX(os!A:A,MATCH(AB245,os!B:B,0)))),INDEX(os!A:A,MATCH(AB245,os!B:B,0)),"0"),"")</f>
        <v/>
      </c>
      <c r="AD245" s="20" t="s">
        <v>830</v>
      </c>
      <c r="AE245" s="20"/>
      <c r="AF245" s="20"/>
      <c r="AG245" s="20"/>
      <c r="AH245" s="93" t="str">
        <f>IF(NOT(ISNA(VLOOKUP(B:B,ResultsTargets!A:A,1,0))),"TRUE","")</f>
        <v>TRUE</v>
      </c>
      <c r="AI245" s="19" t="str">
        <f>IF(ISNA(VLOOKUP(C245,dim_techarea!A:B,2,FALSE)),"",VLOOKUP(C245,dim_techarea!A:B,2,FALSE))</f>
        <v>HTS_TST</v>
      </c>
      <c r="AJ245" s="19" t="str">
        <f>IF(ISNA(VLOOKUP(AI245,dim_techarea!B:C,2,FALSE)),"",VLOOKUP(AI245,dim_techarea!B:C,2,FALSE))</f>
        <v>f5IPTM7mieH</v>
      </c>
      <c r="AK245" s="19" t="str">
        <f>IF(ISNA(VLOOKUP(TRIM(G245),dim_targetsresults!A:B,2,FALSE)),"",VLOOKUP(TRIM(G245),dim_targetsresults!A:C,2,FALSE))</f>
        <v>MER Results</v>
      </c>
      <c r="AL245" s="19" t="str">
        <f>IF(ISNA(VLOOKUP(AK245,dim_targetsresults!B:C,2,FALSE)),"",VLOOKUP(AK245,dim_targetsresults!B:C,2,FALSE))</f>
        <v>Jh0jDM5yQ2E</v>
      </c>
      <c r="AM245" s="19" t="str">
        <f>IF(ISNA(VLOOKUP(TRIM(D245),dim_numeratordenominator!A:B,2,FALSE)),"",VLOOKUP(TRIM(D245),dim_numeratordenominator!A:C,2,FALSE))</f>
        <v>Numerator</v>
      </c>
      <c r="AN245" s="19" t="str">
        <f>IF(ISNA(VLOOKUP(AM245,dim_numeratordenominator!B:C,2,FALSE)),"",VLOOKUP(AM245,dim_numeratordenominator!B:C,2,FALSE))</f>
        <v>Som9NRMQqV7</v>
      </c>
      <c r="AO245" s="19" t="str">
        <f>IF(ISNA(VLOOKUP(TRIM(E245),dim_supporttype!A:B,2,FALSE)),"",VLOOKUP(TRIM(E245),dim_supporttype!A:C,2,FALSE))</f>
        <v>CS</v>
      </c>
      <c r="AP245" s="19" t="str">
        <f>IF(ISNA(VLOOKUP(AO245,dim_supporttype!B:C,2,FALSE)),"",VLOOKUP(AO245,dim_supporttype!B:C,2,FALSE))</f>
        <v>lvaJoXT3kCK</v>
      </c>
      <c r="AQ245" s="19" t="str">
        <f>IF(ISNA(VLOOKUP(TRIM(F245),dim_disaggs!A:B,2,FALSE)),"No Disagg",VLOOKUP(TRIM(F245),dim_disaggs!A:B,2,FALSE))</f>
        <v>VCTMod/Age Aggregated/Sex/Result</v>
      </c>
      <c r="AR245" s="19" t="str">
        <f>IF(ISNA(VLOOKUP(AQ245,dim_disaggs!B:C,2,FALSE)),"",VLOOKUP(AQ245,dim_disaggs!B:C,2,FALSE))</f>
        <v>cqGRnm6W8f2</v>
      </c>
      <c r="AS245" s="72"/>
      <c r="AT245" s="66"/>
      <c r="AU245" s="72"/>
      <c r="AV245" s="73"/>
      <c r="AW245" s="65" t="s">
        <v>25663</v>
      </c>
      <c r="AX245" s="66" t="s">
        <v>25408</v>
      </c>
      <c r="AY245" s="20"/>
      <c r="AZ245" s="20"/>
      <c r="BA245" s="105" t="str">
        <f t="shared" si="34"/>
        <v/>
      </c>
      <c r="BB245" s="20" t="str">
        <f t="shared" si="35"/>
        <v/>
      </c>
      <c r="BC245" s="20"/>
      <c r="BD245" s="20"/>
      <c r="BE245" s="75"/>
      <c r="BF245" s="73"/>
      <c r="BG245" s="55"/>
      <c r="BH245" s="76"/>
      <c r="BI245" s="20"/>
      <c r="BJ245" s="20"/>
      <c r="BK245" s="55"/>
      <c r="BL245" s="71"/>
      <c r="BM245" s="77"/>
      <c r="BN245" s="78"/>
      <c r="BO245" s="77"/>
      <c r="BP245" s="78"/>
    </row>
    <row r="246" spans="1:68" s="16" customFormat="1" x14ac:dyDescent="0.2">
      <c r="A246" s="22" t="s">
        <v>95</v>
      </c>
      <c r="B246" s="5" t="s">
        <v>25642</v>
      </c>
      <c r="C246" s="20" t="s">
        <v>870</v>
      </c>
      <c r="D246" s="20" t="s">
        <v>1</v>
      </c>
      <c r="E246" s="22" t="s">
        <v>25556</v>
      </c>
      <c r="F246" s="20" t="s">
        <v>20045</v>
      </c>
      <c r="G246" s="20" t="s">
        <v>20086</v>
      </c>
      <c r="H246" s="20" t="s">
        <v>20045</v>
      </c>
      <c r="I246" s="19">
        <f t="shared" si="27"/>
        <v>38</v>
      </c>
      <c r="J246" s="20" t="s">
        <v>755</v>
      </c>
      <c r="K246" s="20" t="s">
        <v>2225</v>
      </c>
      <c r="L246" s="95" t="str">
        <f>IF(M246&lt;&gt;"",IF(NOT(ISNA(INDEX(cc!B:B,MATCH(M246,cc!A:A,0)))),INDEX(cc!B:B,MATCH(M246,cc!A:A,0)),"0"),"")</f>
        <v>Age (&lt;1-50+-uk, 12), Sex and Test Results</v>
      </c>
      <c r="M246" s="97" t="s">
        <v>20629</v>
      </c>
      <c r="N246" s="28" t="str">
        <f t="shared" si="28"/>
        <v/>
      </c>
      <c r="O246" s="19" t="str">
        <f t="shared" si="29"/>
        <v>HTS_TST (N, CS, VCTMod/Age/Sex/Result): HTS received results</v>
      </c>
      <c r="P246" s="19" t="str">
        <f t="shared" si="30"/>
        <v>HTS_TST (N, CS, VCTMod/Age/Sex/Result): HTS received results</v>
      </c>
      <c r="Q246" s="19" t="str">
        <f t="shared" si="31"/>
        <v>HTS_TST (N, CS, VCTMod/Age/Sex/Result)</v>
      </c>
      <c r="R246" s="19" t="str">
        <f t="shared" si="32"/>
        <v>HTS_TST_N_CS_VCTMod_Age_Sex_Result</v>
      </c>
      <c r="S246" s="19" t="str">
        <f t="shared" si="33"/>
        <v>HTS_TST_N_CS_VCTMod_Age_Sex_Result_</v>
      </c>
      <c r="T246" s="19" t="b">
        <f>NOT(ISNA(VLOOKUP(B246,dbcodes!A:B,2,FALSE)))</f>
        <v>0</v>
      </c>
      <c r="U246" s="19">
        <f>IF(ISNA(VLOOKUP(B246,dbcodes!A:B,2,FALSE)),des!R2315,VLOOKUP(B246,dbcodes!A:B,2,FALSE))</f>
        <v>0</v>
      </c>
      <c r="V246" s="20"/>
      <c r="W246" s="107" t="str">
        <f>IF(ISNA(VLOOKUP(C246,descriptions!A:B,2,FALSE)),des!V394,IF(G246=" TARGET","Target ","")&amp;VLOOKUP(C246,descriptions!A:B,2,FALSE))</f>
        <v>Number of individuals who received HIV Testing Services (HTS) and received their test results</v>
      </c>
      <c r="X246" s="20" t="s">
        <v>4</v>
      </c>
      <c r="Y246" s="20" t="s">
        <v>831</v>
      </c>
      <c r="Z246" s="20" t="s">
        <v>836</v>
      </c>
      <c r="AA246" s="20" t="s">
        <v>102</v>
      </c>
      <c r="AB246" s="20" t="s">
        <v>755</v>
      </c>
      <c r="AC246" s="19" t="str">
        <f>IF(AB246&lt;&gt;"",IF(NOT(ISNA(INDEX(os!A:A,MATCH(AB246,os!B:B,0)))),INDEX(os!A:A,MATCH(AB246,os!B:B,0)),"0"),"")</f>
        <v/>
      </c>
      <c r="AD246" s="20" t="s">
        <v>830</v>
      </c>
      <c r="AE246" s="20"/>
      <c r="AF246" s="20"/>
      <c r="AG246" s="20"/>
      <c r="AH246" s="93" t="str">
        <f>IF(NOT(ISNA(VLOOKUP(B:B,ResultsTargets!A:A,1,0))),"TRUE","")</f>
        <v>TRUE</v>
      </c>
      <c r="AI246" s="19" t="str">
        <f>IF(ISNA(VLOOKUP(C246,dim_techarea!A:B,2,FALSE)),"",VLOOKUP(C246,dim_techarea!A:B,2,FALSE))</f>
        <v>HTS_TST</v>
      </c>
      <c r="AJ246" s="19" t="str">
        <f>IF(ISNA(VLOOKUP(AI246,dim_techarea!B:C,2,FALSE)),"",VLOOKUP(AI246,dim_techarea!B:C,2,FALSE))</f>
        <v>f5IPTM7mieH</v>
      </c>
      <c r="AK246" s="19" t="str">
        <f>IF(ISNA(VLOOKUP(TRIM(G246),dim_targetsresults!A:B,2,FALSE)),"",VLOOKUP(TRIM(G246),dim_targetsresults!A:C,2,FALSE))</f>
        <v>MER Results</v>
      </c>
      <c r="AL246" s="19" t="str">
        <f>IF(ISNA(VLOOKUP(AK246,dim_targetsresults!B:C,2,FALSE)),"",VLOOKUP(AK246,dim_targetsresults!B:C,2,FALSE))</f>
        <v>Jh0jDM5yQ2E</v>
      </c>
      <c r="AM246" s="19" t="str">
        <f>IF(ISNA(VLOOKUP(TRIM(D246),dim_numeratordenominator!A:B,2,FALSE)),"",VLOOKUP(TRIM(D246),dim_numeratordenominator!A:C,2,FALSE))</f>
        <v>Numerator</v>
      </c>
      <c r="AN246" s="19" t="str">
        <f>IF(ISNA(VLOOKUP(AM246,dim_numeratordenominator!B:C,2,FALSE)),"",VLOOKUP(AM246,dim_numeratordenominator!B:C,2,FALSE))</f>
        <v>Som9NRMQqV7</v>
      </c>
      <c r="AO246" s="19" t="str">
        <f>IF(ISNA(VLOOKUP(TRIM(E246),dim_supporttype!A:B,2,FALSE)),"",VLOOKUP(TRIM(E246),dim_supporttype!A:C,2,FALSE))</f>
        <v>CS</v>
      </c>
      <c r="AP246" s="19" t="str">
        <f>IF(ISNA(VLOOKUP(AO246,dim_supporttype!B:C,2,FALSE)),"",VLOOKUP(AO246,dim_supporttype!B:C,2,FALSE))</f>
        <v>lvaJoXT3kCK</v>
      </c>
      <c r="AQ246" s="19" t="str">
        <f>IF(ISNA(VLOOKUP(TRIM(F246),dim_disaggs!A:B,2,FALSE)),"No Disagg",VLOOKUP(TRIM(F246),dim_disaggs!A:B,2,FALSE))</f>
        <v>VCTMod/Age/Sex/Result</v>
      </c>
      <c r="AR246" s="19" t="str">
        <f>IF(ISNA(VLOOKUP(AQ246,dim_disaggs!B:C,2,FALSE)),"",VLOOKUP(AQ246,dim_disaggs!B:C,2,FALSE))</f>
        <v>HlEDNiLt5hq</v>
      </c>
      <c r="AS246" s="72"/>
      <c r="AT246" s="66"/>
      <c r="AU246" s="72"/>
      <c r="AV246" s="73"/>
      <c r="AW246" s="65" t="s">
        <v>25663</v>
      </c>
      <c r="AX246" s="66" t="s">
        <v>25408</v>
      </c>
      <c r="AY246" s="20"/>
      <c r="AZ246" s="20"/>
      <c r="BA246" s="105" t="str">
        <f t="shared" si="34"/>
        <v/>
      </c>
      <c r="BB246" s="20" t="str">
        <f t="shared" si="35"/>
        <v/>
      </c>
      <c r="BC246" s="20"/>
      <c r="BD246" s="20"/>
      <c r="BE246" s="75"/>
      <c r="BF246" s="73"/>
      <c r="BG246" s="55"/>
      <c r="BH246" s="76"/>
      <c r="BI246" s="20"/>
      <c r="BJ246" s="20"/>
      <c r="BK246" s="55"/>
      <c r="BL246" s="71"/>
      <c r="BM246" s="77"/>
      <c r="BN246" s="78"/>
      <c r="BO246" s="77"/>
      <c r="BP246" s="78"/>
    </row>
    <row r="247" spans="1:68" s="16" customFormat="1" x14ac:dyDescent="0.2">
      <c r="A247" s="22" t="s">
        <v>95</v>
      </c>
      <c r="B247" s="5" t="s">
        <v>25647</v>
      </c>
      <c r="C247" s="20" t="s">
        <v>870</v>
      </c>
      <c r="D247" s="20" t="s">
        <v>1</v>
      </c>
      <c r="E247" s="22" t="s">
        <v>25646</v>
      </c>
      <c r="F247" s="20"/>
      <c r="G247" s="20" t="s">
        <v>20086</v>
      </c>
      <c r="H247" s="20"/>
      <c r="I247" s="19">
        <f t="shared" si="27"/>
        <v>25</v>
      </c>
      <c r="J247" s="20" t="s">
        <v>755</v>
      </c>
      <c r="K247" s="20" t="s">
        <v>2225</v>
      </c>
      <c r="L247" s="95" t="str">
        <f>IF(M247&lt;&gt;"",IF(NOT(ISNA(INDEX(cc!B:B,MATCH(M247,cc!A:A,0)))),INDEX(cc!B:B,MATCH(M247,cc!A:A,0)),"0"),"")</f>
        <v>default</v>
      </c>
      <c r="M247" s="97" t="s">
        <v>13</v>
      </c>
      <c r="N247" s="28" t="str">
        <f t="shared" si="28"/>
        <v/>
      </c>
      <c r="O247" s="19" t="str">
        <f t="shared" si="29"/>
        <v>HTS_TST (N, CS_NARRATIVE): HTS received results</v>
      </c>
      <c r="P247" s="19" t="str">
        <f t="shared" si="30"/>
        <v>HTS_TST (N, CS_NARRATIVE): HTS received results</v>
      </c>
      <c r="Q247" s="19" t="str">
        <f t="shared" si="31"/>
        <v>HTS_TST (N, CS_NARRATIVE)</v>
      </c>
      <c r="R247" s="19" t="str">
        <f t="shared" si="32"/>
        <v>HTS_TST_N_CS_NARRATIVE</v>
      </c>
      <c r="S247" s="19" t="str">
        <f t="shared" si="33"/>
        <v>HTS_TST_N_CS_NARRATIVE_</v>
      </c>
      <c r="T247" s="19" t="b">
        <f>NOT(ISNA(VLOOKUP(B247,dbcodes!A:B,2,FALSE)))</f>
        <v>0</v>
      </c>
      <c r="U247" s="19">
        <f>IF(ISNA(VLOOKUP(B247,dbcodes!A:B,2,FALSE)),des!R2316,VLOOKUP(B247,dbcodes!A:B,2,FALSE))</f>
        <v>0</v>
      </c>
      <c r="V247" s="20"/>
      <c r="W247" s="107" t="str">
        <f>IF(ISNA(VLOOKUP(C247,descriptions!A:B,2,FALSE)),des!V407,IF(G247=" TARGET","Target ","")&amp;VLOOKUP(C247,descriptions!A:B,2,FALSE))</f>
        <v>Number of individuals who received HIV Testing Services (HTS) and received their test results</v>
      </c>
      <c r="X247" s="20" t="s">
        <v>9</v>
      </c>
      <c r="Y247" s="20" t="s">
        <v>831</v>
      </c>
      <c r="Z247" s="20" t="s">
        <v>836</v>
      </c>
      <c r="AA247" s="20" t="s">
        <v>102</v>
      </c>
      <c r="AB247" s="20" t="s">
        <v>755</v>
      </c>
      <c r="AC247" s="19" t="str">
        <f>IF(AB247&lt;&gt;"",IF(NOT(ISNA(INDEX(os!A:A,MATCH(AB247,os!B:B,0)))),INDEX(os!A:A,MATCH(AB247,os!B:B,0)),"0"),"")</f>
        <v/>
      </c>
      <c r="AD247" s="20" t="s">
        <v>830</v>
      </c>
      <c r="AE247" s="20"/>
      <c r="AF247" s="20"/>
      <c r="AG247" s="20"/>
      <c r="AH247" s="93" t="str">
        <f>IF(NOT(ISNA(VLOOKUP(B:B,ResultsTargets!A:A,1,0))),"TRUE","")</f>
        <v>TRUE</v>
      </c>
      <c r="AI247" s="19" t="str">
        <f>IF(ISNA(VLOOKUP(C247,dim_techarea!A:B,2,FALSE)),"",VLOOKUP(C247,dim_techarea!A:B,2,FALSE))</f>
        <v>HTS_TST</v>
      </c>
      <c r="AJ247" s="19" t="str">
        <f>IF(ISNA(VLOOKUP(AI247,dim_techarea!B:C,2,FALSE)),"",VLOOKUP(AI247,dim_techarea!B:C,2,FALSE))</f>
        <v>f5IPTM7mieH</v>
      </c>
      <c r="AK247" s="19" t="str">
        <f>IF(ISNA(VLOOKUP(TRIM(G247),dim_targetsresults!A:B,2,FALSE)),"",VLOOKUP(TRIM(G247),dim_targetsresults!A:C,2,FALSE))</f>
        <v>MER Results</v>
      </c>
      <c r="AL247" s="19" t="str">
        <f>IF(ISNA(VLOOKUP(AK247,dim_targetsresults!B:C,2,FALSE)),"",VLOOKUP(AK247,dim_targetsresults!B:C,2,FALSE))</f>
        <v>Jh0jDM5yQ2E</v>
      </c>
      <c r="AM247" s="19" t="str">
        <f>IF(ISNA(VLOOKUP(TRIM(D247),dim_numeratordenominator!A:B,2,FALSE)),"",VLOOKUP(TRIM(D247),dim_numeratordenominator!A:C,2,FALSE))</f>
        <v>Numerator</v>
      </c>
      <c r="AN247" s="19" t="str">
        <f>IF(ISNA(VLOOKUP(AM247,dim_numeratordenominator!B:C,2,FALSE)),"",VLOOKUP(AM247,dim_numeratordenominator!B:C,2,FALSE))</f>
        <v>Som9NRMQqV7</v>
      </c>
      <c r="AO247" s="19" t="str">
        <f>IF(ISNA(VLOOKUP(TRIM(E247),dim_supporttype!A:B,2,FALSE)),"",VLOOKUP(TRIM(E247),dim_supporttype!A:C,2,FALSE))</f>
        <v>CS Narrative</v>
      </c>
      <c r="AP247" s="19" t="str">
        <f>IF(ISNA(VLOOKUP(AO247,dim_supporttype!B:C,2,FALSE)),"",VLOOKUP(AO247,dim_supporttype!B:C,2,FALSE))</f>
        <v>KuvGvvQ2VIe</v>
      </c>
      <c r="AQ247" s="19" t="str">
        <f>IF(ISNA(VLOOKUP(TRIM(F247),dim_disaggs!A:B,2,FALSE)),"No Disagg",VLOOKUP(TRIM(F247),dim_disaggs!A:B,2,FALSE))</f>
        <v>No Disagg</v>
      </c>
      <c r="AR247" s="19" t="str">
        <f>IF(ISNA(VLOOKUP(AQ247,dim_disaggs!B:C,2,FALSE)),"",VLOOKUP(AQ247,dim_disaggs!B:C,2,FALSE))</f>
        <v>werJlVT6sf3</v>
      </c>
      <c r="AS247" s="72"/>
      <c r="AT247" s="66" t="s">
        <v>755</v>
      </c>
      <c r="AU247" s="72" t="s">
        <v>755</v>
      </c>
      <c r="AV247" s="73" t="s">
        <v>755</v>
      </c>
      <c r="AW247" s="66" t="s">
        <v>755</v>
      </c>
      <c r="AX247" s="66" t="s">
        <v>755</v>
      </c>
      <c r="AY247" s="20"/>
      <c r="AZ247" s="20"/>
      <c r="BA247" s="105" t="str">
        <f t="shared" si="34"/>
        <v/>
      </c>
      <c r="BB247" s="20" t="str">
        <f t="shared" si="35"/>
        <v/>
      </c>
      <c r="BC247" s="20"/>
      <c r="BD247" s="20"/>
      <c r="BE247" s="75"/>
      <c r="BF247" s="73"/>
      <c r="BG247" s="55"/>
      <c r="BH247" s="76"/>
      <c r="BI247" s="20"/>
      <c r="BJ247" s="20"/>
      <c r="BK247" s="55"/>
      <c r="BL247" s="71"/>
      <c r="BM247" s="77"/>
      <c r="BN247" s="78"/>
      <c r="BO247" s="77"/>
      <c r="BP247" s="78"/>
    </row>
    <row r="248" spans="1:68" x14ac:dyDescent="0.2">
      <c r="A248" s="22" t="s">
        <v>95</v>
      </c>
      <c r="B248" s="42" t="s">
        <v>25601</v>
      </c>
      <c r="C248" s="38" t="s">
        <v>870</v>
      </c>
      <c r="D248" s="38" t="s">
        <v>1</v>
      </c>
      <c r="E248" s="38" t="s">
        <v>25556</v>
      </c>
      <c r="F248" s="38" t="s">
        <v>21178</v>
      </c>
      <c r="G248" s="38" t="s">
        <v>20086</v>
      </c>
      <c r="H248" s="22" t="s">
        <v>21179</v>
      </c>
      <c r="I248" s="19">
        <f t="shared" si="27"/>
        <v>39</v>
      </c>
      <c r="K248" s="20" t="s">
        <v>2225</v>
      </c>
      <c r="L248" s="95" t="str">
        <f>IF(M248&lt;&gt;"",IF(NOT(ISNA(INDEX(cc!B:B,MATCH(M248,cc!A:A,0)))),INDEX(cc!B:B,MATCH(M248,cc!A:A,0)),"0"),"")</f>
        <v>Age (&lt;1-50+-uk, 12), Sex (Female) and Test Results</v>
      </c>
      <c r="M248" s="101" t="s">
        <v>20549</v>
      </c>
      <c r="N248" s="28" t="str">
        <f t="shared" si="28"/>
        <v/>
      </c>
      <c r="O248" s="19" t="str">
        <f t="shared" si="29"/>
        <v>HTS_TST (N, CS, PMTCT PostANC/Age/Sex/Result): HTS received results</v>
      </c>
      <c r="P248" s="19" t="str">
        <f t="shared" si="30"/>
        <v>HTS_TST (N, CS, PMTCT PostANC/Age/Sex/Result): HTS received results</v>
      </c>
      <c r="Q248" s="19" t="str">
        <f t="shared" si="31"/>
        <v>HTS_TST (N, CS, PMTCT P/Age/Sex/Result)</v>
      </c>
      <c r="R248" s="19" t="str">
        <f t="shared" si="32"/>
        <v>HTS_TST_N_CS_PMTCT_P_Age_Sex_Result</v>
      </c>
      <c r="S248" s="19" t="str">
        <f t="shared" si="33"/>
        <v>HTS_TST_N_CS_PMTCT_P_Age_Sex_Result_</v>
      </c>
      <c r="T248" s="19" t="b">
        <f>NOT(ISNA(VLOOKUP(B248,dbcodes!A:B,2,FALSE)))</f>
        <v>0</v>
      </c>
      <c r="U248" s="19">
        <f>IF(ISNA(VLOOKUP(B248,dbcodes!A:B,2,FALSE)),des!R2317,VLOOKUP(B248,dbcodes!A:B,2,FALSE))</f>
        <v>0</v>
      </c>
      <c r="W248" s="107" t="str">
        <f>IF(ISNA(VLOOKUP(C248,descriptions!A:B,2,FALSE)),des!V2072,IF(G248=" TARGET","Target ","")&amp;VLOOKUP(C248,descriptions!A:B,2,FALSE))</f>
        <v>Number of individuals who received HIV Testing Services (HTS) and received their test results</v>
      </c>
      <c r="X248" s="22" t="s">
        <v>4</v>
      </c>
      <c r="Y248" s="20" t="s">
        <v>831</v>
      </c>
      <c r="Z248" s="20" t="s">
        <v>836</v>
      </c>
      <c r="AA248" s="20" t="s">
        <v>102</v>
      </c>
      <c r="AB248" s="20" t="s">
        <v>755</v>
      </c>
      <c r="AC248" s="19" t="str">
        <f>IF(AB248&lt;&gt;"",IF(NOT(ISNA(INDEX(os!A:A,MATCH(AB248,os!B:B,0)))),INDEX(os!A:A,MATCH(AB248,os!B:B,0)),"0"),"")</f>
        <v/>
      </c>
      <c r="AD248" s="20" t="s">
        <v>830</v>
      </c>
      <c r="AH248" s="93" t="str">
        <f>IF(NOT(ISNA(VLOOKUP(B:B,ResultsTargets!A:A,1,0))),"TRUE","")</f>
        <v>TRUE</v>
      </c>
      <c r="AI248" s="19" t="str">
        <f>IF(ISNA(VLOOKUP(C248,dim_techarea!A:B,2,FALSE)),"",VLOOKUP(C248,dim_techarea!A:B,2,FALSE))</f>
        <v>HTS_TST</v>
      </c>
      <c r="AJ248" s="19" t="str">
        <f>IF(ISNA(VLOOKUP(AI248,dim_techarea!B:C,2,FALSE)),"",VLOOKUP(AI248,dim_techarea!B:C,2,FALSE))</f>
        <v>f5IPTM7mieH</v>
      </c>
      <c r="AK248" s="19" t="str">
        <f>IF(ISNA(VLOOKUP(TRIM(G248),dim_targetsresults!A:B,2,FALSE)),"",VLOOKUP(TRIM(G248),dim_targetsresults!A:C,2,FALSE))</f>
        <v>MER Results</v>
      </c>
      <c r="AL248" s="19" t="str">
        <f>IF(ISNA(VLOOKUP(AK248,dim_targetsresults!B:C,2,FALSE)),"",VLOOKUP(AK248,dim_targetsresults!B:C,2,FALSE))</f>
        <v>Jh0jDM5yQ2E</v>
      </c>
      <c r="AM248" s="19" t="str">
        <f>IF(ISNA(VLOOKUP(TRIM(D248),dim_numeratordenominator!A:B,2,FALSE)),"",VLOOKUP(TRIM(D248),dim_numeratordenominator!A:C,2,FALSE))</f>
        <v>Numerator</v>
      </c>
      <c r="AN248" s="19" t="str">
        <f>IF(ISNA(VLOOKUP(AM248,dim_numeratordenominator!B:C,2,FALSE)),"",VLOOKUP(AM248,dim_numeratordenominator!B:C,2,FALSE))</f>
        <v>Som9NRMQqV7</v>
      </c>
      <c r="AO248" s="19" t="str">
        <f>IF(ISNA(VLOOKUP(TRIM(E248),dim_supporttype!A:B,2,FALSE)),"",VLOOKUP(TRIM(E248),dim_supporttype!A:C,2,FALSE))</f>
        <v>CS</v>
      </c>
      <c r="AP248" s="19" t="str">
        <f>IF(ISNA(VLOOKUP(AO248,dim_supporttype!B:C,2,FALSE)),"",VLOOKUP(AO248,dim_supporttype!B:C,2,FALSE))</f>
        <v>lvaJoXT3kCK</v>
      </c>
      <c r="AQ248" s="19" t="str">
        <f>IF(ISNA(VLOOKUP(TRIM(F248),dim_disaggs!A:B,2,FALSE)),"No Disagg",VLOOKUP(TRIM(F248),dim_disaggs!A:B,2,FALSE))</f>
        <v>PMTCT PostANC/Age/Sex/Result</v>
      </c>
      <c r="AR248" s="19" t="str">
        <f>IF(ISNA(VLOOKUP(AQ248,dim_disaggs!B:C,2,FALSE)),"",VLOOKUP(AQ248,dim_disaggs!B:C,2,FALSE))</f>
        <v>PTL2kxpEOg3</v>
      </c>
      <c r="AW248" s="65" t="s">
        <v>25669</v>
      </c>
      <c r="AX248" s="66" t="s">
        <v>25424</v>
      </c>
      <c r="BA248" s="105" t="str">
        <f t="shared" si="34"/>
        <v/>
      </c>
      <c r="BB248" s="20" t="str">
        <f t="shared" si="35"/>
        <v/>
      </c>
    </row>
    <row r="249" spans="1:68" x14ac:dyDescent="0.2">
      <c r="A249" s="22" t="s">
        <v>95</v>
      </c>
      <c r="B249" s="42" t="s">
        <v>25602</v>
      </c>
      <c r="C249" s="22" t="s">
        <v>870</v>
      </c>
      <c r="D249" s="22" t="s">
        <v>1</v>
      </c>
      <c r="E249" s="22" t="s">
        <v>25556</v>
      </c>
      <c r="F249" s="38" t="s">
        <v>21180</v>
      </c>
      <c r="G249" s="22" t="s">
        <v>20086</v>
      </c>
      <c r="H249" s="22" t="s">
        <v>21181</v>
      </c>
      <c r="I249" s="19">
        <f t="shared" si="27"/>
        <v>42</v>
      </c>
      <c r="K249" s="20" t="s">
        <v>2225</v>
      </c>
      <c r="L249" s="95" t="str">
        <f>IF(M249&lt;&gt;"",IF(NOT(ISNA(INDEX(cc!B:B,MATCH(M249,cc!A:A,0)))),INDEX(cc!B:B,MATCH(M249,cc!A:A,0)),"0"),"")</f>
        <v>Age (&lt;15,15+-uk, 2), Sex (Female) and Results</v>
      </c>
      <c r="M249" s="97" t="s">
        <v>19881</v>
      </c>
      <c r="N249" s="28" t="str">
        <f t="shared" si="28"/>
        <v/>
      </c>
      <c r="O249" s="19" t="str">
        <f t="shared" si="29"/>
        <v>HTS_TST (N, CS, PMTCT PostANC/Age Aggregated/Sex/Result): HTS received results</v>
      </c>
      <c r="P249" s="19" t="str">
        <f t="shared" si="30"/>
        <v>HTS_TST (N, CS, PMTCT PostANC/Age Aggregated/Sex/Result): HTS received results</v>
      </c>
      <c r="Q249" s="19" t="str">
        <f t="shared" si="31"/>
        <v>HTS_TST (N, CS, PMTCT P/AgeAgg/Sex/Result)</v>
      </c>
      <c r="R249" s="19" t="str">
        <f t="shared" si="32"/>
        <v>HTS_TST_N_CS_PMTCT_P_AgeAgg_Sex_Result</v>
      </c>
      <c r="S249" s="19" t="str">
        <f t="shared" si="33"/>
        <v>HTS_TST_N_CS_PMTCT_P_AgeAgg_Sex_Result_</v>
      </c>
      <c r="T249" s="19" t="b">
        <f>NOT(ISNA(VLOOKUP(B249,dbcodes!A:B,2,FALSE)))</f>
        <v>0</v>
      </c>
      <c r="U249" s="19">
        <f>IF(ISNA(VLOOKUP(B249,dbcodes!A:B,2,FALSE)),des!R2318,VLOOKUP(B249,dbcodes!A:B,2,FALSE))</f>
        <v>0</v>
      </c>
      <c r="W249" s="107" t="str">
        <f>IF(ISNA(VLOOKUP(C249,descriptions!A:B,2,FALSE)),des!V2075,IF(G249=" TARGET","Target ","")&amp;VLOOKUP(C249,descriptions!A:B,2,FALSE))</f>
        <v>Number of individuals who received HIV Testing Services (HTS) and received their test results</v>
      </c>
      <c r="X249" s="22" t="s">
        <v>4</v>
      </c>
      <c r="Y249" s="20" t="s">
        <v>831</v>
      </c>
      <c r="Z249" s="20" t="s">
        <v>836</v>
      </c>
      <c r="AA249" s="20" t="s">
        <v>102</v>
      </c>
      <c r="AB249" s="20" t="s">
        <v>755</v>
      </c>
      <c r="AC249" s="19" t="str">
        <f>IF(AB249&lt;&gt;"",IF(NOT(ISNA(INDEX(os!A:A,MATCH(AB249,os!B:B,0)))),INDEX(os!A:A,MATCH(AB249,os!B:B,0)),"0"),"")</f>
        <v/>
      </c>
      <c r="AD249" s="20" t="s">
        <v>830</v>
      </c>
      <c r="AH249" s="93" t="str">
        <f>IF(NOT(ISNA(VLOOKUP(B:B,ResultsTargets!A:A,1,0))),"TRUE","")</f>
        <v>TRUE</v>
      </c>
      <c r="AI249" s="19" t="str">
        <f>IF(ISNA(VLOOKUP(C249,dim_techarea!A:B,2,FALSE)),"",VLOOKUP(C249,dim_techarea!A:B,2,FALSE))</f>
        <v>HTS_TST</v>
      </c>
      <c r="AJ249" s="19" t="str">
        <f>IF(ISNA(VLOOKUP(AI249,dim_techarea!B:C,2,FALSE)),"",VLOOKUP(AI249,dim_techarea!B:C,2,FALSE))</f>
        <v>f5IPTM7mieH</v>
      </c>
      <c r="AK249" s="19" t="str">
        <f>IF(ISNA(VLOOKUP(TRIM(G249),dim_targetsresults!A:B,2,FALSE)),"",VLOOKUP(TRIM(G249),dim_targetsresults!A:C,2,FALSE))</f>
        <v>MER Results</v>
      </c>
      <c r="AL249" s="19" t="str">
        <f>IF(ISNA(VLOOKUP(AK249,dim_targetsresults!B:C,2,FALSE)),"",VLOOKUP(AK249,dim_targetsresults!B:C,2,FALSE))</f>
        <v>Jh0jDM5yQ2E</v>
      </c>
      <c r="AM249" s="19" t="str">
        <f>IF(ISNA(VLOOKUP(TRIM(D249),dim_numeratordenominator!A:B,2,FALSE)),"",VLOOKUP(TRIM(D249),dim_numeratordenominator!A:C,2,FALSE))</f>
        <v>Numerator</v>
      </c>
      <c r="AN249" s="19" t="str">
        <f>IF(ISNA(VLOOKUP(AM249,dim_numeratordenominator!B:C,2,FALSE)),"",VLOOKUP(AM249,dim_numeratordenominator!B:C,2,FALSE))</f>
        <v>Som9NRMQqV7</v>
      </c>
      <c r="AO249" s="19" t="str">
        <f>IF(ISNA(VLOOKUP(TRIM(E249),dim_supporttype!A:B,2,FALSE)),"",VLOOKUP(TRIM(E249),dim_supporttype!A:C,2,FALSE))</f>
        <v>CS</v>
      </c>
      <c r="AP249" s="19" t="str">
        <f>IF(ISNA(VLOOKUP(AO249,dim_supporttype!B:C,2,FALSE)),"",VLOOKUP(AO249,dim_supporttype!B:C,2,FALSE))</f>
        <v>lvaJoXT3kCK</v>
      </c>
      <c r="AQ249" s="19" t="str">
        <f>IF(ISNA(VLOOKUP(TRIM(F249),dim_disaggs!A:B,2,FALSE)),"No Disagg",VLOOKUP(TRIM(F249),dim_disaggs!A:B,2,FALSE))</f>
        <v>PMTCT PostANC/Age Aggregated/Sex/Result</v>
      </c>
      <c r="AR249" s="19" t="str">
        <f>IF(ISNA(VLOOKUP(AQ249,dim_disaggs!B:C,2,FALSE)),"",VLOOKUP(AQ249,dim_disaggs!B:C,2,FALSE))</f>
        <v>oLS6h8HCl7e</v>
      </c>
      <c r="AW249" s="65" t="s">
        <v>25669</v>
      </c>
      <c r="AX249" s="66" t="s">
        <v>25424</v>
      </c>
      <c r="BA249" s="105" t="str">
        <f t="shared" si="34"/>
        <v/>
      </c>
      <c r="BB249" s="20" t="str">
        <f t="shared" si="35"/>
        <v/>
      </c>
    </row>
    <row r="250" spans="1:68" x14ac:dyDescent="0.2">
      <c r="A250" s="22" t="s">
        <v>95</v>
      </c>
      <c r="B250" s="21" t="s">
        <v>19903</v>
      </c>
      <c r="C250" s="20" t="s">
        <v>870</v>
      </c>
      <c r="D250" s="20" t="s">
        <v>1</v>
      </c>
      <c r="E250" s="20" t="s">
        <v>77</v>
      </c>
      <c r="F250" s="20" t="s">
        <v>19906</v>
      </c>
      <c r="G250" s="20" t="s">
        <v>2442</v>
      </c>
      <c r="H250" s="20" t="s">
        <v>19908</v>
      </c>
      <c r="I250" s="19">
        <f t="shared" si="27"/>
        <v>42</v>
      </c>
      <c r="J250" s="20" t="s">
        <v>755</v>
      </c>
      <c r="K250" s="20" t="s">
        <v>2225</v>
      </c>
      <c r="L250" s="95" t="str">
        <f>IF(M250&lt;&gt;"",IF(NOT(ISNA(INDEX(cc!B:B,MATCH(M250,cc!A:A,0)))),INDEX(cc!B:B,MATCH(M250,cc!A:A,0)),"0"),"")</f>
        <v>Age (&lt;1-50+-uk, 12), Sex and Test Results</v>
      </c>
      <c r="M250" s="97" t="s">
        <v>20629</v>
      </c>
      <c r="N250" s="28" t="str">
        <f t="shared" si="28"/>
        <v xml:space="preserve"> TARGET</v>
      </c>
      <c r="O250" s="19" t="str">
        <f t="shared" si="29"/>
        <v>HTS_TST (N, DSD, Emergency Ward/Age/Sex/Result) TARGET: HTS received results</v>
      </c>
      <c r="P250" s="19" t="str">
        <f t="shared" si="30"/>
        <v>HTS_TST (N, DSD, Emergency Ward/Age/Sex/Result) TARGET: HTS received results</v>
      </c>
      <c r="Q250" s="19" t="str">
        <f t="shared" si="31"/>
        <v>HTS_TST (N, DSD, EW/Age/Sex/Result) TARGET</v>
      </c>
      <c r="R250" s="19" t="str">
        <f t="shared" si="32"/>
        <v>HTS_TST_N_DSD_EW_Age_Sex_Result_TARGET</v>
      </c>
      <c r="S250" s="19" t="str">
        <f t="shared" si="33"/>
        <v>HTS_TST_N_DSD_EW_Age_Sex_Result_TARGET</v>
      </c>
      <c r="T250" s="19" t="b">
        <f>NOT(ISNA(VLOOKUP(B250,dbcodes!A:B,2,FALSE)))</f>
        <v>1</v>
      </c>
      <c r="U250" s="19" t="str">
        <f>IF(ISNA(VLOOKUP(B250,dbcodes!A:B,2,FALSE)),des!R2319,VLOOKUP(B250,dbcodes!A:B,2,FALSE))</f>
        <v>HTS_TST_N_DSD_EW_Age_Sex_Result_TARGET</v>
      </c>
      <c r="W250" s="107" t="str">
        <f>IF(ISNA(VLOOKUP(C250,descriptions!A:B,2,FALSE)),des!V424,IF(G250=" TARGET","Target ","")&amp;VLOOKUP(C250,descriptions!A:B,2,FALSE))</f>
        <v>Target Number of individuals who received HIV Testing Services (HTS) and received their test results</v>
      </c>
      <c r="X250" s="20" t="s">
        <v>4</v>
      </c>
      <c r="Y250" s="20" t="s">
        <v>831</v>
      </c>
      <c r="Z250" s="20" t="s">
        <v>836</v>
      </c>
      <c r="AA250" s="20" t="s">
        <v>102</v>
      </c>
      <c r="AB250" s="20" t="s">
        <v>755</v>
      </c>
      <c r="AC250" s="19" t="str">
        <f>IF(AB250&lt;&gt;"",IF(NOT(ISNA(INDEX(os!A:A,MATCH(AB250,os!B:B,0)))),INDEX(os!A:A,MATCH(AB250,os!B:B,0)),"0"),"")</f>
        <v/>
      </c>
      <c r="AD250" s="20" t="s">
        <v>830</v>
      </c>
      <c r="AH250" s="93" t="str">
        <f>IF(NOT(ISNA(VLOOKUP(B:B,ResultsTargets!A:A,1,0))),"TRUE","")</f>
        <v>TRUE</v>
      </c>
      <c r="AI250" s="19" t="str">
        <f>IF(ISNA(VLOOKUP(C250,dim_techarea!A:B,2,FALSE)),"",VLOOKUP(C250,dim_techarea!A:B,2,FALSE))</f>
        <v>HTS_TST</v>
      </c>
      <c r="AJ250" s="19" t="str">
        <f>IF(ISNA(VLOOKUP(AI250,dim_techarea!B:C,2,FALSE)),"",VLOOKUP(AI250,dim_techarea!B:C,2,FALSE))</f>
        <v>f5IPTM7mieH</v>
      </c>
      <c r="AK250" s="19" t="str">
        <f>IF(ISNA(VLOOKUP(TRIM(G250),dim_targetsresults!A:B,2,FALSE)),"",VLOOKUP(TRIM(G250),dim_targetsresults!A:C,2,FALSE))</f>
        <v>MER Targets</v>
      </c>
      <c r="AL250" s="19" t="str">
        <f>IF(ISNA(VLOOKUP(AK250,dim_targetsresults!B:C,2,FALSE)),"",VLOOKUP(AK250,dim_targetsresults!B:C,2,FALSE))</f>
        <v>W8imnja2Owd</v>
      </c>
      <c r="AM250" s="19" t="str">
        <f>IF(ISNA(VLOOKUP(TRIM(D250),dim_numeratordenominator!A:B,2,FALSE)),"",VLOOKUP(TRIM(D250),dim_numeratordenominator!A:C,2,FALSE))</f>
        <v>Numerator</v>
      </c>
      <c r="AN250" s="19" t="str">
        <f>IF(ISNA(VLOOKUP(AM250,dim_numeratordenominator!B:C,2,FALSE)),"",VLOOKUP(AM250,dim_numeratordenominator!B:C,2,FALSE))</f>
        <v>Som9NRMQqV7</v>
      </c>
      <c r="AO250" s="19" t="str">
        <f>IF(ISNA(VLOOKUP(TRIM(E250),dim_supporttype!A:B,2,FALSE)),"",VLOOKUP(TRIM(E250),dim_supporttype!A:C,2,FALSE))</f>
        <v>DSD</v>
      </c>
      <c r="AP250" s="19" t="str">
        <f>IF(ISNA(VLOOKUP(AO250,dim_supporttype!B:C,2,FALSE)),"",VLOOKUP(AO250,dim_supporttype!B:C,2,FALSE))</f>
        <v>iM13vdNLWKb</v>
      </c>
      <c r="AQ250" s="19" t="str">
        <f>IF(ISNA(VLOOKUP(TRIM(F250),dim_disaggs!A:B,2,FALSE)),"No Disagg",VLOOKUP(TRIM(F250),dim_disaggs!A:B,2,FALSE))</f>
        <v>Emergency Ward/Age/Sex/Result</v>
      </c>
      <c r="AR250" s="19" t="str">
        <f>IF(ISNA(VLOOKUP(AQ250,dim_disaggs!B:C,2,FALSE)),"",VLOOKUP(AQ250,dim_disaggs!B:C,2,FALSE))</f>
        <v>iPfNX6Ylqp1</v>
      </c>
      <c r="AS250" s="72" t="s">
        <v>21127</v>
      </c>
      <c r="AT250" s="66" t="s">
        <v>20098</v>
      </c>
      <c r="AU250" s="72" t="s">
        <v>21139</v>
      </c>
      <c r="AV250" s="73" t="s">
        <v>21157</v>
      </c>
      <c r="AW250" s="65" t="s">
        <v>25653</v>
      </c>
      <c r="AX250" s="66" t="s">
        <v>25411</v>
      </c>
      <c r="AY250" s="20" t="s">
        <v>25683</v>
      </c>
      <c r="AZ250" s="20" t="s">
        <v>25536</v>
      </c>
      <c r="BA250" s="105" t="str">
        <f t="shared" si="34"/>
        <v/>
      </c>
      <c r="BB250" s="20" t="str">
        <f t="shared" si="35"/>
        <v/>
      </c>
    </row>
    <row r="251" spans="1:68" x14ac:dyDescent="0.2">
      <c r="A251" s="22" t="s">
        <v>95</v>
      </c>
      <c r="B251" s="21" t="s">
        <v>19904</v>
      </c>
      <c r="C251" s="20" t="s">
        <v>870</v>
      </c>
      <c r="D251" s="20" t="s">
        <v>1</v>
      </c>
      <c r="E251" s="20" t="s">
        <v>78</v>
      </c>
      <c r="F251" s="20" t="s">
        <v>19906</v>
      </c>
      <c r="G251" s="20" t="s">
        <v>2442</v>
      </c>
      <c r="H251" s="20" t="s">
        <v>19908</v>
      </c>
      <c r="I251" s="19">
        <f t="shared" si="27"/>
        <v>41</v>
      </c>
      <c r="J251" s="20" t="s">
        <v>755</v>
      </c>
      <c r="K251" s="20" t="s">
        <v>2225</v>
      </c>
      <c r="L251" s="95" t="str">
        <f>IF(M251&lt;&gt;"",IF(NOT(ISNA(INDEX(cc!B:B,MATCH(M251,cc!A:A,0)))),INDEX(cc!B:B,MATCH(M251,cc!A:A,0)),"0"),"")</f>
        <v>Age (&lt;1-50+-uk, 12), Sex and Test Results</v>
      </c>
      <c r="M251" s="97" t="s">
        <v>20629</v>
      </c>
      <c r="N251" s="28" t="str">
        <f t="shared" si="28"/>
        <v xml:space="preserve"> TARGET</v>
      </c>
      <c r="O251" s="19" t="str">
        <f t="shared" si="29"/>
        <v>HTS_TST (N, TA, Emergency Ward/Age/Sex/Result) TARGET: HTS received results</v>
      </c>
      <c r="P251" s="19" t="str">
        <f t="shared" si="30"/>
        <v>HTS_TST (N, TA, Emergency Ward/Age/Sex/Result) TARGET: HTS received results</v>
      </c>
      <c r="Q251" s="19" t="str">
        <f t="shared" si="31"/>
        <v>HTS_TST (N, TA, EW/Age/Sex/Result) TARGET</v>
      </c>
      <c r="R251" s="19" t="str">
        <f t="shared" si="32"/>
        <v>HTS_TST_N_TA_EW_Age_Sex_Result_TARGET</v>
      </c>
      <c r="S251" s="19" t="str">
        <f t="shared" si="33"/>
        <v>HTS_TST_N_TA_EW_Age_Sex_Result_TARGET</v>
      </c>
      <c r="T251" s="19" t="b">
        <f>NOT(ISNA(VLOOKUP(B251,dbcodes!A:B,2,FALSE)))</f>
        <v>1</v>
      </c>
      <c r="U251" s="19" t="str">
        <f>IF(ISNA(VLOOKUP(B251,dbcodes!A:B,2,FALSE)),des!R2320,VLOOKUP(B251,dbcodes!A:B,2,FALSE))</f>
        <v>HTS_TST_N_TA_EW_Age_Sex_Result_TARGET</v>
      </c>
      <c r="W251" s="107" t="str">
        <f>IF(ISNA(VLOOKUP(C251,descriptions!A:B,2,FALSE)),des!V425,IF(G251=" TARGET","Target ","")&amp;VLOOKUP(C251,descriptions!A:B,2,FALSE))</f>
        <v>Target Number of individuals who received HIV Testing Services (HTS) and received their test results</v>
      </c>
      <c r="X251" s="20" t="s">
        <v>4</v>
      </c>
      <c r="Y251" s="20" t="s">
        <v>831</v>
      </c>
      <c r="Z251" s="20" t="s">
        <v>836</v>
      </c>
      <c r="AA251" s="20" t="s">
        <v>102</v>
      </c>
      <c r="AB251" s="20" t="s">
        <v>755</v>
      </c>
      <c r="AC251" s="19" t="str">
        <f>IF(AB251&lt;&gt;"",IF(NOT(ISNA(INDEX(os!A:A,MATCH(AB251,os!B:B,0)))),INDEX(os!A:A,MATCH(AB251,os!B:B,0)),"0"),"")</f>
        <v/>
      </c>
      <c r="AD251" s="20" t="s">
        <v>830</v>
      </c>
      <c r="AH251" s="93" t="str">
        <f>IF(NOT(ISNA(VLOOKUP(B:B,ResultsTargets!A:A,1,0))),"TRUE","")</f>
        <v>TRUE</v>
      </c>
      <c r="AI251" s="19" t="str">
        <f>IF(ISNA(VLOOKUP(C251,dim_techarea!A:B,2,FALSE)),"",VLOOKUP(C251,dim_techarea!A:B,2,FALSE))</f>
        <v>HTS_TST</v>
      </c>
      <c r="AJ251" s="19" t="str">
        <f>IF(ISNA(VLOOKUP(AI251,dim_techarea!B:C,2,FALSE)),"",VLOOKUP(AI251,dim_techarea!B:C,2,FALSE))</f>
        <v>f5IPTM7mieH</v>
      </c>
      <c r="AK251" s="19" t="str">
        <f>IF(ISNA(VLOOKUP(TRIM(G251),dim_targetsresults!A:B,2,FALSE)),"",VLOOKUP(TRIM(G251),dim_targetsresults!A:C,2,FALSE))</f>
        <v>MER Targets</v>
      </c>
      <c r="AL251" s="19" t="str">
        <f>IF(ISNA(VLOOKUP(AK251,dim_targetsresults!B:C,2,FALSE)),"",VLOOKUP(AK251,dim_targetsresults!B:C,2,FALSE))</f>
        <v>W8imnja2Owd</v>
      </c>
      <c r="AM251" s="19" t="str">
        <f>IF(ISNA(VLOOKUP(TRIM(D251),dim_numeratordenominator!A:B,2,FALSE)),"",VLOOKUP(TRIM(D251),dim_numeratordenominator!A:C,2,FALSE))</f>
        <v>Numerator</v>
      </c>
      <c r="AN251" s="19" t="str">
        <f>IF(ISNA(VLOOKUP(AM251,dim_numeratordenominator!B:C,2,FALSE)),"",VLOOKUP(AM251,dim_numeratordenominator!B:C,2,FALSE))</f>
        <v>Som9NRMQqV7</v>
      </c>
      <c r="AO251" s="19" t="str">
        <f>IF(ISNA(VLOOKUP(TRIM(E251),dim_supporttype!A:B,2,FALSE)),"",VLOOKUP(TRIM(E251),dim_supporttype!A:C,2,FALSE))</f>
        <v>TA</v>
      </c>
      <c r="AP251" s="19" t="str">
        <f>IF(ISNA(VLOOKUP(AO251,dim_supporttype!B:C,2,FALSE)),"",VLOOKUP(AO251,dim_supporttype!B:C,2,FALSE))</f>
        <v>cRAGKdWIDn4</v>
      </c>
      <c r="AQ251" s="19" t="str">
        <f>IF(ISNA(VLOOKUP(TRIM(F251),dim_disaggs!A:B,2,FALSE)),"No Disagg",VLOOKUP(TRIM(F251),dim_disaggs!A:B,2,FALSE))</f>
        <v>Emergency Ward/Age/Sex/Result</v>
      </c>
      <c r="AR251" s="19" t="str">
        <f>IF(ISNA(VLOOKUP(AQ251,dim_disaggs!B:C,2,FALSE)),"",VLOOKUP(AQ251,dim_disaggs!B:C,2,FALSE))</f>
        <v>iPfNX6Ylqp1</v>
      </c>
      <c r="AS251" s="72" t="s">
        <v>21127</v>
      </c>
      <c r="AT251" s="66" t="s">
        <v>20098</v>
      </c>
      <c r="AU251" s="72" t="s">
        <v>21139</v>
      </c>
      <c r="AV251" s="73" t="s">
        <v>21157</v>
      </c>
      <c r="AW251" s="65" t="s">
        <v>25653</v>
      </c>
      <c r="AX251" s="66" t="s">
        <v>25411</v>
      </c>
      <c r="AY251" s="20" t="s">
        <v>25683</v>
      </c>
      <c r="AZ251" s="20" t="s">
        <v>25536</v>
      </c>
      <c r="BA251" s="105" t="str">
        <f t="shared" si="34"/>
        <v/>
      </c>
      <c r="BB251" s="20" t="str">
        <f t="shared" si="35"/>
        <v/>
      </c>
    </row>
    <row r="252" spans="1:68" x14ac:dyDescent="0.2">
      <c r="A252" s="22" t="s">
        <v>95</v>
      </c>
      <c r="B252" s="21" t="s">
        <v>19863</v>
      </c>
      <c r="C252" s="20" t="s">
        <v>870</v>
      </c>
      <c r="D252" s="20" t="s">
        <v>1</v>
      </c>
      <c r="E252" s="20" t="s">
        <v>77</v>
      </c>
      <c r="F252" s="20" t="s">
        <v>19862</v>
      </c>
      <c r="G252" s="20" t="s">
        <v>2442</v>
      </c>
      <c r="H252" s="20" t="s">
        <v>19862</v>
      </c>
      <c r="I252" s="19">
        <f t="shared" si="27"/>
        <v>45</v>
      </c>
      <c r="J252" s="20" t="s">
        <v>755</v>
      </c>
      <c r="K252" s="20" t="s">
        <v>2225</v>
      </c>
      <c r="L252" s="95" t="str">
        <f>IF(M252&lt;&gt;"",IF(NOT(ISNA(INDEX(cc!B:B,MATCH(M252,cc!A:A,0)))),INDEX(cc!B:B,MATCH(M252,cc!A:A,0)),"0"),"")</f>
        <v>Age (&lt;1-50+-uk, 12), Sex and Test Results</v>
      </c>
      <c r="M252" s="97" t="s">
        <v>20629</v>
      </c>
      <c r="N252" s="28" t="str">
        <f t="shared" si="28"/>
        <v xml:space="preserve"> TARGET</v>
      </c>
      <c r="O252" s="19" t="str">
        <f t="shared" si="29"/>
        <v>HTS_TST (N, DSD, Inpat/Age/Sex/Result) TARGET: HTS received results</v>
      </c>
      <c r="P252" s="19" t="str">
        <f t="shared" si="30"/>
        <v>HTS_TST (N, DSD, Inpat/Age/Sex/Result) TARGET: HTS received results</v>
      </c>
      <c r="Q252" s="19" t="str">
        <f t="shared" si="31"/>
        <v>HTS_TST (N, DSD, Inpat/Age/Sex/Result) TARGET</v>
      </c>
      <c r="R252" s="19" t="str">
        <f t="shared" si="32"/>
        <v>HTS_TST_N_DSD_Inpat_Age_Sex_Result_TARGET</v>
      </c>
      <c r="S252" s="19" t="str">
        <f t="shared" si="33"/>
        <v>HTS_TST_N_DSD_Inpat_Age_Sex_Result_TARGET</v>
      </c>
      <c r="T252" s="19" t="b">
        <f>NOT(ISNA(VLOOKUP(B252,dbcodes!A:B,2,FALSE)))</f>
        <v>1</v>
      </c>
      <c r="U252" s="19" t="str">
        <f>IF(ISNA(VLOOKUP(B252,dbcodes!A:B,2,FALSE)),des!R2321,VLOOKUP(B252,dbcodes!A:B,2,FALSE))</f>
        <v>HTS_TST_N_DSD_Inpat_Age_Sex_Result_TARGET</v>
      </c>
      <c r="W252" s="107" t="str">
        <f>IF(ISNA(VLOOKUP(C252,descriptions!A:B,2,FALSE)),des!V455,IF(G252=" TARGET","Target ","")&amp;VLOOKUP(C252,descriptions!A:B,2,FALSE))</f>
        <v>Target Number of individuals who received HIV Testing Services (HTS) and received their test results</v>
      </c>
      <c r="X252" s="20" t="s">
        <v>4</v>
      </c>
      <c r="Y252" s="20" t="s">
        <v>831</v>
      </c>
      <c r="Z252" s="20" t="s">
        <v>836</v>
      </c>
      <c r="AA252" s="20" t="s">
        <v>102</v>
      </c>
      <c r="AB252" s="20" t="s">
        <v>755</v>
      </c>
      <c r="AC252" s="19" t="str">
        <f>IF(AB252&lt;&gt;"",IF(NOT(ISNA(INDEX(os!A:A,MATCH(AB252,os!B:B,0)))),INDEX(os!A:A,MATCH(AB252,os!B:B,0)),"0"),"")</f>
        <v/>
      </c>
      <c r="AD252" s="20" t="s">
        <v>830</v>
      </c>
      <c r="AH252" s="93" t="str">
        <f>IF(NOT(ISNA(VLOOKUP(B:B,ResultsTargets!A:A,1,0))),"TRUE","")</f>
        <v>TRUE</v>
      </c>
      <c r="AI252" s="19" t="str">
        <f>IF(ISNA(VLOOKUP(C252,dim_techarea!A:B,2,FALSE)),"",VLOOKUP(C252,dim_techarea!A:B,2,FALSE))</f>
        <v>HTS_TST</v>
      </c>
      <c r="AJ252" s="19" t="str">
        <f>IF(ISNA(VLOOKUP(AI252,dim_techarea!B:C,2,FALSE)),"",VLOOKUP(AI252,dim_techarea!B:C,2,FALSE))</f>
        <v>f5IPTM7mieH</v>
      </c>
      <c r="AK252" s="19" t="str">
        <f>IF(ISNA(VLOOKUP(TRIM(G252),dim_targetsresults!A:B,2,FALSE)),"",VLOOKUP(TRIM(G252),dim_targetsresults!A:C,2,FALSE))</f>
        <v>MER Targets</v>
      </c>
      <c r="AL252" s="19" t="str">
        <f>IF(ISNA(VLOOKUP(AK252,dim_targetsresults!B:C,2,FALSE)),"",VLOOKUP(AK252,dim_targetsresults!B:C,2,FALSE))</f>
        <v>W8imnja2Owd</v>
      </c>
      <c r="AM252" s="19" t="str">
        <f>IF(ISNA(VLOOKUP(TRIM(D252),dim_numeratordenominator!A:B,2,FALSE)),"",VLOOKUP(TRIM(D252),dim_numeratordenominator!A:C,2,FALSE))</f>
        <v>Numerator</v>
      </c>
      <c r="AN252" s="19" t="str">
        <f>IF(ISNA(VLOOKUP(AM252,dim_numeratordenominator!B:C,2,FALSE)),"",VLOOKUP(AM252,dim_numeratordenominator!B:C,2,FALSE))</f>
        <v>Som9NRMQqV7</v>
      </c>
      <c r="AO252" s="19" t="str">
        <f>IF(ISNA(VLOOKUP(TRIM(E252),dim_supporttype!A:B,2,FALSE)),"",VLOOKUP(TRIM(E252),dim_supporttype!A:C,2,FALSE))</f>
        <v>DSD</v>
      </c>
      <c r="AP252" s="19" t="str">
        <f>IF(ISNA(VLOOKUP(AO252,dim_supporttype!B:C,2,FALSE)),"",VLOOKUP(AO252,dim_supporttype!B:C,2,FALSE))</f>
        <v>iM13vdNLWKb</v>
      </c>
      <c r="AQ252" s="19" t="str">
        <f>IF(ISNA(VLOOKUP(TRIM(F252),dim_disaggs!A:B,2,FALSE)),"No Disagg",VLOOKUP(TRIM(F252),dim_disaggs!A:B,2,FALSE))</f>
        <v>Inpat/Age/Sex/Result</v>
      </c>
      <c r="AR252" s="19" t="str">
        <f>IF(ISNA(VLOOKUP(AQ252,dim_disaggs!B:C,2,FALSE)),"",VLOOKUP(AQ252,dim_disaggs!B:C,2,FALSE))</f>
        <v>p6j1mfN4rjP</v>
      </c>
      <c r="AS252" s="72" t="s">
        <v>21116</v>
      </c>
      <c r="AT252" s="66" t="s">
        <v>19776</v>
      </c>
      <c r="AU252" s="72" t="s">
        <v>21131</v>
      </c>
      <c r="AV252" s="73" t="s">
        <v>21149</v>
      </c>
      <c r="AW252" s="65" t="s">
        <v>25656</v>
      </c>
      <c r="AX252" s="66" t="s">
        <v>25415</v>
      </c>
      <c r="AY252" s="20" t="s">
        <v>25684</v>
      </c>
      <c r="AZ252" s="20" t="s">
        <v>25537</v>
      </c>
      <c r="BA252" s="105" t="str">
        <f t="shared" si="34"/>
        <v/>
      </c>
      <c r="BB252" s="20" t="str">
        <f t="shared" si="35"/>
        <v/>
      </c>
    </row>
    <row r="253" spans="1:68" x14ac:dyDescent="0.2">
      <c r="A253" s="22" t="s">
        <v>95</v>
      </c>
      <c r="B253" s="21" t="s">
        <v>19864</v>
      </c>
      <c r="C253" s="20" t="s">
        <v>870</v>
      </c>
      <c r="D253" s="20" t="s">
        <v>1</v>
      </c>
      <c r="E253" s="20" t="s">
        <v>78</v>
      </c>
      <c r="F253" s="20" t="s">
        <v>19862</v>
      </c>
      <c r="G253" s="20" t="s">
        <v>2442</v>
      </c>
      <c r="H253" s="20" t="s">
        <v>19862</v>
      </c>
      <c r="I253" s="19">
        <f t="shared" si="27"/>
        <v>44</v>
      </c>
      <c r="J253" s="20" t="s">
        <v>755</v>
      </c>
      <c r="K253" s="20" t="s">
        <v>2225</v>
      </c>
      <c r="L253" s="95" t="str">
        <f>IF(M253&lt;&gt;"",IF(NOT(ISNA(INDEX(cc!B:B,MATCH(M253,cc!A:A,0)))),INDEX(cc!B:B,MATCH(M253,cc!A:A,0)),"0"),"")</f>
        <v>Age (&lt;1-50+-uk, 12), Sex and Test Results</v>
      </c>
      <c r="M253" s="97" t="s">
        <v>20629</v>
      </c>
      <c r="N253" s="28" t="str">
        <f t="shared" si="28"/>
        <v xml:space="preserve"> TARGET</v>
      </c>
      <c r="O253" s="19" t="str">
        <f t="shared" si="29"/>
        <v>HTS_TST (N, TA, Inpat/Age/Sex/Result) TARGET: HTS received results</v>
      </c>
      <c r="P253" s="19" t="str">
        <f t="shared" si="30"/>
        <v>HTS_TST (N, TA, Inpat/Age/Sex/Result) TARGET: HTS received results</v>
      </c>
      <c r="Q253" s="19" t="str">
        <f t="shared" si="31"/>
        <v>HTS_TST (N, TA, Inpat/Age/Sex/Result) TARGET</v>
      </c>
      <c r="R253" s="19" t="str">
        <f t="shared" si="32"/>
        <v>HTS_TST_N_TA_Inpat_Age_Sex_Result_TARGET</v>
      </c>
      <c r="S253" s="19" t="str">
        <f t="shared" si="33"/>
        <v>HTS_TST_N_TA_Inpat_Age_Sex_Result_TARGET</v>
      </c>
      <c r="T253" s="19" t="b">
        <f>NOT(ISNA(VLOOKUP(B253,dbcodes!A:B,2,FALSE)))</f>
        <v>1</v>
      </c>
      <c r="U253" s="19" t="str">
        <f>IF(ISNA(VLOOKUP(B253,dbcodes!A:B,2,FALSE)),des!R2322,VLOOKUP(B253,dbcodes!A:B,2,FALSE))</f>
        <v>HTS_TST_N_TA_Inpat_Age_Sex_Result_TARGET</v>
      </c>
      <c r="W253" s="107" t="str">
        <f>IF(ISNA(VLOOKUP(C253,descriptions!A:B,2,FALSE)),des!V456,IF(G253=" TARGET","Target ","")&amp;VLOOKUP(C253,descriptions!A:B,2,FALSE))</f>
        <v>Target Number of individuals who received HIV Testing Services (HTS) and received their test results</v>
      </c>
      <c r="X253" s="20" t="s">
        <v>4</v>
      </c>
      <c r="Y253" s="20" t="s">
        <v>831</v>
      </c>
      <c r="Z253" s="20" t="s">
        <v>836</v>
      </c>
      <c r="AA253" s="20" t="s">
        <v>102</v>
      </c>
      <c r="AB253" s="20" t="s">
        <v>755</v>
      </c>
      <c r="AC253" s="19" t="str">
        <f>IF(AB253&lt;&gt;"",IF(NOT(ISNA(INDEX(os!A:A,MATCH(AB253,os!B:B,0)))),INDEX(os!A:A,MATCH(AB253,os!B:B,0)),"0"),"")</f>
        <v/>
      </c>
      <c r="AD253" s="20" t="s">
        <v>830</v>
      </c>
      <c r="AH253" s="93" t="str">
        <f>IF(NOT(ISNA(VLOOKUP(B:B,ResultsTargets!A:A,1,0))),"TRUE","")</f>
        <v>TRUE</v>
      </c>
      <c r="AI253" s="19" t="str">
        <f>IF(ISNA(VLOOKUP(C253,dim_techarea!A:B,2,FALSE)),"",VLOOKUP(C253,dim_techarea!A:B,2,FALSE))</f>
        <v>HTS_TST</v>
      </c>
      <c r="AJ253" s="19" t="str">
        <f>IF(ISNA(VLOOKUP(AI253,dim_techarea!B:C,2,FALSE)),"",VLOOKUP(AI253,dim_techarea!B:C,2,FALSE))</f>
        <v>f5IPTM7mieH</v>
      </c>
      <c r="AK253" s="19" t="str">
        <f>IF(ISNA(VLOOKUP(TRIM(G253),dim_targetsresults!A:B,2,FALSE)),"",VLOOKUP(TRIM(G253),dim_targetsresults!A:C,2,FALSE))</f>
        <v>MER Targets</v>
      </c>
      <c r="AL253" s="19" t="str">
        <f>IF(ISNA(VLOOKUP(AK253,dim_targetsresults!B:C,2,FALSE)),"",VLOOKUP(AK253,dim_targetsresults!B:C,2,FALSE))</f>
        <v>W8imnja2Owd</v>
      </c>
      <c r="AM253" s="19" t="str">
        <f>IF(ISNA(VLOOKUP(TRIM(D253),dim_numeratordenominator!A:B,2,FALSE)),"",VLOOKUP(TRIM(D253),dim_numeratordenominator!A:C,2,FALSE))</f>
        <v>Numerator</v>
      </c>
      <c r="AN253" s="19" t="str">
        <f>IF(ISNA(VLOOKUP(AM253,dim_numeratordenominator!B:C,2,FALSE)),"",VLOOKUP(AM253,dim_numeratordenominator!B:C,2,FALSE))</f>
        <v>Som9NRMQqV7</v>
      </c>
      <c r="AO253" s="19" t="str">
        <f>IF(ISNA(VLOOKUP(TRIM(E253),dim_supporttype!A:B,2,FALSE)),"",VLOOKUP(TRIM(E253),dim_supporttype!A:C,2,FALSE))</f>
        <v>TA</v>
      </c>
      <c r="AP253" s="19" t="str">
        <f>IF(ISNA(VLOOKUP(AO253,dim_supporttype!B:C,2,FALSE)),"",VLOOKUP(AO253,dim_supporttype!B:C,2,FALSE))</f>
        <v>cRAGKdWIDn4</v>
      </c>
      <c r="AQ253" s="19" t="str">
        <f>IF(ISNA(VLOOKUP(TRIM(F253),dim_disaggs!A:B,2,FALSE)),"No Disagg",VLOOKUP(TRIM(F253),dim_disaggs!A:B,2,FALSE))</f>
        <v>Inpat/Age/Sex/Result</v>
      </c>
      <c r="AR253" s="19" t="str">
        <f>IF(ISNA(VLOOKUP(AQ253,dim_disaggs!B:C,2,FALSE)),"",VLOOKUP(AQ253,dim_disaggs!B:C,2,FALSE))</f>
        <v>p6j1mfN4rjP</v>
      </c>
      <c r="AS253" s="72" t="s">
        <v>21116</v>
      </c>
      <c r="AT253" s="66" t="s">
        <v>19776</v>
      </c>
      <c r="AU253" s="72" t="s">
        <v>21131</v>
      </c>
      <c r="AV253" s="73" t="s">
        <v>21149</v>
      </c>
      <c r="AW253" s="65" t="s">
        <v>25656</v>
      </c>
      <c r="AX253" s="66" t="s">
        <v>25415</v>
      </c>
      <c r="AY253" s="20" t="s">
        <v>25684</v>
      </c>
      <c r="AZ253" s="20" t="s">
        <v>25537</v>
      </c>
      <c r="BA253" s="105" t="str">
        <f t="shared" si="34"/>
        <v/>
      </c>
      <c r="BB253" s="20" t="str">
        <f t="shared" si="35"/>
        <v/>
      </c>
    </row>
    <row r="254" spans="1:68" x14ac:dyDescent="0.2">
      <c r="A254" s="20" t="s">
        <v>95</v>
      </c>
      <c r="B254" s="20" t="s">
        <v>1172</v>
      </c>
      <c r="C254" s="20" t="s">
        <v>870</v>
      </c>
      <c r="D254" s="20" t="s">
        <v>1</v>
      </c>
      <c r="E254" s="20" t="s">
        <v>77</v>
      </c>
      <c r="F254" s="20" t="s">
        <v>326</v>
      </c>
      <c r="G254" s="20" t="s">
        <v>2442</v>
      </c>
      <c r="H254" s="20" t="s">
        <v>326</v>
      </c>
      <c r="I254" s="19">
        <f t="shared" si="27"/>
        <v>38</v>
      </c>
      <c r="J254" s="20" t="s">
        <v>755</v>
      </c>
      <c r="K254" s="20" t="s">
        <v>2225</v>
      </c>
      <c r="L254" s="95" t="str">
        <f>IF(M254&lt;&gt;"",IF(NOT(ISNA(INDEX(cc!B:B,MATCH(M254,cc!A:A,0)))),INDEX(cc!B:B,MATCH(M254,cc!A:A,0)),"0"),"")</f>
        <v>Key Populations v3 and Test Results</v>
      </c>
      <c r="M254" s="97" t="s">
        <v>323</v>
      </c>
      <c r="N254" s="28" t="str">
        <f t="shared" si="28"/>
        <v xml:space="preserve"> TARGET</v>
      </c>
      <c r="O254" s="19" t="str">
        <f t="shared" si="29"/>
        <v>HTS_TST (N, DSD, KeyPop/Result) TARGET: HTS received results</v>
      </c>
      <c r="P254" s="19" t="str">
        <f t="shared" si="30"/>
        <v>HTS_TST (N, DSD, KeyPop/Result) TARGET: HTS received results</v>
      </c>
      <c r="Q254" s="19" t="str">
        <f t="shared" si="31"/>
        <v>HTS_TST (N, DSD, KeyPop/Result) TARGET</v>
      </c>
      <c r="R254" s="19" t="str">
        <f t="shared" si="32"/>
        <v>HTS_TST_N_DSD_KeyPop_Result_TARGET</v>
      </c>
      <c r="S254" s="19" t="str">
        <f t="shared" si="33"/>
        <v>HTS_TST_N_DSD_KeyPop_Result_TARGET</v>
      </c>
      <c r="T254" s="19" t="b">
        <f>NOT(ISNA(VLOOKUP(B254,dbcodes!A:B,2,FALSE)))</f>
        <v>1</v>
      </c>
      <c r="U254" s="19" t="str">
        <f>IF(ISNA(VLOOKUP(B254,dbcodes!A:B,2,FALSE)),des!R2323,VLOOKUP(B254,dbcodes!A:B,2,FALSE))</f>
        <v>HTC_TST_N_DSD_KeyPop_Result_TARGET</v>
      </c>
      <c r="W254" s="107" t="str">
        <f>IF(ISNA(VLOOKUP(C254,descriptions!A:B,2,FALSE)),des!V461,IF(G254=" TARGET","Target ","")&amp;VLOOKUP(C254,descriptions!A:B,2,FALSE))</f>
        <v>Target Number of individuals who received HIV Testing Services (HTS) and received their test results</v>
      </c>
      <c r="X254" s="20" t="s">
        <v>4</v>
      </c>
      <c r="Y254" s="20" t="s">
        <v>831</v>
      </c>
      <c r="Z254" s="20" t="s">
        <v>836</v>
      </c>
      <c r="AA254" s="20" t="s">
        <v>102</v>
      </c>
      <c r="AB254" s="20" t="s">
        <v>755</v>
      </c>
      <c r="AC254" s="19" t="str">
        <f>IF(AB254&lt;&gt;"",IF(NOT(ISNA(INDEX(os!A:A,MATCH(AB254,os!B:B,0)))),INDEX(os!A:A,MATCH(AB254,os!B:B,0)),"0"),"")</f>
        <v/>
      </c>
      <c r="AD254" s="20" t="s">
        <v>830</v>
      </c>
      <c r="AH254" s="93" t="str">
        <f>IF(NOT(ISNA(VLOOKUP(B:B,ResultsTargets!A:A,1,0))),"TRUE","")</f>
        <v>TRUE</v>
      </c>
      <c r="AI254" s="19" t="str">
        <f>IF(ISNA(VLOOKUP(C254,dim_techarea!A:B,2,FALSE)),"",VLOOKUP(C254,dim_techarea!A:B,2,FALSE))</f>
        <v>HTS_TST</v>
      </c>
      <c r="AJ254" s="19" t="str">
        <f>IF(ISNA(VLOOKUP(AI254,dim_techarea!B:C,2,FALSE)),"",VLOOKUP(AI254,dim_techarea!B:C,2,FALSE))</f>
        <v>f5IPTM7mieH</v>
      </c>
      <c r="AK254" s="19" t="str">
        <f>IF(ISNA(VLOOKUP(TRIM(G254),dim_targetsresults!A:B,2,FALSE)),"",VLOOKUP(TRIM(G254),dim_targetsresults!A:C,2,FALSE))</f>
        <v>MER Targets</v>
      </c>
      <c r="AL254" s="19" t="str">
        <f>IF(ISNA(VLOOKUP(AK254,dim_targetsresults!B:C,2,FALSE)),"",VLOOKUP(AK254,dim_targetsresults!B:C,2,FALSE))</f>
        <v>W8imnja2Owd</v>
      </c>
      <c r="AM254" s="19" t="str">
        <f>IF(ISNA(VLOOKUP(TRIM(D254),dim_numeratordenominator!A:B,2,FALSE)),"",VLOOKUP(TRIM(D254),dim_numeratordenominator!A:C,2,FALSE))</f>
        <v>Numerator</v>
      </c>
      <c r="AN254" s="19" t="str">
        <f>IF(ISNA(VLOOKUP(AM254,dim_numeratordenominator!B:C,2,FALSE)),"",VLOOKUP(AM254,dim_numeratordenominator!B:C,2,FALSE))</f>
        <v>Som9NRMQqV7</v>
      </c>
      <c r="AO254" s="19" t="str">
        <f>IF(ISNA(VLOOKUP(TRIM(E254),dim_supporttype!A:B,2,FALSE)),"",VLOOKUP(TRIM(E254),dim_supporttype!A:C,2,FALSE))</f>
        <v>DSD</v>
      </c>
      <c r="AP254" s="19" t="str">
        <f>IF(ISNA(VLOOKUP(AO254,dim_supporttype!B:C,2,FALSE)),"",VLOOKUP(AO254,dim_supporttype!B:C,2,FALSE))</f>
        <v>iM13vdNLWKb</v>
      </c>
      <c r="AQ254" s="19" t="str">
        <f>IF(ISNA(VLOOKUP(TRIM(F254),dim_disaggs!A:B,2,FALSE)),"No Disagg",VLOOKUP(TRIM(F254),dim_disaggs!A:B,2,FALSE))</f>
        <v>KeyPop/Result</v>
      </c>
      <c r="AR254" s="19" t="str">
        <f>IF(ISNA(VLOOKUP(AQ254,dim_disaggs!B:C,2,FALSE)),"",VLOOKUP(AQ254,dim_disaggs!B:C,2,FALSE))</f>
        <v>UkvLXoUn0wG</v>
      </c>
      <c r="AU254" s="72" t="s">
        <v>755</v>
      </c>
      <c r="AV254" s="73" t="s">
        <v>755</v>
      </c>
      <c r="AW254" s="66" t="s">
        <v>755</v>
      </c>
      <c r="AX254" s="66" t="s">
        <v>755</v>
      </c>
      <c r="BA254" s="105" t="str">
        <f t="shared" si="34"/>
        <v/>
      </c>
      <c r="BB254" s="20" t="str">
        <f t="shared" si="35"/>
        <v/>
      </c>
    </row>
    <row r="255" spans="1:68" x14ac:dyDescent="0.2">
      <c r="A255" s="20" t="s">
        <v>95</v>
      </c>
      <c r="B255" s="20" t="s">
        <v>1230</v>
      </c>
      <c r="C255" s="20" t="s">
        <v>870</v>
      </c>
      <c r="D255" s="20" t="s">
        <v>1</v>
      </c>
      <c r="E255" s="20" t="s">
        <v>78</v>
      </c>
      <c r="F255" s="20" t="s">
        <v>326</v>
      </c>
      <c r="G255" s="20" t="s">
        <v>2442</v>
      </c>
      <c r="H255" s="20" t="s">
        <v>326</v>
      </c>
      <c r="I255" s="19">
        <f t="shared" si="27"/>
        <v>37</v>
      </c>
      <c r="J255" s="20" t="s">
        <v>755</v>
      </c>
      <c r="K255" s="20" t="s">
        <v>2225</v>
      </c>
      <c r="L255" s="95" t="str">
        <f>IF(M255&lt;&gt;"",IF(NOT(ISNA(INDEX(cc!B:B,MATCH(M255,cc!A:A,0)))),INDEX(cc!B:B,MATCH(M255,cc!A:A,0)),"0"),"")</f>
        <v>Key Populations v3 and Test Results</v>
      </c>
      <c r="M255" s="97" t="s">
        <v>323</v>
      </c>
      <c r="N255" s="28" t="str">
        <f t="shared" si="28"/>
        <v xml:space="preserve"> TARGET</v>
      </c>
      <c r="O255" s="19" t="str">
        <f t="shared" si="29"/>
        <v>HTS_TST (N, TA, KeyPop/Result) TARGET: HTS received results</v>
      </c>
      <c r="P255" s="19" t="str">
        <f t="shared" si="30"/>
        <v>HTS_TST (N, TA, KeyPop/Result) TARGET: HTS received results</v>
      </c>
      <c r="Q255" s="19" t="str">
        <f t="shared" si="31"/>
        <v>HTS_TST (N, TA, KeyPop/Result) TARGET</v>
      </c>
      <c r="R255" s="19" t="str">
        <f t="shared" si="32"/>
        <v>HTS_TST_N_TA_KeyPop_Result_TARGET</v>
      </c>
      <c r="S255" s="19" t="str">
        <f t="shared" si="33"/>
        <v>HTS_TST_N_TA_KeyPop_Result_TARGET</v>
      </c>
      <c r="T255" s="19" t="b">
        <f>NOT(ISNA(VLOOKUP(B255,dbcodes!A:B,2,FALSE)))</f>
        <v>1</v>
      </c>
      <c r="U255" s="19" t="str">
        <f>IF(ISNA(VLOOKUP(B255,dbcodes!A:B,2,FALSE)),des!R2324,VLOOKUP(B255,dbcodes!A:B,2,FALSE))</f>
        <v>HTC_TST_N_TA_KeyPop_Result_TARGET</v>
      </c>
      <c r="W255" s="107" t="str">
        <f>IF(ISNA(VLOOKUP(C255,descriptions!A:B,2,FALSE)),des!V462,IF(G255=" TARGET","Target ","")&amp;VLOOKUP(C255,descriptions!A:B,2,FALSE))</f>
        <v>Target Number of individuals who received HIV Testing Services (HTS) and received their test results</v>
      </c>
      <c r="X255" s="20" t="s">
        <v>4</v>
      </c>
      <c r="Y255" s="20" t="s">
        <v>831</v>
      </c>
      <c r="Z255" s="20" t="s">
        <v>836</v>
      </c>
      <c r="AA255" s="20" t="s">
        <v>102</v>
      </c>
      <c r="AB255" s="20" t="s">
        <v>755</v>
      </c>
      <c r="AC255" s="19" t="str">
        <f>IF(AB255&lt;&gt;"",IF(NOT(ISNA(INDEX(os!A:A,MATCH(AB255,os!B:B,0)))),INDEX(os!A:A,MATCH(AB255,os!B:B,0)),"0"),"")</f>
        <v/>
      </c>
      <c r="AD255" s="20" t="s">
        <v>830</v>
      </c>
      <c r="AH255" s="93" t="str">
        <f>IF(NOT(ISNA(VLOOKUP(B:B,ResultsTargets!A:A,1,0))),"TRUE","")</f>
        <v>TRUE</v>
      </c>
      <c r="AI255" s="19" t="str">
        <f>IF(ISNA(VLOOKUP(C255,dim_techarea!A:B,2,FALSE)),"",VLOOKUP(C255,dim_techarea!A:B,2,FALSE))</f>
        <v>HTS_TST</v>
      </c>
      <c r="AJ255" s="19" t="str">
        <f>IF(ISNA(VLOOKUP(AI255,dim_techarea!B:C,2,FALSE)),"",VLOOKUP(AI255,dim_techarea!B:C,2,FALSE))</f>
        <v>f5IPTM7mieH</v>
      </c>
      <c r="AK255" s="19" t="str">
        <f>IF(ISNA(VLOOKUP(TRIM(G255),dim_targetsresults!A:B,2,FALSE)),"",VLOOKUP(TRIM(G255),dim_targetsresults!A:C,2,FALSE))</f>
        <v>MER Targets</v>
      </c>
      <c r="AL255" s="19" t="str">
        <f>IF(ISNA(VLOOKUP(AK255,dim_targetsresults!B:C,2,FALSE)),"",VLOOKUP(AK255,dim_targetsresults!B:C,2,FALSE))</f>
        <v>W8imnja2Owd</v>
      </c>
      <c r="AM255" s="19" t="str">
        <f>IF(ISNA(VLOOKUP(TRIM(D255),dim_numeratordenominator!A:B,2,FALSE)),"",VLOOKUP(TRIM(D255),dim_numeratordenominator!A:C,2,FALSE))</f>
        <v>Numerator</v>
      </c>
      <c r="AN255" s="19" t="str">
        <f>IF(ISNA(VLOOKUP(AM255,dim_numeratordenominator!B:C,2,FALSE)),"",VLOOKUP(AM255,dim_numeratordenominator!B:C,2,FALSE))</f>
        <v>Som9NRMQqV7</v>
      </c>
      <c r="AO255" s="19" t="str">
        <f>IF(ISNA(VLOOKUP(TRIM(E255),dim_supporttype!A:B,2,FALSE)),"",VLOOKUP(TRIM(E255),dim_supporttype!A:C,2,FALSE))</f>
        <v>TA</v>
      </c>
      <c r="AP255" s="19" t="str">
        <f>IF(ISNA(VLOOKUP(AO255,dim_supporttype!B:C,2,FALSE)),"",VLOOKUP(AO255,dim_supporttype!B:C,2,FALSE))</f>
        <v>cRAGKdWIDn4</v>
      </c>
      <c r="AQ255" s="19" t="str">
        <f>IF(ISNA(VLOOKUP(TRIM(F255),dim_disaggs!A:B,2,FALSE)),"No Disagg",VLOOKUP(TRIM(F255),dim_disaggs!A:B,2,FALSE))</f>
        <v>KeyPop/Result</v>
      </c>
      <c r="AR255" s="19" t="str">
        <f>IF(ISNA(VLOOKUP(AQ255,dim_disaggs!B:C,2,FALSE)),"",VLOOKUP(AQ255,dim_disaggs!B:C,2,FALSE))</f>
        <v>UkvLXoUn0wG</v>
      </c>
      <c r="AU255" s="72" t="s">
        <v>755</v>
      </c>
      <c r="AV255" s="73" t="s">
        <v>755</v>
      </c>
      <c r="AW255" s="66" t="s">
        <v>755</v>
      </c>
      <c r="AX255" s="66" t="s">
        <v>755</v>
      </c>
      <c r="BA255" s="105" t="str">
        <f t="shared" si="34"/>
        <v/>
      </c>
      <c r="BB255" s="20" t="str">
        <f t="shared" si="35"/>
        <v/>
      </c>
    </row>
    <row r="256" spans="1:68" s="3" customFormat="1" x14ac:dyDescent="0.2">
      <c r="A256" s="22" t="s">
        <v>95</v>
      </c>
      <c r="B256" s="20" t="s">
        <v>19870</v>
      </c>
      <c r="C256" s="20" t="s">
        <v>870</v>
      </c>
      <c r="D256" s="20" t="s">
        <v>1</v>
      </c>
      <c r="E256" s="20" t="s">
        <v>77</v>
      </c>
      <c r="F256" s="20" t="s">
        <v>19868</v>
      </c>
      <c r="G256" s="20" t="s">
        <v>2442</v>
      </c>
      <c r="H256" s="20" t="s">
        <v>19869</v>
      </c>
      <c r="I256" s="19">
        <f t="shared" si="27"/>
        <v>42</v>
      </c>
      <c r="J256" s="20" t="s">
        <v>755</v>
      </c>
      <c r="K256" s="20" t="s">
        <v>2225</v>
      </c>
      <c r="L256" s="95" t="str">
        <f>IF(M256&lt;&gt;"",IF(NOT(ISNA(INDEX(cc!B:B,MATCH(M256,cc!A:A,0)))),INDEX(cc!B:B,MATCH(M256,cc!A:A,0)),"0"),"")</f>
        <v>Age (&lt;1,1-4-uk, 2), Sex and Result</v>
      </c>
      <c r="M256" s="100" t="s">
        <v>20622</v>
      </c>
      <c r="N256" s="28" t="str">
        <f t="shared" si="28"/>
        <v xml:space="preserve"> TARGET</v>
      </c>
      <c r="O256" s="19" t="str">
        <f t="shared" si="29"/>
        <v>HTS_TST (N, DSD, Malnutrition/Age/Sex/Result) TARGET: HTS received results</v>
      </c>
      <c r="P256" s="19" t="str">
        <f t="shared" si="30"/>
        <v>HTS_TST (N, DSD, Malnutrition/Age/Sex/Result) TARGET: HTS received results</v>
      </c>
      <c r="Q256" s="19" t="str">
        <f t="shared" si="31"/>
        <v>HTS_TST (N, DSD, MN/Age/Sex/Result) TARGET</v>
      </c>
      <c r="R256" s="19" t="str">
        <f t="shared" si="32"/>
        <v>HTS_TST_N_DSD_MN_Age_Sex_Result_TARGET</v>
      </c>
      <c r="S256" s="19" t="str">
        <f t="shared" si="33"/>
        <v>HTS_TST_N_DSD_MN_Age_Sex_Result_TARGET</v>
      </c>
      <c r="T256" s="19" t="b">
        <f>NOT(ISNA(VLOOKUP(B256,dbcodes!A:B,2,FALSE)))</f>
        <v>1</v>
      </c>
      <c r="U256" s="19" t="str">
        <f>IF(ISNA(VLOOKUP(B256,dbcodes!A:B,2,FALSE)),des!R2325,VLOOKUP(B256,dbcodes!A:B,2,FALSE))</f>
        <v>HTS_TST_N_DSD_MN_Age_Sex_Result_TARGET</v>
      </c>
      <c r="V256" s="20"/>
      <c r="W256" s="107" t="str">
        <f>IF(ISNA(VLOOKUP(C256,descriptions!A:B,2,FALSE)),des!V463,IF(G256=" TARGET","Target ","")&amp;VLOOKUP(C256,descriptions!A:B,2,FALSE))</f>
        <v>Target Number of individuals who received HIV Testing Services (HTS) and received their test results</v>
      </c>
      <c r="X256" s="20" t="s">
        <v>4</v>
      </c>
      <c r="Y256" s="20" t="s">
        <v>831</v>
      </c>
      <c r="Z256" s="20" t="s">
        <v>836</v>
      </c>
      <c r="AA256" s="20" t="s">
        <v>102</v>
      </c>
      <c r="AB256" s="20" t="s">
        <v>755</v>
      </c>
      <c r="AC256" s="19" t="str">
        <f>IF(AB256&lt;&gt;"",IF(NOT(ISNA(INDEX(os!A:A,MATCH(AB256,os!B:B,0)))),INDEX(os!A:A,MATCH(AB256,os!B:B,0)),"0"),"")</f>
        <v/>
      </c>
      <c r="AD256" s="20" t="s">
        <v>830</v>
      </c>
      <c r="AE256" s="20"/>
      <c r="AF256" s="20"/>
      <c r="AG256" s="20"/>
      <c r="AH256" s="93" t="str">
        <f>IF(NOT(ISNA(VLOOKUP(B:B,ResultsTargets!A:A,1,0))),"TRUE","")</f>
        <v>TRUE</v>
      </c>
      <c r="AI256" s="19" t="str">
        <f>IF(ISNA(VLOOKUP(C256,dim_techarea!A:B,2,FALSE)),"",VLOOKUP(C256,dim_techarea!A:B,2,FALSE))</f>
        <v>HTS_TST</v>
      </c>
      <c r="AJ256" s="19" t="str">
        <f>IF(ISNA(VLOOKUP(AI256,dim_techarea!B:C,2,FALSE)),"",VLOOKUP(AI256,dim_techarea!B:C,2,FALSE))</f>
        <v>f5IPTM7mieH</v>
      </c>
      <c r="AK256" s="19" t="str">
        <f>IF(ISNA(VLOOKUP(TRIM(G256),dim_targetsresults!A:B,2,FALSE)),"",VLOOKUP(TRIM(G256),dim_targetsresults!A:C,2,FALSE))</f>
        <v>MER Targets</v>
      </c>
      <c r="AL256" s="19" t="str">
        <f>IF(ISNA(VLOOKUP(AK256,dim_targetsresults!B:C,2,FALSE)),"",VLOOKUP(AK256,dim_targetsresults!B:C,2,FALSE))</f>
        <v>W8imnja2Owd</v>
      </c>
      <c r="AM256" s="19" t="str">
        <f>IF(ISNA(VLOOKUP(TRIM(D256),dim_numeratordenominator!A:B,2,FALSE)),"",VLOOKUP(TRIM(D256),dim_numeratordenominator!A:C,2,FALSE))</f>
        <v>Numerator</v>
      </c>
      <c r="AN256" s="19" t="str">
        <f>IF(ISNA(VLOOKUP(AM256,dim_numeratordenominator!B:C,2,FALSE)),"",VLOOKUP(AM256,dim_numeratordenominator!B:C,2,FALSE))</f>
        <v>Som9NRMQqV7</v>
      </c>
      <c r="AO256" s="19" t="str">
        <f>IF(ISNA(VLOOKUP(TRIM(E256),dim_supporttype!A:B,2,FALSE)),"",VLOOKUP(TRIM(E256),dim_supporttype!A:C,2,FALSE))</f>
        <v>DSD</v>
      </c>
      <c r="AP256" s="19" t="str">
        <f>IF(ISNA(VLOOKUP(AO256,dim_supporttype!B:C,2,FALSE)),"",VLOOKUP(AO256,dim_supporttype!B:C,2,FALSE))</f>
        <v>iM13vdNLWKb</v>
      </c>
      <c r="AQ256" s="19" t="str">
        <f>IF(ISNA(VLOOKUP(TRIM(F256),dim_disaggs!A:B,2,FALSE)),"No Disagg",VLOOKUP(TRIM(F256),dim_disaggs!A:B,2,FALSE))</f>
        <v>Malnutrition/Age/Sex/Result</v>
      </c>
      <c r="AR256" s="19" t="str">
        <f>IF(ISNA(VLOOKUP(AQ256,dim_disaggs!B:C,2,FALSE)),"",VLOOKUP(AQ256,dim_disaggs!B:C,2,FALSE))</f>
        <v>jEpJPF6IVVB</v>
      </c>
      <c r="AS256" s="72" t="s">
        <v>21117</v>
      </c>
      <c r="AT256" s="66" t="s">
        <v>19777</v>
      </c>
      <c r="AU256" s="72" t="s">
        <v>21133</v>
      </c>
      <c r="AV256" s="73" t="s">
        <v>21151</v>
      </c>
      <c r="AW256" s="65" t="s">
        <v>25657</v>
      </c>
      <c r="AX256" s="66" t="s">
        <v>25417</v>
      </c>
      <c r="AY256" s="20" t="s">
        <v>25685</v>
      </c>
      <c r="AZ256" s="20" t="s">
        <v>25538</v>
      </c>
      <c r="BA256" s="105" t="str">
        <f t="shared" si="34"/>
        <v/>
      </c>
      <c r="BB256" s="20" t="str">
        <f t="shared" si="35"/>
        <v/>
      </c>
      <c r="BC256" s="20"/>
      <c r="BD256" s="20"/>
      <c r="BE256" s="75"/>
      <c r="BF256" s="73"/>
      <c r="BG256" s="55"/>
      <c r="BH256" s="76"/>
      <c r="BI256" s="20"/>
      <c r="BJ256" s="20"/>
      <c r="BK256" s="55"/>
      <c r="BL256" s="71"/>
      <c r="BM256" s="77"/>
      <c r="BN256" s="78"/>
      <c r="BO256" s="77"/>
      <c r="BP256" s="78"/>
    </row>
    <row r="257" spans="1:68" s="3" customFormat="1" x14ac:dyDescent="0.2">
      <c r="A257" s="22" t="s">
        <v>95</v>
      </c>
      <c r="B257" s="20" t="s">
        <v>19871</v>
      </c>
      <c r="C257" s="20" t="s">
        <v>870</v>
      </c>
      <c r="D257" s="20" t="s">
        <v>1</v>
      </c>
      <c r="E257" s="20" t="s">
        <v>78</v>
      </c>
      <c r="F257" s="20" t="s">
        <v>19868</v>
      </c>
      <c r="G257" s="20" t="s">
        <v>2442</v>
      </c>
      <c r="H257" s="20" t="s">
        <v>19869</v>
      </c>
      <c r="I257" s="19">
        <f t="shared" si="27"/>
        <v>41</v>
      </c>
      <c r="J257" s="20" t="s">
        <v>755</v>
      </c>
      <c r="K257" s="20" t="s">
        <v>2225</v>
      </c>
      <c r="L257" s="95" t="str">
        <f>IF(M257&lt;&gt;"",IF(NOT(ISNA(INDEX(cc!B:B,MATCH(M257,cc!A:A,0)))),INDEX(cc!B:B,MATCH(M257,cc!A:A,0)),"0"),"")</f>
        <v>Age (&lt;1,1-4-uk, 2), Sex and Result</v>
      </c>
      <c r="M257" s="100" t="s">
        <v>20622</v>
      </c>
      <c r="N257" s="28" t="str">
        <f t="shared" si="28"/>
        <v xml:space="preserve"> TARGET</v>
      </c>
      <c r="O257" s="19" t="str">
        <f t="shared" si="29"/>
        <v>HTS_TST (N, TA, Malnutrition/Age/Sex/Result) TARGET: HTS received results</v>
      </c>
      <c r="P257" s="19" t="str">
        <f t="shared" si="30"/>
        <v>HTS_TST (N, TA, Malnutrition/Age/Sex/Result) TARGET: HTS received results</v>
      </c>
      <c r="Q257" s="19" t="str">
        <f t="shared" si="31"/>
        <v>HTS_TST (N, TA, MN/Age/Sex/Result) TARGET</v>
      </c>
      <c r="R257" s="19" t="str">
        <f t="shared" si="32"/>
        <v>HTS_TST_N_TA_MN_Age_Sex_Result_TARGET</v>
      </c>
      <c r="S257" s="19" t="str">
        <f t="shared" si="33"/>
        <v>HTS_TST_N_TA_MN_Age_Sex_Result_TARGET</v>
      </c>
      <c r="T257" s="19" t="b">
        <f>NOT(ISNA(VLOOKUP(B257,dbcodes!A:B,2,FALSE)))</f>
        <v>1</v>
      </c>
      <c r="U257" s="19" t="str">
        <f>IF(ISNA(VLOOKUP(B257,dbcodes!A:B,2,FALSE)),des!R2326,VLOOKUP(B257,dbcodes!A:B,2,FALSE))</f>
        <v>HTS_TST_N_TA_MN_Age_Sex_Result_TARGET</v>
      </c>
      <c r="V257" s="20"/>
      <c r="W257" s="107" t="str">
        <f>IF(ISNA(VLOOKUP(C257,descriptions!A:B,2,FALSE)),des!V464,IF(G257=" TARGET","Target ","")&amp;VLOOKUP(C257,descriptions!A:B,2,FALSE))</f>
        <v>Target Number of individuals who received HIV Testing Services (HTS) and received their test results</v>
      </c>
      <c r="X257" s="20" t="s">
        <v>4</v>
      </c>
      <c r="Y257" s="20" t="s">
        <v>831</v>
      </c>
      <c r="Z257" s="20" t="s">
        <v>836</v>
      </c>
      <c r="AA257" s="20" t="s">
        <v>102</v>
      </c>
      <c r="AB257" s="20" t="s">
        <v>755</v>
      </c>
      <c r="AC257" s="19" t="str">
        <f>IF(AB257&lt;&gt;"",IF(NOT(ISNA(INDEX(os!A:A,MATCH(AB257,os!B:B,0)))),INDEX(os!A:A,MATCH(AB257,os!B:B,0)),"0"),"")</f>
        <v/>
      </c>
      <c r="AD257" s="20" t="s">
        <v>830</v>
      </c>
      <c r="AE257" s="20"/>
      <c r="AF257" s="20"/>
      <c r="AG257" s="20"/>
      <c r="AH257" s="93" t="str">
        <f>IF(NOT(ISNA(VLOOKUP(B:B,ResultsTargets!A:A,1,0))),"TRUE","")</f>
        <v>TRUE</v>
      </c>
      <c r="AI257" s="19" t="str">
        <f>IF(ISNA(VLOOKUP(C257,dim_techarea!A:B,2,FALSE)),"",VLOOKUP(C257,dim_techarea!A:B,2,FALSE))</f>
        <v>HTS_TST</v>
      </c>
      <c r="AJ257" s="19" t="str">
        <f>IF(ISNA(VLOOKUP(AI257,dim_techarea!B:C,2,FALSE)),"",VLOOKUP(AI257,dim_techarea!B:C,2,FALSE))</f>
        <v>f5IPTM7mieH</v>
      </c>
      <c r="AK257" s="19" t="str">
        <f>IF(ISNA(VLOOKUP(TRIM(G257),dim_targetsresults!A:B,2,FALSE)),"",VLOOKUP(TRIM(G257),dim_targetsresults!A:C,2,FALSE))</f>
        <v>MER Targets</v>
      </c>
      <c r="AL257" s="19" t="str">
        <f>IF(ISNA(VLOOKUP(AK257,dim_targetsresults!B:C,2,FALSE)),"",VLOOKUP(AK257,dim_targetsresults!B:C,2,FALSE))</f>
        <v>W8imnja2Owd</v>
      </c>
      <c r="AM257" s="19" t="str">
        <f>IF(ISNA(VLOOKUP(TRIM(D257),dim_numeratordenominator!A:B,2,FALSE)),"",VLOOKUP(TRIM(D257),dim_numeratordenominator!A:C,2,FALSE))</f>
        <v>Numerator</v>
      </c>
      <c r="AN257" s="19" t="str">
        <f>IF(ISNA(VLOOKUP(AM257,dim_numeratordenominator!B:C,2,FALSE)),"",VLOOKUP(AM257,dim_numeratordenominator!B:C,2,FALSE))</f>
        <v>Som9NRMQqV7</v>
      </c>
      <c r="AO257" s="19" t="str">
        <f>IF(ISNA(VLOOKUP(TRIM(E257),dim_supporttype!A:B,2,FALSE)),"",VLOOKUP(TRIM(E257),dim_supporttype!A:C,2,FALSE))</f>
        <v>TA</v>
      </c>
      <c r="AP257" s="19" t="str">
        <f>IF(ISNA(VLOOKUP(AO257,dim_supporttype!B:C,2,FALSE)),"",VLOOKUP(AO257,dim_supporttype!B:C,2,FALSE))</f>
        <v>cRAGKdWIDn4</v>
      </c>
      <c r="AQ257" s="19" t="str">
        <f>IF(ISNA(VLOOKUP(TRIM(F257),dim_disaggs!A:B,2,FALSE)),"No Disagg",VLOOKUP(TRIM(F257),dim_disaggs!A:B,2,FALSE))</f>
        <v>Malnutrition/Age/Sex/Result</v>
      </c>
      <c r="AR257" s="19" t="str">
        <f>IF(ISNA(VLOOKUP(AQ257,dim_disaggs!B:C,2,FALSE)),"",VLOOKUP(AQ257,dim_disaggs!B:C,2,FALSE))</f>
        <v>jEpJPF6IVVB</v>
      </c>
      <c r="AS257" s="72" t="s">
        <v>21117</v>
      </c>
      <c r="AT257" s="66" t="s">
        <v>19777</v>
      </c>
      <c r="AU257" s="72" t="s">
        <v>21133</v>
      </c>
      <c r="AV257" s="73" t="s">
        <v>21151</v>
      </c>
      <c r="AW257" s="65" t="s">
        <v>25657</v>
      </c>
      <c r="AX257" s="66" t="s">
        <v>25417</v>
      </c>
      <c r="AY257" s="20" t="s">
        <v>25685</v>
      </c>
      <c r="AZ257" s="20" t="s">
        <v>25538</v>
      </c>
      <c r="BA257" s="105" t="str">
        <f t="shared" si="34"/>
        <v/>
      </c>
      <c r="BB257" s="20" t="str">
        <f t="shared" si="35"/>
        <v/>
      </c>
      <c r="BC257" s="20"/>
      <c r="BD257" s="20"/>
      <c r="BE257" s="75"/>
      <c r="BF257" s="73"/>
      <c r="BG257" s="55"/>
      <c r="BH257" s="76"/>
      <c r="BI257" s="20"/>
      <c r="BJ257" s="20"/>
      <c r="BK257" s="55"/>
      <c r="BL257" s="71"/>
      <c r="BM257" s="77"/>
      <c r="BN257" s="78"/>
      <c r="BO257" s="77"/>
      <c r="BP257" s="78"/>
    </row>
    <row r="258" spans="1:68" x14ac:dyDescent="0.2">
      <c r="A258" s="22" t="s">
        <v>95</v>
      </c>
      <c r="B258" s="21" t="s">
        <v>20052</v>
      </c>
      <c r="C258" s="20" t="s">
        <v>870</v>
      </c>
      <c r="D258" s="20" t="s">
        <v>1</v>
      </c>
      <c r="E258" s="20" t="s">
        <v>77</v>
      </c>
      <c r="F258" s="20" t="s">
        <v>20048</v>
      </c>
      <c r="G258" s="20" t="s">
        <v>2442</v>
      </c>
      <c r="H258" s="20" t="s">
        <v>20049</v>
      </c>
      <c r="I258" s="19">
        <f t="shared" ref="I258:I321" si="36">LEN(Q258)</f>
        <v>45</v>
      </c>
      <c r="J258" s="20" t="s">
        <v>755</v>
      </c>
      <c r="K258" s="20" t="s">
        <v>2225</v>
      </c>
      <c r="L258" s="95" t="str">
        <f>IF(M258&lt;&gt;"",IF(NOT(ISNA(INDEX(cc!B:B,MATCH(M258,cc!A:A,0)))),INDEX(cc!B:B,MATCH(M258,cc!A:A,0)),"0"),"")</f>
        <v>Age (&lt;1-50+-uk, 12), Sex and Test Results</v>
      </c>
      <c r="M258" s="97" t="s">
        <v>20629</v>
      </c>
      <c r="N258" s="28" t="str">
        <f t="shared" ref="N258:N276" si="37">IF(G258=" RESULT","",G258)</f>
        <v xml:space="preserve"> TARGET</v>
      </c>
      <c r="O258" s="19" t="str">
        <f t="shared" ref="O258:O321" si="38">CONCATENATE(C258, " (",_xlfn.TEXTJOIN(", ",TRUE,D258,E258,F258),")",N258,J258,": ",K258)</f>
        <v>HTS_TST (N, DSD, MobileMod/Age/Sex/Result) TARGET: HTS received results</v>
      </c>
      <c r="P258" s="19" t="str">
        <f t="shared" ref="P258:P321" si="39">IF(RIGHT(O258,1)=":",LEFT(O258,LEN(O258)-1),O258)</f>
        <v>HTS_TST (N, DSD, MobileMod/Age/Sex/Result) TARGET: HTS received results</v>
      </c>
      <c r="Q258" s="19" t="str">
        <f t="shared" ref="Q258:Q324" si="40">IF(G258=" RESULT",CONCATENATE(C258, " (",_xlfn.TEXTJOIN(", ",TRUE,D258,E258,H258),")",J258),CONCATENATE(C258, " (",_xlfn.TEXTJOIN(", ",TRUE,D258,E258,H258),")",G258,J258))</f>
        <v>HTS_TST (N, DSD, MbMod/Age/Sex/Result) TARGET</v>
      </c>
      <c r="R258" s="19" t="str">
        <f t="shared" ref="R258:R321" si="41">IF(RIGHT(S258,1)="_",LEFT(S258,LEN(S258)-1),S258)</f>
        <v>HTS_TST_N_DSD_MbMod_Age_Sex_Result_TARGET</v>
      </c>
      <c r="S258" s="19" t="str">
        <f t="shared" ref="S258:S321" si="42">SUBSTITUTE(SUBSTITUTE(SUBSTITUTE(SUBSTITUTE(SUBSTITUTE(SUBSTITUTE(SUBSTITUTE(SUBSTITUTE(SUBSTITUTE(Q258,"&amp;","and"),"&lt;","lt"),"&gt;","gt"),"(","_"),")","_"),"/","_")," ","_"),",","_"),"__","_")</f>
        <v>HTS_TST_N_DSD_MbMod_Age_Sex_Result_TARGET</v>
      </c>
      <c r="T258" s="19" t="b">
        <f>NOT(ISNA(VLOOKUP(B258,dbcodes!A:B,2,FALSE)))</f>
        <v>1</v>
      </c>
      <c r="U258" s="19" t="str">
        <f>IF(ISNA(VLOOKUP(B258,dbcodes!A:B,2,FALSE)),des!R2327,VLOOKUP(B258,dbcodes!A:B,2,FALSE))</f>
        <v>HTS_TST_N_DSD_MbMod_Age_Sex_Result_TARGET</v>
      </c>
      <c r="W258" s="107" t="str">
        <f>IF(ISNA(VLOOKUP(C258,descriptions!A:B,2,FALSE)),des!V469,IF(G258=" TARGET","Target ","")&amp;VLOOKUP(C258,descriptions!A:B,2,FALSE))</f>
        <v>Target Number of individuals who received HIV Testing Services (HTS) and received their test results</v>
      </c>
      <c r="X258" s="20" t="s">
        <v>4</v>
      </c>
      <c r="Y258" s="20" t="s">
        <v>831</v>
      </c>
      <c r="Z258" s="20" t="s">
        <v>836</v>
      </c>
      <c r="AA258" s="20" t="s">
        <v>102</v>
      </c>
      <c r="AB258" s="20" t="s">
        <v>755</v>
      </c>
      <c r="AC258" s="19" t="str">
        <f>IF(AB258&lt;&gt;"",IF(NOT(ISNA(INDEX(os!A:A,MATCH(AB258,os!B:B,0)))),INDEX(os!A:A,MATCH(AB258,os!B:B,0)),"0"),"")</f>
        <v/>
      </c>
      <c r="AD258" s="20" t="s">
        <v>830</v>
      </c>
      <c r="AH258" s="93" t="str">
        <f>IF(NOT(ISNA(VLOOKUP(B:B,ResultsTargets!A:A,1,0))),"TRUE","")</f>
        <v>TRUE</v>
      </c>
      <c r="AI258" s="19" t="str">
        <f>IF(ISNA(VLOOKUP(C258,dim_techarea!A:B,2,FALSE)),"",VLOOKUP(C258,dim_techarea!A:B,2,FALSE))</f>
        <v>HTS_TST</v>
      </c>
      <c r="AJ258" s="19" t="str">
        <f>IF(ISNA(VLOOKUP(AI258,dim_techarea!B:C,2,FALSE)),"",VLOOKUP(AI258,dim_techarea!B:C,2,FALSE))</f>
        <v>f5IPTM7mieH</v>
      </c>
      <c r="AK258" s="19" t="str">
        <f>IF(ISNA(VLOOKUP(TRIM(G258),dim_targetsresults!A:B,2,FALSE)),"",VLOOKUP(TRIM(G258),dim_targetsresults!A:C,2,FALSE))</f>
        <v>MER Targets</v>
      </c>
      <c r="AL258" s="19" t="str">
        <f>IF(ISNA(VLOOKUP(AK258,dim_targetsresults!B:C,2,FALSE)),"",VLOOKUP(AK258,dim_targetsresults!B:C,2,FALSE))</f>
        <v>W8imnja2Owd</v>
      </c>
      <c r="AM258" s="19" t="str">
        <f>IF(ISNA(VLOOKUP(TRIM(D258),dim_numeratordenominator!A:B,2,FALSE)),"",VLOOKUP(TRIM(D258),dim_numeratordenominator!A:C,2,FALSE))</f>
        <v>Numerator</v>
      </c>
      <c r="AN258" s="19" t="str">
        <f>IF(ISNA(VLOOKUP(AM258,dim_numeratordenominator!B:C,2,FALSE)),"",VLOOKUP(AM258,dim_numeratordenominator!B:C,2,FALSE))</f>
        <v>Som9NRMQqV7</v>
      </c>
      <c r="AO258" s="19" t="str">
        <f>IF(ISNA(VLOOKUP(TRIM(E258),dim_supporttype!A:B,2,FALSE)),"",VLOOKUP(TRIM(E258),dim_supporttype!A:C,2,FALSE))</f>
        <v>DSD</v>
      </c>
      <c r="AP258" s="19" t="str">
        <f>IF(ISNA(VLOOKUP(AO258,dim_supporttype!B:C,2,FALSE)),"",VLOOKUP(AO258,dim_supporttype!B:C,2,FALSE))</f>
        <v>iM13vdNLWKb</v>
      </c>
      <c r="AQ258" s="19" t="str">
        <f>IF(ISNA(VLOOKUP(TRIM(F258),dim_disaggs!A:B,2,FALSE)),"No Disagg",VLOOKUP(TRIM(F258),dim_disaggs!A:B,2,FALSE))</f>
        <v>MobileMod/Age/Sex/Result</v>
      </c>
      <c r="AR258" s="19" t="str">
        <f>IF(ISNA(VLOOKUP(AQ258,dim_disaggs!B:C,2,FALSE)),"",VLOOKUP(AQ258,dim_disaggs!B:C,2,FALSE))</f>
        <v>Qr9eyrVLHSg</v>
      </c>
      <c r="AS258" s="72" t="s">
        <v>21118</v>
      </c>
      <c r="AT258" s="66" t="s">
        <v>19778</v>
      </c>
      <c r="AU258" s="72" t="s">
        <v>21146</v>
      </c>
      <c r="AV258" s="73" t="s">
        <v>21162</v>
      </c>
      <c r="AW258" s="65" t="s">
        <v>25658</v>
      </c>
      <c r="AX258" s="66" t="s">
        <v>25405</v>
      </c>
      <c r="AY258" s="20" t="s">
        <v>25686</v>
      </c>
      <c r="AZ258" s="20" t="s">
        <v>25539</v>
      </c>
      <c r="BA258" s="105" t="str">
        <f t="shared" ref="BA258:BA321" si="43">IF(OR(
IF(RIGHT(LEFT(BC258,11),1)="N",TRUE,FALSE),IF(RIGHT(LEFT(BE258,11),1)="N",TRUE,FALSE),IF(RIGHT(LEFT(BG258,11),1)="N",TRUE,FALSE),IF(RIGHT(LEFT(BI258,11),1)="N",TRUE,FALSE),IF(RIGHT(LEFT(BK258,11),1)="N",TRUE,FALSE),IF(RIGHT(LEFT(BM258,11),1)="N",TRUE,FALSE),IF(RIGHT(LEFT(BO258,11),1)="N",TRUE,FALSE)
),"Top Level Numerator",
IF(OR(
IF(RIGHT(LEFT(BC258,11),1)="D",TRUE,FALSE),IF(RIGHT(LEFT(BE258,11),1)="D",TRUE,FALSE),IF(RIGHT(LEFT(BG258,11),1)="D",TRUE,FALSE),IF(RIGHT(LEFT(BI258,11),1)="D",TRUE,FALSE),IF(RIGHT(LEFT(BK258,11),1)="D",TRUE,FALSE),IF(RIGHT(LEFT(BM258,11),1)="D",TRUE,FALSE),IF(RIGHT(LEFT(BO258,11),1)="D",TRUE,FALSE)
),"Top Level Denominator","")
)</f>
        <v/>
      </c>
      <c r="BB258" s="20" t="str">
        <f t="shared" ref="BB258:BB321" si="44">IF(OR(
IF(RIGHT(LEFT(BC258,11),1)="N",TRUE,FALSE),IF(RIGHT(LEFT(BE258,11),1)="N",TRUE,FALSE),IF(RIGHT(LEFT(BG258,11),1)="N",TRUE,FALSE),IF(RIGHT(LEFT(BI258,11),1)="N",TRUE,FALSE),IF(RIGHT(LEFT(BK258,11),1)="N",TRUE,FALSE),IF(RIGHT(LEFT(BM258,11),1)="N",TRUE,FALSE),IF(RIGHT(LEFT(BO258,11),1)="N",TRUE,FALSE)
),"PE5QVF0w4xj",
IF(OR(
IF(RIGHT(LEFT(BC258,11),1)="D",TRUE,FALSE),IF(RIGHT(LEFT(BE258,11),1)="D",TRUE,FALSE),IF(RIGHT(LEFT(BG258,11),1)="D",TRUE,FALSE),IF(RIGHT(LEFT(BI258,11),1)="D",TRUE,FALSE),IF(RIGHT(LEFT(BK258,11),1)="D",TRUE,FALSE),IF(RIGHT(LEFT(BM258,11),1)="D",TRUE,FALSE),IF(RIGHT(LEFT(BO258,11),1)="D",TRUE,FALSE)
),"Azqe383ljKu","")
)</f>
        <v/>
      </c>
    </row>
    <row r="259" spans="1:68" x14ac:dyDescent="0.2">
      <c r="A259" s="22" t="s">
        <v>95</v>
      </c>
      <c r="B259" s="21" t="s">
        <v>20053</v>
      </c>
      <c r="C259" s="20" t="s">
        <v>870</v>
      </c>
      <c r="D259" s="20" t="s">
        <v>1</v>
      </c>
      <c r="E259" s="20" t="s">
        <v>78</v>
      </c>
      <c r="F259" s="20" t="s">
        <v>20048</v>
      </c>
      <c r="G259" s="20" t="s">
        <v>2442</v>
      </c>
      <c r="H259" s="20" t="s">
        <v>20049</v>
      </c>
      <c r="I259" s="19">
        <f t="shared" si="36"/>
        <v>44</v>
      </c>
      <c r="J259" s="20" t="s">
        <v>755</v>
      </c>
      <c r="K259" s="20" t="s">
        <v>2225</v>
      </c>
      <c r="L259" s="95" t="str">
        <f>IF(M259&lt;&gt;"",IF(NOT(ISNA(INDEX(cc!B:B,MATCH(M259,cc!A:A,0)))),INDEX(cc!B:B,MATCH(M259,cc!A:A,0)),"0"),"")</f>
        <v>Age (&lt;1-50+-uk, 12), Sex and Test Results</v>
      </c>
      <c r="M259" s="97" t="s">
        <v>20629</v>
      </c>
      <c r="N259" s="28" t="str">
        <f t="shared" si="37"/>
        <v xml:space="preserve"> TARGET</v>
      </c>
      <c r="O259" s="19" t="str">
        <f t="shared" si="38"/>
        <v>HTS_TST (N, TA, MobileMod/Age/Sex/Result) TARGET: HTS received results</v>
      </c>
      <c r="P259" s="19" t="str">
        <f t="shared" si="39"/>
        <v>HTS_TST (N, TA, MobileMod/Age/Sex/Result) TARGET: HTS received results</v>
      </c>
      <c r="Q259" s="19" t="str">
        <f t="shared" si="40"/>
        <v>HTS_TST (N, TA, MbMod/Age/Sex/Result) TARGET</v>
      </c>
      <c r="R259" s="19" t="str">
        <f t="shared" si="41"/>
        <v>HTS_TST_N_TA_MbMod_Age_Sex_Result_TARGET</v>
      </c>
      <c r="S259" s="19" t="str">
        <f t="shared" si="42"/>
        <v>HTS_TST_N_TA_MbMod_Age_Sex_Result_TARGET</v>
      </c>
      <c r="T259" s="19" t="b">
        <f>NOT(ISNA(VLOOKUP(B259,dbcodes!A:B,2,FALSE)))</f>
        <v>1</v>
      </c>
      <c r="U259" s="19" t="str">
        <f>IF(ISNA(VLOOKUP(B259,dbcodes!A:B,2,FALSE)),des!R2328,VLOOKUP(B259,dbcodes!A:B,2,FALSE))</f>
        <v>HTS_TST_N_TA_MbMod_Age_Sex_Result_TARGET</v>
      </c>
      <c r="W259" s="107" t="str">
        <f>IF(ISNA(VLOOKUP(C259,descriptions!A:B,2,FALSE)),des!V470,IF(G259=" TARGET","Target ","")&amp;VLOOKUP(C259,descriptions!A:B,2,FALSE))</f>
        <v>Target Number of individuals who received HIV Testing Services (HTS) and received their test results</v>
      </c>
      <c r="X259" s="20" t="s">
        <v>4</v>
      </c>
      <c r="Y259" s="20" t="s">
        <v>831</v>
      </c>
      <c r="Z259" s="20" t="s">
        <v>836</v>
      </c>
      <c r="AA259" s="20" t="s">
        <v>102</v>
      </c>
      <c r="AB259" s="20" t="s">
        <v>755</v>
      </c>
      <c r="AC259" s="19" t="str">
        <f>IF(AB259&lt;&gt;"",IF(NOT(ISNA(INDEX(os!A:A,MATCH(AB259,os!B:B,0)))),INDEX(os!A:A,MATCH(AB259,os!B:B,0)),"0"),"")</f>
        <v/>
      </c>
      <c r="AD259" s="20" t="s">
        <v>830</v>
      </c>
      <c r="AH259" s="93" t="str">
        <f>IF(NOT(ISNA(VLOOKUP(B:B,ResultsTargets!A:A,1,0))),"TRUE","")</f>
        <v>TRUE</v>
      </c>
      <c r="AI259" s="19" t="str">
        <f>IF(ISNA(VLOOKUP(C259,dim_techarea!A:B,2,FALSE)),"",VLOOKUP(C259,dim_techarea!A:B,2,FALSE))</f>
        <v>HTS_TST</v>
      </c>
      <c r="AJ259" s="19" t="str">
        <f>IF(ISNA(VLOOKUP(AI259,dim_techarea!B:C,2,FALSE)),"",VLOOKUP(AI259,dim_techarea!B:C,2,FALSE))</f>
        <v>f5IPTM7mieH</v>
      </c>
      <c r="AK259" s="19" t="str">
        <f>IF(ISNA(VLOOKUP(TRIM(G259),dim_targetsresults!A:B,2,FALSE)),"",VLOOKUP(TRIM(G259),dim_targetsresults!A:C,2,FALSE))</f>
        <v>MER Targets</v>
      </c>
      <c r="AL259" s="19" t="str">
        <f>IF(ISNA(VLOOKUP(AK259,dim_targetsresults!B:C,2,FALSE)),"",VLOOKUP(AK259,dim_targetsresults!B:C,2,FALSE))</f>
        <v>W8imnja2Owd</v>
      </c>
      <c r="AM259" s="19" t="str">
        <f>IF(ISNA(VLOOKUP(TRIM(D259),dim_numeratordenominator!A:B,2,FALSE)),"",VLOOKUP(TRIM(D259),dim_numeratordenominator!A:C,2,FALSE))</f>
        <v>Numerator</v>
      </c>
      <c r="AN259" s="19" t="str">
        <f>IF(ISNA(VLOOKUP(AM259,dim_numeratordenominator!B:C,2,FALSE)),"",VLOOKUP(AM259,dim_numeratordenominator!B:C,2,FALSE))</f>
        <v>Som9NRMQqV7</v>
      </c>
      <c r="AO259" s="19" t="str">
        <f>IF(ISNA(VLOOKUP(TRIM(E259),dim_supporttype!A:B,2,FALSE)),"",VLOOKUP(TRIM(E259),dim_supporttype!A:C,2,FALSE))</f>
        <v>TA</v>
      </c>
      <c r="AP259" s="19" t="str">
        <f>IF(ISNA(VLOOKUP(AO259,dim_supporttype!B:C,2,FALSE)),"",VLOOKUP(AO259,dim_supporttype!B:C,2,FALSE))</f>
        <v>cRAGKdWIDn4</v>
      </c>
      <c r="AQ259" s="19" t="str">
        <f>IF(ISNA(VLOOKUP(TRIM(F259),dim_disaggs!A:B,2,FALSE)),"No Disagg",VLOOKUP(TRIM(F259),dim_disaggs!A:B,2,FALSE))</f>
        <v>MobileMod/Age/Sex/Result</v>
      </c>
      <c r="AR259" s="19" t="str">
        <f>IF(ISNA(VLOOKUP(AQ259,dim_disaggs!B:C,2,FALSE)),"",VLOOKUP(AQ259,dim_disaggs!B:C,2,FALSE))</f>
        <v>Qr9eyrVLHSg</v>
      </c>
      <c r="AS259" s="72" t="s">
        <v>21118</v>
      </c>
      <c r="AT259" s="66" t="s">
        <v>19778</v>
      </c>
      <c r="AU259" s="72" t="s">
        <v>21146</v>
      </c>
      <c r="AV259" s="73" t="s">
        <v>21162</v>
      </c>
      <c r="AW259" s="65" t="s">
        <v>25658</v>
      </c>
      <c r="AX259" s="66" t="s">
        <v>25405</v>
      </c>
      <c r="AY259" s="20" t="s">
        <v>25686</v>
      </c>
      <c r="AZ259" s="20" t="s">
        <v>25539</v>
      </c>
      <c r="BA259" s="105" t="str">
        <f t="shared" si="43"/>
        <v/>
      </c>
      <c r="BB259" s="20" t="str">
        <f t="shared" si="44"/>
        <v/>
      </c>
    </row>
    <row r="260" spans="1:68" x14ac:dyDescent="0.2">
      <c r="A260" s="22" t="s">
        <v>95</v>
      </c>
      <c r="B260" s="21" t="s">
        <v>20054</v>
      </c>
      <c r="C260" s="20" t="s">
        <v>870</v>
      </c>
      <c r="D260" s="20" t="s">
        <v>1</v>
      </c>
      <c r="E260" s="20" t="s">
        <v>77</v>
      </c>
      <c r="F260" s="20" t="s">
        <v>20046</v>
      </c>
      <c r="G260" s="20" t="s">
        <v>2442</v>
      </c>
      <c r="H260" s="20" t="s">
        <v>20047</v>
      </c>
      <c r="I260" s="19">
        <f t="shared" si="36"/>
        <v>46</v>
      </c>
      <c r="J260" s="20" t="s">
        <v>755</v>
      </c>
      <c r="K260" s="20" t="s">
        <v>2225</v>
      </c>
      <c r="L260" s="95" t="str">
        <f>IF(M260&lt;&gt;"",IF(NOT(ISNA(INDEX(cc!B:B,MATCH(M260,cc!A:A,0)))),INDEX(cc!B:B,MATCH(M260,cc!A:A,0)),"0"),"")</f>
        <v>Age (&lt;1-50+-uk, 12), Sex and Test Results</v>
      </c>
      <c r="M260" s="97" t="s">
        <v>20629</v>
      </c>
      <c r="N260" s="28" t="str">
        <f t="shared" si="37"/>
        <v xml:space="preserve"> TARGET</v>
      </c>
      <c r="O260" s="19" t="str">
        <f t="shared" si="38"/>
        <v>HTS_TST (N, DSD, OtherMod/Age/Sex/Result) TARGET: HTS received results</v>
      </c>
      <c r="P260" s="19" t="str">
        <f t="shared" si="39"/>
        <v>HTS_TST (N, DSD, OtherMod/Age/Sex/Result) TARGET: HTS received results</v>
      </c>
      <c r="Q260" s="19" t="str">
        <f t="shared" si="40"/>
        <v>HTS_TST (N, DSD, OtrMod/Age/Sex/Result) TARGET</v>
      </c>
      <c r="R260" s="19" t="str">
        <f t="shared" si="41"/>
        <v>HTS_TST_N_DSD_OtrMod_Age_Sex_Result_TARGET</v>
      </c>
      <c r="S260" s="19" t="str">
        <f t="shared" si="42"/>
        <v>HTS_TST_N_DSD_OtrMod_Age_Sex_Result_TARGET</v>
      </c>
      <c r="T260" s="19" t="b">
        <f>NOT(ISNA(VLOOKUP(B260,dbcodes!A:B,2,FALSE)))</f>
        <v>1</v>
      </c>
      <c r="U260" s="19" t="str">
        <f>IF(ISNA(VLOOKUP(B260,dbcodes!A:B,2,FALSE)),des!R2329,VLOOKUP(B260,dbcodes!A:B,2,FALSE))</f>
        <v>HTS_TST_N_DSD_OtrMod_Age_Sex_Result_TARGET</v>
      </c>
      <c r="W260" s="107" t="str">
        <f>IF(ISNA(VLOOKUP(C260,descriptions!A:B,2,FALSE)),des!V477,IF(G260=" TARGET","Target ","")&amp;VLOOKUP(C260,descriptions!A:B,2,FALSE))</f>
        <v>Target Number of individuals who received HIV Testing Services (HTS) and received their test results</v>
      </c>
      <c r="X260" s="20" t="s">
        <v>4</v>
      </c>
      <c r="Y260" s="20" t="s">
        <v>831</v>
      </c>
      <c r="Z260" s="20" t="s">
        <v>836</v>
      </c>
      <c r="AA260" s="20" t="s">
        <v>102</v>
      </c>
      <c r="AB260" s="20" t="s">
        <v>755</v>
      </c>
      <c r="AC260" s="19" t="str">
        <f>IF(AB260&lt;&gt;"",IF(NOT(ISNA(INDEX(os!A:A,MATCH(AB260,os!B:B,0)))),INDEX(os!A:A,MATCH(AB260,os!B:B,0)),"0"),"")</f>
        <v/>
      </c>
      <c r="AD260" s="20" t="s">
        <v>830</v>
      </c>
      <c r="AH260" s="93" t="str">
        <f>IF(NOT(ISNA(VLOOKUP(B:B,ResultsTargets!A:A,1,0))),"TRUE","")</f>
        <v>TRUE</v>
      </c>
      <c r="AI260" s="19" t="str">
        <f>IF(ISNA(VLOOKUP(C260,dim_techarea!A:B,2,FALSE)),"",VLOOKUP(C260,dim_techarea!A:B,2,FALSE))</f>
        <v>HTS_TST</v>
      </c>
      <c r="AJ260" s="19" t="str">
        <f>IF(ISNA(VLOOKUP(AI260,dim_techarea!B:C,2,FALSE)),"",VLOOKUP(AI260,dim_techarea!B:C,2,FALSE))</f>
        <v>f5IPTM7mieH</v>
      </c>
      <c r="AK260" s="19" t="str">
        <f>IF(ISNA(VLOOKUP(TRIM(G260),dim_targetsresults!A:B,2,FALSE)),"",VLOOKUP(TRIM(G260),dim_targetsresults!A:C,2,FALSE))</f>
        <v>MER Targets</v>
      </c>
      <c r="AL260" s="19" t="str">
        <f>IF(ISNA(VLOOKUP(AK260,dim_targetsresults!B:C,2,FALSE)),"",VLOOKUP(AK260,dim_targetsresults!B:C,2,FALSE))</f>
        <v>W8imnja2Owd</v>
      </c>
      <c r="AM260" s="19" t="str">
        <f>IF(ISNA(VLOOKUP(TRIM(D260),dim_numeratordenominator!A:B,2,FALSE)),"",VLOOKUP(TRIM(D260),dim_numeratordenominator!A:C,2,FALSE))</f>
        <v>Numerator</v>
      </c>
      <c r="AN260" s="19" t="str">
        <f>IF(ISNA(VLOOKUP(AM260,dim_numeratordenominator!B:C,2,FALSE)),"",VLOOKUP(AM260,dim_numeratordenominator!B:C,2,FALSE))</f>
        <v>Som9NRMQqV7</v>
      </c>
      <c r="AO260" s="19" t="str">
        <f>IF(ISNA(VLOOKUP(TRIM(E260),dim_supporttype!A:B,2,FALSE)),"",VLOOKUP(TRIM(E260),dim_supporttype!A:C,2,FALSE))</f>
        <v>DSD</v>
      </c>
      <c r="AP260" s="19" t="str">
        <f>IF(ISNA(VLOOKUP(AO260,dim_supporttype!B:C,2,FALSE)),"",VLOOKUP(AO260,dim_supporttype!B:C,2,FALSE))</f>
        <v>iM13vdNLWKb</v>
      </c>
      <c r="AQ260" s="19" t="str">
        <f>IF(ISNA(VLOOKUP(TRIM(F260),dim_disaggs!A:B,2,FALSE)),"No Disagg",VLOOKUP(TRIM(F260),dim_disaggs!A:B,2,FALSE))</f>
        <v>OtherMod/Age/Sex/Result</v>
      </c>
      <c r="AR260" s="19" t="str">
        <f>IF(ISNA(VLOOKUP(AQ260,dim_disaggs!B:C,2,FALSE)),"",VLOOKUP(AQ260,dim_disaggs!B:C,2,FALSE))</f>
        <v>Lhk8mjk6Yk2</v>
      </c>
      <c r="AS260" s="79" t="s">
        <v>21144</v>
      </c>
      <c r="AT260" s="66" t="s">
        <v>19779</v>
      </c>
      <c r="AU260" s="72" t="s">
        <v>21148</v>
      </c>
      <c r="AV260" s="73" t="s">
        <v>21164</v>
      </c>
      <c r="AW260" s="65" t="s">
        <v>25664</v>
      </c>
      <c r="AX260" s="66" t="s">
        <v>25406</v>
      </c>
      <c r="AY260" s="20" t="s">
        <v>25687</v>
      </c>
      <c r="AZ260" s="20" t="s">
        <v>25540</v>
      </c>
      <c r="BA260" s="105" t="str">
        <f t="shared" si="43"/>
        <v/>
      </c>
      <c r="BB260" s="20" t="str">
        <f t="shared" si="44"/>
        <v/>
      </c>
    </row>
    <row r="261" spans="1:68" x14ac:dyDescent="0.2">
      <c r="A261" s="22" t="s">
        <v>95</v>
      </c>
      <c r="B261" s="21" t="s">
        <v>20055</v>
      </c>
      <c r="C261" s="20" t="s">
        <v>870</v>
      </c>
      <c r="D261" s="20" t="s">
        <v>1</v>
      </c>
      <c r="E261" s="20" t="s">
        <v>78</v>
      </c>
      <c r="F261" s="20" t="s">
        <v>20046</v>
      </c>
      <c r="G261" s="20" t="s">
        <v>2442</v>
      </c>
      <c r="H261" s="20" t="s">
        <v>20047</v>
      </c>
      <c r="I261" s="19">
        <f t="shared" si="36"/>
        <v>45</v>
      </c>
      <c r="J261" s="20" t="s">
        <v>755</v>
      </c>
      <c r="K261" s="20" t="s">
        <v>2225</v>
      </c>
      <c r="L261" s="95" t="str">
        <f>IF(M261&lt;&gt;"",IF(NOT(ISNA(INDEX(cc!B:B,MATCH(M261,cc!A:A,0)))),INDEX(cc!B:B,MATCH(M261,cc!A:A,0)),"0"),"")</f>
        <v>Age (&lt;1-50+-uk, 12), Sex and Test Results</v>
      </c>
      <c r="M261" s="97" t="s">
        <v>20629</v>
      </c>
      <c r="N261" s="28" t="str">
        <f t="shared" si="37"/>
        <v xml:space="preserve"> TARGET</v>
      </c>
      <c r="O261" s="19" t="str">
        <f t="shared" si="38"/>
        <v>HTS_TST (N, TA, OtherMod/Age/Sex/Result) TARGET: HTS received results</v>
      </c>
      <c r="P261" s="19" t="str">
        <f t="shared" si="39"/>
        <v>HTS_TST (N, TA, OtherMod/Age/Sex/Result) TARGET: HTS received results</v>
      </c>
      <c r="Q261" s="19" t="str">
        <f t="shared" si="40"/>
        <v>HTS_TST (N, TA, OtrMod/Age/Sex/Result) TARGET</v>
      </c>
      <c r="R261" s="19" t="str">
        <f t="shared" si="41"/>
        <v>HTS_TST_N_TA_OtrMod_Age_Sex_Result_TARGET</v>
      </c>
      <c r="S261" s="19" t="str">
        <f t="shared" si="42"/>
        <v>HTS_TST_N_TA_OtrMod_Age_Sex_Result_TARGET</v>
      </c>
      <c r="T261" s="19" t="b">
        <f>NOT(ISNA(VLOOKUP(B261,dbcodes!A:B,2,FALSE)))</f>
        <v>1</v>
      </c>
      <c r="U261" s="19" t="str">
        <f>IF(ISNA(VLOOKUP(B261,dbcodes!A:B,2,FALSE)),des!R2330,VLOOKUP(B261,dbcodes!A:B,2,FALSE))</f>
        <v>HTS_TST_N_TA_OtrMod_Age_Sex_Result_TARGET</v>
      </c>
      <c r="W261" s="107" t="str">
        <f>IF(ISNA(VLOOKUP(C261,descriptions!A:B,2,FALSE)),des!V478,IF(G261=" TARGET","Target ","")&amp;VLOOKUP(C261,descriptions!A:B,2,FALSE))</f>
        <v>Target Number of individuals who received HIV Testing Services (HTS) and received their test results</v>
      </c>
      <c r="X261" s="20" t="s">
        <v>4</v>
      </c>
      <c r="Y261" s="20" t="s">
        <v>831</v>
      </c>
      <c r="Z261" s="20" t="s">
        <v>836</v>
      </c>
      <c r="AA261" s="20" t="s">
        <v>102</v>
      </c>
      <c r="AB261" s="20" t="s">
        <v>755</v>
      </c>
      <c r="AC261" s="19" t="str">
        <f>IF(AB261&lt;&gt;"",IF(NOT(ISNA(INDEX(os!A:A,MATCH(AB261,os!B:B,0)))),INDEX(os!A:A,MATCH(AB261,os!B:B,0)),"0"),"")</f>
        <v/>
      </c>
      <c r="AD261" s="20" t="s">
        <v>830</v>
      </c>
      <c r="AH261" s="93" t="str">
        <f>IF(NOT(ISNA(VLOOKUP(B:B,ResultsTargets!A:A,1,0))),"TRUE","")</f>
        <v>TRUE</v>
      </c>
      <c r="AI261" s="19" t="str">
        <f>IF(ISNA(VLOOKUP(C261,dim_techarea!A:B,2,FALSE)),"",VLOOKUP(C261,dim_techarea!A:B,2,FALSE))</f>
        <v>HTS_TST</v>
      </c>
      <c r="AJ261" s="19" t="str">
        <f>IF(ISNA(VLOOKUP(AI261,dim_techarea!B:C,2,FALSE)),"",VLOOKUP(AI261,dim_techarea!B:C,2,FALSE))</f>
        <v>f5IPTM7mieH</v>
      </c>
      <c r="AK261" s="19" t="str">
        <f>IF(ISNA(VLOOKUP(TRIM(G261),dim_targetsresults!A:B,2,FALSE)),"",VLOOKUP(TRIM(G261),dim_targetsresults!A:C,2,FALSE))</f>
        <v>MER Targets</v>
      </c>
      <c r="AL261" s="19" t="str">
        <f>IF(ISNA(VLOOKUP(AK261,dim_targetsresults!B:C,2,FALSE)),"",VLOOKUP(AK261,dim_targetsresults!B:C,2,FALSE))</f>
        <v>W8imnja2Owd</v>
      </c>
      <c r="AM261" s="19" t="str">
        <f>IF(ISNA(VLOOKUP(TRIM(D261),dim_numeratordenominator!A:B,2,FALSE)),"",VLOOKUP(TRIM(D261),dim_numeratordenominator!A:C,2,FALSE))</f>
        <v>Numerator</v>
      </c>
      <c r="AN261" s="19" t="str">
        <f>IF(ISNA(VLOOKUP(AM261,dim_numeratordenominator!B:C,2,FALSE)),"",VLOOKUP(AM261,dim_numeratordenominator!B:C,2,FALSE))</f>
        <v>Som9NRMQqV7</v>
      </c>
      <c r="AO261" s="19" t="str">
        <f>IF(ISNA(VLOOKUP(TRIM(E261),dim_supporttype!A:B,2,FALSE)),"",VLOOKUP(TRIM(E261),dim_supporttype!A:C,2,FALSE))</f>
        <v>TA</v>
      </c>
      <c r="AP261" s="19" t="str">
        <f>IF(ISNA(VLOOKUP(AO261,dim_supporttype!B:C,2,FALSE)),"",VLOOKUP(AO261,dim_supporttype!B:C,2,FALSE))</f>
        <v>cRAGKdWIDn4</v>
      </c>
      <c r="AQ261" s="19" t="str">
        <f>IF(ISNA(VLOOKUP(TRIM(F261),dim_disaggs!A:B,2,FALSE)),"No Disagg",VLOOKUP(TRIM(F261),dim_disaggs!A:B,2,FALSE))</f>
        <v>OtherMod/Age/Sex/Result</v>
      </c>
      <c r="AR261" s="19" t="str">
        <f>IF(ISNA(VLOOKUP(AQ261,dim_disaggs!B:C,2,FALSE)),"",VLOOKUP(AQ261,dim_disaggs!B:C,2,FALSE))</f>
        <v>Lhk8mjk6Yk2</v>
      </c>
      <c r="AS261" s="79" t="s">
        <v>21144</v>
      </c>
      <c r="AT261" s="66" t="s">
        <v>19779</v>
      </c>
      <c r="AU261" s="72" t="s">
        <v>21148</v>
      </c>
      <c r="AV261" s="73" t="s">
        <v>21164</v>
      </c>
      <c r="AW261" s="65" t="s">
        <v>25664</v>
      </c>
      <c r="AX261" s="66" t="s">
        <v>25406</v>
      </c>
      <c r="AY261" s="20" t="s">
        <v>25687</v>
      </c>
      <c r="AZ261" s="20" t="s">
        <v>25540</v>
      </c>
      <c r="BA261" s="105" t="str">
        <f t="shared" si="43"/>
        <v/>
      </c>
      <c r="BB261" s="20" t="str">
        <f t="shared" si="44"/>
        <v/>
      </c>
    </row>
    <row r="262" spans="1:68" x14ac:dyDescent="0.2">
      <c r="A262" s="22" t="s">
        <v>95</v>
      </c>
      <c r="B262" s="21" t="s">
        <v>19916</v>
      </c>
      <c r="C262" s="20" t="s">
        <v>870</v>
      </c>
      <c r="D262" s="20" t="s">
        <v>1</v>
      </c>
      <c r="E262" s="20" t="s">
        <v>77</v>
      </c>
      <c r="F262" s="20" t="s">
        <v>19918</v>
      </c>
      <c r="G262" s="20" t="s">
        <v>2442</v>
      </c>
      <c r="H262" s="20" t="s">
        <v>19919</v>
      </c>
      <c r="I262" s="19">
        <f t="shared" si="36"/>
        <v>46</v>
      </c>
      <c r="J262" s="20" t="s">
        <v>755</v>
      </c>
      <c r="K262" s="20" t="s">
        <v>2225</v>
      </c>
      <c r="L262" s="95" t="str">
        <f>IF(M262&lt;&gt;"",IF(NOT(ISNA(INDEX(cc!B:B,MATCH(M262,cc!A:A,0)))),INDEX(cc!B:B,MATCH(M262,cc!A:A,0)),"0"),"")</f>
        <v>Age (&lt;1-50+-uk, 12), Sex and Test Results</v>
      </c>
      <c r="M262" s="97" t="s">
        <v>20629</v>
      </c>
      <c r="N262" s="28" t="str">
        <f t="shared" si="37"/>
        <v xml:space="preserve"> TARGET</v>
      </c>
      <c r="O262" s="19" t="str">
        <f t="shared" si="38"/>
        <v>HTS_TST (N, DSD, OtherPITC/Age/Sex/Result) TARGET: HTS received results</v>
      </c>
      <c r="P262" s="19" t="str">
        <f t="shared" si="39"/>
        <v>HTS_TST (N, DSD, OtherPITC/Age/Sex/Result) TARGET: HTS received results</v>
      </c>
      <c r="Q262" s="19" t="str">
        <f t="shared" si="40"/>
        <v>HTS_TST (N, DSD, OtPITC/Age/Sex/Result) TARGET</v>
      </c>
      <c r="R262" s="19" t="str">
        <f t="shared" si="41"/>
        <v>HTS_TST_N_DSD_OtPITC_Age_Sex_Result_TARGET</v>
      </c>
      <c r="S262" s="19" t="str">
        <f t="shared" si="42"/>
        <v>HTS_TST_N_DSD_OtPITC_Age_Sex_Result_TARGET</v>
      </c>
      <c r="T262" s="19" t="b">
        <f>NOT(ISNA(VLOOKUP(B262,dbcodes!A:B,2,FALSE)))</f>
        <v>1</v>
      </c>
      <c r="U262" s="19" t="str">
        <f>IF(ISNA(VLOOKUP(B262,dbcodes!A:B,2,FALSE)),des!R2331,VLOOKUP(B262,dbcodes!A:B,2,FALSE))</f>
        <v>HTS_TST_N_DSD_OtPITC_Age_Sex_Result_TARGET</v>
      </c>
      <c r="W262" s="107" t="str">
        <f>IF(ISNA(VLOOKUP(C262,descriptions!A:B,2,FALSE)),des!V485,IF(G262=" TARGET","Target ","")&amp;VLOOKUP(C262,descriptions!A:B,2,FALSE))</f>
        <v>Target Number of individuals who received HIV Testing Services (HTS) and received their test results</v>
      </c>
      <c r="X262" s="20" t="s">
        <v>4</v>
      </c>
      <c r="Y262" s="20" t="s">
        <v>831</v>
      </c>
      <c r="Z262" s="20" t="s">
        <v>836</v>
      </c>
      <c r="AA262" s="20" t="s">
        <v>102</v>
      </c>
      <c r="AB262" s="20" t="s">
        <v>755</v>
      </c>
      <c r="AC262" s="19" t="str">
        <f>IF(AB262&lt;&gt;"",IF(NOT(ISNA(INDEX(os!A:A,MATCH(AB262,os!B:B,0)))),INDEX(os!A:A,MATCH(AB262,os!B:B,0)),"0"),"")</f>
        <v/>
      </c>
      <c r="AD262" s="20" t="s">
        <v>830</v>
      </c>
      <c r="AH262" s="93" t="str">
        <f>IF(NOT(ISNA(VLOOKUP(B:B,ResultsTargets!A:A,1,0))),"TRUE","")</f>
        <v>TRUE</v>
      </c>
      <c r="AI262" s="19" t="str">
        <f>IF(ISNA(VLOOKUP(C262,dim_techarea!A:B,2,FALSE)),"",VLOOKUP(C262,dim_techarea!A:B,2,FALSE))</f>
        <v>HTS_TST</v>
      </c>
      <c r="AJ262" s="19" t="str">
        <f>IF(ISNA(VLOOKUP(AI262,dim_techarea!B:C,2,FALSE)),"",VLOOKUP(AI262,dim_techarea!B:C,2,FALSE))</f>
        <v>f5IPTM7mieH</v>
      </c>
      <c r="AK262" s="19" t="str">
        <f>IF(ISNA(VLOOKUP(TRIM(G262),dim_targetsresults!A:B,2,FALSE)),"",VLOOKUP(TRIM(G262),dim_targetsresults!A:C,2,FALSE))</f>
        <v>MER Targets</v>
      </c>
      <c r="AL262" s="19" t="str">
        <f>IF(ISNA(VLOOKUP(AK262,dim_targetsresults!B:C,2,FALSE)),"",VLOOKUP(AK262,dim_targetsresults!B:C,2,FALSE))</f>
        <v>W8imnja2Owd</v>
      </c>
      <c r="AM262" s="19" t="str">
        <f>IF(ISNA(VLOOKUP(TRIM(D262),dim_numeratordenominator!A:B,2,FALSE)),"",VLOOKUP(TRIM(D262),dim_numeratordenominator!A:C,2,FALSE))</f>
        <v>Numerator</v>
      </c>
      <c r="AN262" s="19" t="str">
        <f>IF(ISNA(VLOOKUP(AM262,dim_numeratordenominator!B:C,2,FALSE)),"",VLOOKUP(AM262,dim_numeratordenominator!B:C,2,FALSE))</f>
        <v>Som9NRMQqV7</v>
      </c>
      <c r="AO262" s="19" t="str">
        <f>IF(ISNA(VLOOKUP(TRIM(E262),dim_supporttype!A:B,2,FALSE)),"",VLOOKUP(TRIM(E262),dim_supporttype!A:C,2,FALSE))</f>
        <v>DSD</v>
      </c>
      <c r="AP262" s="19" t="str">
        <f>IF(ISNA(VLOOKUP(AO262,dim_supporttype!B:C,2,FALSE)),"",VLOOKUP(AO262,dim_supporttype!B:C,2,FALSE))</f>
        <v>iM13vdNLWKb</v>
      </c>
      <c r="AQ262" s="19" t="str">
        <f>IF(ISNA(VLOOKUP(TRIM(F262),dim_disaggs!A:B,2,FALSE)),"No Disagg",VLOOKUP(TRIM(F262),dim_disaggs!A:B,2,FALSE))</f>
        <v>OtherPITC/Age/Sex/Result</v>
      </c>
      <c r="AR262" s="19" t="str">
        <f>IF(ISNA(VLOOKUP(AQ262,dim_disaggs!B:C,2,FALSE)),"",VLOOKUP(AQ262,dim_disaggs!B:C,2,FALSE))</f>
        <v>E3VaSq4JOzd</v>
      </c>
      <c r="AS262" s="72" t="s">
        <v>21119</v>
      </c>
      <c r="AT262" s="66" t="s">
        <v>19780</v>
      </c>
      <c r="AU262" s="72" t="s">
        <v>21140</v>
      </c>
      <c r="AV262" s="73" t="s">
        <v>21158</v>
      </c>
      <c r="AW262" s="65" t="s">
        <v>25659</v>
      </c>
      <c r="AX262" s="66" t="s">
        <v>25418</v>
      </c>
      <c r="AY262" s="20" t="s">
        <v>25688</v>
      </c>
      <c r="AZ262" s="20" t="s">
        <v>25541</v>
      </c>
      <c r="BA262" s="105" t="str">
        <f t="shared" si="43"/>
        <v/>
      </c>
      <c r="BB262" s="20" t="str">
        <f t="shared" si="44"/>
        <v/>
      </c>
    </row>
    <row r="263" spans="1:68" x14ac:dyDescent="0.2">
      <c r="A263" s="22" t="s">
        <v>95</v>
      </c>
      <c r="B263" s="21" t="s">
        <v>19917</v>
      </c>
      <c r="C263" s="20" t="s">
        <v>870</v>
      </c>
      <c r="D263" s="20" t="s">
        <v>1</v>
      </c>
      <c r="E263" s="20" t="s">
        <v>78</v>
      </c>
      <c r="F263" s="20" t="s">
        <v>19918</v>
      </c>
      <c r="G263" s="20" t="s">
        <v>2442</v>
      </c>
      <c r="H263" s="20" t="s">
        <v>19919</v>
      </c>
      <c r="I263" s="19">
        <f t="shared" si="36"/>
        <v>45</v>
      </c>
      <c r="J263" s="20" t="s">
        <v>755</v>
      </c>
      <c r="K263" s="20" t="s">
        <v>2225</v>
      </c>
      <c r="L263" s="95" t="str">
        <f>IF(M263&lt;&gt;"",IF(NOT(ISNA(INDEX(cc!B:B,MATCH(M263,cc!A:A,0)))),INDEX(cc!B:B,MATCH(M263,cc!A:A,0)),"0"),"")</f>
        <v>Age (&lt;1-50+-uk, 12), Sex and Test Results</v>
      </c>
      <c r="M263" s="97" t="s">
        <v>20629</v>
      </c>
      <c r="N263" s="28" t="str">
        <f t="shared" si="37"/>
        <v xml:space="preserve"> TARGET</v>
      </c>
      <c r="O263" s="19" t="str">
        <f t="shared" si="38"/>
        <v>HTS_TST (N, TA, OtherPITC/Age/Sex/Result) TARGET: HTS received results</v>
      </c>
      <c r="P263" s="19" t="str">
        <f t="shared" si="39"/>
        <v>HTS_TST (N, TA, OtherPITC/Age/Sex/Result) TARGET: HTS received results</v>
      </c>
      <c r="Q263" s="19" t="str">
        <f t="shared" si="40"/>
        <v>HTS_TST (N, TA, OtPITC/Age/Sex/Result) TARGET</v>
      </c>
      <c r="R263" s="19" t="str">
        <f t="shared" si="41"/>
        <v>HTS_TST_N_TA_OtPITC_Age_Sex_Result_TARGET</v>
      </c>
      <c r="S263" s="19" t="str">
        <f t="shared" si="42"/>
        <v>HTS_TST_N_TA_OtPITC_Age_Sex_Result_TARGET</v>
      </c>
      <c r="T263" s="19" t="b">
        <f>NOT(ISNA(VLOOKUP(B263,dbcodes!A:B,2,FALSE)))</f>
        <v>1</v>
      </c>
      <c r="U263" s="19" t="str">
        <f>IF(ISNA(VLOOKUP(B263,dbcodes!A:B,2,FALSE)),des!R2332,VLOOKUP(B263,dbcodes!A:B,2,FALSE))</f>
        <v>HTS_TST_N_TA_OtPITC_Age_Sex_Result_TARGET</v>
      </c>
      <c r="W263" s="107" t="str">
        <f>IF(ISNA(VLOOKUP(C263,descriptions!A:B,2,FALSE)),des!V486,IF(G263=" TARGET","Target ","")&amp;VLOOKUP(C263,descriptions!A:B,2,FALSE))</f>
        <v>Target Number of individuals who received HIV Testing Services (HTS) and received their test results</v>
      </c>
      <c r="X263" s="20" t="s">
        <v>4</v>
      </c>
      <c r="Y263" s="20" t="s">
        <v>831</v>
      </c>
      <c r="Z263" s="20" t="s">
        <v>836</v>
      </c>
      <c r="AA263" s="20" t="s">
        <v>102</v>
      </c>
      <c r="AB263" s="20" t="s">
        <v>755</v>
      </c>
      <c r="AC263" s="19" t="str">
        <f>IF(AB263&lt;&gt;"",IF(NOT(ISNA(INDEX(os!A:A,MATCH(AB263,os!B:B,0)))),INDEX(os!A:A,MATCH(AB263,os!B:B,0)),"0"),"")</f>
        <v/>
      </c>
      <c r="AD263" s="20" t="s">
        <v>830</v>
      </c>
      <c r="AH263" s="93" t="str">
        <f>IF(NOT(ISNA(VLOOKUP(B:B,ResultsTargets!A:A,1,0))),"TRUE","")</f>
        <v>TRUE</v>
      </c>
      <c r="AI263" s="19" t="str">
        <f>IF(ISNA(VLOOKUP(C263,dim_techarea!A:B,2,FALSE)),"",VLOOKUP(C263,dim_techarea!A:B,2,FALSE))</f>
        <v>HTS_TST</v>
      </c>
      <c r="AJ263" s="19" t="str">
        <f>IF(ISNA(VLOOKUP(AI263,dim_techarea!B:C,2,FALSE)),"",VLOOKUP(AI263,dim_techarea!B:C,2,FALSE))</f>
        <v>f5IPTM7mieH</v>
      </c>
      <c r="AK263" s="19" t="str">
        <f>IF(ISNA(VLOOKUP(TRIM(G263),dim_targetsresults!A:B,2,FALSE)),"",VLOOKUP(TRIM(G263),dim_targetsresults!A:C,2,FALSE))</f>
        <v>MER Targets</v>
      </c>
      <c r="AL263" s="19" t="str">
        <f>IF(ISNA(VLOOKUP(AK263,dim_targetsresults!B:C,2,FALSE)),"",VLOOKUP(AK263,dim_targetsresults!B:C,2,FALSE))</f>
        <v>W8imnja2Owd</v>
      </c>
      <c r="AM263" s="19" t="str">
        <f>IF(ISNA(VLOOKUP(TRIM(D263),dim_numeratordenominator!A:B,2,FALSE)),"",VLOOKUP(TRIM(D263),dim_numeratordenominator!A:C,2,FALSE))</f>
        <v>Numerator</v>
      </c>
      <c r="AN263" s="19" t="str">
        <f>IF(ISNA(VLOOKUP(AM263,dim_numeratordenominator!B:C,2,FALSE)),"",VLOOKUP(AM263,dim_numeratordenominator!B:C,2,FALSE))</f>
        <v>Som9NRMQqV7</v>
      </c>
      <c r="AO263" s="19" t="str">
        <f>IF(ISNA(VLOOKUP(TRIM(E263),dim_supporttype!A:B,2,FALSE)),"",VLOOKUP(TRIM(E263),dim_supporttype!A:C,2,FALSE))</f>
        <v>TA</v>
      </c>
      <c r="AP263" s="19" t="str">
        <f>IF(ISNA(VLOOKUP(AO263,dim_supporttype!B:C,2,FALSE)),"",VLOOKUP(AO263,dim_supporttype!B:C,2,FALSE))</f>
        <v>cRAGKdWIDn4</v>
      </c>
      <c r="AQ263" s="19" t="str">
        <f>IF(ISNA(VLOOKUP(TRIM(F263),dim_disaggs!A:B,2,FALSE)),"No Disagg",VLOOKUP(TRIM(F263),dim_disaggs!A:B,2,FALSE))</f>
        <v>OtherPITC/Age/Sex/Result</v>
      </c>
      <c r="AR263" s="19" t="str">
        <f>IF(ISNA(VLOOKUP(AQ263,dim_disaggs!B:C,2,FALSE)),"",VLOOKUP(AQ263,dim_disaggs!B:C,2,FALSE))</f>
        <v>E3VaSq4JOzd</v>
      </c>
      <c r="AS263" s="72" t="s">
        <v>21119</v>
      </c>
      <c r="AT263" s="66" t="s">
        <v>19780</v>
      </c>
      <c r="AU263" s="72" t="s">
        <v>21140</v>
      </c>
      <c r="AV263" s="73" t="s">
        <v>21158</v>
      </c>
      <c r="AW263" s="65" t="s">
        <v>25659</v>
      </c>
      <c r="AX263" s="66" t="s">
        <v>25418</v>
      </c>
      <c r="AY263" s="20" t="s">
        <v>25688</v>
      </c>
      <c r="AZ263" s="20" t="s">
        <v>25541</v>
      </c>
      <c r="BA263" s="105" t="str">
        <f t="shared" si="43"/>
        <v/>
      </c>
      <c r="BB263" s="20" t="str">
        <f t="shared" si="44"/>
        <v/>
      </c>
    </row>
    <row r="264" spans="1:68" x14ac:dyDescent="0.2">
      <c r="A264" s="22" t="s">
        <v>95</v>
      </c>
      <c r="B264" s="21" t="s">
        <v>19872</v>
      </c>
      <c r="C264" s="20" t="s">
        <v>870</v>
      </c>
      <c r="D264" s="20" t="s">
        <v>1</v>
      </c>
      <c r="E264" s="20" t="s">
        <v>77</v>
      </c>
      <c r="F264" s="20" t="s">
        <v>19874</v>
      </c>
      <c r="G264" s="20" t="s">
        <v>2442</v>
      </c>
      <c r="H264" s="20" t="s">
        <v>19874</v>
      </c>
      <c r="I264" s="19">
        <f t="shared" si="36"/>
        <v>49</v>
      </c>
      <c r="J264" s="20" t="s">
        <v>755</v>
      </c>
      <c r="K264" s="20" t="s">
        <v>2225</v>
      </c>
      <c r="L264" s="95" t="str">
        <f>IF(M264&lt;&gt;"",IF(NOT(ISNA(INDEX(cc!B:B,MATCH(M264,cc!A:A,0)))),INDEX(cc!B:B,MATCH(M264,cc!A:A,0)),"0"),"")</f>
        <v>Age (&lt;1,1-4-uk, 2), Sex and Result</v>
      </c>
      <c r="M264" s="100" t="s">
        <v>20622</v>
      </c>
      <c r="N264" s="28" t="str">
        <f t="shared" si="37"/>
        <v xml:space="preserve"> TARGET</v>
      </c>
      <c r="O264" s="19" t="str">
        <f t="shared" si="38"/>
        <v>HTS_TST (N, DSD, Pediatric/Age/Sex/Result) TARGET: HTS received results</v>
      </c>
      <c r="P264" s="19" t="str">
        <f t="shared" si="39"/>
        <v>HTS_TST (N, DSD, Pediatric/Age/Sex/Result) TARGET: HTS received results</v>
      </c>
      <c r="Q264" s="19" t="str">
        <f t="shared" si="40"/>
        <v>HTS_TST (N, DSD, Pediatric/Age/Sex/Result) TARGET</v>
      </c>
      <c r="R264" s="19" t="str">
        <f t="shared" si="41"/>
        <v>HTS_TST_N_DSD_Pediatric_Age_Sex_Result_TARGET</v>
      </c>
      <c r="S264" s="19" t="str">
        <f t="shared" si="42"/>
        <v>HTS_TST_N_DSD_Pediatric_Age_Sex_Result_TARGET</v>
      </c>
      <c r="T264" s="19" t="b">
        <f>NOT(ISNA(VLOOKUP(B264,dbcodes!A:B,2,FALSE)))</f>
        <v>1</v>
      </c>
      <c r="U264" s="19" t="str">
        <f>IF(ISNA(VLOOKUP(B264,dbcodes!A:B,2,FALSE)),des!R2333,VLOOKUP(B264,dbcodes!A:B,2,FALSE))</f>
        <v>HTS_TST_N_DSD_Pediatric_Age_Sex_Result_TARGET</v>
      </c>
      <c r="W264" s="107" t="str">
        <f>IF(ISNA(VLOOKUP(C264,descriptions!A:B,2,FALSE)),des!V491,IF(G264=" TARGET","Target ","")&amp;VLOOKUP(C264,descriptions!A:B,2,FALSE))</f>
        <v>Target Number of individuals who received HIV Testing Services (HTS) and received their test results</v>
      </c>
      <c r="X264" s="20" t="s">
        <v>4</v>
      </c>
      <c r="Y264" s="20" t="s">
        <v>831</v>
      </c>
      <c r="Z264" s="20" t="s">
        <v>836</v>
      </c>
      <c r="AA264" s="20" t="s">
        <v>102</v>
      </c>
      <c r="AB264" s="20" t="s">
        <v>755</v>
      </c>
      <c r="AC264" s="19" t="str">
        <f>IF(AB264&lt;&gt;"",IF(NOT(ISNA(INDEX(os!A:A,MATCH(AB264,os!B:B,0)))),INDEX(os!A:A,MATCH(AB264,os!B:B,0)),"0"),"")</f>
        <v/>
      </c>
      <c r="AD264" s="20" t="s">
        <v>830</v>
      </c>
      <c r="AH264" s="93" t="str">
        <f>IF(NOT(ISNA(VLOOKUP(B:B,ResultsTargets!A:A,1,0))),"TRUE","")</f>
        <v>TRUE</v>
      </c>
      <c r="AI264" s="19" t="str">
        <f>IF(ISNA(VLOOKUP(C264,dim_techarea!A:B,2,FALSE)),"",VLOOKUP(C264,dim_techarea!A:B,2,FALSE))</f>
        <v>HTS_TST</v>
      </c>
      <c r="AJ264" s="19" t="str">
        <f>IF(ISNA(VLOOKUP(AI264,dim_techarea!B:C,2,FALSE)),"",VLOOKUP(AI264,dim_techarea!B:C,2,FALSE))</f>
        <v>f5IPTM7mieH</v>
      </c>
      <c r="AK264" s="19" t="str">
        <f>IF(ISNA(VLOOKUP(TRIM(G264),dim_targetsresults!A:B,2,FALSE)),"",VLOOKUP(TRIM(G264),dim_targetsresults!A:C,2,FALSE))</f>
        <v>MER Targets</v>
      </c>
      <c r="AL264" s="19" t="str">
        <f>IF(ISNA(VLOOKUP(AK264,dim_targetsresults!B:C,2,FALSE)),"",VLOOKUP(AK264,dim_targetsresults!B:C,2,FALSE))</f>
        <v>W8imnja2Owd</v>
      </c>
      <c r="AM264" s="19" t="str">
        <f>IF(ISNA(VLOOKUP(TRIM(D264),dim_numeratordenominator!A:B,2,FALSE)),"",VLOOKUP(TRIM(D264),dim_numeratordenominator!A:C,2,FALSE))</f>
        <v>Numerator</v>
      </c>
      <c r="AN264" s="19" t="str">
        <f>IF(ISNA(VLOOKUP(AM264,dim_numeratordenominator!B:C,2,FALSE)),"",VLOOKUP(AM264,dim_numeratordenominator!B:C,2,FALSE))</f>
        <v>Som9NRMQqV7</v>
      </c>
      <c r="AO264" s="19" t="str">
        <f>IF(ISNA(VLOOKUP(TRIM(E264),dim_supporttype!A:B,2,FALSE)),"",VLOOKUP(TRIM(E264),dim_supporttype!A:C,2,FALSE))</f>
        <v>DSD</v>
      </c>
      <c r="AP264" s="19" t="str">
        <f>IF(ISNA(VLOOKUP(AO264,dim_supporttype!B:C,2,FALSE)),"",VLOOKUP(AO264,dim_supporttype!B:C,2,FALSE))</f>
        <v>iM13vdNLWKb</v>
      </c>
      <c r="AQ264" s="19" t="str">
        <f>IF(ISNA(VLOOKUP(TRIM(F264),dim_disaggs!A:B,2,FALSE)),"No Disagg",VLOOKUP(TRIM(F264),dim_disaggs!A:B,2,FALSE))</f>
        <v>Pediatric/Age/Sex/Result</v>
      </c>
      <c r="AR264" s="19" t="str">
        <f>IF(ISNA(VLOOKUP(AQ264,dim_disaggs!B:C,2,FALSE)),"",VLOOKUP(AQ264,dim_disaggs!B:C,2,FALSE))</f>
        <v>iFlQUEQcsfZ</v>
      </c>
      <c r="AS264" s="72" t="s">
        <v>21120</v>
      </c>
      <c r="AT264" s="66" t="s">
        <v>19781</v>
      </c>
      <c r="AU264" s="72" t="s">
        <v>21132</v>
      </c>
      <c r="AV264" s="73" t="s">
        <v>21150</v>
      </c>
      <c r="AW264" s="65" t="s">
        <v>25660</v>
      </c>
      <c r="AX264" s="66" t="s">
        <v>25421</v>
      </c>
      <c r="AY264" s="20" t="s">
        <v>25689</v>
      </c>
      <c r="AZ264" s="20" t="s">
        <v>25542</v>
      </c>
      <c r="BA264" s="105" t="str">
        <f t="shared" si="43"/>
        <v/>
      </c>
      <c r="BB264" s="20" t="str">
        <f t="shared" si="44"/>
        <v/>
      </c>
    </row>
    <row r="265" spans="1:68" x14ac:dyDescent="0.2">
      <c r="A265" s="22" t="s">
        <v>95</v>
      </c>
      <c r="B265" s="21" t="s">
        <v>19873</v>
      </c>
      <c r="C265" s="20" t="s">
        <v>870</v>
      </c>
      <c r="D265" s="20" t="s">
        <v>1</v>
      </c>
      <c r="E265" s="20" t="s">
        <v>78</v>
      </c>
      <c r="F265" s="20" t="s">
        <v>19874</v>
      </c>
      <c r="G265" s="20" t="s">
        <v>2442</v>
      </c>
      <c r="H265" s="20" t="s">
        <v>19874</v>
      </c>
      <c r="I265" s="19">
        <f t="shared" si="36"/>
        <v>48</v>
      </c>
      <c r="J265" s="20" t="s">
        <v>755</v>
      </c>
      <c r="K265" s="20" t="s">
        <v>2225</v>
      </c>
      <c r="L265" s="95" t="str">
        <f>IF(M265&lt;&gt;"",IF(NOT(ISNA(INDEX(cc!B:B,MATCH(M265,cc!A:A,0)))),INDEX(cc!B:B,MATCH(M265,cc!A:A,0)),"0"),"")</f>
        <v>Age (&lt;1,1-4-uk, 2), Sex and Result</v>
      </c>
      <c r="M265" s="100" t="s">
        <v>20622</v>
      </c>
      <c r="N265" s="28" t="str">
        <f t="shared" si="37"/>
        <v xml:space="preserve"> TARGET</v>
      </c>
      <c r="O265" s="19" t="str">
        <f t="shared" si="38"/>
        <v>HTS_TST (N, TA, Pediatric/Age/Sex/Result) TARGET: HTS received results</v>
      </c>
      <c r="P265" s="19" t="str">
        <f t="shared" si="39"/>
        <v>HTS_TST (N, TA, Pediatric/Age/Sex/Result) TARGET: HTS received results</v>
      </c>
      <c r="Q265" s="19" t="str">
        <f t="shared" si="40"/>
        <v>HTS_TST (N, TA, Pediatric/Age/Sex/Result) TARGET</v>
      </c>
      <c r="R265" s="19" t="str">
        <f t="shared" si="41"/>
        <v>HTS_TST_N_TA_Pediatric_Age_Sex_Result_TARGET</v>
      </c>
      <c r="S265" s="19" t="str">
        <f t="shared" si="42"/>
        <v>HTS_TST_N_TA_Pediatric_Age_Sex_Result_TARGET</v>
      </c>
      <c r="T265" s="19" t="b">
        <f>NOT(ISNA(VLOOKUP(B265,dbcodes!A:B,2,FALSE)))</f>
        <v>1</v>
      </c>
      <c r="U265" s="19" t="str">
        <f>IF(ISNA(VLOOKUP(B265,dbcodes!A:B,2,FALSE)),des!R2334,VLOOKUP(B265,dbcodes!A:B,2,FALSE))</f>
        <v>HTS_TST_N_TA_Pediatric_Age_Sex_Result_TARGET</v>
      </c>
      <c r="W265" s="107" t="str">
        <f>IF(ISNA(VLOOKUP(C265,descriptions!A:B,2,FALSE)),des!V492,IF(G265=" TARGET","Target ","")&amp;VLOOKUP(C265,descriptions!A:B,2,FALSE))</f>
        <v>Target Number of individuals who received HIV Testing Services (HTS) and received their test results</v>
      </c>
      <c r="X265" s="20" t="s">
        <v>4</v>
      </c>
      <c r="Y265" s="20" t="s">
        <v>831</v>
      </c>
      <c r="Z265" s="20" t="s">
        <v>836</v>
      </c>
      <c r="AA265" s="20" t="s">
        <v>102</v>
      </c>
      <c r="AB265" s="20" t="s">
        <v>755</v>
      </c>
      <c r="AC265" s="19" t="str">
        <f>IF(AB265&lt;&gt;"",IF(NOT(ISNA(INDEX(os!A:A,MATCH(AB265,os!B:B,0)))),INDEX(os!A:A,MATCH(AB265,os!B:B,0)),"0"),"")</f>
        <v/>
      </c>
      <c r="AD265" s="20" t="s">
        <v>830</v>
      </c>
      <c r="AH265" s="93" t="str">
        <f>IF(NOT(ISNA(VLOOKUP(B:B,ResultsTargets!A:A,1,0))),"TRUE","")</f>
        <v>TRUE</v>
      </c>
      <c r="AI265" s="19" t="str">
        <f>IF(ISNA(VLOOKUP(C265,dim_techarea!A:B,2,FALSE)),"",VLOOKUP(C265,dim_techarea!A:B,2,FALSE))</f>
        <v>HTS_TST</v>
      </c>
      <c r="AJ265" s="19" t="str">
        <f>IF(ISNA(VLOOKUP(AI265,dim_techarea!B:C,2,FALSE)),"",VLOOKUP(AI265,dim_techarea!B:C,2,FALSE))</f>
        <v>f5IPTM7mieH</v>
      </c>
      <c r="AK265" s="19" t="str">
        <f>IF(ISNA(VLOOKUP(TRIM(G265),dim_targetsresults!A:B,2,FALSE)),"",VLOOKUP(TRIM(G265),dim_targetsresults!A:C,2,FALSE))</f>
        <v>MER Targets</v>
      </c>
      <c r="AL265" s="19" t="str">
        <f>IF(ISNA(VLOOKUP(AK265,dim_targetsresults!B:C,2,FALSE)),"",VLOOKUP(AK265,dim_targetsresults!B:C,2,FALSE))</f>
        <v>W8imnja2Owd</v>
      </c>
      <c r="AM265" s="19" t="str">
        <f>IF(ISNA(VLOOKUP(TRIM(D265),dim_numeratordenominator!A:B,2,FALSE)),"",VLOOKUP(TRIM(D265),dim_numeratordenominator!A:C,2,FALSE))</f>
        <v>Numerator</v>
      </c>
      <c r="AN265" s="19" t="str">
        <f>IF(ISNA(VLOOKUP(AM265,dim_numeratordenominator!B:C,2,FALSE)),"",VLOOKUP(AM265,dim_numeratordenominator!B:C,2,FALSE))</f>
        <v>Som9NRMQqV7</v>
      </c>
      <c r="AO265" s="19" t="str">
        <f>IF(ISNA(VLOOKUP(TRIM(E265),dim_supporttype!A:B,2,FALSE)),"",VLOOKUP(TRIM(E265),dim_supporttype!A:C,2,FALSE))</f>
        <v>TA</v>
      </c>
      <c r="AP265" s="19" t="str">
        <f>IF(ISNA(VLOOKUP(AO265,dim_supporttype!B:C,2,FALSE)),"",VLOOKUP(AO265,dim_supporttype!B:C,2,FALSE))</f>
        <v>cRAGKdWIDn4</v>
      </c>
      <c r="AQ265" s="19" t="str">
        <f>IF(ISNA(VLOOKUP(TRIM(F265),dim_disaggs!A:B,2,FALSE)),"No Disagg",VLOOKUP(TRIM(F265),dim_disaggs!A:B,2,FALSE))</f>
        <v>Pediatric/Age/Sex/Result</v>
      </c>
      <c r="AR265" s="19" t="str">
        <f>IF(ISNA(VLOOKUP(AQ265,dim_disaggs!B:C,2,FALSE)),"",VLOOKUP(AQ265,dim_disaggs!B:C,2,FALSE))</f>
        <v>iFlQUEQcsfZ</v>
      </c>
      <c r="AS265" s="72" t="s">
        <v>21120</v>
      </c>
      <c r="AT265" s="66" t="s">
        <v>19781</v>
      </c>
      <c r="AU265" s="72" t="s">
        <v>21132</v>
      </c>
      <c r="AV265" s="73" t="s">
        <v>21150</v>
      </c>
      <c r="AW265" s="65" t="s">
        <v>25660</v>
      </c>
      <c r="AX265" s="66" t="s">
        <v>25421</v>
      </c>
      <c r="AY265" s="20" t="s">
        <v>25689</v>
      </c>
      <c r="AZ265" s="20" t="s">
        <v>25542</v>
      </c>
      <c r="BA265" s="105" t="str">
        <f t="shared" si="43"/>
        <v/>
      </c>
      <c r="BB265" s="20" t="str">
        <f t="shared" si="44"/>
        <v/>
      </c>
    </row>
    <row r="266" spans="1:68" s="3" customFormat="1" x14ac:dyDescent="0.2">
      <c r="A266" s="22" t="s">
        <v>95</v>
      </c>
      <c r="B266" s="21" t="s">
        <v>19899</v>
      </c>
      <c r="C266" s="20" t="s">
        <v>870</v>
      </c>
      <c r="D266" s="20" t="s">
        <v>1</v>
      </c>
      <c r="E266" s="20" t="s">
        <v>77</v>
      </c>
      <c r="F266" s="20" t="s">
        <v>19894</v>
      </c>
      <c r="G266" s="20" t="s">
        <v>2442</v>
      </c>
      <c r="H266" s="20" t="s">
        <v>19896</v>
      </c>
      <c r="I266" s="19">
        <f t="shared" si="36"/>
        <v>43</v>
      </c>
      <c r="J266" s="20" t="s">
        <v>755</v>
      </c>
      <c r="K266" s="20" t="s">
        <v>2225</v>
      </c>
      <c r="L266" s="95" t="str">
        <f>IF(M266&lt;&gt;"",IF(NOT(ISNA(INDEX(cc!B:B,MATCH(M266,cc!A:A,0)))),INDEX(cc!B:B,MATCH(M266,cc!A:A,0)),"0"),"")</f>
        <v>Age (&lt;1-50+-uk, 12), Sex and Test Results</v>
      </c>
      <c r="M266" s="97" t="s">
        <v>20629</v>
      </c>
      <c r="N266" s="28" t="str">
        <f t="shared" si="37"/>
        <v xml:space="preserve"> TARGET</v>
      </c>
      <c r="O266" s="19" t="str">
        <f t="shared" si="38"/>
        <v>HTS_TST (N, DSD, STI Clinic/Age/Sex/Result) TARGET: HTS received results</v>
      </c>
      <c r="P266" s="19" t="str">
        <f t="shared" si="39"/>
        <v>HTS_TST (N, DSD, STI Clinic/Age/Sex/Result) TARGET: HTS received results</v>
      </c>
      <c r="Q266" s="19" t="str">
        <f t="shared" si="40"/>
        <v>HTS_TST (N, DSD, STI/Age/Sex/Result) TARGET</v>
      </c>
      <c r="R266" s="19" t="str">
        <f t="shared" si="41"/>
        <v>HTS_TST_N_DSD_STI_Age_Sex_Result_TARGET</v>
      </c>
      <c r="S266" s="19" t="str">
        <f t="shared" si="42"/>
        <v>HTS_TST_N_DSD_STI_Age_Sex_Result_TARGET</v>
      </c>
      <c r="T266" s="19" t="b">
        <f>NOT(ISNA(VLOOKUP(B266,dbcodes!A:B,2,FALSE)))</f>
        <v>1</v>
      </c>
      <c r="U266" s="19" t="str">
        <f>IF(ISNA(VLOOKUP(B266,dbcodes!A:B,2,FALSE)),des!R2335,VLOOKUP(B266,dbcodes!A:B,2,FALSE))</f>
        <v>HTS_TST_N_DSD_STI_Age_Sex_Result_TARGET</v>
      </c>
      <c r="V266" s="20"/>
      <c r="W266" s="107" t="str">
        <f>IF(ISNA(VLOOKUP(C266,descriptions!A:B,2,FALSE)),des!V509,IF(G266=" TARGET","Target ","")&amp;VLOOKUP(C266,descriptions!A:B,2,FALSE))</f>
        <v>Target Number of individuals who received HIV Testing Services (HTS) and received their test results</v>
      </c>
      <c r="X266" s="20" t="s">
        <v>4</v>
      </c>
      <c r="Y266" s="20" t="s">
        <v>831</v>
      </c>
      <c r="Z266" s="20" t="s">
        <v>836</v>
      </c>
      <c r="AA266" s="20" t="s">
        <v>102</v>
      </c>
      <c r="AB266" s="20" t="s">
        <v>755</v>
      </c>
      <c r="AC266" s="19" t="str">
        <f>IF(AB266&lt;&gt;"",IF(NOT(ISNA(INDEX(os!A:A,MATCH(AB266,os!B:B,0)))),INDEX(os!A:A,MATCH(AB266,os!B:B,0)),"0"),"")</f>
        <v/>
      </c>
      <c r="AD266" s="20" t="s">
        <v>830</v>
      </c>
      <c r="AE266" s="20"/>
      <c r="AF266" s="20"/>
      <c r="AG266" s="20"/>
      <c r="AH266" s="93" t="str">
        <f>IF(NOT(ISNA(VLOOKUP(B:B,ResultsTargets!A:A,1,0))),"TRUE","")</f>
        <v>TRUE</v>
      </c>
      <c r="AI266" s="19" t="str">
        <f>IF(ISNA(VLOOKUP(C266,dim_techarea!A:B,2,FALSE)),"",VLOOKUP(C266,dim_techarea!A:B,2,FALSE))</f>
        <v>HTS_TST</v>
      </c>
      <c r="AJ266" s="19" t="str">
        <f>IF(ISNA(VLOOKUP(AI266,dim_techarea!B:C,2,FALSE)),"",VLOOKUP(AI266,dim_techarea!B:C,2,FALSE))</f>
        <v>f5IPTM7mieH</v>
      </c>
      <c r="AK266" s="19" t="str">
        <f>IF(ISNA(VLOOKUP(TRIM(G266),dim_targetsresults!A:B,2,FALSE)),"",VLOOKUP(TRIM(G266),dim_targetsresults!A:C,2,FALSE))</f>
        <v>MER Targets</v>
      </c>
      <c r="AL266" s="19" t="str">
        <f>IF(ISNA(VLOOKUP(AK266,dim_targetsresults!B:C,2,FALSE)),"",VLOOKUP(AK266,dim_targetsresults!B:C,2,FALSE))</f>
        <v>W8imnja2Owd</v>
      </c>
      <c r="AM266" s="19" t="str">
        <f>IF(ISNA(VLOOKUP(TRIM(D266),dim_numeratordenominator!A:B,2,FALSE)),"",VLOOKUP(TRIM(D266),dim_numeratordenominator!A:C,2,FALSE))</f>
        <v>Numerator</v>
      </c>
      <c r="AN266" s="19" t="str">
        <f>IF(ISNA(VLOOKUP(AM266,dim_numeratordenominator!B:C,2,FALSE)),"",VLOOKUP(AM266,dim_numeratordenominator!B:C,2,FALSE))</f>
        <v>Som9NRMQqV7</v>
      </c>
      <c r="AO266" s="19" t="str">
        <f>IF(ISNA(VLOOKUP(TRIM(E266),dim_supporttype!A:B,2,FALSE)),"",VLOOKUP(TRIM(E266),dim_supporttype!A:C,2,FALSE))</f>
        <v>DSD</v>
      </c>
      <c r="AP266" s="19" t="str">
        <f>IF(ISNA(VLOOKUP(AO266,dim_supporttype!B:C,2,FALSE)),"",VLOOKUP(AO266,dim_supporttype!B:C,2,FALSE))</f>
        <v>iM13vdNLWKb</v>
      </c>
      <c r="AQ266" s="19" t="str">
        <f>IF(ISNA(VLOOKUP(TRIM(F266),dim_disaggs!A:B,2,FALSE)),"No Disagg",VLOOKUP(TRIM(F266),dim_disaggs!A:B,2,FALSE))</f>
        <v>STI Clinic/Age/Sex/Result</v>
      </c>
      <c r="AR266" s="19" t="str">
        <f>IF(ISNA(VLOOKUP(AQ266,dim_disaggs!B:C,2,FALSE)),"",VLOOKUP(AQ266,dim_disaggs!B:C,2,FALSE))</f>
        <v>kkfFCChSw4k</v>
      </c>
      <c r="AS266" s="72" t="s">
        <v>21126</v>
      </c>
      <c r="AT266" s="66" t="s">
        <v>20097</v>
      </c>
      <c r="AU266" s="72" t="s">
        <v>21138</v>
      </c>
      <c r="AV266" s="73" t="s">
        <v>21156</v>
      </c>
      <c r="AW266" s="65" t="s">
        <v>25661</v>
      </c>
      <c r="AX266" s="66" t="s">
        <v>25426</v>
      </c>
      <c r="AY266" s="20" t="s">
        <v>25690</v>
      </c>
      <c r="AZ266" s="20" t="s">
        <v>25543</v>
      </c>
      <c r="BA266" s="105" t="str">
        <f t="shared" si="43"/>
        <v/>
      </c>
      <c r="BB266" s="20" t="str">
        <f t="shared" si="44"/>
        <v/>
      </c>
      <c r="BC266" s="20"/>
      <c r="BD266" s="20"/>
      <c r="BE266" s="75"/>
      <c r="BF266" s="73"/>
      <c r="BG266" s="55"/>
      <c r="BH266" s="76"/>
      <c r="BI266" s="20"/>
      <c r="BJ266" s="20"/>
      <c r="BK266" s="55"/>
      <c r="BL266" s="71"/>
      <c r="BM266" s="77"/>
      <c r="BN266" s="78"/>
      <c r="BO266" s="77"/>
      <c r="BP266" s="78"/>
    </row>
    <row r="267" spans="1:68" s="3" customFormat="1" x14ac:dyDescent="0.2">
      <c r="A267" s="22" t="s">
        <v>95</v>
      </c>
      <c r="B267" s="21" t="s">
        <v>19900</v>
      </c>
      <c r="C267" s="20" t="s">
        <v>870</v>
      </c>
      <c r="D267" s="20" t="s">
        <v>1</v>
      </c>
      <c r="E267" s="20" t="s">
        <v>78</v>
      </c>
      <c r="F267" s="20" t="s">
        <v>19894</v>
      </c>
      <c r="G267" s="20" t="s">
        <v>2442</v>
      </c>
      <c r="H267" s="20" t="s">
        <v>19896</v>
      </c>
      <c r="I267" s="19">
        <f t="shared" si="36"/>
        <v>42</v>
      </c>
      <c r="J267" s="20" t="s">
        <v>755</v>
      </c>
      <c r="K267" s="20" t="s">
        <v>2225</v>
      </c>
      <c r="L267" s="95" t="str">
        <f>IF(M267&lt;&gt;"",IF(NOT(ISNA(INDEX(cc!B:B,MATCH(M267,cc!A:A,0)))),INDEX(cc!B:B,MATCH(M267,cc!A:A,0)),"0"),"")</f>
        <v>Age (&lt;1-50+-uk, 12), Sex and Test Results</v>
      </c>
      <c r="M267" s="97" t="s">
        <v>20629</v>
      </c>
      <c r="N267" s="28" t="str">
        <f t="shared" si="37"/>
        <v xml:space="preserve"> TARGET</v>
      </c>
      <c r="O267" s="19" t="str">
        <f t="shared" si="38"/>
        <v>HTS_TST (N, TA, STI Clinic/Age/Sex/Result) TARGET: HTS received results</v>
      </c>
      <c r="P267" s="19" t="str">
        <f t="shared" si="39"/>
        <v>HTS_TST (N, TA, STI Clinic/Age/Sex/Result) TARGET: HTS received results</v>
      </c>
      <c r="Q267" s="19" t="str">
        <f t="shared" si="40"/>
        <v>HTS_TST (N, TA, STI/Age/Sex/Result) TARGET</v>
      </c>
      <c r="R267" s="19" t="str">
        <f t="shared" si="41"/>
        <v>HTS_TST_N_TA_STI_Age_Sex_Result_TARGET</v>
      </c>
      <c r="S267" s="19" t="str">
        <f t="shared" si="42"/>
        <v>HTS_TST_N_TA_STI_Age_Sex_Result_TARGET</v>
      </c>
      <c r="T267" s="19" t="b">
        <f>NOT(ISNA(VLOOKUP(B267,dbcodes!A:B,2,FALSE)))</f>
        <v>1</v>
      </c>
      <c r="U267" s="19" t="str">
        <f>IF(ISNA(VLOOKUP(B267,dbcodes!A:B,2,FALSE)),des!R2336,VLOOKUP(B267,dbcodes!A:B,2,FALSE))</f>
        <v>HTS_TST_N_TA_STI_Age_Sex_Result_TARGET</v>
      </c>
      <c r="V267" s="20"/>
      <c r="W267" s="107" t="str">
        <f>IF(ISNA(VLOOKUP(C267,descriptions!A:B,2,FALSE)),des!V510,IF(G267=" TARGET","Target ","")&amp;VLOOKUP(C267,descriptions!A:B,2,FALSE))</f>
        <v>Target Number of individuals who received HIV Testing Services (HTS) and received their test results</v>
      </c>
      <c r="X267" s="20" t="s">
        <v>4</v>
      </c>
      <c r="Y267" s="20" t="s">
        <v>831</v>
      </c>
      <c r="Z267" s="20" t="s">
        <v>836</v>
      </c>
      <c r="AA267" s="20" t="s">
        <v>102</v>
      </c>
      <c r="AB267" s="20" t="s">
        <v>755</v>
      </c>
      <c r="AC267" s="19" t="str">
        <f>IF(AB267&lt;&gt;"",IF(NOT(ISNA(INDEX(os!A:A,MATCH(AB267,os!B:B,0)))),INDEX(os!A:A,MATCH(AB267,os!B:B,0)),"0"),"")</f>
        <v/>
      </c>
      <c r="AD267" s="20" t="s">
        <v>830</v>
      </c>
      <c r="AE267" s="20"/>
      <c r="AF267" s="20"/>
      <c r="AG267" s="20"/>
      <c r="AH267" s="93" t="str">
        <f>IF(NOT(ISNA(VLOOKUP(B:B,ResultsTargets!A:A,1,0))),"TRUE","")</f>
        <v>TRUE</v>
      </c>
      <c r="AI267" s="19" t="str">
        <f>IF(ISNA(VLOOKUP(C267,dim_techarea!A:B,2,FALSE)),"",VLOOKUP(C267,dim_techarea!A:B,2,FALSE))</f>
        <v>HTS_TST</v>
      </c>
      <c r="AJ267" s="19" t="str">
        <f>IF(ISNA(VLOOKUP(AI267,dim_techarea!B:C,2,FALSE)),"",VLOOKUP(AI267,dim_techarea!B:C,2,FALSE))</f>
        <v>f5IPTM7mieH</v>
      </c>
      <c r="AK267" s="19" t="str">
        <f>IF(ISNA(VLOOKUP(TRIM(G267),dim_targetsresults!A:B,2,FALSE)),"",VLOOKUP(TRIM(G267),dim_targetsresults!A:C,2,FALSE))</f>
        <v>MER Targets</v>
      </c>
      <c r="AL267" s="19" t="str">
        <f>IF(ISNA(VLOOKUP(AK267,dim_targetsresults!B:C,2,FALSE)),"",VLOOKUP(AK267,dim_targetsresults!B:C,2,FALSE))</f>
        <v>W8imnja2Owd</v>
      </c>
      <c r="AM267" s="19" t="str">
        <f>IF(ISNA(VLOOKUP(TRIM(D267),dim_numeratordenominator!A:B,2,FALSE)),"",VLOOKUP(TRIM(D267),dim_numeratordenominator!A:C,2,FALSE))</f>
        <v>Numerator</v>
      </c>
      <c r="AN267" s="19" t="str">
        <f>IF(ISNA(VLOOKUP(AM267,dim_numeratordenominator!B:C,2,FALSE)),"",VLOOKUP(AM267,dim_numeratordenominator!B:C,2,FALSE))</f>
        <v>Som9NRMQqV7</v>
      </c>
      <c r="AO267" s="19" t="str">
        <f>IF(ISNA(VLOOKUP(TRIM(E267),dim_supporttype!A:B,2,FALSE)),"",VLOOKUP(TRIM(E267),dim_supporttype!A:C,2,FALSE))</f>
        <v>TA</v>
      </c>
      <c r="AP267" s="19" t="str">
        <f>IF(ISNA(VLOOKUP(AO267,dim_supporttype!B:C,2,FALSE)),"",VLOOKUP(AO267,dim_supporttype!B:C,2,FALSE))</f>
        <v>cRAGKdWIDn4</v>
      </c>
      <c r="AQ267" s="19" t="str">
        <f>IF(ISNA(VLOOKUP(TRIM(F267),dim_disaggs!A:B,2,FALSE)),"No Disagg",VLOOKUP(TRIM(F267),dim_disaggs!A:B,2,FALSE))</f>
        <v>STI Clinic/Age/Sex/Result</v>
      </c>
      <c r="AR267" s="19" t="str">
        <f>IF(ISNA(VLOOKUP(AQ267,dim_disaggs!B:C,2,FALSE)),"",VLOOKUP(AQ267,dim_disaggs!B:C,2,FALSE))</f>
        <v>kkfFCChSw4k</v>
      </c>
      <c r="AS267" s="72" t="s">
        <v>21126</v>
      </c>
      <c r="AT267" s="66" t="s">
        <v>20097</v>
      </c>
      <c r="AU267" s="72" t="s">
        <v>21138</v>
      </c>
      <c r="AV267" s="73" t="s">
        <v>21156</v>
      </c>
      <c r="AW267" s="65" t="s">
        <v>25661</v>
      </c>
      <c r="AX267" s="66" t="s">
        <v>25426</v>
      </c>
      <c r="AY267" s="20" t="s">
        <v>25690</v>
      </c>
      <c r="AZ267" s="20" t="s">
        <v>25543</v>
      </c>
      <c r="BA267" s="105" t="str">
        <f t="shared" si="43"/>
        <v/>
      </c>
      <c r="BB267" s="20" t="str">
        <f t="shared" si="44"/>
        <v/>
      </c>
      <c r="BC267" s="20"/>
      <c r="BD267" s="20"/>
      <c r="BE267" s="75"/>
      <c r="BF267" s="73"/>
      <c r="BG267" s="55"/>
      <c r="BH267" s="76"/>
      <c r="BI267" s="20"/>
      <c r="BJ267" s="20"/>
      <c r="BK267" s="55"/>
      <c r="BL267" s="71"/>
      <c r="BM267" s="77"/>
      <c r="BN267" s="78"/>
      <c r="BO267" s="77"/>
      <c r="BP267" s="78"/>
    </row>
    <row r="268" spans="1:68" s="3" customFormat="1" x14ac:dyDescent="0.2">
      <c r="A268" s="22" t="s">
        <v>95</v>
      </c>
      <c r="B268" s="21" t="s">
        <v>19914</v>
      </c>
      <c r="C268" s="20" t="s">
        <v>870</v>
      </c>
      <c r="D268" s="20" t="s">
        <v>1</v>
      </c>
      <c r="E268" s="20" t="s">
        <v>77</v>
      </c>
      <c r="F268" s="20" t="s">
        <v>20373</v>
      </c>
      <c r="G268" s="20" t="s">
        <v>2442</v>
      </c>
      <c r="H268" s="20" t="s">
        <v>20373</v>
      </c>
      <c r="I268" s="19">
        <f t="shared" si="36"/>
        <v>43</v>
      </c>
      <c r="J268" s="20" t="s">
        <v>755</v>
      </c>
      <c r="K268" s="20" t="s">
        <v>2225</v>
      </c>
      <c r="L268" s="95" t="str">
        <f>IF(M268&lt;&gt;"",IF(NOT(ISNA(INDEX(cc!B:B,MATCH(M268,cc!A:A,0)))),INDEX(cc!B:B,MATCH(M268,cc!A:A,0)),"0"),"")</f>
        <v>Age (&lt;1-50+-uk, 12), Sex and Test Results</v>
      </c>
      <c r="M268" s="97" t="s">
        <v>20629</v>
      </c>
      <c r="N268" s="28" t="str">
        <f t="shared" si="37"/>
        <v xml:space="preserve"> TARGET</v>
      </c>
      <c r="O268" s="19" t="str">
        <f t="shared" si="38"/>
        <v>HTS_TST (N, DSD, VCT/Age/Sex/Result) TARGET: HTS received results</v>
      </c>
      <c r="P268" s="19" t="str">
        <f t="shared" si="39"/>
        <v>HTS_TST (N, DSD, VCT/Age/Sex/Result) TARGET: HTS received results</v>
      </c>
      <c r="Q268" s="19" t="str">
        <f t="shared" si="40"/>
        <v>HTS_TST (N, DSD, VCT/Age/Sex/Result) TARGET</v>
      </c>
      <c r="R268" s="19" t="str">
        <f t="shared" si="41"/>
        <v>HTS_TST_N_DSD_VCT_Age_Sex_Result_TARGET</v>
      </c>
      <c r="S268" s="19" t="str">
        <f t="shared" si="42"/>
        <v>HTS_TST_N_DSD_VCT_Age_Sex_Result_TARGET</v>
      </c>
      <c r="T268" s="19" t="b">
        <f>NOT(ISNA(VLOOKUP(B268,dbcodes!A:B,2,FALSE)))</f>
        <v>1</v>
      </c>
      <c r="U268" s="19" t="str">
        <f>IF(ISNA(VLOOKUP(B268,dbcodes!A:B,2,FALSE)),des!R2337,VLOOKUP(B268,dbcodes!A:B,2,FALSE))</f>
        <v>HTS_TST_N_DSD_VCT_Age_Sex_Result_TARGET</v>
      </c>
      <c r="V268" s="20"/>
      <c r="W268" s="107" t="str">
        <f>IF(ISNA(VLOOKUP(C268,descriptions!A:B,2,FALSE)),des!V521,IF(G268=" TARGET","Target ","")&amp;VLOOKUP(C268,descriptions!A:B,2,FALSE))</f>
        <v>Target Number of individuals who received HIV Testing Services (HTS) and received their test results</v>
      </c>
      <c r="X268" s="20" t="s">
        <v>4</v>
      </c>
      <c r="Y268" s="20" t="s">
        <v>831</v>
      </c>
      <c r="Z268" s="20" t="s">
        <v>836</v>
      </c>
      <c r="AA268" s="20" t="s">
        <v>102</v>
      </c>
      <c r="AB268" s="20" t="s">
        <v>755</v>
      </c>
      <c r="AC268" s="19" t="str">
        <f>IF(AB268&lt;&gt;"",IF(NOT(ISNA(INDEX(os!A:A,MATCH(AB268,os!B:B,0)))),INDEX(os!A:A,MATCH(AB268,os!B:B,0)),"0"),"")</f>
        <v/>
      </c>
      <c r="AD268" s="20" t="s">
        <v>830</v>
      </c>
      <c r="AE268" s="20"/>
      <c r="AF268" s="20"/>
      <c r="AG268" s="20"/>
      <c r="AH268" s="93" t="str">
        <f>IF(NOT(ISNA(VLOOKUP(B:B,ResultsTargets!A:A,1,0))),"TRUE","")</f>
        <v>TRUE</v>
      </c>
      <c r="AI268" s="19" t="str">
        <f>IF(ISNA(VLOOKUP(C268,dim_techarea!A:B,2,FALSE)),"",VLOOKUP(C268,dim_techarea!A:B,2,FALSE))</f>
        <v>HTS_TST</v>
      </c>
      <c r="AJ268" s="19" t="str">
        <f>IF(ISNA(VLOOKUP(AI268,dim_techarea!B:C,2,FALSE)),"",VLOOKUP(AI268,dim_techarea!B:C,2,FALSE))</f>
        <v>f5IPTM7mieH</v>
      </c>
      <c r="AK268" s="19" t="str">
        <f>IF(ISNA(VLOOKUP(TRIM(G268),dim_targetsresults!A:B,2,FALSE)),"",VLOOKUP(TRIM(G268),dim_targetsresults!A:C,2,FALSE))</f>
        <v>MER Targets</v>
      </c>
      <c r="AL268" s="19" t="str">
        <f>IF(ISNA(VLOOKUP(AK268,dim_targetsresults!B:C,2,FALSE)),"",VLOOKUP(AK268,dim_targetsresults!B:C,2,FALSE))</f>
        <v>W8imnja2Owd</v>
      </c>
      <c r="AM268" s="19" t="str">
        <f>IF(ISNA(VLOOKUP(TRIM(D268),dim_numeratordenominator!A:B,2,FALSE)),"",VLOOKUP(TRIM(D268),dim_numeratordenominator!A:C,2,FALSE))</f>
        <v>Numerator</v>
      </c>
      <c r="AN268" s="19" t="str">
        <f>IF(ISNA(VLOOKUP(AM268,dim_numeratordenominator!B:C,2,FALSE)),"",VLOOKUP(AM268,dim_numeratordenominator!B:C,2,FALSE))</f>
        <v>Som9NRMQqV7</v>
      </c>
      <c r="AO268" s="19" t="str">
        <f>IF(ISNA(VLOOKUP(TRIM(E268),dim_supporttype!A:B,2,FALSE)),"",VLOOKUP(TRIM(E268),dim_supporttype!A:C,2,FALSE))</f>
        <v>DSD</v>
      </c>
      <c r="AP268" s="19" t="str">
        <f>IF(ISNA(VLOOKUP(AO268,dim_supporttype!B:C,2,FALSE)),"",VLOOKUP(AO268,dim_supporttype!B:C,2,FALSE))</f>
        <v>iM13vdNLWKb</v>
      </c>
      <c r="AQ268" s="19" t="str">
        <f>IF(ISNA(VLOOKUP(TRIM(F268),dim_disaggs!A:B,2,FALSE)),"No Disagg",VLOOKUP(TRIM(F268),dim_disaggs!A:B,2,FALSE))</f>
        <v>VCT/Age/Sex/Result</v>
      </c>
      <c r="AR268" s="19" t="str">
        <f>IF(ISNA(VLOOKUP(AQ268,dim_disaggs!B:C,2,FALSE)),"",VLOOKUP(AQ268,dim_disaggs!B:C,2,FALSE))</f>
        <v>dcaYk7TXk4E</v>
      </c>
      <c r="AS268" s="72" t="s">
        <v>21123</v>
      </c>
      <c r="AT268" s="66" t="s">
        <v>19784</v>
      </c>
      <c r="AU268" s="72" t="s">
        <v>21141</v>
      </c>
      <c r="AV268" s="73" t="s">
        <v>21159</v>
      </c>
      <c r="AW268" s="65" t="s">
        <v>25662</v>
      </c>
      <c r="AX268" s="66" t="s">
        <v>25428</v>
      </c>
      <c r="AY268" s="20" t="s">
        <v>25691</v>
      </c>
      <c r="AZ268" s="20" t="s">
        <v>25544</v>
      </c>
      <c r="BA268" s="105" t="str">
        <f t="shared" si="43"/>
        <v/>
      </c>
      <c r="BB268" s="20" t="str">
        <f t="shared" si="44"/>
        <v/>
      </c>
      <c r="BC268" s="20"/>
      <c r="BD268" s="20"/>
      <c r="BE268" s="75"/>
      <c r="BF268" s="73"/>
      <c r="BG268" s="55"/>
      <c r="BH268" s="76"/>
      <c r="BI268" s="20"/>
      <c r="BJ268" s="20"/>
      <c r="BK268" s="55"/>
      <c r="BL268" s="71"/>
      <c r="BM268" s="77"/>
      <c r="BN268" s="78"/>
      <c r="BO268" s="77"/>
      <c r="BP268" s="78"/>
    </row>
    <row r="269" spans="1:68" s="3" customFormat="1" x14ac:dyDescent="0.2">
      <c r="A269" s="22" t="s">
        <v>95</v>
      </c>
      <c r="B269" s="21" t="s">
        <v>19915</v>
      </c>
      <c r="C269" s="20" t="s">
        <v>870</v>
      </c>
      <c r="D269" s="20" t="s">
        <v>1</v>
      </c>
      <c r="E269" s="20" t="s">
        <v>78</v>
      </c>
      <c r="F269" s="20" t="s">
        <v>20373</v>
      </c>
      <c r="G269" s="20" t="s">
        <v>2442</v>
      </c>
      <c r="H269" s="20" t="s">
        <v>20373</v>
      </c>
      <c r="I269" s="19">
        <f t="shared" si="36"/>
        <v>42</v>
      </c>
      <c r="J269" s="20" t="s">
        <v>755</v>
      </c>
      <c r="K269" s="20" t="s">
        <v>2225</v>
      </c>
      <c r="L269" s="95" t="str">
        <f>IF(M269&lt;&gt;"",IF(NOT(ISNA(INDEX(cc!B:B,MATCH(M269,cc!A:A,0)))),INDEX(cc!B:B,MATCH(M269,cc!A:A,0)),"0"),"")</f>
        <v>Age (&lt;1-50+-uk, 12), Sex and Test Results</v>
      </c>
      <c r="M269" s="97" t="s">
        <v>20629</v>
      </c>
      <c r="N269" s="28" t="str">
        <f t="shared" si="37"/>
        <v xml:space="preserve"> TARGET</v>
      </c>
      <c r="O269" s="19" t="str">
        <f t="shared" si="38"/>
        <v>HTS_TST (N, TA, VCT/Age/Sex/Result) TARGET: HTS received results</v>
      </c>
      <c r="P269" s="19" t="str">
        <f t="shared" si="39"/>
        <v>HTS_TST (N, TA, VCT/Age/Sex/Result) TARGET: HTS received results</v>
      </c>
      <c r="Q269" s="19" t="str">
        <f t="shared" si="40"/>
        <v>HTS_TST (N, TA, VCT/Age/Sex/Result) TARGET</v>
      </c>
      <c r="R269" s="19" t="str">
        <f t="shared" si="41"/>
        <v>HTS_TST_N_TA_VCT_Age_Sex_Result_TARGET</v>
      </c>
      <c r="S269" s="19" t="str">
        <f t="shared" si="42"/>
        <v>HTS_TST_N_TA_VCT_Age_Sex_Result_TARGET</v>
      </c>
      <c r="T269" s="19" t="b">
        <f>NOT(ISNA(VLOOKUP(B269,dbcodes!A:B,2,FALSE)))</f>
        <v>1</v>
      </c>
      <c r="U269" s="19" t="str">
        <f>IF(ISNA(VLOOKUP(B269,dbcodes!A:B,2,FALSE)),des!R2338,VLOOKUP(B269,dbcodes!A:B,2,FALSE))</f>
        <v>HTS_TST_N_TA_VCT_Age_Sex_Result_TARGET</v>
      </c>
      <c r="V269" s="20"/>
      <c r="W269" s="107" t="str">
        <f>IF(ISNA(VLOOKUP(C269,descriptions!A:B,2,FALSE)),des!V522,IF(G269=" TARGET","Target ","")&amp;VLOOKUP(C269,descriptions!A:B,2,FALSE))</f>
        <v>Target Number of individuals who received HIV Testing Services (HTS) and received their test results</v>
      </c>
      <c r="X269" s="20" t="s">
        <v>4</v>
      </c>
      <c r="Y269" s="20" t="s">
        <v>831</v>
      </c>
      <c r="Z269" s="20" t="s">
        <v>836</v>
      </c>
      <c r="AA269" s="20" t="s">
        <v>102</v>
      </c>
      <c r="AB269" s="20" t="s">
        <v>755</v>
      </c>
      <c r="AC269" s="19" t="str">
        <f>IF(AB269&lt;&gt;"",IF(NOT(ISNA(INDEX(os!A:A,MATCH(AB269,os!B:B,0)))),INDEX(os!A:A,MATCH(AB269,os!B:B,0)),"0"),"")</f>
        <v/>
      </c>
      <c r="AD269" s="20" t="s">
        <v>830</v>
      </c>
      <c r="AE269" s="20"/>
      <c r="AF269" s="20"/>
      <c r="AG269" s="20"/>
      <c r="AH269" s="93" t="str">
        <f>IF(NOT(ISNA(VLOOKUP(B:B,ResultsTargets!A:A,1,0))),"TRUE","")</f>
        <v>TRUE</v>
      </c>
      <c r="AI269" s="19" t="str">
        <f>IF(ISNA(VLOOKUP(C269,dim_techarea!A:B,2,FALSE)),"",VLOOKUP(C269,dim_techarea!A:B,2,FALSE))</f>
        <v>HTS_TST</v>
      </c>
      <c r="AJ269" s="19" t="str">
        <f>IF(ISNA(VLOOKUP(AI269,dim_techarea!B:C,2,FALSE)),"",VLOOKUP(AI269,dim_techarea!B:C,2,FALSE))</f>
        <v>f5IPTM7mieH</v>
      </c>
      <c r="AK269" s="19" t="str">
        <f>IF(ISNA(VLOOKUP(TRIM(G269),dim_targetsresults!A:B,2,FALSE)),"",VLOOKUP(TRIM(G269),dim_targetsresults!A:C,2,FALSE))</f>
        <v>MER Targets</v>
      </c>
      <c r="AL269" s="19" t="str">
        <f>IF(ISNA(VLOOKUP(AK269,dim_targetsresults!B:C,2,FALSE)),"",VLOOKUP(AK269,dim_targetsresults!B:C,2,FALSE))</f>
        <v>W8imnja2Owd</v>
      </c>
      <c r="AM269" s="19" t="str">
        <f>IF(ISNA(VLOOKUP(TRIM(D269),dim_numeratordenominator!A:B,2,FALSE)),"",VLOOKUP(TRIM(D269),dim_numeratordenominator!A:C,2,FALSE))</f>
        <v>Numerator</v>
      </c>
      <c r="AN269" s="19" t="str">
        <f>IF(ISNA(VLOOKUP(AM269,dim_numeratordenominator!B:C,2,FALSE)),"",VLOOKUP(AM269,dim_numeratordenominator!B:C,2,FALSE))</f>
        <v>Som9NRMQqV7</v>
      </c>
      <c r="AO269" s="19" t="str">
        <f>IF(ISNA(VLOOKUP(TRIM(E269),dim_supporttype!A:B,2,FALSE)),"",VLOOKUP(TRIM(E269),dim_supporttype!A:C,2,FALSE))</f>
        <v>TA</v>
      </c>
      <c r="AP269" s="19" t="str">
        <f>IF(ISNA(VLOOKUP(AO269,dim_supporttype!B:C,2,FALSE)),"",VLOOKUP(AO269,dim_supporttype!B:C,2,FALSE))</f>
        <v>cRAGKdWIDn4</v>
      </c>
      <c r="AQ269" s="19" t="str">
        <f>IF(ISNA(VLOOKUP(TRIM(F269),dim_disaggs!A:B,2,FALSE)),"No Disagg",VLOOKUP(TRIM(F269),dim_disaggs!A:B,2,FALSE))</f>
        <v>VCT/Age/Sex/Result</v>
      </c>
      <c r="AR269" s="19" t="str">
        <f>IF(ISNA(VLOOKUP(AQ269,dim_disaggs!B:C,2,FALSE)),"",VLOOKUP(AQ269,dim_disaggs!B:C,2,FALSE))</f>
        <v>dcaYk7TXk4E</v>
      </c>
      <c r="AS269" s="72" t="s">
        <v>21123</v>
      </c>
      <c r="AT269" s="66" t="s">
        <v>19784</v>
      </c>
      <c r="AU269" s="72" t="s">
        <v>21141</v>
      </c>
      <c r="AV269" s="73" t="s">
        <v>21159</v>
      </c>
      <c r="AW269" s="65" t="s">
        <v>25662</v>
      </c>
      <c r="AX269" s="66" t="s">
        <v>25428</v>
      </c>
      <c r="AY269" s="20" t="s">
        <v>25691</v>
      </c>
      <c r="AZ269" s="20" t="s">
        <v>25544</v>
      </c>
      <c r="BA269" s="105" t="str">
        <f t="shared" si="43"/>
        <v/>
      </c>
      <c r="BB269" s="20" t="str">
        <f t="shared" si="44"/>
        <v/>
      </c>
      <c r="BC269" s="20"/>
      <c r="BD269" s="20"/>
      <c r="BE269" s="75"/>
      <c r="BF269" s="73"/>
      <c r="BG269" s="55"/>
      <c r="BH269" s="76"/>
      <c r="BI269" s="20"/>
      <c r="BJ269" s="20"/>
      <c r="BK269" s="55"/>
      <c r="BL269" s="71"/>
      <c r="BM269" s="77"/>
      <c r="BN269" s="78"/>
      <c r="BO269" s="77"/>
      <c r="BP269" s="78"/>
    </row>
    <row r="270" spans="1:68" x14ac:dyDescent="0.2">
      <c r="A270" s="20" t="s">
        <v>95</v>
      </c>
      <c r="B270" s="20" t="s">
        <v>1177</v>
      </c>
      <c r="C270" s="20" t="s">
        <v>870</v>
      </c>
      <c r="D270" s="20" t="s">
        <v>1</v>
      </c>
      <c r="E270" s="20" t="s">
        <v>264</v>
      </c>
      <c r="G270" s="20" t="s">
        <v>2442</v>
      </c>
      <c r="I270" s="19">
        <f t="shared" si="36"/>
        <v>33</v>
      </c>
      <c r="J270" s="20" t="s">
        <v>755</v>
      </c>
      <c r="K270" s="20" t="s">
        <v>2225</v>
      </c>
      <c r="L270" s="95" t="str">
        <f>IF(M270&lt;&gt;"",IF(NOT(ISNA(INDEX(cc!B:B,MATCH(M270,cc!A:A,0)))),INDEX(cc!B:B,MATCH(M270,cc!A:A,0)),"0"),"")</f>
        <v>default</v>
      </c>
      <c r="M270" s="97" t="s">
        <v>13</v>
      </c>
      <c r="N270" s="28" t="str">
        <f t="shared" si="37"/>
        <v xml:space="preserve"> TARGET</v>
      </c>
      <c r="O270" s="19" t="str">
        <f t="shared" si="38"/>
        <v>HTS_TST (N, DSD_NARRATIVE) TARGET: HTS received results</v>
      </c>
      <c r="P270" s="19" t="str">
        <f t="shared" si="39"/>
        <v>HTS_TST (N, DSD_NARRATIVE) TARGET: HTS received results</v>
      </c>
      <c r="Q270" s="19" t="str">
        <f t="shared" si="40"/>
        <v>HTS_TST (N, DSD_NARRATIVE) TARGET</v>
      </c>
      <c r="R270" s="19" t="str">
        <f t="shared" si="41"/>
        <v>HTS_TST_N_DSD_NARRATIVE_TARGET</v>
      </c>
      <c r="S270" s="19" t="str">
        <f t="shared" si="42"/>
        <v>HTS_TST_N_DSD_NARRATIVE_TARGET</v>
      </c>
      <c r="T270" s="19" t="b">
        <f>NOT(ISNA(VLOOKUP(B270,dbcodes!A:B,2,FALSE)))</f>
        <v>1</v>
      </c>
      <c r="U270" s="19" t="str">
        <f>IF(ISNA(VLOOKUP(B270,dbcodes!A:B,2,FALSE)),des!R2339,VLOOKUP(B270,dbcodes!A:B,2,FALSE))</f>
        <v>HTC_TST_N_DSD_NARRATIVE_TARGET</v>
      </c>
      <c r="W270" s="107" t="str">
        <f>IF(ISNA(VLOOKUP(C270,descriptions!A:B,2,FALSE)),des!V543,IF(G270=" TARGET","Target ","")&amp;VLOOKUP(C270,descriptions!A:B,2,FALSE))</f>
        <v>Target Number of individuals who received HIV Testing Services (HTS) and received their test results</v>
      </c>
      <c r="X270" s="20" t="s">
        <v>9</v>
      </c>
      <c r="Y270" s="20" t="s">
        <v>831</v>
      </c>
      <c r="Z270" s="20" t="s">
        <v>836</v>
      </c>
      <c r="AA270" s="20" t="s">
        <v>102</v>
      </c>
      <c r="AB270" s="20" t="s">
        <v>755</v>
      </c>
      <c r="AC270" s="19" t="str">
        <f>IF(AB270&lt;&gt;"",IF(NOT(ISNA(INDEX(os!A:A,MATCH(AB270,os!B:B,0)))),INDEX(os!A:A,MATCH(AB270,os!B:B,0)),"0"),"")</f>
        <v/>
      </c>
      <c r="AD270" s="20" t="s">
        <v>830</v>
      </c>
      <c r="AH270" s="93" t="str">
        <f>IF(NOT(ISNA(VLOOKUP(B:B,ResultsTargets!A:A,1,0))),"TRUE","")</f>
        <v>TRUE</v>
      </c>
      <c r="AI270" s="19" t="str">
        <f>IF(ISNA(VLOOKUP(C270,dim_techarea!A:B,2,FALSE)),"",VLOOKUP(C270,dim_techarea!A:B,2,FALSE))</f>
        <v>HTS_TST</v>
      </c>
      <c r="AJ270" s="19" t="str">
        <f>IF(ISNA(VLOOKUP(AI270,dim_techarea!B:C,2,FALSE)),"",VLOOKUP(AI270,dim_techarea!B:C,2,FALSE))</f>
        <v>f5IPTM7mieH</v>
      </c>
      <c r="AK270" s="19" t="str">
        <f>IF(ISNA(VLOOKUP(TRIM(G270),dim_targetsresults!A:B,2,FALSE)),"",VLOOKUP(TRIM(G270),dim_targetsresults!A:C,2,FALSE))</f>
        <v>MER Targets</v>
      </c>
      <c r="AL270" s="19" t="str">
        <f>IF(ISNA(VLOOKUP(AK270,dim_targetsresults!B:C,2,FALSE)),"",VLOOKUP(AK270,dim_targetsresults!B:C,2,FALSE))</f>
        <v>W8imnja2Owd</v>
      </c>
      <c r="AM270" s="19" t="str">
        <f>IF(ISNA(VLOOKUP(TRIM(D270),dim_numeratordenominator!A:B,2,FALSE)),"",VLOOKUP(TRIM(D270),dim_numeratordenominator!A:C,2,FALSE))</f>
        <v>Numerator</v>
      </c>
      <c r="AN270" s="19" t="str">
        <f>IF(ISNA(VLOOKUP(AM270,dim_numeratordenominator!B:C,2,FALSE)),"",VLOOKUP(AM270,dim_numeratordenominator!B:C,2,FALSE))</f>
        <v>Som9NRMQqV7</v>
      </c>
      <c r="AO270" s="19" t="str">
        <f>IF(ISNA(VLOOKUP(TRIM(E270),dim_supporttype!A:B,2,FALSE)),"",VLOOKUP(TRIM(E270),dim_supporttype!A:C,2,FALSE))</f>
        <v>DSD Narratives</v>
      </c>
      <c r="AP270" s="19" t="str">
        <f>IF(ISNA(VLOOKUP(AO270,dim_supporttype!B:C,2,FALSE)),"",VLOOKUP(AO270,dim_supporttype!B:C,2,FALSE))</f>
        <v>ySGf8v2q9Rm</v>
      </c>
      <c r="AQ270" s="19" t="str">
        <f>IF(ISNA(VLOOKUP(TRIM(F270),dim_disaggs!A:B,2,FALSE)),"No Disagg",VLOOKUP(TRIM(F270),dim_disaggs!A:B,2,FALSE))</f>
        <v>No Disagg</v>
      </c>
      <c r="AR270" s="19" t="str">
        <f>IF(ISNA(VLOOKUP(AQ270,dim_disaggs!B:C,2,FALSE)),"",VLOOKUP(AQ270,dim_disaggs!B:C,2,FALSE))</f>
        <v>werJlVT6sf3</v>
      </c>
      <c r="AU270" s="72" t="s">
        <v>755</v>
      </c>
      <c r="AV270" s="73" t="s">
        <v>755</v>
      </c>
      <c r="AW270" s="66" t="s">
        <v>755</v>
      </c>
      <c r="AX270" s="66" t="s">
        <v>755</v>
      </c>
      <c r="BA270" s="105" t="str">
        <f t="shared" si="43"/>
        <v/>
      </c>
      <c r="BB270" s="20" t="str">
        <f t="shared" si="44"/>
        <v/>
      </c>
    </row>
    <row r="271" spans="1:68" x14ac:dyDescent="0.2">
      <c r="A271" s="20" t="s">
        <v>95</v>
      </c>
      <c r="B271" s="20" t="s">
        <v>1235</v>
      </c>
      <c r="C271" s="20" t="s">
        <v>870</v>
      </c>
      <c r="D271" s="20" t="s">
        <v>1</v>
      </c>
      <c r="E271" s="20" t="s">
        <v>265</v>
      </c>
      <c r="G271" s="20" t="s">
        <v>2442</v>
      </c>
      <c r="I271" s="19">
        <f t="shared" si="36"/>
        <v>32</v>
      </c>
      <c r="J271" s="20" t="s">
        <v>755</v>
      </c>
      <c r="K271" s="20" t="s">
        <v>2225</v>
      </c>
      <c r="L271" s="95" t="str">
        <f>IF(M271&lt;&gt;"",IF(NOT(ISNA(INDEX(cc!B:B,MATCH(M271,cc!A:A,0)))),INDEX(cc!B:B,MATCH(M271,cc!A:A,0)),"0"),"")</f>
        <v>default</v>
      </c>
      <c r="M271" s="97" t="s">
        <v>13</v>
      </c>
      <c r="N271" s="28" t="str">
        <f t="shared" si="37"/>
        <v xml:space="preserve"> TARGET</v>
      </c>
      <c r="O271" s="19" t="str">
        <f t="shared" si="38"/>
        <v>HTS_TST (N, TA_NARRATIVE) TARGET: HTS received results</v>
      </c>
      <c r="P271" s="19" t="str">
        <f t="shared" si="39"/>
        <v>HTS_TST (N, TA_NARRATIVE) TARGET: HTS received results</v>
      </c>
      <c r="Q271" s="19" t="str">
        <f t="shared" si="40"/>
        <v>HTS_TST (N, TA_NARRATIVE) TARGET</v>
      </c>
      <c r="R271" s="19" t="str">
        <f t="shared" si="41"/>
        <v>HTS_TST_N_TA_NARRATIVE_TARGET</v>
      </c>
      <c r="S271" s="19" t="str">
        <f t="shared" si="42"/>
        <v>HTS_TST_N_TA_NARRATIVE_TARGET</v>
      </c>
      <c r="T271" s="19" t="b">
        <f>NOT(ISNA(VLOOKUP(B271,dbcodes!A:B,2,FALSE)))</f>
        <v>1</v>
      </c>
      <c r="U271" s="19" t="str">
        <f>IF(ISNA(VLOOKUP(B271,dbcodes!A:B,2,FALSE)),des!R2340,VLOOKUP(B271,dbcodes!A:B,2,FALSE))</f>
        <v>HTC_TST_N_TA_NARRATIVE_TARGET</v>
      </c>
      <c r="W271" s="107" t="str">
        <f>IF(ISNA(VLOOKUP(C271,descriptions!A:B,2,FALSE)),des!V544,IF(G271=" TARGET","Target ","")&amp;VLOOKUP(C271,descriptions!A:B,2,FALSE))</f>
        <v>Target Number of individuals who received HIV Testing Services (HTS) and received their test results</v>
      </c>
      <c r="X271" s="20" t="s">
        <v>9</v>
      </c>
      <c r="Y271" s="20" t="s">
        <v>831</v>
      </c>
      <c r="Z271" s="20" t="s">
        <v>836</v>
      </c>
      <c r="AA271" s="20" t="s">
        <v>102</v>
      </c>
      <c r="AB271" s="20" t="s">
        <v>755</v>
      </c>
      <c r="AC271" s="19" t="str">
        <f>IF(AB271&lt;&gt;"",IF(NOT(ISNA(INDEX(os!A:A,MATCH(AB271,os!B:B,0)))),INDEX(os!A:A,MATCH(AB271,os!B:B,0)),"0"),"")</f>
        <v/>
      </c>
      <c r="AD271" s="20" t="s">
        <v>830</v>
      </c>
      <c r="AH271" s="93" t="str">
        <f>IF(NOT(ISNA(VLOOKUP(B:B,ResultsTargets!A:A,1,0))),"TRUE","")</f>
        <v>TRUE</v>
      </c>
      <c r="AI271" s="19" t="str">
        <f>IF(ISNA(VLOOKUP(C271,dim_techarea!A:B,2,FALSE)),"",VLOOKUP(C271,dim_techarea!A:B,2,FALSE))</f>
        <v>HTS_TST</v>
      </c>
      <c r="AJ271" s="19" t="str">
        <f>IF(ISNA(VLOOKUP(AI271,dim_techarea!B:C,2,FALSE)),"",VLOOKUP(AI271,dim_techarea!B:C,2,FALSE))</f>
        <v>f5IPTM7mieH</v>
      </c>
      <c r="AK271" s="19" t="str">
        <f>IF(ISNA(VLOOKUP(TRIM(G271),dim_targetsresults!A:B,2,FALSE)),"",VLOOKUP(TRIM(G271),dim_targetsresults!A:C,2,FALSE))</f>
        <v>MER Targets</v>
      </c>
      <c r="AL271" s="19" t="str">
        <f>IF(ISNA(VLOOKUP(AK271,dim_targetsresults!B:C,2,FALSE)),"",VLOOKUP(AK271,dim_targetsresults!B:C,2,FALSE))</f>
        <v>W8imnja2Owd</v>
      </c>
      <c r="AM271" s="19" t="str">
        <f>IF(ISNA(VLOOKUP(TRIM(D271),dim_numeratordenominator!A:B,2,FALSE)),"",VLOOKUP(TRIM(D271),dim_numeratordenominator!A:C,2,FALSE))</f>
        <v>Numerator</v>
      </c>
      <c r="AN271" s="19" t="str">
        <f>IF(ISNA(VLOOKUP(AM271,dim_numeratordenominator!B:C,2,FALSE)),"",VLOOKUP(AM271,dim_numeratordenominator!B:C,2,FALSE))</f>
        <v>Som9NRMQqV7</v>
      </c>
      <c r="AO271" s="19" t="str">
        <f>IF(ISNA(VLOOKUP(TRIM(E271),dim_supporttype!A:B,2,FALSE)),"",VLOOKUP(TRIM(E271),dim_supporttype!A:C,2,FALSE))</f>
        <v>TA Narratives</v>
      </c>
      <c r="AP271" s="19" t="str">
        <f>IF(ISNA(VLOOKUP(AO271,dim_supporttype!B:C,2,FALSE)),"",VLOOKUP(AO271,dim_supporttype!B:C,2,FALSE))</f>
        <v>aBZapfNWlIU</v>
      </c>
      <c r="AQ271" s="19" t="str">
        <f>IF(ISNA(VLOOKUP(TRIM(F271),dim_disaggs!A:B,2,FALSE)),"No Disagg",VLOOKUP(TRIM(F271),dim_disaggs!A:B,2,FALSE))</f>
        <v>No Disagg</v>
      </c>
      <c r="AR271" s="19" t="str">
        <f>IF(ISNA(VLOOKUP(AQ271,dim_disaggs!B:C,2,FALSE)),"",VLOOKUP(AQ271,dim_disaggs!B:C,2,FALSE))</f>
        <v>werJlVT6sf3</v>
      </c>
      <c r="AU271" s="72" t="s">
        <v>755</v>
      </c>
      <c r="AV271" s="73" t="s">
        <v>755</v>
      </c>
      <c r="AW271" s="66" t="s">
        <v>755</v>
      </c>
      <c r="AX271" s="66" t="s">
        <v>755</v>
      </c>
      <c r="BA271" s="105" t="str">
        <f t="shared" si="43"/>
        <v/>
      </c>
      <c r="BB271" s="20" t="str">
        <f t="shared" si="44"/>
        <v/>
      </c>
    </row>
    <row r="272" spans="1:68" x14ac:dyDescent="0.2">
      <c r="A272" s="22" t="s">
        <v>95</v>
      </c>
      <c r="B272" s="39" t="s">
        <v>20669</v>
      </c>
      <c r="C272" s="38" t="s">
        <v>870</v>
      </c>
      <c r="D272" s="38" t="s">
        <v>1</v>
      </c>
      <c r="E272" s="38" t="s">
        <v>77</v>
      </c>
      <c r="F272" s="38" t="s">
        <v>21178</v>
      </c>
      <c r="G272" s="38" t="s">
        <v>2442</v>
      </c>
      <c r="H272" s="22" t="s">
        <v>21179</v>
      </c>
      <c r="I272" s="19">
        <f t="shared" si="36"/>
        <v>47</v>
      </c>
      <c r="K272" s="20" t="s">
        <v>2225</v>
      </c>
      <c r="L272" s="95" t="str">
        <f>IF(M272&lt;&gt;"",IF(NOT(ISNA(INDEX(cc!B:B,MATCH(M272,cc!A:A,0)))),INDEX(cc!B:B,MATCH(M272,cc!A:A,0)),"0"),"")</f>
        <v>Age (&lt;1-50+-uk, 12), Sex (Female) and Test Results</v>
      </c>
      <c r="M272" s="101" t="s">
        <v>20549</v>
      </c>
      <c r="N272" s="28" t="str">
        <f t="shared" si="37"/>
        <v xml:space="preserve"> TARGET</v>
      </c>
      <c r="O272" s="19" t="str">
        <f t="shared" si="38"/>
        <v>HTS_TST (N, DSD, PMTCT PostANC/Age/Sex/Result) TARGET: HTS received results</v>
      </c>
      <c r="P272" s="19" t="str">
        <f t="shared" si="39"/>
        <v>HTS_TST (N, DSD, PMTCT PostANC/Age/Sex/Result) TARGET: HTS received results</v>
      </c>
      <c r="Q272" s="19" t="str">
        <f t="shared" si="40"/>
        <v>HTS_TST (N, DSD, PMTCT P/Age/Sex/Result) TARGET</v>
      </c>
      <c r="R272" s="19" t="str">
        <f t="shared" si="41"/>
        <v>HTS_TST_N_DSD_PMTCT_P_Age_Sex_Result_TARGET</v>
      </c>
      <c r="S272" s="19" t="str">
        <f t="shared" si="42"/>
        <v>HTS_TST_N_DSD_PMTCT_P_Age_Sex_Result_TARGET</v>
      </c>
      <c r="T272" s="19" t="b">
        <f>NOT(ISNA(VLOOKUP(B272,dbcodes!A:B,2,FALSE)))</f>
        <v>1</v>
      </c>
      <c r="U272" s="19" t="str">
        <f>IF(ISNA(VLOOKUP(B272,dbcodes!A:B,2,FALSE)),des!R2341,VLOOKUP(B272,dbcodes!A:B,2,FALSE))</f>
        <v>HTS_TST_N_DSD_PMTCT_P_Age_Sex_Result_TARGET</v>
      </c>
      <c r="W272" s="107" t="str">
        <f>IF(ISNA(VLOOKUP(C272,descriptions!A:B,2,FALSE)),des!V2084,IF(G272=" TARGET","Target ","")&amp;VLOOKUP(C272,descriptions!A:B,2,FALSE))</f>
        <v>Target Number of individuals who received HIV Testing Services (HTS) and received their test results</v>
      </c>
      <c r="X272" s="22" t="s">
        <v>4</v>
      </c>
      <c r="Y272" s="20" t="s">
        <v>831</v>
      </c>
      <c r="Z272" s="20" t="s">
        <v>836</v>
      </c>
      <c r="AA272" s="20" t="s">
        <v>102</v>
      </c>
      <c r="AB272" s="20" t="s">
        <v>755</v>
      </c>
      <c r="AC272" s="19" t="str">
        <f>IF(AB272&lt;&gt;"",IF(NOT(ISNA(INDEX(os!A:A,MATCH(AB272,os!B:B,0)))),INDEX(os!A:A,MATCH(AB272,os!B:B,0)),"0"),"")</f>
        <v/>
      </c>
      <c r="AD272" s="20" t="s">
        <v>830</v>
      </c>
      <c r="AH272" s="93" t="str">
        <f>IF(NOT(ISNA(VLOOKUP(B:B,ResultsTargets!A:A,1,0))),"TRUE","")</f>
        <v>TRUE</v>
      </c>
      <c r="AI272" s="19" t="str">
        <f>IF(ISNA(VLOOKUP(C272,dim_techarea!A:B,2,FALSE)),"",VLOOKUP(C272,dim_techarea!A:B,2,FALSE))</f>
        <v>HTS_TST</v>
      </c>
      <c r="AJ272" s="19" t="str">
        <f>IF(ISNA(VLOOKUP(AI272,dim_techarea!B:C,2,FALSE)),"",VLOOKUP(AI272,dim_techarea!B:C,2,FALSE))</f>
        <v>f5IPTM7mieH</v>
      </c>
      <c r="AK272" s="19" t="str">
        <f>IF(ISNA(VLOOKUP(TRIM(G272),dim_targetsresults!A:B,2,FALSE)),"",VLOOKUP(TRIM(G272),dim_targetsresults!A:C,2,FALSE))</f>
        <v>MER Targets</v>
      </c>
      <c r="AL272" s="19" t="str">
        <f>IF(ISNA(VLOOKUP(AK272,dim_targetsresults!B:C,2,FALSE)),"",VLOOKUP(AK272,dim_targetsresults!B:C,2,FALSE))</f>
        <v>W8imnja2Owd</v>
      </c>
      <c r="AM272" s="19" t="str">
        <f>IF(ISNA(VLOOKUP(TRIM(D272),dim_numeratordenominator!A:B,2,FALSE)),"",VLOOKUP(TRIM(D272),dim_numeratordenominator!A:C,2,FALSE))</f>
        <v>Numerator</v>
      </c>
      <c r="AN272" s="19" t="str">
        <f>IF(ISNA(VLOOKUP(AM272,dim_numeratordenominator!B:C,2,FALSE)),"",VLOOKUP(AM272,dim_numeratordenominator!B:C,2,FALSE))</f>
        <v>Som9NRMQqV7</v>
      </c>
      <c r="AO272" s="19" t="str">
        <f>IF(ISNA(VLOOKUP(TRIM(E272),dim_supporttype!A:B,2,FALSE)),"",VLOOKUP(TRIM(E272),dim_supporttype!A:C,2,FALSE))</f>
        <v>DSD</v>
      </c>
      <c r="AP272" s="19" t="str">
        <f>IF(ISNA(VLOOKUP(AO272,dim_supporttype!B:C,2,FALSE)),"",VLOOKUP(AO272,dim_supporttype!B:C,2,FALSE))</f>
        <v>iM13vdNLWKb</v>
      </c>
      <c r="AQ272" s="19" t="str">
        <f>IF(ISNA(VLOOKUP(TRIM(F272),dim_disaggs!A:B,2,FALSE)),"No Disagg",VLOOKUP(TRIM(F272),dim_disaggs!A:B,2,FALSE))</f>
        <v>PMTCT PostANC/Age/Sex/Result</v>
      </c>
      <c r="AR272" s="19" t="str">
        <f>IF(ISNA(VLOOKUP(AQ272,dim_disaggs!B:C,2,FALSE)),"",VLOOKUP(AQ272,dim_disaggs!B:C,2,FALSE))</f>
        <v>PTL2kxpEOg3</v>
      </c>
      <c r="AU272" s="79" t="s">
        <v>21136</v>
      </c>
      <c r="AV272" s="73" t="s">
        <v>21154</v>
      </c>
      <c r="AW272" s="65" t="s">
        <v>25669</v>
      </c>
      <c r="AX272" s="66" t="s">
        <v>25424</v>
      </c>
      <c r="AY272" s="65" t="s">
        <v>25697</v>
      </c>
      <c r="AZ272" s="20" t="s">
        <v>25545</v>
      </c>
      <c r="BA272" s="105" t="str">
        <f t="shared" si="43"/>
        <v/>
      </c>
      <c r="BB272" s="20" t="str">
        <f t="shared" si="44"/>
        <v/>
      </c>
    </row>
    <row r="273" spans="1:68" x14ac:dyDescent="0.2">
      <c r="A273" s="22" t="s">
        <v>95</v>
      </c>
      <c r="B273" s="39" t="s">
        <v>20670</v>
      </c>
      <c r="C273" s="38" t="s">
        <v>870</v>
      </c>
      <c r="D273" s="38" t="s">
        <v>1</v>
      </c>
      <c r="E273" s="38" t="s">
        <v>78</v>
      </c>
      <c r="F273" s="38" t="s">
        <v>21178</v>
      </c>
      <c r="G273" s="38" t="s">
        <v>2442</v>
      </c>
      <c r="H273" s="22" t="s">
        <v>21179</v>
      </c>
      <c r="I273" s="19">
        <f t="shared" si="36"/>
        <v>46</v>
      </c>
      <c r="K273" s="20" t="s">
        <v>2225</v>
      </c>
      <c r="L273" s="95" t="str">
        <f>IF(M273&lt;&gt;"",IF(NOT(ISNA(INDEX(cc!B:B,MATCH(M273,cc!A:A,0)))),INDEX(cc!B:B,MATCH(M273,cc!A:A,0)),"0"),"")</f>
        <v>Age (&lt;1-50+-uk, 12), Sex (Female) and Test Results</v>
      </c>
      <c r="M273" s="101" t="s">
        <v>20549</v>
      </c>
      <c r="N273" s="28" t="str">
        <f t="shared" si="37"/>
        <v xml:space="preserve"> TARGET</v>
      </c>
      <c r="O273" s="19" t="str">
        <f t="shared" si="38"/>
        <v>HTS_TST (N, TA, PMTCT PostANC/Age/Sex/Result) TARGET: HTS received results</v>
      </c>
      <c r="P273" s="19" t="str">
        <f t="shared" si="39"/>
        <v>HTS_TST (N, TA, PMTCT PostANC/Age/Sex/Result) TARGET: HTS received results</v>
      </c>
      <c r="Q273" s="19" t="str">
        <f t="shared" si="40"/>
        <v>HTS_TST (N, TA, PMTCT P/Age/Sex/Result) TARGET</v>
      </c>
      <c r="R273" s="19" t="str">
        <f t="shared" si="41"/>
        <v>HTS_TST_N_TA_PMTCT_P_Age_Sex_Result_TARGET</v>
      </c>
      <c r="S273" s="19" t="str">
        <f t="shared" si="42"/>
        <v>HTS_TST_N_TA_PMTCT_P_Age_Sex_Result_TARGET</v>
      </c>
      <c r="T273" s="19" t="b">
        <f>NOT(ISNA(VLOOKUP(B273,dbcodes!A:B,2,FALSE)))</f>
        <v>1</v>
      </c>
      <c r="U273" s="19" t="str">
        <f>IF(ISNA(VLOOKUP(B273,dbcodes!A:B,2,FALSE)),des!R2342,VLOOKUP(B273,dbcodes!A:B,2,FALSE))</f>
        <v>HTS_TST_N_TA_PMTCT_P_Age_Sex_Result_TARGET</v>
      </c>
      <c r="W273" s="107" t="str">
        <f>IF(ISNA(VLOOKUP(C273,descriptions!A:B,2,FALSE)),des!V2085,IF(G273=" TARGET","Target ","")&amp;VLOOKUP(C273,descriptions!A:B,2,FALSE))</f>
        <v>Target Number of individuals who received HIV Testing Services (HTS) and received their test results</v>
      </c>
      <c r="X273" s="22" t="s">
        <v>4</v>
      </c>
      <c r="Y273" s="20" t="s">
        <v>831</v>
      </c>
      <c r="Z273" s="20" t="s">
        <v>836</v>
      </c>
      <c r="AA273" s="20" t="s">
        <v>102</v>
      </c>
      <c r="AB273" s="20" t="s">
        <v>755</v>
      </c>
      <c r="AC273" s="19" t="str">
        <f>IF(AB273&lt;&gt;"",IF(NOT(ISNA(INDEX(os!A:A,MATCH(AB273,os!B:B,0)))),INDEX(os!A:A,MATCH(AB273,os!B:B,0)),"0"),"")</f>
        <v/>
      </c>
      <c r="AD273" s="20" t="s">
        <v>830</v>
      </c>
      <c r="AH273" s="93" t="str">
        <f>IF(NOT(ISNA(VLOOKUP(B:B,ResultsTargets!A:A,1,0))),"TRUE","")</f>
        <v>TRUE</v>
      </c>
      <c r="AI273" s="19" t="str">
        <f>IF(ISNA(VLOOKUP(C273,dim_techarea!A:B,2,FALSE)),"",VLOOKUP(C273,dim_techarea!A:B,2,FALSE))</f>
        <v>HTS_TST</v>
      </c>
      <c r="AJ273" s="19" t="str">
        <f>IF(ISNA(VLOOKUP(AI273,dim_techarea!B:C,2,FALSE)),"",VLOOKUP(AI273,dim_techarea!B:C,2,FALSE))</f>
        <v>f5IPTM7mieH</v>
      </c>
      <c r="AK273" s="19" t="str">
        <f>IF(ISNA(VLOOKUP(TRIM(G273),dim_targetsresults!A:B,2,FALSE)),"",VLOOKUP(TRIM(G273),dim_targetsresults!A:C,2,FALSE))</f>
        <v>MER Targets</v>
      </c>
      <c r="AL273" s="19" t="str">
        <f>IF(ISNA(VLOOKUP(AK273,dim_targetsresults!B:C,2,FALSE)),"",VLOOKUP(AK273,dim_targetsresults!B:C,2,FALSE))</f>
        <v>W8imnja2Owd</v>
      </c>
      <c r="AM273" s="19" t="str">
        <f>IF(ISNA(VLOOKUP(TRIM(D273),dim_numeratordenominator!A:B,2,FALSE)),"",VLOOKUP(TRIM(D273),dim_numeratordenominator!A:C,2,FALSE))</f>
        <v>Numerator</v>
      </c>
      <c r="AN273" s="19" t="str">
        <f>IF(ISNA(VLOOKUP(AM273,dim_numeratordenominator!B:C,2,FALSE)),"",VLOOKUP(AM273,dim_numeratordenominator!B:C,2,FALSE))</f>
        <v>Som9NRMQqV7</v>
      </c>
      <c r="AO273" s="19" t="str">
        <f>IF(ISNA(VLOOKUP(TRIM(E273),dim_supporttype!A:B,2,FALSE)),"",VLOOKUP(TRIM(E273),dim_supporttype!A:C,2,FALSE))</f>
        <v>TA</v>
      </c>
      <c r="AP273" s="19" t="str">
        <f>IF(ISNA(VLOOKUP(AO273,dim_supporttype!B:C,2,FALSE)),"",VLOOKUP(AO273,dim_supporttype!B:C,2,FALSE))</f>
        <v>cRAGKdWIDn4</v>
      </c>
      <c r="AQ273" s="19" t="str">
        <f>IF(ISNA(VLOOKUP(TRIM(F273),dim_disaggs!A:B,2,FALSE)),"No Disagg",VLOOKUP(TRIM(F273),dim_disaggs!A:B,2,FALSE))</f>
        <v>PMTCT PostANC/Age/Sex/Result</v>
      </c>
      <c r="AR273" s="19" t="str">
        <f>IF(ISNA(VLOOKUP(AQ273,dim_disaggs!B:C,2,FALSE)),"",VLOOKUP(AQ273,dim_disaggs!B:C,2,FALSE))</f>
        <v>PTL2kxpEOg3</v>
      </c>
      <c r="AU273" s="72" t="s">
        <v>21136</v>
      </c>
      <c r="AV273" s="73" t="s">
        <v>21154</v>
      </c>
      <c r="AW273" s="65" t="s">
        <v>25669</v>
      </c>
      <c r="AX273" s="66" t="s">
        <v>25424</v>
      </c>
      <c r="AY273" s="65" t="s">
        <v>25697</v>
      </c>
      <c r="AZ273" s="20" t="s">
        <v>25545</v>
      </c>
      <c r="BA273" s="105" t="str">
        <f t="shared" si="43"/>
        <v/>
      </c>
      <c r="BB273" s="20" t="str">
        <f t="shared" si="44"/>
        <v/>
      </c>
    </row>
    <row r="274" spans="1:68" ht="18" x14ac:dyDescent="0.2">
      <c r="A274" s="22" t="s">
        <v>95</v>
      </c>
      <c r="B274" s="64" t="s">
        <v>6123</v>
      </c>
      <c r="C274" s="63" t="s">
        <v>25509</v>
      </c>
      <c r="D274" s="20" t="s">
        <v>1</v>
      </c>
      <c r="E274" s="20" t="s">
        <v>2142</v>
      </c>
      <c r="G274" s="20" t="s">
        <v>2442</v>
      </c>
      <c r="I274" s="19">
        <f t="shared" si="36"/>
        <v>34</v>
      </c>
      <c r="L274" s="95" t="str">
        <f>IF(M274&lt;&gt;"",IF(NOT(ISNA(INDEX(cc!B:B,MATCH(M274,cc!A:A,0)))),INDEX(cc!B:B,MATCH(M274,cc!A:A,0)),"0"),"")</f>
        <v>default</v>
      </c>
      <c r="M274" s="100" t="s">
        <v>13</v>
      </c>
      <c r="N274" s="28" t="str">
        <f t="shared" si="37"/>
        <v xml:space="preserve"> TARGET</v>
      </c>
      <c r="O274" s="19" t="str">
        <f t="shared" si="38"/>
        <v xml:space="preserve">IMPATT.HIV_PREV (N, SUBNAT) TARGET: </v>
      </c>
      <c r="P274" s="19" t="str">
        <f t="shared" si="39"/>
        <v xml:space="preserve">IMPATT.HIV_PREV (N, SUBNAT) TARGET: </v>
      </c>
      <c r="Q274" s="19" t="str">
        <f t="shared" si="40"/>
        <v>IMPATT.HIV_PREV (N, SUBNAT) TARGET</v>
      </c>
      <c r="R274" s="19" t="str">
        <f t="shared" si="41"/>
        <v>IMPATT.HIV_PREV_N_SUBNAT_TARGET</v>
      </c>
      <c r="S274" s="19" t="str">
        <f t="shared" si="42"/>
        <v>IMPATT.HIV_PREV_N_SUBNAT_TARGET</v>
      </c>
      <c r="T274" s="19" t="b">
        <f>NOT(ISNA(VLOOKUP(B274,dbcodes!A:B,2,FALSE)))</f>
        <v>1</v>
      </c>
      <c r="U274" s="19" t="str">
        <f>IF(ISNA(VLOOKUP(B274,dbcodes!A:B,2,FALSE)),des!R2343,VLOOKUP(B274,dbcodes!A:B,2,FALSE))</f>
        <v>IMPATT.HIV_PREV_SUBNAT</v>
      </c>
      <c r="W274" s="107">
        <f>IF(ISNA(VLOOKUP(C274,descriptions!A:B,2,FALSE)),des!V2265,IF(G274=" TARGET","Target ","")&amp;VLOOKUP(C274,descriptions!A:B,2,FALSE))</f>
        <v>0</v>
      </c>
      <c r="X274" s="20" t="s">
        <v>22</v>
      </c>
      <c r="Y274" s="20" t="s">
        <v>831</v>
      </c>
      <c r="Z274" s="20" t="s">
        <v>836</v>
      </c>
      <c r="AA274" s="20" t="s">
        <v>102</v>
      </c>
      <c r="AB274" s="20" t="s">
        <v>755</v>
      </c>
      <c r="AC274" s="19" t="str">
        <f>IF(AB274&lt;&gt;"",IF(NOT(ISNA(INDEX(os!A:A,MATCH(AB274,os!B:B,0)))),INDEX(os!A:A,MATCH(AB274,os!B:B,0)),"0"),"")</f>
        <v/>
      </c>
      <c r="AD274" s="20" t="s">
        <v>830</v>
      </c>
      <c r="AH274" s="93" t="str">
        <f>IF(NOT(ISNA(VLOOKUP(B:B,ResultsTargets!A:A,1,0))),"TRUE","")</f>
        <v>TRUE</v>
      </c>
      <c r="AI274" s="19" t="str">
        <f>IF(ISNA(VLOOKUP(C274,dim_techarea!A:B,2,FALSE)),"",VLOOKUP(C274,dim_techarea!A:B,2,FALSE))</f>
        <v>HIV_PREV</v>
      </c>
      <c r="AJ274" s="19" t="str">
        <f>IF(ISNA(VLOOKUP(AI274,dim_techarea!B:C,2,FALSE)),"",VLOOKUP(AI274,dim_techarea!B:C,2,FALSE))</f>
        <v>kRUeupB6g7U</v>
      </c>
      <c r="AK274" s="19" t="str">
        <f>IF(ISNA(VLOOKUP(TRIM(G274),dim_targetsresults!A:B,2,FALSE)),"",VLOOKUP(TRIM(G274),dim_targetsresults!A:C,2,FALSE))</f>
        <v>MER Targets</v>
      </c>
      <c r="AL274" s="19" t="str">
        <f>IF(ISNA(VLOOKUP(AK274,dim_targetsresults!B:C,2,FALSE)),"",VLOOKUP(AK274,dim_targetsresults!B:C,2,FALSE))</f>
        <v>W8imnja2Owd</v>
      </c>
      <c r="AM274" s="19" t="str">
        <f>IF(ISNA(VLOOKUP(TRIM(D274),dim_numeratordenominator!A:B,2,FALSE)),"",VLOOKUP(TRIM(D274),dim_numeratordenominator!A:C,2,FALSE))</f>
        <v>Numerator</v>
      </c>
      <c r="AN274" s="19" t="str">
        <f>IF(ISNA(VLOOKUP(AM274,dim_numeratordenominator!B:C,2,FALSE)),"",VLOOKUP(AM274,dim_numeratordenominator!B:C,2,FALSE))</f>
        <v>Som9NRMQqV7</v>
      </c>
      <c r="AO274" s="19" t="str">
        <f>IF(ISNA(VLOOKUP(TRIM(E274),dim_supporttype!A:B,2,FALSE)),"",VLOOKUP(TRIM(E274),dim_supporttype!A:C,2,FALSE))</f>
        <v>Sub-National</v>
      </c>
      <c r="AP274" s="19" t="str">
        <f>IF(ISNA(VLOOKUP(AO274,dim_supporttype!B:C,2,FALSE)),"",VLOOKUP(AO274,dim_supporttype!B:C,2,FALSE))</f>
        <v>jJDHP9KXvzJ</v>
      </c>
      <c r="AQ274" s="19" t="str">
        <f>IF(ISNA(VLOOKUP(TRIM(F274),dim_disaggs!A:B,2,FALSE)),"No Disagg",VLOOKUP(TRIM(F274),dim_disaggs!A:B,2,FALSE))</f>
        <v>No Disagg</v>
      </c>
      <c r="AR274" s="19" t="str">
        <f>IF(ISNA(VLOOKUP(AQ274,dim_disaggs!B:C,2,FALSE)),"",VLOOKUP(AQ274,dim_disaggs!B:C,2,FALSE))</f>
        <v>werJlVT6sf3</v>
      </c>
      <c r="BA274" s="105" t="str">
        <f t="shared" si="43"/>
        <v/>
      </c>
      <c r="BB274" s="20" t="str">
        <f t="shared" si="44"/>
        <v/>
      </c>
    </row>
    <row r="275" spans="1:68" ht="18" x14ac:dyDescent="0.2">
      <c r="A275" s="22" t="s">
        <v>95</v>
      </c>
      <c r="B275" s="64" t="s">
        <v>6126</v>
      </c>
      <c r="C275" s="63" t="s">
        <v>25509</v>
      </c>
      <c r="D275" s="20" t="s">
        <v>1</v>
      </c>
      <c r="E275" s="20" t="s">
        <v>2142</v>
      </c>
      <c r="F275" s="20" t="s">
        <v>135</v>
      </c>
      <c r="G275" s="20" t="s">
        <v>2442</v>
      </c>
      <c r="H275" s="20" t="s">
        <v>135</v>
      </c>
      <c r="I275" s="19">
        <f t="shared" si="36"/>
        <v>43</v>
      </c>
      <c r="L275" s="95" t="str">
        <f>IF(M275&lt;&gt;"",IF(NOT(ISNA(INDEX(cc!B:B,MATCH(M275,cc!A:A,0)))),INDEX(cc!B:B,MATCH(M275,cc!A:A,0)),"0"),"")</f>
        <v>Age (&lt;1-50+-uk, 12) and Sex</v>
      </c>
      <c r="M275" s="100" t="s">
        <v>20598</v>
      </c>
      <c r="N275" s="28" t="str">
        <f t="shared" si="37"/>
        <v xml:space="preserve"> TARGET</v>
      </c>
      <c r="O275" s="19" t="str">
        <f t="shared" si="38"/>
        <v xml:space="preserve">IMPATT.HIV_PREV (N, SUBNAT, Age/Sex) TARGET: </v>
      </c>
      <c r="P275" s="19" t="str">
        <f t="shared" si="39"/>
        <v xml:space="preserve">IMPATT.HIV_PREV (N, SUBNAT, Age/Sex) TARGET: </v>
      </c>
      <c r="Q275" s="19" t="str">
        <f t="shared" si="40"/>
        <v>IMPATT.HIV_PREV (N, SUBNAT, Age/Sex) TARGET</v>
      </c>
      <c r="R275" s="19" t="str">
        <f t="shared" si="41"/>
        <v>IMPATT.HIV_PREV_N_SUBNAT_Age_Sex_TARGET</v>
      </c>
      <c r="S275" s="19" t="str">
        <f t="shared" si="42"/>
        <v>IMPATT.HIV_PREV_N_SUBNAT_Age_Sex_TARGET</v>
      </c>
      <c r="T275" s="19" t="b">
        <f>NOT(ISNA(VLOOKUP(B275,dbcodes!A:B,2,FALSE)))</f>
        <v>1</v>
      </c>
      <c r="U275" s="19" t="str">
        <f>IF(ISNA(VLOOKUP(B275,dbcodes!A:B,2,FALSE)),des!R2344,VLOOKUP(B275,dbcodes!A:B,2,FALSE))</f>
        <v>IMPATT.HIV_PREV_SUBNAT_Age_Sex</v>
      </c>
      <c r="W275" s="107">
        <f>IF(ISNA(VLOOKUP(C275,descriptions!A:B,2,FALSE)),des!V2266,IF(G275=" TARGET","Target ","")&amp;VLOOKUP(C275,descriptions!A:B,2,FALSE))</f>
        <v>0</v>
      </c>
      <c r="X275" s="20" t="s">
        <v>22</v>
      </c>
      <c r="Y275" s="20" t="s">
        <v>831</v>
      </c>
      <c r="Z275" s="20" t="s">
        <v>836</v>
      </c>
      <c r="AA275" s="20" t="s">
        <v>102</v>
      </c>
      <c r="AB275" s="20" t="s">
        <v>755</v>
      </c>
      <c r="AC275" s="19" t="str">
        <f>IF(AB275&lt;&gt;"",IF(NOT(ISNA(INDEX(os!A:A,MATCH(AB275,os!B:B,0)))),INDEX(os!A:A,MATCH(AB275,os!B:B,0)),"0"),"")</f>
        <v/>
      </c>
      <c r="AD275" s="20" t="s">
        <v>830</v>
      </c>
      <c r="AH275" s="93" t="str">
        <f>IF(NOT(ISNA(VLOOKUP(B:B,ResultsTargets!A:A,1,0))),"TRUE","")</f>
        <v>TRUE</v>
      </c>
      <c r="AI275" s="19" t="str">
        <f>IF(ISNA(VLOOKUP(C275,dim_techarea!A:B,2,FALSE)),"",VLOOKUP(C275,dim_techarea!A:B,2,FALSE))</f>
        <v>HIV_PREV</v>
      </c>
      <c r="AJ275" s="19" t="str">
        <f>IF(ISNA(VLOOKUP(AI275,dim_techarea!B:C,2,FALSE)),"",VLOOKUP(AI275,dim_techarea!B:C,2,FALSE))</f>
        <v>kRUeupB6g7U</v>
      </c>
      <c r="AK275" s="19" t="str">
        <f>IF(ISNA(VLOOKUP(TRIM(G275),dim_targetsresults!A:B,2,FALSE)),"",VLOOKUP(TRIM(G275),dim_targetsresults!A:C,2,FALSE))</f>
        <v>MER Targets</v>
      </c>
      <c r="AL275" s="19" t="str">
        <f>IF(ISNA(VLOOKUP(AK275,dim_targetsresults!B:C,2,FALSE)),"",VLOOKUP(AK275,dim_targetsresults!B:C,2,FALSE))</f>
        <v>W8imnja2Owd</v>
      </c>
      <c r="AM275" s="19" t="str">
        <f>IF(ISNA(VLOOKUP(TRIM(D275),dim_numeratordenominator!A:B,2,FALSE)),"",VLOOKUP(TRIM(D275),dim_numeratordenominator!A:C,2,FALSE))</f>
        <v>Numerator</v>
      </c>
      <c r="AN275" s="19" t="str">
        <f>IF(ISNA(VLOOKUP(AM275,dim_numeratordenominator!B:C,2,FALSE)),"",VLOOKUP(AM275,dim_numeratordenominator!B:C,2,FALSE))</f>
        <v>Som9NRMQqV7</v>
      </c>
      <c r="AO275" s="19" t="str">
        <f>IF(ISNA(VLOOKUP(TRIM(E275),dim_supporttype!A:B,2,FALSE)),"",VLOOKUP(TRIM(E275),dim_supporttype!A:C,2,FALSE))</f>
        <v>Sub-National</v>
      </c>
      <c r="AP275" s="19" t="str">
        <f>IF(ISNA(VLOOKUP(AO275,dim_supporttype!B:C,2,FALSE)),"",VLOOKUP(AO275,dim_supporttype!B:C,2,FALSE))</f>
        <v>jJDHP9KXvzJ</v>
      </c>
      <c r="AQ275" s="19" t="str">
        <f>IF(ISNA(VLOOKUP(TRIM(F275),dim_disaggs!A:B,2,FALSE)),"No Disagg",VLOOKUP(TRIM(F275),dim_disaggs!A:B,2,FALSE))</f>
        <v>Age/Sex</v>
      </c>
      <c r="AR275" s="19" t="str">
        <f>IF(ISNA(VLOOKUP(AQ275,dim_disaggs!B:C,2,FALSE)),"",VLOOKUP(AQ275,dim_disaggs!B:C,2,FALSE))</f>
        <v>Qbz6SrpmJ1y</v>
      </c>
      <c r="BA275" s="105" t="str">
        <f t="shared" si="43"/>
        <v/>
      </c>
      <c r="BB275" s="20" t="str">
        <f t="shared" si="44"/>
        <v/>
      </c>
    </row>
    <row r="276" spans="1:68" ht="18" x14ac:dyDescent="0.2">
      <c r="A276" s="22" t="s">
        <v>95</v>
      </c>
      <c r="B276" s="64" t="s">
        <v>6128</v>
      </c>
      <c r="C276" s="63" t="s">
        <v>25509</v>
      </c>
      <c r="D276" s="20" t="s">
        <v>1</v>
      </c>
      <c r="E276" s="20" t="s">
        <v>2142</v>
      </c>
      <c r="F276" s="22" t="s">
        <v>525</v>
      </c>
      <c r="G276" s="20" t="s">
        <v>2442</v>
      </c>
      <c r="H276" s="22" t="s">
        <v>525</v>
      </c>
      <c r="I276" s="19">
        <f t="shared" si="36"/>
        <v>39</v>
      </c>
      <c r="L276" s="95" t="str">
        <f>IF(M276&lt;&gt;"",IF(NOT(ISNA(INDEX(cc!B:B,MATCH(M276,cc!A:A,0)))),INDEX(cc!B:B,MATCH(M276,cc!A:A,0)),"0"),"")</f>
        <v>Sex</v>
      </c>
      <c r="M276" s="100" t="s">
        <v>4106</v>
      </c>
      <c r="N276" s="28" t="str">
        <f t="shared" si="37"/>
        <v xml:space="preserve"> TARGET</v>
      </c>
      <c r="O276" s="19" t="str">
        <f t="shared" si="38"/>
        <v xml:space="preserve">IMPATT.HIV_PREV (N, SUBNAT, Sex) TARGET: </v>
      </c>
      <c r="P276" s="19" t="str">
        <f t="shared" si="39"/>
        <v xml:space="preserve">IMPATT.HIV_PREV (N, SUBNAT, Sex) TARGET: </v>
      </c>
      <c r="Q276" s="19" t="str">
        <f t="shared" si="40"/>
        <v>IMPATT.HIV_PREV (N, SUBNAT, Sex) TARGET</v>
      </c>
      <c r="R276" s="19" t="str">
        <f t="shared" si="41"/>
        <v>IMPATT.HIV_PREV_N_SUBNAT_Sex_TARGET</v>
      </c>
      <c r="S276" s="19" t="str">
        <f t="shared" si="42"/>
        <v>IMPATT.HIV_PREV_N_SUBNAT_Sex_TARGET</v>
      </c>
      <c r="T276" s="19" t="b">
        <f>NOT(ISNA(VLOOKUP(B276,dbcodes!A:B,2,FALSE)))</f>
        <v>1</v>
      </c>
      <c r="U276" s="19" t="str">
        <f>IF(ISNA(VLOOKUP(B276,dbcodes!A:B,2,FALSE)),des!R2345,VLOOKUP(B276,dbcodes!A:B,2,FALSE))</f>
        <v>IMPATT.HIV_PREV_SUBNAT_Sex</v>
      </c>
      <c r="W276" s="107">
        <f>IF(ISNA(VLOOKUP(C276,descriptions!A:B,2,FALSE)),des!V2267,IF(G276=" TARGET","Target ","")&amp;VLOOKUP(C276,descriptions!A:B,2,FALSE))</f>
        <v>0</v>
      </c>
      <c r="X276" s="20" t="s">
        <v>22</v>
      </c>
      <c r="Y276" s="20" t="s">
        <v>831</v>
      </c>
      <c r="Z276" s="20" t="s">
        <v>836</v>
      </c>
      <c r="AA276" s="20" t="s">
        <v>102</v>
      </c>
      <c r="AB276" s="20" t="s">
        <v>755</v>
      </c>
      <c r="AC276" s="19" t="str">
        <f>IF(AB276&lt;&gt;"",IF(NOT(ISNA(INDEX(os!A:A,MATCH(AB276,os!B:B,0)))),INDEX(os!A:A,MATCH(AB276,os!B:B,0)),"0"),"")</f>
        <v/>
      </c>
      <c r="AD276" s="20" t="s">
        <v>830</v>
      </c>
      <c r="AH276" s="93" t="str">
        <f>IF(NOT(ISNA(VLOOKUP(B:B,ResultsTargets!A:A,1,0))),"TRUE","")</f>
        <v>TRUE</v>
      </c>
      <c r="AI276" s="19" t="str">
        <f>IF(ISNA(VLOOKUP(C276,dim_techarea!A:B,2,FALSE)),"",VLOOKUP(C276,dim_techarea!A:B,2,FALSE))</f>
        <v>HIV_PREV</v>
      </c>
      <c r="AJ276" s="19" t="str">
        <f>IF(ISNA(VLOOKUP(AI276,dim_techarea!B:C,2,FALSE)),"",VLOOKUP(AI276,dim_techarea!B:C,2,FALSE))</f>
        <v>kRUeupB6g7U</v>
      </c>
      <c r="AK276" s="19" t="str">
        <f>IF(ISNA(VLOOKUP(TRIM(G276),dim_targetsresults!A:B,2,FALSE)),"",VLOOKUP(TRIM(G276),dim_targetsresults!A:C,2,FALSE))</f>
        <v>MER Targets</v>
      </c>
      <c r="AL276" s="19" t="str">
        <f>IF(ISNA(VLOOKUP(AK276,dim_targetsresults!B:C,2,FALSE)),"",VLOOKUP(AK276,dim_targetsresults!B:C,2,FALSE))</f>
        <v>W8imnja2Owd</v>
      </c>
      <c r="AM276" s="19" t="str">
        <f>IF(ISNA(VLOOKUP(TRIM(D276),dim_numeratordenominator!A:B,2,FALSE)),"",VLOOKUP(TRIM(D276),dim_numeratordenominator!A:C,2,FALSE))</f>
        <v>Numerator</v>
      </c>
      <c r="AN276" s="19" t="str">
        <f>IF(ISNA(VLOOKUP(AM276,dim_numeratordenominator!B:C,2,FALSE)),"",VLOOKUP(AM276,dim_numeratordenominator!B:C,2,FALSE))</f>
        <v>Som9NRMQqV7</v>
      </c>
      <c r="AO276" s="19" t="str">
        <f>IF(ISNA(VLOOKUP(TRIM(E276),dim_supporttype!A:B,2,FALSE)),"",VLOOKUP(TRIM(E276),dim_supporttype!A:C,2,FALSE))</f>
        <v>Sub-National</v>
      </c>
      <c r="AP276" s="19" t="str">
        <f>IF(ISNA(VLOOKUP(AO276,dim_supporttype!B:C,2,FALSE)),"",VLOOKUP(AO276,dim_supporttype!B:C,2,FALSE))</f>
        <v>jJDHP9KXvzJ</v>
      </c>
      <c r="AQ276" s="19" t="str">
        <f>IF(ISNA(VLOOKUP(TRIM(F276),dim_disaggs!A:B,2,FALSE)),"No Disagg",VLOOKUP(TRIM(F276),dim_disaggs!A:B,2,FALSE))</f>
        <v>Sex</v>
      </c>
      <c r="AR276" s="19" t="str">
        <f>IF(ISNA(VLOOKUP(AQ276,dim_disaggs!B:C,2,FALSE)),"",VLOOKUP(AQ276,dim_disaggs!B:C,2,FALSE))</f>
        <v>sdHeplyj1SL</v>
      </c>
      <c r="BA276" s="105" t="str">
        <f t="shared" si="43"/>
        <v/>
      </c>
      <c r="BB276" s="20" t="str">
        <f t="shared" si="44"/>
        <v/>
      </c>
    </row>
    <row r="277" spans="1:68" x14ac:dyDescent="0.2">
      <c r="A277" s="20" t="s">
        <v>95</v>
      </c>
      <c r="B277" s="20" t="s">
        <v>1264</v>
      </c>
      <c r="C277" s="20" t="s">
        <v>2114</v>
      </c>
      <c r="E277" s="20" t="s">
        <v>2135</v>
      </c>
      <c r="I277" s="19">
        <f t="shared" si="36"/>
        <v>43</v>
      </c>
      <c r="J277" s="20" t="s">
        <v>755</v>
      </c>
      <c r="K277" s="20" t="s">
        <v>755</v>
      </c>
      <c r="L277" s="95" t="str">
        <f>IF(M277&lt;&gt;"",IF(NOT(ISNA(INDEX(cc!B:B,MATCH(M277,cc!A:A,0)))),INDEX(cc!B:B,MATCH(M277,cc!A:A,0)),"0"),"")</f>
        <v>default</v>
      </c>
      <c r="M277" s="97" t="s">
        <v>13</v>
      </c>
      <c r="O277" s="19" t="str">
        <f t="shared" si="38"/>
        <v xml:space="preserve">IMPATT.KP_ESTIMATES_LIMITATIONS (NARRATIVE): </v>
      </c>
      <c r="P277" s="19" t="str">
        <f t="shared" si="39"/>
        <v xml:space="preserve">IMPATT.KP_ESTIMATES_LIMITATIONS (NARRATIVE): </v>
      </c>
      <c r="Q277" s="19" t="str">
        <f t="shared" si="40"/>
        <v>IMPATT.KP_ESTIMATES_LIMITATIONS (NARRATIVE)</v>
      </c>
      <c r="R277" s="19" t="str">
        <f t="shared" si="41"/>
        <v>IMPATT.KP_ESTIMATES_LIMITATIONS_NARRATIVE</v>
      </c>
      <c r="S277" s="19" t="str">
        <f t="shared" si="42"/>
        <v>IMPATT.KP_ESTIMATES_LIMITATIONS_NARRATIVE_</v>
      </c>
      <c r="T277" s="19" t="b">
        <f>NOT(ISNA(VLOOKUP(B277,dbcodes!A:B,2,FALSE)))</f>
        <v>1</v>
      </c>
      <c r="U277" s="19" t="str">
        <f>IF(ISNA(VLOOKUP(B277,dbcodes!A:B,2,FALSE)),des!R2346,VLOOKUP(B277,dbcodes!A:B,2,FALSE))</f>
        <v>IMPATT.KP_ESTIMATES_LIMITATIONS_NARRATIVE</v>
      </c>
      <c r="W277" s="107">
        <f>IF(ISNA(VLOOKUP(C277,descriptions!A:B,2,FALSE)),des!V545,IF(G277=" TARGET","Target ","")&amp;VLOOKUP(C277,descriptions!A:B,2,FALSE))</f>
        <v>0</v>
      </c>
      <c r="X277" s="20" t="s">
        <v>9</v>
      </c>
      <c r="Y277" s="20" t="s">
        <v>831</v>
      </c>
      <c r="Z277" s="20" t="s">
        <v>839</v>
      </c>
      <c r="AA277" s="20" t="s">
        <v>102</v>
      </c>
      <c r="AB277" s="20" t="s">
        <v>755</v>
      </c>
      <c r="AC277" s="19" t="str">
        <f>IF(AB277&lt;&gt;"",IF(NOT(ISNA(INDEX(os!A:A,MATCH(AB277,os!B:B,0)))),INDEX(os!A:A,MATCH(AB277,os!B:B,0)),"0"),"")</f>
        <v/>
      </c>
      <c r="AD277" s="20" t="s">
        <v>830</v>
      </c>
      <c r="AH277" s="93" t="str">
        <f>IF(NOT(ISNA(VLOOKUP(B:B,ResultsTargets!A:A,1,0))),"TRUE","")</f>
        <v>TRUE</v>
      </c>
      <c r="AI277" s="19" t="str">
        <f>IF(ISNA(VLOOKUP(C277,dim_techarea!A:B,2,FALSE)),"",VLOOKUP(C277,dim_techarea!A:B,2,FALSE))</f>
        <v/>
      </c>
      <c r="AJ277" s="19" t="str">
        <f>IF(ISNA(VLOOKUP(AI277,dim_techarea!B:C,2,FALSE)),"",VLOOKUP(AI277,dim_techarea!B:C,2,FALSE))</f>
        <v/>
      </c>
      <c r="AK277" s="19" t="str">
        <f>IF(ISNA(VLOOKUP(TRIM(G277),dim_targetsresults!A:B,2,FALSE)),"",VLOOKUP(TRIM(G277),dim_targetsresults!A:C,2,FALSE))</f>
        <v/>
      </c>
      <c r="AL277" s="19" t="str">
        <f>IF(ISNA(VLOOKUP(AK277,dim_targetsresults!B:C,2,FALSE)),"",VLOOKUP(AK277,dim_targetsresults!B:C,2,FALSE))</f>
        <v/>
      </c>
      <c r="AM277" s="19" t="str">
        <f>IF(ISNA(VLOOKUP(TRIM(D277),dim_numeratordenominator!A:B,2,FALSE)),"",VLOOKUP(TRIM(D277),dim_numeratordenominator!A:C,2,FALSE))</f>
        <v/>
      </c>
      <c r="AN277" s="19" t="str">
        <f>IF(ISNA(VLOOKUP(AM277,dim_numeratordenominator!B:C,2,FALSE)),"",VLOOKUP(AM277,dim_numeratordenominator!B:C,2,FALSE))</f>
        <v/>
      </c>
      <c r="AO277" s="19" t="str">
        <f>IF(ISNA(VLOOKUP(TRIM(E277),dim_supporttype!A:B,2,FALSE)),"",VLOOKUP(TRIM(E277),dim_supporttype!A:C,2,FALSE))</f>
        <v/>
      </c>
      <c r="AP277" s="19" t="str">
        <f>IF(ISNA(VLOOKUP(AO277,dim_supporttype!B:C,2,FALSE)),"",VLOOKUP(AO277,dim_supporttype!B:C,2,FALSE))</f>
        <v/>
      </c>
      <c r="AQ277" s="19" t="str">
        <f>IF(ISNA(VLOOKUP(TRIM(F277),dim_disaggs!A:B,2,FALSE)),"No Disagg",VLOOKUP(TRIM(F277),dim_disaggs!A:B,2,FALSE))</f>
        <v>No Disagg</v>
      </c>
      <c r="AR277" s="19" t="str">
        <f>IF(ISNA(VLOOKUP(AQ277,dim_disaggs!B:C,2,FALSE)),"",VLOOKUP(AQ277,dim_disaggs!B:C,2,FALSE))</f>
        <v>werJlVT6sf3</v>
      </c>
      <c r="AU277" s="72" t="s">
        <v>755</v>
      </c>
      <c r="AV277" s="73" t="s">
        <v>755</v>
      </c>
      <c r="AW277" s="66" t="s">
        <v>755</v>
      </c>
      <c r="AX277" s="66" t="s">
        <v>755</v>
      </c>
      <c r="BA277" s="105" t="str">
        <f t="shared" si="43"/>
        <v/>
      </c>
      <c r="BB277" s="20" t="str">
        <f t="shared" si="44"/>
        <v/>
      </c>
      <c r="BE277" s="75" t="s">
        <v>755</v>
      </c>
      <c r="BF277" s="73" t="s">
        <v>755</v>
      </c>
      <c r="BG277" s="55" t="s">
        <v>755</v>
      </c>
      <c r="BH277" s="76" t="s">
        <v>755</v>
      </c>
      <c r="BI277" s="20" t="s">
        <v>755</v>
      </c>
      <c r="BJ277" s="20" t="s">
        <v>755</v>
      </c>
      <c r="BK277" s="55" t="s">
        <v>755</v>
      </c>
      <c r="BL277" s="71" t="s">
        <v>755</v>
      </c>
      <c r="BM277" s="77" t="s">
        <v>755</v>
      </c>
      <c r="BN277" s="78" t="s">
        <v>755</v>
      </c>
      <c r="BO277" s="77" t="s">
        <v>755</v>
      </c>
      <c r="BP277" s="78" t="s">
        <v>755</v>
      </c>
    </row>
    <row r="278" spans="1:68" x14ac:dyDescent="0.2">
      <c r="A278" s="20" t="s">
        <v>95</v>
      </c>
      <c r="B278" s="20" t="s">
        <v>1265</v>
      </c>
      <c r="C278" s="20" t="s">
        <v>2115</v>
      </c>
      <c r="E278" s="20" t="s">
        <v>2135</v>
      </c>
      <c r="I278" s="19">
        <f t="shared" si="36"/>
        <v>38</v>
      </c>
      <c r="J278" s="20" t="s">
        <v>755</v>
      </c>
      <c r="K278" s="20" t="s">
        <v>755</v>
      </c>
      <c r="L278" s="95" t="str">
        <f>IF(M278&lt;&gt;"",IF(NOT(ISNA(INDEX(cc!B:B,MATCH(M278,cc!A:A,0)))),INDEX(cc!B:B,MATCH(M278,cc!A:A,0)),"0"),"")</f>
        <v>default</v>
      </c>
      <c r="M278" s="97" t="s">
        <v>13</v>
      </c>
      <c r="O278" s="19" t="str">
        <f t="shared" si="38"/>
        <v xml:space="preserve">IMPATT.KP_ESTIMATES_SOURCE (NARRATIVE): </v>
      </c>
      <c r="P278" s="19" t="str">
        <f t="shared" si="39"/>
        <v xml:space="preserve">IMPATT.KP_ESTIMATES_SOURCE (NARRATIVE): </v>
      </c>
      <c r="Q278" s="19" t="str">
        <f t="shared" si="40"/>
        <v>IMPATT.KP_ESTIMATES_SOURCE (NARRATIVE)</v>
      </c>
      <c r="R278" s="19" t="str">
        <f t="shared" si="41"/>
        <v>IMPATT.KP_ESTIMATES_SOURCE_NARRATIVE</v>
      </c>
      <c r="S278" s="19" t="str">
        <f t="shared" si="42"/>
        <v>IMPATT.KP_ESTIMATES_SOURCE_NARRATIVE_</v>
      </c>
      <c r="T278" s="19" t="b">
        <f>NOT(ISNA(VLOOKUP(B278,dbcodes!A:B,2,FALSE)))</f>
        <v>1</v>
      </c>
      <c r="U278" s="19" t="str">
        <f>IF(ISNA(VLOOKUP(B278,dbcodes!A:B,2,FALSE)),des!R2347,VLOOKUP(B278,dbcodes!A:B,2,FALSE))</f>
        <v>IMPATT.KP_ESTIMATES_SOURCE_NARRATIVE</v>
      </c>
      <c r="W278" s="107">
        <f>IF(ISNA(VLOOKUP(C278,descriptions!A:B,2,FALSE)),des!V546,IF(G278=" TARGET","Target ","")&amp;VLOOKUP(C278,descriptions!A:B,2,FALSE))</f>
        <v>0</v>
      </c>
      <c r="X278" s="20" t="s">
        <v>9</v>
      </c>
      <c r="Y278" s="20" t="s">
        <v>831</v>
      </c>
      <c r="Z278" s="20" t="s">
        <v>839</v>
      </c>
      <c r="AA278" s="20" t="s">
        <v>102</v>
      </c>
      <c r="AB278" s="20" t="s">
        <v>755</v>
      </c>
      <c r="AC278" s="19" t="str">
        <f>IF(AB278&lt;&gt;"",IF(NOT(ISNA(INDEX(os!A:A,MATCH(AB278,os!B:B,0)))),INDEX(os!A:A,MATCH(AB278,os!B:B,0)),"0"),"")</f>
        <v/>
      </c>
      <c r="AD278" s="20" t="s">
        <v>830</v>
      </c>
      <c r="AH278" s="93" t="str">
        <f>IF(NOT(ISNA(VLOOKUP(B:B,ResultsTargets!A:A,1,0))),"TRUE","")</f>
        <v>TRUE</v>
      </c>
      <c r="AI278" s="19" t="str">
        <f>IF(ISNA(VLOOKUP(C278,dim_techarea!A:B,2,FALSE)),"",VLOOKUP(C278,dim_techarea!A:B,2,FALSE))</f>
        <v/>
      </c>
      <c r="AJ278" s="19" t="str">
        <f>IF(ISNA(VLOOKUP(AI278,dim_techarea!B:C,2,FALSE)),"",VLOOKUP(AI278,dim_techarea!B:C,2,FALSE))</f>
        <v/>
      </c>
      <c r="AK278" s="19" t="str">
        <f>IF(ISNA(VLOOKUP(TRIM(G278),dim_targetsresults!A:B,2,FALSE)),"",VLOOKUP(TRIM(G278),dim_targetsresults!A:C,2,FALSE))</f>
        <v/>
      </c>
      <c r="AL278" s="19" t="str">
        <f>IF(ISNA(VLOOKUP(AK278,dim_targetsresults!B:C,2,FALSE)),"",VLOOKUP(AK278,dim_targetsresults!B:C,2,FALSE))</f>
        <v/>
      </c>
      <c r="AM278" s="19" t="str">
        <f>IF(ISNA(VLOOKUP(TRIM(D278),dim_numeratordenominator!A:B,2,FALSE)),"",VLOOKUP(TRIM(D278),dim_numeratordenominator!A:C,2,FALSE))</f>
        <v/>
      </c>
      <c r="AN278" s="19" t="str">
        <f>IF(ISNA(VLOOKUP(AM278,dim_numeratordenominator!B:C,2,FALSE)),"",VLOOKUP(AM278,dim_numeratordenominator!B:C,2,FALSE))</f>
        <v/>
      </c>
      <c r="AO278" s="19" t="str">
        <f>IF(ISNA(VLOOKUP(TRIM(E278),dim_supporttype!A:B,2,FALSE)),"",VLOOKUP(TRIM(E278),dim_supporttype!A:C,2,FALSE))</f>
        <v/>
      </c>
      <c r="AP278" s="19" t="str">
        <f>IF(ISNA(VLOOKUP(AO278,dim_supporttype!B:C,2,FALSE)),"",VLOOKUP(AO278,dim_supporttype!B:C,2,FALSE))</f>
        <v/>
      </c>
      <c r="AQ278" s="19" t="str">
        <f>IF(ISNA(VLOOKUP(TRIM(F278),dim_disaggs!A:B,2,FALSE)),"No Disagg",VLOOKUP(TRIM(F278),dim_disaggs!A:B,2,FALSE))</f>
        <v>No Disagg</v>
      </c>
      <c r="AR278" s="19" t="str">
        <f>IF(ISNA(VLOOKUP(AQ278,dim_disaggs!B:C,2,FALSE)),"",VLOOKUP(AQ278,dim_disaggs!B:C,2,FALSE))</f>
        <v>werJlVT6sf3</v>
      </c>
      <c r="AU278" s="72" t="s">
        <v>755</v>
      </c>
      <c r="AV278" s="73" t="s">
        <v>755</v>
      </c>
      <c r="AW278" s="66" t="s">
        <v>755</v>
      </c>
      <c r="AX278" s="66" t="s">
        <v>755</v>
      </c>
      <c r="BA278" s="105" t="str">
        <f t="shared" si="43"/>
        <v/>
      </c>
      <c r="BB278" s="20" t="str">
        <f t="shared" si="44"/>
        <v/>
      </c>
      <c r="BE278" s="75" t="s">
        <v>755</v>
      </c>
      <c r="BF278" s="73" t="s">
        <v>755</v>
      </c>
      <c r="BG278" s="55" t="s">
        <v>755</v>
      </c>
      <c r="BH278" s="76" t="s">
        <v>755</v>
      </c>
      <c r="BI278" s="20" t="s">
        <v>755</v>
      </c>
      <c r="BJ278" s="20" t="s">
        <v>755</v>
      </c>
      <c r="BK278" s="55" t="s">
        <v>755</v>
      </c>
      <c r="BL278" s="71" t="s">
        <v>755</v>
      </c>
      <c r="BM278" s="77" t="s">
        <v>755</v>
      </c>
      <c r="BN278" s="78" t="s">
        <v>755</v>
      </c>
      <c r="BO278" s="77" t="s">
        <v>755</v>
      </c>
      <c r="BP278" s="78" t="s">
        <v>755</v>
      </c>
    </row>
    <row r="279" spans="1:68" ht="18" x14ac:dyDescent="0.2">
      <c r="A279" s="22" t="s">
        <v>95</v>
      </c>
      <c r="B279" s="64" t="s">
        <v>6140</v>
      </c>
      <c r="C279" s="22" t="s">
        <v>25510</v>
      </c>
      <c r="D279" s="20" t="s">
        <v>1</v>
      </c>
      <c r="E279" s="20" t="s">
        <v>2142</v>
      </c>
      <c r="G279" s="20" t="s">
        <v>2442</v>
      </c>
      <c r="I279" s="19">
        <f t="shared" si="36"/>
        <v>31</v>
      </c>
      <c r="L279" s="95" t="str">
        <f>IF(M279&lt;&gt;"",IF(NOT(ISNA(INDEX(cc!B:B,MATCH(M279,cc!A:A,0)))),INDEX(cc!B:B,MATCH(M279,cc!A:A,0)),"0"),"")</f>
        <v>default</v>
      </c>
      <c r="M279" s="100" t="s">
        <v>13</v>
      </c>
      <c r="N279" s="28" t="str">
        <f>IF(G279=" RESULT","",G279)</f>
        <v xml:space="preserve"> TARGET</v>
      </c>
      <c r="O279" s="19" t="str">
        <f t="shared" si="38"/>
        <v xml:space="preserve">IMPATT.PLHIV (N, SUBNAT) TARGET: </v>
      </c>
      <c r="P279" s="19" t="str">
        <f t="shared" si="39"/>
        <v xml:space="preserve">IMPATT.PLHIV (N, SUBNAT) TARGET: </v>
      </c>
      <c r="Q279" s="19" t="str">
        <f t="shared" si="40"/>
        <v>IMPATT.PLHIV (N, SUBNAT) TARGET</v>
      </c>
      <c r="R279" s="19" t="str">
        <f t="shared" si="41"/>
        <v>IMPATT.PLHIV_N_SUBNAT_TARGET</v>
      </c>
      <c r="S279" s="19" t="str">
        <f t="shared" si="42"/>
        <v>IMPATT.PLHIV_N_SUBNAT_TARGET</v>
      </c>
      <c r="T279" s="19" t="b">
        <f>NOT(ISNA(VLOOKUP(B279,dbcodes!A:B,2,FALSE)))</f>
        <v>1</v>
      </c>
      <c r="U279" s="19" t="str">
        <f>IF(ISNA(VLOOKUP(B279,dbcodes!A:B,2,FALSE)),des!R2348,VLOOKUP(B279,dbcodes!A:B,2,FALSE))</f>
        <v>IMPATT.PLHIV_SUBNAT</v>
      </c>
      <c r="W279" s="107">
        <f>IF(ISNA(VLOOKUP(C279,descriptions!A:B,2,FALSE)),des!V2268,IF(G279=" TARGET","Target ","")&amp;VLOOKUP(C279,descriptions!A:B,2,FALSE))</f>
        <v>0</v>
      </c>
      <c r="X279" s="20" t="s">
        <v>22</v>
      </c>
      <c r="Y279" s="20" t="s">
        <v>831</v>
      </c>
      <c r="Z279" s="20" t="s">
        <v>836</v>
      </c>
      <c r="AA279" s="20" t="s">
        <v>102</v>
      </c>
      <c r="AB279" s="20" t="s">
        <v>755</v>
      </c>
      <c r="AC279" s="19" t="str">
        <f>IF(AB279&lt;&gt;"",IF(NOT(ISNA(INDEX(os!A:A,MATCH(AB279,os!B:B,0)))),INDEX(os!A:A,MATCH(AB279,os!B:B,0)),"0"),"")</f>
        <v/>
      </c>
      <c r="AD279" s="20" t="s">
        <v>830</v>
      </c>
      <c r="AH279" s="93" t="str">
        <f>IF(NOT(ISNA(VLOOKUP(B:B,ResultsTargets!A:A,1,0))),"TRUE","")</f>
        <v>TRUE</v>
      </c>
      <c r="AI279" s="19" t="str">
        <f>IF(ISNA(VLOOKUP(C279,dim_techarea!A:B,2,FALSE)),"",VLOOKUP(C279,dim_techarea!A:B,2,FALSE))</f>
        <v>PLHIV</v>
      </c>
      <c r="AJ279" s="19" t="str">
        <f>IF(ISNA(VLOOKUP(AI279,dim_techarea!B:C,2,FALSE)),"",VLOOKUP(AI279,dim_techarea!B:C,2,FALSE))</f>
        <v>NYkr6IbL1Og</v>
      </c>
      <c r="AK279" s="19" t="str">
        <f>IF(ISNA(VLOOKUP(TRIM(G279),dim_targetsresults!A:B,2,FALSE)),"",VLOOKUP(TRIM(G279),dim_targetsresults!A:C,2,FALSE))</f>
        <v>MER Targets</v>
      </c>
      <c r="AL279" s="19" t="str">
        <f>IF(ISNA(VLOOKUP(AK279,dim_targetsresults!B:C,2,FALSE)),"",VLOOKUP(AK279,dim_targetsresults!B:C,2,FALSE))</f>
        <v>W8imnja2Owd</v>
      </c>
      <c r="AM279" s="19" t="str">
        <f>IF(ISNA(VLOOKUP(TRIM(D279),dim_numeratordenominator!A:B,2,FALSE)),"",VLOOKUP(TRIM(D279),dim_numeratordenominator!A:C,2,FALSE))</f>
        <v>Numerator</v>
      </c>
      <c r="AN279" s="19" t="str">
        <f>IF(ISNA(VLOOKUP(AM279,dim_numeratordenominator!B:C,2,FALSE)),"",VLOOKUP(AM279,dim_numeratordenominator!B:C,2,FALSE))</f>
        <v>Som9NRMQqV7</v>
      </c>
      <c r="AO279" s="19" t="str">
        <f>IF(ISNA(VLOOKUP(TRIM(E279),dim_supporttype!A:B,2,FALSE)),"",VLOOKUP(TRIM(E279),dim_supporttype!A:C,2,FALSE))</f>
        <v>Sub-National</v>
      </c>
      <c r="AP279" s="19" t="str">
        <f>IF(ISNA(VLOOKUP(AO279,dim_supporttype!B:C,2,FALSE)),"",VLOOKUP(AO279,dim_supporttype!B:C,2,FALSE))</f>
        <v>jJDHP9KXvzJ</v>
      </c>
      <c r="AQ279" s="19" t="str">
        <f>IF(ISNA(VLOOKUP(TRIM(F279),dim_disaggs!A:B,2,FALSE)),"No Disagg",VLOOKUP(TRIM(F279),dim_disaggs!A:B,2,FALSE))</f>
        <v>No Disagg</v>
      </c>
      <c r="AR279" s="19" t="str">
        <f>IF(ISNA(VLOOKUP(AQ279,dim_disaggs!B:C,2,FALSE)),"",VLOOKUP(AQ279,dim_disaggs!B:C,2,FALSE))</f>
        <v>werJlVT6sf3</v>
      </c>
      <c r="BA279" s="105" t="str">
        <f t="shared" si="43"/>
        <v/>
      </c>
      <c r="BB279" s="20" t="str">
        <f t="shared" si="44"/>
        <v/>
      </c>
    </row>
    <row r="280" spans="1:68" ht="18" x14ac:dyDescent="0.2">
      <c r="A280" s="22" t="s">
        <v>95</v>
      </c>
      <c r="B280" s="64" t="s">
        <v>25517</v>
      </c>
      <c r="C280" s="22" t="s">
        <v>25510</v>
      </c>
      <c r="D280" s="20" t="s">
        <v>1</v>
      </c>
      <c r="E280" s="20" t="s">
        <v>2142</v>
      </c>
      <c r="F280" s="22" t="s">
        <v>19992</v>
      </c>
      <c r="G280" s="20" t="s">
        <v>2442</v>
      </c>
      <c r="H280" s="22" t="s">
        <v>19992</v>
      </c>
      <c r="I280" s="19">
        <f t="shared" si="36"/>
        <v>50</v>
      </c>
      <c r="L280" s="95" t="str">
        <f>IF(M280&lt;&gt;"",IF(NOT(ISNA(INDEX(cc!B:B,MATCH(M280,cc!A:A,0)))),INDEX(cc!B:B,MATCH(M280,cc!A:A,0)),"0"),"")</f>
        <v>Age (&lt;1-50+-uk, 12), Sex and HIV Status (Positive)</v>
      </c>
      <c r="M280" s="101" t="s">
        <v>20545</v>
      </c>
      <c r="N280" s="28" t="str">
        <f>IF(G280=" RESULT","",G280)</f>
        <v xml:space="preserve"> TARGET</v>
      </c>
      <c r="O280" s="19" t="str">
        <f t="shared" si="38"/>
        <v xml:space="preserve">IMPATT.PLHIV (N, SUBNAT, Age/Sex/HIVStatus) TARGET: </v>
      </c>
      <c r="P280" s="19" t="str">
        <f t="shared" si="39"/>
        <v xml:space="preserve">IMPATT.PLHIV (N, SUBNAT, Age/Sex/HIVStatus) TARGET: </v>
      </c>
      <c r="Q280" s="19" t="str">
        <f t="shared" si="40"/>
        <v>IMPATT.PLHIV (N, SUBNAT, Age/Sex/HIVStatus) TARGET</v>
      </c>
      <c r="R280" s="19" t="str">
        <f t="shared" si="41"/>
        <v>IMPATT.PLHIV_N_SUBNAT_Age_Sex_HIVStatus_TARGET</v>
      </c>
      <c r="S280" s="19" t="str">
        <f t="shared" si="42"/>
        <v>IMPATT.PLHIV_N_SUBNAT_Age_Sex_HIVStatus_TARGET</v>
      </c>
      <c r="T280" s="19" t="b">
        <f>NOT(ISNA(VLOOKUP(B280,dbcodes!A:B,2,FALSE)))</f>
        <v>0</v>
      </c>
      <c r="U280" s="19">
        <f>IF(ISNA(VLOOKUP(B280,dbcodes!A:B,2,FALSE)),des!R2349,VLOOKUP(B280,dbcodes!A:B,2,FALSE))</f>
        <v>0</v>
      </c>
      <c r="W280" s="107">
        <f>IF(ISNA(VLOOKUP(C280,descriptions!A:B,2,FALSE)),des!V2269,IF(G280=" TARGET","Target ","")&amp;VLOOKUP(C280,descriptions!A:B,2,FALSE))</f>
        <v>0</v>
      </c>
      <c r="X280" s="20" t="s">
        <v>22</v>
      </c>
      <c r="Y280" s="20" t="s">
        <v>831</v>
      </c>
      <c r="Z280" s="20" t="s">
        <v>836</v>
      </c>
      <c r="AA280" s="20" t="s">
        <v>102</v>
      </c>
      <c r="AB280" s="20" t="s">
        <v>755</v>
      </c>
      <c r="AC280" s="19" t="str">
        <f>IF(AB280&lt;&gt;"",IF(NOT(ISNA(INDEX(os!A:A,MATCH(AB280,os!B:B,0)))),INDEX(os!A:A,MATCH(AB280,os!B:B,0)),"0"),"")</f>
        <v/>
      </c>
      <c r="AD280" s="20" t="s">
        <v>830</v>
      </c>
      <c r="AH280" s="93" t="str">
        <f>IF(NOT(ISNA(VLOOKUP(B:B,ResultsTargets!A:A,1,0))),"TRUE","")</f>
        <v>TRUE</v>
      </c>
      <c r="AI280" s="19" t="str">
        <f>IF(ISNA(VLOOKUP(C280,dim_techarea!A:B,2,FALSE)),"",VLOOKUP(C280,dim_techarea!A:B,2,FALSE))</f>
        <v>PLHIV</v>
      </c>
      <c r="AJ280" s="19" t="str">
        <f>IF(ISNA(VLOOKUP(AI280,dim_techarea!B:C,2,FALSE)),"",VLOOKUP(AI280,dim_techarea!B:C,2,FALSE))</f>
        <v>NYkr6IbL1Og</v>
      </c>
      <c r="AK280" s="19" t="str">
        <f>IF(ISNA(VLOOKUP(TRIM(G280),dim_targetsresults!A:B,2,FALSE)),"",VLOOKUP(TRIM(G280),dim_targetsresults!A:C,2,FALSE))</f>
        <v>MER Targets</v>
      </c>
      <c r="AL280" s="19" t="str">
        <f>IF(ISNA(VLOOKUP(AK280,dim_targetsresults!B:C,2,FALSE)),"",VLOOKUP(AK280,dim_targetsresults!B:C,2,FALSE))</f>
        <v>W8imnja2Owd</v>
      </c>
      <c r="AM280" s="19" t="str">
        <f>IF(ISNA(VLOOKUP(TRIM(D280),dim_numeratordenominator!A:B,2,FALSE)),"",VLOOKUP(TRIM(D280),dim_numeratordenominator!A:C,2,FALSE))</f>
        <v>Numerator</v>
      </c>
      <c r="AN280" s="19" t="str">
        <f>IF(ISNA(VLOOKUP(AM280,dim_numeratordenominator!B:C,2,FALSE)),"",VLOOKUP(AM280,dim_numeratordenominator!B:C,2,FALSE))</f>
        <v>Som9NRMQqV7</v>
      </c>
      <c r="AO280" s="19" t="str">
        <f>IF(ISNA(VLOOKUP(TRIM(E280),dim_supporttype!A:B,2,FALSE)),"",VLOOKUP(TRIM(E280),dim_supporttype!A:C,2,FALSE))</f>
        <v>Sub-National</v>
      </c>
      <c r="AP280" s="19" t="str">
        <f>IF(ISNA(VLOOKUP(AO280,dim_supporttype!B:C,2,FALSE)),"",VLOOKUP(AO280,dim_supporttype!B:C,2,FALSE))</f>
        <v>jJDHP9KXvzJ</v>
      </c>
      <c r="AQ280" s="19" t="str">
        <f>IF(ISNA(VLOOKUP(TRIM(F280),dim_disaggs!A:B,2,FALSE)),"No Disagg",VLOOKUP(TRIM(F280),dim_disaggs!A:B,2,FALSE))</f>
        <v>Age/Sex/HIVStatus</v>
      </c>
      <c r="AR280" s="19" t="str">
        <f>IF(ISNA(VLOOKUP(AQ280,dim_disaggs!B:C,2,FALSE)),"",VLOOKUP(AQ280,dim_disaggs!B:C,2,FALSE))</f>
        <v>pxz2gGSIQhG</v>
      </c>
      <c r="BA280" s="105" t="str">
        <f t="shared" si="43"/>
        <v/>
      </c>
      <c r="BB280" s="20" t="str">
        <f t="shared" si="44"/>
        <v/>
      </c>
    </row>
    <row r="281" spans="1:68" ht="18" x14ac:dyDescent="0.2">
      <c r="A281" s="22" t="s">
        <v>95</v>
      </c>
      <c r="B281" s="64" t="s">
        <v>6146</v>
      </c>
      <c r="C281" s="22" t="s">
        <v>25510</v>
      </c>
      <c r="D281" s="20" t="s">
        <v>1</v>
      </c>
      <c r="E281" s="20" t="s">
        <v>2142</v>
      </c>
      <c r="F281" s="22" t="s">
        <v>525</v>
      </c>
      <c r="G281" s="20" t="s">
        <v>2442</v>
      </c>
      <c r="H281" s="22" t="s">
        <v>525</v>
      </c>
      <c r="I281" s="19">
        <f t="shared" si="36"/>
        <v>36</v>
      </c>
      <c r="L281" s="95" t="str">
        <f>IF(M281&lt;&gt;"",IF(NOT(ISNA(INDEX(cc!B:B,MATCH(M281,cc!A:A,0)))),INDEX(cc!B:B,MATCH(M281,cc!A:A,0)),"0"),"")</f>
        <v>Sex</v>
      </c>
      <c r="M281" s="100" t="s">
        <v>4106</v>
      </c>
      <c r="N281" s="28" t="str">
        <f>IF(G281=" RESULT","",G281)</f>
        <v xml:space="preserve"> TARGET</v>
      </c>
      <c r="O281" s="19" t="str">
        <f t="shared" si="38"/>
        <v xml:space="preserve">IMPATT.PLHIV (N, SUBNAT, Sex) TARGET: </v>
      </c>
      <c r="P281" s="19" t="str">
        <f t="shared" si="39"/>
        <v xml:space="preserve">IMPATT.PLHIV (N, SUBNAT, Sex) TARGET: </v>
      </c>
      <c r="Q281" s="19" t="str">
        <f t="shared" si="40"/>
        <v>IMPATT.PLHIV (N, SUBNAT, Sex) TARGET</v>
      </c>
      <c r="R281" s="19" t="str">
        <f t="shared" si="41"/>
        <v>IMPATT.PLHIV_N_SUBNAT_Sex_TARGET</v>
      </c>
      <c r="S281" s="19" t="str">
        <f t="shared" si="42"/>
        <v>IMPATT.PLHIV_N_SUBNAT_Sex_TARGET</v>
      </c>
      <c r="T281" s="19" t="b">
        <f>NOT(ISNA(VLOOKUP(B281,dbcodes!A:B,2,FALSE)))</f>
        <v>1</v>
      </c>
      <c r="U281" s="19" t="str">
        <f>IF(ISNA(VLOOKUP(B281,dbcodes!A:B,2,FALSE)),des!R2350,VLOOKUP(B281,dbcodes!A:B,2,FALSE))</f>
        <v>IMPATT.PLHIV_SUBNAT_Sex</v>
      </c>
      <c r="W281" s="107">
        <f>IF(ISNA(VLOOKUP(C281,descriptions!A:B,2,FALSE)),des!V2270,IF(G281=" TARGET","Target ","")&amp;VLOOKUP(C281,descriptions!A:B,2,FALSE))</f>
        <v>0</v>
      </c>
      <c r="X281" s="20" t="s">
        <v>22</v>
      </c>
      <c r="Y281" s="20" t="s">
        <v>831</v>
      </c>
      <c r="Z281" s="20" t="s">
        <v>836</v>
      </c>
      <c r="AA281" s="20" t="s">
        <v>102</v>
      </c>
      <c r="AB281" s="20" t="s">
        <v>755</v>
      </c>
      <c r="AC281" s="19" t="str">
        <f>IF(AB281&lt;&gt;"",IF(NOT(ISNA(INDEX(os!A:A,MATCH(AB281,os!B:B,0)))),INDEX(os!A:A,MATCH(AB281,os!B:B,0)),"0"),"")</f>
        <v/>
      </c>
      <c r="AD281" s="20" t="s">
        <v>830</v>
      </c>
      <c r="AH281" s="93" t="str">
        <f>IF(NOT(ISNA(VLOOKUP(B:B,ResultsTargets!A:A,1,0))),"TRUE","")</f>
        <v>TRUE</v>
      </c>
      <c r="AI281" s="19" t="str">
        <f>IF(ISNA(VLOOKUP(C281,dim_techarea!A:B,2,FALSE)),"",VLOOKUP(C281,dim_techarea!A:B,2,FALSE))</f>
        <v>PLHIV</v>
      </c>
      <c r="AJ281" s="19" t="str">
        <f>IF(ISNA(VLOOKUP(AI281,dim_techarea!B:C,2,FALSE)),"",VLOOKUP(AI281,dim_techarea!B:C,2,FALSE))</f>
        <v>NYkr6IbL1Og</v>
      </c>
      <c r="AK281" s="19" t="str">
        <f>IF(ISNA(VLOOKUP(TRIM(G281),dim_targetsresults!A:B,2,FALSE)),"",VLOOKUP(TRIM(G281),dim_targetsresults!A:C,2,FALSE))</f>
        <v>MER Targets</v>
      </c>
      <c r="AL281" s="19" t="str">
        <f>IF(ISNA(VLOOKUP(AK281,dim_targetsresults!B:C,2,FALSE)),"",VLOOKUP(AK281,dim_targetsresults!B:C,2,FALSE))</f>
        <v>W8imnja2Owd</v>
      </c>
      <c r="AM281" s="19" t="str">
        <f>IF(ISNA(VLOOKUP(TRIM(D281),dim_numeratordenominator!A:B,2,FALSE)),"",VLOOKUP(TRIM(D281),dim_numeratordenominator!A:C,2,FALSE))</f>
        <v>Numerator</v>
      </c>
      <c r="AN281" s="19" t="str">
        <f>IF(ISNA(VLOOKUP(AM281,dim_numeratordenominator!B:C,2,FALSE)),"",VLOOKUP(AM281,dim_numeratordenominator!B:C,2,FALSE))</f>
        <v>Som9NRMQqV7</v>
      </c>
      <c r="AO281" s="19" t="str">
        <f>IF(ISNA(VLOOKUP(TRIM(E281),dim_supporttype!A:B,2,FALSE)),"",VLOOKUP(TRIM(E281),dim_supporttype!A:C,2,FALSE))</f>
        <v>Sub-National</v>
      </c>
      <c r="AP281" s="19" t="str">
        <f>IF(ISNA(VLOOKUP(AO281,dim_supporttype!B:C,2,FALSE)),"",VLOOKUP(AO281,dim_supporttype!B:C,2,FALSE))</f>
        <v>jJDHP9KXvzJ</v>
      </c>
      <c r="AQ281" s="19" t="str">
        <f>IF(ISNA(VLOOKUP(TRIM(F281),dim_disaggs!A:B,2,FALSE)),"No Disagg",VLOOKUP(TRIM(F281),dim_disaggs!A:B,2,FALSE))</f>
        <v>Sex</v>
      </c>
      <c r="AR281" s="19" t="str">
        <f>IF(ISNA(VLOOKUP(AQ281,dim_disaggs!B:C,2,FALSE)),"",VLOOKUP(AQ281,dim_disaggs!B:C,2,FALSE))</f>
        <v>sdHeplyj1SL</v>
      </c>
      <c r="BA281" s="105" t="str">
        <f t="shared" si="43"/>
        <v/>
      </c>
      <c r="BB281" s="20" t="str">
        <f t="shared" si="44"/>
        <v/>
      </c>
    </row>
    <row r="282" spans="1:68" s="3" customFormat="1" x14ac:dyDescent="0.2">
      <c r="A282" s="20" t="s">
        <v>95</v>
      </c>
      <c r="B282" s="20" t="s">
        <v>1266</v>
      </c>
      <c r="C282" s="20" t="s">
        <v>2116</v>
      </c>
      <c r="D282" s="20"/>
      <c r="E282" s="20" t="s">
        <v>2135</v>
      </c>
      <c r="F282" s="20"/>
      <c r="G282" s="20"/>
      <c r="H282" s="20"/>
      <c r="I282" s="19">
        <f t="shared" si="36"/>
        <v>36</v>
      </c>
      <c r="J282" s="20" t="s">
        <v>755</v>
      </c>
      <c r="K282" s="20" t="s">
        <v>755</v>
      </c>
      <c r="L282" s="95" t="str">
        <f>IF(M282&lt;&gt;"",IF(NOT(ISNA(INDEX(cc!B:B,MATCH(M282,cc!A:A,0)))),INDEX(cc!B:B,MATCH(M282,cc!A:A,0)),"0"),"")</f>
        <v>default</v>
      </c>
      <c r="M282" s="97" t="s">
        <v>13</v>
      </c>
      <c r="N282" s="28"/>
      <c r="O282" s="19" t="str">
        <f t="shared" si="38"/>
        <v xml:space="preserve">IMPATT.PLHIV_LIMITATIONS (NARRATIVE): </v>
      </c>
      <c r="P282" s="19" t="str">
        <f t="shared" si="39"/>
        <v xml:space="preserve">IMPATT.PLHIV_LIMITATIONS (NARRATIVE): </v>
      </c>
      <c r="Q282" s="19" t="str">
        <f t="shared" si="40"/>
        <v>IMPATT.PLHIV_LIMITATIONS (NARRATIVE)</v>
      </c>
      <c r="R282" s="19" t="str">
        <f t="shared" si="41"/>
        <v>IMPATT.PLHIV_LIMITATIONS_NARRATIVE</v>
      </c>
      <c r="S282" s="19" t="str">
        <f t="shared" si="42"/>
        <v>IMPATT.PLHIV_LIMITATIONS_NARRATIVE_</v>
      </c>
      <c r="T282" s="19" t="b">
        <f>NOT(ISNA(VLOOKUP(B282,dbcodes!A:B,2,FALSE)))</f>
        <v>1</v>
      </c>
      <c r="U282" s="19" t="str">
        <f>IF(ISNA(VLOOKUP(B282,dbcodes!A:B,2,FALSE)),des!R2351,VLOOKUP(B282,dbcodes!A:B,2,FALSE))</f>
        <v>IMPATT.PLHIV_LIMITATIONS</v>
      </c>
      <c r="V282" s="20"/>
      <c r="W282" s="107">
        <f>IF(ISNA(VLOOKUP(C282,descriptions!A:B,2,FALSE)),des!V547,IF(G282=" TARGET","Target ","")&amp;VLOOKUP(C282,descriptions!A:B,2,FALSE))</f>
        <v>0</v>
      </c>
      <c r="X282" s="20" t="s">
        <v>9</v>
      </c>
      <c r="Y282" s="20" t="s">
        <v>831</v>
      </c>
      <c r="Z282" s="20" t="s">
        <v>836</v>
      </c>
      <c r="AA282" s="20" t="s">
        <v>4121</v>
      </c>
      <c r="AB282" s="20" t="s">
        <v>755</v>
      </c>
      <c r="AC282" s="19" t="str">
        <f>IF(AB282&lt;&gt;"",IF(NOT(ISNA(INDEX(os!A:A,MATCH(AB282,os!B:B,0)))),INDEX(os!A:A,MATCH(AB282,os!B:B,0)),"0"),"")</f>
        <v/>
      </c>
      <c r="AD282" s="20" t="s">
        <v>830</v>
      </c>
      <c r="AE282" s="20"/>
      <c r="AF282" s="20"/>
      <c r="AG282" s="20"/>
      <c r="AH282" s="93" t="str">
        <f>IF(NOT(ISNA(VLOOKUP(B:B,ResultsTargets!A:A,1,0))),"TRUE","")</f>
        <v>TRUE</v>
      </c>
      <c r="AI282" s="19" t="str">
        <f>IF(ISNA(VLOOKUP(C282,dim_techarea!A:B,2,FALSE)),"",VLOOKUP(C282,dim_techarea!A:B,2,FALSE))</f>
        <v/>
      </c>
      <c r="AJ282" s="19" t="str">
        <f>IF(ISNA(VLOOKUP(AI282,dim_techarea!B:C,2,FALSE)),"",VLOOKUP(AI282,dim_techarea!B:C,2,FALSE))</f>
        <v/>
      </c>
      <c r="AK282" s="19" t="str">
        <f>IF(ISNA(VLOOKUP(TRIM(G282),dim_targetsresults!A:B,2,FALSE)),"",VLOOKUP(TRIM(G282),dim_targetsresults!A:C,2,FALSE))</f>
        <v/>
      </c>
      <c r="AL282" s="19" t="str">
        <f>IF(ISNA(VLOOKUP(AK282,dim_targetsresults!B:C,2,FALSE)),"",VLOOKUP(AK282,dim_targetsresults!B:C,2,FALSE))</f>
        <v/>
      </c>
      <c r="AM282" s="19" t="str">
        <f>IF(ISNA(VLOOKUP(TRIM(D282),dim_numeratordenominator!A:B,2,FALSE)),"",VLOOKUP(TRIM(D282),dim_numeratordenominator!A:C,2,FALSE))</f>
        <v/>
      </c>
      <c r="AN282" s="19" t="str">
        <f>IF(ISNA(VLOOKUP(AM282,dim_numeratordenominator!B:C,2,FALSE)),"",VLOOKUP(AM282,dim_numeratordenominator!B:C,2,FALSE))</f>
        <v/>
      </c>
      <c r="AO282" s="19" t="str">
        <f>IF(ISNA(VLOOKUP(TRIM(E282),dim_supporttype!A:B,2,FALSE)),"",VLOOKUP(TRIM(E282),dim_supporttype!A:C,2,FALSE))</f>
        <v/>
      </c>
      <c r="AP282" s="19" t="str">
        <f>IF(ISNA(VLOOKUP(AO282,dim_supporttype!B:C,2,FALSE)),"",VLOOKUP(AO282,dim_supporttype!B:C,2,FALSE))</f>
        <v/>
      </c>
      <c r="AQ282" s="19" t="str">
        <f>IF(ISNA(VLOOKUP(TRIM(F282),dim_disaggs!A:B,2,FALSE)),"No Disagg",VLOOKUP(TRIM(F282),dim_disaggs!A:B,2,FALSE))</f>
        <v>No Disagg</v>
      </c>
      <c r="AR282" s="19" t="str">
        <f>IF(ISNA(VLOOKUP(AQ282,dim_disaggs!B:C,2,FALSE)),"",VLOOKUP(AQ282,dim_disaggs!B:C,2,FALSE))</f>
        <v>werJlVT6sf3</v>
      </c>
      <c r="AS282" s="72"/>
      <c r="AT282" s="66"/>
      <c r="AU282" s="72" t="s">
        <v>755</v>
      </c>
      <c r="AV282" s="73" t="s">
        <v>755</v>
      </c>
      <c r="AW282" s="66" t="s">
        <v>755</v>
      </c>
      <c r="AX282" s="66" t="s">
        <v>755</v>
      </c>
      <c r="AY282" s="20"/>
      <c r="AZ282" s="20"/>
      <c r="BA282" s="105" t="str">
        <f t="shared" si="43"/>
        <v/>
      </c>
      <c r="BB282" s="20" t="str">
        <f t="shared" si="44"/>
        <v/>
      </c>
      <c r="BC282" s="20"/>
      <c r="BD282" s="20"/>
      <c r="BE282" s="75" t="s">
        <v>755</v>
      </c>
      <c r="BF282" s="73" t="s">
        <v>755</v>
      </c>
      <c r="BG282" s="55" t="s">
        <v>755</v>
      </c>
      <c r="BH282" s="76" t="s">
        <v>755</v>
      </c>
      <c r="BI282" s="20" t="s">
        <v>755</v>
      </c>
      <c r="BJ282" s="20" t="s">
        <v>755</v>
      </c>
      <c r="BK282" s="55" t="s">
        <v>755</v>
      </c>
      <c r="BL282" s="71" t="s">
        <v>755</v>
      </c>
      <c r="BM282" s="77" t="s">
        <v>755</v>
      </c>
      <c r="BN282" s="78" t="s">
        <v>755</v>
      </c>
      <c r="BO282" s="77" t="s">
        <v>755</v>
      </c>
      <c r="BP282" s="78" t="s">
        <v>755</v>
      </c>
    </row>
    <row r="283" spans="1:68" s="3" customFormat="1" x14ac:dyDescent="0.2">
      <c r="A283" s="20" t="s">
        <v>95</v>
      </c>
      <c r="B283" s="20" t="s">
        <v>1267</v>
      </c>
      <c r="C283" s="20" t="s">
        <v>2117</v>
      </c>
      <c r="D283" s="20"/>
      <c r="E283" s="20" t="s">
        <v>2135</v>
      </c>
      <c r="F283" s="20"/>
      <c r="G283" s="20"/>
      <c r="H283" s="20"/>
      <c r="I283" s="19">
        <f t="shared" si="36"/>
        <v>31</v>
      </c>
      <c r="J283" s="20" t="s">
        <v>755</v>
      </c>
      <c r="K283" s="20" t="s">
        <v>755</v>
      </c>
      <c r="L283" s="95" t="str">
        <f>IF(M283&lt;&gt;"",IF(NOT(ISNA(INDEX(cc!B:B,MATCH(M283,cc!A:A,0)))),INDEX(cc!B:B,MATCH(M283,cc!A:A,0)),"0"),"")</f>
        <v>default</v>
      </c>
      <c r="M283" s="97" t="s">
        <v>13</v>
      </c>
      <c r="N283" s="28"/>
      <c r="O283" s="19" t="str">
        <f t="shared" si="38"/>
        <v xml:space="preserve">IMPATT.PLHIV_SOURCE (NARRATIVE): </v>
      </c>
      <c r="P283" s="19" t="str">
        <f t="shared" si="39"/>
        <v xml:space="preserve">IMPATT.PLHIV_SOURCE (NARRATIVE): </v>
      </c>
      <c r="Q283" s="19" t="str">
        <f t="shared" si="40"/>
        <v>IMPATT.PLHIV_SOURCE (NARRATIVE)</v>
      </c>
      <c r="R283" s="19" t="str">
        <f t="shared" si="41"/>
        <v>IMPATT.PLHIV_SOURCE_NARRATIVE</v>
      </c>
      <c r="S283" s="19" t="str">
        <f t="shared" si="42"/>
        <v>IMPATT.PLHIV_SOURCE_NARRATIVE_</v>
      </c>
      <c r="T283" s="19" t="b">
        <f>NOT(ISNA(VLOOKUP(B283,dbcodes!A:B,2,FALSE)))</f>
        <v>1</v>
      </c>
      <c r="U283" s="19" t="str">
        <f>IF(ISNA(VLOOKUP(B283,dbcodes!A:B,2,FALSE)),des!R2352,VLOOKUP(B283,dbcodes!A:B,2,FALSE))</f>
        <v>IMPATT.PLHIV_SOURCE</v>
      </c>
      <c r="V283" s="20"/>
      <c r="W283" s="107">
        <f>IF(ISNA(VLOOKUP(C283,descriptions!A:B,2,FALSE)),des!V548,IF(G283=" TARGET","Target ","")&amp;VLOOKUP(C283,descriptions!A:B,2,FALSE))</f>
        <v>0</v>
      </c>
      <c r="X283" s="20" t="s">
        <v>9</v>
      </c>
      <c r="Y283" s="20" t="s">
        <v>831</v>
      </c>
      <c r="Z283" s="20" t="s">
        <v>836</v>
      </c>
      <c r="AA283" s="20" t="s">
        <v>4121</v>
      </c>
      <c r="AB283" s="20" t="s">
        <v>755</v>
      </c>
      <c r="AC283" s="19" t="str">
        <f>IF(AB283&lt;&gt;"",IF(NOT(ISNA(INDEX(os!A:A,MATCH(AB283,os!B:B,0)))),INDEX(os!A:A,MATCH(AB283,os!B:B,0)),"0"),"")</f>
        <v/>
      </c>
      <c r="AD283" s="20" t="s">
        <v>830</v>
      </c>
      <c r="AE283" s="20"/>
      <c r="AF283" s="20"/>
      <c r="AG283" s="20"/>
      <c r="AH283" s="93" t="str">
        <f>IF(NOT(ISNA(VLOOKUP(B:B,ResultsTargets!A:A,1,0))),"TRUE","")</f>
        <v>TRUE</v>
      </c>
      <c r="AI283" s="19" t="str">
        <f>IF(ISNA(VLOOKUP(C283,dim_techarea!A:B,2,FALSE)),"",VLOOKUP(C283,dim_techarea!A:B,2,FALSE))</f>
        <v/>
      </c>
      <c r="AJ283" s="19" t="str">
        <f>IF(ISNA(VLOOKUP(AI283,dim_techarea!B:C,2,FALSE)),"",VLOOKUP(AI283,dim_techarea!B:C,2,FALSE))</f>
        <v/>
      </c>
      <c r="AK283" s="19" t="str">
        <f>IF(ISNA(VLOOKUP(TRIM(G283),dim_targetsresults!A:B,2,FALSE)),"",VLOOKUP(TRIM(G283),dim_targetsresults!A:C,2,FALSE))</f>
        <v/>
      </c>
      <c r="AL283" s="19" t="str">
        <f>IF(ISNA(VLOOKUP(AK283,dim_targetsresults!B:C,2,FALSE)),"",VLOOKUP(AK283,dim_targetsresults!B:C,2,FALSE))</f>
        <v/>
      </c>
      <c r="AM283" s="19" t="str">
        <f>IF(ISNA(VLOOKUP(TRIM(D283),dim_numeratordenominator!A:B,2,FALSE)),"",VLOOKUP(TRIM(D283),dim_numeratordenominator!A:C,2,FALSE))</f>
        <v/>
      </c>
      <c r="AN283" s="19" t="str">
        <f>IF(ISNA(VLOOKUP(AM283,dim_numeratordenominator!B:C,2,FALSE)),"",VLOOKUP(AM283,dim_numeratordenominator!B:C,2,FALSE))</f>
        <v/>
      </c>
      <c r="AO283" s="19" t="str">
        <f>IF(ISNA(VLOOKUP(TRIM(E283),dim_supporttype!A:B,2,FALSE)),"",VLOOKUP(TRIM(E283),dim_supporttype!A:C,2,FALSE))</f>
        <v/>
      </c>
      <c r="AP283" s="19" t="str">
        <f>IF(ISNA(VLOOKUP(AO283,dim_supporttype!B:C,2,FALSE)),"",VLOOKUP(AO283,dim_supporttype!B:C,2,FALSE))</f>
        <v/>
      </c>
      <c r="AQ283" s="19" t="str">
        <f>IF(ISNA(VLOOKUP(TRIM(F283),dim_disaggs!A:B,2,FALSE)),"No Disagg",VLOOKUP(TRIM(F283),dim_disaggs!A:B,2,FALSE))</f>
        <v>No Disagg</v>
      </c>
      <c r="AR283" s="19" t="str">
        <f>IF(ISNA(VLOOKUP(AQ283,dim_disaggs!B:C,2,FALSE)),"",VLOOKUP(AQ283,dim_disaggs!B:C,2,FALSE))</f>
        <v>werJlVT6sf3</v>
      </c>
      <c r="AS283" s="72"/>
      <c r="AT283" s="66"/>
      <c r="AU283" s="72" t="s">
        <v>755</v>
      </c>
      <c r="AV283" s="73" t="s">
        <v>755</v>
      </c>
      <c r="AW283" s="66" t="s">
        <v>755</v>
      </c>
      <c r="AX283" s="66" t="s">
        <v>755</v>
      </c>
      <c r="AY283" s="20"/>
      <c r="AZ283" s="20"/>
      <c r="BA283" s="105" t="str">
        <f t="shared" si="43"/>
        <v/>
      </c>
      <c r="BB283" s="20" t="str">
        <f t="shared" si="44"/>
        <v/>
      </c>
      <c r="BC283" s="20"/>
      <c r="BD283" s="20"/>
      <c r="BE283" s="75" t="s">
        <v>755</v>
      </c>
      <c r="BF283" s="73" t="s">
        <v>755</v>
      </c>
      <c r="BG283" s="55" t="s">
        <v>755</v>
      </c>
      <c r="BH283" s="76" t="s">
        <v>755</v>
      </c>
      <c r="BI283" s="20" t="s">
        <v>755</v>
      </c>
      <c r="BJ283" s="20" t="s">
        <v>755</v>
      </c>
      <c r="BK283" s="55" t="s">
        <v>755</v>
      </c>
      <c r="BL283" s="71" t="s">
        <v>755</v>
      </c>
      <c r="BM283" s="77" t="s">
        <v>755</v>
      </c>
      <c r="BN283" s="78" t="s">
        <v>755</v>
      </c>
      <c r="BO283" s="77" t="s">
        <v>755</v>
      </c>
      <c r="BP283" s="78" t="s">
        <v>755</v>
      </c>
    </row>
    <row r="284" spans="1:68" ht="18" x14ac:dyDescent="0.2">
      <c r="A284" s="22" t="s">
        <v>95</v>
      </c>
      <c r="B284" s="11" t="s">
        <v>6155</v>
      </c>
      <c r="C284" s="22" t="s">
        <v>25508</v>
      </c>
      <c r="D284" s="20" t="s">
        <v>1</v>
      </c>
      <c r="E284" s="20" t="s">
        <v>2142</v>
      </c>
      <c r="G284" s="20" t="s">
        <v>2442</v>
      </c>
      <c r="I284" s="19">
        <f t="shared" si="36"/>
        <v>33</v>
      </c>
      <c r="L284" s="95" t="str">
        <f>IF(M284&lt;&gt;"",IF(NOT(ISNA(INDEX(cc!B:B,MATCH(M284,cc!A:A,0)))),INDEX(cc!B:B,MATCH(M284,cc!A:A,0)),"0"),"")</f>
        <v>default</v>
      </c>
      <c r="M284" s="100" t="s">
        <v>13</v>
      </c>
      <c r="N284" s="28" t="str">
        <f>IF(G284=" RESULT","",G284)</f>
        <v xml:space="preserve"> TARGET</v>
      </c>
      <c r="O284" s="19" t="str">
        <f t="shared" si="38"/>
        <v xml:space="preserve">IMPATT.POP_EST (N, SUBNAT) TARGET: </v>
      </c>
      <c r="P284" s="19" t="str">
        <f t="shared" si="39"/>
        <v xml:space="preserve">IMPATT.POP_EST (N, SUBNAT) TARGET: </v>
      </c>
      <c r="Q284" s="19" t="str">
        <f t="shared" si="40"/>
        <v>IMPATT.POP_EST (N, SUBNAT) TARGET</v>
      </c>
      <c r="R284" s="19" t="str">
        <f t="shared" si="41"/>
        <v>IMPATT.POP_EST_N_SUBNAT_TARGET</v>
      </c>
      <c r="S284" s="19" t="str">
        <f t="shared" si="42"/>
        <v>IMPATT.POP_EST_N_SUBNAT_TARGET</v>
      </c>
      <c r="T284" s="19" t="b">
        <f>NOT(ISNA(VLOOKUP(B284,dbcodes!A:B,2,FALSE)))</f>
        <v>1</v>
      </c>
      <c r="U284" s="19" t="str">
        <f>IF(ISNA(VLOOKUP(B284,dbcodes!A:B,2,FALSE)),des!R2353,VLOOKUP(B284,dbcodes!A:B,2,FALSE))</f>
        <v>IMPATT.POP_EST_SUBNAT</v>
      </c>
      <c r="W284" s="107">
        <f>IF(ISNA(VLOOKUP(C284,descriptions!A:B,2,FALSE)),des!V2262,IF(G284=" TARGET","Target ","")&amp;VLOOKUP(C284,descriptions!A:B,2,FALSE))</f>
        <v>0</v>
      </c>
      <c r="X284" s="20" t="s">
        <v>22</v>
      </c>
      <c r="Y284" s="20" t="s">
        <v>831</v>
      </c>
      <c r="Z284" s="20" t="s">
        <v>836</v>
      </c>
      <c r="AA284" s="20" t="s">
        <v>102</v>
      </c>
      <c r="AB284" s="20" t="s">
        <v>755</v>
      </c>
      <c r="AC284" s="19" t="str">
        <f>IF(AB284&lt;&gt;"",IF(NOT(ISNA(INDEX(os!A:A,MATCH(AB284,os!B:B,0)))),INDEX(os!A:A,MATCH(AB284,os!B:B,0)),"0"),"")</f>
        <v/>
      </c>
      <c r="AD284" s="20" t="s">
        <v>830</v>
      </c>
      <c r="AH284" s="93" t="str">
        <f>IF(NOT(ISNA(VLOOKUP(B:B,ResultsTargets!A:A,1,0))),"TRUE","")</f>
        <v>TRUE</v>
      </c>
      <c r="AI284" s="19" t="str">
        <f>IF(ISNA(VLOOKUP(C284,dim_techarea!A:B,2,FALSE)),"",VLOOKUP(C284,dim_techarea!A:B,2,FALSE))</f>
        <v>POP_EST</v>
      </c>
      <c r="AJ284" s="19" t="str">
        <f>IF(ISNA(VLOOKUP(AI284,dim_techarea!B:C,2,FALSE)),"",VLOOKUP(AI284,dim_techarea!B:C,2,FALSE))</f>
        <v>HW1pSB0c9Jr</v>
      </c>
      <c r="AK284" s="19" t="str">
        <f>IF(ISNA(VLOOKUP(TRIM(G284),dim_targetsresults!A:B,2,FALSE)),"",VLOOKUP(TRIM(G284),dim_targetsresults!A:C,2,FALSE))</f>
        <v>MER Targets</v>
      </c>
      <c r="AL284" s="19" t="str">
        <f>IF(ISNA(VLOOKUP(AK284,dim_targetsresults!B:C,2,FALSE)),"",VLOOKUP(AK284,dim_targetsresults!B:C,2,FALSE))</f>
        <v>W8imnja2Owd</v>
      </c>
      <c r="AM284" s="19" t="str">
        <f>IF(ISNA(VLOOKUP(TRIM(D284),dim_numeratordenominator!A:B,2,FALSE)),"",VLOOKUP(TRIM(D284),dim_numeratordenominator!A:C,2,FALSE))</f>
        <v>Numerator</v>
      </c>
      <c r="AN284" s="19" t="str">
        <f>IF(ISNA(VLOOKUP(AM284,dim_numeratordenominator!B:C,2,FALSE)),"",VLOOKUP(AM284,dim_numeratordenominator!B:C,2,FALSE))</f>
        <v>Som9NRMQqV7</v>
      </c>
      <c r="AO284" s="19" t="str">
        <f>IF(ISNA(VLOOKUP(TRIM(E284),dim_supporttype!A:B,2,FALSE)),"",VLOOKUP(TRIM(E284),dim_supporttype!A:C,2,FALSE))</f>
        <v>Sub-National</v>
      </c>
      <c r="AP284" s="19" t="str">
        <f>IF(ISNA(VLOOKUP(AO284,dim_supporttype!B:C,2,FALSE)),"",VLOOKUP(AO284,dim_supporttype!B:C,2,FALSE))</f>
        <v>jJDHP9KXvzJ</v>
      </c>
      <c r="AQ284" s="19" t="str">
        <f>IF(ISNA(VLOOKUP(TRIM(F284),dim_disaggs!A:B,2,FALSE)),"No Disagg",VLOOKUP(TRIM(F284),dim_disaggs!A:B,2,FALSE))</f>
        <v>No Disagg</v>
      </c>
      <c r="AR284" s="19" t="str">
        <f>IF(ISNA(VLOOKUP(AQ284,dim_disaggs!B:C,2,FALSE)),"",VLOOKUP(AQ284,dim_disaggs!B:C,2,FALSE))</f>
        <v>werJlVT6sf3</v>
      </c>
      <c r="BA284" s="105" t="str">
        <f t="shared" si="43"/>
        <v/>
      </c>
      <c r="BB284" s="20" t="str">
        <f t="shared" si="44"/>
        <v/>
      </c>
    </row>
    <row r="285" spans="1:68" ht="18" x14ac:dyDescent="0.2">
      <c r="A285" s="22" t="s">
        <v>95</v>
      </c>
      <c r="B285" s="11" t="s">
        <v>6158</v>
      </c>
      <c r="C285" s="22" t="s">
        <v>25508</v>
      </c>
      <c r="D285" s="20" t="s">
        <v>1</v>
      </c>
      <c r="E285" s="20" t="s">
        <v>2142</v>
      </c>
      <c r="F285" s="20" t="s">
        <v>135</v>
      </c>
      <c r="G285" s="20" t="s">
        <v>2442</v>
      </c>
      <c r="H285" s="20" t="s">
        <v>135</v>
      </c>
      <c r="I285" s="19">
        <f t="shared" si="36"/>
        <v>42</v>
      </c>
      <c r="L285" s="95" t="str">
        <f>IF(M285&lt;&gt;"",IF(NOT(ISNA(INDEX(cc!B:B,MATCH(M285,cc!A:A,0)))),INDEX(cc!B:B,MATCH(M285,cc!A:A,0)),"0"),"")</f>
        <v>Age (&lt;1-50+-uk, 12) and Sex</v>
      </c>
      <c r="M285" s="100" t="s">
        <v>20598</v>
      </c>
      <c r="N285" s="28" t="str">
        <f>IF(G285=" RESULT","",G285)</f>
        <v xml:space="preserve"> TARGET</v>
      </c>
      <c r="O285" s="19" t="str">
        <f t="shared" si="38"/>
        <v xml:space="preserve">IMPATT.POP_EST (N, SUBNAT, Age/Sex) TARGET: </v>
      </c>
      <c r="P285" s="19" t="str">
        <f t="shared" si="39"/>
        <v xml:space="preserve">IMPATT.POP_EST (N, SUBNAT, Age/Sex) TARGET: </v>
      </c>
      <c r="Q285" s="19" t="str">
        <f t="shared" si="40"/>
        <v>IMPATT.POP_EST (N, SUBNAT, Age/Sex) TARGET</v>
      </c>
      <c r="R285" s="19" t="str">
        <f t="shared" si="41"/>
        <v>IMPATT.POP_EST_N_SUBNAT_Age_Sex_TARGET</v>
      </c>
      <c r="S285" s="19" t="str">
        <f t="shared" si="42"/>
        <v>IMPATT.POP_EST_N_SUBNAT_Age_Sex_TARGET</v>
      </c>
      <c r="T285" s="19" t="b">
        <f>NOT(ISNA(VLOOKUP(B285,dbcodes!A:B,2,FALSE)))</f>
        <v>1</v>
      </c>
      <c r="U285" s="19" t="str">
        <f>IF(ISNA(VLOOKUP(B285,dbcodes!A:B,2,FALSE)),des!R2354,VLOOKUP(B285,dbcodes!A:B,2,FALSE))</f>
        <v>IMPATT.POP_EST_SUBNAT_Age_Sex</v>
      </c>
      <c r="W285" s="107">
        <f>IF(ISNA(VLOOKUP(C285,descriptions!A:B,2,FALSE)),des!V2263,IF(G285=" TARGET","Target ","")&amp;VLOOKUP(C285,descriptions!A:B,2,FALSE))</f>
        <v>0</v>
      </c>
      <c r="X285" s="20" t="s">
        <v>22</v>
      </c>
      <c r="Y285" s="20" t="s">
        <v>831</v>
      </c>
      <c r="Z285" s="20" t="s">
        <v>836</v>
      </c>
      <c r="AA285" s="20" t="s">
        <v>102</v>
      </c>
      <c r="AB285" s="20" t="s">
        <v>755</v>
      </c>
      <c r="AC285" s="19" t="str">
        <f>IF(AB285&lt;&gt;"",IF(NOT(ISNA(INDEX(os!A:A,MATCH(AB285,os!B:B,0)))),INDEX(os!A:A,MATCH(AB285,os!B:B,0)),"0"),"")</f>
        <v/>
      </c>
      <c r="AD285" s="20" t="s">
        <v>830</v>
      </c>
      <c r="AH285" s="93" t="str">
        <f>IF(NOT(ISNA(VLOOKUP(B:B,ResultsTargets!A:A,1,0))),"TRUE","")</f>
        <v>TRUE</v>
      </c>
      <c r="AI285" s="19" t="str">
        <f>IF(ISNA(VLOOKUP(C285,dim_techarea!A:B,2,FALSE)),"",VLOOKUP(C285,dim_techarea!A:B,2,FALSE))</f>
        <v>POP_EST</v>
      </c>
      <c r="AJ285" s="19" t="str">
        <f>IF(ISNA(VLOOKUP(AI285,dim_techarea!B:C,2,FALSE)),"",VLOOKUP(AI285,dim_techarea!B:C,2,FALSE))</f>
        <v>HW1pSB0c9Jr</v>
      </c>
      <c r="AK285" s="19" t="str">
        <f>IF(ISNA(VLOOKUP(TRIM(G285),dim_targetsresults!A:B,2,FALSE)),"",VLOOKUP(TRIM(G285),dim_targetsresults!A:C,2,FALSE))</f>
        <v>MER Targets</v>
      </c>
      <c r="AL285" s="19" t="str">
        <f>IF(ISNA(VLOOKUP(AK285,dim_targetsresults!B:C,2,FALSE)),"",VLOOKUP(AK285,dim_targetsresults!B:C,2,FALSE))</f>
        <v>W8imnja2Owd</v>
      </c>
      <c r="AM285" s="19" t="str">
        <f>IF(ISNA(VLOOKUP(TRIM(D285),dim_numeratordenominator!A:B,2,FALSE)),"",VLOOKUP(TRIM(D285),dim_numeratordenominator!A:C,2,FALSE))</f>
        <v>Numerator</v>
      </c>
      <c r="AN285" s="19" t="str">
        <f>IF(ISNA(VLOOKUP(AM285,dim_numeratordenominator!B:C,2,FALSE)),"",VLOOKUP(AM285,dim_numeratordenominator!B:C,2,FALSE))</f>
        <v>Som9NRMQqV7</v>
      </c>
      <c r="AO285" s="19" t="str">
        <f>IF(ISNA(VLOOKUP(TRIM(E285),dim_supporttype!A:B,2,FALSE)),"",VLOOKUP(TRIM(E285),dim_supporttype!A:C,2,FALSE))</f>
        <v>Sub-National</v>
      </c>
      <c r="AP285" s="19" t="str">
        <f>IF(ISNA(VLOOKUP(AO285,dim_supporttype!B:C,2,FALSE)),"",VLOOKUP(AO285,dim_supporttype!B:C,2,FALSE))</f>
        <v>jJDHP9KXvzJ</v>
      </c>
      <c r="AQ285" s="19" t="str">
        <f>IF(ISNA(VLOOKUP(TRIM(F285),dim_disaggs!A:B,2,FALSE)),"No Disagg",VLOOKUP(TRIM(F285),dim_disaggs!A:B,2,FALSE))</f>
        <v>Age/Sex</v>
      </c>
      <c r="AR285" s="19" t="str">
        <f>IF(ISNA(VLOOKUP(AQ285,dim_disaggs!B:C,2,FALSE)),"",VLOOKUP(AQ285,dim_disaggs!B:C,2,FALSE))</f>
        <v>Qbz6SrpmJ1y</v>
      </c>
      <c r="BA285" s="105" t="str">
        <f t="shared" si="43"/>
        <v/>
      </c>
      <c r="BB285" s="20" t="str">
        <f t="shared" si="44"/>
        <v/>
      </c>
    </row>
    <row r="286" spans="1:68" ht="18" x14ac:dyDescent="0.2">
      <c r="A286" s="22" t="s">
        <v>95</v>
      </c>
      <c r="B286" s="11" t="s">
        <v>6160</v>
      </c>
      <c r="C286" s="22" t="s">
        <v>25508</v>
      </c>
      <c r="D286" s="20" t="s">
        <v>1</v>
      </c>
      <c r="E286" s="20" t="s">
        <v>2142</v>
      </c>
      <c r="F286" s="22" t="s">
        <v>525</v>
      </c>
      <c r="G286" s="20" t="s">
        <v>2442</v>
      </c>
      <c r="H286" s="22" t="s">
        <v>525</v>
      </c>
      <c r="I286" s="19">
        <f t="shared" si="36"/>
        <v>38</v>
      </c>
      <c r="L286" s="95" t="str">
        <f>IF(M286&lt;&gt;"",IF(NOT(ISNA(INDEX(cc!B:B,MATCH(M286,cc!A:A,0)))),INDEX(cc!B:B,MATCH(M286,cc!A:A,0)),"0"),"")</f>
        <v>Sex</v>
      </c>
      <c r="M286" s="100" t="s">
        <v>4106</v>
      </c>
      <c r="N286" s="28" t="str">
        <f>IF(G286=" RESULT","",G286)</f>
        <v xml:space="preserve"> TARGET</v>
      </c>
      <c r="O286" s="19" t="str">
        <f t="shared" si="38"/>
        <v xml:space="preserve">IMPATT.POP_EST (N, SUBNAT, Sex) TARGET: </v>
      </c>
      <c r="P286" s="19" t="str">
        <f t="shared" si="39"/>
        <v xml:space="preserve">IMPATT.POP_EST (N, SUBNAT, Sex) TARGET: </v>
      </c>
      <c r="Q286" s="19" t="str">
        <f t="shared" si="40"/>
        <v>IMPATT.POP_EST (N, SUBNAT, Sex) TARGET</v>
      </c>
      <c r="R286" s="19" t="str">
        <f t="shared" si="41"/>
        <v>IMPATT.POP_EST_N_SUBNAT_Sex_TARGET</v>
      </c>
      <c r="S286" s="19" t="str">
        <f t="shared" si="42"/>
        <v>IMPATT.POP_EST_N_SUBNAT_Sex_TARGET</v>
      </c>
      <c r="T286" s="19" t="b">
        <f>NOT(ISNA(VLOOKUP(B286,dbcodes!A:B,2,FALSE)))</f>
        <v>1</v>
      </c>
      <c r="U286" s="19" t="str">
        <f>IF(ISNA(VLOOKUP(B286,dbcodes!A:B,2,FALSE)),des!R2355,VLOOKUP(B286,dbcodes!A:B,2,FALSE))</f>
        <v>IMPATT.POP_EST_SUBNAT_Sex</v>
      </c>
      <c r="W286" s="107">
        <f>IF(ISNA(VLOOKUP(C286,descriptions!A:B,2,FALSE)),des!V2264,IF(G286=" TARGET","Target ","")&amp;VLOOKUP(C286,descriptions!A:B,2,FALSE))</f>
        <v>0</v>
      </c>
      <c r="X286" s="20" t="s">
        <v>22</v>
      </c>
      <c r="Y286" s="20" t="s">
        <v>831</v>
      </c>
      <c r="Z286" s="20" t="s">
        <v>836</v>
      </c>
      <c r="AA286" s="20" t="s">
        <v>102</v>
      </c>
      <c r="AB286" s="20" t="s">
        <v>755</v>
      </c>
      <c r="AC286" s="19" t="str">
        <f>IF(AB286&lt;&gt;"",IF(NOT(ISNA(INDEX(os!A:A,MATCH(AB286,os!B:B,0)))),INDEX(os!A:A,MATCH(AB286,os!B:B,0)),"0"),"")</f>
        <v/>
      </c>
      <c r="AD286" s="20" t="s">
        <v>830</v>
      </c>
      <c r="AH286" s="93" t="str">
        <f>IF(NOT(ISNA(VLOOKUP(B:B,ResultsTargets!A:A,1,0))),"TRUE","")</f>
        <v>TRUE</v>
      </c>
      <c r="AI286" s="19" t="str">
        <f>IF(ISNA(VLOOKUP(C286,dim_techarea!A:B,2,FALSE)),"",VLOOKUP(C286,dim_techarea!A:B,2,FALSE))</f>
        <v>POP_EST</v>
      </c>
      <c r="AJ286" s="19" t="str">
        <f>IF(ISNA(VLOOKUP(AI286,dim_techarea!B:C,2,FALSE)),"",VLOOKUP(AI286,dim_techarea!B:C,2,FALSE))</f>
        <v>HW1pSB0c9Jr</v>
      </c>
      <c r="AK286" s="19" t="str">
        <f>IF(ISNA(VLOOKUP(TRIM(G286),dim_targetsresults!A:B,2,FALSE)),"",VLOOKUP(TRIM(G286),dim_targetsresults!A:C,2,FALSE))</f>
        <v>MER Targets</v>
      </c>
      <c r="AL286" s="19" t="str">
        <f>IF(ISNA(VLOOKUP(AK286,dim_targetsresults!B:C,2,FALSE)),"",VLOOKUP(AK286,dim_targetsresults!B:C,2,FALSE))</f>
        <v>W8imnja2Owd</v>
      </c>
      <c r="AM286" s="19" t="str">
        <f>IF(ISNA(VLOOKUP(TRIM(D286),dim_numeratordenominator!A:B,2,FALSE)),"",VLOOKUP(TRIM(D286),dim_numeratordenominator!A:C,2,FALSE))</f>
        <v>Numerator</v>
      </c>
      <c r="AN286" s="19" t="str">
        <f>IF(ISNA(VLOOKUP(AM286,dim_numeratordenominator!B:C,2,FALSE)),"",VLOOKUP(AM286,dim_numeratordenominator!B:C,2,FALSE))</f>
        <v>Som9NRMQqV7</v>
      </c>
      <c r="AO286" s="19" t="str">
        <f>IF(ISNA(VLOOKUP(TRIM(E286),dim_supporttype!A:B,2,FALSE)),"",VLOOKUP(TRIM(E286),dim_supporttype!A:C,2,FALSE))</f>
        <v>Sub-National</v>
      </c>
      <c r="AP286" s="19" t="str">
        <f>IF(ISNA(VLOOKUP(AO286,dim_supporttype!B:C,2,FALSE)),"",VLOOKUP(AO286,dim_supporttype!B:C,2,FALSE))</f>
        <v>jJDHP9KXvzJ</v>
      </c>
      <c r="AQ286" s="19" t="str">
        <f>IF(ISNA(VLOOKUP(TRIM(F286),dim_disaggs!A:B,2,FALSE)),"No Disagg",VLOOKUP(TRIM(F286),dim_disaggs!A:B,2,FALSE))</f>
        <v>Sex</v>
      </c>
      <c r="AR286" s="19" t="str">
        <f>IF(ISNA(VLOOKUP(AQ286,dim_disaggs!B:C,2,FALSE)),"",VLOOKUP(AQ286,dim_disaggs!B:C,2,FALSE))</f>
        <v>sdHeplyj1SL</v>
      </c>
      <c r="BA286" s="105" t="str">
        <f t="shared" si="43"/>
        <v/>
      </c>
      <c r="BB286" s="20" t="str">
        <f t="shared" si="44"/>
        <v/>
      </c>
    </row>
    <row r="287" spans="1:68" x14ac:dyDescent="0.2">
      <c r="A287" s="20" t="s">
        <v>95</v>
      </c>
      <c r="B287" s="20" t="s">
        <v>1268</v>
      </c>
      <c r="C287" s="20" t="s">
        <v>2118</v>
      </c>
      <c r="E287" s="20" t="s">
        <v>2135</v>
      </c>
      <c r="I287" s="19">
        <f t="shared" si="36"/>
        <v>34</v>
      </c>
      <c r="J287" s="20" t="s">
        <v>755</v>
      </c>
      <c r="K287" s="20" t="s">
        <v>755</v>
      </c>
      <c r="L287" s="95" t="str">
        <f>IF(M287&lt;&gt;"",IF(NOT(ISNA(INDEX(cc!B:B,MATCH(M287,cc!A:A,0)))),INDEX(cc!B:B,MATCH(M287,cc!A:A,0)),"0"),"")</f>
        <v>default</v>
      </c>
      <c r="M287" s="97" t="s">
        <v>13</v>
      </c>
      <c r="O287" s="19" t="str">
        <f t="shared" si="38"/>
        <v xml:space="preserve">IMPATT.POP_LIMITATIONS (NARRATIVE): </v>
      </c>
      <c r="P287" s="19" t="str">
        <f t="shared" si="39"/>
        <v xml:space="preserve">IMPATT.POP_LIMITATIONS (NARRATIVE): </v>
      </c>
      <c r="Q287" s="19" t="str">
        <f t="shared" si="40"/>
        <v>IMPATT.POP_LIMITATIONS (NARRATIVE)</v>
      </c>
      <c r="R287" s="19" t="str">
        <f t="shared" si="41"/>
        <v>IMPATT.POP_LIMITATIONS_NARRATIVE</v>
      </c>
      <c r="S287" s="19" t="str">
        <f t="shared" si="42"/>
        <v>IMPATT.POP_LIMITATIONS_NARRATIVE_</v>
      </c>
      <c r="T287" s="19" t="b">
        <f>NOT(ISNA(VLOOKUP(B287,dbcodes!A:B,2,FALSE)))</f>
        <v>1</v>
      </c>
      <c r="U287" s="19" t="str">
        <f>IF(ISNA(VLOOKUP(B287,dbcodes!A:B,2,FALSE)),des!R2356,VLOOKUP(B287,dbcodes!A:B,2,FALSE))</f>
        <v>IMPATT.POP_LIMITATIONS</v>
      </c>
      <c r="W287" s="107">
        <f>IF(ISNA(VLOOKUP(C287,descriptions!A:B,2,FALSE)),des!V549,IF(G287=" TARGET","Target ","")&amp;VLOOKUP(C287,descriptions!A:B,2,FALSE))</f>
        <v>0</v>
      </c>
      <c r="X287" s="20" t="s">
        <v>9</v>
      </c>
      <c r="Y287" s="20" t="s">
        <v>831</v>
      </c>
      <c r="Z287" s="20" t="s">
        <v>836</v>
      </c>
      <c r="AA287" s="20" t="s">
        <v>4121</v>
      </c>
      <c r="AB287" s="20" t="s">
        <v>755</v>
      </c>
      <c r="AC287" s="19" t="str">
        <f>IF(AB287&lt;&gt;"",IF(NOT(ISNA(INDEX(os!A:A,MATCH(AB287,os!B:B,0)))),INDEX(os!A:A,MATCH(AB287,os!B:B,0)),"0"),"")</f>
        <v/>
      </c>
      <c r="AD287" s="20" t="s">
        <v>830</v>
      </c>
      <c r="AH287" s="93" t="str">
        <f>IF(NOT(ISNA(VLOOKUP(B:B,ResultsTargets!A:A,1,0))),"TRUE","")</f>
        <v>TRUE</v>
      </c>
      <c r="AI287" s="19" t="str">
        <f>IF(ISNA(VLOOKUP(C287,dim_techarea!A:B,2,FALSE)),"",VLOOKUP(C287,dim_techarea!A:B,2,FALSE))</f>
        <v/>
      </c>
      <c r="AJ287" s="19" t="str">
        <f>IF(ISNA(VLOOKUP(AI287,dim_techarea!B:C,2,FALSE)),"",VLOOKUP(AI287,dim_techarea!B:C,2,FALSE))</f>
        <v/>
      </c>
      <c r="AK287" s="19" t="str">
        <f>IF(ISNA(VLOOKUP(TRIM(G287),dim_targetsresults!A:B,2,FALSE)),"",VLOOKUP(TRIM(G287),dim_targetsresults!A:C,2,FALSE))</f>
        <v/>
      </c>
      <c r="AL287" s="19" t="str">
        <f>IF(ISNA(VLOOKUP(AK287,dim_targetsresults!B:C,2,FALSE)),"",VLOOKUP(AK287,dim_targetsresults!B:C,2,FALSE))</f>
        <v/>
      </c>
      <c r="AM287" s="19" t="str">
        <f>IF(ISNA(VLOOKUP(TRIM(D287),dim_numeratordenominator!A:B,2,FALSE)),"",VLOOKUP(TRIM(D287),dim_numeratordenominator!A:C,2,FALSE))</f>
        <v/>
      </c>
      <c r="AN287" s="19" t="str">
        <f>IF(ISNA(VLOOKUP(AM287,dim_numeratordenominator!B:C,2,FALSE)),"",VLOOKUP(AM287,dim_numeratordenominator!B:C,2,FALSE))</f>
        <v/>
      </c>
      <c r="AO287" s="19" t="str">
        <f>IF(ISNA(VLOOKUP(TRIM(E287),dim_supporttype!A:B,2,FALSE)),"",VLOOKUP(TRIM(E287),dim_supporttype!A:C,2,FALSE))</f>
        <v/>
      </c>
      <c r="AP287" s="19" t="str">
        <f>IF(ISNA(VLOOKUP(AO287,dim_supporttype!B:C,2,FALSE)),"",VLOOKUP(AO287,dim_supporttype!B:C,2,FALSE))</f>
        <v/>
      </c>
      <c r="AQ287" s="19" t="str">
        <f>IF(ISNA(VLOOKUP(TRIM(F287),dim_disaggs!A:B,2,FALSE)),"No Disagg",VLOOKUP(TRIM(F287),dim_disaggs!A:B,2,FALSE))</f>
        <v>No Disagg</v>
      </c>
      <c r="AR287" s="19" t="str">
        <f>IF(ISNA(VLOOKUP(AQ287,dim_disaggs!B:C,2,FALSE)),"",VLOOKUP(AQ287,dim_disaggs!B:C,2,FALSE))</f>
        <v>werJlVT6sf3</v>
      </c>
      <c r="AU287" s="72" t="s">
        <v>755</v>
      </c>
      <c r="AV287" s="73" t="s">
        <v>755</v>
      </c>
      <c r="AW287" s="66" t="s">
        <v>755</v>
      </c>
      <c r="AX287" s="66" t="s">
        <v>755</v>
      </c>
      <c r="BA287" s="105" t="str">
        <f t="shared" si="43"/>
        <v/>
      </c>
      <c r="BB287" s="20" t="str">
        <f t="shared" si="44"/>
        <v/>
      </c>
      <c r="BE287" s="75" t="s">
        <v>755</v>
      </c>
      <c r="BF287" s="73" t="s">
        <v>755</v>
      </c>
      <c r="BG287" s="55" t="s">
        <v>755</v>
      </c>
      <c r="BH287" s="76" t="s">
        <v>755</v>
      </c>
      <c r="BI287" s="20" t="s">
        <v>755</v>
      </c>
      <c r="BJ287" s="20" t="s">
        <v>755</v>
      </c>
      <c r="BK287" s="55" t="s">
        <v>755</v>
      </c>
      <c r="BL287" s="71" t="s">
        <v>755</v>
      </c>
      <c r="BM287" s="77" t="s">
        <v>755</v>
      </c>
      <c r="BN287" s="78" t="s">
        <v>755</v>
      </c>
      <c r="BO287" s="77" t="s">
        <v>755</v>
      </c>
      <c r="BP287" s="78" t="s">
        <v>755</v>
      </c>
    </row>
    <row r="288" spans="1:68" x14ac:dyDescent="0.2">
      <c r="A288" s="20" t="s">
        <v>95</v>
      </c>
      <c r="B288" s="20" t="s">
        <v>1269</v>
      </c>
      <c r="C288" s="20" t="s">
        <v>2119</v>
      </c>
      <c r="E288" s="20" t="s">
        <v>2135</v>
      </c>
      <c r="I288" s="19">
        <f t="shared" si="36"/>
        <v>29</v>
      </c>
      <c r="J288" s="20" t="s">
        <v>755</v>
      </c>
      <c r="K288" s="20" t="s">
        <v>755</v>
      </c>
      <c r="L288" s="95" t="str">
        <f>IF(M288&lt;&gt;"",IF(NOT(ISNA(INDEX(cc!B:B,MATCH(M288,cc!A:A,0)))),INDEX(cc!B:B,MATCH(M288,cc!A:A,0)),"0"),"")</f>
        <v>default</v>
      </c>
      <c r="M288" s="97" t="s">
        <v>13</v>
      </c>
      <c r="O288" s="19" t="str">
        <f t="shared" si="38"/>
        <v xml:space="preserve">IMPATT.POP_SOURCE (NARRATIVE): </v>
      </c>
      <c r="P288" s="19" t="str">
        <f t="shared" si="39"/>
        <v xml:space="preserve">IMPATT.POP_SOURCE (NARRATIVE): </v>
      </c>
      <c r="Q288" s="19" t="str">
        <f t="shared" si="40"/>
        <v>IMPATT.POP_SOURCE (NARRATIVE)</v>
      </c>
      <c r="R288" s="19" t="str">
        <f t="shared" si="41"/>
        <v>IMPATT.POP_SOURCE_NARRATIVE</v>
      </c>
      <c r="S288" s="19" t="str">
        <f t="shared" si="42"/>
        <v>IMPATT.POP_SOURCE_NARRATIVE_</v>
      </c>
      <c r="T288" s="19" t="b">
        <f>NOT(ISNA(VLOOKUP(B288,dbcodes!A:B,2,FALSE)))</f>
        <v>1</v>
      </c>
      <c r="U288" s="19" t="str">
        <f>IF(ISNA(VLOOKUP(B288,dbcodes!A:B,2,FALSE)),des!R2357,VLOOKUP(B288,dbcodes!A:B,2,FALSE))</f>
        <v>IMPATT.POP_SOURCE</v>
      </c>
      <c r="W288" s="107">
        <f>IF(ISNA(VLOOKUP(C288,descriptions!A:B,2,FALSE)),des!V550,IF(G288=" TARGET","Target ","")&amp;VLOOKUP(C288,descriptions!A:B,2,FALSE))</f>
        <v>0</v>
      </c>
      <c r="X288" s="20" t="s">
        <v>9</v>
      </c>
      <c r="Y288" s="20" t="s">
        <v>831</v>
      </c>
      <c r="Z288" s="20" t="s">
        <v>836</v>
      </c>
      <c r="AA288" s="20" t="s">
        <v>4121</v>
      </c>
      <c r="AB288" s="20" t="s">
        <v>755</v>
      </c>
      <c r="AC288" s="19" t="str">
        <f>IF(AB288&lt;&gt;"",IF(NOT(ISNA(INDEX(os!A:A,MATCH(AB288,os!B:B,0)))),INDEX(os!A:A,MATCH(AB288,os!B:B,0)),"0"),"")</f>
        <v/>
      </c>
      <c r="AD288" s="20" t="s">
        <v>830</v>
      </c>
      <c r="AH288" s="93" t="str">
        <f>IF(NOT(ISNA(VLOOKUP(B:B,ResultsTargets!A:A,1,0))),"TRUE","")</f>
        <v>TRUE</v>
      </c>
      <c r="AI288" s="19" t="str">
        <f>IF(ISNA(VLOOKUP(C288,dim_techarea!A:B,2,FALSE)),"",VLOOKUP(C288,dim_techarea!A:B,2,FALSE))</f>
        <v/>
      </c>
      <c r="AJ288" s="19" t="str">
        <f>IF(ISNA(VLOOKUP(AI288,dim_techarea!B:C,2,FALSE)),"",VLOOKUP(AI288,dim_techarea!B:C,2,FALSE))</f>
        <v/>
      </c>
      <c r="AK288" s="19" t="str">
        <f>IF(ISNA(VLOOKUP(TRIM(G288),dim_targetsresults!A:B,2,FALSE)),"",VLOOKUP(TRIM(G288),dim_targetsresults!A:C,2,FALSE))</f>
        <v/>
      </c>
      <c r="AL288" s="19" t="str">
        <f>IF(ISNA(VLOOKUP(AK288,dim_targetsresults!B:C,2,FALSE)),"",VLOOKUP(AK288,dim_targetsresults!B:C,2,FALSE))</f>
        <v/>
      </c>
      <c r="AM288" s="19" t="str">
        <f>IF(ISNA(VLOOKUP(TRIM(D288),dim_numeratordenominator!A:B,2,FALSE)),"",VLOOKUP(TRIM(D288),dim_numeratordenominator!A:C,2,FALSE))</f>
        <v/>
      </c>
      <c r="AN288" s="19" t="str">
        <f>IF(ISNA(VLOOKUP(AM288,dim_numeratordenominator!B:C,2,FALSE)),"",VLOOKUP(AM288,dim_numeratordenominator!B:C,2,FALSE))</f>
        <v/>
      </c>
      <c r="AO288" s="19" t="str">
        <f>IF(ISNA(VLOOKUP(TRIM(E288),dim_supporttype!A:B,2,FALSE)),"",VLOOKUP(TRIM(E288),dim_supporttype!A:C,2,FALSE))</f>
        <v/>
      </c>
      <c r="AP288" s="19" t="str">
        <f>IF(ISNA(VLOOKUP(AO288,dim_supporttype!B:C,2,FALSE)),"",VLOOKUP(AO288,dim_supporttype!B:C,2,FALSE))</f>
        <v/>
      </c>
      <c r="AQ288" s="19" t="str">
        <f>IF(ISNA(VLOOKUP(TRIM(F288),dim_disaggs!A:B,2,FALSE)),"No Disagg",VLOOKUP(TRIM(F288),dim_disaggs!A:B,2,FALSE))</f>
        <v>No Disagg</v>
      </c>
      <c r="AR288" s="19" t="str">
        <f>IF(ISNA(VLOOKUP(AQ288,dim_disaggs!B:C,2,FALSE)),"",VLOOKUP(AQ288,dim_disaggs!B:C,2,FALSE))</f>
        <v>werJlVT6sf3</v>
      </c>
      <c r="AU288" s="72" t="s">
        <v>755</v>
      </c>
      <c r="AV288" s="73" t="s">
        <v>755</v>
      </c>
      <c r="AW288" s="66" t="s">
        <v>755</v>
      </c>
      <c r="AX288" s="66" t="s">
        <v>755</v>
      </c>
      <c r="BA288" s="105" t="str">
        <f t="shared" si="43"/>
        <v/>
      </c>
      <c r="BB288" s="20" t="str">
        <f t="shared" si="44"/>
        <v/>
      </c>
      <c r="BE288" s="75" t="s">
        <v>755</v>
      </c>
      <c r="BF288" s="73" t="s">
        <v>755</v>
      </c>
      <c r="BG288" s="55" t="s">
        <v>755</v>
      </c>
      <c r="BH288" s="76" t="s">
        <v>755</v>
      </c>
      <c r="BI288" s="20" t="s">
        <v>755</v>
      </c>
      <c r="BJ288" s="20" t="s">
        <v>755</v>
      </c>
      <c r="BK288" s="55" t="s">
        <v>755</v>
      </c>
      <c r="BL288" s="71" t="s">
        <v>755</v>
      </c>
      <c r="BM288" s="77" t="s">
        <v>755</v>
      </c>
      <c r="BN288" s="78" t="s">
        <v>755</v>
      </c>
      <c r="BO288" s="77" t="s">
        <v>755</v>
      </c>
      <c r="BP288" s="78" t="s">
        <v>755</v>
      </c>
    </row>
    <row r="289" spans="1:68" x14ac:dyDescent="0.2">
      <c r="A289" s="20" t="s">
        <v>95</v>
      </c>
      <c r="B289" s="20" t="s">
        <v>1270</v>
      </c>
      <c r="C289" s="20" t="s">
        <v>2120</v>
      </c>
      <c r="E289" s="20" t="s">
        <v>2135</v>
      </c>
      <c r="I289" s="19">
        <f t="shared" si="36"/>
        <v>41</v>
      </c>
      <c r="J289" s="20" t="s">
        <v>755</v>
      </c>
      <c r="K289" s="20" t="s">
        <v>755</v>
      </c>
      <c r="L289" s="95" t="str">
        <f>IF(M289&lt;&gt;"",IF(NOT(ISNA(INDEX(cc!B:B,MATCH(M289,cc!A:A,0)))),INDEX(cc!B:B,MATCH(M289,cc!A:A,0)),"0"),"")</f>
        <v>default</v>
      </c>
      <c r="M289" s="97" t="s">
        <v>13</v>
      </c>
      <c r="O289" s="19" t="str">
        <f t="shared" si="38"/>
        <v xml:space="preserve">IMPATT.PREVALENCE_LIMITATIONS (NARRATIVE): </v>
      </c>
      <c r="P289" s="19" t="str">
        <f t="shared" si="39"/>
        <v xml:space="preserve">IMPATT.PREVALENCE_LIMITATIONS (NARRATIVE): </v>
      </c>
      <c r="Q289" s="19" t="str">
        <f t="shared" si="40"/>
        <v>IMPATT.PREVALENCE_LIMITATIONS (NARRATIVE)</v>
      </c>
      <c r="R289" s="19" t="str">
        <f t="shared" si="41"/>
        <v>IMPATT.PREVALENCE_LIMITATIONS_NARRATIVE</v>
      </c>
      <c r="S289" s="19" t="str">
        <f t="shared" si="42"/>
        <v>IMPATT.PREVALENCE_LIMITATIONS_NARRATIVE_</v>
      </c>
      <c r="T289" s="19" t="b">
        <f>NOT(ISNA(VLOOKUP(B289,dbcodes!A:B,2,FALSE)))</f>
        <v>1</v>
      </c>
      <c r="U289" s="19" t="str">
        <f>IF(ISNA(VLOOKUP(B289,dbcodes!A:B,2,FALSE)),des!R2358,VLOOKUP(B289,dbcodes!A:B,2,FALSE))</f>
        <v>IMPATT.PREVALENCE_LIMITATIONS</v>
      </c>
      <c r="W289" s="107">
        <f>IF(ISNA(VLOOKUP(C289,descriptions!A:B,2,FALSE)),des!V551,IF(G289=" TARGET","Target ","")&amp;VLOOKUP(C289,descriptions!A:B,2,FALSE))</f>
        <v>0</v>
      </c>
      <c r="X289" s="20" t="s">
        <v>9</v>
      </c>
      <c r="Y289" s="20" t="s">
        <v>831</v>
      </c>
      <c r="Z289" s="20" t="s">
        <v>836</v>
      </c>
      <c r="AA289" s="20" t="s">
        <v>4121</v>
      </c>
      <c r="AB289" s="20" t="s">
        <v>755</v>
      </c>
      <c r="AC289" s="19" t="str">
        <f>IF(AB289&lt;&gt;"",IF(NOT(ISNA(INDEX(os!A:A,MATCH(AB289,os!B:B,0)))),INDEX(os!A:A,MATCH(AB289,os!B:B,0)),"0"),"")</f>
        <v/>
      </c>
      <c r="AD289" s="20" t="s">
        <v>830</v>
      </c>
      <c r="AH289" s="93" t="str">
        <f>IF(NOT(ISNA(VLOOKUP(B:B,ResultsTargets!A:A,1,0))),"TRUE","")</f>
        <v>TRUE</v>
      </c>
      <c r="AI289" s="19" t="str">
        <f>IF(ISNA(VLOOKUP(C289,dim_techarea!A:B,2,FALSE)),"",VLOOKUP(C289,dim_techarea!A:B,2,FALSE))</f>
        <v/>
      </c>
      <c r="AJ289" s="19" t="str">
        <f>IF(ISNA(VLOOKUP(AI289,dim_techarea!B:C,2,FALSE)),"",VLOOKUP(AI289,dim_techarea!B:C,2,FALSE))</f>
        <v/>
      </c>
      <c r="AK289" s="19" t="str">
        <f>IF(ISNA(VLOOKUP(TRIM(G289),dim_targetsresults!A:B,2,FALSE)),"",VLOOKUP(TRIM(G289),dim_targetsresults!A:C,2,FALSE))</f>
        <v/>
      </c>
      <c r="AL289" s="19" t="str">
        <f>IF(ISNA(VLOOKUP(AK289,dim_targetsresults!B:C,2,FALSE)),"",VLOOKUP(AK289,dim_targetsresults!B:C,2,FALSE))</f>
        <v/>
      </c>
      <c r="AM289" s="19" t="str">
        <f>IF(ISNA(VLOOKUP(TRIM(D289),dim_numeratordenominator!A:B,2,FALSE)),"",VLOOKUP(TRIM(D289),dim_numeratordenominator!A:C,2,FALSE))</f>
        <v/>
      </c>
      <c r="AN289" s="19" t="str">
        <f>IF(ISNA(VLOOKUP(AM289,dim_numeratordenominator!B:C,2,FALSE)),"",VLOOKUP(AM289,dim_numeratordenominator!B:C,2,FALSE))</f>
        <v/>
      </c>
      <c r="AO289" s="19" t="str">
        <f>IF(ISNA(VLOOKUP(TRIM(E289),dim_supporttype!A:B,2,FALSE)),"",VLOOKUP(TRIM(E289),dim_supporttype!A:C,2,FALSE))</f>
        <v/>
      </c>
      <c r="AP289" s="19" t="str">
        <f>IF(ISNA(VLOOKUP(AO289,dim_supporttype!B:C,2,FALSE)),"",VLOOKUP(AO289,dim_supporttype!B:C,2,FALSE))</f>
        <v/>
      </c>
      <c r="AQ289" s="19" t="str">
        <f>IF(ISNA(VLOOKUP(TRIM(F289),dim_disaggs!A:B,2,FALSE)),"No Disagg",VLOOKUP(TRIM(F289),dim_disaggs!A:B,2,FALSE))</f>
        <v>No Disagg</v>
      </c>
      <c r="AR289" s="19" t="str">
        <f>IF(ISNA(VLOOKUP(AQ289,dim_disaggs!B:C,2,FALSE)),"",VLOOKUP(AQ289,dim_disaggs!B:C,2,FALSE))</f>
        <v>werJlVT6sf3</v>
      </c>
      <c r="AU289" s="72" t="s">
        <v>755</v>
      </c>
      <c r="AV289" s="73" t="s">
        <v>755</v>
      </c>
      <c r="AW289" s="66" t="s">
        <v>755</v>
      </c>
      <c r="AX289" s="66" t="s">
        <v>755</v>
      </c>
      <c r="BA289" s="105" t="str">
        <f t="shared" si="43"/>
        <v/>
      </c>
      <c r="BB289" s="20" t="str">
        <f t="shared" si="44"/>
        <v/>
      </c>
      <c r="BE289" s="75" t="s">
        <v>755</v>
      </c>
      <c r="BF289" s="73" t="s">
        <v>755</v>
      </c>
      <c r="BG289" s="55" t="s">
        <v>755</v>
      </c>
      <c r="BH289" s="76" t="s">
        <v>755</v>
      </c>
      <c r="BI289" s="20" t="s">
        <v>755</v>
      </c>
      <c r="BJ289" s="20" t="s">
        <v>755</v>
      </c>
      <c r="BK289" s="55" t="s">
        <v>755</v>
      </c>
      <c r="BL289" s="71" t="s">
        <v>755</v>
      </c>
      <c r="BM289" s="77" t="s">
        <v>755</v>
      </c>
      <c r="BN289" s="78" t="s">
        <v>755</v>
      </c>
      <c r="BO289" s="77" t="s">
        <v>755</v>
      </c>
      <c r="BP289" s="78" t="s">
        <v>755</v>
      </c>
    </row>
    <row r="290" spans="1:68" s="3" customFormat="1" x14ac:dyDescent="0.2">
      <c r="A290" s="20" t="s">
        <v>95</v>
      </c>
      <c r="B290" s="20" t="s">
        <v>1271</v>
      </c>
      <c r="C290" s="20" t="s">
        <v>2121</v>
      </c>
      <c r="D290" s="20"/>
      <c r="E290" s="20" t="s">
        <v>2135</v>
      </c>
      <c r="F290" s="20"/>
      <c r="G290" s="20"/>
      <c r="H290" s="20"/>
      <c r="I290" s="19">
        <f t="shared" si="36"/>
        <v>36</v>
      </c>
      <c r="J290" s="20" t="s">
        <v>755</v>
      </c>
      <c r="K290" s="20" t="s">
        <v>755</v>
      </c>
      <c r="L290" s="95" t="str">
        <f>IF(M290&lt;&gt;"",IF(NOT(ISNA(INDEX(cc!B:B,MATCH(M290,cc!A:A,0)))),INDEX(cc!B:B,MATCH(M290,cc!A:A,0)),"0"),"")</f>
        <v>default</v>
      </c>
      <c r="M290" s="97" t="s">
        <v>13</v>
      </c>
      <c r="N290" s="28"/>
      <c r="O290" s="19" t="str">
        <f t="shared" si="38"/>
        <v xml:space="preserve">IMPATT.PREVALENCE_SOURCE (NARRATIVE): </v>
      </c>
      <c r="P290" s="19" t="str">
        <f t="shared" si="39"/>
        <v xml:space="preserve">IMPATT.PREVALENCE_SOURCE (NARRATIVE): </v>
      </c>
      <c r="Q290" s="19" t="str">
        <f t="shared" si="40"/>
        <v>IMPATT.PREVALENCE_SOURCE (NARRATIVE)</v>
      </c>
      <c r="R290" s="19" t="str">
        <f t="shared" si="41"/>
        <v>IMPATT.PREVALENCE_SOURCE_NARRATIVE</v>
      </c>
      <c r="S290" s="19" t="str">
        <f t="shared" si="42"/>
        <v>IMPATT.PREVALENCE_SOURCE_NARRATIVE_</v>
      </c>
      <c r="T290" s="19" t="b">
        <f>NOT(ISNA(VLOOKUP(B290,dbcodes!A:B,2,FALSE)))</f>
        <v>1</v>
      </c>
      <c r="U290" s="19" t="str">
        <f>IF(ISNA(VLOOKUP(B290,dbcodes!A:B,2,FALSE)),des!R2359,VLOOKUP(B290,dbcodes!A:B,2,FALSE))</f>
        <v>IMPATT.PREVALENCE_SOURCE</v>
      </c>
      <c r="V290" s="20"/>
      <c r="W290" s="107">
        <f>IF(ISNA(VLOOKUP(C290,descriptions!A:B,2,FALSE)),des!V552,IF(G290=" TARGET","Target ","")&amp;VLOOKUP(C290,descriptions!A:B,2,FALSE))</f>
        <v>0</v>
      </c>
      <c r="X290" s="20" t="s">
        <v>9</v>
      </c>
      <c r="Y290" s="20" t="s">
        <v>831</v>
      </c>
      <c r="Z290" s="20" t="s">
        <v>836</v>
      </c>
      <c r="AA290" s="20" t="s">
        <v>4121</v>
      </c>
      <c r="AB290" s="20" t="s">
        <v>755</v>
      </c>
      <c r="AC290" s="19" t="str">
        <f>IF(AB290&lt;&gt;"",IF(NOT(ISNA(INDEX(os!A:A,MATCH(AB290,os!B:B,0)))),INDEX(os!A:A,MATCH(AB290,os!B:B,0)),"0"),"")</f>
        <v/>
      </c>
      <c r="AD290" s="20" t="s">
        <v>830</v>
      </c>
      <c r="AE290" s="20"/>
      <c r="AF290" s="20"/>
      <c r="AG290" s="20"/>
      <c r="AH290" s="93" t="str">
        <f>IF(NOT(ISNA(VLOOKUP(B:B,ResultsTargets!A:A,1,0))),"TRUE","")</f>
        <v>TRUE</v>
      </c>
      <c r="AI290" s="19" t="str">
        <f>IF(ISNA(VLOOKUP(C290,dim_techarea!A:B,2,FALSE)),"",VLOOKUP(C290,dim_techarea!A:B,2,FALSE))</f>
        <v/>
      </c>
      <c r="AJ290" s="19" t="str">
        <f>IF(ISNA(VLOOKUP(AI290,dim_techarea!B:C,2,FALSE)),"",VLOOKUP(AI290,dim_techarea!B:C,2,FALSE))</f>
        <v/>
      </c>
      <c r="AK290" s="19" t="str">
        <f>IF(ISNA(VLOOKUP(TRIM(G290),dim_targetsresults!A:B,2,FALSE)),"",VLOOKUP(TRIM(G290),dim_targetsresults!A:C,2,FALSE))</f>
        <v/>
      </c>
      <c r="AL290" s="19" t="str">
        <f>IF(ISNA(VLOOKUP(AK290,dim_targetsresults!B:C,2,FALSE)),"",VLOOKUP(AK290,dim_targetsresults!B:C,2,FALSE))</f>
        <v/>
      </c>
      <c r="AM290" s="19" t="str">
        <f>IF(ISNA(VLOOKUP(TRIM(D290),dim_numeratordenominator!A:B,2,FALSE)),"",VLOOKUP(TRIM(D290),dim_numeratordenominator!A:C,2,FALSE))</f>
        <v/>
      </c>
      <c r="AN290" s="19" t="str">
        <f>IF(ISNA(VLOOKUP(AM290,dim_numeratordenominator!B:C,2,FALSE)),"",VLOOKUP(AM290,dim_numeratordenominator!B:C,2,FALSE))</f>
        <v/>
      </c>
      <c r="AO290" s="19" t="str">
        <f>IF(ISNA(VLOOKUP(TRIM(E290),dim_supporttype!A:B,2,FALSE)),"",VLOOKUP(TRIM(E290),dim_supporttype!A:C,2,FALSE))</f>
        <v/>
      </c>
      <c r="AP290" s="19" t="str">
        <f>IF(ISNA(VLOOKUP(AO290,dim_supporttype!B:C,2,FALSE)),"",VLOOKUP(AO290,dim_supporttype!B:C,2,FALSE))</f>
        <v/>
      </c>
      <c r="AQ290" s="19" t="str">
        <f>IF(ISNA(VLOOKUP(TRIM(F290),dim_disaggs!A:B,2,FALSE)),"No Disagg",VLOOKUP(TRIM(F290),dim_disaggs!A:B,2,FALSE))</f>
        <v>No Disagg</v>
      </c>
      <c r="AR290" s="19" t="str">
        <f>IF(ISNA(VLOOKUP(AQ290,dim_disaggs!B:C,2,FALSE)),"",VLOOKUP(AQ290,dim_disaggs!B:C,2,FALSE))</f>
        <v>werJlVT6sf3</v>
      </c>
      <c r="AS290" s="72"/>
      <c r="AT290" s="66"/>
      <c r="AU290" s="72" t="s">
        <v>755</v>
      </c>
      <c r="AV290" s="73" t="s">
        <v>755</v>
      </c>
      <c r="AW290" s="66" t="s">
        <v>755</v>
      </c>
      <c r="AX290" s="66" t="s">
        <v>755</v>
      </c>
      <c r="AY290" s="20"/>
      <c r="AZ290" s="20"/>
      <c r="BA290" s="105" t="str">
        <f t="shared" si="43"/>
        <v/>
      </c>
      <c r="BB290" s="20" t="str">
        <f t="shared" si="44"/>
        <v/>
      </c>
      <c r="BC290" s="20"/>
      <c r="BD290" s="20"/>
      <c r="BE290" s="75" t="s">
        <v>755</v>
      </c>
      <c r="BF290" s="73" t="s">
        <v>755</v>
      </c>
      <c r="BG290" s="55" t="s">
        <v>755</v>
      </c>
      <c r="BH290" s="76" t="s">
        <v>755</v>
      </c>
      <c r="BI290" s="20" t="s">
        <v>755</v>
      </c>
      <c r="BJ290" s="20" t="s">
        <v>755</v>
      </c>
      <c r="BK290" s="55" t="s">
        <v>755</v>
      </c>
      <c r="BL290" s="71" t="s">
        <v>755</v>
      </c>
      <c r="BM290" s="77" t="s">
        <v>755</v>
      </c>
      <c r="BN290" s="78" t="s">
        <v>755</v>
      </c>
      <c r="BO290" s="77" t="s">
        <v>755</v>
      </c>
      <c r="BP290" s="78" t="s">
        <v>755</v>
      </c>
    </row>
    <row r="291" spans="1:68" s="3" customFormat="1" x14ac:dyDescent="0.2">
      <c r="A291" s="22" t="s">
        <v>95</v>
      </c>
      <c r="B291" s="4" t="s">
        <v>6173</v>
      </c>
      <c r="C291" s="22" t="s">
        <v>6175</v>
      </c>
      <c r="D291" s="48" t="s">
        <v>1</v>
      </c>
      <c r="E291" s="50" t="s">
        <v>2142</v>
      </c>
      <c r="F291" s="20"/>
      <c r="G291" s="48" t="s">
        <v>2442</v>
      </c>
      <c r="H291" s="20"/>
      <c r="I291" s="19">
        <f t="shared" si="36"/>
        <v>38</v>
      </c>
      <c r="J291" s="20"/>
      <c r="K291" s="20"/>
      <c r="L291" s="95" t="str">
        <f>IF(M291&lt;&gt;"",IF(NOT(ISNA(INDEX(cc!B:B,MATCH(M291,cc!A:A,0)))),INDEX(cc!B:B,MATCH(M291,cc!A:A,0)),"0"),"")</f>
        <v>default</v>
      </c>
      <c r="M291" s="97" t="s">
        <v>13</v>
      </c>
      <c r="N291" s="28" t="str">
        <f t="shared" ref="N291:N354" si="45">IF(G291=" RESULT","",G291)</f>
        <v xml:space="preserve"> TARGET</v>
      </c>
      <c r="O291" s="19" t="str">
        <f t="shared" si="38"/>
        <v xml:space="preserve">IMPATT.PRIORITY_SNU (N, SUBNAT) TARGET: </v>
      </c>
      <c r="P291" s="19" t="str">
        <f t="shared" si="39"/>
        <v xml:space="preserve">IMPATT.PRIORITY_SNU (N, SUBNAT) TARGET: </v>
      </c>
      <c r="Q291" s="19" t="str">
        <f t="shared" si="40"/>
        <v>IMPATT.PRIORITY_SNU (N, SUBNAT) TARGET</v>
      </c>
      <c r="R291" s="19" t="str">
        <f t="shared" si="41"/>
        <v>IMPATT.PRIORITY_SNU_N_SUBNAT_TARGET</v>
      </c>
      <c r="S291" s="19" t="str">
        <f t="shared" si="42"/>
        <v>IMPATT.PRIORITY_SNU_N_SUBNAT_TARGET</v>
      </c>
      <c r="T291" s="19" t="b">
        <f>NOT(ISNA(VLOOKUP(B291,dbcodes!A:B,2,FALSE)))</f>
        <v>1</v>
      </c>
      <c r="U291" s="19" t="str">
        <f>IF(ISNA(VLOOKUP(B291,dbcodes!A:B,2,FALSE)),des!R2360,VLOOKUP(B291,dbcodes!A:B,2,FALSE))</f>
        <v>IMPATT.PRIORITY_SNU_SUBNAT</v>
      </c>
      <c r="V291" s="20"/>
      <c r="W291" s="108">
        <f>IF(ISNA(VLOOKUP(C291,descriptions!A:B,2,FALSE)),des!V2278,IF(G291=" TARGET","Target ","")&amp;VLOOKUP(C291,descriptions!A:B,2,FALSE))</f>
        <v>0</v>
      </c>
      <c r="X291" s="22" t="s">
        <v>4</v>
      </c>
      <c r="Y291" s="20" t="s">
        <v>831</v>
      </c>
      <c r="Z291" s="20" t="s">
        <v>836</v>
      </c>
      <c r="AA291" s="20" t="s">
        <v>102</v>
      </c>
      <c r="AB291" s="20"/>
      <c r="AC291" s="91" t="s">
        <v>25551</v>
      </c>
      <c r="AD291" s="20" t="s">
        <v>830</v>
      </c>
      <c r="AE291" s="20"/>
      <c r="AF291" s="20"/>
      <c r="AG291" s="20"/>
      <c r="AH291" s="93" t="str">
        <f>IF(NOT(ISNA(VLOOKUP(B:B,ResultsTargets!A:A,1,0))),"TRUE","")</f>
        <v>TRUE</v>
      </c>
      <c r="AI291" s="19" t="str">
        <f>IF(ISNA(VLOOKUP(C291,dim_techarea!A:B,2,FALSE)),"",VLOOKUP(C291,dim_techarea!A:B,2,FALSE))</f>
        <v>PRIORITY_SNU</v>
      </c>
      <c r="AJ291" s="19" t="str">
        <f>IF(ISNA(VLOOKUP(AI291,dim_techarea!B:C,2,FALSE)),"",VLOOKUP(AI291,dim_techarea!B:C,2,FALSE))</f>
        <v>ofNbyQgD9xG</v>
      </c>
      <c r="AK291" s="19" t="str">
        <f>IF(ISNA(VLOOKUP(TRIM(G291),dim_targetsresults!A:B,2,FALSE)),"",VLOOKUP(TRIM(G291),dim_targetsresults!A:C,2,FALSE))</f>
        <v>MER Targets</v>
      </c>
      <c r="AL291" s="19" t="str">
        <f>IF(ISNA(VLOOKUP(AK291,dim_targetsresults!B:C,2,FALSE)),"",VLOOKUP(AK291,dim_targetsresults!B:C,2,FALSE))</f>
        <v>W8imnja2Owd</v>
      </c>
      <c r="AM291" s="19" t="str">
        <f>IF(ISNA(VLOOKUP(TRIM(D291),dim_numeratordenominator!A:B,2,FALSE)),"",VLOOKUP(TRIM(D291),dim_numeratordenominator!A:C,2,FALSE))</f>
        <v>Numerator</v>
      </c>
      <c r="AN291" s="19" t="str">
        <f>IF(ISNA(VLOOKUP(AM291,dim_numeratordenominator!B:C,2,FALSE)),"",VLOOKUP(AM291,dim_numeratordenominator!B:C,2,FALSE))</f>
        <v>Som9NRMQqV7</v>
      </c>
      <c r="AO291" s="19" t="str">
        <f>IF(ISNA(VLOOKUP(TRIM(E291),dim_supporttype!A:B,2,FALSE)),"",VLOOKUP(TRIM(E291),dim_supporttype!A:C,2,FALSE))</f>
        <v>Sub-National</v>
      </c>
      <c r="AP291" s="19" t="str">
        <f>IF(ISNA(VLOOKUP(AO291,dim_supporttype!B:C,2,FALSE)),"",VLOOKUP(AO291,dim_supporttype!B:C,2,FALSE))</f>
        <v>jJDHP9KXvzJ</v>
      </c>
      <c r="AQ291" s="19" t="str">
        <f>IF(ISNA(VLOOKUP(TRIM(F291),dim_disaggs!A:B,2,FALSE)),"No Disagg",VLOOKUP(TRIM(F291),dim_disaggs!A:B,2,FALSE))</f>
        <v>No Disagg</v>
      </c>
      <c r="AR291" s="19" t="str">
        <f>IF(ISNA(VLOOKUP(AQ291,dim_disaggs!B:C,2,FALSE)),"",VLOOKUP(AQ291,dim_disaggs!B:C,2,FALSE))</f>
        <v>werJlVT6sf3</v>
      </c>
      <c r="AS291" s="72"/>
      <c r="AT291" s="66"/>
      <c r="AU291" s="72" t="s">
        <v>755</v>
      </c>
      <c r="AV291" s="73" t="s">
        <v>755</v>
      </c>
      <c r="AW291" s="66" t="s">
        <v>755</v>
      </c>
      <c r="AX291" s="66" t="s">
        <v>755</v>
      </c>
      <c r="AY291" s="20"/>
      <c r="AZ291" s="20"/>
      <c r="BA291" s="105" t="str">
        <f t="shared" si="43"/>
        <v/>
      </c>
      <c r="BB291" s="20" t="str">
        <f t="shared" si="44"/>
        <v/>
      </c>
      <c r="BC291" s="20"/>
      <c r="BD291" s="20"/>
      <c r="BE291" s="75"/>
      <c r="BF291" s="73"/>
      <c r="BG291" s="55"/>
      <c r="BH291" s="76"/>
      <c r="BI291" s="20"/>
      <c r="BJ291" s="20"/>
      <c r="BK291" s="55"/>
      <c r="BL291" s="71"/>
      <c r="BM291" s="77"/>
      <c r="BN291" s="78"/>
      <c r="BO291" s="77"/>
      <c r="BP291" s="78"/>
    </row>
    <row r="292" spans="1:68" x14ac:dyDescent="0.2">
      <c r="A292" s="22" t="s">
        <v>95</v>
      </c>
      <c r="B292" s="4" t="s">
        <v>6206</v>
      </c>
      <c r="C292" s="22" t="s">
        <v>21305</v>
      </c>
      <c r="D292" s="20" t="s">
        <v>1</v>
      </c>
      <c r="E292" s="22" t="s">
        <v>2142</v>
      </c>
      <c r="F292" s="22" t="s">
        <v>21308</v>
      </c>
      <c r="G292" s="20" t="s">
        <v>20086</v>
      </c>
      <c r="H292" s="22" t="s">
        <v>21308</v>
      </c>
      <c r="I292" s="19">
        <f t="shared" si="36"/>
        <v>43</v>
      </c>
      <c r="K292" s="20" t="s">
        <v>2227</v>
      </c>
      <c r="L292" s="95" t="str">
        <f>IF(M292&lt;&gt;"",IF(NOT(ISNA(INDEX(cc!B:B,MATCH(M292,cc!A:A,0)))),INDEX(cc!B:B,MATCH(M292,cc!A:A,0)),"0"),"")</f>
        <v>Key Populations v3</v>
      </c>
      <c r="M292" s="100" t="s">
        <v>104</v>
      </c>
      <c r="N292" s="28" t="str">
        <f t="shared" si="45"/>
        <v/>
      </c>
      <c r="O292" s="19" t="str">
        <f t="shared" si="38"/>
        <v>KP_ESTIMATES (N, SUBNAT, TotalSizeEstimate): Estimated Key Pop</v>
      </c>
      <c r="P292" s="19" t="str">
        <f t="shared" si="39"/>
        <v>KP_ESTIMATES (N, SUBNAT, TotalSizeEstimate): Estimated Key Pop</v>
      </c>
      <c r="Q292" s="19" t="str">
        <f t="shared" si="40"/>
        <v>KP_ESTIMATES (N, SUBNAT, TotalSizeEstimate)</v>
      </c>
      <c r="R292" s="19" t="str">
        <f t="shared" si="41"/>
        <v>KP_ESTIMATES_N_SUBNAT_TotalSizeEstimate</v>
      </c>
      <c r="S292" s="19" t="str">
        <f t="shared" si="42"/>
        <v>KP_ESTIMATES_N_SUBNAT_TotalSizeEstimate_</v>
      </c>
      <c r="T292" s="19" t="b">
        <f>NOT(ISNA(VLOOKUP(B292,dbcodes!A:B,2,FALSE)))</f>
        <v>1</v>
      </c>
      <c r="U292" s="19" t="str">
        <f>IF(ISNA(VLOOKUP(B292,dbcodes!A:B,2,FALSE)),des!R2361,VLOOKUP(B292,dbcodes!A:B,2,FALSE))</f>
        <v>KP_ESTIMATES_SUBNAT_Keypop_TotalSizeEstimate</v>
      </c>
      <c r="W292" s="107">
        <f>IF(ISNA(VLOOKUP(C292,descriptions!A:B,2,FALSE)),des!V2118,IF(G292=" TARGET","Target ","")&amp;VLOOKUP(C292,descriptions!A:B,2,FALSE))</f>
        <v>0</v>
      </c>
      <c r="X292" s="20" t="s">
        <v>22</v>
      </c>
      <c r="Y292" s="20" t="s">
        <v>831</v>
      </c>
      <c r="Z292" s="20" t="s">
        <v>836</v>
      </c>
      <c r="AA292" s="20" t="s">
        <v>102</v>
      </c>
      <c r="AB292" s="20" t="s">
        <v>755</v>
      </c>
      <c r="AC292" s="19" t="str">
        <f>IF(AB292&lt;&gt;"",IF(NOT(ISNA(INDEX(os!A:A,MATCH(AB292,os!B:B,0)))),INDEX(os!A:A,MATCH(AB292,os!B:B,0)),"0"),"")</f>
        <v/>
      </c>
      <c r="AD292" s="20" t="s">
        <v>830</v>
      </c>
      <c r="AH292" s="93" t="str">
        <f>IF(NOT(ISNA(VLOOKUP(B:B,ResultsTargets!A:A,1,0))),"TRUE","")</f>
        <v>TRUE</v>
      </c>
      <c r="AI292" s="19" t="str">
        <f>IF(ISNA(VLOOKUP(C292,dim_techarea!A:B,2,FALSE)),"",VLOOKUP(C292,dim_techarea!A:B,2,FALSE))</f>
        <v>KP_ESTIMATES</v>
      </c>
      <c r="AJ292" s="19" t="str">
        <f>IF(ISNA(VLOOKUP(AI292,dim_techarea!B:C,2,FALSE)),"",VLOOKUP(AI292,dim_techarea!B:C,2,FALSE))</f>
        <v>SBDe3u1k91D</v>
      </c>
      <c r="AK292" s="19" t="str">
        <f>IF(ISNA(VLOOKUP(TRIM(G292),dim_targetsresults!A:B,2,FALSE)),"",VLOOKUP(TRIM(G292),dim_targetsresults!A:C,2,FALSE))</f>
        <v>MER Results</v>
      </c>
      <c r="AL292" s="19" t="str">
        <f>IF(ISNA(VLOOKUP(AK292,dim_targetsresults!B:C,2,FALSE)),"",VLOOKUP(AK292,dim_targetsresults!B:C,2,FALSE))</f>
        <v>Jh0jDM5yQ2E</v>
      </c>
      <c r="AM292" s="19" t="str">
        <f>IF(ISNA(VLOOKUP(TRIM(D292),dim_numeratordenominator!A:B,2,FALSE)),"",VLOOKUP(TRIM(D292),dim_numeratordenominator!A:C,2,FALSE))</f>
        <v>Numerator</v>
      </c>
      <c r="AN292" s="19" t="str">
        <f>IF(ISNA(VLOOKUP(AM292,dim_numeratordenominator!B:C,2,FALSE)),"",VLOOKUP(AM292,dim_numeratordenominator!B:C,2,FALSE))</f>
        <v>Som9NRMQqV7</v>
      </c>
      <c r="AO292" s="19" t="str">
        <f>IF(ISNA(VLOOKUP(TRIM(E292),dim_supporttype!A:B,2,FALSE)),"",VLOOKUP(TRIM(E292),dim_supporttype!A:C,2,FALSE))</f>
        <v>Sub-National</v>
      </c>
      <c r="AP292" s="19" t="str">
        <f>IF(ISNA(VLOOKUP(AO292,dim_supporttype!B:C,2,FALSE)),"",VLOOKUP(AO292,dim_supporttype!B:C,2,FALSE))</f>
        <v>jJDHP9KXvzJ</v>
      </c>
      <c r="AQ292" s="19" t="str">
        <f>IF(ISNA(VLOOKUP(TRIM(F292),dim_disaggs!A:B,2,FALSE)),"No Disagg",VLOOKUP(TRIM(F292),dim_disaggs!A:B,2,FALSE))</f>
        <v>TotalSizeEstimate</v>
      </c>
      <c r="AR292" s="19" t="str">
        <f>IF(ISNA(VLOOKUP(AQ292,dim_disaggs!B:C,2,FALSE)),"",VLOOKUP(AQ292,dim_disaggs!B:C,2,FALSE))</f>
        <v>xLk4GWakNtL</v>
      </c>
      <c r="AU292" s="72" t="s">
        <v>755</v>
      </c>
      <c r="AV292" s="73" t="s">
        <v>755</v>
      </c>
      <c r="AW292" s="66" t="s">
        <v>755</v>
      </c>
      <c r="AX292" s="66" t="s">
        <v>755</v>
      </c>
      <c r="BA292" s="105" t="str">
        <f t="shared" si="43"/>
        <v/>
      </c>
      <c r="BB292" s="20" t="str">
        <f t="shared" si="44"/>
        <v/>
      </c>
    </row>
    <row r="293" spans="1:68" x14ac:dyDescent="0.2">
      <c r="A293" s="22" t="s">
        <v>95</v>
      </c>
      <c r="B293" s="4" t="s">
        <v>25511</v>
      </c>
      <c r="C293" s="22" t="s">
        <v>21305</v>
      </c>
      <c r="D293" s="20" t="s">
        <v>1</v>
      </c>
      <c r="E293" s="22" t="s">
        <v>2142</v>
      </c>
      <c r="F293" s="22" t="s">
        <v>25514</v>
      </c>
      <c r="G293" s="22" t="s">
        <v>2442</v>
      </c>
      <c r="H293" s="22" t="s">
        <v>25516</v>
      </c>
      <c r="I293" s="19">
        <f t="shared" si="36"/>
        <v>48</v>
      </c>
      <c r="K293" s="20" t="s">
        <v>2227</v>
      </c>
      <c r="L293" s="95" t="str">
        <f>IF(M293&lt;&gt;"",IF(NOT(ISNA(INDEX(cc!B:B,MATCH(M293,cc!A:A,0)))),INDEX(cc!B:B,MATCH(M293,cc!A:A,0)),"0"),"")</f>
        <v>Key Populations v3 and HIV Status (Positive)</v>
      </c>
      <c r="M293" s="100" t="s">
        <v>19977</v>
      </c>
      <c r="N293" s="28" t="str">
        <f t="shared" si="45"/>
        <v xml:space="preserve"> TARGET</v>
      </c>
      <c r="O293" s="19" t="str">
        <f t="shared" si="38"/>
        <v>KP_ESTIMATES (N, SUBNAT, PositiveEstimate/HIVStatus) TARGET: Estimated Key Pop</v>
      </c>
      <c r="P293" s="19" t="str">
        <f t="shared" si="39"/>
        <v>KP_ESTIMATES (N, SUBNAT, PositiveEstimate/HIVStatus) TARGET: Estimated Key Pop</v>
      </c>
      <c r="Q293" s="19" t="str">
        <f t="shared" si="40"/>
        <v>KP_ESTIMATES (N, SUBNAT, PosEstimate/HIV) TARGET</v>
      </c>
      <c r="R293" s="19" t="str">
        <f t="shared" si="41"/>
        <v>KP_ESTIMATES_N_SUBNAT_PosEstimate_HIV_TARGET</v>
      </c>
      <c r="S293" s="19" t="str">
        <f t="shared" si="42"/>
        <v>KP_ESTIMATES_N_SUBNAT_PosEstimate_HIV_TARGET</v>
      </c>
      <c r="T293" s="19" t="b">
        <f>NOT(ISNA(VLOOKUP(B293,dbcodes!A:B,2,FALSE)))</f>
        <v>0</v>
      </c>
      <c r="U293" s="19">
        <f>IF(ISNA(VLOOKUP(B293,dbcodes!A:B,2,FALSE)),des!R2362,VLOOKUP(B293,dbcodes!A:B,2,FALSE))</f>
        <v>0</v>
      </c>
      <c r="W293" s="107">
        <f>IF(ISNA(VLOOKUP(C293,descriptions!A:B,2,FALSE)),des!V2271,IF(G293=" TARGET","Target ","")&amp;VLOOKUP(C293,descriptions!A:B,2,FALSE))</f>
        <v>0</v>
      </c>
      <c r="X293" s="20" t="s">
        <v>22</v>
      </c>
      <c r="Y293" s="20" t="s">
        <v>831</v>
      </c>
      <c r="Z293" s="20" t="s">
        <v>836</v>
      </c>
      <c r="AA293" s="20" t="s">
        <v>102</v>
      </c>
      <c r="AB293" s="20" t="s">
        <v>755</v>
      </c>
      <c r="AC293" s="19" t="str">
        <f>IF(AB293&lt;&gt;"",IF(NOT(ISNA(INDEX(os!A:A,MATCH(AB293,os!B:B,0)))),INDEX(os!A:A,MATCH(AB293,os!B:B,0)),"0"),"")</f>
        <v/>
      </c>
      <c r="AD293" s="20" t="s">
        <v>830</v>
      </c>
      <c r="AH293" s="93" t="str">
        <f>IF(NOT(ISNA(VLOOKUP(B:B,ResultsTargets!A:A,1,0))),"TRUE","")</f>
        <v>TRUE</v>
      </c>
      <c r="AI293" s="19" t="str">
        <f>IF(ISNA(VLOOKUP(C293,dim_techarea!A:B,2,FALSE)),"",VLOOKUP(C293,dim_techarea!A:B,2,FALSE))</f>
        <v>KP_ESTIMATES</v>
      </c>
      <c r="AJ293" s="19" t="str">
        <f>IF(ISNA(VLOOKUP(AI293,dim_techarea!B:C,2,FALSE)),"",VLOOKUP(AI293,dim_techarea!B:C,2,FALSE))</f>
        <v>SBDe3u1k91D</v>
      </c>
      <c r="AK293" s="19" t="str">
        <f>IF(ISNA(VLOOKUP(TRIM(G293),dim_targetsresults!A:B,2,FALSE)),"",VLOOKUP(TRIM(G293),dim_targetsresults!A:C,2,FALSE))</f>
        <v>MER Targets</v>
      </c>
      <c r="AL293" s="19" t="str">
        <f>IF(ISNA(VLOOKUP(AK293,dim_targetsresults!B:C,2,FALSE)),"",VLOOKUP(AK293,dim_targetsresults!B:C,2,FALSE))</f>
        <v>W8imnja2Owd</v>
      </c>
      <c r="AM293" s="19" t="str">
        <f>IF(ISNA(VLOOKUP(TRIM(D293),dim_numeratordenominator!A:B,2,FALSE)),"",VLOOKUP(TRIM(D293),dim_numeratordenominator!A:C,2,FALSE))</f>
        <v>Numerator</v>
      </c>
      <c r="AN293" s="19" t="str">
        <f>IF(ISNA(VLOOKUP(AM293,dim_numeratordenominator!B:C,2,FALSE)),"",VLOOKUP(AM293,dim_numeratordenominator!B:C,2,FALSE))</f>
        <v>Som9NRMQqV7</v>
      </c>
      <c r="AO293" s="19" t="str">
        <f>IF(ISNA(VLOOKUP(TRIM(E293),dim_supporttype!A:B,2,FALSE)),"",VLOOKUP(TRIM(E293),dim_supporttype!A:C,2,FALSE))</f>
        <v>Sub-National</v>
      </c>
      <c r="AP293" s="19" t="str">
        <f>IF(ISNA(VLOOKUP(AO293,dim_supporttype!B:C,2,FALSE)),"",VLOOKUP(AO293,dim_supporttype!B:C,2,FALSE))</f>
        <v>jJDHP9KXvzJ</v>
      </c>
      <c r="AQ293" s="19" t="str">
        <f>IF(ISNA(VLOOKUP(TRIM(F293),dim_disaggs!A:B,2,FALSE)),"No Disagg",VLOOKUP(TRIM(F293),dim_disaggs!A:B,2,FALSE))</f>
        <v>No Disagg</v>
      </c>
      <c r="AR293" s="19" t="str">
        <f>IF(ISNA(VLOOKUP(AQ293,dim_disaggs!B:C,2,FALSE)),"",VLOOKUP(AQ293,dim_disaggs!B:C,2,FALSE))</f>
        <v>werJlVT6sf3</v>
      </c>
      <c r="AU293" s="72" t="s">
        <v>755</v>
      </c>
      <c r="AV293" s="73" t="s">
        <v>755</v>
      </c>
      <c r="AW293" s="66" t="s">
        <v>755</v>
      </c>
      <c r="AX293" s="66" t="s">
        <v>755</v>
      </c>
      <c r="BA293" s="105" t="str">
        <f t="shared" si="43"/>
        <v/>
      </c>
      <c r="BB293" s="20" t="str">
        <f t="shared" si="44"/>
        <v/>
      </c>
    </row>
    <row r="294" spans="1:68" s="3" customFormat="1" x14ac:dyDescent="0.2">
      <c r="A294" s="22" t="s">
        <v>95</v>
      </c>
      <c r="B294" s="4" t="s">
        <v>25512</v>
      </c>
      <c r="C294" s="22" t="s">
        <v>21305</v>
      </c>
      <c r="D294" s="20" t="s">
        <v>1</v>
      </c>
      <c r="E294" s="22" t="s">
        <v>2142</v>
      </c>
      <c r="F294" s="22" t="s">
        <v>25513</v>
      </c>
      <c r="G294" s="22" t="s">
        <v>2442</v>
      </c>
      <c r="H294" s="22" t="s">
        <v>25515</v>
      </c>
      <c r="I294" s="19">
        <f t="shared" si="36"/>
        <v>47</v>
      </c>
      <c r="J294" s="20"/>
      <c r="K294" s="20" t="s">
        <v>2227</v>
      </c>
      <c r="L294" s="95" t="str">
        <f>IF(M294&lt;&gt;"",IF(NOT(ISNA(INDEX(cc!B:B,MATCH(M294,cc!A:A,0)))),INDEX(cc!B:B,MATCH(M294,cc!A:A,0)),"0"),"")</f>
        <v>Key Populations v3 and HIV Status (Positive)</v>
      </c>
      <c r="M294" s="100" t="s">
        <v>19977</v>
      </c>
      <c r="N294" s="28" t="str">
        <f t="shared" si="45"/>
        <v xml:space="preserve"> TARGET</v>
      </c>
      <c r="O294" s="19" t="str">
        <f t="shared" si="38"/>
        <v>KP_ESTIMATES (N, SUBNAT, Prevalence/HIVStatus) TARGET: Estimated Key Pop</v>
      </c>
      <c r="P294" s="19" t="str">
        <f t="shared" si="39"/>
        <v>KP_ESTIMATES (N, SUBNAT, Prevalence/HIVStatus) TARGET: Estimated Key Pop</v>
      </c>
      <c r="Q294" s="19" t="str">
        <f t="shared" si="40"/>
        <v>KP_ESTIMATES (N, SUBNAT, Prevalence/HIV) TARGET</v>
      </c>
      <c r="R294" s="19" t="str">
        <f t="shared" si="41"/>
        <v>KP_ESTIMATES_N_SUBNAT_Prevalence_HIV_TARGET</v>
      </c>
      <c r="S294" s="19" t="str">
        <f t="shared" si="42"/>
        <v>KP_ESTIMATES_N_SUBNAT_Prevalence_HIV_TARGET</v>
      </c>
      <c r="T294" s="19" t="b">
        <f>NOT(ISNA(VLOOKUP(B294,dbcodes!A:B,2,FALSE)))</f>
        <v>0</v>
      </c>
      <c r="U294" s="19">
        <f>IF(ISNA(VLOOKUP(B294,dbcodes!A:B,2,FALSE)),des!R2363,VLOOKUP(B294,dbcodes!A:B,2,FALSE))</f>
        <v>0</v>
      </c>
      <c r="V294" s="20"/>
      <c r="W294" s="107">
        <f>IF(ISNA(VLOOKUP(C294,descriptions!A:B,2,FALSE)),des!V2272,IF(G294=" TARGET","Target ","")&amp;VLOOKUP(C294,descriptions!A:B,2,FALSE))</f>
        <v>0</v>
      </c>
      <c r="X294" s="20" t="s">
        <v>22</v>
      </c>
      <c r="Y294" s="20" t="s">
        <v>831</v>
      </c>
      <c r="Z294" s="20" t="s">
        <v>836</v>
      </c>
      <c r="AA294" s="20" t="s">
        <v>102</v>
      </c>
      <c r="AB294" s="20" t="s">
        <v>755</v>
      </c>
      <c r="AC294" s="19" t="str">
        <f>IF(AB294&lt;&gt;"",IF(NOT(ISNA(INDEX(os!A:A,MATCH(AB294,os!B:B,0)))),INDEX(os!A:A,MATCH(AB294,os!B:B,0)),"0"),"")</f>
        <v/>
      </c>
      <c r="AD294" s="20" t="s">
        <v>830</v>
      </c>
      <c r="AE294" s="20"/>
      <c r="AF294" s="20"/>
      <c r="AG294" s="20"/>
      <c r="AH294" s="93" t="str">
        <f>IF(NOT(ISNA(VLOOKUP(B:B,ResultsTargets!A:A,1,0))),"TRUE","")</f>
        <v>TRUE</v>
      </c>
      <c r="AI294" s="19" t="str">
        <f>IF(ISNA(VLOOKUP(C294,dim_techarea!A:B,2,FALSE)),"",VLOOKUP(C294,dim_techarea!A:B,2,FALSE))</f>
        <v>KP_ESTIMATES</v>
      </c>
      <c r="AJ294" s="19" t="str">
        <f>IF(ISNA(VLOOKUP(AI294,dim_techarea!B:C,2,FALSE)),"",VLOOKUP(AI294,dim_techarea!B:C,2,FALSE))</f>
        <v>SBDe3u1k91D</v>
      </c>
      <c r="AK294" s="19" t="str">
        <f>IF(ISNA(VLOOKUP(TRIM(G294),dim_targetsresults!A:B,2,FALSE)),"",VLOOKUP(TRIM(G294),dim_targetsresults!A:C,2,FALSE))</f>
        <v>MER Targets</v>
      </c>
      <c r="AL294" s="19" t="str">
        <f>IF(ISNA(VLOOKUP(AK294,dim_targetsresults!B:C,2,FALSE)),"",VLOOKUP(AK294,dim_targetsresults!B:C,2,FALSE))</f>
        <v>W8imnja2Owd</v>
      </c>
      <c r="AM294" s="19" t="str">
        <f>IF(ISNA(VLOOKUP(TRIM(D294),dim_numeratordenominator!A:B,2,FALSE)),"",VLOOKUP(TRIM(D294),dim_numeratordenominator!A:C,2,FALSE))</f>
        <v>Numerator</v>
      </c>
      <c r="AN294" s="19" t="str">
        <f>IF(ISNA(VLOOKUP(AM294,dim_numeratordenominator!B:C,2,FALSE)),"",VLOOKUP(AM294,dim_numeratordenominator!B:C,2,FALSE))</f>
        <v>Som9NRMQqV7</v>
      </c>
      <c r="AO294" s="19" t="str">
        <f>IF(ISNA(VLOOKUP(TRIM(E294),dim_supporttype!A:B,2,FALSE)),"",VLOOKUP(TRIM(E294),dim_supporttype!A:C,2,FALSE))</f>
        <v>Sub-National</v>
      </c>
      <c r="AP294" s="19" t="str">
        <f>IF(ISNA(VLOOKUP(AO294,dim_supporttype!B:C,2,FALSE)),"",VLOOKUP(AO294,dim_supporttype!B:C,2,FALSE))</f>
        <v>jJDHP9KXvzJ</v>
      </c>
      <c r="AQ294" s="19" t="str">
        <f>IF(ISNA(VLOOKUP(TRIM(F294),dim_disaggs!A:B,2,FALSE)),"No Disagg",VLOOKUP(TRIM(F294),dim_disaggs!A:B,2,FALSE))</f>
        <v>No Disagg</v>
      </c>
      <c r="AR294" s="19" t="str">
        <f>IF(ISNA(VLOOKUP(AQ294,dim_disaggs!B:C,2,FALSE)),"",VLOOKUP(AQ294,dim_disaggs!B:C,2,FALSE))</f>
        <v>werJlVT6sf3</v>
      </c>
      <c r="AS294" s="72"/>
      <c r="AT294" s="66"/>
      <c r="AU294" s="72" t="s">
        <v>755</v>
      </c>
      <c r="AV294" s="73" t="s">
        <v>755</v>
      </c>
      <c r="AW294" s="66" t="s">
        <v>755</v>
      </c>
      <c r="AX294" s="66" t="s">
        <v>755</v>
      </c>
      <c r="AY294" s="20"/>
      <c r="AZ294" s="20"/>
      <c r="BA294" s="105" t="str">
        <f t="shared" si="43"/>
        <v/>
      </c>
      <c r="BB294" s="20" t="str">
        <f t="shared" si="44"/>
        <v/>
      </c>
      <c r="BC294" s="20"/>
      <c r="BD294" s="20"/>
      <c r="BE294" s="75"/>
      <c r="BF294" s="73"/>
      <c r="BG294" s="55"/>
      <c r="BH294" s="76"/>
      <c r="BI294" s="20"/>
      <c r="BJ294" s="20"/>
      <c r="BK294" s="55"/>
      <c r="BL294" s="71"/>
      <c r="BM294" s="77"/>
      <c r="BN294" s="78"/>
      <c r="BO294" s="77"/>
      <c r="BP294" s="78"/>
    </row>
    <row r="295" spans="1:68" x14ac:dyDescent="0.2">
      <c r="A295" s="20" t="s">
        <v>95</v>
      </c>
      <c r="B295" s="20" t="s">
        <v>1288</v>
      </c>
      <c r="C295" s="20" t="s">
        <v>253</v>
      </c>
      <c r="D295" s="20" t="s">
        <v>1</v>
      </c>
      <c r="E295" s="20" t="s">
        <v>77</v>
      </c>
      <c r="F295" s="20" t="s">
        <v>525</v>
      </c>
      <c r="G295" s="20" t="s">
        <v>20086</v>
      </c>
      <c r="H295" s="20" t="s">
        <v>525</v>
      </c>
      <c r="I295" s="19">
        <f t="shared" si="36"/>
        <v>20</v>
      </c>
      <c r="J295" s="20" t="s">
        <v>755</v>
      </c>
      <c r="K295" s="20" t="s">
        <v>273</v>
      </c>
      <c r="L295" s="95" t="str">
        <f>IF(M295&lt;&gt;"",IF(NOT(ISNA(INDEX(cc!B:B,MATCH(M295,cc!A:A,0)))),INDEX(cc!B:B,MATCH(M295,cc!A:A,0)),"0"),"")</f>
        <v>Sex</v>
      </c>
      <c r="M295" s="97" t="s">
        <v>4106</v>
      </c>
      <c r="N295" s="28" t="str">
        <f t="shared" si="45"/>
        <v/>
      </c>
      <c r="O295" s="19" t="str">
        <f t="shared" si="38"/>
        <v>KP_MAT (N, DSD, Sex): PWID on MAT</v>
      </c>
      <c r="P295" s="19" t="str">
        <f t="shared" si="39"/>
        <v>KP_MAT (N, DSD, Sex): PWID on MAT</v>
      </c>
      <c r="Q295" s="19" t="str">
        <f t="shared" si="40"/>
        <v>KP_MAT (N, DSD, Sex)</v>
      </c>
      <c r="R295" s="19" t="str">
        <f t="shared" si="41"/>
        <v>KP_MAT_N_DSD_Sex</v>
      </c>
      <c r="S295" s="19" t="str">
        <f t="shared" si="42"/>
        <v>KP_MAT_N_DSD_Sex_</v>
      </c>
      <c r="T295" s="19" t="b">
        <f>NOT(ISNA(VLOOKUP(B295,dbcodes!A:B,2,FALSE)))</f>
        <v>1</v>
      </c>
      <c r="U295" s="19" t="str">
        <f>IF(ISNA(VLOOKUP(B295,dbcodes!A:B,2,FALSE)),des!R2364,VLOOKUP(B295,dbcodes!A:B,2,FALSE))</f>
        <v>KP_MAT_N_DSD_Sex</v>
      </c>
      <c r="W295" s="107" t="str">
        <f>IF(ISNA(VLOOKUP(C295,descriptions!A:B,2,FALSE)),des!V560,IF(G295=" TARGET","Target ","")&amp;VLOOKUP(C295,descriptions!A:B,2,FALSE))</f>
        <v>Number of people who inject drugs (PWID) who are receiving medication assisted therapy (MAT)</v>
      </c>
      <c r="X295" s="20" t="s">
        <v>4</v>
      </c>
      <c r="Y295" s="20" t="s">
        <v>831</v>
      </c>
      <c r="Z295" s="20" t="s">
        <v>836</v>
      </c>
      <c r="AA295" s="20" t="s">
        <v>102</v>
      </c>
      <c r="AB295" s="20" t="s">
        <v>755</v>
      </c>
      <c r="AC295" s="19" t="str">
        <f>IF(AB295&lt;&gt;"",IF(NOT(ISNA(INDEX(os!A:A,MATCH(AB295,os!B:B,0)))),INDEX(os!A:A,MATCH(AB295,os!B:B,0)),"0"),"")</f>
        <v/>
      </c>
      <c r="AD295" s="20" t="s">
        <v>830</v>
      </c>
      <c r="AH295" s="93" t="str">
        <f>IF(NOT(ISNA(VLOOKUP(B:B,ResultsTargets!A:A,1,0))),"TRUE","")</f>
        <v>TRUE</v>
      </c>
      <c r="AI295" s="19" t="str">
        <f>IF(ISNA(VLOOKUP(C295,dim_techarea!A:B,2,FALSE)),"",VLOOKUP(C295,dim_techarea!A:B,2,FALSE))</f>
        <v>KP_MAT</v>
      </c>
      <c r="AJ295" s="19" t="str">
        <f>IF(ISNA(VLOOKUP(AI295,dim_techarea!B:C,2,FALSE)),"",VLOOKUP(AI295,dim_techarea!B:C,2,FALSE))</f>
        <v>NYAJ6QkEKbC</v>
      </c>
      <c r="AK295" s="19" t="str">
        <f>IF(ISNA(VLOOKUP(TRIM(G295),dim_targetsresults!A:B,2,FALSE)),"",VLOOKUP(TRIM(G295),dim_targetsresults!A:C,2,FALSE))</f>
        <v>MER Results</v>
      </c>
      <c r="AL295" s="19" t="str">
        <f>IF(ISNA(VLOOKUP(AK295,dim_targetsresults!B:C,2,FALSE)),"",VLOOKUP(AK295,dim_targetsresults!B:C,2,FALSE))</f>
        <v>Jh0jDM5yQ2E</v>
      </c>
      <c r="AM295" s="19" t="str">
        <f>IF(ISNA(VLOOKUP(TRIM(D295),dim_numeratordenominator!A:B,2,FALSE)),"",VLOOKUP(TRIM(D295),dim_numeratordenominator!A:C,2,FALSE))</f>
        <v>Numerator</v>
      </c>
      <c r="AN295" s="19" t="str">
        <f>IF(ISNA(VLOOKUP(AM295,dim_numeratordenominator!B:C,2,FALSE)),"",VLOOKUP(AM295,dim_numeratordenominator!B:C,2,FALSE))</f>
        <v>Som9NRMQqV7</v>
      </c>
      <c r="AO295" s="19" t="str">
        <f>IF(ISNA(VLOOKUP(TRIM(E295),dim_supporttype!A:B,2,FALSE)),"",VLOOKUP(TRIM(E295),dim_supporttype!A:C,2,FALSE))</f>
        <v>DSD</v>
      </c>
      <c r="AP295" s="19" t="str">
        <f>IF(ISNA(VLOOKUP(AO295,dim_supporttype!B:C,2,FALSE)),"",VLOOKUP(AO295,dim_supporttype!B:C,2,FALSE))</f>
        <v>iM13vdNLWKb</v>
      </c>
      <c r="AQ295" s="19" t="str">
        <f>IF(ISNA(VLOOKUP(TRIM(F295),dim_disaggs!A:B,2,FALSE)),"No Disagg",VLOOKUP(TRIM(F295),dim_disaggs!A:B,2,FALSE))</f>
        <v>Sex</v>
      </c>
      <c r="AR295" s="19" t="str">
        <f>IF(ISNA(VLOOKUP(AQ295,dim_disaggs!B:C,2,FALSE)),"",VLOOKUP(AQ295,dim_disaggs!B:C,2,FALSE))</f>
        <v>sdHeplyj1SL</v>
      </c>
      <c r="AU295" s="72" t="s">
        <v>755</v>
      </c>
      <c r="AV295" s="73" t="s">
        <v>755</v>
      </c>
      <c r="AW295" s="66" t="s">
        <v>755</v>
      </c>
      <c r="AX295" s="66" t="s">
        <v>755</v>
      </c>
      <c r="BA295" s="105" t="str">
        <f t="shared" si="43"/>
        <v>Top Level Numerator</v>
      </c>
      <c r="BB295" s="20" t="str">
        <f t="shared" si="44"/>
        <v>PE5QVF0w4xj</v>
      </c>
      <c r="BE295" s="75" t="s">
        <v>755</v>
      </c>
      <c r="BF295" s="73" t="s">
        <v>755</v>
      </c>
      <c r="BG295" s="55" t="s">
        <v>755</v>
      </c>
      <c r="BH295" s="76" t="s">
        <v>755</v>
      </c>
      <c r="BI295" s="20" t="s">
        <v>20420</v>
      </c>
      <c r="BJ295" s="20" t="s">
        <v>20426</v>
      </c>
      <c r="BK295" s="55" t="s">
        <v>20634</v>
      </c>
      <c r="BL295" s="71" t="s">
        <v>20636</v>
      </c>
      <c r="BM295" s="77" t="s">
        <v>21473</v>
      </c>
      <c r="BN295" s="78" t="s">
        <v>21476</v>
      </c>
      <c r="BO295" s="77" t="s">
        <v>25670</v>
      </c>
      <c r="BP295" s="78" t="s">
        <v>25672</v>
      </c>
    </row>
    <row r="296" spans="1:68" x14ac:dyDescent="0.2">
      <c r="A296" s="20" t="s">
        <v>95</v>
      </c>
      <c r="B296" s="20" t="s">
        <v>1294</v>
      </c>
      <c r="C296" s="20" t="s">
        <v>253</v>
      </c>
      <c r="D296" s="20" t="s">
        <v>1</v>
      </c>
      <c r="E296" s="20" t="s">
        <v>78</v>
      </c>
      <c r="F296" s="20" t="s">
        <v>525</v>
      </c>
      <c r="G296" s="20" t="s">
        <v>20086</v>
      </c>
      <c r="H296" s="20" t="s">
        <v>525</v>
      </c>
      <c r="I296" s="19">
        <f t="shared" si="36"/>
        <v>19</v>
      </c>
      <c r="J296" s="20" t="s">
        <v>755</v>
      </c>
      <c r="K296" s="20" t="s">
        <v>273</v>
      </c>
      <c r="L296" s="95" t="str">
        <f>IF(M296&lt;&gt;"",IF(NOT(ISNA(INDEX(cc!B:B,MATCH(M296,cc!A:A,0)))),INDEX(cc!B:B,MATCH(M296,cc!A:A,0)),"0"),"")</f>
        <v>Sex</v>
      </c>
      <c r="M296" s="97" t="s">
        <v>4106</v>
      </c>
      <c r="N296" s="28" t="str">
        <f t="shared" si="45"/>
        <v/>
      </c>
      <c r="O296" s="19" t="str">
        <f t="shared" si="38"/>
        <v>KP_MAT (N, TA, Sex): PWID on MAT</v>
      </c>
      <c r="P296" s="19" t="str">
        <f t="shared" si="39"/>
        <v>KP_MAT (N, TA, Sex): PWID on MAT</v>
      </c>
      <c r="Q296" s="19" t="str">
        <f t="shared" si="40"/>
        <v>KP_MAT (N, TA, Sex)</v>
      </c>
      <c r="R296" s="19" t="str">
        <f t="shared" si="41"/>
        <v>KP_MAT_N_TA_Sex</v>
      </c>
      <c r="S296" s="19" t="str">
        <f t="shared" si="42"/>
        <v>KP_MAT_N_TA_Sex_</v>
      </c>
      <c r="T296" s="19" t="b">
        <f>NOT(ISNA(VLOOKUP(B296,dbcodes!A:B,2,FALSE)))</f>
        <v>1</v>
      </c>
      <c r="U296" s="19" t="str">
        <f>IF(ISNA(VLOOKUP(B296,dbcodes!A:B,2,FALSE)),des!R2365,VLOOKUP(B296,dbcodes!A:B,2,FALSE))</f>
        <v>KP_MAT_N_TA_Sex</v>
      </c>
      <c r="W296" s="107" t="str">
        <f>IF(ISNA(VLOOKUP(C296,descriptions!A:B,2,FALSE)),des!V562,IF(G296=" TARGET","Target ","")&amp;VLOOKUP(C296,descriptions!A:B,2,FALSE))</f>
        <v>Number of people who inject drugs (PWID) who are receiving medication assisted therapy (MAT)</v>
      </c>
      <c r="X296" s="20" t="s">
        <v>4</v>
      </c>
      <c r="Y296" s="20" t="s">
        <v>831</v>
      </c>
      <c r="Z296" s="20" t="s">
        <v>836</v>
      </c>
      <c r="AA296" s="20" t="s">
        <v>102</v>
      </c>
      <c r="AB296" s="20" t="s">
        <v>755</v>
      </c>
      <c r="AC296" s="19" t="str">
        <f>IF(AB296&lt;&gt;"",IF(NOT(ISNA(INDEX(os!A:A,MATCH(AB296,os!B:B,0)))),INDEX(os!A:A,MATCH(AB296,os!B:B,0)),"0"),"")</f>
        <v/>
      </c>
      <c r="AD296" s="20" t="s">
        <v>830</v>
      </c>
      <c r="AH296" s="93" t="str">
        <f>IF(NOT(ISNA(VLOOKUP(B:B,ResultsTargets!A:A,1,0))),"TRUE","")</f>
        <v>TRUE</v>
      </c>
      <c r="AI296" s="19" t="str">
        <f>IF(ISNA(VLOOKUP(C296,dim_techarea!A:B,2,FALSE)),"",VLOOKUP(C296,dim_techarea!A:B,2,FALSE))</f>
        <v>KP_MAT</v>
      </c>
      <c r="AJ296" s="19" t="str">
        <f>IF(ISNA(VLOOKUP(AI296,dim_techarea!B:C,2,FALSE)),"",VLOOKUP(AI296,dim_techarea!B:C,2,FALSE))</f>
        <v>NYAJ6QkEKbC</v>
      </c>
      <c r="AK296" s="19" t="str">
        <f>IF(ISNA(VLOOKUP(TRIM(G296),dim_targetsresults!A:B,2,FALSE)),"",VLOOKUP(TRIM(G296),dim_targetsresults!A:C,2,FALSE))</f>
        <v>MER Results</v>
      </c>
      <c r="AL296" s="19" t="str">
        <f>IF(ISNA(VLOOKUP(AK296,dim_targetsresults!B:C,2,FALSE)),"",VLOOKUP(AK296,dim_targetsresults!B:C,2,FALSE))</f>
        <v>Jh0jDM5yQ2E</v>
      </c>
      <c r="AM296" s="19" t="str">
        <f>IF(ISNA(VLOOKUP(TRIM(D296),dim_numeratordenominator!A:B,2,FALSE)),"",VLOOKUP(TRIM(D296),dim_numeratordenominator!A:C,2,FALSE))</f>
        <v>Numerator</v>
      </c>
      <c r="AN296" s="19" t="str">
        <f>IF(ISNA(VLOOKUP(AM296,dim_numeratordenominator!B:C,2,FALSE)),"",VLOOKUP(AM296,dim_numeratordenominator!B:C,2,FALSE))</f>
        <v>Som9NRMQqV7</v>
      </c>
      <c r="AO296" s="19" t="str">
        <f>IF(ISNA(VLOOKUP(TRIM(E296),dim_supporttype!A:B,2,FALSE)),"",VLOOKUP(TRIM(E296),dim_supporttype!A:C,2,FALSE))</f>
        <v>TA</v>
      </c>
      <c r="AP296" s="19" t="str">
        <f>IF(ISNA(VLOOKUP(AO296,dim_supporttype!B:C,2,FALSE)),"",VLOOKUP(AO296,dim_supporttype!B:C,2,FALSE))</f>
        <v>cRAGKdWIDn4</v>
      </c>
      <c r="AQ296" s="19" t="str">
        <f>IF(ISNA(VLOOKUP(TRIM(F296),dim_disaggs!A:B,2,FALSE)),"No Disagg",VLOOKUP(TRIM(F296),dim_disaggs!A:B,2,FALSE))</f>
        <v>Sex</v>
      </c>
      <c r="AR296" s="19" t="str">
        <f>IF(ISNA(VLOOKUP(AQ296,dim_disaggs!B:C,2,FALSE)),"",VLOOKUP(AQ296,dim_disaggs!B:C,2,FALSE))</f>
        <v>sdHeplyj1SL</v>
      </c>
      <c r="AU296" s="72" t="s">
        <v>755</v>
      </c>
      <c r="AV296" s="73" t="s">
        <v>755</v>
      </c>
      <c r="AW296" s="66" t="s">
        <v>755</v>
      </c>
      <c r="AX296" s="66" t="s">
        <v>755</v>
      </c>
      <c r="BA296" s="105" t="str">
        <f t="shared" si="43"/>
        <v>Top Level Numerator</v>
      </c>
      <c r="BB296" s="20" t="str">
        <f t="shared" si="44"/>
        <v>PE5QVF0w4xj</v>
      </c>
      <c r="BE296" s="75" t="s">
        <v>755</v>
      </c>
      <c r="BF296" s="73" t="s">
        <v>755</v>
      </c>
      <c r="BG296" s="55" t="s">
        <v>755</v>
      </c>
      <c r="BH296" s="76" t="s">
        <v>755</v>
      </c>
      <c r="BI296" s="20" t="s">
        <v>20420</v>
      </c>
      <c r="BJ296" s="20" t="s">
        <v>20426</v>
      </c>
      <c r="BK296" s="55" t="s">
        <v>20634</v>
      </c>
      <c r="BL296" s="71" t="s">
        <v>20636</v>
      </c>
      <c r="BM296" s="77" t="s">
        <v>21473</v>
      </c>
      <c r="BN296" s="78" t="s">
        <v>21476</v>
      </c>
      <c r="BO296" s="77" t="s">
        <v>25670</v>
      </c>
      <c r="BP296" s="78" t="s">
        <v>25672</v>
      </c>
    </row>
    <row r="297" spans="1:68" s="3" customFormat="1" x14ac:dyDescent="0.2">
      <c r="A297" s="20" t="s">
        <v>95</v>
      </c>
      <c r="B297" s="20" t="s">
        <v>269</v>
      </c>
      <c r="C297" s="20" t="s">
        <v>253</v>
      </c>
      <c r="D297" s="20" t="s">
        <v>1</v>
      </c>
      <c r="E297" s="20" t="s">
        <v>264</v>
      </c>
      <c r="F297" s="20"/>
      <c r="G297" s="20" t="s">
        <v>20086</v>
      </c>
      <c r="H297" s="20"/>
      <c r="I297" s="19">
        <f t="shared" si="36"/>
        <v>25</v>
      </c>
      <c r="J297" s="20" t="s">
        <v>755</v>
      </c>
      <c r="K297" s="20" t="s">
        <v>273</v>
      </c>
      <c r="L297" s="95" t="str">
        <f>IF(M297&lt;&gt;"",IF(NOT(ISNA(INDEX(cc!B:B,MATCH(M297,cc!A:A,0)))),INDEX(cc!B:B,MATCH(M297,cc!A:A,0)),"0"),"")</f>
        <v>default</v>
      </c>
      <c r="M297" s="97" t="s">
        <v>13</v>
      </c>
      <c r="N297" s="28" t="str">
        <f t="shared" si="45"/>
        <v/>
      </c>
      <c r="O297" s="19" t="str">
        <f t="shared" si="38"/>
        <v>KP_MAT (N, DSD_NARRATIVE): PWID on MAT</v>
      </c>
      <c r="P297" s="19" t="str">
        <f t="shared" si="39"/>
        <v>KP_MAT (N, DSD_NARRATIVE): PWID on MAT</v>
      </c>
      <c r="Q297" s="19" t="str">
        <f t="shared" si="40"/>
        <v>KP_MAT (N, DSD_NARRATIVE)</v>
      </c>
      <c r="R297" s="19" t="str">
        <f t="shared" si="41"/>
        <v>KP_MAT_N_DSD_NARRATIVE</v>
      </c>
      <c r="S297" s="19" t="str">
        <f t="shared" si="42"/>
        <v>KP_MAT_N_DSD_NARRATIVE_</v>
      </c>
      <c r="T297" s="19" t="b">
        <f>NOT(ISNA(VLOOKUP(B297,dbcodes!A:B,2,FALSE)))</f>
        <v>1</v>
      </c>
      <c r="U297" s="19" t="str">
        <f>IF(ISNA(VLOOKUP(B297,dbcodes!A:B,2,FALSE)),des!R2366,VLOOKUP(B297,dbcodes!A:B,2,FALSE))</f>
        <v>KP_MAT_N_DSD_NARRATIVE</v>
      </c>
      <c r="V297" s="20"/>
      <c r="W297" s="107" t="str">
        <f>IF(ISNA(VLOOKUP(C297,descriptions!A:B,2,FALSE)),des!V566,IF(G297=" TARGET","Target ","")&amp;VLOOKUP(C297,descriptions!A:B,2,FALSE))</f>
        <v>Number of people who inject drugs (PWID) who are receiving medication assisted therapy (MAT)</v>
      </c>
      <c r="X297" s="20" t="s">
        <v>9</v>
      </c>
      <c r="Y297" s="20" t="s">
        <v>831</v>
      </c>
      <c r="Z297" s="20" t="s">
        <v>836</v>
      </c>
      <c r="AA297" s="20" t="s">
        <v>102</v>
      </c>
      <c r="AB297" s="20" t="s">
        <v>755</v>
      </c>
      <c r="AC297" s="19" t="str">
        <f>IF(AB297&lt;&gt;"",IF(NOT(ISNA(INDEX(os!A:A,MATCH(AB297,os!B:B,0)))),INDEX(os!A:A,MATCH(AB297,os!B:B,0)),"0"),"")</f>
        <v/>
      </c>
      <c r="AD297" s="20" t="s">
        <v>830</v>
      </c>
      <c r="AE297" s="20"/>
      <c r="AF297" s="20"/>
      <c r="AG297" s="20"/>
      <c r="AH297" s="93" t="str">
        <f>IF(NOT(ISNA(VLOOKUP(B:B,ResultsTargets!A:A,1,0))),"TRUE","")</f>
        <v>TRUE</v>
      </c>
      <c r="AI297" s="19" t="str">
        <f>IF(ISNA(VLOOKUP(C297,dim_techarea!A:B,2,FALSE)),"",VLOOKUP(C297,dim_techarea!A:B,2,FALSE))</f>
        <v>KP_MAT</v>
      </c>
      <c r="AJ297" s="19" t="str">
        <f>IF(ISNA(VLOOKUP(AI297,dim_techarea!B:C,2,FALSE)),"",VLOOKUP(AI297,dim_techarea!B:C,2,FALSE))</f>
        <v>NYAJ6QkEKbC</v>
      </c>
      <c r="AK297" s="19" t="str">
        <f>IF(ISNA(VLOOKUP(TRIM(G297),dim_targetsresults!A:B,2,FALSE)),"",VLOOKUP(TRIM(G297),dim_targetsresults!A:C,2,FALSE))</f>
        <v>MER Results</v>
      </c>
      <c r="AL297" s="19" t="str">
        <f>IF(ISNA(VLOOKUP(AK297,dim_targetsresults!B:C,2,FALSE)),"",VLOOKUP(AK297,dim_targetsresults!B:C,2,FALSE))</f>
        <v>Jh0jDM5yQ2E</v>
      </c>
      <c r="AM297" s="19" t="str">
        <f>IF(ISNA(VLOOKUP(TRIM(D297),dim_numeratordenominator!A:B,2,FALSE)),"",VLOOKUP(TRIM(D297),dim_numeratordenominator!A:C,2,FALSE))</f>
        <v>Numerator</v>
      </c>
      <c r="AN297" s="19" t="str">
        <f>IF(ISNA(VLOOKUP(AM297,dim_numeratordenominator!B:C,2,FALSE)),"",VLOOKUP(AM297,dim_numeratordenominator!B:C,2,FALSE))</f>
        <v>Som9NRMQqV7</v>
      </c>
      <c r="AO297" s="19" t="str">
        <f>IF(ISNA(VLOOKUP(TRIM(E297),dim_supporttype!A:B,2,FALSE)),"",VLOOKUP(TRIM(E297),dim_supporttype!A:C,2,FALSE))</f>
        <v>DSD Narratives</v>
      </c>
      <c r="AP297" s="19" t="str">
        <f>IF(ISNA(VLOOKUP(AO297,dim_supporttype!B:C,2,FALSE)),"",VLOOKUP(AO297,dim_supporttype!B:C,2,FALSE))</f>
        <v>ySGf8v2q9Rm</v>
      </c>
      <c r="AQ297" s="19" t="str">
        <f>IF(ISNA(VLOOKUP(TRIM(F297),dim_disaggs!A:B,2,FALSE)),"No Disagg",VLOOKUP(TRIM(F297),dim_disaggs!A:B,2,FALSE))</f>
        <v>No Disagg</v>
      </c>
      <c r="AR297" s="19" t="str">
        <f>IF(ISNA(VLOOKUP(AQ297,dim_disaggs!B:C,2,FALSE)),"",VLOOKUP(AQ297,dim_disaggs!B:C,2,FALSE))</f>
        <v>werJlVT6sf3</v>
      </c>
      <c r="AS297" s="72"/>
      <c r="AT297" s="66"/>
      <c r="AU297" s="72" t="s">
        <v>755</v>
      </c>
      <c r="AV297" s="73" t="s">
        <v>755</v>
      </c>
      <c r="AW297" s="66" t="s">
        <v>755</v>
      </c>
      <c r="AX297" s="66" t="s">
        <v>755</v>
      </c>
      <c r="AY297" s="20"/>
      <c r="AZ297" s="20"/>
      <c r="BA297" s="105" t="str">
        <f t="shared" si="43"/>
        <v/>
      </c>
      <c r="BB297" s="20" t="str">
        <f t="shared" si="44"/>
        <v/>
      </c>
      <c r="BC297" s="20"/>
      <c r="BD297" s="20"/>
      <c r="BE297" s="75" t="s">
        <v>755</v>
      </c>
      <c r="BF297" s="73" t="s">
        <v>755</v>
      </c>
      <c r="BG297" s="55" t="s">
        <v>755</v>
      </c>
      <c r="BH297" s="76" t="s">
        <v>755</v>
      </c>
      <c r="BI297" s="20" t="s">
        <v>755</v>
      </c>
      <c r="BJ297" s="20" t="s">
        <v>755</v>
      </c>
      <c r="BK297" s="55" t="s">
        <v>755</v>
      </c>
      <c r="BL297" s="71" t="s">
        <v>755</v>
      </c>
      <c r="BM297" s="77" t="s">
        <v>755</v>
      </c>
      <c r="BN297" s="78" t="s">
        <v>755</v>
      </c>
      <c r="BO297" s="77" t="s">
        <v>755</v>
      </c>
      <c r="BP297" s="78" t="s">
        <v>755</v>
      </c>
    </row>
    <row r="298" spans="1:68" x14ac:dyDescent="0.2">
      <c r="A298" s="20" t="s">
        <v>95</v>
      </c>
      <c r="B298" s="20" t="s">
        <v>271</v>
      </c>
      <c r="C298" s="20" t="s">
        <v>253</v>
      </c>
      <c r="D298" s="20" t="s">
        <v>1</v>
      </c>
      <c r="E298" s="20" t="s">
        <v>265</v>
      </c>
      <c r="G298" s="20" t="s">
        <v>20086</v>
      </c>
      <c r="I298" s="19">
        <f t="shared" si="36"/>
        <v>24</v>
      </c>
      <c r="J298" s="20" t="s">
        <v>755</v>
      </c>
      <c r="K298" s="20" t="s">
        <v>273</v>
      </c>
      <c r="L298" s="95" t="str">
        <f>IF(M298&lt;&gt;"",IF(NOT(ISNA(INDEX(cc!B:B,MATCH(M298,cc!A:A,0)))),INDEX(cc!B:B,MATCH(M298,cc!A:A,0)),"0"),"")</f>
        <v>default</v>
      </c>
      <c r="M298" s="97" t="s">
        <v>13</v>
      </c>
      <c r="N298" s="28" t="str">
        <f t="shared" si="45"/>
        <v/>
      </c>
      <c r="O298" s="19" t="str">
        <f t="shared" si="38"/>
        <v>KP_MAT (N, TA_NARRATIVE): PWID on MAT</v>
      </c>
      <c r="P298" s="19" t="str">
        <f t="shared" si="39"/>
        <v>KP_MAT (N, TA_NARRATIVE): PWID on MAT</v>
      </c>
      <c r="Q298" s="19" t="str">
        <f t="shared" si="40"/>
        <v>KP_MAT (N, TA_NARRATIVE)</v>
      </c>
      <c r="R298" s="19" t="str">
        <f t="shared" si="41"/>
        <v>KP_MAT_N_TA_NARRATIVE</v>
      </c>
      <c r="S298" s="19" t="str">
        <f t="shared" si="42"/>
        <v>KP_MAT_N_TA_NARRATIVE_</v>
      </c>
      <c r="T298" s="19" t="b">
        <f>NOT(ISNA(VLOOKUP(B298,dbcodes!A:B,2,FALSE)))</f>
        <v>1</v>
      </c>
      <c r="U298" s="19" t="str">
        <f>IF(ISNA(VLOOKUP(B298,dbcodes!A:B,2,FALSE)),des!R2367,VLOOKUP(B298,dbcodes!A:B,2,FALSE))</f>
        <v>KP_MAT_N_TA_NARRATIVE</v>
      </c>
      <c r="W298" s="107" t="str">
        <f>IF(ISNA(VLOOKUP(C298,descriptions!A:B,2,FALSE)),des!V567,IF(G298=" TARGET","Target ","")&amp;VLOOKUP(C298,descriptions!A:B,2,FALSE))</f>
        <v>Number of people who inject drugs (PWID) who are receiving medication assisted therapy (MAT)</v>
      </c>
      <c r="X298" s="20" t="s">
        <v>9</v>
      </c>
      <c r="Y298" s="20" t="s">
        <v>831</v>
      </c>
      <c r="Z298" s="20" t="s">
        <v>836</v>
      </c>
      <c r="AA298" s="20" t="s">
        <v>4121</v>
      </c>
      <c r="AB298" s="20" t="s">
        <v>755</v>
      </c>
      <c r="AC298" s="19" t="str">
        <f>IF(AB298&lt;&gt;"",IF(NOT(ISNA(INDEX(os!A:A,MATCH(AB298,os!B:B,0)))),INDEX(os!A:A,MATCH(AB298,os!B:B,0)),"0"),"")</f>
        <v/>
      </c>
      <c r="AD298" s="20" t="s">
        <v>830</v>
      </c>
      <c r="AH298" s="93" t="str">
        <f>IF(NOT(ISNA(VLOOKUP(B:B,ResultsTargets!A:A,1,0))),"TRUE","")</f>
        <v>TRUE</v>
      </c>
      <c r="AI298" s="19" t="str">
        <f>IF(ISNA(VLOOKUP(C298,dim_techarea!A:B,2,FALSE)),"",VLOOKUP(C298,dim_techarea!A:B,2,FALSE))</f>
        <v>KP_MAT</v>
      </c>
      <c r="AJ298" s="19" t="str">
        <f>IF(ISNA(VLOOKUP(AI298,dim_techarea!B:C,2,FALSE)),"",VLOOKUP(AI298,dim_techarea!B:C,2,FALSE))</f>
        <v>NYAJ6QkEKbC</v>
      </c>
      <c r="AK298" s="19" t="str">
        <f>IF(ISNA(VLOOKUP(TRIM(G298),dim_targetsresults!A:B,2,FALSE)),"",VLOOKUP(TRIM(G298),dim_targetsresults!A:C,2,FALSE))</f>
        <v>MER Results</v>
      </c>
      <c r="AL298" s="19" t="str">
        <f>IF(ISNA(VLOOKUP(AK298,dim_targetsresults!B:C,2,FALSE)),"",VLOOKUP(AK298,dim_targetsresults!B:C,2,FALSE))</f>
        <v>Jh0jDM5yQ2E</v>
      </c>
      <c r="AM298" s="19" t="str">
        <f>IF(ISNA(VLOOKUP(TRIM(D298),dim_numeratordenominator!A:B,2,FALSE)),"",VLOOKUP(TRIM(D298),dim_numeratordenominator!A:C,2,FALSE))</f>
        <v>Numerator</v>
      </c>
      <c r="AN298" s="19" t="str">
        <f>IF(ISNA(VLOOKUP(AM298,dim_numeratordenominator!B:C,2,FALSE)),"",VLOOKUP(AM298,dim_numeratordenominator!B:C,2,FALSE))</f>
        <v>Som9NRMQqV7</v>
      </c>
      <c r="AO298" s="19" t="str">
        <f>IF(ISNA(VLOOKUP(TRIM(E298),dim_supporttype!A:B,2,FALSE)),"",VLOOKUP(TRIM(E298),dim_supporttype!A:C,2,FALSE))</f>
        <v>TA Narratives</v>
      </c>
      <c r="AP298" s="19" t="str">
        <f>IF(ISNA(VLOOKUP(AO298,dim_supporttype!B:C,2,FALSE)),"",VLOOKUP(AO298,dim_supporttype!B:C,2,FALSE))</f>
        <v>aBZapfNWlIU</v>
      </c>
      <c r="AQ298" s="19" t="str">
        <f>IF(ISNA(VLOOKUP(TRIM(F298),dim_disaggs!A:B,2,FALSE)),"No Disagg",VLOOKUP(TRIM(F298),dim_disaggs!A:B,2,FALSE))</f>
        <v>No Disagg</v>
      </c>
      <c r="AR298" s="19" t="str">
        <f>IF(ISNA(VLOOKUP(AQ298,dim_disaggs!B:C,2,FALSE)),"",VLOOKUP(AQ298,dim_disaggs!B:C,2,FALSE))</f>
        <v>werJlVT6sf3</v>
      </c>
      <c r="AU298" s="72" t="s">
        <v>755</v>
      </c>
      <c r="AV298" s="73" t="s">
        <v>755</v>
      </c>
      <c r="AW298" s="66" t="s">
        <v>755</v>
      </c>
      <c r="AX298" s="66" t="s">
        <v>755</v>
      </c>
      <c r="BA298" s="105" t="str">
        <f t="shared" si="43"/>
        <v/>
      </c>
      <c r="BB298" s="20" t="str">
        <f t="shared" si="44"/>
        <v/>
      </c>
      <c r="BE298" s="75" t="s">
        <v>755</v>
      </c>
      <c r="BF298" s="73" t="s">
        <v>755</v>
      </c>
      <c r="BG298" s="55" t="s">
        <v>755</v>
      </c>
      <c r="BH298" s="76" t="s">
        <v>755</v>
      </c>
      <c r="BI298" s="20" t="s">
        <v>755</v>
      </c>
      <c r="BJ298" s="20" t="s">
        <v>755</v>
      </c>
      <c r="BK298" s="55" t="s">
        <v>755</v>
      </c>
      <c r="BL298" s="71" t="s">
        <v>755</v>
      </c>
      <c r="BM298" s="77" t="s">
        <v>755</v>
      </c>
      <c r="BN298" s="78" t="s">
        <v>755</v>
      </c>
      <c r="BO298" s="77" t="s">
        <v>755</v>
      </c>
      <c r="BP298" s="78" t="s">
        <v>755</v>
      </c>
    </row>
    <row r="299" spans="1:68" x14ac:dyDescent="0.2">
      <c r="A299" s="20" t="s">
        <v>95</v>
      </c>
      <c r="B299" s="20" t="s">
        <v>1289</v>
      </c>
      <c r="C299" s="20" t="s">
        <v>253</v>
      </c>
      <c r="D299" s="20" t="s">
        <v>1</v>
      </c>
      <c r="E299" s="20" t="s">
        <v>77</v>
      </c>
      <c r="F299" s="20" t="s">
        <v>525</v>
      </c>
      <c r="G299" s="20" t="s">
        <v>2442</v>
      </c>
      <c r="H299" s="20" t="s">
        <v>525</v>
      </c>
      <c r="I299" s="19">
        <f t="shared" si="36"/>
        <v>27</v>
      </c>
      <c r="J299" s="20" t="s">
        <v>755</v>
      </c>
      <c r="K299" s="20" t="s">
        <v>273</v>
      </c>
      <c r="L299" s="95" t="str">
        <f>IF(M299&lt;&gt;"",IF(NOT(ISNA(INDEX(cc!B:B,MATCH(M299,cc!A:A,0)))),INDEX(cc!B:B,MATCH(M299,cc!A:A,0)),"0"),"")</f>
        <v>Sex</v>
      </c>
      <c r="M299" s="97" t="s">
        <v>4106</v>
      </c>
      <c r="N299" s="28" t="str">
        <f t="shared" si="45"/>
        <v xml:space="preserve"> TARGET</v>
      </c>
      <c r="O299" s="19" t="str">
        <f t="shared" si="38"/>
        <v>KP_MAT (N, DSD, Sex) TARGET: PWID on MAT</v>
      </c>
      <c r="P299" s="19" t="str">
        <f t="shared" si="39"/>
        <v>KP_MAT (N, DSD, Sex) TARGET: PWID on MAT</v>
      </c>
      <c r="Q299" s="19" t="str">
        <f t="shared" si="40"/>
        <v>KP_MAT (N, DSD, Sex) TARGET</v>
      </c>
      <c r="R299" s="19" t="str">
        <f t="shared" si="41"/>
        <v>KP_MAT_N_DSD_Sex_TARGET</v>
      </c>
      <c r="S299" s="19" t="str">
        <f t="shared" si="42"/>
        <v>KP_MAT_N_DSD_Sex_TARGET</v>
      </c>
      <c r="T299" s="19" t="b">
        <f>NOT(ISNA(VLOOKUP(B299,dbcodes!A:B,2,FALSE)))</f>
        <v>1</v>
      </c>
      <c r="U299" s="19" t="str">
        <f>IF(ISNA(VLOOKUP(B299,dbcodes!A:B,2,FALSE)),des!R2368,VLOOKUP(B299,dbcodes!A:B,2,FALSE))</f>
        <v>KP_MAT_N_DSD_Sex_TARGET</v>
      </c>
      <c r="W299" s="107" t="str">
        <f>IF(ISNA(VLOOKUP(C299,descriptions!A:B,2,FALSE)),des!V568,IF(G299=" TARGET","Target ","")&amp;VLOOKUP(C299,descriptions!A:B,2,FALSE))</f>
        <v>Target Number of people who inject drugs (PWID) who are receiving medication assisted therapy (MAT)</v>
      </c>
      <c r="X299" s="20" t="s">
        <v>4</v>
      </c>
      <c r="Y299" s="20" t="s">
        <v>831</v>
      </c>
      <c r="Z299" s="20" t="s">
        <v>836</v>
      </c>
      <c r="AA299" s="20" t="s">
        <v>102</v>
      </c>
      <c r="AB299" s="20" t="s">
        <v>755</v>
      </c>
      <c r="AC299" s="19" t="str">
        <f>IF(AB299&lt;&gt;"",IF(NOT(ISNA(INDEX(os!A:A,MATCH(AB299,os!B:B,0)))),INDEX(os!A:A,MATCH(AB299,os!B:B,0)),"0"),"")</f>
        <v/>
      </c>
      <c r="AD299" s="20" t="s">
        <v>830</v>
      </c>
      <c r="AH299" s="93" t="str">
        <f>IF(NOT(ISNA(VLOOKUP(B:B,ResultsTargets!A:A,1,0))),"TRUE","")</f>
        <v>TRUE</v>
      </c>
      <c r="AI299" s="19" t="str">
        <f>IF(ISNA(VLOOKUP(C299,dim_techarea!A:B,2,FALSE)),"",VLOOKUP(C299,dim_techarea!A:B,2,FALSE))</f>
        <v>KP_MAT</v>
      </c>
      <c r="AJ299" s="19" t="str">
        <f>IF(ISNA(VLOOKUP(AI299,dim_techarea!B:C,2,FALSE)),"",VLOOKUP(AI299,dim_techarea!B:C,2,FALSE))</f>
        <v>NYAJ6QkEKbC</v>
      </c>
      <c r="AK299" s="19" t="str">
        <f>IF(ISNA(VLOOKUP(TRIM(G299),dim_targetsresults!A:B,2,FALSE)),"",VLOOKUP(TRIM(G299),dim_targetsresults!A:C,2,FALSE))</f>
        <v>MER Targets</v>
      </c>
      <c r="AL299" s="19" t="str">
        <f>IF(ISNA(VLOOKUP(AK299,dim_targetsresults!B:C,2,FALSE)),"",VLOOKUP(AK299,dim_targetsresults!B:C,2,FALSE))</f>
        <v>W8imnja2Owd</v>
      </c>
      <c r="AM299" s="19" t="str">
        <f>IF(ISNA(VLOOKUP(TRIM(D299),dim_numeratordenominator!A:B,2,FALSE)),"",VLOOKUP(TRIM(D299),dim_numeratordenominator!A:C,2,FALSE))</f>
        <v>Numerator</v>
      </c>
      <c r="AN299" s="19" t="str">
        <f>IF(ISNA(VLOOKUP(AM299,dim_numeratordenominator!B:C,2,FALSE)),"",VLOOKUP(AM299,dim_numeratordenominator!B:C,2,FALSE))</f>
        <v>Som9NRMQqV7</v>
      </c>
      <c r="AO299" s="19" t="str">
        <f>IF(ISNA(VLOOKUP(TRIM(E299),dim_supporttype!A:B,2,FALSE)),"",VLOOKUP(TRIM(E299),dim_supporttype!A:C,2,FALSE))</f>
        <v>DSD</v>
      </c>
      <c r="AP299" s="19" t="str">
        <f>IF(ISNA(VLOOKUP(AO299,dim_supporttype!B:C,2,FALSE)),"",VLOOKUP(AO299,dim_supporttype!B:C,2,FALSE))</f>
        <v>iM13vdNLWKb</v>
      </c>
      <c r="AQ299" s="19" t="str">
        <f>IF(ISNA(VLOOKUP(TRIM(F299),dim_disaggs!A:B,2,FALSE)),"No Disagg",VLOOKUP(TRIM(F299),dim_disaggs!A:B,2,FALSE))</f>
        <v>Sex</v>
      </c>
      <c r="AR299" s="19" t="str">
        <f>IF(ISNA(VLOOKUP(AQ299,dim_disaggs!B:C,2,FALSE)),"",VLOOKUP(AQ299,dim_disaggs!B:C,2,FALSE))</f>
        <v>sdHeplyj1SL</v>
      </c>
      <c r="AU299" s="72" t="s">
        <v>755</v>
      </c>
      <c r="AV299" s="73" t="s">
        <v>755</v>
      </c>
      <c r="AW299" s="66" t="s">
        <v>755</v>
      </c>
      <c r="AX299" s="66" t="s">
        <v>755</v>
      </c>
      <c r="BA299" s="105" t="str">
        <f t="shared" si="43"/>
        <v>Top Level Numerator</v>
      </c>
      <c r="BB299" s="20" t="str">
        <f t="shared" si="44"/>
        <v>PE5QVF0w4xj</v>
      </c>
      <c r="BE299" s="75" t="s">
        <v>755</v>
      </c>
      <c r="BF299" s="73" t="s">
        <v>755</v>
      </c>
      <c r="BG299" s="55" t="s">
        <v>755</v>
      </c>
      <c r="BH299" s="76" t="s">
        <v>755</v>
      </c>
      <c r="BI299" s="20" t="s">
        <v>20420</v>
      </c>
      <c r="BJ299" s="20" t="s">
        <v>20426</v>
      </c>
      <c r="BK299" s="55" t="s">
        <v>20634</v>
      </c>
      <c r="BL299" s="71" t="s">
        <v>20636</v>
      </c>
      <c r="BM299" s="77" t="s">
        <v>21473</v>
      </c>
      <c r="BN299" s="78" t="s">
        <v>21476</v>
      </c>
      <c r="BO299" s="77" t="s">
        <v>25670</v>
      </c>
      <c r="BP299" s="78" t="s">
        <v>25672</v>
      </c>
    </row>
    <row r="300" spans="1:68" s="3" customFormat="1" x14ac:dyDescent="0.2">
      <c r="A300" s="20" t="s">
        <v>95</v>
      </c>
      <c r="B300" s="20" t="s">
        <v>1295</v>
      </c>
      <c r="C300" s="20" t="s">
        <v>253</v>
      </c>
      <c r="D300" s="20" t="s">
        <v>1</v>
      </c>
      <c r="E300" s="20" t="s">
        <v>78</v>
      </c>
      <c r="F300" s="20" t="s">
        <v>525</v>
      </c>
      <c r="G300" s="20" t="s">
        <v>2442</v>
      </c>
      <c r="H300" s="20" t="s">
        <v>525</v>
      </c>
      <c r="I300" s="19">
        <f t="shared" si="36"/>
        <v>26</v>
      </c>
      <c r="J300" s="20" t="s">
        <v>755</v>
      </c>
      <c r="K300" s="20" t="s">
        <v>273</v>
      </c>
      <c r="L300" s="95" t="str">
        <f>IF(M300&lt;&gt;"",IF(NOT(ISNA(INDEX(cc!B:B,MATCH(M300,cc!A:A,0)))),INDEX(cc!B:B,MATCH(M300,cc!A:A,0)),"0"),"")</f>
        <v>Sex</v>
      </c>
      <c r="M300" s="97" t="s">
        <v>4106</v>
      </c>
      <c r="N300" s="28" t="str">
        <f t="shared" si="45"/>
        <v xml:space="preserve"> TARGET</v>
      </c>
      <c r="O300" s="19" t="str">
        <f t="shared" si="38"/>
        <v>KP_MAT (N, TA, Sex) TARGET: PWID on MAT</v>
      </c>
      <c r="P300" s="19" t="str">
        <f t="shared" si="39"/>
        <v>KP_MAT (N, TA, Sex) TARGET: PWID on MAT</v>
      </c>
      <c r="Q300" s="19" t="str">
        <f t="shared" si="40"/>
        <v>KP_MAT (N, TA, Sex) TARGET</v>
      </c>
      <c r="R300" s="19" t="str">
        <f t="shared" si="41"/>
        <v>KP_MAT_N_TA_Sex_TARGET</v>
      </c>
      <c r="S300" s="19" t="str">
        <f t="shared" si="42"/>
        <v>KP_MAT_N_TA_Sex_TARGET</v>
      </c>
      <c r="T300" s="19" t="b">
        <f>NOT(ISNA(VLOOKUP(B300,dbcodes!A:B,2,FALSE)))</f>
        <v>1</v>
      </c>
      <c r="U300" s="19" t="str">
        <f>IF(ISNA(VLOOKUP(B300,dbcodes!A:B,2,FALSE)),des!R2369,VLOOKUP(B300,dbcodes!A:B,2,FALSE))</f>
        <v>KP_MAT_N_TA_Sex_TARGET</v>
      </c>
      <c r="V300" s="20"/>
      <c r="W300" s="107" t="str">
        <f>IF(ISNA(VLOOKUP(C300,descriptions!A:B,2,FALSE)),des!V570,IF(G300=" TARGET","Target ","")&amp;VLOOKUP(C300,descriptions!A:B,2,FALSE))</f>
        <v>Target Number of people who inject drugs (PWID) who are receiving medication assisted therapy (MAT)</v>
      </c>
      <c r="X300" s="20" t="s">
        <v>4</v>
      </c>
      <c r="Y300" s="20" t="s">
        <v>831</v>
      </c>
      <c r="Z300" s="20" t="s">
        <v>836</v>
      </c>
      <c r="AA300" s="20" t="s">
        <v>102</v>
      </c>
      <c r="AB300" s="20" t="s">
        <v>755</v>
      </c>
      <c r="AC300" s="19" t="str">
        <f>IF(AB300&lt;&gt;"",IF(NOT(ISNA(INDEX(os!A:A,MATCH(AB300,os!B:B,0)))),INDEX(os!A:A,MATCH(AB300,os!B:B,0)),"0"),"")</f>
        <v/>
      </c>
      <c r="AD300" s="20" t="s">
        <v>830</v>
      </c>
      <c r="AE300" s="20"/>
      <c r="AF300" s="20"/>
      <c r="AG300" s="20"/>
      <c r="AH300" s="93" t="str">
        <f>IF(NOT(ISNA(VLOOKUP(B:B,ResultsTargets!A:A,1,0))),"TRUE","")</f>
        <v>TRUE</v>
      </c>
      <c r="AI300" s="19" t="str">
        <f>IF(ISNA(VLOOKUP(C300,dim_techarea!A:B,2,FALSE)),"",VLOOKUP(C300,dim_techarea!A:B,2,FALSE))</f>
        <v>KP_MAT</v>
      </c>
      <c r="AJ300" s="19" t="str">
        <f>IF(ISNA(VLOOKUP(AI300,dim_techarea!B:C,2,FALSE)),"",VLOOKUP(AI300,dim_techarea!B:C,2,FALSE))</f>
        <v>NYAJ6QkEKbC</v>
      </c>
      <c r="AK300" s="19" t="str">
        <f>IF(ISNA(VLOOKUP(TRIM(G300),dim_targetsresults!A:B,2,FALSE)),"",VLOOKUP(TRIM(G300),dim_targetsresults!A:C,2,FALSE))</f>
        <v>MER Targets</v>
      </c>
      <c r="AL300" s="19" t="str">
        <f>IF(ISNA(VLOOKUP(AK300,dim_targetsresults!B:C,2,FALSE)),"",VLOOKUP(AK300,dim_targetsresults!B:C,2,FALSE))</f>
        <v>W8imnja2Owd</v>
      </c>
      <c r="AM300" s="19" t="str">
        <f>IF(ISNA(VLOOKUP(TRIM(D300),dim_numeratordenominator!A:B,2,FALSE)),"",VLOOKUP(TRIM(D300),dim_numeratordenominator!A:C,2,FALSE))</f>
        <v>Numerator</v>
      </c>
      <c r="AN300" s="19" t="str">
        <f>IF(ISNA(VLOOKUP(AM300,dim_numeratordenominator!B:C,2,FALSE)),"",VLOOKUP(AM300,dim_numeratordenominator!B:C,2,FALSE))</f>
        <v>Som9NRMQqV7</v>
      </c>
      <c r="AO300" s="19" t="str">
        <f>IF(ISNA(VLOOKUP(TRIM(E300),dim_supporttype!A:B,2,FALSE)),"",VLOOKUP(TRIM(E300),dim_supporttype!A:C,2,FALSE))</f>
        <v>TA</v>
      </c>
      <c r="AP300" s="19" t="str">
        <f>IF(ISNA(VLOOKUP(AO300,dim_supporttype!B:C,2,FALSE)),"",VLOOKUP(AO300,dim_supporttype!B:C,2,FALSE))</f>
        <v>cRAGKdWIDn4</v>
      </c>
      <c r="AQ300" s="19" t="str">
        <f>IF(ISNA(VLOOKUP(TRIM(F300),dim_disaggs!A:B,2,FALSE)),"No Disagg",VLOOKUP(TRIM(F300),dim_disaggs!A:B,2,FALSE))</f>
        <v>Sex</v>
      </c>
      <c r="AR300" s="19" t="str">
        <f>IF(ISNA(VLOOKUP(AQ300,dim_disaggs!B:C,2,FALSE)),"",VLOOKUP(AQ300,dim_disaggs!B:C,2,FALSE))</f>
        <v>sdHeplyj1SL</v>
      </c>
      <c r="AS300" s="72"/>
      <c r="AT300" s="66"/>
      <c r="AU300" s="72" t="s">
        <v>755</v>
      </c>
      <c r="AV300" s="73" t="s">
        <v>755</v>
      </c>
      <c r="AW300" s="66" t="s">
        <v>755</v>
      </c>
      <c r="AX300" s="66" t="s">
        <v>755</v>
      </c>
      <c r="AY300" s="20"/>
      <c r="AZ300" s="20"/>
      <c r="BA300" s="105" t="str">
        <f t="shared" si="43"/>
        <v>Top Level Numerator</v>
      </c>
      <c r="BB300" s="20" t="str">
        <f t="shared" si="44"/>
        <v>PE5QVF0w4xj</v>
      </c>
      <c r="BC300" s="20"/>
      <c r="BD300" s="20"/>
      <c r="BE300" s="75" t="s">
        <v>755</v>
      </c>
      <c r="BF300" s="73" t="s">
        <v>755</v>
      </c>
      <c r="BG300" s="55" t="s">
        <v>755</v>
      </c>
      <c r="BH300" s="76" t="s">
        <v>755</v>
      </c>
      <c r="BI300" s="20" t="s">
        <v>20420</v>
      </c>
      <c r="BJ300" s="20" t="s">
        <v>20426</v>
      </c>
      <c r="BK300" s="55" t="s">
        <v>20634</v>
      </c>
      <c r="BL300" s="71" t="s">
        <v>20636</v>
      </c>
      <c r="BM300" s="77" t="s">
        <v>21473</v>
      </c>
      <c r="BN300" s="78" t="s">
        <v>21476</v>
      </c>
      <c r="BO300" s="77" t="s">
        <v>25670</v>
      </c>
      <c r="BP300" s="78" t="s">
        <v>25672</v>
      </c>
    </row>
    <row r="301" spans="1:68" s="3" customFormat="1" x14ac:dyDescent="0.2">
      <c r="A301" s="20" t="s">
        <v>95</v>
      </c>
      <c r="B301" s="20" t="s">
        <v>1286</v>
      </c>
      <c r="C301" s="20" t="s">
        <v>253</v>
      </c>
      <c r="D301" s="20" t="s">
        <v>1</v>
      </c>
      <c r="E301" s="20" t="s">
        <v>264</v>
      </c>
      <c r="F301" s="20"/>
      <c r="G301" s="20" t="s">
        <v>2442</v>
      </c>
      <c r="H301" s="20"/>
      <c r="I301" s="19">
        <f t="shared" si="36"/>
        <v>32</v>
      </c>
      <c r="J301" s="20" t="s">
        <v>755</v>
      </c>
      <c r="K301" s="20" t="s">
        <v>273</v>
      </c>
      <c r="L301" s="95" t="str">
        <f>IF(M301&lt;&gt;"",IF(NOT(ISNA(INDEX(cc!B:B,MATCH(M301,cc!A:A,0)))),INDEX(cc!B:B,MATCH(M301,cc!A:A,0)),"0"),"")</f>
        <v>default</v>
      </c>
      <c r="M301" s="97" t="s">
        <v>13</v>
      </c>
      <c r="N301" s="28" t="str">
        <f t="shared" si="45"/>
        <v xml:space="preserve"> TARGET</v>
      </c>
      <c r="O301" s="19" t="str">
        <f t="shared" si="38"/>
        <v>KP_MAT (N, DSD_NARRATIVE) TARGET: PWID on MAT</v>
      </c>
      <c r="P301" s="19" t="str">
        <f t="shared" si="39"/>
        <v>KP_MAT (N, DSD_NARRATIVE) TARGET: PWID on MAT</v>
      </c>
      <c r="Q301" s="19" t="str">
        <f t="shared" si="40"/>
        <v>KP_MAT (N, DSD_NARRATIVE) TARGET</v>
      </c>
      <c r="R301" s="19" t="str">
        <f t="shared" si="41"/>
        <v>KP_MAT_N_DSD_NARRATIVE_TARGET</v>
      </c>
      <c r="S301" s="19" t="str">
        <f t="shared" si="42"/>
        <v>KP_MAT_N_DSD_NARRATIVE_TARGET</v>
      </c>
      <c r="T301" s="19" t="b">
        <f>NOT(ISNA(VLOOKUP(B301,dbcodes!A:B,2,FALSE)))</f>
        <v>1</v>
      </c>
      <c r="U301" s="19" t="str">
        <f>IF(ISNA(VLOOKUP(B301,dbcodes!A:B,2,FALSE)),des!R2370,VLOOKUP(B301,dbcodes!A:B,2,FALSE))</f>
        <v>KP_MAT_N_DSD_NARRATIVE_TARGET</v>
      </c>
      <c r="V301" s="20"/>
      <c r="W301" s="107" t="str">
        <f>IF(ISNA(VLOOKUP(C301,descriptions!A:B,2,FALSE)),des!V574,IF(G301=" TARGET","Target ","")&amp;VLOOKUP(C301,descriptions!A:B,2,FALSE))</f>
        <v>Target Number of people who inject drugs (PWID) who are receiving medication assisted therapy (MAT)</v>
      </c>
      <c r="X301" s="20" t="s">
        <v>9</v>
      </c>
      <c r="Y301" s="20" t="s">
        <v>831</v>
      </c>
      <c r="Z301" s="20" t="s">
        <v>836</v>
      </c>
      <c r="AA301" s="20" t="s">
        <v>102</v>
      </c>
      <c r="AB301" s="20" t="s">
        <v>755</v>
      </c>
      <c r="AC301" s="19" t="str">
        <f>IF(AB301&lt;&gt;"",IF(NOT(ISNA(INDEX(os!A:A,MATCH(AB301,os!B:B,0)))),INDEX(os!A:A,MATCH(AB301,os!B:B,0)),"0"),"")</f>
        <v/>
      </c>
      <c r="AD301" s="20" t="s">
        <v>830</v>
      </c>
      <c r="AE301" s="20"/>
      <c r="AF301" s="20"/>
      <c r="AG301" s="20"/>
      <c r="AH301" s="93" t="str">
        <f>IF(NOT(ISNA(VLOOKUP(B:B,ResultsTargets!A:A,1,0))),"TRUE","")</f>
        <v>TRUE</v>
      </c>
      <c r="AI301" s="19" t="str">
        <f>IF(ISNA(VLOOKUP(C301,dim_techarea!A:B,2,FALSE)),"",VLOOKUP(C301,dim_techarea!A:B,2,FALSE))</f>
        <v>KP_MAT</v>
      </c>
      <c r="AJ301" s="19" t="str">
        <f>IF(ISNA(VLOOKUP(AI301,dim_techarea!B:C,2,FALSE)),"",VLOOKUP(AI301,dim_techarea!B:C,2,FALSE))</f>
        <v>NYAJ6QkEKbC</v>
      </c>
      <c r="AK301" s="19" t="str">
        <f>IF(ISNA(VLOOKUP(TRIM(G301),dim_targetsresults!A:B,2,FALSE)),"",VLOOKUP(TRIM(G301),dim_targetsresults!A:C,2,FALSE))</f>
        <v>MER Targets</v>
      </c>
      <c r="AL301" s="19" t="str">
        <f>IF(ISNA(VLOOKUP(AK301,dim_targetsresults!B:C,2,FALSE)),"",VLOOKUP(AK301,dim_targetsresults!B:C,2,FALSE))</f>
        <v>W8imnja2Owd</v>
      </c>
      <c r="AM301" s="19" t="str">
        <f>IF(ISNA(VLOOKUP(TRIM(D301),dim_numeratordenominator!A:B,2,FALSE)),"",VLOOKUP(TRIM(D301),dim_numeratordenominator!A:C,2,FALSE))</f>
        <v>Numerator</v>
      </c>
      <c r="AN301" s="19" t="str">
        <f>IF(ISNA(VLOOKUP(AM301,dim_numeratordenominator!B:C,2,FALSE)),"",VLOOKUP(AM301,dim_numeratordenominator!B:C,2,FALSE))</f>
        <v>Som9NRMQqV7</v>
      </c>
      <c r="AO301" s="19" t="str">
        <f>IF(ISNA(VLOOKUP(TRIM(E301),dim_supporttype!A:B,2,FALSE)),"",VLOOKUP(TRIM(E301),dim_supporttype!A:C,2,FALSE))</f>
        <v>DSD Narratives</v>
      </c>
      <c r="AP301" s="19" t="str">
        <f>IF(ISNA(VLOOKUP(AO301,dim_supporttype!B:C,2,FALSE)),"",VLOOKUP(AO301,dim_supporttype!B:C,2,FALSE))</f>
        <v>ySGf8v2q9Rm</v>
      </c>
      <c r="AQ301" s="19" t="str">
        <f>IF(ISNA(VLOOKUP(TRIM(F301),dim_disaggs!A:B,2,FALSE)),"No Disagg",VLOOKUP(TRIM(F301),dim_disaggs!A:B,2,FALSE))</f>
        <v>No Disagg</v>
      </c>
      <c r="AR301" s="19" t="str">
        <f>IF(ISNA(VLOOKUP(AQ301,dim_disaggs!B:C,2,FALSE)),"",VLOOKUP(AQ301,dim_disaggs!B:C,2,FALSE))</f>
        <v>werJlVT6sf3</v>
      </c>
      <c r="AS301" s="72"/>
      <c r="AT301" s="66"/>
      <c r="AU301" s="72" t="s">
        <v>755</v>
      </c>
      <c r="AV301" s="73" t="s">
        <v>755</v>
      </c>
      <c r="AW301" s="66" t="s">
        <v>755</v>
      </c>
      <c r="AX301" s="66" t="s">
        <v>755</v>
      </c>
      <c r="AY301" s="20"/>
      <c r="AZ301" s="20"/>
      <c r="BA301" s="105" t="str">
        <f t="shared" si="43"/>
        <v/>
      </c>
      <c r="BB301" s="20" t="str">
        <f t="shared" si="44"/>
        <v/>
      </c>
      <c r="BC301" s="20"/>
      <c r="BD301" s="20"/>
      <c r="BE301" s="75" t="s">
        <v>755</v>
      </c>
      <c r="BF301" s="73" t="s">
        <v>755</v>
      </c>
      <c r="BG301" s="55" t="s">
        <v>755</v>
      </c>
      <c r="BH301" s="76" t="s">
        <v>755</v>
      </c>
      <c r="BI301" s="20" t="s">
        <v>755</v>
      </c>
      <c r="BJ301" s="20" t="s">
        <v>755</v>
      </c>
      <c r="BK301" s="55" t="s">
        <v>755</v>
      </c>
      <c r="BL301" s="71" t="s">
        <v>755</v>
      </c>
      <c r="BM301" s="77" t="s">
        <v>755</v>
      </c>
      <c r="BN301" s="78" t="s">
        <v>755</v>
      </c>
      <c r="BO301" s="77" t="s">
        <v>755</v>
      </c>
      <c r="BP301" s="78" t="s">
        <v>755</v>
      </c>
    </row>
    <row r="302" spans="1:68" x14ac:dyDescent="0.2">
      <c r="A302" s="20" t="s">
        <v>95</v>
      </c>
      <c r="B302" s="20" t="s">
        <v>1292</v>
      </c>
      <c r="C302" s="20" t="s">
        <v>253</v>
      </c>
      <c r="D302" s="20" t="s">
        <v>1</v>
      </c>
      <c r="E302" s="20" t="s">
        <v>265</v>
      </c>
      <c r="G302" s="20" t="s">
        <v>2442</v>
      </c>
      <c r="I302" s="19">
        <f t="shared" si="36"/>
        <v>31</v>
      </c>
      <c r="J302" s="20" t="s">
        <v>755</v>
      </c>
      <c r="K302" s="20" t="s">
        <v>273</v>
      </c>
      <c r="L302" s="95" t="str">
        <f>IF(M302&lt;&gt;"",IF(NOT(ISNA(INDEX(cc!B:B,MATCH(M302,cc!A:A,0)))),INDEX(cc!B:B,MATCH(M302,cc!A:A,0)),"0"),"")</f>
        <v>default</v>
      </c>
      <c r="M302" s="97" t="s">
        <v>13</v>
      </c>
      <c r="N302" s="28" t="str">
        <f t="shared" si="45"/>
        <v xml:space="preserve"> TARGET</v>
      </c>
      <c r="O302" s="19" t="str">
        <f t="shared" si="38"/>
        <v>KP_MAT (N, TA_NARRATIVE) TARGET: PWID on MAT</v>
      </c>
      <c r="P302" s="19" t="str">
        <f t="shared" si="39"/>
        <v>KP_MAT (N, TA_NARRATIVE) TARGET: PWID on MAT</v>
      </c>
      <c r="Q302" s="19" t="str">
        <f t="shared" si="40"/>
        <v>KP_MAT (N, TA_NARRATIVE) TARGET</v>
      </c>
      <c r="R302" s="19" t="str">
        <f t="shared" si="41"/>
        <v>KP_MAT_N_TA_NARRATIVE_TARGET</v>
      </c>
      <c r="S302" s="19" t="str">
        <f t="shared" si="42"/>
        <v>KP_MAT_N_TA_NARRATIVE_TARGET</v>
      </c>
      <c r="T302" s="19" t="b">
        <f>NOT(ISNA(VLOOKUP(B302,dbcodes!A:B,2,FALSE)))</f>
        <v>1</v>
      </c>
      <c r="U302" s="19" t="str">
        <f>IF(ISNA(VLOOKUP(B302,dbcodes!A:B,2,FALSE)),des!R2371,VLOOKUP(B302,dbcodes!A:B,2,FALSE))</f>
        <v>KP_MAT_N_TA_NARRATIVE_TARGET</v>
      </c>
      <c r="W302" s="107" t="str">
        <f>IF(ISNA(VLOOKUP(C302,descriptions!A:B,2,FALSE)),des!V575,IF(G302=" TARGET","Target ","")&amp;VLOOKUP(C302,descriptions!A:B,2,FALSE))</f>
        <v>Target Number of people who inject drugs (PWID) who are receiving medication assisted therapy (MAT)</v>
      </c>
      <c r="X302" s="20" t="s">
        <v>9</v>
      </c>
      <c r="Y302" s="20" t="s">
        <v>831</v>
      </c>
      <c r="Z302" s="20" t="s">
        <v>836</v>
      </c>
      <c r="AA302" s="20" t="s">
        <v>4121</v>
      </c>
      <c r="AB302" s="20" t="s">
        <v>755</v>
      </c>
      <c r="AC302" s="19" t="str">
        <f>IF(AB302&lt;&gt;"",IF(NOT(ISNA(INDEX(os!A:A,MATCH(AB302,os!B:B,0)))),INDEX(os!A:A,MATCH(AB302,os!B:B,0)),"0"),"")</f>
        <v/>
      </c>
      <c r="AD302" s="20" t="s">
        <v>830</v>
      </c>
      <c r="AH302" s="93" t="str">
        <f>IF(NOT(ISNA(VLOOKUP(B:B,ResultsTargets!A:A,1,0))),"TRUE","")</f>
        <v>TRUE</v>
      </c>
      <c r="AI302" s="19" t="str">
        <f>IF(ISNA(VLOOKUP(C302,dim_techarea!A:B,2,FALSE)),"",VLOOKUP(C302,dim_techarea!A:B,2,FALSE))</f>
        <v>KP_MAT</v>
      </c>
      <c r="AJ302" s="19" t="str">
        <f>IF(ISNA(VLOOKUP(AI302,dim_techarea!B:C,2,FALSE)),"",VLOOKUP(AI302,dim_techarea!B:C,2,FALSE))</f>
        <v>NYAJ6QkEKbC</v>
      </c>
      <c r="AK302" s="19" t="str">
        <f>IF(ISNA(VLOOKUP(TRIM(G302),dim_targetsresults!A:B,2,FALSE)),"",VLOOKUP(TRIM(G302),dim_targetsresults!A:C,2,FALSE))</f>
        <v>MER Targets</v>
      </c>
      <c r="AL302" s="19" t="str">
        <f>IF(ISNA(VLOOKUP(AK302,dim_targetsresults!B:C,2,FALSE)),"",VLOOKUP(AK302,dim_targetsresults!B:C,2,FALSE))</f>
        <v>W8imnja2Owd</v>
      </c>
      <c r="AM302" s="19" t="str">
        <f>IF(ISNA(VLOOKUP(TRIM(D302),dim_numeratordenominator!A:B,2,FALSE)),"",VLOOKUP(TRIM(D302),dim_numeratordenominator!A:C,2,FALSE))</f>
        <v>Numerator</v>
      </c>
      <c r="AN302" s="19" t="str">
        <f>IF(ISNA(VLOOKUP(AM302,dim_numeratordenominator!B:C,2,FALSE)),"",VLOOKUP(AM302,dim_numeratordenominator!B:C,2,FALSE))</f>
        <v>Som9NRMQqV7</v>
      </c>
      <c r="AO302" s="19" t="str">
        <f>IF(ISNA(VLOOKUP(TRIM(E302),dim_supporttype!A:B,2,FALSE)),"",VLOOKUP(TRIM(E302),dim_supporttype!A:C,2,FALSE))</f>
        <v>TA Narratives</v>
      </c>
      <c r="AP302" s="19" t="str">
        <f>IF(ISNA(VLOOKUP(AO302,dim_supporttype!B:C,2,FALSE)),"",VLOOKUP(AO302,dim_supporttype!B:C,2,FALSE))</f>
        <v>aBZapfNWlIU</v>
      </c>
      <c r="AQ302" s="19" t="str">
        <f>IF(ISNA(VLOOKUP(TRIM(F302),dim_disaggs!A:B,2,FALSE)),"No Disagg",VLOOKUP(TRIM(F302),dim_disaggs!A:B,2,FALSE))</f>
        <v>No Disagg</v>
      </c>
      <c r="AR302" s="19" t="str">
        <f>IF(ISNA(VLOOKUP(AQ302,dim_disaggs!B:C,2,FALSE)),"",VLOOKUP(AQ302,dim_disaggs!B:C,2,FALSE))</f>
        <v>werJlVT6sf3</v>
      </c>
      <c r="AU302" s="72" t="s">
        <v>755</v>
      </c>
      <c r="AV302" s="73" t="s">
        <v>755</v>
      </c>
      <c r="AW302" s="66" t="s">
        <v>755</v>
      </c>
      <c r="AX302" s="66" t="s">
        <v>755</v>
      </c>
      <c r="BA302" s="105" t="str">
        <f t="shared" si="43"/>
        <v/>
      </c>
      <c r="BB302" s="20" t="str">
        <f t="shared" si="44"/>
        <v/>
      </c>
      <c r="BE302" s="75" t="s">
        <v>755</v>
      </c>
      <c r="BF302" s="73" t="s">
        <v>755</v>
      </c>
      <c r="BG302" s="55" t="s">
        <v>755</v>
      </c>
      <c r="BH302" s="76" t="s">
        <v>755</v>
      </c>
      <c r="BI302" s="20" t="s">
        <v>755</v>
      </c>
      <c r="BJ302" s="20" t="s">
        <v>755</v>
      </c>
      <c r="BK302" s="55" t="s">
        <v>755</v>
      </c>
      <c r="BL302" s="71" t="s">
        <v>755</v>
      </c>
      <c r="BM302" s="77" t="s">
        <v>755</v>
      </c>
      <c r="BN302" s="78" t="s">
        <v>755</v>
      </c>
      <c r="BO302" s="77" t="s">
        <v>755</v>
      </c>
      <c r="BP302" s="78" t="s">
        <v>755</v>
      </c>
    </row>
    <row r="303" spans="1:68" x14ac:dyDescent="0.2">
      <c r="A303" s="20" t="s">
        <v>95</v>
      </c>
      <c r="B303" s="20" t="s">
        <v>1281</v>
      </c>
      <c r="C303" s="20" t="s">
        <v>2122</v>
      </c>
      <c r="D303" s="20" t="s">
        <v>1</v>
      </c>
      <c r="E303" s="20" t="s">
        <v>2139</v>
      </c>
      <c r="F303" s="20" t="s">
        <v>525</v>
      </c>
      <c r="G303" s="20" t="s">
        <v>20086</v>
      </c>
      <c r="H303" s="20" t="s">
        <v>525</v>
      </c>
      <c r="I303" s="19">
        <f t="shared" si="36"/>
        <v>24</v>
      </c>
      <c r="J303" s="20" t="s">
        <v>755</v>
      </c>
      <c r="K303" s="20" t="s">
        <v>273</v>
      </c>
      <c r="L303" s="95" t="str">
        <f>IF(M303&lt;&gt;"",IF(NOT(ISNA(INDEX(cc!B:B,MATCH(M303,cc!A:A,0)))),INDEX(cc!B:B,MATCH(M303,cc!A:A,0)),"0"),"")</f>
        <v>Sex</v>
      </c>
      <c r="M303" s="97" t="s">
        <v>4106</v>
      </c>
      <c r="N303" s="28" t="str">
        <f t="shared" si="45"/>
        <v/>
      </c>
      <c r="O303" s="19" t="str">
        <f t="shared" si="38"/>
        <v>KP_MAT_NAT (N, NAT, Sex): PWID on MAT</v>
      </c>
      <c r="P303" s="19" t="str">
        <f t="shared" si="39"/>
        <v>KP_MAT_NAT (N, NAT, Sex): PWID on MAT</v>
      </c>
      <c r="Q303" s="19" t="str">
        <f t="shared" si="40"/>
        <v>KP_MAT_NAT (N, NAT, Sex)</v>
      </c>
      <c r="R303" s="19" t="str">
        <f t="shared" si="41"/>
        <v>KP_MAT_NAT_N_NAT_Sex</v>
      </c>
      <c r="S303" s="19" t="str">
        <f t="shared" si="42"/>
        <v>KP_MAT_NAT_N_NAT_Sex_</v>
      </c>
      <c r="T303" s="19" t="b">
        <f>NOT(ISNA(VLOOKUP(B303,dbcodes!A:B,2,FALSE)))</f>
        <v>1</v>
      </c>
      <c r="U303" s="19" t="str">
        <f>IF(ISNA(VLOOKUP(B303,dbcodes!A:B,2,FALSE)),des!R2372,VLOOKUP(B303,dbcodes!A:B,2,FALSE))</f>
        <v>KP_MAT_N_NAT_Sex</v>
      </c>
      <c r="W303" s="107" t="str">
        <f>IF(ISNA(VLOOKUP(C303,descriptions!A:B,2,FALSE)),des!V576,IF(G303=" TARGET","Target ","")&amp;VLOOKUP(C303,descriptions!A:B,2,FALSE))</f>
        <v>Percentage of people who inject drugs (PWID) on medication assisted therapy</v>
      </c>
      <c r="X303" s="20" t="s">
        <v>4</v>
      </c>
      <c r="Y303" s="20" t="s">
        <v>831</v>
      </c>
      <c r="Z303" s="20" t="s">
        <v>836</v>
      </c>
      <c r="AA303" s="20" t="s">
        <v>102</v>
      </c>
      <c r="AB303" s="20" t="s">
        <v>755</v>
      </c>
      <c r="AC303" s="19" t="str">
        <f>IF(AB303&lt;&gt;"",IF(NOT(ISNA(INDEX(os!A:A,MATCH(AB303,os!B:B,0)))),INDEX(os!A:A,MATCH(AB303,os!B:B,0)),"0"),"")</f>
        <v/>
      </c>
      <c r="AD303" s="20" t="s">
        <v>830</v>
      </c>
      <c r="AH303" s="93" t="str">
        <f>IF(NOT(ISNA(VLOOKUP(B:B,ResultsTargets!A:A,1,0))),"TRUE","")</f>
        <v>TRUE</v>
      </c>
      <c r="AI303" s="19" t="str">
        <f>IF(ISNA(VLOOKUP(C303,dim_techarea!A:B,2,FALSE)),"",VLOOKUP(C303,dim_techarea!A:B,2,FALSE))</f>
        <v>KP_MAT_NAT</v>
      </c>
      <c r="AJ303" s="19" t="str">
        <f>IF(ISNA(VLOOKUP(AI303,dim_techarea!B:C,2,FALSE)),"",VLOOKUP(AI303,dim_techarea!B:C,2,FALSE))</f>
        <v>QSRgsDdwnPx</v>
      </c>
      <c r="AK303" s="19" t="str">
        <f>IF(ISNA(VLOOKUP(TRIM(G303),dim_targetsresults!A:B,2,FALSE)),"",VLOOKUP(TRIM(G303),dim_targetsresults!A:C,2,FALSE))</f>
        <v>MER Results</v>
      </c>
      <c r="AL303" s="19" t="str">
        <f>IF(ISNA(VLOOKUP(AK303,dim_targetsresults!B:C,2,FALSE)),"",VLOOKUP(AK303,dim_targetsresults!B:C,2,FALSE))</f>
        <v>Jh0jDM5yQ2E</v>
      </c>
      <c r="AM303" s="19" t="str">
        <f>IF(ISNA(VLOOKUP(TRIM(D303),dim_numeratordenominator!A:B,2,FALSE)),"",VLOOKUP(TRIM(D303),dim_numeratordenominator!A:C,2,FALSE))</f>
        <v>Numerator</v>
      </c>
      <c r="AN303" s="19" t="str">
        <f>IF(ISNA(VLOOKUP(AM303,dim_numeratordenominator!B:C,2,FALSE)),"",VLOOKUP(AM303,dim_numeratordenominator!B:C,2,FALSE))</f>
        <v>Som9NRMQqV7</v>
      </c>
      <c r="AO303" s="19" t="str">
        <f>IF(ISNA(VLOOKUP(TRIM(E303),dim_supporttype!A:B,2,FALSE)),"",VLOOKUP(TRIM(E303),dim_supporttype!A:C,2,FALSE))</f>
        <v>National</v>
      </c>
      <c r="AP303" s="19" t="str">
        <f>IF(ISNA(VLOOKUP(AO303,dim_supporttype!B:C,2,FALSE)),"",VLOOKUP(AO303,dim_supporttype!B:C,2,FALSE))</f>
        <v>ERT6F2mcduw</v>
      </c>
      <c r="AQ303" s="19" t="str">
        <f>IF(ISNA(VLOOKUP(TRIM(F303),dim_disaggs!A:B,2,FALSE)),"No Disagg",VLOOKUP(TRIM(F303),dim_disaggs!A:B,2,FALSE))</f>
        <v>Sex</v>
      </c>
      <c r="AR303" s="19" t="str">
        <f>IF(ISNA(VLOOKUP(AQ303,dim_disaggs!B:C,2,FALSE)),"",VLOOKUP(AQ303,dim_disaggs!B:C,2,FALSE))</f>
        <v>sdHeplyj1SL</v>
      </c>
      <c r="AU303" s="72" t="s">
        <v>755</v>
      </c>
      <c r="AV303" s="73" t="s">
        <v>755</v>
      </c>
      <c r="AW303" s="66" t="s">
        <v>755</v>
      </c>
      <c r="AX303" s="66" t="s">
        <v>755</v>
      </c>
      <c r="BA303" s="105" t="str">
        <f t="shared" si="43"/>
        <v/>
      </c>
      <c r="BB303" s="20" t="str">
        <f t="shared" si="44"/>
        <v/>
      </c>
    </row>
    <row r="304" spans="1:68" s="3" customFormat="1" x14ac:dyDescent="0.2">
      <c r="A304" s="20" t="s">
        <v>95</v>
      </c>
      <c r="B304" s="20" t="s">
        <v>1280</v>
      </c>
      <c r="C304" s="20" t="s">
        <v>2122</v>
      </c>
      <c r="D304" s="20" t="s">
        <v>1</v>
      </c>
      <c r="E304" s="20" t="s">
        <v>2139</v>
      </c>
      <c r="F304" s="20"/>
      <c r="G304" s="20" t="s">
        <v>20086</v>
      </c>
      <c r="H304" s="20"/>
      <c r="I304" s="19">
        <f t="shared" si="36"/>
        <v>19</v>
      </c>
      <c r="J304" s="20" t="s">
        <v>755</v>
      </c>
      <c r="K304" s="20" t="s">
        <v>273</v>
      </c>
      <c r="L304" s="95" t="str">
        <f>IF(M304&lt;&gt;"",IF(NOT(ISNA(INDEX(cc!B:B,MATCH(M304,cc!A:A,0)))),INDEX(cc!B:B,MATCH(M304,cc!A:A,0)),"0"),"")</f>
        <v>default</v>
      </c>
      <c r="M304" s="97" t="s">
        <v>13</v>
      </c>
      <c r="N304" s="28" t="str">
        <f t="shared" si="45"/>
        <v/>
      </c>
      <c r="O304" s="19" t="str">
        <f t="shared" si="38"/>
        <v>KP_MAT_NAT (N, NAT): PWID on MAT</v>
      </c>
      <c r="P304" s="19" t="str">
        <f t="shared" si="39"/>
        <v>KP_MAT_NAT (N, NAT): PWID on MAT</v>
      </c>
      <c r="Q304" s="19" t="str">
        <f t="shared" si="40"/>
        <v>KP_MAT_NAT (N, NAT)</v>
      </c>
      <c r="R304" s="19" t="str">
        <f t="shared" si="41"/>
        <v>KP_MAT_NAT_N_NAT</v>
      </c>
      <c r="S304" s="19" t="str">
        <f t="shared" si="42"/>
        <v>KP_MAT_NAT_N_NAT_</v>
      </c>
      <c r="T304" s="19" t="b">
        <f>NOT(ISNA(VLOOKUP(B304,dbcodes!A:B,2,FALSE)))</f>
        <v>1</v>
      </c>
      <c r="U304" s="19" t="str">
        <f>IF(ISNA(VLOOKUP(B304,dbcodes!A:B,2,FALSE)),des!R2373,VLOOKUP(B304,dbcodes!A:B,2,FALSE))</f>
        <v>KP_MAT_N_NAT</v>
      </c>
      <c r="V304" s="20"/>
      <c r="W304" s="107" t="str">
        <f>IF(ISNA(VLOOKUP(C304,descriptions!A:B,2,FALSE)),des!V577,IF(G304=" TARGET","Target ","")&amp;VLOOKUP(C304,descriptions!A:B,2,FALSE))</f>
        <v>Percentage of people who inject drugs (PWID) on medication assisted therapy</v>
      </c>
      <c r="X304" s="20" t="s">
        <v>4</v>
      </c>
      <c r="Y304" s="20" t="s">
        <v>831</v>
      </c>
      <c r="Z304" s="20" t="s">
        <v>836</v>
      </c>
      <c r="AA304" s="20" t="s">
        <v>102</v>
      </c>
      <c r="AB304" s="20" t="s">
        <v>755</v>
      </c>
      <c r="AC304" s="19" t="str">
        <f>IF(AB304&lt;&gt;"",IF(NOT(ISNA(INDEX(os!A:A,MATCH(AB304,os!B:B,0)))),INDEX(os!A:A,MATCH(AB304,os!B:B,0)),"0"),"")</f>
        <v/>
      </c>
      <c r="AD304" s="20" t="s">
        <v>830</v>
      </c>
      <c r="AE304" s="20"/>
      <c r="AF304" s="20"/>
      <c r="AG304" s="20"/>
      <c r="AH304" s="93" t="str">
        <f>IF(NOT(ISNA(VLOOKUP(B:B,ResultsTargets!A:A,1,0))),"TRUE","")</f>
        <v>TRUE</v>
      </c>
      <c r="AI304" s="19" t="str">
        <f>IF(ISNA(VLOOKUP(C304,dim_techarea!A:B,2,FALSE)),"",VLOOKUP(C304,dim_techarea!A:B,2,FALSE))</f>
        <v>KP_MAT_NAT</v>
      </c>
      <c r="AJ304" s="19" t="str">
        <f>IF(ISNA(VLOOKUP(AI304,dim_techarea!B:C,2,FALSE)),"",VLOOKUP(AI304,dim_techarea!B:C,2,FALSE))</f>
        <v>QSRgsDdwnPx</v>
      </c>
      <c r="AK304" s="19" t="str">
        <f>IF(ISNA(VLOOKUP(TRIM(G304),dim_targetsresults!A:B,2,FALSE)),"",VLOOKUP(TRIM(G304),dim_targetsresults!A:C,2,FALSE))</f>
        <v>MER Results</v>
      </c>
      <c r="AL304" s="19" t="str">
        <f>IF(ISNA(VLOOKUP(AK304,dim_targetsresults!B:C,2,FALSE)),"",VLOOKUP(AK304,dim_targetsresults!B:C,2,FALSE))</f>
        <v>Jh0jDM5yQ2E</v>
      </c>
      <c r="AM304" s="19" t="str">
        <f>IF(ISNA(VLOOKUP(TRIM(D304),dim_numeratordenominator!A:B,2,FALSE)),"",VLOOKUP(TRIM(D304),dim_numeratordenominator!A:C,2,FALSE))</f>
        <v>Numerator</v>
      </c>
      <c r="AN304" s="19" t="str">
        <f>IF(ISNA(VLOOKUP(AM304,dim_numeratordenominator!B:C,2,FALSE)),"",VLOOKUP(AM304,dim_numeratordenominator!B:C,2,FALSE))</f>
        <v>Som9NRMQqV7</v>
      </c>
      <c r="AO304" s="19" t="str">
        <f>IF(ISNA(VLOOKUP(TRIM(E304),dim_supporttype!A:B,2,FALSE)),"",VLOOKUP(TRIM(E304),dim_supporttype!A:C,2,FALSE))</f>
        <v>National</v>
      </c>
      <c r="AP304" s="19" t="str">
        <f>IF(ISNA(VLOOKUP(AO304,dim_supporttype!B:C,2,FALSE)),"",VLOOKUP(AO304,dim_supporttype!B:C,2,FALSE))</f>
        <v>ERT6F2mcduw</v>
      </c>
      <c r="AQ304" s="19" t="str">
        <f>IF(ISNA(VLOOKUP(TRIM(F304),dim_disaggs!A:B,2,FALSE)),"No Disagg",VLOOKUP(TRIM(F304),dim_disaggs!A:B,2,FALSE))</f>
        <v>No Disagg</v>
      </c>
      <c r="AR304" s="19" t="str">
        <f>IF(ISNA(VLOOKUP(AQ304,dim_disaggs!B:C,2,FALSE)),"",VLOOKUP(AQ304,dim_disaggs!B:C,2,FALSE))</f>
        <v>werJlVT6sf3</v>
      </c>
      <c r="AS304" s="72"/>
      <c r="AT304" s="66"/>
      <c r="AU304" s="72" t="s">
        <v>755</v>
      </c>
      <c r="AV304" s="73" t="s">
        <v>755</v>
      </c>
      <c r="AW304" s="66" t="s">
        <v>755</v>
      </c>
      <c r="AX304" s="66" t="s">
        <v>755</v>
      </c>
      <c r="AY304" s="20"/>
      <c r="AZ304" s="20"/>
      <c r="BA304" s="105" t="str">
        <f t="shared" si="43"/>
        <v/>
      </c>
      <c r="BB304" s="20" t="str">
        <f t="shared" si="44"/>
        <v/>
      </c>
      <c r="BC304" s="20"/>
      <c r="BD304" s="20"/>
      <c r="BE304" s="75"/>
      <c r="BF304" s="73"/>
      <c r="BG304" s="72"/>
      <c r="BH304" s="73"/>
      <c r="BI304" s="66"/>
      <c r="BJ304" s="66"/>
      <c r="BK304" s="55"/>
      <c r="BL304" s="71"/>
      <c r="BM304" s="77"/>
      <c r="BN304" s="78"/>
      <c r="BO304" s="77"/>
      <c r="BP304" s="78"/>
    </row>
    <row r="305" spans="1:68" x14ac:dyDescent="0.2">
      <c r="A305" s="20" t="s">
        <v>95</v>
      </c>
      <c r="B305" s="20" t="s">
        <v>1278</v>
      </c>
      <c r="C305" s="20" t="s">
        <v>2122</v>
      </c>
      <c r="D305" s="20" t="s">
        <v>1</v>
      </c>
      <c r="E305" s="20" t="s">
        <v>2140</v>
      </c>
      <c r="G305" s="20" t="s">
        <v>20086</v>
      </c>
      <c r="I305" s="19">
        <f t="shared" si="36"/>
        <v>33</v>
      </c>
      <c r="J305" s="20" t="s">
        <v>755</v>
      </c>
      <c r="K305" s="20" t="s">
        <v>273</v>
      </c>
      <c r="L305" s="95" t="str">
        <f>IF(M305&lt;&gt;"",IF(NOT(ISNA(INDEX(cc!B:B,MATCH(M305,cc!A:A,0)))),INDEX(cc!B:B,MATCH(M305,cc!A:A,0)),"0"),"")</f>
        <v>default</v>
      </c>
      <c r="M305" s="97" t="s">
        <v>13</v>
      </c>
      <c r="N305" s="28" t="str">
        <f t="shared" si="45"/>
        <v/>
      </c>
      <c r="O305" s="19" t="str">
        <f t="shared" si="38"/>
        <v>KP_MAT_NAT (N, NAT_JUSTIFICATION): PWID on MAT</v>
      </c>
      <c r="P305" s="19" t="str">
        <f t="shared" si="39"/>
        <v>KP_MAT_NAT (N, NAT_JUSTIFICATION): PWID on MAT</v>
      </c>
      <c r="Q305" s="19" t="str">
        <f t="shared" si="40"/>
        <v>KP_MAT_NAT (N, NAT_JUSTIFICATION)</v>
      </c>
      <c r="R305" s="19" t="str">
        <f t="shared" si="41"/>
        <v>KP_MAT_NAT_N_NAT_JUSTIFICATION</v>
      </c>
      <c r="S305" s="19" t="str">
        <f t="shared" si="42"/>
        <v>KP_MAT_NAT_N_NAT_JUSTIFICATION_</v>
      </c>
      <c r="T305" s="19" t="b">
        <f>NOT(ISNA(VLOOKUP(B305,dbcodes!A:B,2,FALSE)))</f>
        <v>1</v>
      </c>
      <c r="U305" s="19" t="str">
        <f>IF(ISNA(VLOOKUP(B305,dbcodes!A:B,2,FALSE)),des!R2374,VLOOKUP(B305,dbcodes!A:B,2,FALSE))</f>
        <v>KP_MAT_N_NAT_JUSTIFICATION</v>
      </c>
      <c r="W305" s="107" t="str">
        <f>IF(ISNA(VLOOKUP(C305,descriptions!A:B,2,FALSE)),des!V578,IF(G305=" TARGET","Target ","")&amp;VLOOKUP(C305,descriptions!A:B,2,FALSE))</f>
        <v>Percentage of people who inject drugs (PWID) on medication assisted therapy</v>
      </c>
      <c r="X305" s="20" t="s">
        <v>9</v>
      </c>
      <c r="Y305" s="20" t="s">
        <v>831</v>
      </c>
      <c r="Z305" s="20" t="s">
        <v>836</v>
      </c>
      <c r="AA305" s="20" t="s">
        <v>4121</v>
      </c>
      <c r="AB305" s="20" t="s">
        <v>755</v>
      </c>
      <c r="AC305" s="19" t="str">
        <f>IF(AB305&lt;&gt;"",IF(NOT(ISNA(INDEX(os!A:A,MATCH(AB305,os!B:B,0)))),INDEX(os!A:A,MATCH(AB305,os!B:B,0)),"0"),"")</f>
        <v/>
      </c>
      <c r="AD305" s="20" t="s">
        <v>830</v>
      </c>
      <c r="AH305" s="93" t="str">
        <f>IF(NOT(ISNA(VLOOKUP(B:B,ResultsTargets!A:A,1,0))),"TRUE","")</f>
        <v>TRUE</v>
      </c>
      <c r="AI305" s="19" t="str">
        <f>IF(ISNA(VLOOKUP(C305,dim_techarea!A:B,2,FALSE)),"",VLOOKUP(C305,dim_techarea!A:B,2,FALSE))</f>
        <v>KP_MAT_NAT</v>
      </c>
      <c r="AJ305" s="19" t="str">
        <f>IF(ISNA(VLOOKUP(AI305,dim_techarea!B:C,2,FALSE)),"",VLOOKUP(AI305,dim_techarea!B:C,2,FALSE))</f>
        <v>QSRgsDdwnPx</v>
      </c>
      <c r="AK305" s="19" t="str">
        <f>IF(ISNA(VLOOKUP(TRIM(G305),dim_targetsresults!A:B,2,FALSE)),"",VLOOKUP(TRIM(G305),dim_targetsresults!A:C,2,FALSE))</f>
        <v>MER Results</v>
      </c>
      <c r="AL305" s="19" t="str">
        <f>IF(ISNA(VLOOKUP(AK305,dim_targetsresults!B:C,2,FALSE)),"",VLOOKUP(AK305,dim_targetsresults!B:C,2,FALSE))</f>
        <v>Jh0jDM5yQ2E</v>
      </c>
      <c r="AM305" s="19" t="str">
        <f>IF(ISNA(VLOOKUP(TRIM(D305),dim_numeratordenominator!A:B,2,FALSE)),"",VLOOKUP(TRIM(D305),dim_numeratordenominator!A:C,2,FALSE))</f>
        <v>Numerator</v>
      </c>
      <c r="AN305" s="19" t="str">
        <f>IF(ISNA(VLOOKUP(AM305,dim_numeratordenominator!B:C,2,FALSE)),"",VLOOKUP(AM305,dim_numeratordenominator!B:C,2,FALSE))</f>
        <v>Som9NRMQqV7</v>
      </c>
      <c r="AO305" s="19" t="str">
        <f>IF(ISNA(VLOOKUP(TRIM(E305),dim_supporttype!A:B,2,FALSE)),"",VLOOKUP(TRIM(E305),dim_supporttype!A:C,2,FALSE))</f>
        <v>National</v>
      </c>
      <c r="AP305" s="19" t="str">
        <f>IF(ISNA(VLOOKUP(AO305,dim_supporttype!B:C,2,FALSE)),"",VLOOKUP(AO305,dim_supporttype!B:C,2,FALSE))</f>
        <v>ERT6F2mcduw</v>
      </c>
      <c r="AQ305" s="19" t="str">
        <f>IF(ISNA(VLOOKUP(TRIM(F305),dim_disaggs!A:B,2,FALSE)),"No Disagg",VLOOKUP(TRIM(F305),dim_disaggs!A:B,2,FALSE))</f>
        <v>No Disagg</v>
      </c>
      <c r="AR305" s="19" t="str">
        <f>IF(ISNA(VLOOKUP(AQ305,dim_disaggs!B:C,2,FALSE)),"",VLOOKUP(AQ305,dim_disaggs!B:C,2,FALSE))</f>
        <v>werJlVT6sf3</v>
      </c>
      <c r="AU305" s="72" t="s">
        <v>755</v>
      </c>
      <c r="AV305" s="73" t="s">
        <v>755</v>
      </c>
      <c r="AW305" s="66" t="s">
        <v>755</v>
      </c>
      <c r="AX305" s="66" t="s">
        <v>755</v>
      </c>
      <c r="BA305" s="105" t="str">
        <f t="shared" si="43"/>
        <v/>
      </c>
      <c r="BB305" s="20" t="str">
        <f t="shared" si="44"/>
        <v/>
      </c>
      <c r="BE305" s="75" t="s">
        <v>755</v>
      </c>
      <c r="BF305" s="73" t="s">
        <v>755</v>
      </c>
      <c r="BG305" s="55" t="s">
        <v>755</v>
      </c>
      <c r="BH305" s="76" t="s">
        <v>755</v>
      </c>
      <c r="BI305" s="20" t="s">
        <v>755</v>
      </c>
      <c r="BJ305" s="20" t="s">
        <v>755</v>
      </c>
      <c r="BK305" s="55" t="s">
        <v>755</v>
      </c>
      <c r="BL305" s="71" t="s">
        <v>755</v>
      </c>
      <c r="BM305" s="77" t="s">
        <v>755</v>
      </c>
      <c r="BN305" s="78" t="s">
        <v>755</v>
      </c>
      <c r="BO305" s="77" t="s">
        <v>755</v>
      </c>
      <c r="BP305" s="78" t="s">
        <v>755</v>
      </c>
    </row>
    <row r="306" spans="1:68" x14ac:dyDescent="0.2">
      <c r="A306" s="20" t="s">
        <v>95</v>
      </c>
      <c r="B306" s="20" t="s">
        <v>1283</v>
      </c>
      <c r="C306" s="20" t="s">
        <v>2122</v>
      </c>
      <c r="D306" s="20" t="s">
        <v>1</v>
      </c>
      <c r="E306" s="20" t="s">
        <v>2141</v>
      </c>
      <c r="G306" s="20" t="s">
        <v>20086</v>
      </c>
      <c r="I306" s="19">
        <f t="shared" si="36"/>
        <v>26</v>
      </c>
      <c r="J306" s="20" t="s">
        <v>755</v>
      </c>
      <c r="K306" s="20" t="s">
        <v>273</v>
      </c>
      <c r="L306" s="95" t="str">
        <f>IF(M306&lt;&gt;"",IF(NOT(ISNA(INDEX(cc!B:B,MATCH(M306,cc!A:A,0)))),INDEX(cc!B:B,MATCH(M306,cc!A:A,0)),"0"),"")</f>
        <v>default</v>
      </c>
      <c r="M306" s="97" t="s">
        <v>13</v>
      </c>
      <c r="N306" s="28" t="str">
        <f t="shared" si="45"/>
        <v/>
      </c>
      <c r="O306" s="19" t="str">
        <f t="shared" si="38"/>
        <v>KP_MAT_NAT (N, NAT_SOURCE): PWID on MAT</v>
      </c>
      <c r="P306" s="19" t="str">
        <f t="shared" si="39"/>
        <v>KP_MAT_NAT (N, NAT_SOURCE): PWID on MAT</v>
      </c>
      <c r="Q306" s="19" t="str">
        <f t="shared" si="40"/>
        <v>KP_MAT_NAT (N, NAT_SOURCE)</v>
      </c>
      <c r="R306" s="19" t="str">
        <f t="shared" si="41"/>
        <v>KP_MAT_NAT_N_NAT_SOURCE</v>
      </c>
      <c r="S306" s="19" t="str">
        <f t="shared" si="42"/>
        <v>KP_MAT_NAT_N_NAT_SOURCE_</v>
      </c>
      <c r="T306" s="19" t="b">
        <f>NOT(ISNA(VLOOKUP(B306,dbcodes!A:B,2,FALSE)))</f>
        <v>1</v>
      </c>
      <c r="U306" s="19" t="str">
        <f>IF(ISNA(VLOOKUP(B306,dbcodes!A:B,2,FALSE)),des!R2375,VLOOKUP(B306,dbcodes!A:B,2,FALSE))</f>
        <v>KP_MAT_N_NAT_SOURCE</v>
      </c>
      <c r="W306" s="107" t="str">
        <f>IF(ISNA(VLOOKUP(C306,descriptions!A:B,2,FALSE)),des!V579,IF(G306=" TARGET","Target ","")&amp;VLOOKUP(C306,descriptions!A:B,2,FALSE))</f>
        <v>Percentage of people who inject drugs (PWID) on medication assisted therapy</v>
      </c>
      <c r="X306" s="20" t="s">
        <v>9</v>
      </c>
      <c r="Y306" s="20" t="s">
        <v>831</v>
      </c>
      <c r="Z306" s="20" t="s">
        <v>836</v>
      </c>
      <c r="AA306" s="20" t="s">
        <v>4121</v>
      </c>
      <c r="AB306" s="20" t="s">
        <v>755</v>
      </c>
      <c r="AC306" s="19" t="str">
        <f>IF(AB306&lt;&gt;"",IF(NOT(ISNA(INDEX(os!A:A,MATCH(AB306,os!B:B,0)))),INDEX(os!A:A,MATCH(AB306,os!B:B,0)),"0"),"")</f>
        <v/>
      </c>
      <c r="AD306" s="20" t="s">
        <v>830</v>
      </c>
      <c r="AH306" s="93" t="str">
        <f>IF(NOT(ISNA(VLOOKUP(B:B,ResultsTargets!A:A,1,0))),"TRUE","")</f>
        <v>TRUE</v>
      </c>
      <c r="AI306" s="19" t="str">
        <f>IF(ISNA(VLOOKUP(C306,dim_techarea!A:B,2,FALSE)),"",VLOOKUP(C306,dim_techarea!A:B,2,FALSE))</f>
        <v>KP_MAT_NAT</v>
      </c>
      <c r="AJ306" s="19" t="str">
        <f>IF(ISNA(VLOOKUP(AI306,dim_techarea!B:C,2,FALSE)),"",VLOOKUP(AI306,dim_techarea!B:C,2,FALSE))</f>
        <v>QSRgsDdwnPx</v>
      </c>
      <c r="AK306" s="19" t="str">
        <f>IF(ISNA(VLOOKUP(TRIM(G306),dim_targetsresults!A:B,2,FALSE)),"",VLOOKUP(TRIM(G306),dim_targetsresults!A:C,2,FALSE))</f>
        <v>MER Results</v>
      </c>
      <c r="AL306" s="19" t="str">
        <f>IF(ISNA(VLOOKUP(AK306,dim_targetsresults!B:C,2,FALSE)),"",VLOOKUP(AK306,dim_targetsresults!B:C,2,FALSE))</f>
        <v>Jh0jDM5yQ2E</v>
      </c>
      <c r="AM306" s="19" t="str">
        <f>IF(ISNA(VLOOKUP(TRIM(D306),dim_numeratordenominator!A:B,2,FALSE)),"",VLOOKUP(TRIM(D306),dim_numeratordenominator!A:C,2,FALSE))</f>
        <v>Numerator</v>
      </c>
      <c r="AN306" s="19" t="str">
        <f>IF(ISNA(VLOOKUP(AM306,dim_numeratordenominator!B:C,2,FALSE)),"",VLOOKUP(AM306,dim_numeratordenominator!B:C,2,FALSE))</f>
        <v>Som9NRMQqV7</v>
      </c>
      <c r="AO306" s="19" t="str">
        <f>IF(ISNA(VLOOKUP(TRIM(E306),dim_supporttype!A:B,2,FALSE)),"",VLOOKUP(TRIM(E306),dim_supporttype!A:C,2,FALSE))</f>
        <v>National</v>
      </c>
      <c r="AP306" s="19" t="str">
        <f>IF(ISNA(VLOOKUP(AO306,dim_supporttype!B:C,2,FALSE)),"",VLOOKUP(AO306,dim_supporttype!B:C,2,FALSE))</f>
        <v>ERT6F2mcduw</v>
      </c>
      <c r="AQ306" s="19" t="str">
        <f>IF(ISNA(VLOOKUP(TRIM(F306),dim_disaggs!A:B,2,FALSE)),"No Disagg",VLOOKUP(TRIM(F306),dim_disaggs!A:B,2,FALSE))</f>
        <v>No Disagg</v>
      </c>
      <c r="AR306" s="19" t="str">
        <f>IF(ISNA(VLOOKUP(AQ306,dim_disaggs!B:C,2,FALSE)),"",VLOOKUP(AQ306,dim_disaggs!B:C,2,FALSE))</f>
        <v>werJlVT6sf3</v>
      </c>
      <c r="AU306" s="72" t="s">
        <v>755</v>
      </c>
      <c r="AV306" s="73" t="s">
        <v>755</v>
      </c>
      <c r="AW306" s="66" t="s">
        <v>755</v>
      </c>
      <c r="AX306" s="66" t="s">
        <v>755</v>
      </c>
      <c r="BA306" s="105" t="str">
        <f t="shared" si="43"/>
        <v/>
      </c>
      <c r="BB306" s="20" t="str">
        <f t="shared" si="44"/>
        <v/>
      </c>
      <c r="BE306" s="75" t="s">
        <v>755</v>
      </c>
      <c r="BF306" s="73" t="s">
        <v>755</v>
      </c>
      <c r="BG306" s="55" t="s">
        <v>755</v>
      </c>
      <c r="BH306" s="76" t="s">
        <v>755</v>
      </c>
      <c r="BI306" s="20" t="s">
        <v>755</v>
      </c>
      <c r="BJ306" s="20" t="s">
        <v>755</v>
      </c>
      <c r="BK306" s="55" t="s">
        <v>755</v>
      </c>
      <c r="BL306" s="71" t="s">
        <v>755</v>
      </c>
      <c r="BM306" s="77" t="s">
        <v>755</v>
      </c>
      <c r="BN306" s="78" t="s">
        <v>755</v>
      </c>
      <c r="BO306" s="77" t="s">
        <v>755</v>
      </c>
      <c r="BP306" s="78" t="s">
        <v>755</v>
      </c>
    </row>
    <row r="307" spans="1:68" s="3" customFormat="1" x14ac:dyDescent="0.2">
      <c r="A307" s="20" t="s">
        <v>95</v>
      </c>
      <c r="B307" s="20" t="s">
        <v>1282</v>
      </c>
      <c r="C307" s="20" t="s">
        <v>2122</v>
      </c>
      <c r="D307" s="20" t="s">
        <v>1</v>
      </c>
      <c r="E307" s="20" t="s">
        <v>2139</v>
      </c>
      <c r="F307" s="20" t="s">
        <v>525</v>
      </c>
      <c r="G307" s="20" t="s">
        <v>2442</v>
      </c>
      <c r="H307" s="20" t="s">
        <v>525</v>
      </c>
      <c r="I307" s="19">
        <f t="shared" si="36"/>
        <v>31</v>
      </c>
      <c r="J307" s="20" t="s">
        <v>755</v>
      </c>
      <c r="K307" s="20" t="s">
        <v>273</v>
      </c>
      <c r="L307" s="95" t="str">
        <f>IF(M307&lt;&gt;"",IF(NOT(ISNA(INDEX(cc!B:B,MATCH(M307,cc!A:A,0)))),INDEX(cc!B:B,MATCH(M307,cc!A:A,0)),"0"),"")</f>
        <v>Sex</v>
      </c>
      <c r="M307" s="97" t="s">
        <v>4106</v>
      </c>
      <c r="N307" s="28" t="str">
        <f t="shared" si="45"/>
        <v xml:space="preserve"> TARGET</v>
      </c>
      <c r="O307" s="19" t="str">
        <f t="shared" si="38"/>
        <v>KP_MAT_NAT (N, NAT, Sex) TARGET: PWID on MAT</v>
      </c>
      <c r="P307" s="19" t="str">
        <f t="shared" si="39"/>
        <v>KP_MAT_NAT (N, NAT, Sex) TARGET: PWID on MAT</v>
      </c>
      <c r="Q307" s="19" t="str">
        <f t="shared" si="40"/>
        <v>KP_MAT_NAT (N, NAT, Sex) TARGET</v>
      </c>
      <c r="R307" s="19" t="str">
        <f t="shared" si="41"/>
        <v>KP_MAT_NAT_N_NAT_Sex_TARGET</v>
      </c>
      <c r="S307" s="19" t="str">
        <f t="shared" si="42"/>
        <v>KP_MAT_NAT_N_NAT_Sex_TARGET</v>
      </c>
      <c r="T307" s="19" t="b">
        <f>NOT(ISNA(VLOOKUP(B307,dbcodes!A:B,2,FALSE)))</f>
        <v>1</v>
      </c>
      <c r="U307" s="19" t="str">
        <f>IF(ISNA(VLOOKUP(B307,dbcodes!A:B,2,FALSE)),des!R2376,VLOOKUP(B307,dbcodes!A:B,2,FALSE))</f>
        <v>KP_MAT_N_NAT_Sex_TARGET</v>
      </c>
      <c r="V307" s="20"/>
      <c r="W307" s="107" t="str">
        <f>IF(ISNA(VLOOKUP(C307,descriptions!A:B,2,FALSE)),des!V580,IF(G307=" TARGET","Target ","")&amp;VLOOKUP(C307,descriptions!A:B,2,FALSE))</f>
        <v>Target Percentage of people who inject drugs (PWID) on medication assisted therapy</v>
      </c>
      <c r="X307" s="20" t="s">
        <v>4</v>
      </c>
      <c r="Y307" s="20" t="s">
        <v>831</v>
      </c>
      <c r="Z307" s="20" t="s">
        <v>836</v>
      </c>
      <c r="AA307" s="20" t="s">
        <v>102</v>
      </c>
      <c r="AB307" s="20" t="s">
        <v>755</v>
      </c>
      <c r="AC307" s="19" t="str">
        <f>IF(AB307&lt;&gt;"",IF(NOT(ISNA(INDEX(os!A:A,MATCH(AB307,os!B:B,0)))),INDEX(os!A:A,MATCH(AB307,os!B:B,0)),"0"),"")</f>
        <v/>
      </c>
      <c r="AD307" s="20" t="s">
        <v>830</v>
      </c>
      <c r="AE307" s="20"/>
      <c r="AF307" s="20"/>
      <c r="AG307" s="20"/>
      <c r="AH307" s="93" t="str">
        <f>IF(NOT(ISNA(VLOOKUP(B:B,ResultsTargets!A:A,1,0))),"TRUE","")</f>
        <v>TRUE</v>
      </c>
      <c r="AI307" s="19" t="str">
        <f>IF(ISNA(VLOOKUP(C307,dim_techarea!A:B,2,FALSE)),"",VLOOKUP(C307,dim_techarea!A:B,2,FALSE))</f>
        <v>KP_MAT_NAT</v>
      </c>
      <c r="AJ307" s="19" t="str">
        <f>IF(ISNA(VLOOKUP(AI307,dim_techarea!B:C,2,FALSE)),"",VLOOKUP(AI307,dim_techarea!B:C,2,FALSE))</f>
        <v>QSRgsDdwnPx</v>
      </c>
      <c r="AK307" s="19" t="str">
        <f>IF(ISNA(VLOOKUP(TRIM(G307),dim_targetsresults!A:B,2,FALSE)),"",VLOOKUP(TRIM(G307),dim_targetsresults!A:C,2,FALSE))</f>
        <v>MER Targets</v>
      </c>
      <c r="AL307" s="19" t="str">
        <f>IF(ISNA(VLOOKUP(AK307,dim_targetsresults!B:C,2,FALSE)),"",VLOOKUP(AK307,dim_targetsresults!B:C,2,FALSE))</f>
        <v>W8imnja2Owd</v>
      </c>
      <c r="AM307" s="19" t="str">
        <f>IF(ISNA(VLOOKUP(TRIM(D307),dim_numeratordenominator!A:B,2,FALSE)),"",VLOOKUP(TRIM(D307),dim_numeratordenominator!A:C,2,FALSE))</f>
        <v>Numerator</v>
      </c>
      <c r="AN307" s="19" t="str">
        <f>IF(ISNA(VLOOKUP(AM307,dim_numeratordenominator!B:C,2,FALSE)),"",VLOOKUP(AM307,dim_numeratordenominator!B:C,2,FALSE))</f>
        <v>Som9NRMQqV7</v>
      </c>
      <c r="AO307" s="19" t="str">
        <f>IF(ISNA(VLOOKUP(TRIM(E307),dim_supporttype!A:B,2,FALSE)),"",VLOOKUP(TRIM(E307),dim_supporttype!A:C,2,FALSE))</f>
        <v>National</v>
      </c>
      <c r="AP307" s="19" t="str">
        <f>IF(ISNA(VLOOKUP(AO307,dim_supporttype!B:C,2,FALSE)),"",VLOOKUP(AO307,dim_supporttype!B:C,2,FALSE))</f>
        <v>ERT6F2mcduw</v>
      </c>
      <c r="AQ307" s="19" t="str">
        <f>IF(ISNA(VLOOKUP(TRIM(F307),dim_disaggs!A:B,2,FALSE)),"No Disagg",VLOOKUP(TRIM(F307),dim_disaggs!A:B,2,FALSE))</f>
        <v>Sex</v>
      </c>
      <c r="AR307" s="19" t="str">
        <f>IF(ISNA(VLOOKUP(AQ307,dim_disaggs!B:C,2,FALSE)),"",VLOOKUP(AQ307,dim_disaggs!B:C,2,FALSE))</f>
        <v>sdHeplyj1SL</v>
      </c>
      <c r="AS307" s="72"/>
      <c r="AT307" s="66"/>
      <c r="AU307" s="72" t="s">
        <v>755</v>
      </c>
      <c r="AV307" s="73" t="s">
        <v>755</v>
      </c>
      <c r="AW307" s="66" t="s">
        <v>755</v>
      </c>
      <c r="AX307" s="66" t="s">
        <v>755</v>
      </c>
      <c r="AY307" s="20"/>
      <c r="AZ307" s="20"/>
      <c r="BA307" s="105" t="str">
        <f t="shared" si="43"/>
        <v/>
      </c>
      <c r="BB307" s="20" t="str">
        <f t="shared" si="44"/>
        <v/>
      </c>
      <c r="BC307" s="20"/>
      <c r="BD307" s="20"/>
      <c r="BE307" s="75"/>
      <c r="BF307" s="73"/>
      <c r="BG307" s="55"/>
      <c r="BH307" s="76"/>
      <c r="BI307" s="20"/>
      <c r="BJ307" s="20"/>
      <c r="BK307" s="55"/>
      <c r="BL307" s="71"/>
      <c r="BM307" s="77"/>
      <c r="BN307" s="78"/>
      <c r="BO307" s="77"/>
      <c r="BP307" s="78"/>
    </row>
    <row r="308" spans="1:68" s="3" customFormat="1" x14ac:dyDescent="0.2">
      <c r="A308" s="20" t="s">
        <v>95</v>
      </c>
      <c r="B308" s="20" t="s">
        <v>1285</v>
      </c>
      <c r="C308" s="20" t="s">
        <v>2122</v>
      </c>
      <c r="D308" s="20" t="s">
        <v>1</v>
      </c>
      <c r="E308" s="20" t="s">
        <v>2139</v>
      </c>
      <c r="F308" s="20"/>
      <c r="G308" s="20" t="s">
        <v>2442</v>
      </c>
      <c r="H308" s="20"/>
      <c r="I308" s="19">
        <f t="shared" si="36"/>
        <v>26</v>
      </c>
      <c r="J308" s="20" t="s">
        <v>755</v>
      </c>
      <c r="K308" s="20" t="s">
        <v>273</v>
      </c>
      <c r="L308" s="95" t="str">
        <f>IF(M308&lt;&gt;"",IF(NOT(ISNA(INDEX(cc!B:B,MATCH(M308,cc!A:A,0)))),INDEX(cc!B:B,MATCH(M308,cc!A:A,0)),"0"),"")</f>
        <v>default</v>
      </c>
      <c r="M308" s="97" t="s">
        <v>13</v>
      </c>
      <c r="N308" s="28" t="str">
        <f t="shared" si="45"/>
        <v xml:space="preserve"> TARGET</v>
      </c>
      <c r="O308" s="19" t="str">
        <f t="shared" si="38"/>
        <v>KP_MAT_NAT (N, NAT) TARGET: PWID on MAT</v>
      </c>
      <c r="P308" s="19" t="str">
        <f t="shared" si="39"/>
        <v>KP_MAT_NAT (N, NAT) TARGET: PWID on MAT</v>
      </c>
      <c r="Q308" s="19" t="str">
        <f t="shared" si="40"/>
        <v>KP_MAT_NAT (N, NAT) TARGET</v>
      </c>
      <c r="R308" s="19" t="str">
        <f t="shared" si="41"/>
        <v>KP_MAT_NAT_N_NAT_TARGET</v>
      </c>
      <c r="S308" s="19" t="str">
        <f t="shared" si="42"/>
        <v>KP_MAT_NAT_N_NAT_TARGET</v>
      </c>
      <c r="T308" s="19" t="b">
        <f>NOT(ISNA(VLOOKUP(B308,dbcodes!A:B,2,FALSE)))</f>
        <v>1</v>
      </c>
      <c r="U308" s="19" t="str">
        <f>IF(ISNA(VLOOKUP(B308,dbcodes!A:B,2,FALSE)),des!R2377,VLOOKUP(B308,dbcodes!A:B,2,FALSE))</f>
        <v>KP_MAT_N_NAT_TARGET</v>
      </c>
      <c r="V308" s="20"/>
      <c r="W308" s="107" t="str">
        <f>IF(ISNA(VLOOKUP(C308,descriptions!A:B,2,FALSE)),des!V581,IF(G308=" TARGET","Target ","")&amp;VLOOKUP(C308,descriptions!A:B,2,FALSE))</f>
        <v>Target Percentage of people who inject drugs (PWID) on medication assisted therapy</v>
      </c>
      <c r="X308" s="20" t="s">
        <v>4</v>
      </c>
      <c r="Y308" s="20" t="s">
        <v>831</v>
      </c>
      <c r="Z308" s="20" t="s">
        <v>836</v>
      </c>
      <c r="AA308" s="20" t="s">
        <v>102</v>
      </c>
      <c r="AB308" s="20" t="s">
        <v>755</v>
      </c>
      <c r="AC308" s="19" t="str">
        <f>IF(AB308&lt;&gt;"",IF(NOT(ISNA(INDEX(os!A:A,MATCH(AB308,os!B:B,0)))),INDEX(os!A:A,MATCH(AB308,os!B:B,0)),"0"),"")</f>
        <v/>
      </c>
      <c r="AD308" s="20" t="s">
        <v>830</v>
      </c>
      <c r="AE308" s="20"/>
      <c r="AF308" s="20"/>
      <c r="AG308" s="20"/>
      <c r="AH308" s="93" t="str">
        <f>IF(NOT(ISNA(VLOOKUP(B:B,ResultsTargets!A:A,1,0))),"TRUE","")</f>
        <v>TRUE</v>
      </c>
      <c r="AI308" s="19" t="str">
        <f>IF(ISNA(VLOOKUP(C308,dim_techarea!A:B,2,FALSE)),"",VLOOKUP(C308,dim_techarea!A:B,2,FALSE))</f>
        <v>KP_MAT_NAT</v>
      </c>
      <c r="AJ308" s="19" t="str">
        <f>IF(ISNA(VLOOKUP(AI308,dim_techarea!B:C,2,FALSE)),"",VLOOKUP(AI308,dim_techarea!B:C,2,FALSE))</f>
        <v>QSRgsDdwnPx</v>
      </c>
      <c r="AK308" s="19" t="str">
        <f>IF(ISNA(VLOOKUP(TRIM(G308),dim_targetsresults!A:B,2,FALSE)),"",VLOOKUP(TRIM(G308),dim_targetsresults!A:C,2,FALSE))</f>
        <v>MER Targets</v>
      </c>
      <c r="AL308" s="19" t="str">
        <f>IF(ISNA(VLOOKUP(AK308,dim_targetsresults!B:C,2,FALSE)),"",VLOOKUP(AK308,dim_targetsresults!B:C,2,FALSE))</f>
        <v>W8imnja2Owd</v>
      </c>
      <c r="AM308" s="19" t="str">
        <f>IF(ISNA(VLOOKUP(TRIM(D308),dim_numeratordenominator!A:B,2,FALSE)),"",VLOOKUP(TRIM(D308),dim_numeratordenominator!A:C,2,FALSE))</f>
        <v>Numerator</v>
      </c>
      <c r="AN308" s="19" t="str">
        <f>IF(ISNA(VLOOKUP(AM308,dim_numeratordenominator!B:C,2,FALSE)),"",VLOOKUP(AM308,dim_numeratordenominator!B:C,2,FALSE))</f>
        <v>Som9NRMQqV7</v>
      </c>
      <c r="AO308" s="19" t="str">
        <f>IF(ISNA(VLOOKUP(TRIM(E308),dim_supporttype!A:B,2,FALSE)),"",VLOOKUP(TRIM(E308),dim_supporttype!A:C,2,FALSE))</f>
        <v>National</v>
      </c>
      <c r="AP308" s="19" t="str">
        <f>IF(ISNA(VLOOKUP(AO308,dim_supporttype!B:C,2,FALSE)),"",VLOOKUP(AO308,dim_supporttype!B:C,2,FALSE))</f>
        <v>ERT6F2mcduw</v>
      </c>
      <c r="AQ308" s="19" t="str">
        <f>IF(ISNA(VLOOKUP(TRIM(F308),dim_disaggs!A:B,2,FALSE)),"No Disagg",VLOOKUP(TRIM(F308),dim_disaggs!A:B,2,FALSE))</f>
        <v>No Disagg</v>
      </c>
      <c r="AR308" s="19" t="str">
        <f>IF(ISNA(VLOOKUP(AQ308,dim_disaggs!B:C,2,FALSE)),"",VLOOKUP(AQ308,dim_disaggs!B:C,2,FALSE))</f>
        <v>werJlVT6sf3</v>
      </c>
      <c r="AS308" s="72"/>
      <c r="AT308" s="66"/>
      <c r="AU308" s="72" t="s">
        <v>755</v>
      </c>
      <c r="AV308" s="73" t="s">
        <v>755</v>
      </c>
      <c r="AW308" s="66" t="s">
        <v>755</v>
      </c>
      <c r="AX308" s="66" t="s">
        <v>755</v>
      </c>
      <c r="AY308" s="20"/>
      <c r="AZ308" s="20"/>
      <c r="BA308" s="105" t="str">
        <f t="shared" si="43"/>
        <v/>
      </c>
      <c r="BB308" s="20" t="str">
        <f t="shared" si="44"/>
        <v/>
      </c>
      <c r="BC308" s="20"/>
      <c r="BD308" s="20"/>
      <c r="BE308" s="75"/>
      <c r="BF308" s="73"/>
      <c r="BG308" s="72"/>
      <c r="BH308" s="73"/>
      <c r="BI308" s="66"/>
      <c r="BJ308" s="66"/>
      <c r="BK308" s="55"/>
      <c r="BL308" s="71"/>
      <c r="BM308" s="77"/>
      <c r="BN308" s="78"/>
      <c r="BO308" s="77"/>
      <c r="BP308" s="78"/>
    </row>
    <row r="309" spans="1:68" s="3" customFormat="1" x14ac:dyDescent="0.2">
      <c r="A309" s="20" t="s">
        <v>95</v>
      </c>
      <c r="B309" s="20" t="s">
        <v>1279</v>
      </c>
      <c r="C309" s="20" t="s">
        <v>2122</v>
      </c>
      <c r="D309" s="20" t="s">
        <v>1</v>
      </c>
      <c r="E309" s="20" t="s">
        <v>2140</v>
      </c>
      <c r="F309" s="20"/>
      <c r="G309" s="20" t="s">
        <v>2442</v>
      </c>
      <c r="H309" s="20"/>
      <c r="I309" s="19">
        <f t="shared" si="36"/>
        <v>40</v>
      </c>
      <c r="J309" s="20" t="s">
        <v>755</v>
      </c>
      <c r="K309" s="20" t="s">
        <v>273</v>
      </c>
      <c r="L309" s="95" t="str">
        <f>IF(M309&lt;&gt;"",IF(NOT(ISNA(INDEX(cc!B:B,MATCH(M309,cc!A:A,0)))),INDEX(cc!B:B,MATCH(M309,cc!A:A,0)),"0"),"")</f>
        <v>default</v>
      </c>
      <c r="M309" s="97" t="s">
        <v>13</v>
      </c>
      <c r="N309" s="28" t="str">
        <f t="shared" si="45"/>
        <v xml:space="preserve"> TARGET</v>
      </c>
      <c r="O309" s="19" t="str">
        <f t="shared" si="38"/>
        <v>KP_MAT_NAT (N, NAT_JUSTIFICATION) TARGET: PWID on MAT</v>
      </c>
      <c r="P309" s="19" t="str">
        <f t="shared" si="39"/>
        <v>KP_MAT_NAT (N, NAT_JUSTIFICATION) TARGET: PWID on MAT</v>
      </c>
      <c r="Q309" s="19" t="str">
        <f t="shared" si="40"/>
        <v>KP_MAT_NAT (N, NAT_JUSTIFICATION) TARGET</v>
      </c>
      <c r="R309" s="19" t="str">
        <f t="shared" si="41"/>
        <v>KP_MAT_NAT_N_NAT_JUSTIFICATION_TARGET</v>
      </c>
      <c r="S309" s="19" t="str">
        <f t="shared" si="42"/>
        <v>KP_MAT_NAT_N_NAT_JUSTIFICATION_TARGET</v>
      </c>
      <c r="T309" s="19" t="b">
        <f>NOT(ISNA(VLOOKUP(B309,dbcodes!A:B,2,FALSE)))</f>
        <v>1</v>
      </c>
      <c r="U309" s="19" t="str">
        <f>IF(ISNA(VLOOKUP(B309,dbcodes!A:B,2,FALSE)),des!R2378,VLOOKUP(B309,dbcodes!A:B,2,FALSE))</f>
        <v>KP_MAT_N_NAT_JUSTIFICATION_TARGET</v>
      </c>
      <c r="V309" s="20"/>
      <c r="W309" s="107" t="str">
        <f>IF(ISNA(VLOOKUP(C309,descriptions!A:B,2,FALSE)),des!V582,IF(G309=" TARGET","Target ","")&amp;VLOOKUP(C309,descriptions!A:B,2,FALSE))</f>
        <v>Target Percentage of people who inject drugs (PWID) on medication assisted therapy</v>
      </c>
      <c r="X309" s="20" t="s">
        <v>9</v>
      </c>
      <c r="Y309" s="20" t="s">
        <v>831</v>
      </c>
      <c r="Z309" s="20" t="s">
        <v>836</v>
      </c>
      <c r="AA309" s="20" t="s">
        <v>4121</v>
      </c>
      <c r="AB309" s="20" t="s">
        <v>755</v>
      </c>
      <c r="AC309" s="19" t="str">
        <f>IF(AB309&lt;&gt;"",IF(NOT(ISNA(INDEX(os!A:A,MATCH(AB309,os!B:B,0)))),INDEX(os!A:A,MATCH(AB309,os!B:B,0)),"0"),"")</f>
        <v/>
      </c>
      <c r="AD309" s="20" t="s">
        <v>830</v>
      </c>
      <c r="AE309" s="20"/>
      <c r="AF309" s="20"/>
      <c r="AG309" s="20"/>
      <c r="AH309" s="93" t="str">
        <f>IF(NOT(ISNA(VLOOKUP(B:B,ResultsTargets!A:A,1,0))),"TRUE","")</f>
        <v>TRUE</v>
      </c>
      <c r="AI309" s="19" t="str">
        <f>IF(ISNA(VLOOKUP(C309,dim_techarea!A:B,2,FALSE)),"",VLOOKUP(C309,dim_techarea!A:B,2,FALSE))</f>
        <v>KP_MAT_NAT</v>
      </c>
      <c r="AJ309" s="19" t="str">
        <f>IF(ISNA(VLOOKUP(AI309,dim_techarea!B:C,2,FALSE)),"",VLOOKUP(AI309,dim_techarea!B:C,2,FALSE))</f>
        <v>QSRgsDdwnPx</v>
      </c>
      <c r="AK309" s="19" t="str">
        <f>IF(ISNA(VLOOKUP(TRIM(G309),dim_targetsresults!A:B,2,FALSE)),"",VLOOKUP(TRIM(G309),dim_targetsresults!A:C,2,FALSE))</f>
        <v>MER Targets</v>
      </c>
      <c r="AL309" s="19" t="str">
        <f>IF(ISNA(VLOOKUP(AK309,dim_targetsresults!B:C,2,FALSE)),"",VLOOKUP(AK309,dim_targetsresults!B:C,2,FALSE))</f>
        <v>W8imnja2Owd</v>
      </c>
      <c r="AM309" s="19" t="str">
        <f>IF(ISNA(VLOOKUP(TRIM(D309),dim_numeratordenominator!A:B,2,FALSE)),"",VLOOKUP(TRIM(D309),dim_numeratordenominator!A:C,2,FALSE))</f>
        <v>Numerator</v>
      </c>
      <c r="AN309" s="19" t="str">
        <f>IF(ISNA(VLOOKUP(AM309,dim_numeratordenominator!B:C,2,FALSE)),"",VLOOKUP(AM309,dim_numeratordenominator!B:C,2,FALSE))</f>
        <v>Som9NRMQqV7</v>
      </c>
      <c r="AO309" s="19" t="str">
        <f>IF(ISNA(VLOOKUP(TRIM(E309),dim_supporttype!A:B,2,FALSE)),"",VLOOKUP(TRIM(E309),dim_supporttype!A:C,2,FALSE))</f>
        <v>National</v>
      </c>
      <c r="AP309" s="19" t="str">
        <f>IF(ISNA(VLOOKUP(AO309,dim_supporttype!B:C,2,FALSE)),"",VLOOKUP(AO309,dim_supporttype!B:C,2,FALSE))</f>
        <v>ERT6F2mcduw</v>
      </c>
      <c r="AQ309" s="19" t="str">
        <f>IF(ISNA(VLOOKUP(TRIM(F309),dim_disaggs!A:B,2,FALSE)),"No Disagg",VLOOKUP(TRIM(F309),dim_disaggs!A:B,2,FALSE))</f>
        <v>No Disagg</v>
      </c>
      <c r="AR309" s="19" t="str">
        <f>IF(ISNA(VLOOKUP(AQ309,dim_disaggs!B:C,2,FALSE)),"",VLOOKUP(AQ309,dim_disaggs!B:C,2,FALSE))</f>
        <v>werJlVT6sf3</v>
      </c>
      <c r="AS309" s="72"/>
      <c r="AT309" s="66"/>
      <c r="AU309" s="72" t="s">
        <v>755</v>
      </c>
      <c r="AV309" s="73" t="s">
        <v>755</v>
      </c>
      <c r="AW309" s="66" t="s">
        <v>755</v>
      </c>
      <c r="AX309" s="66" t="s">
        <v>755</v>
      </c>
      <c r="AY309" s="20"/>
      <c r="AZ309" s="20"/>
      <c r="BA309" s="105" t="str">
        <f t="shared" si="43"/>
        <v/>
      </c>
      <c r="BB309" s="20" t="str">
        <f t="shared" si="44"/>
        <v/>
      </c>
      <c r="BC309" s="20"/>
      <c r="BD309" s="20"/>
      <c r="BE309" s="75" t="s">
        <v>755</v>
      </c>
      <c r="BF309" s="73" t="s">
        <v>755</v>
      </c>
      <c r="BG309" s="55" t="s">
        <v>755</v>
      </c>
      <c r="BH309" s="76" t="s">
        <v>755</v>
      </c>
      <c r="BI309" s="20" t="s">
        <v>755</v>
      </c>
      <c r="BJ309" s="20" t="s">
        <v>755</v>
      </c>
      <c r="BK309" s="55" t="s">
        <v>755</v>
      </c>
      <c r="BL309" s="71" t="s">
        <v>755</v>
      </c>
      <c r="BM309" s="77" t="s">
        <v>755</v>
      </c>
      <c r="BN309" s="78" t="s">
        <v>755</v>
      </c>
      <c r="BO309" s="77" t="s">
        <v>755</v>
      </c>
      <c r="BP309" s="78" t="s">
        <v>755</v>
      </c>
    </row>
    <row r="310" spans="1:68" x14ac:dyDescent="0.2">
      <c r="A310" s="20" t="s">
        <v>95</v>
      </c>
      <c r="B310" s="20" t="s">
        <v>1284</v>
      </c>
      <c r="C310" s="20" t="s">
        <v>2122</v>
      </c>
      <c r="D310" s="20" t="s">
        <v>1</v>
      </c>
      <c r="E310" s="20" t="s">
        <v>2141</v>
      </c>
      <c r="G310" s="20" t="s">
        <v>2442</v>
      </c>
      <c r="I310" s="19">
        <f t="shared" si="36"/>
        <v>33</v>
      </c>
      <c r="J310" s="20" t="s">
        <v>755</v>
      </c>
      <c r="K310" s="20" t="s">
        <v>273</v>
      </c>
      <c r="L310" s="95" t="str">
        <f>IF(M310&lt;&gt;"",IF(NOT(ISNA(INDEX(cc!B:B,MATCH(M310,cc!A:A,0)))),INDEX(cc!B:B,MATCH(M310,cc!A:A,0)),"0"),"")</f>
        <v>default</v>
      </c>
      <c r="M310" s="97" t="s">
        <v>13</v>
      </c>
      <c r="N310" s="28" t="str">
        <f t="shared" si="45"/>
        <v xml:space="preserve"> TARGET</v>
      </c>
      <c r="O310" s="19" t="str">
        <f t="shared" si="38"/>
        <v>KP_MAT_NAT (N, NAT_SOURCE) TARGET: PWID on MAT</v>
      </c>
      <c r="P310" s="19" t="str">
        <f t="shared" si="39"/>
        <v>KP_MAT_NAT (N, NAT_SOURCE) TARGET: PWID on MAT</v>
      </c>
      <c r="Q310" s="19" t="str">
        <f t="shared" si="40"/>
        <v>KP_MAT_NAT (N, NAT_SOURCE) TARGET</v>
      </c>
      <c r="R310" s="19" t="str">
        <f t="shared" si="41"/>
        <v>KP_MAT_NAT_N_NAT_SOURCE_TARGET</v>
      </c>
      <c r="S310" s="19" t="str">
        <f t="shared" si="42"/>
        <v>KP_MAT_NAT_N_NAT_SOURCE_TARGET</v>
      </c>
      <c r="T310" s="19" t="b">
        <f>NOT(ISNA(VLOOKUP(B310,dbcodes!A:B,2,FALSE)))</f>
        <v>1</v>
      </c>
      <c r="U310" s="19" t="str">
        <f>IF(ISNA(VLOOKUP(B310,dbcodes!A:B,2,FALSE)),des!R2379,VLOOKUP(B310,dbcodes!A:B,2,FALSE))</f>
        <v>KP_MAT_N_NAT_SOURCE_TARGET</v>
      </c>
      <c r="W310" s="107" t="str">
        <f>IF(ISNA(VLOOKUP(C310,descriptions!A:B,2,FALSE)),des!V583,IF(G310=" TARGET","Target ","")&amp;VLOOKUP(C310,descriptions!A:B,2,FALSE))</f>
        <v>Target Percentage of people who inject drugs (PWID) on medication assisted therapy</v>
      </c>
      <c r="X310" s="20" t="s">
        <v>9</v>
      </c>
      <c r="Y310" s="20" t="s">
        <v>831</v>
      </c>
      <c r="Z310" s="20" t="s">
        <v>836</v>
      </c>
      <c r="AA310" s="20" t="s">
        <v>4121</v>
      </c>
      <c r="AB310" s="20" t="s">
        <v>755</v>
      </c>
      <c r="AC310" s="19" t="str">
        <f>IF(AB310&lt;&gt;"",IF(NOT(ISNA(INDEX(os!A:A,MATCH(AB310,os!B:B,0)))),INDEX(os!A:A,MATCH(AB310,os!B:B,0)),"0"),"")</f>
        <v/>
      </c>
      <c r="AD310" s="20" t="s">
        <v>830</v>
      </c>
      <c r="AH310" s="93" t="str">
        <f>IF(NOT(ISNA(VLOOKUP(B:B,ResultsTargets!A:A,1,0))),"TRUE","")</f>
        <v>TRUE</v>
      </c>
      <c r="AI310" s="19" t="str">
        <f>IF(ISNA(VLOOKUP(C310,dim_techarea!A:B,2,FALSE)),"",VLOOKUP(C310,dim_techarea!A:B,2,FALSE))</f>
        <v>KP_MAT_NAT</v>
      </c>
      <c r="AJ310" s="19" t="str">
        <f>IF(ISNA(VLOOKUP(AI310,dim_techarea!B:C,2,FALSE)),"",VLOOKUP(AI310,dim_techarea!B:C,2,FALSE))</f>
        <v>QSRgsDdwnPx</v>
      </c>
      <c r="AK310" s="19" t="str">
        <f>IF(ISNA(VLOOKUP(TRIM(G310),dim_targetsresults!A:B,2,FALSE)),"",VLOOKUP(TRIM(G310),dim_targetsresults!A:C,2,FALSE))</f>
        <v>MER Targets</v>
      </c>
      <c r="AL310" s="19" t="str">
        <f>IF(ISNA(VLOOKUP(AK310,dim_targetsresults!B:C,2,FALSE)),"",VLOOKUP(AK310,dim_targetsresults!B:C,2,FALSE))</f>
        <v>W8imnja2Owd</v>
      </c>
      <c r="AM310" s="19" t="str">
        <f>IF(ISNA(VLOOKUP(TRIM(D310),dim_numeratordenominator!A:B,2,FALSE)),"",VLOOKUP(TRIM(D310),dim_numeratordenominator!A:C,2,FALSE))</f>
        <v>Numerator</v>
      </c>
      <c r="AN310" s="19" t="str">
        <f>IF(ISNA(VLOOKUP(AM310,dim_numeratordenominator!B:C,2,FALSE)),"",VLOOKUP(AM310,dim_numeratordenominator!B:C,2,FALSE))</f>
        <v>Som9NRMQqV7</v>
      </c>
      <c r="AO310" s="19" t="str">
        <f>IF(ISNA(VLOOKUP(TRIM(E310),dim_supporttype!A:B,2,FALSE)),"",VLOOKUP(TRIM(E310),dim_supporttype!A:C,2,FALSE))</f>
        <v>National</v>
      </c>
      <c r="AP310" s="19" t="str">
        <f>IF(ISNA(VLOOKUP(AO310,dim_supporttype!B:C,2,FALSE)),"",VLOOKUP(AO310,dim_supporttype!B:C,2,FALSE))</f>
        <v>ERT6F2mcduw</v>
      </c>
      <c r="AQ310" s="19" t="str">
        <f>IF(ISNA(VLOOKUP(TRIM(F310),dim_disaggs!A:B,2,FALSE)),"No Disagg",VLOOKUP(TRIM(F310),dim_disaggs!A:B,2,FALSE))</f>
        <v>No Disagg</v>
      </c>
      <c r="AR310" s="19" t="str">
        <f>IF(ISNA(VLOOKUP(AQ310,dim_disaggs!B:C,2,FALSE)),"",VLOOKUP(AQ310,dim_disaggs!B:C,2,FALSE))</f>
        <v>werJlVT6sf3</v>
      </c>
      <c r="AU310" s="72" t="s">
        <v>755</v>
      </c>
      <c r="AV310" s="73" t="s">
        <v>755</v>
      </c>
      <c r="AW310" s="66" t="s">
        <v>755</v>
      </c>
      <c r="AX310" s="66" t="s">
        <v>755</v>
      </c>
      <c r="BA310" s="105" t="str">
        <f t="shared" si="43"/>
        <v/>
      </c>
      <c r="BB310" s="20" t="str">
        <f t="shared" si="44"/>
        <v/>
      </c>
      <c r="BE310" s="75" t="s">
        <v>755</v>
      </c>
      <c r="BF310" s="73" t="s">
        <v>755</v>
      </c>
      <c r="BG310" s="55" t="s">
        <v>755</v>
      </c>
      <c r="BH310" s="76" t="s">
        <v>755</v>
      </c>
      <c r="BI310" s="20" t="s">
        <v>755</v>
      </c>
      <c r="BJ310" s="20" t="s">
        <v>755</v>
      </c>
      <c r="BK310" s="55" t="s">
        <v>755</v>
      </c>
      <c r="BL310" s="71" t="s">
        <v>755</v>
      </c>
      <c r="BM310" s="77" t="s">
        <v>755</v>
      </c>
      <c r="BN310" s="78" t="s">
        <v>755</v>
      </c>
      <c r="BO310" s="77" t="s">
        <v>755</v>
      </c>
      <c r="BP310" s="78" t="s">
        <v>755</v>
      </c>
    </row>
    <row r="311" spans="1:68" ht="18" customHeight="1" x14ac:dyDescent="0.2">
      <c r="A311" s="20" t="s">
        <v>95</v>
      </c>
      <c r="B311" s="20" t="s">
        <v>1299</v>
      </c>
      <c r="C311" s="20" t="s">
        <v>2123</v>
      </c>
      <c r="D311" s="20" t="s">
        <v>1</v>
      </c>
      <c r="E311" s="20" t="s">
        <v>2142</v>
      </c>
      <c r="F311" s="20" t="s">
        <v>525</v>
      </c>
      <c r="G311" s="20" t="s">
        <v>20086</v>
      </c>
      <c r="H311" s="20" t="s">
        <v>525</v>
      </c>
      <c r="I311" s="19">
        <f t="shared" si="36"/>
        <v>30</v>
      </c>
      <c r="J311" s="20" t="s">
        <v>755</v>
      </c>
      <c r="K311" s="20" t="s">
        <v>273</v>
      </c>
      <c r="L311" s="95" t="str">
        <f>IF(M311&lt;&gt;"",IF(NOT(ISNA(INDEX(cc!B:B,MATCH(M311,cc!A:A,0)))),INDEX(cc!B:B,MATCH(M311,cc!A:A,0)),"0"),"")</f>
        <v>Sex</v>
      </c>
      <c r="M311" s="97" t="s">
        <v>4106</v>
      </c>
      <c r="N311" s="28" t="str">
        <f t="shared" si="45"/>
        <v/>
      </c>
      <c r="O311" s="19" t="str">
        <f t="shared" si="38"/>
        <v>KP_MAT_SUBNAT (N, SUBNAT, Sex): PWID on MAT</v>
      </c>
      <c r="P311" s="19" t="str">
        <f t="shared" si="39"/>
        <v>KP_MAT_SUBNAT (N, SUBNAT, Sex): PWID on MAT</v>
      </c>
      <c r="Q311" s="19" t="str">
        <f t="shared" si="40"/>
        <v>KP_MAT_SUBNAT (N, SUBNAT, Sex)</v>
      </c>
      <c r="R311" s="19" t="str">
        <f t="shared" si="41"/>
        <v>KP_MAT_SUBNAT_N_SUBNAT_Sex</v>
      </c>
      <c r="S311" s="19" t="str">
        <f t="shared" si="42"/>
        <v>KP_MAT_SUBNAT_N_SUBNAT_Sex_</v>
      </c>
      <c r="T311" s="19" t="b">
        <f>NOT(ISNA(VLOOKUP(B311,dbcodes!A:B,2,FALSE)))</f>
        <v>1</v>
      </c>
      <c r="U311" s="19" t="str">
        <f>IF(ISNA(VLOOKUP(B311,dbcodes!A:B,2,FALSE)),des!R2380,VLOOKUP(B311,dbcodes!A:B,2,FALSE))</f>
        <v>KP_MAT_SUBNAT_N_SUBNAT_Sex</v>
      </c>
      <c r="W311" s="107" t="str">
        <f>IF(ISNA(VLOOKUP(C311,descriptions!A:B,2,FALSE)),des!V584,IF(G311=" TARGET","Target ","")&amp;VLOOKUP(C311,descriptions!A:B,2,FALSE))</f>
        <v>Percentage of people who inject drugs (PWID) on medication assisted therapy (SUBNAT)</v>
      </c>
      <c r="X311" s="20" t="s">
        <v>4</v>
      </c>
      <c r="Y311" s="20" t="s">
        <v>831</v>
      </c>
      <c r="Z311" s="20" t="s">
        <v>836</v>
      </c>
      <c r="AA311" s="20" t="s">
        <v>102</v>
      </c>
      <c r="AB311" s="20" t="s">
        <v>755</v>
      </c>
      <c r="AC311" s="19" t="str">
        <f>IF(AB311&lt;&gt;"",IF(NOT(ISNA(INDEX(os!A:A,MATCH(AB311,os!B:B,0)))),INDEX(os!A:A,MATCH(AB311,os!B:B,0)),"0"),"")</f>
        <v/>
      </c>
      <c r="AD311" s="20" t="s">
        <v>830</v>
      </c>
      <c r="AH311" s="93" t="str">
        <f>IF(NOT(ISNA(VLOOKUP(B:B,ResultsTargets!A:A,1,0))),"TRUE","")</f>
        <v>TRUE</v>
      </c>
      <c r="AI311" s="19" t="str">
        <f>IF(ISNA(VLOOKUP(C311,dim_techarea!A:B,2,FALSE)),"",VLOOKUP(C311,dim_techarea!A:B,2,FALSE))</f>
        <v>KP_MAT_SUBNAT</v>
      </c>
      <c r="AJ311" s="19" t="str">
        <f>IF(ISNA(VLOOKUP(AI311,dim_techarea!B:C,2,FALSE)),"",VLOOKUP(AI311,dim_techarea!B:C,2,FALSE))</f>
        <v>UXtSjZGQ208</v>
      </c>
      <c r="AK311" s="19" t="str">
        <f>IF(ISNA(VLOOKUP(TRIM(G311),dim_targetsresults!A:B,2,FALSE)),"",VLOOKUP(TRIM(G311),dim_targetsresults!A:C,2,FALSE))</f>
        <v>MER Results</v>
      </c>
      <c r="AL311" s="19" t="str">
        <f>IF(ISNA(VLOOKUP(AK311,dim_targetsresults!B:C,2,FALSE)),"",VLOOKUP(AK311,dim_targetsresults!B:C,2,FALSE))</f>
        <v>Jh0jDM5yQ2E</v>
      </c>
      <c r="AM311" s="19" t="str">
        <f>IF(ISNA(VLOOKUP(TRIM(D311),dim_numeratordenominator!A:B,2,FALSE)),"",VLOOKUP(TRIM(D311),dim_numeratordenominator!A:C,2,FALSE))</f>
        <v>Numerator</v>
      </c>
      <c r="AN311" s="19" t="str">
        <f>IF(ISNA(VLOOKUP(AM311,dim_numeratordenominator!B:C,2,FALSE)),"",VLOOKUP(AM311,dim_numeratordenominator!B:C,2,FALSE))</f>
        <v>Som9NRMQqV7</v>
      </c>
      <c r="AO311" s="19" t="str">
        <f>IF(ISNA(VLOOKUP(TRIM(E311),dim_supporttype!A:B,2,FALSE)),"",VLOOKUP(TRIM(E311),dim_supporttype!A:C,2,FALSE))</f>
        <v>Sub-National</v>
      </c>
      <c r="AP311" s="19" t="str">
        <f>IF(ISNA(VLOOKUP(AO311,dim_supporttype!B:C,2,FALSE)),"",VLOOKUP(AO311,dim_supporttype!B:C,2,FALSE))</f>
        <v>jJDHP9KXvzJ</v>
      </c>
      <c r="AQ311" s="19" t="str">
        <f>IF(ISNA(VLOOKUP(TRIM(F311),dim_disaggs!A:B,2,FALSE)),"No Disagg",VLOOKUP(TRIM(F311),dim_disaggs!A:B,2,FALSE))</f>
        <v>Sex</v>
      </c>
      <c r="AR311" s="19" t="str">
        <f>IF(ISNA(VLOOKUP(AQ311,dim_disaggs!B:C,2,FALSE)),"",VLOOKUP(AQ311,dim_disaggs!B:C,2,FALSE))</f>
        <v>sdHeplyj1SL</v>
      </c>
      <c r="AU311" s="72" t="s">
        <v>755</v>
      </c>
      <c r="AV311" s="73" t="s">
        <v>755</v>
      </c>
      <c r="AW311" s="66" t="s">
        <v>755</v>
      </c>
      <c r="AX311" s="66" t="s">
        <v>755</v>
      </c>
      <c r="BA311" s="105" t="str">
        <f t="shared" si="43"/>
        <v/>
      </c>
      <c r="BB311" s="20" t="str">
        <f t="shared" si="44"/>
        <v/>
      </c>
    </row>
    <row r="312" spans="1:68" s="3" customFormat="1" ht="18" customHeight="1" x14ac:dyDescent="0.2">
      <c r="A312" s="20" t="s">
        <v>95</v>
      </c>
      <c r="B312" s="20" t="s">
        <v>1298</v>
      </c>
      <c r="C312" s="20" t="s">
        <v>2123</v>
      </c>
      <c r="D312" s="20" t="s">
        <v>1</v>
      </c>
      <c r="E312" s="20" t="s">
        <v>2142</v>
      </c>
      <c r="F312" s="20"/>
      <c r="G312" s="20" t="s">
        <v>20086</v>
      </c>
      <c r="H312" s="20"/>
      <c r="I312" s="19">
        <f t="shared" si="36"/>
        <v>25</v>
      </c>
      <c r="J312" s="20" t="s">
        <v>755</v>
      </c>
      <c r="K312" s="20" t="s">
        <v>273</v>
      </c>
      <c r="L312" s="95" t="str">
        <f>IF(M312&lt;&gt;"",IF(NOT(ISNA(INDEX(cc!B:B,MATCH(M312,cc!A:A,0)))),INDEX(cc!B:B,MATCH(M312,cc!A:A,0)),"0"),"")</f>
        <v>default</v>
      </c>
      <c r="M312" s="97" t="s">
        <v>13</v>
      </c>
      <c r="N312" s="28" t="str">
        <f t="shared" si="45"/>
        <v/>
      </c>
      <c r="O312" s="19" t="str">
        <f t="shared" si="38"/>
        <v>KP_MAT_SUBNAT (N, SUBNAT): PWID on MAT</v>
      </c>
      <c r="P312" s="19" t="str">
        <f t="shared" si="39"/>
        <v>KP_MAT_SUBNAT (N, SUBNAT): PWID on MAT</v>
      </c>
      <c r="Q312" s="19" t="str">
        <f t="shared" si="40"/>
        <v>KP_MAT_SUBNAT (N, SUBNAT)</v>
      </c>
      <c r="R312" s="19" t="str">
        <f t="shared" si="41"/>
        <v>KP_MAT_SUBNAT_N_SUBNAT</v>
      </c>
      <c r="S312" s="19" t="str">
        <f t="shared" si="42"/>
        <v>KP_MAT_SUBNAT_N_SUBNAT_</v>
      </c>
      <c r="T312" s="19" t="b">
        <f>NOT(ISNA(VLOOKUP(B312,dbcodes!A:B,2,FALSE)))</f>
        <v>1</v>
      </c>
      <c r="U312" s="19" t="str">
        <f>IF(ISNA(VLOOKUP(B312,dbcodes!A:B,2,FALSE)),des!R2381,VLOOKUP(B312,dbcodes!A:B,2,FALSE))</f>
        <v>KP_MAT_SUBNAT_N_SUBNAT</v>
      </c>
      <c r="V312" s="20"/>
      <c r="W312" s="107" t="str">
        <f>IF(ISNA(VLOOKUP(C312,descriptions!A:B,2,FALSE)),des!V585,IF(G312=" TARGET","Target ","")&amp;VLOOKUP(C312,descriptions!A:B,2,FALSE))</f>
        <v>Percentage of people who inject drugs (PWID) on medication assisted therapy (SUBNAT)</v>
      </c>
      <c r="X312" s="20" t="s">
        <v>4</v>
      </c>
      <c r="Y312" s="20" t="s">
        <v>831</v>
      </c>
      <c r="Z312" s="20" t="s">
        <v>836</v>
      </c>
      <c r="AA312" s="20" t="s">
        <v>102</v>
      </c>
      <c r="AB312" s="20" t="s">
        <v>755</v>
      </c>
      <c r="AC312" s="19" t="str">
        <f>IF(AB312&lt;&gt;"",IF(NOT(ISNA(INDEX(os!A:A,MATCH(AB312,os!B:B,0)))),INDEX(os!A:A,MATCH(AB312,os!B:B,0)),"0"),"")</f>
        <v/>
      </c>
      <c r="AD312" s="20" t="s">
        <v>830</v>
      </c>
      <c r="AE312" s="20"/>
      <c r="AF312" s="20"/>
      <c r="AG312" s="20"/>
      <c r="AH312" s="93" t="str">
        <f>IF(NOT(ISNA(VLOOKUP(B:B,ResultsTargets!A:A,1,0))),"TRUE","")</f>
        <v>TRUE</v>
      </c>
      <c r="AI312" s="19" t="str">
        <f>IF(ISNA(VLOOKUP(C312,dim_techarea!A:B,2,FALSE)),"",VLOOKUP(C312,dim_techarea!A:B,2,FALSE))</f>
        <v>KP_MAT_SUBNAT</v>
      </c>
      <c r="AJ312" s="19" t="str">
        <f>IF(ISNA(VLOOKUP(AI312,dim_techarea!B:C,2,FALSE)),"",VLOOKUP(AI312,dim_techarea!B:C,2,FALSE))</f>
        <v>UXtSjZGQ208</v>
      </c>
      <c r="AK312" s="19" t="str">
        <f>IF(ISNA(VLOOKUP(TRIM(G312),dim_targetsresults!A:B,2,FALSE)),"",VLOOKUP(TRIM(G312),dim_targetsresults!A:C,2,FALSE))</f>
        <v>MER Results</v>
      </c>
      <c r="AL312" s="19" t="str">
        <f>IF(ISNA(VLOOKUP(AK312,dim_targetsresults!B:C,2,FALSE)),"",VLOOKUP(AK312,dim_targetsresults!B:C,2,FALSE))</f>
        <v>Jh0jDM5yQ2E</v>
      </c>
      <c r="AM312" s="19" t="str">
        <f>IF(ISNA(VLOOKUP(TRIM(D312),dim_numeratordenominator!A:B,2,FALSE)),"",VLOOKUP(TRIM(D312),dim_numeratordenominator!A:C,2,FALSE))</f>
        <v>Numerator</v>
      </c>
      <c r="AN312" s="19" t="str">
        <f>IF(ISNA(VLOOKUP(AM312,dim_numeratordenominator!B:C,2,FALSE)),"",VLOOKUP(AM312,dim_numeratordenominator!B:C,2,FALSE))</f>
        <v>Som9NRMQqV7</v>
      </c>
      <c r="AO312" s="19" t="str">
        <f>IF(ISNA(VLOOKUP(TRIM(E312),dim_supporttype!A:B,2,FALSE)),"",VLOOKUP(TRIM(E312),dim_supporttype!A:C,2,FALSE))</f>
        <v>Sub-National</v>
      </c>
      <c r="AP312" s="19" t="str">
        <f>IF(ISNA(VLOOKUP(AO312,dim_supporttype!B:C,2,FALSE)),"",VLOOKUP(AO312,dim_supporttype!B:C,2,FALSE))</f>
        <v>jJDHP9KXvzJ</v>
      </c>
      <c r="AQ312" s="19" t="str">
        <f>IF(ISNA(VLOOKUP(TRIM(F312),dim_disaggs!A:B,2,FALSE)),"No Disagg",VLOOKUP(TRIM(F312),dim_disaggs!A:B,2,FALSE))</f>
        <v>No Disagg</v>
      </c>
      <c r="AR312" s="19" t="str">
        <f>IF(ISNA(VLOOKUP(AQ312,dim_disaggs!B:C,2,FALSE)),"",VLOOKUP(AQ312,dim_disaggs!B:C,2,FALSE))</f>
        <v>werJlVT6sf3</v>
      </c>
      <c r="AS312" s="72"/>
      <c r="AT312" s="66"/>
      <c r="AU312" s="72" t="s">
        <v>755</v>
      </c>
      <c r="AV312" s="73" t="s">
        <v>755</v>
      </c>
      <c r="AW312" s="66" t="s">
        <v>755</v>
      </c>
      <c r="AX312" s="66" t="s">
        <v>755</v>
      </c>
      <c r="AY312" s="20"/>
      <c r="AZ312" s="20"/>
      <c r="BA312" s="105" t="str">
        <f t="shared" si="43"/>
        <v/>
      </c>
      <c r="BB312" s="20" t="str">
        <f t="shared" si="44"/>
        <v/>
      </c>
      <c r="BC312" s="20"/>
      <c r="BD312" s="20"/>
      <c r="BE312" s="66"/>
      <c r="BF312" s="73"/>
      <c r="BG312" s="72"/>
      <c r="BH312" s="73"/>
      <c r="BI312" s="66"/>
      <c r="BJ312" s="66"/>
      <c r="BK312" s="55"/>
      <c r="BL312" s="71"/>
      <c r="BM312" s="77"/>
      <c r="BN312" s="78"/>
      <c r="BO312" s="77"/>
      <c r="BP312" s="78"/>
    </row>
    <row r="313" spans="1:68" x14ac:dyDescent="0.2">
      <c r="A313" s="20" t="s">
        <v>95</v>
      </c>
      <c r="B313" s="20" t="s">
        <v>1300</v>
      </c>
      <c r="C313" s="20" t="s">
        <v>2123</v>
      </c>
      <c r="D313" s="20" t="s">
        <v>1</v>
      </c>
      <c r="E313" s="20" t="s">
        <v>2142</v>
      </c>
      <c r="F313" s="20" t="s">
        <v>525</v>
      </c>
      <c r="G313" s="20" t="s">
        <v>2442</v>
      </c>
      <c r="H313" s="20" t="s">
        <v>525</v>
      </c>
      <c r="I313" s="19">
        <f t="shared" si="36"/>
        <v>37</v>
      </c>
      <c r="J313" s="20" t="s">
        <v>755</v>
      </c>
      <c r="K313" s="20" t="s">
        <v>273</v>
      </c>
      <c r="L313" s="95" t="str">
        <f>IF(M313&lt;&gt;"",IF(NOT(ISNA(INDEX(cc!B:B,MATCH(M313,cc!A:A,0)))),INDEX(cc!B:B,MATCH(M313,cc!A:A,0)),"0"),"")</f>
        <v>Sex</v>
      </c>
      <c r="M313" s="97" t="s">
        <v>4106</v>
      </c>
      <c r="N313" s="28" t="str">
        <f t="shared" si="45"/>
        <v xml:space="preserve"> TARGET</v>
      </c>
      <c r="O313" s="19" t="str">
        <f t="shared" si="38"/>
        <v>KP_MAT_SUBNAT (N, SUBNAT, Sex) TARGET: PWID on MAT</v>
      </c>
      <c r="P313" s="19" t="str">
        <f t="shared" si="39"/>
        <v>KP_MAT_SUBNAT (N, SUBNAT, Sex) TARGET: PWID on MAT</v>
      </c>
      <c r="Q313" s="19" t="str">
        <f t="shared" si="40"/>
        <v>KP_MAT_SUBNAT (N, SUBNAT, Sex) TARGET</v>
      </c>
      <c r="R313" s="19" t="str">
        <f t="shared" si="41"/>
        <v>KP_MAT_SUBNAT_N_SUBNAT_Sex_TARGET</v>
      </c>
      <c r="S313" s="19" t="str">
        <f t="shared" si="42"/>
        <v>KP_MAT_SUBNAT_N_SUBNAT_Sex_TARGET</v>
      </c>
      <c r="T313" s="19" t="b">
        <f>NOT(ISNA(VLOOKUP(B313,dbcodes!A:B,2,FALSE)))</f>
        <v>1</v>
      </c>
      <c r="U313" s="19" t="str">
        <f>IF(ISNA(VLOOKUP(B313,dbcodes!A:B,2,FALSE)),des!R2382,VLOOKUP(B313,dbcodes!A:B,2,FALSE))</f>
        <v>KP_MAT_SUBNAT_N_SUBNAT_Sex_TARGET</v>
      </c>
      <c r="W313" s="107" t="str">
        <f>IF(ISNA(VLOOKUP(C313,descriptions!A:B,2,FALSE)),des!V586,IF(G313=" TARGET","Target ","")&amp;VLOOKUP(C313,descriptions!A:B,2,FALSE))</f>
        <v>Target Percentage of people who inject drugs (PWID) on medication assisted therapy (SUBNAT)</v>
      </c>
      <c r="X313" s="20" t="s">
        <v>4</v>
      </c>
      <c r="Y313" s="20" t="s">
        <v>831</v>
      </c>
      <c r="Z313" s="20" t="s">
        <v>836</v>
      </c>
      <c r="AA313" s="20" t="s">
        <v>102</v>
      </c>
      <c r="AB313" s="20" t="s">
        <v>755</v>
      </c>
      <c r="AC313" s="19" t="str">
        <f>IF(AB313&lt;&gt;"",IF(NOT(ISNA(INDEX(os!A:A,MATCH(AB313,os!B:B,0)))),INDEX(os!A:A,MATCH(AB313,os!B:B,0)),"0"),"")</f>
        <v/>
      </c>
      <c r="AD313" s="20" t="s">
        <v>830</v>
      </c>
      <c r="AH313" s="93" t="str">
        <f>IF(NOT(ISNA(VLOOKUP(B:B,ResultsTargets!A:A,1,0))),"TRUE","")</f>
        <v>TRUE</v>
      </c>
      <c r="AI313" s="19" t="str">
        <f>IF(ISNA(VLOOKUP(C313,dim_techarea!A:B,2,FALSE)),"",VLOOKUP(C313,dim_techarea!A:B,2,FALSE))</f>
        <v>KP_MAT_SUBNAT</v>
      </c>
      <c r="AJ313" s="19" t="str">
        <f>IF(ISNA(VLOOKUP(AI313,dim_techarea!B:C,2,FALSE)),"",VLOOKUP(AI313,dim_techarea!B:C,2,FALSE))</f>
        <v>UXtSjZGQ208</v>
      </c>
      <c r="AK313" s="19" t="str">
        <f>IF(ISNA(VLOOKUP(TRIM(G313),dim_targetsresults!A:B,2,FALSE)),"",VLOOKUP(TRIM(G313),dim_targetsresults!A:C,2,FALSE))</f>
        <v>MER Targets</v>
      </c>
      <c r="AL313" s="19" t="str">
        <f>IF(ISNA(VLOOKUP(AK313,dim_targetsresults!B:C,2,FALSE)),"",VLOOKUP(AK313,dim_targetsresults!B:C,2,FALSE))</f>
        <v>W8imnja2Owd</v>
      </c>
      <c r="AM313" s="19" t="str">
        <f>IF(ISNA(VLOOKUP(TRIM(D313),dim_numeratordenominator!A:B,2,FALSE)),"",VLOOKUP(TRIM(D313),dim_numeratordenominator!A:C,2,FALSE))</f>
        <v>Numerator</v>
      </c>
      <c r="AN313" s="19" t="str">
        <f>IF(ISNA(VLOOKUP(AM313,dim_numeratordenominator!B:C,2,FALSE)),"",VLOOKUP(AM313,dim_numeratordenominator!B:C,2,FALSE))</f>
        <v>Som9NRMQqV7</v>
      </c>
      <c r="AO313" s="19" t="str">
        <f>IF(ISNA(VLOOKUP(TRIM(E313),dim_supporttype!A:B,2,FALSE)),"",VLOOKUP(TRIM(E313),dim_supporttype!A:C,2,FALSE))</f>
        <v>Sub-National</v>
      </c>
      <c r="AP313" s="19" t="str">
        <f>IF(ISNA(VLOOKUP(AO313,dim_supporttype!B:C,2,FALSE)),"",VLOOKUP(AO313,dim_supporttype!B:C,2,FALSE))</f>
        <v>jJDHP9KXvzJ</v>
      </c>
      <c r="AQ313" s="19" t="str">
        <f>IF(ISNA(VLOOKUP(TRIM(F313),dim_disaggs!A:B,2,FALSE)),"No Disagg",VLOOKUP(TRIM(F313),dim_disaggs!A:B,2,FALSE))</f>
        <v>Sex</v>
      </c>
      <c r="AR313" s="19" t="str">
        <f>IF(ISNA(VLOOKUP(AQ313,dim_disaggs!B:C,2,FALSE)),"",VLOOKUP(AQ313,dim_disaggs!B:C,2,FALSE))</f>
        <v>sdHeplyj1SL</v>
      </c>
      <c r="AU313" s="72" t="s">
        <v>755</v>
      </c>
      <c r="AV313" s="73" t="s">
        <v>755</v>
      </c>
      <c r="AW313" s="66" t="s">
        <v>755</v>
      </c>
      <c r="AX313" s="66" t="s">
        <v>755</v>
      </c>
      <c r="BA313" s="105" t="str">
        <f t="shared" si="43"/>
        <v/>
      </c>
      <c r="BB313" s="20" t="str">
        <f t="shared" si="44"/>
        <v/>
      </c>
    </row>
    <row r="314" spans="1:68" x14ac:dyDescent="0.2">
      <c r="A314" s="20" t="s">
        <v>95</v>
      </c>
      <c r="B314" s="20" t="s">
        <v>1301</v>
      </c>
      <c r="C314" s="20" t="s">
        <v>2123</v>
      </c>
      <c r="D314" s="20" t="s">
        <v>1</v>
      </c>
      <c r="E314" s="20" t="s">
        <v>2142</v>
      </c>
      <c r="G314" s="20" t="s">
        <v>2442</v>
      </c>
      <c r="I314" s="19">
        <f t="shared" si="36"/>
        <v>32</v>
      </c>
      <c r="J314" s="20" t="s">
        <v>755</v>
      </c>
      <c r="K314" s="20" t="s">
        <v>273</v>
      </c>
      <c r="L314" s="95" t="str">
        <f>IF(M314&lt;&gt;"",IF(NOT(ISNA(INDEX(cc!B:B,MATCH(M314,cc!A:A,0)))),INDEX(cc!B:B,MATCH(M314,cc!A:A,0)),"0"),"")</f>
        <v>default</v>
      </c>
      <c r="M314" s="97" t="s">
        <v>13</v>
      </c>
      <c r="N314" s="28" t="str">
        <f t="shared" si="45"/>
        <v xml:space="preserve"> TARGET</v>
      </c>
      <c r="O314" s="19" t="str">
        <f t="shared" si="38"/>
        <v>KP_MAT_SUBNAT (N, SUBNAT) TARGET: PWID on MAT</v>
      </c>
      <c r="P314" s="19" t="str">
        <f t="shared" si="39"/>
        <v>KP_MAT_SUBNAT (N, SUBNAT) TARGET: PWID on MAT</v>
      </c>
      <c r="Q314" s="19" t="str">
        <f t="shared" si="40"/>
        <v>KP_MAT_SUBNAT (N, SUBNAT) TARGET</v>
      </c>
      <c r="R314" s="19" t="str">
        <f t="shared" si="41"/>
        <v>KP_MAT_SUBNAT_N_SUBNAT_TARGET</v>
      </c>
      <c r="S314" s="19" t="str">
        <f t="shared" si="42"/>
        <v>KP_MAT_SUBNAT_N_SUBNAT_TARGET</v>
      </c>
      <c r="T314" s="19" t="b">
        <f>NOT(ISNA(VLOOKUP(B314,dbcodes!A:B,2,FALSE)))</f>
        <v>1</v>
      </c>
      <c r="U314" s="19" t="str">
        <f>IF(ISNA(VLOOKUP(B314,dbcodes!A:B,2,FALSE)),des!R2383,VLOOKUP(B314,dbcodes!A:B,2,FALSE))</f>
        <v>KP_MAT_SUBNAT_N_SUBNAT_TARGET</v>
      </c>
      <c r="W314" s="107" t="str">
        <f>IF(ISNA(VLOOKUP(C314,descriptions!A:B,2,FALSE)),des!V587,IF(G314=" TARGET","Target ","")&amp;VLOOKUP(C314,descriptions!A:B,2,FALSE))</f>
        <v>Target Percentage of people who inject drugs (PWID) on medication assisted therapy (SUBNAT)</v>
      </c>
      <c r="X314" s="20" t="s">
        <v>4</v>
      </c>
      <c r="Y314" s="20" t="s">
        <v>831</v>
      </c>
      <c r="Z314" s="20" t="s">
        <v>836</v>
      </c>
      <c r="AA314" s="20" t="s">
        <v>102</v>
      </c>
      <c r="AB314" s="20" t="s">
        <v>755</v>
      </c>
      <c r="AC314" s="19" t="str">
        <f>IF(AB314&lt;&gt;"",IF(NOT(ISNA(INDEX(os!A:A,MATCH(AB314,os!B:B,0)))),INDEX(os!A:A,MATCH(AB314,os!B:B,0)),"0"),"")</f>
        <v/>
      </c>
      <c r="AD314" s="20" t="s">
        <v>830</v>
      </c>
      <c r="AH314" s="93" t="str">
        <f>IF(NOT(ISNA(VLOOKUP(B:B,ResultsTargets!A:A,1,0))),"TRUE","")</f>
        <v>TRUE</v>
      </c>
      <c r="AI314" s="19" t="str">
        <f>IF(ISNA(VLOOKUP(C314,dim_techarea!A:B,2,FALSE)),"",VLOOKUP(C314,dim_techarea!A:B,2,FALSE))</f>
        <v>KP_MAT_SUBNAT</v>
      </c>
      <c r="AJ314" s="19" t="str">
        <f>IF(ISNA(VLOOKUP(AI314,dim_techarea!B:C,2,FALSE)),"",VLOOKUP(AI314,dim_techarea!B:C,2,FALSE))</f>
        <v>UXtSjZGQ208</v>
      </c>
      <c r="AK314" s="19" t="str">
        <f>IF(ISNA(VLOOKUP(TRIM(G314),dim_targetsresults!A:B,2,FALSE)),"",VLOOKUP(TRIM(G314),dim_targetsresults!A:C,2,FALSE))</f>
        <v>MER Targets</v>
      </c>
      <c r="AL314" s="19" t="str">
        <f>IF(ISNA(VLOOKUP(AK314,dim_targetsresults!B:C,2,FALSE)),"",VLOOKUP(AK314,dim_targetsresults!B:C,2,FALSE))</f>
        <v>W8imnja2Owd</v>
      </c>
      <c r="AM314" s="19" t="str">
        <f>IF(ISNA(VLOOKUP(TRIM(D314),dim_numeratordenominator!A:B,2,FALSE)),"",VLOOKUP(TRIM(D314),dim_numeratordenominator!A:C,2,FALSE))</f>
        <v>Numerator</v>
      </c>
      <c r="AN314" s="19" t="str">
        <f>IF(ISNA(VLOOKUP(AM314,dim_numeratordenominator!B:C,2,FALSE)),"",VLOOKUP(AM314,dim_numeratordenominator!B:C,2,FALSE))</f>
        <v>Som9NRMQqV7</v>
      </c>
      <c r="AO314" s="19" t="str">
        <f>IF(ISNA(VLOOKUP(TRIM(E314),dim_supporttype!A:B,2,FALSE)),"",VLOOKUP(TRIM(E314),dim_supporttype!A:C,2,FALSE))</f>
        <v>Sub-National</v>
      </c>
      <c r="AP314" s="19" t="str">
        <f>IF(ISNA(VLOOKUP(AO314,dim_supporttype!B:C,2,FALSE)),"",VLOOKUP(AO314,dim_supporttype!B:C,2,FALSE))</f>
        <v>jJDHP9KXvzJ</v>
      </c>
      <c r="AQ314" s="19" t="str">
        <f>IF(ISNA(VLOOKUP(TRIM(F314),dim_disaggs!A:B,2,FALSE)),"No Disagg",VLOOKUP(TRIM(F314),dim_disaggs!A:B,2,FALSE))</f>
        <v>No Disagg</v>
      </c>
      <c r="AR314" s="19" t="str">
        <f>IF(ISNA(VLOOKUP(AQ314,dim_disaggs!B:C,2,FALSE)),"",VLOOKUP(AQ314,dim_disaggs!B:C,2,FALSE))</f>
        <v>werJlVT6sf3</v>
      </c>
      <c r="AU314" s="72" t="s">
        <v>755</v>
      </c>
      <c r="AV314" s="73" t="s">
        <v>755</v>
      </c>
      <c r="AW314" s="66" t="s">
        <v>755</v>
      </c>
      <c r="AX314" s="66" t="s">
        <v>755</v>
      </c>
      <c r="BA314" s="105" t="str">
        <f t="shared" si="43"/>
        <v/>
      </c>
      <c r="BB314" s="20" t="str">
        <f t="shared" si="44"/>
        <v/>
      </c>
      <c r="BG314" s="72"/>
      <c r="BH314" s="73"/>
      <c r="BI314" s="66"/>
      <c r="BJ314" s="66"/>
    </row>
    <row r="315" spans="1:68" x14ac:dyDescent="0.2">
      <c r="A315" s="20" t="s">
        <v>95</v>
      </c>
      <c r="B315" s="20" t="s">
        <v>505</v>
      </c>
      <c r="C315" s="20" t="s">
        <v>250</v>
      </c>
      <c r="D315" s="20" t="s">
        <v>1</v>
      </c>
      <c r="E315" s="20" t="s">
        <v>77</v>
      </c>
      <c r="F315" s="20" t="s">
        <v>81</v>
      </c>
      <c r="G315" s="20" t="s">
        <v>20086</v>
      </c>
      <c r="H315" s="20" t="s">
        <v>81</v>
      </c>
      <c r="I315" s="19">
        <f t="shared" si="36"/>
        <v>27</v>
      </c>
      <c r="J315" s="20" t="s">
        <v>205</v>
      </c>
      <c r="K315" s="20" t="s">
        <v>272</v>
      </c>
      <c r="L315" s="95" t="str">
        <f>IF(M315&lt;&gt;"",IF(NOT(ISNA(INDEX(cc!B:B,MATCH(M315,cc!A:A,0)))),INDEX(cc!B:B,MATCH(M315,cc!A:A,0)),"0"),"")</f>
        <v>Key Populations v3</v>
      </c>
      <c r="M315" s="97" t="s">
        <v>104</v>
      </c>
      <c r="N315" s="28" t="str">
        <f t="shared" si="45"/>
        <v/>
      </c>
      <c r="O315" s="19" t="str">
        <f t="shared" si="38"/>
        <v>KP_PREV (N, DSD, KeyPop) v2: Key Pop Preventive</v>
      </c>
      <c r="P315" s="19" t="str">
        <f t="shared" si="39"/>
        <v>KP_PREV (N, DSD, KeyPop) v2: Key Pop Preventive</v>
      </c>
      <c r="Q315" s="19" t="str">
        <f t="shared" si="40"/>
        <v>KP_PREV (N, DSD, KeyPop) v2</v>
      </c>
      <c r="R315" s="19" t="str">
        <f t="shared" si="41"/>
        <v>KP_PREV_N_DSD_KeyPop_v2</v>
      </c>
      <c r="S315" s="19" t="str">
        <f t="shared" si="42"/>
        <v>KP_PREV_N_DSD_KeyPop_v2</v>
      </c>
      <c r="T315" s="19" t="b">
        <f>NOT(ISNA(VLOOKUP(B315,dbcodes!A:B,2,FALSE)))</f>
        <v>1</v>
      </c>
      <c r="U315" s="19" t="str">
        <f>IF(ISNA(VLOOKUP(B315,dbcodes!A:B,2,FALSE)),des!R2384,VLOOKUP(B315,dbcodes!A:B,2,FALSE))</f>
        <v>KP_PREV_N_DSD_KeyPop_v2</v>
      </c>
      <c r="W315" s="107" t="str">
        <f>IF(ISNA(VLOOKUP(C315,descriptions!A:B,2,FALSE)),des!V595,IF(G315=" TARGET","Target ","")&amp;VLOOKUP(C315,descriptions!A:B,2,FALSE))</f>
        <v>Number of key populations reached with individual and/or small group-level HIV prevention interventions designed for the target population</v>
      </c>
      <c r="X315" s="20" t="s">
        <v>4</v>
      </c>
      <c r="Y315" s="20" t="s">
        <v>831</v>
      </c>
      <c r="Z315" s="20" t="s">
        <v>836</v>
      </c>
      <c r="AA315" s="20" t="s">
        <v>102</v>
      </c>
      <c r="AB315" s="20" t="s">
        <v>755</v>
      </c>
      <c r="AC315" s="19" t="str">
        <f>IF(AB315&lt;&gt;"",IF(NOT(ISNA(INDEX(os!A:A,MATCH(AB315,os!B:B,0)))),INDEX(os!A:A,MATCH(AB315,os!B:B,0)),"0"),"")</f>
        <v/>
      </c>
      <c r="AD315" s="20" t="s">
        <v>830</v>
      </c>
      <c r="AH315" s="93" t="str">
        <f>IF(NOT(ISNA(VLOOKUP(B:B,ResultsTargets!A:A,1,0))),"TRUE","")</f>
        <v>TRUE</v>
      </c>
      <c r="AI315" s="19" t="str">
        <f>IF(ISNA(VLOOKUP(C315,dim_techarea!A:B,2,FALSE)),"",VLOOKUP(C315,dim_techarea!A:B,2,FALSE))</f>
        <v>KP_PREV</v>
      </c>
      <c r="AJ315" s="19" t="str">
        <f>IF(ISNA(VLOOKUP(AI315,dim_techarea!B:C,2,FALSE)),"",VLOOKUP(AI315,dim_techarea!B:C,2,FALSE))</f>
        <v>Uo2vBxak9im</v>
      </c>
      <c r="AK315" s="19" t="str">
        <f>IF(ISNA(VLOOKUP(TRIM(G315),dim_targetsresults!A:B,2,FALSE)),"",VLOOKUP(TRIM(G315),dim_targetsresults!A:C,2,FALSE))</f>
        <v>MER Results</v>
      </c>
      <c r="AL315" s="19" t="str">
        <f>IF(ISNA(VLOOKUP(AK315,dim_targetsresults!B:C,2,FALSE)),"",VLOOKUP(AK315,dim_targetsresults!B:C,2,FALSE))</f>
        <v>Jh0jDM5yQ2E</v>
      </c>
      <c r="AM315" s="19" t="str">
        <f>IF(ISNA(VLOOKUP(TRIM(D315),dim_numeratordenominator!A:B,2,FALSE)),"",VLOOKUP(TRIM(D315),dim_numeratordenominator!A:C,2,FALSE))</f>
        <v>Numerator</v>
      </c>
      <c r="AN315" s="19" t="str">
        <f>IF(ISNA(VLOOKUP(AM315,dim_numeratordenominator!B:C,2,FALSE)),"",VLOOKUP(AM315,dim_numeratordenominator!B:C,2,FALSE))</f>
        <v>Som9NRMQqV7</v>
      </c>
      <c r="AO315" s="19" t="str">
        <f>IF(ISNA(VLOOKUP(TRIM(E315),dim_supporttype!A:B,2,FALSE)),"",VLOOKUP(TRIM(E315),dim_supporttype!A:C,2,FALSE))</f>
        <v>DSD</v>
      </c>
      <c r="AP315" s="19" t="str">
        <f>IF(ISNA(VLOOKUP(AO315,dim_supporttype!B:C,2,FALSE)),"",VLOOKUP(AO315,dim_supporttype!B:C,2,FALSE))</f>
        <v>iM13vdNLWKb</v>
      </c>
      <c r="AQ315" s="19" t="str">
        <f>IF(ISNA(VLOOKUP(TRIM(F315),dim_disaggs!A:B,2,FALSE)),"No Disagg",VLOOKUP(TRIM(F315),dim_disaggs!A:B,2,FALSE))</f>
        <v>KeyPop</v>
      </c>
      <c r="AR315" s="19" t="str">
        <f>IF(ISNA(VLOOKUP(AQ315,dim_disaggs!B:C,2,FALSE)),"",VLOOKUP(AQ315,dim_disaggs!B:C,2,FALSE))</f>
        <v>OoC9KSMqBms</v>
      </c>
      <c r="AU315" s="72" t="s">
        <v>755</v>
      </c>
      <c r="AV315" s="73" t="s">
        <v>755</v>
      </c>
      <c r="AW315" s="66" t="s">
        <v>755</v>
      </c>
      <c r="AX315" s="66" t="s">
        <v>755</v>
      </c>
      <c r="BA315" s="105" t="str">
        <f t="shared" si="43"/>
        <v>Top Level Numerator</v>
      </c>
      <c r="BB315" s="20" t="str">
        <f t="shared" si="44"/>
        <v>PE5QVF0w4xj</v>
      </c>
      <c r="BE315" s="75" t="s">
        <v>755</v>
      </c>
      <c r="BF315" s="73" t="s">
        <v>755</v>
      </c>
      <c r="BG315" s="72" t="s">
        <v>20424</v>
      </c>
      <c r="BH315" s="73" t="s">
        <v>20422</v>
      </c>
      <c r="BI315" s="66" t="s">
        <v>20420</v>
      </c>
      <c r="BJ315" s="66" t="s">
        <v>20426</v>
      </c>
      <c r="BK315" s="72" t="s">
        <v>20634</v>
      </c>
      <c r="BL315" s="66" t="s">
        <v>20636</v>
      </c>
      <c r="BM315" s="85" t="s">
        <v>21473</v>
      </c>
      <c r="BN315" s="86" t="s">
        <v>21476</v>
      </c>
      <c r="BO315" s="77" t="s">
        <v>25670</v>
      </c>
      <c r="BP315" s="78" t="s">
        <v>25672</v>
      </c>
    </row>
    <row r="316" spans="1:68" x14ac:dyDescent="0.2">
      <c r="A316" s="20" t="s">
        <v>95</v>
      </c>
      <c r="B316" s="20" t="s">
        <v>506</v>
      </c>
      <c r="C316" s="20" t="s">
        <v>250</v>
      </c>
      <c r="D316" s="20" t="s">
        <v>1</v>
      </c>
      <c r="E316" s="20" t="s">
        <v>78</v>
      </c>
      <c r="F316" s="20" t="s">
        <v>81</v>
      </c>
      <c r="G316" s="20" t="s">
        <v>20086</v>
      </c>
      <c r="H316" s="20" t="s">
        <v>81</v>
      </c>
      <c r="I316" s="19">
        <f t="shared" si="36"/>
        <v>26</v>
      </c>
      <c r="J316" s="20" t="s">
        <v>205</v>
      </c>
      <c r="K316" s="20" t="s">
        <v>272</v>
      </c>
      <c r="L316" s="95" t="str">
        <f>IF(M316&lt;&gt;"",IF(NOT(ISNA(INDEX(cc!B:B,MATCH(M316,cc!A:A,0)))),INDEX(cc!B:B,MATCH(M316,cc!A:A,0)),"0"),"")</f>
        <v>Key Populations v3</v>
      </c>
      <c r="M316" s="97" t="s">
        <v>104</v>
      </c>
      <c r="N316" s="28" t="str">
        <f t="shared" si="45"/>
        <v/>
      </c>
      <c r="O316" s="19" t="str">
        <f t="shared" si="38"/>
        <v>KP_PREV (N, TA, KeyPop) v2: Key Pop Preventive</v>
      </c>
      <c r="P316" s="19" t="str">
        <f t="shared" si="39"/>
        <v>KP_PREV (N, TA, KeyPop) v2: Key Pop Preventive</v>
      </c>
      <c r="Q316" s="19" t="str">
        <f t="shared" si="40"/>
        <v>KP_PREV (N, TA, KeyPop) v2</v>
      </c>
      <c r="R316" s="19" t="str">
        <f t="shared" si="41"/>
        <v>KP_PREV_N_TA_KeyPop_v2</v>
      </c>
      <c r="S316" s="19" t="str">
        <f t="shared" si="42"/>
        <v>KP_PREV_N_TA_KeyPop_v2</v>
      </c>
      <c r="T316" s="19" t="b">
        <f>NOT(ISNA(VLOOKUP(B316,dbcodes!A:B,2,FALSE)))</f>
        <v>1</v>
      </c>
      <c r="U316" s="19" t="str">
        <f>IF(ISNA(VLOOKUP(B316,dbcodes!A:B,2,FALSE)),des!R2385,VLOOKUP(B316,dbcodes!A:B,2,FALSE))</f>
        <v>KP_PREV_N_TA_KeyPop_v2</v>
      </c>
      <c r="W316" s="107" t="str">
        <f>IF(ISNA(VLOOKUP(C316,descriptions!A:B,2,FALSE)),des!V597,IF(G316=" TARGET","Target ","")&amp;VLOOKUP(C316,descriptions!A:B,2,FALSE))</f>
        <v>Number of key populations reached with individual and/or small group-level HIV prevention interventions designed for the target population</v>
      </c>
      <c r="X316" s="20" t="s">
        <v>4</v>
      </c>
      <c r="Y316" s="20" t="s">
        <v>831</v>
      </c>
      <c r="Z316" s="20" t="s">
        <v>836</v>
      </c>
      <c r="AA316" s="20" t="s">
        <v>102</v>
      </c>
      <c r="AB316" s="20" t="s">
        <v>755</v>
      </c>
      <c r="AC316" s="19" t="str">
        <f>IF(AB316&lt;&gt;"",IF(NOT(ISNA(INDEX(os!A:A,MATCH(AB316,os!B:B,0)))),INDEX(os!A:A,MATCH(AB316,os!B:B,0)),"0"),"")</f>
        <v/>
      </c>
      <c r="AD316" s="20" t="s">
        <v>830</v>
      </c>
      <c r="AH316" s="93" t="str">
        <f>IF(NOT(ISNA(VLOOKUP(B:B,ResultsTargets!A:A,1,0))),"TRUE","")</f>
        <v>TRUE</v>
      </c>
      <c r="AI316" s="19" t="str">
        <f>IF(ISNA(VLOOKUP(C316,dim_techarea!A:B,2,FALSE)),"",VLOOKUP(C316,dim_techarea!A:B,2,FALSE))</f>
        <v>KP_PREV</v>
      </c>
      <c r="AJ316" s="19" t="str">
        <f>IF(ISNA(VLOOKUP(AI316,dim_techarea!B:C,2,FALSE)),"",VLOOKUP(AI316,dim_techarea!B:C,2,FALSE))</f>
        <v>Uo2vBxak9im</v>
      </c>
      <c r="AK316" s="19" t="str">
        <f>IF(ISNA(VLOOKUP(TRIM(G316),dim_targetsresults!A:B,2,FALSE)),"",VLOOKUP(TRIM(G316),dim_targetsresults!A:C,2,FALSE))</f>
        <v>MER Results</v>
      </c>
      <c r="AL316" s="19" t="str">
        <f>IF(ISNA(VLOOKUP(AK316,dim_targetsresults!B:C,2,FALSE)),"",VLOOKUP(AK316,dim_targetsresults!B:C,2,FALSE))</f>
        <v>Jh0jDM5yQ2E</v>
      </c>
      <c r="AM316" s="19" t="str">
        <f>IF(ISNA(VLOOKUP(TRIM(D316),dim_numeratordenominator!A:B,2,FALSE)),"",VLOOKUP(TRIM(D316),dim_numeratordenominator!A:C,2,FALSE))</f>
        <v>Numerator</v>
      </c>
      <c r="AN316" s="19" t="str">
        <f>IF(ISNA(VLOOKUP(AM316,dim_numeratordenominator!B:C,2,FALSE)),"",VLOOKUP(AM316,dim_numeratordenominator!B:C,2,FALSE))</f>
        <v>Som9NRMQqV7</v>
      </c>
      <c r="AO316" s="19" t="str">
        <f>IF(ISNA(VLOOKUP(TRIM(E316),dim_supporttype!A:B,2,FALSE)),"",VLOOKUP(TRIM(E316),dim_supporttype!A:C,2,FALSE))</f>
        <v>TA</v>
      </c>
      <c r="AP316" s="19" t="str">
        <f>IF(ISNA(VLOOKUP(AO316,dim_supporttype!B:C,2,FALSE)),"",VLOOKUP(AO316,dim_supporttype!B:C,2,FALSE))</f>
        <v>cRAGKdWIDn4</v>
      </c>
      <c r="AQ316" s="19" t="str">
        <f>IF(ISNA(VLOOKUP(TRIM(F316),dim_disaggs!A:B,2,FALSE)),"No Disagg",VLOOKUP(TRIM(F316),dim_disaggs!A:B,2,FALSE))</f>
        <v>KeyPop</v>
      </c>
      <c r="AR316" s="19" t="str">
        <f>IF(ISNA(VLOOKUP(AQ316,dim_disaggs!B:C,2,FALSE)),"",VLOOKUP(AQ316,dim_disaggs!B:C,2,FALSE))</f>
        <v>OoC9KSMqBms</v>
      </c>
      <c r="AU316" s="72" t="s">
        <v>755</v>
      </c>
      <c r="AV316" s="73" t="s">
        <v>755</v>
      </c>
      <c r="AW316" s="66" t="s">
        <v>755</v>
      </c>
      <c r="AX316" s="66" t="s">
        <v>755</v>
      </c>
      <c r="BA316" s="105" t="str">
        <f t="shared" si="43"/>
        <v>Top Level Numerator</v>
      </c>
      <c r="BB316" s="20" t="str">
        <f t="shared" si="44"/>
        <v>PE5QVF0w4xj</v>
      </c>
      <c r="BE316" s="75" t="s">
        <v>755</v>
      </c>
      <c r="BF316" s="73" t="s">
        <v>755</v>
      </c>
      <c r="BG316" s="72" t="s">
        <v>20424</v>
      </c>
      <c r="BH316" s="73" t="s">
        <v>20422</v>
      </c>
      <c r="BI316" s="66" t="s">
        <v>20420</v>
      </c>
      <c r="BJ316" s="66" t="s">
        <v>20426</v>
      </c>
      <c r="BK316" s="72" t="s">
        <v>20634</v>
      </c>
      <c r="BL316" s="66" t="s">
        <v>20636</v>
      </c>
      <c r="BM316" s="85" t="s">
        <v>21473</v>
      </c>
      <c r="BN316" s="86" t="s">
        <v>21476</v>
      </c>
      <c r="BO316" s="77" t="s">
        <v>25670</v>
      </c>
      <c r="BP316" s="78" t="s">
        <v>25672</v>
      </c>
    </row>
    <row r="317" spans="1:68" s="3" customFormat="1" x14ac:dyDescent="0.2">
      <c r="A317" s="20" t="s">
        <v>95</v>
      </c>
      <c r="B317" s="20" t="s">
        <v>507</v>
      </c>
      <c r="C317" s="20" t="s">
        <v>250</v>
      </c>
      <c r="D317" s="20" t="s">
        <v>1</v>
      </c>
      <c r="E317" s="20" t="s">
        <v>77</v>
      </c>
      <c r="F317" s="20" t="s">
        <v>504</v>
      </c>
      <c r="G317" s="20" t="s">
        <v>20086</v>
      </c>
      <c r="H317" s="20" t="s">
        <v>504</v>
      </c>
      <c r="I317" s="19">
        <f t="shared" si="36"/>
        <v>31</v>
      </c>
      <c r="J317" s="20" t="s">
        <v>755</v>
      </c>
      <c r="K317" s="20" t="s">
        <v>272</v>
      </c>
      <c r="L317" s="95" t="str">
        <f>IF(M317&lt;&gt;"",IF(NOT(ISNA(INDEX(cc!B:B,MATCH(M317,cc!A:A,0)))),INDEX(cc!B:B,MATCH(M317,cc!A:A,0)),"0"),"")</f>
        <v>Key Populations v3 and HIV Test Status</v>
      </c>
      <c r="M317" s="97" t="s">
        <v>625</v>
      </c>
      <c r="N317" s="28" t="str">
        <f t="shared" si="45"/>
        <v/>
      </c>
      <c r="O317" s="19" t="str">
        <f t="shared" si="38"/>
        <v>KP_PREV (N, DSD, KeyPop/Status): Key Pop Preventive</v>
      </c>
      <c r="P317" s="19" t="str">
        <f t="shared" si="39"/>
        <v>KP_PREV (N, DSD, KeyPop/Status): Key Pop Preventive</v>
      </c>
      <c r="Q317" s="19" t="str">
        <f t="shared" si="40"/>
        <v>KP_PREV (N, DSD, KeyPop/Status)</v>
      </c>
      <c r="R317" s="19" t="str">
        <f t="shared" si="41"/>
        <v>KP_PREV_N_DSD_KeyPop_Status</v>
      </c>
      <c r="S317" s="19" t="str">
        <f t="shared" si="42"/>
        <v>KP_PREV_N_DSD_KeyPop_Status_</v>
      </c>
      <c r="T317" s="19" t="b">
        <f>NOT(ISNA(VLOOKUP(B317,dbcodes!A:B,2,FALSE)))</f>
        <v>1</v>
      </c>
      <c r="U317" s="19" t="str">
        <f>IF(ISNA(VLOOKUP(B317,dbcodes!A:B,2,FALSE)),des!R2386,VLOOKUP(B317,dbcodes!A:B,2,FALSE))</f>
        <v>KP_PREV_N_DSD_KeyPop_Status</v>
      </c>
      <c r="V317" s="20"/>
      <c r="W317" s="107" t="str">
        <f>IF(ISNA(VLOOKUP(C317,descriptions!A:B,2,FALSE)),des!V598,IF(G317=" TARGET","Target ","")&amp;VLOOKUP(C317,descriptions!A:B,2,FALSE))</f>
        <v>Number of key populations reached with individual and/or small group-level HIV prevention interventions designed for the target population</v>
      </c>
      <c r="X317" s="20" t="s">
        <v>4</v>
      </c>
      <c r="Y317" s="20" t="s">
        <v>831</v>
      </c>
      <c r="Z317" s="20" t="s">
        <v>836</v>
      </c>
      <c r="AA317" s="20" t="s">
        <v>102</v>
      </c>
      <c r="AB317" s="20" t="s">
        <v>755</v>
      </c>
      <c r="AC317" s="19" t="str">
        <f>IF(AB317&lt;&gt;"",IF(NOT(ISNA(INDEX(os!A:A,MATCH(AB317,os!B:B,0)))),INDEX(os!A:A,MATCH(AB317,os!B:B,0)),"0"),"")</f>
        <v/>
      </c>
      <c r="AD317" s="20" t="s">
        <v>830</v>
      </c>
      <c r="AE317" s="20"/>
      <c r="AF317" s="20"/>
      <c r="AG317" s="20"/>
      <c r="AH317" s="93" t="str">
        <f>IF(NOT(ISNA(VLOOKUP(B:B,ResultsTargets!A:A,1,0))),"TRUE","")</f>
        <v>TRUE</v>
      </c>
      <c r="AI317" s="19" t="str">
        <f>IF(ISNA(VLOOKUP(C317,dim_techarea!A:B,2,FALSE)),"",VLOOKUP(C317,dim_techarea!A:B,2,FALSE))</f>
        <v>KP_PREV</v>
      </c>
      <c r="AJ317" s="19" t="str">
        <f>IF(ISNA(VLOOKUP(AI317,dim_techarea!B:C,2,FALSE)),"",VLOOKUP(AI317,dim_techarea!B:C,2,FALSE))</f>
        <v>Uo2vBxak9im</v>
      </c>
      <c r="AK317" s="19" t="str">
        <f>IF(ISNA(VLOOKUP(TRIM(G317),dim_targetsresults!A:B,2,FALSE)),"",VLOOKUP(TRIM(G317),dim_targetsresults!A:C,2,FALSE))</f>
        <v>MER Results</v>
      </c>
      <c r="AL317" s="19" t="str">
        <f>IF(ISNA(VLOOKUP(AK317,dim_targetsresults!B:C,2,FALSE)),"",VLOOKUP(AK317,dim_targetsresults!B:C,2,FALSE))</f>
        <v>Jh0jDM5yQ2E</v>
      </c>
      <c r="AM317" s="19" t="str">
        <f>IF(ISNA(VLOOKUP(TRIM(D317),dim_numeratordenominator!A:B,2,FALSE)),"",VLOOKUP(TRIM(D317),dim_numeratordenominator!A:C,2,FALSE))</f>
        <v>Numerator</v>
      </c>
      <c r="AN317" s="19" t="str">
        <f>IF(ISNA(VLOOKUP(AM317,dim_numeratordenominator!B:C,2,FALSE)),"",VLOOKUP(AM317,dim_numeratordenominator!B:C,2,FALSE))</f>
        <v>Som9NRMQqV7</v>
      </c>
      <c r="AO317" s="19" t="str">
        <f>IF(ISNA(VLOOKUP(TRIM(E317),dim_supporttype!A:B,2,FALSE)),"",VLOOKUP(TRIM(E317),dim_supporttype!A:C,2,FALSE))</f>
        <v>DSD</v>
      </c>
      <c r="AP317" s="19" t="str">
        <f>IF(ISNA(VLOOKUP(AO317,dim_supporttype!B:C,2,FALSE)),"",VLOOKUP(AO317,dim_supporttype!B:C,2,FALSE))</f>
        <v>iM13vdNLWKb</v>
      </c>
      <c r="AQ317" s="19" t="str">
        <f>IF(ISNA(VLOOKUP(TRIM(F317),dim_disaggs!A:B,2,FALSE)),"No Disagg",VLOOKUP(TRIM(F317),dim_disaggs!A:B,2,FALSE))</f>
        <v>KeyPop/Status</v>
      </c>
      <c r="AR317" s="19" t="str">
        <f>IF(ISNA(VLOOKUP(AQ317,dim_disaggs!B:C,2,FALSE)),"",VLOOKUP(AQ317,dim_disaggs!B:C,2,FALSE))</f>
        <v>SztmZ6a9vsp</v>
      </c>
      <c r="AS317" s="72"/>
      <c r="AT317" s="66"/>
      <c r="AU317" s="72" t="s">
        <v>755</v>
      </c>
      <c r="AV317" s="73" t="s">
        <v>755</v>
      </c>
      <c r="AW317" s="66" t="s">
        <v>755</v>
      </c>
      <c r="AX317" s="66" t="s">
        <v>755</v>
      </c>
      <c r="AY317" s="20"/>
      <c r="AZ317" s="20"/>
      <c r="BA317" s="105" t="str">
        <f t="shared" si="43"/>
        <v/>
      </c>
      <c r="BB317" s="20" t="str">
        <f t="shared" si="44"/>
        <v/>
      </c>
      <c r="BC317" s="20"/>
      <c r="BD317" s="20"/>
      <c r="BE317" s="75" t="s">
        <v>755</v>
      </c>
      <c r="BF317" s="73" t="s">
        <v>755</v>
      </c>
      <c r="BG317" s="55"/>
      <c r="BH317" s="76"/>
      <c r="BI317" s="20"/>
      <c r="BJ317" s="20"/>
      <c r="BK317" s="55"/>
      <c r="BL317" s="71"/>
      <c r="BM317" s="77"/>
      <c r="BN317" s="78"/>
      <c r="BO317" s="77" t="s">
        <v>755</v>
      </c>
      <c r="BP317" s="78" t="s">
        <v>755</v>
      </c>
    </row>
    <row r="318" spans="1:68" s="3" customFormat="1" ht="17" customHeight="1" x14ac:dyDescent="0.2">
      <c r="A318" s="20" t="s">
        <v>95</v>
      </c>
      <c r="B318" s="20" t="s">
        <v>508</v>
      </c>
      <c r="C318" s="20" t="s">
        <v>250</v>
      </c>
      <c r="D318" s="20" t="s">
        <v>1</v>
      </c>
      <c r="E318" s="20" t="s">
        <v>78</v>
      </c>
      <c r="F318" s="20" t="s">
        <v>504</v>
      </c>
      <c r="G318" s="20" t="s">
        <v>20086</v>
      </c>
      <c r="H318" s="20" t="s">
        <v>504</v>
      </c>
      <c r="I318" s="19">
        <f t="shared" si="36"/>
        <v>30</v>
      </c>
      <c r="J318" s="20" t="s">
        <v>755</v>
      </c>
      <c r="K318" s="20" t="s">
        <v>272</v>
      </c>
      <c r="L318" s="95" t="str">
        <f>IF(M318&lt;&gt;"",IF(NOT(ISNA(INDEX(cc!B:B,MATCH(M318,cc!A:A,0)))),INDEX(cc!B:B,MATCH(M318,cc!A:A,0)),"0"),"")</f>
        <v>Key Populations v3 and HIV Test Status</v>
      </c>
      <c r="M318" s="97" t="s">
        <v>625</v>
      </c>
      <c r="N318" s="28" t="str">
        <f t="shared" si="45"/>
        <v/>
      </c>
      <c r="O318" s="19" t="str">
        <f t="shared" si="38"/>
        <v>KP_PREV (N, TA, KeyPop/Status): Key Pop Preventive</v>
      </c>
      <c r="P318" s="19" t="str">
        <f t="shared" si="39"/>
        <v>KP_PREV (N, TA, KeyPop/Status): Key Pop Preventive</v>
      </c>
      <c r="Q318" s="19" t="str">
        <f t="shared" si="40"/>
        <v>KP_PREV (N, TA, KeyPop/Status)</v>
      </c>
      <c r="R318" s="19" t="str">
        <f t="shared" si="41"/>
        <v>KP_PREV_N_TA_KeyPop_Status</v>
      </c>
      <c r="S318" s="19" t="str">
        <f t="shared" si="42"/>
        <v>KP_PREV_N_TA_KeyPop_Status_</v>
      </c>
      <c r="T318" s="19" t="b">
        <f>NOT(ISNA(VLOOKUP(B318,dbcodes!A:B,2,FALSE)))</f>
        <v>1</v>
      </c>
      <c r="U318" s="19" t="str">
        <f>IF(ISNA(VLOOKUP(B318,dbcodes!A:B,2,FALSE)),des!R2387,VLOOKUP(B318,dbcodes!A:B,2,FALSE))</f>
        <v>KP_PREV_N_TA_KeyPop_Status</v>
      </c>
      <c r="V318" s="20"/>
      <c r="W318" s="107" t="str">
        <f>IF(ISNA(VLOOKUP(C318,descriptions!A:B,2,FALSE)),des!V599,IF(G318=" TARGET","Target ","")&amp;VLOOKUP(C318,descriptions!A:B,2,FALSE))</f>
        <v>Number of key populations reached with individual and/or small group-level HIV prevention interventions designed for the target population</v>
      </c>
      <c r="X318" s="20" t="s">
        <v>4</v>
      </c>
      <c r="Y318" s="20" t="s">
        <v>831</v>
      </c>
      <c r="Z318" s="20" t="s">
        <v>836</v>
      </c>
      <c r="AA318" s="20" t="s">
        <v>102</v>
      </c>
      <c r="AB318" s="20" t="s">
        <v>755</v>
      </c>
      <c r="AC318" s="19" t="str">
        <f>IF(AB318&lt;&gt;"",IF(NOT(ISNA(INDEX(os!A:A,MATCH(AB318,os!B:B,0)))),INDEX(os!A:A,MATCH(AB318,os!B:B,0)),"0"),"")</f>
        <v/>
      </c>
      <c r="AD318" s="20" t="s">
        <v>830</v>
      </c>
      <c r="AE318" s="20"/>
      <c r="AF318" s="20"/>
      <c r="AG318" s="20"/>
      <c r="AH318" s="93" t="str">
        <f>IF(NOT(ISNA(VLOOKUP(B:B,ResultsTargets!A:A,1,0))),"TRUE","")</f>
        <v>TRUE</v>
      </c>
      <c r="AI318" s="19" t="str">
        <f>IF(ISNA(VLOOKUP(C318,dim_techarea!A:B,2,FALSE)),"",VLOOKUP(C318,dim_techarea!A:B,2,FALSE))</f>
        <v>KP_PREV</v>
      </c>
      <c r="AJ318" s="19" t="str">
        <f>IF(ISNA(VLOOKUP(AI318,dim_techarea!B:C,2,FALSE)),"",VLOOKUP(AI318,dim_techarea!B:C,2,FALSE))</f>
        <v>Uo2vBxak9im</v>
      </c>
      <c r="AK318" s="19" t="str">
        <f>IF(ISNA(VLOOKUP(TRIM(G318),dim_targetsresults!A:B,2,FALSE)),"",VLOOKUP(TRIM(G318),dim_targetsresults!A:C,2,FALSE))</f>
        <v>MER Results</v>
      </c>
      <c r="AL318" s="19" t="str">
        <f>IF(ISNA(VLOOKUP(AK318,dim_targetsresults!B:C,2,FALSE)),"",VLOOKUP(AK318,dim_targetsresults!B:C,2,FALSE))</f>
        <v>Jh0jDM5yQ2E</v>
      </c>
      <c r="AM318" s="19" t="str">
        <f>IF(ISNA(VLOOKUP(TRIM(D318),dim_numeratordenominator!A:B,2,FALSE)),"",VLOOKUP(TRIM(D318),dim_numeratordenominator!A:C,2,FALSE))</f>
        <v>Numerator</v>
      </c>
      <c r="AN318" s="19" t="str">
        <f>IF(ISNA(VLOOKUP(AM318,dim_numeratordenominator!B:C,2,FALSE)),"",VLOOKUP(AM318,dim_numeratordenominator!B:C,2,FALSE))</f>
        <v>Som9NRMQqV7</v>
      </c>
      <c r="AO318" s="19" t="str">
        <f>IF(ISNA(VLOOKUP(TRIM(E318),dim_supporttype!A:B,2,FALSE)),"",VLOOKUP(TRIM(E318),dim_supporttype!A:C,2,FALSE))</f>
        <v>TA</v>
      </c>
      <c r="AP318" s="19" t="str">
        <f>IF(ISNA(VLOOKUP(AO318,dim_supporttype!B:C,2,FALSE)),"",VLOOKUP(AO318,dim_supporttype!B:C,2,FALSE))</f>
        <v>cRAGKdWIDn4</v>
      </c>
      <c r="AQ318" s="19" t="str">
        <f>IF(ISNA(VLOOKUP(TRIM(F318),dim_disaggs!A:B,2,FALSE)),"No Disagg",VLOOKUP(TRIM(F318),dim_disaggs!A:B,2,FALSE))</f>
        <v>KeyPop/Status</v>
      </c>
      <c r="AR318" s="19" t="str">
        <f>IF(ISNA(VLOOKUP(AQ318,dim_disaggs!B:C,2,FALSE)),"",VLOOKUP(AQ318,dim_disaggs!B:C,2,FALSE))</f>
        <v>SztmZ6a9vsp</v>
      </c>
      <c r="AS318" s="72"/>
      <c r="AT318" s="66"/>
      <c r="AU318" s="72" t="s">
        <v>755</v>
      </c>
      <c r="AV318" s="73" t="s">
        <v>755</v>
      </c>
      <c r="AW318" s="66" t="s">
        <v>755</v>
      </c>
      <c r="AX318" s="66" t="s">
        <v>755</v>
      </c>
      <c r="AY318" s="20"/>
      <c r="AZ318" s="20"/>
      <c r="BA318" s="105" t="str">
        <f t="shared" si="43"/>
        <v/>
      </c>
      <c r="BB318" s="20" t="str">
        <f t="shared" si="44"/>
        <v/>
      </c>
      <c r="BC318" s="20"/>
      <c r="BD318" s="20"/>
      <c r="BE318" s="75" t="s">
        <v>755</v>
      </c>
      <c r="BF318" s="73" t="s">
        <v>755</v>
      </c>
      <c r="BG318" s="55"/>
      <c r="BH318" s="76"/>
      <c r="BI318" s="20"/>
      <c r="BJ318" s="20"/>
      <c r="BK318" s="55"/>
      <c r="BL318" s="71"/>
      <c r="BM318" s="77"/>
      <c r="BN318" s="78"/>
      <c r="BO318" s="77" t="s">
        <v>755</v>
      </c>
      <c r="BP318" s="78" t="s">
        <v>755</v>
      </c>
    </row>
    <row r="319" spans="1:68" s="3" customFormat="1" ht="17" customHeight="1" x14ac:dyDescent="0.2">
      <c r="A319" s="20" t="s">
        <v>95</v>
      </c>
      <c r="B319" s="20" t="s">
        <v>268</v>
      </c>
      <c r="C319" s="20" t="s">
        <v>250</v>
      </c>
      <c r="D319" s="20" t="s">
        <v>1</v>
      </c>
      <c r="E319" s="20" t="s">
        <v>264</v>
      </c>
      <c r="F319" s="20"/>
      <c r="G319" s="20" t="s">
        <v>20086</v>
      </c>
      <c r="H319" s="20"/>
      <c r="I319" s="19">
        <f t="shared" si="36"/>
        <v>26</v>
      </c>
      <c r="J319" s="20" t="s">
        <v>755</v>
      </c>
      <c r="K319" s="20" t="s">
        <v>272</v>
      </c>
      <c r="L319" s="95" t="str">
        <f>IF(M319&lt;&gt;"",IF(NOT(ISNA(INDEX(cc!B:B,MATCH(M319,cc!A:A,0)))),INDEX(cc!B:B,MATCH(M319,cc!A:A,0)),"0"),"")</f>
        <v>default</v>
      </c>
      <c r="M319" s="97" t="s">
        <v>13</v>
      </c>
      <c r="N319" s="28" t="str">
        <f t="shared" si="45"/>
        <v/>
      </c>
      <c r="O319" s="19" t="str">
        <f t="shared" si="38"/>
        <v>KP_PREV (N, DSD_NARRATIVE): Key Pop Preventive</v>
      </c>
      <c r="P319" s="19" t="str">
        <f t="shared" si="39"/>
        <v>KP_PREV (N, DSD_NARRATIVE): Key Pop Preventive</v>
      </c>
      <c r="Q319" s="19" t="str">
        <f t="shared" si="40"/>
        <v>KP_PREV (N, DSD_NARRATIVE)</v>
      </c>
      <c r="R319" s="19" t="str">
        <f t="shared" si="41"/>
        <v>KP_PREV_N_DSD_NARRATIVE</v>
      </c>
      <c r="S319" s="19" t="str">
        <f t="shared" si="42"/>
        <v>KP_PREV_N_DSD_NARRATIVE_</v>
      </c>
      <c r="T319" s="19" t="b">
        <f>NOT(ISNA(VLOOKUP(B319,dbcodes!A:B,2,FALSE)))</f>
        <v>1</v>
      </c>
      <c r="U319" s="19" t="str">
        <f>IF(ISNA(VLOOKUP(B319,dbcodes!A:B,2,FALSE)),des!R2388,VLOOKUP(B319,dbcodes!A:B,2,FALSE))</f>
        <v>KP_PREV_N_DSD_NARRATIVE</v>
      </c>
      <c r="V319" s="20"/>
      <c r="W319" s="107" t="str">
        <f>IF(ISNA(VLOOKUP(C319,descriptions!A:B,2,FALSE)),des!V602,IF(G319=" TARGET","Target ","")&amp;VLOOKUP(C319,descriptions!A:B,2,FALSE))</f>
        <v>Number of key populations reached with individual and/or small group-level HIV prevention interventions designed for the target population</v>
      </c>
      <c r="X319" s="20" t="s">
        <v>9</v>
      </c>
      <c r="Y319" s="20" t="s">
        <v>831</v>
      </c>
      <c r="Z319" s="20" t="s">
        <v>836</v>
      </c>
      <c r="AA319" s="20" t="s">
        <v>102</v>
      </c>
      <c r="AB319" s="20" t="s">
        <v>755</v>
      </c>
      <c r="AC319" s="19" t="str">
        <f>IF(AB319&lt;&gt;"",IF(NOT(ISNA(INDEX(os!A:A,MATCH(AB319,os!B:B,0)))),INDEX(os!A:A,MATCH(AB319,os!B:B,0)),"0"),"")</f>
        <v/>
      </c>
      <c r="AD319" s="20" t="s">
        <v>830</v>
      </c>
      <c r="AE319" s="20"/>
      <c r="AF319" s="20"/>
      <c r="AG319" s="20"/>
      <c r="AH319" s="93" t="str">
        <f>IF(NOT(ISNA(VLOOKUP(B:B,ResultsTargets!A:A,1,0))),"TRUE","")</f>
        <v>TRUE</v>
      </c>
      <c r="AI319" s="19" t="str">
        <f>IF(ISNA(VLOOKUP(C319,dim_techarea!A:B,2,FALSE)),"",VLOOKUP(C319,dim_techarea!A:B,2,FALSE))</f>
        <v>KP_PREV</v>
      </c>
      <c r="AJ319" s="19" t="str">
        <f>IF(ISNA(VLOOKUP(AI319,dim_techarea!B:C,2,FALSE)),"",VLOOKUP(AI319,dim_techarea!B:C,2,FALSE))</f>
        <v>Uo2vBxak9im</v>
      </c>
      <c r="AK319" s="19" t="str">
        <f>IF(ISNA(VLOOKUP(TRIM(G319),dim_targetsresults!A:B,2,FALSE)),"",VLOOKUP(TRIM(G319),dim_targetsresults!A:C,2,FALSE))</f>
        <v>MER Results</v>
      </c>
      <c r="AL319" s="19" t="str">
        <f>IF(ISNA(VLOOKUP(AK319,dim_targetsresults!B:C,2,FALSE)),"",VLOOKUP(AK319,dim_targetsresults!B:C,2,FALSE))</f>
        <v>Jh0jDM5yQ2E</v>
      </c>
      <c r="AM319" s="19" t="str">
        <f>IF(ISNA(VLOOKUP(TRIM(D319),dim_numeratordenominator!A:B,2,FALSE)),"",VLOOKUP(TRIM(D319),dim_numeratordenominator!A:C,2,FALSE))</f>
        <v>Numerator</v>
      </c>
      <c r="AN319" s="19" t="str">
        <f>IF(ISNA(VLOOKUP(AM319,dim_numeratordenominator!B:C,2,FALSE)),"",VLOOKUP(AM319,dim_numeratordenominator!B:C,2,FALSE))</f>
        <v>Som9NRMQqV7</v>
      </c>
      <c r="AO319" s="19" t="str">
        <f>IF(ISNA(VLOOKUP(TRIM(E319),dim_supporttype!A:B,2,FALSE)),"",VLOOKUP(TRIM(E319),dim_supporttype!A:C,2,FALSE))</f>
        <v>DSD Narratives</v>
      </c>
      <c r="AP319" s="19" t="str">
        <f>IF(ISNA(VLOOKUP(AO319,dim_supporttype!B:C,2,FALSE)),"",VLOOKUP(AO319,dim_supporttype!B:C,2,FALSE))</f>
        <v>ySGf8v2q9Rm</v>
      </c>
      <c r="AQ319" s="19" t="str">
        <f>IF(ISNA(VLOOKUP(TRIM(F319),dim_disaggs!A:B,2,FALSE)),"No Disagg",VLOOKUP(TRIM(F319),dim_disaggs!A:B,2,FALSE))</f>
        <v>No Disagg</v>
      </c>
      <c r="AR319" s="19" t="str">
        <f>IF(ISNA(VLOOKUP(AQ319,dim_disaggs!B:C,2,FALSE)),"",VLOOKUP(AQ319,dim_disaggs!B:C,2,FALSE))</f>
        <v>werJlVT6sf3</v>
      </c>
      <c r="AS319" s="72"/>
      <c r="AT319" s="66"/>
      <c r="AU319" s="72" t="s">
        <v>755</v>
      </c>
      <c r="AV319" s="73" t="s">
        <v>755</v>
      </c>
      <c r="AW319" s="66" t="s">
        <v>755</v>
      </c>
      <c r="AX319" s="66" t="s">
        <v>755</v>
      </c>
      <c r="AY319" s="20"/>
      <c r="AZ319" s="20"/>
      <c r="BA319" s="105" t="str">
        <f t="shared" si="43"/>
        <v/>
      </c>
      <c r="BB319" s="20" t="str">
        <f t="shared" si="44"/>
        <v/>
      </c>
      <c r="BC319" s="20"/>
      <c r="BD319" s="20"/>
      <c r="BE319" s="75" t="s">
        <v>755</v>
      </c>
      <c r="BF319" s="73" t="s">
        <v>755</v>
      </c>
      <c r="BG319" s="55"/>
      <c r="BH319" s="76"/>
      <c r="BI319" s="20"/>
      <c r="BJ319" s="20"/>
      <c r="BK319" s="55"/>
      <c r="BL319" s="71"/>
      <c r="BM319" s="77"/>
      <c r="BN319" s="78"/>
      <c r="BO319" s="77" t="s">
        <v>755</v>
      </c>
      <c r="BP319" s="78" t="s">
        <v>755</v>
      </c>
    </row>
    <row r="320" spans="1:68" ht="17" customHeight="1" x14ac:dyDescent="0.2">
      <c r="A320" s="20" t="s">
        <v>95</v>
      </c>
      <c r="B320" s="20" t="s">
        <v>270</v>
      </c>
      <c r="C320" s="20" t="s">
        <v>250</v>
      </c>
      <c r="D320" s="20" t="s">
        <v>1</v>
      </c>
      <c r="E320" s="20" t="s">
        <v>265</v>
      </c>
      <c r="G320" s="20" t="s">
        <v>20086</v>
      </c>
      <c r="I320" s="19">
        <f t="shared" si="36"/>
        <v>25</v>
      </c>
      <c r="J320" s="20" t="s">
        <v>755</v>
      </c>
      <c r="K320" s="20" t="s">
        <v>272</v>
      </c>
      <c r="L320" s="95" t="str">
        <f>IF(M320&lt;&gt;"",IF(NOT(ISNA(INDEX(cc!B:B,MATCH(M320,cc!A:A,0)))),INDEX(cc!B:B,MATCH(M320,cc!A:A,0)),"0"),"")</f>
        <v>default</v>
      </c>
      <c r="M320" s="97" t="s">
        <v>13</v>
      </c>
      <c r="N320" s="28" t="str">
        <f t="shared" si="45"/>
        <v/>
      </c>
      <c r="O320" s="19" t="str">
        <f t="shared" si="38"/>
        <v>KP_PREV (N, TA_NARRATIVE): Key Pop Preventive</v>
      </c>
      <c r="P320" s="19" t="str">
        <f t="shared" si="39"/>
        <v>KP_PREV (N, TA_NARRATIVE): Key Pop Preventive</v>
      </c>
      <c r="Q320" s="19" t="str">
        <f t="shared" si="40"/>
        <v>KP_PREV (N, TA_NARRATIVE)</v>
      </c>
      <c r="R320" s="19" t="str">
        <f t="shared" si="41"/>
        <v>KP_PREV_N_TA_NARRATIVE</v>
      </c>
      <c r="S320" s="19" t="str">
        <f t="shared" si="42"/>
        <v>KP_PREV_N_TA_NARRATIVE_</v>
      </c>
      <c r="T320" s="19" t="b">
        <f>NOT(ISNA(VLOOKUP(B320,dbcodes!A:B,2,FALSE)))</f>
        <v>1</v>
      </c>
      <c r="U320" s="19" t="str">
        <f>IF(ISNA(VLOOKUP(B320,dbcodes!A:B,2,FALSE)),des!R2389,VLOOKUP(B320,dbcodes!A:B,2,FALSE))</f>
        <v>KP_PREV_N_TA_NARRATIVE</v>
      </c>
      <c r="W320" s="107" t="str">
        <f>IF(ISNA(VLOOKUP(C320,descriptions!A:B,2,FALSE)),des!V603,IF(G320=" TARGET","Target ","")&amp;VLOOKUP(C320,descriptions!A:B,2,FALSE))</f>
        <v>Number of key populations reached with individual and/or small group-level HIV prevention interventions designed for the target population</v>
      </c>
      <c r="X320" s="20" t="s">
        <v>9</v>
      </c>
      <c r="Y320" s="20" t="s">
        <v>831</v>
      </c>
      <c r="Z320" s="20" t="s">
        <v>836</v>
      </c>
      <c r="AA320" s="20" t="s">
        <v>102</v>
      </c>
      <c r="AB320" s="20" t="s">
        <v>755</v>
      </c>
      <c r="AC320" s="19" t="str">
        <f>IF(AB320&lt;&gt;"",IF(NOT(ISNA(INDEX(os!A:A,MATCH(AB320,os!B:B,0)))),INDEX(os!A:A,MATCH(AB320,os!B:B,0)),"0"),"")</f>
        <v/>
      </c>
      <c r="AD320" s="20" t="s">
        <v>830</v>
      </c>
      <c r="AH320" s="93" t="str">
        <f>IF(NOT(ISNA(VLOOKUP(B:B,ResultsTargets!A:A,1,0))),"TRUE","")</f>
        <v>TRUE</v>
      </c>
      <c r="AI320" s="19" t="str">
        <f>IF(ISNA(VLOOKUP(C320,dim_techarea!A:B,2,FALSE)),"",VLOOKUP(C320,dim_techarea!A:B,2,FALSE))</f>
        <v>KP_PREV</v>
      </c>
      <c r="AJ320" s="19" t="str">
        <f>IF(ISNA(VLOOKUP(AI320,dim_techarea!B:C,2,FALSE)),"",VLOOKUP(AI320,dim_techarea!B:C,2,FALSE))</f>
        <v>Uo2vBxak9im</v>
      </c>
      <c r="AK320" s="19" t="str">
        <f>IF(ISNA(VLOOKUP(TRIM(G320),dim_targetsresults!A:B,2,FALSE)),"",VLOOKUP(TRIM(G320),dim_targetsresults!A:C,2,FALSE))</f>
        <v>MER Results</v>
      </c>
      <c r="AL320" s="19" t="str">
        <f>IF(ISNA(VLOOKUP(AK320,dim_targetsresults!B:C,2,FALSE)),"",VLOOKUP(AK320,dim_targetsresults!B:C,2,FALSE))</f>
        <v>Jh0jDM5yQ2E</v>
      </c>
      <c r="AM320" s="19" t="str">
        <f>IF(ISNA(VLOOKUP(TRIM(D320),dim_numeratordenominator!A:B,2,FALSE)),"",VLOOKUP(TRIM(D320),dim_numeratordenominator!A:C,2,FALSE))</f>
        <v>Numerator</v>
      </c>
      <c r="AN320" s="19" t="str">
        <f>IF(ISNA(VLOOKUP(AM320,dim_numeratordenominator!B:C,2,FALSE)),"",VLOOKUP(AM320,dim_numeratordenominator!B:C,2,FALSE))</f>
        <v>Som9NRMQqV7</v>
      </c>
      <c r="AO320" s="19" t="str">
        <f>IF(ISNA(VLOOKUP(TRIM(E320),dim_supporttype!A:B,2,FALSE)),"",VLOOKUP(TRIM(E320),dim_supporttype!A:C,2,FALSE))</f>
        <v>TA Narratives</v>
      </c>
      <c r="AP320" s="19" t="str">
        <f>IF(ISNA(VLOOKUP(AO320,dim_supporttype!B:C,2,FALSE)),"",VLOOKUP(AO320,dim_supporttype!B:C,2,FALSE))</f>
        <v>aBZapfNWlIU</v>
      </c>
      <c r="AQ320" s="19" t="str">
        <f>IF(ISNA(VLOOKUP(TRIM(F320),dim_disaggs!A:B,2,FALSE)),"No Disagg",VLOOKUP(TRIM(F320),dim_disaggs!A:B,2,FALSE))</f>
        <v>No Disagg</v>
      </c>
      <c r="AR320" s="19" t="str">
        <f>IF(ISNA(VLOOKUP(AQ320,dim_disaggs!B:C,2,FALSE)),"",VLOOKUP(AQ320,dim_disaggs!B:C,2,FALSE))</f>
        <v>werJlVT6sf3</v>
      </c>
      <c r="AU320" s="72" t="s">
        <v>755</v>
      </c>
      <c r="AV320" s="73" t="s">
        <v>755</v>
      </c>
      <c r="AW320" s="66" t="s">
        <v>755</v>
      </c>
      <c r="AX320" s="66" t="s">
        <v>755</v>
      </c>
      <c r="BA320" s="105" t="str">
        <f t="shared" si="43"/>
        <v/>
      </c>
      <c r="BB320" s="20" t="str">
        <f t="shared" si="44"/>
        <v/>
      </c>
      <c r="BE320" s="75" t="s">
        <v>755</v>
      </c>
      <c r="BF320" s="73" t="s">
        <v>755</v>
      </c>
      <c r="BO320" s="77" t="s">
        <v>755</v>
      </c>
      <c r="BP320" s="78" t="s">
        <v>755</v>
      </c>
    </row>
    <row r="321" spans="1:68" ht="17" customHeight="1" x14ac:dyDescent="0.2">
      <c r="A321" s="20" t="s">
        <v>95</v>
      </c>
      <c r="B321" s="20" t="s">
        <v>1323</v>
      </c>
      <c r="C321" s="20" t="s">
        <v>250</v>
      </c>
      <c r="D321" s="20" t="s">
        <v>1</v>
      </c>
      <c r="E321" s="20" t="s">
        <v>77</v>
      </c>
      <c r="F321" s="20" t="s">
        <v>81</v>
      </c>
      <c r="G321" s="20" t="s">
        <v>2442</v>
      </c>
      <c r="H321" s="20" t="s">
        <v>81</v>
      </c>
      <c r="I321" s="19">
        <f t="shared" si="36"/>
        <v>34</v>
      </c>
      <c r="J321" s="20" t="s">
        <v>205</v>
      </c>
      <c r="K321" s="20" t="s">
        <v>272</v>
      </c>
      <c r="L321" s="95" t="str">
        <f>IF(M321&lt;&gt;"",IF(NOT(ISNA(INDEX(cc!B:B,MATCH(M321,cc!A:A,0)))),INDEX(cc!B:B,MATCH(M321,cc!A:A,0)),"0"),"")</f>
        <v>Key Populations v3</v>
      </c>
      <c r="M321" s="97" t="s">
        <v>104</v>
      </c>
      <c r="N321" s="28" t="str">
        <f t="shared" si="45"/>
        <v xml:space="preserve"> TARGET</v>
      </c>
      <c r="O321" s="19" t="str">
        <f t="shared" si="38"/>
        <v>KP_PREV (N, DSD, KeyPop) TARGET v2: Key Pop Preventive</v>
      </c>
      <c r="P321" s="19" t="str">
        <f t="shared" si="39"/>
        <v>KP_PREV (N, DSD, KeyPop) TARGET v2: Key Pop Preventive</v>
      </c>
      <c r="Q321" s="19" t="str">
        <f t="shared" si="40"/>
        <v>KP_PREV (N, DSD, KeyPop) TARGET v2</v>
      </c>
      <c r="R321" s="19" t="str">
        <f t="shared" si="41"/>
        <v>KP_PREV_N_DSD_KeyPop_TARGET_v2</v>
      </c>
      <c r="S321" s="19" t="str">
        <f t="shared" si="42"/>
        <v>KP_PREV_N_DSD_KeyPop_TARGET_v2</v>
      </c>
      <c r="T321" s="19" t="b">
        <f>NOT(ISNA(VLOOKUP(B321,dbcodes!A:B,2,FALSE)))</f>
        <v>1</v>
      </c>
      <c r="U321" s="19" t="str">
        <f>IF(ISNA(VLOOKUP(B321,dbcodes!A:B,2,FALSE)),des!R2390,VLOOKUP(B321,dbcodes!A:B,2,FALSE))</f>
        <v>KP_PREV_N_DSD_Keypop2017_TARGET</v>
      </c>
      <c r="W321" s="107" t="str">
        <f>IF(ISNA(VLOOKUP(C321,descriptions!A:B,2,FALSE)),des!V611,IF(G321=" TARGET","Target ","")&amp;VLOOKUP(C321,descriptions!A:B,2,FALSE))</f>
        <v>Target Number of key populations reached with individual and/or small group-level HIV prevention interventions designed for the target population</v>
      </c>
      <c r="X321" s="20" t="s">
        <v>4</v>
      </c>
      <c r="Y321" s="20" t="s">
        <v>831</v>
      </c>
      <c r="Z321" s="20" t="s">
        <v>836</v>
      </c>
      <c r="AA321" s="20" t="s">
        <v>102</v>
      </c>
      <c r="AB321" s="20" t="s">
        <v>755</v>
      </c>
      <c r="AC321" s="19" t="str">
        <f>IF(AB321&lt;&gt;"",IF(NOT(ISNA(INDEX(os!A:A,MATCH(AB321,os!B:B,0)))),INDEX(os!A:A,MATCH(AB321,os!B:B,0)),"0"),"")</f>
        <v/>
      </c>
      <c r="AD321" s="20" t="s">
        <v>830</v>
      </c>
      <c r="AH321" s="93" t="str">
        <f>IF(NOT(ISNA(VLOOKUP(B:B,ResultsTargets!A:A,1,0))),"TRUE","")</f>
        <v>TRUE</v>
      </c>
      <c r="AI321" s="19" t="str">
        <f>IF(ISNA(VLOOKUP(C321,dim_techarea!A:B,2,FALSE)),"",VLOOKUP(C321,dim_techarea!A:B,2,FALSE))</f>
        <v>KP_PREV</v>
      </c>
      <c r="AJ321" s="19" t="str">
        <f>IF(ISNA(VLOOKUP(AI321,dim_techarea!B:C,2,FALSE)),"",VLOOKUP(AI321,dim_techarea!B:C,2,FALSE))</f>
        <v>Uo2vBxak9im</v>
      </c>
      <c r="AK321" s="19" t="str">
        <f>IF(ISNA(VLOOKUP(TRIM(G321),dim_targetsresults!A:B,2,FALSE)),"",VLOOKUP(TRIM(G321),dim_targetsresults!A:C,2,FALSE))</f>
        <v>MER Targets</v>
      </c>
      <c r="AL321" s="19" t="str">
        <f>IF(ISNA(VLOOKUP(AK321,dim_targetsresults!B:C,2,FALSE)),"",VLOOKUP(AK321,dim_targetsresults!B:C,2,FALSE))</f>
        <v>W8imnja2Owd</v>
      </c>
      <c r="AM321" s="19" t="str">
        <f>IF(ISNA(VLOOKUP(TRIM(D321),dim_numeratordenominator!A:B,2,FALSE)),"",VLOOKUP(TRIM(D321),dim_numeratordenominator!A:C,2,FALSE))</f>
        <v>Numerator</v>
      </c>
      <c r="AN321" s="19" t="str">
        <f>IF(ISNA(VLOOKUP(AM321,dim_numeratordenominator!B:C,2,FALSE)),"",VLOOKUP(AM321,dim_numeratordenominator!B:C,2,FALSE))</f>
        <v>Som9NRMQqV7</v>
      </c>
      <c r="AO321" s="19" t="str">
        <f>IF(ISNA(VLOOKUP(TRIM(E321),dim_supporttype!A:B,2,FALSE)),"",VLOOKUP(TRIM(E321),dim_supporttype!A:C,2,FALSE))</f>
        <v>DSD</v>
      </c>
      <c r="AP321" s="19" t="str">
        <f>IF(ISNA(VLOOKUP(AO321,dim_supporttype!B:C,2,FALSE)),"",VLOOKUP(AO321,dim_supporttype!B:C,2,FALSE))</f>
        <v>iM13vdNLWKb</v>
      </c>
      <c r="AQ321" s="19" t="str">
        <f>IF(ISNA(VLOOKUP(TRIM(F321),dim_disaggs!A:B,2,FALSE)),"No Disagg",VLOOKUP(TRIM(F321),dim_disaggs!A:B,2,FALSE))</f>
        <v>KeyPop</v>
      </c>
      <c r="AR321" s="19" t="str">
        <f>IF(ISNA(VLOOKUP(AQ321,dim_disaggs!B:C,2,FALSE)),"",VLOOKUP(AQ321,dim_disaggs!B:C,2,FALSE))</f>
        <v>OoC9KSMqBms</v>
      </c>
      <c r="AU321" s="72" t="s">
        <v>755</v>
      </c>
      <c r="AV321" s="73" t="s">
        <v>755</v>
      </c>
      <c r="AW321" s="66" t="s">
        <v>755</v>
      </c>
      <c r="AX321" s="66" t="s">
        <v>755</v>
      </c>
      <c r="BA321" s="105" t="str">
        <f t="shared" si="43"/>
        <v>Top Level Numerator</v>
      </c>
      <c r="BB321" s="20" t="str">
        <f t="shared" si="44"/>
        <v>PE5QVF0w4xj</v>
      </c>
      <c r="BE321" s="75" t="s">
        <v>755</v>
      </c>
      <c r="BF321" s="73" t="s">
        <v>755</v>
      </c>
      <c r="BG321" s="72" t="s">
        <v>20424</v>
      </c>
      <c r="BH321" s="73" t="s">
        <v>20422</v>
      </c>
      <c r="BI321" s="66" t="s">
        <v>20420</v>
      </c>
      <c r="BJ321" s="66" t="s">
        <v>20426</v>
      </c>
      <c r="BK321" s="55" t="s">
        <v>20634</v>
      </c>
      <c r="BL321" s="71" t="s">
        <v>20636</v>
      </c>
      <c r="BM321" s="77" t="s">
        <v>21473</v>
      </c>
      <c r="BN321" s="78" t="s">
        <v>21476</v>
      </c>
      <c r="BO321" s="77" t="s">
        <v>25670</v>
      </c>
      <c r="BP321" s="78" t="s">
        <v>25672</v>
      </c>
    </row>
    <row r="322" spans="1:68" s="3" customFormat="1" ht="17" customHeight="1" x14ac:dyDescent="0.2">
      <c r="A322" s="20" t="s">
        <v>95</v>
      </c>
      <c r="B322" s="20" t="s">
        <v>1329</v>
      </c>
      <c r="C322" s="20" t="s">
        <v>250</v>
      </c>
      <c r="D322" s="20" t="s">
        <v>1</v>
      </c>
      <c r="E322" s="20" t="s">
        <v>78</v>
      </c>
      <c r="F322" s="20" t="s">
        <v>81</v>
      </c>
      <c r="G322" s="20" t="s">
        <v>2442</v>
      </c>
      <c r="H322" s="20" t="s">
        <v>81</v>
      </c>
      <c r="I322" s="19">
        <f t="shared" ref="I322:I385" si="46">LEN(Q322)</f>
        <v>33</v>
      </c>
      <c r="J322" s="20" t="s">
        <v>205</v>
      </c>
      <c r="K322" s="20" t="s">
        <v>272</v>
      </c>
      <c r="L322" s="95" t="str">
        <f>IF(M322&lt;&gt;"",IF(NOT(ISNA(INDEX(cc!B:B,MATCH(M322,cc!A:A,0)))),INDEX(cc!B:B,MATCH(M322,cc!A:A,0)),"0"),"")</f>
        <v>Key Populations v3</v>
      </c>
      <c r="M322" s="97" t="s">
        <v>104</v>
      </c>
      <c r="N322" s="28" t="str">
        <f t="shared" si="45"/>
        <v xml:space="preserve"> TARGET</v>
      </c>
      <c r="O322" s="19" t="str">
        <f t="shared" ref="O322:O385" si="47">CONCATENATE(C322, " (",_xlfn.TEXTJOIN(", ",TRUE,D322,E322,F322),")",N322,J322,": ",K322)</f>
        <v>KP_PREV (N, TA, KeyPop) TARGET v2: Key Pop Preventive</v>
      </c>
      <c r="P322" s="19" t="str">
        <f t="shared" ref="P322:P385" si="48">IF(RIGHT(O322,1)=":",LEFT(O322,LEN(O322)-1),O322)</f>
        <v>KP_PREV (N, TA, KeyPop) TARGET v2: Key Pop Preventive</v>
      </c>
      <c r="Q322" s="19" t="str">
        <f t="shared" si="40"/>
        <v>KP_PREV (N, TA, KeyPop) TARGET v2</v>
      </c>
      <c r="R322" s="19" t="str">
        <f t="shared" ref="R322:R385" si="49">IF(RIGHT(S322,1)="_",LEFT(S322,LEN(S322)-1),S322)</f>
        <v>KP_PREV_N_TA_KeyPop_TARGET_v2</v>
      </c>
      <c r="S322" s="19" t="str">
        <f t="shared" ref="S322:S385" si="50">SUBSTITUTE(SUBSTITUTE(SUBSTITUTE(SUBSTITUTE(SUBSTITUTE(SUBSTITUTE(SUBSTITUTE(SUBSTITUTE(SUBSTITUTE(Q322,"&amp;","and"),"&lt;","lt"),"&gt;","gt"),"(","_"),")","_"),"/","_")," ","_"),",","_"),"__","_")</f>
        <v>KP_PREV_N_TA_KeyPop_TARGET_v2</v>
      </c>
      <c r="T322" s="19" t="b">
        <f>NOT(ISNA(VLOOKUP(B322,dbcodes!A:B,2,FALSE)))</f>
        <v>1</v>
      </c>
      <c r="U322" s="19" t="str">
        <f>IF(ISNA(VLOOKUP(B322,dbcodes!A:B,2,FALSE)),des!R2391,VLOOKUP(B322,dbcodes!A:B,2,FALSE))</f>
        <v>KP_PREV_N_TA_Keypop2017_TARGET</v>
      </c>
      <c r="V322" s="20"/>
      <c r="W322" s="107" t="str">
        <f>IF(ISNA(VLOOKUP(C322,descriptions!A:B,2,FALSE)),des!V613,IF(G322=" TARGET","Target ","")&amp;VLOOKUP(C322,descriptions!A:B,2,FALSE))</f>
        <v>Target Number of key populations reached with individual and/or small group-level HIV prevention interventions designed for the target population</v>
      </c>
      <c r="X322" s="20" t="s">
        <v>4</v>
      </c>
      <c r="Y322" s="20" t="s">
        <v>831</v>
      </c>
      <c r="Z322" s="20" t="s">
        <v>836</v>
      </c>
      <c r="AA322" s="20" t="s">
        <v>102</v>
      </c>
      <c r="AB322" s="20" t="s">
        <v>755</v>
      </c>
      <c r="AC322" s="19" t="str">
        <f>IF(AB322&lt;&gt;"",IF(NOT(ISNA(INDEX(os!A:A,MATCH(AB322,os!B:B,0)))),INDEX(os!A:A,MATCH(AB322,os!B:B,0)),"0"),"")</f>
        <v/>
      </c>
      <c r="AD322" s="20" t="s">
        <v>830</v>
      </c>
      <c r="AE322" s="20"/>
      <c r="AF322" s="20"/>
      <c r="AG322" s="20"/>
      <c r="AH322" s="93" t="str">
        <f>IF(NOT(ISNA(VLOOKUP(B:B,ResultsTargets!A:A,1,0))),"TRUE","")</f>
        <v>TRUE</v>
      </c>
      <c r="AI322" s="19" t="str">
        <f>IF(ISNA(VLOOKUP(C322,dim_techarea!A:B,2,FALSE)),"",VLOOKUP(C322,dim_techarea!A:B,2,FALSE))</f>
        <v>KP_PREV</v>
      </c>
      <c r="AJ322" s="19" t="str">
        <f>IF(ISNA(VLOOKUP(AI322,dim_techarea!B:C,2,FALSE)),"",VLOOKUP(AI322,dim_techarea!B:C,2,FALSE))</f>
        <v>Uo2vBxak9im</v>
      </c>
      <c r="AK322" s="19" t="str">
        <f>IF(ISNA(VLOOKUP(TRIM(G322),dim_targetsresults!A:B,2,FALSE)),"",VLOOKUP(TRIM(G322),dim_targetsresults!A:C,2,FALSE))</f>
        <v>MER Targets</v>
      </c>
      <c r="AL322" s="19" t="str">
        <f>IF(ISNA(VLOOKUP(AK322,dim_targetsresults!B:C,2,FALSE)),"",VLOOKUP(AK322,dim_targetsresults!B:C,2,FALSE))</f>
        <v>W8imnja2Owd</v>
      </c>
      <c r="AM322" s="19" t="str">
        <f>IF(ISNA(VLOOKUP(TRIM(D322),dim_numeratordenominator!A:B,2,FALSE)),"",VLOOKUP(TRIM(D322),dim_numeratordenominator!A:C,2,FALSE))</f>
        <v>Numerator</v>
      </c>
      <c r="AN322" s="19" t="str">
        <f>IF(ISNA(VLOOKUP(AM322,dim_numeratordenominator!B:C,2,FALSE)),"",VLOOKUP(AM322,dim_numeratordenominator!B:C,2,FALSE))</f>
        <v>Som9NRMQqV7</v>
      </c>
      <c r="AO322" s="19" t="str">
        <f>IF(ISNA(VLOOKUP(TRIM(E322),dim_supporttype!A:B,2,FALSE)),"",VLOOKUP(TRIM(E322),dim_supporttype!A:C,2,FALSE))</f>
        <v>TA</v>
      </c>
      <c r="AP322" s="19" t="str">
        <f>IF(ISNA(VLOOKUP(AO322,dim_supporttype!B:C,2,FALSE)),"",VLOOKUP(AO322,dim_supporttype!B:C,2,FALSE))</f>
        <v>cRAGKdWIDn4</v>
      </c>
      <c r="AQ322" s="19" t="str">
        <f>IF(ISNA(VLOOKUP(TRIM(F322),dim_disaggs!A:B,2,FALSE)),"No Disagg",VLOOKUP(TRIM(F322),dim_disaggs!A:B,2,FALSE))</f>
        <v>KeyPop</v>
      </c>
      <c r="AR322" s="19" t="str">
        <f>IF(ISNA(VLOOKUP(AQ322,dim_disaggs!B:C,2,FALSE)),"",VLOOKUP(AQ322,dim_disaggs!B:C,2,FALSE))</f>
        <v>OoC9KSMqBms</v>
      </c>
      <c r="AS322" s="72"/>
      <c r="AT322" s="66"/>
      <c r="AU322" s="72" t="s">
        <v>755</v>
      </c>
      <c r="AV322" s="73" t="s">
        <v>755</v>
      </c>
      <c r="AW322" s="66" t="s">
        <v>755</v>
      </c>
      <c r="AX322" s="66" t="s">
        <v>755</v>
      </c>
      <c r="AY322" s="20"/>
      <c r="AZ322" s="20"/>
      <c r="BA322" s="105" t="str">
        <f t="shared" ref="BA322:BA385" si="51">IF(OR(
IF(RIGHT(LEFT(BC322,11),1)="N",TRUE,FALSE),IF(RIGHT(LEFT(BE322,11),1)="N",TRUE,FALSE),IF(RIGHT(LEFT(BG322,11),1)="N",TRUE,FALSE),IF(RIGHT(LEFT(BI322,11),1)="N",TRUE,FALSE),IF(RIGHT(LEFT(BK322,11),1)="N",TRUE,FALSE),IF(RIGHT(LEFT(BM322,11),1)="N",TRUE,FALSE),IF(RIGHT(LEFT(BO322,11),1)="N",TRUE,FALSE)
),"Top Level Numerator",
IF(OR(
IF(RIGHT(LEFT(BC322,11),1)="D",TRUE,FALSE),IF(RIGHT(LEFT(BE322,11),1)="D",TRUE,FALSE),IF(RIGHT(LEFT(BG322,11),1)="D",TRUE,FALSE),IF(RIGHT(LEFT(BI322,11),1)="D",TRUE,FALSE),IF(RIGHT(LEFT(BK322,11),1)="D",TRUE,FALSE),IF(RIGHT(LEFT(BM322,11),1)="D",TRUE,FALSE),IF(RIGHT(LEFT(BO322,11),1)="D",TRUE,FALSE)
),"Top Level Denominator","")
)</f>
        <v>Top Level Numerator</v>
      </c>
      <c r="BB322" s="20" t="str">
        <f t="shared" ref="BB322:BB385" si="52">IF(OR(
IF(RIGHT(LEFT(BC322,11),1)="N",TRUE,FALSE),IF(RIGHT(LEFT(BE322,11),1)="N",TRUE,FALSE),IF(RIGHT(LEFT(BG322,11),1)="N",TRUE,FALSE),IF(RIGHT(LEFT(BI322,11),1)="N",TRUE,FALSE),IF(RIGHT(LEFT(BK322,11),1)="N",TRUE,FALSE),IF(RIGHT(LEFT(BM322,11),1)="N",TRUE,FALSE),IF(RIGHT(LEFT(BO322,11),1)="N",TRUE,FALSE)
),"PE5QVF0w4xj",
IF(OR(
IF(RIGHT(LEFT(BC322,11),1)="D",TRUE,FALSE),IF(RIGHT(LEFT(BE322,11),1)="D",TRUE,FALSE),IF(RIGHT(LEFT(BG322,11),1)="D",TRUE,FALSE),IF(RIGHT(LEFT(BI322,11),1)="D",TRUE,FALSE),IF(RIGHT(LEFT(BK322,11),1)="D",TRUE,FALSE),IF(RIGHT(LEFT(BM322,11),1)="D",TRUE,FALSE),IF(RIGHT(LEFT(BO322,11),1)="D",TRUE,FALSE)
),"Azqe383ljKu","")
)</f>
        <v>PE5QVF0w4xj</v>
      </c>
      <c r="BC322" s="20"/>
      <c r="BD322" s="20"/>
      <c r="BE322" s="75" t="s">
        <v>755</v>
      </c>
      <c r="BF322" s="73" t="s">
        <v>755</v>
      </c>
      <c r="BG322" s="72" t="s">
        <v>20424</v>
      </c>
      <c r="BH322" s="73" t="s">
        <v>20422</v>
      </c>
      <c r="BI322" s="66" t="s">
        <v>20420</v>
      </c>
      <c r="BJ322" s="66" t="s">
        <v>20426</v>
      </c>
      <c r="BK322" s="55" t="s">
        <v>20634</v>
      </c>
      <c r="BL322" s="71" t="s">
        <v>20636</v>
      </c>
      <c r="BM322" s="77" t="s">
        <v>21473</v>
      </c>
      <c r="BN322" s="78" t="s">
        <v>21476</v>
      </c>
      <c r="BO322" s="77" t="s">
        <v>25670</v>
      </c>
      <c r="BP322" s="78" t="s">
        <v>25672</v>
      </c>
    </row>
    <row r="323" spans="1:68" x14ac:dyDescent="0.2">
      <c r="A323" s="20" t="s">
        <v>95</v>
      </c>
      <c r="B323" s="20" t="s">
        <v>1324</v>
      </c>
      <c r="C323" s="20" t="s">
        <v>250</v>
      </c>
      <c r="D323" s="20" t="s">
        <v>1</v>
      </c>
      <c r="E323" s="20" t="s">
        <v>264</v>
      </c>
      <c r="G323" s="20" t="s">
        <v>2442</v>
      </c>
      <c r="I323" s="19">
        <f t="shared" si="46"/>
        <v>33</v>
      </c>
      <c r="J323" s="20" t="s">
        <v>755</v>
      </c>
      <c r="K323" s="20" t="s">
        <v>272</v>
      </c>
      <c r="L323" s="95" t="str">
        <f>IF(M323&lt;&gt;"",IF(NOT(ISNA(INDEX(cc!B:B,MATCH(M323,cc!A:A,0)))),INDEX(cc!B:B,MATCH(M323,cc!A:A,0)),"0"),"")</f>
        <v>default</v>
      </c>
      <c r="M323" s="97" t="s">
        <v>13</v>
      </c>
      <c r="N323" s="28" t="str">
        <f t="shared" si="45"/>
        <v xml:space="preserve"> TARGET</v>
      </c>
      <c r="O323" s="19" t="str">
        <f t="shared" si="47"/>
        <v>KP_PREV (N, DSD_NARRATIVE) TARGET: Key Pop Preventive</v>
      </c>
      <c r="P323" s="19" t="str">
        <f t="shared" si="48"/>
        <v>KP_PREV (N, DSD_NARRATIVE) TARGET: Key Pop Preventive</v>
      </c>
      <c r="Q323" s="19" t="str">
        <f t="shared" si="40"/>
        <v>KP_PREV (N, DSD_NARRATIVE) TARGET</v>
      </c>
      <c r="R323" s="19" t="str">
        <f t="shared" si="49"/>
        <v>KP_PREV_N_DSD_NARRATIVE_TARGET</v>
      </c>
      <c r="S323" s="19" t="str">
        <f t="shared" si="50"/>
        <v>KP_PREV_N_DSD_NARRATIVE_TARGET</v>
      </c>
      <c r="T323" s="19" t="b">
        <f>NOT(ISNA(VLOOKUP(B323,dbcodes!A:B,2,FALSE)))</f>
        <v>1</v>
      </c>
      <c r="U323" s="19" t="str">
        <f>IF(ISNA(VLOOKUP(B323,dbcodes!A:B,2,FALSE)),des!R2392,VLOOKUP(B323,dbcodes!A:B,2,FALSE))</f>
        <v>KP_PREV_N_DSD_NARRATIVE_TARGET</v>
      </c>
      <c r="W323" s="107" t="str">
        <f>IF(ISNA(VLOOKUP(C323,descriptions!A:B,2,FALSE)),des!V616,IF(G323=" TARGET","Target ","")&amp;VLOOKUP(C323,descriptions!A:B,2,FALSE))</f>
        <v>Target Number of key populations reached with individual and/or small group-level HIV prevention interventions designed for the target population</v>
      </c>
      <c r="X323" s="20" t="s">
        <v>9</v>
      </c>
      <c r="Y323" s="20" t="s">
        <v>831</v>
      </c>
      <c r="Z323" s="20" t="s">
        <v>836</v>
      </c>
      <c r="AA323" s="20" t="s">
        <v>102</v>
      </c>
      <c r="AB323" s="20" t="s">
        <v>755</v>
      </c>
      <c r="AC323" s="19" t="str">
        <f>IF(AB323&lt;&gt;"",IF(NOT(ISNA(INDEX(os!A:A,MATCH(AB323,os!B:B,0)))),INDEX(os!A:A,MATCH(AB323,os!B:B,0)),"0"),"")</f>
        <v/>
      </c>
      <c r="AD323" s="20" t="s">
        <v>830</v>
      </c>
      <c r="AH323" s="93" t="str">
        <f>IF(NOT(ISNA(VLOOKUP(B:B,ResultsTargets!A:A,1,0))),"TRUE","")</f>
        <v>TRUE</v>
      </c>
      <c r="AI323" s="19" t="str">
        <f>IF(ISNA(VLOOKUP(C323,dim_techarea!A:B,2,FALSE)),"",VLOOKUP(C323,dim_techarea!A:B,2,FALSE))</f>
        <v>KP_PREV</v>
      </c>
      <c r="AJ323" s="19" t="str">
        <f>IF(ISNA(VLOOKUP(AI323,dim_techarea!B:C,2,FALSE)),"",VLOOKUP(AI323,dim_techarea!B:C,2,FALSE))</f>
        <v>Uo2vBxak9im</v>
      </c>
      <c r="AK323" s="19" t="str">
        <f>IF(ISNA(VLOOKUP(TRIM(G323),dim_targetsresults!A:B,2,FALSE)),"",VLOOKUP(TRIM(G323),dim_targetsresults!A:C,2,FALSE))</f>
        <v>MER Targets</v>
      </c>
      <c r="AL323" s="19" t="str">
        <f>IF(ISNA(VLOOKUP(AK323,dim_targetsresults!B:C,2,FALSE)),"",VLOOKUP(AK323,dim_targetsresults!B:C,2,FALSE))</f>
        <v>W8imnja2Owd</v>
      </c>
      <c r="AM323" s="19" t="str">
        <f>IF(ISNA(VLOOKUP(TRIM(D323),dim_numeratordenominator!A:B,2,FALSE)),"",VLOOKUP(TRIM(D323),dim_numeratordenominator!A:C,2,FALSE))</f>
        <v>Numerator</v>
      </c>
      <c r="AN323" s="19" t="str">
        <f>IF(ISNA(VLOOKUP(AM323,dim_numeratordenominator!B:C,2,FALSE)),"",VLOOKUP(AM323,dim_numeratordenominator!B:C,2,FALSE))</f>
        <v>Som9NRMQqV7</v>
      </c>
      <c r="AO323" s="19" t="str">
        <f>IF(ISNA(VLOOKUP(TRIM(E323),dim_supporttype!A:B,2,FALSE)),"",VLOOKUP(TRIM(E323),dim_supporttype!A:C,2,FALSE))</f>
        <v>DSD Narratives</v>
      </c>
      <c r="AP323" s="19" t="str">
        <f>IF(ISNA(VLOOKUP(AO323,dim_supporttype!B:C,2,FALSE)),"",VLOOKUP(AO323,dim_supporttype!B:C,2,FALSE))</f>
        <v>ySGf8v2q9Rm</v>
      </c>
      <c r="AQ323" s="19" t="str">
        <f>IF(ISNA(VLOOKUP(TRIM(F323),dim_disaggs!A:B,2,FALSE)),"No Disagg",VLOOKUP(TRIM(F323),dim_disaggs!A:B,2,FALSE))</f>
        <v>No Disagg</v>
      </c>
      <c r="AR323" s="19" t="str">
        <f>IF(ISNA(VLOOKUP(AQ323,dim_disaggs!B:C,2,FALSE)),"",VLOOKUP(AQ323,dim_disaggs!B:C,2,FALSE))</f>
        <v>werJlVT6sf3</v>
      </c>
      <c r="AU323" s="72" t="s">
        <v>755</v>
      </c>
      <c r="AV323" s="73" t="s">
        <v>755</v>
      </c>
      <c r="AW323" s="66" t="s">
        <v>755</v>
      </c>
      <c r="AX323" s="66" t="s">
        <v>755</v>
      </c>
      <c r="BA323" s="105" t="str">
        <f t="shared" si="51"/>
        <v/>
      </c>
      <c r="BB323" s="20" t="str">
        <f t="shared" si="52"/>
        <v/>
      </c>
      <c r="BE323" s="75" t="s">
        <v>755</v>
      </c>
      <c r="BF323" s="73" t="s">
        <v>755</v>
      </c>
      <c r="BG323" s="55" t="s">
        <v>755</v>
      </c>
      <c r="BH323" s="76" t="s">
        <v>755</v>
      </c>
      <c r="BI323" s="20" t="s">
        <v>755</v>
      </c>
      <c r="BJ323" s="20" t="s">
        <v>755</v>
      </c>
      <c r="BK323" s="55" t="s">
        <v>755</v>
      </c>
      <c r="BL323" s="71" t="s">
        <v>755</v>
      </c>
      <c r="BM323" s="77" t="s">
        <v>755</v>
      </c>
      <c r="BN323" s="78" t="s">
        <v>755</v>
      </c>
      <c r="BO323" s="77" t="s">
        <v>755</v>
      </c>
      <c r="BP323" s="78" t="s">
        <v>755</v>
      </c>
    </row>
    <row r="324" spans="1:68" x14ac:dyDescent="0.2">
      <c r="A324" s="20" t="s">
        <v>95</v>
      </c>
      <c r="B324" s="20" t="s">
        <v>1330</v>
      </c>
      <c r="C324" s="20" t="s">
        <v>250</v>
      </c>
      <c r="D324" s="20" t="s">
        <v>1</v>
      </c>
      <c r="E324" s="20" t="s">
        <v>265</v>
      </c>
      <c r="G324" s="20" t="s">
        <v>2442</v>
      </c>
      <c r="I324" s="19">
        <f t="shared" si="46"/>
        <v>32</v>
      </c>
      <c r="J324" s="20" t="s">
        <v>755</v>
      </c>
      <c r="K324" s="20" t="s">
        <v>272</v>
      </c>
      <c r="L324" s="95" t="str">
        <f>IF(M324&lt;&gt;"",IF(NOT(ISNA(INDEX(cc!B:B,MATCH(M324,cc!A:A,0)))),INDEX(cc!B:B,MATCH(M324,cc!A:A,0)),"0"),"")</f>
        <v>default</v>
      </c>
      <c r="M324" s="97" t="s">
        <v>13</v>
      </c>
      <c r="N324" s="28" t="str">
        <f t="shared" si="45"/>
        <v xml:space="preserve"> TARGET</v>
      </c>
      <c r="O324" s="19" t="str">
        <f t="shared" si="47"/>
        <v>KP_PREV (N, TA_NARRATIVE) TARGET: Key Pop Preventive</v>
      </c>
      <c r="P324" s="19" t="str">
        <f t="shared" si="48"/>
        <v>KP_PREV (N, TA_NARRATIVE) TARGET: Key Pop Preventive</v>
      </c>
      <c r="Q324" s="19" t="str">
        <f t="shared" si="40"/>
        <v>KP_PREV (N, TA_NARRATIVE) TARGET</v>
      </c>
      <c r="R324" s="19" t="str">
        <f t="shared" si="49"/>
        <v>KP_PREV_N_TA_NARRATIVE_TARGET</v>
      </c>
      <c r="S324" s="19" t="str">
        <f t="shared" si="50"/>
        <v>KP_PREV_N_TA_NARRATIVE_TARGET</v>
      </c>
      <c r="T324" s="19" t="b">
        <f>NOT(ISNA(VLOOKUP(B324,dbcodes!A:B,2,FALSE)))</f>
        <v>1</v>
      </c>
      <c r="U324" s="19" t="str">
        <f>IF(ISNA(VLOOKUP(B324,dbcodes!A:B,2,FALSE)),des!R2393,VLOOKUP(B324,dbcodes!A:B,2,FALSE))</f>
        <v>KP_PREV_N_TA_NARRATIVE_TARGET</v>
      </c>
      <c r="W324" s="107" t="str">
        <f>IF(ISNA(VLOOKUP(C324,descriptions!A:B,2,FALSE)),des!V617,IF(G324=" TARGET","Target ","")&amp;VLOOKUP(C324,descriptions!A:B,2,FALSE))</f>
        <v>Target Number of key populations reached with individual and/or small group-level HIV prevention interventions designed for the target population</v>
      </c>
      <c r="X324" s="20" t="s">
        <v>9</v>
      </c>
      <c r="Y324" s="20" t="s">
        <v>831</v>
      </c>
      <c r="Z324" s="20" t="s">
        <v>836</v>
      </c>
      <c r="AA324" s="20" t="s">
        <v>102</v>
      </c>
      <c r="AB324" s="20" t="s">
        <v>755</v>
      </c>
      <c r="AC324" s="19" t="str">
        <f>IF(AB324&lt;&gt;"",IF(NOT(ISNA(INDEX(os!A:A,MATCH(AB324,os!B:B,0)))),INDEX(os!A:A,MATCH(AB324,os!B:B,0)),"0"),"")</f>
        <v/>
      </c>
      <c r="AD324" s="20" t="s">
        <v>830</v>
      </c>
      <c r="AH324" s="93" t="str">
        <f>IF(NOT(ISNA(VLOOKUP(B:B,ResultsTargets!A:A,1,0))),"TRUE","")</f>
        <v>TRUE</v>
      </c>
      <c r="AI324" s="19" t="str">
        <f>IF(ISNA(VLOOKUP(C324,dim_techarea!A:B,2,FALSE)),"",VLOOKUP(C324,dim_techarea!A:B,2,FALSE))</f>
        <v>KP_PREV</v>
      </c>
      <c r="AJ324" s="19" t="str">
        <f>IF(ISNA(VLOOKUP(AI324,dim_techarea!B:C,2,FALSE)),"",VLOOKUP(AI324,dim_techarea!B:C,2,FALSE))</f>
        <v>Uo2vBxak9im</v>
      </c>
      <c r="AK324" s="19" t="str">
        <f>IF(ISNA(VLOOKUP(TRIM(G324),dim_targetsresults!A:B,2,FALSE)),"",VLOOKUP(TRIM(G324),dim_targetsresults!A:C,2,FALSE))</f>
        <v>MER Targets</v>
      </c>
      <c r="AL324" s="19" t="str">
        <f>IF(ISNA(VLOOKUP(AK324,dim_targetsresults!B:C,2,FALSE)),"",VLOOKUP(AK324,dim_targetsresults!B:C,2,FALSE))</f>
        <v>W8imnja2Owd</v>
      </c>
      <c r="AM324" s="19" t="str">
        <f>IF(ISNA(VLOOKUP(TRIM(D324),dim_numeratordenominator!A:B,2,FALSE)),"",VLOOKUP(TRIM(D324),dim_numeratordenominator!A:C,2,FALSE))</f>
        <v>Numerator</v>
      </c>
      <c r="AN324" s="19" t="str">
        <f>IF(ISNA(VLOOKUP(AM324,dim_numeratordenominator!B:C,2,FALSE)),"",VLOOKUP(AM324,dim_numeratordenominator!B:C,2,FALSE))</f>
        <v>Som9NRMQqV7</v>
      </c>
      <c r="AO324" s="19" t="str">
        <f>IF(ISNA(VLOOKUP(TRIM(E324),dim_supporttype!A:B,2,FALSE)),"",VLOOKUP(TRIM(E324),dim_supporttype!A:C,2,FALSE))</f>
        <v>TA Narratives</v>
      </c>
      <c r="AP324" s="19" t="str">
        <f>IF(ISNA(VLOOKUP(AO324,dim_supporttype!B:C,2,FALSE)),"",VLOOKUP(AO324,dim_supporttype!B:C,2,FALSE))</f>
        <v>aBZapfNWlIU</v>
      </c>
      <c r="AQ324" s="19" t="str">
        <f>IF(ISNA(VLOOKUP(TRIM(F324),dim_disaggs!A:B,2,FALSE)),"No Disagg",VLOOKUP(TRIM(F324),dim_disaggs!A:B,2,FALSE))</f>
        <v>No Disagg</v>
      </c>
      <c r="AR324" s="19" t="str">
        <f>IF(ISNA(VLOOKUP(AQ324,dim_disaggs!B:C,2,FALSE)),"",VLOOKUP(AQ324,dim_disaggs!B:C,2,FALSE))</f>
        <v>werJlVT6sf3</v>
      </c>
      <c r="AU324" s="72" t="s">
        <v>755</v>
      </c>
      <c r="AV324" s="73" t="s">
        <v>755</v>
      </c>
      <c r="AW324" s="66" t="s">
        <v>755</v>
      </c>
      <c r="AX324" s="66" t="s">
        <v>755</v>
      </c>
      <c r="BA324" s="105" t="str">
        <f t="shared" si="51"/>
        <v/>
      </c>
      <c r="BB324" s="20" t="str">
        <f t="shared" si="52"/>
        <v/>
      </c>
      <c r="BE324" s="75" t="s">
        <v>755</v>
      </c>
      <c r="BF324" s="73" t="s">
        <v>755</v>
      </c>
      <c r="BG324" s="55" t="s">
        <v>755</v>
      </c>
      <c r="BH324" s="76" t="s">
        <v>755</v>
      </c>
      <c r="BI324" s="20" t="s">
        <v>755</v>
      </c>
      <c r="BJ324" s="20" t="s">
        <v>755</v>
      </c>
      <c r="BK324" s="55" t="s">
        <v>755</v>
      </c>
      <c r="BL324" s="71" t="s">
        <v>755</v>
      </c>
      <c r="BM324" s="77" t="s">
        <v>755</v>
      </c>
      <c r="BN324" s="78" t="s">
        <v>755</v>
      </c>
      <c r="BO324" s="77" t="s">
        <v>755</v>
      </c>
      <c r="BP324" s="78" t="s">
        <v>755</v>
      </c>
    </row>
    <row r="325" spans="1:68" x14ac:dyDescent="0.2">
      <c r="A325" s="20" t="s">
        <v>95</v>
      </c>
      <c r="B325" s="5" t="s">
        <v>21431</v>
      </c>
      <c r="C325" s="22" t="s">
        <v>21526</v>
      </c>
      <c r="D325" s="22" t="s">
        <v>1</v>
      </c>
      <c r="E325" s="22" t="s">
        <v>310</v>
      </c>
      <c r="F325" s="22"/>
      <c r="G325" s="22" t="s">
        <v>20086</v>
      </c>
      <c r="I325" s="19">
        <f t="shared" si="46"/>
        <v>25</v>
      </c>
      <c r="K325" s="22" t="s">
        <v>21430</v>
      </c>
      <c r="L325" s="95" t="str">
        <f>IF(M325&lt;&gt;"",IF(NOT(ISNA(INDEX(cc!B:B,MATCH(M325,cc!A:A,0)))),INDEX(cc!B:B,MATCH(M325,cc!A:A,0)),"0"),"")</f>
        <v>default</v>
      </c>
      <c r="M325" s="97" t="s">
        <v>13</v>
      </c>
      <c r="N325" s="28" t="str">
        <f t="shared" si="45"/>
        <v/>
      </c>
      <c r="O325" s="19" t="str">
        <f t="shared" si="47"/>
        <v>KPIF (N, NoApp_NARRATIVE): Key Populations Investment Funds</v>
      </c>
      <c r="P325" s="19" t="str">
        <f t="shared" si="48"/>
        <v>KPIF (N, NoApp_NARRATIVE): Key Populations Investment Funds</v>
      </c>
      <c r="Q325" s="19" t="str">
        <f>IF(G325=" RESULT",CONCATENATE(C325, " (",_xlfn.TEXTJOIN(", ",TRUE,D325,E325,H323),")",J325),CONCATENATE(C325, " (",_xlfn.TEXTJOIN(", ",TRUE,D325,E325,H323),")",G325,J325))</f>
        <v>KPIF (N, NoApp_NARRATIVE)</v>
      </c>
      <c r="R325" s="19" t="str">
        <f t="shared" si="49"/>
        <v>KPIF_N_NoApp_NARRATIVE</v>
      </c>
      <c r="S325" s="19" t="str">
        <f t="shared" si="50"/>
        <v>KPIF_N_NoApp_NARRATIVE_</v>
      </c>
      <c r="T325" s="19" t="b">
        <f>NOT(ISNA(VLOOKUP(B325,dbcodes!A:B,2,FALSE)))</f>
        <v>0</v>
      </c>
      <c r="U325" s="19">
        <f>IF(ISNA(VLOOKUP(B325,dbcodes!A:B,2,FALSE)),des!R2394,VLOOKUP(B325,dbcodes!A:B,2,FALSE))</f>
        <v>0</v>
      </c>
      <c r="W325" s="107" t="str">
        <f>IF(ISNA(VLOOKUP(C325,descriptions!A:B,2,FALSE)),des!V2192,IF(G325=" TARGET","Target ","")&amp;VLOOKUP(C325,descriptions!A:B,2,FALSE))</f>
        <v>Number of adults and children on ART at least 6 months whose medical records were reviewed.</v>
      </c>
      <c r="X325" s="20" t="s">
        <v>9</v>
      </c>
      <c r="Y325" s="20" t="s">
        <v>831</v>
      </c>
      <c r="Z325" s="20" t="s">
        <v>836</v>
      </c>
      <c r="AA325" s="20" t="s">
        <v>102</v>
      </c>
      <c r="AB325" s="20" t="s">
        <v>755</v>
      </c>
      <c r="AC325" s="19" t="str">
        <f>IF(AB325&lt;&gt;"",IF(NOT(ISNA(INDEX(os!A:A,MATCH(AB325,os!B:B,0)))),INDEX(os!A:A,MATCH(AB325,os!B:B,0)),"0"),"")</f>
        <v/>
      </c>
      <c r="AD325" s="20" t="s">
        <v>830</v>
      </c>
      <c r="AH325" s="93" t="str">
        <f>IF(NOT(ISNA(VLOOKUP(B:B,ResultsTargets!A:A,1,0))),"TRUE","")</f>
        <v>TRUE</v>
      </c>
      <c r="AI325" s="19" t="str">
        <f>IF(ISNA(VLOOKUP(C325,dim_techarea!A:B,2,FALSE)),"",VLOOKUP(C325,dim_techarea!A:B,2,FALSE))</f>
        <v/>
      </c>
      <c r="AJ325" s="19" t="str">
        <f>IF(ISNA(VLOOKUP(AI325,dim_techarea!B:C,2,FALSE)),"",VLOOKUP(AI325,dim_techarea!B:C,2,FALSE))</f>
        <v/>
      </c>
      <c r="AK325" s="19" t="str">
        <f>IF(ISNA(VLOOKUP(TRIM(G325),dim_targetsresults!A:B,2,FALSE)),"",VLOOKUP(TRIM(G325),dim_targetsresults!A:C,2,FALSE))</f>
        <v>MER Results</v>
      </c>
      <c r="AL325" s="19" t="str">
        <f>IF(ISNA(VLOOKUP(AK325,dim_targetsresults!B:C,2,FALSE)),"",VLOOKUP(AK325,dim_targetsresults!B:C,2,FALSE))</f>
        <v>Jh0jDM5yQ2E</v>
      </c>
      <c r="AM325" s="19" t="str">
        <f>IF(ISNA(VLOOKUP(TRIM(D325),dim_numeratordenominator!A:B,2,FALSE)),"",VLOOKUP(TRIM(D325),dim_numeratordenominator!A:C,2,FALSE))</f>
        <v>Numerator</v>
      </c>
      <c r="AN325" s="19" t="str">
        <f>IF(ISNA(VLOOKUP(AM325,dim_numeratordenominator!B:C,2,FALSE)),"",VLOOKUP(AM325,dim_numeratordenominator!B:C,2,FALSE))</f>
        <v>Som9NRMQqV7</v>
      </c>
      <c r="AO325" s="19" t="str">
        <f>IF(ISNA(VLOOKUP(TRIM(E325),dim_supporttype!A:B,2,FALSE)),"",VLOOKUP(TRIM(E325),dim_supporttype!A:C,2,FALSE))</f>
        <v>No Support Type Narratives</v>
      </c>
      <c r="AP325" s="19" t="str">
        <f>IF(ISNA(VLOOKUP(AO325,dim_supporttype!B:C,2,FALSE)),"",VLOOKUP(AO325,dim_supporttype!B:C,2,FALSE))</f>
        <v>ofm0j7b5JPu</v>
      </c>
      <c r="AQ325" s="19" t="str">
        <f>IF(ISNA(VLOOKUP(TRIM(F325),dim_disaggs!A:B,2,FALSE)),"No Disagg",VLOOKUP(TRIM(F325),dim_disaggs!A:B,2,FALSE))</f>
        <v>No Disagg</v>
      </c>
      <c r="AR325" s="19" t="str">
        <f>IF(ISNA(VLOOKUP(AQ325,dim_disaggs!B:C,2,FALSE)),"",VLOOKUP(AQ325,dim_disaggs!B:C,2,FALSE))</f>
        <v>werJlVT6sf3</v>
      </c>
      <c r="AU325" s="72" t="s">
        <v>755</v>
      </c>
      <c r="AV325" s="73" t="s">
        <v>755</v>
      </c>
      <c r="AX325" s="66" t="s">
        <v>755</v>
      </c>
      <c r="BA325" s="105" t="str">
        <f t="shared" si="51"/>
        <v/>
      </c>
      <c r="BB325" s="20" t="str">
        <f t="shared" si="52"/>
        <v/>
      </c>
      <c r="BE325" s="75" t="s">
        <v>755</v>
      </c>
      <c r="BF325" s="73" t="s">
        <v>755</v>
      </c>
      <c r="BH325" s="76" t="s">
        <v>755</v>
      </c>
      <c r="BJ325" s="20" t="s">
        <v>755</v>
      </c>
      <c r="BK325" s="55" t="s">
        <v>755</v>
      </c>
      <c r="BL325" s="71" t="s">
        <v>755</v>
      </c>
      <c r="BM325" s="77" t="s">
        <v>755</v>
      </c>
      <c r="BN325" s="78" t="s">
        <v>755</v>
      </c>
      <c r="BO325" s="77" t="s">
        <v>755</v>
      </c>
      <c r="BP325" s="78" t="s">
        <v>755</v>
      </c>
    </row>
    <row r="326" spans="1:68" x14ac:dyDescent="0.2">
      <c r="A326" s="20" t="s">
        <v>95</v>
      </c>
      <c r="B326" s="5" t="s">
        <v>21535</v>
      </c>
      <c r="C326" s="22" t="s">
        <v>21526</v>
      </c>
      <c r="D326" s="22" t="s">
        <v>1</v>
      </c>
      <c r="E326" s="22" t="s">
        <v>310</v>
      </c>
      <c r="F326" s="22"/>
      <c r="G326" s="22" t="s">
        <v>2442</v>
      </c>
      <c r="I326" s="19">
        <f t="shared" si="46"/>
        <v>32</v>
      </c>
      <c r="K326" s="22" t="s">
        <v>21430</v>
      </c>
      <c r="L326" s="95" t="str">
        <f>IF(M326&lt;&gt;"",IF(NOT(ISNA(INDEX(cc!B:B,MATCH(M326,cc!A:A,0)))),INDEX(cc!B:B,MATCH(M326,cc!A:A,0)),"0"),"")</f>
        <v>default</v>
      </c>
      <c r="M326" s="97" t="s">
        <v>13</v>
      </c>
      <c r="N326" s="28" t="str">
        <f t="shared" si="45"/>
        <v xml:space="preserve"> TARGET</v>
      </c>
      <c r="O326" s="19" t="str">
        <f t="shared" si="47"/>
        <v>KPIF (N, NoApp_NARRATIVE) TARGET: Key Populations Investment Funds</v>
      </c>
      <c r="P326" s="19" t="str">
        <f t="shared" si="48"/>
        <v>KPIF (N, NoApp_NARRATIVE) TARGET: Key Populations Investment Funds</v>
      </c>
      <c r="Q326" s="19" t="str">
        <f>IF(G326=" RESULT",CONCATENATE(C326, " (",_xlfn.TEXTJOIN(", ",TRUE,D326,E326,H324),")",J326),CONCATENATE(C326, " (",_xlfn.TEXTJOIN(", ",TRUE,D326,E326,H324),")",G326,J326))</f>
        <v>KPIF (N, NoApp_NARRATIVE) TARGET</v>
      </c>
      <c r="R326" s="19" t="str">
        <f t="shared" si="49"/>
        <v>KPIF_N_NoApp_NARRATIVE_TARGET</v>
      </c>
      <c r="S326" s="19" t="str">
        <f t="shared" si="50"/>
        <v>KPIF_N_NoApp_NARRATIVE_TARGET</v>
      </c>
      <c r="T326" s="19" t="b">
        <f>NOT(ISNA(VLOOKUP(B326,dbcodes!A:B,2,FALSE)))</f>
        <v>0</v>
      </c>
      <c r="U326" s="19">
        <f>IF(ISNA(VLOOKUP(B326,dbcodes!A:B,2,FALSE)),des!R2395,VLOOKUP(B326,dbcodes!A:B,2,FALSE))</f>
        <v>0</v>
      </c>
      <c r="W326" s="107" t="str">
        <f>IF(ISNA(VLOOKUP(C326,descriptions!A:B,2,FALSE)),des!V2193,IF(G326=" TARGET","Target ","")&amp;VLOOKUP(C326,descriptions!A:B,2,FALSE))</f>
        <v>Number of adults and children on ART at least 6 months whose medical records were reviewed.</v>
      </c>
      <c r="X326" s="20" t="s">
        <v>9</v>
      </c>
      <c r="Y326" s="20" t="s">
        <v>831</v>
      </c>
      <c r="Z326" s="20" t="s">
        <v>836</v>
      </c>
      <c r="AA326" s="20" t="s">
        <v>102</v>
      </c>
      <c r="AB326" s="20" t="s">
        <v>755</v>
      </c>
      <c r="AC326" s="19" t="str">
        <f>IF(AB326&lt;&gt;"",IF(NOT(ISNA(INDEX(os!A:A,MATCH(AB326,os!B:B,0)))),INDEX(os!A:A,MATCH(AB326,os!B:B,0)),"0"),"")</f>
        <v/>
      </c>
      <c r="AD326" s="20" t="s">
        <v>830</v>
      </c>
      <c r="AH326" s="93" t="str">
        <f>IF(NOT(ISNA(VLOOKUP(B:B,ResultsTargets!A:A,1,0))),"TRUE","")</f>
        <v>TRUE</v>
      </c>
      <c r="AI326" s="19" t="str">
        <f>IF(ISNA(VLOOKUP(C326,dim_techarea!A:B,2,FALSE)),"",VLOOKUP(C326,dim_techarea!A:B,2,FALSE))</f>
        <v/>
      </c>
      <c r="AJ326" s="19" t="str">
        <f>IF(ISNA(VLOOKUP(AI326,dim_techarea!B:C,2,FALSE)),"",VLOOKUP(AI326,dim_techarea!B:C,2,FALSE))</f>
        <v/>
      </c>
      <c r="AK326" s="19" t="str">
        <f>IF(ISNA(VLOOKUP(TRIM(G326),dim_targetsresults!A:B,2,FALSE)),"",VLOOKUP(TRIM(G326),dim_targetsresults!A:C,2,FALSE))</f>
        <v>MER Targets</v>
      </c>
      <c r="AL326" s="19" t="str">
        <f>IF(ISNA(VLOOKUP(AK326,dim_targetsresults!B:C,2,FALSE)),"",VLOOKUP(AK326,dim_targetsresults!B:C,2,FALSE))</f>
        <v>W8imnja2Owd</v>
      </c>
      <c r="AM326" s="19" t="str">
        <f>IF(ISNA(VLOOKUP(TRIM(D326),dim_numeratordenominator!A:B,2,FALSE)),"",VLOOKUP(TRIM(D326),dim_numeratordenominator!A:C,2,FALSE))</f>
        <v>Numerator</v>
      </c>
      <c r="AN326" s="19" t="str">
        <f>IF(ISNA(VLOOKUP(AM326,dim_numeratordenominator!B:C,2,FALSE)),"",VLOOKUP(AM326,dim_numeratordenominator!B:C,2,FALSE))</f>
        <v>Som9NRMQqV7</v>
      </c>
      <c r="AO326" s="19" t="str">
        <f>IF(ISNA(VLOOKUP(TRIM(E326),dim_supporttype!A:B,2,FALSE)),"",VLOOKUP(TRIM(E326),dim_supporttype!A:C,2,FALSE))</f>
        <v>No Support Type Narratives</v>
      </c>
      <c r="AP326" s="19" t="str">
        <f>IF(ISNA(VLOOKUP(AO326,dim_supporttype!B:C,2,FALSE)),"",VLOOKUP(AO326,dim_supporttype!B:C,2,FALSE))</f>
        <v>ofm0j7b5JPu</v>
      </c>
      <c r="AQ326" s="19" t="str">
        <f>IF(ISNA(VLOOKUP(TRIM(F326),dim_disaggs!A:B,2,FALSE)),"No Disagg",VLOOKUP(TRIM(F326),dim_disaggs!A:B,2,FALSE))</f>
        <v>No Disagg</v>
      </c>
      <c r="AR326" s="19" t="str">
        <f>IF(ISNA(VLOOKUP(AQ326,dim_disaggs!B:C,2,FALSE)),"",VLOOKUP(AQ326,dim_disaggs!B:C,2,FALSE))</f>
        <v>werJlVT6sf3</v>
      </c>
      <c r="AU326" s="72" t="s">
        <v>755</v>
      </c>
      <c r="AV326" s="73" t="s">
        <v>755</v>
      </c>
      <c r="AX326" s="66" t="s">
        <v>755</v>
      </c>
      <c r="BA326" s="105" t="str">
        <f t="shared" si="51"/>
        <v/>
      </c>
      <c r="BB326" s="20" t="str">
        <f t="shared" si="52"/>
        <v/>
      </c>
      <c r="BE326" s="75" t="s">
        <v>755</v>
      </c>
      <c r="BF326" s="73" t="s">
        <v>755</v>
      </c>
      <c r="BH326" s="76" t="s">
        <v>755</v>
      </c>
      <c r="BJ326" s="20" t="s">
        <v>755</v>
      </c>
      <c r="BK326" s="55" t="s">
        <v>755</v>
      </c>
      <c r="BL326" s="71" t="s">
        <v>755</v>
      </c>
      <c r="BM326" s="77" t="s">
        <v>755</v>
      </c>
      <c r="BN326" s="78" t="s">
        <v>755</v>
      </c>
      <c r="BO326" s="77" t="s">
        <v>755</v>
      </c>
      <c r="BP326" s="78" t="s">
        <v>755</v>
      </c>
    </row>
    <row r="327" spans="1:68" s="3" customFormat="1" ht="18" x14ac:dyDescent="0.2">
      <c r="A327" s="22" t="s">
        <v>95</v>
      </c>
      <c r="B327" s="21" t="s">
        <v>19807</v>
      </c>
      <c r="C327" s="20" t="s">
        <v>884</v>
      </c>
      <c r="D327" s="20" t="s">
        <v>1</v>
      </c>
      <c r="E327" s="20" t="s">
        <v>138</v>
      </c>
      <c r="F327" s="20" t="s">
        <v>19814</v>
      </c>
      <c r="G327" s="20" t="s">
        <v>20086</v>
      </c>
      <c r="H327" s="20" t="s">
        <v>19814</v>
      </c>
      <c r="I327" s="19">
        <f t="shared" si="46"/>
        <v>29</v>
      </c>
      <c r="J327" s="20"/>
      <c r="K327" s="20" t="s">
        <v>19816</v>
      </c>
      <c r="L327" s="95" t="str">
        <f>IF(M327&lt;&gt;"",IF(NOT(ISNA(INDEX(cc!B:B,MATCH(M327,cc!A:A,0)))),INDEX(cc!B:B,MATCH(M327,cc!A:A,0)),"0"),"")</f>
        <v>Lab Test Services - LAB and LAB_CQI - Level</v>
      </c>
      <c r="M327" s="99" t="s">
        <v>19806</v>
      </c>
      <c r="N327" s="28" t="str">
        <f t="shared" si="45"/>
        <v/>
      </c>
      <c r="O327" s="19" t="str">
        <f t="shared" si="47"/>
        <v>LAB_PTCQI (N, NoApp, Lab/CQI): Lab Survey</v>
      </c>
      <c r="P327" s="19" t="str">
        <f t="shared" si="48"/>
        <v>LAB_PTCQI (N, NoApp, Lab/CQI): Lab Survey</v>
      </c>
      <c r="Q327" s="19" t="str">
        <f t="shared" ref="Q327:Q358" si="53">IF(G327=" RESULT",CONCATENATE(C327, " (",_xlfn.TEXTJOIN(", ",TRUE,D327,E327,H327),")",J327),CONCATENATE(C327, " (",_xlfn.TEXTJOIN(", ",TRUE,D327,E327,H327),")",G327,J327))</f>
        <v>LAB_PTCQI (N, NoApp, Lab/CQI)</v>
      </c>
      <c r="R327" s="19" t="str">
        <f t="shared" si="49"/>
        <v>LAB_PTCQI_N_NoApp_Lab_CQI</v>
      </c>
      <c r="S327" s="19" t="str">
        <f t="shared" si="50"/>
        <v>LAB_PTCQI_N_NoApp_Lab_CQI_</v>
      </c>
      <c r="T327" s="19" t="b">
        <f>NOT(ISNA(VLOOKUP(B327,dbcodes!A:B,2,FALSE)))</f>
        <v>1</v>
      </c>
      <c r="U327" s="19" t="str">
        <f>IF(ISNA(VLOOKUP(B327,dbcodes!A:B,2,FALSE)),des!R2396,VLOOKUP(B327,dbcodes!A:B,2,FALSE))</f>
        <v>LAB_PTCQI_N_NoApp_Lab_CQI</v>
      </c>
      <c r="V327" s="20"/>
      <c r="W327" s="107" t="str">
        <f>IF(ISNA(VLOOKUP(C327,descriptions!A:B,2,FALSE)),des!V734,IF(G327=" TARGET","Target ","")&amp;VLOOKUP(C327,descriptions!A:B,2,FALSE))</f>
        <v>Number of PEPFAR-supported laboratory-based testing and/or Point-of-Care Testing (POCT) sites engaged in continuous quality Improvement (CQI) and proficiency testing (PT) activities.</v>
      </c>
      <c r="X327" s="20" t="s">
        <v>4</v>
      </c>
      <c r="Y327" s="20" t="s">
        <v>831</v>
      </c>
      <c r="Z327" s="20" t="s">
        <v>836</v>
      </c>
      <c r="AA327" s="20" t="s">
        <v>102</v>
      </c>
      <c r="AB327" s="20" t="s">
        <v>755</v>
      </c>
      <c r="AC327" s="19" t="str">
        <f>IF(AB327&lt;&gt;"",IF(NOT(ISNA(INDEX(os!A:A,MATCH(AB327,os!B:B,0)))),INDEX(os!A:A,MATCH(AB327,os!B:B,0)),"0"),"")</f>
        <v/>
      </c>
      <c r="AD327" s="20" t="s">
        <v>830</v>
      </c>
      <c r="AE327" s="20"/>
      <c r="AF327" s="20"/>
      <c r="AG327" s="20"/>
      <c r="AH327" s="93" t="str">
        <f>IF(NOT(ISNA(VLOOKUP(B:B,ResultsTargets!A:A,1,0))),"TRUE","")</f>
        <v>TRUE</v>
      </c>
      <c r="AI327" s="19" t="str">
        <f>IF(ISNA(VLOOKUP(C327,dim_techarea!A:B,2,FALSE)),"",VLOOKUP(C327,dim_techarea!A:B,2,FALSE))</f>
        <v>LAB_PTCQI</v>
      </c>
      <c r="AJ327" s="19" t="str">
        <f>IF(ISNA(VLOOKUP(AI327,dim_techarea!B:C,2,FALSE)),"",VLOOKUP(AI327,dim_techarea!B:C,2,FALSE))</f>
        <v>scxfIjoA6nt</v>
      </c>
      <c r="AK327" s="19" t="str">
        <f>IF(ISNA(VLOOKUP(TRIM(G327),dim_targetsresults!A:B,2,FALSE)),"",VLOOKUP(TRIM(G327),dim_targetsresults!A:C,2,FALSE))</f>
        <v>MER Results</v>
      </c>
      <c r="AL327" s="19" t="str">
        <f>IF(ISNA(VLOOKUP(AK327,dim_targetsresults!B:C,2,FALSE)),"",VLOOKUP(AK327,dim_targetsresults!B:C,2,FALSE))</f>
        <v>Jh0jDM5yQ2E</v>
      </c>
      <c r="AM327" s="19" t="str">
        <f>IF(ISNA(VLOOKUP(TRIM(D327),dim_numeratordenominator!A:B,2,FALSE)),"",VLOOKUP(TRIM(D327),dim_numeratordenominator!A:C,2,FALSE))</f>
        <v>Numerator</v>
      </c>
      <c r="AN327" s="19" t="str">
        <f>IF(ISNA(VLOOKUP(AM327,dim_numeratordenominator!B:C,2,FALSE)),"",VLOOKUP(AM327,dim_numeratordenominator!B:C,2,FALSE))</f>
        <v>Som9NRMQqV7</v>
      </c>
      <c r="AO327" s="19" t="str">
        <f>IF(ISNA(VLOOKUP(TRIM(E327),dim_supporttype!A:B,2,FALSE)),"",VLOOKUP(TRIM(E327),dim_supporttype!A:C,2,FALSE))</f>
        <v>No Support Type</v>
      </c>
      <c r="AP327" s="19" t="str">
        <f>IF(ISNA(VLOOKUP(AO327,dim_supporttype!B:C,2,FALSE)),"",VLOOKUP(AO327,dim_supporttype!B:C,2,FALSE))</f>
        <v>npv1nsCoe0c</v>
      </c>
      <c r="AQ327" s="19" t="str">
        <f>IF(ISNA(VLOOKUP(TRIM(F327),dim_disaggs!A:B,2,FALSE)),"No Disagg",VLOOKUP(TRIM(F327),dim_disaggs!A:B,2,FALSE))</f>
        <v>Lab/CQI</v>
      </c>
      <c r="AR327" s="19" t="str">
        <f>IF(ISNA(VLOOKUP(AQ327,dim_disaggs!B:C,2,FALSE)),"",VLOOKUP(AQ327,dim_disaggs!B:C,2,FALSE))</f>
        <v>T7Z0TtiWqyu</v>
      </c>
      <c r="AS327" s="72"/>
      <c r="AT327" s="66"/>
      <c r="AU327" s="72" t="s">
        <v>755</v>
      </c>
      <c r="AV327" s="73" t="s">
        <v>755</v>
      </c>
      <c r="AW327" s="66" t="s">
        <v>755</v>
      </c>
      <c r="AX327" s="66" t="s">
        <v>755</v>
      </c>
      <c r="AY327" s="20"/>
      <c r="AZ327" s="20"/>
      <c r="BA327" s="105" t="str">
        <f t="shared" si="51"/>
        <v/>
      </c>
      <c r="BB327" s="20" t="str">
        <f t="shared" si="52"/>
        <v/>
      </c>
      <c r="BC327" s="20"/>
      <c r="BD327" s="20"/>
      <c r="BE327" s="75"/>
      <c r="BF327" s="73"/>
      <c r="BG327" s="55"/>
      <c r="BH327" s="76"/>
      <c r="BI327" s="20"/>
      <c r="BJ327" s="20"/>
      <c r="BK327" s="55"/>
      <c r="BL327" s="71"/>
      <c r="BM327" s="77"/>
      <c r="BN327" s="78"/>
      <c r="BO327" s="77"/>
      <c r="BP327" s="78"/>
    </row>
    <row r="328" spans="1:68" s="3" customFormat="1" x14ac:dyDescent="0.2">
      <c r="A328" s="22" t="s">
        <v>95</v>
      </c>
      <c r="B328" s="21" t="s">
        <v>19808</v>
      </c>
      <c r="C328" s="20" t="s">
        <v>884</v>
      </c>
      <c r="D328" s="20" t="s">
        <v>1</v>
      </c>
      <c r="E328" s="20" t="s">
        <v>138</v>
      </c>
      <c r="F328" s="20" t="s">
        <v>19815</v>
      </c>
      <c r="G328" s="20" t="s">
        <v>20086</v>
      </c>
      <c r="H328" s="20" t="s">
        <v>19815</v>
      </c>
      <c r="I328" s="19">
        <f t="shared" si="46"/>
        <v>28</v>
      </c>
      <c r="J328" s="20"/>
      <c r="K328" s="20" t="s">
        <v>19816</v>
      </c>
      <c r="L328" s="95" t="str">
        <f>IF(M328&lt;&gt;"",IF(NOT(ISNA(INDEX(cc!B:B,MATCH(M328,cc!A:A,0)))),INDEX(cc!B:B,MATCH(M328,cc!A:A,0)),"0"),"")</f>
        <v>Lab Test Services - LAB and Proficiency Testing Level</v>
      </c>
      <c r="M328" s="100" t="s">
        <v>19804</v>
      </c>
      <c r="N328" s="28" t="str">
        <f t="shared" si="45"/>
        <v/>
      </c>
      <c r="O328" s="19" t="str">
        <f t="shared" si="47"/>
        <v>LAB_PTCQI (N, NoApp, Lab/PT): Lab Survey</v>
      </c>
      <c r="P328" s="19" t="str">
        <f t="shared" si="48"/>
        <v>LAB_PTCQI (N, NoApp, Lab/PT): Lab Survey</v>
      </c>
      <c r="Q328" s="19" t="str">
        <f t="shared" si="53"/>
        <v>LAB_PTCQI (N, NoApp, Lab/PT)</v>
      </c>
      <c r="R328" s="19" t="str">
        <f t="shared" si="49"/>
        <v>LAB_PTCQI_N_NoApp_Lab_PT</v>
      </c>
      <c r="S328" s="19" t="str">
        <f t="shared" si="50"/>
        <v>LAB_PTCQI_N_NoApp_Lab_PT_</v>
      </c>
      <c r="T328" s="19" t="b">
        <f>NOT(ISNA(VLOOKUP(B328,dbcodes!A:B,2,FALSE)))</f>
        <v>1</v>
      </c>
      <c r="U328" s="19" t="str">
        <f>IF(ISNA(VLOOKUP(B328,dbcodes!A:B,2,FALSE)),des!R2397,VLOOKUP(B328,dbcodes!A:B,2,FALSE))</f>
        <v>LAB_PTCQI_N_NoApp_Lab_PT</v>
      </c>
      <c r="V328" s="20"/>
      <c r="W328" s="107" t="str">
        <f>IF(ISNA(VLOOKUP(C328,descriptions!A:B,2,FALSE)),des!V735,IF(G328=" TARGET","Target ","")&amp;VLOOKUP(C328,descriptions!A:B,2,FALSE))</f>
        <v>Number of PEPFAR-supported laboratory-based testing and/or Point-of-Care Testing (POCT) sites engaged in continuous quality Improvement (CQI) and proficiency testing (PT) activities.</v>
      </c>
      <c r="X328" s="20" t="s">
        <v>4</v>
      </c>
      <c r="Y328" s="20" t="s">
        <v>831</v>
      </c>
      <c r="Z328" s="20" t="s">
        <v>836</v>
      </c>
      <c r="AA328" s="20" t="s">
        <v>102</v>
      </c>
      <c r="AB328" s="20" t="s">
        <v>755</v>
      </c>
      <c r="AC328" s="19" t="str">
        <f>IF(AB328&lt;&gt;"",IF(NOT(ISNA(INDEX(os!A:A,MATCH(AB328,os!B:B,0)))),INDEX(os!A:A,MATCH(AB328,os!B:B,0)),"0"),"")</f>
        <v/>
      </c>
      <c r="AD328" s="20" t="s">
        <v>830</v>
      </c>
      <c r="AE328" s="20"/>
      <c r="AF328" s="20"/>
      <c r="AG328" s="20"/>
      <c r="AH328" s="93" t="str">
        <f>IF(NOT(ISNA(VLOOKUP(B:B,ResultsTargets!A:A,1,0))),"TRUE","")</f>
        <v>TRUE</v>
      </c>
      <c r="AI328" s="19" t="str">
        <f>IF(ISNA(VLOOKUP(C328,dim_techarea!A:B,2,FALSE)),"",VLOOKUP(C328,dim_techarea!A:B,2,FALSE))</f>
        <v>LAB_PTCQI</v>
      </c>
      <c r="AJ328" s="19" t="str">
        <f>IF(ISNA(VLOOKUP(AI328,dim_techarea!B:C,2,FALSE)),"",VLOOKUP(AI328,dim_techarea!B:C,2,FALSE))</f>
        <v>scxfIjoA6nt</v>
      </c>
      <c r="AK328" s="19" t="str">
        <f>IF(ISNA(VLOOKUP(TRIM(G328),dim_targetsresults!A:B,2,FALSE)),"",VLOOKUP(TRIM(G328),dim_targetsresults!A:C,2,FALSE))</f>
        <v>MER Results</v>
      </c>
      <c r="AL328" s="19" t="str">
        <f>IF(ISNA(VLOOKUP(AK328,dim_targetsresults!B:C,2,FALSE)),"",VLOOKUP(AK328,dim_targetsresults!B:C,2,FALSE))</f>
        <v>Jh0jDM5yQ2E</v>
      </c>
      <c r="AM328" s="19" t="str">
        <f>IF(ISNA(VLOOKUP(TRIM(D328),dim_numeratordenominator!A:B,2,FALSE)),"",VLOOKUP(TRIM(D328),dim_numeratordenominator!A:C,2,FALSE))</f>
        <v>Numerator</v>
      </c>
      <c r="AN328" s="19" t="str">
        <f>IF(ISNA(VLOOKUP(AM328,dim_numeratordenominator!B:C,2,FALSE)),"",VLOOKUP(AM328,dim_numeratordenominator!B:C,2,FALSE))</f>
        <v>Som9NRMQqV7</v>
      </c>
      <c r="AO328" s="19" t="str">
        <f>IF(ISNA(VLOOKUP(TRIM(E328),dim_supporttype!A:B,2,FALSE)),"",VLOOKUP(TRIM(E328),dim_supporttype!A:C,2,FALSE))</f>
        <v>No Support Type</v>
      </c>
      <c r="AP328" s="19" t="str">
        <f>IF(ISNA(VLOOKUP(AO328,dim_supporttype!B:C,2,FALSE)),"",VLOOKUP(AO328,dim_supporttype!B:C,2,FALSE))</f>
        <v>npv1nsCoe0c</v>
      </c>
      <c r="AQ328" s="19" t="str">
        <f>IF(ISNA(VLOOKUP(TRIM(F328),dim_disaggs!A:B,2,FALSE)),"No Disagg",VLOOKUP(TRIM(F328),dim_disaggs!A:B,2,FALSE))</f>
        <v>Lab/PT</v>
      </c>
      <c r="AR328" s="19" t="str">
        <f>IF(ISNA(VLOOKUP(AQ328,dim_disaggs!B:C,2,FALSE)),"",VLOOKUP(AQ328,dim_disaggs!B:C,2,FALSE))</f>
        <v>SG4w1HBS23B</v>
      </c>
      <c r="AS328" s="72"/>
      <c r="AT328" s="66"/>
      <c r="AU328" s="72" t="s">
        <v>755</v>
      </c>
      <c r="AV328" s="73" t="s">
        <v>755</v>
      </c>
      <c r="AW328" s="66" t="s">
        <v>755</v>
      </c>
      <c r="AX328" s="66" t="s">
        <v>755</v>
      </c>
      <c r="AY328" s="20"/>
      <c r="AZ328" s="20"/>
      <c r="BA328" s="105" t="str">
        <f t="shared" si="51"/>
        <v/>
      </c>
      <c r="BB328" s="20" t="str">
        <f t="shared" si="52"/>
        <v/>
      </c>
      <c r="BC328" s="20"/>
      <c r="BD328" s="20"/>
      <c r="BE328" s="75"/>
      <c r="BF328" s="73"/>
      <c r="BG328" s="55"/>
      <c r="BH328" s="76"/>
      <c r="BI328" s="20"/>
      <c r="BJ328" s="20"/>
      <c r="BK328" s="55"/>
      <c r="BL328" s="71"/>
      <c r="BM328" s="77"/>
      <c r="BN328" s="78"/>
      <c r="BO328" s="77"/>
      <c r="BP328" s="78"/>
    </row>
    <row r="329" spans="1:68" s="3" customFormat="1" x14ac:dyDescent="0.2">
      <c r="A329" s="22" t="s">
        <v>95</v>
      </c>
      <c r="B329" s="21" t="s">
        <v>19809</v>
      </c>
      <c r="C329" s="20" t="s">
        <v>884</v>
      </c>
      <c r="D329" s="20" t="s">
        <v>1</v>
      </c>
      <c r="E329" s="20" t="s">
        <v>138</v>
      </c>
      <c r="F329" s="20" t="s">
        <v>19811</v>
      </c>
      <c r="G329" s="20" t="s">
        <v>20086</v>
      </c>
      <c r="H329" s="20" t="s">
        <v>19811</v>
      </c>
      <c r="I329" s="19">
        <f t="shared" si="46"/>
        <v>30</v>
      </c>
      <c r="J329" s="20"/>
      <c r="K329" s="20" t="s">
        <v>619</v>
      </c>
      <c r="L329" s="95" t="str">
        <f>IF(M329&lt;&gt;"",IF(NOT(ISNA(INDEX(cc!B:B,MATCH(M329,cc!A:A,0)))),INDEX(cc!B:B,MATCH(M329,cc!A:A,0)),"0"),"")</f>
        <v>Lab Test Services - POCT and POCT_CQI - Level</v>
      </c>
      <c r="M329" s="100" t="s">
        <v>19802</v>
      </c>
      <c r="N329" s="28" t="str">
        <f t="shared" si="45"/>
        <v/>
      </c>
      <c r="O329" s="19" t="str">
        <f t="shared" si="47"/>
        <v>LAB_PTCQI (N, NoApp, POCT/CQI): POCT Survey</v>
      </c>
      <c r="P329" s="19" t="str">
        <f t="shared" si="48"/>
        <v>LAB_PTCQI (N, NoApp, POCT/CQI): POCT Survey</v>
      </c>
      <c r="Q329" s="19" t="str">
        <f t="shared" si="53"/>
        <v>LAB_PTCQI (N, NoApp, POCT/CQI)</v>
      </c>
      <c r="R329" s="19" t="str">
        <f t="shared" si="49"/>
        <v>LAB_PTCQI_N_NoApp_POCT_CQI</v>
      </c>
      <c r="S329" s="19" t="str">
        <f t="shared" si="50"/>
        <v>LAB_PTCQI_N_NoApp_POCT_CQI_</v>
      </c>
      <c r="T329" s="19" t="b">
        <f>NOT(ISNA(VLOOKUP(B329,dbcodes!A:B,2,FALSE)))</f>
        <v>1</v>
      </c>
      <c r="U329" s="19" t="str">
        <f>IF(ISNA(VLOOKUP(B329,dbcodes!A:B,2,FALSE)),des!R2398,VLOOKUP(B329,dbcodes!A:B,2,FALSE))</f>
        <v>LAB_PTCQI_N_NoApp_POCT_CQI</v>
      </c>
      <c r="V329" s="20"/>
      <c r="W329" s="107" t="str">
        <f>IF(ISNA(VLOOKUP(C329,descriptions!A:B,2,FALSE)),des!V737,IF(G329=" TARGET","Target ","")&amp;VLOOKUP(C329,descriptions!A:B,2,FALSE))</f>
        <v>Number of PEPFAR-supported laboratory-based testing and/or Point-of-Care Testing (POCT) sites engaged in continuous quality Improvement (CQI) and proficiency testing (PT) activities.</v>
      </c>
      <c r="X329" s="20" t="s">
        <v>4</v>
      </c>
      <c r="Y329" s="20" t="s">
        <v>831</v>
      </c>
      <c r="Z329" s="20" t="s">
        <v>836</v>
      </c>
      <c r="AA329" s="20" t="s">
        <v>102</v>
      </c>
      <c r="AB329" s="20" t="s">
        <v>755</v>
      </c>
      <c r="AC329" s="19" t="str">
        <f>IF(AB329&lt;&gt;"",IF(NOT(ISNA(INDEX(os!A:A,MATCH(AB329,os!B:B,0)))),INDEX(os!A:A,MATCH(AB329,os!B:B,0)),"0"),"")</f>
        <v/>
      </c>
      <c r="AD329" s="20" t="s">
        <v>830</v>
      </c>
      <c r="AE329" s="20"/>
      <c r="AF329" s="20"/>
      <c r="AG329" s="20"/>
      <c r="AH329" s="93" t="str">
        <f>IF(NOT(ISNA(VLOOKUP(B:B,ResultsTargets!A:A,1,0))),"TRUE","")</f>
        <v>TRUE</v>
      </c>
      <c r="AI329" s="19" t="str">
        <f>IF(ISNA(VLOOKUP(C329,dim_techarea!A:B,2,FALSE)),"",VLOOKUP(C329,dim_techarea!A:B,2,FALSE))</f>
        <v>LAB_PTCQI</v>
      </c>
      <c r="AJ329" s="19" t="str">
        <f>IF(ISNA(VLOOKUP(AI329,dim_techarea!B:C,2,FALSE)),"",VLOOKUP(AI329,dim_techarea!B:C,2,FALSE))</f>
        <v>scxfIjoA6nt</v>
      </c>
      <c r="AK329" s="19" t="str">
        <f>IF(ISNA(VLOOKUP(TRIM(G329),dim_targetsresults!A:B,2,FALSE)),"",VLOOKUP(TRIM(G329),dim_targetsresults!A:C,2,FALSE))</f>
        <v>MER Results</v>
      </c>
      <c r="AL329" s="19" t="str">
        <f>IF(ISNA(VLOOKUP(AK329,dim_targetsresults!B:C,2,FALSE)),"",VLOOKUP(AK329,dim_targetsresults!B:C,2,FALSE))</f>
        <v>Jh0jDM5yQ2E</v>
      </c>
      <c r="AM329" s="19" t="str">
        <f>IF(ISNA(VLOOKUP(TRIM(D329),dim_numeratordenominator!A:B,2,FALSE)),"",VLOOKUP(TRIM(D329),dim_numeratordenominator!A:C,2,FALSE))</f>
        <v>Numerator</v>
      </c>
      <c r="AN329" s="19" t="str">
        <f>IF(ISNA(VLOOKUP(AM329,dim_numeratordenominator!B:C,2,FALSE)),"",VLOOKUP(AM329,dim_numeratordenominator!B:C,2,FALSE))</f>
        <v>Som9NRMQqV7</v>
      </c>
      <c r="AO329" s="19" t="str">
        <f>IF(ISNA(VLOOKUP(TRIM(E329),dim_supporttype!A:B,2,FALSE)),"",VLOOKUP(TRIM(E329),dim_supporttype!A:C,2,FALSE))</f>
        <v>No Support Type</v>
      </c>
      <c r="AP329" s="19" t="str">
        <f>IF(ISNA(VLOOKUP(AO329,dim_supporttype!B:C,2,FALSE)),"",VLOOKUP(AO329,dim_supporttype!B:C,2,FALSE))</f>
        <v>npv1nsCoe0c</v>
      </c>
      <c r="AQ329" s="19" t="str">
        <f>IF(ISNA(VLOOKUP(TRIM(F329),dim_disaggs!A:B,2,FALSE)),"No Disagg",VLOOKUP(TRIM(F329),dim_disaggs!A:B,2,FALSE))</f>
        <v>POCT/CQI</v>
      </c>
      <c r="AR329" s="19" t="str">
        <f>IF(ISNA(VLOOKUP(AQ329,dim_disaggs!B:C,2,FALSE)),"",VLOOKUP(AQ329,dim_disaggs!B:C,2,FALSE))</f>
        <v>hfaBo0nrQok</v>
      </c>
      <c r="AS329" s="72"/>
      <c r="AT329" s="66"/>
      <c r="AU329" s="72" t="s">
        <v>755</v>
      </c>
      <c r="AV329" s="73" t="s">
        <v>755</v>
      </c>
      <c r="AW329" s="66" t="s">
        <v>755</v>
      </c>
      <c r="AX329" s="66" t="s">
        <v>755</v>
      </c>
      <c r="AY329" s="20"/>
      <c r="AZ329" s="20"/>
      <c r="BA329" s="105" t="str">
        <f t="shared" si="51"/>
        <v/>
      </c>
      <c r="BB329" s="20" t="str">
        <f t="shared" si="52"/>
        <v/>
      </c>
      <c r="BC329" s="20"/>
      <c r="BD329" s="20"/>
      <c r="BE329" s="75"/>
      <c r="BF329" s="73"/>
      <c r="BG329" s="55"/>
      <c r="BH329" s="76"/>
      <c r="BI329" s="20"/>
      <c r="BJ329" s="20"/>
      <c r="BK329" s="55"/>
      <c r="BL329" s="71"/>
      <c r="BM329" s="77"/>
      <c r="BN329" s="78"/>
      <c r="BO329" s="77"/>
      <c r="BP329" s="78"/>
    </row>
    <row r="330" spans="1:68" x14ac:dyDescent="0.2">
      <c r="A330" s="22" t="s">
        <v>95</v>
      </c>
      <c r="B330" s="21" t="s">
        <v>19810</v>
      </c>
      <c r="C330" s="20" t="s">
        <v>884</v>
      </c>
      <c r="D330" s="20" t="s">
        <v>1</v>
      </c>
      <c r="E330" s="20" t="s">
        <v>138</v>
      </c>
      <c r="F330" s="20" t="s">
        <v>19812</v>
      </c>
      <c r="G330" s="20" t="s">
        <v>20086</v>
      </c>
      <c r="H330" s="20" t="s">
        <v>19812</v>
      </c>
      <c r="I330" s="19">
        <f t="shared" si="46"/>
        <v>29</v>
      </c>
      <c r="K330" s="20" t="s">
        <v>619</v>
      </c>
      <c r="L330" s="95" t="str">
        <f>IF(M330&lt;&gt;"",IF(NOT(ISNA(INDEX(cc!B:B,MATCH(M330,cc!A:A,0)))),INDEX(cc!B:B,MATCH(M330,cc!A:A,0)),"0"),"")</f>
        <v>Lab Test Services - POCT and Proficiency Testing Level</v>
      </c>
      <c r="M330" s="100" t="s">
        <v>19800</v>
      </c>
      <c r="N330" s="28" t="str">
        <f t="shared" si="45"/>
        <v/>
      </c>
      <c r="O330" s="19" t="str">
        <f t="shared" si="47"/>
        <v>LAB_PTCQI (N, NoApp, POCT/PT): POCT Survey</v>
      </c>
      <c r="P330" s="19" t="str">
        <f t="shared" si="48"/>
        <v>LAB_PTCQI (N, NoApp, POCT/PT): POCT Survey</v>
      </c>
      <c r="Q330" s="19" t="str">
        <f t="shared" si="53"/>
        <v>LAB_PTCQI (N, NoApp, POCT/PT)</v>
      </c>
      <c r="R330" s="19" t="str">
        <f t="shared" si="49"/>
        <v>LAB_PTCQI_N_NoApp_POCT_PT</v>
      </c>
      <c r="S330" s="19" t="str">
        <f t="shared" si="50"/>
        <v>LAB_PTCQI_N_NoApp_POCT_PT_</v>
      </c>
      <c r="T330" s="19" t="b">
        <f>NOT(ISNA(VLOOKUP(B330,dbcodes!A:B,2,FALSE)))</f>
        <v>1</v>
      </c>
      <c r="U330" s="19" t="str">
        <f>IF(ISNA(VLOOKUP(B330,dbcodes!A:B,2,FALSE)),des!R2399,VLOOKUP(B330,dbcodes!A:B,2,FALSE))</f>
        <v>LAB_PTCQI_N_NoApp_POCT_PT</v>
      </c>
      <c r="W330" s="107" t="str">
        <f>IF(ISNA(VLOOKUP(C330,descriptions!A:B,2,FALSE)),des!V738,IF(G330=" TARGET","Target ","")&amp;VLOOKUP(C330,descriptions!A:B,2,FALSE))</f>
        <v>Number of PEPFAR-supported laboratory-based testing and/or Point-of-Care Testing (POCT) sites engaged in continuous quality Improvement (CQI) and proficiency testing (PT) activities.</v>
      </c>
      <c r="X330" s="20" t="s">
        <v>4</v>
      </c>
      <c r="Y330" s="20" t="s">
        <v>831</v>
      </c>
      <c r="Z330" s="20" t="s">
        <v>836</v>
      </c>
      <c r="AA330" s="20" t="s">
        <v>102</v>
      </c>
      <c r="AB330" s="20" t="s">
        <v>755</v>
      </c>
      <c r="AC330" s="19" t="str">
        <f>IF(AB330&lt;&gt;"",IF(NOT(ISNA(INDEX(os!A:A,MATCH(AB330,os!B:B,0)))),INDEX(os!A:A,MATCH(AB330,os!B:B,0)),"0"),"")</f>
        <v/>
      </c>
      <c r="AD330" s="20" t="s">
        <v>830</v>
      </c>
      <c r="AH330" s="93" t="str">
        <f>IF(NOT(ISNA(VLOOKUP(B:B,ResultsTargets!A:A,1,0))),"TRUE","")</f>
        <v>TRUE</v>
      </c>
      <c r="AI330" s="19" t="str">
        <f>IF(ISNA(VLOOKUP(C330,dim_techarea!A:B,2,FALSE)),"",VLOOKUP(C330,dim_techarea!A:B,2,FALSE))</f>
        <v>LAB_PTCQI</v>
      </c>
      <c r="AJ330" s="19" t="str">
        <f>IF(ISNA(VLOOKUP(AI330,dim_techarea!B:C,2,FALSE)),"",VLOOKUP(AI330,dim_techarea!B:C,2,FALSE))</f>
        <v>scxfIjoA6nt</v>
      </c>
      <c r="AK330" s="19" t="str">
        <f>IF(ISNA(VLOOKUP(TRIM(G330),dim_targetsresults!A:B,2,FALSE)),"",VLOOKUP(TRIM(G330),dim_targetsresults!A:C,2,FALSE))</f>
        <v>MER Results</v>
      </c>
      <c r="AL330" s="19" t="str">
        <f>IF(ISNA(VLOOKUP(AK330,dim_targetsresults!B:C,2,FALSE)),"",VLOOKUP(AK330,dim_targetsresults!B:C,2,FALSE))</f>
        <v>Jh0jDM5yQ2E</v>
      </c>
      <c r="AM330" s="19" t="str">
        <f>IF(ISNA(VLOOKUP(TRIM(D330),dim_numeratordenominator!A:B,2,FALSE)),"",VLOOKUP(TRIM(D330),dim_numeratordenominator!A:C,2,FALSE))</f>
        <v>Numerator</v>
      </c>
      <c r="AN330" s="19" t="str">
        <f>IF(ISNA(VLOOKUP(AM330,dim_numeratordenominator!B:C,2,FALSE)),"",VLOOKUP(AM330,dim_numeratordenominator!B:C,2,FALSE))</f>
        <v>Som9NRMQqV7</v>
      </c>
      <c r="AO330" s="19" t="str">
        <f>IF(ISNA(VLOOKUP(TRIM(E330),dim_supporttype!A:B,2,FALSE)),"",VLOOKUP(TRIM(E330),dim_supporttype!A:C,2,FALSE))</f>
        <v>No Support Type</v>
      </c>
      <c r="AP330" s="19" t="str">
        <f>IF(ISNA(VLOOKUP(AO330,dim_supporttype!B:C,2,FALSE)),"",VLOOKUP(AO330,dim_supporttype!B:C,2,FALSE))</f>
        <v>npv1nsCoe0c</v>
      </c>
      <c r="AQ330" s="19" t="str">
        <f>IF(ISNA(VLOOKUP(TRIM(F330),dim_disaggs!A:B,2,FALSE)),"No Disagg",VLOOKUP(TRIM(F330),dim_disaggs!A:B,2,FALSE))</f>
        <v>POCT/PT</v>
      </c>
      <c r="AR330" s="19" t="str">
        <f>IF(ISNA(VLOOKUP(AQ330,dim_disaggs!B:C,2,FALSE)),"",VLOOKUP(AQ330,dim_disaggs!B:C,2,FALSE))</f>
        <v>oBbMk5GjX4a</v>
      </c>
      <c r="AU330" s="72" t="s">
        <v>755</v>
      </c>
      <c r="AV330" s="73" t="s">
        <v>755</v>
      </c>
      <c r="AW330" s="66" t="s">
        <v>755</v>
      </c>
      <c r="AX330" s="66" t="s">
        <v>755</v>
      </c>
      <c r="BA330" s="105" t="str">
        <f t="shared" si="51"/>
        <v/>
      </c>
      <c r="BB330" s="20" t="str">
        <f t="shared" si="52"/>
        <v/>
      </c>
    </row>
    <row r="331" spans="1:68" x14ac:dyDescent="0.2">
      <c r="A331" s="20" t="s">
        <v>95</v>
      </c>
      <c r="B331" s="20" t="s">
        <v>622</v>
      </c>
      <c r="C331" s="20" t="s">
        <v>884</v>
      </c>
      <c r="D331" s="20" t="s">
        <v>1</v>
      </c>
      <c r="E331" s="20" t="s">
        <v>310</v>
      </c>
      <c r="G331" s="20" t="s">
        <v>20086</v>
      </c>
      <c r="I331" s="19">
        <f t="shared" si="46"/>
        <v>30</v>
      </c>
      <c r="J331" s="20" t="s">
        <v>755</v>
      </c>
      <c r="K331" s="20" t="s">
        <v>616</v>
      </c>
      <c r="L331" s="95" t="str">
        <f>IF(M331&lt;&gt;"",IF(NOT(ISNA(INDEX(cc!B:B,MATCH(M331,cc!A:A,0)))),INDEX(cc!B:B,MATCH(M331,cc!A:A,0)),"0"),"")</f>
        <v>default</v>
      </c>
      <c r="M331" s="97" t="s">
        <v>13</v>
      </c>
      <c r="N331" s="28" t="str">
        <f t="shared" si="45"/>
        <v/>
      </c>
      <c r="O331" s="19" t="str">
        <f t="shared" si="47"/>
        <v>LAB_PTCQI (N, NoApp_NARRATIVE): LabSurvey</v>
      </c>
      <c r="P331" s="19" t="str">
        <f t="shared" si="48"/>
        <v>LAB_PTCQI (N, NoApp_NARRATIVE): LabSurvey</v>
      </c>
      <c r="Q331" s="19" t="str">
        <f t="shared" si="53"/>
        <v>LAB_PTCQI (N, NoApp_NARRATIVE)</v>
      </c>
      <c r="R331" s="19" t="str">
        <f t="shared" si="49"/>
        <v>LAB_PTCQI_N_NoApp_NARRATIVE</v>
      </c>
      <c r="S331" s="19" t="str">
        <f t="shared" si="50"/>
        <v>LAB_PTCQI_N_NoApp_NARRATIVE_</v>
      </c>
      <c r="T331" s="19" t="b">
        <f>NOT(ISNA(VLOOKUP(B331,dbcodes!A:B,2,FALSE)))</f>
        <v>1</v>
      </c>
      <c r="U331" s="19" t="str">
        <f>IF(ISNA(VLOOKUP(B331,dbcodes!A:B,2,FALSE)),des!R2400,VLOOKUP(B331,dbcodes!A:B,2,FALSE))</f>
        <v>LAB_PTCQI_N_NoApp_NARRATIVE</v>
      </c>
      <c r="W331" s="107" t="str">
        <f>IF(ISNA(VLOOKUP(C331,descriptions!A:B,2,FALSE)),des!V739,IF(G331=" TARGET","Target ","")&amp;VLOOKUP(C331,descriptions!A:B,2,FALSE))</f>
        <v>Number of PEPFAR-supported laboratory-based testing and/or Point-of-Care Testing (POCT) sites engaged in continuous quality Improvement (CQI) and proficiency testing (PT) activities.</v>
      </c>
      <c r="X331" s="20" t="s">
        <v>9</v>
      </c>
      <c r="Y331" s="20" t="s">
        <v>831</v>
      </c>
      <c r="Z331" s="20" t="s">
        <v>839</v>
      </c>
      <c r="AA331" s="20" t="s">
        <v>102</v>
      </c>
      <c r="AB331" s="20" t="s">
        <v>755</v>
      </c>
      <c r="AC331" s="19" t="str">
        <f>IF(AB331&lt;&gt;"",IF(NOT(ISNA(INDEX(os!A:A,MATCH(AB331,os!B:B,0)))),INDEX(os!A:A,MATCH(AB331,os!B:B,0)),"0"),"")</f>
        <v/>
      </c>
      <c r="AD331" s="20" t="s">
        <v>830</v>
      </c>
      <c r="AH331" s="93" t="str">
        <f>IF(NOT(ISNA(VLOOKUP(B:B,ResultsTargets!A:A,1,0))),"TRUE","")</f>
        <v>TRUE</v>
      </c>
      <c r="AI331" s="19" t="str">
        <f>IF(ISNA(VLOOKUP(C331,dim_techarea!A:B,2,FALSE)),"",VLOOKUP(C331,dim_techarea!A:B,2,FALSE))</f>
        <v>LAB_PTCQI</v>
      </c>
      <c r="AJ331" s="19" t="str">
        <f>IF(ISNA(VLOOKUP(AI331,dim_techarea!B:C,2,FALSE)),"",VLOOKUP(AI331,dim_techarea!B:C,2,FALSE))</f>
        <v>scxfIjoA6nt</v>
      </c>
      <c r="AK331" s="19" t="str">
        <f>IF(ISNA(VLOOKUP(TRIM(G331),dim_targetsresults!A:B,2,FALSE)),"",VLOOKUP(TRIM(G331),dim_targetsresults!A:C,2,FALSE))</f>
        <v>MER Results</v>
      </c>
      <c r="AL331" s="19" t="str">
        <f>IF(ISNA(VLOOKUP(AK331,dim_targetsresults!B:C,2,FALSE)),"",VLOOKUP(AK331,dim_targetsresults!B:C,2,FALSE))</f>
        <v>Jh0jDM5yQ2E</v>
      </c>
      <c r="AM331" s="19" t="str">
        <f>IF(ISNA(VLOOKUP(TRIM(D331),dim_numeratordenominator!A:B,2,FALSE)),"",VLOOKUP(TRIM(D331),dim_numeratordenominator!A:C,2,FALSE))</f>
        <v>Numerator</v>
      </c>
      <c r="AN331" s="19" t="str">
        <f>IF(ISNA(VLOOKUP(AM331,dim_numeratordenominator!B:C,2,FALSE)),"",VLOOKUP(AM331,dim_numeratordenominator!B:C,2,FALSE))</f>
        <v>Som9NRMQqV7</v>
      </c>
      <c r="AO331" s="19" t="str">
        <f>IF(ISNA(VLOOKUP(TRIM(E331),dim_supporttype!A:B,2,FALSE)),"",VLOOKUP(TRIM(E331),dim_supporttype!A:C,2,FALSE))</f>
        <v>No Support Type Narratives</v>
      </c>
      <c r="AP331" s="19" t="str">
        <f>IF(ISNA(VLOOKUP(AO331,dim_supporttype!B:C,2,FALSE)),"",VLOOKUP(AO331,dim_supporttype!B:C,2,FALSE))</f>
        <v>ofm0j7b5JPu</v>
      </c>
      <c r="AQ331" s="19" t="str">
        <f>IF(ISNA(VLOOKUP(TRIM(F331),dim_disaggs!A:B,2,FALSE)),"No Disagg",VLOOKUP(TRIM(F331),dim_disaggs!A:B,2,FALSE))</f>
        <v>No Disagg</v>
      </c>
      <c r="AR331" s="19" t="str">
        <f>IF(ISNA(VLOOKUP(AQ331,dim_disaggs!B:C,2,FALSE)),"",VLOOKUP(AQ331,dim_disaggs!B:C,2,FALSE))</f>
        <v>werJlVT6sf3</v>
      </c>
      <c r="AU331" s="72" t="s">
        <v>755</v>
      </c>
      <c r="AV331" s="73" t="s">
        <v>755</v>
      </c>
      <c r="AW331" s="66" t="s">
        <v>755</v>
      </c>
      <c r="AX331" s="66" t="s">
        <v>755</v>
      </c>
      <c r="BA331" s="105" t="str">
        <f t="shared" si="51"/>
        <v/>
      </c>
      <c r="BB331" s="20" t="str">
        <f t="shared" si="52"/>
        <v/>
      </c>
    </row>
    <row r="332" spans="1:68" s="3" customFormat="1" x14ac:dyDescent="0.2">
      <c r="A332" s="22" t="s">
        <v>95</v>
      </c>
      <c r="B332" s="21" t="s">
        <v>20345</v>
      </c>
      <c r="C332" s="20" t="s">
        <v>884</v>
      </c>
      <c r="D332" s="20" t="s">
        <v>1</v>
      </c>
      <c r="E332" s="20" t="s">
        <v>138</v>
      </c>
      <c r="F332" s="20" t="s">
        <v>20343</v>
      </c>
      <c r="G332" s="20" t="s">
        <v>20086</v>
      </c>
      <c r="H332" s="20" t="s">
        <v>20343</v>
      </c>
      <c r="I332" s="19">
        <f t="shared" si="46"/>
        <v>36</v>
      </c>
      <c r="J332" s="20" t="s">
        <v>755</v>
      </c>
      <c r="K332" s="20" t="s">
        <v>616</v>
      </c>
      <c r="L332" s="95" t="str">
        <f>IF(M332&lt;&gt;"",IF(NOT(ISNA(INDEX(cc!B:B,MATCH(M332,cc!A:A,0)))),INDEX(cc!B:B,MATCH(M332,cc!A:A,0)),"0"),"")</f>
        <v>Lab Test Services Cascade</v>
      </c>
      <c r="M332" s="100" t="s">
        <v>20182</v>
      </c>
      <c r="N332" s="28" t="str">
        <f t="shared" si="45"/>
        <v/>
      </c>
      <c r="O332" s="19" t="str">
        <f t="shared" si="47"/>
        <v>LAB_PTCQI (N, NoApp, Lab/TestVolume): LabSurvey</v>
      </c>
      <c r="P332" s="19" t="str">
        <f t="shared" si="48"/>
        <v>LAB_PTCQI (N, NoApp, Lab/TestVolume): LabSurvey</v>
      </c>
      <c r="Q332" s="19" t="str">
        <f t="shared" si="53"/>
        <v>LAB_PTCQI (N, NoApp, Lab/TestVolume)</v>
      </c>
      <c r="R332" s="19" t="str">
        <f t="shared" si="49"/>
        <v>LAB_PTCQI_N_NoApp_Lab_TestVolume</v>
      </c>
      <c r="S332" s="19" t="str">
        <f t="shared" si="50"/>
        <v>LAB_PTCQI_N_NoApp_Lab_TestVolume_</v>
      </c>
      <c r="T332" s="19" t="b">
        <f>NOT(ISNA(VLOOKUP(B332,dbcodes!A:B,2,FALSE)))</f>
        <v>1</v>
      </c>
      <c r="U332" s="19" t="str">
        <f>IF(ISNA(VLOOKUP(B332,dbcodes!A:B,2,FALSE)),des!R2401,VLOOKUP(B332,dbcodes!A:B,2,FALSE))</f>
        <v>LAB_PTCQI_N_NoApp_Lab_TestVolume</v>
      </c>
      <c r="V332" s="20"/>
      <c r="W332" s="107" t="str">
        <f>IF(ISNA(VLOOKUP(C332,descriptions!A:B,2,FALSE)),des!V742,IF(G332=" TARGET","Target ","")&amp;VLOOKUP(C332,descriptions!A:B,2,FALSE))</f>
        <v>Number of PEPFAR-supported laboratory-based testing and/or Point-of-Care Testing (POCT) sites engaged in continuous quality Improvement (CQI) and proficiency testing (PT) activities.</v>
      </c>
      <c r="X332" s="20" t="s">
        <v>4</v>
      </c>
      <c r="Y332" s="20" t="s">
        <v>831</v>
      </c>
      <c r="Z332" s="20" t="s">
        <v>836</v>
      </c>
      <c r="AA332" s="20" t="s">
        <v>102</v>
      </c>
      <c r="AB332" s="20"/>
      <c r="AC332" s="19"/>
      <c r="AD332" s="20" t="s">
        <v>830</v>
      </c>
      <c r="AE332" s="20"/>
      <c r="AF332" s="20"/>
      <c r="AG332" s="20"/>
      <c r="AH332" s="93" t="str">
        <f>IF(NOT(ISNA(VLOOKUP(B:B,ResultsTargets!A:A,1,0))),"TRUE","")</f>
        <v>TRUE</v>
      </c>
      <c r="AI332" s="19" t="str">
        <f>IF(ISNA(VLOOKUP(C332,dim_techarea!A:B,2,FALSE)),"",VLOOKUP(C332,dim_techarea!A:B,2,FALSE))</f>
        <v>LAB_PTCQI</v>
      </c>
      <c r="AJ332" s="19" t="str">
        <f>IF(ISNA(VLOOKUP(AI332,dim_techarea!B:C,2,FALSE)),"",VLOOKUP(AI332,dim_techarea!B:C,2,FALSE))</f>
        <v>scxfIjoA6nt</v>
      </c>
      <c r="AK332" s="19" t="str">
        <f>IF(ISNA(VLOOKUP(TRIM(G332),dim_targetsresults!A:B,2,FALSE)),"",VLOOKUP(TRIM(G332),dim_targetsresults!A:C,2,FALSE))</f>
        <v>MER Results</v>
      </c>
      <c r="AL332" s="19" t="str">
        <f>IF(ISNA(VLOOKUP(AK332,dim_targetsresults!B:C,2,FALSE)),"",VLOOKUP(AK332,dim_targetsresults!B:C,2,FALSE))</f>
        <v>Jh0jDM5yQ2E</v>
      </c>
      <c r="AM332" s="19" t="str">
        <f>IF(ISNA(VLOOKUP(TRIM(D332),dim_numeratordenominator!A:B,2,FALSE)),"",VLOOKUP(TRIM(D332),dim_numeratordenominator!A:C,2,FALSE))</f>
        <v>Numerator</v>
      </c>
      <c r="AN332" s="19" t="str">
        <f>IF(ISNA(VLOOKUP(AM332,dim_numeratordenominator!B:C,2,FALSE)),"",VLOOKUP(AM332,dim_numeratordenominator!B:C,2,FALSE))</f>
        <v>Som9NRMQqV7</v>
      </c>
      <c r="AO332" s="19" t="str">
        <f>IF(ISNA(VLOOKUP(TRIM(E332),dim_supporttype!A:B,2,FALSE)),"",VLOOKUP(TRIM(E332),dim_supporttype!A:C,2,FALSE))</f>
        <v>No Support Type</v>
      </c>
      <c r="AP332" s="19" t="str">
        <f>IF(ISNA(VLOOKUP(AO332,dim_supporttype!B:C,2,FALSE)),"",VLOOKUP(AO332,dim_supporttype!B:C,2,FALSE))</f>
        <v>npv1nsCoe0c</v>
      </c>
      <c r="AQ332" s="19" t="str">
        <f>IF(ISNA(VLOOKUP(TRIM(F332),dim_disaggs!A:B,2,FALSE)),"No Disagg",VLOOKUP(TRIM(F332),dim_disaggs!A:B,2,FALSE))</f>
        <v>Lab/TestVolume</v>
      </c>
      <c r="AR332" s="19" t="str">
        <f>IF(ISNA(VLOOKUP(AQ332,dim_disaggs!B:C,2,FALSE)),"",VLOOKUP(AQ332,dim_disaggs!B:C,2,FALSE))</f>
        <v>MC7Q6BN0Xw9</v>
      </c>
      <c r="AS332" s="72"/>
      <c r="AT332" s="66"/>
      <c r="AU332" s="72" t="s">
        <v>755</v>
      </c>
      <c r="AV332" s="73" t="s">
        <v>755</v>
      </c>
      <c r="AW332" s="66" t="s">
        <v>755</v>
      </c>
      <c r="AX332" s="66" t="s">
        <v>755</v>
      </c>
      <c r="AY332" s="20"/>
      <c r="AZ332" s="20"/>
      <c r="BA332" s="105" t="str">
        <f t="shared" si="51"/>
        <v/>
      </c>
      <c r="BB332" s="20" t="str">
        <f t="shared" si="52"/>
        <v/>
      </c>
      <c r="BC332" s="20"/>
      <c r="BD332" s="20"/>
      <c r="BE332" s="75"/>
      <c r="BF332" s="73"/>
      <c r="BG332" s="55"/>
      <c r="BH332" s="76"/>
      <c r="BI332" s="20"/>
      <c r="BJ332" s="20"/>
      <c r="BK332" s="55"/>
      <c r="BL332" s="71"/>
      <c r="BM332" s="77"/>
      <c r="BN332" s="78"/>
      <c r="BO332" s="77"/>
      <c r="BP332" s="78"/>
    </row>
    <row r="333" spans="1:68" x14ac:dyDescent="0.2">
      <c r="A333" s="22" t="s">
        <v>95</v>
      </c>
      <c r="B333" s="21" t="s">
        <v>20346</v>
      </c>
      <c r="C333" s="20" t="s">
        <v>884</v>
      </c>
      <c r="D333" s="20" t="s">
        <v>1</v>
      </c>
      <c r="E333" s="20" t="s">
        <v>138</v>
      </c>
      <c r="F333" s="20" t="s">
        <v>20344</v>
      </c>
      <c r="G333" s="20" t="s">
        <v>20086</v>
      </c>
      <c r="H333" s="20" t="s">
        <v>20344</v>
      </c>
      <c r="I333" s="19">
        <f t="shared" si="46"/>
        <v>37</v>
      </c>
      <c r="J333" s="20" t="s">
        <v>755</v>
      </c>
      <c r="K333" s="20" t="s">
        <v>616</v>
      </c>
      <c r="L333" s="95" t="str">
        <f>IF(M333&lt;&gt;"",IF(NOT(ISNA(INDEX(cc!B:B,MATCH(M333,cc!A:A,0)))),INDEX(cc!B:B,MATCH(M333,cc!A:A,0)),"0"),"")</f>
        <v>Lab Test Services Cascade</v>
      </c>
      <c r="M333" s="100" t="s">
        <v>20182</v>
      </c>
      <c r="N333" s="28" t="str">
        <f t="shared" si="45"/>
        <v/>
      </c>
      <c r="O333" s="19" t="str">
        <f t="shared" si="47"/>
        <v>LAB_PTCQI (N, NoApp, POCT/TestVolume): LabSurvey</v>
      </c>
      <c r="P333" s="19" t="str">
        <f t="shared" si="48"/>
        <v>LAB_PTCQI (N, NoApp, POCT/TestVolume): LabSurvey</v>
      </c>
      <c r="Q333" s="19" t="str">
        <f t="shared" si="53"/>
        <v>LAB_PTCQI (N, NoApp, POCT/TestVolume)</v>
      </c>
      <c r="R333" s="19" t="str">
        <f t="shared" si="49"/>
        <v>LAB_PTCQI_N_NoApp_POCT_TestVolume</v>
      </c>
      <c r="S333" s="19" t="str">
        <f t="shared" si="50"/>
        <v>LAB_PTCQI_N_NoApp_POCT_TestVolume_</v>
      </c>
      <c r="T333" s="19" t="b">
        <f>NOT(ISNA(VLOOKUP(B333,dbcodes!A:B,2,FALSE)))</f>
        <v>1</v>
      </c>
      <c r="U333" s="19" t="str">
        <f>IF(ISNA(VLOOKUP(B333,dbcodes!A:B,2,FALSE)),des!R2402,VLOOKUP(B333,dbcodes!A:B,2,FALSE))</f>
        <v>LAB_PTCQI_N_NoApp_POCT_TestVolume</v>
      </c>
      <c r="W333" s="107" t="str">
        <f>IF(ISNA(VLOOKUP(C333,descriptions!A:B,2,FALSE)),des!V743,IF(G333=" TARGET","Target ","")&amp;VLOOKUP(C333,descriptions!A:B,2,FALSE))</f>
        <v>Number of PEPFAR-supported laboratory-based testing and/or Point-of-Care Testing (POCT) sites engaged in continuous quality Improvement (CQI) and proficiency testing (PT) activities.</v>
      </c>
      <c r="X333" s="20" t="s">
        <v>4</v>
      </c>
      <c r="Y333" s="20" t="s">
        <v>831</v>
      </c>
      <c r="Z333" s="20" t="s">
        <v>836</v>
      </c>
      <c r="AA333" s="20" t="s">
        <v>102</v>
      </c>
      <c r="AB333" s="20" t="s">
        <v>755</v>
      </c>
      <c r="AC333" s="19" t="str">
        <f>IF(AB333&lt;&gt;"",IF(NOT(ISNA(INDEX(os!A:A,MATCH(AB333,os!B:B,0)))),INDEX(os!A:A,MATCH(AB333,os!B:B,0)),"0"),"")</f>
        <v/>
      </c>
      <c r="AD333" s="20" t="s">
        <v>830</v>
      </c>
      <c r="AH333" s="93" t="str">
        <f>IF(NOT(ISNA(VLOOKUP(B:B,ResultsTargets!A:A,1,0))),"TRUE","")</f>
        <v>TRUE</v>
      </c>
      <c r="AI333" s="19" t="str">
        <f>IF(ISNA(VLOOKUP(C333,dim_techarea!A:B,2,FALSE)),"",VLOOKUP(C333,dim_techarea!A:B,2,FALSE))</f>
        <v>LAB_PTCQI</v>
      </c>
      <c r="AJ333" s="19" t="str">
        <f>IF(ISNA(VLOOKUP(AI333,dim_techarea!B:C,2,FALSE)),"",VLOOKUP(AI333,dim_techarea!B:C,2,FALSE))</f>
        <v>scxfIjoA6nt</v>
      </c>
      <c r="AK333" s="19" t="str">
        <f>IF(ISNA(VLOOKUP(TRIM(G333),dim_targetsresults!A:B,2,FALSE)),"",VLOOKUP(TRIM(G333),dim_targetsresults!A:C,2,FALSE))</f>
        <v>MER Results</v>
      </c>
      <c r="AL333" s="19" t="str">
        <f>IF(ISNA(VLOOKUP(AK333,dim_targetsresults!B:C,2,FALSE)),"",VLOOKUP(AK333,dim_targetsresults!B:C,2,FALSE))</f>
        <v>Jh0jDM5yQ2E</v>
      </c>
      <c r="AM333" s="19" t="str">
        <f>IF(ISNA(VLOOKUP(TRIM(D333),dim_numeratordenominator!A:B,2,FALSE)),"",VLOOKUP(TRIM(D333),dim_numeratordenominator!A:C,2,FALSE))</f>
        <v>Numerator</v>
      </c>
      <c r="AN333" s="19" t="str">
        <f>IF(ISNA(VLOOKUP(AM333,dim_numeratordenominator!B:C,2,FALSE)),"",VLOOKUP(AM333,dim_numeratordenominator!B:C,2,FALSE))</f>
        <v>Som9NRMQqV7</v>
      </c>
      <c r="AO333" s="19" t="str">
        <f>IF(ISNA(VLOOKUP(TRIM(E333),dim_supporttype!A:B,2,FALSE)),"",VLOOKUP(TRIM(E333),dim_supporttype!A:C,2,FALSE))</f>
        <v>No Support Type</v>
      </c>
      <c r="AP333" s="19" t="str">
        <f>IF(ISNA(VLOOKUP(AO333,dim_supporttype!B:C,2,FALSE)),"",VLOOKUP(AO333,dim_supporttype!B:C,2,FALSE))</f>
        <v>npv1nsCoe0c</v>
      </c>
      <c r="AQ333" s="19" t="str">
        <f>IF(ISNA(VLOOKUP(TRIM(F333),dim_disaggs!A:B,2,FALSE)),"No Disagg",VLOOKUP(TRIM(F333),dim_disaggs!A:B,2,FALSE))</f>
        <v>POCT/TestVolume</v>
      </c>
      <c r="AR333" s="19" t="str">
        <f>IF(ISNA(VLOOKUP(AQ333,dim_disaggs!B:C,2,FALSE)),"",VLOOKUP(AQ333,dim_disaggs!B:C,2,FALSE))</f>
        <v>PJEPs8sHAk5</v>
      </c>
      <c r="AU333" s="72" t="s">
        <v>755</v>
      </c>
      <c r="AV333" s="73" t="s">
        <v>755</v>
      </c>
      <c r="AW333" s="66" t="s">
        <v>755</v>
      </c>
      <c r="AX333" s="66" t="s">
        <v>755</v>
      </c>
      <c r="BA333" s="105" t="str">
        <f t="shared" si="51"/>
        <v/>
      </c>
      <c r="BB333" s="20" t="str">
        <f t="shared" si="52"/>
        <v/>
      </c>
    </row>
    <row r="334" spans="1:68" x14ac:dyDescent="0.2">
      <c r="A334" s="22" t="s">
        <v>95</v>
      </c>
      <c r="B334" s="5" t="s">
        <v>21428</v>
      </c>
      <c r="C334" s="22" t="s">
        <v>21427</v>
      </c>
      <c r="D334" s="22" t="s">
        <v>1</v>
      </c>
      <c r="E334" s="22" t="s">
        <v>310</v>
      </c>
      <c r="F334" s="22"/>
      <c r="G334" s="22" t="s">
        <v>20086</v>
      </c>
      <c r="H334" s="22"/>
      <c r="I334" s="19">
        <f t="shared" si="46"/>
        <v>28</v>
      </c>
      <c r="K334" s="22" t="s">
        <v>21427</v>
      </c>
      <c r="L334" s="95" t="str">
        <f>IF(M334&lt;&gt;"",IF(NOT(ISNA(INDEX(cc!B:B,MATCH(M334,cc!A:A,0)))),INDEX(cc!B:B,MATCH(M334,cc!A:A,0)),"0"),"")</f>
        <v>default</v>
      </c>
      <c r="M334" s="97" t="s">
        <v>13</v>
      </c>
      <c r="N334" s="28" t="str">
        <f t="shared" si="45"/>
        <v/>
      </c>
      <c r="O334" s="19" t="str">
        <f t="shared" si="47"/>
        <v>MENSTAR (N, NoApp_NARRATIVE): MENSTAR</v>
      </c>
      <c r="P334" s="19" t="str">
        <f t="shared" si="48"/>
        <v>MENSTAR (N, NoApp_NARRATIVE): MENSTAR</v>
      </c>
      <c r="Q334" s="19" t="str">
        <f t="shared" si="53"/>
        <v>MENSTAR (N, NoApp_NARRATIVE)</v>
      </c>
      <c r="R334" s="19" t="str">
        <f t="shared" si="49"/>
        <v>MENSTAR_N_NoApp_NARRATIVE</v>
      </c>
      <c r="S334" s="19" t="str">
        <f t="shared" si="50"/>
        <v>MENSTAR_N_NoApp_NARRATIVE_</v>
      </c>
      <c r="T334" s="19" t="b">
        <f>NOT(ISNA(VLOOKUP(B334,dbcodes!A:B,2,FALSE)))</f>
        <v>0</v>
      </c>
      <c r="U334" s="19">
        <f>IF(ISNA(VLOOKUP(B334,dbcodes!A:B,2,FALSE)),des!R2403,VLOOKUP(B334,dbcodes!A:B,2,FALSE))</f>
        <v>0</v>
      </c>
      <c r="W334" s="108">
        <f>IF(ISNA(VLOOKUP(C334,descriptions!A:B,2,FALSE)),des!V2190,IF(G334=" TARGET","Target ","")&amp;VLOOKUP(C334,descriptions!A:B,2,FALSE))</f>
        <v>0</v>
      </c>
      <c r="X334" s="20" t="s">
        <v>9</v>
      </c>
      <c r="Y334" s="20" t="s">
        <v>831</v>
      </c>
      <c r="Z334" s="20" t="s">
        <v>836</v>
      </c>
      <c r="AA334" s="20" t="s">
        <v>102</v>
      </c>
      <c r="AB334" s="20" t="s">
        <v>755</v>
      </c>
      <c r="AC334" s="19" t="str">
        <f>IF(AB334&lt;&gt;"",IF(NOT(ISNA(INDEX(os!A:A,MATCH(AB334,os!B:B,0)))),INDEX(os!A:A,MATCH(AB334,os!B:B,0)),"0"),"")</f>
        <v/>
      </c>
      <c r="AD334" s="20" t="s">
        <v>830</v>
      </c>
      <c r="AH334" s="93" t="str">
        <f>IF(NOT(ISNA(VLOOKUP(B:B,ResultsTargets!A:A,1,0))),"TRUE","")</f>
        <v>TRUE</v>
      </c>
      <c r="AI334" s="19" t="str">
        <f>IF(ISNA(VLOOKUP(C334,dim_techarea!A:B,2,FALSE)),"",VLOOKUP(C334,dim_techarea!A:B,2,FALSE))</f>
        <v/>
      </c>
      <c r="AJ334" s="19" t="str">
        <f>IF(ISNA(VLOOKUP(AI334,dim_techarea!B:C,2,FALSE)),"",VLOOKUP(AI334,dim_techarea!B:C,2,FALSE))</f>
        <v/>
      </c>
      <c r="AK334" s="19" t="str">
        <f>IF(ISNA(VLOOKUP(TRIM(G334),dim_targetsresults!A:B,2,FALSE)),"",VLOOKUP(TRIM(G334),dim_targetsresults!A:C,2,FALSE))</f>
        <v>MER Results</v>
      </c>
      <c r="AL334" s="19" t="str">
        <f>IF(ISNA(VLOOKUP(AK334,dim_targetsresults!B:C,2,FALSE)),"",VLOOKUP(AK334,dim_targetsresults!B:C,2,FALSE))</f>
        <v>Jh0jDM5yQ2E</v>
      </c>
      <c r="AM334" s="19" t="str">
        <f>IF(ISNA(VLOOKUP(TRIM(D334),dim_numeratordenominator!A:B,2,FALSE)),"",VLOOKUP(TRIM(D334),dim_numeratordenominator!A:C,2,FALSE))</f>
        <v>Numerator</v>
      </c>
      <c r="AN334" s="19" t="str">
        <f>IF(ISNA(VLOOKUP(AM334,dim_numeratordenominator!B:C,2,FALSE)),"",VLOOKUP(AM334,dim_numeratordenominator!B:C,2,FALSE))</f>
        <v>Som9NRMQqV7</v>
      </c>
      <c r="AO334" s="19" t="str">
        <f>IF(ISNA(VLOOKUP(TRIM(E334),dim_supporttype!A:B,2,FALSE)),"",VLOOKUP(TRIM(E334),dim_supporttype!A:C,2,FALSE))</f>
        <v>No Support Type Narratives</v>
      </c>
      <c r="AP334" s="19" t="str">
        <f>IF(ISNA(VLOOKUP(AO334,dim_supporttype!B:C,2,FALSE)),"",VLOOKUP(AO334,dim_supporttype!B:C,2,FALSE))</f>
        <v>ofm0j7b5JPu</v>
      </c>
      <c r="AQ334" s="19" t="str">
        <f>IF(ISNA(VLOOKUP(TRIM(F334),dim_disaggs!A:B,2,FALSE)),"No Disagg",VLOOKUP(TRIM(F334),dim_disaggs!A:B,2,FALSE))</f>
        <v>No Disagg</v>
      </c>
      <c r="AR334" s="19" t="str">
        <f>IF(ISNA(VLOOKUP(AQ334,dim_disaggs!B:C,2,FALSE)),"",VLOOKUP(AQ334,dim_disaggs!B:C,2,FALSE))</f>
        <v>werJlVT6sf3</v>
      </c>
      <c r="AU334" s="72" t="s">
        <v>755</v>
      </c>
      <c r="AV334" s="73" t="s">
        <v>755</v>
      </c>
      <c r="AX334" s="66" t="s">
        <v>755</v>
      </c>
      <c r="BA334" s="105" t="str">
        <f t="shared" si="51"/>
        <v/>
      </c>
      <c r="BB334" s="20" t="str">
        <f t="shared" si="52"/>
        <v/>
      </c>
      <c r="BE334" s="75" t="s">
        <v>755</v>
      </c>
      <c r="BF334" s="73" t="s">
        <v>755</v>
      </c>
      <c r="BH334" s="76" t="s">
        <v>755</v>
      </c>
      <c r="BJ334" s="20" t="s">
        <v>755</v>
      </c>
      <c r="BK334" s="55" t="s">
        <v>755</v>
      </c>
      <c r="BL334" s="71" t="s">
        <v>755</v>
      </c>
      <c r="BM334" s="77" t="s">
        <v>755</v>
      </c>
      <c r="BN334" s="78" t="s">
        <v>755</v>
      </c>
      <c r="BO334" s="77" t="s">
        <v>755</v>
      </c>
      <c r="BP334" s="78" t="s">
        <v>755</v>
      </c>
    </row>
    <row r="335" spans="1:68" s="3" customFormat="1" x14ac:dyDescent="0.2">
      <c r="A335" s="22" t="s">
        <v>95</v>
      </c>
      <c r="B335" s="5" t="s">
        <v>21534</v>
      </c>
      <c r="C335" s="22" t="s">
        <v>21427</v>
      </c>
      <c r="D335" s="22" t="s">
        <v>1</v>
      </c>
      <c r="E335" s="22" t="s">
        <v>310</v>
      </c>
      <c r="F335" s="22"/>
      <c r="G335" s="22" t="s">
        <v>2442</v>
      </c>
      <c r="H335" s="22"/>
      <c r="I335" s="19">
        <f t="shared" si="46"/>
        <v>35</v>
      </c>
      <c r="J335" s="20"/>
      <c r="K335" s="22" t="s">
        <v>21427</v>
      </c>
      <c r="L335" s="95" t="str">
        <f>IF(M335&lt;&gt;"",IF(NOT(ISNA(INDEX(cc!B:B,MATCH(M335,cc!A:A,0)))),INDEX(cc!B:B,MATCH(M335,cc!A:A,0)),"0"),"")</f>
        <v>default</v>
      </c>
      <c r="M335" s="97" t="s">
        <v>13</v>
      </c>
      <c r="N335" s="28" t="str">
        <f t="shared" si="45"/>
        <v xml:space="preserve"> TARGET</v>
      </c>
      <c r="O335" s="19" t="str">
        <f t="shared" si="47"/>
        <v>MENSTAR (N, NoApp_NARRATIVE) TARGET: MENSTAR</v>
      </c>
      <c r="P335" s="19" t="str">
        <f t="shared" si="48"/>
        <v>MENSTAR (N, NoApp_NARRATIVE) TARGET: MENSTAR</v>
      </c>
      <c r="Q335" s="19" t="str">
        <f t="shared" si="53"/>
        <v>MENSTAR (N, NoApp_NARRATIVE) TARGET</v>
      </c>
      <c r="R335" s="19" t="str">
        <f t="shared" si="49"/>
        <v>MENSTAR_N_NoApp_NARRATIVE_TARGET</v>
      </c>
      <c r="S335" s="19" t="str">
        <f t="shared" si="50"/>
        <v>MENSTAR_N_NoApp_NARRATIVE_TARGET</v>
      </c>
      <c r="T335" s="19" t="b">
        <f>NOT(ISNA(VLOOKUP(B335,dbcodes!A:B,2,FALSE)))</f>
        <v>0</v>
      </c>
      <c r="U335" s="19">
        <f>IF(ISNA(VLOOKUP(B335,dbcodes!A:B,2,FALSE)),des!R2404,VLOOKUP(B335,dbcodes!A:B,2,FALSE))</f>
        <v>0</v>
      </c>
      <c r="V335" s="20"/>
      <c r="W335" s="108">
        <f>IF(ISNA(VLOOKUP(C335,descriptions!A:B,2,FALSE)),des!V2191,IF(G335=" TARGET","Target ","")&amp;VLOOKUP(C335,descriptions!A:B,2,FALSE))</f>
        <v>0</v>
      </c>
      <c r="X335" s="20" t="s">
        <v>9</v>
      </c>
      <c r="Y335" s="20" t="s">
        <v>831</v>
      </c>
      <c r="Z335" s="20" t="s">
        <v>836</v>
      </c>
      <c r="AA335" s="20" t="s">
        <v>102</v>
      </c>
      <c r="AB335" s="20" t="s">
        <v>755</v>
      </c>
      <c r="AC335" s="19" t="str">
        <f>IF(AB335&lt;&gt;"",IF(NOT(ISNA(INDEX(os!A:A,MATCH(AB335,os!B:B,0)))),INDEX(os!A:A,MATCH(AB335,os!B:B,0)),"0"),"")</f>
        <v/>
      </c>
      <c r="AD335" s="20" t="s">
        <v>830</v>
      </c>
      <c r="AE335" s="20"/>
      <c r="AF335" s="20"/>
      <c r="AG335" s="20"/>
      <c r="AH335" s="93" t="str">
        <f>IF(NOT(ISNA(VLOOKUP(B:B,ResultsTargets!A:A,1,0))),"TRUE","")</f>
        <v>TRUE</v>
      </c>
      <c r="AI335" s="19" t="str">
        <f>IF(ISNA(VLOOKUP(C335,dim_techarea!A:B,2,FALSE)),"",VLOOKUP(C335,dim_techarea!A:B,2,FALSE))</f>
        <v/>
      </c>
      <c r="AJ335" s="19" t="str">
        <f>IF(ISNA(VLOOKUP(AI335,dim_techarea!B:C,2,FALSE)),"",VLOOKUP(AI335,dim_techarea!B:C,2,FALSE))</f>
        <v/>
      </c>
      <c r="AK335" s="19" t="str">
        <f>IF(ISNA(VLOOKUP(TRIM(G335),dim_targetsresults!A:B,2,FALSE)),"",VLOOKUP(TRIM(G335),dim_targetsresults!A:C,2,FALSE))</f>
        <v>MER Targets</v>
      </c>
      <c r="AL335" s="19" t="str">
        <f>IF(ISNA(VLOOKUP(AK335,dim_targetsresults!B:C,2,FALSE)),"",VLOOKUP(AK335,dim_targetsresults!B:C,2,FALSE))</f>
        <v>W8imnja2Owd</v>
      </c>
      <c r="AM335" s="19" t="str">
        <f>IF(ISNA(VLOOKUP(TRIM(D335),dim_numeratordenominator!A:B,2,FALSE)),"",VLOOKUP(TRIM(D335),dim_numeratordenominator!A:C,2,FALSE))</f>
        <v>Numerator</v>
      </c>
      <c r="AN335" s="19" t="str">
        <f>IF(ISNA(VLOOKUP(AM335,dim_numeratordenominator!B:C,2,FALSE)),"",VLOOKUP(AM335,dim_numeratordenominator!B:C,2,FALSE))</f>
        <v>Som9NRMQqV7</v>
      </c>
      <c r="AO335" s="19" t="str">
        <f>IF(ISNA(VLOOKUP(TRIM(E335),dim_supporttype!A:B,2,FALSE)),"",VLOOKUP(TRIM(E335),dim_supporttype!A:C,2,FALSE))</f>
        <v>No Support Type Narratives</v>
      </c>
      <c r="AP335" s="19" t="str">
        <f>IF(ISNA(VLOOKUP(AO335,dim_supporttype!B:C,2,FALSE)),"",VLOOKUP(AO335,dim_supporttype!B:C,2,FALSE))</f>
        <v>ofm0j7b5JPu</v>
      </c>
      <c r="AQ335" s="19" t="str">
        <f>IF(ISNA(VLOOKUP(TRIM(F335),dim_disaggs!A:B,2,FALSE)),"No Disagg",VLOOKUP(TRIM(F335),dim_disaggs!A:B,2,FALSE))</f>
        <v>No Disagg</v>
      </c>
      <c r="AR335" s="19" t="str">
        <f>IF(ISNA(VLOOKUP(AQ335,dim_disaggs!B:C,2,FALSE)),"",VLOOKUP(AQ335,dim_disaggs!B:C,2,FALSE))</f>
        <v>werJlVT6sf3</v>
      </c>
      <c r="AS335" s="72"/>
      <c r="AT335" s="66"/>
      <c r="AU335" s="72" t="s">
        <v>755</v>
      </c>
      <c r="AV335" s="73" t="s">
        <v>755</v>
      </c>
      <c r="AW335" s="66"/>
      <c r="AX335" s="66" t="s">
        <v>755</v>
      </c>
      <c r="AY335" s="20"/>
      <c r="AZ335" s="20"/>
      <c r="BA335" s="105" t="str">
        <f t="shared" si="51"/>
        <v/>
      </c>
      <c r="BB335" s="20" t="str">
        <f t="shared" si="52"/>
        <v/>
      </c>
      <c r="BC335" s="20"/>
      <c r="BD335" s="20"/>
      <c r="BE335" s="75" t="s">
        <v>755</v>
      </c>
      <c r="BF335" s="73" t="s">
        <v>755</v>
      </c>
      <c r="BG335" s="55"/>
      <c r="BH335" s="76" t="s">
        <v>755</v>
      </c>
      <c r="BI335" s="20"/>
      <c r="BJ335" s="20" t="s">
        <v>755</v>
      </c>
      <c r="BK335" s="55" t="s">
        <v>755</v>
      </c>
      <c r="BL335" s="71" t="s">
        <v>755</v>
      </c>
      <c r="BM335" s="77" t="s">
        <v>755</v>
      </c>
      <c r="BN335" s="78" t="s">
        <v>755</v>
      </c>
      <c r="BO335" s="77" t="s">
        <v>755</v>
      </c>
      <c r="BP335" s="78" t="s">
        <v>755</v>
      </c>
    </row>
    <row r="336" spans="1:68" x14ac:dyDescent="0.2">
      <c r="A336" s="22" t="s">
        <v>95</v>
      </c>
      <c r="B336" s="20" t="s">
        <v>1513</v>
      </c>
      <c r="C336" s="20" t="s">
        <v>2124</v>
      </c>
      <c r="D336" s="20" t="s">
        <v>1</v>
      </c>
      <c r="E336" s="20" t="s">
        <v>264</v>
      </c>
      <c r="G336" s="20" t="s">
        <v>20086</v>
      </c>
      <c r="I336" s="19">
        <f t="shared" si="46"/>
        <v>25</v>
      </c>
      <c r="J336" s="20" t="s">
        <v>755</v>
      </c>
      <c r="K336" s="22" t="s">
        <v>21304</v>
      </c>
      <c r="L336" s="95" t="str">
        <f>IF(M336&lt;&gt;"",IF(NOT(ISNA(INDEX(cc!B:B,MATCH(M336,cc!A:A,0)))),INDEX(cc!B:B,MATCH(M336,cc!A:A,0)),"0"),"")</f>
        <v>default</v>
      </c>
      <c r="M336" s="97" t="s">
        <v>13</v>
      </c>
      <c r="N336" s="28" t="str">
        <f t="shared" si="45"/>
        <v/>
      </c>
      <c r="O336" s="19" t="str">
        <f t="shared" si="47"/>
        <v>MER_OU (N, DSD_NARRATIVE): OU Narratives</v>
      </c>
      <c r="P336" s="19" t="str">
        <f t="shared" si="48"/>
        <v>MER_OU (N, DSD_NARRATIVE): OU Narratives</v>
      </c>
      <c r="Q336" s="19" t="str">
        <f t="shared" si="53"/>
        <v>MER_OU (N, DSD_NARRATIVE)</v>
      </c>
      <c r="R336" s="19" t="str">
        <f t="shared" si="49"/>
        <v>MER_OU_N_DSD_NARRATIVE</v>
      </c>
      <c r="S336" s="19" t="str">
        <f t="shared" si="50"/>
        <v>MER_OU_N_DSD_NARRATIVE_</v>
      </c>
      <c r="T336" s="19" t="b">
        <f>NOT(ISNA(VLOOKUP(B336,dbcodes!A:B,2,FALSE)))</f>
        <v>1</v>
      </c>
      <c r="U336" s="19" t="str">
        <f>IF(ISNA(VLOOKUP(B336,dbcodes!A:B,2,FALSE)),des!R2405,VLOOKUP(B336,dbcodes!A:B,2,FALSE))</f>
        <v>MER_OU_N_DSD_NARRATIVE</v>
      </c>
      <c r="W336" s="107" t="str">
        <f>IF(ISNA(VLOOKUP(C336,descriptions!A:B,2,FALSE)),des!V816,IF(G336=" TARGET","Target ","")&amp;VLOOKUP(C336,descriptions!A:B,2,FALSE))</f>
        <v>Target number of PLHIV who were nutritionally assessed via anthropometric measurement</v>
      </c>
      <c r="X336" s="20" t="s">
        <v>9</v>
      </c>
      <c r="Y336" s="20" t="s">
        <v>831</v>
      </c>
      <c r="Z336" s="20" t="s">
        <v>836</v>
      </c>
      <c r="AA336" s="20" t="s">
        <v>4121</v>
      </c>
      <c r="AB336" s="20" t="s">
        <v>755</v>
      </c>
      <c r="AC336" s="19" t="str">
        <f>IF(AB336&lt;&gt;"",IF(NOT(ISNA(INDEX(os!A:A,MATCH(AB336,os!B:B,0)))),INDEX(os!A:A,MATCH(AB336,os!B:B,0)),"0"),"")</f>
        <v/>
      </c>
      <c r="AD336" s="20" t="s">
        <v>830</v>
      </c>
      <c r="AH336" s="93" t="str">
        <f>IF(NOT(ISNA(VLOOKUP(B:B,ResultsTargets!A:A,1,0))),"TRUE","")</f>
        <v>TRUE</v>
      </c>
      <c r="AI336" s="19" t="str">
        <f>IF(ISNA(VLOOKUP(C336,dim_techarea!A:B,2,FALSE)),"",VLOOKUP(C336,dim_techarea!A:B,2,FALSE))</f>
        <v/>
      </c>
      <c r="AJ336" s="19" t="str">
        <f>IF(ISNA(VLOOKUP(AI336,dim_techarea!B:C,2,FALSE)),"",VLOOKUP(AI336,dim_techarea!B:C,2,FALSE))</f>
        <v/>
      </c>
      <c r="AK336" s="19" t="str">
        <f>IF(ISNA(VLOOKUP(TRIM(G336),dim_targetsresults!A:B,2,FALSE)),"",VLOOKUP(TRIM(G336),dim_targetsresults!A:C,2,FALSE))</f>
        <v>MER Results</v>
      </c>
      <c r="AL336" s="19" t="str">
        <f>IF(ISNA(VLOOKUP(AK336,dim_targetsresults!B:C,2,FALSE)),"",VLOOKUP(AK336,dim_targetsresults!B:C,2,FALSE))</f>
        <v>Jh0jDM5yQ2E</v>
      </c>
      <c r="AM336" s="19" t="str">
        <f>IF(ISNA(VLOOKUP(TRIM(D336),dim_numeratordenominator!A:B,2,FALSE)),"",VLOOKUP(TRIM(D336),dim_numeratordenominator!A:C,2,FALSE))</f>
        <v>Numerator</v>
      </c>
      <c r="AN336" s="19" t="str">
        <f>IF(ISNA(VLOOKUP(AM336,dim_numeratordenominator!B:C,2,FALSE)),"",VLOOKUP(AM336,dim_numeratordenominator!B:C,2,FALSE))</f>
        <v>Som9NRMQqV7</v>
      </c>
      <c r="AO336" s="19" t="str">
        <f>IF(ISNA(VLOOKUP(TRIM(E336),dim_supporttype!A:B,2,FALSE)),"",VLOOKUP(TRIM(E336),dim_supporttype!A:C,2,FALSE))</f>
        <v>DSD Narratives</v>
      </c>
      <c r="AP336" s="19" t="str">
        <f>IF(ISNA(VLOOKUP(AO336,dim_supporttype!B:C,2,FALSE)),"",VLOOKUP(AO336,dim_supporttype!B:C,2,FALSE))</f>
        <v>ySGf8v2q9Rm</v>
      </c>
      <c r="AQ336" s="19" t="str">
        <f>IF(ISNA(VLOOKUP(TRIM(F336),dim_disaggs!A:B,2,FALSE)),"No Disagg",VLOOKUP(TRIM(F336),dim_disaggs!A:B,2,FALSE))</f>
        <v>No Disagg</v>
      </c>
      <c r="AR336" s="19" t="str">
        <f>IF(ISNA(VLOOKUP(AQ336,dim_disaggs!B:C,2,FALSE)),"",VLOOKUP(AQ336,dim_disaggs!B:C,2,FALSE))</f>
        <v>werJlVT6sf3</v>
      </c>
      <c r="AU336" s="72" t="s">
        <v>755</v>
      </c>
      <c r="AV336" s="73" t="s">
        <v>755</v>
      </c>
      <c r="AW336" s="66" t="s">
        <v>755</v>
      </c>
      <c r="AX336" s="66" t="s">
        <v>755</v>
      </c>
      <c r="BA336" s="105" t="str">
        <f t="shared" si="51"/>
        <v/>
      </c>
      <c r="BB336" s="20" t="str">
        <f t="shared" si="52"/>
        <v/>
      </c>
      <c r="BE336" s="75" t="s">
        <v>755</v>
      </c>
      <c r="BF336" s="73" t="s">
        <v>755</v>
      </c>
      <c r="BG336" s="55" t="s">
        <v>755</v>
      </c>
      <c r="BH336" s="76" t="s">
        <v>755</v>
      </c>
      <c r="BI336" s="20" t="s">
        <v>755</v>
      </c>
      <c r="BJ336" s="20" t="s">
        <v>755</v>
      </c>
      <c r="BK336" s="55" t="s">
        <v>755</v>
      </c>
      <c r="BL336" s="71" t="s">
        <v>755</v>
      </c>
      <c r="BM336" s="77" t="s">
        <v>755</v>
      </c>
      <c r="BN336" s="78" t="s">
        <v>755</v>
      </c>
      <c r="BO336" s="77" t="s">
        <v>755</v>
      </c>
      <c r="BP336" s="78" t="s">
        <v>755</v>
      </c>
    </row>
    <row r="337" spans="1:68" x14ac:dyDescent="0.2">
      <c r="A337" s="22" t="s">
        <v>95</v>
      </c>
      <c r="B337" s="20" t="s">
        <v>1514</v>
      </c>
      <c r="C337" s="20" t="s">
        <v>2124</v>
      </c>
      <c r="D337" s="20" t="s">
        <v>1</v>
      </c>
      <c r="E337" s="20" t="s">
        <v>264</v>
      </c>
      <c r="G337" s="20" t="s">
        <v>2442</v>
      </c>
      <c r="I337" s="19">
        <f t="shared" si="46"/>
        <v>32</v>
      </c>
      <c r="J337" s="20" t="s">
        <v>755</v>
      </c>
      <c r="K337" s="22" t="s">
        <v>21304</v>
      </c>
      <c r="L337" s="95" t="str">
        <f>IF(M337&lt;&gt;"",IF(NOT(ISNA(INDEX(cc!B:B,MATCH(M337,cc!A:A,0)))),INDEX(cc!B:B,MATCH(M337,cc!A:A,0)),"0"),"")</f>
        <v>default</v>
      </c>
      <c r="M337" s="97" t="s">
        <v>13</v>
      </c>
      <c r="N337" s="28" t="str">
        <f t="shared" si="45"/>
        <v xml:space="preserve"> TARGET</v>
      </c>
      <c r="O337" s="19" t="str">
        <f t="shared" si="47"/>
        <v>MER_OU (N, DSD_NARRATIVE) TARGET: OU Narratives</v>
      </c>
      <c r="P337" s="19" t="str">
        <f t="shared" si="48"/>
        <v>MER_OU (N, DSD_NARRATIVE) TARGET: OU Narratives</v>
      </c>
      <c r="Q337" s="19" t="str">
        <f t="shared" si="53"/>
        <v>MER_OU (N, DSD_NARRATIVE) TARGET</v>
      </c>
      <c r="R337" s="19" t="str">
        <f t="shared" si="49"/>
        <v>MER_OU_N_DSD_NARRATIVE_TARGET</v>
      </c>
      <c r="S337" s="19" t="str">
        <f t="shared" si="50"/>
        <v>MER_OU_N_DSD_NARRATIVE_TARGET</v>
      </c>
      <c r="T337" s="19" t="b">
        <f>NOT(ISNA(VLOOKUP(B337,dbcodes!A:B,2,FALSE)))</f>
        <v>1</v>
      </c>
      <c r="U337" s="19" t="str">
        <f>IF(ISNA(VLOOKUP(B337,dbcodes!A:B,2,FALSE)),des!R2406,VLOOKUP(B337,dbcodes!A:B,2,FALSE))</f>
        <v>MER_OU_N_DSD_NARRATIVE_TARGET</v>
      </c>
      <c r="W337" s="107" t="str">
        <f>IF(ISNA(VLOOKUP(C337,descriptions!A:B,2,FALSE)),des!V817,IF(G337=" TARGET","Target ","")&amp;VLOOKUP(C337,descriptions!A:B,2,FALSE))</f>
        <v>Target number of PLHIV who were nutritionally assessed via anthropometric measurement</v>
      </c>
      <c r="X337" s="20" t="s">
        <v>9</v>
      </c>
      <c r="Y337" s="20" t="s">
        <v>831</v>
      </c>
      <c r="Z337" s="20" t="s">
        <v>836</v>
      </c>
      <c r="AA337" s="20" t="s">
        <v>4121</v>
      </c>
      <c r="AB337" s="20" t="s">
        <v>755</v>
      </c>
      <c r="AC337" s="19" t="str">
        <f>IF(AB337&lt;&gt;"",IF(NOT(ISNA(INDEX(os!A:A,MATCH(AB337,os!B:B,0)))),INDEX(os!A:A,MATCH(AB337,os!B:B,0)),"0"),"")</f>
        <v/>
      </c>
      <c r="AD337" s="20" t="s">
        <v>830</v>
      </c>
      <c r="AH337" s="93" t="str">
        <f>IF(NOT(ISNA(VLOOKUP(B:B,ResultsTargets!A:A,1,0))),"TRUE","")</f>
        <v>TRUE</v>
      </c>
      <c r="AI337" s="19" t="str">
        <f>IF(ISNA(VLOOKUP(C337,dim_techarea!A:B,2,FALSE)),"",VLOOKUP(C337,dim_techarea!A:B,2,FALSE))</f>
        <v/>
      </c>
      <c r="AJ337" s="19" t="str">
        <f>IF(ISNA(VLOOKUP(AI337,dim_techarea!B:C,2,FALSE)),"",VLOOKUP(AI337,dim_techarea!B:C,2,FALSE))</f>
        <v/>
      </c>
      <c r="AK337" s="19" t="str">
        <f>IF(ISNA(VLOOKUP(TRIM(G337),dim_targetsresults!A:B,2,FALSE)),"",VLOOKUP(TRIM(G337),dim_targetsresults!A:C,2,FALSE))</f>
        <v>MER Targets</v>
      </c>
      <c r="AL337" s="19" t="str">
        <f>IF(ISNA(VLOOKUP(AK337,dim_targetsresults!B:C,2,FALSE)),"",VLOOKUP(AK337,dim_targetsresults!B:C,2,FALSE))</f>
        <v>W8imnja2Owd</v>
      </c>
      <c r="AM337" s="19" t="str">
        <f>IF(ISNA(VLOOKUP(TRIM(D337),dim_numeratordenominator!A:B,2,FALSE)),"",VLOOKUP(TRIM(D337),dim_numeratordenominator!A:C,2,FALSE))</f>
        <v>Numerator</v>
      </c>
      <c r="AN337" s="19" t="str">
        <f>IF(ISNA(VLOOKUP(AM337,dim_numeratordenominator!B:C,2,FALSE)),"",VLOOKUP(AM337,dim_numeratordenominator!B:C,2,FALSE))</f>
        <v>Som9NRMQqV7</v>
      </c>
      <c r="AO337" s="19" t="str">
        <f>IF(ISNA(VLOOKUP(TRIM(E337),dim_supporttype!A:B,2,FALSE)),"",VLOOKUP(TRIM(E337),dim_supporttype!A:C,2,FALSE))</f>
        <v>DSD Narratives</v>
      </c>
      <c r="AP337" s="19" t="str">
        <f>IF(ISNA(VLOOKUP(AO337,dim_supporttype!B:C,2,FALSE)),"",VLOOKUP(AO337,dim_supporttype!B:C,2,FALSE))</f>
        <v>ySGf8v2q9Rm</v>
      </c>
      <c r="AQ337" s="19" t="str">
        <f>IF(ISNA(VLOOKUP(TRIM(F337),dim_disaggs!A:B,2,FALSE)),"No Disagg",VLOOKUP(TRIM(F337),dim_disaggs!A:B,2,FALSE))</f>
        <v>No Disagg</v>
      </c>
      <c r="AR337" s="19" t="str">
        <f>IF(ISNA(VLOOKUP(AQ337,dim_disaggs!B:C,2,FALSE)),"",VLOOKUP(AQ337,dim_disaggs!B:C,2,FALSE))</f>
        <v>werJlVT6sf3</v>
      </c>
      <c r="AU337" s="72" t="s">
        <v>755</v>
      </c>
      <c r="AV337" s="73" t="s">
        <v>755</v>
      </c>
      <c r="AW337" s="66" t="s">
        <v>755</v>
      </c>
      <c r="AX337" s="66" t="s">
        <v>755</v>
      </c>
      <c r="BA337" s="105" t="str">
        <f t="shared" si="51"/>
        <v/>
      </c>
      <c r="BB337" s="20" t="str">
        <f t="shared" si="52"/>
        <v/>
      </c>
      <c r="BE337" s="75" t="s">
        <v>755</v>
      </c>
      <c r="BF337" s="73" t="s">
        <v>755</v>
      </c>
      <c r="BG337" s="55" t="s">
        <v>755</v>
      </c>
      <c r="BH337" s="76" t="s">
        <v>755</v>
      </c>
      <c r="BI337" s="20" t="s">
        <v>755</v>
      </c>
      <c r="BJ337" s="20" t="s">
        <v>755</v>
      </c>
      <c r="BK337" s="55" t="s">
        <v>755</v>
      </c>
      <c r="BL337" s="71" t="s">
        <v>755</v>
      </c>
      <c r="BM337" s="77" t="s">
        <v>755</v>
      </c>
      <c r="BN337" s="78" t="s">
        <v>755</v>
      </c>
      <c r="BO337" s="77" t="s">
        <v>755</v>
      </c>
      <c r="BP337" s="78" t="s">
        <v>755</v>
      </c>
    </row>
    <row r="338" spans="1:68" s="3" customFormat="1" x14ac:dyDescent="0.2">
      <c r="A338" s="22" t="s">
        <v>95</v>
      </c>
      <c r="B338" s="20" t="s">
        <v>592</v>
      </c>
      <c r="C338" s="20" t="s">
        <v>256</v>
      </c>
      <c r="D338" s="20" t="s">
        <v>1</v>
      </c>
      <c r="E338" s="20" t="s">
        <v>77</v>
      </c>
      <c r="F338" s="20" t="s">
        <v>584</v>
      </c>
      <c r="G338" s="20" t="s">
        <v>20086</v>
      </c>
      <c r="H338" s="20" t="s">
        <v>584</v>
      </c>
      <c r="I338" s="19">
        <f t="shared" si="46"/>
        <v>36</v>
      </c>
      <c r="J338" s="20" t="s">
        <v>755</v>
      </c>
      <c r="K338" s="20" t="s">
        <v>583</v>
      </c>
      <c r="L338" s="95" t="str">
        <f>IF(M338&lt;&gt;"",IF(NOT(ISNA(INDEX(cc!B:B,MATCH(M338,cc!A:A,0)))),INDEX(cc!B:B,MATCH(M338,cc!A:A,0)),"0"),"")</f>
        <v>HIV Status (Inc Undisclosed and Test Not Required)</v>
      </c>
      <c r="M338" s="97" t="s">
        <v>20611</v>
      </c>
      <c r="N338" s="28" t="str">
        <f t="shared" si="45"/>
        <v/>
      </c>
      <c r="O338" s="19" t="str">
        <f t="shared" si="47"/>
        <v>OVC_HIVSTAT (N, DSD, ReportedStatus): OVC Disclosed Known HIV Status</v>
      </c>
      <c r="P338" s="19" t="str">
        <f t="shared" si="48"/>
        <v>OVC_HIVSTAT (N, DSD, ReportedStatus): OVC Disclosed Known HIV Status</v>
      </c>
      <c r="Q338" s="19" t="str">
        <f t="shared" si="53"/>
        <v>OVC_HIVSTAT (N, DSD, ReportedStatus)</v>
      </c>
      <c r="R338" s="19" t="str">
        <f t="shared" si="49"/>
        <v>OVC_HIVSTAT_N_DSD_ReportedStatus</v>
      </c>
      <c r="S338" s="19" t="str">
        <f t="shared" si="50"/>
        <v>OVC_HIVSTAT_N_DSD_ReportedStatus_</v>
      </c>
      <c r="T338" s="19" t="b">
        <f>NOT(ISNA(VLOOKUP(B338,dbcodes!A:B,2,FALSE)))</f>
        <v>1</v>
      </c>
      <c r="U338" s="19" t="str">
        <f>IF(ISNA(VLOOKUP(B338,dbcodes!A:B,2,FALSE)),des!R2407,VLOOKUP(B338,dbcodes!A:B,2,FALSE))</f>
        <v>OVC_HIVSTAT_N_DSD_ReportedStatus</v>
      </c>
      <c r="V338" s="20"/>
      <c r="W338" s="107" t="str">
        <f>IF(ISNA(VLOOKUP(C338,descriptions!A:B,2,FALSE)),des!V845,IF(G338=" TARGET","Target ","")&amp;VLOOKUP(C338,descriptions!A:B,2,FALSE))</f>
        <v>Number of OVC with HIV status reported to implementing partner (including status not reported)</v>
      </c>
      <c r="X338" s="20" t="s">
        <v>4</v>
      </c>
      <c r="Y338" s="20" t="s">
        <v>831</v>
      </c>
      <c r="Z338" s="20" t="s">
        <v>836</v>
      </c>
      <c r="AA338" s="20" t="s">
        <v>102</v>
      </c>
      <c r="AB338" s="20" t="s">
        <v>755</v>
      </c>
      <c r="AC338" s="19" t="str">
        <f>IF(AB338&lt;&gt;"",IF(NOT(ISNA(INDEX(os!A:A,MATCH(AB338,os!B:B,0)))),INDEX(os!A:A,MATCH(AB338,os!B:B,0)),"0"),"")</f>
        <v/>
      </c>
      <c r="AD338" s="20" t="s">
        <v>830</v>
      </c>
      <c r="AE338" s="20"/>
      <c r="AF338" s="20"/>
      <c r="AG338" s="20"/>
      <c r="AH338" s="93" t="str">
        <f>IF(NOT(ISNA(VLOOKUP(B:B,ResultsTargets!A:A,1,0))),"TRUE","")</f>
        <v>TRUE</v>
      </c>
      <c r="AI338" s="19" t="str">
        <f>IF(ISNA(VLOOKUP(C338,dim_techarea!A:B,2,FALSE)),"",VLOOKUP(C338,dim_techarea!A:B,2,FALSE))</f>
        <v>OVC_HIVSTAT</v>
      </c>
      <c r="AJ338" s="19" t="str">
        <f>IF(ISNA(VLOOKUP(AI338,dim_techarea!B:C,2,FALSE)),"",VLOOKUP(AI338,dim_techarea!B:C,2,FALSE))</f>
        <v>lYTgCwEjUX6</v>
      </c>
      <c r="AK338" s="19" t="str">
        <f>IF(ISNA(VLOOKUP(TRIM(G338),dim_targetsresults!A:B,2,FALSE)),"",VLOOKUP(TRIM(G338),dim_targetsresults!A:C,2,FALSE))</f>
        <v>MER Results</v>
      </c>
      <c r="AL338" s="19" t="str">
        <f>IF(ISNA(VLOOKUP(AK338,dim_targetsresults!B:C,2,FALSE)),"",VLOOKUP(AK338,dim_targetsresults!B:C,2,FALSE))</f>
        <v>Jh0jDM5yQ2E</v>
      </c>
      <c r="AM338" s="19" t="str">
        <f>IF(ISNA(VLOOKUP(TRIM(D338),dim_numeratordenominator!A:B,2,FALSE)),"",VLOOKUP(TRIM(D338),dim_numeratordenominator!A:C,2,FALSE))</f>
        <v>Numerator</v>
      </c>
      <c r="AN338" s="19" t="str">
        <f>IF(ISNA(VLOOKUP(AM338,dim_numeratordenominator!B:C,2,FALSE)),"",VLOOKUP(AM338,dim_numeratordenominator!B:C,2,FALSE))</f>
        <v>Som9NRMQqV7</v>
      </c>
      <c r="AO338" s="19" t="str">
        <f>IF(ISNA(VLOOKUP(TRIM(E338),dim_supporttype!A:B,2,FALSE)),"",VLOOKUP(TRIM(E338),dim_supporttype!A:C,2,FALSE))</f>
        <v>DSD</v>
      </c>
      <c r="AP338" s="19" t="str">
        <f>IF(ISNA(VLOOKUP(AO338,dim_supporttype!B:C,2,FALSE)),"",VLOOKUP(AO338,dim_supporttype!B:C,2,FALSE))</f>
        <v>iM13vdNLWKb</v>
      </c>
      <c r="AQ338" s="19" t="str">
        <f>IF(ISNA(VLOOKUP(TRIM(F338),dim_disaggs!A:B,2,FALSE)),"No Disagg",VLOOKUP(TRIM(F338),dim_disaggs!A:B,2,FALSE))</f>
        <v>ReportedStatus</v>
      </c>
      <c r="AR338" s="19" t="str">
        <f>IF(ISNA(VLOOKUP(AQ338,dim_disaggs!B:C,2,FALSE)),"",VLOOKUP(AQ338,dim_disaggs!B:C,2,FALSE))</f>
        <v>vCQFSvu30aU</v>
      </c>
      <c r="AS338" s="72"/>
      <c r="AT338" s="66"/>
      <c r="AU338" s="72" t="s">
        <v>755</v>
      </c>
      <c r="AV338" s="73" t="s">
        <v>755</v>
      </c>
      <c r="AW338" s="66" t="s">
        <v>755</v>
      </c>
      <c r="AX338" s="66" t="s">
        <v>755</v>
      </c>
      <c r="AY338" s="20"/>
      <c r="AZ338" s="20"/>
      <c r="BA338" s="105" t="str">
        <f t="shared" si="51"/>
        <v>Top Level Numerator</v>
      </c>
      <c r="BB338" s="20" t="str">
        <f t="shared" si="52"/>
        <v>PE5QVF0w4xj</v>
      </c>
      <c r="BC338" s="20"/>
      <c r="BD338" s="20"/>
      <c r="BE338" s="75" t="s">
        <v>755</v>
      </c>
      <c r="BF338" s="73" t="s">
        <v>755</v>
      </c>
      <c r="BG338" s="55" t="s">
        <v>20424</v>
      </c>
      <c r="BH338" s="76" t="s">
        <v>20422</v>
      </c>
      <c r="BI338" s="20" t="s">
        <v>755</v>
      </c>
      <c r="BJ338" s="20" t="s">
        <v>755</v>
      </c>
      <c r="BK338" s="55" t="s">
        <v>20634</v>
      </c>
      <c r="BL338" s="71" t="s">
        <v>20636</v>
      </c>
      <c r="BM338" s="77" t="s">
        <v>21473</v>
      </c>
      <c r="BN338" s="78" t="s">
        <v>21476</v>
      </c>
      <c r="BO338" s="77" t="s">
        <v>25670</v>
      </c>
      <c r="BP338" s="78" t="s">
        <v>25672</v>
      </c>
    </row>
    <row r="339" spans="1:68" s="3" customFormat="1" ht="17" customHeight="1" x14ac:dyDescent="0.2">
      <c r="A339" s="22" t="s">
        <v>95</v>
      </c>
      <c r="B339" s="20" t="s">
        <v>593</v>
      </c>
      <c r="C339" s="20" t="s">
        <v>256</v>
      </c>
      <c r="D339" s="20" t="s">
        <v>1</v>
      </c>
      <c r="E339" s="20" t="s">
        <v>78</v>
      </c>
      <c r="F339" s="20" t="s">
        <v>584</v>
      </c>
      <c r="G339" s="20" t="s">
        <v>20086</v>
      </c>
      <c r="H339" s="20" t="s">
        <v>584</v>
      </c>
      <c r="I339" s="19">
        <f t="shared" si="46"/>
        <v>35</v>
      </c>
      <c r="J339" s="20" t="s">
        <v>755</v>
      </c>
      <c r="K339" s="20" t="s">
        <v>583</v>
      </c>
      <c r="L339" s="95" t="str">
        <f>IF(M339&lt;&gt;"",IF(NOT(ISNA(INDEX(cc!B:B,MATCH(M339,cc!A:A,0)))),INDEX(cc!B:B,MATCH(M339,cc!A:A,0)),"0"),"")</f>
        <v>HIV Status (Inc Undisclosed and Test Not Required)</v>
      </c>
      <c r="M339" s="97" t="s">
        <v>20611</v>
      </c>
      <c r="N339" s="28" t="str">
        <f t="shared" si="45"/>
        <v/>
      </c>
      <c r="O339" s="19" t="str">
        <f t="shared" si="47"/>
        <v>OVC_HIVSTAT (N, TA, ReportedStatus): OVC Disclosed Known HIV Status</v>
      </c>
      <c r="P339" s="19" t="str">
        <f t="shared" si="48"/>
        <v>OVC_HIVSTAT (N, TA, ReportedStatus): OVC Disclosed Known HIV Status</v>
      </c>
      <c r="Q339" s="19" t="str">
        <f t="shared" si="53"/>
        <v>OVC_HIVSTAT (N, TA, ReportedStatus)</v>
      </c>
      <c r="R339" s="19" t="str">
        <f t="shared" si="49"/>
        <v>OVC_HIVSTAT_N_TA_ReportedStatus</v>
      </c>
      <c r="S339" s="19" t="str">
        <f t="shared" si="50"/>
        <v>OVC_HIVSTAT_N_TA_ReportedStatus_</v>
      </c>
      <c r="T339" s="19" t="b">
        <f>NOT(ISNA(VLOOKUP(B339,dbcodes!A:B,2,FALSE)))</f>
        <v>1</v>
      </c>
      <c r="U339" s="19" t="str">
        <f>IF(ISNA(VLOOKUP(B339,dbcodes!A:B,2,FALSE)),des!R2408,VLOOKUP(B339,dbcodes!A:B,2,FALSE))</f>
        <v>OVC_HIVSTAT_N_TA_ReportedStatus</v>
      </c>
      <c r="V339" s="20"/>
      <c r="W339" s="107" t="str">
        <f>IF(ISNA(VLOOKUP(C339,descriptions!A:B,2,FALSE)),des!V846,IF(G339=" TARGET","Target ","")&amp;VLOOKUP(C339,descriptions!A:B,2,FALSE))</f>
        <v>Number of OVC with HIV status reported to implementing partner (including status not reported)</v>
      </c>
      <c r="X339" s="20" t="s">
        <v>4</v>
      </c>
      <c r="Y339" s="20" t="s">
        <v>831</v>
      </c>
      <c r="Z339" s="20" t="s">
        <v>836</v>
      </c>
      <c r="AA339" s="20" t="s">
        <v>102</v>
      </c>
      <c r="AB339" s="20" t="s">
        <v>755</v>
      </c>
      <c r="AC339" s="19" t="str">
        <f>IF(AB339&lt;&gt;"",IF(NOT(ISNA(INDEX(os!A:A,MATCH(AB339,os!B:B,0)))),INDEX(os!A:A,MATCH(AB339,os!B:B,0)),"0"),"")</f>
        <v/>
      </c>
      <c r="AD339" s="20" t="s">
        <v>830</v>
      </c>
      <c r="AE339" s="20"/>
      <c r="AF339" s="20"/>
      <c r="AG339" s="20"/>
      <c r="AH339" s="93" t="str">
        <f>IF(NOT(ISNA(VLOOKUP(B:B,ResultsTargets!A:A,1,0))),"TRUE","")</f>
        <v>TRUE</v>
      </c>
      <c r="AI339" s="19" t="str">
        <f>IF(ISNA(VLOOKUP(C339,dim_techarea!A:B,2,FALSE)),"",VLOOKUP(C339,dim_techarea!A:B,2,FALSE))</f>
        <v>OVC_HIVSTAT</v>
      </c>
      <c r="AJ339" s="19" t="str">
        <f>IF(ISNA(VLOOKUP(AI339,dim_techarea!B:C,2,FALSE)),"",VLOOKUP(AI339,dim_techarea!B:C,2,FALSE))</f>
        <v>lYTgCwEjUX6</v>
      </c>
      <c r="AK339" s="19" t="str">
        <f>IF(ISNA(VLOOKUP(TRIM(G339),dim_targetsresults!A:B,2,FALSE)),"",VLOOKUP(TRIM(G339),dim_targetsresults!A:C,2,FALSE))</f>
        <v>MER Results</v>
      </c>
      <c r="AL339" s="19" t="str">
        <f>IF(ISNA(VLOOKUP(AK339,dim_targetsresults!B:C,2,FALSE)),"",VLOOKUP(AK339,dim_targetsresults!B:C,2,FALSE))</f>
        <v>Jh0jDM5yQ2E</v>
      </c>
      <c r="AM339" s="19" t="str">
        <f>IF(ISNA(VLOOKUP(TRIM(D339),dim_numeratordenominator!A:B,2,FALSE)),"",VLOOKUP(TRIM(D339),dim_numeratordenominator!A:C,2,FALSE))</f>
        <v>Numerator</v>
      </c>
      <c r="AN339" s="19" t="str">
        <f>IF(ISNA(VLOOKUP(AM339,dim_numeratordenominator!B:C,2,FALSE)),"",VLOOKUP(AM339,dim_numeratordenominator!B:C,2,FALSE))</f>
        <v>Som9NRMQqV7</v>
      </c>
      <c r="AO339" s="19" t="str">
        <f>IF(ISNA(VLOOKUP(TRIM(E339),dim_supporttype!A:B,2,FALSE)),"",VLOOKUP(TRIM(E339),dim_supporttype!A:C,2,FALSE))</f>
        <v>TA</v>
      </c>
      <c r="AP339" s="19" t="str">
        <f>IF(ISNA(VLOOKUP(AO339,dim_supporttype!B:C,2,FALSE)),"",VLOOKUP(AO339,dim_supporttype!B:C,2,FALSE))</f>
        <v>cRAGKdWIDn4</v>
      </c>
      <c r="AQ339" s="19" t="str">
        <f>IF(ISNA(VLOOKUP(TRIM(F339),dim_disaggs!A:B,2,FALSE)),"No Disagg",VLOOKUP(TRIM(F339),dim_disaggs!A:B,2,FALSE))</f>
        <v>ReportedStatus</v>
      </c>
      <c r="AR339" s="19" t="str">
        <f>IF(ISNA(VLOOKUP(AQ339,dim_disaggs!B:C,2,FALSE)),"",VLOOKUP(AQ339,dim_disaggs!B:C,2,FALSE))</f>
        <v>vCQFSvu30aU</v>
      </c>
      <c r="AS339" s="72"/>
      <c r="AT339" s="66"/>
      <c r="AU339" s="72" t="s">
        <v>755</v>
      </c>
      <c r="AV339" s="73" t="s">
        <v>755</v>
      </c>
      <c r="AW339" s="66" t="s">
        <v>755</v>
      </c>
      <c r="AX339" s="66" t="s">
        <v>755</v>
      </c>
      <c r="AY339" s="20"/>
      <c r="AZ339" s="20"/>
      <c r="BA339" s="105" t="str">
        <f t="shared" si="51"/>
        <v>Top Level Numerator</v>
      </c>
      <c r="BB339" s="20" t="str">
        <f t="shared" si="52"/>
        <v>PE5QVF0w4xj</v>
      </c>
      <c r="BC339" s="20"/>
      <c r="BD339" s="20"/>
      <c r="BE339" s="75" t="s">
        <v>755</v>
      </c>
      <c r="BF339" s="73" t="s">
        <v>755</v>
      </c>
      <c r="BG339" s="55" t="s">
        <v>20424</v>
      </c>
      <c r="BH339" s="76" t="s">
        <v>20422</v>
      </c>
      <c r="BI339" s="20" t="s">
        <v>755</v>
      </c>
      <c r="BJ339" s="20" t="s">
        <v>755</v>
      </c>
      <c r="BK339" s="55" t="s">
        <v>20634</v>
      </c>
      <c r="BL339" s="71" t="s">
        <v>20636</v>
      </c>
      <c r="BM339" s="77" t="s">
        <v>21473</v>
      </c>
      <c r="BN339" s="78" t="s">
        <v>21476</v>
      </c>
      <c r="BO339" s="77" t="s">
        <v>25670</v>
      </c>
      <c r="BP339" s="78" t="s">
        <v>25672</v>
      </c>
    </row>
    <row r="340" spans="1:68" ht="17" customHeight="1" x14ac:dyDescent="0.2">
      <c r="A340" s="20" t="s">
        <v>95</v>
      </c>
      <c r="B340" s="20" t="s">
        <v>316</v>
      </c>
      <c r="C340" s="20" t="s">
        <v>256</v>
      </c>
      <c r="D340" s="20" t="s">
        <v>1</v>
      </c>
      <c r="E340" s="20" t="s">
        <v>264</v>
      </c>
      <c r="G340" s="20" t="s">
        <v>20086</v>
      </c>
      <c r="I340" s="19">
        <f t="shared" si="46"/>
        <v>30</v>
      </c>
      <c r="J340" s="20" t="s">
        <v>755</v>
      </c>
      <c r="K340" s="20" t="s">
        <v>583</v>
      </c>
      <c r="L340" s="95" t="str">
        <f>IF(M340&lt;&gt;"",IF(NOT(ISNA(INDEX(cc!B:B,MATCH(M340,cc!A:A,0)))),INDEX(cc!B:B,MATCH(M340,cc!A:A,0)),"0"),"")</f>
        <v>default</v>
      </c>
      <c r="M340" s="97" t="s">
        <v>13</v>
      </c>
      <c r="N340" s="28" t="str">
        <f t="shared" si="45"/>
        <v/>
      </c>
      <c r="O340" s="19" t="str">
        <f t="shared" si="47"/>
        <v>OVC_HIVSTAT (N, DSD_NARRATIVE): OVC Disclosed Known HIV Status</v>
      </c>
      <c r="P340" s="19" t="str">
        <f t="shared" si="48"/>
        <v>OVC_HIVSTAT (N, DSD_NARRATIVE): OVC Disclosed Known HIV Status</v>
      </c>
      <c r="Q340" s="19" t="str">
        <f t="shared" si="53"/>
        <v>OVC_HIVSTAT (N, DSD_NARRATIVE)</v>
      </c>
      <c r="R340" s="19" t="str">
        <f t="shared" si="49"/>
        <v>OVC_HIVSTAT_N_DSD_NARRATIVE</v>
      </c>
      <c r="S340" s="19" t="str">
        <f t="shared" si="50"/>
        <v>OVC_HIVSTAT_N_DSD_NARRATIVE_</v>
      </c>
      <c r="T340" s="19" t="b">
        <f>NOT(ISNA(VLOOKUP(B340,dbcodes!A:B,2,FALSE)))</f>
        <v>1</v>
      </c>
      <c r="U340" s="19" t="str">
        <f>IF(ISNA(VLOOKUP(B340,dbcodes!A:B,2,FALSE)),des!R2409,VLOOKUP(B340,dbcodes!A:B,2,FALSE))</f>
        <v>OVC_HIVSTAT_N_DSD_NARRATIVE</v>
      </c>
      <c r="W340" s="107" t="str">
        <f>IF(ISNA(VLOOKUP(C340,descriptions!A:B,2,FALSE)),des!V851,IF(G340=" TARGET","Target ","")&amp;VLOOKUP(C340,descriptions!A:B,2,FALSE))</f>
        <v>Number of OVC with HIV status reported to implementing partner (including status not reported)</v>
      </c>
      <c r="X340" s="20" t="s">
        <v>9</v>
      </c>
      <c r="Y340" s="20" t="s">
        <v>831</v>
      </c>
      <c r="Z340" s="20" t="s">
        <v>839</v>
      </c>
      <c r="AA340" s="20" t="s">
        <v>102</v>
      </c>
      <c r="AB340" s="20" t="s">
        <v>755</v>
      </c>
      <c r="AC340" s="19" t="str">
        <f>IF(AB340&lt;&gt;"",IF(NOT(ISNA(INDEX(os!A:A,MATCH(AB340,os!B:B,0)))),INDEX(os!A:A,MATCH(AB340,os!B:B,0)),"0"),"")</f>
        <v/>
      </c>
      <c r="AD340" s="20" t="s">
        <v>830</v>
      </c>
      <c r="AH340" s="93" t="str">
        <f>IF(NOT(ISNA(VLOOKUP(B:B,ResultsTargets!A:A,1,0))),"TRUE","")</f>
        <v>TRUE</v>
      </c>
      <c r="AI340" s="19" t="str">
        <f>IF(ISNA(VLOOKUP(C340,dim_techarea!A:B,2,FALSE)),"",VLOOKUP(C340,dim_techarea!A:B,2,FALSE))</f>
        <v>OVC_HIVSTAT</v>
      </c>
      <c r="AJ340" s="19" t="str">
        <f>IF(ISNA(VLOOKUP(AI340,dim_techarea!B:C,2,FALSE)),"",VLOOKUP(AI340,dim_techarea!B:C,2,FALSE))</f>
        <v>lYTgCwEjUX6</v>
      </c>
      <c r="AK340" s="19" t="str">
        <f>IF(ISNA(VLOOKUP(TRIM(G340),dim_targetsresults!A:B,2,FALSE)),"",VLOOKUP(TRIM(G340),dim_targetsresults!A:C,2,FALSE))</f>
        <v>MER Results</v>
      </c>
      <c r="AL340" s="19" t="str">
        <f>IF(ISNA(VLOOKUP(AK340,dim_targetsresults!B:C,2,FALSE)),"",VLOOKUP(AK340,dim_targetsresults!B:C,2,FALSE))</f>
        <v>Jh0jDM5yQ2E</v>
      </c>
      <c r="AM340" s="19" t="str">
        <f>IF(ISNA(VLOOKUP(TRIM(D340),dim_numeratordenominator!A:B,2,FALSE)),"",VLOOKUP(TRIM(D340),dim_numeratordenominator!A:C,2,FALSE))</f>
        <v>Numerator</v>
      </c>
      <c r="AN340" s="19" t="str">
        <f>IF(ISNA(VLOOKUP(AM340,dim_numeratordenominator!B:C,2,FALSE)),"",VLOOKUP(AM340,dim_numeratordenominator!B:C,2,FALSE))</f>
        <v>Som9NRMQqV7</v>
      </c>
      <c r="AO340" s="19" t="str">
        <f>IF(ISNA(VLOOKUP(TRIM(E340),dim_supporttype!A:B,2,FALSE)),"",VLOOKUP(TRIM(E340),dim_supporttype!A:C,2,FALSE))</f>
        <v>DSD Narratives</v>
      </c>
      <c r="AP340" s="19" t="str">
        <f>IF(ISNA(VLOOKUP(AO340,dim_supporttype!B:C,2,FALSE)),"",VLOOKUP(AO340,dim_supporttype!B:C,2,FALSE))</f>
        <v>ySGf8v2q9Rm</v>
      </c>
      <c r="AQ340" s="19" t="str">
        <f>IF(ISNA(VLOOKUP(TRIM(F340),dim_disaggs!A:B,2,FALSE)),"No Disagg",VLOOKUP(TRIM(F340),dim_disaggs!A:B,2,FALSE))</f>
        <v>No Disagg</v>
      </c>
      <c r="AR340" s="19" t="str">
        <f>IF(ISNA(VLOOKUP(AQ340,dim_disaggs!B:C,2,FALSE)),"",VLOOKUP(AQ340,dim_disaggs!B:C,2,FALSE))</f>
        <v>werJlVT6sf3</v>
      </c>
      <c r="AU340" s="72" t="s">
        <v>755</v>
      </c>
      <c r="AV340" s="73" t="s">
        <v>755</v>
      </c>
      <c r="AW340" s="66" t="s">
        <v>755</v>
      </c>
      <c r="AX340" s="66" t="s">
        <v>755</v>
      </c>
      <c r="BA340" s="105" t="str">
        <f t="shared" si="51"/>
        <v/>
      </c>
      <c r="BB340" s="20" t="str">
        <f t="shared" si="52"/>
        <v/>
      </c>
      <c r="BE340" s="75" t="s">
        <v>755</v>
      </c>
      <c r="BF340" s="73" t="s">
        <v>755</v>
      </c>
      <c r="BG340" s="55" t="s">
        <v>755</v>
      </c>
      <c r="BH340" s="76" t="s">
        <v>755</v>
      </c>
      <c r="BI340" s="20" t="s">
        <v>755</v>
      </c>
      <c r="BJ340" s="20" t="s">
        <v>755</v>
      </c>
      <c r="BK340" s="55" t="s">
        <v>755</v>
      </c>
      <c r="BL340" s="71" t="s">
        <v>755</v>
      </c>
      <c r="BM340" s="77" t="s">
        <v>755</v>
      </c>
      <c r="BN340" s="78" t="s">
        <v>755</v>
      </c>
      <c r="BO340" s="77" t="s">
        <v>755</v>
      </c>
      <c r="BP340" s="78" t="s">
        <v>755</v>
      </c>
    </row>
    <row r="341" spans="1:68" ht="17" customHeight="1" x14ac:dyDescent="0.2">
      <c r="A341" s="20" t="s">
        <v>95</v>
      </c>
      <c r="B341" s="20" t="s">
        <v>317</v>
      </c>
      <c r="C341" s="20" t="s">
        <v>256</v>
      </c>
      <c r="D341" s="20" t="s">
        <v>1</v>
      </c>
      <c r="E341" s="20" t="s">
        <v>265</v>
      </c>
      <c r="G341" s="20" t="s">
        <v>20086</v>
      </c>
      <c r="I341" s="19">
        <f t="shared" si="46"/>
        <v>29</v>
      </c>
      <c r="J341" s="20" t="s">
        <v>755</v>
      </c>
      <c r="K341" s="20" t="s">
        <v>583</v>
      </c>
      <c r="L341" s="95" t="str">
        <f>IF(M341&lt;&gt;"",IF(NOT(ISNA(INDEX(cc!B:B,MATCH(M341,cc!A:A,0)))),INDEX(cc!B:B,MATCH(M341,cc!A:A,0)),"0"),"")</f>
        <v>default</v>
      </c>
      <c r="M341" s="97" t="s">
        <v>13</v>
      </c>
      <c r="N341" s="28" t="str">
        <f t="shared" si="45"/>
        <v/>
      </c>
      <c r="O341" s="19" t="str">
        <f t="shared" si="47"/>
        <v>OVC_HIVSTAT (N, TA_NARRATIVE): OVC Disclosed Known HIV Status</v>
      </c>
      <c r="P341" s="19" t="str">
        <f t="shared" si="48"/>
        <v>OVC_HIVSTAT (N, TA_NARRATIVE): OVC Disclosed Known HIV Status</v>
      </c>
      <c r="Q341" s="19" t="str">
        <f t="shared" si="53"/>
        <v>OVC_HIVSTAT (N, TA_NARRATIVE)</v>
      </c>
      <c r="R341" s="19" t="str">
        <f t="shared" si="49"/>
        <v>OVC_HIVSTAT_N_TA_NARRATIVE</v>
      </c>
      <c r="S341" s="19" t="str">
        <f t="shared" si="50"/>
        <v>OVC_HIVSTAT_N_TA_NARRATIVE_</v>
      </c>
      <c r="T341" s="19" t="b">
        <f>NOT(ISNA(VLOOKUP(B341,dbcodes!A:B,2,FALSE)))</f>
        <v>1</v>
      </c>
      <c r="U341" s="19" t="str">
        <f>IF(ISNA(VLOOKUP(B341,dbcodes!A:B,2,FALSE)),des!R2410,VLOOKUP(B341,dbcodes!A:B,2,FALSE))</f>
        <v>OVC_HIVSTAT_N_TA_NARRATIVE</v>
      </c>
      <c r="W341" s="107" t="str">
        <f>IF(ISNA(VLOOKUP(C341,descriptions!A:B,2,FALSE)),des!V852,IF(G341=" TARGET","Target ","")&amp;VLOOKUP(C341,descriptions!A:B,2,FALSE))</f>
        <v>Number of OVC with HIV status reported to implementing partner (including status not reported)</v>
      </c>
      <c r="X341" s="20" t="s">
        <v>9</v>
      </c>
      <c r="Y341" s="20" t="s">
        <v>831</v>
      </c>
      <c r="Z341" s="20" t="s">
        <v>839</v>
      </c>
      <c r="AA341" s="20" t="s">
        <v>102</v>
      </c>
      <c r="AB341" s="20" t="s">
        <v>755</v>
      </c>
      <c r="AC341" s="19" t="str">
        <f>IF(AB341&lt;&gt;"",IF(NOT(ISNA(INDEX(os!A:A,MATCH(AB341,os!B:B,0)))),INDEX(os!A:A,MATCH(AB341,os!B:B,0)),"0"),"")</f>
        <v/>
      </c>
      <c r="AD341" s="20" t="s">
        <v>830</v>
      </c>
      <c r="AH341" s="93" t="str">
        <f>IF(NOT(ISNA(VLOOKUP(B:B,ResultsTargets!A:A,1,0))),"TRUE","")</f>
        <v>TRUE</v>
      </c>
      <c r="AI341" s="19" t="str">
        <f>IF(ISNA(VLOOKUP(C341,dim_techarea!A:B,2,FALSE)),"",VLOOKUP(C341,dim_techarea!A:B,2,FALSE))</f>
        <v>OVC_HIVSTAT</v>
      </c>
      <c r="AJ341" s="19" t="str">
        <f>IF(ISNA(VLOOKUP(AI341,dim_techarea!B:C,2,FALSE)),"",VLOOKUP(AI341,dim_techarea!B:C,2,FALSE))</f>
        <v>lYTgCwEjUX6</v>
      </c>
      <c r="AK341" s="19" t="str">
        <f>IF(ISNA(VLOOKUP(TRIM(G341),dim_targetsresults!A:B,2,FALSE)),"",VLOOKUP(TRIM(G341),dim_targetsresults!A:C,2,FALSE))</f>
        <v>MER Results</v>
      </c>
      <c r="AL341" s="19" t="str">
        <f>IF(ISNA(VLOOKUP(AK341,dim_targetsresults!B:C,2,FALSE)),"",VLOOKUP(AK341,dim_targetsresults!B:C,2,FALSE))</f>
        <v>Jh0jDM5yQ2E</v>
      </c>
      <c r="AM341" s="19" t="str">
        <f>IF(ISNA(VLOOKUP(TRIM(D341),dim_numeratordenominator!A:B,2,FALSE)),"",VLOOKUP(TRIM(D341),dim_numeratordenominator!A:C,2,FALSE))</f>
        <v>Numerator</v>
      </c>
      <c r="AN341" s="19" t="str">
        <f>IF(ISNA(VLOOKUP(AM341,dim_numeratordenominator!B:C,2,FALSE)),"",VLOOKUP(AM341,dim_numeratordenominator!B:C,2,FALSE))</f>
        <v>Som9NRMQqV7</v>
      </c>
      <c r="AO341" s="19" t="str">
        <f>IF(ISNA(VLOOKUP(TRIM(E341),dim_supporttype!A:B,2,FALSE)),"",VLOOKUP(TRIM(E341),dim_supporttype!A:C,2,FALSE))</f>
        <v>TA Narratives</v>
      </c>
      <c r="AP341" s="19" t="str">
        <f>IF(ISNA(VLOOKUP(AO341,dim_supporttype!B:C,2,FALSE)),"",VLOOKUP(AO341,dim_supporttype!B:C,2,FALSE))</f>
        <v>aBZapfNWlIU</v>
      </c>
      <c r="AQ341" s="19" t="str">
        <f>IF(ISNA(VLOOKUP(TRIM(F341),dim_disaggs!A:B,2,FALSE)),"No Disagg",VLOOKUP(TRIM(F341),dim_disaggs!A:B,2,FALSE))</f>
        <v>No Disagg</v>
      </c>
      <c r="AR341" s="19" t="str">
        <f>IF(ISNA(VLOOKUP(AQ341,dim_disaggs!B:C,2,FALSE)),"",VLOOKUP(AQ341,dim_disaggs!B:C,2,FALSE))</f>
        <v>werJlVT6sf3</v>
      </c>
      <c r="AU341" s="72" t="s">
        <v>755</v>
      </c>
      <c r="AV341" s="73" t="s">
        <v>755</v>
      </c>
      <c r="AW341" s="66" t="s">
        <v>755</v>
      </c>
      <c r="AX341" s="66" t="s">
        <v>755</v>
      </c>
      <c r="BA341" s="105" t="str">
        <f t="shared" si="51"/>
        <v/>
      </c>
      <c r="BB341" s="20" t="str">
        <f t="shared" si="52"/>
        <v/>
      </c>
      <c r="BE341" s="75" t="s">
        <v>755</v>
      </c>
      <c r="BF341" s="73" t="s">
        <v>755</v>
      </c>
      <c r="BG341" s="55" t="s">
        <v>755</v>
      </c>
      <c r="BH341" s="76" t="s">
        <v>755</v>
      </c>
      <c r="BI341" s="20" t="s">
        <v>755</v>
      </c>
      <c r="BJ341" s="20" t="s">
        <v>755</v>
      </c>
      <c r="BK341" s="55" t="s">
        <v>755</v>
      </c>
      <c r="BL341" s="71" t="s">
        <v>755</v>
      </c>
      <c r="BM341" s="77" t="s">
        <v>755</v>
      </c>
      <c r="BN341" s="78" t="s">
        <v>755</v>
      </c>
      <c r="BO341" s="77" t="s">
        <v>755</v>
      </c>
      <c r="BP341" s="78" t="s">
        <v>755</v>
      </c>
    </row>
    <row r="342" spans="1:68" s="3" customFormat="1" ht="17" customHeight="1" x14ac:dyDescent="0.2">
      <c r="A342" s="20" t="s">
        <v>95</v>
      </c>
      <c r="B342" s="21" t="s">
        <v>19975</v>
      </c>
      <c r="C342" s="20" t="s">
        <v>256</v>
      </c>
      <c r="D342" s="20" t="s">
        <v>1</v>
      </c>
      <c r="E342" s="20" t="s">
        <v>77</v>
      </c>
      <c r="F342" s="20"/>
      <c r="G342" s="20" t="s">
        <v>2442</v>
      </c>
      <c r="H342" s="20"/>
      <c r="I342" s="19">
        <f t="shared" si="46"/>
        <v>27</v>
      </c>
      <c r="J342" s="20" t="s">
        <v>755</v>
      </c>
      <c r="K342" s="20" t="s">
        <v>583</v>
      </c>
      <c r="L342" s="95" t="str">
        <f>IF(M342&lt;&gt;"",IF(NOT(ISNA(INDEX(cc!B:B,MATCH(M342,cc!A:A,0)))),INDEX(cc!B:B,MATCH(M342,cc!A:A,0)),"0"),"")</f>
        <v>default</v>
      </c>
      <c r="M342" s="97" t="s">
        <v>13</v>
      </c>
      <c r="N342" s="28" t="str">
        <f t="shared" si="45"/>
        <v xml:space="preserve"> TARGET</v>
      </c>
      <c r="O342" s="19" t="str">
        <f t="shared" si="47"/>
        <v>OVC_HIVSTAT (N, DSD) TARGET: OVC Disclosed Known HIV Status</v>
      </c>
      <c r="P342" s="19" t="str">
        <f t="shared" si="48"/>
        <v>OVC_HIVSTAT (N, DSD) TARGET: OVC Disclosed Known HIV Status</v>
      </c>
      <c r="Q342" s="19" t="str">
        <f t="shared" si="53"/>
        <v>OVC_HIVSTAT (N, DSD) TARGET</v>
      </c>
      <c r="R342" s="19" t="str">
        <f t="shared" si="49"/>
        <v>OVC_HIVSTAT_N_DSD_TARGET</v>
      </c>
      <c r="S342" s="19" t="str">
        <f t="shared" si="50"/>
        <v>OVC_HIVSTAT_N_DSD_TARGET</v>
      </c>
      <c r="T342" s="19" t="b">
        <f>NOT(ISNA(VLOOKUP(B342,dbcodes!A:B,2,FALSE)))</f>
        <v>1</v>
      </c>
      <c r="U342" s="19" t="str">
        <f>IF(ISNA(VLOOKUP(B342,dbcodes!A:B,2,FALSE)),des!R2411,VLOOKUP(B342,dbcodes!A:B,2,FALSE))</f>
        <v>OVC_HIVSTAT_N_DSD_TARGET</v>
      </c>
      <c r="V342" s="20"/>
      <c r="W342" s="107" t="str">
        <f>IF(ISNA(VLOOKUP(C342,descriptions!A:B,2,FALSE)),des!V853,IF(G342=" TARGET","Target ","")&amp;VLOOKUP(C342,descriptions!A:B,2,FALSE))</f>
        <v>Target Number of OVC with HIV status reported to implementing partner (including status not reported)</v>
      </c>
      <c r="X342" s="20" t="s">
        <v>4</v>
      </c>
      <c r="Y342" s="20" t="s">
        <v>831</v>
      </c>
      <c r="Z342" s="20" t="s">
        <v>836</v>
      </c>
      <c r="AA342" s="20" t="s">
        <v>102</v>
      </c>
      <c r="AB342" s="20" t="s">
        <v>755</v>
      </c>
      <c r="AC342" s="19" t="str">
        <f>IF(AB342&lt;&gt;"",IF(NOT(ISNA(INDEX(os!A:A,MATCH(AB342,os!B:B,0)))),INDEX(os!A:A,MATCH(AB342,os!B:B,0)),"0"),"")</f>
        <v/>
      </c>
      <c r="AD342" s="20" t="s">
        <v>830</v>
      </c>
      <c r="AE342" s="20"/>
      <c r="AF342" s="20"/>
      <c r="AG342" s="20"/>
      <c r="AH342" s="93" t="str">
        <f>IF(NOT(ISNA(VLOOKUP(B:B,ResultsTargets!A:A,1,0))),"TRUE","")</f>
        <v>TRUE</v>
      </c>
      <c r="AI342" s="19" t="str">
        <f>IF(ISNA(VLOOKUP(C342,dim_techarea!A:B,2,FALSE)),"",VLOOKUP(C342,dim_techarea!A:B,2,FALSE))</f>
        <v>OVC_HIVSTAT</v>
      </c>
      <c r="AJ342" s="19" t="str">
        <f>IF(ISNA(VLOOKUP(AI342,dim_techarea!B:C,2,FALSE)),"",VLOOKUP(AI342,dim_techarea!B:C,2,FALSE))</f>
        <v>lYTgCwEjUX6</v>
      </c>
      <c r="AK342" s="19" t="str">
        <f>IF(ISNA(VLOOKUP(TRIM(G342),dim_targetsresults!A:B,2,FALSE)),"",VLOOKUP(TRIM(G342),dim_targetsresults!A:C,2,FALSE))</f>
        <v>MER Targets</v>
      </c>
      <c r="AL342" s="19" t="str">
        <f>IF(ISNA(VLOOKUP(AK342,dim_targetsresults!B:C,2,FALSE)),"",VLOOKUP(AK342,dim_targetsresults!B:C,2,FALSE))</f>
        <v>W8imnja2Owd</v>
      </c>
      <c r="AM342" s="19" t="str">
        <f>IF(ISNA(VLOOKUP(TRIM(D342),dim_numeratordenominator!A:B,2,FALSE)),"",VLOOKUP(TRIM(D342),dim_numeratordenominator!A:C,2,FALSE))</f>
        <v>Numerator</v>
      </c>
      <c r="AN342" s="19" t="str">
        <f>IF(ISNA(VLOOKUP(AM342,dim_numeratordenominator!B:C,2,FALSE)),"",VLOOKUP(AM342,dim_numeratordenominator!B:C,2,FALSE))</f>
        <v>Som9NRMQqV7</v>
      </c>
      <c r="AO342" s="19" t="str">
        <f>IF(ISNA(VLOOKUP(TRIM(E342),dim_supporttype!A:B,2,FALSE)),"",VLOOKUP(TRIM(E342),dim_supporttype!A:C,2,FALSE))</f>
        <v>DSD</v>
      </c>
      <c r="AP342" s="19" t="str">
        <f>IF(ISNA(VLOOKUP(AO342,dim_supporttype!B:C,2,FALSE)),"",VLOOKUP(AO342,dim_supporttype!B:C,2,FALSE))</f>
        <v>iM13vdNLWKb</v>
      </c>
      <c r="AQ342" s="19" t="str">
        <f>IF(ISNA(VLOOKUP(TRIM(F342),dim_disaggs!A:B,2,FALSE)),"No Disagg",VLOOKUP(TRIM(F342),dim_disaggs!A:B,2,FALSE))</f>
        <v>No Disagg</v>
      </c>
      <c r="AR342" s="19" t="str">
        <f>IF(ISNA(VLOOKUP(AQ342,dim_disaggs!B:C,2,FALSE)),"",VLOOKUP(AQ342,dim_disaggs!B:C,2,FALSE))</f>
        <v>werJlVT6sf3</v>
      </c>
      <c r="AS342" s="72"/>
      <c r="AT342" s="66"/>
      <c r="AU342" s="72" t="s">
        <v>755</v>
      </c>
      <c r="AV342" s="73" t="s">
        <v>755</v>
      </c>
      <c r="AW342" s="66" t="s">
        <v>755</v>
      </c>
      <c r="AX342" s="66" t="s">
        <v>755</v>
      </c>
      <c r="AY342" s="20"/>
      <c r="AZ342" s="20"/>
      <c r="BA342" s="105" t="str">
        <f t="shared" si="51"/>
        <v>Top Level Numerator</v>
      </c>
      <c r="BB342" s="20" t="str">
        <f t="shared" si="52"/>
        <v>PE5QVF0w4xj</v>
      </c>
      <c r="BC342" s="20"/>
      <c r="BD342" s="20"/>
      <c r="BE342" s="75" t="s">
        <v>755</v>
      </c>
      <c r="BF342" s="73" t="s">
        <v>755</v>
      </c>
      <c r="BG342" s="55" t="s">
        <v>755</v>
      </c>
      <c r="BH342" s="76" t="s">
        <v>755</v>
      </c>
      <c r="BI342" s="20" t="s">
        <v>20420</v>
      </c>
      <c r="BJ342" s="20" t="s">
        <v>20426</v>
      </c>
      <c r="BK342" s="55" t="s">
        <v>20634</v>
      </c>
      <c r="BL342" s="71" t="s">
        <v>20636</v>
      </c>
      <c r="BM342" s="77" t="s">
        <v>21473</v>
      </c>
      <c r="BN342" s="78" t="s">
        <v>21476</v>
      </c>
      <c r="BO342" s="77" t="s">
        <v>25670</v>
      </c>
      <c r="BP342" s="78" t="s">
        <v>25672</v>
      </c>
    </row>
    <row r="343" spans="1:68" s="3" customFormat="1" x14ac:dyDescent="0.2">
      <c r="A343" s="20" t="s">
        <v>95</v>
      </c>
      <c r="B343" s="21" t="s">
        <v>19976</v>
      </c>
      <c r="C343" s="20" t="s">
        <v>256</v>
      </c>
      <c r="D343" s="20" t="s">
        <v>1</v>
      </c>
      <c r="E343" s="20" t="s">
        <v>78</v>
      </c>
      <c r="F343" s="20"/>
      <c r="G343" s="20" t="s">
        <v>2442</v>
      </c>
      <c r="H343" s="20"/>
      <c r="I343" s="19">
        <f t="shared" si="46"/>
        <v>26</v>
      </c>
      <c r="J343" s="20" t="s">
        <v>755</v>
      </c>
      <c r="K343" s="20" t="s">
        <v>583</v>
      </c>
      <c r="L343" s="95" t="str">
        <f>IF(M343&lt;&gt;"",IF(NOT(ISNA(INDEX(cc!B:B,MATCH(M343,cc!A:A,0)))),INDEX(cc!B:B,MATCH(M343,cc!A:A,0)),"0"),"")</f>
        <v>default</v>
      </c>
      <c r="M343" s="97" t="s">
        <v>13</v>
      </c>
      <c r="N343" s="28" t="str">
        <f t="shared" si="45"/>
        <v xml:space="preserve"> TARGET</v>
      </c>
      <c r="O343" s="19" t="str">
        <f t="shared" si="47"/>
        <v>OVC_HIVSTAT (N, TA) TARGET: OVC Disclosed Known HIV Status</v>
      </c>
      <c r="P343" s="19" t="str">
        <f t="shared" si="48"/>
        <v>OVC_HIVSTAT (N, TA) TARGET: OVC Disclosed Known HIV Status</v>
      </c>
      <c r="Q343" s="19" t="str">
        <f t="shared" si="53"/>
        <v>OVC_HIVSTAT (N, TA) TARGET</v>
      </c>
      <c r="R343" s="19" t="str">
        <f t="shared" si="49"/>
        <v>OVC_HIVSTAT_N_TA_TARGET</v>
      </c>
      <c r="S343" s="19" t="str">
        <f t="shared" si="50"/>
        <v>OVC_HIVSTAT_N_TA_TARGET</v>
      </c>
      <c r="T343" s="19" t="b">
        <f>NOT(ISNA(VLOOKUP(B343,dbcodes!A:B,2,FALSE)))</f>
        <v>1</v>
      </c>
      <c r="U343" s="19" t="str">
        <f>IF(ISNA(VLOOKUP(B343,dbcodes!A:B,2,FALSE)),des!R2412,VLOOKUP(B343,dbcodes!A:B,2,FALSE))</f>
        <v>OVC_HIVSTAT_N_TA_TARGET</v>
      </c>
      <c r="V343" s="20"/>
      <c r="W343" s="107" t="str">
        <f>IF(ISNA(VLOOKUP(C343,descriptions!A:B,2,FALSE)),des!V854,IF(G343=" TARGET","Target ","")&amp;VLOOKUP(C343,descriptions!A:B,2,FALSE))</f>
        <v>Target Number of OVC with HIV status reported to implementing partner (including status not reported)</v>
      </c>
      <c r="X343" s="20" t="s">
        <v>4</v>
      </c>
      <c r="Y343" s="20" t="s">
        <v>831</v>
      </c>
      <c r="Z343" s="20" t="s">
        <v>836</v>
      </c>
      <c r="AA343" s="20" t="s">
        <v>102</v>
      </c>
      <c r="AB343" s="20" t="s">
        <v>755</v>
      </c>
      <c r="AC343" s="19" t="str">
        <f>IF(AB343&lt;&gt;"",IF(NOT(ISNA(INDEX(os!A:A,MATCH(AB343,os!B:B,0)))),INDEX(os!A:A,MATCH(AB343,os!B:B,0)),"0"),"")</f>
        <v/>
      </c>
      <c r="AD343" s="20" t="s">
        <v>830</v>
      </c>
      <c r="AE343" s="20"/>
      <c r="AF343" s="20"/>
      <c r="AG343" s="20"/>
      <c r="AH343" s="93" t="str">
        <f>IF(NOT(ISNA(VLOOKUP(B:B,ResultsTargets!A:A,1,0))),"TRUE","")</f>
        <v>TRUE</v>
      </c>
      <c r="AI343" s="19" t="str">
        <f>IF(ISNA(VLOOKUP(C343,dim_techarea!A:B,2,FALSE)),"",VLOOKUP(C343,dim_techarea!A:B,2,FALSE))</f>
        <v>OVC_HIVSTAT</v>
      </c>
      <c r="AJ343" s="19" t="str">
        <f>IF(ISNA(VLOOKUP(AI343,dim_techarea!B:C,2,FALSE)),"",VLOOKUP(AI343,dim_techarea!B:C,2,FALSE))</f>
        <v>lYTgCwEjUX6</v>
      </c>
      <c r="AK343" s="19" t="str">
        <f>IF(ISNA(VLOOKUP(TRIM(G343),dim_targetsresults!A:B,2,FALSE)),"",VLOOKUP(TRIM(G343),dim_targetsresults!A:C,2,FALSE))</f>
        <v>MER Targets</v>
      </c>
      <c r="AL343" s="19" t="str">
        <f>IF(ISNA(VLOOKUP(AK343,dim_targetsresults!B:C,2,FALSE)),"",VLOOKUP(AK343,dim_targetsresults!B:C,2,FALSE))</f>
        <v>W8imnja2Owd</v>
      </c>
      <c r="AM343" s="19" t="str">
        <f>IF(ISNA(VLOOKUP(TRIM(D343),dim_numeratordenominator!A:B,2,FALSE)),"",VLOOKUP(TRIM(D343),dim_numeratordenominator!A:C,2,FALSE))</f>
        <v>Numerator</v>
      </c>
      <c r="AN343" s="19" t="str">
        <f>IF(ISNA(VLOOKUP(AM343,dim_numeratordenominator!B:C,2,FALSE)),"",VLOOKUP(AM343,dim_numeratordenominator!B:C,2,FALSE))</f>
        <v>Som9NRMQqV7</v>
      </c>
      <c r="AO343" s="19" t="str">
        <f>IF(ISNA(VLOOKUP(TRIM(E343),dim_supporttype!A:B,2,FALSE)),"",VLOOKUP(TRIM(E343),dim_supporttype!A:C,2,FALSE))</f>
        <v>TA</v>
      </c>
      <c r="AP343" s="19" t="str">
        <f>IF(ISNA(VLOOKUP(AO343,dim_supporttype!B:C,2,FALSE)),"",VLOOKUP(AO343,dim_supporttype!B:C,2,FALSE))</f>
        <v>cRAGKdWIDn4</v>
      </c>
      <c r="AQ343" s="19" t="str">
        <f>IF(ISNA(VLOOKUP(TRIM(F343),dim_disaggs!A:B,2,FALSE)),"No Disagg",VLOOKUP(TRIM(F343),dim_disaggs!A:B,2,FALSE))</f>
        <v>No Disagg</v>
      </c>
      <c r="AR343" s="19" t="str">
        <f>IF(ISNA(VLOOKUP(AQ343,dim_disaggs!B:C,2,FALSE)),"",VLOOKUP(AQ343,dim_disaggs!B:C,2,FALSE))</f>
        <v>werJlVT6sf3</v>
      </c>
      <c r="AS343" s="72"/>
      <c r="AT343" s="66"/>
      <c r="AU343" s="72" t="s">
        <v>755</v>
      </c>
      <c r="AV343" s="73" t="s">
        <v>755</v>
      </c>
      <c r="AW343" s="66" t="s">
        <v>755</v>
      </c>
      <c r="AX343" s="66" t="s">
        <v>755</v>
      </c>
      <c r="AY343" s="20"/>
      <c r="AZ343" s="20"/>
      <c r="BA343" s="105" t="str">
        <f t="shared" si="51"/>
        <v>Top Level Numerator</v>
      </c>
      <c r="BB343" s="20" t="str">
        <f t="shared" si="52"/>
        <v>PE5QVF0w4xj</v>
      </c>
      <c r="BC343" s="20"/>
      <c r="BD343" s="20"/>
      <c r="BE343" s="75" t="s">
        <v>755</v>
      </c>
      <c r="BF343" s="73" t="s">
        <v>755</v>
      </c>
      <c r="BG343" s="55" t="s">
        <v>755</v>
      </c>
      <c r="BH343" s="76" t="s">
        <v>755</v>
      </c>
      <c r="BI343" s="20" t="s">
        <v>20420</v>
      </c>
      <c r="BJ343" s="20" t="s">
        <v>20426</v>
      </c>
      <c r="BK343" s="55" t="s">
        <v>20634</v>
      </c>
      <c r="BL343" s="71" t="s">
        <v>20636</v>
      </c>
      <c r="BM343" s="77" t="s">
        <v>21473</v>
      </c>
      <c r="BN343" s="78" t="s">
        <v>21476</v>
      </c>
      <c r="BO343" s="77" t="s">
        <v>25670</v>
      </c>
      <c r="BP343" s="78" t="s">
        <v>25672</v>
      </c>
    </row>
    <row r="344" spans="1:68" s="3" customFormat="1" x14ac:dyDescent="0.2">
      <c r="A344" s="20" t="s">
        <v>95</v>
      </c>
      <c r="B344" s="21" t="s">
        <v>20064</v>
      </c>
      <c r="C344" s="20" t="s">
        <v>256</v>
      </c>
      <c r="D344" s="20" t="s">
        <v>1</v>
      </c>
      <c r="E344" s="20" t="s">
        <v>264</v>
      </c>
      <c r="F344" s="20"/>
      <c r="G344" s="20" t="s">
        <v>2442</v>
      </c>
      <c r="H344" s="20"/>
      <c r="I344" s="19">
        <f t="shared" si="46"/>
        <v>37</v>
      </c>
      <c r="J344" s="20" t="s">
        <v>755</v>
      </c>
      <c r="K344" s="20" t="s">
        <v>583</v>
      </c>
      <c r="L344" s="95" t="str">
        <f>IF(M344&lt;&gt;"",IF(NOT(ISNA(INDEX(cc!B:B,MATCH(M344,cc!A:A,0)))),INDEX(cc!B:B,MATCH(M344,cc!A:A,0)),"0"),"")</f>
        <v>default</v>
      </c>
      <c r="M344" s="97" t="s">
        <v>13</v>
      </c>
      <c r="N344" s="28" t="str">
        <f t="shared" si="45"/>
        <v xml:space="preserve"> TARGET</v>
      </c>
      <c r="O344" s="19" t="str">
        <f t="shared" si="47"/>
        <v>OVC_HIVSTAT (N, DSD_NARRATIVE) TARGET: OVC Disclosed Known HIV Status</v>
      </c>
      <c r="P344" s="19" t="str">
        <f t="shared" si="48"/>
        <v>OVC_HIVSTAT (N, DSD_NARRATIVE) TARGET: OVC Disclosed Known HIV Status</v>
      </c>
      <c r="Q344" s="19" t="str">
        <f t="shared" si="53"/>
        <v>OVC_HIVSTAT (N, DSD_NARRATIVE) TARGET</v>
      </c>
      <c r="R344" s="19" t="str">
        <f t="shared" si="49"/>
        <v>OVC_HIVSTAT_N_DSD_NARRATIVE_TARGET</v>
      </c>
      <c r="S344" s="19" t="str">
        <f t="shared" si="50"/>
        <v>OVC_HIVSTAT_N_DSD_NARRATIVE_TARGET</v>
      </c>
      <c r="T344" s="19" t="b">
        <f>NOT(ISNA(VLOOKUP(B344,dbcodes!A:B,2,FALSE)))</f>
        <v>1</v>
      </c>
      <c r="U344" s="19" t="str">
        <f>IF(ISNA(VLOOKUP(B344,dbcodes!A:B,2,FALSE)),des!R2413,VLOOKUP(B344,dbcodes!A:B,2,FALSE))</f>
        <v>OVC_HIVSTAT_N_DSD_NARRATIVE_TARGET</v>
      </c>
      <c r="V344" s="20"/>
      <c r="W344" s="107" t="str">
        <f>IF(ISNA(VLOOKUP(C344,descriptions!A:B,2,FALSE)),des!V855,IF(G344=" TARGET","Target ","")&amp;VLOOKUP(C344,descriptions!A:B,2,FALSE))</f>
        <v>Target Number of OVC with HIV status reported to implementing partner (including status not reported)</v>
      </c>
      <c r="X344" s="20" t="s">
        <v>9</v>
      </c>
      <c r="Y344" s="20" t="s">
        <v>831</v>
      </c>
      <c r="Z344" s="20" t="s">
        <v>839</v>
      </c>
      <c r="AA344" s="20" t="s">
        <v>102</v>
      </c>
      <c r="AB344" s="20" t="s">
        <v>755</v>
      </c>
      <c r="AC344" s="19" t="str">
        <f>IF(AB344&lt;&gt;"",IF(NOT(ISNA(INDEX(os!A:A,MATCH(AB344,os!B:B,0)))),INDEX(os!A:A,MATCH(AB344,os!B:B,0)),"0"),"")</f>
        <v/>
      </c>
      <c r="AD344" s="20" t="s">
        <v>830</v>
      </c>
      <c r="AE344" s="20"/>
      <c r="AF344" s="20"/>
      <c r="AG344" s="20"/>
      <c r="AH344" s="93" t="str">
        <f>IF(NOT(ISNA(VLOOKUP(B:B,ResultsTargets!A:A,1,0))),"TRUE","")</f>
        <v>TRUE</v>
      </c>
      <c r="AI344" s="19" t="str">
        <f>IF(ISNA(VLOOKUP(C344,dim_techarea!A:B,2,FALSE)),"",VLOOKUP(C344,dim_techarea!A:B,2,FALSE))</f>
        <v>OVC_HIVSTAT</v>
      </c>
      <c r="AJ344" s="19" t="str">
        <f>IF(ISNA(VLOOKUP(AI344,dim_techarea!B:C,2,FALSE)),"",VLOOKUP(AI344,dim_techarea!B:C,2,FALSE))</f>
        <v>lYTgCwEjUX6</v>
      </c>
      <c r="AK344" s="19" t="str">
        <f>IF(ISNA(VLOOKUP(TRIM(G344),dim_targetsresults!A:B,2,FALSE)),"",VLOOKUP(TRIM(G344),dim_targetsresults!A:C,2,FALSE))</f>
        <v>MER Targets</v>
      </c>
      <c r="AL344" s="19" t="str">
        <f>IF(ISNA(VLOOKUP(AK344,dim_targetsresults!B:C,2,FALSE)),"",VLOOKUP(AK344,dim_targetsresults!B:C,2,FALSE))</f>
        <v>W8imnja2Owd</v>
      </c>
      <c r="AM344" s="19" t="str">
        <f>IF(ISNA(VLOOKUP(TRIM(D344),dim_numeratordenominator!A:B,2,FALSE)),"",VLOOKUP(TRIM(D344),dim_numeratordenominator!A:C,2,FALSE))</f>
        <v>Numerator</v>
      </c>
      <c r="AN344" s="19" t="str">
        <f>IF(ISNA(VLOOKUP(AM344,dim_numeratordenominator!B:C,2,FALSE)),"",VLOOKUP(AM344,dim_numeratordenominator!B:C,2,FALSE))</f>
        <v>Som9NRMQqV7</v>
      </c>
      <c r="AO344" s="19" t="str">
        <f>IF(ISNA(VLOOKUP(TRIM(E344),dim_supporttype!A:B,2,FALSE)),"",VLOOKUP(TRIM(E344),dim_supporttype!A:C,2,FALSE))</f>
        <v>DSD Narratives</v>
      </c>
      <c r="AP344" s="19" t="str">
        <f>IF(ISNA(VLOOKUP(AO344,dim_supporttype!B:C,2,FALSE)),"",VLOOKUP(AO344,dim_supporttype!B:C,2,FALSE))</f>
        <v>ySGf8v2q9Rm</v>
      </c>
      <c r="AQ344" s="19" t="str">
        <f>IF(ISNA(VLOOKUP(TRIM(F344),dim_disaggs!A:B,2,FALSE)),"No Disagg",VLOOKUP(TRIM(F344),dim_disaggs!A:B,2,FALSE))</f>
        <v>No Disagg</v>
      </c>
      <c r="AR344" s="19" t="str">
        <f>IF(ISNA(VLOOKUP(AQ344,dim_disaggs!B:C,2,FALSE)),"",VLOOKUP(AQ344,dim_disaggs!B:C,2,FALSE))</f>
        <v>werJlVT6sf3</v>
      </c>
      <c r="AS344" s="72"/>
      <c r="AT344" s="66"/>
      <c r="AU344" s="72" t="s">
        <v>755</v>
      </c>
      <c r="AV344" s="73" t="s">
        <v>755</v>
      </c>
      <c r="AW344" s="66" t="s">
        <v>755</v>
      </c>
      <c r="AX344" s="66" t="s">
        <v>755</v>
      </c>
      <c r="AY344" s="20"/>
      <c r="AZ344" s="20"/>
      <c r="BA344" s="105" t="str">
        <f t="shared" si="51"/>
        <v/>
      </c>
      <c r="BB344" s="20" t="str">
        <f t="shared" si="52"/>
        <v/>
      </c>
      <c r="BC344" s="20"/>
      <c r="BD344" s="20"/>
      <c r="BE344" s="75" t="s">
        <v>755</v>
      </c>
      <c r="BF344" s="73" t="s">
        <v>755</v>
      </c>
      <c r="BG344" s="55" t="s">
        <v>755</v>
      </c>
      <c r="BH344" s="76" t="s">
        <v>755</v>
      </c>
      <c r="BI344" s="20" t="s">
        <v>755</v>
      </c>
      <c r="BJ344" s="20" t="s">
        <v>755</v>
      </c>
      <c r="BK344" s="55" t="s">
        <v>755</v>
      </c>
      <c r="BL344" s="71" t="s">
        <v>755</v>
      </c>
      <c r="BM344" s="77" t="s">
        <v>755</v>
      </c>
      <c r="BN344" s="78" t="s">
        <v>755</v>
      </c>
      <c r="BO344" s="77" t="s">
        <v>755</v>
      </c>
      <c r="BP344" s="78" t="s">
        <v>755</v>
      </c>
    </row>
    <row r="345" spans="1:68" x14ac:dyDescent="0.2">
      <c r="A345" s="20" t="s">
        <v>95</v>
      </c>
      <c r="B345" s="21" t="s">
        <v>20065</v>
      </c>
      <c r="C345" s="20" t="s">
        <v>256</v>
      </c>
      <c r="D345" s="20" t="s">
        <v>1</v>
      </c>
      <c r="E345" s="20" t="s">
        <v>265</v>
      </c>
      <c r="G345" s="20" t="s">
        <v>2442</v>
      </c>
      <c r="I345" s="19">
        <f t="shared" si="46"/>
        <v>36</v>
      </c>
      <c r="J345" s="20" t="s">
        <v>755</v>
      </c>
      <c r="K345" s="20" t="s">
        <v>583</v>
      </c>
      <c r="L345" s="95" t="str">
        <f>IF(M345&lt;&gt;"",IF(NOT(ISNA(INDEX(cc!B:B,MATCH(M345,cc!A:A,0)))),INDEX(cc!B:B,MATCH(M345,cc!A:A,0)),"0"),"")</f>
        <v>default</v>
      </c>
      <c r="M345" s="97" t="s">
        <v>13</v>
      </c>
      <c r="N345" s="28" t="str">
        <f t="shared" si="45"/>
        <v xml:space="preserve"> TARGET</v>
      </c>
      <c r="O345" s="19" t="str">
        <f t="shared" si="47"/>
        <v>OVC_HIVSTAT (N, TA_NARRATIVE) TARGET: OVC Disclosed Known HIV Status</v>
      </c>
      <c r="P345" s="19" t="str">
        <f t="shared" si="48"/>
        <v>OVC_HIVSTAT (N, TA_NARRATIVE) TARGET: OVC Disclosed Known HIV Status</v>
      </c>
      <c r="Q345" s="19" t="str">
        <f t="shared" si="53"/>
        <v>OVC_HIVSTAT (N, TA_NARRATIVE) TARGET</v>
      </c>
      <c r="R345" s="19" t="str">
        <f t="shared" si="49"/>
        <v>OVC_HIVSTAT_N_TA_NARRATIVE_TARGET</v>
      </c>
      <c r="S345" s="19" t="str">
        <f t="shared" si="50"/>
        <v>OVC_HIVSTAT_N_TA_NARRATIVE_TARGET</v>
      </c>
      <c r="T345" s="19" t="b">
        <f>NOT(ISNA(VLOOKUP(B345,dbcodes!A:B,2,FALSE)))</f>
        <v>1</v>
      </c>
      <c r="U345" s="19" t="str">
        <f>IF(ISNA(VLOOKUP(B345,dbcodes!A:B,2,FALSE)),des!R2414,VLOOKUP(B345,dbcodes!A:B,2,FALSE))</f>
        <v>OVC_HIVSTAT_N_TA_NARRATIVE_TARGET</v>
      </c>
      <c r="W345" s="107" t="str">
        <f>IF(ISNA(VLOOKUP(C345,descriptions!A:B,2,FALSE)),des!V856,IF(G345=" TARGET","Target ","")&amp;VLOOKUP(C345,descriptions!A:B,2,FALSE))</f>
        <v>Target Number of OVC with HIV status reported to implementing partner (including status not reported)</v>
      </c>
      <c r="X345" s="20" t="s">
        <v>9</v>
      </c>
      <c r="Y345" s="20" t="s">
        <v>831</v>
      </c>
      <c r="Z345" s="20" t="s">
        <v>839</v>
      </c>
      <c r="AA345" s="20" t="s">
        <v>102</v>
      </c>
      <c r="AB345" s="20" t="s">
        <v>755</v>
      </c>
      <c r="AC345" s="19" t="str">
        <f>IF(AB345&lt;&gt;"",IF(NOT(ISNA(INDEX(os!A:A,MATCH(AB345,os!B:B,0)))),INDEX(os!A:A,MATCH(AB345,os!B:B,0)),"0"),"")</f>
        <v/>
      </c>
      <c r="AD345" s="20" t="s">
        <v>830</v>
      </c>
      <c r="AH345" s="93" t="str">
        <f>IF(NOT(ISNA(VLOOKUP(B:B,ResultsTargets!A:A,1,0))),"TRUE","")</f>
        <v>TRUE</v>
      </c>
      <c r="AI345" s="19" t="str">
        <f>IF(ISNA(VLOOKUP(C345,dim_techarea!A:B,2,FALSE)),"",VLOOKUP(C345,dim_techarea!A:B,2,FALSE))</f>
        <v>OVC_HIVSTAT</v>
      </c>
      <c r="AJ345" s="19" t="str">
        <f>IF(ISNA(VLOOKUP(AI345,dim_techarea!B:C,2,FALSE)),"",VLOOKUP(AI345,dim_techarea!B:C,2,FALSE))</f>
        <v>lYTgCwEjUX6</v>
      </c>
      <c r="AK345" s="19" t="str">
        <f>IF(ISNA(VLOOKUP(TRIM(G345),dim_targetsresults!A:B,2,FALSE)),"",VLOOKUP(TRIM(G345),dim_targetsresults!A:C,2,FALSE))</f>
        <v>MER Targets</v>
      </c>
      <c r="AL345" s="19" t="str">
        <f>IF(ISNA(VLOOKUP(AK345,dim_targetsresults!B:C,2,FALSE)),"",VLOOKUP(AK345,dim_targetsresults!B:C,2,FALSE))</f>
        <v>W8imnja2Owd</v>
      </c>
      <c r="AM345" s="19" t="str">
        <f>IF(ISNA(VLOOKUP(TRIM(D345),dim_numeratordenominator!A:B,2,FALSE)),"",VLOOKUP(TRIM(D345),dim_numeratordenominator!A:C,2,FALSE))</f>
        <v>Numerator</v>
      </c>
      <c r="AN345" s="19" t="str">
        <f>IF(ISNA(VLOOKUP(AM345,dim_numeratordenominator!B:C,2,FALSE)),"",VLOOKUP(AM345,dim_numeratordenominator!B:C,2,FALSE))</f>
        <v>Som9NRMQqV7</v>
      </c>
      <c r="AO345" s="19" t="str">
        <f>IF(ISNA(VLOOKUP(TRIM(E345),dim_supporttype!A:B,2,FALSE)),"",VLOOKUP(TRIM(E345),dim_supporttype!A:C,2,FALSE))</f>
        <v>TA Narratives</v>
      </c>
      <c r="AP345" s="19" t="str">
        <f>IF(ISNA(VLOOKUP(AO345,dim_supporttype!B:C,2,FALSE)),"",VLOOKUP(AO345,dim_supporttype!B:C,2,FALSE))</f>
        <v>aBZapfNWlIU</v>
      </c>
      <c r="AQ345" s="19" t="str">
        <f>IF(ISNA(VLOOKUP(TRIM(F345),dim_disaggs!A:B,2,FALSE)),"No Disagg",VLOOKUP(TRIM(F345),dim_disaggs!A:B,2,FALSE))</f>
        <v>No Disagg</v>
      </c>
      <c r="AR345" s="19" t="str">
        <f>IF(ISNA(VLOOKUP(AQ345,dim_disaggs!B:C,2,FALSE)),"",VLOOKUP(AQ345,dim_disaggs!B:C,2,FALSE))</f>
        <v>werJlVT6sf3</v>
      </c>
      <c r="AU345" s="72" t="s">
        <v>755</v>
      </c>
      <c r="AV345" s="73" t="s">
        <v>755</v>
      </c>
      <c r="AW345" s="66" t="s">
        <v>755</v>
      </c>
      <c r="AX345" s="66" t="s">
        <v>755</v>
      </c>
      <c r="BA345" s="105" t="str">
        <f t="shared" si="51"/>
        <v/>
      </c>
      <c r="BB345" s="20" t="str">
        <f t="shared" si="52"/>
        <v/>
      </c>
      <c r="BE345" s="75" t="s">
        <v>755</v>
      </c>
      <c r="BF345" s="73" t="s">
        <v>755</v>
      </c>
      <c r="BG345" s="55" t="s">
        <v>755</v>
      </c>
      <c r="BH345" s="76" t="s">
        <v>755</v>
      </c>
      <c r="BI345" s="20" t="s">
        <v>755</v>
      </c>
      <c r="BJ345" s="20" t="s">
        <v>755</v>
      </c>
      <c r="BK345" s="55" t="s">
        <v>755</v>
      </c>
      <c r="BL345" s="71" t="s">
        <v>755</v>
      </c>
      <c r="BM345" s="77" t="s">
        <v>755</v>
      </c>
      <c r="BN345" s="78" t="s">
        <v>755</v>
      </c>
      <c r="BO345" s="77" t="s">
        <v>755</v>
      </c>
      <c r="BP345" s="78" t="s">
        <v>755</v>
      </c>
    </row>
    <row r="346" spans="1:68" ht="18" x14ac:dyDescent="0.2">
      <c r="A346" s="20" t="s">
        <v>95</v>
      </c>
      <c r="B346" s="35" t="s">
        <v>20565</v>
      </c>
      <c r="C346" s="10" t="s">
        <v>252</v>
      </c>
      <c r="D346" s="10" t="s">
        <v>1</v>
      </c>
      <c r="E346" s="10" t="s">
        <v>77</v>
      </c>
      <c r="F346" s="12" t="s">
        <v>20567</v>
      </c>
      <c r="G346" s="10" t="s">
        <v>20086</v>
      </c>
      <c r="H346" s="22" t="s">
        <v>20567</v>
      </c>
      <c r="I346" s="19">
        <f t="shared" si="46"/>
        <v>40</v>
      </c>
      <c r="K346" s="20" t="s">
        <v>279</v>
      </c>
      <c r="L346" s="95" t="str">
        <f>IF(M346&lt;&gt;"",IF(NOT(ISNA(INDEX(cc!B:B,MATCH(M346,cc!A:A,0)))),INDEX(cc!B:B,MATCH(M346,cc!A:A,0)),"0"),"")</f>
        <v>Age (&lt;1-20-uk, 6), Sex and Program Status</v>
      </c>
      <c r="M346" s="99" t="s">
        <v>25593</v>
      </c>
      <c r="N346" s="28" t="str">
        <f t="shared" si="45"/>
        <v/>
      </c>
      <c r="O346" s="19" t="str">
        <f t="shared" si="47"/>
        <v>OVC_SERV (N, DSD, Age/Sex/ProgramStatus): Beneficiaries Served</v>
      </c>
      <c r="P346" s="19" t="str">
        <f t="shared" si="48"/>
        <v>OVC_SERV (N, DSD, Age/Sex/ProgramStatus): Beneficiaries Served</v>
      </c>
      <c r="Q346" s="19" t="str">
        <f t="shared" si="53"/>
        <v>OVC_SERV (N, DSD, Age/Sex/ProgramStatus)</v>
      </c>
      <c r="R346" s="19" t="str">
        <f t="shared" si="49"/>
        <v>OVC_SERV_N_DSD_Age_Sex_ProgramStatus</v>
      </c>
      <c r="S346" s="19" t="str">
        <f t="shared" si="50"/>
        <v>OVC_SERV_N_DSD_Age_Sex_ProgramStatus_</v>
      </c>
      <c r="T346" s="19" t="b">
        <f>NOT(ISNA(VLOOKUP(B346,dbcodes!A:B,2,FALSE)))</f>
        <v>1</v>
      </c>
      <c r="U346" s="19" t="str">
        <f>IF(ISNA(VLOOKUP(B346,dbcodes!A:B,2,FALSE)),des!R2415,VLOOKUP(B346,dbcodes!A:B,2,FALSE))</f>
        <v>OVC_SERV_N_DSD_Age_Sex_ProgramStatus</v>
      </c>
      <c r="W346" s="107" t="str">
        <f>IF(ISNA(VLOOKUP(C346,descriptions!A:B,2,FALSE)),des!V895,IF(G346=" TARGET","Target ","")&amp;VLOOKUP(C346,descriptions!A:B,2,FALSE))</f>
        <v>Number of beneficiaries served by PEPFAR OVC programs for children and families affected by HIV/AIDS</v>
      </c>
      <c r="X346" s="20" t="s">
        <v>4</v>
      </c>
      <c r="Y346" s="20" t="s">
        <v>831</v>
      </c>
      <c r="Z346" s="20" t="s">
        <v>836</v>
      </c>
      <c r="AA346" s="20" t="s">
        <v>102</v>
      </c>
      <c r="AB346" s="20" t="s">
        <v>755</v>
      </c>
      <c r="AC346" s="19" t="str">
        <f>IF(AB346&lt;&gt;"",IF(NOT(ISNA(INDEX(os!A:A,MATCH(AB346,os!B:B,0)))),INDEX(os!A:A,MATCH(AB346,os!B:B,0)),"0"),"")</f>
        <v/>
      </c>
      <c r="AD346" s="20" t="s">
        <v>830</v>
      </c>
      <c r="AH346" s="93" t="str">
        <f>IF(NOT(ISNA(VLOOKUP(B:B,ResultsTargets!A:A,1,0))),"TRUE","")</f>
        <v>TRUE</v>
      </c>
      <c r="AI346" s="19" t="str">
        <f>IF(ISNA(VLOOKUP(C346,dim_techarea!A:B,2,FALSE)),"",VLOOKUP(C346,dim_techarea!A:B,2,FALSE))</f>
        <v>OVC_SERV</v>
      </c>
      <c r="AJ346" s="19" t="str">
        <f>IF(ISNA(VLOOKUP(AI346,dim_techarea!B:C,2,FALSE)),"",VLOOKUP(AI346,dim_techarea!B:C,2,FALSE))</f>
        <v>RxyNwEV3oQf</v>
      </c>
      <c r="AK346" s="19" t="str">
        <f>IF(ISNA(VLOOKUP(TRIM(G346),dim_targetsresults!A:B,2,FALSE)),"",VLOOKUP(TRIM(G346),dim_targetsresults!A:C,2,FALSE))</f>
        <v>MER Results</v>
      </c>
      <c r="AL346" s="19" t="str">
        <f>IF(ISNA(VLOOKUP(AK346,dim_targetsresults!B:C,2,FALSE)),"",VLOOKUP(AK346,dim_targetsresults!B:C,2,FALSE))</f>
        <v>Jh0jDM5yQ2E</v>
      </c>
      <c r="AM346" s="19" t="str">
        <f>IF(ISNA(VLOOKUP(TRIM(D346),dim_numeratordenominator!A:B,2,FALSE)),"",VLOOKUP(TRIM(D346),dim_numeratordenominator!A:C,2,FALSE))</f>
        <v>Numerator</v>
      </c>
      <c r="AN346" s="19" t="str">
        <f>IF(ISNA(VLOOKUP(AM346,dim_numeratordenominator!B:C,2,FALSE)),"",VLOOKUP(AM346,dim_numeratordenominator!B:C,2,FALSE))</f>
        <v>Som9NRMQqV7</v>
      </c>
      <c r="AO346" s="19" t="str">
        <f>IF(ISNA(VLOOKUP(TRIM(E346),dim_supporttype!A:B,2,FALSE)),"",VLOOKUP(TRIM(E346),dim_supporttype!A:C,2,FALSE))</f>
        <v>DSD</v>
      </c>
      <c r="AP346" s="19" t="str">
        <f>IF(ISNA(VLOOKUP(AO346,dim_supporttype!B:C,2,FALSE)),"",VLOOKUP(AO346,dim_supporttype!B:C,2,FALSE))</f>
        <v>iM13vdNLWKb</v>
      </c>
      <c r="AQ346" s="19" t="str">
        <f>IF(ISNA(VLOOKUP(TRIM(F346),dim_disaggs!A:B,2,FALSE)),"No Disagg",VLOOKUP(TRIM(F346),dim_disaggs!A:B,2,FALSE))</f>
        <v>Age/Sex/ProgramStatus</v>
      </c>
      <c r="AR346" s="19" t="str">
        <f>IF(ISNA(VLOOKUP(AQ346,dim_disaggs!B:C,2,FALSE)),"",VLOOKUP(AQ346,dim_disaggs!B:C,2,FALSE))</f>
        <v>QG5SE83IVmL</v>
      </c>
      <c r="AU346" s="72" t="s">
        <v>755</v>
      </c>
      <c r="AV346" s="73" t="s">
        <v>755</v>
      </c>
      <c r="AW346" s="66" t="s">
        <v>755</v>
      </c>
      <c r="AX346" s="66" t="s">
        <v>755</v>
      </c>
      <c r="BA346" s="105" t="str">
        <f t="shared" si="51"/>
        <v>Top Level Numerator</v>
      </c>
      <c r="BB346" s="20" t="str">
        <f t="shared" si="52"/>
        <v>PE5QVF0w4xj</v>
      </c>
      <c r="BE346" s="75" t="s">
        <v>755</v>
      </c>
      <c r="BF346" s="73" t="s">
        <v>755</v>
      </c>
      <c r="BG346" s="55" t="s">
        <v>755</v>
      </c>
      <c r="BH346" s="76" t="s">
        <v>755</v>
      </c>
      <c r="BK346" s="55" t="s">
        <v>20634</v>
      </c>
      <c r="BL346" s="71" t="s">
        <v>20636</v>
      </c>
      <c r="BM346" s="77" t="s">
        <v>21473</v>
      </c>
      <c r="BN346" s="78" t="s">
        <v>21476</v>
      </c>
      <c r="BO346" s="77" t="s">
        <v>25670</v>
      </c>
      <c r="BP346" s="78" t="s">
        <v>25672</v>
      </c>
    </row>
    <row r="347" spans="1:68" ht="18" x14ac:dyDescent="0.2">
      <c r="A347" s="20" t="s">
        <v>95</v>
      </c>
      <c r="B347" s="35" t="s">
        <v>20566</v>
      </c>
      <c r="C347" s="10" t="s">
        <v>252</v>
      </c>
      <c r="D347" s="10" t="s">
        <v>1</v>
      </c>
      <c r="E347" s="10" t="s">
        <v>78</v>
      </c>
      <c r="F347" s="12" t="s">
        <v>20567</v>
      </c>
      <c r="G347" s="10" t="s">
        <v>20086</v>
      </c>
      <c r="H347" s="22" t="s">
        <v>20567</v>
      </c>
      <c r="I347" s="19">
        <f t="shared" si="46"/>
        <v>39</v>
      </c>
      <c r="K347" s="20" t="s">
        <v>279</v>
      </c>
      <c r="L347" s="95" t="str">
        <f>IF(M347&lt;&gt;"",IF(NOT(ISNA(INDEX(cc!B:B,MATCH(M347,cc!A:A,0)))),INDEX(cc!B:B,MATCH(M347,cc!A:A,0)),"0"),"")</f>
        <v>Age (&lt;1-20-uk, 6), Sex and Program Status</v>
      </c>
      <c r="M347" s="99" t="s">
        <v>25593</v>
      </c>
      <c r="N347" s="28" t="str">
        <f t="shared" si="45"/>
        <v/>
      </c>
      <c r="O347" s="19" t="str">
        <f t="shared" si="47"/>
        <v>OVC_SERV (N, TA, Age/Sex/ProgramStatus): Beneficiaries Served</v>
      </c>
      <c r="P347" s="19" t="str">
        <f t="shared" si="48"/>
        <v>OVC_SERV (N, TA, Age/Sex/ProgramStatus): Beneficiaries Served</v>
      </c>
      <c r="Q347" s="19" t="str">
        <f t="shared" si="53"/>
        <v>OVC_SERV (N, TA, Age/Sex/ProgramStatus)</v>
      </c>
      <c r="R347" s="19" t="str">
        <f t="shared" si="49"/>
        <v>OVC_SERV_N_TA_Age_Sex_ProgramStatus</v>
      </c>
      <c r="S347" s="19" t="str">
        <f t="shared" si="50"/>
        <v>OVC_SERV_N_TA_Age_Sex_ProgramStatus_</v>
      </c>
      <c r="T347" s="19" t="b">
        <f>NOT(ISNA(VLOOKUP(B347,dbcodes!A:B,2,FALSE)))</f>
        <v>1</v>
      </c>
      <c r="U347" s="19" t="str">
        <f>IF(ISNA(VLOOKUP(B347,dbcodes!A:B,2,FALSE)),des!R2416,VLOOKUP(B347,dbcodes!A:B,2,FALSE))</f>
        <v>OVC_SERV_N_TA_Age_Sex_ProgramStatus</v>
      </c>
      <c r="W347" s="107" t="str">
        <f>IF(ISNA(VLOOKUP(C347,descriptions!A:B,2,FALSE)),des!V896,IF(G347=" TARGET","Target ","")&amp;VLOOKUP(C347,descriptions!A:B,2,FALSE))</f>
        <v>Number of beneficiaries served by PEPFAR OVC programs for children and families affected by HIV/AIDS</v>
      </c>
      <c r="X347" s="20" t="s">
        <v>4</v>
      </c>
      <c r="Y347" s="20" t="s">
        <v>831</v>
      </c>
      <c r="Z347" s="20" t="s">
        <v>836</v>
      </c>
      <c r="AA347" s="20" t="s">
        <v>102</v>
      </c>
      <c r="AB347" s="20" t="s">
        <v>755</v>
      </c>
      <c r="AC347" s="19" t="str">
        <f>IF(AB347&lt;&gt;"",IF(NOT(ISNA(INDEX(os!A:A,MATCH(AB347,os!B:B,0)))),INDEX(os!A:A,MATCH(AB347,os!B:B,0)),"0"),"")</f>
        <v/>
      </c>
      <c r="AD347" s="20" t="s">
        <v>830</v>
      </c>
      <c r="AH347" s="93" t="str">
        <f>IF(NOT(ISNA(VLOOKUP(B:B,ResultsTargets!A:A,1,0))),"TRUE","")</f>
        <v>TRUE</v>
      </c>
      <c r="AI347" s="19" t="str">
        <f>IF(ISNA(VLOOKUP(C347,dim_techarea!A:B,2,FALSE)),"",VLOOKUP(C347,dim_techarea!A:B,2,FALSE))</f>
        <v>OVC_SERV</v>
      </c>
      <c r="AJ347" s="19" t="str">
        <f>IF(ISNA(VLOOKUP(AI347,dim_techarea!B:C,2,FALSE)),"",VLOOKUP(AI347,dim_techarea!B:C,2,FALSE))</f>
        <v>RxyNwEV3oQf</v>
      </c>
      <c r="AK347" s="19" t="str">
        <f>IF(ISNA(VLOOKUP(TRIM(G347),dim_targetsresults!A:B,2,FALSE)),"",VLOOKUP(TRIM(G347),dim_targetsresults!A:C,2,FALSE))</f>
        <v>MER Results</v>
      </c>
      <c r="AL347" s="19" t="str">
        <f>IF(ISNA(VLOOKUP(AK347,dim_targetsresults!B:C,2,FALSE)),"",VLOOKUP(AK347,dim_targetsresults!B:C,2,FALSE))</f>
        <v>Jh0jDM5yQ2E</v>
      </c>
      <c r="AM347" s="19" t="str">
        <f>IF(ISNA(VLOOKUP(TRIM(D347),dim_numeratordenominator!A:B,2,FALSE)),"",VLOOKUP(TRIM(D347),dim_numeratordenominator!A:C,2,FALSE))</f>
        <v>Numerator</v>
      </c>
      <c r="AN347" s="19" t="str">
        <f>IF(ISNA(VLOOKUP(AM347,dim_numeratordenominator!B:C,2,FALSE)),"",VLOOKUP(AM347,dim_numeratordenominator!B:C,2,FALSE))</f>
        <v>Som9NRMQqV7</v>
      </c>
      <c r="AO347" s="19" t="str">
        <f>IF(ISNA(VLOOKUP(TRIM(E347),dim_supporttype!A:B,2,FALSE)),"",VLOOKUP(TRIM(E347),dim_supporttype!A:C,2,FALSE))</f>
        <v>TA</v>
      </c>
      <c r="AP347" s="19" t="str">
        <f>IF(ISNA(VLOOKUP(AO347,dim_supporttype!B:C,2,FALSE)),"",VLOOKUP(AO347,dim_supporttype!B:C,2,FALSE))</f>
        <v>cRAGKdWIDn4</v>
      </c>
      <c r="AQ347" s="19" t="str">
        <f>IF(ISNA(VLOOKUP(TRIM(F347),dim_disaggs!A:B,2,FALSE)),"No Disagg",VLOOKUP(TRIM(F347),dim_disaggs!A:B,2,FALSE))</f>
        <v>Age/Sex/ProgramStatus</v>
      </c>
      <c r="AR347" s="19" t="str">
        <f>IF(ISNA(VLOOKUP(AQ347,dim_disaggs!B:C,2,FALSE)),"",VLOOKUP(AQ347,dim_disaggs!B:C,2,FALSE))</f>
        <v>QG5SE83IVmL</v>
      </c>
      <c r="AU347" s="72" t="s">
        <v>755</v>
      </c>
      <c r="AV347" s="73" t="s">
        <v>755</v>
      </c>
      <c r="AW347" s="66" t="s">
        <v>755</v>
      </c>
      <c r="AX347" s="66" t="s">
        <v>755</v>
      </c>
      <c r="BA347" s="105" t="str">
        <f t="shared" si="51"/>
        <v>Top Level Numerator</v>
      </c>
      <c r="BB347" s="20" t="str">
        <f t="shared" si="52"/>
        <v>PE5QVF0w4xj</v>
      </c>
      <c r="BE347" s="75" t="s">
        <v>755</v>
      </c>
      <c r="BF347" s="73" t="s">
        <v>755</v>
      </c>
      <c r="BG347" s="55" t="s">
        <v>755</v>
      </c>
      <c r="BH347" s="76" t="s">
        <v>755</v>
      </c>
      <c r="BK347" s="55" t="s">
        <v>20634</v>
      </c>
      <c r="BL347" s="71" t="s">
        <v>20636</v>
      </c>
      <c r="BM347" s="77" t="s">
        <v>21473</v>
      </c>
      <c r="BN347" s="78" t="s">
        <v>21476</v>
      </c>
      <c r="BO347" s="77" t="s">
        <v>25670</v>
      </c>
      <c r="BP347" s="78" t="s">
        <v>25672</v>
      </c>
    </row>
    <row r="348" spans="1:68" x14ac:dyDescent="0.2">
      <c r="A348" s="20" t="s">
        <v>95</v>
      </c>
      <c r="B348" s="21" t="s">
        <v>20412</v>
      </c>
      <c r="C348" s="20" t="s">
        <v>252</v>
      </c>
      <c r="D348" s="20" t="s">
        <v>1</v>
      </c>
      <c r="E348" s="20" t="s">
        <v>77</v>
      </c>
      <c r="F348" s="20" t="s">
        <v>20414</v>
      </c>
      <c r="G348" s="20" t="s">
        <v>20086</v>
      </c>
      <c r="H348" s="20" t="s">
        <v>20414</v>
      </c>
      <c r="I348" s="19">
        <f t="shared" si="46"/>
        <v>32</v>
      </c>
      <c r="J348" s="20" t="s">
        <v>20411</v>
      </c>
      <c r="K348" s="20" t="s">
        <v>279</v>
      </c>
      <c r="L348" s="95" t="str">
        <f>IF(M348&lt;&gt;"",IF(NOT(ISNA(INDEX(cc!B:B,MATCH(M348,cc!A:A,0)))),INDEX(cc!B:B,MATCH(M348,cc!A:A,0)),"0"),"")</f>
        <v>Transferred or exited</v>
      </c>
      <c r="M348" s="97" t="s">
        <v>20409</v>
      </c>
      <c r="N348" s="28" t="str">
        <f t="shared" si="45"/>
        <v/>
      </c>
      <c r="O348" s="19" t="str">
        <f t="shared" si="47"/>
        <v>OVC_SERV (N, DSD, TransferExit) : Beneficiaries Served</v>
      </c>
      <c r="P348" s="19" t="str">
        <f t="shared" si="48"/>
        <v>OVC_SERV (N, DSD, TransferExit) : Beneficiaries Served</v>
      </c>
      <c r="Q348" s="19" t="str">
        <f t="shared" si="53"/>
        <v xml:space="preserve">OVC_SERV (N, DSD, TransferExit) </v>
      </c>
      <c r="R348" s="19" t="str">
        <f t="shared" si="49"/>
        <v>OVC_SERV_N_DSD_TransferExit</v>
      </c>
      <c r="S348" s="19" t="str">
        <f t="shared" si="50"/>
        <v>OVC_SERV_N_DSD_TransferExit_</v>
      </c>
      <c r="T348" s="19" t="b">
        <f>NOT(ISNA(VLOOKUP(B348,dbcodes!A:B,2,FALSE)))</f>
        <v>1</v>
      </c>
      <c r="U348" s="19" t="str">
        <f>IF(ISNA(VLOOKUP(B348,dbcodes!A:B,2,FALSE)),des!R2417,VLOOKUP(B348,dbcodes!A:B,2,FALSE))</f>
        <v>OVC_SERV_N_DSD_TransferExit</v>
      </c>
      <c r="W348" s="107" t="str">
        <f>IF(ISNA(VLOOKUP(C348,descriptions!A:B,2,FALSE)),des!V909,IF(G348=" TARGET","Target ","")&amp;VLOOKUP(C348,descriptions!A:B,2,FALSE))</f>
        <v>Number of beneficiaries served by PEPFAR OVC programs for children and families affected by HIV/AIDS</v>
      </c>
      <c r="X348" s="20" t="s">
        <v>4</v>
      </c>
      <c r="Y348" s="20" t="s">
        <v>831</v>
      </c>
      <c r="Z348" s="20" t="s">
        <v>836</v>
      </c>
      <c r="AA348" s="20" t="s">
        <v>102</v>
      </c>
      <c r="AB348" s="20" t="s">
        <v>755</v>
      </c>
      <c r="AC348" s="19" t="str">
        <f>IF(AB348&lt;&gt;"",IF(NOT(ISNA(INDEX(os!A:A,MATCH(AB348,os!B:B,0)))),INDEX(os!A:A,MATCH(AB348,os!B:B,0)),"0"),"")</f>
        <v/>
      </c>
      <c r="AD348" s="20" t="s">
        <v>830</v>
      </c>
      <c r="AH348" s="93" t="str">
        <f>IF(NOT(ISNA(VLOOKUP(B:B,ResultsTargets!A:A,1,0))),"TRUE","")</f>
        <v>TRUE</v>
      </c>
      <c r="AI348" s="19" t="str">
        <f>IF(ISNA(VLOOKUP(C348,dim_techarea!A:B,2,FALSE)),"",VLOOKUP(C348,dim_techarea!A:B,2,FALSE))</f>
        <v>OVC_SERV</v>
      </c>
      <c r="AJ348" s="19" t="str">
        <f>IF(ISNA(VLOOKUP(AI348,dim_techarea!B:C,2,FALSE)),"",VLOOKUP(AI348,dim_techarea!B:C,2,FALSE))</f>
        <v>RxyNwEV3oQf</v>
      </c>
      <c r="AK348" s="19" t="str">
        <f>IF(ISNA(VLOOKUP(TRIM(G348),dim_targetsresults!A:B,2,FALSE)),"",VLOOKUP(TRIM(G348),dim_targetsresults!A:C,2,FALSE))</f>
        <v>MER Results</v>
      </c>
      <c r="AL348" s="19" t="str">
        <f>IF(ISNA(VLOOKUP(AK348,dim_targetsresults!B:C,2,FALSE)),"",VLOOKUP(AK348,dim_targetsresults!B:C,2,FALSE))</f>
        <v>Jh0jDM5yQ2E</v>
      </c>
      <c r="AM348" s="19" t="str">
        <f>IF(ISNA(VLOOKUP(TRIM(D348),dim_numeratordenominator!A:B,2,FALSE)),"",VLOOKUP(TRIM(D348),dim_numeratordenominator!A:C,2,FALSE))</f>
        <v>Numerator</v>
      </c>
      <c r="AN348" s="19" t="str">
        <f>IF(ISNA(VLOOKUP(AM348,dim_numeratordenominator!B:C,2,FALSE)),"",VLOOKUP(AM348,dim_numeratordenominator!B:C,2,FALSE))</f>
        <v>Som9NRMQqV7</v>
      </c>
      <c r="AO348" s="19" t="str">
        <f>IF(ISNA(VLOOKUP(TRIM(E348),dim_supporttype!A:B,2,FALSE)),"",VLOOKUP(TRIM(E348),dim_supporttype!A:C,2,FALSE))</f>
        <v>DSD</v>
      </c>
      <c r="AP348" s="19" t="str">
        <f>IF(ISNA(VLOOKUP(AO348,dim_supporttype!B:C,2,FALSE)),"",VLOOKUP(AO348,dim_supporttype!B:C,2,FALSE))</f>
        <v>iM13vdNLWKb</v>
      </c>
      <c r="AQ348" s="19" t="str">
        <f>IF(ISNA(VLOOKUP(TRIM(F348),dim_disaggs!A:B,2,FALSE)),"No Disagg",VLOOKUP(TRIM(F348),dim_disaggs!A:B,2,FALSE))</f>
        <v>TransferExit</v>
      </c>
      <c r="AR348" s="19" t="str">
        <f>IF(ISNA(VLOOKUP(AQ348,dim_disaggs!B:C,2,FALSE)),"",VLOOKUP(AQ348,dim_disaggs!B:C,2,FALSE))</f>
        <v>N6Uob2Db4SD</v>
      </c>
      <c r="AU348" s="72" t="s">
        <v>755</v>
      </c>
      <c r="AV348" s="73" t="s">
        <v>755</v>
      </c>
      <c r="AW348" s="66" t="s">
        <v>755</v>
      </c>
      <c r="AX348" s="66" t="s">
        <v>755</v>
      </c>
      <c r="BA348" s="105" t="str">
        <f t="shared" si="51"/>
        <v/>
      </c>
      <c r="BB348" s="20" t="str">
        <f t="shared" si="52"/>
        <v/>
      </c>
      <c r="BE348" s="75" t="s">
        <v>755</v>
      </c>
      <c r="BF348" s="73" t="s">
        <v>755</v>
      </c>
      <c r="BG348" s="55" t="s">
        <v>755</v>
      </c>
      <c r="BH348" s="76" t="s">
        <v>755</v>
      </c>
      <c r="BK348" s="55" t="s">
        <v>755</v>
      </c>
      <c r="BL348" s="71" t="s">
        <v>755</v>
      </c>
      <c r="BM348" s="77" t="s">
        <v>755</v>
      </c>
      <c r="BN348" s="78" t="s">
        <v>755</v>
      </c>
      <c r="BO348" s="77" t="s">
        <v>755</v>
      </c>
      <c r="BP348" s="78" t="s">
        <v>755</v>
      </c>
    </row>
    <row r="349" spans="1:68" x14ac:dyDescent="0.2">
      <c r="A349" s="20" t="s">
        <v>95</v>
      </c>
      <c r="B349" s="20" t="s">
        <v>20413</v>
      </c>
      <c r="C349" s="20" t="s">
        <v>252</v>
      </c>
      <c r="D349" s="20" t="s">
        <v>1</v>
      </c>
      <c r="E349" s="20" t="s">
        <v>78</v>
      </c>
      <c r="F349" s="20" t="s">
        <v>20414</v>
      </c>
      <c r="G349" s="20" t="s">
        <v>20086</v>
      </c>
      <c r="H349" s="20" t="s">
        <v>20414</v>
      </c>
      <c r="I349" s="19">
        <f t="shared" si="46"/>
        <v>31</v>
      </c>
      <c r="J349" s="20" t="s">
        <v>20411</v>
      </c>
      <c r="K349" s="20" t="s">
        <v>279</v>
      </c>
      <c r="L349" s="95" t="str">
        <f>IF(M349&lt;&gt;"",IF(NOT(ISNA(INDEX(cc!B:B,MATCH(M349,cc!A:A,0)))),INDEX(cc!B:B,MATCH(M349,cc!A:A,0)),"0"),"")</f>
        <v>Transferred or exited</v>
      </c>
      <c r="M349" s="97" t="s">
        <v>20409</v>
      </c>
      <c r="N349" s="28" t="str">
        <f t="shared" si="45"/>
        <v/>
      </c>
      <c r="O349" s="19" t="str">
        <f t="shared" si="47"/>
        <v>OVC_SERV (N, TA, TransferExit) : Beneficiaries Served</v>
      </c>
      <c r="P349" s="19" t="str">
        <f t="shared" si="48"/>
        <v>OVC_SERV (N, TA, TransferExit) : Beneficiaries Served</v>
      </c>
      <c r="Q349" s="19" t="str">
        <f t="shared" si="53"/>
        <v xml:space="preserve">OVC_SERV (N, TA, TransferExit) </v>
      </c>
      <c r="R349" s="19" t="str">
        <f t="shared" si="49"/>
        <v>OVC_SERV_N_TA_TransferExit</v>
      </c>
      <c r="S349" s="19" t="str">
        <f t="shared" si="50"/>
        <v>OVC_SERV_N_TA_TransferExit_</v>
      </c>
      <c r="T349" s="19" t="b">
        <f>NOT(ISNA(VLOOKUP(B349,dbcodes!A:B,2,FALSE)))</f>
        <v>1</v>
      </c>
      <c r="U349" s="19" t="str">
        <f>IF(ISNA(VLOOKUP(B349,dbcodes!A:B,2,FALSE)),des!R2418,VLOOKUP(B349,dbcodes!A:B,2,FALSE))</f>
        <v>OVC_SERV_N_TA_TransferExit</v>
      </c>
      <c r="W349" s="107" t="str">
        <f>IF(ISNA(VLOOKUP(C349,descriptions!A:B,2,FALSE)),des!V910,IF(G349=" TARGET","Target ","")&amp;VLOOKUP(C349,descriptions!A:B,2,FALSE))</f>
        <v>Number of beneficiaries served by PEPFAR OVC programs for children and families affected by HIV/AIDS</v>
      </c>
      <c r="X349" s="20" t="s">
        <v>4</v>
      </c>
      <c r="Y349" s="20" t="s">
        <v>831</v>
      </c>
      <c r="Z349" s="20" t="s">
        <v>836</v>
      </c>
      <c r="AA349" s="20" t="s">
        <v>102</v>
      </c>
      <c r="AB349" s="20" t="s">
        <v>755</v>
      </c>
      <c r="AC349" s="19" t="str">
        <f>IF(AB349&lt;&gt;"",IF(NOT(ISNA(INDEX(os!A:A,MATCH(AB349,os!B:B,0)))),INDEX(os!A:A,MATCH(AB349,os!B:B,0)),"0"),"")</f>
        <v/>
      </c>
      <c r="AD349" s="20" t="s">
        <v>830</v>
      </c>
      <c r="AH349" s="93" t="str">
        <f>IF(NOT(ISNA(VLOOKUP(B:B,ResultsTargets!A:A,1,0))),"TRUE","")</f>
        <v>TRUE</v>
      </c>
      <c r="AI349" s="19" t="str">
        <f>IF(ISNA(VLOOKUP(C349,dim_techarea!A:B,2,FALSE)),"",VLOOKUP(C349,dim_techarea!A:B,2,FALSE))</f>
        <v>OVC_SERV</v>
      </c>
      <c r="AJ349" s="19" t="str">
        <f>IF(ISNA(VLOOKUP(AI349,dim_techarea!B:C,2,FALSE)),"",VLOOKUP(AI349,dim_techarea!B:C,2,FALSE))</f>
        <v>RxyNwEV3oQf</v>
      </c>
      <c r="AK349" s="19" t="str">
        <f>IF(ISNA(VLOOKUP(TRIM(G349),dim_targetsresults!A:B,2,FALSE)),"",VLOOKUP(TRIM(G349),dim_targetsresults!A:C,2,FALSE))</f>
        <v>MER Results</v>
      </c>
      <c r="AL349" s="19" t="str">
        <f>IF(ISNA(VLOOKUP(AK349,dim_targetsresults!B:C,2,FALSE)),"",VLOOKUP(AK349,dim_targetsresults!B:C,2,FALSE))</f>
        <v>Jh0jDM5yQ2E</v>
      </c>
      <c r="AM349" s="19" t="str">
        <f>IF(ISNA(VLOOKUP(TRIM(D349),dim_numeratordenominator!A:B,2,FALSE)),"",VLOOKUP(TRIM(D349),dim_numeratordenominator!A:C,2,FALSE))</f>
        <v>Numerator</v>
      </c>
      <c r="AN349" s="19" t="str">
        <f>IF(ISNA(VLOOKUP(AM349,dim_numeratordenominator!B:C,2,FALSE)),"",VLOOKUP(AM349,dim_numeratordenominator!B:C,2,FALSE))</f>
        <v>Som9NRMQqV7</v>
      </c>
      <c r="AO349" s="19" t="str">
        <f>IF(ISNA(VLOOKUP(TRIM(E349),dim_supporttype!A:B,2,FALSE)),"",VLOOKUP(TRIM(E349),dim_supporttype!A:C,2,FALSE))</f>
        <v>TA</v>
      </c>
      <c r="AP349" s="19" t="str">
        <f>IF(ISNA(VLOOKUP(AO349,dim_supporttype!B:C,2,FALSE)),"",VLOOKUP(AO349,dim_supporttype!B:C,2,FALSE))</f>
        <v>cRAGKdWIDn4</v>
      </c>
      <c r="AQ349" s="19" t="str">
        <f>IF(ISNA(VLOOKUP(TRIM(F349),dim_disaggs!A:B,2,FALSE)),"No Disagg",VLOOKUP(TRIM(F349),dim_disaggs!A:B,2,FALSE))</f>
        <v>TransferExit</v>
      </c>
      <c r="AR349" s="19" t="str">
        <f>IF(ISNA(VLOOKUP(AQ349,dim_disaggs!B:C,2,FALSE)),"",VLOOKUP(AQ349,dim_disaggs!B:C,2,FALSE))</f>
        <v>N6Uob2Db4SD</v>
      </c>
      <c r="AU349" s="72" t="s">
        <v>755</v>
      </c>
      <c r="AV349" s="73" t="s">
        <v>755</v>
      </c>
      <c r="AW349" s="66" t="s">
        <v>755</v>
      </c>
      <c r="AX349" s="66" t="s">
        <v>755</v>
      </c>
      <c r="BA349" s="105" t="str">
        <f t="shared" si="51"/>
        <v/>
      </c>
      <c r="BB349" s="20" t="str">
        <f t="shared" si="52"/>
        <v/>
      </c>
      <c r="BE349" s="75" t="s">
        <v>755</v>
      </c>
      <c r="BF349" s="73" t="s">
        <v>755</v>
      </c>
      <c r="BG349" s="55" t="s">
        <v>755</v>
      </c>
      <c r="BH349" s="76" t="s">
        <v>755</v>
      </c>
      <c r="BI349" s="20" t="s">
        <v>755</v>
      </c>
      <c r="BJ349" s="20" t="s">
        <v>755</v>
      </c>
      <c r="BK349" s="55" t="s">
        <v>755</v>
      </c>
      <c r="BL349" s="71" t="s">
        <v>755</v>
      </c>
      <c r="BM349" s="77" t="s">
        <v>755</v>
      </c>
      <c r="BN349" s="78" t="s">
        <v>755</v>
      </c>
      <c r="BO349" s="77" t="s">
        <v>755</v>
      </c>
      <c r="BP349" s="78" t="s">
        <v>755</v>
      </c>
    </row>
    <row r="350" spans="1:68" x14ac:dyDescent="0.2">
      <c r="A350" s="20" t="s">
        <v>95</v>
      </c>
      <c r="B350" s="20" t="s">
        <v>277</v>
      </c>
      <c r="C350" s="20" t="s">
        <v>252</v>
      </c>
      <c r="D350" s="20" t="s">
        <v>1</v>
      </c>
      <c r="E350" s="20" t="s">
        <v>264</v>
      </c>
      <c r="G350" s="20" t="s">
        <v>20086</v>
      </c>
      <c r="I350" s="19">
        <f t="shared" si="46"/>
        <v>27</v>
      </c>
      <c r="J350" s="20" t="s">
        <v>755</v>
      </c>
      <c r="K350" s="20" t="s">
        <v>279</v>
      </c>
      <c r="L350" s="95" t="str">
        <f>IF(M350&lt;&gt;"",IF(NOT(ISNA(INDEX(cc!B:B,MATCH(M350,cc!A:A,0)))),INDEX(cc!B:B,MATCH(M350,cc!A:A,0)),"0"),"")</f>
        <v>default</v>
      </c>
      <c r="M350" s="97" t="s">
        <v>13</v>
      </c>
      <c r="N350" s="28" t="str">
        <f t="shared" si="45"/>
        <v/>
      </c>
      <c r="O350" s="19" t="str">
        <f t="shared" si="47"/>
        <v>OVC_SERV (N, DSD_NARRATIVE): Beneficiaries Served</v>
      </c>
      <c r="P350" s="19" t="str">
        <f t="shared" si="48"/>
        <v>OVC_SERV (N, DSD_NARRATIVE): Beneficiaries Served</v>
      </c>
      <c r="Q350" s="19" t="str">
        <f t="shared" si="53"/>
        <v>OVC_SERV (N, DSD_NARRATIVE)</v>
      </c>
      <c r="R350" s="19" t="str">
        <f t="shared" si="49"/>
        <v>OVC_SERV_N_DSD_NARRATIVE</v>
      </c>
      <c r="S350" s="19" t="str">
        <f t="shared" si="50"/>
        <v>OVC_SERV_N_DSD_NARRATIVE_</v>
      </c>
      <c r="T350" s="19" t="b">
        <f>NOT(ISNA(VLOOKUP(B350,dbcodes!A:B,2,FALSE)))</f>
        <v>1</v>
      </c>
      <c r="U350" s="19" t="str">
        <f>IF(ISNA(VLOOKUP(B350,dbcodes!A:B,2,FALSE)),des!R2419,VLOOKUP(B350,dbcodes!A:B,2,FALSE))</f>
        <v>OVC_SERV_N_DSD_NARRATIVE</v>
      </c>
      <c r="W350" s="107" t="str">
        <f>IF(ISNA(VLOOKUP(C350,descriptions!A:B,2,FALSE)),des!V913,IF(G350=" TARGET","Target ","")&amp;VLOOKUP(C350,descriptions!A:B,2,FALSE))</f>
        <v>Number of beneficiaries served by PEPFAR OVC programs for children and families affected by HIV/AIDS</v>
      </c>
      <c r="X350" s="20" t="s">
        <v>9</v>
      </c>
      <c r="Y350" s="20" t="s">
        <v>831</v>
      </c>
      <c r="Z350" s="20" t="s">
        <v>836</v>
      </c>
      <c r="AA350" s="20" t="s">
        <v>102</v>
      </c>
      <c r="AB350" s="20" t="s">
        <v>755</v>
      </c>
      <c r="AC350" s="19" t="str">
        <f>IF(AB350&lt;&gt;"",IF(NOT(ISNA(INDEX(os!A:A,MATCH(AB350,os!B:B,0)))),INDEX(os!A:A,MATCH(AB350,os!B:B,0)),"0"),"")</f>
        <v/>
      </c>
      <c r="AD350" s="20" t="s">
        <v>830</v>
      </c>
      <c r="AH350" s="93" t="str">
        <f>IF(NOT(ISNA(VLOOKUP(B:B,ResultsTargets!A:A,1,0))),"TRUE","")</f>
        <v>TRUE</v>
      </c>
      <c r="AI350" s="19" t="str">
        <f>IF(ISNA(VLOOKUP(C350,dim_techarea!A:B,2,FALSE)),"",VLOOKUP(C350,dim_techarea!A:B,2,FALSE))</f>
        <v>OVC_SERV</v>
      </c>
      <c r="AJ350" s="19" t="str">
        <f>IF(ISNA(VLOOKUP(AI350,dim_techarea!B:C,2,FALSE)),"",VLOOKUP(AI350,dim_techarea!B:C,2,FALSE))</f>
        <v>RxyNwEV3oQf</v>
      </c>
      <c r="AK350" s="19" t="str">
        <f>IF(ISNA(VLOOKUP(TRIM(G350),dim_targetsresults!A:B,2,FALSE)),"",VLOOKUP(TRIM(G350),dim_targetsresults!A:C,2,FALSE))</f>
        <v>MER Results</v>
      </c>
      <c r="AL350" s="19" t="str">
        <f>IF(ISNA(VLOOKUP(AK350,dim_targetsresults!B:C,2,FALSE)),"",VLOOKUP(AK350,dim_targetsresults!B:C,2,FALSE))</f>
        <v>Jh0jDM5yQ2E</v>
      </c>
      <c r="AM350" s="19" t="str">
        <f>IF(ISNA(VLOOKUP(TRIM(D350),dim_numeratordenominator!A:B,2,FALSE)),"",VLOOKUP(TRIM(D350),dim_numeratordenominator!A:C,2,FALSE))</f>
        <v>Numerator</v>
      </c>
      <c r="AN350" s="19" t="str">
        <f>IF(ISNA(VLOOKUP(AM350,dim_numeratordenominator!B:C,2,FALSE)),"",VLOOKUP(AM350,dim_numeratordenominator!B:C,2,FALSE))</f>
        <v>Som9NRMQqV7</v>
      </c>
      <c r="AO350" s="19" t="str">
        <f>IF(ISNA(VLOOKUP(TRIM(E350),dim_supporttype!A:B,2,FALSE)),"",VLOOKUP(TRIM(E350),dim_supporttype!A:C,2,FALSE))</f>
        <v>DSD Narratives</v>
      </c>
      <c r="AP350" s="19" t="str">
        <f>IF(ISNA(VLOOKUP(AO350,dim_supporttype!B:C,2,FALSE)),"",VLOOKUP(AO350,dim_supporttype!B:C,2,FALSE))</f>
        <v>ySGf8v2q9Rm</v>
      </c>
      <c r="AQ350" s="19" t="str">
        <f>IF(ISNA(VLOOKUP(TRIM(F350),dim_disaggs!A:B,2,FALSE)),"No Disagg",VLOOKUP(TRIM(F350),dim_disaggs!A:B,2,FALSE))</f>
        <v>No Disagg</v>
      </c>
      <c r="AR350" s="19" t="str">
        <f>IF(ISNA(VLOOKUP(AQ350,dim_disaggs!B:C,2,FALSE)),"",VLOOKUP(AQ350,dim_disaggs!B:C,2,FALSE))</f>
        <v>werJlVT6sf3</v>
      </c>
      <c r="AU350" s="72" t="s">
        <v>755</v>
      </c>
      <c r="AV350" s="73" t="s">
        <v>755</v>
      </c>
      <c r="AW350" s="66" t="s">
        <v>755</v>
      </c>
      <c r="AX350" s="66" t="s">
        <v>755</v>
      </c>
      <c r="BA350" s="105" t="str">
        <f t="shared" si="51"/>
        <v/>
      </c>
      <c r="BB350" s="20" t="str">
        <f t="shared" si="52"/>
        <v/>
      </c>
      <c r="BE350" s="75" t="s">
        <v>755</v>
      </c>
      <c r="BF350" s="73" t="s">
        <v>755</v>
      </c>
      <c r="BG350" s="55" t="s">
        <v>755</v>
      </c>
      <c r="BH350" s="76" t="s">
        <v>755</v>
      </c>
      <c r="BI350" s="20" t="s">
        <v>755</v>
      </c>
      <c r="BJ350" s="20" t="s">
        <v>755</v>
      </c>
      <c r="BK350" s="55" t="s">
        <v>755</v>
      </c>
      <c r="BL350" s="71" t="s">
        <v>755</v>
      </c>
      <c r="BM350" s="77" t="s">
        <v>755</v>
      </c>
      <c r="BN350" s="78" t="s">
        <v>755</v>
      </c>
      <c r="BO350" s="77" t="s">
        <v>755</v>
      </c>
      <c r="BP350" s="78" t="s">
        <v>755</v>
      </c>
    </row>
    <row r="351" spans="1:68" s="3" customFormat="1" x14ac:dyDescent="0.2">
      <c r="A351" s="20" t="s">
        <v>95</v>
      </c>
      <c r="B351" s="20" t="s">
        <v>278</v>
      </c>
      <c r="C351" s="20" t="s">
        <v>252</v>
      </c>
      <c r="D351" s="20" t="s">
        <v>1</v>
      </c>
      <c r="E351" s="20" t="s">
        <v>265</v>
      </c>
      <c r="F351" s="20"/>
      <c r="G351" s="20" t="s">
        <v>20086</v>
      </c>
      <c r="H351" s="20"/>
      <c r="I351" s="19">
        <f t="shared" si="46"/>
        <v>26</v>
      </c>
      <c r="J351" s="20" t="s">
        <v>755</v>
      </c>
      <c r="K351" s="20" t="s">
        <v>279</v>
      </c>
      <c r="L351" s="95" t="str">
        <f>IF(M351&lt;&gt;"",IF(NOT(ISNA(INDEX(cc!B:B,MATCH(M351,cc!A:A,0)))),INDEX(cc!B:B,MATCH(M351,cc!A:A,0)),"0"),"")</f>
        <v>default</v>
      </c>
      <c r="M351" s="97" t="s">
        <v>13</v>
      </c>
      <c r="N351" s="28" t="str">
        <f t="shared" si="45"/>
        <v/>
      </c>
      <c r="O351" s="19" t="str">
        <f t="shared" si="47"/>
        <v>OVC_SERV (N, TA_NARRATIVE): Beneficiaries Served</v>
      </c>
      <c r="P351" s="19" t="str">
        <f t="shared" si="48"/>
        <v>OVC_SERV (N, TA_NARRATIVE): Beneficiaries Served</v>
      </c>
      <c r="Q351" s="19" t="str">
        <f t="shared" si="53"/>
        <v>OVC_SERV (N, TA_NARRATIVE)</v>
      </c>
      <c r="R351" s="19" t="str">
        <f t="shared" si="49"/>
        <v>OVC_SERV_N_TA_NARRATIVE</v>
      </c>
      <c r="S351" s="19" t="str">
        <f t="shared" si="50"/>
        <v>OVC_SERV_N_TA_NARRATIVE_</v>
      </c>
      <c r="T351" s="19" t="b">
        <f>NOT(ISNA(VLOOKUP(B351,dbcodes!A:B,2,FALSE)))</f>
        <v>1</v>
      </c>
      <c r="U351" s="19" t="str">
        <f>IF(ISNA(VLOOKUP(B351,dbcodes!A:B,2,FALSE)),des!R2420,VLOOKUP(B351,dbcodes!A:B,2,FALSE))</f>
        <v>OVC_SERV_N_TA_NARRATIVE</v>
      </c>
      <c r="V351" s="20"/>
      <c r="W351" s="107" t="str">
        <f>IF(ISNA(VLOOKUP(C351,descriptions!A:B,2,FALSE)),des!V914,IF(G351=" TARGET","Target ","")&amp;VLOOKUP(C351,descriptions!A:B,2,FALSE))</f>
        <v>Number of beneficiaries served by PEPFAR OVC programs for children and families affected by HIV/AIDS</v>
      </c>
      <c r="X351" s="20" t="s">
        <v>9</v>
      </c>
      <c r="Y351" s="20" t="s">
        <v>831</v>
      </c>
      <c r="Z351" s="20" t="s">
        <v>836</v>
      </c>
      <c r="AA351" s="20" t="s">
        <v>102</v>
      </c>
      <c r="AB351" s="20" t="s">
        <v>755</v>
      </c>
      <c r="AC351" s="19" t="str">
        <f>IF(AB351&lt;&gt;"",IF(NOT(ISNA(INDEX(os!A:A,MATCH(AB351,os!B:B,0)))),INDEX(os!A:A,MATCH(AB351,os!B:B,0)),"0"),"")</f>
        <v/>
      </c>
      <c r="AD351" s="20" t="s">
        <v>830</v>
      </c>
      <c r="AE351" s="20"/>
      <c r="AF351" s="20"/>
      <c r="AG351" s="20"/>
      <c r="AH351" s="93" t="str">
        <f>IF(NOT(ISNA(VLOOKUP(B:B,ResultsTargets!A:A,1,0))),"TRUE","")</f>
        <v>TRUE</v>
      </c>
      <c r="AI351" s="19" t="str">
        <f>IF(ISNA(VLOOKUP(C351,dim_techarea!A:B,2,FALSE)),"",VLOOKUP(C351,dim_techarea!A:B,2,FALSE))</f>
        <v>OVC_SERV</v>
      </c>
      <c r="AJ351" s="19" t="str">
        <f>IF(ISNA(VLOOKUP(AI351,dim_techarea!B:C,2,FALSE)),"",VLOOKUP(AI351,dim_techarea!B:C,2,FALSE))</f>
        <v>RxyNwEV3oQf</v>
      </c>
      <c r="AK351" s="19" t="str">
        <f>IF(ISNA(VLOOKUP(TRIM(G351),dim_targetsresults!A:B,2,FALSE)),"",VLOOKUP(TRIM(G351),dim_targetsresults!A:C,2,FALSE))</f>
        <v>MER Results</v>
      </c>
      <c r="AL351" s="19" t="str">
        <f>IF(ISNA(VLOOKUP(AK351,dim_targetsresults!B:C,2,FALSE)),"",VLOOKUP(AK351,dim_targetsresults!B:C,2,FALSE))</f>
        <v>Jh0jDM5yQ2E</v>
      </c>
      <c r="AM351" s="19" t="str">
        <f>IF(ISNA(VLOOKUP(TRIM(D351),dim_numeratordenominator!A:B,2,FALSE)),"",VLOOKUP(TRIM(D351),dim_numeratordenominator!A:C,2,FALSE))</f>
        <v>Numerator</v>
      </c>
      <c r="AN351" s="19" t="str">
        <f>IF(ISNA(VLOOKUP(AM351,dim_numeratordenominator!B:C,2,FALSE)),"",VLOOKUP(AM351,dim_numeratordenominator!B:C,2,FALSE))</f>
        <v>Som9NRMQqV7</v>
      </c>
      <c r="AO351" s="19" t="str">
        <f>IF(ISNA(VLOOKUP(TRIM(E351),dim_supporttype!A:B,2,FALSE)),"",VLOOKUP(TRIM(E351),dim_supporttype!A:C,2,FALSE))</f>
        <v>TA Narratives</v>
      </c>
      <c r="AP351" s="19" t="str">
        <f>IF(ISNA(VLOOKUP(AO351,dim_supporttype!B:C,2,FALSE)),"",VLOOKUP(AO351,dim_supporttype!B:C,2,FALSE))</f>
        <v>aBZapfNWlIU</v>
      </c>
      <c r="AQ351" s="19" t="str">
        <f>IF(ISNA(VLOOKUP(TRIM(F351),dim_disaggs!A:B,2,FALSE)),"No Disagg",VLOOKUP(TRIM(F351),dim_disaggs!A:B,2,FALSE))</f>
        <v>No Disagg</v>
      </c>
      <c r="AR351" s="19" t="str">
        <f>IF(ISNA(VLOOKUP(AQ351,dim_disaggs!B:C,2,FALSE)),"",VLOOKUP(AQ351,dim_disaggs!B:C,2,FALSE))</f>
        <v>werJlVT6sf3</v>
      </c>
      <c r="AS351" s="72"/>
      <c r="AT351" s="66"/>
      <c r="AU351" s="72" t="s">
        <v>755</v>
      </c>
      <c r="AV351" s="73" t="s">
        <v>755</v>
      </c>
      <c r="AW351" s="66" t="s">
        <v>755</v>
      </c>
      <c r="AX351" s="66" t="s">
        <v>755</v>
      </c>
      <c r="AY351" s="20"/>
      <c r="AZ351" s="20"/>
      <c r="BA351" s="105" t="str">
        <f t="shared" si="51"/>
        <v/>
      </c>
      <c r="BB351" s="20" t="str">
        <f t="shared" si="52"/>
        <v/>
      </c>
      <c r="BC351" s="20"/>
      <c r="BD351" s="20"/>
      <c r="BE351" s="75" t="s">
        <v>755</v>
      </c>
      <c r="BF351" s="73" t="s">
        <v>755</v>
      </c>
      <c r="BG351" s="55" t="s">
        <v>755</v>
      </c>
      <c r="BH351" s="76" t="s">
        <v>755</v>
      </c>
      <c r="BI351" s="20" t="s">
        <v>755</v>
      </c>
      <c r="BJ351" s="20" t="s">
        <v>755</v>
      </c>
      <c r="BK351" s="55" t="s">
        <v>755</v>
      </c>
      <c r="BL351" s="71" t="s">
        <v>755</v>
      </c>
      <c r="BM351" s="77" t="s">
        <v>755</v>
      </c>
      <c r="BN351" s="78" t="s">
        <v>755</v>
      </c>
      <c r="BO351" s="77" t="s">
        <v>755</v>
      </c>
      <c r="BP351" s="78" t="s">
        <v>755</v>
      </c>
    </row>
    <row r="352" spans="1:68" s="3" customFormat="1" ht="18" x14ac:dyDescent="0.2">
      <c r="A352" s="20" t="s">
        <v>95</v>
      </c>
      <c r="B352" s="35" t="s">
        <v>25578</v>
      </c>
      <c r="C352" s="10" t="s">
        <v>252</v>
      </c>
      <c r="D352" s="10" t="s">
        <v>1</v>
      </c>
      <c r="E352" s="10" t="s">
        <v>77</v>
      </c>
      <c r="F352" s="12" t="s">
        <v>25584</v>
      </c>
      <c r="G352" s="10" t="s">
        <v>20086</v>
      </c>
      <c r="H352" s="22" t="s">
        <v>25587</v>
      </c>
      <c r="I352" s="19">
        <f t="shared" si="46"/>
        <v>38</v>
      </c>
      <c r="J352" s="20"/>
      <c r="K352" s="20" t="s">
        <v>279</v>
      </c>
      <c r="L352" s="95" t="str">
        <f>IF(M352&lt;&gt;"",IF(NOT(ISNA(INDEX(cc!B:B,MATCH(M352,cc!A:A,0)))),INDEX(cc!B:B,MATCH(M352,cc!A:A,0)),"0"),"")</f>
        <v>Age (18+), Sex and Program Status</v>
      </c>
      <c r="M352" s="99" t="s">
        <v>25595</v>
      </c>
      <c r="N352" s="28" t="str">
        <f t="shared" si="45"/>
        <v/>
      </c>
      <c r="O352" s="19" t="str">
        <f t="shared" si="47"/>
        <v>OVC_SERV (N, DSD, Age/Sex/ProgramStatusCaregiver): Beneficiaries Served</v>
      </c>
      <c r="P352" s="19" t="str">
        <f t="shared" si="48"/>
        <v>OVC_SERV (N, DSD, Age/Sex/ProgramStatusCaregiver): Beneficiaries Served</v>
      </c>
      <c r="Q352" s="19" t="str">
        <f t="shared" si="53"/>
        <v>OVC_SERV (N, DSD, Age/Sex/PSCaregiver)</v>
      </c>
      <c r="R352" s="19" t="str">
        <f t="shared" si="49"/>
        <v>OVC_SERV_N_DSD_Age_Sex_PSCaregiver</v>
      </c>
      <c r="S352" s="19" t="str">
        <f t="shared" si="50"/>
        <v>OVC_SERV_N_DSD_Age_Sex_PSCaregiver_</v>
      </c>
      <c r="T352" s="19" t="b">
        <f>NOT(ISNA(VLOOKUP(B352,dbcodes!A:B,2,FALSE)))</f>
        <v>0</v>
      </c>
      <c r="U352" s="19">
        <f>IF(ISNA(VLOOKUP(B352,dbcodes!A:B,2,FALSE)),des!R2421,VLOOKUP(B352,dbcodes!A:B,2,FALSE))</f>
        <v>0</v>
      </c>
      <c r="V352" s="20"/>
      <c r="W352" s="107" t="str">
        <f>IF(ISNA(VLOOKUP(C352,descriptions!A:B,2,FALSE)),des!V897,IF(G352=" TARGET","Target ","")&amp;VLOOKUP(C352,descriptions!A:B,2,FALSE))</f>
        <v>Number of beneficiaries served by PEPFAR OVC programs for children and families affected by HIV/AIDS</v>
      </c>
      <c r="X352" s="20" t="s">
        <v>4</v>
      </c>
      <c r="Y352" s="20" t="s">
        <v>831</v>
      </c>
      <c r="Z352" s="20" t="s">
        <v>836</v>
      </c>
      <c r="AA352" s="20" t="s">
        <v>102</v>
      </c>
      <c r="AB352" s="20" t="s">
        <v>755</v>
      </c>
      <c r="AC352" s="19" t="str">
        <f>IF(AB352&lt;&gt;"",IF(NOT(ISNA(INDEX(os!A:A,MATCH(AB352,os!B:B,0)))),INDEX(os!A:A,MATCH(AB352,os!B:B,0)),"0"),"")</f>
        <v/>
      </c>
      <c r="AD352" s="20" t="s">
        <v>830</v>
      </c>
      <c r="AE352" s="20"/>
      <c r="AF352" s="20"/>
      <c r="AG352" s="20"/>
      <c r="AH352" s="93" t="str">
        <f>IF(NOT(ISNA(VLOOKUP(B:B,ResultsTargets!A:A,1,0))),"TRUE","")</f>
        <v>TRUE</v>
      </c>
      <c r="AI352" s="19" t="str">
        <f>IF(ISNA(VLOOKUP(C352,dim_techarea!A:B,2,FALSE)),"",VLOOKUP(C352,dim_techarea!A:B,2,FALSE))</f>
        <v>OVC_SERV</v>
      </c>
      <c r="AJ352" s="19" t="str">
        <f>IF(ISNA(VLOOKUP(AI352,dim_techarea!B:C,2,FALSE)),"",VLOOKUP(AI352,dim_techarea!B:C,2,FALSE))</f>
        <v>RxyNwEV3oQf</v>
      </c>
      <c r="AK352" s="19" t="str">
        <f>IF(ISNA(VLOOKUP(TRIM(G352),dim_targetsresults!A:B,2,FALSE)),"",VLOOKUP(TRIM(G352),dim_targetsresults!A:C,2,FALSE))</f>
        <v>MER Results</v>
      </c>
      <c r="AL352" s="19" t="str">
        <f>IF(ISNA(VLOOKUP(AK352,dim_targetsresults!B:C,2,FALSE)),"",VLOOKUP(AK352,dim_targetsresults!B:C,2,FALSE))</f>
        <v>Jh0jDM5yQ2E</v>
      </c>
      <c r="AM352" s="19" t="str">
        <f>IF(ISNA(VLOOKUP(TRIM(D352),dim_numeratordenominator!A:B,2,FALSE)),"",VLOOKUP(TRIM(D352),dim_numeratordenominator!A:C,2,FALSE))</f>
        <v>Numerator</v>
      </c>
      <c r="AN352" s="19" t="str">
        <f>IF(ISNA(VLOOKUP(AM352,dim_numeratordenominator!B:C,2,FALSE)),"",VLOOKUP(AM352,dim_numeratordenominator!B:C,2,FALSE))</f>
        <v>Som9NRMQqV7</v>
      </c>
      <c r="AO352" s="19" t="str">
        <f>IF(ISNA(VLOOKUP(TRIM(E352),dim_supporttype!A:B,2,FALSE)),"",VLOOKUP(TRIM(E352),dim_supporttype!A:C,2,FALSE))</f>
        <v>DSD</v>
      </c>
      <c r="AP352" s="19" t="str">
        <f>IF(ISNA(VLOOKUP(AO352,dim_supporttype!B:C,2,FALSE)),"",VLOOKUP(AO352,dim_supporttype!B:C,2,FALSE))</f>
        <v>iM13vdNLWKb</v>
      </c>
      <c r="AQ352" s="19" t="str">
        <f>IF(ISNA(VLOOKUP(TRIM(F352),dim_disaggs!A:B,2,FALSE)),"No Disagg",VLOOKUP(TRIM(F352),dim_disaggs!A:B,2,FALSE))</f>
        <v>Age/Sex/ProgramStatusCaregiver</v>
      </c>
      <c r="AR352" s="19" t="str">
        <f>IF(ISNA(VLOOKUP(AQ352,dim_disaggs!B:C,2,FALSE)),"",VLOOKUP(AQ352,dim_disaggs!B:C,2,FALSE))</f>
        <v>AtKTQ515PWr</v>
      </c>
      <c r="AS352" s="72"/>
      <c r="AT352" s="66"/>
      <c r="AU352" s="72" t="s">
        <v>755</v>
      </c>
      <c r="AV352" s="73" t="s">
        <v>755</v>
      </c>
      <c r="AW352" s="66" t="s">
        <v>755</v>
      </c>
      <c r="AX352" s="66" t="s">
        <v>755</v>
      </c>
      <c r="AY352" s="20"/>
      <c r="AZ352" s="20"/>
      <c r="BA352" s="105" t="str">
        <f t="shared" si="51"/>
        <v>Top Level Numerator</v>
      </c>
      <c r="BB352" s="20" t="str">
        <f t="shared" si="52"/>
        <v>PE5QVF0w4xj</v>
      </c>
      <c r="BC352" s="20"/>
      <c r="BD352" s="20"/>
      <c r="BE352" s="75" t="s">
        <v>755</v>
      </c>
      <c r="BF352" s="73" t="s">
        <v>755</v>
      </c>
      <c r="BG352" s="55" t="s">
        <v>755</v>
      </c>
      <c r="BH352" s="76" t="s">
        <v>755</v>
      </c>
      <c r="BI352" s="20"/>
      <c r="BJ352" s="20"/>
      <c r="BK352" s="55" t="s">
        <v>755</v>
      </c>
      <c r="BL352" s="71" t="s">
        <v>755</v>
      </c>
      <c r="BM352" s="77" t="s">
        <v>755</v>
      </c>
      <c r="BN352" s="78" t="s">
        <v>755</v>
      </c>
      <c r="BO352" s="77" t="s">
        <v>25670</v>
      </c>
      <c r="BP352" s="78" t="s">
        <v>25672</v>
      </c>
    </row>
    <row r="353" spans="1:68" ht="18" x14ac:dyDescent="0.2">
      <c r="A353" s="20" t="s">
        <v>95</v>
      </c>
      <c r="B353" s="35" t="s">
        <v>25579</v>
      </c>
      <c r="C353" s="10" t="s">
        <v>252</v>
      </c>
      <c r="D353" s="10" t="s">
        <v>1</v>
      </c>
      <c r="E353" s="10" t="s">
        <v>78</v>
      </c>
      <c r="F353" s="12" t="s">
        <v>25584</v>
      </c>
      <c r="G353" s="10" t="s">
        <v>20086</v>
      </c>
      <c r="H353" s="22" t="s">
        <v>25587</v>
      </c>
      <c r="I353" s="19">
        <f t="shared" si="46"/>
        <v>37</v>
      </c>
      <c r="K353" s="20" t="s">
        <v>279</v>
      </c>
      <c r="L353" s="95" t="str">
        <f>IF(M353&lt;&gt;"",IF(NOT(ISNA(INDEX(cc!B:B,MATCH(M353,cc!A:A,0)))),INDEX(cc!B:B,MATCH(M353,cc!A:A,0)),"0"),"")</f>
        <v>Age (18+), Sex and Program Status</v>
      </c>
      <c r="M353" s="99" t="s">
        <v>25595</v>
      </c>
      <c r="N353" s="28" t="str">
        <f t="shared" si="45"/>
        <v/>
      </c>
      <c r="O353" s="19" t="str">
        <f t="shared" si="47"/>
        <v>OVC_SERV (N, TA, Age/Sex/ProgramStatusCaregiver): Beneficiaries Served</v>
      </c>
      <c r="P353" s="19" t="str">
        <f t="shared" si="48"/>
        <v>OVC_SERV (N, TA, Age/Sex/ProgramStatusCaregiver): Beneficiaries Served</v>
      </c>
      <c r="Q353" s="19" t="str">
        <f t="shared" si="53"/>
        <v>OVC_SERV (N, TA, Age/Sex/PSCaregiver)</v>
      </c>
      <c r="R353" s="19" t="str">
        <f t="shared" si="49"/>
        <v>OVC_SERV_N_TA_Age_Sex_PSCaregiver</v>
      </c>
      <c r="S353" s="19" t="str">
        <f t="shared" si="50"/>
        <v>OVC_SERV_N_TA_Age_Sex_PSCaregiver_</v>
      </c>
      <c r="T353" s="19" t="b">
        <f>NOT(ISNA(VLOOKUP(B353,dbcodes!A:B,2,FALSE)))</f>
        <v>0</v>
      </c>
      <c r="U353" s="19">
        <f>IF(ISNA(VLOOKUP(B353,dbcodes!A:B,2,FALSE)),des!R2422,VLOOKUP(B353,dbcodes!A:B,2,FALSE))</f>
        <v>0</v>
      </c>
      <c r="W353" s="107" t="str">
        <f>IF(ISNA(VLOOKUP(C353,descriptions!A:B,2,FALSE)),des!V898,IF(G353=" TARGET","Target ","")&amp;VLOOKUP(C353,descriptions!A:B,2,FALSE))</f>
        <v>Number of beneficiaries served by PEPFAR OVC programs for children and families affected by HIV/AIDS</v>
      </c>
      <c r="X353" s="20" t="s">
        <v>4</v>
      </c>
      <c r="Y353" s="20" t="s">
        <v>831</v>
      </c>
      <c r="Z353" s="20" t="s">
        <v>836</v>
      </c>
      <c r="AA353" s="20" t="s">
        <v>102</v>
      </c>
      <c r="AB353" s="20" t="s">
        <v>755</v>
      </c>
      <c r="AC353" s="19" t="str">
        <f>IF(AB353&lt;&gt;"",IF(NOT(ISNA(INDEX(os!A:A,MATCH(AB353,os!B:B,0)))),INDEX(os!A:A,MATCH(AB353,os!B:B,0)),"0"),"")</f>
        <v/>
      </c>
      <c r="AD353" s="20" t="s">
        <v>830</v>
      </c>
      <c r="AH353" s="93" t="str">
        <f>IF(NOT(ISNA(VLOOKUP(B:B,ResultsTargets!A:A,1,0))),"TRUE","")</f>
        <v>TRUE</v>
      </c>
      <c r="AI353" s="19" t="str">
        <f>IF(ISNA(VLOOKUP(C353,dim_techarea!A:B,2,FALSE)),"",VLOOKUP(C353,dim_techarea!A:B,2,FALSE))</f>
        <v>OVC_SERV</v>
      </c>
      <c r="AJ353" s="19" t="str">
        <f>IF(ISNA(VLOOKUP(AI353,dim_techarea!B:C,2,FALSE)),"",VLOOKUP(AI353,dim_techarea!B:C,2,FALSE))</f>
        <v>RxyNwEV3oQf</v>
      </c>
      <c r="AK353" s="19" t="str">
        <f>IF(ISNA(VLOOKUP(TRIM(G353),dim_targetsresults!A:B,2,FALSE)),"",VLOOKUP(TRIM(G353),dim_targetsresults!A:C,2,FALSE))</f>
        <v>MER Results</v>
      </c>
      <c r="AL353" s="19" t="str">
        <f>IF(ISNA(VLOOKUP(AK353,dim_targetsresults!B:C,2,FALSE)),"",VLOOKUP(AK353,dim_targetsresults!B:C,2,FALSE))</f>
        <v>Jh0jDM5yQ2E</v>
      </c>
      <c r="AM353" s="19" t="str">
        <f>IF(ISNA(VLOOKUP(TRIM(D353),dim_numeratordenominator!A:B,2,FALSE)),"",VLOOKUP(TRIM(D353),dim_numeratordenominator!A:C,2,FALSE))</f>
        <v>Numerator</v>
      </c>
      <c r="AN353" s="19" t="str">
        <f>IF(ISNA(VLOOKUP(AM353,dim_numeratordenominator!B:C,2,FALSE)),"",VLOOKUP(AM353,dim_numeratordenominator!B:C,2,FALSE))</f>
        <v>Som9NRMQqV7</v>
      </c>
      <c r="AO353" s="19" t="str">
        <f>IF(ISNA(VLOOKUP(TRIM(E353),dim_supporttype!A:B,2,FALSE)),"",VLOOKUP(TRIM(E353),dim_supporttype!A:C,2,FALSE))</f>
        <v>TA</v>
      </c>
      <c r="AP353" s="19" t="str">
        <f>IF(ISNA(VLOOKUP(AO353,dim_supporttype!B:C,2,FALSE)),"",VLOOKUP(AO353,dim_supporttype!B:C,2,FALSE))</f>
        <v>cRAGKdWIDn4</v>
      </c>
      <c r="AQ353" s="19" t="str">
        <f>IF(ISNA(VLOOKUP(TRIM(F353),dim_disaggs!A:B,2,FALSE)),"No Disagg",VLOOKUP(TRIM(F353),dim_disaggs!A:B,2,FALSE))</f>
        <v>Age/Sex/ProgramStatusCaregiver</v>
      </c>
      <c r="AR353" s="19" t="str">
        <f>IF(ISNA(VLOOKUP(AQ353,dim_disaggs!B:C,2,FALSE)),"",VLOOKUP(AQ353,dim_disaggs!B:C,2,FALSE))</f>
        <v>AtKTQ515PWr</v>
      </c>
      <c r="AU353" s="72" t="s">
        <v>755</v>
      </c>
      <c r="AV353" s="73" t="s">
        <v>755</v>
      </c>
      <c r="AW353" s="66" t="s">
        <v>755</v>
      </c>
      <c r="AX353" s="66" t="s">
        <v>755</v>
      </c>
      <c r="BA353" s="105" t="str">
        <f t="shared" si="51"/>
        <v>Top Level Numerator</v>
      </c>
      <c r="BB353" s="20" t="str">
        <f t="shared" si="52"/>
        <v>PE5QVF0w4xj</v>
      </c>
      <c r="BE353" s="75" t="s">
        <v>755</v>
      </c>
      <c r="BF353" s="73" t="s">
        <v>755</v>
      </c>
      <c r="BG353" s="55" t="s">
        <v>755</v>
      </c>
      <c r="BH353" s="76" t="s">
        <v>755</v>
      </c>
      <c r="BK353" s="55" t="s">
        <v>755</v>
      </c>
      <c r="BL353" s="71" t="s">
        <v>755</v>
      </c>
      <c r="BM353" s="77" t="s">
        <v>755</v>
      </c>
      <c r="BN353" s="78" t="s">
        <v>755</v>
      </c>
      <c r="BO353" s="77" t="s">
        <v>25670</v>
      </c>
      <c r="BP353" s="78" t="s">
        <v>25672</v>
      </c>
    </row>
    <row r="354" spans="1:68" x14ac:dyDescent="0.2">
      <c r="A354" s="20" t="s">
        <v>95</v>
      </c>
      <c r="B354" s="35" t="s">
        <v>25580</v>
      </c>
      <c r="C354" s="10" t="s">
        <v>252</v>
      </c>
      <c r="D354" s="10" t="s">
        <v>1</v>
      </c>
      <c r="E354" s="10" t="s">
        <v>77</v>
      </c>
      <c r="F354" s="12" t="s">
        <v>25585</v>
      </c>
      <c r="G354" s="10" t="s">
        <v>20086</v>
      </c>
      <c r="H354" s="22" t="s">
        <v>25585</v>
      </c>
      <c r="I354" s="19">
        <f t="shared" si="46"/>
        <v>33</v>
      </c>
      <c r="K354" s="20" t="s">
        <v>279</v>
      </c>
      <c r="L354" s="95" t="str">
        <f>IF(M354&lt;&gt;"",IF(NOT(ISNA(INDEX(cc!B:B,MATCH(M354,cc!A:A,0)))),INDEX(cc!B:B,MATCH(M354,cc!A:A,0)),"0"),"")</f>
        <v>Age (10-17-uk, 2) and Sex (Female)</v>
      </c>
      <c r="M354" s="97" t="s">
        <v>25590</v>
      </c>
      <c r="N354" s="28" t="str">
        <f t="shared" si="45"/>
        <v/>
      </c>
      <c r="O354" s="19" t="str">
        <f t="shared" si="47"/>
        <v>OVC_SERV (N, DSD, Age/Sex/DREAMS): Beneficiaries Served</v>
      </c>
      <c r="P354" s="19" t="str">
        <f t="shared" si="48"/>
        <v>OVC_SERV (N, DSD, Age/Sex/DREAMS): Beneficiaries Served</v>
      </c>
      <c r="Q354" s="19" t="str">
        <f t="shared" si="53"/>
        <v>OVC_SERV (N, DSD, Age/Sex/DREAMS)</v>
      </c>
      <c r="R354" s="19" t="str">
        <f t="shared" si="49"/>
        <v>OVC_SERV_N_DSD_Age_Sex_DREAMS</v>
      </c>
      <c r="S354" s="19" t="str">
        <f t="shared" si="50"/>
        <v>OVC_SERV_N_DSD_Age_Sex_DREAMS_</v>
      </c>
      <c r="T354" s="19" t="b">
        <f>NOT(ISNA(VLOOKUP(B354,dbcodes!A:B,2,FALSE)))</f>
        <v>0</v>
      </c>
      <c r="U354" s="19">
        <f>IF(ISNA(VLOOKUP(B354,dbcodes!A:B,2,FALSE)),des!R2423,VLOOKUP(B354,dbcodes!A:B,2,FALSE))</f>
        <v>0</v>
      </c>
      <c r="W354" s="107" t="str">
        <f>IF(ISNA(VLOOKUP(C354,descriptions!A:B,2,FALSE)),des!V899,IF(G354=" TARGET","Target ","")&amp;VLOOKUP(C354,descriptions!A:B,2,FALSE))</f>
        <v>Number of beneficiaries served by PEPFAR OVC programs for children and families affected by HIV/AIDS</v>
      </c>
      <c r="X354" s="20" t="s">
        <v>4</v>
      </c>
      <c r="Y354" s="20" t="s">
        <v>831</v>
      </c>
      <c r="Z354" s="20" t="s">
        <v>836</v>
      </c>
      <c r="AA354" s="20" t="s">
        <v>102</v>
      </c>
      <c r="AB354" s="20" t="s">
        <v>755</v>
      </c>
      <c r="AC354" s="19" t="str">
        <f>IF(AB354&lt;&gt;"",IF(NOT(ISNA(INDEX(os!A:A,MATCH(AB354,os!B:B,0)))),INDEX(os!A:A,MATCH(AB354,os!B:B,0)),"0"),"")</f>
        <v/>
      </c>
      <c r="AD354" s="20" t="s">
        <v>830</v>
      </c>
      <c r="AH354" s="93" t="str">
        <f>IF(NOT(ISNA(VLOOKUP(B:B,ResultsTargets!A:A,1,0))),"TRUE","")</f>
        <v>TRUE</v>
      </c>
      <c r="AI354" s="19" t="str">
        <f>IF(ISNA(VLOOKUP(C354,dim_techarea!A:B,2,FALSE)),"",VLOOKUP(C354,dim_techarea!A:B,2,FALSE))</f>
        <v>OVC_SERV</v>
      </c>
      <c r="AJ354" s="19" t="str">
        <f>IF(ISNA(VLOOKUP(AI354,dim_techarea!B:C,2,FALSE)),"",VLOOKUP(AI354,dim_techarea!B:C,2,FALSE))</f>
        <v>RxyNwEV3oQf</v>
      </c>
      <c r="AK354" s="19" t="str">
        <f>IF(ISNA(VLOOKUP(TRIM(G354),dim_targetsresults!A:B,2,FALSE)),"",VLOOKUP(TRIM(G354),dim_targetsresults!A:C,2,FALSE))</f>
        <v>MER Results</v>
      </c>
      <c r="AL354" s="19" t="str">
        <f>IF(ISNA(VLOOKUP(AK354,dim_targetsresults!B:C,2,FALSE)),"",VLOOKUP(AK354,dim_targetsresults!B:C,2,FALSE))</f>
        <v>Jh0jDM5yQ2E</v>
      </c>
      <c r="AM354" s="19" t="str">
        <f>IF(ISNA(VLOOKUP(TRIM(D354),dim_numeratordenominator!A:B,2,FALSE)),"",VLOOKUP(TRIM(D354),dim_numeratordenominator!A:C,2,FALSE))</f>
        <v>Numerator</v>
      </c>
      <c r="AN354" s="19" t="str">
        <f>IF(ISNA(VLOOKUP(AM354,dim_numeratordenominator!B:C,2,FALSE)),"",VLOOKUP(AM354,dim_numeratordenominator!B:C,2,FALSE))</f>
        <v>Som9NRMQqV7</v>
      </c>
      <c r="AO354" s="19" t="str">
        <f>IF(ISNA(VLOOKUP(TRIM(E354),dim_supporttype!A:B,2,FALSE)),"",VLOOKUP(TRIM(E354),dim_supporttype!A:C,2,FALSE))</f>
        <v>DSD</v>
      </c>
      <c r="AP354" s="19" t="str">
        <f>IF(ISNA(VLOOKUP(AO354,dim_supporttype!B:C,2,FALSE)),"",VLOOKUP(AO354,dim_supporttype!B:C,2,FALSE))</f>
        <v>iM13vdNLWKb</v>
      </c>
      <c r="AQ354" s="19" t="str">
        <f>IF(ISNA(VLOOKUP(TRIM(F354),dim_disaggs!A:B,2,FALSE)),"No Disagg",VLOOKUP(TRIM(F354),dim_disaggs!A:B,2,FALSE))</f>
        <v>Age/Sex/DREAMS</v>
      </c>
      <c r="AR354" s="19" t="str">
        <f>IF(ISNA(VLOOKUP(AQ354,dim_disaggs!B:C,2,FALSE)),"",VLOOKUP(AQ354,dim_disaggs!B:C,2,FALSE))</f>
        <v>cCTvqWoHxSk</v>
      </c>
      <c r="AU354" s="72" t="s">
        <v>755</v>
      </c>
      <c r="AV354" s="73" t="s">
        <v>755</v>
      </c>
      <c r="AW354" s="66" t="s">
        <v>755</v>
      </c>
      <c r="AX354" s="66" t="s">
        <v>755</v>
      </c>
      <c r="BA354" s="105" t="str">
        <f t="shared" si="51"/>
        <v>Top Level Numerator</v>
      </c>
      <c r="BB354" s="20" t="str">
        <f t="shared" si="52"/>
        <v>PE5QVF0w4xj</v>
      </c>
      <c r="BE354" s="75" t="s">
        <v>755</v>
      </c>
      <c r="BF354" s="73" t="s">
        <v>755</v>
      </c>
      <c r="BG354" s="55" t="s">
        <v>755</v>
      </c>
      <c r="BH354" s="76" t="s">
        <v>755</v>
      </c>
      <c r="BK354" s="55" t="s">
        <v>755</v>
      </c>
      <c r="BL354" s="71" t="s">
        <v>755</v>
      </c>
      <c r="BM354" s="77" t="s">
        <v>755</v>
      </c>
      <c r="BN354" s="78" t="s">
        <v>755</v>
      </c>
      <c r="BO354" s="77" t="s">
        <v>25670</v>
      </c>
      <c r="BP354" s="78" t="s">
        <v>25672</v>
      </c>
    </row>
    <row r="355" spans="1:68" x14ac:dyDescent="0.2">
      <c r="A355" s="20" t="s">
        <v>95</v>
      </c>
      <c r="B355" s="35" t="s">
        <v>25581</v>
      </c>
      <c r="C355" s="10" t="s">
        <v>252</v>
      </c>
      <c r="D355" s="10" t="s">
        <v>1</v>
      </c>
      <c r="E355" s="10" t="s">
        <v>78</v>
      </c>
      <c r="F355" s="12" t="s">
        <v>25585</v>
      </c>
      <c r="G355" s="10" t="s">
        <v>20086</v>
      </c>
      <c r="H355" s="22" t="s">
        <v>25585</v>
      </c>
      <c r="I355" s="19">
        <f t="shared" si="46"/>
        <v>32</v>
      </c>
      <c r="K355" s="20" t="s">
        <v>279</v>
      </c>
      <c r="L355" s="95" t="str">
        <f>IF(M355&lt;&gt;"",IF(NOT(ISNA(INDEX(cc!B:B,MATCH(M355,cc!A:A,0)))),INDEX(cc!B:B,MATCH(M355,cc!A:A,0)),"0"),"")</f>
        <v>Age (10-17-uk, 2) and Sex (Female)</v>
      </c>
      <c r="M355" s="97" t="s">
        <v>25590</v>
      </c>
      <c r="N355" s="28" t="str">
        <f t="shared" ref="N355:N418" si="54">IF(G355=" RESULT","",G355)</f>
        <v/>
      </c>
      <c r="O355" s="19" t="str">
        <f t="shared" si="47"/>
        <v>OVC_SERV (N, TA, Age/Sex/DREAMS): Beneficiaries Served</v>
      </c>
      <c r="P355" s="19" t="str">
        <f t="shared" si="48"/>
        <v>OVC_SERV (N, TA, Age/Sex/DREAMS): Beneficiaries Served</v>
      </c>
      <c r="Q355" s="19" t="str">
        <f t="shared" si="53"/>
        <v>OVC_SERV (N, TA, Age/Sex/DREAMS)</v>
      </c>
      <c r="R355" s="19" t="str">
        <f t="shared" si="49"/>
        <v>OVC_SERV_N_TA_Age_Sex_DREAMS</v>
      </c>
      <c r="S355" s="19" t="str">
        <f t="shared" si="50"/>
        <v>OVC_SERV_N_TA_Age_Sex_DREAMS_</v>
      </c>
      <c r="T355" s="19" t="b">
        <f>NOT(ISNA(VLOOKUP(B355,dbcodes!A:B,2,FALSE)))</f>
        <v>0</v>
      </c>
      <c r="U355" s="19">
        <f>IF(ISNA(VLOOKUP(B355,dbcodes!A:B,2,FALSE)),des!R2424,VLOOKUP(B355,dbcodes!A:B,2,FALSE))</f>
        <v>0</v>
      </c>
      <c r="W355" s="107" t="str">
        <f>IF(ISNA(VLOOKUP(C355,descriptions!A:B,2,FALSE)),des!V900,IF(G355=" TARGET","Target ","")&amp;VLOOKUP(C355,descriptions!A:B,2,FALSE))</f>
        <v>Number of beneficiaries served by PEPFAR OVC programs for children and families affected by HIV/AIDS</v>
      </c>
      <c r="X355" s="20" t="s">
        <v>4</v>
      </c>
      <c r="Y355" s="20" t="s">
        <v>831</v>
      </c>
      <c r="Z355" s="20" t="s">
        <v>836</v>
      </c>
      <c r="AA355" s="20" t="s">
        <v>102</v>
      </c>
      <c r="AB355" s="20" t="s">
        <v>755</v>
      </c>
      <c r="AC355" s="19" t="str">
        <f>IF(AB355&lt;&gt;"",IF(NOT(ISNA(INDEX(os!A:A,MATCH(AB355,os!B:B,0)))),INDEX(os!A:A,MATCH(AB355,os!B:B,0)),"0"),"")</f>
        <v/>
      </c>
      <c r="AD355" s="20" t="s">
        <v>830</v>
      </c>
      <c r="AH355" s="93" t="str">
        <f>IF(NOT(ISNA(VLOOKUP(B:B,ResultsTargets!A:A,1,0))),"TRUE","")</f>
        <v>TRUE</v>
      </c>
      <c r="AI355" s="19" t="str">
        <f>IF(ISNA(VLOOKUP(C355,dim_techarea!A:B,2,FALSE)),"",VLOOKUP(C355,dim_techarea!A:B,2,FALSE))</f>
        <v>OVC_SERV</v>
      </c>
      <c r="AJ355" s="19" t="str">
        <f>IF(ISNA(VLOOKUP(AI355,dim_techarea!B:C,2,FALSE)),"",VLOOKUP(AI355,dim_techarea!B:C,2,FALSE))</f>
        <v>RxyNwEV3oQf</v>
      </c>
      <c r="AK355" s="19" t="str">
        <f>IF(ISNA(VLOOKUP(TRIM(G355),dim_targetsresults!A:B,2,FALSE)),"",VLOOKUP(TRIM(G355),dim_targetsresults!A:C,2,FALSE))</f>
        <v>MER Results</v>
      </c>
      <c r="AL355" s="19" t="str">
        <f>IF(ISNA(VLOOKUP(AK355,dim_targetsresults!B:C,2,FALSE)),"",VLOOKUP(AK355,dim_targetsresults!B:C,2,FALSE))</f>
        <v>Jh0jDM5yQ2E</v>
      </c>
      <c r="AM355" s="19" t="str">
        <f>IF(ISNA(VLOOKUP(TRIM(D355),dim_numeratordenominator!A:B,2,FALSE)),"",VLOOKUP(TRIM(D355),dim_numeratordenominator!A:C,2,FALSE))</f>
        <v>Numerator</v>
      </c>
      <c r="AN355" s="19" t="str">
        <f>IF(ISNA(VLOOKUP(AM355,dim_numeratordenominator!B:C,2,FALSE)),"",VLOOKUP(AM355,dim_numeratordenominator!B:C,2,FALSE))</f>
        <v>Som9NRMQqV7</v>
      </c>
      <c r="AO355" s="19" t="str">
        <f>IF(ISNA(VLOOKUP(TRIM(E355),dim_supporttype!A:B,2,FALSE)),"",VLOOKUP(TRIM(E355),dim_supporttype!A:C,2,FALSE))</f>
        <v>TA</v>
      </c>
      <c r="AP355" s="19" t="str">
        <f>IF(ISNA(VLOOKUP(AO355,dim_supporttype!B:C,2,FALSE)),"",VLOOKUP(AO355,dim_supporttype!B:C,2,FALSE))</f>
        <v>cRAGKdWIDn4</v>
      </c>
      <c r="AQ355" s="19" t="str">
        <f>IF(ISNA(VLOOKUP(TRIM(F355),dim_disaggs!A:B,2,FALSE)),"No Disagg",VLOOKUP(TRIM(F355),dim_disaggs!A:B,2,FALSE))</f>
        <v>Age/Sex/DREAMS</v>
      </c>
      <c r="AR355" s="19" t="str">
        <f>IF(ISNA(VLOOKUP(AQ355,dim_disaggs!B:C,2,FALSE)),"",VLOOKUP(AQ355,dim_disaggs!B:C,2,FALSE))</f>
        <v>cCTvqWoHxSk</v>
      </c>
      <c r="AU355" s="72" t="s">
        <v>755</v>
      </c>
      <c r="AV355" s="73" t="s">
        <v>755</v>
      </c>
      <c r="AW355" s="66" t="s">
        <v>755</v>
      </c>
      <c r="AX355" s="66" t="s">
        <v>755</v>
      </c>
      <c r="BA355" s="105" t="str">
        <f t="shared" si="51"/>
        <v>Top Level Numerator</v>
      </c>
      <c r="BB355" s="20" t="str">
        <f t="shared" si="52"/>
        <v>PE5QVF0w4xj</v>
      </c>
      <c r="BE355" s="75" t="s">
        <v>755</v>
      </c>
      <c r="BF355" s="73" t="s">
        <v>755</v>
      </c>
      <c r="BG355" s="55" t="s">
        <v>755</v>
      </c>
      <c r="BH355" s="76" t="s">
        <v>755</v>
      </c>
      <c r="BK355" s="55" t="s">
        <v>755</v>
      </c>
      <c r="BL355" s="71" t="s">
        <v>755</v>
      </c>
      <c r="BM355" s="77" t="s">
        <v>755</v>
      </c>
      <c r="BN355" s="78" t="s">
        <v>755</v>
      </c>
      <c r="BO355" s="77" t="s">
        <v>25670</v>
      </c>
      <c r="BP355" s="78" t="s">
        <v>25672</v>
      </c>
    </row>
    <row r="356" spans="1:68" x14ac:dyDescent="0.2">
      <c r="A356" s="20" t="s">
        <v>95</v>
      </c>
      <c r="B356" s="35" t="s">
        <v>25582</v>
      </c>
      <c r="C356" s="10" t="s">
        <v>252</v>
      </c>
      <c r="D356" s="10" t="s">
        <v>1</v>
      </c>
      <c r="E356" s="10" t="s">
        <v>77</v>
      </c>
      <c r="F356" s="12" t="s">
        <v>25586</v>
      </c>
      <c r="G356" s="10" t="s">
        <v>20086</v>
      </c>
      <c r="H356" s="22" t="s">
        <v>25586</v>
      </c>
      <c r="I356" s="19">
        <f t="shared" si="46"/>
        <v>37</v>
      </c>
      <c r="K356" s="20" t="s">
        <v>279</v>
      </c>
      <c r="L356" s="95" t="str">
        <f>IF(M356&lt;&gt;"",IF(NOT(ISNA(INDEX(cc!B:B,MATCH(M356,cc!A:A,0)))),INDEX(cc!B:B,MATCH(M356,cc!A:A,0)),"0"),"")</f>
        <v>Age (5-14-uk,2) and Sex</v>
      </c>
      <c r="M356" s="97" t="s">
        <v>25588</v>
      </c>
      <c r="N356" s="28" t="str">
        <f t="shared" si="54"/>
        <v/>
      </c>
      <c r="O356" s="19" t="str">
        <f t="shared" si="47"/>
        <v>OVC_SERV (N, DSD, Age/Sex/Preventive): Beneficiaries Served</v>
      </c>
      <c r="P356" s="19" t="str">
        <f t="shared" si="48"/>
        <v>OVC_SERV (N, DSD, Age/Sex/Preventive): Beneficiaries Served</v>
      </c>
      <c r="Q356" s="19" t="str">
        <f t="shared" si="53"/>
        <v>OVC_SERV (N, DSD, Age/Sex/Preventive)</v>
      </c>
      <c r="R356" s="19" t="str">
        <f t="shared" si="49"/>
        <v>OVC_SERV_N_DSD_Age_Sex_Preventive</v>
      </c>
      <c r="S356" s="19" t="str">
        <f t="shared" si="50"/>
        <v>OVC_SERV_N_DSD_Age_Sex_Preventive_</v>
      </c>
      <c r="T356" s="19" t="b">
        <f>NOT(ISNA(VLOOKUP(B356,dbcodes!A:B,2,FALSE)))</f>
        <v>0</v>
      </c>
      <c r="U356" s="19">
        <f>IF(ISNA(VLOOKUP(B356,dbcodes!A:B,2,FALSE)),des!R2425,VLOOKUP(B356,dbcodes!A:B,2,FALSE))</f>
        <v>0</v>
      </c>
      <c r="W356" s="107" t="str">
        <f>IF(ISNA(VLOOKUP(C356,descriptions!A:B,2,FALSE)),des!V901,IF(G356=" TARGET","Target ","")&amp;VLOOKUP(C356,descriptions!A:B,2,FALSE))</f>
        <v>Number of beneficiaries served by PEPFAR OVC programs for children and families affected by HIV/AIDS</v>
      </c>
      <c r="X356" s="20" t="s">
        <v>4</v>
      </c>
      <c r="Y356" s="20" t="s">
        <v>831</v>
      </c>
      <c r="Z356" s="20" t="s">
        <v>836</v>
      </c>
      <c r="AA356" s="20" t="s">
        <v>102</v>
      </c>
      <c r="AB356" s="20" t="s">
        <v>755</v>
      </c>
      <c r="AC356" s="19" t="str">
        <f>IF(AB356&lt;&gt;"",IF(NOT(ISNA(INDEX(os!A:A,MATCH(AB356,os!B:B,0)))),INDEX(os!A:A,MATCH(AB356,os!B:B,0)),"0"),"")</f>
        <v/>
      </c>
      <c r="AD356" s="20" t="s">
        <v>830</v>
      </c>
      <c r="AH356" s="93" t="str">
        <f>IF(NOT(ISNA(VLOOKUP(B:B,ResultsTargets!A:A,1,0))),"TRUE","")</f>
        <v>TRUE</v>
      </c>
      <c r="AI356" s="19" t="str">
        <f>IF(ISNA(VLOOKUP(C356,dim_techarea!A:B,2,FALSE)),"",VLOOKUP(C356,dim_techarea!A:B,2,FALSE))</f>
        <v>OVC_SERV</v>
      </c>
      <c r="AJ356" s="19" t="str">
        <f>IF(ISNA(VLOOKUP(AI356,dim_techarea!B:C,2,FALSE)),"",VLOOKUP(AI356,dim_techarea!B:C,2,FALSE))</f>
        <v>RxyNwEV3oQf</v>
      </c>
      <c r="AK356" s="19" t="str">
        <f>IF(ISNA(VLOOKUP(TRIM(G356),dim_targetsresults!A:B,2,FALSE)),"",VLOOKUP(TRIM(G356),dim_targetsresults!A:C,2,FALSE))</f>
        <v>MER Results</v>
      </c>
      <c r="AL356" s="19" t="str">
        <f>IF(ISNA(VLOOKUP(AK356,dim_targetsresults!B:C,2,FALSE)),"",VLOOKUP(AK356,dim_targetsresults!B:C,2,FALSE))</f>
        <v>Jh0jDM5yQ2E</v>
      </c>
      <c r="AM356" s="19" t="str">
        <f>IF(ISNA(VLOOKUP(TRIM(D356),dim_numeratordenominator!A:B,2,FALSE)),"",VLOOKUP(TRIM(D356),dim_numeratordenominator!A:C,2,FALSE))</f>
        <v>Numerator</v>
      </c>
      <c r="AN356" s="19" t="str">
        <f>IF(ISNA(VLOOKUP(AM356,dim_numeratordenominator!B:C,2,FALSE)),"",VLOOKUP(AM356,dim_numeratordenominator!B:C,2,FALSE))</f>
        <v>Som9NRMQqV7</v>
      </c>
      <c r="AO356" s="19" t="str">
        <f>IF(ISNA(VLOOKUP(TRIM(E356),dim_supporttype!A:B,2,FALSE)),"",VLOOKUP(TRIM(E356),dim_supporttype!A:C,2,FALSE))</f>
        <v>DSD</v>
      </c>
      <c r="AP356" s="19" t="str">
        <f>IF(ISNA(VLOOKUP(AO356,dim_supporttype!B:C,2,FALSE)),"",VLOOKUP(AO356,dim_supporttype!B:C,2,FALSE))</f>
        <v>iM13vdNLWKb</v>
      </c>
      <c r="AQ356" s="19" t="str">
        <f>IF(ISNA(VLOOKUP(TRIM(F356),dim_disaggs!A:B,2,FALSE)),"No Disagg",VLOOKUP(TRIM(F356),dim_disaggs!A:B,2,FALSE))</f>
        <v>Age/Sex/Preventive</v>
      </c>
      <c r="AR356" s="19" t="str">
        <f>IF(ISNA(VLOOKUP(AQ356,dim_disaggs!B:C,2,FALSE)),"",VLOOKUP(AQ356,dim_disaggs!B:C,2,FALSE))</f>
        <v>wqHjTjIvhlw</v>
      </c>
      <c r="AU356" s="72" t="s">
        <v>755</v>
      </c>
      <c r="AV356" s="73" t="s">
        <v>755</v>
      </c>
      <c r="AW356" s="66" t="s">
        <v>755</v>
      </c>
      <c r="AX356" s="66" t="s">
        <v>755</v>
      </c>
      <c r="BA356" s="105" t="str">
        <f t="shared" si="51"/>
        <v>Top Level Numerator</v>
      </c>
      <c r="BB356" s="20" t="str">
        <f t="shared" si="52"/>
        <v>PE5QVF0w4xj</v>
      </c>
      <c r="BE356" s="75" t="s">
        <v>755</v>
      </c>
      <c r="BF356" s="73" t="s">
        <v>755</v>
      </c>
      <c r="BG356" s="55" t="s">
        <v>755</v>
      </c>
      <c r="BH356" s="76" t="s">
        <v>755</v>
      </c>
      <c r="BK356" s="55" t="s">
        <v>755</v>
      </c>
      <c r="BL356" s="71" t="s">
        <v>755</v>
      </c>
      <c r="BM356" s="77" t="s">
        <v>755</v>
      </c>
      <c r="BN356" s="78" t="s">
        <v>755</v>
      </c>
      <c r="BO356" s="77" t="s">
        <v>25670</v>
      </c>
      <c r="BP356" s="78" t="s">
        <v>25672</v>
      </c>
    </row>
    <row r="357" spans="1:68" x14ac:dyDescent="0.2">
      <c r="A357" s="20" t="s">
        <v>95</v>
      </c>
      <c r="B357" s="35" t="s">
        <v>25583</v>
      </c>
      <c r="C357" s="10" t="s">
        <v>252</v>
      </c>
      <c r="D357" s="10" t="s">
        <v>1</v>
      </c>
      <c r="E357" s="10" t="s">
        <v>78</v>
      </c>
      <c r="F357" s="12" t="s">
        <v>25586</v>
      </c>
      <c r="G357" s="10" t="s">
        <v>20086</v>
      </c>
      <c r="H357" s="22" t="s">
        <v>25586</v>
      </c>
      <c r="I357" s="19">
        <f t="shared" si="46"/>
        <v>36</v>
      </c>
      <c r="K357" s="20" t="s">
        <v>279</v>
      </c>
      <c r="L357" s="95" t="str">
        <f>IF(M357&lt;&gt;"",IF(NOT(ISNA(INDEX(cc!B:B,MATCH(M357,cc!A:A,0)))),INDEX(cc!B:B,MATCH(M357,cc!A:A,0)),"0"),"")</f>
        <v>Age (5-14-uk,2) and Sex</v>
      </c>
      <c r="M357" s="97" t="s">
        <v>25588</v>
      </c>
      <c r="N357" s="28" t="str">
        <f t="shared" si="54"/>
        <v/>
      </c>
      <c r="O357" s="19" t="str">
        <f t="shared" si="47"/>
        <v>OVC_SERV (N, TA, Age/Sex/Preventive): Beneficiaries Served</v>
      </c>
      <c r="P357" s="19" t="str">
        <f t="shared" si="48"/>
        <v>OVC_SERV (N, TA, Age/Sex/Preventive): Beneficiaries Served</v>
      </c>
      <c r="Q357" s="19" t="str">
        <f t="shared" si="53"/>
        <v>OVC_SERV (N, TA, Age/Sex/Preventive)</v>
      </c>
      <c r="R357" s="19" t="str">
        <f t="shared" si="49"/>
        <v>OVC_SERV_N_TA_Age_Sex_Preventive</v>
      </c>
      <c r="S357" s="19" t="str">
        <f t="shared" si="50"/>
        <v>OVC_SERV_N_TA_Age_Sex_Preventive_</v>
      </c>
      <c r="T357" s="19" t="b">
        <f>NOT(ISNA(VLOOKUP(B357,dbcodes!A:B,2,FALSE)))</f>
        <v>0</v>
      </c>
      <c r="U357" s="19">
        <f>IF(ISNA(VLOOKUP(B357,dbcodes!A:B,2,FALSE)),des!R2426,VLOOKUP(B357,dbcodes!A:B,2,FALSE))</f>
        <v>0</v>
      </c>
      <c r="W357" s="107" t="str">
        <f>IF(ISNA(VLOOKUP(C357,descriptions!A:B,2,FALSE)),des!V902,IF(G357=" TARGET","Target ","")&amp;VLOOKUP(C357,descriptions!A:B,2,FALSE))</f>
        <v>Number of beneficiaries served by PEPFAR OVC programs for children and families affected by HIV/AIDS</v>
      </c>
      <c r="X357" s="20" t="s">
        <v>4</v>
      </c>
      <c r="Y357" s="20" t="s">
        <v>831</v>
      </c>
      <c r="Z357" s="20" t="s">
        <v>836</v>
      </c>
      <c r="AA357" s="20" t="s">
        <v>102</v>
      </c>
      <c r="AB357" s="20" t="s">
        <v>755</v>
      </c>
      <c r="AC357" s="19" t="str">
        <f>IF(AB357&lt;&gt;"",IF(NOT(ISNA(INDEX(os!A:A,MATCH(AB357,os!B:B,0)))),INDEX(os!A:A,MATCH(AB357,os!B:B,0)),"0"),"")</f>
        <v/>
      </c>
      <c r="AD357" s="20" t="s">
        <v>830</v>
      </c>
      <c r="AH357" s="93" t="str">
        <f>IF(NOT(ISNA(VLOOKUP(B:B,ResultsTargets!A:A,1,0))),"TRUE","")</f>
        <v>TRUE</v>
      </c>
      <c r="AI357" s="19" t="str">
        <f>IF(ISNA(VLOOKUP(C357,dim_techarea!A:B,2,FALSE)),"",VLOOKUP(C357,dim_techarea!A:B,2,FALSE))</f>
        <v>OVC_SERV</v>
      </c>
      <c r="AJ357" s="19" t="str">
        <f>IF(ISNA(VLOOKUP(AI357,dim_techarea!B:C,2,FALSE)),"",VLOOKUP(AI357,dim_techarea!B:C,2,FALSE))</f>
        <v>RxyNwEV3oQf</v>
      </c>
      <c r="AK357" s="19" t="str">
        <f>IF(ISNA(VLOOKUP(TRIM(G357),dim_targetsresults!A:B,2,FALSE)),"",VLOOKUP(TRIM(G357),dim_targetsresults!A:C,2,FALSE))</f>
        <v>MER Results</v>
      </c>
      <c r="AL357" s="19" t="str">
        <f>IF(ISNA(VLOOKUP(AK357,dim_targetsresults!B:C,2,FALSE)),"",VLOOKUP(AK357,dim_targetsresults!B:C,2,FALSE))</f>
        <v>Jh0jDM5yQ2E</v>
      </c>
      <c r="AM357" s="19" t="str">
        <f>IF(ISNA(VLOOKUP(TRIM(D357),dim_numeratordenominator!A:B,2,FALSE)),"",VLOOKUP(TRIM(D357),dim_numeratordenominator!A:C,2,FALSE))</f>
        <v>Numerator</v>
      </c>
      <c r="AN357" s="19" t="str">
        <f>IF(ISNA(VLOOKUP(AM357,dim_numeratordenominator!B:C,2,FALSE)),"",VLOOKUP(AM357,dim_numeratordenominator!B:C,2,FALSE))</f>
        <v>Som9NRMQqV7</v>
      </c>
      <c r="AO357" s="19" t="str">
        <f>IF(ISNA(VLOOKUP(TRIM(E357),dim_supporttype!A:B,2,FALSE)),"",VLOOKUP(TRIM(E357),dim_supporttype!A:C,2,FALSE))</f>
        <v>TA</v>
      </c>
      <c r="AP357" s="19" t="str">
        <f>IF(ISNA(VLOOKUP(AO357,dim_supporttype!B:C,2,FALSE)),"",VLOOKUP(AO357,dim_supporttype!B:C,2,FALSE))</f>
        <v>cRAGKdWIDn4</v>
      </c>
      <c r="AQ357" s="19" t="str">
        <f>IF(ISNA(VLOOKUP(TRIM(F357),dim_disaggs!A:B,2,FALSE)),"No Disagg",VLOOKUP(TRIM(F357),dim_disaggs!A:B,2,FALSE))</f>
        <v>Age/Sex/Preventive</v>
      </c>
      <c r="AR357" s="19" t="str">
        <f>IF(ISNA(VLOOKUP(AQ357,dim_disaggs!B:C,2,FALSE)),"",VLOOKUP(AQ357,dim_disaggs!B:C,2,FALSE))</f>
        <v>wqHjTjIvhlw</v>
      </c>
      <c r="AU357" s="72" t="s">
        <v>755</v>
      </c>
      <c r="AV357" s="73" t="s">
        <v>755</v>
      </c>
      <c r="AW357" s="66" t="s">
        <v>755</v>
      </c>
      <c r="AX357" s="66" t="s">
        <v>755</v>
      </c>
      <c r="BA357" s="105" t="str">
        <f t="shared" si="51"/>
        <v>Top Level Numerator</v>
      </c>
      <c r="BB357" s="20" t="str">
        <f t="shared" si="52"/>
        <v>PE5QVF0w4xj</v>
      </c>
      <c r="BE357" s="75" t="s">
        <v>755</v>
      </c>
      <c r="BF357" s="73" t="s">
        <v>755</v>
      </c>
      <c r="BG357" s="55" t="s">
        <v>755</v>
      </c>
      <c r="BH357" s="76" t="s">
        <v>755</v>
      </c>
      <c r="BK357" s="55" t="s">
        <v>755</v>
      </c>
      <c r="BL357" s="71" t="s">
        <v>755</v>
      </c>
      <c r="BM357" s="77" t="s">
        <v>755</v>
      </c>
      <c r="BN357" s="78" t="s">
        <v>755</v>
      </c>
      <c r="BO357" s="77" t="s">
        <v>25670</v>
      </c>
      <c r="BP357" s="78" t="s">
        <v>25672</v>
      </c>
    </row>
    <row r="358" spans="1:68" x14ac:dyDescent="0.2">
      <c r="A358" s="20" t="s">
        <v>95</v>
      </c>
      <c r="B358" s="20" t="s">
        <v>1537</v>
      </c>
      <c r="C358" s="20" t="s">
        <v>252</v>
      </c>
      <c r="D358" s="20" t="s">
        <v>1</v>
      </c>
      <c r="E358" s="20" t="s">
        <v>264</v>
      </c>
      <c r="G358" s="20" t="s">
        <v>2442</v>
      </c>
      <c r="I358" s="19">
        <f t="shared" si="46"/>
        <v>34</v>
      </c>
      <c r="J358" s="20" t="s">
        <v>755</v>
      </c>
      <c r="K358" s="20" t="s">
        <v>279</v>
      </c>
      <c r="L358" s="95" t="str">
        <f>IF(M358&lt;&gt;"",IF(NOT(ISNA(INDEX(cc!B:B,MATCH(M358,cc!A:A,0)))),INDEX(cc!B:B,MATCH(M358,cc!A:A,0)),"0"),"")</f>
        <v>default</v>
      </c>
      <c r="M358" s="97" t="s">
        <v>13</v>
      </c>
      <c r="N358" s="28" t="str">
        <f t="shared" si="54"/>
        <v xml:space="preserve"> TARGET</v>
      </c>
      <c r="O358" s="19" t="str">
        <f t="shared" si="47"/>
        <v>OVC_SERV (N, DSD_NARRATIVE) TARGET: Beneficiaries Served</v>
      </c>
      <c r="P358" s="19" t="str">
        <f t="shared" si="48"/>
        <v>OVC_SERV (N, DSD_NARRATIVE) TARGET: Beneficiaries Served</v>
      </c>
      <c r="Q358" s="19" t="str">
        <f t="shared" si="53"/>
        <v>OVC_SERV (N, DSD_NARRATIVE) TARGET</v>
      </c>
      <c r="R358" s="19" t="str">
        <f t="shared" si="49"/>
        <v>OVC_SERV_N_DSD_NARRATIVE_TARGET</v>
      </c>
      <c r="S358" s="19" t="str">
        <f t="shared" si="50"/>
        <v>OVC_SERV_N_DSD_NARRATIVE_TARGET</v>
      </c>
      <c r="T358" s="19" t="b">
        <f>NOT(ISNA(VLOOKUP(B358,dbcodes!A:B,2,FALSE)))</f>
        <v>1</v>
      </c>
      <c r="U358" s="19" t="str">
        <f>IF(ISNA(VLOOKUP(B358,dbcodes!A:B,2,FALSE)),des!R2427,VLOOKUP(B358,dbcodes!A:B,2,FALSE))</f>
        <v>OVC_SERV_N_DSD_NARRATIVE_TARGET</v>
      </c>
      <c r="W358" s="107" t="str">
        <f>IF(ISNA(VLOOKUP(C358,descriptions!A:B,2,FALSE)),des!V939,IF(G358=" TARGET","Target ","")&amp;VLOOKUP(C358,descriptions!A:B,2,FALSE))</f>
        <v>Target Number of beneficiaries served by PEPFAR OVC programs for children and families affected by HIV/AIDS</v>
      </c>
      <c r="X358" s="20" t="s">
        <v>9</v>
      </c>
      <c r="Y358" s="20" t="s">
        <v>831</v>
      </c>
      <c r="Z358" s="20" t="s">
        <v>836</v>
      </c>
      <c r="AA358" s="20" t="s">
        <v>102</v>
      </c>
      <c r="AB358" s="20" t="s">
        <v>755</v>
      </c>
      <c r="AC358" s="19" t="str">
        <f>IF(AB358&lt;&gt;"",IF(NOT(ISNA(INDEX(os!A:A,MATCH(AB358,os!B:B,0)))),INDEX(os!A:A,MATCH(AB358,os!B:B,0)),"0"),"")</f>
        <v/>
      </c>
      <c r="AD358" s="20" t="s">
        <v>830</v>
      </c>
      <c r="AH358" s="93" t="str">
        <f>IF(NOT(ISNA(VLOOKUP(B:B,ResultsTargets!A:A,1,0))),"TRUE","")</f>
        <v>TRUE</v>
      </c>
      <c r="AI358" s="19" t="str">
        <f>IF(ISNA(VLOOKUP(C358,dim_techarea!A:B,2,FALSE)),"",VLOOKUP(C358,dim_techarea!A:B,2,FALSE))</f>
        <v>OVC_SERV</v>
      </c>
      <c r="AJ358" s="19" t="str">
        <f>IF(ISNA(VLOOKUP(AI358,dim_techarea!B:C,2,FALSE)),"",VLOOKUP(AI358,dim_techarea!B:C,2,FALSE))</f>
        <v>RxyNwEV3oQf</v>
      </c>
      <c r="AK358" s="19" t="str">
        <f>IF(ISNA(VLOOKUP(TRIM(G358),dim_targetsresults!A:B,2,FALSE)),"",VLOOKUP(TRIM(G358),dim_targetsresults!A:C,2,FALSE))</f>
        <v>MER Targets</v>
      </c>
      <c r="AL358" s="19" t="str">
        <f>IF(ISNA(VLOOKUP(AK358,dim_targetsresults!B:C,2,FALSE)),"",VLOOKUP(AK358,dim_targetsresults!B:C,2,FALSE))</f>
        <v>W8imnja2Owd</v>
      </c>
      <c r="AM358" s="19" t="str">
        <f>IF(ISNA(VLOOKUP(TRIM(D358),dim_numeratordenominator!A:B,2,FALSE)),"",VLOOKUP(TRIM(D358),dim_numeratordenominator!A:C,2,FALSE))</f>
        <v>Numerator</v>
      </c>
      <c r="AN358" s="19" t="str">
        <f>IF(ISNA(VLOOKUP(AM358,dim_numeratordenominator!B:C,2,FALSE)),"",VLOOKUP(AM358,dim_numeratordenominator!B:C,2,FALSE))</f>
        <v>Som9NRMQqV7</v>
      </c>
      <c r="AO358" s="19" t="str">
        <f>IF(ISNA(VLOOKUP(TRIM(E358),dim_supporttype!A:B,2,FALSE)),"",VLOOKUP(TRIM(E358),dim_supporttype!A:C,2,FALSE))</f>
        <v>DSD Narratives</v>
      </c>
      <c r="AP358" s="19" t="str">
        <f>IF(ISNA(VLOOKUP(AO358,dim_supporttype!B:C,2,FALSE)),"",VLOOKUP(AO358,dim_supporttype!B:C,2,FALSE))</f>
        <v>ySGf8v2q9Rm</v>
      </c>
      <c r="AQ358" s="19" t="str">
        <f>IF(ISNA(VLOOKUP(TRIM(F358),dim_disaggs!A:B,2,FALSE)),"No Disagg",VLOOKUP(TRIM(F358),dim_disaggs!A:B,2,FALSE))</f>
        <v>No Disagg</v>
      </c>
      <c r="AR358" s="19" t="str">
        <f>IF(ISNA(VLOOKUP(AQ358,dim_disaggs!B:C,2,FALSE)),"",VLOOKUP(AQ358,dim_disaggs!B:C,2,FALSE))</f>
        <v>werJlVT6sf3</v>
      </c>
      <c r="AU358" s="72" t="s">
        <v>755</v>
      </c>
      <c r="AV358" s="73" t="s">
        <v>755</v>
      </c>
      <c r="AW358" s="66" t="s">
        <v>755</v>
      </c>
      <c r="AX358" s="66" t="s">
        <v>755</v>
      </c>
      <c r="BA358" s="105" t="str">
        <f t="shared" si="51"/>
        <v/>
      </c>
      <c r="BB358" s="20" t="str">
        <f t="shared" si="52"/>
        <v/>
      </c>
      <c r="BE358" s="75" t="s">
        <v>755</v>
      </c>
      <c r="BF358" s="73" t="s">
        <v>755</v>
      </c>
      <c r="BG358" s="55" t="s">
        <v>755</v>
      </c>
      <c r="BH358" s="76" t="s">
        <v>755</v>
      </c>
      <c r="BI358" s="20" t="s">
        <v>755</v>
      </c>
      <c r="BJ358" s="20" t="s">
        <v>755</v>
      </c>
      <c r="BK358" s="55" t="s">
        <v>755</v>
      </c>
      <c r="BL358" s="71" t="s">
        <v>755</v>
      </c>
      <c r="BM358" s="77" t="s">
        <v>755</v>
      </c>
      <c r="BN358" s="78" t="s">
        <v>755</v>
      </c>
      <c r="BO358" s="77" t="s">
        <v>755</v>
      </c>
      <c r="BP358" s="78" t="s">
        <v>755</v>
      </c>
    </row>
    <row r="359" spans="1:68" x14ac:dyDescent="0.2">
      <c r="A359" s="20" t="s">
        <v>95</v>
      </c>
      <c r="B359" s="20" t="s">
        <v>1550</v>
      </c>
      <c r="C359" s="20" t="s">
        <v>252</v>
      </c>
      <c r="D359" s="20" t="s">
        <v>1</v>
      </c>
      <c r="E359" s="20" t="s">
        <v>265</v>
      </c>
      <c r="G359" s="20" t="s">
        <v>2442</v>
      </c>
      <c r="I359" s="19">
        <f t="shared" si="46"/>
        <v>33</v>
      </c>
      <c r="J359" s="20" t="s">
        <v>755</v>
      </c>
      <c r="K359" s="20" t="s">
        <v>279</v>
      </c>
      <c r="L359" s="95" t="str">
        <f>IF(M359&lt;&gt;"",IF(NOT(ISNA(INDEX(cc!B:B,MATCH(M359,cc!A:A,0)))),INDEX(cc!B:B,MATCH(M359,cc!A:A,0)),"0"),"")</f>
        <v>default</v>
      </c>
      <c r="M359" s="97" t="s">
        <v>13</v>
      </c>
      <c r="N359" s="28" t="str">
        <f t="shared" si="54"/>
        <v xml:space="preserve"> TARGET</v>
      </c>
      <c r="O359" s="19" t="str">
        <f t="shared" si="47"/>
        <v>OVC_SERV (N, TA_NARRATIVE) TARGET: Beneficiaries Served</v>
      </c>
      <c r="P359" s="19" t="str">
        <f t="shared" si="48"/>
        <v>OVC_SERV (N, TA_NARRATIVE) TARGET: Beneficiaries Served</v>
      </c>
      <c r="Q359" s="19" t="str">
        <f t="shared" ref="Q359:Q390" si="55">IF(G359=" RESULT",CONCATENATE(C359, " (",_xlfn.TEXTJOIN(", ",TRUE,D359,E359,H359),")",J359),CONCATENATE(C359, " (",_xlfn.TEXTJOIN(", ",TRUE,D359,E359,H359),")",G359,J359))</f>
        <v>OVC_SERV (N, TA_NARRATIVE) TARGET</v>
      </c>
      <c r="R359" s="19" t="str">
        <f t="shared" si="49"/>
        <v>OVC_SERV_N_TA_NARRATIVE_TARGET</v>
      </c>
      <c r="S359" s="19" t="str">
        <f t="shared" si="50"/>
        <v>OVC_SERV_N_TA_NARRATIVE_TARGET</v>
      </c>
      <c r="T359" s="19" t="b">
        <f>NOT(ISNA(VLOOKUP(B359,dbcodes!A:B,2,FALSE)))</f>
        <v>1</v>
      </c>
      <c r="U359" s="19" t="str">
        <f>IF(ISNA(VLOOKUP(B359,dbcodes!A:B,2,FALSE)),des!R2428,VLOOKUP(B359,dbcodes!A:B,2,FALSE))</f>
        <v>OVC_SERV_N_TA_NARRATIVE_TARGET</v>
      </c>
      <c r="W359" s="107" t="str">
        <f>IF(ISNA(VLOOKUP(C359,descriptions!A:B,2,FALSE)),des!V940,IF(G359=" TARGET","Target ","")&amp;VLOOKUP(C359,descriptions!A:B,2,FALSE))</f>
        <v>Target Number of beneficiaries served by PEPFAR OVC programs for children and families affected by HIV/AIDS</v>
      </c>
      <c r="X359" s="20" t="s">
        <v>9</v>
      </c>
      <c r="Y359" s="20" t="s">
        <v>831</v>
      </c>
      <c r="Z359" s="20" t="s">
        <v>836</v>
      </c>
      <c r="AA359" s="20" t="s">
        <v>102</v>
      </c>
      <c r="AB359" s="20" t="s">
        <v>755</v>
      </c>
      <c r="AC359" s="19" t="str">
        <f>IF(AB359&lt;&gt;"",IF(NOT(ISNA(INDEX(os!A:A,MATCH(AB359,os!B:B,0)))),INDEX(os!A:A,MATCH(AB359,os!B:B,0)),"0"),"")</f>
        <v/>
      </c>
      <c r="AD359" s="20" t="s">
        <v>830</v>
      </c>
      <c r="AH359" s="93" t="str">
        <f>IF(NOT(ISNA(VLOOKUP(B:B,ResultsTargets!A:A,1,0))),"TRUE","")</f>
        <v>TRUE</v>
      </c>
      <c r="AI359" s="19" t="str">
        <f>IF(ISNA(VLOOKUP(C359,dim_techarea!A:B,2,FALSE)),"",VLOOKUP(C359,dim_techarea!A:B,2,FALSE))</f>
        <v>OVC_SERV</v>
      </c>
      <c r="AJ359" s="19" t="str">
        <f>IF(ISNA(VLOOKUP(AI359,dim_techarea!B:C,2,FALSE)),"",VLOOKUP(AI359,dim_techarea!B:C,2,FALSE))</f>
        <v>RxyNwEV3oQf</v>
      </c>
      <c r="AK359" s="19" t="str">
        <f>IF(ISNA(VLOOKUP(TRIM(G359),dim_targetsresults!A:B,2,FALSE)),"",VLOOKUP(TRIM(G359),dim_targetsresults!A:C,2,FALSE))</f>
        <v>MER Targets</v>
      </c>
      <c r="AL359" s="19" t="str">
        <f>IF(ISNA(VLOOKUP(AK359,dim_targetsresults!B:C,2,FALSE)),"",VLOOKUP(AK359,dim_targetsresults!B:C,2,FALSE))</f>
        <v>W8imnja2Owd</v>
      </c>
      <c r="AM359" s="19" t="str">
        <f>IF(ISNA(VLOOKUP(TRIM(D359),dim_numeratordenominator!A:B,2,FALSE)),"",VLOOKUP(TRIM(D359),dim_numeratordenominator!A:C,2,FALSE))</f>
        <v>Numerator</v>
      </c>
      <c r="AN359" s="19" t="str">
        <f>IF(ISNA(VLOOKUP(AM359,dim_numeratordenominator!B:C,2,FALSE)),"",VLOOKUP(AM359,dim_numeratordenominator!B:C,2,FALSE))</f>
        <v>Som9NRMQqV7</v>
      </c>
      <c r="AO359" s="19" t="str">
        <f>IF(ISNA(VLOOKUP(TRIM(E359),dim_supporttype!A:B,2,FALSE)),"",VLOOKUP(TRIM(E359),dim_supporttype!A:C,2,FALSE))</f>
        <v>TA Narratives</v>
      </c>
      <c r="AP359" s="19" t="str">
        <f>IF(ISNA(VLOOKUP(AO359,dim_supporttype!B:C,2,FALSE)),"",VLOOKUP(AO359,dim_supporttype!B:C,2,FALSE))</f>
        <v>aBZapfNWlIU</v>
      </c>
      <c r="AQ359" s="19" t="str">
        <f>IF(ISNA(VLOOKUP(TRIM(F359),dim_disaggs!A:B,2,FALSE)),"No Disagg",VLOOKUP(TRIM(F359),dim_disaggs!A:B,2,FALSE))</f>
        <v>No Disagg</v>
      </c>
      <c r="AR359" s="19" t="str">
        <f>IF(ISNA(VLOOKUP(AQ359,dim_disaggs!B:C,2,FALSE)),"",VLOOKUP(AQ359,dim_disaggs!B:C,2,FALSE))</f>
        <v>werJlVT6sf3</v>
      </c>
      <c r="AU359" s="72" t="s">
        <v>755</v>
      </c>
      <c r="AV359" s="73" t="s">
        <v>755</v>
      </c>
      <c r="AW359" s="66" t="s">
        <v>755</v>
      </c>
      <c r="AX359" s="66" t="s">
        <v>755</v>
      </c>
      <c r="BA359" s="105" t="str">
        <f t="shared" si="51"/>
        <v/>
      </c>
      <c r="BB359" s="20" t="str">
        <f t="shared" si="52"/>
        <v/>
      </c>
      <c r="BE359" s="75" t="s">
        <v>755</v>
      </c>
      <c r="BF359" s="73" t="s">
        <v>755</v>
      </c>
      <c r="BG359" s="55" t="s">
        <v>755</v>
      </c>
      <c r="BH359" s="76" t="s">
        <v>755</v>
      </c>
      <c r="BI359" s="20" t="s">
        <v>755</v>
      </c>
      <c r="BJ359" s="20" t="s">
        <v>755</v>
      </c>
      <c r="BK359" s="55" t="s">
        <v>755</v>
      </c>
      <c r="BL359" s="71" t="s">
        <v>755</v>
      </c>
      <c r="BM359" s="77" t="s">
        <v>755</v>
      </c>
      <c r="BN359" s="78" t="s">
        <v>755</v>
      </c>
      <c r="BO359" s="77" t="s">
        <v>755</v>
      </c>
      <c r="BP359" s="78" t="s">
        <v>755</v>
      </c>
    </row>
    <row r="360" spans="1:68" ht="18" x14ac:dyDescent="0.2">
      <c r="A360" s="20" t="s">
        <v>95</v>
      </c>
      <c r="B360" s="35" t="s">
        <v>25616</v>
      </c>
      <c r="C360" s="10" t="s">
        <v>252</v>
      </c>
      <c r="D360" s="10" t="s">
        <v>1</v>
      </c>
      <c r="E360" s="10" t="s">
        <v>77</v>
      </c>
      <c r="F360" s="12" t="s">
        <v>25584</v>
      </c>
      <c r="G360" s="10" t="s">
        <v>2442</v>
      </c>
      <c r="H360" s="22" t="s">
        <v>25587</v>
      </c>
      <c r="I360" s="19">
        <f t="shared" si="46"/>
        <v>45</v>
      </c>
      <c r="K360" s="20" t="s">
        <v>279</v>
      </c>
      <c r="L360" s="95" t="str">
        <f>IF(M360&lt;&gt;"",IF(NOT(ISNA(INDEX(cc!B:B,MATCH(M360,cc!A:A,0)))),INDEX(cc!B:B,MATCH(M360,cc!A:A,0)),"0"),"")</f>
        <v>Age (18+), Sex and Program Status</v>
      </c>
      <c r="M360" s="99" t="s">
        <v>25595</v>
      </c>
      <c r="N360" s="28" t="str">
        <f t="shared" si="54"/>
        <v xml:space="preserve"> TARGET</v>
      </c>
      <c r="O360" s="19" t="str">
        <f t="shared" si="47"/>
        <v>OVC_SERV (N, DSD, Age/Sex/ProgramStatusCaregiver) TARGET: Beneficiaries Served</v>
      </c>
      <c r="P360" s="19" t="str">
        <f t="shared" si="48"/>
        <v>OVC_SERV (N, DSD, Age/Sex/ProgramStatusCaregiver) TARGET: Beneficiaries Served</v>
      </c>
      <c r="Q360" s="19" t="str">
        <f t="shared" si="55"/>
        <v>OVC_SERV (N, DSD, Age/Sex/PSCaregiver) TARGET</v>
      </c>
      <c r="R360" s="19" t="str">
        <f t="shared" si="49"/>
        <v>OVC_SERV_N_DSD_Age_Sex_PSCaregiver_TARGET</v>
      </c>
      <c r="S360" s="19" t="str">
        <f t="shared" si="50"/>
        <v>OVC_SERV_N_DSD_Age_Sex_PSCaregiver_TARGET</v>
      </c>
      <c r="T360" s="19" t="b">
        <f>NOT(ISNA(VLOOKUP(B360,dbcodes!A:B,2,FALSE)))</f>
        <v>0</v>
      </c>
      <c r="U360" s="19">
        <f>IF(ISNA(VLOOKUP(B360,dbcodes!A:B,2,FALSE)),des!R2429,VLOOKUP(B360,dbcodes!A:B,2,FALSE))</f>
        <v>0</v>
      </c>
      <c r="W360" s="107" t="str">
        <f>IF(ISNA(VLOOKUP(C360,descriptions!A:B,2,FALSE)),des!V903,IF(G360=" TARGET","Target ","")&amp;VLOOKUP(C360,descriptions!A:B,2,FALSE))</f>
        <v>Target Number of beneficiaries served by PEPFAR OVC programs for children and families affected by HIV/AIDS</v>
      </c>
      <c r="X360" s="20" t="s">
        <v>4</v>
      </c>
      <c r="Y360" s="20" t="s">
        <v>831</v>
      </c>
      <c r="Z360" s="20" t="s">
        <v>836</v>
      </c>
      <c r="AA360" s="20" t="s">
        <v>102</v>
      </c>
      <c r="AB360" s="20" t="s">
        <v>755</v>
      </c>
      <c r="AC360" s="19" t="str">
        <f>IF(AB360&lt;&gt;"",IF(NOT(ISNA(INDEX(os!A:A,MATCH(AB360,os!B:B,0)))),INDEX(os!A:A,MATCH(AB360,os!B:B,0)),"0"),"")</f>
        <v/>
      </c>
      <c r="AD360" s="20" t="s">
        <v>830</v>
      </c>
      <c r="AH360" s="93" t="str">
        <f>IF(NOT(ISNA(VLOOKUP(B:B,ResultsTargets!A:A,1,0))),"TRUE","")</f>
        <v>TRUE</v>
      </c>
      <c r="AI360" s="19" t="str">
        <f>IF(ISNA(VLOOKUP(C360,dim_techarea!A:B,2,FALSE)),"",VLOOKUP(C360,dim_techarea!A:B,2,FALSE))</f>
        <v>OVC_SERV</v>
      </c>
      <c r="AJ360" s="19" t="str">
        <f>IF(ISNA(VLOOKUP(AI360,dim_techarea!B:C,2,FALSE)),"",VLOOKUP(AI360,dim_techarea!B:C,2,FALSE))</f>
        <v>RxyNwEV3oQf</v>
      </c>
      <c r="AK360" s="19" t="str">
        <f>IF(ISNA(VLOOKUP(TRIM(G360),dim_targetsresults!A:B,2,FALSE)),"",VLOOKUP(TRIM(G360),dim_targetsresults!A:C,2,FALSE))</f>
        <v>MER Targets</v>
      </c>
      <c r="AL360" s="19" t="str">
        <f>IF(ISNA(VLOOKUP(AK360,dim_targetsresults!B:C,2,FALSE)),"",VLOOKUP(AK360,dim_targetsresults!B:C,2,FALSE))</f>
        <v>W8imnja2Owd</v>
      </c>
      <c r="AM360" s="19" t="str">
        <f>IF(ISNA(VLOOKUP(TRIM(D360),dim_numeratordenominator!A:B,2,FALSE)),"",VLOOKUP(TRIM(D360),dim_numeratordenominator!A:C,2,FALSE))</f>
        <v>Numerator</v>
      </c>
      <c r="AN360" s="19" t="str">
        <f>IF(ISNA(VLOOKUP(AM360,dim_numeratordenominator!B:C,2,FALSE)),"",VLOOKUP(AM360,dim_numeratordenominator!B:C,2,FALSE))</f>
        <v>Som9NRMQqV7</v>
      </c>
      <c r="AO360" s="19" t="str">
        <f>IF(ISNA(VLOOKUP(TRIM(E360),dim_supporttype!A:B,2,FALSE)),"",VLOOKUP(TRIM(E360),dim_supporttype!A:C,2,FALSE))</f>
        <v>DSD</v>
      </c>
      <c r="AP360" s="19" t="str">
        <f>IF(ISNA(VLOOKUP(AO360,dim_supporttype!B:C,2,FALSE)),"",VLOOKUP(AO360,dim_supporttype!B:C,2,FALSE))</f>
        <v>iM13vdNLWKb</v>
      </c>
      <c r="AQ360" s="19" t="str">
        <f>IF(ISNA(VLOOKUP(TRIM(F360),dim_disaggs!A:B,2,FALSE)),"No Disagg",VLOOKUP(TRIM(F360),dim_disaggs!A:B,2,FALSE))</f>
        <v>Age/Sex/ProgramStatusCaregiver</v>
      </c>
      <c r="AR360" s="19" t="str">
        <f>IF(ISNA(VLOOKUP(AQ360,dim_disaggs!B:C,2,FALSE)),"",VLOOKUP(AQ360,dim_disaggs!B:C,2,FALSE))</f>
        <v>AtKTQ515PWr</v>
      </c>
      <c r="AU360" s="72" t="s">
        <v>755</v>
      </c>
      <c r="AV360" s="73" t="s">
        <v>755</v>
      </c>
      <c r="AW360" s="66" t="s">
        <v>755</v>
      </c>
      <c r="AX360" s="66" t="s">
        <v>755</v>
      </c>
      <c r="BA360" s="105" t="str">
        <f t="shared" si="51"/>
        <v>Top Level Numerator</v>
      </c>
      <c r="BB360" s="20" t="str">
        <f t="shared" si="52"/>
        <v>PE5QVF0w4xj</v>
      </c>
      <c r="BE360" s="75" t="s">
        <v>755</v>
      </c>
      <c r="BF360" s="73" t="s">
        <v>755</v>
      </c>
      <c r="BG360" s="55" t="s">
        <v>755</v>
      </c>
      <c r="BH360" s="76" t="s">
        <v>755</v>
      </c>
      <c r="BK360" s="55" t="s">
        <v>755</v>
      </c>
      <c r="BL360" s="71" t="s">
        <v>755</v>
      </c>
      <c r="BM360" s="77" t="s">
        <v>755</v>
      </c>
      <c r="BN360" s="78" t="s">
        <v>755</v>
      </c>
      <c r="BO360" s="77" t="s">
        <v>25670</v>
      </c>
      <c r="BP360" s="78" t="s">
        <v>25672</v>
      </c>
    </row>
    <row r="361" spans="1:68" s="3" customFormat="1" ht="18" x14ac:dyDescent="0.2">
      <c r="A361" s="20" t="s">
        <v>95</v>
      </c>
      <c r="B361" s="35" t="s">
        <v>25617</v>
      </c>
      <c r="C361" s="10" t="s">
        <v>252</v>
      </c>
      <c r="D361" s="10" t="s">
        <v>1</v>
      </c>
      <c r="E361" s="10" t="s">
        <v>78</v>
      </c>
      <c r="F361" s="12" t="s">
        <v>25584</v>
      </c>
      <c r="G361" s="10" t="s">
        <v>2442</v>
      </c>
      <c r="H361" s="22" t="s">
        <v>25587</v>
      </c>
      <c r="I361" s="19">
        <f t="shared" si="46"/>
        <v>44</v>
      </c>
      <c r="J361" s="20"/>
      <c r="K361" s="20" t="s">
        <v>279</v>
      </c>
      <c r="L361" s="95" t="str">
        <f>IF(M361&lt;&gt;"",IF(NOT(ISNA(INDEX(cc!B:B,MATCH(M361,cc!A:A,0)))),INDEX(cc!B:B,MATCH(M361,cc!A:A,0)),"0"),"")</f>
        <v>Age (18+), Sex and Program Status</v>
      </c>
      <c r="M361" s="99" t="s">
        <v>25595</v>
      </c>
      <c r="N361" s="28" t="str">
        <f t="shared" si="54"/>
        <v xml:space="preserve"> TARGET</v>
      </c>
      <c r="O361" s="19" t="str">
        <f t="shared" si="47"/>
        <v>OVC_SERV (N, TA, Age/Sex/ProgramStatusCaregiver) TARGET: Beneficiaries Served</v>
      </c>
      <c r="P361" s="19" t="str">
        <f t="shared" si="48"/>
        <v>OVC_SERV (N, TA, Age/Sex/ProgramStatusCaregiver) TARGET: Beneficiaries Served</v>
      </c>
      <c r="Q361" s="19" t="str">
        <f t="shared" si="55"/>
        <v>OVC_SERV (N, TA, Age/Sex/PSCaregiver) TARGET</v>
      </c>
      <c r="R361" s="19" t="str">
        <f t="shared" si="49"/>
        <v>OVC_SERV_N_TA_Age_Sex_PSCaregiver_TARGET</v>
      </c>
      <c r="S361" s="19" t="str">
        <f t="shared" si="50"/>
        <v>OVC_SERV_N_TA_Age_Sex_PSCaregiver_TARGET</v>
      </c>
      <c r="T361" s="19" t="b">
        <f>NOT(ISNA(VLOOKUP(B361,dbcodes!A:B,2,FALSE)))</f>
        <v>0</v>
      </c>
      <c r="U361" s="19">
        <f>IF(ISNA(VLOOKUP(B361,dbcodes!A:B,2,FALSE)),des!R2430,VLOOKUP(B361,dbcodes!A:B,2,FALSE))</f>
        <v>0</v>
      </c>
      <c r="V361" s="20"/>
      <c r="W361" s="107" t="str">
        <f>IF(ISNA(VLOOKUP(C361,descriptions!A:B,2,FALSE)),des!V904,IF(G361=" TARGET","Target ","")&amp;VLOOKUP(C361,descriptions!A:B,2,FALSE))</f>
        <v>Target Number of beneficiaries served by PEPFAR OVC programs for children and families affected by HIV/AIDS</v>
      </c>
      <c r="X361" s="20" t="s">
        <v>4</v>
      </c>
      <c r="Y361" s="20" t="s">
        <v>831</v>
      </c>
      <c r="Z361" s="20" t="s">
        <v>836</v>
      </c>
      <c r="AA361" s="20" t="s">
        <v>102</v>
      </c>
      <c r="AB361" s="20" t="s">
        <v>755</v>
      </c>
      <c r="AC361" s="19" t="str">
        <f>IF(AB361&lt;&gt;"",IF(NOT(ISNA(INDEX(os!A:A,MATCH(AB361,os!B:B,0)))),INDEX(os!A:A,MATCH(AB361,os!B:B,0)),"0"),"")</f>
        <v/>
      </c>
      <c r="AD361" s="20" t="s">
        <v>830</v>
      </c>
      <c r="AE361" s="20"/>
      <c r="AF361" s="20"/>
      <c r="AG361" s="20"/>
      <c r="AH361" s="93" t="str">
        <f>IF(NOT(ISNA(VLOOKUP(B:B,ResultsTargets!A:A,1,0))),"TRUE","")</f>
        <v>TRUE</v>
      </c>
      <c r="AI361" s="19" t="str">
        <f>IF(ISNA(VLOOKUP(C361,dim_techarea!A:B,2,FALSE)),"",VLOOKUP(C361,dim_techarea!A:B,2,FALSE))</f>
        <v>OVC_SERV</v>
      </c>
      <c r="AJ361" s="19" t="str">
        <f>IF(ISNA(VLOOKUP(AI361,dim_techarea!B:C,2,FALSE)),"",VLOOKUP(AI361,dim_techarea!B:C,2,FALSE))</f>
        <v>RxyNwEV3oQf</v>
      </c>
      <c r="AK361" s="19" t="str">
        <f>IF(ISNA(VLOOKUP(TRIM(G361),dim_targetsresults!A:B,2,FALSE)),"",VLOOKUP(TRIM(G361),dim_targetsresults!A:C,2,FALSE))</f>
        <v>MER Targets</v>
      </c>
      <c r="AL361" s="19" t="str">
        <f>IF(ISNA(VLOOKUP(AK361,dim_targetsresults!B:C,2,FALSE)),"",VLOOKUP(AK361,dim_targetsresults!B:C,2,FALSE))</f>
        <v>W8imnja2Owd</v>
      </c>
      <c r="AM361" s="19" t="str">
        <f>IF(ISNA(VLOOKUP(TRIM(D361),dim_numeratordenominator!A:B,2,FALSE)),"",VLOOKUP(TRIM(D361),dim_numeratordenominator!A:C,2,FALSE))</f>
        <v>Numerator</v>
      </c>
      <c r="AN361" s="19" t="str">
        <f>IF(ISNA(VLOOKUP(AM361,dim_numeratordenominator!B:C,2,FALSE)),"",VLOOKUP(AM361,dim_numeratordenominator!B:C,2,FALSE))</f>
        <v>Som9NRMQqV7</v>
      </c>
      <c r="AO361" s="19" t="str">
        <f>IF(ISNA(VLOOKUP(TRIM(E361),dim_supporttype!A:B,2,FALSE)),"",VLOOKUP(TRIM(E361),dim_supporttype!A:C,2,FALSE))</f>
        <v>TA</v>
      </c>
      <c r="AP361" s="19" t="str">
        <f>IF(ISNA(VLOOKUP(AO361,dim_supporttype!B:C,2,FALSE)),"",VLOOKUP(AO361,dim_supporttype!B:C,2,FALSE))</f>
        <v>cRAGKdWIDn4</v>
      </c>
      <c r="AQ361" s="19" t="str">
        <f>IF(ISNA(VLOOKUP(TRIM(F361),dim_disaggs!A:B,2,FALSE)),"No Disagg",VLOOKUP(TRIM(F361),dim_disaggs!A:B,2,FALSE))</f>
        <v>Age/Sex/ProgramStatusCaregiver</v>
      </c>
      <c r="AR361" s="19" t="str">
        <f>IF(ISNA(VLOOKUP(AQ361,dim_disaggs!B:C,2,FALSE)),"",VLOOKUP(AQ361,dim_disaggs!B:C,2,FALSE))</f>
        <v>AtKTQ515PWr</v>
      </c>
      <c r="AS361" s="72"/>
      <c r="AT361" s="66"/>
      <c r="AU361" s="72" t="s">
        <v>755</v>
      </c>
      <c r="AV361" s="73" t="s">
        <v>755</v>
      </c>
      <c r="AW361" s="66" t="s">
        <v>755</v>
      </c>
      <c r="AX361" s="66" t="s">
        <v>755</v>
      </c>
      <c r="AY361" s="20"/>
      <c r="AZ361" s="20"/>
      <c r="BA361" s="105" t="str">
        <f t="shared" si="51"/>
        <v>Top Level Numerator</v>
      </c>
      <c r="BB361" s="20" t="str">
        <f t="shared" si="52"/>
        <v>PE5QVF0w4xj</v>
      </c>
      <c r="BC361" s="20"/>
      <c r="BD361" s="20"/>
      <c r="BE361" s="75" t="s">
        <v>755</v>
      </c>
      <c r="BF361" s="73" t="s">
        <v>755</v>
      </c>
      <c r="BG361" s="55" t="s">
        <v>755</v>
      </c>
      <c r="BH361" s="76" t="s">
        <v>755</v>
      </c>
      <c r="BI361" s="20"/>
      <c r="BJ361" s="20"/>
      <c r="BK361" s="55" t="s">
        <v>755</v>
      </c>
      <c r="BL361" s="71" t="s">
        <v>755</v>
      </c>
      <c r="BM361" s="77" t="s">
        <v>755</v>
      </c>
      <c r="BN361" s="78" t="s">
        <v>755</v>
      </c>
      <c r="BO361" s="77" t="s">
        <v>25670</v>
      </c>
      <c r="BP361" s="78" t="s">
        <v>25672</v>
      </c>
    </row>
    <row r="362" spans="1:68" s="3" customFormat="1" x14ac:dyDescent="0.2">
      <c r="A362" s="20" t="s">
        <v>95</v>
      </c>
      <c r="B362" s="35" t="s">
        <v>25618</v>
      </c>
      <c r="C362" s="10" t="s">
        <v>252</v>
      </c>
      <c r="D362" s="10" t="s">
        <v>1</v>
      </c>
      <c r="E362" s="10" t="s">
        <v>77</v>
      </c>
      <c r="F362" s="12" t="s">
        <v>25585</v>
      </c>
      <c r="G362" s="10" t="s">
        <v>2442</v>
      </c>
      <c r="H362" s="22" t="s">
        <v>25585</v>
      </c>
      <c r="I362" s="19">
        <f t="shared" si="46"/>
        <v>40</v>
      </c>
      <c r="J362" s="20"/>
      <c r="K362" s="20" t="s">
        <v>279</v>
      </c>
      <c r="L362" s="95" t="str">
        <f>IF(M362&lt;&gt;"",IF(NOT(ISNA(INDEX(cc!B:B,MATCH(M362,cc!A:A,0)))),INDEX(cc!B:B,MATCH(M362,cc!A:A,0)),"0"),"")</f>
        <v>Age (10-17-uk, 2) and Sex (Female)</v>
      </c>
      <c r="M362" s="97" t="s">
        <v>25590</v>
      </c>
      <c r="N362" s="28" t="str">
        <f t="shared" si="54"/>
        <v xml:space="preserve"> TARGET</v>
      </c>
      <c r="O362" s="19" t="str">
        <f t="shared" si="47"/>
        <v>OVC_SERV (N, DSD, Age/Sex/DREAMS) TARGET: Beneficiaries Served</v>
      </c>
      <c r="P362" s="19" t="str">
        <f t="shared" si="48"/>
        <v>OVC_SERV (N, DSD, Age/Sex/DREAMS) TARGET: Beneficiaries Served</v>
      </c>
      <c r="Q362" s="19" t="str">
        <f t="shared" si="55"/>
        <v>OVC_SERV (N, DSD, Age/Sex/DREAMS) TARGET</v>
      </c>
      <c r="R362" s="19" t="str">
        <f t="shared" si="49"/>
        <v>OVC_SERV_N_DSD_Age_Sex_DREAMS_TARGET</v>
      </c>
      <c r="S362" s="19" t="str">
        <f t="shared" si="50"/>
        <v>OVC_SERV_N_DSD_Age_Sex_DREAMS_TARGET</v>
      </c>
      <c r="T362" s="19" t="b">
        <f>NOT(ISNA(VLOOKUP(B362,dbcodes!A:B,2,FALSE)))</f>
        <v>0</v>
      </c>
      <c r="U362" s="19">
        <f>IF(ISNA(VLOOKUP(B362,dbcodes!A:B,2,FALSE)),des!R2431,VLOOKUP(B362,dbcodes!A:B,2,FALSE))</f>
        <v>0</v>
      </c>
      <c r="V362" s="20"/>
      <c r="W362" s="107" t="str">
        <f>IF(ISNA(VLOOKUP(C362,descriptions!A:B,2,FALSE)),des!V905,IF(G362=" TARGET","Target ","")&amp;VLOOKUP(C362,descriptions!A:B,2,FALSE))</f>
        <v>Target Number of beneficiaries served by PEPFAR OVC programs for children and families affected by HIV/AIDS</v>
      </c>
      <c r="X362" s="20" t="s">
        <v>4</v>
      </c>
      <c r="Y362" s="20" t="s">
        <v>831</v>
      </c>
      <c r="Z362" s="20" t="s">
        <v>836</v>
      </c>
      <c r="AA362" s="20" t="s">
        <v>102</v>
      </c>
      <c r="AB362" s="20" t="s">
        <v>755</v>
      </c>
      <c r="AC362" s="19" t="str">
        <f>IF(AB362&lt;&gt;"",IF(NOT(ISNA(INDEX(os!A:A,MATCH(AB362,os!B:B,0)))),INDEX(os!A:A,MATCH(AB362,os!B:B,0)),"0"),"")</f>
        <v/>
      </c>
      <c r="AD362" s="20" t="s">
        <v>830</v>
      </c>
      <c r="AE362" s="20"/>
      <c r="AF362" s="20"/>
      <c r="AG362" s="20"/>
      <c r="AH362" s="93" t="str">
        <f>IF(NOT(ISNA(VLOOKUP(B:B,ResultsTargets!A:A,1,0))),"TRUE","")</f>
        <v>TRUE</v>
      </c>
      <c r="AI362" s="19" t="str">
        <f>IF(ISNA(VLOOKUP(C362,dim_techarea!A:B,2,FALSE)),"",VLOOKUP(C362,dim_techarea!A:B,2,FALSE))</f>
        <v>OVC_SERV</v>
      </c>
      <c r="AJ362" s="19" t="str">
        <f>IF(ISNA(VLOOKUP(AI362,dim_techarea!B:C,2,FALSE)),"",VLOOKUP(AI362,dim_techarea!B:C,2,FALSE))</f>
        <v>RxyNwEV3oQf</v>
      </c>
      <c r="AK362" s="19" t="str">
        <f>IF(ISNA(VLOOKUP(TRIM(G362),dim_targetsresults!A:B,2,FALSE)),"",VLOOKUP(TRIM(G362),dim_targetsresults!A:C,2,FALSE))</f>
        <v>MER Targets</v>
      </c>
      <c r="AL362" s="19" t="str">
        <f>IF(ISNA(VLOOKUP(AK362,dim_targetsresults!B:C,2,FALSE)),"",VLOOKUP(AK362,dim_targetsresults!B:C,2,FALSE))</f>
        <v>W8imnja2Owd</v>
      </c>
      <c r="AM362" s="19" t="str">
        <f>IF(ISNA(VLOOKUP(TRIM(D362),dim_numeratordenominator!A:B,2,FALSE)),"",VLOOKUP(TRIM(D362),dim_numeratordenominator!A:C,2,FALSE))</f>
        <v>Numerator</v>
      </c>
      <c r="AN362" s="19" t="str">
        <f>IF(ISNA(VLOOKUP(AM362,dim_numeratordenominator!B:C,2,FALSE)),"",VLOOKUP(AM362,dim_numeratordenominator!B:C,2,FALSE))</f>
        <v>Som9NRMQqV7</v>
      </c>
      <c r="AO362" s="19" t="str">
        <f>IF(ISNA(VLOOKUP(TRIM(E362),dim_supporttype!A:B,2,FALSE)),"",VLOOKUP(TRIM(E362),dim_supporttype!A:C,2,FALSE))</f>
        <v>DSD</v>
      </c>
      <c r="AP362" s="19" t="str">
        <f>IF(ISNA(VLOOKUP(AO362,dim_supporttype!B:C,2,FALSE)),"",VLOOKUP(AO362,dim_supporttype!B:C,2,FALSE))</f>
        <v>iM13vdNLWKb</v>
      </c>
      <c r="AQ362" s="19" t="str">
        <f>IF(ISNA(VLOOKUP(TRIM(F362),dim_disaggs!A:B,2,FALSE)),"No Disagg",VLOOKUP(TRIM(F362),dim_disaggs!A:B,2,FALSE))</f>
        <v>Age/Sex/DREAMS</v>
      </c>
      <c r="AR362" s="19" t="str">
        <f>IF(ISNA(VLOOKUP(AQ362,dim_disaggs!B:C,2,FALSE)),"",VLOOKUP(AQ362,dim_disaggs!B:C,2,FALSE))</f>
        <v>cCTvqWoHxSk</v>
      </c>
      <c r="AS362" s="72"/>
      <c r="AT362" s="66"/>
      <c r="AU362" s="72" t="s">
        <v>755</v>
      </c>
      <c r="AV362" s="73" t="s">
        <v>755</v>
      </c>
      <c r="AW362" s="66" t="s">
        <v>755</v>
      </c>
      <c r="AX362" s="66" t="s">
        <v>755</v>
      </c>
      <c r="AY362" s="20"/>
      <c r="AZ362" s="20"/>
      <c r="BA362" s="105" t="str">
        <f t="shared" si="51"/>
        <v>Top Level Numerator</v>
      </c>
      <c r="BB362" s="20" t="str">
        <f t="shared" si="52"/>
        <v>PE5QVF0w4xj</v>
      </c>
      <c r="BC362" s="20"/>
      <c r="BD362" s="20"/>
      <c r="BE362" s="75" t="s">
        <v>755</v>
      </c>
      <c r="BF362" s="73" t="s">
        <v>755</v>
      </c>
      <c r="BG362" s="55" t="s">
        <v>755</v>
      </c>
      <c r="BH362" s="76" t="s">
        <v>755</v>
      </c>
      <c r="BI362" s="20"/>
      <c r="BJ362" s="20"/>
      <c r="BK362" s="55" t="s">
        <v>755</v>
      </c>
      <c r="BL362" s="71" t="s">
        <v>755</v>
      </c>
      <c r="BM362" s="77" t="s">
        <v>755</v>
      </c>
      <c r="BN362" s="78" t="s">
        <v>755</v>
      </c>
      <c r="BO362" s="77" t="s">
        <v>25670</v>
      </c>
      <c r="BP362" s="78" t="s">
        <v>25672</v>
      </c>
    </row>
    <row r="363" spans="1:68" s="3" customFormat="1" x14ac:dyDescent="0.2">
      <c r="A363" s="20" t="s">
        <v>95</v>
      </c>
      <c r="B363" s="35" t="s">
        <v>25619</v>
      </c>
      <c r="C363" s="10" t="s">
        <v>252</v>
      </c>
      <c r="D363" s="10" t="s">
        <v>1</v>
      </c>
      <c r="E363" s="10" t="s">
        <v>78</v>
      </c>
      <c r="F363" s="12" t="s">
        <v>25585</v>
      </c>
      <c r="G363" s="10" t="s">
        <v>2442</v>
      </c>
      <c r="H363" s="22" t="s">
        <v>25585</v>
      </c>
      <c r="I363" s="19">
        <f t="shared" si="46"/>
        <v>39</v>
      </c>
      <c r="J363" s="20"/>
      <c r="K363" s="20" t="s">
        <v>279</v>
      </c>
      <c r="L363" s="95" t="str">
        <f>IF(M363&lt;&gt;"",IF(NOT(ISNA(INDEX(cc!B:B,MATCH(M363,cc!A:A,0)))),INDEX(cc!B:B,MATCH(M363,cc!A:A,0)),"0"),"")</f>
        <v>Age (10-17-uk, 2) and Sex (Female)</v>
      </c>
      <c r="M363" s="97" t="s">
        <v>25590</v>
      </c>
      <c r="N363" s="28" t="str">
        <f t="shared" si="54"/>
        <v xml:space="preserve"> TARGET</v>
      </c>
      <c r="O363" s="19" t="str">
        <f t="shared" si="47"/>
        <v>OVC_SERV (N, TA, Age/Sex/DREAMS) TARGET: Beneficiaries Served</v>
      </c>
      <c r="P363" s="19" t="str">
        <f t="shared" si="48"/>
        <v>OVC_SERV (N, TA, Age/Sex/DREAMS) TARGET: Beneficiaries Served</v>
      </c>
      <c r="Q363" s="19" t="str">
        <f t="shared" si="55"/>
        <v>OVC_SERV (N, TA, Age/Sex/DREAMS) TARGET</v>
      </c>
      <c r="R363" s="19" t="str">
        <f t="shared" si="49"/>
        <v>OVC_SERV_N_TA_Age_Sex_DREAMS_TARGET</v>
      </c>
      <c r="S363" s="19" t="str">
        <f t="shared" si="50"/>
        <v>OVC_SERV_N_TA_Age_Sex_DREAMS_TARGET</v>
      </c>
      <c r="T363" s="19" t="b">
        <f>NOT(ISNA(VLOOKUP(B363,dbcodes!A:B,2,FALSE)))</f>
        <v>0</v>
      </c>
      <c r="U363" s="19">
        <f>IF(ISNA(VLOOKUP(B363,dbcodes!A:B,2,FALSE)),des!R2432,VLOOKUP(B363,dbcodes!A:B,2,FALSE))</f>
        <v>0</v>
      </c>
      <c r="V363" s="20"/>
      <c r="W363" s="107" t="str">
        <f>IF(ISNA(VLOOKUP(C363,descriptions!A:B,2,FALSE)),des!V906,IF(G363=" TARGET","Target ","")&amp;VLOOKUP(C363,descriptions!A:B,2,FALSE))</f>
        <v>Target Number of beneficiaries served by PEPFAR OVC programs for children and families affected by HIV/AIDS</v>
      </c>
      <c r="X363" s="20" t="s">
        <v>4</v>
      </c>
      <c r="Y363" s="20" t="s">
        <v>831</v>
      </c>
      <c r="Z363" s="20" t="s">
        <v>836</v>
      </c>
      <c r="AA363" s="20" t="s">
        <v>102</v>
      </c>
      <c r="AB363" s="20" t="s">
        <v>755</v>
      </c>
      <c r="AC363" s="19" t="str">
        <f>IF(AB363&lt;&gt;"",IF(NOT(ISNA(INDEX(os!A:A,MATCH(AB363,os!B:B,0)))),INDEX(os!A:A,MATCH(AB363,os!B:B,0)),"0"),"")</f>
        <v/>
      </c>
      <c r="AD363" s="20" t="s">
        <v>830</v>
      </c>
      <c r="AE363" s="20"/>
      <c r="AF363" s="20"/>
      <c r="AG363" s="20"/>
      <c r="AH363" s="93" t="str">
        <f>IF(NOT(ISNA(VLOOKUP(B:B,ResultsTargets!A:A,1,0))),"TRUE","")</f>
        <v>TRUE</v>
      </c>
      <c r="AI363" s="19" t="str">
        <f>IF(ISNA(VLOOKUP(C363,dim_techarea!A:B,2,FALSE)),"",VLOOKUP(C363,dim_techarea!A:B,2,FALSE))</f>
        <v>OVC_SERV</v>
      </c>
      <c r="AJ363" s="19" t="str">
        <f>IF(ISNA(VLOOKUP(AI363,dim_techarea!B:C,2,FALSE)),"",VLOOKUP(AI363,dim_techarea!B:C,2,FALSE))</f>
        <v>RxyNwEV3oQf</v>
      </c>
      <c r="AK363" s="19" t="str">
        <f>IF(ISNA(VLOOKUP(TRIM(G363),dim_targetsresults!A:B,2,FALSE)),"",VLOOKUP(TRIM(G363),dim_targetsresults!A:C,2,FALSE))</f>
        <v>MER Targets</v>
      </c>
      <c r="AL363" s="19" t="str">
        <f>IF(ISNA(VLOOKUP(AK363,dim_targetsresults!B:C,2,FALSE)),"",VLOOKUP(AK363,dim_targetsresults!B:C,2,FALSE))</f>
        <v>W8imnja2Owd</v>
      </c>
      <c r="AM363" s="19" t="str">
        <f>IF(ISNA(VLOOKUP(TRIM(D363),dim_numeratordenominator!A:B,2,FALSE)),"",VLOOKUP(TRIM(D363),dim_numeratordenominator!A:C,2,FALSE))</f>
        <v>Numerator</v>
      </c>
      <c r="AN363" s="19" t="str">
        <f>IF(ISNA(VLOOKUP(AM363,dim_numeratordenominator!B:C,2,FALSE)),"",VLOOKUP(AM363,dim_numeratordenominator!B:C,2,FALSE))</f>
        <v>Som9NRMQqV7</v>
      </c>
      <c r="AO363" s="19" t="str">
        <f>IF(ISNA(VLOOKUP(TRIM(E363),dim_supporttype!A:B,2,FALSE)),"",VLOOKUP(TRIM(E363),dim_supporttype!A:C,2,FALSE))</f>
        <v>TA</v>
      </c>
      <c r="AP363" s="19" t="str">
        <f>IF(ISNA(VLOOKUP(AO363,dim_supporttype!B:C,2,FALSE)),"",VLOOKUP(AO363,dim_supporttype!B:C,2,FALSE))</f>
        <v>cRAGKdWIDn4</v>
      </c>
      <c r="AQ363" s="19" t="str">
        <f>IF(ISNA(VLOOKUP(TRIM(F363),dim_disaggs!A:B,2,FALSE)),"No Disagg",VLOOKUP(TRIM(F363),dim_disaggs!A:B,2,FALSE))</f>
        <v>Age/Sex/DREAMS</v>
      </c>
      <c r="AR363" s="19" t="str">
        <f>IF(ISNA(VLOOKUP(AQ363,dim_disaggs!B:C,2,FALSE)),"",VLOOKUP(AQ363,dim_disaggs!B:C,2,FALSE))</f>
        <v>cCTvqWoHxSk</v>
      </c>
      <c r="AS363" s="72"/>
      <c r="AT363" s="66"/>
      <c r="AU363" s="72" t="s">
        <v>755</v>
      </c>
      <c r="AV363" s="73" t="s">
        <v>755</v>
      </c>
      <c r="AW363" s="66" t="s">
        <v>755</v>
      </c>
      <c r="AX363" s="66" t="s">
        <v>755</v>
      </c>
      <c r="AY363" s="20"/>
      <c r="AZ363" s="20"/>
      <c r="BA363" s="105" t="str">
        <f t="shared" si="51"/>
        <v>Top Level Numerator</v>
      </c>
      <c r="BB363" s="20" t="str">
        <f t="shared" si="52"/>
        <v>PE5QVF0w4xj</v>
      </c>
      <c r="BC363" s="20"/>
      <c r="BD363" s="20"/>
      <c r="BE363" s="75" t="s">
        <v>755</v>
      </c>
      <c r="BF363" s="73" t="s">
        <v>755</v>
      </c>
      <c r="BG363" s="55" t="s">
        <v>755</v>
      </c>
      <c r="BH363" s="76" t="s">
        <v>755</v>
      </c>
      <c r="BI363" s="20"/>
      <c r="BJ363" s="20"/>
      <c r="BK363" s="55" t="s">
        <v>755</v>
      </c>
      <c r="BL363" s="71" t="s">
        <v>755</v>
      </c>
      <c r="BM363" s="77" t="s">
        <v>755</v>
      </c>
      <c r="BN363" s="78" t="s">
        <v>755</v>
      </c>
      <c r="BO363" s="77" t="s">
        <v>25670</v>
      </c>
      <c r="BP363" s="78" t="s">
        <v>25672</v>
      </c>
    </row>
    <row r="364" spans="1:68" s="3" customFormat="1" x14ac:dyDescent="0.2">
      <c r="A364" s="20" t="s">
        <v>95</v>
      </c>
      <c r="B364" s="35" t="s">
        <v>25620</v>
      </c>
      <c r="C364" s="10" t="s">
        <v>252</v>
      </c>
      <c r="D364" s="10" t="s">
        <v>1</v>
      </c>
      <c r="E364" s="10" t="s">
        <v>77</v>
      </c>
      <c r="F364" s="12" t="s">
        <v>25586</v>
      </c>
      <c r="G364" s="10" t="s">
        <v>2442</v>
      </c>
      <c r="H364" s="22" t="s">
        <v>25586</v>
      </c>
      <c r="I364" s="19">
        <f t="shared" si="46"/>
        <v>44</v>
      </c>
      <c r="J364" s="20"/>
      <c r="K364" s="20" t="s">
        <v>279</v>
      </c>
      <c r="L364" s="95" t="str">
        <f>IF(M364&lt;&gt;"",IF(NOT(ISNA(INDEX(cc!B:B,MATCH(M364,cc!A:A,0)))),INDEX(cc!B:B,MATCH(M364,cc!A:A,0)),"0"),"")</f>
        <v>Age (5-14-uk,2) and Sex</v>
      </c>
      <c r="M364" s="97" t="s">
        <v>25588</v>
      </c>
      <c r="N364" s="28" t="str">
        <f t="shared" si="54"/>
        <v xml:space="preserve"> TARGET</v>
      </c>
      <c r="O364" s="19" t="str">
        <f t="shared" si="47"/>
        <v>OVC_SERV (N, DSD, Age/Sex/Preventive) TARGET: Beneficiaries Served</v>
      </c>
      <c r="P364" s="19" t="str">
        <f t="shared" si="48"/>
        <v>OVC_SERV (N, DSD, Age/Sex/Preventive) TARGET: Beneficiaries Served</v>
      </c>
      <c r="Q364" s="19" t="str">
        <f t="shared" si="55"/>
        <v>OVC_SERV (N, DSD, Age/Sex/Preventive) TARGET</v>
      </c>
      <c r="R364" s="19" t="str">
        <f t="shared" si="49"/>
        <v>OVC_SERV_N_DSD_Age_Sex_Preventive_TARGET</v>
      </c>
      <c r="S364" s="19" t="str">
        <f t="shared" si="50"/>
        <v>OVC_SERV_N_DSD_Age_Sex_Preventive_TARGET</v>
      </c>
      <c r="T364" s="19" t="b">
        <f>NOT(ISNA(VLOOKUP(B364,dbcodes!A:B,2,FALSE)))</f>
        <v>0</v>
      </c>
      <c r="U364" s="19">
        <f>IF(ISNA(VLOOKUP(B364,dbcodes!A:B,2,FALSE)),des!R2433,VLOOKUP(B364,dbcodes!A:B,2,FALSE))</f>
        <v>0</v>
      </c>
      <c r="V364" s="20"/>
      <c r="W364" s="107" t="str">
        <f>IF(ISNA(VLOOKUP(C364,descriptions!A:B,2,FALSE)),des!V907,IF(G364=" TARGET","Target ","")&amp;VLOOKUP(C364,descriptions!A:B,2,FALSE))</f>
        <v>Target Number of beneficiaries served by PEPFAR OVC programs for children and families affected by HIV/AIDS</v>
      </c>
      <c r="X364" s="20" t="s">
        <v>4</v>
      </c>
      <c r="Y364" s="20" t="s">
        <v>831</v>
      </c>
      <c r="Z364" s="20" t="s">
        <v>836</v>
      </c>
      <c r="AA364" s="20" t="s">
        <v>102</v>
      </c>
      <c r="AB364" s="20" t="s">
        <v>755</v>
      </c>
      <c r="AC364" s="19" t="str">
        <f>IF(AB364&lt;&gt;"",IF(NOT(ISNA(INDEX(os!A:A,MATCH(AB364,os!B:B,0)))),INDEX(os!A:A,MATCH(AB364,os!B:B,0)),"0"),"")</f>
        <v/>
      </c>
      <c r="AD364" s="20" t="s">
        <v>830</v>
      </c>
      <c r="AE364" s="20"/>
      <c r="AF364" s="20"/>
      <c r="AG364" s="20"/>
      <c r="AH364" s="93" t="str">
        <f>IF(NOT(ISNA(VLOOKUP(B:B,ResultsTargets!A:A,1,0))),"TRUE","")</f>
        <v>TRUE</v>
      </c>
      <c r="AI364" s="19" t="str">
        <f>IF(ISNA(VLOOKUP(C364,dim_techarea!A:B,2,FALSE)),"",VLOOKUP(C364,dim_techarea!A:B,2,FALSE))</f>
        <v>OVC_SERV</v>
      </c>
      <c r="AJ364" s="19" t="str">
        <f>IF(ISNA(VLOOKUP(AI364,dim_techarea!B:C,2,FALSE)),"",VLOOKUP(AI364,dim_techarea!B:C,2,FALSE))</f>
        <v>RxyNwEV3oQf</v>
      </c>
      <c r="AK364" s="19" t="str">
        <f>IF(ISNA(VLOOKUP(TRIM(G364),dim_targetsresults!A:B,2,FALSE)),"",VLOOKUP(TRIM(G364),dim_targetsresults!A:C,2,FALSE))</f>
        <v>MER Targets</v>
      </c>
      <c r="AL364" s="19" t="str">
        <f>IF(ISNA(VLOOKUP(AK364,dim_targetsresults!B:C,2,FALSE)),"",VLOOKUP(AK364,dim_targetsresults!B:C,2,FALSE))</f>
        <v>W8imnja2Owd</v>
      </c>
      <c r="AM364" s="19" t="str">
        <f>IF(ISNA(VLOOKUP(TRIM(D364),dim_numeratordenominator!A:B,2,FALSE)),"",VLOOKUP(TRIM(D364),dim_numeratordenominator!A:C,2,FALSE))</f>
        <v>Numerator</v>
      </c>
      <c r="AN364" s="19" t="str">
        <f>IF(ISNA(VLOOKUP(AM364,dim_numeratordenominator!B:C,2,FALSE)),"",VLOOKUP(AM364,dim_numeratordenominator!B:C,2,FALSE))</f>
        <v>Som9NRMQqV7</v>
      </c>
      <c r="AO364" s="19" t="str">
        <f>IF(ISNA(VLOOKUP(TRIM(E364),dim_supporttype!A:B,2,FALSE)),"",VLOOKUP(TRIM(E364),dim_supporttype!A:C,2,FALSE))</f>
        <v>DSD</v>
      </c>
      <c r="AP364" s="19" t="str">
        <f>IF(ISNA(VLOOKUP(AO364,dim_supporttype!B:C,2,FALSE)),"",VLOOKUP(AO364,dim_supporttype!B:C,2,FALSE))</f>
        <v>iM13vdNLWKb</v>
      </c>
      <c r="AQ364" s="19" t="str">
        <f>IF(ISNA(VLOOKUP(TRIM(F364),dim_disaggs!A:B,2,FALSE)),"No Disagg",VLOOKUP(TRIM(F364),dim_disaggs!A:B,2,FALSE))</f>
        <v>Age/Sex/Preventive</v>
      </c>
      <c r="AR364" s="19" t="str">
        <f>IF(ISNA(VLOOKUP(AQ364,dim_disaggs!B:C,2,FALSE)),"",VLOOKUP(AQ364,dim_disaggs!B:C,2,FALSE))</f>
        <v>wqHjTjIvhlw</v>
      </c>
      <c r="AS364" s="72"/>
      <c r="AT364" s="66"/>
      <c r="AU364" s="72" t="s">
        <v>755</v>
      </c>
      <c r="AV364" s="73" t="s">
        <v>755</v>
      </c>
      <c r="AW364" s="66" t="s">
        <v>755</v>
      </c>
      <c r="AX364" s="66" t="s">
        <v>755</v>
      </c>
      <c r="AY364" s="20"/>
      <c r="AZ364" s="20"/>
      <c r="BA364" s="105" t="str">
        <f t="shared" si="51"/>
        <v>Top Level Numerator</v>
      </c>
      <c r="BB364" s="20" t="str">
        <f t="shared" si="52"/>
        <v>PE5QVF0w4xj</v>
      </c>
      <c r="BC364" s="20"/>
      <c r="BD364" s="20"/>
      <c r="BE364" s="75" t="s">
        <v>755</v>
      </c>
      <c r="BF364" s="73" t="s">
        <v>755</v>
      </c>
      <c r="BG364" s="55" t="s">
        <v>755</v>
      </c>
      <c r="BH364" s="76" t="s">
        <v>755</v>
      </c>
      <c r="BI364" s="20"/>
      <c r="BJ364" s="20"/>
      <c r="BK364" s="55" t="s">
        <v>755</v>
      </c>
      <c r="BL364" s="71" t="s">
        <v>755</v>
      </c>
      <c r="BM364" s="77" t="s">
        <v>755</v>
      </c>
      <c r="BN364" s="78" t="s">
        <v>755</v>
      </c>
      <c r="BO364" s="77" t="s">
        <v>25670</v>
      </c>
      <c r="BP364" s="78" t="s">
        <v>25672</v>
      </c>
    </row>
    <row r="365" spans="1:68" x14ac:dyDescent="0.2">
      <c r="A365" s="20" t="s">
        <v>95</v>
      </c>
      <c r="B365" s="35" t="s">
        <v>25621</v>
      </c>
      <c r="C365" s="10" t="s">
        <v>252</v>
      </c>
      <c r="D365" s="10" t="s">
        <v>1</v>
      </c>
      <c r="E365" s="10" t="s">
        <v>78</v>
      </c>
      <c r="F365" s="12" t="s">
        <v>25586</v>
      </c>
      <c r="G365" s="10" t="s">
        <v>2442</v>
      </c>
      <c r="H365" s="22" t="s">
        <v>25586</v>
      </c>
      <c r="I365" s="19">
        <f t="shared" si="46"/>
        <v>43</v>
      </c>
      <c r="K365" s="20" t="s">
        <v>279</v>
      </c>
      <c r="L365" s="95" t="str">
        <f>IF(M365&lt;&gt;"",IF(NOT(ISNA(INDEX(cc!B:B,MATCH(M365,cc!A:A,0)))),INDEX(cc!B:B,MATCH(M365,cc!A:A,0)),"0"),"")</f>
        <v>Age (5-14-uk,2) and Sex</v>
      </c>
      <c r="M365" s="97" t="s">
        <v>25588</v>
      </c>
      <c r="N365" s="28" t="str">
        <f t="shared" si="54"/>
        <v xml:space="preserve"> TARGET</v>
      </c>
      <c r="O365" s="19" t="str">
        <f t="shared" si="47"/>
        <v>OVC_SERV (N, TA, Age/Sex/Preventive) TARGET: Beneficiaries Served</v>
      </c>
      <c r="P365" s="19" t="str">
        <f t="shared" si="48"/>
        <v>OVC_SERV (N, TA, Age/Sex/Preventive) TARGET: Beneficiaries Served</v>
      </c>
      <c r="Q365" s="19" t="str">
        <f t="shared" si="55"/>
        <v>OVC_SERV (N, TA, Age/Sex/Preventive) TARGET</v>
      </c>
      <c r="R365" s="19" t="str">
        <f t="shared" si="49"/>
        <v>OVC_SERV_N_TA_Age_Sex_Preventive_TARGET</v>
      </c>
      <c r="S365" s="19" t="str">
        <f t="shared" si="50"/>
        <v>OVC_SERV_N_TA_Age_Sex_Preventive_TARGET</v>
      </c>
      <c r="T365" s="19" t="b">
        <f>NOT(ISNA(VLOOKUP(B365,dbcodes!A:B,2,FALSE)))</f>
        <v>0</v>
      </c>
      <c r="U365" s="19">
        <f>IF(ISNA(VLOOKUP(B365,dbcodes!A:B,2,FALSE)),des!R2434,VLOOKUP(B365,dbcodes!A:B,2,FALSE))</f>
        <v>0</v>
      </c>
      <c r="W365" s="107" t="str">
        <f>IF(ISNA(VLOOKUP(C365,descriptions!A:B,2,FALSE)),des!V908,IF(G365=" TARGET","Target ","")&amp;VLOOKUP(C365,descriptions!A:B,2,FALSE))</f>
        <v>Target Number of beneficiaries served by PEPFAR OVC programs for children and families affected by HIV/AIDS</v>
      </c>
      <c r="X365" s="20" t="s">
        <v>4</v>
      </c>
      <c r="Y365" s="20" t="s">
        <v>831</v>
      </c>
      <c r="Z365" s="20" t="s">
        <v>836</v>
      </c>
      <c r="AA365" s="20" t="s">
        <v>102</v>
      </c>
      <c r="AB365" s="20" t="s">
        <v>755</v>
      </c>
      <c r="AC365" s="19" t="str">
        <f>IF(AB365&lt;&gt;"",IF(NOT(ISNA(INDEX(os!A:A,MATCH(AB365,os!B:B,0)))),INDEX(os!A:A,MATCH(AB365,os!B:B,0)),"0"),"")</f>
        <v/>
      </c>
      <c r="AD365" s="20" t="s">
        <v>830</v>
      </c>
      <c r="AH365" s="93" t="str">
        <f>IF(NOT(ISNA(VLOOKUP(B:B,ResultsTargets!A:A,1,0))),"TRUE","")</f>
        <v>TRUE</v>
      </c>
      <c r="AI365" s="19" t="str">
        <f>IF(ISNA(VLOOKUP(C365,dim_techarea!A:B,2,FALSE)),"",VLOOKUP(C365,dim_techarea!A:B,2,FALSE))</f>
        <v>OVC_SERV</v>
      </c>
      <c r="AJ365" s="19" t="str">
        <f>IF(ISNA(VLOOKUP(AI365,dim_techarea!B:C,2,FALSE)),"",VLOOKUP(AI365,dim_techarea!B:C,2,FALSE))</f>
        <v>RxyNwEV3oQf</v>
      </c>
      <c r="AK365" s="19" t="str">
        <f>IF(ISNA(VLOOKUP(TRIM(G365),dim_targetsresults!A:B,2,FALSE)),"",VLOOKUP(TRIM(G365),dim_targetsresults!A:C,2,FALSE))</f>
        <v>MER Targets</v>
      </c>
      <c r="AL365" s="19" t="str">
        <f>IF(ISNA(VLOOKUP(AK365,dim_targetsresults!B:C,2,FALSE)),"",VLOOKUP(AK365,dim_targetsresults!B:C,2,FALSE))</f>
        <v>W8imnja2Owd</v>
      </c>
      <c r="AM365" s="19" t="str">
        <f>IF(ISNA(VLOOKUP(TRIM(D365),dim_numeratordenominator!A:B,2,FALSE)),"",VLOOKUP(TRIM(D365),dim_numeratordenominator!A:C,2,FALSE))</f>
        <v>Numerator</v>
      </c>
      <c r="AN365" s="19" t="str">
        <f>IF(ISNA(VLOOKUP(AM365,dim_numeratordenominator!B:C,2,FALSE)),"",VLOOKUP(AM365,dim_numeratordenominator!B:C,2,FALSE))</f>
        <v>Som9NRMQqV7</v>
      </c>
      <c r="AO365" s="19" t="str">
        <f>IF(ISNA(VLOOKUP(TRIM(E365),dim_supporttype!A:B,2,FALSE)),"",VLOOKUP(TRIM(E365),dim_supporttype!A:C,2,FALSE))</f>
        <v>TA</v>
      </c>
      <c r="AP365" s="19" t="str">
        <f>IF(ISNA(VLOOKUP(AO365,dim_supporttype!B:C,2,FALSE)),"",VLOOKUP(AO365,dim_supporttype!B:C,2,FALSE))</f>
        <v>cRAGKdWIDn4</v>
      </c>
      <c r="AQ365" s="19" t="str">
        <f>IF(ISNA(VLOOKUP(TRIM(F365),dim_disaggs!A:B,2,FALSE)),"No Disagg",VLOOKUP(TRIM(F365),dim_disaggs!A:B,2,FALSE))</f>
        <v>Age/Sex/Preventive</v>
      </c>
      <c r="AR365" s="19" t="str">
        <f>IF(ISNA(VLOOKUP(AQ365,dim_disaggs!B:C,2,FALSE)),"",VLOOKUP(AQ365,dim_disaggs!B:C,2,FALSE))</f>
        <v>wqHjTjIvhlw</v>
      </c>
      <c r="AU365" s="72" t="s">
        <v>755</v>
      </c>
      <c r="AV365" s="73" t="s">
        <v>755</v>
      </c>
      <c r="AW365" s="66" t="s">
        <v>755</v>
      </c>
      <c r="AX365" s="66" t="s">
        <v>755</v>
      </c>
      <c r="BA365" s="105" t="str">
        <f t="shared" si="51"/>
        <v>Top Level Numerator</v>
      </c>
      <c r="BB365" s="20" t="str">
        <f t="shared" si="52"/>
        <v>PE5QVF0w4xj</v>
      </c>
      <c r="BE365" s="75" t="s">
        <v>755</v>
      </c>
      <c r="BF365" s="73" t="s">
        <v>755</v>
      </c>
      <c r="BG365" s="55" t="s">
        <v>755</v>
      </c>
      <c r="BH365" s="76" t="s">
        <v>755</v>
      </c>
      <c r="BK365" s="55" t="s">
        <v>755</v>
      </c>
      <c r="BL365" s="71" t="s">
        <v>755</v>
      </c>
      <c r="BM365" s="77" t="s">
        <v>755</v>
      </c>
      <c r="BN365" s="78" t="s">
        <v>755</v>
      </c>
      <c r="BO365" s="77" t="s">
        <v>25670</v>
      </c>
      <c r="BP365" s="78" t="s">
        <v>25672</v>
      </c>
    </row>
    <row r="366" spans="1:68" ht="18" x14ac:dyDescent="0.2">
      <c r="A366" s="20" t="s">
        <v>95</v>
      </c>
      <c r="B366" s="5" t="s">
        <v>20645</v>
      </c>
      <c r="C366" s="20" t="s">
        <v>252</v>
      </c>
      <c r="D366" s="20" t="s">
        <v>1</v>
      </c>
      <c r="E366" s="20" t="s">
        <v>77</v>
      </c>
      <c r="F366" s="12" t="s">
        <v>20567</v>
      </c>
      <c r="G366" s="20" t="s">
        <v>2442</v>
      </c>
      <c r="H366" s="22" t="s">
        <v>20567</v>
      </c>
      <c r="I366" s="19">
        <f t="shared" si="46"/>
        <v>47</v>
      </c>
      <c r="J366" s="20" t="s">
        <v>755</v>
      </c>
      <c r="K366" s="20" t="s">
        <v>279</v>
      </c>
      <c r="L366" s="95" t="str">
        <f>IF(M366&lt;&gt;"",IF(NOT(ISNA(INDEX(cc!B:B,MATCH(M366,cc!A:A,0)))),INDEX(cc!B:B,MATCH(M366,cc!A:A,0)),"0"),"")</f>
        <v>Age (&lt;1-20-uk, 6), Sex and Program Status</v>
      </c>
      <c r="M366" s="99" t="s">
        <v>25593</v>
      </c>
      <c r="N366" s="28" t="str">
        <f t="shared" si="54"/>
        <v xml:space="preserve"> TARGET</v>
      </c>
      <c r="O366" s="19" t="str">
        <f t="shared" si="47"/>
        <v>OVC_SERV (N, DSD, Age/Sex/ProgramStatus) TARGET: Beneficiaries Served</v>
      </c>
      <c r="P366" s="19" t="str">
        <f t="shared" si="48"/>
        <v>OVC_SERV (N, DSD, Age/Sex/ProgramStatus) TARGET: Beneficiaries Served</v>
      </c>
      <c r="Q366" s="19" t="str">
        <f t="shared" si="55"/>
        <v>OVC_SERV (N, DSD, Age/Sex/ProgramStatus) TARGET</v>
      </c>
      <c r="R366" s="19" t="str">
        <f t="shared" si="49"/>
        <v>OVC_SERV_N_DSD_Age_Sex_ProgramStatus_TARGET</v>
      </c>
      <c r="S366" s="19" t="str">
        <f t="shared" si="50"/>
        <v>OVC_SERV_N_DSD_Age_Sex_ProgramStatus_TARGET</v>
      </c>
      <c r="T366" s="19" t="b">
        <f>NOT(ISNA(VLOOKUP(B366,dbcodes!A:B,2,FALSE)))</f>
        <v>1</v>
      </c>
      <c r="U366" s="19" t="str">
        <f>IF(ISNA(VLOOKUP(B366,dbcodes!A:B,2,FALSE)),des!R2435,VLOOKUP(B366,dbcodes!A:B,2,FALSE))</f>
        <v>OVC_SERV_N_DSD_Age_Sex_ProgramStatus_TARGET</v>
      </c>
      <c r="W366" s="107" t="str">
        <f>IF(ISNA(VLOOKUP(C366,descriptions!A:B,2,FALSE)),des!V935,IF(G366=" TARGET","Target ","")&amp;VLOOKUP(C366,descriptions!A:B,2,FALSE))</f>
        <v>Target Number of beneficiaries served by PEPFAR OVC programs for children and families affected by HIV/AIDS</v>
      </c>
      <c r="X366" s="20" t="s">
        <v>4</v>
      </c>
      <c r="Y366" s="20" t="s">
        <v>831</v>
      </c>
      <c r="Z366" s="20" t="s">
        <v>836</v>
      </c>
      <c r="AA366" s="20" t="s">
        <v>102</v>
      </c>
      <c r="AB366" s="20" t="s">
        <v>755</v>
      </c>
      <c r="AC366" s="19" t="str">
        <f>IF(AB366&lt;&gt;"",IF(NOT(ISNA(INDEX(os!A:A,MATCH(AB366,os!B:B,0)))),INDEX(os!A:A,MATCH(AB366,os!B:B,0)),"0"),"")</f>
        <v/>
      </c>
      <c r="AD366" s="20" t="s">
        <v>830</v>
      </c>
      <c r="AH366" s="93" t="str">
        <f>IF(NOT(ISNA(VLOOKUP(B:B,ResultsTargets!A:A,1,0))),"TRUE","")</f>
        <v>TRUE</v>
      </c>
      <c r="AI366" s="19" t="str">
        <f>IF(ISNA(VLOOKUP(C366,dim_techarea!A:B,2,FALSE)),"",VLOOKUP(C366,dim_techarea!A:B,2,FALSE))</f>
        <v>OVC_SERV</v>
      </c>
      <c r="AJ366" s="19" t="str">
        <f>IF(ISNA(VLOOKUP(AI366,dim_techarea!B:C,2,FALSE)),"",VLOOKUP(AI366,dim_techarea!B:C,2,FALSE))</f>
        <v>RxyNwEV3oQf</v>
      </c>
      <c r="AK366" s="19" t="str">
        <f>IF(ISNA(VLOOKUP(TRIM(G366),dim_targetsresults!A:B,2,FALSE)),"",VLOOKUP(TRIM(G366),dim_targetsresults!A:C,2,FALSE))</f>
        <v>MER Targets</v>
      </c>
      <c r="AL366" s="19" t="str">
        <f>IF(ISNA(VLOOKUP(AK366,dim_targetsresults!B:C,2,FALSE)),"",VLOOKUP(AK366,dim_targetsresults!B:C,2,FALSE))</f>
        <v>W8imnja2Owd</v>
      </c>
      <c r="AM366" s="19" t="str">
        <f>IF(ISNA(VLOOKUP(TRIM(D366),dim_numeratordenominator!A:B,2,FALSE)),"",VLOOKUP(TRIM(D366),dim_numeratordenominator!A:C,2,FALSE))</f>
        <v>Numerator</v>
      </c>
      <c r="AN366" s="19" t="str">
        <f>IF(ISNA(VLOOKUP(AM366,dim_numeratordenominator!B:C,2,FALSE)),"",VLOOKUP(AM366,dim_numeratordenominator!B:C,2,FALSE))</f>
        <v>Som9NRMQqV7</v>
      </c>
      <c r="AO366" s="19" t="str">
        <f>IF(ISNA(VLOOKUP(TRIM(E366),dim_supporttype!A:B,2,FALSE)),"",VLOOKUP(TRIM(E366),dim_supporttype!A:C,2,FALSE))</f>
        <v>DSD</v>
      </c>
      <c r="AP366" s="19" t="str">
        <f>IF(ISNA(VLOOKUP(AO366,dim_supporttype!B:C,2,FALSE)),"",VLOOKUP(AO366,dim_supporttype!B:C,2,FALSE))</f>
        <v>iM13vdNLWKb</v>
      </c>
      <c r="AQ366" s="19" t="str">
        <f>IF(ISNA(VLOOKUP(TRIM(F366),dim_disaggs!A:B,2,FALSE)),"No Disagg",VLOOKUP(TRIM(F366),dim_disaggs!A:B,2,FALSE))</f>
        <v>Age/Sex/ProgramStatus</v>
      </c>
      <c r="AR366" s="19" t="str">
        <f>IF(ISNA(VLOOKUP(AQ366,dim_disaggs!B:C,2,FALSE)),"",VLOOKUP(AQ366,dim_disaggs!B:C,2,FALSE))</f>
        <v>QG5SE83IVmL</v>
      </c>
      <c r="AU366" s="72" t="s">
        <v>755</v>
      </c>
      <c r="AV366" s="73" t="s">
        <v>755</v>
      </c>
      <c r="AW366" s="66" t="s">
        <v>755</v>
      </c>
      <c r="AX366" s="66" t="s">
        <v>755</v>
      </c>
      <c r="BA366" s="105" t="str">
        <f t="shared" si="51"/>
        <v>Top Level Numerator</v>
      </c>
      <c r="BB366" s="20" t="str">
        <f t="shared" si="52"/>
        <v>PE5QVF0w4xj</v>
      </c>
      <c r="BE366" s="75" t="s">
        <v>755</v>
      </c>
      <c r="BF366" s="73" t="s">
        <v>755</v>
      </c>
      <c r="BK366" s="55" t="s">
        <v>20634</v>
      </c>
      <c r="BL366" s="71" t="s">
        <v>20636</v>
      </c>
      <c r="BM366" s="77" t="s">
        <v>21473</v>
      </c>
      <c r="BN366" s="78" t="s">
        <v>21476</v>
      </c>
      <c r="BO366" s="77" t="s">
        <v>25670</v>
      </c>
      <c r="BP366" s="78" t="s">
        <v>25672</v>
      </c>
    </row>
    <row r="367" spans="1:68" ht="18" x14ac:dyDescent="0.2">
      <c r="A367" s="20" t="s">
        <v>95</v>
      </c>
      <c r="B367" s="5" t="s">
        <v>20646</v>
      </c>
      <c r="C367" s="20" t="s">
        <v>252</v>
      </c>
      <c r="D367" s="20" t="s">
        <v>1</v>
      </c>
      <c r="E367" s="20" t="s">
        <v>78</v>
      </c>
      <c r="F367" s="12" t="s">
        <v>20567</v>
      </c>
      <c r="G367" s="20" t="s">
        <v>2442</v>
      </c>
      <c r="H367" s="22" t="s">
        <v>20567</v>
      </c>
      <c r="I367" s="19">
        <f t="shared" si="46"/>
        <v>46</v>
      </c>
      <c r="J367" s="20" t="s">
        <v>755</v>
      </c>
      <c r="K367" s="20" t="s">
        <v>279</v>
      </c>
      <c r="L367" s="95" t="str">
        <f>IF(M367&lt;&gt;"",IF(NOT(ISNA(INDEX(cc!B:B,MATCH(M367,cc!A:A,0)))),INDEX(cc!B:B,MATCH(M367,cc!A:A,0)),"0"),"")</f>
        <v>Age (&lt;1-20-uk, 6), Sex and Program Status</v>
      </c>
      <c r="M367" s="99" t="s">
        <v>25593</v>
      </c>
      <c r="N367" s="28" t="str">
        <f t="shared" si="54"/>
        <v xml:space="preserve"> TARGET</v>
      </c>
      <c r="O367" s="19" t="str">
        <f t="shared" si="47"/>
        <v>OVC_SERV (N, TA, Age/Sex/ProgramStatus) TARGET: Beneficiaries Served</v>
      </c>
      <c r="P367" s="19" t="str">
        <f t="shared" si="48"/>
        <v>OVC_SERV (N, TA, Age/Sex/ProgramStatus) TARGET: Beneficiaries Served</v>
      </c>
      <c r="Q367" s="19" t="str">
        <f t="shared" si="55"/>
        <v>OVC_SERV (N, TA, Age/Sex/ProgramStatus) TARGET</v>
      </c>
      <c r="R367" s="19" t="str">
        <f t="shared" si="49"/>
        <v>OVC_SERV_N_TA_Age_Sex_ProgramStatus_TARGET</v>
      </c>
      <c r="S367" s="19" t="str">
        <f t="shared" si="50"/>
        <v>OVC_SERV_N_TA_Age_Sex_ProgramStatus_TARGET</v>
      </c>
      <c r="T367" s="19" t="b">
        <f>NOT(ISNA(VLOOKUP(B367,dbcodes!A:B,2,FALSE)))</f>
        <v>1</v>
      </c>
      <c r="U367" s="19" t="str">
        <f>IF(ISNA(VLOOKUP(B367,dbcodes!A:B,2,FALSE)),des!R2436,VLOOKUP(B367,dbcodes!A:B,2,FALSE))</f>
        <v>OVC_SERV_N_TA_Age_Sex_ProgramStatus_TARGET</v>
      </c>
      <c r="W367" s="107" t="str">
        <f>IF(ISNA(VLOOKUP(C367,descriptions!A:B,2,FALSE)),des!V936,IF(G367=" TARGET","Target ","")&amp;VLOOKUP(C367,descriptions!A:B,2,FALSE))</f>
        <v>Target Number of beneficiaries served by PEPFAR OVC programs for children and families affected by HIV/AIDS</v>
      </c>
      <c r="X367" s="20" t="s">
        <v>4</v>
      </c>
      <c r="Y367" s="20" t="s">
        <v>831</v>
      </c>
      <c r="Z367" s="20" t="s">
        <v>836</v>
      </c>
      <c r="AA367" s="20" t="s">
        <v>102</v>
      </c>
      <c r="AB367" s="20" t="s">
        <v>755</v>
      </c>
      <c r="AC367" s="19" t="str">
        <f>IF(AB367&lt;&gt;"",IF(NOT(ISNA(INDEX(os!A:A,MATCH(AB367,os!B:B,0)))),INDEX(os!A:A,MATCH(AB367,os!B:B,0)),"0"),"")</f>
        <v/>
      </c>
      <c r="AD367" s="20" t="s">
        <v>830</v>
      </c>
      <c r="AH367" s="93" t="str">
        <f>IF(NOT(ISNA(VLOOKUP(B:B,ResultsTargets!A:A,1,0))),"TRUE","")</f>
        <v>TRUE</v>
      </c>
      <c r="AI367" s="19" t="str">
        <f>IF(ISNA(VLOOKUP(C367,dim_techarea!A:B,2,FALSE)),"",VLOOKUP(C367,dim_techarea!A:B,2,FALSE))</f>
        <v>OVC_SERV</v>
      </c>
      <c r="AJ367" s="19" t="str">
        <f>IF(ISNA(VLOOKUP(AI367,dim_techarea!B:C,2,FALSE)),"",VLOOKUP(AI367,dim_techarea!B:C,2,FALSE))</f>
        <v>RxyNwEV3oQf</v>
      </c>
      <c r="AK367" s="19" t="str">
        <f>IF(ISNA(VLOOKUP(TRIM(G367),dim_targetsresults!A:B,2,FALSE)),"",VLOOKUP(TRIM(G367),dim_targetsresults!A:C,2,FALSE))</f>
        <v>MER Targets</v>
      </c>
      <c r="AL367" s="19" t="str">
        <f>IF(ISNA(VLOOKUP(AK367,dim_targetsresults!B:C,2,FALSE)),"",VLOOKUP(AK367,dim_targetsresults!B:C,2,FALSE))</f>
        <v>W8imnja2Owd</v>
      </c>
      <c r="AM367" s="19" t="str">
        <f>IF(ISNA(VLOOKUP(TRIM(D367),dim_numeratordenominator!A:B,2,FALSE)),"",VLOOKUP(TRIM(D367),dim_numeratordenominator!A:C,2,FALSE))</f>
        <v>Numerator</v>
      </c>
      <c r="AN367" s="19" t="str">
        <f>IF(ISNA(VLOOKUP(AM367,dim_numeratordenominator!B:C,2,FALSE)),"",VLOOKUP(AM367,dim_numeratordenominator!B:C,2,FALSE))</f>
        <v>Som9NRMQqV7</v>
      </c>
      <c r="AO367" s="19" t="str">
        <f>IF(ISNA(VLOOKUP(TRIM(E367),dim_supporttype!A:B,2,FALSE)),"",VLOOKUP(TRIM(E367),dim_supporttype!A:C,2,FALSE))</f>
        <v>TA</v>
      </c>
      <c r="AP367" s="19" t="str">
        <f>IF(ISNA(VLOOKUP(AO367,dim_supporttype!B:C,2,FALSE)),"",VLOOKUP(AO367,dim_supporttype!B:C,2,FALSE))</f>
        <v>cRAGKdWIDn4</v>
      </c>
      <c r="AQ367" s="19" t="str">
        <f>IF(ISNA(VLOOKUP(TRIM(F367),dim_disaggs!A:B,2,FALSE)),"No Disagg",VLOOKUP(TRIM(F367),dim_disaggs!A:B,2,FALSE))</f>
        <v>Age/Sex/ProgramStatus</v>
      </c>
      <c r="AR367" s="19" t="str">
        <f>IF(ISNA(VLOOKUP(AQ367,dim_disaggs!B:C,2,FALSE)),"",VLOOKUP(AQ367,dim_disaggs!B:C,2,FALSE))</f>
        <v>QG5SE83IVmL</v>
      </c>
      <c r="AU367" s="72" t="s">
        <v>755</v>
      </c>
      <c r="AV367" s="73" t="s">
        <v>755</v>
      </c>
      <c r="AW367" s="66" t="s">
        <v>755</v>
      </c>
      <c r="AX367" s="66" t="s">
        <v>755</v>
      </c>
      <c r="BA367" s="105" t="str">
        <f t="shared" si="51"/>
        <v>Top Level Numerator</v>
      </c>
      <c r="BB367" s="20" t="str">
        <f t="shared" si="52"/>
        <v>PE5QVF0w4xj</v>
      </c>
      <c r="BE367" s="75" t="s">
        <v>755</v>
      </c>
      <c r="BF367" s="73" t="s">
        <v>755</v>
      </c>
      <c r="BK367" s="55" t="s">
        <v>20634</v>
      </c>
      <c r="BL367" s="71" t="s">
        <v>20636</v>
      </c>
      <c r="BM367" s="77" t="s">
        <v>21473</v>
      </c>
      <c r="BN367" s="78" t="s">
        <v>21476</v>
      </c>
      <c r="BO367" s="77" t="s">
        <v>25670</v>
      </c>
      <c r="BP367" s="78" t="s">
        <v>25672</v>
      </c>
    </row>
    <row r="368" spans="1:68" x14ac:dyDescent="0.2">
      <c r="A368" s="20" t="s">
        <v>95</v>
      </c>
      <c r="B368" s="5" t="s">
        <v>20558</v>
      </c>
      <c r="C368" s="20" t="s">
        <v>237</v>
      </c>
      <c r="D368" s="20" t="s">
        <v>1</v>
      </c>
      <c r="E368" s="20" t="s">
        <v>77</v>
      </c>
      <c r="F368" s="22" t="s">
        <v>20557</v>
      </c>
      <c r="G368" s="20" t="s">
        <v>20086</v>
      </c>
      <c r="H368" s="22" t="s">
        <v>25435</v>
      </c>
      <c r="I368" s="19">
        <f t="shared" si="46"/>
        <v>43</v>
      </c>
      <c r="J368" s="20" t="s">
        <v>755</v>
      </c>
      <c r="K368" s="20" t="s">
        <v>2200</v>
      </c>
      <c r="L368" s="95" t="str">
        <f>IF(M368&lt;&gt;"",IF(NOT(ISNA(INDEX(cc!B:B,MATCH(M368,cc!A:A,0)))),INDEX(cc!B:B,MATCH(M368,cc!A:A,0)),"0"),"")</f>
        <v>Age (&lt;10-50+-uk, 10), New Existing ART, Sex (Female) and HIV Status (Positive)</v>
      </c>
      <c r="M368" s="97" t="s">
        <v>20614</v>
      </c>
      <c r="N368" s="28" t="str">
        <f t="shared" si="54"/>
        <v/>
      </c>
      <c r="O368" s="19" t="str">
        <f t="shared" si="47"/>
        <v>PMTCT_ART (N, DSD, Age/Sex/NewExistingArt/HIVStatus): ART</v>
      </c>
      <c r="P368" s="19" t="str">
        <f t="shared" si="48"/>
        <v>PMTCT_ART (N, DSD, Age/Sex/NewExistingArt/HIVStatus): ART</v>
      </c>
      <c r="Q368" s="19" t="str">
        <f t="shared" si="55"/>
        <v>PMTCT_ART (N, DSD, Age/Sex/NewExistArt/HIV)</v>
      </c>
      <c r="R368" s="19" t="str">
        <f t="shared" si="49"/>
        <v>PMTCT_ART_N_DSD_Age_Sex_NewExistArt_HIV</v>
      </c>
      <c r="S368" s="19" t="str">
        <f t="shared" si="50"/>
        <v>PMTCT_ART_N_DSD_Age_Sex_NewExistArt_HIV_</v>
      </c>
      <c r="T368" s="19" t="b">
        <f>NOT(ISNA(VLOOKUP(B368,dbcodes!A:B,2,FALSE)))</f>
        <v>1</v>
      </c>
      <c r="U368" s="19" t="str">
        <f>IF(ISNA(VLOOKUP(B368,dbcodes!A:B,2,FALSE)),des!R2437,VLOOKUP(B368,dbcodes!A:B,2,FALSE))</f>
        <v>PMTCT_ART_N_DSD_Age_NewExistingArt_Sex_HIV</v>
      </c>
      <c r="W368" s="107" t="str">
        <f>IF(ISNA(VLOOKUP(C368,descriptions!A:B,2,FALSE)),des!V957,IF(G368=" TARGET","Target ","")&amp;VLOOKUP(C368,descriptions!A:B,2,FALSE))</f>
        <v>Number of HIV-positive pregnant women who received ART to reduce the risk of mother-to-child-transmission during pregnancy</v>
      </c>
      <c r="X368" s="20" t="s">
        <v>4</v>
      </c>
      <c r="Y368" s="20" t="s">
        <v>831</v>
      </c>
      <c r="Z368" s="20" t="s">
        <v>836</v>
      </c>
      <c r="AA368" s="20" t="s">
        <v>102</v>
      </c>
      <c r="AB368" s="20" t="s">
        <v>755</v>
      </c>
      <c r="AC368" s="19" t="str">
        <f>IF(AB368&lt;&gt;"",IF(NOT(ISNA(INDEX(os!A:A,MATCH(AB368,os!B:B,0)))),INDEX(os!A:A,MATCH(AB368,os!B:B,0)),"0"),"")</f>
        <v/>
      </c>
      <c r="AD368" s="20" t="s">
        <v>830</v>
      </c>
      <c r="AH368" s="93" t="str">
        <f>IF(NOT(ISNA(VLOOKUP(B:B,ResultsTargets!A:A,1,0))),"TRUE","")</f>
        <v>TRUE</v>
      </c>
      <c r="AI368" s="19" t="str">
        <f>IF(ISNA(VLOOKUP(C368,dim_techarea!A:B,2,FALSE)),"",VLOOKUP(C368,dim_techarea!A:B,2,FALSE))</f>
        <v>PMTCT_ART</v>
      </c>
      <c r="AJ368" s="19" t="str">
        <f>IF(ISNA(VLOOKUP(AI368,dim_techarea!B:C,2,FALSE)),"",VLOOKUP(AI368,dim_techarea!B:C,2,FALSE))</f>
        <v>AaCcy7dVfWw</v>
      </c>
      <c r="AK368" s="19" t="str">
        <f>IF(ISNA(VLOOKUP(TRIM(G368),dim_targetsresults!A:B,2,FALSE)),"",VLOOKUP(TRIM(G368),dim_targetsresults!A:C,2,FALSE))</f>
        <v>MER Results</v>
      </c>
      <c r="AL368" s="19" t="str">
        <f>IF(ISNA(VLOOKUP(AK368,dim_targetsresults!B:C,2,FALSE)),"",VLOOKUP(AK368,dim_targetsresults!B:C,2,FALSE))</f>
        <v>Jh0jDM5yQ2E</v>
      </c>
      <c r="AM368" s="19" t="str">
        <f>IF(ISNA(VLOOKUP(TRIM(D368),dim_numeratordenominator!A:B,2,FALSE)),"",VLOOKUP(TRIM(D368),dim_numeratordenominator!A:C,2,FALSE))</f>
        <v>Numerator</v>
      </c>
      <c r="AN368" s="19" t="str">
        <f>IF(ISNA(VLOOKUP(AM368,dim_numeratordenominator!B:C,2,FALSE)),"",VLOOKUP(AM368,dim_numeratordenominator!B:C,2,FALSE))</f>
        <v>Som9NRMQqV7</v>
      </c>
      <c r="AO368" s="19" t="str">
        <f>IF(ISNA(VLOOKUP(TRIM(E368),dim_supporttype!A:B,2,FALSE)),"",VLOOKUP(TRIM(E368),dim_supporttype!A:C,2,FALSE))</f>
        <v>DSD</v>
      </c>
      <c r="AP368" s="19" t="str">
        <f>IF(ISNA(VLOOKUP(AO368,dim_supporttype!B:C,2,FALSE)),"",VLOOKUP(AO368,dim_supporttype!B:C,2,FALSE))</f>
        <v>iM13vdNLWKb</v>
      </c>
      <c r="AQ368" s="19" t="str">
        <f>IF(ISNA(VLOOKUP(TRIM(F368),dim_disaggs!A:B,2,FALSE)),"No Disagg",VLOOKUP(TRIM(F368),dim_disaggs!A:B,2,FALSE))</f>
        <v>Age/Sex/NewExistingArt/HIVStatus</v>
      </c>
      <c r="AR368" s="19" t="str">
        <f>IF(ISNA(VLOOKUP(AQ368,dim_disaggs!B:C,2,FALSE)),"",VLOOKUP(AQ368,dim_disaggs!B:C,2,FALSE))</f>
        <v>EICV6m2Ay7l</v>
      </c>
      <c r="AU368" s="72" t="s">
        <v>755</v>
      </c>
      <c r="AV368" s="73" t="s">
        <v>755</v>
      </c>
      <c r="AW368" s="66" t="s">
        <v>755</v>
      </c>
      <c r="AX368" s="66" t="s">
        <v>755</v>
      </c>
      <c r="BA368" s="105" t="str">
        <f t="shared" si="51"/>
        <v>Top Level Numerator</v>
      </c>
      <c r="BB368" s="20" t="str">
        <f t="shared" si="52"/>
        <v>PE5QVF0w4xj</v>
      </c>
      <c r="BE368" s="75" t="s">
        <v>755</v>
      </c>
      <c r="BF368" s="73" t="s">
        <v>755</v>
      </c>
      <c r="BG368" s="55" t="s">
        <v>755</v>
      </c>
      <c r="BH368" s="76" t="s">
        <v>755</v>
      </c>
      <c r="BK368" s="55" t="s">
        <v>20634</v>
      </c>
      <c r="BL368" s="71" t="s">
        <v>20636</v>
      </c>
      <c r="BM368" s="77" t="s">
        <v>21473</v>
      </c>
      <c r="BN368" s="78" t="s">
        <v>21476</v>
      </c>
      <c r="BO368" s="77" t="s">
        <v>25670</v>
      </c>
      <c r="BP368" s="78" t="s">
        <v>25672</v>
      </c>
    </row>
    <row r="369" spans="1:68" x14ac:dyDescent="0.2">
      <c r="A369" s="20" t="s">
        <v>95</v>
      </c>
      <c r="B369" s="5" t="s">
        <v>20559</v>
      </c>
      <c r="C369" s="20" t="s">
        <v>237</v>
      </c>
      <c r="D369" s="20" t="s">
        <v>1</v>
      </c>
      <c r="E369" s="20" t="s">
        <v>78</v>
      </c>
      <c r="F369" s="22" t="s">
        <v>20557</v>
      </c>
      <c r="G369" s="20" t="s">
        <v>20086</v>
      </c>
      <c r="H369" s="22" t="s">
        <v>25435</v>
      </c>
      <c r="I369" s="19">
        <f t="shared" si="46"/>
        <v>42</v>
      </c>
      <c r="J369" s="20" t="s">
        <v>755</v>
      </c>
      <c r="K369" s="20" t="s">
        <v>2200</v>
      </c>
      <c r="L369" s="95" t="str">
        <f>IF(M369&lt;&gt;"",IF(NOT(ISNA(INDEX(cc!B:B,MATCH(M369,cc!A:A,0)))),INDEX(cc!B:B,MATCH(M369,cc!A:A,0)),"0"),"")</f>
        <v>Age (&lt;10-50+-uk, 10), New Existing ART, Sex (Female) and HIV Status (Positive)</v>
      </c>
      <c r="M369" s="97" t="s">
        <v>20614</v>
      </c>
      <c r="N369" s="28" t="str">
        <f t="shared" si="54"/>
        <v/>
      </c>
      <c r="O369" s="19" t="str">
        <f t="shared" si="47"/>
        <v>PMTCT_ART (N, TA, Age/Sex/NewExistingArt/HIVStatus): ART</v>
      </c>
      <c r="P369" s="19" t="str">
        <f t="shared" si="48"/>
        <v>PMTCT_ART (N, TA, Age/Sex/NewExistingArt/HIVStatus): ART</v>
      </c>
      <c r="Q369" s="19" t="str">
        <f t="shared" si="55"/>
        <v>PMTCT_ART (N, TA, Age/Sex/NewExistArt/HIV)</v>
      </c>
      <c r="R369" s="19" t="str">
        <f t="shared" si="49"/>
        <v>PMTCT_ART_N_TA_Age_Sex_NewExistArt_HIV</v>
      </c>
      <c r="S369" s="19" t="str">
        <f t="shared" si="50"/>
        <v>PMTCT_ART_N_TA_Age_Sex_NewExistArt_HIV_</v>
      </c>
      <c r="T369" s="19" t="b">
        <f>NOT(ISNA(VLOOKUP(B369,dbcodes!A:B,2,FALSE)))</f>
        <v>1</v>
      </c>
      <c r="U369" s="19" t="str">
        <f>IF(ISNA(VLOOKUP(B369,dbcodes!A:B,2,FALSE)),des!R2438,VLOOKUP(B369,dbcodes!A:B,2,FALSE))</f>
        <v>PMTCT_ART_N_TA_Age_NewExistingArt_Sex_HIV</v>
      </c>
      <c r="W369" s="107" t="str">
        <f>IF(ISNA(VLOOKUP(C369,descriptions!A:B,2,FALSE)),des!V958,IF(G369=" TARGET","Target ","")&amp;VLOOKUP(C369,descriptions!A:B,2,FALSE))</f>
        <v>Number of HIV-positive pregnant women who received ART to reduce the risk of mother-to-child-transmission during pregnancy</v>
      </c>
      <c r="X369" s="20" t="s">
        <v>4</v>
      </c>
      <c r="Y369" s="20" t="s">
        <v>831</v>
      </c>
      <c r="Z369" s="20" t="s">
        <v>836</v>
      </c>
      <c r="AA369" s="20" t="s">
        <v>102</v>
      </c>
      <c r="AB369" s="20" t="s">
        <v>755</v>
      </c>
      <c r="AC369" s="19" t="str">
        <f>IF(AB369&lt;&gt;"",IF(NOT(ISNA(INDEX(os!A:A,MATCH(AB369,os!B:B,0)))),INDEX(os!A:A,MATCH(AB369,os!B:B,0)),"0"),"")</f>
        <v/>
      </c>
      <c r="AD369" s="20" t="s">
        <v>830</v>
      </c>
      <c r="AH369" s="93" t="str">
        <f>IF(NOT(ISNA(VLOOKUP(B:B,ResultsTargets!A:A,1,0))),"TRUE","")</f>
        <v>TRUE</v>
      </c>
      <c r="AI369" s="19" t="str">
        <f>IF(ISNA(VLOOKUP(C369,dim_techarea!A:B,2,FALSE)),"",VLOOKUP(C369,dim_techarea!A:B,2,FALSE))</f>
        <v>PMTCT_ART</v>
      </c>
      <c r="AJ369" s="19" t="str">
        <f>IF(ISNA(VLOOKUP(AI369,dim_techarea!B:C,2,FALSE)),"",VLOOKUP(AI369,dim_techarea!B:C,2,FALSE))</f>
        <v>AaCcy7dVfWw</v>
      </c>
      <c r="AK369" s="19" t="str">
        <f>IF(ISNA(VLOOKUP(TRIM(G369),dim_targetsresults!A:B,2,FALSE)),"",VLOOKUP(TRIM(G369),dim_targetsresults!A:C,2,FALSE))</f>
        <v>MER Results</v>
      </c>
      <c r="AL369" s="19" t="str">
        <f>IF(ISNA(VLOOKUP(AK369,dim_targetsresults!B:C,2,FALSE)),"",VLOOKUP(AK369,dim_targetsresults!B:C,2,FALSE))</f>
        <v>Jh0jDM5yQ2E</v>
      </c>
      <c r="AM369" s="19" t="str">
        <f>IF(ISNA(VLOOKUP(TRIM(D369),dim_numeratordenominator!A:B,2,FALSE)),"",VLOOKUP(TRIM(D369),dim_numeratordenominator!A:C,2,FALSE))</f>
        <v>Numerator</v>
      </c>
      <c r="AN369" s="19" t="str">
        <f>IF(ISNA(VLOOKUP(AM369,dim_numeratordenominator!B:C,2,FALSE)),"",VLOOKUP(AM369,dim_numeratordenominator!B:C,2,FALSE))</f>
        <v>Som9NRMQqV7</v>
      </c>
      <c r="AO369" s="19" t="str">
        <f>IF(ISNA(VLOOKUP(TRIM(E369),dim_supporttype!A:B,2,FALSE)),"",VLOOKUP(TRIM(E369),dim_supporttype!A:C,2,FALSE))</f>
        <v>TA</v>
      </c>
      <c r="AP369" s="19" t="str">
        <f>IF(ISNA(VLOOKUP(AO369,dim_supporttype!B:C,2,FALSE)),"",VLOOKUP(AO369,dim_supporttype!B:C,2,FALSE))</f>
        <v>cRAGKdWIDn4</v>
      </c>
      <c r="AQ369" s="19" t="str">
        <f>IF(ISNA(VLOOKUP(TRIM(F369),dim_disaggs!A:B,2,FALSE)),"No Disagg",VLOOKUP(TRIM(F369),dim_disaggs!A:B,2,FALSE))</f>
        <v>Age/Sex/NewExistingArt/HIVStatus</v>
      </c>
      <c r="AR369" s="19" t="str">
        <f>IF(ISNA(VLOOKUP(AQ369,dim_disaggs!B:C,2,FALSE)),"",VLOOKUP(AQ369,dim_disaggs!B:C,2,FALSE))</f>
        <v>EICV6m2Ay7l</v>
      </c>
      <c r="AU369" s="72" t="s">
        <v>755</v>
      </c>
      <c r="AV369" s="73" t="s">
        <v>755</v>
      </c>
      <c r="AW369" s="66" t="s">
        <v>755</v>
      </c>
      <c r="AX369" s="66" t="s">
        <v>755</v>
      </c>
      <c r="BA369" s="105" t="str">
        <f t="shared" si="51"/>
        <v>Top Level Numerator</v>
      </c>
      <c r="BB369" s="20" t="str">
        <f t="shared" si="52"/>
        <v>PE5QVF0w4xj</v>
      </c>
      <c r="BE369" s="75" t="s">
        <v>755</v>
      </c>
      <c r="BF369" s="73" t="s">
        <v>755</v>
      </c>
      <c r="BG369" s="55" t="s">
        <v>755</v>
      </c>
      <c r="BH369" s="76" t="s">
        <v>755</v>
      </c>
      <c r="BK369" s="55" t="s">
        <v>20634</v>
      </c>
      <c r="BL369" s="71" t="s">
        <v>20636</v>
      </c>
      <c r="BM369" s="77" t="s">
        <v>21473</v>
      </c>
      <c r="BN369" s="78" t="s">
        <v>21476</v>
      </c>
      <c r="BO369" s="77" t="s">
        <v>25670</v>
      </c>
      <c r="BP369" s="78" t="s">
        <v>25672</v>
      </c>
    </row>
    <row r="370" spans="1:68" x14ac:dyDescent="0.2">
      <c r="A370" s="20" t="s">
        <v>95</v>
      </c>
      <c r="B370" s="20" t="s">
        <v>300</v>
      </c>
      <c r="C370" s="20" t="s">
        <v>237</v>
      </c>
      <c r="D370" s="20" t="s">
        <v>1</v>
      </c>
      <c r="E370" s="20" t="s">
        <v>264</v>
      </c>
      <c r="G370" s="20" t="s">
        <v>20086</v>
      </c>
      <c r="I370" s="19">
        <f t="shared" si="46"/>
        <v>28</v>
      </c>
      <c r="J370" s="20" t="s">
        <v>755</v>
      </c>
      <c r="K370" s="20" t="s">
        <v>2200</v>
      </c>
      <c r="L370" s="95" t="str">
        <f>IF(M370&lt;&gt;"",IF(NOT(ISNA(INDEX(cc!B:B,MATCH(M370,cc!A:A,0)))),INDEX(cc!B:B,MATCH(M370,cc!A:A,0)),"0"),"")</f>
        <v>default</v>
      </c>
      <c r="M370" s="97" t="s">
        <v>13</v>
      </c>
      <c r="N370" s="28" t="str">
        <f t="shared" si="54"/>
        <v/>
      </c>
      <c r="O370" s="19" t="str">
        <f t="shared" si="47"/>
        <v>PMTCT_ART (N, DSD_NARRATIVE): ART</v>
      </c>
      <c r="P370" s="19" t="str">
        <f t="shared" si="48"/>
        <v>PMTCT_ART (N, DSD_NARRATIVE): ART</v>
      </c>
      <c r="Q370" s="19" t="str">
        <f t="shared" si="55"/>
        <v>PMTCT_ART (N, DSD_NARRATIVE)</v>
      </c>
      <c r="R370" s="19" t="str">
        <f t="shared" si="49"/>
        <v>PMTCT_ART_N_DSD_NARRATIVE</v>
      </c>
      <c r="S370" s="19" t="str">
        <f t="shared" si="50"/>
        <v>PMTCT_ART_N_DSD_NARRATIVE_</v>
      </c>
      <c r="T370" s="19" t="b">
        <f>NOT(ISNA(VLOOKUP(B370,dbcodes!A:B,2,FALSE)))</f>
        <v>1</v>
      </c>
      <c r="U370" s="19" t="str">
        <f>IF(ISNA(VLOOKUP(B370,dbcodes!A:B,2,FALSE)),des!R2439,VLOOKUP(B370,dbcodes!A:B,2,FALSE))</f>
        <v>PMTCT_ARV_N_DSD_NARRATIVE</v>
      </c>
      <c r="W370" s="107" t="str">
        <f>IF(ISNA(VLOOKUP(C370,descriptions!A:B,2,FALSE)),des!V964,IF(G370=" TARGET","Target ","")&amp;VLOOKUP(C370,descriptions!A:B,2,FALSE))</f>
        <v>Number of HIV-positive pregnant women who received ART to reduce the risk of mother-to-child-transmission during pregnancy</v>
      </c>
      <c r="X370" s="20" t="s">
        <v>9</v>
      </c>
      <c r="Y370" s="20" t="s">
        <v>831</v>
      </c>
      <c r="Z370" s="20" t="s">
        <v>836</v>
      </c>
      <c r="AA370" s="20" t="s">
        <v>102</v>
      </c>
      <c r="AB370" s="20" t="s">
        <v>755</v>
      </c>
      <c r="AC370" s="19" t="str">
        <f>IF(AB370&lt;&gt;"",IF(NOT(ISNA(INDEX(os!A:A,MATCH(AB370,os!B:B,0)))),INDEX(os!A:A,MATCH(AB370,os!B:B,0)),"0"),"")</f>
        <v/>
      </c>
      <c r="AD370" s="20" t="s">
        <v>830</v>
      </c>
      <c r="AH370" s="93" t="str">
        <f>IF(NOT(ISNA(VLOOKUP(B:B,ResultsTargets!A:A,1,0))),"TRUE","")</f>
        <v>TRUE</v>
      </c>
      <c r="AI370" s="19" t="str">
        <f>IF(ISNA(VLOOKUP(C370,dim_techarea!A:B,2,FALSE)),"",VLOOKUP(C370,dim_techarea!A:B,2,FALSE))</f>
        <v>PMTCT_ART</v>
      </c>
      <c r="AJ370" s="19" t="str">
        <f>IF(ISNA(VLOOKUP(AI370,dim_techarea!B:C,2,FALSE)),"",VLOOKUP(AI370,dim_techarea!B:C,2,FALSE))</f>
        <v>AaCcy7dVfWw</v>
      </c>
      <c r="AK370" s="19" t="str">
        <f>IF(ISNA(VLOOKUP(TRIM(G370),dim_targetsresults!A:B,2,FALSE)),"",VLOOKUP(TRIM(G370),dim_targetsresults!A:C,2,FALSE))</f>
        <v>MER Results</v>
      </c>
      <c r="AL370" s="19" t="str">
        <f>IF(ISNA(VLOOKUP(AK370,dim_targetsresults!B:C,2,FALSE)),"",VLOOKUP(AK370,dim_targetsresults!B:C,2,FALSE))</f>
        <v>Jh0jDM5yQ2E</v>
      </c>
      <c r="AM370" s="19" t="str">
        <f>IF(ISNA(VLOOKUP(TRIM(D370),dim_numeratordenominator!A:B,2,FALSE)),"",VLOOKUP(TRIM(D370),dim_numeratordenominator!A:C,2,FALSE))</f>
        <v>Numerator</v>
      </c>
      <c r="AN370" s="19" t="str">
        <f>IF(ISNA(VLOOKUP(AM370,dim_numeratordenominator!B:C,2,FALSE)),"",VLOOKUP(AM370,dim_numeratordenominator!B:C,2,FALSE))</f>
        <v>Som9NRMQqV7</v>
      </c>
      <c r="AO370" s="19" t="str">
        <f>IF(ISNA(VLOOKUP(TRIM(E370),dim_supporttype!A:B,2,FALSE)),"",VLOOKUP(TRIM(E370),dim_supporttype!A:C,2,FALSE))</f>
        <v>DSD Narratives</v>
      </c>
      <c r="AP370" s="19" t="str">
        <f>IF(ISNA(VLOOKUP(AO370,dim_supporttype!B:C,2,FALSE)),"",VLOOKUP(AO370,dim_supporttype!B:C,2,FALSE))</f>
        <v>ySGf8v2q9Rm</v>
      </c>
      <c r="AQ370" s="19" t="str">
        <f>IF(ISNA(VLOOKUP(TRIM(F370),dim_disaggs!A:B,2,FALSE)),"No Disagg",VLOOKUP(TRIM(F370),dim_disaggs!A:B,2,FALSE))</f>
        <v>No Disagg</v>
      </c>
      <c r="AR370" s="19" t="str">
        <f>IF(ISNA(VLOOKUP(AQ370,dim_disaggs!B:C,2,FALSE)),"",VLOOKUP(AQ370,dim_disaggs!B:C,2,FALSE))</f>
        <v>werJlVT6sf3</v>
      </c>
      <c r="AU370" s="72" t="s">
        <v>755</v>
      </c>
      <c r="AV370" s="73" t="s">
        <v>755</v>
      </c>
      <c r="AW370" s="66" t="s">
        <v>755</v>
      </c>
      <c r="AX370" s="66" t="s">
        <v>755</v>
      </c>
      <c r="BA370" s="105" t="str">
        <f t="shared" si="51"/>
        <v/>
      </c>
      <c r="BB370" s="20" t="str">
        <f t="shared" si="52"/>
        <v/>
      </c>
      <c r="BE370" s="75" t="s">
        <v>755</v>
      </c>
      <c r="BF370" s="73" t="s">
        <v>755</v>
      </c>
      <c r="BG370" s="55" t="s">
        <v>755</v>
      </c>
      <c r="BH370" s="76" t="s">
        <v>755</v>
      </c>
      <c r="BI370" s="20" t="s">
        <v>755</v>
      </c>
      <c r="BJ370" s="20" t="s">
        <v>755</v>
      </c>
      <c r="BK370" s="55" t="s">
        <v>755</v>
      </c>
      <c r="BL370" s="71" t="s">
        <v>755</v>
      </c>
      <c r="BM370" s="77" t="s">
        <v>755</v>
      </c>
      <c r="BN370" s="78" t="s">
        <v>755</v>
      </c>
      <c r="BO370" s="77" t="s">
        <v>755</v>
      </c>
      <c r="BP370" s="78" t="s">
        <v>755</v>
      </c>
    </row>
    <row r="371" spans="1:68" s="3" customFormat="1" x14ac:dyDescent="0.2">
      <c r="A371" s="20" t="s">
        <v>95</v>
      </c>
      <c r="B371" s="20" t="s">
        <v>299</v>
      </c>
      <c r="C371" s="20" t="s">
        <v>237</v>
      </c>
      <c r="D371" s="20" t="s">
        <v>1</v>
      </c>
      <c r="E371" s="20" t="s">
        <v>265</v>
      </c>
      <c r="F371" s="20"/>
      <c r="G371" s="20" t="s">
        <v>20086</v>
      </c>
      <c r="H371" s="20"/>
      <c r="I371" s="19">
        <f t="shared" si="46"/>
        <v>27</v>
      </c>
      <c r="J371" s="20" t="s">
        <v>755</v>
      </c>
      <c r="K371" s="20" t="s">
        <v>2200</v>
      </c>
      <c r="L371" s="95" t="str">
        <f>IF(M371&lt;&gt;"",IF(NOT(ISNA(INDEX(cc!B:B,MATCH(M371,cc!A:A,0)))),INDEX(cc!B:B,MATCH(M371,cc!A:A,0)),"0"),"")</f>
        <v>default</v>
      </c>
      <c r="M371" s="97" t="s">
        <v>13</v>
      </c>
      <c r="N371" s="28" t="str">
        <f t="shared" si="54"/>
        <v/>
      </c>
      <c r="O371" s="19" t="str">
        <f t="shared" si="47"/>
        <v>PMTCT_ART (N, TA_NARRATIVE): ART</v>
      </c>
      <c r="P371" s="19" t="str">
        <f t="shared" si="48"/>
        <v>PMTCT_ART (N, TA_NARRATIVE): ART</v>
      </c>
      <c r="Q371" s="19" t="str">
        <f t="shared" si="55"/>
        <v>PMTCT_ART (N, TA_NARRATIVE)</v>
      </c>
      <c r="R371" s="19" t="str">
        <f t="shared" si="49"/>
        <v>PMTCT_ART_N_TA_NARRATIVE</v>
      </c>
      <c r="S371" s="19" t="str">
        <f t="shared" si="50"/>
        <v>PMTCT_ART_N_TA_NARRATIVE_</v>
      </c>
      <c r="T371" s="19" t="b">
        <f>NOT(ISNA(VLOOKUP(B371,dbcodes!A:B,2,FALSE)))</f>
        <v>1</v>
      </c>
      <c r="U371" s="19" t="str">
        <f>IF(ISNA(VLOOKUP(B371,dbcodes!A:B,2,FALSE)),des!R2440,VLOOKUP(B371,dbcodes!A:B,2,FALSE))</f>
        <v>PMTCT_ARV_N_TA_NARRATIVE</v>
      </c>
      <c r="V371" s="20"/>
      <c r="W371" s="107" t="str">
        <f>IF(ISNA(VLOOKUP(C371,descriptions!A:B,2,FALSE)),des!V965,IF(G371=" TARGET","Target ","")&amp;VLOOKUP(C371,descriptions!A:B,2,FALSE))</f>
        <v>Number of HIV-positive pregnant women who received ART to reduce the risk of mother-to-child-transmission during pregnancy</v>
      </c>
      <c r="X371" s="20" t="s">
        <v>9</v>
      </c>
      <c r="Y371" s="20" t="s">
        <v>831</v>
      </c>
      <c r="Z371" s="20" t="s">
        <v>836</v>
      </c>
      <c r="AA371" s="20" t="s">
        <v>102</v>
      </c>
      <c r="AB371" s="20" t="s">
        <v>755</v>
      </c>
      <c r="AC371" s="19" t="str">
        <f>IF(AB371&lt;&gt;"",IF(NOT(ISNA(INDEX(os!A:A,MATCH(AB371,os!B:B,0)))),INDEX(os!A:A,MATCH(AB371,os!B:B,0)),"0"),"")</f>
        <v/>
      </c>
      <c r="AD371" s="20" t="s">
        <v>830</v>
      </c>
      <c r="AE371" s="20"/>
      <c r="AF371" s="20"/>
      <c r="AG371" s="20"/>
      <c r="AH371" s="93" t="str">
        <f>IF(NOT(ISNA(VLOOKUP(B:B,ResultsTargets!A:A,1,0))),"TRUE","")</f>
        <v>TRUE</v>
      </c>
      <c r="AI371" s="19" t="str">
        <f>IF(ISNA(VLOOKUP(C371,dim_techarea!A:B,2,FALSE)),"",VLOOKUP(C371,dim_techarea!A:B,2,FALSE))</f>
        <v>PMTCT_ART</v>
      </c>
      <c r="AJ371" s="19" t="str">
        <f>IF(ISNA(VLOOKUP(AI371,dim_techarea!B:C,2,FALSE)),"",VLOOKUP(AI371,dim_techarea!B:C,2,FALSE))</f>
        <v>AaCcy7dVfWw</v>
      </c>
      <c r="AK371" s="19" t="str">
        <f>IF(ISNA(VLOOKUP(TRIM(G371),dim_targetsresults!A:B,2,FALSE)),"",VLOOKUP(TRIM(G371),dim_targetsresults!A:C,2,FALSE))</f>
        <v>MER Results</v>
      </c>
      <c r="AL371" s="19" t="str">
        <f>IF(ISNA(VLOOKUP(AK371,dim_targetsresults!B:C,2,FALSE)),"",VLOOKUP(AK371,dim_targetsresults!B:C,2,FALSE))</f>
        <v>Jh0jDM5yQ2E</v>
      </c>
      <c r="AM371" s="19" t="str">
        <f>IF(ISNA(VLOOKUP(TRIM(D371),dim_numeratordenominator!A:B,2,FALSE)),"",VLOOKUP(TRIM(D371),dim_numeratordenominator!A:C,2,FALSE))</f>
        <v>Numerator</v>
      </c>
      <c r="AN371" s="19" t="str">
        <f>IF(ISNA(VLOOKUP(AM371,dim_numeratordenominator!B:C,2,FALSE)),"",VLOOKUP(AM371,dim_numeratordenominator!B:C,2,FALSE))</f>
        <v>Som9NRMQqV7</v>
      </c>
      <c r="AO371" s="19" t="str">
        <f>IF(ISNA(VLOOKUP(TRIM(E371),dim_supporttype!A:B,2,FALSE)),"",VLOOKUP(TRIM(E371),dim_supporttype!A:C,2,FALSE))</f>
        <v>TA Narratives</v>
      </c>
      <c r="AP371" s="19" t="str">
        <f>IF(ISNA(VLOOKUP(AO371,dim_supporttype!B:C,2,FALSE)),"",VLOOKUP(AO371,dim_supporttype!B:C,2,FALSE))</f>
        <v>aBZapfNWlIU</v>
      </c>
      <c r="AQ371" s="19" t="str">
        <f>IF(ISNA(VLOOKUP(TRIM(F371),dim_disaggs!A:B,2,FALSE)),"No Disagg",VLOOKUP(TRIM(F371),dim_disaggs!A:B,2,FALSE))</f>
        <v>No Disagg</v>
      </c>
      <c r="AR371" s="19" t="str">
        <f>IF(ISNA(VLOOKUP(AQ371,dim_disaggs!B:C,2,FALSE)),"",VLOOKUP(AQ371,dim_disaggs!B:C,2,FALSE))</f>
        <v>werJlVT6sf3</v>
      </c>
      <c r="AS371" s="72"/>
      <c r="AT371" s="66"/>
      <c r="AU371" s="72" t="s">
        <v>755</v>
      </c>
      <c r="AV371" s="73" t="s">
        <v>755</v>
      </c>
      <c r="AW371" s="66" t="s">
        <v>755</v>
      </c>
      <c r="AX371" s="66" t="s">
        <v>755</v>
      </c>
      <c r="AY371" s="20"/>
      <c r="AZ371" s="20"/>
      <c r="BA371" s="105" t="str">
        <f t="shared" si="51"/>
        <v/>
      </c>
      <c r="BB371" s="20" t="str">
        <f t="shared" si="52"/>
        <v/>
      </c>
      <c r="BC371" s="20"/>
      <c r="BD371" s="20"/>
      <c r="BE371" s="75" t="s">
        <v>755</v>
      </c>
      <c r="BF371" s="73" t="s">
        <v>755</v>
      </c>
      <c r="BG371" s="55" t="s">
        <v>755</v>
      </c>
      <c r="BH371" s="76" t="s">
        <v>755</v>
      </c>
      <c r="BI371" s="20" t="s">
        <v>755</v>
      </c>
      <c r="BJ371" s="20" t="s">
        <v>755</v>
      </c>
      <c r="BK371" s="55" t="s">
        <v>755</v>
      </c>
      <c r="BL371" s="71" t="s">
        <v>755</v>
      </c>
      <c r="BM371" s="77" t="s">
        <v>755</v>
      </c>
      <c r="BN371" s="78" t="s">
        <v>755</v>
      </c>
      <c r="BO371" s="77" t="s">
        <v>755</v>
      </c>
      <c r="BP371" s="78" t="s">
        <v>755</v>
      </c>
    </row>
    <row r="372" spans="1:68" s="3" customFormat="1" x14ac:dyDescent="0.2">
      <c r="A372" s="20" t="s">
        <v>95</v>
      </c>
      <c r="B372" s="5" t="s">
        <v>25566</v>
      </c>
      <c r="C372" s="20" t="s">
        <v>237</v>
      </c>
      <c r="D372" s="20" t="s">
        <v>1</v>
      </c>
      <c r="E372" s="22" t="s">
        <v>25556</v>
      </c>
      <c r="F372" s="22" t="s">
        <v>20557</v>
      </c>
      <c r="G372" s="20" t="s">
        <v>20086</v>
      </c>
      <c r="H372" s="22" t="s">
        <v>25435</v>
      </c>
      <c r="I372" s="19">
        <f t="shared" si="46"/>
        <v>42</v>
      </c>
      <c r="J372" s="20" t="s">
        <v>755</v>
      </c>
      <c r="K372" s="20" t="s">
        <v>2200</v>
      </c>
      <c r="L372" s="95" t="str">
        <f>IF(M372&lt;&gt;"",IF(NOT(ISNA(INDEX(cc!B:B,MATCH(M372,cc!A:A,0)))),INDEX(cc!B:B,MATCH(M372,cc!A:A,0)),"0"),"")</f>
        <v>Age (&lt;10-50+-uk, 10), New Existing ART, Sex (Female) and HIV Status (Positive)</v>
      </c>
      <c r="M372" s="97" t="s">
        <v>20614</v>
      </c>
      <c r="N372" s="28" t="str">
        <f t="shared" si="54"/>
        <v/>
      </c>
      <c r="O372" s="19" t="str">
        <f t="shared" si="47"/>
        <v>PMTCT_ART (N, CS, Age/Sex/NewExistingArt/HIVStatus): ART</v>
      </c>
      <c r="P372" s="19" t="str">
        <f t="shared" si="48"/>
        <v>PMTCT_ART (N, CS, Age/Sex/NewExistingArt/HIVStatus): ART</v>
      </c>
      <c r="Q372" s="19" t="str">
        <f t="shared" si="55"/>
        <v>PMTCT_ART (N, CS, Age/Sex/NewExistArt/HIV)</v>
      </c>
      <c r="R372" s="19" t="str">
        <f t="shared" si="49"/>
        <v>PMTCT_ART_N_CS_Age_Sex_NewExistArt_HIV</v>
      </c>
      <c r="S372" s="19" t="str">
        <f t="shared" si="50"/>
        <v>PMTCT_ART_N_CS_Age_Sex_NewExistArt_HIV_</v>
      </c>
      <c r="T372" s="19" t="b">
        <f>NOT(ISNA(VLOOKUP(B372,dbcodes!A:B,2,FALSE)))</f>
        <v>0</v>
      </c>
      <c r="U372" s="19">
        <f>IF(ISNA(VLOOKUP(B372,dbcodes!A:B,2,FALSE)),des!R2441,VLOOKUP(B372,dbcodes!A:B,2,FALSE))</f>
        <v>0</v>
      </c>
      <c r="V372" s="20"/>
      <c r="W372" s="107" t="str">
        <f>IF(ISNA(VLOOKUP(C372,descriptions!A:B,2,FALSE)),des!V959,IF(G372=" TARGET","Target ","")&amp;VLOOKUP(C372,descriptions!A:B,2,FALSE))</f>
        <v>Number of HIV-positive pregnant women who received ART to reduce the risk of mother-to-child-transmission during pregnancy</v>
      </c>
      <c r="X372" s="20" t="s">
        <v>4</v>
      </c>
      <c r="Y372" s="20" t="s">
        <v>831</v>
      </c>
      <c r="Z372" s="20" t="s">
        <v>836</v>
      </c>
      <c r="AA372" s="20" t="s">
        <v>102</v>
      </c>
      <c r="AB372" s="20" t="s">
        <v>755</v>
      </c>
      <c r="AC372" s="19" t="str">
        <f>IF(AB372&lt;&gt;"",IF(NOT(ISNA(INDEX(os!A:A,MATCH(AB372,os!B:B,0)))),INDEX(os!A:A,MATCH(AB372,os!B:B,0)),"0"),"")</f>
        <v/>
      </c>
      <c r="AD372" s="20" t="s">
        <v>830</v>
      </c>
      <c r="AE372" s="20"/>
      <c r="AF372" s="20"/>
      <c r="AG372" s="20"/>
      <c r="AH372" s="93" t="str">
        <f>IF(NOT(ISNA(VLOOKUP(B:B,ResultsTargets!A:A,1,0))),"TRUE","")</f>
        <v>TRUE</v>
      </c>
      <c r="AI372" s="19" t="str">
        <f>IF(ISNA(VLOOKUP(C372,dim_techarea!A:B,2,FALSE)),"",VLOOKUP(C372,dim_techarea!A:B,2,FALSE))</f>
        <v>PMTCT_ART</v>
      </c>
      <c r="AJ372" s="19" t="str">
        <f>IF(ISNA(VLOOKUP(AI372,dim_techarea!B:C,2,FALSE)),"",VLOOKUP(AI372,dim_techarea!B:C,2,FALSE))</f>
        <v>AaCcy7dVfWw</v>
      </c>
      <c r="AK372" s="19" t="str">
        <f>IF(ISNA(VLOOKUP(TRIM(G372),dim_targetsresults!A:B,2,FALSE)),"",VLOOKUP(TRIM(G372),dim_targetsresults!A:C,2,FALSE))</f>
        <v>MER Results</v>
      </c>
      <c r="AL372" s="19" t="str">
        <f>IF(ISNA(VLOOKUP(AK372,dim_targetsresults!B:C,2,FALSE)),"",VLOOKUP(AK372,dim_targetsresults!B:C,2,FALSE))</f>
        <v>Jh0jDM5yQ2E</v>
      </c>
      <c r="AM372" s="19" t="str">
        <f>IF(ISNA(VLOOKUP(TRIM(D372),dim_numeratordenominator!A:B,2,FALSE)),"",VLOOKUP(TRIM(D372),dim_numeratordenominator!A:C,2,FALSE))</f>
        <v>Numerator</v>
      </c>
      <c r="AN372" s="19" t="str">
        <f>IF(ISNA(VLOOKUP(AM372,dim_numeratordenominator!B:C,2,FALSE)),"",VLOOKUP(AM372,dim_numeratordenominator!B:C,2,FALSE))</f>
        <v>Som9NRMQqV7</v>
      </c>
      <c r="AO372" s="19" t="str">
        <f>IF(ISNA(VLOOKUP(TRIM(E372),dim_supporttype!A:B,2,FALSE)),"",VLOOKUP(TRIM(E372),dim_supporttype!A:C,2,FALSE))</f>
        <v>CS</v>
      </c>
      <c r="AP372" s="19" t="str">
        <f>IF(ISNA(VLOOKUP(AO372,dim_supporttype!B:C,2,FALSE)),"",VLOOKUP(AO372,dim_supporttype!B:C,2,FALSE))</f>
        <v>lvaJoXT3kCK</v>
      </c>
      <c r="AQ372" s="19" t="str">
        <f>IF(ISNA(VLOOKUP(TRIM(F372),dim_disaggs!A:B,2,FALSE)),"No Disagg",VLOOKUP(TRIM(F372),dim_disaggs!A:B,2,FALSE))</f>
        <v>Age/Sex/NewExistingArt/HIVStatus</v>
      </c>
      <c r="AR372" s="19" t="str">
        <f>IF(ISNA(VLOOKUP(AQ372,dim_disaggs!B:C,2,FALSE)),"",VLOOKUP(AQ372,dim_disaggs!B:C,2,FALSE))</f>
        <v>EICV6m2Ay7l</v>
      </c>
      <c r="AS372" s="72"/>
      <c r="AT372" s="66"/>
      <c r="AU372" s="72" t="s">
        <v>755</v>
      </c>
      <c r="AV372" s="73" t="s">
        <v>755</v>
      </c>
      <c r="AW372" s="66" t="s">
        <v>755</v>
      </c>
      <c r="AX372" s="66" t="s">
        <v>755</v>
      </c>
      <c r="AY372" s="20"/>
      <c r="AZ372" s="20"/>
      <c r="BA372" s="105" t="str">
        <f t="shared" si="51"/>
        <v>Top Level Numerator</v>
      </c>
      <c r="BB372" s="20" t="str">
        <f t="shared" si="52"/>
        <v>PE5QVF0w4xj</v>
      </c>
      <c r="BC372" s="20"/>
      <c r="BD372" s="20"/>
      <c r="BE372" s="75" t="s">
        <v>755</v>
      </c>
      <c r="BF372" s="73" t="s">
        <v>755</v>
      </c>
      <c r="BG372" s="55" t="s">
        <v>755</v>
      </c>
      <c r="BH372" s="76" t="s">
        <v>755</v>
      </c>
      <c r="BI372" s="20"/>
      <c r="BJ372" s="20"/>
      <c r="BK372" s="55" t="s">
        <v>755</v>
      </c>
      <c r="BL372" s="71" t="s">
        <v>755</v>
      </c>
      <c r="BM372" s="77" t="s">
        <v>755</v>
      </c>
      <c r="BN372" s="78" t="s">
        <v>755</v>
      </c>
      <c r="BO372" s="77" t="s">
        <v>25670</v>
      </c>
      <c r="BP372" s="78" t="s">
        <v>25672</v>
      </c>
    </row>
    <row r="373" spans="1:68" x14ac:dyDescent="0.2">
      <c r="A373" s="20" t="s">
        <v>95</v>
      </c>
      <c r="B373" s="5" t="s">
        <v>25649</v>
      </c>
      <c r="C373" s="20" t="s">
        <v>237</v>
      </c>
      <c r="D373" s="20" t="s">
        <v>1</v>
      </c>
      <c r="E373" s="22" t="s">
        <v>25646</v>
      </c>
      <c r="G373" s="20" t="s">
        <v>20086</v>
      </c>
      <c r="I373" s="19">
        <f t="shared" si="46"/>
        <v>27</v>
      </c>
      <c r="J373" s="20" t="s">
        <v>755</v>
      </c>
      <c r="K373" s="20" t="s">
        <v>2200</v>
      </c>
      <c r="L373" s="95" t="str">
        <f>IF(M373&lt;&gt;"",IF(NOT(ISNA(INDEX(cc!B:B,MATCH(M373,cc!A:A,0)))),INDEX(cc!B:B,MATCH(M373,cc!A:A,0)),"0"),"")</f>
        <v>default</v>
      </c>
      <c r="M373" s="97" t="s">
        <v>13</v>
      </c>
      <c r="N373" s="28" t="str">
        <f t="shared" si="54"/>
        <v/>
      </c>
      <c r="O373" s="19" t="str">
        <f t="shared" si="47"/>
        <v>PMTCT_ART (N, CS_NARRATIVE): ART</v>
      </c>
      <c r="P373" s="19" t="str">
        <f t="shared" si="48"/>
        <v>PMTCT_ART (N, CS_NARRATIVE): ART</v>
      </c>
      <c r="Q373" s="19" t="str">
        <f t="shared" si="55"/>
        <v>PMTCT_ART (N, CS_NARRATIVE)</v>
      </c>
      <c r="R373" s="19" t="str">
        <f t="shared" si="49"/>
        <v>PMTCT_ART_N_CS_NARRATIVE</v>
      </c>
      <c r="S373" s="19" t="str">
        <f t="shared" si="50"/>
        <v>PMTCT_ART_N_CS_NARRATIVE_</v>
      </c>
      <c r="T373" s="19" t="b">
        <f>NOT(ISNA(VLOOKUP(B373,dbcodes!A:B,2,FALSE)))</f>
        <v>0</v>
      </c>
      <c r="U373" s="19">
        <f>IF(ISNA(VLOOKUP(B373,dbcodes!A:B,2,FALSE)),des!R2442,VLOOKUP(B373,dbcodes!A:B,2,FALSE))</f>
        <v>0</v>
      </c>
      <c r="W373" s="107" t="str">
        <f>IF(ISNA(VLOOKUP(C373,descriptions!A:B,2,FALSE)),des!V966,IF(G373=" TARGET","Target ","")&amp;VLOOKUP(C373,descriptions!A:B,2,FALSE))</f>
        <v>Number of HIV-positive pregnant women who received ART to reduce the risk of mother-to-child-transmission during pregnancy</v>
      </c>
      <c r="X373" s="20" t="s">
        <v>9</v>
      </c>
      <c r="Y373" s="20" t="s">
        <v>831</v>
      </c>
      <c r="Z373" s="20" t="s">
        <v>836</v>
      </c>
      <c r="AA373" s="20" t="s">
        <v>102</v>
      </c>
      <c r="AB373" s="20" t="s">
        <v>755</v>
      </c>
      <c r="AC373" s="19" t="str">
        <f>IF(AB373&lt;&gt;"",IF(NOT(ISNA(INDEX(os!A:A,MATCH(AB373,os!B:B,0)))),INDEX(os!A:A,MATCH(AB373,os!B:B,0)),"0"),"")</f>
        <v/>
      </c>
      <c r="AD373" s="20" t="s">
        <v>830</v>
      </c>
      <c r="AH373" s="93" t="str">
        <f>IF(NOT(ISNA(VLOOKUP(B:B,ResultsTargets!A:A,1,0))),"TRUE","")</f>
        <v>TRUE</v>
      </c>
      <c r="AI373" s="19" t="str">
        <f>IF(ISNA(VLOOKUP(C373,dim_techarea!A:B,2,FALSE)),"",VLOOKUP(C373,dim_techarea!A:B,2,FALSE))</f>
        <v>PMTCT_ART</v>
      </c>
      <c r="AJ373" s="19" t="str">
        <f>IF(ISNA(VLOOKUP(AI373,dim_techarea!B:C,2,FALSE)),"",VLOOKUP(AI373,dim_techarea!B:C,2,FALSE))</f>
        <v>AaCcy7dVfWw</v>
      </c>
      <c r="AK373" s="19" t="str">
        <f>IF(ISNA(VLOOKUP(TRIM(G373),dim_targetsresults!A:B,2,FALSE)),"",VLOOKUP(TRIM(G373),dim_targetsresults!A:C,2,FALSE))</f>
        <v>MER Results</v>
      </c>
      <c r="AL373" s="19" t="str">
        <f>IF(ISNA(VLOOKUP(AK373,dim_targetsresults!B:C,2,FALSE)),"",VLOOKUP(AK373,dim_targetsresults!B:C,2,FALSE))</f>
        <v>Jh0jDM5yQ2E</v>
      </c>
      <c r="AM373" s="19" t="str">
        <f>IF(ISNA(VLOOKUP(TRIM(D373),dim_numeratordenominator!A:B,2,FALSE)),"",VLOOKUP(TRIM(D373),dim_numeratordenominator!A:C,2,FALSE))</f>
        <v>Numerator</v>
      </c>
      <c r="AN373" s="19" t="str">
        <f>IF(ISNA(VLOOKUP(AM373,dim_numeratordenominator!B:C,2,FALSE)),"",VLOOKUP(AM373,dim_numeratordenominator!B:C,2,FALSE))</f>
        <v>Som9NRMQqV7</v>
      </c>
      <c r="AO373" s="19" t="str">
        <f>IF(ISNA(VLOOKUP(TRIM(E373),dim_supporttype!A:B,2,FALSE)),"",VLOOKUP(TRIM(E373),dim_supporttype!A:C,2,FALSE))</f>
        <v>CS Narrative</v>
      </c>
      <c r="AP373" s="19" t="str">
        <f>IF(ISNA(VLOOKUP(AO373,dim_supporttype!B:C,2,FALSE)),"",VLOOKUP(AO373,dim_supporttype!B:C,2,FALSE))</f>
        <v>KuvGvvQ2VIe</v>
      </c>
      <c r="AQ373" s="19" t="str">
        <f>IF(ISNA(VLOOKUP(TRIM(F373),dim_disaggs!A:B,2,FALSE)),"No Disagg",VLOOKUP(TRIM(F373),dim_disaggs!A:B,2,FALSE))</f>
        <v>No Disagg</v>
      </c>
      <c r="AR373" s="19" t="str">
        <f>IF(ISNA(VLOOKUP(AQ373,dim_disaggs!B:C,2,FALSE)),"",VLOOKUP(AQ373,dim_disaggs!B:C,2,FALSE))</f>
        <v>werJlVT6sf3</v>
      </c>
      <c r="AU373" s="72" t="s">
        <v>755</v>
      </c>
      <c r="AV373" s="73" t="s">
        <v>755</v>
      </c>
      <c r="AW373" s="66" t="s">
        <v>755</v>
      </c>
      <c r="AX373" s="66" t="s">
        <v>755</v>
      </c>
      <c r="BA373" s="105" t="str">
        <f t="shared" si="51"/>
        <v/>
      </c>
      <c r="BB373" s="20" t="str">
        <f t="shared" si="52"/>
        <v/>
      </c>
      <c r="BE373" s="75" t="s">
        <v>755</v>
      </c>
      <c r="BF373" s="73" t="s">
        <v>755</v>
      </c>
      <c r="BG373" s="55" t="s">
        <v>755</v>
      </c>
      <c r="BH373" s="76" t="s">
        <v>755</v>
      </c>
      <c r="BI373" s="20" t="s">
        <v>755</v>
      </c>
      <c r="BJ373" s="20" t="s">
        <v>755</v>
      </c>
      <c r="BK373" s="55" t="s">
        <v>755</v>
      </c>
      <c r="BL373" s="71" t="s">
        <v>755</v>
      </c>
      <c r="BM373" s="77" t="s">
        <v>755</v>
      </c>
      <c r="BN373" s="78" t="s">
        <v>755</v>
      </c>
      <c r="BO373" s="77" t="s">
        <v>755</v>
      </c>
      <c r="BP373" s="78" t="s">
        <v>755</v>
      </c>
    </row>
    <row r="374" spans="1:68" x14ac:dyDescent="0.2">
      <c r="A374" s="20" t="s">
        <v>95</v>
      </c>
      <c r="B374" s="5" t="s">
        <v>20647</v>
      </c>
      <c r="C374" s="20" t="s">
        <v>237</v>
      </c>
      <c r="D374" s="20" t="s">
        <v>1</v>
      </c>
      <c r="E374" s="20" t="s">
        <v>77</v>
      </c>
      <c r="F374" s="22" t="s">
        <v>20557</v>
      </c>
      <c r="G374" s="20" t="s">
        <v>2442</v>
      </c>
      <c r="H374" s="22" t="s">
        <v>25435</v>
      </c>
      <c r="I374" s="19">
        <f t="shared" si="46"/>
        <v>50</v>
      </c>
      <c r="J374" s="20" t="s">
        <v>755</v>
      </c>
      <c r="K374" s="20" t="s">
        <v>2200</v>
      </c>
      <c r="L374" s="95" t="str">
        <f>IF(M374&lt;&gt;"",IF(NOT(ISNA(INDEX(cc!B:B,MATCH(M374,cc!A:A,0)))),INDEX(cc!B:B,MATCH(M374,cc!A:A,0)),"0"),"")</f>
        <v>Age (&lt;10-50+-uk, 10), New Existing ART, Sex (Female) and HIV Status (Positive)</v>
      </c>
      <c r="M374" s="97" t="s">
        <v>20614</v>
      </c>
      <c r="N374" s="28" t="str">
        <f t="shared" si="54"/>
        <v xml:space="preserve"> TARGET</v>
      </c>
      <c r="O374" s="19" t="str">
        <f t="shared" si="47"/>
        <v>PMTCT_ART (N, DSD, Age/Sex/NewExistingArt/HIVStatus) TARGET: ART</v>
      </c>
      <c r="P374" s="19" t="str">
        <f t="shared" si="48"/>
        <v>PMTCT_ART (N, DSD, Age/Sex/NewExistingArt/HIVStatus) TARGET: ART</v>
      </c>
      <c r="Q374" s="19" t="str">
        <f t="shared" si="55"/>
        <v>PMTCT_ART (N, DSD, Age/Sex/NewExistArt/HIV) TARGET</v>
      </c>
      <c r="R374" s="19" t="str">
        <f t="shared" si="49"/>
        <v>PMTCT_ART_N_DSD_Age_Sex_NewExistArt_HIV_TARGET</v>
      </c>
      <c r="S374" s="19" t="str">
        <f t="shared" si="50"/>
        <v>PMTCT_ART_N_DSD_Age_Sex_NewExistArt_HIV_TARGET</v>
      </c>
      <c r="T374" s="19" t="b">
        <f>NOT(ISNA(VLOOKUP(B374,dbcodes!A:B,2,FALSE)))</f>
        <v>1</v>
      </c>
      <c r="U374" s="19" t="str">
        <f>IF(ISNA(VLOOKUP(B374,dbcodes!A:B,2,FALSE)),des!R2443,VLOOKUP(B374,dbcodes!A:B,2,FALSE))</f>
        <v>PMTCT_ART_N_DSD_Age_NewExistArt_Sex_HIV_TARGET</v>
      </c>
      <c r="W374" s="107" t="str">
        <f>IF(ISNA(VLOOKUP(C374,descriptions!A:B,2,FALSE)),des!V973,IF(G374=" TARGET","Target ","")&amp;VLOOKUP(C374,descriptions!A:B,2,FALSE))</f>
        <v>Target Number of HIV-positive pregnant women who received ART to reduce the risk of mother-to-child-transmission during pregnancy</v>
      </c>
      <c r="X374" s="20" t="s">
        <v>4</v>
      </c>
      <c r="Y374" s="20" t="s">
        <v>831</v>
      </c>
      <c r="Z374" s="20" t="s">
        <v>836</v>
      </c>
      <c r="AA374" s="20" t="s">
        <v>102</v>
      </c>
      <c r="AB374" s="20" t="s">
        <v>755</v>
      </c>
      <c r="AC374" s="19" t="str">
        <f>IF(AB374&lt;&gt;"",IF(NOT(ISNA(INDEX(os!A:A,MATCH(AB374,os!B:B,0)))),INDEX(os!A:A,MATCH(AB374,os!B:B,0)),"0"),"")</f>
        <v/>
      </c>
      <c r="AD374" s="20" t="s">
        <v>830</v>
      </c>
      <c r="AH374" s="93" t="str">
        <f>IF(NOT(ISNA(VLOOKUP(B:B,ResultsTargets!A:A,1,0))),"TRUE","")</f>
        <v>TRUE</v>
      </c>
      <c r="AI374" s="19" t="str">
        <f>IF(ISNA(VLOOKUP(C374,dim_techarea!A:B,2,FALSE)),"",VLOOKUP(C374,dim_techarea!A:B,2,FALSE))</f>
        <v>PMTCT_ART</v>
      </c>
      <c r="AJ374" s="19" t="str">
        <f>IF(ISNA(VLOOKUP(AI374,dim_techarea!B:C,2,FALSE)),"",VLOOKUP(AI374,dim_techarea!B:C,2,FALSE))</f>
        <v>AaCcy7dVfWw</v>
      </c>
      <c r="AK374" s="19" t="str">
        <f>IF(ISNA(VLOOKUP(TRIM(G374),dim_targetsresults!A:B,2,FALSE)),"",VLOOKUP(TRIM(G374),dim_targetsresults!A:C,2,FALSE))</f>
        <v>MER Targets</v>
      </c>
      <c r="AL374" s="19" t="str">
        <f>IF(ISNA(VLOOKUP(AK374,dim_targetsresults!B:C,2,FALSE)),"",VLOOKUP(AK374,dim_targetsresults!B:C,2,FALSE))</f>
        <v>W8imnja2Owd</v>
      </c>
      <c r="AM374" s="19" t="str">
        <f>IF(ISNA(VLOOKUP(TRIM(D374),dim_numeratordenominator!A:B,2,FALSE)),"",VLOOKUP(TRIM(D374),dim_numeratordenominator!A:C,2,FALSE))</f>
        <v>Numerator</v>
      </c>
      <c r="AN374" s="19" t="str">
        <f>IF(ISNA(VLOOKUP(AM374,dim_numeratordenominator!B:C,2,FALSE)),"",VLOOKUP(AM374,dim_numeratordenominator!B:C,2,FALSE))</f>
        <v>Som9NRMQqV7</v>
      </c>
      <c r="AO374" s="19" t="str">
        <f>IF(ISNA(VLOOKUP(TRIM(E374),dim_supporttype!A:B,2,FALSE)),"",VLOOKUP(TRIM(E374),dim_supporttype!A:C,2,FALSE))</f>
        <v>DSD</v>
      </c>
      <c r="AP374" s="19" t="str">
        <f>IF(ISNA(VLOOKUP(AO374,dim_supporttype!B:C,2,FALSE)),"",VLOOKUP(AO374,dim_supporttype!B:C,2,FALSE))</f>
        <v>iM13vdNLWKb</v>
      </c>
      <c r="AQ374" s="19" t="str">
        <f>IF(ISNA(VLOOKUP(TRIM(F374),dim_disaggs!A:B,2,FALSE)),"No Disagg",VLOOKUP(TRIM(F374),dim_disaggs!A:B,2,FALSE))</f>
        <v>Age/Sex/NewExistingArt/HIVStatus</v>
      </c>
      <c r="AR374" s="19" t="str">
        <f>IF(ISNA(VLOOKUP(AQ374,dim_disaggs!B:C,2,FALSE)),"",VLOOKUP(AQ374,dim_disaggs!B:C,2,FALSE))</f>
        <v>EICV6m2Ay7l</v>
      </c>
      <c r="AU374" s="72" t="s">
        <v>755</v>
      </c>
      <c r="AV374" s="73" t="s">
        <v>755</v>
      </c>
      <c r="AW374" s="66" t="s">
        <v>755</v>
      </c>
      <c r="AX374" s="66" t="s">
        <v>755</v>
      </c>
      <c r="BA374" s="105" t="str">
        <f t="shared" si="51"/>
        <v>Top Level Numerator</v>
      </c>
      <c r="BB374" s="20" t="str">
        <f t="shared" si="52"/>
        <v>PE5QVF0w4xj</v>
      </c>
      <c r="BE374" s="75" t="s">
        <v>755</v>
      </c>
      <c r="BF374" s="73" t="s">
        <v>755</v>
      </c>
      <c r="BG374" s="55" t="s">
        <v>755</v>
      </c>
      <c r="BH374" s="76" t="s">
        <v>755</v>
      </c>
      <c r="BK374" s="55" t="s">
        <v>20634</v>
      </c>
      <c r="BL374" s="71" t="s">
        <v>20636</v>
      </c>
      <c r="BM374" s="77" t="s">
        <v>21473</v>
      </c>
      <c r="BN374" s="78" t="s">
        <v>21476</v>
      </c>
      <c r="BO374" s="77" t="s">
        <v>25670</v>
      </c>
      <c r="BP374" s="78" t="s">
        <v>25672</v>
      </c>
    </row>
    <row r="375" spans="1:68" s="3" customFormat="1" x14ac:dyDescent="0.2">
      <c r="A375" s="20" t="s">
        <v>95</v>
      </c>
      <c r="B375" s="5" t="s">
        <v>20648</v>
      </c>
      <c r="C375" s="20" t="s">
        <v>237</v>
      </c>
      <c r="D375" s="20" t="s">
        <v>1</v>
      </c>
      <c r="E375" s="20" t="s">
        <v>78</v>
      </c>
      <c r="F375" s="22" t="s">
        <v>20557</v>
      </c>
      <c r="G375" s="20" t="s">
        <v>2442</v>
      </c>
      <c r="H375" s="22" t="s">
        <v>25435</v>
      </c>
      <c r="I375" s="19">
        <f t="shared" si="46"/>
        <v>49</v>
      </c>
      <c r="J375" s="20" t="s">
        <v>755</v>
      </c>
      <c r="K375" s="20" t="s">
        <v>2200</v>
      </c>
      <c r="L375" s="95" t="str">
        <f>IF(M375&lt;&gt;"",IF(NOT(ISNA(INDEX(cc!B:B,MATCH(M375,cc!A:A,0)))),INDEX(cc!B:B,MATCH(M375,cc!A:A,0)),"0"),"")</f>
        <v>Age (&lt;10-50+-uk, 10), New Existing ART, Sex (Female) and HIV Status (Positive)</v>
      </c>
      <c r="M375" s="97" t="s">
        <v>20614</v>
      </c>
      <c r="N375" s="28" t="str">
        <f t="shared" si="54"/>
        <v xml:space="preserve"> TARGET</v>
      </c>
      <c r="O375" s="19" t="str">
        <f t="shared" si="47"/>
        <v>PMTCT_ART (N, TA, Age/Sex/NewExistingArt/HIVStatus) TARGET: ART</v>
      </c>
      <c r="P375" s="19" t="str">
        <f t="shared" si="48"/>
        <v>PMTCT_ART (N, TA, Age/Sex/NewExistingArt/HIVStatus) TARGET: ART</v>
      </c>
      <c r="Q375" s="19" t="str">
        <f t="shared" si="55"/>
        <v>PMTCT_ART (N, TA, Age/Sex/NewExistArt/HIV) TARGET</v>
      </c>
      <c r="R375" s="19" t="str">
        <f t="shared" si="49"/>
        <v>PMTCT_ART_N_TA_Age_Sex_NewExistArt_HIV_TARGET</v>
      </c>
      <c r="S375" s="19" t="str">
        <f t="shared" si="50"/>
        <v>PMTCT_ART_N_TA_Age_Sex_NewExistArt_HIV_TARGET</v>
      </c>
      <c r="T375" s="19" t="b">
        <f>NOT(ISNA(VLOOKUP(B375,dbcodes!A:B,2,FALSE)))</f>
        <v>1</v>
      </c>
      <c r="U375" s="19" t="str">
        <f>IF(ISNA(VLOOKUP(B375,dbcodes!A:B,2,FALSE)),des!R2444,VLOOKUP(B375,dbcodes!A:B,2,FALSE))</f>
        <v>PMTCT_ART_N_TA_Age_NewExistArt_Sex_HIV_TARGET</v>
      </c>
      <c r="V375" s="20"/>
      <c r="W375" s="107" t="str">
        <f>IF(ISNA(VLOOKUP(C375,descriptions!A:B,2,FALSE)),des!V974,IF(G375=" TARGET","Target ","")&amp;VLOOKUP(C375,descriptions!A:B,2,FALSE))</f>
        <v>Target Number of HIV-positive pregnant women who received ART to reduce the risk of mother-to-child-transmission during pregnancy</v>
      </c>
      <c r="X375" s="20" t="s">
        <v>4</v>
      </c>
      <c r="Y375" s="20" t="s">
        <v>831</v>
      </c>
      <c r="Z375" s="20" t="s">
        <v>836</v>
      </c>
      <c r="AA375" s="20" t="s">
        <v>102</v>
      </c>
      <c r="AB375" s="20" t="s">
        <v>755</v>
      </c>
      <c r="AC375" s="19" t="str">
        <f>IF(AB375&lt;&gt;"",IF(NOT(ISNA(INDEX(os!A:A,MATCH(AB375,os!B:B,0)))),INDEX(os!A:A,MATCH(AB375,os!B:B,0)),"0"),"")</f>
        <v/>
      </c>
      <c r="AD375" s="20" t="s">
        <v>830</v>
      </c>
      <c r="AE375" s="20"/>
      <c r="AF375" s="20"/>
      <c r="AG375" s="20"/>
      <c r="AH375" s="93" t="str">
        <f>IF(NOT(ISNA(VLOOKUP(B:B,ResultsTargets!A:A,1,0))),"TRUE","")</f>
        <v>TRUE</v>
      </c>
      <c r="AI375" s="19" t="str">
        <f>IF(ISNA(VLOOKUP(C375,dim_techarea!A:B,2,FALSE)),"",VLOOKUP(C375,dim_techarea!A:B,2,FALSE))</f>
        <v>PMTCT_ART</v>
      </c>
      <c r="AJ375" s="19" t="str">
        <f>IF(ISNA(VLOOKUP(AI375,dim_techarea!B:C,2,FALSE)),"",VLOOKUP(AI375,dim_techarea!B:C,2,FALSE))</f>
        <v>AaCcy7dVfWw</v>
      </c>
      <c r="AK375" s="19" t="str">
        <f>IF(ISNA(VLOOKUP(TRIM(G375),dim_targetsresults!A:B,2,FALSE)),"",VLOOKUP(TRIM(G375),dim_targetsresults!A:C,2,FALSE))</f>
        <v>MER Targets</v>
      </c>
      <c r="AL375" s="19" t="str">
        <f>IF(ISNA(VLOOKUP(AK375,dim_targetsresults!B:C,2,FALSE)),"",VLOOKUP(AK375,dim_targetsresults!B:C,2,FALSE))</f>
        <v>W8imnja2Owd</v>
      </c>
      <c r="AM375" s="19" t="str">
        <f>IF(ISNA(VLOOKUP(TRIM(D375),dim_numeratordenominator!A:B,2,FALSE)),"",VLOOKUP(TRIM(D375),dim_numeratordenominator!A:C,2,FALSE))</f>
        <v>Numerator</v>
      </c>
      <c r="AN375" s="19" t="str">
        <f>IF(ISNA(VLOOKUP(AM375,dim_numeratordenominator!B:C,2,FALSE)),"",VLOOKUP(AM375,dim_numeratordenominator!B:C,2,FALSE))</f>
        <v>Som9NRMQqV7</v>
      </c>
      <c r="AO375" s="19" t="str">
        <f>IF(ISNA(VLOOKUP(TRIM(E375),dim_supporttype!A:B,2,FALSE)),"",VLOOKUP(TRIM(E375),dim_supporttype!A:C,2,FALSE))</f>
        <v>TA</v>
      </c>
      <c r="AP375" s="19" t="str">
        <f>IF(ISNA(VLOOKUP(AO375,dim_supporttype!B:C,2,FALSE)),"",VLOOKUP(AO375,dim_supporttype!B:C,2,FALSE))</f>
        <v>cRAGKdWIDn4</v>
      </c>
      <c r="AQ375" s="19" t="str">
        <f>IF(ISNA(VLOOKUP(TRIM(F375),dim_disaggs!A:B,2,FALSE)),"No Disagg",VLOOKUP(TRIM(F375),dim_disaggs!A:B,2,FALSE))</f>
        <v>Age/Sex/NewExistingArt/HIVStatus</v>
      </c>
      <c r="AR375" s="19" t="str">
        <f>IF(ISNA(VLOOKUP(AQ375,dim_disaggs!B:C,2,FALSE)),"",VLOOKUP(AQ375,dim_disaggs!B:C,2,FALSE))</f>
        <v>EICV6m2Ay7l</v>
      </c>
      <c r="AS375" s="72"/>
      <c r="AT375" s="66"/>
      <c r="AU375" s="72" t="s">
        <v>755</v>
      </c>
      <c r="AV375" s="73" t="s">
        <v>755</v>
      </c>
      <c r="AW375" s="66" t="s">
        <v>755</v>
      </c>
      <c r="AX375" s="66" t="s">
        <v>755</v>
      </c>
      <c r="AY375" s="20"/>
      <c r="AZ375" s="20"/>
      <c r="BA375" s="105" t="str">
        <f t="shared" si="51"/>
        <v>Top Level Numerator</v>
      </c>
      <c r="BB375" s="20" t="str">
        <f t="shared" si="52"/>
        <v>PE5QVF0w4xj</v>
      </c>
      <c r="BC375" s="20"/>
      <c r="BD375" s="20"/>
      <c r="BE375" s="75" t="s">
        <v>755</v>
      </c>
      <c r="BF375" s="73" t="s">
        <v>755</v>
      </c>
      <c r="BG375" s="55" t="s">
        <v>755</v>
      </c>
      <c r="BH375" s="76" t="s">
        <v>755</v>
      </c>
      <c r="BI375" s="20"/>
      <c r="BJ375" s="20"/>
      <c r="BK375" s="55" t="s">
        <v>20634</v>
      </c>
      <c r="BL375" s="71" t="s">
        <v>20636</v>
      </c>
      <c r="BM375" s="77" t="s">
        <v>21473</v>
      </c>
      <c r="BN375" s="78" t="s">
        <v>21476</v>
      </c>
      <c r="BO375" s="77" t="s">
        <v>25670</v>
      </c>
      <c r="BP375" s="78" t="s">
        <v>25672</v>
      </c>
    </row>
    <row r="376" spans="1:68" x14ac:dyDescent="0.2">
      <c r="A376" s="20" t="s">
        <v>95</v>
      </c>
      <c r="B376" s="20" t="s">
        <v>1553</v>
      </c>
      <c r="C376" s="20" t="s">
        <v>237</v>
      </c>
      <c r="D376" s="20" t="s">
        <v>1</v>
      </c>
      <c r="E376" s="20" t="s">
        <v>264</v>
      </c>
      <c r="G376" s="20" t="s">
        <v>2442</v>
      </c>
      <c r="I376" s="19">
        <f t="shared" si="46"/>
        <v>35</v>
      </c>
      <c r="J376" s="20" t="s">
        <v>755</v>
      </c>
      <c r="K376" s="20" t="s">
        <v>2200</v>
      </c>
      <c r="L376" s="95" t="str">
        <f>IF(M376&lt;&gt;"",IF(NOT(ISNA(INDEX(cc!B:B,MATCH(M376,cc!A:A,0)))),INDEX(cc!B:B,MATCH(M376,cc!A:A,0)),"0"),"")</f>
        <v>default</v>
      </c>
      <c r="M376" s="97" t="s">
        <v>13</v>
      </c>
      <c r="N376" s="28" t="str">
        <f t="shared" si="54"/>
        <v xml:space="preserve"> TARGET</v>
      </c>
      <c r="O376" s="19" t="str">
        <f t="shared" si="47"/>
        <v>PMTCT_ART (N, DSD_NARRATIVE) TARGET: ART</v>
      </c>
      <c r="P376" s="19" t="str">
        <f t="shared" si="48"/>
        <v>PMTCT_ART (N, DSD_NARRATIVE) TARGET: ART</v>
      </c>
      <c r="Q376" s="19" t="str">
        <f t="shared" si="55"/>
        <v>PMTCT_ART (N, DSD_NARRATIVE) TARGET</v>
      </c>
      <c r="R376" s="19" t="str">
        <f t="shared" si="49"/>
        <v>PMTCT_ART_N_DSD_NARRATIVE_TARGET</v>
      </c>
      <c r="S376" s="19" t="str">
        <f t="shared" si="50"/>
        <v>PMTCT_ART_N_DSD_NARRATIVE_TARGET</v>
      </c>
      <c r="T376" s="19" t="b">
        <f>NOT(ISNA(VLOOKUP(B376,dbcodes!A:B,2,FALSE)))</f>
        <v>1</v>
      </c>
      <c r="U376" s="19" t="str">
        <f>IF(ISNA(VLOOKUP(B376,dbcodes!A:B,2,FALSE)),des!R2445,VLOOKUP(B376,dbcodes!A:B,2,FALSE))</f>
        <v>PMTCT_ARV_N_DSD_NARRATIVE_TARGET</v>
      </c>
      <c r="W376" s="107" t="str">
        <f>IF(ISNA(VLOOKUP(C376,descriptions!A:B,2,FALSE)),des!V979,IF(G376=" TARGET","Target ","")&amp;VLOOKUP(C376,descriptions!A:B,2,FALSE))</f>
        <v>Target Number of HIV-positive pregnant women who received ART to reduce the risk of mother-to-child-transmission during pregnancy</v>
      </c>
      <c r="X376" s="20" t="s">
        <v>9</v>
      </c>
      <c r="Y376" s="20" t="s">
        <v>831</v>
      </c>
      <c r="Z376" s="20" t="s">
        <v>836</v>
      </c>
      <c r="AA376" s="20" t="s">
        <v>102</v>
      </c>
      <c r="AB376" s="20" t="s">
        <v>755</v>
      </c>
      <c r="AC376" s="19" t="str">
        <f>IF(AB376&lt;&gt;"",IF(NOT(ISNA(INDEX(os!A:A,MATCH(AB376,os!B:B,0)))),INDEX(os!A:A,MATCH(AB376,os!B:B,0)),"0"),"")</f>
        <v/>
      </c>
      <c r="AD376" s="20" t="s">
        <v>830</v>
      </c>
      <c r="AH376" s="93" t="str">
        <f>IF(NOT(ISNA(VLOOKUP(B:B,ResultsTargets!A:A,1,0))),"TRUE","")</f>
        <v>TRUE</v>
      </c>
      <c r="AI376" s="19" t="str">
        <f>IF(ISNA(VLOOKUP(C376,dim_techarea!A:B,2,FALSE)),"",VLOOKUP(C376,dim_techarea!A:B,2,FALSE))</f>
        <v>PMTCT_ART</v>
      </c>
      <c r="AJ376" s="19" t="str">
        <f>IF(ISNA(VLOOKUP(AI376,dim_techarea!B:C,2,FALSE)),"",VLOOKUP(AI376,dim_techarea!B:C,2,FALSE))</f>
        <v>AaCcy7dVfWw</v>
      </c>
      <c r="AK376" s="19" t="str">
        <f>IF(ISNA(VLOOKUP(TRIM(G376),dim_targetsresults!A:B,2,FALSE)),"",VLOOKUP(TRIM(G376),dim_targetsresults!A:C,2,FALSE))</f>
        <v>MER Targets</v>
      </c>
      <c r="AL376" s="19" t="str">
        <f>IF(ISNA(VLOOKUP(AK376,dim_targetsresults!B:C,2,FALSE)),"",VLOOKUP(AK376,dim_targetsresults!B:C,2,FALSE))</f>
        <v>W8imnja2Owd</v>
      </c>
      <c r="AM376" s="19" t="str">
        <f>IF(ISNA(VLOOKUP(TRIM(D376),dim_numeratordenominator!A:B,2,FALSE)),"",VLOOKUP(TRIM(D376),dim_numeratordenominator!A:C,2,FALSE))</f>
        <v>Numerator</v>
      </c>
      <c r="AN376" s="19" t="str">
        <f>IF(ISNA(VLOOKUP(AM376,dim_numeratordenominator!B:C,2,FALSE)),"",VLOOKUP(AM376,dim_numeratordenominator!B:C,2,FALSE))</f>
        <v>Som9NRMQqV7</v>
      </c>
      <c r="AO376" s="19" t="str">
        <f>IF(ISNA(VLOOKUP(TRIM(E376),dim_supporttype!A:B,2,FALSE)),"",VLOOKUP(TRIM(E376),dim_supporttype!A:C,2,FALSE))</f>
        <v>DSD Narratives</v>
      </c>
      <c r="AP376" s="19" t="str">
        <f>IF(ISNA(VLOOKUP(AO376,dim_supporttype!B:C,2,FALSE)),"",VLOOKUP(AO376,dim_supporttype!B:C,2,FALSE))</f>
        <v>ySGf8v2q9Rm</v>
      </c>
      <c r="AQ376" s="19" t="str">
        <f>IF(ISNA(VLOOKUP(TRIM(F376),dim_disaggs!A:B,2,FALSE)),"No Disagg",VLOOKUP(TRIM(F376),dim_disaggs!A:B,2,FALSE))</f>
        <v>No Disagg</v>
      </c>
      <c r="AR376" s="19" t="str">
        <f>IF(ISNA(VLOOKUP(AQ376,dim_disaggs!B:C,2,FALSE)),"",VLOOKUP(AQ376,dim_disaggs!B:C,2,FALSE))</f>
        <v>werJlVT6sf3</v>
      </c>
      <c r="AU376" s="72" t="s">
        <v>755</v>
      </c>
      <c r="AV376" s="73" t="s">
        <v>755</v>
      </c>
      <c r="AW376" s="66" t="s">
        <v>755</v>
      </c>
      <c r="AX376" s="66" t="s">
        <v>755</v>
      </c>
      <c r="BA376" s="105" t="str">
        <f t="shared" si="51"/>
        <v/>
      </c>
      <c r="BB376" s="20" t="str">
        <f t="shared" si="52"/>
        <v/>
      </c>
      <c r="BE376" s="75" t="s">
        <v>755</v>
      </c>
      <c r="BF376" s="73" t="s">
        <v>755</v>
      </c>
      <c r="BG376" s="55" t="s">
        <v>755</v>
      </c>
      <c r="BH376" s="76" t="s">
        <v>755</v>
      </c>
      <c r="BI376" s="20" t="s">
        <v>755</v>
      </c>
      <c r="BJ376" s="20" t="s">
        <v>755</v>
      </c>
      <c r="BK376" s="55" t="s">
        <v>755</v>
      </c>
      <c r="BL376" s="71" t="s">
        <v>755</v>
      </c>
      <c r="BM376" s="77" t="s">
        <v>755</v>
      </c>
      <c r="BN376" s="78" t="s">
        <v>755</v>
      </c>
      <c r="BO376" s="77" t="s">
        <v>755</v>
      </c>
      <c r="BP376" s="78" t="s">
        <v>755</v>
      </c>
    </row>
    <row r="377" spans="1:68" x14ac:dyDescent="0.2">
      <c r="A377" s="20" t="s">
        <v>95</v>
      </c>
      <c r="B377" s="20" t="s">
        <v>1555</v>
      </c>
      <c r="C377" s="20" t="s">
        <v>237</v>
      </c>
      <c r="D377" s="20" t="s">
        <v>1</v>
      </c>
      <c r="E377" s="20" t="s">
        <v>265</v>
      </c>
      <c r="G377" s="20" t="s">
        <v>2442</v>
      </c>
      <c r="I377" s="19">
        <f t="shared" si="46"/>
        <v>34</v>
      </c>
      <c r="J377" s="20" t="s">
        <v>755</v>
      </c>
      <c r="K377" s="20" t="s">
        <v>2200</v>
      </c>
      <c r="L377" s="95" t="str">
        <f>IF(M377&lt;&gt;"",IF(NOT(ISNA(INDEX(cc!B:B,MATCH(M377,cc!A:A,0)))),INDEX(cc!B:B,MATCH(M377,cc!A:A,0)),"0"),"")</f>
        <v>default</v>
      </c>
      <c r="M377" s="97" t="s">
        <v>13</v>
      </c>
      <c r="N377" s="28" t="str">
        <f t="shared" si="54"/>
        <v xml:space="preserve"> TARGET</v>
      </c>
      <c r="O377" s="19" t="str">
        <f t="shared" si="47"/>
        <v>PMTCT_ART (N, TA_NARRATIVE) TARGET: ART</v>
      </c>
      <c r="P377" s="19" t="str">
        <f t="shared" si="48"/>
        <v>PMTCT_ART (N, TA_NARRATIVE) TARGET: ART</v>
      </c>
      <c r="Q377" s="19" t="str">
        <f t="shared" si="55"/>
        <v>PMTCT_ART (N, TA_NARRATIVE) TARGET</v>
      </c>
      <c r="R377" s="19" t="str">
        <f t="shared" si="49"/>
        <v>PMTCT_ART_N_TA_NARRATIVE_TARGET</v>
      </c>
      <c r="S377" s="19" t="str">
        <f t="shared" si="50"/>
        <v>PMTCT_ART_N_TA_NARRATIVE_TARGET</v>
      </c>
      <c r="T377" s="19" t="b">
        <f>NOT(ISNA(VLOOKUP(B377,dbcodes!A:B,2,FALSE)))</f>
        <v>1</v>
      </c>
      <c r="U377" s="19" t="str">
        <f>IF(ISNA(VLOOKUP(B377,dbcodes!A:B,2,FALSE)),des!R2446,VLOOKUP(B377,dbcodes!A:B,2,FALSE))</f>
        <v>PMTCT_ARV_N_TA_NARRATIVE_TARGET</v>
      </c>
      <c r="W377" s="107" t="str">
        <f>IF(ISNA(VLOOKUP(C377,descriptions!A:B,2,FALSE)),des!V980,IF(G377=" TARGET","Target ","")&amp;VLOOKUP(C377,descriptions!A:B,2,FALSE))</f>
        <v>Target Number of HIV-positive pregnant women who received ART to reduce the risk of mother-to-child-transmission during pregnancy</v>
      </c>
      <c r="X377" s="20" t="s">
        <v>9</v>
      </c>
      <c r="Y377" s="20" t="s">
        <v>831</v>
      </c>
      <c r="Z377" s="20" t="s">
        <v>836</v>
      </c>
      <c r="AA377" s="20" t="s">
        <v>102</v>
      </c>
      <c r="AB377" s="20" t="s">
        <v>755</v>
      </c>
      <c r="AC377" s="19" t="str">
        <f>IF(AB377&lt;&gt;"",IF(NOT(ISNA(INDEX(os!A:A,MATCH(AB377,os!B:B,0)))),INDEX(os!A:A,MATCH(AB377,os!B:B,0)),"0"),"")</f>
        <v/>
      </c>
      <c r="AD377" s="20" t="s">
        <v>830</v>
      </c>
      <c r="AH377" s="93" t="str">
        <f>IF(NOT(ISNA(VLOOKUP(B:B,ResultsTargets!A:A,1,0))),"TRUE","")</f>
        <v>TRUE</v>
      </c>
      <c r="AI377" s="19" t="str">
        <f>IF(ISNA(VLOOKUP(C377,dim_techarea!A:B,2,FALSE)),"",VLOOKUP(C377,dim_techarea!A:B,2,FALSE))</f>
        <v>PMTCT_ART</v>
      </c>
      <c r="AJ377" s="19" t="str">
        <f>IF(ISNA(VLOOKUP(AI377,dim_techarea!B:C,2,FALSE)),"",VLOOKUP(AI377,dim_techarea!B:C,2,FALSE))</f>
        <v>AaCcy7dVfWw</v>
      </c>
      <c r="AK377" s="19" t="str">
        <f>IF(ISNA(VLOOKUP(TRIM(G377),dim_targetsresults!A:B,2,FALSE)),"",VLOOKUP(TRIM(G377),dim_targetsresults!A:C,2,FALSE))</f>
        <v>MER Targets</v>
      </c>
      <c r="AL377" s="19" t="str">
        <f>IF(ISNA(VLOOKUP(AK377,dim_targetsresults!B:C,2,FALSE)),"",VLOOKUP(AK377,dim_targetsresults!B:C,2,FALSE))</f>
        <v>W8imnja2Owd</v>
      </c>
      <c r="AM377" s="19" t="str">
        <f>IF(ISNA(VLOOKUP(TRIM(D377),dim_numeratordenominator!A:B,2,FALSE)),"",VLOOKUP(TRIM(D377),dim_numeratordenominator!A:C,2,FALSE))</f>
        <v>Numerator</v>
      </c>
      <c r="AN377" s="19" t="str">
        <f>IF(ISNA(VLOOKUP(AM377,dim_numeratordenominator!B:C,2,FALSE)),"",VLOOKUP(AM377,dim_numeratordenominator!B:C,2,FALSE))</f>
        <v>Som9NRMQqV7</v>
      </c>
      <c r="AO377" s="19" t="str">
        <f>IF(ISNA(VLOOKUP(TRIM(E377),dim_supporttype!A:B,2,FALSE)),"",VLOOKUP(TRIM(E377),dim_supporttype!A:C,2,FALSE))</f>
        <v>TA Narratives</v>
      </c>
      <c r="AP377" s="19" t="str">
        <f>IF(ISNA(VLOOKUP(AO377,dim_supporttype!B:C,2,FALSE)),"",VLOOKUP(AO377,dim_supporttype!B:C,2,FALSE))</f>
        <v>aBZapfNWlIU</v>
      </c>
      <c r="AQ377" s="19" t="str">
        <f>IF(ISNA(VLOOKUP(TRIM(F377),dim_disaggs!A:B,2,FALSE)),"No Disagg",VLOOKUP(TRIM(F377),dim_disaggs!A:B,2,FALSE))</f>
        <v>No Disagg</v>
      </c>
      <c r="AR377" s="19" t="str">
        <f>IF(ISNA(VLOOKUP(AQ377,dim_disaggs!B:C,2,FALSE)),"",VLOOKUP(AQ377,dim_disaggs!B:C,2,FALSE))</f>
        <v>werJlVT6sf3</v>
      </c>
      <c r="AU377" s="72" t="s">
        <v>755</v>
      </c>
      <c r="AV377" s="73" t="s">
        <v>755</v>
      </c>
      <c r="AW377" s="66" t="s">
        <v>755</v>
      </c>
      <c r="AX377" s="66" t="s">
        <v>755</v>
      </c>
      <c r="BA377" s="105" t="str">
        <f t="shared" si="51"/>
        <v/>
      </c>
      <c r="BB377" s="20" t="str">
        <f t="shared" si="52"/>
        <v/>
      </c>
      <c r="BE377" s="75" t="s">
        <v>755</v>
      </c>
      <c r="BF377" s="73" t="s">
        <v>755</v>
      </c>
      <c r="BG377" s="55" t="s">
        <v>755</v>
      </c>
      <c r="BH377" s="76" t="s">
        <v>755</v>
      </c>
      <c r="BI377" s="20" t="s">
        <v>755</v>
      </c>
      <c r="BJ377" s="20" t="s">
        <v>755</v>
      </c>
      <c r="BK377" s="55" t="s">
        <v>755</v>
      </c>
      <c r="BL377" s="71" t="s">
        <v>755</v>
      </c>
      <c r="BM377" s="77" t="s">
        <v>755</v>
      </c>
      <c r="BN377" s="78" t="s">
        <v>755</v>
      </c>
      <c r="BO377" s="77" t="s">
        <v>755</v>
      </c>
      <c r="BP377" s="78" t="s">
        <v>755</v>
      </c>
    </row>
    <row r="378" spans="1:68" s="3" customFormat="1" x14ac:dyDescent="0.2">
      <c r="A378" s="20" t="s">
        <v>95</v>
      </c>
      <c r="B378" s="20" t="s">
        <v>1561</v>
      </c>
      <c r="C378" s="20" t="s">
        <v>20066</v>
      </c>
      <c r="D378" s="20" t="s">
        <v>164</v>
      </c>
      <c r="E378" s="20" t="s">
        <v>2139</v>
      </c>
      <c r="F378" s="20"/>
      <c r="G378" s="20" t="s">
        <v>20086</v>
      </c>
      <c r="H378" s="20"/>
      <c r="I378" s="19">
        <f t="shared" si="46"/>
        <v>22</v>
      </c>
      <c r="J378" s="20" t="s">
        <v>755</v>
      </c>
      <c r="K378" s="20" t="s">
        <v>2200</v>
      </c>
      <c r="L378" s="95" t="str">
        <f>IF(M378&lt;&gt;"",IF(NOT(ISNA(INDEX(cc!B:B,MATCH(M378,cc!A:A,0)))),INDEX(cc!B:B,MATCH(M378,cc!A:A,0)),"0"),"")</f>
        <v>default</v>
      </c>
      <c r="M378" s="97" t="s">
        <v>13</v>
      </c>
      <c r="N378" s="28" t="str">
        <f t="shared" si="54"/>
        <v/>
      </c>
      <c r="O378" s="19" t="str">
        <f t="shared" si="47"/>
        <v>PMTCT_ART_NAT (D, NAT): ART</v>
      </c>
      <c r="P378" s="19" t="str">
        <f t="shared" si="48"/>
        <v>PMTCT_ART_NAT (D, NAT): ART</v>
      </c>
      <c r="Q378" s="19" t="str">
        <f t="shared" si="55"/>
        <v>PMTCT_ART_NAT (D, NAT)</v>
      </c>
      <c r="R378" s="19" t="str">
        <f t="shared" si="49"/>
        <v>PMTCT_ART_NAT_D_NAT</v>
      </c>
      <c r="S378" s="19" t="str">
        <f t="shared" si="50"/>
        <v>PMTCT_ART_NAT_D_NAT_</v>
      </c>
      <c r="T378" s="19" t="b">
        <f>NOT(ISNA(VLOOKUP(B378,dbcodes!A:B,2,FALSE)))</f>
        <v>1</v>
      </c>
      <c r="U378" s="19" t="str">
        <f>IF(ISNA(VLOOKUP(B378,dbcodes!A:B,2,FALSE)),des!R2447,VLOOKUP(B378,dbcodes!A:B,2,FALSE))</f>
        <v>PMTCT_ARV_D_NAT</v>
      </c>
      <c r="V378" s="20"/>
      <c r="W378" s="107" t="str">
        <f>IF(ISNA(VLOOKUP(C378,descriptions!A:B,2,FALSE)),des!V981,IF(G378=" TARGET","Target ","")&amp;VLOOKUP(C378,descriptions!A:B,2,FALSE))</f>
        <v>Number and percentage of HIV-positive pregnant women who received antiretroviral medicine (ARV) during pregnancy to reduce the risk of mother-to-child transmission</v>
      </c>
      <c r="X378" s="20" t="s">
        <v>4</v>
      </c>
      <c r="Y378" s="20" t="s">
        <v>831</v>
      </c>
      <c r="Z378" s="20" t="s">
        <v>836</v>
      </c>
      <c r="AA378" s="20" t="s">
        <v>102</v>
      </c>
      <c r="AB378" s="20" t="s">
        <v>755</v>
      </c>
      <c r="AC378" s="19" t="str">
        <f>IF(AB378&lt;&gt;"",IF(NOT(ISNA(INDEX(os!A:A,MATCH(AB378,os!B:B,0)))),INDEX(os!A:A,MATCH(AB378,os!B:B,0)),"0"),"")</f>
        <v/>
      </c>
      <c r="AD378" s="20" t="s">
        <v>830</v>
      </c>
      <c r="AE378" s="20"/>
      <c r="AF378" s="20"/>
      <c r="AG378" s="20"/>
      <c r="AH378" s="93" t="str">
        <f>IF(NOT(ISNA(VLOOKUP(B:B,ResultsTargets!A:A,1,0))),"TRUE","")</f>
        <v>TRUE</v>
      </c>
      <c r="AI378" s="19" t="str">
        <f>IF(ISNA(VLOOKUP(C378,dim_techarea!A:B,2,FALSE)),"",VLOOKUP(C378,dim_techarea!A:B,2,FALSE))</f>
        <v>PMTCT_ART_NAT</v>
      </c>
      <c r="AJ378" s="19" t="str">
        <f>IF(ISNA(VLOOKUP(AI378,dim_techarea!B:C,2,FALSE)),"",VLOOKUP(AI378,dim_techarea!B:C,2,FALSE))</f>
        <v>g84zDX1N5g6</v>
      </c>
      <c r="AK378" s="19" t="str">
        <f>IF(ISNA(VLOOKUP(TRIM(G378),dim_targetsresults!A:B,2,FALSE)),"",VLOOKUP(TRIM(G378),dim_targetsresults!A:C,2,FALSE))</f>
        <v>MER Results</v>
      </c>
      <c r="AL378" s="19" t="str">
        <f>IF(ISNA(VLOOKUP(AK378,dim_targetsresults!B:C,2,FALSE)),"",VLOOKUP(AK378,dim_targetsresults!B:C,2,FALSE))</f>
        <v>Jh0jDM5yQ2E</v>
      </c>
      <c r="AM378" s="19" t="str">
        <f>IF(ISNA(VLOOKUP(TRIM(D378),dim_numeratordenominator!A:B,2,FALSE)),"",VLOOKUP(TRIM(D378),dim_numeratordenominator!A:C,2,FALSE))</f>
        <v>Denominator</v>
      </c>
      <c r="AN378" s="19" t="str">
        <f>IF(ISNA(VLOOKUP(AM378,dim_numeratordenominator!B:C,2,FALSE)),"",VLOOKUP(AM378,dim_numeratordenominator!B:C,2,FALSE))</f>
        <v>QpNj0nSuEhD</v>
      </c>
      <c r="AO378" s="19" t="str">
        <f>IF(ISNA(VLOOKUP(TRIM(E378),dim_supporttype!A:B,2,FALSE)),"",VLOOKUP(TRIM(E378),dim_supporttype!A:C,2,FALSE))</f>
        <v>National</v>
      </c>
      <c r="AP378" s="19" t="str">
        <f>IF(ISNA(VLOOKUP(AO378,dim_supporttype!B:C,2,FALSE)),"",VLOOKUP(AO378,dim_supporttype!B:C,2,FALSE))</f>
        <v>ERT6F2mcduw</v>
      </c>
      <c r="AQ378" s="19" t="str">
        <f>IF(ISNA(VLOOKUP(TRIM(F378),dim_disaggs!A:B,2,FALSE)),"No Disagg",VLOOKUP(TRIM(F378),dim_disaggs!A:B,2,FALSE))</f>
        <v>No Disagg</v>
      </c>
      <c r="AR378" s="19" t="str">
        <f>IF(ISNA(VLOOKUP(AQ378,dim_disaggs!B:C,2,FALSE)),"",VLOOKUP(AQ378,dim_disaggs!B:C,2,FALSE))</f>
        <v>werJlVT6sf3</v>
      </c>
      <c r="AS378" s="72"/>
      <c r="AT378" s="66"/>
      <c r="AU378" s="72" t="s">
        <v>755</v>
      </c>
      <c r="AV378" s="73" t="s">
        <v>755</v>
      </c>
      <c r="AW378" s="66" t="s">
        <v>755</v>
      </c>
      <c r="AX378" s="66" t="s">
        <v>755</v>
      </c>
      <c r="AY378" s="20"/>
      <c r="AZ378" s="20"/>
      <c r="BA378" s="105" t="str">
        <f t="shared" si="51"/>
        <v/>
      </c>
      <c r="BB378" s="20" t="str">
        <f t="shared" si="52"/>
        <v/>
      </c>
      <c r="BC378" s="20"/>
      <c r="BD378" s="20"/>
      <c r="BE378" s="75"/>
      <c r="BF378" s="73"/>
      <c r="BG378" s="72"/>
      <c r="BH378" s="73"/>
      <c r="BI378" s="66"/>
      <c r="BJ378" s="66"/>
      <c r="BK378" s="72"/>
      <c r="BL378" s="66"/>
      <c r="BM378" s="85"/>
      <c r="BN378" s="86"/>
      <c r="BO378" s="85"/>
      <c r="BP378" s="86"/>
    </row>
    <row r="379" spans="1:68" x14ac:dyDescent="0.2">
      <c r="A379" s="20" t="s">
        <v>95</v>
      </c>
      <c r="B379" s="20" t="s">
        <v>1568</v>
      </c>
      <c r="C379" s="20" t="s">
        <v>20066</v>
      </c>
      <c r="D379" s="20" t="s">
        <v>1</v>
      </c>
      <c r="E379" s="20" t="s">
        <v>2139</v>
      </c>
      <c r="F379" s="20" t="s">
        <v>184</v>
      </c>
      <c r="G379" s="20" t="s">
        <v>20086</v>
      </c>
      <c r="H379" s="20" t="s">
        <v>2301</v>
      </c>
      <c r="I379" s="19">
        <f t="shared" si="46"/>
        <v>35</v>
      </c>
      <c r="J379" s="20" t="s">
        <v>755</v>
      </c>
      <c r="K379" s="20" t="s">
        <v>2200</v>
      </c>
      <c r="L379" s="95" t="str">
        <f>IF(M379&lt;&gt;"",IF(NOT(ISNA(INDEX(cc!B:B,MATCH(M379,cc!A:A,0)))),INDEX(cc!B:B,MATCH(M379,cc!A:A,0)),"0"),"")</f>
        <v>New Existing Art with Other</v>
      </c>
      <c r="M379" s="97" t="s">
        <v>4096</v>
      </c>
      <c r="N379" s="28" t="str">
        <f t="shared" si="54"/>
        <v/>
      </c>
      <c r="O379" s="19" t="str">
        <f t="shared" si="47"/>
        <v>PMTCT_ART_NAT (N, NAT, NewExistingArt): ART</v>
      </c>
      <c r="P379" s="19" t="str">
        <f t="shared" si="48"/>
        <v>PMTCT_ART_NAT (N, NAT, NewExistingArt): ART</v>
      </c>
      <c r="Q379" s="19" t="str">
        <f t="shared" si="55"/>
        <v>PMTCT_ART_NAT (N, NAT, NewExistArt)</v>
      </c>
      <c r="R379" s="19" t="str">
        <f t="shared" si="49"/>
        <v>PMTCT_ART_NAT_N_NAT_NewExistArt</v>
      </c>
      <c r="S379" s="19" t="str">
        <f t="shared" si="50"/>
        <v>PMTCT_ART_NAT_N_NAT_NewExistArt_</v>
      </c>
      <c r="T379" s="19" t="b">
        <f>NOT(ISNA(VLOOKUP(B379,dbcodes!A:B,2,FALSE)))</f>
        <v>1</v>
      </c>
      <c r="U379" s="19" t="str">
        <f>IF(ISNA(VLOOKUP(B379,dbcodes!A:B,2,FALSE)),des!R2448,VLOOKUP(B379,dbcodes!A:B,2,FALSE))</f>
        <v>PMTCT_ARV_NAT_N_NAT_NewExistArt</v>
      </c>
      <c r="W379" s="107" t="str">
        <f>IF(ISNA(VLOOKUP(C379,descriptions!A:B,2,FALSE)),des!V983,IF(G379=" TARGET","Target ","")&amp;VLOOKUP(C379,descriptions!A:B,2,FALSE))</f>
        <v>Number and percentage of HIV-positive pregnant women who received antiretroviral medicine (ARV) during pregnancy to reduce the risk of mother-to-child transmission</v>
      </c>
      <c r="X379" s="20" t="s">
        <v>4</v>
      </c>
      <c r="Y379" s="20" t="s">
        <v>831</v>
      </c>
      <c r="Z379" s="20" t="s">
        <v>836</v>
      </c>
      <c r="AA379" s="20" t="s">
        <v>102</v>
      </c>
      <c r="AB379" s="20" t="s">
        <v>755</v>
      </c>
      <c r="AC379" s="19" t="str">
        <f>IF(AB379&lt;&gt;"",IF(NOT(ISNA(INDEX(os!A:A,MATCH(AB379,os!B:B,0)))),INDEX(os!A:A,MATCH(AB379,os!B:B,0)),"0"),"")</f>
        <v/>
      </c>
      <c r="AD379" s="20" t="s">
        <v>830</v>
      </c>
      <c r="AH379" s="93" t="str">
        <f>IF(NOT(ISNA(VLOOKUP(B:B,ResultsTargets!A:A,1,0))),"TRUE","")</f>
        <v>TRUE</v>
      </c>
      <c r="AI379" s="19" t="str">
        <f>IF(ISNA(VLOOKUP(C379,dim_techarea!A:B,2,FALSE)),"",VLOOKUP(C379,dim_techarea!A:B,2,FALSE))</f>
        <v>PMTCT_ART_NAT</v>
      </c>
      <c r="AJ379" s="19" t="str">
        <f>IF(ISNA(VLOOKUP(AI379,dim_techarea!B:C,2,FALSE)),"",VLOOKUP(AI379,dim_techarea!B:C,2,FALSE))</f>
        <v>g84zDX1N5g6</v>
      </c>
      <c r="AK379" s="19" t="str">
        <f>IF(ISNA(VLOOKUP(TRIM(G379),dim_targetsresults!A:B,2,FALSE)),"",VLOOKUP(TRIM(G379),dim_targetsresults!A:C,2,FALSE))</f>
        <v>MER Results</v>
      </c>
      <c r="AL379" s="19" t="str">
        <f>IF(ISNA(VLOOKUP(AK379,dim_targetsresults!B:C,2,FALSE)),"",VLOOKUP(AK379,dim_targetsresults!B:C,2,FALSE))</f>
        <v>Jh0jDM5yQ2E</v>
      </c>
      <c r="AM379" s="19" t="str">
        <f>IF(ISNA(VLOOKUP(TRIM(D379),dim_numeratordenominator!A:B,2,FALSE)),"",VLOOKUP(TRIM(D379),dim_numeratordenominator!A:C,2,FALSE))</f>
        <v>Numerator</v>
      </c>
      <c r="AN379" s="19" t="str">
        <f>IF(ISNA(VLOOKUP(AM379,dim_numeratordenominator!B:C,2,FALSE)),"",VLOOKUP(AM379,dim_numeratordenominator!B:C,2,FALSE))</f>
        <v>Som9NRMQqV7</v>
      </c>
      <c r="AO379" s="19" t="str">
        <f>IF(ISNA(VLOOKUP(TRIM(E379),dim_supporttype!A:B,2,FALSE)),"",VLOOKUP(TRIM(E379),dim_supporttype!A:C,2,FALSE))</f>
        <v>National</v>
      </c>
      <c r="AP379" s="19" t="str">
        <f>IF(ISNA(VLOOKUP(AO379,dim_supporttype!B:C,2,FALSE)),"",VLOOKUP(AO379,dim_supporttype!B:C,2,FALSE))</f>
        <v>ERT6F2mcduw</v>
      </c>
      <c r="AQ379" s="19" t="str">
        <f>IF(ISNA(VLOOKUP(TRIM(F379),dim_disaggs!A:B,2,FALSE)),"No Disagg",VLOOKUP(TRIM(F379),dim_disaggs!A:B,2,FALSE))</f>
        <v>NewExistingArt</v>
      </c>
      <c r="AR379" s="19" t="str">
        <f>IF(ISNA(VLOOKUP(AQ379,dim_disaggs!B:C,2,FALSE)),"",VLOOKUP(AQ379,dim_disaggs!B:C,2,FALSE))</f>
        <v>CeNzcJmZaLI</v>
      </c>
      <c r="AU379" s="72" t="s">
        <v>755</v>
      </c>
      <c r="AV379" s="73" t="s">
        <v>755</v>
      </c>
      <c r="AW379" s="66" t="s">
        <v>755</v>
      </c>
      <c r="AX379" s="66" t="s">
        <v>755</v>
      </c>
      <c r="BA379" s="105" t="str">
        <f t="shared" si="51"/>
        <v/>
      </c>
      <c r="BB379" s="20" t="str">
        <f t="shared" si="52"/>
        <v/>
      </c>
      <c r="BE379" s="66"/>
      <c r="BG379" s="72"/>
      <c r="BH379" s="73"/>
      <c r="BI379" s="66"/>
      <c r="BJ379" s="66"/>
      <c r="BK379" s="72"/>
      <c r="BL379" s="66"/>
    </row>
    <row r="380" spans="1:68" x14ac:dyDescent="0.2">
      <c r="A380" s="20" t="s">
        <v>95</v>
      </c>
      <c r="B380" s="20" t="s">
        <v>1564</v>
      </c>
      <c r="C380" s="20" t="s">
        <v>20066</v>
      </c>
      <c r="D380" s="20" t="s">
        <v>1</v>
      </c>
      <c r="E380" s="20" t="s">
        <v>2140</v>
      </c>
      <c r="G380" s="20" t="s">
        <v>20086</v>
      </c>
      <c r="I380" s="19">
        <f t="shared" si="46"/>
        <v>36</v>
      </c>
      <c r="J380" s="20" t="s">
        <v>755</v>
      </c>
      <c r="K380" s="20" t="s">
        <v>2200</v>
      </c>
      <c r="L380" s="95" t="str">
        <f>IF(M380&lt;&gt;"",IF(NOT(ISNA(INDEX(cc!B:B,MATCH(M380,cc!A:A,0)))),INDEX(cc!B:B,MATCH(M380,cc!A:A,0)),"0"),"")</f>
        <v>default</v>
      </c>
      <c r="M380" s="97" t="s">
        <v>13</v>
      </c>
      <c r="N380" s="28" t="str">
        <f t="shared" si="54"/>
        <v/>
      </c>
      <c r="O380" s="19" t="str">
        <f t="shared" si="47"/>
        <v>PMTCT_ART_NAT (N, NAT_JUSTIFICATION): ART</v>
      </c>
      <c r="P380" s="19" t="str">
        <f t="shared" si="48"/>
        <v>PMTCT_ART_NAT (N, NAT_JUSTIFICATION): ART</v>
      </c>
      <c r="Q380" s="19" t="str">
        <f t="shared" si="55"/>
        <v>PMTCT_ART_NAT (N, NAT_JUSTIFICATION)</v>
      </c>
      <c r="R380" s="19" t="str">
        <f t="shared" si="49"/>
        <v>PMTCT_ART_NAT_N_NAT_JUSTIFICATION</v>
      </c>
      <c r="S380" s="19" t="str">
        <f t="shared" si="50"/>
        <v>PMTCT_ART_NAT_N_NAT_JUSTIFICATION_</v>
      </c>
      <c r="T380" s="19" t="b">
        <f>NOT(ISNA(VLOOKUP(B380,dbcodes!A:B,2,FALSE)))</f>
        <v>1</v>
      </c>
      <c r="U380" s="19" t="str">
        <f>IF(ISNA(VLOOKUP(B380,dbcodes!A:B,2,FALSE)),des!R2449,VLOOKUP(B380,dbcodes!A:B,2,FALSE))</f>
        <v>PMTCT_ARV_N_NAT_JUSTIFICATION</v>
      </c>
      <c r="W380" s="107" t="str">
        <f>IF(ISNA(VLOOKUP(C380,descriptions!A:B,2,FALSE)),des!V985,IF(G380=" TARGET","Target ","")&amp;VLOOKUP(C380,descriptions!A:B,2,FALSE))</f>
        <v>Number and percentage of HIV-positive pregnant women who received antiretroviral medicine (ARV) during pregnancy to reduce the risk of mother-to-child transmission</v>
      </c>
      <c r="X380" s="20" t="s">
        <v>9</v>
      </c>
      <c r="Y380" s="20" t="s">
        <v>831</v>
      </c>
      <c r="Z380" s="20" t="s">
        <v>836</v>
      </c>
      <c r="AA380" s="20" t="s">
        <v>4121</v>
      </c>
      <c r="AB380" s="20" t="s">
        <v>755</v>
      </c>
      <c r="AC380" s="19" t="str">
        <f>IF(AB380&lt;&gt;"",IF(NOT(ISNA(INDEX(os!A:A,MATCH(AB380,os!B:B,0)))),INDEX(os!A:A,MATCH(AB380,os!B:B,0)),"0"),"")</f>
        <v/>
      </c>
      <c r="AD380" s="20" t="s">
        <v>830</v>
      </c>
      <c r="AH380" s="93" t="str">
        <f>IF(NOT(ISNA(VLOOKUP(B:B,ResultsTargets!A:A,1,0))),"TRUE","")</f>
        <v>TRUE</v>
      </c>
      <c r="AI380" s="19" t="str">
        <f>IF(ISNA(VLOOKUP(C380,dim_techarea!A:B,2,FALSE)),"",VLOOKUP(C380,dim_techarea!A:B,2,FALSE))</f>
        <v>PMTCT_ART_NAT</v>
      </c>
      <c r="AJ380" s="19" t="str">
        <f>IF(ISNA(VLOOKUP(AI380,dim_techarea!B:C,2,FALSE)),"",VLOOKUP(AI380,dim_techarea!B:C,2,FALSE))</f>
        <v>g84zDX1N5g6</v>
      </c>
      <c r="AK380" s="19" t="str">
        <f>IF(ISNA(VLOOKUP(TRIM(G380),dim_targetsresults!A:B,2,FALSE)),"",VLOOKUP(TRIM(G380),dim_targetsresults!A:C,2,FALSE))</f>
        <v>MER Results</v>
      </c>
      <c r="AL380" s="19" t="str">
        <f>IF(ISNA(VLOOKUP(AK380,dim_targetsresults!B:C,2,FALSE)),"",VLOOKUP(AK380,dim_targetsresults!B:C,2,FALSE))</f>
        <v>Jh0jDM5yQ2E</v>
      </c>
      <c r="AM380" s="19" t="str">
        <f>IF(ISNA(VLOOKUP(TRIM(D380),dim_numeratordenominator!A:B,2,FALSE)),"",VLOOKUP(TRIM(D380),dim_numeratordenominator!A:C,2,FALSE))</f>
        <v>Numerator</v>
      </c>
      <c r="AN380" s="19" t="str">
        <f>IF(ISNA(VLOOKUP(AM380,dim_numeratordenominator!B:C,2,FALSE)),"",VLOOKUP(AM380,dim_numeratordenominator!B:C,2,FALSE))</f>
        <v>Som9NRMQqV7</v>
      </c>
      <c r="AO380" s="19" t="str">
        <f>IF(ISNA(VLOOKUP(TRIM(E380),dim_supporttype!A:B,2,FALSE)),"",VLOOKUP(TRIM(E380),dim_supporttype!A:C,2,FALSE))</f>
        <v>National</v>
      </c>
      <c r="AP380" s="19" t="str">
        <f>IF(ISNA(VLOOKUP(AO380,dim_supporttype!B:C,2,FALSE)),"",VLOOKUP(AO380,dim_supporttype!B:C,2,FALSE))</f>
        <v>ERT6F2mcduw</v>
      </c>
      <c r="AQ380" s="19" t="str">
        <f>IF(ISNA(VLOOKUP(TRIM(F380),dim_disaggs!A:B,2,FALSE)),"No Disagg",VLOOKUP(TRIM(F380),dim_disaggs!A:B,2,FALSE))</f>
        <v>No Disagg</v>
      </c>
      <c r="AR380" s="19" t="str">
        <f>IF(ISNA(VLOOKUP(AQ380,dim_disaggs!B:C,2,FALSE)),"",VLOOKUP(AQ380,dim_disaggs!B:C,2,FALSE))</f>
        <v>werJlVT6sf3</v>
      </c>
      <c r="AU380" s="72" t="s">
        <v>755</v>
      </c>
      <c r="AV380" s="73" t="s">
        <v>755</v>
      </c>
      <c r="AW380" s="66" t="s">
        <v>755</v>
      </c>
      <c r="AX380" s="66" t="s">
        <v>755</v>
      </c>
      <c r="BA380" s="105" t="str">
        <f t="shared" si="51"/>
        <v/>
      </c>
      <c r="BB380" s="20" t="str">
        <f t="shared" si="52"/>
        <v/>
      </c>
      <c r="BE380" s="75" t="s">
        <v>755</v>
      </c>
      <c r="BF380" s="73" t="s">
        <v>755</v>
      </c>
      <c r="BG380" s="55" t="s">
        <v>755</v>
      </c>
      <c r="BH380" s="76" t="s">
        <v>755</v>
      </c>
      <c r="BI380" s="20" t="s">
        <v>755</v>
      </c>
      <c r="BJ380" s="20" t="s">
        <v>755</v>
      </c>
      <c r="BK380" s="55" t="s">
        <v>755</v>
      </c>
      <c r="BL380" s="71" t="s">
        <v>755</v>
      </c>
      <c r="BM380" s="77" t="s">
        <v>755</v>
      </c>
      <c r="BN380" s="78" t="s">
        <v>755</v>
      </c>
      <c r="BO380" s="77" t="s">
        <v>755</v>
      </c>
      <c r="BP380" s="78" t="s">
        <v>755</v>
      </c>
    </row>
    <row r="381" spans="1:68" s="3" customFormat="1" x14ac:dyDescent="0.2">
      <c r="A381" s="20" t="s">
        <v>95</v>
      </c>
      <c r="B381" s="20" t="s">
        <v>1570</v>
      </c>
      <c r="C381" s="20" t="s">
        <v>20066</v>
      </c>
      <c r="D381" s="20" t="s">
        <v>1</v>
      </c>
      <c r="E381" s="20" t="s">
        <v>2141</v>
      </c>
      <c r="F381" s="20"/>
      <c r="G381" s="20" t="s">
        <v>20086</v>
      </c>
      <c r="H381" s="20"/>
      <c r="I381" s="19">
        <f t="shared" si="46"/>
        <v>29</v>
      </c>
      <c r="J381" s="20" t="s">
        <v>755</v>
      </c>
      <c r="K381" s="20" t="s">
        <v>2200</v>
      </c>
      <c r="L381" s="95" t="str">
        <f>IF(M381&lt;&gt;"",IF(NOT(ISNA(INDEX(cc!B:B,MATCH(M381,cc!A:A,0)))),INDEX(cc!B:B,MATCH(M381,cc!A:A,0)),"0"),"")</f>
        <v>default</v>
      </c>
      <c r="M381" s="97" t="s">
        <v>13</v>
      </c>
      <c r="N381" s="28" t="str">
        <f t="shared" si="54"/>
        <v/>
      </c>
      <c r="O381" s="19" t="str">
        <f t="shared" si="47"/>
        <v>PMTCT_ART_NAT (N, NAT_SOURCE): ART</v>
      </c>
      <c r="P381" s="19" t="str">
        <f t="shared" si="48"/>
        <v>PMTCT_ART_NAT (N, NAT_SOURCE): ART</v>
      </c>
      <c r="Q381" s="19" t="str">
        <f t="shared" si="55"/>
        <v>PMTCT_ART_NAT (N, NAT_SOURCE)</v>
      </c>
      <c r="R381" s="19" t="str">
        <f t="shared" si="49"/>
        <v>PMTCT_ART_NAT_N_NAT_SOURCE</v>
      </c>
      <c r="S381" s="19" t="str">
        <f t="shared" si="50"/>
        <v>PMTCT_ART_NAT_N_NAT_SOURCE_</v>
      </c>
      <c r="T381" s="19" t="b">
        <f>NOT(ISNA(VLOOKUP(B381,dbcodes!A:B,2,FALSE)))</f>
        <v>1</v>
      </c>
      <c r="U381" s="19" t="str">
        <f>IF(ISNA(VLOOKUP(B381,dbcodes!A:B,2,FALSE)),des!R2450,VLOOKUP(B381,dbcodes!A:B,2,FALSE))</f>
        <v>PMTCT_ARV_N_NAT_SOURCE</v>
      </c>
      <c r="V381" s="20"/>
      <c r="W381" s="107" t="str">
        <f>IF(ISNA(VLOOKUP(C381,descriptions!A:B,2,FALSE)),des!V986,IF(G381=" TARGET","Target ","")&amp;VLOOKUP(C381,descriptions!A:B,2,FALSE))</f>
        <v>Number and percentage of HIV-positive pregnant women who received antiretroviral medicine (ARV) during pregnancy to reduce the risk of mother-to-child transmission</v>
      </c>
      <c r="X381" s="20" t="s">
        <v>9</v>
      </c>
      <c r="Y381" s="20" t="s">
        <v>831</v>
      </c>
      <c r="Z381" s="20" t="s">
        <v>836</v>
      </c>
      <c r="AA381" s="20" t="s">
        <v>4121</v>
      </c>
      <c r="AB381" s="20" t="s">
        <v>755</v>
      </c>
      <c r="AC381" s="19" t="str">
        <f>IF(AB381&lt;&gt;"",IF(NOT(ISNA(INDEX(os!A:A,MATCH(AB381,os!B:B,0)))),INDEX(os!A:A,MATCH(AB381,os!B:B,0)),"0"),"")</f>
        <v/>
      </c>
      <c r="AD381" s="20" t="s">
        <v>830</v>
      </c>
      <c r="AE381" s="20"/>
      <c r="AF381" s="20"/>
      <c r="AG381" s="20"/>
      <c r="AH381" s="93" t="str">
        <f>IF(NOT(ISNA(VLOOKUP(B:B,ResultsTargets!A:A,1,0))),"TRUE","")</f>
        <v>TRUE</v>
      </c>
      <c r="AI381" s="19" t="str">
        <f>IF(ISNA(VLOOKUP(C381,dim_techarea!A:B,2,FALSE)),"",VLOOKUP(C381,dim_techarea!A:B,2,FALSE))</f>
        <v>PMTCT_ART_NAT</v>
      </c>
      <c r="AJ381" s="19" t="str">
        <f>IF(ISNA(VLOOKUP(AI381,dim_techarea!B:C,2,FALSE)),"",VLOOKUP(AI381,dim_techarea!B:C,2,FALSE))</f>
        <v>g84zDX1N5g6</v>
      </c>
      <c r="AK381" s="19" t="str">
        <f>IF(ISNA(VLOOKUP(TRIM(G381),dim_targetsresults!A:B,2,FALSE)),"",VLOOKUP(TRIM(G381),dim_targetsresults!A:C,2,FALSE))</f>
        <v>MER Results</v>
      </c>
      <c r="AL381" s="19" t="str">
        <f>IF(ISNA(VLOOKUP(AK381,dim_targetsresults!B:C,2,FALSE)),"",VLOOKUP(AK381,dim_targetsresults!B:C,2,FALSE))</f>
        <v>Jh0jDM5yQ2E</v>
      </c>
      <c r="AM381" s="19" t="str">
        <f>IF(ISNA(VLOOKUP(TRIM(D381),dim_numeratordenominator!A:B,2,FALSE)),"",VLOOKUP(TRIM(D381),dim_numeratordenominator!A:C,2,FALSE))</f>
        <v>Numerator</v>
      </c>
      <c r="AN381" s="19" t="str">
        <f>IF(ISNA(VLOOKUP(AM381,dim_numeratordenominator!B:C,2,FALSE)),"",VLOOKUP(AM381,dim_numeratordenominator!B:C,2,FALSE))</f>
        <v>Som9NRMQqV7</v>
      </c>
      <c r="AO381" s="19" t="str">
        <f>IF(ISNA(VLOOKUP(TRIM(E381),dim_supporttype!A:B,2,FALSE)),"",VLOOKUP(TRIM(E381),dim_supporttype!A:C,2,FALSE))</f>
        <v>National</v>
      </c>
      <c r="AP381" s="19" t="str">
        <f>IF(ISNA(VLOOKUP(AO381,dim_supporttype!B:C,2,FALSE)),"",VLOOKUP(AO381,dim_supporttype!B:C,2,FALSE))</f>
        <v>ERT6F2mcduw</v>
      </c>
      <c r="AQ381" s="19" t="str">
        <f>IF(ISNA(VLOOKUP(TRIM(F381),dim_disaggs!A:B,2,FALSE)),"No Disagg",VLOOKUP(TRIM(F381),dim_disaggs!A:B,2,FALSE))</f>
        <v>No Disagg</v>
      </c>
      <c r="AR381" s="19" t="str">
        <f>IF(ISNA(VLOOKUP(AQ381,dim_disaggs!B:C,2,FALSE)),"",VLOOKUP(AQ381,dim_disaggs!B:C,2,FALSE))</f>
        <v>werJlVT6sf3</v>
      </c>
      <c r="AS381" s="72"/>
      <c r="AT381" s="66"/>
      <c r="AU381" s="72" t="s">
        <v>755</v>
      </c>
      <c r="AV381" s="73" t="s">
        <v>755</v>
      </c>
      <c r="AW381" s="66" t="s">
        <v>755</v>
      </c>
      <c r="AX381" s="66" t="s">
        <v>755</v>
      </c>
      <c r="AY381" s="20"/>
      <c r="AZ381" s="20"/>
      <c r="BA381" s="105" t="str">
        <f t="shared" si="51"/>
        <v/>
      </c>
      <c r="BB381" s="20" t="str">
        <f t="shared" si="52"/>
        <v/>
      </c>
      <c r="BC381" s="20"/>
      <c r="BD381" s="20"/>
      <c r="BE381" s="75" t="s">
        <v>755</v>
      </c>
      <c r="BF381" s="73" t="s">
        <v>755</v>
      </c>
      <c r="BG381" s="55" t="s">
        <v>755</v>
      </c>
      <c r="BH381" s="76" t="s">
        <v>755</v>
      </c>
      <c r="BI381" s="20" t="s">
        <v>755</v>
      </c>
      <c r="BJ381" s="20" t="s">
        <v>755</v>
      </c>
      <c r="BK381" s="55" t="s">
        <v>755</v>
      </c>
      <c r="BL381" s="71" t="s">
        <v>755</v>
      </c>
      <c r="BM381" s="77" t="s">
        <v>755</v>
      </c>
      <c r="BN381" s="78" t="s">
        <v>755</v>
      </c>
      <c r="BO381" s="77" t="s">
        <v>755</v>
      </c>
      <c r="BP381" s="78" t="s">
        <v>755</v>
      </c>
    </row>
    <row r="382" spans="1:68" s="3" customFormat="1" x14ac:dyDescent="0.2">
      <c r="A382" s="20" t="s">
        <v>95</v>
      </c>
      <c r="B382" s="20" t="s">
        <v>1562</v>
      </c>
      <c r="C382" s="20" t="s">
        <v>20066</v>
      </c>
      <c r="D382" s="20" t="s">
        <v>164</v>
      </c>
      <c r="E382" s="20" t="s">
        <v>2139</v>
      </c>
      <c r="F382" s="20"/>
      <c r="G382" s="20" t="s">
        <v>2442</v>
      </c>
      <c r="H382" s="20"/>
      <c r="I382" s="19">
        <f t="shared" si="46"/>
        <v>29</v>
      </c>
      <c r="J382" s="20" t="s">
        <v>755</v>
      </c>
      <c r="K382" s="20" t="s">
        <v>2200</v>
      </c>
      <c r="L382" s="95" t="str">
        <f>IF(M382&lt;&gt;"",IF(NOT(ISNA(INDEX(cc!B:B,MATCH(M382,cc!A:A,0)))),INDEX(cc!B:B,MATCH(M382,cc!A:A,0)),"0"),"")</f>
        <v>default</v>
      </c>
      <c r="M382" s="97" t="s">
        <v>13</v>
      </c>
      <c r="N382" s="28" t="str">
        <f t="shared" si="54"/>
        <v xml:space="preserve"> TARGET</v>
      </c>
      <c r="O382" s="19" t="str">
        <f t="shared" si="47"/>
        <v>PMTCT_ART_NAT (D, NAT) TARGET: ART</v>
      </c>
      <c r="P382" s="19" t="str">
        <f t="shared" si="48"/>
        <v>PMTCT_ART_NAT (D, NAT) TARGET: ART</v>
      </c>
      <c r="Q382" s="19" t="str">
        <f t="shared" si="55"/>
        <v>PMTCT_ART_NAT (D, NAT) TARGET</v>
      </c>
      <c r="R382" s="19" t="str">
        <f t="shared" si="49"/>
        <v>PMTCT_ART_NAT_D_NAT_TARGET</v>
      </c>
      <c r="S382" s="19" t="str">
        <f t="shared" si="50"/>
        <v>PMTCT_ART_NAT_D_NAT_TARGET</v>
      </c>
      <c r="T382" s="19" t="b">
        <f>NOT(ISNA(VLOOKUP(B382,dbcodes!A:B,2,FALSE)))</f>
        <v>1</v>
      </c>
      <c r="U382" s="19" t="str">
        <f>IF(ISNA(VLOOKUP(B382,dbcodes!A:B,2,FALSE)),des!R2451,VLOOKUP(B382,dbcodes!A:B,2,FALSE))</f>
        <v>PMTCT_ARV_D_NAT_TARGET</v>
      </c>
      <c r="V382" s="20"/>
      <c r="W382" s="107" t="str">
        <f>IF(ISNA(VLOOKUP(C382,descriptions!A:B,2,FALSE)),des!V987,IF(G382=" TARGET","Target ","")&amp;VLOOKUP(C382,descriptions!A:B,2,FALSE))</f>
        <v>Target Number and percentage of HIV-positive pregnant women who received antiretroviral medicine (ARV) during pregnancy to reduce the risk of mother-to-child transmission</v>
      </c>
      <c r="X382" s="20" t="s">
        <v>4</v>
      </c>
      <c r="Y382" s="20" t="s">
        <v>831</v>
      </c>
      <c r="Z382" s="20" t="s">
        <v>836</v>
      </c>
      <c r="AA382" s="20" t="s">
        <v>102</v>
      </c>
      <c r="AB382" s="20" t="s">
        <v>755</v>
      </c>
      <c r="AC382" s="19" t="str">
        <f>IF(AB382&lt;&gt;"",IF(NOT(ISNA(INDEX(os!A:A,MATCH(AB382,os!B:B,0)))),INDEX(os!A:A,MATCH(AB382,os!B:B,0)),"0"),"")</f>
        <v/>
      </c>
      <c r="AD382" s="20" t="s">
        <v>830</v>
      </c>
      <c r="AE382" s="20"/>
      <c r="AF382" s="20"/>
      <c r="AG382" s="20"/>
      <c r="AH382" s="93" t="str">
        <f>IF(NOT(ISNA(VLOOKUP(B:B,ResultsTargets!A:A,1,0))),"TRUE","")</f>
        <v>TRUE</v>
      </c>
      <c r="AI382" s="19" t="str">
        <f>IF(ISNA(VLOOKUP(C382,dim_techarea!A:B,2,FALSE)),"",VLOOKUP(C382,dim_techarea!A:B,2,FALSE))</f>
        <v>PMTCT_ART_NAT</v>
      </c>
      <c r="AJ382" s="19" t="str">
        <f>IF(ISNA(VLOOKUP(AI382,dim_techarea!B:C,2,FALSE)),"",VLOOKUP(AI382,dim_techarea!B:C,2,FALSE))</f>
        <v>g84zDX1N5g6</v>
      </c>
      <c r="AK382" s="19" t="str">
        <f>IF(ISNA(VLOOKUP(TRIM(G382),dim_targetsresults!A:B,2,FALSE)),"",VLOOKUP(TRIM(G382),dim_targetsresults!A:C,2,FALSE))</f>
        <v>MER Targets</v>
      </c>
      <c r="AL382" s="19" t="str">
        <f>IF(ISNA(VLOOKUP(AK382,dim_targetsresults!B:C,2,FALSE)),"",VLOOKUP(AK382,dim_targetsresults!B:C,2,FALSE))</f>
        <v>W8imnja2Owd</v>
      </c>
      <c r="AM382" s="19" t="str">
        <f>IF(ISNA(VLOOKUP(TRIM(D382),dim_numeratordenominator!A:B,2,FALSE)),"",VLOOKUP(TRIM(D382),dim_numeratordenominator!A:C,2,FALSE))</f>
        <v>Denominator</v>
      </c>
      <c r="AN382" s="19" t="str">
        <f>IF(ISNA(VLOOKUP(AM382,dim_numeratordenominator!B:C,2,FALSE)),"",VLOOKUP(AM382,dim_numeratordenominator!B:C,2,FALSE))</f>
        <v>QpNj0nSuEhD</v>
      </c>
      <c r="AO382" s="19" t="str">
        <f>IF(ISNA(VLOOKUP(TRIM(E382),dim_supporttype!A:B,2,FALSE)),"",VLOOKUP(TRIM(E382),dim_supporttype!A:C,2,FALSE))</f>
        <v>National</v>
      </c>
      <c r="AP382" s="19" t="str">
        <f>IF(ISNA(VLOOKUP(AO382,dim_supporttype!B:C,2,FALSE)),"",VLOOKUP(AO382,dim_supporttype!B:C,2,FALSE))</f>
        <v>ERT6F2mcduw</v>
      </c>
      <c r="AQ382" s="19" t="str">
        <f>IF(ISNA(VLOOKUP(TRIM(F382),dim_disaggs!A:B,2,FALSE)),"No Disagg",VLOOKUP(TRIM(F382),dim_disaggs!A:B,2,FALSE))</f>
        <v>No Disagg</v>
      </c>
      <c r="AR382" s="19" t="str">
        <f>IF(ISNA(VLOOKUP(AQ382,dim_disaggs!B:C,2,FALSE)),"",VLOOKUP(AQ382,dim_disaggs!B:C,2,FALSE))</f>
        <v>werJlVT6sf3</v>
      </c>
      <c r="AS382" s="72"/>
      <c r="AT382" s="66"/>
      <c r="AU382" s="72" t="s">
        <v>755</v>
      </c>
      <c r="AV382" s="73" t="s">
        <v>755</v>
      </c>
      <c r="AW382" s="66" t="s">
        <v>755</v>
      </c>
      <c r="AX382" s="66" t="s">
        <v>755</v>
      </c>
      <c r="AY382" s="20"/>
      <c r="AZ382" s="20"/>
      <c r="BA382" s="105" t="str">
        <f t="shared" si="51"/>
        <v/>
      </c>
      <c r="BB382" s="20" t="str">
        <f t="shared" si="52"/>
        <v/>
      </c>
      <c r="BC382" s="20"/>
      <c r="BD382" s="20"/>
      <c r="BE382" s="75"/>
      <c r="BF382" s="73"/>
      <c r="BG382" s="72"/>
      <c r="BH382" s="73"/>
      <c r="BI382" s="66"/>
      <c r="BJ382" s="66"/>
      <c r="BK382" s="55"/>
      <c r="BL382" s="71"/>
      <c r="BM382" s="77"/>
      <c r="BN382" s="78"/>
      <c r="BO382" s="77"/>
      <c r="BP382" s="78"/>
    </row>
    <row r="383" spans="1:68" ht="17" customHeight="1" x14ac:dyDescent="0.2">
      <c r="A383" s="20" t="s">
        <v>95</v>
      </c>
      <c r="B383" s="20" t="s">
        <v>1569</v>
      </c>
      <c r="C383" s="20" t="s">
        <v>20066</v>
      </c>
      <c r="D383" s="20" t="s">
        <v>1</v>
      </c>
      <c r="E383" s="20" t="s">
        <v>2139</v>
      </c>
      <c r="F383" s="20" t="s">
        <v>184</v>
      </c>
      <c r="G383" s="20" t="s">
        <v>2442</v>
      </c>
      <c r="H383" s="20" t="s">
        <v>2301</v>
      </c>
      <c r="I383" s="19">
        <f t="shared" si="46"/>
        <v>42</v>
      </c>
      <c r="J383" s="20" t="s">
        <v>755</v>
      </c>
      <c r="K383" s="20" t="s">
        <v>2200</v>
      </c>
      <c r="L383" s="95" t="str">
        <f>IF(M383&lt;&gt;"",IF(NOT(ISNA(INDEX(cc!B:B,MATCH(M383,cc!A:A,0)))),INDEX(cc!B:B,MATCH(M383,cc!A:A,0)),"0"),"")</f>
        <v>New Existing Art with Other</v>
      </c>
      <c r="M383" s="97" t="s">
        <v>4096</v>
      </c>
      <c r="N383" s="28" t="str">
        <f t="shared" si="54"/>
        <v xml:space="preserve"> TARGET</v>
      </c>
      <c r="O383" s="19" t="str">
        <f t="shared" si="47"/>
        <v>PMTCT_ART_NAT (N, NAT, NewExistingArt) TARGET: ART</v>
      </c>
      <c r="P383" s="19" t="str">
        <f t="shared" si="48"/>
        <v>PMTCT_ART_NAT (N, NAT, NewExistingArt) TARGET: ART</v>
      </c>
      <c r="Q383" s="19" t="str">
        <f t="shared" si="55"/>
        <v>PMTCT_ART_NAT (N, NAT, NewExistArt) TARGET</v>
      </c>
      <c r="R383" s="19" t="str">
        <f t="shared" si="49"/>
        <v>PMTCT_ART_NAT_N_NAT_NewExistArt_TARGET</v>
      </c>
      <c r="S383" s="19" t="str">
        <f t="shared" si="50"/>
        <v>PMTCT_ART_NAT_N_NAT_NewExistArt_TARGET</v>
      </c>
      <c r="T383" s="19" t="b">
        <f>NOT(ISNA(VLOOKUP(B383,dbcodes!A:B,2,FALSE)))</f>
        <v>1</v>
      </c>
      <c r="U383" s="19" t="str">
        <f>IF(ISNA(VLOOKUP(B383,dbcodes!A:B,2,FALSE)),des!R2452,VLOOKUP(B383,dbcodes!A:B,2,FALSE))</f>
        <v>PMTCT_ARV_NAT_N_NAT_NewExistArt_TARGET</v>
      </c>
      <c r="W383" s="107" t="str">
        <f>IF(ISNA(VLOOKUP(C383,descriptions!A:B,2,FALSE)),des!V989,IF(G383=" TARGET","Target ","")&amp;VLOOKUP(C383,descriptions!A:B,2,FALSE))</f>
        <v>Target Number and percentage of HIV-positive pregnant women who received antiretroviral medicine (ARV) during pregnancy to reduce the risk of mother-to-child transmission</v>
      </c>
      <c r="X383" s="20" t="s">
        <v>4</v>
      </c>
      <c r="Y383" s="20" t="s">
        <v>831</v>
      </c>
      <c r="Z383" s="20" t="s">
        <v>836</v>
      </c>
      <c r="AA383" s="20" t="s">
        <v>102</v>
      </c>
      <c r="AB383" s="20" t="s">
        <v>755</v>
      </c>
      <c r="AC383" s="19" t="str">
        <f>IF(AB383&lt;&gt;"",IF(NOT(ISNA(INDEX(os!A:A,MATCH(AB383,os!B:B,0)))),INDEX(os!A:A,MATCH(AB383,os!B:B,0)),"0"),"")</f>
        <v/>
      </c>
      <c r="AD383" s="20" t="s">
        <v>830</v>
      </c>
      <c r="AH383" s="93" t="str">
        <f>IF(NOT(ISNA(VLOOKUP(B:B,ResultsTargets!A:A,1,0))),"TRUE","")</f>
        <v>TRUE</v>
      </c>
      <c r="AI383" s="19" t="str">
        <f>IF(ISNA(VLOOKUP(C383,dim_techarea!A:B,2,FALSE)),"",VLOOKUP(C383,dim_techarea!A:B,2,FALSE))</f>
        <v>PMTCT_ART_NAT</v>
      </c>
      <c r="AJ383" s="19" t="str">
        <f>IF(ISNA(VLOOKUP(AI383,dim_techarea!B:C,2,FALSE)),"",VLOOKUP(AI383,dim_techarea!B:C,2,FALSE))</f>
        <v>g84zDX1N5g6</v>
      </c>
      <c r="AK383" s="19" t="str">
        <f>IF(ISNA(VLOOKUP(TRIM(G383),dim_targetsresults!A:B,2,FALSE)),"",VLOOKUP(TRIM(G383),dim_targetsresults!A:C,2,FALSE))</f>
        <v>MER Targets</v>
      </c>
      <c r="AL383" s="19" t="str">
        <f>IF(ISNA(VLOOKUP(AK383,dim_targetsresults!B:C,2,FALSE)),"",VLOOKUP(AK383,dim_targetsresults!B:C,2,FALSE))</f>
        <v>W8imnja2Owd</v>
      </c>
      <c r="AM383" s="19" t="str">
        <f>IF(ISNA(VLOOKUP(TRIM(D383),dim_numeratordenominator!A:B,2,FALSE)),"",VLOOKUP(TRIM(D383),dim_numeratordenominator!A:C,2,FALSE))</f>
        <v>Numerator</v>
      </c>
      <c r="AN383" s="19" t="str">
        <f>IF(ISNA(VLOOKUP(AM383,dim_numeratordenominator!B:C,2,FALSE)),"",VLOOKUP(AM383,dim_numeratordenominator!B:C,2,FALSE))</f>
        <v>Som9NRMQqV7</v>
      </c>
      <c r="AO383" s="19" t="str">
        <f>IF(ISNA(VLOOKUP(TRIM(E383),dim_supporttype!A:B,2,FALSE)),"",VLOOKUP(TRIM(E383),dim_supporttype!A:C,2,FALSE))</f>
        <v>National</v>
      </c>
      <c r="AP383" s="19" t="str">
        <f>IF(ISNA(VLOOKUP(AO383,dim_supporttype!B:C,2,FALSE)),"",VLOOKUP(AO383,dim_supporttype!B:C,2,FALSE))</f>
        <v>ERT6F2mcduw</v>
      </c>
      <c r="AQ383" s="19" t="str">
        <f>IF(ISNA(VLOOKUP(TRIM(F383),dim_disaggs!A:B,2,FALSE)),"No Disagg",VLOOKUP(TRIM(F383),dim_disaggs!A:B,2,FALSE))</f>
        <v>NewExistingArt</v>
      </c>
      <c r="AR383" s="19" t="str">
        <f>IF(ISNA(VLOOKUP(AQ383,dim_disaggs!B:C,2,FALSE)),"",VLOOKUP(AQ383,dim_disaggs!B:C,2,FALSE))</f>
        <v>CeNzcJmZaLI</v>
      </c>
      <c r="AU383" s="72" t="s">
        <v>755</v>
      </c>
      <c r="AV383" s="73" t="s">
        <v>755</v>
      </c>
      <c r="AW383" s="66" t="s">
        <v>755</v>
      </c>
      <c r="AX383" s="66" t="s">
        <v>755</v>
      </c>
      <c r="BA383" s="105" t="str">
        <f t="shared" si="51"/>
        <v/>
      </c>
      <c r="BB383" s="20" t="str">
        <f t="shared" si="52"/>
        <v/>
      </c>
      <c r="BG383" s="72"/>
      <c r="BH383" s="73"/>
      <c r="BI383" s="66"/>
      <c r="BJ383" s="66"/>
    </row>
    <row r="384" spans="1:68" x14ac:dyDescent="0.2">
      <c r="A384" s="20" t="s">
        <v>95</v>
      </c>
      <c r="B384" s="20" t="s">
        <v>1565</v>
      </c>
      <c r="C384" s="20" t="s">
        <v>20066</v>
      </c>
      <c r="D384" s="20" t="s">
        <v>1</v>
      </c>
      <c r="E384" s="20" t="s">
        <v>2140</v>
      </c>
      <c r="G384" s="20" t="s">
        <v>2442</v>
      </c>
      <c r="I384" s="19">
        <f t="shared" si="46"/>
        <v>43</v>
      </c>
      <c r="J384" s="20" t="s">
        <v>755</v>
      </c>
      <c r="K384" s="20" t="s">
        <v>2200</v>
      </c>
      <c r="L384" s="95" t="str">
        <f>IF(M384&lt;&gt;"",IF(NOT(ISNA(INDEX(cc!B:B,MATCH(M384,cc!A:A,0)))),INDEX(cc!B:B,MATCH(M384,cc!A:A,0)),"0"),"")</f>
        <v>default</v>
      </c>
      <c r="M384" s="97" t="s">
        <v>13</v>
      </c>
      <c r="N384" s="28" t="str">
        <f t="shared" si="54"/>
        <v xml:space="preserve"> TARGET</v>
      </c>
      <c r="O384" s="19" t="str">
        <f t="shared" si="47"/>
        <v>PMTCT_ART_NAT (N, NAT_JUSTIFICATION) TARGET: ART</v>
      </c>
      <c r="P384" s="19" t="str">
        <f t="shared" si="48"/>
        <v>PMTCT_ART_NAT (N, NAT_JUSTIFICATION) TARGET: ART</v>
      </c>
      <c r="Q384" s="19" t="str">
        <f t="shared" si="55"/>
        <v>PMTCT_ART_NAT (N, NAT_JUSTIFICATION) TARGET</v>
      </c>
      <c r="R384" s="19" t="str">
        <f t="shared" si="49"/>
        <v>PMTCT_ART_NAT_N_NAT_JUSTIFICATION_TARGET</v>
      </c>
      <c r="S384" s="19" t="str">
        <f t="shared" si="50"/>
        <v>PMTCT_ART_NAT_N_NAT_JUSTIFICATION_TARGET</v>
      </c>
      <c r="T384" s="19" t="b">
        <f>NOT(ISNA(VLOOKUP(B384,dbcodes!A:B,2,FALSE)))</f>
        <v>1</v>
      </c>
      <c r="U384" s="19" t="str">
        <f>IF(ISNA(VLOOKUP(B384,dbcodes!A:B,2,FALSE)),des!R2453,VLOOKUP(B384,dbcodes!A:B,2,FALSE))</f>
        <v>PMTCT_ARV_N_NAT_JUSTIFICATION_TARGET</v>
      </c>
      <c r="W384" s="107" t="str">
        <f>IF(ISNA(VLOOKUP(C384,descriptions!A:B,2,FALSE)),des!V991,IF(G384=" TARGET","Target ","")&amp;VLOOKUP(C384,descriptions!A:B,2,FALSE))</f>
        <v>Target Number and percentage of HIV-positive pregnant women who received antiretroviral medicine (ARV) during pregnancy to reduce the risk of mother-to-child transmission</v>
      </c>
      <c r="X384" s="20" t="s">
        <v>9</v>
      </c>
      <c r="Y384" s="20" t="s">
        <v>831</v>
      </c>
      <c r="Z384" s="20" t="s">
        <v>836</v>
      </c>
      <c r="AA384" s="20" t="s">
        <v>4121</v>
      </c>
      <c r="AB384" s="20" t="s">
        <v>755</v>
      </c>
      <c r="AC384" s="19" t="str">
        <f>IF(AB384&lt;&gt;"",IF(NOT(ISNA(INDEX(os!A:A,MATCH(AB384,os!B:B,0)))),INDEX(os!A:A,MATCH(AB384,os!B:B,0)),"0"),"")</f>
        <v/>
      </c>
      <c r="AD384" s="20" t="s">
        <v>830</v>
      </c>
      <c r="AH384" s="93" t="str">
        <f>IF(NOT(ISNA(VLOOKUP(B:B,ResultsTargets!A:A,1,0))),"TRUE","")</f>
        <v>TRUE</v>
      </c>
      <c r="AI384" s="19" t="str">
        <f>IF(ISNA(VLOOKUP(C384,dim_techarea!A:B,2,FALSE)),"",VLOOKUP(C384,dim_techarea!A:B,2,FALSE))</f>
        <v>PMTCT_ART_NAT</v>
      </c>
      <c r="AJ384" s="19" t="str">
        <f>IF(ISNA(VLOOKUP(AI384,dim_techarea!B:C,2,FALSE)),"",VLOOKUP(AI384,dim_techarea!B:C,2,FALSE))</f>
        <v>g84zDX1N5g6</v>
      </c>
      <c r="AK384" s="19" t="str">
        <f>IF(ISNA(VLOOKUP(TRIM(G384),dim_targetsresults!A:B,2,FALSE)),"",VLOOKUP(TRIM(G384),dim_targetsresults!A:C,2,FALSE))</f>
        <v>MER Targets</v>
      </c>
      <c r="AL384" s="19" t="str">
        <f>IF(ISNA(VLOOKUP(AK384,dim_targetsresults!B:C,2,FALSE)),"",VLOOKUP(AK384,dim_targetsresults!B:C,2,FALSE))</f>
        <v>W8imnja2Owd</v>
      </c>
      <c r="AM384" s="19" t="str">
        <f>IF(ISNA(VLOOKUP(TRIM(D384),dim_numeratordenominator!A:B,2,FALSE)),"",VLOOKUP(TRIM(D384),dim_numeratordenominator!A:C,2,FALSE))</f>
        <v>Numerator</v>
      </c>
      <c r="AN384" s="19" t="str">
        <f>IF(ISNA(VLOOKUP(AM384,dim_numeratordenominator!B:C,2,FALSE)),"",VLOOKUP(AM384,dim_numeratordenominator!B:C,2,FALSE))</f>
        <v>Som9NRMQqV7</v>
      </c>
      <c r="AO384" s="19" t="str">
        <f>IF(ISNA(VLOOKUP(TRIM(E384),dim_supporttype!A:B,2,FALSE)),"",VLOOKUP(TRIM(E384),dim_supporttype!A:C,2,FALSE))</f>
        <v>National</v>
      </c>
      <c r="AP384" s="19" t="str">
        <f>IF(ISNA(VLOOKUP(AO384,dim_supporttype!B:C,2,FALSE)),"",VLOOKUP(AO384,dim_supporttype!B:C,2,FALSE))</f>
        <v>ERT6F2mcduw</v>
      </c>
      <c r="AQ384" s="19" t="str">
        <f>IF(ISNA(VLOOKUP(TRIM(F384),dim_disaggs!A:B,2,FALSE)),"No Disagg",VLOOKUP(TRIM(F384),dim_disaggs!A:B,2,FALSE))</f>
        <v>No Disagg</v>
      </c>
      <c r="AR384" s="19" t="str">
        <f>IF(ISNA(VLOOKUP(AQ384,dim_disaggs!B:C,2,FALSE)),"",VLOOKUP(AQ384,dim_disaggs!B:C,2,FALSE))</f>
        <v>werJlVT6sf3</v>
      </c>
      <c r="AU384" s="72" t="s">
        <v>755</v>
      </c>
      <c r="AV384" s="73" t="s">
        <v>755</v>
      </c>
      <c r="AW384" s="66" t="s">
        <v>755</v>
      </c>
      <c r="AX384" s="66" t="s">
        <v>755</v>
      </c>
      <c r="BA384" s="105" t="str">
        <f t="shared" si="51"/>
        <v/>
      </c>
      <c r="BB384" s="20" t="str">
        <f t="shared" si="52"/>
        <v/>
      </c>
      <c r="BE384" s="75" t="s">
        <v>755</v>
      </c>
      <c r="BF384" s="73" t="s">
        <v>755</v>
      </c>
      <c r="BG384" s="55" t="s">
        <v>755</v>
      </c>
      <c r="BH384" s="76" t="s">
        <v>755</v>
      </c>
      <c r="BI384" s="20" t="s">
        <v>755</v>
      </c>
      <c r="BJ384" s="20" t="s">
        <v>755</v>
      </c>
      <c r="BK384" s="55" t="s">
        <v>755</v>
      </c>
      <c r="BL384" s="71" t="s">
        <v>755</v>
      </c>
      <c r="BM384" s="77" t="s">
        <v>755</v>
      </c>
      <c r="BN384" s="78" t="s">
        <v>755</v>
      </c>
      <c r="BO384" s="77" t="s">
        <v>755</v>
      </c>
      <c r="BP384" s="78" t="s">
        <v>755</v>
      </c>
    </row>
    <row r="385" spans="1:68" s="3" customFormat="1" x14ac:dyDescent="0.2">
      <c r="A385" s="20" t="s">
        <v>95</v>
      </c>
      <c r="B385" s="20" t="s">
        <v>1571</v>
      </c>
      <c r="C385" s="20" t="s">
        <v>20066</v>
      </c>
      <c r="D385" s="20" t="s">
        <v>1</v>
      </c>
      <c r="E385" s="20" t="s">
        <v>2141</v>
      </c>
      <c r="F385" s="20"/>
      <c r="G385" s="20" t="s">
        <v>2442</v>
      </c>
      <c r="H385" s="20"/>
      <c r="I385" s="19">
        <f t="shared" si="46"/>
        <v>36</v>
      </c>
      <c r="J385" s="20" t="s">
        <v>755</v>
      </c>
      <c r="K385" s="20" t="s">
        <v>2200</v>
      </c>
      <c r="L385" s="95" t="str">
        <f>IF(M385&lt;&gt;"",IF(NOT(ISNA(INDEX(cc!B:B,MATCH(M385,cc!A:A,0)))),INDEX(cc!B:B,MATCH(M385,cc!A:A,0)),"0"),"")</f>
        <v>default</v>
      </c>
      <c r="M385" s="97" t="s">
        <v>13</v>
      </c>
      <c r="N385" s="28" t="str">
        <f t="shared" si="54"/>
        <v xml:space="preserve"> TARGET</v>
      </c>
      <c r="O385" s="19" t="str">
        <f t="shared" si="47"/>
        <v>PMTCT_ART_NAT (N, NAT_SOURCE) TARGET: ART</v>
      </c>
      <c r="P385" s="19" t="str">
        <f t="shared" si="48"/>
        <v>PMTCT_ART_NAT (N, NAT_SOURCE) TARGET: ART</v>
      </c>
      <c r="Q385" s="19" t="str">
        <f t="shared" si="55"/>
        <v>PMTCT_ART_NAT (N, NAT_SOURCE) TARGET</v>
      </c>
      <c r="R385" s="19" t="str">
        <f t="shared" si="49"/>
        <v>PMTCT_ART_NAT_N_NAT_SOURCE_TARGET</v>
      </c>
      <c r="S385" s="19" t="str">
        <f t="shared" si="50"/>
        <v>PMTCT_ART_NAT_N_NAT_SOURCE_TARGET</v>
      </c>
      <c r="T385" s="19" t="b">
        <f>NOT(ISNA(VLOOKUP(B385,dbcodes!A:B,2,FALSE)))</f>
        <v>1</v>
      </c>
      <c r="U385" s="19" t="str">
        <f>IF(ISNA(VLOOKUP(B385,dbcodes!A:B,2,FALSE)),des!R2454,VLOOKUP(B385,dbcodes!A:B,2,FALSE))</f>
        <v>PMTCT_ARV_N_NAT_SOURCE_TARGET</v>
      </c>
      <c r="V385" s="20"/>
      <c r="W385" s="107" t="str">
        <f>IF(ISNA(VLOOKUP(C385,descriptions!A:B,2,FALSE)),des!V992,IF(G385=" TARGET","Target ","")&amp;VLOOKUP(C385,descriptions!A:B,2,FALSE))</f>
        <v>Target Number and percentage of HIV-positive pregnant women who received antiretroviral medicine (ARV) during pregnancy to reduce the risk of mother-to-child transmission</v>
      </c>
      <c r="X385" s="20" t="s">
        <v>9</v>
      </c>
      <c r="Y385" s="20" t="s">
        <v>831</v>
      </c>
      <c r="Z385" s="20" t="s">
        <v>836</v>
      </c>
      <c r="AA385" s="20" t="s">
        <v>4121</v>
      </c>
      <c r="AB385" s="20" t="s">
        <v>755</v>
      </c>
      <c r="AC385" s="19" t="str">
        <f>IF(AB385&lt;&gt;"",IF(NOT(ISNA(INDEX(os!A:A,MATCH(AB385,os!B:B,0)))),INDEX(os!A:A,MATCH(AB385,os!B:B,0)),"0"),"")</f>
        <v/>
      </c>
      <c r="AD385" s="20" t="s">
        <v>830</v>
      </c>
      <c r="AE385" s="20"/>
      <c r="AF385" s="20"/>
      <c r="AG385" s="20"/>
      <c r="AH385" s="93" t="str">
        <f>IF(NOT(ISNA(VLOOKUP(B:B,ResultsTargets!A:A,1,0))),"TRUE","")</f>
        <v>TRUE</v>
      </c>
      <c r="AI385" s="19" t="str">
        <f>IF(ISNA(VLOOKUP(C385,dim_techarea!A:B,2,FALSE)),"",VLOOKUP(C385,dim_techarea!A:B,2,FALSE))</f>
        <v>PMTCT_ART_NAT</v>
      </c>
      <c r="AJ385" s="19" t="str">
        <f>IF(ISNA(VLOOKUP(AI385,dim_techarea!B:C,2,FALSE)),"",VLOOKUP(AI385,dim_techarea!B:C,2,FALSE))</f>
        <v>g84zDX1N5g6</v>
      </c>
      <c r="AK385" s="19" t="str">
        <f>IF(ISNA(VLOOKUP(TRIM(G385),dim_targetsresults!A:B,2,FALSE)),"",VLOOKUP(TRIM(G385),dim_targetsresults!A:C,2,FALSE))</f>
        <v>MER Targets</v>
      </c>
      <c r="AL385" s="19" t="str">
        <f>IF(ISNA(VLOOKUP(AK385,dim_targetsresults!B:C,2,FALSE)),"",VLOOKUP(AK385,dim_targetsresults!B:C,2,FALSE))</f>
        <v>W8imnja2Owd</v>
      </c>
      <c r="AM385" s="19" t="str">
        <f>IF(ISNA(VLOOKUP(TRIM(D385),dim_numeratordenominator!A:B,2,FALSE)),"",VLOOKUP(TRIM(D385),dim_numeratordenominator!A:C,2,FALSE))</f>
        <v>Numerator</v>
      </c>
      <c r="AN385" s="19" t="str">
        <f>IF(ISNA(VLOOKUP(AM385,dim_numeratordenominator!B:C,2,FALSE)),"",VLOOKUP(AM385,dim_numeratordenominator!B:C,2,FALSE))</f>
        <v>Som9NRMQqV7</v>
      </c>
      <c r="AO385" s="19" t="str">
        <f>IF(ISNA(VLOOKUP(TRIM(E385),dim_supporttype!A:B,2,FALSE)),"",VLOOKUP(TRIM(E385),dim_supporttype!A:C,2,FALSE))</f>
        <v>National</v>
      </c>
      <c r="AP385" s="19" t="str">
        <f>IF(ISNA(VLOOKUP(AO385,dim_supporttype!B:C,2,FALSE)),"",VLOOKUP(AO385,dim_supporttype!B:C,2,FALSE))</f>
        <v>ERT6F2mcduw</v>
      </c>
      <c r="AQ385" s="19" t="str">
        <f>IF(ISNA(VLOOKUP(TRIM(F385),dim_disaggs!A:B,2,FALSE)),"No Disagg",VLOOKUP(TRIM(F385),dim_disaggs!A:B,2,FALSE))</f>
        <v>No Disagg</v>
      </c>
      <c r="AR385" s="19" t="str">
        <f>IF(ISNA(VLOOKUP(AQ385,dim_disaggs!B:C,2,FALSE)),"",VLOOKUP(AQ385,dim_disaggs!B:C,2,FALSE))</f>
        <v>werJlVT6sf3</v>
      </c>
      <c r="AS385" s="72"/>
      <c r="AT385" s="66"/>
      <c r="AU385" s="72" t="s">
        <v>755</v>
      </c>
      <c r="AV385" s="73" t="s">
        <v>755</v>
      </c>
      <c r="AW385" s="66" t="s">
        <v>755</v>
      </c>
      <c r="AX385" s="66" t="s">
        <v>755</v>
      </c>
      <c r="AY385" s="20"/>
      <c r="AZ385" s="20"/>
      <c r="BA385" s="105" t="str">
        <f t="shared" si="51"/>
        <v/>
      </c>
      <c r="BB385" s="20" t="str">
        <f t="shared" si="52"/>
        <v/>
      </c>
      <c r="BC385" s="20"/>
      <c r="BD385" s="20"/>
      <c r="BE385" s="75" t="s">
        <v>755</v>
      </c>
      <c r="BF385" s="73" t="s">
        <v>755</v>
      </c>
      <c r="BG385" s="55" t="s">
        <v>755</v>
      </c>
      <c r="BH385" s="76" t="s">
        <v>755</v>
      </c>
      <c r="BI385" s="20" t="s">
        <v>755</v>
      </c>
      <c r="BJ385" s="20" t="s">
        <v>755</v>
      </c>
      <c r="BK385" s="55" t="s">
        <v>755</v>
      </c>
      <c r="BL385" s="71" t="s">
        <v>755</v>
      </c>
      <c r="BM385" s="77" t="s">
        <v>755</v>
      </c>
      <c r="BN385" s="78" t="s">
        <v>755</v>
      </c>
      <c r="BO385" s="77" t="s">
        <v>755</v>
      </c>
      <c r="BP385" s="78" t="s">
        <v>755</v>
      </c>
    </row>
    <row r="386" spans="1:68" x14ac:dyDescent="0.2">
      <c r="A386" s="20" t="s">
        <v>95</v>
      </c>
      <c r="B386" s="20" t="s">
        <v>1581</v>
      </c>
      <c r="C386" s="20" t="s">
        <v>20067</v>
      </c>
      <c r="D386" s="20" t="s">
        <v>164</v>
      </c>
      <c r="E386" s="20" t="s">
        <v>2142</v>
      </c>
      <c r="G386" s="20" t="s">
        <v>20086</v>
      </c>
      <c r="I386" s="19">
        <f t="shared" ref="I386:I449" si="56">LEN(Q386)</f>
        <v>28</v>
      </c>
      <c r="J386" s="20" t="s">
        <v>755</v>
      </c>
      <c r="K386" s="20" t="s">
        <v>2200</v>
      </c>
      <c r="L386" s="95" t="str">
        <f>IF(M386&lt;&gt;"",IF(NOT(ISNA(INDEX(cc!B:B,MATCH(M386,cc!A:A,0)))),INDEX(cc!B:B,MATCH(M386,cc!A:A,0)),"0"),"")</f>
        <v>default</v>
      </c>
      <c r="M386" s="97" t="s">
        <v>13</v>
      </c>
      <c r="N386" s="28" t="str">
        <f t="shared" si="54"/>
        <v/>
      </c>
      <c r="O386" s="19" t="str">
        <f t="shared" ref="O386:O449" si="57">CONCATENATE(C386, " (",_xlfn.TEXTJOIN(", ",TRUE,D386,E386,F386),")",N386,J386,": ",K386)</f>
        <v>PMTCT_ART_SUBNAT (D, SUBNAT): ART</v>
      </c>
      <c r="P386" s="19" t="str">
        <f t="shared" ref="P386:P449" si="58">IF(RIGHT(O386,1)=":",LEFT(O386,LEN(O386)-1),O386)</f>
        <v>PMTCT_ART_SUBNAT (D, SUBNAT): ART</v>
      </c>
      <c r="Q386" s="19" t="str">
        <f t="shared" si="55"/>
        <v>PMTCT_ART_SUBNAT (D, SUBNAT)</v>
      </c>
      <c r="R386" s="19" t="str">
        <f t="shared" ref="R386:R449" si="59">IF(RIGHT(S386,1)="_",LEFT(S386,LEN(S386)-1),S386)</f>
        <v>PMTCT_ART_SUBNAT_D_SUBNAT</v>
      </c>
      <c r="S386" s="19" t="str">
        <f t="shared" ref="S386:S449" si="60">SUBSTITUTE(SUBSTITUTE(SUBSTITUTE(SUBSTITUTE(SUBSTITUTE(SUBSTITUTE(SUBSTITUTE(SUBSTITUTE(SUBSTITUTE(Q386,"&amp;","and"),"&lt;","lt"),"&gt;","gt"),"(","_"),")","_"),"/","_")," ","_"),",","_"),"__","_")</f>
        <v>PMTCT_ART_SUBNAT_D_SUBNAT_</v>
      </c>
      <c r="T386" s="19" t="b">
        <f>NOT(ISNA(VLOOKUP(B386,dbcodes!A:B,2,FALSE)))</f>
        <v>1</v>
      </c>
      <c r="U386" s="19" t="str">
        <f>IF(ISNA(VLOOKUP(B386,dbcodes!A:B,2,FALSE)),des!R2455,VLOOKUP(B386,dbcodes!A:B,2,FALSE))</f>
        <v>PMTCT_ARV_SUBNAT_D_SUBNAT</v>
      </c>
      <c r="W386" s="107" t="str">
        <f>IF(ISNA(VLOOKUP(C386,descriptions!A:B,2,FALSE)),des!V993,IF(G386=" TARGET","Target ","")&amp;VLOOKUP(C386,descriptions!A:B,2,FALSE))</f>
        <v>Number and percentage of HIV-positive pregnant women who received antiretroviral medicine (ARV) during pregnancy to reduce the risk of mother-to-child transmission (SUBNAT)</v>
      </c>
      <c r="X386" s="20" t="s">
        <v>4</v>
      </c>
      <c r="Y386" s="20" t="s">
        <v>831</v>
      </c>
      <c r="Z386" s="20" t="s">
        <v>836</v>
      </c>
      <c r="AA386" s="20" t="s">
        <v>102</v>
      </c>
      <c r="AB386" s="20" t="s">
        <v>755</v>
      </c>
      <c r="AC386" s="19" t="str">
        <f>IF(AB386&lt;&gt;"",IF(NOT(ISNA(INDEX(os!A:A,MATCH(AB386,os!B:B,0)))),INDEX(os!A:A,MATCH(AB386,os!B:B,0)),"0"),"")</f>
        <v/>
      </c>
      <c r="AD386" s="20" t="s">
        <v>830</v>
      </c>
      <c r="AH386" s="93" t="str">
        <f>IF(NOT(ISNA(VLOOKUP(B:B,ResultsTargets!A:A,1,0))),"TRUE","")</f>
        <v>TRUE</v>
      </c>
      <c r="AI386" s="19" t="str">
        <f>IF(ISNA(VLOOKUP(C386,dim_techarea!A:B,2,FALSE)),"",VLOOKUP(C386,dim_techarea!A:B,2,FALSE))</f>
        <v>PMTCT_ART_SUBNAT</v>
      </c>
      <c r="AJ386" s="19" t="str">
        <f>IF(ISNA(VLOOKUP(AI386,dim_techarea!B:C,2,FALSE)),"",VLOOKUP(AI386,dim_techarea!B:C,2,FALSE))</f>
        <v>sJKTQEHul4G</v>
      </c>
      <c r="AK386" s="19" t="str">
        <f>IF(ISNA(VLOOKUP(TRIM(G386),dim_targetsresults!A:B,2,FALSE)),"",VLOOKUP(TRIM(G386),dim_targetsresults!A:C,2,FALSE))</f>
        <v>MER Results</v>
      </c>
      <c r="AL386" s="19" t="str">
        <f>IF(ISNA(VLOOKUP(AK386,dim_targetsresults!B:C,2,FALSE)),"",VLOOKUP(AK386,dim_targetsresults!B:C,2,FALSE))</f>
        <v>Jh0jDM5yQ2E</v>
      </c>
      <c r="AM386" s="19" t="str">
        <f>IF(ISNA(VLOOKUP(TRIM(D386),dim_numeratordenominator!A:B,2,FALSE)),"",VLOOKUP(TRIM(D386),dim_numeratordenominator!A:C,2,FALSE))</f>
        <v>Denominator</v>
      </c>
      <c r="AN386" s="19" t="str">
        <f>IF(ISNA(VLOOKUP(AM386,dim_numeratordenominator!B:C,2,FALSE)),"",VLOOKUP(AM386,dim_numeratordenominator!B:C,2,FALSE))</f>
        <v>QpNj0nSuEhD</v>
      </c>
      <c r="AO386" s="19" t="str">
        <f>IF(ISNA(VLOOKUP(TRIM(E386),dim_supporttype!A:B,2,FALSE)),"",VLOOKUP(TRIM(E386),dim_supporttype!A:C,2,FALSE))</f>
        <v>Sub-National</v>
      </c>
      <c r="AP386" s="19" t="str">
        <f>IF(ISNA(VLOOKUP(AO386,dim_supporttype!B:C,2,FALSE)),"",VLOOKUP(AO386,dim_supporttype!B:C,2,FALSE))</f>
        <v>jJDHP9KXvzJ</v>
      </c>
      <c r="AQ386" s="19" t="str">
        <f>IF(ISNA(VLOOKUP(TRIM(F386),dim_disaggs!A:B,2,FALSE)),"No Disagg",VLOOKUP(TRIM(F386),dim_disaggs!A:B,2,FALSE))</f>
        <v>No Disagg</v>
      </c>
      <c r="AR386" s="19" t="str">
        <f>IF(ISNA(VLOOKUP(AQ386,dim_disaggs!B:C,2,FALSE)),"",VLOOKUP(AQ386,dim_disaggs!B:C,2,FALSE))</f>
        <v>werJlVT6sf3</v>
      </c>
      <c r="AU386" s="72" t="s">
        <v>755</v>
      </c>
      <c r="AV386" s="73" t="s">
        <v>755</v>
      </c>
      <c r="AW386" s="66" t="s">
        <v>755</v>
      </c>
      <c r="AX386" s="66" t="s">
        <v>755</v>
      </c>
      <c r="BA386" s="105" t="str">
        <f t="shared" ref="BA386:BA449" si="61">IF(OR(
IF(RIGHT(LEFT(BC386,11),1)="N",TRUE,FALSE),IF(RIGHT(LEFT(BE386,11),1)="N",TRUE,FALSE),IF(RIGHT(LEFT(BG386,11),1)="N",TRUE,FALSE),IF(RIGHT(LEFT(BI386,11),1)="N",TRUE,FALSE),IF(RIGHT(LEFT(BK386,11),1)="N",TRUE,FALSE),IF(RIGHT(LEFT(BM386,11),1)="N",TRUE,FALSE),IF(RIGHT(LEFT(BO386,11),1)="N",TRUE,FALSE)
),"Top Level Numerator",
IF(OR(
IF(RIGHT(LEFT(BC386,11),1)="D",TRUE,FALSE),IF(RIGHT(LEFT(BE386,11),1)="D",TRUE,FALSE),IF(RIGHT(LEFT(BG386,11),1)="D",TRUE,FALSE),IF(RIGHT(LEFT(BI386,11),1)="D",TRUE,FALSE),IF(RIGHT(LEFT(BK386,11),1)="D",TRUE,FALSE),IF(RIGHT(LEFT(BM386,11),1)="D",TRUE,FALSE),IF(RIGHT(LEFT(BO386,11),1)="D",TRUE,FALSE)
),"Top Level Denominator","")
)</f>
        <v/>
      </c>
      <c r="BB386" s="20" t="str">
        <f t="shared" ref="BB386:BB449" si="62">IF(OR(
IF(RIGHT(LEFT(BC386,11),1)="N",TRUE,FALSE),IF(RIGHT(LEFT(BE386,11),1)="N",TRUE,FALSE),IF(RIGHT(LEFT(BG386,11),1)="N",TRUE,FALSE),IF(RIGHT(LEFT(BI386,11),1)="N",TRUE,FALSE),IF(RIGHT(LEFT(BK386,11),1)="N",TRUE,FALSE),IF(RIGHT(LEFT(BM386,11),1)="N",TRUE,FALSE),IF(RIGHT(LEFT(BO386,11),1)="N",TRUE,FALSE)
),"PE5QVF0w4xj",
IF(OR(
IF(RIGHT(LEFT(BC386,11),1)="D",TRUE,FALSE),IF(RIGHT(LEFT(BE386,11),1)="D",TRUE,FALSE),IF(RIGHT(LEFT(BG386,11),1)="D",TRUE,FALSE),IF(RIGHT(LEFT(BI386,11),1)="D",TRUE,FALSE),IF(RIGHT(LEFT(BK386,11),1)="D",TRUE,FALSE),IF(RIGHT(LEFT(BM386,11),1)="D",TRUE,FALSE),IF(RIGHT(LEFT(BO386,11),1)="D",TRUE,FALSE)
),"Azqe383ljKu","")
)</f>
        <v/>
      </c>
      <c r="BE386" s="66"/>
      <c r="BG386" s="72"/>
      <c r="BH386" s="73"/>
      <c r="BI386" s="66"/>
      <c r="BJ386" s="66"/>
    </row>
    <row r="387" spans="1:68" x14ac:dyDescent="0.2">
      <c r="A387" s="20" t="s">
        <v>95</v>
      </c>
      <c r="B387" s="20" t="s">
        <v>1583</v>
      </c>
      <c r="C387" s="20" t="s">
        <v>20067</v>
      </c>
      <c r="D387" s="20" t="s">
        <v>1</v>
      </c>
      <c r="E387" s="20" t="s">
        <v>2142</v>
      </c>
      <c r="F387" s="20" t="s">
        <v>184</v>
      </c>
      <c r="G387" s="20" t="s">
        <v>20086</v>
      </c>
      <c r="H387" s="20" t="s">
        <v>2301</v>
      </c>
      <c r="I387" s="19">
        <f t="shared" si="56"/>
        <v>41</v>
      </c>
      <c r="J387" s="20" t="s">
        <v>755</v>
      </c>
      <c r="K387" s="20" t="s">
        <v>2200</v>
      </c>
      <c r="L387" s="95" t="str">
        <f>IF(M387&lt;&gt;"",IF(NOT(ISNA(INDEX(cc!B:B,MATCH(M387,cc!A:A,0)))),INDEX(cc!B:B,MATCH(M387,cc!A:A,0)),"0"),"")</f>
        <v>New Existing Art with Other</v>
      </c>
      <c r="M387" s="97" t="s">
        <v>4096</v>
      </c>
      <c r="N387" s="28" t="str">
        <f t="shared" si="54"/>
        <v/>
      </c>
      <c r="O387" s="19" t="str">
        <f t="shared" si="57"/>
        <v>PMTCT_ART_SUBNAT (N, SUBNAT, NewExistingArt): ART</v>
      </c>
      <c r="P387" s="19" t="str">
        <f t="shared" si="58"/>
        <v>PMTCT_ART_SUBNAT (N, SUBNAT, NewExistingArt): ART</v>
      </c>
      <c r="Q387" s="19" t="str">
        <f t="shared" si="55"/>
        <v>PMTCT_ART_SUBNAT (N, SUBNAT, NewExistArt)</v>
      </c>
      <c r="R387" s="19" t="str">
        <f t="shared" si="59"/>
        <v>PMTCT_ART_SUBNAT_N_SUBNAT_NewExistArt</v>
      </c>
      <c r="S387" s="19" t="str">
        <f t="shared" si="60"/>
        <v>PMTCT_ART_SUBNAT_N_SUBNAT_NewExistArt_</v>
      </c>
      <c r="T387" s="19" t="b">
        <f>NOT(ISNA(VLOOKUP(B387,dbcodes!A:B,2,FALSE)))</f>
        <v>1</v>
      </c>
      <c r="U387" s="19" t="str">
        <f>IF(ISNA(VLOOKUP(B387,dbcodes!A:B,2,FALSE)),des!R2456,VLOOKUP(B387,dbcodes!A:B,2,FALSE))</f>
        <v>PMTCT_ARV_SUBNAT_N_SUBNAT_NewExistArt</v>
      </c>
      <c r="W387" s="107" t="str">
        <f>IF(ISNA(VLOOKUP(C387,descriptions!A:B,2,FALSE)),des!V994,IF(G387=" TARGET","Target ","")&amp;VLOOKUP(C387,descriptions!A:B,2,FALSE))</f>
        <v>Number and percentage of HIV-positive pregnant women who received antiretroviral medicine (ARV) during pregnancy to reduce the risk of mother-to-child transmission (SUBNAT)</v>
      </c>
      <c r="X387" s="20" t="s">
        <v>4</v>
      </c>
      <c r="Y387" s="20" t="s">
        <v>831</v>
      </c>
      <c r="Z387" s="20" t="s">
        <v>836</v>
      </c>
      <c r="AA387" s="20" t="s">
        <v>102</v>
      </c>
      <c r="AB387" s="20" t="s">
        <v>755</v>
      </c>
      <c r="AC387" s="19" t="str">
        <f>IF(AB387&lt;&gt;"",IF(NOT(ISNA(INDEX(os!A:A,MATCH(AB387,os!B:B,0)))),INDEX(os!A:A,MATCH(AB387,os!B:B,0)),"0"),"")</f>
        <v/>
      </c>
      <c r="AD387" s="20" t="s">
        <v>830</v>
      </c>
      <c r="AH387" s="93" t="str">
        <f>IF(NOT(ISNA(VLOOKUP(B:B,ResultsTargets!A:A,1,0))),"TRUE","")</f>
        <v>TRUE</v>
      </c>
      <c r="AI387" s="19" t="str">
        <f>IF(ISNA(VLOOKUP(C387,dim_techarea!A:B,2,FALSE)),"",VLOOKUP(C387,dim_techarea!A:B,2,FALSE))</f>
        <v>PMTCT_ART_SUBNAT</v>
      </c>
      <c r="AJ387" s="19" t="str">
        <f>IF(ISNA(VLOOKUP(AI387,dim_techarea!B:C,2,FALSE)),"",VLOOKUP(AI387,dim_techarea!B:C,2,FALSE))</f>
        <v>sJKTQEHul4G</v>
      </c>
      <c r="AK387" s="19" t="str">
        <f>IF(ISNA(VLOOKUP(TRIM(G387),dim_targetsresults!A:B,2,FALSE)),"",VLOOKUP(TRIM(G387),dim_targetsresults!A:C,2,FALSE))</f>
        <v>MER Results</v>
      </c>
      <c r="AL387" s="19" t="str">
        <f>IF(ISNA(VLOOKUP(AK387,dim_targetsresults!B:C,2,FALSE)),"",VLOOKUP(AK387,dim_targetsresults!B:C,2,FALSE))</f>
        <v>Jh0jDM5yQ2E</v>
      </c>
      <c r="AM387" s="19" t="str">
        <f>IF(ISNA(VLOOKUP(TRIM(D387),dim_numeratordenominator!A:B,2,FALSE)),"",VLOOKUP(TRIM(D387),dim_numeratordenominator!A:C,2,FALSE))</f>
        <v>Numerator</v>
      </c>
      <c r="AN387" s="19" t="str">
        <f>IF(ISNA(VLOOKUP(AM387,dim_numeratordenominator!B:C,2,FALSE)),"",VLOOKUP(AM387,dim_numeratordenominator!B:C,2,FALSE))</f>
        <v>Som9NRMQqV7</v>
      </c>
      <c r="AO387" s="19" t="str">
        <f>IF(ISNA(VLOOKUP(TRIM(E387),dim_supporttype!A:B,2,FALSE)),"",VLOOKUP(TRIM(E387),dim_supporttype!A:C,2,FALSE))</f>
        <v>Sub-National</v>
      </c>
      <c r="AP387" s="19" t="str">
        <f>IF(ISNA(VLOOKUP(AO387,dim_supporttype!B:C,2,FALSE)),"",VLOOKUP(AO387,dim_supporttype!B:C,2,FALSE))</f>
        <v>jJDHP9KXvzJ</v>
      </c>
      <c r="AQ387" s="19" t="str">
        <f>IF(ISNA(VLOOKUP(TRIM(F387),dim_disaggs!A:B,2,FALSE)),"No Disagg",VLOOKUP(TRIM(F387),dim_disaggs!A:B,2,FALSE))</f>
        <v>NewExistingArt</v>
      </c>
      <c r="AR387" s="19" t="str">
        <f>IF(ISNA(VLOOKUP(AQ387,dim_disaggs!B:C,2,FALSE)),"",VLOOKUP(AQ387,dim_disaggs!B:C,2,FALSE))</f>
        <v>CeNzcJmZaLI</v>
      </c>
      <c r="AU387" s="72" t="s">
        <v>755</v>
      </c>
      <c r="AV387" s="73" t="s">
        <v>755</v>
      </c>
      <c r="AW387" s="66" t="s">
        <v>755</v>
      </c>
      <c r="AX387" s="66" t="s">
        <v>755</v>
      </c>
      <c r="BA387" s="105" t="str">
        <f t="shared" si="61"/>
        <v/>
      </c>
      <c r="BB387" s="20" t="str">
        <f t="shared" si="62"/>
        <v/>
      </c>
      <c r="BE387" s="66"/>
      <c r="BG387" s="72"/>
      <c r="BH387" s="73"/>
      <c r="BI387" s="66"/>
      <c r="BJ387" s="66"/>
    </row>
    <row r="388" spans="1:68" ht="18" x14ac:dyDescent="0.2">
      <c r="A388" s="20" t="s">
        <v>95</v>
      </c>
      <c r="B388" s="5" t="s">
        <v>25629</v>
      </c>
      <c r="C388" s="20" t="s">
        <v>20067</v>
      </c>
      <c r="D388" s="20" t="s">
        <v>164</v>
      </c>
      <c r="E388" s="20" t="s">
        <v>2142</v>
      </c>
      <c r="F388" s="20" t="s">
        <v>204</v>
      </c>
      <c r="G388" s="20" t="s">
        <v>2442</v>
      </c>
      <c r="H388" s="22" t="s">
        <v>204</v>
      </c>
      <c r="I388" s="19">
        <f t="shared" si="56"/>
        <v>40</v>
      </c>
      <c r="J388" s="20" t="s">
        <v>755</v>
      </c>
      <c r="K388" s="20" t="s">
        <v>2200</v>
      </c>
      <c r="L388" s="95" t="str">
        <f>IF(M388&lt;&gt;"",IF(NOT(ISNA(INDEX(cc!B:B,MATCH(M388,cc!A:A,0)))),INDEX(cc!B:B,MATCH(M388,cc!A:A,0)),"0"),"")</f>
        <v>Age (10-50+, 9)</v>
      </c>
      <c r="M388" s="99" t="s">
        <v>25698</v>
      </c>
      <c r="N388" s="28" t="str">
        <f t="shared" si="54"/>
        <v xml:space="preserve"> TARGET</v>
      </c>
      <c r="O388" s="19" t="str">
        <f t="shared" si="57"/>
        <v>PMTCT_ART_SUBNAT (D, SUBNAT, Age) TARGET: ART</v>
      </c>
      <c r="P388" s="19" t="str">
        <f t="shared" si="58"/>
        <v>PMTCT_ART_SUBNAT (D, SUBNAT, Age) TARGET: ART</v>
      </c>
      <c r="Q388" s="19" t="str">
        <f t="shared" si="55"/>
        <v>PMTCT_ART_SUBNAT (D, SUBNAT, Age) TARGET</v>
      </c>
      <c r="R388" s="19" t="str">
        <f t="shared" si="59"/>
        <v>PMTCT_ART_SUBNAT_D_SUBNAT_Age_TARGET</v>
      </c>
      <c r="S388" s="19" t="str">
        <f t="shared" si="60"/>
        <v>PMTCT_ART_SUBNAT_D_SUBNAT_Age_TARGET</v>
      </c>
      <c r="T388" s="19" t="b">
        <f>NOT(ISNA(VLOOKUP(B388,dbcodes!A:B,2,FALSE)))</f>
        <v>0</v>
      </c>
      <c r="U388" s="19">
        <f>IF(ISNA(VLOOKUP(B388,dbcodes!A:B,2,FALSE)),des!R2457,VLOOKUP(B388,dbcodes!A:B,2,FALSE))</f>
        <v>0</v>
      </c>
      <c r="W388" s="107" t="str">
        <f>IF(ISNA(VLOOKUP(C388,descriptions!A:B,2,FALSE)),des!V2286,IF(G388=" TARGET","Target ","")&amp;VLOOKUP(C388,descriptions!A:B,2,FALSE))</f>
        <v>Target Number and percentage of HIV-positive pregnant women who received antiretroviral medicine (ARV) during pregnancy to reduce the risk of mother-to-child transmission (SUBNAT)</v>
      </c>
      <c r="X388" s="20" t="s">
        <v>4</v>
      </c>
      <c r="Y388" s="20" t="s">
        <v>831</v>
      </c>
      <c r="Z388" s="20" t="s">
        <v>836</v>
      </c>
      <c r="AA388" s="20" t="s">
        <v>102</v>
      </c>
      <c r="AB388" s="20" t="s">
        <v>755</v>
      </c>
      <c r="AC388" s="19" t="str">
        <f>IF(AB388&lt;&gt;"",IF(NOT(ISNA(INDEX(os!A:A,MATCH(AB388,os!B:B,0)))),INDEX(os!A:A,MATCH(AB388,os!B:B,0)),"0"),"")</f>
        <v/>
      </c>
      <c r="AD388" s="20" t="s">
        <v>830</v>
      </c>
      <c r="AH388" s="93" t="str">
        <f>IF(NOT(ISNA(VLOOKUP(B:B,ResultsTargets!A:A,1,0))),"TRUE","")</f>
        <v>TRUE</v>
      </c>
      <c r="AI388" s="19" t="str">
        <f>IF(ISNA(VLOOKUP(C388,dim_techarea!A:B,2,FALSE)),"",VLOOKUP(C388,dim_techarea!A:B,2,FALSE))</f>
        <v>PMTCT_ART_SUBNAT</v>
      </c>
      <c r="AJ388" s="19" t="str">
        <f>IF(ISNA(VLOOKUP(AI388,dim_techarea!B:C,2,FALSE)),"",VLOOKUP(AI388,dim_techarea!B:C,2,FALSE))</f>
        <v>sJKTQEHul4G</v>
      </c>
      <c r="AK388" s="19" t="str">
        <f>IF(ISNA(VLOOKUP(TRIM(G388),dim_targetsresults!A:B,2,FALSE)),"",VLOOKUP(TRIM(G388),dim_targetsresults!A:C,2,FALSE))</f>
        <v>MER Targets</v>
      </c>
      <c r="AL388" s="19" t="str">
        <f>IF(ISNA(VLOOKUP(AK388,dim_targetsresults!B:C,2,FALSE)),"",VLOOKUP(AK388,dim_targetsresults!B:C,2,FALSE))</f>
        <v>W8imnja2Owd</v>
      </c>
      <c r="AM388" s="19" t="str">
        <f>IF(ISNA(VLOOKUP(TRIM(D388),dim_numeratordenominator!A:B,2,FALSE)),"",VLOOKUP(TRIM(D388),dim_numeratordenominator!A:C,2,FALSE))</f>
        <v>Denominator</v>
      </c>
      <c r="AN388" s="19" t="str">
        <f>IF(ISNA(VLOOKUP(AM388,dim_numeratordenominator!B:C,2,FALSE)),"",VLOOKUP(AM388,dim_numeratordenominator!B:C,2,FALSE))</f>
        <v>QpNj0nSuEhD</v>
      </c>
      <c r="AO388" s="19" t="str">
        <f>IF(ISNA(VLOOKUP(TRIM(E388),dim_supporttype!A:B,2,FALSE)),"",VLOOKUP(TRIM(E388),dim_supporttype!A:C,2,FALSE))</f>
        <v>Sub-National</v>
      </c>
      <c r="AP388" s="19" t="str">
        <f>IF(ISNA(VLOOKUP(AO388,dim_supporttype!B:C,2,FALSE)),"",VLOOKUP(AO388,dim_supporttype!B:C,2,FALSE))</f>
        <v>jJDHP9KXvzJ</v>
      </c>
      <c r="AQ388" s="19" t="str">
        <f>IF(ISNA(VLOOKUP(TRIM(F388),dim_disaggs!A:B,2,FALSE)),"No Disagg",VLOOKUP(TRIM(F388),dim_disaggs!A:B,2,FALSE))</f>
        <v>Age</v>
      </c>
      <c r="AR388" s="19" t="str">
        <f>IF(ISNA(VLOOKUP(AQ388,dim_disaggs!B:C,2,FALSE)),"",VLOOKUP(AQ388,dim_disaggs!B:C,2,FALSE))</f>
        <v>fNQC7f36jre</v>
      </c>
      <c r="AU388" s="72" t="s">
        <v>755</v>
      </c>
      <c r="AV388" s="73" t="s">
        <v>755</v>
      </c>
      <c r="AW388" s="66" t="s">
        <v>755</v>
      </c>
      <c r="AX388" s="66" t="s">
        <v>755</v>
      </c>
      <c r="BA388" s="105" t="str">
        <f t="shared" si="61"/>
        <v/>
      </c>
      <c r="BB388" s="20" t="str">
        <f t="shared" si="62"/>
        <v/>
      </c>
    </row>
    <row r="389" spans="1:68" ht="18" x14ac:dyDescent="0.2">
      <c r="A389" s="20" t="s">
        <v>95</v>
      </c>
      <c r="B389" s="5" t="s">
        <v>25630</v>
      </c>
      <c r="C389" s="20" t="s">
        <v>20067</v>
      </c>
      <c r="D389" s="20" t="s">
        <v>1</v>
      </c>
      <c r="E389" s="20" t="s">
        <v>2142</v>
      </c>
      <c r="F389" s="22" t="s">
        <v>25631</v>
      </c>
      <c r="G389" s="20" t="s">
        <v>2442</v>
      </c>
      <c r="H389" s="22" t="s">
        <v>25632</v>
      </c>
      <c r="I389" s="19">
        <f t="shared" si="56"/>
        <v>44</v>
      </c>
      <c r="J389" s="20" t="s">
        <v>755</v>
      </c>
      <c r="K389" s="20" t="s">
        <v>2200</v>
      </c>
      <c r="L389" s="95" t="str">
        <f>IF(M389&lt;&gt;"",IF(NOT(ISNA(INDEX(cc!B:B,MATCH(M389,cc!A:A,0)))),INDEX(cc!B:B,MATCH(M389,cc!A:A,0)),"0"),"")</f>
        <v>Age (10-50+, 9) and New Existing Art with Other</v>
      </c>
      <c r="M389" s="99" t="s">
        <v>25700</v>
      </c>
      <c r="N389" s="28" t="str">
        <f t="shared" si="54"/>
        <v xml:space="preserve"> TARGET</v>
      </c>
      <c r="O389" s="19" t="str">
        <f t="shared" si="57"/>
        <v>PMTCT_ART_SUBNAT (N, SUBNAT, Age/NewExistingArt) TARGET: ART</v>
      </c>
      <c r="P389" s="19" t="str">
        <f t="shared" si="58"/>
        <v>PMTCT_ART_SUBNAT (N, SUBNAT, Age/NewExistingArt) TARGET: ART</v>
      </c>
      <c r="Q389" s="19" t="str">
        <f t="shared" si="55"/>
        <v>PMTCT_ART_SUBNAT (N, SUBNAT, Age/Art) TARGET</v>
      </c>
      <c r="R389" s="19" t="str">
        <f t="shared" si="59"/>
        <v>PMTCT_ART_SUBNAT_N_SUBNAT_Age_Art_TARGET</v>
      </c>
      <c r="S389" s="19" t="str">
        <f t="shared" si="60"/>
        <v>PMTCT_ART_SUBNAT_N_SUBNAT_Age_Art_TARGET</v>
      </c>
      <c r="T389" s="19" t="b">
        <f>NOT(ISNA(VLOOKUP(B389,dbcodes!A:B,2,FALSE)))</f>
        <v>0</v>
      </c>
      <c r="U389" s="19">
        <f>IF(ISNA(VLOOKUP(B389,dbcodes!A:B,2,FALSE)),des!R2458,VLOOKUP(B389,dbcodes!A:B,2,FALSE))</f>
        <v>0</v>
      </c>
      <c r="W389" s="107" t="str">
        <f>IF(ISNA(VLOOKUP(C389,descriptions!A:B,2,FALSE)),des!V2287,IF(G389=" TARGET","Target ","")&amp;VLOOKUP(C389,descriptions!A:B,2,FALSE))</f>
        <v>Target Number and percentage of HIV-positive pregnant women who received antiretroviral medicine (ARV) during pregnancy to reduce the risk of mother-to-child transmission (SUBNAT)</v>
      </c>
      <c r="X389" s="20" t="s">
        <v>4</v>
      </c>
      <c r="Y389" s="20" t="s">
        <v>831</v>
      </c>
      <c r="Z389" s="20" t="s">
        <v>836</v>
      </c>
      <c r="AA389" s="20" t="s">
        <v>102</v>
      </c>
      <c r="AB389" s="20" t="s">
        <v>755</v>
      </c>
      <c r="AC389" s="19" t="str">
        <f>IF(AB389&lt;&gt;"",IF(NOT(ISNA(INDEX(os!A:A,MATCH(AB389,os!B:B,0)))),INDEX(os!A:A,MATCH(AB389,os!B:B,0)),"0"),"")</f>
        <v/>
      </c>
      <c r="AD389" s="20" t="s">
        <v>830</v>
      </c>
      <c r="AH389" s="93" t="str">
        <f>IF(NOT(ISNA(VLOOKUP(B:B,ResultsTargets!A:A,1,0))),"TRUE","")</f>
        <v>TRUE</v>
      </c>
      <c r="AI389" s="19" t="str">
        <f>IF(ISNA(VLOOKUP(C389,dim_techarea!A:B,2,FALSE)),"",VLOOKUP(C389,dim_techarea!A:B,2,FALSE))</f>
        <v>PMTCT_ART_SUBNAT</v>
      </c>
      <c r="AJ389" s="19" t="str">
        <f>IF(ISNA(VLOOKUP(AI389,dim_techarea!B:C,2,FALSE)),"",VLOOKUP(AI389,dim_techarea!B:C,2,FALSE))</f>
        <v>sJKTQEHul4G</v>
      </c>
      <c r="AK389" s="19" t="str">
        <f>IF(ISNA(VLOOKUP(TRIM(G389),dim_targetsresults!A:B,2,FALSE)),"",VLOOKUP(TRIM(G389),dim_targetsresults!A:C,2,FALSE))</f>
        <v>MER Targets</v>
      </c>
      <c r="AL389" s="19" t="str">
        <f>IF(ISNA(VLOOKUP(AK389,dim_targetsresults!B:C,2,FALSE)),"",VLOOKUP(AK389,dim_targetsresults!B:C,2,FALSE))</f>
        <v>W8imnja2Owd</v>
      </c>
      <c r="AM389" s="19" t="str">
        <f>IF(ISNA(VLOOKUP(TRIM(D389),dim_numeratordenominator!A:B,2,FALSE)),"",VLOOKUP(TRIM(D389),dim_numeratordenominator!A:C,2,FALSE))</f>
        <v>Numerator</v>
      </c>
      <c r="AN389" s="19" t="str">
        <f>IF(ISNA(VLOOKUP(AM389,dim_numeratordenominator!B:C,2,FALSE)),"",VLOOKUP(AM389,dim_numeratordenominator!B:C,2,FALSE))</f>
        <v>Som9NRMQqV7</v>
      </c>
      <c r="AO389" s="19" t="str">
        <f>IF(ISNA(VLOOKUP(TRIM(E389),dim_supporttype!A:B,2,FALSE)),"",VLOOKUP(TRIM(E389),dim_supporttype!A:C,2,FALSE))</f>
        <v>Sub-National</v>
      </c>
      <c r="AP389" s="19" t="str">
        <f>IF(ISNA(VLOOKUP(AO389,dim_supporttype!B:C,2,FALSE)),"",VLOOKUP(AO389,dim_supporttype!B:C,2,FALSE))</f>
        <v>jJDHP9KXvzJ</v>
      </c>
      <c r="AQ389" s="19" t="str">
        <f>IF(ISNA(VLOOKUP(TRIM(F389),dim_disaggs!A:B,2,FALSE)),"No Disagg",VLOOKUP(TRIM(F389),dim_disaggs!A:B,2,FALSE))</f>
        <v>Age/NewExistingArt</v>
      </c>
      <c r="AR389" s="19" t="str">
        <f>IF(ISNA(VLOOKUP(AQ389,dim_disaggs!B:C,2,FALSE)),"",VLOOKUP(AQ389,dim_disaggs!B:C,2,FALSE))</f>
        <v>vWAx5uIIDic</v>
      </c>
      <c r="AU389" s="72" t="s">
        <v>755</v>
      </c>
      <c r="AV389" s="73" t="s">
        <v>755</v>
      </c>
      <c r="AW389" s="66" t="s">
        <v>755</v>
      </c>
      <c r="AX389" s="66" t="s">
        <v>755</v>
      </c>
      <c r="BA389" s="105" t="str">
        <f t="shared" si="61"/>
        <v/>
      </c>
      <c r="BB389" s="20" t="str">
        <f t="shared" si="62"/>
        <v/>
      </c>
    </row>
    <row r="390" spans="1:68" s="3" customFormat="1" ht="19" customHeight="1" x14ac:dyDescent="0.2">
      <c r="A390" s="22" t="s">
        <v>25555</v>
      </c>
      <c r="B390" s="5" t="s">
        <v>25725</v>
      </c>
      <c r="C390" s="20" t="s">
        <v>20067</v>
      </c>
      <c r="D390" s="20" t="s">
        <v>164</v>
      </c>
      <c r="E390" s="20" t="s">
        <v>2142</v>
      </c>
      <c r="F390" s="22" t="s">
        <v>19992</v>
      </c>
      <c r="G390" s="20" t="s">
        <v>2442</v>
      </c>
      <c r="H390" s="22" t="s">
        <v>21045</v>
      </c>
      <c r="I390" s="19">
        <f t="shared" si="56"/>
        <v>48</v>
      </c>
      <c r="J390" s="20" t="s">
        <v>755</v>
      </c>
      <c r="K390" s="20" t="s">
        <v>2200</v>
      </c>
      <c r="L390" s="95" t="str">
        <f>IF(M390&lt;&gt;"",IF(NOT(ISNA(INDEX(cc!B:B,MATCH(M390,cc!A:A,0)))),INDEX(cc!B:B,MATCH(M390,cc!A:A,0)),"0"),"")</f>
        <v>Age (10-50+, 9), Sex (Female) and HIV Status (Positive)</v>
      </c>
      <c r="M390" s="99" t="s">
        <v>25730</v>
      </c>
      <c r="N390" s="28" t="str">
        <f t="shared" si="54"/>
        <v xml:space="preserve"> TARGET</v>
      </c>
      <c r="O390" s="19" t="str">
        <f t="shared" si="57"/>
        <v>PMTCT_ART_SUBNAT (D, SUBNAT, Age/Sex/HIVStatus) TARGET: ART</v>
      </c>
      <c r="P390" s="19" t="str">
        <f t="shared" si="58"/>
        <v>PMTCT_ART_SUBNAT (D, SUBNAT, Age/Sex/HIVStatus) TARGET: ART</v>
      </c>
      <c r="Q390" s="19" t="str">
        <f t="shared" si="55"/>
        <v>PMTCT_ART_SUBNAT (D, SUBNAT, Age/Sex/HIV) TARGET</v>
      </c>
      <c r="R390" s="19" t="str">
        <f t="shared" si="59"/>
        <v>PMTCT_ART_SUBNAT_D_SUBNAT_Age_Sex_HIV_TARGET</v>
      </c>
      <c r="S390" s="19" t="str">
        <f t="shared" si="60"/>
        <v>PMTCT_ART_SUBNAT_D_SUBNAT_Age_Sex_HIV_TARGET</v>
      </c>
      <c r="T390" s="19" t="b">
        <f>NOT(ISNA(VLOOKUP(B390,dbcodes!A:B,2,FALSE)))</f>
        <v>1</v>
      </c>
      <c r="U390" s="19" t="str">
        <f>IF(ISNA(VLOOKUP(B390,dbcodes!A:B,2,FALSE)),des!R2459,VLOOKUP(B390,dbcodes!A:B,2,FALSE))</f>
        <v>PMTCT_ART_SUBNAT_D_SUBNAT_Age_Sex_HIV_TARGET</v>
      </c>
      <c r="V390" s="20"/>
      <c r="W390" s="107" t="str">
        <f>IF(ISNA(VLOOKUP(C390,descriptions!A:B,2,FALSE)),des!#REF!,IF(G390=" TARGET","Target ","")&amp;VLOOKUP(C390,descriptions!A:B,2,FALSE))</f>
        <v>Target Number and percentage of HIV-positive pregnant women who received antiretroviral medicine (ARV) during pregnancy to reduce the risk of mother-to-child transmission (SUBNAT)</v>
      </c>
      <c r="X390" s="20" t="s">
        <v>4</v>
      </c>
      <c r="Y390" s="20" t="s">
        <v>831</v>
      </c>
      <c r="Z390" s="20" t="s">
        <v>836</v>
      </c>
      <c r="AA390" s="20" t="s">
        <v>102</v>
      </c>
      <c r="AB390" s="20" t="s">
        <v>755</v>
      </c>
      <c r="AC390" s="19" t="str">
        <f>IF(AB390&lt;&gt;"",IF(NOT(ISNA(INDEX(os!A:A,MATCH(AB390,os!B:B,0)))),INDEX(os!A:A,MATCH(AB390,os!B:B,0)),"0"),"")</f>
        <v/>
      </c>
      <c r="AD390" s="20" t="s">
        <v>830</v>
      </c>
      <c r="AE390" s="20"/>
      <c r="AF390" s="20"/>
      <c r="AG390" s="20"/>
      <c r="AH390" s="93" t="str">
        <f>IF(NOT(ISNA(VLOOKUP(B:B,ResultsTargets!A:A,1,0))),"TRUE","")</f>
        <v/>
      </c>
      <c r="AI390" s="19" t="str">
        <f>IF(ISNA(VLOOKUP(C390,dim_techarea!A:B,2,FALSE)),"",VLOOKUP(C390,dim_techarea!A:B,2,FALSE))</f>
        <v>PMTCT_ART_SUBNAT</v>
      </c>
      <c r="AJ390" s="19" t="str">
        <f>IF(ISNA(VLOOKUP(AI390,dim_techarea!B:C,2,FALSE)),"",VLOOKUP(AI390,dim_techarea!B:C,2,FALSE))</f>
        <v>sJKTQEHul4G</v>
      </c>
      <c r="AK390" s="19" t="str">
        <f>IF(ISNA(VLOOKUP(TRIM(G390),dim_targetsresults!A:B,2,FALSE)),"",VLOOKUP(TRIM(G390),dim_targetsresults!A:C,2,FALSE))</f>
        <v>MER Targets</v>
      </c>
      <c r="AL390" s="19" t="str">
        <f>IF(ISNA(VLOOKUP(AK390,dim_targetsresults!B:C,2,FALSE)),"",VLOOKUP(AK390,dim_targetsresults!B:C,2,FALSE))</f>
        <v>W8imnja2Owd</v>
      </c>
      <c r="AM390" s="19" t="str">
        <f>IF(ISNA(VLOOKUP(TRIM(D390),dim_numeratordenominator!A:B,2,FALSE)),"",VLOOKUP(TRIM(D390),dim_numeratordenominator!A:C,2,FALSE))</f>
        <v>Denominator</v>
      </c>
      <c r="AN390" s="19" t="str">
        <f>IF(ISNA(VLOOKUP(AM390,dim_numeratordenominator!B:C,2,FALSE)),"",VLOOKUP(AM390,dim_numeratordenominator!B:C,2,FALSE))</f>
        <v>QpNj0nSuEhD</v>
      </c>
      <c r="AO390" s="19" t="str">
        <f>IF(ISNA(VLOOKUP(TRIM(E390),dim_supporttype!A:B,2,FALSE)),"",VLOOKUP(TRIM(E390),dim_supporttype!A:C,2,FALSE))</f>
        <v>Sub-National</v>
      </c>
      <c r="AP390" s="19" t="str">
        <f>IF(ISNA(VLOOKUP(AO390,dim_supporttype!B:C,2,FALSE)),"",VLOOKUP(AO390,dim_supporttype!B:C,2,FALSE))</f>
        <v>jJDHP9KXvzJ</v>
      </c>
      <c r="AQ390" s="19" t="str">
        <f>IF(ISNA(VLOOKUP(TRIM(F390),dim_disaggs!A:B,2,FALSE)),"No Disagg",VLOOKUP(TRIM(F390),dim_disaggs!A:B,2,FALSE))</f>
        <v>Age/Sex/HIVStatus</v>
      </c>
      <c r="AR390" s="19" t="str">
        <f>IF(ISNA(VLOOKUP(AQ390,dim_disaggs!B:C,2,FALSE)),"",VLOOKUP(AQ390,dim_disaggs!B:C,2,FALSE))</f>
        <v>pxz2gGSIQhG</v>
      </c>
      <c r="AS390" s="72"/>
      <c r="AT390" s="66"/>
      <c r="AU390" s="72" t="s">
        <v>755</v>
      </c>
      <c r="AV390" s="73" t="s">
        <v>755</v>
      </c>
      <c r="AW390" s="66" t="s">
        <v>755</v>
      </c>
      <c r="AX390" s="66" t="s">
        <v>755</v>
      </c>
      <c r="AY390" s="20"/>
      <c r="AZ390" s="20"/>
      <c r="BA390" s="105" t="str">
        <f t="shared" si="61"/>
        <v/>
      </c>
      <c r="BB390" s="20" t="str">
        <f t="shared" si="62"/>
        <v/>
      </c>
      <c r="BC390" s="20"/>
      <c r="BD390" s="20"/>
      <c r="BE390" s="75"/>
      <c r="BF390" s="73"/>
      <c r="BG390" s="55"/>
      <c r="BH390" s="76"/>
      <c r="BI390" s="20"/>
      <c r="BJ390" s="20"/>
      <c r="BK390" s="55"/>
      <c r="BL390" s="71"/>
      <c r="BM390" s="77"/>
      <c r="BN390" s="78"/>
      <c r="BO390" s="77"/>
      <c r="BP390" s="78"/>
    </row>
    <row r="391" spans="1:68" s="3" customFormat="1" ht="18" x14ac:dyDescent="0.2">
      <c r="A391" s="22" t="s">
        <v>25555</v>
      </c>
      <c r="B391" s="5" t="s">
        <v>25726</v>
      </c>
      <c r="C391" s="20" t="s">
        <v>20067</v>
      </c>
      <c r="D391" s="20" t="s">
        <v>1</v>
      </c>
      <c r="E391" s="20" t="s">
        <v>2142</v>
      </c>
      <c r="F391" s="22" t="s">
        <v>25727</v>
      </c>
      <c r="G391" s="20" t="s">
        <v>2442</v>
      </c>
      <c r="H391" s="22" t="s">
        <v>25728</v>
      </c>
      <c r="I391" s="19">
        <f t="shared" si="56"/>
        <v>48</v>
      </c>
      <c r="J391" s="20" t="s">
        <v>755</v>
      </c>
      <c r="K391" s="20" t="s">
        <v>2200</v>
      </c>
      <c r="L391" s="95" t="str">
        <f>IF(M391&lt;&gt;"",IF(NOT(ISNA(INDEX(cc!B:B,MATCH(M391,cc!A:A,0)))),INDEX(cc!B:B,MATCH(M391,cc!A:A,0)),"0"),"")</f>
        <v>Age (10-50+, 9), Sex (Female), HIV Status (Positive) and New Existing Art with Other</v>
      </c>
      <c r="M391" s="99" t="s">
        <v>25732</v>
      </c>
      <c r="N391" s="28" t="str">
        <f t="shared" si="54"/>
        <v xml:space="preserve"> TARGET</v>
      </c>
      <c r="O391" s="19" t="str">
        <f t="shared" si="57"/>
        <v>PMTCT_ART_SUBNAT (N, SUBNAT, Age/Sex/HIVStatus/NewExistingArt) TARGET: ART</v>
      </c>
      <c r="P391" s="19" t="str">
        <f t="shared" si="58"/>
        <v>PMTCT_ART_SUBNAT (N, SUBNAT, Age/Sex/HIVStatus/NewExistingArt) TARGET: ART</v>
      </c>
      <c r="Q391" s="19" t="str">
        <f t="shared" ref="Q391:Q422" si="63">IF(G391=" RESULT",CONCATENATE(C391, " (",_xlfn.TEXTJOIN(", ",TRUE,D391,E391,H391),")",J391),CONCATENATE(C391, " (",_xlfn.TEXTJOIN(", ",TRUE,D391,E391,H391),")",G391,J391))</f>
        <v>PMTCT_ART_SUBNAT (N, SUBNAT, A/S/HIV/Art) TARGET</v>
      </c>
      <c r="R391" s="19" t="str">
        <f t="shared" si="59"/>
        <v>PMTCT_ART_SUBNAT_N_SUBNAT_A_S_HIV_Art_TARGET</v>
      </c>
      <c r="S391" s="19" t="str">
        <f t="shared" si="60"/>
        <v>PMTCT_ART_SUBNAT_N_SUBNAT_A_S_HIV_Art_TARGET</v>
      </c>
      <c r="T391" s="19" t="b">
        <f>NOT(ISNA(VLOOKUP(B391,dbcodes!A:B,2,FALSE)))</f>
        <v>1</v>
      </c>
      <c r="U391" s="19" t="str">
        <f>IF(ISNA(VLOOKUP(B391,dbcodes!A:B,2,FALSE)),des!R2460,VLOOKUP(B391,dbcodes!A:B,2,FALSE))</f>
        <v>PMTCT_ART_SUBNAT_N_SUBNAT_A_S_HIV_Art_TARGET</v>
      </c>
      <c r="V391" s="20"/>
      <c r="W391" s="107" t="str">
        <f>IF(ISNA(VLOOKUP(C391,descriptions!A:B,2,FALSE)),des!#REF!,IF(G391=" TARGET","Target ","")&amp;VLOOKUP(C391,descriptions!A:B,2,FALSE))</f>
        <v>Target Number and percentage of HIV-positive pregnant women who received antiretroviral medicine (ARV) during pregnancy to reduce the risk of mother-to-child transmission (SUBNAT)</v>
      </c>
      <c r="X391" s="20" t="s">
        <v>4</v>
      </c>
      <c r="Y391" s="20" t="s">
        <v>831</v>
      </c>
      <c r="Z391" s="20" t="s">
        <v>836</v>
      </c>
      <c r="AA391" s="20" t="s">
        <v>102</v>
      </c>
      <c r="AB391" s="20" t="s">
        <v>755</v>
      </c>
      <c r="AC391" s="19" t="str">
        <f>IF(AB391&lt;&gt;"",IF(NOT(ISNA(INDEX(os!A:A,MATCH(AB391,os!B:B,0)))),INDEX(os!A:A,MATCH(AB391,os!B:B,0)),"0"),"")</f>
        <v/>
      </c>
      <c r="AD391" s="20" t="s">
        <v>830</v>
      </c>
      <c r="AE391" s="20"/>
      <c r="AF391" s="20"/>
      <c r="AG391" s="20"/>
      <c r="AH391" s="93" t="str">
        <f>IF(NOT(ISNA(VLOOKUP(B:B,ResultsTargets!A:A,1,0))),"TRUE","")</f>
        <v/>
      </c>
      <c r="AI391" s="19" t="str">
        <f>IF(ISNA(VLOOKUP(C391,dim_techarea!A:B,2,FALSE)),"",VLOOKUP(C391,dim_techarea!A:B,2,FALSE))</f>
        <v>PMTCT_ART_SUBNAT</v>
      </c>
      <c r="AJ391" s="19" t="str">
        <f>IF(ISNA(VLOOKUP(AI391,dim_techarea!B:C,2,FALSE)),"",VLOOKUP(AI391,dim_techarea!B:C,2,FALSE))</f>
        <v>sJKTQEHul4G</v>
      </c>
      <c r="AK391" s="19" t="str">
        <f>IF(ISNA(VLOOKUP(TRIM(G391),dim_targetsresults!A:B,2,FALSE)),"",VLOOKUP(TRIM(G391),dim_targetsresults!A:C,2,FALSE))</f>
        <v>MER Targets</v>
      </c>
      <c r="AL391" s="19" t="str">
        <f>IF(ISNA(VLOOKUP(AK391,dim_targetsresults!B:C,2,FALSE)),"",VLOOKUP(AK391,dim_targetsresults!B:C,2,FALSE))</f>
        <v>W8imnja2Owd</v>
      </c>
      <c r="AM391" s="19" t="str">
        <f>IF(ISNA(VLOOKUP(TRIM(D391),dim_numeratordenominator!A:B,2,FALSE)),"",VLOOKUP(TRIM(D391),dim_numeratordenominator!A:C,2,FALSE))</f>
        <v>Numerator</v>
      </c>
      <c r="AN391" s="19" t="str">
        <f>IF(ISNA(VLOOKUP(AM391,dim_numeratordenominator!B:C,2,FALSE)),"",VLOOKUP(AM391,dim_numeratordenominator!B:C,2,FALSE))</f>
        <v>Som9NRMQqV7</v>
      </c>
      <c r="AO391" s="19" t="str">
        <f>IF(ISNA(VLOOKUP(TRIM(E391),dim_supporttype!A:B,2,FALSE)),"",VLOOKUP(TRIM(E391),dim_supporttype!A:C,2,FALSE))</f>
        <v>Sub-National</v>
      </c>
      <c r="AP391" s="19" t="str">
        <f>IF(ISNA(VLOOKUP(AO391,dim_supporttype!B:C,2,FALSE)),"",VLOOKUP(AO391,dim_supporttype!B:C,2,FALSE))</f>
        <v>jJDHP9KXvzJ</v>
      </c>
      <c r="AQ391" s="19" t="str">
        <f>IF(ISNA(VLOOKUP(TRIM(F391),dim_disaggs!A:B,2,FALSE)),"No Disagg",VLOOKUP(TRIM(F391),dim_disaggs!A:B,2,FALSE))</f>
        <v>No Disagg</v>
      </c>
      <c r="AR391" s="19" t="str">
        <f>IF(ISNA(VLOOKUP(AQ391,dim_disaggs!B:C,2,FALSE)),"",VLOOKUP(AQ391,dim_disaggs!B:C,2,FALSE))</f>
        <v>werJlVT6sf3</v>
      </c>
      <c r="AS391" s="72"/>
      <c r="AT391" s="66"/>
      <c r="AU391" s="72" t="s">
        <v>755</v>
      </c>
      <c r="AV391" s="73" t="s">
        <v>755</v>
      </c>
      <c r="AW391" s="66" t="s">
        <v>755</v>
      </c>
      <c r="AX391" s="66" t="s">
        <v>755</v>
      </c>
      <c r="AY391" s="20"/>
      <c r="AZ391" s="20"/>
      <c r="BA391" s="105" t="str">
        <f t="shared" si="61"/>
        <v/>
      </c>
      <c r="BB391" s="20" t="str">
        <f t="shared" si="62"/>
        <v/>
      </c>
      <c r="BC391" s="20"/>
      <c r="BD391" s="20"/>
      <c r="BE391" s="75"/>
      <c r="BF391" s="73"/>
      <c r="BG391" s="55"/>
      <c r="BH391" s="76"/>
      <c r="BI391" s="20"/>
      <c r="BJ391" s="20"/>
      <c r="BK391" s="55"/>
      <c r="BL391" s="71"/>
      <c r="BM391" s="77"/>
      <c r="BN391" s="78"/>
      <c r="BO391" s="77"/>
      <c r="BP391" s="78"/>
    </row>
    <row r="392" spans="1:68" s="3" customFormat="1" x14ac:dyDescent="0.2">
      <c r="A392" s="20" t="s">
        <v>95</v>
      </c>
      <c r="B392" s="21" t="s">
        <v>20266</v>
      </c>
      <c r="C392" s="20" t="s">
        <v>217</v>
      </c>
      <c r="D392" s="20" t="s">
        <v>1</v>
      </c>
      <c r="E392" s="20" t="s">
        <v>77</v>
      </c>
      <c r="F392" s="20" t="s">
        <v>204</v>
      </c>
      <c r="G392" s="20" t="s">
        <v>20086</v>
      </c>
      <c r="H392" s="20" t="s">
        <v>204</v>
      </c>
      <c r="I392" s="19">
        <f t="shared" si="56"/>
        <v>23</v>
      </c>
      <c r="J392" s="20" t="s">
        <v>755</v>
      </c>
      <c r="K392" s="20" t="s">
        <v>218</v>
      </c>
      <c r="L392" s="95" t="str">
        <f>IF(M392&lt;&gt;"",IF(NOT(ISNA(INDEX(cc!B:B,MATCH(M392,cc!A:A,0)))),INDEX(cc!B:B,MATCH(M392,cc!A:A,0)),"0"),"")</f>
        <v>Infant Age (2,2-12)</v>
      </c>
      <c r="M392" s="97" t="s">
        <v>4072</v>
      </c>
      <c r="N392" s="28" t="str">
        <f t="shared" si="54"/>
        <v/>
      </c>
      <c r="O392" s="19" t="str">
        <f t="shared" si="57"/>
        <v>PMTCT_EID (N, DSD, Age): Infant Testing</v>
      </c>
      <c r="P392" s="19" t="str">
        <f t="shared" si="58"/>
        <v>PMTCT_EID (N, DSD, Age): Infant Testing</v>
      </c>
      <c r="Q392" s="19" t="str">
        <f t="shared" si="63"/>
        <v>PMTCT_EID (N, DSD, Age)</v>
      </c>
      <c r="R392" s="19" t="str">
        <f t="shared" si="59"/>
        <v>PMTCT_EID_N_DSD_Age</v>
      </c>
      <c r="S392" s="19" t="str">
        <f t="shared" si="60"/>
        <v>PMTCT_EID_N_DSD_Age_</v>
      </c>
      <c r="T392" s="19" t="b">
        <f>NOT(ISNA(VLOOKUP(B392,dbcodes!A:B,2,FALSE)))</f>
        <v>1</v>
      </c>
      <c r="U392" s="19" t="str">
        <f>IF(ISNA(VLOOKUP(B392,dbcodes!A:B,2,FALSE)),des!R2459,VLOOKUP(B392,dbcodes!A:B,2,FALSE))</f>
        <v>PMTCT_EID_N_DSD_Age</v>
      </c>
      <c r="V392" s="20"/>
      <c r="W392" s="107" t="str">
        <f>IF(ISNA(VLOOKUP(C392,descriptions!A:B,2,FALSE)),des!V1005,IF(G392=" TARGET","Target ","")&amp;VLOOKUP(C392,descriptions!A:B,2,FALSE))</f>
        <v>Number of infants who had a virologic HIV test within 12 months of birth during the reporting period</v>
      </c>
      <c r="X392" s="20" t="s">
        <v>4</v>
      </c>
      <c r="Y392" s="20" t="s">
        <v>831</v>
      </c>
      <c r="Z392" s="20" t="s">
        <v>836</v>
      </c>
      <c r="AA392" s="20" t="s">
        <v>102</v>
      </c>
      <c r="AB392" s="20" t="s">
        <v>755</v>
      </c>
      <c r="AC392" s="19" t="str">
        <f>IF(AB392&lt;&gt;"",IF(NOT(ISNA(INDEX(os!A:A,MATCH(AB392,os!B:B,0)))),INDEX(os!A:A,MATCH(AB392,os!B:B,0)),"0"),"")</f>
        <v/>
      </c>
      <c r="AD392" s="20" t="s">
        <v>830</v>
      </c>
      <c r="AE392" s="20"/>
      <c r="AF392" s="20"/>
      <c r="AG392" s="20"/>
      <c r="AH392" s="93" t="str">
        <f>IF(NOT(ISNA(VLOOKUP(B:B,ResultsTargets!A:A,1,0))),"TRUE","")</f>
        <v>TRUE</v>
      </c>
      <c r="AI392" s="19" t="str">
        <f>IF(ISNA(VLOOKUP(C392,dim_techarea!A:B,2,FALSE)),"",VLOOKUP(C392,dim_techarea!A:B,2,FALSE))</f>
        <v>PMTCT_EID</v>
      </c>
      <c r="AJ392" s="19" t="str">
        <f>IF(ISNA(VLOOKUP(AI392,dim_techarea!B:C,2,FALSE)),"",VLOOKUP(AI392,dim_techarea!B:C,2,FALSE))</f>
        <v>cwZbCmUvjp7</v>
      </c>
      <c r="AK392" s="19" t="str">
        <f>IF(ISNA(VLOOKUP(TRIM(G392),dim_targetsresults!A:B,2,FALSE)),"",VLOOKUP(TRIM(G392),dim_targetsresults!A:C,2,FALSE))</f>
        <v>MER Results</v>
      </c>
      <c r="AL392" s="19" t="str">
        <f>IF(ISNA(VLOOKUP(AK392,dim_targetsresults!B:C,2,FALSE)),"",VLOOKUP(AK392,dim_targetsresults!B:C,2,FALSE))</f>
        <v>Jh0jDM5yQ2E</v>
      </c>
      <c r="AM392" s="19" t="str">
        <f>IF(ISNA(VLOOKUP(TRIM(D392),dim_numeratordenominator!A:B,2,FALSE)),"",VLOOKUP(TRIM(D392),dim_numeratordenominator!A:C,2,FALSE))</f>
        <v>Numerator</v>
      </c>
      <c r="AN392" s="19" t="str">
        <f>IF(ISNA(VLOOKUP(AM392,dim_numeratordenominator!B:C,2,FALSE)),"",VLOOKUP(AM392,dim_numeratordenominator!B:C,2,FALSE))</f>
        <v>Som9NRMQqV7</v>
      </c>
      <c r="AO392" s="19" t="str">
        <f>IF(ISNA(VLOOKUP(TRIM(E392),dim_supporttype!A:B,2,FALSE)),"",VLOOKUP(TRIM(E392),dim_supporttype!A:C,2,FALSE))</f>
        <v>DSD</v>
      </c>
      <c r="AP392" s="19" t="str">
        <f>IF(ISNA(VLOOKUP(AO392,dim_supporttype!B:C,2,FALSE)),"",VLOOKUP(AO392,dim_supporttype!B:C,2,FALSE))</f>
        <v>iM13vdNLWKb</v>
      </c>
      <c r="AQ392" s="19" t="str">
        <f>IF(ISNA(VLOOKUP(TRIM(F392),dim_disaggs!A:B,2,FALSE)),"No Disagg",VLOOKUP(TRIM(F392),dim_disaggs!A:B,2,FALSE))</f>
        <v>Age</v>
      </c>
      <c r="AR392" s="19" t="str">
        <f>IF(ISNA(VLOOKUP(AQ392,dim_disaggs!B:C,2,FALSE)),"",VLOOKUP(AQ392,dim_disaggs!B:C,2,FALSE))</f>
        <v>fNQC7f36jre</v>
      </c>
      <c r="AS392" s="72"/>
      <c r="AT392" s="66"/>
      <c r="AU392" s="72" t="s">
        <v>755</v>
      </c>
      <c r="AV392" s="73" t="s">
        <v>755</v>
      </c>
      <c r="AW392" s="66" t="s">
        <v>755</v>
      </c>
      <c r="AX392" s="66" t="s">
        <v>755</v>
      </c>
      <c r="AY392" s="20"/>
      <c r="AZ392" s="20"/>
      <c r="BA392" s="105" t="str">
        <f t="shared" si="61"/>
        <v>Top Level Numerator</v>
      </c>
      <c r="BB392" s="20" t="str">
        <f t="shared" si="62"/>
        <v>PE5QVF0w4xj</v>
      </c>
      <c r="BC392" s="20"/>
      <c r="BD392" s="20"/>
      <c r="BE392" s="75" t="s">
        <v>755</v>
      </c>
      <c r="BF392" s="73" t="s">
        <v>755</v>
      </c>
      <c r="BG392" s="55" t="s">
        <v>755</v>
      </c>
      <c r="BH392" s="76" t="s">
        <v>755</v>
      </c>
      <c r="BI392" s="20" t="s">
        <v>20420</v>
      </c>
      <c r="BJ392" s="20" t="s">
        <v>20426</v>
      </c>
      <c r="BK392" s="55" t="s">
        <v>20634</v>
      </c>
      <c r="BL392" s="71" t="s">
        <v>20636</v>
      </c>
      <c r="BM392" s="77" t="s">
        <v>21473</v>
      </c>
      <c r="BN392" s="78" t="s">
        <v>21476</v>
      </c>
      <c r="BO392" s="77" t="s">
        <v>25670</v>
      </c>
      <c r="BP392" s="78" t="s">
        <v>25672</v>
      </c>
    </row>
    <row r="393" spans="1:68" s="3" customFormat="1" x14ac:dyDescent="0.2">
      <c r="A393" s="20" t="s">
        <v>95</v>
      </c>
      <c r="B393" s="21" t="s">
        <v>20267</v>
      </c>
      <c r="C393" s="20" t="s">
        <v>217</v>
      </c>
      <c r="D393" s="20" t="s">
        <v>1</v>
      </c>
      <c r="E393" s="20" t="s">
        <v>78</v>
      </c>
      <c r="F393" s="20" t="s">
        <v>204</v>
      </c>
      <c r="G393" s="20" t="s">
        <v>20086</v>
      </c>
      <c r="H393" s="20" t="s">
        <v>204</v>
      </c>
      <c r="I393" s="19">
        <f t="shared" si="56"/>
        <v>22</v>
      </c>
      <c r="J393" s="20" t="s">
        <v>755</v>
      </c>
      <c r="K393" s="20" t="s">
        <v>218</v>
      </c>
      <c r="L393" s="95" t="str">
        <f>IF(M393&lt;&gt;"",IF(NOT(ISNA(INDEX(cc!B:B,MATCH(M393,cc!A:A,0)))),INDEX(cc!B:B,MATCH(M393,cc!A:A,0)),"0"),"")</f>
        <v>Infant Age (2,2-12)</v>
      </c>
      <c r="M393" s="97" t="s">
        <v>4072</v>
      </c>
      <c r="N393" s="28" t="str">
        <f t="shared" si="54"/>
        <v/>
      </c>
      <c r="O393" s="19" t="str">
        <f t="shared" si="57"/>
        <v>PMTCT_EID (N, TA, Age): Infant Testing</v>
      </c>
      <c r="P393" s="19" t="str">
        <f t="shared" si="58"/>
        <v>PMTCT_EID (N, TA, Age): Infant Testing</v>
      </c>
      <c r="Q393" s="19" t="str">
        <f t="shared" si="63"/>
        <v>PMTCT_EID (N, TA, Age)</v>
      </c>
      <c r="R393" s="19" t="str">
        <f t="shared" si="59"/>
        <v>PMTCT_EID_N_TA_Age</v>
      </c>
      <c r="S393" s="19" t="str">
        <f t="shared" si="60"/>
        <v>PMTCT_EID_N_TA_Age_</v>
      </c>
      <c r="T393" s="19" t="b">
        <f>NOT(ISNA(VLOOKUP(B393,dbcodes!A:B,2,FALSE)))</f>
        <v>1</v>
      </c>
      <c r="U393" s="19" t="str">
        <f>IF(ISNA(VLOOKUP(B393,dbcodes!A:B,2,FALSE)),des!R2460,VLOOKUP(B393,dbcodes!A:B,2,FALSE))</f>
        <v>PMTCT_EID_N_TA_Age</v>
      </c>
      <c r="V393" s="20"/>
      <c r="W393" s="107" t="str">
        <f>IF(ISNA(VLOOKUP(C393,descriptions!A:B,2,FALSE)),des!V1006,IF(G393=" TARGET","Target ","")&amp;VLOOKUP(C393,descriptions!A:B,2,FALSE))</f>
        <v>Number of infants who had a virologic HIV test within 12 months of birth during the reporting period</v>
      </c>
      <c r="X393" s="20" t="s">
        <v>4</v>
      </c>
      <c r="Y393" s="20" t="s">
        <v>831</v>
      </c>
      <c r="Z393" s="20" t="s">
        <v>836</v>
      </c>
      <c r="AA393" s="20" t="s">
        <v>102</v>
      </c>
      <c r="AB393" s="20" t="s">
        <v>755</v>
      </c>
      <c r="AC393" s="19" t="str">
        <f>IF(AB393&lt;&gt;"",IF(NOT(ISNA(INDEX(os!A:A,MATCH(AB393,os!B:B,0)))),INDEX(os!A:A,MATCH(AB393,os!B:B,0)),"0"),"")</f>
        <v/>
      </c>
      <c r="AD393" s="20" t="s">
        <v>830</v>
      </c>
      <c r="AE393" s="20"/>
      <c r="AF393" s="20"/>
      <c r="AG393" s="20"/>
      <c r="AH393" s="93" t="str">
        <f>IF(NOT(ISNA(VLOOKUP(B:B,ResultsTargets!A:A,1,0))),"TRUE","")</f>
        <v>TRUE</v>
      </c>
      <c r="AI393" s="19" t="str">
        <f>IF(ISNA(VLOOKUP(C393,dim_techarea!A:B,2,FALSE)),"",VLOOKUP(C393,dim_techarea!A:B,2,FALSE))</f>
        <v>PMTCT_EID</v>
      </c>
      <c r="AJ393" s="19" t="str">
        <f>IF(ISNA(VLOOKUP(AI393,dim_techarea!B:C,2,FALSE)),"",VLOOKUP(AI393,dim_techarea!B:C,2,FALSE))</f>
        <v>cwZbCmUvjp7</v>
      </c>
      <c r="AK393" s="19" t="str">
        <f>IF(ISNA(VLOOKUP(TRIM(G393),dim_targetsresults!A:B,2,FALSE)),"",VLOOKUP(TRIM(G393),dim_targetsresults!A:C,2,FALSE))</f>
        <v>MER Results</v>
      </c>
      <c r="AL393" s="19" t="str">
        <f>IF(ISNA(VLOOKUP(AK393,dim_targetsresults!B:C,2,FALSE)),"",VLOOKUP(AK393,dim_targetsresults!B:C,2,FALSE))</f>
        <v>Jh0jDM5yQ2E</v>
      </c>
      <c r="AM393" s="19" t="str">
        <f>IF(ISNA(VLOOKUP(TRIM(D393),dim_numeratordenominator!A:B,2,FALSE)),"",VLOOKUP(TRIM(D393),dim_numeratordenominator!A:C,2,FALSE))</f>
        <v>Numerator</v>
      </c>
      <c r="AN393" s="19" t="str">
        <f>IF(ISNA(VLOOKUP(AM393,dim_numeratordenominator!B:C,2,FALSE)),"",VLOOKUP(AM393,dim_numeratordenominator!B:C,2,FALSE))</f>
        <v>Som9NRMQqV7</v>
      </c>
      <c r="AO393" s="19" t="str">
        <f>IF(ISNA(VLOOKUP(TRIM(E393),dim_supporttype!A:B,2,FALSE)),"",VLOOKUP(TRIM(E393),dim_supporttype!A:C,2,FALSE))</f>
        <v>TA</v>
      </c>
      <c r="AP393" s="19" t="str">
        <f>IF(ISNA(VLOOKUP(AO393,dim_supporttype!B:C,2,FALSE)),"",VLOOKUP(AO393,dim_supporttype!B:C,2,FALSE))</f>
        <v>cRAGKdWIDn4</v>
      </c>
      <c r="AQ393" s="19" t="str">
        <f>IF(ISNA(VLOOKUP(TRIM(F393),dim_disaggs!A:B,2,FALSE)),"No Disagg",VLOOKUP(TRIM(F393),dim_disaggs!A:B,2,FALSE))</f>
        <v>Age</v>
      </c>
      <c r="AR393" s="19" t="str">
        <f>IF(ISNA(VLOOKUP(AQ393,dim_disaggs!B:C,2,FALSE)),"",VLOOKUP(AQ393,dim_disaggs!B:C,2,FALSE))</f>
        <v>fNQC7f36jre</v>
      </c>
      <c r="AS393" s="72"/>
      <c r="AT393" s="66"/>
      <c r="AU393" s="72" t="s">
        <v>755</v>
      </c>
      <c r="AV393" s="73" t="s">
        <v>755</v>
      </c>
      <c r="AW393" s="66" t="s">
        <v>755</v>
      </c>
      <c r="AX393" s="66" t="s">
        <v>755</v>
      </c>
      <c r="AY393" s="20"/>
      <c r="AZ393" s="20"/>
      <c r="BA393" s="105" t="str">
        <f t="shared" si="61"/>
        <v>Top Level Numerator</v>
      </c>
      <c r="BB393" s="20" t="str">
        <f t="shared" si="62"/>
        <v>PE5QVF0w4xj</v>
      </c>
      <c r="BC393" s="20"/>
      <c r="BD393" s="20"/>
      <c r="BE393" s="75" t="s">
        <v>755</v>
      </c>
      <c r="BF393" s="73" t="s">
        <v>755</v>
      </c>
      <c r="BG393" s="55" t="s">
        <v>755</v>
      </c>
      <c r="BH393" s="76" t="s">
        <v>755</v>
      </c>
      <c r="BI393" s="20" t="s">
        <v>20420</v>
      </c>
      <c r="BJ393" s="20" t="s">
        <v>20426</v>
      </c>
      <c r="BK393" s="55" t="s">
        <v>20634</v>
      </c>
      <c r="BL393" s="71" t="s">
        <v>20636</v>
      </c>
      <c r="BM393" s="77" t="s">
        <v>21473</v>
      </c>
      <c r="BN393" s="78" t="s">
        <v>21476</v>
      </c>
      <c r="BO393" s="77" t="s">
        <v>25670</v>
      </c>
      <c r="BP393" s="78" t="s">
        <v>25672</v>
      </c>
    </row>
    <row r="394" spans="1:68" s="3" customFormat="1" x14ac:dyDescent="0.2">
      <c r="A394" s="20" t="s">
        <v>95</v>
      </c>
      <c r="B394" s="20" t="s">
        <v>288</v>
      </c>
      <c r="C394" s="20" t="s">
        <v>217</v>
      </c>
      <c r="D394" s="20" t="s">
        <v>1</v>
      </c>
      <c r="E394" s="20" t="s">
        <v>264</v>
      </c>
      <c r="F394" s="20"/>
      <c r="G394" s="20" t="s">
        <v>20086</v>
      </c>
      <c r="H394" s="20"/>
      <c r="I394" s="19">
        <f t="shared" si="56"/>
        <v>28</v>
      </c>
      <c r="J394" s="20" t="s">
        <v>755</v>
      </c>
      <c r="K394" s="20" t="s">
        <v>218</v>
      </c>
      <c r="L394" s="95" t="str">
        <f>IF(M394&lt;&gt;"",IF(NOT(ISNA(INDEX(cc!B:B,MATCH(M394,cc!A:A,0)))),INDEX(cc!B:B,MATCH(M394,cc!A:A,0)),"0"),"")</f>
        <v>default</v>
      </c>
      <c r="M394" s="97" t="s">
        <v>13</v>
      </c>
      <c r="N394" s="28" t="str">
        <f t="shared" si="54"/>
        <v/>
      </c>
      <c r="O394" s="19" t="str">
        <f t="shared" si="57"/>
        <v>PMTCT_EID (N, DSD_NARRATIVE): Infant Testing</v>
      </c>
      <c r="P394" s="19" t="str">
        <f t="shared" si="58"/>
        <v>PMTCT_EID (N, DSD_NARRATIVE): Infant Testing</v>
      </c>
      <c r="Q394" s="19" t="str">
        <f t="shared" si="63"/>
        <v>PMTCT_EID (N, DSD_NARRATIVE)</v>
      </c>
      <c r="R394" s="19" t="str">
        <f t="shared" si="59"/>
        <v>PMTCT_EID_N_DSD_NARRATIVE</v>
      </c>
      <c r="S394" s="19" t="str">
        <f t="shared" si="60"/>
        <v>PMTCT_EID_N_DSD_NARRATIVE_</v>
      </c>
      <c r="T394" s="19" t="b">
        <f>NOT(ISNA(VLOOKUP(B394,dbcodes!A:B,2,FALSE)))</f>
        <v>1</v>
      </c>
      <c r="U394" s="19" t="str">
        <f>IF(ISNA(VLOOKUP(B394,dbcodes!A:B,2,FALSE)),des!R2461,VLOOKUP(B394,dbcodes!A:B,2,FALSE))</f>
        <v>PMTCT_EID_N_DSD_NARRATIVE</v>
      </c>
      <c r="V394" s="20"/>
      <c r="W394" s="107" t="str">
        <f>IF(ISNA(VLOOKUP(C394,descriptions!A:B,2,FALSE)),des!V1013,IF(G394=" TARGET","Target ","")&amp;VLOOKUP(C394,descriptions!A:B,2,FALSE))</f>
        <v>Number of infants who had a virologic HIV test within 12 months of birth during the reporting period</v>
      </c>
      <c r="X394" s="20" t="s">
        <v>9</v>
      </c>
      <c r="Y394" s="20" t="s">
        <v>831</v>
      </c>
      <c r="Z394" s="20" t="s">
        <v>836</v>
      </c>
      <c r="AA394" s="20" t="s">
        <v>102</v>
      </c>
      <c r="AB394" s="20" t="s">
        <v>755</v>
      </c>
      <c r="AC394" s="19" t="str">
        <f>IF(AB394&lt;&gt;"",IF(NOT(ISNA(INDEX(os!A:A,MATCH(AB394,os!B:B,0)))),INDEX(os!A:A,MATCH(AB394,os!B:B,0)),"0"),"")</f>
        <v/>
      </c>
      <c r="AD394" s="20" t="s">
        <v>830</v>
      </c>
      <c r="AE394" s="20"/>
      <c r="AF394" s="20"/>
      <c r="AG394" s="20"/>
      <c r="AH394" s="93" t="str">
        <f>IF(NOT(ISNA(VLOOKUP(B:B,ResultsTargets!A:A,1,0))),"TRUE","")</f>
        <v>TRUE</v>
      </c>
      <c r="AI394" s="19" t="str">
        <f>IF(ISNA(VLOOKUP(C394,dim_techarea!A:B,2,FALSE)),"",VLOOKUP(C394,dim_techarea!A:B,2,FALSE))</f>
        <v>PMTCT_EID</v>
      </c>
      <c r="AJ394" s="19" t="str">
        <f>IF(ISNA(VLOOKUP(AI394,dim_techarea!B:C,2,FALSE)),"",VLOOKUP(AI394,dim_techarea!B:C,2,FALSE))</f>
        <v>cwZbCmUvjp7</v>
      </c>
      <c r="AK394" s="19" t="str">
        <f>IF(ISNA(VLOOKUP(TRIM(G394),dim_targetsresults!A:B,2,FALSE)),"",VLOOKUP(TRIM(G394),dim_targetsresults!A:C,2,FALSE))</f>
        <v>MER Results</v>
      </c>
      <c r="AL394" s="19" t="str">
        <f>IF(ISNA(VLOOKUP(AK394,dim_targetsresults!B:C,2,FALSE)),"",VLOOKUP(AK394,dim_targetsresults!B:C,2,FALSE))</f>
        <v>Jh0jDM5yQ2E</v>
      </c>
      <c r="AM394" s="19" t="str">
        <f>IF(ISNA(VLOOKUP(TRIM(D394),dim_numeratordenominator!A:B,2,FALSE)),"",VLOOKUP(TRIM(D394),dim_numeratordenominator!A:C,2,FALSE))</f>
        <v>Numerator</v>
      </c>
      <c r="AN394" s="19" t="str">
        <f>IF(ISNA(VLOOKUP(AM394,dim_numeratordenominator!B:C,2,FALSE)),"",VLOOKUP(AM394,dim_numeratordenominator!B:C,2,FALSE))</f>
        <v>Som9NRMQqV7</v>
      </c>
      <c r="AO394" s="19" t="str">
        <f>IF(ISNA(VLOOKUP(TRIM(E394),dim_supporttype!A:B,2,FALSE)),"",VLOOKUP(TRIM(E394),dim_supporttype!A:C,2,FALSE))</f>
        <v>DSD Narratives</v>
      </c>
      <c r="AP394" s="19" t="str">
        <f>IF(ISNA(VLOOKUP(AO394,dim_supporttype!B:C,2,FALSE)),"",VLOOKUP(AO394,dim_supporttype!B:C,2,FALSE))</f>
        <v>ySGf8v2q9Rm</v>
      </c>
      <c r="AQ394" s="19" t="str">
        <f>IF(ISNA(VLOOKUP(TRIM(F394),dim_disaggs!A:B,2,FALSE)),"No Disagg",VLOOKUP(TRIM(F394),dim_disaggs!A:B,2,FALSE))</f>
        <v>No Disagg</v>
      </c>
      <c r="AR394" s="19" t="str">
        <f>IF(ISNA(VLOOKUP(AQ394,dim_disaggs!B:C,2,FALSE)),"",VLOOKUP(AQ394,dim_disaggs!B:C,2,FALSE))</f>
        <v>werJlVT6sf3</v>
      </c>
      <c r="AS394" s="72"/>
      <c r="AT394" s="66"/>
      <c r="AU394" s="72" t="s">
        <v>755</v>
      </c>
      <c r="AV394" s="73" t="s">
        <v>755</v>
      </c>
      <c r="AW394" s="66" t="s">
        <v>755</v>
      </c>
      <c r="AX394" s="66" t="s">
        <v>755</v>
      </c>
      <c r="AY394" s="20"/>
      <c r="AZ394" s="20"/>
      <c r="BA394" s="105" t="str">
        <f t="shared" si="61"/>
        <v/>
      </c>
      <c r="BB394" s="20" t="str">
        <f t="shared" si="62"/>
        <v/>
      </c>
      <c r="BC394" s="20"/>
      <c r="BD394" s="20"/>
      <c r="BE394" s="75" t="s">
        <v>755</v>
      </c>
      <c r="BF394" s="73" t="s">
        <v>755</v>
      </c>
      <c r="BG394" s="55" t="s">
        <v>755</v>
      </c>
      <c r="BH394" s="76" t="s">
        <v>755</v>
      </c>
      <c r="BI394" s="20" t="s">
        <v>755</v>
      </c>
      <c r="BJ394" s="20" t="s">
        <v>755</v>
      </c>
      <c r="BK394" s="55" t="s">
        <v>755</v>
      </c>
      <c r="BL394" s="71" t="s">
        <v>755</v>
      </c>
      <c r="BM394" s="77" t="s">
        <v>755</v>
      </c>
      <c r="BN394" s="78" t="s">
        <v>755</v>
      </c>
      <c r="BO394" s="77" t="s">
        <v>755</v>
      </c>
      <c r="BP394" s="78" t="s">
        <v>755</v>
      </c>
    </row>
    <row r="395" spans="1:68" x14ac:dyDescent="0.2">
      <c r="A395" s="20" t="s">
        <v>95</v>
      </c>
      <c r="B395" s="20" t="s">
        <v>289</v>
      </c>
      <c r="C395" s="20" t="s">
        <v>217</v>
      </c>
      <c r="D395" s="20" t="s">
        <v>1</v>
      </c>
      <c r="E395" s="20" t="s">
        <v>265</v>
      </c>
      <c r="G395" s="20" t="s">
        <v>20086</v>
      </c>
      <c r="I395" s="19">
        <f t="shared" si="56"/>
        <v>27</v>
      </c>
      <c r="J395" s="20" t="s">
        <v>755</v>
      </c>
      <c r="K395" s="20" t="s">
        <v>218</v>
      </c>
      <c r="L395" s="95" t="str">
        <f>IF(M395&lt;&gt;"",IF(NOT(ISNA(INDEX(cc!B:B,MATCH(M395,cc!A:A,0)))),INDEX(cc!B:B,MATCH(M395,cc!A:A,0)),"0"),"")</f>
        <v>default</v>
      </c>
      <c r="M395" s="97" t="s">
        <v>13</v>
      </c>
      <c r="N395" s="28" t="str">
        <f t="shared" si="54"/>
        <v/>
      </c>
      <c r="O395" s="19" t="str">
        <f t="shared" si="57"/>
        <v>PMTCT_EID (N, TA_NARRATIVE): Infant Testing</v>
      </c>
      <c r="P395" s="19" t="str">
        <f t="shared" si="58"/>
        <v>PMTCT_EID (N, TA_NARRATIVE): Infant Testing</v>
      </c>
      <c r="Q395" s="19" t="str">
        <f t="shared" si="63"/>
        <v>PMTCT_EID (N, TA_NARRATIVE)</v>
      </c>
      <c r="R395" s="19" t="str">
        <f t="shared" si="59"/>
        <v>PMTCT_EID_N_TA_NARRATIVE</v>
      </c>
      <c r="S395" s="19" t="str">
        <f t="shared" si="60"/>
        <v>PMTCT_EID_N_TA_NARRATIVE_</v>
      </c>
      <c r="T395" s="19" t="b">
        <f>NOT(ISNA(VLOOKUP(B395,dbcodes!A:B,2,FALSE)))</f>
        <v>1</v>
      </c>
      <c r="U395" s="19" t="str">
        <f>IF(ISNA(VLOOKUP(B395,dbcodes!A:B,2,FALSE)),des!R2462,VLOOKUP(B395,dbcodes!A:B,2,FALSE))</f>
        <v>PMTCT_EID_N_TA_NARRATIVE</v>
      </c>
      <c r="W395" s="107" t="str">
        <f>IF(ISNA(VLOOKUP(C395,descriptions!A:B,2,FALSE)),des!V1014,IF(G395=" TARGET","Target ","")&amp;VLOOKUP(C395,descriptions!A:B,2,FALSE))</f>
        <v>Number of infants who had a virologic HIV test within 12 months of birth during the reporting period</v>
      </c>
      <c r="X395" s="20" t="s">
        <v>9</v>
      </c>
      <c r="Y395" s="20" t="s">
        <v>831</v>
      </c>
      <c r="Z395" s="20" t="s">
        <v>836</v>
      </c>
      <c r="AA395" s="20" t="s">
        <v>102</v>
      </c>
      <c r="AB395" s="20" t="s">
        <v>755</v>
      </c>
      <c r="AC395" s="19" t="str">
        <f>IF(AB395&lt;&gt;"",IF(NOT(ISNA(INDEX(os!A:A,MATCH(AB395,os!B:B,0)))),INDEX(os!A:A,MATCH(AB395,os!B:B,0)),"0"),"")</f>
        <v/>
      </c>
      <c r="AD395" s="20" t="s">
        <v>830</v>
      </c>
      <c r="AH395" s="93" t="str">
        <f>IF(NOT(ISNA(VLOOKUP(B:B,ResultsTargets!A:A,1,0))),"TRUE","")</f>
        <v>TRUE</v>
      </c>
      <c r="AI395" s="19" t="str">
        <f>IF(ISNA(VLOOKUP(C395,dim_techarea!A:B,2,FALSE)),"",VLOOKUP(C395,dim_techarea!A:B,2,FALSE))</f>
        <v>PMTCT_EID</v>
      </c>
      <c r="AJ395" s="19" t="str">
        <f>IF(ISNA(VLOOKUP(AI395,dim_techarea!B:C,2,FALSE)),"",VLOOKUP(AI395,dim_techarea!B:C,2,FALSE))</f>
        <v>cwZbCmUvjp7</v>
      </c>
      <c r="AK395" s="19" t="str">
        <f>IF(ISNA(VLOOKUP(TRIM(G395),dim_targetsresults!A:B,2,FALSE)),"",VLOOKUP(TRIM(G395),dim_targetsresults!A:C,2,FALSE))</f>
        <v>MER Results</v>
      </c>
      <c r="AL395" s="19" t="str">
        <f>IF(ISNA(VLOOKUP(AK395,dim_targetsresults!B:C,2,FALSE)),"",VLOOKUP(AK395,dim_targetsresults!B:C,2,FALSE))</f>
        <v>Jh0jDM5yQ2E</v>
      </c>
      <c r="AM395" s="19" t="str">
        <f>IF(ISNA(VLOOKUP(TRIM(D395),dim_numeratordenominator!A:B,2,FALSE)),"",VLOOKUP(TRIM(D395),dim_numeratordenominator!A:C,2,FALSE))</f>
        <v>Numerator</v>
      </c>
      <c r="AN395" s="19" t="str">
        <f>IF(ISNA(VLOOKUP(AM395,dim_numeratordenominator!B:C,2,FALSE)),"",VLOOKUP(AM395,dim_numeratordenominator!B:C,2,FALSE))</f>
        <v>Som9NRMQqV7</v>
      </c>
      <c r="AO395" s="19" t="str">
        <f>IF(ISNA(VLOOKUP(TRIM(E395),dim_supporttype!A:B,2,FALSE)),"",VLOOKUP(TRIM(E395),dim_supporttype!A:C,2,FALSE))</f>
        <v>TA Narratives</v>
      </c>
      <c r="AP395" s="19" t="str">
        <f>IF(ISNA(VLOOKUP(AO395,dim_supporttype!B:C,2,FALSE)),"",VLOOKUP(AO395,dim_supporttype!B:C,2,FALSE))</f>
        <v>aBZapfNWlIU</v>
      </c>
      <c r="AQ395" s="19" t="str">
        <f>IF(ISNA(VLOOKUP(TRIM(F395),dim_disaggs!A:B,2,FALSE)),"No Disagg",VLOOKUP(TRIM(F395),dim_disaggs!A:B,2,FALSE))</f>
        <v>No Disagg</v>
      </c>
      <c r="AR395" s="19" t="str">
        <f>IF(ISNA(VLOOKUP(AQ395,dim_disaggs!B:C,2,FALSE)),"",VLOOKUP(AQ395,dim_disaggs!B:C,2,FALSE))</f>
        <v>werJlVT6sf3</v>
      </c>
      <c r="AU395" s="72" t="s">
        <v>755</v>
      </c>
      <c r="AV395" s="73" t="s">
        <v>755</v>
      </c>
      <c r="AW395" s="66" t="s">
        <v>755</v>
      </c>
      <c r="AX395" s="66" t="s">
        <v>755</v>
      </c>
      <c r="BA395" s="105" t="str">
        <f t="shared" si="61"/>
        <v/>
      </c>
      <c r="BB395" s="20" t="str">
        <f t="shared" si="62"/>
        <v/>
      </c>
      <c r="BE395" s="75" t="s">
        <v>755</v>
      </c>
      <c r="BF395" s="73" t="s">
        <v>755</v>
      </c>
      <c r="BG395" s="55" t="s">
        <v>755</v>
      </c>
      <c r="BH395" s="76" t="s">
        <v>755</v>
      </c>
      <c r="BI395" s="20" t="s">
        <v>755</v>
      </c>
      <c r="BJ395" s="20" t="s">
        <v>755</v>
      </c>
      <c r="BK395" s="55" t="s">
        <v>755</v>
      </c>
      <c r="BL395" s="71" t="s">
        <v>755</v>
      </c>
      <c r="BM395" s="77" t="s">
        <v>755</v>
      </c>
      <c r="BN395" s="78" t="s">
        <v>755</v>
      </c>
      <c r="BO395" s="77" t="s">
        <v>755</v>
      </c>
      <c r="BP395" s="78" t="s">
        <v>755</v>
      </c>
    </row>
    <row r="396" spans="1:68" x14ac:dyDescent="0.2">
      <c r="A396" s="20" t="s">
        <v>95</v>
      </c>
      <c r="B396" s="21" t="s">
        <v>19958</v>
      </c>
      <c r="C396" s="20" t="s">
        <v>217</v>
      </c>
      <c r="D396" s="20" t="s">
        <v>1</v>
      </c>
      <c r="E396" s="20" t="s">
        <v>77</v>
      </c>
      <c r="F396" s="20" t="s">
        <v>204</v>
      </c>
      <c r="G396" s="20" t="s">
        <v>2442</v>
      </c>
      <c r="H396" s="20" t="s">
        <v>204</v>
      </c>
      <c r="I396" s="19">
        <f t="shared" si="56"/>
        <v>30</v>
      </c>
      <c r="J396" s="20" t="s">
        <v>755</v>
      </c>
      <c r="K396" s="20" t="s">
        <v>218</v>
      </c>
      <c r="L396" s="95" t="str">
        <f>IF(M396&lt;&gt;"",IF(NOT(ISNA(INDEX(cc!B:B,MATCH(M396,cc!A:A,0)))),INDEX(cc!B:B,MATCH(M396,cc!A:A,0)),"0"),"")</f>
        <v>Infant Age (2,2-12)</v>
      </c>
      <c r="M396" s="97" t="s">
        <v>4072</v>
      </c>
      <c r="N396" s="28" t="str">
        <f t="shared" si="54"/>
        <v xml:space="preserve"> TARGET</v>
      </c>
      <c r="O396" s="19" t="str">
        <f t="shared" si="57"/>
        <v>PMTCT_EID (N, DSD, Age) TARGET: Infant Testing</v>
      </c>
      <c r="P396" s="19" t="str">
        <f t="shared" si="58"/>
        <v>PMTCT_EID (N, DSD, Age) TARGET: Infant Testing</v>
      </c>
      <c r="Q396" s="19" t="str">
        <f t="shared" si="63"/>
        <v>PMTCT_EID (N, DSD, Age) TARGET</v>
      </c>
      <c r="R396" s="19" t="str">
        <f t="shared" si="59"/>
        <v>PMTCT_EID_N_DSD_Age_TARGET</v>
      </c>
      <c r="S396" s="19" t="str">
        <f t="shared" si="60"/>
        <v>PMTCT_EID_N_DSD_Age_TARGET</v>
      </c>
      <c r="T396" s="19" t="b">
        <f>NOT(ISNA(VLOOKUP(B396,dbcodes!A:B,2,FALSE)))</f>
        <v>1</v>
      </c>
      <c r="U396" s="19" t="str">
        <f>IF(ISNA(VLOOKUP(B396,dbcodes!A:B,2,FALSE)),des!R2463,VLOOKUP(B396,dbcodes!A:B,2,FALSE))</f>
        <v>PMTCT_EID_N_DSD_Age_TARGET</v>
      </c>
      <c r="W396" s="107" t="str">
        <f>IF(ISNA(VLOOKUP(C396,descriptions!A:B,2,FALSE)),des!V1015,IF(G396=" TARGET","Target ","")&amp;VLOOKUP(C396,descriptions!A:B,2,FALSE))</f>
        <v>Target Number of infants who had a virologic HIV test within 12 months of birth during the reporting period</v>
      </c>
      <c r="X396" s="20" t="s">
        <v>4</v>
      </c>
      <c r="Y396" s="20" t="s">
        <v>831</v>
      </c>
      <c r="Z396" s="20" t="s">
        <v>836</v>
      </c>
      <c r="AA396" s="20" t="s">
        <v>102</v>
      </c>
      <c r="AB396" s="20" t="s">
        <v>755</v>
      </c>
      <c r="AC396" s="19" t="str">
        <f>IF(AB396&lt;&gt;"",IF(NOT(ISNA(INDEX(os!A:A,MATCH(AB396,os!B:B,0)))),INDEX(os!A:A,MATCH(AB396,os!B:B,0)),"0"),"")</f>
        <v/>
      </c>
      <c r="AD396" s="20" t="s">
        <v>830</v>
      </c>
      <c r="AH396" s="93" t="str">
        <f>IF(NOT(ISNA(VLOOKUP(B:B,ResultsTargets!A:A,1,0))),"TRUE","")</f>
        <v>TRUE</v>
      </c>
      <c r="AI396" s="19" t="str">
        <f>IF(ISNA(VLOOKUP(C396,dim_techarea!A:B,2,FALSE)),"",VLOOKUP(C396,dim_techarea!A:B,2,FALSE))</f>
        <v>PMTCT_EID</v>
      </c>
      <c r="AJ396" s="19" t="str">
        <f>IF(ISNA(VLOOKUP(AI396,dim_techarea!B:C,2,FALSE)),"",VLOOKUP(AI396,dim_techarea!B:C,2,FALSE))</f>
        <v>cwZbCmUvjp7</v>
      </c>
      <c r="AK396" s="19" t="str">
        <f>IF(ISNA(VLOOKUP(TRIM(G396),dim_targetsresults!A:B,2,FALSE)),"",VLOOKUP(TRIM(G396),dim_targetsresults!A:C,2,FALSE))</f>
        <v>MER Targets</v>
      </c>
      <c r="AL396" s="19" t="str">
        <f>IF(ISNA(VLOOKUP(AK396,dim_targetsresults!B:C,2,FALSE)),"",VLOOKUP(AK396,dim_targetsresults!B:C,2,FALSE))</f>
        <v>W8imnja2Owd</v>
      </c>
      <c r="AM396" s="19" t="str">
        <f>IF(ISNA(VLOOKUP(TRIM(D396),dim_numeratordenominator!A:B,2,FALSE)),"",VLOOKUP(TRIM(D396),dim_numeratordenominator!A:C,2,FALSE))</f>
        <v>Numerator</v>
      </c>
      <c r="AN396" s="19" t="str">
        <f>IF(ISNA(VLOOKUP(AM396,dim_numeratordenominator!B:C,2,FALSE)),"",VLOOKUP(AM396,dim_numeratordenominator!B:C,2,FALSE))</f>
        <v>Som9NRMQqV7</v>
      </c>
      <c r="AO396" s="19" t="str">
        <f>IF(ISNA(VLOOKUP(TRIM(E396),dim_supporttype!A:B,2,FALSE)),"",VLOOKUP(TRIM(E396),dim_supporttype!A:C,2,FALSE))</f>
        <v>DSD</v>
      </c>
      <c r="AP396" s="19" t="str">
        <f>IF(ISNA(VLOOKUP(AO396,dim_supporttype!B:C,2,FALSE)),"",VLOOKUP(AO396,dim_supporttype!B:C,2,FALSE))</f>
        <v>iM13vdNLWKb</v>
      </c>
      <c r="AQ396" s="19" t="str">
        <f>IF(ISNA(VLOOKUP(TRIM(F396),dim_disaggs!A:B,2,FALSE)),"No Disagg",VLOOKUP(TRIM(F396),dim_disaggs!A:B,2,FALSE))</f>
        <v>Age</v>
      </c>
      <c r="AR396" s="19" t="str">
        <f>IF(ISNA(VLOOKUP(AQ396,dim_disaggs!B:C,2,FALSE)),"",VLOOKUP(AQ396,dim_disaggs!B:C,2,FALSE))</f>
        <v>fNQC7f36jre</v>
      </c>
      <c r="AU396" s="72" t="s">
        <v>755</v>
      </c>
      <c r="AV396" s="73" t="s">
        <v>755</v>
      </c>
      <c r="AW396" s="66" t="s">
        <v>755</v>
      </c>
      <c r="AX396" s="66" t="s">
        <v>755</v>
      </c>
      <c r="BA396" s="105" t="str">
        <f t="shared" si="61"/>
        <v>Top Level Numerator</v>
      </c>
      <c r="BB396" s="20" t="str">
        <f t="shared" si="62"/>
        <v>PE5QVF0w4xj</v>
      </c>
      <c r="BE396" s="75" t="s">
        <v>755</v>
      </c>
      <c r="BF396" s="73" t="s">
        <v>755</v>
      </c>
      <c r="BG396" s="55" t="s">
        <v>755</v>
      </c>
      <c r="BH396" s="76" t="s">
        <v>755</v>
      </c>
      <c r="BI396" s="20" t="s">
        <v>20420</v>
      </c>
      <c r="BJ396" s="20" t="s">
        <v>20426</v>
      </c>
      <c r="BK396" s="55" t="s">
        <v>20634</v>
      </c>
      <c r="BL396" s="71" t="s">
        <v>20636</v>
      </c>
      <c r="BM396" s="77" t="s">
        <v>21473</v>
      </c>
      <c r="BN396" s="78" t="s">
        <v>21476</v>
      </c>
      <c r="BO396" s="77" t="s">
        <v>25670</v>
      </c>
      <c r="BP396" s="78" t="s">
        <v>25672</v>
      </c>
    </row>
    <row r="397" spans="1:68" s="3" customFormat="1" x14ac:dyDescent="0.2">
      <c r="A397" s="20" t="s">
        <v>95</v>
      </c>
      <c r="B397" s="21" t="s">
        <v>19959</v>
      </c>
      <c r="C397" s="20" t="s">
        <v>217</v>
      </c>
      <c r="D397" s="20" t="s">
        <v>1</v>
      </c>
      <c r="E397" s="20" t="s">
        <v>78</v>
      </c>
      <c r="F397" s="20" t="s">
        <v>204</v>
      </c>
      <c r="G397" s="20" t="s">
        <v>2442</v>
      </c>
      <c r="H397" s="20" t="s">
        <v>204</v>
      </c>
      <c r="I397" s="19">
        <f t="shared" si="56"/>
        <v>29</v>
      </c>
      <c r="J397" s="20" t="s">
        <v>755</v>
      </c>
      <c r="K397" s="20" t="s">
        <v>218</v>
      </c>
      <c r="L397" s="95" t="str">
        <f>IF(M397&lt;&gt;"",IF(NOT(ISNA(INDEX(cc!B:B,MATCH(M397,cc!A:A,0)))),INDEX(cc!B:B,MATCH(M397,cc!A:A,0)),"0"),"")</f>
        <v>Infant Age (2,2-12)</v>
      </c>
      <c r="M397" s="97" t="s">
        <v>4072</v>
      </c>
      <c r="N397" s="28" t="str">
        <f t="shared" si="54"/>
        <v xml:space="preserve"> TARGET</v>
      </c>
      <c r="O397" s="19" t="str">
        <f t="shared" si="57"/>
        <v>PMTCT_EID (N, TA, Age) TARGET: Infant Testing</v>
      </c>
      <c r="P397" s="19" t="str">
        <f t="shared" si="58"/>
        <v>PMTCT_EID (N, TA, Age) TARGET: Infant Testing</v>
      </c>
      <c r="Q397" s="19" t="str">
        <f t="shared" si="63"/>
        <v>PMTCT_EID (N, TA, Age) TARGET</v>
      </c>
      <c r="R397" s="19" t="str">
        <f t="shared" si="59"/>
        <v>PMTCT_EID_N_TA_Age_TARGET</v>
      </c>
      <c r="S397" s="19" t="str">
        <f t="shared" si="60"/>
        <v>PMTCT_EID_N_TA_Age_TARGET</v>
      </c>
      <c r="T397" s="19" t="b">
        <f>NOT(ISNA(VLOOKUP(B397,dbcodes!A:B,2,FALSE)))</f>
        <v>1</v>
      </c>
      <c r="U397" s="19" t="str">
        <f>IF(ISNA(VLOOKUP(B397,dbcodes!A:B,2,FALSE)),des!R2464,VLOOKUP(B397,dbcodes!A:B,2,FALSE))</f>
        <v>PMTCT_EID_N_TA_Age_TARGET</v>
      </c>
      <c r="V397" s="20"/>
      <c r="W397" s="107" t="str">
        <f>IF(ISNA(VLOOKUP(C397,descriptions!A:B,2,FALSE)),des!V1016,IF(G397=" TARGET","Target ","")&amp;VLOOKUP(C397,descriptions!A:B,2,FALSE))</f>
        <v>Target Number of infants who had a virologic HIV test within 12 months of birth during the reporting period</v>
      </c>
      <c r="X397" s="20" t="s">
        <v>4</v>
      </c>
      <c r="Y397" s="20" t="s">
        <v>831</v>
      </c>
      <c r="Z397" s="20" t="s">
        <v>836</v>
      </c>
      <c r="AA397" s="20" t="s">
        <v>102</v>
      </c>
      <c r="AB397" s="20" t="s">
        <v>755</v>
      </c>
      <c r="AC397" s="19" t="str">
        <f>IF(AB397&lt;&gt;"",IF(NOT(ISNA(INDEX(os!A:A,MATCH(AB397,os!B:B,0)))),INDEX(os!A:A,MATCH(AB397,os!B:B,0)),"0"),"")</f>
        <v/>
      </c>
      <c r="AD397" s="20" t="s">
        <v>830</v>
      </c>
      <c r="AE397" s="20"/>
      <c r="AF397" s="20"/>
      <c r="AG397" s="20"/>
      <c r="AH397" s="93" t="str">
        <f>IF(NOT(ISNA(VLOOKUP(B:B,ResultsTargets!A:A,1,0))),"TRUE","")</f>
        <v>TRUE</v>
      </c>
      <c r="AI397" s="19" t="str">
        <f>IF(ISNA(VLOOKUP(C397,dim_techarea!A:B,2,FALSE)),"",VLOOKUP(C397,dim_techarea!A:B,2,FALSE))</f>
        <v>PMTCT_EID</v>
      </c>
      <c r="AJ397" s="19" t="str">
        <f>IF(ISNA(VLOOKUP(AI397,dim_techarea!B:C,2,FALSE)),"",VLOOKUP(AI397,dim_techarea!B:C,2,FALSE))</f>
        <v>cwZbCmUvjp7</v>
      </c>
      <c r="AK397" s="19" t="str">
        <f>IF(ISNA(VLOOKUP(TRIM(G397),dim_targetsresults!A:B,2,FALSE)),"",VLOOKUP(TRIM(G397),dim_targetsresults!A:C,2,FALSE))</f>
        <v>MER Targets</v>
      </c>
      <c r="AL397" s="19" t="str">
        <f>IF(ISNA(VLOOKUP(AK397,dim_targetsresults!B:C,2,FALSE)),"",VLOOKUP(AK397,dim_targetsresults!B:C,2,FALSE))</f>
        <v>W8imnja2Owd</v>
      </c>
      <c r="AM397" s="19" t="str">
        <f>IF(ISNA(VLOOKUP(TRIM(D397),dim_numeratordenominator!A:B,2,FALSE)),"",VLOOKUP(TRIM(D397),dim_numeratordenominator!A:C,2,FALSE))</f>
        <v>Numerator</v>
      </c>
      <c r="AN397" s="19" t="str">
        <f>IF(ISNA(VLOOKUP(AM397,dim_numeratordenominator!B:C,2,FALSE)),"",VLOOKUP(AM397,dim_numeratordenominator!B:C,2,FALSE))</f>
        <v>Som9NRMQqV7</v>
      </c>
      <c r="AO397" s="19" t="str">
        <f>IF(ISNA(VLOOKUP(TRIM(E397),dim_supporttype!A:B,2,FALSE)),"",VLOOKUP(TRIM(E397),dim_supporttype!A:C,2,FALSE))</f>
        <v>TA</v>
      </c>
      <c r="AP397" s="19" t="str">
        <f>IF(ISNA(VLOOKUP(AO397,dim_supporttype!B:C,2,FALSE)),"",VLOOKUP(AO397,dim_supporttype!B:C,2,FALSE))</f>
        <v>cRAGKdWIDn4</v>
      </c>
      <c r="AQ397" s="19" t="str">
        <f>IF(ISNA(VLOOKUP(TRIM(F397),dim_disaggs!A:B,2,FALSE)),"No Disagg",VLOOKUP(TRIM(F397),dim_disaggs!A:B,2,FALSE))</f>
        <v>Age</v>
      </c>
      <c r="AR397" s="19" t="str">
        <f>IF(ISNA(VLOOKUP(AQ397,dim_disaggs!B:C,2,FALSE)),"",VLOOKUP(AQ397,dim_disaggs!B:C,2,FALSE))</f>
        <v>fNQC7f36jre</v>
      </c>
      <c r="AS397" s="72"/>
      <c r="AT397" s="66"/>
      <c r="AU397" s="72" t="s">
        <v>755</v>
      </c>
      <c r="AV397" s="73" t="s">
        <v>755</v>
      </c>
      <c r="AW397" s="66" t="s">
        <v>755</v>
      </c>
      <c r="AX397" s="66" t="s">
        <v>755</v>
      </c>
      <c r="AY397" s="20"/>
      <c r="AZ397" s="20"/>
      <c r="BA397" s="105" t="str">
        <f t="shared" si="61"/>
        <v>Top Level Numerator</v>
      </c>
      <c r="BB397" s="20" t="str">
        <f t="shared" si="62"/>
        <v>PE5QVF0w4xj</v>
      </c>
      <c r="BC397" s="20"/>
      <c r="BD397" s="20"/>
      <c r="BE397" s="75" t="s">
        <v>755</v>
      </c>
      <c r="BF397" s="73" t="s">
        <v>755</v>
      </c>
      <c r="BG397" s="55" t="s">
        <v>755</v>
      </c>
      <c r="BH397" s="76" t="s">
        <v>755</v>
      </c>
      <c r="BI397" s="20" t="s">
        <v>20420</v>
      </c>
      <c r="BJ397" s="20" t="s">
        <v>20426</v>
      </c>
      <c r="BK397" s="55" t="s">
        <v>20634</v>
      </c>
      <c r="BL397" s="71" t="s">
        <v>20636</v>
      </c>
      <c r="BM397" s="77" t="s">
        <v>21473</v>
      </c>
      <c r="BN397" s="78" t="s">
        <v>21476</v>
      </c>
      <c r="BO397" s="77" t="s">
        <v>25670</v>
      </c>
      <c r="BP397" s="78" t="s">
        <v>25672</v>
      </c>
    </row>
    <row r="398" spans="1:68" s="3" customFormat="1" x14ac:dyDescent="0.2">
      <c r="A398" s="20" t="s">
        <v>95</v>
      </c>
      <c r="B398" s="20" t="s">
        <v>1597</v>
      </c>
      <c r="C398" s="20" t="s">
        <v>217</v>
      </c>
      <c r="D398" s="20" t="s">
        <v>1</v>
      </c>
      <c r="E398" s="20" t="s">
        <v>264</v>
      </c>
      <c r="F398" s="20"/>
      <c r="G398" s="20" t="s">
        <v>2442</v>
      </c>
      <c r="H398" s="20"/>
      <c r="I398" s="19">
        <f t="shared" si="56"/>
        <v>35</v>
      </c>
      <c r="J398" s="20" t="s">
        <v>755</v>
      </c>
      <c r="K398" s="20" t="s">
        <v>218</v>
      </c>
      <c r="L398" s="95" t="str">
        <f>IF(M398&lt;&gt;"",IF(NOT(ISNA(INDEX(cc!B:B,MATCH(M398,cc!A:A,0)))),INDEX(cc!B:B,MATCH(M398,cc!A:A,0)),"0"),"")</f>
        <v>default</v>
      </c>
      <c r="M398" s="97" t="s">
        <v>13</v>
      </c>
      <c r="N398" s="28" t="str">
        <f t="shared" si="54"/>
        <v xml:space="preserve"> TARGET</v>
      </c>
      <c r="O398" s="19" t="str">
        <f t="shared" si="57"/>
        <v>PMTCT_EID (N, DSD_NARRATIVE) TARGET: Infant Testing</v>
      </c>
      <c r="P398" s="19" t="str">
        <f t="shared" si="58"/>
        <v>PMTCT_EID (N, DSD_NARRATIVE) TARGET: Infant Testing</v>
      </c>
      <c r="Q398" s="19" t="str">
        <f t="shared" si="63"/>
        <v>PMTCT_EID (N, DSD_NARRATIVE) TARGET</v>
      </c>
      <c r="R398" s="19" t="str">
        <f t="shared" si="59"/>
        <v>PMTCT_EID_N_DSD_NARRATIVE_TARGET</v>
      </c>
      <c r="S398" s="19" t="str">
        <f t="shared" si="60"/>
        <v>PMTCT_EID_N_DSD_NARRATIVE_TARGET</v>
      </c>
      <c r="T398" s="19" t="b">
        <f>NOT(ISNA(VLOOKUP(B398,dbcodes!A:B,2,FALSE)))</f>
        <v>1</v>
      </c>
      <c r="U398" s="19" t="str">
        <f>IF(ISNA(VLOOKUP(B398,dbcodes!A:B,2,FALSE)),des!R2465,VLOOKUP(B398,dbcodes!A:B,2,FALSE))</f>
        <v>PMTCT_EID_N_DSD_NARRATIVE_TARGET</v>
      </c>
      <c r="V398" s="20"/>
      <c r="W398" s="107" t="str">
        <f>IF(ISNA(VLOOKUP(C398,descriptions!A:B,2,FALSE)),des!V1023,IF(G398=" TARGET","Target ","")&amp;VLOOKUP(C398,descriptions!A:B,2,FALSE))</f>
        <v>Target Number of infants who had a virologic HIV test within 12 months of birth during the reporting period</v>
      </c>
      <c r="X398" s="20" t="s">
        <v>9</v>
      </c>
      <c r="Y398" s="20" t="s">
        <v>831</v>
      </c>
      <c r="Z398" s="20" t="s">
        <v>836</v>
      </c>
      <c r="AA398" s="20" t="s">
        <v>102</v>
      </c>
      <c r="AB398" s="20" t="s">
        <v>755</v>
      </c>
      <c r="AC398" s="19" t="str">
        <f>IF(AB398&lt;&gt;"",IF(NOT(ISNA(INDEX(os!A:A,MATCH(AB398,os!B:B,0)))),INDEX(os!A:A,MATCH(AB398,os!B:B,0)),"0"),"")</f>
        <v/>
      </c>
      <c r="AD398" s="20" t="s">
        <v>830</v>
      </c>
      <c r="AE398" s="20"/>
      <c r="AF398" s="20"/>
      <c r="AG398" s="20"/>
      <c r="AH398" s="93" t="str">
        <f>IF(NOT(ISNA(VLOOKUP(B:B,ResultsTargets!A:A,1,0))),"TRUE","")</f>
        <v>TRUE</v>
      </c>
      <c r="AI398" s="19" t="str">
        <f>IF(ISNA(VLOOKUP(C398,dim_techarea!A:B,2,FALSE)),"",VLOOKUP(C398,dim_techarea!A:B,2,FALSE))</f>
        <v>PMTCT_EID</v>
      </c>
      <c r="AJ398" s="19" t="str">
        <f>IF(ISNA(VLOOKUP(AI398,dim_techarea!B:C,2,FALSE)),"",VLOOKUP(AI398,dim_techarea!B:C,2,FALSE))</f>
        <v>cwZbCmUvjp7</v>
      </c>
      <c r="AK398" s="19" t="str">
        <f>IF(ISNA(VLOOKUP(TRIM(G398),dim_targetsresults!A:B,2,FALSE)),"",VLOOKUP(TRIM(G398),dim_targetsresults!A:C,2,FALSE))</f>
        <v>MER Targets</v>
      </c>
      <c r="AL398" s="19" t="str">
        <f>IF(ISNA(VLOOKUP(AK398,dim_targetsresults!B:C,2,FALSE)),"",VLOOKUP(AK398,dim_targetsresults!B:C,2,FALSE))</f>
        <v>W8imnja2Owd</v>
      </c>
      <c r="AM398" s="19" t="str">
        <f>IF(ISNA(VLOOKUP(TRIM(D398),dim_numeratordenominator!A:B,2,FALSE)),"",VLOOKUP(TRIM(D398),dim_numeratordenominator!A:C,2,FALSE))</f>
        <v>Numerator</v>
      </c>
      <c r="AN398" s="19" t="str">
        <f>IF(ISNA(VLOOKUP(AM398,dim_numeratordenominator!B:C,2,FALSE)),"",VLOOKUP(AM398,dim_numeratordenominator!B:C,2,FALSE))</f>
        <v>Som9NRMQqV7</v>
      </c>
      <c r="AO398" s="19" t="str">
        <f>IF(ISNA(VLOOKUP(TRIM(E398),dim_supporttype!A:B,2,FALSE)),"",VLOOKUP(TRIM(E398),dim_supporttype!A:C,2,FALSE))</f>
        <v>DSD Narratives</v>
      </c>
      <c r="AP398" s="19" t="str">
        <f>IF(ISNA(VLOOKUP(AO398,dim_supporttype!B:C,2,FALSE)),"",VLOOKUP(AO398,dim_supporttype!B:C,2,FALSE))</f>
        <v>ySGf8v2q9Rm</v>
      </c>
      <c r="AQ398" s="19" t="str">
        <f>IF(ISNA(VLOOKUP(TRIM(F398),dim_disaggs!A:B,2,FALSE)),"No Disagg",VLOOKUP(TRIM(F398),dim_disaggs!A:B,2,FALSE))</f>
        <v>No Disagg</v>
      </c>
      <c r="AR398" s="19" t="str">
        <f>IF(ISNA(VLOOKUP(AQ398,dim_disaggs!B:C,2,FALSE)),"",VLOOKUP(AQ398,dim_disaggs!B:C,2,FALSE))</f>
        <v>werJlVT6sf3</v>
      </c>
      <c r="AS398" s="72"/>
      <c r="AT398" s="66"/>
      <c r="AU398" s="72" t="s">
        <v>755</v>
      </c>
      <c r="AV398" s="73" t="s">
        <v>755</v>
      </c>
      <c r="AW398" s="66" t="s">
        <v>755</v>
      </c>
      <c r="AX398" s="66" t="s">
        <v>755</v>
      </c>
      <c r="AY398" s="20"/>
      <c r="AZ398" s="20"/>
      <c r="BA398" s="105" t="str">
        <f t="shared" si="61"/>
        <v/>
      </c>
      <c r="BB398" s="20" t="str">
        <f t="shared" si="62"/>
        <v/>
      </c>
      <c r="BC398" s="20"/>
      <c r="BD398" s="20"/>
      <c r="BE398" s="75" t="s">
        <v>755</v>
      </c>
      <c r="BF398" s="73" t="s">
        <v>755</v>
      </c>
      <c r="BG398" s="55" t="s">
        <v>755</v>
      </c>
      <c r="BH398" s="76" t="s">
        <v>755</v>
      </c>
      <c r="BI398" s="20" t="s">
        <v>755</v>
      </c>
      <c r="BJ398" s="20" t="s">
        <v>755</v>
      </c>
      <c r="BK398" s="55" t="s">
        <v>755</v>
      </c>
      <c r="BL398" s="71" t="s">
        <v>755</v>
      </c>
      <c r="BM398" s="77" t="s">
        <v>755</v>
      </c>
      <c r="BN398" s="78" t="s">
        <v>755</v>
      </c>
      <c r="BO398" s="77" t="s">
        <v>755</v>
      </c>
      <c r="BP398" s="78" t="s">
        <v>755</v>
      </c>
    </row>
    <row r="399" spans="1:68" x14ac:dyDescent="0.2">
      <c r="A399" s="20" t="s">
        <v>95</v>
      </c>
      <c r="B399" s="20" t="s">
        <v>1603</v>
      </c>
      <c r="C399" s="20" t="s">
        <v>217</v>
      </c>
      <c r="D399" s="20" t="s">
        <v>1</v>
      </c>
      <c r="E399" s="20" t="s">
        <v>265</v>
      </c>
      <c r="G399" s="20" t="s">
        <v>2442</v>
      </c>
      <c r="I399" s="19">
        <f t="shared" si="56"/>
        <v>34</v>
      </c>
      <c r="J399" s="20" t="s">
        <v>755</v>
      </c>
      <c r="K399" s="20" t="s">
        <v>218</v>
      </c>
      <c r="L399" s="95" t="str">
        <f>IF(M399&lt;&gt;"",IF(NOT(ISNA(INDEX(cc!B:B,MATCH(M399,cc!A:A,0)))),INDEX(cc!B:B,MATCH(M399,cc!A:A,0)),"0"),"")</f>
        <v>default</v>
      </c>
      <c r="M399" s="97" t="s">
        <v>13</v>
      </c>
      <c r="N399" s="28" t="str">
        <f t="shared" si="54"/>
        <v xml:space="preserve"> TARGET</v>
      </c>
      <c r="O399" s="19" t="str">
        <f t="shared" si="57"/>
        <v>PMTCT_EID (N, TA_NARRATIVE) TARGET: Infant Testing</v>
      </c>
      <c r="P399" s="19" t="str">
        <f t="shared" si="58"/>
        <v>PMTCT_EID (N, TA_NARRATIVE) TARGET: Infant Testing</v>
      </c>
      <c r="Q399" s="19" t="str">
        <f t="shared" si="63"/>
        <v>PMTCT_EID (N, TA_NARRATIVE) TARGET</v>
      </c>
      <c r="R399" s="19" t="str">
        <f t="shared" si="59"/>
        <v>PMTCT_EID_N_TA_NARRATIVE_TARGET</v>
      </c>
      <c r="S399" s="19" t="str">
        <f t="shared" si="60"/>
        <v>PMTCT_EID_N_TA_NARRATIVE_TARGET</v>
      </c>
      <c r="T399" s="19" t="b">
        <f>NOT(ISNA(VLOOKUP(B399,dbcodes!A:B,2,FALSE)))</f>
        <v>1</v>
      </c>
      <c r="U399" s="19" t="str">
        <f>IF(ISNA(VLOOKUP(B399,dbcodes!A:B,2,FALSE)),des!R2466,VLOOKUP(B399,dbcodes!A:B,2,FALSE))</f>
        <v>PMTCT_EID_N_TA_NARRATIVE_TARGET</v>
      </c>
      <c r="W399" s="107" t="str">
        <f>IF(ISNA(VLOOKUP(C399,descriptions!A:B,2,FALSE)),des!V1024,IF(G399=" TARGET","Target ","")&amp;VLOOKUP(C399,descriptions!A:B,2,FALSE))</f>
        <v>Target Number of infants who had a virologic HIV test within 12 months of birth during the reporting period</v>
      </c>
      <c r="X399" s="20" t="s">
        <v>9</v>
      </c>
      <c r="Y399" s="20" t="s">
        <v>831</v>
      </c>
      <c r="Z399" s="20" t="s">
        <v>836</v>
      </c>
      <c r="AA399" s="20" t="s">
        <v>102</v>
      </c>
      <c r="AB399" s="20" t="s">
        <v>755</v>
      </c>
      <c r="AC399" s="19" t="str">
        <f>IF(AB399&lt;&gt;"",IF(NOT(ISNA(INDEX(os!A:A,MATCH(AB399,os!B:B,0)))),INDEX(os!A:A,MATCH(AB399,os!B:B,0)),"0"),"")</f>
        <v/>
      </c>
      <c r="AD399" s="20" t="s">
        <v>830</v>
      </c>
      <c r="AH399" s="93" t="str">
        <f>IF(NOT(ISNA(VLOOKUP(B:B,ResultsTargets!A:A,1,0))),"TRUE","")</f>
        <v>TRUE</v>
      </c>
      <c r="AI399" s="19" t="str">
        <f>IF(ISNA(VLOOKUP(C399,dim_techarea!A:B,2,FALSE)),"",VLOOKUP(C399,dim_techarea!A:B,2,FALSE))</f>
        <v>PMTCT_EID</v>
      </c>
      <c r="AJ399" s="19" t="str">
        <f>IF(ISNA(VLOOKUP(AI399,dim_techarea!B:C,2,FALSE)),"",VLOOKUP(AI399,dim_techarea!B:C,2,FALSE))</f>
        <v>cwZbCmUvjp7</v>
      </c>
      <c r="AK399" s="19" t="str">
        <f>IF(ISNA(VLOOKUP(TRIM(G399),dim_targetsresults!A:B,2,FALSE)),"",VLOOKUP(TRIM(G399),dim_targetsresults!A:C,2,FALSE))</f>
        <v>MER Targets</v>
      </c>
      <c r="AL399" s="19" t="str">
        <f>IF(ISNA(VLOOKUP(AK399,dim_targetsresults!B:C,2,FALSE)),"",VLOOKUP(AK399,dim_targetsresults!B:C,2,FALSE))</f>
        <v>W8imnja2Owd</v>
      </c>
      <c r="AM399" s="19" t="str">
        <f>IF(ISNA(VLOOKUP(TRIM(D399),dim_numeratordenominator!A:B,2,FALSE)),"",VLOOKUP(TRIM(D399),dim_numeratordenominator!A:C,2,FALSE))</f>
        <v>Numerator</v>
      </c>
      <c r="AN399" s="19" t="str">
        <f>IF(ISNA(VLOOKUP(AM399,dim_numeratordenominator!B:C,2,FALSE)),"",VLOOKUP(AM399,dim_numeratordenominator!B:C,2,FALSE))</f>
        <v>Som9NRMQqV7</v>
      </c>
      <c r="AO399" s="19" t="str">
        <f>IF(ISNA(VLOOKUP(TRIM(E399),dim_supporttype!A:B,2,FALSE)),"",VLOOKUP(TRIM(E399),dim_supporttype!A:C,2,FALSE))</f>
        <v>TA Narratives</v>
      </c>
      <c r="AP399" s="19" t="str">
        <f>IF(ISNA(VLOOKUP(AO399,dim_supporttype!B:C,2,FALSE)),"",VLOOKUP(AO399,dim_supporttype!B:C,2,FALSE))</f>
        <v>aBZapfNWlIU</v>
      </c>
      <c r="AQ399" s="19" t="str">
        <f>IF(ISNA(VLOOKUP(TRIM(F399),dim_disaggs!A:B,2,FALSE)),"No Disagg",VLOOKUP(TRIM(F399),dim_disaggs!A:B,2,FALSE))</f>
        <v>No Disagg</v>
      </c>
      <c r="AR399" s="19" t="str">
        <f>IF(ISNA(VLOOKUP(AQ399,dim_disaggs!B:C,2,FALSE)),"",VLOOKUP(AQ399,dim_disaggs!B:C,2,FALSE))</f>
        <v>werJlVT6sf3</v>
      </c>
      <c r="AU399" s="72" t="s">
        <v>755</v>
      </c>
      <c r="AV399" s="73" t="s">
        <v>755</v>
      </c>
      <c r="AW399" s="66" t="s">
        <v>755</v>
      </c>
      <c r="AX399" s="66" t="s">
        <v>755</v>
      </c>
      <c r="BA399" s="105" t="str">
        <f t="shared" si="61"/>
        <v/>
      </c>
      <c r="BB399" s="20" t="str">
        <f t="shared" si="62"/>
        <v/>
      </c>
      <c r="BE399" s="75" t="s">
        <v>755</v>
      </c>
      <c r="BF399" s="73" t="s">
        <v>755</v>
      </c>
      <c r="BG399" s="55" t="s">
        <v>755</v>
      </c>
      <c r="BH399" s="76" t="s">
        <v>755</v>
      </c>
      <c r="BI399" s="20" t="s">
        <v>755</v>
      </c>
      <c r="BJ399" s="20" t="s">
        <v>755</v>
      </c>
      <c r="BK399" s="55" t="s">
        <v>755</v>
      </c>
      <c r="BL399" s="71" t="s">
        <v>755</v>
      </c>
      <c r="BM399" s="77" t="s">
        <v>755</v>
      </c>
      <c r="BN399" s="78" t="s">
        <v>755</v>
      </c>
      <c r="BO399" s="77" t="s">
        <v>755</v>
      </c>
      <c r="BP399" s="78" t="s">
        <v>755</v>
      </c>
    </row>
    <row r="400" spans="1:68" x14ac:dyDescent="0.2">
      <c r="A400" s="20" t="s">
        <v>95</v>
      </c>
      <c r="B400" s="20" t="s">
        <v>623</v>
      </c>
      <c r="C400" s="20" t="s">
        <v>241</v>
      </c>
      <c r="D400" s="20" t="s">
        <v>164</v>
      </c>
      <c r="E400" s="20" t="s">
        <v>77</v>
      </c>
      <c r="G400" s="20" t="s">
        <v>20086</v>
      </c>
      <c r="I400" s="19">
        <f t="shared" si="56"/>
        <v>17</v>
      </c>
      <c r="J400" s="20" t="s">
        <v>755</v>
      </c>
      <c r="K400" s="20" t="s">
        <v>2253</v>
      </c>
      <c r="L400" s="95" t="str">
        <f>IF(M400&lt;&gt;"",IF(NOT(ISNA(INDEX(cc!B:B,MATCH(M400,cc!A:A,0)))),INDEX(cc!B:B,MATCH(M400,cc!A:A,0)),"0"),"")</f>
        <v>default</v>
      </c>
      <c r="M400" s="97" t="s">
        <v>13</v>
      </c>
      <c r="N400" s="28" t="str">
        <f t="shared" si="54"/>
        <v/>
      </c>
      <c r="O400" s="19" t="str">
        <f t="shared" si="57"/>
        <v>PMTCT_FO (D, DSD): Exposed Infants</v>
      </c>
      <c r="P400" s="19" t="str">
        <f t="shared" si="58"/>
        <v>PMTCT_FO (D, DSD): Exposed Infants</v>
      </c>
      <c r="Q400" s="19" t="str">
        <f t="shared" si="63"/>
        <v>PMTCT_FO (D, DSD)</v>
      </c>
      <c r="R400" s="19" t="str">
        <f t="shared" si="59"/>
        <v>PMTCT_FO_D_DSD</v>
      </c>
      <c r="S400" s="19" t="str">
        <f t="shared" si="60"/>
        <v>PMTCT_FO_D_DSD_</v>
      </c>
      <c r="T400" s="19" t="b">
        <f>NOT(ISNA(VLOOKUP(B400,dbcodes!A:B,2,FALSE)))</f>
        <v>1</v>
      </c>
      <c r="U400" s="19" t="str">
        <f>IF(ISNA(VLOOKUP(B400,dbcodes!A:B,2,FALSE)),des!R2467,VLOOKUP(B400,dbcodes!A:B,2,FALSE))</f>
        <v>PMTCT_FO_D_DSD</v>
      </c>
      <c r="W400" s="107" t="str">
        <f>IF(ISNA(VLOOKUP(C400,descriptions!A:B,2,FALSE)),des!V1033,IF(G400=" TARGET","Target ","")&amp;VLOOKUP(C400,descriptions!A:B,2,FALSE))</f>
        <v>Number of HIV-exposed infants who were born 24 months prior to the reporting period and registered in the birth cohort</v>
      </c>
      <c r="X400" s="20" t="s">
        <v>4</v>
      </c>
      <c r="Y400" s="20" t="s">
        <v>831</v>
      </c>
      <c r="Z400" s="20" t="s">
        <v>836</v>
      </c>
      <c r="AA400" s="20" t="s">
        <v>102</v>
      </c>
      <c r="AB400" s="20" t="s">
        <v>755</v>
      </c>
      <c r="AC400" s="19" t="str">
        <f>IF(AB400&lt;&gt;"",IF(NOT(ISNA(INDEX(os!A:A,MATCH(AB400,os!B:B,0)))),INDEX(os!A:A,MATCH(AB400,os!B:B,0)),"0"),"")</f>
        <v/>
      </c>
      <c r="AD400" s="20" t="s">
        <v>830</v>
      </c>
      <c r="AH400" s="93" t="str">
        <f>IF(NOT(ISNA(VLOOKUP(B:B,ResultsTargets!A:A,1,0))),"TRUE","")</f>
        <v>TRUE</v>
      </c>
      <c r="AI400" s="19" t="str">
        <f>IF(ISNA(VLOOKUP(C400,dim_techarea!A:B,2,FALSE)),"",VLOOKUP(C400,dim_techarea!A:B,2,FALSE))</f>
        <v>PMTCT_FO</v>
      </c>
      <c r="AJ400" s="19" t="str">
        <f>IF(ISNA(VLOOKUP(AI400,dim_techarea!B:C,2,FALSE)),"",VLOOKUP(AI400,dim_techarea!B:C,2,FALSE))</f>
        <v>R59aGLjmKBO</v>
      </c>
      <c r="AK400" s="19" t="str">
        <f>IF(ISNA(VLOOKUP(TRIM(G400),dim_targetsresults!A:B,2,FALSE)),"",VLOOKUP(TRIM(G400),dim_targetsresults!A:C,2,FALSE))</f>
        <v>MER Results</v>
      </c>
      <c r="AL400" s="19" t="str">
        <f>IF(ISNA(VLOOKUP(AK400,dim_targetsresults!B:C,2,FALSE)),"",VLOOKUP(AK400,dim_targetsresults!B:C,2,FALSE))</f>
        <v>Jh0jDM5yQ2E</v>
      </c>
      <c r="AM400" s="19" t="str">
        <f>IF(ISNA(VLOOKUP(TRIM(D400),dim_numeratordenominator!A:B,2,FALSE)),"",VLOOKUP(TRIM(D400),dim_numeratordenominator!A:C,2,FALSE))</f>
        <v>Denominator</v>
      </c>
      <c r="AN400" s="19" t="str">
        <f>IF(ISNA(VLOOKUP(AM400,dim_numeratordenominator!B:C,2,FALSE)),"",VLOOKUP(AM400,dim_numeratordenominator!B:C,2,FALSE))</f>
        <v>QpNj0nSuEhD</v>
      </c>
      <c r="AO400" s="19" t="str">
        <f>IF(ISNA(VLOOKUP(TRIM(E400),dim_supporttype!A:B,2,FALSE)),"",VLOOKUP(TRIM(E400),dim_supporttype!A:C,2,FALSE))</f>
        <v>DSD</v>
      </c>
      <c r="AP400" s="19" t="str">
        <f>IF(ISNA(VLOOKUP(AO400,dim_supporttype!B:C,2,FALSE)),"",VLOOKUP(AO400,dim_supporttype!B:C,2,FALSE))</f>
        <v>iM13vdNLWKb</v>
      </c>
      <c r="AQ400" s="19" t="str">
        <f>IF(ISNA(VLOOKUP(TRIM(F400),dim_disaggs!A:B,2,FALSE)),"No Disagg",VLOOKUP(TRIM(F400),dim_disaggs!A:B,2,FALSE))</f>
        <v>No Disagg</v>
      </c>
      <c r="AR400" s="19" t="str">
        <f>IF(ISNA(VLOOKUP(AQ400,dim_disaggs!B:C,2,FALSE)),"",VLOOKUP(AQ400,dim_disaggs!B:C,2,FALSE))</f>
        <v>werJlVT6sf3</v>
      </c>
      <c r="AU400" s="72" t="s">
        <v>755</v>
      </c>
      <c r="AV400" s="73" t="s">
        <v>755</v>
      </c>
      <c r="AW400" s="66" t="s">
        <v>755</v>
      </c>
      <c r="AX400" s="66" t="s">
        <v>755</v>
      </c>
      <c r="BA400" s="105" t="str">
        <f t="shared" si="61"/>
        <v>Top Level Denominator</v>
      </c>
      <c r="BB400" s="20" t="str">
        <f t="shared" si="62"/>
        <v>Azqe383ljKu</v>
      </c>
      <c r="BC400" s="20" t="s">
        <v>25708</v>
      </c>
      <c r="BD400" s="20" t="s">
        <v>25709</v>
      </c>
      <c r="BE400" s="75" t="s">
        <v>21242</v>
      </c>
      <c r="BF400" s="73" t="s">
        <v>21243</v>
      </c>
      <c r="BG400" s="55" t="s">
        <v>20425</v>
      </c>
      <c r="BH400" s="76" t="s">
        <v>20423</v>
      </c>
      <c r="BI400" s="20" t="s">
        <v>20421</v>
      </c>
      <c r="BJ400" s="20" t="s">
        <v>20427</v>
      </c>
      <c r="BK400" s="55" t="s">
        <v>20635</v>
      </c>
      <c r="BL400" s="71" t="s">
        <v>20637</v>
      </c>
      <c r="BM400" s="77" t="s">
        <v>21474</v>
      </c>
      <c r="BN400" s="78" t="s">
        <v>21477</v>
      </c>
      <c r="BO400" s="77" t="s">
        <v>25671</v>
      </c>
      <c r="BP400" s="78" t="s">
        <v>25673</v>
      </c>
    </row>
    <row r="401" spans="1:68" s="3" customFormat="1" x14ac:dyDescent="0.2">
      <c r="A401" s="20" t="s">
        <v>95</v>
      </c>
      <c r="B401" s="20" t="s">
        <v>245</v>
      </c>
      <c r="C401" s="20" t="s">
        <v>241</v>
      </c>
      <c r="D401" s="20" t="s">
        <v>164</v>
      </c>
      <c r="E401" s="20" t="s">
        <v>78</v>
      </c>
      <c r="F401" s="20"/>
      <c r="G401" s="20" t="s">
        <v>20086</v>
      </c>
      <c r="H401" s="20"/>
      <c r="I401" s="19">
        <f t="shared" si="56"/>
        <v>16</v>
      </c>
      <c r="J401" s="20" t="s">
        <v>755</v>
      </c>
      <c r="K401" s="20" t="s">
        <v>2253</v>
      </c>
      <c r="L401" s="95" t="str">
        <f>IF(M401&lt;&gt;"",IF(NOT(ISNA(INDEX(cc!B:B,MATCH(M401,cc!A:A,0)))),INDEX(cc!B:B,MATCH(M401,cc!A:A,0)),"0"),"")</f>
        <v>default</v>
      </c>
      <c r="M401" s="97" t="s">
        <v>13</v>
      </c>
      <c r="N401" s="28" t="str">
        <f t="shared" si="54"/>
        <v/>
      </c>
      <c r="O401" s="19" t="str">
        <f t="shared" si="57"/>
        <v>PMTCT_FO (D, TA): Exposed Infants</v>
      </c>
      <c r="P401" s="19" t="str">
        <f t="shared" si="58"/>
        <v>PMTCT_FO (D, TA): Exposed Infants</v>
      </c>
      <c r="Q401" s="19" t="str">
        <f t="shared" si="63"/>
        <v>PMTCT_FO (D, TA)</v>
      </c>
      <c r="R401" s="19" t="str">
        <f t="shared" si="59"/>
        <v>PMTCT_FO_D_TA</v>
      </c>
      <c r="S401" s="19" t="str">
        <f t="shared" si="60"/>
        <v>PMTCT_FO_D_TA_</v>
      </c>
      <c r="T401" s="19" t="b">
        <f>NOT(ISNA(VLOOKUP(B401,dbcodes!A:B,2,FALSE)))</f>
        <v>1</v>
      </c>
      <c r="U401" s="19" t="str">
        <f>IF(ISNA(VLOOKUP(B401,dbcodes!A:B,2,FALSE)),des!R2468,VLOOKUP(B401,dbcodes!A:B,2,FALSE))</f>
        <v>PMTCT_FO_D_TA</v>
      </c>
      <c r="V401" s="20"/>
      <c r="W401" s="107" t="str">
        <f>IF(ISNA(VLOOKUP(C401,descriptions!A:B,2,FALSE)),des!V1034,IF(G401=" TARGET","Target ","")&amp;VLOOKUP(C401,descriptions!A:B,2,FALSE))</f>
        <v>Number of HIV-exposed infants who were born 24 months prior to the reporting period and registered in the birth cohort</v>
      </c>
      <c r="X401" s="20" t="s">
        <v>4</v>
      </c>
      <c r="Y401" s="20" t="s">
        <v>831</v>
      </c>
      <c r="Z401" s="20" t="s">
        <v>836</v>
      </c>
      <c r="AA401" s="20" t="s">
        <v>102</v>
      </c>
      <c r="AB401" s="20" t="s">
        <v>755</v>
      </c>
      <c r="AC401" s="19" t="str">
        <f>IF(AB401&lt;&gt;"",IF(NOT(ISNA(INDEX(os!A:A,MATCH(AB401,os!B:B,0)))),INDEX(os!A:A,MATCH(AB401,os!B:B,0)),"0"),"")</f>
        <v/>
      </c>
      <c r="AD401" s="20" t="s">
        <v>830</v>
      </c>
      <c r="AE401" s="20"/>
      <c r="AF401" s="20"/>
      <c r="AG401" s="20"/>
      <c r="AH401" s="93" t="str">
        <f>IF(NOT(ISNA(VLOOKUP(B:B,ResultsTargets!A:A,1,0))),"TRUE","")</f>
        <v>TRUE</v>
      </c>
      <c r="AI401" s="19" t="str">
        <f>IF(ISNA(VLOOKUP(C401,dim_techarea!A:B,2,FALSE)),"",VLOOKUP(C401,dim_techarea!A:B,2,FALSE))</f>
        <v>PMTCT_FO</v>
      </c>
      <c r="AJ401" s="19" t="str">
        <f>IF(ISNA(VLOOKUP(AI401,dim_techarea!B:C,2,FALSE)),"",VLOOKUP(AI401,dim_techarea!B:C,2,FALSE))</f>
        <v>R59aGLjmKBO</v>
      </c>
      <c r="AK401" s="19" t="str">
        <f>IF(ISNA(VLOOKUP(TRIM(G401),dim_targetsresults!A:B,2,FALSE)),"",VLOOKUP(TRIM(G401),dim_targetsresults!A:C,2,FALSE))</f>
        <v>MER Results</v>
      </c>
      <c r="AL401" s="19" t="str">
        <f>IF(ISNA(VLOOKUP(AK401,dim_targetsresults!B:C,2,FALSE)),"",VLOOKUP(AK401,dim_targetsresults!B:C,2,FALSE))</f>
        <v>Jh0jDM5yQ2E</v>
      </c>
      <c r="AM401" s="19" t="str">
        <f>IF(ISNA(VLOOKUP(TRIM(D401),dim_numeratordenominator!A:B,2,FALSE)),"",VLOOKUP(TRIM(D401),dim_numeratordenominator!A:C,2,FALSE))</f>
        <v>Denominator</v>
      </c>
      <c r="AN401" s="19" t="str">
        <f>IF(ISNA(VLOOKUP(AM401,dim_numeratordenominator!B:C,2,FALSE)),"",VLOOKUP(AM401,dim_numeratordenominator!B:C,2,FALSE))</f>
        <v>QpNj0nSuEhD</v>
      </c>
      <c r="AO401" s="19" t="str">
        <f>IF(ISNA(VLOOKUP(TRIM(E401),dim_supporttype!A:B,2,FALSE)),"",VLOOKUP(TRIM(E401),dim_supporttype!A:C,2,FALSE))</f>
        <v>TA</v>
      </c>
      <c r="AP401" s="19" t="str">
        <f>IF(ISNA(VLOOKUP(AO401,dim_supporttype!B:C,2,FALSE)),"",VLOOKUP(AO401,dim_supporttype!B:C,2,FALSE))</f>
        <v>cRAGKdWIDn4</v>
      </c>
      <c r="AQ401" s="19" t="str">
        <f>IF(ISNA(VLOOKUP(TRIM(F401),dim_disaggs!A:B,2,FALSE)),"No Disagg",VLOOKUP(TRIM(F401),dim_disaggs!A:B,2,FALSE))</f>
        <v>No Disagg</v>
      </c>
      <c r="AR401" s="19" t="str">
        <f>IF(ISNA(VLOOKUP(AQ401,dim_disaggs!B:C,2,FALSE)),"",VLOOKUP(AQ401,dim_disaggs!B:C,2,FALSE))</f>
        <v>werJlVT6sf3</v>
      </c>
      <c r="AS401" s="72"/>
      <c r="AT401" s="66"/>
      <c r="AU401" s="72" t="s">
        <v>755</v>
      </c>
      <c r="AV401" s="73" t="s">
        <v>755</v>
      </c>
      <c r="AW401" s="66" t="s">
        <v>755</v>
      </c>
      <c r="AX401" s="66" t="s">
        <v>755</v>
      </c>
      <c r="AY401" s="20"/>
      <c r="AZ401" s="20"/>
      <c r="BA401" s="105" t="str">
        <f t="shared" si="61"/>
        <v>Top Level Denominator</v>
      </c>
      <c r="BB401" s="20" t="str">
        <f t="shared" si="62"/>
        <v>Azqe383ljKu</v>
      </c>
      <c r="BC401" s="20" t="s">
        <v>25708</v>
      </c>
      <c r="BD401" s="20" t="s">
        <v>25709</v>
      </c>
      <c r="BE401" s="75" t="s">
        <v>21242</v>
      </c>
      <c r="BF401" s="73" t="s">
        <v>21243</v>
      </c>
      <c r="BG401" s="55" t="s">
        <v>20425</v>
      </c>
      <c r="BH401" s="76" t="s">
        <v>20423</v>
      </c>
      <c r="BI401" s="20" t="s">
        <v>20421</v>
      </c>
      <c r="BJ401" s="20" t="s">
        <v>20427</v>
      </c>
      <c r="BK401" s="55" t="s">
        <v>20635</v>
      </c>
      <c r="BL401" s="71" t="s">
        <v>20637</v>
      </c>
      <c r="BM401" s="77" t="s">
        <v>21474</v>
      </c>
      <c r="BN401" s="78" t="s">
        <v>21477</v>
      </c>
      <c r="BO401" s="77" t="s">
        <v>25671</v>
      </c>
      <c r="BP401" s="78" t="s">
        <v>25673</v>
      </c>
    </row>
    <row r="402" spans="1:68" s="3" customFormat="1" x14ac:dyDescent="0.2">
      <c r="A402" s="20" t="s">
        <v>95</v>
      </c>
      <c r="B402" s="20" t="s">
        <v>240</v>
      </c>
      <c r="C402" s="20" t="s">
        <v>241</v>
      </c>
      <c r="D402" s="20" t="s">
        <v>1</v>
      </c>
      <c r="E402" s="20" t="s">
        <v>77</v>
      </c>
      <c r="F402" s="20" t="s">
        <v>242</v>
      </c>
      <c r="G402" s="20" t="s">
        <v>20086</v>
      </c>
      <c r="H402" s="20" t="s">
        <v>242</v>
      </c>
      <c r="I402" s="19">
        <f t="shared" si="56"/>
        <v>29</v>
      </c>
      <c r="J402" s="20" t="s">
        <v>205</v>
      </c>
      <c r="K402" s="20" t="s">
        <v>243</v>
      </c>
      <c r="L402" s="95" t="str">
        <f>IF(M402&lt;&gt;"",IF(NOT(ISNA(INDEX(cc!B:B,MATCH(M402,cc!A:A,0)))),INDEX(cc!B:B,MATCH(M402,cc!A:A,0)),"0"),"")</f>
        <v>Outcome Type v2</v>
      </c>
      <c r="M402" s="97" t="s">
        <v>247</v>
      </c>
      <c r="N402" s="28" t="str">
        <f t="shared" si="54"/>
        <v/>
      </c>
      <c r="O402" s="19" t="str">
        <f t="shared" si="57"/>
        <v>PMTCT_FO (N, DSD, Outcome) v2: Final Outcomes Exposed Infants</v>
      </c>
      <c r="P402" s="19" t="str">
        <f t="shared" si="58"/>
        <v>PMTCT_FO (N, DSD, Outcome) v2: Final Outcomes Exposed Infants</v>
      </c>
      <c r="Q402" s="19" t="str">
        <f t="shared" si="63"/>
        <v>PMTCT_FO (N, DSD, Outcome) v2</v>
      </c>
      <c r="R402" s="19" t="str">
        <f t="shared" si="59"/>
        <v>PMTCT_FO_N_DSD_Outcome_v2</v>
      </c>
      <c r="S402" s="19" t="str">
        <f t="shared" si="60"/>
        <v>PMTCT_FO_N_DSD_Outcome_v2</v>
      </c>
      <c r="T402" s="19" t="b">
        <f>NOT(ISNA(VLOOKUP(B402,dbcodes!A:B,2,FALSE)))</f>
        <v>1</v>
      </c>
      <c r="U402" s="19" t="str">
        <f>IF(ISNA(VLOOKUP(B402,dbcodes!A:B,2,FALSE)),des!R2469,VLOOKUP(B402,dbcodes!A:B,2,FALSE))</f>
        <v>PMTCT_FO_N_DSD_Outcome_v2</v>
      </c>
      <c r="V402" s="20"/>
      <c r="W402" s="107" t="str">
        <f>IF(ISNA(VLOOKUP(C402,descriptions!A:B,2,FALSE)),des!V1036,IF(G402=" TARGET","Target ","")&amp;VLOOKUP(C402,descriptions!A:B,2,FALSE))</f>
        <v>Number of HIV-exposed infants who were born 24 months prior to the reporting period and registered in the birth cohort</v>
      </c>
      <c r="X402" s="20" t="s">
        <v>4</v>
      </c>
      <c r="Y402" s="20" t="s">
        <v>831</v>
      </c>
      <c r="Z402" s="20" t="s">
        <v>836</v>
      </c>
      <c r="AA402" s="20" t="s">
        <v>102</v>
      </c>
      <c r="AB402" s="20" t="s">
        <v>755</v>
      </c>
      <c r="AC402" s="19" t="str">
        <f>IF(AB402&lt;&gt;"",IF(NOT(ISNA(INDEX(os!A:A,MATCH(AB402,os!B:B,0)))),INDEX(os!A:A,MATCH(AB402,os!B:B,0)),"0"),"")</f>
        <v/>
      </c>
      <c r="AD402" s="20" t="s">
        <v>830</v>
      </c>
      <c r="AE402" s="20"/>
      <c r="AF402" s="20"/>
      <c r="AG402" s="20"/>
      <c r="AH402" s="93" t="str">
        <f>IF(NOT(ISNA(VLOOKUP(B:B,ResultsTargets!A:A,1,0))),"TRUE","")</f>
        <v>TRUE</v>
      </c>
      <c r="AI402" s="19" t="str">
        <f>IF(ISNA(VLOOKUP(C402,dim_techarea!A:B,2,FALSE)),"",VLOOKUP(C402,dim_techarea!A:B,2,FALSE))</f>
        <v>PMTCT_FO</v>
      </c>
      <c r="AJ402" s="19" t="str">
        <f>IF(ISNA(VLOOKUP(AI402,dim_techarea!B:C,2,FALSE)),"",VLOOKUP(AI402,dim_techarea!B:C,2,FALSE))</f>
        <v>R59aGLjmKBO</v>
      </c>
      <c r="AK402" s="19" t="str">
        <f>IF(ISNA(VLOOKUP(TRIM(G402),dim_targetsresults!A:B,2,FALSE)),"",VLOOKUP(TRIM(G402),dim_targetsresults!A:C,2,FALSE))</f>
        <v>MER Results</v>
      </c>
      <c r="AL402" s="19" t="str">
        <f>IF(ISNA(VLOOKUP(AK402,dim_targetsresults!B:C,2,FALSE)),"",VLOOKUP(AK402,dim_targetsresults!B:C,2,FALSE))</f>
        <v>Jh0jDM5yQ2E</v>
      </c>
      <c r="AM402" s="19" t="str">
        <f>IF(ISNA(VLOOKUP(TRIM(D402),dim_numeratordenominator!A:B,2,FALSE)),"",VLOOKUP(TRIM(D402),dim_numeratordenominator!A:C,2,FALSE))</f>
        <v>Numerator</v>
      </c>
      <c r="AN402" s="19" t="str">
        <f>IF(ISNA(VLOOKUP(AM402,dim_numeratordenominator!B:C,2,FALSE)),"",VLOOKUP(AM402,dim_numeratordenominator!B:C,2,FALSE))</f>
        <v>Som9NRMQqV7</v>
      </c>
      <c r="AO402" s="19" t="str">
        <f>IF(ISNA(VLOOKUP(TRIM(E402),dim_supporttype!A:B,2,FALSE)),"",VLOOKUP(TRIM(E402),dim_supporttype!A:C,2,FALSE))</f>
        <v>DSD</v>
      </c>
      <c r="AP402" s="19" t="str">
        <f>IF(ISNA(VLOOKUP(AO402,dim_supporttype!B:C,2,FALSE)),"",VLOOKUP(AO402,dim_supporttype!B:C,2,FALSE))</f>
        <v>iM13vdNLWKb</v>
      </c>
      <c r="AQ402" s="19" t="str">
        <f>IF(ISNA(VLOOKUP(TRIM(F402),dim_disaggs!A:B,2,FALSE)),"No Disagg",VLOOKUP(TRIM(F402),dim_disaggs!A:B,2,FALSE))</f>
        <v>Outcome</v>
      </c>
      <c r="AR402" s="19" t="str">
        <f>IF(ISNA(VLOOKUP(AQ402,dim_disaggs!B:C,2,FALSE)),"",VLOOKUP(AQ402,dim_disaggs!B:C,2,FALSE))</f>
        <v>wuZ13ieBExQ</v>
      </c>
      <c r="AS402" s="72"/>
      <c r="AT402" s="66"/>
      <c r="AU402" s="72" t="s">
        <v>755</v>
      </c>
      <c r="AV402" s="73" t="s">
        <v>755</v>
      </c>
      <c r="AW402" s="66" t="s">
        <v>755</v>
      </c>
      <c r="AX402" s="66" t="s">
        <v>755</v>
      </c>
      <c r="AY402" s="20"/>
      <c r="AZ402" s="20"/>
      <c r="BA402" s="105" t="str">
        <f t="shared" si="61"/>
        <v>Top Level Numerator</v>
      </c>
      <c r="BB402" s="20" t="str">
        <f t="shared" si="62"/>
        <v>PE5QVF0w4xj</v>
      </c>
      <c r="BC402" s="20"/>
      <c r="BD402" s="20"/>
      <c r="BE402" s="75" t="s">
        <v>755</v>
      </c>
      <c r="BF402" s="73" t="s">
        <v>755</v>
      </c>
      <c r="BG402" s="55" t="s">
        <v>20424</v>
      </c>
      <c r="BH402" s="76" t="s">
        <v>20422</v>
      </c>
      <c r="BI402" s="20" t="s">
        <v>20420</v>
      </c>
      <c r="BJ402" s="20" t="s">
        <v>20426</v>
      </c>
      <c r="BK402" s="55" t="s">
        <v>20634</v>
      </c>
      <c r="BL402" s="71" t="s">
        <v>20636</v>
      </c>
      <c r="BM402" s="77" t="s">
        <v>21473</v>
      </c>
      <c r="BN402" s="78" t="s">
        <v>21476</v>
      </c>
      <c r="BO402" s="77" t="s">
        <v>25670</v>
      </c>
      <c r="BP402" s="78" t="s">
        <v>25672</v>
      </c>
    </row>
    <row r="403" spans="1:68" x14ac:dyDescent="0.2">
      <c r="A403" s="20" t="s">
        <v>95</v>
      </c>
      <c r="B403" s="20" t="s">
        <v>244</v>
      </c>
      <c r="C403" s="20" t="s">
        <v>241</v>
      </c>
      <c r="D403" s="20" t="s">
        <v>1</v>
      </c>
      <c r="E403" s="20" t="s">
        <v>78</v>
      </c>
      <c r="F403" s="20" t="s">
        <v>242</v>
      </c>
      <c r="G403" s="20" t="s">
        <v>20086</v>
      </c>
      <c r="H403" s="20" t="s">
        <v>242</v>
      </c>
      <c r="I403" s="19">
        <f t="shared" si="56"/>
        <v>28</v>
      </c>
      <c r="J403" s="20" t="s">
        <v>205</v>
      </c>
      <c r="K403" s="20" t="s">
        <v>243</v>
      </c>
      <c r="L403" s="95" t="str">
        <f>IF(M403&lt;&gt;"",IF(NOT(ISNA(INDEX(cc!B:B,MATCH(M403,cc!A:A,0)))),INDEX(cc!B:B,MATCH(M403,cc!A:A,0)),"0"),"")</f>
        <v>Outcome Type v2</v>
      </c>
      <c r="M403" s="97" t="s">
        <v>247</v>
      </c>
      <c r="N403" s="28" t="str">
        <f t="shared" si="54"/>
        <v/>
      </c>
      <c r="O403" s="19" t="str">
        <f t="shared" si="57"/>
        <v>PMTCT_FO (N, TA, Outcome) v2: Final Outcomes Exposed Infants</v>
      </c>
      <c r="P403" s="19" t="str">
        <f t="shared" si="58"/>
        <v>PMTCT_FO (N, TA, Outcome) v2: Final Outcomes Exposed Infants</v>
      </c>
      <c r="Q403" s="19" t="str">
        <f t="shared" si="63"/>
        <v>PMTCT_FO (N, TA, Outcome) v2</v>
      </c>
      <c r="R403" s="19" t="str">
        <f t="shared" si="59"/>
        <v>PMTCT_FO_N_TA_Outcome_v2</v>
      </c>
      <c r="S403" s="19" t="str">
        <f t="shared" si="60"/>
        <v>PMTCT_FO_N_TA_Outcome_v2</v>
      </c>
      <c r="T403" s="19" t="b">
        <f>NOT(ISNA(VLOOKUP(B403,dbcodes!A:B,2,FALSE)))</f>
        <v>1</v>
      </c>
      <c r="U403" s="19" t="str">
        <f>IF(ISNA(VLOOKUP(B403,dbcodes!A:B,2,FALSE)),des!R2470,VLOOKUP(B403,dbcodes!A:B,2,FALSE))</f>
        <v>PMTCT_FO_N_TA_Outcome_v2</v>
      </c>
      <c r="W403" s="107" t="str">
        <f>IF(ISNA(VLOOKUP(C403,descriptions!A:B,2,FALSE)),des!V1038,IF(G403=" TARGET","Target ","")&amp;VLOOKUP(C403,descriptions!A:B,2,FALSE))</f>
        <v>Number of HIV-exposed infants who were born 24 months prior to the reporting period and registered in the birth cohort</v>
      </c>
      <c r="X403" s="20" t="s">
        <v>4</v>
      </c>
      <c r="Y403" s="20" t="s">
        <v>831</v>
      </c>
      <c r="Z403" s="20" t="s">
        <v>836</v>
      </c>
      <c r="AA403" s="20" t="s">
        <v>102</v>
      </c>
      <c r="AB403" s="20" t="s">
        <v>755</v>
      </c>
      <c r="AC403" s="19" t="str">
        <f>IF(AB403&lt;&gt;"",IF(NOT(ISNA(INDEX(os!A:A,MATCH(AB403,os!B:B,0)))),INDEX(os!A:A,MATCH(AB403,os!B:B,0)),"0"),"")</f>
        <v/>
      </c>
      <c r="AD403" s="20" t="s">
        <v>830</v>
      </c>
      <c r="AH403" s="93" t="str">
        <f>IF(NOT(ISNA(VLOOKUP(B:B,ResultsTargets!A:A,1,0))),"TRUE","")</f>
        <v>TRUE</v>
      </c>
      <c r="AI403" s="19" t="str">
        <f>IF(ISNA(VLOOKUP(C403,dim_techarea!A:B,2,FALSE)),"",VLOOKUP(C403,dim_techarea!A:B,2,FALSE))</f>
        <v>PMTCT_FO</v>
      </c>
      <c r="AJ403" s="19" t="str">
        <f>IF(ISNA(VLOOKUP(AI403,dim_techarea!B:C,2,FALSE)),"",VLOOKUP(AI403,dim_techarea!B:C,2,FALSE))</f>
        <v>R59aGLjmKBO</v>
      </c>
      <c r="AK403" s="19" t="str">
        <f>IF(ISNA(VLOOKUP(TRIM(G403),dim_targetsresults!A:B,2,FALSE)),"",VLOOKUP(TRIM(G403),dim_targetsresults!A:C,2,FALSE))</f>
        <v>MER Results</v>
      </c>
      <c r="AL403" s="19" t="str">
        <f>IF(ISNA(VLOOKUP(AK403,dim_targetsresults!B:C,2,FALSE)),"",VLOOKUP(AK403,dim_targetsresults!B:C,2,FALSE))</f>
        <v>Jh0jDM5yQ2E</v>
      </c>
      <c r="AM403" s="19" t="str">
        <f>IF(ISNA(VLOOKUP(TRIM(D403),dim_numeratordenominator!A:B,2,FALSE)),"",VLOOKUP(TRIM(D403),dim_numeratordenominator!A:C,2,FALSE))</f>
        <v>Numerator</v>
      </c>
      <c r="AN403" s="19" t="str">
        <f>IF(ISNA(VLOOKUP(AM403,dim_numeratordenominator!B:C,2,FALSE)),"",VLOOKUP(AM403,dim_numeratordenominator!B:C,2,FALSE))</f>
        <v>Som9NRMQqV7</v>
      </c>
      <c r="AO403" s="19" t="str">
        <f>IF(ISNA(VLOOKUP(TRIM(E403),dim_supporttype!A:B,2,FALSE)),"",VLOOKUP(TRIM(E403),dim_supporttype!A:C,2,FALSE))</f>
        <v>TA</v>
      </c>
      <c r="AP403" s="19" t="str">
        <f>IF(ISNA(VLOOKUP(AO403,dim_supporttype!B:C,2,FALSE)),"",VLOOKUP(AO403,dim_supporttype!B:C,2,FALSE))</f>
        <v>cRAGKdWIDn4</v>
      </c>
      <c r="AQ403" s="19" t="str">
        <f>IF(ISNA(VLOOKUP(TRIM(F403),dim_disaggs!A:B,2,FALSE)),"No Disagg",VLOOKUP(TRIM(F403),dim_disaggs!A:B,2,FALSE))</f>
        <v>Outcome</v>
      </c>
      <c r="AR403" s="19" t="str">
        <f>IF(ISNA(VLOOKUP(AQ403,dim_disaggs!B:C,2,FALSE)),"",VLOOKUP(AQ403,dim_disaggs!B:C,2,FALSE))</f>
        <v>wuZ13ieBExQ</v>
      </c>
      <c r="AU403" s="72" t="s">
        <v>755</v>
      </c>
      <c r="AV403" s="73" t="s">
        <v>755</v>
      </c>
      <c r="AW403" s="66" t="s">
        <v>755</v>
      </c>
      <c r="AX403" s="66" t="s">
        <v>755</v>
      </c>
      <c r="BA403" s="105" t="str">
        <f t="shared" si="61"/>
        <v>Top Level Numerator</v>
      </c>
      <c r="BB403" s="20" t="str">
        <f t="shared" si="62"/>
        <v>PE5QVF0w4xj</v>
      </c>
      <c r="BE403" s="75" t="s">
        <v>755</v>
      </c>
      <c r="BF403" s="73" t="s">
        <v>755</v>
      </c>
      <c r="BG403" s="55" t="s">
        <v>20424</v>
      </c>
      <c r="BH403" s="76" t="s">
        <v>20422</v>
      </c>
      <c r="BI403" s="20" t="s">
        <v>20420</v>
      </c>
      <c r="BJ403" s="20" t="s">
        <v>20426</v>
      </c>
      <c r="BK403" s="55" t="s">
        <v>20634</v>
      </c>
      <c r="BL403" s="71" t="s">
        <v>20636</v>
      </c>
      <c r="BM403" s="77" t="s">
        <v>21473</v>
      </c>
      <c r="BN403" s="78" t="s">
        <v>21476</v>
      </c>
      <c r="BO403" s="77" t="s">
        <v>25670</v>
      </c>
      <c r="BP403" s="78" t="s">
        <v>25672</v>
      </c>
    </row>
    <row r="404" spans="1:68" x14ac:dyDescent="0.2">
      <c r="A404" s="20" t="s">
        <v>95</v>
      </c>
      <c r="B404" s="20" t="s">
        <v>293</v>
      </c>
      <c r="C404" s="20" t="s">
        <v>241</v>
      </c>
      <c r="D404" s="20" t="s">
        <v>1</v>
      </c>
      <c r="E404" s="20" t="s">
        <v>264</v>
      </c>
      <c r="G404" s="20" t="s">
        <v>20086</v>
      </c>
      <c r="I404" s="19">
        <f t="shared" si="56"/>
        <v>27</v>
      </c>
      <c r="J404" s="20" t="s">
        <v>755</v>
      </c>
      <c r="K404" s="20" t="s">
        <v>243</v>
      </c>
      <c r="L404" s="95" t="str">
        <f>IF(M404&lt;&gt;"",IF(NOT(ISNA(INDEX(cc!B:B,MATCH(M404,cc!A:A,0)))),INDEX(cc!B:B,MATCH(M404,cc!A:A,0)),"0"),"")</f>
        <v>default</v>
      </c>
      <c r="M404" s="97" t="s">
        <v>13</v>
      </c>
      <c r="N404" s="28" t="str">
        <f t="shared" si="54"/>
        <v/>
      </c>
      <c r="O404" s="19" t="str">
        <f t="shared" si="57"/>
        <v>PMTCT_FO (N, DSD_NARRATIVE): Final Outcomes Exposed Infants</v>
      </c>
      <c r="P404" s="19" t="str">
        <f t="shared" si="58"/>
        <v>PMTCT_FO (N, DSD_NARRATIVE): Final Outcomes Exposed Infants</v>
      </c>
      <c r="Q404" s="19" t="str">
        <f t="shared" si="63"/>
        <v>PMTCT_FO (N, DSD_NARRATIVE)</v>
      </c>
      <c r="R404" s="19" t="str">
        <f t="shared" si="59"/>
        <v>PMTCT_FO_N_DSD_NARRATIVE</v>
      </c>
      <c r="S404" s="19" t="str">
        <f t="shared" si="60"/>
        <v>PMTCT_FO_N_DSD_NARRATIVE_</v>
      </c>
      <c r="T404" s="19" t="b">
        <f>NOT(ISNA(VLOOKUP(B404,dbcodes!A:B,2,FALSE)))</f>
        <v>1</v>
      </c>
      <c r="U404" s="19" t="str">
        <f>IF(ISNA(VLOOKUP(B404,dbcodes!A:B,2,FALSE)),des!R2471,VLOOKUP(B404,dbcodes!A:B,2,FALSE))</f>
        <v>PMTCT_FO_N_DSD_NARRATIVE</v>
      </c>
      <c r="W404" s="107" t="str">
        <f>IF(ISNA(VLOOKUP(C404,descriptions!A:B,2,FALSE)),des!V1041,IF(G404=" TARGET","Target ","")&amp;VLOOKUP(C404,descriptions!A:B,2,FALSE))</f>
        <v>Number of HIV-exposed infants who were born 24 months prior to the reporting period and registered in the birth cohort</v>
      </c>
      <c r="X404" s="20" t="s">
        <v>9</v>
      </c>
      <c r="Y404" s="20" t="s">
        <v>831</v>
      </c>
      <c r="Z404" s="20" t="s">
        <v>836</v>
      </c>
      <c r="AA404" s="20" t="s">
        <v>4121</v>
      </c>
      <c r="AB404" s="20" t="s">
        <v>755</v>
      </c>
      <c r="AC404" s="19" t="str">
        <f>IF(AB404&lt;&gt;"",IF(NOT(ISNA(INDEX(os!A:A,MATCH(AB404,os!B:B,0)))),INDEX(os!A:A,MATCH(AB404,os!B:B,0)),"0"),"")</f>
        <v/>
      </c>
      <c r="AD404" s="20" t="s">
        <v>830</v>
      </c>
      <c r="AH404" s="93" t="str">
        <f>IF(NOT(ISNA(VLOOKUP(B:B,ResultsTargets!A:A,1,0))),"TRUE","")</f>
        <v>TRUE</v>
      </c>
      <c r="AI404" s="19" t="str">
        <f>IF(ISNA(VLOOKUP(C404,dim_techarea!A:B,2,FALSE)),"",VLOOKUP(C404,dim_techarea!A:B,2,FALSE))</f>
        <v>PMTCT_FO</v>
      </c>
      <c r="AJ404" s="19" t="str">
        <f>IF(ISNA(VLOOKUP(AI404,dim_techarea!B:C,2,FALSE)),"",VLOOKUP(AI404,dim_techarea!B:C,2,FALSE))</f>
        <v>R59aGLjmKBO</v>
      </c>
      <c r="AK404" s="19" t="str">
        <f>IF(ISNA(VLOOKUP(TRIM(G404),dim_targetsresults!A:B,2,FALSE)),"",VLOOKUP(TRIM(G404),dim_targetsresults!A:C,2,FALSE))</f>
        <v>MER Results</v>
      </c>
      <c r="AL404" s="19" t="str">
        <f>IF(ISNA(VLOOKUP(AK404,dim_targetsresults!B:C,2,FALSE)),"",VLOOKUP(AK404,dim_targetsresults!B:C,2,FALSE))</f>
        <v>Jh0jDM5yQ2E</v>
      </c>
      <c r="AM404" s="19" t="str">
        <f>IF(ISNA(VLOOKUP(TRIM(D404),dim_numeratordenominator!A:B,2,FALSE)),"",VLOOKUP(TRIM(D404),dim_numeratordenominator!A:C,2,FALSE))</f>
        <v>Numerator</v>
      </c>
      <c r="AN404" s="19" t="str">
        <f>IF(ISNA(VLOOKUP(AM404,dim_numeratordenominator!B:C,2,FALSE)),"",VLOOKUP(AM404,dim_numeratordenominator!B:C,2,FALSE))</f>
        <v>Som9NRMQqV7</v>
      </c>
      <c r="AO404" s="19" t="str">
        <f>IF(ISNA(VLOOKUP(TRIM(E404),dim_supporttype!A:B,2,FALSE)),"",VLOOKUP(TRIM(E404),dim_supporttype!A:C,2,FALSE))</f>
        <v>DSD Narratives</v>
      </c>
      <c r="AP404" s="19" t="str">
        <f>IF(ISNA(VLOOKUP(AO404,dim_supporttype!B:C,2,FALSE)),"",VLOOKUP(AO404,dim_supporttype!B:C,2,FALSE))</f>
        <v>ySGf8v2q9Rm</v>
      </c>
      <c r="AQ404" s="19" t="str">
        <f>IF(ISNA(VLOOKUP(TRIM(F404),dim_disaggs!A:B,2,FALSE)),"No Disagg",VLOOKUP(TRIM(F404),dim_disaggs!A:B,2,FALSE))</f>
        <v>No Disagg</v>
      </c>
      <c r="AR404" s="19" t="str">
        <f>IF(ISNA(VLOOKUP(AQ404,dim_disaggs!B:C,2,FALSE)),"",VLOOKUP(AQ404,dim_disaggs!B:C,2,FALSE))</f>
        <v>werJlVT6sf3</v>
      </c>
      <c r="AU404" s="72" t="s">
        <v>755</v>
      </c>
      <c r="AV404" s="73" t="s">
        <v>755</v>
      </c>
      <c r="AW404" s="66" t="s">
        <v>755</v>
      </c>
      <c r="AX404" s="66" t="s">
        <v>755</v>
      </c>
      <c r="BA404" s="105" t="str">
        <f t="shared" si="61"/>
        <v/>
      </c>
      <c r="BB404" s="20" t="str">
        <f t="shared" si="62"/>
        <v/>
      </c>
      <c r="BE404" s="75" t="s">
        <v>755</v>
      </c>
      <c r="BF404" s="73" t="s">
        <v>755</v>
      </c>
      <c r="BG404" s="55" t="s">
        <v>755</v>
      </c>
      <c r="BH404" s="76" t="s">
        <v>755</v>
      </c>
      <c r="BI404" s="20" t="s">
        <v>755</v>
      </c>
      <c r="BJ404" s="20" t="s">
        <v>755</v>
      </c>
      <c r="BK404" s="55" t="s">
        <v>755</v>
      </c>
      <c r="BL404" s="71" t="s">
        <v>755</v>
      </c>
      <c r="BM404" s="77" t="s">
        <v>755</v>
      </c>
      <c r="BN404" s="78" t="s">
        <v>755</v>
      </c>
      <c r="BO404" s="77" t="s">
        <v>755</v>
      </c>
      <c r="BP404" s="78" t="s">
        <v>755</v>
      </c>
    </row>
    <row r="405" spans="1:68" s="3" customFormat="1" x14ac:dyDescent="0.2">
      <c r="A405" s="20" t="s">
        <v>95</v>
      </c>
      <c r="B405" s="20" t="s">
        <v>294</v>
      </c>
      <c r="C405" s="20" t="s">
        <v>241</v>
      </c>
      <c r="D405" s="20" t="s">
        <v>1</v>
      </c>
      <c r="E405" s="20" t="s">
        <v>265</v>
      </c>
      <c r="F405" s="20"/>
      <c r="G405" s="20" t="s">
        <v>20086</v>
      </c>
      <c r="H405" s="20"/>
      <c r="I405" s="19">
        <f t="shared" si="56"/>
        <v>26</v>
      </c>
      <c r="J405" s="20" t="s">
        <v>755</v>
      </c>
      <c r="K405" s="20" t="s">
        <v>243</v>
      </c>
      <c r="L405" s="95" t="str">
        <f>IF(M405&lt;&gt;"",IF(NOT(ISNA(INDEX(cc!B:B,MATCH(M405,cc!A:A,0)))),INDEX(cc!B:B,MATCH(M405,cc!A:A,0)),"0"),"")</f>
        <v>default</v>
      </c>
      <c r="M405" s="97" t="s">
        <v>13</v>
      </c>
      <c r="N405" s="28" t="str">
        <f t="shared" si="54"/>
        <v/>
      </c>
      <c r="O405" s="19" t="str">
        <f t="shared" si="57"/>
        <v>PMTCT_FO (N, TA_NARRATIVE): Final Outcomes Exposed Infants</v>
      </c>
      <c r="P405" s="19" t="str">
        <f t="shared" si="58"/>
        <v>PMTCT_FO (N, TA_NARRATIVE): Final Outcomes Exposed Infants</v>
      </c>
      <c r="Q405" s="19" t="str">
        <f t="shared" si="63"/>
        <v>PMTCT_FO (N, TA_NARRATIVE)</v>
      </c>
      <c r="R405" s="19" t="str">
        <f t="shared" si="59"/>
        <v>PMTCT_FO_N_TA_NARRATIVE</v>
      </c>
      <c r="S405" s="19" t="str">
        <f t="shared" si="60"/>
        <v>PMTCT_FO_N_TA_NARRATIVE_</v>
      </c>
      <c r="T405" s="19" t="b">
        <f>NOT(ISNA(VLOOKUP(B405,dbcodes!A:B,2,FALSE)))</f>
        <v>1</v>
      </c>
      <c r="U405" s="19" t="str">
        <f>IF(ISNA(VLOOKUP(B405,dbcodes!A:B,2,FALSE)),des!R2472,VLOOKUP(B405,dbcodes!A:B,2,FALSE))</f>
        <v>PMTCT_FO_N_TA_NARRATIVE</v>
      </c>
      <c r="V405" s="20"/>
      <c r="W405" s="107" t="str">
        <f>IF(ISNA(VLOOKUP(C405,descriptions!A:B,2,FALSE)),des!V1042,IF(G405=" TARGET","Target ","")&amp;VLOOKUP(C405,descriptions!A:B,2,FALSE))</f>
        <v>Number of HIV-exposed infants who were born 24 months prior to the reporting period and registered in the birth cohort</v>
      </c>
      <c r="X405" s="20" t="s">
        <v>9</v>
      </c>
      <c r="Y405" s="20" t="s">
        <v>831</v>
      </c>
      <c r="Z405" s="20" t="s">
        <v>836</v>
      </c>
      <c r="AA405" s="20" t="s">
        <v>4121</v>
      </c>
      <c r="AB405" s="20" t="s">
        <v>755</v>
      </c>
      <c r="AC405" s="19" t="str">
        <f>IF(AB405&lt;&gt;"",IF(NOT(ISNA(INDEX(os!A:A,MATCH(AB405,os!B:B,0)))),INDEX(os!A:A,MATCH(AB405,os!B:B,0)),"0"),"")</f>
        <v/>
      </c>
      <c r="AD405" s="20" t="s">
        <v>830</v>
      </c>
      <c r="AE405" s="20"/>
      <c r="AF405" s="20"/>
      <c r="AG405" s="20"/>
      <c r="AH405" s="93" t="str">
        <f>IF(NOT(ISNA(VLOOKUP(B:B,ResultsTargets!A:A,1,0))),"TRUE","")</f>
        <v>TRUE</v>
      </c>
      <c r="AI405" s="19" t="str">
        <f>IF(ISNA(VLOOKUP(C405,dim_techarea!A:B,2,FALSE)),"",VLOOKUP(C405,dim_techarea!A:B,2,FALSE))</f>
        <v>PMTCT_FO</v>
      </c>
      <c r="AJ405" s="19" t="str">
        <f>IF(ISNA(VLOOKUP(AI405,dim_techarea!B:C,2,FALSE)),"",VLOOKUP(AI405,dim_techarea!B:C,2,FALSE))</f>
        <v>R59aGLjmKBO</v>
      </c>
      <c r="AK405" s="19" t="str">
        <f>IF(ISNA(VLOOKUP(TRIM(G405),dim_targetsresults!A:B,2,FALSE)),"",VLOOKUP(TRIM(G405),dim_targetsresults!A:C,2,FALSE))</f>
        <v>MER Results</v>
      </c>
      <c r="AL405" s="19" t="str">
        <f>IF(ISNA(VLOOKUP(AK405,dim_targetsresults!B:C,2,FALSE)),"",VLOOKUP(AK405,dim_targetsresults!B:C,2,FALSE))</f>
        <v>Jh0jDM5yQ2E</v>
      </c>
      <c r="AM405" s="19" t="str">
        <f>IF(ISNA(VLOOKUP(TRIM(D405),dim_numeratordenominator!A:B,2,FALSE)),"",VLOOKUP(TRIM(D405),dim_numeratordenominator!A:C,2,FALSE))</f>
        <v>Numerator</v>
      </c>
      <c r="AN405" s="19" t="str">
        <f>IF(ISNA(VLOOKUP(AM405,dim_numeratordenominator!B:C,2,FALSE)),"",VLOOKUP(AM405,dim_numeratordenominator!B:C,2,FALSE))</f>
        <v>Som9NRMQqV7</v>
      </c>
      <c r="AO405" s="19" t="str">
        <f>IF(ISNA(VLOOKUP(TRIM(E405),dim_supporttype!A:B,2,FALSE)),"",VLOOKUP(TRIM(E405),dim_supporttype!A:C,2,FALSE))</f>
        <v>TA Narratives</v>
      </c>
      <c r="AP405" s="19" t="str">
        <f>IF(ISNA(VLOOKUP(AO405,dim_supporttype!B:C,2,FALSE)),"",VLOOKUP(AO405,dim_supporttype!B:C,2,FALSE))</f>
        <v>aBZapfNWlIU</v>
      </c>
      <c r="AQ405" s="19" t="str">
        <f>IF(ISNA(VLOOKUP(TRIM(F405),dim_disaggs!A:B,2,FALSE)),"No Disagg",VLOOKUP(TRIM(F405),dim_disaggs!A:B,2,FALSE))</f>
        <v>No Disagg</v>
      </c>
      <c r="AR405" s="19" t="str">
        <f>IF(ISNA(VLOOKUP(AQ405,dim_disaggs!B:C,2,FALSE)),"",VLOOKUP(AQ405,dim_disaggs!B:C,2,FALSE))</f>
        <v>werJlVT6sf3</v>
      </c>
      <c r="AS405" s="72"/>
      <c r="AT405" s="66"/>
      <c r="AU405" s="72" t="s">
        <v>755</v>
      </c>
      <c r="AV405" s="73" t="s">
        <v>755</v>
      </c>
      <c r="AW405" s="66" t="s">
        <v>755</v>
      </c>
      <c r="AX405" s="66" t="s">
        <v>755</v>
      </c>
      <c r="AY405" s="20"/>
      <c r="AZ405" s="20"/>
      <c r="BA405" s="105" t="str">
        <f t="shared" si="61"/>
        <v/>
      </c>
      <c r="BB405" s="20" t="str">
        <f t="shared" si="62"/>
        <v/>
      </c>
      <c r="BC405" s="20"/>
      <c r="BD405" s="20"/>
      <c r="BE405" s="75" t="s">
        <v>755</v>
      </c>
      <c r="BF405" s="73" t="s">
        <v>755</v>
      </c>
      <c r="BG405" s="55" t="s">
        <v>755</v>
      </c>
      <c r="BH405" s="76" t="s">
        <v>755</v>
      </c>
      <c r="BI405" s="20" t="s">
        <v>755</v>
      </c>
      <c r="BJ405" s="20" t="s">
        <v>755</v>
      </c>
      <c r="BK405" s="55" t="s">
        <v>755</v>
      </c>
      <c r="BL405" s="71" t="s">
        <v>755</v>
      </c>
      <c r="BM405" s="77" t="s">
        <v>755</v>
      </c>
      <c r="BN405" s="78" t="s">
        <v>755</v>
      </c>
      <c r="BO405" s="77" t="s">
        <v>755</v>
      </c>
      <c r="BP405" s="78" t="s">
        <v>755</v>
      </c>
    </row>
    <row r="406" spans="1:68" s="3" customFormat="1" x14ac:dyDescent="0.2">
      <c r="A406" s="20" t="s">
        <v>95</v>
      </c>
      <c r="B406" s="21" t="s">
        <v>19960</v>
      </c>
      <c r="C406" s="20" t="s">
        <v>19965</v>
      </c>
      <c r="D406" s="20" t="s">
        <v>1</v>
      </c>
      <c r="E406" s="20" t="s">
        <v>77</v>
      </c>
      <c r="F406" s="20" t="s">
        <v>220</v>
      </c>
      <c r="G406" s="20" t="s">
        <v>20086</v>
      </c>
      <c r="H406" s="20" t="s">
        <v>220</v>
      </c>
      <c r="I406" s="19">
        <f t="shared" si="56"/>
        <v>37</v>
      </c>
      <c r="J406" s="20" t="s">
        <v>755</v>
      </c>
      <c r="K406" s="20" t="s">
        <v>218</v>
      </c>
      <c r="L406" s="95" t="str">
        <f>IF(M406&lt;&gt;"",IF(NOT(ISNA(INDEX(cc!B:B,MATCH(M406,cc!A:A,0)))),INDEX(cc!B:B,MATCH(M406,cc!A:A,0)),"0"),"")</f>
        <v>Infant Age (2,2-12) and HIV Status (Positive)</v>
      </c>
      <c r="M406" s="97" t="s">
        <v>19968</v>
      </c>
      <c r="N406" s="28" t="str">
        <f t="shared" si="54"/>
        <v/>
      </c>
      <c r="O406" s="19" t="str">
        <f t="shared" si="57"/>
        <v>PMTCT_HEI_POS (N, DSD, Age/HIVStatus): Infant Testing</v>
      </c>
      <c r="P406" s="19" t="str">
        <f t="shared" si="58"/>
        <v>PMTCT_HEI_POS (N, DSD, Age/HIVStatus): Infant Testing</v>
      </c>
      <c r="Q406" s="19" t="str">
        <f t="shared" si="63"/>
        <v>PMTCT_HEI_POS (N, DSD, Age/HIVStatus)</v>
      </c>
      <c r="R406" s="19" t="str">
        <f t="shared" si="59"/>
        <v>PMTCT_HEI_POS_N_DSD_Age_HIVStatus</v>
      </c>
      <c r="S406" s="19" t="str">
        <f t="shared" si="60"/>
        <v>PMTCT_HEI_POS_N_DSD_Age_HIVStatus_</v>
      </c>
      <c r="T406" s="19" t="b">
        <f>NOT(ISNA(VLOOKUP(B406,dbcodes!A:B,2,FALSE)))</f>
        <v>1</v>
      </c>
      <c r="U406" s="19" t="str">
        <f>IF(ISNA(VLOOKUP(B406,dbcodes!A:B,2,FALSE)),des!R2473,VLOOKUP(B406,dbcodes!A:B,2,FALSE))</f>
        <v>PMTCT_HEI_POS_N_DSD_Age_HIVStatus</v>
      </c>
      <c r="V406" s="20"/>
      <c r="W406" s="107" t="str">
        <f>IF(ISNA(VLOOKUP(C406,descriptions!A:B,2,FALSE)),des!V1051,IF(G406=" TARGET","Target ","")&amp;VLOOKUP(C406,descriptions!A:B,2,FALSE))</f>
        <v>Number of HIV-infected infants identified in the reporting period, whose diagnostic sample was collected by 12 months of age.</v>
      </c>
      <c r="X406" s="20" t="s">
        <v>4</v>
      </c>
      <c r="Y406" s="20" t="s">
        <v>831</v>
      </c>
      <c r="Z406" s="20" t="s">
        <v>836</v>
      </c>
      <c r="AA406" s="20" t="s">
        <v>102</v>
      </c>
      <c r="AB406" s="20" t="s">
        <v>755</v>
      </c>
      <c r="AC406" s="19" t="str">
        <f>IF(AB406&lt;&gt;"",IF(NOT(ISNA(INDEX(os!A:A,MATCH(AB406,os!B:B,0)))),INDEX(os!A:A,MATCH(AB406,os!B:B,0)),"0"),"")</f>
        <v/>
      </c>
      <c r="AD406" s="20" t="s">
        <v>830</v>
      </c>
      <c r="AE406" s="20"/>
      <c r="AF406" s="20"/>
      <c r="AG406" s="20"/>
      <c r="AH406" s="93" t="str">
        <f>IF(NOT(ISNA(VLOOKUP(B:B,ResultsTargets!A:A,1,0))),"TRUE","")</f>
        <v>TRUE</v>
      </c>
      <c r="AI406" s="19" t="str">
        <f>IF(ISNA(VLOOKUP(C406,dim_techarea!A:B,2,FALSE)),"",VLOOKUP(C406,dim_techarea!A:B,2,FALSE))</f>
        <v>PMTCT_HEI_POS</v>
      </c>
      <c r="AJ406" s="19" t="str">
        <f>IF(ISNA(VLOOKUP(AI406,dim_techarea!B:C,2,FALSE)),"",VLOOKUP(AI406,dim_techarea!B:C,2,FALSE))</f>
        <v>ECGbKy8o3FC</v>
      </c>
      <c r="AK406" s="19" t="str">
        <f>IF(ISNA(VLOOKUP(TRIM(G406),dim_targetsresults!A:B,2,FALSE)),"",VLOOKUP(TRIM(G406),dim_targetsresults!A:C,2,FALSE))</f>
        <v>MER Results</v>
      </c>
      <c r="AL406" s="19" t="str">
        <f>IF(ISNA(VLOOKUP(AK406,dim_targetsresults!B:C,2,FALSE)),"",VLOOKUP(AK406,dim_targetsresults!B:C,2,FALSE))</f>
        <v>Jh0jDM5yQ2E</v>
      </c>
      <c r="AM406" s="19" t="str">
        <f>IF(ISNA(VLOOKUP(TRIM(D406),dim_numeratordenominator!A:B,2,FALSE)),"",VLOOKUP(TRIM(D406),dim_numeratordenominator!A:C,2,FALSE))</f>
        <v>Numerator</v>
      </c>
      <c r="AN406" s="19" t="str">
        <f>IF(ISNA(VLOOKUP(AM406,dim_numeratordenominator!B:C,2,FALSE)),"",VLOOKUP(AM406,dim_numeratordenominator!B:C,2,FALSE))</f>
        <v>Som9NRMQqV7</v>
      </c>
      <c r="AO406" s="19" t="str">
        <f>IF(ISNA(VLOOKUP(TRIM(E406),dim_supporttype!A:B,2,FALSE)),"",VLOOKUP(TRIM(E406),dim_supporttype!A:C,2,FALSE))</f>
        <v>DSD</v>
      </c>
      <c r="AP406" s="19" t="str">
        <f>IF(ISNA(VLOOKUP(AO406,dim_supporttype!B:C,2,FALSE)),"",VLOOKUP(AO406,dim_supporttype!B:C,2,FALSE))</f>
        <v>iM13vdNLWKb</v>
      </c>
      <c r="AQ406" s="19" t="str">
        <f>IF(ISNA(VLOOKUP(TRIM(F406),dim_disaggs!A:B,2,FALSE)),"No Disagg",VLOOKUP(TRIM(F406),dim_disaggs!A:B,2,FALSE))</f>
        <v>Age/HIVStatus</v>
      </c>
      <c r="AR406" s="19" t="str">
        <f>IF(ISNA(VLOOKUP(AQ406,dim_disaggs!B:C,2,FALSE)),"",VLOOKUP(AQ406,dim_disaggs!B:C,2,FALSE))</f>
        <v>eLlmJtRF2fY</v>
      </c>
      <c r="AS406" s="72"/>
      <c r="AT406" s="66"/>
      <c r="AU406" s="72" t="s">
        <v>755</v>
      </c>
      <c r="AV406" s="73" t="s">
        <v>755</v>
      </c>
      <c r="AW406" s="66" t="s">
        <v>755</v>
      </c>
      <c r="AX406" s="66" t="s">
        <v>755</v>
      </c>
      <c r="AY406" s="20"/>
      <c r="AZ406" s="20"/>
      <c r="BA406" s="105" t="str">
        <f t="shared" si="61"/>
        <v>Top Level Numerator</v>
      </c>
      <c r="BB406" s="20" t="str">
        <f t="shared" si="62"/>
        <v>PE5QVF0w4xj</v>
      </c>
      <c r="BC406" s="20"/>
      <c r="BD406" s="20"/>
      <c r="BE406" s="75" t="s">
        <v>755</v>
      </c>
      <c r="BF406" s="73" t="s">
        <v>755</v>
      </c>
      <c r="BG406" s="55" t="s">
        <v>755</v>
      </c>
      <c r="BH406" s="76" t="s">
        <v>755</v>
      </c>
      <c r="BI406" s="20" t="s">
        <v>20420</v>
      </c>
      <c r="BJ406" s="20" t="s">
        <v>20426</v>
      </c>
      <c r="BK406" s="55" t="s">
        <v>20634</v>
      </c>
      <c r="BL406" s="71" t="s">
        <v>20636</v>
      </c>
      <c r="BM406" s="77" t="s">
        <v>21473</v>
      </c>
      <c r="BN406" s="78" t="s">
        <v>21476</v>
      </c>
      <c r="BO406" s="77" t="s">
        <v>25670</v>
      </c>
      <c r="BP406" s="78" t="s">
        <v>25672</v>
      </c>
    </row>
    <row r="407" spans="1:68" s="3" customFormat="1" x14ac:dyDescent="0.2">
      <c r="A407" s="20" t="s">
        <v>95</v>
      </c>
      <c r="B407" s="21" t="s">
        <v>19961</v>
      </c>
      <c r="C407" s="20" t="s">
        <v>19965</v>
      </c>
      <c r="D407" s="20" t="s">
        <v>1</v>
      </c>
      <c r="E407" s="20" t="s">
        <v>78</v>
      </c>
      <c r="F407" s="20" t="s">
        <v>220</v>
      </c>
      <c r="G407" s="20" t="s">
        <v>20086</v>
      </c>
      <c r="H407" s="20" t="s">
        <v>220</v>
      </c>
      <c r="I407" s="19">
        <f t="shared" si="56"/>
        <v>36</v>
      </c>
      <c r="J407" s="20" t="s">
        <v>755</v>
      </c>
      <c r="K407" s="20" t="s">
        <v>218</v>
      </c>
      <c r="L407" s="95" t="str">
        <f>IF(M407&lt;&gt;"",IF(NOT(ISNA(INDEX(cc!B:B,MATCH(M407,cc!A:A,0)))),INDEX(cc!B:B,MATCH(M407,cc!A:A,0)),"0"),"")</f>
        <v>Infant Age (2,2-12) and HIV Status (Positive)</v>
      </c>
      <c r="M407" s="97" t="s">
        <v>19968</v>
      </c>
      <c r="N407" s="28" t="str">
        <f t="shared" si="54"/>
        <v/>
      </c>
      <c r="O407" s="19" t="str">
        <f t="shared" si="57"/>
        <v>PMTCT_HEI_POS (N, TA, Age/HIVStatus): Infant Testing</v>
      </c>
      <c r="P407" s="19" t="str">
        <f t="shared" si="58"/>
        <v>PMTCT_HEI_POS (N, TA, Age/HIVStatus): Infant Testing</v>
      </c>
      <c r="Q407" s="19" t="str">
        <f t="shared" si="63"/>
        <v>PMTCT_HEI_POS (N, TA, Age/HIVStatus)</v>
      </c>
      <c r="R407" s="19" t="str">
        <f t="shared" si="59"/>
        <v>PMTCT_HEI_POS_N_TA_Age_HIVStatus</v>
      </c>
      <c r="S407" s="19" t="str">
        <f t="shared" si="60"/>
        <v>PMTCT_HEI_POS_N_TA_Age_HIVStatus_</v>
      </c>
      <c r="T407" s="19" t="b">
        <f>NOT(ISNA(VLOOKUP(B407,dbcodes!A:B,2,FALSE)))</f>
        <v>1</v>
      </c>
      <c r="U407" s="19" t="str">
        <f>IF(ISNA(VLOOKUP(B407,dbcodes!A:B,2,FALSE)),des!R2474,VLOOKUP(B407,dbcodes!A:B,2,FALSE))</f>
        <v>PMTCT_HEI_POS_N_TA_Age_HIVStatus</v>
      </c>
      <c r="V407" s="20"/>
      <c r="W407" s="107" t="str">
        <f>IF(ISNA(VLOOKUP(C407,descriptions!A:B,2,FALSE)),des!V1052,IF(G407=" TARGET","Target ","")&amp;VLOOKUP(C407,descriptions!A:B,2,FALSE))</f>
        <v>Number of HIV-infected infants identified in the reporting period, whose diagnostic sample was collected by 12 months of age.</v>
      </c>
      <c r="X407" s="20" t="s">
        <v>4</v>
      </c>
      <c r="Y407" s="20" t="s">
        <v>831</v>
      </c>
      <c r="Z407" s="20" t="s">
        <v>836</v>
      </c>
      <c r="AA407" s="20" t="s">
        <v>102</v>
      </c>
      <c r="AB407" s="20" t="s">
        <v>755</v>
      </c>
      <c r="AC407" s="19" t="str">
        <f>IF(AB407&lt;&gt;"",IF(NOT(ISNA(INDEX(os!A:A,MATCH(AB407,os!B:B,0)))),INDEX(os!A:A,MATCH(AB407,os!B:B,0)),"0"),"")</f>
        <v/>
      </c>
      <c r="AD407" s="20" t="s">
        <v>830</v>
      </c>
      <c r="AE407" s="20"/>
      <c r="AF407" s="20"/>
      <c r="AG407" s="20"/>
      <c r="AH407" s="93" t="str">
        <f>IF(NOT(ISNA(VLOOKUP(B:B,ResultsTargets!A:A,1,0))),"TRUE","")</f>
        <v>TRUE</v>
      </c>
      <c r="AI407" s="19" t="str">
        <f>IF(ISNA(VLOOKUP(C407,dim_techarea!A:B,2,FALSE)),"",VLOOKUP(C407,dim_techarea!A:B,2,FALSE))</f>
        <v>PMTCT_HEI_POS</v>
      </c>
      <c r="AJ407" s="19" t="str">
        <f>IF(ISNA(VLOOKUP(AI407,dim_techarea!B:C,2,FALSE)),"",VLOOKUP(AI407,dim_techarea!B:C,2,FALSE))</f>
        <v>ECGbKy8o3FC</v>
      </c>
      <c r="AK407" s="19" t="str">
        <f>IF(ISNA(VLOOKUP(TRIM(G407),dim_targetsresults!A:B,2,FALSE)),"",VLOOKUP(TRIM(G407),dim_targetsresults!A:C,2,FALSE))</f>
        <v>MER Results</v>
      </c>
      <c r="AL407" s="19" t="str">
        <f>IF(ISNA(VLOOKUP(AK407,dim_targetsresults!B:C,2,FALSE)),"",VLOOKUP(AK407,dim_targetsresults!B:C,2,FALSE))</f>
        <v>Jh0jDM5yQ2E</v>
      </c>
      <c r="AM407" s="19" t="str">
        <f>IF(ISNA(VLOOKUP(TRIM(D407),dim_numeratordenominator!A:B,2,FALSE)),"",VLOOKUP(TRIM(D407),dim_numeratordenominator!A:C,2,FALSE))</f>
        <v>Numerator</v>
      </c>
      <c r="AN407" s="19" t="str">
        <f>IF(ISNA(VLOOKUP(AM407,dim_numeratordenominator!B:C,2,FALSE)),"",VLOOKUP(AM407,dim_numeratordenominator!B:C,2,FALSE))</f>
        <v>Som9NRMQqV7</v>
      </c>
      <c r="AO407" s="19" t="str">
        <f>IF(ISNA(VLOOKUP(TRIM(E407),dim_supporttype!A:B,2,FALSE)),"",VLOOKUP(TRIM(E407),dim_supporttype!A:C,2,FALSE))</f>
        <v>TA</v>
      </c>
      <c r="AP407" s="19" t="str">
        <f>IF(ISNA(VLOOKUP(AO407,dim_supporttype!B:C,2,FALSE)),"",VLOOKUP(AO407,dim_supporttype!B:C,2,FALSE))</f>
        <v>cRAGKdWIDn4</v>
      </c>
      <c r="AQ407" s="19" t="str">
        <f>IF(ISNA(VLOOKUP(TRIM(F407),dim_disaggs!A:B,2,FALSE)),"No Disagg",VLOOKUP(TRIM(F407),dim_disaggs!A:B,2,FALSE))</f>
        <v>Age/HIVStatus</v>
      </c>
      <c r="AR407" s="19" t="str">
        <f>IF(ISNA(VLOOKUP(AQ407,dim_disaggs!B:C,2,FALSE)),"",VLOOKUP(AQ407,dim_disaggs!B:C,2,FALSE))</f>
        <v>eLlmJtRF2fY</v>
      </c>
      <c r="AS407" s="72"/>
      <c r="AT407" s="66"/>
      <c r="AU407" s="72" t="s">
        <v>755</v>
      </c>
      <c r="AV407" s="73" t="s">
        <v>755</v>
      </c>
      <c r="AW407" s="66" t="s">
        <v>755</v>
      </c>
      <c r="AX407" s="66" t="s">
        <v>755</v>
      </c>
      <c r="AY407" s="20"/>
      <c r="AZ407" s="20"/>
      <c r="BA407" s="105" t="str">
        <f t="shared" si="61"/>
        <v>Top Level Numerator</v>
      </c>
      <c r="BB407" s="20" t="str">
        <f t="shared" si="62"/>
        <v>PE5QVF0w4xj</v>
      </c>
      <c r="BC407" s="20"/>
      <c r="BD407" s="20"/>
      <c r="BE407" s="75" t="s">
        <v>755</v>
      </c>
      <c r="BF407" s="73" t="s">
        <v>755</v>
      </c>
      <c r="BG407" s="55" t="s">
        <v>755</v>
      </c>
      <c r="BH407" s="76" t="s">
        <v>755</v>
      </c>
      <c r="BI407" s="20" t="s">
        <v>20420</v>
      </c>
      <c r="BJ407" s="20" t="s">
        <v>20426</v>
      </c>
      <c r="BK407" s="55" t="s">
        <v>20634</v>
      </c>
      <c r="BL407" s="71" t="s">
        <v>20636</v>
      </c>
      <c r="BM407" s="77" t="s">
        <v>21473</v>
      </c>
      <c r="BN407" s="78" t="s">
        <v>21476</v>
      </c>
      <c r="BO407" s="77" t="s">
        <v>25670</v>
      </c>
      <c r="BP407" s="78" t="s">
        <v>25672</v>
      </c>
    </row>
    <row r="408" spans="1:68" x14ac:dyDescent="0.2">
      <c r="A408" s="20" t="s">
        <v>95</v>
      </c>
      <c r="B408" s="21" t="s">
        <v>19962</v>
      </c>
      <c r="C408" s="20" t="s">
        <v>19965</v>
      </c>
      <c r="D408" s="20" t="s">
        <v>1</v>
      </c>
      <c r="E408" s="20" t="s">
        <v>77</v>
      </c>
      <c r="F408" s="20" t="s">
        <v>19964</v>
      </c>
      <c r="G408" s="20" t="s">
        <v>20086</v>
      </c>
      <c r="H408" s="20" t="s">
        <v>19974</v>
      </c>
      <c r="I408" s="19">
        <f t="shared" si="56"/>
        <v>41</v>
      </c>
      <c r="J408" s="20" t="s">
        <v>755</v>
      </c>
      <c r="K408" s="20" t="s">
        <v>218</v>
      </c>
      <c r="L408" s="95" t="str">
        <f>IF(M408&lt;&gt;"",IF(NOT(ISNA(INDEX(cc!B:B,MATCH(M408,cc!A:A,0)))),INDEX(cc!B:B,MATCH(M408,cc!A:A,0)),"0"),"")</f>
        <v>Infant Age (2,2-12), HIV Status (Positive) and Receiving ART (Yes Only)</v>
      </c>
      <c r="M408" s="97" t="s">
        <v>19969</v>
      </c>
      <c r="N408" s="28" t="str">
        <f t="shared" si="54"/>
        <v/>
      </c>
      <c r="O408" s="19" t="str">
        <f t="shared" si="57"/>
        <v>PMTCT_HEI_POS (N, DSD, Age/HIVStatus/ARTStatus): Infant Testing</v>
      </c>
      <c r="P408" s="19" t="str">
        <f t="shared" si="58"/>
        <v>PMTCT_HEI_POS (N, DSD, Age/HIVStatus/ARTStatus): Infant Testing</v>
      </c>
      <c r="Q408" s="19" t="str">
        <f t="shared" si="63"/>
        <v>PMTCT_HEI_POS (N, DSD, Age/HIVStatus/ART)</v>
      </c>
      <c r="R408" s="19" t="str">
        <f t="shared" si="59"/>
        <v>PMTCT_HEI_POS_N_DSD_Age_HIVStatus_ART</v>
      </c>
      <c r="S408" s="19" t="str">
        <f t="shared" si="60"/>
        <v>PMTCT_HEI_POS_N_DSD_Age_HIVStatus_ART_</v>
      </c>
      <c r="T408" s="19" t="b">
        <f>NOT(ISNA(VLOOKUP(B408,dbcodes!A:B,2,FALSE)))</f>
        <v>1</v>
      </c>
      <c r="U408" s="19" t="str">
        <f>IF(ISNA(VLOOKUP(B408,dbcodes!A:B,2,FALSE)),des!R2475,VLOOKUP(B408,dbcodes!A:B,2,FALSE))</f>
        <v>PMTCT_HEI_POS_N_DSD_Age_HIVStatus_ART</v>
      </c>
      <c r="W408" s="107" t="str">
        <f>IF(ISNA(VLOOKUP(C408,descriptions!A:B,2,FALSE)),des!V1053,IF(G408=" TARGET","Target ","")&amp;VLOOKUP(C408,descriptions!A:B,2,FALSE))</f>
        <v>Number of HIV-infected infants identified in the reporting period, whose diagnostic sample was collected by 12 months of age.</v>
      </c>
      <c r="X408" s="20" t="s">
        <v>4</v>
      </c>
      <c r="Y408" s="20" t="s">
        <v>831</v>
      </c>
      <c r="Z408" s="20" t="s">
        <v>836</v>
      </c>
      <c r="AA408" s="20" t="s">
        <v>102</v>
      </c>
      <c r="AB408" s="20" t="s">
        <v>755</v>
      </c>
      <c r="AC408" s="19" t="str">
        <f>IF(AB408&lt;&gt;"",IF(NOT(ISNA(INDEX(os!A:A,MATCH(AB408,os!B:B,0)))),INDEX(os!A:A,MATCH(AB408,os!B:B,0)),"0"),"")</f>
        <v/>
      </c>
      <c r="AD408" s="20" t="s">
        <v>830</v>
      </c>
      <c r="AH408" s="93" t="str">
        <f>IF(NOT(ISNA(VLOOKUP(B:B,ResultsTargets!A:A,1,0))),"TRUE","")</f>
        <v>TRUE</v>
      </c>
      <c r="AI408" s="19" t="str">
        <f>IF(ISNA(VLOOKUP(C408,dim_techarea!A:B,2,FALSE)),"",VLOOKUP(C408,dim_techarea!A:B,2,FALSE))</f>
        <v>PMTCT_HEI_POS</v>
      </c>
      <c r="AJ408" s="19" t="str">
        <f>IF(ISNA(VLOOKUP(AI408,dim_techarea!B:C,2,FALSE)),"",VLOOKUP(AI408,dim_techarea!B:C,2,FALSE))</f>
        <v>ECGbKy8o3FC</v>
      </c>
      <c r="AK408" s="19" t="str">
        <f>IF(ISNA(VLOOKUP(TRIM(G408),dim_targetsresults!A:B,2,FALSE)),"",VLOOKUP(TRIM(G408),dim_targetsresults!A:C,2,FALSE))</f>
        <v>MER Results</v>
      </c>
      <c r="AL408" s="19" t="str">
        <f>IF(ISNA(VLOOKUP(AK408,dim_targetsresults!B:C,2,FALSE)),"",VLOOKUP(AK408,dim_targetsresults!B:C,2,FALSE))</f>
        <v>Jh0jDM5yQ2E</v>
      </c>
      <c r="AM408" s="19" t="str">
        <f>IF(ISNA(VLOOKUP(TRIM(D408),dim_numeratordenominator!A:B,2,FALSE)),"",VLOOKUP(TRIM(D408),dim_numeratordenominator!A:C,2,FALSE))</f>
        <v>Numerator</v>
      </c>
      <c r="AN408" s="19" t="str">
        <f>IF(ISNA(VLOOKUP(AM408,dim_numeratordenominator!B:C,2,FALSE)),"",VLOOKUP(AM408,dim_numeratordenominator!B:C,2,FALSE))</f>
        <v>Som9NRMQqV7</v>
      </c>
      <c r="AO408" s="19" t="str">
        <f>IF(ISNA(VLOOKUP(TRIM(E408),dim_supporttype!A:B,2,FALSE)),"",VLOOKUP(TRIM(E408),dim_supporttype!A:C,2,FALSE))</f>
        <v>DSD</v>
      </c>
      <c r="AP408" s="19" t="str">
        <f>IF(ISNA(VLOOKUP(AO408,dim_supporttype!B:C,2,FALSE)),"",VLOOKUP(AO408,dim_supporttype!B:C,2,FALSE))</f>
        <v>iM13vdNLWKb</v>
      </c>
      <c r="AQ408" s="19" t="str">
        <f>IF(ISNA(VLOOKUP(TRIM(F408),dim_disaggs!A:B,2,FALSE)),"No Disagg",VLOOKUP(TRIM(F408),dim_disaggs!A:B,2,FALSE))</f>
        <v>Age/HIVStatus/ARTStatus</v>
      </c>
      <c r="AR408" s="19" t="str">
        <f>IF(ISNA(VLOOKUP(AQ408,dim_disaggs!B:C,2,FALSE)),"",VLOOKUP(AQ408,dim_disaggs!B:C,2,FALSE))</f>
        <v>hW2qNZCpq6J</v>
      </c>
      <c r="AU408" s="72" t="s">
        <v>755</v>
      </c>
      <c r="AV408" s="73" t="s">
        <v>755</v>
      </c>
      <c r="AW408" s="66" t="s">
        <v>755</v>
      </c>
      <c r="AX408" s="66" t="s">
        <v>755</v>
      </c>
      <c r="BA408" s="105" t="str">
        <f t="shared" si="61"/>
        <v/>
      </c>
      <c r="BB408" s="20" t="str">
        <f t="shared" si="62"/>
        <v/>
      </c>
      <c r="BE408" s="75" t="s">
        <v>755</v>
      </c>
      <c r="BF408" s="73" t="s">
        <v>755</v>
      </c>
      <c r="BG408" s="55" t="s">
        <v>755</v>
      </c>
      <c r="BH408" s="76" t="s">
        <v>755</v>
      </c>
      <c r="BI408" s="20" t="s">
        <v>755</v>
      </c>
      <c r="BJ408" s="20" t="s">
        <v>755</v>
      </c>
      <c r="BK408" s="55" t="s">
        <v>755</v>
      </c>
      <c r="BL408" s="71" t="s">
        <v>755</v>
      </c>
      <c r="BM408" s="77" t="s">
        <v>755</v>
      </c>
      <c r="BN408" s="78" t="s">
        <v>755</v>
      </c>
      <c r="BO408" s="77" t="s">
        <v>755</v>
      </c>
      <c r="BP408" s="78" t="s">
        <v>755</v>
      </c>
    </row>
    <row r="409" spans="1:68" x14ac:dyDescent="0.2">
      <c r="A409" s="20" t="s">
        <v>95</v>
      </c>
      <c r="B409" s="21" t="s">
        <v>19963</v>
      </c>
      <c r="C409" s="20" t="s">
        <v>19965</v>
      </c>
      <c r="D409" s="20" t="s">
        <v>1</v>
      </c>
      <c r="E409" s="20" t="s">
        <v>78</v>
      </c>
      <c r="F409" s="20" t="s">
        <v>19964</v>
      </c>
      <c r="G409" s="20" t="s">
        <v>20086</v>
      </c>
      <c r="H409" s="20" t="s">
        <v>19974</v>
      </c>
      <c r="I409" s="19">
        <f t="shared" si="56"/>
        <v>40</v>
      </c>
      <c r="J409" s="20" t="s">
        <v>755</v>
      </c>
      <c r="K409" s="20" t="s">
        <v>218</v>
      </c>
      <c r="L409" s="95" t="str">
        <f>IF(M409&lt;&gt;"",IF(NOT(ISNA(INDEX(cc!B:B,MATCH(M409,cc!A:A,0)))),INDEX(cc!B:B,MATCH(M409,cc!A:A,0)),"0"),"")</f>
        <v>Infant Age (2,2-12), HIV Status (Positive) and Receiving ART (Yes Only)</v>
      </c>
      <c r="M409" s="97" t="s">
        <v>19969</v>
      </c>
      <c r="N409" s="28" t="str">
        <f t="shared" si="54"/>
        <v/>
      </c>
      <c r="O409" s="19" t="str">
        <f t="shared" si="57"/>
        <v>PMTCT_HEI_POS (N, TA, Age/HIVStatus/ARTStatus): Infant Testing</v>
      </c>
      <c r="P409" s="19" t="str">
        <f t="shared" si="58"/>
        <v>PMTCT_HEI_POS (N, TA, Age/HIVStatus/ARTStatus): Infant Testing</v>
      </c>
      <c r="Q409" s="19" t="str">
        <f t="shared" si="63"/>
        <v>PMTCT_HEI_POS (N, TA, Age/HIVStatus/ART)</v>
      </c>
      <c r="R409" s="19" t="str">
        <f t="shared" si="59"/>
        <v>PMTCT_HEI_POS_N_TA_Age_HIVStatus_ART</v>
      </c>
      <c r="S409" s="19" t="str">
        <f t="shared" si="60"/>
        <v>PMTCT_HEI_POS_N_TA_Age_HIVStatus_ART_</v>
      </c>
      <c r="T409" s="19" t="b">
        <f>NOT(ISNA(VLOOKUP(B409,dbcodes!A:B,2,FALSE)))</f>
        <v>1</v>
      </c>
      <c r="U409" s="19" t="str">
        <f>IF(ISNA(VLOOKUP(B409,dbcodes!A:B,2,FALSE)),des!R2476,VLOOKUP(B409,dbcodes!A:B,2,FALSE))</f>
        <v>PMTCT_HEI_POS_N_TA_Age_HIVStatus_ART</v>
      </c>
      <c r="W409" s="107" t="str">
        <f>IF(ISNA(VLOOKUP(C409,descriptions!A:B,2,FALSE)),des!V1054,IF(G409=" TARGET","Target ","")&amp;VLOOKUP(C409,descriptions!A:B,2,FALSE))</f>
        <v>Number of HIV-infected infants identified in the reporting period, whose diagnostic sample was collected by 12 months of age.</v>
      </c>
      <c r="X409" s="20" t="s">
        <v>4</v>
      </c>
      <c r="Y409" s="20" t="s">
        <v>831</v>
      </c>
      <c r="Z409" s="20" t="s">
        <v>836</v>
      </c>
      <c r="AA409" s="20" t="s">
        <v>102</v>
      </c>
      <c r="AB409" s="20" t="s">
        <v>755</v>
      </c>
      <c r="AC409" s="19" t="str">
        <f>IF(AB409&lt;&gt;"",IF(NOT(ISNA(INDEX(os!A:A,MATCH(AB409,os!B:B,0)))),INDEX(os!A:A,MATCH(AB409,os!B:B,0)),"0"),"")</f>
        <v/>
      </c>
      <c r="AD409" s="20" t="s">
        <v>830</v>
      </c>
      <c r="AH409" s="93" t="str">
        <f>IF(NOT(ISNA(VLOOKUP(B:B,ResultsTargets!A:A,1,0))),"TRUE","")</f>
        <v>TRUE</v>
      </c>
      <c r="AI409" s="19" t="str">
        <f>IF(ISNA(VLOOKUP(C409,dim_techarea!A:B,2,FALSE)),"",VLOOKUP(C409,dim_techarea!A:B,2,FALSE))</f>
        <v>PMTCT_HEI_POS</v>
      </c>
      <c r="AJ409" s="19" t="str">
        <f>IF(ISNA(VLOOKUP(AI409,dim_techarea!B:C,2,FALSE)),"",VLOOKUP(AI409,dim_techarea!B:C,2,FALSE))</f>
        <v>ECGbKy8o3FC</v>
      </c>
      <c r="AK409" s="19" t="str">
        <f>IF(ISNA(VLOOKUP(TRIM(G409),dim_targetsresults!A:B,2,FALSE)),"",VLOOKUP(TRIM(G409),dim_targetsresults!A:C,2,FALSE))</f>
        <v>MER Results</v>
      </c>
      <c r="AL409" s="19" t="str">
        <f>IF(ISNA(VLOOKUP(AK409,dim_targetsresults!B:C,2,FALSE)),"",VLOOKUP(AK409,dim_targetsresults!B:C,2,FALSE))</f>
        <v>Jh0jDM5yQ2E</v>
      </c>
      <c r="AM409" s="19" t="str">
        <f>IF(ISNA(VLOOKUP(TRIM(D409),dim_numeratordenominator!A:B,2,FALSE)),"",VLOOKUP(TRIM(D409),dim_numeratordenominator!A:C,2,FALSE))</f>
        <v>Numerator</v>
      </c>
      <c r="AN409" s="19" t="str">
        <f>IF(ISNA(VLOOKUP(AM409,dim_numeratordenominator!B:C,2,FALSE)),"",VLOOKUP(AM409,dim_numeratordenominator!B:C,2,FALSE))</f>
        <v>Som9NRMQqV7</v>
      </c>
      <c r="AO409" s="19" t="str">
        <f>IF(ISNA(VLOOKUP(TRIM(E409),dim_supporttype!A:B,2,FALSE)),"",VLOOKUP(TRIM(E409),dim_supporttype!A:C,2,FALSE))</f>
        <v>TA</v>
      </c>
      <c r="AP409" s="19" t="str">
        <f>IF(ISNA(VLOOKUP(AO409,dim_supporttype!B:C,2,FALSE)),"",VLOOKUP(AO409,dim_supporttype!B:C,2,FALSE))</f>
        <v>cRAGKdWIDn4</v>
      </c>
      <c r="AQ409" s="19" t="str">
        <f>IF(ISNA(VLOOKUP(TRIM(F409),dim_disaggs!A:B,2,FALSE)),"No Disagg",VLOOKUP(TRIM(F409),dim_disaggs!A:B,2,FALSE))</f>
        <v>Age/HIVStatus/ARTStatus</v>
      </c>
      <c r="AR409" s="19" t="str">
        <f>IF(ISNA(VLOOKUP(AQ409,dim_disaggs!B:C,2,FALSE)),"",VLOOKUP(AQ409,dim_disaggs!B:C,2,FALSE))</f>
        <v>hW2qNZCpq6J</v>
      </c>
      <c r="AU409" s="72" t="s">
        <v>755</v>
      </c>
      <c r="AV409" s="73" t="s">
        <v>755</v>
      </c>
      <c r="AW409" s="66" t="s">
        <v>755</v>
      </c>
      <c r="AX409" s="66" t="s">
        <v>755</v>
      </c>
      <c r="BA409" s="105" t="str">
        <f t="shared" si="61"/>
        <v/>
      </c>
      <c r="BB409" s="20" t="str">
        <f t="shared" si="62"/>
        <v/>
      </c>
      <c r="BE409" s="75" t="s">
        <v>755</v>
      </c>
      <c r="BF409" s="73" t="s">
        <v>755</v>
      </c>
      <c r="BG409" s="55" t="s">
        <v>755</v>
      </c>
      <c r="BH409" s="76" t="s">
        <v>755</v>
      </c>
      <c r="BI409" s="20" t="s">
        <v>755</v>
      </c>
      <c r="BJ409" s="20" t="s">
        <v>755</v>
      </c>
      <c r="BK409" s="55" t="s">
        <v>755</v>
      </c>
      <c r="BL409" s="71" t="s">
        <v>755</v>
      </c>
      <c r="BM409" s="77" t="s">
        <v>755</v>
      </c>
      <c r="BN409" s="78" t="s">
        <v>755</v>
      </c>
      <c r="BO409" s="77" t="s">
        <v>755</v>
      </c>
      <c r="BP409" s="78" t="s">
        <v>755</v>
      </c>
    </row>
    <row r="410" spans="1:68" s="3" customFormat="1" x14ac:dyDescent="0.2">
      <c r="A410" s="20" t="s">
        <v>95</v>
      </c>
      <c r="B410" s="21" t="s">
        <v>19972</v>
      </c>
      <c r="C410" s="20" t="s">
        <v>19965</v>
      </c>
      <c r="D410" s="20" t="s">
        <v>1</v>
      </c>
      <c r="E410" s="20" t="s">
        <v>264</v>
      </c>
      <c r="F410" s="20"/>
      <c r="G410" s="20" t="s">
        <v>20086</v>
      </c>
      <c r="H410" s="20"/>
      <c r="I410" s="19">
        <f t="shared" si="56"/>
        <v>32</v>
      </c>
      <c r="J410" s="20" t="s">
        <v>755</v>
      </c>
      <c r="K410" s="20" t="s">
        <v>218</v>
      </c>
      <c r="L410" s="95" t="str">
        <f>IF(M410&lt;&gt;"",IF(NOT(ISNA(INDEX(cc!B:B,MATCH(M410,cc!A:A,0)))),INDEX(cc!B:B,MATCH(M410,cc!A:A,0)),"0"),"")</f>
        <v>default</v>
      </c>
      <c r="M410" s="97" t="s">
        <v>13</v>
      </c>
      <c r="N410" s="28" t="str">
        <f t="shared" si="54"/>
        <v/>
      </c>
      <c r="O410" s="19" t="str">
        <f t="shared" si="57"/>
        <v>PMTCT_HEI_POS (N, DSD_NARRATIVE): Infant Testing</v>
      </c>
      <c r="P410" s="19" t="str">
        <f t="shared" si="58"/>
        <v>PMTCT_HEI_POS (N, DSD_NARRATIVE): Infant Testing</v>
      </c>
      <c r="Q410" s="19" t="str">
        <f t="shared" si="63"/>
        <v>PMTCT_HEI_POS (N, DSD_NARRATIVE)</v>
      </c>
      <c r="R410" s="19" t="str">
        <f t="shared" si="59"/>
        <v>PMTCT_HEI_POS_N_DSD_NARRATIVE</v>
      </c>
      <c r="S410" s="19" t="str">
        <f t="shared" si="60"/>
        <v>PMTCT_HEI_POS_N_DSD_NARRATIVE_</v>
      </c>
      <c r="T410" s="19" t="b">
        <f>NOT(ISNA(VLOOKUP(B410,dbcodes!A:B,2,FALSE)))</f>
        <v>1</v>
      </c>
      <c r="U410" s="19" t="str">
        <f>IF(ISNA(VLOOKUP(B410,dbcodes!A:B,2,FALSE)),des!R2477,VLOOKUP(B410,dbcodes!A:B,2,FALSE))</f>
        <v>PMTCT_HEI_POS_N_DSD_NARRATIVE</v>
      </c>
      <c r="V410" s="20"/>
      <c r="W410" s="107" t="str">
        <f>IF(ISNA(VLOOKUP(C410,descriptions!A:B,2,FALSE)),des!V1055,IF(G410=" TARGET","Target ","")&amp;VLOOKUP(C410,descriptions!A:B,2,FALSE))</f>
        <v>Number of HIV-infected infants identified in the reporting period, whose diagnostic sample was collected by 12 months of age.</v>
      </c>
      <c r="X410" s="20" t="s">
        <v>9</v>
      </c>
      <c r="Y410" s="20" t="s">
        <v>831</v>
      </c>
      <c r="Z410" s="20" t="s">
        <v>836</v>
      </c>
      <c r="AA410" s="20" t="s">
        <v>102</v>
      </c>
      <c r="AB410" s="20" t="s">
        <v>755</v>
      </c>
      <c r="AC410" s="19" t="str">
        <f>IF(AB410&lt;&gt;"",IF(NOT(ISNA(INDEX(os!A:A,MATCH(AB410,os!B:B,0)))),INDEX(os!A:A,MATCH(AB410,os!B:B,0)),"0"),"")</f>
        <v/>
      </c>
      <c r="AD410" s="20" t="s">
        <v>830</v>
      </c>
      <c r="AE410" s="20"/>
      <c r="AF410" s="20"/>
      <c r="AG410" s="20"/>
      <c r="AH410" s="93" t="str">
        <f>IF(NOT(ISNA(VLOOKUP(B:B,ResultsTargets!A:A,1,0))),"TRUE","")</f>
        <v>TRUE</v>
      </c>
      <c r="AI410" s="19" t="str">
        <f>IF(ISNA(VLOOKUP(C410,dim_techarea!A:B,2,FALSE)),"",VLOOKUP(C410,dim_techarea!A:B,2,FALSE))</f>
        <v>PMTCT_HEI_POS</v>
      </c>
      <c r="AJ410" s="19" t="str">
        <f>IF(ISNA(VLOOKUP(AI410,dim_techarea!B:C,2,FALSE)),"",VLOOKUP(AI410,dim_techarea!B:C,2,FALSE))</f>
        <v>ECGbKy8o3FC</v>
      </c>
      <c r="AK410" s="19" t="str">
        <f>IF(ISNA(VLOOKUP(TRIM(G410),dim_targetsresults!A:B,2,FALSE)),"",VLOOKUP(TRIM(G410),dim_targetsresults!A:C,2,FALSE))</f>
        <v>MER Results</v>
      </c>
      <c r="AL410" s="19" t="str">
        <f>IF(ISNA(VLOOKUP(AK410,dim_targetsresults!B:C,2,FALSE)),"",VLOOKUP(AK410,dim_targetsresults!B:C,2,FALSE))</f>
        <v>Jh0jDM5yQ2E</v>
      </c>
      <c r="AM410" s="19" t="str">
        <f>IF(ISNA(VLOOKUP(TRIM(D410),dim_numeratordenominator!A:B,2,FALSE)),"",VLOOKUP(TRIM(D410),dim_numeratordenominator!A:C,2,FALSE))</f>
        <v>Numerator</v>
      </c>
      <c r="AN410" s="19" t="str">
        <f>IF(ISNA(VLOOKUP(AM410,dim_numeratordenominator!B:C,2,FALSE)),"",VLOOKUP(AM410,dim_numeratordenominator!B:C,2,FALSE))</f>
        <v>Som9NRMQqV7</v>
      </c>
      <c r="AO410" s="19" t="str">
        <f>IF(ISNA(VLOOKUP(TRIM(E410),dim_supporttype!A:B,2,FALSE)),"",VLOOKUP(TRIM(E410),dim_supporttype!A:C,2,FALSE))</f>
        <v>DSD Narratives</v>
      </c>
      <c r="AP410" s="19" t="str">
        <f>IF(ISNA(VLOOKUP(AO410,dim_supporttype!B:C,2,FALSE)),"",VLOOKUP(AO410,dim_supporttype!B:C,2,FALSE))</f>
        <v>ySGf8v2q9Rm</v>
      </c>
      <c r="AQ410" s="19" t="str">
        <f>IF(ISNA(VLOOKUP(TRIM(F410),dim_disaggs!A:B,2,FALSE)),"No Disagg",VLOOKUP(TRIM(F410),dim_disaggs!A:B,2,FALSE))</f>
        <v>No Disagg</v>
      </c>
      <c r="AR410" s="19" t="str">
        <f>IF(ISNA(VLOOKUP(AQ410,dim_disaggs!B:C,2,FALSE)),"",VLOOKUP(AQ410,dim_disaggs!B:C,2,FALSE))</f>
        <v>werJlVT6sf3</v>
      </c>
      <c r="AS410" s="72"/>
      <c r="AT410" s="66"/>
      <c r="AU410" s="72" t="s">
        <v>755</v>
      </c>
      <c r="AV410" s="73" t="s">
        <v>755</v>
      </c>
      <c r="AW410" s="66" t="s">
        <v>755</v>
      </c>
      <c r="AX410" s="66" t="s">
        <v>755</v>
      </c>
      <c r="AY410" s="20"/>
      <c r="AZ410" s="20"/>
      <c r="BA410" s="105" t="str">
        <f t="shared" si="61"/>
        <v/>
      </c>
      <c r="BB410" s="20" t="str">
        <f t="shared" si="62"/>
        <v/>
      </c>
      <c r="BC410" s="20"/>
      <c r="BD410" s="20"/>
      <c r="BE410" s="75" t="s">
        <v>755</v>
      </c>
      <c r="BF410" s="73" t="s">
        <v>755</v>
      </c>
      <c r="BG410" s="55" t="s">
        <v>755</v>
      </c>
      <c r="BH410" s="76" t="s">
        <v>755</v>
      </c>
      <c r="BI410" s="20" t="s">
        <v>755</v>
      </c>
      <c r="BJ410" s="20" t="s">
        <v>755</v>
      </c>
      <c r="BK410" s="55" t="s">
        <v>755</v>
      </c>
      <c r="BL410" s="71" t="s">
        <v>755</v>
      </c>
      <c r="BM410" s="77" t="s">
        <v>755</v>
      </c>
      <c r="BN410" s="78" t="s">
        <v>755</v>
      </c>
      <c r="BO410" s="77" t="s">
        <v>755</v>
      </c>
      <c r="BP410" s="78" t="s">
        <v>755</v>
      </c>
    </row>
    <row r="411" spans="1:68" s="3" customFormat="1" x14ac:dyDescent="0.2">
      <c r="A411" s="20" t="s">
        <v>95</v>
      </c>
      <c r="B411" s="21" t="s">
        <v>19973</v>
      </c>
      <c r="C411" s="20" t="s">
        <v>19965</v>
      </c>
      <c r="D411" s="20" t="s">
        <v>1</v>
      </c>
      <c r="E411" s="20" t="s">
        <v>265</v>
      </c>
      <c r="F411" s="20"/>
      <c r="G411" s="20" t="s">
        <v>20086</v>
      </c>
      <c r="H411" s="20"/>
      <c r="I411" s="19">
        <f t="shared" si="56"/>
        <v>31</v>
      </c>
      <c r="J411" s="20" t="s">
        <v>755</v>
      </c>
      <c r="K411" s="20" t="s">
        <v>218</v>
      </c>
      <c r="L411" s="95" t="str">
        <f>IF(M411&lt;&gt;"",IF(NOT(ISNA(INDEX(cc!B:B,MATCH(M411,cc!A:A,0)))),INDEX(cc!B:B,MATCH(M411,cc!A:A,0)),"0"),"")</f>
        <v>default</v>
      </c>
      <c r="M411" s="97" t="s">
        <v>13</v>
      </c>
      <c r="N411" s="28" t="str">
        <f t="shared" si="54"/>
        <v/>
      </c>
      <c r="O411" s="19" t="str">
        <f t="shared" si="57"/>
        <v>PMTCT_HEI_POS (N, TA_NARRATIVE): Infant Testing</v>
      </c>
      <c r="P411" s="19" t="str">
        <f t="shared" si="58"/>
        <v>PMTCT_HEI_POS (N, TA_NARRATIVE): Infant Testing</v>
      </c>
      <c r="Q411" s="19" t="str">
        <f t="shared" si="63"/>
        <v>PMTCT_HEI_POS (N, TA_NARRATIVE)</v>
      </c>
      <c r="R411" s="19" t="str">
        <f t="shared" si="59"/>
        <v>PMTCT_HEI_POS_N_TA_NARRATIVE</v>
      </c>
      <c r="S411" s="19" t="str">
        <f t="shared" si="60"/>
        <v>PMTCT_HEI_POS_N_TA_NARRATIVE_</v>
      </c>
      <c r="T411" s="19" t="b">
        <f>NOT(ISNA(VLOOKUP(B411,dbcodes!A:B,2,FALSE)))</f>
        <v>1</v>
      </c>
      <c r="U411" s="19" t="str">
        <f>IF(ISNA(VLOOKUP(B411,dbcodes!A:B,2,FALSE)),des!R2478,VLOOKUP(B411,dbcodes!A:B,2,FALSE))</f>
        <v>PMTCT_HEI_POS_N_TA_NARRATIVE</v>
      </c>
      <c r="V411" s="20"/>
      <c r="W411" s="107" t="str">
        <f>IF(ISNA(VLOOKUP(C411,descriptions!A:B,2,FALSE)),des!V1056,IF(G411=" TARGET","Target ","")&amp;VLOOKUP(C411,descriptions!A:B,2,FALSE))</f>
        <v>Number of HIV-infected infants identified in the reporting period, whose diagnostic sample was collected by 12 months of age.</v>
      </c>
      <c r="X411" s="20" t="s">
        <v>9</v>
      </c>
      <c r="Y411" s="20" t="s">
        <v>831</v>
      </c>
      <c r="Z411" s="20" t="s">
        <v>836</v>
      </c>
      <c r="AA411" s="20" t="s">
        <v>102</v>
      </c>
      <c r="AB411" s="20" t="s">
        <v>755</v>
      </c>
      <c r="AC411" s="19" t="str">
        <f>IF(AB411&lt;&gt;"",IF(NOT(ISNA(INDEX(os!A:A,MATCH(AB411,os!B:B,0)))),INDEX(os!A:A,MATCH(AB411,os!B:B,0)),"0"),"")</f>
        <v/>
      </c>
      <c r="AD411" s="20" t="s">
        <v>830</v>
      </c>
      <c r="AE411" s="20"/>
      <c r="AF411" s="20"/>
      <c r="AG411" s="20"/>
      <c r="AH411" s="93" t="str">
        <f>IF(NOT(ISNA(VLOOKUP(B:B,ResultsTargets!A:A,1,0))),"TRUE","")</f>
        <v>TRUE</v>
      </c>
      <c r="AI411" s="19" t="str">
        <f>IF(ISNA(VLOOKUP(C411,dim_techarea!A:B,2,FALSE)),"",VLOOKUP(C411,dim_techarea!A:B,2,FALSE))</f>
        <v>PMTCT_HEI_POS</v>
      </c>
      <c r="AJ411" s="19" t="str">
        <f>IF(ISNA(VLOOKUP(AI411,dim_techarea!B:C,2,FALSE)),"",VLOOKUP(AI411,dim_techarea!B:C,2,FALSE))</f>
        <v>ECGbKy8o3FC</v>
      </c>
      <c r="AK411" s="19" t="str">
        <f>IF(ISNA(VLOOKUP(TRIM(G411),dim_targetsresults!A:B,2,FALSE)),"",VLOOKUP(TRIM(G411),dim_targetsresults!A:C,2,FALSE))</f>
        <v>MER Results</v>
      </c>
      <c r="AL411" s="19" t="str">
        <f>IF(ISNA(VLOOKUP(AK411,dim_targetsresults!B:C,2,FALSE)),"",VLOOKUP(AK411,dim_targetsresults!B:C,2,FALSE))</f>
        <v>Jh0jDM5yQ2E</v>
      </c>
      <c r="AM411" s="19" t="str">
        <f>IF(ISNA(VLOOKUP(TRIM(D411),dim_numeratordenominator!A:B,2,FALSE)),"",VLOOKUP(TRIM(D411),dim_numeratordenominator!A:C,2,FALSE))</f>
        <v>Numerator</v>
      </c>
      <c r="AN411" s="19" t="str">
        <f>IF(ISNA(VLOOKUP(AM411,dim_numeratordenominator!B:C,2,FALSE)),"",VLOOKUP(AM411,dim_numeratordenominator!B:C,2,FALSE))</f>
        <v>Som9NRMQqV7</v>
      </c>
      <c r="AO411" s="19" t="str">
        <f>IF(ISNA(VLOOKUP(TRIM(E411),dim_supporttype!A:B,2,FALSE)),"",VLOOKUP(TRIM(E411),dim_supporttype!A:C,2,FALSE))</f>
        <v>TA Narratives</v>
      </c>
      <c r="AP411" s="19" t="str">
        <f>IF(ISNA(VLOOKUP(AO411,dim_supporttype!B:C,2,FALSE)),"",VLOOKUP(AO411,dim_supporttype!B:C,2,FALSE))</f>
        <v>aBZapfNWlIU</v>
      </c>
      <c r="AQ411" s="19" t="str">
        <f>IF(ISNA(VLOOKUP(TRIM(F411),dim_disaggs!A:B,2,FALSE)),"No Disagg",VLOOKUP(TRIM(F411),dim_disaggs!A:B,2,FALSE))</f>
        <v>No Disagg</v>
      </c>
      <c r="AR411" s="19" t="str">
        <f>IF(ISNA(VLOOKUP(AQ411,dim_disaggs!B:C,2,FALSE)),"",VLOOKUP(AQ411,dim_disaggs!B:C,2,FALSE))</f>
        <v>werJlVT6sf3</v>
      </c>
      <c r="AS411" s="72"/>
      <c r="AT411" s="66"/>
      <c r="AU411" s="72" t="s">
        <v>755</v>
      </c>
      <c r="AV411" s="73" t="s">
        <v>755</v>
      </c>
      <c r="AW411" s="66" t="s">
        <v>755</v>
      </c>
      <c r="AX411" s="66" t="s">
        <v>755</v>
      </c>
      <c r="AY411" s="20"/>
      <c r="AZ411" s="20"/>
      <c r="BA411" s="105" t="str">
        <f t="shared" si="61"/>
        <v/>
      </c>
      <c r="BB411" s="20" t="str">
        <f t="shared" si="62"/>
        <v/>
      </c>
      <c r="BC411" s="20"/>
      <c r="BD411" s="20"/>
      <c r="BE411" s="75" t="s">
        <v>755</v>
      </c>
      <c r="BF411" s="73" t="s">
        <v>755</v>
      </c>
      <c r="BG411" s="55" t="s">
        <v>755</v>
      </c>
      <c r="BH411" s="76" t="s">
        <v>755</v>
      </c>
      <c r="BI411" s="20" t="s">
        <v>755</v>
      </c>
      <c r="BJ411" s="20" t="s">
        <v>755</v>
      </c>
      <c r="BK411" s="55" t="s">
        <v>755</v>
      </c>
      <c r="BL411" s="71" t="s">
        <v>755</v>
      </c>
      <c r="BM411" s="77" t="s">
        <v>755</v>
      </c>
      <c r="BN411" s="78" t="s">
        <v>755</v>
      </c>
      <c r="BO411" s="77" t="s">
        <v>755</v>
      </c>
      <c r="BP411" s="78" t="s">
        <v>755</v>
      </c>
    </row>
    <row r="412" spans="1:68" x14ac:dyDescent="0.2">
      <c r="A412" s="22" t="s">
        <v>95</v>
      </c>
      <c r="B412" s="21" t="s">
        <v>20258</v>
      </c>
      <c r="C412" s="20" t="s">
        <v>226</v>
      </c>
      <c r="D412" s="20" t="s">
        <v>164</v>
      </c>
      <c r="E412" s="20" t="s">
        <v>77</v>
      </c>
      <c r="F412" s="20" t="s">
        <v>135</v>
      </c>
      <c r="G412" s="20" t="s">
        <v>20086</v>
      </c>
      <c r="H412" s="20" t="s">
        <v>135</v>
      </c>
      <c r="I412" s="19">
        <f t="shared" si="56"/>
        <v>28</v>
      </c>
      <c r="J412" s="20" t="s">
        <v>755</v>
      </c>
      <c r="K412" s="20" t="s">
        <v>236</v>
      </c>
      <c r="L412" s="95" t="str">
        <f>IF(M412&lt;&gt;"",IF(NOT(ISNA(INDEX(cc!B:B,MATCH(M412,cc!A:A,0)))),INDEX(cc!B:B,MATCH(M412,cc!A:A,0)),"0"),"")</f>
        <v>Age (&lt;10-50+-uk, 10) and Sex (Female)</v>
      </c>
      <c r="M412" s="97" t="s">
        <v>20535</v>
      </c>
      <c r="N412" s="28" t="str">
        <f t="shared" si="54"/>
        <v/>
      </c>
      <c r="O412" s="19" t="str">
        <f t="shared" si="57"/>
        <v>PMTCT_STAT (D, DSD, Age/Sex): New ANC clients</v>
      </c>
      <c r="P412" s="19" t="str">
        <f t="shared" si="58"/>
        <v>PMTCT_STAT (D, DSD, Age/Sex): New ANC clients</v>
      </c>
      <c r="Q412" s="19" t="str">
        <f t="shared" si="63"/>
        <v>PMTCT_STAT (D, DSD, Age/Sex)</v>
      </c>
      <c r="R412" s="19" t="str">
        <f t="shared" si="59"/>
        <v>PMTCT_STAT_D_DSD_Age_Sex</v>
      </c>
      <c r="S412" s="19" t="str">
        <f t="shared" si="60"/>
        <v>PMTCT_STAT_D_DSD_Age_Sex_</v>
      </c>
      <c r="T412" s="19" t="b">
        <f>NOT(ISNA(VLOOKUP(B412,dbcodes!A:B,2,FALSE)))</f>
        <v>1</v>
      </c>
      <c r="U412" s="19" t="str">
        <f>IF(ISNA(VLOOKUP(B412,dbcodes!A:B,2,FALSE)),des!R2479,VLOOKUP(B412,dbcodes!A:B,2,FALSE))</f>
        <v>PMTCT_STAT_D_DSD_Age_Sex</v>
      </c>
      <c r="W412" s="107" t="str">
        <f>IF(ISNA(VLOOKUP(C412,descriptions!A:B,2,FALSE)),des!V1061,IF(G412=" TARGET","Target ","")&amp;VLOOKUP(C412,descriptions!A:B,2,FALSE))</f>
        <v>Percentage of pregnant women with known HIV status at antenatal care (includes those who already knew their HIV status prior to ANC)</v>
      </c>
      <c r="X412" s="20" t="s">
        <v>4</v>
      </c>
      <c r="Y412" s="20" t="s">
        <v>831</v>
      </c>
      <c r="Z412" s="20" t="s">
        <v>836</v>
      </c>
      <c r="AA412" s="20" t="s">
        <v>102</v>
      </c>
      <c r="AB412" s="20" t="s">
        <v>755</v>
      </c>
      <c r="AC412" s="19" t="str">
        <f>IF(AB412&lt;&gt;"",IF(NOT(ISNA(INDEX(os!A:A,MATCH(AB412,os!B:B,0)))),INDEX(os!A:A,MATCH(AB412,os!B:B,0)),"0"),"")</f>
        <v/>
      </c>
      <c r="AD412" s="20" t="s">
        <v>830</v>
      </c>
      <c r="AH412" s="93" t="str">
        <f>IF(NOT(ISNA(VLOOKUP(B:B,ResultsTargets!A:A,1,0))),"TRUE","")</f>
        <v>TRUE</v>
      </c>
      <c r="AI412" s="19" t="str">
        <f>IF(ISNA(VLOOKUP(C412,dim_techarea!A:B,2,FALSE)),"",VLOOKUP(C412,dim_techarea!A:B,2,FALSE))</f>
        <v>PMTCT_STAT</v>
      </c>
      <c r="AJ412" s="19" t="str">
        <f>IF(ISNA(VLOOKUP(AI412,dim_techarea!B:C,2,FALSE)),"",VLOOKUP(AI412,dim_techarea!B:C,2,FALSE))</f>
        <v>BTIqHnjeG7l</v>
      </c>
      <c r="AK412" s="19" t="str">
        <f>IF(ISNA(VLOOKUP(TRIM(G412),dim_targetsresults!A:B,2,FALSE)),"",VLOOKUP(TRIM(G412),dim_targetsresults!A:C,2,FALSE))</f>
        <v>MER Results</v>
      </c>
      <c r="AL412" s="19" t="str">
        <f>IF(ISNA(VLOOKUP(AK412,dim_targetsresults!B:C,2,FALSE)),"",VLOOKUP(AK412,dim_targetsresults!B:C,2,FALSE))</f>
        <v>Jh0jDM5yQ2E</v>
      </c>
      <c r="AM412" s="19" t="str">
        <f>IF(ISNA(VLOOKUP(TRIM(D412),dim_numeratordenominator!A:B,2,FALSE)),"",VLOOKUP(TRIM(D412),dim_numeratordenominator!A:C,2,FALSE))</f>
        <v>Denominator</v>
      </c>
      <c r="AN412" s="19" t="str">
        <f>IF(ISNA(VLOOKUP(AM412,dim_numeratordenominator!B:C,2,FALSE)),"",VLOOKUP(AM412,dim_numeratordenominator!B:C,2,FALSE))</f>
        <v>QpNj0nSuEhD</v>
      </c>
      <c r="AO412" s="19" t="str">
        <f>IF(ISNA(VLOOKUP(TRIM(E412),dim_supporttype!A:B,2,FALSE)),"",VLOOKUP(TRIM(E412),dim_supporttype!A:C,2,FALSE))</f>
        <v>DSD</v>
      </c>
      <c r="AP412" s="19" t="str">
        <f>IF(ISNA(VLOOKUP(AO412,dim_supporttype!B:C,2,FALSE)),"",VLOOKUP(AO412,dim_supporttype!B:C,2,FALSE))</f>
        <v>iM13vdNLWKb</v>
      </c>
      <c r="AQ412" s="19" t="str">
        <f>IF(ISNA(VLOOKUP(TRIM(F412),dim_disaggs!A:B,2,FALSE)),"No Disagg",VLOOKUP(TRIM(F412),dim_disaggs!A:B,2,FALSE))</f>
        <v>Age/Sex</v>
      </c>
      <c r="AR412" s="19" t="str">
        <f>IF(ISNA(VLOOKUP(AQ412,dim_disaggs!B:C,2,FALSE)),"",VLOOKUP(AQ412,dim_disaggs!B:C,2,FALSE))</f>
        <v>Qbz6SrpmJ1y</v>
      </c>
      <c r="AU412" s="72" t="s">
        <v>755</v>
      </c>
      <c r="AV412" s="73" t="s">
        <v>755</v>
      </c>
      <c r="AW412" s="66" t="s">
        <v>755</v>
      </c>
      <c r="AX412" s="66" t="s">
        <v>755</v>
      </c>
      <c r="BA412" s="105" t="str">
        <f t="shared" si="61"/>
        <v>Top Level Denominator</v>
      </c>
      <c r="BB412" s="20" t="str">
        <f t="shared" si="62"/>
        <v>Azqe383ljKu</v>
      </c>
      <c r="BE412" s="75" t="s">
        <v>755</v>
      </c>
      <c r="BF412" s="73" t="s">
        <v>755</v>
      </c>
      <c r="BG412" s="55" t="s">
        <v>755</v>
      </c>
      <c r="BH412" s="76" t="s">
        <v>755</v>
      </c>
      <c r="BI412" s="20" t="s">
        <v>20421</v>
      </c>
      <c r="BJ412" s="20" t="s">
        <v>20427</v>
      </c>
      <c r="BK412" s="55" t="s">
        <v>20635</v>
      </c>
      <c r="BL412" s="71" t="s">
        <v>20637</v>
      </c>
      <c r="BM412" s="77" t="s">
        <v>21474</v>
      </c>
      <c r="BN412" s="78" t="s">
        <v>21477</v>
      </c>
      <c r="BO412" s="77" t="s">
        <v>25671</v>
      </c>
      <c r="BP412" s="78" t="s">
        <v>25673</v>
      </c>
    </row>
    <row r="413" spans="1:68" x14ac:dyDescent="0.2">
      <c r="A413" s="22" t="s">
        <v>95</v>
      </c>
      <c r="B413" s="21" t="s">
        <v>20259</v>
      </c>
      <c r="C413" s="20" t="s">
        <v>226</v>
      </c>
      <c r="D413" s="20" t="s">
        <v>164</v>
      </c>
      <c r="E413" s="20" t="s">
        <v>78</v>
      </c>
      <c r="F413" s="20" t="s">
        <v>135</v>
      </c>
      <c r="G413" s="20" t="s">
        <v>20086</v>
      </c>
      <c r="H413" s="20" t="s">
        <v>135</v>
      </c>
      <c r="I413" s="19">
        <f t="shared" si="56"/>
        <v>27</v>
      </c>
      <c r="J413" s="20" t="s">
        <v>755</v>
      </c>
      <c r="K413" s="20" t="s">
        <v>236</v>
      </c>
      <c r="L413" s="95" t="str">
        <f>IF(M413&lt;&gt;"",IF(NOT(ISNA(INDEX(cc!B:B,MATCH(M413,cc!A:A,0)))),INDEX(cc!B:B,MATCH(M413,cc!A:A,0)),"0"),"")</f>
        <v>Age (&lt;10-50+-uk, 10) and Sex (Female)</v>
      </c>
      <c r="M413" s="97" t="s">
        <v>20535</v>
      </c>
      <c r="N413" s="28" t="str">
        <f t="shared" si="54"/>
        <v/>
      </c>
      <c r="O413" s="19" t="str">
        <f t="shared" si="57"/>
        <v>PMTCT_STAT (D, TA, Age/Sex): New ANC clients</v>
      </c>
      <c r="P413" s="19" t="str">
        <f t="shared" si="58"/>
        <v>PMTCT_STAT (D, TA, Age/Sex): New ANC clients</v>
      </c>
      <c r="Q413" s="19" t="str">
        <f t="shared" si="63"/>
        <v>PMTCT_STAT (D, TA, Age/Sex)</v>
      </c>
      <c r="R413" s="19" t="str">
        <f t="shared" si="59"/>
        <v>PMTCT_STAT_D_TA_Age_Sex</v>
      </c>
      <c r="S413" s="19" t="str">
        <f t="shared" si="60"/>
        <v>PMTCT_STAT_D_TA_Age_Sex_</v>
      </c>
      <c r="T413" s="19" t="b">
        <f>NOT(ISNA(VLOOKUP(B413,dbcodes!A:B,2,FALSE)))</f>
        <v>1</v>
      </c>
      <c r="U413" s="19" t="str">
        <f>IF(ISNA(VLOOKUP(B413,dbcodes!A:B,2,FALSE)),des!R2480,VLOOKUP(B413,dbcodes!A:B,2,FALSE))</f>
        <v>PMTCT_STAT_D_TA_Age_Sex</v>
      </c>
      <c r="W413" s="107" t="str">
        <f>IF(ISNA(VLOOKUP(C413,descriptions!A:B,2,FALSE)),des!V1062,IF(G413=" TARGET","Target ","")&amp;VLOOKUP(C413,descriptions!A:B,2,FALSE))</f>
        <v>Percentage of pregnant women with known HIV status at antenatal care (includes those who already knew their HIV status prior to ANC)</v>
      </c>
      <c r="X413" s="20" t="s">
        <v>4</v>
      </c>
      <c r="Y413" s="20" t="s">
        <v>831</v>
      </c>
      <c r="Z413" s="20" t="s">
        <v>836</v>
      </c>
      <c r="AA413" s="20" t="s">
        <v>102</v>
      </c>
      <c r="AB413" s="20" t="s">
        <v>755</v>
      </c>
      <c r="AC413" s="19" t="str">
        <f>IF(AB413&lt;&gt;"",IF(NOT(ISNA(INDEX(os!A:A,MATCH(AB413,os!B:B,0)))),INDEX(os!A:A,MATCH(AB413,os!B:B,0)),"0"),"")</f>
        <v/>
      </c>
      <c r="AD413" s="20" t="s">
        <v>830</v>
      </c>
      <c r="AH413" s="93" t="str">
        <f>IF(NOT(ISNA(VLOOKUP(B:B,ResultsTargets!A:A,1,0))),"TRUE","")</f>
        <v>TRUE</v>
      </c>
      <c r="AI413" s="19" t="str">
        <f>IF(ISNA(VLOOKUP(C413,dim_techarea!A:B,2,FALSE)),"",VLOOKUP(C413,dim_techarea!A:B,2,FALSE))</f>
        <v>PMTCT_STAT</v>
      </c>
      <c r="AJ413" s="19" t="str">
        <f>IF(ISNA(VLOOKUP(AI413,dim_techarea!B:C,2,FALSE)),"",VLOOKUP(AI413,dim_techarea!B:C,2,FALSE))</f>
        <v>BTIqHnjeG7l</v>
      </c>
      <c r="AK413" s="19" t="str">
        <f>IF(ISNA(VLOOKUP(TRIM(G413),dim_targetsresults!A:B,2,FALSE)),"",VLOOKUP(TRIM(G413),dim_targetsresults!A:C,2,FALSE))</f>
        <v>MER Results</v>
      </c>
      <c r="AL413" s="19" t="str">
        <f>IF(ISNA(VLOOKUP(AK413,dim_targetsresults!B:C,2,FALSE)),"",VLOOKUP(AK413,dim_targetsresults!B:C,2,FALSE))</f>
        <v>Jh0jDM5yQ2E</v>
      </c>
      <c r="AM413" s="19" t="str">
        <f>IF(ISNA(VLOOKUP(TRIM(D413),dim_numeratordenominator!A:B,2,FALSE)),"",VLOOKUP(TRIM(D413),dim_numeratordenominator!A:C,2,FALSE))</f>
        <v>Denominator</v>
      </c>
      <c r="AN413" s="19" t="str">
        <f>IF(ISNA(VLOOKUP(AM413,dim_numeratordenominator!B:C,2,FALSE)),"",VLOOKUP(AM413,dim_numeratordenominator!B:C,2,FALSE))</f>
        <v>QpNj0nSuEhD</v>
      </c>
      <c r="AO413" s="19" t="str">
        <f>IF(ISNA(VLOOKUP(TRIM(E413),dim_supporttype!A:B,2,FALSE)),"",VLOOKUP(TRIM(E413),dim_supporttype!A:C,2,FALSE))</f>
        <v>TA</v>
      </c>
      <c r="AP413" s="19" t="str">
        <f>IF(ISNA(VLOOKUP(AO413,dim_supporttype!B:C,2,FALSE)),"",VLOOKUP(AO413,dim_supporttype!B:C,2,FALSE))</f>
        <v>cRAGKdWIDn4</v>
      </c>
      <c r="AQ413" s="19" t="str">
        <f>IF(ISNA(VLOOKUP(TRIM(F413),dim_disaggs!A:B,2,FALSE)),"No Disagg",VLOOKUP(TRIM(F413),dim_disaggs!A:B,2,FALSE))</f>
        <v>Age/Sex</v>
      </c>
      <c r="AR413" s="19" t="str">
        <f>IF(ISNA(VLOOKUP(AQ413,dim_disaggs!B:C,2,FALSE)),"",VLOOKUP(AQ413,dim_disaggs!B:C,2,FALSE))</f>
        <v>Qbz6SrpmJ1y</v>
      </c>
      <c r="AU413" s="72" t="s">
        <v>755</v>
      </c>
      <c r="AV413" s="73" t="s">
        <v>755</v>
      </c>
      <c r="AW413" s="66" t="s">
        <v>755</v>
      </c>
      <c r="AX413" s="66" t="s">
        <v>755</v>
      </c>
      <c r="BA413" s="105" t="str">
        <f t="shared" si="61"/>
        <v>Top Level Denominator</v>
      </c>
      <c r="BB413" s="20" t="str">
        <f t="shared" si="62"/>
        <v>Azqe383ljKu</v>
      </c>
      <c r="BE413" s="75" t="s">
        <v>755</v>
      </c>
      <c r="BF413" s="73" t="s">
        <v>755</v>
      </c>
      <c r="BG413" s="55" t="s">
        <v>755</v>
      </c>
      <c r="BH413" s="76" t="s">
        <v>755</v>
      </c>
      <c r="BI413" s="20" t="s">
        <v>20421</v>
      </c>
      <c r="BJ413" s="20" t="s">
        <v>20427</v>
      </c>
      <c r="BK413" s="55" t="s">
        <v>20635</v>
      </c>
      <c r="BL413" s="71" t="s">
        <v>20637</v>
      </c>
      <c r="BM413" s="77" t="s">
        <v>21474</v>
      </c>
      <c r="BN413" s="78" t="s">
        <v>21477</v>
      </c>
      <c r="BO413" s="77" t="s">
        <v>25671</v>
      </c>
      <c r="BP413" s="78" t="s">
        <v>25673</v>
      </c>
    </row>
    <row r="414" spans="1:68" x14ac:dyDescent="0.2">
      <c r="A414" s="22" t="s">
        <v>95</v>
      </c>
      <c r="B414" s="21" t="s">
        <v>20262</v>
      </c>
      <c r="C414" s="20" t="s">
        <v>226</v>
      </c>
      <c r="D414" s="20" t="s">
        <v>1</v>
      </c>
      <c r="E414" s="20" t="s">
        <v>77</v>
      </c>
      <c r="F414" s="22" t="s">
        <v>19954</v>
      </c>
      <c r="G414" s="20" t="s">
        <v>20086</v>
      </c>
      <c r="H414" s="20" t="s">
        <v>19954</v>
      </c>
      <c r="I414" s="19">
        <f t="shared" si="56"/>
        <v>43</v>
      </c>
      <c r="K414" s="20" t="s">
        <v>227</v>
      </c>
      <c r="L414" s="95" t="str">
        <f>IF(M414&lt;&gt;"",IF(NOT(ISNA(INDEX(cc!B:B,MATCH(M414,cc!A:A,0)))),INDEX(cc!B:B,MATCH(M414,cc!A:A,0)),"0"),"")</f>
        <v>Age (&lt;10-50+-uk, 10), Sex (Female) and Known Positive / New Pos or Neg / Recent Neg</v>
      </c>
      <c r="M414" s="97" t="s">
        <v>20590</v>
      </c>
      <c r="N414" s="28" t="str">
        <f t="shared" si="54"/>
        <v/>
      </c>
      <c r="O414" s="19" t="str">
        <f t="shared" si="57"/>
        <v>PMTCT_STAT (N, DSD, Age/Sex/KnownNewResult): Known Results</v>
      </c>
      <c r="P414" s="19" t="str">
        <f t="shared" si="58"/>
        <v>PMTCT_STAT (N, DSD, Age/Sex/KnownNewResult): Known Results</v>
      </c>
      <c r="Q414" s="19" t="str">
        <f t="shared" si="63"/>
        <v>PMTCT_STAT (N, DSD, Age/Sex/KnownNewResult)</v>
      </c>
      <c r="R414" s="19" t="str">
        <f t="shared" si="59"/>
        <v>PMTCT_STAT_N_DSD_Age_Sex_KnownNewResult</v>
      </c>
      <c r="S414" s="19" t="str">
        <f t="shared" si="60"/>
        <v>PMTCT_STAT_N_DSD_Age_Sex_KnownNewResult_</v>
      </c>
      <c r="T414" s="19" t="b">
        <f>NOT(ISNA(VLOOKUP(B414,dbcodes!A:B,2,FALSE)))</f>
        <v>1</v>
      </c>
      <c r="U414" s="19" t="str">
        <f>IF(ISNA(VLOOKUP(B414,dbcodes!A:B,2,FALSE)),des!R2481,VLOOKUP(B414,dbcodes!A:B,2,FALSE))</f>
        <v>PMTCT_STAT_N_DSD_Age_Sex_KnownNewResult</v>
      </c>
      <c r="V414" s="66"/>
      <c r="W414" s="107" t="str">
        <f>IF(ISNA(VLOOKUP(C414,descriptions!A:B,2,FALSE)),des!V1072,IF(G414=" TARGET","Target ","")&amp;VLOOKUP(C414,descriptions!A:B,2,FALSE))</f>
        <v>Percentage of pregnant women with known HIV status at antenatal care (includes those who already knew their HIV status prior to ANC)</v>
      </c>
      <c r="X414" s="20" t="s">
        <v>4</v>
      </c>
      <c r="Y414" s="20" t="s">
        <v>831</v>
      </c>
      <c r="Z414" s="20" t="s">
        <v>836</v>
      </c>
      <c r="AA414" s="20" t="s">
        <v>102</v>
      </c>
      <c r="AB414" s="20" t="s">
        <v>755</v>
      </c>
      <c r="AC414" s="19" t="str">
        <f>IF(AB414&lt;&gt;"",IF(NOT(ISNA(INDEX(os!A:A,MATCH(AB414,os!B:B,0)))),INDEX(os!A:A,MATCH(AB414,os!B:B,0)),"0"),"")</f>
        <v/>
      </c>
      <c r="AD414" s="20" t="s">
        <v>830</v>
      </c>
      <c r="AH414" s="93" t="str">
        <f>IF(NOT(ISNA(VLOOKUP(B:B,ResultsTargets!A:A,1,0))),"TRUE","")</f>
        <v>TRUE</v>
      </c>
      <c r="AI414" s="19" t="str">
        <f>IF(ISNA(VLOOKUP(C414,dim_techarea!A:B,2,FALSE)),"",VLOOKUP(C414,dim_techarea!A:B,2,FALSE))</f>
        <v>PMTCT_STAT</v>
      </c>
      <c r="AJ414" s="19" t="str">
        <f>IF(ISNA(VLOOKUP(AI414,dim_techarea!B:C,2,FALSE)),"",VLOOKUP(AI414,dim_techarea!B:C,2,FALSE))</f>
        <v>BTIqHnjeG7l</v>
      </c>
      <c r="AK414" s="19" t="str">
        <f>IF(ISNA(VLOOKUP(TRIM(G414),dim_targetsresults!A:B,2,FALSE)),"",VLOOKUP(TRIM(G414),dim_targetsresults!A:C,2,FALSE))</f>
        <v>MER Results</v>
      </c>
      <c r="AL414" s="19" t="str">
        <f>IF(ISNA(VLOOKUP(AK414,dim_targetsresults!B:C,2,FALSE)),"",VLOOKUP(AK414,dim_targetsresults!B:C,2,FALSE))</f>
        <v>Jh0jDM5yQ2E</v>
      </c>
      <c r="AM414" s="19" t="str">
        <f>IF(ISNA(VLOOKUP(TRIM(D414),dim_numeratordenominator!A:B,2,FALSE)),"",VLOOKUP(TRIM(D414),dim_numeratordenominator!A:C,2,FALSE))</f>
        <v>Numerator</v>
      </c>
      <c r="AN414" s="19" t="str">
        <f>IF(ISNA(VLOOKUP(AM414,dim_numeratordenominator!B:C,2,FALSE)),"",VLOOKUP(AM414,dim_numeratordenominator!B:C,2,FALSE))</f>
        <v>Som9NRMQqV7</v>
      </c>
      <c r="AO414" s="19" t="str">
        <f>IF(ISNA(VLOOKUP(TRIM(E414),dim_supporttype!A:B,2,FALSE)),"",VLOOKUP(TRIM(E414),dim_supporttype!A:C,2,FALSE))</f>
        <v>DSD</v>
      </c>
      <c r="AP414" s="19" t="str">
        <f>IF(ISNA(VLOOKUP(AO414,dim_supporttype!B:C,2,FALSE)),"",VLOOKUP(AO414,dim_supporttype!B:C,2,FALSE))</f>
        <v>iM13vdNLWKb</v>
      </c>
      <c r="AQ414" s="19" t="str">
        <f>IF(ISNA(VLOOKUP(TRIM(F414),dim_disaggs!A:B,2,FALSE)),"No Disagg",VLOOKUP(TRIM(F414),dim_disaggs!A:B,2,FALSE))</f>
        <v>Age/Sex/KnownNewResult</v>
      </c>
      <c r="AR414" s="19" t="str">
        <f>IF(ISNA(VLOOKUP(AQ414,dim_disaggs!B:C,2,FALSE)),"",VLOOKUP(AQ414,dim_disaggs!B:C,2,FALSE))</f>
        <v>Ua8iy6NgQks</v>
      </c>
      <c r="AU414" s="72" t="s">
        <v>21135</v>
      </c>
      <c r="AV414" s="73" t="s">
        <v>21153</v>
      </c>
      <c r="AW414" s="65" t="s">
        <v>25665</v>
      </c>
      <c r="AX414" s="66" t="s">
        <v>25422</v>
      </c>
      <c r="BA414" s="105" t="str">
        <f t="shared" si="61"/>
        <v>Top Level Numerator</v>
      </c>
      <c r="BB414" s="20" t="str">
        <f t="shared" si="62"/>
        <v>PE5QVF0w4xj</v>
      </c>
      <c r="BE414" s="75" t="s">
        <v>755</v>
      </c>
      <c r="BF414" s="73" t="s">
        <v>755</v>
      </c>
      <c r="BG414" s="55" t="s">
        <v>755</v>
      </c>
      <c r="BH414" s="76" t="s">
        <v>755</v>
      </c>
      <c r="BI414" s="20" t="s">
        <v>755</v>
      </c>
      <c r="BJ414" s="20" t="s">
        <v>755</v>
      </c>
      <c r="BK414" s="55" t="s">
        <v>20634</v>
      </c>
      <c r="BL414" s="71" t="s">
        <v>20636</v>
      </c>
      <c r="BM414" s="77" t="s">
        <v>21473</v>
      </c>
      <c r="BN414" s="78" t="s">
        <v>21476</v>
      </c>
      <c r="BO414" s="77" t="s">
        <v>25670</v>
      </c>
      <c r="BP414" s="78" t="s">
        <v>25672</v>
      </c>
    </row>
    <row r="415" spans="1:68" x14ac:dyDescent="0.2">
      <c r="A415" s="22" t="s">
        <v>95</v>
      </c>
      <c r="B415" s="21" t="s">
        <v>20263</v>
      </c>
      <c r="C415" s="20" t="s">
        <v>226</v>
      </c>
      <c r="D415" s="20" t="s">
        <v>1</v>
      </c>
      <c r="E415" s="20" t="s">
        <v>78</v>
      </c>
      <c r="F415" s="20" t="s">
        <v>19954</v>
      </c>
      <c r="G415" s="20" t="s">
        <v>20086</v>
      </c>
      <c r="H415" s="20" t="s">
        <v>19954</v>
      </c>
      <c r="I415" s="19">
        <f t="shared" si="56"/>
        <v>42</v>
      </c>
      <c r="K415" s="20" t="s">
        <v>227</v>
      </c>
      <c r="L415" s="95" t="str">
        <f>IF(M415&lt;&gt;"",IF(NOT(ISNA(INDEX(cc!B:B,MATCH(M415,cc!A:A,0)))),INDEX(cc!B:B,MATCH(M415,cc!A:A,0)),"0"),"")</f>
        <v>Age (&lt;10-50+-uk, 10), Sex (Female) and Known Positive / New Pos or Neg / Recent Neg</v>
      </c>
      <c r="M415" s="97" t="s">
        <v>20590</v>
      </c>
      <c r="N415" s="28" t="str">
        <f t="shared" si="54"/>
        <v/>
      </c>
      <c r="O415" s="19" t="str">
        <f t="shared" si="57"/>
        <v>PMTCT_STAT (N, TA, Age/Sex/KnownNewResult): Known Results</v>
      </c>
      <c r="P415" s="19" t="str">
        <f t="shared" si="58"/>
        <v>PMTCT_STAT (N, TA, Age/Sex/KnownNewResult): Known Results</v>
      </c>
      <c r="Q415" s="19" t="str">
        <f t="shared" si="63"/>
        <v>PMTCT_STAT (N, TA, Age/Sex/KnownNewResult)</v>
      </c>
      <c r="R415" s="19" t="str">
        <f t="shared" si="59"/>
        <v>PMTCT_STAT_N_TA_Age_Sex_KnownNewResult</v>
      </c>
      <c r="S415" s="19" t="str">
        <f t="shared" si="60"/>
        <v>PMTCT_STAT_N_TA_Age_Sex_KnownNewResult_</v>
      </c>
      <c r="T415" s="19" t="b">
        <f>NOT(ISNA(VLOOKUP(B415,dbcodes!A:B,2,FALSE)))</f>
        <v>1</v>
      </c>
      <c r="U415" s="19" t="str">
        <f>IF(ISNA(VLOOKUP(B415,dbcodes!A:B,2,FALSE)),des!R2482,VLOOKUP(B415,dbcodes!A:B,2,FALSE))</f>
        <v>PMTCT_STAT_N_TA_Age_Sex_KnownNewResult</v>
      </c>
      <c r="V415" s="66"/>
      <c r="W415" s="107" t="str">
        <f>IF(ISNA(VLOOKUP(C415,descriptions!A:B,2,FALSE)),des!V1073,IF(G415=" TARGET","Target ","")&amp;VLOOKUP(C415,descriptions!A:B,2,FALSE))</f>
        <v>Percentage of pregnant women with known HIV status at antenatal care (includes those who already knew their HIV status prior to ANC)</v>
      </c>
      <c r="X415" s="20" t="s">
        <v>4</v>
      </c>
      <c r="Y415" s="20" t="s">
        <v>831</v>
      </c>
      <c r="Z415" s="20" t="s">
        <v>836</v>
      </c>
      <c r="AA415" s="20" t="s">
        <v>102</v>
      </c>
      <c r="AB415" s="20" t="s">
        <v>755</v>
      </c>
      <c r="AC415" s="19" t="str">
        <f>IF(AB415&lt;&gt;"",IF(NOT(ISNA(INDEX(os!A:A,MATCH(AB415,os!B:B,0)))),INDEX(os!A:A,MATCH(AB415,os!B:B,0)),"0"),"")</f>
        <v/>
      </c>
      <c r="AD415" s="20" t="s">
        <v>830</v>
      </c>
      <c r="AH415" s="93" t="str">
        <f>IF(NOT(ISNA(VLOOKUP(B:B,ResultsTargets!A:A,1,0))),"TRUE","")</f>
        <v>TRUE</v>
      </c>
      <c r="AI415" s="19" t="str">
        <f>IF(ISNA(VLOOKUP(C415,dim_techarea!A:B,2,FALSE)),"",VLOOKUP(C415,dim_techarea!A:B,2,FALSE))</f>
        <v>PMTCT_STAT</v>
      </c>
      <c r="AJ415" s="19" t="str">
        <f>IF(ISNA(VLOOKUP(AI415,dim_techarea!B:C,2,FALSE)),"",VLOOKUP(AI415,dim_techarea!B:C,2,FALSE))</f>
        <v>BTIqHnjeG7l</v>
      </c>
      <c r="AK415" s="19" t="str">
        <f>IF(ISNA(VLOOKUP(TRIM(G415),dim_targetsresults!A:B,2,FALSE)),"",VLOOKUP(TRIM(G415),dim_targetsresults!A:C,2,FALSE))</f>
        <v>MER Results</v>
      </c>
      <c r="AL415" s="19" t="str">
        <f>IF(ISNA(VLOOKUP(AK415,dim_targetsresults!B:C,2,FALSE)),"",VLOOKUP(AK415,dim_targetsresults!B:C,2,FALSE))</f>
        <v>Jh0jDM5yQ2E</v>
      </c>
      <c r="AM415" s="19" t="str">
        <f>IF(ISNA(VLOOKUP(TRIM(D415),dim_numeratordenominator!A:B,2,FALSE)),"",VLOOKUP(TRIM(D415),dim_numeratordenominator!A:C,2,FALSE))</f>
        <v>Numerator</v>
      </c>
      <c r="AN415" s="19" t="str">
        <f>IF(ISNA(VLOOKUP(AM415,dim_numeratordenominator!B:C,2,FALSE)),"",VLOOKUP(AM415,dim_numeratordenominator!B:C,2,FALSE))</f>
        <v>Som9NRMQqV7</v>
      </c>
      <c r="AO415" s="19" t="str">
        <f>IF(ISNA(VLOOKUP(TRIM(E415),dim_supporttype!A:B,2,FALSE)),"",VLOOKUP(TRIM(E415),dim_supporttype!A:C,2,FALSE))</f>
        <v>TA</v>
      </c>
      <c r="AP415" s="19" t="str">
        <f>IF(ISNA(VLOOKUP(AO415,dim_supporttype!B:C,2,FALSE)),"",VLOOKUP(AO415,dim_supporttype!B:C,2,FALSE))</f>
        <v>cRAGKdWIDn4</v>
      </c>
      <c r="AQ415" s="19" t="str">
        <f>IF(ISNA(VLOOKUP(TRIM(F415),dim_disaggs!A:B,2,FALSE)),"No Disagg",VLOOKUP(TRIM(F415),dim_disaggs!A:B,2,FALSE))</f>
        <v>Age/Sex/KnownNewResult</v>
      </c>
      <c r="AR415" s="19" t="str">
        <f>IF(ISNA(VLOOKUP(AQ415,dim_disaggs!B:C,2,FALSE)),"",VLOOKUP(AQ415,dim_disaggs!B:C,2,FALSE))</f>
        <v>Ua8iy6NgQks</v>
      </c>
      <c r="AU415" s="72" t="s">
        <v>21135</v>
      </c>
      <c r="AV415" s="73" t="s">
        <v>21153</v>
      </c>
      <c r="AW415" s="65" t="s">
        <v>25665</v>
      </c>
      <c r="AX415" s="66" t="s">
        <v>25422</v>
      </c>
      <c r="BA415" s="105" t="str">
        <f t="shared" si="61"/>
        <v>Top Level Numerator</v>
      </c>
      <c r="BB415" s="20" t="str">
        <f t="shared" si="62"/>
        <v>PE5QVF0w4xj</v>
      </c>
      <c r="BE415" s="75" t="s">
        <v>755</v>
      </c>
      <c r="BF415" s="73" t="s">
        <v>755</v>
      </c>
      <c r="BG415" s="55" t="s">
        <v>755</v>
      </c>
      <c r="BH415" s="76" t="s">
        <v>755</v>
      </c>
      <c r="BI415" s="20" t="s">
        <v>755</v>
      </c>
      <c r="BJ415" s="20" t="s">
        <v>755</v>
      </c>
      <c r="BK415" s="55" t="s">
        <v>20634</v>
      </c>
      <c r="BL415" s="71" t="s">
        <v>20636</v>
      </c>
      <c r="BM415" s="77" t="s">
        <v>21473</v>
      </c>
      <c r="BN415" s="78" t="s">
        <v>21476</v>
      </c>
      <c r="BO415" s="77" t="s">
        <v>25670</v>
      </c>
      <c r="BP415" s="78" t="s">
        <v>25672</v>
      </c>
    </row>
    <row r="416" spans="1:68" x14ac:dyDescent="0.2">
      <c r="A416" s="20" t="s">
        <v>95</v>
      </c>
      <c r="B416" s="20" t="s">
        <v>286</v>
      </c>
      <c r="C416" s="20" t="s">
        <v>226</v>
      </c>
      <c r="D416" s="20" t="s">
        <v>1</v>
      </c>
      <c r="E416" s="20" t="s">
        <v>264</v>
      </c>
      <c r="G416" s="20" t="s">
        <v>20086</v>
      </c>
      <c r="I416" s="19">
        <f t="shared" si="56"/>
        <v>29</v>
      </c>
      <c r="J416" s="20" t="s">
        <v>755</v>
      </c>
      <c r="K416" s="20" t="s">
        <v>227</v>
      </c>
      <c r="L416" s="95" t="str">
        <f>IF(M416&lt;&gt;"",IF(NOT(ISNA(INDEX(cc!B:B,MATCH(M416,cc!A:A,0)))),INDEX(cc!B:B,MATCH(M416,cc!A:A,0)),"0"),"")</f>
        <v>default</v>
      </c>
      <c r="M416" s="97" t="s">
        <v>13</v>
      </c>
      <c r="N416" s="28" t="str">
        <f t="shared" si="54"/>
        <v/>
      </c>
      <c r="O416" s="19" t="str">
        <f t="shared" si="57"/>
        <v>PMTCT_STAT (N, DSD_NARRATIVE): Known Results</v>
      </c>
      <c r="P416" s="19" t="str">
        <f t="shared" si="58"/>
        <v>PMTCT_STAT (N, DSD_NARRATIVE): Known Results</v>
      </c>
      <c r="Q416" s="19" t="str">
        <f t="shared" si="63"/>
        <v>PMTCT_STAT (N, DSD_NARRATIVE)</v>
      </c>
      <c r="R416" s="19" t="str">
        <f t="shared" si="59"/>
        <v>PMTCT_STAT_N_DSD_NARRATIVE</v>
      </c>
      <c r="S416" s="19" t="str">
        <f t="shared" si="60"/>
        <v>PMTCT_STAT_N_DSD_NARRATIVE_</v>
      </c>
      <c r="T416" s="19" t="b">
        <f>NOT(ISNA(VLOOKUP(B416,dbcodes!A:B,2,FALSE)))</f>
        <v>1</v>
      </c>
      <c r="U416" s="19" t="str">
        <f>IF(ISNA(VLOOKUP(B416,dbcodes!A:B,2,FALSE)),des!R2483,VLOOKUP(B416,dbcodes!A:B,2,FALSE))</f>
        <v>PMTCT_STAT_N_DSD_NARRATIVE</v>
      </c>
      <c r="V416" s="66"/>
      <c r="W416" s="107" t="str">
        <f>IF(ISNA(VLOOKUP(C416,descriptions!A:B,2,FALSE)),des!V1083,IF(G416=" TARGET","Target ","")&amp;VLOOKUP(C416,descriptions!A:B,2,FALSE))</f>
        <v>Percentage of pregnant women with known HIV status at antenatal care (includes those who already knew their HIV status prior to ANC)</v>
      </c>
      <c r="X416" s="20" t="s">
        <v>9</v>
      </c>
      <c r="Y416" s="20" t="s">
        <v>831</v>
      </c>
      <c r="Z416" s="20" t="s">
        <v>836</v>
      </c>
      <c r="AA416" s="20" t="s">
        <v>102</v>
      </c>
      <c r="AB416" s="20" t="s">
        <v>755</v>
      </c>
      <c r="AC416" s="19" t="str">
        <f>IF(AB416&lt;&gt;"",IF(NOT(ISNA(INDEX(os!A:A,MATCH(AB416,os!B:B,0)))),INDEX(os!A:A,MATCH(AB416,os!B:B,0)),"0"),"")</f>
        <v/>
      </c>
      <c r="AD416" s="20" t="s">
        <v>830</v>
      </c>
      <c r="AH416" s="93" t="str">
        <f>IF(NOT(ISNA(VLOOKUP(B:B,ResultsTargets!A:A,1,0))),"TRUE","")</f>
        <v>TRUE</v>
      </c>
      <c r="AI416" s="19" t="str">
        <f>IF(ISNA(VLOOKUP(C416,dim_techarea!A:B,2,FALSE)),"",VLOOKUP(C416,dim_techarea!A:B,2,FALSE))</f>
        <v>PMTCT_STAT</v>
      </c>
      <c r="AJ416" s="19" t="str">
        <f>IF(ISNA(VLOOKUP(AI416,dim_techarea!B:C,2,FALSE)),"",VLOOKUP(AI416,dim_techarea!B:C,2,FALSE))</f>
        <v>BTIqHnjeG7l</v>
      </c>
      <c r="AK416" s="19" t="str">
        <f>IF(ISNA(VLOOKUP(TRIM(G416),dim_targetsresults!A:B,2,FALSE)),"",VLOOKUP(TRIM(G416),dim_targetsresults!A:C,2,FALSE))</f>
        <v>MER Results</v>
      </c>
      <c r="AL416" s="19" t="str">
        <f>IF(ISNA(VLOOKUP(AK416,dim_targetsresults!B:C,2,FALSE)),"",VLOOKUP(AK416,dim_targetsresults!B:C,2,FALSE))</f>
        <v>Jh0jDM5yQ2E</v>
      </c>
      <c r="AM416" s="19" t="str">
        <f>IF(ISNA(VLOOKUP(TRIM(D416),dim_numeratordenominator!A:B,2,FALSE)),"",VLOOKUP(TRIM(D416),dim_numeratordenominator!A:C,2,FALSE))</f>
        <v>Numerator</v>
      </c>
      <c r="AN416" s="19" t="str">
        <f>IF(ISNA(VLOOKUP(AM416,dim_numeratordenominator!B:C,2,FALSE)),"",VLOOKUP(AM416,dim_numeratordenominator!B:C,2,FALSE))</f>
        <v>Som9NRMQqV7</v>
      </c>
      <c r="AO416" s="19" t="str">
        <f>IF(ISNA(VLOOKUP(TRIM(E416),dim_supporttype!A:B,2,FALSE)),"",VLOOKUP(TRIM(E416),dim_supporttype!A:C,2,FALSE))</f>
        <v>DSD Narratives</v>
      </c>
      <c r="AP416" s="19" t="str">
        <f>IF(ISNA(VLOOKUP(AO416,dim_supporttype!B:C,2,FALSE)),"",VLOOKUP(AO416,dim_supporttype!B:C,2,FALSE))</f>
        <v>ySGf8v2q9Rm</v>
      </c>
      <c r="AQ416" s="19" t="str">
        <f>IF(ISNA(VLOOKUP(TRIM(F416),dim_disaggs!A:B,2,FALSE)),"No Disagg",VLOOKUP(TRIM(F416),dim_disaggs!A:B,2,FALSE))</f>
        <v>No Disagg</v>
      </c>
      <c r="AR416" s="19" t="str">
        <f>IF(ISNA(VLOOKUP(AQ416,dim_disaggs!B:C,2,FALSE)),"",VLOOKUP(AQ416,dim_disaggs!B:C,2,FALSE))</f>
        <v>werJlVT6sf3</v>
      </c>
      <c r="AU416" s="72" t="s">
        <v>755</v>
      </c>
      <c r="AV416" s="73" t="s">
        <v>755</v>
      </c>
      <c r="AW416" s="66" t="s">
        <v>755</v>
      </c>
      <c r="AX416" s="66" t="s">
        <v>755</v>
      </c>
      <c r="BA416" s="105" t="str">
        <f t="shared" si="61"/>
        <v/>
      </c>
      <c r="BB416" s="20" t="str">
        <f t="shared" si="62"/>
        <v/>
      </c>
      <c r="BE416" s="75" t="s">
        <v>755</v>
      </c>
      <c r="BF416" s="73" t="s">
        <v>755</v>
      </c>
      <c r="BG416" s="55" t="s">
        <v>755</v>
      </c>
      <c r="BH416" s="76" t="s">
        <v>755</v>
      </c>
      <c r="BI416" s="20" t="s">
        <v>755</v>
      </c>
      <c r="BJ416" s="20" t="s">
        <v>755</v>
      </c>
      <c r="BK416" s="55" t="s">
        <v>755</v>
      </c>
      <c r="BL416" s="71" t="s">
        <v>755</v>
      </c>
      <c r="BM416" s="77" t="s">
        <v>755</v>
      </c>
      <c r="BN416" s="78" t="s">
        <v>755</v>
      </c>
      <c r="BO416" s="77" t="s">
        <v>755</v>
      </c>
      <c r="BP416" s="78" t="s">
        <v>755</v>
      </c>
    </row>
    <row r="417" spans="1:68" x14ac:dyDescent="0.2">
      <c r="A417" s="20" t="s">
        <v>95</v>
      </c>
      <c r="B417" s="20" t="s">
        <v>287</v>
      </c>
      <c r="C417" s="20" t="s">
        <v>226</v>
      </c>
      <c r="D417" s="20" t="s">
        <v>1</v>
      </c>
      <c r="E417" s="20" t="s">
        <v>265</v>
      </c>
      <c r="G417" s="20" t="s">
        <v>20086</v>
      </c>
      <c r="I417" s="19">
        <f t="shared" si="56"/>
        <v>28</v>
      </c>
      <c r="J417" s="20" t="s">
        <v>755</v>
      </c>
      <c r="K417" s="20" t="s">
        <v>227</v>
      </c>
      <c r="L417" s="95" t="str">
        <f>IF(M417&lt;&gt;"",IF(NOT(ISNA(INDEX(cc!B:B,MATCH(M417,cc!A:A,0)))),INDEX(cc!B:B,MATCH(M417,cc!A:A,0)),"0"),"")</f>
        <v>default</v>
      </c>
      <c r="M417" s="97" t="s">
        <v>13</v>
      </c>
      <c r="N417" s="28" t="str">
        <f t="shared" si="54"/>
        <v/>
      </c>
      <c r="O417" s="19" t="str">
        <f t="shared" si="57"/>
        <v>PMTCT_STAT (N, TA_NARRATIVE): Known Results</v>
      </c>
      <c r="P417" s="19" t="str">
        <f t="shared" si="58"/>
        <v>PMTCT_STAT (N, TA_NARRATIVE): Known Results</v>
      </c>
      <c r="Q417" s="19" t="str">
        <f t="shared" si="63"/>
        <v>PMTCT_STAT (N, TA_NARRATIVE)</v>
      </c>
      <c r="R417" s="19" t="str">
        <f t="shared" si="59"/>
        <v>PMTCT_STAT_N_TA_NARRATIVE</v>
      </c>
      <c r="S417" s="19" t="str">
        <f t="shared" si="60"/>
        <v>PMTCT_STAT_N_TA_NARRATIVE_</v>
      </c>
      <c r="T417" s="19" t="b">
        <f>NOT(ISNA(VLOOKUP(B417,dbcodes!A:B,2,FALSE)))</f>
        <v>1</v>
      </c>
      <c r="U417" s="19" t="str">
        <f>IF(ISNA(VLOOKUP(B417,dbcodes!A:B,2,FALSE)),des!R2484,VLOOKUP(B417,dbcodes!A:B,2,FALSE))</f>
        <v>PMTCT_STAT_N_TA_NARRATIVE</v>
      </c>
      <c r="V417" s="66"/>
      <c r="W417" s="107" t="str">
        <f>IF(ISNA(VLOOKUP(C417,descriptions!A:B,2,FALSE)),des!V1084,IF(G417=" TARGET","Target ","")&amp;VLOOKUP(C417,descriptions!A:B,2,FALSE))</f>
        <v>Percentage of pregnant women with known HIV status at antenatal care (includes those who already knew their HIV status prior to ANC)</v>
      </c>
      <c r="X417" s="20" t="s">
        <v>9</v>
      </c>
      <c r="Y417" s="20" t="s">
        <v>831</v>
      </c>
      <c r="Z417" s="20" t="s">
        <v>836</v>
      </c>
      <c r="AA417" s="20" t="s">
        <v>102</v>
      </c>
      <c r="AB417" s="20" t="s">
        <v>755</v>
      </c>
      <c r="AC417" s="19" t="str">
        <f>IF(AB417&lt;&gt;"",IF(NOT(ISNA(INDEX(os!A:A,MATCH(AB417,os!B:B,0)))),INDEX(os!A:A,MATCH(AB417,os!B:B,0)),"0"),"")</f>
        <v/>
      </c>
      <c r="AD417" s="20" t="s">
        <v>830</v>
      </c>
      <c r="AH417" s="93" t="str">
        <f>IF(NOT(ISNA(VLOOKUP(B:B,ResultsTargets!A:A,1,0))),"TRUE","")</f>
        <v>TRUE</v>
      </c>
      <c r="AI417" s="19" t="str">
        <f>IF(ISNA(VLOOKUP(C417,dim_techarea!A:B,2,FALSE)),"",VLOOKUP(C417,dim_techarea!A:B,2,FALSE))</f>
        <v>PMTCT_STAT</v>
      </c>
      <c r="AJ417" s="19" t="str">
        <f>IF(ISNA(VLOOKUP(AI417,dim_techarea!B:C,2,FALSE)),"",VLOOKUP(AI417,dim_techarea!B:C,2,FALSE))</f>
        <v>BTIqHnjeG7l</v>
      </c>
      <c r="AK417" s="19" t="str">
        <f>IF(ISNA(VLOOKUP(TRIM(G417),dim_targetsresults!A:B,2,FALSE)),"",VLOOKUP(TRIM(G417),dim_targetsresults!A:C,2,FALSE))</f>
        <v>MER Results</v>
      </c>
      <c r="AL417" s="19" t="str">
        <f>IF(ISNA(VLOOKUP(AK417,dim_targetsresults!B:C,2,FALSE)),"",VLOOKUP(AK417,dim_targetsresults!B:C,2,FALSE))</f>
        <v>Jh0jDM5yQ2E</v>
      </c>
      <c r="AM417" s="19" t="str">
        <f>IF(ISNA(VLOOKUP(TRIM(D417),dim_numeratordenominator!A:B,2,FALSE)),"",VLOOKUP(TRIM(D417),dim_numeratordenominator!A:C,2,FALSE))</f>
        <v>Numerator</v>
      </c>
      <c r="AN417" s="19" t="str">
        <f>IF(ISNA(VLOOKUP(AM417,dim_numeratordenominator!B:C,2,FALSE)),"",VLOOKUP(AM417,dim_numeratordenominator!B:C,2,FALSE))</f>
        <v>Som9NRMQqV7</v>
      </c>
      <c r="AO417" s="19" t="str">
        <f>IF(ISNA(VLOOKUP(TRIM(E417),dim_supporttype!A:B,2,FALSE)),"",VLOOKUP(TRIM(E417),dim_supporttype!A:C,2,FALSE))</f>
        <v>TA Narratives</v>
      </c>
      <c r="AP417" s="19" t="str">
        <f>IF(ISNA(VLOOKUP(AO417,dim_supporttype!B:C,2,FALSE)),"",VLOOKUP(AO417,dim_supporttype!B:C,2,FALSE))</f>
        <v>aBZapfNWlIU</v>
      </c>
      <c r="AQ417" s="19" t="str">
        <f>IF(ISNA(VLOOKUP(TRIM(F417),dim_disaggs!A:B,2,FALSE)),"No Disagg",VLOOKUP(TRIM(F417),dim_disaggs!A:B,2,FALSE))</f>
        <v>No Disagg</v>
      </c>
      <c r="AR417" s="19" t="str">
        <f>IF(ISNA(VLOOKUP(AQ417,dim_disaggs!B:C,2,FALSE)),"",VLOOKUP(AQ417,dim_disaggs!B:C,2,FALSE))</f>
        <v>werJlVT6sf3</v>
      </c>
      <c r="AU417" s="72" t="s">
        <v>755</v>
      </c>
      <c r="AV417" s="73" t="s">
        <v>755</v>
      </c>
      <c r="AW417" s="66" t="s">
        <v>755</v>
      </c>
      <c r="AX417" s="66" t="s">
        <v>755</v>
      </c>
      <c r="BA417" s="105" t="str">
        <f t="shared" si="61"/>
        <v/>
      </c>
      <c r="BB417" s="20" t="str">
        <f t="shared" si="62"/>
        <v/>
      </c>
      <c r="BE417" s="75" t="s">
        <v>755</v>
      </c>
      <c r="BF417" s="73" t="s">
        <v>755</v>
      </c>
      <c r="BG417" s="55" t="s">
        <v>755</v>
      </c>
      <c r="BH417" s="76" t="s">
        <v>755</v>
      </c>
      <c r="BI417" s="20" t="s">
        <v>755</v>
      </c>
      <c r="BJ417" s="20" t="s">
        <v>755</v>
      </c>
      <c r="BK417" s="55" t="s">
        <v>755</v>
      </c>
      <c r="BL417" s="71" t="s">
        <v>755</v>
      </c>
      <c r="BM417" s="77" t="s">
        <v>755</v>
      </c>
      <c r="BN417" s="78" t="s">
        <v>755</v>
      </c>
      <c r="BO417" s="77" t="s">
        <v>755</v>
      </c>
      <c r="BP417" s="78" t="s">
        <v>755</v>
      </c>
    </row>
    <row r="418" spans="1:68" s="3" customFormat="1" x14ac:dyDescent="0.2">
      <c r="A418" s="20" t="s">
        <v>95</v>
      </c>
      <c r="B418" s="21" t="s">
        <v>25568</v>
      </c>
      <c r="C418" s="20" t="s">
        <v>226</v>
      </c>
      <c r="D418" s="20" t="s">
        <v>164</v>
      </c>
      <c r="E418" s="22" t="s">
        <v>25556</v>
      </c>
      <c r="F418" s="20" t="s">
        <v>135</v>
      </c>
      <c r="G418" s="20" t="s">
        <v>20086</v>
      </c>
      <c r="H418" s="20" t="s">
        <v>135</v>
      </c>
      <c r="I418" s="19">
        <f t="shared" si="56"/>
        <v>27</v>
      </c>
      <c r="J418" s="20" t="s">
        <v>755</v>
      </c>
      <c r="K418" s="20" t="s">
        <v>236</v>
      </c>
      <c r="L418" s="95" t="str">
        <f>IF(M418&lt;&gt;"",IF(NOT(ISNA(INDEX(cc!B:B,MATCH(M418,cc!A:A,0)))),INDEX(cc!B:B,MATCH(M418,cc!A:A,0)),"0"),"")</f>
        <v>Age (&lt;10-50+-uk, 10) and Sex (Female)</v>
      </c>
      <c r="M418" s="97" t="s">
        <v>20535</v>
      </c>
      <c r="N418" s="28" t="str">
        <f t="shared" si="54"/>
        <v/>
      </c>
      <c r="O418" s="19" t="str">
        <f t="shared" si="57"/>
        <v>PMTCT_STAT (D, CS, Age/Sex): New ANC clients</v>
      </c>
      <c r="P418" s="19" t="str">
        <f t="shared" si="58"/>
        <v>PMTCT_STAT (D, CS, Age/Sex): New ANC clients</v>
      </c>
      <c r="Q418" s="19" t="str">
        <f t="shared" si="63"/>
        <v>PMTCT_STAT (D, CS, Age/Sex)</v>
      </c>
      <c r="R418" s="19" t="str">
        <f t="shared" si="59"/>
        <v>PMTCT_STAT_D_CS_Age_Sex</v>
      </c>
      <c r="S418" s="19" t="str">
        <f t="shared" si="60"/>
        <v>PMTCT_STAT_D_CS_Age_Sex_</v>
      </c>
      <c r="T418" s="19" t="b">
        <f>NOT(ISNA(VLOOKUP(B418,dbcodes!A:B,2,FALSE)))</f>
        <v>0</v>
      </c>
      <c r="U418" s="19">
        <f>IF(ISNA(VLOOKUP(B418,dbcodes!A:B,2,FALSE)),des!R2485,VLOOKUP(B418,dbcodes!A:B,2,FALSE))</f>
        <v>0</v>
      </c>
      <c r="V418" s="20"/>
      <c r="W418" s="107" t="str">
        <f>IF(ISNA(VLOOKUP(C418,descriptions!A:B,2,FALSE)),des!V1063,IF(G418=" TARGET","Target ","")&amp;VLOOKUP(C418,descriptions!A:B,2,FALSE))</f>
        <v>Percentage of pregnant women with known HIV status at antenatal care (includes those who already knew their HIV status prior to ANC)</v>
      </c>
      <c r="X418" s="20" t="s">
        <v>4</v>
      </c>
      <c r="Y418" s="20" t="s">
        <v>831</v>
      </c>
      <c r="Z418" s="20" t="s">
        <v>836</v>
      </c>
      <c r="AA418" s="20" t="s">
        <v>102</v>
      </c>
      <c r="AB418" s="20" t="s">
        <v>755</v>
      </c>
      <c r="AC418" s="19" t="str">
        <f>IF(AB418&lt;&gt;"",IF(NOT(ISNA(INDEX(os!A:A,MATCH(AB418,os!B:B,0)))),INDEX(os!A:A,MATCH(AB418,os!B:B,0)),"0"),"")</f>
        <v/>
      </c>
      <c r="AD418" s="20" t="s">
        <v>830</v>
      </c>
      <c r="AE418" s="20"/>
      <c r="AF418" s="20"/>
      <c r="AG418" s="20"/>
      <c r="AH418" s="93" t="str">
        <f>IF(NOT(ISNA(VLOOKUP(B:B,ResultsTargets!A:A,1,0))),"TRUE","")</f>
        <v>TRUE</v>
      </c>
      <c r="AI418" s="19" t="str">
        <f>IF(ISNA(VLOOKUP(C418,dim_techarea!A:B,2,FALSE)),"",VLOOKUP(C418,dim_techarea!A:B,2,FALSE))</f>
        <v>PMTCT_STAT</v>
      </c>
      <c r="AJ418" s="19" t="str">
        <f>IF(ISNA(VLOOKUP(AI418,dim_techarea!B:C,2,FALSE)),"",VLOOKUP(AI418,dim_techarea!B:C,2,FALSE))</f>
        <v>BTIqHnjeG7l</v>
      </c>
      <c r="AK418" s="19" t="str">
        <f>IF(ISNA(VLOOKUP(TRIM(G418),dim_targetsresults!A:B,2,FALSE)),"",VLOOKUP(TRIM(G418),dim_targetsresults!A:C,2,FALSE))</f>
        <v>MER Results</v>
      </c>
      <c r="AL418" s="19" t="str">
        <f>IF(ISNA(VLOOKUP(AK418,dim_targetsresults!B:C,2,FALSE)),"",VLOOKUP(AK418,dim_targetsresults!B:C,2,FALSE))</f>
        <v>Jh0jDM5yQ2E</v>
      </c>
      <c r="AM418" s="19" t="str">
        <f>IF(ISNA(VLOOKUP(TRIM(D418),dim_numeratordenominator!A:B,2,FALSE)),"",VLOOKUP(TRIM(D418),dim_numeratordenominator!A:C,2,FALSE))</f>
        <v>Denominator</v>
      </c>
      <c r="AN418" s="19" t="str">
        <f>IF(ISNA(VLOOKUP(AM418,dim_numeratordenominator!B:C,2,FALSE)),"",VLOOKUP(AM418,dim_numeratordenominator!B:C,2,FALSE))</f>
        <v>QpNj0nSuEhD</v>
      </c>
      <c r="AO418" s="19" t="str">
        <f>IF(ISNA(VLOOKUP(TRIM(E418),dim_supporttype!A:B,2,FALSE)),"",VLOOKUP(TRIM(E418),dim_supporttype!A:C,2,FALSE))</f>
        <v>CS</v>
      </c>
      <c r="AP418" s="19" t="str">
        <f>IF(ISNA(VLOOKUP(AO418,dim_supporttype!B:C,2,FALSE)),"",VLOOKUP(AO418,dim_supporttype!B:C,2,FALSE))</f>
        <v>lvaJoXT3kCK</v>
      </c>
      <c r="AQ418" s="19" t="str">
        <f>IF(ISNA(VLOOKUP(TRIM(F418),dim_disaggs!A:B,2,FALSE)),"No Disagg",VLOOKUP(TRIM(F418),dim_disaggs!A:B,2,FALSE))</f>
        <v>Age/Sex</v>
      </c>
      <c r="AR418" s="19" t="str">
        <f>IF(ISNA(VLOOKUP(AQ418,dim_disaggs!B:C,2,FALSE)),"",VLOOKUP(AQ418,dim_disaggs!B:C,2,FALSE))</f>
        <v>Qbz6SrpmJ1y</v>
      </c>
      <c r="AS418" s="72"/>
      <c r="AT418" s="66"/>
      <c r="AU418" s="72" t="s">
        <v>755</v>
      </c>
      <c r="AV418" s="73" t="s">
        <v>755</v>
      </c>
      <c r="AW418" s="66" t="s">
        <v>755</v>
      </c>
      <c r="AX418" s="66" t="s">
        <v>755</v>
      </c>
      <c r="AY418" s="20"/>
      <c r="AZ418" s="20"/>
      <c r="BA418" s="105" t="str">
        <f t="shared" si="61"/>
        <v>Top Level Denominator</v>
      </c>
      <c r="BB418" s="20" t="str">
        <f t="shared" si="62"/>
        <v>Azqe383ljKu</v>
      </c>
      <c r="BC418" s="20"/>
      <c r="BD418" s="20"/>
      <c r="BE418" s="75" t="s">
        <v>755</v>
      </c>
      <c r="BF418" s="73" t="s">
        <v>755</v>
      </c>
      <c r="BG418" s="55" t="s">
        <v>755</v>
      </c>
      <c r="BH418" s="76" t="s">
        <v>755</v>
      </c>
      <c r="BI418" s="20" t="s">
        <v>20421</v>
      </c>
      <c r="BJ418" s="20" t="s">
        <v>20427</v>
      </c>
      <c r="BK418" s="55" t="s">
        <v>755</v>
      </c>
      <c r="BL418" s="71" t="s">
        <v>755</v>
      </c>
      <c r="BM418" s="77" t="s">
        <v>755</v>
      </c>
      <c r="BN418" s="78" t="s">
        <v>755</v>
      </c>
      <c r="BO418" s="77" t="s">
        <v>25671</v>
      </c>
      <c r="BP418" s="78" t="s">
        <v>25673</v>
      </c>
    </row>
    <row r="419" spans="1:68" s="3" customFormat="1" x14ac:dyDescent="0.2">
      <c r="A419" s="20" t="s">
        <v>95</v>
      </c>
      <c r="B419" s="21" t="s">
        <v>25567</v>
      </c>
      <c r="C419" s="20" t="s">
        <v>226</v>
      </c>
      <c r="D419" s="20" t="s">
        <v>1</v>
      </c>
      <c r="E419" s="22" t="s">
        <v>25556</v>
      </c>
      <c r="F419" s="20" t="s">
        <v>19954</v>
      </c>
      <c r="G419" s="20" t="s">
        <v>20086</v>
      </c>
      <c r="H419" s="20" t="s">
        <v>19954</v>
      </c>
      <c r="I419" s="19">
        <f t="shared" si="56"/>
        <v>42</v>
      </c>
      <c r="J419" s="20"/>
      <c r="K419" s="20" t="s">
        <v>227</v>
      </c>
      <c r="L419" s="95" t="str">
        <f>IF(M419&lt;&gt;"",IF(NOT(ISNA(INDEX(cc!B:B,MATCH(M419,cc!A:A,0)))),INDEX(cc!B:B,MATCH(M419,cc!A:A,0)),"0"),"")</f>
        <v>Age (&lt;10-50+-uk, 10), Sex (Female) and Known Positive / New Pos or Neg / Recent Neg</v>
      </c>
      <c r="M419" s="97" t="s">
        <v>20590</v>
      </c>
      <c r="N419" s="28" t="str">
        <f t="shared" ref="N419:N482" si="64">IF(G419=" RESULT","",G419)</f>
        <v/>
      </c>
      <c r="O419" s="19" t="str">
        <f t="shared" si="57"/>
        <v>PMTCT_STAT (N, CS, Age/Sex/KnownNewResult): Known Results</v>
      </c>
      <c r="P419" s="19" t="str">
        <f t="shared" si="58"/>
        <v>PMTCT_STAT (N, CS, Age/Sex/KnownNewResult): Known Results</v>
      </c>
      <c r="Q419" s="19" t="str">
        <f t="shared" si="63"/>
        <v>PMTCT_STAT (N, CS, Age/Sex/KnownNewResult)</v>
      </c>
      <c r="R419" s="19" t="str">
        <f t="shared" si="59"/>
        <v>PMTCT_STAT_N_CS_Age_Sex_KnownNewResult</v>
      </c>
      <c r="S419" s="19" t="str">
        <f t="shared" si="60"/>
        <v>PMTCT_STAT_N_CS_Age_Sex_KnownNewResult_</v>
      </c>
      <c r="T419" s="19" t="b">
        <f>NOT(ISNA(VLOOKUP(B419,dbcodes!A:B,2,FALSE)))</f>
        <v>0</v>
      </c>
      <c r="U419" s="19">
        <f>IF(ISNA(VLOOKUP(B419,dbcodes!A:B,2,FALSE)),des!R2486,VLOOKUP(B419,dbcodes!A:B,2,FALSE))</f>
        <v>0</v>
      </c>
      <c r="V419" s="66"/>
      <c r="W419" s="107" t="str">
        <f>IF(ISNA(VLOOKUP(C419,descriptions!A:B,2,FALSE)),des!V1074,IF(G419=" TARGET","Target ","")&amp;VLOOKUP(C419,descriptions!A:B,2,FALSE))</f>
        <v>Percentage of pregnant women with known HIV status at antenatal care (includes those who already knew their HIV status prior to ANC)</v>
      </c>
      <c r="X419" s="20" t="s">
        <v>4</v>
      </c>
      <c r="Y419" s="20" t="s">
        <v>831</v>
      </c>
      <c r="Z419" s="20" t="s">
        <v>836</v>
      </c>
      <c r="AA419" s="20" t="s">
        <v>102</v>
      </c>
      <c r="AB419" s="20" t="s">
        <v>755</v>
      </c>
      <c r="AC419" s="19" t="str">
        <f>IF(AB419&lt;&gt;"",IF(NOT(ISNA(INDEX(os!A:A,MATCH(AB419,os!B:B,0)))),INDEX(os!A:A,MATCH(AB419,os!B:B,0)),"0"),"")</f>
        <v/>
      </c>
      <c r="AD419" s="20" t="s">
        <v>830</v>
      </c>
      <c r="AE419" s="20"/>
      <c r="AF419" s="20"/>
      <c r="AG419" s="20"/>
      <c r="AH419" s="93" t="str">
        <f>IF(NOT(ISNA(VLOOKUP(B:B,ResultsTargets!A:A,1,0))),"TRUE","")</f>
        <v>TRUE</v>
      </c>
      <c r="AI419" s="19" t="str">
        <f>IF(ISNA(VLOOKUP(C419,dim_techarea!A:B,2,FALSE)),"",VLOOKUP(C419,dim_techarea!A:B,2,FALSE))</f>
        <v>PMTCT_STAT</v>
      </c>
      <c r="AJ419" s="19" t="str">
        <f>IF(ISNA(VLOOKUP(AI419,dim_techarea!B:C,2,FALSE)),"",VLOOKUP(AI419,dim_techarea!B:C,2,FALSE))</f>
        <v>BTIqHnjeG7l</v>
      </c>
      <c r="AK419" s="19" t="str">
        <f>IF(ISNA(VLOOKUP(TRIM(G419),dim_targetsresults!A:B,2,FALSE)),"",VLOOKUP(TRIM(G419),dim_targetsresults!A:C,2,FALSE))</f>
        <v>MER Results</v>
      </c>
      <c r="AL419" s="19" t="str">
        <f>IF(ISNA(VLOOKUP(AK419,dim_targetsresults!B:C,2,FALSE)),"",VLOOKUP(AK419,dim_targetsresults!B:C,2,FALSE))</f>
        <v>Jh0jDM5yQ2E</v>
      </c>
      <c r="AM419" s="19" t="str">
        <f>IF(ISNA(VLOOKUP(TRIM(D419),dim_numeratordenominator!A:B,2,FALSE)),"",VLOOKUP(TRIM(D419),dim_numeratordenominator!A:C,2,FALSE))</f>
        <v>Numerator</v>
      </c>
      <c r="AN419" s="19" t="str">
        <f>IF(ISNA(VLOOKUP(AM419,dim_numeratordenominator!B:C,2,FALSE)),"",VLOOKUP(AM419,dim_numeratordenominator!B:C,2,FALSE))</f>
        <v>Som9NRMQqV7</v>
      </c>
      <c r="AO419" s="19" t="str">
        <f>IF(ISNA(VLOOKUP(TRIM(E419),dim_supporttype!A:B,2,FALSE)),"",VLOOKUP(TRIM(E419),dim_supporttype!A:C,2,FALSE))</f>
        <v>CS</v>
      </c>
      <c r="AP419" s="19" t="str">
        <f>IF(ISNA(VLOOKUP(AO419,dim_supporttype!B:C,2,FALSE)),"",VLOOKUP(AO419,dim_supporttype!B:C,2,FALSE))</f>
        <v>lvaJoXT3kCK</v>
      </c>
      <c r="AQ419" s="19" t="str">
        <f>IF(ISNA(VLOOKUP(TRIM(F419),dim_disaggs!A:B,2,FALSE)),"No Disagg",VLOOKUP(TRIM(F419),dim_disaggs!A:B,2,FALSE))</f>
        <v>Age/Sex/KnownNewResult</v>
      </c>
      <c r="AR419" s="19" t="str">
        <f>IF(ISNA(VLOOKUP(AQ419,dim_disaggs!B:C,2,FALSE)),"",VLOOKUP(AQ419,dim_disaggs!B:C,2,FALSE))</f>
        <v>Ua8iy6NgQks</v>
      </c>
      <c r="AS419" s="72"/>
      <c r="AT419" s="66"/>
      <c r="AU419" s="72"/>
      <c r="AV419" s="73"/>
      <c r="AW419" s="65" t="s">
        <v>25665</v>
      </c>
      <c r="AX419" s="66" t="s">
        <v>25422</v>
      </c>
      <c r="AY419" s="20"/>
      <c r="AZ419" s="20"/>
      <c r="BA419" s="105" t="str">
        <f t="shared" si="61"/>
        <v>Top Level Numerator</v>
      </c>
      <c r="BB419" s="20" t="str">
        <f t="shared" si="62"/>
        <v>PE5QVF0w4xj</v>
      </c>
      <c r="BC419" s="20"/>
      <c r="BD419" s="20"/>
      <c r="BE419" s="75" t="s">
        <v>755</v>
      </c>
      <c r="BF419" s="73" t="s">
        <v>755</v>
      </c>
      <c r="BG419" s="55" t="s">
        <v>755</v>
      </c>
      <c r="BH419" s="76" t="s">
        <v>755</v>
      </c>
      <c r="BI419" s="20" t="s">
        <v>755</v>
      </c>
      <c r="BJ419" s="20" t="s">
        <v>755</v>
      </c>
      <c r="BK419" s="55" t="s">
        <v>755</v>
      </c>
      <c r="BL419" s="71" t="s">
        <v>755</v>
      </c>
      <c r="BM419" s="77" t="s">
        <v>755</v>
      </c>
      <c r="BN419" s="78" t="s">
        <v>755</v>
      </c>
      <c r="BO419" s="77" t="s">
        <v>25670</v>
      </c>
      <c r="BP419" s="78" t="s">
        <v>25672</v>
      </c>
    </row>
    <row r="420" spans="1:68" x14ac:dyDescent="0.2">
      <c r="A420" s="20" t="s">
        <v>95</v>
      </c>
      <c r="B420" s="5" t="s">
        <v>25648</v>
      </c>
      <c r="C420" s="20" t="s">
        <v>226</v>
      </c>
      <c r="D420" s="20" t="s">
        <v>1</v>
      </c>
      <c r="E420" s="22" t="s">
        <v>25646</v>
      </c>
      <c r="G420" s="20" t="s">
        <v>20086</v>
      </c>
      <c r="I420" s="19">
        <f t="shared" si="56"/>
        <v>28</v>
      </c>
      <c r="J420" s="20" t="s">
        <v>755</v>
      </c>
      <c r="K420" s="20" t="s">
        <v>227</v>
      </c>
      <c r="L420" s="95" t="str">
        <f>IF(M420&lt;&gt;"",IF(NOT(ISNA(INDEX(cc!B:B,MATCH(M420,cc!A:A,0)))),INDEX(cc!B:B,MATCH(M420,cc!A:A,0)),"0"),"")</f>
        <v>default</v>
      </c>
      <c r="M420" s="97" t="s">
        <v>13</v>
      </c>
      <c r="N420" s="28" t="str">
        <f t="shared" si="64"/>
        <v/>
      </c>
      <c r="O420" s="19" t="str">
        <f t="shared" si="57"/>
        <v>PMTCT_STAT (N, CS_NARRATIVE): Known Results</v>
      </c>
      <c r="P420" s="19" t="str">
        <f t="shared" si="58"/>
        <v>PMTCT_STAT (N, CS_NARRATIVE): Known Results</v>
      </c>
      <c r="Q420" s="19" t="str">
        <f t="shared" si="63"/>
        <v>PMTCT_STAT (N, CS_NARRATIVE)</v>
      </c>
      <c r="R420" s="19" t="str">
        <f t="shared" si="59"/>
        <v>PMTCT_STAT_N_CS_NARRATIVE</v>
      </c>
      <c r="S420" s="19" t="str">
        <f t="shared" si="60"/>
        <v>PMTCT_STAT_N_CS_NARRATIVE_</v>
      </c>
      <c r="T420" s="19" t="b">
        <f>NOT(ISNA(VLOOKUP(B420,dbcodes!A:B,2,FALSE)))</f>
        <v>0</v>
      </c>
      <c r="U420" s="19">
        <f>IF(ISNA(VLOOKUP(B420,dbcodes!A:B,2,FALSE)),des!R2487,VLOOKUP(B420,dbcodes!A:B,2,FALSE))</f>
        <v>0</v>
      </c>
      <c r="V420" s="66"/>
      <c r="W420" s="107" t="str">
        <f>IF(ISNA(VLOOKUP(C420,descriptions!A:B,2,FALSE)),des!V1085,IF(G420=" TARGET","Target ","")&amp;VLOOKUP(C420,descriptions!A:B,2,FALSE))</f>
        <v>Percentage of pregnant women with known HIV status at antenatal care (includes those who already knew their HIV status prior to ANC)</v>
      </c>
      <c r="X420" s="20" t="s">
        <v>9</v>
      </c>
      <c r="Y420" s="20" t="s">
        <v>831</v>
      </c>
      <c r="Z420" s="20" t="s">
        <v>836</v>
      </c>
      <c r="AA420" s="20" t="s">
        <v>102</v>
      </c>
      <c r="AB420" s="20" t="s">
        <v>755</v>
      </c>
      <c r="AC420" s="19" t="str">
        <f>IF(AB420&lt;&gt;"",IF(NOT(ISNA(INDEX(os!A:A,MATCH(AB420,os!B:B,0)))),INDEX(os!A:A,MATCH(AB420,os!B:B,0)),"0"),"")</f>
        <v/>
      </c>
      <c r="AD420" s="20" t="s">
        <v>830</v>
      </c>
      <c r="AH420" s="93" t="str">
        <f>IF(NOT(ISNA(VLOOKUP(B:B,ResultsTargets!A:A,1,0))),"TRUE","")</f>
        <v>TRUE</v>
      </c>
      <c r="AI420" s="19" t="str">
        <f>IF(ISNA(VLOOKUP(C420,dim_techarea!A:B,2,FALSE)),"",VLOOKUP(C420,dim_techarea!A:B,2,FALSE))</f>
        <v>PMTCT_STAT</v>
      </c>
      <c r="AJ420" s="19" t="str">
        <f>IF(ISNA(VLOOKUP(AI420,dim_techarea!B:C,2,FALSE)),"",VLOOKUP(AI420,dim_techarea!B:C,2,FALSE))</f>
        <v>BTIqHnjeG7l</v>
      </c>
      <c r="AK420" s="19" t="str">
        <f>IF(ISNA(VLOOKUP(TRIM(G420),dim_targetsresults!A:B,2,FALSE)),"",VLOOKUP(TRIM(G420),dim_targetsresults!A:C,2,FALSE))</f>
        <v>MER Results</v>
      </c>
      <c r="AL420" s="19" t="str">
        <f>IF(ISNA(VLOOKUP(AK420,dim_targetsresults!B:C,2,FALSE)),"",VLOOKUP(AK420,dim_targetsresults!B:C,2,FALSE))</f>
        <v>Jh0jDM5yQ2E</v>
      </c>
      <c r="AM420" s="19" t="str">
        <f>IF(ISNA(VLOOKUP(TRIM(D420),dim_numeratordenominator!A:B,2,FALSE)),"",VLOOKUP(TRIM(D420),dim_numeratordenominator!A:C,2,FALSE))</f>
        <v>Numerator</v>
      </c>
      <c r="AN420" s="19" t="str">
        <f>IF(ISNA(VLOOKUP(AM420,dim_numeratordenominator!B:C,2,FALSE)),"",VLOOKUP(AM420,dim_numeratordenominator!B:C,2,FALSE))</f>
        <v>Som9NRMQqV7</v>
      </c>
      <c r="AO420" s="19" t="str">
        <f>IF(ISNA(VLOOKUP(TRIM(E420),dim_supporttype!A:B,2,FALSE)),"",VLOOKUP(TRIM(E420),dim_supporttype!A:C,2,FALSE))</f>
        <v>CS Narrative</v>
      </c>
      <c r="AP420" s="19" t="str">
        <f>IF(ISNA(VLOOKUP(AO420,dim_supporttype!B:C,2,FALSE)),"",VLOOKUP(AO420,dim_supporttype!B:C,2,FALSE))</f>
        <v>KuvGvvQ2VIe</v>
      </c>
      <c r="AQ420" s="19" t="str">
        <f>IF(ISNA(VLOOKUP(TRIM(F420),dim_disaggs!A:B,2,FALSE)),"No Disagg",VLOOKUP(TRIM(F420),dim_disaggs!A:B,2,FALSE))</f>
        <v>No Disagg</v>
      </c>
      <c r="AR420" s="19" t="str">
        <f>IF(ISNA(VLOOKUP(AQ420,dim_disaggs!B:C,2,FALSE)),"",VLOOKUP(AQ420,dim_disaggs!B:C,2,FALSE))</f>
        <v>werJlVT6sf3</v>
      </c>
      <c r="AW420" s="66" t="s">
        <v>755</v>
      </c>
      <c r="AX420" s="66" t="s">
        <v>755</v>
      </c>
      <c r="BA420" s="105" t="str">
        <f t="shared" si="61"/>
        <v/>
      </c>
      <c r="BB420" s="20" t="str">
        <f t="shared" si="62"/>
        <v/>
      </c>
      <c r="BE420" s="75" t="s">
        <v>755</v>
      </c>
      <c r="BF420" s="73" t="s">
        <v>755</v>
      </c>
      <c r="BG420" s="55" t="s">
        <v>755</v>
      </c>
      <c r="BH420" s="76" t="s">
        <v>755</v>
      </c>
      <c r="BI420" s="20" t="s">
        <v>755</v>
      </c>
      <c r="BJ420" s="20" t="s">
        <v>755</v>
      </c>
      <c r="BK420" s="55" t="s">
        <v>755</v>
      </c>
      <c r="BL420" s="71" t="s">
        <v>755</v>
      </c>
      <c r="BM420" s="77" t="s">
        <v>755</v>
      </c>
      <c r="BN420" s="78" t="s">
        <v>755</v>
      </c>
      <c r="BO420" s="77" t="s">
        <v>755</v>
      </c>
      <c r="BP420" s="78" t="s">
        <v>755</v>
      </c>
    </row>
    <row r="421" spans="1:68" x14ac:dyDescent="0.2">
      <c r="A421" s="20" t="s">
        <v>95</v>
      </c>
      <c r="B421" s="21" t="s">
        <v>19956</v>
      </c>
      <c r="C421" s="20" t="s">
        <v>226</v>
      </c>
      <c r="D421" s="20" t="s">
        <v>164</v>
      </c>
      <c r="E421" s="20" t="s">
        <v>77</v>
      </c>
      <c r="F421" s="20" t="s">
        <v>135</v>
      </c>
      <c r="G421" s="20" t="s">
        <v>2442</v>
      </c>
      <c r="H421" s="20" t="s">
        <v>135</v>
      </c>
      <c r="I421" s="19">
        <f t="shared" si="56"/>
        <v>35</v>
      </c>
      <c r="J421" s="20" t="s">
        <v>755</v>
      </c>
      <c r="K421" s="20" t="s">
        <v>236</v>
      </c>
      <c r="L421" s="95" t="str">
        <f>IF(M421&lt;&gt;"",IF(NOT(ISNA(INDEX(cc!B:B,MATCH(M421,cc!A:A,0)))),INDEX(cc!B:B,MATCH(M421,cc!A:A,0)),"0"),"")</f>
        <v>Age (&lt;10-50+-uk, 10) and Sex (Female)</v>
      </c>
      <c r="M421" s="97" t="s">
        <v>20535</v>
      </c>
      <c r="N421" s="28" t="str">
        <f t="shared" si="64"/>
        <v xml:space="preserve"> TARGET</v>
      </c>
      <c r="O421" s="19" t="str">
        <f t="shared" si="57"/>
        <v>PMTCT_STAT (D, DSD, Age/Sex) TARGET: New ANC clients</v>
      </c>
      <c r="P421" s="19" t="str">
        <f t="shared" si="58"/>
        <v>PMTCT_STAT (D, DSD, Age/Sex) TARGET: New ANC clients</v>
      </c>
      <c r="Q421" s="19" t="str">
        <f t="shared" si="63"/>
        <v>PMTCT_STAT (D, DSD, Age/Sex) TARGET</v>
      </c>
      <c r="R421" s="19" t="str">
        <f t="shared" si="59"/>
        <v>PMTCT_STAT_D_DSD_Age_Sex_TARGET</v>
      </c>
      <c r="S421" s="19" t="str">
        <f t="shared" si="60"/>
        <v>PMTCT_STAT_D_DSD_Age_Sex_TARGET</v>
      </c>
      <c r="T421" s="19" t="b">
        <f>NOT(ISNA(VLOOKUP(B421,dbcodes!A:B,2,FALSE)))</f>
        <v>1</v>
      </c>
      <c r="U421" s="19" t="str">
        <f>IF(ISNA(VLOOKUP(B421,dbcodes!A:B,2,FALSE)),des!R2488,VLOOKUP(B421,dbcodes!A:B,2,FALSE))</f>
        <v>PMTCT_STAT_D_DSD_Age_Sex_TARGET</v>
      </c>
      <c r="W421" s="107" t="str">
        <f>IF(ISNA(VLOOKUP(C421,descriptions!A:B,2,FALSE)),des!V1092,IF(G421=" TARGET","Target ","")&amp;VLOOKUP(C421,descriptions!A:B,2,FALSE))</f>
        <v>Target Percentage of pregnant women with known HIV status at antenatal care (includes those who already knew their HIV status prior to ANC)</v>
      </c>
      <c r="X421" s="20" t="s">
        <v>4</v>
      </c>
      <c r="Y421" s="20" t="s">
        <v>831</v>
      </c>
      <c r="Z421" s="20" t="s">
        <v>836</v>
      </c>
      <c r="AA421" s="20" t="s">
        <v>102</v>
      </c>
      <c r="AB421" s="20" t="s">
        <v>755</v>
      </c>
      <c r="AC421" s="19" t="str">
        <f>IF(AB421&lt;&gt;"",IF(NOT(ISNA(INDEX(os!A:A,MATCH(AB421,os!B:B,0)))),INDEX(os!A:A,MATCH(AB421,os!B:B,0)),"0"),"")</f>
        <v/>
      </c>
      <c r="AD421" s="20" t="s">
        <v>830</v>
      </c>
      <c r="AH421" s="93" t="str">
        <f>IF(NOT(ISNA(VLOOKUP(B:B,ResultsTargets!A:A,1,0))),"TRUE","")</f>
        <v>TRUE</v>
      </c>
      <c r="AI421" s="19" t="str">
        <f>IF(ISNA(VLOOKUP(C421,dim_techarea!A:B,2,FALSE)),"",VLOOKUP(C421,dim_techarea!A:B,2,FALSE))</f>
        <v>PMTCT_STAT</v>
      </c>
      <c r="AJ421" s="19" t="str">
        <f>IF(ISNA(VLOOKUP(AI421,dim_techarea!B:C,2,FALSE)),"",VLOOKUP(AI421,dim_techarea!B:C,2,FALSE))</f>
        <v>BTIqHnjeG7l</v>
      </c>
      <c r="AK421" s="19" t="str">
        <f>IF(ISNA(VLOOKUP(TRIM(G421),dim_targetsresults!A:B,2,FALSE)),"",VLOOKUP(TRIM(G421),dim_targetsresults!A:C,2,FALSE))</f>
        <v>MER Targets</v>
      </c>
      <c r="AL421" s="19" t="str">
        <f>IF(ISNA(VLOOKUP(AK421,dim_targetsresults!B:C,2,FALSE)),"",VLOOKUP(AK421,dim_targetsresults!B:C,2,FALSE))</f>
        <v>W8imnja2Owd</v>
      </c>
      <c r="AM421" s="19" t="str">
        <f>IF(ISNA(VLOOKUP(TRIM(D421),dim_numeratordenominator!A:B,2,FALSE)),"",VLOOKUP(TRIM(D421),dim_numeratordenominator!A:C,2,FALSE))</f>
        <v>Denominator</v>
      </c>
      <c r="AN421" s="19" t="str">
        <f>IF(ISNA(VLOOKUP(AM421,dim_numeratordenominator!B:C,2,FALSE)),"",VLOOKUP(AM421,dim_numeratordenominator!B:C,2,FALSE))</f>
        <v>QpNj0nSuEhD</v>
      </c>
      <c r="AO421" s="19" t="str">
        <f>IF(ISNA(VLOOKUP(TRIM(E421),dim_supporttype!A:B,2,FALSE)),"",VLOOKUP(TRIM(E421),dim_supporttype!A:C,2,FALSE))</f>
        <v>DSD</v>
      </c>
      <c r="AP421" s="19" t="str">
        <f>IF(ISNA(VLOOKUP(AO421,dim_supporttype!B:C,2,FALSE)),"",VLOOKUP(AO421,dim_supporttype!B:C,2,FALSE))</f>
        <v>iM13vdNLWKb</v>
      </c>
      <c r="AQ421" s="19" t="str">
        <f>IF(ISNA(VLOOKUP(TRIM(F421),dim_disaggs!A:B,2,FALSE)),"No Disagg",VLOOKUP(TRIM(F421),dim_disaggs!A:B,2,FALSE))</f>
        <v>Age/Sex</v>
      </c>
      <c r="AR421" s="19" t="str">
        <f>IF(ISNA(VLOOKUP(AQ421,dim_disaggs!B:C,2,FALSE)),"",VLOOKUP(AQ421,dim_disaggs!B:C,2,FALSE))</f>
        <v>Qbz6SrpmJ1y</v>
      </c>
      <c r="AU421" s="72" t="s">
        <v>755</v>
      </c>
      <c r="AV421" s="73" t="s">
        <v>755</v>
      </c>
      <c r="AW421" s="66" t="s">
        <v>755</v>
      </c>
      <c r="AX421" s="66" t="s">
        <v>755</v>
      </c>
      <c r="BA421" s="105" t="str">
        <f t="shared" si="61"/>
        <v>Top Level Denominator</v>
      </c>
      <c r="BB421" s="20" t="str">
        <f t="shared" si="62"/>
        <v>Azqe383ljKu</v>
      </c>
      <c r="BE421" s="75" t="s">
        <v>755</v>
      </c>
      <c r="BF421" s="73" t="s">
        <v>755</v>
      </c>
      <c r="BG421" s="55" t="s">
        <v>755</v>
      </c>
      <c r="BH421" s="76" t="s">
        <v>755</v>
      </c>
      <c r="BI421" s="20" t="s">
        <v>20421</v>
      </c>
      <c r="BJ421" s="20" t="s">
        <v>20427</v>
      </c>
      <c r="BK421" s="55" t="s">
        <v>20635</v>
      </c>
      <c r="BL421" s="71" t="s">
        <v>20637</v>
      </c>
      <c r="BM421" s="77" t="s">
        <v>21474</v>
      </c>
      <c r="BN421" s="78" t="s">
        <v>21477</v>
      </c>
      <c r="BO421" s="77" t="s">
        <v>25671</v>
      </c>
      <c r="BP421" s="78" t="s">
        <v>25673</v>
      </c>
    </row>
    <row r="422" spans="1:68" s="3" customFormat="1" x14ac:dyDescent="0.2">
      <c r="A422" s="20" t="s">
        <v>95</v>
      </c>
      <c r="B422" s="21" t="s">
        <v>19957</v>
      </c>
      <c r="C422" s="20" t="s">
        <v>226</v>
      </c>
      <c r="D422" s="20" t="s">
        <v>164</v>
      </c>
      <c r="E422" s="20" t="s">
        <v>78</v>
      </c>
      <c r="F422" s="20" t="s">
        <v>135</v>
      </c>
      <c r="G422" s="20" t="s">
        <v>2442</v>
      </c>
      <c r="H422" s="20" t="s">
        <v>135</v>
      </c>
      <c r="I422" s="19">
        <f t="shared" si="56"/>
        <v>34</v>
      </c>
      <c r="J422" s="20" t="s">
        <v>755</v>
      </c>
      <c r="K422" s="20" t="s">
        <v>236</v>
      </c>
      <c r="L422" s="95" t="str">
        <f>IF(M422&lt;&gt;"",IF(NOT(ISNA(INDEX(cc!B:B,MATCH(M422,cc!A:A,0)))),INDEX(cc!B:B,MATCH(M422,cc!A:A,0)),"0"),"")</f>
        <v>Age (&lt;10-50+-uk, 10) and Sex (Female)</v>
      </c>
      <c r="M422" s="97" t="s">
        <v>20535</v>
      </c>
      <c r="N422" s="28" t="str">
        <f t="shared" si="64"/>
        <v xml:space="preserve"> TARGET</v>
      </c>
      <c r="O422" s="19" t="str">
        <f t="shared" si="57"/>
        <v>PMTCT_STAT (D, TA, Age/Sex) TARGET: New ANC clients</v>
      </c>
      <c r="P422" s="19" t="str">
        <f t="shared" si="58"/>
        <v>PMTCT_STAT (D, TA, Age/Sex) TARGET: New ANC clients</v>
      </c>
      <c r="Q422" s="19" t="str">
        <f t="shared" si="63"/>
        <v>PMTCT_STAT (D, TA, Age/Sex) TARGET</v>
      </c>
      <c r="R422" s="19" t="str">
        <f t="shared" si="59"/>
        <v>PMTCT_STAT_D_TA_Age_Sex_TARGET</v>
      </c>
      <c r="S422" s="19" t="str">
        <f t="shared" si="60"/>
        <v>PMTCT_STAT_D_TA_Age_Sex_TARGET</v>
      </c>
      <c r="T422" s="19" t="b">
        <f>NOT(ISNA(VLOOKUP(B422,dbcodes!A:B,2,FALSE)))</f>
        <v>1</v>
      </c>
      <c r="U422" s="19" t="str">
        <f>IF(ISNA(VLOOKUP(B422,dbcodes!A:B,2,FALSE)),des!R2489,VLOOKUP(B422,dbcodes!A:B,2,FALSE))</f>
        <v>PMTCT_STAT_D_TA_Age_Sex_TARGET</v>
      </c>
      <c r="V422" s="20"/>
      <c r="W422" s="107" t="str">
        <f>IF(ISNA(VLOOKUP(C422,descriptions!A:B,2,FALSE)),des!V1093,IF(G422=" TARGET","Target ","")&amp;VLOOKUP(C422,descriptions!A:B,2,FALSE))</f>
        <v>Target Percentage of pregnant women with known HIV status at antenatal care (includes those who already knew their HIV status prior to ANC)</v>
      </c>
      <c r="X422" s="20" t="s">
        <v>4</v>
      </c>
      <c r="Y422" s="20" t="s">
        <v>831</v>
      </c>
      <c r="Z422" s="20" t="s">
        <v>836</v>
      </c>
      <c r="AA422" s="20" t="s">
        <v>102</v>
      </c>
      <c r="AB422" s="20" t="s">
        <v>755</v>
      </c>
      <c r="AC422" s="19" t="str">
        <f>IF(AB422&lt;&gt;"",IF(NOT(ISNA(INDEX(os!A:A,MATCH(AB422,os!B:B,0)))),INDEX(os!A:A,MATCH(AB422,os!B:B,0)),"0"),"")</f>
        <v/>
      </c>
      <c r="AD422" s="20" t="s">
        <v>830</v>
      </c>
      <c r="AE422" s="20"/>
      <c r="AF422" s="20"/>
      <c r="AG422" s="20"/>
      <c r="AH422" s="93" t="str">
        <f>IF(NOT(ISNA(VLOOKUP(B:B,ResultsTargets!A:A,1,0))),"TRUE","")</f>
        <v>TRUE</v>
      </c>
      <c r="AI422" s="19" t="str">
        <f>IF(ISNA(VLOOKUP(C422,dim_techarea!A:B,2,FALSE)),"",VLOOKUP(C422,dim_techarea!A:B,2,FALSE))</f>
        <v>PMTCT_STAT</v>
      </c>
      <c r="AJ422" s="19" t="str">
        <f>IF(ISNA(VLOOKUP(AI422,dim_techarea!B:C,2,FALSE)),"",VLOOKUP(AI422,dim_techarea!B:C,2,FALSE))</f>
        <v>BTIqHnjeG7l</v>
      </c>
      <c r="AK422" s="19" t="str">
        <f>IF(ISNA(VLOOKUP(TRIM(G422),dim_targetsresults!A:B,2,FALSE)),"",VLOOKUP(TRIM(G422),dim_targetsresults!A:C,2,FALSE))</f>
        <v>MER Targets</v>
      </c>
      <c r="AL422" s="19" t="str">
        <f>IF(ISNA(VLOOKUP(AK422,dim_targetsresults!B:C,2,FALSE)),"",VLOOKUP(AK422,dim_targetsresults!B:C,2,FALSE))</f>
        <v>W8imnja2Owd</v>
      </c>
      <c r="AM422" s="19" t="str">
        <f>IF(ISNA(VLOOKUP(TRIM(D422),dim_numeratordenominator!A:B,2,FALSE)),"",VLOOKUP(TRIM(D422),dim_numeratordenominator!A:C,2,FALSE))</f>
        <v>Denominator</v>
      </c>
      <c r="AN422" s="19" t="str">
        <f>IF(ISNA(VLOOKUP(AM422,dim_numeratordenominator!B:C,2,FALSE)),"",VLOOKUP(AM422,dim_numeratordenominator!B:C,2,FALSE))</f>
        <v>QpNj0nSuEhD</v>
      </c>
      <c r="AO422" s="19" t="str">
        <f>IF(ISNA(VLOOKUP(TRIM(E422),dim_supporttype!A:B,2,FALSE)),"",VLOOKUP(TRIM(E422),dim_supporttype!A:C,2,FALSE))</f>
        <v>TA</v>
      </c>
      <c r="AP422" s="19" t="str">
        <f>IF(ISNA(VLOOKUP(AO422,dim_supporttype!B:C,2,FALSE)),"",VLOOKUP(AO422,dim_supporttype!B:C,2,FALSE))</f>
        <v>cRAGKdWIDn4</v>
      </c>
      <c r="AQ422" s="19" t="str">
        <f>IF(ISNA(VLOOKUP(TRIM(F422),dim_disaggs!A:B,2,FALSE)),"No Disagg",VLOOKUP(TRIM(F422),dim_disaggs!A:B,2,FALSE))</f>
        <v>Age/Sex</v>
      </c>
      <c r="AR422" s="19" t="str">
        <f>IF(ISNA(VLOOKUP(AQ422,dim_disaggs!B:C,2,FALSE)),"",VLOOKUP(AQ422,dim_disaggs!B:C,2,FALSE))</f>
        <v>Qbz6SrpmJ1y</v>
      </c>
      <c r="AS422" s="72"/>
      <c r="AT422" s="66"/>
      <c r="AU422" s="72" t="s">
        <v>755</v>
      </c>
      <c r="AV422" s="73" t="s">
        <v>755</v>
      </c>
      <c r="AW422" s="66" t="s">
        <v>755</v>
      </c>
      <c r="AX422" s="66" t="s">
        <v>755</v>
      </c>
      <c r="AY422" s="20"/>
      <c r="AZ422" s="20"/>
      <c r="BA422" s="105" t="str">
        <f t="shared" si="61"/>
        <v>Top Level Denominator</v>
      </c>
      <c r="BB422" s="20" t="str">
        <f t="shared" si="62"/>
        <v>Azqe383ljKu</v>
      </c>
      <c r="BC422" s="20"/>
      <c r="BD422" s="20"/>
      <c r="BE422" s="75" t="s">
        <v>755</v>
      </c>
      <c r="BF422" s="73" t="s">
        <v>755</v>
      </c>
      <c r="BG422" s="55" t="s">
        <v>755</v>
      </c>
      <c r="BH422" s="76" t="s">
        <v>755</v>
      </c>
      <c r="BI422" s="20" t="s">
        <v>20421</v>
      </c>
      <c r="BJ422" s="20" t="s">
        <v>20427</v>
      </c>
      <c r="BK422" s="55" t="s">
        <v>20635</v>
      </c>
      <c r="BL422" s="71" t="s">
        <v>20637</v>
      </c>
      <c r="BM422" s="77" t="s">
        <v>21474</v>
      </c>
      <c r="BN422" s="78" t="s">
        <v>21477</v>
      </c>
      <c r="BO422" s="77" t="s">
        <v>25671</v>
      </c>
      <c r="BP422" s="78" t="s">
        <v>25673</v>
      </c>
    </row>
    <row r="423" spans="1:68" s="3" customFormat="1" x14ac:dyDescent="0.2">
      <c r="A423" s="20" t="s">
        <v>95</v>
      </c>
      <c r="B423" s="21" t="s">
        <v>19952</v>
      </c>
      <c r="C423" s="20" t="s">
        <v>226</v>
      </c>
      <c r="D423" s="20" t="s">
        <v>1</v>
      </c>
      <c r="E423" s="20" t="s">
        <v>77</v>
      </c>
      <c r="F423" s="20" t="s">
        <v>19954</v>
      </c>
      <c r="G423" s="20" t="s">
        <v>2442</v>
      </c>
      <c r="H423" s="20" t="s">
        <v>19954</v>
      </c>
      <c r="I423" s="19">
        <f t="shared" si="56"/>
        <v>50</v>
      </c>
      <c r="J423" s="20" t="s">
        <v>755</v>
      </c>
      <c r="K423" s="20" t="s">
        <v>227</v>
      </c>
      <c r="L423" s="95" t="str">
        <f>IF(M423&lt;&gt;"",IF(NOT(ISNA(INDEX(cc!B:B,MATCH(M423,cc!A:A,0)))),INDEX(cc!B:B,MATCH(M423,cc!A:A,0)),"0"),"")</f>
        <v>Age (&lt;10-50+-uk, 10), Sex (Female) and Known Positive / New Pos or Neg / Recent Neg</v>
      </c>
      <c r="M423" s="97" t="s">
        <v>20590</v>
      </c>
      <c r="N423" s="28" t="str">
        <f t="shared" si="64"/>
        <v xml:space="preserve"> TARGET</v>
      </c>
      <c r="O423" s="19" t="str">
        <f t="shared" si="57"/>
        <v>PMTCT_STAT (N, DSD, Age/Sex/KnownNewResult) TARGET: Known Results</v>
      </c>
      <c r="P423" s="19" t="str">
        <f t="shared" si="58"/>
        <v>PMTCT_STAT (N, DSD, Age/Sex/KnownNewResult) TARGET: Known Results</v>
      </c>
      <c r="Q423" s="19" t="str">
        <f t="shared" ref="Q423:Q454" si="65">IF(G423=" RESULT",CONCATENATE(C423, " (",_xlfn.TEXTJOIN(", ",TRUE,D423,E423,H423),")",J423),CONCATENATE(C423, " (",_xlfn.TEXTJOIN(", ",TRUE,D423,E423,H423),")",G423,J423))</f>
        <v>PMTCT_STAT (N, DSD, Age/Sex/KnownNewResult) TARGET</v>
      </c>
      <c r="R423" s="19" t="str">
        <f t="shared" si="59"/>
        <v>PMTCT_STAT_N_DSD_Age_Sex_KnownNewResult_TARGET</v>
      </c>
      <c r="S423" s="19" t="str">
        <f t="shared" si="60"/>
        <v>PMTCT_STAT_N_DSD_Age_Sex_KnownNewResult_TARGET</v>
      </c>
      <c r="T423" s="19" t="b">
        <f>NOT(ISNA(VLOOKUP(B423,dbcodes!A:B,2,FALSE)))</f>
        <v>1</v>
      </c>
      <c r="U423" s="19" t="str">
        <f>IF(ISNA(VLOOKUP(B423,dbcodes!A:B,2,FALSE)),des!R2490,VLOOKUP(B423,dbcodes!A:B,2,FALSE))</f>
        <v>PMTCT_STAT_N_DSD_Age_Sex_KnownNewResult_TARGET</v>
      </c>
      <c r="V423" s="20"/>
      <c r="W423" s="107" t="str">
        <f>IF(ISNA(VLOOKUP(C423,descriptions!A:B,2,FALSE)),des!V1104,IF(G423=" TARGET","Target ","")&amp;VLOOKUP(C423,descriptions!A:B,2,FALSE))</f>
        <v>Target Percentage of pregnant women with known HIV status at antenatal care (includes those who already knew their HIV status prior to ANC)</v>
      </c>
      <c r="X423" s="20" t="s">
        <v>4</v>
      </c>
      <c r="Y423" s="20" t="s">
        <v>831</v>
      </c>
      <c r="Z423" s="20" t="s">
        <v>836</v>
      </c>
      <c r="AA423" s="20" t="s">
        <v>102</v>
      </c>
      <c r="AB423" s="20" t="s">
        <v>755</v>
      </c>
      <c r="AC423" s="19" t="str">
        <f>IF(AB423&lt;&gt;"",IF(NOT(ISNA(INDEX(os!A:A,MATCH(AB423,os!B:B,0)))),INDEX(os!A:A,MATCH(AB423,os!B:B,0)),"0"),"")</f>
        <v/>
      </c>
      <c r="AD423" s="20" t="s">
        <v>830</v>
      </c>
      <c r="AE423" s="20"/>
      <c r="AF423" s="20"/>
      <c r="AG423" s="20"/>
      <c r="AH423" s="93" t="str">
        <f>IF(NOT(ISNA(VLOOKUP(B:B,ResultsTargets!A:A,1,0))),"TRUE","")</f>
        <v>TRUE</v>
      </c>
      <c r="AI423" s="19" t="str">
        <f>IF(ISNA(VLOOKUP(C423,dim_techarea!A:B,2,FALSE)),"",VLOOKUP(C423,dim_techarea!A:B,2,FALSE))</f>
        <v>PMTCT_STAT</v>
      </c>
      <c r="AJ423" s="19" t="str">
        <f>IF(ISNA(VLOOKUP(AI423,dim_techarea!B:C,2,FALSE)),"",VLOOKUP(AI423,dim_techarea!B:C,2,FALSE))</f>
        <v>BTIqHnjeG7l</v>
      </c>
      <c r="AK423" s="19" t="str">
        <f>IF(ISNA(VLOOKUP(TRIM(G423),dim_targetsresults!A:B,2,FALSE)),"",VLOOKUP(TRIM(G423),dim_targetsresults!A:C,2,FALSE))</f>
        <v>MER Targets</v>
      </c>
      <c r="AL423" s="19" t="str">
        <f>IF(ISNA(VLOOKUP(AK423,dim_targetsresults!B:C,2,FALSE)),"",VLOOKUP(AK423,dim_targetsresults!B:C,2,FALSE))</f>
        <v>W8imnja2Owd</v>
      </c>
      <c r="AM423" s="19" t="str">
        <f>IF(ISNA(VLOOKUP(TRIM(D423),dim_numeratordenominator!A:B,2,FALSE)),"",VLOOKUP(TRIM(D423),dim_numeratordenominator!A:C,2,FALSE))</f>
        <v>Numerator</v>
      </c>
      <c r="AN423" s="19" t="str">
        <f>IF(ISNA(VLOOKUP(AM423,dim_numeratordenominator!B:C,2,FALSE)),"",VLOOKUP(AM423,dim_numeratordenominator!B:C,2,FALSE))</f>
        <v>Som9NRMQqV7</v>
      </c>
      <c r="AO423" s="19" t="str">
        <f>IF(ISNA(VLOOKUP(TRIM(E423),dim_supporttype!A:B,2,FALSE)),"",VLOOKUP(TRIM(E423),dim_supporttype!A:C,2,FALSE))</f>
        <v>DSD</v>
      </c>
      <c r="AP423" s="19" t="str">
        <f>IF(ISNA(VLOOKUP(AO423,dim_supporttype!B:C,2,FALSE)),"",VLOOKUP(AO423,dim_supporttype!B:C,2,FALSE))</f>
        <v>iM13vdNLWKb</v>
      </c>
      <c r="AQ423" s="19" t="str">
        <f>IF(ISNA(VLOOKUP(TRIM(F423),dim_disaggs!A:B,2,FALSE)),"No Disagg",VLOOKUP(TRIM(F423),dim_disaggs!A:B,2,FALSE))</f>
        <v>Age/Sex/KnownNewResult</v>
      </c>
      <c r="AR423" s="19" t="str">
        <f>IF(ISNA(VLOOKUP(AQ423,dim_disaggs!B:C,2,FALSE)),"",VLOOKUP(AQ423,dim_disaggs!B:C,2,FALSE))</f>
        <v>Ua8iy6NgQks</v>
      </c>
      <c r="AS423" s="72"/>
      <c r="AT423" s="66"/>
      <c r="AU423" s="72" t="s">
        <v>21135</v>
      </c>
      <c r="AV423" s="73" t="s">
        <v>21153</v>
      </c>
      <c r="AW423" s="65" t="s">
        <v>25665</v>
      </c>
      <c r="AX423" s="66" t="s">
        <v>25422</v>
      </c>
      <c r="AY423" s="20" t="s">
        <v>25692</v>
      </c>
      <c r="AZ423" s="20" t="s">
        <v>25546</v>
      </c>
      <c r="BA423" s="105" t="str">
        <f t="shared" si="61"/>
        <v>Top Level Numerator</v>
      </c>
      <c r="BB423" s="20" t="str">
        <f t="shared" si="62"/>
        <v>PE5QVF0w4xj</v>
      </c>
      <c r="BC423" s="20"/>
      <c r="BD423" s="20"/>
      <c r="BE423" s="75" t="s">
        <v>755</v>
      </c>
      <c r="BF423" s="73" t="s">
        <v>755</v>
      </c>
      <c r="BG423" s="55" t="s">
        <v>755</v>
      </c>
      <c r="BH423" s="76" t="s">
        <v>755</v>
      </c>
      <c r="BI423" s="20" t="s">
        <v>755</v>
      </c>
      <c r="BJ423" s="20" t="s">
        <v>755</v>
      </c>
      <c r="BK423" s="55" t="s">
        <v>20634</v>
      </c>
      <c r="BL423" s="71" t="s">
        <v>20636</v>
      </c>
      <c r="BM423" s="77" t="s">
        <v>21473</v>
      </c>
      <c r="BN423" s="78" t="s">
        <v>21476</v>
      </c>
      <c r="BO423" s="77" t="s">
        <v>25670</v>
      </c>
      <c r="BP423" s="78" t="s">
        <v>25672</v>
      </c>
    </row>
    <row r="424" spans="1:68" x14ac:dyDescent="0.2">
      <c r="A424" s="20" t="s">
        <v>95</v>
      </c>
      <c r="B424" s="21" t="s">
        <v>19953</v>
      </c>
      <c r="C424" s="20" t="s">
        <v>226</v>
      </c>
      <c r="D424" s="20" t="s">
        <v>1</v>
      </c>
      <c r="E424" s="20" t="s">
        <v>78</v>
      </c>
      <c r="F424" s="20" t="s">
        <v>19954</v>
      </c>
      <c r="G424" s="20" t="s">
        <v>2442</v>
      </c>
      <c r="H424" s="20" t="s">
        <v>19954</v>
      </c>
      <c r="I424" s="19">
        <f t="shared" si="56"/>
        <v>49</v>
      </c>
      <c r="J424" s="20" t="s">
        <v>755</v>
      </c>
      <c r="K424" s="20" t="s">
        <v>227</v>
      </c>
      <c r="L424" s="95" t="str">
        <f>IF(M424&lt;&gt;"",IF(NOT(ISNA(INDEX(cc!B:B,MATCH(M424,cc!A:A,0)))),INDEX(cc!B:B,MATCH(M424,cc!A:A,0)),"0"),"")</f>
        <v>Age (&lt;10-50+-uk, 10), Sex (Female) and Known Positive / New Pos or Neg / Recent Neg</v>
      </c>
      <c r="M424" s="97" t="s">
        <v>20590</v>
      </c>
      <c r="N424" s="28" t="str">
        <f t="shared" si="64"/>
        <v xml:space="preserve"> TARGET</v>
      </c>
      <c r="O424" s="19" t="str">
        <f t="shared" si="57"/>
        <v>PMTCT_STAT (N, TA, Age/Sex/KnownNewResult) TARGET: Known Results</v>
      </c>
      <c r="P424" s="19" t="str">
        <f t="shared" si="58"/>
        <v>PMTCT_STAT (N, TA, Age/Sex/KnownNewResult) TARGET: Known Results</v>
      </c>
      <c r="Q424" s="19" t="str">
        <f t="shared" si="65"/>
        <v>PMTCT_STAT (N, TA, Age/Sex/KnownNewResult) TARGET</v>
      </c>
      <c r="R424" s="19" t="str">
        <f t="shared" si="59"/>
        <v>PMTCT_STAT_N_TA_Age_Sex_KnownNewResult_TARGET</v>
      </c>
      <c r="S424" s="19" t="str">
        <f t="shared" si="60"/>
        <v>PMTCT_STAT_N_TA_Age_Sex_KnownNewResult_TARGET</v>
      </c>
      <c r="T424" s="19" t="b">
        <f>NOT(ISNA(VLOOKUP(B424,dbcodes!A:B,2,FALSE)))</f>
        <v>1</v>
      </c>
      <c r="U424" s="19" t="str">
        <f>IF(ISNA(VLOOKUP(B424,dbcodes!A:B,2,FALSE)),des!R2491,VLOOKUP(B424,dbcodes!A:B,2,FALSE))</f>
        <v>PMTCT_STAT_N_TA_Age_Sex_KnownNewResult_TARGET</v>
      </c>
      <c r="W424" s="107" t="str">
        <f>IF(ISNA(VLOOKUP(C424,descriptions!A:B,2,FALSE)),des!V1105,IF(G424=" TARGET","Target ","")&amp;VLOOKUP(C424,descriptions!A:B,2,FALSE))</f>
        <v>Target Percentage of pregnant women with known HIV status at antenatal care (includes those who already knew their HIV status prior to ANC)</v>
      </c>
      <c r="X424" s="20" t="s">
        <v>4</v>
      </c>
      <c r="Y424" s="20" t="s">
        <v>831</v>
      </c>
      <c r="Z424" s="20" t="s">
        <v>836</v>
      </c>
      <c r="AA424" s="20" t="s">
        <v>102</v>
      </c>
      <c r="AB424" s="20" t="s">
        <v>755</v>
      </c>
      <c r="AC424" s="19" t="str">
        <f>IF(AB424&lt;&gt;"",IF(NOT(ISNA(INDEX(os!A:A,MATCH(AB424,os!B:B,0)))),INDEX(os!A:A,MATCH(AB424,os!B:B,0)),"0"),"")</f>
        <v/>
      </c>
      <c r="AD424" s="20" t="s">
        <v>830</v>
      </c>
      <c r="AH424" s="93" t="str">
        <f>IF(NOT(ISNA(VLOOKUP(B:B,ResultsTargets!A:A,1,0))),"TRUE","")</f>
        <v>TRUE</v>
      </c>
      <c r="AI424" s="19" t="str">
        <f>IF(ISNA(VLOOKUP(C424,dim_techarea!A:B,2,FALSE)),"",VLOOKUP(C424,dim_techarea!A:B,2,FALSE))</f>
        <v>PMTCT_STAT</v>
      </c>
      <c r="AJ424" s="19" t="str">
        <f>IF(ISNA(VLOOKUP(AI424,dim_techarea!B:C,2,FALSE)),"",VLOOKUP(AI424,dim_techarea!B:C,2,FALSE))</f>
        <v>BTIqHnjeG7l</v>
      </c>
      <c r="AK424" s="19" t="str">
        <f>IF(ISNA(VLOOKUP(TRIM(G424),dim_targetsresults!A:B,2,FALSE)),"",VLOOKUP(TRIM(G424),dim_targetsresults!A:C,2,FALSE))</f>
        <v>MER Targets</v>
      </c>
      <c r="AL424" s="19" t="str">
        <f>IF(ISNA(VLOOKUP(AK424,dim_targetsresults!B:C,2,FALSE)),"",VLOOKUP(AK424,dim_targetsresults!B:C,2,FALSE))</f>
        <v>W8imnja2Owd</v>
      </c>
      <c r="AM424" s="19" t="str">
        <f>IF(ISNA(VLOOKUP(TRIM(D424),dim_numeratordenominator!A:B,2,FALSE)),"",VLOOKUP(TRIM(D424),dim_numeratordenominator!A:C,2,FALSE))</f>
        <v>Numerator</v>
      </c>
      <c r="AN424" s="19" t="str">
        <f>IF(ISNA(VLOOKUP(AM424,dim_numeratordenominator!B:C,2,FALSE)),"",VLOOKUP(AM424,dim_numeratordenominator!B:C,2,FALSE))</f>
        <v>Som9NRMQqV7</v>
      </c>
      <c r="AO424" s="19" t="str">
        <f>IF(ISNA(VLOOKUP(TRIM(E424),dim_supporttype!A:B,2,FALSE)),"",VLOOKUP(TRIM(E424),dim_supporttype!A:C,2,FALSE))</f>
        <v>TA</v>
      </c>
      <c r="AP424" s="19" t="str">
        <f>IF(ISNA(VLOOKUP(AO424,dim_supporttype!B:C,2,FALSE)),"",VLOOKUP(AO424,dim_supporttype!B:C,2,FALSE))</f>
        <v>cRAGKdWIDn4</v>
      </c>
      <c r="AQ424" s="19" t="str">
        <f>IF(ISNA(VLOOKUP(TRIM(F424),dim_disaggs!A:B,2,FALSE)),"No Disagg",VLOOKUP(TRIM(F424),dim_disaggs!A:B,2,FALSE))</f>
        <v>Age/Sex/KnownNewResult</v>
      </c>
      <c r="AR424" s="19" t="str">
        <f>IF(ISNA(VLOOKUP(AQ424,dim_disaggs!B:C,2,FALSE)),"",VLOOKUP(AQ424,dim_disaggs!B:C,2,FALSE))</f>
        <v>Ua8iy6NgQks</v>
      </c>
      <c r="AU424" s="72" t="s">
        <v>21135</v>
      </c>
      <c r="AV424" s="73" t="s">
        <v>21153</v>
      </c>
      <c r="AW424" s="65" t="s">
        <v>25665</v>
      </c>
      <c r="AX424" s="66" t="s">
        <v>25422</v>
      </c>
      <c r="AY424" s="20" t="s">
        <v>25692</v>
      </c>
      <c r="AZ424" s="20" t="s">
        <v>25546</v>
      </c>
      <c r="BA424" s="105" t="str">
        <f t="shared" si="61"/>
        <v>Top Level Numerator</v>
      </c>
      <c r="BB424" s="20" t="str">
        <f t="shared" si="62"/>
        <v>PE5QVF0w4xj</v>
      </c>
      <c r="BE424" s="75" t="s">
        <v>755</v>
      </c>
      <c r="BF424" s="73" t="s">
        <v>755</v>
      </c>
      <c r="BG424" s="55" t="s">
        <v>755</v>
      </c>
      <c r="BH424" s="76" t="s">
        <v>755</v>
      </c>
      <c r="BI424" s="20" t="s">
        <v>755</v>
      </c>
      <c r="BJ424" s="20" t="s">
        <v>755</v>
      </c>
      <c r="BK424" s="55" t="s">
        <v>20634</v>
      </c>
      <c r="BL424" s="71" t="s">
        <v>20636</v>
      </c>
      <c r="BM424" s="77" t="s">
        <v>21473</v>
      </c>
      <c r="BN424" s="78" t="s">
        <v>21476</v>
      </c>
      <c r="BO424" s="77" t="s">
        <v>25670</v>
      </c>
      <c r="BP424" s="78" t="s">
        <v>25672</v>
      </c>
    </row>
    <row r="425" spans="1:68" x14ac:dyDescent="0.2">
      <c r="A425" s="20" t="s">
        <v>95</v>
      </c>
      <c r="B425" s="20" t="s">
        <v>1657</v>
      </c>
      <c r="C425" s="20" t="s">
        <v>226</v>
      </c>
      <c r="D425" s="20" t="s">
        <v>1</v>
      </c>
      <c r="E425" s="20" t="s">
        <v>264</v>
      </c>
      <c r="G425" s="20" t="s">
        <v>2442</v>
      </c>
      <c r="I425" s="19">
        <f t="shared" si="56"/>
        <v>36</v>
      </c>
      <c r="J425" s="20" t="s">
        <v>755</v>
      </c>
      <c r="K425" s="20" t="s">
        <v>227</v>
      </c>
      <c r="L425" s="95" t="str">
        <f>IF(M425&lt;&gt;"",IF(NOT(ISNA(INDEX(cc!B:B,MATCH(M425,cc!A:A,0)))),INDEX(cc!B:B,MATCH(M425,cc!A:A,0)),"0"),"")</f>
        <v>default</v>
      </c>
      <c r="M425" s="97" t="s">
        <v>13</v>
      </c>
      <c r="N425" s="28" t="str">
        <f t="shared" si="64"/>
        <v xml:space="preserve"> TARGET</v>
      </c>
      <c r="O425" s="19" t="str">
        <f t="shared" si="57"/>
        <v>PMTCT_STAT (N, DSD_NARRATIVE) TARGET: Known Results</v>
      </c>
      <c r="P425" s="19" t="str">
        <f t="shared" si="58"/>
        <v>PMTCT_STAT (N, DSD_NARRATIVE) TARGET: Known Results</v>
      </c>
      <c r="Q425" s="19" t="str">
        <f t="shared" si="65"/>
        <v>PMTCT_STAT (N, DSD_NARRATIVE) TARGET</v>
      </c>
      <c r="R425" s="19" t="str">
        <f t="shared" si="59"/>
        <v>PMTCT_STAT_N_DSD_NARRATIVE_TARGET</v>
      </c>
      <c r="S425" s="19" t="str">
        <f t="shared" si="60"/>
        <v>PMTCT_STAT_N_DSD_NARRATIVE_TARGET</v>
      </c>
      <c r="T425" s="19" t="b">
        <f>NOT(ISNA(VLOOKUP(B425,dbcodes!A:B,2,FALSE)))</f>
        <v>1</v>
      </c>
      <c r="U425" s="19" t="str">
        <f>IF(ISNA(VLOOKUP(B425,dbcodes!A:B,2,FALSE)),des!R2492,VLOOKUP(B425,dbcodes!A:B,2,FALSE))</f>
        <v>PMTCT_STAT_N_DSD_NARRATIVE_TARGET</v>
      </c>
      <c r="W425" s="107" t="str">
        <f>IF(ISNA(VLOOKUP(C425,descriptions!A:B,2,FALSE)),des!V1116,IF(G425=" TARGET","Target ","")&amp;VLOOKUP(C425,descriptions!A:B,2,FALSE))</f>
        <v>Target Percentage of pregnant women with known HIV status at antenatal care (includes those who already knew their HIV status prior to ANC)</v>
      </c>
      <c r="X425" s="20" t="s">
        <v>9</v>
      </c>
      <c r="Y425" s="20" t="s">
        <v>831</v>
      </c>
      <c r="Z425" s="20" t="s">
        <v>836</v>
      </c>
      <c r="AA425" s="20" t="s">
        <v>102</v>
      </c>
      <c r="AB425" s="20" t="s">
        <v>755</v>
      </c>
      <c r="AC425" s="19" t="str">
        <f>IF(AB425&lt;&gt;"",IF(NOT(ISNA(INDEX(os!A:A,MATCH(AB425,os!B:B,0)))),INDEX(os!A:A,MATCH(AB425,os!B:B,0)),"0"),"")</f>
        <v/>
      </c>
      <c r="AD425" s="20" t="s">
        <v>830</v>
      </c>
      <c r="AH425" s="93" t="str">
        <f>IF(NOT(ISNA(VLOOKUP(B:B,ResultsTargets!A:A,1,0))),"TRUE","")</f>
        <v>TRUE</v>
      </c>
      <c r="AI425" s="19" t="str">
        <f>IF(ISNA(VLOOKUP(C425,dim_techarea!A:B,2,FALSE)),"",VLOOKUP(C425,dim_techarea!A:B,2,FALSE))</f>
        <v>PMTCT_STAT</v>
      </c>
      <c r="AJ425" s="19" t="str">
        <f>IF(ISNA(VLOOKUP(AI425,dim_techarea!B:C,2,FALSE)),"",VLOOKUP(AI425,dim_techarea!B:C,2,FALSE))</f>
        <v>BTIqHnjeG7l</v>
      </c>
      <c r="AK425" s="19" t="str">
        <f>IF(ISNA(VLOOKUP(TRIM(G425),dim_targetsresults!A:B,2,FALSE)),"",VLOOKUP(TRIM(G425),dim_targetsresults!A:C,2,FALSE))</f>
        <v>MER Targets</v>
      </c>
      <c r="AL425" s="19" t="str">
        <f>IF(ISNA(VLOOKUP(AK425,dim_targetsresults!B:C,2,FALSE)),"",VLOOKUP(AK425,dim_targetsresults!B:C,2,FALSE))</f>
        <v>W8imnja2Owd</v>
      </c>
      <c r="AM425" s="19" t="str">
        <f>IF(ISNA(VLOOKUP(TRIM(D425),dim_numeratordenominator!A:B,2,FALSE)),"",VLOOKUP(TRIM(D425),dim_numeratordenominator!A:C,2,FALSE))</f>
        <v>Numerator</v>
      </c>
      <c r="AN425" s="19" t="str">
        <f>IF(ISNA(VLOOKUP(AM425,dim_numeratordenominator!B:C,2,FALSE)),"",VLOOKUP(AM425,dim_numeratordenominator!B:C,2,FALSE))</f>
        <v>Som9NRMQqV7</v>
      </c>
      <c r="AO425" s="19" t="str">
        <f>IF(ISNA(VLOOKUP(TRIM(E425),dim_supporttype!A:B,2,FALSE)),"",VLOOKUP(TRIM(E425),dim_supporttype!A:C,2,FALSE))</f>
        <v>DSD Narratives</v>
      </c>
      <c r="AP425" s="19" t="str">
        <f>IF(ISNA(VLOOKUP(AO425,dim_supporttype!B:C,2,FALSE)),"",VLOOKUP(AO425,dim_supporttype!B:C,2,FALSE))</f>
        <v>ySGf8v2q9Rm</v>
      </c>
      <c r="AQ425" s="19" t="str">
        <f>IF(ISNA(VLOOKUP(TRIM(F425),dim_disaggs!A:B,2,FALSE)),"No Disagg",VLOOKUP(TRIM(F425),dim_disaggs!A:B,2,FALSE))</f>
        <v>No Disagg</v>
      </c>
      <c r="AR425" s="19" t="str">
        <f>IF(ISNA(VLOOKUP(AQ425,dim_disaggs!B:C,2,FALSE)),"",VLOOKUP(AQ425,dim_disaggs!B:C,2,FALSE))</f>
        <v>werJlVT6sf3</v>
      </c>
      <c r="AU425" s="72" t="s">
        <v>755</v>
      </c>
      <c r="AV425" s="73" t="s">
        <v>755</v>
      </c>
      <c r="AW425" s="66" t="s">
        <v>755</v>
      </c>
      <c r="AX425" s="66" t="s">
        <v>755</v>
      </c>
      <c r="BA425" s="105" t="str">
        <f t="shared" si="61"/>
        <v/>
      </c>
      <c r="BB425" s="20" t="str">
        <f t="shared" si="62"/>
        <v/>
      </c>
      <c r="BE425" s="75" t="s">
        <v>755</v>
      </c>
      <c r="BF425" s="73" t="s">
        <v>755</v>
      </c>
      <c r="BG425" s="55" t="s">
        <v>755</v>
      </c>
      <c r="BH425" s="76" t="s">
        <v>755</v>
      </c>
      <c r="BI425" s="20" t="s">
        <v>755</v>
      </c>
      <c r="BJ425" s="20" t="s">
        <v>755</v>
      </c>
      <c r="BK425" s="55" t="s">
        <v>755</v>
      </c>
      <c r="BL425" s="71" t="s">
        <v>755</v>
      </c>
      <c r="BM425" s="77" t="s">
        <v>755</v>
      </c>
      <c r="BN425" s="78" t="s">
        <v>755</v>
      </c>
      <c r="BO425" s="77" t="s">
        <v>755</v>
      </c>
      <c r="BP425" s="78" t="s">
        <v>755</v>
      </c>
    </row>
    <row r="426" spans="1:68" x14ac:dyDescent="0.2">
      <c r="A426" s="20" t="s">
        <v>95</v>
      </c>
      <c r="B426" s="20" t="s">
        <v>1667</v>
      </c>
      <c r="C426" s="20" t="s">
        <v>226</v>
      </c>
      <c r="D426" s="20" t="s">
        <v>1</v>
      </c>
      <c r="E426" s="20" t="s">
        <v>265</v>
      </c>
      <c r="G426" s="20" t="s">
        <v>2442</v>
      </c>
      <c r="I426" s="19">
        <f t="shared" si="56"/>
        <v>35</v>
      </c>
      <c r="J426" s="20" t="s">
        <v>755</v>
      </c>
      <c r="K426" s="20" t="s">
        <v>227</v>
      </c>
      <c r="L426" s="95" t="str">
        <f>IF(M426&lt;&gt;"",IF(NOT(ISNA(INDEX(cc!B:B,MATCH(M426,cc!A:A,0)))),INDEX(cc!B:B,MATCH(M426,cc!A:A,0)),"0"),"")</f>
        <v>default</v>
      </c>
      <c r="M426" s="97" t="s">
        <v>13</v>
      </c>
      <c r="N426" s="28" t="str">
        <f t="shared" si="64"/>
        <v xml:space="preserve"> TARGET</v>
      </c>
      <c r="O426" s="19" t="str">
        <f t="shared" si="57"/>
        <v>PMTCT_STAT (N, TA_NARRATIVE) TARGET: Known Results</v>
      </c>
      <c r="P426" s="19" t="str">
        <f t="shared" si="58"/>
        <v>PMTCT_STAT (N, TA_NARRATIVE) TARGET: Known Results</v>
      </c>
      <c r="Q426" s="19" t="str">
        <f t="shared" si="65"/>
        <v>PMTCT_STAT (N, TA_NARRATIVE) TARGET</v>
      </c>
      <c r="R426" s="19" t="str">
        <f t="shared" si="59"/>
        <v>PMTCT_STAT_N_TA_NARRATIVE_TARGET</v>
      </c>
      <c r="S426" s="19" t="str">
        <f t="shared" si="60"/>
        <v>PMTCT_STAT_N_TA_NARRATIVE_TARGET</v>
      </c>
      <c r="T426" s="19" t="b">
        <f>NOT(ISNA(VLOOKUP(B426,dbcodes!A:B,2,FALSE)))</f>
        <v>1</v>
      </c>
      <c r="U426" s="19" t="str">
        <f>IF(ISNA(VLOOKUP(B426,dbcodes!A:B,2,FALSE)),des!R2493,VLOOKUP(B426,dbcodes!A:B,2,FALSE))</f>
        <v>PMTCT_STAT_N_TA_NARRATIVE_TARGET</v>
      </c>
      <c r="W426" s="107" t="str">
        <f>IF(ISNA(VLOOKUP(C426,descriptions!A:B,2,FALSE)),des!V1117,IF(G426=" TARGET","Target ","")&amp;VLOOKUP(C426,descriptions!A:B,2,FALSE))</f>
        <v>Target Percentage of pregnant women with known HIV status at antenatal care (includes those who already knew their HIV status prior to ANC)</v>
      </c>
      <c r="X426" s="20" t="s">
        <v>9</v>
      </c>
      <c r="Y426" s="20" t="s">
        <v>831</v>
      </c>
      <c r="Z426" s="20" t="s">
        <v>836</v>
      </c>
      <c r="AA426" s="20" t="s">
        <v>102</v>
      </c>
      <c r="AB426" s="20" t="s">
        <v>755</v>
      </c>
      <c r="AC426" s="19" t="str">
        <f>IF(AB426&lt;&gt;"",IF(NOT(ISNA(INDEX(os!A:A,MATCH(AB426,os!B:B,0)))),INDEX(os!A:A,MATCH(AB426,os!B:B,0)),"0"),"")</f>
        <v/>
      </c>
      <c r="AD426" s="20" t="s">
        <v>830</v>
      </c>
      <c r="AH426" s="93" t="str">
        <f>IF(NOT(ISNA(VLOOKUP(B:B,ResultsTargets!A:A,1,0))),"TRUE","")</f>
        <v>TRUE</v>
      </c>
      <c r="AI426" s="19" t="str">
        <f>IF(ISNA(VLOOKUP(C426,dim_techarea!A:B,2,FALSE)),"",VLOOKUP(C426,dim_techarea!A:B,2,FALSE))</f>
        <v>PMTCT_STAT</v>
      </c>
      <c r="AJ426" s="19" t="str">
        <f>IF(ISNA(VLOOKUP(AI426,dim_techarea!B:C,2,FALSE)),"",VLOOKUP(AI426,dim_techarea!B:C,2,FALSE))</f>
        <v>BTIqHnjeG7l</v>
      </c>
      <c r="AK426" s="19" t="str">
        <f>IF(ISNA(VLOOKUP(TRIM(G426),dim_targetsresults!A:B,2,FALSE)),"",VLOOKUP(TRIM(G426),dim_targetsresults!A:C,2,FALSE))</f>
        <v>MER Targets</v>
      </c>
      <c r="AL426" s="19" t="str">
        <f>IF(ISNA(VLOOKUP(AK426,dim_targetsresults!B:C,2,FALSE)),"",VLOOKUP(AK426,dim_targetsresults!B:C,2,FALSE))</f>
        <v>W8imnja2Owd</v>
      </c>
      <c r="AM426" s="19" t="str">
        <f>IF(ISNA(VLOOKUP(TRIM(D426),dim_numeratordenominator!A:B,2,FALSE)),"",VLOOKUP(TRIM(D426),dim_numeratordenominator!A:C,2,FALSE))</f>
        <v>Numerator</v>
      </c>
      <c r="AN426" s="19" t="str">
        <f>IF(ISNA(VLOOKUP(AM426,dim_numeratordenominator!B:C,2,FALSE)),"",VLOOKUP(AM426,dim_numeratordenominator!B:C,2,FALSE))</f>
        <v>Som9NRMQqV7</v>
      </c>
      <c r="AO426" s="19" t="str">
        <f>IF(ISNA(VLOOKUP(TRIM(E426),dim_supporttype!A:B,2,FALSE)),"",VLOOKUP(TRIM(E426),dim_supporttype!A:C,2,FALSE))</f>
        <v>TA Narratives</v>
      </c>
      <c r="AP426" s="19" t="str">
        <f>IF(ISNA(VLOOKUP(AO426,dim_supporttype!B:C,2,FALSE)),"",VLOOKUP(AO426,dim_supporttype!B:C,2,FALSE))</f>
        <v>aBZapfNWlIU</v>
      </c>
      <c r="AQ426" s="19" t="str">
        <f>IF(ISNA(VLOOKUP(TRIM(F426),dim_disaggs!A:B,2,FALSE)),"No Disagg",VLOOKUP(TRIM(F426),dim_disaggs!A:B,2,FALSE))</f>
        <v>No Disagg</v>
      </c>
      <c r="AR426" s="19" t="str">
        <f>IF(ISNA(VLOOKUP(AQ426,dim_disaggs!B:C,2,FALSE)),"",VLOOKUP(AQ426,dim_disaggs!B:C,2,FALSE))</f>
        <v>werJlVT6sf3</v>
      </c>
      <c r="AU426" s="72" t="s">
        <v>755</v>
      </c>
      <c r="AV426" s="73" t="s">
        <v>755</v>
      </c>
      <c r="AW426" s="66" t="s">
        <v>755</v>
      </c>
      <c r="AX426" s="66" t="s">
        <v>755</v>
      </c>
      <c r="BA426" s="105" t="str">
        <f t="shared" si="61"/>
        <v/>
      </c>
      <c r="BB426" s="20" t="str">
        <f t="shared" si="62"/>
        <v/>
      </c>
      <c r="BE426" s="75" t="s">
        <v>755</v>
      </c>
      <c r="BF426" s="73" t="s">
        <v>755</v>
      </c>
      <c r="BG426" s="55" t="s">
        <v>755</v>
      </c>
      <c r="BH426" s="76" t="s">
        <v>755</v>
      </c>
      <c r="BI426" s="20" t="s">
        <v>755</v>
      </c>
      <c r="BJ426" s="20" t="s">
        <v>755</v>
      </c>
      <c r="BK426" s="55" t="s">
        <v>755</v>
      </c>
      <c r="BL426" s="71" t="s">
        <v>755</v>
      </c>
      <c r="BM426" s="77" t="s">
        <v>755</v>
      </c>
      <c r="BN426" s="78" t="s">
        <v>755</v>
      </c>
      <c r="BO426" s="77" t="s">
        <v>755</v>
      </c>
      <c r="BP426" s="78" t="s">
        <v>755</v>
      </c>
    </row>
    <row r="427" spans="1:68" x14ac:dyDescent="0.2">
      <c r="A427" s="20" t="s">
        <v>95</v>
      </c>
      <c r="B427" s="20" t="s">
        <v>1637</v>
      </c>
      <c r="C427" s="20" t="s">
        <v>2125</v>
      </c>
      <c r="D427" s="20" t="s">
        <v>164</v>
      </c>
      <c r="E427" s="20" t="s">
        <v>2139</v>
      </c>
      <c r="G427" s="20" t="s">
        <v>20086</v>
      </c>
      <c r="I427" s="19">
        <f t="shared" si="56"/>
        <v>23</v>
      </c>
      <c r="J427" s="20" t="s">
        <v>755</v>
      </c>
      <c r="K427" s="20" t="s">
        <v>2255</v>
      </c>
      <c r="L427" s="95" t="str">
        <f>IF(M427&lt;&gt;"",IF(NOT(ISNA(INDEX(cc!B:B,MATCH(M427,cc!A:A,0)))),INDEX(cc!B:B,MATCH(M427,cc!A:A,0)),"0"),"")</f>
        <v>default</v>
      </c>
      <c r="M427" s="97" t="s">
        <v>13</v>
      </c>
      <c r="N427" s="28" t="str">
        <f t="shared" si="64"/>
        <v/>
      </c>
      <c r="O427" s="19" t="str">
        <f t="shared" si="57"/>
        <v>PMTCT_STAT_NAT (D, NAT): Pregnant Women</v>
      </c>
      <c r="P427" s="19" t="str">
        <f t="shared" si="58"/>
        <v>PMTCT_STAT_NAT (D, NAT): Pregnant Women</v>
      </c>
      <c r="Q427" s="19" t="str">
        <f t="shared" si="65"/>
        <v>PMTCT_STAT_NAT (D, NAT)</v>
      </c>
      <c r="R427" s="19" t="str">
        <f t="shared" si="59"/>
        <v>PMTCT_STAT_NAT_D_NAT</v>
      </c>
      <c r="S427" s="19" t="str">
        <f t="shared" si="60"/>
        <v>PMTCT_STAT_NAT_D_NAT_</v>
      </c>
      <c r="T427" s="19" t="b">
        <f>NOT(ISNA(VLOOKUP(B427,dbcodes!A:B,2,FALSE)))</f>
        <v>1</v>
      </c>
      <c r="U427" s="19" t="str">
        <f>IF(ISNA(VLOOKUP(B427,dbcodes!A:B,2,FALSE)),des!R2494,VLOOKUP(B427,dbcodes!A:B,2,FALSE))</f>
        <v>PMTCT_STAT_D_NAT</v>
      </c>
      <c r="W427" s="107" t="str">
        <f>IF(ISNA(VLOOKUP(C427,descriptions!A:B,2,FALSE)),des!V1118,IF(G427=" TARGET","Target ","")&amp;VLOOKUP(C427,descriptions!A:B,2,FALSE))</f>
        <v>Percentage of pregnant women with known HIV status</v>
      </c>
      <c r="X427" s="20" t="s">
        <v>4</v>
      </c>
      <c r="Y427" s="20" t="s">
        <v>831</v>
      </c>
      <c r="Z427" s="20" t="s">
        <v>836</v>
      </c>
      <c r="AA427" s="20" t="s">
        <v>102</v>
      </c>
      <c r="AB427" s="20" t="s">
        <v>755</v>
      </c>
      <c r="AC427" s="19" t="str">
        <f>IF(AB427&lt;&gt;"",IF(NOT(ISNA(INDEX(os!A:A,MATCH(AB427,os!B:B,0)))),INDEX(os!A:A,MATCH(AB427,os!B:B,0)),"0"),"")</f>
        <v/>
      </c>
      <c r="AD427" s="20" t="s">
        <v>830</v>
      </c>
      <c r="AH427" s="93" t="str">
        <f>IF(NOT(ISNA(VLOOKUP(B:B,ResultsTargets!A:A,1,0))),"TRUE","")</f>
        <v>TRUE</v>
      </c>
      <c r="AI427" s="19" t="str">
        <f>IF(ISNA(VLOOKUP(C427,dim_techarea!A:B,2,FALSE)),"",VLOOKUP(C427,dim_techarea!A:B,2,FALSE))</f>
        <v>PMTCT_STAT_NAT</v>
      </c>
      <c r="AJ427" s="19" t="str">
        <f>IF(ISNA(VLOOKUP(AI427,dim_techarea!B:C,2,FALSE)),"",VLOOKUP(AI427,dim_techarea!B:C,2,FALSE))</f>
        <v>F8LEIAiouSo</v>
      </c>
      <c r="AK427" s="19" t="str">
        <f>IF(ISNA(VLOOKUP(TRIM(G427),dim_targetsresults!A:B,2,FALSE)),"",VLOOKUP(TRIM(G427),dim_targetsresults!A:C,2,FALSE))</f>
        <v>MER Results</v>
      </c>
      <c r="AL427" s="19" t="str">
        <f>IF(ISNA(VLOOKUP(AK427,dim_targetsresults!B:C,2,FALSE)),"",VLOOKUP(AK427,dim_targetsresults!B:C,2,FALSE))</f>
        <v>Jh0jDM5yQ2E</v>
      </c>
      <c r="AM427" s="19" t="str">
        <f>IF(ISNA(VLOOKUP(TRIM(D427),dim_numeratordenominator!A:B,2,FALSE)),"",VLOOKUP(TRIM(D427),dim_numeratordenominator!A:C,2,FALSE))</f>
        <v>Denominator</v>
      </c>
      <c r="AN427" s="19" t="str">
        <f>IF(ISNA(VLOOKUP(AM427,dim_numeratordenominator!B:C,2,FALSE)),"",VLOOKUP(AM427,dim_numeratordenominator!B:C,2,FALSE))</f>
        <v>QpNj0nSuEhD</v>
      </c>
      <c r="AO427" s="19" t="str">
        <f>IF(ISNA(VLOOKUP(TRIM(E427),dim_supporttype!A:B,2,FALSE)),"",VLOOKUP(TRIM(E427),dim_supporttype!A:C,2,FALSE))</f>
        <v>National</v>
      </c>
      <c r="AP427" s="19" t="str">
        <f>IF(ISNA(VLOOKUP(AO427,dim_supporttype!B:C,2,FALSE)),"",VLOOKUP(AO427,dim_supporttype!B:C,2,FALSE))</f>
        <v>ERT6F2mcduw</v>
      </c>
      <c r="AQ427" s="19" t="str">
        <f>IF(ISNA(VLOOKUP(TRIM(F427),dim_disaggs!A:B,2,FALSE)),"No Disagg",VLOOKUP(TRIM(F427),dim_disaggs!A:B,2,FALSE))</f>
        <v>No Disagg</v>
      </c>
      <c r="AR427" s="19" t="str">
        <f>IF(ISNA(VLOOKUP(AQ427,dim_disaggs!B:C,2,FALSE)),"",VLOOKUP(AQ427,dim_disaggs!B:C,2,FALSE))</f>
        <v>werJlVT6sf3</v>
      </c>
      <c r="AU427" s="72" t="s">
        <v>755</v>
      </c>
      <c r="AV427" s="73" t="s">
        <v>755</v>
      </c>
      <c r="AW427" s="66" t="s">
        <v>755</v>
      </c>
      <c r="AX427" s="66" t="s">
        <v>755</v>
      </c>
      <c r="BA427" s="105" t="str">
        <f t="shared" si="61"/>
        <v/>
      </c>
      <c r="BB427" s="20" t="str">
        <f t="shared" si="62"/>
        <v/>
      </c>
      <c r="BE427" s="66"/>
      <c r="BG427" s="72"/>
      <c r="BH427" s="73"/>
      <c r="BI427" s="66"/>
      <c r="BJ427" s="66"/>
    </row>
    <row r="428" spans="1:68" s="3" customFormat="1" x14ac:dyDescent="0.2">
      <c r="A428" s="20" t="s">
        <v>95</v>
      </c>
      <c r="B428" s="20" t="s">
        <v>1642</v>
      </c>
      <c r="C428" s="20" t="s">
        <v>2125</v>
      </c>
      <c r="D428" s="20" t="s">
        <v>1</v>
      </c>
      <c r="E428" s="20" t="s">
        <v>2139</v>
      </c>
      <c r="F428" s="20" t="s">
        <v>2197</v>
      </c>
      <c r="G428" s="20" t="s">
        <v>20086</v>
      </c>
      <c r="H428" s="20" t="s">
        <v>2302</v>
      </c>
      <c r="I428" s="19">
        <f t="shared" si="56"/>
        <v>36</v>
      </c>
      <c r="J428" s="20" t="s">
        <v>755</v>
      </c>
      <c r="K428" s="20" t="s">
        <v>227</v>
      </c>
      <c r="L428" s="95" t="str">
        <f>IF(M428&lt;&gt;"",IF(NOT(ISNA(INDEX(cc!B:B,MATCH(M428,cc!A:A,0)))),INDEX(cc!B:B,MATCH(M428,cc!A:A,0)),"0"),"")</f>
        <v>Known Positive / New Pos or Neg</v>
      </c>
      <c r="M428" s="97" t="s">
        <v>235</v>
      </c>
      <c r="N428" s="28" t="str">
        <f t="shared" si="64"/>
        <v/>
      </c>
      <c r="O428" s="19" t="str">
        <f t="shared" si="57"/>
        <v>PMTCT_STAT_NAT (N, NAT, KnownNewPosNewNeg): Known Results</v>
      </c>
      <c r="P428" s="19" t="str">
        <f t="shared" si="58"/>
        <v>PMTCT_STAT_NAT (N, NAT, KnownNewPosNewNeg): Known Results</v>
      </c>
      <c r="Q428" s="19" t="str">
        <f t="shared" si="65"/>
        <v>PMTCT_STAT_NAT (N, NAT, KnownPosNeg)</v>
      </c>
      <c r="R428" s="19" t="str">
        <f t="shared" si="59"/>
        <v>PMTCT_STAT_NAT_N_NAT_KnownPosNeg</v>
      </c>
      <c r="S428" s="19" t="str">
        <f t="shared" si="60"/>
        <v>PMTCT_STAT_NAT_N_NAT_KnownPosNeg_</v>
      </c>
      <c r="T428" s="19" t="b">
        <f>NOT(ISNA(VLOOKUP(B428,dbcodes!A:B,2,FALSE)))</f>
        <v>1</v>
      </c>
      <c r="U428" s="19" t="str">
        <f>IF(ISNA(VLOOKUP(B428,dbcodes!A:B,2,FALSE)),des!R2495,VLOOKUP(B428,dbcodes!A:B,2,FALSE))</f>
        <v>PMTCT_STAT_NAT_N_NAT_KnownPosNeg</v>
      </c>
      <c r="V428" s="20"/>
      <c r="W428" s="107" t="str">
        <f>IF(ISNA(VLOOKUP(C428,descriptions!A:B,2,FALSE)),des!V1120,IF(G428=" TARGET","Target ","")&amp;VLOOKUP(C428,descriptions!A:B,2,FALSE))</f>
        <v>Percentage of pregnant women with known HIV status</v>
      </c>
      <c r="X428" s="20" t="s">
        <v>4</v>
      </c>
      <c r="Y428" s="20" t="s">
        <v>831</v>
      </c>
      <c r="Z428" s="20" t="s">
        <v>836</v>
      </c>
      <c r="AA428" s="20" t="s">
        <v>102</v>
      </c>
      <c r="AB428" s="20" t="s">
        <v>755</v>
      </c>
      <c r="AC428" s="19" t="str">
        <f>IF(AB428&lt;&gt;"",IF(NOT(ISNA(INDEX(os!A:A,MATCH(AB428,os!B:B,0)))),INDEX(os!A:A,MATCH(AB428,os!B:B,0)),"0"),"")</f>
        <v/>
      </c>
      <c r="AD428" s="20" t="s">
        <v>830</v>
      </c>
      <c r="AE428" s="20"/>
      <c r="AF428" s="20"/>
      <c r="AG428" s="20"/>
      <c r="AH428" s="93" t="str">
        <f>IF(NOT(ISNA(VLOOKUP(B:B,ResultsTargets!A:A,1,0))),"TRUE","")</f>
        <v>TRUE</v>
      </c>
      <c r="AI428" s="19" t="str">
        <f>IF(ISNA(VLOOKUP(C428,dim_techarea!A:B,2,FALSE)),"",VLOOKUP(C428,dim_techarea!A:B,2,FALSE))</f>
        <v>PMTCT_STAT_NAT</v>
      </c>
      <c r="AJ428" s="19" t="str">
        <f>IF(ISNA(VLOOKUP(AI428,dim_techarea!B:C,2,FALSE)),"",VLOOKUP(AI428,dim_techarea!B:C,2,FALSE))</f>
        <v>F8LEIAiouSo</v>
      </c>
      <c r="AK428" s="19" t="str">
        <f>IF(ISNA(VLOOKUP(TRIM(G428),dim_targetsresults!A:B,2,FALSE)),"",VLOOKUP(TRIM(G428),dim_targetsresults!A:C,2,FALSE))</f>
        <v>MER Results</v>
      </c>
      <c r="AL428" s="19" t="str">
        <f>IF(ISNA(VLOOKUP(AK428,dim_targetsresults!B:C,2,FALSE)),"",VLOOKUP(AK428,dim_targetsresults!B:C,2,FALSE))</f>
        <v>Jh0jDM5yQ2E</v>
      </c>
      <c r="AM428" s="19" t="str">
        <f>IF(ISNA(VLOOKUP(TRIM(D428),dim_numeratordenominator!A:B,2,FALSE)),"",VLOOKUP(TRIM(D428),dim_numeratordenominator!A:C,2,FALSE))</f>
        <v>Numerator</v>
      </c>
      <c r="AN428" s="19" t="str">
        <f>IF(ISNA(VLOOKUP(AM428,dim_numeratordenominator!B:C,2,FALSE)),"",VLOOKUP(AM428,dim_numeratordenominator!B:C,2,FALSE))</f>
        <v>Som9NRMQqV7</v>
      </c>
      <c r="AO428" s="19" t="str">
        <f>IF(ISNA(VLOOKUP(TRIM(E428),dim_supporttype!A:B,2,FALSE)),"",VLOOKUP(TRIM(E428),dim_supporttype!A:C,2,FALSE))</f>
        <v>National</v>
      </c>
      <c r="AP428" s="19" t="str">
        <f>IF(ISNA(VLOOKUP(AO428,dim_supporttype!B:C,2,FALSE)),"",VLOOKUP(AO428,dim_supporttype!B:C,2,FALSE))</f>
        <v>ERT6F2mcduw</v>
      </c>
      <c r="AQ428" s="19" t="str">
        <f>IF(ISNA(VLOOKUP(TRIM(F428),dim_disaggs!A:B,2,FALSE)),"No Disagg",VLOOKUP(TRIM(F428),dim_disaggs!A:B,2,FALSE))</f>
        <v>KnownNewPosNewNeg</v>
      </c>
      <c r="AR428" s="19" t="str">
        <f>IF(ISNA(VLOOKUP(AQ428,dim_disaggs!B:C,2,FALSE)),"",VLOOKUP(AQ428,dim_disaggs!B:C,2,FALSE))</f>
        <v>IYLEVxJPwpW</v>
      </c>
      <c r="AS428" s="72"/>
      <c r="AT428" s="66"/>
      <c r="AU428" s="72" t="s">
        <v>755</v>
      </c>
      <c r="AV428" s="73" t="s">
        <v>755</v>
      </c>
      <c r="AW428" s="66" t="s">
        <v>755</v>
      </c>
      <c r="AX428" s="66" t="s">
        <v>755</v>
      </c>
      <c r="AY428" s="20"/>
      <c r="AZ428" s="20"/>
      <c r="BA428" s="105" t="str">
        <f t="shared" si="61"/>
        <v/>
      </c>
      <c r="BB428" s="20" t="str">
        <f t="shared" si="62"/>
        <v/>
      </c>
      <c r="BC428" s="20"/>
      <c r="BD428" s="20"/>
      <c r="BE428" s="75"/>
      <c r="BF428" s="73"/>
      <c r="BG428" s="55"/>
      <c r="BH428" s="76"/>
      <c r="BI428" s="20"/>
      <c r="BJ428" s="20"/>
      <c r="BK428" s="55"/>
      <c r="BL428" s="71"/>
      <c r="BM428" s="77"/>
      <c r="BN428" s="78"/>
      <c r="BO428" s="77"/>
      <c r="BP428" s="78"/>
    </row>
    <row r="429" spans="1:68" s="3" customFormat="1" x14ac:dyDescent="0.2">
      <c r="A429" s="20" t="s">
        <v>95</v>
      </c>
      <c r="B429" s="20" t="s">
        <v>1645</v>
      </c>
      <c r="C429" s="20" t="s">
        <v>2125</v>
      </c>
      <c r="D429" s="20" t="s">
        <v>1</v>
      </c>
      <c r="E429" s="20" t="s">
        <v>2139</v>
      </c>
      <c r="F429" s="20"/>
      <c r="G429" s="20" t="s">
        <v>20086</v>
      </c>
      <c r="H429" s="20"/>
      <c r="I429" s="19">
        <f t="shared" si="56"/>
        <v>23</v>
      </c>
      <c r="J429" s="20" t="s">
        <v>755</v>
      </c>
      <c r="K429" s="20" t="s">
        <v>227</v>
      </c>
      <c r="L429" s="95" t="str">
        <f>IF(M429&lt;&gt;"",IF(NOT(ISNA(INDEX(cc!B:B,MATCH(M429,cc!A:A,0)))),INDEX(cc!B:B,MATCH(M429,cc!A:A,0)),"0"),"")</f>
        <v>default</v>
      </c>
      <c r="M429" s="97" t="s">
        <v>13</v>
      </c>
      <c r="N429" s="28" t="str">
        <f t="shared" si="64"/>
        <v/>
      </c>
      <c r="O429" s="19" t="str">
        <f t="shared" si="57"/>
        <v>PMTCT_STAT_NAT (N, NAT): Known Results</v>
      </c>
      <c r="P429" s="19" t="str">
        <f t="shared" si="58"/>
        <v>PMTCT_STAT_NAT (N, NAT): Known Results</v>
      </c>
      <c r="Q429" s="19" t="str">
        <f t="shared" si="65"/>
        <v>PMTCT_STAT_NAT (N, NAT)</v>
      </c>
      <c r="R429" s="19" t="str">
        <f t="shared" si="59"/>
        <v>PMTCT_STAT_NAT_N_NAT</v>
      </c>
      <c r="S429" s="19" t="str">
        <f t="shared" si="60"/>
        <v>PMTCT_STAT_NAT_N_NAT_</v>
      </c>
      <c r="T429" s="19" t="b">
        <f>NOT(ISNA(VLOOKUP(B429,dbcodes!A:B,2,FALSE)))</f>
        <v>1</v>
      </c>
      <c r="U429" s="19" t="str">
        <f>IF(ISNA(VLOOKUP(B429,dbcodes!A:B,2,FALSE)),des!R2496,VLOOKUP(B429,dbcodes!A:B,2,FALSE))</f>
        <v>PMTCT_STAT_N_NAT</v>
      </c>
      <c r="V429" s="20"/>
      <c r="W429" s="107" t="str">
        <f>IF(ISNA(VLOOKUP(C429,descriptions!A:B,2,FALSE)),des!V1121,IF(G429=" TARGET","Target ","")&amp;VLOOKUP(C429,descriptions!A:B,2,FALSE))</f>
        <v>Percentage of pregnant women with known HIV status</v>
      </c>
      <c r="X429" s="20" t="s">
        <v>4</v>
      </c>
      <c r="Y429" s="20" t="s">
        <v>831</v>
      </c>
      <c r="Z429" s="20" t="s">
        <v>836</v>
      </c>
      <c r="AA429" s="20" t="s">
        <v>102</v>
      </c>
      <c r="AB429" s="20" t="s">
        <v>755</v>
      </c>
      <c r="AC429" s="19" t="str">
        <f>IF(AB429&lt;&gt;"",IF(NOT(ISNA(INDEX(os!A:A,MATCH(AB429,os!B:B,0)))),INDEX(os!A:A,MATCH(AB429,os!B:B,0)),"0"),"")</f>
        <v/>
      </c>
      <c r="AD429" s="20" t="s">
        <v>830</v>
      </c>
      <c r="AE429" s="20"/>
      <c r="AF429" s="20"/>
      <c r="AG429" s="20"/>
      <c r="AH429" s="93" t="str">
        <f>IF(NOT(ISNA(VLOOKUP(B:B,ResultsTargets!A:A,1,0))),"TRUE","")</f>
        <v>TRUE</v>
      </c>
      <c r="AI429" s="19" t="str">
        <f>IF(ISNA(VLOOKUP(C429,dim_techarea!A:B,2,FALSE)),"",VLOOKUP(C429,dim_techarea!A:B,2,FALSE))</f>
        <v>PMTCT_STAT_NAT</v>
      </c>
      <c r="AJ429" s="19" t="str">
        <f>IF(ISNA(VLOOKUP(AI429,dim_techarea!B:C,2,FALSE)),"",VLOOKUP(AI429,dim_techarea!B:C,2,FALSE))</f>
        <v>F8LEIAiouSo</v>
      </c>
      <c r="AK429" s="19" t="str">
        <f>IF(ISNA(VLOOKUP(TRIM(G429),dim_targetsresults!A:B,2,FALSE)),"",VLOOKUP(TRIM(G429),dim_targetsresults!A:C,2,FALSE))</f>
        <v>MER Results</v>
      </c>
      <c r="AL429" s="19" t="str">
        <f>IF(ISNA(VLOOKUP(AK429,dim_targetsresults!B:C,2,FALSE)),"",VLOOKUP(AK429,dim_targetsresults!B:C,2,FALSE))</f>
        <v>Jh0jDM5yQ2E</v>
      </c>
      <c r="AM429" s="19" t="str">
        <f>IF(ISNA(VLOOKUP(TRIM(D429),dim_numeratordenominator!A:B,2,FALSE)),"",VLOOKUP(TRIM(D429),dim_numeratordenominator!A:C,2,FALSE))</f>
        <v>Numerator</v>
      </c>
      <c r="AN429" s="19" t="str">
        <f>IF(ISNA(VLOOKUP(AM429,dim_numeratordenominator!B:C,2,FALSE)),"",VLOOKUP(AM429,dim_numeratordenominator!B:C,2,FALSE))</f>
        <v>Som9NRMQqV7</v>
      </c>
      <c r="AO429" s="19" t="str">
        <f>IF(ISNA(VLOOKUP(TRIM(E429),dim_supporttype!A:B,2,FALSE)),"",VLOOKUP(TRIM(E429),dim_supporttype!A:C,2,FALSE))</f>
        <v>National</v>
      </c>
      <c r="AP429" s="19" t="str">
        <f>IF(ISNA(VLOOKUP(AO429,dim_supporttype!B:C,2,FALSE)),"",VLOOKUP(AO429,dim_supporttype!B:C,2,FALSE))</f>
        <v>ERT6F2mcduw</v>
      </c>
      <c r="AQ429" s="19" t="str">
        <f>IF(ISNA(VLOOKUP(TRIM(F429),dim_disaggs!A:B,2,FALSE)),"No Disagg",VLOOKUP(TRIM(F429),dim_disaggs!A:B,2,FALSE))</f>
        <v>No Disagg</v>
      </c>
      <c r="AR429" s="19" t="str">
        <f>IF(ISNA(VLOOKUP(AQ429,dim_disaggs!B:C,2,FALSE)),"",VLOOKUP(AQ429,dim_disaggs!B:C,2,FALSE))</f>
        <v>werJlVT6sf3</v>
      </c>
      <c r="AS429" s="72"/>
      <c r="AT429" s="66"/>
      <c r="AU429" s="72" t="s">
        <v>755</v>
      </c>
      <c r="AV429" s="73" t="s">
        <v>755</v>
      </c>
      <c r="AW429" s="66" t="s">
        <v>755</v>
      </c>
      <c r="AX429" s="66" t="s">
        <v>755</v>
      </c>
      <c r="AY429" s="20"/>
      <c r="AZ429" s="20"/>
      <c r="BA429" s="105" t="str">
        <f t="shared" si="61"/>
        <v/>
      </c>
      <c r="BB429" s="20" t="str">
        <f t="shared" si="62"/>
        <v/>
      </c>
      <c r="BC429" s="20"/>
      <c r="BD429" s="20"/>
      <c r="BE429" s="66"/>
      <c r="BF429" s="73"/>
      <c r="BG429" s="72"/>
      <c r="BH429" s="73"/>
      <c r="BI429" s="66"/>
      <c r="BJ429" s="66"/>
      <c r="BK429" s="55"/>
      <c r="BL429" s="71"/>
      <c r="BM429" s="77"/>
      <c r="BN429" s="78"/>
      <c r="BO429" s="77"/>
      <c r="BP429" s="78"/>
    </row>
    <row r="430" spans="1:68" s="3" customFormat="1" x14ac:dyDescent="0.2">
      <c r="A430" s="20" t="s">
        <v>95</v>
      </c>
      <c r="B430" s="20" t="s">
        <v>1639</v>
      </c>
      <c r="C430" s="20" t="s">
        <v>2125</v>
      </c>
      <c r="D430" s="20" t="s">
        <v>1</v>
      </c>
      <c r="E430" s="20" t="s">
        <v>2140</v>
      </c>
      <c r="F430" s="20"/>
      <c r="G430" s="20" t="s">
        <v>20086</v>
      </c>
      <c r="H430" s="20"/>
      <c r="I430" s="19">
        <f t="shared" si="56"/>
        <v>37</v>
      </c>
      <c r="J430" s="20" t="s">
        <v>755</v>
      </c>
      <c r="K430" s="20" t="s">
        <v>227</v>
      </c>
      <c r="L430" s="95" t="str">
        <f>IF(M430&lt;&gt;"",IF(NOT(ISNA(INDEX(cc!B:B,MATCH(M430,cc!A:A,0)))),INDEX(cc!B:B,MATCH(M430,cc!A:A,0)),"0"),"")</f>
        <v>default</v>
      </c>
      <c r="M430" s="97" t="s">
        <v>13</v>
      </c>
      <c r="N430" s="28" t="str">
        <f t="shared" si="64"/>
        <v/>
      </c>
      <c r="O430" s="19" t="str">
        <f t="shared" si="57"/>
        <v>PMTCT_STAT_NAT (N, NAT_JUSTIFICATION): Known Results</v>
      </c>
      <c r="P430" s="19" t="str">
        <f t="shared" si="58"/>
        <v>PMTCT_STAT_NAT (N, NAT_JUSTIFICATION): Known Results</v>
      </c>
      <c r="Q430" s="19" t="str">
        <f t="shared" si="65"/>
        <v>PMTCT_STAT_NAT (N, NAT_JUSTIFICATION)</v>
      </c>
      <c r="R430" s="19" t="str">
        <f t="shared" si="59"/>
        <v>PMTCT_STAT_NAT_N_NAT_JUSTIFICATION</v>
      </c>
      <c r="S430" s="19" t="str">
        <f t="shared" si="60"/>
        <v>PMTCT_STAT_NAT_N_NAT_JUSTIFICATION_</v>
      </c>
      <c r="T430" s="19" t="b">
        <f>NOT(ISNA(VLOOKUP(B430,dbcodes!A:B,2,FALSE)))</f>
        <v>1</v>
      </c>
      <c r="U430" s="19" t="str">
        <f>IF(ISNA(VLOOKUP(B430,dbcodes!A:B,2,FALSE)),des!R2497,VLOOKUP(B430,dbcodes!A:B,2,FALSE))</f>
        <v>PMTCT_STAT_N_NAT_JUSTIFICATION</v>
      </c>
      <c r="V430" s="20"/>
      <c r="W430" s="107" t="str">
        <f>IF(ISNA(VLOOKUP(C430,descriptions!A:B,2,FALSE)),des!V1122,IF(G430=" TARGET","Target ","")&amp;VLOOKUP(C430,descriptions!A:B,2,FALSE))</f>
        <v>Percentage of pregnant women with known HIV status</v>
      </c>
      <c r="X430" s="20" t="s">
        <v>9</v>
      </c>
      <c r="Y430" s="20" t="s">
        <v>831</v>
      </c>
      <c r="Z430" s="20" t="s">
        <v>836</v>
      </c>
      <c r="AA430" s="20" t="s">
        <v>4121</v>
      </c>
      <c r="AB430" s="20" t="s">
        <v>755</v>
      </c>
      <c r="AC430" s="19" t="str">
        <f>IF(AB430&lt;&gt;"",IF(NOT(ISNA(INDEX(os!A:A,MATCH(AB430,os!B:B,0)))),INDEX(os!A:A,MATCH(AB430,os!B:B,0)),"0"),"")</f>
        <v/>
      </c>
      <c r="AD430" s="20" t="s">
        <v>830</v>
      </c>
      <c r="AE430" s="20"/>
      <c r="AF430" s="20"/>
      <c r="AG430" s="20"/>
      <c r="AH430" s="93" t="str">
        <f>IF(NOT(ISNA(VLOOKUP(B:B,ResultsTargets!A:A,1,0))),"TRUE","")</f>
        <v>TRUE</v>
      </c>
      <c r="AI430" s="19" t="str">
        <f>IF(ISNA(VLOOKUP(C430,dim_techarea!A:B,2,FALSE)),"",VLOOKUP(C430,dim_techarea!A:B,2,FALSE))</f>
        <v>PMTCT_STAT_NAT</v>
      </c>
      <c r="AJ430" s="19" t="str">
        <f>IF(ISNA(VLOOKUP(AI430,dim_techarea!B:C,2,FALSE)),"",VLOOKUP(AI430,dim_techarea!B:C,2,FALSE))</f>
        <v>F8LEIAiouSo</v>
      </c>
      <c r="AK430" s="19" t="str">
        <f>IF(ISNA(VLOOKUP(TRIM(G430),dim_targetsresults!A:B,2,FALSE)),"",VLOOKUP(TRIM(G430),dim_targetsresults!A:C,2,FALSE))</f>
        <v>MER Results</v>
      </c>
      <c r="AL430" s="19" t="str">
        <f>IF(ISNA(VLOOKUP(AK430,dim_targetsresults!B:C,2,FALSE)),"",VLOOKUP(AK430,dim_targetsresults!B:C,2,FALSE))</f>
        <v>Jh0jDM5yQ2E</v>
      </c>
      <c r="AM430" s="19" t="str">
        <f>IF(ISNA(VLOOKUP(TRIM(D430),dim_numeratordenominator!A:B,2,FALSE)),"",VLOOKUP(TRIM(D430),dim_numeratordenominator!A:C,2,FALSE))</f>
        <v>Numerator</v>
      </c>
      <c r="AN430" s="19" t="str">
        <f>IF(ISNA(VLOOKUP(AM430,dim_numeratordenominator!B:C,2,FALSE)),"",VLOOKUP(AM430,dim_numeratordenominator!B:C,2,FALSE))</f>
        <v>Som9NRMQqV7</v>
      </c>
      <c r="AO430" s="19" t="str">
        <f>IF(ISNA(VLOOKUP(TRIM(E430),dim_supporttype!A:B,2,FALSE)),"",VLOOKUP(TRIM(E430),dim_supporttype!A:C,2,FALSE))</f>
        <v>National</v>
      </c>
      <c r="AP430" s="19" t="str">
        <f>IF(ISNA(VLOOKUP(AO430,dim_supporttype!B:C,2,FALSE)),"",VLOOKUP(AO430,dim_supporttype!B:C,2,FALSE))</f>
        <v>ERT6F2mcduw</v>
      </c>
      <c r="AQ430" s="19" t="str">
        <f>IF(ISNA(VLOOKUP(TRIM(F430),dim_disaggs!A:B,2,FALSE)),"No Disagg",VLOOKUP(TRIM(F430),dim_disaggs!A:B,2,FALSE))</f>
        <v>No Disagg</v>
      </c>
      <c r="AR430" s="19" t="str">
        <f>IF(ISNA(VLOOKUP(AQ430,dim_disaggs!B:C,2,FALSE)),"",VLOOKUP(AQ430,dim_disaggs!B:C,2,FALSE))</f>
        <v>werJlVT6sf3</v>
      </c>
      <c r="AS430" s="72"/>
      <c r="AT430" s="66"/>
      <c r="AU430" s="72" t="s">
        <v>755</v>
      </c>
      <c r="AV430" s="73" t="s">
        <v>755</v>
      </c>
      <c r="AW430" s="66" t="s">
        <v>755</v>
      </c>
      <c r="AX430" s="66" t="s">
        <v>755</v>
      </c>
      <c r="AY430" s="20"/>
      <c r="AZ430" s="20"/>
      <c r="BA430" s="105" t="str">
        <f t="shared" si="61"/>
        <v/>
      </c>
      <c r="BB430" s="20" t="str">
        <f t="shared" si="62"/>
        <v/>
      </c>
      <c r="BC430" s="20"/>
      <c r="BD430" s="20"/>
      <c r="BE430" s="75" t="s">
        <v>755</v>
      </c>
      <c r="BF430" s="73" t="s">
        <v>755</v>
      </c>
      <c r="BG430" s="55" t="s">
        <v>755</v>
      </c>
      <c r="BH430" s="76" t="s">
        <v>755</v>
      </c>
      <c r="BI430" s="20" t="s">
        <v>755</v>
      </c>
      <c r="BJ430" s="20" t="s">
        <v>755</v>
      </c>
      <c r="BK430" s="55" t="s">
        <v>755</v>
      </c>
      <c r="BL430" s="71" t="s">
        <v>755</v>
      </c>
      <c r="BM430" s="77" t="s">
        <v>755</v>
      </c>
      <c r="BN430" s="78" t="s">
        <v>755</v>
      </c>
      <c r="BO430" s="77" t="s">
        <v>755</v>
      </c>
      <c r="BP430" s="78" t="s">
        <v>755</v>
      </c>
    </row>
    <row r="431" spans="1:68" s="3" customFormat="1" x14ac:dyDescent="0.2">
      <c r="A431" s="20" t="s">
        <v>95</v>
      </c>
      <c r="B431" s="20" t="s">
        <v>1646</v>
      </c>
      <c r="C431" s="20" t="s">
        <v>2125</v>
      </c>
      <c r="D431" s="20" t="s">
        <v>1</v>
      </c>
      <c r="E431" s="20" t="s">
        <v>2141</v>
      </c>
      <c r="F431" s="20"/>
      <c r="G431" s="20" t="s">
        <v>20086</v>
      </c>
      <c r="H431" s="20"/>
      <c r="I431" s="19">
        <f t="shared" si="56"/>
        <v>30</v>
      </c>
      <c r="J431" s="20" t="s">
        <v>755</v>
      </c>
      <c r="K431" s="20" t="s">
        <v>227</v>
      </c>
      <c r="L431" s="95" t="str">
        <f>IF(M431&lt;&gt;"",IF(NOT(ISNA(INDEX(cc!B:B,MATCH(M431,cc!A:A,0)))),INDEX(cc!B:B,MATCH(M431,cc!A:A,0)),"0"),"")</f>
        <v>default</v>
      </c>
      <c r="M431" s="97" t="s">
        <v>13</v>
      </c>
      <c r="N431" s="28" t="str">
        <f t="shared" si="64"/>
        <v/>
      </c>
      <c r="O431" s="19" t="str">
        <f t="shared" si="57"/>
        <v>PMTCT_STAT_NAT (N, NAT_SOURCE): Known Results</v>
      </c>
      <c r="P431" s="19" t="str">
        <f t="shared" si="58"/>
        <v>PMTCT_STAT_NAT (N, NAT_SOURCE): Known Results</v>
      </c>
      <c r="Q431" s="19" t="str">
        <f t="shared" si="65"/>
        <v>PMTCT_STAT_NAT (N, NAT_SOURCE)</v>
      </c>
      <c r="R431" s="19" t="str">
        <f t="shared" si="59"/>
        <v>PMTCT_STAT_NAT_N_NAT_SOURCE</v>
      </c>
      <c r="S431" s="19" t="str">
        <f t="shared" si="60"/>
        <v>PMTCT_STAT_NAT_N_NAT_SOURCE_</v>
      </c>
      <c r="T431" s="19" t="b">
        <f>NOT(ISNA(VLOOKUP(B431,dbcodes!A:B,2,FALSE)))</f>
        <v>1</v>
      </c>
      <c r="U431" s="19" t="str">
        <f>IF(ISNA(VLOOKUP(B431,dbcodes!A:B,2,FALSE)),des!R2498,VLOOKUP(B431,dbcodes!A:B,2,FALSE))</f>
        <v>PMTCT_STAT_N_NAT_SOURCE</v>
      </c>
      <c r="V431" s="20"/>
      <c r="W431" s="107" t="str">
        <f>IF(ISNA(VLOOKUP(C431,descriptions!A:B,2,FALSE)),des!V1123,IF(G431=" TARGET","Target ","")&amp;VLOOKUP(C431,descriptions!A:B,2,FALSE))</f>
        <v>Percentage of pregnant women with known HIV status</v>
      </c>
      <c r="X431" s="20" t="s">
        <v>9</v>
      </c>
      <c r="Y431" s="20" t="s">
        <v>831</v>
      </c>
      <c r="Z431" s="20" t="s">
        <v>836</v>
      </c>
      <c r="AA431" s="20" t="s">
        <v>4121</v>
      </c>
      <c r="AB431" s="20" t="s">
        <v>755</v>
      </c>
      <c r="AC431" s="19" t="str">
        <f>IF(AB431&lt;&gt;"",IF(NOT(ISNA(INDEX(os!A:A,MATCH(AB431,os!B:B,0)))),INDEX(os!A:A,MATCH(AB431,os!B:B,0)),"0"),"")</f>
        <v/>
      </c>
      <c r="AD431" s="20" t="s">
        <v>830</v>
      </c>
      <c r="AE431" s="20"/>
      <c r="AF431" s="20"/>
      <c r="AG431" s="20"/>
      <c r="AH431" s="93" t="str">
        <f>IF(NOT(ISNA(VLOOKUP(B:B,ResultsTargets!A:A,1,0))),"TRUE","")</f>
        <v>TRUE</v>
      </c>
      <c r="AI431" s="19" t="str">
        <f>IF(ISNA(VLOOKUP(C431,dim_techarea!A:B,2,FALSE)),"",VLOOKUP(C431,dim_techarea!A:B,2,FALSE))</f>
        <v>PMTCT_STAT_NAT</v>
      </c>
      <c r="AJ431" s="19" t="str">
        <f>IF(ISNA(VLOOKUP(AI431,dim_techarea!B:C,2,FALSE)),"",VLOOKUP(AI431,dim_techarea!B:C,2,FALSE))</f>
        <v>F8LEIAiouSo</v>
      </c>
      <c r="AK431" s="19" t="str">
        <f>IF(ISNA(VLOOKUP(TRIM(G431),dim_targetsresults!A:B,2,FALSE)),"",VLOOKUP(TRIM(G431),dim_targetsresults!A:C,2,FALSE))</f>
        <v>MER Results</v>
      </c>
      <c r="AL431" s="19" t="str">
        <f>IF(ISNA(VLOOKUP(AK431,dim_targetsresults!B:C,2,FALSE)),"",VLOOKUP(AK431,dim_targetsresults!B:C,2,FALSE))</f>
        <v>Jh0jDM5yQ2E</v>
      </c>
      <c r="AM431" s="19" t="str">
        <f>IF(ISNA(VLOOKUP(TRIM(D431),dim_numeratordenominator!A:B,2,FALSE)),"",VLOOKUP(TRIM(D431),dim_numeratordenominator!A:C,2,FALSE))</f>
        <v>Numerator</v>
      </c>
      <c r="AN431" s="19" t="str">
        <f>IF(ISNA(VLOOKUP(AM431,dim_numeratordenominator!B:C,2,FALSE)),"",VLOOKUP(AM431,dim_numeratordenominator!B:C,2,FALSE))</f>
        <v>Som9NRMQqV7</v>
      </c>
      <c r="AO431" s="19" t="str">
        <f>IF(ISNA(VLOOKUP(TRIM(E431),dim_supporttype!A:B,2,FALSE)),"",VLOOKUP(TRIM(E431),dim_supporttype!A:C,2,FALSE))</f>
        <v>National</v>
      </c>
      <c r="AP431" s="19" t="str">
        <f>IF(ISNA(VLOOKUP(AO431,dim_supporttype!B:C,2,FALSE)),"",VLOOKUP(AO431,dim_supporttype!B:C,2,FALSE))</f>
        <v>ERT6F2mcduw</v>
      </c>
      <c r="AQ431" s="19" t="str">
        <f>IF(ISNA(VLOOKUP(TRIM(F431),dim_disaggs!A:B,2,FALSE)),"No Disagg",VLOOKUP(TRIM(F431),dim_disaggs!A:B,2,FALSE))</f>
        <v>No Disagg</v>
      </c>
      <c r="AR431" s="19" t="str">
        <f>IF(ISNA(VLOOKUP(AQ431,dim_disaggs!B:C,2,FALSE)),"",VLOOKUP(AQ431,dim_disaggs!B:C,2,FALSE))</f>
        <v>werJlVT6sf3</v>
      </c>
      <c r="AS431" s="72"/>
      <c r="AT431" s="66"/>
      <c r="AU431" s="72" t="s">
        <v>755</v>
      </c>
      <c r="AV431" s="73" t="s">
        <v>755</v>
      </c>
      <c r="AW431" s="66" t="s">
        <v>755</v>
      </c>
      <c r="AX431" s="66" t="s">
        <v>755</v>
      </c>
      <c r="AY431" s="20"/>
      <c r="AZ431" s="20"/>
      <c r="BA431" s="105" t="str">
        <f t="shared" si="61"/>
        <v/>
      </c>
      <c r="BB431" s="20" t="str">
        <f t="shared" si="62"/>
        <v/>
      </c>
      <c r="BC431" s="20"/>
      <c r="BD431" s="20"/>
      <c r="BE431" s="75" t="s">
        <v>755</v>
      </c>
      <c r="BF431" s="73" t="s">
        <v>755</v>
      </c>
      <c r="BG431" s="55" t="s">
        <v>755</v>
      </c>
      <c r="BH431" s="76" t="s">
        <v>755</v>
      </c>
      <c r="BI431" s="20" t="s">
        <v>755</v>
      </c>
      <c r="BJ431" s="20" t="s">
        <v>755</v>
      </c>
      <c r="BK431" s="55" t="s">
        <v>755</v>
      </c>
      <c r="BL431" s="71" t="s">
        <v>755</v>
      </c>
      <c r="BM431" s="77" t="s">
        <v>755</v>
      </c>
      <c r="BN431" s="78" t="s">
        <v>755</v>
      </c>
      <c r="BO431" s="77" t="s">
        <v>755</v>
      </c>
      <c r="BP431" s="78" t="s">
        <v>755</v>
      </c>
    </row>
    <row r="432" spans="1:68" s="3" customFormat="1" x14ac:dyDescent="0.2">
      <c r="A432" s="20" t="s">
        <v>95</v>
      </c>
      <c r="B432" s="20" t="s">
        <v>1638</v>
      </c>
      <c r="C432" s="20" t="s">
        <v>2125</v>
      </c>
      <c r="D432" s="20" t="s">
        <v>164</v>
      </c>
      <c r="E432" s="20" t="s">
        <v>2139</v>
      </c>
      <c r="F432" s="20"/>
      <c r="G432" s="20" t="s">
        <v>2442</v>
      </c>
      <c r="H432" s="20"/>
      <c r="I432" s="19">
        <f t="shared" si="56"/>
        <v>30</v>
      </c>
      <c r="J432" s="20" t="s">
        <v>755</v>
      </c>
      <c r="K432" s="20" t="s">
        <v>227</v>
      </c>
      <c r="L432" s="95" t="str">
        <f>IF(M432&lt;&gt;"",IF(NOT(ISNA(INDEX(cc!B:B,MATCH(M432,cc!A:A,0)))),INDEX(cc!B:B,MATCH(M432,cc!A:A,0)),"0"),"")</f>
        <v>default</v>
      </c>
      <c r="M432" s="97" t="s">
        <v>13</v>
      </c>
      <c r="N432" s="28" t="str">
        <f t="shared" si="64"/>
        <v xml:space="preserve"> TARGET</v>
      </c>
      <c r="O432" s="19" t="str">
        <f t="shared" si="57"/>
        <v>PMTCT_STAT_NAT (D, NAT) TARGET: Known Results</v>
      </c>
      <c r="P432" s="19" t="str">
        <f t="shared" si="58"/>
        <v>PMTCT_STAT_NAT (D, NAT) TARGET: Known Results</v>
      </c>
      <c r="Q432" s="19" t="str">
        <f t="shared" si="65"/>
        <v>PMTCT_STAT_NAT (D, NAT) TARGET</v>
      </c>
      <c r="R432" s="19" t="str">
        <f t="shared" si="59"/>
        <v>PMTCT_STAT_NAT_D_NAT_TARGET</v>
      </c>
      <c r="S432" s="19" t="str">
        <f t="shared" si="60"/>
        <v>PMTCT_STAT_NAT_D_NAT_TARGET</v>
      </c>
      <c r="T432" s="19" t="b">
        <f>NOT(ISNA(VLOOKUP(B432,dbcodes!A:B,2,FALSE)))</f>
        <v>1</v>
      </c>
      <c r="U432" s="19" t="str">
        <f>IF(ISNA(VLOOKUP(B432,dbcodes!A:B,2,FALSE)),des!R2499,VLOOKUP(B432,dbcodes!A:B,2,FALSE))</f>
        <v>PMTCT_STAT_D_NAT_TARGET</v>
      </c>
      <c r="V432" s="20"/>
      <c r="W432" s="107" t="str">
        <f>IF(ISNA(VLOOKUP(C432,descriptions!A:B,2,FALSE)),des!V1124,IF(G432=" TARGET","Target ","")&amp;VLOOKUP(C432,descriptions!A:B,2,FALSE))</f>
        <v>Target Percentage of pregnant women with known HIV status</v>
      </c>
      <c r="X432" s="20" t="s">
        <v>4</v>
      </c>
      <c r="Y432" s="20" t="s">
        <v>831</v>
      </c>
      <c r="Z432" s="20" t="s">
        <v>836</v>
      </c>
      <c r="AA432" s="20" t="s">
        <v>102</v>
      </c>
      <c r="AB432" s="20" t="s">
        <v>755</v>
      </c>
      <c r="AC432" s="19" t="str">
        <f>IF(AB432&lt;&gt;"",IF(NOT(ISNA(INDEX(os!A:A,MATCH(AB432,os!B:B,0)))),INDEX(os!A:A,MATCH(AB432,os!B:B,0)),"0"),"")</f>
        <v/>
      </c>
      <c r="AD432" s="20" t="s">
        <v>830</v>
      </c>
      <c r="AE432" s="20"/>
      <c r="AF432" s="20"/>
      <c r="AG432" s="20"/>
      <c r="AH432" s="93" t="str">
        <f>IF(NOT(ISNA(VLOOKUP(B:B,ResultsTargets!A:A,1,0))),"TRUE","")</f>
        <v>TRUE</v>
      </c>
      <c r="AI432" s="19" t="str">
        <f>IF(ISNA(VLOOKUP(C432,dim_techarea!A:B,2,FALSE)),"",VLOOKUP(C432,dim_techarea!A:B,2,FALSE))</f>
        <v>PMTCT_STAT_NAT</v>
      </c>
      <c r="AJ432" s="19" t="str">
        <f>IF(ISNA(VLOOKUP(AI432,dim_techarea!B:C,2,FALSE)),"",VLOOKUP(AI432,dim_techarea!B:C,2,FALSE))</f>
        <v>F8LEIAiouSo</v>
      </c>
      <c r="AK432" s="19" t="str">
        <f>IF(ISNA(VLOOKUP(TRIM(G432),dim_targetsresults!A:B,2,FALSE)),"",VLOOKUP(TRIM(G432),dim_targetsresults!A:C,2,FALSE))</f>
        <v>MER Targets</v>
      </c>
      <c r="AL432" s="19" t="str">
        <f>IF(ISNA(VLOOKUP(AK432,dim_targetsresults!B:C,2,FALSE)),"",VLOOKUP(AK432,dim_targetsresults!B:C,2,FALSE))</f>
        <v>W8imnja2Owd</v>
      </c>
      <c r="AM432" s="19" t="str">
        <f>IF(ISNA(VLOOKUP(TRIM(D432),dim_numeratordenominator!A:B,2,FALSE)),"",VLOOKUP(TRIM(D432),dim_numeratordenominator!A:C,2,FALSE))</f>
        <v>Denominator</v>
      </c>
      <c r="AN432" s="19" t="str">
        <f>IF(ISNA(VLOOKUP(AM432,dim_numeratordenominator!B:C,2,FALSE)),"",VLOOKUP(AM432,dim_numeratordenominator!B:C,2,FALSE))</f>
        <v>QpNj0nSuEhD</v>
      </c>
      <c r="AO432" s="19" t="str">
        <f>IF(ISNA(VLOOKUP(TRIM(E432),dim_supporttype!A:B,2,FALSE)),"",VLOOKUP(TRIM(E432),dim_supporttype!A:C,2,FALSE))</f>
        <v>National</v>
      </c>
      <c r="AP432" s="19" t="str">
        <f>IF(ISNA(VLOOKUP(AO432,dim_supporttype!B:C,2,FALSE)),"",VLOOKUP(AO432,dim_supporttype!B:C,2,FALSE))</f>
        <v>ERT6F2mcduw</v>
      </c>
      <c r="AQ432" s="19" t="str">
        <f>IF(ISNA(VLOOKUP(TRIM(F432),dim_disaggs!A:B,2,FALSE)),"No Disagg",VLOOKUP(TRIM(F432),dim_disaggs!A:B,2,FALSE))</f>
        <v>No Disagg</v>
      </c>
      <c r="AR432" s="19" t="str">
        <f>IF(ISNA(VLOOKUP(AQ432,dim_disaggs!B:C,2,FALSE)),"",VLOOKUP(AQ432,dim_disaggs!B:C,2,FALSE))</f>
        <v>werJlVT6sf3</v>
      </c>
      <c r="AS432" s="72"/>
      <c r="AT432" s="66"/>
      <c r="AU432" s="72" t="s">
        <v>755</v>
      </c>
      <c r="AV432" s="73" t="s">
        <v>755</v>
      </c>
      <c r="AW432" s="66" t="s">
        <v>755</v>
      </c>
      <c r="AX432" s="66" t="s">
        <v>755</v>
      </c>
      <c r="AY432" s="20"/>
      <c r="AZ432" s="20"/>
      <c r="BA432" s="105" t="str">
        <f t="shared" si="61"/>
        <v/>
      </c>
      <c r="BB432" s="20" t="str">
        <f t="shared" si="62"/>
        <v/>
      </c>
      <c r="BC432" s="20"/>
      <c r="BD432" s="20"/>
      <c r="BE432" s="75"/>
      <c r="BF432" s="73"/>
      <c r="BG432" s="72"/>
      <c r="BH432" s="73"/>
      <c r="BI432" s="66"/>
      <c r="BJ432" s="66"/>
      <c r="BK432" s="55"/>
      <c r="BL432" s="71"/>
      <c r="BM432" s="77"/>
      <c r="BN432" s="78"/>
      <c r="BO432" s="77"/>
      <c r="BP432" s="78"/>
    </row>
    <row r="433" spans="1:68" s="3" customFormat="1" x14ac:dyDescent="0.2">
      <c r="A433" s="20" t="s">
        <v>95</v>
      </c>
      <c r="B433" s="20" t="s">
        <v>1643</v>
      </c>
      <c r="C433" s="20" t="s">
        <v>2125</v>
      </c>
      <c r="D433" s="20" t="s">
        <v>1</v>
      </c>
      <c r="E433" s="20" t="s">
        <v>2139</v>
      </c>
      <c r="F433" s="20" t="s">
        <v>2197</v>
      </c>
      <c r="G433" s="20" t="s">
        <v>2442</v>
      </c>
      <c r="H433" s="20" t="s">
        <v>2302</v>
      </c>
      <c r="I433" s="19">
        <f t="shared" si="56"/>
        <v>43</v>
      </c>
      <c r="J433" s="20" t="s">
        <v>755</v>
      </c>
      <c r="K433" s="20" t="s">
        <v>227</v>
      </c>
      <c r="L433" s="95" t="str">
        <f>IF(M433&lt;&gt;"",IF(NOT(ISNA(INDEX(cc!B:B,MATCH(M433,cc!A:A,0)))),INDEX(cc!B:B,MATCH(M433,cc!A:A,0)),"0"),"")</f>
        <v>Known Positive / New Pos or Neg</v>
      </c>
      <c r="M433" s="97" t="s">
        <v>235</v>
      </c>
      <c r="N433" s="28" t="str">
        <f t="shared" si="64"/>
        <v xml:space="preserve"> TARGET</v>
      </c>
      <c r="O433" s="19" t="str">
        <f t="shared" si="57"/>
        <v>PMTCT_STAT_NAT (N, NAT, KnownNewPosNewNeg) TARGET: Known Results</v>
      </c>
      <c r="P433" s="19" t="str">
        <f t="shared" si="58"/>
        <v>PMTCT_STAT_NAT (N, NAT, KnownNewPosNewNeg) TARGET: Known Results</v>
      </c>
      <c r="Q433" s="19" t="str">
        <f t="shared" si="65"/>
        <v>PMTCT_STAT_NAT (N, NAT, KnownPosNeg) TARGET</v>
      </c>
      <c r="R433" s="19" t="str">
        <f t="shared" si="59"/>
        <v>PMTCT_STAT_NAT_N_NAT_KnownPosNeg_TARGET</v>
      </c>
      <c r="S433" s="19" t="str">
        <f t="shared" si="60"/>
        <v>PMTCT_STAT_NAT_N_NAT_KnownPosNeg_TARGET</v>
      </c>
      <c r="T433" s="19" t="b">
        <f>NOT(ISNA(VLOOKUP(B433,dbcodes!A:B,2,FALSE)))</f>
        <v>1</v>
      </c>
      <c r="U433" s="19" t="str">
        <f>IF(ISNA(VLOOKUP(B433,dbcodes!A:B,2,FALSE)),des!R2500,VLOOKUP(B433,dbcodes!A:B,2,FALSE))</f>
        <v>PMTCT_STAT_NAT_N_NAT_KnownPosNeg_TARGET</v>
      </c>
      <c r="V433" s="20"/>
      <c r="W433" s="107" t="str">
        <f>IF(ISNA(VLOOKUP(C433,descriptions!A:B,2,FALSE)),des!V1126,IF(G433=" TARGET","Target ","")&amp;VLOOKUP(C433,descriptions!A:B,2,FALSE))</f>
        <v>Target Percentage of pregnant women with known HIV status</v>
      </c>
      <c r="X433" s="20" t="s">
        <v>4</v>
      </c>
      <c r="Y433" s="20" t="s">
        <v>831</v>
      </c>
      <c r="Z433" s="20" t="s">
        <v>836</v>
      </c>
      <c r="AA433" s="20" t="s">
        <v>102</v>
      </c>
      <c r="AB433" s="20" t="s">
        <v>755</v>
      </c>
      <c r="AC433" s="19" t="str">
        <f>IF(AB433&lt;&gt;"",IF(NOT(ISNA(INDEX(os!A:A,MATCH(AB433,os!B:B,0)))),INDEX(os!A:A,MATCH(AB433,os!B:B,0)),"0"),"")</f>
        <v/>
      </c>
      <c r="AD433" s="20" t="s">
        <v>830</v>
      </c>
      <c r="AE433" s="20"/>
      <c r="AF433" s="20"/>
      <c r="AG433" s="20"/>
      <c r="AH433" s="93" t="str">
        <f>IF(NOT(ISNA(VLOOKUP(B:B,ResultsTargets!A:A,1,0))),"TRUE","")</f>
        <v>TRUE</v>
      </c>
      <c r="AI433" s="19" t="str">
        <f>IF(ISNA(VLOOKUP(C433,dim_techarea!A:B,2,FALSE)),"",VLOOKUP(C433,dim_techarea!A:B,2,FALSE))</f>
        <v>PMTCT_STAT_NAT</v>
      </c>
      <c r="AJ433" s="19" t="str">
        <f>IF(ISNA(VLOOKUP(AI433,dim_techarea!B:C,2,FALSE)),"",VLOOKUP(AI433,dim_techarea!B:C,2,FALSE))</f>
        <v>F8LEIAiouSo</v>
      </c>
      <c r="AK433" s="19" t="str">
        <f>IF(ISNA(VLOOKUP(TRIM(G433),dim_targetsresults!A:B,2,FALSE)),"",VLOOKUP(TRIM(G433),dim_targetsresults!A:C,2,FALSE))</f>
        <v>MER Targets</v>
      </c>
      <c r="AL433" s="19" t="str">
        <f>IF(ISNA(VLOOKUP(AK433,dim_targetsresults!B:C,2,FALSE)),"",VLOOKUP(AK433,dim_targetsresults!B:C,2,FALSE))</f>
        <v>W8imnja2Owd</v>
      </c>
      <c r="AM433" s="19" t="str">
        <f>IF(ISNA(VLOOKUP(TRIM(D433),dim_numeratordenominator!A:B,2,FALSE)),"",VLOOKUP(TRIM(D433),dim_numeratordenominator!A:C,2,FALSE))</f>
        <v>Numerator</v>
      </c>
      <c r="AN433" s="19" t="str">
        <f>IF(ISNA(VLOOKUP(AM433,dim_numeratordenominator!B:C,2,FALSE)),"",VLOOKUP(AM433,dim_numeratordenominator!B:C,2,FALSE))</f>
        <v>Som9NRMQqV7</v>
      </c>
      <c r="AO433" s="19" t="str">
        <f>IF(ISNA(VLOOKUP(TRIM(E433),dim_supporttype!A:B,2,FALSE)),"",VLOOKUP(TRIM(E433),dim_supporttype!A:C,2,FALSE))</f>
        <v>National</v>
      </c>
      <c r="AP433" s="19" t="str">
        <f>IF(ISNA(VLOOKUP(AO433,dim_supporttype!B:C,2,FALSE)),"",VLOOKUP(AO433,dim_supporttype!B:C,2,FALSE))</f>
        <v>ERT6F2mcduw</v>
      </c>
      <c r="AQ433" s="19" t="str">
        <f>IF(ISNA(VLOOKUP(TRIM(F433),dim_disaggs!A:B,2,FALSE)),"No Disagg",VLOOKUP(TRIM(F433),dim_disaggs!A:B,2,FALSE))</f>
        <v>KnownNewPosNewNeg</v>
      </c>
      <c r="AR433" s="19" t="str">
        <f>IF(ISNA(VLOOKUP(AQ433,dim_disaggs!B:C,2,FALSE)),"",VLOOKUP(AQ433,dim_disaggs!B:C,2,FALSE))</f>
        <v>IYLEVxJPwpW</v>
      </c>
      <c r="AS433" s="72"/>
      <c r="AT433" s="66"/>
      <c r="AU433" s="72" t="s">
        <v>755</v>
      </c>
      <c r="AV433" s="73" t="s">
        <v>755</v>
      </c>
      <c r="AW433" s="66" t="s">
        <v>755</v>
      </c>
      <c r="AX433" s="66" t="s">
        <v>755</v>
      </c>
      <c r="AY433" s="20"/>
      <c r="AZ433" s="20"/>
      <c r="BA433" s="105" t="str">
        <f t="shared" si="61"/>
        <v/>
      </c>
      <c r="BB433" s="20" t="str">
        <f t="shared" si="62"/>
        <v/>
      </c>
      <c r="BC433" s="20"/>
      <c r="BD433" s="20"/>
      <c r="BE433" s="75"/>
      <c r="BF433" s="73"/>
      <c r="BG433" s="55"/>
      <c r="BH433" s="76"/>
      <c r="BI433" s="20"/>
      <c r="BJ433" s="20"/>
      <c r="BK433" s="55"/>
      <c r="BL433" s="71"/>
      <c r="BM433" s="77"/>
      <c r="BN433" s="78"/>
      <c r="BO433" s="77"/>
      <c r="BP433" s="78"/>
    </row>
    <row r="434" spans="1:68" s="3" customFormat="1" x14ac:dyDescent="0.2">
      <c r="A434" s="20" t="s">
        <v>95</v>
      </c>
      <c r="B434" s="20" t="s">
        <v>1648</v>
      </c>
      <c r="C434" s="20" t="s">
        <v>2125</v>
      </c>
      <c r="D434" s="20" t="s">
        <v>1</v>
      </c>
      <c r="E434" s="20" t="s">
        <v>2139</v>
      </c>
      <c r="F434" s="20"/>
      <c r="G434" s="20" t="s">
        <v>2442</v>
      </c>
      <c r="H434" s="20"/>
      <c r="I434" s="19">
        <f t="shared" si="56"/>
        <v>30</v>
      </c>
      <c r="J434" s="20" t="s">
        <v>755</v>
      </c>
      <c r="K434" s="20" t="s">
        <v>227</v>
      </c>
      <c r="L434" s="95" t="str">
        <f>IF(M434&lt;&gt;"",IF(NOT(ISNA(INDEX(cc!B:B,MATCH(M434,cc!A:A,0)))),INDEX(cc!B:B,MATCH(M434,cc!A:A,0)),"0"),"")</f>
        <v>default</v>
      </c>
      <c r="M434" s="97" t="s">
        <v>13</v>
      </c>
      <c r="N434" s="28" t="str">
        <f t="shared" si="64"/>
        <v xml:space="preserve"> TARGET</v>
      </c>
      <c r="O434" s="19" t="str">
        <f t="shared" si="57"/>
        <v>PMTCT_STAT_NAT (N, NAT) TARGET: Known Results</v>
      </c>
      <c r="P434" s="19" t="str">
        <f t="shared" si="58"/>
        <v>PMTCT_STAT_NAT (N, NAT) TARGET: Known Results</v>
      </c>
      <c r="Q434" s="19" t="str">
        <f t="shared" si="65"/>
        <v>PMTCT_STAT_NAT (N, NAT) TARGET</v>
      </c>
      <c r="R434" s="19" t="str">
        <f t="shared" si="59"/>
        <v>PMTCT_STAT_NAT_N_NAT_TARGET</v>
      </c>
      <c r="S434" s="19" t="str">
        <f t="shared" si="60"/>
        <v>PMTCT_STAT_NAT_N_NAT_TARGET</v>
      </c>
      <c r="T434" s="19" t="b">
        <f>NOT(ISNA(VLOOKUP(B434,dbcodes!A:B,2,FALSE)))</f>
        <v>1</v>
      </c>
      <c r="U434" s="19" t="str">
        <f>IF(ISNA(VLOOKUP(B434,dbcodes!A:B,2,FALSE)),des!R2501,VLOOKUP(B434,dbcodes!A:B,2,FALSE))</f>
        <v>PMTCT_STAT_N_NAT_TARGET</v>
      </c>
      <c r="V434" s="20"/>
      <c r="W434" s="107" t="str">
        <f>IF(ISNA(VLOOKUP(C434,descriptions!A:B,2,FALSE)),des!V1127,IF(G434=" TARGET","Target ","")&amp;VLOOKUP(C434,descriptions!A:B,2,FALSE))</f>
        <v>Target Percentage of pregnant women with known HIV status</v>
      </c>
      <c r="X434" s="20" t="s">
        <v>4</v>
      </c>
      <c r="Y434" s="20" t="s">
        <v>831</v>
      </c>
      <c r="Z434" s="20" t="s">
        <v>836</v>
      </c>
      <c r="AA434" s="20" t="s">
        <v>102</v>
      </c>
      <c r="AB434" s="20" t="s">
        <v>755</v>
      </c>
      <c r="AC434" s="19" t="str">
        <f>IF(AB434&lt;&gt;"",IF(NOT(ISNA(INDEX(os!A:A,MATCH(AB434,os!B:B,0)))),INDEX(os!A:A,MATCH(AB434,os!B:B,0)),"0"),"")</f>
        <v/>
      </c>
      <c r="AD434" s="20" t="s">
        <v>830</v>
      </c>
      <c r="AE434" s="20"/>
      <c r="AF434" s="20"/>
      <c r="AG434" s="20"/>
      <c r="AH434" s="93" t="str">
        <f>IF(NOT(ISNA(VLOOKUP(B:B,ResultsTargets!A:A,1,0))),"TRUE","")</f>
        <v>TRUE</v>
      </c>
      <c r="AI434" s="19" t="str">
        <f>IF(ISNA(VLOOKUP(C434,dim_techarea!A:B,2,FALSE)),"",VLOOKUP(C434,dim_techarea!A:B,2,FALSE))</f>
        <v>PMTCT_STAT_NAT</v>
      </c>
      <c r="AJ434" s="19" t="str">
        <f>IF(ISNA(VLOOKUP(AI434,dim_techarea!B:C,2,FALSE)),"",VLOOKUP(AI434,dim_techarea!B:C,2,FALSE))</f>
        <v>F8LEIAiouSo</v>
      </c>
      <c r="AK434" s="19" t="str">
        <f>IF(ISNA(VLOOKUP(TRIM(G434),dim_targetsresults!A:B,2,FALSE)),"",VLOOKUP(TRIM(G434),dim_targetsresults!A:C,2,FALSE))</f>
        <v>MER Targets</v>
      </c>
      <c r="AL434" s="19" t="str">
        <f>IF(ISNA(VLOOKUP(AK434,dim_targetsresults!B:C,2,FALSE)),"",VLOOKUP(AK434,dim_targetsresults!B:C,2,FALSE))</f>
        <v>W8imnja2Owd</v>
      </c>
      <c r="AM434" s="19" t="str">
        <f>IF(ISNA(VLOOKUP(TRIM(D434),dim_numeratordenominator!A:B,2,FALSE)),"",VLOOKUP(TRIM(D434),dim_numeratordenominator!A:C,2,FALSE))</f>
        <v>Numerator</v>
      </c>
      <c r="AN434" s="19" t="str">
        <f>IF(ISNA(VLOOKUP(AM434,dim_numeratordenominator!B:C,2,FALSE)),"",VLOOKUP(AM434,dim_numeratordenominator!B:C,2,FALSE))</f>
        <v>Som9NRMQqV7</v>
      </c>
      <c r="AO434" s="19" t="str">
        <f>IF(ISNA(VLOOKUP(TRIM(E434),dim_supporttype!A:B,2,FALSE)),"",VLOOKUP(TRIM(E434),dim_supporttype!A:C,2,FALSE))</f>
        <v>National</v>
      </c>
      <c r="AP434" s="19" t="str">
        <f>IF(ISNA(VLOOKUP(AO434,dim_supporttype!B:C,2,FALSE)),"",VLOOKUP(AO434,dim_supporttype!B:C,2,FALSE))</f>
        <v>ERT6F2mcduw</v>
      </c>
      <c r="AQ434" s="19" t="str">
        <f>IF(ISNA(VLOOKUP(TRIM(F434),dim_disaggs!A:B,2,FALSE)),"No Disagg",VLOOKUP(TRIM(F434),dim_disaggs!A:B,2,FALSE))</f>
        <v>No Disagg</v>
      </c>
      <c r="AR434" s="19" t="str">
        <f>IF(ISNA(VLOOKUP(AQ434,dim_disaggs!B:C,2,FALSE)),"",VLOOKUP(AQ434,dim_disaggs!B:C,2,FALSE))</f>
        <v>werJlVT6sf3</v>
      </c>
      <c r="AS434" s="72"/>
      <c r="AT434" s="66"/>
      <c r="AU434" s="72" t="s">
        <v>755</v>
      </c>
      <c r="AV434" s="73" t="s">
        <v>755</v>
      </c>
      <c r="AW434" s="66" t="s">
        <v>755</v>
      </c>
      <c r="AX434" s="66" t="s">
        <v>755</v>
      </c>
      <c r="AY434" s="20"/>
      <c r="AZ434" s="20"/>
      <c r="BA434" s="105" t="str">
        <f t="shared" si="61"/>
        <v/>
      </c>
      <c r="BB434" s="20" t="str">
        <f t="shared" si="62"/>
        <v/>
      </c>
      <c r="BC434" s="20"/>
      <c r="BD434" s="20"/>
      <c r="BE434" s="75"/>
      <c r="BF434" s="73"/>
      <c r="BG434" s="72"/>
      <c r="BH434" s="73"/>
      <c r="BI434" s="66"/>
      <c r="BJ434" s="66"/>
      <c r="BK434" s="55"/>
      <c r="BL434" s="71"/>
      <c r="BM434" s="77"/>
      <c r="BN434" s="78"/>
      <c r="BO434" s="77"/>
      <c r="BP434" s="78"/>
    </row>
    <row r="435" spans="1:68" s="3" customFormat="1" x14ac:dyDescent="0.2">
      <c r="A435" s="20" t="s">
        <v>95</v>
      </c>
      <c r="B435" s="20" t="s">
        <v>1640</v>
      </c>
      <c r="C435" s="20" t="s">
        <v>2125</v>
      </c>
      <c r="D435" s="20" t="s">
        <v>1</v>
      </c>
      <c r="E435" s="20" t="s">
        <v>2140</v>
      </c>
      <c r="F435" s="20"/>
      <c r="G435" s="20" t="s">
        <v>2442</v>
      </c>
      <c r="H435" s="20"/>
      <c r="I435" s="19">
        <f t="shared" si="56"/>
        <v>44</v>
      </c>
      <c r="J435" s="20" t="s">
        <v>755</v>
      </c>
      <c r="K435" s="20" t="s">
        <v>227</v>
      </c>
      <c r="L435" s="95" t="str">
        <f>IF(M435&lt;&gt;"",IF(NOT(ISNA(INDEX(cc!B:B,MATCH(M435,cc!A:A,0)))),INDEX(cc!B:B,MATCH(M435,cc!A:A,0)),"0"),"")</f>
        <v>default</v>
      </c>
      <c r="M435" s="97" t="s">
        <v>13</v>
      </c>
      <c r="N435" s="28" t="str">
        <f t="shared" si="64"/>
        <v xml:space="preserve"> TARGET</v>
      </c>
      <c r="O435" s="19" t="str">
        <f t="shared" si="57"/>
        <v>PMTCT_STAT_NAT (N, NAT_JUSTIFICATION) TARGET: Known Results</v>
      </c>
      <c r="P435" s="19" t="str">
        <f t="shared" si="58"/>
        <v>PMTCT_STAT_NAT (N, NAT_JUSTIFICATION) TARGET: Known Results</v>
      </c>
      <c r="Q435" s="19" t="str">
        <f t="shared" si="65"/>
        <v>PMTCT_STAT_NAT (N, NAT_JUSTIFICATION) TARGET</v>
      </c>
      <c r="R435" s="19" t="str">
        <f t="shared" si="59"/>
        <v>PMTCT_STAT_NAT_N_NAT_JUSTIFICATION_TARGET</v>
      </c>
      <c r="S435" s="19" t="str">
        <f t="shared" si="60"/>
        <v>PMTCT_STAT_NAT_N_NAT_JUSTIFICATION_TARGET</v>
      </c>
      <c r="T435" s="19" t="b">
        <f>NOT(ISNA(VLOOKUP(B435,dbcodes!A:B,2,FALSE)))</f>
        <v>1</v>
      </c>
      <c r="U435" s="19" t="str">
        <f>IF(ISNA(VLOOKUP(B435,dbcodes!A:B,2,FALSE)),des!R2502,VLOOKUP(B435,dbcodes!A:B,2,FALSE))</f>
        <v>PMTCT_STAT_N_NAT_JUSTIFICATION_TARGET</v>
      </c>
      <c r="V435" s="20"/>
      <c r="W435" s="107" t="str">
        <f>IF(ISNA(VLOOKUP(C435,descriptions!A:B,2,FALSE)),des!V1128,IF(G435=" TARGET","Target ","")&amp;VLOOKUP(C435,descriptions!A:B,2,FALSE))</f>
        <v>Target Percentage of pregnant women with known HIV status</v>
      </c>
      <c r="X435" s="20" t="s">
        <v>9</v>
      </c>
      <c r="Y435" s="20" t="s">
        <v>831</v>
      </c>
      <c r="Z435" s="20" t="s">
        <v>836</v>
      </c>
      <c r="AA435" s="20" t="s">
        <v>4121</v>
      </c>
      <c r="AB435" s="20" t="s">
        <v>755</v>
      </c>
      <c r="AC435" s="19" t="str">
        <f>IF(AB435&lt;&gt;"",IF(NOT(ISNA(INDEX(os!A:A,MATCH(AB435,os!B:B,0)))),INDEX(os!A:A,MATCH(AB435,os!B:B,0)),"0"),"")</f>
        <v/>
      </c>
      <c r="AD435" s="20" t="s">
        <v>830</v>
      </c>
      <c r="AE435" s="20"/>
      <c r="AF435" s="20"/>
      <c r="AG435" s="20"/>
      <c r="AH435" s="93" t="str">
        <f>IF(NOT(ISNA(VLOOKUP(B:B,ResultsTargets!A:A,1,0))),"TRUE","")</f>
        <v>TRUE</v>
      </c>
      <c r="AI435" s="19" t="str">
        <f>IF(ISNA(VLOOKUP(C435,dim_techarea!A:B,2,FALSE)),"",VLOOKUP(C435,dim_techarea!A:B,2,FALSE))</f>
        <v>PMTCT_STAT_NAT</v>
      </c>
      <c r="AJ435" s="19" t="str">
        <f>IF(ISNA(VLOOKUP(AI435,dim_techarea!B:C,2,FALSE)),"",VLOOKUP(AI435,dim_techarea!B:C,2,FALSE))</f>
        <v>F8LEIAiouSo</v>
      </c>
      <c r="AK435" s="19" t="str">
        <f>IF(ISNA(VLOOKUP(TRIM(G435),dim_targetsresults!A:B,2,FALSE)),"",VLOOKUP(TRIM(G435),dim_targetsresults!A:C,2,FALSE))</f>
        <v>MER Targets</v>
      </c>
      <c r="AL435" s="19" t="str">
        <f>IF(ISNA(VLOOKUP(AK435,dim_targetsresults!B:C,2,FALSE)),"",VLOOKUP(AK435,dim_targetsresults!B:C,2,FALSE))</f>
        <v>W8imnja2Owd</v>
      </c>
      <c r="AM435" s="19" t="str">
        <f>IF(ISNA(VLOOKUP(TRIM(D435),dim_numeratordenominator!A:B,2,FALSE)),"",VLOOKUP(TRIM(D435),dim_numeratordenominator!A:C,2,FALSE))</f>
        <v>Numerator</v>
      </c>
      <c r="AN435" s="19" t="str">
        <f>IF(ISNA(VLOOKUP(AM435,dim_numeratordenominator!B:C,2,FALSE)),"",VLOOKUP(AM435,dim_numeratordenominator!B:C,2,FALSE))</f>
        <v>Som9NRMQqV7</v>
      </c>
      <c r="AO435" s="19" t="str">
        <f>IF(ISNA(VLOOKUP(TRIM(E435),dim_supporttype!A:B,2,FALSE)),"",VLOOKUP(TRIM(E435),dim_supporttype!A:C,2,FALSE))</f>
        <v>National</v>
      </c>
      <c r="AP435" s="19" t="str">
        <f>IF(ISNA(VLOOKUP(AO435,dim_supporttype!B:C,2,FALSE)),"",VLOOKUP(AO435,dim_supporttype!B:C,2,FALSE))</f>
        <v>ERT6F2mcduw</v>
      </c>
      <c r="AQ435" s="19" t="str">
        <f>IF(ISNA(VLOOKUP(TRIM(F435),dim_disaggs!A:B,2,FALSE)),"No Disagg",VLOOKUP(TRIM(F435),dim_disaggs!A:B,2,FALSE))</f>
        <v>No Disagg</v>
      </c>
      <c r="AR435" s="19" t="str">
        <f>IF(ISNA(VLOOKUP(AQ435,dim_disaggs!B:C,2,FALSE)),"",VLOOKUP(AQ435,dim_disaggs!B:C,2,FALSE))</f>
        <v>werJlVT6sf3</v>
      </c>
      <c r="AS435" s="72"/>
      <c r="AT435" s="66"/>
      <c r="AU435" s="72" t="s">
        <v>755</v>
      </c>
      <c r="AV435" s="73" t="s">
        <v>755</v>
      </c>
      <c r="AW435" s="66" t="s">
        <v>755</v>
      </c>
      <c r="AX435" s="66" t="s">
        <v>755</v>
      </c>
      <c r="AY435" s="20"/>
      <c r="AZ435" s="20"/>
      <c r="BA435" s="105" t="str">
        <f t="shared" si="61"/>
        <v/>
      </c>
      <c r="BB435" s="20" t="str">
        <f t="shared" si="62"/>
        <v/>
      </c>
      <c r="BC435" s="20"/>
      <c r="BD435" s="20"/>
      <c r="BE435" s="75" t="s">
        <v>755</v>
      </c>
      <c r="BF435" s="73" t="s">
        <v>755</v>
      </c>
      <c r="BG435" s="55" t="s">
        <v>755</v>
      </c>
      <c r="BH435" s="76" t="s">
        <v>755</v>
      </c>
      <c r="BI435" s="20" t="s">
        <v>755</v>
      </c>
      <c r="BJ435" s="20" t="s">
        <v>755</v>
      </c>
      <c r="BK435" s="55" t="s">
        <v>755</v>
      </c>
      <c r="BL435" s="71" t="s">
        <v>755</v>
      </c>
      <c r="BM435" s="77" t="s">
        <v>755</v>
      </c>
      <c r="BN435" s="78" t="s">
        <v>755</v>
      </c>
      <c r="BO435" s="77" t="s">
        <v>755</v>
      </c>
      <c r="BP435" s="78" t="s">
        <v>755</v>
      </c>
    </row>
    <row r="436" spans="1:68" s="3" customFormat="1" x14ac:dyDescent="0.2">
      <c r="A436" s="20" t="s">
        <v>95</v>
      </c>
      <c r="B436" s="20" t="s">
        <v>1647</v>
      </c>
      <c r="C436" s="20" t="s">
        <v>2125</v>
      </c>
      <c r="D436" s="20" t="s">
        <v>1</v>
      </c>
      <c r="E436" s="20" t="s">
        <v>2141</v>
      </c>
      <c r="F436" s="20"/>
      <c r="G436" s="20" t="s">
        <v>2442</v>
      </c>
      <c r="H436" s="20"/>
      <c r="I436" s="19">
        <f t="shared" si="56"/>
        <v>37</v>
      </c>
      <c r="J436" s="20" t="s">
        <v>755</v>
      </c>
      <c r="K436" s="20" t="s">
        <v>227</v>
      </c>
      <c r="L436" s="95" t="str">
        <f>IF(M436&lt;&gt;"",IF(NOT(ISNA(INDEX(cc!B:B,MATCH(M436,cc!A:A,0)))),INDEX(cc!B:B,MATCH(M436,cc!A:A,0)),"0"),"")</f>
        <v>default</v>
      </c>
      <c r="M436" s="97" t="s">
        <v>13</v>
      </c>
      <c r="N436" s="28" t="str">
        <f t="shared" si="64"/>
        <v xml:space="preserve"> TARGET</v>
      </c>
      <c r="O436" s="19" t="str">
        <f t="shared" si="57"/>
        <v>PMTCT_STAT_NAT (N, NAT_SOURCE) TARGET: Known Results</v>
      </c>
      <c r="P436" s="19" t="str">
        <f t="shared" si="58"/>
        <v>PMTCT_STAT_NAT (N, NAT_SOURCE) TARGET: Known Results</v>
      </c>
      <c r="Q436" s="19" t="str">
        <f t="shared" si="65"/>
        <v>PMTCT_STAT_NAT (N, NAT_SOURCE) TARGET</v>
      </c>
      <c r="R436" s="19" t="str">
        <f t="shared" si="59"/>
        <v>PMTCT_STAT_NAT_N_NAT_SOURCE_TARGET</v>
      </c>
      <c r="S436" s="19" t="str">
        <f t="shared" si="60"/>
        <v>PMTCT_STAT_NAT_N_NAT_SOURCE_TARGET</v>
      </c>
      <c r="T436" s="19" t="b">
        <f>NOT(ISNA(VLOOKUP(B436,dbcodes!A:B,2,FALSE)))</f>
        <v>1</v>
      </c>
      <c r="U436" s="19" t="str">
        <f>IF(ISNA(VLOOKUP(B436,dbcodes!A:B,2,FALSE)),des!R2503,VLOOKUP(B436,dbcodes!A:B,2,FALSE))</f>
        <v>PMTCT_STAT_N_NAT_SOURCE_TARGET</v>
      </c>
      <c r="V436" s="20"/>
      <c r="W436" s="107" t="str">
        <f>IF(ISNA(VLOOKUP(C436,descriptions!A:B,2,FALSE)),des!V1129,IF(G436=" TARGET","Target ","")&amp;VLOOKUP(C436,descriptions!A:B,2,FALSE))</f>
        <v>Target Percentage of pregnant women with known HIV status</v>
      </c>
      <c r="X436" s="20" t="s">
        <v>9</v>
      </c>
      <c r="Y436" s="20" t="s">
        <v>831</v>
      </c>
      <c r="Z436" s="20" t="s">
        <v>836</v>
      </c>
      <c r="AA436" s="20" t="s">
        <v>4121</v>
      </c>
      <c r="AB436" s="20" t="s">
        <v>755</v>
      </c>
      <c r="AC436" s="19" t="str">
        <f>IF(AB436&lt;&gt;"",IF(NOT(ISNA(INDEX(os!A:A,MATCH(AB436,os!B:B,0)))),INDEX(os!A:A,MATCH(AB436,os!B:B,0)),"0"),"")</f>
        <v/>
      </c>
      <c r="AD436" s="20" t="s">
        <v>830</v>
      </c>
      <c r="AE436" s="20"/>
      <c r="AF436" s="20"/>
      <c r="AG436" s="20"/>
      <c r="AH436" s="93" t="str">
        <f>IF(NOT(ISNA(VLOOKUP(B:B,ResultsTargets!A:A,1,0))),"TRUE","")</f>
        <v>TRUE</v>
      </c>
      <c r="AI436" s="19" t="str">
        <f>IF(ISNA(VLOOKUP(C436,dim_techarea!A:B,2,FALSE)),"",VLOOKUP(C436,dim_techarea!A:B,2,FALSE))</f>
        <v>PMTCT_STAT_NAT</v>
      </c>
      <c r="AJ436" s="19" t="str">
        <f>IF(ISNA(VLOOKUP(AI436,dim_techarea!B:C,2,FALSE)),"",VLOOKUP(AI436,dim_techarea!B:C,2,FALSE))</f>
        <v>F8LEIAiouSo</v>
      </c>
      <c r="AK436" s="19" t="str">
        <f>IF(ISNA(VLOOKUP(TRIM(G436),dim_targetsresults!A:B,2,FALSE)),"",VLOOKUP(TRIM(G436),dim_targetsresults!A:C,2,FALSE))</f>
        <v>MER Targets</v>
      </c>
      <c r="AL436" s="19" t="str">
        <f>IF(ISNA(VLOOKUP(AK436,dim_targetsresults!B:C,2,FALSE)),"",VLOOKUP(AK436,dim_targetsresults!B:C,2,FALSE))</f>
        <v>W8imnja2Owd</v>
      </c>
      <c r="AM436" s="19" t="str">
        <f>IF(ISNA(VLOOKUP(TRIM(D436),dim_numeratordenominator!A:B,2,FALSE)),"",VLOOKUP(TRIM(D436),dim_numeratordenominator!A:C,2,FALSE))</f>
        <v>Numerator</v>
      </c>
      <c r="AN436" s="19" t="str">
        <f>IF(ISNA(VLOOKUP(AM436,dim_numeratordenominator!B:C,2,FALSE)),"",VLOOKUP(AM436,dim_numeratordenominator!B:C,2,FALSE))</f>
        <v>Som9NRMQqV7</v>
      </c>
      <c r="AO436" s="19" t="str">
        <f>IF(ISNA(VLOOKUP(TRIM(E436),dim_supporttype!A:B,2,FALSE)),"",VLOOKUP(TRIM(E436),dim_supporttype!A:C,2,FALSE))</f>
        <v>National</v>
      </c>
      <c r="AP436" s="19" t="str">
        <f>IF(ISNA(VLOOKUP(AO436,dim_supporttype!B:C,2,FALSE)),"",VLOOKUP(AO436,dim_supporttype!B:C,2,FALSE))</f>
        <v>ERT6F2mcduw</v>
      </c>
      <c r="AQ436" s="19" t="str">
        <f>IF(ISNA(VLOOKUP(TRIM(F436),dim_disaggs!A:B,2,FALSE)),"No Disagg",VLOOKUP(TRIM(F436),dim_disaggs!A:B,2,FALSE))</f>
        <v>No Disagg</v>
      </c>
      <c r="AR436" s="19" t="str">
        <f>IF(ISNA(VLOOKUP(AQ436,dim_disaggs!B:C,2,FALSE)),"",VLOOKUP(AQ436,dim_disaggs!B:C,2,FALSE))</f>
        <v>werJlVT6sf3</v>
      </c>
      <c r="AS436" s="72"/>
      <c r="AT436" s="66"/>
      <c r="AU436" s="72" t="s">
        <v>755</v>
      </c>
      <c r="AV436" s="73" t="s">
        <v>755</v>
      </c>
      <c r="AW436" s="66" t="s">
        <v>755</v>
      </c>
      <c r="AX436" s="66" t="s">
        <v>755</v>
      </c>
      <c r="AY436" s="20"/>
      <c r="AZ436" s="20"/>
      <c r="BA436" s="105" t="str">
        <f t="shared" si="61"/>
        <v/>
      </c>
      <c r="BB436" s="20" t="str">
        <f t="shared" si="62"/>
        <v/>
      </c>
      <c r="BC436" s="20"/>
      <c r="BD436" s="20"/>
      <c r="BE436" s="75" t="s">
        <v>755</v>
      </c>
      <c r="BF436" s="73" t="s">
        <v>755</v>
      </c>
      <c r="BG436" s="55" t="s">
        <v>755</v>
      </c>
      <c r="BH436" s="76" t="s">
        <v>755</v>
      </c>
      <c r="BI436" s="20" t="s">
        <v>755</v>
      </c>
      <c r="BJ436" s="20" t="s">
        <v>755</v>
      </c>
      <c r="BK436" s="55" t="s">
        <v>755</v>
      </c>
      <c r="BL436" s="71" t="s">
        <v>755</v>
      </c>
      <c r="BM436" s="77" t="s">
        <v>755</v>
      </c>
      <c r="BN436" s="78" t="s">
        <v>755</v>
      </c>
      <c r="BO436" s="77" t="s">
        <v>755</v>
      </c>
      <c r="BP436" s="78" t="s">
        <v>755</v>
      </c>
    </row>
    <row r="437" spans="1:68" s="3" customFormat="1" x14ac:dyDescent="0.2">
      <c r="A437" s="20" t="s">
        <v>95</v>
      </c>
      <c r="B437" s="20" t="s">
        <v>1669</v>
      </c>
      <c r="C437" s="20" t="s">
        <v>2126</v>
      </c>
      <c r="D437" s="20" t="s">
        <v>164</v>
      </c>
      <c r="E437" s="20" t="s">
        <v>2142</v>
      </c>
      <c r="F437" s="20"/>
      <c r="G437" s="20" t="s">
        <v>20086</v>
      </c>
      <c r="H437" s="20"/>
      <c r="I437" s="19">
        <f t="shared" si="56"/>
        <v>29</v>
      </c>
      <c r="J437" s="20" t="s">
        <v>755</v>
      </c>
      <c r="K437" s="20" t="s">
        <v>227</v>
      </c>
      <c r="L437" s="95" t="str">
        <f>IF(M437&lt;&gt;"",IF(NOT(ISNA(INDEX(cc!B:B,MATCH(M437,cc!A:A,0)))),INDEX(cc!B:B,MATCH(M437,cc!A:A,0)),"0"),"")</f>
        <v>default</v>
      </c>
      <c r="M437" s="97" t="s">
        <v>13</v>
      </c>
      <c r="N437" s="28" t="str">
        <f t="shared" si="64"/>
        <v/>
      </c>
      <c r="O437" s="19" t="str">
        <f t="shared" si="57"/>
        <v>PMTCT_STAT_SUBNAT (D, SUBNAT): Known Results</v>
      </c>
      <c r="P437" s="19" t="str">
        <f t="shared" si="58"/>
        <v>PMTCT_STAT_SUBNAT (D, SUBNAT): Known Results</v>
      </c>
      <c r="Q437" s="19" t="str">
        <f t="shared" si="65"/>
        <v>PMTCT_STAT_SUBNAT (D, SUBNAT)</v>
      </c>
      <c r="R437" s="19" t="str">
        <f t="shared" si="59"/>
        <v>PMTCT_STAT_SUBNAT_D_SUBNAT</v>
      </c>
      <c r="S437" s="19" t="str">
        <f t="shared" si="60"/>
        <v>PMTCT_STAT_SUBNAT_D_SUBNAT_</v>
      </c>
      <c r="T437" s="19" t="b">
        <f>NOT(ISNA(VLOOKUP(B437,dbcodes!A:B,2,FALSE)))</f>
        <v>1</v>
      </c>
      <c r="U437" s="19" t="str">
        <f>IF(ISNA(VLOOKUP(B437,dbcodes!A:B,2,FALSE)),des!R2504,VLOOKUP(B437,dbcodes!A:B,2,FALSE))</f>
        <v>PMTCT_STAT_SUBNAT_D_SUBNAT</v>
      </c>
      <c r="V437" s="20"/>
      <c r="W437" s="107" t="str">
        <f>IF(ISNA(VLOOKUP(C437,descriptions!A:B,2,FALSE)),des!V1130,IF(G437=" TARGET","Target ","")&amp;VLOOKUP(C437,descriptions!A:B,2,FALSE))</f>
        <v>Percentage of pregnant women with known HIV status (SUBNAT)</v>
      </c>
      <c r="X437" s="20" t="s">
        <v>4</v>
      </c>
      <c r="Y437" s="20" t="s">
        <v>831</v>
      </c>
      <c r="Z437" s="20" t="s">
        <v>836</v>
      </c>
      <c r="AA437" s="20" t="s">
        <v>102</v>
      </c>
      <c r="AB437" s="20" t="s">
        <v>755</v>
      </c>
      <c r="AC437" s="19" t="str">
        <f>IF(AB437&lt;&gt;"",IF(NOT(ISNA(INDEX(os!A:A,MATCH(AB437,os!B:B,0)))),INDEX(os!A:A,MATCH(AB437,os!B:B,0)),"0"),"")</f>
        <v/>
      </c>
      <c r="AD437" s="20" t="s">
        <v>830</v>
      </c>
      <c r="AE437" s="20"/>
      <c r="AF437" s="20"/>
      <c r="AG437" s="20"/>
      <c r="AH437" s="93" t="str">
        <f>IF(NOT(ISNA(VLOOKUP(B:B,ResultsTargets!A:A,1,0))),"TRUE","")</f>
        <v>TRUE</v>
      </c>
      <c r="AI437" s="19" t="str">
        <f>IF(ISNA(VLOOKUP(C437,dim_techarea!A:B,2,FALSE)),"",VLOOKUP(C437,dim_techarea!A:B,2,FALSE))</f>
        <v>PMTCT_STAT_SUBNAT</v>
      </c>
      <c r="AJ437" s="19" t="str">
        <f>IF(ISNA(VLOOKUP(AI437,dim_techarea!B:C,2,FALSE)),"",VLOOKUP(AI437,dim_techarea!B:C,2,FALSE))</f>
        <v>WK6XCLaTLH3</v>
      </c>
      <c r="AK437" s="19" t="str">
        <f>IF(ISNA(VLOOKUP(TRIM(G437),dim_targetsresults!A:B,2,FALSE)),"",VLOOKUP(TRIM(G437),dim_targetsresults!A:C,2,FALSE))</f>
        <v>MER Results</v>
      </c>
      <c r="AL437" s="19" t="str">
        <f>IF(ISNA(VLOOKUP(AK437,dim_targetsresults!B:C,2,FALSE)),"",VLOOKUP(AK437,dim_targetsresults!B:C,2,FALSE))</f>
        <v>Jh0jDM5yQ2E</v>
      </c>
      <c r="AM437" s="19" t="str">
        <f>IF(ISNA(VLOOKUP(TRIM(D437),dim_numeratordenominator!A:B,2,FALSE)),"",VLOOKUP(TRIM(D437),dim_numeratordenominator!A:C,2,FALSE))</f>
        <v>Denominator</v>
      </c>
      <c r="AN437" s="19" t="str">
        <f>IF(ISNA(VLOOKUP(AM437,dim_numeratordenominator!B:C,2,FALSE)),"",VLOOKUP(AM437,dim_numeratordenominator!B:C,2,FALSE))</f>
        <v>QpNj0nSuEhD</v>
      </c>
      <c r="AO437" s="19" t="str">
        <f>IF(ISNA(VLOOKUP(TRIM(E437),dim_supporttype!A:B,2,FALSE)),"",VLOOKUP(TRIM(E437),dim_supporttype!A:C,2,FALSE))</f>
        <v>Sub-National</v>
      </c>
      <c r="AP437" s="19" t="str">
        <f>IF(ISNA(VLOOKUP(AO437,dim_supporttype!B:C,2,FALSE)),"",VLOOKUP(AO437,dim_supporttype!B:C,2,FALSE))</f>
        <v>jJDHP9KXvzJ</v>
      </c>
      <c r="AQ437" s="19" t="str">
        <f>IF(ISNA(VLOOKUP(TRIM(F437),dim_disaggs!A:B,2,FALSE)),"No Disagg",VLOOKUP(TRIM(F437),dim_disaggs!A:B,2,FALSE))</f>
        <v>No Disagg</v>
      </c>
      <c r="AR437" s="19" t="str">
        <f>IF(ISNA(VLOOKUP(AQ437,dim_disaggs!B:C,2,FALSE)),"",VLOOKUP(AQ437,dim_disaggs!B:C,2,FALSE))</f>
        <v>werJlVT6sf3</v>
      </c>
      <c r="AS437" s="72"/>
      <c r="AT437" s="66"/>
      <c r="AU437" s="72" t="s">
        <v>755</v>
      </c>
      <c r="AV437" s="73" t="s">
        <v>755</v>
      </c>
      <c r="AW437" s="66" t="s">
        <v>755</v>
      </c>
      <c r="AX437" s="66" t="s">
        <v>755</v>
      </c>
      <c r="AY437" s="20"/>
      <c r="AZ437" s="20"/>
      <c r="BA437" s="105" t="str">
        <f t="shared" si="61"/>
        <v/>
      </c>
      <c r="BB437" s="20" t="str">
        <f t="shared" si="62"/>
        <v/>
      </c>
      <c r="BC437" s="20"/>
      <c r="BD437" s="20"/>
      <c r="BE437" s="66"/>
      <c r="BF437" s="73"/>
      <c r="BG437" s="72"/>
      <c r="BH437" s="73"/>
      <c r="BI437" s="66"/>
      <c r="BJ437" s="66"/>
      <c r="BK437" s="55"/>
      <c r="BL437" s="71"/>
      <c r="BM437" s="77"/>
      <c r="BN437" s="78"/>
      <c r="BO437" s="77"/>
      <c r="BP437" s="78"/>
    </row>
    <row r="438" spans="1:68" s="3" customFormat="1" x14ac:dyDescent="0.2">
      <c r="A438" s="20" t="s">
        <v>95</v>
      </c>
      <c r="B438" s="20" t="s">
        <v>1671</v>
      </c>
      <c r="C438" s="20" t="s">
        <v>2126</v>
      </c>
      <c r="D438" s="20" t="s">
        <v>1</v>
      </c>
      <c r="E438" s="20" t="s">
        <v>2142</v>
      </c>
      <c r="F438" s="20" t="s">
        <v>2197</v>
      </c>
      <c r="G438" s="20" t="s">
        <v>20086</v>
      </c>
      <c r="H438" s="20" t="s">
        <v>2302</v>
      </c>
      <c r="I438" s="19">
        <f t="shared" si="56"/>
        <v>42</v>
      </c>
      <c r="J438" s="20" t="s">
        <v>755</v>
      </c>
      <c r="K438" s="20" t="s">
        <v>227</v>
      </c>
      <c r="L438" s="95" t="str">
        <f>IF(M438&lt;&gt;"",IF(NOT(ISNA(INDEX(cc!B:B,MATCH(M438,cc!A:A,0)))),INDEX(cc!B:B,MATCH(M438,cc!A:A,0)),"0"),"")</f>
        <v>Known Positive / New Pos or Neg</v>
      </c>
      <c r="M438" s="97" t="s">
        <v>235</v>
      </c>
      <c r="N438" s="28" t="str">
        <f t="shared" si="64"/>
        <v/>
      </c>
      <c r="O438" s="19" t="str">
        <f t="shared" si="57"/>
        <v>PMTCT_STAT_SUBNAT (N, SUBNAT, KnownNewPosNewNeg): Known Results</v>
      </c>
      <c r="P438" s="19" t="str">
        <f t="shared" si="58"/>
        <v>PMTCT_STAT_SUBNAT (N, SUBNAT, KnownNewPosNewNeg): Known Results</v>
      </c>
      <c r="Q438" s="19" t="str">
        <f t="shared" si="65"/>
        <v>PMTCT_STAT_SUBNAT (N, SUBNAT, KnownPosNeg)</v>
      </c>
      <c r="R438" s="19" t="str">
        <f t="shared" si="59"/>
        <v>PMTCT_STAT_SUBNAT_N_SUBNAT_KnownPosNeg</v>
      </c>
      <c r="S438" s="19" t="str">
        <f t="shared" si="60"/>
        <v>PMTCT_STAT_SUBNAT_N_SUBNAT_KnownPosNeg_</v>
      </c>
      <c r="T438" s="19" t="b">
        <f>NOT(ISNA(VLOOKUP(B438,dbcodes!A:B,2,FALSE)))</f>
        <v>1</v>
      </c>
      <c r="U438" s="19" t="str">
        <f>IF(ISNA(VLOOKUP(B438,dbcodes!A:B,2,FALSE)),des!R2505,VLOOKUP(B438,dbcodes!A:B,2,FALSE))</f>
        <v>PMTCT_STAT_SUBNAT_N_SUBNAT_KnownPosNeg</v>
      </c>
      <c r="V438" s="20"/>
      <c r="W438" s="107" t="str">
        <f>IF(ISNA(VLOOKUP(C438,descriptions!A:B,2,FALSE)),des!V1131,IF(G438=" TARGET","Target ","")&amp;VLOOKUP(C438,descriptions!A:B,2,FALSE))</f>
        <v>Percentage of pregnant women with known HIV status (SUBNAT)</v>
      </c>
      <c r="X438" s="20" t="s">
        <v>4</v>
      </c>
      <c r="Y438" s="20" t="s">
        <v>831</v>
      </c>
      <c r="Z438" s="20" t="s">
        <v>836</v>
      </c>
      <c r="AA438" s="20" t="s">
        <v>102</v>
      </c>
      <c r="AB438" s="20" t="s">
        <v>755</v>
      </c>
      <c r="AC438" s="19" t="str">
        <f>IF(AB438&lt;&gt;"",IF(NOT(ISNA(INDEX(os!A:A,MATCH(AB438,os!B:B,0)))),INDEX(os!A:A,MATCH(AB438,os!B:B,0)),"0"),"")</f>
        <v/>
      </c>
      <c r="AD438" s="20" t="s">
        <v>830</v>
      </c>
      <c r="AE438" s="20"/>
      <c r="AF438" s="20"/>
      <c r="AG438" s="20"/>
      <c r="AH438" s="93" t="str">
        <f>IF(NOT(ISNA(VLOOKUP(B:B,ResultsTargets!A:A,1,0))),"TRUE","")</f>
        <v>TRUE</v>
      </c>
      <c r="AI438" s="19" t="str">
        <f>IF(ISNA(VLOOKUP(C438,dim_techarea!A:B,2,FALSE)),"",VLOOKUP(C438,dim_techarea!A:B,2,FALSE))</f>
        <v>PMTCT_STAT_SUBNAT</v>
      </c>
      <c r="AJ438" s="19" t="str">
        <f>IF(ISNA(VLOOKUP(AI438,dim_techarea!B:C,2,FALSE)),"",VLOOKUP(AI438,dim_techarea!B:C,2,FALSE))</f>
        <v>WK6XCLaTLH3</v>
      </c>
      <c r="AK438" s="19" t="str">
        <f>IF(ISNA(VLOOKUP(TRIM(G438),dim_targetsresults!A:B,2,FALSE)),"",VLOOKUP(TRIM(G438),dim_targetsresults!A:C,2,FALSE))</f>
        <v>MER Results</v>
      </c>
      <c r="AL438" s="19" t="str">
        <f>IF(ISNA(VLOOKUP(AK438,dim_targetsresults!B:C,2,FALSE)),"",VLOOKUP(AK438,dim_targetsresults!B:C,2,FALSE))</f>
        <v>Jh0jDM5yQ2E</v>
      </c>
      <c r="AM438" s="19" t="str">
        <f>IF(ISNA(VLOOKUP(TRIM(D438),dim_numeratordenominator!A:B,2,FALSE)),"",VLOOKUP(TRIM(D438),dim_numeratordenominator!A:C,2,FALSE))</f>
        <v>Numerator</v>
      </c>
      <c r="AN438" s="19" t="str">
        <f>IF(ISNA(VLOOKUP(AM438,dim_numeratordenominator!B:C,2,FALSE)),"",VLOOKUP(AM438,dim_numeratordenominator!B:C,2,FALSE))</f>
        <v>Som9NRMQqV7</v>
      </c>
      <c r="AO438" s="19" t="str">
        <f>IF(ISNA(VLOOKUP(TRIM(E438),dim_supporttype!A:B,2,FALSE)),"",VLOOKUP(TRIM(E438),dim_supporttype!A:C,2,FALSE))</f>
        <v>Sub-National</v>
      </c>
      <c r="AP438" s="19" t="str">
        <f>IF(ISNA(VLOOKUP(AO438,dim_supporttype!B:C,2,FALSE)),"",VLOOKUP(AO438,dim_supporttype!B:C,2,FALSE))</f>
        <v>jJDHP9KXvzJ</v>
      </c>
      <c r="AQ438" s="19" t="str">
        <f>IF(ISNA(VLOOKUP(TRIM(F438),dim_disaggs!A:B,2,FALSE)),"No Disagg",VLOOKUP(TRIM(F438),dim_disaggs!A:B,2,FALSE))</f>
        <v>KnownNewPosNewNeg</v>
      </c>
      <c r="AR438" s="19" t="str">
        <f>IF(ISNA(VLOOKUP(AQ438,dim_disaggs!B:C,2,FALSE)),"",VLOOKUP(AQ438,dim_disaggs!B:C,2,FALSE))</f>
        <v>IYLEVxJPwpW</v>
      </c>
      <c r="AS438" s="72"/>
      <c r="AT438" s="66"/>
      <c r="AU438" s="72" t="s">
        <v>755</v>
      </c>
      <c r="AV438" s="73" t="s">
        <v>755</v>
      </c>
      <c r="AW438" s="66" t="s">
        <v>755</v>
      </c>
      <c r="AX438" s="66" t="s">
        <v>755</v>
      </c>
      <c r="AY438" s="20"/>
      <c r="AZ438" s="20"/>
      <c r="BA438" s="105" t="str">
        <f t="shared" si="61"/>
        <v/>
      </c>
      <c r="BB438" s="20" t="str">
        <f t="shared" si="62"/>
        <v/>
      </c>
      <c r="BC438" s="20"/>
      <c r="BD438" s="20"/>
      <c r="BE438" s="75"/>
      <c r="BF438" s="73"/>
      <c r="BG438" s="55"/>
      <c r="BH438" s="76"/>
      <c r="BI438" s="20"/>
      <c r="BJ438" s="20"/>
      <c r="BK438" s="55"/>
      <c r="BL438" s="71"/>
      <c r="BM438" s="77"/>
      <c r="BN438" s="78"/>
      <c r="BO438" s="77"/>
      <c r="BP438" s="78"/>
    </row>
    <row r="439" spans="1:68" s="3" customFormat="1" x14ac:dyDescent="0.2">
      <c r="A439" s="20" t="s">
        <v>95</v>
      </c>
      <c r="B439" s="20" t="s">
        <v>1673</v>
      </c>
      <c r="C439" s="20" t="s">
        <v>2126</v>
      </c>
      <c r="D439" s="20" t="s">
        <v>1</v>
      </c>
      <c r="E439" s="20" t="s">
        <v>2142</v>
      </c>
      <c r="F439" s="20"/>
      <c r="G439" s="20" t="s">
        <v>20086</v>
      </c>
      <c r="H439" s="20"/>
      <c r="I439" s="19">
        <f t="shared" si="56"/>
        <v>29</v>
      </c>
      <c r="J439" s="20" t="s">
        <v>755</v>
      </c>
      <c r="K439" s="20" t="s">
        <v>227</v>
      </c>
      <c r="L439" s="95" t="str">
        <f>IF(M439&lt;&gt;"",IF(NOT(ISNA(INDEX(cc!B:B,MATCH(M439,cc!A:A,0)))),INDEX(cc!B:B,MATCH(M439,cc!A:A,0)),"0"),"")</f>
        <v>default</v>
      </c>
      <c r="M439" s="97" t="s">
        <v>13</v>
      </c>
      <c r="N439" s="28" t="str">
        <f t="shared" si="64"/>
        <v/>
      </c>
      <c r="O439" s="19" t="str">
        <f t="shared" si="57"/>
        <v>PMTCT_STAT_SUBNAT (N, SUBNAT): Known Results</v>
      </c>
      <c r="P439" s="19" t="str">
        <f t="shared" si="58"/>
        <v>PMTCT_STAT_SUBNAT (N, SUBNAT): Known Results</v>
      </c>
      <c r="Q439" s="19" t="str">
        <f t="shared" si="65"/>
        <v>PMTCT_STAT_SUBNAT (N, SUBNAT)</v>
      </c>
      <c r="R439" s="19" t="str">
        <f t="shared" si="59"/>
        <v>PMTCT_STAT_SUBNAT_N_SUBNAT</v>
      </c>
      <c r="S439" s="19" t="str">
        <f t="shared" si="60"/>
        <v>PMTCT_STAT_SUBNAT_N_SUBNAT_</v>
      </c>
      <c r="T439" s="19" t="b">
        <f>NOT(ISNA(VLOOKUP(B439,dbcodes!A:B,2,FALSE)))</f>
        <v>1</v>
      </c>
      <c r="U439" s="19" t="str">
        <f>IF(ISNA(VLOOKUP(B439,dbcodes!A:B,2,FALSE)),des!R2506,VLOOKUP(B439,dbcodes!A:B,2,FALSE))</f>
        <v>PMTCT_STAT_SUBNAT_N_SUBNAT</v>
      </c>
      <c r="V439" s="20"/>
      <c r="W439" s="107" t="str">
        <f>IF(ISNA(VLOOKUP(C439,descriptions!A:B,2,FALSE)),des!V1132,IF(G439=" TARGET","Target ","")&amp;VLOOKUP(C439,descriptions!A:B,2,FALSE))</f>
        <v>Percentage of pregnant women with known HIV status (SUBNAT)</v>
      </c>
      <c r="X439" s="20" t="s">
        <v>4</v>
      </c>
      <c r="Y439" s="20" t="s">
        <v>831</v>
      </c>
      <c r="Z439" s="20" t="s">
        <v>836</v>
      </c>
      <c r="AA439" s="20" t="s">
        <v>102</v>
      </c>
      <c r="AB439" s="20" t="s">
        <v>755</v>
      </c>
      <c r="AC439" s="19" t="str">
        <f>IF(AB439&lt;&gt;"",IF(NOT(ISNA(INDEX(os!A:A,MATCH(AB439,os!B:B,0)))),INDEX(os!A:A,MATCH(AB439,os!B:B,0)),"0"),"")</f>
        <v/>
      </c>
      <c r="AD439" s="20" t="s">
        <v>830</v>
      </c>
      <c r="AE439" s="20"/>
      <c r="AF439" s="20"/>
      <c r="AG439" s="20"/>
      <c r="AH439" s="93" t="str">
        <f>IF(NOT(ISNA(VLOOKUP(B:B,ResultsTargets!A:A,1,0))),"TRUE","")</f>
        <v>TRUE</v>
      </c>
      <c r="AI439" s="19" t="str">
        <f>IF(ISNA(VLOOKUP(C439,dim_techarea!A:B,2,FALSE)),"",VLOOKUP(C439,dim_techarea!A:B,2,FALSE))</f>
        <v>PMTCT_STAT_SUBNAT</v>
      </c>
      <c r="AJ439" s="19" t="str">
        <f>IF(ISNA(VLOOKUP(AI439,dim_techarea!B:C,2,FALSE)),"",VLOOKUP(AI439,dim_techarea!B:C,2,FALSE))</f>
        <v>WK6XCLaTLH3</v>
      </c>
      <c r="AK439" s="19" t="str">
        <f>IF(ISNA(VLOOKUP(TRIM(G439),dim_targetsresults!A:B,2,FALSE)),"",VLOOKUP(TRIM(G439),dim_targetsresults!A:C,2,FALSE))</f>
        <v>MER Results</v>
      </c>
      <c r="AL439" s="19" t="str">
        <f>IF(ISNA(VLOOKUP(AK439,dim_targetsresults!B:C,2,FALSE)),"",VLOOKUP(AK439,dim_targetsresults!B:C,2,FALSE))</f>
        <v>Jh0jDM5yQ2E</v>
      </c>
      <c r="AM439" s="19" t="str">
        <f>IF(ISNA(VLOOKUP(TRIM(D439),dim_numeratordenominator!A:B,2,FALSE)),"",VLOOKUP(TRIM(D439),dim_numeratordenominator!A:C,2,FALSE))</f>
        <v>Numerator</v>
      </c>
      <c r="AN439" s="19" t="str">
        <f>IF(ISNA(VLOOKUP(AM439,dim_numeratordenominator!B:C,2,FALSE)),"",VLOOKUP(AM439,dim_numeratordenominator!B:C,2,FALSE))</f>
        <v>Som9NRMQqV7</v>
      </c>
      <c r="AO439" s="19" t="str">
        <f>IF(ISNA(VLOOKUP(TRIM(E439),dim_supporttype!A:B,2,FALSE)),"",VLOOKUP(TRIM(E439),dim_supporttype!A:C,2,FALSE))</f>
        <v>Sub-National</v>
      </c>
      <c r="AP439" s="19" t="str">
        <f>IF(ISNA(VLOOKUP(AO439,dim_supporttype!B:C,2,FALSE)),"",VLOOKUP(AO439,dim_supporttype!B:C,2,FALSE))</f>
        <v>jJDHP9KXvzJ</v>
      </c>
      <c r="AQ439" s="19" t="str">
        <f>IF(ISNA(VLOOKUP(TRIM(F439),dim_disaggs!A:B,2,FALSE)),"No Disagg",VLOOKUP(TRIM(F439),dim_disaggs!A:B,2,FALSE))</f>
        <v>No Disagg</v>
      </c>
      <c r="AR439" s="19" t="str">
        <f>IF(ISNA(VLOOKUP(AQ439,dim_disaggs!B:C,2,FALSE)),"",VLOOKUP(AQ439,dim_disaggs!B:C,2,FALSE))</f>
        <v>werJlVT6sf3</v>
      </c>
      <c r="AS439" s="72"/>
      <c r="AT439" s="66"/>
      <c r="AU439" s="72" t="s">
        <v>755</v>
      </c>
      <c r="AV439" s="73" t="s">
        <v>755</v>
      </c>
      <c r="AW439" s="66" t="s">
        <v>755</v>
      </c>
      <c r="AX439" s="66" t="s">
        <v>755</v>
      </c>
      <c r="AY439" s="20"/>
      <c r="AZ439" s="20"/>
      <c r="BA439" s="105" t="str">
        <f t="shared" si="61"/>
        <v/>
      </c>
      <c r="BB439" s="20" t="str">
        <f t="shared" si="62"/>
        <v/>
      </c>
      <c r="BC439" s="20"/>
      <c r="BD439" s="20"/>
      <c r="BE439" s="66"/>
      <c r="BF439" s="73"/>
      <c r="BG439" s="72"/>
      <c r="BH439" s="73"/>
      <c r="BI439" s="66"/>
      <c r="BJ439" s="66"/>
      <c r="BK439" s="55"/>
      <c r="BL439" s="71"/>
      <c r="BM439" s="77"/>
      <c r="BN439" s="78"/>
      <c r="BO439" s="77"/>
      <c r="BP439" s="78"/>
    </row>
    <row r="440" spans="1:68" ht="18" x14ac:dyDescent="0.2">
      <c r="A440" s="20" t="s">
        <v>95</v>
      </c>
      <c r="B440" s="5" t="s">
        <v>25624</v>
      </c>
      <c r="C440" s="20" t="s">
        <v>2126</v>
      </c>
      <c r="D440" s="20" t="s">
        <v>164</v>
      </c>
      <c r="E440" s="20" t="s">
        <v>2142</v>
      </c>
      <c r="F440" s="20" t="s">
        <v>204</v>
      </c>
      <c r="G440" s="20" t="s">
        <v>2442</v>
      </c>
      <c r="H440" s="20" t="s">
        <v>204</v>
      </c>
      <c r="I440" s="19">
        <f t="shared" si="56"/>
        <v>41</v>
      </c>
      <c r="J440" s="20" t="s">
        <v>755</v>
      </c>
      <c r="K440" s="20" t="s">
        <v>227</v>
      </c>
      <c r="L440" s="95" t="str">
        <f>IF(M440&lt;&gt;"",IF(NOT(ISNA(INDEX(cc!B:B,MATCH(M440,cc!A:A,0)))),INDEX(cc!B:B,MATCH(M440,cc!A:A,0)),"0"),"")</f>
        <v>Age (10-50+, 9)</v>
      </c>
      <c r="M440" s="99" t="s">
        <v>25698</v>
      </c>
      <c r="N440" s="28" t="str">
        <f t="shared" si="64"/>
        <v xml:space="preserve"> TARGET</v>
      </c>
      <c r="O440" s="19" t="str">
        <f t="shared" si="57"/>
        <v>PMTCT_STAT_SUBNAT (D, SUBNAT, Age) TARGET: Known Results</v>
      </c>
      <c r="P440" s="19" t="str">
        <f t="shared" si="58"/>
        <v>PMTCT_STAT_SUBNAT (D, SUBNAT, Age) TARGET: Known Results</v>
      </c>
      <c r="Q440" s="19" t="str">
        <f t="shared" si="65"/>
        <v>PMTCT_STAT_SUBNAT (D, SUBNAT, Age) TARGET</v>
      </c>
      <c r="R440" s="19" t="str">
        <f t="shared" si="59"/>
        <v>PMTCT_STAT_SUBNAT_D_SUBNAT_Age_TARGET</v>
      </c>
      <c r="S440" s="19" t="str">
        <f t="shared" si="60"/>
        <v>PMTCT_STAT_SUBNAT_D_SUBNAT_Age_TARGET</v>
      </c>
      <c r="T440" s="19" t="b">
        <f>NOT(ISNA(VLOOKUP(B440,dbcodes!A:B,2,FALSE)))</f>
        <v>0</v>
      </c>
      <c r="U440" s="19">
        <f>IF(ISNA(VLOOKUP(B440,dbcodes!A:B,2,FALSE)),des!R2507,VLOOKUP(B440,dbcodes!A:B,2,FALSE))</f>
        <v>0</v>
      </c>
      <c r="W440" s="108" t="str">
        <f>IF(ISNA(VLOOKUP(C440,descriptions!A:B,2,FALSE)),des!V2283,IF(G440=" TARGET","Target ","")&amp;VLOOKUP(C440,descriptions!A:B,2,FALSE))</f>
        <v>Target Percentage of pregnant women with known HIV status (SUBNAT)</v>
      </c>
      <c r="X440" s="20" t="s">
        <v>4</v>
      </c>
      <c r="Y440" s="20" t="s">
        <v>831</v>
      </c>
      <c r="Z440" s="20" t="s">
        <v>836</v>
      </c>
      <c r="AA440" s="20" t="s">
        <v>102</v>
      </c>
      <c r="AB440" s="20" t="s">
        <v>755</v>
      </c>
      <c r="AC440" s="19" t="str">
        <f>IF(AB440&lt;&gt;"",IF(NOT(ISNA(INDEX(os!A:A,MATCH(AB440,os!B:B,0)))),INDEX(os!A:A,MATCH(AB440,os!B:B,0)),"0"),"")</f>
        <v/>
      </c>
      <c r="AD440" s="20" t="s">
        <v>830</v>
      </c>
      <c r="AH440" s="93" t="str">
        <f>IF(NOT(ISNA(VLOOKUP(B:B,ResultsTargets!A:A,1,0))),"TRUE","")</f>
        <v>TRUE</v>
      </c>
      <c r="AI440" s="19" t="str">
        <f>IF(ISNA(VLOOKUP(C440,dim_techarea!A:B,2,FALSE)),"",VLOOKUP(C440,dim_techarea!A:B,2,FALSE))</f>
        <v>PMTCT_STAT_SUBNAT</v>
      </c>
      <c r="AJ440" s="19" t="str">
        <f>IF(ISNA(VLOOKUP(AI440,dim_techarea!B:C,2,FALSE)),"",VLOOKUP(AI440,dim_techarea!B:C,2,FALSE))</f>
        <v>WK6XCLaTLH3</v>
      </c>
      <c r="AK440" s="19" t="str">
        <f>IF(ISNA(VLOOKUP(TRIM(G440),dim_targetsresults!A:B,2,FALSE)),"",VLOOKUP(TRIM(G440),dim_targetsresults!A:C,2,FALSE))</f>
        <v>MER Targets</v>
      </c>
      <c r="AL440" s="19" t="str">
        <f>IF(ISNA(VLOOKUP(AK440,dim_targetsresults!B:C,2,FALSE)),"",VLOOKUP(AK440,dim_targetsresults!B:C,2,FALSE))</f>
        <v>W8imnja2Owd</v>
      </c>
      <c r="AM440" s="19" t="str">
        <f>IF(ISNA(VLOOKUP(TRIM(D440),dim_numeratordenominator!A:B,2,FALSE)),"",VLOOKUP(TRIM(D440),dim_numeratordenominator!A:C,2,FALSE))</f>
        <v>Denominator</v>
      </c>
      <c r="AN440" s="19" t="str">
        <f>IF(ISNA(VLOOKUP(AM440,dim_numeratordenominator!B:C,2,FALSE)),"",VLOOKUP(AM440,dim_numeratordenominator!B:C,2,FALSE))</f>
        <v>QpNj0nSuEhD</v>
      </c>
      <c r="AO440" s="19" t="str">
        <f>IF(ISNA(VLOOKUP(TRIM(E440),dim_supporttype!A:B,2,FALSE)),"",VLOOKUP(TRIM(E440),dim_supporttype!A:C,2,FALSE))</f>
        <v>Sub-National</v>
      </c>
      <c r="AP440" s="19" t="str">
        <f>IF(ISNA(VLOOKUP(AO440,dim_supporttype!B:C,2,FALSE)),"",VLOOKUP(AO440,dim_supporttype!B:C,2,FALSE))</f>
        <v>jJDHP9KXvzJ</v>
      </c>
      <c r="AQ440" s="19" t="str">
        <f>IF(ISNA(VLOOKUP(TRIM(F440),dim_disaggs!A:B,2,FALSE)),"No Disagg",VLOOKUP(TRIM(F440),dim_disaggs!A:B,2,FALSE))</f>
        <v>Age</v>
      </c>
      <c r="AR440" s="19" t="str">
        <f>IF(ISNA(VLOOKUP(AQ440,dim_disaggs!B:C,2,FALSE)),"",VLOOKUP(AQ440,dim_disaggs!B:C,2,FALSE))</f>
        <v>fNQC7f36jre</v>
      </c>
      <c r="AU440" s="72" t="s">
        <v>755</v>
      </c>
      <c r="AV440" s="73" t="s">
        <v>755</v>
      </c>
      <c r="AW440" s="66" t="s">
        <v>755</v>
      </c>
      <c r="AX440" s="66" t="s">
        <v>755</v>
      </c>
      <c r="BA440" s="105" t="str">
        <f t="shared" si="61"/>
        <v/>
      </c>
      <c r="BB440" s="20" t="str">
        <f t="shared" si="62"/>
        <v/>
      </c>
    </row>
    <row r="441" spans="1:68" ht="18" x14ac:dyDescent="0.2">
      <c r="A441" s="20" t="s">
        <v>95</v>
      </c>
      <c r="B441" s="5" t="s">
        <v>25626</v>
      </c>
      <c r="C441" s="20" t="s">
        <v>2126</v>
      </c>
      <c r="D441" s="20" t="s">
        <v>1</v>
      </c>
      <c r="E441" s="20" t="s">
        <v>2142</v>
      </c>
      <c r="F441" s="20" t="s">
        <v>204</v>
      </c>
      <c r="G441" s="20" t="s">
        <v>2442</v>
      </c>
      <c r="H441" s="22" t="s">
        <v>204</v>
      </c>
      <c r="I441" s="19">
        <f t="shared" si="56"/>
        <v>41</v>
      </c>
      <c r="J441" s="20" t="s">
        <v>755</v>
      </c>
      <c r="K441" s="20" t="s">
        <v>227</v>
      </c>
      <c r="L441" s="95" t="str">
        <f>IF(M441&lt;&gt;"",IF(NOT(ISNA(INDEX(cc!B:B,MATCH(M441,cc!A:A,0)))),INDEX(cc!B:B,MATCH(M441,cc!A:A,0)),"0"),"")</f>
        <v>Age (10-50+, 9)</v>
      </c>
      <c r="M441" s="99" t="s">
        <v>25698</v>
      </c>
      <c r="N441" s="28" t="str">
        <f t="shared" si="64"/>
        <v xml:space="preserve"> TARGET</v>
      </c>
      <c r="O441" s="19" t="str">
        <f t="shared" si="57"/>
        <v>PMTCT_STAT_SUBNAT (N, SUBNAT, Age) TARGET: Known Results</v>
      </c>
      <c r="P441" s="19" t="str">
        <f t="shared" si="58"/>
        <v>PMTCT_STAT_SUBNAT (N, SUBNAT, Age) TARGET: Known Results</v>
      </c>
      <c r="Q441" s="19" t="str">
        <f t="shared" si="65"/>
        <v>PMTCT_STAT_SUBNAT (N, SUBNAT, Age) TARGET</v>
      </c>
      <c r="R441" s="19" t="str">
        <f t="shared" si="59"/>
        <v>PMTCT_STAT_SUBNAT_N_SUBNAT_Age_TARGET</v>
      </c>
      <c r="S441" s="19" t="str">
        <f t="shared" si="60"/>
        <v>PMTCT_STAT_SUBNAT_N_SUBNAT_Age_TARGET</v>
      </c>
      <c r="T441" s="19" t="b">
        <f>NOT(ISNA(VLOOKUP(B441,dbcodes!A:B,2,FALSE)))</f>
        <v>0</v>
      </c>
      <c r="U441" s="19">
        <f>IF(ISNA(VLOOKUP(B441,dbcodes!A:B,2,FALSE)),des!R2508,VLOOKUP(B441,dbcodes!A:B,2,FALSE))</f>
        <v>0</v>
      </c>
      <c r="W441" s="108" t="str">
        <f>IF(ISNA(VLOOKUP(C441,descriptions!A:B,2,FALSE)),des!V2284,IF(G441=" TARGET","Target ","")&amp;VLOOKUP(C441,descriptions!A:B,2,FALSE))</f>
        <v>Target Percentage of pregnant women with known HIV status (SUBNAT)</v>
      </c>
      <c r="X441" s="20" t="s">
        <v>4</v>
      </c>
      <c r="Y441" s="20" t="s">
        <v>831</v>
      </c>
      <c r="Z441" s="20" t="s">
        <v>836</v>
      </c>
      <c r="AA441" s="20" t="s">
        <v>102</v>
      </c>
      <c r="AB441" s="20" t="s">
        <v>755</v>
      </c>
      <c r="AC441" s="19" t="str">
        <f>IF(AB441&lt;&gt;"",IF(NOT(ISNA(INDEX(os!A:A,MATCH(AB441,os!B:B,0)))),INDEX(os!A:A,MATCH(AB441,os!B:B,0)),"0"),"")</f>
        <v/>
      </c>
      <c r="AD441" s="20" t="s">
        <v>830</v>
      </c>
      <c r="AH441" s="93" t="str">
        <f>IF(NOT(ISNA(VLOOKUP(B:B,ResultsTargets!A:A,1,0))),"TRUE","")</f>
        <v>TRUE</v>
      </c>
      <c r="AI441" s="19" t="str">
        <f>IF(ISNA(VLOOKUP(C441,dim_techarea!A:B,2,FALSE)),"",VLOOKUP(C441,dim_techarea!A:B,2,FALSE))</f>
        <v>PMTCT_STAT_SUBNAT</v>
      </c>
      <c r="AJ441" s="19" t="str">
        <f>IF(ISNA(VLOOKUP(AI441,dim_techarea!B:C,2,FALSE)),"",VLOOKUP(AI441,dim_techarea!B:C,2,FALSE))</f>
        <v>WK6XCLaTLH3</v>
      </c>
      <c r="AK441" s="19" t="str">
        <f>IF(ISNA(VLOOKUP(TRIM(G441),dim_targetsresults!A:B,2,FALSE)),"",VLOOKUP(TRIM(G441),dim_targetsresults!A:C,2,FALSE))</f>
        <v>MER Targets</v>
      </c>
      <c r="AL441" s="19" t="str">
        <f>IF(ISNA(VLOOKUP(AK441,dim_targetsresults!B:C,2,FALSE)),"",VLOOKUP(AK441,dim_targetsresults!B:C,2,FALSE))</f>
        <v>W8imnja2Owd</v>
      </c>
      <c r="AM441" s="19" t="str">
        <f>IF(ISNA(VLOOKUP(TRIM(D441),dim_numeratordenominator!A:B,2,FALSE)),"",VLOOKUP(TRIM(D441),dim_numeratordenominator!A:C,2,FALSE))</f>
        <v>Numerator</v>
      </c>
      <c r="AN441" s="19" t="str">
        <f>IF(ISNA(VLOOKUP(AM441,dim_numeratordenominator!B:C,2,FALSE)),"",VLOOKUP(AM441,dim_numeratordenominator!B:C,2,FALSE))</f>
        <v>Som9NRMQqV7</v>
      </c>
      <c r="AO441" s="19" t="str">
        <f>IF(ISNA(VLOOKUP(TRIM(E441),dim_supporttype!A:B,2,FALSE)),"",VLOOKUP(TRIM(E441),dim_supporttype!A:C,2,FALSE))</f>
        <v>Sub-National</v>
      </c>
      <c r="AP441" s="19" t="str">
        <f>IF(ISNA(VLOOKUP(AO441,dim_supporttype!B:C,2,FALSE)),"",VLOOKUP(AO441,dim_supporttype!B:C,2,FALSE))</f>
        <v>jJDHP9KXvzJ</v>
      </c>
      <c r="AQ441" s="19" t="str">
        <f>IF(ISNA(VLOOKUP(TRIM(F441),dim_disaggs!A:B,2,FALSE)),"No Disagg",VLOOKUP(TRIM(F441),dim_disaggs!A:B,2,FALSE))</f>
        <v>Age</v>
      </c>
      <c r="AR441" s="19" t="str">
        <f>IF(ISNA(VLOOKUP(AQ441,dim_disaggs!B:C,2,FALSE)),"",VLOOKUP(AQ441,dim_disaggs!B:C,2,FALSE))</f>
        <v>fNQC7f36jre</v>
      </c>
      <c r="AU441" s="72" t="s">
        <v>755</v>
      </c>
      <c r="AV441" s="73" t="s">
        <v>755</v>
      </c>
      <c r="AW441" s="66" t="s">
        <v>755</v>
      </c>
      <c r="AX441" s="66" t="s">
        <v>755</v>
      </c>
      <c r="BA441" s="105" t="str">
        <f t="shared" si="61"/>
        <v/>
      </c>
      <c r="BB441" s="20" t="str">
        <f t="shared" si="62"/>
        <v/>
      </c>
    </row>
    <row r="442" spans="1:68" ht="18" x14ac:dyDescent="0.2">
      <c r="A442" s="20" t="s">
        <v>95</v>
      </c>
      <c r="B442" s="5" t="s">
        <v>25625</v>
      </c>
      <c r="C442" s="20" t="s">
        <v>2126</v>
      </c>
      <c r="D442" s="20" t="s">
        <v>1</v>
      </c>
      <c r="E442" s="20" t="s">
        <v>2142</v>
      </c>
      <c r="F442" s="22" t="s">
        <v>25627</v>
      </c>
      <c r="G442" s="20" t="s">
        <v>2442</v>
      </c>
      <c r="H442" s="22" t="s">
        <v>25628</v>
      </c>
      <c r="I442" s="19">
        <f t="shared" si="56"/>
        <v>48</v>
      </c>
      <c r="J442" s="20" t="s">
        <v>755</v>
      </c>
      <c r="K442" s="20" t="s">
        <v>227</v>
      </c>
      <c r="L442" s="95" t="str">
        <f>IF(M442&lt;&gt;"",IF(NOT(ISNA(INDEX(cc!B:B,MATCH(M442,cc!A:A,0)))),INDEX(cc!B:B,MATCH(M442,cc!A:A,0)),"0"),"")</f>
        <v>Age (10-50+, 9) and Known Positive / New Pos or Neg</v>
      </c>
      <c r="M442" s="99" t="s">
        <v>25699</v>
      </c>
      <c r="N442" s="28" t="str">
        <f t="shared" si="64"/>
        <v xml:space="preserve"> TARGET</v>
      </c>
      <c r="O442" s="19" t="str">
        <f t="shared" si="57"/>
        <v>PMTCT_STAT_SUBNAT (N, SUBNAT, Age/KnownNewPosNewNeg) TARGET: Known Results</v>
      </c>
      <c r="P442" s="19" t="str">
        <f t="shared" si="58"/>
        <v>PMTCT_STAT_SUBNAT (N, SUBNAT, Age/KnownNewPosNewNeg) TARGET: Known Results</v>
      </c>
      <c r="Q442" s="19" t="str">
        <f t="shared" si="65"/>
        <v>PMTCT_STAT_SUBNAT (N, SUBNAT, Age/Status) TARGET</v>
      </c>
      <c r="R442" s="19" t="str">
        <f t="shared" si="59"/>
        <v>PMTCT_STAT_SUBNAT_N_SUBNAT_Age_Status_TARGET</v>
      </c>
      <c r="S442" s="19" t="str">
        <f t="shared" si="60"/>
        <v>PMTCT_STAT_SUBNAT_N_SUBNAT_Age_Status_TARGET</v>
      </c>
      <c r="T442" s="19" t="b">
        <f>NOT(ISNA(VLOOKUP(B442,dbcodes!A:B,2,FALSE)))</f>
        <v>0</v>
      </c>
      <c r="U442" s="19">
        <f>IF(ISNA(VLOOKUP(B442,dbcodes!A:B,2,FALSE)),des!R2509,VLOOKUP(B442,dbcodes!A:B,2,FALSE))</f>
        <v>0</v>
      </c>
      <c r="W442" s="108" t="str">
        <f>IF(ISNA(VLOOKUP(C442,descriptions!A:B,2,FALSE)),des!V2285,IF(G442=" TARGET","Target ","")&amp;VLOOKUP(C442,descriptions!A:B,2,FALSE))</f>
        <v>Target Percentage of pregnant women with known HIV status (SUBNAT)</v>
      </c>
      <c r="X442" s="20" t="s">
        <v>4</v>
      </c>
      <c r="Y442" s="20" t="s">
        <v>831</v>
      </c>
      <c r="Z442" s="20" t="s">
        <v>836</v>
      </c>
      <c r="AA442" s="20" t="s">
        <v>102</v>
      </c>
      <c r="AB442" s="20" t="s">
        <v>755</v>
      </c>
      <c r="AC442" s="19" t="str">
        <f>IF(AB442&lt;&gt;"",IF(NOT(ISNA(INDEX(os!A:A,MATCH(AB442,os!B:B,0)))),INDEX(os!A:A,MATCH(AB442,os!B:B,0)),"0"),"")</f>
        <v/>
      </c>
      <c r="AD442" s="20" t="s">
        <v>830</v>
      </c>
      <c r="AH442" s="93" t="str">
        <f>IF(NOT(ISNA(VLOOKUP(B:B,ResultsTargets!A:A,1,0))),"TRUE","")</f>
        <v>TRUE</v>
      </c>
      <c r="AI442" s="19" t="str">
        <f>IF(ISNA(VLOOKUP(C442,dim_techarea!A:B,2,FALSE)),"",VLOOKUP(C442,dim_techarea!A:B,2,FALSE))</f>
        <v>PMTCT_STAT_SUBNAT</v>
      </c>
      <c r="AJ442" s="19" t="str">
        <f>IF(ISNA(VLOOKUP(AI442,dim_techarea!B:C,2,FALSE)),"",VLOOKUP(AI442,dim_techarea!B:C,2,FALSE))</f>
        <v>WK6XCLaTLH3</v>
      </c>
      <c r="AK442" s="19" t="str">
        <f>IF(ISNA(VLOOKUP(TRIM(G442),dim_targetsresults!A:B,2,FALSE)),"",VLOOKUP(TRIM(G442),dim_targetsresults!A:C,2,FALSE))</f>
        <v>MER Targets</v>
      </c>
      <c r="AL442" s="19" t="str">
        <f>IF(ISNA(VLOOKUP(AK442,dim_targetsresults!B:C,2,FALSE)),"",VLOOKUP(AK442,dim_targetsresults!B:C,2,FALSE))</f>
        <v>W8imnja2Owd</v>
      </c>
      <c r="AM442" s="19" t="str">
        <f>IF(ISNA(VLOOKUP(TRIM(D442),dim_numeratordenominator!A:B,2,FALSE)),"",VLOOKUP(TRIM(D442),dim_numeratordenominator!A:C,2,FALSE))</f>
        <v>Numerator</v>
      </c>
      <c r="AN442" s="19" t="str">
        <f>IF(ISNA(VLOOKUP(AM442,dim_numeratordenominator!B:C,2,FALSE)),"",VLOOKUP(AM442,dim_numeratordenominator!B:C,2,FALSE))</f>
        <v>Som9NRMQqV7</v>
      </c>
      <c r="AO442" s="19" t="str">
        <f>IF(ISNA(VLOOKUP(TRIM(E442),dim_supporttype!A:B,2,FALSE)),"",VLOOKUP(TRIM(E442),dim_supporttype!A:C,2,FALSE))</f>
        <v>Sub-National</v>
      </c>
      <c r="AP442" s="19" t="str">
        <f>IF(ISNA(VLOOKUP(AO442,dim_supporttype!B:C,2,FALSE)),"",VLOOKUP(AO442,dim_supporttype!B:C,2,FALSE))</f>
        <v>jJDHP9KXvzJ</v>
      </c>
      <c r="AQ442" s="19" t="str">
        <f>IF(ISNA(VLOOKUP(TRIM(F442),dim_disaggs!A:B,2,FALSE)),"No Disagg",VLOOKUP(TRIM(F442),dim_disaggs!A:B,2,FALSE))</f>
        <v>Age/KnownNewPosNewNeg</v>
      </c>
      <c r="AR442" s="19" t="str">
        <f>IF(ISNA(VLOOKUP(AQ442,dim_disaggs!B:C,2,FALSE)),"",VLOOKUP(AQ442,dim_disaggs!B:C,2,FALSE))</f>
        <v>eYzijZ42iuN</v>
      </c>
      <c r="AU442" s="72" t="s">
        <v>755</v>
      </c>
      <c r="AV442" s="73" t="s">
        <v>755</v>
      </c>
      <c r="AW442" s="66" t="s">
        <v>755</v>
      </c>
      <c r="AX442" s="66" t="s">
        <v>755</v>
      </c>
      <c r="BA442" s="105" t="str">
        <f t="shared" si="61"/>
        <v/>
      </c>
      <c r="BB442" s="20" t="str">
        <f t="shared" si="62"/>
        <v/>
      </c>
    </row>
    <row r="443" spans="1:68" s="3" customFormat="1" ht="18" x14ac:dyDescent="0.2">
      <c r="A443" s="5" t="s">
        <v>25555</v>
      </c>
      <c r="B443" s="5" t="s">
        <v>25716</v>
      </c>
      <c r="C443" s="20" t="s">
        <v>2126</v>
      </c>
      <c r="D443" s="20" t="s">
        <v>164</v>
      </c>
      <c r="E443" s="20" t="s">
        <v>2142</v>
      </c>
      <c r="F443" s="22" t="s">
        <v>135</v>
      </c>
      <c r="G443" s="20" t="s">
        <v>2442</v>
      </c>
      <c r="H443" s="22" t="s">
        <v>135</v>
      </c>
      <c r="I443" s="19">
        <f t="shared" si="56"/>
        <v>45</v>
      </c>
      <c r="J443" s="20" t="s">
        <v>755</v>
      </c>
      <c r="K443" s="20" t="s">
        <v>227</v>
      </c>
      <c r="L443" s="95" t="str">
        <f>IF(M443&lt;&gt;"",IF(NOT(ISNA(INDEX(cc!B:B,MATCH(M443,cc!A:A,0)))),INDEX(cc!B:B,MATCH(M443,cc!A:A,0)),"0"),"")</f>
        <v>Age (10-50+, 9) and Sex (Female)</v>
      </c>
      <c r="M443" s="11" t="s">
        <v>25721</v>
      </c>
      <c r="N443" s="28" t="str">
        <f t="shared" si="64"/>
        <v xml:space="preserve"> TARGET</v>
      </c>
      <c r="O443" s="19" t="str">
        <f t="shared" si="57"/>
        <v>PMTCT_STAT_SUBNAT (D, SUBNAT, Age/Sex) TARGET: Known Results</v>
      </c>
      <c r="P443" s="19" t="str">
        <f t="shared" si="58"/>
        <v>PMTCT_STAT_SUBNAT (D, SUBNAT, Age/Sex) TARGET: Known Results</v>
      </c>
      <c r="Q443" s="19" t="str">
        <f t="shared" si="65"/>
        <v>PMTCT_STAT_SUBNAT (D, SUBNAT, Age/Sex) TARGET</v>
      </c>
      <c r="R443" s="19" t="str">
        <f t="shared" si="59"/>
        <v>PMTCT_STAT_SUBNAT_D_SUBNAT_Age_Sex_TARGET</v>
      </c>
      <c r="S443" s="19" t="str">
        <f t="shared" si="60"/>
        <v>PMTCT_STAT_SUBNAT_D_SUBNAT_Age_Sex_TARGET</v>
      </c>
      <c r="T443" s="19" t="b">
        <f>NOT(ISNA(VLOOKUP(B443,dbcodes!A:B,2,FALSE)))</f>
        <v>1</v>
      </c>
      <c r="U443" s="19" t="str">
        <f>IF(ISNA(VLOOKUP(B443,dbcodes!A:B,2,FALSE)),des!R2510,VLOOKUP(B443,dbcodes!A:B,2,FALSE))</f>
        <v>PMTCT_STAT_SUBNAT_D_SUBNAT_Age_Sex_TARGET</v>
      </c>
      <c r="V443" s="20"/>
      <c r="W443" s="108" t="str">
        <f>IF(ISNA(VLOOKUP(C443,descriptions!A:B,2,FALSE)),des!V2286,IF(G443=" TARGET","Target ","")&amp;VLOOKUP(C443,descriptions!A:B,2,FALSE))</f>
        <v>Target Percentage of pregnant women with known HIV status (SUBNAT)</v>
      </c>
      <c r="X443" s="20" t="s">
        <v>4</v>
      </c>
      <c r="Y443" s="20" t="s">
        <v>831</v>
      </c>
      <c r="Z443" s="20" t="s">
        <v>836</v>
      </c>
      <c r="AA443" s="20" t="s">
        <v>102</v>
      </c>
      <c r="AB443" s="20" t="s">
        <v>755</v>
      </c>
      <c r="AC443" s="19" t="str">
        <f>IF(AB443&lt;&gt;"",IF(NOT(ISNA(INDEX(os!A:A,MATCH(AB443,os!B:B,0)))),INDEX(os!A:A,MATCH(AB443,os!B:B,0)),"0"),"")</f>
        <v/>
      </c>
      <c r="AD443" s="20" t="s">
        <v>830</v>
      </c>
      <c r="AE443" s="20"/>
      <c r="AF443" s="20"/>
      <c r="AG443" s="20"/>
      <c r="AH443" s="93" t="str">
        <f>IF(NOT(ISNA(VLOOKUP(B:B,ResultsTargets!A:A,1,0))),"TRUE","")</f>
        <v/>
      </c>
      <c r="AI443" s="19" t="str">
        <f>IF(ISNA(VLOOKUP(C443,dim_techarea!A:B,2,FALSE)),"",VLOOKUP(C443,dim_techarea!A:B,2,FALSE))</f>
        <v>PMTCT_STAT_SUBNAT</v>
      </c>
      <c r="AJ443" s="19" t="str">
        <f>IF(ISNA(VLOOKUP(AI443,dim_techarea!B:C,2,FALSE)),"",VLOOKUP(AI443,dim_techarea!B:C,2,FALSE))</f>
        <v>WK6XCLaTLH3</v>
      </c>
      <c r="AK443" s="19" t="str">
        <f>IF(ISNA(VLOOKUP(TRIM(G443),dim_targetsresults!A:B,2,FALSE)),"",VLOOKUP(TRIM(G443),dim_targetsresults!A:C,2,FALSE))</f>
        <v>MER Targets</v>
      </c>
      <c r="AL443" s="19" t="str">
        <f>IF(ISNA(VLOOKUP(AK443,dim_targetsresults!B:C,2,FALSE)),"",VLOOKUP(AK443,dim_targetsresults!B:C,2,FALSE))</f>
        <v>W8imnja2Owd</v>
      </c>
      <c r="AM443" s="19" t="str">
        <f>IF(ISNA(VLOOKUP(TRIM(D443),dim_numeratordenominator!A:B,2,FALSE)),"",VLOOKUP(TRIM(D443),dim_numeratordenominator!A:C,2,FALSE))</f>
        <v>Denominator</v>
      </c>
      <c r="AN443" s="19" t="str">
        <f>IF(ISNA(VLOOKUP(AM443,dim_numeratordenominator!B:C,2,FALSE)),"",VLOOKUP(AM443,dim_numeratordenominator!B:C,2,FALSE))</f>
        <v>QpNj0nSuEhD</v>
      </c>
      <c r="AO443" s="19" t="str">
        <f>IF(ISNA(VLOOKUP(TRIM(E443),dim_supporttype!A:B,2,FALSE)),"",VLOOKUP(TRIM(E443),dim_supporttype!A:C,2,FALSE))</f>
        <v>Sub-National</v>
      </c>
      <c r="AP443" s="19" t="str">
        <f>IF(ISNA(VLOOKUP(AO443,dim_supporttype!B:C,2,FALSE)),"",VLOOKUP(AO443,dim_supporttype!B:C,2,FALSE))</f>
        <v>jJDHP9KXvzJ</v>
      </c>
      <c r="AQ443" s="19" t="str">
        <f>IF(ISNA(VLOOKUP(TRIM(F443),dim_disaggs!A:B,2,FALSE)),"No Disagg",VLOOKUP(TRIM(F443),dim_disaggs!A:B,2,FALSE))</f>
        <v>Age/Sex</v>
      </c>
      <c r="AR443" s="19" t="str">
        <f>IF(ISNA(VLOOKUP(AQ443,dim_disaggs!B:C,2,FALSE)),"",VLOOKUP(AQ443,dim_disaggs!B:C,2,FALSE))</f>
        <v>Qbz6SrpmJ1y</v>
      </c>
      <c r="AS443" s="72"/>
      <c r="AT443" s="66"/>
      <c r="AU443" s="72" t="s">
        <v>755</v>
      </c>
      <c r="AV443" s="73" t="s">
        <v>755</v>
      </c>
      <c r="AW443" s="66" t="s">
        <v>755</v>
      </c>
      <c r="AX443" s="66" t="s">
        <v>755</v>
      </c>
      <c r="AY443" s="20"/>
      <c r="AZ443" s="20"/>
      <c r="BA443" s="105" t="str">
        <f t="shared" si="61"/>
        <v/>
      </c>
      <c r="BB443" s="20" t="str">
        <f t="shared" si="62"/>
        <v/>
      </c>
      <c r="BC443" s="20"/>
      <c r="BD443" s="20"/>
      <c r="BE443" s="75"/>
      <c r="BF443" s="73"/>
      <c r="BG443" s="55"/>
      <c r="BH443" s="76"/>
      <c r="BI443" s="20"/>
      <c r="BJ443" s="20"/>
      <c r="BK443" s="55"/>
      <c r="BL443" s="71"/>
      <c r="BM443" s="77"/>
      <c r="BN443" s="78"/>
      <c r="BO443" s="77"/>
      <c r="BP443" s="78"/>
    </row>
    <row r="444" spans="1:68" s="3" customFormat="1" ht="18" x14ac:dyDescent="0.2">
      <c r="A444" s="5" t="s">
        <v>25555</v>
      </c>
      <c r="B444" s="5" t="s">
        <v>25717</v>
      </c>
      <c r="C444" s="20" t="s">
        <v>2126</v>
      </c>
      <c r="D444" s="20" t="s">
        <v>1</v>
      </c>
      <c r="E444" s="20" t="s">
        <v>2142</v>
      </c>
      <c r="F444" s="22" t="s">
        <v>135</v>
      </c>
      <c r="G444" s="20" t="s">
        <v>2442</v>
      </c>
      <c r="H444" s="22" t="s">
        <v>135</v>
      </c>
      <c r="I444" s="19">
        <f t="shared" si="56"/>
        <v>45</v>
      </c>
      <c r="J444" s="20" t="s">
        <v>755</v>
      </c>
      <c r="K444" s="20" t="s">
        <v>227</v>
      </c>
      <c r="L444" s="95" t="str">
        <f>IF(M444&lt;&gt;"",IF(NOT(ISNA(INDEX(cc!B:B,MATCH(M444,cc!A:A,0)))),INDEX(cc!B:B,MATCH(M444,cc!A:A,0)),"0"),"")</f>
        <v>Age (10-50+, 9) and Sex (Female)</v>
      </c>
      <c r="M444" s="11" t="s">
        <v>25721</v>
      </c>
      <c r="N444" s="28" t="str">
        <f t="shared" si="64"/>
        <v xml:space="preserve"> TARGET</v>
      </c>
      <c r="O444" s="19" t="str">
        <f t="shared" si="57"/>
        <v>PMTCT_STAT_SUBNAT (N, SUBNAT, Age/Sex) TARGET: Known Results</v>
      </c>
      <c r="P444" s="19" t="str">
        <f t="shared" si="58"/>
        <v>PMTCT_STAT_SUBNAT (N, SUBNAT, Age/Sex) TARGET: Known Results</v>
      </c>
      <c r="Q444" s="19" t="str">
        <f t="shared" si="65"/>
        <v>PMTCT_STAT_SUBNAT (N, SUBNAT, Age/Sex) TARGET</v>
      </c>
      <c r="R444" s="19" t="str">
        <f t="shared" si="59"/>
        <v>PMTCT_STAT_SUBNAT_N_SUBNAT_Age_Sex_TARGET</v>
      </c>
      <c r="S444" s="19" t="str">
        <f t="shared" si="60"/>
        <v>PMTCT_STAT_SUBNAT_N_SUBNAT_Age_Sex_TARGET</v>
      </c>
      <c r="T444" s="19" t="b">
        <f>NOT(ISNA(VLOOKUP(B444,dbcodes!A:B,2,FALSE)))</f>
        <v>1</v>
      </c>
      <c r="U444" s="19" t="str">
        <f>IF(ISNA(VLOOKUP(B444,dbcodes!A:B,2,FALSE)),des!R2511,VLOOKUP(B444,dbcodes!A:B,2,FALSE))</f>
        <v>PMTCT_STAT_SUBNAT_N_SUBNAT_Age_Sex_TARGET</v>
      </c>
      <c r="V444" s="20"/>
      <c r="W444" s="108" t="str">
        <f>IF(ISNA(VLOOKUP(C444,descriptions!A:B,2,FALSE)),des!V2287,IF(G444=" TARGET","Target ","")&amp;VLOOKUP(C444,descriptions!A:B,2,FALSE))</f>
        <v>Target Percentage of pregnant women with known HIV status (SUBNAT)</v>
      </c>
      <c r="X444" s="20" t="s">
        <v>4</v>
      </c>
      <c r="Y444" s="20" t="s">
        <v>831</v>
      </c>
      <c r="Z444" s="20" t="s">
        <v>836</v>
      </c>
      <c r="AA444" s="20" t="s">
        <v>102</v>
      </c>
      <c r="AB444" s="20" t="s">
        <v>755</v>
      </c>
      <c r="AC444" s="19" t="str">
        <f>IF(AB444&lt;&gt;"",IF(NOT(ISNA(INDEX(os!A:A,MATCH(AB444,os!B:B,0)))),INDEX(os!A:A,MATCH(AB444,os!B:B,0)),"0"),"")</f>
        <v/>
      </c>
      <c r="AD444" s="20" t="s">
        <v>830</v>
      </c>
      <c r="AE444" s="20"/>
      <c r="AF444" s="20"/>
      <c r="AG444" s="20"/>
      <c r="AH444" s="93" t="str">
        <f>IF(NOT(ISNA(VLOOKUP(B:B,ResultsTargets!A:A,1,0))),"TRUE","")</f>
        <v/>
      </c>
      <c r="AI444" s="19" t="str">
        <f>IF(ISNA(VLOOKUP(C444,dim_techarea!A:B,2,FALSE)),"",VLOOKUP(C444,dim_techarea!A:B,2,FALSE))</f>
        <v>PMTCT_STAT_SUBNAT</v>
      </c>
      <c r="AJ444" s="19" t="str">
        <f>IF(ISNA(VLOOKUP(AI444,dim_techarea!B:C,2,FALSE)),"",VLOOKUP(AI444,dim_techarea!B:C,2,FALSE))</f>
        <v>WK6XCLaTLH3</v>
      </c>
      <c r="AK444" s="19" t="str">
        <f>IF(ISNA(VLOOKUP(TRIM(G444),dim_targetsresults!A:B,2,FALSE)),"",VLOOKUP(TRIM(G444),dim_targetsresults!A:C,2,FALSE))</f>
        <v>MER Targets</v>
      </c>
      <c r="AL444" s="19" t="str">
        <f>IF(ISNA(VLOOKUP(AK444,dim_targetsresults!B:C,2,FALSE)),"",VLOOKUP(AK444,dim_targetsresults!B:C,2,FALSE))</f>
        <v>W8imnja2Owd</v>
      </c>
      <c r="AM444" s="19" t="str">
        <f>IF(ISNA(VLOOKUP(TRIM(D444),dim_numeratordenominator!A:B,2,FALSE)),"",VLOOKUP(TRIM(D444),dim_numeratordenominator!A:C,2,FALSE))</f>
        <v>Numerator</v>
      </c>
      <c r="AN444" s="19" t="str">
        <f>IF(ISNA(VLOOKUP(AM444,dim_numeratordenominator!B:C,2,FALSE)),"",VLOOKUP(AM444,dim_numeratordenominator!B:C,2,FALSE))</f>
        <v>Som9NRMQqV7</v>
      </c>
      <c r="AO444" s="19" t="str">
        <f>IF(ISNA(VLOOKUP(TRIM(E444),dim_supporttype!A:B,2,FALSE)),"",VLOOKUP(TRIM(E444),dim_supporttype!A:C,2,FALSE))</f>
        <v>Sub-National</v>
      </c>
      <c r="AP444" s="19" t="str">
        <f>IF(ISNA(VLOOKUP(AO444,dim_supporttype!B:C,2,FALSE)),"",VLOOKUP(AO444,dim_supporttype!B:C,2,FALSE))</f>
        <v>jJDHP9KXvzJ</v>
      </c>
      <c r="AQ444" s="19" t="str">
        <f>IF(ISNA(VLOOKUP(TRIM(F444),dim_disaggs!A:B,2,FALSE)),"No Disagg",VLOOKUP(TRIM(F444),dim_disaggs!A:B,2,FALSE))</f>
        <v>Age/Sex</v>
      </c>
      <c r="AR444" s="19" t="str">
        <f>IF(ISNA(VLOOKUP(AQ444,dim_disaggs!B:C,2,FALSE)),"",VLOOKUP(AQ444,dim_disaggs!B:C,2,FALSE))</f>
        <v>Qbz6SrpmJ1y</v>
      </c>
      <c r="AS444" s="72"/>
      <c r="AT444" s="66"/>
      <c r="AU444" s="72" t="s">
        <v>755</v>
      </c>
      <c r="AV444" s="73" t="s">
        <v>755</v>
      </c>
      <c r="AW444" s="66" t="s">
        <v>755</v>
      </c>
      <c r="AX444" s="66" t="s">
        <v>755</v>
      </c>
      <c r="AY444" s="20"/>
      <c r="AZ444" s="20"/>
      <c r="BA444" s="105" t="str">
        <f t="shared" si="61"/>
        <v/>
      </c>
      <c r="BB444" s="20" t="str">
        <f t="shared" si="62"/>
        <v/>
      </c>
      <c r="BC444" s="20"/>
      <c r="BD444" s="20"/>
      <c r="BE444" s="75"/>
      <c r="BF444" s="73"/>
      <c r="BG444" s="55"/>
      <c r="BH444" s="76"/>
      <c r="BI444" s="20"/>
      <c r="BJ444" s="20"/>
      <c r="BK444" s="55"/>
      <c r="BL444" s="71"/>
      <c r="BM444" s="77"/>
      <c r="BN444" s="78"/>
      <c r="BO444" s="77"/>
      <c r="BP444" s="78"/>
    </row>
    <row r="445" spans="1:68" s="3" customFormat="1" ht="18" x14ac:dyDescent="0.2">
      <c r="A445" s="5" t="s">
        <v>25555</v>
      </c>
      <c r="B445" s="5" t="s">
        <v>25718</v>
      </c>
      <c r="C445" s="20" t="s">
        <v>2126</v>
      </c>
      <c r="D445" s="20" t="s">
        <v>1</v>
      </c>
      <c r="E445" s="20" t="s">
        <v>2142</v>
      </c>
      <c r="F445" s="22" t="s">
        <v>25719</v>
      </c>
      <c r="G445" s="20" t="s">
        <v>2442</v>
      </c>
      <c r="H445" s="22" t="s">
        <v>25720</v>
      </c>
      <c r="I445" s="19">
        <f t="shared" si="56"/>
        <v>50</v>
      </c>
      <c r="J445" s="20" t="s">
        <v>755</v>
      </c>
      <c r="K445" s="20" t="s">
        <v>227</v>
      </c>
      <c r="L445" s="95" t="str">
        <f>IF(M445&lt;&gt;"",IF(NOT(ISNA(INDEX(cc!B:B,MATCH(M445,cc!A:A,0)))),INDEX(cc!B:B,MATCH(M445,cc!A:A,0)),"0"),"")</f>
        <v>Age (10-50+, 9), Sex (Female) and Known Positive / New Pos or Neg</v>
      </c>
      <c r="M445" s="99" t="s">
        <v>25723</v>
      </c>
      <c r="N445" s="28" t="str">
        <f t="shared" si="64"/>
        <v xml:space="preserve"> TARGET</v>
      </c>
      <c r="O445" s="19" t="str">
        <f t="shared" si="57"/>
        <v>PMTCT_STAT_SUBNAT (N, SUBNAT, Age/Sex/KnownNewPosNewNeg) TARGET: Known Results</v>
      </c>
      <c r="P445" s="19" t="str">
        <f t="shared" si="58"/>
        <v>PMTCT_STAT_SUBNAT (N, SUBNAT, Age/Sex/KnownNewPosNewNeg) TARGET: Known Results</v>
      </c>
      <c r="Q445" s="19" t="str">
        <f t="shared" si="65"/>
        <v>PMTCT_STAT_SUBNAT (N, SUBNAT, Age/Sex/Stat) TARGET</v>
      </c>
      <c r="R445" s="19" t="str">
        <f t="shared" si="59"/>
        <v>PMTCT_STAT_SUBNAT_N_SUBNAT_Age_Sex_Stat_TARGET</v>
      </c>
      <c r="S445" s="19" t="str">
        <f t="shared" si="60"/>
        <v>PMTCT_STAT_SUBNAT_N_SUBNAT_Age_Sex_Stat_TARGET</v>
      </c>
      <c r="T445" s="19" t="b">
        <f>NOT(ISNA(VLOOKUP(B445,dbcodes!A:B,2,FALSE)))</f>
        <v>1</v>
      </c>
      <c r="U445" s="19" t="str">
        <f>IF(ISNA(VLOOKUP(B445,dbcodes!A:B,2,FALSE)),des!R2512,VLOOKUP(B445,dbcodes!A:B,2,FALSE))</f>
        <v>PMTCT_STAT_SUBNAT_N_SUBNAT_Age_Sex_Stat_TARGET</v>
      </c>
      <c r="V445" s="20"/>
      <c r="W445" s="108" t="str">
        <f>IF(ISNA(VLOOKUP(C445,descriptions!A:B,2,FALSE)),des!#REF!,IF(G445=" TARGET","Target ","")&amp;VLOOKUP(C445,descriptions!A:B,2,FALSE))</f>
        <v>Target Percentage of pregnant women with known HIV status (SUBNAT)</v>
      </c>
      <c r="X445" s="20" t="s">
        <v>4</v>
      </c>
      <c r="Y445" s="20" t="s">
        <v>831</v>
      </c>
      <c r="Z445" s="20" t="s">
        <v>836</v>
      </c>
      <c r="AA445" s="20" t="s">
        <v>102</v>
      </c>
      <c r="AB445" s="20" t="s">
        <v>755</v>
      </c>
      <c r="AC445" s="19" t="str">
        <f>IF(AB445&lt;&gt;"",IF(NOT(ISNA(INDEX(os!A:A,MATCH(AB445,os!B:B,0)))),INDEX(os!A:A,MATCH(AB445,os!B:B,0)),"0"),"")</f>
        <v/>
      </c>
      <c r="AD445" s="20" t="s">
        <v>830</v>
      </c>
      <c r="AE445" s="20"/>
      <c r="AF445" s="20"/>
      <c r="AG445" s="20"/>
      <c r="AH445" s="93" t="str">
        <f>IF(NOT(ISNA(VLOOKUP(B:B,ResultsTargets!A:A,1,0))),"TRUE","")</f>
        <v/>
      </c>
      <c r="AI445" s="19" t="str">
        <f>IF(ISNA(VLOOKUP(C445,dim_techarea!A:B,2,FALSE)),"",VLOOKUP(C445,dim_techarea!A:B,2,FALSE))</f>
        <v>PMTCT_STAT_SUBNAT</v>
      </c>
      <c r="AJ445" s="19" t="str">
        <f>IF(ISNA(VLOOKUP(AI445,dim_techarea!B:C,2,FALSE)),"",VLOOKUP(AI445,dim_techarea!B:C,2,FALSE))</f>
        <v>WK6XCLaTLH3</v>
      </c>
      <c r="AK445" s="19" t="str">
        <f>IF(ISNA(VLOOKUP(TRIM(G445),dim_targetsresults!A:B,2,FALSE)),"",VLOOKUP(TRIM(G445),dim_targetsresults!A:C,2,FALSE))</f>
        <v>MER Targets</v>
      </c>
      <c r="AL445" s="19" t="str">
        <f>IF(ISNA(VLOOKUP(AK445,dim_targetsresults!B:C,2,FALSE)),"",VLOOKUP(AK445,dim_targetsresults!B:C,2,FALSE))</f>
        <v>W8imnja2Owd</v>
      </c>
      <c r="AM445" s="19" t="str">
        <f>IF(ISNA(VLOOKUP(TRIM(D445),dim_numeratordenominator!A:B,2,FALSE)),"",VLOOKUP(TRIM(D445),dim_numeratordenominator!A:C,2,FALSE))</f>
        <v>Numerator</v>
      </c>
      <c r="AN445" s="19" t="str">
        <f>IF(ISNA(VLOOKUP(AM445,dim_numeratordenominator!B:C,2,FALSE)),"",VLOOKUP(AM445,dim_numeratordenominator!B:C,2,FALSE))</f>
        <v>Som9NRMQqV7</v>
      </c>
      <c r="AO445" s="19" t="str">
        <f>IF(ISNA(VLOOKUP(TRIM(E445),dim_supporttype!A:B,2,FALSE)),"",VLOOKUP(TRIM(E445),dim_supporttype!A:C,2,FALSE))</f>
        <v>Sub-National</v>
      </c>
      <c r="AP445" s="19" t="str">
        <f>IF(ISNA(VLOOKUP(AO445,dim_supporttype!B:C,2,FALSE)),"",VLOOKUP(AO445,dim_supporttype!B:C,2,FALSE))</f>
        <v>jJDHP9KXvzJ</v>
      </c>
      <c r="AQ445" s="19" t="str">
        <f>IF(ISNA(VLOOKUP(TRIM(F445),dim_disaggs!A:B,2,FALSE)),"No Disagg",VLOOKUP(TRIM(F445),dim_disaggs!A:B,2,FALSE))</f>
        <v>No Disagg</v>
      </c>
      <c r="AR445" s="19" t="str">
        <f>IF(ISNA(VLOOKUP(AQ445,dim_disaggs!B:C,2,FALSE)),"",VLOOKUP(AQ445,dim_disaggs!B:C,2,FALSE))</f>
        <v>werJlVT6sf3</v>
      </c>
      <c r="AS445" s="72"/>
      <c r="AT445" s="66"/>
      <c r="AU445" s="72" t="s">
        <v>755</v>
      </c>
      <c r="AV445" s="73" t="s">
        <v>755</v>
      </c>
      <c r="AW445" s="66" t="s">
        <v>755</v>
      </c>
      <c r="AX445" s="66" t="s">
        <v>755</v>
      </c>
      <c r="AY445" s="20"/>
      <c r="AZ445" s="20"/>
      <c r="BA445" s="105" t="str">
        <f t="shared" si="61"/>
        <v/>
      </c>
      <c r="BB445" s="20" t="str">
        <f t="shared" si="62"/>
        <v/>
      </c>
      <c r="BC445" s="20"/>
      <c r="BD445" s="20"/>
      <c r="BE445" s="75"/>
      <c r="BF445" s="73"/>
      <c r="BG445" s="55"/>
      <c r="BH445" s="76"/>
      <c r="BI445" s="20"/>
      <c r="BJ445" s="20"/>
      <c r="BK445" s="55"/>
      <c r="BL445" s="71"/>
      <c r="BM445" s="77"/>
      <c r="BN445" s="78"/>
      <c r="BO445" s="77"/>
      <c r="BP445" s="78"/>
    </row>
    <row r="446" spans="1:68" x14ac:dyDescent="0.2">
      <c r="A446" s="22" t="s">
        <v>95</v>
      </c>
      <c r="B446" s="21" t="s">
        <v>20418</v>
      </c>
      <c r="C446" s="20" t="s">
        <v>251</v>
      </c>
      <c r="D446" s="20" t="s">
        <v>1</v>
      </c>
      <c r="E446" s="20" t="s">
        <v>77</v>
      </c>
      <c r="F446" s="20" t="s">
        <v>135</v>
      </c>
      <c r="G446" s="20" t="s">
        <v>20086</v>
      </c>
      <c r="H446" s="20" t="s">
        <v>135</v>
      </c>
      <c r="I446" s="19">
        <f t="shared" si="56"/>
        <v>28</v>
      </c>
      <c r="J446" s="20" t="s">
        <v>205</v>
      </c>
      <c r="K446" s="20" t="s">
        <v>276</v>
      </c>
      <c r="L446" s="95" t="str">
        <f>IF(M446&lt;&gt;"",IF(NOT(ISNA(INDEX(cc!B:B,MATCH(M446,cc!A:A,0)))),INDEX(cc!B:B,MATCH(M446,cc!A:A,0)),"0"),"")</f>
        <v>Age (10-50+-uk, 10) and Sex</v>
      </c>
      <c r="M446" s="97" t="s">
        <v>20640</v>
      </c>
      <c r="N446" s="28" t="str">
        <f t="shared" si="64"/>
        <v/>
      </c>
      <c r="O446" s="19" t="str">
        <f t="shared" si="57"/>
        <v>PP_PREV (N, DSD, Age/Sex) v2: HIV Prevention Program</v>
      </c>
      <c r="P446" s="19" t="str">
        <f t="shared" si="58"/>
        <v>PP_PREV (N, DSD, Age/Sex) v2: HIV Prevention Program</v>
      </c>
      <c r="Q446" s="19" t="str">
        <f t="shared" si="65"/>
        <v>PP_PREV (N, DSD, Age/Sex) v2</v>
      </c>
      <c r="R446" s="19" t="str">
        <f t="shared" si="59"/>
        <v>PP_PREV_N_DSD_Age_Sex_v2</v>
      </c>
      <c r="S446" s="19" t="str">
        <f t="shared" si="60"/>
        <v>PP_PREV_N_DSD_Age_Sex_v2</v>
      </c>
      <c r="T446" s="19" t="b">
        <f>NOT(ISNA(VLOOKUP(B446,dbcodes!A:B,2,FALSE)))</f>
        <v>1</v>
      </c>
      <c r="U446" s="19" t="str">
        <f>IF(ISNA(VLOOKUP(B446,dbcodes!A:B,2,FALSE)),des!R2513,VLOOKUP(B446,dbcodes!A:B,2,FALSE))</f>
        <v>PP_PREV_N_DSD_Age_Sex_v2</v>
      </c>
      <c r="W446" s="107" t="str">
        <f>IF(ISNA(VLOOKUP(C446,descriptions!A:B,2,FALSE)),des!V1144,IF(G446=" TARGET","Target ","")&amp;VLOOKUP(C446,descriptions!A:B,2,FALSE))</f>
        <v>Number of priority populations reached with standard HIV prevention intervention(s) that are evidence-based</v>
      </c>
      <c r="X446" s="20" t="s">
        <v>4</v>
      </c>
      <c r="Y446" s="20" t="s">
        <v>831</v>
      </c>
      <c r="Z446" s="20" t="s">
        <v>836</v>
      </c>
      <c r="AA446" s="20" t="s">
        <v>102</v>
      </c>
      <c r="AB446" s="20" t="s">
        <v>755</v>
      </c>
      <c r="AC446" s="19" t="str">
        <f>IF(AB446&lt;&gt;"",IF(NOT(ISNA(INDEX(os!A:A,MATCH(AB446,os!B:B,0)))),INDEX(os!A:A,MATCH(AB446,os!B:B,0)),"0"),"")</f>
        <v/>
      </c>
      <c r="AD446" s="20" t="s">
        <v>830</v>
      </c>
      <c r="AH446" s="93" t="str">
        <f>IF(NOT(ISNA(VLOOKUP(B:B,ResultsTargets!A:A,1,0))),"TRUE","")</f>
        <v>TRUE</v>
      </c>
      <c r="AI446" s="19" t="str">
        <f>IF(ISNA(VLOOKUP(C446,dim_techarea!A:B,2,FALSE)),"",VLOOKUP(C446,dim_techarea!A:B,2,FALSE))</f>
        <v>PP_PREV</v>
      </c>
      <c r="AJ446" s="19" t="str">
        <f>IF(ISNA(VLOOKUP(AI446,dim_techarea!B:C,2,FALSE)),"",VLOOKUP(AI446,dim_techarea!B:C,2,FALSE))</f>
        <v>Fvs28dwjL6e</v>
      </c>
      <c r="AK446" s="19" t="str">
        <f>IF(ISNA(VLOOKUP(TRIM(G446),dim_targetsresults!A:B,2,FALSE)),"",VLOOKUP(TRIM(G446),dim_targetsresults!A:C,2,FALSE))</f>
        <v>MER Results</v>
      </c>
      <c r="AL446" s="19" t="str">
        <f>IF(ISNA(VLOOKUP(AK446,dim_targetsresults!B:C,2,FALSE)),"",VLOOKUP(AK446,dim_targetsresults!B:C,2,FALSE))</f>
        <v>Jh0jDM5yQ2E</v>
      </c>
      <c r="AM446" s="19" t="str">
        <f>IF(ISNA(VLOOKUP(TRIM(D446),dim_numeratordenominator!A:B,2,FALSE)),"",VLOOKUP(TRIM(D446),dim_numeratordenominator!A:C,2,FALSE))</f>
        <v>Numerator</v>
      </c>
      <c r="AN446" s="19" t="str">
        <f>IF(ISNA(VLOOKUP(AM446,dim_numeratordenominator!B:C,2,FALSE)),"",VLOOKUP(AM446,dim_numeratordenominator!B:C,2,FALSE))</f>
        <v>Som9NRMQqV7</v>
      </c>
      <c r="AO446" s="19" t="str">
        <f>IF(ISNA(VLOOKUP(TRIM(E446),dim_supporttype!A:B,2,FALSE)),"",VLOOKUP(TRIM(E446),dim_supporttype!A:C,2,FALSE))</f>
        <v>DSD</v>
      </c>
      <c r="AP446" s="19" t="str">
        <f>IF(ISNA(VLOOKUP(AO446,dim_supporttype!B:C,2,FALSE)),"",VLOOKUP(AO446,dim_supporttype!B:C,2,FALSE))</f>
        <v>iM13vdNLWKb</v>
      </c>
      <c r="AQ446" s="19" t="str">
        <f>IF(ISNA(VLOOKUP(TRIM(F446),dim_disaggs!A:B,2,FALSE)),"No Disagg",VLOOKUP(TRIM(F446),dim_disaggs!A:B,2,FALSE))</f>
        <v>Age/Sex</v>
      </c>
      <c r="AR446" s="19" t="str">
        <f>IF(ISNA(VLOOKUP(AQ446,dim_disaggs!B:C,2,FALSE)),"",VLOOKUP(AQ446,dim_disaggs!B:C,2,FALSE))</f>
        <v>Qbz6SrpmJ1y</v>
      </c>
      <c r="AU446" s="72" t="s">
        <v>755</v>
      </c>
      <c r="AV446" s="73" t="s">
        <v>755</v>
      </c>
      <c r="AW446" s="66" t="s">
        <v>755</v>
      </c>
      <c r="AX446" s="66" t="s">
        <v>755</v>
      </c>
      <c r="BA446" s="105" t="str">
        <f t="shared" si="61"/>
        <v>Top Level Numerator</v>
      </c>
      <c r="BB446" s="20" t="str">
        <f t="shared" si="62"/>
        <v>PE5QVF0w4xj</v>
      </c>
      <c r="BE446" s="75" t="s">
        <v>755</v>
      </c>
      <c r="BF446" s="73" t="s">
        <v>755</v>
      </c>
      <c r="BG446" s="55" t="s">
        <v>755</v>
      </c>
      <c r="BH446" s="76" t="s">
        <v>755</v>
      </c>
      <c r="BI446" s="20" t="s">
        <v>755</v>
      </c>
      <c r="BJ446" s="20" t="s">
        <v>755</v>
      </c>
      <c r="BK446" s="55" t="s">
        <v>20634</v>
      </c>
      <c r="BL446" s="71" t="s">
        <v>20636</v>
      </c>
      <c r="BM446" s="77" t="s">
        <v>21473</v>
      </c>
      <c r="BN446" s="78" t="s">
        <v>21476</v>
      </c>
      <c r="BO446" s="77" t="s">
        <v>25670</v>
      </c>
      <c r="BP446" s="78" t="s">
        <v>25672</v>
      </c>
    </row>
    <row r="447" spans="1:68" x14ac:dyDescent="0.2">
      <c r="A447" s="22" t="s">
        <v>95</v>
      </c>
      <c r="B447" s="21" t="s">
        <v>20419</v>
      </c>
      <c r="C447" s="20" t="s">
        <v>251</v>
      </c>
      <c r="D447" s="20" t="s">
        <v>1</v>
      </c>
      <c r="E447" s="20" t="s">
        <v>78</v>
      </c>
      <c r="F447" s="20" t="s">
        <v>135</v>
      </c>
      <c r="G447" s="20" t="s">
        <v>20086</v>
      </c>
      <c r="H447" s="20" t="s">
        <v>135</v>
      </c>
      <c r="I447" s="19">
        <f t="shared" si="56"/>
        <v>27</v>
      </c>
      <c r="J447" s="20" t="s">
        <v>205</v>
      </c>
      <c r="K447" s="20" t="s">
        <v>276</v>
      </c>
      <c r="L447" s="95" t="str">
        <f>IF(M447&lt;&gt;"",IF(NOT(ISNA(INDEX(cc!B:B,MATCH(M447,cc!A:A,0)))),INDEX(cc!B:B,MATCH(M447,cc!A:A,0)),"0"),"")</f>
        <v>Age (10-50+-uk, 10) and Sex</v>
      </c>
      <c r="M447" s="97" t="s">
        <v>20640</v>
      </c>
      <c r="N447" s="28" t="str">
        <f t="shared" si="64"/>
        <v/>
      </c>
      <c r="O447" s="19" t="str">
        <f t="shared" si="57"/>
        <v>PP_PREV (N, TA, Age/Sex) v2: HIV Prevention Program</v>
      </c>
      <c r="P447" s="19" t="str">
        <f t="shared" si="58"/>
        <v>PP_PREV (N, TA, Age/Sex) v2: HIV Prevention Program</v>
      </c>
      <c r="Q447" s="19" t="str">
        <f t="shared" si="65"/>
        <v>PP_PREV (N, TA, Age/Sex) v2</v>
      </c>
      <c r="R447" s="19" t="str">
        <f t="shared" si="59"/>
        <v>PP_PREV_N_TA_Age_Sex_v2</v>
      </c>
      <c r="S447" s="19" t="str">
        <f t="shared" si="60"/>
        <v>PP_PREV_N_TA_Age_Sex_v2</v>
      </c>
      <c r="T447" s="19" t="b">
        <f>NOT(ISNA(VLOOKUP(B447,dbcodes!A:B,2,FALSE)))</f>
        <v>1</v>
      </c>
      <c r="U447" s="19" t="str">
        <f>IF(ISNA(VLOOKUP(B447,dbcodes!A:B,2,FALSE)),des!R2514,VLOOKUP(B447,dbcodes!A:B,2,FALSE))</f>
        <v>PP_PREV_N_TA_Age_Sex_v2</v>
      </c>
      <c r="W447" s="107" t="str">
        <f>IF(ISNA(VLOOKUP(C447,descriptions!A:B,2,FALSE)),des!V1145,IF(G447=" TARGET","Target ","")&amp;VLOOKUP(C447,descriptions!A:B,2,FALSE))</f>
        <v>Number of priority populations reached with standard HIV prevention intervention(s) that are evidence-based</v>
      </c>
      <c r="X447" s="20" t="s">
        <v>4</v>
      </c>
      <c r="Y447" s="20" t="s">
        <v>831</v>
      </c>
      <c r="Z447" s="20" t="s">
        <v>836</v>
      </c>
      <c r="AA447" s="20" t="s">
        <v>102</v>
      </c>
      <c r="AB447" s="20" t="s">
        <v>755</v>
      </c>
      <c r="AC447" s="19" t="str">
        <f>IF(AB447&lt;&gt;"",IF(NOT(ISNA(INDEX(os!A:A,MATCH(AB447,os!B:B,0)))),INDEX(os!A:A,MATCH(AB447,os!B:B,0)),"0"),"")</f>
        <v/>
      </c>
      <c r="AD447" s="20" t="s">
        <v>830</v>
      </c>
      <c r="AH447" s="93" t="str">
        <f>IF(NOT(ISNA(VLOOKUP(B:B,ResultsTargets!A:A,1,0))),"TRUE","")</f>
        <v>TRUE</v>
      </c>
      <c r="AI447" s="19" t="str">
        <f>IF(ISNA(VLOOKUP(C447,dim_techarea!A:B,2,FALSE)),"",VLOOKUP(C447,dim_techarea!A:B,2,FALSE))</f>
        <v>PP_PREV</v>
      </c>
      <c r="AJ447" s="19" t="str">
        <f>IF(ISNA(VLOOKUP(AI447,dim_techarea!B:C,2,FALSE)),"",VLOOKUP(AI447,dim_techarea!B:C,2,FALSE))</f>
        <v>Fvs28dwjL6e</v>
      </c>
      <c r="AK447" s="19" t="str">
        <f>IF(ISNA(VLOOKUP(TRIM(G447),dim_targetsresults!A:B,2,FALSE)),"",VLOOKUP(TRIM(G447),dim_targetsresults!A:C,2,FALSE))</f>
        <v>MER Results</v>
      </c>
      <c r="AL447" s="19" t="str">
        <f>IF(ISNA(VLOOKUP(AK447,dim_targetsresults!B:C,2,FALSE)),"",VLOOKUP(AK447,dim_targetsresults!B:C,2,FALSE))</f>
        <v>Jh0jDM5yQ2E</v>
      </c>
      <c r="AM447" s="19" t="str">
        <f>IF(ISNA(VLOOKUP(TRIM(D447),dim_numeratordenominator!A:B,2,FALSE)),"",VLOOKUP(TRIM(D447),dim_numeratordenominator!A:C,2,FALSE))</f>
        <v>Numerator</v>
      </c>
      <c r="AN447" s="19" t="str">
        <f>IF(ISNA(VLOOKUP(AM447,dim_numeratordenominator!B:C,2,FALSE)),"",VLOOKUP(AM447,dim_numeratordenominator!B:C,2,FALSE))</f>
        <v>Som9NRMQqV7</v>
      </c>
      <c r="AO447" s="19" t="str">
        <f>IF(ISNA(VLOOKUP(TRIM(E447),dim_supporttype!A:B,2,FALSE)),"",VLOOKUP(TRIM(E447),dim_supporttype!A:C,2,FALSE))</f>
        <v>TA</v>
      </c>
      <c r="AP447" s="19" t="str">
        <f>IF(ISNA(VLOOKUP(AO447,dim_supporttype!B:C,2,FALSE)),"",VLOOKUP(AO447,dim_supporttype!B:C,2,FALSE))</f>
        <v>cRAGKdWIDn4</v>
      </c>
      <c r="AQ447" s="19" t="str">
        <f>IF(ISNA(VLOOKUP(TRIM(F447),dim_disaggs!A:B,2,FALSE)),"No Disagg",VLOOKUP(TRIM(F447),dim_disaggs!A:B,2,FALSE))</f>
        <v>Age/Sex</v>
      </c>
      <c r="AR447" s="19" t="str">
        <f>IF(ISNA(VLOOKUP(AQ447,dim_disaggs!B:C,2,FALSE)),"",VLOOKUP(AQ447,dim_disaggs!B:C,2,FALSE))</f>
        <v>Qbz6SrpmJ1y</v>
      </c>
      <c r="AU447" s="72" t="s">
        <v>755</v>
      </c>
      <c r="AV447" s="73" t="s">
        <v>755</v>
      </c>
      <c r="AW447" s="66" t="s">
        <v>755</v>
      </c>
      <c r="AX447" s="66" t="s">
        <v>755</v>
      </c>
      <c r="BA447" s="105" t="str">
        <f t="shared" si="61"/>
        <v>Top Level Numerator</v>
      </c>
      <c r="BB447" s="20" t="str">
        <f t="shared" si="62"/>
        <v>PE5QVF0w4xj</v>
      </c>
      <c r="BE447" s="75" t="s">
        <v>755</v>
      </c>
      <c r="BF447" s="73" t="s">
        <v>755</v>
      </c>
      <c r="BG447" s="55" t="s">
        <v>755</v>
      </c>
      <c r="BH447" s="76" t="s">
        <v>755</v>
      </c>
      <c r="BI447" s="20" t="s">
        <v>755</v>
      </c>
      <c r="BJ447" s="20" t="s">
        <v>755</v>
      </c>
      <c r="BK447" s="55" t="s">
        <v>20634</v>
      </c>
      <c r="BL447" s="71" t="s">
        <v>20636</v>
      </c>
      <c r="BM447" s="77" t="s">
        <v>21473</v>
      </c>
      <c r="BN447" s="78" t="s">
        <v>21476</v>
      </c>
      <c r="BO447" s="77" t="s">
        <v>25670</v>
      </c>
      <c r="BP447" s="78" t="s">
        <v>25672</v>
      </c>
    </row>
    <row r="448" spans="1:68" ht="18" x14ac:dyDescent="0.25">
      <c r="A448" s="53" t="s">
        <v>95</v>
      </c>
      <c r="B448" s="53" t="s">
        <v>519</v>
      </c>
      <c r="C448" s="53" t="s">
        <v>251</v>
      </c>
      <c r="D448" s="53" t="s">
        <v>1</v>
      </c>
      <c r="E448" s="53" t="s">
        <v>77</v>
      </c>
      <c r="F448" s="53" t="s">
        <v>518</v>
      </c>
      <c r="G448" s="53" t="s">
        <v>20086</v>
      </c>
      <c r="H448" s="20" t="s">
        <v>518</v>
      </c>
      <c r="I448" s="19">
        <f t="shared" si="56"/>
        <v>24</v>
      </c>
      <c r="J448" s="20" t="s">
        <v>755</v>
      </c>
      <c r="K448" s="20" t="s">
        <v>276</v>
      </c>
      <c r="L448" s="95" t="str">
        <f>IF(M448&lt;&gt;"",IF(NOT(ISNA(INDEX(cc!B:B,MATCH(M448,cc!A:A,0)))),INDEX(cc!B:B,MATCH(M448,cc!A:A,0)),"0"),"")</f>
        <v>HIV Test Status</v>
      </c>
      <c r="M448" s="102" t="s">
        <v>529</v>
      </c>
      <c r="N448" s="28" t="str">
        <f t="shared" si="64"/>
        <v/>
      </c>
      <c r="O448" s="19" t="str">
        <f t="shared" si="57"/>
        <v>PP_PREV (N, DSD, Status): HIV Prevention Program</v>
      </c>
      <c r="P448" s="19" t="str">
        <f t="shared" si="58"/>
        <v>PP_PREV (N, DSD, Status): HIV Prevention Program</v>
      </c>
      <c r="Q448" s="19" t="str">
        <f t="shared" si="65"/>
        <v>PP_PREV (N, DSD, Status)</v>
      </c>
      <c r="R448" s="19" t="str">
        <f t="shared" si="59"/>
        <v>PP_PREV_N_DSD_Status</v>
      </c>
      <c r="S448" s="19" t="str">
        <f t="shared" si="60"/>
        <v>PP_PREV_N_DSD_Status_</v>
      </c>
      <c r="T448" s="19" t="b">
        <f>NOT(ISNA(VLOOKUP(B448,dbcodes!A:B,2,FALSE)))</f>
        <v>1</v>
      </c>
      <c r="U448" s="19" t="str">
        <f>IF(ISNA(VLOOKUP(B448,dbcodes!A:B,2,FALSE)),des!R2515,VLOOKUP(B448,dbcodes!A:B,2,FALSE))</f>
        <v>PP_PREV_N_DSD_Status</v>
      </c>
      <c r="W448" s="107" t="str">
        <f>IF(ISNA(VLOOKUP(C448,descriptions!A:B,2,FALSE)),des!V1146,IF(G448=" TARGET","Target ","")&amp;VLOOKUP(C448,descriptions!A:B,2,FALSE))</f>
        <v>Number of priority populations reached with standard HIV prevention intervention(s) that are evidence-based</v>
      </c>
      <c r="X448" s="20" t="s">
        <v>4</v>
      </c>
      <c r="Y448" s="20" t="s">
        <v>831</v>
      </c>
      <c r="Z448" s="20" t="s">
        <v>836</v>
      </c>
      <c r="AA448" s="20" t="s">
        <v>102</v>
      </c>
      <c r="AB448" s="20" t="s">
        <v>755</v>
      </c>
      <c r="AC448" s="19" t="str">
        <f>IF(AB448&lt;&gt;"",IF(NOT(ISNA(INDEX(os!A:A,MATCH(AB448,os!B:B,0)))),INDEX(os!A:A,MATCH(AB448,os!B:B,0)),"0"),"")</f>
        <v/>
      </c>
      <c r="AD448" s="20" t="s">
        <v>830</v>
      </c>
      <c r="AH448" s="93" t="str">
        <f>IF(NOT(ISNA(VLOOKUP(B:B,ResultsTargets!A:A,1,0))),"TRUE","")</f>
        <v>TRUE</v>
      </c>
      <c r="AI448" s="19" t="str">
        <f>IF(ISNA(VLOOKUP(C448,dim_techarea!A:B,2,FALSE)),"",VLOOKUP(C448,dim_techarea!A:B,2,FALSE))</f>
        <v>PP_PREV</v>
      </c>
      <c r="AJ448" s="19" t="str">
        <f>IF(ISNA(VLOOKUP(AI448,dim_techarea!B:C,2,FALSE)),"",VLOOKUP(AI448,dim_techarea!B:C,2,FALSE))</f>
        <v>Fvs28dwjL6e</v>
      </c>
      <c r="AK448" s="19" t="str">
        <f>IF(ISNA(VLOOKUP(TRIM(G448),dim_targetsresults!A:B,2,FALSE)),"",VLOOKUP(TRIM(G448),dim_targetsresults!A:C,2,FALSE))</f>
        <v>MER Results</v>
      </c>
      <c r="AL448" s="19" t="str">
        <f>IF(ISNA(VLOOKUP(AK448,dim_targetsresults!B:C,2,FALSE)),"",VLOOKUP(AK448,dim_targetsresults!B:C,2,FALSE))</f>
        <v>Jh0jDM5yQ2E</v>
      </c>
      <c r="AM448" s="19" t="str">
        <f>IF(ISNA(VLOOKUP(TRIM(D448),dim_numeratordenominator!A:B,2,FALSE)),"",VLOOKUP(TRIM(D448),dim_numeratordenominator!A:C,2,FALSE))</f>
        <v>Numerator</v>
      </c>
      <c r="AN448" s="19" t="str">
        <f>IF(ISNA(VLOOKUP(AM448,dim_numeratordenominator!B:C,2,FALSE)),"",VLOOKUP(AM448,dim_numeratordenominator!B:C,2,FALSE))</f>
        <v>Som9NRMQqV7</v>
      </c>
      <c r="AO448" s="19" t="str">
        <f>IF(ISNA(VLOOKUP(TRIM(E448),dim_supporttype!A:B,2,FALSE)),"",VLOOKUP(TRIM(E448),dim_supporttype!A:C,2,FALSE))</f>
        <v>DSD</v>
      </c>
      <c r="AP448" s="19" t="str">
        <f>IF(ISNA(VLOOKUP(AO448,dim_supporttype!B:C,2,FALSE)),"",VLOOKUP(AO448,dim_supporttype!B:C,2,FALSE))</f>
        <v>iM13vdNLWKb</v>
      </c>
      <c r="AQ448" s="19" t="str">
        <f>IF(ISNA(VLOOKUP(TRIM(F448),dim_disaggs!A:B,2,FALSE)),"No Disagg",VLOOKUP(TRIM(F448),dim_disaggs!A:B,2,FALSE))</f>
        <v>Status</v>
      </c>
      <c r="AR448" s="19" t="str">
        <f>IF(ISNA(VLOOKUP(AQ448,dim_disaggs!B:C,2,FALSE)),"",VLOOKUP(AQ448,dim_disaggs!B:C,2,FALSE))</f>
        <v>PXNVRJy2nHQ</v>
      </c>
      <c r="AU448" s="72" t="s">
        <v>755</v>
      </c>
      <c r="AV448" s="73" t="s">
        <v>755</v>
      </c>
      <c r="AW448" s="66" t="s">
        <v>755</v>
      </c>
      <c r="AX448" s="66" t="s">
        <v>755</v>
      </c>
      <c r="BA448" s="105" t="str">
        <f t="shared" si="61"/>
        <v/>
      </c>
      <c r="BB448" s="20" t="str">
        <f t="shared" si="62"/>
        <v/>
      </c>
      <c r="BE448" s="75" t="s">
        <v>755</v>
      </c>
      <c r="BF448" s="73" t="s">
        <v>755</v>
      </c>
      <c r="BG448" s="55" t="s">
        <v>755</v>
      </c>
      <c r="BH448" s="76" t="s">
        <v>755</v>
      </c>
      <c r="BI448" s="20" t="s">
        <v>755</v>
      </c>
      <c r="BJ448" s="20" t="s">
        <v>755</v>
      </c>
      <c r="BK448" s="55" t="s">
        <v>755</v>
      </c>
      <c r="BL448" s="71" t="s">
        <v>755</v>
      </c>
      <c r="BM448" s="77" t="s">
        <v>755</v>
      </c>
      <c r="BN448" s="78" t="s">
        <v>755</v>
      </c>
      <c r="BO448" s="77" t="s">
        <v>755</v>
      </c>
      <c r="BP448" s="78" t="s">
        <v>755</v>
      </c>
    </row>
    <row r="449" spans="1:68" ht="18" x14ac:dyDescent="0.25">
      <c r="A449" s="20" t="s">
        <v>95</v>
      </c>
      <c r="B449" s="20" t="s">
        <v>520</v>
      </c>
      <c r="C449" s="20" t="s">
        <v>251</v>
      </c>
      <c r="D449" s="20" t="s">
        <v>1</v>
      </c>
      <c r="E449" s="20" t="s">
        <v>78</v>
      </c>
      <c r="F449" s="20" t="s">
        <v>518</v>
      </c>
      <c r="G449" s="20" t="s">
        <v>20086</v>
      </c>
      <c r="H449" s="20" t="s">
        <v>518</v>
      </c>
      <c r="I449" s="19">
        <f t="shared" si="56"/>
        <v>23</v>
      </c>
      <c r="J449" s="20" t="s">
        <v>755</v>
      </c>
      <c r="K449" s="20" t="s">
        <v>276</v>
      </c>
      <c r="L449" s="95" t="str">
        <f>IF(M449&lt;&gt;"",IF(NOT(ISNA(INDEX(cc!B:B,MATCH(M449,cc!A:A,0)))),INDEX(cc!B:B,MATCH(M449,cc!A:A,0)),"0"),"")</f>
        <v>HIV Test Status</v>
      </c>
      <c r="M449" s="102" t="s">
        <v>529</v>
      </c>
      <c r="N449" s="28" t="str">
        <f t="shared" si="64"/>
        <v/>
      </c>
      <c r="O449" s="19" t="str">
        <f t="shared" si="57"/>
        <v>PP_PREV (N, TA, Status): HIV Prevention Program</v>
      </c>
      <c r="P449" s="19" t="str">
        <f t="shared" si="58"/>
        <v>PP_PREV (N, TA, Status): HIV Prevention Program</v>
      </c>
      <c r="Q449" s="19" t="str">
        <f t="shared" si="65"/>
        <v>PP_PREV (N, TA, Status)</v>
      </c>
      <c r="R449" s="19" t="str">
        <f t="shared" si="59"/>
        <v>PP_PREV_N_TA_Status</v>
      </c>
      <c r="S449" s="19" t="str">
        <f t="shared" si="60"/>
        <v>PP_PREV_N_TA_Status_</v>
      </c>
      <c r="T449" s="19" t="b">
        <f>NOT(ISNA(VLOOKUP(B449,dbcodes!A:B,2,FALSE)))</f>
        <v>1</v>
      </c>
      <c r="U449" s="19" t="str">
        <f>IF(ISNA(VLOOKUP(B449,dbcodes!A:B,2,FALSE)),des!R2516,VLOOKUP(B449,dbcodes!A:B,2,FALSE))</f>
        <v>PP_PREV_N_TA_Status</v>
      </c>
      <c r="W449" s="107" t="str">
        <f>IF(ISNA(VLOOKUP(C449,descriptions!A:B,2,FALSE)),des!V1147,IF(G449=" TARGET","Target ","")&amp;VLOOKUP(C449,descriptions!A:B,2,FALSE))</f>
        <v>Number of priority populations reached with standard HIV prevention intervention(s) that are evidence-based</v>
      </c>
      <c r="X449" s="20" t="s">
        <v>4</v>
      </c>
      <c r="Y449" s="20" t="s">
        <v>831</v>
      </c>
      <c r="Z449" s="20" t="s">
        <v>836</v>
      </c>
      <c r="AA449" s="20" t="s">
        <v>102</v>
      </c>
      <c r="AB449" s="20" t="s">
        <v>755</v>
      </c>
      <c r="AC449" s="19" t="str">
        <f>IF(AB449&lt;&gt;"",IF(NOT(ISNA(INDEX(os!A:A,MATCH(AB449,os!B:B,0)))),INDEX(os!A:A,MATCH(AB449,os!B:B,0)),"0"),"")</f>
        <v/>
      </c>
      <c r="AD449" s="20" t="s">
        <v>830</v>
      </c>
      <c r="AH449" s="93" t="str">
        <f>IF(NOT(ISNA(VLOOKUP(B:B,ResultsTargets!A:A,1,0))),"TRUE","")</f>
        <v>TRUE</v>
      </c>
      <c r="AI449" s="19" t="str">
        <f>IF(ISNA(VLOOKUP(C449,dim_techarea!A:B,2,FALSE)),"",VLOOKUP(C449,dim_techarea!A:B,2,FALSE))</f>
        <v>PP_PREV</v>
      </c>
      <c r="AJ449" s="19" t="str">
        <f>IF(ISNA(VLOOKUP(AI449,dim_techarea!B:C,2,FALSE)),"",VLOOKUP(AI449,dim_techarea!B:C,2,FALSE))</f>
        <v>Fvs28dwjL6e</v>
      </c>
      <c r="AK449" s="19" t="str">
        <f>IF(ISNA(VLOOKUP(TRIM(G449),dim_targetsresults!A:B,2,FALSE)),"",VLOOKUP(TRIM(G449),dim_targetsresults!A:C,2,FALSE))</f>
        <v>MER Results</v>
      </c>
      <c r="AL449" s="19" t="str">
        <f>IF(ISNA(VLOOKUP(AK449,dim_targetsresults!B:C,2,FALSE)),"",VLOOKUP(AK449,dim_targetsresults!B:C,2,FALSE))</f>
        <v>Jh0jDM5yQ2E</v>
      </c>
      <c r="AM449" s="19" t="str">
        <f>IF(ISNA(VLOOKUP(TRIM(D449),dim_numeratordenominator!A:B,2,FALSE)),"",VLOOKUP(TRIM(D449),dim_numeratordenominator!A:C,2,FALSE))</f>
        <v>Numerator</v>
      </c>
      <c r="AN449" s="19" t="str">
        <f>IF(ISNA(VLOOKUP(AM449,dim_numeratordenominator!B:C,2,FALSE)),"",VLOOKUP(AM449,dim_numeratordenominator!B:C,2,FALSE))</f>
        <v>Som9NRMQqV7</v>
      </c>
      <c r="AO449" s="19" t="str">
        <f>IF(ISNA(VLOOKUP(TRIM(E449),dim_supporttype!A:B,2,FALSE)),"",VLOOKUP(TRIM(E449),dim_supporttype!A:C,2,FALSE))</f>
        <v>TA</v>
      </c>
      <c r="AP449" s="19" t="str">
        <f>IF(ISNA(VLOOKUP(AO449,dim_supporttype!B:C,2,FALSE)),"",VLOOKUP(AO449,dim_supporttype!B:C,2,FALSE))</f>
        <v>cRAGKdWIDn4</v>
      </c>
      <c r="AQ449" s="19" t="str">
        <f>IF(ISNA(VLOOKUP(TRIM(F449),dim_disaggs!A:B,2,FALSE)),"No Disagg",VLOOKUP(TRIM(F449),dim_disaggs!A:B,2,FALSE))</f>
        <v>Status</v>
      </c>
      <c r="AR449" s="19" t="str">
        <f>IF(ISNA(VLOOKUP(AQ449,dim_disaggs!B:C,2,FALSE)),"",VLOOKUP(AQ449,dim_disaggs!B:C,2,FALSE))</f>
        <v>PXNVRJy2nHQ</v>
      </c>
      <c r="AU449" s="72" t="s">
        <v>755</v>
      </c>
      <c r="AV449" s="73" t="s">
        <v>755</v>
      </c>
      <c r="AW449" s="66" t="s">
        <v>755</v>
      </c>
      <c r="AX449" s="66" t="s">
        <v>755</v>
      </c>
      <c r="BA449" s="105" t="str">
        <f t="shared" si="61"/>
        <v/>
      </c>
      <c r="BB449" s="20" t="str">
        <f t="shared" si="62"/>
        <v/>
      </c>
      <c r="BE449" s="75" t="s">
        <v>755</v>
      </c>
      <c r="BF449" s="73" t="s">
        <v>755</v>
      </c>
      <c r="BG449" s="55" t="s">
        <v>755</v>
      </c>
      <c r="BH449" s="76" t="s">
        <v>755</v>
      </c>
      <c r="BI449" s="20" t="s">
        <v>755</v>
      </c>
      <c r="BJ449" s="20" t="s">
        <v>755</v>
      </c>
      <c r="BK449" s="55" t="s">
        <v>755</v>
      </c>
      <c r="BL449" s="71" t="s">
        <v>755</v>
      </c>
      <c r="BM449" s="77" t="s">
        <v>755</v>
      </c>
      <c r="BN449" s="78" t="s">
        <v>755</v>
      </c>
      <c r="BO449" s="77" t="s">
        <v>755</v>
      </c>
      <c r="BP449" s="78" t="s">
        <v>755</v>
      </c>
    </row>
    <row r="450" spans="1:68" x14ac:dyDescent="0.2">
      <c r="A450" s="20" t="s">
        <v>95</v>
      </c>
      <c r="B450" s="20" t="s">
        <v>274</v>
      </c>
      <c r="C450" s="20" t="s">
        <v>251</v>
      </c>
      <c r="D450" s="20" t="s">
        <v>1</v>
      </c>
      <c r="E450" s="20" t="s">
        <v>264</v>
      </c>
      <c r="G450" s="20" t="s">
        <v>20086</v>
      </c>
      <c r="I450" s="19">
        <f t="shared" ref="I450:I513" si="66">LEN(Q450)</f>
        <v>26</v>
      </c>
      <c r="J450" s="20" t="s">
        <v>755</v>
      </c>
      <c r="K450" s="20" t="s">
        <v>276</v>
      </c>
      <c r="L450" s="95" t="str">
        <f>IF(M450&lt;&gt;"",IF(NOT(ISNA(INDEX(cc!B:B,MATCH(M450,cc!A:A,0)))),INDEX(cc!B:B,MATCH(M450,cc!A:A,0)),"0"),"")</f>
        <v>default</v>
      </c>
      <c r="M450" s="97" t="s">
        <v>13</v>
      </c>
      <c r="N450" s="28" t="str">
        <f t="shared" si="64"/>
        <v/>
      </c>
      <c r="O450" s="19" t="str">
        <f t="shared" ref="O450:O513" si="67">CONCATENATE(C450, " (",_xlfn.TEXTJOIN(", ",TRUE,D450,E450,F450),")",N450,J450,": ",K450)</f>
        <v>PP_PREV (N, DSD_NARRATIVE): HIV Prevention Program</v>
      </c>
      <c r="P450" s="19" t="str">
        <f t="shared" ref="P450:P513" si="68">IF(RIGHT(O450,1)=":",LEFT(O450,LEN(O450)-1),O450)</f>
        <v>PP_PREV (N, DSD_NARRATIVE): HIV Prevention Program</v>
      </c>
      <c r="Q450" s="19" t="str">
        <f t="shared" si="65"/>
        <v>PP_PREV (N, DSD_NARRATIVE)</v>
      </c>
      <c r="R450" s="19" t="str">
        <f t="shared" ref="R450:R513" si="69">IF(RIGHT(S450,1)="_",LEFT(S450,LEN(S450)-1),S450)</f>
        <v>PP_PREV_N_DSD_NARRATIVE</v>
      </c>
      <c r="S450" s="19" t="str">
        <f t="shared" ref="S450:S513" si="70">SUBSTITUTE(SUBSTITUTE(SUBSTITUTE(SUBSTITUTE(SUBSTITUTE(SUBSTITUTE(SUBSTITUTE(SUBSTITUTE(SUBSTITUTE(Q450,"&amp;","and"),"&lt;","lt"),"&gt;","gt"),"(","_"),")","_"),"/","_")," ","_"),",","_"),"__","_")</f>
        <v>PP_PREV_N_DSD_NARRATIVE_</v>
      </c>
      <c r="T450" s="19" t="b">
        <f>NOT(ISNA(VLOOKUP(B450,dbcodes!A:B,2,FALSE)))</f>
        <v>1</v>
      </c>
      <c r="U450" s="19" t="str">
        <f>IF(ISNA(VLOOKUP(B450,dbcodes!A:B,2,FALSE)),des!R2517,VLOOKUP(B450,dbcodes!A:B,2,FALSE))</f>
        <v>GPY_PREV_N_DSD_NARRATIVE</v>
      </c>
      <c r="W450" s="107" t="str">
        <f>IF(ISNA(VLOOKUP(C450,descriptions!A:B,2,FALSE)),des!V1150,IF(G450=" TARGET","Target ","")&amp;VLOOKUP(C450,descriptions!A:B,2,FALSE))</f>
        <v>Number of priority populations reached with standard HIV prevention intervention(s) that are evidence-based</v>
      </c>
      <c r="X450" s="20" t="s">
        <v>9</v>
      </c>
      <c r="Y450" s="20" t="s">
        <v>831</v>
      </c>
      <c r="Z450" s="20" t="s">
        <v>836</v>
      </c>
      <c r="AA450" s="20" t="s">
        <v>102</v>
      </c>
      <c r="AB450" s="20" t="s">
        <v>755</v>
      </c>
      <c r="AC450" s="19" t="str">
        <f>IF(AB450&lt;&gt;"",IF(NOT(ISNA(INDEX(os!A:A,MATCH(AB450,os!B:B,0)))),INDEX(os!A:A,MATCH(AB450,os!B:B,0)),"0"),"")</f>
        <v/>
      </c>
      <c r="AD450" s="20" t="s">
        <v>830</v>
      </c>
      <c r="AH450" s="93" t="str">
        <f>IF(NOT(ISNA(VLOOKUP(B:B,ResultsTargets!A:A,1,0))),"TRUE","")</f>
        <v>TRUE</v>
      </c>
      <c r="AI450" s="19" t="str">
        <f>IF(ISNA(VLOOKUP(C450,dim_techarea!A:B,2,FALSE)),"",VLOOKUP(C450,dim_techarea!A:B,2,FALSE))</f>
        <v>PP_PREV</v>
      </c>
      <c r="AJ450" s="19" t="str">
        <f>IF(ISNA(VLOOKUP(AI450,dim_techarea!B:C,2,FALSE)),"",VLOOKUP(AI450,dim_techarea!B:C,2,FALSE))</f>
        <v>Fvs28dwjL6e</v>
      </c>
      <c r="AK450" s="19" t="str">
        <f>IF(ISNA(VLOOKUP(TRIM(G450),dim_targetsresults!A:B,2,FALSE)),"",VLOOKUP(TRIM(G450),dim_targetsresults!A:C,2,FALSE))</f>
        <v>MER Results</v>
      </c>
      <c r="AL450" s="19" t="str">
        <f>IF(ISNA(VLOOKUP(AK450,dim_targetsresults!B:C,2,FALSE)),"",VLOOKUP(AK450,dim_targetsresults!B:C,2,FALSE))</f>
        <v>Jh0jDM5yQ2E</v>
      </c>
      <c r="AM450" s="19" t="str">
        <f>IF(ISNA(VLOOKUP(TRIM(D450),dim_numeratordenominator!A:B,2,FALSE)),"",VLOOKUP(TRIM(D450),dim_numeratordenominator!A:C,2,FALSE))</f>
        <v>Numerator</v>
      </c>
      <c r="AN450" s="19" t="str">
        <f>IF(ISNA(VLOOKUP(AM450,dim_numeratordenominator!B:C,2,FALSE)),"",VLOOKUP(AM450,dim_numeratordenominator!B:C,2,FALSE))</f>
        <v>Som9NRMQqV7</v>
      </c>
      <c r="AO450" s="19" t="str">
        <f>IF(ISNA(VLOOKUP(TRIM(E450),dim_supporttype!A:B,2,FALSE)),"",VLOOKUP(TRIM(E450),dim_supporttype!A:C,2,FALSE))</f>
        <v>DSD Narratives</v>
      </c>
      <c r="AP450" s="19" t="str">
        <f>IF(ISNA(VLOOKUP(AO450,dim_supporttype!B:C,2,FALSE)),"",VLOOKUP(AO450,dim_supporttype!B:C,2,FALSE))</f>
        <v>ySGf8v2q9Rm</v>
      </c>
      <c r="AQ450" s="19" t="str">
        <f>IF(ISNA(VLOOKUP(TRIM(F450),dim_disaggs!A:B,2,FALSE)),"No Disagg",VLOOKUP(TRIM(F450),dim_disaggs!A:B,2,FALSE))</f>
        <v>No Disagg</v>
      </c>
      <c r="AR450" s="19" t="str">
        <f>IF(ISNA(VLOOKUP(AQ450,dim_disaggs!B:C,2,FALSE)),"",VLOOKUP(AQ450,dim_disaggs!B:C,2,FALSE))</f>
        <v>werJlVT6sf3</v>
      </c>
      <c r="AU450" s="72" t="s">
        <v>755</v>
      </c>
      <c r="AV450" s="73" t="s">
        <v>755</v>
      </c>
      <c r="AW450" s="66" t="s">
        <v>755</v>
      </c>
      <c r="AX450" s="66" t="s">
        <v>755</v>
      </c>
      <c r="BA450" s="105" t="str">
        <f t="shared" ref="BA450:BA513" si="71">IF(OR(
IF(RIGHT(LEFT(BC450,11),1)="N",TRUE,FALSE),IF(RIGHT(LEFT(BE450,11),1)="N",TRUE,FALSE),IF(RIGHT(LEFT(BG450,11),1)="N",TRUE,FALSE),IF(RIGHT(LEFT(BI450,11),1)="N",TRUE,FALSE),IF(RIGHT(LEFT(BK450,11),1)="N",TRUE,FALSE),IF(RIGHT(LEFT(BM450,11),1)="N",TRUE,FALSE),IF(RIGHT(LEFT(BO450,11),1)="N",TRUE,FALSE)
),"Top Level Numerator",
IF(OR(
IF(RIGHT(LEFT(BC450,11),1)="D",TRUE,FALSE),IF(RIGHT(LEFT(BE450,11),1)="D",TRUE,FALSE),IF(RIGHT(LEFT(BG450,11),1)="D",TRUE,FALSE),IF(RIGHT(LEFT(BI450,11),1)="D",TRUE,FALSE),IF(RIGHT(LEFT(BK450,11),1)="D",TRUE,FALSE),IF(RIGHT(LEFT(BM450,11),1)="D",TRUE,FALSE),IF(RIGHT(LEFT(BO450,11),1)="D",TRUE,FALSE)
),"Top Level Denominator","")
)</f>
        <v/>
      </c>
      <c r="BB450" s="20" t="str">
        <f t="shared" ref="BB450:BB513" si="72">IF(OR(
IF(RIGHT(LEFT(BC450,11),1)="N",TRUE,FALSE),IF(RIGHT(LEFT(BE450,11),1)="N",TRUE,FALSE),IF(RIGHT(LEFT(BG450,11),1)="N",TRUE,FALSE),IF(RIGHT(LEFT(BI450,11),1)="N",TRUE,FALSE),IF(RIGHT(LEFT(BK450,11),1)="N",TRUE,FALSE),IF(RIGHT(LEFT(BM450,11),1)="N",TRUE,FALSE),IF(RIGHT(LEFT(BO450,11),1)="N",TRUE,FALSE)
),"PE5QVF0w4xj",
IF(OR(
IF(RIGHT(LEFT(BC450,11),1)="D",TRUE,FALSE),IF(RIGHT(LEFT(BE450,11),1)="D",TRUE,FALSE),IF(RIGHT(LEFT(BG450,11),1)="D",TRUE,FALSE),IF(RIGHT(LEFT(BI450,11),1)="D",TRUE,FALSE),IF(RIGHT(LEFT(BK450,11),1)="D",TRUE,FALSE),IF(RIGHT(LEFT(BM450,11),1)="D",TRUE,FALSE),IF(RIGHT(LEFT(BO450,11),1)="D",TRUE,FALSE)
),"Azqe383ljKu","")
)</f>
        <v/>
      </c>
      <c r="BE450" s="75" t="s">
        <v>755</v>
      </c>
      <c r="BF450" s="73" t="s">
        <v>755</v>
      </c>
      <c r="BG450" s="55" t="s">
        <v>755</v>
      </c>
      <c r="BH450" s="76" t="s">
        <v>755</v>
      </c>
      <c r="BI450" s="20" t="s">
        <v>755</v>
      </c>
      <c r="BJ450" s="20" t="s">
        <v>755</v>
      </c>
      <c r="BK450" s="55" t="s">
        <v>755</v>
      </c>
      <c r="BL450" s="71" t="s">
        <v>755</v>
      </c>
      <c r="BM450" s="77" t="s">
        <v>755</v>
      </c>
      <c r="BN450" s="78" t="s">
        <v>755</v>
      </c>
      <c r="BO450" s="77" t="s">
        <v>755</v>
      </c>
      <c r="BP450" s="78" t="s">
        <v>755</v>
      </c>
    </row>
    <row r="451" spans="1:68" x14ac:dyDescent="0.2">
      <c r="A451" s="20" t="s">
        <v>95</v>
      </c>
      <c r="B451" s="20" t="s">
        <v>275</v>
      </c>
      <c r="C451" s="20" t="s">
        <v>251</v>
      </c>
      <c r="D451" s="20" t="s">
        <v>1</v>
      </c>
      <c r="E451" s="20" t="s">
        <v>265</v>
      </c>
      <c r="G451" s="20" t="s">
        <v>20086</v>
      </c>
      <c r="I451" s="19">
        <f t="shared" si="66"/>
        <v>25</v>
      </c>
      <c r="J451" s="20" t="s">
        <v>755</v>
      </c>
      <c r="K451" s="20" t="s">
        <v>276</v>
      </c>
      <c r="L451" s="95" t="str">
        <f>IF(M451&lt;&gt;"",IF(NOT(ISNA(INDEX(cc!B:B,MATCH(M451,cc!A:A,0)))),INDEX(cc!B:B,MATCH(M451,cc!A:A,0)),"0"),"")</f>
        <v>default</v>
      </c>
      <c r="M451" s="97" t="s">
        <v>13</v>
      </c>
      <c r="N451" s="28" t="str">
        <f t="shared" si="64"/>
        <v/>
      </c>
      <c r="O451" s="19" t="str">
        <f t="shared" si="67"/>
        <v>PP_PREV (N, TA_NARRATIVE): HIV Prevention Program</v>
      </c>
      <c r="P451" s="19" t="str">
        <f t="shared" si="68"/>
        <v>PP_PREV (N, TA_NARRATIVE): HIV Prevention Program</v>
      </c>
      <c r="Q451" s="19" t="str">
        <f t="shared" si="65"/>
        <v>PP_PREV (N, TA_NARRATIVE)</v>
      </c>
      <c r="R451" s="19" t="str">
        <f t="shared" si="69"/>
        <v>PP_PREV_N_TA_NARRATIVE</v>
      </c>
      <c r="S451" s="19" t="str">
        <f t="shared" si="70"/>
        <v>PP_PREV_N_TA_NARRATIVE_</v>
      </c>
      <c r="T451" s="19" t="b">
        <f>NOT(ISNA(VLOOKUP(B451,dbcodes!A:B,2,FALSE)))</f>
        <v>1</v>
      </c>
      <c r="U451" s="19" t="str">
        <f>IF(ISNA(VLOOKUP(B451,dbcodes!A:B,2,FALSE)),des!R2518,VLOOKUP(B451,dbcodes!A:B,2,FALSE))</f>
        <v>GPY_PREV_N_TA_NARRATIVE</v>
      </c>
      <c r="W451" s="107" t="str">
        <f>IF(ISNA(VLOOKUP(C451,descriptions!A:B,2,FALSE)),des!V1151,IF(G451=" TARGET","Target ","")&amp;VLOOKUP(C451,descriptions!A:B,2,FALSE))</f>
        <v>Number of priority populations reached with standard HIV prevention intervention(s) that are evidence-based</v>
      </c>
      <c r="X451" s="20" t="s">
        <v>9</v>
      </c>
      <c r="Y451" s="20" t="s">
        <v>831</v>
      </c>
      <c r="Z451" s="20" t="s">
        <v>836</v>
      </c>
      <c r="AA451" s="20" t="s">
        <v>102</v>
      </c>
      <c r="AB451" s="20" t="s">
        <v>755</v>
      </c>
      <c r="AC451" s="19" t="str">
        <f>IF(AB451&lt;&gt;"",IF(NOT(ISNA(INDEX(os!A:A,MATCH(AB451,os!B:B,0)))),INDEX(os!A:A,MATCH(AB451,os!B:B,0)),"0"),"")</f>
        <v/>
      </c>
      <c r="AD451" s="20" t="s">
        <v>830</v>
      </c>
      <c r="AH451" s="93" t="str">
        <f>IF(NOT(ISNA(VLOOKUP(B:B,ResultsTargets!A:A,1,0))),"TRUE","")</f>
        <v>TRUE</v>
      </c>
      <c r="AI451" s="19" t="str">
        <f>IF(ISNA(VLOOKUP(C451,dim_techarea!A:B,2,FALSE)),"",VLOOKUP(C451,dim_techarea!A:B,2,FALSE))</f>
        <v>PP_PREV</v>
      </c>
      <c r="AJ451" s="19" t="str">
        <f>IF(ISNA(VLOOKUP(AI451,dim_techarea!B:C,2,FALSE)),"",VLOOKUP(AI451,dim_techarea!B:C,2,FALSE))</f>
        <v>Fvs28dwjL6e</v>
      </c>
      <c r="AK451" s="19" t="str">
        <f>IF(ISNA(VLOOKUP(TRIM(G451),dim_targetsresults!A:B,2,FALSE)),"",VLOOKUP(TRIM(G451),dim_targetsresults!A:C,2,FALSE))</f>
        <v>MER Results</v>
      </c>
      <c r="AL451" s="19" t="str">
        <f>IF(ISNA(VLOOKUP(AK451,dim_targetsresults!B:C,2,FALSE)),"",VLOOKUP(AK451,dim_targetsresults!B:C,2,FALSE))</f>
        <v>Jh0jDM5yQ2E</v>
      </c>
      <c r="AM451" s="19" t="str">
        <f>IF(ISNA(VLOOKUP(TRIM(D451),dim_numeratordenominator!A:B,2,FALSE)),"",VLOOKUP(TRIM(D451),dim_numeratordenominator!A:C,2,FALSE))</f>
        <v>Numerator</v>
      </c>
      <c r="AN451" s="19" t="str">
        <f>IF(ISNA(VLOOKUP(AM451,dim_numeratordenominator!B:C,2,FALSE)),"",VLOOKUP(AM451,dim_numeratordenominator!B:C,2,FALSE))</f>
        <v>Som9NRMQqV7</v>
      </c>
      <c r="AO451" s="19" t="str">
        <f>IF(ISNA(VLOOKUP(TRIM(E451),dim_supporttype!A:B,2,FALSE)),"",VLOOKUP(TRIM(E451),dim_supporttype!A:C,2,FALSE))</f>
        <v>TA Narratives</v>
      </c>
      <c r="AP451" s="19" t="str">
        <f>IF(ISNA(VLOOKUP(AO451,dim_supporttype!B:C,2,FALSE)),"",VLOOKUP(AO451,dim_supporttype!B:C,2,FALSE))</f>
        <v>aBZapfNWlIU</v>
      </c>
      <c r="AQ451" s="19" t="str">
        <f>IF(ISNA(VLOOKUP(TRIM(F451),dim_disaggs!A:B,2,FALSE)),"No Disagg",VLOOKUP(TRIM(F451),dim_disaggs!A:B,2,FALSE))</f>
        <v>No Disagg</v>
      </c>
      <c r="AR451" s="19" t="str">
        <f>IF(ISNA(VLOOKUP(AQ451,dim_disaggs!B:C,2,FALSE)),"",VLOOKUP(AQ451,dim_disaggs!B:C,2,FALSE))</f>
        <v>werJlVT6sf3</v>
      </c>
      <c r="AU451" s="72" t="s">
        <v>755</v>
      </c>
      <c r="AV451" s="73" t="s">
        <v>755</v>
      </c>
      <c r="AW451" s="66" t="s">
        <v>755</v>
      </c>
      <c r="AX451" s="66" t="s">
        <v>755</v>
      </c>
      <c r="BA451" s="105" t="str">
        <f t="shared" si="71"/>
        <v/>
      </c>
      <c r="BB451" s="20" t="str">
        <f t="shared" si="72"/>
        <v/>
      </c>
      <c r="BE451" s="75" t="s">
        <v>755</v>
      </c>
      <c r="BF451" s="73" t="s">
        <v>755</v>
      </c>
      <c r="BG451" s="55" t="s">
        <v>755</v>
      </c>
      <c r="BH451" s="76" t="s">
        <v>755</v>
      </c>
      <c r="BI451" s="20" t="s">
        <v>755</v>
      </c>
      <c r="BJ451" s="20" t="s">
        <v>755</v>
      </c>
      <c r="BK451" s="55" t="s">
        <v>755</v>
      </c>
      <c r="BL451" s="71" t="s">
        <v>755</v>
      </c>
      <c r="BM451" s="77" t="s">
        <v>755</v>
      </c>
      <c r="BN451" s="78" t="s">
        <v>755</v>
      </c>
      <c r="BO451" s="77" t="s">
        <v>755</v>
      </c>
      <c r="BP451" s="78" t="s">
        <v>755</v>
      </c>
    </row>
    <row r="452" spans="1:68" x14ac:dyDescent="0.2">
      <c r="A452" s="22" t="s">
        <v>95</v>
      </c>
      <c r="B452" s="5" t="s">
        <v>20623</v>
      </c>
      <c r="C452" s="22" t="s">
        <v>251</v>
      </c>
      <c r="D452" s="22" t="s">
        <v>1</v>
      </c>
      <c r="E452" s="22" t="s">
        <v>77</v>
      </c>
      <c r="F452" s="22" t="s">
        <v>20625</v>
      </c>
      <c r="G452" s="22" t="s">
        <v>20086</v>
      </c>
      <c r="H452" s="22" t="s">
        <v>20625</v>
      </c>
      <c r="I452" s="19">
        <f t="shared" si="66"/>
        <v>40</v>
      </c>
      <c r="K452" s="20" t="s">
        <v>276</v>
      </c>
      <c r="L452" s="95" t="str">
        <f>IF(M452&lt;&gt;"",IF(NOT(ISNA(INDEX(cc!B:B,MATCH(M452,cc!A:A,0)))),INDEX(cc!B:B,MATCH(M452,cc!A:A,0)),"0"),"")</f>
        <v>Priority Population Type</v>
      </c>
      <c r="M452" s="97" t="s">
        <v>20626</v>
      </c>
      <c r="N452" s="28" t="str">
        <f t="shared" si="64"/>
        <v/>
      </c>
      <c r="O452" s="19" t="str">
        <f t="shared" si="67"/>
        <v>PP_PREV (N, DSD, PopulationPriorityType): HIV Prevention Program</v>
      </c>
      <c r="P452" s="19" t="str">
        <f t="shared" si="68"/>
        <v>PP_PREV (N, DSD, PopulationPriorityType): HIV Prevention Program</v>
      </c>
      <c r="Q452" s="19" t="str">
        <f t="shared" si="65"/>
        <v>PP_PREV (N, DSD, PopulationPriorityType)</v>
      </c>
      <c r="R452" s="19" t="str">
        <f t="shared" si="69"/>
        <v>PP_PREV_N_DSD_PopulationPriorityType</v>
      </c>
      <c r="S452" s="19" t="str">
        <f t="shared" si="70"/>
        <v>PP_PREV_N_DSD_PopulationPriorityType_</v>
      </c>
      <c r="T452" s="19" t="b">
        <f>NOT(ISNA(VLOOKUP(B452,dbcodes!A:B,2,FALSE)))</f>
        <v>1</v>
      </c>
      <c r="U452" s="19" t="str">
        <f>IF(ISNA(VLOOKUP(B452,dbcodes!A:B,2,FALSE)),des!R2519,VLOOKUP(B452,dbcodes!A:B,2,FALSE))</f>
        <v>PP_PREV_N_DSD_PopulationPriorityType</v>
      </c>
      <c r="W452" s="107" t="str">
        <f>IF(ISNA(VLOOKUP(C452,descriptions!A:B,2,FALSE)),des!V2076,IF(G452=" TARGET","Target ","")&amp;VLOOKUP(C452,descriptions!A:B,2,FALSE))</f>
        <v>Number of priority populations reached with standard HIV prevention intervention(s) that are evidence-based</v>
      </c>
      <c r="X452" s="22" t="s">
        <v>4</v>
      </c>
      <c r="Y452" s="20" t="s">
        <v>831</v>
      </c>
      <c r="Z452" s="20" t="s">
        <v>836</v>
      </c>
      <c r="AA452" s="20" t="s">
        <v>102</v>
      </c>
      <c r="AB452" s="20" t="s">
        <v>755</v>
      </c>
      <c r="AC452" s="19" t="str">
        <f>IF(AB452&lt;&gt;"",IF(NOT(ISNA(INDEX(os!A:A,MATCH(AB452,os!B:B,0)))),INDEX(os!A:A,MATCH(AB452,os!B:B,0)),"0"),"")</f>
        <v/>
      </c>
      <c r="AD452" s="20" t="s">
        <v>830</v>
      </c>
      <c r="AH452" s="93" t="str">
        <f>IF(NOT(ISNA(VLOOKUP(B:B,ResultsTargets!A:A,1,0))),"TRUE","")</f>
        <v>TRUE</v>
      </c>
      <c r="AI452" s="19" t="str">
        <f>IF(ISNA(VLOOKUP(C452,dim_techarea!A:B,2,FALSE)),"",VLOOKUP(C452,dim_techarea!A:B,2,FALSE))</f>
        <v>PP_PREV</v>
      </c>
      <c r="AJ452" s="19" t="str">
        <f>IF(ISNA(VLOOKUP(AI452,dim_techarea!B:C,2,FALSE)),"",VLOOKUP(AI452,dim_techarea!B:C,2,FALSE))</f>
        <v>Fvs28dwjL6e</v>
      </c>
      <c r="AK452" s="19" t="str">
        <f>IF(ISNA(VLOOKUP(TRIM(G452),dim_targetsresults!A:B,2,FALSE)),"",VLOOKUP(TRIM(G452),dim_targetsresults!A:C,2,FALSE))</f>
        <v>MER Results</v>
      </c>
      <c r="AL452" s="19" t="str">
        <f>IF(ISNA(VLOOKUP(AK452,dim_targetsresults!B:C,2,FALSE)),"",VLOOKUP(AK452,dim_targetsresults!B:C,2,FALSE))</f>
        <v>Jh0jDM5yQ2E</v>
      </c>
      <c r="AM452" s="19" t="str">
        <f>IF(ISNA(VLOOKUP(TRIM(D452),dim_numeratordenominator!A:B,2,FALSE)),"",VLOOKUP(TRIM(D452),dim_numeratordenominator!A:C,2,FALSE))</f>
        <v>Numerator</v>
      </c>
      <c r="AN452" s="19" t="str">
        <f>IF(ISNA(VLOOKUP(AM452,dim_numeratordenominator!B:C,2,FALSE)),"",VLOOKUP(AM452,dim_numeratordenominator!B:C,2,FALSE))</f>
        <v>Som9NRMQqV7</v>
      </c>
      <c r="AO452" s="19" t="str">
        <f>IF(ISNA(VLOOKUP(TRIM(E452),dim_supporttype!A:B,2,FALSE)),"",VLOOKUP(TRIM(E452),dim_supporttype!A:C,2,FALSE))</f>
        <v>DSD</v>
      </c>
      <c r="AP452" s="19" t="str">
        <f>IF(ISNA(VLOOKUP(AO452,dim_supporttype!B:C,2,FALSE)),"",VLOOKUP(AO452,dim_supporttype!B:C,2,FALSE))</f>
        <v>iM13vdNLWKb</v>
      </c>
      <c r="AQ452" s="19" t="str">
        <f>IF(ISNA(VLOOKUP(TRIM(F452),dim_disaggs!A:B,2,FALSE)),"No Disagg",VLOOKUP(TRIM(F452),dim_disaggs!A:B,2,FALSE))</f>
        <v>PopulationPriorityType</v>
      </c>
      <c r="AR452" s="19" t="str">
        <f>IF(ISNA(VLOOKUP(AQ452,dim_disaggs!B:C,2,FALSE)),"",VLOOKUP(AQ452,dim_disaggs!B:C,2,FALSE))</f>
        <v>jdMPOv2Xu8o</v>
      </c>
      <c r="AU452" s="72" t="s">
        <v>755</v>
      </c>
      <c r="AV452" s="73" t="s">
        <v>755</v>
      </c>
      <c r="AW452" s="66" t="s">
        <v>755</v>
      </c>
      <c r="AX452" s="66" t="s">
        <v>755</v>
      </c>
      <c r="BA452" s="105" t="str">
        <f t="shared" si="71"/>
        <v/>
      </c>
      <c r="BB452" s="20" t="str">
        <f t="shared" si="72"/>
        <v/>
      </c>
      <c r="BE452" s="75" t="s">
        <v>755</v>
      </c>
      <c r="BF452" s="73" t="s">
        <v>755</v>
      </c>
      <c r="BK452" s="55" t="s">
        <v>755</v>
      </c>
      <c r="BL452" s="71" t="s">
        <v>755</v>
      </c>
      <c r="BM452" s="77" t="s">
        <v>755</v>
      </c>
      <c r="BN452" s="78" t="s">
        <v>755</v>
      </c>
      <c r="BO452" s="77" t="s">
        <v>755</v>
      </c>
      <c r="BP452" s="78" t="s">
        <v>755</v>
      </c>
    </row>
    <row r="453" spans="1:68" x14ac:dyDescent="0.2">
      <c r="A453" s="22" t="s">
        <v>95</v>
      </c>
      <c r="B453" s="5" t="s">
        <v>20624</v>
      </c>
      <c r="C453" s="22" t="s">
        <v>251</v>
      </c>
      <c r="D453" s="22" t="s">
        <v>1</v>
      </c>
      <c r="E453" s="22" t="s">
        <v>78</v>
      </c>
      <c r="F453" s="22" t="s">
        <v>20625</v>
      </c>
      <c r="G453" s="22" t="s">
        <v>20086</v>
      </c>
      <c r="H453" s="22" t="s">
        <v>20625</v>
      </c>
      <c r="I453" s="19">
        <f t="shared" si="66"/>
        <v>39</v>
      </c>
      <c r="K453" s="20" t="s">
        <v>276</v>
      </c>
      <c r="L453" s="95" t="str">
        <f>IF(M453&lt;&gt;"",IF(NOT(ISNA(INDEX(cc!B:B,MATCH(M453,cc!A:A,0)))),INDEX(cc!B:B,MATCH(M453,cc!A:A,0)),"0"),"")</f>
        <v>Priority Population Type</v>
      </c>
      <c r="M453" s="97" t="s">
        <v>20626</v>
      </c>
      <c r="N453" s="28" t="str">
        <f t="shared" si="64"/>
        <v/>
      </c>
      <c r="O453" s="19" t="str">
        <f t="shared" si="67"/>
        <v>PP_PREV (N, TA, PopulationPriorityType): HIV Prevention Program</v>
      </c>
      <c r="P453" s="19" t="str">
        <f t="shared" si="68"/>
        <v>PP_PREV (N, TA, PopulationPriorityType): HIV Prevention Program</v>
      </c>
      <c r="Q453" s="19" t="str">
        <f t="shared" si="65"/>
        <v>PP_PREV (N, TA, PopulationPriorityType)</v>
      </c>
      <c r="R453" s="19" t="str">
        <f t="shared" si="69"/>
        <v>PP_PREV_N_TA_PopulationPriorityType</v>
      </c>
      <c r="S453" s="19" t="str">
        <f t="shared" si="70"/>
        <v>PP_PREV_N_TA_PopulationPriorityType_</v>
      </c>
      <c r="T453" s="19" t="b">
        <f>NOT(ISNA(VLOOKUP(B453,dbcodes!A:B,2,FALSE)))</f>
        <v>1</v>
      </c>
      <c r="U453" s="19" t="str">
        <f>IF(ISNA(VLOOKUP(B453,dbcodes!A:B,2,FALSE)),des!R2520,VLOOKUP(B453,dbcodes!A:B,2,FALSE))</f>
        <v>PP_PREV_N_TA_PopulationPriorityType</v>
      </c>
      <c r="W453" s="107" t="str">
        <f>IF(ISNA(VLOOKUP(C453,descriptions!A:B,2,FALSE)),des!V2077,IF(G453=" TARGET","Target ","")&amp;VLOOKUP(C453,descriptions!A:B,2,FALSE))</f>
        <v>Number of priority populations reached with standard HIV prevention intervention(s) that are evidence-based</v>
      </c>
      <c r="X453" s="22" t="s">
        <v>4</v>
      </c>
      <c r="Y453" s="20" t="s">
        <v>831</v>
      </c>
      <c r="Z453" s="20" t="s">
        <v>836</v>
      </c>
      <c r="AA453" s="20" t="s">
        <v>102</v>
      </c>
      <c r="AB453" s="20" t="s">
        <v>755</v>
      </c>
      <c r="AC453" s="19" t="str">
        <f>IF(AB453&lt;&gt;"",IF(NOT(ISNA(INDEX(os!A:A,MATCH(AB453,os!B:B,0)))),INDEX(os!A:A,MATCH(AB453,os!B:B,0)),"0"),"")</f>
        <v/>
      </c>
      <c r="AD453" s="20" t="s">
        <v>830</v>
      </c>
      <c r="AH453" s="93" t="str">
        <f>IF(NOT(ISNA(VLOOKUP(B:B,ResultsTargets!A:A,1,0))),"TRUE","")</f>
        <v>TRUE</v>
      </c>
      <c r="AI453" s="19" t="str">
        <f>IF(ISNA(VLOOKUP(C453,dim_techarea!A:B,2,FALSE)),"",VLOOKUP(C453,dim_techarea!A:B,2,FALSE))</f>
        <v>PP_PREV</v>
      </c>
      <c r="AJ453" s="19" t="str">
        <f>IF(ISNA(VLOOKUP(AI453,dim_techarea!B:C,2,FALSE)),"",VLOOKUP(AI453,dim_techarea!B:C,2,FALSE))</f>
        <v>Fvs28dwjL6e</v>
      </c>
      <c r="AK453" s="19" t="str">
        <f>IF(ISNA(VLOOKUP(TRIM(G453),dim_targetsresults!A:B,2,FALSE)),"",VLOOKUP(TRIM(G453),dim_targetsresults!A:C,2,FALSE))</f>
        <v>MER Results</v>
      </c>
      <c r="AL453" s="19" t="str">
        <f>IF(ISNA(VLOOKUP(AK453,dim_targetsresults!B:C,2,FALSE)),"",VLOOKUP(AK453,dim_targetsresults!B:C,2,FALSE))</f>
        <v>Jh0jDM5yQ2E</v>
      </c>
      <c r="AM453" s="19" t="str">
        <f>IF(ISNA(VLOOKUP(TRIM(D453),dim_numeratordenominator!A:B,2,FALSE)),"",VLOOKUP(TRIM(D453),dim_numeratordenominator!A:C,2,FALSE))</f>
        <v>Numerator</v>
      </c>
      <c r="AN453" s="19" t="str">
        <f>IF(ISNA(VLOOKUP(AM453,dim_numeratordenominator!B:C,2,FALSE)),"",VLOOKUP(AM453,dim_numeratordenominator!B:C,2,FALSE))</f>
        <v>Som9NRMQqV7</v>
      </c>
      <c r="AO453" s="19" t="str">
        <f>IF(ISNA(VLOOKUP(TRIM(E453),dim_supporttype!A:B,2,FALSE)),"",VLOOKUP(TRIM(E453),dim_supporttype!A:C,2,FALSE))</f>
        <v>TA</v>
      </c>
      <c r="AP453" s="19" t="str">
        <f>IF(ISNA(VLOOKUP(AO453,dim_supporttype!B:C,2,FALSE)),"",VLOOKUP(AO453,dim_supporttype!B:C,2,FALSE))</f>
        <v>cRAGKdWIDn4</v>
      </c>
      <c r="AQ453" s="19" t="str">
        <f>IF(ISNA(VLOOKUP(TRIM(F453),dim_disaggs!A:B,2,FALSE)),"No Disagg",VLOOKUP(TRIM(F453),dim_disaggs!A:B,2,FALSE))</f>
        <v>PopulationPriorityType</v>
      </c>
      <c r="AR453" s="19" t="str">
        <f>IF(ISNA(VLOOKUP(AQ453,dim_disaggs!B:C,2,FALSE)),"",VLOOKUP(AQ453,dim_disaggs!B:C,2,FALSE))</f>
        <v>jdMPOv2Xu8o</v>
      </c>
      <c r="AU453" s="72" t="s">
        <v>755</v>
      </c>
      <c r="AV453" s="73" t="s">
        <v>755</v>
      </c>
      <c r="AW453" s="66" t="s">
        <v>755</v>
      </c>
      <c r="AX453" s="66" t="s">
        <v>755</v>
      </c>
      <c r="BA453" s="105" t="str">
        <f t="shared" si="71"/>
        <v/>
      </c>
      <c r="BB453" s="20" t="str">
        <f t="shared" si="72"/>
        <v/>
      </c>
      <c r="BE453" s="75" t="s">
        <v>755</v>
      </c>
      <c r="BF453" s="73" t="s">
        <v>755</v>
      </c>
      <c r="BK453" s="55" t="s">
        <v>755</v>
      </c>
      <c r="BL453" s="71" t="s">
        <v>755</v>
      </c>
      <c r="BM453" s="77" t="s">
        <v>755</v>
      </c>
      <c r="BN453" s="78" t="s">
        <v>755</v>
      </c>
      <c r="BO453" s="77" t="s">
        <v>755</v>
      </c>
      <c r="BP453" s="78" t="s">
        <v>755</v>
      </c>
    </row>
    <row r="454" spans="1:68" ht="17" customHeight="1" x14ac:dyDescent="0.2">
      <c r="A454" s="22" t="s">
        <v>95</v>
      </c>
      <c r="B454" s="20" t="s">
        <v>19834</v>
      </c>
      <c r="C454" s="20" t="s">
        <v>251</v>
      </c>
      <c r="D454" s="20" t="s">
        <v>1</v>
      </c>
      <c r="E454" s="20" t="s">
        <v>77</v>
      </c>
      <c r="F454" s="20" t="s">
        <v>135</v>
      </c>
      <c r="G454" s="20" t="s">
        <v>2442</v>
      </c>
      <c r="H454" s="20" t="s">
        <v>135</v>
      </c>
      <c r="I454" s="19">
        <f t="shared" si="66"/>
        <v>35</v>
      </c>
      <c r="J454" s="20" t="s">
        <v>958</v>
      </c>
      <c r="K454" s="20" t="s">
        <v>276</v>
      </c>
      <c r="L454" s="95" t="str">
        <f>IF(M454&lt;&gt;"",IF(NOT(ISNA(INDEX(cc!B:B,MATCH(M454,cc!A:A,0)))),INDEX(cc!B:B,MATCH(M454,cc!A:A,0)),"0"),"")</f>
        <v>Age (10-50+-uk, 10) and Sex</v>
      </c>
      <c r="M454" s="97" t="s">
        <v>20640</v>
      </c>
      <c r="N454" s="28" t="str">
        <f t="shared" si="64"/>
        <v xml:space="preserve"> TARGET</v>
      </c>
      <c r="O454" s="19" t="str">
        <f t="shared" si="67"/>
        <v>PP_PREV (N, DSD, Age/Sex) TARGET v3: HIV Prevention Program</v>
      </c>
      <c r="P454" s="19" t="str">
        <f t="shared" si="68"/>
        <v>PP_PREV (N, DSD, Age/Sex) TARGET v3: HIV Prevention Program</v>
      </c>
      <c r="Q454" s="19" t="str">
        <f t="shared" si="65"/>
        <v>PP_PREV (N, DSD, Age/Sex) TARGET v3</v>
      </c>
      <c r="R454" s="19" t="str">
        <f t="shared" si="69"/>
        <v>PP_PREV_N_DSD_Age_Sex_TARGET_v3</v>
      </c>
      <c r="S454" s="19" t="str">
        <f t="shared" si="70"/>
        <v>PP_PREV_N_DSD_Age_Sex_TARGET_v3</v>
      </c>
      <c r="T454" s="19" t="b">
        <f>NOT(ISNA(VLOOKUP(B454,dbcodes!A:B,2,FALSE)))</f>
        <v>1</v>
      </c>
      <c r="U454" s="19" t="str">
        <f>IF(ISNA(VLOOKUP(B454,dbcodes!A:B,2,FALSE)),des!R2521,VLOOKUP(B454,dbcodes!A:B,2,FALSE))</f>
        <v>PP_PREV_N_DSD_Age_Sex_TARGET_v2</v>
      </c>
      <c r="W454" s="107" t="str">
        <f>IF(ISNA(VLOOKUP(C454,descriptions!A:B,2,FALSE)),des!V1157,IF(G454=" TARGET","Target ","")&amp;VLOOKUP(C454,descriptions!A:B,2,FALSE))</f>
        <v>Target Number of priority populations reached with standard HIV prevention intervention(s) that are evidence-based</v>
      </c>
      <c r="X454" s="20" t="s">
        <v>4</v>
      </c>
      <c r="Y454" s="20" t="s">
        <v>831</v>
      </c>
      <c r="Z454" s="20" t="s">
        <v>836</v>
      </c>
      <c r="AA454" s="20" t="s">
        <v>102</v>
      </c>
      <c r="AB454" s="20" t="s">
        <v>755</v>
      </c>
      <c r="AC454" s="19" t="str">
        <f>IF(AB454&lt;&gt;"",IF(NOT(ISNA(INDEX(os!A:A,MATCH(AB454,os!B:B,0)))),INDEX(os!A:A,MATCH(AB454,os!B:B,0)),"0"),"")</f>
        <v/>
      </c>
      <c r="AD454" s="20" t="s">
        <v>830</v>
      </c>
      <c r="AH454" s="93" t="str">
        <f>IF(NOT(ISNA(VLOOKUP(B:B,ResultsTargets!A:A,1,0))),"TRUE","")</f>
        <v>TRUE</v>
      </c>
      <c r="AI454" s="19" t="str">
        <f>IF(ISNA(VLOOKUP(C454,dim_techarea!A:B,2,FALSE)),"",VLOOKUP(C454,dim_techarea!A:B,2,FALSE))</f>
        <v>PP_PREV</v>
      </c>
      <c r="AJ454" s="19" t="str">
        <f>IF(ISNA(VLOOKUP(AI454,dim_techarea!B:C,2,FALSE)),"",VLOOKUP(AI454,dim_techarea!B:C,2,FALSE))</f>
        <v>Fvs28dwjL6e</v>
      </c>
      <c r="AK454" s="19" t="str">
        <f>IF(ISNA(VLOOKUP(TRIM(G454),dim_targetsresults!A:B,2,FALSE)),"",VLOOKUP(TRIM(G454),dim_targetsresults!A:C,2,FALSE))</f>
        <v>MER Targets</v>
      </c>
      <c r="AL454" s="19" t="str">
        <f>IF(ISNA(VLOOKUP(AK454,dim_targetsresults!B:C,2,FALSE)),"",VLOOKUP(AK454,dim_targetsresults!B:C,2,FALSE))</f>
        <v>W8imnja2Owd</v>
      </c>
      <c r="AM454" s="19" t="str">
        <f>IF(ISNA(VLOOKUP(TRIM(D454),dim_numeratordenominator!A:B,2,FALSE)),"",VLOOKUP(TRIM(D454),dim_numeratordenominator!A:C,2,FALSE))</f>
        <v>Numerator</v>
      </c>
      <c r="AN454" s="19" t="str">
        <f>IF(ISNA(VLOOKUP(AM454,dim_numeratordenominator!B:C,2,FALSE)),"",VLOOKUP(AM454,dim_numeratordenominator!B:C,2,FALSE))</f>
        <v>Som9NRMQqV7</v>
      </c>
      <c r="AO454" s="19" t="str">
        <f>IF(ISNA(VLOOKUP(TRIM(E454),dim_supporttype!A:B,2,FALSE)),"",VLOOKUP(TRIM(E454),dim_supporttype!A:C,2,FALSE))</f>
        <v>DSD</v>
      </c>
      <c r="AP454" s="19" t="str">
        <f>IF(ISNA(VLOOKUP(AO454,dim_supporttype!B:C,2,FALSE)),"",VLOOKUP(AO454,dim_supporttype!B:C,2,FALSE))</f>
        <v>iM13vdNLWKb</v>
      </c>
      <c r="AQ454" s="19" t="str">
        <f>IF(ISNA(VLOOKUP(TRIM(F454),dim_disaggs!A:B,2,FALSE)),"No Disagg",VLOOKUP(TRIM(F454),dim_disaggs!A:B,2,FALSE))</f>
        <v>Age/Sex</v>
      </c>
      <c r="AR454" s="19" t="str">
        <f>IF(ISNA(VLOOKUP(AQ454,dim_disaggs!B:C,2,FALSE)),"",VLOOKUP(AQ454,dim_disaggs!B:C,2,FALSE))</f>
        <v>Qbz6SrpmJ1y</v>
      </c>
      <c r="AU454" s="72" t="s">
        <v>755</v>
      </c>
      <c r="AV454" s="73" t="s">
        <v>755</v>
      </c>
      <c r="AW454" s="66" t="s">
        <v>755</v>
      </c>
      <c r="AX454" s="66" t="s">
        <v>755</v>
      </c>
      <c r="BA454" s="105" t="str">
        <f t="shared" si="71"/>
        <v>Top Level Numerator</v>
      </c>
      <c r="BB454" s="20" t="str">
        <f t="shared" si="72"/>
        <v>PE5QVF0w4xj</v>
      </c>
      <c r="BE454" s="75" t="s">
        <v>755</v>
      </c>
      <c r="BF454" s="73" t="s">
        <v>755</v>
      </c>
      <c r="BG454" s="55" t="s">
        <v>755</v>
      </c>
      <c r="BH454" s="76" t="s">
        <v>755</v>
      </c>
      <c r="BI454" s="20" t="s">
        <v>755</v>
      </c>
      <c r="BJ454" s="20" t="s">
        <v>755</v>
      </c>
      <c r="BK454" s="55" t="s">
        <v>20634</v>
      </c>
      <c r="BL454" s="71" t="s">
        <v>20636</v>
      </c>
      <c r="BM454" s="77" t="s">
        <v>21473</v>
      </c>
      <c r="BN454" s="78" t="s">
        <v>21476</v>
      </c>
      <c r="BO454" s="77" t="s">
        <v>25670</v>
      </c>
      <c r="BP454" s="78" t="s">
        <v>25672</v>
      </c>
    </row>
    <row r="455" spans="1:68" s="3" customFormat="1" x14ac:dyDescent="0.2">
      <c r="A455" s="22" t="s">
        <v>95</v>
      </c>
      <c r="B455" s="20" t="s">
        <v>19835</v>
      </c>
      <c r="C455" s="20" t="s">
        <v>251</v>
      </c>
      <c r="D455" s="20" t="s">
        <v>1</v>
      </c>
      <c r="E455" s="20" t="s">
        <v>78</v>
      </c>
      <c r="F455" s="20" t="s">
        <v>135</v>
      </c>
      <c r="G455" s="20" t="s">
        <v>2442</v>
      </c>
      <c r="H455" s="20" t="s">
        <v>135</v>
      </c>
      <c r="I455" s="19">
        <f t="shared" si="66"/>
        <v>34</v>
      </c>
      <c r="J455" s="20" t="s">
        <v>958</v>
      </c>
      <c r="K455" s="20" t="s">
        <v>276</v>
      </c>
      <c r="L455" s="95" t="str">
        <f>IF(M455&lt;&gt;"",IF(NOT(ISNA(INDEX(cc!B:B,MATCH(M455,cc!A:A,0)))),INDEX(cc!B:B,MATCH(M455,cc!A:A,0)),"0"),"")</f>
        <v>Age (10-50+-uk, 10) and Sex</v>
      </c>
      <c r="M455" s="97" t="s">
        <v>20640</v>
      </c>
      <c r="N455" s="28" t="str">
        <f t="shared" si="64"/>
        <v xml:space="preserve"> TARGET</v>
      </c>
      <c r="O455" s="19" t="str">
        <f t="shared" si="67"/>
        <v>PP_PREV (N, TA, Age/Sex) TARGET v3: HIV Prevention Program</v>
      </c>
      <c r="P455" s="19" t="str">
        <f t="shared" si="68"/>
        <v>PP_PREV (N, TA, Age/Sex) TARGET v3: HIV Prevention Program</v>
      </c>
      <c r="Q455" s="19" t="str">
        <f t="shared" ref="Q455:Q484" si="73">IF(G455=" RESULT",CONCATENATE(C455, " (",_xlfn.TEXTJOIN(", ",TRUE,D455,E455,H455),")",J455),CONCATENATE(C455, " (",_xlfn.TEXTJOIN(", ",TRUE,D455,E455,H455),")",G455,J455))</f>
        <v>PP_PREV (N, TA, Age/Sex) TARGET v3</v>
      </c>
      <c r="R455" s="19" t="str">
        <f t="shared" si="69"/>
        <v>PP_PREV_N_TA_Age_Sex_TARGET_v3</v>
      </c>
      <c r="S455" s="19" t="str">
        <f t="shared" si="70"/>
        <v>PP_PREV_N_TA_Age_Sex_TARGET_v3</v>
      </c>
      <c r="T455" s="19" t="b">
        <f>NOT(ISNA(VLOOKUP(B455,dbcodes!A:B,2,FALSE)))</f>
        <v>1</v>
      </c>
      <c r="U455" s="19" t="str">
        <f>IF(ISNA(VLOOKUP(B455,dbcodes!A:B,2,FALSE)),des!R2522,VLOOKUP(B455,dbcodes!A:B,2,FALSE))</f>
        <v>PP_PREV_N_TA_Age_Sex_TARGET_v2</v>
      </c>
      <c r="V455" s="20"/>
      <c r="W455" s="107" t="str">
        <f>IF(ISNA(VLOOKUP(C455,descriptions!A:B,2,FALSE)),des!V1159,IF(G455=" TARGET","Target ","")&amp;VLOOKUP(C455,descriptions!A:B,2,FALSE))</f>
        <v>Target Number of priority populations reached with standard HIV prevention intervention(s) that are evidence-based</v>
      </c>
      <c r="X455" s="20" t="s">
        <v>4</v>
      </c>
      <c r="Y455" s="20" t="s">
        <v>831</v>
      </c>
      <c r="Z455" s="20" t="s">
        <v>836</v>
      </c>
      <c r="AA455" s="20" t="s">
        <v>102</v>
      </c>
      <c r="AB455" s="20" t="s">
        <v>755</v>
      </c>
      <c r="AC455" s="19" t="str">
        <f>IF(AB455&lt;&gt;"",IF(NOT(ISNA(INDEX(os!A:A,MATCH(AB455,os!B:B,0)))),INDEX(os!A:A,MATCH(AB455,os!B:B,0)),"0"),"")</f>
        <v/>
      </c>
      <c r="AD455" s="20" t="s">
        <v>830</v>
      </c>
      <c r="AE455" s="20"/>
      <c r="AF455" s="20"/>
      <c r="AG455" s="20"/>
      <c r="AH455" s="93" t="str">
        <f>IF(NOT(ISNA(VLOOKUP(B:B,ResultsTargets!A:A,1,0))),"TRUE","")</f>
        <v>TRUE</v>
      </c>
      <c r="AI455" s="19" t="str">
        <f>IF(ISNA(VLOOKUP(C455,dim_techarea!A:B,2,FALSE)),"",VLOOKUP(C455,dim_techarea!A:B,2,FALSE))</f>
        <v>PP_PREV</v>
      </c>
      <c r="AJ455" s="19" t="str">
        <f>IF(ISNA(VLOOKUP(AI455,dim_techarea!B:C,2,FALSE)),"",VLOOKUP(AI455,dim_techarea!B:C,2,FALSE))</f>
        <v>Fvs28dwjL6e</v>
      </c>
      <c r="AK455" s="19" t="str">
        <f>IF(ISNA(VLOOKUP(TRIM(G455),dim_targetsresults!A:B,2,FALSE)),"",VLOOKUP(TRIM(G455),dim_targetsresults!A:C,2,FALSE))</f>
        <v>MER Targets</v>
      </c>
      <c r="AL455" s="19" t="str">
        <f>IF(ISNA(VLOOKUP(AK455,dim_targetsresults!B:C,2,FALSE)),"",VLOOKUP(AK455,dim_targetsresults!B:C,2,FALSE))</f>
        <v>W8imnja2Owd</v>
      </c>
      <c r="AM455" s="19" t="str">
        <f>IF(ISNA(VLOOKUP(TRIM(D455),dim_numeratordenominator!A:B,2,FALSE)),"",VLOOKUP(TRIM(D455),dim_numeratordenominator!A:C,2,FALSE))</f>
        <v>Numerator</v>
      </c>
      <c r="AN455" s="19" t="str">
        <f>IF(ISNA(VLOOKUP(AM455,dim_numeratordenominator!B:C,2,FALSE)),"",VLOOKUP(AM455,dim_numeratordenominator!B:C,2,FALSE))</f>
        <v>Som9NRMQqV7</v>
      </c>
      <c r="AO455" s="19" t="str">
        <f>IF(ISNA(VLOOKUP(TRIM(E455),dim_supporttype!A:B,2,FALSE)),"",VLOOKUP(TRIM(E455),dim_supporttype!A:C,2,FALSE))</f>
        <v>TA</v>
      </c>
      <c r="AP455" s="19" t="str">
        <f>IF(ISNA(VLOOKUP(AO455,dim_supporttype!B:C,2,FALSE)),"",VLOOKUP(AO455,dim_supporttype!B:C,2,FALSE))</f>
        <v>cRAGKdWIDn4</v>
      </c>
      <c r="AQ455" s="19" t="str">
        <f>IF(ISNA(VLOOKUP(TRIM(F455),dim_disaggs!A:B,2,FALSE)),"No Disagg",VLOOKUP(TRIM(F455),dim_disaggs!A:B,2,FALSE))</f>
        <v>Age/Sex</v>
      </c>
      <c r="AR455" s="19" t="str">
        <f>IF(ISNA(VLOOKUP(AQ455,dim_disaggs!B:C,2,FALSE)),"",VLOOKUP(AQ455,dim_disaggs!B:C,2,FALSE))</f>
        <v>Qbz6SrpmJ1y</v>
      </c>
      <c r="AS455" s="72"/>
      <c r="AT455" s="66"/>
      <c r="AU455" s="72" t="s">
        <v>755</v>
      </c>
      <c r="AV455" s="73" t="s">
        <v>755</v>
      </c>
      <c r="AW455" s="66" t="s">
        <v>755</v>
      </c>
      <c r="AX455" s="66" t="s">
        <v>755</v>
      </c>
      <c r="AY455" s="20"/>
      <c r="AZ455" s="20"/>
      <c r="BA455" s="105" t="str">
        <f t="shared" si="71"/>
        <v>Top Level Numerator</v>
      </c>
      <c r="BB455" s="20" t="str">
        <f t="shared" si="72"/>
        <v>PE5QVF0w4xj</v>
      </c>
      <c r="BC455" s="20"/>
      <c r="BD455" s="20"/>
      <c r="BE455" s="75" t="s">
        <v>755</v>
      </c>
      <c r="BF455" s="73" t="s">
        <v>755</v>
      </c>
      <c r="BG455" s="55" t="s">
        <v>755</v>
      </c>
      <c r="BH455" s="76" t="s">
        <v>755</v>
      </c>
      <c r="BI455" s="20" t="s">
        <v>755</v>
      </c>
      <c r="BJ455" s="20" t="s">
        <v>755</v>
      </c>
      <c r="BK455" s="55" t="s">
        <v>20634</v>
      </c>
      <c r="BL455" s="71" t="s">
        <v>20636</v>
      </c>
      <c r="BM455" s="77" t="s">
        <v>21473</v>
      </c>
      <c r="BN455" s="78" t="s">
        <v>21476</v>
      </c>
      <c r="BO455" s="77" t="s">
        <v>25670</v>
      </c>
      <c r="BP455" s="78" t="s">
        <v>25672</v>
      </c>
    </row>
    <row r="456" spans="1:68" s="3" customFormat="1" x14ac:dyDescent="0.2">
      <c r="A456" s="20" t="s">
        <v>95</v>
      </c>
      <c r="B456" s="20" t="s">
        <v>1679</v>
      </c>
      <c r="C456" s="20" t="s">
        <v>251</v>
      </c>
      <c r="D456" s="20" t="s">
        <v>1</v>
      </c>
      <c r="E456" s="20" t="s">
        <v>264</v>
      </c>
      <c r="F456" s="20"/>
      <c r="G456" s="20" t="s">
        <v>2442</v>
      </c>
      <c r="H456" s="20"/>
      <c r="I456" s="19">
        <f t="shared" si="66"/>
        <v>33</v>
      </c>
      <c r="J456" s="20" t="s">
        <v>755</v>
      </c>
      <c r="K456" s="20" t="s">
        <v>276</v>
      </c>
      <c r="L456" s="95" t="str">
        <f>IF(M456&lt;&gt;"",IF(NOT(ISNA(INDEX(cc!B:B,MATCH(M456,cc!A:A,0)))),INDEX(cc!B:B,MATCH(M456,cc!A:A,0)),"0"),"")</f>
        <v>default</v>
      </c>
      <c r="M456" s="97" t="s">
        <v>13</v>
      </c>
      <c r="N456" s="28" t="str">
        <f t="shared" si="64"/>
        <v xml:space="preserve"> TARGET</v>
      </c>
      <c r="O456" s="19" t="str">
        <f t="shared" si="67"/>
        <v>PP_PREV (N, DSD_NARRATIVE) TARGET: HIV Prevention Program</v>
      </c>
      <c r="P456" s="19" t="str">
        <f t="shared" si="68"/>
        <v>PP_PREV (N, DSD_NARRATIVE) TARGET: HIV Prevention Program</v>
      </c>
      <c r="Q456" s="19" t="str">
        <f t="shared" si="73"/>
        <v>PP_PREV (N, DSD_NARRATIVE) TARGET</v>
      </c>
      <c r="R456" s="19" t="str">
        <f t="shared" si="69"/>
        <v>PP_PREV_N_DSD_NARRATIVE_TARGET</v>
      </c>
      <c r="S456" s="19" t="str">
        <f t="shared" si="70"/>
        <v>PP_PREV_N_DSD_NARRATIVE_TARGET</v>
      </c>
      <c r="T456" s="19" t="b">
        <f>NOT(ISNA(VLOOKUP(B456,dbcodes!A:B,2,FALSE)))</f>
        <v>1</v>
      </c>
      <c r="U456" s="19" t="str">
        <f>IF(ISNA(VLOOKUP(B456,dbcodes!A:B,2,FALSE)),des!R2523,VLOOKUP(B456,dbcodes!A:B,2,FALSE))</f>
        <v>PP_PREV_N_DSD_NARRATIVE_TARGET</v>
      </c>
      <c r="V456" s="20"/>
      <c r="W456" s="107" t="str">
        <f>IF(ISNA(VLOOKUP(C456,descriptions!A:B,2,FALSE)),des!V1162,IF(G456=" TARGET","Target ","")&amp;VLOOKUP(C456,descriptions!A:B,2,FALSE))</f>
        <v>Target Number of priority populations reached with standard HIV prevention intervention(s) that are evidence-based</v>
      </c>
      <c r="X456" s="20" t="s">
        <v>9</v>
      </c>
      <c r="Y456" s="20" t="s">
        <v>831</v>
      </c>
      <c r="Z456" s="20" t="s">
        <v>836</v>
      </c>
      <c r="AA456" s="20" t="s">
        <v>102</v>
      </c>
      <c r="AB456" s="20" t="s">
        <v>755</v>
      </c>
      <c r="AC456" s="19" t="str">
        <f>IF(AB456&lt;&gt;"",IF(NOT(ISNA(INDEX(os!A:A,MATCH(AB456,os!B:B,0)))),INDEX(os!A:A,MATCH(AB456,os!B:B,0)),"0"),"")</f>
        <v/>
      </c>
      <c r="AD456" s="20" t="s">
        <v>830</v>
      </c>
      <c r="AE456" s="20"/>
      <c r="AF456" s="20"/>
      <c r="AG456" s="20"/>
      <c r="AH456" s="93" t="str">
        <f>IF(NOT(ISNA(VLOOKUP(B:B,ResultsTargets!A:A,1,0))),"TRUE","")</f>
        <v>TRUE</v>
      </c>
      <c r="AI456" s="19" t="str">
        <f>IF(ISNA(VLOOKUP(C456,dim_techarea!A:B,2,FALSE)),"",VLOOKUP(C456,dim_techarea!A:B,2,FALSE))</f>
        <v>PP_PREV</v>
      </c>
      <c r="AJ456" s="19" t="str">
        <f>IF(ISNA(VLOOKUP(AI456,dim_techarea!B:C,2,FALSE)),"",VLOOKUP(AI456,dim_techarea!B:C,2,FALSE))</f>
        <v>Fvs28dwjL6e</v>
      </c>
      <c r="AK456" s="19" t="str">
        <f>IF(ISNA(VLOOKUP(TRIM(G456),dim_targetsresults!A:B,2,FALSE)),"",VLOOKUP(TRIM(G456),dim_targetsresults!A:C,2,FALSE))</f>
        <v>MER Targets</v>
      </c>
      <c r="AL456" s="19" t="str">
        <f>IF(ISNA(VLOOKUP(AK456,dim_targetsresults!B:C,2,FALSE)),"",VLOOKUP(AK456,dim_targetsresults!B:C,2,FALSE))</f>
        <v>W8imnja2Owd</v>
      </c>
      <c r="AM456" s="19" t="str">
        <f>IF(ISNA(VLOOKUP(TRIM(D456),dim_numeratordenominator!A:B,2,FALSE)),"",VLOOKUP(TRIM(D456),dim_numeratordenominator!A:C,2,FALSE))</f>
        <v>Numerator</v>
      </c>
      <c r="AN456" s="19" t="str">
        <f>IF(ISNA(VLOOKUP(AM456,dim_numeratordenominator!B:C,2,FALSE)),"",VLOOKUP(AM456,dim_numeratordenominator!B:C,2,FALSE))</f>
        <v>Som9NRMQqV7</v>
      </c>
      <c r="AO456" s="19" t="str">
        <f>IF(ISNA(VLOOKUP(TRIM(E456),dim_supporttype!A:B,2,FALSE)),"",VLOOKUP(TRIM(E456),dim_supporttype!A:C,2,FALSE))</f>
        <v>DSD Narratives</v>
      </c>
      <c r="AP456" s="19" t="str">
        <f>IF(ISNA(VLOOKUP(AO456,dim_supporttype!B:C,2,FALSE)),"",VLOOKUP(AO456,dim_supporttype!B:C,2,FALSE))</f>
        <v>ySGf8v2q9Rm</v>
      </c>
      <c r="AQ456" s="19" t="str">
        <f>IF(ISNA(VLOOKUP(TRIM(F456),dim_disaggs!A:B,2,FALSE)),"No Disagg",VLOOKUP(TRIM(F456),dim_disaggs!A:B,2,FALSE))</f>
        <v>No Disagg</v>
      </c>
      <c r="AR456" s="19" t="str">
        <f>IF(ISNA(VLOOKUP(AQ456,dim_disaggs!B:C,2,FALSE)),"",VLOOKUP(AQ456,dim_disaggs!B:C,2,FALSE))</f>
        <v>werJlVT6sf3</v>
      </c>
      <c r="AS456" s="72"/>
      <c r="AT456" s="66"/>
      <c r="AU456" s="72" t="s">
        <v>755</v>
      </c>
      <c r="AV456" s="73" t="s">
        <v>755</v>
      </c>
      <c r="AW456" s="66" t="s">
        <v>755</v>
      </c>
      <c r="AX456" s="66" t="s">
        <v>755</v>
      </c>
      <c r="AY456" s="20"/>
      <c r="AZ456" s="20"/>
      <c r="BA456" s="105" t="str">
        <f t="shared" si="71"/>
        <v/>
      </c>
      <c r="BB456" s="20" t="str">
        <f t="shared" si="72"/>
        <v/>
      </c>
      <c r="BC456" s="20"/>
      <c r="BD456" s="20"/>
      <c r="BE456" s="75" t="s">
        <v>755</v>
      </c>
      <c r="BF456" s="73" t="s">
        <v>755</v>
      </c>
      <c r="BG456" s="55" t="s">
        <v>755</v>
      </c>
      <c r="BH456" s="76" t="s">
        <v>755</v>
      </c>
      <c r="BI456" s="20" t="s">
        <v>755</v>
      </c>
      <c r="BJ456" s="20" t="s">
        <v>755</v>
      </c>
      <c r="BK456" s="55" t="s">
        <v>755</v>
      </c>
      <c r="BL456" s="71" t="s">
        <v>755</v>
      </c>
      <c r="BM456" s="77" t="s">
        <v>755</v>
      </c>
      <c r="BN456" s="78" t="s">
        <v>755</v>
      </c>
      <c r="BO456" s="77" t="s">
        <v>755</v>
      </c>
      <c r="BP456" s="78" t="s">
        <v>755</v>
      </c>
    </row>
    <row r="457" spans="1:68" s="3" customFormat="1" x14ac:dyDescent="0.2">
      <c r="A457" s="20" t="s">
        <v>95</v>
      </c>
      <c r="B457" s="20" t="s">
        <v>1683</v>
      </c>
      <c r="C457" s="20" t="s">
        <v>251</v>
      </c>
      <c r="D457" s="20" t="s">
        <v>1</v>
      </c>
      <c r="E457" s="20" t="s">
        <v>265</v>
      </c>
      <c r="F457" s="20"/>
      <c r="G457" s="20" t="s">
        <v>2442</v>
      </c>
      <c r="H457" s="20"/>
      <c r="I457" s="19">
        <f t="shared" si="66"/>
        <v>32</v>
      </c>
      <c r="J457" s="20" t="s">
        <v>755</v>
      </c>
      <c r="K457" s="20" t="s">
        <v>276</v>
      </c>
      <c r="L457" s="95" t="str">
        <f>IF(M457&lt;&gt;"",IF(NOT(ISNA(INDEX(cc!B:B,MATCH(M457,cc!A:A,0)))),INDEX(cc!B:B,MATCH(M457,cc!A:A,0)),"0"),"")</f>
        <v>default</v>
      </c>
      <c r="M457" s="97" t="s">
        <v>13</v>
      </c>
      <c r="N457" s="28" t="str">
        <f t="shared" si="64"/>
        <v xml:space="preserve"> TARGET</v>
      </c>
      <c r="O457" s="19" t="str">
        <f t="shared" si="67"/>
        <v>PP_PREV (N, TA_NARRATIVE) TARGET: HIV Prevention Program</v>
      </c>
      <c r="P457" s="19" t="str">
        <f t="shared" si="68"/>
        <v>PP_PREV (N, TA_NARRATIVE) TARGET: HIV Prevention Program</v>
      </c>
      <c r="Q457" s="19" t="str">
        <f t="shared" si="73"/>
        <v>PP_PREV (N, TA_NARRATIVE) TARGET</v>
      </c>
      <c r="R457" s="19" t="str">
        <f t="shared" si="69"/>
        <v>PP_PREV_N_TA_NARRATIVE_TARGET</v>
      </c>
      <c r="S457" s="19" t="str">
        <f t="shared" si="70"/>
        <v>PP_PREV_N_TA_NARRATIVE_TARGET</v>
      </c>
      <c r="T457" s="19" t="b">
        <f>NOT(ISNA(VLOOKUP(B457,dbcodes!A:B,2,FALSE)))</f>
        <v>1</v>
      </c>
      <c r="U457" s="19" t="str">
        <f>IF(ISNA(VLOOKUP(B457,dbcodes!A:B,2,FALSE)),des!R2524,VLOOKUP(B457,dbcodes!A:B,2,FALSE))</f>
        <v>PP_PREV_N_TA_NARRATIVE_TARGET</v>
      </c>
      <c r="V457" s="20"/>
      <c r="W457" s="107" t="str">
        <f>IF(ISNA(VLOOKUP(C457,descriptions!A:B,2,FALSE)),des!V1163,IF(G457=" TARGET","Target ","")&amp;VLOOKUP(C457,descriptions!A:B,2,FALSE))</f>
        <v>Target Number of priority populations reached with standard HIV prevention intervention(s) that are evidence-based</v>
      </c>
      <c r="X457" s="20" t="s">
        <v>9</v>
      </c>
      <c r="Y457" s="20" t="s">
        <v>831</v>
      </c>
      <c r="Z457" s="20" t="s">
        <v>836</v>
      </c>
      <c r="AA457" s="20" t="s">
        <v>102</v>
      </c>
      <c r="AB457" s="20" t="s">
        <v>755</v>
      </c>
      <c r="AC457" s="19" t="str">
        <f>IF(AB457&lt;&gt;"",IF(NOT(ISNA(INDEX(os!A:A,MATCH(AB457,os!B:B,0)))),INDEX(os!A:A,MATCH(AB457,os!B:B,0)),"0"),"")</f>
        <v/>
      </c>
      <c r="AD457" s="20" t="s">
        <v>830</v>
      </c>
      <c r="AE457" s="20"/>
      <c r="AF457" s="20"/>
      <c r="AG457" s="20"/>
      <c r="AH457" s="93" t="str">
        <f>IF(NOT(ISNA(VLOOKUP(B:B,ResultsTargets!A:A,1,0))),"TRUE","")</f>
        <v>TRUE</v>
      </c>
      <c r="AI457" s="19" t="str">
        <f>IF(ISNA(VLOOKUP(C457,dim_techarea!A:B,2,FALSE)),"",VLOOKUP(C457,dim_techarea!A:B,2,FALSE))</f>
        <v>PP_PREV</v>
      </c>
      <c r="AJ457" s="19" t="str">
        <f>IF(ISNA(VLOOKUP(AI457,dim_techarea!B:C,2,FALSE)),"",VLOOKUP(AI457,dim_techarea!B:C,2,FALSE))</f>
        <v>Fvs28dwjL6e</v>
      </c>
      <c r="AK457" s="19" t="str">
        <f>IF(ISNA(VLOOKUP(TRIM(G457),dim_targetsresults!A:B,2,FALSE)),"",VLOOKUP(TRIM(G457),dim_targetsresults!A:C,2,FALSE))</f>
        <v>MER Targets</v>
      </c>
      <c r="AL457" s="19" t="str">
        <f>IF(ISNA(VLOOKUP(AK457,dim_targetsresults!B:C,2,FALSE)),"",VLOOKUP(AK457,dim_targetsresults!B:C,2,FALSE))</f>
        <v>W8imnja2Owd</v>
      </c>
      <c r="AM457" s="19" t="str">
        <f>IF(ISNA(VLOOKUP(TRIM(D457),dim_numeratordenominator!A:B,2,FALSE)),"",VLOOKUP(TRIM(D457),dim_numeratordenominator!A:C,2,FALSE))</f>
        <v>Numerator</v>
      </c>
      <c r="AN457" s="19" t="str">
        <f>IF(ISNA(VLOOKUP(AM457,dim_numeratordenominator!B:C,2,FALSE)),"",VLOOKUP(AM457,dim_numeratordenominator!B:C,2,FALSE))</f>
        <v>Som9NRMQqV7</v>
      </c>
      <c r="AO457" s="19" t="str">
        <f>IF(ISNA(VLOOKUP(TRIM(E457),dim_supporttype!A:B,2,FALSE)),"",VLOOKUP(TRIM(E457),dim_supporttype!A:C,2,FALSE))</f>
        <v>TA Narratives</v>
      </c>
      <c r="AP457" s="19" t="str">
        <f>IF(ISNA(VLOOKUP(AO457,dim_supporttype!B:C,2,FALSE)),"",VLOOKUP(AO457,dim_supporttype!B:C,2,FALSE))</f>
        <v>aBZapfNWlIU</v>
      </c>
      <c r="AQ457" s="19" t="str">
        <f>IF(ISNA(VLOOKUP(TRIM(F457),dim_disaggs!A:B,2,FALSE)),"No Disagg",VLOOKUP(TRIM(F457),dim_disaggs!A:B,2,FALSE))</f>
        <v>No Disagg</v>
      </c>
      <c r="AR457" s="19" t="str">
        <f>IF(ISNA(VLOOKUP(AQ457,dim_disaggs!B:C,2,FALSE)),"",VLOOKUP(AQ457,dim_disaggs!B:C,2,FALSE))</f>
        <v>werJlVT6sf3</v>
      </c>
      <c r="AS457" s="72"/>
      <c r="AT457" s="66"/>
      <c r="AU457" s="72" t="s">
        <v>755</v>
      </c>
      <c r="AV457" s="73" t="s">
        <v>755</v>
      </c>
      <c r="AW457" s="66" t="s">
        <v>755</v>
      </c>
      <c r="AX457" s="66" t="s">
        <v>755</v>
      </c>
      <c r="AY457" s="20"/>
      <c r="AZ457" s="20"/>
      <c r="BA457" s="105" t="str">
        <f t="shared" si="71"/>
        <v/>
      </c>
      <c r="BB457" s="20" t="str">
        <f t="shared" si="72"/>
        <v/>
      </c>
      <c r="BC457" s="20"/>
      <c r="BD457" s="20"/>
      <c r="BE457" s="75" t="s">
        <v>755</v>
      </c>
      <c r="BF457" s="73" t="s">
        <v>755</v>
      </c>
      <c r="BG457" s="55" t="s">
        <v>755</v>
      </c>
      <c r="BH457" s="76" t="s">
        <v>755</v>
      </c>
      <c r="BI457" s="20" t="s">
        <v>755</v>
      </c>
      <c r="BJ457" s="20" t="s">
        <v>755</v>
      </c>
      <c r="BK457" s="55" t="s">
        <v>755</v>
      </c>
      <c r="BL457" s="71" t="s">
        <v>755</v>
      </c>
      <c r="BM457" s="77" t="s">
        <v>755</v>
      </c>
      <c r="BN457" s="78" t="s">
        <v>755</v>
      </c>
      <c r="BO457" s="77" t="s">
        <v>755</v>
      </c>
      <c r="BP457" s="78" t="s">
        <v>755</v>
      </c>
    </row>
    <row r="458" spans="1:68" s="3" customFormat="1" x14ac:dyDescent="0.2">
      <c r="A458" s="22" t="s">
        <v>95</v>
      </c>
      <c r="B458" s="21" t="s">
        <v>20510</v>
      </c>
      <c r="C458" s="22" t="s">
        <v>20516</v>
      </c>
      <c r="D458" s="22" t="s">
        <v>1</v>
      </c>
      <c r="E458" s="22" t="s">
        <v>77</v>
      </c>
      <c r="F458" s="22" t="s">
        <v>135</v>
      </c>
      <c r="G458" s="22" t="s">
        <v>20086</v>
      </c>
      <c r="H458" s="22" t="s">
        <v>135</v>
      </c>
      <c r="I458" s="18">
        <f t="shared" si="66"/>
        <v>27</v>
      </c>
      <c r="J458" s="22"/>
      <c r="K458" s="22" t="s">
        <v>20527</v>
      </c>
      <c r="L458" s="95" t="str">
        <f>IF(M458&lt;&gt;"",IF(NOT(ISNA(INDEX(cc!B:B,MATCH(M458,cc!A:A,0)))),INDEX(cc!B:B,MATCH(M458,cc!A:A,0)),"0"),"")</f>
        <v>Age (15-50+-uk, 8), and Sex</v>
      </c>
      <c r="M458" s="97" t="s">
        <v>20492</v>
      </c>
      <c r="N458" s="33" t="str">
        <f t="shared" si="64"/>
        <v/>
      </c>
      <c r="O458" s="18" t="str">
        <f t="shared" si="67"/>
        <v>PrEP_CURR (N, DSD, Age/Sex): Receiving PrEP</v>
      </c>
      <c r="P458" s="18" t="str">
        <f t="shared" si="68"/>
        <v>PrEP_CURR (N, DSD, Age/Sex): Receiving PrEP</v>
      </c>
      <c r="Q458" s="18" t="str">
        <f t="shared" si="73"/>
        <v>PrEP_CURR (N, DSD, Age/Sex)</v>
      </c>
      <c r="R458" s="18" t="str">
        <f t="shared" si="69"/>
        <v>PrEP_CURR_N_DSD_Age_Sex</v>
      </c>
      <c r="S458" s="18" t="str">
        <f t="shared" si="70"/>
        <v>PrEP_CURR_N_DSD_Age_Sex_</v>
      </c>
      <c r="T458" s="19" t="b">
        <f>NOT(ISNA(VLOOKUP(B458,dbcodes!A:B,2,FALSE)))</f>
        <v>1</v>
      </c>
      <c r="U458" s="19" t="str">
        <f>IF(ISNA(VLOOKUP(B458,dbcodes!A:B,2,FALSE)),des!R2525,VLOOKUP(B458,dbcodes!A:B,2,FALSE))</f>
        <v>PrEP_CURR_N_DSD_Age_Sex</v>
      </c>
      <c r="V458" s="22"/>
      <c r="W458" s="108" t="str">
        <f>IF(ISNA(VLOOKUP(C458,descriptions!A:B,2,FALSE)),des!V2032,IF(G458=" TARGET","Target ","")&amp;VLOOKUP(C458,descriptions!A:B,2,FALSE))</f>
        <v>Number of individuals, including those newly enrolled, receiving oral PrEP during the reporting period</v>
      </c>
      <c r="X458" s="22" t="s">
        <v>4</v>
      </c>
      <c r="Y458" s="22" t="s">
        <v>831</v>
      </c>
      <c r="Z458" s="22" t="s">
        <v>836</v>
      </c>
      <c r="AA458" s="22" t="s">
        <v>102</v>
      </c>
      <c r="AB458" s="22" t="s">
        <v>755</v>
      </c>
      <c r="AC458" s="19" t="str">
        <f>IF(AB458&lt;&gt;"",IF(NOT(ISNA(INDEX(os!A:A,MATCH(AB458,os!B:B,0)))),INDEX(os!A:A,MATCH(AB458,os!B:B,0)),"0"),"")</f>
        <v/>
      </c>
      <c r="AD458" s="22" t="s">
        <v>830</v>
      </c>
      <c r="AE458" s="22"/>
      <c r="AF458" s="22"/>
      <c r="AG458" s="22"/>
      <c r="AH458" s="93" t="str">
        <f>IF(NOT(ISNA(VLOOKUP(B:B,ResultsTargets!A:A,1,0))),"TRUE","")</f>
        <v>TRUE</v>
      </c>
      <c r="AI458" s="18" t="str">
        <f>IF(ISNA(VLOOKUP(C458,dim_techarea!A:B,2,FALSE)),"",VLOOKUP(C458,dim_techarea!A:B,2,FALSE))</f>
        <v>PrEP_CURR</v>
      </c>
      <c r="AJ458" s="18" t="str">
        <f>IF(ISNA(VLOOKUP(AI458,dim_techarea!B:C,2,FALSE)),"",VLOOKUP(AI458,dim_techarea!B:C,2,FALSE))</f>
        <v>pkZRNlMgL89</v>
      </c>
      <c r="AK458" s="18" t="str">
        <f>IF(ISNA(VLOOKUP(TRIM(G458),dim_targetsresults!A:B,2,FALSE)),"",VLOOKUP(TRIM(G458),dim_targetsresults!A:C,2,FALSE))</f>
        <v>MER Results</v>
      </c>
      <c r="AL458" s="18" t="str">
        <f>IF(ISNA(VLOOKUP(AK458,dim_targetsresults!B:C,2,FALSE)),"",VLOOKUP(AK458,dim_targetsresults!B:C,2,FALSE))</f>
        <v>Jh0jDM5yQ2E</v>
      </c>
      <c r="AM458" s="18" t="str">
        <f>IF(ISNA(VLOOKUP(TRIM(D458),dim_numeratordenominator!A:B,2,FALSE)),"",VLOOKUP(TRIM(D458),dim_numeratordenominator!A:C,2,FALSE))</f>
        <v>Numerator</v>
      </c>
      <c r="AN458" s="18" t="str">
        <f>IF(ISNA(VLOOKUP(AM458,dim_numeratordenominator!B:C,2,FALSE)),"",VLOOKUP(AM458,dim_numeratordenominator!B:C,2,FALSE))</f>
        <v>Som9NRMQqV7</v>
      </c>
      <c r="AO458" s="18" t="str">
        <f>IF(ISNA(VLOOKUP(TRIM(E458),dim_supporttype!A:B,2,FALSE)),"",VLOOKUP(TRIM(E458),dim_supporttype!A:C,2,FALSE))</f>
        <v>DSD</v>
      </c>
      <c r="AP458" s="18" t="str">
        <f>IF(ISNA(VLOOKUP(AO458,dim_supporttype!B:C,2,FALSE)),"",VLOOKUP(AO458,dim_supporttype!B:C,2,FALSE))</f>
        <v>iM13vdNLWKb</v>
      </c>
      <c r="AQ458" s="18" t="str">
        <f>IF(ISNA(VLOOKUP(TRIM(F458),dim_disaggs!A:B,2,FALSE)),"No Disagg",VLOOKUP(TRIM(F458),dim_disaggs!A:B,2,FALSE))</f>
        <v>Age/Sex</v>
      </c>
      <c r="AR458" s="18" t="str">
        <f>IF(ISNA(VLOOKUP(AQ458,dim_disaggs!B:C,2,FALSE)),"",VLOOKUP(AQ458,dim_disaggs!B:C,2,FALSE))</f>
        <v>Qbz6SrpmJ1y</v>
      </c>
      <c r="AS458" s="72"/>
      <c r="AT458" s="66"/>
      <c r="AU458" s="72" t="s">
        <v>755</v>
      </c>
      <c r="AV458" s="73" t="s">
        <v>755</v>
      </c>
      <c r="AW458" s="66" t="s">
        <v>755</v>
      </c>
      <c r="AX458" s="66" t="s">
        <v>755</v>
      </c>
      <c r="AY458" s="22"/>
      <c r="AZ458" s="22"/>
      <c r="BA458" s="105" t="str">
        <f t="shared" si="71"/>
        <v>Top Level Numerator</v>
      </c>
      <c r="BB458" s="20" t="str">
        <f t="shared" si="72"/>
        <v>PE5QVF0w4xj</v>
      </c>
      <c r="BC458" s="22"/>
      <c r="BD458" s="22"/>
      <c r="BE458" s="75" t="s">
        <v>755</v>
      </c>
      <c r="BF458" s="73" t="s">
        <v>755</v>
      </c>
      <c r="BG458" s="57"/>
      <c r="BH458" s="87"/>
      <c r="BI458" s="22"/>
      <c r="BJ458" s="22"/>
      <c r="BK458" s="55" t="s">
        <v>20634</v>
      </c>
      <c r="BL458" s="71" t="s">
        <v>20636</v>
      </c>
      <c r="BM458" s="77" t="s">
        <v>21473</v>
      </c>
      <c r="BN458" s="78" t="s">
        <v>21476</v>
      </c>
      <c r="BO458" s="77" t="s">
        <v>25670</v>
      </c>
      <c r="BP458" s="78" t="s">
        <v>25672</v>
      </c>
    </row>
    <row r="459" spans="1:68" x14ac:dyDescent="0.2">
      <c r="A459" s="22" t="s">
        <v>95</v>
      </c>
      <c r="B459" s="21" t="s">
        <v>20511</v>
      </c>
      <c r="C459" s="22" t="s">
        <v>20516</v>
      </c>
      <c r="D459" s="22" t="s">
        <v>1</v>
      </c>
      <c r="E459" s="22" t="s">
        <v>78</v>
      </c>
      <c r="F459" s="22" t="s">
        <v>135</v>
      </c>
      <c r="G459" s="22" t="s">
        <v>20086</v>
      </c>
      <c r="H459" s="22" t="s">
        <v>135</v>
      </c>
      <c r="I459" s="18">
        <f t="shared" si="66"/>
        <v>26</v>
      </c>
      <c r="J459" s="22"/>
      <c r="K459" s="22" t="s">
        <v>20527</v>
      </c>
      <c r="L459" s="95" t="str">
        <f>IF(M459&lt;&gt;"",IF(NOT(ISNA(INDEX(cc!B:B,MATCH(M459,cc!A:A,0)))),INDEX(cc!B:B,MATCH(M459,cc!A:A,0)),"0"),"")</f>
        <v>Age (15-50+-uk, 8), and Sex</v>
      </c>
      <c r="M459" s="97" t="s">
        <v>20492</v>
      </c>
      <c r="N459" s="33" t="str">
        <f t="shared" si="64"/>
        <v/>
      </c>
      <c r="O459" s="18" t="str">
        <f t="shared" si="67"/>
        <v>PrEP_CURR (N, TA, Age/Sex): Receiving PrEP</v>
      </c>
      <c r="P459" s="18" t="str">
        <f t="shared" si="68"/>
        <v>PrEP_CURR (N, TA, Age/Sex): Receiving PrEP</v>
      </c>
      <c r="Q459" s="18" t="str">
        <f t="shared" si="73"/>
        <v>PrEP_CURR (N, TA, Age/Sex)</v>
      </c>
      <c r="R459" s="18" t="str">
        <f t="shared" si="69"/>
        <v>PrEP_CURR_N_TA_Age_Sex</v>
      </c>
      <c r="S459" s="18" t="str">
        <f t="shared" si="70"/>
        <v>PrEP_CURR_N_TA_Age_Sex_</v>
      </c>
      <c r="T459" s="19" t="b">
        <f>NOT(ISNA(VLOOKUP(B459,dbcodes!A:B,2,FALSE)))</f>
        <v>1</v>
      </c>
      <c r="U459" s="19" t="str">
        <f>IF(ISNA(VLOOKUP(B459,dbcodes!A:B,2,FALSE)),des!R2526,VLOOKUP(B459,dbcodes!A:B,2,FALSE))</f>
        <v>PrEP_CURR_N_TA_Age_Sex</v>
      </c>
      <c r="V459" s="22"/>
      <c r="W459" s="108" t="str">
        <f>IF(ISNA(VLOOKUP(C459,descriptions!A:B,2,FALSE)),des!V2033,IF(G459=" TARGET","Target ","")&amp;VLOOKUP(C459,descriptions!A:B,2,FALSE))</f>
        <v>Number of individuals, including those newly enrolled, receiving oral PrEP during the reporting period</v>
      </c>
      <c r="X459" s="22" t="s">
        <v>4</v>
      </c>
      <c r="Y459" s="22" t="s">
        <v>831</v>
      </c>
      <c r="Z459" s="22" t="s">
        <v>836</v>
      </c>
      <c r="AA459" s="22" t="s">
        <v>102</v>
      </c>
      <c r="AB459" s="22" t="s">
        <v>755</v>
      </c>
      <c r="AC459" s="19" t="str">
        <f>IF(AB459&lt;&gt;"",IF(NOT(ISNA(INDEX(os!A:A,MATCH(AB459,os!B:B,0)))),INDEX(os!A:A,MATCH(AB459,os!B:B,0)),"0"),"")</f>
        <v/>
      </c>
      <c r="AD459" s="22" t="s">
        <v>830</v>
      </c>
      <c r="AE459" s="22"/>
      <c r="AF459" s="22"/>
      <c r="AG459" s="22"/>
      <c r="AH459" s="93" t="str">
        <f>IF(NOT(ISNA(VLOOKUP(B:B,ResultsTargets!A:A,1,0))),"TRUE","")</f>
        <v>TRUE</v>
      </c>
      <c r="AI459" s="18" t="str">
        <f>IF(ISNA(VLOOKUP(C459,dim_techarea!A:B,2,FALSE)),"",VLOOKUP(C459,dim_techarea!A:B,2,FALSE))</f>
        <v>PrEP_CURR</v>
      </c>
      <c r="AJ459" s="18" t="str">
        <f>IF(ISNA(VLOOKUP(AI459,dim_techarea!B:C,2,FALSE)),"",VLOOKUP(AI459,dim_techarea!B:C,2,FALSE))</f>
        <v>pkZRNlMgL89</v>
      </c>
      <c r="AK459" s="18" t="str">
        <f>IF(ISNA(VLOOKUP(TRIM(G459),dim_targetsresults!A:B,2,FALSE)),"",VLOOKUP(TRIM(G459),dim_targetsresults!A:C,2,FALSE))</f>
        <v>MER Results</v>
      </c>
      <c r="AL459" s="18" t="str">
        <f>IF(ISNA(VLOOKUP(AK459,dim_targetsresults!B:C,2,FALSE)),"",VLOOKUP(AK459,dim_targetsresults!B:C,2,FALSE))</f>
        <v>Jh0jDM5yQ2E</v>
      </c>
      <c r="AM459" s="18" t="str">
        <f>IF(ISNA(VLOOKUP(TRIM(D459),dim_numeratordenominator!A:B,2,FALSE)),"",VLOOKUP(TRIM(D459),dim_numeratordenominator!A:C,2,FALSE))</f>
        <v>Numerator</v>
      </c>
      <c r="AN459" s="18" t="str">
        <f>IF(ISNA(VLOOKUP(AM459,dim_numeratordenominator!B:C,2,FALSE)),"",VLOOKUP(AM459,dim_numeratordenominator!B:C,2,FALSE))</f>
        <v>Som9NRMQqV7</v>
      </c>
      <c r="AO459" s="18" t="str">
        <f>IF(ISNA(VLOOKUP(TRIM(E459),dim_supporttype!A:B,2,FALSE)),"",VLOOKUP(TRIM(E459),dim_supporttype!A:C,2,FALSE))</f>
        <v>TA</v>
      </c>
      <c r="AP459" s="18" t="str">
        <f>IF(ISNA(VLOOKUP(AO459,dim_supporttype!B:C,2,FALSE)),"",VLOOKUP(AO459,dim_supporttype!B:C,2,FALSE))</f>
        <v>cRAGKdWIDn4</v>
      </c>
      <c r="AQ459" s="18" t="str">
        <f>IF(ISNA(VLOOKUP(TRIM(F459),dim_disaggs!A:B,2,FALSE)),"No Disagg",VLOOKUP(TRIM(F459),dim_disaggs!A:B,2,FALSE))</f>
        <v>Age/Sex</v>
      </c>
      <c r="AR459" s="18" t="str">
        <f>IF(ISNA(VLOOKUP(AQ459,dim_disaggs!B:C,2,FALSE)),"",VLOOKUP(AQ459,dim_disaggs!B:C,2,FALSE))</f>
        <v>Qbz6SrpmJ1y</v>
      </c>
      <c r="AU459" s="72" t="s">
        <v>755</v>
      </c>
      <c r="AV459" s="73" t="s">
        <v>755</v>
      </c>
      <c r="AW459" s="66" t="s">
        <v>755</v>
      </c>
      <c r="AX459" s="66" t="s">
        <v>755</v>
      </c>
      <c r="AY459" s="22"/>
      <c r="AZ459" s="22"/>
      <c r="BA459" s="105" t="str">
        <f t="shared" si="71"/>
        <v>Top Level Numerator</v>
      </c>
      <c r="BB459" s="20" t="str">
        <f t="shared" si="72"/>
        <v>PE5QVF0w4xj</v>
      </c>
      <c r="BC459" s="22"/>
      <c r="BD459" s="22"/>
      <c r="BE459" s="75" t="s">
        <v>755</v>
      </c>
      <c r="BF459" s="73" t="s">
        <v>755</v>
      </c>
      <c r="BG459" s="57"/>
      <c r="BH459" s="87"/>
      <c r="BI459" s="22"/>
      <c r="BJ459" s="22"/>
      <c r="BK459" s="55" t="s">
        <v>20634</v>
      </c>
      <c r="BL459" s="71" t="s">
        <v>20636</v>
      </c>
      <c r="BM459" s="77" t="s">
        <v>21473</v>
      </c>
      <c r="BN459" s="78" t="s">
        <v>21476</v>
      </c>
      <c r="BO459" s="77" t="s">
        <v>25670</v>
      </c>
      <c r="BP459" s="78" t="s">
        <v>25672</v>
      </c>
    </row>
    <row r="460" spans="1:68" x14ac:dyDescent="0.2">
      <c r="A460" s="22" t="s">
        <v>95</v>
      </c>
      <c r="B460" s="21" t="s">
        <v>20512</v>
      </c>
      <c r="C460" s="22" t="s">
        <v>20516</v>
      </c>
      <c r="D460" s="22" t="s">
        <v>1</v>
      </c>
      <c r="E460" s="22" t="s">
        <v>77</v>
      </c>
      <c r="F460" s="22" t="s">
        <v>20509</v>
      </c>
      <c r="G460" s="22" t="s">
        <v>20086</v>
      </c>
      <c r="H460" s="22" t="s">
        <v>20509</v>
      </c>
      <c r="I460" s="18">
        <f t="shared" si="66"/>
        <v>40</v>
      </c>
      <c r="J460" s="22"/>
      <c r="K460" s="22" t="s">
        <v>20527</v>
      </c>
      <c r="L460" s="95" t="str">
        <f>IF(M460&lt;&gt;"",IF(NOT(ISNA(INDEX(cc!B:B,MATCH(M460,cc!A:A,0)))),INDEX(cc!B:B,MATCH(M460,cc!A:A,0)),"0"),"")</f>
        <v>PrEP Three Month Test Result</v>
      </c>
      <c r="M460" s="97" t="s">
        <v>20519</v>
      </c>
      <c r="N460" s="33" t="str">
        <f t="shared" si="64"/>
        <v/>
      </c>
      <c r="O460" s="18" t="str">
        <f t="shared" si="67"/>
        <v>PrEP_CURR (N, DSD, ThreeMonthTestResult): Receiving PrEP</v>
      </c>
      <c r="P460" s="18" t="str">
        <f t="shared" si="68"/>
        <v>PrEP_CURR (N, DSD, ThreeMonthTestResult): Receiving PrEP</v>
      </c>
      <c r="Q460" s="18" t="str">
        <f t="shared" si="73"/>
        <v>PrEP_CURR (N, DSD, ThreeMonthTestResult)</v>
      </c>
      <c r="R460" s="18" t="str">
        <f t="shared" si="69"/>
        <v>PrEP_CURR_N_DSD_ThreeMonthTestResult</v>
      </c>
      <c r="S460" s="18" t="str">
        <f t="shared" si="70"/>
        <v>PrEP_CURR_N_DSD_ThreeMonthTestResult_</v>
      </c>
      <c r="T460" s="19" t="b">
        <f>NOT(ISNA(VLOOKUP(B460,dbcodes!A:B,2,FALSE)))</f>
        <v>1</v>
      </c>
      <c r="U460" s="19" t="str">
        <f>IF(ISNA(VLOOKUP(B460,dbcodes!A:B,2,FALSE)),des!R2527,VLOOKUP(B460,dbcodes!A:B,2,FALSE))</f>
        <v>PrEP_CURR_N_DSD_ThreeMonthTestResult</v>
      </c>
      <c r="V460" s="22"/>
      <c r="W460" s="108" t="str">
        <f>IF(ISNA(VLOOKUP(C460,descriptions!A:B,2,FALSE)),des!V2034,IF(G460=" TARGET","Target ","")&amp;VLOOKUP(C460,descriptions!A:B,2,FALSE))</f>
        <v>Number of individuals, including those newly enrolled, receiving oral PrEP during the reporting period</v>
      </c>
      <c r="X460" s="22" t="s">
        <v>4</v>
      </c>
      <c r="Y460" s="22" t="s">
        <v>831</v>
      </c>
      <c r="Z460" s="22" t="s">
        <v>836</v>
      </c>
      <c r="AA460" s="22" t="s">
        <v>102</v>
      </c>
      <c r="AB460" s="22" t="s">
        <v>755</v>
      </c>
      <c r="AC460" s="19" t="str">
        <f>IF(AB460&lt;&gt;"",IF(NOT(ISNA(INDEX(os!A:A,MATCH(AB460,os!B:B,0)))),INDEX(os!A:A,MATCH(AB460,os!B:B,0)),"0"),"")</f>
        <v/>
      </c>
      <c r="AD460" s="22" t="s">
        <v>830</v>
      </c>
      <c r="AE460" s="22"/>
      <c r="AF460" s="22"/>
      <c r="AG460" s="22"/>
      <c r="AH460" s="93" t="str">
        <f>IF(NOT(ISNA(VLOOKUP(B:B,ResultsTargets!A:A,1,0))),"TRUE","")</f>
        <v>TRUE</v>
      </c>
      <c r="AI460" s="18" t="str">
        <f>IF(ISNA(VLOOKUP(C460,dim_techarea!A:B,2,FALSE)),"",VLOOKUP(C460,dim_techarea!A:B,2,FALSE))</f>
        <v>PrEP_CURR</v>
      </c>
      <c r="AJ460" s="18" t="str">
        <f>IF(ISNA(VLOOKUP(AI460,dim_techarea!B:C,2,FALSE)),"",VLOOKUP(AI460,dim_techarea!B:C,2,FALSE))</f>
        <v>pkZRNlMgL89</v>
      </c>
      <c r="AK460" s="18" t="str">
        <f>IF(ISNA(VLOOKUP(TRIM(G460),dim_targetsresults!A:B,2,FALSE)),"",VLOOKUP(TRIM(G460),dim_targetsresults!A:C,2,FALSE))</f>
        <v>MER Results</v>
      </c>
      <c r="AL460" s="18" t="str">
        <f>IF(ISNA(VLOOKUP(AK460,dim_targetsresults!B:C,2,FALSE)),"",VLOOKUP(AK460,dim_targetsresults!B:C,2,FALSE))</f>
        <v>Jh0jDM5yQ2E</v>
      </c>
      <c r="AM460" s="18" t="str">
        <f>IF(ISNA(VLOOKUP(TRIM(D460),dim_numeratordenominator!A:B,2,FALSE)),"",VLOOKUP(TRIM(D460),dim_numeratordenominator!A:C,2,FALSE))</f>
        <v>Numerator</v>
      </c>
      <c r="AN460" s="18" t="str">
        <f>IF(ISNA(VLOOKUP(AM460,dim_numeratordenominator!B:C,2,FALSE)),"",VLOOKUP(AM460,dim_numeratordenominator!B:C,2,FALSE))</f>
        <v>Som9NRMQqV7</v>
      </c>
      <c r="AO460" s="18" t="str">
        <f>IF(ISNA(VLOOKUP(TRIM(E460),dim_supporttype!A:B,2,FALSE)),"",VLOOKUP(TRIM(E460),dim_supporttype!A:C,2,FALSE))</f>
        <v>DSD</v>
      </c>
      <c r="AP460" s="18" t="str">
        <f>IF(ISNA(VLOOKUP(AO460,dim_supporttype!B:C,2,FALSE)),"",VLOOKUP(AO460,dim_supporttype!B:C,2,FALSE))</f>
        <v>iM13vdNLWKb</v>
      </c>
      <c r="AQ460" s="18" t="str">
        <f>IF(ISNA(VLOOKUP(TRIM(F460),dim_disaggs!A:B,2,FALSE)),"No Disagg",VLOOKUP(TRIM(F460),dim_disaggs!A:B,2,FALSE))</f>
        <v>ThreeMonthTestResult</v>
      </c>
      <c r="AR460" s="18" t="str">
        <f>IF(ISNA(VLOOKUP(AQ460,dim_disaggs!B:C,2,FALSE)),"",VLOOKUP(AQ460,dim_disaggs!B:C,2,FALSE))</f>
        <v>JfDTMTZuaxw</v>
      </c>
      <c r="AU460" s="72" t="s">
        <v>755</v>
      </c>
      <c r="AV460" s="73" t="s">
        <v>755</v>
      </c>
      <c r="AW460" s="66" t="s">
        <v>755</v>
      </c>
      <c r="AX460" s="66" t="s">
        <v>755</v>
      </c>
      <c r="AY460" s="22"/>
      <c r="AZ460" s="22"/>
      <c r="BA460" s="105" t="str">
        <f t="shared" si="71"/>
        <v/>
      </c>
      <c r="BB460" s="20" t="str">
        <f t="shared" si="72"/>
        <v/>
      </c>
      <c r="BC460" s="22"/>
      <c r="BD460" s="22"/>
      <c r="BE460" s="75" t="s">
        <v>755</v>
      </c>
      <c r="BF460" s="73" t="s">
        <v>755</v>
      </c>
      <c r="BG460" s="57"/>
      <c r="BH460" s="87"/>
      <c r="BI460" s="22"/>
      <c r="BJ460" s="22"/>
      <c r="BK460" s="55" t="s">
        <v>755</v>
      </c>
      <c r="BL460" s="71" t="s">
        <v>755</v>
      </c>
      <c r="BM460" s="77" t="s">
        <v>755</v>
      </c>
      <c r="BN460" s="78" t="s">
        <v>755</v>
      </c>
      <c r="BO460" s="77" t="s">
        <v>755</v>
      </c>
      <c r="BP460" s="78" t="s">
        <v>755</v>
      </c>
    </row>
    <row r="461" spans="1:68" x14ac:dyDescent="0.2">
      <c r="A461" s="22" t="s">
        <v>95</v>
      </c>
      <c r="B461" s="21" t="s">
        <v>20513</v>
      </c>
      <c r="C461" s="22" t="s">
        <v>20516</v>
      </c>
      <c r="D461" s="22" t="s">
        <v>1</v>
      </c>
      <c r="E461" s="22" t="s">
        <v>78</v>
      </c>
      <c r="F461" s="22" t="s">
        <v>20509</v>
      </c>
      <c r="G461" s="22" t="s">
        <v>20086</v>
      </c>
      <c r="H461" s="22" t="s">
        <v>20509</v>
      </c>
      <c r="I461" s="18">
        <f t="shared" si="66"/>
        <v>39</v>
      </c>
      <c r="J461" s="22"/>
      <c r="K461" s="22" t="s">
        <v>20527</v>
      </c>
      <c r="L461" s="95" t="str">
        <f>IF(M461&lt;&gt;"",IF(NOT(ISNA(INDEX(cc!B:B,MATCH(M461,cc!A:A,0)))),INDEX(cc!B:B,MATCH(M461,cc!A:A,0)),"0"),"")</f>
        <v>PrEP Three Month Test Result</v>
      </c>
      <c r="M461" s="97" t="s">
        <v>20519</v>
      </c>
      <c r="N461" s="33" t="str">
        <f t="shared" si="64"/>
        <v/>
      </c>
      <c r="O461" s="18" t="str">
        <f t="shared" si="67"/>
        <v>PrEP_CURR (N, TA, ThreeMonthTestResult): Receiving PrEP</v>
      </c>
      <c r="P461" s="18" t="str">
        <f t="shared" si="68"/>
        <v>PrEP_CURR (N, TA, ThreeMonthTestResult): Receiving PrEP</v>
      </c>
      <c r="Q461" s="18" t="str">
        <f t="shared" si="73"/>
        <v>PrEP_CURR (N, TA, ThreeMonthTestResult)</v>
      </c>
      <c r="R461" s="18" t="str">
        <f t="shared" si="69"/>
        <v>PrEP_CURR_N_TA_ThreeMonthTestResult</v>
      </c>
      <c r="S461" s="18" t="str">
        <f t="shared" si="70"/>
        <v>PrEP_CURR_N_TA_ThreeMonthTestResult_</v>
      </c>
      <c r="T461" s="19" t="b">
        <f>NOT(ISNA(VLOOKUP(B461,dbcodes!A:B,2,FALSE)))</f>
        <v>1</v>
      </c>
      <c r="U461" s="19" t="str">
        <f>IF(ISNA(VLOOKUP(B461,dbcodes!A:B,2,FALSE)),des!R2528,VLOOKUP(B461,dbcodes!A:B,2,FALSE))</f>
        <v>PrEP_CURR_N_TA_ThreeMonthTestResult</v>
      </c>
      <c r="V461" s="22"/>
      <c r="W461" s="108" t="str">
        <f>IF(ISNA(VLOOKUP(C461,descriptions!A:B,2,FALSE)),des!V2035,IF(G461=" TARGET","Target ","")&amp;VLOOKUP(C461,descriptions!A:B,2,FALSE))</f>
        <v>Number of individuals, including those newly enrolled, receiving oral PrEP during the reporting period</v>
      </c>
      <c r="X461" s="22" t="s">
        <v>4</v>
      </c>
      <c r="Y461" s="22" t="s">
        <v>831</v>
      </c>
      <c r="Z461" s="22" t="s">
        <v>836</v>
      </c>
      <c r="AA461" s="22" t="s">
        <v>102</v>
      </c>
      <c r="AB461" s="22" t="s">
        <v>755</v>
      </c>
      <c r="AC461" s="19" t="str">
        <f>IF(AB461&lt;&gt;"",IF(NOT(ISNA(INDEX(os!A:A,MATCH(AB461,os!B:B,0)))),INDEX(os!A:A,MATCH(AB461,os!B:B,0)),"0"),"")</f>
        <v/>
      </c>
      <c r="AD461" s="22" t="s">
        <v>830</v>
      </c>
      <c r="AE461" s="22"/>
      <c r="AF461" s="22"/>
      <c r="AG461" s="22"/>
      <c r="AH461" s="93" t="str">
        <f>IF(NOT(ISNA(VLOOKUP(B:B,ResultsTargets!A:A,1,0))),"TRUE","")</f>
        <v>TRUE</v>
      </c>
      <c r="AI461" s="18" t="str">
        <f>IF(ISNA(VLOOKUP(C461,dim_techarea!A:B,2,FALSE)),"",VLOOKUP(C461,dim_techarea!A:B,2,FALSE))</f>
        <v>PrEP_CURR</v>
      </c>
      <c r="AJ461" s="18" t="str">
        <f>IF(ISNA(VLOOKUP(AI461,dim_techarea!B:C,2,FALSE)),"",VLOOKUP(AI461,dim_techarea!B:C,2,FALSE))</f>
        <v>pkZRNlMgL89</v>
      </c>
      <c r="AK461" s="18" t="str">
        <f>IF(ISNA(VLOOKUP(TRIM(G461),dim_targetsresults!A:B,2,FALSE)),"",VLOOKUP(TRIM(G461),dim_targetsresults!A:C,2,FALSE))</f>
        <v>MER Results</v>
      </c>
      <c r="AL461" s="18" t="str">
        <f>IF(ISNA(VLOOKUP(AK461,dim_targetsresults!B:C,2,FALSE)),"",VLOOKUP(AK461,dim_targetsresults!B:C,2,FALSE))</f>
        <v>Jh0jDM5yQ2E</v>
      </c>
      <c r="AM461" s="18" t="str">
        <f>IF(ISNA(VLOOKUP(TRIM(D461),dim_numeratordenominator!A:B,2,FALSE)),"",VLOOKUP(TRIM(D461),dim_numeratordenominator!A:C,2,FALSE))</f>
        <v>Numerator</v>
      </c>
      <c r="AN461" s="18" t="str">
        <f>IF(ISNA(VLOOKUP(AM461,dim_numeratordenominator!B:C,2,FALSE)),"",VLOOKUP(AM461,dim_numeratordenominator!B:C,2,FALSE))</f>
        <v>Som9NRMQqV7</v>
      </c>
      <c r="AO461" s="18" t="str">
        <f>IF(ISNA(VLOOKUP(TRIM(E461),dim_supporttype!A:B,2,FALSE)),"",VLOOKUP(TRIM(E461),dim_supporttype!A:C,2,FALSE))</f>
        <v>TA</v>
      </c>
      <c r="AP461" s="18" t="str">
        <f>IF(ISNA(VLOOKUP(AO461,dim_supporttype!B:C,2,FALSE)),"",VLOOKUP(AO461,dim_supporttype!B:C,2,FALSE))</f>
        <v>cRAGKdWIDn4</v>
      </c>
      <c r="AQ461" s="18" t="str">
        <f>IF(ISNA(VLOOKUP(TRIM(F461),dim_disaggs!A:B,2,FALSE)),"No Disagg",VLOOKUP(TRIM(F461),dim_disaggs!A:B,2,FALSE))</f>
        <v>ThreeMonthTestResult</v>
      </c>
      <c r="AR461" s="18" t="str">
        <f>IF(ISNA(VLOOKUP(AQ461,dim_disaggs!B:C,2,FALSE)),"",VLOOKUP(AQ461,dim_disaggs!B:C,2,FALSE))</f>
        <v>JfDTMTZuaxw</v>
      </c>
      <c r="AU461" s="72" t="s">
        <v>755</v>
      </c>
      <c r="AV461" s="73" t="s">
        <v>755</v>
      </c>
      <c r="AW461" s="66" t="s">
        <v>755</v>
      </c>
      <c r="AX461" s="66" t="s">
        <v>755</v>
      </c>
      <c r="AY461" s="22"/>
      <c r="AZ461" s="22"/>
      <c r="BA461" s="105" t="str">
        <f t="shared" si="71"/>
        <v/>
      </c>
      <c r="BB461" s="20" t="str">
        <f t="shared" si="72"/>
        <v/>
      </c>
      <c r="BC461" s="22"/>
      <c r="BD461" s="22"/>
      <c r="BE461" s="75" t="s">
        <v>755</v>
      </c>
      <c r="BF461" s="73" t="s">
        <v>755</v>
      </c>
      <c r="BG461" s="57"/>
      <c r="BH461" s="87"/>
      <c r="BI461" s="22"/>
      <c r="BJ461" s="22"/>
      <c r="BK461" s="55" t="s">
        <v>755</v>
      </c>
      <c r="BL461" s="71" t="s">
        <v>755</v>
      </c>
      <c r="BM461" s="77" t="s">
        <v>755</v>
      </c>
      <c r="BN461" s="78" t="s">
        <v>755</v>
      </c>
      <c r="BO461" s="77" t="s">
        <v>755</v>
      </c>
      <c r="BP461" s="78" t="s">
        <v>755</v>
      </c>
    </row>
    <row r="462" spans="1:68" x14ac:dyDescent="0.2">
      <c r="A462" s="22" t="s">
        <v>95</v>
      </c>
      <c r="B462" s="21" t="s">
        <v>20514</v>
      </c>
      <c r="C462" s="22" t="s">
        <v>20516</v>
      </c>
      <c r="D462" s="22" t="s">
        <v>1</v>
      </c>
      <c r="E462" s="22" t="s">
        <v>77</v>
      </c>
      <c r="F462" s="22" t="s">
        <v>81</v>
      </c>
      <c r="G462" s="22" t="s">
        <v>20086</v>
      </c>
      <c r="H462" s="22" t="s">
        <v>81</v>
      </c>
      <c r="I462" s="18">
        <f t="shared" si="66"/>
        <v>26</v>
      </c>
      <c r="J462" s="22"/>
      <c r="K462" s="22" t="s">
        <v>20527</v>
      </c>
      <c r="L462" s="95" t="str">
        <f>IF(M462&lt;&gt;"",IF(NOT(ISNA(INDEX(cc!B:B,MATCH(M462,cc!A:A,0)))),INDEX(cc!B:B,MATCH(M462,cc!A:A,0)),"0"),"")</f>
        <v>Key Populations v3</v>
      </c>
      <c r="M462" s="97" t="s">
        <v>104</v>
      </c>
      <c r="N462" s="33" t="str">
        <f t="shared" si="64"/>
        <v/>
      </c>
      <c r="O462" s="18" t="str">
        <f t="shared" si="67"/>
        <v>PrEP_CURR (N, DSD, KeyPop): Receiving PrEP</v>
      </c>
      <c r="P462" s="18" t="str">
        <f t="shared" si="68"/>
        <v>PrEP_CURR (N, DSD, KeyPop): Receiving PrEP</v>
      </c>
      <c r="Q462" s="18" t="str">
        <f t="shared" si="73"/>
        <v>PrEP_CURR (N, DSD, KeyPop)</v>
      </c>
      <c r="R462" s="18" t="str">
        <f t="shared" si="69"/>
        <v>PrEP_CURR_N_DSD_KeyPop</v>
      </c>
      <c r="S462" s="18" t="str">
        <f t="shared" si="70"/>
        <v>PrEP_CURR_N_DSD_KeyPop_</v>
      </c>
      <c r="T462" s="19" t="b">
        <f>NOT(ISNA(VLOOKUP(B462,dbcodes!A:B,2,FALSE)))</f>
        <v>1</v>
      </c>
      <c r="U462" s="19" t="str">
        <f>IF(ISNA(VLOOKUP(B462,dbcodes!A:B,2,FALSE)),des!R2529,VLOOKUP(B462,dbcodes!A:B,2,FALSE))</f>
        <v>PrEP_CURR_N_DSD_KeyPop</v>
      </c>
      <c r="V462" s="22"/>
      <c r="W462" s="108" t="str">
        <f>IF(ISNA(VLOOKUP(C462,descriptions!A:B,2,FALSE)),des!V2036,IF(G462=" TARGET","Target ","")&amp;VLOOKUP(C462,descriptions!A:B,2,FALSE))</f>
        <v>Number of individuals, including those newly enrolled, receiving oral PrEP during the reporting period</v>
      </c>
      <c r="X462" s="22" t="s">
        <v>4</v>
      </c>
      <c r="Y462" s="22" t="s">
        <v>831</v>
      </c>
      <c r="Z462" s="22" t="s">
        <v>836</v>
      </c>
      <c r="AA462" s="22" t="s">
        <v>102</v>
      </c>
      <c r="AB462" s="22" t="s">
        <v>755</v>
      </c>
      <c r="AC462" s="19" t="str">
        <f>IF(AB462&lt;&gt;"",IF(NOT(ISNA(INDEX(os!A:A,MATCH(AB462,os!B:B,0)))),INDEX(os!A:A,MATCH(AB462,os!B:B,0)),"0"),"")</f>
        <v/>
      </c>
      <c r="AD462" s="22" t="s">
        <v>830</v>
      </c>
      <c r="AE462" s="22"/>
      <c r="AF462" s="22"/>
      <c r="AG462" s="22"/>
      <c r="AH462" s="93" t="str">
        <f>IF(NOT(ISNA(VLOOKUP(B:B,ResultsTargets!A:A,1,0))),"TRUE","")</f>
        <v>TRUE</v>
      </c>
      <c r="AI462" s="18" t="str">
        <f>IF(ISNA(VLOOKUP(C462,dim_techarea!A:B,2,FALSE)),"",VLOOKUP(C462,dim_techarea!A:B,2,FALSE))</f>
        <v>PrEP_CURR</v>
      </c>
      <c r="AJ462" s="18" t="str">
        <f>IF(ISNA(VLOOKUP(AI462,dim_techarea!B:C,2,FALSE)),"",VLOOKUP(AI462,dim_techarea!B:C,2,FALSE))</f>
        <v>pkZRNlMgL89</v>
      </c>
      <c r="AK462" s="18" t="str">
        <f>IF(ISNA(VLOOKUP(TRIM(G462),dim_targetsresults!A:B,2,FALSE)),"",VLOOKUP(TRIM(G462),dim_targetsresults!A:C,2,FALSE))</f>
        <v>MER Results</v>
      </c>
      <c r="AL462" s="18" t="str">
        <f>IF(ISNA(VLOOKUP(AK462,dim_targetsresults!B:C,2,FALSE)),"",VLOOKUP(AK462,dim_targetsresults!B:C,2,FALSE))</f>
        <v>Jh0jDM5yQ2E</v>
      </c>
      <c r="AM462" s="18" t="str">
        <f>IF(ISNA(VLOOKUP(TRIM(D462),dim_numeratordenominator!A:B,2,FALSE)),"",VLOOKUP(TRIM(D462),dim_numeratordenominator!A:C,2,FALSE))</f>
        <v>Numerator</v>
      </c>
      <c r="AN462" s="18" t="str">
        <f>IF(ISNA(VLOOKUP(AM462,dim_numeratordenominator!B:C,2,FALSE)),"",VLOOKUP(AM462,dim_numeratordenominator!B:C,2,FALSE))</f>
        <v>Som9NRMQqV7</v>
      </c>
      <c r="AO462" s="18" t="str">
        <f>IF(ISNA(VLOOKUP(TRIM(E462),dim_supporttype!A:B,2,FALSE)),"",VLOOKUP(TRIM(E462),dim_supporttype!A:C,2,FALSE))</f>
        <v>DSD</v>
      </c>
      <c r="AP462" s="18" t="str">
        <f>IF(ISNA(VLOOKUP(AO462,dim_supporttype!B:C,2,FALSE)),"",VLOOKUP(AO462,dim_supporttype!B:C,2,FALSE))</f>
        <v>iM13vdNLWKb</v>
      </c>
      <c r="AQ462" s="18" t="str">
        <f>IF(ISNA(VLOOKUP(TRIM(F462),dim_disaggs!A:B,2,FALSE)),"No Disagg",VLOOKUP(TRIM(F462),dim_disaggs!A:B,2,FALSE))</f>
        <v>KeyPop</v>
      </c>
      <c r="AR462" s="18" t="str">
        <f>IF(ISNA(VLOOKUP(AQ462,dim_disaggs!B:C,2,FALSE)),"",VLOOKUP(AQ462,dim_disaggs!B:C,2,FALSE))</f>
        <v>OoC9KSMqBms</v>
      </c>
      <c r="AU462" s="72" t="s">
        <v>755</v>
      </c>
      <c r="AV462" s="73" t="s">
        <v>755</v>
      </c>
      <c r="AW462" s="66" t="s">
        <v>755</v>
      </c>
      <c r="AX462" s="66" t="s">
        <v>755</v>
      </c>
      <c r="AY462" s="22"/>
      <c r="AZ462" s="22"/>
      <c r="BA462" s="105" t="str">
        <f t="shared" si="71"/>
        <v/>
      </c>
      <c r="BB462" s="20" t="str">
        <f t="shared" si="72"/>
        <v/>
      </c>
      <c r="BC462" s="22"/>
      <c r="BD462" s="22"/>
      <c r="BE462" s="75" t="s">
        <v>755</v>
      </c>
      <c r="BF462" s="73" t="s">
        <v>755</v>
      </c>
      <c r="BG462" s="57"/>
      <c r="BH462" s="87"/>
      <c r="BI462" s="22"/>
      <c r="BJ462" s="22"/>
      <c r="BK462" s="55" t="s">
        <v>755</v>
      </c>
      <c r="BL462" s="71" t="s">
        <v>755</v>
      </c>
      <c r="BM462" s="77" t="s">
        <v>755</v>
      </c>
      <c r="BN462" s="78" t="s">
        <v>755</v>
      </c>
      <c r="BO462" s="77" t="s">
        <v>755</v>
      </c>
      <c r="BP462" s="78" t="s">
        <v>755</v>
      </c>
    </row>
    <row r="463" spans="1:68" x14ac:dyDescent="0.2">
      <c r="A463" s="22" t="s">
        <v>95</v>
      </c>
      <c r="B463" s="21" t="s">
        <v>20515</v>
      </c>
      <c r="C463" s="22" t="s">
        <v>20516</v>
      </c>
      <c r="D463" s="22" t="s">
        <v>1</v>
      </c>
      <c r="E463" s="22" t="s">
        <v>78</v>
      </c>
      <c r="F463" s="22" t="s">
        <v>81</v>
      </c>
      <c r="G463" s="22" t="s">
        <v>20086</v>
      </c>
      <c r="H463" s="22" t="s">
        <v>81</v>
      </c>
      <c r="I463" s="18">
        <f t="shared" si="66"/>
        <v>25</v>
      </c>
      <c r="J463" s="22"/>
      <c r="K463" s="22" t="s">
        <v>20527</v>
      </c>
      <c r="L463" s="95" t="str">
        <f>IF(M463&lt;&gt;"",IF(NOT(ISNA(INDEX(cc!B:B,MATCH(M463,cc!A:A,0)))),INDEX(cc!B:B,MATCH(M463,cc!A:A,0)),"0"),"")</f>
        <v>Key Populations v3</v>
      </c>
      <c r="M463" s="97" t="s">
        <v>104</v>
      </c>
      <c r="N463" s="33" t="str">
        <f t="shared" si="64"/>
        <v/>
      </c>
      <c r="O463" s="18" t="str">
        <f t="shared" si="67"/>
        <v>PrEP_CURR (N, TA, KeyPop): Receiving PrEP</v>
      </c>
      <c r="P463" s="18" t="str">
        <f t="shared" si="68"/>
        <v>PrEP_CURR (N, TA, KeyPop): Receiving PrEP</v>
      </c>
      <c r="Q463" s="18" t="str">
        <f t="shared" si="73"/>
        <v>PrEP_CURR (N, TA, KeyPop)</v>
      </c>
      <c r="R463" s="18" t="str">
        <f t="shared" si="69"/>
        <v>PrEP_CURR_N_TA_KeyPop</v>
      </c>
      <c r="S463" s="18" t="str">
        <f t="shared" si="70"/>
        <v>PrEP_CURR_N_TA_KeyPop_</v>
      </c>
      <c r="T463" s="19" t="b">
        <f>NOT(ISNA(VLOOKUP(B463,dbcodes!A:B,2,FALSE)))</f>
        <v>1</v>
      </c>
      <c r="U463" s="19" t="str">
        <f>IF(ISNA(VLOOKUP(B463,dbcodes!A:B,2,FALSE)),des!R2530,VLOOKUP(B463,dbcodes!A:B,2,FALSE))</f>
        <v>PrEP_CURR_N_TA_KeyPop</v>
      </c>
      <c r="V463" s="22"/>
      <c r="W463" s="108" t="str">
        <f>IF(ISNA(VLOOKUP(C463,descriptions!A:B,2,FALSE)),des!V2037,IF(G463=" TARGET","Target ","")&amp;VLOOKUP(C463,descriptions!A:B,2,FALSE))</f>
        <v>Number of individuals, including those newly enrolled, receiving oral PrEP during the reporting period</v>
      </c>
      <c r="X463" s="22" t="s">
        <v>4</v>
      </c>
      <c r="Y463" s="22" t="s">
        <v>831</v>
      </c>
      <c r="Z463" s="22" t="s">
        <v>836</v>
      </c>
      <c r="AA463" s="22" t="s">
        <v>102</v>
      </c>
      <c r="AB463" s="22" t="s">
        <v>755</v>
      </c>
      <c r="AC463" s="19" t="str">
        <f>IF(AB463&lt;&gt;"",IF(NOT(ISNA(INDEX(os!A:A,MATCH(AB463,os!B:B,0)))),INDEX(os!A:A,MATCH(AB463,os!B:B,0)),"0"),"")</f>
        <v/>
      </c>
      <c r="AD463" s="22" t="s">
        <v>830</v>
      </c>
      <c r="AE463" s="22"/>
      <c r="AF463" s="22"/>
      <c r="AG463" s="22"/>
      <c r="AH463" s="93" t="str">
        <f>IF(NOT(ISNA(VLOOKUP(B:B,ResultsTargets!A:A,1,0))),"TRUE","")</f>
        <v>TRUE</v>
      </c>
      <c r="AI463" s="18" t="str">
        <f>IF(ISNA(VLOOKUP(C463,dim_techarea!A:B,2,FALSE)),"",VLOOKUP(C463,dim_techarea!A:B,2,FALSE))</f>
        <v>PrEP_CURR</v>
      </c>
      <c r="AJ463" s="18" t="str">
        <f>IF(ISNA(VLOOKUP(AI463,dim_techarea!B:C,2,FALSE)),"",VLOOKUP(AI463,dim_techarea!B:C,2,FALSE))</f>
        <v>pkZRNlMgL89</v>
      </c>
      <c r="AK463" s="18" t="str">
        <f>IF(ISNA(VLOOKUP(TRIM(G463),dim_targetsresults!A:B,2,FALSE)),"",VLOOKUP(TRIM(G463),dim_targetsresults!A:C,2,FALSE))</f>
        <v>MER Results</v>
      </c>
      <c r="AL463" s="18" t="str">
        <f>IF(ISNA(VLOOKUP(AK463,dim_targetsresults!B:C,2,FALSE)),"",VLOOKUP(AK463,dim_targetsresults!B:C,2,FALSE))</f>
        <v>Jh0jDM5yQ2E</v>
      </c>
      <c r="AM463" s="18" t="str">
        <f>IF(ISNA(VLOOKUP(TRIM(D463),dim_numeratordenominator!A:B,2,FALSE)),"",VLOOKUP(TRIM(D463),dim_numeratordenominator!A:C,2,FALSE))</f>
        <v>Numerator</v>
      </c>
      <c r="AN463" s="18" t="str">
        <f>IF(ISNA(VLOOKUP(AM463,dim_numeratordenominator!B:C,2,FALSE)),"",VLOOKUP(AM463,dim_numeratordenominator!B:C,2,FALSE))</f>
        <v>Som9NRMQqV7</v>
      </c>
      <c r="AO463" s="18" t="str">
        <f>IF(ISNA(VLOOKUP(TRIM(E463),dim_supporttype!A:B,2,FALSE)),"",VLOOKUP(TRIM(E463),dim_supporttype!A:C,2,FALSE))</f>
        <v>TA</v>
      </c>
      <c r="AP463" s="18" t="str">
        <f>IF(ISNA(VLOOKUP(AO463,dim_supporttype!B:C,2,FALSE)),"",VLOOKUP(AO463,dim_supporttype!B:C,2,FALSE))</f>
        <v>cRAGKdWIDn4</v>
      </c>
      <c r="AQ463" s="18" t="str">
        <f>IF(ISNA(VLOOKUP(TRIM(F463),dim_disaggs!A:B,2,FALSE)),"No Disagg",VLOOKUP(TRIM(F463),dim_disaggs!A:B,2,FALSE))</f>
        <v>KeyPop</v>
      </c>
      <c r="AR463" s="18" t="str">
        <f>IF(ISNA(VLOOKUP(AQ463,dim_disaggs!B:C,2,FALSE)),"",VLOOKUP(AQ463,dim_disaggs!B:C,2,FALSE))</f>
        <v>OoC9KSMqBms</v>
      </c>
      <c r="AU463" s="72" t="s">
        <v>755</v>
      </c>
      <c r="AV463" s="73" t="s">
        <v>755</v>
      </c>
      <c r="AW463" s="66" t="s">
        <v>755</v>
      </c>
      <c r="AX463" s="66" t="s">
        <v>755</v>
      </c>
      <c r="AY463" s="22"/>
      <c r="AZ463" s="22"/>
      <c r="BA463" s="105" t="str">
        <f t="shared" si="71"/>
        <v/>
      </c>
      <c r="BB463" s="20" t="str">
        <f t="shared" si="72"/>
        <v/>
      </c>
      <c r="BC463" s="22"/>
      <c r="BD463" s="22"/>
      <c r="BE463" s="75" t="s">
        <v>755</v>
      </c>
      <c r="BF463" s="73" t="s">
        <v>755</v>
      </c>
      <c r="BG463" s="57"/>
      <c r="BH463" s="87"/>
      <c r="BI463" s="22"/>
      <c r="BJ463" s="22"/>
      <c r="BK463" s="55" t="s">
        <v>755</v>
      </c>
      <c r="BL463" s="71" t="s">
        <v>755</v>
      </c>
      <c r="BM463" s="77" t="s">
        <v>755</v>
      </c>
      <c r="BN463" s="78" t="s">
        <v>755</v>
      </c>
      <c r="BO463" s="77" t="s">
        <v>755</v>
      </c>
      <c r="BP463" s="78" t="s">
        <v>755</v>
      </c>
    </row>
    <row r="464" spans="1:68" x14ac:dyDescent="0.2">
      <c r="A464" s="22" t="s">
        <v>95</v>
      </c>
      <c r="B464" s="4" t="s">
        <v>20530</v>
      </c>
      <c r="C464" s="22" t="s">
        <v>20516</v>
      </c>
      <c r="D464" s="22" t="s">
        <v>1</v>
      </c>
      <c r="E464" s="22" t="s">
        <v>264</v>
      </c>
      <c r="F464" s="22"/>
      <c r="G464" s="22" t="s">
        <v>20086</v>
      </c>
      <c r="H464" s="22"/>
      <c r="I464" s="19">
        <f t="shared" si="66"/>
        <v>28</v>
      </c>
      <c r="K464" s="22" t="s">
        <v>20527</v>
      </c>
      <c r="L464" s="95" t="str">
        <f>IF(M464&lt;&gt;"",IF(NOT(ISNA(INDEX(cc!B:B,MATCH(M464,cc!A:A,0)))),INDEX(cc!B:B,MATCH(M464,cc!A:A,0)),"0"),"")</f>
        <v>default</v>
      </c>
      <c r="M464" s="97" t="s">
        <v>13</v>
      </c>
      <c r="N464" s="28" t="str">
        <f t="shared" si="64"/>
        <v/>
      </c>
      <c r="O464" s="19" t="str">
        <f t="shared" si="67"/>
        <v>PrEP_CURR (N, DSD_NARRATIVE): Receiving PrEP</v>
      </c>
      <c r="P464" s="19" t="str">
        <f t="shared" si="68"/>
        <v>PrEP_CURR (N, DSD_NARRATIVE): Receiving PrEP</v>
      </c>
      <c r="Q464" s="19" t="str">
        <f t="shared" si="73"/>
        <v>PrEP_CURR (N, DSD_NARRATIVE)</v>
      </c>
      <c r="R464" s="19" t="str">
        <f t="shared" si="69"/>
        <v>PrEP_CURR_N_DSD_NARRATIVE</v>
      </c>
      <c r="S464" s="19" t="str">
        <f t="shared" si="70"/>
        <v>PrEP_CURR_N_DSD_NARRATIVE_</v>
      </c>
      <c r="T464" s="19" t="b">
        <f>NOT(ISNA(VLOOKUP(B464,dbcodes!A:B,2,FALSE)))</f>
        <v>1</v>
      </c>
      <c r="U464" s="19" t="str">
        <f>IF(ISNA(VLOOKUP(B464,dbcodes!A:B,2,FALSE)),des!R2531,VLOOKUP(B464,dbcodes!A:B,2,FALSE))</f>
        <v>PrEP_CURR_N_DSD_NARRATIVE</v>
      </c>
      <c r="W464" s="108" t="str">
        <f>IF(ISNA(VLOOKUP(C464,descriptions!A:B,2,FALSE)),des!V2042,IF(G464=" TARGET","Target ","")&amp;VLOOKUP(C464,descriptions!A:B,2,FALSE))</f>
        <v>Number of individuals, including those newly enrolled, receiving oral PrEP during the reporting period</v>
      </c>
      <c r="X464" s="20" t="s">
        <v>9</v>
      </c>
      <c r="Y464" s="20" t="s">
        <v>831</v>
      </c>
      <c r="Z464" s="20" t="s">
        <v>836</v>
      </c>
      <c r="AA464" s="20" t="s">
        <v>102</v>
      </c>
      <c r="AB464" s="20" t="s">
        <v>755</v>
      </c>
      <c r="AC464" s="19" t="str">
        <f>IF(AB464&lt;&gt;"",IF(NOT(ISNA(INDEX(os!A:A,MATCH(AB464,os!B:B,0)))),INDEX(os!A:A,MATCH(AB464,os!B:B,0)),"0"),"")</f>
        <v/>
      </c>
      <c r="AD464" s="20" t="s">
        <v>830</v>
      </c>
      <c r="AH464" s="93" t="str">
        <f>IF(NOT(ISNA(VLOOKUP(B:B,ResultsTargets!A:A,1,0))),"TRUE","")</f>
        <v>TRUE</v>
      </c>
      <c r="AI464" s="19" t="str">
        <f>IF(ISNA(VLOOKUP(C464,dim_techarea!A:B,2,FALSE)),"",VLOOKUP(C464,dim_techarea!A:B,2,FALSE))</f>
        <v>PrEP_CURR</v>
      </c>
      <c r="AJ464" s="19" t="str">
        <f>IF(ISNA(VLOOKUP(AI464,dim_techarea!B:C,2,FALSE)),"",VLOOKUP(AI464,dim_techarea!B:C,2,FALSE))</f>
        <v>pkZRNlMgL89</v>
      </c>
      <c r="AK464" s="19" t="str">
        <f>IF(ISNA(VLOOKUP(TRIM(G464),dim_targetsresults!A:B,2,FALSE)),"",VLOOKUP(TRIM(G464),dim_targetsresults!A:C,2,FALSE))</f>
        <v>MER Results</v>
      </c>
      <c r="AL464" s="19" t="str">
        <f>IF(ISNA(VLOOKUP(AK464,dim_targetsresults!B:C,2,FALSE)),"",VLOOKUP(AK464,dim_targetsresults!B:C,2,FALSE))</f>
        <v>Jh0jDM5yQ2E</v>
      </c>
      <c r="AM464" s="19" t="str">
        <f>IF(ISNA(VLOOKUP(TRIM(D464),dim_numeratordenominator!A:B,2,FALSE)),"",VLOOKUP(TRIM(D464),dim_numeratordenominator!A:C,2,FALSE))</f>
        <v>Numerator</v>
      </c>
      <c r="AN464" s="19" t="str">
        <f>IF(ISNA(VLOOKUP(AM464,dim_numeratordenominator!B:C,2,FALSE)),"",VLOOKUP(AM464,dim_numeratordenominator!B:C,2,FALSE))</f>
        <v>Som9NRMQqV7</v>
      </c>
      <c r="AO464" s="19" t="str">
        <f>IF(ISNA(VLOOKUP(TRIM(E464),dim_supporttype!A:B,2,FALSE)),"",VLOOKUP(TRIM(E464),dim_supporttype!A:C,2,FALSE))</f>
        <v>DSD Narratives</v>
      </c>
      <c r="AP464" s="19" t="str">
        <f>IF(ISNA(VLOOKUP(AO464,dim_supporttype!B:C,2,FALSE)),"",VLOOKUP(AO464,dim_supporttype!B:C,2,FALSE))</f>
        <v>ySGf8v2q9Rm</v>
      </c>
      <c r="AQ464" s="19" t="str">
        <f>IF(ISNA(VLOOKUP(TRIM(F464),dim_disaggs!A:B,2,FALSE)),"No Disagg",VLOOKUP(TRIM(F464),dim_disaggs!A:B,2,FALSE))</f>
        <v>No Disagg</v>
      </c>
      <c r="AR464" s="19" t="str">
        <f>IF(ISNA(VLOOKUP(AQ464,dim_disaggs!B:C,2,FALSE)),"",VLOOKUP(AQ464,dim_disaggs!B:C,2,FALSE))</f>
        <v>werJlVT6sf3</v>
      </c>
      <c r="AU464" s="72" t="s">
        <v>755</v>
      </c>
      <c r="AV464" s="73" t="s">
        <v>755</v>
      </c>
      <c r="AW464" s="66" t="s">
        <v>755</v>
      </c>
      <c r="AX464" s="66" t="s">
        <v>755</v>
      </c>
      <c r="BA464" s="105" t="str">
        <f t="shared" si="71"/>
        <v/>
      </c>
      <c r="BB464" s="20" t="str">
        <f t="shared" si="72"/>
        <v/>
      </c>
      <c r="BE464" s="75" t="s">
        <v>755</v>
      </c>
      <c r="BF464" s="73" t="s">
        <v>755</v>
      </c>
      <c r="BK464" s="55" t="s">
        <v>755</v>
      </c>
      <c r="BL464" s="71" t="s">
        <v>755</v>
      </c>
      <c r="BM464" s="77" t="s">
        <v>755</v>
      </c>
      <c r="BN464" s="78" t="s">
        <v>755</v>
      </c>
      <c r="BO464" s="77" t="s">
        <v>755</v>
      </c>
      <c r="BP464" s="78" t="s">
        <v>755</v>
      </c>
    </row>
    <row r="465" spans="1:68" s="3" customFormat="1" x14ac:dyDescent="0.2">
      <c r="A465" s="22" t="s">
        <v>95</v>
      </c>
      <c r="B465" s="4" t="s">
        <v>20531</v>
      </c>
      <c r="C465" s="22" t="s">
        <v>20516</v>
      </c>
      <c r="D465" s="22" t="s">
        <v>1</v>
      </c>
      <c r="E465" s="22" t="s">
        <v>265</v>
      </c>
      <c r="F465" s="22"/>
      <c r="G465" s="22" t="s">
        <v>20086</v>
      </c>
      <c r="H465" s="22"/>
      <c r="I465" s="19">
        <f t="shared" si="66"/>
        <v>27</v>
      </c>
      <c r="J465" s="20"/>
      <c r="K465" s="22" t="s">
        <v>20527</v>
      </c>
      <c r="L465" s="95" t="str">
        <f>IF(M465&lt;&gt;"",IF(NOT(ISNA(INDEX(cc!B:B,MATCH(M465,cc!A:A,0)))),INDEX(cc!B:B,MATCH(M465,cc!A:A,0)),"0"),"")</f>
        <v>default</v>
      </c>
      <c r="M465" s="97" t="s">
        <v>13</v>
      </c>
      <c r="N465" s="28" t="str">
        <f t="shared" si="64"/>
        <v/>
      </c>
      <c r="O465" s="19" t="str">
        <f t="shared" si="67"/>
        <v>PrEP_CURR (N, TA_NARRATIVE): Receiving PrEP</v>
      </c>
      <c r="P465" s="19" t="str">
        <f t="shared" si="68"/>
        <v>PrEP_CURR (N, TA_NARRATIVE): Receiving PrEP</v>
      </c>
      <c r="Q465" s="19" t="str">
        <f t="shared" si="73"/>
        <v>PrEP_CURR (N, TA_NARRATIVE)</v>
      </c>
      <c r="R465" s="19" t="str">
        <f t="shared" si="69"/>
        <v>PrEP_CURR_N_TA_NARRATIVE</v>
      </c>
      <c r="S465" s="19" t="str">
        <f t="shared" si="70"/>
        <v>PrEP_CURR_N_TA_NARRATIVE_</v>
      </c>
      <c r="T465" s="19" t="b">
        <f>NOT(ISNA(VLOOKUP(B465,dbcodes!A:B,2,FALSE)))</f>
        <v>1</v>
      </c>
      <c r="U465" s="19" t="str">
        <f>IF(ISNA(VLOOKUP(B465,dbcodes!A:B,2,FALSE)),des!R2532,VLOOKUP(B465,dbcodes!A:B,2,FALSE))</f>
        <v>PrEP_CURR_N_TA_NARRATIVE</v>
      </c>
      <c r="V465" s="20"/>
      <c r="W465" s="108" t="str">
        <f>IF(ISNA(VLOOKUP(C465,descriptions!A:B,2,FALSE)),des!V2043,IF(G465=" TARGET","Target ","")&amp;VLOOKUP(C465,descriptions!A:B,2,FALSE))</f>
        <v>Number of individuals, including those newly enrolled, receiving oral PrEP during the reporting period</v>
      </c>
      <c r="X465" s="20" t="s">
        <v>9</v>
      </c>
      <c r="Y465" s="20" t="s">
        <v>831</v>
      </c>
      <c r="Z465" s="20" t="s">
        <v>836</v>
      </c>
      <c r="AA465" s="20" t="s">
        <v>102</v>
      </c>
      <c r="AB465" s="20" t="s">
        <v>755</v>
      </c>
      <c r="AC465" s="19" t="str">
        <f>IF(AB465&lt;&gt;"",IF(NOT(ISNA(INDEX(os!A:A,MATCH(AB465,os!B:B,0)))),INDEX(os!A:A,MATCH(AB465,os!B:B,0)),"0"),"")</f>
        <v/>
      </c>
      <c r="AD465" s="20" t="s">
        <v>830</v>
      </c>
      <c r="AE465" s="20"/>
      <c r="AF465" s="20"/>
      <c r="AG465" s="20"/>
      <c r="AH465" s="93" t="str">
        <f>IF(NOT(ISNA(VLOOKUP(B:B,ResultsTargets!A:A,1,0))),"TRUE","")</f>
        <v>TRUE</v>
      </c>
      <c r="AI465" s="19" t="str">
        <f>IF(ISNA(VLOOKUP(C465,dim_techarea!A:B,2,FALSE)),"",VLOOKUP(C465,dim_techarea!A:B,2,FALSE))</f>
        <v>PrEP_CURR</v>
      </c>
      <c r="AJ465" s="19" t="str">
        <f>IF(ISNA(VLOOKUP(AI465,dim_techarea!B:C,2,FALSE)),"",VLOOKUP(AI465,dim_techarea!B:C,2,FALSE))</f>
        <v>pkZRNlMgL89</v>
      </c>
      <c r="AK465" s="19" t="str">
        <f>IF(ISNA(VLOOKUP(TRIM(G465),dim_targetsresults!A:B,2,FALSE)),"",VLOOKUP(TRIM(G465),dim_targetsresults!A:C,2,FALSE))</f>
        <v>MER Results</v>
      </c>
      <c r="AL465" s="19" t="str">
        <f>IF(ISNA(VLOOKUP(AK465,dim_targetsresults!B:C,2,FALSE)),"",VLOOKUP(AK465,dim_targetsresults!B:C,2,FALSE))</f>
        <v>Jh0jDM5yQ2E</v>
      </c>
      <c r="AM465" s="19" t="str">
        <f>IF(ISNA(VLOOKUP(TRIM(D465),dim_numeratordenominator!A:B,2,FALSE)),"",VLOOKUP(TRIM(D465),dim_numeratordenominator!A:C,2,FALSE))</f>
        <v>Numerator</v>
      </c>
      <c r="AN465" s="19" t="str">
        <f>IF(ISNA(VLOOKUP(AM465,dim_numeratordenominator!B:C,2,FALSE)),"",VLOOKUP(AM465,dim_numeratordenominator!B:C,2,FALSE))</f>
        <v>Som9NRMQqV7</v>
      </c>
      <c r="AO465" s="19" t="str">
        <f>IF(ISNA(VLOOKUP(TRIM(E465),dim_supporttype!A:B,2,FALSE)),"",VLOOKUP(TRIM(E465),dim_supporttype!A:C,2,FALSE))</f>
        <v>TA Narratives</v>
      </c>
      <c r="AP465" s="19" t="str">
        <f>IF(ISNA(VLOOKUP(AO465,dim_supporttype!B:C,2,FALSE)),"",VLOOKUP(AO465,dim_supporttype!B:C,2,FALSE))</f>
        <v>aBZapfNWlIU</v>
      </c>
      <c r="AQ465" s="19" t="str">
        <f>IF(ISNA(VLOOKUP(TRIM(F465),dim_disaggs!A:B,2,FALSE)),"No Disagg",VLOOKUP(TRIM(F465),dim_disaggs!A:B,2,FALSE))</f>
        <v>No Disagg</v>
      </c>
      <c r="AR465" s="19" t="str">
        <f>IF(ISNA(VLOOKUP(AQ465,dim_disaggs!B:C,2,FALSE)),"",VLOOKUP(AQ465,dim_disaggs!B:C,2,FALSE))</f>
        <v>werJlVT6sf3</v>
      </c>
      <c r="AS465" s="72"/>
      <c r="AT465" s="66"/>
      <c r="AU465" s="72" t="s">
        <v>755</v>
      </c>
      <c r="AV465" s="73" t="s">
        <v>755</v>
      </c>
      <c r="AW465" s="66" t="s">
        <v>755</v>
      </c>
      <c r="AX465" s="66" t="s">
        <v>755</v>
      </c>
      <c r="AY465" s="20"/>
      <c r="AZ465" s="20"/>
      <c r="BA465" s="105" t="str">
        <f t="shared" si="71"/>
        <v/>
      </c>
      <c r="BB465" s="20" t="str">
        <f t="shared" si="72"/>
        <v/>
      </c>
      <c r="BC465" s="20"/>
      <c r="BD465" s="20"/>
      <c r="BE465" s="75" t="s">
        <v>755</v>
      </c>
      <c r="BF465" s="73" t="s">
        <v>755</v>
      </c>
      <c r="BG465" s="55"/>
      <c r="BH465" s="76"/>
      <c r="BI465" s="20"/>
      <c r="BJ465" s="20"/>
      <c r="BK465" s="55" t="s">
        <v>755</v>
      </c>
      <c r="BL465" s="71" t="s">
        <v>755</v>
      </c>
      <c r="BM465" s="77" t="s">
        <v>755</v>
      </c>
      <c r="BN465" s="78" t="s">
        <v>755</v>
      </c>
      <c r="BO465" s="77" t="s">
        <v>755</v>
      </c>
      <c r="BP465" s="78" t="s">
        <v>755</v>
      </c>
    </row>
    <row r="466" spans="1:68" s="3" customFormat="1" x14ac:dyDescent="0.2">
      <c r="A466" s="22" t="s">
        <v>95</v>
      </c>
      <c r="B466" s="5" t="s">
        <v>20671</v>
      </c>
      <c r="C466" s="22" t="s">
        <v>20516</v>
      </c>
      <c r="D466" s="22" t="s">
        <v>1</v>
      </c>
      <c r="E466" s="22" t="s">
        <v>77</v>
      </c>
      <c r="F466" s="22" t="s">
        <v>135</v>
      </c>
      <c r="G466" s="22" t="s">
        <v>2442</v>
      </c>
      <c r="H466" s="22" t="s">
        <v>135</v>
      </c>
      <c r="I466" s="18">
        <f t="shared" si="66"/>
        <v>34</v>
      </c>
      <c r="J466" s="22"/>
      <c r="K466" s="22" t="s">
        <v>20527</v>
      </c>
      <c r="L466" s="95" t="str">
        <f>IF(M466&lt;&gt;"",IF(NOT(ISNA(INDEX(cc!B:B,MATCH(M466,cc!A:A,0)))),INDEX(cc!B:B,MATCH(M466,cc!A:A,0)),"0"),"")</f>
        <v>Age (15-50+-uk, 8), and Sex</v>
      </c>
      <c r="M466" s="97" t="s">
        <v>20492</v>
      </c>
      <c r="N466" s="33" t="str">
        <f t="shared" si="64"/>
        <v xml:space="preserve"> TARGET</v>
      </c>
      <c r="O466" s="18" t="str">
        <f t="shared" si="67"/>
        <v>PrEP_CURR (N, DSD, Age/Sex) TARGET: Receiving PrEP</v>
      </c>
      <c r="P466" s="18" t="str">
        <f t="shared" si="68"/>
        <v>PrEP_CURR (N, DSD, Age/Sex) TARGET: Receiving PrEP</v>
      </c>
      <c r="Q466" s="18" t="str">
        <f t="shared" si="73"/>
        <v>PrEP_CURR (N, DSD, Age/Sex) TARGET</v>
      </c>
      <c r="R466" s="18" t="str">
        <f t="shared" si="69"/>
        <v>PrEP_CURR_N_DSD_Age_Sex_TARGET</v>
      </c>
      <c r="S466" s="18" t="str">
        <f t="shared" si="70"/>
        <v>PrEP_CURR_N_DSD_Age_Sex_TARGET</v>
      </c>
      <c r="T466" s="19" t="b">
        <f>NOT(ISNA(VLOOKUP(B466,dbcodes!A:B,2,FALSE)))</f>
        <v>1</v>
      </c>
      <c r="U466" s="19" t="str">
        <f>IF(ISNA(VLOOKUP(B466,dbcodes!A:B,2,FALSE)),des!R2533,VLOOKUP(B466,dbcodes!A:B,2,FALSE))</f>
        <v>PrEP_CURR_N_DSD_Age_Sex_TARGET</v>
      </c>
      <c r="V466" s="22"/>
      <c r="W466" s="108" t="str">
        <f>IF(ISNA(VLOOKUP(C466,descriptions!A:B,2,FALSE)),des!V2038,IF(G466=" TARGET","Target ","")&amp;VLOOKUP(C466,descriptions!A:B,2,FALSE))</f>
        <v>Target Number of individuals, including those newly enrolled, receiving oral PrEP during the reporting period</v>
      </c>
      <c r="X466" s="22" t="s">
        <v>4</v>
      </c>
      <c r="Y466" s="22" t="s">
        <v>831</v>
      </c>
      <c r="Z466" s="22" t="s">
        <v>836</v>
      </c>
      <c r="AA466" s="22" t="s">
        <v>102</v>
      </c>
      <c r="AB466" s="22" t="s">
        <v>755</v>
      </c>
      <c r="AC466" s="19" t="str">
        <f>IF(AB466&lt;&gt;"",IF(NOT(ISNA(INDEX(os!A:A,MATCH(AB466,os!B:B,0)))),INDEX(os!A:A,MATCH(AB466,os!B:B,0)),"0"),"")</f>
        <v/>
      </c>
      <c r="AD466" s="22" t="s">
        <v>830</v>
      </c>
      <c r="AE466" s="22"/>
      <c r="AF466" s="22"/>
      <c r="AG466" s="22"/>
      <c r="AH466" s="93" t="str">
        <f>IF(NOT(ISNA(VLOOKUP(B:B,ResultsTargets!A:A,1,0))),"TRUE","")</f>
        <v>TRUE</v>
      </c>
      <c r="AI466" s="18" t="str">
        <f>IF(ISNA(VLOOKUP(C466,dim_techarea!A:B,2,FALSE)),"",VLOOKUP(C466,dim_techarea!A:B,2,FALSE))</f>
        <v>PrEP_CURR</v>
      </c>
      <c r="AJ466" s="18" t="str">
        <f>IF(ISNA(VLOOKUP(AI466,dim_techarea!B:C,2,FALSE)),"",VLOOKUP(AI466,dim_techarea!B:C,2,FALSE))</f>
        <v>pkZRNlMgL89</v>
      </c>
      <c r="AK466" s="18" t="str">
        <f>IF(ISNA(VLOOKUP(TRIM(G466),dim_targetsresults!A:B,2,FALSE)),"",VLOOKUP(TRIM(G466),dim_targetsresults!A:C,2,FALSE))</f>
        <v>MER Targets</v>
      </c>
      <c r="AL466" s="18" t="str">
        <f>IF(ISNA(VLOOKUP(AK466,dim_targetsresults!B:C,2,FALSE)),"",VLOOKUP(AK466,dim_targetsresults!B:C,2,FALSE))</f>
        <v>W8imnja2Owd</v>
      </c>
      <c r="AM466" s="18" t="str">
        <f>IF(ISNA(VLOOKUP(TRIM(D466),dim_numeratordenominator!A:B,2,FALSE)),"",VLOOKUP(TRIM(D466),dim_numeratordenominator!A:C,2,FALSE))</f>
        <v>Numerator</v>
      </c>
      <c r="AN466" s="18" t="str">
        <f>IF(ISNA(VLOOKUP(AM466,dim_numeratordenominator!B:C,2,FALSE)),"",VLOOKUP(AM466,dim_numeratordenominator!B:C,2,FALSE))</f>
        <v>Som9NRMQqV7</v>
      </c>
      <c r="AO466" s="18" t="str">
        <f>IF(ISNA(VLOOKUP(TRIM(E466),dim_supporttype!A:B,2,FALSE)),"",VLOOKUP(TRIM(E466),dim_supporttype!A:C,2,FALSE))</f>
        <v>DSD</v>
      </c>
      <c r="AP466" s="18" t="str">
        <f>IF(ISNA(VLOOKUP(AO466,dim_supporttype!B:C,2,FALSE)),"",VLOOKUP(AO466,dim_supporttype!B:C,2,FALSE))</f>
        <v>iM13vdNLWKb</v>
      </c>
      <c r="AQ466" s="18" t="str">
        <f>IF(ISNA(VLOOKUP(TRIM(F466),dim_disaggs!A:B,2,FALSE)),"No Disagg",VLOOKUP(TRIM(F466),dim_disaggs!A:B,2,FALSE))</f>
        <v>Age/Sex</v>
      </c>
      <c r="AR466" s="18" t="str">
        <f>IF(ISNA(VLOOKUP(AQ466,dim_disaggs!B:C,2,FALSE)),"",VLOOKUP(AQ466,dim_disaggs!B:C,2,FALSE))</f>
        <v>Qbz6SrpmJ1y</v>
      </c>
      <c r="AS466" s="72"/>
      <c r="AT466" s="66"/>
      <c r="AU466" s="72" t="s">
        <v>755</v>
      </c>
      <c r="AV466" s="73" t="s">
        <v>755</v>
      </c>
      <c r="AW466" s="66" t="s">
        <v>755</v>
      </c>
      <c r="AX466" s="66" t="s">
        <v>755</v>
      </c>
      <c r="AY466" s="22"/>
      <c r="AZ466" s="22"/>
      <c r="BA466" s="105" t="str">
        <f t="shared" si="71"/>
        <v>Top Level Numerator</v>
      </c>
      <c r="BB466" s="20" t="str">
        <f t="shared" si="72"/>
        <v>PE5QVF0w4xj</v>
      </c>
      <c r="BC466" s="22"/>
      <c r="BD466" s="22"/>
      <c r="BE466" s="75" t="s">
        <v>755</v>
      </c>
      <c r="BF466" s="73" t="s">
        <v>755</v>
      </c>
      <c r="BG466" s="57"/>
      <c r="BH466" s="87"/>
      <c r="BI466" s="22"/>
      <c r="BJ466" s="22"/>
      <c r="BK466" s="55" t="s">
        <v>20634</v>
      </c>
      <c r="BL466" s="71" t="s">
        <v>20636</v>
      </c>
      <c r="BM466" s="77" t="s">
        <v>21473</v>
      </c>
      <c r="BN466" s="78" t="s">
        <v>21476</v>
      </c>
      <c r="BO466" s="77" t="s">
        <v>25670</v>
      </c>
      <c r="BP466" s="78" t="s">
        <v>25672</v>
      </c>
    </row>
    <row r="467" spans="1:68" x14ac:dyDescent="0.2">
      <c r="A467" s="22" t="s">
        <v>95</v>
      </c>
      <c r="B467" s="5" t="s">
        <v>20672</v>
      </c>
      <c r="C467" s="22" t="s">
        <v>20516</v>
      </c>
      <c r="D467" s="22" t="s">
        <v>1</v>
      </c>
      <c r="E467" s="22" t="s">
        <v>78</v>
      </c>
      <c r="F467" s="22" t="s">
        <v>135</v>
      </c>
      <c r="G467" s="22" t="s">
        <v>2442</v>
      </c>
      <c r="H467" s="22" t="s">
        <v>135</v>
      </c>
      <c r="I467" s="18">
        <f t="shared" si="66"/>
        <v>33</v>
      </c>
      <c r="J467" s="22"/>
      <c r="K467" s="22" t="s">
        <v>20527</v>
      </c>
      <c r="L467" s="95" t="str">
        <f>IF(M467&lt;&gt;"",IF(NOT(ISNA(INDEX(cc!B:B,MATCH(M467,cc!A:A,0)))),INDEX(cc!B:B,MATCH(M467,cc!A:A,0)),"0"),"")</f>
        <v>Age (15-50+-uk, 8), and Sex</v>
      </c>
      <c r="M467" s="97" t="s">
        <v>20492</v>
      </c>
      <c r="N467" s="33" t="str">
        <f t="shared" si="64"/>
        <v xml:space="preserve"> TARGET</v>
      </c>
      <c r="O467" s="18" t="str">
        <f t="shared" si="67"/>
        <v>PrEP_CURR (N, TA, Age/Sex) TARGET: Receiving PrEP</v>
      </c>
      <c r="P467" s="18" t="str">
        <f t="shared" si="68"/>
        <v>PrEP_CURR (N, TA, Age/Sex) TARGET: Receiving PrEP</v>
      </c>
      <c r="Q467" s="18" t="str">
        <f t="shared" si="73"/>
        <v>PrEP_CURR (N, TA, Age/Sex) TARGET</v>
      </c>
      <c r="R467" s="18" t="str">
        <f t="shared" si="69"/>
        <v>PrEP_CURR_N_TA_Age_Sex_TARGET</v>
      </c>
      <c r="S467" s="18" t="str">
        <f t="shared" si="70"/>
        <v>PrEP_CURR_N_TA_Age_Sex_TARGET</v>
      </c>
      <c r="T467" s="19" t="b">
        <f>NOT(ISNA(VLOOKUP(B467,dbcodes!A:B,2,FALSE)))</f>
        <v>1</v>
      </c>
      <c r="U467" s="19" t="str">
        <f>IF(ISNA(VLOOKUP(B467,dbcodes!A:B,2,FALSE)),des!R2534,VLOOKUP(B467,dbcodes!A:B,2,FALSE))</f>
        <v>PrEP_CURR_N_TA_Age_Sex_TARGET</v>
      </c>
      <c r="V467" s="22"/>
      <c r="W467" s="108" t="str">
        <f>IF(ISNA(VLOOKUP(C467,descriptions!A:B,2,FALSE)),des!V2039,IF(G467=" TARGET","Target ","")&amp;VLOOKUP(C467,descriptions!A:B,2,FALSE))</f>
        <v>Target Number of individuals, including those newly enrolled, receiving oral PrEP during the reporting period</v>
      </c>
      <c r="X467" s="22" t="s">
        <v>4</v>
      </c>
      <c r="Y467" s="22" t="s">
        <v>831</v>
      </c>
      <c r="Z467" s="22" t="s">
        <v>836</v>
      </c>
      <c r="AA467" s="22" t="s">
        <v>102</v>
      </c>
      <c r="AB467" s="22" t="s">
        <v>755</v>
      </c>
      <c r="AC467" s="19" t="str">
        <f>IF(AB467&lt;&gt;"",IF(NOT(ISNA(INDEX(os!A:A,MATCH(AB467,os!B:B,0)))),INDEX(os!A:A,MATCH(AB467,os!B:B,0)),"0"),"")</f>
        <v/>
      </c>
      <c r="AD467" s="22" t="s">
        <v>830</v>
      </c>
      <c r="AE467" s="22"/>
      <c r="AF467" s="22"/>
      <c r="AG467" s="22"/>
      <c r="AH467" s="93" t="str">
        <f>IF(NOT(ISNA(VLOOKUP(B:B,ResultsTargets!A:A,1,0))),"TRUE","")</f>
        <v>TRUE</v>
      </c>
      <c r="AI467" s="18" t="str">
        <f>IF(ISNA(VLOOKUP(C467,dim_techarea!A:B,2,FALSE)),"",VLOOKUP(C467,dim_techarea!A:B,2,FALSE))</f>
        <v>PrEP_CURR</v>
      </c>
      <c r="AJ467" s="18" t="str">
        <f>IF(ISNA(VLOOKUP(AI467,dim_techarea!B:C,2,FALSE)),"",VLOOKUP(AI467,dim_techarea!B:C,2,FALSE))</f>
        <v>pkZRNlMgL89</v>
      </c>
      <c r="AK467" s="18" t="str">
        <f>IF(ISNA(VLOOKUP(TRIM(G467),dim_targetsresults!A:B,2,FALSE)),"",VLOOKUP(TRIM(G467),dim_targetsresults!A:C,2,FALSE))</f>
        <v>MER Targets</v>
      </c>
      <c r="AL467" s="18" t="str">
        <f>IF(ISNA(VLOOKUP(AK467,dim_targetsresults!B:C,2,FALSE)),"",VLOOKUP(AK467,dim_targetsresults!B:C,2,FALSE))</f>
        <v>W8imnja2Owd</v>
      </c>
      <c r="AM467" s="18" t="str">
        <f>IF(ISNA(VLOOKUP(TRIM(D467),dim_numeratordenominator!A:B,2,FALSE)),"",VLOOKUP(TRIM(D467),dim_numeratordenominator!A:C,2,FALSE))</f>
        <v>Numerator</v>
      </c>
      <c r="AN467" s="18" t="str">
        <f>IF(ISNA(VLOOKUP(AM467,dim_numeratordenominator!B:C,2,FALSE)),"",VLOOKUP(AM467,dim_numeratordenominator!B:C,2,FALSE))</f>
        <v>Som9NRMQqV7</v>
      </c>
      <c r="AO467" s="18" t="str">
        <f>IF(ISNA(VLOOKUP(TRIM(E467),dim_supporttype!A:B,2,FALSE)),"",VLOOKUP(TRIM(E467),dim_supporttype!A:C,2,FALSE))</f>
        <v>TA</v>
      </c>
      <c r="AP467" s="18" t="str">
        <f>IF(ISNA(VLOOKUP(AO467,dim_supporttype!B:C,2,FALSE)),"",VLOOKUP(AO467,dim_supporttype!B:C,2,FALSE))</f>
        <v>cRAGKdWIDn4</v>
      </c>
      <c r="AQ467" s="18" t="str">
        <f>IF(ISNA(VLOOKUP(TRIM(F467),dim_disaggs!A:B,2,FALSE)),"No Disagg",VLOOKUP(TRIM(F467),dim_disaggs!A:B,2,FALSE))</f>
        <v>Age/Sex</v>
      </c>
      <c r="AR467" s="18" t="str">
        <f>IF(ISNA(VLOOKUP(AQ467,dim_disaggs!B:C,2,FALSE)),"",VLOOKUP(AQ467,dim_disaggs!B:C,2,FALSE))</f>
        <v>Qbz6SrpmJ1y</v>
      </c>
      <c r="AU467" s="72" t="s">
        <v>755</v>
      </c>
      <c r="AV467" s="73" t="s">
        <v>755</v>
      </c>
      <c r="AW467" s="66" t="s">
        <v>755</v>
      </c>
      <c r="AX467" s="66" t="s">
        <v>755</v>
      </c>
      <c r="AY467" s="22"/>
      <c r="AZ467" s="22"/>
      <c r="BA467" s="105" t="str">
        <f t="shared" si="71"/>
        <v>Top Level Numerator</v>
      </c>
      <c r="BB467" s="20" t="str">
        <f t="shared" si="72"/>
        <v>PE5QVF0w4xj</v>
      </c>
      <c r="BC467" s="22"/>
      <c r="BD467" s="22"/>
      <c r="BE467" s="75" t="s">
        <v>755</v>
      </c>
      <c r="BF467" s="73" t="s">
        <v>755</v>
      </c>
      <c r="BG467" s="57"/>
      <c r="BH467" s="87"/>
      <c r="BI467" s="22"/>
      <c r="BJ467" s="22"/>
      <c r="BK467" s="55" t="s">
        <v>20634</v>
      </c>
      <c r="BL467" s="71" t="s">
        <v>20636</v>
      </c>
      <c r="BM467" s="77" t="s">
        <v>21473</v>
      </c>
      <c r="BN467" s="78" t="s">
        <v>21476</v>
      </c>
      <c r="BO467" s="77" t="s">
        <v>25670</v>
      </c>
      <c r="BP467" s="78" t="s">
        <v>25672</v>
      </c>
    </row>
    <row r="468" spans="1:68" x14ac:dyDescent="0.2">
      <c r="A468" s="22" t="s">
        <v>95</v>
      </c>
      <c r="B468" s="5" t="s">
        <v>20673</v>
      </c>
      <c r="C468" s="22" t="s">
        <v>20516</v>
      </c>
      <c r="D468" s="22" t="s">
        <v>1</v>
      </c>
      <c r="E468" s="22" t="s">
        <v>77</v>
      </c>
      <c r="F468" s="22" t="s">
        <v>81</v>
      </c>
      <c r="G468" s="22" t="s">
        <v>2442</v>
      </c>
      <c r="H468" s="22" t="s">
        <v>81</v>
      </c>
      <c r="I468" s="18">
        <f t="shared" si="66"/>
        <v>33</v>
      </c>
      <c r="J468" s="22"/>
      <c r="K468" s="22" t="s">
        <v>20527</v>
      </c>
      <c r="L468" s="95" t="str">
        <f>IF(M468&lt;&gt;"",IF(NOT(ISNA(INDEX(cc!B:B,MATCH(M468,cc!A:A,0)))),INDEX(cc!B:B,MATCH(M468,cc!A:A,0)),"0"),"")</f>
        <v>Key Populations v3</v>
      </c>
      <c r="M468" s="97" t="s">
        <v>104</v>
      </c>
      <c r="N468" s="33" t="str">
        <f t="shared" si="64"/>
        <v xml:space="preserve"> TARGET</v>
      </c>
      <c r="O468" s="18" t="str">
        <f t="shared" si="67"/>
        <v>PrEP_CURR (N, DSD, KeyPop) TARGET: Receiving PrEP</v>
      </c>
      <c r="P468" s="18" t="str">
        <f t="shared" si="68"/>
        <v>PrEP_CURR (N, DSD, KeyPop) TARGET: Receiving PrEP</v>
      </c>
      <c r="Q468" s="18" t="str">
        <f t="shared" si="73"/>
        <v>PrEP_CURR (N, DSD, KeyPop) TARGET</v>
      </c>
      <c r="R468" s="18" t="str">
        <f t="shared" si="69"/>
        <v>PrEP_CURR_N_DSD_KeyPop_TARGET</v>
      </c>
      <c r="S468" s="18" t="str">
        <f t="shared" si="70"/>
        <v>PrEP_CURR_N_DSD_KeyPop_TARGET</v>
      </c>
      <c r="T468" s="19" t="b">
        <f>NOT(ISNA(VLOOKUP(B468,dbcodes!A:B,2,FALSE)))</f>
        <v>1</v>
      </c>
      <c r="U468" s="19" t="str">
        <f>IF(ISNA(VLOOKUP(B468,dbcodes!A:B,2,FALSE)),des!R2535,VLOOKUP(B468,dbcodes!A:B,2,FALSE))</f>
        <v>PrEP_CURR_N_DSD_KeyPop_TARGET</v>
      </c>
      <c r="V468" s="22"/>
      <c r="W468" s="108" t="str">
        <f>IF(ISNA(VLOOKUP(C468,descriptions!A:B,2,FALSE)),des!V2040,IF(G468=" TARGET","Target ","")&amp;VLOOKUP(C468,descriptions!A:B,2,FALSE))</f>
        <v>Target Number of individuals, including those newly enrolled, receiving oral PrEP during the reporting period</v>
      </c>
      <c r="X468" s="22" t="s">
        <v>4</v>
      </c>
      <c r="Y468" s="22" t="s">
        <v>831</v>
      </c>
      <c r="Z468" s="22" t="s">
        <v>836</v>
      </c>
      <c r="AA468" s="22" t="s">
        <v>102</v>
      </c>
      <c r="AB468" s="22" t="s">
        <v>755</v>
      </c>
      <c r="AC468" s="19" t="str">
        <f>IF(AB468&lt;&gt;"",IF(NOT(ISNA(INDEX(os!A:A,MATCH(AB468,os!B:B,0)))),INDEX(os!A:A,MATCH(AB468,os!B:B,0)),"0"),"")</f>
        <v/>
      </c>
      <c r="AD468" s="22" t="s">
        <v>830</v>
      </c>
      <c r="AE468" s="22"/>
      <c r="AF468" s="22"/>
      <c r="AG468" s="22"/>
      <c r="AH468" s="93" t="str">
        <f>IF(NOT(ISNA(VLOOKUP(B:B,ResultsTargets!A:A,1,0))),"TRUE","")</f>
        <v>TRUE</v>
      </c>
      <c r="AI468" s="18" t="str">
        <f>IF(ISNA(VLOOKUP(C468,dim_techarea!A:B,2,FALSE)),"",VLOOKUP(C468,dim_techarea!A:B,2,FALSE))</f>
        <v>PrEP_CURR</v>
      </c>
      <c r="AJ468" s="18" t="str">
        <f>IF(ISNA(VLOOKUP(AI468,dim_techarea!B:C,2,FALSE)),"",VLOOKUP(AI468,dim_techarea!B:C,2,FALSE))</f>
        <v>pkZRNlMgL89</v>
      </c>
      <c r="AK468" s="18" t="str">
        <f>IF(ISNA(VLOOKUP(TRIM(G468),dim_targetsresults!A:B,2,FALSE)),"",VLOOKUP(TRIM(G468),dim_targetsresults!A:C,2,FALSE))</f>
        <v>MER Targets</v>
      </c>
      <c r="AL468" s="18" t="str">
        <f>IF(ISNA(VLOOKUP(AK468,dim_targetsresults!B:C,2,FALSE)),"",VLOOKUP(AK468,dim_targetsresults!B:C,2,FALSE))</f>
        <v>W8imnja2Owd</v>
      </c>
      <c r="AM468" s="18" t="str">
        <f>IF(ISNA(VLOOKUP(TRIM(D468),dim_numeratordenominator!A:B,2,FALSE)),"",VLOOKUP(TRIM(D468),dim_numeratordenominator!A:C,2,FALSE))</f>
        <v>Numerator</v>
      </c>
      <c r="AN468" s="18" t="str">
        <f>IF(ISNA(VLOOKUP(AM468,dim_numeratordenominator!B:C,2,FALSE)),"",VLOOKUP(AM468,dim_numeratordenominator!B:C,2,FALSE))</f>
        <v>Som9NRMQqV7</v>
      </c>
      <c r="AO468" s="18" t="str">
        <f>IF(ISNA(VLOOKUP(TRIM(E468),dim_supporttype!A:B,2,FALSE)),"",VLOOKUP(TRIM(E468),dim_supporttype!A:C,2,FALSE))</f>
        <v>DSD</v>
      </c>
      <c r="AP468" s="18" t="str">
        <f>IF(ISNA(VLOOKUP(AO468,dim_supporttype!B:C,2,FALSE)),"",VLOOKUP(AO468,dim_supporttype!B:C,2,FALSE))</f>
        <v>iM13vdNLWKb</v>
      </c>
      <c r="AQ468" s="18" t="str">
        <f>IF(ISNA(VLOOKUP(TRIM(F468),dim_disaggs!A:B,2,FALSE)),"No Disagg",VLOOKUP(TRIM(F468),dim_disaggs!A:B,2,FALSE))</f>
        <v>KeyPop</v>
      </c>
      <c r="AR468" s="18" t="str">
        <f>IF(ISNA(VLOOKUP(AQ468,dim_disaggs!B:C,2,FALSE)),"",VLOOKUP(AQ468,dim_disaggs!B:C,2,FALSE))</f>
        <v>OoC9KSMqBms</v>
      </c>
      <c r="AU468" s="72" t="s">
        <v>755</v>
      </c>
      <c r="AV468" s="73" t="s">
        <v>755</v>
      </c>
      <c r="AW468" s="66" t="s">
        <v>755</v>
      </c>
      <c r="AX468" s="66" t="s">
        <v>755</v>
      </c>
      <c r="AY468" s="22"/>
      <c r="AZ468" s="22"/>
      <c r="BA468" s="105" t="str">
        <f t="shared" si="71"/>
        <v/>
      </c>
      <c r="BB468" s="20" t="str">
        <f t="shared" si="72"/>
        <v/>
      </c>
      <c r="BC468" s="22"/>
      <c r="BD468" s="22"/>
      <c r="BE468" s="75" t="s">
        <v>755</v>
      </c>
      <c r="BF468" s="73" t="s">
        <v>755</v>
      </c>
      <c r="BG468" s="57"/>
      <c r="BH468" s="87"/>
      <c r="BI468" s="22"/>
      <c r="BJ468" s="22"/>
      <c r="BK468" s="55" t="s">
        <v>755</v>
      </c>
      <c r="BL468" s="71" t="s">
        <v>755</v>
      </c>
      <c r="BM468" s="77" t="s">
        <v>755</v>
      </c>
      <c r="BN468" s="78" t="s">
        <v>755</v>
      </c>
      <c r="BO468" s="77" t="s">
        <v>755</v>
      </c>
      <c r="BP468" s="78" t="s">
        <v>755</v>
      </c>
    </row>
    <row r="469" spans="1:68" x14ac:dyDescent="0.2">
      <c r="A469" s="22" t="s">
        <v>95</v>
      </c>
      <c r="B469" s="5" t="s">
        <v>20674</v>
      </c>
      <c r="C469" s="22" t="s">
        <v>20516</v>
      </c>
      <c r="D469" s="22" t="s">
        <v>1</v>
      </c>
      <c r="E469" s="22" t="s">
        <v>78</v>
      </c>
      <c r="F469" s="22" t="s">
        <v>81</v>
      </c>
      <c r="G469" s="22" t="s">
        <v>2442</v>
      </c>
      <c r="H469" s="22" t="s">
        <v>81</v>
      </c>
      <c r="I469" s="18">
        <f t="shared" si="66"/>
        <v>32</v>
      </c>
      <c r="J469" s="22"/>
      <c r="K469" s="22" t="s">
        <v>20527</v>
      </c>
      <c r="L469" s="95" t="str">
        <f>IF(M469&lt;&gt;"",IF(NOT(ISNA(INDEX(cc!B:B,MATCH(M469,cc!A:A,0)))),INDEX(cc!B:B,MATCH(M469,cc!A:A,0)),"0"),"")</f>
        <v>Key Populations v3</v>
      </c>
      <c r="M469" s="97" t="s">
        <v>104</v>
      </c>
      <c r="N469" s="33" t="str">
        <f t="shared" si="64"/>
        <v xml:space="preserve"> TARGET</v>
      </c>
      <c r="O469" s="18" t="str">
        <f t="shared" si="67"/>
        <v>PrEP_CURR (N, TA, KeyPop) TARGET: Receiving PrEP</v>
      </c>
      <c r="P469" s="18" t="str">
        <f t="shared" si="68"/>
        <v>PrEP_CURR (N, TA, KeyPop) TARGET: Receiving PrEP</v>
      </c>
      <c r="Q469" s="18" t="str">
        <f t="shared" si="73"/>
        <v>PrEP_CURR (N, TA, KeyPop) TARGET</v>
      </c>
      <c r="R469" s="18" t="str">
        <f t="shared" si="69"/>
        <v>PrEP_CURR_N_TA_KeyPop_TARGET</v>
      </c>
      <c r="S469" s="18" t="str">
        <f t="shared" si="70"/>
        <v>PrEP_CURR_N_TA_KeyPop_TARGET</v>
      </c>
      <c r="T469" s="19" t="b">
        <f>NOT(ISNA(VLOOKUP(B469,dbcodes!A:B,2,FALSE)))</f>
        <v>1</v>
      </c>
      <c r="U469" s="19" t="str">
        <f>IF(ISNA(VLOOKUP(B469,dbcodes!A:B,2,FALSE)),des!R2536,VLOOKUP(B469,dbcodes!A:B,2,FALSE))</f>
        <v>PrEP_CURR_N_TA_KeyPop_TARGET</v>
      </c>
      <c r="V469" s="22"/>
      <c r="W469" s="108" t="str">
        <f>IF(ISNA(VLOOKUP(C469,descriptions!A:B,2,FALSE)),des!V2041,IF(G469=" TARGET","Target ","")&amp;VLOOKUP(C469,descriptions!A:B,2,FALSE))</f>
        <v>Target Number of individuals, including those newly enrolled, receiving oral PrEP during the reporting period</v>
      </c>
      <c r="X469" s="22" t="s">
        <v>4</v>
      </c>
      <c r="Y469" s="22" t="s">
        <v>831</v>
      </c>
      <c r="Z469" s="22" t="s">
        <v>836</v>
      </c>
      <c r="AA469" s="22" t="s">
        <v>102</v>
      </c>
      <c r="AB469" s="22" t="s">
        <v>755</v>
      </c>
      <c r="AC469" s="19" t="str">
        <f>IF(AB469&lt;&gt;"",IF(NOT(ISNA(INDEX(os!A:A,MATCH(AB469,os!B:B,0)))),INDEX(os!A:A,MATCH(AB469,os!B:B,0)),"0"),"")</f>
        <v/>
      </c>
      <c r="AD469" s="22" t="s">
        <v>830</v>
      </c>
      <c r="AE469" s="22"/>
      <c r="AF469" s="22"/>
      <c r="AG469" s="22"/>
      <c r="AH469" s="93" t="str">
        <f>IF(NOT(ISNA(VLOOKUP(B:B,ResultsTargets!A:A,1,0))),"TRUE","")</f>
        <v>TRUE</v>
      </c>
      <c r="AI469" s="18" t="str">
        <f>IF(ISNA(VLOOKUP(C469,dim_techarea!A:B,2,FALSE)),"",VLOOKUP(C469,dim_techarea!A:B,2,FALSE))</f>
        <v>PrEP_CURR</v>
      </c>
      <c r="AJ469" s="18" t="str">
        <f>IF(ISNA(VLOOKUP(AI469,dim_techarea!B:C,2,FALSE)),"",VLOOKUP(AI469,dim_techarea!B:C,2,FALSE))</f>
        <v>pkZRNlMgL89</v>
      </c>
      <c r="AK469" s="18" t="str">
        <f>IF(ISNA(VLOOKUP(TRIM(G469),dim_targetsresults!A:B,2,FALSE)),"",VLOOKUP(TRIM(G469),dim_targetsresults!A:C,2,FALSE))</f>
        <v>MER Targets</v>
      </c>
      <c r="AL469" s="18" t="str">
        <f>IF(ISNA(VLOOKUP(AK469,dim_targetsresults!B:C,2,FALSE)),"",VLOOKUP(AK469,dim_targetsresults!B:C,2,FALSE))</f>
        <v>W8imnja2Owd</v>
      </c>
      <c r="AM469" s="18" t="str">
        <f>IF(ISNA(VLOOKUP(TRIM(D469),dim_numeratordenominator!A:B,2,FALSE)),"",VLOOKUP(TRIM(D469),dim_numeratordenominator!A:C,2,FALSE))</f>
        <v>Numerator</v>
      </c>
      <c r="AN469" s="18" t="str">
        <f>IF(ISNA(VLOOKUP(AM469,dim_numeratordenominator!B:C,2,FALSE)),"",VLOOKUP(AM469,dim_numeratordenominator!B:C,2,FALSE))</f>
        <v>Som9NRMQqV7</v>
      </c>
      <c r="AO469" s="18" t="str">
        <f>IF(ISNA(VLOOKUP(TRIM(E469),dim_supporttype!A:B,2,FALSE)),"",VLOOKUP(TRIM(E469),dim_supporttype!A:C,2,FALSE))</f>
        <v>TA</v>
      </c>
      <c r="AP469" s="18" t="str">
        <f>IF(ISNA(VLOOKUP(AO469,dim_supporttype!B:C,2,FALSE)),"",VLOOKUP(AO469,dim_supporttype!B:C,2,FALSE))</f>
        <v>cRAGKdWIDn4</v>
      </c>
      <c r="AQ469" s="18" t="str">
        <f>IF(ISNA(VLOOKUP(TRIM(F469),dim_disaggs!A:B,2,FALSE)),"No Disagg",VLOOKUP(TRIM(F469),dim_disaggs!A:B,2,FALSE))</f>
        <v>KeyPop</v>
      </c>
      <c r="AR469" s="18" t="str">
        <f>IF(ISNA(VLOOKUP(AQ469,dim_disaggs!B:C,2,FALSE)),"",VLOOKUP(AQ469,dim_disaggs!B:C,2,FALSE))</f>
        <v>OoC9KSMqBms</v>
      </c>
      <c r="AU469" s="72" t="s">
        <v>755</v>
      </c>
      <c r="AV469" s="73" t="s">
        <v>755</v>
      </c>
      <c r="AW469" s="66" t="s">
        <v>755</v>
      </c>
      <c r="AX469" s="66" t="s">
        <v>755</v>
      </c>
      <c r="AY469" s="22"/>
      <c r="AZ469" s="22"/>
      <c r="BA469" s="105" t="str">
        <f t="shared" si="71"/>
        <v/>
      </c>
      <c r="BB469" s="20" t="str">
        <f t="shared" si="72"/>
        <v/>
      </c>
      <c r="BC469" s="22"/>
      <c r="BD469" s="22"/>
      <c r="BE469" s="75" t="s">
        <v>755</v>
      </c>
      <c r="BF469" s="73" t="s">
        <v>755</v>
      </c>
      <c r="BG469" s="57"/>
      <c r="BH469" s="87"/>
      <c r="BI469" s="22"/>
      <c r="BJ469" s="22"/>
      <c r="BK469" s="55" t="s">
        <v>755</v>
      </c>
      <c r="BL469" s="71" t="s">
        <v>755</v>
      </c>
      <c r="BM469" s="77" t="s">
        <v>755</v>
      </c>
      <c r="BN469" s="78" t="s">
        <v>755</v>
      </c>
      <c r="BO469" s="77" t="s">
        <v>755</v>
      </c>
      <c r="BP469" s="78" t="s">
        <v>755</v>
      </c>
    </row>
    <row r="470" spans="1:68" x14ac:dyDescent="0.2">
      <c r="A470" s="22" t="s">
        <v>95</v>
      </c>
      <c r="B470" s="5" t="s">
        <v>21299</v>
      </c>
      <c r="C470" s="44" t="s">
        <v>20516</v>
      </c>
      <c r="D470" s="44" t="s">
        <v>1</v>
      </c>
      <c r="E470" s="44" t="s">
        <v>264</v>
      </c>
      <c r="F470" s="44"/>
      <c r="G470" s="22" t="s">
        <v>2442</v>
      </c>
      <c r="H470" s="22"/>
      <c r="I470" s="19">
        <f t="shared" si="66"/>
        <v>35</v>
      </c>
      <c r="K470" s="22" t="s">
        <v>20527</v>
      </c>
      <c r="L470" s="95" t="str">
        <f>IF(M470&lt;&gt;"",IF(NOT(ISNA(INDEX(cc!B:B,MATCH(M470,cc!A:A,0)))),INDEX(cc!B:B,MATCH(M470,cc!A:A,0)),"0"),"")</f>
        <v>default</v>
      </c>
      <c r="M470" s="97" t="s">
        <v>13</v>
      </c>
      <c r="N470" s="28" t="str">
        <f t="shared" si="64"/>
        <v xml:space="preserve"> TARGET</v>
      </c>
      <c r="O470" s="19" t="str">
        <f t="shared" si="67"/>
        <v>PrEP_CURR (N, DSD_NARRATIVE) TARGET: Receiving PrEP</v>
      </c>
      <c r="P470" s="19" t="str">
        <f t="shared" si="68"/>
        <v>PrEP_CURR (N, DSD_NARRATIVE) TARGET: Receiving PrEP</v>
      </c>
      <c r="Q470" s="19" t="str">
        <f t="shared" si="73"/>
        <v>PrEP_CURR (N, DSD_NARRATIVE) TARGET</v>
      </c>
      <c r="R470" s="19" t="str">
        <f t="shared" si="69"/>
        <v>PrEP_CURR_N_DSD_NARRATIVE_TARGET</v>
      </c>
      <c r="S470" s="19" t="str">
        <f t="shared" si="70"/>
        <v>PrEP_CURR_N_DSD_NARRATIVE_TARGET</v>
      </c>
      <c r="T470" s="19" t="b">
        <f>NOT(ISNA(VLOOKUP(B470,dbcodes!A:B,2,FALSE)))</f>
        <v>1</v>
      </c>
      <c r="U470" s="19" t="str">
        <f>IF(ISNA(VLOOKUP(B470,dbcodes!A:B,2,FALSE)),des!R2537,VLOOKUP(B470,dbcodes!A:B,2,FALSE))</f>
        <v>PrEP_CURR_N_DSD_NARRATIVE_TARGET</v>
      </c>
      <c r="W470" s="108" t="str">
        <f>IF(ISNA(VLOOKUP(C470,descriptions!A:B,2,FALSE)),des!V2044,IF(G470=" TARGET","Target ","")&amp;VLOOKUP(C470,descriptions!A:B,2,FALSE))</f>
        <v>Target Number of individuals, including those newly enrolled, receiving oral PrEP during the reporting period</v>
      </c>
      <c r="X470" s="20" t="s">
        <v>9</v>
      </c>
      <c r="Y470" s="20" t="s">
        <v>831</v>
      </c>
      <c r="Z470" s="20" t="s">
        <v>836</v>
      </c>
      <c r="AA470" s="20" t="s">
        <v>102</v>
      </c>
      <c r="AB470" s="20" t="s">
        <v>755</v>
      </c>
      <c r="AC470" s="19" t="str">
        <f>IF(AB470&lt;&gt;"",IF(NOT(ISNA(INDEX(os!A:A,MATCH(AB470,os!B:B,0)))),INDEX(os!A:A,MATCH(AB470,os!B:B,0)),"0"),"")</f>
        <v/>
      </c>
      <c r="AD470" s="20" t="s">
        <v>830</v>
      </c>
      <c r="AH470" s="93" t="str">
        <f>IF(NOT(ISNA(VLOOKUP(B:B,ResultsTargets!A:A,1,0))),"TRUE","")</f>
        <v>TRUE</v>
      </c>
      <c r="AI470" s="19" t="str">
        <f>IF(ISNA(VLOOKUP(C470,dim_techarea!A:B,2,FALSE)),"",VLOOKUP(C470,dim_techarea!A:B,2,FALSE))</f>
        <v>PrEP_CURR</v>
      </c>
      <c r="AJ470" s="19" t="str">
        <f>IF(ISNA(VLOOKUP(AI470,dim_techarea!B:C,2,FALSE)),"",VLOOKUP(AI470,dim_techarea!B:C,2,FALSE))</f>
        <v>pkZRNlMgL89</v>
      </c>
      <c r="AK470" s="19" t="str">
        <f>IF(ISNA(VLOOKUP(TRIM(G470),dim_targetsresults!A:B,2,FALSE)),"",VLOOKUP(TRIM(G470),dim_targetsresults!A:C,2,FALSE))</f>
        <v>MER Targets</v>
      </c>
      <c r="AL470" s="19" t="str">
        <f>IF(ISNA(VLOOKUP(AK470,dim_targetsresults!B:C,2,FALSE)),"",VLOOKUP(AK470,dim_targetsresults!B:C,2,FALSE))</f>
        <v>W8imnja2Owd</v>
      </c>
      <c r="AM470" s="19" t="str">
        <f>IF(ISNA(VLOOKUP(TRIM(D470),dim_numeratordenominator!A:B,2,FALSE)),"",VLOOKUP(TRIM(D470),dim_numeratordenominator!A:C,2,FALSE))</f>
        <v>Numerator</v>
      </c>
      <c r="AN470" s="19" t="str">
        <f>IF(ISNA(VLOOKUP(AM470,dim_numeratordenominator!B:C,2,FALSE)),"",VLOOKUP(AM470,dim_numeratordenominator!B:C,2,FALSE))</f>
        <v>Som9NRMQqV7</v>
      </c>
      <c r="AO470" s="19" t="str">
        <f>IF(ISNA(VLOOKUP(TRIM(E470),dim_supporttype!A:B,2,FALSE)),"",VLOOKUP(TRIM(E470),dim_supporttype!A:C,2,FALSE))</f>
        <v>DSD Narratives</v>
      </c>
      <c r="AP470" s="19" t="str">
        <f>IF(ISNA(VLOOKUP(AO470,dim_supporttype!B:C,2,FALSE)),"",VLOOKUP(AO470,dim_supporttype!B:C,2,FALSE))</f>
        <v>ySGf8v2q9Rm</v>
      </c>
      <c r="AQ470" s="19" t="str">
        <f>IF(ISNA(VLOOKUP(TRIM(F470),dim_disaggs!A:B,2,FALSE)),"No Disagg",VLOOKUP(TRIM(F470),dim_disaggs!A:B,2,FALSE))</f>
        <v>No Disagg</v>
      </c>
      <c r="AR470" s="19" t="str">
        <f>IF(ISNA(VLOOKUP(AQ470,dim_disaggs!B:C,2,FALSE)),"",VLOOKUP(AQ470,dim_disaggs!B:C,2,FALSE))</f>
        <v>werJlVT6sf3</v>
      </c>
      <c r="AU470" s="72" t="s">
        <v>755</v>
      </c>
      <c r="AV470" s="73" t="s">
        <v>755</v>
      </c>
      <c r="AW470" s="66" t="s">
        <v>755</v>
      </c>
      <c r="AX470" s="66" t="s">
        <v>755</v>
      </c>
      <c r="BA470" s="105" t="str">
        <f t="shared" si="71"/>
        <v/>
      </c>
      <c r="BB470" s="20" t="str">
        <f t="shared" si="72"/>
        <v/>
      </c>
      <c r="BE470" s="75" t="s">
        <v>755</v>
      </c>
      <c r="BF470" s="73" t="s">
        <v>755</v>
      </c>
      <c r="BK470" s="55" t="s">
        <v>755</v>
      </c>
      <c r="BL470" s="71" t="s">
        <v>755</v>
      </c>
      <c r="BM470" s="77" t="s">
        <v>755</v>
      </c>
      <c r="BN470" s="78" t="s">
        <v>755</v>
      </c>
      <c r="BO470" s="77" t="s">
        <v>755</v>
      </c>
      <c r="BP470" s="78" t="s">
        <v>755</v>
      </c>
    </row>
    <row r="471" spans="1:68" x14ac:dyDescent="0.2">
      <c r="A471" s="22" t="s">
        <v>95</v>
      </c>
      <c r="B471" s="5" t="s">
        <v>21300</v>
      </c>
      <c r="C471" s="44" t="s">
        <v>20516</v>
      </c>
      <c r="D471" s="44" t="s">
        <v>1</v>
      </c>
      <c r="E471" s="44" t="s">
        <v>265</v>
      </c>
      <c r="F471" s="44"/>
      <c r="G471" s="22" t="s">
        <v>2442</v>
      </c>
      <c r="H471" s="22"/>
      <c r="I471" s="19">
        <f t="shared" si="66"/>
        <v>34</v>
      </c>
      <c r="K471" s="22" t="s">
        <v>20527</v>
      </c>
      <c r="L471" s="95" t="str">
        <f>IF(M471&lt;&gt;"",IF(NOT(ISNA(INDEX(cc!B:B,MATCH(M471,cc!A:A,0)))),INDEX(cc!B:B,MATCH(M471,cc!A:A,0)),"0"),"")</f>
        <v>default</v>
      </c>
      <c r="M471" s="97" t="s">
        <v>13</v>
      </c>
      <c r="N471" s="28" t="str">
        <f t="shared" si="64"/>
        <v xml:space="preserve"> TARGET</v>
      </c>
      <c r="O471" s="19" t="str">
        <f t="shared" si="67"/>
        <v>PrEP_CURR (N, TA_NARRATIVE) TARGET: Receiving PrEP</v>
      </c>
      <c r="P471" s="19" t="str">
        <f t="shared" si="68"/>
        <v>PrEP_CURR (N, TA_NARRATIVE) TARGET: Receiving PrEP</v>
      </c>
      <c r="Q471" s="19" t="str">
        <f t="shared" si="73"/>
        <v>PrEP_CURR (N, TA_NARRATIVE) TARGET</v>
      </c>
      <c r="R471" s="19" t="str">
        <f t="shared" si="69"/>
        <v>PrEP_CURR_N_TA_NARRATIVE_TARGET</v>
      </c>
      <c r="S471" s="19" t="str">
        <f t="shared" si="70"/>
        <v>PrEP_CURR_N_TA_NARRATIVE_TARGET</v>
      </c>
      <c r="T471" s="19" t="b">
        <f>NOT(ISNA(VLOOKUP(B471,dbcodes!A:B,2,FALSE)))</f>
        <v>1</v>
      </c>
      <c r="U471" s="19" t="str">
        <f>IF(ISNA(VLOOKUP(B471,dbcodes!A:B,2,FALSE)),des!R2538,VLOOKUP(B471,dbcodes!A:B,2,FALSE))</f>
        <v>PrEP_CURR_N_TA_NARRATIVE_TARGET</v>
      </c>
      <c r="W471" s="108" t="str">
        <f>IF(ISNA(VLOOKUP(C471,descriptions!A:B,2,FALSE)),des!V2045,IF(G471=" TARGET","Target ","")&amp;VLOOKUP(C471,descriptions!A:B,2,FALSE))</f>
        <v>Target Number of individuals, including those newly enrolled, receiving oral PrEP during the reporting period</v>
      </c>
      <c r="X471" s="20" t="s">
        <v>9</v>
      </c>
      <c r="Y471" s="20" t="s">
        <v>831</v>
      </c>
      <c r="Z471" s="20" t="s">
        <v>836</v>
      </c>
      <c r="AA471" s="20" t="s">
        <v>102</v>
      </c>
      <c r="AB471" s="20" t="s">
        <v>755</v>
      </c>
      <c r="AC471" s="19" t="str">
        <f>IF(AB471&lt;&gt;"",IF(NOT(ISNA(INDEX(os!A:A,MATCH(AB471,os!B:B,0)))),INDEX(os!A:A,MATCH(AB471,os!B:B,0)),"0"),"")</f>
        <v/>
      </c>
      <c r="AD471" s="20" t="s">
        <v>830</v>
      </c>
      <c r="AH471" s="93" t="str">
        <f>IF(NOT(ISNA(VLOOKUP(B:B,ResultsTargets!A:A,1,0))),"TRUE","")</f>
        <v>TRUE</v>
      </c>
      <c r="AI471" s="19" t="str">
        <f>IF(ISNA(VLOOKUP(C471,dim_techarea!A:B,2,FALSE)),"",VLOOKUP(C471,dim_techarea!A:B,2,FALSE))</f>
        <v>PrEP_CURR</v>
      </c>
      <c r="AJ471" s="19" t="str">
        <f>IF(ISNA(VLOOKUP(AI471,dim_techarea!B:C,2,FALSE)),"",VLOOKUP(AI471,dim_techarea!B:C,2,FALSE))</f>
        <v>pkZRNlMgL89</v>
      </c>
      <c r="AK471" s="19" t="str">
        <f>IF(ISNA(VLOOKUP(TRIM(G471),dim_targetsresults!A:B,2,FALSE)),"",VLOOKUP(TRIM(G471),dim_targetsresults!A:C,2,FALSE))</f>
        <v>MER Targets</v>
      </c>
      <c r="AL471" s="19" t="str">
        <f>IF(ISNA(VLOOKUP(AK471,dim_targetsresults!B:C,2,FALSE)),"",VLOOKUP(AK471,dim_targetsresults!B:C,2,FALSE))</f>
        <v>W8imnja2Owd</v>
      </c>
      <c r="AM471" s="19" t="str">
        <f>IF(ISNA(VLOOKUP(TRIM(D471),dim_numeratordenominator!A:B,2,FALSE)),"",VLOOKUP(TRIM(D471),dim_numeratordenominator!A:C,2,FALSE))</f>
        <v>Numerator</v>
      </c>
      <c r="AN471" s="19" t="str">
        <f>IF(ISNA(VLOOKUP(AM471,dim_numeratordenominator!B:C,2,FALSE)),"",VLOOKUP(AM471,dim_numeratordenominator!B:C,2,FALSE))</f>
        <v>Som9NRMQqV7</v>
      </c>
      <c r="AO471" s="19" t="str">
        <f>IF(ISNA(VLOOKUP(TRIM(E471),dim_supporttype!A:B,2,FALSE)),"",VLOOKUP(TRIM(E471),dim_supporttype!A:C,2,FALSE))</f>
        <v>TA Narratives</v>
      </c>
      <c r="AP471" s="19" t="str">
        <f>IF(ISNA(VLOOKUP(AO471,dim_supporttype!B:C,2,FALSE)),"",VLOOKUP(AO471,dim_supporttype!B:C,2,FALSE))</f>
        <v>aBZapfNWlIU</v>
      </c>
      <c r="AQ471" s="19" t="str">
        <f>IF(ISNA(VLOOKUP(TRIM(F471),dim_disaggs!A:B,2,FALSE)),"No Disagg",VLOOKUP(TRIM(F471),dim_disaggs!A:B,2,FALSE))</f>
        <v>No Disagg</v>
      </c>
      <c r="AR471" s="19" t="str">
        <f>IF(ISNA(VLOOKUP(AQ471,dim_disaggs!B:C,2,FALSE)),"",VLOOKUP(AQ471,dim_disaggs!B:C,2,FALSE))</f>
        <v>werJlVT6sf3</v>
      </c>
      <c r="AU471" s="72" t="s">
        <v>755</v>
      </c>
      <c r="AV471" s="73" t="s">
        <v>755</v>
      </c>
      <c r="AW471" s="66" t="s">
        <v>755</v>
      </c>
      <c r="AX471" s="66" t="s">
        <v>755</v>
      </c>
      <c r="BA471" s="105" t="str">
        <f t="shared" si="71"/>
        <v/>
      </c>
      <c r="BB471" s="20" t="str">
        <f t="shared" si="72"/>
        <v/>
      </c>
      <c r="BE471" s="75" t="s">
        <v>755</v>
      </c>
      <c r="BF471" s="73" t="s">
        <v>755</v>
      </c>
      <c r="BK471" s="55" t="s">
        <v>755</v>
      </c>
      <c r="BL471" s="71" t="s">
        <v>755</v>
      </c>
      <c r="BM471" s="77" t="s">
        <v>755</v>
      </c>
      <c r="BN471" s="78" t="s">
        <v>755</v>
      </c>
      <c r="BO471" s="77" t="s">
        <v>755</v>
      </c>
      <c r="BP471" s="78" t="s">
        <v>755</v>
      </c>
    </row>
    <row r="472" spans="1:68" x14ac:dyDescent="0.2">
      <c r="A472" s="22" t="s">
        <v>95</v>
      </c>
      <c r="B472" s="21" t="s">
        <v>20151</v>
      </c>
      <c r="C472" s="20" t="s">
        <v>131</v>
      </c>
      <c r="D472" s="20" t="s">
        <v>1</v>
      </c>
      <c r="E472" s="22" t="s">
        <v>77</v>
      </c>
      <c r="F472" s="20" t="s">
        <v>135</v>
      </c>
      <c r="G472" s="20" t="s">
        <v>20086</v>
      </c>
      <c r="H472" s="20" t="s">
        <v>135</v>
      </c>
      <c r="I472" s="19">
        <f t="shared" si="66"/>
        <v>29</v>
      </c>
      <c r="J472" s="22" t="s">
        <v>205</v>
      </c>
      <c r="K472" s="20" t="s">
        <v>132</v>
      </c>
      <c r="L472" s="95" t="str">
        <f>IF(M472&lt;&gt;"",IF(NOT(ISNA(INDEX(cc!B:B,MATCH(M472,cc!A:A,0)))),INDEX(cc!B:B,MATCH(M472,cc!A:A,0)),"0"),"")</f>
        <v>Age (15-50+-uk, 8), and Sex</v>
      </c>
      <c r="M472" s="97" t="s">
        <v>20492</v>
      </c>
      <c r="N472" s="28" t="str">
        <f t="shared" si="64"/>
        <v/>
      </c>
      <c r="O472" s="19" t="str">
        <f t="shared" si="67"/>
        <v>PrEP_NEW (N, DSD, Age/Sex) v2: Newly Enrolled PrEP</v>
      </c>
      <c r="P472" s="19" t="str">
        <f t="shared" si="68"/>
        <v>PrEP_NEW (N, DSD, Age/Sex) v2: Newly Enrolled PrEP</v>
      </c>
      <c r="Q472" s="19" t="str">
        <f t="shared" si="73"/>
        <v>PrEP_NEW (N, DSD, Age/Sex) v2</v>
      </c>
      <c r="R472" s="19" t="str">
        <f t="shared" si="69"/>
        <v>PrEP_NEW_N_DSD_Age_Sex_v2</v>
      </c>
      <c r="S472" s="19" t="str">
        <f t="shared" si="70"/>
        <v>PrEP_NEW_N_DSD_Age_Sex_v2</v>
      </c>
      <c r="T472" s="19" t="b">
        <f>NOT(ISNA(VLOOKUP(B472,dbcodes!A:B,2,FALSE)))</f>
        <v>1</v>
      </c>
      <c r="U472" s="19" t="str">
        <f>IF(ISNA(VLOOKUP(B472,dbcodes!A:B,2,FALSE)),des!R2539,VLOOKUP(B472,dbcodes!A:B,2,FALSE))</f>
        <v>PrEP_NEW_N_DSD_Age_Sex_v2</v>
      </c>
      <c r="W472" s="107" t="str">
        <f>IF(ISNA(VLOOKUP(C472,descriptions!A:B,2,FALSE)),des!V1172,IF(G472=" TARGET","Target ","")&amp;VLOOKUP(C472,descriptions!A:B,2,FALSE))</f>
        <v>Number of individuals who have been newly enrolled on oral antiretroviral pre-exposure prophylaxis (PrEP) in the reporting period to prevent HIV infection</v>
      </c>
      <c r="X472" s="20" t="s">
        <v>4</v>
      </c>
      <c r="Y472" s="20" t="s">
        <v>831</v>
      </c>
      <c r="Z472" s="20" t="s">
        <v>836</v>
      </c>
      <c r="AA472" s="20" t="s">
        <v>102</v>
      </c>
      <c r="AB472" s="20" t="s">
        <v>755</v>
      </c>
      <c r="AC472" s="19" t="str">
        <f>IF(AB472&lt;&gt;"",IF(NOT(ISNA(INDEX(os!A:A,MATCH(AB472,os!B:B,0)))),INDEX(os!A:A,MATCH(AB472,os!B:B,0)),"0"),"")</f>
        <v/>
      </c>
      <c r="AD472" s="20" t="s">
        <v>830</v>
      </c>
      <c r="AH472" s="93" t="str">
        <f>IF(NOT(ISNA(VLOOKUP(B:B,ResultsTargets!A:A,1,0))),"TRUE","")</f>
        <v>TRUE</v>
      </c>
      <c r="AI472" s="19" t="str">
        <f>IF(ISNA(VLOOKUP(C472,dim_techarea!A:B,2,FALSE)),"",VLOOKUP(C472,dim_techarea!A:B,2,FALSE))</f>
        <v>PrEP_NEW</v>
      </c>
      <c r="AJ472" s="19" t="str">
        <f>IF(ISNA(VLOOKUP(AI472,dim_techarea!B:C,2,FALSE)),"",VLOOKUP(AI472,dim_techarea!B:C,2,FALSE))</f>
        <v>gma5vVZgK49</v>
      </c>
      <c r="AK472" s="19" t="str">
        <f>IF(ISNA(VLOOKUP(TRIM(G472),dim_targetsresults!A:B,2,FALSE)),"",VLOOKUP(TRIM(G472),dim_targetsresults!A:C,2,FALSE))</f>
        <v>MER Results</v>
      </c>
      <c r="AL472" s="19" t="str">
        <f>IF(ISNA(VLOOKUP(AK472,dim_targetsresults!B:C,2,FALSE)),"",VLOOKUP(AK472,dim_targetsresults!B:C,2,FALSE))</f>
        <v>Jh0jDM5yQ2E</v>
      </c>
      <c r="AM472" s="19" t="str">
        <f>IF(ISNA(VLOOKUP(TRIM(D472),dim_numeratordenominator!A:B,2,FALSE)),"",VLOOKUP(TRIM(D472),dim_numeratordenominator!A:C,2,FALSE))</f>
        <v>Numerator</v>
      </c>
      <c r="AN472" s="19" t="str">
        <f>IF(ISNA(VLOOKUP(AM472,dim_numeratordenominator!B:C,2,FALSE)),"",VLOOKUP(AM472,dim_numeratordenominator!B:C,2,FALSE))</f>
        <v>Som9NRMQqV7</v>
      </c>
      <c r="AO472" s="19" t="str">
        <f>IF(ISNA(VLOOKUP(TRIM(E472),dim_supporttype!A:B,2,FALSE)),"",VLOOKUP(TRIM(E472),dim_supporttype!A:C,2,FALSE))</f>
        <v>DSD</v>
      </c>
      <c r="AP472" s="19" t="str">
        <f>IF(ISNA(VLOOKUP(AO472,dim_supporttype!B:C,2,FALSE)),"",VLOOKUP(AO472,dim_supporttype!B:C,2,FALSE))</f>
        <v>iM13vdNLWKb</v>
      </c>
      <c r="AQ472" s="19" t="str">
        <f>IF(ISNA(VLOOKUP(TRIM(F472),dim_disaggs!A:B,2,FALSE)),"No Disagg",VLOOKUP(TRIM(F472),dim_disaggs!A:B,2,FALSE))</f>
        <v>Age/Sex</v>
      </c>
      <c r="AR472" s="19" t="str">
        <f>IF(ISNA(VLOOKUP(AQ472,dim_disaggs!B:C,2,FALSE)),"",VLOOKUP(AQ472,dim_disaggs!B:C,2,FALSE))</f>
        <v>Qbz6SrpmJ1y</v>
      </c>
      <c r="AU472" s="72" t="s">
        <v>755</v>
      </c>
      <c r="AV472" s="73" t="s">
        <v>755</v>
      </c>
      <c r="AW472" s="66" t="s">
        <v>755</v>
      </c>
      <c r="AX472" s="66" t="s">
        <v>755</v>
      </c>
      <c r="BA472" s="105" t="str">
        <f t="shared" si="71"/>
        <v>Top Level Numerator</v>
      </c>
      <c r="BB472" s="20" t="str">
        <f t="shared" si="72"/>
        <v>PE5QVF0w4xj</v>
      </c>
      <c r="BE472" s="75" t="s">
        <v>755</v>
      </c>
      <c r="BF472" s="73" t="s">
        <v>755</v>
      </c>
      <c r="BG472" s="55" t="s">
        <v>755</v>
      </c>
      <c r="BH472" s="76" t="s">
        <v>755</v>
      </c>
      <c r="BI472" s="20" t="s">
        <v>755</v>
      </c>
      <c r="BJ472" s="20" t="s">
        <v>755</v>
      </c>
      <c r="BK472" s="55" t="s">
        <v>20634</v>
      </c>
      <c r="BL472" s="71" t="s">
        <v>20636</v>
      </c>
      <c r="BM472" s="77" t="s">
        <v>21473</v>
      </c>
      <c r="BN472" s="78" t="s">
        <v>21476</v>
      </c>
      <c r="BO472" s="77" t="s">
        <v>25670</v>
      </c>
      <c r="BP472" s="78" t="s">
        <v>25672</v>
      </c>
    </row>
    <row r="473" spans="1:68" s="3" customFormat="1" x14ac:dyDescent="0.2">
      <c r="A473" s="22" t="s">
        <v>95</v>
      </c>
      <c r="B473" s="21" t="s">
        <v>20152</v>
      </c>
      <c r="C473" s="20" t="s">
        <v>131</v>
      </c>
      <c r="D473" s="20" t="s">
        <v>1</v>
      </c>
      <c r="E473" s="20" t="s">
        <v>78</v>
      </c>
      <c r="F473" s="20" t="s">
        <v>135</v>
      </c>
      <c r="G473" s="20" t="s">
        <v>20086</v>
      </c>
      <c r="H473" s="20" t="s">
        <v>135</v>
      </c>
      <c r="I473" s="19">
        <f t="shared" si="66"/>
        <v>28</v>
      </c>
      <c r="J473" s="22" t="s">
        <v>205</v>
      </c>
      <c r="K473" s="20" t="s">
        <v>132</v>
      </c>
      <c r="L473" s="95" t="str">
        <f>IF(M473&lt;&gt;"",IF(NOT(ISNA(INDEX(cc!B:B,MATCH(M473,cc!A:A,0)))),INDEX(cc!B:B,MATCH(M473,cc!A:A,0)),"0"),"")</f>
        <v>Age (15-50+-uk, 8), and Sex</v>
      </c>
      <c r="M473" s="97" t="s">
        <v>20492</v>
      </c>
      <c r="N473" s="28" t="str">
        <f t="shared" si="64"/>
        <v/>
      </c>
      <c r="O473" s="19" t="str">
        <f t="shared" si="67"/>
        <v>PrEP_NEW (N, TA, Age/Sex) v2: Newly Enrolled PrEP</v>
      </c>
      <c r="P473" s="19" t="str">
        <f t="shared" si="68"/>
        <v>PrEP_NEW (N, TA, Age/Sex) v2: Newly Enrolled PrEP</v>
      </c>
      <c r="Q473" s="19" t="str">
        <f t="shared" si="73"/>
        <v>PrEP_NEW (N, TA, Age/Sex) v2</v>
      </c>
      <c r="R473" s="19" t="str">
        <f t="shared" si="69"/>
        <v>PrEP_NEW_N_TA_Age_Sex_v2</v>
      </c>
      <c r="S473" s="19" t="str">
        <f t="shared" si="70"/>
        <v>PrEP_NEW_N_TA_Age_Sex_v2</v>
      </c>
      <c r="T473" s="19" t="b">
        <f>NOT(ISNA(VLOOKUP(B473,dbcodes!A:B,2,FALSE)))</f>
        <v>1</v>
      </c>
      <c r="U473" s="19" t="str">
        <f>IF(ISNA(VLOOKUP(B473,dbcodes!A:B,2,FALSE)),des!R2540,VLOOKUP(B473,dbcodes!A:B,2,FALSE))</f>
        <v>PrEP_NEW_N_TA_Age_Sex_v2</v>
      </c>
      <c r="V473" s="20"/>
      <c r="W473" s="107" t="str">
        <f>IF(ISNA(VLOOKUP(C473,descriptions!A:B,2,FALSE)),des!V1173,IF(G473=" TARGET","Target ","")&amp;VLOOKUP(C473,descriptions!A:B,2,FALSE))</f>
        <v>Number of individuals who have been newly enrolled on oral antiretroviral pre-exposure prophylaxis (PrEP) in the reporting period to prevent HIV infection</v>
      </c>
      <c r="X473" s="20" t="s">
        <v>4</v>
      </c>
      <c r="Y473" s="20" t="s">
        <v>831</v>
      </c>
      <c r="Z473" s="20" t="s">
        <v>836</v>
      </c>
      <c r="AA473" s="20" t="s">
        <v>102</v>
      </c>
      <c r="AB473" s="20" t="s">
        <v>755</v>
      </c>
      <c r="AC473" s="19" t="str">
        <f>IF(AB473&lt;&gt;"",IF(NOT(ISNA(INDEX(os!A:A,MATCH(AB473,os!B:B,0)))),INDEX(os!A:A,MATCH(AB473,os!B:B,0)),"0"),"")</f>
        <v/>
      </c>
      <c r="AD473" s="20" t="s">
        <v>830</v>
      </c>
      <c r="AE473" s="20"/>
      <c r="AF473" s="20"/>
      <c r="AG473" s="20"/>
      <c r="AH473" s="93" t="str">
        <f>IF(NOT(ISNA(VLOOKUP(B:B,ResultsTargets!A:A,1,0))),"TRUE","")</f>
        <v>TRUE</v>
      </c>
      <c r="AI473" s="19" t="str">
        <f>IF(ISNA(VLOOKUP(C473,dim_techarea!A:B,2,FALSE)),"",VLOOKUP(C473,dim_techarea!A:B,2,FALSE))</f>
        <v>PrEP_NEW</v>
      </c>
      <c r="AJ473" s="19" t="str">
        <f>IF(ISNA(VLOOKUP(AI473,dim_techarea!B:C,2,FALSE)),"",VLOOKUP(AI473,dim_techarea!B:C,2,FALSE))</f>
        <v>gma5vVZgK49</v>
      </c>
      <c r="AK473" s="19" t="str">
        <f>IF(ISNA(VLOOKUP(TRIM(G473),dim_targetsresults!A:B,2,FALSE)),"",VLOOKUP(TRIM(G473),dim_targetsresults!A:C,2,FALSE))</f>
        <v>MER Results</v>
      </c>
      <c r="AL473" s="19" t="str">
        <f>IF(ISNA(VLOOKUP(AK473,dim_targetsresults!B:C,2,FALSE)),"",VLOOKUP(AK473,dim_targetsresults!B:C,2,FALSE))</f>
        <v>Jh0jDM5yQ2E</v>
      </c>
      <c r="AM473" s="19" t="str">
        <f>IF(ISNA(VLOOKUP(TRIM(D473),dim_numeratordenominator!A:B,2,FALSE)),"",VLOOKUP(TRIM(D473),dim_numeratordenominator!A:C,2,FALSE))</f>
        <v>Numerator</v>
      </c>
      <c r="AN473" s="19" t="str">
        <f>IF(ISNA(VLOOKUP(AM473,dim_numeratordenominator!B:C,2,FALSE)),"",VLOOKUP(AM473,dim_numeratordenominator!B:C,2,FALSE))</f>
        <v>Som9NRMQqV7</v>
      </c>
      <c r="AO473" s="19" t="str">
        <f>IF(ISNA(VLOOKUP(TRIM(E473),dim_supporttype!A:B,2,FALSE)),"",VLOOKUP(TRIM(E473),dim_supporttype!A:C,2,FALSE))</f>
        <v>TA</v>
      </c>
      <c r="AP473" s="19" t="str">
        <f>IF(ISNA(VLOOKUP(AO473,dim_supporttype!B:C,2,FALSE)),"",VLOOKUP(AO473,dim_supporttype!B:C,2,FALSE))</f>
        <v>cRAGKdWIDn4</v>
      </c>
      <c r="AQ473" s="19" t="str">
        <f>IF(ISNA(VLOOKUP(TRIM(F473),dim_disaggs!A:B,2,FALSE)),"No Disagg",VLOOKUP(TRIM(F473),dim_disaggs!A:B,2,FALSE))</f>
        <v>Age/Sex</v>
      </c>
      <c r="AR473" s="19" t="str">
        <f>IF(ISNA(VLOOKUP(AQ473,dim_disaggs!B:C,2,FALSE)),"",VLOOKUP(AQ473,dim_disaggs!B:C,2,FALSE))</f>
        <v>Qbz6SrpmJ1y</v>
      </c>
      <c r="AS473" s="72"/>
      <c r="AT473" s="66"/>
      <c r="AU473" s="72" t="s">
        <v>755</v>
      </c>
      <c r="AV473" s="73" t="s">
        <v>755</v>
      </c>
      <c r="AW473" s="66" t="s">
        <v>755</v>
      </c>
      <c r="AX473" s="66" t="s">
        <v>755</v>
      </c>
      <c r="AY473" s="20"/>
      <c r="AZ473" s="20"/>
      <c r="BA473" s="105" t="str">
        <f t="shared" si="71"/>
        <v>Top Level Numerator</v>
      </c>
      <c r="BB473" s="20" t="str">
        <f t="shared" si="72"/>
        <v>PE5QVF0w4xj</v>
      </c>
      <c r="BC473" s="20"/>
      <c r="BD473" s="20"/>
      <c r="BE473" s="75" t="s">
        <v>755</v>
      </c>
      <c r="BF473" s="73" t="s">
        <v>755</v>
      </c>
      <c r="BG473" s="55" t="s">
        <v>755</v>
      </c>
      <c r="BH473" s="76" t="s">
        <v>755</v>
      </c>
      <c r="BI473" s="20" t="s">
        <v>755</v>
      </c>
      <c r="BJ473" s="20" t="s">
        <v>755</v>
      </c>
      <c r="BK473" s="55" t="s">
        <v>20634</v>
      </c>
      <c r="BL473" s="71" t="s">
        <v>20636</v>
      </c>
      <c r="BM473" s="77" t="s">
        <v>21473</v>
      </c>
      <c r="BN473" s="78" t="s">
        <v>21476</v>
      </c>
      <c r="BO473" s="77" t="s">
        <v>25670</v>
      </c>
      <c r="BP473" s="78" t="s">
        <v>25672</v>
      </c>
    </row>
    <row r="474" spans="1:68" s="3" customFormat="1" x14ac:dyDescent="0.2">
      <c r="A474" s="22" t="s">
        <v>95</v>
      </c>
      <c r="B474" s="20" t="s">
        <v>461</v>
      </c>
      <c r="C474" s="20" t="s">
        <v>131</v>
      </c>
      <c r="D474" s="20" t="s">
        <v>1</v>
      </c>
      <c r="E474" s="20" t="s">
        <v>77</v>
      </c>
      <c r="F474" s="22" t="s">
        <v>81</v>
      </c>
      <c r="G474" s="20" t="s">
        <v>20086</v>
      </c>
      <c r="H474" s="22" t="s">
        <v>81</v>
      </c>
      <c r="I474" s="19">
        <f t="shared" si="66"/>
        <v>25</v>
      </c>
      <c r="J474" s="20" t="s">
        <v>755</v>
      </c>
      <c r="K474" s="20" t="s">
        <v>132</v>
      </c>
      <c r="L474" s="95" t="str">
        <f>IF(M474&lt;&gt;"",IF(NOT(ISNA(INDEX(cc!B:B,MATCH(M474,cc!A:A,0)))),INDEX(cc!B:B,MATCH(M474,cc!A:A,0)),"0"),"")</f>
        <v>Key Populations v3</v>
      </c>
      <c r="M474" s="97" t="s">
        <v>104</v>
      </c>
      <c r="N474" s="28" t="str">
        <f t="shared" si="64"/>
        <v/>
      </c>
      <c r="O474" s="19" t="str">
        <f t="shared" si="67"/>
        <v>PrEP_NEW (N, DSD, KeyPop): Newly Enrolled PrEP</v>
      </c>
      <c r="P474" s="19" t="str">
        <f t="shared" si="68"/>
        <v>PrEP_NEW (N, DSD, KeyPop): Newly Enrolled PrEP</v>
      </c>
      <c r="Q474" s="19" t="str">
        <f t="shared" si="73"/>
        <v>PrEP_NEW (N, DSD, KeyPop)</v>
      </c>
      <c r="R474" s="19" t="str">
        <f t="shared" si="69"/>
        <v>PrEP_NEW_N_DSD_KeyPop</v>
      </c>
      <c r="S474" s="19" t="str">
        <f t="shared" si="70"/>
        <v>PrEP_NEW_N_DSD_KeyPop_</v>
      </c>
      <c r="T474" s="19" t="b">
        <f>NOT(ISNA(VLOOKUP(B474,dbcodes!A:B,2,FALSE)))</f>
        <v>1</v>
      </c>
      <c r="U474" s="19" t="str">
        <f>IF(ISNA(VLOOKUP(B474,dbcodes!A:B,2,FALSE)),des!R2541,VLOOKUP(B474,dbcodes!A:B,2,FALSE))</f>
        <v>PrEP_NEW_N_DSD_KeyPopAbr</v>
      </c>
      <c r="V474" s="20"/>
      <c r="W474" s="107" t="str">
        <f>IF(ISNA(VLOOKUP(C474,descriptions!A:B,2,FALSE)),des!V1174,IF(G474=" TARGET","Target ","")&amp;VLOOKUP(C474,descriptions!A:B,2,FALSE))</f>
        <v>Number of individuals who have been newly enrolled on oral antiretroviral pre-exposure prophylaxis (PrEP) in the reporting period to prevent HIV infection</v>
      </c>
      <c r="X474" s="20" t="s">
        <v>4</v>
      </c>
      <c r="Y474" s="20" t="s">
        <v>831</v>
      </c>
      <c r="Z474" s="20" t="s">
        <v>836</v>
      </c>
      <c r="AA474" s="20" t="s">
        <v>102</v>
      </c>
      <c r="AB474" s="20" t="s">
        <v>755</v>
      </c>
      <c r="AC474" s="19" t="str">
        <f>IF(AB474&lt;&gt;"",IF(NOT(ISNA(INDEX(os!A:A,MATCH(AB474,os!B:B,0)))),INDEX(os!A:A,MATCH(AB474,os!B:B,0)),"0"),"")</f>
        <v/>
      </c>
      <c r="AD474" s="20" t="s">
        <v>830</v>
      </c>
      <c r="AE474" s="20"/>
      <c r="AF474" s="20"/>
      <c r="AG474" s="20"/>
      <c r="AH474" s="93" t="str">
        <f>IF(NOT(ISNA(VLOOKUP(B:B,ResultsTargets!A:A,1,0))),"TRUE","")</f>
        <v>TRUE</v>
      </c>
      <c r="AI474" s="19" t="str">
        <f>IF(ISNA(VLOOKUP(C474,dim_techarea!A:B,2,FALSE)),"",VLOOKUP(C474,dim_techarea!A:B,2,FALSE))</f>
        <v>PrEP_NEW</v>
      </c>
      <c r="AJ474" s="19" t="str">
        <f>IF(ISNA(VLOOKUP(AI474,dim_techarea!B:C,2,FALSE)),"",VLOOKUP(AI474,dim_techarea!B:C,2,FALSE))</f>
        <v>gma5vVZgK49</v>
      </c>
      <c r="AK474" s="19" t="str">
        <f>IF(ISNA(VLOOKUP(TRIM(G474),dim_targetsresults!A:B,2,FALSE)),"",VLOOKUP(TRIM(G474),dim_targetsresults!A:C,2,FALSE))</f>
        <v>MER Results</v>
      </c>
      <c r="AL474" s="19" t="str">
        <f>IF(ISNA(VLOOKUP(AK474,dim_targetsresults!B:C,2,FALSE)),"",VLOOKUP(AK474,dim_targetsresults!B:C,2,FALSE))</f>
        <v>Jh0jDM5yQ2E</v>
      </c>
      <c r="AM474" s="19" t="str">
        <f>IF(ISNA(VLOOKUP(TRIM(D474),dim_numeratordenominator!A:B,2,FALSE)),"",VLOOKUP(TRIM(D474),dim_numeratordenominator!A:C,2,FALSE))</f>
        <v>Numerator</v>
      </c>
      <c r="AN474" s="19" t="str">
        <f>IF(ISNA(VLOOKUP(AM474,dim_numeratordenominator!B:C,2,FALSE)),"",VLOOKUP(AM474,dim_numeratordenominator!B:C,2,FALSE))</f>
        <v>Som9NRMQqV7</v>
      </c>
      <c r="AO474" s="19" t="str">
        <f>IF(ISNA(VLOOKUP(TRIM(E474),dim_supporttype!A:B,2,FALSE)),"",VLOOKUP(TRIM(E474),dim_supporttype!A:C,2,FALSE))</f>
        <v>DSD</v>
      </c>
      <c r="AP474" s="19" t="str">
        <f>IF(ISNA(VLOOKUP(AO474,dim_supporttype!B:C,2,FALSE)),"",VLOOKUP(AO474,dim_supporttype!B:C,2,FALSE))</f>
        <v>iM13vdNLWKb</v>
      </c>
      <c r="AQ474" s="19" t="str">
        <f>IF(ISNA(VLOOKUP(TRIM(F474),dim_disaggs!A:B,2,FALSE)),"No Disagg",VLOOKUP(TRIM(F474),dim_disaggs!A:B,2,FALSE))</f>
        <v>KeyPop</v>
      </c>
      <c r="AR474" s="19" t="str">
        <f>IF(ISNA(VLOOKUP(AQ474,dim_disaggs!B:C,2,FALSE)),"",VLOOKUP(AQ474,dim_disaggs!B:C,2,FALSE))</f>
        <v>OoC9KSMqBms</v>
      </c>
      <c r="AS474" s="72"/>
      <c r="AT474" s="66"/>
      <c r="AU474" s="72" t="s">
        <v>755</v>
      </c>
      <c r="AV474" s="73" t="s">
        <v>755</v>
      </c>
      <c r="AW474" s="66" t="s">
        <v>755</v>
      </c>
      <c r="AX474" s="66" t="s">
        <v>755</v>
      </c>
      <c r="AY474" s="20"/>
      <c r="AZ474" s="20"/>
      <c r="BA474" s="105" t="str">
        <f t="shared" si="71"/>
        <v/>
      </c>
      <c r="BB474" s="20" t="str">
        <f t="shared" si="72"/>
        <v/>
      </c>
      <c r="BC474" s="20"/>
      <c r="BD474" s="20"/>
      <c r="BE474" s="75" t="s">
        <v>755</v>
      </c>
      <c r="BF474" s="73" t="s">
        <v>755</v>
      </c>
      <c r="BG474" s="55" t="s">
        <v>755</v>
      </c>
      <c r="BH474" s="76" t="s">
        <v>755</v>
      </c>
      <c r="BI474" s="20" t="s">
        <v>755</v>
      </c>
      <c r="BJ474" s="20" t="s">
        <v>755</v>
      </c>
      <c r="BK474" s="55" t="s">
        <v>755</v>
      </c>
      <c r="BL474" s="71" t="s">
        <v>755</v>
      </c>
      <c r="BM474" s="77" t="s">
        <v>755</v>
      </c>
      <c r="BN474" s="78" t="s">
        <v>755</v>
      </c>
      <c r="BO474" s="77" t="s">
        <v>755</v>
      </c>
      <c r="BP474" s="78" t="s">
        <v>755</v>
      </c>
    </row>
    <row r="475" spans="1:68" x14ac:dyDescent="0.2">
      <c r="A475" s="22" t="s">
        <v>95</v>
      </c>
      <c r="B475" s="20" t="s">
        <v>462</v>
      </c>
      <c r="C475" s="20" t="s">
        <v>131</v>
      </c>
      <c r="D475" s="20" t="s">
        <v>1</v>
      </c>
      <c r="E475" s="20" t="s">
        <v>78</v>
      </c>
      <c r="F475" s="22" t="s">
        <v>81</v>
      </c>
      <c r="G475" s="20" t="s">
        <v>20086</v>
      </c>
      <c r="H475" s="22" t="s">
        <v>81</v>
      </c>
      <c r="I475" s="19">
        <f t="shared" si="66"/>
        <v>24</v>
      </c>
      <c r="J475" s="20" t="s">
        <v>755</v>
      </c>
      <c r="K475" s="20" t="s">
        <v>132</v>
      </c>
      <c r="L475" s="95" t="str">
        <f>IF(M475&lt;&gt;"",IF(NOT(ISNA(INDEX(cc!B:B,MATCH(M475,cc!A:A,0)))),INDEX(cc!B:B,MATCH(M475,cc!A:A,0)),"0"),"")</f>
        <v>Key Populations v3</v>
      </c>
      <c r="M475" s="97" t="s">
        <v>104</v>
      </c>
      <c r="N475" s="28" t="str">
        <f t="shared" si="64"/>
        <v/>
      </c>
      <c r="O475" s="19" t="str">
        <f t="shared" si="67"/>
        <v>PrEP_NEW (N, TA, KeyPop): Newly Enrolled PrEP</v>
      </c>
      <c r="P475" s="19" t="str">
        <f t="shared" si="68"/>
        <v>PrEP_NEW (N, TA, KeyPop): Newly Enrolled PrEP</v>
      </c>
      <c r="Q475" s="19" t="str">
        <f t="shared" si="73"/>
        <v>PrEP_NEW (N, TA, KeyPop)</v>
      </c>
      <c r="R475" s="19" t="str">
        <f t="shared" si="69"/>
        <v>PrEP_NEW_N_TA_KeyPop</v>
      </c>
      <c r="S475" s="19" t="str">
        <f t="shared" si="70"/>
        <v>PrEP_NEW_N_TA_KeyPop_</v>
      </c>
      <c r="T475" s="19" t="b">
        <f>NOT(ISNA(VLOOKUP(B475,dbcodes!A:B,2,FALSE)))</f>
        <v>1</v>
      </c>
      <c r="U475" s="19" t="str">
        <f>IF(ISNA(VLOOKUP(B475,dbcodes!A:B,2,FALSE)),des!R2542,VLOOKUP(B475,dbcodes!A:B,2,FALSE))</f>
        <v>PrEP_NEW_N_TA_KeyPopAbr</v>
      </c>
      <c r="W475" s="107" t="str">
        <f>IF(ISNA(VLOOKUP(C475,descriptions!A:B,2,FALSE)),des!V1175,IF(G475=" TARGET","Target ","")&amp;VLOOKUP(C475,descriptions!A:B,2,FALSE))</f>
        <v>Number of individuals who have been newly enrolled on oral antiretroviral pre-exposure prophylaxis (PrEP) in the reporting period to prevent HIV infection</v>
      </c>
      <c r="X475" s="20" t="s">
        <v>4</v>
      </c>
      <c r="Y475" s="20" t="s">
        <v>831</v>
      </c>
      <c r="Z475" s="20" t="s">
        <v>836</v>
      </c>
      <c r="AA475" s="20" t="s">
        <v>102</v>
      </c>
      <c r="AB475" s="20" t="s">
        <v>755</v>
      </c>
      <c r="AC475" s="19" t="str">
        <f>IF(AB475&lt;&gt;"",IF(NOT(ISNA(INDEX(os!A:A,MATCH(AB475,os!B:B,0)))),INDEX(os!A:A,MATCH(AB475,os!B:B,0)),"0"),"")</f>
        <v/>
      </c>
      <c r="AD475" s="20" t="s">
        <v>830</v>
      </c>
      <c r="AH475" s="93" t="str">
        <f>IF(NOT(ISNA(VLOOKUP(B:B,ResultsTargets!A:A,1,0))),"TRUE","")</f>
        <v>TRUE</v>
      </c>
      <c r="AI475" s="19" t="str">
        <f>IF(ISNA(VLOOKUP(C475,dim_techarea!A:B,2,FALSE)),"",VLOOKUP(C475,dim_techarea!A:B,2,FALSE))</f>
        <v>PrEP_NEW</v>
      </c>
      <c r="AJ475" s="19" t="str">
        <f>IF(ISNA(VLOOKUP(AI475,dim_techarea!B:C,2,FALSE)),"",VLOOKUP(AI475,dim_techarea!B:C,2,FALSE))</f>
        <v>gma5vVZgK49</v>
      </c>
      <c r="AK475" s="19" t="str">
        <f>IF(ISNA(VLOOKUP(TRIM(G475),dim_targetsresults!A:B,2,FALSE)),"",VLOOKUP(TRIM(G475),dim_targetsresults!A:C,2,FALSE))</f>
        <v>MER Results</v>
      </c>
      <c r="AL475" s="19" t="str">
        <f>IF(ISNA(VLOOKUP(AK475,dim_targetsresults!B:C,2,FALSE)),"",VLOOKUP(AK475,dim_targetsresults!B:C,2,FALSE))</f>
        <v>Jh0jDM5yQ2E</v>
      </c>
      <c r="AM475" s="19" t="str">
        <f>IF(ISNA(VLOOKUP(TRIM(D475),dim_numeratordenominator!A:B,2,FALSE)),"",VLOOKUP(TRIM(D475),dim_numeratordenominator!A:C,2,FALSE))</f>
        <v>Numerator</v>
      </c>
      <c r="AN475" s="19" t="str">
        <f>IF(ISNA(VLOOKUP(AM475,dim_numeratordenominator!B:C,2,FALSE)),"",VLOOKUP(AM475,dim_numeratordenominator!B:C,2,FALSE))</f>
        <v>Som9NRMQqV7</v>
      </c>
      <c r="AO475" s="19" t="str">
        <f>IF(ISNA(VLOOKUP(TRIM(E475),dim_supporttype!A:B,2,FALSE)),"",VLOOKUP(TRIM(E475),dim_supporttype!A:C,2,FALSE))</f>
        <v>TA</v>
      </c>
      <c r="AP475" s="19" t="str">
        <f>IF(ISNA(VLOOKUP(AO475,dim_supporttype!B:C,2,FALSE)),"",VLOOKUP(AO475,dim_supporttype!B:C,2,FALSE))</f>
        <v>cRAGKdWIDn4</v>
      </c>
      <c r="AQ475" s="19" t="str">
        <f>IF(ISNA(VLOOKUP(TRIM(F475),dim_disaggs!A:B,2,FALSE)),"No Disagg",VLOOKUP(TRIM(F475),dim_disaggs!A:B,2,FALSE))</f>
        <v>KeyPop</v>
      </c>
      <c r="AR475" s="19" t="str">
        <f>IF(ISNA(VLOOKUP(AQ475,dim_disaggs!B:C,2,FALSE)),"",VLOOKUP(AQ475,dim_disaggs!B:C,2,FALSE))</f>
        <v>OoC9KSMqBms</v>
      </c>
      <c r="AU475" s="72" t="s">
        <v>755</v>
      </c>
      <c r="AV475" s="73" t="s">
        <v>755</v>
      </c>
      <c r="AW475" s="66" t="s">
        <v>755</v>
      </c>
      <c r="AX475" s="66" t="s">
        <v>755</v>
      </c>
      <c r="BA475" s="105" t="str">
        <f t="shared" si="71"/>
        <v/>
      </c>
      <c r="BB475" s="20" t="str">
        <f t="shared" si="72"/>
        <v/>
      </c>
      <c r="BE475" s="75" t="s">
        <v>755</v>
      </c>
      <c r="BF475" s="73" t="s">
        <v>755</v>
      </c>
      <c r="BG475" s="55" t="s">
        <v>755</v>
      </c>
      <c r="BH475" s="76" t="s">
        <v>755</v>
      </c>
      <c r="BI475" s="20" t="s">
        <v>755</v>
      </c>
      <c r="BJ475" s="20" t="s">
        <v>755</v>
      </c>
      <c r="BK475" s="55" t="s">
        <v>755</v>
      </c>
      <c r="BL475" s="71" t="s">
        <v>755</v>
      </c>
      <c r="BM475" s="77" t="s">
        <v>755</v>
      </c>
      <c r="BN475" s="78" t="s">
        <v>755</v>
      </c>
      <c r="BO475" s="77" t="s">
        <v>755</v>
      </c>
      <c r="BP475" s="78" t="s">
        <v>755</v>
      </c>
    </row>
    <row r="476" spans="1:68" x14ac:dyDescent="0.2">
      <c r="A476" s="22" t="s">
        <v>95</v>
      </c>
      <c r="B476" s="20" t="s">
        <v>262</v>
      </c>
      <c r="C476" s="20" t="s">
        <v>131</v>
      </c>
      <c r="D476" s="20" t="s">
        <v>1</v>
      </c>
      <c r="E476" s="20" t="s">
        <v>264</v>
      </c>
      <c r="G476" s="20" t="s">
        <v>20086</v>
      </c>
      <c r="I476" s="19">
        <f t="shared" si="66"/>
        <v>27</v>
      </c>
      <c r="J476" s="20" t="s">
        <v>755</v>
      </c>
      <c r="K476" s="20" t="s">
        <v>132</v>
      </c>
      <c r="L476" s="95" t="str">
        <f>IF(M476&lt;&gt;"",IF(NOT(ISNA(INDEX(cc!B:B,MATCH(M476,cc!A:A,0)))),INDEX(cc!B:B,MATCH(M476,cc!A:A,0)),"0"),"")</f>
        <v>default</v>
      </c>
      <c r="M476" s="97" t="s">
        <v>13</v>
      </c>
      <c r="N476" s="28" t="str">
        <f t="shared" si="64"/>
        <v/>
      </c>
      <c r="O476" s="19" t="str">
        <f t="shared" si="67"/>
        <v>PrEP_NEW (N, DSD_NARRATIVE): Newly Enrolled PrEP</v>
      </c>
      <c r="P476" s="19" t="str">
        <f t="shared" si="68"/>
        <v>PrEP_NEW (N, DSD_NARRATIVE): Newly Enrolled PrEP</v>
      </c>
      <c r="Q476" s="19" t="str">
        <f t="shared" si="73"/>
        <v>PrEP_NEW (N, DSD_NARRATIVE)</v>
      </c>
      <c r="R476" s="19" t="str">
        <f t="shared" si="69"/>
        <v>PrEP_NEW_N_DSD_NARRATIVE</v>
      </c>
      <c r="S476" s="19" t="str">
        <f t="shared" si="70"/>
        <v>PrEP_NEW_N_DSD_NARRATIVE_</v>
      </c>
      <c r="T476" s="19" t="b">
        <f>NOT(ISNA(VLOOKUP(B476,dbcodes!A:B,2,FALSE)))</f>
        <v>1</v>
      </c>
      <c r="U476" s="19" t="str">
        <f>IF(ISNA(VLOOKUP(B476,dbcodes!A:B,2,FALSE)),des!R2543,VLOOKUP(B476,dbcodes!A:B,2,FALSE))</f>
        <v>PrEP_NEW_N_DSD_NARRATIVE</v>
      </c>
      <c r="W476" s="107" t="str">
        <f>IF(ISNA(VLOOKUP(C476,descriptions!A:B,2,FALSE)),des!V1178,IF(G476=" TARGET","Target ","")&amp;VLOOKUP(C476,descriptions!A:B,2,FALSE))</f>
        <v>Number of individuals who have been newly enrolled on oral antiretroviral pre-exposure prophylaxis (PrEP) in the reporting period to prevent HIV infection</v>
      </c>
      <c r="X476" s="20" t="s">
        <v>9</v>
      </c>
      <c r="Y476" s="20" t="s">
        <v>831</v>
      </c>
      <c r="Z476" s="20" t="s">
        <v>836</v>
      </c>
      <c r="AA476" s="20" t="s">
        <v>102</v>
      </c>
      <c r="AB476" s="20" t="s">
        <v>755</v>
      </c>
      <c r="AC476" s="19" t="str">
        <f>IF(AB476&lt;&gt;"",IF(NOT(ISNA(INDEX(os!A:A,MATCH(AB476,os!B:B,0)))),INDEX(os!A:A,MATCH(AB476,os!B:B,0)),"0"),"")</f>
        <v/>
      </c>
      <c r="AD476" s="20" t="s">
        <v>830</v>
      </c>
      <c r="AH476" s="93" t="str">
        <f>IF(NOT(ISNA(VLOOKUP(B:B,ResultsTargets!A:A,1,0))),"TRUE","")</f>
        <v>TRUE</v>
      </c>
      <c r="AI476" s="19" t="str">
        <f>IF(ISNA(VLOOKUP(C476,dim_techarea!A:B,2,FALSE)),"",VLOOKUP(C476,dim_techarea!A:B,2,FALSE))</f>
        <v>PrEP_NEW</v>
      </c>
      <c r="AJ476" s="19" t="str">
        <f>IF(ISNA(VLOOKUP(AI476,dim_techarea!B:C,2,FALSE)),"",VLOOKUP(AI476,dim_techarea!B:C,2,FALSE))</f>
        <v>gma5vVZgK49</v>
      </c>
      <c r="AK476" s="19" t="str">
        <f>IF(ISNA(VLOOKUP(TRIM(G476),dim_targetsresults!A:B,2,FALSE)),"",VLOOKUP(TRIM(G476),dim_targetsresults!A:C,2,FALSE))</f>
        <v>MER Results</v>
      </c>
      <c r="AL476" s="19" t="str">
        <f>IF(ISNA(VLOOKUP(AK476,dim_targetsresults!B:C,2,FALSE)),"",VLOOKUP(AK476,dim_targetsresults!B:C,2,FALSE))</f>
        <v>Jh0jDM5yQ2E</v>
      </c>
      <c r="AM476" s="19" t="str">
        <f>IF(ISNA(VLOOKUP(TRIM(D476),dim_numeratordenominator!A:B,2,FALSE)),"",VLOOKUP(TRIM(D476),dim_numeratordenominator!A:C,2,FALSE))</f>
        <v>Numerator</v>
      </c>
      <c r="AN476" s="19" t="str">
        <f>IF(ISNA(VLOOKUP(AM476,dim_numeratordenominator!B:C,2,FALSE)),"",VLOOKUP(AM476,dim_numeratordenominator!B:C,2,FALSE))</f>
        <v>Som9NRMQqV7</v>
      </c>
      <c r="AO476" s="19" t="str">
        <f>IF(ISNA(VLOOKUP(TRIM(E476),dim_supporttype!A:B,2,FALSE)),"",VLOOKUP(TRIM(E476),dim_supporttype!A:C,2,FALSE))</f>
        <v>DSD Narratives</v>
      </c>
      <c r="AP476" s="19" t="str">
        <f>IF(ISNA(VLOOKUP(AO476,dim_supporttype!B:C,2,FALSE)),"",VLOOKUP(AO476,dim_supporttype!B:C,2,FALSE))</f>
        <v>ySGf8v2q9Rm</v>
      </c>
      <c r="AQ476" s="19" t="str">
        <f>IF(ISNA(VLOOKUP(TRIM(F476),dim_disaggs!A:B,2,FALSE)),"No Disagg",VLOOKUP(TRIM(F476),dim_disaggs!A:B,2,FALSE))</f>
        <v>No Disagg</v>
      </c>
      <c r="AR476" s="19" t="str">
        <f>IF(ISNA(VLOOKUP(AQ476,dim_disaggs!B:C,2,FALSE)),"",VLOOKUP(AQ476,dim_disaggs!B:C,2,FALSE))</f>
        <v>werJlVT6sf3</v>
      </c>
      <c r="AU476" s="72" t="s">
        <v>755</v>
      </c>
      <c r="AV476" s="73" t="s">
        <v>755</v>
      </c>
      <c r="AW476" s="66" t="s">
        <v>755</v>
      </c>
      <c r="AX476" s="66" t="s">
        <v>755</v>
      </c>
      <c r="BA476" s="105" t="str">
        <f t="shared" si="71"/>
        <v/>
      </c>
      <c r="BB476" s="20" t="str">
        <f t="shared" si="72"/>
        <v/>
      </c>
      <c r="BE476" s="75" t="s">
        <v>755</v>
      </c>
      <c r="BF476" s="73" t="s">
        <v>755</v>
      </c>
      <c r="BG476" s="55" t="s">
        <v>755</v>
      </c>
      <c r="BH476" s="76" t="s">
        <v>755</v>
      </c>
      <c r="BI476" s="20" t="s">
        <v>755</v>
      </c>
      <c r="BJ476" s="20" t="s">
        <v>755</v>
      </c>
      <c r="BK476" s="55" t="s">
        <v>755</v>
      </c>
      <c r="BL476" s="71" t="s">
        <v>755</v>
      </c>
      <c r="BM476" s="77" t="s">
        <v>755</v>
      </c>
      <c r="BN476" s="78" t="s">
        <v>755</v>
      </c>
      <c r="BO476" s="77" t="s">
        <v>755</v>
      </c>
      <c r="BP476" s="78" t="s">
        <v>755</v>
      </c>
    </row>
    <row r="477" spans="1:68" x14ac:dyDescent="0.2">
      <c r="A477" s="22" t="s">
        <v>95</v>
      </c>
      <c r="B477" s="20" t="s">
        <v>263</v>
      </c>
      <c r="C477" s="20" t="s">
        <v>131</v>
      </c>
      <c r="D477" s="20" t="s">
        <v>1</v>
      </c>
      <c r="E477" s="20" t="s">
        <v>265</v>
      </c>
      <c r="G477" s="20" t="s">
        <v>20086</v>
      </c>
      <c r="I477" s="19">
        <f t="shared" si="66"/>
        <v>26</v>
      </c>
      <c r="J477" s="20" t="s">
        <v>755</v>
      </c>
      <c r="K477" s="20" t="s">
        <v>132</v>
      </c>
      <c r="L477" s="95" t="str">
        <f>IF(M477&lt;&gt;"",IF(NOT(ISNA(INDEX(cc!B:B,MATCH(M477,cc!A:A,0)))),INDEX(cc!B:B,MATCH(M477,cc!A:A,0)),"0"),"")</f>
        <v>default</v>
      </c>
      <c r="M477" s="97" t="s">
        <v>13</v>
      </c>
      <c r="N477" s="28" t="str">
        <f t="shared" si="64"/>
        <v/>
      </c>
      <c r="O477" s="19" t="str">
        <f t="shared" si="67"/>
        <v>PrEP_NEW (N, TA_NARRATIVE): Newly Enrolled PrEP</v>
      </c>
      <c r="P477" s="19" t="str">
        <f t="shared" si="68"/>
        <v>PrEP_NEW (N, TA_NARRATIVE): Newly Enrolled PrEP</v>
      </c>
      <c r="Q477" s="19" t="str">
        <f t="shared" si="73"/>
        <v>PrEP_NEW (N, TA_NARRATIVE)</v>
      </c>
      <c r="R477" s="19" t="str">
        <f t="shared" si="69"/>
        <v>PrEP_NEW_N_TA_NARRATIVE</v>
      </c>
      <c r="S477" s="19" t="str">
        <f t="shared" si="70"/>
        <v>PrEP_NEW_N_TA_NARRATIVE_</v>
      </c>
      <c r="T477" s="19" t="b">
        <f>NOT(ISNA(VLOOKUP(B477,dbcodes!A:B,2,FALSE)))</f>
        <v>1</v>
      </c>
      <c r="U477" s="19" t="str">
        <f>IF(ISNA(VLOOKUP(B477,dbcodes!A:B,2,FALSE)),des!R2544,VLOOKUP(B477,dbcodes!A:B,2,FALSE))</f>
        <v>PrEP_NEW_N_TA_NARRATIVE</v>
      </c>
      <c r="W477" s="107" t="str">
        <f>IF(ISNA(VLOOKUP(C477,descriptions!A:B,2,FALSE)),des!V1179,IF(G477=" TARGET","Target ","")&amp;VLOOKUP(C477,descriptions!A:B,2,FALSE))</f>
        <v>Number of individuals who have been newly enrolled on oral antiretroviral pre-exposure prophylaxis (PrEP) in the reporting period to prevent HIV infection</v>
      </c>
      <c r="X477" s="20" t="s">
        <v>9</v>
      </c>
      <c r="Y477" s="20" t="s">
        <v>831</v>
      </c>
      <c r="Z477" s="20" t="s">
        <v>836</v>
      </c>
      <c r="AA477" s="20" t="s">
        <v>102</v>
      </c>
      <c r="AB477" s="20" t="s">
        <v>755</v>
      </c>
      <c r="AC477" s="19" t="str">
        <f>IF(AB477&lt;&gt;"",IF(NOT(ISNA(INDEX(os!A:A,MATCH(AB477,os!B:B,0)))),INDEX(os!A:A,MATCH(AB477,os!B:B,0)),"0"),"")</f>
        <v/>
      </c>
      <c r="AD477" s="20" t="s">
        <v>830</v>
      </c>
      <c r="AH477" s="93" t="str">
        <f>IF(NOT(ISNA(VLOOKUP(B:B,ResultsTargets!A:A,1,0))),"TRUE","")</f>
        <v>TRUE</v>
      </c>
      <c r="AI477" s="19" t="str">
        <f>IF(ISNA(VLOOKUP(C477,dim_techarea!A:B,2,FALSE)),"",VLOOKUP(C477,dim_techarea!A:B,2,FALSE))</f>
        <v>PrEP_NEW</v>
      </c>
      <c r="AJ477" s="19" t="str">
        <f>IF(ISNA(VLOOKUP(AI477,dim_techarea!B:C,2,FALSE)),"",VLOOKUP(AI477,dim_techarea!B:C,2,FALSE))</f>
        <v>gma5vVZgK49</v>
      </c>
      <c r="AK477" s="19" t="str">
        <f>IF(ISNA(VLOOKUP(TRIM(G477),dim_targetsresults!A:B,2,FALSE)),"",VLOOKUP(TRIM(G477),dim_targetsresults!A:C,2,FALSE))</f>
        <v>MER Results</v>
      </c>
      <c r="AL477" s="19" t="str">
        <f>IF(ISNA(VLOOKUP(AK477,dim_targetsresults!B:C,2,FALSE)),"",VLOOKUP(AK477,dim_targetsresults!B:C,2,FALSE))</f>
        <v>Jh0jDM5yQ2E</v>
      </c>
      <c r="AM477" s="19" t="str">
        <f>IF(ISNA(VLOOKUP(TRIM(D477),dim_numeratordenominator!A:B,2,FALSE)),"",VLOOKUP(TRIM(D477),dim_numeratordenominator!A:C,2,FALSE))</f>
        <v>Numerator</v>
      </c>
      <c r="AN477" s="19" t="str">
        <f>IF(ISNA(VLOOKUP(AM477,dim_numeratordenominator!B:C,2,FALSE)),"",VLOOKUP(AM477,dim_numeratordenominator!B:C,2,FALSE))</f>
        <v>Som9NRMQqV7</v>
      </c>
      <c r="AO477" s="19" t="str">
        <f>IF(ISNA(VLOOKUP(TRIM(E477),dim_supporttype!A:B,2,FALSE)),"",VLOOKUP(TRIM(E477),dim_supporttype!A:C,2,FALSE))</f>
        <v>TA Narratives</v>
      </c>
      <c r="AP477" s="19" t="str">
        <f>IF(ISNA(VLOOKUP(AO477,dim_supporttype!B:C,2,FALSE)),"",VLOOKUP(AO477,dim_supporttype!B:C,2,FALSE))</f>
        <v>aBZapfNWlIU</v>
      </c>
      <c r="AQ477" s="19" t="str">
        <f>IF(ISNA(VLOOKUP(TRIM(F477),dim_disaggs!A:B,2,FALSE)),"No Disagg",VLOOKUP(TRIM(F477),dim_disaggs!A:B,2,FALSE))</f>
        <v>No Disagg</v>
      </c>
      <c r="AR477" s="19" t="str">
        <f>IF(ISNA(VLOOKUP(AQ477,dim_disaggs!B:C,2,FALSE)),"",VLOOKUP(AQ477,dim_disaggs!B:C,2,FALSE))</f>
        <v>werJlVT6sf3</v>
      </c>
      <c r="AU477" s="72" t="s">
        <v>755</v>
      </c>
      <c r="AV477" s="73" t="s">
        <v>755</v>
      </c>
      <c r="AW477" s="66" t="s">
        <v>755</v>
      </c>
      <c r="AX477" s="66" t="s">
        <v>755</v>
      </c>
      <c r="BA477" s="105" t="str">
        <f t="shared" si="71"/>
        <v/>
      </c>
      <c r="BB477" s="20" t="str">
        <f t="shared" si="72"/>
        <v/>
      </c>
      <c r="BE477" s="75" t="s">
        <v>755</v>
      </c>
      <c r="BF477" s="73" t="s">
        <v>755</v>
      </c>
      <c r="BG477" s="55" t="s">
        <v>755</v>
      </c>
      <c r="BH477" s="76" t="s">
        <v>755</v>
      </c>
      <c r="BI477" s="20" t="s">
        <v>755</v>
      </c>
      <c r="BJ477" s="20" t="s">
        <v>755</v>
      </c>
      <c r="BK477" s="55" t="s">
        <v>755</v>
      </c>
      <c r="BL477" s="71" t="s">
        <v>755</v>
      </c>
      <c r="BM477" s="77" t="s">
        <v>755</v>
      </c>
      <c r="BN477" s="78" t="s">
        <v>755</v>
      </c>
      <c r="BO477" s="77" t="s">
        <v>755</v>
      </c>
      <c r="BP477" s="78" t="s">
        <v>755</v>
      </c>
    </row>
    <row r="478" spans="1:68" x14ac:dyDescent="0.2">
      <c r="A478" s="22" t="s">
        <v>95</v>
      </c>
      <c r="B478" s="21" t="s">
        <v>19824</v>
      </c>
      <c r="C478" s="20" t="s">
        <v>131</v>
      </c>
      <c r="D478" s="20" t="s">
        <v>1</v>
      </c>
      <c r="E478" s="20" t="s">
        <v>77</v>
      </c>
      <c r="F478" s="20" t="s">
        <v>135</v>
      </c>
      <c r="G478" s="20" t="s">
        <v>2442</v>
      </c>
      <c r="H478" s="20" t="s">
        <v>135</v>
      </c>
      <c r="I478" s="19">
        <f t="shared" si="66"/>
        <v>36</v>
      </c>
      <c r="J478" s="20" t="s">
        <v>205</v>
      </c>
      <c r="K478" s="20" t="s">
        <v>132</v>
      </c>
      <c r="L478" s="95" t="str">
        <f>IF(M478&lt;&gt;"",IF(NOT(ISNA(INDEX(cc!B:B,MATCH(M478,cc!A:A,0)))),INDEX(cc!B:B,MATCH(M478,cc!A:A,0)),"0"),"")</f>
        <v>Age (15-50+-uk, 8), and Sex</v>
      </c>
      <c r="M478" s="97" t="s">
        <v>20492</v>
      </c>
      <c r="N478" s="28" t="str">
        <f t="shared" si="64"/>
        <v xml:space="preserve"> TARGET</v>
      </c>
      <c r="O478" s="19" t="str">
        <f t="shared" si="67"/>
        <v>PrEP_NEW (N, DSD, Age/Sex) TARGET v2: Newly Enrolled PrEP</v>
      </c>
      <c r="P478" s="19" t="str">
        <f t="shared" si="68"/>
        <v>PrEP_NEW (N, DSD, Age/Sex) TARGET v2: Newly Enrolled PrEP</v>
      </c>
      <c r="Q478" s="19" t="str">
        <f t="shared" si="73"/>
        <v>PrEP_NEW (N, DSD, Age/Sex) TARGET v2</v>
      </c>
      <c r="R478" s="19" t="str">
        <f t="shared" si="69"/>
        <v>PrEP_NEW_N_DSD_Age_Sex_TARGET_v2</v>
      </c>
      <c r="S478" s="19" t="str">
        <f t="shared" si="70"/>
        <v>PrEP_NEW_N_DSD_Age_Sex_TARGET_v2</v>
      </c>
      <c r="T478" s="19" t="b">
        <f>NOT(ISNA(VLOOKUP(B478,dbcodes!A:B,2,FALSE)))</f>
        <v>1</v>
      </c>
      <c r="U478" s="19" t="str">
        <f>IF(ISNA(VLOOKUP(B478,dbcodes!A:B,2,FALSE)),des!R2545,VLOOKUP(B478,dbcodes!A:B,2,FALSE))</f>
        <v>PrEP_NEW_N_DSD_Age_Sex_TARGET_v2</v>
      </c>
      <c r="W478" s="107" t="str">
        <f>IF(ISNA(VLOOKUP(C478,descriptions!A:B,2,FALSE)),des!V1187,IF(G478=" TARGET","Target ","")&amp;VLOOKUP(C478,descriptions!A:B,2,FALSE))</f>
        <v>Target Number of individuals who have been newly enrolled on oral antiretroviral pre-exposure prophylaxis (PrEP) in the reporting period to prevent HIV infection</v>
      </c>
      <c r="X478" s="20" t="s">
        <v>4</v>
      </c>
      <c r="Y478" s="20" t="s">
        <v>831</v>
      </c>
      <c r="Z478" s="20" t="s">
        <v>836</v>
      </c>
      <c r="AA478" s="20" t="s">
        <v>102</v>
      </c>
      <c r="AB478" s="20" t="s">
        <v>755</v>
      </c>
      <c r="AC478" s="19" t="str">
        <f>IF(AB478&lt;&gt;"",IF(NOT(ISNA(INDEX(os!A:A,MATCH(AB478,os!B:B,0)))),INDEX(os!A:A,MATCH(AB478,os!B:B,0)),"0"),"")</f>
        <v/>
      </c>
      <c r="AD478" s="20" t="s">
        <v>830</v>
      </c>
      <c r="AH478" s="93" t="str">
        <f>IF(NOT(ISNA(VLOOKUP(B:B,ResultsTargets!A:A,1,0))),"TRUE","")</f>
        <v>TRUE</v>
      </c>
      <c r="AI478" s="19" t="str">
        <f>IF(ISNA(VLOOKUP(C478,dim_techarea!A:B,2,FALSE)),"",VLOOKUP(C478,dim_techarea!A:B,2,FALSE))</f>
        <v>PrEP_NEW</v>
      </c>
      <c r="AJ478" s="19" t="str">
        <f>IF(ISNA(VLOOKUP(AI478,dim_techarea!B:C,2,FALSE)),"",VLOOKUP(AI478,dim_techarea!B:C,2,FALSE))</f>
        <v>gma5vVZgK49</v>
      </c>
      <c r="AK478" s="19" t="str">
        <f>IF(ISNA(VLOOKUP(TRIM(G478),dim_targetsresults!A:B,2,FALSE)),"",VLOOKUP(TRIM(G478),dim_targetsresults!A:C,2,FALSE))</f>
        <v>MER Targets</v>
      </c>
      <c r="AL478" s="19" t="str">
        <f>IF(ISNA(VLOOKUP(AK478,dim_targetsresults!B:C,2,FALSE)),"",VLOOKUP(AK478,dim_targetsresults!B:C,2,FALSE))</f>
        <v>W8imnja2Owd</v>
      </c>
      <c r="AM478" s="19" t="str">
        <f>IF(ISNA(VLOOKUP(TRIM(D478),dim_numeratordenominator!A:B,2,FALSE)),"",VLOOKUP(TRIM(D478),dim_numeratordenominator!A:C,2,FALSE))</f>
        <v>Numerator</v>
      </c>
      <c r="AN478" s="19" t="str">
        <f>IF(ISNA(VLOOKUP(AM478,dim_numeratordenominator!B:C,2,FALSE)),"",VLOOKUP(AM478,dim_numeratordenominator!B:C,2,FALSE))</f>
        <v>Som9NRMQqV7</v>
      </c>
      <c r="AO478" s="19" t="str">
        <f>IF(ISNA(VLOOKUP(TRIM(E478),dim_supporttype!A:B,2,FALSE)),"",VLOOKUP(TRIM(E478),dim_supporttype!A:C,2,FALSE))</f>
        <v>DSD</v>
      </c>
      <c r="AP478" s="19" t="str">
        <f>IF(ISNA(VLOOKUP(AO478,dim_supporttype!B:C,2,FALSE)),"",VLOOKUP(AO478,dim_supporttype!B:C,2,FALSE))</f>
        <v>iM13vdNLWKb</v>
      </c>
      <c r="AQ478" s="19" t="str">
        <f>IF(ISNA(VLOOKUP(TRIM(F478),dim_disaggs!A:B,2,FALSE)),"No Disagg",VLOOKUP(TRIM(F478),dim_disaggs!A:B,2,FALSE))</f>
        <v>Age/Sex</v>
      </c>
      <c r="AR478" s="19" t="str">
        <f>IF(ISNA(VLOOKUP(AQ478,dim_disaggs!B:C,2,FALSE)),"",VLOOKUP(AQ478,dim_disaggs!B:C,2,FALSE))</f>
        <v>Qbz6SrpmJ1y</v>
      </c>
      <c r="AU478" s="72" t="s">
        <v>755</v>
      </c>
      <c r="AV478" s="73" t="s">
        <v>755</v>
      </c>
      <c r="AW478" s="66" t="s">
        <v>755</v>
      </c>
      <c r="AX478" s="66" t="s">
        <v>755</v>
      </c>
      <c r="BA478" s="105" t="str">
        <f t="shared" si="71"/>
        <v>Top Level Numerator</v>
      </c>
      <c r="BB478" s="20" t="str">
        <f t="shared" si="72"/>
        <v>PE5QVF0w4xj</v>
      </c>
      <c r="BE478" s="75" t="s">
        <v>755</v>
      </c>
      <c r="BF478" s="73" t="s">
        <v>755</v>
      </c>
      <c r="BG478" s="55" t="s">
        <v>755</v>
      </c>
      <c r="BH478" s="76" t="s">
        <v>755</v>
      </c>
      <c r="BI478" s="20" t="s">
        <v>755</v>
      </c>
      <c r="BJ478" s="20" t="s">
        <v>755</v>
      </c>
      <c r="BK478" s="55" t="s">
        <v>20634</v>
      </c>
      <c r="BL478" s="71" t="s">
        <v>20636</v>
      </c>
      <c r="BM478" s="77" t="s">
        <v>21473</v>
      </c>
      <c r="BN478" s="78" t="s">
        <v>21476</v>
      </c>
      <c r="BO478" s="77" t="s">
        <v>25670</v>
      </c>
      <c r="BP478" s="78" t="s">
        <v>25672</v>
      </c>
    </row>
    <row r="479" spans="1:68" s="3" customFormat="1" x14ac:dyDescent="0.2">
      <c r="A479" s="22" t="s">
        <v>95</v>
      </c>
      <c r="B479" s="21" t="s">
        <v>19825</v>
      </c>
      <c r="C479" s="20" t="s">
        <v>131</v>
      </c>
      <c r="D479" s="20" t="s">
        <v>1</v>
      </c>
      <c r="E479" s="20" t="s">
        <v>78</v>
      </c>
      <c r="F479" s="20" t="s">
        <v>135</v>
      </c>
      <c r="G479" s="20" t="s">
        <v>2442</v>
      </c>
      <c r="H479" s="20" t="s">
        <v>135</v>
      </c>
      <c r="I479" s="19">
        <f t="shared" si="66"/>
        <v>35</v>
      </c>
      <c r="J479" s="20" t="s">
        <v>205</v>
      </c>
      <c r="K479" s="20" t="s">
        <v>132</v>
      </c>
      <c r="L479" s="95" t="str">
        <f>IF(M479&lt;&gt;"",IF(NOT(ISNA(INDEX(cc!B:B,MATCH(M479,cc!A:A,0)))),INDEX(cc!B:B,MATCH(M479,cc!A:A,0)),"0"),"")</f>
        <v>Age (15-50+-uk, 8), and Sex</v>
      </c>
      <c r="M479" s="97" t="s">
        <v>20492</v>
      </c>
      <c r="N479" s="28" t="str">
        <f t="shared" si="64"/>
        <v xml:space="preserve"> TARGET</v>
      </c>
      <c r="O479" s="19" t="str">
        <f t="shared" si="67"/>
        <v>PrEP_NEW (N, TA, Age/Sex) TARGET v2: Newly Enrolled PrEP</v>
      </c>
      <c r="P479" s="19" t="str">
        <f t="shared" si="68"/>
        <v>PrEP_NEW (N, TA, Age/Sex) TARGET v2: Newly Enrolled PrEP</v>
      </c>
      <c r="Q479" s="19" t="str">
        <f t="shared" si="73"/>
        <v>PrEP_NEW (N, TA, Age/Sex) TARGET v2</v>
      </c>
      <c r="R479" s="19" t="str">
        <f t="shared" si="69"/>
        <v>PrEP_NEW_N_TA_Age_Sex_TARGET_v2</v>
      </c>
      <c r="S479" s="19" t="str">
        <f t="shared" si="70"/>
        <v>PrEP_NEW_N_TA_Age_Sex_TARGET_v2</v>
      </c>
      <c r="T479" s="19" t="b">
        <f>NOT(ISNA(VLOOKUP(B479,dbcodes!A:B,2,FALSE)))</f>
        <v>1</v>
      </c>
      <c r="U479" s="19" t="str">
        <f>IF(ISNA(VLOOKUP(B479,dbcodes!A:B,2,FALSE)),des!R2546,VLOOKUP(B479,dbcodes!A:B,2,FALSE))</f>
        <v>PrEP_NEW_N_TA_Age_Sex_TARGET_v2</v>
      </c>
      <c r="V479" s="20"/>
      <c r="W479" s="107" t="str">
        <f>IF(ISNA(VLOOKUP(C479,descriptions!A:B,2,FALSE)),des!V1189,IF(G479=" TARGET","Target ","")&amp;VLOOKUP(C479,descriptions!A:B,2,FALSE))</f>
        <v>Target Number of individuals who have been newly enrolled on oral antiretroviral pre-exposure prophylaxis (PrEP) in the reporting period to prevent HIV infection</v>
      </c>
      <c r="X479" s="20" t="s">
        <v>4</v>
      </c>
      <c r="Y479" s="20" t="s">
        <v>831</v>
      </c>
      <c r="Z479" s="20" t="s">
        <v>836</v>
      </c>
      <c r="AA479" s="20" t="s">
        <v>102</v>
      </c>
      <c r="AB479" s="20" t="s">
        <v>755</v>
      </c>
      <c r="AC479" s="19" t="str">
        <f>IF(AB479&lt;&gt;"",IF(NOT(ISNA(INDEX(os!A:A,MATCH(AB479,os!B:B,0)))),INDEX(os!A:A,MATCH(AB479,os!B:B,0)),"0"),"")</f>
        <v/>
      </c>
      <c r="AD479" s="20" t="s">
        <v>830</v>
      </c>
      <c r="AE479" s="20"/>
      <c r="AF479" s="20"/>
      <c r="AG479" s="20"/>
      <c r="AH479" s="93" t="str">
        <f>IF(NOT(ISNA(VLOOKUP(B:B,ResultsTargets!A:A,1,0))),"TRUE","")</f>
        <v>TRUE</v>
      </c>
      <c r="AI479" s="19" t="str">
        <f>IF(ISNA(VLOOKUP(C479,dim_techarea!A:B,2,FALSE)),"",VLOOKUP(C479,dim_techarea!A:B,2,FALSE))</f>
        <v>PrEP_NEW</v>
      </c>
      <c r="AJ479" s="19" t="str">
        <f>IF(ISNA(VLOOKUP(AI479,dim_techarea!B:C,2,FALSE)),"",VLOOKUP(AI479,dim_techarea!B:C,2,FALSE))</f>
        <v>gma5vVZgK49</v>
      </c>
      <c r="AK479" s="19" t="str">
        <f>IF(ISNA(VLOOKUP(TRIM(G479),dim_targetsresults!A:B,2,FALSE)),"",VLOOKUP(TRIM(G479),dim_targetsresults!A:C,2,FALSE))</f>
        <v>MER Targets</v>
      </c>
      <c r="AL479" s="19" t="str">
        <f>IF(ISNA(VLOOKUP(AK479,dim_targetsresults!B:C,2,FALSE)),"",VLOOKUP(AK479,dim_targetsresults!B:C,2,FALSE))</f>
        <v>W8imnja2Owd</v>
      </c>
      <c r="AM479" s="19" t="str">
        <f>IF(ISNA(VLOOKUP(TRIM(D479),dim_numeratordenominator!A:B,2,FALSE)),"",VLOOKUP(TRIM(D479),dim_numeratordenominator!A:C,2,FALSE))</f>
        <v>Numerator</v>
      </c>
      <c r="AN479" s="19" t="str">
        <f>IF(ISNA(VLOOKUP(AM479,dim_numeratordenominator!B:C,2,FALSE)),"",VLOOKUP(AM479,dim_numeratordenominator!B:C,2,FALSE))</f>
        <v>Som9NRMQqV7</v>
      </c>
      <c r="AO479" s="19" t="str">
        <f>IF(ISNA(VLOOKUP(TRIM(E479),dim_supporttype!A:B,2,FALSE)),"",VLOOKUP(TRIM(E479),dim_supporttype!A:C,2,FALSE))</f>
        <v>TA</v>
      </c>
      <c r="AP479" s="19" t="str">
        <f>IF(ISNA(VLOOKUP(AO479,dim_supporttype!B:C,2,FALSE)),"",VLOOKUP(AO479,dim_supporttype!B:C,2,FALSE))</f>
        <v>cRAGKdWIDn4</v>
      </c>
      <c r="AQ479" s="19" t="str">
        <f>IF(ISNA(VLOOKUP(TRIM(F479),dim_disaggs!A:B,2,FALSE)),"No Disagg",VLOOKUP(TRIM(F479),dim_disaggs!A:B,2,FALSE))</f>
        <v>Age/Sex</v>
      </c>
      <c r="AR479" s="19" t="str">
        <f>IF(ISNA(VLOOKUP(AQ479,dim_disaggs!B:C,2,FALSE)),"",VLOOKUP(AQ479,dim_disaggs!B:C,2,FALSE))</f>
        <v>Qbz6SrpmJ1y</v>
      </c>
      <c r="AS479" s="72"/>
      <c r="AT479" s="66"/>
      <c r="AU479" s="72" t="s">
        <v>755</v>
      </c>
      <c r="AV479" s="73" t="s">
        <v>755</v>
      </c>
      <c r="AW479" s="66" t="s">
        <v>755</v>
      </c>
      <c r="AX479" s="66" t="s">
        <v>755</v>
      </c>
      <c r="AY479" s="20"/>
      <c r="AZ479" s="20"/>
      <c r="BA479" s="105" t="str">
        <f t="shared" si="71"/>
        <v>Top Level Numerator</v>
      </c>
      <c r="BB479" s="20" t="str">
        <f t="shared" si="72"/>
        <v>PE5QVF0w4xj</v>
      </c>
      <c r="BC479" s="20"/>
      <c r="BD479" s="20"/>
      <c r="BE479" s="75" t="s">
        <v>755</v>
      </c>
      <c r="BF479" s="73" t="s">
        <v>755</v>
      </c>
      <c r="BG479" s="55" t="s">
        <v>755</v>
      </c>
      <c r="BH479" s="76" t="s">
        <v>755</v>
      </c>
      <c r="BI479" s="20" t="s">
        <v>755</v>
      </c>
      <c r="BJ479" s="20" t="s">
        <v>755</v>
      </c>
      <c r="BK479" s="55" t="s">
        <v>20634</v>
      </c>
      <c r="BL479" s="71" t="s">
        <v>20636</v>
      </c>
      <c r="BM479" s="77" t="s">
        <v>21473</v>
      </c>
      <c r="BN479" s="78" t="s">
        <v>21476</v>
      </c>
      <c r="BO479" s="77" t="s">
        <v>25670</v>
      </c>
      <c r="BP479" s="78" t="s">
        <v>25672</v>
      </c>
    </row>
    <row r="480" spans="1:68" s="3" customFormat="1" x14ac:dyDescent="0.2">
      <c r="A480" s="22" t="s">
        <v>95</v>
      </c>
      <c r="B480" s="20" t="s">
        <v>1696</v>
      </c>
      <c r="C480" s="20" t="s">
        <v>131</v>
      </c>
      <c r="D480" s="20" t="s">
        <v>1</v>
      </c>
      <c r="E480" s="20" t="s">
        <v>77</v>
      </c>
      <c r="F480" s="22" t="s">
        <v>81</v>
      </c>
      <c r="G480" s="20" t="s">
        <v>2442</v>
      </c>
      <c r="H480" s="22" t="s">
        <v>81</v>
      </c>
      <c r="I480" s="19">
        <f t="shared" si="66"/>
        <v>32</v>
      </c>
      <c r="J480" s="20" t="s">
        <v>755</v>
      </c>
      <c r="K480" s="20" t="s">
        <v>132</v>
      </c>
      <c r="L480" s="95" t="str">
        <f>IF(M480&lt;&gt;"",IF(NOT(ISNA(INDEX(cc!B:B,MATCH(M480,cc!A:A,0)))),INDEX(cc!B:B,MATCH(M480,cc!A:A,0)),"0"),"")</f>
        <v>Key Populations v3</v>
      </c>
      <c r="M480" s="97" t="s">
        <v>104</v>
      </c>
      <c r="N480" s="28" t="str">
        <f t="shared" si="64"/>
        <v xml:space="preserve"> TARGET</v>
      </c>
      <c r="O480" s="19" t="str">
        <f t="shared" si="67"/>
        <v>PrEP_NEW (N, DSD, KeyPop) TARGET: Newly Enrolled PrEP</v>
      </c>
      <c r="P480" s="19" t="str">
        <f t="shared" si="68"/>
        <v>PrEP_NEW (N, DSD, KeyPop) TARGET: Newly Enrolled PrEP</v>
      </c>
      <c r="Q480" s="19" t="str">
        <f t="shared" si="73"/>
        <v>PrEP_NEW (N, DSD, KeyPop) TARGET</v>
      </c>
      <c r="R480" s="19" t="str">
        <f t="shared" si="69"/>
        <v>PrEP_NEW_N_DSD_KeyPop_TARGET</v>
      </c>
      <c r="S480" s="19" t="str">
        <f t="shared" si="70"/>
        <v>PrEP_NEW_N_DSD_KeyPop_TARGET</v>
      </c>
      <c r="T480" s="19" t="b">
        <f>NOT(ISNA(VLOOKUP(B480,dbcodes!A:B,2,FALSE)))</f>
        <v>1</v>
      </c>
      <c r="U480" s="19" t="str">
        <f>IF(ISNA(VLOOKUP(B480,dbcodes!A:B,2,FALSE)),des!R2547,VLOOKUP(B480,dbcodes!A:B,2,FALSE))</f>
        <v>PrEP_NEW_N_DSD_KeyPopAbr_TARGET</v>
      </c>
      <c r="V480" s="20"/>
      <c r="W480" s="107" t="str">
        <f>IF(ISNA(VLOOKUP(C480,descriptions!A:B,2,FALSE)),des!V1190,IF(G480=" TARGET","Target ","")&amp;VLOOKUP(C480,descriptions!A:B,2,FALSE))</f>
        <v>Target Number of individuals who have been newly enrolled on oral antiretroviral pre-exposure prophylaxis (PrEP) in the reporting period to prevent HIV infection</v>
      </c>
      <c r="X480" s="20" t="s">
        <v>4</v>
      </c>
      <c r="Y480" s="20" t="s">
        <v>831</v>
      </c>
      <c r="Z480" s="20" t="s">
        <v>836</v>
      </c>
      <c r="AA480" s="20" t="s">
        <v>102</v>
      </c>
      <c r="AB480" s="20" t="s">
        <v>755</v>
      </c>
      <c r="AC480" s="19" t="str">
        <f>IF(AB480&lt;&gt;"",IF(NOT(ISNA(INDEX(os!A:A,MATCH(AB480,os!B:B,0)))),INDEX(os!A:A,MATCH(AB480,os!B:B,0)),"0"),"")</f>
        <v/>
      </c>
      <c r="AD480" s="20" t="s">
        <v>830</v>
      </c>
      <c r="AE480" s="20"/>
      <c r="AF480" s="20"/>
      <c r="AG480" s="20"/>
      <c r="AH480" s="93" t="str">
        <f>IF(NOT(ISNA(VLOOKUP(B:B,ResultsTargets!A:A,1,0))),"TRUE","")</f>
        <v>TRUE</v>
      </c>
      <c r="AI480" s="19" t="str">
        <f>IF(ISNA(VLOOKUP(C480,dim_techarea!A:B,2,FALSE)),"",VLOOKUP(C480,dim_techarea!A:B,2,FALSE))</f>
        <v>PrEP_NEW</v>
      </c>
      <c r="AJ480" s="19" t="str">
        <f>IF(ISNA(VLOOKUP(AI480,dim_techarea!B:C,2,FALSE)),"",VLOOKUP(AI480,dim_techarea!B:C,2,FALSE))</f>
        <v>gma5vVZgK49</v>
      </c>
      <c r="AK480" s="19" t="str">
        <f>IF(ISNA(VLOOKUP(TRIM(G480),dim_targetsresults!A:B,2,FALSE)),"",VLOOKUP(TRIM(G480),dim_targetsresults!A:C,2,FALSE))</f>
        <v>MER Targets</v>
      </c>
      <c r="AL480" s="19" t="str">
        <f>IF(ISNA(VLOOKUP(AK480,dim_targetsresults!B:C,2,FALSE)),"",VLOOKUP(AK480,dim_targetsresults!B:C,2,FALSE))</f>
        <v>W8imnja2Owd</v>
      </c>
      <c r="AM480" s="19" t="str">
        <f>IF(ISNA(VLOOKUP(TRIM(D480),dim_numeratordenominator!A:B,2,FALSE)),"",VLOOKUP(TRIM(D480),dim_numeratordenominator!A:C,2,FALSE))</f>
        <v>Numerator</v>
      </c>
      <c r="AN480" s="19" t="str">
        <f>IF(ISNA(VLOOKUP(AM480,dim_numeratordenominator!B:C,2,FALSE)),"",VLOOKUP(AM480,dim_numeratordenominator!B:C,2,FALSE))</f>
        <v>Som9NRMQqV7</v>
      </c>
      <c r="AO480" s="19" t="str">
        <f>IF(ISNA(VLOOKUP(TRIM(E480),dim_supporttype!A:B,2,FALSE)),"",VLOOKUP(TRIM(E480),dim_supporttype!A:C,2,FALSE))</f>
        <v>DSD</v>
      </c>
      <c r="AP480" s="19" t="str">
        <f>IF(ISNA(VLOOKUP(AO480,dim_supporttype!B:C,2,FALSE)),"",VLOOKUP(AO480,dim_supporttype!B:C,2,FALSE))</f>
        <v>iM13vdNLWKb</v>
      </c>
      <c r="AQ480" s="19" t="str">
        <f>IF(ISNA(VLOOKUP(TRIM(F480),dim_disaggs!A:B,2,FALSE)),"No Disagg",VLOOKUP(TRIM(F480),dim_disaggs!A:B,2,FALSE))</f>
        <v>KeyPop</v>
      </c>
      <c r="AR480" s="19" t="str">
        <f>IF(ISNA(VLOOKUP(AQ480,dim_disaggs!B:C,2,FALSE)),"",VLOOKUP(AQ480,dim_disaggs!B:C,2,FALSE))</f>
        <v>OoC9KSMqBms</v>
      </c>
      <c r="AS480" s="72"/>
      <c r="AT480" s="66"/>
      <c r="AU480" s="72" t="s">
        <v>755</v>
      </c>
      <c r="AV480" s="73" t="s">
        <v>755</v>
      </c>
      <c r="AW480" s="66" t="s">
        <v>755</v>
      </c>
      <c r="AX480" s="66" t="s">
        <v>755</v>
      </c>
      <c r="AY480" s="20"/>
      <c r="AZ480" s="20"/>
      <c r="BA480" s="105" t="str">
        <f t="shared" si="71"/>
        <v/>
      </c>
      <c r="BB480" s="20" t="str">
        <f t="shared" si="72"/>
        <v/>
      </c>
      <c r="BC480" s="20"/>
      <c r="BD480" s="20"/>
      <c r="BE480" s="75" t="s">
        <v>755</v>
      </c>
      <c r="BF480" s="73" t="s">
        <v>755</v>
      </c>
      <c r="BG480" s="55" t="s">
        <v>755</v>
      </c>
      <c r="BH480" s="76" t="s">
        <v>755</v>
      </c>
      <c r="BI480" s="20" t="s">
        <v>755</v>
      </c>
      <c r="BJ480" s="20" t="s">
        <v>755</v>
      </c>
      <c r="BK480" s="55" t="s">
        <v>755</v>
      </c>
      <c r="BL480" s="71" t="s">
        <v>755</v>
      </c>
      <c r="BM480" s="77" t="s">
        <v>755</v>
      </c>
      <c r="BN480" s="78" t="s">
        <v>755</v>
      </c>
      <c r="BO480" s="77" t="s">
        <v>755</v>
      </c>
      <c r="BP480" s="78" t="s">
        <v>755</v>
      </c>
    </row>
    <row r="481" spans="1:68" s="3" customFormat="1" x14ac:dyDescent="0.2">
      <c r="A481" s="22" t="s">
        <v>95</v>
      </c>
      <c r="B481" s="20" t="s">
        <v>1702</v>
      </c>
      <c r="C481" s="20" t="s">
        <v>131</v>
      </c>
      <c r="D481" s="20" t="s">
        <v>1</v>
      </c>
      <c r="E481" s="20" t="s">
        <v>78</v>
      </c>
      <c r="F481" s="22" t="s">
        <v>81</v>
      </c>
      <c r="G481" s="20" t="s">
        <v>2442</v>
      </c>
      <c r="H481" s="22" t="s">
        <v>81</v>
      </c>
      <c r="I481" s="19">
        <f t="shared" si="66"/>
        <v>31</v>
      </c>
      <c r="J481" s="20" t="s">
        <v>755</v>
      </c>
      <c r="K481" s="20" t="s">
        <v>132</v>
      </c>
      <c r="L481" s="95" t="str">
        <f>IF(M481&lt;&gt;"",IF(NOT(ISNA(INDEX(cc!B:B,MATCH(M481,cc!A:A,0)))),INDEX(cc!B:B,MATCH(M481,cc!A:A,0)),"0"),"")</f>
        <v>Key Populations v3</v>
      </c>
      <c r="M481" s="97" t="s">
        <v>104</v>
      </c>
      <c r="N481" s="28" t="str">
        <f t="shared" si="64"/>
        <v xml:space="preserve"> TARGET</v>
      </c>
      <c r="O481" s="19" t="str">
        <f t="shared" si="67"/>
        <v>PrEP_NEW (N, TA, KeyPop) TARGET: Newly Enrolled PrEP</v>
      </c>
      <c r="P481" s="19" t="str">
        <f t="shared" si="68"/>
        <v>PrEP_NEW (N, TA, KeyPop) TARGET: Newly Enrolled PrEP</v>
      </c>
      <c r="Q481" s="19" t="str">
        <f t="shared" si="73"/>
        <v>PrEP_NEW (N, TA, KeyPop) TARGET</v>
      </c>
      <c r="R481" s="19" t="str">
        <f t="shared" si="69"/>
        <v>PrEP_NEW_N_TA_KeyPop_TARGET</v>
      </c>
      <c r="S481" s="19" t="str">
        <f t="shared" si="70"/>
        <v>PrEP_NEW_N_TA_KeyPop_TARGET</v>
      </c>
      <c r="T481" s="19" t="b">
        <f>NOT(ISNA(VLOOKUP(B481,dbcodes!A:B,2,FALSE)))</f>
        <v>1</v>
      </c>
      <c r="U481" s="19" t="str">
        <f>IF(ISNA(VLOOKUP(B481,dbcodes!A:B,2,FALSE)),des!R2548,VLOOKUP(B481,dbcodes!A:B,2,FALSE))</f>
        <v>PrEP_NEW_N_TA_KeyPopAbr_TARGET</v>
      </c>
      <c r="V481" s="20"/>
      <c r="W481" s="107" t="str">
        <f>IF(ISNA(VLOOKUP(C481,descriptions!A:B,2,FALSE)),des!V1191,IF(G481=" TARGET","Target ","")&amp;VLOOKUP(C481,descriptions!A:B,2,FALSE))</f>
        <v>Target Number of individuals who have been newly enrolled on oral antiretroviral pre-exposure prophylaxis (PrEP) in the reporting period to prevent HIV infection</v>
      </c>
      <c r="X481" s="20" t="s">
        <v>4</v>
      </c>
      <c r="Y481" s="20" t="s">
        <v>831</v>
      </c>
      <c r="Z481" s="20" t="s">
        <v>836</v>
      </c>
      <c r="AA481" s="20" t="s">
        <v>102</v>
      </c>
      <c r="AB481" s="20" t="s">
        <v>755</v>
      </c>
      <c r="AC481" s="19" t="str">
        <f>IF(AB481&lt;&gt;"",IF(NOT(ISNA(INDEX(os!A:A,MATCH(AB481,os!B:B,0)))),INDEX(os!A:A,MATCH(AB481,os!B:B,0)),"0"),"")</f>
        <v/>
      </c>
      <c r="AD481" s="20" t="s">
        <v>830</v>
      </c>
      <c r="AE481" s="20"/>
      <c r="AF481" s="20"/>
      <c r="AG481" s="20"/>
      <c r="AH481" s="93" t="str">
        <f>IF(NOT(ISNA(VLOOKUP(B:B,ResultsTargets!A:A,1,0))),"TRUE","")</f>
        <v>TRUE</v>
      </c>
      <c r="AI481" s="19" t="str">
        <f>IF(ISNA(VLOOKUP(C481,dim_techarea!A:B,2,FALSE)),"",VLOOKUP(C481,dim_techarea!A:B,2,FALSE))</f>
        <v>PrEP_NEW</v>
      </c>
      <c r="AJ481" s="19" t="str">
        <f>IF(ISNA(VLOOKUP(AI481,dim_techarea!B:C,2,FALSE)),"",VLOOKUP(AI481,dim_techarea!B:C,2,FALSE))</f>
        <v>gma5vVZgK49</v>
      </c>
      <c r="AK481" s="19" t="str">
        <f>IF(ISNA(VLOOKUP(TRIM(G481),dim_targetsresults!A:B,2,FALSE)),"",VLOOKUP(TRIM(G481),dim_targetsresults!A:C,2,FALSE))</f>
        <v>MER Targets</v>
      </c>
      <c r="AL481" s="19" t="str">
        <f>IF(ISNA(VLOOKUP(AK481,dim_targetsresults!B:C,2,FALSE)),"",VLOOKUP(AK481,dim_targetsresults!B:C,2,FALSE))</f>
        <v>W8imnja2Owd</v>
      </c>
      <c r="AM481" s="19" t="str">
        <f>IF(ISNA(VLOOKUP(TRIM(D481),dim_numeratordenominator!A:B,2,FALSE)),"",VLOOKUP(TRIM(D481),dim_numeratordenominator!A:C,2,FALSE))</f>
        <v>Numerator</v>
      </c>
      <c r="AN481" s="19" t="str">
        <f>IF(ISNA(VLOOKUP(AM481,dim_numeratordenominator!B:C,2,FALSE)),"",VLOOKUP(AM481,dim_numeratordenominator!B:C,2,FALSE))</f>
        <v>Som9NRMQqV7</v>
      </c>
      <c r="AO481" s="19" t="str">
        <f>IF(ISNA(VLOOKUP(TRIM(E481),dim_supporttype!A:B,2,FALSE)),"",VLOOKUP(TRIM(E481),dim_supporttype!A:C,2,FALSE))</f>
        <v>TA</v>
      </c>
      <c r="AP481" s="19" t="str">
        <f>IF(ISNA(VLOOKUP(AO481,dim_supporttype!B:C,2,FALSE)),"",VLOOKUP(AO481,dim_supporttype!B:C,2,FALSE))</f>
        <v>cRAGKdWIDn4</v>
      </c>
      <c r="AQ481" s="19" t="str">
        <f>IF(ISNA(VLOOKUP(TRIM(F481),dim_disaggs!A:B,2,FALSE)),"No Disagg",VLOOKUP(TRIM(F481),dim_disaggs!A:B,2,FALSE))</f>
        <v>KeyPop</v>
      </c>
      <c r="AR481" s="19" t="str">
        <f>IF(ISNA(VLOOKUP(AQ481,dim_disaggs!B:C,2,FALSE)),"",VLOOKUP(AQ481,dim_disaggs!B:C,2,FALSE))</f>
        <v>OoC9KSMqBms</v>
      </c>
      <c r="AS481" s="72"/>
      <c r="AT481" s="66"/>
      <c r="AU481" s="72" t="s">
        <v>755</v>
      </c>
      <c r="AV481" s="73" t="s">
        <v>755</v>
      </c>
      <c r="AW481" s="66" t="s">
        <v>755</v>
      </c>
      <c r="AX481" s="66" t="s">
        <v>755</v>
      </c>
      <c r="AY481" s="20"/>
      <c r="AZ481" s="20"/>
      <c r="BA481" s="105" t="str">
        <f t="shared" si="71"/>
        <v/>
      </c>
      <c r="BB481" s="20" t="str">
        <f t="shared" si="72"/>
        <v/>
      </c>
      <c r="BC481" s="20"/>
      <c r="BD481" s="20"/>
      <c r="BE481" s="75" t="s">
        <v>755</v>
      </c>
      <c r="BF481" s="73" t="s">
        <v>755</v>
      </c>
      <c r="BG481" s="55" t="s">
        <v>755</v>
      </c>
      <c r="BH481" s="76" t="s">
        <v>755</v>
      </c>
      <c r="BI481" s="20" t="s">
        <v>755</v>
      </c>
      <c r="BJ481" s="20" t="s">
        <v>755</v>
      </c>
      <c r="BK481" s="55" t="s">
        <v>755</v>
      </c>
      <c r="BL481" s="71" t="s">
        <v>755</v>
      </c>
      <c r="BM481" s="77" t="s">
        <v>755</v>
      </c>
      <c r="BN481" s="78" t="s">
        <v>755</v>
      </c>
      <c r="BO481" s="77" t="s">
        <v>755</v>
      </c>
      <c r="BP481" s="78" t="s">
        <v>755</v>
      </c>
    </row>
    <row r="482" spans="1:68" s="3" customFormat="1" x14ac:dyDescent="0.2">
      <c r="A482" s="20" t="s">
        <v>95</v>
      </c>
      <c r="B482" s="20" t="s">
        <v>1697</v>
      </c>
      <c r="C482" s="20" t="s">
        <v>131</v>
      </c>
      <c r="D482" s="20" t="s">
        <v>1</v>
      </c>
      <c r="E482" s="20" t="s">
        <v>264</v>
      </c>
      <c r="F482" s="20"/>
      <c r="G482" s="20" t="s">
        <v>2442</v>
      </c>
      <c r="H482" s="20"/>
      <c r="I482" s="19">
        <f t="shared" si="66"/>
        <v>34</v>
      </c>
      <c r="J482" s="20" t="s">
        <v>755</v>
      </c>
      <c r="K482" s="20" t="s">
        <v>132</v>
      </c>
      <c r="L482" s="95" t="str">
        <f>IF(M482&lt;&gt;"",IF(NOT(ISNA(INDEX(cc!B:B,MATCH(M482,cc!A:A,0)))),INDEX(cc!B:B,MATCH(M482,cc!A:A,0)),"0"),"")</f>
        <v>default</v>
      </c>
      <c r="M482" s="97" t="s">
        <v>13</v>
      </c>
      <c r="N482" s="28" t="str">
        <f t="shared" si="64"/>
        <v xml:space="preserve"> TARGET</v>
      </c>
      <c r="O482" s="19" t="str">
        <f t="shared" si="67"/>
        <v>PrEP_NEW (N, DSD_NARRATIVE) TARGET: Newly Enrolled PrEP</v>
      </c>
      <c r="P482" s="19" t="str">
        <f t="shared" si="68"/>
        <v>PrEP_NEW (N, DSD_NARRATIVE) TARGET: Newly Enrolled PrEP</v>
      </c>
      <c r="Q482" s="19" t="str">
        <f t="shared" si="73"/>
        <v>PrEP_NEW (N, DSD_NARRATIVE) TARGET</v>
      </c>
      <c r="R482" s="19" t="str">
        <f t="shared" si="69"/>
        <v>PrEP_NEW_N_DSD_NARRATIVE_TARGET</v>
      </c>
      <c r="S482" s="19" t="str">
        <f t="shared" si="70"/>
        <v>PrEP_NEW_N_DSD_NARRATIVE_TARGET</v>
      </c>
      <c r="T482" s="19" t="b">
        <f>NOT(ISNA(VLOOKUP(B482,dbcodes!A:B,2,FALSE)))</f>
        <v>1</v>
      </c>
      <c r="U482" s="19" t="str">
        <f>IF(ISNA(VLOOKUP(B482,dbcodes!A:B,2,FALSE)),des!R2549,VLOOKUP(B482,dbcodes!A:B,2,FALSE))</f>
        <v>PrEP_NEW_N_DSD_NARRATIVE_TARGET</v>
      </c>
      <c r="V482" s="20"/>
      <c r="W482" s="107" t="str">
        <f>IF(ISNA(VLOOKUP(C482,descriptions!A:B,2,FALSE)),des!V1194,IF(G482=" TARGET","Target ","")&amp;VLOOKUP(C482,descriptions!A:B,2,FALSE))</f>
        <v>Target Number of individuals who have been newly enrolled on oral antiretroviral pre-exposure prophylaxis (PrEP) in the reporting period to prevent HIV infection</v>
      </c>
      <c r="X482" s="20" t="s">
        <v>9</v>
      </c>
      <c r="Y482" s="20" t="s">
        <v>831</v>
      </c>
      <c r="Z482" s="20" t="s">
        <v>836</v>
      </c>
      <c r="AA482" s="20" t="s">
        <v>102</v>
      </c>
      <c r="AB482" s="20" t="s">
        <v>755</v>
      </c>
      <c r="AC482" s="19" t="str">
        <f>IF(AB482&lt;&gt;"",IF(NOT(ISNA(INDEX(os!A:A,MATCH(AB482,os!B:B,0)))),INDEX(os!A:A,MATCH(AB482,os!B:B,0)),"0"),"")</f>
        <v/>
      </c>
      <c r="AD482" s="20" t="s">
        <v>830</v>
      </c>
      <c r="AE482" s="20"/>
      <c r="AF482" s="20"/>
      <c r="AG482" s="20"/>
      <c r="AH482" s="93" t="str">
        <f>IF(NOT(ISNA(VLOOKUP(B:B,ResultsTargets!A:A,1,0))),"TRUE","")</f>
        <v>TRUE</v>
      </c>
      <c r="AI482" s="19" t="str">
        <f>IF(ISNA(VLOOKUP(C482,dim_techarea!A:B,2,FALSE)),"",VLOOKUP(C482,dim_techarea!A:B,2,FALSE))</f>
        <v>PrEP_NEW</v>
      </c>
      <c r="AJ482" s="19" t="str">
        <f>IF(ISNA(VLOOKUP(AI482,dim_techarea!B:C,2,FALSE)),"",VLOOKUP(AI482,dim_techarea!B:C,2,FALSE))</f>
        <v>gma5vVZgK49</v>
      </c>
      <c r="AK482" s="19" t="str">
        <f>IF(ISNA(VLOOKUP(TRIM(G482),dim_targetsresults!A:B,2,FALSE)),"",VLOOKUP(TRIM(G482),dim_targetsresults!A:C,2,FALSE))</f>
        <v>MER Targets</v>
      </c>
      <c r="AL482" s="19" t="str">
        <f>IF(ISNA(VLOOKUP(AK482,dim_targetsresults!B:C,2,FALSE)),"",VLOOKUP(AK482,dim_targetsresults!B:C,2,FALSE))</f>
        <v>W8imnja2Owd</v>
      </c>
      <c r="AM482" s="19" t="str">
        <f>IF(ISNA(VLOOKUP(TRIM(D482),dim_numeratordenominator!A:B,2,FALSE)),"",VLOOKUP(TRIM(D482),dim_numeratordenominator!A:C,2,FALSE))</f>
        <v>Numerator</v>
      </c>
      <c r="AN482" s="19" t="str">
        <f>IF(ISNA(VLOOKUP(AM482,dim_numeratordenominator!B:C,2,FALSE)),"",VLOOKUP(AM482,dim_numeratordenominator!B:C,2,FALSE))</f>
        <v>Som9NRMQqV7</v>
      </c>
      <c r="AO482" s="19" t="str">
        <f>IF(ISNA(VLOOKUP(TRIM(E482),dim_supporttype!A:B,2,FALSE)),"",VLOOKUP(TRIM(E482),dim_supporttype!A:C,2,FALSE))</f>
        <v>DSD Narratives</v>
      </c>
      <c r="AP482" s="19" t="str">
        <f>IF(ISNA(VLOOKUP(AO482,dim_supporttype!B:C,2,FALSE)),"",VLOOKUP(AO482,dim_supporttype!B:C,2,FALSE))</f>
        <v>ySGf8v2q9Rm</v>
      </c>
      <c r="AQ482" s="19" t="str">
        <f>IF(ISNA(VLOOKUP(TRIM(F482),dim_disaggs!A:B,2,FALSE)),"No Disagg",VLOOKUP(TRIM(F482),dim_disaggs!A:B,2,FALSE))</f>
        <v>No Disagg</v>
      </c>
      <c r="AR482" s="19" t="str">
        <f>IF(ISNA(VLOOKUP(AQ482,dim_disaggs!B:C,2,FALSE)),"",VLOOKUP(AQ482,dim_disaggs!B:C,2,FALSE))</f>
        <v>werJlVT6sf3</v>
      </c>
      <c r="AS482" s="72"/>
      <c r="AT482" s="66"/>
      <c r="AU482" s="72" t="s">
        <v>755</v>
      </c>
      <c r="AV482" s="73" t="s">
        <v>755</v>
      </c>
      <c r="AW482" s="66" t="s">
        <v>755</v>
      </c>
      <c r="AX482" s="66" t="s">
        <v>755</v>
      </c>
      <c r="AY482" s="20"/>
      <c r="AZ482" s="20"/>
      <c r="BA482" s="105" t="str">
        <f t="shared" si="71"/>
        <v/>
      </c>
      <c r="BB482" s="20" t="str">
        <f t="shared" si="72"/>
        <v/>
      </c>
      <c r="BC482" s="20"/>
      <c r="BD482" s="20"/>
      <c r="BE482" s="75" t="s">
        <v>755</v>
      </c>
      <c r="BF482" s="73" t="s">
        <v>755</v>
      </c>
      <c r="BG482" s="55" t="s">
        <v>755</v>
      </c>
      <c r="BH482" s="76" t="s">
        <v>755</v>
      </c>
      <c r="BI482" s="20" t="s">
        <v>755</v>
      </c>
      <c r="BJ482" s="20" t="s">
        <v>755</v>
      </c>
      <c r="BK482" s="55" t="s">
        <v>755</v>
      </c>
      <c r="BL482" s="71" t="s">
        <v>755</v>
      </c>
      <c r="BM482" s="77" t="s">
        <v>755</v>
      </c>
      <c r="BN482" s="78" t="s">
        <v>755</v>
      </c>
      <c r="BO482" s="77" t="s">
        <v>755</v>
      </c>
      <c r="BP482" s="78" t="s">
        <v>755</v>
      </c>
    </row>
    <row r="483" spans="1:68" x14ac:dyDescent="0.2">
      <c r="A483" s="20" t="s">
        <v>95</v>
      </c>
      <c r="B483" s="20" t="s">
        <v>1703</v>
      </c>
      <c r="C483" s="20" t="s">
        <v>131</v>
      </c>
      <c r="D483" s="20" t="s">
        <v>1</v>
      </c>
      <c r="E483" s="20" t="s">
        <v>265</v>
      </c>
      <c r="G483" s="20" t="s">
        <v>2442</v>
      </c>
      <c r="I483" s="19">
        <f t="shared" si="66"/>
        <v>33</v>
      </c>
      <c r="J483" s="20" t="s">
        <v>755</v>
      </c>
      <c r="K483" s="20" t="s">
        <v>132</v>
      </c>
      <c r="L483" s="95" t="str">
        <f>IF(M483&lt;&gt;"",IF(NOT(ISNA(INDEX(cc!B:B,MATCH(M483,cc!A:A,0)))),INDEX(cc!B:B,MATCH(M483,cc!A:A,0)),"0"),"")</f>
        <v>default</v>
      </c>
      <c r="M483" s="97" t="s">
        <v>13</v>
      </c>
      <c r="N483" s="28" t="str">
        <f t="shared" ref="N483:N546" si="74">IF(G483=" RESULT","",G483)</f>
        <v xml:space="preserve"> TARGET</v>
      </c>
      <c r="O483" s="19" t="str">
        <f t="shared" si="67"/>
        <v>PrEP_NEW (N, TA_NARRATIVE) TARGET: Newly Enrolled PrEP</v>
      </c>
      <c r="P483" s="19" t="str">
        <f t="shared" si="68"/>
        <v>PrEP_NEW (N, TA_NARRATIVE) TARGET: Newly Enrolled PrEP</v>
      </c>
      <c r="Q483" s="19" t="str">
        <f t="shared" si="73"/>
        <v>PrEP_NEW (N, TA_NARRATIVE) TARGET</v>
      </c>
      <c r="R483" s="19" t="str">
        <f t="shared" si="69"/>
        <v>PrEP_NEW_N_TA_NARRATIVE_TARGET</v>
      </c>
      <c r="S483" s="19" t="str">
        <f t="shared" si="70"/>
        <v>PrEP_NEW_N_TA_NARRATIVE_TARGET</v>
      </c>
      <c r="T483" s="19" t="b">
        <f>NOT(ISNA(VLOOKUP(B483,dbcodes!A:B,2,FALSE)))</f>
        <v>1</v>
      </c>
      <c r="U483" s="19" t="str">
        <f>IF(ISNA(VLOOKUP(B483,dbcodes!A:B,2,FALSE)),des!R2550,VLOOKUP(B483,dbcodes!A:B,2,FALSE))</f>
        <v>PrEP_NEW_N_TA_NARRATIVE_TARGET</v>
      </c>
      <c r="W483" s="107" t="str">
        <f>IF(ISNA(VLOOKUP(C483,descriptions!A:B,2,FALSE)),des!V1195,IF(G483=" TARGET","Target ","")&amp;VLOOKUP(C483,descriptions!A:B,2,FALSE))</f>
        <v>Target Number of individuals who have been newly enrolled on oral antiretroviral pre-exposure prophylaxis (PrEP) in the reporting period to prevent HIV infection</v>
      </c>
      <c r="X483" s="20" t="s">
        <v>9</v>
      </c>
      <c r="Y483" s="20" t="s">
        <v>831</v>
      </c>
      <c r="Z483" s="20" t="s">
        <v>836</v>
      </c>
      <c r="AA483" s="20" t="s">
        <v>102</v>
      </c>
      <c r="AB483" s="20" t="s">
        <v>755</v>
      </c>
      <c r="AC483" s="19" t="str">
        <f>IF(AB483&lt;&gt;"",IF(NOT(ISNA(INDEX(os!A:A,MATCH(AB483,os!B:B,0)))),INDEX(os!A:A,MATCH(AB483,os!B:B,0)),"0"),"")</f>
        <v/>
      </c>
      <c r="AD483" s="20" t="s">
        <v>830</v>
      </c>
      <c r="AH483" s="93" t="str">
        <f>IF(NOT(ISNA(VLOOKUP(B:B,ResultsTargets!A:A,1,0))),"TRUE","")</f>
        <v>TRUE</v>
      </c>
      <c r="AI483" s="19" t="str">
        <f>IF(ISNA(VLOOKUP(C483,dim_techarea!A:B,2,FALSE)),"",VLOOKUP(C483,dim_techarea!A:B,2,FALSE))</f>
        <v>PrEP_NEW</v>
      </c>
      <c r="AJ483" s="19" t="str">
        <f>IF(ISNA(VLOOKUP(AI483,dim_techarea!B:C,2,FALSE)),"",VLOOKUP(AI483,dim_techarea!B:C,2,FALSE))</f>
        <v>gma5vVZgK49</v>
      </c>
      <c r="AK483" s="19" t="str">
        <f>IF(ISNA(VLOOKUP(TRIM(G483),dim_targetsresults!A:B,2,FALSE)),"",VLOOKUP(TRIM(G483),dim_targetsresults!A:C,2,FALSE))</f>
        <v>MER Targets</v>
      </c>
      <c r="AL483" s="19" t="str">
        <f>IF(ISNA(VLOOKUP(AK483,dim_targetsresults!B:C,2,FALSE)),"",VLOOKUP(AK483,dim_targetsresults!B:C,2,FALSE))</f>
        <v>W8imnja2Owd</v>
      </c>
      <c r="AM483" s="19" t="str">
        <f>IF(ISNA(VLOOKUP(TRIM(D483),dim_numeratordenominator!A:B,2,FALSE)),"",VLOOKUP(TRIM(D483),dim_numeratordenominator!A:C,2,FALSE))</f>
        <v>Numerator</v>
      </c>
      <c r="AN483" s="19" t="str">
        <f>IF(ISNA(VLOOKUP(AM483,dim_numeratordenominator!B:C,2,FALSE)),"",VLOOKUP(AM483,dim_numeratordenominator!B:C,2,FALSE))</f>
        <v>Som9NRMQqV7</v>
      </c>
      <c r="AO483" s="19" t="str">
        <f>IF(ISNA(VLOOKUP(TRIM(E483),dim_supporttype!A:B,2,FALSE)),"",VLOOKUP(TRIM(E483),dim_supporttype!A:C,2,FALSE))</f>
        <v>TA Narratives</v>
      </c>
      <c r="AP483" s="19" t="str">
        <f>IF(ISNA(VLOOKUP(AO483,dim_supporttype!B:C,2,FALSE)),"",VLOOKUP(AO483,dim_supporttype!B:C,2,FALSE))</f>
        <v>aBZapfNWlIU</v>
      </c>
      <c r="AQ483" s="19" t="str">
        <f>IF(ISNA(VLOOKUP(TRIM(F483),dim_disaggs!A:B,2,FALSE)),"No Disagg",VLOOKUP(TRIM(F483),dim_disaggs!A:B,2,FALSE))</f>
        <v>No Disagg</v>
      </c>
      <c r="AR483" s="19" t="str">
        <f>IF(ISNA(VLOOKUP(AQ483,dim_disaggs!B:C,2,FALSE)),"",VLOOKUP(AQ483,dim_disaggs!B:C,2,FALSE))</f>
        <v>werJlVT6sf3</v>
      </c>
      <c r="AU483" s="72" t="s">
        <v>755</v>
      </c>
      <c r="AV483" s="73" t="s">
        <v>755</v>
      </c>
      <c r="AW483" s="66" t="s">
        <v>755</v>
      </c>
      <c r="AX483" s="66" t="s">
        <v>755</v>
      </c>
      <c r="BA483" s="105" t="str">
        <f t="shared" si="71"/>
        <v/>
      </c>
      <c r="BB483" s="20" t="str">
        <f t="shared" si="72"/>
        <v/>
      </c>
      <c r="BE483" s="75" t="s">
        <v>755</v>
      </c>
      <c r="BF483" s="73" t="s">
        <v>755</v>
      </c>
      <c r="BG483" s="55" t="s">
        <v>755</v>
      </c>
      <c r="BH483" s="76" t="s">
        <v>755</v>
      </c>
      <c r="BI483" s="20" t="s">
        <v>755</v>
      </c>
      <c r="BJ483" s="20" t="s">
        <v>755</v>
      </c>
      <c r="BK483" s="55" t="s">
        <v>755</v>
      </c>
      <c r="BL483" s="71" t="s">
        <v>755</v>
      </c>
      <c r="BM483" s="77" t="s">
        <v>755</v>
      </c>
      <c r="BN483" s="78" t="s">
        <v>755</v>
      </c>
      <c r="BO483" s="77" t="s">
        <v>755</v>
      </c>
      <c r="BP483" s="78" t="s">
        <v>755</v>
      </c>
    </row>
    <row r="484" spans="1:68" x14ac:dyDescent="0.2">
      <c r="A484" s="22" t="s">
        <v>95</v>
      </c>
      <c r="B484" s="4" t="s">
        <v>21408</v>
      </c>
      <c r="C484" s="22" t="s">
        <v>21403</v>
      </c>
      <c r="D484" s="22" t="s">
        <v>1</v>
      </c>
      <c r="E484" s="22" t="s">
        <v>138</v>
      </c>
      <c r="F484" s="22" t="s">
        <v>21404</v>
      </c>
      <c r="G484" s="20" t="s">
        <v>20086</v>
      </c>
      <c r="H484" s="22" t="s">
        <v>21404</v>
      </c>
      <c r="I484" s="19">
        <f t="shared" si="66"/>
        <v>42</v>
      </c>
      <c r="J484" s="20" t="s">
        <v>755</v>
      </c>
      <c r="K484" s="22" t="s">
        <v>21405</v>
      </c>
      <c r="L484" s="95" t="str">
        <f>IF(M484&lt;&gt;"",IF(NOT(ISNA(INDEX(cc!B:B,MATCH(M484,cc!A:A,0)))),INDEX(cc!B:B,MATCH(M484,cc!A:A,0)),"0"),"")</f>
        <v>Dispensed ARV Bottles</v>
      </c>
      <c r="M484" s="101" t="s">
        <v>21407</v>
      </c>
      <c r="N484" s="28" t="str">
        <f t="shared" si="74"/>
        <v/>
      </c>
      <c r="O484" s="19" t="str">
        <f t="shared" si="67"/>
        <v>SC_ARVDISP (N, NoApp, DispensedARVBottles): Dispensed ARV bottles</v>
      </c>
      <c r="P484" s="19" t="str">
        <f t="shared" si="68"/>
        <v>SC_ARVDISP (N, NoApp, DispensedARVBottles): Dispensed ARV bottles</v>
      </c>
      <c r="Q484" s="19" t="str">
        <f t="shared" si="73"/>
        <v>SC_ARVDISP (N, NoApp, DispensedARVBottles)</v>
      </c>
      <c r="R484" s="19" t="str">
        <f t="shared" si="69"/>
        <v>SC_ARVDISP_N_NoApp_DispensedARVBottles</v>
      </c>
      <c r="S484" s="19" t="str">
        <f t="shared" si="70"/>
        <v>SC_ARVDISP_N_NoApp_DispensedARVBottles_</v>
      </c>
      <c r="T484" s="19" t="b">
        <f>NOT(ISNA(VLOOKUP(B484,dbcodes!A:B,2,FALSE)))</f>
        <v>0</v>
      </c>
      <c r="U484" s="19">
        <f>IF(ISNA(VLOOKUP(B484,dbcodes!A:B,2,FALSE)),des!R2551,VLOOKUP(B484,dbcodes!A:B,2,FALSE))</f>
        <v>0</v>
      </c>
      <c r="W484" s="107">
        <f>IF(ISNA(VLOOKUP(C484,descriptions!A:B,2,FALSE)),des!V2184,IF(G484=" TARGET","Target ","")&amp;VLOOKUP(C484,descriptions!A:B,2,FALSE))</f>
        <v>0</v>
      </c>
      <c r="X484" s="20" t="s">
        <v>4</v>
      </c>
      <c r="Y484" s="20" t="s">
        <v>831</v>
      </c>
      <c r="Z484" s="20" t="s">
        <v>836</v>
      </c>
      <c r="AA484" s="20" t="s">
        <v>102</v>
      </c>
      <c r="AB484" s="20" t="s">
        <v>755</v>
      </c>
      <c r="AC484" s="19" t="str">
        <f>IF(AB484&lt;&gt;"",IF(NOT(ISNA(INDEX(os!A:A,MATCH(AB484,os!B:B,0)))),INDEX(os!A:A,MATCH(AB484,os!B:B,0)),"0"),"")</f>
        <v/>
      </c>
      <c r="AD484" s="20" t="s">
        <v>830</v>
      </c>
      <c r="AH484" s="93" t="str">
        <f>IF(NOT(ISNA(VLOOKUP(B:B,ResultsTargets!A:A,1,0))),"TRUE","")</f>
        <v>TRUE</v>
      </c>
      <c r="AI484" s="19" t="str">
        <f>IF(ISNA(VLOOKUP(C484,dim_techarea!A:B,2,FALSE)),"",VLOOKUP(C484,dim_techarea!A:B,2,FALSE))</f>
        <v>SC_ARVDISP</v>
      </c>
      <c r="AJ484" s="19" t="str">
        <f>IF(ISNA(VLOOKUP(AI484,dim_techarea!B:C,2,FALSE)),"",VLOOKUP(AI484,dim_techarea!B:C,2,FALSE))</f>
        <v>oCwIxluUXok</v>
      </c>
      <c r="AK484" s="19" t="str">
        <f>IF(ISNA(VLOOKUP(TRIM(G484),dim_targetsresults!A:B,2,FALSE)),"",VLOOKUP(TRIM(G484),dim_targetsresults!A:C,2,FALSE))</f>
        <v>MER Results</v>
      </c>
      <c r="AL484" s="19" t="str">
        <f>IF(ISNA(VLOOKUP(AK484,dim_targetsresults!B:C,2,FALSE)),"",VLOOKUP(AK484,dim_targetsresults!B:C,2,FALSE))</f>
        <v>Jh0jDM5yQ2E</v>
      </c>
      <c r="AM484" s="19" t="str">
        <f>IF(ISNA(VLOOKUP(TRIM(D484),dim_numeratordenominator!A:B,2,FALSE)),"",VLOOKUP(TRIM(D484),dim_numeratordenominator!A:C,2,FALSE))</f>
        <v>Numerator</v>
      </c>
      <c r="AN484" s="19" t="str">
        <f>IF(ISNA(VLOOKUP(AM484,dim_numeratordenominator!B:C,2,FALSE)),"",VLOOKUP(AM484,dim_numeratordenominator!B:C,2,FALSE))</f>
        <v>Som9NRMQqV7</v>
      </c>
      <c r="AO484" s="19" t="str">
        <f>IF(ISNA(VLOOKUP(TRIM(E484),dim_supporttype!A:B,2,FALSE)),"",VLOOKUP(TRIM(E484),dim_supporttype!A:C,2,FALSE))</f>
        <v>No Support Type</v>
      </c>
      <c r="AP484" s="19" t="str">
        <f>IF(ISNA(VLOOKUP(AO484,dim_supporttype!B:C,2,FALSE)),"",VLOOKUP(AO484,dim_supporttype!B:C,2,FALSE))</f>
        <v>npv1nsCoe0c</v>
      </c>
      <c r="AQ484" s="19" t="str">
        <f>IF(ISNA(VLOOKUP(TRIM(F484),dim_disaggs!A:B,2,FALSE)),"No Disagg",VLOOKUP(TRIM(F484),dim_disaggs!A:B,2,FALSE))</f>
        <v>DispensedARVBottles</v>
      </c>
      <c r="AR484" s="19" t="str">
        <f>IF(ISNA(VLOOKUP(AQ484,dim_disaggs!B:C,2,FALSE)),"",VLOOKUP(AQ484,dim_disaggs!B:C,2,FALSE))</f>
        <v>L1mLfnrdBF2</v>
      </c>
      <c r="AU484" s="72" t="s">
        <v>755</v>
      </c>
      <c r="AV484" s="73" t="s">
        <v>755</v>
      </c>
      <c r="AX484" s="66" t="s">
        <v>755</v>
      </c>
      <c r="BA484" s="105" t="str">
        <f t="shared" si="71"/>
        <v/>
      </c>
      <c r="BB484" s="20" t="str">
        <f t="shared" si="72"/>
        <v/>
      </c>
    </row>
    <row r="485" spans="1:68" x14ac:dyDescent="0.2">
      <c r="A485" s="22" t="s">
        <v>95</v>
      </c>
      <c r="B485" s="5" t="s">
        <v>21437</v>
      </c>
      <c r="C485" s="22" t="s">
        <v>21403</v>
      </c>
      <c r="D485" s="22" t="s">
        <v>1</v>
      </c>
      <c r="E485" s="22" t="s">
        <v>310</v>
      </c>
      <c r="F485" s="22"/>
      <c r="G485" s="22" t="s">
        <v>20086</v>
      </c>
      <c r="I485" s="19">
        <f t="shared" si="66"/>
        <v>31</v>
      </c>
      <c r="K485" s="22" t="s">
        <v>21405</v>
      </c>
      <c r="L485" s="95" t="str">
        <f>IF(M485&lt;&gt;"",IF(NOT(ISNA(INDEX(cc!B:B,MATCH(M485,cc!A:A,0)))),INDEX(cc!B:B,MATCH(M485,cc!A:A,0)),"0"),"")</f>
        <v>default</v>
      </c>
      <c r="M485" s="97" t="s">
        <v>13</v>
      </c>
      <c r="N485" s="28" t="str">
        <f t="shared" si="74"/>
        <v/>
      </c>
      <c r="O485" s="19" t="str">
        <f t="shared" si="67"/>
        <v>SC_ARVDISP (N, NoApp_NARRATIVE): Dispensed ARV bottles</v>
      </c>
      <c r="P485" s="19" t="str">
        <f t="shared" si="68"/>
        <v>SC_ARVDISP (N, NoApp_NARRATIVE): Dispensed ARV bottles</v>
      </c>
      <c r="Q485" s="19" t="str">
        <f>IF(G485=" RESULT",CONCATENATE(C485, " (",_xlfn.TEXTJOIN(", ",TRUE,D485,E485,H483),")",J485),CONCATENATE(C485, " (",_xlfn.TEXTJOIN(", ",TRUE,D485,E485,H483),")",G485,J485))</f>
        <v>SC_ARVDISP (N, NoApp_NARRATIVE)</v>
      </c>
      <c r="R485" s="19" t="str">
        <f t="shared" si="69"/>
        <v>SC_ARVDISP_N_NoApp_NARRATIVE</v>
      </c>
      <c r="S485" s="19" t="str">
        <f t="shared" si="70"/>
        <v>SC_ARVDISP_N_NoApp_NARRATIVE_</v>
      </c>
      <c r="T485" s="19" t="b">
        <f>NOT(ISNA(VLOOKUP(B485,dbcodes!A:B,2,FALSE)))</f>
        <v>0</v>
      </c>
      <c r="U485" s="19">
        <f>IF(ISNA(VLOOKUP(B485,dbcodes!A:B,2,FALSE)),des!R2552,VLOOKUP(B485,dbcodes!A:B,2,FALSE))</f>
        <v>0</v>
      </c>
      <c r="W485" s="107" t="str">
        <f>IF(ISNA(VLOOKUP(C485,descriptions!A:B,2,FALSE)),des!V2194,IF(G485=" TARGET","Target ","")&amp;VLOOKUP(C485,descriptions!A:B,2,FALSE))</f>
        <v>Number of adult and pediatric ART patients with a viral load result documented in the patient medical record within the past 12 months.</v>
      </c>
      <c r="X485" s="20" t="s">
        <v>9</v>
      </c>
      <c r="Y485" s="20" t="s">
        <v>831</v>
      </c>
      <c r="Z485" s="20" t="s">
        <v>836</v>
      </c>
      <c r="AA485" s="20" t="s">
        <v>102</v>
      </c>
      <c r="AB485" s="20" t="s">
        <v>755</v>
      </c>
      <c r="AC485" s="19" t="str">
        <f>IF(AB485&lt;&gt;"",IF(NOT(ISNA(INDEX(os!A:A,MATCH(AB485,os!B:B,0)))),INDEX(os!A:A,MATCH(AB485,os!B:B,0)),"0"),"")</f>
        <v/>
      </c>
      <c r="AD485" s="20" t="s">
        <v>830</v>
      </c>
      <c r="AH485" s="93" t="str">
        <f>IF(NOT(ISNA(VLOOKUP(B:B,ResultsTargets!A:A,1,0))),"TRUE","")</f>
        <v>TRUE</v>
      </c>
      <c r="AI485" s="19" t="str">
        <f>IF(ISNA(VLOOKUP(C485,dim_techarea!A:B,2,FALSE)),"",VLOOKUP(C485,dim_techarea!A:B,2,FALSE))</f>
        <v>SC_ARVDISP</v>
      </c>
      <c r="AJ485" s="19" t="str">
        <f>IF(ISNA(VLOOKUP(AI485,dim_techarea!B:C,2,FALSE)),"",VLOOKUP(AI485,dim_techarea!B:C,2,FALSE))</f>
        <v>oCwIxluUXok</v>
      </c>
      <c r="AK485" s="19" t="str">
        <f>IF(ISNA(VLOOKUP(TRIM(G485),dim_targetsresults!A:B,2,FALSE)),"",VLOOKUP(TRIM(G485),dim_targetsresults!A:C,2,FALSE))</f>
        <v>MER Results</v>
      </c>
      <c r="AL485" s="19" t="str">
        <f>IF(ISNA(VLOOKUP(AK485,dim_targetsresults!B:C,2,FALSE)),"",VLOOKUP(AK485,dim_targetsresults!B:C,2,FALSE))</f>
        <v>Jh0jDM5yQ2E</v>
      </c>
      <c r="AM485" s="19" t="str">
        <f>IF(ISNA(VLOOKUP(TRIM(D485),dim_numeratordenominator!A:B,2,FALSE)),"",VLOOKUP(TRIM(D485),dim_numeratordenominator!A:C,2,FALSE))</f>
        <v>Numerator</v>
      </c>
      <c r="AN485" s="19" t="str">
        <f>IF(ISNA(VLOOKUP(AM485,dim_numeratordenominator!B:C,2,FALSE)),"",VLOOKUP(AM485,dim_numeratordenominator!B:C,2,FALSE))</f>
        <v>Som9NRMQqV7</v>
      </c>
      <c r="AO485" s="19" t="str">
        <f>IF(ISNA(VLOOKUP(TRIM(E485),dim_supporttype!A:B,2,FALSE)),"",VLOOKUP(TRIM(E485),dim_supporttype!A:C,2,FALSE))</f>
        <v>No Support Type Narratives</v>
      </c>
      <c r="AP485" s="19" t="str">
        <f>IF(ISNA(VLOOKUP(AO485,dim_supporttype!B:C,2,FALSE)),"",VLOOKUP(AO485,dim_supporttype!B:C,2,FALSE))</f>
        <v>ofm0j7b5JPu</v>
      </c>
      <c r="AQ485" s="19" t="str">
        <f>IF(ISNA(VLOOKUP(TRIM(F485),dim_disaggs!A:B,2,FALSE)),"No Disagg",VLOOKUP(TRIM(F485),dim_disaggs!A:B,2,FALSE))</f>
        <v>No Disagg</v>
      </c>
      <c r="AR485" s="19" t="str">
        <f>IF(ISNA(VLOOKUP(AQ485,dim_disaggs!B:C,2,FALSE)),"",VLOOKUP(AQ485,dim_disaggs!B:C,2,FALSE))</f>
        <v>werJlVT6sf3</v>
      </c>
      <c r="AU485" s="72" t="s">
        <v>755</v>
      </c>
      <c r="AV485" s="73" t="s">
        <v>755</v>
      </c>
      <c r="AX485" s="66" t="s">
        <v>755</v>
      </c>
      <c r="BA485" s="105" t="str">
        <f t="shared" si="71"/>
        <v/>
      </c>
      <c r="BB485" s="20" t="str">
        <f t="shared" si="72"/>
        <v/>
      </c>
    </row>
    <row r="486" spans="1:68" x14ac:dyDescent="0.2">
      <c r="A486" s="22" t="s">
        <v>95</v>
      </c>
      <c r="B486" s="4" t="s">
        <v>21410</v>
      </c>
      <c r="C486" s="22" t="s">
        <v>21409</v>
      </c>
      <c r="D486" s="22" t="s">
        <v>1</v>
      </c>
      <c r="E486" s="22" t="s">
        <v>138</v>
      </c>
      <c r="F486" s="22" t="s">
        <v>21550</v>
      </c>
      <c r="G486" s="20" t="s">
        <v>20086</v>
      </c>
      <c r="H486" s="22" t="s">
        <v>21550</v>
      </c>
      <c r="I486" s="19">
        <f t="shared" si="66"/>
        <v>37</v>
      </c>
      <c r="J486" s="20" t="s">
        <v>755</v>
      </c>
      <c r="K486" s="88" t="s">
        <v>21538</v>
      </c>
      <c r="L486" s="95" t="str">
        <f>IF(M486&lt;&gt;"",IF(NOT(ISNA(INDEX(cc!B:B,MATCH(M486,cc!A:A,0)))),INDEX(cc!B:B,MATCH(M486,cc!A:A,0)),"0"),"")</f>
        <v>Dispensed ARV Bottles</v>
      </c>
      <c r="M486" s="101" t="s">
        <v>21407</v>
      </c>
      <c r="N486" s="28" t="str">
        <f t="shared" si="74"/>
        <v/>
      </c>
      <c r="O486" s="19" t="str">
        <f t="shared" si="67"/>
        <v>SC_CURR (N, NoApp, CurrentARVBottles): Current ARV bottles</v>
      </c>
      <c r="P486" s="19" t="str">
        <f t="shared" si="68"/>
        <v>SC_CURR (N, NoApp, CurrentARVBottles): Current ARV bottles</v>
      </c>
      <c r="Q486" s="19" t="str">
        <f>IF(G486=" RESULT",CONCATENATE(C486, " (",_xlfn.TEXTJOIN(", ",TRUE,D486,E486,H486),")",J486),CONCATENATE(C486, " (",_xlfn.TEXTJOIN(", ",TRUE,D486,E486,H486),")",G486,J486))</f>
        <v>SC_CURR (N, NoApp, CurrentARVBottles)</v>
      </c>
      <c r="R486" s="19" t="str">
        <f t="shared" si="69"/>
        <v>SC_CURR_N_NoApp_CurrentARVBottles</v>
      </c>
      <c r="S486" s="19" t="str">
        <f t="shared" si="70"/>
        <v>SC_CURR_N_NoApp_CurrentARVBottles_</v>
      </c>
      <c r="T486" s="19" t="b">
        <f>NOT(ISNA(VLOOKUP(B486,dbcodes!A:B,2,FALSE)))</f>
        <v>0</v>
      </c>
      <c r="U486" s="19">
        <f>IF(ISNA(VLOOKUP(B486,dbcodes!A:B,2,FALSE)),des!R2553,VLOOKUP(B486,dbcodes!A:B,2,FALSE))</f>
        <v>0</v>
      </c>
      <c r="W486" s="107">
        <f>IF(ISNA(VLOOKUP(C486,descriptions!A:B,2,FALSE)),des!V2185,IF(G486=" TARGET","Target ","")&amp;VLOOKUP(C486,descriptions!A:B,2,FALSE))</f>
        <v>0</v>
      </c>
      <c r="X486" s="20" t="s">
        <v>4</v>
      </c>
      <c r="Y486" s="20" t="s">
        <v>831</v>
      </c>
      <c r="Z486" s="20" t="s">
        <v>836</v>
      </c>
      <c r="AA486" s="20" t="s">
        <v>102</v>
      </c>
      <c r="AB486" s="20" t="s">
        <v>755</v>
      </c>
      <c r="AC486" s="19" t="str">
        <f>IF(AB486&lt;&gt;"",IF(NOT(ISNA(INDEX(os!A:A,MATCH(AB486,os!B:B,0)))),INDEX(os!A:A,MATCH(AB486,os!B:B,0)),"0"),"")</f>
        <v/>
      </c>
      <c r="AD486" s="20" t="s">
        <v>830</v>
      </c>
      <c r="AH486" s="93" t="str">
        <f>IF(NOT(ISNA(VLOOKUP(B:B,ResultsTargets!A:A,1,0))),"TRUE","")</f>
        <v>TRUE</v>
      </c>
      <c r="AI486" s="19" t="str">
        <f>IF(ISNA(VLOOKUP(C486,dim_techarea!A:B,2,FALSE)),"",VLOOKUP(C486,dim_techarea!A:B,2,FALSE))</f>
        <v>SC_CURR</v>
      </c>
      <c r="AJ486" s="19" t="str">
        <f>IF(ISNA(VLOOKUP(AI486,dim_techarea!B:C,2,FALSE)),"",VLOOKUP(AI486,dim_techarea!B:C,2,FALSE))</f>
        <v>lIUE50KyUIH</v>
      </c>
      <c r="AK486" s="19" t="str">
        <f>IF(ISNA(VLOOKUP(TRIM(G486),dim_targetsresults!A:B,2,FALSE)),"",VLOOKUP(TRIM(G486),dim_targetsresults!A:C,2,FALSE))</f>
        <v>MER Results</v>
      </c>
      <c r="AL486" s="19" t="str">
        <f>IF(ISNA(VLOOKUP(AK486,dim_targetsresults!B:C,2,FALSE)),"",VLOOKUP(AK486,dim_targetsresults!B:C,2,FALSE))</f>
        <v>Jh0jDM5yQ2E</v>
      </c>
      <c r="AM486" s="19" t="str">
        <f>IF(ISNA(VLOOKUP(TRIM(D486),dim_numeratordenominator!A:B,2,FALSE)),"",VLOOKUP(TRIM(D486),dim_numeratordenominator!A:C,2,FALSE))</f>
        <v>Numerator</v>
      </c>
      <c r="AN486" s="19" t="str">
        <f>IF(ISNA(VLOOKUP(AM486,dim_numeratordenominator!B:C,2,FALSE)),"",VLOOKUP(AM486,dim_numeratordenominator!B:C,2,FALSE))</f>
        <v>Som9NRMQqV7</v>
      </c>
      <c r="AO486" s="19" t="str">
        <f>IF(ISNA(VLOOKUP(TRIM(E486),dim_supporttype!A:B,2,FALSE)),"",VLOOKUP(TRIM(E486),dim_supporttype!A:C,2,FALSE))</f>
        <v>No Support Type</v>
      </c>
      <c r="AP486" s="19" t="str">
        <f>IF(ISNA(VLOOKUP(AO486,dim_supporttype!B:C,2,FALSE)),"",VLOOKUP(AO486,dim_supporttype!B:C,2,FALSE))</f>
        <v>npv1nsCoe0c</v>
      </c>
      <c r="AQ486" s="19" t="str">
        <f>IF(ISNA(VLOOKUP(TRIM(F486),dim_disaggs!A:B,2,FALSE)),"No Disagg",VLOOKUP(TRIM(F486),dim_disaggs!A:B,2,FALSE))</f>
        <v>CurrentARVBottles</v>
      </c>
      <c r="AR486" s="19" t="str">
        <f>IF(ISNA(VLOOKUP(AQ486,dim_disaggs!B:C,2,FALSE)),"",VLOOKUP(AQ486,dim_disaggs!B:C,2,FALSE))</f>
        <v>ByjSP2PzMAp</v>
      </c>
      <c r="AU486" s="72" t="s">
        <v>755</v>
      </c>
      <c r="AV486" s="73" t="s">
        <v>755</v>
      </c>
      <c r="AX486" s="66" t="s">
        <v>755</v>
      </c>
      <c r="BA486" s="105" t="str">
        <f t="shared" si="71"/>
        <v/>
      </c>
      <c r="BB486" s="20" t="str">
        <f t="shared" si="72"/>
        <v/>
      </c>
      <c r="BE486" s="75" t="s">
        <v>755</v>
      </c>
      <c r="BF486" s="73" t="s">
        <v>755</v>
      </c>
      <c r="BG486" s="55" t="s">
        <v>755</v>
      </c>
      <c r="BH486" s="76" t="s">
        <v>755</v>
      </c>
      <c r="BI486" s="20" t="s">
        <v>755</v>
      </c>
      <c r="BJ486" s="20" t="s">
        <v>755</v>
      </c>
      <c r="BK486" s="55" t="s">
        <v>755</v>
      </c>
      <c r="BL486" s="71" t="s">
        <v>755</v>
      </c>
    </row>
    <row r="487" spans="1:68" s="3" customFormat="1" x14ac:dyDescent="0.2">
      <c r="A487" s="22" t="s">
        <v>95</v>
      </c>
      <c r="B487" s="5" t="s">
        <v>21438</v>
      </c>
      <c r="C487" s="22" t="s">
        <v>21409</v>
      </c>
      <c r="D487" s="22" t="s">
        <v>1</v>
      </c>
      <c r="E487" s="22" t="s">
        <v>310</v>
      </c>
      <c r="F487" s="22"/>
      <c r="G487" s="22" t="s">
        <v>20086</v>
      </c>
      <c r="H487" s="20"/>
      <c r="I487" s="19">
        <f t="shared" si="66"/>
        <v>47</v>
      </c>
      <c r="J487" s="20"/>
      <c r="K487" s="88" t="s">
        <v>21538</v>
      </c>
      <c r="L487" s="95" t="str">
        <f>IF(M487&lt;&gt;"",IF(NOT(ISNA(INDEX(cc!B:B,MATCH(M487,cc!A:A,0)))),INDEX(cc!B:B,MATCH(M487,cc!A:A,0)),"0"),"")</f>
        <v>default</v>
      </c>
      <c r="M487" s="97" t="s">
        <v>13</v>
      </c>
      <c r="N487" s="28" t="str">
        <f t="shared" si="74"/>
        <v/>
      </c>
      <c r="O487" s="19" t="str">
        <f t="shared" si="67"/>
        <v>SC_CURR (N, NoApp_NARRATIVE): Current ARV bottles</v>
      </c>
      <c r="P487" s="19" t="str">
        <f t="shared" si="68"/>
        <v>SC_CURR (N, NoApp_NARRATIVE): Current ARV bottles</v>
      </c>
      <c r="Q487" s="19" t="str">
        <f>IF(G487=" RESULT",CONCATENATE(C487, " (",_xlfn.TEXTJOIN(", ",TRUE,D487,E487,H486),")",J487),CONCATENATE(C487, " (",_xlfn.TEXTJOIN(", ",TRUE,D487,E487,H486),")",G487,J487))</f>
        <v>SC_CURR (N, NoApp_NARRATIVE, CurrentARVBottles)</v>
      </c>
      <c r="R487" s="19" t="str">
        <f t="shared" si="69"/>
        <v>SC_CURR_N_NoApp_NARRATIVE_CurrentARVBottles</v>
      </c>
      <c r="S487" s="19" t="str">
        <f t="shared" si="70"/>
        <v>SC_CURR_N_NoApp_NARRATIVE_CurrentARVBottles_</v>
      </c>
      <c r="T487" s="19" t="b">
        <f>NOT(ISNA(VLOOKUP(B487,dbcodes!A:B,2,FALSE)))</f>
        <v>0</v>
      </c>
      <c r="U487" s="19">
        <f>IF(ISNA(VLOOKUP(B487,dbcodes!A:B,2,FALSE)),des!R2554,VLOOKUP(B487,dbcodes!A:B,2,FALSE))</f>
        <v>0</v>
      </c>
      <c r="V487" s="20"/>
      <c r="W487" s="107" t="str">
        <f>IF(ISNA(VLOOKUP(C487,descriptions!A:B,2,FALSE)),des!V2195,IF(G487=" TARGET","Target ","")&amp;VLOOKUP(C487,descriptions!A:B,2,FALSE))</f>
        <v>Number of adult and pediatric ART patients with a viral load result documented in the patient medical record within the past 12 months.</v>
      </c>
      <c r="X487" s="20" t="s">
        <v>9</v>
      </c>
      <c r="Y487" s="20" t="s">
        <v>831</v>
      </c>
      <c r="Z487" s="20" t="s">
        <v>836</v>
      </c>
      <c r="AA487" s="20" t="s">
        <v>102</v>
      </c>
      <c r="AB487" s="20" t="s">
        <v>755</v>
      </c>
      <c r="AC487" s="19" t="str">
        <f>IF(AB487&lt;&gt;"",IF(NOT(ISNA(INDEX(os!A:A,MATCH(AB487,os!B:B,0)))),INDEX(os!A:A,MATCH(AB487,os!B:B,0)),"0"),"")</f>
        <v/>
      </c>
      <c r="AD487" s="20" t="s">
        <v>830</v>
      </c>
      <c r="AE487" s="20"/>
      <c r="AF487" s="20"/>
      <c r="AG487" s="20"/>
      <c r="AH487" s="93" t="str">
        <f>IF(NOT(ISNA(VLOOKUP(B:B,ResultsTargets!A:A,1,0))),"TRUE","")</f>
        <v>TRUE</v>
      </c>
      <c r="AI487" s="19" t="str">
        <f>IF(ISNA(VLOOKUP(C487,dim_techarea!A:B,2,FALSE)),"",VLOOKUP(C487,dim_techarea!A:B,2,FALSE))</f>
        <v>SC_CURR</v>
      </c>
      <c r="AJ487" s="19" t="str">
        <f>IF(ISNA(VLOOKUP(AI487,dim_techarea!B:C,2,FALSE)),"",VLOOKUP(AI487,dim_techarea!B:C,2,FALSE))</f>
        <v>lIUE50KyUIH</v>
      </c>
      <c r="AK487" s="19" t="str">
        <f>IF(ISNA(VLOOKUP(TRIM(G487),dim_targetsresults!A:B,2,FALSE)),"",VLOOKUP(TRIM(G487),dim_targetsresults!A:C,2,FALSE))</f>
        <v>MER Results</v>
      </c>
      <c r="AL487" s="19" t="str">
        <f>IF(ISNA(VLOOKUP(AK487,dim_targetsresults!B:C,2,FALSE)),"",VLOOKUP(AK487,dim_targetsresults!B:C,2,FALSE))</f>
        <v>Jh0jDM5yQ2E</v>
      </c>
      <c r="AM487" s="19" t="str">
        <f>IF(ISNA(VLOOKUP(TRIM(D487),dim_numeratordenominator!A:B,2,FALSE)),"",VLOOKUP(TRIM(D487),dim_numeratordenominator!A:C,2,FALSE))</f>
        <v>Numerator</v>
      </c>
      <c r="AN487" s="19" t="str">
        <f>IF(ISNA(VLOOKUP(AM487,dim_numeratordenominator!B:C,2,FALSE)),"",VLOOKUP(AM487,dim_numeratordenominator!B:C,2,FALSE))</f>
        <v>Som9NRMQqV7</v>
      </c>
      <c r="AO487" s="19" t="str">
        <f>IF(ISNA(VLOOKUP(TRIM(E487),dim_supporttype!A:B,2,FALSE)),"",VLOOKUP(TRIM(E487),dim_supporttype!A:C,2,FALSE))</f>
        <v>No Support Type Narratives</v>
      </c>
      <c r="AP487" s="19" t="str">
        <f>IF(ISNA(VLOOKUP(AO487,dim_supporttype!B:C,2,FALSE)),"",VLOOKUP(AO487,dim_supporttype!B:C,2,FALSE))</f>
        <v>ofm0j7b5JPu</v>
      </c>
      <c r="AQ487" s="19" t="str">
        <f>IF(ISNA(VLOOKUP(TRIM(F487),dim_disaggs!A:B,2,FALSE)),"No Disagg",VLOOKUP(TRIM(F487),dim_disaggs!A:B,2,FALSE))</f>
        <v>No Disagg</v>
      </c>
      <c r="AR487" s="19" t="str">
        <f>IF(ISNA(VLOOKUP(AQ487,dim_disaggs!B:C,2,FALSE)),"",VLOOKUP(AQ487,dim_disaggs!B:C,2,FALSE))</f>
        <v>werJlVT6sf3</v>
      </c>
      <c r="AS487" s="72"/>
      <c r="AT487" s="66"/>
      <c r="AU487" s="72" t="s">
        <v>755</v>
      </c>
      <c r="AV487" s="73" t="s">
        <v>755</v>
      </c>
      <c r="AW487" s="66"/>
      <c r="AX487" s="66" t="s">
        <v>755</v>
      </c>
      <c r="AY487" s="20"/>
      <c r="AZ487" s="20"/>
      <c r="BA487" s="105" t="str">
        <f t="shared" si="71"/>
        <v/>
      </c>
      <c r="BB487" s="20" t="str">
        <f t="shared" si="72"/>
        <v/>
      </c>
      <c r="BC487" s="20"/>
      <c r="BD487" s="20"/>
      <c r="BE487" s="75" t="s">
        <v>755</v>
      </c>
      <c r="BF487" s="73" t="s">
        <v>755</v>
      </c>
      <c r="BG487" s="55"/>
      <c r="BH487" s="76" t="s">
        <v>755</v>
      </c>
      <c r="BI487" s="20"/>
      <c r="BJ487" s="20" t="s">
        <v>755</v>
      </c>
      <c r="BK487" s="55" t="s">
        <v>755</v>
      </c>
      <c r="BL487" s="71" t="s">
        <v>755</v>
      </c>
      <c r="BM487" s="77" t="s">
        <v>755</v>
      </c>
      <c r="BN487" s="78" t="s">
        <v>755</v>
      </c>
      <c r="BO487" s="77" t="s">
        <v>755</v>
      </c>
      <c r="BP487" s="78" t="s">
        <v>755</v>
      </c>
    </row>
    <row r="488" spans="1:68" s="3" customFormat="1" x14ac:dyDescent="0.2">
      <c r="A488" s="22" t="s">
        <v>95</v>
      </c>
      <c r="B488" s="5" t="s">
        <v>20555</v>
      </c>
      <c r="C488" s="20" t="s">
        <v>183</v>
      </c>
      <c r="D488" s="20" t="s">
        <v>1</v>
      </c>
      <c r="E488" s="20" t="s">
        <v>77</v>
      </c>
      <c r="F488" s="22" t="s">
        <v>20557</v>
      </c>
      <c r="G488" s="20" t="s">
        <v>20086</v>
      </c>
      <c r="H488" s="22" t="s">
        <v>25435</v>
      </c>
      <c r="I488" s="19">
        <f t="shared" si="66"/>
        <v>40</v>
      </c>
      <c r="J488" s="20" t="s">
        <v>755</v>
      </c>
      <c r="K488" s="20" t="s">
        <v>185</v>
      </c>
      <c r="L488" s="95" t="str">
        <f>IF(M488&lt;&gt;"",IF(NOT(ISNA(INDEX(cc!B:B,MATCH(M488,cc!A:A,0)))),INDEX(cc!B:B,MATCH(M488,cc!A:A,0)),"0"),"")</f>
        <v>Age (&lt;1-50+-uk, 12), Sex, New Existing ART and HIV Status (Positive)</v>
      </c>
      <c r="M488" s="97" t="s">
        <v>20551</v>
      </c>
      <c r="N488" s="28" t="str">
        <f t="shared" si="74"/>
        <v/>
      </c>
      <c r="O488" s="19" t="str">
        <f t="shared" si="67"/>
        <v>TB_ART (N, DSD, Age/Sex/NewExistingArt/HIVStatus): TB/HIV on ART</v>
      </c>
      <c r="P488" s="19" t="str">
        <f t="shared" si="68"/>
        <v>TB_ART (N, DSD, Age/Sex/NewExistingArt/HIVStatus): TB/HIV on ART</v>
      </c>
      <c r="Q488" s="19" t="str">
        <f t="shared" ref="Q488:Q551" si="75">IF(G488=" RESULT",CONCATENATE(C488, " (",_xlfn.TEXTJOIN(", ",TRUE,D488,E488,H488),")",J488),CONCATENATE(C488, " (",_xlfn.TEXTJOIN(", ",TRUE,D488,E488,H488),")",G488,J488))</f>
        <v>TB_ART (N, DSD, Age/Sex/NewExistArt/HIV)</v>
      </c>
      <c r="R488" s="19" t="str">
        <f t="shared" si="69"/>
        <v>TB_ART_N_DSD_Age_Sex_NewExistArt_HIV</v>
      </c>
      <c r="S488" s="19" t="str">
        <f t="shared" si="70"/>
        <v>TB_ART_N_DSD_Age_Sex_NewExistArt_HIV_</v>
      </c>
      <c r="T488" s="19" t="b">
        <f>NOT(ISNA(VLOOKUP(B488,dbcodes!A:B,2,FALSE)))</f>
        <v>1</v>
      </c>
      <c r="U488" s="19" t="str">
        <f>IF(ISNA(VLOOKUP(B488,dbcodes!A:B,2,FALSE)),des!R2555,VLOOKUP(B488,dbcodes!A:B,2,FALSE))</f>
        <v>TB_ART_N_DSD_Age_Sex_NewExistingArt_HIVStatus</v>
      </c>
      <c r="V488" s="20"/>
      <c r="W488" s="107" t="str">
        <f>IF(ISNA(VLOOKUP(C488,descriptions!A:B,2,FALSE)),des!V1252,IF(G488=" TARGET","Target ","")&amp;VLOOKUP(C488,descriptions!A:B,2,FALSE))</f>
        <v>Number of TB cases with documented HIV-positive status who start or continue ART during the reporting period</v>
      </c>
      <c r="X488" s="20" t="s">
        <v>4</v>
      </c>
      <c r="Y488" s="20" t="s">
        <v>831</v>
      </c>
      <c r="Z488" s="20" t="s">
        <v>836</v>
      </c>
      <c r="AA488" s="20" t="s">
        <v>102</v>
      </c>
      <c r="AB488" s="20" t="s">
        <v>755</v>
      </c>
      <c r="AC488" s="19" t="str">
        <f>IF(AB488&lt;&gt;"",IF(NOT(ISNA(INDEX(os!A:A,MATCH(AB488,os!B:B,0)))),INDEX(os!A:A,MATCH(AB488,os!B:B,0)),"0"),"")</f>
        <v/>
      </c>
      <c r="AD488" s="20" t="s">
        <v>830</v>
      </c>
      <c r="AE488" s="20"/>
      <c r="AF488" s="20"/>
      <c r="AG488" s="20"/>
      <c r="AH488" s="93" t="str">
        <f>IF(NOT(ISNA(VLOOKUP(B:B,ResultsTargets!A:A,1,0))),"TRUE","")</f>
        <v>TRUE</v>
      </c>
      <c r="AI488" s="19" t="str">
        <f>IF(ISNA(VLOOKUP(C488,dim_techarea!A:B,2,FALSE)),"",VLOOKUP(C488,dim_techarea!A:B,2,FALSE))</f>
        <v>TB_ART</v>
      </c>
      <c r="AJ488" s="19" t="str">
        <f>IF(ISNA(VLOOKUP(AI488,dim_techarea!B:C,2,FALSE)),"",VLOOKUP(AI488,dim_techarea!B:C,2,FALSE))</f>
        <v>Z6TU9Os82Yw</v>
      </c>
      <c r="AK488" s="19" t="str">
        <f>IF(ISNA(VLOOKUP(TRIM(G488),dim_targetsresults!A:B,2,FALSE)),"",VLOOKUP(TRIM(G488),dim_targetsresults!A:C,2,FALSE))</f>
        <v>MER Results</v>
      </c>
      <c r="AL488" s="19" t="str">
        <f>IF(ISNA(VLOOKUP(AK488,dim_targetsresults!B:C,2,FALSE)),"",VLOOKUP(AK488,dim_targetsresults!B:C,2,FALSE))</f>
        <v>Jh0jDM5yQ2E</v>
      </c>
      <c r="AM488" s="19" t="str">
        <f>IF(ISNA(VLOOKUP(TRIM(D488),dim_numeratordenominator!A:B,2,FALSE)),"",VLOOKUP(TRIM(D488),dim_numeratordenominator!A:C,2,FALSE))</f>
        <v>Numerator</v>
      </c>
      <c r="AN488" s="19" t="str">
        <f>IF(ISNA(VLOOKUP(AM488,dim_numeratordenominator!B:C,2,FALSE)),"",VLOOKUP(AM488,dim_numeratordenominator!B:C,2,FALSE))</f>
        <v>Som9NRMQqV7</v>
      </c>
      <c r="AO488" s="19" t="str">
        <f>IF(ISNA(VLOOKUP(TRIM(E488),dim_supporttype!A:B,2,FALSE)),"",VLOOKUP(TRIM(E488),dim_supporttype!A:C,2,FALSE))</f>
        <v>DSD</v>
      </c>
      <c r="AP488" s="19" t="str">
        <f>IF(ISNA(VLOOKUP(AO488,dim_supporttype!B:C,2,FALSE)),"",VLOOKUP(AO488,dim_supporttype!B:C,2,FALSE))</f>
        <v>iM13vdNLWKb</v>
      </c>
      <c r="AQ488" s="19" t="str">
        <f>IF(ISNA(VLOOKUP(TRIM(F488),dim_disaggs!A:B,2,FALSE)),"No Disagg",VLOOKUP(TRIM(F488),dim_disaggs!A:B,2,FALSE))</f>
        <v>Age/Sex/NewExistingArt/HIVStatus</v>
      </c>
      <c r="AR488" s="19" t="str">
        <f>IF(ISNA(VLOOKUP(AQ488,dim_disaggs!B:C,2,FALSE)),"",VLOOKUP(AQ488,dim_disaggs!B:C,2,FALSE))</f>
        <v>EICV6m2Ay7l</v>
      </c>
      <c r="AS488" s="72"/>
      <c r="AT488" s="66"/>
      <c r="AU488" s="72" t="s">
        <v>755</v>
      </c>
      <c r="AV488" s="73" t="s">
        <v>755</v>
      </c>
      <c r="AW488" s="66" t="s">
        <v>755</v>
      </c>
      <c r="AX488" s="66" t="s">
        <v>755</v>
      </c>
      <c r="AY488" s="20"/>
      <c r="AZ488" s="20"/>
      <c r="BA488" s="105" t="str">
        <f t="shared" si="71"/>
        <v>Top Level Numerator</v>
      </c>
      <c r="BB488" s="20" t="str">
        <f t="shared" si="72"/>
        <v>PE5QVF0w4xj</v>
      </c>
      <c r="BC488" s="20"/>
      <c r="BD488" s="20"/>
      <c r="BE488" s="75" t="s">
        <v>755</v>
      </c>
      <c r="BF488" s="73" t="s">
        <v>755</v>
      </c>
      <c r="BG488" s="55" t="s">
        <v>755</v>
      </c>
      <c r="BH488" s="76" t="s">
        <v>755</v>
      </c>
      <c r="BI488" s="20" t="s">
        <v>755</v>
      </c>
      <c r="BJ488" s="20" t="s">
        <v>755</v>
      </c>
      <c r="BK488" s="55" t="s">
        <v>20634</v>
      </c>
      <c r="BL488" s="71" t="s">
        <v>20636</v>
      </c>
      <c r="BM488" s="77" t="s">
        <v>21473</v>
      </c>
      <c r="BN488" s="78" t="s">
        <v>21476</v>
      </c>
      <c r="BO488" s="77" t="s">
        <v>25670</v>
      </c>
      <c r="BP488" s="78" t="s">
        <v>25672</v>
      </c>
    </row>
    <row r="489" spans="1:68" s="3" customFormat="1" x14ac:dyDescent="0.2">
      <c r="A489" s="22" t="s">
        <v>95</v>
      </c>
      <c r="B489" s="5" t="s">
        <v>20556</v>
      </c>
      <c r="C489" s="20" t="s">
        <v>183</v>
      </c>
      <c r="D489" s="20" t="s">
        <v>1</v>
      </c>
      <c r="E489" s="20" t="s">
        <v>78</v>
      </c>
      <c r="F489" s="22" t="s">
        <v>20557</v>
      </c>
      <c r="G489" s="20" t="s">
        <v>20086</v>
      </c>
      <c r="H489" s="22" t="s">
        <v>25435</v>
      </c>
      <c r="I489" s="19">
        <f t="shared" si="66"/>
        <v>39</v>
      </c>
      <c r="J489" s="20" t="s">
        <v>755</v>
      </c>
      <c r="K489" s="20" t="s">
        <v>185</v>
      </c>
      <c r="L489" s="95" t="str">
        <f>IF(M489&lt;&gt;"",IF(NOT(ISNA(INDEX(cc!B:B,MATCH(M489,cc!A:A,0)))),INDEX(cc!B:B,MATCH(M489,cc!A:A,0)),"0"),"")</f>
        <v>Age (&lt;1-50+-uk, 12), Sex, New Existing ART and HIV Status (Positive)</v>
      </c>
      <c r="M489" s="97" t="s">
        <v>20551</v>
      </c>
      <c r="N489" s="28" t="str">
        <f t="shared" si="74"/>
        <v/>
      </c>
      <c r="O489" s="19" t="str">
        <f t="shared" si="67"/>
        <v>TB_ART (N, TA, Age/Sex/NewExistingArt/HIVStatus): TB/HIV on ART</v>
      </c>
      <c r="P489" s="19" t="str">
        <f t="shared" si="68"/>
        <v>TB_ART (N, TA, Age/Sex/NewExistingArt/HIVStatus): TB/HIV on ART</v>
      </c>
      <c r="Q489" s="19" t="str">
        <f t="shared" si="75"/>
        <v>TB_ART (N, TA, Age/Sex/NewExistArt/HIV)</v>
      </c>
      <c r="R489" s="19" t="str">
        <f t="shared" si="69"/>
        <v>TB_ART_N_TA_Age_Sex_NewExistArt_HIV</v>
      </c>
      <c r="S489" s="19" t="str">
        <f t="shared" si="70"/>
        <v>TB_ART_N_TA_Age_Sex_NewExistArt_HIV_</v>
      </c>
      <c r="T489" s="19" t="b">
        <f>NOT(ISNA(VLOOKUP(B489,dbcodes!A:B,2,FALSE)))</f>
        <v>1</v>
      </c>
      <c r="U489" s="19" t="str">
        <f>IF(ISNA(VLOOKUP(B489,dbcodes!A:B,2,FALSE)),des!R2556,VLOOKUP(B489,dbcodes!A:B,2,FALSE))</f>
        <v>TB_ART_N_TA_Age_Sex_NewExistingArt_HIVStatus</v>
      </c>
      <c r="V489" s="20"/>
      <c r="W489" s="107" t="str">
        <f>IF(ISNA(VLOOKUP(C489,descriptions!A:B,2,FALSE)),des!V1253,IF(G489=" TARGET","Target ","")&amp;VLOOKUP(C489,descriptions!A:B,2,FALSE))</f>
        <v>Number of TB cases with documented HIV-positive status who start or continue ART during the reporting period</v>
      </c>
      <c r="X489" s="20" t="s">
        <v>4</v>
      </c>
      <c r="Y489" s="20" t="s">
        <v>831</v>
      </c>
      <c r="Z489" s="20" t="s">
        <v>836</v>
      </c>
      <c r="AA489" s="20" t="s">
        <v>102</v>
      </c>
      <c r="AB489" s="20" t="s">
        <v>755</v>
      </c>
      <c r="AC489" s="19" t="str">
        <f>IF(AB489&lt;&gt;"",IF(NOT(ISNA(INDEX(os!A:A,MATCH(AB489,os!B:B,0)))),INDEX(os!A:A,MATCH(AB489,os!B:B,0)),"0"),"")</f>
        <v/>
      </c>
      <c r="AD489" s="20" t="s">
        <v>830</v>
      </c>
      <c r="AE489" s="20"/>
      <c r="AF489" s="20"/>
      <c r="AG489" s="20"/>
      <c r="AH489" s="93" t="str">
        <f>IF(NOT(ISNA(VLOOKUP(B:B,ResultsTargets!A:A,1,0))),"TRUE","")</f>
        <v>TRUE</v>
      </c>
      <c r="AI489" s="19" t="str">
        <f>IF(ISNA(VLOOKUP(C489,dim_techarea!A:B,2,FALSE)),"",VLOOKUP(C489,dim_techarea!A:B,2,FALSE))</f>
        <v>TB_ART</v>
      </c>
      <c r="AJ489" s="19" t="str">
        <f>IF(ISNA(VLOOKUP(AI489,dim_techarea!B:C,2,FALSE)),"",VLOOKUP(AI489,dim_techarea!B:C,2,FALSE))</f>
        <v>Z6TU9Os82Yw</v>
      </c>
      <c r="AK489" s="19" t="str">
        <f>IF(ISNA(VLOOKUP(TRIM(G489),dim_targetsresults!A:B,2,FALSE)),"",VLOOKUP(TRIM(G489),dim_targetsresults!A:C,2,FALSE))</f>
        <v>MER Results</v>
      </c>
      <c r="AL489" s="19" t="str">
        <f>IF(ISNA(VLOOKUP(AK489,dim_targetsresults!B:C,2,FALSE)),"",VLOOKUP(AK489,dim_targetsresults!B:C,2,FALSE))</f>
        <v>Jh0jDM5yQ2E</v>
      </c>
      <c r="AM489" s="19" t="str">
        <f>IF(ISNA(VLOOKUP(TRIM(D489),dim_numeratordenominator!A:B,2,FALSE)),"",VLOOKUP(TRIM(D489),dim_numeratordenominator!A:C,2,FALSE))</f>
        <v>Numerator</v>
      </c>
      <c r="AN489" s="19" t="str">
        <f>IF(ISNA(VLOOKUP(AM489,dim_numeratordenominator!B:C,2,FALSE)),"",VLOOKUP(AM489,dim_numeratordenominator!B:C,2,FALSE))</f>
        <v>Som9NRMQqV7</v>
      </c>
      <c r="AO489" s="19" t="str">
        <f>IF(ISNA(VLOOKUP(TRIM(E489),dim_supporttype!A:B,2,FALSE)),"",VLOOKUP(TRIM(E489),dim_supporttype!A:C,2,FALSE))</f>
        <v>TA</v>
      </c>
      <c r="AP489" s="19" t="str">
        <f>IF(ISNA(VLOOKUP(AO489,dim_supporttype!B:C,2,FALSE)),"",VLOOKUP(AO489,dim_supporttype!B:C,2,FALSE))</f>
        <v>cRAGKdWIDn4</v>
      </c>
      <c r="AQ489" s="19" t="str">
        <f>IF(ISNA(VLOOKUP(TRIM(F489),dim_disaggs!A:B,2,FALSE)),"No Disagg",VLOOKUP(TRIM(F489),dim_disaggs!A:B,2,FALSE))</f>
        <v>Age/Sex/NewExistingArt/HIVStatus</v>
      </c>
      <c r="AR489" s="19" t="str">
        <f>IF(ISNA(VLOOKUP(AQ489,dim_disaggs!B:C,2,FALSE)),"",VLOOKUP(AQ489,dim_disaggs!B:C,2,FALSE))</f>
        <v>EICV6m2Ay7l</v>
      </c>
      <c r="AS489" s="72"/>
      <c r="AT489" s="66"/>
      <c r="AU489" s="72" t="s">
        <v>755</v>
      </c>
      <c r="AV489" s="73" t="s">
        <v>755</v>
      </c>
      <c r="AW489" s="66" t="s">
        <v>755</v>
      </c>
      <c r="AX489" s="66" t="s">
        <v>755</v>
      </c>
      <c r="AY489" s="20"/>
      <c r="AZ489" s="20"/>
      <c r="BA489" s="105" t="str">
        <f t="shared" si="71"/>
        <v>Top Level Numerator</v>
      </c>
      <c r="BB489" s="20" t="str">
        <f t="shared" si="72"/>
        <v>PE5QVF0w4xj</v>
      </c>
      <c r="BC489" s="20"/>
      <c r="BD489" s="20"/>
      <c r="BE489" s="75" t="s">
        <v>755</v>
      </c>
      <c r="BF489" s="73" t="s">
        <v>755</v>
      </c>
      <c r="BG489" s="55" t="s">
        <v>755</v>
      </c>
      <c r="BH489" s="76" t="s">
        <v>755</v>
      </c>
      <c r="BI489" s="20" t="s">
        <v>755</v>
      </c>
      <c r="BJ489" s="20" t="s">
        <v>755</v>
      </c>
      <c r="BK489" s="55" t="s">
        <v>20634</v>
      </c>
      <c r="BL489" s="71" t="s">
        <v>20636</v>
      </c>
      <c r="BM489" s="77" t="s">
        <v>21473</v>
      </c>
      <c r="BN489" s="78" t="s">
        <v>21476</v>
      </c>
      <c r="BO489" s="77" t="s">
        <v>25670</v>
      </c>
      <c r="BP489" s="78" t="s">
        <v>25672</v>
      </c>
    </row>
    <row r="490" spans="1:68" s="3" customFormat="1" x14ac:dyDescent="0.2">
      <c r="A490" s="20" t="s">
        <v>95</v>
      </c>
      <c r="B490" s="20" t="s">
        <v>301</v>
      </c>
      <c r="C490" s="20" t="s">
        <v>183</v>
      </c>
      <c r="D490" s="20" t="s">
        <v>1</v>
      </c>
      <c r="E490" s="20" t="s">
        <v>264</v>
      </c>
      <c r="F490" s="20"/>
      <c r="G490" s="20" t="s">
        <v>20086</v>
      </c>
      <c r="H490" s="20"/>
      <c r="I490" s="19">
        <f t="shared" si="66"/>
        <v>25</v>
      </c>
      <c r="J490" s="20" t="s">
        <v>755</v>
      </c>
      <c r="K490" s="20" t="s">
        <v>185</v>
      </c>
      <c r="L490" s="95" t="str">
        <f>IF(M490&lt;&gt;"",IF(NOT(ISNA(INDEX(cc!B:B,MATCH(M490,cc!A:A,0)))),INDEX(cc!B:B,MATCH(M490,cc!A:A,0)),"0"),"")</f>
        <v>default</v>
      </c>
      <c r="M490" s="97" t="s">
        <v>13</v>
      </c>
      <c r="N490" s="28" t="str">
        <f t="shared" si="74"/>
        <v/>
      </c>
      <c r="O490" s="19" t="str">
        <f t="shared" si="67"/>
        <v>TB_ART (N, DSD_NARRATIVE): TB/HIV on ART</v>
      </c>
      <c r="P490" s="19" t="str">
        <f t="shared" si="68"/>
        <v>TB_ART (N, DSD_NARRATIVE): TB/HIV on ART</v>
      </c>
      <c r="Q490" s="19" t="str">
        <f t="shared" si="75"/>
        <v>TB_ART (N, DSD_NARRATIVE)</v>
      </c>
      <c r="R490" s="19" t="str">
        <f t="shared" si="69"/>
        <v>TB_ART_N_DSD_NARRATIVE</v>
      </c>
      <c r="S490" s="19" t="str">
        <f t="shared" si="70"/>
        <v>TB_ART_N_DSD_NARRATIVE_</v>
      </c>
      <c r="T490" s="19" t="b">
        <f>NOT(ISNA(VLOOKUP(B490,dbcodes!A:B,2,FALSE)))</f>
        <v>1</v>
      </c>
      <c r="U490" s="19" t="str">
        <f>IF(ISNA(VLOOKUP(B490,dbcodes!A:B,2,FALSE)),des!R2557,VLOOKUP(B490,dbcodes!A:B,2,FALSE))</f>
        <v>TB_ART_N_DSD_NARRATIVE</v>
      </c>
      <c r="V490" s="20"/>
      <c r="W490" s="107" t="str">
        <f>IF(ISNA(VLOOKUP(C490,descriptions!A:B,2,FALSE)),des!V1260,IF(G490=" TARGET","Target ","")&amp;VLOOKUP(C490,descriptions!A:B,2,FALSE))</f>
        <v>Number of TB cases with documented HIV-positive status who start or continue ART during the reporting period</v>
      </c>
      <c r="X490" s="20" t="s">
        <v>9</v>
      </c>
      <c r="Y490" s="20" t="s">
        <v>831</v>
      </c>
      <c r="Z490" s="20" t="s">
        <v>836</v>
      </c>
      <c r="AA490" s="20" t="s">
        <v>4121</v>
      </c>
      <c r="AB490" s="20" t="s">
        <v>755</v>
      </c>
      <c r="AC490" s="19" t="str">
        <f>IF(AB490&lt;&gt;"",IF(NOT(ISNA(INDEX(os!A:A,MATCH(AB490,os!B:B,0)))),INDEX(os!A:A,MATCH(AB490,os!B:B,0)),"0"),"")</f>
        <v/>
      </c>
      <c r="AD490" s="20" t="s">
        <v>830</v>
      </c>
      <c r="AE490" s="20"/>
      <c r="AF490" s="20"/>
      <c r="AG490" s="20"/>
      <c r="AH490" s="93" t="str">
        <f>IF(NOT(ISNA(VLOOKUP(B:B,ResultsTargets!A:A,1,0))),"TRUE","")</f>
        <v>TRUE</v>
      </c>
      <c r="AI490" s="19" t="str">
        <f>IF(ISNA(VLOOKUP(C490,dim_techarea!A:B,2,FALSE)),"",VLOOKUP(C490,dim_techarea!A:B,2,FALSE))</f>
        <v>TB_ART</v>
      </c>
      <c r="AJ490" s="19" t="str">
        <f>IF(ISNA(VLOOKUP(AI490,dim_techarea!B:C,2,FALSE)),"",VLOOKUP(AI490,dim_techarea!B:C,2,FALSE))</f>
        <v>Z6TU9Os82Yw</v>
      </c>
      <c r="AK490" s="19" t="str">
        <f>IF(ISNA(VLOOKUP(TRIM(G490),dim_targetsresults!A:B,2,FALSE)),"",VLOOKUP(TRIM(G490),dim_targetsresults!A:C,2,FALSE))</f>
        <v>MER Results</v>
      </c>
      <c r="AL490" s="19" t="str">
        <f>IF(ISNA(VLOOKUP(AK490,dim_targetsresults!B:C,2,FALSE)),"",VLOOKUP(AK490,dim_targetsresults!B:C,2,FALSE))</f>
        <v>Jh0jDM5yQ2E</v>
      </c>
      <c r="AM490" s="19" t="str">
        <f>IF(ISNA(VLOOKUP(TRIM(D490),dim_numeratordenominator!A:B,2,FALSE)),"",VLOOKUP(TRIM(D490),dim_numeratordenominator!A:C,2,FALSE))</f>
        <v>Numerator</v>
      </c>
      <c r="AN490" s="19" t="str">
        <f>IF(ISNA(VLOOKUP(AM490,dim_numeratordenominator!B:C,2,FALSE)),"",VLOOKUP(AM490,dim_numeratordenominator!B:C,2,FALSE))</f>
        <v>Som9NRMQqV7</v>
      </c>
      <c r="AO490" s="19" t="str">
        <f>IF(ISNA(VLOOKUP(TRIM(E490),dim_supporttype!A:B,2,FALSE)),"",VLOOKUP(TRIM(E490),dim_supporttype!A:C,2,FALSE))</f>
        <v>DSD Narratives</v>
      </c>
      <c r="AP490" s="19" t="str">
        <f>IF(ISNA(VLOOKUP(AO490,dim_supporttype!B:C,2,FALSE)),"",VLOOKUP(AO490,dim_supporttype!B:C,2,FALSE))</f>
        <v>ySGf8v2q9Rm</v>
      </c>
      <c r="AQ490" s="19" t="str">
        <f>IF(ISNA(VLOOKUP(TRIM(F490),dim_disaggs!A:B,2,FALSE)),"No Disagg",VLOOKUP(TRIM(F490),dim_disaggs!A:B,2,FALSE))</f>
        <v>No Disagg</v>
      </c>
      <c r="AR490" s="19" t="str">
        <f>IF(ISNA(VLOOKUP(AQ490,dim_disaggs!B:C,2,FALSE)),"",VLOOKUP(AQ490,dim_disaggs!B:C,2,FALSE))</f>
        <v>werJlVT6sf3</v>
      </c>
      <c r="AS490" s="72"/>
      <c r="AT490" s="66"/>
      <c r="AU490" s="72" t="s">
        <v>755</v>
      </c>
      <c r="AV490" s="73" t="s">
        <v>755</v>
      </c>
      <c r="AW490" s="66" t="s">
        <v>755</v>
      </c>
      <c r="AX490" s="66" t="s">
        <v>755</v>
      </c>
      <c r="AY490" s="20"/>
      <c r="AZ490" s="20"/>
      <c r="BA490" s="105" t="str">
        <f t="shared" si="71"/>
        <v/>
      </c>
      <c r="BB490" s="20" t="str">
        <f t="shared" si="72"/>
        <v/>
      </c>
      <c r="BC490" s="20"/>
      <c r="BD490" s="20"/>
      <c r="BE490" s="75" t="s">
        <v>755</v>
      </c>
      <c r="BF490" s="73" t="s">
        <v>755</v>
      </c>
      <c r="BG490" s="55" t="s">
        <v>755</v>
      </c>
      <c r="BH490" s="76" t="s">
        <v>755</v>
      </c>
      <c r="BI490" s="20" t="s">
        <v>755</v>
      </c>
      <c r="BJ490" s="20" t="s">
        <v>755</v>
      </c>
      <c r="BK490" s="55" t="s">
        <v>755</v>
      </c>
      <c r="BL490" s="71" t="s">
        <v>755</v>
      </c>
      <c r="BM490" s="77" t="s">
        <v>755</v>
      </c>
      <c r="BN490" s="78" t="s">
        <v>755</v>
      </c>
      <c r="BO490" s="77" t="s">
        <v>755</v>
      </c>
      <c r="BP490" s="78" t="s">
        <v>755</v>
      </c>
    </row>
    <row r="491" spans="1:68" s="3" customFormat="1" x14ac:dyDescent="0.2">
      <c r="A491" s="20" t="s">
        <v>95</v>
      </c>
      <c r="B491" s="20" t="s">
        <v>302</v>
      </c>
      <c r="C491" s="20" t="s">
        <v>183</v>
      </c>
      <c r="D491" s="20" t="s">
        <v>1</v>
      </c>
      <c r="E491" s="20" t="s">
        <v>265</v>
      </c>
      <c r="F491" s="20"/>
      <c r="G491" s="20" t="s">
        <v>20086</v>
      </c>
      <c r="H491" s="20"/>
      <c r="I491" s="19">
        <f t="shared" si="66"/>
        <v>24</v>
      </c>
      <c r="J491" s="20" t="s">
        <v>755</v>
      </c>
      <c r="K491" s="20" t="s">
        <v>185</v>
      </c>
      <c r="L491" s="95" t="str">
        <f>IF(M491&lt;&gt;"",IF(NOT(ISNA(INDEX(cc!B:B,MATCH(M491,cc!A:A,0)))),INDEX(cc!B:B,MATCH(M491,cc!A:A,0)),"0"),"")</f>
        <v>default</v>
      </c>
      <c r="M491" s="97" t="s">
        <v>13</v>
      </c>
      <c r="N491" s="28" t="str">
        <f t="shared" si="74"/>
        <v/>
      </c>
      <c r="O491" s="19" t="str">
        <f t="shared" si="67"/>
        <v>TB_ART (N, TA_NARRATIVE): TB/HIV on ART</v>
      </c>
      <c r="P491" s="19" t="str">
        <f t="shared" si="68"/>
        <v>TB_ART (N, TA_NARRATIVE): TB/HIV on ART</v>
      </c>
      <c r="Q491" s="19" t="str">
        <f t="shared" si="75"/>
        <v>TB_ART (N, TA_NARRATIVE)</v>
      </c>
      <c r="R491" s="19" t="str">
        <f t="shared" si="69"/>
        <v>TB_ART_N_TA_NARRATIVE</v>
      </c>
      <c r="S491" s="19" t="str">
        <f t="shared" si="70"/>
        <v>TB_ART_N_TA_NARRATIVE_</v>
      </c>
      <c r="T491" s="19" t="b">
        <f>NOT(ISNA(VLOOKUP(B491,dbcodes!A:B,2,FALSE)))</f>
        <v>1</v>
      </c>
      <c r="U491" s="19" t="str">
        <f>IF(ISNA(VLOOKUP(B491,dbcodes!A:B,2,FALSE)),des!R2558,VLOOKUP(B491,dbcodes!A:B,2,FALSE))</f>
        <v>TB_ART_N_TA_NARRATIVE</v>
      </c>
      <c r="V491" s="20"/>
      <c r="W491" s="107" t="str">
        <f>IF(ISNA(VLOOKUP(C491,descriptions!A:B,2,FALSE)),des!V1261,IF(G491=" TARGET","Target ","")&amp;VLOOKUP(C491,descriptions!A:B,2,FALSE))</f>
        <v>Number of TB cases with documented HIV-positive status who start or continue ART during the reporting period</v>
      </c>
      <c r="X491" s="20" t="s">
        <v>9</v>
      </c>
      <c r="Y491" s="20" t="s">
        <v>831</v>
      </c>
      <c r="Z491" s="20" t="s">
        <v>836</v>
      </c>
      <c r="AA491" s="20" t="s">
        <v>4121</v>
      </c>
      <c r="AB491" s="20" t="s">
        <v>755</v>
      </c>
      <c r="AC491" s="19" t="str">
        <f>IF(AB491&lt;&gt;"",IF(NOT(ISNA(INDEX(os!A:A,MATCH(AB491,os!B:B,0)))),INDEX(os!A:A,MATCH(AB491,os!B:B,0)),"0"),"")</f>
        <v/>
      </c>
      <c r="AD491" s="20" t="s">
        <v>830</v>
      </c>
      <c r="AE491" s="20"/>
      <c r="AF491" s="20"/>
      <c r="AG491" s="20"/>
      <c r="AH491" s="93" t="str">
        <f>IF(NOT(ISNA(VLOOKUP(B:B,ResultsTargets!A:A,1,0))),"TRUE","")</f>
        <v>TRUE</v>
      </c>
      <c r="AI491" s="19" t="str">
        <f>IF(ISNA(VLOOKUP(C491,dim_techarea!A:B,2,FALSE)),"",VLOOKUP(C491,dim_techarea!A:B,2,FALSE))</f>
        <v>TB_ART</v>
      </c>
      <c r="AJ491" s="19" t="str">
        <f>IF(ISNA(VLOOKUP(AI491,dim_techarea!B:C,2,FALSE)),"",VLOOKUP(AI491,dim_techarea!B:C,2,FALSE))</f>
        <v>Z6TU9Os82Yw</v>
      </c>
      <c r="AK491" s="19" t="str">
        <f>IF(ISNA(VLOOKUP(TRIM(G491),dim_targetsresults!A:B,2,FALSE)),"",VLOOKUP(TRIM(G491),dim_targetsresults!A:C,2,FALSE))</f>
        <v>MER Results</v>
      </c>
      <c r="AL491" s="19" t="str">
        <f>IF(ISNA(VLOOKUP(AK491,dim_targetsresults!B:C,2,FALSE)),"",VLOOKUP(AK491,dim_targetsresults!B:C,2,FALSE))</f>
        <v>Jh0jDM5yQ2E</v>
      </c>
      <c r="AM491" s="19" t="str">
        <f>IF(ISNA(VLOOKUP(TRIM(D491),dim_numeratordenominator!A:B,2,FALSE)),"",VLOOKUP(TRIM(D491),dim_numeratordenominator!A:C,2,FALSE))</f>
        <v>Numerator</v>
      </c>
      <c r="AN491" s="19" t="str">
        <f>IF(ISNA(VLOOKUP(AM491,dim_numeratordenominator!B:C,2,FALSE)),"",VLOOKUP(AM491,dim_numeratordenominator!B:C,2,FALSE))</f>
        <v>Som9NRMQqV7</v>
      </c>
      <c r="AO491" s="19" t="str">
        <f>IF(ISNA(VLOOKUP(TRIM(E491),dim_supporttype!A:B,2,FALSE)),"",VLOOKUP(TRIM(E491),dim_supporttype!A:C,2,FALSE))</f>
        <v>TA Narratives</v>
      </c>
      <c r="AP491" s="19" t="str">
        <f>IF(ISNA(VLOOKUP(AO491,dim_supporttype!B:C,2,FALSE)),"",VLOOKUP(AO491,dim_supporttype!B:C,2,FALSE))</f>
        <v>aBZapfNWlIU</v>
      </c>
      <c r="AQ491" s="19" t="str">
        <f>IF(ISNA(VLOOKUP(TRIM(F491),dim_disaggs!A:B,2,FALSE)),"No Disagg",VLOOKUP(TRIM(F491),dim_disaggs!A:B,2,FALSE))</f>
        <v>No Disagg</v>
      </c>
      <c r="AR491" s="19" t="str">
        <f>IF(ISNA(VLOOKUP(AQ491,dim_disaggs!B:C,2,FALSE)),"",VLOOKUP(AQ491,dim_disaggs!B:C,2,FALSE))</f>
        <v>werJlVT6sf3</v>
      </c>
      <c r="AS491" s="72"/>
      <c r="AT491" s="66"/>
      <c r="AU491" s="72" t="s">
        <v>755</v>
      </c>
      <c r="AV491" s="73" t="s">
        <v>755</v>
      </c>
      <c r="AW491" s="66" t="s">
        <v>755</v>
      </c>
      <c r="AX491" s="66" t="s">
        <v>755</v>
      </c>
      <c r="AY491" s="20"/>
      <c r="AZ491" s="20"/>
      <c r="BA491" s="105" t="str">
        <f t="shared" si="71"/>
        <v/>
      </c>
      <c r="BB491" s="20" t="str">
        <f t="shared" si="72"/>
        <v/>
      </c>
      <c r="BC491" s="20"/>
      <c r="BD491" s="20"/>
      <c r="BE491" s="75" t="s">
        <v>755</v>
      </c>
      <c r="BF491" s="73" t="s">
        <v>755</v>
      </c>
      <c r="BG491" s="55" t="s">
        <v>755</v>
      </c>
      <c r="BH491" s="76" t="s">
        <v>755</v>
      </c>
      <c r="BI491" s="20" t="s">
        <v>755</v>
      </c>
      <c r="BJ491" s="20" t="s">
        <v>755</v>
      </c>
      <c r="BK491" s="55" t="s">
        <v>755</v>
      </c>
      <c r="BL491" s="71" t="s">
        <v>755</v>
      </c>
      <c r="BM491" s="77" t="s">
        <v>755</v>
      </c>
      <c r="BN491" s="78" t="s">
        <v>755</v>
      </c>
      <c r="BO491" s="77" t="s">
        <v>755</v>
      </c>
      <c r="BP491" s="78" t="s">
        <v>755</v>
      </c>
    </row>
    <row r="492" spans="1:68" s="3" customFormat="1" x14ac:dyDescent="0.2">
      <c r="A492" s="20" t="s">
        <v>95</v>
      </c>
      <c r="B492" s="20" t="s">
        <v>1738</v>
      </c>
      <c r="C492" s="20" t="s">
        <v>183</v>
      </c>
      <c r="D492" s="20" t="s">
        <v>1</v>
      </c>
      <c r="E492" s="20" t="s">
        <v>264</v>
      </c>
      <c r="F492" s="20"/>
      <c r="G492" s="20" t="s">
        <v>2442</v>
      </c>
      <c r="H492" s="20"/>
      <c r="I492" s="19">
        <f t="shared" si="66"/>
        <v>32</v>
      </c>
      <c r="J492" s="20" t="s">
        <v>755</v>
      </c>
      <c r="K492" s="20" t="s">
        <v>185</v>
      </c>
      <c r="L492" s="95" t="str">
        <f>IF(M492&lt;&gt;"",IF(NOT(ISNA(INDEX(cc!B:B,MATCH(M492,cc!A:A,0)))),INDEX(cc!B:B,MATCH(M492,cc!A:A,0)),"0"),"")</f>
        <v>default</v>
      </c>
      <c r="M492" s="97" t="s">
        <v>13</v>
      </c>
      <c r="N492" s="28" t="str">
        <f t="shared" si="74"/>
        <v xml:space="preserve"> TARGET</v>
      </c>
      <c r="O492" s="19" t="str">
        <f t="shared" si="67"/>
        <v>TB_ART (N, DSD_NARRATIVE) TARGET: TB/HIV on ART</v>
      </c>
      <c r="P492" s="19" t="str">
        <f t="shared" si="68"/>
        <v>TB_ART (N, DSD_NARRATIVE) TARGET: TB/HIV on ART</v>
      </c>
      <c r="Q492" s="19" t="str">
        <f t="shared" si="75"/>
        <v>TB_ART (N, DSD_NARRATIVE) TARGET</v>
      </c>
      <c r="R492" s="19" t="str">
        <f t="shared" si="69"/>
        <v>TB_ART_N_DSD_NARRATIVE_TARGET</v>
      </c>
      <c r="S492" s="19" t="str">
        <f t="shared" si="70"/>
        <v>TB_ART_N_DSD_NARRATIVE_TARGET</v>
      </c>
      <c r="T492" s="19" t="b">
        <f>NOT(ISNA(VLOOKUP(B492,dbcodes!A:B,2,FALSE)))</f>
        <v>1</v>
      </c>
      <c r="U492" s="19" t="str">
        <f>IF(ISNA(VLOOKUP(B492,dbcodes!A:B,2,FALSE)),des!R2559,VLOOKUP(B492,dbcodes!A:B,2,FALSE))</f>
        <v>TB_ART_N_DSD_NARRATIVE_TARGET</v>
      </c>
      <c r="V492" s="20"/>
      <c r="W492" s="107" t="str">
        <f>IF(ISNA(VLOOKUP(C492,descriptions!A:B,2,FALSE)),des!V1284,IF(G492=" TARGET","Target ","")&amp;VLOOKUP(C492,descriptions!A:B,2,FALSE))</f>
        <v>Target Number of TB cases with documented HIV-positive status who start or continue ART during the reporting period</v>
      </c>
      <c r="X492" s="20" t="s">
        <v>9</v>
      </c>
      <c r="Y492" s="20" t="s">
        <v>831</v>
      </c>
      <c r="Z492" s="20" t="s">
        <v>836</v>
      </c>
      <c r="AA492" s="20" t="s">
        <v>4121</v>
      </c>
      <c r="AB492" s="20" t="s">
        <v>755</v>
      </c>
      <c r="AC492" s="19" t="str">
        <f>IF(AB492&lt;&gt;"",IF(NOT(ISNA(INDEX(os!A:A,MATCH(AB492,os!B:B,0)))),INDEX(os!A:A,MATCH(AB492,os!B:B,0)),"0"),"")</f>
        <v/>
      </c>
      <c r="AD492" s="20" t="s">
        <v>830</v>
      </c>
      <c r="AE492" s="20"/>
      <c r="AF492" s="20"/>
      <c r="AG492" s="20"/>
      <c r="AH492" s="93" t="str">
        <f>IF(NOT(ISNA(VLOOKUP(B:B,ResultsTargets!A:A,1,0))),"TRUE","")</f>
        <v>TRUE</v>
      </c>
      <c r="AI492" s="19" t="str">
        <f>IF(ISNA(VLOOKUP(C492,dim_techarea!A:B,2,FALSE)),"",VLOOKUP(C492,dim_techarea!A:B,2,FALSE))</f>
        <v>TB_ART</v>
      </c>
      <c r="AJ492" s="19" t="str">
        <f>IF(ISNA(VLOOKUP(AI492,dim_techarea!B:C,2,FALSE)),"",VLOOKUP(AI492,dim_techarea!B:C,2,FALSE))</f>
        <v>Z6TU9Os82Yw</v>
      </c>
      <c r="AK492" s="19" t="str">
        <f>IF(ISNA(VLOOKUP(TRIM(G492),dim_targetsresults!A:B,2,FALSE)),"",VLOOKUP(TRIM(G492),dim_targetsresults!A:C,2,FALSE))</f>
        <v>MER Targets</v>
      </c>
      <c r="AL492" s="19" t="str">
        <f>IF(ISNA(VLOOKUP(AK492,dim_targetsresults!B:C,2,FALSE)),"",VLOOKUP(AK492,dim_targetsresults!B:C,2,FALSE))</f>
        <v>W8imnja2Owd</v>
      </c>
      <c r="AM492" s="19" t="str">
        <f>IF(ISNA(VLOOKUP(TRIM(D492),dim_numeratordenominator!A:B,2,FALSE)),"",VLOOKUP(TRIM(D492),dim_numeratordenominator!A:C,2,FALSE))</f>
        <v>Numerator</v>
      </c>
      <c r="AN492" s="19" t="str">
        <f>IF(ISNA(VLOOKUP(AM492,dim_numeratordenominator!B:C,2,FALSE)),"",VLOOKUP(AM492,dim_numeratordenominator!B:C,2,FALSE))</f>
        <v>Som9NRMQqV7</v>
      </c>
      <c r="AO492" s="19" t="str">
        <f>IF(ISNA(VLOOKUP(TRIM(E492),dim_supporttype!A:B,2,FALSE)),"",VLOOKUP(TRIM(E492),dim_supporttype!A:C,2,FALSE))</f>
        <v>DSD Narratives</v>
      </c>
      <c r="AP492" s="19" t="str">
        <f>IF(ISNA(VLOOKUP(AO492,dim_supporttype!B:C,2,FALSE)),"",VLOOKUP(AO492,dim_supporttype!B:C,2,FALSE))</f>
        <v>ySGf8v2q9Rm</v>
      </c>
      <c r="AQ492" s="19" t="str">
        <f>IF(ISNA(VLOOKUP(TRIM(F492),dim_disaggs!A:B,2,FALSE)),"No Disagg",VLOOKUP(TRIM(F492),dim_disaggs!A:B,2,FALSE))</f>
        <v>No Disagg</v>
      </c>
      <c r="AR492" s="19" t="str">
        <f>IF(ISNA(VLOOKUP(AQ492,dim_disaggs!B:C,2,FALSE)),"",VLOOKUP(AQ492,dim_disaggs!B:C,2,FALSE))</f>
        <v>werJlVT6sf3</v>
      </c>
      <c r="AS492" s="72"/>
      <c r="AT492" s="66"/>
      <c r="AU492" s="72" t="s">
        <v>755</v>
      </c>
      <c r="AV492" s="73" t="s">
        <v>755</v>
      </c>
      <c r="AW492" s="66" t="s">
        <v>755</v>
      </c>
      <c r="AX492" s="66" t="s">
        <v>755</v>
      </c>
      <c r="AY492" s="20"/>
      <c r="AZ492" s="20"/>
      <c r="BA492" s="105" t="str">
        <f t="shared" si="71"/>
        <v/>
      </c>
      <c r="BB492" s="20" t="str">
        <f t="shared" si="72"/>
        <v/>
      </c>
      <c r="BC492" s="20"/>
      <c r="BD492" s="20"/>
      <c r="BE492" s="75" t="s">
        <v>755</v>
      </c>
      <c r="BF492" s="73" t="s">
        <v>755</v>
      </c>
      <c r="BG492" s="55" t="s">
        <v>755</v>
      </c>
      <c r="BH492" s="76" t="s">
        <v>755</v>
      </c>
      <c r="BI492" s="20" t="s">
        <v>755</v>
      </c>
      <c r="BJ492" s="20" t="s">
        <v>755</v>
      </c>
      <c r="BK492" s="55" t="s">
        <v>755</v>
      </c>
      <c r="BL492" s="71" t="s">
        <v>755</v>
      </c>
      <c r="BM492" s="77" t="s">
        <v>755</v>
      </c>
      <c r="BN492" s="78" t="s">
        <v>755</v>
      </c>
      <c r="BO492" s="77" t="s">
        <v>755</v>
      </c>
      <c r="BP492" s="78" t="s">
        <v>755</v>
      </c>
    </row>
    <row r="493" spans="1:68" s="3" customFormat="1" x14ac:dyDescent="0.2">
      <c r="A493" s="20" t="s">
        <v>95</v>
      </c>
      <c r="B493" s="20" t="s">
        <v>1751</v>
      </c>
      <c r="C493" s="20" t="s">
        <v>183</v>
      </c>
      <c r="D493" s="20" t="s">
        <v>1</v>
      </c>
      <c r="E493" s="20" t="s">
        <v>265</v>
      </c>
      <c r="F493" s="20"/>
      <c r="G493" s="20" t="s">
        <v>2442</v>
      </c>
      <c r="H493" s="20"/>
      <c r="I493" s="19">
        <f t="shared" si="66"/>
        <v>31</v>
      </c>
      <c r="J493" s="20" t="s">
        <v>755</v>
      </c>
      <c r="K493" s="20" t="s">
        <v>185</v>
      </c>
      <c r="L493" s="95" t="str">
        <f>IF(M493&lt;&gt;"",IF(NOT(ISNA(INDEX(cc!B:B,MATCH(M493,cc!A:A,0)))),INDEX(cc!B:B,MATCH(M493,cc!A:A,0)),"0"),"")</f>
        <v>default</v>
      </c>
      <c r="M493" s="97" t="s">
        <v>13</v>
      </c>
      <c r="N493" s="28" t="str">
        <f t="shared" si="74"/>
        <v xml:space="preserve"> TARGET</v>
      </c>
      <c r="O493" s="19" t="str">
        <f t="shared" si="67"/>
        <v>TB_ART (N, TA_NARRATIVE) TARGET: TB/HIV on ART</v>
      </c>
      <c r="P493" s="19" t="str">
        <f t="shared" si="68"/>
        <v>TB_ART (N, TA_NARRATIVE) TARGET: TB/HIV on ART</v>
      </c>
      <c r="Q493" s="19" t="str">
        <f t="shared" si="75"/>
        <v>TB_ART (N, TA_NARRATIVE) TARGET</v>
      </c>
      <c r="R493" s="19" t="str">
        <f t="shared" si="69"/>
        <v>TB_ART_N_TA_NARRATIVE_TARGET</v>
      </c>
      <c r="S493" s="19" t="str">
        <f t="shared" si="70"/>
        <v>TB_ART_N_TA_NARRATIVE_TARGET</v>
      </c>
      <c r="T493" s="19" t="b">
        <f>NOT(ISNA(VLOOKUP(B493,dbcodes!A:B,2,FALSE)))</f>
        <v>1</v>
      </c>
      <c r="U493" s="19" t="str">
        <f>IF(ISNA(VLOOKUP(B493,dbcodes!A:B,2,FALSE)),des!R2560,VLOOKUP(B493,dbcodes!A:B,2,FALSE))</f>
        <v>TB_ART_N_TA_NARRATIVE_TARGET</v>
      </c>
      <c r="V493" s="20"/>
      <c r="W493" s="107" t="str">
        <f>IF(ISNA(VLOOKUP(C493,descriptions!A:B,2,FALSE)),des!V1285,IF(G493=" TARGET","Target ","")&amp;VLOOKUP(C493,descriptions!A:B,2,FALSE))</f>
        <v>Target Number of TB cases with documented HIV-positive status who start or continue ART during the reporting period</v>
      </c>
      <c r="X493" s="20" t="s">
        <v>9</v>
      </c>
      <c r="Y493" s="20" t="s">
        <v>831</v>
      </c>
      <c r="Z493" s="20" t="s">
        <v>836</v>
      </c>
      <c r="AA493" s="20" t="s">
        <v>4121</v>
      </c>
      <c r="AB493" s="20" t="s">
        <v>755</v>
      </c>
      <c r="AC493" s="19" t="str">
        <f>IF(AB493&lt;&gt;"",IF(NOT(ISNA(INDEX(os!A:A,MATCH(AB493,os!B:B,0)))),INDEX(os!A:A,MATCH(AB493,os!B:B,0)),"0"),"")</f>
        <v/>
      </c>
      <c r="AD493" s="20" t="s">
        <v>830</v>
      </c>
      <c r="AE493" s="20"/>
      <c r="AF493" s="20"/>
      <c r="AG493" s="20"/>
      <c r="AH493" s="93" t="str">
        <f>IF(NOT(ISNA(VLOOKUP(B:B,ResultsTargets!A:A,1,0))),"TRUE","")</f>
        <v>TRUE</v>
      </c>
      <c r="AI493" s="19" t="str">
        <f>IF(ISNA(VLOOKUP(C493,dim_techarea!A:B,2,FALSE)),"",VLOOKUP(C493,dim_techarea!A:B,2,FALSE))</f>
        <v>TB_ART</v>
      </c>
      <c r="AJ493" s="19" t="str">
        <f>IF(ISNA(VLOOKUP(AI493,dim_techarea!B:C,2,FALSE)),"",VLOOKUP(AI493,dim_techarea!B:C,2,FALSE))</f>
        <v>Z6TU9Os82Yw</v>
      </c>
      <c r="AK493" s="19" t="str">
        <f>IF(ISNA(VLOOKUP(TRIM(G493),dim_targetsresults!A:B,2,FALSE)),"",VLOOKUP(TRIM(G493),dim_targetsresults!A:C,2,FALSE))</f>
        <v>MER Targets</v>
      </c>
      <c r="AL493" s="19" t="str">
        <f>IF(ISNA(VLOOKUP(AK493,dim_targetsresults!B:C,2,FALSE)),"",VLOOKUP(AK493,dim_targetsresults!B:C,2,FALSE))</f>
        <v>W8imnja2Owd</v>
      </c>
      <c r="AM493" s="19" t="str">
        <f>IF(ISNA(VLOOKUP(TRIM(D493),dim_numeratordenominator!A:B,2,FALSE)),"",VLOOKUP(TRIM(D493),dim_numeratordenominator!A:C,2,FALSE))</f>
        <v>Numerator</v>
      </c>
      <c r="AN493" s="19" t="str">
        <f>IF(ISNA(VLOOKUP(AM493,dim_numeratordenominator!B:C,2,FALSE)),"",VLOOKUP(AM493,dim_numeratordenominator!B:C,2,FALSE))</f>
        <v>Som9NRMQqV7</v>
      </c>
      <c r="AO493" s="19" t="str">
        <f>IF(ISNA(VLOOKUP(TRIM(E493),dim_supporttype!A:B,2,FALSE)),"",VLOOKUP(TRIM(E493),dim_supporttype!A:C,2,FALSE))</f>
        <v>TA Narratives</v>
      </c>
      <c r="AP493" s="19" t="str">
        <f>IF(ISNA(VLOOKUP(AO493,dim_supporttype!B:C,2,FALSE)),"",VLOOKUP(AO493,dim_supporttype!B:C,2,FALSE))</f>
        <v>aBZapfNWlIU</v>
      </c>
      <c r="AQ493" s="19" t="str">
        <f>IF(ISNA(VLOOKUP(TRIM(F493),dim_disaggs!A:B,2,FALSE)),"No Disagg",VLOOKUP(TRIM(F493),dim_disaggs!A:B,2,FALSE))</f>
        <v>No Disagg</v>
      </c>
      <c r="AR493" s="19" t="str">
        <f>IF(ISNA(VLOOKUP(AQ493,dim_disaggs!B:C,2,FALSE)),"",VLOOKUP(AQ493,dim_disaggs!B:C,2,FALSE))</f>
        <v>werJlVT6sf3</v>
      </c>
      <c r="AS493" s="72"/>
      <c r="AT493" s="66"/>
      <c r="AU493" s="72" t="s">
        <v>755</v>
      </c>
      <c r="AV493" s="73" t="s">
        <v>755</v>
      </c>
      <c r="AW493" s="66" t="s">
        <v>755</v>
      </c>
      <c r="AX493" s="66" t="s">
        <v>755</v>
      </c>
      <c r="AY493" s="20"/>
      <c r="AZ493" s="20"/>
      <c r="BA493" s="105" t="str">
        <f t="shared" si="71"/>
        <v/>
      </c>
      <c r="BB493" s="20" t="str">
        <f t="shared" si="72"/>
        <v/>
      </c>
      <c r="BC493" s="20"/>
      <c r="BD493" s="20"/>
      <c r="BE493" s="75" t="s">
        <v>755</v>
      </c>
      <c r="BF493" s="73" t="s">
        <v>755</v>
      </c>
      <c r="BG493" s="55" t="s">
        <v>755</v>
      </c>
      <c r="BH493" s="76" t="s">
        <v>755</v>
      </c>
      <c r="BI493" s="20" t="s">
        <v>755</v>
      </c>
      <c r="BJ493" s="20" t="s">
        <v>755</v>
      </c>
      <c r="BK493" s="55" t="s">
        <v>755</v>
      </c>
      <c r="BL493" s="71" t="s">
        <v>755</v>
      </c>
      <c r="BM493" s="77" t="s">
        <v>755</v>
      </c>
      <c r="BN493" s="78" t="s">
        <v>755</v>
      </c>
      <c r="BO493" s="77" t="s">
        <v>755</v>
      </c>
      <c r="BP493" s="78" t="s">
        <v>755</v>
      </c>
    </row>
    <row r="494" spans="1:68" s="3" customFormat="1" x14ac:dyDescent="0.2">
      <c r="A494" s="22" t="s">
        <v>95</v>
      </c>
      <c r="B494" s="21" t="s">
        <v>21459</v>
      </c>
      <c r="C494" s="20" t="s">
        <v>183</v>
      </c>
      <c r="D494" s="20" t="s">
        <v>1</v>
      </c>
      <c r="E494" s="20" t="s">
        <v>77</v>
      </c>
      <c r="F494" s="22" t="s">
        <v>20557</v>
      </c>
      <c r="G494" s="20" t="s">
        <v>2442</v>
      </c>
      <c r="H494" s="22" t="s">
        <v>21461</v>
      </c>
      <c r="I494" s="19">
        <f t="shared" si="66"/>
        <v>44</v>
      </c>
      <c r="J494" s="20" t="s">
        <v>755</v>
      </c>
      <c r="K494" s="20" t="s">
        <v>489</v>
      </c>
      <c r="L494" s="95" t="str">
        <f>IF(M494&lt;&gt;"",IF(NOT(ISNA(INDEX(cc!B:B,MATCH(M494,cc!A:A,0)))),INDEX(cc!B:B,MATCH(M494,cc!A:A,0)),"0"),"")</f>
        <v>Age (&lt;1-50+-uk, 12), Sex, New Existing ART and HIV Status (Positive)</v>
      </c>
      <c r="M494" s="100" t="s">
        <v>20551</v>
      </c>
      <c r="N494" s="28" t="str">
        <f t="shared" si="74"/>
        <v xml:space="preserve"> TARGET</v>
      </c>
      <c r="O494" s="19" t="str">
        <f t="shared" si="67"/>
        <v>TB_ART (N, DSD, Age/Sex/NewExistingArt/HIVStatus) TARGET: Registered TB/HIV</v>
      </c>
      <c r="P494" s="19" t="str">
        <f t="shared" si="68"/>
        <v>TB_ART (N, DSD, Age/Sex/NewExistingArt/HIVStatus) TARGET: Registered TB/HIV</v>
      </c>
      <c r="Q494" s="19" t="str">
        <f t="shared" si="75"/>
        <v>TB_ART (N, DSD, Age/Sex/NewExArt/HIV) TARGET</v>
      </c>
      <c r="R494" s="19" t="str">
        <f t="shared" si="69"/>
        <v>TB_ART_N_DSD_Age_Sex_NewExArt_HIV_TARGET</v>
      </c>
      <c r="S494" s="19" t="str">
        <f t="shared" si="70"/>
        <v>TB_ART_N_DSD_Age_Sex_NewExArt_HIV_TARGET</v>
      </c>
      <c r="T494" s="19" t="b">
        <f>NOT(ISNA(VLOOKUP(B494,dbcodes!A:B,2,FALSE)))</f>
        <v>0</v>
      </c>
      <c r="U494" s="19">
        <f>IF(ISNA(VLOOKUP(B494,dbcodes!A:B,2,FALSE)),des!R2561,VLOOKUP(B494,dbcodes!A:B,2,FALSE))</f>
        <v>0</v>
      </c>
      <c r="V494" s="20"/>
      <c r="W494" s="107" t="str">
        <f>IF(ISNA(VLOOKUP(C494,descriptions!A:B,2,FALSE)),des!V2204,IF(G494=" TARGET","Target ","")&amp;VLOOKUP(C494,descriptions!A:B,2,FALSE))</f>
        <v>Target Number of TB cases with documented HIV-positive status who start or continue ART during the reporting period</v>
      </c>
      <c r="X494" s="20" t="s">
        <v>4</v>
      </c>
      <c r="Y494" s="20" t="s">
        <v>831</v>
      </c>
      <c r="Z494" s="20" t="s">
        <v>836</v>
      </c>
      <c r="AA494" s="20" t="s">
        <v>102</v>
      </c>
      <c r="AB494" s="20" t="s">
        <v>755</v>
      </c>
      <c r="AC494" s="19" t="str">
        <f>IF(AB494&lt;&gt;"",IF(NOT(ISNA(INDEX(os!A:A,MATCH(AB494,os!B:B,0)))),INDEX(os!A:A,MATCH(AB494,os!B:B,0)),"0"),"")</f>
        <v/>
      </c>
      <c r="AD494" s="20" t="s">
        <v>830</v>
      </c>
      <c r="AE494" s="20"/>
      <c r="AF494" s="20"/>
      <c r="AG494" s="20"/>
      <c r="AH494" s="93" t="str">
        <f>IF(NOT(ISNA(VLOOKUP(B:B,ResultsTargets!A:A,1,0))),"TRUE","")</f>
        <v>TRUE</v>
      </c>
      <c r="AI494" s="19" t="str">
        <f>IF(ISNA(VLOOKUP(C494,dim_techarea!A:B,2,FALSE)),"",VLOOKUP(C494,dim_techarea!A:B,2,FALSE))</f>
        <v>TB_ART</v>
      </c>
      <c r="AJ494" s="19" t="str">
        <f>IF(ISNA(VLOOKUP(AI494,dim_techarea!B:C,2,FALSE)),"",VLOOKUP(AI494,dim_techarea!B:C,2,FALSE))</f>
        <v>Z6TU9Os82Yw</v>
      </c>
      <c r="AK494" s="19" t="str">
        <f>IF(ISNA(VLOOKUP(TRIM(G494),dim_targetsresults!A:B,2,FALSE)),"",VLOOKUP(TRIM(G494),dim_targetsresults!A:C,2,FALSE))</f>
        <v>MER Targets</v>
      </c>
      <c r="AL494" s="19" t="str">
        <f>IF(ISNA(VLOOKUP(AK494,dim_targetsresults!B:C,2,FALSE)),"",VLOOKUP(AK494,dim_targetsresults!B:C,2,FALSE))</f>
        <v>W8imnja2Owd</v>
      </c>
      <c r="AM494" s="19" t="str">
        <f>IF(ISNA(VLOOKUP(TRIM(D494),dim_numeratordenominator!A:B,2,FALSE)),"",VLOOKUP(TRIM(D494),dim_numeratordenominator!A:C,2,FALSE))</f>
        <v>Numerator</v>
      </c>
      <c r="AN494" s="19" t="str">
        <f>IF(ISNA(VLOOKUP(AM494,dim_numeratordenominator!B:C,2,FALSE)),"",VLOOKUP(AM494,dim_numeratordenominator!B:C,2,FALSE))</f>
        <v>Som9NRMQqV7</v>
      </c>
      <c r="AO494" s="19" t="str">
        <f>IF(ISNA(VLOOKUP(TRIM(E494),dim_supporttype!A:B,2,FALSE)),"",VLOOKUP(TRIM(E494),dim_supporttype!A:C,2,FALSE))</f>
        <v>DSD</v>
      </c>
      <c r="AP494" s="19" t="str">
        <f>IF(ISNA(VLOOKUP(AO494,dim_supporttype!B:C,2,FALSE)),"",VLOOKUP(AO494,dim_supporttype!B:C,2,FALSE))</f>
        <v>iM13vdNLWKb</v>
      </c>
      <c r="AQ494" s="19" t="str">
        <f>IF(ISNA(VLOOKUP(TRIM(F494),dim_disaggs!A:B,2,FALSE)),"No Disagg",VLOOKUP(TRIM(F494),dim_disaggs!A:B,2,FALSE))</f>
        <v>Age/Sex/NewExistingArt/HIVStatus</v>
      </c>
      <c r="AR494" s="19" t="str">
        <f>IF(ISNA(VLOOKUP(AQ494,dim_disaggs!B:C,2,FALSE)),"",VLOOKUP(AQ494,dim_disaggs!B:C,2,FALSE))</f>
        <v>EICV6m2Ay7l</v>
      </c>
      <c r="AS494" s="72"/>
      <c r="AT494" s="66"/>
      <c r="AU494" s="72" t="s">
        <v>755</v>
      </c>
      <c r="AV494" s="73" t="s">
        <v>755</v>
      </c>
      <c r="AW494" s="66"/>
      <c r="AX494" s="66" t="s">
        <v>755</v>
      </c>
      <c r="AY494" s="20"/>
      <c r="AZ494" s="20"/>
      <c r="BA494" s="105" t="str">
        <f t="shared" si="71"/>
        <v>Top Level Numerator</v>
      </c>
      <c r="BB494" s="20" t="str">
        <f t="shared" si="72"/>
        <v>PE5QVF0w4xj</v>
      </c>
      <c r="BC494" s="20"/>
      <c r="BD494" s="20"/>
      <c r="BE494" s="75" t="s">
        <v>755</v>
      </c>
      <c r="BF494" s="73" t="s">
        <v>755</v>
      </c>
      <c r="BG494" s="55" t="s">
        <v>755</v>
      </c>
      <c r="BH494" s="76" t="s">
        <v>755</v>
      </c>
      <c r="BI494" s="20"/>
      <c r="BJ494" s="20"/>
      <c r="BK494" s="55" t="s">
        <v>755</v>
      </c>
      <c r="BL494" s="71" t="s">
        <v>755</v>
      </c>
      <c r="BM494" s="77" t="s">
        <v>21473</v>
      </c>
      <c r="BN494" s="78" t="s">
        <v>21476</v>
      </c>
      <c r="BO494" s="77" t="s">
        <v>25670</v>
      </c>
      <c r="BP494" s="78" t="s">
        <v>25672</v>
      </c>
    </row>
    <row r="495" spans="1:68" s="3" customFormat="1" x14ac:dyDescent="0.2">
      <c r="A495" s="22" t="s">
        <v>95</v>
      </c>
      <c r="B495" s="21" t="s">
        <v>21460</v>
      </c>
      <c r="C495" s="20" t="s">
        <v>183</v>
      </c>
      <c r="D495" s="20" t="s">
        <v>1</v>
      </c>
      <c r="E495" s="20" t="s">
        <v>78</v>
      </c>
      <c r="F495" s="22" t="s">
        <v>20557</v>
      </c>
      <c r="G495" s="20" t="s">
        <v>2442</v>
      </c>
      <c r="H495" s="22" t="s">
        <v>21461</v>
      </c>
      <c r="I495" s="19">
        <f t="shared" si="66"/>
        <v>43</v>
      </c>
      <c r="J495" s="20" t="s">
        <v>755</v>
      </c>
      <c r="K495" s="20" t="s">
        <v>489</v>
      </c>
      <c r="L495" s="95" t="str">
        <f>IF(M495&lt;&gt;"",IF(NOT(ISNA(INDEX(cc!B:B,MATCH(M495,cc!A:A,0)))),INDEX(cc!B:B,MATCH(M495,cc!A:A,0)),"0"),"")</f>
        <v>Age (&lt;1-50+-uk, 12), Sex, New Existing ART and HIV Status (Positive)</v>
      </c>
      <c r="M495" s="100" t="s">
        <v>20551</v>
      </c>
      <c r="N495" s="28" t="str">
        <f t="shared" si="74"/>
        <v xml:space="preserve"> TARGET</v>
      </c>
      <c r="O495" s="19" t="str">
        <f t="shared" si="67"/>
        <v>TB_ART (N, TA, Age/Sex/NewExistingArt/HIVStatus) TARGET: Registered TB/HIV</v>
      </c>
      <c r="P495" s="19" t="str">
        <f t="shared" si="68"/>
        <v>TB_ART (N, TA, Age/Sex/NewExistingArt/HIVStatus) TARGET: Registered TB/HIV</v>
      </c>
      <c r="Q495" s="19" t="str">
        <f t="shared" si="75"/>
        <v>TB_ART (N, TA, Age/Sex/NewExArt/HIV) TARGET</v>
      </c>
      <c r="R495" s="19" t="str">
        <f t="shared" si="69"/>
        <v>TB_ART_N_TA_Age_Sex_NewExArt_HIV_TARGET</v>
      </c>
      <c r="S495" s="19" t="str">
        <f t="shared" si="70"/>
        <v>TB_ART_N_TA_Age_Sex_NewExArt_HIV_TARGET</v>
      </c>
      <c r="T495" s="19" t="b">
        <f>NOT(ISNA(VLOOKUP(B495,dbcodes!A:B,2,FALSE)))</f>
        <v>0</v>
      </c>
      <c r="U495" s="19">
        <f>IF(ISNA(VLOOKUP(B495,dbcodes!A:B,2,FALSE)),des!R2562,VLOOKUP(B495,dbcodes!A:B,2,FALSE))</f>
        <v>0</v>
      </c>
      <c r="V495" s="20"/>
      <c r="W495" s="107" t="str">
        <f>IF(ISNA(VLOOKUP(C495,descriptions!A:B,2,FALSE)),des!V2205,IF(G495=" TARGET","Target ","")&amp;VLOOKUP(C495,descriptions!A:B,2,FALSE))</f>
        <v>Target Number of TB cases with documented HIV-positive status who start or continue ART during the reporting period</v>
      </c>
      <c r="X495" s="20" t="s">
        <v>4</v>
      </c>
      <c r="Y495" s="20" t="s">
        <v>831</v>
      </c>
      <c r="Z495" s="20" t="s">
        <v>836</v>
      </c>
      <c r="AA495" s="20" t="s">
        <v>102</v>
      </c>
      <c r="AB495" s="20" t="s">
        <v>755</v>
      </c>
      <c r="AC495" s="19" t="str">
        <f>IF(AB495&lt;&gt;"",IF(NOT(ISNA(INDEX(os!A:A,MATCH(AB495,os!B:B,0)))),INDEX(os!A:A,MATCH(AB495,os!B:B,0)),"0"),"")</f>
        <v/>
      </c>
      <c r="AD495" s="20" t="s">
        <v>830</v>
      </c>
      <c r="AE495" s="20"/>
      <c r="AF495" s="20"/>
      <c r="AG495" s="20"/>
      <c r="AH495" s="93" t="str">
        <f>IF(NOT(ISNA(VLOOKUP(B:B,ResultsTargets!A:A,1,0))),"TRUE","")</f>
        <v>TRUE</v>
      </c>
      <c r="AI495" s="19" t="str">
        <f>IF(ISNA(VLOOKUP(C495,dim_techarea!A:B,2,FALSE)),"",VLOOKUP(C495,dim_techarea!A:B,2,FALSE))</f>
        <v>TB_ART</v>
      </c>
      <c r="AJ495" s="19" t="str">
        <f>IF(ISNA(VLOOKUP(AI495,dim_techarea!B:C,2,FALSE)),"",VLOOKUP(AI495,dim_techarea!B:C,2,FALSE))</f>
        <v>Z6TU9Os82Yw</v>
      </c>
      <c r="AK495" s="19" t="str">
        <f>IF(ISNA(VLOOKUP(TRIM(G495),dim_targetsresults!A:B,2,FALSE)),"",VLOOKUP(TRIM(G495),dim_targetsresults!A:C,2,FALSE))</f>
        <v>MER Targets</v>
      </c>
      <c r="AL495" s="19" t="str">
        <f>IF(ISNA(VLOOKUP(AK495,dim_targetsresults!B:C,2,FALSE)),"",VLOOKUP(AK495,dim_targetsresults!B:C,2,FALSE))</f>
        <v>W8imnja2Owd</v>
      </c>
      <c r="AM495" s="19" t="str">
        <f>IF(ISNA(VLOOKUP(TRIM(D495),dim_numeratordenominator!A:B,2,FALSE)),"",VLOOKUP(TRIM(D495),dim_numeratordenominator!A:C,2,FALSE))</f>
        <v>Numerator</v>
      </c>
      <c r="AN495" s="19" t="str">
        <f>IF(ISNA(VLOOKUP(AM495,dim_numeratordenominator!B:C,2,FALSE)),"",VLOOKUP(AM495,dim_numeratordenominator!B:C,2,FALSE))</f>
        <v>Som9NRMQqV7</v>
      </c>
      <c r="AO495" s="19" t="str">
        <f>IF(ISNA(VLOOKUP(TRIM(E495),dim_supporttype!A:B,2,FALSE)),"",VLOOKUP(TRIM(E495),dim_supporttype!A:C,2,FALSE))</f>
        <v>TA</v>
      </c>
      <c r="AP495" s="19" t="str">
        <f>IF(ISNA(VLOOKUP(AO495,dim_supporttype!B:C,2,FALSE)),"",VLOOKUP(AO495,dim_supporttype!B:C,2,FALSE))</f>
        <v>cRAGKdWIDn4</v>
      </c>
      <c r="AQ495" s="19" t="str">
        <f>IF(ISNA(VLOOKUP(TRIM(F495),dim_disaggs!A:B,2,FALSE)),"No Disagg",VLOOKUP(TRIM(F495),dim_disaggs!A:B,2,FALSE))</f>
        <v>Age/Sex/NewExistingArt/HIVStatus</v>
      </c>
      <c r="AR495" s="19" t="str">
        <f>IF(ISNA(VLOOKUP(AQ495,dim_disaggs!B:C,2,FALSE)),"",VLOOKUP(AQ495,dim_disaggs!B:C,2,FALSE))</f>
        <v>EICV6m2Ay7l</v>
      </c>
      <c r="AS495" s="72"/>
      <c r="AT495" s="66"/>
      <c r="AU495" s="72" t="s">
        <v>755</v>
      </c>
      <c r="AV495" s="73" t="s">
        <v>755</v>
      </c>
      <c r="AW495" s="66"/>
      <c r="AX495" s="66" t="s">
        <v>755</v>
      </c>
      <c r="AY495" s="20"/>
      <c r="AZ495" s="20"/>
      <c r="BA495" s="105" t="str">
        <f t="shared" si="71"/>
        <v>Top Level Numerator</v>
      </c>
      <c r="BB495" s="20" t="str">
        <f t="shared" si="72"/>
        <v>PE5QVF0w4xj</v>
      </c>
      <c r="BC495" s="20"/>
      <c r="BD495" s="20"/>
      <c r="BE495" s="75" t="s">
        <v>755</v>
      </c>
      <c r="BF495" s="73" t="s">
        <v>755</v>
      </c>
      <c r="BG495" s="55" t="s">
        <v>755</v>
      </c>
      <c r="BH495" s="76" t="s">
        <v>755</v>
      </c>
      <c r="BI495" s="20"/>
      <c r="BJ495" s="20"/>
      <c r="BK495" s="55" t="s">
        <v>755</v>
      </c>
      <c r="BL495" s="71" t="s">
        <v>755</v>
      </c>
      <c r="BM495" s="77" t="s">
        <v>21473</v>
      </c>
      <c r="BN495" s="78" t="s">
        <v>21476</v>
      </c>
      <c r="BO495" s="77" t="s">
        <v>25670</v>
      </c>
      <c r="BP495" s="78" t="s">
        <v>25672</v>
      </c>
    </row>
    <row r="496" spans="1:68" s="3" customFormat="1" x14ac:dyDescent="0.2">
      <c r="A496" s="20" t="s">
        <v>95</v>
      </c>
      <c r="B496" s="20" t="s">
        <v>749</v>
      </c>
      <c r="C496" s="20" t="s">
        <v>751</v>
      </c>
      <c r="D496" s="20" t="s">
        <v>1</v>
      </c>
      <c r="E496" s="20" t="s">
        <v>264</v>
      </c>
      <c r="F496" s="20"/>
      <c r="G496" s="20" t="s">
        <v>20086</v>
      </c>
      <c r="H496" s="20"/>
      <c r="I496" s="19">
        <f t="shared" si="66"/>
        <v>26</v>
      </c>
      <c r="J496" s="20" t="s">
        <v>755</v>
      </c>
      <c r="K496" s="20" t="s">
        <v>752</v>
      </c>
      <c r="L496" s="95" t="str">
        <f>IF(M496&lt;&gt;"",IF(NOT(ISNA(INDEX(cc!B:B,MATCH(M496,cc!A:A,0)))),INDEX(cc!B:B,MATCH(M496,cc!A:A,0)),"0"),"")</f>
        <v>default</v>
      </c>
      <c r="M496" s="97" t="s">
        <v>13</v>
      </c>
      <c r="N496" s="28" t="str">
        <f t="shared" si="74"/>
        <v/>
      </c>
      <c r="O496" s="19" t="str">
        <f t="shared" si="67"/>
        <v>TB_PREV (N, DSD_NARRATIVE): IPT</v>
      </c>
      <c r="P496" s="19" t="str">
        <f t="shared" si="68"/>
        <v>TB_PREV (N, DSD_NARRATIVE): IPT</v>
      </c>
      <c r="Q496" s="19" t="str">
        <f t="shared" si="75"/>
        <v>TB_PREV (N, DSD_NARRATIVE)</v>
      </c>
      <c r="R496" s="19" t="str">
        <f t="shared" si="69"/>
        <v>TB_PREV_N_DSD_NARRATIVE</v>
      </c>
      <c r="S496" s="19" t="str">
        <f t="shared" si="70"/>
        <v>TB_PREV_N_DSD_NARRATIVE_</v>
      </c>
      <c r="T496" s="19" t="b">
        <f>NOT(ISNA(VLOOKUP(B496,dbcodes!A:B,2,FALSE)))</f>
        <v>1</v>
      </c>
      <c r="U496" s="19" t="str">
        <f>IF(ISNA(VLOOKUP(B496,dbcodes!A:B,2,FALSE)),des!R2563,VLOOKUP(B496,dbcodes!A:B,2,FALSE))</f>
        <v>TB_PREV_N_DSD_NARRATIVE</v>
      </c>
      <c r="V496" s="20"/>
      <c r="W496" s="107" t="str">
        <f>IF(ISNA(VLOOKUP(C496,descriptions!A:B,2,FALSE)),des!V1354,IF(G496=" TARGET","Target ","")&amp;VLOOKUP(C496,descriptions!A:B,2,FALSE))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496" s="20" t="s">
        <v>9</v>
      </c>
      <c r="Y496" s="20" t="s">
        <v>831</v>
      </c>
      <c r="Z496" s="20" t="s">
        <v>839</v>
      </c>
      <c r="AA496" s="20" t="s">
        <v>102</v>
      </c>
      <c r="AB496" s="20" t="s">
        <v>755</v>
      </c>
      <c r="AC496" s="19" t="str">
        <f>IF(AB496&lt;&gt;"",IF(NOT(ISNA(INDEX(os!A:A,MATCH(AB496,os!B:B,0)))),INDEX(os!A:A,MATCH(AB496,os!B:B,0)),"0"),"")</f>
        <v/>
      </c>
      <c r="AD496" s="20" t="s">
        <v>830</v>
      </c>
      <c r="AE496" s="20"/>
      <c r="AF496" s="20"/>
      <c r="AG496" s="20"/>
      <c r="AH496" s="93" t="str">
        <f>IF(NOT(ISNA(VLOOKUP(B:B,ResultsTargets!A:A,1,0))),"TRUE","")</f>
        <v>TRUE</v>
      </c>
      <c r="AI496" s="19" t="str">
        <f>IF(ISNA(VLOOKUP(C496,dim_techarea!A:B,2,FALSE)),"",VLOOKUP(C496,dim_techarea!A:B,2,FALSE))</f>
        <v>TB_PREV</v>
      </c>
      <c r="AJ496" s="19" t="str">
        <f>IF(ISNA(VLOOKUP(AI496,dim_techarea!B:C,2,FALSE)),"",VLOOKUP(AI496,dim_techarea!B:C,2,FALSE))</f>
        <v>FfxbuFZVAM5</v>
      </c>
      <c r="AK496" s="19" t="str">
        <f>IF(ISNA(VLOOKUP(TRIM(G496),dim_targetsresults!A:B,2,FALSE)),"",VLOOKUP(TRIM(G496),dim_targetsresults!A:C,2,FALSE))</f>
        <v>MER Results</v>
      </c>
      <c r="AL496" s="19" t="str">
        <f>IF(ISNA(VLOOKUP(AK496,dim_targetsresults!B:C,2,FALSE)),"",VLOOKUP(AK496,dim_targetsresults!B:C,2,FALSE))</f>
        <v>Jh0jDM5yQ2E</v>
      </c>
      <c r="AM496" s="19" t="str">
        <f>IF(ISNA(VLOOKUP(TRIM(D496),dim_numeratordenominator!A:B,2,FALSE)),"",VLOOKUP(TRIM(D496),dim_numeratordenominator!A:C,2,FALSE))</f>
        <v>Numerator</v>
      </c>
      <c r="AN496" s="19" t="str">
        <f>IF(ISNA(VLOOKUP(AM496,dim_numeratordenominator!B:C,2,FALSE)),"",VLOOKUP(AM496,dim_numeratordenominator!B:C,2,FALSE))</f>
        <v>Som9NRMQqV7</v>
      </c>
      <c r="AO496" s="19" t="str">
        <f>IF(ISNA(VLOOKUP(TRIM(E496),dim_supporttype!A:B,2,FALSE)),"",VLOOKUP(TRIM(E496),dim_supporttype!A:C,2,FALSE))</f>
        <v>DSD Narratives</v>
      </c>
      <c r="AP496" s="19" t="str">
        <f>IF(ISNA(VLOOKUP(AO496,dim_supporttype!B:C,2,FALSE)),"",VLOOKUP(AO496,dim_supporttype!B:C,2,FALSE))</f>
        <v>ySGf8v2q9Rm</v>
      </c>
      <c r="AQ496" s="19" t="str">
        <f>IF(ISNA(VLOOKUP(TRIM(F496),dim_disaggs!A:B,2,FALSE)),"No Disagg",VLOOKUP(TRIM(F496),dim_disaggs!A:B,2,FALSE))</f>
        <v>No Disagg</v>
      </c>
      <c r="AR496" s="19" t="str">
        <f>IF(ISNA(VLOOKUP(AQ496,dim_disaggs!B:C,2,FALSE)),"",VLOOKUP(AQ496,dim_disaggs!B:C,2,FALSE))</f>
        <v>werJlVT6sf3</v>
      </c>
      <c r="AS496" s="72"/>
      <c r="AT496" s="66"/>
      <c r="AU496" s="72" t="s">
        <v>755</v>
      </c>
      <c r="AV496" s="73" t="s">
        <v>755</v>
      </c>
      <c r="AW496" s="66" t="s">
        <v>755</v>
      </c>
      <c r="AX496" s="66" t="s">
        <v>755</v>
      </c>
      <c r="AY496" s="20"/>
      <c r="AZ496" s="20"/>
      <c r="BA496" s="105" t="str">
        <f t="shared" si="71"/>
        <v/>
      </c>
      <c r="BB496" s="20" t="str">
        <f t="shared" si="72"/>
        <v/>
      </c>
      <c r="BC496" s="20"/>
      <c r="BD496" s="20"/>
      <c r="BE496" s="75" t="s">
        <v>755</v>
      </c>
      <c r="BF496" s="73" t="s">
        <v>755</v>
      </c>
      <c r="BG496" s="55" t="s">
        <v>755</v>
      </c>
      <c r="BH496" s="76" t="s">
        <v>755</v>
      </c>
      <c r="BI496" s="20" t="s">
        <v>755</v>
      </c>
      <c r="BJ496" s="20" t="s">
        <v>755</v>
      </c>
      <c r="BK496" s="55" t="s">
        <v>755</v>
      </c>
      <c r="BL496" s="71" t="s">
        <v>755</v>
      </c>
      <c r="BM496" s="77" t="s">
        <v>755</v>
      </c>
      <c r="BN496" s="78" t="s">
        <v>755</v>
      </c>
      <c r="BO496" s="77" t="s">
        <v>755</v>
      </c>
      <c r="BP496" s="78" t="s">
        <v>755</v>
      </c>
    </row>
    <row r="497" spans="1:68" x14ac:dyDescent="0.2">
      <c r="A497" s="20" t="s">
        <v>95</v>
      </c>
      <c r="B497" s="20" t="s">
        <v>750</v>
      </c>
      <c r="C497" s="20" t="s">
        <v>751</v>
      </c>
      <c r="D497" s="20" t="s">
        <v>1</v>
      </c>
      <c r="E497" s="20" t="s">
        <v>265</v>
      </c>
      <c r="G497" s="20" t="s">
        <v>20086</v>
      </c>
      <c r="I497" s="19">
        <f t="shared" si="66"/>
        <v>25</v>
      </c>
      <c r="J497" s="20" t="s">
        <v>755</v>
      </c>
      <c r="K497" s="20" t="s">
        <v>752</v>
      </c>
      <c r="L497" s="95" t="str">
        <f>IF(M497&lt;&gt;"",IF(NOT(ISNA(INDEX(cc!B:B,MATCH(M497,cc!A:A,0)))),INDEX(cc!B:B,MATCH(M497,cc!A:A,0)),"0"),"")</f>
        <v>default</v>
      </c>
      <c r="M497" s="97" t="s">
        <v>13</v>
      </c>
      <c r="N497" s="28" t="str">
        <f t="shared" si="74"/>
        <v/>
      </c>
      <c r="O497" s="19" t="str">
        <f t="shared" si="67"/>
        <v>TB_PREV (N, TA_NARRATIVE): IPT</v>
      </c>
      <c r="P497" s="19" t="str">
        <f t="shared" si="68"/>
        <v>TB_PREV (N, TA_NARRATIVE): IPT</v>
      </c>
      <c r="Q497" s="19" t="str">
        <f t="shared" si="75"/>
        <v>TB_PREV (N, TA_NARRATIVE)</v>
      </c>
      <c r="R497" s="19" t="str">
        <f t="shared" si="69"/>
        <v>TB_PREV_N_TA_NARRATIVE</v>
      </c>
      <c r="S497" s="19" t="str">
        <f t="shared" si="70"/>
        <v>TB_PREV_N_TA_NARRATIVE_</v>
      </c>
      <c r="T497" s="19" t="b">
        <f>NOT(ISNA(VLOOKUP(B497,dbcodes!A:B,2,FALSE)))</f>
        <v>1</v>
      </c>
      <c r="U497" s="19" t="str">
        <f>IF(ISNA(VLOOKUP(B497,dbcodes!A:B,2,FALSE)),des!R2564,VLOOKUP(B497,dbcodes!A:B,2,FALSE))</f>
        <v>TB_PREV_N_TA_NARRATIVE</v>
      </c>
      <c r="W497" s="107" t="str">
        <f>IF(ISNA(VLOOKUP(C497,descriptions!A:B,2,FALSE)),des!V1355,IF(G497=" TARGET","Target ","")&amp;VLOOKUP(C497,descriptions!A:B,2,FALSE))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497" s="20" t="s">
        <v>9</v>
      </c>
      <c r="Y497" s="20" t="s">
        <v>831</v>
      </c>
      <c r="Z497" s="20" t="s">
        <v>839</v>
      </c>
      <c r="AA497" s="20" t="s">
        <v>102</v>
      </c>
      <c r="AB497" s="20" t="s">
        <v>755</v>
      </c>
      <c r="AC497" s="19" t="str">
        <f>IF(AB497&lt;&gt;"",IF(NOT(ISNA(INDEX(os!A:A,MATCH(AB497,os!B:B,0)))),INDEX(os!A:A,MATCH(AB497,os!B:B,0)),"0"),"")</f>
        <v/>
      </c>
      <c r="AD497" s="20" t="s">
        <v>830</v>
      </c>
      <c r="AH497" s="93" t="str">
        <f>IF(NOT(ISNA(VLOOKUP(B:B,ResultsTargets!A:A,1,0))),"TRUE","")</f>
        <v>TRUE</v>
      </c>
      <c r="AI497" s="19" t="str">
        <f>IF(ISNA(VLOOKUP(C497,dim_techarea!A:B,2,FALSE)),"",VLOOKUP(C497,dim_techarea!A:B,2,FALSE))</f>
        <v>TB_PREV</v>
      </c>
      <c r="AJ497" s="19" t="str">
        <f>IF(ISNA(VLOOKUP(AI497,dim_techarea!B:C,2,FALSE)),"",VLOOKUP(AI497,dim_techarea!B:C,2,FALSE))</f>
        <v>FfxbuFZVAM5</v>
      </c>
      <c r="AK497" s="19" t="str">
        <f>IF(ISNA(VLOOKUP(TRIM(G497),dim_targetsresults!A:B,2,FALSE)),"",VLOOKUP(TRIM(G497),dim_targetsresults!A:C,2,FALSE))</f>
        <v>MER Results</v>
      </c>
      <c r="AL497" s="19" t="str">
        <f>IF(ISNA(VLOOKUP(AK497,dim_targetsresults!B:C,2,FALSE)),"",VLOOKUP(AK497,dim_targetsresults!B:C,2,FALSE))</f>
        <v>Jh0jDM5yQ2E</v>
      </c>
      <c r="AM497" s="19" t="str">
        <f>IF(ISNA(VLOOKUP(TRIM(D497),dim_numeratordenominator!A:B,2,FALSE)),"",VLOOKUP(TRIM(D497),dim_numeratordenominator!A:C,2,FALSE))</f>
        <v>Numerator</v>
      </c>
      <c r="AN497" s="19" t="str">
        <f>IF(ISNA(VLOOKUP(AM497,dim_numeratordenominator!B:C,2,FALSE)),"",VLOOKUP(AM497,dim_numeratordenominator!B:C,2,FALSE))</f>
        <v>Som9NRMQqV7</v>
      </c>
      <c r="AO497" s="19" t="str">
        <f>IF(ISNA(VLOOKUP(TRIM(E497),dim_supporttype!A:B,2,FALSE)),"",VLOOKUP(TRIM(E497),dim_supporttype!A:C,2,FALSE))</f>
        <v>TA Narratives</v>
      </c>
      <c r="AP497" s="19" t="str">
        <f>IF(ISNA(VLOOKUP(AO497,dim_supporttype!B:C,2,FALSE)),"",VLOOKUP(AO497,dim_supporttype!B:C,2,FALSE))</f>
        <v>aBZapfNWlIU</v>
      </c>
      <c r="AQ497" s="19" t="str">
        <f>IF(ISNA(VLOOKUP(TRIM(F497),dim_disaggs!A:B,2,FALSE)),"No Disagg",VLOOKUP(TRIM(F497),dim_disaggs!A:B,2,FALSE))</f>
        <v>No Disagg</v>
      </c>
      <c r="AR497" s="19" t="str">
        <f>IF(ISNA(VLOOKUP(AQ497,dim_disaggs!B:C,2,FALSE)),"",VLOOKUP(AQ497,dim_disaggs!B:C,2,FALSE))</f>
        <v>werJlVT6sf3</v>
      </c>
      <c r="AU497" s="72" t="s">
        <v>755</v>
      </c>
      <c r="AV497" s="73" t="s">
        <v>755</v>
      </c>
      <c r="AW497" s="66" t="s">
        <v>755</v>
      </c>
      <c r="AX497" s="66" t="s">
        <v>755</v>
      </c>
      <c r="BA497" s="105" t="str">
        <f t="shared" si="71"/>
        <v/>
      </c>
      <c r="BB497" s="20" t="str">
        <f t="shared" si="72"/>
        <v/>
      </c>
      <c r="BE497" s="75" t="s">
        <v>755</v>
      </c>
      <c r="BF497" s="73" t="s">
        <v>755</v>
      </c>
      <c r="BG497" s="55" t="s">
        <v>755</v>
      </c>
      <c r="BH497" s="76" t="s">
        <v>755</v>
      </c>
      <c r="BI497" s="20" t="s">
        <v>755</v>
      </c>
      <c r="BJ497" s="20" t="s">
        <v>755</v>
      </c>
      <c r="BK497" s="55" t="s">
        <v>755</v>
      </c>
      <c r="BL497" s="71" t="s">
        <v>755</v>
      </c>
      <c r="BM497" s="77" t="s">
        <v>755</v>
      </c>
      <c r="BN497" s="78" t="s">
        <v>755</v>
      </c>
      <c r="BO497" s="77" t="s">
        <v>755</v>
      </c>
      <c r="BP497" s="78" t="s">
        <v>755</v>
      </c>
    </row>
    <row r="498" spans="1:68" x14ac:dyDescent="0.2">
      <c r="A498" s="22" t="s">
        <v>95</v>
      </c>
      <c r="B498" s="4" t="s">
        <v>21327</v>
      </c>
      <c r="C498" s="22" t="s">
        <v>751</v>
      </c>
      <c r="D498" s="22" t="s">
        <v>1</v>
      </c>
      <c r="E498" s="22" t="s">
        <v>77</v>
      </c>
      <c r="F498" s="22" t="s">
        <v>20557</v>
      </c>
      <c r="G498" s="20" t="s">
        <v>20086</v>
      </c>
      <c r="H498" s="22" t="s">
        <v>21326</v>
      </c>
      <c r="I498" s="19">
        <f t="shared" si="66"/>
        <v>44</v>
      </c>
      <c r="K498" s="22" t="s">
        <v>752</v>
      </c>
      <c r="L498" s="95" t="str">
        <f>IF(M498&lt;&gt;"",IF(NOT(ISNA(INDEX(cc!B:B,MATCH(M498,cc!A:A,0)))),INDEX(cc!B:B,MATCH(M498,cc!A:A,0)),"0"),"")</f>
        <v>Age (&lt;15,15+-uk, 2), Sex, New Existing ART and HIV Status (Positive)</v>
      </c>
      <c r="M498" s="101" t="s">
        <v>20564</v>
      </c>
      <c r="N498" s="28" t="str">
        <f t="shared" si="74"/>
        <v/>
      </c>
      <c r="O498" s="19" t="str">
        <f t="shared" si="67"/>
        <v>TB_PREV (N, DSD, Age/Sex/NewExistingArt/HIVStatus): IPT</v>
      </c>
      <c r="P498" s="19" t="str">
        <f t="shared" si="68"/>
        <v>TB_PREV (N, DSD, Age/Sex/NewExistingArt/HIVStatus): IPT</v>
      </c>
      <c r="Q498" s="19" t="str">
        <f t="shared" si="75"/>
        <v>TB_PREV (N, DSD, Age/Sex/NewExArt/HIVStatus)</v>
      </c>
      <c r="R498" s="19" t="str">
        <f t="shared" si="69"/>
        <v>TB_PREV_N_DSD_Age_Sex_NewExArt_HIVStatus</v>
      </c>
      <c r="S498" s="19" t="str">
        <f t="shared" si="70"/>
        <v>TB_PREV_N_DSD_Age_Sex_NewExArt_HIVStatus_</v>
      </c>
      <c r="T498" s="19" t="b">
        <f>NOT(ISNA(VLOOKUP(B498,dbcodes!A:B,2,FALSE)))</f>
        <v>0</v>
      </c>
      <c r="U498" s="19">
        <f>IF(ISNA(VLOOKUP(B498,dbcodes!A:B,2,FALSE)),des!R2565,VLOOKUP(B498,dbcodes!A:B,2,FALSE))</f>
        <v>0</v>
      </c>
      <c r="W498" s="107" t="str">
        <f>IF(ISNA(VLOOKUP(C498,descriptions!A:B,2,FALSE)),des!V2133,IF(G498=" TARGET","Target ","")&amp;VLOOKUP(C498,descriptions!A:B,2,FALSE))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498" s="22" t="s">
        <v>4</v>
      </c>
      <c r="Y498" s="20" t="s">
        <v>831</v>
      </c>
      <c r="Z498" s="20" t="s">
        <v>836</v>
      </c>
      <c r="AA498" s="20" t="s">
        <v>102</v>
      </c>
      <c r="AB498" s="20" t="s">
        <v>755</v>
      </c>
      <c r="AC498" s="19" t="str">
        <f>IF(AB498&lt;&gt;"",IF(NOT(ISNA(INDEX(os!A:A,MATCH(AB498,os!B:B,0)))),INDEX(os!A:A,MATCH(AB498,os!B:B,0)),"0"),"")</f>
        <v/>
      </c>
      <c r="AD498" s="20" t="s">
        <v>830</v>
      </c>
      <c r="AH498" s="93" t="str">
        <f>IF(NOT(ISNA(VLOOKUP(B:B,ResultsTargets!A:A,1,0))),"TRUE","")</f>
        <v>TRUE</v>
      </c>
      <c r="AI498" s="19" t="str">
        <f>IF(ISNA(VLOOKUP(C498,dim_techarea!A:B,2,FALSE)),"",VLOOKUP(C498,dim_techarea!A:B,2,FALSE))</f>
        <v>TB_PREV</v>
      </c>
      <c r="AJ498" s="19" t="str">
        <f>IF(ISNA(VLOOKUP(AI498,dim_techarea!B:C,2,FALSE)),"",VLOOKUP(AI498,dim_techarea!B:C,2,FALSE))</f>
        <v>FfxbuFZVAM5</v>
      </c>
      <c r="AK498" s="19" t="str">
        <f>IF(ISNA(VLOOKUP(TRIM(G498),dim_targetsresults!A:B,2,FALSE)),"",VLOOKUP(TRIM(G498),dim_targetsresults!A:C,2,FALSE))</f>
        <v>MER Results</v>
      </c>
      <c r="AL498" s="19" t="str">
        <f>IF(ISNA(VLOOKUP(AK498,dim_targetsresults!B:C,2,FALSE)),"",VLOOKUP(AK498,dim_targetsresults!B:C,2,FALSE))</f>
        <v>Jh0jDM5yQ2E</v>
      </c>
      <c r="AM498" s="19" t="str">
        <f>IF(ISNA(VLOOKUP(TRIM(D498),dim_numeratordenominator!A:B,2,FALSE)),"",VLOOKUP(TRIM(D498),dim_numeratordenominator!A:C,2,FALSE))</f>
        <v>Numerator</v>
      </c>
      <c r="AN498" s="19" t="str">
        <f>IF(ISNA(VLOOKUP(AM498,dim_numeratordenominator!B:C,2,FALSE)),"",VLOOKUP(AM498,dim_numeratordenominator!B:C,2,FALSE))</f>
        <v>Som9NRMQqV7</v>
      </c>
      <c r="AO498" s="19" t="str">
        <f>IF(ISNA(VLOOKUP(TRIM(E498),dim_supporttype!A:B,2,FALSE)),"",VLOOKUP(TRIM(E498),dim_supporttype!A:C,2,FALSE))</f>
        <v>DSD</v>
      </c>
      <c r="AP498" s="19" t="str">
        <f>IF(ISNA(VLOOKUP(AO498,dim_supporttype!B:C,2,FALSE)),"",VLOOKUP(AO498,dim_supporttype!B:C,2,FALSE))</f>
        <v>iM13vdNLWKb</v>
      </c>
      <c r="AQ498" s="19" t="str">
        <f>IF(ISNA(VLOOKUP(TRIM(F498),dim_disaggs!A:B,2,FALSE)),"No Disagg",VLOOKUP(TRIM(F498),dim_disaggs!A:B,2,FALSE))</f>
        <v>Age/Sex/NewExistingArt/HIVStatus</v>
      </c>
      <c r="AR498" s="19" t="str">
        <f>IF(ISNA(VLOOKUP(AQ498,dim_disaggs!B:C,2,FALSE)),"",VLOOKUP(AQ498,dim_disaggs!B:C,2,FALSE))</f>
        <v>EICV6m2Ay7l</v>
      </c>
      <c r="AU498" s="72" t="s">
        <v>755</v>
      </c>
      <c r="AV498" s="73" t="s">
        <v>755</v>
      </c>
      <c r="AW498" s="66" t="s">
        <v>755</v>
      </c>
      <c r="AX498" s="66" t="s">
        <v>755</v>
      </c>
      <c r="BA498" s="105" t="str">
        <f t="shared" si="71"/>
        <v>Top Level Numerator</v>
      </c>
      <c r="BB498" s="20" t="str">
        <f t="shared" si="72"/>
        <v>PE5QVF0w4xj</v>
      </c>
      <c r="BH498" s="76" t="s">
        <v>755</v>
      </c>
      <c r="BJ498" s="20" t="s">
        <v>755</v>
      </c>
      <c r="BM498" s="77" t="s">
        <v>21473</v>
      </c>
      <c r="BN498" s="78" t="s">
        <v>21476</v>
      </c>
      <c r="BO498" s="77" t="s">
        <v>25670</v>
      </c>
      <c r="BP498" s="78" t="s">
        <v>25672</v>
      </c>
    </row>
    <row r="499" spans="1:68" x14ac:dyDescent="0.2">
      <c r="A499" s="22" t="s">
        <v>95</v>
      </c>
      <c r="B499" s="4" t="s">
        <v>21328</v>
      </c>
      <c r="C499" s="22" t="s">
        <v>751</v>
      </c>
      <c r="D499" s="22" t="s">
        <v>1</v>
      </c>
      <c r="E499" s="22" t="s">
        <v>78</v>
      </c>
      <c r="F499" s="22" t="s">
        <v>20557</v>
      </c>
      <c r="G499" s="20" t="s">
        <v>20086</v>
      </c>
      <c r="H499" s="22" t="s">
        <v>21326</v>
      </c>
      <c r="I499" s="19">
        <f t="shared" si="66"/>
        <v>43</v>
      </c>
      <c r="K499" s="22" t="s">
        <v>752</v>
      </c>
      <c r="L499" s="95" t="str">
        <f>IF(M499&lt;&gt;"",IF(NOT(ISNA(INDEX(cc!B:B,MATCH(M499,cc!A:A,0)))),INDEX(cc!B:B,MATCH(M499,cc!A:A,0)),"0"),"")</f>
        <v>Age (&lt;15,15+-uk, 2), Sex, New Existing ART and HIV Status (Positive)</v>
      </c>
      <c r="M499" s="101" t="s">
        <v>20564</v>
      </c>
      <c r="N499" s="28" t="str">
        <f t="shared" si="74"/>
        <v/>
      </c>
      <c r="O499" s="19" t="str">
        <f t="shared" si="67"/>
        <v>TB_PREV (N, TA, Age/Sex/NewExistingArt/HIVStatus): IPT</v>
      </c>
      <c r="P499" s="19" t="str">
        <f t="shared" si="68"/>
        <v>TB_PREV (N, TA, Age/Sex/NewExistingArt/HIVStatus): IPT</v>
      </c>
      <c r="Q499" s="19" t="str">
        <f t="shared" si="75"/>
        <v>TB_PREV (N, TA, Age/Sex/NewExArt/HIVStatus)</v>
      </c>
      <c r="R499" s="19" t="str">
        <f t="shared" si="69"/>
        <v>TB_PREV_N_TA_Age_Sex_NewExArt_HIVStatus</v>
      </c>
      <c r="S499" s="19" t="str">
        <f t="shared" si="70"/>
        <v>TB_PREV_N_TA_Age_Sex_NewExArt_HIVStatus_</v>
      </c>
      <c r="T499" s="19" t="b">
        <f>NOT(ISNA(VLOOKUP(B499,dbcodes!A:B,2,FALSE)))</f>
        <v>0</v>
      </c>
      <c r="U499" s="19">
        <f>IF(ISNA(VLOOKUP(B499,dbcodes!A:B,2,FALSE)),des!R2566,VLOOKUP(B499,dbcodes!A:B,2,FALSE))</f>
        <v>0</v>
      </c>
      <c r="W499" s="107" t="str">
        <f>IF(ISNA(VLOOKUP(C499,descriptions!A:B,2,FALSE)),des!V2134,IF(G499=" TARGET","Target ","")&amp;VLOOKUP(C499,descriptions!A:B,2,FALSE))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499" s="22" t="s">
        <v>4</v>
      </c>
      <c r="Y499" s="20" t="s">
        <v>831</v>
      </c>
      <c r="Z499" s="20" t="s">
        <v>836</v>
      </c>
      <c r="AA499" s="20" t="s">
        <v>102</v>
      </c>
      <c r="AB499" s="20" t="s">
        <v>755</v>
      </c>
      <c r="AC499" s="19" t="str">
        <f>IF(AB499&lt;&gt;"",IF(NOT(ISNA(INDEX(os!A:A,MATCH(AB499,os!B:B,0)))),INDEX(os!A:A,MATCH(AB499,os!B:B,0)),"0"),"")</f>
        <v/>
      </c>
      <c r="AD499" s="20" t="s">
        <v>830</v>
      </c>
      <c r="AH499" s="93" t="str">
        <f>IF(NOT(ISNA(VLOOKUP(B:B,ResultsTargets!A:A,1,0))),"TRUE","")</f>
        <v>TRUE</v>
      </c>
      <c r="AI499" s="19" t="str">
        <f>IF(ISNA(VLOOKUP(C499,dim_techarea!A:B,2,FALSE)),"",VLOOKUP(C499,dim_techarea!A:B,2,FALSE))</f>
        <v>TB_PREV</v>
      </c>
      <c r="AJ499" s="19" t="str">
        <f>IF(ISNA(VLOOKUP(AI499,dim_techarea!B:C,2,FALSE)),"",VLOOKUP(AI499,dim_techarea!B:C,2,FALSE))</f>
        <v>FfxbuFZVAM5</v>
      </c>
      <c r="AK499" s="19" t="str">
        <f>IF(ISNA(VLOOKUP(TRIM(G499),dim_targetsresults!A:B,2,FALSE)),"",VLOOKUP(TRIM(G499),dim_targetsresults!A:C,2,FALSE))</f>
        <v>MER Results</v>
      </c>
      <c r="AL499" s="19" t="str">
        <f>IF(ISNA(VLOOKUP(AK499,dim_targetsresults!B:C,2,FALSE)),"",VLOOKUP(AK499,dim_targetsresults!B:C,2,FALSE))</f>
        <v>Jh0jDM5yQ2E</v>
      </c>
      <c r="AM499" s="19" t="str">
        <f>IF(ISNA(VLOOKUP(TRIM(D499),dim_numeratordenominator!A:B,2,FALSE)),"",VLOOKUP(TRIM(D499),dim_numeratordenominator!A:C,2,FALSE))</f>
        <v>Numerator</v>
      </c>
      <c r="AN499" s="19" t="str">
        <f>IF(ISNA(VLOOKUP(AM499,dim_numeratordenominator!B:C,2,FALSE)),"",VLOOKUP(AM499,dim_numeratordenominator!B:C,2,FALSE))</f>
        <v>Som9NRMQqV7</v>
      </c>
      <c r="AO499" s="19" t="str">
        <f>IF(ISNA(VLOOKUP(TRIM(E499),dim_supporttype!A:B,2,FALSE)),"",VLOOKUP(TRIM(E499),dim_supporttype!A:C,2,FALSE))</f>
        <v>TA</v>
      </c>
      <c r="AP499" s="19" t="str">
        <f>IF(ISNA(VLOOKUP(AO499,dim_supporttype!B:C,2,FALSE)),"",VLOOKUP(AO499,dim_supporttype!B:C,2,FALSE))</f>
        <v>cRAGKdWIDn4</v>
      </c>
      <c r="AQ499" s="19" t="str">
        <f>IF(ISNA(VLOOKUP(TRIM(F499),dim_disaggs!A:B,2,FALSE)),"No Disagg",VLOOKUP(TRIM(F499),dim_disaggs!A:B,2,FALSE))</f>
        <v>Age/Sex/NewExistingArt/HIVStatus</v>
      </c>
      <c r="AR499" s="19" t="str">
        <f>IF(ISNA(VLOOKUP(AQ499,dim_disaggs!B:C,2,FALSE)),"",VLOOKUP(AQ499,dim_disaggs!B:C,2,FALSE))</f>
        <v>EICV6m2Ay7l</v>
      </c>
      <c r="AU499" s="72" t="s">
        <v>755</v>
      </c>
      <c r="AV499" s="73" t="s">
        <v>755</v>
      </c>
      <c r="AW499" s="66" t="s">
        <v>755</v>
      </c>
      <c r="AX499" s="66" t="s">
        <v>755</v>
      </c>
      <c r="BA499" s="105" t="str">
        <f t="shared" si="71"/>
        <v>Top Level Numerator</v>
      </c>
      <c r="BB499" s="20" t="str">
        <f t="shared" si="72"/>
        <v>PE5QVF0w4xj</v>
      </c>
      <c r="BH499" s="76" t="s">
        <v>755</v>
      </c>
      <c r="BJ499" s="20" t="s">
        <v>755</v>
      </c>
      <c r="BM499" s="77" t="s">
        <v>21473</v>
      </c>
      <c r="BN499" s="78" t="s">
        <v>21476</v>
      </c>
      <c r="BO499" s="77" t="s">
        <v>25670</v>
      </c>
      <c r="BP499" s="78" t="s">
        <v>25672</v>
      </c>
    </row>
    <row r="500" spans="1:68" x14ac:dyDescent="0.2">
      <c r="A500" s="22" t="s">
        <v>95</v>
      </c>
      <c r="B500" s="4" t="s">
        <v>21329</v>
      </c>
      <c r="C500" s="22" t="s">
        <v>751</v>
      </c>
      <c r="D500" s="22" t="s">
        <v>164</v>
      </c>
      <c r="E500" s="22" t="s">
        <v>77</v>
      </c>
      <c r="F500" s="22" t="s">
        <v>20557</v>
      </c>
      <c r="G500" s="20" t="s">
        <v>20086</v>
      </c>
      <c r="H500" s="22" t="s">
        <v>21326</v>
      </c>
      <c r="I500" s="19">
        <f t="shared" si="66"/>
        <v>44</v>
      </c>
      <c r="K500" s="22" t="s">
        <v>752</v>
      </c>
      <c r="L500" s="95" t="str">
        <f>IF(M500&lt;&gt;"",IF(NOT(ISNA(INDEX(cc!B:B,MATCH(M500,cc!A:A,0)))),INDEX(cc!B:B,MATCH(M500,cc!A:A,0)),"0"),"")</f>
        <v>Age (&lt;15,15+-uk, 2), Sex, New Existing ART and HIV Status (Positive)</v>
      </c>
      <c r="M500" s="101" t="s">
        <v>20564</v>
      </c>
      <c r="N500" s="28" t="str">
        <f t="shared" si="74"/>
        <v/>
      </c>
      <c r="O500" s="19" t="str">
        <f t="shared" si="67"/>
        <v>TB_PREV (D, DSD, Age/Sex/NewExistingArt/HIVStatus): IPT</v>
      </c>
      <c r="P500" s="19" t="str">
        <f t="shared" si="68"/>
        <v>TB_PREV (D, DSD, Age/Sex/NewExistingArt/HIVStatus): IPT</v>
      </c>
      <c r="Q500" s="19" t="str">
        <f t="shared" si="75"/>
        <v>TB_PREV (D, DSD, Age/Sex/NewExArt/HIVStatus)</v>
      </c>
      <c r="R500" s="19" t="str">
        <f t="shared" si="69"/>
        <v>TB_PREV_D_DSD_Age_Sex_NewExArt_HIVStatus</v>
      </c>
      <c r="S500" s="19" t="str">
        <f t="shared" si="70"/>
        <v>TB_PREV_D_DSD_Age_Sex_NewExArt_HIVStatus_</v>
      </c>
      <c r="T500" s="19" t="b">
        <f>NOT(ISNA(VLOOKUP(B500,dbcodes!A:B,2,FALSE)))</f>
        <v>0</v>
      </c>
      <c r="U500" s="19">
        <f>IF(ISNA(VLOOKUP(B500,dbcodes!A:B,2,FALSE)),des!R2567,VLOOKUP(B500,dbcodes!A:B,2,FALSE))</f>
        <v>0</v>
      </c>
      <c r="W500" s="107" t="str">
        <f>IF(ISNA(VLOOKUP(C500,descriptions!A:B,2,FALSE)),des!V2135,IF(G500=" TARGET","Target ","")&amp;VLOOKUP(C500,descriptions!A:B,2,FALSE))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500" s="22" t="s">
        <v>4</v>
      </c>
      <c r="Y500" s="20" t="s">
        <v>831</v>
      </c>
      <c r="Z500" s="20" t="s">
        <v>836</v>
      </c>
      <c r="AA500" s="20" t="s">
        <v>102</v>
      </c>
      <c r="AB500" s="20" t="s">
        <v>755</v>
      </c>
      <c r="AC500" s="19" t="str">
        <f>IF(AB500&lt;&gt;"",IF(NOT(ISNA(INDEX(os!A:A,MATCH(AB500,os!B:B,0)))),INDEX(os!A:A,MATCH(AB500,os!B:B,0)),"0"),"")</f>
        <v/>
      </c>
      <c r="AD500" s="20" t="s">
        <v>830</v>
      </c>
      <c r="AH500" s="93" t="str">
        <f>IF(NOT(ISNA(VLOOKUP(B:B,ResultsTargets!A:A,1,0))),"TRUE","")</f>
        <v>TRUE</v>
      </c>
      <c r="AI500" s="19" t="str">
        <f>IF(ISNA(VLOOKUP(C500,dim_techarea!A:B,2,FALSE)),"",VLOOKUP(C500,dim_techarea!A:B,2,FALSE))</f>
        <v>TB_PREV</v>
      </c>
      <c r="AJ500" s="19" t="str">
        <f>IF(ISNA(VLOOKUP(AI500,dim_techarea!B:C,2,FALSE)),"",VLOOKUP(AI500,dim_techarea!B:C,2,FALSE))</f>
        <v>FfxbuFZVAM5</v>
      </c>
      <c r="AK500" s="19" t="str">
        <f>IF(ISNA(VLOOKUP(TRIM(G500),dim_targetsresults!A:B,2,FALSE)),"",VLOOKUP(TRIM(G500),dim_targetsresults!A:C,2,FALSE))</f>
        <v>MER Results</v>
      </c>
      <c r="AL500" s="19" t="str">
        <f>IF(ISNA(VLOOKUP(AK500,dim_targetsresults!B:C,2,FALSE)),"",VLOOKUP(AK500,dim_targetsresults!B:C,2,FALSE))</f>
        <v>Jh0jDM5yQ2E</v>
      </c>
      <c r="AM500" s="19" t="str">
        <f>IF(ISNA(VLOOKUP(TRIM(D500),dim_numeratordenominator!A:B,2,FALSE)),"",VLOOKUP(TRIM(D500),dim_numeratordenominator!A:C,2,FALSE))</f>
        <v>Denominator</v>
      </c>
      <c r="AN500" s="19" t="str">
        <f>IF(ISNA(VLOOKUP(AM500,dim_numeratordenominator!B:C,2,FALSE)),"",VLOOKUP(AM500,dim_numeratordenominator!B:C,2,FALSE))</f>
        <v>QpNj0nSuEhD</v>
      </c>
      <c r="AO500" s="19" t="str">
        <f>IF(ISNA(VLOOKUP(TRIM(E500),dim_supporttype!A:B,2,FALSE)),"",VLOOKUP(TRIM(E500),dim_supporttype!A:C,2,FALSE))</f>
        <v>DSD</v>
      </c>
      <c r="AP500" s="19" t="str">
        <f>IF(ISNA(VLOOKUP(AO500,dim_supporttype!B:C,2,FALSE)),"",VLOOKUP(AO500,dim_supporttype!B:C,2,FALSE))</f>
        <v>iM13vdNLWKb</v>
      </c>
      <c r="AQ500" s="19" t="str">
        <f>IF(ISNA(VLOOKUP(TRIM(F500),dim_disaggs!A:B,2,FALSE)),"No Disagg",VLOOKUP(TRIM(F500),dim_disaggs!A:B,2,FALSE))</f>
        <v>Age/Sex/NewExistingArt/HIVStatus</v>
      </c>
      <c r="AR500" s="19" t="str">
        <f>IF(ISNA(VLOOKUP(AQ500,dim_disaggs!B:C,2,FALSE)),"",VLOOKUP(AQ500,dim_disaggs!B:C,2,FALSE))</f>
        <v>EICV6m2Ay7l</v>
      </c>
      <c r="AU500" s="72" t="s">
        <v>755</v>
      </c>
      <c r="AV500" s="73" t="s">
        <v>755</v>
      </c>
      <c r="AW500" s="66" t="s">
        <v>755</v>
      </c>
      <c r="AX500" s="66" t="s">
        <v>755</v>
      </c>
      <c r="BA500" s="105" t="str">
        <f t="shared" si="71"/>
        <v>Top Level Denominator</v>
      </c>
      <c r="BB500" s="20" t="str">
        <f t="shared" si="72"/>
        <v>Azqe383ljKu</v>
      </c>
      <c r="BH500" s="76" t="s">
        <v>755</v>
      </c>
      <c r="BJ500" s="20" t="s">
        <v>755</v>
      </c>
      <c r="BK500" s="72"/>
      <c r="BL500" s="66"/>
      <c r="BM500" s="77" t="s">
        <v>21474</v>
      </c>
      <c r="BN500" s="78" t="s">
        <v>21477</v>
      </c>
      <c r="BO500" s="77" t="s">
        <v>25671</v>
      </c>
      <c r="BP500" s="78" t="s">
        <v>25673</v>
      </c>
    </row>
    <row r="501" spans="1:68" x14ac:dyDescent="0.2">
      <c r="A501" s="22" t="s">
        <v>95</v>
      </c>
      <c r="B501" s="4" t="s">
        <v>21330</v>
      </c>
      <c r="C501" s="22" t="s">
        <v>751</v>
      </c>
      <c r="D501" s="22" t="s">
        <v>164</v>
      </c>
      <c r="E501" s="22" t="s">
        <v>78</v>
      </c>
      <c r="F501" s="22" t="s">
        <v>20557</v>
      </c>
      <c r="G501" s="20" t="s">
        <v>20086</v>
      </c>
      <c r="H501" s="22" t="s">
        <v>21326</v>
      </c>
      <c r="I501" s="19">
        <f t="shared" si="66"/>
        <v>43</v>
      </c>
      <c r="K501" s="22" t="s">
        <v>752</v>
      </c>
      <c r="L501" s="95" t="str">
        <f>IF(M501&lt;&gt;"",IF(NOT(ISNA(INDEX(cc!B:B,MATCH(M501,cc!A:A,0)))),INDEX(cc!B:B,MATCH(M501,cc!A:A,0)),"0"),"")</f>
        <v>Age (&lt;15,15+-uk, 2), Sex, New Existing ART and HIV Status (Positive)</v>
      </c>
      <c r="M501" s="101" t="s">
        <v>20564</v>
      </c>
      <c r="N501" s="28" t="str">
        <f t="shared" si="74"/>
        <v/>
      </c>
      <c r="O501" s="19" t="str">
        <f t="shared" si="67"/>
        <v>TB_PREV (D, TA, Age/Sex/NewExistingArt/HIVStatus): IPT</v>
      </c>
      <c r="P501" s="19" t="str">
        <f t="shared" si="68"/>
        <v>TB_PREV (D, TA, Age/Sex/NewExistingArt/HIVStatus): IPT</v>
      </c>
      <c r="Q501" s="19" t="str">
        <f t="shared" si="75"/>
        <v>TB_PREV (D, TA, Age/Sex/NewExArt/HIVStatus)</v>
      </c>
      <c r="R501" s="19" t="str">
        <f t="shared" si="69"/>
        <v>TB_PREV_D_TA_Age_Sex_NewExArt_HIVStatus</v>
      </c>
      <c r="S501" s="19" t="str">
        <f t="shared" si="70"/>
        <v>TB_PREV_D_TA_Age_Sex_NewExArt_HIVStatus_</v>
      </c>
      <c r="T501" s="19" t="b">
        <f>NOT(ISNA(VLOOKUP(B501,dbcodes!A:B,2,FALSE)))</f>
        <v>0</v>
      </c>
      <c r="U501" s="19">
        <f>IF(ISNA(VLOOKUP(B501,dbcodes!A:B,2,FALSE)),des!R2568,VLOOKUP(B501,dbcodes!A:B,2,FALSE))</f>
        <v>0</v>
      </c>
      <c r="W501" s="107" t="str">
        <f>IF(ISNA(VLOOKUP(C501,descriptions!A:B,2,FALSE)),des!V2136,IF(G501=" TARGET","Target ","")&amp;VLOOKUP(C501,descriptions!A:B,2,FALSE))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501" s="22" t="s">
        <v>4</v>
      </c>
      <c r="Y501" s="20" t="s">
        <v>831</v>
      </c>
      <c r="Z501" s="20" t="s">
        <v>836</v>
      </c>
      <c r="AA501" s="20" t="s">
        <v>102</v>
      </c>
      <c r="AB501" s="20" t="s">
        <v>755</v>
      </c>
      <c r="AC501" s="19" t="str">
        <f>IF(AB501&lt;&gt;"",IF(NOT(ISNA(INDEX(os!A:A,MATCH(AB501,os!B:B,0)))),INDEX(os!A:A,MATCH(AB501,os!B:B,0)),"0"),"")</f>
        <v/>
      </c>
      <c r="AD501" s="20" t="s">
        <v>830</v>
      </c>
      <c r="AH501" s="93" t="str">
        <f>IF(NOT(ISNA(VLOOKUP(B:B,ResultsTargets!A:A,1,0))),"TRUE","")</f>
        <v>TRUE</v>
      </c>
      <c r="AI501" s="19" t="str">
        <f>IF(ISNA(VLOOKUP(C501,dim_techarea!A:B,2,FALSE)),"",VLOOKUP(C501,dim_techarea!A:B,2,FALSE))</f>
        <v>TB_PREV</v>
      </c>
      <c r="AJ501" s="19" t="str">
        <f>IF(ISNA(VLOOKUP(AI501,dim_techarea!B:C,2,FALSE)),"",VLOOKUP(AI501,dim_techarea!B:C,2,FALSE))</f>
        <v>FfxbuFZVAM5</v>
      </c>
      <c r="AK501" s="19" t="str">
        <f>IF(ISNA(VLOOKUP(TRIM(G501),dim_targetsresults!A:B,2,FALSE)),"",VLOOKUP(TRIM(G501),dim_targetsresults!A:C,2,FALSE))</f>
        <v>MER Results</v>
      </c>
      <c r="AL501" s="19" t="str">
        <f>IF(ISNA(VLOOKUP(AK501,dim_targetsresults!B:C,2,FALSE)),"",VLOOKUP(AK501,dim_targetsresults!B:C,2,FALSE))</f>
        <v>Jh0jDM5yQ2E</v>
      </c>
      <c r="AM501" s="19" t="str">
        <f>IF(ISNA(VLOOKUP(TRIM(D501),dim_numeratordenominator!A:B,2,FALSE)),"",VLOOKUP(TRIM(D501),dim_numeratordenominator!A:C,2,FALSE))</f>
        <v>Denominator</v>
      </c>
      <c r="AN501" s="19" t="str">
        <f>IF(ISNA(VLOOKUP(AM501,dim_numeratordenominator!B:C,2,FALSE)),"",VLOOKUP(AM501,dim_numeratordenominator!B:C,2,FALSE))</f>
        <v>QpNj0nSuEhD</v>
      </c>
      <c r="AO501" s="19" t="str">
        <f>IF(ISNA(VLOOKUP(TRIM(E501),dim_supporttype!A:B,2,FALSE)),"",VLOOKUP(TRIM(E501),dim_supporttype!A:C,2,FALSE))</f>
        <v>TA</v>
      </c>
      <c r="AP501" s="19" t="str">
        <f>IF(ISNA(VLOOKUP(AO501,dim_supporttype!B:C,2,FALSE)),"",VLOOKUP(AO501,dim_supporttype!B:C,2,FALSE))</f>
        <v>cRAGKdWIDn4</v>
      </c>
      <c r="AQ501" s="19" t="str">
        <f>IF(ISNA(VLOOKUP(TRIM(F501),dim_disaggs!A:B,2,FALSE)),"No Disagg",VLOOKUP(TRIM(F501),dim_disaggs!A:B,2,FALSE))</f>
        <v>Age/Sex/NewExistingArt/HIVStatus</v>
      </c>
      <c r="AR501" s="19" t="str">
        <f>IF(ISNA(VLOOKUP(AQ501,dim_disaggs!B:C,2,FALSE)),"",VLOOKUP(AQ501,dim_disaggs!B:C,2,FALSE))</f>
        <v>EICV6m2Ay7l</v>
      </c>
      <c r="AU501" s="72" t="s">
        <v>755</v>
      </c>
      <c r="AV501" s="73" t="s">
        <v>755</v>
      </c>
      <c r="AW501" s="66" t="s">
        <v>755</v>
      </c>
      <c r="AX501" s="66" t="s">
        <v>755</v>
      </c>
      <c r="BA501" s="105" t="str">
        <f t="shared" si="71"/>
        <v>Top Level Denominator</v>
      </c>
      <c r="BB501" s="20" t="str">
        <f t="shared" si="72"/>
        <v>Azqe383ljKu</v>
      </c>
      <c r="BH501" s="76" t="s">
        <v>755</v>
      </c>
      <c r="BJ501" s="20" t="s">
        <v>755</v>
      </c>
      <c r="BK501" s="72"/>
      <c r="BL501" s="66"/>
      <c r="BM501" s="77" t="s">
        <v>21474</v>
      </c>
      <c r="BN501" s="78" t="s">
        <v>21477</v>
      </c>
      <c r="BO501" s="77" t="s">
        <v>25671</v>
      </c>
      <c r="BP501" s="78" t="s">
        <v>25673</v>
      </c>
    </row>
    <row r="502" spans="1:68" x14ac:dyDescent="0.2">
      <c r="A502" s="20" t="s">
        <v>95</v>
      </c>
      <c r="B502" s="20" t="s">
        <v>1802</v>
      </c>
      <c r="C502" s="20" t="s">
        <v>751</v>
      </c>
      <c r="D502" s="20" t="s">
        <v>1</v>
      </c>
      <c r="E502" s="20" t="s">
        <v>264</v>
      </c>
      <c r="G502" s="20" t="s">
        <v>2442</v>
      </c>
      <c r="I502" s="19">
        <f t="shared" si="66"/>
        <v>33</v>
      </c>
      <c r="J502" s="20" t="s">
        <v>755</v>
      </c>
      <c r="K502" s="20" t="s">
        <v>752</v>
      </c>
      <c r="L502" s="95" t="str">
        <f>IF(M502&lt;&gt;"",IF(NOT(ISNA(INDEX(cc!B:B,MATCH(M502,cc!A:A,0)))),INDEX(cc!B:B,MATCH(M502,cc!A:A,0)),"0"),"")</f>
        <v>default</v>
      </c>
      <c r="M502" s="97" t="s">
        <v>13</v>
      </c>
      <c r="N502" s="28" t="str">
        <f t="shared" si="74"/>
        <v xml:space="preserve"> TARGET</v>
      </c>
      <c r="O502" s="19" t="str">
        <f t="shared" si="67"/>
        <v>TB_PREV (N, DSD_NARRATIVE) TARGET: IPT</v>
      </c>
      <c r="P502" s="19" t="str">
        <f t="shared" si="68"/>
        <v>TB_PREV (N, DSD_NARRATIVE) TARGET: IPT</v>
      </c>
      <c r="Q502" s="19" t="str">
        <f t="shared" si="75"/>
        <v>TB_PREV (N, DSD_NARRATIVE) TARGET</v>
      </c>
      <c r="R502" s="19" t="str">
        <f t="shared" si="69"/>
        <v>TB_PREV_N_DSD_NARRATIVE_TARGET</v>
      </c>
      <c r="S502" s="19" t="str">
        <f t="shared" si="70"/>
        <v>TB_PREV_N_DSD_NARRATIVE_TARGET</v>
      </c>
      <c r="T502" s="19" t="b">
        <f>NOT(ISNA(VLOOKUP(B502,dbcodes!A:B,2,FALSE)))</f>
        <v>1</v>
      </c>
      <c r="U502" s="19" t="str">
        <f>IF(ISNA(VLOOKUP(B502,dbcodes!A:B,2,FALSE)),des!R2569,VLOOKUP(B502,dbcodes!A:B,2,FALSE))</f>
        <v>TB_PREV_N_DSD_NARRATIVE_TARGET</v>
      </c>
      <c r="W502" s="107" t="str">
        <f>IF(ISNA(VLOOKUP(C502,descriptions!A:B,2,FALSE)),des!V1384,IF(G502=" TARGET","Target ","")&amp;VLOOKUP(C502,descriptions!A:B,2,FALSE))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502" s="20" t="s">
        <v>9</v>
      </c>
      <c r="Y502" s="20" t="s">
        <v>831</v>
      </c>
      <c r="Z502" s="20" t="s">
        <v>839</v>
      </c>
      <c r="AA502" s="20" t="s">
        <v>102</v>
      </c>
      <c r="AB502" s="20" t="s">
        <v>755</v>
      </c>
      <c r="AC502" s="19" t="str">
        <f>IF(AB502&lt;&gt;"",IF(NOT(ISNA(INDEX(os!A:A,MATCH(AB502,os!B:B,0)))),INDEX(os!A:A,MATCH(AB502,os!B:B,0)),"0"),"")</f>
        <v/>
      </c>
      <c r="AD502" s="20" t="s">
        <v>830</v>
      </c>
      <c r="AH502" s="93" t="str">
        <f>IF(NOT(ISNA(VLOOKUP(B:B,ResultsTargets!A:A,1,0))),"TRUE","")</f>
        <v>TRUE</v>
      </c>
      <c r="AI502" s="19" t="str">
        <f>IF(ISNA(VLOOKUP(C502,dim_techarea!A:B,2,FALSE)),"",VLOOKUP(C502,dim_techarea!A:B,2,FALSE))</f>
        <v>TB_PREV</v>
      </c>
      <c r="AJ502" s="19" t="str">
        <f>IF(ISNA(VLOOKUP(AI502,dim_techarea!B:C,2,FALSE)),"",VLOOKUP(AI502,dim_techarea!B:C,2,FALSE))</f>
        <v>FfxbuFZVAM5</v>
      </c>
      <c r="AK502" s="19" t="str">
        <f>IF(ISNA(VLOOKUP(TRIM(G502),dim_targetsresults!A:B,2,FALSE)),"",VLOOKUP(TRIM(G502),dim_targetsresults!A:C,2,FALSE))</f>
        <v>MER Targets</v>
      </c>
      <c r="AL502" s="19" t="str">
        <f>IF(ISNA(VLOOKUP(AK502,dim_targetsresults!B:C,2,FALSE)),"",VLOOKUP(AK502,dim_targetsresults!B:C,2,FALSE))</f>
        <v>W8imnja2Owd</v>
      </c>
      <c r="AM502" s="19" t="str">
        <f>IF(ISNA(VLOOKUP(TRIM(D502),dim_numeratordenominator!A:B,2,FALSE)),"",VLOOKUP(TRIM(D502),dim_numeratordenominator!A:C,2,FALSE))</f>
        <v>Numerator</v>
      </c>
      <c r="AN502" s="19" t="str">
        <f>IF(ISNA(VLOOKUP(AM502,dim_numeratordenominator!B:C,2,FALSE)),"",VLOOKUP(AM502,dim_numeratordenominator!B:C,2,FALSE))</f>
        <v>Som9NRMQqV7</v>
      </c>
      <c r="AO502" s="19" t="str">
        <f>IF(ISNA(VLOOKUP(TRIM(E502),dim_supporttype!A:B,2,FALSE)),"",VLOOKUP(TRIM(E502),dim_supporttype!A:C,2,FALSE))</f>
        <v>DSD Narratives</v>
      </c>
      <c r="AP502" s="19" t="str">
        <f>IF(ISNA(VLOOKUP(AO502,dim_supporttype!B:C,2,FALSE)),"",VLOOKUP(AO502,dim_supporttype!B:C,2,FALSE))</f>
        <v>ySGf8v2q9Rm</v>
      </c>
      <c r="AQ502" s="19" t="str">
        <f>IF(ISNA(VLOOKUP(TRIM(F502),dim_disaggs!A:B,2,FALSE)),"No Disagg",VLOOKUP(TRIM(F502),dim_disaggs!A:B,2,FALSE))</f>
        <v>No Disagg</v>
      </c>
      <c r="AR502" s="19" t="str">
        <f>IF(ISNA(VLOOKUP(AQ502,dim_disaggs!B:C,2,FALSE)),"",VLOOKUP(AQ502,dim_disaggs!B:C,2,FALSE))</f>
        <v>werJlVT6sf3</v>
      </c>
      <c r="AU502" s="72" t="s">
        <v>755</v>
      </c>
      <c r="AV502" s="73" t="s">
        <v>755</v>
      </c>
      <c r="AW502" s="66" t="s">
        <v>755</v>
      </c>
      <c r="AX502" s="66" t="s">
        <v>755</v>
      </c>
      <c r="BA502" s="105" t="str">
        <f t="shared" si="71"/>
        <v/>
      </c>
      <c r="BB502" s="20" t="str">
        <f t="shared" si="72"/>
        <v/>
      </c>
      <c r="BE502" s="75" t="s">
        <v>755</v>
      </c>
      <c r="BF502" s="73" t="s">
        <v>755</v>
      </c>
      <c r="BG502" s="55" t="s">
        <v>755</v>
      </c>
      <c r="BH502" s="76" t="s">
        <v>755</v>
      </c>
      <c r="BI502" s="20" t="s">
        <v>755</v>
      </c>
      <c r="BJ502" s="20" t="s">
        <v>755</v>
      </c>
      <c r="BK502" s="55" t="s">
        <v>755</v>
      </c>
      <c r="BL502" s="71" t="s">
        <v>755</v>
      </c>
      <c r="BM502" s="77" t="s">
        <v>755</v>
      </c>
      <c r="BN502" s="78" t="s">
        <v>755</v>
      </c>
      <c r="BO502" s="77" t="s">
        <v>755</v>
      </c>
      <c r="BP502" s="78" t="s">
        <v>755</v>
      </c>
    </row>
    <row r="503" spans="1:68" x14ac:dyDescent="0.2">
      <c r="A503" s="20" t="s">
        <v>95</v>
      </c>
      <c r="B503" s="20" t="s">
        <v>1806</v>
      </c>
      <c r="C503" s="20" t="s">
        <v>751</v>
      </c>
      <c r="D503" s="20" t="s">
        <v>1</v>
      </c>
      <c r="E503" s="20" t="s">
        <v>265</v>
      </c>
      <c r="G503" s="20" t="s">
        <v>2442</v>
      </c>
      <c r="I503" s="19">
        <f t="shared" si="66"/>
        <v>32</v>
      </c>
      <c r="J503" s="20" t="s">
        <v>755</v>
      </c>
      <c r="K503" s="20" t="s">
        <v>752</v>
      </c>
      <c r="L503" s="95" t="str">
        <f>IF(M503&lt;&gt;"",IF(NOT(ISNA(INDEX(cc!B:B,MATCH(M503,cc!A:A,0)))),INDEX(cc!B:B,MATCH(M503,cc!A:A,0)),"0"),"")</f>
        <v>default</v>
      </c>
      <c r="M503" s="97" t="s">
        <v>13</v>
      </c>
      <c r="N503" s="28" t="str">
        <f t="shared" si="74"/>
        <v xml:space="preserve"> TARGET</v>
      </c>
      <c r="O503" s="19" t="str">
        <f t="shared" si="67"/>
        <v>TB_PREV (N, TA_NARRATIVE) TARGET: IPT</v>
      </c>
      <c r="P503" s="19" t="str">
        <f t="shared" si="68"/>
        <v>TB_PREV (N, TA_NARRATIVE) TARGET: IPT</v>
      </c>
      <c r="Q503" s="19" t="str">
        <f t="shared" si="75"/>
        <v>TB_PREV (N, TA_NARRATIVE) TARGET</v>
      </c>
      <c r="R503" s="19" t="str">
        <f t="shared" si="69"/>
        <v>TB_PREV_N_TA_NARRATIVE_TARGET</v>
      </c>
      <c r="S503" s="19" t="str">
        <f t="shared" si="70"/>
        <v>TB_PREV_N_TA_NARRATIVE_TARGET</v>
      </c>
      <c r="T503" s="19" t="b">
        <f>NOT(ISNA(VLOOKUP(B503,dbcodes!A:B,2,FALSE)))</f>
        <v>1</v>
      </c>
      <c r="U503" s="19" t="str">
        <f>IF(ISNA(VLOOKUP(B503,dbcodes!A:B,2,FALSE)),des!R2570,VLOOKUP(B503,dbcodes!A:B,2,FALSE))</f>
        <v>TB_PREV_N_TA_NARRATIVE_TARGET</v>
      </c>
      <c r="W503" s="107" t="str">
        <f>IF(ISNA(VLOOKUP(C503,descriptions!A:B,2,FALSE)),des!V1385,IF(G503=" TARGET","Target ","")&amp;VLOOKUP(C503,descriptions!A:B,2,FALSE))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503" s="20" t="s">
        <v>9</v>
      </c>
      <c r="Y503" s="20" t="s">
        <v>831</v>
      </c>
      <c r="Z503" s="20" t="s">
        <v>839</v>
      </c>
      <c r="AA503" s="20" t="s">
        <v>102</v>
      </c>
      <c r="AB503" s="20" t="s">
        <v>755</v>
      </c>
      <c r="AC503" s="19" t="str">
        <f>IF(AB503&lt;&gt;"",IF(NOT(ISNA(INDEX(os!A:A,MATCH(AB503,os!B:B,0)))),INDEX(os!A:A,MATCH(AB503,os!B:B,0)),"0"),"")</f>
        <v/>
      </c>
      <c r="AD503" s="20" t="s">
        <v>830</v>
      </c>
      <c r="AH503" s="93" t="str">
        <f>IF(NOT(ISNA(VLOOKUP(B:B,ResultsTargets!A:A,1,0))),"TRUE","")</f>
        <v>TRUE</v>
      </c>
      <c r="AI503" s="19" t="str">
        <f>IF(ISNA(VLOOKUP(C503,dim_techarea!A:B,2,FALSE)),"",VLOOKUP(C503,dim_techarea!A:B,2,FALSE))</f>
        <v>TB_PREV</v>
      </c>
      <c r="AJ503" s="19" t="str">
        <f>IF(ISNA(VLOOKUP(AI503,dim_techarea!B:C,2,FALSE)),"",VLOOKUP(AI503,dim_techarea!B:C,2,FALSE))</f>
        <v>FfxbuFZVAM5</v>
      </c>
      <c r="AK503" s="19" t="str">
        <f>IF(ISNA(VLOOKUP(TRIM(G503),dim_targetsresults!A:B,2,FALSE)),"",VLOOKUP(TRIM(G503),dim_targetsresults!A:C,2,FALSE))</f>
        <v>MER Targets</v>
      </c>
      <c r="AL503" s="19" t="str">
        <f>IF(ISNA(VLOOKUP(AK503,dim_targetsresults!B:C,2,FALSE)),"",VLOOKUP(AK503,dim_targetsresults!B:C,2,FALSE))</f>
        <v>W8imnja2Owd</v>
      </c>
      <c r="AM503" s="19" t="str">
        <f>IF(ISNA(VLOOKUP(TRIM(D503),dim_numeratordenominator!A:B,2,FALSE)),"",VLOOKUP(TRIM(D503),dim_numeratordenominator!A:C,2,FALSE))</f>
        <v>Numerator</v>
      </c>
      <c r="AN503" s="19" t="str">
        <f>IF(ISNA(VLOOKUP(AM503,dim_numeratordenominator!B:C,2,FALSE)),"",VLOOKUP(AM503,dim_numeratordenominator!B:C,2,FALSE))</f>
        <v>Som9NRMQqV7</v>
      </c>
      <c r="AO503" s="19" t="str">
        <f>IF(ISNA(VLOOKUP(TRIM(E503),dim_supporttype!A:B,2,FALSE)),"",VLOOKUP(TRIM(E503),dim_supporttype!A:C,2,FALSE))</f>
        <v>TA Narratives</v>
      </c>
      <c r="AP503" s="19" t="str">
        <f>IF(ISNA(VLOOKUP(AO503,dim_supporttype!B:C,2,FALSE)),"",VLOOKUP(AO503,dim_supporttype!B:C,2,FALSE))</f>
        <v>aBZapfNWlIU</v>
      </c>
      <c r="AQ503" s="19" t="str">
        <f>IF(ISNA(VLOOKUP(TRIM(F503),dim_disaggs!A:B,2,FALSE)),"No Disagg",VLOOKUP(TRIM(F503),dim_disaggs!A:B,2,FALSE))</f>
        <v>No Disagg</v>
      </c>
      <c r="AR503" s="19" t="str">
        <f>IF(ISNA(VLOOKUP(AQ503,dim_disaggs!B:C,2,FALSE)),"",VLOOKUP(AQ503,dim_disaggs!B:C,2,FALSE))</f>
        <v>werJlVT6sf3</v>
      </c>
      <c r="AU503" s="72" t="s">
        <v>755</v>
      </c>
      <c r="AV503" s="73" t="s">
        <v>755</v>
      </c>
      <c r="AW503" s="66" t="s">
        <v>755</v>
      </c>
      <c r="AX503" s="66" t="s">
        <v>755</v>
      </c>
      <c r="BA503" s="105" t="str">
        <f t="shared" si="71"/>
        <v/>
      </c>
      <c r="BB503" s="20" t="str">
        <f t="shared" si="72"/>
        <v/>
      </c>
      <c r="BE503" s="75" t="s">
        <v>755</v>
      </c>
      <c r="BF503" s="73" t="s">
        <v>755</v>
      </c>
      <c r="BG503" s="55" t="s">
        <v>755</v>
      </c>
      <c r="BH503" s="76" t="s">
        <v>755</v>
      </c>
      <c r="BI503" s="20" t="s">
        <v>755</v>
      </c>
      <c r="BJ503" s="20" t="s">
        <v>755</v>
      </c>
      <c r="BK503" s="55" t="s">
        <v>755</v>
      </c>
      <c r="BL503" s="71" t="s">
        <v>755</v>
      </c>
      <c r="BM503" s="77" t="s">
        <v>755</v>
      </c>
      <c r="BN503" s="78" t="s">
        <v>755</v>
      </c>
      <c r="BO503" s="77" t="s">
        <v>755</v>
      </c>
      <c r="BP503" s="78" t="s">
        <v>755</v>
      </c>
    </row>
    <row r="504" spans="1:68" ht="18" x14ac:dyDescent="0.25">
      <c r="A504" s="22" t="s">
        <v>95</v>
      </c>
      <c r="B504" s="5" t="s">
        <v>21455</v>
      </c>
      <c r="C504" s="20" t="s">
        <v>751</v>
      </c>
      <c r="D504" s="20" t="s">
        <v>1</v>
      </c>
      <c r="E504" s="20" t="s">
        <v>77</v>
      </c>
      <c r="F504" s="22" t="s">
        <v>20557</v>
      </c>
      <c r="G504" s="20" t="s">
        <v>2442</v>
      </c>
      <c r="H504" s="22" t="s">
        <v>21461</v>
      </c>
      <c r="I504" s="19">
        <f t="shared" si="66"/>
        <v>45</v>
      </c>
      <c r="J504" s="20" t="s">
        <v>755</v>
      </c>
      <c r="K504" s="20" t="s">
        <v>752</v>
      </c>
      <c r="L504" s="95" t="str">
        <f>IF(M504&lt;&gt;"",IF(NOT(ISNA(INDEX(cc!B:B,MATCH(M504,cc!A:A,0)))),INDEX(cc!B:B,MATCH(M504,cc!A:A,0)),"0"),"")</f>
        <v>Age (&lt;15,15+, 2), Sex, New Existing ART and HIV Status (Positive)</v>
      </c>
      <c r="M504" s="98" t="s">
        <v>21454</v>
      </c>
      <c r="N504" s="28" t="str">
        <f t="shared" si="74"/>
        <v xml:space="preserve"> TARGET</v>
      </c>
      <c r="O504" s="19" t="str">
        <f t="shared" si="67"/>
        <v>TB_PREV (N, DSD, Age/Sex/NewExistingArt/HIVStatus) TARGET: IPT</v>
      </c>
      <c r="P504" s="19" t="str">
        <f t="shared" si="68"/>
        <v>TB_PREV (N, DSD, Age/Sex/NewExistingArt/HIVStatus) TARGET: IPT</v>
      </c>
      <c r="Q504" s="19" t="str">
        <f t="shared" si="75"/>
        <v>TB_PREV (N, DSD, Age/Sex/NewExArt/HIV) TARGET</v>
      </c>
      <c r="R504" s="19" t="str">
        <f t="shared" si="69"/>
        <v>TB_PREV_N_DSD_Age_Sex_NewExArt_HIV_TARGET</v>
      </c>
      <c r="S504" s="19" t="str">
        <f t="shared" si="70"/>
        <v>TB_PREV_N_DSD_Age_Sex_NewExArt_HIV_TARGET</v>
      </c>
      <c r="T504" s="19" t="b">
        <f>NOT(ISNA(VLOOKUP(B504,dbcodes!A:B,2,FALSE)))</f>
        <v>0</v>
      </c>
      <c r="U504" s="19">
        <f>IF(ISNA(VLOOKUP(B504,dbcodes!A:B,2,FALSE)),des!R2571,VLOOKUP(B504,dbcodes!A:B,2,FALSE))</f>
        <v>0</v>
      </c>
      <c r="W504" s="107" t="str">
        <f>IF(ISNA(VLOOKUP(C504,descriptions!A:B,2,FALSE)),des!V2200,IF(G504=" TARGET","Target ","")&amp;VLOOKUP(C504,descriptions!A:B,2,FALSE))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504" s="20" t="s">
        <v>4</v>
      </c>
      <c r="Y504" s="20" t="s">
        <v>831</v>
      </c>
      <c r="Z504" s="20" t="s">
        <v>836</v>
      </c>
      <c r="AA504" s="20" t="s">
        <v>102</v>
      </c>
      <c r="AB504" s="20" t="s">
        <v>755</v>
      </c>
      <c r="AC504" s="19" t="str">
        <f>IF(AB504&lt;&gt;"",IF(NOT(ISNA(INDEX(os!A:A,MATCH(AB504,os!B:B,0)))),INDEX(os!A:A,MATCH(AB504,os!B:B,0)),"0"),"")</f>
        <v/>
      </c>
      <c r="AD504" s="20" t="s">
        <v>830</v>
      </c>
      <c r="AH504" s="93" t="str">
        <f>IF(NOT(ISNA(VLOOKUP(B:B,ResultsTargets!A:A,1,0))),"TRUE","")</f>
        <v>TRUE</v>
      </c>
      <c r="AI504" s="19" t="str">
        <f>IF(ISNA(VLOOKUP(C504,dim_techarea!A:B,2,FALSE)),"",VLOOKUP(C504,dim_techarea!A:B,2,FALSE))</f>
        <v>TB_PREV</v>
      </c>
      <c r="AJ504" s="19" t="str">
        <f>IF(ISNA(VLOOKUP(AI504,dim_techarea!B:C,2,FALSE)),"",VLOOKUP(AI504,dim_techarea!B:C,2,FALSE))</f>
        <v>FfxbuFZVAM5</v>
      </c>
      <c r="AK504" s="19" t="str">
        <f>IF(ISNA(VLOOKUP(TRIM(G504),dim_targetsresults!A:B,2,FALSE)),"",VLOOKUP(TRIM(G504),dim_targetsresults!A:C,2,FALSE))</f>
        <v>MER Targets</v>
      </c>
      <c r="AL504" s="19" t="str">
        <f>IF(ISNA(VLOOKUP(AK504,dim_targetsresults!B:C,2,FALSE)),"",VLOOKUP(AK504,dim_targetsresults!B:C,2,FALSE))</f>
        <v>W8imnja2Owd</v>
      </c>
      <c r="AM504" s="19" t="str">
        <f>IF(ISNA(VLOOKUP(TRIM(D504),dim_numeratordenominator!A:B,2,FALSE)),"",VLOOKUP(TRIM(D504),dim_numeratordenominator!A:C,2,FALSE))</f>
        <v>Numerator</v>
      </c>
      <c r="AN504" s="19" t="str">
        <f>IF(ISNA(VLOOKUP(AM504,dim_numeratordenominator!B:C,2,FALSE)),"",VLOOKUP(AM504,dim_numeratordenominator!B:C,2,FALSE))</f>
        <v>Som9NRMQqV7</v>
      </c>
      <c r="AO504" s="19" t="str">
        <f>IF(ISNA(VLOOKUP(TRIM(E504),dim_supporttype!A:B,2,FALSE)),"",VLOOKUP(TRIM(E504),dim_supporttype!A:C,2,FALSE))</f>
        <v>DSD</v>
      </c>
      <c r="AP504" s="19" t="str">
        <f>IF(ISNA(VLOOKUP(AO504,dim_supporttype!B:C,2,FALSE)),"",VLOOKUP(AO504,dim_supporttype!B:C,2,FALSE))</f>
        <v>iM13vdNLWKb</v>
      </c>
      <c r="AQ504" s="19" t="str">
        <f>IF(ISNA(VLOOKUP(TRIM(F504),dim_disaggs!A:B,2,FALSE)),"No Disagg",VLOOKUP(TRIM(F504),dim_disaggs!A:B,2,FALSE))</f>
        <v>Age/Sex/NewExistingArt/HIVStatus</v>
      </c>
      <c r="AR504" s="19" t="str">
        <f>IF(ISNA(VLOOKUP(AQ504,dim_disaggs!B:C,2,FALSE)),"",VLOOKUP(AQ504,dim_disaggs!B:C,2,FALSE))</f>
        <v>EICV6m2Ay7l</v>
      </c>
      <c r="AU504" s="72" t="s">
        <v>755</v>
      </c>
      <c r="AV504" s="73" t="s">
        <v>755</v>
      </c>
      <c r="AX504" s="66" t="s">
        <v>755</v>
      </c>
      <c r="BA504" s="105" t="str">
        <f t="shared" si="71"/>
        <v>Top Level Numerator</v>
      </c>
      <c r="BB504" s="20" t="str">
        <f t="shared" si="72"/>
        <v>PE5QVF0w4xj</v>
      </c>
      <c r="BE504" s="75" t="s">
        <v>755</v>
      </c>
      <c r="BF504" s="73" t="s">
        <v>755</v>
      </c>
      <c r="BG504" s="55" t="s">
        <v>755</v>
      </c>
      <c r="BH504" s="76" t="s">
        <v>755</v>
      </c>
      <c r="BI504" s="20" t="s">
        <v>755</v>
      </c>
      <c r="BJ504" s="20" t="s">
        <v>755</v>
      </c>
      <c r="BK504" s="55" t="s">
        <v>755</v>
      </c>
      <c r="BL504" s="71" t="s">
        <v>755</v>
      </c>
      <c r="BM504" s="77" t="s">
        <v>21473</v>
      </c>
      <c r="BN504" s="78" t="s">
        <v>21476</v>
      </c>
      <c r="BO504" s="77" t="s">
        <v>25670</v>
      </c>
      <c r="BP504" s="78" t="s">
        <v>25672</v>
      </c>
    </row>
    <row r="505" spans="1:68" ht="18" x14ac:dyDescent="0.25">
      <c r="A505" s="22" t="s">
        <v>95</v>
      </c>
      <c r="B505" s="5" t="s">
        <v>21456</v>
      </c>
      <c r="C505" s="20" t="s">
        <v>751</v>
      </c>
      <c r="D505" s="20" t="s">
        <v>1</v>
      </c>
      <c r="E505" s="20" t="s">
        <v>78</v>
      </c>
      <c r="F505" s="22" t="s">
        <v>20557</v>
      </c>
      <c r="G505" s="20" t="s">
        <v>2442</v>
      </c>
      <c r="H505" s="22" t="s">
        <v>21461</v>
      </c>
      <c r="I505" s="19">
        <f t="shared" si="66"/>
        <v>44</v>
      </c>
      <c r="J505" s="20" t="s">
        <v>755</v>
      </c>
      <c r="K505" s="20" t="s">
        <v>752</v>
      </c>
      <c r="L505" s="95" t="str">
        <f>IF(M505&lt;&gt;"",IF(NOT(ISNA(INDEX(cc!B:B,MATCH(M505,cc!A:A,0)))),INDEX(cc!B:B,MATCH(M505,cc!A:A,0)),"0"),"")</f>
        <v>Age (&lt;15,15+, 2), Sex, New Existing ART and HIV Status (Positive)</v>
      </c>
      <c r="M505" s="98" t="s">
        <v>21454</v>
      </c>
      <c r="N505" s="28" t="str">
        <f t="shared" si="74"/>
        <v xml:space="preserve"> TARGET</v>
      </c>
      <c r="O505" s="19" t="str">
        <f t="shared" si="67"/>
        <v>TB_PREV (N, TA, Age/Sex/NewExistingArt/HIVStatus) TARGET: IPT</v>
      </c>
      <c r="P505" s="19" t="str">
        <f t="shared" si="68"/>
        <v>TB_PREV (N, TA, Age/Sex/NewExistingArt/HIVStatus) TARGET: IPT</v>
      </c>
      <c r="Q505" s="19" t="str">
        <f t="shared" si="75"/>
        <v>TB_PREV (N, TA, Age/Sex/NewExArt/HIV) TARGET</v>
      </c>
      <c r="R505" s="19" t="str">
        <f t="shared" si="69"/>
        <v>TB_PREV_N_TA_Age_Sex_NewExArt_HIV_TARGET</v>
      </c>
      <c r="S505" s="19" t="str">
        <f t="shared" si="70"/>
        <v>TB_PREV_N_TA_Age_Sex_NewExArt_HIV_TARGET</v>
      </c>
      <c r="T505" s="19" t="b">
        <f>NOT(ISNA(VLOOKUP(B505,dbcodes!A:B,2,FALSE)))</f>
        <v>0</v>
      </c>
      <c r="U505" s="19">
        <f>IF(ISNA(VLOOKUP(B505,dbcodes!A:B,2,FALSE)),des!R2572,VLOOKUP(B505,dbcodes!A:B,2,FALSE))</f>
        <v>0</v>
      </c>
      <c r="W505" s="107" t="str">
        <f>IF(ISNA(VLOOKUP(C505,descriptions!A:B,2,FALSE)),des!V2201,IF(G505=" TARGET","Target ","")&amp;VLOOKUP(C505,descriptions!A:B,2,FALSE))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505" s="20" t="s">
        <v>4</v>
      </c>
      <c r="Y505" s="20" t="s">
        <v>831</v>
      </c>
      <c r="Z505" s="20" t="s">
        <v>836</v>
      </c>
      <c r="AA505" s="20" t="s">
        <v>102</v>
      </c>
      <c r="AB505" s="20" t="s">
        <v>755</v>
      </c>
      <c r="AC505" s="19" t="str">
        <f>IF(AB505&lt;&gt;"",IF(NOT(ISNA(INDEX(os!A:A,MATCH(AB505,os!B:B,0)))),INDEX(os!A:A,MATCH(AB505,os!B:B,0)),"0"),"")</f>
        <v/>
      </c>
      <c r="AD505" s="20" t="s">
        <v>830</v>
      </c>
      <c r="AH505" s="93" t="str">
        <f>IF(NOT(ISNA(VLOOKUP(B:B,ResultsTargets!A:A,1,0))),"TRUE","")</f>
        <v>TRUE</v>
      </c>
      <c r="AI505" s="19" t="str">
        <f>IF(ISNA(VLOOKUP(C505,dim_techarea!A:B,2,FALSE)),"",VLOOKUP(C505,dim_techarea!A:B,2,FALSE))</f>
        <v>TB_PREV</v>
      </c>
      <c r="AJ505" s="19" t="str">
        <f>IF(ISNA(VLOOKUP(AI505,dim_techarea!B:C,2,FALSE)),"",VLOOKUP(AI505,dim_techarea!B:C,2,FALSE))</f>
        <v>FfxbuFZVAM5</v>
      </c>
      <c r="AK505" s="19" t="str">
        <f>IF(ISNA(VLOOKUP(TRIM(G505),dim_targetsresults!A:B,2,FALSE)),"",VLOOKUP(TRIM(G505),dim_targetsresults!A:C,2,FALSE))</f>
        <v>MER Targets</v>
      </c>
      <c r="AL505" s="19" t="str">
        <f>IF(ISNA(VLOOKUP(AK505,dim_targetsresults!B:C,2,FALSE)),"",VLOOKUP(AK505,dim_targetsresults!B:C,2,FALSE))</f>
        <v>W8imnja2Owd</v>
      </c>
      <c r="AM505" s="19" t="str">
        <f>IF(ISNA(VLOOKUP(TRIM(D505),dim_numeratordenominator!A:B,2,FALSE)),"",VLOOKUP(TRIM(D505),dim_numeratordenominator!A:C,2,FALSE))</f>
        <v>Numerator</v>
      </c>
      <c r="AN505" s="19" t="str">
        <f>IF(ISNA(VLOOKUP(AM505,dim_numeratordenominator!B:C,2,FALSE)),"",VLOOKUP(AM505,dim_numeratordenominator!B:C,2,FALSE))</f>
        <v>Som9NRMQqV7</v>
      </c>
      <c r="AO505" s="19" t="str">
        <f>IF(ISNA(VLOOKUP(TRIM(E505),dim_supporttype!A:B,2,FALSE)),"",VLOOKUP(TRIM(E505),dim_supporttype!A:C,2,FALSE))</f>
        <v>TA</v>
      </c>
      <c r="AP505" s="19" t="str">
        <f>IF(ISNA(VLOOKUP(AO505,dim_supporttype!B:C,2,FALSE)),"",VLOOKUP(AO505,dim_supporttype!B:C,2,FALSE))</f>
        <v>cRAGKdWIDn4</v>
      </c>
      <c r="AQ505" s="19" t="str">
        <f>IF(ISNA(VLOOKUP(TRIM(F505),dim_disaggs!A:B,2,FALSE)),"No Disagg",VLOOKUP(TRIM(F505),dim_disaggs!A:B,2,FALSE))</f>
        <v>Age/Sex/NewExistingArt/HIVStatus</v>
      </c>
      <c r="AR505" s="19" t="str">
        <f>IF(ISNA(VLOOKUP(AQ505,dim_disaggs!B:C,2,FALSE)),"",VLOOKUP(AQ505,dim_disaggs!B:C,2,FALSE))</f>
        <v>EICV6m2Ay7l</v>
      </c>
      <c r="AU505" s="72" t="s">
        <v>755</v>
      </c>
      <c r="AV505" s="73" t="s">
        <v>755</v>
      </c>
      <c r="AX505" s="66" t="s">
        <v>755</v>
      </c>
      <c r="BA505" s="105" t="str">
        <f t="shared" si="71"/>
        <v>Top Level Numerator</v>
      </c>
      <c r="BB505" s="20" t="str">
        <f t="shared" si="72"/>
        <v>PE5QVF0w4xj</v>
      </c>
      <c r="BE505" s="75" t="s">
        <v>755</v>
      </c>
      <c r="BF505" s="73" t="s">
        <v>755</v>
      </c>
      <c r="BG505" s="55" t="s">
        <v>755</v>
      </c>
      <c r="BH505" s="76" t="s">
        <v>755</v>
      </c>
      <c r="BI505" s="20" t="s">
        <v>755</v>
      </c>
      <c r="BJ505" s="20" t="s">
        <v>755</v>
      </c>
      <c r="BK505" s="55" t="s">
        <v>755</v>
      </c>
      <c r="BL505" s="71" t="s">
        <v>755</v>
      </c>
      <c r="BM505" s="77" t="s">
        <v>21473</v>
      </c>
      <c r="BN505" s="78" t="s">
        <v>21476</v>
      </c>
      <c r="BO505" s="77" t="s">
        <v>25670</v>
      </c>
      <c r="BP505" s="78" t="s">
        <v>25672</v>
      </c>
    </row>
    <row r="506" spans="1:68" ht="18" x14ac:dyDescent="0.25">
      <c r="A506" s="22" t="s">
        <v>95</v>
      </c>
      <c r="B506" s="5" t="s">
        <v>21457</v>
      </c>
      <c r="C506" s="20" t="s">
        <v>751</v>
      </c>
      <c r="D506" s="20" t="s">
        <v>164</v>
      </c>
      <c r="E506" s="20" t="s">
        <v>77</v>
      </c>
      <c r="F506" s="22" t="s">
        <v>20557</v>
      </c>
      <c r="G506" s="20" t="s">
        <v>2442</v>
      </c>
      <c r="H506" s="22" t="s">
        <v>21461</v>
      </c>
      <c r="I506" s="19">
        <f t="shared" si="66"/>
        <v>45</v>
      </c>
      <c r="J506" s="20" t="s">
        <v>755</v>
      </c>
      <c r="K506" s="20" t="s">
        <v>752</v>
      </c>
      <c r="L506" s="95" t="str">
        <f>IF(M506&lt;&gt;"",IF(NOT(ISNA(INDEX(cc!B:B,MATCH(M506,cc!A:A,0)))),INDEX(cc!B:B,MATCH(M506,cc!A:A,0)),"0"),"")</f>
        <v>Age (&lt;15,15+, 2), Sex, New Existing ART and HIV Status (Positive)</v>
      </c>
      <c r="M506" s="98" t="s">
        <v>21454</v>
      </c>
      <c r="N506" s="28" t="str">
        <f t="shared" si="74"/>
        <v xml:space="preserve"> TARGET</v>
      </c>
      <c r="O506" s="19" t="str">
        <f t="shared" si="67"/>
        <v>TB_PREV (D, DSD, Age/Sex/NewExistingArt/HIVStatus) TARGET: IPT</v>
      </c>
      <c r="P506" s="19" t="str">
        <f t="shared" si="68"/>
        <v>TB_PREV (D, DSD, Age/Sex/NewExistingArt/HIVStatus) TARGET: IPT</v>
      </c>
      <c r="Q506" s="19" t="str">
        <f t="shared" si="75"/>
        <v>TB_PREV (D, DSD, Age/Sex/NewExArt/HIV) TARGET</v>
      </c>
      <c r="R506" s="19" t="str">
        <f t="shared" si="69"/>
        <v>TB_PREV_D_DSD_Age_Sex_NewExArt_HIV_TARGET</v>
      </c>
      <c r="S506" s="19" t="str">
        <f t="shared" si="70"/>
        <v>TB_PREV_D_DSD_Age_Sex_NewExArt_HIV_TARGET</v>
      </c>
      <c r="T506" s="19" t="b">
        <f>NOT(ISNA(VLOOKUP(B506,dbcodes!A:B,2,FALSE)))</f>
        <v>0</v>
      </c>
      <c r="U506" s="19">
        <f>IF(ISNA(VLOOKUP(B506,dbcodes!A:B,2,FALSE)),des!R2573,VLOOKUP(B506,dbcodes!A:B,2,FALSE))</f>
        <v>0</v>
      </c>
      <c r="W506" s="107" t="str">
        <f>IF(ISNA(VLOOKUP(C506,descriptions!A:B,2,FALSE)),des!V2202,IF(G506=" TARGET","Target ","")&amp;VLOOKUP(C506,descriptions!A:B,2,FALSE))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506" s="20" t="s">
        <v>4</v>
      </c>
      <c r="Y506" s="20" t="s">
        <v>831</v>
      </c>
      <c r="Z506" s="20" t="s">
        <v>836</v>
      </c>
      <c r="AA506" s="20" t="s">
        <v>102</v>
      </c>
      <c r="AB506" s="20" t="s">
        <v>755</v>
      </c>
      <c r="AC506" s="19" t="str">
        <f>IF(AB506&lt;&gt;"",IF(NOT(ISNA(INDEX(os!A:A,MATCH(AB506,os!B:B,0)))),INDEX(os!A:A,MATCH(AB506,os!B:B,0)),"0"),"")</f>
        <v/>
      </c>
      <c r="AD506" s="20" t="s">
        <v>830</v>
      </c>
      <c r="AH506" s="93" t="str">
        <f>IF(NOT(ISNA(VLOOKUP(B:B,ResultsTargets!A:A,1,0))),"TRUE","")</f>
        <v>TRUE</v>
      </c>
      <c r="AI506" s="19" t="str">
        <f>IF(ISNA(VLOOKUP(C506,dim_techarea!A:B,2,FALSE)),"",VLOOKUP(C506,dim_techarea!A:B,2,FALSE))</f>
        <v>TB_PREV</v>
      </c>
      <c r="AJ506" s="19" t="str">
        <f>IF(ISNA(VLOOKUP(AI506,dim_techarea!B:C,2,FALSE)),"",VLOOKUP(AI506,dim_techarea!B:C,2,FALSE))</f>
        <v>FfxbuFZVAM5</v>
      </c>
      <c r="AK506" s="19" t="str">
        <f>IF(ISNA(VLOOKUP(TRIM(G506),dim_targetsresults!A:B,2,FALSE)),"",VLOOKUP(TRIM(G506),dim_targetsresults!A:C,2,FALSE))</f>
        <v>MER Targets</v>
      </c>
      <c r="AL506" s="19" t="str">
        <f>IF(ISNA(VLOOKUP(AK506,dim_targetsresults!B:C,2,FALSE)),"",VLOOKUP(AK506,dim_targetsresults!B:C,2,FALSE))</f>
        <v>W8imnja2Owd</v>
      </c>
      <c r="AM506" s="19" t="str">
        <f>IF(ISNA(VLOOKUP(TRIM(D506),dim_numeratordenominator!A:B,2,FALSE)),"",VLOOKUP(TRIM(D506),dim_numeratordenominator!A:C,2,FALSE))</f>
        <v>Denominator</v>
      </c>
      <c r="AN506" s="19" t="str">
        <f>IF(ISNA(VLOOKUP(AM506,dim_numeratordenominator!B:C,2,FALSE)),"",VLOOKUP(AM506,dim_numeratordenominator!B:C,2,FALSE))</f>
        <v>QpNj0nSuEhD</v>
      </c>
      <c r="AO506" s="19" t="str">
        <f>IF(ISNA(VLOOKUP(TRIM(E506),dim_supporttype!A:B,2,FALSE)),"",VLOOKUP(TRIM(E506),dim_supporttype!A:C,2,FALSE))</f>
        <v>DSD</v>
      </c>
      <c r="AP506" s="19" t="str">
        <f>IF(ISNA(VLOOKUP(AO506,dim_supporttype!B:C,2,FALSE)),"",VLOOKUP(AO506,dim_supporttype!B:C,2,FALSE))</f>
        <v>iM13vdNLWKb</v>
      </c>
      <c r="AQ506" s="19" t="str">
        <f>IF(ISNA(VLOOKUP(TRIM(F506),dim_disaggs!A:B,2,FALSE)),"No Disagg",VLOOKUP(TRIM(F506),dim_disaggs!A:B,2,FALSE))</f>
        <v>Age/Sex/NewExistingArt/HIVStatus</v>
      </c>
      <c r="AR506" s="19" t="str">
        <f>IF(ISNA(VLOOKUP(AQ506,dim_disaggs!B:C,2,FALSE)),"",VLOOKUP(AQ506,dim_disaggs!B:C,2,FALSE))</f>
        <v>EICV6m2Ay7l</v>
      </c>
      <c r="AU506" s="72" t="s">
        <v>755</v>
      </c>
      <c r="AV506" s="73" t="s">
        <v>755</v>
      </c>
      <c r="AX506" s="66" t="s">
        <v>755</v>
      </c>
      <c r="BA506" s="105" t="str">
        <f t="shared" si="71"/>
        <v>Top Level Denominator</v>
      </c>
      <c r="BB506" s="20" t="str">
        <f t="shared" si="72"/>
        <v>Azqe383ljKu</v>
      </c>
      <c r="BE506" s="75" t="s">
        <v>755</v>
      </c>
      <c r="BF506" s="73" t="s">
        <v>755</v>
      </c>
      <c r="BG506" s="55" t="s">
        <v>755</v>
      </c>
      <c r="BH506" s="76" t="s">
        <v>755</v>
      </c>
      <c r="BI506" s="20" t="s">
        <v>755</v>
      </c>
      <c r="BJ506" s="20" t="s">
        <v>755</v>
      </c>
      <c r="BK506" s="55" t="s">
        <v>755</v>
      </c>
      <c r="BL506" s="71" t="s">
        <v>755</v>
      </c>
      <c r="BM506" s="77" t="s">
        <v>21474</v>
      </c>
      <c r="BN506" s="78" t="s">
        <v>21477</v>
      </c>
      <c r="BO506" s="77" t="s">
        <v>25671</v>
      </c>
      <c r="BP506" s="78" t="s">
        <v>25673</v>
      </c>
    </row>
    <row r="507" spans="1:68" ht="18" x14ac:dyDescent="0.25">
      <c r="A507" s="22" t="s">
        <v>95</v>
      </c>
      <c r="B507" s="5" t="s">
        <v>21458</v>
      </c>
      <c r="C507" s="20" t="s">
        <v>751</v>
      </c>
      <c r="D507" s="20" t="s">
        <v>164</v>
      </c>
      <c r="E507" s="20" t="s">
        <v>78</v>
      </c>
      <c r="F507" s="22" t="s">
        <v>20557</v>
      </c>
      <c r="G507" s="20" t="s">
        <v>2442</v>
      </c>
      <c r="H507" s="22" t="s">
        <v>21461</v>
      </c>
      <c r="I507" s="19">
        <f t="shared" si="66"/>
        <v>44</v>
      </c>
      <c r="J507" s="20" t="s">
        <v>755</v>
      </c>
      <c r="K507" s="20" t="s">
        <v>752</v>
      </c>
      <c r="L507" s="95" t="str">
        <f>IF(M507&lt;&gt;"",IF(NOT(ISNA(INDEX(cc!B:B,MATCH(M507,cc!A:A,0)))),INDEX(cc!B:B,MATCH(M507,cc!A:A,0)),"0"),"")</f>
        <v>Age (&lt;15,15+, 2), Sex, New Existing ART and HIV Status (Positive)</v>
      </c>
      <c r="M507" s="98" t="s">
        <v>21454</v>
      </c>
      <c r="N507" s="28" t="str">
        <f t="shared" si="74"/>
        <v xml:space="preserve"> TARGET</v>
      </c>
      <c r="O507" s="19" t="str">
        <f t="shared" si="67"/>
        <v>TB_PREV (D, TA, Age/Sex/NewExistingArt/HIVStatus) TARGET: IPT</v>
      </c>
      <c r="P507" s="19" t="str">
        <f t="shared" si="68"/>
        <v>TB_PREV (D, TA, Age/Sex/NewExistingArt/HIVStatus) TARGET: IPT</v>
      </c>
      <c r="Q507" s="19" t="str">
        <f t="shared" si="75"/>
        <v>TB_PREV (D, TA, Age/Sex/NewExArt/HIV) TARGET</v>
      </c>
      <c r="R507" s="19" t="str">
        <f t="shared" si="69"/>
        <v>TB_PREV_D_TA_Age_Sex_NewExArt_HIV_TARGET</v>
      </c>
      <c r="S507" s="19" t="str">
        <f t="shared" si="70"/>
        <v>TB_PREV_D_TA_Age_Sex_NewExArt_HIV_TARGET</v>
      </c>
      <c r="T507" s="19" t="b">
        <f>NOT(ISNA(VLOOKUP(B507,dbcodes!A:B,2,FALSE)))</f>
        <v>0</v>
      </c>
      <c r="U507" s="19">
        <f>IF(ISNA(VLOOKUP(B507,dbcodes!A:B,2,FALSE)),des!R2574,VLOOKUP(B507,dbcodes!A:B,2,FALSE))</f>
        <v>0</v>
      </c>
      <c r="W507" s="107" t="str">
        <f>IF(ISNA(VLOOKUP(C507,descriptions!A:B,2,FALSE)),des!V2203,IF(G507=" TARGET","Target ","")&amp;VLOOKUP(C507,descriptions!A:B,2,FALSE))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507" s="20" t="s">
        <v>4</v>
      </c>
      <c r="Y507" s="20" t="s">
        <v>831</v>
      </c>
      <c r="Z507" s="20" t="s">
        <v>836</v>
      </c>
      <c r="AA507" s="20" t="s">
        <v>102</v>
      </c>
      <c r="AB507" s="20" t="s">
        <v>755</v>
      </c>
      <c r="AC507" s="19" t="str">
        <f>IF(AB507&lt;&gt;"",IF(NOT(ISNA(INDEX(os!A:A,MATCH(AB507,os!B:B,0)))),INDEX(os!A:A,MATCH(AB507,os!B:B,0)),"0"),"")</f>
        <v/>
      </c>
      <c r="AD507" s="20" t="s">
        <v>830</v>
      </c>
      <c r="AH507" s="93" t="str">
        <f>IF(NOT(ISNA(VLOOKUP(B:B,ResultsTargets!A:A,1,0))),"TRUE","")</f>
        <v>TRUE</v>
      </c>
      <c r="AI507" s="19" t="str">
        <f>IF(ISNA(VLOOKUP(C507,dim_techarea!A:B,2,FALSE)),"",VLOOKUP(C507,dim_techarea!A:B,2,FALSE))</f>
        <v>TB_PREV</v>
      </c>
      <c r="AJ507" s="19" t="str">
        <f>IF(ISNA(VLOOKUP(AI507,dim_techarea!B:C,2,FALSE)),"",VLOOKUP(AI507,dim_techarea!B:C,2,FALSE))</f>
        <v>FfxbuFZVAM5</v>
      </c>
      <c r="AK507" s="19" t="str">
        <f>IF(ISNA(VLOOKUP(TRIM(G507),dim_targetsresults!A:B,2,FALSE)),"",VLOOKUP(TRIM(G507),dim_targetsresults!A:C,2,FALSE))</f>
        <v>MER Targets</v>
      </c>
      <c r="AL507" s="19" t="str">
        <f>IF(ISNA(VLOOKUP(AK507,dim_targetsresults!B:C,2,FALSE)),"",VLOOKUP(AK507,dim_targetsresults!B:C,2,FALSE))</f>
        <v>W8imnja2Owd</v>
      </c>
      <c r="AM507" s="19" t="str">
        <f>IF(ISNA(VLOOKUP(TRIM(D507),dim_numeratordenominator!A:B,2,FALSE)),"",VLOOKUP(TRIM(D507),dim_numeratordenominator!A:C,2,FALSE))</f>
        <v>Denominator</v>
      </c>
      <c r="AN507" s="19" t="str">
        <f>IF(ISNA(VLOOKUP(AM507,dim_numeratordenominator!B:C,2,FALSE)),"",VLOOKUP(AM507,dim_numeratordenominator!B:C,2,FALSE))</f>
        <v>QpNj0nSuEhD</v>
      </c>
      <c r="AO507" s="19" t="str">
        <f>IF(ISNA(VLOOKUP(TRIM(E507),dim_supporttype!A:B,2,FALSE)),"",VLOOKUP(TRIM(E507),dim_supporttype!A:C,2,FALSE))</f>
        <v>TA</v>
      </c>
      <c r="AP507" s="19" t="str">
        <f>IF(ISNA(VLOOKUP(AO507,dim_supporttype!B:C,2,FALSE)),"",VLOOKUP(AO507,dim_supporttype!B:C,2,FALSE))</f>
        <v>cRAGKdWIDn4</v>
      </c>
      <c r="AQ507" s="19" t="str">
        <f>IF(ISNA(VLOOKUP(TRIM(F507),dim_disaggs!A:B,2,FALSE)),"No Disagg",VLOOKUP(TRIM(F507),dim_disaggs!A:B,2,FALSE))</f>
        <v>Age/Sex/NewExistingArt/HIVStatus</v>
      </c>
      <c r="AR507" s="19" t="str">
        <f>IF(ISNA(VLOOKUP(AQ507,dim_disaggs!B:C,2,FALSE)),"",VLOOKUP(AQ507,dim_disaggs!B:C,2,FALSE))</f>
        <v>EICV6m2Ay7l</v>
      </c>
      <c r="AU507" s="72" t="s">
        <v>755</v>
      </c>
      <c r="AV507" s="73" t="s">
        <v>755</v>
      </c>
      <c r="AX507" s="66" t="s">
        <v>755</v>
      </c>
      <c r="BA507" s="105" t="str">
        <f t="shared" si="71"/>
        <v>Top Level Denominator</v>
      </c>
      <c r="BB507" s="20" t="str">
        <f t="shared" si="72"/>
        <v>Azqe383ljKu</v>
      </c>
      <c r="BE507" s="75" t="s">
        <v>755</v>
      </c>
      <c r="BF507" s="73" t="s">
        <v>755</v>
      </c>
      <c r="BG507" s="55" t="s">
        <v>755</v>
      </c>
      <c r="BH507" s="76" t="s">
        <v>755</v>
      </c>
      <c r="BI507" s="20" t="s">
        <v>755</v>
      </c>
      <c r="BJ507" s="20" t="s">
        <v>755</v>
      </c>
      <c r="BK507" s="55" t="s">
        <v>755</v>
      </c>
      <c r="BL507" s="71" t="s">
        <v>755</v>
      </c>
      <c r="BM507" s="77" t="s">
        <v>21474</v>
      </c>
      <c r="BN507" s="78" t="s">
        <v>21477</v>
      </c>
      <c r="BO507" s="77" t="s">
        <v>25671</v>
      </c>
      <c r="BP507" s="78" t="s">
        <v>25673</v>
      </c>
    </row>
    <row r="508" spans="1:68" x14ac:dyDescent="0.2">
      <c r="A508" s="22" t="s">
        <v>95</v>
      </c>
      <c r="B508" s="22" t="s">
        <v>487</v>
      </c>
      <c r="C508" s="20" t="s">
        <v>255</v>
      </c>
      <c r="D508" s="20" t="s">
        <v>164</v>
      </c>
      <c r="E508" s="20" t="s">
        <v>77</v>
      </c>
      <c r="F508" s="22" t="s">
        <v>135</v>
      </c>
      <c r="G508" s="20" t="s">
        <v>20086</v>
      </c>
      <c r="H508" s="22" t="s">
        <v>135</v>
      </c>
      <c r="I508" s="19">
        <f t="shared" si="66"/>
        <v>25</v>
      </c>
      <c r="J508" s="20" t="s">
        <v>755</v>
      </c>
      <c r="K508" s="20" t="s">
        <v>480</v>
      </c>
      <c r="L508" s="95" t="str">
        <f>IF(M508&lt;&gt;"",IF(NOT(ISNA(INDEX(cc!B:B,MATCH(M508,cc!A:A,0)))),INDEX(cc!B:B,MATCH(M508,cc!A:A,0)),"0"),"")</f>
        <v>Age (&lt;1-50+-uk, 12) and Sex</v>
      </c>
      <c r="M508" s="101" t="s">
        <v>20598</v>
      </c>
      <c r="N508" s="28" t="str">
        <f t="shared" si="74"/>
        <v/>
      </c>
      <c r="O508" s="19" t="str">
        <f t="shared" si="67"/>
        <v>TB_STAT (D, DSD, Age/Sex): New/Relapsed TB</v>
      </c>
      <c r="P508" s="19" t="str">
        <f t="shared" si="68"/>
        <v>TB_STAT (D, DSD, Age/Sex): New/Relapsed TB</v>
      </c>
      <c r="Q508" s="19" t="str">
        <f t="shared" si="75"/>
        <v>TB_STAT (D, DSD, Age/Sex)</v>
      </c>
      <c r="R508" s="19" t="str">
        <f t="shared" si="69"/>
        <v>TB_STAT_D_DSD_Age_Sex</v>
      </c>
      <c r="S508" s="19" t="str">
        <f t="shared" si="70"/>
        <v>TB_STAT_D_DSD_Age_Sex_</v>
      </c>
      <c r="T508" s="19" t="b">
        <f>NOT(ISNA(VLOOKUP(B508,dbcodes!A:B,2,FALSE)))</f>
        <v>1</v>
      </c>
      <c r="U508" s="19" t="str">
        <f>IF(ISNA(VLOOKUP(B508,dbcodes!A:B,2,FALSE)),des!R2575,VLOOKUP(B508,dbcodes!A:B,2,FALSE))</f>
        <v>TB_STAT_D_DSD_Aggregated_Age_Sex</v>
      </c>
      <c r="W508" s="107" t="str">
        <f>IF(ISNA(VLOOKUP(C508,descriptions!A:B,2,FALSE)),des!V1414,IF(G508=" TARGET","Target ","")&amp;VLOOKUP(C508,descriptions!A:B,2,FALSE))</f>
        <v>Total number of new and relapsed TB cases, during the reporting period</v>
      </c>
      <c r="X508" s="20" t="s">
        <v>4</v>
      </c>
      <c r="Y508" s="20" t="s">
        <v>831</v>
      </c>
      <c r="Z508" s="20" t="s">
        <v>836</v>
      </c>
      <c r="AA508" s="20" t="s">
        <v>102</v>
      </c>
      <c r="AB508" s="20" t="s">
        <v>755</v>
      </c>
      <c r="AC508" s="19" t="str">
        <f>IF(AB508&lt;&gt;"",IF(NOT(ISNA(INDEX(os!A:A,MATCH(AB508,os!B:B,0)))),INDEX(os!A:A,MATCH(AB508,os!B:B,0)),"0"),"")</f>
        <v/>
      </c>
      <c r="AD508" s="20" t="s">
        <v>830</v>
      </c>
      <c r="AH508" s="93" t="str">
        <f>IF(NOT(ISNA(VLOOKUP(B:B,ResultsTargets!A:A,1,0))),"TRUE","")</f>
        <v>TRUE</v>
      </c>
      <c r="AI508" s="19" t="str">
        <f>IF(ISNA(VLOOKUP(C508,dim_techarea!A:B,2,FALSE)),"",VLOOKUP(C508,dim_techarea!A:B,2,FALSE))</f>
        <v>TB_STAT</v>
      </c>
      <c r="AJ508" s="19" t="str">
        <f>IF(ISNA(VLOOKUP(AI508,dim_techarea!B:C,2,FALSE)),"",VLOOKUP(AI508,dim_techarea!B:C,2,FALSE))</f>
        <v>rI3JlpiuwEK</v>
      </c>
      <c r="AK508" s="19" t="str">
        <f>IF(ISNA(VLOOKUP(TRIM(G508),dim_targetsresults!A:B,2,FALSE)),"",VLOOKUP(TRIM(G508),dim_targetsresults!A:C,2,FALSE))</f>
        <v>MER Results</v>
      </c>
      <c r="AL508" s="19" t="str">
        <f>IF(ISNA(VLOOKUP(AK508,dim_targetsresults!B:C,2,FALSE)),"",VLOOKUP(AK508,dim_targetsresults!B:C,2,FALSE))</f>
        <v>Jh0jDM5yQ2E</v>
      </c>
      <c r="AM508" s="19" t="str">
        <f>IF(ISNA(VLOOKUP(TRIM(D508),dim_numeratordenominator!A:B,2,FALSE)),"",VLOOKUP(TRIM(D508),dim_numeratordenominator!A:C,2,FALSE))</f>
        <v>Denominator</v>
      </c>
      <c r="AN508" s="19" t="str">
        <f>IF(ISNA(VLOOKUP(AM508,dim_numeratordenominator!B:C,2,FALSE)),"",VLOOKUP(AM508,dim_numeratordenominator!B:C,2,FALSE))</f>
        <v>QpNj0nSuEhD</v>
      </c>
      <c r="AO508" s="19" t="str">
        <f>IF(ISNA(VLOOKUP(TRIM(E508),dim_supporttype!A:B,2,FALSE)),"",VLOOKUP(TRIM(E508),dim_supporttype!A:C,2,FALSE))</f>
        <v>DSD</v>
      </c>
      <c r="AP508" s="19" t="str">
        <f>IF(ISNA(VLOOKUP(AO508,dim_supporttype!B:C,2,FALSE)),"",VLOOKUP(AO508,dim_supporttype!B:C,2,FALSE))</f>
        <v>iM13vdNLWKb</v>
      </c>
      <c r="AQ508" s="19" t="str">
        <f>IF(ISNA(VLOOKUP(TRIM(F508),dim_disaggs!A:B,2,FALSE)),"No Disagg",VLOOKUP(TRIM(F508),dim_disaggs!A:B,2,FALSE))</f>
        <v>Age/Sex</v>
      </c>
      <c r="AR508" s="19" t="str">
        <f>IF(ISNA(VLOOKUP(AQ508,dim_disaggs!B:C,2,FALSE)),"",VLOOKUP(AQ508,dim_disaggs!B:C,2,FALSE))</f>
        <v>Qbz6SrpmJ1y</v>
      </c>
      <c r="AU508" s="72" t="s">
        <v>755</v>
      </c>
      <c r="AV508" s="73" t="s">
        <v>755</v>
      </c>
      <c r="AW508" s="66" t="s">
        <v>755</v>
      </c>
      <c r="AX508" s="66" t="s">
        <v>755</v>
      </c>
      <c r="BA508" s="105" t="str">
        <f t="shared" si="71"/>
        <v>Top Level Denominator</v>
      </c>
      <c r="BB508" s="20" t="str">
        <f t="shared" si="72"/>
        <v>Azqe383ljKu</v>
      </c>
      <c r="BE508" s="75" t="s">
        <v>755</v>
      </c>
      <c r="BF508" s="73" t="s">
        <v>755</v>
      </c>
      <c r="BG508" s="55" t="s">
        <v>755</v>
      </c>
      <c r="BH508" s="76" t="s">
        <v>755</v>
      </c>
      <c r="BI508" s="20" t="s">
        <v>755</v>
      </c>
      <c r="BJ508" s="20" t="s">
        <v>755</v>
      </c>
      <c r="BK508" s="55" t="s">
        <v>20635</v>
      </c>
      <c r="BL508" s="71" t="s">
        <v>20637</v>
      </c>
      <c r="BM508" s="77" t="s">
        <v>21474</v>
      </c>
      <c r="BN508" s="78" t="s">
        <v>21477</v>
      </c>
      <c r="BO508" s="77" t="s">
        <v>25671</v>
      </c>
      <c r="BP508" s="78" t="s">
        <v>25673</v>
      </c>
    </row>
    <row r="509" spans="1:68" x14ac:dyDescent="0.2">
      <c r="A509" s="22" t="s">
        <v>95</v>
      </c>
      <c r="B509" s="20" t="s">
        <v>488</v>
      </c>
      <c r="C509" s="20" t="s">
        <v>255</v>
      </c>
      <c r="D509" s="20" t="s">
        <v>164</v>
      </c>
      <c r="E509" s="20" t="s">
        <v>78</v>
      </c>
      <c r="F509" s="22" t="s">
        <v>135</v>
      </c>
      <c r="G509" s="20" t="s">
        <v>20086</v>
      </c>
      <c r="H509" s="22" t="s">
        <v>135</v>
      </c>
      <c r="I509" s="19">
        <f t="shared" si="66"/>
        <v>24</v>
      </c>
      <c r="J509" s="20" t="s">
        <v>755</v>
      </c>
      <c r="K509" s="20" t="s">
        <v>480</v>
      </c>
      <c r="L509" s="95" t="str">
        <f>IF(M509&lt;&gt;"",IF(NOT(ISNA(INDEX(cc!B:B,MATCH(M509,cc!A:A,0)))),INDEX(cc!B:B,MATCH(M509,cc!A:A,0)),"0"),"")</f>
        <v>Age (&lt;1-50+-uk, 12) and Sex</v>
      </c>
      <c r="M509" s="97" t="s">
        <v>20598</v>
      </c>
      <c r="N509" s="28" t="str">
        <f t="shared" si="74"/>
        <v/>
      </c>
      <c r="O509" s="19" t="str">
        <f t="shared" si="67"/>
        <v>TB_STAT (D, TA, Age/Sex): New/Relapsed TB</v>
      </c>
      <c r="P509" s="19" t="str">
        <f t="shared" si="68"/>
        <v>TB_STAT (D, TA, Age/Sex): New/Relapsed TB</v>
      </c>
      <c r="Q509" s="19" t="str">
        <f t="shared" si="75"/>
        <v>TB_STAT (D, TA, Age/Sex)</v>
      </c>
      <c r="R509" s="19" t="str">
        <f t="shared" si="69"/>
        <v>TB_STAT_D_TA_Age_Sex</v>
      </c>
      <c r="S509" s="19" t="str">
        <f t="shared" si="70"/>
        <v>TB_STAT_D_TA_Age_Sex_</v>
      </c>
      <c r="T509" s="19" t="b">
        <f>NOT(ISNA(VLOOKUP(B509,dbcodes!A:B,2,FALSE)))</f>
        <v>1</v>
      </c>
      <c r="U509" s="19" t="str">
        <f>IF(ISNA(VLOOKUP(B509,dbcodes!A:B,2,FALSE)),des!R2576,VLOOKUP(B509,dbcodes!A:B,2,FALSE))</f>
        <v>TB_STAT_D_TA_Aggregated_Age_Sex</v>
      </c>
      <c r="W509" s="107" t="str">
        <f>IF(ISNA(VLOOKUP(C509,descriptions!A:B,2,FALSE)),des!V1415,IF(G509=" TARGET","Target ","")&amp;VLOOKUP(C509,descriptions!A:B,2,FALSE))</f>
        <v>Total number of new and relapsed TB cases, during the reporting period</v>
      </c>
      <c r="X509" s="20" t="s">
        <v>4</v>
      </c>
      <c r="Y509" s="20" t="s">
        <v>831</v>
      </c>
      <c r="Z509" s="20" t="s">
        <v>836</v>
      </c>
      <c r="AA509" s="20" t="s">
        <v>102</v>
      </c>
      <c r="AB509" s="20" t="s">
        <v>755</v>
      </c>
      <c r="AC509" s="19" t="str">
        <f>IF(AB509&lt;&gt;"",IF(NOT(ISNA(INDEX(os!A:A,MATCH(AB509,os!B:B,0)))),INDEX(os!A:A,MATCH(AB509,os!B:B,0)),"0"),"")</f>
        <v/>
      </c>
      <c r="AD509" s="20" t="s">
        <v>830</v>
      </c>
      <c r="AH509" s="93" t="str">
        <f>IF(NOT(ISNA(VLOOKUP(B:B,ResultsTargets!A:A,1,0))),"TRUE","")</f>
        <v>TRUE</v>
      </c>
      <c r="AI509" s="19" t="str">
        <f>IF(ISNA(VLOOKUP(C509,dim_techarea!A:B,2,FALSE)),"",VLOOKUP(C509,dim_techarea!A:B,2,FALSE))</f>
        <v>TB_STAT</v>
      </c>
      <c r="AJ509" s="19" t="str">
        <f>IF(ISNA(VLOOKUP(AI509,dim_techarea!B:C,2,FALSE)),"",VLOOKUP(AI509,dim_techarea!B:C,2,FALSE))</f>
        <v>rI3JlpiuwEK</v>
      </c>
      <c r="AK509" s="19" t="str">
        <f>IF(ISNA(VLOOKUP(TRIM(G509),dim_targetsresults!A:B,2,FALSE)),"",VLOOKUP(TRIM(G509),dim_targetsresults!A:C,2,FALSE))</f>
        <v>MER Results</v>
      </c>
      <c r="AL509" s="19" t="str">
        <f>IF(ISNA(VLOOKUP(AK509,dim_targetsresults!B:C,2,FALSE)),"",VLOOKUP(AK509,dim_targetsresults!B:C,2,FALSE))</f>
        <v>Jh0jDM5yQ2E</v>
      </c>
      <c r="AM509" s="19" t="str">
        <f>IF(ISNA(VLOOKUP(TRIM(D509),dim_numeratordenominator!A:B,2,FALSE)),"",VLOOKUP(TRIM(D509),dim_numeratordenominator!A:C,2,FALSE))</f>
        <v>Denominator</v>
      </c>
      <c r="AN509" s="19" t="str">
        <f>IF(ISNA(VLOOKUP(AM509,dim_numeratordenominator!B:C,2,FALSE)),"",VLOOKUP(AM509,dim_numeratordenominator!B:C,2,FALSE))</f>
        <v>QpNj0nSuEhD</v>
      </c>
      <c r="AO509" s="19" t="str">
        <f>IF(ISNA(VLOOKUP(TRIM(E509),dim_supporttype!A:B,2,FALSE)),"",VLOOKUP(TRIM(E509),dim_supporttype!A:C,2,FALSE))</f>
        <v>TA</v>
      </c>
      <c r="AP509" s="19" t="str">
        <f>IF(ISNA(VLOOKUP(AO509,dim_supporttype!B:C,2,FALSE)),"",VLOOKUP(AO509,dim_supporttype!B:C,2,FALSE))</f>
        <v>cRAGKdWIDn4</v>
      </c>
      <c r="AQ509" s="19" t="str">
        <f>IF(ISNA(VLOOKUP(TRIM(F509),dim_disaggs!A:B,2,FALSE)),"No Disagg",VLOOKUP(TRIM(F509),dim_disaggs!A:B,2,FALSE))</f>
        <v>Age/Sex</v>
      </c>
      <c r="AR509" s="19" t="str">
        <f>IF(ISNA(VLOOKUP(AQ509,dim_disaggs!B:C,2,FALSE)),"",VLOOKUP(AQ509,dim_disaggs!B:C,2,FALSE))</f>
        <v>Qbz6SrpmJ1y</v>
      </c>
      <c r="AU509" s="72" t="s">
        <v>755</v>
      </c>
      <c r="AV509" s="73" t="s">
        <v>755</v>
      </c>
      <c r="AW509" s="66" t="s">
        <v>755</v>
      </c>
      <c r="AX509" s="66" t="s">
        <v>755</v>
      </c>
      <c r="BA509" s="105" t="str">
        <f t="shared" si="71"/>
        <v>Top Level Denominator</v>
      </c>
      <c r="BB509" s="20" t="str">
        <f t="shared" si="72"/>
        <v>Azqe383ljKu</v>
      </c>
      <c r="BE509" s="75" t="s">
        <v>755</v>
      </c>
      <c r="BF509" s="73" t="s">
        <v>755</v>
      </c>
      <c r="BG509" s="55" t="s">
        <v>755</v>
      </c>
      <c r="BH509" s="76" t="s">
        <v>755</v>
      </c>
      <c r="BI509" s="20" t="s">
        <v>755</v>
      </c>
      <c r="BJ509" s="20" t="s">
        <v>755</v>
      </c>
      <c r="BK509" s="55" t="s">
        <v>20635</v>
      </c>
      <c r="BL509" s="71" t="s">
        <v>20637</v>
      </c>
      <c r="BM509" s="77" t="s">
        <v>21474</v>
      </c>
      <c r="BN509" s="78" t="s">
        <v>21477</v>
      </c>
      <c r="BO509" s="77" t="s">
        <v>25671</v>
      </c>
      <c r="BP509" s="78" t="s">
        <v>25673</v>
      </c>
    </row>
    <row r="510" spans="1:68" x14ac:dyDescent="0.2">
      <c r="A510" s="22" t="s">
        <v>95</v>
      </c>
      <c r="B510" s="20" t="s">
        <v>485</v>
      </c>
      <c r="C510" s="20" t="s">
        <v>255</v>
      </c>
      <c r="D510" s="20" t="s">
        <v>1</v>
      </c>
      <c r="E510" s="20" t="s">
        <v>77</v>
      </c>
      <c r="F510" s="22" t="s">
        <v>646</v>
      </c>
      <c r="G510" s="20" t="s">
        <v>20086</v>
      </c>
      <c r="H510" s="22" t="s">
        <v>646</v>
      </c>
      <c r="I510" s="19">
        <f t="shared" si="66"/>
        <v>40</v>
      </c>
      <c r="J510" s="22"/>
      <c r="K510" s="20" t="s">
        <v>292</v>
      </c>
      <c r="L510" s="95" t="str">
        <f>IF(M510&lt;&gt;"",IF(NOT(ISNA(INDEX(cc!B:B,MATCH(M510,cc!A:A,0)))),INDEX(cc!B:B,MATCH(M510,cc!A:A,0)),"0"),"")</f>
        <v>Age (&lt;1-50+-uk, 12), Sex and Known Positive / New Pos or Neg</v>
      </c>
      <c r="M510" s="97" t="s">
        <v>20547</v>
      </c>
      <c r="N510" s="28" t="str">
        <f t="shared" si="74"/>
        <v/>
      </c>
      <c r="O510" s="19" t="str">
        <f t="shared" si="67"/>
        <v>TB_STAT (N, DSD, Age/Sex/KnownNewPosNeg): New/Relapsed TB with HIV</v>
      </c>
      <c r="P510" s="19" t="str">
        <f t="shared" si="68"/>
        <v>TB_STAT (N, DSD, Age/Sex/KnownNewPosNeg): New/Relapsed TB with HIV</v>
      </c>
      <c r="Q510" s="19" t="str">
        <f t="shared" si="75"/>
        <v>TB_STAT (N, DSD, Age/Sex/KnownNewPosNeg)</v>
      </c>
      <c r="R510" s="19" t="str">
        <f t="shared" si="69"/>
        <v>TB_STAT_N_DSD_Age_Sex_KnownNewPosNeg</v>
      </c>
      <c r="S510" s="19" t="str">
        <f t="shared" si="70"/>
        <v>TB_STAT_N_DSD_Age_Sex_KnownNewPosNeg_</v>
      </c>
      <c r="T510" s="19" t="b">
        <f>NOT(ISNA(VLOOKUP(B510,dbcodes!A:B,2,FALSE)))</f>
        <v>1</v>
      </c>
      <c r="U510" s="19" t="str">
        <f>IF(ISNA(VLOOKUP(B510,dbcodes!A:B,2,FALSE)),des!R2577,VLOOKUP(B510,dbcodes!A:B,2,FALSE))</f>
        <v>TB_STAT_N_DSD_Age_Sex_KnownNewPosNeg</v>
      </c>
      <c r="W510" s="107" t="str">
        <f>IF(ISNA(VLOOKUP(C510,descriptions!A:B,2,FALSE)),des!V1420,IF(G510=" TARGET","Target ","")&amp;VLOOKUP(C510,descriptions!A:B,2,FALSE))</f>
        <v>Total number of new and relapsed TB cases, during the reporting period</v>
      </c>
      <c r="X510" s="20" t="s">
        <v>4</v>
      </c>
      <c r="Y510" s="20" t="s">
        <v>831</v>
      </c>
      <c r="Z510" s="20" t="s">
        <v>836</v>
      </c>
      <c r="AA510" s="20" t="s">
        <v>102</v>
      </c>
      <c r="AB510" s="20" t="s">
        <v>755</v>
      </c>
      <c r="AC510" s="19" t="str">
        <f>IF(AB510&lt;&gt;"",IF(NOT(ISNA(INDEX(os!A:A,MATCH(AB510,os!B:B,0)))),INDEX(os!A:A,MATCH(AB510,os!B:B,0)),"0"),"")</f>
        <v/>
      </c>
      <c r="AD510" s="20" t="s">
        <v>830</v>
      </c>
      <c r="AH510" s="93" t="str">
        <f>IF(NOT(ISNA(VLOOKUP(B:B,ResultsTargets!A:A,1,0))),"TRUE","")</f>
        <v>TRUE</v>
      </c>
      <c r="AI510" s="19" t="str">
        <f>IF(ISNA(VLOOKUP(C510,dim_techarea!A:B,2,FALSE)),"",VLOOKUP(C510,dim_techarea!A:B,2,FALSE))</f>
        <v>TB_STAT</v>
      </c>
      <c r="AJ510" s="19" t="str">
        <f>IF(ISNA(VLOOKUP(AI510,dim_techarea!B:C,2,FALSE)),"",VLOOKUP(AI510,dim_techarea!B:C,2,FALSE))</f>
        <v>rI3JlpiuwEK</v>
      </c>
      <c r="AK510" s="19" t="str">
        <f>IF(ISNA(VLOOKUP(TRIM(G510),dim_targetsresults!A:B,2,FALSE)),"",VLOOKUP(TRIM(G510),dim_targetsresults!A:C,2,FALSE))</f>
        <v>MER Results</v>
      </c>
      <c r="AL510" s="19" t="str">
        <f>IF(ISNA(VLOOKUP(AK510,dim_targetsresults!B:C,2,FALSE)),"",VLOOKUP(AK510,dim_targetsresults!B:C,2,FALSE))</f>
        <v>Jh0jDM5yQ2E</v>
      </c>
      <c r="AM510" s="19" t="str">
        <f>IF(ISNA(VLOOKUP(TRIM(D510),dim_numeratordenominator!A:B,2,FALSE)),"",VLOOKUP(TRIM(D510),dim_numeratordenominator!A:C,2,FALSE))</f>
        <v>Numerator</v>
      </c>
      <c r="AN510" s="19" t="str">
        <f>IF(ISNA(VLOOKUP(AM510,dim_numeratordenominator!B:C,2,FALSE)),"",VLOOKUP(AM510,dim_numeratordenominator!B:C,2,FALSE))</f>
        <v>Som9NRMQqV7</v>
      </c>
      <c r="AO510" s="19" t="str">
        <f>IF(ISNA(VLOOKUP(TRIM(E510),dim_supporttype!A:B,2,FALSE)),"",VLOOKUP(TRIM(E510),dim_supporttype!A:C,2,FALSE))</f>
        <v>DSD</v>
      </c>
      <c r="AP510" s="19" t="str">
        <f>IF(ISNA(VLOOKUP(AO510,dim_supporttype!B:C,2,FALSE)),"",VLOOKUP(AO510,dim_supporttype!B:C,2,FALSE))</f>
        <v>iM13vdNLWKb</v>
      </c>
      <c r="AQ510" s="19" t="str">
        <f>IF(ISNA(VLOOKUP(TRIM(F510),dim_disaggs!A:B,2,FALSE)),"No Disagg",VLOOKUP(TRIM(F510),dim_disaggs!A:B,2,FALSE))</f>
        <v>Age/Sex/KnownNewResult</v>
      </c>
      <c r="AR510" s="19" t="str">
        <f>IF(ISNA(VLOOKUP(AQ510,dim_disaggs!B:C,2,FALSE)),"",VLOOKUP(AQ510,dim_disaggs!B:C,2,FALSE))</f>
        <v>Ua8iy6NgQks</v>
      </c>
      <c r="AU510" s="72" t="s">
        <v>21134</v>
      </c>
      <c r="AV510" s="73" t="s">
        <v>21152</v>
      </c>
      <c r="AW510" s="65" t="s">
        <v>25666</v>
      </c>
      <c r="AX510" s="66" t="s">
        <v>25431</v>
      </c>
      <c r="BA510" s="105" t="str">
        <f t="shared" si="71"/>
        <v>Top Level Numerator</v>
      </c>
      <c r="BB510" s="20" t="str">
        <f t="shared" si="72"/>
        <v>PE5QVF0w4xj</v>
      </c>
      <c r="BE510" s="75" t="s">
        <v>755</v>
      </c>
      <c r="BF510" s="73" t="s">
        <v>755</v>
      </c>
      <c r="BG510" s="55" t="s">
        <v>755</v>
      </c>
      <c r="BH510" s="76" t="s">
        <v>755</v>
      </c>
      <c r="BI510" s="20" t="s">
        <v>755</v>
      </c>
      <c r="BJ510" s="20" t="s">
        <v>755</v>
      </c>
      <c r="BK510" s="55" t="s">
        <v>20634</v>
      </c>
      <c r="BL510" s="71" t="s">
        <v>20636</v>
      </c>
      <c r="BM510" s="77" t="s">
        <v>21473</v>
      </c>
      <c r="BN510" s="78" t="s">
        <v>21476</v>
      </c>
      <c r="BO510" s="77" t="s">
        <v>25670</v>
      </c>
      <c r="BP510" s="78" t="s">
        <v>25672</v>
      </c>
    </row>
    <row r="511" spans="1:68" x14ac:dyDescent="0.2">
      <c r="A511" s="22" t="s">
        <v>95</v>
      </c>
      <c r="B511" s="20" t="s">
        <v>486</v>
      </c>
      <c r="C511" s="20" t="s">
        <v>255</v>
      </c>
      <c r="D511" s="20" t="s">
        <v>1</v>
      </c>
      <c r="E511" s="20" t="s">
        <v>78</v>
      </c>
      <c r="F511" s="22" t="s">
        <v>646</v>
      </c>
      <c r="G511" s="20" t="s">
        <v>20086</v>
      </c>
      <c r="H511" s="22" t="s">
        <v>646</v>
      </c>
      <c r="I511" s="19">
        <f t="shared" si="66"/>
        <v>39</v>
      </c>
      <c r="J511" s="22"/>
      <c r="K511" s="20" t="s">
        <v>292</v>
      </c>
      <c r="L511" s="95" t="str">
        <f>IF(M511&lt;&gt;"",IF(NOT(ISNA(INDEX(cc!B:B,MATCH(M511,cc!A:A,0)))),INDEX(cc!B:B,MATCH(M511,cc!A:A,0)),"0"),"")</f>
        <v>Age (&lt;1-50+-uk, 12), Sex and Known Positive / New Pos or Neg</v>
      </c>
      <c r="M511" s="97" t="s">
        <v>20547</v>
      </c>
      <c r="N511" s="28" t="str">
        <f t="shared" si="74"/>
        <v/>
      </c>
      <c r="O511" s="19" t="str">
        <f t="shared" si="67"/>
        <v>TB_STAT (N, TA, Age/Sex/KnownNewPosNeg): New/Relapsed TB with HIV</v>
      </c>
      <c r="P511" s="19" t="str">
        <f t="shared" si="68"/>
        <v>TB_STAT (N, TA, Age/Sex/KnownNewPosNeg): New/Relapsed TB with HIV</v>
      </c>
      <c r="Q511" s="19" t="str">
        <f t="shared" si="75"/>
        <v>TB_STAT (N, TA, Age/Sex/KnownNewPosNeg)</v>
      </c>
      <c r="R511" s="19" t="str">
        <f t="shared" si="69"/>
        <v>TB_STAT_N_TA_Age_Sex_KnownNewPosNeg</v>
      </c>
      <c r="S511" s="19" t="str">
        <f t="shared" si="70"/>
        <v>TB_STAT_N_TA_Age_Sex_KnownNewPosNeg_</v>
      </c>
      <c r="T511" s="19" t="b">
        <f>NOT(ISNA(VLOOKUP(B511,dbcodes!A:B,2,FALSE)))</f>
        <v>1</v>
      </c>
      <c r="U511" s="19" t="str">
        <f>IF(ISNA(VLOOKUP(B511,dbcodes!A:B,2,FALSE)),des!R2578,VLOOKUP(B511,dbcodes!A:B,2,FALSE))</f>
        <v>TB_STAT_N_TA_Age_Sex_KnownNewPosNeg</v>
      </c>
      <c r="W511" s="107" t="str">
        <f>IF(ISNA(VLOOKUP(C511,descriptions!A:B,2,FALSE)),des!V1421,IF(G511=" TARGET","Target ","")&amp;VLOOKUP(C511,descriptions!A:B,2,FALSE))</f>
        <v>Total number of new and relapsed TB cases, during the reporting period</v>
      </c>
      <c r="X511" s="20" t="s">
        <v>4</v>
      </c>
      <c r="Y511" s="20" t="s">
        <v>831</v>
      </c>
      <c r="Z511" s="20" t="s">
        <v>836</v>
      </c>
      <c r="AA511" s="20" t="s">
        <v>102</v>
      </c>
      <c r="AB511" s="20" t="s">
        <v>755</v>
      </c>
      <c r="AC511" s="19" t="str">
        <f>IF(AB511&lt;&gt;"",IF(NOT(ISNA(INDEX(os!A:A,MATCH(AB511,os!B:B,0)))),INDEX(os!A:A,MATCH(AB511,os!B:B,0)),"0"),"")</f>
        <v/>
      </c>
      <c r="AD511" s="20" t="s">
        <v>830</v>
      </c>
      <c r="AH511" s="93" t="str">
        <f>IF(NOT(ISNA(VLOOKUP(B:B,ResultsTargets!A:A,1,0))),"TRUE","")</f>
        <v>TRUE</v>
      </c>
      <c r="AI511" s="19" t="str">
        <f>IF(ISNA(VLOOKUP(C511,dim_techarea!A:B,2,FALSE)),"",VLOOKUP(C511,dim_techarea!A:B,2,FALSE))</f>
        <v>TB_STAT</v>
      </c>
      <c r="AJ511" s="19" t="str">
        <f>IF(ISNA(VLOOKUP(AI511,dim_techarea!B:C,2,FALSE)),"",VLOOKUP(AI511,dim_techarea!B:C,2,FALSE))</f>
        <v>rI3JlpiuwEK</v>
      </c>
      <c r="AK511" s="19" t="str">
        <f>IF(ISNA(VLOOKUP(TRIM(G511),dim_targetsresults!A:B,2,FALSE)),"",VLOOKUP(TRIM(G511),dim_targetsresults!A:C,2,FALSE))</f>
        <v>MER Results</v>
      </c>
      <c r="AL511" s="19" t="str">
        <f>IF(ISNA(VLOOKUP(AK511,dim_targetsresults!B:C,2,FALSE)),"",VLOOKUP(AK511,dim_targetsresults!B:C,2,FALSE))</f>
        <v>Jh0jDM5yQ2E</v>
      </c>
      <c r="AM511" s="19" t="str">
        <f>IF(ISNA(VLOOKUP(TRIM(D511),dim_numeratordenominator!A:B,2,FALSE)),"",VLOOKUP(TRIM(D511),dim_numeratordenominator!A:C,2,FALSE))</f>
        <v>Numerator</v>
      </c>
      <c r="AN511" s="19" t="str">
        <f>IF(ISNA(VLOOKUP(AM511,dim_numeratordenominator!B:C,2,FALSE)),"",VLOOKUP(AM511,dim_numeratordenominator!B:C,2,FALSE))</f>
        <v>Som9NRMQqV7</v>
      </c>
      <c r="AO511" s="19" t="str">
        <f>IF(ISNA(VLOOKUP(TRIM(E511),dim_supporttype!A:B,2,FALSE)),"",VLOOKUP(TRIM(E511),dim_supporttype!A:C,2,FALSE))</f>
        <v>TA</v>
      </c>
      <c r="AP511" s="19" t="str">
        <f>IF(ISNA(VLOOKUP(AO511,dim_supporttype!B:C,2,FALSE)),"",VLOOKUP(AO511,dim_supporttype!B:C,2,FALSE))</f>
        <v>cRAGKdWIDn4</v>
      </c>
      <c r="AQ511" s="19" t="str">
        <f>IF(ISNA(VLOOKUP(TRIM(F511),dim_disaggs!A:B,2,FALSE)),"No Disagg",VLOOKUP(TRIM(F511),dim_disaggs!A:B,2,FALSE))</f>
        <v>Age/Sex/KnownNewResult</v>
      </c>
      <c r="AR511" s="19" t="str">
        <f>IF(ISNA(VLOOKUP(AQ511,dim_disaggs!B:C,2,FALSE)),"",VLOOKUP(AQ511,dim_disaggs!B:C,2,FALSE))</f>
        <v>Ua8iy6NgQks</v>
      </c>
      <c r="AU511" s="72" t="s">
        <v>21134</v>
      </c>
      <c r="AV511" s="73" t="s">
        <v>21152</v>
      </c>
      <c r="AW511" s="65" t="s">
        <v>25666</v>
      </c>
      <c r="AX511" s="66" t="s">
        <v>25431</v>
      </c>
      <c r="BA511" s="105" t="str">
        <f t="shared" si="71"/>
        <v>Top Level Numerator</v>
      </c>
      <c r="BB511" s="20" t="str">
        <f t="shared" si="72"/>
        <v>PE5QVF0w4xj</v>
      </c>
      <c r="BE511" s="75" t="s">
        <v>755</v>
      </c>
      <c r="BF511" s="73" t="s">
        <v>755</v>
      </c>
      <c r="BG511" s="55" t="s">
        <v>755</v>
      </c>
      <c r="BH511" s="76" t="s">
        <v>755</v>
      </c>
      <c r="BI511" s="20" t="s">
        <v>755</v>
      </c>
      <c r="BJ511" s="20" t="s">
        <v>755</v>
      </c>
      <c r="BK511" s="55" t="s">
        <v>20634</v>
      </c>
      <c r="BL511" s="71" t="s">
        <v>20636</v>
      </c>
      <c r="BM511" s="77" t="s">
        <v>21473</v>
      </c>
      <c r="BN511" s="78" t="s">
        <v>21476</v>
      </c>
      <c r="BO511" s="77" t="s">
        <v>25670</v>
      </c>
      <c r="BP511" s="78" t="s">
        <v>25672</v>
      </c>
    </row>
    <row r="512" spans="1:68" x14ac:dyDescent="0.2">
      <c r="A512" s="20" t="s">
        <v>95</v>
      </c>
      <c r="B512" s="20" t="s">
        <v>290</v>
      </c>
      <c r="C512" s="20" t="s">
        <v>255</v>
      </c>
      <c r="D512" s="20" t="s">
        <v>1</v>
      </c>
      <c r="E512" s="20" t="s">
        <v>264</v>
      </c>
      <c r="G512" s="20" t="s">
        <v>20086</v>
      </c>
      <c r="I512" s="19">
        <f t="shared" si="66"/>
        <v>26</v>
      </c>
      <c r="J512" s="20" t="s">
        <v>755</v>
      </c>
      <c r="K512" s="20" t="s">
        <v>292</v>
      </c>
      <c r="L512" s="95" t="str">
        <f>IF(M512&lt;&gt;"",IF(NOT(ISNA(INDEX(cc!B:B,MATCH(M512,cc!A:A,0)))),INDEX(cc!B:B,MATCH(M512,cc!A:A,0)),"0"),"")</f>
        <v>default</v>
      </c>
      <c r="M512" s="97" t="s">
        <v>13</v>
      </c>
      <c r="N512" s="28" t="str">
        <f t="shared" si="74"/>
        <v/>
      </c>
      <c r="O512" s="19" t="str">
        <f t="shared" si="67"/>
        <v>TB_STAT (N, DSD_NARRATIVE): New/Relapsed TB with HIV</v>
      </c>
      <c r="P512" s="19" t="str">
        <f t="shared" si="68"/>
        <v>TB_STAT (N, DSD_NARRATIVE): New/Relapsed TB with HIV</v>
      </c>
      <c r="Q512" s="19" t="str">
        <f t="shared" si="75"/>
        <v>TB_STAT (N, DSD_NARRATIVE)</v>
      </c>
      <c r="R512" s="19" t="str">
        <f t="shared" si="69"/>
        <v>TB_STAT_N_DSD_NARRATIVE</v>
      </c>
      <c r="S512" s="19" t="str">
        <f t="shared" si="70"/>
        <v>TB_STAT_N_DSD_NARRATIVE_</v>
      </c>
      <c r="T512" s="19" t="b">
        <f>NOT(ISNA(VLOOKUP(B512,dbcodes!A:B,2,FALSE)))</f>
        <v>1</v>
      </c>
      <c r="U512" s="19" t="str">
        <f>IF(ISNA(VLOOKUP(B512,dbcodes!A:B,2,FALSE)),des!R2579,VLOOKUP(B512,dbcodes!A:B,2,FALSE))</f>
        <v>TB_STAT_N_DSD_NARRATIVE</v>
      </c>
      <c r="W512" s="107" t="str">
        <f>IF(ISNA(VLOOKUP(C512,descriptions!A:B,2,FALSE)),des!V1429,IF(G512=" TARGET","Target ","")&amp;VLOOKUP(C512,descriptions!A:B,2,FALSE))</f>
        <v>Total number of new and relapsed TB cases, during the reporting period</v>
      </c>
      <c r="X512" s="20" t="s">
        <v>9</v>
      </c>
      <c r="Y512" s="20" t="s">
        <v>831</v>
      </c>
      <c r="Z512" s="20" t="s">
        <v>836</v>
      </c>
      <c r="AA512" s="20" t="s">
        <v>4121</v>
      </c>
      <c r="AB512" s="20" t="s">
        <v>755</v>
      </c>
      <c r="AC512" s="19" t="str">
        <f>IF(AB512&lt;&gt;"",IF(NOT(ISNA(INDEX(os!A:A,MATCH(AB512,os!B:B,0)))),INDEX(os!A:A,MATCH(AB512,os!B:B,0)),"0"),"")</f>
        <v/>
      </c>
      <c r="AD512" s="20" t="s">
        <v>830</v>
      </c>
      <c r="AH512" s="93" t="str">
        <f>IF(NOT(ISNA(VLOOKUP(B:B,ResultsTargets!A:A,1,0))),"TRUE","")</f>
        <v>TRUE</v>
      </c>
      <c r="AI512" s="19" t="str">
        <f>IF(ISNA(VLOOKUP(C512,dim_techarea!A:B,2,FALSE)),"",VLOOKUP(C512,dim_techarea!A:B,2,FALSE))</f>
        <v>TB_STAT</v>
      </c>
      <c r="AJ512" s="19" t="str">
        <f>IF(ISNA(VLOOKUP(AI512,dim_techarea!B:C,2,FALSE)),"",VLOOKUP(AI512,dim_techarea!B:C,2,FALSE))</f>
        <v>rI3JlpiuwEK</v>
      </c>
      <c r="AK512" s="19" t="str">
        <f>IF(ISNA(VLOOKUP(TRIM(G512),dim_targetsresults!A:B,2,FALSE)),"",VLOOKUP(TRIM(G512),dim_targetsresults!A:C,2,FALSE))</f>
        <v>MER Results</v>
      </c>
      <c r="AL512" s="19" t="str">
        <f>IF(ISNA(VLOOKUP(AK512,dim_targetsresults!B:C,2,FALSE)),"",VLOOKUP(AK512,dim_targetsresults!B:C,2,FALSE))</f>
        <v>Jh0jDM5yQ2E</v>
      </c>
      <c r="AM512" s="19" t="str">
        <f>IF(ISNA(VLOOKUP(TRIM(D512),dim_numeratordenominator!A:B,2,FALSE)),"",VLOOKUP(TRIM(D512),dim_numeratordenominator!A:C,2,FALSE))</f>
        <v>Numerator</v>
      </c>
      <c r="AN512" s="19" t="str">
        <f>IF(ISNA(VLOOKUP(AM512,dim_numeratordenominator!B:C,2,FALSE)),"",VLOOKUP(AM512,dim_numeratordenominator!B:C,2,FALSE))</f>
        <v>Som9NRMQqV7</v>
      </c>
      <c r="AO512" s="19" t="str">
        <f>IF(ISNA(VLOOKUP(TRIM(E512),dim_supporttype!A:B,2,FALSE)),"",VLOOKUP(TRIM(E512),dim_supporttype!A:C,2,FALSE))</f>
        <v>DSD Narratives</v>
      </c>
      <c r="AP512" s="19" t="str">
        <f>IF(ISNA(VLOOKUP(AO512,dim_supporttype!B:C,2,FALSE)),"",VLOOKUP(AO512,dim_supporttype!B:C,2,FALSE))</f>
        <v>ySGf8v2q9Rm</v>
      </c>
      <c r="AQ512" s="19" t="str">
        <f>IF(ISNA(VLOOKUP(TRIM(F512),dim_disaggs!A:B,2,FALSE)),"No Disagg",VLOOKUP(TRIM(F512),dim_disaggs!A:B,2,FALSE))</f>
        <v>No Disagg</v>
      </c>
      <c r="AR512" s="19" t="str">
        <f>IF(ISNA(VLOOKUP(AQ512,dim_disaggs!B:C,2,FALSE)),"",VLOOKUP(AQ512,dim_disaggs!B:C,2,FALSE))</f>
        <v>werJlVT6sf3</v>
      </c>
      <c r="AU512" s="72" t="s">
        <v>755</v>
      </c>
      <c r="AV512" s="73" t="s">
        <v>755</v>
      </c>
      <c r="AW512" s="66" t="s">
        <v>755</v>
      </c>
      <c r="AX512" s="66" t="s">
        <v>755</v>
      </c>
      <c r="BA512" s="105" t="str">
        <f t="shared" si="71"/>
        <v/>
      </c>
      <c r="BB512" s="20" t="str">
        <f t="shared" si="72"/>
        <v/>
      </c>
      <c r="BE512" s="75" t="s">
        <v>755</v>
      </c>
      <c r="BF512" s="73" t="s">
        <v>755</v>
      </c>
      <c r="BG512" s="55" t="s">
        <v>755</v>
      </c>
      <c r="BH512" s="76" t="s">
        <v>755</v>
      </c>
      <c r="BI512" s="20" t="s">
        <v>755</v>
      </c>
      <c r="BJ512" s="20" t="s">
        <v>755</v>
      </c>
      <c r="BK512" s="55" t="s">
        <v>755</v>
      </c>
      <c r="BL512" s="71" t="s">
        <v>755</v>
      </c>
      <c r="BM512" s="77" t="s">
        <v>755</v>
      </c>
      <c r="BN512" s="78" t="s">
        <v>755</v>
      </c>
      <c r="BO512" s="77" t="s">
        <v>755</v>
      </c>
      <c r="BP512" s="78" t="s">
        <v>755</v>
      </c>
    </row>
    <row r="513" spans="1:68" x14ac:dyDescent="0.2">
      <c r="A513" s="20" t="s">
        <v>95</v>
      </c>
      <c r="B513" s="20" t="s">
        <v>291</v>
      </c>
      <c r="C513" s="20" t="s">
        <v>255</v>
      </c>
      <c r="D513" s="20" t="s">
        <v>1</v>
      </c>
      <c r="E513" s="20" t="s">
        <v>265</v>
      </c>
      <c r="G513" s="20" t="s">
        <v>20086</v>
      </c>
      <c r="I513" s="19">
        <f t="shared" si="66"/>
        <v>25</v>
      </c>
      <c r="J513" s="20" t="s">
        <v>755</v>
      </c>
      <c r="K513" s="20" t="s">
        <v>292</v>
      </c>
      <c r="L513" s="95" t="str">
        <f>IF(M513&lt;&gt;"",IF(NOT(ISNA(INDEX(cc!B:B,MATCH(M513,cc!A:A,0)))),INDEX(cc!B:B,MATCH(M513,cc!A:A,0)),"0"),"")</f>
        <v>default</v>
      </c>
      <c r="M513" s="97" t="s">
        <v>13</v>
      </c>
      <c r="N513" s="28" t="str">
        <f t="shared" si="74"/>
        <v/>
      </c>
      <c r="O513" s="19" t="str">
        <f t="shared" si="67"/>
        <v>TB_STAT (N, TA_NARRATIVE): New/Relapsed TB with HIV</v>
      </c>
      <c r="P513" s="19" t="str">
        <f t="shared" si="68"/>
        <v>TB_STAT (N, TA_NARRATIVE): New/Relapsed TB with HIV</v>
      </c>
      <c r="Q513" s="19" t="str">
        <f t="shared" si="75"/>
        <v>TB_STAT (N, TA_NARRATIVE)</v>
      </c>
      <c r="R513" s="19" t="str">
        <f t="shared" si="69"/>
        <v>TB_STAT_N_TA_NARRATIVE</v>
      </c>
      <c r="S513" s="19" t="str">
        <f t="shared" si="70"/>
        <v>TB_STAT_N_TA_NARRATIVE_</v>
      </c>
      <c r="T513" s="19" t="b">
        <f>NOT(ISNA(VLOOKUP(B513,dbcodes!A:B,2,FALSE)))</f>
        <v>1</v>
      </c>
      <c r="U513" s="19" t="str">
        <f>IF(ISNA(VLOOKUP(B513,dbcodes!A:B,2,FALSE)),des!R2580,VLOOKUP(B513,dbcodes!A:B,2,FALSE))</f>
        <v>TB_STAT_N_TA_NARRATIVE</v>
      </c>
      <c r="W513" s="107" t="str">
        <f>IF(ISNA(VLOOKUP(C513,descriptions!A:B,2,FALSE)),des!V1430,IF(G513=" TARGET","Target ","")&amp;VLOOKUP(C513,descriptions!A:B,2,FALSE))</f>
        <v>Total number of new and relapsed TB cases, during the reporting period</v>
      </c>
      <c r="X513" s="20" t="s">
        <v>9</v>
      </c>
      <c r="Y513" s="20" t="s">
        <v>831</v>
      </c>
      <c r="Z513" s="20" t="s">
        <v>836</v>
      </c>
      <c r="AA513" s="20" t="s">
        <v>4121</v>
      </c>
      <c r="AB513" s="20" t="s">
        <v>755</v>
      </c>
      <c r="AC513" s="19" t="str">
        <f>IF(AB513&lt;&gt;"",IF(NOT(ISNA(INDEX(os!A:A,MATCH(AB513,os!B:B,0)))),INDEX(os!A:A,MATCH(AB513,os!B:B,0)),"0"),"")</f>
        <v/>
      </c>
      <c r="AD513" s="20" t="s">
        <v>830</v>
      </c>
      <c r="AH513" s="93" t="str">
        <f>IF(NOT(ISNA(VLOOKUP(B:B,ResultsTargets!A:A,1,0))),"TRUE","")</f>
        <v>TRUE</v>
      </c>
      <c r="AI513" s="19" t="str">
        <f>IF(ISNA(VLOOKUP(C513,dim_techarea!A:B,2,FALSE)),"",VLOOKUP(C513,dim_techarea!A:B,2,FALSE))</f>
        <v>TB_STAT</v>
      </c>
      <c r="AJ513" s="19" t="str">
        <f>IF(ISNA(VLOOKUP(AI513,dim_techarea!B:C,2,FALSE)),"",VLOOKUP(AI513,dim_techarea!B:C,2,FALSE))</f>
        <v>rI3JlpiuwEK</v>
      </c>
      <c r="AK513" s="19" t="str">
        <f>IF(ISNA(VLOOKUP(TRIM(G513),dim_targetsresults!A:B,2,FALSE)),"",VLOOKUP(TRIM(G513),dim_targetsresults!A:C,2,FALSE))</f>
        <v>MER Results</v>
      </c>
      <c r="AL513" s="19" t="str">
        <f>IF(ISNA(VLOOKUP(AK513,dim_targetsresults!B:C,2,FALSE)),"",VLOOKUP(AK513,dim_targetsresults!B:C,2,FALSE))</f>
        <v>Jh0jDM5yQ2E</v>
      </c>
      <c r="AM513" s="19" t="str">
        <f>IF(ISNA(VLOOKUP(TRIM(D513),dim_numeratordenominator!A:B,2,FALSE)),"",VLOOKUP(TRIM(D513),dim_numeratordenominator!A:C,2,FALSE))</f>
        <v>Numerator</v>
      </c>
      <c r="AN513" s="19" t="str">
        <f>IF(ISNA(VLOOKUP(AM513,dim_numeratordenominator!B:C,2,FALSE)),"",VLOOKUP(AM513,dim_numeratordenominator!B:C,2,FALSE))</f>
        <v>Som9NRMQqV7</v>
      </c>
      <c r="AO513" s="19" t="str">
        <f>IF(ISNA(VLOOKUP(TRIM(E513),dim_supporttype!A:B,2,FALSE)),"",VLOOKUP(TRIM(E513),dim_supporttype!A:C,2,FALSE))</f>
        <v>TA Narratives</v>
      </c>
      <c r="AP513" s="19" t="str">
        <f>IF(ISNA(VLOOKUP(AO513,dim_supporttype!B:C,2,FALSE)),"",VLOOKUP(AO513,dim_supporttype!B:C,2,FALSE))</f>
        <v>aBZapfNWlIU</v>
      </c>
      <c r="AQ513" s="19" t="str">
        <f>IF(ISNA(VLOOKUP(TRIM(F513),dim_disaggs!A:B,2,FALSE)),"No Disagg",VLOOKUP(TRIM(F513),dim_disaggs!A:B,2,FALSE))</f>
        <v>No Disagg</v>
      </c>
      <c r="AR513" s="19" t="str">
        <f>IF(ISNA(VLOOKUP(AQ513,dim_disaggs!B:C,2,FALSE)),"",VLOOKUP(AQ513,dim_disaggs!B:C,2,FALSE))</f>
        <v>werJlVT6sf3</v>
      </c>
      <c r="AU513" s="72" t="s">
        <v>755</v>
      </c>
      <c r="AV513" s="73" t="s">
        <v>755</v>
      </c>
      <c r="AW513" s="66" t="s">
        <v>755</v>
      </c>
      <c r="AX513" s="66" t="s">
        <v>755</v>
      </c>
      <c r="BA513" s="105" t="str">
        <f t="shared" si="71"/>
        <v/>
      </c>
      <c r="BB513" s="20" t="str">
        <f t="shared" si="72"/>
        <v/>
      </c>
      <c r="BE513" s="75" t="s">
        <v>755</v>
      </c>
      <c r="BF513" s="73" t="s">
        <v>755</v>
      </c>
      <c r="BG513" s="55" t="s">
        <v>755</v>
      </c>
      <c r="BH513" s="76" t="s">
        <v>755</v>
      </c>
      <c r="BI513" s="20" t="s">
        <v>755</v>
      </c>
      <c r="BJ513" s="20" t="s">
        <v>755</v>
      </c>
      <c r="BK513" s="55" t="s">
        <v>755</v>
      </c>
      <c r="BL513" s="71" t="s">
        <v>755</v>
      </c>
      <c r="BM513" s="77" t="s">
        <v>755</v>
      </c>
      <c r="BN513" s="78" t="s">
        <v>755</v>
      </c>
      <c r="BO513" s="77" t="s">
        <v>755</v>
      </c>
      <c r="BP513" s="78" t="s">
        <v>755</v>
      </c>
    </row>
    <row r="514" spans="1:68" x14ac:dyDescent="0.2">
      <c r="A514" s="20" t="s">
        <v>95</v>
      </c>
      <c r="B514" s="42" t="s">
        <v>25613</v>
      </c>
      <c r="C514" s="20" t="s">
        <v>255</v>
      </c>
      <c r="D514" s="20" t="s">
        <v>1</v>
      </c>
      <c r="E514" s="22" t="s">
        <v>25556</v>
      </c>
      <c r="F514" s="22" t="s">
        <v>646</v>
      </c>
      <c r="G514" s="20" t="s">
        <v>20086</v>
      </c>
      <c r="H514" s="22" t="s">
        <v>646</v>
      </c>
      <c r="I514" s="19">
        <f t="shared" ref="I514:I577" si="76">LEN(Q514)</f>
        <v>39</v>
      </c>
      <c r="J514" s="22"/>
      <c r="K514" s="20" t="s">
        <v>292</v>
      </c>
      <c r="L514" s="95" t="str">
        <f>IF(M514&lt;&gt;"",IF(NOT(ISNA(INDEX(cc!B:B,MATCH(M514,cc!A:A,0)))),INDEX(cc!B:B,MATCH(M514,cc!A:A,0)),"0"),"")</f>
        <v>Age (&lt;1-50+-uk, 12), Sex and Known Positive / New Pos or Neg</v>
      </c>
      <c r="M514" s="97" t="s">
        <v>20547</v>
      </c>
      <c r="N514" s="28" t="str">
        <f t="shared" si="74"/>
        <v/>
      </c>
      <c r="O514" s="19" t="str">
        <f t="shared" ref="O514:O577" si="77">CONCATENATE(C514, " (",_xlfn.TEXTJOIN(", ",TRUE,D514,E514,F514),")",N514,J514,": ",K514)</f>
        <v>TB_STAT (N, CS, Age/Sex/KnownNewPosNeg): New/Relapsed TB with HIV</v>
      </c>
      <c r="P514" s="19" t="str">
        <f t="shared" ref="P514:P577" si="78">IF(RIGHT(O514,1)=":",LEFT(O514,LEN(O514)-1),O514)</f>
        <v>TB_STAT (N, CS, Age/Sex/KnownNewPosNeg): New/Relapsed TB with HIV</v>
      </c>
      <c r="Q514" s="19" t="str">
        <f t="shared" si="75"/>
        <v>TB_STAT (N, CS, Age/Sex/KnownNewPosNeg)</v>
      </c>
      <c r="R514" s="19" t="str">
        <f t="shared" ref="R514:R577" si="79">IF(RIGHT(S514,1)="_",LEFT(S514,LEN(S514)-1),S514)</f>
        <v>TB_STAT_N_CS_Age_Sex_KnownNewPosNeg</v>
      </c>
      <c r="S514" s="19" t="str">
        <f t="shared" ref="S514:S577" si="80">SUBSTITUTE(SUBSTITUTE(SUBSTITUTE(SUBSTITUTE(SUBSTITUTE(SUBSTITUTE(SUBSTITUTE(SUBSTITUTE(SUBSTITUTE(Q514,"&amp;","and"),"&lt;","lt"),"&gt;","gt"),"(","_"),")","_"),"/","_")," ","_"),",","_"),"__","_")</f>
        <v>TB_STAT_N_CS_Age_Sex_KnownNewPosNeg_</v>
      </c>
      <c r="T514" s="19" t="b">
        <f>NOT(ISNA(VLOOKUP(B514,dbcodes!A:B,2,FALSE)))</f>
        <v>0</v>
      </c>
      <c r="U514" s="19">
        <f>IF(ISNA(VLOOKUP(B514,dbcodes!A:B,2,FALSE)),des!R2581,VLOOKUP(B514,dbcodes!A:B,2,FALSE))</f>
        <v>0</v>
      </c>
      <c r="W514" s="107" t="str">
        <f>IF(ISNA(VLOOKUP(C514,descriptions!A:B,2,FALSE)),des!V1422,IF(G514=" TARGET","Target ","")&amp;VLOOKUP(C514,descriptions!A:B,2,FALSE))</f>
        <v>Total number of new and relapsed TB cases, during the reporting period</v>
      </c>
      <c r="X514" s="20" t="s">
        <v>4</v>
      </c>
      <c r="Y514" s="20" t="s">
        <v>831</v>
      </c>
      <c r="Z514" s="20" t="s">
        <v>836</v>
      </c>
      <c r="AA514" s="20" t="s">
        <v>102</v>
      </c>
      <c r="AB514" s="20" t="s">
        <v>755</v>
      </c>
      <c r="AC514" s="19" t="str">
        <f>IF(AB514&lt;&gt;"",IF(NOT(ISNA(INDEX(os!A:A,MATCH(AB514,os!B:B,0)))),INDEX(os!A:A,MATCH(AB514,os!B:B,0)),"0"),"")</f>
        <v/>
      </c>
      <c r="AD514" s="20" t="s">
        <v>830</v>
      </c>
      <c r="AH514" s="93" t="str">
        <f>IF(NOT(ISNA(VLOOKUP(B:B,ResultsTargets!A:A,1,0))),"TRUE","")</f>
        <v>TRUE</v>
      </c>
      <c r="AI514" s="19" t="str">
        <f>IF(ISNA(VLOOKUP(C514,dim_techarea!A:B,2,FALSE)),"",VLOOKUP(C514,dim_techarea!A:B,2,FALSE))</f>
        <v>TB_STAT</v>
      </c>
      <c r="AJ514" s="19" t="str">
        <f>IF(ISNA(VLOOKUP(AI514,dim_techarea!B:C,2,FALSE)),"",VLOOKUP(AI514,dim_techarea!B:C,2,FALSE))</f>
        <v>rI3JlpiuwEK</v>
      </c>
      <c r="AK514" s="19" t="str">
        <f>IF(ISNA(VLOOKUP(TRIM(G514),dim_targetsresults!A:B,2,FALSE)),"",VLOOKUP(TRIM(G514),dim_targetsresults!A:C,2,FALSE))</f>
        <v>MER Results</v>
      </c>
      <c r="AL514" s="19" t="str">
        <f>IF(ISNA(VLOOKUP(AK514,dim_targetsresults!B:C,2,FALSE)),"",VLOOKUP(AK514,dim_targetsresults!B:C,2,FALSE))</f>
        <v>Jh0jDM5yQ2E</v>
      </c>
      <c r="AM514" s="19" t="str">
        <f>IF(ISNA(VLOOKUP(TRIM(D514),dim_numeratordenominator!A:B,2,FALSE)),"",VLOOKUP(TRIM(D514),dim_numeratordenominator!A:C,2,FALSE))</f>
        <v>Numerator</v>
      </c>
      <c r="AN514" s="19" t="str">
        <f>IF(ISNA(VLOOKUP(AM514,dim_numeratordenominator!B:C,2,FALSE)),"",VLOOKUP(AM514,dim_numeratordenominator!B:C,2,FALSE))</f>
        <v>Som9NRMQqV7</v>
      </c>
      <c r="AO514" s="19" t="str">
        <f>IF(ISNA(VLOOKUP(TRIM(E514),dim_supporttype!A:B,2,FALSE)),"",VLOOKUP(TRIM(E514),dim_supporttype!A:C,2,FALSE))</f>
        <v>CS</v>
      </c>
      <c r="AP514" s="19" t="str">
        <f>IF(ISNA(VLOOKUP(AO514,dim_supporttype!B:C,2,FALSE)),"",VLOOKUP(AO514,dim_supporttype!B:C,2,FALSE))</f>
        <v>lvaJoXT3kCK</v>
      </c>
      <c r="AQ514" s="19" t="str">
        <f>IF(ISNA(VLOOKUP(TRIM(F514),dim_disaggs!A:B,2,FALSE)),"No Disagg",VLOOKUP(TRIM(F514),dim_disaggs!A:B,2,FALSE))</f>
        <v>Age/Sex/KnownNewResult</v>
      </c>
      <c r="AR514" s="19" t="str">
        <f>IF(ISNA(VLOOKUP(AQ514,dim_disaggs!B:C,2,FALSE)),"",VLOOKUP(AQ514,dim_disaggs!B:C,2,FALSE))</f>
        <v>Ua8iy6NgQks</v>
      </c>
      <c r="AW514" s="65" t="s">
        <v>25666</v>
      </c>
      <c r="AX514" s="66" t="s">
        <v>25431</v>
      </c>
      <c r="BA514" s="105" t="str">
        <f t="shared" ref="BA514:BA577" si="81">IF(OR(
IF(RIGHT(LEFT(BC514,11),1)="N",TRUE,FALSE),IF(RIGHT(LEFT(BE514,11),1)="N",TRUE,FALSE),IF(RIGHT(LEFT(BG514,11),1)="N",TRUE,FALSE),IF(RIGHT(LEFT(BI514,11),1)="N",TRUE,FALSE),IF(RIGHT(LEFT(BK514,11),1)="N",TRUE,FALSE),IF(RIGHT(LEFT(BM514,11),1)="N",TRUE,FALSE),IF(RIGHT(LEFT(BO514,11),1)="N",TRUE,FALSE)
),"Top Level Numerator",
IF(OR(
IF(RIGHT(LEFT(BC514,11),1)="D",TRUE,FALSE),IF(RIGHT(LEFT(BE514,11),1)="D",TRUE,FALSE),IF(RIGHT(LEFT(BG514,11),1)="D",TRUE,FALSE),IF(RIGHT(LEFT(BI514,11),1)="D",TRUE,FALSE),IF(RIGHT(LEFT(BK514,11),1)="D",TRUE,FALSE),IF(RIGHT(LEFT(BM514,11),1)="D",TRUE,FALSE),IF(RIGHT(LEFT(BO514,11),1)="D",TRUE,FALSE)
),"Top Level Denominator","")
)</f>
        <v>Top Level Numerator</v>
      </c>
      <c r="BB514" s="20" t="str">
        <f t="shared" ref="BB514:BB577" si="82">IF(OR(
IF(RIGHT(LEFT(BC514,11),1)="N",TRUE,FALSE),IF(RIGHT(LEFT(BE514,11),1)="N",TRUE,FALSE),IF(RIGHT(LEFT(BG514,11),1)="N",TRUE,FALSE),IF(RIGHT(LEFT(BI514,11),1)="N",TRUE,FALSE),IF(RIGHT(LEFT(BK514,11),1)="N",TRUE,FALSE),IF(RIGHT(LEFT(BM514,11),1)="N",TRUE,FALSE),IF(RIGHT(LEFT(BO514,11),1)="N",TRUE,FALSE)
),"PE5QVF0w4xj",
IF(OR(
IF(RIGHT(LEFT(BC514,11),1)="D",TRUE,FALSE),IF(RIGHT(LEFT(BE514,11),1)="D",TRUE,FALSE),IF(RIGHT(LEFT(BG514,11),1)="D",TRUE,FALSE),IF(RIGHT(LEFT(BI514,11),1)="D",TRUE,FALSE),IF(RIGHT(LEFT(BK514,11),1)="D",TRUE,FALSE),IF(RIGHT(LEFT(BM514,11),1)="D",TRUE,FALSE),IF(RIGHT(LEFT(BO514,11),1)="D",TRUE,FALSE)
),"Azqe383ljKu","")
)</f>
        <v>PE5QVF0w4xj</v>
      </c>
      <c r="BE514" s="75" t="s">
        <v>755</v>
      </c>
      <c r="BF514" s="73" t="s">
        <v>755</v>
      </c>
      <c r="BG514" s="55" t="s">
        <v>755</v>
      </c>
      <c r="BH514" s="76" t="s">
        <v>755</v>
      </c>
      <c r="BI514" s="20" t="s">
        <v>755</v>
      </c>
      <c r="BJ514" s="20" t="s">
        <v>755</v>
      </c>
      <c r="BK514" s="55" t="s">
        <v>755</v>
      </c>
      <c r="BL514" s="71" t="s">
        <v>755</v>
      </c>
      <c r="BM514" s="77" t="s">
        <v>755</v>
      </c>
      <c r="BN514" s="78" t="s">
        <v>755</v>
      </c>
      <c r="BO514" s="77" t="s">
        <v>25670</v>
      </c>
      <c r="BP514" s="78" t="s">
        <v>25672</v>
      </c>
    </row>
    <row r="515" spans="1:68" x14ac:dyDescent="0.2">
      <c r="A515" s="20" t="s">
        <v>95</v>
      </c>
      <c r="B515" s="20" t="s">
        <v>1837</v>
      </c>
      <c r="C515" s="20" t="s">
        <v>255</v>
      </c>
      <c r="D515" s="20" t="s">
        <v>164</v>
      </c>
      <c r="E515" s="20" t="s">
        <v>77</v>
      </c>
      <c r="F515" s="22" t="s">
        <v>135</v>
      </c>
      <c r="G515" s="20" t="s">
        <v>2442</v>
      </c>
      <c r="H515" s="22" t="s">
        <v>135</v>
      </c>
      <c r="I515" s="19">
        <f t="shared" si="76"/>
        <v>32</v>
      </c>
      <c r="J515" s="20" t="s">
        <v>755</v>
      </c>
      <c r="K515" s="20" t="s">
        <v>480</v>
      </c>
      <c r="L515" s="95" t="str">
        <f>IF(M515&lt;&gt;"",IF(NOT(ISNA(INDEX(cc!B:B,MATCH(M515,cc!A:A,0)))),INDEX(cc!B:B,MATCH(M515,cc!A:A,0)),"0"),"")</f>
        <v>Age (&lt;1-50+-uk, 12) and Sex</v>
      </c>
      <c r="M515" s="97" t="s">
        <v>20598</v>
      </c>
      <c r="N515" s="28" t="str">
        <f t="shared" si="74"/>
        <v xml:space="preserve"> TARGET</v>
      </c>
      <c r="O515" s="19" t="str">
        <f t="shared" si="77"/>
        <v>TB_STAT (D, DSD, Age/Sex) TARGET: New/Relapsed TB</v>
      </c>
      <c r="P515" s="19" t="str">
        <f t="shared" si="78"/>
        <v>TB_STAT (D, DSD, Age/Sex) TARGET: New/Relapsed TB</v>
      </c>
      <c r="Q515" s="19" t="str">
        <f t="shared" si="75"/>
        <v>TB_STAT (D, DSD, Age/Sex) TARGET</v>
      </c>
      <c r="R515" s="19" t="str">
        <f t="shared" si="79"/>
        <v>TB_STAT_D_DSD_Age_Sex_TARGET</v>
      </c>
      <c r="S515" s="19" t="str">
        <f t="shared" si="80"/>
        <v>TB_STAT_D_DSD_Age_Sex_TARGET</v>
      </c>
      <c r="T515" s="19" t="b">
        <f>NOT(ISNA(VLOOKUP(B515,dbcodes!A:B,2,FALSE)))</f>
        <v>1</v>
      </c>
      <c r="U515" s="19" t="str">
        <f>IF(ISNA(VLOOKUP(B515,dbcodes!A:B,2,FALSE)),des!R2582,VLOOKUP(B515,dbcodes!A:B,2,FALSE))</f>
        <v>TB_STAT_D_DSD_Aggregated_Age_Sex_TARGET</v>
      </c>
      <c r="W515" s="107" t="str">
        <f>IF(ISNA(VLOOKUP(C515,descriptions!A:B,2,FALSE)),des!V1431,IF(G515=" TARGET","Target ","")&amp;VLOOKUP(C515,descriptions!A:B,2,FALSE))</f>
        <v>Target Total number of new and relapsed TB cases, during the reporting period</v>
      </c>
      <c r="X515" s="20" t="s">
        <v>4</v>
      </c>
      <c r="Y515" s="20" t="s">
        <v>831</v>
      </c>
      <c r="Z515" s="20" t="s">
        <v>836</v>
      </c>
      <c r="AA515" s="20" t="s">
        <v>102</v>
      </c>
      <c r="AB515" s="20" t="s">
        <v>755</v>
      </c>
      <c r="AC515" s="19" t="str">
        <f>IF(AB515&lt;&gt;"",IF(NOT(ISNA(INDEX(os!A:A,MATCH(AB515,os!B:B,0)))),INDEX(os!A:A,MATCH(AB515,os!B:B,0)),"0"),"")</f>
        <v/>
      </c>
      <c r="AD515" s="20" t="s">
        <v>830</v>
      </c>
      <c r="AH515" s="93" t="str">
        <f>IF(NOT(ISNA(VLOOKUP(B:B,ResultsTargets!A:A,1,0))),"TRUE","")</f>
        <v>TRUE</v>
      </c>
      <c r="AI515" s="19" t="str">
        <f>IF(ISNA(VLOOKUP(C515,dim_techarea!A:B,2,FALSE)),"",VLOOKUP(C515,dim_techarea!A:B,2,FALSE))</f>
        <v>TB_STAT</v>
      </c>
      <c r="AJ515" s="19" t="str">
        <f>IF(ISNA(VLOOKUP(AI515,dim_techarea!B:C,2,FALSE)),"",VLOOKUP(AI515,dim_techarea!B:C,2,FALSE))</f>
        <v>rI3JlpiuwEK</v>
      </c>
      <c r="AK515" s="19" t="str">
        <f>IF(ISNA(VLOOKUP(TRIM(G515),dim_targetsresults!A:B,2,FALSE)),"",VLOOKUP(TRIM(G515),dim_targetsresults!A:C,2,FALSE))</f>
        <v>MER Targets</v>
      </c>
      <c r="AL515" s="19" t="str">
        <f>IF(ISNA(VLOOKUP(AK515,dim_targetsresults!B:C,2,FALSE)),"",VLOOKUP(AK515,dim_targetsresults!B:C,2,FALSE))</f>
        <v>W8imnja2Owd</v>
      </c>
      <c r="AM515" s="19" t="str">
        <f>IF(ISNA(VLOOKUP(TRIM(D515),dim_numeratordenominator!A:B,2,FALSE)),"",VLOOKUP(TRIM(D515),dim_numeratordenominator!A:C,2,FALSE))</f>
        <v>Denominator</v>
      </c>
      <c r="AN515" s="19" t="str">
        <f>IF(ISNA(VLOOKUP(AM515,dim_numeratordenominator!B:C,2,FALSE)),"",VLOOKUP(AM515,dim_numeratordenominator!B:C,2,FALSE))</f>
        <v>QpNj0nSuEhD</v>
      </c>
      <c r="AO515" s="19" t="str">
        <f>IF(ISNA(VLOOKUP(TRIM(E515),dim_supporttype!A:B,2,FALSE)),"",VLOOKUP(TRIM(E515),dim_supporttype!A:C,2,FALSE))</f>
        <v>DSD</v>
      </c>
      <c r="AP515" s="19" t="str">
        <f>IF(ISNA(VLOOKUP(AO515,dim_supporttype!B:C,2,FALSE)),"",VLOOKUP(AO515,dim_supporttype!B:C,2,FALSE))</f>
        <v>iM13vdNLWKb</v>
      </c>
      <c r="AQ515" s="19" t="str">
        <f>IF(ISNA(VLOOKUP(TRIM(F515),dim_disaggs!A:B,2,FALSE)),"No Disagg",VLOOKUP(TRIM(F515),dim_disaggs!A:B,2,FALSE))</f>
        <v>Age/Sex</v>
      </c>
      <c r="AR515" s="19" t="str">
        <f>IF(ISNA(VLOOKUP(AQ515,dim_disaggs!B:C,2,FALSE)),"",VLOOKUP(AQ515,dim_disaggs!B:C,2,FALSE))</f>
        <v>Qbz6SrpmJ1y</v>
      </c>
      <c r="AU515" s="72" t="s">
        <v>755</v>
      </c>
      <c r="AV515" s="73" t="s">
        <v>755</v>
      </c>
      <c r="AW515" s="66" t="s">
        <v>755</v>
      </c>
      <c r="AX515" s="66" t="s">
        <v>755</v>
      </c>
      <c r="BA515" s="105" t="str">
        <f t="shared" si="81"/>
        <v>Top Level Denominator</v>
      </c>
      <c r="BB515" s="20" t="str">
        <f t="shared" si="82"/>
        <v>Azqe383ljKu</v>
      </c>
      <c r="BE515" s="75" t="s">
        <v>755</v>
      </c>
      <c r="BF515" s="73" t="s">
        <v>755</v>
      </c>
      <c r="BG515" s="55" t="s">
        <v>755</v>
      </c>
      <c r="BH515" s="76" t="s">
        <v>755</v>
      </c>
      <c r="BI515" s="20" t="s">
        <v>755</v>
      </c>
      <c r="BJ515" s="20" t="s">
        <v>755</v>
      </c>
      <c r="BK515" s="55" t="s">
        <v>20635</v>
      </c>
      <c r="BL515" s="71" t="s">
        <v>20637</v>
      </c>
      <c r="BM515" s="77" t="s">
        <v>21474</v>
      </c>
      <c r="BN515" s="78" t="s">
        <v>21477</v>
      </c>
      <c r="BO515" s="77" t="s">
        <v>25671</v>
      </c>
      <c r="BP515" s="78" t="s">
        <v>25673</v>
      </c>
    </row>
    <row r="516" spans="1:68" x14ac:dyDescent="0.2">
      <c r="A516" s="20" t="s">
        <v>95</v>
      </c>
      <c r="B516" s="22" t="s">
        <v>1839</v>
      </c>
      <c r="C516" s="20" t="s">
        <v>255</v>
      </c>
      <c r="D516" s="20" t="s">
        <v>164</v>
      </c>
      <c r="E516" s="20" t="s">
        <v>78</v>
      </c>
      <c r="F516" s="22" t="s">
        <v>135</v>
      </c>
      <c r="G516" s="20" t="s">
        <v>2442</v>
      </c>
      <c r="H516" s="22" t="s">
        <v>135</v>
      </c>
      <c r="I516" s="19">
        <f t="shared" si="76"/>
        <v>31</v>
      </c>
      <c r="J516" s="20" t="s">
        <v>755</v>
      </c>
      <c r="K516" s="20" t="s">
        <v>480</v>
      </c>
      <c r="L516" s="95" t="str">
        <f>IF(M516&lt;&gt;"",IF(NOT(ISNA(INDEX(cc!B:B,MATCH(M516,cc!A:A,0)))),INDEX(cc!B:B,MATCH(M516,cc!A:A,0)),"0"),"")</f>
        <v>Age (&lt;1-50+-uk, 12) and Sex</v>
      </c>
      <c r="M516" s="97" t="s">
        <v>20598</v>
      </c>
      <c r="N516" s="28" t="str">
        <f t="shared" si="74"/>
        <v xml:space="preserve"> TARGET</v>
      </c>
      <c r="O516" s="19" t="str">
        <f t="shared" si="77"/>
        <v>TB_STAT (D, TA, Age/Sex) TARGET: New/Relapsed TB</v>
      </c>
      <c r="P516" s="19" t="str">
        <f t="shared" si="78"/>
        <v>TB_STAT (D, TA, Age/Sex) TARGET: New/Relapsed TB</v>
      </c>
      <c r="Q516" s="19" t="str">
        <f t="shared" si="75"/>
        <v>TB_STAT (D, TA, Age/Sex) TARGET</v>
      </c>
      <c r="R516" s="19" t="str">
        <f t="shared" si="79"/>
        <v>TB_STAT_D_TA_Age_Sex_TARGET</v>
      </c>
      <c r="S516" s="19" t="str">
        <f t="shared" si="80"/>
        <v>TB_STAT_D_TA_Age_Sex_TARGET</v>
      </c>
      <c r="T516" s="19" t="b">
        <f>NOT(ISNA(VLOOKUP(B516,dbcodes!A:B,2,FALSE)))</f>
        <v>1</v>
      </c>
      <c r="U516" s="19" t="str">
        <f>IF(ISNA(VLOOKUP(B516,dbcodes!A:B,2,FALSE)),des!R2583,VLOOKUP(B516,dbcodes!A:B,2,FALSE))</f>
        <v>TB_STAT_D_TA_Aggregated_Age_Sex_TARGET</v>
      </c>
      <c r="W516" s="107" t="str">
        <f>IF(ISNA(VLOOKUP(C516,descriptions!A:B,2,FALSE)),des!V1432,IF(G516=" TARGET","Target ","")&amp;VLOOKUP(C516,descriptions!A:B,2,FALSE))</f>
        <v>Target Total number of new and relapsed TB cases, during the reporting period</v>
      </c>
      <c r="X516" s="20" t="s">
        <v>4</v>
      </c>
      <c r="Y516" s="20" t="s">
        <v>831</v>
      </c>
      <c r="Z516" s="20" t="s">
        <v>836</v>
      </c>
      <c r="AA516" s="20" t="s">
        <v>102</v>
      </c>
      <c r="AB516" s="20" t="s">
        <v>755</v>
      </c>
      <c r="AC516" s="19" t="str">
        <f>IF(AB516&lt;&gt;"",IF(NOT(ISNA(INDEX(os!A:A,MATCH(AB516,os!B:B,0)))),INDEX(os!A:A,MATCH(AB516,os!B:B,0)),"0"),"")</f>
        <v/>
      </c>
      <c r="AD516" s="20" t="s">
        <v>830</v>
      </c>
      <c r="AH516" s="93" t="str">
        <f>IF(NOT(ISNA(VLOOKUP(B:B,ResultsTargets!A:A,1,0))),"TRUE","")</f>
        <v>TRUE</v>
      </c>
      <c r="AI516" s="19" t="str">
        <f>IF(ISNA(VLOOKUP(C516,dim_techarea!A:B,2,FALSE)),"",VLOOKUP(C516,dim_techarea!A:B,2,FALSE))</f>
        <v>TB_STAT</v>
      </c>
      <c r="AJ516" s="19" t="str">
        <f>IF(ISNA(VLOOKUP(AI516,dim_techarea!B:C,2,FALSE)),"",VLOOKUP(AI516,dim_techarea!B:C,2,FALSE))</f>
        <v>rI3JlpiuwEK</v>
      </c>
      <c r="AK516" s="19" t="str">
        <f>IF(ISNA(VLOOKUP(TRIM(G516),dim_targetsresults!A:B,2,FALSE)),"",VLOOKUP(TRIM(G516),dim_targetsresults!A:C,2,FALSE))</f>
        <v>MER Targets</v>
      </c>
      <c r="AL516" s="19" t="str">
        <f>IF(ISNA(VLOOKUP(AK516,dim_targetsresults!B:C,2,FALSE)),"",VLOOKUP(AK516,dim_targetsresults!B:C,2,FALSE))</f>
        <v>W8imnja2Owd</v>
      </c>
      <c r="AM516" s="19" t="str">
        <f>IF(ISNA(VLOOKUP(TRIM(D516),dim_numeratordenominator!A:B,2,FALSE)),"",VLOOKUP(TRIM(D516),dim_numeratordenominator!A:C,2,FALSE))</f>
        <v>Denominator</v>
      </c>
      <c r="AN516" s="19" t="str">
        <f>IF(ISNA(VLOOKUP(AM516,dim_numeratordenominator!B:C,2,FALSE)),"",VLOOKUP(AM516,dim_numeratordenominator!B:C,2,FALSE))</f>
        <v>QpNj0nSuEhD</v>
      </c>
      <c r="AO516" s="19" t="str">
        <f>IF(ISNA(VLOOKUP(TRIM(E516),dim_supporttype!A:B,2,FALSE)),"",VLOOKUP(TRIM(E516),dim_supporttype!A:C,2,FALSE))</f>
        <v>TA</v>
      </c>
      <c r="AP516" s="19" t="str">
        <f>IF(ISNA(VLOOKUP(AO516,dim_supporttype!B:C,2,FALSE)),"",VLOOKUP(AO516,dim_supporttype!B:C,2,FALSE))</f>
        <v>cRAGKdWIDn4</v>
      </c>
      <c r="AQ516" s="19" t="str">
        <f>IF(ISNA(VLOOKUP(TRIM(F516),dim_disaggs!A:B,2,FALSE)),"No Disagg",VLOOKUP(TRIM(F516),dim_disaggs!A:B,2,FALSE))</f>
        <v>Age/Sex</v>
      </c>
      <c r="AR516" s="19" t="str">
        <f>IF(ISNA(VLOOKUP(AQ516,dim_disaggs!B:C,2,FALSE)),"",VLOOKUP(AQ516,dim_disaggs!B:C,2,FALSE))</f>
        <v>Qbz6SrpmJ1y</v>
      </c>
      <c r="AU516" s="72" t="s">
        <v>755</v>
      </c>
      <c r="AV516" s="73" t="s">
        <v>755</v>
      </c>
      <c r="AW516" s="66" t="s">
        <v>755</v>
      </c>
      <c r="AX516" s="66" t="s">
        <v>755</v>
      </c>
      <c r="BA516" s="105" t="str">
        <f t="shared" si="81"/>
        <v>Top Level Denominator</v>
      </c>
      <c r="BB516" s="20" t="str">
        <f t="shared" si="82"/>
        <v>Azqe383ljKu</v>
      </c>
      <c r="BE516" s="75" t="s">
        <v>755</v>
      </c>
      <c r="BF516" s="73" t="s">
        <v>755</v>
      </c>
      <c r="BG516" s="55" t="s">
        <v>755</v>
      </c>
      <c r="BH516" s="76" t="s">
        <v>755</v>
      </c>
      <c r="BI516" s="20" t="s">
        <v>755</v>
      </c>
      <c r="BJ516" s="20" t="s">
        <v>755</v>
      </c>
      <c r="BK516" s="55" t="s">
        <v>20635</v>
      </c>
      <c r="BL516" s="71" t="s">
        <v>20637</v>
      </c>
      <c r="BM516" s="77" t="s">
        <v>21474</v>
      </c>
      <c r="BN516" s="78" t="s">
        <v>21477</v>
      </c>
      <c r="BO516" s="77" t="s">
        <v>25671</v>
      </c>
      <c r="BP516" s="78" t="s">
        <v>25673</v>
      </c>
    </row>
    <row r="517" spans="1:68" x14ac:dyDescent="0.2">
      <c r="A517" s="20" t="s">
        <v>95</v>
      </c>
      <c r="B517" s="5" t="s">
        <v>20649</v>
      </c>
      <c r="C517" s="20" t="s">
        <v>255</v>
      </c>
      <c r="D517" s="20" t="s">
        <v>1</v>
      </c>
      <c r="E517" s="20" t="s">
        <v>77</v>
      </c>
      <c r="F517" s="22" t="s">
        <v>646</v>
      </c>
      <c r="G517" s="20" t="s">
        <v>2442</v>
      </c>
      <c r="H517" s="22" t="s">
        <v>646</v>
      </c>
      <c r="I517" s="19">
        <f t="shared" si="76"/>
        <v>47</v>
      </c>
      <c r="J517" s="20" t="s">
        <v>755</v>
      </c>
      <c r="K517" s="20" t="s">
        <v>480</v>
      </c>
      <c r="L517" s="95" t="str">
        <f>IF(M517&lt;&gt;"",IF(NOT(ISNA(INDEX(cc!B:B,MATCH(M517,cc!A:A,0)))),INDEX(cc!B:B,MATCH(M517,cc!A:A,0)),"0"),"")</f>
        <v>Age (&lt;1-50+-uk, 12), Sex and Known Positive / New Pos or Neg</v>
      </c>
      <c r="M517" s="97" t="s">
        <v>20547</v>
      </c>
      <c r="N517" s="28" t="str">
        <f t="shared" si="74"/>
        <v xml:space="preserve"> TARGET</v>
      </c>
      <c r="O517" s="19" t="str">
        <f t="shared" si="77"/>
        <v>TB_STAT (N, DSD, Age/Sex/KnownNewPosNeg) TARGET: New/Relapsed TB</v>
      </c>
      <c r="P517" s="19" t="str">
        <f t="shared" si="78"/>
        <v>TB_STAT (N, DSD, Age/Sex/KnownNewPosNeg) TARGET: New/Relapsed TB</v>
      </c>
      <c r="Q517" s="19" t="str">
        <f t="shared" si="75"/>
        <v>TB_STAT (N, DSD, Age/Sex/KnownNewPosNeg) TARGET</v>
      </c>
      <c r="R517" s="19" t="str">
        <f t="shared" si="79"/>
        <v>TB_STAT_N_DSD_Age_Sex_KnownNewPosNeg_TARGET</v>
      </c>
      <c r="S517" s="19" t="str">
        <f t="shared" si="80"/>
        <v>TB_STAT_N_DSD_Age_Sex_KnownNewPosNeg_TARGET</v>
      </c>
      <c r="T517" s="19" t="b">
        <f>NOT(ISNA(VLOOKUP(B517,dbcodes!A:B,2,FALSE)))</f>
        <v>1</v>
      </c>
      <c r="U517" s="19" t="str">
        <f>IF(ISNA(VLOOKUP(B517,dbcodes!A:B,2,FALSE)),des!R2584,VLOOKUP(B517,dbcodes!A:B,2,FALSE))</f>
        <v>TB_STAT_N_DSD_AgeAgg_Sex_KnownNewPosNeg_TARGET</v>
      </c>
      <c r="W517" s="107" t="str">
        <f>IF(ISNA(VLOOKUP(C517,descriptions!A:B,2,FALSE)),des!V1439,IF(G517=" TARGET","Target ","")&amp;VLOOKUP(C517,descriptions!A:B,2,FALSE))</f>
        <v>Target Total number of new and relapsed TB cases, during the reporting period</v>
      </c>
      <c r="X517" s="20" t="s">
        <v>4</v>
      </c>
      <c r="Y517" s="20" t="s">
        <v>831</v>
      </c>
      <c r="Z517" s="20" t="s">
        <v>836</v>
      </c>
      <c r="AA517" s="20" t="s">
        <v>102</v>
      </c>
      <c r="AB517" s="20" t="s">
        <v>755</v>
      </c>
      <c r="AC517" s="19" t="str">
        <f>IF(AB517&lt;&gt;"",IF(NOT(ISNA(INDEX(os!A:A,MATCH(AB517,os!B:B,0)))),INDEX(os!A:A,MATCH(AB517,os!B:B,0)),"0"),"")</f>
        <v/>
      </c>
      <c r="AD517" s="20" t="s">
        <v>830</v>
      </c>
      <c r="AH517" s="93" t="str">
        <f>IF(NOT(ISNA(VLOOKUP(B:B,ResultsTargets!A:A,1,0))),"TRUE","")</f>
        <v>TRUE</v>
      </c>
      <c r="AI517" s="19" t="str">
        <f>IF(ISNA(VLOOKUP(C517,dim_techarea!A:B,2,FALSE)),"",VLOOKUP(C517,dim_techarea!A:B,2,FALSE))</f>
        <v>TB_STAT</v>
      </c>
      <c r="AJ517" s="19" t="str">
        <f>IF(ISNA(VLOOKUP(AI517,dim_techarea!B:C,2,FALSE)),"",VLOOKUP(AI517,dim_techarea!B:C,2,FALSE))</f>
        <v>rI3JlpiuwEK</v>
      </c>
      <c r="AK517" s="19" t="str">
        <f>IF(ISNA(VLOOKUP(TRIM(G517),dim_targetsresults!A:B,2,FALSE)),"",VLOOKUP(TRIM(G517),dim_targetsresults!A:C,2,FALSE))</f>
        <v>MER Targets</v>
      </c>
      <c r="AL517" s="19" t="str">
        <f>IF(ISNA(VLOOKUP(AK517,dim_targetsresults!B:C,2,FALSE)),"",VLOOKUP(AK517,dim_targetsresults!B:C,2,FALSE))</f>
        <v>W8imnja2Owd</v>
      </c>
      <c r="AM517" s="19" t="str">
        <f>IF(ISNA(VLOOKUP(TRIM(D517),dim_numeratordenominator!A:B,2,FALSE)),"",VLOOKUP(TRIM(D517),dim_numeratordenominator!A:C,2,FALSE))</f>
        <v>Numerator</v>
      </c>
      <c r="AN517" s="19" t="str">
        <f>IF(ISNA(VLOOKUP(AM517,dim_numeratordenominator!B:C,2,FALSE)),"",VLOOKUP(AM517,dim_numeratordenominator!B:C,2,FALSE))</f>
        <v>Som9NRMQqV7</v>
      </c>
      <c r="AO517" s="19" t="str">
        <f>IF(ISNA(VLOOKUP(TRIM(E517),dim_supporttype!A:B,2,FALSE)),"",VLOOKUP(TRIM(E517),dim_supporttype!A:C,2,FALSE))</f>
        <v>DSD</v>
      </c>
      <c r="AP517" s="19" t="str">
        <f>IF(ISNA(VLOOKUP(AO517,dim_supporttype!B:C,2,FALSE)),"",VLOOKUP(AO517,dim_supporttype!B:C,2,FALSE))</f>
        <v>iM13vdNLWKb</v>
      </c>
      <c r="AQ517" s="19" t="str">
        <f>IF(ISNA(VLOOKUP(TRIM(F517),dim_disaggs!A:B,2,FALSE)),"No Disagg",VLOOKUP(TRIM(F517),dim_disaggs!A:B,2,FALSE))</f>
        <v>Age/Sex/KnownNewResult</v>
      </c>
      <c r="AR517" s="19" t="str">
        <f>IF(ISNA(VLOOKUP(AQ517,dim_disaggs!B:C,2,FALSE)),"",VLOOKUP(AQ517,dim_disaggs!B:C,2,FALSE))</f>
        <v>Ua8iy6NgQks</v>
      </c>
      <c r="AU517" s="72" t="s">
        <v>21134</v>
      </c>
      <c r="AV517" s="73" t="s">
        <v>21152</v>
      </c>
      <c r="AW517" s="65" t="s">
        <v>25666</v>
      </c>
      <c r="AX517" s="66" t="s">
        <v>25431</v>
      </c>
      <c r="AY517" s="20" t="s">
        <v>25693</v>
      </c>
      <c r="AZ517" s="20" t="s">
        <v>25547</v>
      </c>
      <c r="BA517" s="105" t="str">
        <f t="shared" si="81"/>
        <v>Top Level Numerator</v>
      </c>
      <c r="BB517" s="20" t="str">
        <f t="shared" si="82"/>
        <v>PE5QVF0w4xj</v>
      </c>
      <c r="BE517" s="75" t="s">
        <v>755</v>
      </c>
      <c r="BF517" s="73" t="s">
        <v>755</v>
      </c>
      <c r="BG517" s="55" t="s">
        <v>755</v>
      </c>
      <c r="BH517" s="76" t="s">
        <v>755</v>
      </c>
      <c r="BI517" s="20" t="s">
        <v>755</v>
      </c>
      <c r="BJ517" s="20" t="s">
        <v>755</v>
      </c>
      <c r="BK517" s="55" t="s">
        <v>20634</v>
      </c>
      <c r="BL517" s="71" t="s">
        <v>20636</v>
      </c>
      <c r="BM517" s="77" t="s">
        <v>21473</v>
      </c>
      <c r="BN517" s="78" t="s">
        <v>21476</v>
      </c>
      <c r="BO517" s="77" t="s">
        <v>25670</v>
      </c>
      <c r="BP517" s="78" t="s">
        <v>25672</v>
      </c>
    </row>
    <row r="518" spans="1:68" x14ac:dyDescent="0.2">
      <c r="A518" s="20" t="s">
        <v>95</v>
      </c>
      <c r="B518" s="5" t="s">
        <v>20650</v>
      </c>
      <c r="C518" s="20" t="s">
        <v>255</v>
      </c>
      <c r="D518" s="20" t="s">
        <v>1</v>
      </c>
      <c r="E518" s="20" t="s">
        <v>78</v>
      </c>
      <c r="F518" s="22" t="s">
        <v>646</v>
      </c>
      <c r="G518" s="20" t="s">
        <v>2442</v>
      </c>
      <c r="H518" s="22" t="s">
        <v>646</v>
      </c>
      <c r="I518" s="19">
        <f t="shared" si="76"/>
        <v>46</v>
      </c>
      <c r="J518" s="20" t="s">
        <v>755</v>
      </c>
      <c r="K518" s="20" t="s">
        <v>480</v>
      </c>
      <c r="L518" s="95" t="str">
        <f>IF(M518&lt;&gt;"",IF(NOT(ISNA(INDEX(cc!B:B,MATCH(M518,cc!A:A,0)))),INDEX(cc!B:B,MATCH(M518,cc!A:A,0)),"0"),"")</f>
        <v>Age (&lt;1-50+-uk, 12), Sex and Known Positive / New Pos or Neg</v>
      </c>
      <c r="M518" s="97" t="s">
        <v>20547</v>
      </c>
      <c r="N518" s="28" t="str">
        <f t="shared" si="74"/>
        <v xml:space="preserve"> TARGET</v>
      </c>
      <c r="O518" s="19" t="str">
        <f t="shared" si="77"/>
        <v>TB_STAT (N, TA, Age/Sex/KnownNewPosNeg) TARGET: New/Relapsed TB</v>
      </c>
      <c r="P518" s="19" t="str">
        <f t="shared" si="78"/>
        <v>TB_STAT (N, TA, Age/Sex/KnownNewPosNeg) TARGET: New/Relapsed TB</v>
      </c>
      <c r="Q518" s="19" t="str">
        <f t="shared" si="75"/>
        <v>TB_STAT (N, TA, Age/Sex/KnownNewPosNeg) TARGET</v>
      </c>
      <c r="R518" s="19" t="str">
        <f t="shared" si="79"/>
        <v>TB_STAT_N_TA_Age_Sex_KnownNewPosNeg_TARGET</v>
      </c>
      <c r="S518" s="19" t="str">
        <f t="shared" si="80"/>
        <v>TB_STAT_N_TA_Age_Sex_KnownNewPosNeg_TARGET</v>
      </c>
      <c r="T518" s="19" t="b">
        <f>NOT(ISNA(VLOOKUP(B518,dbcodes!A:B,2,FALSE)))</f>
        <v>1</v>
      </c>
      <c r="U518" s="19" t="str">
        <f>IF(ISNA(VLOOKUP(B518,dbcodes!A:B,2,FALSE)),des!R2585,VLOOKUP(B518,dbcodes!A:B,2,FALSE))</f>
        <v>TB_STAT_N_TA_Age_Agg_Sex_KnownNewPosNeg_TARGET</v>
      </c>
      <c r="W518" s="107" t="str">
        <f>IF(ISNA(VLOOKUP(C518,descriptions!A:B,2,FALSE)),des!V1440,IF(G518=" TARGET","Target ","")&amp;VLOOKUP(C518,descriptions!A:B,2,FALSE))</f>
        <v>Target Total number of new and relapsed TB cases, during the reporting period</v>
      </c>
      <c r="X518" s="20" t="s">
        <v>4</v>
      </c>
      <c r="Y518" s="20" t="s">
        <v>831</v>
      </c>
      <c r="Z518" s="20" t="s">
        <v>836</v>
      </c>
      <c r="AA518" s="20" t="s">
        <v>102</v>
      </c>
      <c r="AB518" s="20" t="s">
        <v>755</v>
      </c>
      <c r="AC518" s="19" t="str">
        <f>IF(AB518&lt;&gt;"",IF(NOT(ISNA(INDEX(os!A:A,MATCH(AB518,os!B:B,0)))),INDEX(os!A:A,MATCH(AB518,os!B:B,0)),"0"),"")</f>
        <v/>
      </c>
      <c r="AD518" s="20" t="s">
        <v>830</v>
      </c>
      <c r="AH518" s="93" t="str">
        <f>IF(NOT(ISNA(VLOOKUP(B:B,ResultsTargets!A:A,1,0))),"TRUE","")</f>
        <v>TRUE</v>
      </c>
      <c r="AI518" s="19" t="str">
        <f>IF(ISNA(VLOOKUP(C518,dim_techarea!A:B,2,FALSE)),"",VLOOKUP(C518,dim_techarea!A:B,2,FALSE))</f>
        <v>TB_STAT</v>
      </c>
      <c r="AJ518" s="19" t="str">
        <f>IF(ISNA(VLOOKUP(AI518,dim_techarea!B:C,2,FALSE)),"",VLOOKUP(AI518,dim_techarea!B:C,2,FALSE))</f>
        <v>rI3JlpiuwEK</v>
      </c>
      <c r="AK518" s="19" t="str">
        <f>IF(ISNA(VLOOKUP(TRIM(G518),dim_targetsresults!A:B,2,FALSE)),"",VLOOKUP(TRIM(G518),dim_targetsresults!A:C,2,FALSE))</f>
        <v>MER Targets</v>
      </c>
      <c r="AL518" s="19" t="str">
        <f>IF(ISNA(VLOOKUP(AK518,dim_targetsresults!B:C,2,FALSE)),"",VLOOKUP(AK518,dim_targetsresults!B:C,2,FALSE))</f>
        <v>W8imnja2Owd</v>
      </c>
      <c r="AM518" s="19" t="str">
        <f>IF(ISNA(VLOOKUP(TRIM(D518),dim_numeratordenominator!A:B,2,FALSE)),"",VLOOKUP(TRIM(D518),dim_numeratordenominator!A:C,2,FALSE))</f>
        <v>Numerator</v>
      </c>
      <c r="AN518" s="19" t="str">
        <f>IF(ISNA(VLOOKUP(AM518,dim_numeratordenominator!B:C,2,FALSE)),"",VLOOKUP(AM518,dim_numeratordenominator!B:C,2,FALSE))</f>
        <v>Som9NRMQqV7</v>
      </c>
      <c r="AO518" s="19" t="str">
        <f>IF(ISNA(VLOOKUP(TRIM(E518),dim_supporttype!A:B,2,FALSE)),"",VLOOKUP(TRIM(E518),dim_supporttype!A:C,2,FALSE))</f>
        <v>TA</v>
      </c>
      <c r="AP518" s="19" t="str">
        <f>IF(ISNA(VLOOKUP(AO518,dim_supporttype!B:C,2,FALSE)),"",VLOOKUP(AO518,dim_supporttype!B:C,2,FALSE))</f>
        <v>cRAGKdWIDn4</v>
      </c>
      <c r="AQ518" s="19" t="str">
        <f>IF(ISNA(VLOOKUP(TRIM(F518),dim_disaggs!A:B,2,FALSE)),"No Disagg",VLOOKUP(TRIM(F518),dim_disaggs!A:B,2,FALSE))</f>
        <v>Age/Sex/KnownNewResult</v>
      </c>
      <c r="AR518" s="19" t="str">
        <f>IF(ISNA(VLOOKUP(AQ518,dim_disaggs!B:C,2,FALSE)),"",VLOOKUP(AQ518,dim_disaggs!B:C,2,FALSE))</f>
        <v>Ua8iy6NgQks</v>
      </c>
      <c r="AU518" s="72" t="s">
        <v>21134</v>
      </c>
      <c r="AV518" s="73" t="s">
        <v>21152</v>
      </c>
      <c r="AW518" s="65" t="s">
        <v>25666</v>
      </c>
      <c r="AX518" s="66" t="s">
        <v>25431</v>
      </c>
      <c r="AY518" s="20" t="s">
        <v>25693</v>
      </c>
      <c r="AZ518" s="20" t="s">
        <v>25547</v>
      </c>
      <c r="BA518" s="105" t="str">
        <f t="shared" si="81"/>
        <v>Top Level Numerator</v>
      </c>
      <c r="BB518" s="20" t="str">
        <f t="shared" si="82"/>
        <v>PE5QVF0w4xj</v>
      </c>
      <c r="BE518" s="75" t="s">
        <v>755</v>
      </c>
      <c r="BF518" s="73" t="s">
        <v>755</v>
      </c>
      <c r="BG518" s="55" t="s">
        <v>755</v>
      </c>
      <c r="BH518" s="76" t="s">
        <v>755</v>
      </c>
      <c r="BI518" s="20" t="s">
        <v>755</v>
      </c>
      <c r="BJ518" s="20" t="s">
        <v>755</v>
      </c>
      <c r="BK518" s="55" t="s">
        <v>20634</v>
      </c>
      <c r="BL518" s="71" t="s">
        <v>20636</v>
      </c>
      <c r="BM518" s="77" t="s">
        <v>21473</v>
      </c>
      <c r="BN518" s="78" t="s">
        <v>21476</v>
      </c>
      <c r="BO518" s="77" t="s">
        <v>25670</v>
      </c>
      <c r="BP518" s="78" t="s">
        <v>25672</v>
      </c>
    </row>
    <row r="519" spans="1:68" x14ac:dyDescent="0.2">
      <c r="A519" s="20" t="s">
        <v>95</v>
      </c>
      <c r="B519" s="20" t="s">
        <v>1844</v>
      </c>
      <c r="C519" s="20" t="s">
        <v>255</v>
      </c>
      <c r="D519" s="20" t="s">
        <v>1</v>
      </c>
      <c r="E519" s="20" t="s">
        <v>264</v>
      </c>
      <c r="G519" s="20" t="s">
        <v>2442</v>
      </c>
      <c r="I519" s="19">
        <f t="shared" si="76"/>
        <v>33</v>
      </c>
      <c r="J519" s="20" t="s">
        <v>755</v>
      </c>
      <c r="K519" s="20" t="s">
        <v>292</v>
      </c>
      <c r="L519" s="95" t="str">
        <f>IF(M519&lt;&gt;"",IF(NOT(ISNA(INDEX(cc!B:B,MATCH(M519,cc!A:A,0)))),INDEX(cc!B:B,MATCH(M519,cc!A:A,0)),"0"),"")</f>
        <v>default</v>
      </c>
      <c r="M519" s="97" t="s">
        <v>13</v>
      </c>
      <c r="N519" s="28" t="str">
        <f t="shared" si="74"/>
        <v xml:space="preserve"> TARGET</v>
      </c>
      <c r="O519" s="19" t="str">
        <f t="shared" si="77"/>
        <v>TB_STAT (N, DSD_NARRATIVE) TARGET: New/Relapsed TB with HIV</v>
      </c>
      <c r="P519" s="19" t="str">
        <f t="shared" si="78"/>
        <v>TB_STAT (N, DSD_NARRATIVE) TARGET: New/Relapsed TB with HIV</v>
      </c>
      <c r="Q519" s="19" t="str">
        <f t="shared" si="75"/>
        <v>TB_STAT (N, DSD_NARRATIVE) TARGET</v>
      </c>
      <c r="R519" s="19" t="str">
        <f t="shared" si="79"/>
        <v>TB_STAT_N_DSD_NARRATIVE_TARGET</v>
      </c>
      <c r="S519" s="19" t="str">
        <f t="shared" si="80"/>
        <v>TB_STAT_N_DSD_NARRATIVE_TARGET</v>
      </c>
      <c r="T519" s="19" t="b">
        <f>NOT(ISNA(VLOOKUP(B519,dbcodes!A:B,2,FALSE)))</f>
        <v>1</v>
      </c>
      <c r="U519" s="19" t="str">
        <f>IF(ISNA(VLOOKUP(B519,dbcodes!A:B,2,FALSE)),des!R2586,VLOOKUP(B519,dbcodes!A:B,2,FALSE))</f>
        <v>TB_STAT_N_DSD_NARRATIVE_TARGET</v>
      </c>
      <c r="W519" s="107" t="str">
        <f>IF(ISNA(VLOOKUP(C519,descriptions!A:B,2,FALSE)),des!V1447,IF(G519=" TARGET","Target ","")&amp;VLOOKUP(C519,descriptions!A:B,2,FALSE))</f>
        <v>Target Total number of new and relapsed TB cases, during the reporting period</v>
      </c>
      <c r="X519" s="20" t="s">
        <v>9</v>
      </c>
      <c r="Y519" s="20" t="s">
        <v>831</v>
      </c>
      <c r="Z519" s="20" t="s">
        <v>836</v>
      </c>
      <c r="AA519" s="20" t="s">
        <v>4121</v>
      </c>
      <c r="AB519" s="20" t="s">
        <v>755</v>
      </c>
      <c r="AC519" s="19" t="str">
        <f>IF(AB519&lt;&gt;"",IF(NOT(ISNA(INDEX(os!A:A,MATCH(AB519,os!B:B,0)))),INDEX(os!A:A,MATCH(AB519,os!B:B,0)),"0"),"")</f>
        <v/>
      </c>
      <c r="AD519" s="20" t="s">
        <v>830</v>
      </c>
      <c r="AH519" s="93" t="str">
        <f>IF(NOT(ISNA(VLOOKUP(B:B,ResultsTargets!A:A,1,0))),"TRUE","")</f>
        <v>TRUE</v>
      </c>
      <c r="AI519" s="19" t="str">
        <f>IF(ISNA(VLOOKUP(C519,dim_techarea!A:B,2,FALSE)),"",VLOOKUP(C519,dim_techarea!A:B,2,FALSE))</f>
        <v>TB_STAT</v>
      </c>
      <c r="AJ519" s="19" t="str">
        <f>IF(ISNA(VLOOKUP(AI519,dim_techarea!B:C,2,FALSE)),"",VLOOKUP(AI519,dim_techarea!B:C,2,FALSE))</f>
        <v>rI3JlpiuwEK</v>
      </c>
      <c r="AK519" s="19" t="str">
        <f>IF(ISNA(VLOOKUP(TRIM(G519),dim_targetsresults!A:B,2,FALSE)),"",VLOOKUP(TRIM(G519),dim_targetsresults!A:C,2,FALSE))</f>
        <v>MER Targets</v>
      </c>
      <c r="AL519" s="19" t="str">
        <f>IF(ISNA(VLOOKUP(AK519,dim_targetsresults!B:C,2,FALSE)),"",VLOOKUP(AK519,dim_targetsresults!B:C,2,FALSE))</f>
        <v>W8imnja2Owd</v>
      </c>
      <c r="AM519" s="19" t="str">
        <f>IF(ISNA(VLOOKUP(TRIM(D519),dim_numeratordenominator!A:B,2,FALSE)),"",VLOOKUP(TRIM(D519),dim_numeratordenominator!A:C,2,FALSE))</f>
        <v>Numerator</v>
      </c>
      <c r="AN519" s="19" t="str">
        <f>IF(ISNA(VLOOKUP(AM519,dim_numeratordenominator!B:C,2,FALSE)),"",VLOOKUP(AM519,dim_numeratordenominator!B:C,2,FALSE))</f>
        <v>Som9NRMQqV7</v>
      </c>
      <c r="AO519" s="19" t="str">
        <f>IF(ISNA(VLOOKUP(TRIM(E519),dim_supporttype!A:B,2,FALSE)),"",VLOOKUP(TRIM(E519),dim_supporttype!A:C,2,FALSE))</f>
        <v>DSD Narratives</v>
      </c>
      <c r="AP519" s="19" t="str">
        <f>IF(ISNA(VLOOKUP(AO519,dim_supporttype!B:C,2,FALSE)),"",VLOOKUP(AO519,dim_supporttype!B:C,2,FALSE))</f>
        <v>ySGf8v2q9Rm</v>
      </c>
      <c r="AQ519" s="19" t="str">
        <f>IF(ISNA(VLOOKUP(TRIM(F519),dim_disaggs!A:B,2,FALSE)),"No Disagg",VLOOKUP(TRIM(F519),dim_disaggs!A:B,2,FALSE))</f>
        <v>No Disagg</v>
      </c>
      <c r="AR519" s="19" t="str">
        <f>IF(ISNA(VLOOKUP(AQ519,dim_disaggs!B:C,2,FALSE)),"",VLOOKUP(AQ519,dim_disaggs!B:C,2,FALSE))</f>
        <v>werJlVT6sf3</v>
      </c>
      <c r="AU519" s="72" t="s">
        <v>755</v>
      </c>
      <c r="AV519" s="73" t="s">
        <v>755</v>
      </c>
      <c r="AW519" s="66" t="s">
        <v>755</v>
      </c>
      <c r="AX519" s="66" t="s">
        <v>755</v>
      </c>
      <c r="BA519" s="105" t="str">
        <f t="shared" si="81"/>
        <v/>
      </c>
      <c r="BB519" s="20" t="str">
        <f t="shared" si="82"/>
        <v/>
      </c>
      <c r="BE519" s="75" t="s">
        <v>755</v>
      </c>
      <c r="BF519" s="73" t="s">
        <v>755</v>
      </c>
      <c r="BG519" s="55" t="s">
        <v>755</v>
      </c>
      <c r="BH519" s="76" t="s">
        <v>755</v>
      </c>
      <c r="BI519" s="20" t="s">
        <v>755</v>
      </c>
      <c r="BJ519" s="20" t="s">
        <v>755</v>
      </c>
      <c r="BK519" s="55" t="s">
        <v>755</v>
      </c>
      <c r="BL519" s="71" t="s">
        <v>755</v>
      </c>
      <c r="BM519" s="77" t="s">
        <v>755</v>
      </c>
      <c r="BN519" s="78" t="s">
        <v>755</v>
      </c>
      <c r="BO519" s="77" t="s">
        <v>755</v>
      </c>
      <c r="BP519" s="78" t="s">
        <v>755</v>
      </c>
    </row>
    <row r="520" spans="1:68" x14ac:dyDescent="0.2">
      <c r="A520" s="20" t="s">
        <v>95</v>
      </c>
      <c r="B520" s="20" t="s">
        <v>1853</v>
      </c>
      <c r="C520" s="20" t="s">
        <v>255</v>
      </c>
      <c r="D520" s="20" t="s">
        <v>1</v>
      </c>
      <c r="E520" s="20" t="s">
        <v>265</v>
      </c>
      <c r="G520" s="20" t="s">
        <v>2442</v>
      </c>
      <c r="I520" s="19">
        <f t="shared" si="76"/>
        <v>32</v>
      </c>
      <c r="J520" s="20" t="s">
        <v>755</v>
      </c>
      <c r="K520" s="20" t="s">
        <v>292</v>
      </c>
      <c r="L520" s="95" t="str">
        <f>IF(M520&lt;&gt;"",IF(NOT(ISNA(INDEX(cc!B:B,MATCH(M520,cc!A:A,0)))),INDEX(cc!B:B,MATCH(M520,cc!A:A,0)),"0"),"")</f>
        <v>default</v>
      </c>
      <c r="M520" s="97" t="s">
        <v>13</v>
      </c>
      <c r="N520" s="28" t="str">
        <f t="shared" si="74"/>
        <v xml:space="preserve"> TARGET</v>
      </c>
      <c r="O520" s="19" t="str">
        <f t="shared" si="77"/>
        <v>TB_STAT (N, TA_NARRATIVE) TARGET: New/Relapsed TB with HIV</v>
      </c>
      <c r="P520" s="19" t="str">
        <f t="shared" si="78"/>
        <v>TB_STAT (N, TA_NARRATIVE) TARGET: New/Relapsed TB with HIV</v>
      </c>
      <c r="Q520" s="19" t="str">
        <f t="shared" si="75"/>
        <v>TB_STAT (N, TA_NARRATIVE) TARGET</v>
      </c>
      <c r="R520" s="19" t="str">
        <f t="shared" si="79"/>
        <v>TB_STAT_N_TA_NARRATIVE_TARGET</v>
      </c>
      <c r="S520" s="19" t="str">
        <f t="shared" si="80"/>
        <v>TB_STAT_N_TA_NARRATIVE_TARGET</v>
      </c>
      <c r="T520" s="19" t="b">
        <f>NOT(ISNA(VLOOKUP(B520,dbcodes!A:B,2,FALSE)))</f>
        <v>1</v>
      </c>
      <c r="U520" s="19" t="str">
        <f>IF(ISNA(VLOOKUP(B520,dbcodes!A:B,2,FALSE)),des!R2587,VLOOKUP(B520,dbcodes!A:B,2,FALSE))</f>
        <v>TB_STAT_N_TA_NARRATIVE_TARGET</v>
      </c>
      <c r="W520" s="107" t="str">
        <f>IF(ISNA(VLOOKUP(C520,descriptions!A:B,2,FALSE)),des!V1448,IF(G520=" TARGET","Target ","")&amp;VLOOKUP(C520,descriptions!A:B,2,FALSE))</f>
        <v>Target Total number of new and relapsed TB cases, during the reporting period</v>
      </c>
      <c r="X520" s="20" t="s">
        <v>9</v>
      </c>
      <c r="Y520" s="20" t="s">
        <v>831</v>
      </c>
      <c r="Z520" s="20" t="s">
        <v>836</v>
      </c>
      <c r="AA520" s="20" t="s">
        <v>4121</v>
      </c>
      <c r="AB520" s="20" t="s">
        <v>755</v>
      </c>
      <c r="AC520" s="19" t="str">
        <f>IF(AB520&lt;&gt;"",IF(NOT(ISNA(INDEX(os!A:A,MATCH(AB520,os!B:B,0)))),INDEX(os!A:A,MATCH(AB520,os!B:B,0)),"0"),"")</f>
        <v/>
      </c>
      <c r="AD520" s="20" t="s">
        <v>830</v>
      </c>
      <c r="AH520" s="93" t="str">
        <f>IF(NOT(ISNA(VLOOKUP(B:B,ResultsTargets!A:A,1,0))),"TRUE","")</f>
        <v>TRUE</v>
      </c>
      <c r="AI520" s="19" t="str">
        <f>IF(ISNA(VLOOKUP(C520,dim_techarea!A:B,2,FALSE)),"",VLOOKUP(C520,dim_techarea!A:B,2,FALSE))</f>
        <v>TB_STAT</v>
      </c>
      <c r="AJ520" s="19" t="str">
        <f>IF(ISNA(VLOOKUP(AI520,dim_techarea!B:C,2,FALSE)),"",VLOOKUP(AI520,dim_techarea!B:C,2,FALSE))</f>
        <v>rI3JlpiuwEK</v>
      </c>
      <c r="AK520" s="19" t="str">
        <f>IF(ISNA(VLOOKUP(TRIM(G520),dim_targetsresults!A:B,2,FALSE)),"",VLOOKUP(TRIM(G520),dim_targetsresults!A:C,2,FALSE))</f>
        <v>MER Targets</v>
      </c>
      <c r="AL520" s="19" t="str">
        <f>IF(ISNA(VLOOKUP(AK520,dim_targetsresults!B:C,2,FALSE)),"",VLOOKUP(AK520,dim_targetsresults!B:C,2,FALSE))</f>
        <v>W8imnja2Owd</v>
      </c>
      <c r="AM520" s="19" t="str">
        <f>IF(ISNA(VLOOKUP(TRIM(D520),dim_numeratordenominator!A:B,2,FALSE)),"",VLOOKUP(TRIM(D520),dim_numeratordenominator!A:C,2,FALSE))</f>
        <v>Numerator</v>
      </c>
      <c r="AN520" s="19" t="str">
        <f>IF(ISNA(VLOOKUP(AM520,dim_numeratordenominator!B:C,2,FALSE)),"",VLOOKUP(AM520,dim_numeratordenominator!B:C,2,FALSE))</f>
        <v>Som9NRMQqV7</v>
      </c>
      <c r="AO520" s="19" t="str">
        <f>IF(ISNA(VLOOKUP(TRIM(E520),dim_supporttype!A:B,2,FALSE)),"",VLOOKUP(TRIM(E520),dim_supporttype!A:C,2,FALSE))</f>
        <v>TA Narratives</v>
      </c>
      <c r="AP520" s="19" t="str">
        <f>IF(ISNA(VLOOKUP(AO520,dim_supporttype!B:C,2,FALSE)),"",VLOOKUP(AO520,dim_supporttype!B:C,2,FALSE))</f>
        <v>aBZapfNWlIU</v>
      </c>
      <c r="AQ520" s="19" t="str">
        <f>IF(ISNA(VLOOKUP(TRIM(F520),dim_disaggs!A:B,2,FALSE)),"No Disagg",VLOOKUP(TRIM(F520),dim_disaggs!A:B,2,FALSE))</f>
        <v>No Disagg</v>
      </c>
      <c r="AR520" s="19" t="str">
        <f>IF(ISNA(VLOOKUP(AQ520,dim_disaggs!B:C,2,FALSE)),"",VLOOKUP(AQ520,dim_disaggs!B:C,2,FALSE))</f>
        <v>werJlVT6sf3</v>
      </c>
      <c r="AU520" s="72" t="s">
        <v>755</v>
      </c>
      <c r="AV520" s="73" t="s">
        <v>755</v>
      </c>
      <c r="AW520" s="66" t="s">
        <v>755</v>
      </c>
      <c r="AX520" s="66" t="s">
        <v>755</v>
      </c>
      <c r="BA520" s="105" t="str">
        <f t="shared" si="81"/>
        <v/>
      </c>
      <c r="BB520" s="20" t="str">
        <f t="shared" si="82"/>
        <v/>
      </c>
      <c r="BE520" s="75" t="s">
        <v>755</v>
      </c>
      <c r="BF520" s="73" t="s">
        <v>755</v>
      </c>
      <c r="BG520" s="55" t="s">
        <v>755</v>
      </c>
      <c r="BH520" s="76" t="s">
        <v>755</v>
      </c>
      <c r="BI520" s="20" t="s">
        <v>755</v>
      </c>
      <c r="BJ520" s="20" t="s">
        <v>755</v>
      </c>
      <c r="BK520" s="55" t="s">
        <v>755</v>
      </c>
      <c r="BL520" s="71" t="s">
        <v>755</v>
      </c>
      <c r="BM520" s="77" t="s">
        <v>755</v>
      </c>
      <c r="BN520" s="78" t="s">
        <v>755</v>
      </c>
      <c r="BO520" s="77" t="s">
        <v>755</v>
      </c>
      <c r="BP520" s="78" t="s">
        <v>755</v>
      </c>
    </row>
    <row r="521" spans="1:68" x14ac:dyDescent="0.2">
      <c r="A521" s="20" t="s">
        <v>95</v>
      </c>
      <c r="B521" s="21" t="s">
        <v>19999</v>
      </c>
      <c r="C521" s="20" t="s">
        <v>114</v>
      </c>
      <c r="D521" s="20" t="s">
        <v>1</v>
      </c>
      <c r="E521" s="20" t="s">
        <v>77</v>
      </c>
      <c r="F521" s="20" t="s">
        <v>19993</v>
      </c>
      <c r="G521" s="20" t="s">
        <v>20086</v>
      </c>
      <c r="H521" s="20" t="s">
        <v>19994</v>
      </c>
      <c r="I521" s="19">
        <f t="shared" si="76"/>
        <v>39</v>
      </c>
      <c r="K521" s="20" t="s">
        <v>115</v>
      </c>
      <c r="L521" s="95" t="str">
        <f>IF(M521&lt;&gt;"",IF(NOT(ISNA(INDEX(cc!B:B,MATCH(M521,cc!A:A,0)))),INDEX(cc!B:B,MATCH(M521,cc!A:A,0)),"0"),"")</f>
        <v>Age (&lt;15,15+-uk, 2), Sex and HIV Status (Positive)</v>
      </c>
      <c r="M521" s="97" t="s">
        <v>20279</v>
      </c>
      <c r="N521" s="28" t="str">
        <f t="shared" si="74"/>
        <v/>
      </c>
      <c r="O521" s="19" t="str">
        <f t="shared" si="77"/>
        <v>TX_CURR (N, DSD, Age Aggregated/Sex/HIVStatus): Receiving ART</v>
      </c>
      <c r="P521" s="19" t="str">
        <f t="shared" si="78"/>
        <v>TX_CURR (N, DSD, Age Aggregated/Sex/HIVStatus): Receiving ART</v>
      </c>
      <c r="Q521" s="19" t="str">
        <f t="shared" si="75"/>
        <v>TX_CURR (N, DSD, Age Agg/Sex/HIVStatus)</v>
      </c>
      <c r="R521" s="19" t="str">
        <f t="shared" si="79"/>
        <v>TX_CURR_N_DSD_Age_Agg_Sex_HIVStatus</v>
      </c>
      <c r="S521" s="19" t="str">
        <f t="shared" si="80"/>
        <v>TX_CURR_N_DSD_Age_Agg_Sex_HIVStatus_</v>
      </c>
      <c r="T521" s="19" t="b">
        <f>NOT(ISNA(VLOOKUP(B521,dbcodes!A:B,2,FALSE)))</f>
        <v>1</v>
      </c>
      <c r="U521" s="19" t="str">
        <f>IF(ISNA(VLOOKUP(B521,dbcodes!A:B,2,FALSE)),des!R2588,VLOOKUP(B521,dbcodes!A:B,2,FALSE))</f>
        <v>TX_CURR_N_DSD_Age_Agg_Sex_HIVStatus</v>
      </c>
      <c r="W521" s="107" t="str">
        <f>IF(ISNA(VLOOKUP(C521,descriptions!A:B,2,FALSE)),des!V1453,IF(G521=" TARGET","Target ","")&amp;VLOOKUP(C521,descriptions!A:B,2,FALSE))</f>
        <v>Number of adults and children currently receiving antiretroviral therapy (ART)</v>
      </c>
      <c r="X521" s="20" t="s">
        <v>4</v>
      </c>
      <c r="Y521" s="20" t="s">
        <v>831</v>
      </c>
      <c r="Z521" s="20" t="s">
        <v>836</v>
      </c>
      <c r="AA521" s="20" t="s">
        <v>102</v>
      </c>
      <c r="AB521" s="20" t="s">
        <v>755</v>
      </c>
      <c r="AC521" s="19" t="str">
        <f>IF(AB521&lt;&gt;"",IF(NOT(ISNA(INDEX(os!A:A,MATCH(AB521,os!B:B,0)))),INDEX(os!A:A,MATCH(AB521,os!B:B,0)),"0"),"")</f>
        <v/>
      </c>
      <c r="AD521" s="20" t="s">
        <v>830</v>
      </c>
      <c r="AH521" s="93" t="str">
        <f>IF(NOT(ISNA(VLOOKUP(B:B,ResultsTargets!A:A,1,0))),"TRUE","")</f>
        <v>TRUE</v>
      </c>
      <c r="AI521" s="19" t="str">
        <f>IF(ISNA(VLOOKUP(C521,dim_techarea!A:B,2,FALSE)),"",VLOOKUP(C521,dim_techarea!A:B,2,FALSE))</f>
        <v>TX_CURR</v>
      </c>
      <c r="AJ521" s="19" t="str">
        <f>IF(ISNA(VLOOKUP(AI521,dim_techarea!B:C,2,FALSE)),"",VLOOKUP(AI521,dim_techarea!B:C,2,FALSE))</f>
        <v>MvszPTQrUhy</v>
      </c>
      <c r="AK521" s="19" t="str">
        <f>IF(ISNA(VLOOKUP(TRIM(G521),dim_targetsresults!A:B,2,FALSE)),"",VLOOKUP(TRIM(G521),dim_targetsresults!A:C,2,FALSE))</f>
        <v>MER Results</v>
      </c>
      <c r="AL521" s="19" t="str">
        <f>IF(ISNA(VLOOKUP(AK521,dim_targetsresults!B:C,2,FALSE)),"",VLOOKUP(AK521,dim_targetsresults!B:C,2,FALSE))</f>
        <v>Jh0jDM5yQ2E</v>
      </c>
      <c r="AM521" s="19" t="str">
        <f>IF(ISNA(VLOOKUP(TRIM(D521),dim_numeratordenominator!A:B,2,FALSE)),"",VLOOKUP(TRIM(D521),dim_numeratordenominator!A:C,2,FALSE))</f>
        <v>Numerator</v>
      </c>
      <c r="AN521" s="19" t="str">
        <f>IF(ISNA(VLOOKUP(AM521,dim_numeratordenominator!B:C,2,FALSE)),"",VLOOKUP(AM521,dim_numeratordenominator!B:C,2,FALSE))</f>
        <v>Som9NRMQqV7</v>
      </c>
      <c r="AO521" s="19" t="str">
        <f>IF(ISNA(VLOOKUP(TRIM(E521),dim_supporttype!A:B,2,FALSE)),"",VLOOKUP(TRIM(E521),dim_supporttype!A:C,2,FALSE))</f>
        <v>DSD</v>
      </c>
      <c r="AP521" s="19" t="str">
        <f>IF(ISNA(VLOOKUP(AO521,dim_supporttype!B:C,2,FALSE)),"",VLOOKUP(AO521,dim_supporttype!B:C,2,FALSE))</f>
        <v>iM13vdNLWKb</v>
      </c>
      <c r="AQ521" s="19" t="str">
        <f>IF(ISNA(VLOOKUP(TRIM(F521),dim_disaggs!A:B,2,FALSE)),"No Disagg",VLOOKUP(TRIM(F521),dim_disaggs!A:B,2,FALSE))</f>
        <v>Age Aggregated/Sex/HIVStatus</v>
      </c>
      <c r="AR521" s="19" t="str">
        <f>IF(ISNA(VLOOKUP(AQ521,dim_disaggs!B:C,2,FALSE)),"",VLOOKUP(AQ521,dim_disaggs!B:C,2,FALSE))</f>
        <v>h0pvSVe1TYf</v>
      </c>
      <c r="AU521" s="72" t="s">
        <v>755</v>
      </c>
      <c r="AV521" s="73" t="s">
        <v>755</v>
      </c>
      <c r="AW521" s="66" t="s">
        <v>755</v>
      </c>
      <c r="AX521" s="66" t="s">
        <v>755</v>
      </c>
      <c r="BA521" s="105" t="str">
        <f t="shared" si="81"/>
        <v>Top Level Numerator</v>
      </c>
      <c r="BB521" s="20" t="str">
        <f t="shared" si="82"/>
        <v>PE5QVF0w4xj</v>
      </c>
      <c r="BE521" s="75" t="s">
        <v>755</v>
      </c>
      <c r="BF521" s="73" t="s">
        <v>755</v>
      </c>
      <c r="BG521" s="55" t="s">
        <v>755</v>
      </c>
      <c r="BH521" s="76" t="s">
        <v>755</v>
      </c>
      <c r="BI521" s="20" t="s">
        <v>755</v>
      </c>
      <c r="BJ521" s="20" t="s">
        <v>755</v>
      </c>
      <c r="BK521" s="55" t="s">
        <v>20634</v>
      </c>
      <c r="BL521" s="71" t="s">
        <v>20636</v>
      </c>
      <c r="BM521" s="77" t="s">
        <v>21473</v>
      </c>
      <c r="BN521" s="78" t="s">
        <v>21476</v>
      </c>
      <c r="BO521" s="77" t="s">
        <v>25670</v>
      </c>
      <c r="BP521" s="78" t="s">
        <v>25672</v>
      </c>
    </row>
    <row r="522" spans="1:68" x14ac:dyDescent="0.2">
      <c r="A522" s="20" t="s">
        <v>95</v>
      </c>
      <c r="B522" s="21" t="s">
        <v>20000</v>
      </c>
      <c r="C522" s="20" t="s">
        <v>114</v>
      </c>
      <c r="D522" s="20" t="s">
        <v>1</v>
      </c>
      <c r="E522" s="20" t="s">
        <v>78</v>
      </c>
      <c r="F522" s="20" t="s">
        <v>19993</v>
      </c>
      <c r="G522" s="20" t="s">
        <v>20086</v>
      </c>
      <c r="H522" s="20" t="s">
        <v>19994</v>
      </c>
      <c r="I522" s="19">
        <f t="shared" si="76"/>
        <v>38</v>
      </c>
      <c r="K522" s="20" t="s">
        <v>115</v>
      </c>
      <c r="L522" s="95" t="str">
        <f>IF(M522&lt;&gt;"",IF(NOT(ISNA(INDEX(cc!B:B,MATCH(M522,cc!A:A,0)))),INDEX(cc!B:B,MATCH(M522,cc!A:A,0)),"0"),"")</f>
        <v>Age (&lt;15,15+-uk, 2), Sex and HIV Status (Positive)</v>
      </c>
      <c r="M522" s="97" t="s">
        <v>20279</v>
      </c>
      <c r="N522" s="28" t="str">
        <f t="shared" si="74"/>
        <v/>
      </c>
      <c r="O522" s="19" t="str">
        <f t="shared" si="77"/>
        <v>TX_CURR (N, TA, Age Aggregated/Sex/HIVStatus): Receiving ART</v>
      </c>
      <c r="P522" s="19" t="str">
        <f t="shared" si="78"/>
        <v>TX_CURR (N, TA, Age Aggregated/Sex/HIVStatus): Receiving ART</v>
      </c>
      <c r="Q522" s="19" t="str">
        <f t="shared" si="75"/>
        <v>TX_CURR (N, TA, Age Agg/Sex/HIVStatus)</v>
      </c>
      <c r="R522" s="19" t="str">
        <f t="shared" si="79"/>
        <v>TX_CURR_N_TA_Age_Agg_Sex_HIVStatus</v>
      </c>
      <c r="S522" s="19" t="str">
        <f t="shared" si="80"/>
        <v>TX_CURR_N_TA_Age_Agg_Sex_HIVStatus_</v>
      </c>
      <c r="T522" s="19" t="b">
        <f>NOT(ISNA(VLOOKUP(B522,dbcodes!A:B,2,FALSE)))</f>
        <v>1</v>
      </c>
      <c r="U522" s="19" t="str">
        <f>IF(ISNA(VLOOKUP(B522,dbcodes!A:B,2,FALSE)),des!R2589,VLOOKUP(B522,dbcodes!A:B,2,FALSE))</f>
        <v>TX_CURR_N_TA_Age_Agg_Sex_HIVStatus</v>
      </c>
      <c r="W522" s="107" t="str">
        <f>IF(ISNA(VLOOKUP(C522,descriptions!A:B,2,FALSE)),des!V1454,IF(G522=" TARGET","Target ","")&amp;VLOOKUP(C522,descriptions!A:B,2,FALSE))</f>
        <v>Number of adults and children currently receiving antiretroviral therapy (ART)</v>
      </c>
      <c r="X522" s="20" t="s">
        <v>4</v>
      </c>
      <c r="Y522" s="20" t="s">
        <v>831</v>
      </c>
      <c r="Z522" s="20" t="s">
        <v>836</v>
      </c>
      <c r="AA522" s="20" t="s">
        <v>102</v>
      </c>
      <c r="AB522" s="20" t="s">
        <v>755</v>
      </c>
      <c r="AC522" s="19" t="str">
        <f>IF(AB522&lt;&gt;"",IF(NOT(ISNA(INDEX(os!A:A,MATCH(AB522,os!B:B,0)))),INDEX(os!A:A,MATCH(AB522,os!B:B,0)),"0"),"")</f>
        <v/>
      </c>
      <c r="AD522" s="20" t="s">
        <v>830</v>
      </c>
      <c r="AH522" s="93" t="str">
        <f>IF(NOT(ISNA(VLOOKUP(B:B,ResultsTargets!A:A,1,0))),"TRUE","")</f>
        <v>TRUE</v>
      </c>
      <c r="AI522" s="19" t="str">
        <f>IF(ISNA(VLOOKUP(C522,dim_techarea!A:B,2,FALSE)),"",VLOOKUP(C522,dim_techarea!A:B,2,FALSE))</f>
        <v>TX_CURR</v>
      </c>
      <c r="AJ522" s="19" t="str">
        <f>IF(ISNA(VLOOKUP(AI522,dim_techarea!B:C,2,FALSE)),"",VLOOKUP(AI522,dim_techarea!B:C,2,FALSE))</f>
        <v>MvszPTQrUhy</v>
      </c>
      <c r="AK522" s="19" t="str">
        <f>IF(ISNA(VLOOKUP(TRIM(G522),dim_targetsresults!A:B,2,FALSE)),"",VLOOKUP(TRIM(G522),dim_targetsresults!A:C,2,FALSE))</f>
        <v>MER Results</v>
      </c>
      <c r="AL522" s="19" t="str">
        <f>IF(ISNA(VLOOKUP(AK522,dim_targetsresults!B:C,2,FALSE)),"",VLOOKUP(AK522,dim_targetsresults!B:C,2,FALSE))</f>
        <v>Jh0jDM5yQ2E</v>
      </c>
      <c r="AM522" s="19" t="str">
        <f>IF(ISNA(VLOOKUP(TRIM(D522),dim_numeratordenominator!A:B,2,FALSE)),"",VLOOKUP(TRIM(D522),dim_numeratordenominator!A:C,2,FALSE))</f>
        <v>Numerator</v>
      </c>
      <c r="AN522" s="19" t="str">
        <f>IF(ISNA(VLOOKUP(AM522,dim_numeratordenominator!B:C,2,FALSE)),"",VLOOKUP(AM522,dim_numeratordenominator!B:C,2,FALSE))</f>
        <v>Som9NRMQqV7</v>
      </c>
      <c r="AO522" s="19" t="str">
        <f>IF(ISNA(VLOOKUP(TRIM(E522),dim_supporttype!A:B,2,FALSE)),"",VLOOKUP(TRIM(E522),dim_supporttype!A:C,2,FALSE))</f>
        <v>TA</v>
      </c>
      <c r="AP522" s="19" t="str">
        <f>IF(ISNA(VLOOKUP(AO522,dim_supporttype!B:C,2,FALSE)),"",VLOOKUP(AO522,dim_supporttype!B:C,2,FALSE))</f>
        <v>cRAGKdWIDn4</v>
      </c>
      <c r="AQ522" s="19" t="str">
        <f>IF(ISNA(VLOOKUP(TRIM(F522),dim_disaggs!A:B,2,FALSE)),"No Disagg",VLOOKUP(TRIM(F522),dim_disaggs!A:B,2,FALSE))</f>
        <v>Age Aggregated/Sex/HIVStatus</v>
      </c>
      <c r="AR522" s="19" t="str">
        <f>IF(ISNA(VLOOKUP(AQ522,dim_disaggs!B:C,2,FALSE)),"",VLOOKUP(AQ522,dim_disaggs!B:C,2,FALSE))</f>
        <v>h0pvSVe1TYf</v>
      </c>
      <c r="AU522" s="72" t="s">
        <v>755</v>
      </c>
      <c r="AV522" s="73" t="s">
        <v>755</v>
      </c>
      <c r="AW522" s="66" t="s">
        <v>755</v>
      </c>
      <c r="AX522" s="66" t="s">
        <v>755</v>
      </c>
      <c r="BA522" s="105" t="str">
        <f t="shared" si="81"/>
        <v>Top Level Numerator</v>
      </c>
      <c r="BB522" s="20" t="str">
        <f t="shared" si="82"/>
        <v>PE5QVF0w4xj</v>
      </c>
      <c r="BE522" s="75" t="s">
        <v>755</v>
      </c>
      <c r="BF522" s="73" t="s">
        <v>755</v>
      </c>
      <c r="BG522" s="55" t="s">
        <v>755</v>
      </c>
      <c r="BH522" s="76" t="s">
        <v>755</v>
      </c>
      <c r="BI522" s="20" t="s">
        <v>755</v>
      </c>
      <c r="BJ522" s="20" t="s">
        <v>755</v>
      </c>
      <c r="BK522" s="55" t="s">
        <v>20634</v>
      </c>
      <c r="BL522" s="71" t="s">
        <v>20636</v>
      </c>
      <c r="BM522" s="77" t="s">
        <v>21473</v>
      </c>
      <c r="BN522" s="78" t="s">
        <v>21476</v>
      </c>
      <c r="BO522" s="77" t="s">
        <v>25670</v>
      </c>
      <c r="BP522" s="78" t="s">
        <v>25672</v>
      </c>
    </row>
    <row r="523" spans="1:68" x14ac:dyDescent="0.2">
      <c r="A523" s="20" t="s">
        <v>95</v>
      </c>
      <c r="B523" s="21" t="s">
        <v>20282</v>
      </c>
      <c r="C523" s="20" t="s">
        <v>114</v>
      </c>
      <c r="D523" s="20" t="s">
        <v>1</v>
      </c>
      <c r="E523" s="20" t="s">
        <v>77</v>
      </c>
      <c r="F523" s="20" t="s">
        <v>19992</v>
      </c>
      <c r="G523" s="20" t="s">
        <v>20086</v>
      </c>
      <c r="H523" s="20" t="s">
        <v>19992</v>
      </c>
      <c r="I523" s="19">
        <f t="shared" si="76"/>
        <v>35</v>
      </c>
      <c r="J523" s="22"/>
      <c r="K523" s="20" t="s">
        <v>115</v>
      </c>
      <c r="L523" s="95" t="str">
        <f>IF(M523&lt;&gt;"",IF(NOT(ISNA(INDEX(cc!B:B,MATCH(M523,cc!A:A,0)))),INDEX(cc!B:B,MATCH(M523,cc!A:A,0)),"0"),"")</f>
        <v>Age (&lt;1-50+-uk, 12), Sex and HIV Status (Positive)</v>
      </c>
      <c r="M523" s="97" t="s">
        <v>20545</v>
      </c>
      <c r="N523" s="28" t="str">
        <f t="shared" si="74"/>
        <v/>
      </c>
      <c r="O523" s="19" t="str">
        <f t="shared" si="77"/>
        <v>TX_CURR (N, DSD, Age/Sex/HIVStatus): Receiving ART</v>
      </c>
      <c r="P523" s="19" t="str">
        <f t="shared" si="78"/>
        <v>TX_CURR (N, DSD, Age/Sex/HIVStatus): Receiving ART</v>
      </c>
      <c r="Q523" s="19" t="str">
        <f t="shared" si="75"/>
        <v>TX_CURR (N, DSD, Age/Sex/HIVStatus)</v>
      </c>
      <c r="R523" s="19" t="str">
        <f t="shared" si="79"/>
        <v>TX_CURR_N_DSD_Age_Sex_HIVStatus</v>
      </c>
      <c r="S523" s="19" t="str">
        <f t="shared" si="80"/>
        <v>TX_CURR_N_DSD_Age_Sex_HIVStatus_</v>
      </c>
      <c r="T523" s="19" t="b">
        <f>NOT(ISNA(VLOOKUP(B523,dbcodes!A:B,2,FALSE)))</f>
        <v>1</v>
      </c>
      <c r="U523" s="19" t="str">
        <f>IF(ISNA(VLOOKUP(B523,dbcodes!A:B,2,FALSE)),des!R2590,VLOOKUP(B523,dbcodes!A:B,2,FALSE))</f>
        <v>TX_CURR_N_DSD_Age_Sex_HIVStatus</v>
      </c>
      <c r="W523" s="107" t="str">
        <f>IF(ISNA(VLOOKUP(C523,descriptions!A:B,2,FALSE)),des!V1458,IF(G523=" TARGET","Target ","")&amp;VLOOKUP(C523,descriptions!A:B,2,FALSE))</f>
        <v>Number of adults and children currently receiving antiretroviral therapy (ART)</v>
      </c>
      <c r="X523" s="20" t="s">
        <v>4</v>
      </c>
      <c r="Y523" s="20" t="s">
        <v>831</v>
      </c>
      <c r="Z523" s="20" t="s">
        <v>836</v>
      </c>
      <c r="AA523" s="20" t="s">
        <v>102</v>
      </c>
      <c r="AB523" s="20" t="s">
        <v>755</v>
      </c>
      <c r="AC523" s="19" t="str">
        <f>IF(AB523&lt;&gt;"",IF(NOT(ISNA(INDEX(os!A:A,MATCH(AB523,os!B:B,0)))),INDEX(os!A:A,MATCH(AB523,os!B:B,0)),"0"),"")</f>
        <v/>
      </c>
      <c r="AD523" s="20" t="s">
        <v>830</v>
      </c>
      <c r="AH523" s="93" t="str">
        <f>IF(NOT(ISNA(VLOOKUP(B:B,ResultsTargets!A:A,1,0))),"TRUE","")</f>
        <v>TRUE</v>
      </c>
      <c r="AI523" s="19" t="str">
        <f>IF(ISNA(VLOOKUP(C523,dim_techarea!A:B,2,FALSE)),"",VLOOKUP(C523,dim_techarea!A:B,2,FALSE))</f>
        <v>TX_CURR</v>
      </c>
      <c r="AJ523" s="19" t="str">
        <f>IF(ISNA(VLOOKUP(AI523,dim_techarea!B:C,2,FALSE)),"",VLOOKUP(AI523,dim_techarea!B:C,2,FALSE))</f>
        <v>MvszPTQrUhy</v>
      </c>
      <c r="AK523" s="19" t="str">
        <f>IF(ISNA(VLOOKUP(TRIM(G523),dim_targetsresults!A:B,2,FALSE)),"",VLOOKUP(TRIM(G523),dim_targetsresults!A:C,2,FALSE))</f>
        <v>MER Results</v>
      </c>
      <c r="AL523" s="19" t="str">
        <f>IF(ISNA(VLOOKUP(AK523,dim_targetsresults!B:C,2,FALSE)),"",VLOOKUP(AK523,dim_targetsresults!B:C,2,FALSE))</f>
        <v>Jh0jDM5yQ2E</v>
      </c>
      <c r="AM523" s="19" t="str">
        <f>IF(ISNA(VLOOKUP(TRIM(D523),dim_numeratordenominator!A:B,2,FALSE)),"",VLOOKUP(TRIM(D523),dim_numeratordenominator!A:C,2,FALSE))</f>
        <v>Numerator</v>
      </c>
      <c r="AN523" s="19" t="str">
        <f>IF(ISNA(VLOOKUP(AM523,dim_numeratordenominator!B:C,2,FALSE)),"",VLOOKUP(AM523,dim_numeratordenominator!B:C,2,FALSE))</f>
        <v>Som9NRMQqV7</v>
      </c>
      <c r="AO523" s="19" t="str">
        <f>IF(ISNA(VLOOKUP(TRIM(E523),dim_supporttype!A:B,2,FALSE)),"",VLOOKUP(TRIM(E523),dim_supporttype!A:C,2,FALSE))</f>
        <v>DSD</v>
      </c>
      <c r="AP523" s="19" t="str">
        <f>IF(ISNA(VLOOKUP(AO523,dim_supporttype!B:C,2,FALSE)),"",VLOOKUP(AO523,dim_supporttype!B:C,2,FALSE))</f>
        <v>iM13vdNLWKb</v>
      </c>
      <c r="AQ523" s="19" t="str">
        <f>IF(ISNA(VLOOKUP(TRIM(F523),dim_disaggs!A:B,2,FALSE)),"No Disagg",VLOOKUP(TRIM(F523),dim_disaggs!A:B,2,FALSE))</f>
        <v>Age/Sex/HIVStatus</v>
      </c>
      <c r="AR523" s="19" t="str">
        <f>IF(ISNA(VLOOKUP(AQ523,dim_disaggs!B:C,2,FALSE)),"",VLOOKUP(AQ523,dim_disaggs!B:C,2,FALSE))</f>
        <v>pxz2gGSIQhG</v>
      </c>
      <c r="AU523" s="72" t="s">
        <v>755</v>
      </c>
      <c r="AV523" s="73" t="s">
        <v>755</v>
      </c>
      <c r="AW523" s="66" t="s">
        <v>755</v>
      </c>
      <c r="AX523" s="66" t="s">
        <v>755</v>
      </c>
      <c r="BA523" s="105" t="str">
        <f t="shared" si="81"/>
        <v>Top Level Numerator</v>
      </c>
      <c r="BB523" s="20" t="str">
        <f t="shared" si="82"/>
        <v>PE5QVF0w4xj</v>
      </c>
      <c r="BE523" s="75" t="s">
        <v>755</v>
      </c>
      <c r="BF523" s="73" t="s">
        <v>755</v>
      </c>
      <c r="BG523" s="55" t="s">
        <v>755</v>
      </c>
      <c r="BH523" s="76" t="s">
        <v>755</v>
      </c>
      <c r="BI523" s="20" t="s">
        <v>755</v>
      </c>
      <c r="BJ523" s="20" t="s">
        <v>755</v>
      </c>
      <c r="BK523" s="55" t="s">
        <v>20634</v>
      </c>
      <c r="BL523" s="71" t="s">
        <v>20636</v>
      </c>
      <c r="BM523" s="77" t="s">
        <v>21473</v>
      </c>
      <c r="BN523" s="78" t="s">
        <v>21476</v>
      </c>
      <c r="BO523" s="77" t="s">
        <v>25670</v>
      </c>
      <c r="BP523" s="78" t="s">
        <v>25672</v>
      </c>
    </row>
    <row r="524" spans="1:68" x14ac:dyDescent="0.2">
      <c r="A524" s="20" t="s">
        <v>95</v>
      </c>
      <c r="B524" s="21" t="s">
        <v>20283</v>
      </c>
      <c r="C524" s="20" t="s">
        <v>114</v>
      </c>
      <c r="D524" s="20" t="s">
        <v>1</v>
      </c>
      <c r="E524" s="20" t="s">
        <v>78</v>
      </c>
      <c r="F524" s="20" t="s">
        <v>19992</v>
      </c>
      <c r="G524" s="20" t="s">
        <v>20086</v>
      </c>
      <c r="H524" s="20" t="s">
        <v>19992</v>
      </c>
      <c r="I524" s="19">
        <f t="shared" si="76"/>
        <v>34</v>
      </c>
      <c r="J524" s="22"/>
      <c r="K524" s="20" t="s">
        <v>115</v>
      </c>
      <c r="L524" s="95" t="str">
        <f>IF(M524&lt;&gt;"",IF(NOT(ISNA(INDEX(cc!B:B,MATCH(M524,cc!A:A,0)))),INDEX(cc!B:B,MATCH(M524,cc!A:A,0)),"0"),"")</f>
        <v>Age (&lt;1-50+-uk, 12), Sex and HIV Status (Positive)</v>
      </c>
      <c r="M524" s="97" t="s">
        <v>20545</v>
      </c>
      <c r="N524" s="28" t="str">
        <f t="shared" si="74"/>
        <v/>
      </c>
      <c r="O524" s="19" t="str">
        <f t="shared" si="77"/>
        <v>TX_CURR (N, TA, Age/Sex/HIVStatus): Receiving ART</v>
      </c>
      <c r="P524" s="19" t="str">
        <f t="shared" si="78"/>
        <v>TX_CURR (N, TA, Age/Sex/HIVStatus): Receiving ART</v>
      </c>
      <c r="Q524" s="19" t="str">
        <f t="shared" si="75"/>
        <v>TX_CURR (N, TA, Age/Sex/HIVStatus)</v>
      </c>
      <c r="R524" s="19" t="str">
        <f t="shared" si="79"/>
        <v>TX_CURR_N_TA_Age_Sex_HIVStatus</v>
      </c>
      <c r="S524" s="19" t="str">
        <f t="shared" si="80"/>
        <v>TX_CURR_N_TA_Age_Sex_HIVStatus_</v>
      </c>
      <c r="T524" s="19" t="b">
        <f>NOT(ISNA(VLOOKUP(B524,dbcodes!A:B,2,FALSE)))</f>
        <v>1</v>
      </c>
      <c r="U524" s="19" t="str">
        <f>IF(ISNA(VLOOKUP(B524,dbcodes!A:B,2,FALSE)),des!R2591,VLOOKUP(B524,dbcodes!A:B,2,FALSE))</f>
        <v>TX_CURR_N_TA_Age_Sex_HIVStatus</v>
      </c>
      <c r="W524" s="107" t="str">
        <f>IF(ISNA(VLOOKUP(C524,descriptions!A:B,2,FALSE)),des!V1459,IF(G524=" TARGET","Target ","")&amp;VLOOKUP(C524,descriptions!A:B,2,FALSE))</f>
        <v>Number of adults and children currently receiving antiretroviral therapy (ART)</v>
      </c>
      <c r="X524" s="20" t="s">
        <v>4</v>
      </c>
      <c r="Y524" s="20" t="s">
        <v>831</v>
      </c>
      <c r="Z524" s="20" t="s">
        <v>836</v>
      </c>
      <c r="AA524" s="20" t="s">
        <v>102</v>
      </c>
      <c r="AB524" s="20" t="s">
        <v>755</v>
      </c>
      <c r="AC524" s="19" t="str">
        <f>IF(AB524&lt;&gt;"",IF(NOT(ISNA(INDEX(os!A:A,MATCH(AB524,os!B:B,0)))),INDEX(os!A:A,MATCH(AB524,os!B:B,0)),"0"),"")</f>
        <v/>
      </c>
      <c r="AD524" s="20" t="s">
        <v>830</v>
      </c>
      <c r="AH524" s="93" t="str">
        <f>IF(NOT(ISNA(VLOOKUP(B:B,ResultsTargets!A:A,1,0))),"TRUE","")</f>
        <v>TRUE</v>
      </c>
      <c r="AI524" s="19" t="str">
        <f>IF(ISNA(VLOOKUP(C524,dim_techarea!A:B,2,FALSE)),"",VLOOKUP(C524,dim_techarea!A:B,2,FALSE))</f>
        <v>TX_CURR</v>
      </c>
      <c r="AJ524" s="19" t="str">
        <f>IF(ISNA(VLOOKUP(AI524,dim_techarea!B:C,2,FALSE)),"",VLOOKUP(AI524,dim_techarea!B:C,2,FALSE))</f>
        <v>MvszPTQrUhy</v>
      </c>
      <c r="AK524" s="19" t="str">
        <f>IF(ISNA(VLOOKUP(TRIM(G524),dim_targetsresults!A:B,2,FALSE)),"",VLOOKUP(TRIM(G524),dim_targetsresults!A:C,2,FALSE))</f>
        <v>MER Results</v>
      </c>
      <c r="AL524" s="19" t="str">
        <f>IF(ISNA(VLOOKUP(AK524,dim_targetsresults!B:C,2,FALSE)),"",VLOOKUP(AK524,dim_targetsresults!B:C,2,FALSE))</f>
        <v>Jh0jDM5yQ2E</v>
      </c>
      <c r="AM524" s="19" t="str">
        <f>IF(ISNA(VLOOKUP(TRIM(D524),dim_numeratordenominator!A:B,2,FALSE)),"",VLOOKUP(TRIM(D524),dim_numeratordenominator!A:C,2,FALSE))</f>
        <v>Numerator</v>
      </c>
      <c r="AN524" s="19" t="str">
        <f>IF(ISNA(VLOOKUP(AM524,dim_numeratordenominator!B:C,2,FALSE)),"",VLOOKUP(AM524,dim_numeratordenominator!B:C,2,FALSE))</f>
        <v>Som9NRMQqV7</v>
      </c>
      <c r="AO524" s="19" t="str">
        <f>IF(ISNA(VLOOKUP(TRIM(E524),dim_supporttype!A:B,2,FALSE)),"",VLOOKUP(TRIM(E524),dim_supporttype!A:C,2,FALSE))</f>
        <v>TA</v>
      </c>
      <c r="AP524" s="19" t="str">
        <f>IF(ISNA(VLOOKUP(AO524,dim_supporttype!B:C,2,FALSE)),"",VLOOKUP(AO524,dim_supporttype!B:C,2,FALSE))</f>
        <v>cRAGKdWIDn4</v>
      </c>
      <c r="AQ524" s="19" t="str">
        <f>IF(ISNA(VLOOKUP(TRIM(F524),dim_disaggs!A:B,2,FALSE)),"No Disagg",VLOOKUP(TRIM(F524),dim_disaggs!A:B,2,FALSE))</f>
        <v>Age/Sex/HIVStatus</v>
      </c>
      <c r="AR524" s="19" t="str">
        <f>IF(ISNA(VLOOKUP(AQ524,dim_disaggs!B:C,2,FALSE)),"",VLOOKUP(AQ524,dim_disaggs!B:C,2,FALSE))</f>
        <v>pxz2gGSIQhG</v>
      </c>
      <c r="AU524" s="72" t="s">
        <v>755</v>
      </c>
      <c r="AV524" s="73" t="s">
        <v>755</v>
      </c>
      <c r="AW524" s="66" t="s">
        <v>755</v>
      </c>
      <c r="AX524" s="66" t="s">
        <v>755</v>
      </c>
      <c r="BA524" s="105" t="str">
        <f t="shared" si="81"/>
        <v>Top Level Numerator</v>
      </c>
      <c r="BB524" s="20" t="str">
        <f t="shared" si="82"/>
        <v>PE5QVF0w4xj</v>
      </c>
      <c r="BE524" s="75" t="s">
        <v>755</v>
      </c>
      <c r="BF524" s="73" t="s">
        <v>755</v>
      </c>
      <c r="BG524" s="55" t="s">
        <v>755</v>
      </c>
      <c r="BH524" s="76" t="s">
        <v>755</v>
      </c>
      <c r="BI524" s="20" t="s">
        <v>755</v>
      </c>
      <c r="BJ524" s="20" t="s">
        <v>755</v>
      </c>
      <c r="BK524" s="55" t="s">
        <v>20634</v>
      </c>
      <c r="BL524" s="71" t="s">
        <v>20636</v>
      </c>
      <c r="BM524" s="77" t="s">
        <v>21473</v>
      </c>
      <c r="BN524" s="78" t="s">
        <v>21476</v>
      </c>
      <c r="BO524" s="77" t="s">
        <v>25670</v>
      </c>
      <c r="BP524" s="78" t="s">
        <v>25672</v>
      </c>
    </row>
    <row r="525" spans="1:68" x14ac:dyDescent="0.2">
      <c r="A525" s="20" t="s">
        <v>95</v>
      </c>
      <c r="B525" s="20" t="s">
        <v>296</v>
      </c>
      <c r="C525" s="20" t="s">
        <v>114</v>
      </c>
      <c r="D525" s="20" t="s">
        <v>1</v>
      </c>
      <c r="E525" s="20" t="s">
        <v>264</v>
      </c>
      <c r="G525" s="20" t="s">
        <v>20086</v>
      </c>
      <c r="I525" s="19">
        <f t="shared" si="76"/>
        <v>26</v>
      </c>
      <c r="J525" s="20" t="s">
        <v>755</v>
      </c>
      <c r="K525" s="20" t="s">
        <v>115</v>
      </c>
      <c r="L525" s="95" t="str">
        <f>IF(M525&lt;&gt;"",IF(NOT(ISNA(INDEX(cc!B:B,MATCH(M525,cc!A:A,0)))),INDEX(cc!B:B,MATCH(M525,cc!A:A,0)),"0"),"")</f>
        <v>default</v>
      </c>
      <c r="M525" s="97" t="s">
        <v>13</v>
      </c>
      <c r="N525" s="28" t="str">
        <f t="shared" si="74"/>
        <v/>
      </c>
      <c r="O525" s="19" t="str">
        <f t="shared" si="77"/>
        <v>TX_CURR (N, DSD_NARRATIVE): Receiving ART</v>
      </c>
      <c r="P525" s="19" t="str">
        <f t="shared" si="78"/>
        <v>TX_CURR (N, DSD_NARRATIVE): Receiving ART</v>
      </c>
      <c r="Q525" s="19" t="str">
        <f t="shared" si="75"/>
        <v>TX_CURR (N, DSD_NARRATIVE)</v>
      </c>
      <c r="R525" s="19" t="str">
        <f t="shared" si="79"/>
        <v>TX_CURR_N_DSD_NARRATIVE</v>
      </c>
      <c r="S525" s="19" t="str">
        <f t="shared" si="80"/>
        <v>TX_CURR_N_DSD_NARRATIVE_</v>
      </c>
      <c r="T525" s="19" t="b">
        <f>NOT(ISNA(VLOOKUP(B525,dbcodes!A:B,2,FALSE)))</f>
        <v>1</v>
      </c>
      <c r="U525" s="19" t="str">
        <f>IF(ISNA(VLOOKUP(B525,dbcodes!A:B,2,FALSE)),des!R2592,VLOOKUP(B525,dbcodes!A:B,2,FALSE))</f>
        <v>TX_CURR_N_DSD_NARRATIVE</v>
      </c>
      <c r="W525" s="107" t="str">
        <f>IF(ISNA(VLOOKUP(C525,descriptions!A:B,2,FALSE)),des!V1469,IF(G525=" TARGET","Target ","")&amp;VLOOKUP(C525,descriptions!A:B,2,FALSE))</f>
        <v>Number of adults and children currently receiving antiretroviral therapy (ART)</v>
      </c>
      <c r="X525" s="20" t="s">
        <v>9</v>
      </c>
      <c r="Y525" s="20" t="s">
        <v>831</v>
      </c>
      <c r="Z525" s="20" t="s">
        <v>836</v>
      </c>
      <c r="AA525" s="20" t="s">
        <v>102</v>
      </c>
      <c r="AB525" s="20" t="s">
        <v>755</v>
      </c>
      <c r="AC525" s="19" t="str">
        <f>IF(AB525&lt;&gt;"",IF(NOT(ISNA(INDEX(os!A:A,MATCH(AB525,os!B:B,0)))),INDEX(os!A:A,MATCH(AB525,os!B:B,0)),"0"),"")</f>
        <v/>
      </c>
      <c r="AD525" s="20" t="s">
        <v>830</v>
      </c>
      <c r="AH525" s="93" t="str">
        <f>IF(NOT(ISNA(VLOOKUP(B:B,ResultsTargets!A:A,1,0))),"TRUE","")</f>
        <v>TRUE</v>
      </c>
      <c r="AI525" s="19" t="str">
        <f>IF(ISNA(VLOOKUP(C525,dim_techarea!A:B,2,FALSE)),"",VLOOKUP(C525,dim_techarea!A:B,2,FALSE))</f>
        <v>TX_CURR</v>
      </c>
      <c r="AJ525" s="19" t="str">
        <f>IF(ISNA(VLOOKUP(AI525,dim_techarea!B:C,2,FALSE)),"",VLOOKUP(AI525,dim_techarea!B:C,2,FALSE))</f>
        <v>MvszPTQrUhy</v>
      </c>
      <c r="AK525" s="19" t="str">
        <f>IF(ISNA(VLOOKUP(TRIM(G525),dim_targetsresults!A:B,2,FALSE)),"",VLOOKUP(TRIM(G525),dim_targetsresults!A:C,2,FALSE))</f>
        <v>MER Results</v>
      </c>
      <c r="AL525" s="19" t="str">
        <f>IF(ISNA(VLOOKUP(AK525,dim_targetsresults!B:C,2,FALSE)),"",VLOOKUP(AK525,dim_targetsresults!B:C,2,FALSE))</f>
        <v>Jh0jDM5yQ2E</v>
      </c>
      <c r="AM525" s="19" t="str">
        <f>IF(ISNA(VLOOKUP(TRIM(D525),dim_numeratordenominator!A:B,2,FALSE)),"",VLOOKUP(TRIM(D525),dim_numeratordenominator!A:C,2,FALSE))</f>
        <v>Numerator</v>
      </c>
      <c r="AN525" s="19" t="str">
        <f>IF(ISNA(VLOOKUP(AM525,dim_numeratordenominator!B:C,2,FALSE)),"",VLOOKUP(AM525,dim_numeratordenominator!B:C,2,FALSE))</f>
        <v>Som9NRMQqV7</v>
      </c>
      <c r="AO525" s="19" t="str">
        <f>IF(ISNA(VLOOKUP(TRIM(E525),dim_supporttype!A:B,2,FALSE)),"",VLOOKUP(TRIM(E525),dim_supporttype!A:C,2,FALSE))</f>
        <v>DSD Narratives</v>
      </c>
      <c r="AP525" s="19" t="str">
        <f>IF(ISNA(VLOOKUP(AO525,dim_supporttype!B:C,2,FALSE)),"",VLOOKUP(AO525,dim_supporttype!B:C,2,FALSE))</f>
        <v>ySGf8v2q9Rm</v>
      </c>
      <c r="AQ525" s="19" t="str">
        <f>IF(ISNA(VLOOKUP(TRIM(F525),dim_disaggs!A:B,2,FALSE)),"No Disagg",VLOOKUP(TRIM(F525),dim_disaggs!A:B,2,FALSE))</f>
        <v>No Disagg</v>
      </c>
      <c r="AR525" s="19" t="str">
        <f>IF(ISNA(VLOOKUP(AQ525,dim_disaggs!B:C,2,FALSE)),"",VLOOKUP(AQ525,dim_disaggs!B:C,2,FALSE))</f>
        <v>werJlVT6sf3</v>
      </c>
      <c r="AU525" s="72" t="s">
        <v>755</v>
      </c>
      <c r="AV525" s="73" t="s">
        <v>755</v>
      </c>
      <c r="AW525" s="66" t="s">
        <v>755</v>
      </c>
      <c r="AX525" s="66" t="s">
        <v>755</v>
      </c>
      <c r="BA525" s="105" t="str">
        <f t="shared" si="81"/>
        <v/>
      </c>
      <c r="BB525" s="20" t="str">
        <f t="shared" si="82"/>
        <v/>
      </c>
      <c r="BE525" s="75" t="s">
        <v>755</v>
      </c>
      <c r="BF525" s="73" t="s">
        <v>755</v>
      </c>
      <c r="BG525" s="55" t="s">
        <v>755</v>
      </c>
      <c r="BH525" s="76" t="s">
        <v>755</v>
      </c>
      <c r="BI525" s="20" t="s">
        <v>755</v>
      </c>
      <c r="BJ525" s="20" t="s">
        <v>755</v>
      </c>
      <c r="BK525" s="55" t="s">
        <v>755</v>
      </c>
      <c r="BL525" s="71" t="s">
        <v>755</v>
      </c>
      <c r="BM525" s="77" t="s">
        <v>755</v>
      </c>
      <c r="BN525" s="78" t="s">
        <v>755</v>
      </c>
      <c r="BO525" s="77" t="s">
        <v>755</v>
      </c>
      <c r="BP525" s="78" t="s">
        <v>755</v>
      </c>
    </row>
    <row r="526" spans="1:68" x14ac:dyDescent="0.2">
      <c r="A526" s="20" t="s">
        <v>95</v>
      </c>
      <c r="B526" s="20" t="s">
        <v>298</v>
      </c>
      <c r="C526" s="20" t="s">
        <v>114</v>
      </c>
      <c r="D526" s="20" t="s">
        <v>1</v>
      </c>
      <c r="E526" s="20" t="s">
        <v>265</v>
      </c>
      <c r="G526" s="20" t="s">
        <v>20086</v>
      </c>
      <c r="I526" s="19">
        <f t="shared" si="76"/>
        <v>25</v>
      </c>
      <c r="J526" s="20" t="s">
        <v>755</v>
      </c>
      <c r="K526" s="20" t="s">
        <v>115</v>
      </c>
      <c r="L526" s="95" t="str">
        <f>IF(M526&lt;&gt;"",IF(NOT(ISNA(INDEX(cc!B:B,MATCH(M526,cc!A:A,0)))),INDEX(cc!B:B,MATCH(M526,cc!A:A,0)),"0"),"")</f>
        <v>default</v>
      </c>
      <c r="M526" s="97" t="s">
        <v>13</v>
      </c>
      <c r="N526" s="28" t="str">
        <f t="shared" si="74"/>
        <v/>
      </c>
      <c r="O526" s="19" t="str">
        <f t="shared" si="77"/>
        <v>TX_CURR (N, TA_NARRATIVE): Receiving ART</v>
      </c>
      <c r="P526" s="19" t="str">
        <f t="shared" si="78"/>
        <v>TX_CURR (N, TA_NARRATIVE): Receiving ART</v>
      </c>
      <c r="Q526" s="19" t="str">
        <f t="shared" si="75"/>
        <v>TX_CURR (N, TA_NARRATIVE)</v>
      </c>
      <c r="R526" s="19" t="str">
        <f t="shared" si="79"/>
        <v>TX_CURR_N_TA_NARRATIVE</v>
      </c>
      <c r="S526" s="19" t="str">
        <f t="shared" si="80"/>
        <v>TX_CURR_N_TA_NARRATIVE_</v>
      </c>
      <c r="T526" s="19" t="b">
        <f>NOT(ISNA(VLOOKUP(B526,dbcodes!A:B,2,FALSE)))</f>
        <v>1</v>
      </c>
      <c r="U526" s="19" t="str">
        <f>IF(ISNA(VLOOKUP(B526,dbcodes!A:B,2,FALSE)),des!R2593,VLOOKUP(B526,dbcodes!A:B,2,FALSE))</f>
        <v>TX_CURR_N_TA_NARRATIVE</v>
      </c>
      <c r="W526" s="107" t="str">
        <f>IF(ISNA(VLOOKUP(C526,descriptions!A:B,2,FALSE)),des!V1470,IF(G526=" TARGET","Target ","")&amp;VLOOKUP(C526,descriptions!A:B,2,FALSE))</f>
        <v>Number of adults and children currently receiving antiretroviral therapy (ART)</v>
      </c>
      <c r="X526" s="20" t="s">
        <v>9</v>
      </c>
      <c r="Y526" s="20" t="s">
        <v>831</v>
      </c>
      <c r="Z526" s="20" t="s">
        <v>836</v>
      </c>
      <c r="AA526" s="20" t="s">
        <v>102</v>
      </c>
      <c r="AB526" s="20" t="s">
        <v>755</v>
      </c>
      <c r="AC526" s="19" t="str">
        <f>IF(AB526&lt;&gt;"",IF(NOT(ISNA(INDEX(os!A:A,MATCH(AB526,os!B:B,0)))),INDEX(os!A:A,MATCH(AB526,os!B:B,0)),"0"),"")</f>
        <v/>
      </c>
      <c r="AD526" s="20" t="s">
        <v>830</v>
      </c>
      <c r="AH526" s="93" t="str">
        <f>IF(NOT(ISNA(VLOOKUP(B:B,ResultsTargets!A:A,1,0))),"TRUE","")</f>
        <v>TRUE</v>
      </c>
      <c r="AI526" s="19" t="str">
        <f>IF(ISNA(VLOOKUP(C526,dim_techarea!A:B,2,FALSE)),"",VLOOKUP(C526,dim_techarea!A:B,2,FALSE))</f>
        <v>TX_CURR</v>
      </c>
      <c r="AJ526" s="19" t="str">
        <f>IF(ISNA(VLOOKUP(AI526,dim_techarea!B:C,2,FALSE)),"",VLOOKUP(AI526,dim_techarea!B:C,2,FALSE))</f>
        <v>MvszPTQrUhy</v>
      </c>
      <c r="AK526" s="19" t="str">
        <f>IF(ISNA(VLOOKUP(TRIM(G526),dim_targetsresults!A:B,2,FALSE)),"",VLOOKUP(TRIM(G526),dim_targetsresults!A:C,2,FALSE))</f>
        <v>MER Results</v>
      </c>
      <c r="AL526" s="19" t="str">
        <f>IF(ISNA(VLOOKUP(AK526,dim_targetsresults!B:C,2,FALSE)),"",VLOOKUP(AK526,dim_targetsresults!B:C,2,FALSE))</f>
        <v>Jh0jDM5yQ2E</v>
      </c>
      <c r="AM526" s="19" t="str">
        <f>IF(ISNA(VLOOKUP(TRIM(D526),dim_numeratordenominator!A:B,2,FALSE)),"",VLOOKUP(TRIM(D526),dim_numeratordenominator!A:C,2,FALSE))</f>
        <v>Numerator</v>
      </c>
      <c r="AN526" s="19" t="str">
        <f>IF(ISNA(VLOOKUP(AM526,dim_numeratordenominator!B:C,2,FALSE)),"",VLOOKUP(AM526,dim_numeratordenominator!B:C,2,FALSE))</f>
        <v>Som9NRMQqV7</v>
      </c>
      <c r="AO526" s="19" t="str">
        <f>IF(ISNA(VLOOKUP(TRIM(E526),dim_supporttype!A:B,2,FALSE)),"",VLOOKUP(TRIM(E526),dim_supporttype!A:C,2,FALSE))</f>
        <v>TA Narratives</v>
      </c>
      <c r="AP526" s="19" t="str">
        <f>IF(ISNA(VLOOKUP(AO526,dim_supporttype!B:C,2,FALSE)),"",VLOOKUP(AO526,dim_supporttype!B:C,2,FALSE))</f>
        <v>aBZapfNWlIU</v>
      </c>
      <c r="AQ526" s="19" t="str">
        <f>IF(ISNA(VLOOKUP(TRIM(F526),dim_disaggs!A:B,2,FALSE)),"No Disagg",VLOOKUP(TRIM(F526),dim_disaggs!A:B,2,FALSE))</f>
        <v>No Disagg</v>
      </c>
      <c r="AR526" s="19" t="str">
        <f>IF(ISNA(VLOOKUP(AQ526,dim_disaggs!B:C,2,FALSE)),"",VLOOKUP(AQ526,dim_disaggs!B:C,2,FALSE))</f>
        <v>werJlVT6sf3</v>
      </c>
      <c r="AU526" s="72" t="s">
        <v>755</v>
      </c>
      <c r="AV526" s="73" t="s">
        <v>755</v>
      </c>
      <c r="AW526" s="66" t="s">
        <v>755</v>
      </c>
      <c r="AX526" s="66" t="s">
        <v>755</v>
      </c>
      <c r="BA526" s="105" t="str">
        <f t="shared" si="81"/>
        <v/>
      </c>
      <c r="BB526" s="20" t="str">
        <f t="shared" si="82"/>
        <v/>
      </c>
      <c r="BE526" s="75" t="s">
        <v>755</v>
      </c>
      <c r="BF526" s="73" t="s">
        <v>755</v>
      </c>
      <c r="BG526" s="55" t="s">
        <v>755</v>
      </c>
      <c r="BH526" s="76" t="s">
        <v>755</v>
      </c>
      <c r="BI526" s="20" t="s">
        <v>755</v>
      </c>
      <c r="BJ526" s="20" t="s">
        <v>755</v>
      </c>
      <c r="BK526" s="55" t="s">
        <v>755</v>
      </c>
      <c r="BL526" s="71" t="s">
        <v>755</v>
      </c>
      <c r="BM526" s="77" t="s">
        <v>755</v>
      </c>
      <c r="BN526" s="78" t="s">
        <v>755</v>
      </c>
      <c r="BO526" s="77" t="s">
        <v>755</v>
      </c>
      <c r="BP526" s="78" t="s">
        <v>755</v>
      </c>
    </row>
    <row r="527" spans="1:68" x14ac:dyDescent="0.2">
      <c r="A527" s="20" t="s">
        <v>95</v>
      </c>
      <c r="B527" s="20" t="s">
        <v>21332</v>
      </c>
      <c r="C527" s="22" t="s">
        <v>114</v>
      </c>
      <c r="D527" s="22" t="s">
        <v>1</v>
      </c>
      <c r="E527" s="22" t="s">
        <v>77</v>
      </c>
      <c r="F527" s="20" t="s">
        <v>19991</v>
      </c>
      <c r="G527" s="20" t="s">
        <v>20086</v>
      </c>
      <c r="H527" s="20" t="s">
        <v>19991</v>
      </c>
      <c r="I527" s="19">
        <f t="shared" si="76"/>
        <v>34</v>
      </c>
      <c r="J527" s="20" t="s">
        <v>755</v>
      </c>
      <c r="K527" s="88" t="s">
        <v>115</v>
      </c>
      <c r="L527" s="95" t="str">
        <f>IF(M527&lt;&gt;"",IF(NOT(ISNA(INDEX(cc!B:B,MATCH(M527,cc!A:A,0)))),INDEX(cc!B:B,MATCH(M527,cc!A:A,0)),"0"),"")</f>
        <v>Key Populations v3 and HIV Status (Positive)</v>
      </c>
      <c r="M527" s="97" t="s">
        <v>19977</v>
      </c>
      <c r="N527" s="28" t="str">
        <f t="shared" si="74"/>
        <v/>
      </c>
      <c r="O527" s="19" t="str">
        <f t="shared" si="77"/>
        <v>TX_CURR (N, DSD, KeyPop/HIVStatus): Receiving ART</v>
      </c>
      <c r="P527" s="19" t="str">
        <f t="shared" si="78"/>
        <v>TX_CURR (N, DSD, KeyPop/HIVStatus): Receiving ART</v>
      </c>
      <c r="Q527" s="19" t="str">
        <f t="shared" si="75"/>
        <v>TX_CURR (N, DSD, KeyPop/HIVStatus)</v>
      </c>
      <c r="R527" s="19" t="str">
        <f t="shared" si="79"/>
        <v>TX_CURR_N_DSD_KeyPop_HIVStatus</v>
      </c>
      <c r="S527" s="19" t="str">
        <f t="shared" si="80"/>
        <v>TX_CURR_N_DSD_KeyPop_HIVStatus_</v>
      </c>
      <c r="T527" s="19" t="b">
        <f>NOT(ISNA(VLOOKUP(B527,dbcodes!A:B,2,FALSE)))</f>
        <v>0</v>
      </c>
      <c r="U527" s="19">
        <f>IF(ISNA(VLOOKUP(B527,dbcodes!A:B,2,FALSE)),des!R2594,VLOOKUP(B527,dbcodes!A:B,2,FALSE))</f>
        <v>0</v>
      </c>
      <c r="W527" s="107" t="str">
        <f>IF(ISNA(VLOOKUP(C527,descriptions!A:B,2,FALSE)),des!V2137,IF(G527=" TARGET","Target ","")&amp;VLOOKUP(C527,descriptions!A:B,2,FALSE))</f>
        <v>Number of adults and children currently receiving antiretroviral therapy (ART)</v>
      </c>
      <c r="X527" s="20" t="s">
        <v>4</v>
      </c>
      <c r="Y527" s="20" t="s">
        <v>831</v>
      </c>
      <c r="Z527" s="20" t="s">
        <v>836</v>
      </c>
      <c r="AA527" s="20" t="s">
        <v>102</v>
      </c>
      <c r="AB527" s="20" t="s">
        <v>755</v>
      </c>
      <c r="AC527" s="19" t="str">
        <f>IF(AB527&lt;&gt;"",IF(NOT(ISNA(INDEX(os!A:A,MATCH(AB527,os!B:B,0)))),INDEX(os!A:A,MATCH(AB527,os!B:B,0)),"0"),"")</f>
        <v/>
      </c>
      <c r="AD527" s="20" t="s">
        <v>830</v>
      </c>
      <c r="AH527" s="93" t="str">
        <f>IF(NOT(ISNA(VLOOKUP(B:B,ResultsTargets!A:A,1,0))),"TRUE","")</f>
        <v>TRUE</v>
      </c>
      <c r="AI527" s="19" t="str">
        <f>IF(ISNA(VLOOKUP(C527,dim_techarea!A:B,2,FALSE)),"",VLOOKUP(C527,dim_techarea!A:B,2,FALSE))</f>
        <v>TX_CURR</v>
      </c>
      <c r="AJ527" s="19" t="str">
        <f>IF(ISNA(VLOOKUP(AI527,dim_techarea!B:C,2,FALSE)),"",VLOOKUP(AI527,dim_techarea!B:C,2,FALSE))</f>
        <v>MvszPTQrUhy</v>
      </c>
      <c r="AK527" s="19" t="str">
        <f>IF(ISNA(VLOOKUP(TRIM(G527),dim_targetsresults!A:B,2,FALSE)),"",VLOOKUP(TRIM(G527),dim_targetsresults!A:C,2,FALSE))</f>
        <v>MER Results</v>
      </c>
      <c r="AL527" s="19" t="str">
        <f>IF(ISNA(VLOOKUP(AK527,dim_targetsresults!B:C,2,FALSE)),"",VLOOKUP(AK527,dim_targetsresults!B:C,2,FALSE))</f>
        <v>Jh0jDM5yQ2E</v>
      </c>
      <c r="AM527" s="19" t="str">
        <f>IF(ISNA(VLOOKUP(TRIM(D527),dim_numeratordenominator!A:B,2,FALSE)),"",VLOOKUP(TRIM(D527),dim_numeratordenominator!A:C,2,FALSE))</f>
        <v>Numerator</v>
      </c>
      <c r="AN527" s="19" t="str">
        <f>IF(ISNA(VLOOKUP(AM527,dim_numeratordenominator!B:C,2,FALSE)),"",VLOOKUP(AM527,dim_numeratordenominator!B:C,2,FALSE))</f>
        <v>Som9NRMQqV7</v>
      </c>
      <c r="AO527" s="19" t="str">
        <f>IF(ISNA(VLOOKUP(TRIM(E527),dim_supporttype!A:B,2,FALSE)),"",VLOOKUP(TRIM(E527),dim_supporttype!A:C,2,FALSE))</f>
        <v>DSD</v>
      </c>
      <c r="AP527" s="19" t="str">
        <f>IF(ISNA(VLOOKUP(AO527,dim_supporttype!B:C,2,FALSE)),"",VLOOKUP(AO527,dim_supporttype!B:C,2,FALSE))</f>
        <v>iM13vdNLWKb</v>
      </c>
      <c r="AQ527" s="19" t="str">
        <f>IF(ISNA(VLOOKUP(TRIM(F527),dim_disaggs!A:B,2,FALSE)),"No Disagg",VLOOKUP(TRIM(F527),dim_disaggs!A:B,2,FALSE))</f>
        <v>KeyPop/HIVStatus</v>
      </c>
      <c r="AR527" s="19" t="str">
        <f>IF(ISNA(VLOOKUP(AQ527,dim_disaggs!B:C,2,FALSE)),"",VLOOKUP(AQ527,dim_disaggs!B:C,2,FALSE))</f>
        <v>oLVJbdHt6ou</v>
      </c>
      <c r="AU527" s="72" t="s">
        <v>755</v>
      </c>
      <c r="AV527" s="73" t="s">
        <v>755</v>
      </c>
      <c r="AW527" s="66" t="s">
        <v>755</v>
      </c>
      <c r="AX527" s="66" t="s">
        <v>755</v>
      </c>
      <c r="BA527" s="105" t="str">
        <f t="shared" si="81"/>
        <v/>
      </c>
      <c r="BB527" s="20" t="str">
        <f t="shared" si="82"/>
        <v/>
      </c>
      <c r="BE527" s="75" t="s">
        <v>755</v>
      </c>
      <c r="BF527" s="73" t="s">
        <v>755</v>
      </c>
      <c r="BG527" s="55" t="s">
        <v>755</v>
      </c>
      <c r="BH527" s="76" t="s">
        <v>755</v>
      </c>
      <c r="BI527" s="20" t="s">
        <v>755</v>
      </c>
      <c r="BJ527" s="20" t="s">
        <v>755</v>
      </c>
      <c r="BK527" s="55" t="s">
        <v>755</v>
      </c>
      <c r="BL527" s="71" t="s">
        <v>755</v>
      </c>
      <c r="BM527" s="77" t="s">
        <v>755</v>
      </c>
      <c r="BN527" s="78" t="s">
        <v>755</v>
      </c>
      <c r="BO527" s="77" t="s">
        <v>755</v>
      </c>
      <c r="BP527" s="78" t="s">
        <v>755</v>
      </c>
    </row>
    <row r="528" spans="1:68" x14ac:dyDescent="0.2">
      <c r="A528" s="20" t="s">
        <v>95</v>
      </c>
      <c r="B528" s="20" t="s">
        <v>21333</v>
      </c>
      <c r="C528" s="22" t="s">
        <v>114</v>
      </c>
      <c r="D528" s="22" t="s">
        <v>1</v>
      </c>
      <c r="E528" s="22" t="s">
        <v>78</v>
      </c>
      <c r="F528" s="20" t="s">
        <v>19991</v>
      </c>
      <c r="G528" s="20" t="s">
        <v>20086</v>
      </c>
      <c r="H528" s="20" t="s">
        <v>19991</v>
      </c>
      <c r="I528" s="19">
        <f t="shared" si="76"/>
        <v>33</v>
      </c>
      <c r="J528" s="20" t="s">
        <v>755</v>
      </c>
      <c r="K528" s="88" t="s">
        <v>115</v>
      </c>
      <c r="L528" s="95" t="str">
        <f>IF(M528&lt;&gt;"",IF(NOT(ISNA(INDEX(cc!B:B,MATCH(M528,cc!A:A,0)))),INDEX(cc!B:B,MATCH(M528,cc!A:A,0)),"0"),"")</f>
        <v>Key Populations v3 and HIV Status (Positive)</v>
      </c>
      <c r="M528" s="97" t="s">
        <v>19977</v>
      </c>
      <c r="N528" s="28" t="str">
        <f t="shared" si="74"/>
        <v/>
      </c>
      <c r="O528" s="19" t="str">
        <f t="shared" si="77"/>
        <v>TX_CURR (N, TA, KeyPop/HIVStatus): Receiving ART</v>
      </c>
      <c r="P528" s="19" t="str">
        <f t="shared" si="78"/>
        <v>TX_CURR (N, TA, KeyPop/HIVStatus): Receiving ART</v>
      </c>
      <c r="Q528" s="19" t="str">
        <f t="shared" si="75"/>
        <v>TX_CURR (N, TA, KeyPop/HIVStatus)</v>
      </c>
      <c r="R528" s="19" t="str">
        <f t="shared" si="79"/>
        <v>TX_CURR_N_TA_KeyPop_HIVStatus</v>
      </c>
      <c r="S528" s="19" t="str">
        <f t="shared" si="80"/>
        <v>TX_CURR_N_TA_KeyPop_HIVStatus_</v>
      </c>
      <c r="T528" s="19" t="b">
        <f>NOT(ISNA(VLOOKUP(B528,dbcodes!A:B,2,FALSE)))</f>
        <v>0</v>
      </c>
      <c r="U528" s="19">
        <f>IF(ISNA(VLOOKUP(B528,dbcodes!A:B,2,FALSE)),des!R2595,VLOOKUP(B528,dbcodes!A:B,2,FALSE))</f>
        <v>0</v>
      </c>
      <c r="W528" s="107" t="str">
        <f>IF(ISNA(VLOOKUP(C528,descriptions!A:B,2,FALSE)),des!V2138,IF(G528=" TARGET","Target ","")&amp;VLOOKUP(C528,descriptions!A:B,2,FALSE))</f>
        <v>Number of adults and children currently receiving antiretroviral therapy (ART)</v>
      </c>
      <c r="X528" s="20" t="s">
        <v>4</v>
      </c>
      <c r="Y528" s="20" t="s">
        <v>831</v>
      </c>
      <c r="Z528" s="20" t="s">
        <v>836</v>
      </c>
      <c r="AA528" s="20" t="s">
        <v>102</v>
      </c>
      <c r="AB528" s="20" t="s">
        <v>755</v>
      </c>
      <c r="AC528" s="19" t="str">
        <f>IF(AB528&lt;&gt;"",IF(NOT(ISNA(INDEX(os!A:A,MATCH(AB528,os!B:B,0)))),INDEX(os!A:A,MATCH(AB528,os!B:B,0)),"0"),"")</f>
        <v/>
      </c>
      <c r="AD528" s="20" t="s">
        <v>830</v>
      </c>
      <c r="AH528" s="93" t="str">
        <f>IF(NOT(ISNA(VLOOKUP(B:B,ResultsTargets!A:A,1,0))),"TRUE","")</f>
        <v>TRUE</v>
      </c>
      <c r="AI528" s="19" t="str">
        <f>IF(ISNA(VLOOKUP(C528,dim_techarea!A:B,2,FALSE)),"",VLOOKUP(C528,dim_techarea!A:B,2,FALSE))</f>
        <v>TX_CURR</v>
      </c>
      <c r="AJ528" s="19" t="str">
        <f>IF(ISNA(VLOOKUP(AI528,dim_techarea!B:C,2,FALSE)),"",VLOOKUP(AI528,dim_techarea!B:C,2,FALSE))</f>
        <v>MvszPTQrUhy</v>
      </c>
      <c r="AK528" s="19" t="str">
        <f>IF(ISNA(VLOOKUP(TRIM(G528),dim_targetsresults!A:B,2,FALSE)),"",VLOOKUP(TRIM(G528),dim_targetsresults!A:C,2,FALSE))</f>
        <v>MER Results</v>
      </c>
      <c r="AL528" s="19" t="str">
        <f>IF(ISNA(VLOOKUP(AK528,dim_targetsresults!B:C,2,FALSE)),"",VLOOKUP(AK528,dim_targetsresults!B:C,2,FALSE))</f>
        <v>Jh0jDM5yQ2E</v>
      </c>
      <c r="AM528" s="19" t="str">
        <f>IF(ISNA(VLOOKUP(TRIM(D528),dim_numeratordenominator!A:B,2,FALSE)),"",VLOOKUP(TRIM(D528),dim_numeratordenominator!A:C,2,FALSE))</f>
        <v>Numerator</v>
      </c>
      <c r="AN528" s="19" t="str">
        <f>IF(ISNA(VLOOKUP(AM528,dim_numeratordenominator!B:C,2,FALSE)),"",VLOOKUP(AM528,dim_numeratordenominator!B:C,2,FALSE))</f>
        <v>Som9NRMQqV7</v>
      </c>
      <c r="AO528" s="19" t="str">
        <f>IF(ISNA(VLOOKUP(TRIM(E528),dim_supporttype!A:B,2,FALSE)),"",VLOOKUP(TRIM(E528),dim_supporttype!A:C,2,FALSE))</f>
        <v>TA</v>
      </c>
      <c r="AP528" s="19" t="str">
        <f>IF(ISNA(VLOOKUP(AO528,dim_supporttype!B:C,2,FALSE)),"",VLOOKUP(AO528,dim_supporttype!B:C,2,FALSE))</f>
        <v>cRAGKdWIDn4</v>
      </c>
      <c r="AQ528" s="19" t="str">
        <f>IF(ISNA(VLOOKUP(TRIM(F528),dim_disaggs!A:B,2,FALSE)),"No Disagg",VLOOKUP(TRIM(F528),dim_disaggs!A:B,2,FALSE))</f>
        <v>KeyPop/HIVStatus</v>
      </c>
      <c r="AR528" s="19" t="str">
        <f>IF(ISNA(VLOOKUP(AQ528,dim_disaggs!B:C,2,FALSE)),"",VLOOKUP(AQ528,dim_disaggs!B:C,2,FALSE))</f>
        <v>oLVJbdHt6ou</v>
      </c>
      <c r="AU528" s="72" t="s">
        <v>755</v>
      </c>
      <c r="AV528" s="73" t="s">
        <v>755</v>
      </c>
      <c r="AW528" s="66" t="s">
        <v>755</v>
      </c>
      <c r="AX528" s="66" t="s">
        <v>755</v>
      </c>
      <c r="BA528" s="105" t="str">
        <f t="shared" si="81"/>
        <v/>
      </c>
      <c r="BB528" s="20" t="str">
        <f t="shared" si="82"/>
        <v/>
      </c>
      <c r="BE528" s="75" t="s">
        <v>755</v>
      </c>
      <c r="BF528" s="73" t="s">
        <v>755</v>
      </c>
      <c r="BG528" s="55" t="s">
        <v>755</v>
      </c>
      <c r="BH528" s="76" t="s">
        <v>755</v>
      </c>
      <c r="BI528" s="20" t="s">
        <v>755</v>
      </c>
      <c r="BJ528" s="20" t="s">
        <v>755</v>
      </c>
      <c r="BK528" s="55" t="s">
        <v>755</v>
      </c>
      <c r="BL528" s="71" t="s">
        <v>755</v>
      </c>
      <c r="BM528" s="77" t="s">
        <v>755</v>
      </c>
      <c r="BN528" s="78" t="s">
        <v>755</v>
      </c>
      <c r="BO528" s="77" t="s">
        <v>755</v>
      </c>
      <c r="BP528" s="78" t="s">
        <v>755</v>
      </c>
    </row>
    <row r="529" spans="1:68" ht="18" x14ac:dyDescent="0.2">
      <c r="A529" s="20" t="s">
        <v>95</v>
      </c>
      <c r="B529" s="20" t="s">
        <v>21414</v>
      </c>
      <c r="C529" s="22" t="s">
        <v>114</v>
      </c>
      <c r="D529" s="22" t="s">
        <v>1</v>
      </c>
      <c r="E529" s="22" t="s">
        <v>77</v>
      </c>
      <c r="F529" s="22" t="s">
        <v>21413</v>
      </c>
      <c r="G529" s="20" t="s">
        <v>20086</v>
      </c>
      <c r="H529" s="22" t="s">
        <v>21413</v>
      </c>
      <c r="I529" s="19">
        <f t="shared" si="76"/>
        <v>47</v>
      </c>
      <c r="J529" s="20" t="s">
        <v>755</v>
      </c>
      <c r="K529" s="89" t="s">
        <v>115</v>
      </c>
      <c r="L529" s="95" t="str">
        <f>IF(M529&lt;&gt;"",IF(NOT(ISNA(INDEX(cc!B:B,MATCH(M529,cc!A:A,0)))),INDEX(cc!B:B,MATCH(M529,cc!A:A,0)),"0"),"")</f>
        <v>Age (&lt;15,15+-uk, 2), Sex, ARV Dispensing Quantity and HIV Status (Positive)</v>
      </c>
      <c r="M529" s="101" t="s">
        <v>21412</v>
      </c>
      <c r="N529" s="28" t="str">
        <f t="shared" si="74"/>
        <v/>
      </c>
      <c r="O529" s="19" t="str">
        <f t="shared" si="77"/>
        <v>TX_CURR (N, DSD, Age/Sex/ARVDispense/HIVStatus): Receiving ART</v>
      </c>
      <c r="P529" s="19" t="str">
        <f t="shared" si="78"/>
        <v>TX_CURR (N, DSD, Age/Sex/ARVDispense/HIVStatus): Receiving ART</v>
      </c>
      <c r="Q529" s="19" t="str">
        <f t="shared" si="75"/>
        <v>TX_CURR (N, DSD, Age/Sex/ARVDispense/HIVStatus)</v>
      </c>
      <c r="R529" s="19" t="str">
        <f t="shared" si="79"/>
        <v>TX_CURR_N_DSD_Age_Sex_ARVDispense_HIVStatus</v>
      </c>
      <c r="S529" s="19" t="str">
        <f t="shared" si="80"/>
        <v>TX_CURR_N_DSD_Age_Sex_ARVDispense_HIVStatus_</v>
      </c>
      <c r="T529" s="19" t="b">
        <f>NOT(ISNA(VLOOKUP(B529,dbcodes!A:B,2,FALSE)))</f>
        <v>0</v>
      </c>
      <c r="U529" s="19">
        <f>IF(ISNA(VLOOKUP(B529,dbcodes!A:B,2,FALSE)),des!R2596,VLOOKUP(B529,dbcodes!A:B,2,FALSE))</f>
        <v>0</v>
      </c>
      <c r="W529" s="107" t="str">
        <f>IF(ISNA(VLOOKUP(C529,descriptions!A:B,2,FALSE)),des!V2186,IF(G529=" TARGET","Target ","")&amp;VLOOKUP(C529,descriptions!A:B,2,FALSE))</f>
        <v>Number of adults and children currently receiving antiretroviral therapy (ART)</v>
      </c>
      <c r="X529" s="20" t="s">
        <v>4</v>
      </c>
      <c r="Y529" s="20" t="s">
        <v>831</v>
      </c>
      <c r="Z529" s="20" t="s">
        <v>836</v>
      </c>
      <c r="AA529" s="20" t="s">
        <v>102</v>
      </c>
      <c r="AB529" s="20" t="s">
        <v>755</v>
      </c>
      <c r="AC529" s="19" t="str">
        <f>IF(AB529&lt;&gt;"",IF(NOT(ISNA(INDEX(os!A:A,MATCH(AB529,os!B:B,0)))),INDEX(os!A:A,MATCH(AB529,os!B:B,0)),"0"),"")</f>
        <v/>
      </c>
      <c r="AD529" s="20" t="s">
        <v>830</v>
      </c>
      <c r="AH529" s="93" t="str">
        <f>IF(NOT(ISNA(VLOOKUP(B:B,ResultsTargets!A:A,1,0))),"TRUE","")</f>
        <v>TRUE</v>
      </c>
      <c r="AI529" s="19" t="str">
        <f>IF(ISNA(VLOOKUP(C529,dim_techarea!A:B,2,FALSE)),"",VLOOKUP(C529,dim_techarea!A:B,2,FALSE))</f>
        <v>TX_CURR</v>
      </c>
      <c r="AJ529" s="19" t="str">
        <f>IF(ISNA(VLOOKUP(AI529,dim_techarea!B:C,2,FALSE)),"",VLOOKUP(AI529,dim_techarea!B:C,2,FALSE))</f>
        <v>MvszPTQrUhy</v>
      </c>
      <c r="AK529" s="19" t="str">
        <f>IF(ISNA(VLOOKUP(TRIM(G529),dim_targetsresults!A:B,2,FALSE)),"",VLOOKUP(TRIM(G529),dim_targetsresults!A:C,2,FALSE))</f>
        <v>MER Results</v>
      </c>
      <c r="AL529" s="19" t="str">
        <f>IF(ISNA(VLOOKUP(AK529,dim_targetsresults!B:C,2,FALSE)),"",VLOOKUP(AK529,dim_targetsresults!B:C,2,FALSE))</f>
        <v>Jh0jDM5yQ2E</v>
      </c>
      <c r="AM529" s="19" t="str">
        <f>IF(ISNA(VLOOKUP(TRIM(D529),dim_numeratordenominator!A:B,2,FALSE)),"",VLOOKUP(TRIM(D529),dim_numeratordenominator!A:C,2,FALSE))</f>
        <v>Numerator</v>
      </c>
      <c r="AN529" s="19" t="str">
        <f>IF(ISNA(VLOOKUP(AM529,dim_numeratordenominator!B:C,2,FALSE)),"",VLOOKUP(AM529,dim_numeratordenominator!B:C,2,FALSE))</f>
        <v>Som9NRMQqV7</v>
      </c>
      <c r="AO529" s="19" t="str">
        <f>IF(ISNA(VLOOKUP(TRIM(E529),dim_supporttype!A:B,2,FALSE)),"",VLOOKUP(TRIM(E529),dim_supporttype!A:C,2,FALSE))</f>
        <v>DSD</v>
      </c>
      <c r="AP529" s="19" t="str">
        <f>IF(ISNA(VLOOKUP(AO529,dim_supporttype!B:C,2,FALSE)),"",VLOOKUP(AO529,dim_supporttype!B:C,2,FALSE))</f>
        <v>iM13vdNLWKb</v>
      </c>
      <c r="AQ529" s="19" t="str">
        <f>IF(ISNA(VLOOKUP(TRIM(F529),dim_disaggs!A:B,2,FALSE)),"No Disagg",VLOOKUP(TRIM(F529),dim_disaggs!A:B,2,FALSE))</f>
        <v>Age/Sex/ARVDispense/HIVStatus</v>
      </c>
      <c r="AR529" s="19" t="str">
        <f>IF(ISNA(VLOOKUP(AQ529,dim_disaggs!B:C,2,FALSE)),"",VLOOKUP(AQ529,dim_disaggs!B:C,2,FALSE))</f>
        <v>Hls83JaY3cE</v>
      </c>
      <c r="AU529" s="72" t="s">
        <v>755</v>
      </c>
      <c r="AV529" s="73" t="s">
        <v>755</v>
      </c>
      <c r="AX529" s="66" t="s">
        <v>755</v>
      </c>
      <c r="BA529" s="105" t="str">
        <f t="shared" si="81"/>
        <v/>
      </c>
      <c r="BB529" s="20" t="str">
        <f t="shared" si="82"/>
        <v/>
      </c>
      <c r="BE529" s="75" t="s">
        <v>755</v>
      </c>
      <c r="BF529" s="73" t="s">
        <v>755</v>
      </c>
      <c r="BG529" s="55" t="s">
        <v>755</v>
      </c>
      <c r="BH529" s="76" t="s">
        <v>755</v>
      </c>
      <c r="BI529" s="20" t="s">
        <v>755</v>
      </c>
      <c r="BJ529" s="20" t="s">
        <v>755</v>
      </c>
      <c r="BK529" s="55" t="s">
        <v>755</v>
      </c>
      <c r="BL529" s="71" t="s">
        <v>755</v>
      </c>
      <c r="BM529" s="77" t="s">
        <v>755</v>
      </c>
      <c r="BN529" s="78" t="s">
        <v>755</v>
      </c>
      <c r="BO529" s="77" t="s">
        <v>755</v>
      </c>
      <c r="BP529" s="78" t="s">
        <v>755</v>
      </c>
    </row>
    <row r="530" spans="1:68" ht="18" x14ac:dyDescent="0.2">
      <c r="A530" s="20" t="s">
        <v>95</v>
      </c>
      <c r="B530" s="20" t="s">
        <v>21415</v>
      </c>
      <c r="C530" s="22" t="s">
        <v>114</v>
      </c>
      <c r="D530" s="22" t="s">
        <v>1</v>
      </c>
      <c r="E530" s="22" t="s">
        <v>78</v>
      </c>
      <c r="F530" s="22" t="s">
        <v>21413</v>
      </c>
      <c r="G530" s="20" t="s">
        <v>20086</v>
      </c>
      <c r="H530" s="22" t="s">
        <v>21413</v>
      </c>
      <c r="I530" s="19">
        <f t="shared" si="76"/>
        <v>46</v>
      </c>
      <c r="J530" s="20" t="s">
        <v>755</v>
      </c>
      <c r="K530" s="89" t="s">
        <v>115</v>
      </c>
      <c r="L530" s="95" t="str">
        <f>IF(M530&lt;&gt;"",IF(NOT(ISNA(INDEX(cc!B:B,MATCH(M530,cc!A:A,0)))),INDEX(cc!B:B,MATCH(M530,cc!A:A,0)),"0"),"")</f>
        <v>Age (&lt;15,15+-uk, 2), Sex, ARV Dispensing Quantity and HIV Status (Positive)</v>
      </c>
      <c r="M530" s="101" t="s">
        <v>21412</v>
      </c>
      <c r="N530" s="28" t="str">
        <f t="shared" si="74"/>
        <v/>
      </c>
      <c r="O530" s="19" t="str">
        <f t="shared" si="77"/>
        <v>TX_CURR (N, TA, Age/Sex/ARVDispense/HIVStatus): Receiving ART</v>
      </c>
      <c r="P530" s="19" t="str">
        <f t="shared" si="78"/>
        <v>TX_CURR (N, TA, Age/Sex/ARVDispense/HIVStatus): Receiving ART</v>
      </c>
      <c r="Q530" s="19" t="str">
        <f t="shared" si="75"/>
        <v>TX_CURR (N, TA, Age/Sex/ARVDispense/HIVStatus)</v>
      </c>
      <c r="R530" s="19" t="str">
        <f t="shared" si="79"/>
        <v>TX_CURR_N_TA_Age_Sex_ARVDispense_HIVStatus</v>
      </c>
      <c r="S530" s="19" t="str">
        <f t="shared" si="80"/>
        <v>TX_CURR_N_TA_Age_Sex_ARVDispense_HIVStatus_</v>
      </c>
      <c r="T530" s="19" t="b">
        <f>NOT(ISNA(VLOOKUP(B530,dbcodes!A:B,2,FALSE)))</f>
        <v>0</v>
      </c>
      <c r="U530" s="19">
        <f>IF(ISNA(VLOOKUP(B530,dbcodes!A:B,2,FALSE)),des!R2597,VLOOKUP(B530,dbcodes!A:B,2,FALSE))</f>
        <v>0</v>
      </c>
      <c r="W530" s="107" t="str">
        <f>IF(ISNA(VLOOKUP(C530,descriptions!A:B,2,FALSE)),des!V2187,IF(G530=" TARGET","Target ","")&amp;VLOOKUP(C530,descriptions!A:B,2,FALSE))</f>
        <v>Number of adults and children currently receiving antiretroviral therapy (ART)</v>
      </c>
      <c r="X530" s="20" t="s">
        <v>4</v>
      </c>
      <c r="Y530" s="20" t="s">
        <v>831</v>
      </c>
      <c r="Z530" s="20" t="s">
        <v>836</v>
      </c>
      <c r="AA530" s="20" t="s">
        <v>102</v>
      </c>
      <c r="AB530" s="20" t="s">
        <v>755</v>
      </c>
      <c r="AC530" s="19" t="str">
        <f>IF(AB530&lt;&gt;"",IF(NOT(ISNA(INDEX(os!A:A,MATCH(AB530,os!B:B,0)))),INDEX(os!A:A,MATCH(AB530,os!B:B,0)),"0"),"")</f>
        <v/>
      </c>
      <c r="AD530" s="20" t="s">
        <v>830</v>
      </c>
      <c r="AH530" s="93" t="str">
        <f>IF(NOT(ISNA(VLOOKUP(B:B,ResultsTargets!A:A,1,0))),"TRUE","")</f>
        <v>TRUE</v>
      </c>
      <c r="AI530" s="19" t="str">
        <f>IF(ISNA(VLOOKUP(C530,dim_techarea!A:B,2,FALSE)),"",VLOOKUP(C530,dim_techarea!A:B,2,FALSE))</f>
        <v>TX_CURR</v>
      </c>
      <c r="AJ530" s="19" t="str">
        <f>IF(ISNA(VLOOKUP(AI530,dim_techarea!B:C,2,FALSE)),"",VLOOKUP(AI530,dim_techarea!B:C,2,FALSE))</f>
        <v>MvszPTQrUhy</v>
      </c>
      <c r="AK530" s="19" t="str">
        <f>IF(ISNA(VLOOKUP(TRIM(G530),dim_targetsresults!A:B,2,FALSE)),"",VLOOKUP(TRIM(G530),dim_targetsresults!A:C,2,FALSE))</f>
        <v>MER Results</v>
      </c>
      <c r="AL530" s="19" t="str">
        <f>IF(ISNA(VLOOKUP(AK530,dim_targetsresults!B:C,2,FALSE)),"",VLOOKUP(AK530,dim_targetsresults!B:C,2,FALSE))</f>
        <v>Jh0jDM5yQ2E</v>
      </c>
      <c r="AM530" s="19" t="str">
        <f>IF(ISNA(VLOOKUP(TRIM(D530),dim_numeratordenominator!A:B,2,FALSE)),"",VLOOKUP(TRIM(D530),dim_numeratordenominator!A:C,2,FALSE))</f>
        <v>Numerator</v>
      </c>
      <c r="AN530" s="19" t="str">
        <f>IF(ISNA(VLOOKUP(AM530,dim_numeratordenominator!B:C,2,FALSE)),"",VLOOKUP(AM530,dim_numeratordenominator!B:C,2,FALSE))</f>
        <v>Som9NRMQqV7</v>
      </c>
      <c r="AO530" s="19" t="str">
        <f>IF(ISNA(VLOOKUP(TRIM(E530),dim_supporttype!A:B,2,FALSE)),"",VLOOKUP(TRIM(E530),dim_supporttype!A:C,2,FALSE))</f>
        <v>TA</v>
      </c>
      <c r="AP530" s="19" t="str">
        <f>IF(ISNA(VLOOKUP(AO530,dim_supporttype!B:C,2,FALSE)),"",VLOOKUP(AO530,dim_supporttype!B:C,2,FALSE))</f>
        <v>cRAGKdWIDn4</v>
      </c>
      <c r="AQ530" s="19" t="str">
        <f>IF(ISNA(VLOOKUP(TRIM(F530),dim_disaggs!A:B,2,FALSE)),"No Disagg",VLOOKUP(TRIM(F530),dim_disaggs!A:B,2,FALSE))</f>
        <v>Age/Sex/ARVDispense/HIVStatus</v>
      </c>
      <c r="AR530" s="19" t="str">
        <f>IF(ISNA(VLOOKUP(AQ530,dim_disaggs!B:C,2,FALSE)),"",VLOOKUP(AQ530,dim_disaggs!B:C,2,FALSE))</f>
        <v>Hls83JaY3cE</v>
      </c>
      <c r="AU530" s="72" t="s">
        <v>755</v>
      </c>
      <c r="AV530" s="73" t="s">
        <v>755</v>
      </c>
      <c r="AX530" s="66" t="s">
        <v>755</v>
      </c>
      <c r="BA530" s="105" t="str">
        <f t="shared" si="81"/>
        <v/>
      </c>
      <c r="BB530" s="20" t="str">
        <f t="shared" si="82"/>
        <v/>
      </c>
      <c r="BE530" s="75" t="s">
        <v>755</v>
      </c>
      <c r="BF530" s="73" t="s">
        <v>755</v>
      </c>
      <c r="BG530" s="55" t="s">
        <v>755</v>
      </c>
      <c r="BH530" s="76" t="s">
        <v>755</v>
      </c>
      <c r="BI530" s="20" t="s">
        <v>755</v>
      </c>
      <c r="BJ530" s="20" t="s">
        <v>755</v>
      </c>
      <c r="BK530" s="55" t="s">
        <v>755</v>
      </c>
      <c r="BL530" s="71" t="s">
        <v>755</v>
      </c>
      <c r="BM530" s="77" t="s">
        <v>755</v>
      </c>
      <c r="BN530" s="78" t="s">
        <v>755</v>
      </c>
      <c r="BO530" s="77" t="s">
        <v>755</v>
      </c>
      <c r="BP530" s="78" t="s">
        <v>755</v>
      </c>
    </row>
    <row r="531" spans="1:68" x14ac:dyDescent="0.2">
      <c r="A531" s="20" t="s">
        <v>95</v>
      </c>
      <c r="B531" s="21" t="s">
        <v>25570</v>
      </c>
      <c r="C531" s="20" t="s">
        <v>114</v>
      </c>
      <c r="D531" s="20" t="s">
        <v>1</v>
      </c>
      <c r="E531" s="22" t="s">
        <v>25556</v>
      </c>
      <c r="F531" s="20" t="s">
        <v>19993</v>
      </c>
      <c r="G531" s="20" t="s">
        <v>20086</v>
      </c>
      <c r="H531" s="20" t="s">
        <v>19994</v>
      </c>
      <c r="I531" s="19">
        <f t="shared" si="76"/>
        <v>38</v>
      </c>
      <c r="K531" s="20" t="s">
        <v>115</v>
      </c>
      <c r="L531" s="95" t="str">
        <f>IF(M531&lt;&gt;"",IF(NOT(ISNA(INDEX(cc!B:B,MATCH(M531,cc!A:A,0)))),INDEX(cc!B:B,MATCH(M531,cc!A:A,0)),"0"),"")</f>
        <v>Age (&lt;15,15+-uk, 2), Sex and HIV Status (Positive)</v>
      </c>
      <c r="M531" s="97" t="s">
        <v>20279</v>
      </c>
      <c r="N531" s="28" t="str">
        <f t="shared" si="74"/>
        <v/>
      </c>
      <c r="O531" s="19" t="str">
        <f t="shared" si="77"/>
        <v>TX_CURR (N, CS, Age Aggregated/Sex/HIVStatus): Receiving ART</v>
      </c>
      <c r="P531" s="19" t="str">
        <f t="shared" si="78"/>
        <v>TX_CURR (N, CS, Age Aggregated/Sex/HIVStatus): Receiving ART</v>
      </c>
      <c r="Q531" s="19" t="str">
        <f t="shared" si="75"/>
        <v>TX_CURR (N, CS, Age Agg/Sex/HIVStatus)</v>
      </c>
      <c r="R531" s="19" t="str">
        <f t="shared" si="79"/>
        <v>TX_CURR_N_CS_Age_Agg_Sex_HIVStatus</v>
      </c>
      <c r="S531" s="19" t="str">
        <f t="shared" si="80"/>
        <v>TX_CURR_N_CS_Age_Agg_Sex_HIVStatus_</v>
      </c>
      <c r="T531" s="19" t="b">
        <f>NOT(ISNA(VLOOKUP(B531,dbcodes!A:B,2,FALSE)))</f>
        <v>0</v>
      </c>
      <c r="U531" s="19">
        <f>IF(ISNA(VLOOKUP(B531,dbcodes!A:B,2,FALSE)),des!R2598,VLOOKUP(B531,dbcodes!A:B,2,FALSE))</f>
        <v>0</v>
      </c>
      <c r="W531" s="107" t="str">
        <f>IF(ISNA(VLOOKUP(C531,descriptions!A:B,2,FALSE)),des!V1455,IF(G531=" TARGET","Target ","")&amp;VLOOKUP(C531,descriptions!A:B,2,FALSE))</f>
        <v>Number of adults and children currently receiving antiretroviral therapy (ART)</v>
      </c>
      <c r="X531" s="20" t="s">
        <v>4</v>
      </c>
      <c r="Y531" s="20" t="s">
        <v>831</v>
      </c>
      <c r="Z531" s="20" t="s">
        <v>836</v>
      </c>
      <c r="AA531" s="20" t="s">
        <v>102</v>
      </c>
      <c r="AB531" s="20" t="s">
        <v>755</v>
      </c>
      <c r="AC531" s="19" t="str">
        <f>IF(AB531&lt;&gt;"",IF(NOT(ISNA(INDEX(os!A:A,MATCH(AB531,os!B:B,0)))),INDEX(os!A:A,MATCH(AB531,os!B:B,0)),"0"),"")</f>
        <v/>
      </c>
      <c r="AD531" s="20" t="s">
        <v>830</v>
      </c>
      <c r="AH531" s="93" t="str">
        <f>IF(NOT(ISNA(VLOOKUP(B:B,ResultsTargets!A:A,1,0))),"TRUE","")</f>
        <v>TRUE</v>
      </c>
      <c r="AI531" s="19" t="str">
        <f>IF(ISNA(VLOOKUP(C531,dim_techarea!A:B,2,FALSE)),"",VLOOKUP(C531,dim_techarea!A:B,2,FALSE))</f>
        <v>TX_CURR</v>
      </c>
      <c r="AJ531" s="19" t="str">
        <f>IF(ISNA(VLOOKUP(AI531,dim_techarea!B:C,2,FALSE)),"",VLOOKUP(AI531,dim_techarea!B:C,2,FALSE))</f>
        <v>MvszPTQrUhy</v>
      </c>
      <c r="AK531" s="19" t="str">
        <f>IF(ISNA(VLOOKUP(TRIM(G531),dim_targetsresults!A:B,2,FALSE)),"",VLOOKUP(TRIM(G531),dim_targetsresults!A:C,2,FALSE))</f>
        <v>MER Results</v>
      </c>
      <c r="AL531" s="19" t="str">
        <f>IF(ISNA(VLOOKUP(AK531,dim_targetsresults!B:C,2,FALSE)),"",VLOOKUP(AK531,dim_targetsresults!B:C,2,FALSE))</f>
        <v>Jh0jDM5yQ2E</v>
      </c>
      <c r="AM531" s="19" t="str">
        <f>IF(ISNA(VLOOKUP(TRIM(D531),dim_numeratordenominator!A:B,2,FALSE)),"",VLOOKUP(TRIM(D531),dim_numeratordenominator!A:C,2,FALSE))</f>
        <v>Numerator</v>
      </c>
      <c r="AN531" s="19" t="str">
        <f>IF(ISNA(VLOOKUP(AM531,dim_numeratordenominator!B:C,2,FALSE)),"",VLOOKUP(AM531,dim_numeratordenominator!B:C,2,FALSE))</f>
        <v>Som9NRMQqV7</v>
      </c>
      <c r="AO531" s="19" t="str">
        <f>IF(ISNA(VLOOKUP(TRIM(E531),dim_supporttype!A:B,2,FALSE)),"",VLOOKUP(TRIM(E531),dim_supporttype!A:C,2,FALSE))</f>
        <v>CS</v>
      </c>
      <c r="AP531" s="19" t="str">
        <f>IF(ISNA(VLOOKUP(AO531,dim_supporttype!B:C,2,FALSE)),"",VLOOKUP(AO531,dim_supporttype!B:C,2,FALSE))</f>
        <v>lvaJoXT3kCK</v>
      </c>
      <c r="AQ531" s="19" t="str">
        <f>IF(ISNA(VLOOKUP(TRIM(F531),dim_disaggs!A:B,2,FALSE)),"No Disagg",VLOOKUP(TRIM(F531),dim_disaggs!A:B,2,FALSE))</f>
        <v>Age Aggregated/Sex/HIVStatus</v>
      </c>
      <c r="AR531" s="19" t="str">
        <f>IF(ISNA(VLOOKUP(AQ531,dim_disaggs!B:C,2,FALSE)),"",VLOOKUP(AQ531,dim_disaggs!B:C,2,FALSE))</f>
        <v>h0pvSVe1TYf</v>
      </c>
      <c r="AW531" s="66" t="s">
        <v>755</v>
      </c>
      <c r="AX531" s="66" t="s">
        <v>755</v>
      </c>
      <c r="BA531" s="105" t="str">
        <f t="shared" si="81"/>
        <v>Top Level Numerator</v>
      </c>
      <c r="BB531" s="20" t="str">
        <f t="shared" si="82"/>
        <v>PE5QVF0w4xj</v>
      </c>
      <c r="BE531" s="75" t="s">
        <v>755</v>
      </c>
      <c r="BF531" s="73" t="s">
        <v>755</v>
      </c>
      <c r="BG531" s="55" t="s">
        <v>755</v>
      </c>
      <c r="BH531" s="76" t="s">
        <v>755</v>
      </c>
      <c r="BI531" s="20" t="s">
        <v>755</v>
      </c>
      <c r="BJ531" s="20" t="s">
        <v>755</v>
      </c>
      <c r="BK531" s="55" t="s">
        <v>755</v>
      </c>
      <c r="BL531" s="71" t="s">
        <v>755</v>
      </c>
      <c r="BM531" s="77" t="s">
        <v>755</v>
      </c>
      <c r="BN531" s="78" t="s">
        <v>755</v>
      </c>
      <c r="BO531" s="77" t="s">
        <v>25670</v>
      </c>
      <c r="BP531" s="78" t="s">
        <v>25672</v>
      </c>
    </row>
    <row r="532" spans="1:68" x14ac:dyDescent="0.2">
      <c r="A532" s="20" t="s">
        <v>95</v>
      </c>
      <c r="B532" s="21" t="s">
        <v>25569</v>
      </c>
      <c r="C532" s="20" t="s">
        <v>114</v>
      </c>
      <c r="D532" s="20" t="s">
        <v>1</v>
      </c>
      <c r="E532" s="22" t="s">
        <v>25556</v>
      </c>
      <c r="F532" s="20" t="s">
        <v>19992</v>
      </c>
      <c r="G532" s="20" t="s">
        <v>20086</v>
      </c>
      <c r="H532" s="20" t="s">
        <v>19992</v>
      </c>
      <c r="I532" s="19">
        <f t="shared" si="76"/>
        <v>34</v>
      </c>
      <c r="J532" s="22"/>
      <c r="K532" s="20" t="s">
        <v>115</v>
      </c>
      <c r="L532" s="95" t="str">
        <f>IF(M532&lt;&gt;"",IF(NOT(ISNA(INDEX(cc!B:B,MATCH(M532,cc!A:A,0)))),INDEX(cc!B:B,MATCH(M532,cc!A:A,0)),"0"),"")</f>
        <v>Age (&lt;1-50+-uk, 12), Sex and HIV Status (Positive)</v>
      </c>
      <c r="M532" s="97" t="s">
        <v>20545</v>
      </c>
      <c r="N532" s="28" t="str">
        <f t="shared" si="74"/>
        <v/>
      </c>
      <c r="O532" s="19" t="str">
        <f t="shared" si="77"/>
        <v>TX_CURR (N, CS, Age/Sex/HIVStatus): Receiving ART</v>
      </c>
      <c r="P532" s="19" t="str">
        <f t="shared" si="78"/>
        <v>TX_CURR (N, CS, Age/Sex/HIVStatus): Receiving ART</v>
      </c>
      <c r="Q532" s="19" t="str">
        <f t="shared" si="75"/>
        <v>TX_CURR (N, CS, Age/Sex/HIVStatus)</v>
      </c>
      <c r="R532" s="19" t="str">
        <f t="shared" si="79"/>
        <v>TX_CURR_N_CS_Age_Sex_HIVStatus</v>
      </c>
      <c r="S532" s="19" t="str">
        <f t="shared" si="80"/>
        <v>TX_CURR_N_CS_Age_Sex_HIVStatus_</v>
      </c>
      <c r="T532" s="19" t="b">
        <f>NOT(ISNA(VLOOKUP(B532,dbcodes!A:B,2,FALSE)))</f>
        <v>0</v>
      </c>
      <c r="U532" s="19">
        <f>IF(ISNA(VLOOKUP(B532,dbcodes!A:B,2,FALSE)),des!R2599,VLOOKUP(B532,dbcodes!A:B,2,FALSE))</f>
        <v>0</v>
      </c>
      <c r="W532" s="107" t="str">
        <f>IF(ISNA(VLOOKUP(C532,descriptions!A:B,2,FALSE)),des!V1460,IF(G532=" TARGET","Target ","")&amp;VLOOKUP(C532,descriptions!A:B,2,FALSE))</f>
        <v>Number of adults and children currently receiving antiretroviral therapy (ART)</v>
      </c>
      <c r="X532" s="20" t="s">
        <v>4</v>
      </c>
      <c r="Y532" s="20" t="s">
        <v>831</v>
      </c>
      <c r="Z532" s="20" t="s">
        <v>836</v>
      </c>
      <c r="AA532" s="20" t="s">
        <v>102</v>
      </c>
      <c r="AB532" s="20" t="s">
        <v>755</v>
      </c>
      <c r="AC532" s="19" t="str">
        <f>IF(AB532&lt;&gt;"",IF(NOT(ISNA(INDEX(os!A:A,MATCH(AB532,os!B:B,0)))),INDEX(os!A:A,MATCH(AB532,os!B:B,0)),"0"),"")</f>
        <v/>
      </c>
      <c r="AD532" s="20" t="s">
        <v>830</v>
      </c>
      <c r="AH532" s="93" t="str">
        <f>IF(NOT(ISNA(VLOOKUP(B:B,ResultsTargets!A:A,1,0))),"TRUE","")</f>
        <v>TRUE</v>
      </c>
      <c r="AI532" s="19" t="str">
        <f>IF(ISNA(VLOOKUP(C532,dim_techarea!A:B,2,FALSE)),"",VLOOKUP(C532,dim_techarea!A:B,2,FALSE))</f>
        <v>TX_CURR</v>
      </c>
      <c r="AJ532" s="19" t="str">
        <f>IF(ISNA(VLOOKUP(AI532,dim_techarea!B:C,2,FALSE)),"",VLOOKUP(AI532,dim_techarea!B:C,2,FALSE))</f>
        <v>MvszPTQrUhy</v>
      </c>
      <c r="AK532" s="19" t="str">
        <f>IF(ISNA(VLOOKUP(TRIM(G532),dim_targetsresults!A:B,2,FALSE)),"",VLOOKUP(TRIM(G532),dim_targetsresults!A:C,2,FALSE))</f>
        <v>MER Results</v>
      </c>
      <c r="AL532" s="19" t="str">
        <f>IF(ISNA(VLOOKUP(AK532,dim_targetsresults!B:C,2,FALSE)),"",VLOOKUP(AK532,dim_targetsresults!B:C,2,FALSE))</f>
        <v>Jh0jDM5yQ2E</v>
      </c>
      <c r="AM532" s="19" t="str">
        <f>IF(ISNA(VLOOKUP(TRIM(D532),dim_numeratordenominator!A:B,2,FALSE)),"",VLOOKUP(TRIM(D532),dim_numeratordenominator!A:C,2,FALSE))</f>
        <v>Numerator</v>
      </c>
      <c r="AN532" s="19" t="str">
        <f>IF(ISNA(VLOOKUP(AM532,dim_numeratordenominator!B:C,2,FALSE)),"",VLOOKUP(AM532,dim_numeratordenominator!B:C,2,FALSE))</f>
        <v>Som9NRMQqV7</v>
      </c>
      <c r="AO532" s="19" t="str">
        <f>IF(ISNA(VLOOKUP(TRIM(E532),dim_supporttype!A:B,2,FALSE)),"",VLOOKUP(TRIM(E532),dim_supporttype!A:C,2,FALSE))</f>
        <v>CS</v>
      </c>
      <c r="AP532" s="19" t="str">
        <f>IF(ISNA(VLOOKUP(AO532,dim_supporttype!B:C,2,FALSE)),"",VLOOKUP(AO532,dim_supporttype!B:C,2,FALSE))</f>
        <v>lvaJoXT3kCK</v>
      </c>
      <c r="AQ532" s="19" t="str">
        <f>IF(ISNA(VLOOKUP(TRIM(F532),dim_disaggs!A:B,2,FALSE)),"No Disagg",VLOOKUP(TRIM(F532),dim_disaggs!A:B,2,FALSE))</f>
        <v>Age/Sex/HIVStatus</v>
      </c>
      <c r="AR532" s="19" t="str">
        <f>IF(ISNA(VLOOKUP(AQ532,dim_disaggs!B:C,2,FALSE)),"",VLOOKUP(AQ532,dim_disaggs!B:C,2,FALSE))</f>
        <v>pxz2gGSIQhG</v>
      </c>
      <c r="AW532" s="66" t="s">
        <v>755</v>
      </c>
      <c r="AX532" s="66" t="s">
        <v>755</v>
      </c>
      <c r="BA532" s="105" t="str">
        <f t="shared" si="81"/>
        <v>Top Level Numerator</v>
      </c>
      <c r="BB532" s="20" t="str">
        <f t="shared" si="82"/>
        <v>PE5QVF0w4xj</v>
      </c>
      <c r="BE532" s="75" t="s">
        <v>755</v>
      </c>
      <c r="BF532" s="73" t="s">
        <v>755</v>
      </c>
      <c r="BG532" s="55" t="s">
        <v>755</v>
      </c>
      <c r="BH532" s="76" t="s">
        <v>755</v>
      </c>
      <c r="BI532" s="20" t="s">
        <v>755</v>
      </c>
      <c r="BJ532" s="20" t="s">
        <v>755</v>
      </c>
      <c r="BK532" s="55" t="s">
        <v>755</v>
      </c>
      <c r="BL532" s="71" t="s">
        <v>755</v>
      </c>
      <c r="BM532" s="77" t="s">
        <v>755</v>
      </c>
      <c r="BN532" s="78" t="s">
        <v>755</v>
      </c>
      <c r="BO532" s="77" t="s">
        <v>25670</v>
      </c>
      <c r="BP532" s="78" t="s">
        <v>25672</v>
      </c>
    </row>
    <row r="533" spans="1:68" x14ac:dyDescent="0.2">
      <c r="A533" s="20" t="s">
        <v>95</v>
      </c>
      <c r="B533" s="5" t="s">
        <v>25650</v>
      </c>
      <c r="C533" s="20" t="s">
        <v>114</v>
      </c>
      <c r="D533" s="20" t="s">
        <v>1</v>
      </c>
      <c r="E533" s="22" t="s">
        <v>25646</v>
      </c>
      <c r="G533" s="20" t="s">
        <v>20086</v>
      </c>
      <c r="I533" s="19">
        <f t="shared" si="76"/>
        <v>25</v>
      </c>
      <c r="J533" s="20" t="s">
        <v>755</v>
      </c>
      <c r="K533" s="20" t="s">
        <v>115</v>
      </c>
      <c r="L533" s="95" t="str">
        <f>IF(M533&lt;&gt;"",IF(NOT(ISNA(INDEX(cc!B:B,MATCH(M533,cc!A:A,0)))),INDEX(cc!B:B,MATCH(M533,cc!A:A,0)),"0"),"")</f>
        <v>default</v>
      </c>
      <c r="M533" s="97" t="s">
        <v>13</v>
      </c>
      <c r="N533" s="28" t="str">
        <f t="shared" si="74"/>
        <v/>
      </c>
      <c r="O533" s="19" t="str">
        <f t="shared" si="77"/>
        <v>TX_CURR (N, CS_NARRATIVE): Receiving ART</v>
      </c>
      <c r="P533" s="19" t="str">
        <f t="shared" si="78"/>
        <v>TX_CURR (N, CS_NARRATIVE): Receiving ART</v>
      </c>
      <c r="Q533" s="19" t="str">
        <f t="shared" si="75"/>
        <v>TX_CURR (N, CS_NARRATIVE)</v>
      </c>
      <c r="R533" s="19" t="str">
        <f t="shared" si="79"/>
        <v>TX_CURR_N_CS_NARRATIVE</v>
      </c>
      <c r="S533" s="19" t="str">
        <f t="shared" si="80"/>
        <v>TX_CURR_N_CS_NARRATIVE_</v>
      </c>
      <c r="T533" s="19" t="b">
        <f>NOT(ISNA(VLOOKUP(B533,dbcodes!A:B,2,FALSE)))</f>
        <v>0</v>
      </c>
      <c r="U533" s="19">
        <f>IF(ISNA(VLOOKUP(B533,dbcodes!A:B,2,FALSE)),des!R2600,VLOOKUP(B533,dbcodes!A:B,2,FALSE))</f>
        <v>0</v>
      </c>
      <c r="W533" s="107" t="str">
        <f>IF(ISNA(VLOOKUP(C533,descriptions!A:B,2,FALSE)),des!V1471,IF(G533=" TARGET","Target ","")&amp;VLOOKUP(C533,descriptions!A:B,2,FALSE))</f>
        <v>Number of adults and children currently receiving antiretroviral therapy (ART)</v>
      </c>
      <c r="X533" s="20" t="s">
        <v>9</v>
      </c>
      <c r="Y533" s="20" t="s">
        <v>831</v>
      </c>
      <c r="Z533" s="20" t="s">
        <v>836</v>
      </c>
      <c r="AA533" s="20" t="s">
        <v>102</v>
      </c>
      <c r="AB533" s="20" t="s">
        <v>755</v>
      </c>
      <c r="AC533" s="19" t="str">
        <f>IF(AB533&lt;&gt;"",IF(NOT(ISNA(INDEX(os!A:A,MATCH(AB533,os!B:B,0)))),INDEX(os!A:A,MATCH(AB533,os!B:B,0)),"0"),"")</f>
        <v/>
      </c>
      <c r="AD533" s="20" t="s">
        <v>830</v>
      </c>
      <c r="AH533" s="93" t="str">
        <f>IF(NOT(ISNA(VLOOKUP(B:B,ResultsTargets!A:A,1,0))),"TRUE","")</f>
        <v>TRUE</v>
      </c>
      <c r="AI533" s="19" t="str">
        <f>IF(ISNA(VLOOKUP(C533,dim_techarea!A:B,2,FALSE)),"",VLOOKUP(C533,dim_techarea!A:B,2,FALSE))</f>
        <v>TX_CURR</v>
      </c>
      <c r="AJ533" s="19" t="str">
        <f>IF(ISNA(VLOOKUP(AI533,dim_techarea!B:C,2,FALSE)),"",VLOOKUP(AI533,dim_techarea!B:C,2,FALSE))</f>
        <v>MvszPTQrUhy</v>
      </c>
      <c r="AK533" s="19" t="str">
        <f>IF(ISNA(VLOOKUP(TRIM(G533),dim_targetsresults!A:B,2,FALSE)),"",VLOOKUP(TRIM(G533),dim_targetsresults!A:C,2,FALSE))</f>
        <v>MER Results</v>
      </c>
      <c r="AL533" s="19" t="str">
        <f>IF(ISNA(VLOOKUP(AK533,dim_targetsresults!B:C,2,FALSE)),"",VLOOKUP(AK533,dim_targetsresults!B:C,2,FALSE))</f>
        <v>Jh0jDM5yQ2E</v>
      </c>
      <c r="AM533" s="19" t="str">
        <f>IF(ISNA(VLOOKUP(TRIM(D533),dim_numeratordenominator!A:B,2,FALSE)),"",VLOOKUP(TRIM(D533),dim_numeratordenominator!A:C,2,FALSE))</f>
        <v>Numerator</v>
      </c>
      <c r="AN533" s="19" t="str">
        <f>IF(ISNA(VLOOKUP(AM533,dim_numeratordenominator!B:C,2,FALSE)),"",VLOOKUP(AM533,dim_numeratordenominator!B:C,2,FALSE))</f>
        <v>Som9NRMQqV7</v>
      </c>
      <c r="AO533" s="19" t="str">
        <f>IF(ISNA(VLOOKUP(TRIM(E533),dim_supporttype!A:B,2,FALSE)),"",VLOOKUP(TRIM(E533),dim_supporttype!A:C,2,FALSE))</f>
        <v>CS Narrative</v>
      </c>
      <c r="AP533" s="19" t="str">
        <f>IF(ISNA(VLOOKUP(AO533,dim_supporttype!B:C,2,FALSE)),"",VLOOKUP(AO533,dim_supporttype!B:C,2,FALSE))</f>
        <v>KuvGvvQ2VIe</v>
      </c>
      <c r="AQ533" s="19" t="str">
        <f>IF(ISNA(VLOOKUP(TRIM(F533),dim_disaggs!A:B,2,FALSE)),"No Disagg",VLOOKUP(TRIM(F533),dim_disaggs!A:B,2,FALSE))</f>
        <v>No Disagg</v>
      </c>
      <c r="AR533" s="19" t="str">
        <f>IF(ISNA(VLOOKUP(AQ533,dim_disaggs!B:C,2,FALSE)),"",VLOOKUP(AQ533,dim_disaggs!B:C,2,FALSE))</f>
        <v>werJlVT6sf3</v>
      </c>
      <c r="AW533" s="66" t="s">
        <v>755</v>
      </c>
      <c r="AX533" s="66" t="s">
        <v>755</v>
      </c>
      <c r="BA533" s="105" t="str">
        <f t="shared" si="81"/>
        <v/>
      </c>
      <c r="BB533" s="20" t="str">
        <f t="shared" si="82"/>
        <v/>
      </c>
      <c r="BE533" s="75" t="s">
        <v>755</v>
      </c>
      <c r="BF533" s="73" t="s">
        <v>755</v>
      </c>
      <c r="BG533" s="55" t="s">
        <v>755</v>
      </c>
      <c r="BH533" s="76" t="s">
        <v>755</v>
      </c>
      <c r="BI533" s="20" t="s">
        <v>755</v>
      </c>
      <c r="BJ533" s="20" t="s">
        <v>755</v>
      </c>
      <c r="BK533" s="55" t="s">
        <v>755</v>
      </c>
      <c r="BL533" s="71" t="s">
        <v>755</v>
      </c>
      <c r="BM533" s="77" t="s">
        <v>755</v>
      </c>
      <c r="BN533" s="78" t="s">
        <v>755</v>
      </c>
      <c r="BO533" s="77" t="s">
        <v>755</v>
      </c>
      <c r="BP533" s="78" t="s">
        <v>755</v>
      </c>
    </row>
    <row r="534" spans="1:68" x14ac:dyDescent="0.2">
      <c r="A534" s="20" t="s">
        <v>95</v>
      </c>
      <c r="B534" s="5" t="s">
        <v>25703</v>
      </c>
      <c r="C534" s="22" t="s">
        <v>114</v>
      </c>
      <c r="D534" s="22" t="s">
        <v>1</v>
      </c>
      <c r="E534" s="22" t="s">
        <v>25556</v>
      </c>
      <c r="F534" s="20" t="s">
        <v>19991</v>
      </c>
      <c r="G534" s="20" t="s">
        <v>20086</v>
      </c>
      <c r="H534" s="20" t="s">
        <v>19991</v>
      </c>
      <c r="I534" s="19">
        <f t="shared" si="76"/>
        <v>33</v>
      </c>
      <c r="J534" s="20" t="s">
        <v>755</v>
      </c>
      <c r="K534" s="88" t="s">
        <v>115</v>
      </c>
      <c r="L534" s="95" t="str">
        <f>IF(M534&lt;&gt;"",IF(NOT(ISNA(INDEX(cc!B:B,MATCH(M534,cc!A:A,0)))),INDEX(cc!B:B,MATCH(M534,cc!A:A,0)),"0"),"")</f>
        <v>Key Populations v3 and HIV Status (Positive)</v>
      </c>
      <c r="M534" s="97" t="s">
        <v>19977</v>
      </c>
      <c r="N534" s="28" t="str">
        <f t="shared" si="74"/>
        <v/>
      </c>
      <c r="O534" s="19" t="str">
        <f t="shared" si="77"/>
        <v>TX_CURR (N, CS, KeyPop/HIVStatus): Receiving ART</v>
      </c>
      <c r="P534" s="19" t="str">
        <f t="shared" si="78"/>
        <v>TX_CURR (N, CS, KeyPop/HIVStatus): Receiving ART</v>
      </c>
      <c r="Q534" s="19" t="str">
        <f t="shared" si="75"/>
        <v>TX_CURR (N, CS, KeyPop/HIVStatus)</v>
      </c>
      <c r="R534" s="19" t="str">
        <f t="shared" si="79"/>
        <v>TX_CURR_N_CS_KeyPop_HIVStatus</v>
      </c>
      <c r="S534" s="19" t="str">
        <f t="shared" si="80"/>
        <v>TX_CURR_N_CS_KeyPop_HIVStatus_</v>
      </c>
      <c r="T534" s="19" t="b">
        <f>NOT(ISNA(VLOOKUP(B534,dbcodes!A:B,2,FALSE)))</f>
        <v>0</v>
      </c>
      <c r="U534" s="19">
        <f>IF(ISNA(VLOOKUP(B534,dbcodes!A:B,2,FALSE)),des!R2601,VLOOKUP(B534,dbcodes!A:B,2,FALSE))</f>
        <v>0</v>
      </c>
      <c r="W534" s="107" t="str">
        <f>IF(ISNA(VLOOKUP(C534,descriptions!A:B,2,FALSE)),des!V2139,IF(G534=" TARGET","Target ","")&amp;VLOOKUP(C534,descriptions!A:B,2,FALSE))</f>
        <v>Number of adults and children currently receiving antiretroviral therapy (ART)</v>
      </c>
      <c r="X534" s="20" t="s">
        <v>4</v>
      </c>
      <c r="Y534" s="20" t="s">
        <v>831</v>
      </c>
      <c r="Z534" s="20" t="s">
        <v>836</v>
      </c>
      <c r="AA534" s="20" t="s">
        <v>102</v>
      </c>
      <c r="AB534" s="20" t="s">
        <v>755</v>
      </c>
      <c r="AC534" s="19" t="str">
        <f>IF(AB534&lt;&gt;"",IF(NOT(ISNA(INDEX(os!A:A,MATCH(AB534,os!B:B,0)))),INDEX(os!A:A,MATCH(AB534,os!B:B,0)),"0"),"")</f>
        <v/>
      </c>
      <c r="AD534" s="20" t="s">
        <v>830</v>
      </c>
      <c r="AH534" s="93" t="str">
        <f>IF(NOT(ISNA(VLOOKUP(B:B,ResultsTargets!A:A,1,0))),"TRUE","")</f>
        <v>TRUE</v>
      </c>
      <c r="AI534" s="19" t="str">
        <f>IF(ISNA(VLOOKUP(C534,dim_techarea!A:B,2,FALSE)),"",VLOOKUP(C534,dim_techarea!A:B,2,FALSE))</f>
        <v>TX_CURR</v>
      </c>
      <c r="AJ534" s="19" t="str">
        <f>IF(ISNA(VLOOKUP(AI534,dim_techarea!B:C,2,FALSE)),"",VLOOKUP(AI534,dim_techarea!B:C,2,FALSE))</f>
        <v>MvszPTQrUhy</v>
      </c>
      <c r="AK534" s="19" t="str">
        <f>IF(ISNA(VLOOKUP(TRIM(G534),dim_targetsresults!A:B,2,FALSE)),"",VLOOKUP(TRIM(G534),dim_targetsresults!A:C,2,FALSE))</f>
        <v>MER Results</v>
      </c>
      <c r="AL534" s="19" t="str">
        <f>IF(ISNA(VLOOKUP(AK534,dim_targetsresults!B:C,2,FALSE)),"",VLOOKUP(AK534,dim_targetsresults!B:C,2,FALSE))</f>
        <v>Jh0jDM5yQ2E</v>
      </c>
      <c r="AM534" s="19" t="str">
        <f>IF(ISNA(VLOOKUP(TRIM(D534),dim_numeratordenominator!A:B,2,FALSE)),"",VLOOKUP(TRIM(D534),dim_numeratordenominator!A:C,2,FALSE))</f>
        <v>Numerator</v>
      </c>
      <c r="AN534" s="19" t="str">
        <f>IF(ISNA(VLOOKUP(AM534,dim_numeratordenominator!B:C,2,FALSE)),"",VLOOKUP(AM534,dim_numeratordenominator!B:C,2,FALSE))</f>
        <v>Som9NRMQqV7</v>
      </c>
      <c r="AO534" s="19" t="str">
        <f>IF(ISNA(VLOOKUP(TRIM(E534),dim_supporttype!A:B,2,FALSE)),"",VLOOKUP(TRIM(E534),dim_supporttype!A:C,2,FALSE))</f>
        <v>CS</v>
      </c>
      <c r="AP534" s="19" t="str">
        <f>IF(ISNA(VLOOKUP(AO534,dim_supporttype!B:C,2,FALSE)),"",VLOOKUP(AO534,dim_supporttype!B:C,2,FALSE))</f>
        <v>lvaJoXT3kCK</v>
      </c>
      <c r="AQ534" s="19" t="str">
        <f>IF(ISNA(VLOOKUP(TRIM(F534),dim_disaggs!A:B,2,FALSE)),"No Disagg",VLOOKUP(TRIM(F534),dim_disaggs!A:B,2,FALSE))</f>
        <v>KeyPop/HIVStatus</v>
      </c>
      <c r="AR534" s="19" t="str">
        <f>IF(ISNA(VLOOKUP(AQ534,dim_disaggs!B:C,2,FALSE)),"",VLOOKUP(AQ534,dim_disaggs!B:C,2,FALSE))</f>
        <v>oLVJbdHt6ou</v>
      </c>
      <c r="AU534" s="72" t="s">
        <v>755</v>
      </c>
      <c r="AV534" s="73" t="s">
        <v>755</v>
      </c>
      <c r="AW534" s="66" t="s">
        <v>755</v>
      </c>
      <c r="AX534" s="66" t="s">
        <v>755</v>
      </c>
      <c r="BA534" s="105" t="str">
        <f t="shared" si="81"/>
        <v/>
      </c>
      <c r="BB534" s="20" t="str">
        <f t="shared" si="82"/>
        <v/>
      </c>
      <c r="BE534" s="75" t="s">
        <v>755</v>
      </c>
      <c r="BF534" s="73" t="s">
        <v>755</v>
      </c>
      <c r="BG534" s="55" t="s">
        <v>755</v>
      </c>
      <c r="BH534" s="76" t="s">
        <v>755</v>
      </c>
      <c r="BI534" s="20" t="s">
        <v>755</v>
      </c>
      <c r="BJ534" s="20" t="s">
        <v>755</v>
      </c>
      <c r="BK534" s="55" t="s">
        <v>755</v>
      </c>
      <c r="BL534" s="71" t="s">
        <v>755</v>
      </c>
      <c r="BM534" s="77" t="s">
        <v>755</v>
      </c>
      <c r="BN534" s="78" t="s">
        <v>755</v>
      </c>
      <c r="BO534" s="77" t="s">
        <v>755</v>
      </c>
      <c r="BP534" s="78" t="s">
        <v>755</v>
      </c>
    </row>
    <row r="535" spans="1:68" ht="18" x14ac:dyDescent="0.2">
      <c r="A535" s="20" t="s">
        <v>95</v>
      </c>
      <c r="B535" s="20" t="s">
        <v>25571</v>
      </c>
      <c r="C535" s="22" t="s">
        <v>114</v>
      </c>
      <c r="D535" s="22" t="s">
        <v>1</v>
      </c>
      <c r="E535" s="22" t="s">
        <v>25556</v>
      </c>
      <c r="F535" s="22" t="s">
        <v>21413</v>
      </c>
      <c r="G535" s="20" t="s">
        <v>20086</v>
      </c>
      <c r="H535" s="22" t="s">
        <v>21413</v>
      </c>
      <c r="I535" s="19">
        <f t="shared" si="76"/>
        <v>46</v>
      </c>
      <c r="J535" s="20" t="s">
        <v>755</v>
      </c>
      <c r="K535" s="89" t="s">
        <v>115</v>
      </c>
      <c r="L535" s="95" t="str">
        <f>IF(M535&lt;&gt;"",IF(NOT(ISNA(INDEX(cc!B:B,MATCH(M535,cc!A:A,0)))),INDEX(cc!B:B,MATCH(M535,cc!A:A,0)),"0"),"")</f>
        <v>Age (&lt;15,15+-uk, 2), Sex, ARV Dispensing Quantity and HIV Status (Positive)</v>
      </c>
      <c r="M535" s="101" t="s">
        <v>21412</v>
      </c>
      <c r="N535" s="28" t="str">
        <f t="shared" si="74"/>
        <v/>
      </c>
      <c r="O535" s="19" t="str">
        <f t="shared" si="77"/>
        <v>TX_CURR (N, CS, Age/Sex/ARVDispense/HIVStatus): Receiving ART</v>
      </c>
      <c r="P535" s="19" t="str">
        <f t="shared" si="78"/>
        <v>TX_CURR (N, CS, Age/Sex/ARVDispense/HIVStatus): Receiving ART</v>
      </c>
      <c r="Q535" s="19" t="str">
        <f t="shared" si="75"/>
        <v>TX_CURR (N, CS, Age/Sex/ARVDispense/HIVStatus)</v>
      </c>
      <c r="R535" s="19" t="str">
        <f t="shared" si="79"/>
        <v>TX_CURR_N_CS_Age_Sex_ARVDispense_HIVStatus</v>
      </c>
      <c r="S535" s="19" t="str">
        <f t="shared" si="80"/>
        <v>TX_CURR_N_CS_Age_Sex_ARVDispense_HIVStatus_</v>
      </c>
      <c r="T535" s="19" t="b">
        <f>NOT(ISNA(VLOOKUP(B535,dbcodes!A:B,2,FALSE)))</f>
        <v>0</v>
      </c>
      <c r="U535" s="19">
        <f>IF(ISNA(VLOOKUP(B535,dbcodes!A:B,2,FALSE)),des!R2602,VLOOKUP(B535,dbcodes!A:B,2,FALSE))</f>
        <v>0</v>
      </c>
      <c r="W535" s="107" t="str">
        <f>IF(ISNA(VLOOKUP(C535,descriptions!A:B,2,FALSE)),des!V2188,IF(G535=" TARGET","Target ","")&amp;VLOOKUP(C535,descriptions!A:B,2,FALSE))</f>
        <v>Number of adults and children currently receiving antiretroviral therapy (ART)</v>
      </c>
      <c r="X535" s="20" t="s">
        <v>4</v>
      </c>
      <c r="Y535" s="20" t="s">
        <v>831</v>
      </c>
      <c r="Z535" s="20" t="s">
        <v>836</v>
      </c>
      <c r="AA535" s="20" t="s">
        <v>102</v>
      </c>
      <c r="AB535" s="20" t="s">
        <v>755</v>
      </c>
      <c r="AC535" s="19" t="str">
        <f>IF(AB535&lt;&gt;"",IF(NOT(ISNA(INDEX(os!A:A,MATCH(AB535,os!B:B,0)))),INDEX(os!A:A,MATCH(AB535,os!B:B,0)),"0"),"")</f>
        <v/>
      </c>
      <c r="AD535" s="20" t="s">
        <v>830</v>
      </c>
      <c r="AH535" s="93" t="str">
        <f>IF(NOT(ISNA(VLOOKUP(B:B,ResultsTargets!A:A,1,0))),"TRUE","")</f>
        <v>TRUE</v>
      </c>
      <c r="AI535" s="19" t="str">
        <f>IF(ISNA(VLOOKUP(C535,dim_techarea!A:B,2,FALSE)),"",VLOOKUP(C535,dim_techarea!A:B,2,FALSE))</f>
        <v>TX_CURR</v>
      </c>
      <c r="AJ535" s="19" t="str">
        <f>IF(ISNA(VLOOKUP(AI535,dim_techarea!B:C,2,FALSE)),"",VLOOKUP(AI535,dim_techarea!B:C,2,FALSE))</f>
        <v>MvszPTQrUhy</v>
      </c>
      <c r="AK535" s="19" t="str">
        <f>IF(ISNA(VLOOKUP(TRIM(G535),dim_targetsresults!A:B,2,FALSE)),"",VLOOKUP(TRIM(G535),dim_targetsresults!A:C,2,FALSE))</f>
        <v>MER Results</v>
      </c>
      <c r="AL535" s="19" t="str">
        <f>IF(ISNA(VLOOKUP(AK535,dim_targetsresults!B:C,2,FALSE)),"",VLOOKUP(AK535,dim_targetsresults!B:C,2,FALSE))</f>
        <v>Jh0jDM5yQ2E</v>
      </c>
      <c r="AM535" s="19" t="str">
        <f>IF(ISNA(VLOOKUP(TRIM(D535),dim_numeratordenominator!A:B,2,FALSE)),"",VLOOKUP(TRIM(D535),dim_numeratordenominator!A:C,2,FALSE))</f>
        <v>Numerator</v>
      </c>
      <c r="AN535" s="19" t="str">
        <f>IF(ISNA(VLOOKUP(AM535,dim_numeratordenominator!B:C,2,FALSE)),"",VLOOKUP(AM535,dim_numeratordenominator!B:C,2,FALSE))</f>
        <v>Som9NRMQqV7</v>
      </c>
      <c r="AO535" s="19" t="str">
        <f>IF(ISNA(VLOOKUP(TRIM(E535),dim_supporttype!A:B,2,FALSE)),"",VLOOKUP(TRIM(E535),dim_supporttype!A:C,2,FALSE))</f>
        <v>CS</v>
      </c>
      <c r="AP535" s="19" t="str">
        <f>IF(ISNA(VLOOKUP(AO535,dim_supporttype!B:C,2,FALSE)),"",VLOOKUP(AO535,dim_supporttype!B:C,2,FALSE))</f>
        <v>lvaJoXT3kCK</v>
      </c>
      <c r="AQ535" s="19" t="str">
        <f>IF(ISNA(VLOOKUP(TRIM(F535),dim_disaggs!A:B,2,FALSE)),"No Disagg",VLOOKUP(TRIM(F535),dim_disaggs!A:B,2,FALSE))</f>
        <v>Age/Sex/ARVDispense/HIVStatus</v>
      </c>
      <c r="AR535" s="19" t="str">
        <f>IF(ISNA(VLOOKUP(AQ535,dim_disaggs!B:C,2,FALSE)),"",VLOOKUP(AQ535,dim_disaggs!B:C,2,FALSE))</f>
        <v>Hls83JaY3cE</v>
      </c>
      <c r="AU535" s="72" t="s">
        <v>755</v>
      </c>
      <c r="AV535" s="73" t="s">
        <v>755</v>
      </c>
      <c r="AX535" s="66" t="s">
        <v>755</v>
      </c>
      <c r="BA535" s="105" t="str">
        <f t="shared" si="81"/>
        <v/>
      </c>
      <c r="BB535" s="20" t="str">
        <f t="shared" si="82"/>
        <v/>
      </c>
      <c r="BE535" s="75" t="s">
        <v>755</v>
      </c>
      <c r="BF535" s="73" t="s">
        <v>755</v>
      </c>
      <c r="BG535" s="55" t="s">
        <v>755</v>
      </c>
      <c r="BH535" s="76" t="s">
        <v>755</v>
      </c>
      <c r="BI535" s="20" t="s">
        <v>755</v>
      </c>
      <c r="BJ535" s="20" t="s">
        <v>755</v>
      </c>
      <c r="BK535" s="55" t="s">
        <v>755</v>
      </c>
      <c r="BL535" s="71" t="s">
        <v>755</v>
      </c>
      <c r="BM535" s="77" t="s">
        <v>755</v>
      </c>
      <c r="BN535" s="78" t="s">
        <v>755</v>
      </c>
      <c r="BO535" s="77" t="s">
        <v>755</v>
      </c>
      <c r="BP535" s="78" t="s">
        <v>755</v>
      </c>
    </row>
    <row r="536" spans="1:68" x14ac:dyDescent="0.2">
      <c r="A536" s="20" t="s">
        <v>95</v>
      </c>
      <c r="B536" s="21" t="s">
        <v>19997</v>
      </c>
      <c r="C536" s="20" t="s">
        <v>114</v>
      </c>
      <c r="D536" s="20" t="s">
        <v>1</v>
      </c>
      <c r="E536" s="20" t="s">
        <v>77</v>
      </c>
      <c r="F536" s="20" t="s">
        <v>19992</v>
      </c>
      <c r="G536" s="20" t="s">
        <v>2442</v>
      </c>
      <c r="H536" s="20" t="s">
        <v>19992</v>
      </c>
      <c r="I536" s="19">
        <f t="shared" si="76"/>
        <v>42</v>
      </c>
      <c r="K536" s="20" t="s">
        <v>115</v>
      </c>
      <c r="L536" s="95" t="str">
        <f>IF(M536&lt;&gt;"",IF(NOT(ISNA(INDEX(cc!B:B,MATCH(M536,cc!A:A,0)))),INDEX(cc!B:B,MATCH(M536,cc!A:A,0)),"0"),"")</f>
        <v>Age (&lt;1-50+-uk, 12), Sex and HIV Status (Positive)</v>
      </c>
      <c r="M536" s="97" t="s">
        <v>20545</v>
      </c>
      <c r="N536" s="28" t="str">
        <f t="shared" si="74"/>
        <v xml:space="preserve"> TARGET</v>
      </c>
      <c r="O536" s="19" t="str">
        <f t="shared" si="77"/>
        <v>TX_CURR (N, DSD, Age/Sex/HIVStatus) TARGET: Receiving ART</v>
      </c>
      <c r="P536" s="19" t="str">
        <f t="shared" si="78"/>
        <v>TX_CURR (N, DSD, Age/Sex/HIVStatus) TARGET: Receiving ART</v>
      </c>
      <c r="Q536" s="19" t="str">
        <f t="shared" si="75"/>
        <v>TX_CURR (N, DSD, Age/Sex/HIVStatus) TARGET</v>
      </c>
      <c r="R536" s="19" t="str">
        <f t="shared" si="79"/>
        <v>TX_CURR_N_DSD_Age_Sex_HIVStatus_TARGET</v>
      </c>
      <c r="S536" s="19" t="str">
        <f t="shared" si="80"/>
        <v>TX_CURR_N_DSD_Age_Sex_HIVStatus_TARGET</v>
      </c>
      <c r="T536" s="19" t="b">
        <f>NOT(ISNA(VLOOKUP(B536,dbcodes!A:B,2,FALSE)))</f>
        <v>1</v>
      </c>
      <c r="U536" s="19" t="str">
        <f>IF(ISNA(VLOOKUP(B536,dbcodes!A:B,2,FALSE)),des!R2603,VLOOKUP(B536,dbcodes!A:B,2,FALSE))</f>
        <v>TX_CURR_N_DSD_Age_Sex_HIVStatus_TARGET</v>
      </c>
      <c r="W536" s="107" t="str">
        <f>IF(ISNA(VLOOKUP(C536,descriptions!A:B,2,FALSE)),des!V1478,IF(G536=" TARGET","Target ","")&amp;VLOOKUP(C536,descriptions!A:B,2,FALSE))</f>
        <v>Target Number of adults and children currently receiving antiretroviral therapy (ART)</v>
      </c>
      <c r="X536" s="20" t="s">
        <v>4</v>
      </c>
      <c r="Y536" s="20" t="s">
        <v>831</v>
      </c>
      <c r="Z536" s="20" t="s">
        <v>836</v>
      </c>
      <c r="AA536" s="20" t="s">
        <v>102</v>
      </c>
      <c r="AB536" s="20" t="s">
        <v>755</v>
      </c>
      <c r="AC536" s="19" t="str">
        <f>IF(AB536&lt;&gt;"",IF(NOT(ISNA(INDEX(os!A:A,MATCH(AB536,os!B:B,0)))),INDEX(os!A:A,MATCH(AB536,os!B:B,0)),"0"),"")</f>
        <v/>
      </c>
      <c r="AD536" s="20" t="s">
        <v>830</v>
      </c>
      <c r="AH536" s="93" t="str">
        <f>IF(NOT(ISNA(VLOOKUP(B:B,ResultsTargets!A:A,1,0))),"TRUE","")</f>
        <v>TRUE</v>
      </c>
      <c r="AI536" s="19" t="str">
        <f>IF(ISNA(VLOOKUP(C536,dim_techarea!A:B,2,FALSE)),"",VLOOKUP(C536,dim_techarea!A:B,2,FALSE))</f>
        <v>TX_CURR</v>
      </c>
      <c r="AJ536" s="19" t="str">
        <f>IF(ISNA(VLOOKUP(AI536,dim_techarea!B:C,2,FALSE)),"",VLOOKUP(AI536,dim_techarea!B:C,2,FALSE))</f>
        <v>MvszPTQrUhy</v>
      </c>
      <c r="AK536" s="19" t="str">
        <f>IF(ISNA(VLOOKUP(TRIM(G536),dim_targetsresults!A:B,2,FALSE)),"",VLOOKUP(TRIM(G536),dim_targetsresults!A:C,2,FALSE))</f>
        <v>MER Targets</v>
      </c>
      <c r="AL536" s="19" t="str">
        <f>IF(ISNA(VLOOKUP(AK536,dim_targetsresults!B:C,2,FALSE)),"",VLOOKUP(AK536,dim_targetsresults!B:C,2,FALSE))</f>
        <v>W8imnja2Owd</v>
      </c>
      <c r="AM536" s="19" t="str">
        <f>IF(ISNA(VLOOKUP(TRIM(D536),dim_numeratordenominator!A:B,2,FALSE)),"",VLOOKUP(TRIM(D536),dim_numeratordenominator!A:C,2,FALSE))</f>
        <v>Numerator</v>
      </c>
      <c r="AN536" s="19" t="str">
        <f>IF(ISNA(VLOOKUP(AM536,dim_numeratordenominator!B:C,2,FALSE)),"",VLOOKUP(AM536,dim_numeratordenominator!B:C,2,FALSE))</f>
        <v>Som9NRMQqV7</v>
      </c>
      <c r="AO536" s="19" t="str">
        <f>IF(ISNA(VLOOKUP(TRIM(E536),dim_supporttype!A:B,2,FALSE)),"",VLOOKUP(TRIM(E536),dim_supporttype!A:C,2,FALSE))</f>
        <v>DSD</v>
      </c>
      <c r="AP536" s="19" t="str">
        <f>IF(ISNA(VLOOKUP(AO536,dim_supporttype!B:C,2,FALSE)),"",VLOOKUP(AO536,dim_supporttype!B:C,2,FALSE))</f>
        <v>iM13vdNLWKb</v>
      </c>
      <c r="AQ536" s="19" t="str">
        <f>IF(ISNA(VLOOKUP(TRIM(F536),dim_disaggs!A:B,2,FALSE)),"No Disagg",VLOOKUP(TRIM(F536),dim_disaggs!A:B,2,FALSE))</f>
        <v>Age/Sex/HIVStatus</v>
      </c>
      <c r="AR536" s="19" t="str">
        <f>IF(ISNA(VLOOKUP(AQ536,dim_disaggs!B:C,2,FALSE)),"",VLOOKUP(AQ536,dim_disaggs!B:C,2,FALSE))</f>
        <v>pxz2gGSIQhG</v>
      </c>
      <c r="AU536" s="72" t="s">
        <v>755</v>
      </c>
      <c r="AV536" s="73" t="s">
        <v>755</v>
      </c>
      <c r="AW536" s="66" t="s">
        <v>755</v>
      </c>
      <c r="AX536" s="66" t="s">
        <v>755</v>
      </c>
      <c r="BA536" s="105" t="str">
        <f t="shared" si="81"/>
        <v>Top Level Numerator</v>
      </c>
      <c r="BB536" s="20" t="str">
        <f t="shared" si="82"/>
        <v>PE5QVF0w4xj</v>
      </c>
      <c r="BE536" s="75" t="s">
        <v>755</v>
      </c>
      <c r="BF536" s="73" t="s">
        <v>755</v>
      </c>
      <c r="BG536" s="55" t="s">
        <v>755</v>
      </c>
      <c r="BH536" s="76" t="s">
        <v>755</v>
      </c>
      <c r="BI536" s="20" t="s">
        <v>755</v>
      </c>
      <c r="BJ536" s="20" t="s">
        <v>755</v>
      </c>
      <c r="BK536" s="55" t="s">
        <v>20634</v>
      </c>
      <c r="BL536" s="71" t="s">
        <v>20636</v>
      </c>
      <c r="BM536" s="77" t="s">
        <v>21473</v>
      </c>
      <c r="BN536" s="78" t="s">
        <v>21476</v>
      </c>
      <c r="BO536" s="77" t="s">
        <v>25670</v>
      </c>
      <c r="BP536" s="78" t="s">
        <v>25672</v>
      </c>
    </row>
    <row r="537" spans="1:68" x14ac:dyDescent="0.2">
      <c r="A537" s="20" t="s">
        <v>95</v>
      </c>
      <c r="B537" s="21" t="s">
        <v>19998</v>
      </c>
      <c r="C537" s="20" t="s">
        <v>114</v>
      </c>
      <c r="D537" s="20" t="s">
        <v>1</v>
      </c>
      <c r="E537" s="20" t="s">
        <v>78</v>
      </c>
      <c r="F537" s="20" t="s">
        <v>19992</v>
      </c>
      <c r="G537" s="20" t="s">
        <v>2442</v>
      </c>
      <c r="H537" s="20" t="s">
        <v>19992</v>
      </c>
      <c r="I537" s="19">
        <f t="shared" si="76"/>
        <v>41</v>
      </c>
      <c r="K537" s="20" t="s">
        <v>115</v>
      </c>
      <c r="L537" s="95" t="str">
        <f>IF(M537&lt;&gt;"",IF(NOT(ISNA(INDEX(cc!B:B,MATCH(M537,cc!A:A,0)))),INDEX(cc!B:B,MATCH(M537,cc!A:A,0)),"0"),"")</f>
        <v>Age (&lt;1-50+-uk, 12), Sex and HIV Status (Positive)</v>
      </c>
      <c r="M537" s="97" t="s">
        <v>20545</v>
      </c>
      <c r="N537" s="28" t="str">
        <f t="shared" si="74"/>
        <v xml:space="preserve"> TARGET</v>
      </c>
      <c r="O537" s="19" t="str">
        <f t="shared" si="77"/>
        <v>TX_CURR (N, TA, Age/Sex/HIVStatus) TARGET: Receiving ART</v>
      </c>
      <c r="P537" s="19" t="str">
        <f t="shared" si="78"/>
        <v>TX_CURR (N, TA, Age/Sex/HIVStatus) TARGET: Receiving ART</v>
      </c>
      <c r="Q537" s="19" t="str">
        <f t="shared" si="75"/>
        <v>TX_CURR (N, TA, Age/Sex/HIVStatus) TARGET</v>
      </c>
      <c r="R537" s="19" t="str">
        <f t="shared" si="79"/>
        <v>TX_CURR_N_TA_Age_Sex_HIVStatus_TARGET</v>
      </c>
      <c r="S537" s="19" t="str">
        <f t="shared" si="80"/>
        <v>TX_CURR_N_TA_Age_Sex_HIVStatus_TARGET</v>
      </c>
      <c r="T537" s="19" t="b">
        <f>NOT(ISNA(VLOOKUP(B537,dbcodes!A:B,2,FALSE)))</f>
        <v>1</v>
      </c>
      <c r="U537" s="19" t="str">
        <f>IF(ISNA(VLOOKUP(B537,dbcodes!A:B,2,FALSE)),des!R2604,VLOOKUP(B537,dbcodes!A:B,2,FALSE))</f>
        <v>TX_CURR_N_TA_Age_Sex_HIVStatus_TARGET</v>
      </c>
      <c r="W537" s="107" t="str">
        <f>IF(ISNA(VLOOKUP(C537,descriptions!A:B,2,FALSE)),des!V1479,IF(G537=" TARGET","Target ","")&amp;VLOOKUP(C537,descriptions!A:B,2,FALSE))</f>
        <v>Target Number of adults and children currently receiving antiretroviral therapy (ART)</v>
      </c>
      <c r="X537" s="20" t="s">
        <v>4</v>
      </c>
      <c r="Y537" s="20" t="s">
        <v>831</v>
      </c>
      <c r="Z537" s="20" t="s">
        <v>836</v>
      </c>
      <c r="AA537" s="20" t="s">
        <v>102</v>
      </c>
      <c r="AB537" s="20" t="s">
        <v>755</v>
      </c>
      <c r="AC537" s="19" t="str">
        <f>IF(AB537&lt;&gt;"",IF(NOT(ISNA(INDEX(os!A:A,MATCH(AB537,os!B:B,0)))),INDEX(os!A:A,MATCH(AB537,os!B:B,0)),"0"),"")</f>
        <v/>
      </c>
      <c r="AD537" s="20" t="s">
        <v>830</v>
      </c>
      <c r="AH537" s="93" t="str">
        <f>IF(NOT(ISNA(VLOOKUP(B:B,ResultsTargets!A:A,1,0))),"TRUE","")</f>
        <v>TRUE</v>
      </c>
      <c r="AI537" s="19" t="str">
        <f>IF(ISNA(VLOOKUP(C537,dim_techarea!A:B,2,FALSE)),"",VLOOKUP(C537,dim_techarea!A:B,2,FALSE))</f>
        <v>TX_CURR</v>
      </c>
      <c r="AJ537" s="19" t="str">
        <f>IF(ISNA(VLOOKUP(AI537,dim_techarea!B:C,2,FALSE)),"",VLOOKUP(AI537,dim_techarea!B:C,2,FALSE))</f>
        <v>MvszPTQrUhy</v>
      </c>
      <c r="AK537" s="19" t="str">
        <f>IF(ISNA(VLOOKUP(TRIM(G537),dim_targetsresults!A:B,2,FALSE)),"",VLOOKUP(TRIM(G537),dim_targetsresults!A:C,2,FALSE))</f>
        <v>MER Targets</v>
      </c>
      <c r="AL537" s="19" t="str">
        <f>IF(ISNA(VLOOKUP(AK537,dim_targetsresults!B:C,2,FALSE)),"",VLOOKUP(AK537,dim_targetsresults!B:C,2,FALSE))</f>
        <v>W8imnja2Owd</v>
      </c>
      <c r="AM537" s="19" t="str">
        <f>IF(ISNA(VLOOKUP(TRIM(D537),dim_numeratordenominator!A:B,2,FALSE)),"",VLOOKUP(TRIM(D537),dim_numeratordenominator!A:C,2,FALSE))</f>
        <v>Numerator</v>
      </c>
      <c r="AN537" s="19" t="str">
        <f>IF(ISNA(VLOOKUP(AM537,dim_numeratordenominator!B:C,2,FALSE)),"",VLOOKUP(AM537,dim_numeratordenominator!B:C,2,FALSE))</f>
        <v>Som9NRMQqV7</v>
      </c>
      <c r="AO537" s="19" t="str">
        <f>IF(ISNA(VLOOKUP(TRIM(E537),dim_supporttype!A:B,2,FALSE)),"",VLOOKUP(TRIM(E537),dim_supporttype!A:C,2,FALSE))</f>
        <v>TA</v>
      </c>
      <c r="AP537" s="19" t="str">
        <f>IF(ISNA(VLOOKUP(AO537,dim_supporttype!B:C,2,FALSE)),"",VLOOKUP(AO537,dim_supporttype!B:C,2,FALSE))</f>
        <v>cRAGKdWIDn4</v>
      </c>
      <c r="AQ537" s="19" t="str">
        <f>IF(ISNA(VLOOKUP(TRIM(F537),dim_disaggs!A:B,2,FALSE)),"No Disagg",VLOOKUP(TRIM(F537),dim_disaggs!A:B,2,FALSE))</f>
        <v>Age/Sex/HIVStatus</v>
      </c>
      <c r="AR537" s="19" t="str">
        <f>IF(ISNA(VLOOKUP(AQ537,dim_disaggs!B:C,2,FALSE)),"",VLOOKUP(AQ537,dim_disaggs!B:C,2,FALSE))</f>
        <v>pxz2gGSIQhG</v>
      </c>
      <c r="AU537" s="72" t="s">
        <v>755</v>
      </c>
      <c r="AV537" s="73" t="s">
        <v>755</v>
      </c>
      <c r="AW537" s="66" t="s">
        <v>755</v>
      </c>
      <c r="AX537" s="66" t="s">
        <v>755</v>
      </c>
      <c r="BA537" s="105" t="str">
        <f t="shared" si="81"/>
        <v>Top Level Numerator</v>
      </c>
      <c r="BB537" s="20" t="str">
        <f t="shared" si="82"/>
        <v>PE5QVF0w4xj</v>
      </c>
      <c r="BE537" s="75" t="s">
        <v>755</v>
      </c>
      <c r="BF537" s="73" t="s">
        <v>755</v>
      </c>
      <c r="BG537" s="55" t="s">
        <v>755</v>
      </c>
      <c r="BH537" s="76" t="s">
        <v>755</v>
      </c>
      <c r="BI537" s="20" t="s">
        <v>755</v>
      </c>
      <c r="BJ537" s="20" t="s">
        <v>755</v>
      </c>
      <c r="BK537" s="55" t="s">
        <v>20634</v>
      </c>
      <c r="BL537" s="71" t="s">
        <v>20636</v>
      </c>
      <c r="BM537" s="77" t="s">
        <v>21473</v>
      </c>
      <c r="BN537" s="78" t="s">
        <v>21476</v>
      </c>
      <c r="BO537" s="77" t="s">
        <v>25670</v>
      </c>
      <c r="BP537" s="78" t="s">
        <v>25672</v>
      </c>
    </row>
    <row r="538" spans="1:68" x14ac:dyDescent="0.2">
      <c r="A538" s="20" t="s">
        <v>95</v>
      </c>
      <c r="B538" s="20" t="s">
        <v>1880</v>
      </c>
      <c r="C538" s="20" t="s">
        <v>114</v>
      </c>
      <c r="D538" s="20" t="s">
        <v>1</v>
      </c>
      <c r="E538" s="20" t="s">
        <v>264</v>
      </c>
      <c r="G538" s="20" t="s">
        <v>2442</v>
      </c>
      <c r="I538" s="19">
        <f t="shared" si="76"/>
        <v>33</v>
      </c>
      <c r="J538" s="20" t="s">
        <v>755</v>
      </c>
      <c r="K538" s="20" t="s">
        <v>115</v>
      </c>
      <c r="L538" s="95" t="str">
        <f>IF(M538&lt;&gt;"",IF(NOT(ISNA(INDEX(cc!B:B,MATCH(M538,cc!A:A,0)))),INDEX(cc!B:B,MATCH(M538,cc!A:A,0)),"0"),"")</f>
        <v>default</v>
      </c>
      <c r="M538" s="97" t="s">
        <v>13</v>
      </c>
      <c r="N538" s="28" t="str">
        <f t="shared" si="74"/>
        <v xml:space="preserve"> TARGET</v>
      </c>
      <c r="O538" s="19" t="str">
        <f t="shared" si="77"/>
        <v>TX_CURR (N, DSD_NARRATIVE) TARGET: Receiving ART</v>
      </c>
      <c r="P538" s="19" t="str">
        <f t="shared" si="78"/>
        <v>TX_CURR (N, DSD_NARRATIVE) TARGET: Receiving ART</v>
      </c>
      <c r="Q538" s="19" t="str">
        <f t="shared" si="75"/>
        <v>TX_CURR (N, DSD_NARRATIVE) TARGET</v>
      </c>
      <c r="R538" s="19" t="str">
        <f t="shared" si="79"/>
        <v>TX_CURR_N_DSD_NARRATIVE_TARGET</v>
      </c>
      <c r="S538" s="19" t="str">
        <f t="shared" si="80"/>
        <v>TX_CURR_N_DSD_NARRATIVE_TARGET</v>
      </c>
      <c r="T538" s="19" t="b">
        <f>NOT(ISNA(VLOOKUP(B538,dbcodes!A:B,2,FALSE)))</f>
        <v>1</v>
      </c>
      <c r="U538" s="19" t="str">
        <f>IF(ISNA(VLOOKUP(B538,dbcodes!A:B,2,FALSE)),des!R2605,VLOOKUP(B538,dbcodes!A:B,2,FALSE))</f>
        <v>TX_CURR_N_DSD_NARRATIVE_TARGET</v>
      </c>
      <c r="W538" s="107" t="str">
        <f>IF(ISNA(VLOOKUP(C538,descriptions!A:B,2,FALSE)),des!V1488,IF(G538=" TARGET","Target ","")&amp;VLOOKUP(C538,descriptions!A:B,2,FALSE))</f>
        <v>Target Number of adults and children currently receiving antiretroviral therapy (ART)</v>
      </c>
      <c r="X538" s="20" t="s">
        <v>9</v>
      </c>
      <c r="Y538" s="20" t="s">
        <v>831</v>
      </c>
      <c r="Z538" s="20" t="s">
        <v>836</v>
      </c>
      <c r="AA538" s="20" t="s">
        <v>102</v>
      </c>
      <c r="AB538" s="20" t="s">
        <v>755</v>
      </c>
      <c r="AC538" s="19" t="str">
        <f>IF(AB538&lt;&gt;"",IF(NOT(ISNA(INDEX(os!A:A,MATCH(AB538,os!B:B,0)))),INDEX(os!A:A,MATCH(AB538,os!B:B,0)),"0"),"")</f>
        <v/>
      </c>
      <c r="AD538" s="20" t="s">
        <v>830</v>
      </c>
      <c r="AH538" s="93" t="str">
        <f>IF(NOT(ISNA(VLOOKUP(B:B,ResultsTargets!A:A,1,0))),"TRUE","")</f>
        <v>TRUE</v>
      </c>
      <c r="AI538" s="19" t="str">
        <f>IF(ISNA(VLOOKUP(C538,dim_techarea!A:B,2,FALSE)),"",VLOOKUP(C538,dim_techarea!A:B,2,FALSE))</f>
        <v>TX_CURR</v>
      </c>
      <c r="AJ538" s="19" t="str">
        <f>IF(ISNA(VLOOKUP(AI538,dim_techarea!B:C,2,FALSE)),"",VLOOKUP(AI538,dim_techarea!B:C,2,FALSE))</f>
        <v>MvszPTQrUhy</v>
      </c>
      <c r="AK538" s="19" t="str">
        <f>IF(ISNA(VLOOKUP(TRIM(G538),dim_targetsresults!A:B,2,FALSE)),"",VLOOKUP(TRIM(G538),dim_targetsresults!A:C,2,FALSE))</f>
        <v>MER Targets</v>
      </c>
      <c r="AL538" s="19" t="str">
        <f>IF(ISNA(VLOOKUP(AK538,dim_targetsresults!B:C,2,FALSE)),"",VLOOKUP(AK538,dim_targetsresults!B:C,2,FALSE))</f>
        <v>W8imnja2Owd</v>
      </c>
      <c r="AM538" s="19" t="str">
        <f>IF(ISNA(VLOOKUP(TRIM(D538),dim_numeratordenominator!A:B,2,FALSE)),"",VLOOKUP(TRIM(D538),dim_numeratordenominator!A:C,2,FALSE))</f>
        <v>Numerator</v>
      </c>
      <c r="AN538" s="19" t="str">
        <f>IF(ISNA(VLOOKUP(AM538,dim_numeratordenominator!B:C,2,FALSE)),"",VLOOKUP(AM538,dim_numeratordenominator!B:C,2,FALSE))</f>
        <v>Som9NRMQqV7</v>
      </c>
      <c r="AO538" s="19" t="str">
        <f>IF(ISNA(VLOOKUP(TRIM(E538),dim_supporttype!A:B,2,FALSE)),"",VLOOKUP(TRIM(E538),dim_supporttype!A:C,2,FALSE))</f>
        <v>DSD Narratives</v>
      </c>
      <c r="AP538" s="19" t="str">
        <f>IF(ISNA(VLOOKUP(AO538,dim_supporttype!B:C,2,FALSE)),"",VLOOKUP(AO538,dim_supporttype!B:C,2,FALSE))</f>
        <v>ySGf8v2q9Rm</v>
      </c>
      <c r="AQ538" s="19" t="str">
        <f>IF(ISNA(VLOOKUP(TRIM(F538),dim_disaggs!A:B,2,FALSE)),"No Disagg",VLOOKUP(TRIM(F538),dim_disaggs!A:B,2,FALSE))</f>
        <v>No Disagg</v>
      </c>
      <c r="AR538" s="19" t="str">
        <f>IF(ISNA(VLOOKUP(AQ538,dim_disaggs!B:C,2,FALSE)),"",VLOOKUP(AQ538,dim_disaggs!B:C,2,FALSE))</f>
        <v>werJlVT6sf3</v>
      </c>
      <c r="AU538" s="72" t="s">
        <v>755</v>
      </c>
      <c r="AV538" s="73" t="s">
        <v>755</v>
      </c>
      <c r="AW538" s="66" t="s">
        <v>755</v>
      </c>
      <c r="AX538" s="66" t="s">
        <v>755</v>
      </c>
      <c r="BA538" s="105" t="str">
        <f t="shared" si="81"/>
        <v>Top Level Numerator</v>
      </c>
      <c r="BB538" s="20" t="str">
        <f t="shared" si="82"/>
        <v>PE5QVF0w4xj</v>
      </c>
      <c r="BC538" s="20" t="s">
        <v>25706</v>
      </c>
      <c r="BD538" s="20" t="s">
        <v>25707</v>
      </c>
      <c r="BE538" s="75" t="s">
        <v>755</v>
      </c>
      <c r="BF538" s="73" t="s">
        <v>755</v>
      </c>
      <c r="BG538" s="55" t="s">
        <v>755</v>
      </c>
      <c r="BH538" s="76" t="s">
        <v>755</v>
      </c>
      <c r="BI538" s="20" t="s">
        <v>755</v>
      </c>
      <c r="BJ538" s="20" t="s">
        <v>755</v>
      </c>
      <c r="BK538" s="55" t="s">
        <v>755</v>
      </c>
      <c r="BL538" s="71" t="s">
        <v>755</v>
      </c>
      <c r="BM538" s="77" t="s">
        <v>755</v>
      </c>
      <c r="BN538" s="78" t="s">
        <v>755</v>
      </c>
      <c r="BO538" s="77" t="s">
        <v>755</v>
      </c>
      <c r="BP538" s="78" t="s">
        <v>755</v>
      </c>
    </row>
    <row r="539" spans="1:68" x14ac:dyDescent="0.2">
      <c r="A539" s="20" t="s">
        <v>95</v>
      </c>
      <c r="B539" s="20" t="s">
        <v>1889</v>
      </c>
      <c r="C539" s="20" t="s">
        <v>114</v>
      </c>
      <c r="D539" s="20" t="s">
        <v>1</v>
      </c>
      <c r="E539" s="20" t="s">
        <v>265</v>
      </c>
      <c r="G539" s="20" t="s">
        <v>2442</v>
      </c>
      <c r="I539" s="19">
        <f t="shared" si="76"/>
        <v>32</v>
      </c>
      <c r="J539" s="20" t="s">
        <v>755</v>
      </c>
      <c r="K539" s="20" t="s">
        <v>115</v>
      </c>
      <c r="L539" s="95" t="str">
        <f>IF(M539&lt;&gt;"",IF(NOT(ISNA(INDEX(cc!B:B,MATCH(M539,cc!A:A,0)))),INDEX(cc!B:B,MATCH(M539,cc!A:A,0)),"0"),"")</f>
        <v>default</v>
      </c>
      <c r="M539" s="97" t="s">
        <v>13</v>
      </c>
      <c r="N539" s="28" t="str">
        <f t="shared" si="74"/>
        <v xml:space="preserve"> TARGET</v>
      </c>
      <c r="O539" s="19" t="str">
        <f t="shared" si="77"/>
        <v>TX_CURR (N, TA_NARRATIVE) TARGET: Receiving ART</v>
      </c>
      <c r="P539" s="19" t="str">
        <f t="shared" si="78"/>
        <v>TX_CURR (N, TA_NARRATIVE) TARGET: Receiving ART</v>
      </c>
      <c r="Q539" s="19" t="str">
        <f t="shared" si="75"/>
        <v>TX_CURR (N, TA_NARRATIVE) TARGET</v>
      </c>
      <c r="R539" s="19" t="str">
        <f t="shared" si="79"/>
        <v>TX_CURR_N_TA_NARRATIVE_TARGET</v>
      </c>
      <c r="S539" s="19" t="str">
        <f t="shared" si="80"/>
        <v>TX_CURR_N_TA_NARRATIVE_TARGET</v>
      </c>
      <c r="T539" s="19" t="b">
        <f>NOT(ISNA(VLOOKUP(B539,dbcodes!A:B,2,FALSE)))</f>
        <v>1</v>
      </c>
      <c r="U539" s="19" t="str">
        <f>IF(ISNA(VLOOKUP(B539,dbcodes!A:B,2,FALSE)),des!R2606,VLOOKUP(B539,dbcodes!A:B,2,FALSE))</f>
        <v>TX_CURR_N_TA_NARRATIVE_TARGET</v>
      </c>
      <c r="W539" s="107" t="str">
        <f>IF(ISNA(VLOOKUP(C539,descriptions!A:B,2,FALSE)),des!V1489,IF(G539=" TARGET","Target ","")&amp;VLOOKUP(C539,descriptions!A:B,2,FALSE))</f>
        <v>Target Number of adults and children currently receiving antiretroviral therapy (ART)</v>
      </c>
      <c r="X539" s="20" t="s">
        <v>9</v>
      </c>
      <c r="Y539" s="20" t="s">
        <v>831</v>
      </c>
      <c r="Z539" s="20" t="s">
        <v>836</v>
      </c>
      <c r="AA539" s="20" t="s">
        <v>102</v>
      </c>
      <c r="AB539" s="20" t="s">
        <v>755</v>
      </c>
      <c r="AC539" s="19" t="str">
        <f>IF(AB539&lt;&gt;"",IF(NOT(ISNA(INDEX(os!A:A,MATCH(AB539,os!B:B,0)))),INDEX(os!A:A,MATCH(AB539,os!B:B,0)),"0"),"")</f>
        <v/>
      </c>
      <c r="AD539" s="20" t="s">
        <v>830</v>
      </c>
      <c r="AH539" s="93" t="str">
        <f>IF(NOT(ISNA(VLOOKUP(B:B,ResultsTargets!A:A,1,0))),"TRUE","")</f>
        <v>TRUE</v>
      </c>
      <c r="AI539" s="19" t="str">
        <f>IF(ISNA(VLOOKUP(C539,dim_techarea!A:B,2,FALSE)),"",VLOOKUP(C539,dim_techarea!A:B,2,FALSE))</f>
        <v>TX_CURR</v>
      </c>
      <c r="AJ539" s="19" t="str">
        <f>IF(ISNA(VLOOKUP(AI539,dim_techarea!B:C,2,FALSE)),"",VLOOKUP(AI539,dim_techarea!B:C,2,FALSE))</f>
        <v>MvszPTQrUhy</v>
      </c>
      <c r="AK539" s="19" t="str">
        <f>IF(ISNA(VLOOKUP(TRIM(G539),dim_targetsresults!A:B,2,FALSE)),"",VLOOKUP(TRIM(G539),dim_targetsresults!A:C,2,FALSE))</f>
        <v>MER Targets</v>
      </c>
      <c r="AL539" s="19" t="str">
        <f>IF(ISNA(VLOOKUP(AK539,dim_targetsresults!B:C,2,FALSE)),"",VLOOKUP(AK539,dim_targetsresults!B:C,2,FALSE))</f>
        <v>W8imnja2Owd</v>
      </c>
      <c r="AM539" s="19" t="str">
        <f>IF(ISNA(VLOOKUP(TRIM(D539),dim_numeratordenominator!A:B,2,FALSE)),"",VLOOKUP(TRIM(D539),dim_numeratordenominator!A:C,2,FALSE))</f>
        <v>Numerator</v>
      </c>
      <c r="AN539" s="19" t="str">
        <f>IF(ISNA(VLOOKUP(AM539,dim_numeratordenominator!B:C,2,FALSE)),"",VLOOKUP(AM539,dim_numeratordenominator!B:C,2,FALSE))</f>
        <v>Som9NRMQqV7</v>
      </c>
      <c r="AO539" s="19" t="str">
        <f>IF(ISNA(VLOOKUP(TRIM(E539),dim_supporttype!A:B,2,FALSE)),"",VLOOKUP(TRIM(E539),dim_supporttype!A:C,2,FALSE))</f>
        <v>TA Narratives</v>
      </c>
      <c r="AP539" s="19" t="str">
        <f>IF(ISNA(VLOOKUP(AO539,dim_supporttype!B:C,2,FALSE)),"",VLOOKUP(AO539,dim_supporttype!B:C,2,FALSE))</f>
        <v>aBZapfNWlIU</v>
      </c>
      <c r="AQ539" s="19" t="str">
        <f>IF(ISNA(VLOOKUP(TRIM(F539),dim_disaggs!A:B,2,FALSE)),"No Disagg",VLOOKUP(TRIM(F539),dim_disaggs!A:B,2,FALSE))</f>
        <v>No Disagg</v>
      </c>
      <c r="AR539" s="19" t="str">
        <f>IF(ISNA(VLOOKUP(AQ539,dim_disaggs!B:C,2,FALSE)),"",VLOOKUP(AQ539,dim_disaggs!B:C,2,FALSE))</f>
        <v>werJlVT6sf3</v>
      </c>
      <c r="AU539" s="72" t="s">
        <v>755</v>
      </c>
      <c r="AV539" s="73" t="s">
        <v>755</v>
      </c>
      <c r="AW539" s="66" t="s">
        <v>755</v>
      </c>
      <c r="AX539" s="66" t="s">
        <v>755</v>
      </c>
      <c r="BA539" s="105" t="str">
        <f t="shared" si="81"/>
        <v/>
      </c>
      <c r="BB539" s="20" t="str">
        <f t="shared" si="82"/>
        <v/>
      </c>
      <c r="BE539" s="75" t="s">
        <v>755</v>
      </c>
      <c r="BF539" s="73" t="s">
        <v>755</v>
      </c>
      <c r="BG539" s="55" t="s">
        <v>755</v>
      </c>
      <c r="BH539" s="76" t="s">
        <v>755</v>
      </c>
      <c r="BI539" s="20" t="s">
        <v>755</v>
      </c>
      <c r="BJ539" s="20" t="s">
        <v>755</v>
      </c>
      <c r="BK539" s="55" t="s">
        <v>755</v>
      </c>
      <c r="BL539" s="71" t="s">
        <v>755</v>
      </c>
      <c r="BM539" s="77" t="s">
        <v>755</v>
      </c>
      <c r="BN539" s="78" t="s">
        <v>755</v>
      </c>
      <c r="BO539" s="77" t="s">
        <v>755</v>
      </c>
      <c r="BP539" s="78" t="s">
        <v>755</v>
      </c>
    </row>
    <row r="540" spans="1:68" x14ac:dyDescent="0.2">
      <c r="A540" s="22" t="s">
        <v>95</v>
      </c>
      <c r="B540" s="20" t="s">
        <v>21544</v>
      </c>
      <c r="C540" s="22" t="s">
        <v>114</v>
      </c>
      <c r="D540" s="22" t="s">
        <v>1</v>
      </c>
      <c r="E540" s="22" t="s">
        <v>77</v>
      </c>
      <c r="F540" s="20" t="s">
        <v>19991</v>
      </c>
      <c r="G540" s="20" t="s">
        <v>2442</v>
      </c>
      <c r="H540" s="20" t="s">
        <v>19991</v>
      </c>
      <c r="I540" s="19">
        <f t="shared" si="76"/>
        <v>41</v>
      </c>
      <c r="J540" s="20" t="s">
        <v>755</v>
      </c>
      <c r="K540" s="22" t="s">
        <v>115</v>
      </c>
      <c r="L540" s="95" t="str">
        <f>IF(M540&lt;&gt;"",IF(NOT(ISNA(INDEX(cc!B:B,MATCH(M540,cc!A:A,0)))),INDEX(cc!B:B,MATCH(M540,cc!A:A,0)),"0"),"")</f>
        <v>Key Populations v3 and HIV Status (Positive)</v>
      </c>
      <c r="M540" s="97" t="s">
        <v>19977</v>
      </c>
      <c r="N540" s="28" t="str">
        <f t="shared" si="74"/>
        <v xml:space="preserve"> TARGET</v>
      </c>
      <c r="O540" s="19" t="str">
        <f t="shared" si="77"/>
        <v>TX_CURR (N, DSD, KeyPop/HIVStatus) TARGET: Receiving ART</v>
      </c>
      <c r="P540" s="19" t="str">
        <f t="shared" si="78"/>
        <v>TX_CURR (N, DSD, KeyPop/HIVStatus) TARGET: Receiving ART</v>
      </c>
      <c r="Q540" s="19" t="str">
        <f t="shared" si="75"/>
        <v>TX_CURR (N, DSD, KeyPop/HIVStatus) TARGET</v>
      </c>
      <c r="R540" s="19" t="str">
        <f t="shared" si="79"/>
        <v>TX_CURR_N_DSD_KeyPop_HIVStatus_TARGET</v>
      </c>
      <c r="S540" s="19" t="str">
        <f t="shared" si="80"/>
        <v>TX_CURR_N_DSD_KeyPop_HIVStatus_TARGET</v>
      </c>
      <c r="T540" s="19" t="b">
        <f>NOT(ISNA(VLOOKUP(B540,dbcodes!A:B,2,FALSE)))</f>
        <v>0</v>
      </c>
      <c r="U540" s="19">
        <f>IF(ISNA(VLOOKUP(B540,dbcodes!A:B,2,FALSE)),des!R2607,VLOOKUP(B540,dbcodes!A:B,2,FALSE))</f>
        <v>0</v>
      </c>
      <c r="W540" s="107" t="str">
        <f>IF(ISNA(VLOOKUP(C540,descriptions!A:B,2,FALSE)),des!V2246,IF(G540=" TARGET","Target ","")&amp;VLOOKUP(C540,descriptions!A:B,2,FALSE))</f>
        <v>Target Number of adults and children currently receiving antiretroviral therapy (ART)</v>
      </c>
      <c r="X540" s="20" t="s">
        <v>4</v>
      </c>
      <c r="Y540" s="20" t="s">
        <v>831</v>
      </c>
      <c r="Z540" s="20" t="s">
        <v>836</v>
      </c>
      <c r="AA540" s="20" t="s">
        <v>102</v>
      </c>
      <c r="AB540" s="20" t="s">
        <v>755</v>
      </c>
      <c r="AC540" s="19" t="str">
        <f>IF(AB540&lt;&gt;"",IF(NOT(ISNA(INDEX(os!A:A,MATCH(AB540,os!B:B,0)))),INDEX(os!A:A,MATCH(AB540,os!B:B,0)),"0"),"")</f>
        <v/>
      </c>
      <c r="AD540" s="20" t="s">
        <v>830</v>
      </c>
      <c r="AH540" s="93" t="str">
        <f>IF(NOT(ISNA(VLOOKUP(B:B,ResultsTargets!A:A,1,0))),"TRUE","")</f>
        <v>TRUE</v>
      </c>
      <c r="AI540" s="19" t="str">
        <f>IF(ISNA(VLOOKUP(C540,dim_techarea!A:B,2,FALSE)),"",VLOOKUP(C540,dim_techarea!A:B,2,FALSE))</f>
        <v>TX_CURR</v>
      </c>
      <c r="AJ540" s="19" t="str">
        <f>IF(ISNA(VLOOKUP(AI540,dim_techarea!B:C,2,FALSE)),"",VLOOKUP(AI540,dim_techarea!B:C,2,FALSE))</f>
        <v>MvszPTQrUhy</v>
      </c>
      <c r="AK540" s="19" t="str">
        <f>IF(ISNA(VLOOKUP(TRIM(G540),dim_targetsresults!A:B,2,FALSE)),"",VLOOKUP(TRIM(G540),dim_targetsresults!A:C,2,FALSE))</f>
        <v>MER Targets</v>
      </c>
      <c r="AL540" s="19" t="str">
        <f>IF(ISNA(VLOOKUP(AK540,dim_targetsresults!B:C,2,FALSE)),"",VLOOKUP(AK540,dim_targetsresults!B:C,2,FALSE))</f>
        <v>W8imnja2Owd</v>
      </c>
      <c r="AM540" s="19" t="str">
        <f>IF(ISNA(VLOOKUP(TRIM(D540),dim_numeratordenominator!A:B,2,FALSE)),"",VLOOKUP(TRIM(D540),dim_numeratordenominator!A:C,2,FALSE))</f>
        <v>Numerator</v>
      </c>
      <c r="AN540" s="19" t="str">
        <f>IF(ISNA(VLOOKUP(AM540,dim_numeratordenominator!B:C,2,FALSE)),"",VLOOKUP(AM540,dim_numeratordenominator!B:C,2,FALSE))</f>
        <v>Som9NRMQqV7</v>
      </c>
      <c r="AO540" s="19" t="str">
        <f>IF(ISNA(VLOOKUP(TRIM(E540),dim_supporttype!A:B,2,FALSE)),"",VLOOKUP(TRIM(E540),dim_supporttype!A:C,2,FALSE))</f>
        <v>DSD</v>
      </c>
      <c r="AP540" s="19" t="str">
        <f>IF(ISNA(VLOOKUP(AO540,dim_supporttype!B:C,2,FALSE)),"",VLOOKUP(AO540,dim_supporttype!B:C,2,FALSE))</f>
        <v>iM13vdNLWKb</v>
      </c>
      <c r="AQ540" s="19" t="str">
        <f>IF(ISNA(VLOOKUP(TRIM(F540),dim_disaggs!A:B,2,FALSE)),"No Disagg",VLOOKUP(TRIM(F540),dim_disaggs!A:B,2,FALSE))</f>
        <v>KeyPop/HIVStatus</v>
      </c>
      <c r="AR540" s="19" t="str">
        <f>IF(ISNA(VLOOKUP(AQ540,dim_disaggs!B:C,2,FALSE)),"",VLOOKUP(AQ540,dim_disaggs!B:C,2,FALSE))</f>
        <v>oLVJbdHt6ou</v>
      </c>
      <c r="AU540" s="72" t="s">
        <v>755</v>
      </c>
      <c r="AV540" s="73" t="s">
        <v>755</v>
      </c>
      <c r="AX540" s="66" t="s">
        <v>755</v>
      </c>
      <c r="BA540" s="105" t="str">
        <f t="shared" si="81"/>
        <v/>
      </c>
      <c r="BB540" s="20" t="str">
        <f t="shared" si="82"/>
        <v/>
      </c>
      <c r="BE540" s="75" t="s">
        <v>755</v>
      </c>
      <c r="BF540" s="73" t="s">
        <v>755</v>
      </c>
      <c r="BG540" s="55" t="s">
        <v>755</v>
      </c>
      <c r="BH540" s="76" t="s">
        <v>755</v>
      </c>
      <c r="BI540" s="20" t="s">
        <v>755</v>
      </c>
      <c r="BJ540" s="20" t="s">
        <v>755</v>
      </c>
      <c r="BK540" s="55" t="s">
        <v>755</v>
      </c>
      <c r="BL540" s="71" t="s">
        <v>755</v>
      </c>
      <c r="BM540" s="77" t="s">
        <v>755</v>
      </c>
      <c r="BN540" s="78" t="s">
        <v>755</v>
      </c>
      <c r="BO540" s="77" t="s">
        <v>755</v>
      </c>
      <c r="BP540" s="78" t="s">
        <v>755</v>
      </c>
    </row>
    <row r="541" spans="1:68" x14ac:dyDescent="0.2">
      <c r="A541" s="22" t="s">
        <v>95</v>
      </c>
      <c r="B541" s="20" t="s">
        <v>21545</v>
      </c>
      <c r="C541" s="22" t="s">
        <v>114</v>
      </c>
      <c r="D541" s="22" t="s">
        <v>1</v>
      </c>
      <c r="E541" s="22" t="s">
        <v>78</v>
      </c>
      <c r="F541" s="20" t="s">
        <v>19991</v>
      </c>
      <c r="G541" s="20" t="s">
        <v>2442</v>
      </c>
      <c r="H541" s="20" t="s">
        <v>19991</v>
      </c>
      <c r="I541" s="19">
        <f t="shared" si="76"/>
        <v>40</v>
      </c>
      <c r="J541" s="20" t="s">
        <v>755</v>
      </c>
      <c r="K541" s="22" t="s">
        <v>115</v>
      </c>
      <c r="L541" s="95" t="str">
        <f>IF(M541&lt;&gt;"",IF(NOT(ISNA(INDEX(cc!B:B,MATCH(M541,cc!A:A,0)))),INDEX(cc!B:B,MATCH(M541,cc!A:A,0)),"0"),"")</f>
        <v>Key Populations v3 and HIV Status (Positive)</v>
      </c>
      <c r="M541" s="97" t="s">
        <v>19977</v>
      </c>
      <c r="N541" s="28" t="str">
        <f t="shared" si="74"/>
        <v xml:space="preserve"> TARGET</v>
      </c>
      <c r="O541" s="19" t="str">
        <f t="shared" si="77"/>
        <v>TX_CURR (N, TA, KeyPop/HIVStatus) TARGET: Receiving ART</v>
      </c>
      <c r="P541" s="19" t="str">
        <f t="shared" si="78"/>
        <v>TX_CURR (N, TA, KeyPop/HIVStatus) TARGET: Receiving ART</v>
      </c>
      <c r="Q541" s="19" t="str">
        <f t="shared" si="75"/>
        <v>TX_CURR (N, TA, KeyPop/HIVStatus) TARGET</v>
      </c>
      <c r="R541" s="19" t="str">
        <f t="shared" si="79"/>
        <v>TX_CURR_N_TA_KeyPop_HIVStatus_TARGET</v>
      </c>
      <c r="S541" s="19" t="str">
        <f t="shared" si="80"/>
        <v>TX_CURR_N_TA_KeyPop_HIVStatus_TARGET</v>
      </c>
      <c r="T541" s="19" t="b">
        <f>NOT(ISNA(VLOOKUP(B541,dbcodes!A:B,2,FALSE)))</f>
        <v>0</v>
      </c>
      <c r="U541" s="19">
        <f>IF(ISNA(VLOOKUP(B541,dbcodes!A:B,2,FALSE)),des!R2608,VLOOKUP(B541,dbcodes!A:B,2,FALSE))</f>
        <v>0</v>
      </c>
      <c r="W541" s="107" t="str">
        <f>IF(ISNA(VLOOKUP(C541,descriptions!A:B,2,FALSE)),des!V2247,IF(G541=" TARGET","Target ","")&amp;VLOOKUP(C541,descriptions!A:B,2,FALSE))</f>
        <v>Target Number of adults and children currently receiving antiretroviral therapy (ART)</v>
      </c>
      <c r="X541" s="20" t="s">
        <v>4</v>
      </c>
      <c r="Y541" s="20" t="s">
        <v>831</v>
      </c>
      <c r="Z541" s="20" t="s">
        <v>836</v>
      </c>
      <c r="AA541" s="20" t="s">
        <v>102</v>
      </c>
      <c r="AB541" s="20" t="s">
        <v>755</v>
      </c>
      <c r="AC541" s="19" t="str">
        <f>IF(AB541&lt;&gt;"",IF(NOT(ISNA(INDEX(os!A:A,MATCH(AB541,os!B:B,0)))),INDEX(os!A:A,MATCH(AB541,os!B:B,0)),"0"),"")</f>
        <v/>
      </c>
      <c r="AD541" s="20" t="s">
        <v>830</v>
      </c>
      <c r="AH541" s="93" t="str">
        <f>IF(NOT(ISNA(VLOOKUP(B:B,ResultsTargets!A:A,1,0))),"TRUE","")</f>
        <v>TRUE</v>
      </c>
      <c r="AI541" s="19" t="str">
        <f>IF(ISNA(VLOOKUP(C541,dim_techarea!A:B,2,FALSE)),"",VLOOKUP(C541,dim_techarea!A:B,2,FALSE))</f>
        <v>TX_CURR</v>
      </c>
      <c r="AJ541" s="19" t="str">
        <f>IF(ISNA(VLOOKUP(AI541,dim_techarea!B:C,2,FALSE)),"",VLOOKUP(AI541,dim_techarea!B:C,2,FALSE))</f>
        <v>MvszPTQrUhy</v>
      </c>
      <c r="AK541" s="19" t="str">
        <f>IF(ISNA(VLOOKUP(TRIM(G541),dim_targetsresults!A:B,2,FALSE)),"",VLOOKUP(TRIM(G541),dim_targetsresults!A:C,2,FALSE))</f>
        <v>MER Targets</v>
      </c>
      <c r="AL541" s="19" t="str">
        <f>IF(ISNA(VLOOKUP(AK541,dim_targetsresults!B:C,2,FALSE)),"",VLOOKUP(AK541,dim_targetsresults!B:C,2,FALSE))</f>
        <v>W8imnja2Owd</v>
      </c>
      <c r="AM541" s="19" t="str">
        <f>IF(ISNA(VLOOKUP(TRIM(D541),dim_numeratordenominator!A:B,2,FALSE)),"",VLOOKUP(TRIM(D541),dim_numeratordenominator!A:C,2,FALSE))</f>
        <v>Numerator</v>
      </c>
      <c r="AN541" s="19" t="str">
        <f>IF(ISNA(VLOOKUP(AM541,dim_numeratordenominator!B:C,2,FALSE)),"",VLOOKUP(AM541,dim_numeratordenominator!B:C,2,FALSE))</f>
        <v>Som9NRMQqV7</v>
      </c>
      <c r="AO541" s="19" t="str">
        <f>IF(ISNA(VLOOKUP(TRIM(E541),dim_supporttype!A:B,2,FALSE)),"",VLOOKUP(TRIM(E541),dim_supporttype!A:C,2,FALSE))</f>
        <v>TA</v>
      </c>
      <c r="AP541" s="19" t="str">
        <f>IF(ISNA(VLOOKUP(AO541,dim_supporttype!B:C,2,FALSE)),"",VLOOKUP(AO541,dim_supporttype!B:C,2,FALSE))</f>
        <v>cRAGKdWIDn4</v>
      </c>
      <c r="AQ541" s="19" t="str">
        <f>IF(ISNA(VLOOKUP(TRIM(F541),dim_disaggs!A:B,2,FALSE)),"No Disagg",VLOOKUP(TRIM(F541),dim_disaggs!A:B,2,FALSE))</f>
        <v>KeyPop/HIVStatus</v>
      </c>
      <c r="AR541" s="19" t="str">
        <f>IF(ISNA(VLOOKUP(AQ541,dim_disaggs!B:C,2,FALSE)),"",VLOOKUP(AQ541,dim_disaggs!B:C,2,FALSE))</f>
        <v>oLVJbdHt6ou</v>
      </c>
      <c r="AU541" s="72" t="s">
        <v>755</v>
      </c>
      <c r="AV541" s="73" t="s">
        <v>755</v>
      </c>
      <c r="AX541" s="66" t="s">
        <v>755</v>
      </c>
      <c r="BA541" s="105" t="str">
        <f t="shared" si="81"/>
        <v/>
      </c>
      <c r="BB541" s="20" t="str">
        <f t="shared" si="82"/>
        <v/>
      </c>
      <c r="BE541" s="75" t="s">
        <v>755</v>
      </c>
      <c r="BF541" s="73" t="s">
        <v>755</v>
      </c>
      <c r="BG541" s="55" t="s">
        <v>755</v>
      </c>
      <c r="BH541" s="76" t="s">
        <v>755</v>
      </c>
      <c r="BI541" s="20" t="s">
        <v>755</v>
      </c>
      <c r="BJ541" s="20" t="s">
        <v>755</v>
      </c>
      <c r="BK541" s="55" t="s">
        <v>755</v>
      </c>
      <c r="BL541" s="71" t="s">
        <v>755</v>
      </c>
      <c r="BM541" s="77" t="s">
        <v>755</v>
      </c>
      <c r="BN541" s="78" t="s">
        <v>755</v>
      </c>
      <c r="BO541" s="77" t="s">
        <v>755</v>
      </c>
      <c r="BP541" s="78" t="s">
        <v>755</v>
      </c>
    </row>
    <row r="542" spans="1:68" x14ac:dyDescent="0.2">
      <c r="A542" s="22" t="s">
        <v>95</v>
      </c>
      <c r="B542" s="36" t="s">
        <v>20679</v>
      </c>
      <c r="C542" s="20" t="s">
        <v>2128</v>
      </c>
      <c r="D542" s="20" t="s">
        <v>1</v>
      </c>
      <c r="E542" s="20" t="s">
        <v>2139</v>
      </c>
      <c r="F542" s="22" t="s">
        <v>19992</v>
      </c>
      <c r="G542" s="20" t="s">
        <v>20086</v>
      </c>
      <c r="H542" s="22" t="s">
        <v>19992</v>
      </c>
      <c r="I542" s="19">
        <f t="shared" si="76"/>
        <v>39</v>
      </c>
      <c r="J542" s="20" t="s">
        <v>755</v>
      </c>
      <c r="K542" s="20" t="s">
        <v>115</v>
      </c>
      <c r="L542" s="95" t="str">
        <f>IF(M542&lt;&gt;"",IF(NOT(ISNA(INDEX(cc!B:B,MATCH(M542,cc!A:A,0)))),INDEX(cc!B:B,MATCH(M542,cc!A:A,0)),"0"),"")</f>
        <v>Age (&lt;1-50+-uk, 12), Sex and HIV Status (Positive)</v>
      </c>
      <c r="M542" s="97" t="s">
        <v>20545</v>
      </c>
      <c r="N542" s="28" t="str">
        <f t="shared" si="74"/>
        <v/>
      </c>
      <c r="O542" s="19" t="str">
        <f t="shared" si="77"/>
        <v>TX_CURR_NAT (N, NAT, Age/Sex/HIVStatus): Receiving ART</v>
      </c>
      <c r="P542" s="19" t="str">
        <f t="shared" si="78"/>
        <v>TX_CURR_NAT (N, NAT, Age/Sex/HIVStatus): Receiving ART</v>
      </c>
      <c r="Q542" s="19" t="str">
        <f t="shared" si="75"/>
        <v>TX_CURR_NAT (N, NAT, Age/Sex/HIVStatus)</v>
      </c>
      <c r="R542" s="19" t="str">
        <f t="shared" si="79"/>
        <v>TX_CURR_NAT_N_NAT_Age_Sex_HIVStatus</v>
      </c>
      <c r="S542" s="19" t="str">
        <f t="shared" si="80"/>
        <v>TX_CURR_NAT_N_NAT_Age_Sex_HIVStatus_</v>
      </c>
      <c r="T542" s="19" t="b">
        <f>NOT(ISNA(VLOOKUP(B542,dbcodes!A:B,2,FALSE)))</f>
        <v>1</v>
      </c>
      <c r="U542" s="19" t="str">
        <f>IF(ISNA(VLOOKUP(B542,dbcodes!A:B,2,FALSE)),des!R2609,VLOOKUP(B542,dbcodes!A:B,2,FALSE))</f>
        <v>TX_CURR_NAT_N_NAT_Age_Sex_HIVStatus</v>
      </c>
      <c r="W542" s="107" t="str">
        <f>IF(ISNA(VLOOKUP(C542,descriptions!A:B,2,FALSE)),des!V1492,IF(G542=" TARGET","Target ","")&amp;VLOOKUP(C542,descriptions!A:B,2,FALSE))</f>
        <v>Percentage of adults and children receiving antiretroviral therapy</v>
      </c>
      <c r="X542" s="20" t="s">
        <v>4</v>
      </c>
      <c r="Y542" s="20" t="s">
        <v>831</v>
      </c>
      <c r="Z542" s="20" t="s">
        <v>836</v>
      </c>
      <c r="AA542" s="20" t="s">
        <v>102</v>
      </c>
      <c r="AB542" s="20" t="s">
        <v>755</v>
      </c>
      <c r="AC542" s="19" t="str">
        <f>IF(AB542&lt;&gt;"",IF(NOT(ISNA(INDEX(os!A:A,MATCH(AB542,os!B:B,0)))),INDEX(os!A:A,MATCH(AB542,os!B:B,0)),"0"),"")</f>
        <v/>
      </c>
      <c r="AD542" s="20" t="s">
        <v>830</v>
      </c>
      <c r="AH542" s="93" t="str">
        <f>IF(NOT(ISNA(VLOOKUP(B:B,ResultsTargets!A:A,1,0))),"TRUE","")</f>
        <v>TRUE</v>
      </c>
      <c r="AI542" s="19" t="str">
        <f>IF(ISNA(VLOOKUP(C542,dim_techarea!A:B,2,FALSE)),"",VLOOKUP(C542,dim_techarea!A:B,2,FALSE))</f>
        <v>TX_CURR_NAT</v>
      </c>
      <c r="AJ542" s="19" t="str">
        <f>IF(ISNA(VLOOKUP(AI542,dim_techarea!B:C,2,FALSE)),"",VLOOKUP(AI542,dim_techarea!B:C,2,FALSE))</f>
        <v>i1krpXHOjDL</v>
      </c>
      <c r="AK542" s="19" t="str">
        <f>IF(ISNA(VLOOKUP(TRIM(G542),dim_targetsresults!A:B,2,FALSE)),"",VLOOKUP(TRIM(G542),dim_targetsresults!A:C,2,FALSE))</f>
        <v>MER Results</v>
      </c>
      <c r="AL542" s="19" t="str">
        <f>IF(ISNA(VLOOKUP(AK542,dim_targetsresults!B:C,2,FALSE)),"",VLOOKUP(AK542,dim_targetsresults!B:C,2,FALSE))</f>
        <v>Jh0jDM5yQ2E</v>
      </c>
      <c r="AM542" s="19" t="str">
        <f>IF(ISNA(VLOOKUP(TRIM(D542),dim_numeratordenominator!A:B,2,FALSE)),"",VLOOKUP(TRIM(D542),dim_numeratordenominator!A:C,2,FALSE))</f>
        <v>Numerator</v>
      </c>
      <c r="AN542" s="19" t="str">
        <f>IF(ISNA(VLOOKUP(AM542,dim_numeratordenominator!B:C,2,FALSE)),"",VLOOKUP(AM542,dim_numeratordenominator!B:C,2,FALSE))</f>
        <v>Som9NRMQqV7</v>
      </c>
      <c r="AO542" s="19" t="str">
        <f>IF(ISNA(VLOOKUP(TRIM(E542),dim_supporttype!A:B,2,FALSE)),"",VLOOKUP(TRIM(E542),dim_supporttype!A:C,2,FALSE))</f>
        <v>National</v>
      </c>
      <c r="AP542" s="19" t="str">
        <f>IF(ISNA(VLOOKUP(AO542,dim_supporttype!B:C,2,FALSE)),"",VLOOKUP(AO542,dim_supporttype!B:C,2,FALSE))</f>
        <v>ERT6F2mcduw</v>
      </c>
      <c r="AQ542" s="19" t="str">
        <f>IF(ISNA(VLOOKUP(TRIM(F542),dim_disaggs!A:B,2,FALSE)),"No Disagg",VLOOKUP(TRIM(F542),dim_disaggs!A:B,2,FALSE))</f>
        <v>Age/Sex/HIVStatus</v>
      </c>
      <c r="AR542" s="19" t="str">
        <f>IF(ISNA(VLOOKUP(AQ542,dim_disaggs!B:C,2,FALSE)),"",VLOOKUP(AQ542,dim_disaggs!B:C,2,FALSE))</f>
        <v>pxz2gGSIQhG</v>
      </c>
      <c r="AU542" s="72" t="s">
        <v>755</v>
      </c>
      <c r="AV542" s="73" t="s">
        <v>755</v>
      </c>
      <c r="AW542" s="66" t="s">
        <v>755</v>
      </c>
      <c r="AX542" s="66" t="s">
        <v>755</v>
      </c>
      <c r="BA542" s="105" t="str">
        <f t="shared" si="81"/>
        <v/>
      </c>
      <c r="BB542" s="20" t="str">
        <f t="shared" si="82"/>
        <v/>
      </c>
    </row>
    <row r="543" spans="1:68" x14ac:dyDescent="0.2">
      <c r="A543" s="22" t="s">
        <v>95</v>
      </c>
      <c r="B543" s="35" t="s">
        <v>21038</v>
      </c>
      <c r="C543" s="10" t="s">
        <v>2128</v>
      </c>
      <c r="D543" s="10" t="s">
        <v>1</v>
      </c>
      <c r="E543" s="10" t="s">
        <v>2139</v>
      </c>
      <c r="F543" s="12" t="s">
        <v>19993</v>
      </c>
      <c r="G543" s="10" t="s">
        <v>20086</v>
      </c>
      <c r="H543" s="22" t="s">
        <v>19994</v>
      </c>
      <c r="I543" s="19">
        <f t="shared" si="76"/>
        <v>43</v>
      </c>
      <c r="J543" s="20" t="s">
        <v>755</v>
      </c>
      <c r="K543" s="20" t="s">
        <v>115</v>
      </c>
      <c r="L543" s="95" t="str">
        <f>IF(M543&lt;&gt;"",IF(NOT(ISNA(INDEX(cc!B:B,MATCH(M543,cc!A:A,0)))),INDEX(cc!B:B,MATCH(M543,cc!A:A,0)),"0"),"")</f>
        <v>Age (&lt;15,15+-uk, 2), Sex and HIV Status (Positive)</v>
      </c>
      <c r="M543" s="97" t="s">
        <v>20279</v>
      </c>
      <c r="N543" s="28" t="str">
        <f t="shared" si="74"/>
        <v/>
      </c>
      <c r="O543" s="19" t="str">
        <f t="shared" si="77"/>
        <v>TX_CURR_NAT (N, NAT, Age Aggregated/Sex/HIVStatus): Receiving ART</v>
      </c>
      <c r="P543" s="19" t="str">
        <f t="shared" si="78"/>
        <v>TX_CURR_NAT (N, NAT, Age Aggregated/Sex/HIVStatus): Receiving ART</v>
      </c>
      <c r="Q543" s="19" t="str">
        <f t="shared" si="75"/>
        <v>TX_CURR_NAT (N, NAT, Age Agg/Sex/HIVStatus)</v>
      </c>
      <c r="R543" s="19" t="str">
        <f t="shared" si="79"/>
        <v>TX_CURR_NAT_N_NAT_Age_Agg_Sex_HIVStatus</v>
      </c>
      <c r="S543" s="19" t="str">
        <f t="shared" si="80"/>
        <v>TX_CURR_NAT_N_NAT_Age_Agg_Sex_HIVStatus_</v>
      </c>
      <c r="T543" s="19" t="b">
        <f>NOT(ISNA(VLOOKUP(B543,dbcodes!A:B,2,FALSE)))</f>
        <v>1</v>
      </c>
      <c r="U543" s="19" t="str">
        <f>IF(ISNA(VLOOKUP(B543,dbcodes!A:B,2,FALSE)),des!R2610,VLOOKUP(B543,dbcodes!A:B,2,FALSE))</f>
        <v>TX_CURR_NAT_N_NAT_Age_Agg_Sex_HIVStatus</v>
      </c>
      <c r="W543" s="107" t="str">
        <f>IF(ISNA(VLOOKUP(C543,descriptions!A:B,2,FALSE)),des!V1493,IF(G543=" TARGET","Target ","")&amp;VLOOKUP(C543,descriptions!A:B,2,FALSE))</f>
        <v>Percentage of adults and children receiving antiretroviral therapy</v>
      </c>
      <c r="X543" s="20" t="s">
        <v>4</v>
      </c>
      <c r="Y543" s="20" t="s">
        <v>831</v>
      </c>
      <c r="Z543" s="20" t="s">
        <v>836</v>
      </c>
      <c r="AA543" s="20" t="s">
        <v>102</v>
      </c>
      <c r="AB543" s="20" t="s">
        <v>755</v>
      </c>
      <c r="AC543" s="19" t="str">
        <f>IF(AB543&lt;&gt;"",IF(NOT(ISNA(INDEX(os!A:A,MATCH(AB543,os!B:B,0)))),INDEX(os!A:A,MATCH(AB543,os!B:B,0)),"0"),"")</f>
        <v/>
      </c>
      <c r="AD543" s="20" t="s">
        <v>830</v>
      </c>
      <c r="AH543" s="93" t="str">
        <f>IF(NOT(ISNA(VLOOKUP(B:B,ResultsTargets!A:A,1,0))),"TRUE","")</f>
        <v>TRUE</v>
      </c>
      <c r="AI543" s="19" t="str">
        <f>IF(ISNA(VLOOKUP(C543,dim_techarea!A:B,2,FALSE)),"",VLOOKUP(C543,dim_techarea!A:B,2,FALSE))</f>
        <v>TX_CURR_NAT</v>
      </c>
      <c r="AJ543" s="19" t="str">
        <f>IF(ISNA(VLOOKUP(AI543,dim_techarea!B:C,2,FALSE)),"",VLOOKUP(AI543,dim_techarea!B:C,2,FALSE))</f>
        <v>i1krpXHOjDL</v>
      </c>
      <c r="AK543" s="19" t="str">
        <f>IF(ISNA(VLOOKUP(TRIM(G543),dim_targetsresults!A:B,2,FALSE)),"",VLOOKUP(TRIM(G543),dim_targetsresults!A:C,2,FALSE))</f>
        <v>MER Results</v>
      </c>
      <c r="AL543" s="19" t="str">
        <f>IF(ISNA(VLOOKUP(AK543,dim_targetsresults!B:C,2,FALSE)),"",VLOOKUP(AK543,dim_targetsresults!B:C,2,FALSE))</f>
        <v>Jh0jDM5yQ2E</v>
      </c>
      <c r="AM543" s="19" t="str">
        <f>IF(ISNA(VLOOKUP(TRIM(D543),dim_numeratordenominator!A:B,2,FALSE)),"",VLOOKUP(TRIM(D543),dim_numeratordenominator!A:C,2,FALSE))</f>
        <v>Numerator</v>
      </c>
      <c r="AN543" s="19" t="str">
        <f>IF(ISNA(VLOOKUP(AM543,dim_numeratordenominator!B:C,2,FALSE)),"",VLOOKUP(AM543,dim_numeratordenominator!B:C,2,FALSE))</f>
        <v>Som9NRMQqV7</v>
      </c>
      <c r="AO543" s="19" t="str">
        <f>IF(ISNA(VLOOKUP(TRIM(E543),dim_supporttype!A:B,2,FALSE)),"",VLOOKUP(TRIM(E543),dim_supporttype!A:C,2,FALSE))</f>
        <v>National</v>
      </c>
      <c r="AP543" s="19" t="str">
        <f>IF(ISNA(VLOOKUP(AO543,dim_supporttype!B:C,2,FALSE)),"",VLOOKUP(AO543,dim_supporttype!B:C,2,FALSE))</f>
        <v>ERT6F2mcduw</v>
      </c>
      <c r="AQ543" s="19" t="str">
        <f>IF(ISNA(VLOOKUP(TRIM(F543),dim_disaggs!A:B,2,FALSE)),"No Disagg",VLOOKUP(TRIM(F543),dim_disaggs!A:B,2,FALSE))</f>
        <v>Age Aggregated/Sex/HIVStatus</v>
      </c>
      <c r="AR543" s="19" t="str">
        <f>IF(ISNA(VLOOKUP(AQ543,dim_disaggs!B:C,2,FALSE)),"",VLOOKUP(AQ543,dim_disaggs!B:C,2,FALSE))</f>
        <v>h0pvSVe1TYf</v>
      </c>
      <c r="AU543" s="72" t="s">
        <v>755</v>
      </c>
      <c r="AV543" s="73" t="s">
        <v>755</v>
      </c>
      <c r="AW543" s="66" t="s">
        <v>755</v>
      </c>
      <c r="AX543" s="66" t="s">
        <v>755</v>
      </c>
      <c r="BA543" s="105" t="str">
        <f t="shared" si="81"/>
        <v/>
      </c>
      <c r="BB543" s="20" t="str">
        <f t="shared" si="82"/>
        <v/>
      </c>
    </row>
    <row r="544" spans="1:68" x14ac:dyDescent="0.2">
      <c r="A544" s="20" t="s">
        <v>95</v>
      </c>
      <c r="B544" s="20" t="s">
        <v>1868</v>
      </c>
      <c r="C544" s="20" t="s">
        <v>2128</v>
      </c>
      <c r="D544" s="20" t="s">
        <v>1</v>
      </c>
      <c r="E544" s="20" t="s">
        <v>2139</v>
      </c>
      <c r="F544" s="20" t="s">
        <v>525</v>
      </c>
      <c r="G544" s="20" t="s">
        <v>20086</v>
      </c>
      <c r="H544" s="20" t="s">
        <v>525</v>
      </c>
      <c r="I544" s="19">
        <f t="shared" si="76"/>
        <v>25</v>
      </c>
      <c r="J544" s="20" t="s">
        <v>755</v>
      </c>
      <c r="K544" s="20" t="s">
        <v>115</v>
      </c>
      <c r="L544" s="95" t="str">
        <f>IF(M544&lt;&gt;"",IF(NOT(ISNA(INDEX(cc!B:B,MATCH(M544,cc!A:A,0)))),INDEX(cc!B:B,MATCH(M544,cc!A:A,0)),"0"),"")</f>
        <v>Sex</v>
      </c>
      <c r="M544" s="97" t="s">
        <v>4106</v>
      </c>
      <c r="N544" s="28" t="str">
        <f t="shared" si="74"/>
        <v/>
      </c>
      <c r="O544" s="19" t="str">
        <f t="shared" si="77"/>
        <v>TX_CURR_NAT (N, NAT, Sex): Receiving ART</v>
      </c>
      <c r="P544" s="19" t="str">
        <f t="shared" si="78"/>
        <v>TX_CURR_NAT (N, NAT, Sex): Receiving ART</v>
      </c>
      <c r="Q544" s="19" t="str">
        <f t="shared" si="75"/>
        <v>TX_CURR_NAT (N, NAT, Sex)</v>
      </c>
      <c r="R544" s="19" t="str">
        <f t="shared" si="79"/>
        <v>TX_CURR_NAT_N_NAT_Sex</v>
      </c>
      <c r="S544" s="19" t="str">
        <f t="shared" si="80"/>
        <v>TX_CURR_NAT_N_NAT_Sex_</v>
      </c>
      <c r="T544" s="19" t="b">
        <f>NOT(ISNA(VLOOKUP(B544,dbcodes!A:B,2,FALSE)))</f>
        <v>1</v>
      </c>
      <c r="U544" s="19" t="str">
        <f>IF(ISNA(VLOOKUP(B544,dbcodes!A:B,2,FALSE)),des!R2611,VLOOKUP(B544,dbcodes!A:B,2,FALSE))</f>
        <v>TX_CURR_N_NAT_Sex</v>
      </c>
      <c r="W544" s="107" t="str">
        <f>IF(ISNA(VLOOKUP(C544,descriptions!A:B,2,FALSE)),des!V1495,IF(G544=" TARGET","Target ","")&amp;VLOOKUP(C544,descriptions!A:B,2,FALSE))</f>
        <v>Percentage of adults and children receiving antiretroviral therapy</v>
      </c>
      <c r="X544" s="20" t="s">
        <v>4</v>
      </c>
      <c r="Y544" s="20" t="s">
        <v>831</v>
      </c>
      <c r="Z544" s="20" t="s">
        <v>836</v>
      </c>
      <c r="AA544" s="20" t="s">
        <v>102</v>
      </c>
      <c r="AB544" s="20" t="s">
        <v>755</v>
      </c>
      <c r="AC544" s="19" t="str">
        <f>IF(AB544&lt;&gt;"",IF(NOT(ISNA(INDEX(os!A:A,MATCH(AB544,os!B:B,0)))),INDEX(os!A:A,MATCH(AB544,os!B:B,0)),"0"),"")</f>
        <v/>
      </c>
      <c r="AD544" s="20" t="s">
        <v>830</v>
      </c>
      <c r="AH544" s="93" t="str">
        <f>IF(NOT(ISNA(VLOOKUP(B:B,ResultsTargets!A:A,1,0))),"TRUE","")</f>
        <v>TRUE</v>
      </c>
      <c r="AI544" s="19" t="str">
        <f>IF(ISNA(VLOOKUP(C544,dim_techarea!A:B,2,FALSE)),"",VLOOKUP(C544,dim_techarea!A:B,2,FALSE))</f>
        <v>TX_CURR_NAT</v>
      </c>
      <c r="AJ544" s="19" t="str">
        <f>IF(ISNA(VLOOKUP(AI544,dim_techarea!B:C,2,FALSE)),"",VLOOKUP(AI544,dim_techarea!B:C,2,FALSE))</f>
        <v>i1krpXHOjDL</v>
      </c>
      <c r="AK544" s="19" t="str">
        <f>IF(ISNA(VLOOKUP(TRIM(G544),dim_targetsresults!A:B,2,FALSE)),"",VLOOKUP(TRIM(G544),dim_targetsresults!A:C,2,FALSE))</f>
        <v>MER Results</v>
      </c>
      <c r="AL544" s="19" t="str">
        <f>IF(ISNA(VLOOKUP(AK544,dim_targetsresults!B:C,2,FALSE)),"",VLOOKUP(AK544,dim_targetsresults!B:C,2,FALSE))</f>
        <v>Jh0jDM5yQ2E</v>
      </c>
      <c r="AM544" s="19" t="str">
        <f>IF(ISNA(VLOOKUP(TRIM(D544),dim_numeratordenominator!A:B,2,FALSE)),"",VLOOKUP(TRIM(D544),dim_numeratordenominator!A:C,2,FALSE))</f>
        <v>Numerator</v>
      </c>
      <c r="AN544" s="19" t="str">
        <f>IF(ISNA(VLOOKUP(AM544,dim_numeratordenominator!B:C,2,FALSE)),"",VLOOKUP(AM544,dim_numeratordenominator!B:C,2,FALSE))</f>
        <v>Som9NRMQqV7</v>
      </c>
      <c r="AO544" s="19" t="str">
        <f>IF(ISNA(VLOOKUP(TRIM(E544),dim_supporttype!A:B,2,FALSE)),"",VLOOKUP(TRIM(E544),dim_supporttype!A:C,2,FALSE))</f>
        <v>National</v>
      </c>
      <c r="AP544" s="19" t="str">
        <f>IF(ISNA(VLOOKUP(AO544,dim_supporttype!B:C,2,FALSE)),"",VLOOKUP(AO544,dim_supporttype!B:C,2,FALSE))</f>
        <v>ERT6F2mcduw</v>
      </c>
      <c r="AQ544" s="19" t="str">
        <f>IF(ISNA(VLOOKUP(TRIM(F544),dim_disaggs!A:B,2,FALSE)),"No Disagg",VLOOKUP(TRIM(F544),dim_disaggs!A:B,2,FALSE))</f>
        <v>Sex</v>
      </c>
      <c r="AR544" s="19" t="str">
        <f>IF(ISNA(VLOOKUP(AQ544,dim_disaggs!B:C,2,FALSE)),"",VLOOKUP(AQ544,dim_disaggs!B:C,2,FALSE))</f>
        <v>sdHeplyj1SL</v>
      </c>
      <c r="AU544" s="72" t="s">
        <v>755</v>
      </c>
      <c r="AV544" s="73" t="s">
        <v>755</v>
      </c>
      <c r="AW544" s="66" t="s">
        <v>755</v>
      </c>
      <c r="AX544" s="66" t="s">
        <v>755</v>
      </c>
      <c r="BA544" s="105" t="str">
        <f t="shared" si="81"/>
        <v/>
      </c>
      <c r="BB544" s="20" t="str">
        <f t="shared" si="82"/>
        <v/>
      </c>
    </row>
    <row r="545" spans="1:68" x14ac:dyDescent="0.2">
      <c r="A545" s="20" t="s">
        <v>95</v>
      </c>
      <c r="B545" s="20" t="s">
        <v>1867</v>
      </c>
      <c r="C545" s="20" t="s">
        <v>2128</v>
      </c>
      <c r="D545" s="20" t="s">
        <v>1</v>
      </c>
      <c r="E545" s="20" t="s">
        <v>2139</v>
      </c>
      <c r="G545" s="20" t="s">
        <v>20086</v>
      </c>
      <c r="I545" s="19">
        <f t="shared" si="76"/>
        <v>20</v>
      </c>
      <c r="J545" s="20" t="s">
        <v>755</v>
      </c>
      <c r="K545" s="20" t="s">
        <v>115</v>
      </c>
      <c r="L545" s="95" t="str">
        <f>IF(M545&lt;&gt;"",IF(NOT(ISNA(INDEX(cc!B:B,MATCH(M545,cc!A:A,0)))),INDEX(cc!B:B,MATCH(M545,cc!A:A,0)),"0"),"")</f>
        <v>default</v>
      </c>
      <c r="M545" s="97" t="s">
        <v>13</v>
      </c>
      <c r="N545" s="28" t="str">
        <f t="shared" si="74"/>
        <v/>
      </c>
      <c r="O545" s="19" t="str">
        <f t="shared" si="77"/>
        <v>TX_CURR_NAT (N, NAT): Receiving ART</v>
      </c>
      <c r="P545" s="19" t="str">
        <f t="shared" si="78"/>
        <v>TX_CURR_NAT (N, NAT): Receiving ART</v>
      </c>
      <c r="Q545" s="19" t="str">
        <f t="shared" si="75"/>
        <v>TX_CURR_NAT (N, NAT)</v>
      </c>
      <c r="R545" s="19" t="str">
        <f t="shared" si="79"/>
        <v>TX_CURR_NAT_N_NAT</v>
      </c>
      <c r="S545" s="19" t="str">
        <f t="shared" si="80"/>
        <v>TX_CURR_NAT_N_NAT_</v>
      </c>
      <c r="T545" s="19" t="b">
        <f>NOT(ISNA(VLOOKUP(B545,dbcodes!A:B,2,FALSE)))</f>
        <v>1</v>
      </c>
      <c r="U545" s="19" t="str">
        <f>IF(ISNA(VLOOKUP(B545,dbcodes!A:B,2,FALSE)),des!R2612,VLOOKUP(B545,dbcodes!A:B,2,FALSE))</f>
        <v>TX_CURR_N_NAT</v>
      </c>
      <c r="W545" s="107" t="str">
        <f>IF(ISNA(VLOOKUP(C545,descriptions!A:B,2,FALSE)),des!V1496,IF(G545=" TARGET","Target ","")&amp;VLOOKUP(C545,descriptions!A:B,2,FALSE))</f>
        <v>Percentage of adults and children receiving antiretroviral therapy</v>
      </c>
      <c r="X545" s="20" t="s">
        <v>4</v>
      </c>
      <c r="Y545" s="20" t="s">
        <v>831</v>
      </c>
      <c r="Z545" s="20" t="s">
        <v>836</v>
      </c>
      <c r="AA545" s="20" t="s">
        <v>102</v>
      </c>
      <c r="AB545" s="20" t="s">
        <v>755</v>
      </c>
      <c r="AC545" s="19" t="str">
        <f>IF(AB545&lt;&gt;"",IF(NOT(ISNA(INDEX(os!A:A,MATCH(AB545,os!B:B,0)))),INDEX(os!A:A,MATCH(AB545,os!B:B,0)),"0"),"")</f>
        <v/>
      </c>
      <c r="AD545" s="20" t="s">
        <v>830</v>
      </c>
      <c r="AH545" s="93" t="str">
        <f>IF(NOT(ISNA(VLOOKUP(B:B,ResultsTargets!A:A,1,0))),"TRUE","")</f>
        <v>TRUE</v>
      </c>
      <c r="AI545" s="19" t="str">
        <f>IF(ISNA(VLOOKUP(C545,dim_techarea!A:B,2,FALSE)),"",VLOOKUP(C545,dim_techarea!A:B,2,FALSE))</f>
        <v>TX_CURR_NAT</v>
      </c>
      <c r="AJ545" s="19" t="str">
        <f>IF(ISNA(VLOOKUP(AI545,dim_techarea!B:C,2,FALSE)),"",VLOOKUP(AI545,dim_techarea!B:C,2,FALSE))</f>
        <v>i1krpXHOjDL</v>
      </c>
      <c r="AK545" s="19" t="str">
        <f>IF(ISNA(VLOOKUP(TRIM(G545),dim_targetsresults!A:B,2,FALSE)),"",VLOOKUP(TRIM(G545),dim_targetsresults!A:C,2,FALSE))</f>
        <v>MER Results</v>
      </c>
      <c r="AL545" s="19" t="str">
        <f>IF(ISNA(VLOOKUP(AK545,dim_targetsresults!B:C,2,FALSE)),"",VLOOKUP(AK545,dim_targetsresults!B:C,2,FALSE))</f>
        <v>Jh0jDM5yQ2E</v>
      </c>
      <c r="AM545" s="19" t="str">
        <f>IF(ISNA(VLOOKUP(TRIM(D545),dim_numeratordenominator!A:B,2,FALSE)),"",VLOOKUP(TRIM(D545),dim_numeratordenominator!A:C,2,FALSE))</f>
        <v>Numerator</v>
      </c>
      <c r="AN545" s="19" t="str">
        <f>IF(ISNA(VLOOKUP(AM545,dim_numeratordenominator!B:C,2,FALSE)),"",VLOOKUP(AM545,dim_numeratordenominator!B:C,2,FALSE))</f>
        <v>Som9NRMQqV7</v>
      </c>
      <c r="AO545" s="19" t="str">
        <f>IF(ISNA(VLOOKUP(TRIM(E545),dim_supporttype!A:B,2,FALSE)),"",VLOOKUP(TRIM(E545),dim_supporttype!A:C,2,FALSE))</f>
        <v>National</v>
      </c>
      <c r="AP545" s="19" t="str">
        <f>IF(ISNA(VLOOKUP(AO545,dim_supporttype!B:C,2,FALSE)),"",VLOOKUP(AO545,dim_supporttype!B:C,2,FALSE))</f>
        <v>ERT6F2mcduw</v>
      </c>
      <c r="AQ545" s="19" t="str">
        <f>IF(ISNA(VLOOKUP(TRIM(F545),dim_disaggs!A:B,2,FALSE)),"No Disagg",VLOOKUP(TRIM(F545),dim_disaggs!A:B,2,FALSE))</f>
        <v>No Disagg</v>
      </c>
      <c r="AR545" s="19" t="str">
        <f>IF(ISNA(VLOOKUP(AQ545,dim_disaggs!B:C,2,FALSE)),"",VLOOKUP(AQ545,dim_disaggs!B:C,2,FALSE))</f>
        <v>werJlVT6sf3</v>
      </c>
      <c r="AU545" s="72" t="s">
        <v>755</v>
      </c>
      <c r="AV545" s="73" t="s">
        <v>755</v>
      </c>
      <c r="AW545" s="66" t="s">
        <v>755</v>
      </c>
      <c r="AX545" s="66" t="s">
        <v>755</v>
      </c>
      <c r="BA545" s="105" t="str">
        <f t="shared" si="81"/>
        <v/>
      </c>
      <c r="BB545" s="20" t="str">
        <f t="shared" si="82"/>
        <v/>
      </c>
      <c r="BG545" s="72"/>
      <c r="BH545" s="73"/>
      <c r="BI545" s="66"/>
      <c r="BJ545" s="66"/>
    </row>
    <row r="546" spans="1:68" x14ac:dyDescent="0.2">
      <c r="A546" s="20" t="s">
        <v>95</v>
      </c>
      <c r="B546" s="20" t="s">
        <v>1865</v>
      </c>
      <c r="C546" s="20" t="s">
        <v>2128</v>
      </c>
      <c r="D546" s="20" t="s">
        <v>1</v>
      </c>
      <c r="E546" s="20" t="s">
        <v>2140</v>
      </c>
      <c r="G546" s="20" t="s">
        <v>20086</v>
      </c>
      <c r="I546" s="19">
        <f t="shared" si="76"/>
        <v>34</v>
      </c>
      <c r="J546" s="20" t="s">
        <v>755</v>
      </c>
      <c r="K546" s="20" t="s">
        <v>115</v>
      </c>
      <c r="L546" s="95" t="str">
        <f>IF(M546&lt;&gt;"",IF(NOT(ISNA(INDEX(cc!B:B,MATCH(M546,cc!A:A,0)))),INDEX(cc!B:B,MATCH(M546,cc!A:A,0)),"0"),"")</f>
        <v>default</v>
      </c>
      <c r="M546" s="97" t="s">
        <v>13</v>
      </c>
      <c r="N546" s="28" t="str">
        <f t="shared" si="74"/>
        <v/>
      </c>
      <c r="O546" s="19" t="str">
        <f t="shared" si="77"/>
        <v>TX_CURR_NAT (N, NAT_JUSTIFICATION): Receiving ART</v>
      </c>
      <c r="P546" s="19" t="str">
        <f t="shared" si="78"/>
        <v>TX_CURR_NAT (N, NAT_JUSTIFICATION): Receiving ART</v>
      </c>
      <c r="Q546" s="19" t="str">
        <f t="shared" si="75"/>
        <v>TX_CURR_NAT (N, NAT_JUSTIFICATION)</v>
      </c>
      <c r="R546" s="19" t="str">
        <f t="shared" si="79"/>
        <v>TX_CURR_NAT_N_NAT_JUSTIFICATION</v>
      </c>
      <c r="S546" s="19" t="str">
        <f t="shared" si="80"/>
        <v>TX_CURR_NAT_N_NAT_JUSTIFICATION_</v>
      </c>
      <c r="T546" s="19" t="b">
        <f>NOT(ISNA(VLOOKUP(B546,dbcodes!A:B,2,FALSE)))</f>
        <v>1</v>
      </c>
      <c r="U546" s="19" t="str">
        <f>IF(ISNA(VLOOKUP(B546,dbcodes!A:B,2,FALSE)),des!R2613,VLOOKUP(B546,dbcodes!A:B,2,FALSE))</f>
        <v>TX_CURR_N_NAT_JUSTIFICATION</v>
      </c>
      <c r="W546" s="107" t="str">
        <f>IF(ISNA(VLOOKUP(C546,descriptions!A:B,2,FALSE)),des!V1497,IF(G546=" TARGET","Target ","")&amp;VLOOKUP(C546,descriptions!A:B,2,FALSE))</f>
        <v>Percentage of adults and children receiving antiretroviral therapy</v>
      </c>
      <c r="X546" s="20" t="s">
        <v>9</v>
      </c>
      <c r="Y546" s="20" t="s">
        <v>831</v>
      </c>
      <c r="Z546" s="20" t="s">
        <v>836</v>
      </c>
      <c r="AA546" s="20" t="s">
        <v>4121</v>
      </c>
      <c r="AB546" s="20" t="s">
        <v>755</v>
      </c>
      <c r="AC546" s="19" t="str">
        <f>IF(AB546&lt;&gt;"",IF(NOT(ISNA(INDEX(os!A:A,MATCH(AB546,os!B:B,0)))),INDEX(os!A:A,MATCH(AB546,os!B:B,0)),"0"),"")</f>
        <v/>
      </c>
      <c r="AD546" s="20" t="s">
        <v>830</v>
      </c>
      <c r="AH546" s="93" t="str">
        <f>IF(NOT(ISNA(VLOOKUP(B:B,ResultsTargets!A:A,1,0))),"TRUE","")</f>
        <v>TRUE</v>
      </c>
      <c r="AI546" s="19" t="str">
        <f>IF(ISNA(VLOOKUP(C546,dim_techarea!A:B,2,FALSE)),"",VLOOKUP(C546,dim_techarea!A:B,2,FALSE))</f>
        <v>TX_CURR_NAT</v>
      </c>
      <c r="AJ546" s="19" t="str">
        <f>IF(ISNA(VLOOKUP(AI546,dim_techarea!B:C,2,FALSE)),"",VLOOKUP(AI546,dim_techarea!B:C,2,FALSE))</f>
        <v>i1krpXHOjDL</v>
      </c>
      <c r="AK546" s="19" t="str">
        <f>IF(ISNA(VLOOKUP(TRIM(G546),dim_targetsresults!A:B,2,FALSE)),"",VLOOKUP(TRIM(G546),dim_targetsresults!A:C,2,FALSE))</f>
        <v>MER Results</v>
      </c>
      <c r="AL546" s="19" t="str">
        <f>IF(ISNA(VLOOKUP(AK546,dim_targetsresults!B:C,2,FALSE)),"",VLOOKUP(AK546,dim_targetsresults!B:C,2,FALSE))</f>
        <v>Jh0jDM5yQ2E</v>
      </c>
      <c r="AM546" s="19" t="str">
        <f>IF(ISNA(VLOOKUP(TRIM(D546),dim_numeratordenominator!A:B,2,FALSE)),"",VLOOKUP(TRIM(D546),dim_numeratordenominator!A:C,2,FALSE))</f>
        <v>Numerator</v>
      </c>
      <c r="AN546" s="19" t="str">
        <f>IF(ISNA(VLOOKUP(AM546,dim_numeratordenominator!B:C,2,FALSE)),"",VLOOKUP(AM546,dim_numeratordenominator!B:C,2,FALSE))</f>
        <v>Som9NRMQqV7</v>
      </c>
      <c r="AO546" s="19" t="str">
        <f>IF(ISNA(VLOOKUP(TRIM(E546),dim_supporttype!A:B,2,FALSE)),"",VLOOKUP(TRIM(E546),dim_supporttype!A:C,2,FALSE))</f>
        <v>National</v>
      </c>
      <c r="AP546" s="19" t="str">
        <f>IF(ISNA(VLOOKUP(AO546,dim_supporttype!B:C,2,FALSE)),"",VLOOKUP(AO546,dim_supporttype!B:C,2,FALSE))</f>
        <v>ERT6F2mcduw</v>
      </c>
      <c r="AQ546" s="19" t="str">
        <f>IF(ISNA(VLOOKUP(TRIM(F546),dim_disaggs!A:B,2,FALSE)),"No Disagg",VLOOKUP(TRIM(F546),dim_disaggs!A:B,2,FALSE))</f>
        <v>No Disagg</v>
      </c>
      <c r="AR546" s="19" t="str">
        <f>IF(ISNA(VLOOKUP(AQ546,dim_disaggs!B:C,2,FALSE)),"",VLOOKUP(AQ546,dim_disaggs!B:C,2,FALSE))</f>
        <v>werJlVT6sf3</v>
      </c>
      <c r="AU546" s="72" t="s">
        <v>755</v>
      </c>
      <c r="AV546" s="73" t="s">
        <v>755</v>
      </c>
      <c r="AW546" s="66" t="s">
        <v>755</v>
      </c>
      <c r="AX546" s="66" t="s">
        <v>755</v>
      </c>
      <c r="BA546" s="105" t="str">
        <f t="shared" si="81"/>
        <v/>
      </c>
      <c r="BB546" s="20" t="str">
        <f t="shared" si="82"/>
        <v/>
      </c>
      <c r="BE546" s="75" t="s">
        <v>755</v>
      </c>
      <c r="BF546" s="73" t="s">
        <v>755</v>
      </c>
      <c r="BG546" s="55" t="s">
        <v>755</v>
      </c>
      <c r="BH546" s="76" t="s">
        <v>755</v>
      </c>
      <c r="BI546" s="20" t="s">
        <v>755</v>
      </c>
      <c r="BJ546" s="20" t="s">
        <v>755</v>
      </c>
      <c r="BK546" s="55" t="s">
        <v>755</v>
      </c>
      <c r="BL546" s="71" t="s">
        <v>755</v>
      </c>
      <c r="BM546" s="77" t="s">
        <v>755</v>
      </c>
      <c r="BN546" s="78" t="s">
        <v>755</v>
      </c>
      <c r="BO546" s="77" t="s">
        <v>755</v>
      </c>
      <c r="BP546" s="78" t="s">
        <v>755</v>
      </c>
    </row>
    <row r="547" spans="1:68" x14ac:dyDescent="0.2">
      <c r="A547" s="20" t="s">
        <v>95</v>
      </c>
      <c r="B547" s="20" t="s">
        <v>1870</v>
      </c>
      <c r="C547" s="20" t="s">
        <v>2128</v>
      </c>
      <c r="D547" s="20" t="s">
        <v>1</v>
      </c>
      <c r="E547" s="20" t="s">
        <v>2141</v>
      </c>
      <c r="G547" s="20" t="s">
        <v>20086</v>
      </c>
      <c r="I547" s="19">
        <f t="shared" si="76"/>
        <v>27</v>
      </c>
      <c r="J547" s="20" t="s">
        <v>755</v>
      </c>
      <c r="K547" s="20" t="s">
        <v>115</v>
      </c>
      <c r="L547" s="95" t="str">
        <f>IF(M547&lt;&gt;"",IF(NOT(ISNA(INDEX(cc!B:B,MATCH(M547,cc!A:A,0)))),INDEX(cc!B:B,MATCH(M547,cc!A:A,0)),"0"),"")</f>
        <v>default</v>
      </c>
      <c r="M547" s="97" t="s">
        <v>13</v>
      </c>
      <c r="N547" s="28" t="str">
        <f t="shared" ref="N547:N610" si="83">IF(G547=" RESULT","",G547)</f>
        <v/>
      </c>
      <c r="O547" s="19" t="str">
        <f t="shared" si="77"/>
        <v>TX_CURR_NAT (N, NAT_SOURCE): Receiving ART</v>
      </c>
      <c r="P547" s="19" t="str">
        <f t="shared" si="78"/>
        <v>TX_CURR_NAT (N, NAT_SOURCE): Receiving ART</v>
      </c>
      <c r="Q547" s="19" t="str">
        <f t="shared" si="75"/>
        <v>TX_CURR_NAT (N, NAT_SOURCE)</v>
      </c>
      <c r="R547" s="19" t="str">
        <f t="shared" si="79"/>
        <v>TX_CURR_NAT_N_NAT_SOURCE</v>
      </c>
      <c r="S547" s="19" t="str">
        <f t="shared" si="80"/>
        <v>TX_CURR_NAT_N_NAT_SOURCE_</v>
      </c>
      <c r="T547" s="19" t="b">
        <f>NOT(ISNA(VLOOKUP(B547,dbcodes!A:B,2,FALSE)))</f>
        <v>1</v>
      </c>
      <c r="U547" s="19" t="str">
        <f>IF(ISNA(VLOOKUP(B547,dbcodes!A:B,2,FALSE)),des!R2614,VLOOKUP(B547,dbcodes!A:B,2,FALSE))</f>
        <v>TX_CURR_N_NAT_SOURCE</v>
      </c>
      <c r="W547" s="107" t="str">
        <f>IF(ISNA(VLOOKUP(C547,descriptions!A:B,2,FALSE)),des!V1498,IF(G547=" TARGET","Target ","")&amp;VLOOKUP(C547,descriptions!A:B,2,FALSE))</f>
        <v>Percentage of adults and children receiving antiretroviral therapy</v>
      </c>
      <c r="X547" s="20" t="s">
        <v>9</v>
      </c>
      <c r="Y547" s="20" t="s">
        <v>831</v>
      </c>
      <c r="Z547" s="20" t="s">
        <v>836</v>
      </c>
      <c r="AA547" s="20" t="s">
        <v>4121</v>
      </c>
      <c r="AB547" s="20" t="s">
        <v>755</v>
      </c>
      <c r="AC547" s="19" t="str">
        <f>IF(AB547&lt;&gt;"",IF(NOT(ISNA(INDEX(os!A:A,MATCH(AB547,os!B:B,0)))),INDEX(os!A:A,MATCH(AB547,os!B:B,0)),"0"),"")</f>
        <v/>
      </c>
      <c r="AD547" s="20" t="s">
        <v>830</v>
      </c>
      <c r="AH547" s="93" t="str">
        <f>IF(NOT(ISNA(VLOOKUP(B:B,ResultsTargets!A:A,1,0))),"TRUE","")</f>
        <v>TRUE</v>
      </c>
      <c r="AI547" s="19" t="str">
        <f>IF(ISNA(VLOOKUP(C547,dim_techarea!A:B,2,FALSE)),"",VLOOKUP(C547,dim_techarea!A:B,2,FALSE))</f>
        <v>TX_CURR_NAT</v>
      </c>
      <c r="AJ547" s="19" t="str">
        <f>IF(ISNA(VLOOKUP(AI547,dim_techarea!B:C,2,FALSE)),"",VLOOKUP(AI547,dim_techarea!B:C,2,FALSE))</f>
        <v>i1krpXHOjDL</v>
      </c>
      <c r="AK547" s="19" t="str">
        <f>IF(ISNA(VLOOKUP(TRIM(G547),dim_targetsresults!A:B,2,FALSE)),"",VLOOKUP(TRIM(G547),dim_targetsresults!A:C,2,FALSE))</f>
        <v>MER Results</v>
      </c>
      <c r="AL547" s="19" t="str">
        <f>IF(ISNA(VLOOKUP(AK547,dim_targetsresults!B:C,2,FALSE)),"",VLOOKUP(AK547,dim_targetsresults!B:C,2,FALSE))</f>
        <v>Jh0jDM5yQ2E</v>
      </c>
      <c r="AM547" s="19" t="str">
        <f>IF(ISNA(VLOOKUP(TRIM(D547),dim_numeratordenominator!A:B,2,FALSE)),"",VLOOKUP(TRIM(D547),dim_numeratordenominator!A:C,2,FALSE))</f>
        <v>Numerator</v>
      </c>
      <c r="AN547" s="19" t="str">
        <f>IF(ISNA(VLOOKUP(AM547,dim_numeratordenominator!B:C,2,FALSE)),"",VLOOKUP(AM547,dim_numeratordenominator!B:C,2,FALSE))</f>
        <v>Som9NRMQqV7</v>
      </c>
      <c r="AO547" s="19" t="str">
        <f>IF(ISNA(VLOOKUP(TRIM(E547),dim_supporttype!A:B,2,FALSE)),"",VLOOKUP(TRIM(E547),dim_supporttype!A:C,2,FALSE))</f>
        <v>National</v>
      </c>
      <c r="AP547" s="19" t="str">
        <f>IF(ISNA(VLOOKUP(AO547,dim_supporttype!B:C,2,FALSE)),"",VLOOKUP(AO547,dim_supporttype!B:C,2,FALSE))</f>
        <v>ERT6F2mcduw</v>
      </c>
      <c r="AQ547" s="19" t="str">
        <f>IF(ISNA(VLOOKUP(TRIM(F547),dim_disaggs!A:B,2,FALSE)),"No Disagg",VLOOKUP(TRIM(F547),dim_disaggs!A:B,2,FALSE))</f>
        <v>No Disagg</v>
      </c>
      <c r="AR547" s="19" t="str">
        <f>IF(ISNA(VLOOKUP(AQ547,dim_disaggs!B:C,2,FALSE)),"",VLOOKUP(AQ547,dim_disaggs!B:C,2,FALSE))</f>
        <v>werJlVT6sf3</v>
      </c>
      <c r="AU547" s="72" t="s">
        <v>755</v>
      </c>
      <c r="AV547" s="73" t="s">
        <v>755</v>
      </c>
      <c r="AW547" s="66" t="s">
        <v>755</v>
      </c>
      <c r="AX547" s="66" t="s">
        <v>755</v>
      </c>
      <c r="BA547" s="105" t="str">
        <f t="shared" si="81"/>
        <v/>
      </c>
      <c r="BB547" s="20" t="str">
        <f t="shared" si="82"/>
        <v/>
      </c>
      <c r="BE547" s="75" t="s">
        <v>755</v>
      </c>
      <c r="BF547" s="73" t="s">
        <v>755</v>
      </c>
      <c r="BG547" s="55" t="s">
        <v>755</v>
      </c>
      <c r="BH547" s="76" t="s">
        <v>755</v>
      </c>
      <c r="BI547" s="20" t="s">
        <v>755</v>
      </c>
      <c r="BJ547" s="20" t="s">
        <v>755</v>
      </c>
      <c r="BK547" s="55" t="s">
        <v>755</v>
      </c>
      <c r="BL547" s="71" t="s">
        <v>755</v>
      </c>
      <c r="BM547" s="77" t="s">
        <v>755</v>
      </c>
      <c r="BN547" s="78" t="s">
        <v>755</v>
      </c>
      <c r="BO547" s="77" t="s">
        <v>755</v>
      </c>
      <c r="BP547" s="78" t="s">
        <v>755</v>
      </c>
    </row>
    <row r="548" spans="1:68" x14ac:dyDescent="0.2">
      <c r="A548" s="20" t="s">
        <v>95</v>
      </c>
      <c r="B548" s="20" t="s">
        <v>1863</v>
      </c>
      <c r="C548" s="20" t="s">
        <v>2128</v>
      </c>
      <c r="D548" s="20" t="s">
        <v>1</v>
      </c>
      <c r="E548" s="20" t="s">
        <v>2139</v>
      </c>
      <c r="F548" s="20" t="s">
        <v>4156</v>
      </c>
      <c r="G548" s="20" t="s">
        <v>2442</v>
      </c>
      <c r="H548" s="20" t="s">
        <v>18672</v>
      </c>
      <c r="I548" s="19">
        <f t="shared" si="76"/>
        <v>40</v>
      </c>
      <c r="J548" s="20" t="s">
        <v>755</v>
      </c>
      <c r="K548" s="20" t="s">
        <v>115</v>
      </c>
      <c r="L548" s="95" t="str">
        <f>IF(M548&lt;&gt;"",IF(NOT(ISNA(INDEX(cc!B:B,MATCH(M548,cc!A:A,0)))),INDEX(cc!B:B,MATCH(M548,cc!A:A,0)),"0"),"")</f>
        <v>Age (&lt;15,15+) and Sex</v>
      </c>
      <c r="M548" s="97" t="s">
        <v>111</v>
      </c>
      <c r="N548" s="28" t="str">
        <f t="shared" si="83"/>
        <v xml:space="preserve"> TARGET</v>
      </c>
      <c r="O548" s="19" t="str">
        <f t="shared" si="77"/>
        <v>TX_CURR_NAT (N, NAT, Age Aggregated/Sex) TARGET: Receiving ART</v>
      </c>
      <c r="P548" s="19" t="str">
        <f t="shared" si="78"/>
        <v>TX_CURR_NAT (N, NAT, Age Aggregated/Sex) TARGET: Receiving ART</v>
      </c>
      <c r="Q548" s="19" t="str">
        <f t="shared" si="75"/>
        <v>TX_CURR_NAT (N, NAT, Age Agg/Sex) TARGET</v>
      </c>
      <c r="R548" s="19" t="str">
        <f t="shared" si="79"/>
        <v>TX_CURR_NAT_N_NAT_Age_Agg_Sex_TARGET</v>
      </c>
      <c r="S548" s="19" t="str">
        <f t="shared" si="80"/>
        <v>TX_CURR_NAT_N_NAT_Age_Agg_Sex_TARGET</v>
      </c>
      <c r="T548" s="19" t="b">
        <f>NOT(ISNA(VLOOKUP(B548,dbcodes!A:B,2,FALSE)))</f>
        <v>1</v>
      </c>
      <c r="U548" s="19" t="str">
        <f>IF(ISNA(VLOOKUP(B548,dbcodes!A:B,2,FALSE)),des!R2615,VLOOKUP(B548,dbcodes!A:B,2,FALSE))</f>
        <v>TX_CURR_NAT_N_NAT_Age_Sex_TARGET</v>
      </c>
      <c r="W548" s="107" t="str">
        <f>IF(ISNA(VLOOKUP(C548,descriptions!A:B,2,FALSE)),des!V1501,IF(G548=" TARGET","Target ","")&amp;VLOOKUP(C548,descriptions!A:B,2,FALSE))</f>
        <v>Target Percentage of adults and children receiving antiretroviral therapy</v>
      </c>
      <c r="X548" s="20" t="s">
        <v>4</v>
      </c>
      <c r="Y548" s="20" t="s">
        <v>831</v>
      </c>
      <c r="Z548" s="20" t="s">
        <v>836</v>
      </c>
      <c r="AA548" s="20" t="s">
        <v>102</v>
      </c>
      <c r="AB548" s="20" t="s">
        <v>755</v>
      </c>
      <c r="AC548" s="19" t="str">
        <f>IF(AB548&lt;&gt;"",IF(NOT(ISNA(INDEX(os!A:A,MATCH(AB548,os!B:B,0)))),INDEX(os!A:A,MATCH(AB548,os!B:B,0)),"0"),"")</f>
        <v/>
      </c>
      <c r="AD548" s="20" t="s">
        <v>830</v>
      </c>
      <c r="AH548" s="93" t="str">
        <f>IF(NOT(ISNA(VLOOKUP(B:B,ResultsTargets!A:A,1,0))),"TRUE","")</f>
        <v>TRUE</v>
      </c>
      <c r="AI548" s="19" t="str">
        <f>IF(ISNA(VLOOKUP(C548,dim_techarea!A:B,2,FALSE)),"",VLOOKUP(C548,dim_techarea!A:B,2,FALSE))</f>
        <v>TX_CURR_NAT</v>
      </c>
      <c r="AJ548" s="19" t="str">
        <f>IF(ISNA(VLOOKUP(AI548,dim_techarea!B:C,2,FALSE)),"",VLOOKUP(AI548,dim_techarea!B:C,2,FALSE))</f>
        <v>i1krpXHOjDL</v>
      </c>
      <c r="AK548" s="19" t="str">
        <f>IF(ISNA(VLOOKUP(TRIM(G548),dim_targetsresults!A:B,2,FALSE)),"",VLOOKUP(TRIM(G548),dim_targetsresults!A:C,2,FALSE))</f>
        <v>MER Targets</v>
      </c>
      <c r="AL548" s="19" t="str">
        <f>IF(ISNA(VLOOKUP(AK548,dim_targetsresults!B:C,2,FALSE)),"",VLOOKUP(AK548,dim_targetsresults!B:C,2,FALSE))</f>
        <v>W8imnja2Owd</v>
      </c>
      <c r="AM548" s="19" t="str">
        <f>IF(ISNA(VLOOKUP(TRIM(D548),dim_numeratordenominator!A:B,2,FALSE)),"",VLOOKUP(TRIM(D548),dim_numeratordenominator!A:C,2,FALSE))</f>
        <v>Numerator</v>
      </c>
      <c r="AN548" s="19" t="str">
        <f>IF(ISNA(VLOOKUP(AM548,dim_numeratordenominator!B:C,2,FALSE)),"",VLOOKUP(AM548,dim_numeratordenominator!B:C,2,FALSE))</f>
        <v>Som9NRMQqV7</v>
      </c>
      <c r="AO548" s="19" t="str">
        <f>IF(ISNA(VLOOKUP(TRIM(E548),dim_supporttype!A:B,2,FALSE)),"",VLOOKUP(TRIM(E548),dim_supporttype!A:C,2,FALSE))</f>
        <v>National</v>
      </c>
      <c r="AP548" s="19" t="str">
        <f>IF(ISNA(VLOOKUP(AO548,dim_supporttype!B:C,2,FALSE)),"",VLOOKUP(AO548,dim_supporttype!B:C,2,FALSE))</f>
        <v>ERT6F2mcduw</v>
      </c>
      <c r="AQ548" s="19" t="str">
        <f>IF(ISNA(VLOOKUP(TRIM(F548),dim_disaggs!A:B,2,FALSE)),"No Disagg",VLOOKUP(TRIM(F548),dim_disaggs!A:B,2,FALSE))</f>
        <v>Age Aggregated/Sex</v>
      </c>
      <c r="AR548" s="19" t="str">
        <f>IF(ISNA(VLOOKUP(AQ548,dim_disaggs!B:C,2,FALSE)),"",VLOOKUP(AQ548,dim_disaggs!B:C,2,FALSE))</f>
        <v>KMhxXDjVseT</v>
      </c>
      <c r="AU548" s="72" t="s">
        <v>755</v>
      </c>
      <c r="AV548" s="73" t="s">
        <v>755</v>
      </c>
      <c r="AW548" s="66" t="s">
        <v>755</v>
      </c>
      <c r="AX548" s="66" t="s">
        <v>755</v>
      </c>
      <c r="BA548" s="105" t="str">
        <f t="shared" si="81"/>
        <v/>
      </c>
      <c r="BB548" s="20" t="str">
        <f t="shared" si="82"/>
        <v/>
      </c>
    </row>
    <row r="549" spans="1:68" x14ac:dyDescent="0.2">
      <c r="A549" s="20" t="s">
        <v>95</v>
      </c>
      <c r="B549" s="20" t="s">
        <v>1869</v>
      </c>
      <c r="C549" s="20" t="s">
        <v>2128</v>
      </c>
      <c r="D549" s="20" t="s">
        <v>1</v>
      </c>
      <c r="E549" s="20" t="s">
        <v>2139</v>
      </c>
      <c r="F549" s="20" t="s">
        <v>525</v>
      </c>
      <c r="G549" s="20" t="s">
        <v>2442</v>
      </c>
      <c r="H549" s="20" t="s">
        <v>525</v>
      </c>
      <c r="I549" s="19">
        <f t="shared" si="76"/>
        <v>32</v>
      </c>
      <c r="J549" s="20" t="s">
        <v>755</v>
      </c>
      <c r="K549" s="20" t="s">
        <v>115</v>
      </c>
      <c r="L549" s="95" t="str">
        <f>IF(M549&lt;&gt;"",IF(NOT(ISNA(INDEX(cc!B:B,MATCH(M549,cc!A:A,0)))),INDEX(cc!B:B,MATCH(M549,cc!A:A,0)),"0"),"")</f>
        <v>Sex</v>
      </c>
      <c r="M549" s="97" t="s">
        <v>4106</v>
      </c>
      <c r="N549" s="28" t="str">
        <f t="shared" si="83"/>
        <v xml:space="preserve"> TARGET</v>
      </c>
      <c r="O549" s="19" t="str">
        <f t="shared" si="77"/>
        <v>TX_CURR_NAT (N, NAT, Sex) TARGET: Receiving ART</v>
      </c>
      <c r="P549" s="19" t="str">
        <f t="shared" si="78"/>
        <v>TX_CURR_NAT (N, NAT, Sex) TARGET: Receiving ART</v>
      </c>
      <c r="Q549" s="19" t="str">
        <f t="shared" si="75"/>
        <v>TX_CURR_NAT (N, NAT, Sex) TARGET</v>
      </c>
      <c r="R549" s="19" t="str">
        <f t="shared" si="79"/>
        <v>TX_CURR_NAT_N_NAT_Sex_TARGET</v>
      </c>
      <c r="S549" s="19" t="str">
        <f t="shared" si="80"/>
        <v>TX_CURR_NAT_N_NAT_Sex_TARGET</v>
      </c>
      <c r="T549" s="19" t="b">
        <f>NOT(ISNA(VLOOKUP(B549,dbcodes!A:B,2,FALSE)))</f>
        <v>1</v>
      </c>
      <c r="U549" s="19" t="str">
        <f>IF(ISNA(VLOOKUP(B549,dbcodes!A:B,2,FALSE)),des!R2616,VLOOKUP(B549,dbcodes!A:B,2,FALSE))</f>
        <v>TX_CURR_N_NAT_Sex_TARGET</v>
      </c>
      <c r="W549" s="107" t="str">
        <f>IF(ISNA(VLOOKUP(C549,descriptions!A:B,2,FALSE)),des!V1502,IF(G549=" TARGET","Target ","")&amp;VLOOKUP(C549,descriptions!A:B,2,FALSE))</f>
        <v>Target Percentage of adults and children receiving antiretroviral therapy</v>
      </c>
      <c r="X549" s="20" t="s">
        <v>4</v>
      </c>
      <c r="Y549" s="20" t="s">
        <v>831</v>
      </c>
      <c r="Z549" s="20" t="s">
        <v>836</v>
      </c>
      <c r="AA549" s="20" t="s">
        <v>102</v>
      </c>
      <c r="AB549" s="20" t="s">
        <v>755</v>
      </c>
      <c r="AC549" s="19" t="str">
        <f>IF(AB549&lt;&gt;"",IF(NOT(ISNA(INDEX(os!A:A,MATCH(AB549,os!B:B,0)))),INDEX(os!A:A,MATCH(AB549,os!B:B,0)),"0"),"")</f>
        <v/>
      </c>
      <c r="AD549" s="20" t="s">
        <v>830</v>
      </c>
      <c r="AH549" s="93" t="str">
        <f>IF(NOT(ISNA(VLOOKUP(B:B,ResultsTargets!A:A,1,0))),"TRUE","")</f>
        <v>TRUE</v>
      </c>
      <c r="AI549" s="19" t="str">
        <f>IF(ISNA(VLOOKUP(C549,dim_techarea!A:B,2,FALSE)),"",VLOOKUP(C549,dim_techarea!A:B,2,FALSE))</f>
        <v>TX_CURR_NAT</v>
      </c>
      <c r="AJ549" s="19" t="str">
        <f>IF(ISNA(VLOOKUP(AI549,dim_techarea!B:C,2,FALSE)),"",VLOOKUP(AI549,dim_techarea!B:C,2,FALSE))</f>
        <v>i1krpXHOjDL</v>
      </c>
      <c r="AK549" s="19" t="str">
        <f>IF(ISNA(VLOOKUP(TRIM(G549),dim_targetsresults!A:B,2,FALSE)),"",VLOOKUP(TRIM(G549),dim_targetsresults!A:C,2,FALSE))</f>
        <v>MER Targets</v>
      </c>
      <c r="AL549" s="19" t="str">
        <f>IF(ISNA(VLOOKUP(AK549,dim_targetsresults!B:C,2,FALSE)),"",VLOOKUP(AK549,dim_targetsresults!B:C,2,FALSE))</f>
        <v>W8imnja2Owd</v>
      </c>
      <c r="AM549" s="19" t="str">
        <f>IF(ISNA(VLOOKUP(TRIM(D549),dim_numeratordenominator!A:B,2,FALSE)),"",VLOOKUP(TRIM(D549),dim_numeratordenominator!A:C,2,FALSE))</f>
        <v>Numerator</v>
      </c>
      <c r="AN549" s="19" t="str">
        <f>IF(ISNA(VLOOKUP(AM549,dim_numeratordenominator!B:C,2,FALSE)),"",VLOOKUP(AM549,dim_numeratordenominator!B:C,2,FALSE))</f>
        <v>Som9NRMQqV7</v>
      </c>
      <c r="AO549" s="19" t="str">
        <f>IF(ISNA(VLOOKUP(TRIM(E549),dim_supporttype!A:B,2,FALSE)),"",VLOOKUP(TRIM(E549),dim_supporttype!A:C,2,FALSE))</f>
        <v>National</v>
      </c>
      <c r="AP549" s="19" t="str">
        <f>IF(ISNA(VLOOKUP(AO549,dim_supporttype!B:C,2,FALSE)),"",VLOOKUP(AO549,dim_supporttype!B:C,2,FALSE))</f>
        <v>ERT6F2mcduw</v>
      </c>
      <c r="AQ549" s="19" t="str">
        <f>IF(ISNA(VLOOKUP(TRIM(F549),dim_disaggs!A:B,2,FALSE)),"No Disagg",VLOOKUP(TRIM(F549),dim_disaggs!A:B,2,FALSE))</f>
        <v>Sex</v>
      </c>
      <c r="AR549" s="19" t="str">
        <f>IF(ISNA(VLOOKUP(AQ549,dim_disaggs!B:C,2,FALSE)),"",VLOOKUP(AQ549,dim_disaggs!B:C,2,FALSE))</f>
        <v>sdHeplyj1SL</v>
      </c>
      <c r="AU549" s="72" t="s">
        <v>755</v>
      </c>
      <c r="AV549" s="73" t="s">
        <v>755</v>
      </c>
      <c r="AW549" s="66" t="s">
        <v>755</v>
      </c>
      <c r="AX549" s="66" t="s">
        <v>755</v>
      </c>
      <c r="BA549" s="105" t="str">
        <f t="shared" si="81"/>
        <v/>
      </c>
      <c r="BB549" s="20" t="str">
        <f t="shared" si="82"/>
        <v/>
      </c>
    </row>
    <row r="550" spans="1:68" x14ac:dyDescent="0.2">
      <c r="A550" s="20" t="s">
        <v>95</v>
      </c>
      <c r="B550" s="20" t="s">
        <v>1872</v>
      </c>
      <c r="C550" s="20" t="s">
        <v>2128</v>
      </c>
      <c r="D550" s="20" t="s">
        <v>1</v>
      </c>
      <c r="E550" s="20" t="s">
        <v>2139</v>
      </c>
      <c r="G550" s="20" t="s">
        <v>2442</v>
      </c>
      <c r="I550" s="19">
        <f t="shared" si="76"/>
        <v>27</v>
      </c>
      <c r="J550" s="20" t="s">
        <v>755</v>
      </c>
      <c r="K550" s="20" t="s">
        <v>115</v>
      </c>
      <c r="L550" s="95" t="str">
        <f>IF(M550&lt;&gt;"",IF(NOT(ISNA(INDEX(cc!B:B,MATCH(M550,cc!A:A,0)))),INDEX(cc!B:B,MATCH(M550,cc!A:A,0)),"0"),"")</f>
        <v>default</v>
      </c>
      <c r="M550" s="97" t="s">
        <v>13</v>
      </c>
      <c r="N550" s="28" t="str">
        <f t="shared" si="83"/>
        <v xml:space="preserve"> TARGET</v>
      </c>
      <c r="O550" s="19" t="str">
        <f t="shared" si="77"/>
        <v>TX_CURR_NAT (N, NAT) TARGET: Receiving ART</v>
      </c>
      <c r="P550" s="19" t="str">
        <f t="shared" si="78"/>
        <v>TX_CURR_NAT (N, NAT) TARGET: Receiving ART</v>
      </c>
      <c r="Q550" s="19" t="str">
        <f t="shared" si="75"/>
        <v>TX_CURR_NAT (N, NAT) TARGET</v>
      </c>
      <c r="R550" s="19" t="str">
        <f t="shared" si="79"/>
        <v>TX_CURR_NAT_N_NAT_TARGET</v>
      </c>
      <c r="S550" s="19" t="str">
        <f t="shared" si="80"/>
        <v>TX_CURR_NAT_N_NAT_TARGET</v>
      </c>
      <c r="T550" s="19" t="b">
        <f>NOT(ISNA(VLOOKUP(B550,dbcodes!A:B,2,FALSE)))</f>
        <v>1</v>
      </c>
      <c r="U550" s="19" t="str">
        <f>IF(ISNA(VLOOKUP(B550,dbcodes!A:B,2,FALSE)),des!R2617,VLOOKUP(B550,dbcodes!A:B,2,FALSE))</f>
        <v>TX_CURR_N_NAT_TARGET</v>
      </c>
      <c r="W550" s="107" t="str">
        <f>IF(ISNA(VLOOKUP(C550,descriptions!A:B,2,FALSE)),des!V1503,IF(G550=" TARGET","Target ","")&amp;VLOOKUP(C550,descriptions!A:B,2,FALSE))</f>
        <v>Target Percentage of adults and children receiving antiretroviral therapy</v>
      </c>
      <c r="X550" s="20" t="s">
        <v>4</v>
      </c>
      <c r="Y550" s="20" t="s">
        <v>831</v>
      </c>
      <c r="Z550" s="20" t="s">
        <v>836</v>
      </c>
      <c r="AA550" s="20" t="s">
        <v>102</v>
      </c>
      <c r="AB550" s="20" t="s">
        <v>755</v>
      </c>
      <c r="AC550" s="19" t="str">
        <f>IF(AB550&lt;&gt;"",IF(NOT(ISNA(INDEX(os!A:A,MATCH(AB550,os!B:B,0)))),INDEX(os!A:A,MATCH(AB550,os!B:B,0)),"0"),"")</f>
        <v/>
      </c>
      <c r="AD550" s="20" t="s">
        <v>830</v>
      </c>
      <c r="AH550" s="93" t="str">
        <f>IF(NOT(ISNA(VLOOKUP(B:B,ResultsTargets!A:A,1,0))),"TRUE","")</f>
        <v>TRUE</v>
      </c>
      <c r="AI550" s="19" t="str">
        <f>IF(ISNA(VLOOKUP(C550,dim_techarea!A:B,2,FALSE)),"",VLOOKUP(C550,dim_techarea!A:B,2,FALSE))</f>
        <v>TX_CURR_NAT</v>
      </c>
      <c r="AJ550" s="19" t="str">
        <f>IF(ISNA(VLOOKUP(AI550,dim_techarea!B:C,2,FALSE)),"",VLOOKUP(AI550,dim_techarea!B:C,2,FALSE))</f>
        <v>i1krpXHOjDL</v>
      </c>
      <c r="AK550" s="19" t="str">
        <f>IF(ISNA(VLOOKUP(TRIM(G550),dim_targetsresults!A:B,2,FALSE)),"",VLOOKUP(TRIM(G550),dim_targetsresults!A:C,2,FALSE))</f>
        <v>MER Targets</v>
      </c>
      <c r="AL550" s="19" t="str">
        <f>IF(ISNA(VLOOKUP(AK550,dim_targetsresults!B:C,2,FALSE)),"",VLOOKUP(AK550,dim_targetsresults!B:C,2,FALSE))</f>
        <v>W8imnja2Owd</v>
      </c>
      <c r="AM550" s="19" t="str">
        <f>IF(ISNA(VLOOKUP(TRIM(D550),dim_numeratordenominator!A:B,2,FALSE)),"",VLOOKUP(TRIM(D550),dim_numeratordenominator!A:C,2,FALSE))</f>
        <v>Numerator</v>
      </c>
      <c r="AN550" s="19" t="str">
        <f>IF(ISNA(VLOOKUP(AM550,dim_numeratordenominator!B:C,2,FALSE)),"",VLOOKUP(AM550,dim_numeratordenominator!B:C,2,FALSE))</f>
        <v>Som9NRMQqV7</v>
      </c>
      <c r="AO550" s="19" t="str">
        <f>IF(ISNA(VLOOKUP(TRIM(E550),dim_supporttype!A:B,2,FALSE)),"",VLOOKUP(TRIM(E550),dim_supporttype!A:C,2,FALSE))</f>
        <v>National</v>
      </c>
      <c r="AP550" s="19" t="str">
        <f>IF(ISNA(VLOOKUP(AO550,dim_supporttype!B:C,2,FALSE)),"",VLOOKUP(AO550,dim_supporttype!B:C,2,FALSE))</f>
        <v>ERT6F2mcduw</v>
      </c>
      <c r="AQ550" s="19" t="str">
        <f>IF(ISNA(VLOOKUP(TRIM(F550),dim_disaggs!A:B,2,FALSE)),"No Disagg",VLOOKUP(TRIM(F550),dim_disaggs!A:B,2,FALSE))</f>
        <v>No Disagg</v>
      </c>
      <c r="AR550" s="19" t="str">
        <f>IF(ISNA(VLOOKUP(AQ550,dim_disaggs!B:C,2,FALSE)),"",VLOOKUP(AQ550,dim_disaggs!B:C,2,FALSE))</f>
        <v>werJlVT6sf3</v>
      </c>
      <c r="AU550" s="72" t="s">
        <v>755</v>
      </c>
      <c r="AV550" s="73" t="s">
        <v>755</v>
      </c>
      <c r="AW550" s="66" t="s">
        <v>755</v>
      </c>
      <c r="AX550" s="66" t="s">
        <v>755</v>
      </c>
      <c r="BA550" s="105" t="str">
        <f t="shared" si="81"/>
        <v/>
      </c>
      <c r="BB550" s="20" t="str">
        <f t="shared" si="82"/>
        <v/>
      </c>
      <c r="BG550" s="72"/>
      <c r="BH550" s="73"/>
      <c r="BI550" s="66"/>
      <c r="BJ550" s="66"/>
    </row>
    <row r="551" spans="1:68" x14ac:dyDescent="0.2">
      <c r="A551" s="20" t="s">
        <v>95</v>
      </c>
      <c r="B551" s="20" t="s">
        <v>1866</v>
      </c>
      <c r="C551" s="20" t="s">
        <v>2128</v>
      </c>
      <c r="D551" s="20" t="s">
        <v>1</v>
      </c>
      <c r="E551" s="20" t="s">
        <v>2140</v>
      </c>
      <c r="G551" s="20" t="s">
        <v>2442</v>
      </c>
      <c r="I551" s="19">
        <f t="shared" si="76"/>
        <v>41</v>
      </c>
      <c r="J551" s="20" t="s">
        <v>755</v>
      </c>
      <c r="K551" s="20" t="s">
        <v>115</v>
      </c>
      <c r="L551" s="95" t="str">
        <f>IF(M551&lt;&gt;"",IF(NOT(ISNA(INDEX(cc!B:B,MATCH(M551,cc!A:A,0)))),INDEX(cc!B:B,MATCH(M551,cc!A:A,0)),"0"),"")</f>
        <v>default</v>
      </c>
      <c r="M551" s="97" t="s">
        <v>13</v>
      </c>
      <c r="N551" s="28" t="str">
        <f t="shared" si="83"/>
        <v xml:space="preserve"> TARGET</v>
      </c>
      <c r="O551" s="19" t="str">
        <f t="shared" si="77"/>
        <v>TX_CURR_NAT (N, NAT_JUSTIFICATION) TARGET: Receiving ART</v>
      </c>
      <c r="P551" s="19" t="str">
        <f t="shared" si="78"/>
        <v>TX_CURR_NAT (N, NAT_JUSTIFICATION) TARGET: Receiving ART</v>
      </c>
      <c r="Q551" s="19" t="str">
        <f t="shared" si="75"/>
        <v>TX_CURR_NAT (N, NAT_JUSTIFICATION) TARGET</v>
      </c>
      <c r="R551" s="19" t="str">
        <f t="shared" si="79"/>
        <v>TX_CURR_NAT_N_NAT_JUSTIFICATION_TARGET</v>
      </c>
      <c r="S551" s="19" t="str">
        <f t="shared" si="80"/>
        <v>TX_CURR_NAT_N_NAT_JUSTIFICATION_TARGET</v>
      </c>
      <c r="T551" s="19" t="b">
        <f>NOT(ISNA(VLOOKUP(B551,dbcodes!A:B,2,FALSE)))</f>
        <v>1</v>
      </c>
      <c r="U551" s="19" t="str">
        <f>IF(ISNA(VLOOKUP(B551,dbcodes!A:B,2,FALSE)),des!R2618,VLOOKUP(B551,dbcodes!A:B,2,FALSE))</f>
        <v>TX_CURR_N_NAT_JUSTIFICATION_TARGET</v>
      </c>
      <c r="W551" s="107" t="str">
        <f>IF(ISNA(VLOOKUP(C551,descriptions!A:B,2,FALSE)),des!V1504,IF(G551=" TARGET","Target ","")&amp;VLOOKUP(C551,descriptions!A:B,2,FALSE))</f>
        <v>Target Percentage of adults and children receiving antiretroviral therapy</v>
      </c>
      <c r="X551" s="20" t="s">
        <v>9</v>
      </c>
      <c r="Y551" s="20" t="s">
        <v>831</v>
      </c>
      <c r="Z551" s="20" t="s">
        <v>836</v>
      </c>
      <c r="AA551" s="20" t="s">
        <v>4121</v>
      </c>
      <c r="AB551" s="20" t="s">
        <v>755</v>
      </c>
      <c r="AC551" s="19" t="str">
        <f>IF(AB551&lt;&gt;"",IF(NOT(ISNA(INDEX(os!A:A,MATCH(AB551,os!B:B,0)))),INDEX(os!A:A,MATCH(AB551,os!B:B,0)),"0"),"")</f>
        <v/>
      </c>
      <c r="AD551" s="20" t="s">
        <v>830</v>
      </c>
      <c r="AH551" s="93" t="str">
        <f>IF(NOT(ISNA(VLOOKUP(B:B,ResultsTargets!A:A,1,0))),"TRUE","")</f>
        <v>TRUE</v>
      </c>
      <c r="AI551" s="19" t="str">
        <f>IF(ISNA(VLOOKUP(C551,dim_techarea!A:B,2,FALSE)),"",VLOOKUP(C551,dim_techarea!A:B,2,FALSE))</f>
        <v>TX_CURR_NAT</v>
      </c>
      <c r="AJ551" s="19" t="str">
        <f>IF(ISNA(VLOOKUP(AI551,dim_techarea!B:C,2,FALSE)),"",VLOOKUP(AI551,dim_techarea!B:C,2,FALSE))</f>
        <v>i1krpXHOjDL</v>
      </c>
      <c r="AK551" s="19" t="str">
        <f>IF(ISNA(VLOOKUP(TRIM(G551),dim_targetsresults!A:B,2,FALSE)),"",VLOOKUP(TRIM(G551),dim_targetsresults!A:C,2,FALSE))</f>
        <v>MER Targets</v>
      </c>
      <c r="AL551" s="19" t="str">
        <f>IF(ISNA(VLOOKUP(AK551,dim_targetsresults!B:C,2,FALSE)),"",VLOOKUP(AK551,dim_targetsresults!B:C,2,FALSE))</f>
        <v>W8imnja2Owd</v>
      </c>
      <c r="AM551" s="19" t="str">
        <f>IF(ISNA(VLOOKUP(TRIM(D551),dim_numeratordenominator!A:B,2,FALSE)),"",VLOOKUP(TRIM(D551),dim_numeratordenominator!A:C,2,FALSE))</f>
        <v>Numerator</v>
      </c>
      <c r="AN551" s="19" t="str">
        <f>IF(ISNA(VLOOKUP(AM551,dim_numeratordenominator!B:C,2,FALSE)),"",VLOOKUP(AM551,dim_numeratordenominator!B:C,2,FALSE))</f>
        <v>Som9NRMQqV7</v>
      </c>
      <c r="AO551" s="19" t="str">
        <f>IF(ISNA(VLOOKUP(TRIM(E551),dim_supporttype!A:B,2,FALSE)),"",VLOOKUP(TRIM(E551),dim_supporttype!A:C,2,FALSE))</f>
        <v>National</v>
      </c>
      <c r="AP551" s="19" t="str">
        <f>IF(ISNA(VLOOKUP(AO551,dim_supporttype!B:C,2,FALSE)),"",VLOOKUP(AO551,dim_supporttype!B:C,2,FALSE))</f>
        <v>ERT6F2mcduw</v>
      </c>
      <c r="AQ551" s="19" t="str">
        <f>IF(ISNA(VLOOKUP(TRIM(F551),dim_disaggs!A:B,2,FALSE)),"No Disagg",VLOOKUP(TRIM(F551),dim_disaggs!A:B,2,FALSE))</f>
        <v>No Disagg</v>
      </c>
      <c r="AR551" s="19" t="str">
        <f>IF(ISNA(VLOOKUP(AQ551,dim_disaggs!B:C,2,FALSE)),"",VLOOKUP(AQ551,dim_disaggs!B:C,2,FALSE))</f>
        <v>werJlVT6sf3</v>
      </c>
      <c r="AU551" s="72" t="s">
        <v>755</v>
      </c>
      <c r="AV551" s="73" t="s">
        <v>755</v>
      </c>
      <c r="AW551" s="66" t="s">
        <v>755</v>
      </c>
      <c r="AX551" s="66" t="s">
        <v>755</v>
      </c>
      <c r="BA551" s="105" t="str">
        <f t="shared" si="81"/>
        <v>Top Level Numerator</v>
      </c>
      <c r="BB551" s="20" t="str">
        <f t="shared" si="82"/>
        <v>PE5QVF0w4xj</v>
      </c>
      <c r="BC551" s="20" t="s">
        <v>25706</v>
      </c>
      <c r="BD551" s="20" t="s">
        <v>25707</v>
      </c>
      <c r="BE551" s="75" t="s">
        <v>755</v>
      </c>
      <c r="BF551" s="73" t="s">
        <v>755</v>
      </c>
      <c r="BG551" s="55" t="s">
        <v>755</v>
      </c>
      <c r="BH551" s="76" t="s">
        <v>755</v>
      </c>
      <c r="BI551" s="20" t="s">
        <v>755</v>
      </c>
      <c r="BJ551" s="20" t="s">
        <v>755</v>
      </c>
      <c r="BK551" s="55" t="s">
        <v>755</v>
      </c>
      <c r="BL551" s="71" t="s">
        <v>755</v>
      </c>
      <c r="BM551" s="77" t="s">
        <v>755</v>
      </c>
      <c r="BN551" s="78" t="s">
        <v>755</v>
      </c>
      <c r="BO551" s="77" t="s">
        <v>755</v>
      </c>
      <c r="BP551" s="78" t="s">
        <v>755</v>
      </c>
    </row>
    <row r="552" spans="1:68" x14ac:dyDescent="0.2">
      <c r="A552" s="20" t="s">
        <v>95</v>
      </c>
      <c r="B552" s="20" t="s">
        <v>1871</v>
      </c>
      <c r="C552" s="20" t="s">
        <v>2128</v>
      </c>
      <c r="D552" s="20" t="s">
        <v>1</v>
      </c>
      <c r="E552" s="20" t="s">
        <v>2141</v>
      </c>
      <c r="G552" s="20" t="s">
        <v>2442</v>
      </c>
      <c r="I552" s="19">
        <f t="shared" si="76"/>
        <v>34</v>
      </c>
      <c r="J552" s="20" t="s">
        <v>755</v>
      </c>
      <c r="K552" s="20" t="s">
        <v>115</v>
      </c>
      <c r="L552" s="95" t="str">
        <f>IF(M552&lt;&gt;"",IF(NOT(ISNA(INDEX(cc!B:B,MATCH(M552,cc!A:A,0)))),INDEX(cc!B:B,MATCH(M552,cc!A:A,0)),"0"),"")</f>
        <v>default</v>
      </c>
      <c r="M552" s="97" t="s">
        <v>13</v>
      </c>
      <c r="N552" s="28" t="str">
        <f t="shared" si="83"/>
        <v xml:space="preserve"> TARGET</v>
      </c>
      <c r="O552" s="19" t="str">
        <f t="shared" si="77"/>
        <v>TX_CURR_NAT (N, NAT_SOURCE) TARGET: Receiving ART</v>
      </c>
      <c r="P552" s="19" t="str">
        <f t="shared" si="78"/>
        <v>TX_CURR_NAT (N, NAT_SOURCE) TARGET: Receiving ART</v>
      </c>
      <c r="Q552" s="19" t="str">
        <f t="shared" ref="Q552:Q615" si="84">IF(G552=" RESULT",CONCATENATE(C552, " (",_xlfn.TEXTJOIN(", ",TRUE,D552,E552,H552),")",J552),CONCATENATE(C552, " (",_xlfn.TEXTJOIN(", ",TRUE,D552,E552,H552),")",G552,J552))</f>
        <v>TX_CURR_NAT (N, NAT_SOURCE) TARGET</v>
      </c>
      <c r="R552" s="19" t="str">
        <f t="shared" si="79"/>
        <v>TX_CURR_NAT_N_NAT_SOURCE_TARGET</v>
      </c>
      <c r="S552" s="19" t="str">
        <f t="shared" si="80"/>
        <v>TX_CURR_NAT_N_NAT_SOURCE_TARGET</v>
      </c>
      <c r="T552" s="19" t="b">
        <f>NOT(ISNA(VLOOKUP(B552,dbcodes!A:B,2,FALSE)))</f>
        <v>1</v>
      </c>
      <c r="U552" s="19" t="str">
        <f>IF(ISNA(VLOOKUP(B552,dbcodes!A:B,2,FALSE)),des!R2619,VLOOKUP(B552,dbcodes!A:B,2,FALSE))</f>
        <v>TX_CURR_N_NAT_SOURCE_TARGET</v>
      </c>
      <c r="W552" s="107" t="str">
        <f>IF(ISNA(VLOOKUP(C552,descriptions!A:B,2,FALSE)),des!V1505,IF(G552=" TARGET","Target ","")&amp;VLOOKUP(C552,descriptions!A:B,2,FALSE))</f>
        <v>Target Percentage of adults and children receiving antiretroviral therapy</v>
      </c>
      <c r="X552" s="20" t="s">
        <v>9</v>
      </c>
      <c r="Y552" s="20" t="s">
        <v>831</v>
      </c>
      <c r="Z552" s="20" t="s">
        <v>836</v>
      </c>
      <c r="AA552" s="20" t="s">
        <v>4121</v>
      </c>
      <c r="AB552" s="20" t="s">
        <v>755</v>
      </c>
      <c r="AC552" s="19" t="str">
        <f>IF(AB552&lt;&gt;"",IF(NOT(ISNA(INDEX(os!A:A,MATCH(AB552,os!B:B,0)))),INDEX(os!A:A,MATCH(AB552,os!B:B,0)),"0"),"")</f>
        <v/>
      </c>
      <c r="AD552" s="20" t="s">
        <v>830</v>
      </c>
      <c r="AH552" s="93" t="str">
        <f>IF(NOT(ISNA(VLOOKUP(B:B,ResultsTargets!A:A,1,0))),"TRUE","")</f>
        <v>TRUE</v>
      </c>
      <c r="AI552" s="19" t="str">
        <f>IF(ISNA(VLOOKUP(C552,dim_techarea!A:B,2,FALSE)),"",VLOOKUP(C552,dim_techarea!A:B,2,FALSE))</f>
        <v>TX_CURR_NAT</v>
      </c>
      <c r="AJ552" s="19" t="str">
        <f>IF(ISNA(VLOOKUP(AI552,dim_techarea!B:C,2,FALSE)),"",VLOOKUP(AI552,dim_techarea!B:C,2,FALSE))</f>
        <v>i1krpXHOjDL</v>
      </c>
      <c r="AK552" s="19" t="str">
        <f>IF(ISNA(VLOOKUP(TRIM(G552),dim_targetsresults!A:B,2,FALSE)),"",VLOOKUP(TRIM(G552),dim_targetsresults!A:C,2,FALSE))</f>
        <v>MER Targets</v>
      </c>
      <c r="AL552" s="19" t="str">
        <f>IF(ISNA(VLOOKUP(AK552,dim_targetsresults!B:C,2,FALSE)),"",VLOOKUP(AK552,dim_targetsresults!B:C,2,FALSE))</f>
        <v>W8imnja2Owd</v>
      </c>
      <c r="AM552" s="19" t="str">
        <f>IF(ISNA(VLOOKUP(TRIM(D552),dim_numeratordenominator!A:B,2,FALSE)),"",VLOOKUP(TRIM(D552),dim_numeratordenominator!A:C,2,FALSE))</f>
        <v>Numerator</v>
      </c>
      <c r="AN552" s="19" t="str">
        <f>IF(ISNA(VLOOKUP(AM552,dim_numeratordenominator!B:C,2,FALSE)),"",VLOOKUP(AM552,dim_numeratordenominator!B:C,2,FALSE))</f>
        <v>Som9NRMQqV7</v>
      </c>
      <c r="AO552" s="19" t="str">
        <f>IF(ISNA(VLOOKUP(TRIM(E552),dim_supporttype!A:B,2,FALSE)),"",VLOOKUP(TRIM(E552),dim_supporttype!A:C,2,FALSE))</f>
        <v>National</v>
      </c>
      <c r="AP552" s="19" t="str">
        <f>IF(ISNA(VLOOKUP(AO552,dim_supporttype!B:C,2,FALSE)),"",VLOOKUP(AO552,dim_supporttype!B:C,2,FALSE))</f>
        <v>ERT6F2mcduw</v>
      </c>
      <c r="AQ552" s="19" t="str">
        <f>IF(ISNA(VLOOKUP(TRIM(F552),dim_disaggs!A:B,2,FALSE)),"No Disagg",VLOOKUP(TRIM(F552),dim_disaggs!A:B,2,FALSE))</f>
        <v>No Disagg</v>
      </c>
      <c r="AR552" s="19" t="str">
        <f>IF(ISNA(VLOOKUP(AQ552,dim_disaggs!B:C,2,FALSE)),"",VLOOKUP(AQ552,dim_disaggs!B:C,2,FALSE))</f>
        <v>werJlVT6sf3</v>
      </c>
      <c r="AU552" s="72" t="s">
        <v>755</v>
      </c>
      <c r="AV552" s="73" t="s">
        <v>755</v>
      </c>
      <c r="AW552" s="66" t="s">
        <v>755</v>
      </c>
      <c r="AX552" s="66" t="s">
        <v>755</v>
      </c>
      <c r="BA552" s="105" t="str">
        <f t="shared" si="81"/>
        <v/>
      </c>
      <c r="BB552" s="20" t="str">
        <f t="shared" si="82"/>
        <v/>
      </c>
      <c r="BE552" s="75" t="s">
        <v>755</v>
      </c>
      <c r="BF552" s="73" t="s">
        <v>755</v>
      </c>
      <c r="BG552" s="55" t="s">
        <v>755</v>
      </c>
      <c r="BH552" s="76" t="s">
        <v>755</v>
      </c>
      <c r="BI552" s="20" t="s">
        <v>755</v>
      </c>
      <c r="BJ552" s="20" t="s">
        <v>755</v>
      </c>
      <c r="BK552" s="55" t="s">
        <v>755</v>
      </c>
      <c r="BL552" s="71" t="s">
        <v>755</v>
      </c>
      <c r="BM552" s="77" t="s">
        <v>755</v>
      </c>
      <c r="BN552" s="78" t="s">
        <v>755</v>
      </c>
      <c r="BO552" s="77" t="s">
        <v>755</v>
      </c>
      <c r="BP552" s="78" t="s">
        <v>755</v>
      </c>
    </row>
    <row r="553" spans="1:68" x14ac:dyDescent="0.2">
      <c r="A553" s="22" t="s">
        <v>95</v>
      </c>
      <c r="B553" s="5" t="s">
        <v>21039</v>
      </c>
      <c r="C553" s="20" t="s">
        <v>2129</v>
      </c>
      <c r="D553" s="20" t="s">
        <v>1</v>
      </c>
      <c r="E553" s="20" t="s">
        <v>2142</v>
      </c>
      <c r="F553" s="22" t="s">
        <v>19993</v>
      </c>
      <c r="G553" s="20" t="s">
        <v>20086</v>
      </c>
      <c r="H553" s="22" t="s">
        <v>19994</v>
      </c>
      <c r="I553" s="19">
        <f t="shared" si="76"/>
        <v>49</v>
      </c>
      <c r="J553" s="20" t="s">
        <v>755</v>
      </c>
      <c r="K553" s="20" t="s">
        <v>115</v>
      </c>
      <c r="L553" s="95" t="str">
        <f>IF(M553&lt;&gt;"",IF(NOT(ISNA(INDEX(cc!B:B,MATCH(M553,cc!A:A,0)))),INDEX(cc!B:B,MATCH(M553,cc!A:A,0)),"0"),"")</f>
        <v>Age (&lt;15,15+-uk, 2), Sex and HIV Status (Positive)</v>
      </c>
      <c r="M553" s="97" t="s">
        <v>20279</v>
      </c>
      <c r="N553" s="28" t="str">
        <f t="shared" si="83"/>
        <v/>
      </c>
      <c r="O553" s="19" t="str">
        <f t="shared" si="77"/>
        <v>TX_CURR_SUBNAT (N, SUBNAT, Age Aggregated/Sex/HIVStatus): Receiving ART</v>
      </c>
      <c r="P553" s="19" t="str">
        <f t="shared" si="78"/>
        <v>TX_CURR_SUBNAT (N, SUBNAT, Age Aggregated/Sex/HIVStatus): Receiving ART</v>
      </c>
      <c r="Q553" s="19" t="str">
        <f t="shared" si="84"/>
        <v>TX_CURR_SUBNAT (N, SUBNAT, Age Agg/Sex/HIVStatus)</v>
      </c>
      <c r="R553" s="19" t="str">
        <f t="shared" si="79"/>
        <v>TX_CURR_SUBNAT_N_SUBNAT_Age_Agg_Sex_HIVStatus</v>
      </c>
      <c r="S553" s="19" t="str">
        <f t="shared" si="80"/>
        <v>TX_CURR_SUBNAT_N_SUBNAT_Age_Agg_Sex_HIVStatus_</v>
      </c>
      <c r="T553" s="19" t="b">
        <f>NOT(ISNA(VLOOKUP(B553,dbcodes!A:B,2,FALSE)))</f>
        <v>1</v>
      </c>
      <c r="U553" s="19" t="str">
        <f>IF(ISNA(VLOOKUP(B553,dbcodes!A:B,2,FALSE)),des!R2620,VLOOKUP(B553,dbcodes!A:B,2,FALSE))</f>
        <v>TX_CURR_SUBNAT_N_SUBNAT_Age_Agg_Sex_HIVStatus</v>
      </c>
      <c r="W553" s="107" t="str">
        <f>IF(ISNA(VLOOKUP(C553,descriptions!A:B,2,FALSE)),des!V1507,IF(G553=" TARGET","Target ","")&amp;VLOOKUP(C553,descriptions!A:B,2,FALSE))</f>
        <v>Percentage of adults and children receiving antiretroviral therapy (SUBNAT)</v>
      </c>
      <c r="X553" s="20" t="s">
        <v>4</v>
      </c>
      <c r="Y553" s="20" t="s">
        <v>831</v>
      </c>
      <c r="Z553" s="20" t="s">
        <v>836</v>
      </c>
      <c r="AA553" s="20" t="s">
        <v>102</v>
      </c>
      <c r="AB553" s="20" t="s">
        <v>755</v>
      </c>
      <c r="AC553" s="19" t="str">
        <f>IF(AB553&lt;&gt;"",IF(NOT(ISNA(INDEX(os!A:A,MATCH(AB553,os!B:B,0)))),INDEX(os!A:A,MATCH(AB553,os!B:B,0)),"0"),"")</f>
        <v/>
      </c>
      <c r="AD553" s="20" t="s">
        <v>830</v>
      </c>
      <c r="AH553" s="93" t="str">
        <f>IF(NOT(ISNA(VLOOKUP(B:B,ResultsTargets!A:A,1,0))),"TRUE","")</f>
        <v>TRUE</v>
      </c>
      <c r="AI553" s="19" t="str">
        <f>IF(ISNA(VLOOKUP(C553,dim_techarea!A:B,2,FALSE)),"",VLOOKUP(C553,dim_techarea!A:B,2,FALSE))</f>
        <v>TX_CURR_SUBNAT</v>
      </c>
      <c r="AJ553" s="19" t="str">
        <f>IF(ISNA(VLOOKUP(AI553,dim_techarea!B:C,2,FALSE)),"",VLOOKUP(AI553,dim_techarea!B:C,2,FALSE))</f>
        <v>R8FkkRAMlWB</v>
      </c>
      <c r="AK553" s="19" t="str">
        <f>IF(ISNA(VLOOKUP(TRIM(G553),dim_targetsresults!A:B,2,FALSE)),"",VLOOKUP(TRIM(G553),dim_targetsresults!A:C,2,FALSE))</f>
        <v>MER Results</v>
      </c>
      <c r="AL553" s="19" t="str">
        <f>IF(ISNA(VLOOKUP(AK553,dim_targetsresults!B:C,2,FALSE)),"",VLOOKUP(AK553,dim_targetsresults!B:C,2,FALSE))</f>
        <v>Jh0jDM5yQ2E</v>
      </c>
      <c r="AM553" s="19" t="str">
        <f>IF(ISNA(VLOOKUP(TRIM(D553),dim_numeratordenominator!A:B,2,FALSE)),"",VLOOKUP(TRIM(D553),dim_numeratordenominator!A:C,2,FALSE))</f>
        <v>Numerator</v>
      </c>
      <c r="AN553" s="19" t="str">
        <f>IF(ISNA(VLOOKUP(AM553,dim_numeratordenominator!B:C,2,FALSE)),"",VLOOKUP(AM553,dim_numeratordenominator!B:C,2,FALSE))</f>
        <v>Som9NRMQqV7</v>
      </c>
      <c r="AO553" s="19" t="str">
        <f>IF(ISNA(VLOOKUP(TRIM(E553),dim_supporttype!A:B,2,FALSE)),"",VLOOKUP(TRIM(E553),dim_supporttype!A:C,2,FALSE))</f>
        <v>Sub-National</v>
      </c>
      <c r="AP553" s="19" t="str">
        <f>IF(ISNA(VLOOKUP(AO553,dim_supporttype!B:C,2,FALSE)),"",VLOOKUP(AO553,dim_supporttype!B:C,2,FALSE))</f>
        <v>jJDHP9KXvzJ</v>
      </c>
      <c r="AQ553" s="19" t="str">
        <f>IF(ISNA(VLOOKUP(TRIM(F553),dim_disaggs!A:B,2,FALSE)),"No Disagg",VLOOKUP(TRIM(F553),dim_disaggs!A:B,2,FALSE))</f>
        <v>Age Aggregated/Sex/HIVStatus</v>
      </c>
      <c r="AR553" s="19" t="str">
        <f>IF(ISNA(VLOOKUP(AQ553,dim_disaggs!B:C,2,FALSE)),"",VLOOKUP(AQ553,dim_disaggs!B:C,2,FALSE))</f>
        <v>h0pvSVe1TYf</v>
      </c>
      <c r="AU553" s="72" t="s">
        <v>755</v>
      </c>
      <c r="AV553" s="73" t="s">
        <v>755</v>
      </c>
      <c r="AW553" s="66" t="s">
        <v>755</v>
      </c>
      <c r="AX553" s="66" t="s">
        <v>755</v>
      </c>
      <c r="BA553" s="105" t="str">
        <f t="shared" si="81"/>
        <v/>
      </c>
      <c r="BB553" s="20" t="str">
        <f t="shared" si="82"/>
        <v/>
      </c>
    </row>
    <row r="554" spans="1:68" x14ac:dyDescent="0.2">
      <c r="A554" s="20" t="s">
        <v>95</v>
      </c>
      <c r="B554" s="20" t="s">
        <v>1894</v>
      </c>
      <c r="C554" s="20" t="s">
        <v>2129</v>
      </c>
      <c r="D554" s="20" t="s">
        <v>1</v>
      </c>
      <c r="E554" s="20" t="s">
        <v>2142</v>
      </c>
      <c r="F554" s="20" t="s">
        <v>525</v>
      </c>
      <c r="G554" s="20" t="s">
        <v>20086</v>
      </c>
      <c r="H554" s="20" t="s">
        <v>525</v>
      </c>
      <c r="I554" s="19">
        <f t="shared" si="76"/>
        <v>31</v>
      </c>
      <c r="J554" s="20" t="s">
        <v>755</v>
      </c>
      <c r="K554" s="20" t="s">
        <v>115</v>
      </c>
      <c r="L554" s="95" t="str">
        <f>IF(M554&lt;&gt;"",IF(NOT(ISNA(INDEX(cc!B:B,MATCH(M554,cc!A:A,0)))),INDEX(cc!B:B,MATCH(M554,cc!A:A,0)),"0"),"")</f>
        <v>Sex</v>
      </c>
      <c r="M554" s="97" t="s">
        <v>4106</v>
      </c>
      <c r="N554" s="28" t="str">
        <f t="shared" si="83"/>
        <v/>
      </c>
      <c r="O554" s="19" t="str">
        <f t="shared" si="77"/>
        <v>TX_CURR_SUBNAT (N, SUBNAT, Sex): Receiving ART</v>
      </c>
      <c r="P554" s="19" t="str">
        <f t="shared" si="78"/>
        <v>TX_CURR_SUBNAT (N, SUBNAT, Sex): Receiving ART</v>
      </c>
      <c r="Q554" s="19" t="str">
        <f t="shared" si="84"/>
        <v>TX_CURR_SUBNAT (N, SUBNAT, Sex)</v>
      </c>
      <c r="R554" s="19" t="str">
        <f t="shared" si="79"/>
        <v>TX_CURR_SUBNAT_N_SUBNAT_Sex</v>
      </c>
      <c r="S554" s="19" t="str">
        <f t="shared" si="80"/>
        <v>TX_CURR_SUBNAT_N_SUBNAT_Sex_</v>
      </c>
      <c r="T554" s="19" t="b">
        <f>NOT(ISNA(VLOOKUP(B554,dbcodes!A:B,2,FALSE)))</f>
        <v>1</v>
      </c>
      <c r="U554" s="19" t="str">
        <f>IF(ISNA(VLOOKUP(B554,dbcodes!A:B,2,FALSE)),des!R2621,VLOOKUP(B554,dbcodes!A:B,2,FALSE))</f>
        <v>TX_CURR_SUBNAT_N_SUBNAT_Sex</v>
      </c>
      <c r="W554" s="107" t="str">
        <f>IF(ISNA(VLOOKUP(C554,descriptions!A:B,2,FALSE)),des!V1508,IF(G554=" TARGET","Target ","")&amp;VLOOKUP(C554,descriptions!A:B,2,FALSE))</f>
        <v>Percentage of adults and children receiving antiretroviral therapy (SUBNAT)</v>
      </c>
      <c r="X554" s="20" t="s">
        <v>4</v>
      </c>
      <c r="Y554" s="20" t="s">
        <v>831</v>
      </c>
      <c r="Z554" s="20" t="s">
        <v>836</v>
      </c>
      <c r="AA554" s="20" t="s">
        <v>102</v>
      </c>
      <c r="AB554" s="20" t="s">
        <v>755</v>
      </c>
      <c r="AC554" s="19" t="str">
        <f>IF(AB554&lt;&gt;"",IF(NOT(ISNA(INDEX(os!A:A,MATCH(AB554,os!B:B,0)))),INDEX(os!A:A,MATCH(AB554,os!B:B,0)),"0"),"")</f>
        <v/>
      </c>
      <c r="AD554" s="20" t="s">
        <v>830</v>
      </c>
      <c r="AH554" s="93" t="str">
        <f>IF(NOT(ISNA(VLOOKUP(B:B,ResultsTargets!A:A,1,0))),"TRUE","")</f>
        <v>TRUE</v>
      </c>
      <c r="AI554" s="19" t="str">
        <f>IF(ISNA(VLOOKUP(C554,dim_techarea!A:B,2,FALSE)),"",VLOOKUP(C554,dim_techarea!A:B,2,FALSE))</f>
        <v>TX_CURR_SUBNAT</v>
      </c>
      <c r="AJ554" s="19" t="str">
        <f>IF(ISNA(VLOOKUP(AI554,dim_techarea!B:C,2,FALSE)),"",VLOOKUP(AI554,dim_techarea!B:C,2,FALSE))</f>
        <v>R8FkkRAMlWB</v>
      </c>
      <c r="AK554" s="19" t="str">
        <f>IF(ISNA(VLOOKUP(TRIM(G554),dim_targetsresults!A:B,2,FALSE)),"",VLOOKUP(TRIM(G554),dim_targetsresults!A:C,2,FALSE))</f>
        <v>MER Results</v>
      </c>
      <c r="AL554" s="19" t="str">
        <f>IF(ISNA(VLOOKUP(AK554,dim_targetsresults!B:C,2,FALSE)),"",VLOOKUP(AK554,dim_targetsresults!B:C,2,FALSE))</f>
        <v>Jh0jDM5yQ2E</v>
      </c>
      <c r="AM554" s="19" t="str">
        <f>IF(ISNA(VLOOKUP(TRIM(D554),dim_numeratordenominator!A:B,2,FALSE)),"",VLOOKUP(TRIM(D554),dim_numeratordenominator!A:C,2,FALSE))</f>
        <v>Numerator</v>
      </c>
      <c r="AN554" s="19" t="str">
        <f>IF(ISNA(VLOOKUP(AM554,dim_numeratordenominator!B:C,2,FALSE)),"",VLOOKUP(AM554,dim_numeratordenominator!B:C,2,FALSE))</f>
        <v>Som9NRMQqV7</v>
      </c>
      <c r="AO554" s="19" t="str">
        <f>IF(ISNA(VLOOKUP(TRIM(E554),dim_supporttype!A:B,2,FALSE)),"",VLOOKUP(TRIM(E554),dim_supporttype!A:C,2,FALSE))</f>
        <v>Sub-National</v>
      </c>
      <c r="AP554" s="19" t="str">
        <f>IF(ISNA(VLOOKUP(AO554,dim_supporttype!B:C,2,FALSE)),"",VLOOKUP(AO554,dim_supporttype!B:C,2,FALSE))</f>
        <v>jJDHP9KXvzJ</v>
      </c>
      <c r="AQ554" s="19" t="str">
        <f>IF(ISNA(VLOOKUP(TRIM(F554),dim_disaggs!A:B,2,FALSE)),"No Disagg",VLOOKUP(TRIM(F554),dim_disaggs!A:B,2,FALSE))</f>
        <v>Sex</v>
      </c>
      <c r="AR554" s="19" t="str">
        <f>IF(ISNA(VLOOKUP(AQ554,dim_disaggs!B:C,2,FALSE)),"",VLOOKUP(AQ554,dim_disaggs!B:C,2,FALSE))</f>
        <v>sdHeplyj1SL</v>
      </c>
      <c r="AU554" s="72" t="s">
        <v>755</v>
      </c>
      <c r="AV554" s="73" t="s">
        <v>755</v>
      </c>
      <c r="AW554" s="66" t="s">
        <v>755</v>
      </c>
      <c r="AX554" s="66" t="s">
        <v>755</v>
      </c>
      <c r="BA554" s="105" t="str">
        <f t="shared" si="81"/>
        <v/>
      </c>
      <c r="BB554" s="20" t="str">
        <f t="shared" si="82"/>
        <v/>
      </c>
    </row>
    <row r="555" spans="1:68" x14ac:dyDescent="0.2">
      <c r="A555" s="20" t="s">
        <v>95</v>
      </c>
      <c r="B555" s="20" t="s">
        <v>1893</v>
      </c>
      <c r="C555" s="20" t="s">
        <v>2129</v>
      </c>
      <c r="D555" s="20" t="s">
        <v>1</v>
      </c>
      <c r="E555" s="20" t="s">
        <v>2142</v>
      </c>
      <c r="G555" s="20" t="s">
        <v>20086</v>
      </c>
      <c r="I555" s="19">
        <f t="shared" si="76"/>
        <v>26</v>
      </c>
      <c r="J555" s="20" t="s">
        <v>755</v>
      </c>
      <c r="K555" s="20" t="s">
        <v>115</v>
      </c>
      <c r="L555" s="95" t="str">
        <f>IF(M555&lt;&gt;"",IF(NOT(ISNA(INDEX(cc!B:B,MATCH(M555,cc!A:A,0)))),INDEX(cc!B:B,MATCH(M555,cc!A:A,0)),"0"),"")</f>
        <v>default</v>
      </c>
      <c r="M555" s="97" t="s">
        <v>13</v>
      </c>
      <c r="N555" s="28" t="str">
        <f t="shared" si="83"/>
        <v/>
      </c>
      <c r="O555" s="19" t="str">
        <f t="shared" si="77"/>
        <v>TX_CURR_SUBNAT (N, SUBNAT): Receiving ART</v>
      </c>
      <c r="P555" s="19" t="str">
        <f t="shared" si="78"/>
        <v>TX_CURR_SUBNAT (N, SUBNAT): Receiving ART</v>
      </c>
      <c r="Q555" s="19" t="str">
        <f t="shared" si="84"/>
        <v>TX_CURR_SUBNAT (N, SUBNAT)</v>
      </c>
      <c r="R555" s="19" t="str">
        <f t="shared" si="79"/>
        <v>TX_CURR_SUBNAT_N_SUBNAT</v>
      </c>
      <c r="S555" s="19" t="str">
        <f t="shared" si="80"/>
        <v>TX_CURR_SUBNAT_N_SUBNAT_</v>
      </c>
      <c r="T555" s="19" t="b">
        <f>NOT(ISNA(VLOOKUP(B555,dbcodes!A:B,2,FALSE)))</f>
        <v>1</v>
      </c>
      <c r="U555" s="19" t="str">
        <f>IF(ISNA(VLOOKUP(B555,dbcodes!A:B,2,FALSE)),des!R2622,VLOOKUP(B555,dbcodes!A:B,2,FALSE))</f>
        <v>TX_CURR_SUBNAT_N_SUBNAT</v>
      </c>
      <c r="W555" s="107" t="str">
        <f>IF(ISNA(VLOOKUP(C555,descriptions!A:B,2,FALSE)),des!V1509,IF(G555=" TARGET","Target ","")&amp;VLOOKUP(C555,descriptions!A:B,2,FALSE))</f>
        <v>Percentage of adults and children receiving antiretroviral therapy (SUBNAT)</v>
      </c>
      <c r="X555" s="20" t="s">
        <v>4</v>
      </c>
      <c r="Y555" s="20" t="s">
        <v>831</v>
      </c>
      <c r="Z555" s="20" t="s">
        <v>836</v>
      </c>
      <c r="AA555" s="20" t="s">
        <v>102</v>
      </c>
      <c r="AB555" s="20" t="s">
        <v>755</v>
      </c>
      <c r="AC555" s="19" t="str">
        <f>IF(AB555&lt;&gt;"",IF(NOT(ISNA(INDEX(os!A:A,MATCH(AB555,os!B:B,0)))),INDEX(os!A:A,MATCH(AB555,os!B:B,0)),"0"),"")</f>
        <v/>
      </c>
      <c r="AD555" s="20" t="s">
        <v>830</v>
      </c>
      <c r="AH555" s="93" t="str">
        <f>IF(NOT(ISNA(VLOOKUP(B:B,ResultsTargets!A:A,1,0))),"TRUE","")</f>
        <v>TRUE</v>
      </c>
      <c r="AI555" s="19" t="str">
        <f>IF(ISNA(VLOOKUP(C555,dim_techarea!A:B,2,FALSE)),"",VLOOKUP(C555,dim_techarea!A:B,2,FALSE))</f>
        <v>TX_CURR_SUBNAT</v>
      </c>
      <c r="AJ555" s="19" t="str">
        <f>IF(ISNA(VLOOKUP(AI555,dim_techarea!B:C,2,FALSE)),"",VLOOKUP(AI555,dim_techarea!B:C,2,FALSE))</f>
        <v>R8FkkRAMlWB</v>
      </c>
      <c r="AK555" s="19" t="str">
        <f>IF(ISNA(VLOOKUP(TRIM(G555),dim_targetsresults!A:B,2,FALSE)),"",VLOOKUP(TRIM(G555),dim_targetsresults!A:C,2,FALSE))</f>
        <v>MER Results</v>
      </c>
      <c r="AL555" s="19" t="str">
        <f>IF(ISNA(VLOOKUP(AK555,dim_targetsresults!B:C,2,FALSE)),"",VLOOKUP(AK555,dim_targetsresults!B:C,2,FALSE))</f>
        <v>Jh0jDM5yQ2E</v>
      </c>
      <c r="AM555" s="19" t="str">
        <f>IF(ISNA(VLOOKUP(TRIM(D555),dim_numeratordenominator!A:B,2,FALSE)),"",VLOOKUP(TRIM(D555),dim_numeratordenominator!A:C,2,FALSE))</f>
        <v>Numerator</v>
      </c>
      <c r="AN555" s="19" t="str">
        <f>IF(ISNA(VLOOKUP(AM555,dim_numeratordenominator!B:C,2,FALSE)),"",VLOOKUP(AM555,dim_numeratordenominator!B:C,2,FALSE))</f>
        <v>Som9NRMQqV7</v>
      </c>
      <c r="AO555" s="19" t="str">
        <f>IF(ISNA(VLOOKUP(TRIM(E555),dim_supporttype!A:B,2,FALSE)),"",VLOOKUP(TRIM(E555),dim_supporttype!A:C,2,FALSE))</f>
        <v>Sub-National</v>
      </c>
      <c r="AP555" s="19" t="str">
        <f>IF(ISNA(VLOOKUP(AO555,dim_supporttype!B:C,2,FALSE)),"",VLOOKUP(AO555,dim_supporttype!B:C,2,FALSE))</f>
        <v>jJDHP9KXvzJ</v>
      </c>
      <c r="AQ555" s="19" t="str">
        <f>IF(ISNA(VLOOKUP(TRIM(F555),dim_disaggs!A:B,2,FALSE)),"No Disagg",VLOOKUP(TRIM(F555),dim_disaggs!A:B,2,FALSE))</f>
        <v>No Disagg</v>
      </c>
      <c r="AR555" s="19" t="str">
        <f>IF(ISNA(VLOOKUP(AQ555,dim_disaggs!B:C,2,FALSE)),"",VLOOKUP(AQ555,dim_disaggs!B:C,2,FALSE))</f>
        <v>werJlVT6sf3</v>
      </c>
      <c r="AU555" s="72" t="s">
        <v>755</v>
      </c>
      <c r="AV555" s="73" t="s">
        <v>755</v>
      </c>
      <c r="AW555" s="66" t="s">
        <v>755</v>
      </c>
      <c r="AX555" s="66" t="s">
        <v>755</v>
      </c>
      <c r="BA555" s="105" t="str">
        <f t="shared" si="81"/>
        <v/>
      </c>
      <c r="BB555" s="20" t="str">
        <f t="shared" si="82"/>
        <v/>
      </c>
      <c r="BE555" s="66"/>
      <c r="BG555" s="72"/>
      <c r="BH555" s="73"/>
      <c r="BI555" s="66"/>
      <c r="BJ555" s="66"/>
    </row>
    <row r="556" spans="1:68" x14ac:dyDescent="0.2">
      <c r="A556" s="22" t="s">
        <v>95</v>
      </c>
      <c r="B556" s="5" t="s">
        <v>20677</v>
      </c>
      <c r="C556" s="20" t="s">
        <v>2129</v>
      </c>
      <c r="D556" s="20" t="s">
        <v>1</v>
      </c>
      <c r="E556" s="20" t="s">
        <v>2142</v>
      </c>
      <c r="F556" s="22" t="s">
        <v>19992</v>
      </c>
      <c r="G556" s="22" t="s">
        <v>20086</v>
      </c>
      <c r="H556" s="22" t="s">
        <v>21045</v>
      </c>
      <c r="I556" s="19">
        <f t="shared" si="76"/>
        <v>39</v>
      </c>
      <c r="J556" s="20" t="s">
        <v>755</v>
      </c>
      <c r="K556" s="20" t="s">
        <v>115</v>
      </c>
      <c r="L556" s="95" t="str">
        <f>IF(M556&lt;&gt;"",IF(NOT(ISNA(INDEX(cc!B:B,MATCH(M556,cc!A:A,0)))),INDEX(cc!B:B,MATCH(M556,cc!A:A,0)),"0"),"")</f>
        <v>Age (&lt;1-50+-uk, 12), Sex and HIV Status (Positive)</v>
      </c>
      <c r="M556" s="97" t="s">
        <v>20545</v>
      </c>
      <c r="N556" s="28" t="str">
        <f t="shared" si="83"/>
        <v/>
      </c>
      <c r="O556" s="19" t="str">
        <f t="shared" si="77"/>
        <v>TX_CURR_SUBNAT (N, SUBNAT, Age/Sex/HIVStatus): Receiving ART</v>
      </c>
      <c r="P556" s="19" t="str">
        <f t="shared" si="78"/>
        <v>TX_CURR_SUBNAT (N, SUBNAT, Age/Sex/HIVStatus): Receiving ART</v>
      </c>
      <c r="Q556" s="19" t="str">
        <f t="shared" si="84"/>
        <v>TX_CURR_SUBNAT (N, SUBNAT, Age/Sex/HIV)</v>
      </c>
      <c r="R556" s="19" t="str">
        <f t="shared" si="79"/>
        <v>TX_CURR_SUBNAT_N_SUBNAT_Age_Sex_HIV</v>
      </c>
      <c r="S556" s="19" t="str">
        <f t="shared" si="80"/>
        <v>TX_CURR_SUBNAT_N_SUBNAT_Age_Sex_HIV_</v>
      </c>
      <c r="T556" s="19" t="b">
        <f>NOT(ISNA(VLOOKUP(B556,dbcodes!A:B,2,FALSE)))</f>
        <v>1</v>
      </c>
      <c r="U556" s="19" t="str">
        <f>IF(ISNA(VLOOKUP(B556,dbcodes!A:B,2,FALSE)),des!R2623,VLOOKUP(B556,dbcodes!A:B,2,FALSE))</f>
        <v>TX_CURR_SUBNAT_N_SUBNAT_Age_Sex_HIV</v>
      </c>
      <c r="W556" s="107" t="str">
        <f>IF(ISNA(VLOOKUP(C556,descriptions!A:B,2,FALSE)),des!V1510,IF(G556=" TARGET","Target ","")&amp;VLOOKUP(C556,descriptions!A:B,2,FALSE))</f>
        <v>Percentage of adults and children receiving antiretroviral therapy (SUBNAT)</v>
      </c>
      <c r="X556" s="20" t="s">
        <v>4</v>
      </c>
      <c r="Y556" s="20" t="s">
        <v>831</v>
      </c>
      <c r="Z556" s="20" t="s">
        <v>836</v>
      </c>
      <c r="AA556" s="20" t="s">
        <v>102</v>
      </c>
      <c r="AB556" s="20" t="s">
        <v>755</v>
      </c>
      <c r="AC556" s="19" t="str">
        <f>IF(AB556&lt;&gt;"",IF(NOT(ISNA(INDEX(os!A:A,MATCH(AB556,os!B:B,0)))),INDEX(os!A:A,MATCH(AB556,os!B:B,0)),"0"),"")</f>
        <v/>
      </c>
      <c r="AD556" s="20" t="s">
        <v>830</v>
      </c>
      <c r="AH556" s="93" t="str">
        <f>IF(NOT(ISNA(VLOOKUP(B:B,ResultsTargets!A:A,1,0))),"TRUE","")</f>
        <v>TRUE</v>
      </c>
      <c r="AI556" s="19" t="str">
        <f>IF(ISNA(VLOOKUP(C556,dim_techarea!A:B,2,FALSE)),"",VLOOKUP(C556,dim_techarea!A:B,2,FALSE))</f>
        <v>TX_CURR_SUBNAT</v>
      </c>
      <c r="AJ556" s="19" t="str">
        <f>IF(ISNA(VLOOKUP(AI556,dim_techarea!B:C,2,FALSE)),"",VLOOKUP(AI556,dim_techarea!B:C,2,FALSE))</f>
        <v>R8FkkRAMlWB</v>
      </c>
      <c r="AK556" s="19" t="str">
        <f>IF(ISNA(VLOOKUP(TRIM(G556),dim_targetsresults!A:B,2,FALSE)),"",VLOOKUP(TRIM(G556),dim_targetsresults!A:C,2,FALSE))</f>
        <v>MER Results</v>
      </c>
      <c r="AL556" s="19" t="str">
        <f>IF(ISNA(VLOOKUP(AK556,dim_targetsresults!B:C,2,FALSE)),"",VLOOKUP(AK556,dim_targetsresults!B:C,2,FALSE))</f>
        <v>Jh0jDM5yQ2E</v>
      </c>
      <c r="AM556" s="19" t="str">
        <f>IF(ISNA(VLOOKUP(TRIM(D556),dim_numeratordenominator!A:B,2,FALSE)),"",VLOOKUP(TRIM(D556),dim_numeratordenominator!A:C,2,FALSE))</f>
        <v>Numerator</v>
      </c>
      <c r="AN556" s="19" t="str">
        <f>IF(ISNA(VLOOKUP(AM556,dim_numeratordenominator!B:C,2,FALSE)),"",VLOOKUP(AM556,dim_numeratordenominator!B:C,2,FALSE))</f>
        <v>Som9NRMQqV7</v>
      </c>
      <c r="AO556" s="19" t="str">
        <f>IF(ISNA(VLOOKUP(TRIM(E556),dim_supporttype!A:B,2,FALSE)),"",VLOOKUP(TRIM(E556),dim_supporttype!A:C,2,FALSE))</f>
        <v>Sub-National</v>
      </c>
      <c r="AP556" s="19" t="str">
        <f>IF(ISNA(VLOOKUP(AO556,dim_supporttype!B:C,2,FALSE)),"",VLOOKUP(AO556,dim_supporttype!B:C,2,FALSE))</f>
        <v>jJDHP9KXvzJ</v>
      </c>
      <c r="AQ556" s="19" t="str">
        <f>IF(ISNA(VLOOKUP(TRIM(F556),dim_disaggs!A:B,2,FALSE)),"No Disagg",VLOOKUP(TRIM(F556),dim_disaggs!A:B,2,FALSE))</f>
        <v>Age/Sex/HIVStatus</v>
      </c>
      <c r="AR556" s="19" t="str">
        <f>IF(ISNA(VLOOKUP(AQ556,dim_disaggs!B:C,2,FALSE)),"",VLOOKUP(AQ556,dim_disaggs!B:C,2,FALSE))</f>
        <v>pxz2gGSIQhG</v>
      </c>
      <c r="AU556" s="72" t="s">
        <v>755</v>
      </c>
      <c r="AV556" s="73" t="s">
        <v>755</v>
      </c>
      <c r="AW556" s="66" t="s">
        <v>755</v>
      </c>
      <c r="AX556" s="66" t="s">
        <v>755</v>
      </c>
      <c r="BA556" s="105" t="str">
        <f t="shared" si="81"/>
        <v/>
      </c>
      <c r="BB556" s="20" t="str">
        <f t="shared" si="82"/>
        <v/>
      </c>
    </row>
    <row r="557" spans="1:68" x14ac:dyDescent="0.2">
      <c r="A557" s="20" t="s">
        <v>95</v>
      </c>
      <c r="B557" s="20" t="s">
        <v>1896</v>
      </c>
      <c r="C557" s="20" t="s">
        <v>2129</v>
      </c>
      <c r="D557" s="20" t="s">
        <v>1</v>
      </c>
      <c r="E557" s="20" t="s">
        <v>2142</v>
      </c>
      <c r="G557" s="20" t="s">
        <v>2442</v>
      </c>
      <c r="I557" s="19">
        <f t="shared" si="76"/>
        <v>33</v>
      </c>
      <c r="J557" s="20" t="s">
        <v>755</v>
      </c>
      <c r="K557" s="20" t="s">
        <v>115</v>
      </c>
      <c r="L557" s="95" t="str">
        <f>IF(M557&lt;&gt;"",IF(NOT(ISNA(INDEX(cc!B:B,MATCH(M557,cc!A:A,0)))),INDEX(cc!B:B,MATCH(M557,cc!A:A,0)),"0"),"")</f>
        <v>default</v>
      </c>
      <c r="M557" s="97" t="s">
        <v>13</v>
      </c>
      <c r="N557" s="28" t="str">
        <f t="shared" si="83"/>
        <v xml:space="preserve"> TARGET</v>
      </c>
      <c r="O557" s="19" t="str">
        <f t="shared" si="77"/>
        <v>TX_CURR_SUBNAT (N, SUBNAT) TARGET: Receiving ART</v>
      </c>
      <c r="P557" s="19" t="str">
        <f t="shared" si="78"/>
        <v>TX_CURR_SUBNAT (N, SUBNAT) TARGET: Receiving ART</v>
      </c>
      <c r="Q557" s="19" t="str">
        <f t="shared" si="84"/>
        <v>TX_CURR_SUBNAT (N, SUBNAT) TARGET</v>
      </c>
      <c r="R557" s="19" t="str">
        <f t="shared" si="79"/>
        <v>TX_CURR_SUBNAT_N_SUBNAT_TARGET</v>
      </c>
      <c r="S557" s="19" t="str">
        <f t="shared" si="80"/>
        <v>TX_CURR_SUBNAT_N_SUBNAT_TARGET</v>
      </c>
      <c r="T557" s="19" t="b">
        <f>NOT(ISNA(VLOOKUP(B557,dbcodes!A:B,2,FALSE)))</f>
        <v>1</v>
      </c>
      <c r="U557" s="19" t="str">
        <f>IF(ISNA(VLOOKUP(B557,dbcodes!A:B,2,FALSE)),des!R2624,VLOOKUP(B557,dbcodes!A:B,2,FALSE))</f>
        <v>TX_CURR_SUBNAT_N_SUBNAT_TARGET</v>
      </c>
      <c r="W557" s="107" t="str">
        <f>IF(ISNA(VLOOKUP(C557,descriptions!A:B,2,FALSE)),des!V1513,IF(G557=" TARGET","Target ","")&amp;VLOOKUP(C557,descriptions!A:B,2,FALSE))</f>
        <v>Target Percentage of adults and children receiving antiretroviral therapy (SUBNAT)</v>
      </c>
      <c r="X557" s="20" t="s">
        <v>4</v>
      </c>
      <c r="Y557" s="20" t="s">
        <v>831</v>
      </c>
      <c r="Z557" s="20" t="s">
        <v>836</v>
      </c>
      <c r="AA557" s="20" t="s">
        <v>102</v>
      </c>
      <c r="AB557" s="20" t="s">
        <v>755</v>
      </c>
      <c r="AC557" s="19" t="str">
        <f>IF(AB557&lt;&gt;"",IF(NOT(ISNA(INDEX(os!A:A,MATCH(AB557,os!B:B,0)))),INDEX(os!A:A,MATCH(AB557,os!B:B,0)),"0"),"")</f>
        <v/>
      </c>
      <c r="AD557" s="20" t="s">
        <v>830</v>
      </c>
      <c r="AH557" s="93" t="str">
        <f>IF(NOT(ISNA(VLOOKUP(B:B,ResultsTargets!A:A,1,0))),"TRUE","")</f>
        <v>TRUE</v>
      </c>
      <c r="AI557" s="19" t="str">
        <f>IF(ISNA(VLOOKUP(C557,dim_techarea!A:B,2,FALSE)),"",VLOOKUP(C557,dim_techarea!A:B,2,FALSE))</f>
        <v>TX_CURR_SUBNAT</v>
      </c>
      <c r="AJ557" s="19" t="str">
        <f>IF(ISNA(VLOOKUP(AI557,dim_techarea!B:C,2,FALSE)),"",VLOOKUP(AI557,dim_techarea!B:C,2,FALSE))</f>
        <v>R8FkkRAMlWB</v>
      </c>
      <c r="AK557" s="19" t="str">
        <f>IF(ISNA(VLOOKUP(TRIM(G557),dim_targetsresults!A:B,2,FALSE)),"",VLOOKUP(TRIM(G557),dim_targetsresults!A:C,2,FALSE))</f>
        <v>MER Targets</v>
      </c>
      <c r="AL557" s="19" t="str">
        <f>IF(ISNA(VLOOKUP(AK557,dim_targetsresults!B:C,2,FALSE)),"",VLOOKUP(AK557,dim_targetsresults!B:C,2,FALSE))</f>
        <v>W8imnja2Owd</v>
      </c>
      <c r="AM557" s="19" t="str">
        <f>IF(ISNA(VLOOKUP(TRIM(D557),dim_numeratordenominator!A:B,2,FALSE)),"",VLOOKUP(TRIM(D557),dim_numeratordenominator!A:C,2,FALSE))</f>
        <v>Numerator</v>
      </c>
      <c r="AN557" s="19" t="str">
        <f>IF(ISNA(VLOOKUP(AM557,dim_numeratordenominator!B:C,2,FALSE)),"",VLOOKUP(AM557,dim_numeratordenominator!B:C,2,FALSE))</f>
        <v>Som9NRMQqV7</v>
      </c>
      <c r="AO557" s="19" t="str">
        <f>IF(ISNA(VLOOKUP(TRIM(E557),dim_supporttype!A:B,2,FALSE)),"",VLOOKUP(TRIM(E557),dim_supporttype!A:C,2,FALSE))</f>
        <v>Sub-National</v>
      </c>
      <c r="AP557" s="19" t="str">
        <f>IF(ISNA(VLOOKUP(AO557,dim_supporttype!B:C,2,FALSE)),"",VLOOKUP(AO557,dim_supporttype!B:C,2,FALSE))</f>
        <v>jJDHP9KXvzJ</v>
      </c>
      <c r="AQ557" s="19" t="str">
        <f>IF(ISNA(VLOOKUP(TRIM(F557),dim_disaggs!A:B,2,FALSE)),"No Disagg",VLOOKUP(TRIM(F557),dim_disaggs!A:B,2,FALSE))</f>
        <v>No Disagg</v>
      </c>
      <c r="AR557" s="19" t="str">
        <f>IF(ISNA(VLOOKUP(AQ557,dim_disaggs!B:C,2,FALSE)),"",VLOOKUP(AQ557,dim_disaggs!B:C,2,FALSE))</f>
        <v>werJlVT6sf3</v>
      </c>
      <c r="AU557" s="72" t="s">
        <v>755</v>
      </c>
      <c r="AV557" s="73" t="s">
        <v>755</v>
      </c>
      <c r="AW557" s="66" t="s">
        <v>755</v>
      </c>
      <c r="AX557" s="66" t="s">
        <v>755</v>
      </c>
      <c r="BA557" s="105" t="str">
        <f t="shared" si="81"/>
        <v/>
      </c>
      <c r="BB557" s="20" t="str">
        <f t="shared" si="82"/>
        <v/>
      </c>
      <c r="BG557" s="72"/>
      <c r="BH557" s="73"/>
      <c r="BI557" s="66"/>
      <c r="BJ557" s="66"/>
    </row>
    <row r="558" spans="1:68" x14ac:dyDescent="0.2">
      <c r="A558" s="22" t="s">
        <v>95</v>
      </c>
      <c r="B558" s="20" t="s">
        <v>25532</v>
      </c>
      <c r="C558" s="20" t="s">
        <v>2129</v>
      </c>
      <c r="D558" s="20" t="s">
        <v>1</v>
      </c>
      <c r="E558" s="20" t="s">
        <v>2142</v>
      </c>
      <c r="F558" s="22" t="s">
        <v>19992</v>
      </c>
      <c r="G558" s="20" t="s">
        <v>2442</v>
      </c>
      <c r="H558" s="22" t="s">
        <v>21045</v>
      </c>
      <c r="I558" s="19">
        <f t="shared" si="76"/>
        <v>46</v>
      </c>
      <c r="J558" s="20" t="s">
        <v>755</v>
      </c>
      <c r="K558" s="20" t="s">
        <v>115</v>
      </c>
      <c r="L558" s="95" t="str">
        <f>IF(M558&lt;&gt;"",IF(NOT(ISNA(INDEX(cc!B:B,MATCH(M558,cc!A:A,0)))),INDEX(cc!B:B,MATCH(M558,cc!A:A,0)),"0"),"")</f>
        <v>Age (&lt;1-50+-uk, 12), Sex and HIV Status (Positive)</v>
      </c>
      <c r="M558" s="100" t="s">
        <v>20545</v>
      </c>
      <c r="N558" s="28" t="str">
        <f t="shared" si="83"/>
        <v xml:space="preserve"> TARGET</v>
      </c>
      <c r="O558" s="19" t="str">
        <f t="shared" si="77"/>
        <v>TX_CURR_SUBNAT (N, SUBNAT, Age/Sex/HIVStatus) TARGET: Receiving ART</v>
      </c>
      <c r="P558" s="19" t="str">
        <f t="shared" si="78"/>
        <v>TX_CURR_SUBNAT (N, SUBNAT, Age/Sex/HIVStatus) TARGET: Receiving ART</v>
      </c>
      <c r="Q558" s="19" t="str">
        <f t="shared" si="84"/>
        <v>TX_CURR_SUBNAT (N, SUBNAT, Age/Sex/HIV) TARGET</v>
      </c>
      <c r="R558" s="19" t="str">
        <f t="shared" si="79"/>
        <v>TX_CURR_SUBNAT_N_SUBNAT_Age_Sex_HIV_TARGET</v>
      </c>
      <c r="S558" s="19" t="str">
        <f t="shared" si="80"/>
        <v>TX_CURR_SUBNAT_N_SUBNAT_Age_Sex_HIV_TARGET</v>
      </c>
      <c r="T558" s="19" t="b">
        <f>NOT(ISNA(VLOOKUP(B558,dbcodes!A:B,2,FALSE)))</f>
        <v>0</v>
      </c>
      <c r="U558" s="19">
        <f>IF(ISNA(VLOOKUP(B558,dbcodes!A:B,2,FALSE)),des!R2625,VLOOKUP(B558,dbcodes!A:B,2,FALSE))</f>
        <v>0</v>
      </c>
      <c r="W558" s="107" t="str">
        <f>IF(ISNA(VLOOKUP(C558,descriptions!A:B,2,FALSE)),des!V2279,IF(G558=" TARGET","Target ","")&amp;VLOOKUP(C558,descriptions!A:B,2,FALSE))</f>
        <v>Target Percentage of adults and children receiving antiretroviral therapy (SUBNAT)</v>
      </c>
      <c r="X558" s="20" t="s">
        <v>4</v>
      </c>
      <c r="Y558" s="20" t="s">
        <v>831</v>
      </c>
      <c r="Z558" s="20" t="s">
        <v>836</v>
      </c>
      <c r="AA558" s="20" t="s">
        <v>102</v>
      </c>
      <c r="AB558" s="20" t="s">
        <v>755</v>
      </c>
      <c r="AC558" s="19" t="str">
        <f>IF(AB558&lt;&gt;"",IF(NOT(ISNA(INDEX(os!A:A,MATCH(AB558,os!B:B,0)))),INDEX(os!A:A,MATCH(AB558,os!B:B,0)),"0"),"")</f>
        <v/>
      </c>
      <c r="AD558" s="20" t="s">
        <v>830</v>
      </c>
      <c r="AH558" s="93" t="str">
        <f>IF(NOT(ISNA(VLOOKUP(B:B,ResultsTargets!A:A,1,0))),"TRUE","")</f>
        <v>TRUE</v>
      </c>
      <c r="AI558" s="19" t="str">
        <f>IF(ISNA(VLOOKUP(C558,dim_techarea!A:B,2,FALSE)),"",VLOOKUP(C558,dim_techarea!A:B,2,FALSE))</f>
        <v>TX_CURR_SUBNAT</v>
      </c>
      <c r="AJ558" s="19" t="str">
        <f>IF(ISNA(VLOOKUP(AI558,dim_techarea!B:C,2,FALSE)),"",VLOOKUP(AI558,dim_techarea!B:C,2,FALSE))</f>
        <v>R8FkkRAMlWB</v>
      </c>
      <c r="AK558" s="19" t="str">
        <f>IF(ISNA(VLOOKUP(TRIM(G558),dim_targetsresults!A:B,2,FALSE)),"",VLOOKUP(TRIM(G558),dim_targetsresults!A:C,2,FALSE))</f>
        <v>MER Targets</v>
      </c>
      <c r="AL558" s="19" t="str">
        <f>IF(ISNA(VLOOKUP(AK558,dim_targetsresults!B:C,2,FALSE)),"",VLOOKUP(AK558,dim_targetsresults!B:C,2,FALSE))</f>
        <v>W8imnja2Owd</v>
      </c>
      <c r="AM558" s="19" t="str">
        <f>IF(ISNA(VLOOKUP(TRIM(D558),dim_numeratordenominator!A:B,2,FALSE)),"",VLOOKUP(TRIM(D558),dim_numeratordenominator!A:C,2,FALSE))</f>
        <v>Numerator</v>
      </c>
      <c r="AN558" s="19" t="str">
        <f>IF(ISNA(VLOOKUP(AM558,dim_numeratordenominator!B:C,2,FALSE)),"",VLOOKUP(AM558,dim_numeratordenominator!B:C,2,FALSE))</f>
        <v>Som9NRMQqV7</v>
      </c>
      <c r="AO558" s="19" t="str">
        <f>IF(ISNA(VLOOKUP(TRIM(E558),dim_supporttype!A:B,2,FALSE)),"",VLOOKUP(TRIM(E558),dim_supporttype!A:C,2,FALSE))</f>
        <v>Sub-National</v>
      </c>
      <c r="AP558" s="19" t="str">
        <f>IF(ISNA(VLOOKUP(AO558,dim_supporttype!B:C,2,FALSE)),"",VLOOKUP(AO558,dim_supporttype!B:C,2,FALSE))</f>
        <v>jJDHP9KXvzJ</v>
      </c>
      <c r="AQ558" s="19" t="str">
        <f>IF(ISNA(VLOOKUP(TRIM(F558),dim_disaggs!A:B,2,FALSE)),"No Disagg",VLOOKUP(TRIM(F558),dim_disaggs!A:B,2,FALSE))</f>
        <v>Age/Sex/HIVStatus</v>
      </c>
      <c r="AR558" s="19" t="str">
        <f>IF(ISNA(VLOOKUP(AQ558,dim_disaggs!B:C,2,FALSE)),"",VLOOKUP(AQ558,dim_disaggs!B:C,2,FALSE))</f>
        <v>pxz2gGSIQhG</v>
      </c>
      <c r="AU558" s="72" t="s">
        <v>755</v>
      </c>
      <c r="AV558" s="73" t="s">
        <v>755</v>
      </c>
      <c r="AW558" s="66" t="s">
        <v>755</v>
      </c>
      <c r="AX558" s="66" t="s">
        <v>755</v>
      </c>
      <c r="BA558" s="105" t="str">
        <f t="shared" si="81"/>
        <v/>
      </c>
      <c r="BB558" s="20" t="str">
        <f t="shared" si="82"/>
        <v/>
      </c>
    </row>
    <row r="559" spans="1:68" x14ac:dyDescent="0.2">
      <c r="A559" s="22" t="s">
        <v>95</v>
      </c>
      <c r="B559" s="20" t="s">
        <v>25533</v>
      </c>
      <c r="C559" s="20" t="s">
        <v>2129</v>
      </c>
      <c r="D559" s="20" t="s">
        <v>1</v>
      </c>
      <c r="E559" s="20" t="s">
        <v>2142</v>
      </c>
      <c r="F559" s="22" t="s">
        <v>25531</v>
      </c>
      <c r="G559" s="20" t="s">
        <v>2442</v>
      </c>
      <c r="H559" s="22" t="s">
        <v>25534</v>
      </c>
      <c r="I559" s="19">
        <f t="shared" si="76"/>
        <v>42</v>
      </c>
      <c r="J559" s="20" t="s">
        <v>755</v>
      </c>
      <c r="K559" s="20" t="s">
        <v>115</v>
      </c>
      <c r="L559" s="95" t="str">
        <f>IF(M559&lt;&gt;"",IF(NOT(ISNA(INDEX(cc!B:B,MATCH(M559,cc!A:A,0)))),INDEX(cc!B:B,MATCH(M559,cc!A:A,0)),"0"),"")</f>
        <v>Sex and HIV Status (Positive)</v>
      </c>
      <c r="M559" s="97" t="s">
        <v>21056</v>
      </c>
      <c r="N559" s="28" t="str">
        <f t="shared" si="83"/>
        <v xml:space="preserve"> TARGET</v>
      </c>
      <c r="O559" s="19" t="str">
        <f t="shared" si="77"/>
        <v>TX_CURR_SUBNAT (N, SUBNAT, Sex/HIVStatus) TARGET: Receiving ART</v>
      </c>
      <c r="P559" s="19" t="str">
        <f t="shared" si="78"/>
        <v>TX_CURR_SUBNAT (N, SUBNAT, Sex/HIVStatus) TARGET: Receiving ART</v>
      </c>
      <c r="Q559" s="19" t="str">
        <f t="shared" si="84"/>
        <v>TX_CURR_SUBNAT (N, SUBNAT, Sex/HIV) TARGET</v>
      </c>
      <c r="R559" s="19" t="str">
        <f t="shared" si="79"/>
        <v>TX_CURR_SUBNAT_N_SUBNAT_Sex_HIV_TARGET</v>
      </c>
      <c r="S559" s="19" t="str">
        <f t="shared" si="80"/>
        <v>TX_CURR_SUBNAT_N_SUBNAT_Sex_HIV_TARGET</v>
      </c>
      <c r="T559" s="19" t="b">
        <f>NOT(ISNA(VLOOKUP(B559,dbcodes!A:B,2,FALSE)))</f>
        <v>0</v>
      </c>
      <c r="U559" s="19">
        <f>IF(ISNA(VLOOKUP(B559,dbcodes!A:B,2,FALSE)),des!R2626,VLOOKUP(B559,dbcodes!A:B,2,FALSE))</f>
        <v>0</v>
      </c>
      <c r="W559" s="107" t="str">
        <f>IF(ISNA(VLOOKUP(C559,descriptions!A:B,2,FALSE)),des!V2280,IF(G559=" TARGET","Target ","")&amp;VLOOKUP(C559,descriptions!A:B,2,FALSE))</f>
        <v>Target Percentage of adults and children receiving antiretroviral therapy (SUBNAT)</v>
      </c>
      <c r="X559" s="20" t="s">
        <v>4</v>
      </c>
      <c r="Y559" s="20" t="s">
        <v>831</v>
      </c>
      <c r="Z559" s="20" t="s">
        <v>836</v>
      </c>
      <c r="AA559" s="20" t="s">
        <v>102</v>
      </c>
      <c r="AB559" s="20" t="s">
        <v>755</v>
      </c>
      <c r="AC559" s="19" t="str">
        <f>IF(AB559&lt;&gt;"",IF(NOT(ISNA(INDEX(os!A:A,MATCH(AB559,os!B:B,0)))),INDEX(os!A:A,MATCH(AB559,os!B:B,0)),"0"),"")</f>
        <v/>
      </c>
      <c r="AD559" s="20" t="s">
        <v>830</v>
      </c>
      <c r="AH559" s="93" t="str">
        <f>IF(NOT(ISNA(VLOOKUP(B:B,ResultsTargets!A:A,1,0))),"TRUE","")</f>
        <v>TRUE</v>
      </c>
      <c r="AI559" s="19" t="str">
        <f>IF(ISNA(VLOOKUP(C559,dim_techarea!A:B,2,FALSE)),"",VLOOKUP(C559,dim_techarea!A:B,2,FALSE))</f>
        <v>TX_CURR_SUBNAT</v>
      </c>
      <c r="AJ559" s="19" t="str">
        <f>IF(ISNA(VLOOKUP(AI559,dim_techarea!B:C,2,FALSE)),"",VLOOKUP(AI559,dim_techarea!B:C,2,FALSE))</f>
        <v>R8FkkRAMlWB</v>
      </c>
      <c r="AK559" s="19" t="str">
        <f>IF(ISNA(VLOOKUP(TRIM(G559),dim_targetsresults!A:B,2,FALSE)),"",VLOOKUP(TRIM(G559),dim_targetsresults!A:C,2,FALSE))</f>
        <v>MER Targets</v>
      </c>
      <c r="AL559" s="19" t="str">
        <f>IF(ISNA(VLOOKUP(AK559,dim_targetsresults!B:C,2,FALSE)),"",VLOOKUP(AK559,dim_targetsresults!B:C,2,FALSE))</f>
        <v>W8imnja2Owd</v>
      </c>
      <c r="AM559" s="19" t="str">
        <f>IF(ISNA(VLOOKUP(TRIM(D559),dim_numeratordenominator!A:B,2,FALSE)),"",VLOOKUP(TRIM(D559),dim_numeratordenominator!A:C,2,FALSE))</f>
        <v>Numerator</v>
      </c>
      <c r="AN559" s="19" t="str">
        <f>IF(ISNA(VLOOKUP(AM559,dim_numeratordenominator!B:C,2,FALSE)),"",VLOOKUP(AM559,dim_numeratordenominator!B:C,2,FALSE))</f>
        <v>Som9NRMQqV7</v>
      </c>
      <c r="AO559" s="19" t="str">
        <f>IF(ISNA(VLOOKUP(TRIM(E559),dim_supporttype!A:B,2,FALSE)),"",VLOOKUP(TRIM(E559),dim_supporttype!A:C,2,FALSE))</f>
        <v>Sub-National</v>
      </c>
      <c r="AP559" s="19" t="str">
        <f>IF(ISNA(VLOOKUP(AO559,dim_supporttype!B:C,2,FALSE)),"",VLOOKUP(AO559,dim_supporttype!B:C,2,FALSE))</f>
        <v>jJDHP9KXvzJ</v>
      </c>
      <c r="AQ559" s="19" t="str">
        <f>IF(ISNA(VLOOKUP(TRIM(F559),dim_disaggs!A:B,2,FALSE)),"No Disagg",VLOOKUP(TRIM(F559),dim_disaggs!A:B,2,FALSE))</f>
        <v>No Disagg</v>
      </c>
      <c r="AR559" s="19" t="str">
        <f>IF(ISNA(VLOOKUP(AQ559,dim_disaggs!B:C,2,FALSE)),"",VLOOKUP(AQ559,dim_disaggs!B:C,2,FALSE))</f>
        <v>werJlVT6sf3</v>
      </c>
      <c r="AU559" s="72" t="s">
        <v>755</v>
      </c>
      <c r="AV559" s="73" t="s">
        <v>755</v>
      </c>
      <c r="AW559" s="66" t="s">
        <v>755</v>
      </c>
      <c r="AX559" s="66" t="s">
        <v>755</v>
      </c>
      <c r="BA559" s="105" t="str">
        <f t="shared" si="81"/>
        <v/>
      </c>
      <c r="BB559" s="20" t="str">
        <f t="shared" si="82"/>
        <v/>
      </c>
    </row>
    <row r="560" spans="1:68" x14ac:dyDescent="0.2">
      <c r="A560" s="22" t="s">
        <v>95</v>
      </c>
      <c r="B560" s="5" t="s">
        <v>20586</v>
      </c>
      <c r="C560" s="22" t="s">
        <v>20577</v>
      </c>
      <c r="D560" s="22" t="s">
        <v>1</v>
      </c>
      <c r="E560" s="22" t="s">
        <v>77</v>
      </c>
      <c r="F560" s="22" t="s">
        <v>25393</v>
      </c>
      <c r="G560" s="22" t="s">
        <v>20086</v>
      </c>
      <c r="H560" s="22" t="s">
        <v>25394</v>
      </c>
      <c r="I560" s="19">
        <f t="shared" si="76"/>
        <v>40</v>
      </c>
      <c r="K560" s="22" t="s">
        <v>20579</v>
      </c>
      <c r="L560" s="95" t="str">
        <f>IF(M560&lt;&gt;"",IF(NOT(ISNA(INDEX(cc!B:B,MATCH(M560,cc!A:A,0)))),INDEX(cc!B:B,MATCH(M560,cc!A:A,0)),"0"),"")</f>
        <v>Age (&lt;1-50+-uk, 12), Sex and No Clinical Contact Cause of Death</v>
      </c>
      <c r="M560" s="97" t="s">
        <v>20585</v>
      </c>
      <c r="N560" s="28" t="str">
        <f t="shared" si="83"/>
        <v/>
      </c>
      <c r="O560" s="19" t="str">
        <f t="shared" si="77"/>
        <v>TX_ML (N, DSD, Age/Sex/ARTCauseofDeath/HIVStatus): On ART no clinical contact</v>
      </c>
      <c r="P560" s="19" t="str">
        <f t="shared" si="78"/>
        <v>TX_ML (N, DSD, Age/Sex/ARTCauseofDeath/HIVStatus): On ART no clinical contact</v>
      </c>
      <c r="Q560" s="19" t="str">
        <f t="shared" si="84"/>
        <v>TX_ML (N, DSD, Age/Sex/ARTCOD/HIVStatus)</v>
      </c>
      <c r="R560" s="19" t="str">
        <f t="shared" si="79"/>
        <v>TX_ML_N_DSD_Age_Sex_ARTCOD_HIVStatus</v>
      </c>
      <c r="S560" s="19" t="str">
        <f t="shared" si="80"/>
        <v>TX_ML_N_DSD_Age_Sex_ARTCOD_HIVStatus_</v>
      </c>
      <c r="T560" s="19" t="b">
        <f>NOT(ISNA(VLOOKUP(B560,dbcodes!A:B,2,FALSE)))</f>
        <v>1</v>
      </c>
      <c r="U560" s="19" t="str">
        <f>IF(ISNA(VLOOKUP(B560,dbcodes!A:B,2,FALSE)),des!R2627,VLOOKUP(B560,dbcodes!A:B,2,FALSE))</f>
        <v>TX_ML_N_DSD_Age_Sex_ARTCOD</v>
      </c>
      <c r="W560" s="107" t="str">
        <f>IF(ISNA(VLOOKUP(C560,descriptions!A:B,2,FALSE)),des!V2050,IF(G560=" TARGET","Target ","")&amp;VLOOKUP(C560,descriptions!A:B,2,FALSE))</f>
        <v>Number of ART patients with no clinical contact since their last expected contact</v>
      </c>
      <c r="X560" s="22" t="s">
        <v>4</v>
      </c>
      <c r="Y560" s="20" t="s">
        <v>831</v>
      </c>
      <c r="Z560" s="20" t="s">
        <v>836</v>
      </c>
      <c r="AA560" s="20" t="s">
        <v>102</v>
      </c>
      <c r="AB560" s="20" t="s">
        <v>755</v>
      </c>
      <c r="AC560" s="19" t="str">
        <f>IF(AB560&lt;&gt;"",IF(NOT(ISNA(INDEX(os!A:A,MATCH(AB560,os!B:B,0)))),INDEX(os!A:A,MATCH(AB560,os!B:B,0)),"0"),"")</f>
        <v/>
      </c>
      <c r="AD560" s="20" t="s">
        <v>830</v>
      </c>
      <c r="AH560" s="93" t="str">
        <f>IF(NOT(ISNA(VLOOKUP(B:B,ResultsTargets!A:A,1,0))),"TRUE","")</f>
        <v>TRUE</v>
      </c>
      <c r="AI560" s="19" t="str">
        <f>IF(ISNA(VLOOKUP(C560,dim_techarea!A:B,2,FALSE)),"",VLOOKUP(C560,dim_techarea!A:B,2,FALSE))</f>
        <v>TX_ML</v>
      </c>
      <c r="AJ560" s="19" t="str">
        <f>IF(ISNA(VLOOKUP(AI560,dim_techarea!B:C,2,FALSE)),"",VLOOKUP(AI560,dim_techarea!B:C,2,FALSE))</f>
        <v>cSTYDtvP0Nt</v>
      </c>
      <c r="AK560" s="19" t="str">
        <f>IF(ISNA(VLOOKUP(TRIM(G560),dim_targetsresults!A:B,2,FALSE)),"",VLOOKUP(TRIM(G560),dim_targetsresults!A:C,2,FALSE))</f>
        <v>MER Results</v>
      </c>
      <c r="AL560" s="19" t="str">
        <f>IF(ISNA(VLOOKUP(AK560,dim_targetsresults!B:C,2,FALSE)),"",VLOOKUP(AK560,dim_targetsresults!B:C,2,FALSE))</f>
        <v>Jh0jDM5yQ2E</v>
      </c>
      <c r="AM560" s="19" t="str">
        <f>IF(ISNA(VLOOKUP(TRIM(D560),dim_numeratordenominator!A:B,2,FALSE)),"",VLOOKUP(TRIM(D560),dim_numeratordenominator!A:C,2,FALSE))</f>
        <v>Numerator</v>
      </c>
      <c r="AN560" s="19" t="str">
        <f>IF(ISNA(VLOOKUP(AM560,dim_numeratordenominator!B:C,2,FALSE)),"",VLOOKUP(AM560,dim_numeratordenominator!B:C,2,FALSE))</f>
        <v>Som9NRMQqV7</v>
      </c>
      <c r="AO560" s="19" t="str">
        <f>IF(ISNA(VLOOKUP(TRIM(E560),dim_supporttype!A:B,2,FALSE)),"",VLOOKUP(TRIM(E560),dim_supporttype!A:C,2,FALSE))</f>
        <v>DSD</v>
      </c>
      <c r="AP560" s="19" t="str">
        <f>IF(ISNA(VLOOKUP(AO560,dim_supporttype!B:C,2,FALSE)),"",VLOOKUP(AO560,dim_supporttype!B:C,2,FALSE))</f>
        <v>iM13vdNLWKb</v>
      </c>
      <c r="AQ560" s="19" t="str">
        <f>IF(ISNA(VLOOKUP(TRIM(F560),dim_disaggs!A:B,2,FALSE)),"No Disagg",VLOOKUP(TRIM(F560),dim_disaggs!A:B,2,FALSE))</f>
        <v>Age/Sex/ARTCauseofDeath/HIVStatus</v>
      </c>
      <c r="AR560" s="19" t="str">
        <f>IF(ISNA(VLOOKUP(AQ560,dim_disaggs!B:C,2,FALSE)),"",VLOOKUP(AQ560,dim_disaggs!B:C,2,FALSE))</f>
        <v>l18Wb0AsBCo</v>
      </c>
      <c r="AU560" s="72" t="s">
        <v>755</v>
      </c>
      <c r="AV560" s="73" t="s">
        <v>755</v>
      </c>
      <c r="AW560" s="66" t="s">
        <v>755</v>
      </c>
      <c r="AX560" s="66" t="s">
        <v>755</v>
      </c>
      <c r="BA560" s="105" t="str">
        <f t="shared" si="81"/>
        <v/>
      </c>
      <c r="BB560" s="20" t="str">
        <f t="shared" si="82"/>
        <v/>
      </c>
      <c r="BE560" s="75" t="s">
        <v>755</v>
      </c>
      <c r="BF560" s="73" t="s">
        <v>755</v>
      </c>
      <c r="BK560" s="55" t="s">
        <v>755</v>
      </c>
      <c r="BL560" s="71" t="s">
        <v>755</v>
      </c>
      <c r="BM560" s="77" t="s">
        <v>755</v>
      </c>
      <c r="BN560" s="78" t="s">
        <v>755</v>
      </c>
      <c r="BO560" s="77" t="s">
        <v>755</v>
      </c>
      <c r="BP560" s="78" t="s">
        <v>755</v>
      </c>
    </row>
    <row r="561" spans="1:68" x14ac:dyDescent="0.2">
      <c r="A561" s="22" t="s">
        <v>95</v>
      </c>
      <c r="B561" s="5" t="s">
        <v>20587</v>
      </c>
      <c r="C561" s="22" t="s">
        <v>20577</v>
      </c>
      <c r="D561" s="22" t="s">
        <v>1</v>
      </c>
      <c r="E561" s="22" t="s">
        <v>78</v>
      </c>
      <c r="F561" s="22" t="s">
        <v>25393</v>
      </c>
      <c r="G561" s="22" t="s">
        <v>20086</v>
      </c>
      <c r="H561" s="22" t="s">
        <v>25394</v>
      </c>
      <c r="I561" s="19">
        <f t="shared" si="76"/>
        <v>39</v>
      </c>
      <c r="K561" s="22" t="s">
        <v>20579</v>
      </c>
      <c r="L561" s="95" t="str">
        <f>IF(M561&lt;&gt;"",IF(NOT(ISNA(INDEX(cc!B:B,MATCH(M561,cc!A:A,0)))),INDEX(cc!B:B,MATCH(M561,cc!A:A,0)),"0"),"")</f>
        <v>Age (&lt;1-50+-uk, 12), Sex and No Clinical Contact Cause of Death</v>
      </c>
      <c r="M561" s="97" t="s">
        <v>20585</v>
      </c>
      <c r="N561" s="28" t="str">
        <f t="shared" si="83"/>
        <v/>
      </c>
      <c r="O561" s="19" t="str">
        <f t="shared" si="77"/>
        <v>TX_ML (N, TA, Age/Sex/ARTCauseofDeath/HIVStatus): On ART no clinical contact</v>
      </c>
      <c r="P561" s="19" t="str">
        <f t="shared" si="78"/>
        <v>TX_ML (N, TA, Age/Sex/ARTCauseofDeath/HIVStatus): On ART no clinical contact</v>
      </c>
      <c r="Q561" s="19" t="str">
        <f t="shared" si="84"/>
        <v>TX_ML (N, TA, Age/Sex/ARTCOD/HIVStatus)</v>
      </c>
      <c r="R561" s="19" t="str">
        <f t="shared" si="79"/>
        <v>TX_ML_N_TA_Age_Sex_ARTCOD_HIVStatus</v>
      </c>
      <c r="S561" s="19" t="str">
        <f t="shared" si="80"/>
        <v>TX_ML_N_TA_Age_Sex_ARTCOD_HIVStatus_</v>
      </c>
      <c r="T561" s="19" t="b">
        <f>NOT(ISNA(VLOOKUP(B561,dbcodes!A:B,2,FALSE)))</f>
        <v>1</v>
      </c>
      <c r="U561" s="19" t="str">
        <f>IF(ISNA(VLOOKUP(B561,dbcodes!A:B,2,FALSE)),des!R2628,VLOOKUP(B561,dbcodes!A:B,2,FALSE))</f>
        <v>TX_ML_N_TA_Age_Sex_ARTCOD</v>
      </c>
      <c r="W561" s="107" t="str">
        <f>IF(ISNA(VLOOKUP(C561,descriptions!A:B,2,FALSE)),des!V2051,IF(G561=" TARGET","Target ","")&amp;VLOOKUP(C561,descriptions!A:B,2,FALSE))</f>
        <v>Number of ART patients with no clinical contact since their last expected contact</v>
      </c>
      <c r="X561" s="22" t="s">
        <v>4</v>
      </c>
      <c r="Y561" s="20" t="s">
        <v>831</v>
      </c>
      <c r="Z561" s="20" t="s">
        <v>836</v>
      </c>
      <c r="AA561" s="20" t="s">
        <v>102</v>
      </c>
      <c r="AB561" s="20" t="s">
        <v>755</v>
      </c>
      <c r="AC561" s="19" t="str">
        <f>IF(AB561&lt;&gt;"",IF(NOT(ISNA(INDEX(os!A:A,MATCH(AB561,os!B:B,0)))),INDEX(os!A:A,MATCH(AB561,os!B:B,0)),"0"),"")</f>
        <v/>
      </c>
      <c r="AD561" s="20" t="s">
        <v>830</v>
      </c>
      <c r="AH561" s="93" t="str">
        <f>IF(NOT(ISNA(VLOOKUP(B:B,ResultsTargets!A:A,1,0))),"TRUE","")</f>
        <v>TRUE</v>
      </c>
      <c r="AI561" s="19" t="str">
        <f>IF(ISNA(VLOOKUP(C561,dim_techarea!A:B,2,FALSE)),"",VLOOKUP(C561,dim_techarea!A:B,2,FALSE))</f>
        <v>TX_ML</v>
      </c>
      <c r="AJ561" s="19" t="str">
        <f>IF(ISNA(VLOOKUP(AI561,dim_techarea!B:C,2,FALSE)),"",VLOOKUP(AI561,dim_techarea!B:C,2,FALSE))</f>
        <v>cSTYDtvP0Nt</v>
      </c>
      <c r="AK561" s="19" t="str">
        <f>IF(ISNA(VLOOKUP(TRIM(G561),dim_targetsresults!A:B,2,FALSE)),"",VLOOKUP(TRIM(G561),dim_targetsresults!A:C,2,FALSE))</f>
        <v>MER Results</v>
      </c>
      <c r="AL561" s="19" t="str">
        <f>IF(ISNA(VLOOKUP(AK561,dim_targetsresults!B:C,2,FALSE)),"",VLOOKUP(AK561,dim_targetsresults!B:C,2,FALSE))</f>
        <v>Jh0jDM5yQ2E</v>
      </c>
      <c r="AM561" s="19" t="str">
        <f>IF(ISNA(VLOOKUP(TRIM(D561),dim_numeratordenominator!A:B,2,FALSE)),"",VLOOKUP(TRIM(D561),dim_numeratordenominator!A:C,2,FALSE))</f>
        <v>Numerator</v>
      </c>
      <c r="AN561" s="19" t="str">
        <f>IF(ISNA(VLOOKUP(AM561,dim_numeratordenominator!B:C,2,FALSE)),"",VLOOKUP(AM561,dim_numeratordenominator!B:C,2,FALSE))</f>
        <v>Som9NRMQqV7</v>
      </c>
      <c r="AO561" s="19" t="str">
        <f>IF(ISNA(VLOOKUP(TRIM(E561),dim_supporttype!A:B,2,FALSE)),"",VLOOKUP(TRIM(E561),dim_supporttype!A:C,2,FALSE))</f>
        <v>TA</v>
      </c>
      <c r="AP561" s="19" t="str">
        <f>IF(ISNA(VLOOKUP(AO561,dim_supporttype!B:C,2,FALSE)),"",VLOOKUP(AO561,dim_supporttype!B:C,2,FALSE))</f>
        <v>cRAGKdWIDn4</v>
      </c>
      <c r="AQ561" s="19" t="str">
        <f>IF(ISNA(VLOOKUP(TRIM(F561),dim_disaggs!A:B,2,FALSE)),"No Disagg",VLOOKUP(TRIM(F561),dim_disaggs!A:B,2,FALSE))</f>
        <v>Age/Sex/ARTCauseofDeath/HIVStatus</v>
      </c>
      <c r="AR561" s="19" t="str">
        <f>IF(ISNA(VLOOKUP(AQ561,dim_disaggs!B:C,2,FALSE)),"",VLOOKUP(AQ561,dim_disaggs!B:C,2,FALSE))</f>
        <v>l18Wb0AsBCo</v>
      </c>
      <c r="AU561" s="72" t="s">
        <v>755</v>
      </c>
      <c r="AV561" s="73" t="s">
        <v>755</v>
      </c>
      <c r="AW561" s="66" t="s">
        <v>755</v>
      </c>
      <c r="AX561" s="66" t="s">
        <v>755</v>
      </c>
      <c r="BA561" s="105" t="str">
        <f t="shared" si="81"/>
        <v/>
      </c>
      <c r="BB561" s="20" t="str">
        <f t="shared" si="82"/>
        <v/>
      </c>
      <c r="BE561" s="75" t="s">
        <v>755</v>
      </c>
      <c r="BF561" s="73" t="s">
        <v>755</v>
      </c>
      <c r="BK561" s="55" t="s">
        <v>755</v>
      </c>
      <c r="BL561" s="71" t="s">
        <v>755</v>
      </c>
      <c r="BM561" s="77" t="s">
        <v>755</v>
      </c>
      <c r="BN561" s="78" t="s">
        <v>755</v>
      </c>
      <c r="BO561" s="77" t="s">
        <v>755</v>
      </c>
      <c r="BP561" s="78" t="s">
        <v>755</v>
      </c>
    </row>
    <row r="562" spans="1:68" x14ac:dyDescent="0.2">
      <c r="A562" s="22" t="s">
        <v>95</v>
      </c>
      <c r="B562" s="5" t="s">
        <v>21101</v>
      </c>
      <c r="C562" s="22" t="s">
        <v>20577</v>
      </c>
      <c r="D562" s="22" t="s">
        <v>1</v>
      </c>
      <c r="E562" s="22" t="s">
        <v>264</v>
      </c>
      <c r="F562" s="22"/>
      <c r="G562" s="22" t="s">
        <v>20086</v>
      </c>
      <c r="H562" s="22"/>
      <c r="I562" s="19">
        <f t="shared" si="76"/>
        <v>24</v>
      </c>
      <c r="K562" s="22" t="s">
        <v>20579</v>
      </c>
      <c r="L562" s="95" t="str">
        <f>IF(M562&lt;&gt;"",IF(NOT(ISNA(INDEX(cc!B:B,MATCH(M562,cc!A:A,0)))),INDEX(cc!B:B,MATCH(M562,cc!A:A,0)),"0"),"")</f>
        <v>default</v>
      </c>
      <c r="M562" s="97" t="s">
        <v>13</v>
      </c>
      <c r="N562" s="28" t="str">
        <f t="shared" si="83"/>
        <v/>
      </c>
      <c r="O562" s="19" t="str">
        <f t="shared" si="77"/>
        <v>TX_ML (N, DSD_NARRATIVE): On ART no clinical contact</v>
      </c>
      <c r="P562" s="19" t="str">
        <f t="shared" si="78"/>
        <v>TX_ML (N, DSD_NARRATIVE): On ART no clinical contact</v>
      </c>
      <c r="Q562" s="19" t="str">
        <f t="shared" si="84"/>
        <v>TX_ML (N, DSD_NARRATIVE)</v>
      </c>
      <c r="R562" s="19" t="str">
        <f t="shared" si="79"/>
        <v>TX_ML_N_DSD_NARRATIVE</v>
      </c>
      <c r="S562" s="19" t="str">
        <f t="shared" si="80"/>
        <v>TX_ML_N_DSD_NARRATIVE_</v>
      </c>
      <c r="T562" s="19" t="b">
        <f>NOT(ISNA(VLOOKUP(B562,dbcodes!A:B,2,FALSE)))</f>
        <v>1</v>
      </c>
      <c r="U562" s="19" t="str">
        <f>IF(ISNA(VLOOKUP(B562,dbcodes!A:B,2,FALSE)),des!R2629,VLOOKUP(B562,dbcodes!A:B,2,FALSE))</f>
        <v>TX_ML_N_DSD_NARRATIVE</v>
      </c>
      <c r="W562" s="107" t="str">
        <f>IF(ISNA(VLOOKUP(C562,descriptions!A:B,2,FALSE)),des!V2090,IF(G562=" TARGET","Target ","")&amp;VLOOKUP(C562,descriptions!A:B,2,FALSE))</f>
        <v>Number of ART patients with no clinical contact since their last expected contact</v>
      </c>
      <c r="X562" s="20" t="s">
        <v>9</v>
      </c>
      <c r="Y562" s="20" t="s">
        <v>831</v>
      </c>
      <c r="Z562" s="20" t="s">
        <v>836</v>
      </c>
      <c r="AA562" s="20" t="s">
        <v>102</v>
      </c>
      <c r="AB562" s="20" t="s">
        <v>755</v>
      </c>
      <c r="AC562" s="19" t="str">
        <f>IF(AB562&lt;&gt;"",IF(NOT(ISNA(INDEX(os!A:A,MATCH(AB562,os!B:B,0)))),INDEX(os!A:A,MATCH(AB562,os!B:B,0)),"0"),"")</f>
        <v/>
      </c>
      <c r="AD562" s="20" t="s">
        <v>830</v>
      </c>
      <c r="AH562" s="93" t="str">
        <f>IF(NOT(ISNA(VLOOKUP(B:B,ResultsTargets!A:A,1,0))),"TRUE","")</f>
        <v>TRUE</v>
      </c>
      <c r="AI562" s="19" t="str">
        <f>IF(ISNA(VLOOKUP(C562,dim_techarea!A:B,2,FALSE)),"",VLOOKUP(C562,dim_techarea!A:B,2,FALSE))</f>
        <v>TX_ML</v>
      </c>
      <c r="AJ562" s="19" t="str">
        <f>IF(ISNA(VLOOKUP(AI562,dim_techarea!B:C,2,FALSE)),"",VLOOKUP(AI562,dim_techarea!B:C,2,FALSE))</f>
        <v>cSTYDtvP0Nt</v>
      </c>
      <c r="AK562" s="19" t="str">
        <f>IF(ISNA(VLOOKUP(TRIM(G562),dim_targetsresults!A:B,2,FALSE)),"",VLOOKUP(TRIM(G562),dim_targetsresults!A:C,2,FALSE))</f>
        <v>MER Results</v>
      </c>
      <c r="AL562" s="19" t="str">
        <f>IF(ISNA(VLOOKUP(AK562,dim_targetsresults!B:C,2,FALSE)),"",VLOOKUP(AK562,dim_targetsresults!B:C,2,FALSE))</f>
        <v>Jh0jDM5yQ2E</v>
      </c>
      <c r="AM562" s="19" t="str">
        <f>IF(ISNA(VLOOKUP(TRIM(D562),dim_numeratordenominator!A:B,2,FALSE)),"",VLOOKUP(TRIM(D562),dim_numeratordenominator!A:C,2,FALSE))</f>
        <v>Numerator</v>
      </c>
      <c r="AN562" s="19" t="str">
        <f>IF(ISNA(VLOOKUP(AM562,dim_numeratordenominator!B:C,2,FALSE)),"",VLOOKUP(AM562,dim_numeratordenominator!B:C,2,FALSE))</f>
        <v>Som9NRMQqV7</v>
      </c>
      <c r="AO562" s="19" t="str">
        <f>IF(ISNA(VLOOKUP(TRIM(E562),dim_supporttype!A:B,2,FALSE)),"",VLOOKUP(TRIM(E562),dim_supporttype!A:C,2,FALSE))</f>
        <v>DSD Narratives</v>
      </c>
      <c r="AP562" s="19" t="str">
        <f>IF(ISNA(VLOOKUP(AO562,dim_supporttype!B:C,2,FALSE)),"",VLOOKUP(AO562,dim_supporttype!B:C,2,FALSE))</f>
        <v>ySGf8v2q9Rm</v>
      </c>
      <c r="AQ562" s="19" t="str">
        <f>IF(ISNA(VLOOKUP(TRIM(F562),dim_disaggs!A:B,2,FALSE)),"No Disagg",VLOOKUP(TRIM(F562),dim_disaggs!A:B,2,FALSE))</f>
        <v>No Disagg</v>
      </c>
      <c r="AR562" s="19" t="str">
        <f>IF(ISNA(VLOOKUP(AQ562,dim_disaggs!B:C,2,FALSE)),"",VLOOKUP(AQ562,dim_disaggs!B:C,2,FALSE))</f>
        <v>werJlVT6sf3</v>
      </c>
      <c r="AU562" s="72" t="s">
        <v>755</v>
      </c>
      <c r="AV562" s="73" t="s">
        <v>755</v>
      </c>
      <c r="AW562" s="66" t="s">
        <v>755</v>
      </c>
      <c r="AX562" s="66" t="s">
        <v>755</v>
      </c>
      <c r="BA562" s="105" t="str">
        <f t="shared" si="81"/>
        <v/>
      </c>
      <c r="BB562" s="20" t="str">
        <f t="shared" si="82"/>
        <v/>
      </c>
      <c r="BE562" s="75" t="s">
        <v>755</v>
      </c>
      <c r="BF562" s="73" t="s">
        <v>755</v>
      </c>
      <c r="BH562" s="76" t="s">
        <v>755</v>
      </c>
      <c r="BJ562" s="20" t="s">
        <v>755</v>
      </c>
      <c r="BK562" s="55" t="s">
        <v>755</v>
      </c>
      <c r="BL562" s="71" t="s">
        <v>755</v>
      </c>
      <c r="BM562" s="77" t="s">
        <v>755</v>
      </c>
      <c r="BN562" s="78" t="s">
        <v>755</v>
      </c>
      <c r="BO562" s="77" t="s">
        <v>755</v>
      </c>
      <c r="BP562" s="78" t="s">
        <v>755</v>
      </c>
    </row>
    <row r="563" spans="1:68" x14ac:dyDescent="0.2">
      <c r="A563" s="22" t="s">
        <v>95</v>
      </c>
      <c r="B563" s="5" t="s">
        <v>21102</v>
      </c>
      <c r="C563" s="22" t="s">
        <v>20577</v>
      </c>
      <c r="D563" s="22" t="s">
        <v>1</v>
      </c>
      <c r="E563" s="22" t="s">
        <v>265</v>
      </c>
      <c r="F563" s="22"/>
      <c r="G563" s="22" t="s">
        <v>20086</v>
      </c>
      <c r="H563" s="22"/>
      <c r="I563" s="19">
        <f t="shared" si="76"/>
        <v>23</v>
      </c>
      <c r="K563" s="22" t="s">
        <v>20579</v>
      </c>
      <c r="L563" s="95" t="str">
        <f>IF(M563&lt;&gt;"",IF(NOT(ISNA(INDEX(cc!B:B,MATCH(M563,cc!A:A,0)))),INDEX(cc!B:B,MATCH(M563,cc!A:A,0)),"0"),"")</f>
        <v>default</v>
      </c>
      <c r="M563" s="97" t="s">
        <v>13</v>
      </c>
      <c r="N563" s="28" t="str">
        <f t="shared" si="83"/>
        <v/>
      </c>
      <c r="O563" s="19" t="str">
        <f t="shared" si="77"/>
        <v>TX_ML (N, TA_NARRATIVE): On ART no clinical contact</v>
      </c>
      <c r="P563" s="19" t="str">
        <f t="shared" si="78"/>
        <v>TX_ML (N, TA_NARRATIVE): On ART no clinical contact</v>
      </c>
      <c r="Q563" s="19" t="str">
        <f t="shared" si="84"/>
        <v>TX_ML (N, TA_NARRATIVE)</v>
      </c>
      <c r="R563" s="19" t="str">
        <f t="shared" si="79"/>
        <v>TX_ML_N_TA_NARRATIVE</v>
      </c>
      <c r="S563" s="19" t="str">
        <f t="shared" si="80"/>
        <v>TX_ML_N_TA_NARRATIVE_</v>
      </c>
      <c r="T563" s="19" t="b">
        <f>NOT(ISNA(VLOOKUP(B563,dbcodes!A:B,2,FALSE)))</f>
        <v>1</v>
      </c>
      <c r="U563" s="19" t="str">
        <f>IF(ISNA(VLOOKUP(B563,dbcodes!A:B,2,FALSE)),des!R2630,VLOOKUP(B563,dbcodes!A:B,2,FALSE))</f>
        <v>TX_ML_N_TA_NARRATIVE</v>
      </c>
      <c r="W563" s="107" t="str">
        <f>IF(ISNA(VLOOKUP(C563,descriptions!A:B,2,FALSE)),des!V2091,IF(G563=" TARGET","Target ","")&amp;VLOOKUP(C563,descriptions!A:B,2,FALSE))</f>
        <v>Number of ART patients with no clinical contact since their last expected contact</v>
      </c>
      <c r="X563" s="20" t="s">
        <v>9</v>
      </c>
      <c r="Y563" s="20" t="s">
        <v>831</v>
      </c>
      <c r="Z563" s="20" t="s">
        <v>836</v>
      </c>
      <c r="AA563" s="20" t="s">
        <v>102</v>
      </c>
      <c r="AB563" s="20" t="s">
        <v>755</v>
      </c>
      <c r="AC563" s="19" t="str">
        <f>IF(AB563&lt;&gt;"",IF(NOT(ISNA(INDEX(os!A:A,MATCH(AB563,os!B:B,0)))),INDEX(os!A:A,MATCH(AB563,os!B:B,0)),"0"),"")</f>
        <v/>
      </c>
      <c r="AD563" s="20" t="s">
        <v>830</v>
      </c>
      <c r="AH563" s="93" t="str">
        <f>IF(NOT(ISNA(VLOOKUP(B:B,ResultsTargets!A:A,1,0))),"TRUE","")</f>
        <v>TRUE</v>
      </c>
      <c r="AI563" s="19" t="str">
        <f>IF(ISNA(VLOOKUP(C563,dim_techarea!A:B,2,FALSE)),"",VLOOKUP(C563,dim_techarea!A:B,2,FALSE))</f>
        <v>TX_ML</v>
      </c>
      <c r="AJ563" s="19" t="str">
        <f>IF(ISNA(VLOOKUP(AI563,dim_techarea!B:C,2,FALSE)),"",VLOOKUP(AI563,dim_techarea!B:C,2,FALSE))</f>
        <v>cSTYDtvP0Nt</v>
      </c>
      <c r="AK563" s="19" t="str">
        <f>IF(ISNA(VLOOKUP(TRIM(G563),dim_targetsresults!A:B,2,FALSE)),"",VLOOKUP(TRIM(G563),dim_targetsresults!A:C,2,FALSE))</f>
        <v>MER Results</v>
      </c>
      <c r="AL563" s="19" t="str">
        <f>IF(ISNA(VLOOKUP(AK563,dim_targetsresults!B:C,2,FALSE)),"",VLOOKUP(AK563,dim_targetsresults!B:C,2,FALSE))</f>
        <v>Jh0jDM5yQ2E</v>
      </c>
      <c r="AM563" s="19" t="str">
        <f>IF(ISNA(VLOOKUP(TRIM(D563),dim_numeratordenominator!A:B,2,FALSE)),"",VLOOKUP(TRIM(D563),dim_numeratordenominator!A:C,2,FALSE))</f>
        <v>Numerator</v>
      </c>
      <c r="AN563" s="19" t="str">
        <f>IF(ISNA(VLOOKUP(AM563,dim_numeratordenominator!B:C,2,FALSE)),"",VLOOKUP(AM563,dim_numeratordenominator!B:C,2,FALSE))</f>
        <v>Som9NRMQqV7</v>
      </c>
      <c r="AO563" s="19" t="str">
        <f>IF(ISNA(VLOOKUP(TRIM(E563),dim_supporttype!A:B,2,FALSE)),"",VLOOKUP(TRIM(E563),dim_supporttype!A:C,2,FALSE))</f>
        <v>TA Narratives</v>
      </c>
      <c r="AP563" s="19" t="str">
        <f>IF(ISNA(VLOOKUP(AO563,dim_supporttype!B:C,2,FALSE)),"",VLOOKUP(AO563,dim_supporttype!B:C,2,FALSE))</f>
        <v>aBZapfNWlIU</v>
      </c>
      <c r="AQ563" s="19" t="str">
        <f>IF(ISNA(VLOOKUP(TRIM(F563),dim_disaggs!A:B,2,FALSE)),"No Disagg",VLOOKUP(TRIM(F563),dim_disaggs!A:B,2,FALSE))</f>
        <v>No Disagg</v>
      </c>
      <c r="AR563" s="19" t="str">
        <f>IF(ISNA(VLOOKUP(AQ563,dim_disaggs!B:C,2,FALSE)),"",VLOOKUP(AQ563,dim_disaggs!B:C,2,FALSE))</f>
        <v>werJlVT6sf3</v>
      </c>
      <c r="AU563" s="72" t="s">
        <v>755</v>
      </c>
      <c r="AV563" s="73" t="s">
        <v>755</v>
      </c>
      <c r="AW563" s="66" t="s">
        <v>755</v>
      </c>
      <c r="AX563" s="66" t="s">
        <v>755</v>
      </c>
      <c r="BA563" s="105" t="str">
        <f t="shared" si="81"/>
        <v/>
      </c>
      <c r="BB563" s="20" t="str">
        <f t="shared" si="82"/>
        <v/>
      </c>
      <c r="BE563" s="75" t="s">
        <v>755</v>
      </c>
      <c r="BF563" s="73" t="s">
        <v>755</v>
      </c>
      <c r="BH563" s="76" t="s">
        <v>755</v>
      </c>
      <c r="BJ563" s="20" t="s">
        <v>755</v>
      </c>
      <c r="BK563" s="55" t="s">
        <v>755</v>
      </c>
      <c r="BL563" s="71" t="s">
        <v>755</v>
      </c>
      <c r="BM563" s="77" t="s">
        <v>755</v>
      </c>
      <c r="BN563" s="78" t="s">
        <v>755</v>
      </c>
      <c r="BO563" s="77" t="s">
        <v>755</v>
      </c>
      <c r="BP563" s="78" t="s">
        <v>755</v>
      </c>
    </row>
    <row r="564" spans="1:68" ht="18" x14ac:dyDescent="0.2">
      <c r="A564" s="22" t="s">
        <v>95</v>
      </c>
      <c r="B564" s="5" t="s">
        <v>25362</v>
      </c>
      <c r="C564" s="22" t="s">
        <v>20577</v>
      </c>
      <c r="D564" s="22" t="s">
        <v>1</v>
      </c>
      <c r="E564" s="22" t="s">
        <v>77</v>
      </c>
      <c r="F564" s="22" t="s">
        <v>25363</v>
      </c>
      <c r="G564" s="22" t="s">
        <v>20086</v>
      </c>
      <c r="H564" s="22" t="s">
        <v>25364</v>
      </c>
      <c r="I564" s="19">
        <f t="shared" si="76"/>
        <v>46</v>
      </c>
      <c r="K564" s="22" t="s">
        <v>20579</v>
      </c>
      <c r="L564" s="95" t="str">
        <f>IF(M564&lt;&gt;"",IF(NOT(ISNA(INDEX(cc!B:B,MATCH(M564,cc!A:A,0)))),INDEX(cc!B:B,MATCH(M564,cc!A:A,0)),"0"),"")</f>
        <v>Age (&lt;1-50+-uk, 12), Sex, No Contact Outcome and HIV Status (Positive)</v>
      </c>
      <c r="M564" s="99" t="s">
        <v>25359</v>
      </c>
      <c r="N564" s="28" t="str">
        <f t="shared" si="83"/>
        <v/>
      </c>
      <c r="O564" s="19" t="str">
        <f t="shared" si="77"/>
        <v>TX_ML (N, DSD, Age/Sex/ARTNoContactReason/HIVStatus): On ART no clinical contact</v>
      </c>
      <c r="P564" s="19" t="str">
        <f t="shared" si="78"/>
        <v>TX_ML (N, DSD, Age/Sex/ARTNoContactReason/HIVStatus): On ART no clinical contact</v>
      </c>
      <c r="Q564" s="19" t="str">
        <f t="shared" si="84"/>
        <v>TX_ML (N, DSD, Age/Sex/ARTNoContact/HIVStatus)</v>
      </c>
      <c r="R564" s="19" t="str">
        <f t="shared" si="79"/>
        <v>TX_ML_N_DSD_Age_Sex_ARTNoContact_HIVStatus</v>
      </c>
      <c r="S564" s="19" t="str">
        <f t="shared" si="80"/>
        <v>TX_ML_N_DSD_Age_Sex_ARTNoContact_HIVStatus_</v>
      </c>
      <c r="T564" s="19" t="b">
        <f>NOT(ISNA(VLOOKUP(B564,dbcodes!A:B,2,FALSE)))</f>
        <v>0</v>
      </c>
      <c r="U564" s="19">
        <f>IF(ISNA(VLOOKUP(B564,dbcodes!A:B,2,FALSE)),des!R2631,VLOOKUP(B564,dbcodes!A:B,2,FALSE))</f>
        <v>0</v>
      </c>
      <c r="W564" s="107" t="str">
        <f>IF(ISNA(VLOOKUP(C564,descriptions!A:B,2,FALSE)),des!V2252,IF(G564=" TARGET","Target ","")&amp;VLOOKUP(C564,descriptions!A:B,2,FALSE))</f>
        <v>Number of ART patients with no clinical contact since their last expected contact</v>
      </c>
      <c r="X564" s="22" t="s">
        <v>4</v>
      </c>
      <c r="Y564" s="20" t="s">
        <v>831</v>
      </c>
      <c r="Z564" s="20" t="s">
        <v>836</v>
      </c>
      <c r="AA564" s="20" t="s">
        <v>102</v>
      </c>
      <c r="AB564" s="20" t="s">
        <v>755</v>
      </c>
      <c r="AC564" s="19" t="str">
        <f>IF(AB564&lt;&gt;"",IF(NOT(ISNA(INDEX(os!A:A,MATCH(AB564,os!B:B,0)))),INDEX(os!A:A,MATCH(AB564,os!B:B,0)),"0"),"")</f>
        <v/>
      </c>
      <c r="AD564" s="20" t="s">
        <v>830</v>
      </c>
      <c r="AH564" s="93" t="str">
        <f>IF(NOT(ISNA(VLOOKUP(B:B,ResultsTargets!A:A,1,0))),"TRUE","")</f>
        <v>TRUE</v>
      </c>
      <c r="AI564" s="19" t="str">
        <f>IF(ISNA(VLOOKUP(C564,dim_techarea!A:B,2,FALSE)),"",VLOOKUP(C564,dim_techarea!A:B,2,FALSE))</f>
        <v>TX_ML</v>
      </c>
      <c r="AJ564" s="19" t="str">
        <f>IF(ISNA(VLOOKUP(AI564,dim_techarea!B:C,2,FALSE)),"",VLOOKUP(AI564,dim_techarea!B:C,2,FALSE))</f>
        <v>cSTYDtvP0Nt</v>
      </c>
      <c r="AK564" s="19" t="str">
        <f>IF(ISNA(VLOOKUP(TRIM(G564),dim_targetsresults!A:B,2,FALSE)),"",VLOOKUP(TRIM(G564),dim_targetsresults!A:C,2,FALSE))</f>
        <v>MER Results</v>
      </c>
      <c r="AL564" s="19" t="str">
        <f>IF(ISNA(VLOOKUP(AK564,dim_targetsresults!B:C,2,FALSE)),"",VLOOKUP(AK564,dim_targetsresults!B:C,2,FALSE))</f>
        <v>Jh0jDM5yQ2E</v>
      </c>
      <c r="AM564" s="19" t="str">
        <f>IF(ISNA(VLOOKUP(TRIM(D564),dim_numeratordenominator!A:B,2,FALSE)),"",VLOOKUP(TRIM(D564),dim_numeratordenominator!A:C,2,FALSE))</f>
        <v>Numerator</v>
      </c>
      <c r="AN564" s="19" t="str">
        <f>IF(ISNA(VLOOKUP(AM564,dim_numeratordenominator!B:C,2,FALSE)),"",VLOOKUP(AM564,dim_numeratordenominator!B:C,2,FALSE))</f>
        <v>Som9NRMQqV7</v>
      </c>
      <c r="AO564" s="19" t="str">
        <f>IF(ISNA(VLOOKUP(TRIM(E564),dim_supporttype!A:B,2,FALSE)),"",VLOOKUP(TRIM(E564),dim_supporttype!A:C,2,FALSE))</f>
        <v>DSD</v>
      </c>
      <c r="AP564" s="19" t="str">
        <f>IF(ISNA(VLOOKUP(AO564,dim_supporttype!B:C,2,FALSE)),"",VLOOKUP(AO564,dim_supporttype!B:C,2,FALSE))</f>
        <v>iM13vdNLWKb</v>
      </c>
      <c r="AQ564" s="19" t="str">
        <f>IF(ISNA(VLOOKUP(TRIM(F564),dim_disaggs!A:B,2,FALSE)),"No Disagg",VLOOKUP(TRIM(F564),dim_disaggs!A:B,2,FALSE))</f>
        <v>Age/Sex/ARTNoContactReason/HIVStatus</v>
      </c>
      <c r="AR564" s="19" t="str">
        <f>IF(ISNA(VLOOKUP(AQ564,dim_disaggs!B:C,2,FALSE)),"",VLOOKUP(AQ564,dim_disaggs!B:C,2,FALSE))</f>
        <v>dV8zIx753Wf</v>
      </c>
      <c r="AU564" s="72" t="s">
        <v>755</v>
      </c>
      <c r="AV564" s="73" t="s">
        <v>755</v>
      </c>
      <c r="AX564" s="66" t="s">
        <v>755</v>
      </c>
      <c r="BA564" s="105" t="str">
        <f t="shared" si="81"/>
        <v>Top Level Numerator</v>
      </c>
      <c r="BB564" s="20" t="str">
        <f t="shared" si="82"/>
        <v>PE5QVF0w4xj</v>
      </c>
      <c r="BE564" s="75" t="s">
        <v>755</v>
      </c>
      <c r="BF564" s="73" t="s">
        <v>755</v>
      </c>
      <c r="BK564" s="55" t="s">
        <v>755</v>
      </c>
      <c r="BL564" s="71" t="s">
        <v>755</v>
      </c>
      <c r="BM564" s="77" t="s">
        <v>21473</v>
      </c>
      <c r="BN564" s="78" t="s">
        <v>21476</v>
      </c>
      <c r="BO564" s="77" t="s">
        <v>25670</v>
      </c>
      <c r="BP564" s="78" t="s">
        <v>25672</v>
      </c>
    </row>
    <row r="565" spans="1:68" ht="18" x14ac:dyDescent="0.2">
      <c r="A565" s="22" t="s">
        <v>95</v>
      </c>
      <c r="B565" s="5" t="s">
        <v>25361</v>
      </c>
      <c r="C565" s="22" t="s">
        <v>20577</v>
      </c>
      <c r="D565" s="22" t="s">
        <v>1</v>
      </c>
      <c r="E565" s="22" t="s">
        <v>78</v>
      </c>
      <c r="F565" s="22" t="s">
        <v>25363</v>
      </c>
      <c r="G565" s="22" t="s">
        <v>20086</v>
      </c>
      <c r="H565" s="22" t="s">
        <v>25364</v>
      </c>
      <c r="I565" s="19">
        <f t="shared" si="76"/>
        <v>45</v>
      </c>
      <c r="K565" s="22" t="s">
        <v>20579</v>
      </c>
      <c r="L565" s="95" t="str">
        <f>IF(M565&lt;&gt;"",IF(NOT(ISNA(INDEX(cc!B:B,MATCH(M565,cc!A:A,0)))),INDEX(cc!B:B,MATCH(M565,cc!A:A,0)),"0"),"")</f>
        <v>Age (&lt;1-50+-uk, 12), Sex, No Contact Outcome and HIV Status (Positive)</v>
      </c>
      <c r="M565" s="99" t="s">
        <v>25359</v>
      </c>
      <c r="N565" s="28" t="str">
        <f t="shared" si="83"/>
        <v/>
      </c>
      <c r="O565" s="19" t="str">
        <f t="shared" si="77"/>
        <v>TX_ML (N, TA, Age/Sex/ARTNoContactReason/HIVStatus): On ART no clinical contact</v>
      </c>
      <c r="P565" s="19" t="str">
        <f t="shared" si="78"/>
        <v>TX_ML (N, TA, Age/Sex/ARTNoContactReason/HIVStatus): On ART no clinical contact</v>
      </c>
      <c r="Q565" s="19" t="str">
        <f t="shared" si="84"/>
        <v>TX_ML (N, TA, Age/Sex/ARTNoContact/HIVStatus)</v>
      </c>
      <c r="R565" s="19" t="str">
        <f t="shared" si="79"/>
        <v>TX_ML_N_TA_Age_Sex_ARTNoContact_HIVStatus</v>
      </c>
      <c r="S565" s="19" t="str">
        <f t="shared" si="80"/>
        <v>TX_ML_N_TA_Age_Sex_ARTNoContact_HIVStatus_</v>
      </c>
      <c r="T565" s="19" t="b">
        <f>NOT(ISNA(VLOOKUP(B565,dbcodes!A:B,2,FALSE)))</f>
        <v>0</v>
      </c>
      <c r="U565" s="19">
        <f>IF(ISNA(VLOOKUP(B565,dbcodes!A:B,2,FALSE)),des!R2632,VLOOKUP(B565,dbcodes!A:B,2,FALSE))</f>
        <v>0</v>
      </c>
      <c r="W565" s="107" t="str">
        <f>IF(ISNA(VLOOKUP(C565,descriptions!A:B,2,FALSE)),des!V2253,IF(G565=" TARGET","Target ","")&amp;VLOOKUP(C565,descriptions!A:B,2,FALSE))</f>
        <v>Number of ART patients with no clinical contact since their last expected contact</v>
      </c>
      <c r="X565" s="22" t="s">
        <v>4</v>
      </c>
      <c r="Y565" s="20" t="s">
        <v>831</v>
      </c>
      <c r="Z565" s="20" t="s">
        <v>836</v>
      </c>
      <c r="AA565" s="20" t="s">
        <v>102</v>
      </c>
      <c r="AB565" s="20" t="s">
        <v>755</v>
      </c>
      <c r="AC565" s="19" t="str">
        <f>IF(AB565&lt;&gt;"",IF(NOT(ISNA(INDEX(os!A:A,MATCH(AB565,os!B:B,0)))),INDEX(os!A:A,MATCH(AB565,os!B:B,0)),"0"),"")</f>
        <v/>
      </c>
      <c r="AD565" s="20" t="s">
        <v>830</v>
      </c>
      <c r="AH565" s="93" t="str">
        <f>IF(NOT(ISNA(VLOOKUP(B:B,ResultsTargets!A:A,1,0))),"TRUE","")</f>
        <v>TRUE</v>
      </c>
      <c r="AI565" s="19" t="str">
        <f>IF(ISNA(VLOOKUP(C565,dim_techarea!A:B,2,FALSE)),"",VLOOKUP(C565,dim_techarea!A:B,2,FALSE))</f>
        <v>TX_ML</v>
      </c>
      <c r="AJ565" s="19" t="str">
        <f>IF(ISNA(VLOOKUP(AI565,dim_techarea!B:C,2,FALSE)),"",VLOOKUP(AI565,dim_techarea!B:C,2,FALSE))</f>
        <v>cSTYDtvP0Nt</v>
      </c>
      <c r="AK565" s="19" t="str">
        <f>IF(ISNA(VLOOKUP(TRIM(G565),dim_targetsresults!A:B,2,FALSE)),"",VLOOKUP(TRIM(G565),dim_targetsresults!A:C,2,FALSE))</f>
        <v>MER Results</v>
      </c>
      <c r="AL565" s="19" t="str">
        <f>IF(ISNA(VLOOKUP(AK565,dim_targetsresults!B:C,2,FALSE)),"",VLOOKUP(AK565,dim_targetsresults!B:C,2,FALSE))</f>
        <v>Jh0jDM5yQ2E</v>
      </c>
      <c r="AM565" s="19" t="str">
        <f>IF(ISNA(VLOOKUP(TRIM(D565),dim_numeratordenominator!A:B,2,FALSE)),"",VLOOKUP(TRIM(D565),dim_numeratordenominator!A:C,2,FALSE))</f>
        <v>Numerator</v>
      </c>
      <c r="AN565" s="19" t="str">
        <f>IF(ISNA(VLOOKUP(AM565,dim_numeratordenominator!B:C,2,FALSE)),"",VLOOKUP(AM565,dim_numeratordenominator!B:C,2,FALSE))</f>
        <v>Som9NRMQqV7</v>
      </c>
      <c r="AO565" s="19" t="str">
        <f>IF(ISNA(VLOOKUP(TRIM(E565),dim_supporttype!A:B,2,FALSE)),"",VLOOKUP(TRIM(E565),dim_supporttype!A:C,2,FALSE))</f>
        <v>TA</v>
      </c>
      <c r="AP565" s="19" t="str">
        <f>IF(ISNA(VLOOKUP(AO565,dim_supporttype!B:C,2,FALSE)),"",VLOOKUP(AO565,dim_supporttype!B:C,2,FALSE))</f>
        <v>cRAGKdWIDn4</v>
      </c>
      <c r="AQ565" s="19" t="str">
        <f>IF(ISNA(VLOOKUP(TRIM(F565),dim_disaggs!A:B,2,FALSE)),"No Disagg",VLOOKUP(TRIM(F565),dim_disaggs!A:B,2,FALSE))</f>
        <v>Age/Sex/ARTNoContactReason/HIVStatus</v>
      </c>
      <c r="AR565" s="19" t="str">
        <f>IF(ISNA(VLOOKUP(AQ565,dim_disaggs!B:C,2,FALSE)),"",VLOOKUP(AQ565,dim_disaggs!B:C,2,FALSE))</f>
        <v>dV8zIx753Wf</v>
      </c>
      <c r="AU565" s="72" t="s">
        <v>755</v>
      </c>
      <c r="AV565" s="73" t="s">
        <v>755</v>
      </c>
      <c r="AX565" s="66" t="s">
        <v>755</v>
      </c>
      <c r="BA565" s="105" t="str">
        <f t="shared" si="81"/>
        <v>Top Level Numerator</v>
      </c>
      <c r="BB565" s="20" t="str">
        <f t="shared" si="82"/>
        <v>PE5QVF0w4xj</v>
      </c>
      <c r="BE565" s="75" t="s">
        <v>755</v>
      </c>
      <c r="BF565" s="73" t="s">
        <v>755</v>
      </c>
      <c r="BK565" s="55" t="s">
        <v>755</v>
      </c>
      <c r="BL565" s="71" t="s">
        <v>755</v>
      </c>
      <c r="BM565" s="77" t="s">
        <v>21473</v>
      </c>
      <c r="BN565" s="78" t="s">
        <v>21476</v>
      </c>
      <c r="BO565" s="77" t="s">
        <v>25670</v>
      </c>
      <c r="BP565" s="78" t="s">
        <v>25672</v>
      </c>
    </row>
    <row r="566" spans="1:68" x14ac:dyDescent="0.2">
      <c r="A566" s="20" t="s">
        <v>95</v>
      </c>
      <c r="B566" s="21" t="s">
        <v>19989</v>
      </c>
      <c r="C566" s="20" t="s">
        <v>80</v>
      </c>
      <c r="D566" s="20" t="s">
        <v>1</v>
      </c>
      <c r="E566" s="20" t="s">
        <v>77</v>
      </c>
      <c r="F566" s="20" t="s">
        <v>19993</v>
      </c>
      <c r="G566" s="20" t="s">
        <v>20086</v>
      </c>
      <c r="H566" s="20" t="s">
        <v>19994</v>
      </c>
      <c r="I566" s="19">
        <f t="shared" si="76"/>
        <v>38</v>
      </c>
      <c r="J566" s="20" t="s">
        <v>755</v>
      </c>
      <c r="K566" s="20" t="s">
        <v>82</v>
      </c>
      <c r="L566" s="95" t="str">
        <f>IF(M566&lt;&gt;"",IF(NOT(ISNA(INDEX(cc!B:B,MATCH(M566,cc!A:A,0)))),INDEX(cc!B:B,MATCH(M566,cc!A:A,0)),"0"),"")</f>
        <v>Age (&lt;15,15+-uk, 2), Sex and HIV Status (Positive)</v>
      </c>
      <c r="M566" s="97" t="s">
        <v>20279</v>
      </c>
      <c r="N566" s="28" t="str">
        <f t="shared" si="83"/>
        <v/>
      </c>
      <c r="O566" s="19" t="str">
        <f t="shared" si="77"/>
        <v>TX_NEW (N, DSD, Age Aggregated/Sex/HIVStatus): New on ART</v>
      </c>
      <c r="P566" s="19" t="str">
        <f t="shared" si="78"/>
        <v>TX_NEW (N, DSD, Age Aggregated/Sex/HIVStatus): New on ART</v>
      </c>
      <c r="Q566" s="19" t="str">
        <f t="shared" si="84"/>
        <v>TX_NEW (N, DSD, Age Agg/Sex/HIVStatus)</v>
      </c>
      <c r="R566" s="19" t="str">
        <f t="shared" si="79"/>
        <v>TX_NEW_N_DSD_Age_Agg_Sex_HIVStatus</v>
      </c>
      <c r="S566" s="19" t="str">
        <f t="shared" si="80"/>
        <v>TX_NEW_N_DSD_Age_Agg_Sex_HIVStatus_</v>
      </c>
      <c r="T566" s="19" t="b">
        <f>NOT(ISNA(VLOOKUP(B566,dbcodes!A:B,2,FALSE)))</f>
        <v>1</v>
      </c>
      <c r="U566" s="19" t="str">
        <f>IF(ISNA(VLOOKUP(B566,dbcodes!A:B,2,FALSE)),des!R2633,VLOOKUP(B566,dbcodes!A:B,2,FALSE))</f>
        <v>TX_NEW_N_DSD_Age_Agg_Sex_HIVStatus</v>
      </c>
      <c r="W566" s="107" t="str">
        <f>IF(ISNA(VLOOKUP(C566,descriptions!A:B,2,FALSE)),des!V1518,IF(G566=" TARGET","Target ","")&amp;VLOOKUP(C566,descriptions!A:B,2,FALSE))</f>
        <v>Number of adults and children newly enrolled on antiretroviral therapy (ART)</v>
      </c>
      <c r="X566" s="20" t="s">
        <v>4</v>
      </c>
      <c r="Y566" s="20" t="s">
        <v>831</v>
      </c>
      <c r="Z566" s="20" t="s">
        <v>836</v>
      </c>
      <c r="AA566" s="20" t="s">
        <v>102</v>
      </c>
      <c r="AB566" s="20" t="s">
        <v>755</v>
      </c>
      <c r="AC566" s="19" t="str">
        <f>IF(AB566&lt;&gt;"",IF(NOT(ISNA(INDEX(os!A:A,MATCH(AB566,os!B:B,0)))),INDEX(os!A:A,MATCH(AB566,os!B:B,0)),"0"),"")</f>
        <v/>
      </c>
      <c r="AD566" s="20" t="s">
        <v>830</v>
      </c>
      <c r="AH566" s="93" t="str">
        <f>IF(NOT(ISNA(VLOOKUP(B:B,ResultsTargets!A:A,1,0))),"TRUE","")</f>
        <v>TRUE</v>
      </c>
      <c r="AI566" s="19" t="str">
        <f>IF(ISNA(VLOOKUP(C566,dim_techarea!A:B,2,FALSE)),"",VLOOKUP(C566,dim_techarea!A:B,2,FALSE))</f>
        <v>TX_NEW</v>
      </c>
      <c r="AJ566" s="19" t="str">
        <f>IF(ISNA(VLOOKUP(AI566,dim_techarea!B:C,2,FALSE)),"",VLOOKUP(AI566,dim_techarea!B:C,2,FALSE))</f>
        <v>udCop657yzi</v>
      </c>
      <c r="AK566" s="19" t="str">
        <f>IF(ISNA(VLOOKUP(TRIM(G566),dim_targetsresults!A:B,2,FALSE)),"",VLOOKUP(TRIM(G566),dim_targetsresults!A:C,2,FALSE))</f>
        <v>MER Results</v>
      </c>
      <c r="AL566" s="19" t="str">
        <f>IF(ISNA(VLOOKUP(AK566,dim_targetsresults!B:C,2,FALSE)),"",VLOOKUP(AK566,dim_targetsresults!B:C,2,FALSE))</f>
        <v>Jh0jDM5yQ2E</v>
      </c>
      <c r="AM566" s="19" t="str">
        <f>IF(ISNA(VLOOKUP(TRIM(D566),dim_numeratordenominator!A:B,2,FALSE)),"",VLOOKUP(TRIM(D566),dim_numeratordenominator!A:C,2,FALSE))</f>
        <v>Numerator</v>
      </c>
      <c r="AN566" s="19" t="str">
        <f>IF(ISNA(VLOOKUP(AM566,dim_numeratordenominator!B:C,2,FALSE)),"",VLOOKUP(AM566,dim_numeratordenominator!B:C,2,FALSE))</f>
        <v>Som9NRMQqV7</v>
      </c>
      <c r="AO566" s="19" t="str">
        <f>IF(ISNA(VLOOKUP(TRIM(E566),dim_supporttype!A:B,2,FALSE)),"",VLOOKUP(TRIM(E566),dim_supporttype!A:C,2,FALSE))</f>
        <v>DSD</v>
      </c>
      <c r="AP566" s="19" t="str">
        <f>IF(ISNA(VLOOKUP(AO566,dim_supporttype!B:C,2,FALSE)),"",VLOOKUP(AO566,dim_supporttype!B:C,2,FALSE))</f>
        <v>iM13vdNLWKb</v>
      </c>
      <c r="AQ566" s="19" t="str">
        <f>IF(ISNA(VLOOKUP(TRIM(F566),dim_disaggs!A:B,2,FALSE)),"No Disagg",VLOOKUP(TRIM(F566),dim_disaggs!A:B,2,FALSE))</f>
        <v>Age Aggregated/Sex/HIVStatus</v>
      </c>
      <c r="AR566" s="19" t="str">
        <f>IF(ISNA(VLOOKUP(AQ566,dim_disaggs!B:C,2,FALSE)),"",VLOOKUP(AQ566,dim_disaggs!B:C,2,FALSE))</f>
        <v>h0pvSVe1TYf</v>
      </c>
      <c r="AU566" s="72" t="s">
        <v>755</v>
      </c>
      <c r="AV566" s="73" t="s">
        <v>755</v>
      </c>
      <c r="AW566" s="66" t="s">
        <v>755</v>
      </c>
      <c r="AX566" s="66" t="s">
        <v>755</v>
      </c>
      <c r="BA566" s="105" t="str">
        <f t="shared" si="81"/>
        <v>Top Level Numerator</v>
      </c>
      <c r="BB566" s="20" t="str">
        <f t="shared" si="82"/>
        <v>PE5QVF0w4xj</v>
      </c>
      <c r="BE566" s="75" t="s">
        <v>755</v>
      </c>
      <c r="BF566" s="73" t="s">
        <v>755</v>
      </c>
      <c r="BG566" s="55" t="s">
        <v>755</v>
      </c>
      <c r="BH566" s="76" t="s">
        <v>755</v>
      </c>
      <c r="BI566" s="20" t="s">
        <v>755</v>
      </c>
      <c r="BJ566" s="20" t="s">
        <v>755</v>
      </c>
      <c r="BK566" s="55" t="s">
        <v>20634</v>
      </c>
      <c r="BL566" s="71" t="s">
        <v>20636</v>
      </c>
      <c r="BM566" s="77" t="s">
        <v>21473</v>
      </c>
      <c r="BN566" s="78" t="s">
        <v>21476</v>
      </c>
      <c r="BO566" s="77" t="s">
        <v>25670</v>
      </c>
      <c r="BP566" s="78" t="s">
        <v>25672</v>
      </c>
    </row>
    <row r="567" spans="1:68" x14ac:dyDescent="0.2">
      <c r="A567" s="20" t="s">
        <v>95</v>
      </c>
      <c r="B567" s="21" t="s">
        <v>19990</v>
      </c>
      <c r="C567" s="20" t="s">
        <v>80</v>
      </c>
      <c r="D567" s="20" t="s">
        <v>1</v>
      </c>
      <c r="E567" s="20" t="s">
        <v>78</v>
      </c>
      <c r="F567" s="20" t="s">
        <v>19993</v>
      </c>
      <c r="G567" s="20" t="s">
        <v>20086</v>
      </c>
      <c r="H567" s="20" t="s">
        <v>19994</v>
      </c>
      <c r="I567" s="19">
        <f t="shared" si="76"/>
        <v>37</v>
      </c>
      <c r="K567" s="20" t="s">
        <v>82</v>
      </c>
      <c r="L567" s="95" t="str">
        <f>IF(M567&lt;&gt;"",IF(NOT(ISNA(INDEX(cc!B:B,MATCH(M567,cc!A:A,0)))),INDEX(cc!B:B,MATCH(M567,cc!A:A,0)),"0"),"")</f>
        <v>Age (&lt;15,15+-uk, 2), Sex and HIV Status (Positive)</v>
      </c>
      <c r="M567" s="97" t="s">
        <v>20279</v>
      </c>
      <c r="N567" s="28" t="str">
        <f t="shared" si="83"/>
        <v/>
      </c>
      <c r="O567" s="19" t="str">
        <f t="shared" si="77"/>
        <v>TX_NEW (N, TA, Age Aggregated/Sex/HIVStatus): New on ART</v>
      </c>
      <c r="P567" s="19" t="str">
        <f t="shared" si="78"/>
        <v>TX_NEW (N, TA, Age Aggregated/Sex/HIVStatus): New on ART</v>
      </c>
      <c r="Q567" s="19" t="str">
        <f t="shared" si="84"/>
        <v>TX_NEW (N, TA, Age Agg/Sex/HIVStatus)</v>
      </c>
      <c r="R567" s="19" t="str">
        <f t="shared" si="79"/>
        <v>TX_NEW_N_TA_Age_Agg_Sex_HIVStatus</v>
      </c>
      <c r="S567" s="19" t="str">
        <f t="shared" si="80"/>
        <v>TX_NEW_N_TA_Age_Agg_Sex_HIVStatus_</v>
      </c>
      <c r="T567" s="19" t="b">
        <f>NOT(ISNA(VLOOKUP(B567,dbcodes!A:B,2,FALSE)))</f>
        <v>1</v>
      </c>
      <c r="U567" s="19" t="str">
        <f>IF(ISNA(VLOOKUP(B567,dbcodes!A:B,2,FALSE)),des!R2634,VLOOKUP(B567,dbcodes!A:B,2,FALSE))</f>
        <v>TX_NEW_N_TA_Age_Agg_Sex_HIVStatus</v>
      </c>
      <c r="W567" s="107" t="str">
        <f>IF(ISNA(VLOOKUP(C567,descriptions!A:B,2,FALSE)),des!V1519,IF(G567=" TARGET","Target ","")&amp;VLOOKUP(C567,descriptions!A:B,2,FALSE))</f>
        <v>Number of adults and children newly enrolled on antiretroviral therapy (ART)</v>
      </c>
      <c r="X567" s="20" t="s">
        <v>4</v>
      </c>
      <c r="Y567" s="20" t="s">
        <v>831</v>
      </c>
      <c r="Z567" s="20" t="s">
        <v>836</v>
      </c>
      <c r="AA567" s="20" t="s">
        <v>102</v>
      </c>
      <c r="AB567" s="20" t="s">
        <v>755</v>
      </c>
      <c r="AC567" s="19" t="str">
        <f>IF(AB567&lt;&gt;"",IF(NOT(ISNA(INDEX(os!A:A,MATCH(AB567,os!B:B,0)))),INDEX(os!A:A,MATCH(AB567,os!B:B,0)),"0"),"")</f>
        <v/>
      </c>
      <c r="AD567" s="20" t="s">
        <v>830</v>
      </c>
      <c r="AH567" s="93" t="str">
        <f>IF(NOT(ISNA(VLOOKUP(B:B,ResultsTargets!A:A,1,0))),"TRUE","")</f>
        <v>TRUE</v>
      </c>
      <c r="AI567" s="19" t="str">
        <f>IF(ISNA(VLOOKUP(C567,dim_techarea!A:B,2,FALSE)),"",VLOOKUP(C567,dim_techarea!A:B,2,FALSE))</f>
        <v>TX_NEW</v>
      </c>
      <c r="AJ567" s="19" t="str">
        <f>IF(ISNA(VLOOKUP(AI567,dim_techarea!B:C,2,FALSE)),"",VLOOKUP(AI567,dim_techarea!B:C,2,FALSE))</f>
        <v>udCop657yzi</v>
      </c>
      <c r="AK567" s="19" t="str">
        <f>IF(ISNA(VLOOKUP(TRIM(G567),dim_targetsresults!A:B,2,FALSE)),"",VLOOKUP(TRIM(G567),dim_targetsresults!A:C,2,FALSE))</f>
        <v>MER Results</v>
      </c>
      <c r="AL567" s="19" t="str">
        <f>IF(ISNA(VLOOKUP(AK567,dim_targetsresults!B:C,2,FALSE)),"",VLOOKUP(AK567,dim_targetsresults!B:C,2,FALSE))</f>
        <v>Jh0jDM5yQ2E</v>
      </c>
      <c r="AM567" s="19" t="str">
        <f>IF(ISNA(VLOOKUP(TRIM(D567),dim_numeratordenominator!A:B,2,FALSE)),"",VLOOKUP(TRIM(D567),dim_numeratordenominator!A:C,2,FALSE))</f>
        <v>Numerator</v>
      </c>
      <c r="AN567" s="19" t="str">
        <f>IF(ISNA(VLOOKUP(AM567,dim_numeratordenominator!B:C,2,FALSE)),"",VLOOKUP(AM567,dim_numeratordenominator!B:C,2,FALSE))</f>
        <v>Som9NRMQqV7</v>
      </c>
      <c r="AO567" s="19" t="str">
        <f>IF(ISNA(VLOOKUP(TRIM(E567),dim_supporttype!A:B,2,FALSE)),"",VLOOKUP(TRIM(E567),dim_supporttype!A:C,2,FALSE))</f>
        <v>TA</v>
      </c>
      <c r="AP567" s="19" t="str">
        <f>IF(ISNA(VLOOKUP(AO567,dim_supporttype!B:C,2,FALSE)),"",VLOOKUP(AO567,dim_supporttype!B:C,2,FALSE))</f>
        <v>cRAGKdWIDn4</v>
      </c>
      <c r="AQ567" s="19" t="str">
        <f>IF(ISNA(VLOOKUP(TRIM(F567),dim_disaggs!A:B,2,FALSE)),"No Disagg",VLOOKUP(TRIM(F567),dim_disaggs!A:B,2,FALSE))</f>
        <v>Age Aggregated/Sex/HIVStatus</v>
      </c>
      <c r="AR567" s="19" t="str">
        <f>IF(ISNA(VLOOKUP(AQ567,dim_disaggs!B:C,2,FALSE)),"",VLOOKUP(AQ567,dim_disaggs!B:C,2,FALSE))</f>
        <v>h0pvSVe1TYf</v>
      </c>
      <c r="AU567" s="72" t="s">
        <v>755</v>
      </c>
      <c r="AV567" s="73" t="s">
        <v>755</v>
      </c>
      <c r="AW567" s="66" t="s">
        <v>755</v>
      </c>
      <c r="AX567" s="66" t="s">
        <v>755</v>
      </c>
      <c r="BA567" s="105" t="str">
        <f t="shared" si="81"/>
        <v>Top Level Numerator</v>
      </c>
      <c r="BB567" s="20" t="str">
        <f t="shared" si="82"/>
        <v>PE5QVF0w4xj</v>
      </c>
      <c r="BE567" s="75" t="s">
        <v>755</v>
      </c>
      <c r="BF567" s="73" t="s">
        <v>755</v>
      </c>
      <c r="BG567" s="55" t="s">
        <v>755</v>
      </c>
      <c r="BH567" s="76" t="s">
        <v>755</v>
      </c>
      <c r="BI567" s="20" t="s">
        <v>755</v>
      </c>
      <c r="BJ567" s="20" t="s">
        <v>755</v>
      </c>
      <c r="BK567" s="55" t="s">
        <v>20634</v>
      </c>
      <c r="BL567" s="71" t="s">
        <v>20636</v>
      </c>
      <c r="BM567" s="77" t="s">
        <v>21473</v>
      </c>
      <c r="BN567" s="78" t="s">
        <v>21476</v>
      </c>
      <c r="BO567" s="77" t="s">
        <v>25670</v>
      </c>
      <c r="BP567" s="78" t="s">
        <v>25672</v>
      </c>
    </row>
    <row r="568" spans="1:68" x14ac:dyDescent="0.2">
      <c r="A568" s="22" t="s">
        <v>95</v>
      </c>
      <c r="B568" s="21" t="s">
        <v>20272</v>
      </c>
      <c r="C568" s="20" t="s">
        <v>80</v>
      </c>
      <c r="D568" s="20" t="s">
        <v>1</v>
      </c>
      <c r="E568" s="20" t="s">
        <v>77</v>
      </c>
      <c r="F568" s="20" t="s">
        <v>19992</v>
      </c>
      <c r="G568" s="20" t="s">
        <v>20086</v>
      </c>
      <c r="H568" s="20" t="s">
        <v>19992</v>
      </c>
      <c r="I568" s="19">
        <f t="shared" si="76"/>
        <v>34</v>
      </c>
      <c r="J568" s="22"/>
      <c r="K568" s="20" t="s">
        <v>82</v>
      </c>
      <c r="L568" s="95" t="str">
        <f>IF(M568&lt;&gt;"",IF(NOT(ISNA(INDEX(cc!B:B,MATCH(M568,cc!A:A,0)))),INDEX(cc!B:B,MATCH(M568,cc!A:A,0)),"0"),"")</f>
        <v>Age (&lt;1-50+-uk, 12), Sex and HIV Status (Positive)</v>
      </c>
      <c r="M568" s="97" t="s">
        <v>20545</v>
      </c>
      <c r="N568" s="28" t="str">
        <f t="shared" si="83"/>
        <v/>
      </c>
      <c r="O568" s="19" t="str">
        <f t="shared" si="77"/>
        <v>TX_NEW (N, DSD, Age/Sex/HIVStatus): New on ART</v>
      </c>
      <c r="P568" s="19" t="str">
        <f t="shared" si="78"/>
        <v>TX_NEW (N, DSD, Age/Sex/HIVStatus): New on ART</v>
      </c>
      <c r="Q568" s="19" t="str">
        <f t="shared" si="84"/>
        <v>TX_NEW (N, DSD, Age/Sex/HIVStatus)</v>
      </c>
      <c r="R568" s="19" t="str">
        <f t="shared" si="79"/>
        <v>TX_NEW_N_DSD_Age_Sex_HIVStatus</v>
      </c>
      <c r="S568" s="19" t="str">
        <f t="shared" si="80"/>
        <v>TX_NEW_N_DSD_Age_Sex_HIVStatus_</v>
      </c>
      <c r="T568" s="19" t="b">
        <f>NOT(ISNA(VLOOKUP(B568,dbcodes!A:B,2,FALSE)))</f>
        <v>1</v>
      </c>
      <c r="U568" s="19" t="str">
        <f>IF(ISNA(VLOOKUP(B568,dbcodes!A:B,2,FALSE)),des!R2635,VLOOKUP(B568,dbcodes!A:B,2,FALSE))</f>
        <v>TX_NEW_N_DSD_Age_Sex_HIVStatus</v>
      </c>
      <c r="W568" s="107" t="str">
        <f>IF(ISNA(VLOOKUP(C568,descriptions!A:B,2,FALSE)),des!V1523,IF(G568=" TARGET","Target ","")&amp;VLOOKUP(C568,descriptions!A:B,2,FALSE))</f>
        <v>Number of adults and children newly enrolled on antiretroviral therapy (ART)</v>
      </c>
      <c r="X568" s="20" t="s">
        <v>4</v>
      </c>
      <c r="Y568" s="20" t="s">
        <v>831</v>
      </c>
      <c r="Z568" s="20" t="s">
        <v>836</v>
      </c>
      <c r="AA568" s="20" t="s">
        <v>102</v>
      </c>
      <c r="AB568" s="20" t="s">
        <v>755</v>
      </c>
      <c r="AC568" s="19" t="str">
        <f>IF(AB568&lt;&gt;"",IF(NOT(ISNA(INDEX(os!A:A,MATCH(AB568,os!B:B,0)))),INDEX(os!A:A,MATCH(AB568,os!B:B,0)),"0"),"")</f>
        <v/>
      </c>
      <c r="AD568" s="20" t="s">
        <v>830</v>
      </c>
      <c r="AH568" s="93" t="str">
        <f>IF(NOT(ISNA(VLOOKUP(B:B,ResultsTargets!A:A,1,0))),"TRUE","")</f>
        <v>TRUE</v>
      </c>
      <c r="AI568" s="19" t="str">
        <f>IF(ISNA(VLOOKUP(C568,dim_techarea!A:B,2,FALSE)),"",VLOOKUP(C568,dim_techarea!A:B,2,FALSE))</f>
        <v>TX_NEW</v>
      </c>
      <c r="AJ568" s="19" t="str">
        <f>IF(ISNA(VLOOKUP(AI568,dim_techarea!B:C,2,FALSE)),"",VLOOKUP(AI568,dim_techarea!B:C,2,FALSE))</f>
        <v>udCop657yzi</v>
      </c>
      <c r="AK568" s="19" t="str">
        <f>IF(ISNA(VLOOKUP(TRIM(G568),dim_targetsresults!A:B,2,FALSE)),"",VLOOKUP(TRIM(G568),dim_targetsresults!A:C,2,FALSE))</f>
        <v>MER Results</v>
      </c>
      <c r="AL568" s="19" t="str">
        <f>IF(ISNA(VLOOKUP(AK568,dim_targetsresults!B:C,2,FALSE)),"",VLOOKUP(AK568,dim_targetsresults!B:C,2,FALSE))</f>
        <v>Jh0jDM5yQ2E</v>
      </c>
      <c r="AM568" s="19" t="str">
        <f>IF(ISNA(VLOOKUP(TRIM(D568),dim_numeratordenominator!A:B,2,FALSE)),"",VLOOKUP(TRIM(D568),dim_numeratordenominator!A:C,2,FALSE))</f>
        <v>Numerator</v>
      </c>
      <c r="AN568" s="19" t="str">
        <f>IF(ISNA(VLOOKUP(AM568,dim_numeratordenominator!B:C,2,FALSE)),"",VLOOKUP(AM568,dim_numeratordenominator!B:C,2,FALSE))</f>
        <v>Som9NRMQqV7</v>
      </c>
      <c r="AO568" s="19" t="str">
        <f>IF(ISNA(VLOOKUP(TRIM(E568),dim_supporttype!A:B,2,FALSE)),"",VLOOKUP(TRIM(E568),dim_supporttype!A:C,2,FALSE))</f>
        <v>DSD</v>
      </c>
      <c r="AP568" s="19" t="str">
        <f>IF(ISNA(VLOOKUP(AO568,dim_supporttype!B:C,2,FALSE)),"",VLOOKUP(AO568,dim_supporttype!B:C,2,FALSE))</f>
        <v>iM13vdNLWKb</v>
      </c>
      <c r="AQ568" s="19" t="str">
        <f>IF(ISNA(VLOOKUP(TRIM(F568),dim_disaggs!A:B,2,FALSE)),"No Disagg",VLOOKUP(TRIM(F568),dim_disaggs!A:B,2,FALSE))</f>
        <v>Age/Sex/HIVStatus</v>
      </c>
      <c r="AR568" s="19" t="str">
        <f>IF(ISNA(VLOOKUP(AQ568,dim_disaggs!B:C,2,FALSE)),"",VLOOKUP(AQ568,dim_disaggs!B:C,2,FALSE))</f>
        <v>pxz2gGSIQhG</v>
      </c>
      <c r="AU568" s="72" t="s">
        <v>755</v>
      </c>
      <c r="AV568" s="73" t="s">
        <v>755</v>
      </c>
      <c r="AW568" s="66" t="s">
        <v>755</v>
      </c>
      <c r="AX568" s="66" t="s">
        <v>755</v>
      </c>
      <c r="BA568" s="105" t="str">
        <f t="shared" si="81"/>
        <v>Top Level Numerator</v>
      </c>
      <c r="BB568" s="20" t="str">
        <f t="shared" si="82"/>
        <v>PE5QVF0w4xj</v>
      </c>
      <c r="BE568" s="75" t="s">
        <v>755</v>
      </c>
      <c r="BF568" s="73" t="s">
        <v>755</v>
      </c>
      <c r="BG568" s="55" t="s">
        <v>755</v>
      </c>
      <c r="BH568" s="76" t="s">
        <v>755</v>
      </c>
      <c r="BI568" s="20" t="s">
        <v>755</v>
      </c>
      <c r="BJ568" s="20" t="s">
        <v>755</v>
      </c>
      <c r="BK568" s="55" t="s">
        <v>20634</v>
      </c>
      <c r="BL568" s="71" t="s">
        <v>20636</v>
      </c>
      <c r="BM568" s="77" t="s">
        <v>21473</v>
      </c>
      <c r="BN568" s="78" t="s">
        <v>21476</v>
      </c>
      <c r="BO568" s="77" t="s">
        <v>25670</v>
      </c>
      <c r="BP568" s="78" t="s">
        <v>25672</v>
      </c>
    </row>
    <row r="569" spans="1:68" x14ac:dyDescent="0.2">
      <c r="A569" s="22" t="s">
        <v>95</v>
      </c>
      <c r="B569" s="21" t="s">
        <v>20273</v>
      </c>
      <c r="C569" s="20" t="s">
        <v>80</v>
      </c>
      <c r="D569" s="20" t="s">
        <v>1</v>
      </c>
      <c r="E569" s="20" t="s">
        <v>78</v>
      </c>
      <c r="F569" s="20" t="s">
        <v>19992</v>
      </c>
      <c r="G569" s="20" t="s">
        <v>20086</v>
      </c>
      <c r="H569" s="20" t="s">
        <v>19992</v>
      </c>
      <c r="I569" s="19">
        <f t="shared" si="76"/>
        <v>33</v>
      </c>
      <c r="J569" s="22"/>
      <c r="K569" s="20" t="s">
        <v>82</v>
      </c>
      <c r="L569" s="95" t="str">
        <f>IF(M569&lt;&gt;"",IF(NOT(ISNA(INDEX(cc!B:B,MATCH(M569,cc!A:A,0)))),INDEX(cc!B:B,MATCH(M569,cc!A:A,0)),"0"),"")</f>
        <v>Age (&lt;1-50+-uk, 12), Sex and HIV Status (Positive)</v>
      </c>
      <c r="M569" s="97" t="s">
        <v>20545</v>
      </c>
      <c r="N569" s="28" t="str">
        <f t="shared" si="83"/>
        <v/>
      </c>
      <c r="O569" s="19" t="str">
        <f t="shared" si="77"/>
        <v>TX_NEW (N, TA, Age/Sex/HIVStatus): New on ART</v>
      </c>
      <c r="P569" s="19" t="str">
        <f t="shared" si="78"/>
        <v>TX_NEW (N, TA, Age/Sex/HIVStatus): New on ART</v>
      </c>
      <c r="Q569" s="19" t="str">
        <f t="shared" si="84"/>
        <v>TX_NEW (N, TA, Age/Sex/HIVStatus)</v>
      </c>
      <c r="R569" s="19" t="str">
        <f t="shared" si="79"/>
        <v>TX_NEW_N_TA_Age_Sex_HIVStatus</v>
      </c>
      <c r="S569" s="19" t="str">
        <f t="shared" si="80"/>
        <v>TX_NEW_N_TA_Age_Sex_HIVStatus_</v>
      </c>
      <c r="T569" s="19" t="b">
        <f>NOT(ISNA(VLOOKUP(B569,dbcodes!A:B,2,FALSE)))</f>
        <v>1</v>
      </c>
      <c r="U569" s="19" t="str">
        <f>IF(ISNA(VLOOKUP(B569,dbcodes!A:B,2,FALSE)),des!R2636,VLOOKUP(B569,dbcodes!A:B,2,FALSE))</f>
        <v>TX_NEW_N_TA_Age_Sex_HIVStatus</v>
      </c>
      <c r="W569" s="107" t="str">
        <f>IF(ISNA(VLOOKUP(C569,descriptions!A:B,2,FALSE)),des!V1524,IF(G569=" TARGET","Target ","")&amp;VLOOKUP(C569,descriptions!A:B,2,FALSE))</f>
        <v>Number of adults and children newly enrolled on antiretroviral therapy (ART)</v>
      </c>
      <c r="X569" s="20" t="s">
        <v>4</v>
      </c>
      <c r="Y569" s="20" t="s">
        <v>831</v>
      </c>
      <c r="Z569" s="20" t="s">
        <v>836</v>
      </c>
      <c r="AA569" s="20" t="s">
        <v>102</v>
      </c>
      <c r="AB569" s="20" t="s">
        <v>755</v>
      </c>
      <c r="AC569" s="19" t="str">
        <f>IF(AB569&lt;&gt;"",IF(NOT(ISNA(INDEX(os!A:A,MATCH(AB569,os!B:B,0)))),INDEX(os!A:A,MATCH(AB569,os!B:B,0)),"0"),"")</f>
        <v/>
      </c>
      <c r="AD569" s="20" t="s">
        <v>830</v>
      </c>
      <c r="AH569" s="93" t="str">
        <f>IF(NOT(ISNA(VLOOKUP(B:B,ResultsTargets!A:A,1,0))),"TRUE","")</f>
        <v>TRUE</v>
      </c>
      <c r="AI569" s="19" t="str">
        <f>IF(ISNA(VLOOKUP(C569,dim_techarea!A:B,2,FALSE)),"",VLOOKUP(C569,dim_techarea!A:B,2,FALSE))</f>
        <v>TX_NEW</v>
      </c>
      <c r="AJ569" s="19" t="str">
        <f>IF(ISNA(VLOOKUP(AI569,dim_techarea!B:C,2,FALSE)),"",VLOOKUP(AI569,dim_techarea!B:C,2,FALSE))</f>
        <v>udCop657yzi</v>
      </c>
      <c r="AK569" s="19" t="str">
        <f>IF(ISNA(VLOOKUP(TRIM(G569),dim_targetsresults!A:B,2,FALSE)),"",VLOOKUP(TRIM(G569),dim_targetsresults!A:C,2,FALSE))</f>
        <v>MER Results</v>
      </c>
      <c r="AL569" s="19" t="str">
        <f>IF(ISNA(VLOOKUP(AK569,dim_targetsresults!B:C,2,FALSE)),"",VLOOKUP(AK569,dim_targetsresults!B:C,2,FALSE))</f>
        <v>Jh0jDM5yQ2E</v>
      </c>
      <c r="AM569" s="19" t="str">
        <f>IF(ISNA(VLOOKUP(TRIM(D569),dim_numeratordenominator!A:B,2,FALSE)),"",VLOOKUP(TRIM(D569),dim_numeratordenominator!A:C,2,FALSE))</f>
        <v>Numerator</v>
      </c>
      <c r="AN569" s="19" t="str">
        <f>IF(ISNA(VLOOKUP(AM569,dim_numeratordenominator!B:C,2,FALSE)),"",VLOOKUP(AM569,dim_numeratordenominator!B:C,2,FALSE))</f>
        <v>Som9NRMQqV7</v>
      </c>
      <c r="AO569" s="19" t="str">
        <f>IF(ISNA(VLOOKUP(TRIM(E569),dim_supporttype!A:B,2,FALSE)),"",VLOOKUP(TRIM(E569),dim_supporttype!A:C,2,FALSE))</f>
        <v>TA</v>
      </c>
      <c r="AP569" s="19" t="str">
        <f>IF(ISNA(VLOOKUP(AO569,dim_supporttype!B:C,2,FALSE)),"",VLOOKUP(AO569,dim_supporttype!B:C,2,FALSE))</f>
        <v>cRAGKdWIDn4</v>
      </c>
      <c r="AQ569" s="19" t="str">
        <f>IF(ISNA(VLOOKUP(TRIM(F569),dim_disaggs!A:B,2,FALSE)),"No Disagg",VLOOKUP(TRIM(F569),dim_disaggs!A:B,2,FALSE))</f>
        <v>Age/Sex/HIVStatus</v>
      </c>
      <c r="AR569" s="19" t="str">
        <f>IF(ISNA(VLOOKUP(AQ569,dim_disaggs!B:C,2,FALSE)),"",VLOOKUP(AQ569,dim_disaggs!B:C,2,FALSE))</f>
        <v>pxz2gGSIQhG</v>
      </c>
      <c r="AU569" s="72" t="s">
        <v>755</v>
      </c>
      <c r="AV569" s="73" t="s">
        <v>755</v>
      </c>
      <c r="AW569" s="66" t="s">
        <v>755</v>
      </c>
      <c r="AX569" s="66" t="s">
        <v>755</v>
      </c>
      <c r="BA569" s="105" t="str">
        <f t="shared" si="81"/>
        <v>Top Level Numerator</v>
      </c>
      <c r="BB569" s="20" t="str">
        <f t="shared" si="82"/>
        <v>PE5QVF0w4xj</v>
      </c>
      <c r="BE569" s="75" t="s">
        <v>755</v>
      </c>
      <c r="BF569" s="73" t="s">
        <v>755</v>
      </c>
      <c r="BG569" s="55" t="s">
        <v>755</v>
      </c>
      <c r="BH569" s="76" t="s">
        <v>755</v>
      </c>
      <c r="BI569" s="20" t="s">
        <v>755</v>
      </c>
      <c r="BJ569" s="20" t="s">
        <v>755</v>
      </c>
      <c r="BK569" s="55" t="s">
        <v>20634</v>
      </c>
      <c r="BL569" s="71" t="s">
        <v>20636</v>
      </c>
      <c r="BM569" s="77" t="s">
        <v>21473</v>
      </c>
      <c r="BN569" s="78" t="s">
        <v>21476</v>
      </c>
      <c r="BO569" s="77" t="s">
        <v>25670</v>
      </c>
      <c r="BP569" s="78" t="s">
        <v>25672</v>
      </c>
    </row>
    <row r="570" spans="1:68" x14ac:dyDescent="0.2">
      <c r="A570" s="22" t="s">
        <v>95</v>
      </c>
      <c r="B570" s="21" t="s">
        <v>20276</v>
      </c>
      <c r="C570" s="20" t="s">
        <v>80</v>
      </c>
      <c r="D570" s="20" t="s">
        <v>1</v>
      </c>
      <c r="E570" s="20" t="s">
        <v>77</v>
      </c>
      <c r="F570" s="20" t="s">
        <v>19991</v>
      </c>
      <c r="G570" s="20" t="s">
        <v>20086</v>
      </c>
      <c r="H570" s="20" t="s">
        <v>19991</v>
      </c>
      <c r="I570" s="19">
        <f t="shared" si="76"/>
        <v>33</v>
      </c>
      <c r="J570" s="20" t="s">
        <v>755</v>
      </c>
      <c r="K570" s="20" t="s">
        <v>82</v>
      </c>
      <c r="L570" s="95" t="str">
        <f>IF(M570&lt;&gt;"",IF(NOT(ISNA(INDEX(cc!B:B,MATCH(M570,cc!A:A,0)))),INDEX(cc!B:B,MATCH(M570,cc!A:A,0)),"0"),"")</f>
        <v>Key Populations v3 and HIV Status (Positive)</v>
      </c>
      <c r="M570" s="97" t="s">
        <v>19977</v>
      </c>
      <c r="N570" s="28" t="str">
        <f t="shared" si="83"/>
        <v/>
      </c>
      <c r="O570" s="19" t="str">
        <f t="shared" si="77"/>
        <v>TX_NEW (N, DSD, KeyPop/HIVStatus): New on ART</v>
      </c>
      <c r="P570" s="19" t="str">
        <f t="shared" si="78"/>
        <v>TX_NEW (N, DSD, KeyPop/HIVStatus): New on ART</v>
      </c>
      <c r="Q570" s="19" t="str">
        <f t="shared" si="84"/>
        <v>TX_NEW (N, DSD, KeyPop/HIVStatus)</v>
      </c>
      <c r="R570" s="19" t="str">
        <f t="shared" si="79"/>
        <v>TX_NEW_N_DSD_KeyPop_HIVStatus</v>
      </c>
      <c r="S570" s="19" t="str">
        <f t="shared" si="80"/>
        <v>TX_NEW_N_DSD_KeyPop_HIVStatus_</v>
      </c>
      <c r="T570" s="19" t="b">
        <f>NOT(ISNA(VLOOKUP(B570,dbcodes!A:B,2,FALSE)))</f>
        <v>1</v>
      </c>
      <c r="U570" s="19" t="str">
        <f>IF(ISNA(VLOOKUP(B570,dbcodes!A:B,2,FALSE)),des!R2637,VLOOKUP(B570,dbcodes!A:B,2,FALSE))</f>
        <v>TX_NEW_N_DSD_KeyPop_HIVStatus</v>
      </c>
      <c r="W570" s="107" t="str">
        <f>IF(ISNA(VLOOKUP(C570,descriptions!A:B,2,FALSE)),des!V1534,IF(G570=" TARGET","Target ","")&amp;VLOOKUP(C570,descriptions!A:B,2,FALSE))</f>
        <v>Number of adults and children newly enrolled on antiretroviral therapy (ART)</v>
      </c>
      <c r="X570" s="20" t="s">
        <v>4</v>
      </c>
      <c r="Y570" s="20" t="s">
        <v>831</v>
      </c>
      <c r="Z570" s="20" t="s">
        <v>836</v>
      </c>
      <c r="AA570" s="20" t="s">
        <v>102</v>
      </c>
      <c r="AB570" s="20" t="s">
        <v>755</v>
      </c>
      <c r="AC570" s="19" t="str">
        <f>IF(AB570&lt;&gt;"",IF(NOT(ISNA(INDEX(os!A:A,MATCH(AB570,os!B:B,0)))),INDEX(os!A:A,MATCH(AB570,os!B:B,0)),"0"),"")</f>
        <v/>
      </c>
      <c r="AD570" s="20" t="s">
        <v>830</v>
      </c>
      <c r="AH570" s="93" t="str">
        <f>IF(NOT(ISNA(VLOOKUP(B:B,ResultsTargets!A:A,1,0))),"TRUE","")</f>
        <v>TRUE</v>
      </c>
      <c r="AI570" s="19" t="str">
        <f>IF(ISNA(VLOOKUP(C570,dim_techarea!A:B,2,FALSE)),"",VLOOKUP(C570,dim_techarea!A:B,2,FALSE))</f>
        <v>TX_NEW</v>
      </c>
      <c r="AJ570" s="19" t="str">
        <f>IF(ISNA(VLOOKUP(AI570,dim_techarea!B:C,2,FALSE)),"",VLOOKUP(AI570,dim_techarea!B:C,2,FALSE))</f>
        <v>udCop657yzi</v>
      </c>
      <c r="AK570" s="19" t="str">
        <f>IF(ISNA(VLOOKUP(TRIM(G570),dim_targetsresults!A:B,2,FALSE)),"",VLOOKUP(TRIM(G570),dim_targetsresults!A:C,2,FALSE))</f>
        <v>MER Results</v>
      </c>
      <c r="AL570" s="19" t="str">
        <f>IF(ISNA(VLOOKUP(AK570,dim_targetsresults!B:C,2,FALSE)),"",VLOOKUP(AK570,dim_targetsresults!B:C,2,FALSE))</f>
        <v>Jh0jDM5yQ2E</v>
      </c>
      <c r="AM570" s="19" t="str">
        <f>IF(ISNA(VLOOKUP(TRIM(D570),dim_numeratordenominator!A:B,2,FALSE)),"",VLOOKUP(TRIM(D570),dim_numeratordenominator!A:C,2,FALSE))</f>
        <v>Numerator</v>
      </c>
      <c r="AN570" s="19" t="str">
        <f>IF(ISNA(VLOOKUP(AM570,dim_numeratordenominator!B:C,2,FALSE)),"",VLOOKUP(AM570,dim_numeratordenominator!B:C,2,FALSE))</f>
        <v>Som9NRMQqV7</v>
      </c>
      <c r="AO570" s="19" t="str">
        <f>IF(ISNA(VLOOKUP(TRIM(E570),dim_supporttype!A:B,2,FALSE)),"",VLOOKUP(TRIM(E570),dim_supporttype!A:C,2,FALSE))</f>
        <v>DSD</v>
      </c>
      <c r="AP570" s="19" t="str">
        <f>IF(ISNA(VLOOKUP(AO570,dim_supporttype!B:C,2,FALSE)),"",VLOOKUP(AO570,dim_supporttype!B:C,2,FALSE))</f>
        <v>iM13vdNLWKb</v>
      </c>
      <c r="AQ570" s="19" t="str">
        <f>IF(ISNA(VLOOKUP(TRIM(F570),dim_disaggs!A:B,2,FALSE)),"No Disagg",VLOOKUP(TRIM(F570),dim_disaggs!A:B,2,FALSE))</f>
        <v>KeyPop/HIVStatus</v>
      </c>
      <c r="AR570" s="19" t="str">
        <f>IF(ISNA(VLOOKUP(AQ570,dim_disaggs!B:C,2,FALSE)),"",VLOOKUP(AQ570,dim_disaggs!B:C,2,FALSE))</f>
        <v>oLVJbdHt6ou</v>
      </c>
      <c r="AU570" s="72" t="s">
        <v>755</v>
      </c>
      <c r="AV570" s="73" t="s">
        <v>755</v>
      </c>
      <c r="AW570" s="66" t="s">
        <v>755</v>
      </c>
      <c r="AX570" s="66" t="s">
        <v>755</v>
      </c>
      <c r="BA570" s="105" t="str">
        <f t="shared" si="81"/>
        <v/>
      </c>
      <c r="BB570" s="20" t="str">
        <f t="shared" si="82"/>
        <v/>
      </c>
      <c r="BE570" s="75" t="s">
        <v>755</v>
      </c>
      <c r="BF570" s="73" t="s">
        <v>755</v>
      </c>
      <c r="BG570" s="55" t="s">
        <v>755</v>
      </c>
      <c r="BH570" s="76" t="s">
        <v>755</v>
      </c>
      <c r="BI570" s="20" t="s">
        <v>755</v>
      </c>
      <c r="BJ570" s="20" t="s">
        <v>755</v>
      </c>
      <c r="BK570" s="55" t="s">
        <v>755</v>
      </c>
      <c r="BL570" s="71" t="s">
        <v>755</v>
      </c>
      <c r="BM570" s="77" t="s">
        <v>755</v>
      </c>
      <c r="BN570" s="78" t="s">
        <v>755</v>
      </c>
      <c r="BO570" s="77" t="s">
        <v>755</v>
      </c>
      <c r="BP570" s="78" t="s">
        <v>755</v>
      </c>
    </row>
    <row r="571" spans="1:68" x14ac:dyDescent="0.2">
      <c r="A571" s="22" t="s">
        <v>95</v>
      </c>
      <c r="B571" s="21" t="s">
        <v>20277</v>
      </c>
      <c r="C571" s="20" t="s">
        <v>80</v>
      </c>
      <c r="D571" s="20" t="s">
        <v>1</v>
      </c>
      <c r="E571" s="20" t="s">
        <v>78</v>
      </c>
      <c r="F571" s="20" t="s">
        <v>19991</v>
      </c>
      <c r="G571" s="20" t="s">
        <v>20086</v>
      </c>
      <c r="H571" s="20" t="s">
        <v>19991</v>
      </c>
      <c r="I571" s="19">
        <f t="shared" si="76"/>
        <v>32</v>
      </c>
      <c r="K571" s="20" t="s">
        <v>82</v>
      </c>
      <c r="L571" s="95" t="str">
        <f>IF(M571&lt;&gt;"",IF(NOT(ISNA(INDEX(cc!B:B,MATCH(M571,cc!A:A,0)))),INDEX(cc!B:B,MATCH(M571,cc!A:A,0)),"0"),"")</f>
        <v>Key Populations v3 and HIV Status (Positive)</v>
      </c>
      <c r="M571" s="97" t="s">
        <v>19977</v>
      </c>
      <c r="N571" s="28" t="str">
        <f t="shared" si="83"/>
        <v/>
      </c>
      <c r="O571" s="19" t="str">
        <f t="shared" si="77"/>
        <v>TX_NEW (N, TA, KeyPop/HIVStatus): New on ART</v>
      </c>
      <c r="P571" s="19" t="str">
        <f t="shared" si="78"/>
        <v>TX_NEW (N, TA, KeyPop/HIVStatus): New on ART</v>
      </c>
      <c r="Q571" s="19" t="str">
        <f t="shared" si="84"/>
        <v>TX_NEW (N, TA, KeyPop/HIVStatus)</v>
      </c>
      <c r="R571" s="19" t="str">
        <f t="shared" si="79"/>
        <v>TX_NEW_N_TA_KeyPop_HIVStatus</v>
      </c>
      <c r="S571" s="19" t="str">
        <f t="shared" si="80"/>
        <v>TX_NEW_N_TA_KeyPop_HIVStatus_</v>
      </c>
      <c r="T571" s="19" t="b">
        <f>NOT(ISNA(VLOOKUP(B571,dbcodes!A:B,2,FALSE)))</f>
        <v>1</v>
      </c>
      <c r="U571" s="19" t="str">
        <f>IF(ISNA(VLOOKUP(B571,dbcodes!A:B,2,FALSE)),des!R2638,VLOOKUP(B571,dbcodes!A:B,2,FALSE))</f>
        <v>TX_NEW_N_TA_KeyPop_HIVStatus</v>
      </c>
      <c r="W571" s="107" t="str">
        <f>IF(ISNA(VLOOKUP(C571,descriptions!A:B,2,FALSE)),des!V1535,IF(G571=" TARGET","Target ","")&amp;VLOOKUP(C571,descriptions!A:B,2,FALSE))</f>
        <v>Number of adults and children newly enrolled on antiretroviral therapy (ART)</v>
      </c>
      <c r="X571" s="20" t="s">
        <v>4</v>
      </c>
      <c r="Y571" s="20" t="s">
        <v>831</v>
      </c>
      <c r="Z571" s="20" t="s">
        <v>836</v>
      </c>
      <c r="AA571" s="20" t="s">
        <v>102</v>
      </c>
      <c r="AB571" s="20" t="s">
        <v>755</v>
      </c>
      <c r="AC571" s="19" t="str">
        <f>IF(AB571&lt;&gt;"",IF(NOT(ISNA(INDEX(os!A:A,MATCH(AB571,os!B:B,0)))),INDEX(os!A:A,MATCH(AB571,os!B:B,0)),"0"),"")</f>
        <v/>
      </c>
      <c r="AD571" s="20" t="s">
        <v>830</v>
      </c>
      <c r="AH571" s="93" t="str">
        <f>IF(NOT(ISNA(VLOOKUP(B:B,ResultsTargets!A:A,1,0))),"TRUE","")</f>
        <v>TRUE</v>
      </c>
      <c r="AI571" s="19" t="str">
        <f>IF(ISNA(VLOOKUP(C571,dim_techarea!A:B,2,FALSE)),"",VLOOKUP(C571,dim_techarea!A:B,2,FALSE))</f>
        <v>TX_NEW</v>
      </c>
      <c r="AJ571" s="19" t="str">
        <f>IF(ISNA(VLOOKUP(AI571,dim_techarea!B:C,2,FALSE)),"",VLOOKUP(AI571,dim_techarea!B:C,2,FALSE))</f>
        <v>udCop657yzi</v>
      </c>
      <c r="AK571" s="19" t="str">
        <f>IF(ISNA(VLOOKUP(TRIM(G571),dim_targetsresults!A:B,2,FALSE)),"",VLOOKUP(TRIM(G571),dim_targetsresults!A:C,2,FALSE))</f>
        <v>MER Results</v>
      </c>
      <c r="AL571" s="19" t="str">
        <f>IF(ISNA(VLOOKUP(AK571,dim_targetsresults!B:C,2,FALSE)),"",VLOOKUP(AK571,dim_targetsresults!B:C,2,FALSE))</f>
        <v>Jh0jDM5yQ2E</v>
      </c>
      <c r="AM571" s="19" t="str">
        <f>IF(ISNA(VLOOKUP(TRIM(D571),dim_numeratordenominator!A:B,2,FALSE)),"",VLOOKUP(TRIM(D571),dim_numeratordenominator!A:C,2,FALSE))</f>
        <v>Numerator</v>
      </c>
      <c r="AN571" s="19" t="str">
        <f>IF(ISNA(VLOOKUP(AM571,dim_numeratordenominator!B:C,2,FALSE)),"",VLOOKUP(AM571,dim_numeratordenominator!B:C,2,FALSE))</f>
        <v>Som9NRMQqV7</v>
      </c>
      <c r="AO571" s="19" t="str">
        <f>IF(ISNA(VLOOKUP(TRIM(E571),dim_supporttype!A:B,2,FALSE)),"",VLOOKUP(TRIM(E571),dim_supporttype!A:C,2,FALSE))</f>
        <v>TA</v>
      </c>
      <c r="AP571" s="19" t="str">
        <f>IF(ISNA(VLOOKUP(AO571,dim_supporttype!B:C,2,FALSE)),"",VLOOKUP(AO571,dim_supporttype!B:C,2,FALSE))</f>
        <v>cRAGKdWIDn4</v>
      </c>
      <c r="AQ571" s="19" t="str">
        <f>IF(ISNA(VLOOKUP(TRIM(F571),dim_disaggs!A:B,2,FALSE)),"No Disagg",VLOOKUP(TRIM(F571),dim_disaggs!A:B,2,FALSE))</f>
        <v>KeyPop/HIVStatus</v>
      </c>
      <c r="AR571" s="19" t="str">
        <f>IF(ISNA(VLOOKUP(AQ571,dim_disaggs!B:C,2,FALSE)),"",VLOOKUP(AQ571,dim_disaggs!B:C,2,FALSE))</f>
        <v>oLVJbdHt6ou</v>
      </c>
      <c r="AU571" s="72" t="s">
        <v>755</v>
      </c>
      <c r="AV571" s="73" t="s">
        <v>755</v>
      </c>
      <c r="AW571" s="66" t="s">
        <v>755</v>
      </c>
      <c r="AX571" s="66" t="s">
        <v>755</v>
      </c>
      <c r="BA571" s="105" t="str">
        <f t="shared" si="81"/>
        <v/>
      </c>
      <c r="BB571" s="20" t="str">
        <f t="shared" si="82"/>
        <v/>
      </c>
      <c r="BE571" s="75" t="s">
        <v>755</v>
      </c>
      <c r="BF571" s="73" t="s">
        <v>755</v>
      </c>
      <c r="BG571" s="55" t="s">
        <v>755</v>
      </c>
      <c r="BH571" s="76" t="s">
        <v>755</v>
      </c>
      <c r="BI571" s="20" t="s">
        <v>755</v>
      </c>
      <c r="BJ571" s="20" t="s">
        <v>755</v>
      </c>
      <c r="BK571" s="55" t="s">
        <v>755</v>
      </c>
      <c r="BL571" s="71" t="s">
        <v>755</v>
      </c>
      <c r="BM571" s="77" t="s">
        <v>755</v>
      </c>
      <c r="BN571" s="78" t="s">
        <v>755</v>
      </c>
      <c r="BO571" s="77" t="s">
        <v>755</v>
      </c>
      <c r="BP571" s="78" t="s">
        <v>755</v>
      </c>
    </row>
    <row r="572" spans="1:68" x14ac:dyDescent="0.2">
      <c r="A572" s="20" t="s">
        <v>95</v>
      </c>
      <c r="B572" s="20" t="s">
        <v>97</v>
      </c>
      <c r="C572" s="20" t="s">
        <v>80</v>
      </c>
      <c r="D572" s="20" t="s">
        <v>1</v>
      </c>
      <c r="E572" s="20" t="s">
        <v>77</v>
      </c>
      <c r="F572" s="20" t="s">
        <v>20026</v>
      </c>
      <c r="G572" s="20" t="s">
        <v>20086</v>
      </c>
      <c r="H572" s="20" t="s">
        <v>20025</v>
      </c>
      <c r="I572" s="19">
        <f t="shared" si="76"/>
        <v>37</v>
      </c>
      <c r="J572" s="20" t="s">
        <v>755</v>
      </c>
      <c r="K572" s="20" t="s">
        <v>82</v>
      </c>
      <c r="L572" s="95" t="str">
        <f>IF(M572&lt;&gt;"",IF(NOT(ISNA(INDEX(cc!B:B,MATCH(M572,cc!A:A,0)))),INDEX(cc!B:B,MATCH(M572,cc!A:A,0)),"0"),"")</f>
        <v>Pregnant/Breastfeeding Status and HIV Status (Positive)</v>
      </c>
      <c r="M572" s="97" t="s">
        <v>103</v>
      </c>
      <c r="N572" s="28" t="str">
        <f t="shared" si="83"/>
        <v/>
      </c>
      <c r="O572" s="19" t="str">
        <f t="shared" si="77"/>
        <v>TX_NEW (N, DSD, PregnantOrBreastfeeding/HIVStatus): New on ART</v>
      </c>
      <c r="P572" s="19" t="str">
        <f t="shared" si="78"/>
        <v>TX_NEW (N, DSD, PregnantOrBreastfeeding/HIVStatus): New on ART</v>
      </c>
      <c r="Q572" s="19" t="str">
        <f t="shared" si="84"/>
        <v>TX_NEW (N, DSD, PregnantBF/HIVStatus)</v>
      </c>
      <c r="R572" s="19" t="str">
        <f t="shared" si="79"/>
        <v>TX_NEW_N_DSD_PregnantBF_HIVStatus</v>
      </c>
      <c r="S572" s="19" t="str">
        <f t="shared" si="80"/>
        <v>TX_NEW_N_DSD_PregnantBF_HIVStatus_</v>
      </c>
      <c r="T572" s="19" t="b">
        <f>NOT(ISNA(VLOOKUP(B572,dbcodes!A:B,2,FALSE)))</f>
        <v>1</v>
      </c>
      <c r="U572" s="19" t="str">
        <f>IF(ISNA(VLOOKUP(B572,dbcodes!A:B,2,FALSE)),des!R2639,VLOOKUP(B572,dbcodes!A:B,2,FALSE))</f>
        <v>TX_NEW_N_DSD_Preg_Feeding</v>
      </c>
      <c r="W572" s="107" t="str">
        <f>IF(ISNA(VLOOKUP(C572,descriptions!A:B,2,FALSE)),des!V1537,IF(G572=" TARGET","Target ","")&amp;VLOOKUP(C572,descriptions!A:B,2,FALSE))</f>
        <v>Number of adults and children newly enrolled on antiretroviral therapy (ART)</v>
      </c>
      <c r="X572" s="20" t="s">
        <v>4</v>
      </c>
      <c r="Y572" s="20" t="s">
        <v>831</v>
      </c>
      <c r="Z572" s="20" t="s">
        <v>836</v>
      </c>
      <c r="AA572" s="20" t="s">
        <v>102</v>
      </c>
      <c r="AB572" s="20" t="s">
        <v>755</v>
      </c>
      <c r="AC572" s="19" t="str">
        <f>IF(AB572&lt;&gt;"",IF(NOT(ISNA(INDEX(os!A:A,MATCH(AB572,os!B:B,0)))),INDEX(os!A:A,MATCH(AB572,os!B:B,0)),"0"),"")</f>
        <v/>
      </c>
      <c r="AD572" s="20" t="s">
        <v>830</v>
      </c>
      <c r="AH572" s="93" t="str">
        <f>IF(NOT(ISNA(VLOOKUP(B:B,ResultsTargets!A:A,1,0))),"TRUE","")</f>
        <v>TRUE</v>
      </c>
      <c r="AI572" s="19" t="str">
        <f>IF(ISNA(VLOOKUP(C572,dim_techarea!A:B,2,FALSE)),"",VLOOKUP(C572,dim_techarea!A:B,2,FALSE))</f>
        <v>TX_NEW</v>
      </c>
      <c r="AJ572" s="19" t="str">
        <f>IF(ISNA(VLOOKUP(AI572,dim_techarea!B:C,2,FALSE)),"",VLOOKUP(AI572,dim_techarea!B:C,2,FALSE))</f>
        <v>udCop657yzi</v>
      </c>
      <c r="AK572" s="19" t="str">
        <f>IF(ISNA(VLOOKUP(TRIM(G572),dim_targetsresults!A:B,2,FALSE)),"",VLOOKUP(TRIM(G572),dim_targetsresults!A:C,2,FALSE))</f>
        <v>MER Results</v>
      </c>
      <c r="AL572" s="19" t="str">
        <f>IF(ISNA(VLOOKUP(AK572,dim_targetsresults!B:C,2,FALSE)),"",VLOOKUP(AK572,dim_targetsresults!B:C,2,FALSE))</f>
        <v>Jh0jDM5yQ2E</v>
      </c>
      <c r="AM572" s="19" t="str">
        <f>IF(ISNA(VLOOKUP(TRIM(D572),dim_numeratordenominator!A:B,2,FALSE)),"",VLOOKUP(TRIM(D572),dim_numeratordenominator!A:C,2,FALSE))</f>
        <v>Numerator</v>
      </c>
      <c r="AN572" s="19" t="str">
        <f>IF(ISNA(VLOOKUP(AM572,dim_numeratordenominator!B:C,2,FALSE)),"",VLOOKUP(AM572,dim_numeratordenominator!B:C,2,FALSE))</f>
        <v>Som9NRMQqV7</v>
      </c>
      <c r="AO572" s="19" t="str">
        <f>IF(ISNA(VLOOKUP(TRIM(E572),dim_supporttype!A:B,2,FALSE)),"",VLOOKUP(TRIM(E572),dim_supporttype!A:C,2,FALSE))</f>
        <v>DSD</v>
      </c>
      <c r="AP572" s="19" t="str">
        <f>IF(ISNA(VLOOKUP(AO572,dim_supporttype!B:C,2,FALSE)),"",VLOOKUP(AO572,dim_supporttype!B:C,2,FALSE))</f>
        <v>iM13vdNLWKb</v>
      </c>
      <c r="AQ572" s="19" t="str">
        <f>IF(ISNA(VLOOKUP(TRIM(F572),dim_disaggs!A:B,2,FALSE)),"No Disagg",VLOOKUP(TRIM(F572),dim_disaggs!A:B,2,FALSE))</f>
        <v>PregnantOrBreastfeeding/HIVStatus</v>
      </c>
      <c r="AR572" s="19" t="str">
        <f>IF(ISNA(VLOOKUP(AQ572,dim_disaggs!B:C,2,FALSE)),"",VLOOKUP(AQ572,dim_disaggs!B:C,2,FALSE))</f>
        <v>Q1JXU8C3F5L</v>
      </c>
      <c r="AU572" s="72" t="s">
        <v>755</v>
      </c>
      <c r="AV572" s="73" t="s">
        <v>755</v>
      </c>
      <c r="AW572" s="66" t="s">
        <v>755</v>
      </c>
      <c r="AX572" s="66" t="s">
        <v>755</v>
      </c>
      <c r="BA572" s="105" t="str">
        <f t="shared" si="81"/>
        <v/>
      </c>
      <c r="BB572" s="20" t="str">
        <f t="shared" si="82"/>
        <v/>
      </c>
      <c r="BE572" s="75" t="s">
        <v>755</v>
      </c>
      <c r="BF572" s="73" t="s">
        <v>755</v>
      </c>
      <c r="BG572" s="55" t="s">
        <v>755</v>
      </c>
      <c r="BH572" s="76" t="s">
        <v>755</v>
      </c>
      <c r="BI572" s="20" t="s">
        <v>755</v>
      </c>
      <c r="BJ572" s="20" t="s">
        <v>755</v>
      </c>
      <c r="BK572" s="55" t="s">
        <v>755</v>
      </c>
      <c r="BL572" s="71" t="s">
        <v>755</v>
      </c>
      <c r="BM572" s="77" t="s">
        <v>755</v>
      </c>
      <c r="BN572" s="78" t="s">
        <v>755</v>
      </c>
      <c r="BO572" s="77" t="s">
        <v>755</v>
      </c>
      <c r="BP572" s="78" t="s">
        <v>755</v>
      </c>
    </row>
    <row r="573" spans="1:68" x14ac:dyDescent="0.2">
      <c r="A573" s="20" t="s">
        <v>95</v>
      </c>
      <c r="B573" s="20" t="s">
        <v>99</v>
      </c>
      <c r="C573" s="20" t="s">
        <v>80</v>
      </c>
      <c r="D573" s="20" t="s">
        <v>1</v>
      </c>
      <c r="E573" s="20" t="s">
        <v>78</v>
      </c>
      <c r="F573" s="20" t="s">
        <v>20026</v>
      </c>
      <c r="G573" s="20" t="s">
        <v>20086</v>
      </c>
      <c r="H573" s="20" t="s">
        <v>20025</v>
      </c>
      <c r="I573" s="19">
        <f t="shared" si="76"/>
        <v>36</v>
      </c>
      <c r="J573" s="20" t="s">
        <v>755</v>
      </c>
      <c r="K573" s="20" t="s">
        <v>82</v>
      </c>
      <c r="L573" s="95" t="str">
        <f>IF(M573&lt;&gt;"",IF(NOT(ISNA(INDEX(cc!B:B,MATCH(M573,cc!A:A,0)))),INDEX(cc!B:B,MATCH(M573,cc!A:A,0)),"0"),"")</f>
        <v>Pregnant/Breastfeeding Status and HIV Status (Positive)</v>
      </c>
      <c r="M573" s="97" t="s">
        <v>103</v>
      </c>
      <c r="N573" s="28" t="str">
        <f t="shared" si="83"/>
        <v/>
      </c>
      <c r="O573" s="19" t="str">
        <f t="shared" si="77"/>
        <v>TX_NEW (N, TA, PregnantOrBreastfeeding/HIVStatus): New on ART</v>
      </c>
      <c r="P573" s="19" t="str">
        <f t="shared" si="78"/>
        <v>TX_NEW (N, TA, PregnantOrBreastfeeding/HIVStatus): New on ART</v>
      </c>
      <c r="Q573" s="19" t="str">
        <f t="shared" si="84"/>
        <v>TX_NEW (N, TA, PregnantBF/HIVStatus)</v>
      </c>
      <c r="R573" s="19" t="str">
        <f t="shared" si="79"/>
        <v>TX_NEW_N_TA_PregnantBF_HIVStatus</v>
      </c>
      <c r="S573" s="19" t="str">
        <f t="shared" si="80"/>
        <v>TX_NEW_N_TA_PregnantBF_HIVStatus_</v>
      </c>
      <c r="T573" s="19" t="b">
        <f>NOT(ISNA(VLOOKUP(B573,dbcodes!A:B,2,FALSE)))</f>
        <v>1</v>
      </c>
      <c r="U573" s="19" t="str">
        <f>IF(ISNA(VLOOKUP(B573,dbcodes!A:B,2,FALSE)),des!R2640,VLOOKUP(B573,dbcodes!A:B,2,FALSE))</f>
        <v>TX_NEW_N_TA_Preg_Feeding</v>
      </c>
      <c r="W573" s="107" t="str">
        <f>IF(ISNA(VLOOKUP(C573,descriptions!A:B,2,FALSE)),des!V1538,IF(G573=" TARGET","Target ","")&amp;VLOOKUP(C573,descriptions!A:B,2,FALSE))</f>
        <v>Number of adults and children newly enrolled on antiretroviral therapy (ART)</v>
      </c>
      <c r="X573" s="20" t="s">
        <v>4</v>
      </c>
      <c r="Y573" s="20" t="s">
        <v>831</v>
      </c>
      <c r="Z573" s="20" t="s">
        <v>836</v>
      </c>
      <c r="AA573" s="20" t="s">
        <v>102</v>
      </c>
      <c r="AB573" s="20" t="s">
        <v>755</v>
      </c>
      <c r="AC573" s="19" t="str">
        <f>IF(AB573&lt;&gt;"",IF(NOT(ISNA(INDEX(os!A:A,MATCH(AB573,os!B:B,0)))),INDEX(os!A:A,MATCH(AB573,os!B:B,0)),"0"),"")</f>
        <v/>
      </c>
      <c r="AD573" s="20" t="s">
        <v>830</v>
      </c>
      <c r="AH573" s="93" t="str">
        <f>IF(NOT(ISNA(VLOOKUP(B:B,ResultsTargets!A:A,1,0))),"TRUE","")</f>
        <v>TRUE</v>
      </c>
      <c r="AI573" s="19" t="str">
        <f>IF(ISNA(VLOOKUP(C573,dim_techarea!A:B,2,FALSE)),"",VLOOKUP(C573,dim_techarea!A:B,2,FALSE))</f>
        <v>TX_NEW</v>
      </c>
      <c r="AJ573" s="19" t="str">
        <f>IF(ISNA(VLOOKUP(AI573,dim_techarea!B:C,2,FALSE)),"",VLOOKUP(AI573,dim_techarea!B:C,2,FALSE))</f>
        <v>udCop657yzi</v>
      </c>
      <c r="AK573" s="19" t="str">
        <f>IF(ISNA(VLOOKUP(TRIM(G573),dim_targetsresults!A:B,2,FALSE)),"",VLOOKUP(TRIM(G573),dim_targetsresults!A:C,2,FALSE))</f>
        <v>MER Results</v>
      </c>
      <c r="AL573" s="19" t="str">
        <f>IF(ISNA(VLOOKUP(AK573,dim_targetsresults!B:C,2,FALSE)),"",VLOOKUP(AK573,dim_targetsresults!B:C,2,FALSE))</f>
        <v>Jh0jDM5yQ2E</v>
      </c>
      <c r="AM573" s="19" t="str">
        <f>IF(ISNA(VLOOKUP(TRIM(D573),dim_numeratordenominator!A:B,2,FALSE)),"",VLOOKUP(TRIM(D573),dim_numeratordenominator!A:C,2,FALSE))</f>
        <v>Numerator</v>
      </c>
      <c r="AN573" s="19" t="str">
        <f>IF(ISNA(VLOOKUP(AM573,dim_numeratordenominator!B:C,2,FALSE)),"",VLOOKUP(AM573,dim_numeratordenominator!B:C,2,FALSE))</f>
        <v>Som9NRMQqV7</v>
      </c>
      <c r="AO573" s="19" t="str">
        <f>IF(ISNA(VLOOKUP(TRIM(E573),dim_supporttype!A:B,2,FALSE)),"",VLOOKUP(TRIM(E573),dim_supporttype!A:C,2,FALSE))</f>
        <v>TA</v>
      </c>
      <c r="AP573" s="19" t="str">
        <f>IF(ISNA(VLOOKUP(AO573,dim_supporttype!B:C,2,FALSE)),"",VLOOKUP(AO573,dim_supporttype!B:C,2,FALSE))</f>
        <v>cRAGKdWIDn4</v>
      </c>
      <c r="AQ573" s="19" t="str">
        <f>IF(ISNA(VLOOKUP(TRIM(F573),dim_disaggs!A:B,2,FALSE)),"No Disagg",VLOOKUP(TRIM(F573),dim_disaggs!A:B,2,FALSE))</f>
        <v>PregnantOrBreastfeeding/HIVStatus</v>
      </c>
      <c r="AR573" s="19" t="str">
        <f>IF(ISNA(VLOOKUP(AQ573,dim_disaggs!B:C,2,FALSE)),"",VLOOKUP(AQ573,dim_disaggs!B:C,2,FALSE))</f>
        <v>Q1JXU8C3F5L</v>
      </c>
      <c r="AU573" s="72" t="s">
        <v>755</v>
      </c>
      <c r="AV573" s="73" t="s">
        <v>755</v>
      </c>
      <c r="AW573" s="66" t="s">
        <v>755</v>
      </c>
      <c r="AX573" s="66" t="s">
        <v>755</v>
      </c>
      <c r="BA573" s="105" t="str">
        <f t="shared" si="81"/>
        <v/>
      </c>
      <c r="BB573" s="20" t="str">
        <f t="shared" si="82"/>
        <v/>
      </c>
      <c r="BE573" s="75" t="s">
        <v>755</v>
      </c>
      <c r="BF573" s="73" t="s">
        <v>755</v>
      </c>
      <c r="BG573" s="55" t="s">
        <v>755</v>
      </c>
      <c r="BH573" s="76" t="s">
        <v>755</v>
      </c>
      <c r="BI573" s="20" t="s">
        <v>755</v>
      </c>
      <c r="BJ573" s="20" t="s">
        <v>755</v>
      </c>
      <c r="BK573" s="55" t="s">
        <v>755</v>
      </c>
      <c r="BL573" s="71" t="s">
        <v>755</v>
      </c>
      <c r="BM573" s="77" t="s">
        <v>755</v>
      </c>
      <c r="BN573" s="78" t="s">
        <v>755</v>
      </c>
      <c r="BO573" s="77" t="s">
        <v>755</v>
      </c>
      <c r="BP573" s="78" t="s">
        <v>755</v>
      </c>
    </row>
    <row r="574" spans="1:68" x14ac:dyDescent="0.2">
      <c r="A574" s="20" t="s">
        <v>95</v>
      </c>
      <c r="B574" s="20" t="s">
        <v>295</v>
      </c>
      <c r="C574" s="20" t="s">
        <v>80</v>
      </c>
      <c r="D574" s="20" t="s">
        <v>1</v>
      </c>
      <c r="E574" s="20" t="s">
        <v>264</v>
      </c>
      <c r="G574" s="20" t="s">
        <v>20086</v>
      </c>
      <c r="I574" s="19">
        <f t="shared" si="76"/>
        <v>25</v>
      </c>
      <c r="J574" s="20" t="s">
        <v>755</v>
      </c>
      <c r="K574" s="20" t="s">
        <v>82</v>
      </c>
      <c r="L574" s="95" t="str">
        <f>IF(M574&lt;&gt;"",IF(NOT(ISNA(INDEX(cc!B:B,MATCH(M574,cc!A:A,0)))),INDEX(cc!B:B,MATCH(M574,cc!A:A,0)),"0"),"")</f>
        <v>default</v>
      </c>
      <c r="M574" s="97" t="s">
        <v>13</v>
      </c>
      <c r="N574" s="28" t="str">
        <f t="shared" si="83"/>
        <v/>
      </c>
      <c r="O574" s="19" t="str">
        <f t="shared" si="77"/>
        <v>TX_NEW (N, DSD_NARRATIVE): New on ART</v>
      </c>
      <c r="P574" s="19" t="str">
        <f t="shared" si="78"/>
        <v>TX_NEW (N, DSD_NARRATIVE): New on ART</v>
      </c>
      <c r="Q574" s="19" t="str">
        <f t="shared" si="84"/>
        <v>TX_NEW (N, DSD_NARRATIVE)</v>
      </c>
      <c r="R574" s="19" t="str">
        <f t="shared" si="79"/>
        <v>TX_NEW_N_DSD_NARRATIVE</v>
      </c>
      <c r="S574" s="19" t="str">
        <f t="shared" si="80"/>
        <v>TX_NEW_N_DSD_NARRATIVE_</v>
      </c>
      <c r="T574" s="19" t="b">
        <f>NOT(ISNA(VLOOKUP(B574,dbcodes!A:B,2,FALSE)))</f>
        <v>1</v>
      </c>
      <c r="U574" s="19" t="str">
        <f>IF(ISNA(VLOOKUP(B574,dbcodes!A:B,2,FALSE)),des!R2641,VLOOKUP(B574,dbcodes!A:B,2,FALSE))</f>
        <v>TX_NEW_N_DSD_NARRATIVE</v>
      </c>
      <c r="W574" s="107" t="str">
        <f>IF(ISNA(VLOOKUP(C574,descriptions!A:B,2,FALSE)),des!V1546,IF(G574=" TARGET","Target ","")&amp;VLOOKUP(C574,descriptions!A:B,2,FALSE))</f>
        <v>Number of adults and children newly enrolled on antiretroviral therapy (ART)</v>
      </c>
      <c r="X574" s="20" t="s">
        <v>9</v>
      </c>
      <c r="Y574" s="20" t="s">
        <v>831</v>
      </c>
      <c r="Z574" s="20" t="s">
        <v>836</v>
      </c>
      <c r="AA574" s="20" t="s">
        <v>102</v>
      </c>
      <c r="AB574" s="20" t="s">
        <v>755</v>
      </c>
      <c r="AC574" s="19" t="str">
        <f>IF(AB574&lt;&gt;"",IF(NOT(ISNA(INDEX(os!A:A,MATCH(AB574,os!B:B,0)))),INDEX(os!A:A,MATCH(AB574,os!B:B,0)),"0"),"")</f>
        <v/>
      </c>
      <c r="AD574" s="20" t="s">
        <v>830</v>
      </c>
      <c r="AH574" s="93" t="str">
        <f>IF(NOT(ISNA(VLOOKUP(B:B,ResultsTargets!A:A,1,0))),"TRUE","")</f>
        <v>TRUE</v>
      </c>
      <c r="AI574" s="19" t="str">
        <f>IF(ISNA(VLOOKUP(C574,dim_techarea!A:B,2,FALSE)),"",VLOOKUP(C574,dim_techarea!A:B,2,FALSE))</f>
        <v>TX_NEW</v>
      </c>
      <c r="AJ574" s="19" t="str">
        <f>IF(ISNA(VLOOKUP(AI574,dim_techarea!B:C,2,FALSE)),"",VLOOKUP(AI574,dim_techarea!B:C,2,FALSE))</f>
        <v>udCop657yzi</v>
      </c>
      <c r="AK574" s="19" t="str">
        <f>IF(ISNA(VLOOKUP(TRIM(G574),dim_targetsresults!A:B,2,FALSE)),"",VLOOKUP(TRIM(G574),dim_targetsresults!A:C,2,FALSE))</f>
        <v>MER Results</v>
      </c>
      <c r="AL574" s="19" t="str">
        <f>IF(ISNA(VLOOKUP(AK574,dim_targetsresults!B:C,2,FALSE)),"",VLOOKUP(AK574,dim_targetsresults!B:C,2,FALSE))</f>
        <v>Jh0jDM5yQ2E</v>
      </c>
      <c r="AM574" s="19" t="str">
        <f>IF(ISNA(VLOOKUP(TRIM(D574),dim_numeratordenominator!A:B,2,FALSE)),"",VLOOKUP(TRIM(D574),dim_numeratordenominator!A:C,2,FALSE))</f>
        <v>Numerator</v>
      </c>
      <c r="AN574" s="19" t="str">
        <f>IF(ISNA(VLOOKUP(AM574,dim_numeratordenominator!B:C,2,FALSE)),"",VLOOKUP(AM574,dim_numeratordenominator!B:C,2,FALSE))</f>
        <v>Som9NRMQqV7</v>
      </c>
      <c r="AO574" s="19" t="str">
        <f>IF(ISNA(VLOOKUP(TRIM(E574),dim_supporttype!A:B,2,FALSE)),"",VLOOKUP(TRIM(E574),dim_supporttype!A:C,2,FALSE))</f>
        <v>DSD Narratives</v>
      </c>
      <c r="AP574" s="19" t="str">
        <f>IF(ISNA(VLOOKUP(AO574,dim_supporttype!B:C,2,FALSE)),"",VLOOKUP(AO574,dim_supporttype!B:C,2,FALSE))</f>
        <v>ySGf8v2q9Rm</v>
      </c>
      <c r="AQ574" s="19" t="str">
        <f>IF(ISNA(VLOOKUP(TRIM(F574),dim_disaggs!A:B,2,FALSE)),"No Disagg",VLOOKUP(TRIM(F574),dim_disaggs!A:B,2,FALSE))</f>
        <v>No Disagg</v>
      </c>
      <c r="AR574" s="19" t="str">
        <f>IF(ISNA(VLOOKUP(AQ574,dim_disaggs!B:C,2,FALSE)),"",VLOOKUP(AQ574,dim_disaggs!B:C,2,FALSE))</f>
        <v>werJlVT6sf3</v>
      </c>
      <c r="AU574" s="72" t="s">
        <v>755</v>
      </c>
      <c r="AV574" s="73" t="s">
        <v>755</v>
      </c>
      <c r="AW574" s="66" t="s">
        <v>755</v>
      </c>
      <c r="AX574" s="66" t="s">
        <v>755</v>
      </c>
      <c r="BA574" s="105" t="str">
        <f t="shared" si="81"/>
        <v/>
      </c>
      <c r="BB574" s="20" t="str">
        <f t="shared" si="82"/>
        <v/>
      </c>
      <c r="BE574" s="75" t="s">
        <v>755</v>
      </c>
      <c r="BF574" s="73" t="s">
        <v>755</v>
      </c>
      <c r="BG574" s="55" t="s">
        <v>755</v>
      </c>
      <c r="BH574" s="76" t="s">
        <v>755</v>
      </c>
      <c r="BI574" s="20" t="s">
        <v>755</v>
      </c>
      <c r="BJ574" s="20" t="s">
        <v>755</v>
      </c>
      <c r="BK574" s="55" t="s">
        <v>755</v>
      </c>
      <c r="BL574" s="71" t="s">
        <v>755</v>
      </c>
      <c r="BM574" s="77" t="s">
        <v>755</v>
      </c>
      <c r="BN574" s="78" t="s">
        <v>755</v>
      </c>
      <c r="BO574" s="77" t="s">
        <v>755</v>
      </c>
      <c r="BP574" s="78" t="s">
        <v>755</v>
      </c>
    </row>
    <row r="575" spans="1:68" x14ac:dyDescent="0.2">
      <c r="A575" s="20" t="s">
        <v>95</v>
      </c>
      <c r="B575" s="20" t="s">
        <v>297</v>
      </c>
      <c r="C575" s="20" t="s">
        <v>80</v>
      </c>
      <c r="D575" s="20" t="s">
        <v>1</v>
      </c>
      <c r="E575" s="20" t="s">
        <v>265</v>
      </c>
      <c r="G575" s="20" t="s">
        <v>20086</v>
      </c>
      <c r="I575" s="19">
        <f t="shared" si="76"/>
        <v>24</v>
      </c>
      <c r="J575" s="20" t="s">
        <v>755</v>
      </c>
      <c r="K575" s="20" t="s">
        <v>82</v>
      </c>
      <c r="L575" s="95" t="str">
        <f>IF(M575&lt;&gt;"",IF(NOT(ISNA(INDEX(cc!B:B,MATCH(M575,cc!A:A,0)))),INDEX(cc!B:B,MATCH(M575,cc!A:A,0)),"0"),"")</f>
        <v>default</v>
      </c>
      <c r="M575" s="97" t="s">
        <v>13</v>
      </c>
      <c r="N575" s="28" t="str">
        <f t="shared" si="83"/>
        <v/>
      </c>
      <c r="O575" s="19" t="str">
        <f t="shared" si="77"/>
        <v>TX_NEW (N, TA_NARRATIVE): New on ART</v>
      </c>
      <c r="P575" s="19" t="str">
        <f t="shared" si="78"/>
        <v>TX_NEW (N, TA_NARRATIVE): New on ART</v>
      </c>
      <c r="Q575" s="19" t="str">
        <f t="shared" si="84"/>
        <v>TX_NEW (N, TA_NARRATIVE)</v>
      </c>
      <c r="R575" s="19" t="str">
        <f t="shared" si="79"/>
        <v>TX_NEW_N_TA_NARRATIVE</v>
      </c>
      <c r="S575" s="19" t="str">
        <f t="shared" si="80"/>
        <v>TX_NEW_N_TA_NARRATIVE_</v>
      </c>
      <c r="T575" s="19" t="b">
        <f>NOT(ISNA(VLOOKUP(B575,dbcodes!A:B,2,FALSE)))</f>
        <v>1</v>
      </c>
      <c r="U575" s="19" t="str">
        <f>IF(ISNA(VLOOKUP(B575,dbcodes!A:B,2,FALSE)),des!R2642,VLOOKUP(B575,dbcodes!A:B,2,FALSE))</f>
        <v>TX_NEW_N_TA_NARRATIVE</v>
      </c>
      <c r="W575" s="107" t="str">
        <f>IF(ISNA(VLOOKUP(C575,descriptions!A:B,2,FALSE)),des!V1547,IF(G575=" TARGET","Target ","")&amp;VLOOKUP(C575,descriptions!A:B,2,FALSE))</f>
        <v>Number of adults and children newly enrolled on antiretroviral therapy (ART)</v>
      </c>
      <c r="X575" s="20" t="s">
        <v>9</v>
      </c>
      <c r="Y575" s="20" t="s">
        <v>831</v>
      </c>
      <c r="Z575" s="20" t="s">
        <v>836</v>
      </c>
      <c r="AA575" s="20" t="s">
        <v>102</v>
      </c>
      <c r="AB575" s="20" t="s">
        <v>755</v>
      </c>
      <c r="AC575" s="19" t="str">
        <f>IF(AB575&lt;&gt;"",IF(NOT(ISNA(INDEX(os!A:A,MATCH(AB575,os!B:B,0)))),INDEX(os!A:A,MATCH(AB575,os!B:B,0)),"0"),"")</f>
        <v/>
      </c>
      <c r="AD575" s="20" t="s">
        <v>830</v>
      </c>
      <c r="AH575" s="93" t="str">
        <f>IF(NOT(ISNA(VLOOKUP(B:B,ResultsTargets!A:A,1,0))),"TRUE","")</f>
        <v>TRUE</v>
      </c>
      <c r="AI575" s="19" t="str">
        <f>IF(ISNA(VLOOKUP(C575,dim_techarea!A:B,2,FALSE)),"",VLOOKUP(C575,dim_techarea!A:B,2,FALSE))</f>
        <v>TX_NEW</v>
      </c>
      <c r="AJ575" s="19" t="str">
        <f>IF(ISNA(VLOOKUP(AI575,dim_techarea!B:C,2,FALSE)),"",VLOOKUP(AI575,dim_techarea!B:C,2,FALSE))</f>
        <v>udCop657yzi</v>
      </c>
      <c r="AK575" s="19" t="str">
        <f>IF(ISNA(VLOOKUP(TRIM(G575),dim_targetsresults!A:B,2,FALSE)),"",VLOOKUP(TRIM(G575),dim_targetsresults!A:C,2,FALSE))</f>
        <v>MER Results</v>
      </c>
      <c r="AL575" s="19" t="str">
        <f>IF(ISNA(VLOOKUP(AK575,dim_targetsresults!B:C,2,FALSE)),"",VLOOKUP(AK575,dim_targetsresults!B:C,2,FALSE))</f>
        <v>Jh0jDM5yQ2E</v>
      </c>
      <c r="AM575" s="19" t="str">
        <f>IF(ISNA(VLOOKUP(TRIM(D575),dim_numeratordenominator!A:B,2,FALSE)),"",VLOOKUP(TRIM(D575),dim_numeratordenominator!A:C,2,FALSE))</f>
        <v>Numerator</v>
      </c>
      <c r="AN575" s="19" t="str">
        <f>IF(ISNA(VLOOKUP(AM575,dim_numeratordenominator!B:C,2,FALSE)),"",VLOOKUP(AM575,dim_numeratordenominator!B:C,2,FALSE))</f>
        <v>Som9NRMQqV7</v>
      </c>
      <c r="AO575" s="19" t="str">
        <f>IF(ISNA(VLOOKUP(TRIM(E575),dim_supporttype!A:B,2,FALSE)),"",VLOOKUP(TRIM(E575),dim_supporttype!A:C,2,FALSE))</f>
        <v>TA Narratives</v>
      </c>
      <c r="AP575" s="19" t="str">
        <f>IF(ISNA(VLOOKUP(AO575,dim_supporttype!B:C,2,FALSE)),"",VLOOKUP(AO575,dim_supporttype!B:C,2,FALSE))</f>
        <v>aBZapfNWlIU</v>
      </c>
      <c r="AQ575" s="19" t="str">
        <f>IF(ISNA(VLOOKUP(TRIM(F575),dim_disaggs!A:B,2,FALSE)),"No Disagg",VLOOKUP(TRIM(F575),dim_disaggs!A:B,2,FALSE))</f>
        <v>No Disagg</v>
      </c>
      <c r="AR575" s="19" t="str">
        <f>IF(ISNA(VLOOKUP(AQ575,dim_disaggs!B:C,2,FALSE)),"",VLOOKUP(AQ575,dim_disaggs!B:C,2,FALSE))</f>
        <v>werJlVT6sf3</v>
      </c>
      <c r="AU575" s="72" t="s">
        <v>755</v>
      </c>
      <c r="AV575" s="73" t="s">
        <v>755</v>
      </c>
      <c r="AW575" s="66" t="s">
        <v>755</v>
      </c>
      <c r="AX575" s="66" t="s">
        <v>755</v>
      </c>
      <c r="BA575" s="105" t="str">
        <f t="shared" si="81"/>
        <v/>
      </c>
      <c r="BB575" s="20" t="str">
        <f t="shared" si="82"/>
        <v/>
      </c>
      <c r="BE575" s="75" t="s">
        <v>755</v>
      </c>
      <c r="BF575" s="73" t="s">
        <v>755</v>
      </c>
      <c r="BG575" s="55" t="s">
        <v>755</v>
      </c>
      <c r="BH575" s="76" t="s">
        <v>755</v>
      </c>
      <c r="BI575" s="20" t="s">
        <v>755</v>
      </c>
      <c r="BJ575" s="20" t="s">
        <v>755</v>
      </c>
      <c r="BK575" s="55" t="s">
        <v>755</v>
      </c>
      <c r="BL575" s="71" t="s">
        <v>755</v>
      </c>
      <c r="BM575" s="77" t="s">
        <v>755</v>
      </c>
      <c r="BN575" s="78" t="s">
        <v>755</v>
      </c>
      <c r="BO575" s="77" t="s">
        <v>755</v>
      </c>
      <c r="BP575" s="78" t="s">
        <v>755</v>
      </c>
    </row>
    <row r="576" spans="1:68" x14ac:dyDescent="0.2">
      <c r="A576" s="20" t="s">
        <v>95</v>
      </c>
      <c r="B576" s="21" t="s">
        <v>25573</v>
      </c>
      <c r="C576" s="20" t="s">
        <v>80</v>
      </c>
      <c r="D576" s="20" t="s">
        <v>1</v>
      </c>
      <c r="E576" s="22" t="s">
        <v>25556</v>
      </c>
      <c r="F576" s="20" t="s">
        <v>19993</v>
      </c>
      <c r="G576" s="20" t="s">
        <v>20086</v>
      </c>
      <c r="H576" s="20" t="s">
        <v>19994</v>
      </c>
      <c r="I576" s="19">
        <f t="shared" si="76"/>
        <v>37</v>
      </c>
      <c r="K576" s="20" t="s">
        <v>82</v>
      </c>
      <c r="L576" s="95" t="str">
        <f>IF(M576&lt;&gt;"",IF(NOT(ISNA(INDEX(cc!B:B,MATCH(M576,cc!A:A,0)))),INDEX(cc!B:B,MATCH(M576,cc!A:A,0)),"0"),"")</f>
        <v>Age (&lt;15,15+-uk, 2), Sex and HIV Status (Positive)</v>
      </c>
      <c r="M576" s="97" t="s">
        <v>20279</v>
      </c>
      <c r="N576" s="28" t="str">
        <f t="shared" si="83"/>
        <v/>
      </c>
      <c r="O576" s="19" t="str">
        <f t="shared" si="77"/>
        <v>TX_NEW (N, CS, Age Aggregated/Sex/HIVStatus): New on ART</v>
      </c>
      <c r="P576" s="19" t="str">
        <f t="shared" si="78"/>
        <v>TX_NEW (N, CS, Age Aggregated/Sex/HIVStatus): New on ART</v>
      </c>
      <c r="Q576" s="19" t="str">
        <f t="shared" si="84"/>
        <v>TX_NEW (N, CS, Age Agg/Sex/HIVStatus)</v>
      </c>
      <c r="R576" s="19" t="str">
        <f t="shared" si="79"/>
        <v>TX_NEW_N_CS_Age_Agg_Sex_HIVStatus</v>
      </c>
      <c r="S576" s="19" t="str">
        <f t="shared" si="80"/>
        <v>TX_NEW_N_CS_Age_Agg_Sex_HIVStatus_</v>
      </c>
      <c r="T576" s="19" t="b">
        <f>NOT(ISNA(VLOOKUP(B576,dbcodes!A:B,2,FALSE)))</f>
        <v>0</v>
      </c>
      <c r="U576" s="19">
        <f>IF(ISNA(VLOOKUP(B576,dbcodes!A:B,2,FALSE)),des!R2643,VLOOKUP(B576,dbcodes!A:B,2,FALSE))</f>
        <v>0</v>
      </c>
      <c r="W576" s="107" t="str">
        <f>IF(ISNA(VLOOKUP(C576,descriptions!A:B,2,FALSE)),des!V1520,IF(G576=" TARGET","Target ","")&amp;VLOOKUP(C576,descriptions!A:B,2,FALSE))</f>
        <v>Number of adults and children newly enrolled on antiretroviral therapy (ART)</v>
      </c>
      <c r="X576" s="20" t="s">
        <v>4</v>
      </c>
      <c r="Y576" s="20" t="s">
        <v>831</v>
      </c>
      <c r="Z576" s="20" t="s">
        <v>836</v>
      </c>
      <c r="AA576" s="20" t="s">
        <v>102</v>
      </c>
      <c r="AB576" s="20" t="s">
        <v>755</v>
      </c>
      <c r="AC576" s="19" t="str">
        <f>IF(AB576&lt;&gt;"",IF(NOT(ISNA(INDEX(os!A:A,MATCH(AB576,os!B:B,0)))),INDEX(os!A:A,MATCH(AB576,os!B:B,0)),"0"),"")</f>
        <v/>
      </c>
      <c r="AD576" s="20" t="s">
        <v>830</v>
      </c>
      <c r="AH576" s="93" t="str">
        <f>IF(NOT(ISNA(VLOOKUP(B:B,ResultsTargets!A:A,1,0))),"TRUE","")</f>
        <v>TRUE</v>
      </c>
      <c r="AI576" s="19" t="str">
        <f>IF(ISNA(VLOOKUP(C576,dim_techarea!A:B,2,FALSE)),"",VLOOKUP(C576,dim_techarea!A:B,2,FALSE))</f>
        <v>TX_NEW</v>
      </c>
      <c r="AJ576" s="19" t="str">
        <f>IF(ISNA(VLOOKUP(AI576,dim_techarea!B:C,2,FALSE)),"",VLOOKUP(AI576,dim_techarea!B:C,2,FALSE))</f>
        <v>udCop657yzi</v>
      </c>
      <c r="AK576" s="19" t="str">
        <f>IF(ISNA(VLOOKUP(TRIM(G576),dim_targetsresults!A:B,2,FALSE)),"",VLOOKUP(TRIM(G576),dim_targetsresults!A:C,2,FALSE))</f>
        <v>MER Results</v>
      </c>
      <c r="AL576" s="19" t="str">
        <f>IF(ISNA(VLOOKUP(AK576,dim_targetsresults!B:C,2,FALSE)),"",VLOOKUP(AK576,dim_targetsresults!B:C,2,FALSE))</f>
        <v>Jh0jDM5yQ2E</v>
      </c>
      <c r="AM576" s="19" t="str">
        <f>IF(ISNA(VLOOKUP(TRIM(D576),dim_numeratordenominator!A:B,2,FALSE)),"",VLOOKUP(TRIM(D576),dim_numeratordenominator!A:C,2,FALSE))</f>
        <v>Numerator</v>
      </c>
      <c r="AN576" s="19" t="str">
        <f>IF(ISNA(VLOOKUP(AM576,dim_numeratordenominator!B:C,2,FALSE)),"",VLOOKUP(AM576,dim_numeratordenominator!B:C,2,FALSE))</f>
        <v>Som9NRMQqV7</v>
      </c>
      <c r="AO576" s="19" t="str">
        <f>IF(ISNA(VLOOKUP(TRIM(E576),dim_supporttype!A:B,2,FALSE)),"",VLOOKUP(TRIM(E576),dim_supporttype!A:C,2,FALSE))</f>
        <v>CS</v>
      </c>
      <c r="AP576" s="19" t="str">
        <f>IF(ISNA(VLOOKUP(AO576,dim_supporttype!B:C,2,FALSE)),"",VLOOKUP(AO576,dim_supporttype!B:C,2,FALSE))</f>
        <v>lvaJoXT3kCK</v>
      </c>
      <c r="AQ576" s="19" t="str">
        <f>IF(ISNA(VLOOKUP(TRIM(F576),dim_disaggs!A:B,2,FALSE)),"No Disagg",VLOOKUP(TRIM(F576),dim_disaggs!A:B,2,FALSE))</f>
        <v>Age Aggregated/Sex/HIVStatus</v>
      </c>
      <c r="AR576" s="19" t="str">
        <f>IF(ISNA(VLOOKUP(AQ576,dim_disaggs!B:C,2,FALSE)),"",VLOOKUP(AQ576,dim_disaggs!B:C,2,FALSE))</f>
        <v>h0pvSVe1TYf</v>
      </c>
      <c r="AW576" s="66" t="s">
        <v>755</v>
      </c>
      <c r="AX576" s="66" t="s">
        <v>755</v>
      </c>
      <c r="BA576" s="105" t="str">
        <f t="shared" si="81"/>
        <v>Top Level Numerator</v>
      </c>
      <c r="BB576" s="20" t="str">
        <f t="shared" si="82"/>
        <v>PE5QVF0w4xj</v>
      </c>
      <c r="BE576" s="75" t="s">
        <v>755</v>
      </c>
      <c r="BF576" s="73" t="s">
        <v>755</v>
      </c>
      <c r="BG576" s="55" t="s">
        <v>755</v>
      </c>
      <c r="BH576" s="76" t="s">
        <v>755</v>
      </c>
      <c r="BI576" s="20" t="s">
        <v>755</v>
      </c>
      <c r="BJ576" s="20" t="s">
        <v>755</v>
      </c>
      <c r="BK576" s="55" t="s">
        <v>20634</v>
      </c>
      <c r="BL576" s="71" t="s">
        <v>20636</v>
      </c>
      <c r="BM576" s="77" t="s">
        <v>755</v>
      </c>
      <c r="BN576" s="78" t="s">
        <v>755</v>
      </c>
      <c r="BO576" s="77" t="s">
        <v>25670</v>
      </c>
      <c r="BP576" s="78" t="s">
        <v>25672</v>
      </c>
    </row>
    <row r="577" spans="1:68" x14ac:dyDescent="0.2">
      <c r="A577" s="20" t="s">
        <v>95</v>
      </c>
      <c r="B577" s="21" t="s">
        <v>25572</v>
      </c>
      <c r="C577" s="20" t="s">
        <v>80</v>
      </c>
      <c r="D577" s="20" t="s">
        <v>1</v>
      </c>
      <c r="E577" s="22" t="s">
        <v>25556</v>
      </c>
      <c r="F577" s="20" t="s">
        <v>19992</v>
      </c>
      <c r="G577" s="20" t="s">
        <v>20086</v>
      </c>
      <c r="H577" s="20" t="s">
        <v>19992</v>
      </c>
      <c r="I577" s="19">
        <f t="shared" si="76"/>
        <v>33</v>
      </c>
      <c r="J577" s="22"/>
      <c r="K577" s="20" t="s">
        <v>82</v>
      </c>
      <c r="L577" s="95" t="str">
        <f>IF(M577&lt;&gt;"",IF(NOT(ISNA(INDEX(cc!B:B,MATCH(M577,cc!A:A,0)))),INDEX(cc!B:B,MATCH(M577,cc!A:A,0)),"0"),"")</f>
        <v>Age (&lt;1-50+-uk, 12), Sex and HIV Status (Positive)</v>
      </c>
      <c r="M577" s="97" t="s">
        <v>20545</v>
      </c>
      <c r="N577" s="28" t="str">
        <f t="shared" si="83"/>
        <v/>
      </c>
      <c r="O577" s="19" t="str">
        <f t="shared" si="77"/>
        <v>TX_NEW (N, CS, Age/Sex/HIVStatus): New on ART</v>
      </c>
      <c r="P577" s="19" t="str">
        <f t="shared" si="78"/>
        <v>TX_NEW (N, CS, Age/Sex/HIVStatus): New on ART</v>
      </c>
      <c r="Q577" s="19" t="str">
        <f t="shared" si="84"/>
        <v>TX_NEW (N, CS, Age/Sex/HIVStatus)</v>
      </c>
      <c r="R577" s="19" t="str">
        <f t="shared" si="79"/>
        <v>TX_NEW_N_CS_Age_Sex_HIVStatus</v>
      </c>
      <c r="S577" s="19" t="str">
        <f t="shared" si="80"/>
        <v>TX_NEW_N_CS_Age_Sex_HIVStatus_</v>
      </c>
      <c r="T577" s="19" t="b">
        <f>NOT(ISNA(VLOOKUP(B577,dbcodes!A:B,2,FALSE)))</f>
        <v>0</v>
      </c>
      <c r="U577" s="19">
        <f>IF(ISNA(VLOOKUP(B577,dbcodes!A:B,2,FALSE)),des!R2644,VLOOKUP(B577,dbcodes!A:B,2,FALSE))</f>
        <v>0</v>
      </c>
      <c r="W577" s="107" t="str">
        <f>IF(ISNA(VLOOKUP(C577,descriptions!A:B,2,FALSE)),des!V1525,IF(G577=" TARGET","Target ","")&amp;VLOOKUP(C577,descriptions!A:B,2,FALSE))</f>
        <v>Number of adults and children newly enrolled on antiretroviral therapy (ART)</v>
      </c>
      <c r="X577" s="20" t="s">
        <v>4</v>
      </c>
      <c r="Y577" s="20" t="s">
        <v>831</v>
      </c>
      <c r="Z577" s="20" t="s">
        <v>836</v>
      </c>
      <c r="AA577" s="20" t="s">
        <v>102</v>
      </c>
      <c r="AB577" s="20" t="s">
        <v>755</v>
      </c>
      <c r="AC577" s="19" t="str">
        <f>IF(AB577&lt;&gt;"",IF(NOT(ISNA(INDEX(os!A:A,MATCH(AB577,os!B:B,0)))),INDEX(os!A:A,MATCH(AB577,os!B:B,0)),"0"),"")</f>
        <v/>
      </c>
      <c r="AD577" s="20" t="s">
        <v>830</v>
      </c>
      <c r="AH577" s="93" t="str">
        <f>IF(NOT(ISNA(VLOOKUP(B:B,ResultsTargets!A:A,1,0))),"TRUE","")</f>
        <v>TRUE</v>
      </c>
      <c r="AI577" s="19" t="str">
        <f>IF(ISNA(VLOOKUP(C577,dim_techarea!A:B,2,FALSE)),"",VLOOKUP(C577,dim_techarea!A:B,2,FALSE))</f>
        <v>TX_NEW</v>
      </c>
      <c r="AJ577" s="19" t="str">
        <f>IF(ISNA(VLOOKUP(AI577,dim_techarea!B:C,2,FALSE)),"",VLOOKUP(AI577,dim_techarea!B:C,2,FALSE))</f>
        <v>udCop657yzi</v>
      </c>
      <c r="AK577" s="19" t="str">
        <f>IF(ISNA(VLOOKUP(TRIM(G577),dim_targetsresults!A:B,2,FALSE)),"",VLOOKUP(TRIM(G577),dim_targetsresults!A:C,2,FALSE))</f>
        <v>MER Results</v>
      </c>
      <c r="AL577" s="19" t="str">
        <f>IF(ISNA(VLOOKUP(AK577,dim_targetsresults!B:C,2,FALSE)),"",VLOOKUP(AK577,dim_targetsresults!B:C,2,FALSE))</f>
        <v>Jh0jDM5yQ2E</v>
      </c>
      <c r="AM577" s="19" t="str">
        <f>IF(ISNA(VLOOKUP(TRIM(D577),dim_numeratordenominator!A:B,2,FALSE)),"",VLOOKUP(TRIM(D577),dim_numeratordenominator!A:C,2,FALSE))</f>
        <v>Numerator</v>
      </c>
      <c r="AN577" s="19" t="str">
        <f>IF(ISNA(VLOOKUP(AM577,dim_numeratordenominator!B:C,2,FALSE)),"",VLOOKUP(AM577,dim_numeratordenominator!B:C,2,FALSE))</f>
        <v>Som9NRMQqV7</v>
      </c>
      <c r="AO577" s="19" t="str">
        <f>IF(ISNA(VLOOKUP(TRIM(E577),dim_supporttype!A:B,2,FALSE)),"",VLOOKUP(TRIM(E577),dim_supporttype!A:C,2,FALSE))</f>
        <v>CS</v>
      </c>
      <c r="AP577" s="19" t="str">
        <f>IF(ISNA(VLOOKUP(AO577,dim_supporttype!B:C,2,FALSE)),"",VLOOKUP(AO577,dim_supporttype!B:C,2,FALSE))</f>
        <v>lvaJoXT3kCK</v>
      </c>
      <c r="AQ577" s="19" t="str">
        <f>IF(ISNA(VLOOKUP(TRIM(F577),dim_disaggs!A:B,2,FALSE)),"No Disagg",VLOOKUP(TRIM(F577),dim_disaggs!A:B,2,FALSE))</f>
        <v>Age/Sex/HIVStatus</v>
      </c>
      <c r="AR577" s="19" t="str">
        <f>IF(ISNA(VLOOKUP(AQ577,dim_disaggs!B:C,2,FALSE)),"",VLOOKUP(AQ577,dim_disaggs!B:C,2,FALSE))</f>
        <v>pxz2gGSIQhG</v>
      </c>
      <c r="AW577" s="66" t="s">
        <v>755</v>
      </c>
      <c r="AX577" s="66" t="s">
        <v>755</v>
      </c>
      <c r="BA577" s="105" t="str">
        <f t="shared" si="81"/>
        <v>Top Level Numerator</v>
      </c>
      <c r="BB577" s="20" t="str">
        <f t="shared" si="82"/>
        <v>PE5QVF0w4xj</v>
      </c>
      <c r="BE577" s="75" t="s">
        <v>755</v>
      </c>
      <c r="BF577" s="73" t="s">
        <v>755</v>
      </c>
      <c r="BG577" s="71" t="s">
        <v>755</v>
      </c>
      <c r="BH577" s="71" t="s">
        <v>755</v>
      </c>
      <c r="BI577" s="20" t="s">
        <v>755</v>
      </c>
      <c r="BJ577" s="20" t="s">
        <v>755</v>
      </c>
      <c r="BK577" s="55" t="s">
        <v>755</v>
      </c>
      <c r="BL577" s="71" t="s">
        <v>755</v>
      </c>
      <c r="BM577" s="77" t="s">
        <v>755</v>
      </c>
      <c r="BN577" s="78" t="s">
        <v>755</v>
      </c>
      <c r="BO577" s="77" t="s">
        <v>25670</v>
      </c>
      <c r="BP577" s="78" t="s">
        <v>25672</v>
      </c>
    </row>
    <row r="578" spans="1:68" x14ac:dyDescent="0.2">
      <c r="A578" s="20" t="s">
        <v>95</v>
      </c>
      <c r="B578" s="21" t="s">
        <v>25575</v>
      </c>
      <c r="C578" s="20" t="s">
        <v>80</v>
      </c>
      <c r="D578" s="20" t="s">
        <v>1</v>
      </c>
      <c r="E578" s="22" t="s">
        <v>25556</v>
      </c>
      <c r="F578" s="20" t="s">
        <v>19991</v>
      </c>
      <c r="G578" s="20" t="s">
        <v>20086</v>
      </c>
      <c r="H578" s="20" t="s">
        <v>19991</v>
      </c>
      <c r="I578" s="19">
        <f t="shared" ref="I578:I641" si="85">LEN(Q578)</f>
        <v>32</v>
      </c>
      <c r="K578" s="20" t="s">
        <v>82</v>
      </c>
      <c r="L578" s="95" t="str">
        <f>IF(M578&lt;&gt;"",IF(NOT(ISNA(INDEX(cc!B:B,MATCH(M578,cc!A:A,0)))),INDEX(cc!B:B,MATCH(M578,cc!A:A,0)),"0"),"")</f>
        <v>Key Populations v3 and HIV Status (Positive)</v>
      </c>
      <c r="M578" s="97" t="s">
        <v>19977</v>
      </c>
      <c r="N578" s="28" t="str">
        <f t="shared" si="83"/>
        <v/>
      </c>
      <c r="O578" s="19" t="str">
        <f t="shared" ref="O578:O641" si="86">CONCATENATE(C578, " (",_xlfn.TEXTJOIN(", ",TRUE,D578,E578,F578),")",N578,J578,": ",K578)</f>
        <v>TX_NEW (N, CS, KeyPop/HIVStatus): New on ART</v>
      </c>
      <c r="P578" s="19" t="str">
        <f t="shared" ref="P578:P641" si="87">IF(RIGHT(O578,1)=":",LEFT(O578,LEN(O578)-1),O578)</f>
        <v>TX_NEW (N, CS, KeyPop/HIVStatus): New on ART</v>
      </c>
      <c r="Q578" s="19" t="str">
        <f t="shared" si="84"/>
        <v>TX_NEW (N, CS, KeyPop/HIVStatus)</v>
      </c>
      <c r="R578" s="19" t="str">
        <f t="shared" ref="R578:R641" si="88">IF(RIGHT(S578,1)="_",LEFT(S578,LEN(S578)-1),S578)</f>
        <v>TX_NEW_N_CS_KeyPop_HIVStatus</v>
      </c>
      <c r="S578" s="19" t="str">
        <f t="shared" ref="S578:S641" si="89">SUBSTITUTE(SUBSTITUTE(SUBSTITUTE(SUBSTITUTE(SUBSTITUTE(SUBSTITUTE(SUBSTITUTE(SUBSTITUTE(SUBSTITUTE(Q578,"&amp;","and"),"&lt;","lt"),"&gt;","gt"),"(","_"),")","_"),"/","_")," ","_"),",","_"),"__","_")</f>
        <v>TX_NEW_N_CS_KeyPop_HIVStatus_</v>
      </c>
      <c r="T578" s="19" t="b">
        <f>NOT(ISNA(VLOOKUP(B578,dbcodes!A:B,2,FALSE)))</f>
        <v>0</v>
      </c>
      <c r="U578" s="19">
        <f>IF(ISNA(VLOOKUP(B578,dbcodes!A:B,2,FALSE)),des!R2645,VLOOKUP(B578,dbcodes!A:B,2,FALSE))</f>
        <v>0</v>
      </c>
      <c r="W578" s="107" t="str">
        <f>IF(ISNA(VLOOKUP(C578,descriptions!A:B,2,FALSE)),des!V1536,IF(G578=" TARGET","Target ","")&amp;VLOOKUP(C578,descriptions!A:B,2,FALSE))</f>
        <v>Number of adults and children newly enrolled on antiretroviral therapy (ART)</v>
      </c>
      <c r="X578" s="20" t="s">
        <v>4</v>
      </c>
      <c r="Y578" s="20" t="s">
        <v>831</v>
      </c>
      <c r="Z578" s="20" t="s">
        <v>836</v>
      </c>
      <c r="AA578" s="20" t="s">
        <v>102</v>
      </c>
      <c r="AB578" s="20" t="s">
        <v>755</v>
      </c>
      <c r="AC578" s="19" t="str">
        <f>IF(AB578&lt;&gt;"",IF(NOT(ISNA(INDEX(os!A:A,MATCH(AB578,os!B:B,0)))),INDEX(os!A:A,MATCH(AB578,os!B:B,0)),"0"),"")</f>
        <v/>
      </c>
      <c r="AD578" s="20" t="s">
        <v>830</v>
      </c>
      <c r="AH578" s="93" t="str">
        <f>IF(NOT(ISNA(VLOOKUP(B:B,ResultsTargets!A:A,1,0))),"TRUE","")</f>
        <v>TRUE</v>
      </c>
      <c r="AI578" s="19" t="str">
        <f>IF(ISNA(VLOOKUP(C578,dim_techarea!A:B,2,FALSE)),"",VLOOKUP(C578,dim_techarea!A:B,2,FALSE))</f>
        <v>TX_NEW</v>
      </c>
      <c r="AJ578" s="19" t="str">
        <f>IF(ISNA(VLOOKUP(AI578,dim_techarea!B:C,2,FALSE)),"",VLOOKUP(AI578,dim_techarea!B:C,2,FALSE))</f>
        <v>udCop657yzi</v>
      </c>
      <c r="AK578" s="19" t="str">
        <f>IF(ISNA(VLOOKUP(TRIM(G578),dim_targetsresults!A:B,2,FALSE)),"",VLOOKUP(TRIM(G578),dim_targetsresults!A:C,2,FALSE))</f>
        <v>MER Results</v>
      </c>
      <c r="AL578" s="19" t="str">
        <f>IF(ISNA(VLOOKUP(AK578,dim_targetsresults!B:C,2,FALSE)),"",VLOOKUP(AK578,dim_targetsresults!B:C,2,FALSE))</f>
        <v>Jh0jDM5yQ2E</v>
      </c>
      <c r="AM578" s="19" t="str">
        <f>IF(ISNA(VLOOKUP(TRIM(D578),dim_numeratordenominator!A:B,2,FALSE)),"",VLOOKUP(TRIM(D578),dim_numeratordenominator!A:C,2,FALSE))</f>
        <v>Numerator</v>
      </c>
      <c r="AN578" s="19" t="str">
        <f>IF(ISNA(VLOOKUP(AM578,dim_numeratordenominator!B:C,2,FALSE)),"",VLOOKUP(AM578,dim_numeratordenominator!B:C,2,FALSE))</f>
        <v>Som9NRMQqV7</v>
      </c>
      <c r="AO578" s="19" t="str">
        <f>IF(ISNA(VLOOKUP(TRIM(E578),dim_supporttype!A:B,2,FALSE)),"",VLOOKUP(TRIM(E578),dim_supporttype!A:C,2,FALSE))</f>
        <v>CS</v>
      </c>
      <c r="AP578" s="19" t="str">
        <f>IF(ISNA(VLOOKUP(AO578,dim_supporttype!B:C,2,FALSE)),"",VLOOKUP(AO578,dim_supporttype!B:C,2,FALSE))</f>
        <v>lvaJoXT3kCK</v>
      </c>
      <c r="AQ578" s="19" t="str">
        <f>IF(ISNA(VLOOKUP(TRIM(F578),dim_disaggs!A:B,2,FALSE)),"No Disagg",VLOOKUP(TRIM(F578),dim_disaggs!A:B,2,FALSE))</f>
        <v>KeyPop/HIVStatus</v>
      </c>
      <c r="AR578" s="19" t="str">
        <f>IF(ISNA(VLOOKUP(AQ578,dim_disaggs!B:C,2,FALSE)),"",VLOOKUP(AQ578,dim_disaggs!B:C,2,FALSE))</f>
        <v>oLVJbdHt6ou</v>
      </c>
      <c r="AW578" s="66" t="s">
        <v>755</v>
      </c>
      <c r="AX578" s="66" t="s">
        <v>755</v>
      </c>
      <c r="BA578" s="105" t="str">
        <f t="shared" ref="BA578:BA641" si="90">IF(OR(
IF(RIGHT(LEFT(BC578,11),1)="N",TRUE,FALSE),IF(RIGHT(LEFT(BE578,11),1)="N",TRUE,FALSE),IF(RIGHT(LEFT(BG578,11),1)="N",TRUE,FALSE),IF(RIGHT(LEFT(BI578,11),1)="N",TRUE,FALSE),IF(RIGHT(LEFT(BK578,11),1)="N",TRUE,FALSE),IF(RIGHT(LEFT(BM578,11),1)="N",TRUE,FALSE),IF(RIGHT(LEFT(BO578,11),1)="N",TRUE,FALSE)
),"Top Level Numerator",
IF(OR(
IF(RIGHT(LEFT(BC578,11),1)="D",TRUE,FALSE),IF(RIGHT(LEFT(BE578,11),1)="D",TRUE,FALSE),IF(RIGHT(LEFT(BG578,11),1)="D",TRUE,FALSE),IF(RIGHT(LEFT(BI578,11),1)="D",TRUE,FALSE),IF(RIGHT(LEFT(BK578,11),1)="D",TRUE,FALSE),IF(RIGHT(LEFT(BM578,11),1)="D",TRUE,FALSE),IF(RIGHT(LEFT(BO578,11),1)="D",TRUE,FALSE)
),"Top Level Denominator","")
)</f>
        <v/>
      </c>
      <c r="BB578" s="20" t="str">
        <f t="shared" ref="BB578:BB641" si="91">IF(OR(
IF(RIGHT(LEFT(BC578,11),1)="N",TRUE,FALSE),IF(RIGHT(LEFT(BE578,11),1)="N",TRUE,FALSE),IF(RIGHT(LEFT(BG578,11),1)="N",TRUE,FALSE),IF(RIGHT(LEFT(BI578,11),1)="N",TRUE,FALSE),IF(RIGHT(LEFT(BK578,11),1)="N",TRUE,FALSE),IF(RIGHT(LEFT(BM578,11),1)="N",TRUE,FALSE),IF(RIGHT(LEFT(BO578,11),1)="N",TRUE,FALSE)
),"PE5QVF0w4xj",
IF(OR(
IF(RIGHT(LEFT(BC578,11),1)="D",TRUE,FALSE),IF(RIGHT(LEFT(BE578,11),1)="D",TRUE,FALSE),IF(RIGHT(LEFT(BG578,11),1)="D",TRUE,FALSE),IF(RIGHT(LEFT(BI578,11),1)="D",TRUE,FALSE),IF(RIGHT(LEFT(BK578,11),1)="D",TRUE,FALSE),IF(RIGHT(LEFT(BM578,11),1)="D",TRUE,FALSE),IF(RIGHT(LEFT(BO578,11),1)="D",TRUE,FALSE)
),"Azqe383ljKu","")
)</f>
        <v/>
      </c>
      <c r="BE578" s="75" t="s">
        <v>755</v>
      </c>
      <c r="BF578" s="73" t="s">
        <v>755</v>
      </c>
      <c r="BG578" s="55" t="s">
        <v>755</v>
      </c>
      <c r="BH578" s="76" t="s">
        <v>755</v>
      </c>
      <c r="BI578" s="20" t="s">
        <v>755</v>
      </c>
      <c r="BJ578" s="20" t="s">
        <v>755</v>
      </c>
      <c r="BK578" s="55" t="s">
        <v>755</v>
      </c>
      <c r="BL578" s="71" t="s">
        <v>755</v>
      </c>
      <c r="BM578" s="77" t="s">
        <v>755</v>
      </c>
      <c r="BN578" s="78" t="s">
        <v>755</v>
      </c>
      <c r="BO578" s="77" t="s">
        <v>755</v>
      </c>
      <c r="BP578" s="78" t="s">
        <v>755</v>
      </c>
    </row>
    <row r="579" spans="1:68" x14ac:dyDescent="0.2">
      <c r="A579" s="20" t="s">
        <v>95</v>
      </c>
      <c r="B579" s="20" t="s">
        <v>25574</v>
      </c>
      <c r="C579" s="20" t="s">
        <v>80</v>
      </c>
      <c r="D579" s="20" t="s">
        <v>1</v>
      </c>
      <c r="E579" s="22" t="s">
        <v>25556</v>
      </c>
      <c r="F579" s="20" t="s">
        <v>20026</v>
      </c>
      <c r="G579" s="20" t="s">
        <v>20086</v>
      </c>
      <c r="H579" s="20" t="s">
        <v>20025</v>
      </c>
      <c r="I579" s="19">
        <f t="shared" si="85"/>
        <v>36</v>
      </c>
      <c r="J579" s="20" t="s">
        <v>755</v>
      </c>
      <c r="K579" s="20" t="s">
        <v>82</v>
      </c>
      <c r="L579" s="95" t="str">
        <f>IF(M579&lt;&gt;"",IF(NOT(ISNA(INDEX(cc!B:B,MATCH(M579,cc!A:A,0)))),INDEX(cc!B:B,MATCH(M579,cc!A:A,0)),"0"),"")</f>
        <v>Pregnant/Breastfeeding Status and HIV Status (Positive)</v>
      </c>
      <c r="M579" s="97" t="s">
        <v>103</v>
      </c>
      <c r="N579" s="28" t="str">
        <f t="shared" si="83"/>
        <v/>
      </c>
      <c r="O579" s="19" t="str">
        <f t="shared" si="86"/>
        <v>TX_NEW (N, CS, PregnantOrBreastfeeding/HIVStatus): New on ART</v>
      </c>
      <c r="P579" s="19" t="str">
        <f t="shared" si="87"/>
        <v>TX_NEW (N, CS, PregnantOrBreastfeeding/HIVStatus): New on ART</v>
      </c>
      <c r="Q579" s="19" t="str">
        <f t="shared" si="84"/>
        <v>TX_NEW (N, CS, PregnantBF/HIVStatus)</v>
      </c>
      <c r="R579" s="19" t="str">
        <f t="shared" si="88"/>
        <v>TX_NEW_N_CS_PregnantBF_HIVStatus</v>
      </c>
      <c r="S579" s="19" t="str">
        <f t="shared" si="89"/>
        <v>TX_NEW_N_CS_PregnantBF_HIVStatus_</v>
      </c>
      <c r="T579" s="19" t="b">
        <f>NOT(ISNA(VLOOKUP(B579,dbcodes!A:B,2,FALSE)))</f>
        <v>0</v>
      </c>
      <c r="U579" s="19">
        <f>IF(ISNA(VLOOKUP(B579,dbcodes!A:B,2,FALSE)),des!R2646,VLOOKUP(B579,dbcodes!A:B,2,FALSE))</f>
        <v>0</v>
      </c>
      <c r="W579" s="107" t="str">
        <f>IF(ISNA(VLOOKUP(C579,descriptions!A:B,2,FALSE)),des!V1539,IF(G579=" TARGET","Target ","")&amp;VLOOKUP(C579,descriptions!A:B,2,FALSE))</f>
        <v>Number of adults and children newly enrolled on antiretroviral therapy (ART)</v>
      </c>
      <c r="X579" s="20" t="s">
        <v>4</v>
      </c>
      <c r="Y579" s="20" t="s">
        <v>831</v>
      </c>
      <c r="Z579" s="20" t="s">
        <v>836</v>
      </c>
      <c r="AA579" s="20" t="s">
        <v>102</v>
      </c>
      <c r="AB579" s="20" t="s">
        <v>755</v>
      </c>
      <c r="AC579" s="19" t="str">
        <f>IF(AB579&lt;&gt;"",IF(NOT(ISNA(INDEX(os!A:A,MATCH(AB579,os!B:B,0)))),INDEX(os!A:A,MATCH(AB579,os!B:B,0)),"0"),"")</f>
        <v/>
      </c>
      <c r="AD579" s="20" t="s">
        <v>830</v>
      </c>
      <c r="AH579" s="93" t="str">
        <f>IF(NOT(ISNA(VLOOKUP(B:B,ResultsTargets!A:A,1,0))),"TRUE","")</f>
        <v>TRUE</v>
      </c>
      <c r="AI579" s="19" t="str">
        <f>IF(ISNA(VLOOKUP(C579,dim_techarea!A:B,2,FALSE)),"",VLOOKUP(C579,dim_techarea!A:B,2,FALSE))</f>
        <v>TX_NEW</v>
      </c>
      <c r="AJ579" s="19" t="str">
        <f>IF(ISNA(VLOOKUP(AI579,dim_techarea!B:C,2,FALSE)),"",VLOOKUP(AI579,dim_techarea!B:C,2,FALSE))</f>
        <v>udCop657yzi</v>
      </c>
      <c r="AK579" s="19" t="str">
        <f>IF(ISNA(VLOOKUP(TRIM(G579),dim_targetsresults!A:B,2,FALSE)),"",VLOOKUP(TRIM(G579),dim_targetsresults!A:C,2,FALSE))</f>
        <v>MER Results</v>
      </c>
      <c r="AL579" s="19" t="str">
        <f>IF(ISNA(VLOOKUP(AK579,dim_targetsresults!B:C,2,FALSE)),"",VLOOKUP(AK579,dim_targetsresults!B:C,2,FALSE))</f>
        <v>Jh0jDM5yQ2E</v>
      </c>
      <c r="AM579" s="19" t="str">
        <f>IF(ISNA(VLOOKUP(TRIM(D579),dim_numeratordenominator!A:B,2,FALSE)),"",VLOOKUP(TRIM(D579),dim_numeratordenominator!A:C,2,FALSE))</f>
        <v>Numerator</v>
      </c>
      <c r="AN579" s="19" t="str">
        <f>IF(ISNA(VLOOKUP(AM579,dim_numeratordenominator!B:C,2,FALSE)),"",VLOOKUP(AM579,dim_numeratordenominator!B:C,2,FALSE))</f>
        <v>Som9NRMQqV7</v>
      </c>
      <c r="AO579" s="19" t="str">
        <f>IF(ISNA(VLOOKUP(TRIM(E579),dim_supporttype!A:B,2,FALSE)),"",VLOOKUP(TRIM(E579),dim_supporttype!A:C,2,FALSE))</f>
        <v>CS</v>
      </c>
      <c r="AP579" s="19" t="str">
        <f>IF(ISNA(VLOOKUP(AO579,dim_supporttype!B:C,2,FALSE)),"",VLOOKUP(AO579,dim_supporttype!B:C,2,FALSE))</f>
        <v>lvaJoXT3kCK</v>
      </c>
      <c r="AQ579" s="19" t="str">
        <f>IF(ISNA(VLOOKUP(TRIM(F579),dim_disaggs!A:B,2,FALSE)),"No Disagg",VLOOKUP(TRIM(F579),dim_disaggs!A:B,2,FALSE))</f>
        <v>PregnantOrBreastfeeding/HIVStatus</v>
      </c>
      <c r="AR579" s="19" t="str">
        <f>IF(ISNA(VLOOKUP(AQ579,dim_disaggs!B:C,2,FALSE)),"",VLOOKUP(AQ579,dim_disaggs!B:C,2,FALSE))</f>
        <v>Q1JXU8C3F5L</v>
      </c>
      <c r="AW579" s="66" t="s">
        <v>755</v>
      </c>
      <c r="AX579" s="66" t="s">
        <v>755</v>
      </c>
      <c r="BA579" s="105" t="str">
        <f t="shared" si="90"/>
        <v/>
      </c>
      <c r="BB579" s="20" t="str">
        <f t="shared" si="91"/>
        <v/>
      </c>
      <c r="BE579" s="75" t="s">
        <v>755</v>
      </c>
      <c r="BF579" s="73" t="s">
        <v>755</v>
      </c>
      <c r="BG579" s="55" t="s">
        <v>755</v>
      </c>
      <c r="BH579" s="76" t="s">
        <v>755</v>
      </c>
      <c r="BI579" s="20" t="s">
        <v>755</v>
      </c>
      <c r="BJ579" s="20" t="s">
        <v>755</v>
      </c>
      <c r="BK579" s="55" t="s">
        <v>755</v>
      </c>
      <c r="BL579" s="71" t="s">
        <v>755</v>
      </c>
      <c r="BM579" s="77" t="s">
        <v>755</v>
      </c>
      <c r="BN579" s="78" t="s">
        <v>755</v>
      </c>
      <c r="BO579" s="77" t="s">
        <v>755</v>
      </c>
      <c r="BP579" s="78" t="s">
        <v>755</v>
      </c>
    </row>
    <row r="580" spans="1:68" x14ac:dyDescent="0.2">
      <c r="A580" s="20" t="s">
        <v>95</v>
      </c>
      <c r="B580" s="5" t="s">
        <v>25651</v>
      </c>
      <c r="C580" s="20" t="s">
        <v>80</v>
      </c>
      <c r="D580" s="20" t="s">
        <v>1</v>
      </c>
      <c r="E580" s="22" t="s">
        <v>25646</v>
      </c>
      <c r="G580" s="20" t="s">
        <v>20086</v>
      </c>
      <c r="I580" s="19">
        <f t="shared" si="85"/>
        <v>24</v>
      </c>
      <c r="J580" s="20" t="s">
        <v>755</v>
      </c>
      <c r="K580" s="20" t="s">
        <v>82</v>
      </c>
      <c r="L580" s="95" t="str">
        <f>IF(M580&lt;&gt;"",IF(NOT(ISNA(INDEX(cc!B:B,MATCH(M580,cc!A:A,0)))),INDEX(cc!B:B,MATCH(M580,cc!A:A,0)),"0"),"")</f>
        <v>default</v>
      </c>
      <c r="M580" s="97" t="s">
        <v>13</v>
      </c>
      <c r="N580" s="28" t="str">
        <f t="shared" si="83"/>
        <v/>
      </c>
      <c r="O580" s="19" t="str">
        <f t="shared" si="86"/>
        <v>TX_NEW (N, CS_NARRATIVE): New on ART</v>
      </c>
      <c r="P580" s="19" t="str">
        <f t="shared" si="87"/>
        <v>TX_NEW (N, CS_NARRATIVE): New on ART</v>
      </c>
      <c r="Q580" s="19" t="str">
        <f t="shared" si="84"/>
        <v>TX_NEW (N, CS_NARRATIVE)</v>
      </c>
      <c r="R580" s="19" t="str">
        <f t="shared" si="88"/>
        <v>TX_NEW_N_CS_NARRATIVE</v>
      </c>
      <c r="S580" s="19" t="str">
        <f t="shared" si="89"/>
        <v>TX_NEW_N_CS_NARRATIVE_</v>
      </c>
      <c r="T580" s="19" t="b">
        <f>NOT(ISNA(VLOOKUP(B580,dbcodes!A:B,2,FALSE)))</f>
        <v>0</v>
      </c>
      <c r="U580" s="19">
        <f>IF(ISNA(VLOOKUP(B580,dbcodes!A:B,2,FALSE)),des!R2647,VLOOKUP(B580,dbcodes!A:B,2,FALSE))</f>
        <v>0</v>
      </c>
      <c r="W580" s="107" t="str">
        <f>IF(ISNA(VLOOKUP(C580,descriptions!A:B,2,FALSE)),des!V1548,IF(G580=" TARGET","Target ","")&amp;VLOOKUP(C580,descriptions!A:B,2,FALSE))</f>
        <v>Number of adults and children newly enrolled on antiretroviral therapy (ART)</v>
      </c>
      <c r="X580" s="20" t="s">
        <v>9</v>
      </c>
      <c r="Y580" s="20" t="s">
        <v>831</v>
      </c>
      <c r="Z580" s="20" t="s">
        <v>836</v>
      </c>
      <c r="AA580" s="20" t="s">
        <v>102</v>
      </c>
      <c r="AB580" s="20" t="s">
        <v>755</v>
      </c>
      <c r="AC580" s="19" t="str">
        <f>IF(AB580&lt;&gt;"",IF(NOT(ISNA(INDEX(os!A:A,MATCH(AB580,os!B:B,0)))),INDEX(os!A:A,MATCH(AB580,os!B:B,0)),"0"),"")</f>
        <v/>
      </c>
      <c r="AD580" s="20" t="s">
        <v>830</v>
      </c>
      <c r="AH580" s="93" t="str">
        <f>IF(NOT(ISNA(VLOOKUP(B:B,ResultsTargets!A:A,1,0))),"TRUE","")</f>
        <v>TRUE</v>
      </c>
      <c r="AI580" s="19" t="str">
        <f>IF(ISNA(VLOOKUP(C580,dim_techarea!A:B,2,FALSE)),"",VLOOKUP(C580,dim_techarea!A:B,2,FALSE))</f>
        <v>TX_NEW</v>
      </c>
      <c r="AJ580" s="19" t="str">
        <f>IF(ISNA(VLOOKUP(AI580,dim_techarea!B:C,2,FALSE)),"",VLOOKUP(AI580,dim_techarea!B:C,2,FALSE))</f>
        <v>udCop657yzi</v>
      </c>
      <c r="AK580" s="19" t="str">
        <f>IF(ISNA(VLOOKUP(TRIM(G580),dim_targetsresults!A:B,2,FALSE)),"",VLOOKUP(TRIM(G580),dim_targetsresults!A:C,2,FALSE))</f>
        <v>MER Results</v>
      </c>
      <c r="AL580" s="19" t="str">
        <f>IF(ISNA(VLOOKUP(AK580,dim_targetsresults!B:C,2,FALSE)),"",VLOOKUP(AK580,dim_targetsresults!B:C,2,FALSE))</f>
        <v>Jh0jDM5yQ2E</v>
      </c>
      <c r="AM580" s="19" t="str">
        <f>IF(ISNA(VLOOKUP(TRIM(D580),dim_numeratordenominator!A:B,2,FALSE)),"",VLOOKUP(TRIM(D580),dim_numeratordenominator!A:C,2,FALSE))</f>
        <v>Numerator</v>
      </c>
      <c r="AN580" s="19" t="str">
        <f>IF(ISNA(VLOOKUP(AM580,dim_numeratordenominator!B:C,2,FALSE)),"",VLOOKUP(AM580,dim_numeratordenominator!B:C,2,FALSE))</f>
        <v>Som9NRMQqV7</v>
      </c>
      <c r="AO580" s="19" t="str">
        <f>IF(ISNA(VLOOKUP(TRIM(E580),dim_supporttype!A:B,2,FALSE)),"",VLOOKUP(TRIM(E580),dim_supporttype!A:C,2,FALSE))</f>
        <v>CS Narrative</v>
      </c>
      <c r="AP580" s="19" t="str">
        <f>IF(ISNA(VLOOKUP(AO580,dim_supporttype!B:C,2,FALSE)),"",VLOOKUP(AO580,dim_supporttype!B:C,2,FALSE))</f>
        <v>KuvGvvQ2VIe</v>
      </c>
      <c r="AQ580" s="19" t="str">
        <f>IF(ISNA(VLOOKUP(TRIM(F580),dim_disaggs!A:B,2,FALSE)),"No Disagg",VLOOKUP(TRIM(F580),dim_disaggs!A:B,2,FALSE))</f>
        <v>No Disagg</v>
      </c>
      <c r="AR580" s="19" t="str">
        <f>IF(ISNA(VLOOKUP(AQ580,dim_disaggs!B:C,2,FALSE)),"",VLOOKUP(AQ580,dim_disaggs!B:C,2,FALSE))</f>
        <v>werJlVT6sf3</v>
      </c>
      <c r="AW580" s="66" t="s">
        <v>755</v>
      </c>
      <c r="AX580" s="66" t="s">
        <v>755</v>
      </c>
      <c r="BA580" s="105" t="str">
        <f t="shared" si="90"/>
        <v/>
      </c>
      <c r="BB580" s="20" t="str">
        <f t="shared" si="91"/>
        <v/>
      </c>
      <c r="BE580" s="75" t="s">
        <v>755</v>
      </c>
      <c r="BF580" s="73" t="s">
        <v>755</v>
      </c>
      <c r="BG580" s="55" t="s">
        <v>755</v>
      </c>
      <c r="BH580" s="76" t="s">
        <v>755</v>
      </c>
      <c r="BI580" s="20" t="s">
        <v>755</v>
      </c>
      <c r="BJ580" s="20" t="s">
        <v>755</v>
      </c>
      <c r="BK580" s="55" t="s">
        <v>755</v>
      </c>
      <c r="BL580" s="71" t="s">
        <v>755</v>
      </c>
      <c r="BM580" s="77" t="s">
        <v>755</v>
      </c>
      <c r="BN580" s="78" t="s">
        <v>755</v>
      </c>
      <c r="BO580" s="77" t="s">
        <v>755</v>
      </c>
      <c r="BP580" s="78" t="s">
        <v>755</v>
      </c>
    </row>
    <row r="581" spans="1:68" x14ac:dyDescent="0.2">
      <c r="A581" s="20" t="s">
        <v>95</v>
      </c>
      <c r="B581" s="21" t="s">
        <v>19987</v>
      </c>
      <c r="C581" s="20" t="s">
        <v>80</v>
      </c>
      <c r="D581" s="20" t="s">
        <v>1</v>
      </c>
      <c r="E581" s="20" t="s">
        <v>77</v>
      </c>
      <c r="F581" s="20" t="s">
        <v>19992</v>
      </c>
      <c r="G581" s="20" t="s">
        <v>2442</v>
      </c>
      <c r="H581" s="20" t="s">
        <v>19992</v>
      </c>
      <c r="I581" s="19">
        <f t="shared" si="85"/>
        <v>41</v>
      </c>
      <c r="J581" s="20" t="s">
        <v>755</v>
      </c>
      <c r="K581" s="20" t="s">
        <v>82</v>
      </c>
      <c r="L581" s="95" t="str">
        <f>IF(M581&lt;&gt;"",IF(NOT(ISNA(INDEX(cc!B:B,MATCH(M581,cc!A:A,0)))),INDEX(cc!B:B,MATCH(M581,cc!A:A,0)),"0"),"")</f>
        <v>Age (&lt;1-50+-uk, 12), Sex and HIV Status (Positive)</v>
      </c>
      <c r="M581" s="97" t="s">
        <v>20545</v>
      </c>
      <c r="N581" s="28" t="str">
        <f t="shared" si="83"/>
        <v xml:space="preserve"> TARGET</v>
      </c>
      <c r="O581" s="19" t="str">
        <f t="shared" si="86"/>
        <v>TX_NEW (N, DSD, Age/Sex/HIVStatus) TARGET: New on ART</v>
      </c>
      <c r="P581" s="19" t="str">
        <f t="shared" si="87"/>
        <v>TX_NEW (N, DSD, Age/Sex/HIVStatus) TARGET: New on ART</v>
      </c>
      <c r="Q581" s="19" t="str">
        <f t="shared" si="84"/>
        <v>TX_NEW (N, DSD, Age/Sex/HIVStatus) TARGET</v>
      </c>
      <c r="R581" s="19" t="str">
        <f t="shared" si="88"/>
        <v>TX_NEW_N_DSD_Age_Sex_HIVStatus_TARGET</v>
      </c>
      <c r="S581" s="19" t="str">
        <f t="shared" si="89"/>
        <v>TX_NEW_N_DSD_Age_Sex_HIVStatus_TARGET</v>
      </c>
      <c r="T581" s="19" t="b">
        <f>NOT(ISNA(VLOOKUP(B581,dbcodes!A:B,2,FALSE)))</f>
        <v>1</v>
      </c>
      <c r="U581" s="19" t="str">
        <f>IF(ISNA(VLOOKUP(B581,dbcodes!A:B,2,FALSE)),des!R2648,VLOOKUP(B581,dbcodes!A:B,2,FALSE))</f>
        <v>TX_NEW_N_DSD_Age_Sex_HIVStatus_TARGET</v>
      </c>
      <c r="W581" s="107" t="str">
        <f>IF(ISNA(VLOOKUP(C581,descriptions!A:B,2,FALSE)),des!V1555,IF(G581=" TARGET","Target ","")&amp;VLOOKUP(C581,descriptions!A:B,2,FALSE))</f>
        <v>Target Number of adults and children newly enrolled on antiretroviral therapy (ART)</v>
      </c>
      <c r="X581" s="20" t="s">
        <v>4</v>
      </c>
      <c r="Y581" s="20" t="s">
        <v>831</v>
      </c>
      <c r="Z581" s="20" t="s">
        <v>836</v>
      </c>
      <c r="AA581" s="20" t="s">
        <v>102</v>
      </c>
      <c r="AB581" s="20" t="s">
        <v>755</v>
      </c>
      <c r="AC581" s="19" t="str">
        <f>IF(AB581&lt;&gt;"",IF(NOT(ISNA(INDEX(os!A:A,MATCH(AB581,os!B:B,0)))),INDEX(os!A:A,MATCH(AB581,os!B:B,0)),"0"),"")</f>
        <v/>
      </c>
      <c r="AD581" s="20" t="s">
        <v>830</v>
      </c>
      <c r="AH581" s="93" t="str">
        <f>IF(NOT(ISNA(VLOOKUP(B:B,ResultsTargets!A:A,1,0))),"TRUE","")</f>
        <v>TRUE</v>
      </c>
      <c r="AI581" s="19" t="str">
        <f>IF(ISNA(VLOOKUP(C581,dim_techarea!A:B,2,FALSE)),"",VLOOKUP(C581,dim_techarea!A:B,2,FALSE))</f>
        <v>TX_NEW</v>
      </c>
      <c r="AJ581" s="19" t="str">
        <f>IF(ISNA(VLOOKUP(AI581,dim_techarea!B:C,2,FALSE)),"",VLOOKUP(AI581,dim_techarea!B:C,2,FALSE))</f>
        <v>udCop657yzi</v>
      </c>
      <c r="AK581" s="19" t="str">
        <f>IF(ISNA(VLOOKUP(TRIM(G581),dim_targetsresults!A:B,2,FALSE)),"",VLOOKUP(TRIM(G581),dim_targetsresults!A:C,2,FALSE))</f>
        <v>MER Targets</v>
      </c>
      <c r="AL581" s="19" t="str">
        <f>IF(ISNA(VLOOKUP(AK581,dim_targetsresults!B:C,2,FALSE)),"",VLOOKUP(AK581,dim_targetsresults!B:C,2,FALSE))</f>
        <v>W8imnja2Owd</v>
      </c>
      <c r="AM581" s="19" t="str">
        <f>IF(ISNA(VLOOKUP(TRIM(D581),dim_numeratordenominator!A:B,2,FALSE)),"",VLOOKUP(TRIM(D581),dim_numeratordenominator!A:C,2,FALSE))</f>
        <v>Numerator</v>
      </c>
      <c r="AN581" s="19" t="str">
        <f>IF(ISNA(VLOOKUP(AM581,dim_numeratordenominator!B:C,2,FALSE)),"",VLOOKUP(AM581,dim_numeratordenominator!B:C,2,FALSE))</f>
        <v>Som9NRMQqV7</v>
      </c>
      <c r="AO581" s="19" t="str">
        <f>IF(ISNA(VLOOKUP(TRIM(E581),dim_supporttype!A:B,2,FALSE)),"",VLOOKUP(TRIM(E581),dim_supporttype!A:C,2,FALSE))</f>
        <v>DSD</v>
      </c>
      <c r="AP581" s="19" t="str">
        <f>IF(ISNA(VLOOKUP(AO581,dim_supporttype!B:C,2,FALSE)),"",VLOOKUP(AO581,dim_supporttype!B:C,2,FALSE))</f>
        <v>iM13vdNLWKb</v>
      </c>
      <c r="AQ581" s="19" t="str">
        <f>IF(ISNA(VLOOKUP(TRIM(F581),dim_disaggs!A:B,2,FALSE)),"No Disagg",VLOOKUP(TRIM(F581),dim_disaggs!A:B,2,FALSE))</f>
        <v>Age/Sex/HIVStatus</v>
      </c>
      <c r="AR581" s="19" t="str">
        <f>IF(ISNA(VLOOKUP(AQ581,dim_disaggs!B:C,2,FALSE)),"",VLOOKUP(AQ581,dim_disaggs!B:C,2,FALSE))</f>
        <v>pxz2gGSIQhG</v>
      </c>
      <c r="AU581" s="72" t="s">
        <v>755</v>
      </c>
      <c r="AV581" s="73" t="s">
        <v>755</v>
      </c>
      <c r="AW581" s="66" t="s">
        <v>755</v>
      </c>
      <c r="AX581" s="66" t="s">
        <v>755</v>
      </c>
      <c r="BA581" s="105" t="str">
        <f t="shared" si="90"/>
        <v>Top Level Numerator</v>
      </c>
      <c r="BB581" s="20" t="str">
        <f t="shared" si="91"/>
        <v>PE5QVF0w4xj</v>
      </c>
      <c r="BE581" s="75" t="s">
        <v>755</v>
      </c>
      <c r="BF581" s="73" t="s">
        <v>755</v>
      </c>
      <c r="BG581" s="71" t="s">
        <v>755</v>
      </c>
      <c r="BH581" s="71" t="s">
        <v>755</v>
      </c>
      <c r="BI581" s="20" t="s">
        <v>755</v>
      </c>
      <c r="BJ581" s="20" t="s">
        <v>755</v>
      </c>
      <c r="BK581" s="55" t="s">
        <v>20634</v>
      </c>
      <c r="BL581" s="71" t="s">
        <v>20636</v>
      </c>
      <c r="BM581" s="77" t="s">
        <v>21473</v>
      </c>
      <c r="BN581" s="78" t="s">
        <v>21476</v>
      </c>
      <c r="BO581" s="77" t="s">
        <v>25670</v>
      </c>
      <c r="BP581" s="78" t="s">
        <v>25672</v>
      </c>
    </row>
    <row r="582" spans="1:68" x14ac:dyDescent="0.2">
      <c r="A582" s="20" t="s">
        <v>95</v>
      </c>
      <c r="B582" s="21" t="s">
        <v>19988</v>
      </c>
      <c r="C582" s="20" t="s">
        <v>80</v>
      </c>
      <c r="D582" s="20" t="s">
        <v>1</v>
      </c>
      <c r="E582" s="20" t="s">
        <v>78</v>
      </c>
      <c r="F582" s="20" t="s">
        <v>19992</v>
      </c>
      <c r="G582" s="20" t="s">
        <v>2442</v>
      </c>
      <c r="H582" s="20" t="s">
        <v>19992</v>
      </c>
      <c r="I582" s="19">
        <f t="shared" si="85"/>
        <v>40</v>
      </c>
      <c r="K582" s="20" t="s">
        <v>82</v>
      </c>
      <c r="L582" s="95" t="str">
        <f>IF(M582&lt;&gt;"",IF(NOT(ISNA(INDEX(cc!B:B,MATCH(M582,cc!A:A,0)))),INDEX(cc!B:B,MATCH(M582,cc!A:A,0)),"0"),"")</f>
        <v>Age (&lt;1-50+-uk, 12), Sex and HIV Status (Positive)</v>
      </c>
      <c r="M582" s="97" t="s">
        <v>20545</v>
      </c>
      <c r="N582" s="28" t="str">
        <f t="shared" si="83"/>
        <v xml:space="preserve"> TARGET</v>
      </c>
      <c r="O582" s="19" t="str">
        <f t="shared" si="86"/>
        <v>TX_NEW (N, TA, Age/Sex/HIVStatus) TARGET: New on ART</v>
      </c>
      <c r="P582" s="19" t="str">
        <f t="shared" si="87"/>
        <v>TX_NEW (N, TA, Age/Sex/HIVStatus) TARGET: New on ART</v>
      </c>
      <c r="Q582" s="19" t="str">
        <f t="shared" si="84"/>
        <v>TX_NEW (N, TA, Age/Sex/HIVStatus) TARGET</v>
      </c>
      <c r="R582" s="19" t="str">
        <f t="shared" si="88"/>
        <v>TX_NEW_N_TA_Age_Sex_HIVStatus_TARGET</v>
      </c>
      <c r="S582" s="19" t="str">
        <f t="shared" si="89"/>
        <v>TX_NEW_N_TA_Age_Sex_HIVStatus_TARGET</v>
      </c>
      <c r="T582" s="19" t="b">
        <f>NOT(ISNA(VLOOKUP(B582,dbcodes!A:B,2,FALSE)))</f>
        <v>1</v>
      </c>
      <c r="U582" s="19" t="str">
        <f>IF(ISNA(VLOOKUP(B582,dbcodes!A:B,2,FALSE)),des!R2649,VLOOKUP(B582,dbcodes!A:B,2,FALSE))</f>
        <v>TX_NEW_N_TA_Age_Sex_HIVStatus_TARGET</v>
      </c>
      <c r="W582" s="107" t="str">
        <f>IF(ISNA(VLOOKUP(C582,descriptions!A:B,2,FALSE)),des!V1556,IF(G582=" TARGET","Target ","")&amp;VLOOKUP(C582,descriptions!A:B,2,FALSE))</f>
        <v>Target Number of adults and children newly enrolled on antiretroviral therapy (ART)</v>
      </c>
      <c r="X582" s="20" t="s">
        <v>4</v>
      </c>
      <c r="Y582" s="20" t="s">
        <v>831</v>
      </c>
      <c r="Z582" s="20" t="s">
        <v>836</v>
      </c>
      <c r="AA582" s="20" t="s">
        <v>102</v>
      </c>
      <c r="AB582" s="20" t="s">
        <v>755</v>
      </c>
      <c r="AC582" s="19" t="str">
        <f>IF(AB582&lt;&gt;"",IF(NOT(ISNA(INDEX(os!A:A,MATCH(AB582,os!B:B,0)))),INDEX(os!A:A,MATCH(AB582,os!B:B,0)),"0"),"")</f>
        <v/>
      </c>
      <c r="AD582" s="20" t="s">
        <v>830</v>
      </c>
      <c r="AH582" s="93" t="str">
        <f>IF(NOT(ISNA(VLOOKUP(B:B,ResultsTargets!A:A,1,0))),"TRUE","")</f>
        <v>TRUE</v>
      </c>
      <c r="AI582" s="19" t="str">
        <f>IF(ISNA(VLOOKUP(C582,dim_techarea!A:B,2,FALSE)),"",VLOOKUP(C582,dim_techarea!A:B,2,FALSE))</f>
        <v>TX_NEW</v>
      </c>
      <c r="AJ582" s="19" t="str">
        <f>IF(ISNA(VLOOKUP(AI582,dim_techarea!B:C,2,FALSE)),"",VLOOKUP(AI582,dim_techarea!B:C,2,FALSE))</f>
        <v>udCop657yzi</v>
      </c>
      <c r="AK582" s="19" t="str">
        <f>IF(ISNA(VLOOKUP(TRIM(G582),dim_targetsresults!A:B,2,FALSE)),"",VLOOKUP(TRIM(G582),dim_targetsresults!A:C,2,FALSE))</f>
        <v>MER Targets</v>
      </c>
      <c r="AL582" s="19" t="str">
        <f>IF(ISNA(VLOOKUP(AK582,dim_targetsresults!B:C,2,FALSE)),"",VLOOKUP(AK582,dim_targetsresults!B:C,2,FALSE))</f>
        <v>W8imnja2Owd</v>
      </c>
      <c r="AM582" s="19" t="str">
        <f>IF(ISNA(VLOOKUP(TRIM(D582),dim_numeratordenominator!A:B,2,FALSE)),"",VLOOKUP(TRIM(D582),dim_numeratordenominator!A:C,2,FALSE))</f>
        <v>Numerator</v>
      </c>
      <c r="AN582" s="19" t="str">
        <f>IF(ISNA(VLOOKUP(AM582,dim_numeratordenominator!B:C,2,FALSE)),"",VLOOKUP(AM582,dim_numeratordenominator!B:C,2,FALSE))</f>
        <v>Som9NRMQqV7</v>
      </c>
      <c r="AO582" s="19" t="str">
        <f>IF(ISNA(VLOOKUP(TRIM(E582),dim_supporttype!A:B,2,FALSE)),"",VLOOKUP(TRIM(E582),dim_supporttype!A:C,2,FALSE))</f>
        <v>TA</v>
      </c>
      <c r="AP582" s="19" t="str">
        <f>IF(ISNA(VLOOKUP(AO582,dim_supporttype!B:C,2,FALSE)),"",VLOOKUP(AO582,dim_supporttype!B:C,2,FALSE))</f>
        <v>cRAGKdWIDn4</v>
      </c>
      <c r="AQ582" s="19" t="str">
        <f>IF(ISNA(VLOOKUP(TRIM(F582),dim_disaggs!A:B,2,FALSE)),"No Disagg",VLOOKUP(TRIM(F582),dim_disaggs!A:B,2,FALSE))</f>
        <v>Age/Sex/HIVStatus</v>
      </c>
      <c r="AR582" s="19" t="str">
        <f>IF(ISNA(VLOOKUP(AQ582,dim_disaggs!B:C,2,FALSE)),"",VLOOKUP(AQ582,dim_disaggs!B:C,2,FALSE))</f>
        <v>pxz2gGSIQhG</v>
      </c>
      <c r="AU582" s="72" t="s">
        <v>755</v>
      </c>
      <c r="AV582" s="73" t="s">
        <v>755</v>
      </c>
      <c r="AW582" s="66" t="s">
        <v>755</v>
      </c>
      <c r="AX582" s="66" t="s">
        <v>755</v>
      </c>
      <c r="BA582" s="105" t="str">
        <f t="shared" si="90"/>
        <v>Top Level Numerator</v>
      </c>
      <c r="BB582" s="20" t="str">
        <f t="shared" si="91"/>
        <v>PE5QVF0w4xj</v>
      </c>
      <c r="BE582" s="75" t="s">
        <v>755</v>
      </c>
      <c r="BF582" s="73" t="s">
        <v>755</v>
      </c>
      <c r="BG582" s="55" t="s">
        <v>755</v>
      </c>
      <c r="BH582" s="76" t="s">
        <v>755</v>
      </c>
      <c r="BI582" s="20" t="s">
        <v>755</v>
      </c>
      <c r="BJ582" s="20" t="s">
        <v>755</v>
      </c>
      <c r="BK582" s="55" t="s">
        <v>20634</v>
      </c>
      <c r="BL582" s="71" t="s">
        <v>20636</v>
      </c>
      <c r="BM582" s="77" t="s">
        <v>21473</v>
      </c>
      <c r="BN582" s="78" t="s">
        <v>21476</v>
      </c>
      <c r="BO582" s="77" t="s">
        <v>25670</v>
      </c>
      <c r="BP582" s="78" t="s">
        <v>25672</v>
      </c>
    </row>
    <row r="583" spans="1:68" x14ac:dyDescent="0.2">
      <c r="A583" s="20" t="s">
        <v>95</v>
      </c>
      <c r="B583" s="21" t="s">
        <v>19985</v>
      </c>
      <c r="C583" s="20" t="s">
        <v>80</v>
      </c>
      <c r="D583" s="20" t="s">
        <v>1</v>
      </c>
      <c r="E583" s="20" t="s">
        <v>77</v>
      </c>
      <c r="F583" s="20" t="s">
        <v>19991</v>
      </c>
      <c r="G583" s="20" t="s">
        <v>2442</v>
      </c>
      <c r="H583" s="20" t="s">
        <v>19991</v>
      </c>
      <c r="I583" s="19">
        <f t="shared" si="85"/>
        <v>40</v>
      </c>
      <c r="J583" s="20" t="s">
        <v>755</v>
      </c>
      <c r="K583" s="20" t="s">
        <v>82</v>
      </c>
      <c r="L583" s="95" t="str">
        <f>IF(M583&lt;&gt;"",IF(NOT(ISNA(INDEX(cc!B:B,MATCH(M583,cc!A:A,0)))),INDEX(cc!B:B,MATCH(M583,cc!A:A,0)),"0"),"")</f>
        <v>Key Populations v3 and HIV Status (Positive)</v>
      </c>
      <c r="M583" s="97" t="s">
        <v>19977</v>
      </c>
      <c r="N583" s="28" t="str">
        <f t="shared" si="83"/>
        <v xml:space="preserve"> TARGET</v>
      </c>
      <c r="O583" s="19" t="str">
        <f t="shared" si="86"/>
        <v>TX_NEW (N, DSD, KeyPop/HIVStatus) TARGET: New on ART</v>
      </c>
      <c r="P583" s="19" t="str">
        <f t="shared" si="87"/>
        <v>TX_NEW (N, DSD, KeyPop/HIVStatus) TARGET: New on ART</v>
      </c>
      <c r="Q583" s="19" t="str">
        <f t="shared" si="84"/>
        <v>TX_NEW (N, DSD, KeyPop/HIVStatus) TARGET</v>
      </c>
      <c r="R583" s="19" t="str">
        <f t="shared" si="88"/>
        <v>TX_NEW_N_DSD_KeyPop_HIVStatus_TARGET</v>
      </c>
      <c r="S583" s="19" t="str">
        <f t="shared" si="89"/>
        <v>TX_NEW_N_DSD_KeyPop_HIVStatus_TARGET</v>
      </c>
      <c r="T583" s="19" t="b">
        <f>NOT(ISNA(VLOOKUP(B583,dbcodes!A:B,2,FALSE)))</f>
        <v>1</v>
      </c>
      <c r="U583" s="19" t="str">
        <f>IF(ISNA(VLOOKUP(B583,dbcodes!A:B,2,FALSE)),des!R2650,VLOOKUP(B583,dbcodes!A:B,2,FALSE))</f>
        <v>TX_NEW_N_DSD_KeyPop_HIVStatus_TARGET</v>
      </c>
      <c r="W583" s="107" t="str">
        <f>IF(ISNA(VLOOKUP(C583,descriptions!A:B,2,FALSE)),des!V1565,IF(G583=" TARGET","Target ","")&amp;VLOOKUP(C583,descriptions!A:B,2,FALSE))</f>
        <v>Target Number of adults and children newly enrolled on antiretroviral therapy (ART)</v>
      </c>
      <c r="X583" s="20" t="s">
        <v>4</v>
      </c>
      <c r="Y583" s="20" t="s">
        <v>831</v>
      </c>
      <c r="Z583" s="20" t="s">
        <v>836</v>
      </c>
      <c r="AA583" s="20" t="s">
        <v>102</v>
      </c>
      <c r="AB583" s="20" t="s">
        <v>755</v>
      </c>
      <c r="AC583" s="19" t="str">
        <f>IF(AB583&lt;&gt;"",IF(NOT(ISNA(INDEX(os!A:A,MATCH(AB583,os!B:B,0)))),INDEX(os!A:A,MATCH(AB583,os!B:B,0)),"0"),"")</f>
        <v/>
      </c>
      <c r="AD583" s="20" t="s">
        <v>830</v>
      </c>
      <c r="AH583" s="93" t="str">
        <f>IF(NOT(ISNA(VLOOKUP(B:B,ResultsTargets!A:A,1,0))),"TRUE","")</f>
        <v>TRUE</v>
      </c>
      <c r="AI583" s="19" t="str">
        <f>IF(ISNA(VLOOKUP(C583,dim_techarea!A:B,2,FALSE)),"",VLOOKUP(C583,dim_techarea!A:B,2,FALSE))</f>
        <v>TX_NEW</v>
      </c>
      <c r="AJ583" s="19" t="str">
        <f>IF(ISNA(VLOOKUP(AI583,dim_techarea!B:C,2,FALSE)),"",VLOOKUP(AI583,dim_techarea!B:C,2,FALSE))</f>
        <v>udCop657yzi</v>
      </c>
      <c r="AK583" s="19" t="str">
        <f>IF(ISNA(VLOOKUP(TRIM(G583),dim_targetsresults!A:B,2,FALSE)),"",VLOOKUP(TRIM(G583),dim_targetsresults!A:C,2,FALSE))</f>
        <v>MER Targets</v>
      </c>
      <c r="AL583" s="19" t="str">
        <f>IF(ISNA(VLOOKUP(AK583,dim_targetsresults!B:C,2,FALSE)),"",VLOOKUP(AK583,dim_targetsresults!B:C,2,FALSE))</f>
        <v>W8imnja2Owd</v>
      </c>
      <c r="AM583" s="19" t="str">
        <f>IF(ISNA(VLOOKUP(TRIM(D583),dim_numeratordenominator!A:B,2,FALSE)),"",VLOOKUP(TRIM(D583),dim_numeratordenominator!A:C,2,FALSE))</f>
        <v>Numerator</v>
      </c>
      <c r="AN583" s="19" t="str">
        <f>IF(ISNA(VLOOKUP(AM583,dim_numeratordenominator!B:C,2,FALSE)),"",VLOOKUP(AM583,dim_numeratordenominator!B:C,2,FALSE))</f>
        <v>Som9NRMQqV7</v>
      </c>
      <c r="AO583" s="19" t="str">
        <f>IF(ISNA(VLOOKUP(TRIM(E583),dim_supporttype!A:B,2,FALSE)),"",VLOOKUP(TRIM(E583),dim_supporttype!A:C,2,FALSE))</f>
        <v>DSD</v>
      </c>
      <c r="AP583" s="19" t="str">
        <f>IF(ISNA(VLOOKUP(AO583,dim_supporttype!B:C,2,FALSE)),"",VLOOKUP(AO583,dim_supporttype!B:C,2,FALSE))</f>
        <v>iM13vdNLWKb</v>
      </c>
      <c r="AQ583" s="19" t="str">
        <f>IF(ISNA(VLOOKUP(TRIM(F583),dim_disaggs!A:B,2,FALSE)),"No Disagg",VLOOKUP(TRIM(F583),dim_disaggs!A:B,2,FALSE))</f>
        <v>KeyPop/HIVStatus</v>
      </c>
      <c r="AR583" s="19" t="str">
        <f>IF(ISNA(VLOOKUP(AQ583,dim_disaggs!B:C,2,FALSE)),"",VLOOKUP(AQ583,dim_disaggs!B:C,2,FALSE))</f>
        <v>oLVJbdHt6ou</v>
      </c>
      <c r="AU583" s="72" t="s">
        <v>755</v>
      </c>
      <c r="AV583" s="73" t="s">
        <v>755</v>
      </c>
      <c r="AW583" s="66" t="s">
        <v>755</v>
      </c>
      <c r="AX583" s="66" t="s">
        <v>755</v>
      </c>
      <c r="BA583" s="105" t="str">
        <f t="shared" si="90"/>
        <v/>
      </c>
      <c r="BB583" s="20" t="str">
        <f t="shared" si="91"/>
        <v/>
      </c>
      <c r="BE583" s="75" t="s">
        <v>755</v>
      </c>
      <c r="BF583" s="73" t="s">
        <v>755</v>
      </c>
      <c r="BG583" s="55" t="s">
        <v>755</v>
      </c>
      <c r="BH583" s="76" t="s">
        <v>755</v>
      </c>
      <c r="BI583" s="20" t="s">
        <v>755</v>
      </c>
      <c r="BJ583" s="20" t="s">
        <v>755</v>
      </c>
      <c r="BK583" s="55" t="s">
        <v>755</v>
      </c>
      <c r="BL583" s="71" t="s">
        <v>755</v>
      </c>
      <c r="BM583" s="77" t="s">
        <v>755</v>
      </c>
      <c r="BN583" s="78" t="s">
        <v>755</v>
      </c>
      <c r="BO583" s="77" t="s">
        <v>755</v>
      </c>
      <c r="BP583" s="78" t="s">
        <v>755</v>
      </c>
    </row>
    <row r="584" spans="1:68" x14ac:dyDescent="0.2">
      <c r="A584" s="20" t="s">
        <v>95</v>
      </c>
      <c r="B584" s="21" t="s">
        <v>19986</v>
      </c>
      <c r="C584" s="20" t="s">
        <v>80</v>
      </c>
      <c r="D584" s="20" t="s">
        <v>1</v>
      </c>
      <c r="E584" s="20" t="s">
        <v>78</v>
      </c>
      <c r="F584" s="20" t="s">
        <v>19991</v>
      </c>
      <c r="G584" s="20" t="s">
        <v>2442</v>
      </c>
      <c r="H584" s="20" t="s">
        <v>19991</v>
      </c>
      <c r="I584" s="19">
        <f t="shared" si="85"/>
        <v>39</v>
      </c>
      <c r="K584" s="20" t="s">
        <v>82</v>
      </c>
      <c r="L584" s="95" t="str">
        <f>IF(M584&lt;&gt;"",IF(NOT(ISNA(INDEX(cc!B:B,MATCH(M584,cc!A:A,0)))),INDEX(cc!B:B,MATCH(M584,cc!A:A,0)),"0"),"")</f>
        <v>Key Populations v3 and HIV Status (Positive)</v>
      </c>
      <c r="M584" s="97" t="s">
        <v>19977</v>
      </c>
      <c r="N584" s="28" t="str">
        <f t="shared" si="83"/>
        <v xml:space="preserve"> TARGET</v>
      </c>
      <c r="O584" s="19" t="str">
        <f t="shared" si="86"/>
        <v>TX_NEW (N, TA, KeyPop/HIVStatus) TARGET: New on ART</v>
      </c>
      <c r="P584" s="19" t="str">
        <f t="shared" si="87"/>
        <v>TX_NEW (N, TA, KeyPop/HIVStatus) TARGET: New on ART</v>
      </c>
      <c r="Q584" s="19" t="str">
        <f t="shared" si="84"/>
        <v>TX_NEW (N, TA, KeyPop/HIVStatus) TARGET</v>
      </c>
      <c r="R584" s="19" t="str">
        <f t="shared" si="88"/>
        <v>TX_NEW_N_TA_KeyPop_HIVStatus_TARGET</v>
      </c>
      <c r="S584" s="19" t="str">
        <f t="shared" si="89"/>
        <v>TX_NEW_N_TA_KeyPop_HIVStatus_TARGET</v>
      </c>
      <c r="T584" s="19" t="b">
        <f>NOT(ISNA(VLOOKUP(B584,dbcodes!A:B,2,FALSE)))</f>
        <v>1</v>
      </c>
      <c r="U584" s="19" t="str">
        <f>IF(ISNA(VLOOKUP(B584,dbcodes!A:B,2,FALSE)),des!R2651,VLOOKUP(B584,dbcodes!A:B,2,FALSE))</f>
        <v>TX_NEW_N_TA_KeyPop_HIVStatus_TARGET</v>
      </c>
      <c r="W584" s="107" t="str">
        <f>IF(ISNA(VLOOKUP(C584,descriptions!A:B,2,FALSE)),des!V1566,IF(G584=" TARGET","Target ","")&amp;VLOOKUP(C584,descriptions!A:B,2,FALSE))</f>
        <v>Target Number of adults and children newly enrolled on antiretroviral therapy (ART)</v>
      </c>
      <c r="X584" s="20" t="s">
        <v>4</v>
      </c>
      <c r="Y584" s="20" t="s">
        <v>831</v>
      </c>
      <c r="Z584" s="20" t="s">
        <v>836</v>
      </c>
      <c r="AA584" s="20" t="s">
        <v>102</v>
      </c>
      <c r="AB584" s="20" t="s">
        <v>755</v>
      </c>
      <c r="AC584" s="19" t="str">
        <f>IF(AB584&lt;&gt;"",IF(NOT(ISNA(INDEX(os!A:A,MATCH(AB584,os!B:B,0)))),INDEX(os!A:A,MATCH(AB584,os!B:B,0)),"0"),"")</f>
        <v/>
      </c>
      <c r="AD584" s="20" t="s">
        <v>830</v>
      </c>
      <c r="AH584" s="93" t="str">
        <f>IF(NOT(ISNA(VLOOKUP(B:B,ResultsTargets!A:A,1,0))),"TRUE","")</f>
        <v>TRUE</v>
      </c>
      <c r="AI584" s="19" t="str">
        <f>IF(ISNA(VLOOKUP(C584,dim_techarea!A:B,2,FALSE)),"",VLOOKUP(C584,dim_techarea!A:B,2,FALSE))</f>
        <v>TX_NEW</v>
      </c>
      <c r="AJ584" s="19" t="str">
        <f>IF(ISNA(VLOOKUP(AI584,dim_techarea!B:C,2,FALSE)),"",VLOOKUP(AI584,dim_techarea!B:C,2,FALSE))</f>
        <v>udCop657yzi</v>
      </c>
      <c r="AK584" s="19" t="str">
        <f>IF(ISNA(VLOOKUP(TRIM(G584),dim_targetsresults!A:B,2,FALSE)),"",VLOOKUP(TRIM(G584),dim_targetsresults!A:C,2,FALSE))</f>
        <v>MER Targets</v>
      </c>
      <c r="AL584" s="19" t="str">
        <f>IF(ISNA(VLOOKUP(AK584,dim_targetsresults!B:C,2,FALSE)),"",VLOOKUP(AK584,dim_targetsresults!B:C,2,FALSE))</f>
        <v>W8imnja2Owd</v>
      </c>
      <c r="AM584" s="19" t="str">
        <f>IF(ISNA(VLOOKUP(TRIM(D584),dim_numeratordenominator!A:B,2,FALSE)),"",VLOOKUP(TRIM(D584),dim_numeratordenominator!A:C,2,FALSE))</f>
        <v>Numerator</v>
      </c>
      <c r="AN584" s="19" t="str">
        <f>IF(ISNA(VLOOKUP(AM584,dim_numeratordenominator!B:C,2,FALSE)),"",VLOOKUP(AM584,dim_numeratordenominator!B:C,2,FALSE))</f>
        <v>Som9NRMQqV7</v>
      </c>
      <c r="AO584" s="19" t="str">
        <f>IF(ISNA(VLOOKUP(TRIM(E584),dim_supporttype!A:B,2,FALSE)),"",VLOOKUP(TRIM(E584),dim_supporttype!A:C,2,FALSE))</f>
        <v>TA</v>
      </c>
      <c r="AP584" s="19" t="str">
        <f>IF(ISNA(VLOOKUP(AO584,dim_supporttype!B:C,2,FALSE)),"",VLOOKUP(AO584,dim_supporttype!B:C,2,FALSE))</f>
        <v>cRAGKdWIDn4</v>
      </c>
      <c r="AQ584" s="19" t="str">
        <f>IF(ISNA(VLOOKUP(TRIM(F584),dim_disaggs!A:B,2,FALSE)),"No Disagg",VLOOKUP(TRIM(F584),dim_disaggs!A:B,2,FALSE))</f>
        <v>KeyPop/HIVStatus</v>
      </c>
      <c r="AR584" s="19" t="str">
        <f>IF(ISNA(VLOOKUP(AQ584,dim_disaggs!B:C,2,FALSE)),"",VLOOKUP(AQ584,dim_disaggs!B:C,2,FALSE))</f>
        <v>oLVJbdHt6ou</v>
      </c>
      <c r="AU584" s="72" t="s">
        <v>755</v>
      </c>
      <c r="AV584" s="73" t="s">
        <v>755</v>
      </c>
      <c r="AW584" s="66" t="s">
        <v>755</v>
      </c>
      <c r="AX584" s="66" t="s">
        <v>755</v>
      </c>
      <c r="BA584" s="105" t="str">
        <f t="shared" si="90"/>
        <v/>
      </c>
      <c r="BB584" s="20" t="str">
        <f t="shared" si="91"/>
        <v/>
      </c>
      <c r="BE584" s="75" t="s">
        <v>755</v>
      </c>
      <c r="BF584" s="73" t="s">
        <v>755</v>
      </c>
      <c r="BG584" s="55" t="s">
        <v>755</v>
      </c>
      <c r="BH584" s="76" t="s">
        <v>755</v>
      </c>
      <c r="BI584" s="20" t="s">
        <v>755</v>
      </c>
      <c r="BJ584" s="20" t="s">
        <v>755</v>
      </c>
      <c r="BK584" s="55" t="s">
        <v>755</v>
      </c>
      <c r="BL584" s="71" t="s">
        <v>755</v>
      </c>
      <c r="BM584" s="77" t="s">
        <v>755</v>
      </c>
      <c r="BN584" s="78" t="s">
        <v>755</v>
      </c>
      <c r="BO584" s="77" t="s">
        <v>755</v>
      </c>
      <c r="BP584" s="78" t="s">
        <v>755</v>
      </c>
    </row>
    <row r="585" spans="1:68" x14ac:dyDescent="0.2">
      <c r="A585" s="20" t="s">
        <v>95</v>
      </c>
      <c r="B585" s="20" t="s">
        <v>1905</v>
      </c>
      <c r="C585" s="20" t="s">
        <v>80</v>
      </c>
      <c r="D585" s="20" t="s">
        <v>1</v>
      </c>
      <c r="E585" s="20" t="s">
        <v>264</v>
      </c>
      <c r="G585" s="20" t="s">
        <v>2442</v>
      </c>
      <c r="I585" s="19">
        <f t="shared" si="85"/>
        <v>32</v>
      </c>
      <c r="J585" s="20" t="s">
        <v>755</v>
      </c>
      <c r="K585" s="20" t="s">
        <v>82</v>
      </c>
      <c r="L585" s="95" t="str">
        <f>IF(M585&lt;&gt;"",IF(NOT(ISNA(INDEX(cc!B:B,MATCH(M585,cc!A:A,0)))),INDEX(cc!B:B,MATCH(M585,cc!A:A,0)),"0"),"")</f>
        <v>default</v>
      </c>
      <c r="M585" s="97" t="s">
        <v>13</v>
      </c>
      <c r="N585" s="28" t="str">
        <f t="shared" si="83"/>
        <v xml:space="preserve"> TARGET</v>
      </c>
      <c r="O585" s="19" t="str">
        <f t="shared" si="86"/>
        <v>TX_NEW (N, DSD_NARRATIVE) TARGET: New on ART</v>
      </c>
      <c r="P585" s="19" t="str">
        <f t="shared" si="87"/>
        <v>TX_NEW (N, DSD_NARRATIVE) TARGET: New on ART</v>
      </c>
      <c r="Q585" s="19" t="str">
        <f t="shared" si="84"/>
        <v>TX_NEW (N, DSD_NARRATIVE) TARGET</v>
      </c>
      <c r="R585" s="19" t="str">
        <f t="shared" si="88"/>
        <v>TX_NEW_N_DSD_NARRATIVE_TARGET</v>
      </c>
      <c r="S585" s="19" t="str">
        <f t="shared" si="89"/>
        <v>TX_NEW_N_DSD_NARRATIVE_TARGET</v>
      </c>
      <c r="T585" s="19" t="b">
        <f>NOT(ISNA(VLOOKUP(B585,dbcodes!A:B,2,FALSE)))</f>
        <v>1</v>
      </c>
      <c r="U585" s="19" t="str">
        <f>IF(ISNA(VLOOKUP(B585,dbcodes!A:B,2,FALSE)),des!R2652,VLOOKUP(B585,dbcodes!A:B,2,FALSE))</f>
        <v>TX_NEW_N_DSD_NARRATIVE_TARGET</v>
      </c>
      <c r="W585" s="107" t="str">
        <f>IF(ISNA(VLOOKUP(C585,descriptions!A:B,2,FALSE)),des!V1571,IF(G585=" TARGET","Target ","")&amp;VLOOKUP(C585,descriptions!A:B,2,FALSE))</f>
        <v>Target Number of adults and children newly enrolled on antiretroviral therapy (ART)</v>
      </c>
      <c r="X585" s="20" t="s">
        <v>9</v>
      </c>
      <c r="Y585" s="20" t="s">
        <v>831</v>
      </c>
      <c r="Z585" s="20" t="s">
        <v>836</v>
      </c>
      <c r="AA585" s="20" t="s">
        <v>102</v>
      </c>
      <c r="AB585" s="20" t="s">
        <v>755</v>
      </c>
      <c r="AC585" s="19" t="str">
        <f>IF(AB585&lt;&gt;"",IF(NOT(ISNA(INDEX(os!A:A,MATCH(AB585,os!B:B,0)))),INDEX(os!A:A,MATCH(AB585,os!B:B,0)),"0"),"")</f>
        <v/>
      </c>
      <c r="AD585" s="20" t="s">
        <v>830</v>
      </c>
      <c r="AH585" s="93" t="str">
        <f>IF(NOT(ISNA(VLOOKUP(B:B,ResultsTargets!A:A,1,0))),"TRUE","")</f>
        <v>TRUE</v>
      </c>
      <c r="AI585" s="19" t="str">
        <f>IF(ISNA(VLOOKUP(C585,dim_techarea!A:B,2,FALSE)),"",VLOOKUP(C585,dim_techarea!A:B,2,FALSE))</f>
        <v>TX_NEW</v>
      </c>
      <c r="AJ585" s="19" t="str">
        <f>IF(ISNA(VLOOKUP(AI585,dim_techarea!B:C,2,FALSE)),"",VLOOKUP(AI585,dim_techarea!B:C,2,FALSE))</f>
        <v>udCop657yzi</v>
      </c>
      <c r="AK585" s="19" t="str">
        <f>IF(ISNA(VLOOKUP(TRIM(G585),dim_targetsresults!A:B,2,FALSE)),"",VLOOKUP(TRIM(G585),dim_targetsresults!A:C,2,FALSE))</f>
        <v>MER Targets</v>
      </c>
      <c r="AL585" s="19" t="str">
        <f>IF(ISNA(VLOOKUP(AK585,dim_targetsresults!B:C,2,FALSE)),"",VLOOKUP(AK585,dim_targetsresults!B:C,2,FALSE))</f>
        <v>W8imnja2Owd</v>
      </c>
      <c r="AM585" s="19" t="str">
        <f>IF(ISNA(VLOOKUP(TRIM(D585),dim_numeratordenominator!A:B,2,FALSE)),"",VLOOKUP(TRIM(D585),dim_numeratordenominator!A:C,2,FALSE))</f>
        <v>Numerator</v>
      </c>
      <c r="AN585" s="19" t="str">
        <f>IF(ISNA(VLOOKUP(AM585,dim_numeratordenominator!B:C,2,FALSE)),"",VLOOKUP(AM585,dim_numeratordenominator!B:C,2,FALSE))</f>
        <v>Som9NRMQqV7</v>
      </c>
      <c r="AO585" s="19" t="str">
        <f>IF(ISNA(VLOOKUP(TRIM(E585),dim_supporttype!A:B,2,FALSE)),"",VLOOKUP(TRIM(E585),dim_supporttype!A:C,2,FALSE))</f>
        <v>DSD Narratives</v>
      </c>
      <c r="AP585" s="19" t="str">
        <f>IF(ISNA(VLOOKUP(AO585,dim_supporttype!B:C,2,FALSE)),"",VLOOKUP(AO585,dim_supporttype!B:C,2,FALSE))</f>
        <v>ySGf8v2q9Rm</v>
      </c>
      <c r="AQ585" s="19" t="str">
        <f>IF(ISNA(VLOOKUP(TRIM(F585),dim_disaggs!A:B,2,FALSE)),"No Disagg",VLOOKUP(TRIM(F585),dim_disaggs!A:B,2,FALSE))</f>
        <v>No Disagg</v>
      </c>
      <c r="AR585" s="19" t="str">
        <f>IF(ISNA(VLOOKUP(AQ585,dim_disaggs!B:C,2,FALSE)),"",VLOOKUP(AQ585,dim_disaggs!B:C,2,FALSE))</f>
        <v>werJlVT6sf3</v>
      </c>
      <c r="AU585" s="72" t="s">
        <v>755</v>
      </c>
      <c r="AV585" s="73" t="s">
        <v>755</v>
      </c>
      <c r="AW585" s="66" t="s">
        <v>755</v>
      </c>
      <c r="AX585" s="66" t="s">
        <v>755</v>
      </c>
      <c r="BA585" s="105" t="str">
        <f t="shared" si="90"/>
        <v/>
      </c>
      <c r="BB585" s="20" t="str">
        <f t="shared" si="91"/>
        <v/>
      </c>
      <c r="BE585" s="75" t="s">
        <v>755</v>
      </c>
      <c r="BF585" s="75" t="s">
        <v>755</v>
      </c>
      <c r="BG585" s="71" t="s">
        <v>755</v>
      </c>
      <c r="BH585" s="71" t="s">
        <v>755</v>
      </c>
      <c r="BI585" s="20" t="s">
        <v>755</v>
      </c>
      <c r="BJ585" s="20" t="s">
        <v>755</v>
      </c>
      <c r="BK585" s="55" t="s">
        <v>755</v>
      </c>
      <c r="BL585" s="71" t="s">
        <v>755</v>
      </c>
      <c r="BM585" s="77" t="s">
        <v>755</v>
      </c>
      <c r="BN585" s="78" t="s">
        <v>755</v>
      </c>
      <c r="BO585" s="77" t="s">
        <v>755</v>
      </c>
      <c r="BP585" s="78" t="s">
        <v>755</v>
      </c>
    </row>
    <row r="586" spans="1:68" x14ac:dyDescent="0.2">
      <c r="A586" s="20" t="s">
        <v>95</v>
      </c>
      <c r="B586" s="20" t="s">
        <v>1916</v>
      </c>
      <c r="C586" s="20" t="s">
        <v>80</v>
      </c>
      <c r="D586" s="20" t="s">
        <v>1</v>
      </c>
      <c r="E586" s="20" t="s">
        <v>265</v>
      </c>
      <c r="G586" s="20" t="s">
        <v>2442</v>
      </c>
      <c r="I586" s="19">
        <f t="shared" si="85"/>
        <v>31</v>
      </c>
      <c r="J586" s="20" t="s">
        <v>755</v>
      </c>
      <c r="K586" s="20" t="s">
        <v>82</v>
      </c>
      <c r="L586" s="95" t="str">
        <f>IF(M586&lt;&gt;"",IF(NOT(ISNA(INDEX(cc!B:B,MATCH(M586,cc!A:A,0)))),INDEX(cc!B:B,MATCH(M586,cc!A:A,0)),"0"),"")</f>
        <v>default</v>
      </c>
      <c r="M586" s="97" t="s">
        <v>13</v>
      </c>
      <c r="N586" s="28" t="str">
        <f t="shared" si="83"/>
        <v xml:space="preserve"> TARGET</v>
      </c>
      <c r="O586" s="19" t="str">
        <f t="shared" si="86"/>
        <v>TX_NEW (N, TA_NARRATIVE) TARGET: New on ART</v>
      </c>
      <c r="P586" s="19" t="str">
        <f t="shared" si="87"/>
        <v>TX_NEW (N, TA_NARRATIVE) TARGET: New on ART</v>
      </c>
      <c r="Q586" s="19" t="str">
        <f t="shared" si="84"/>
        <v>TX_NEW (N, TA_NARRATIVE) TARGET</v>
      </c>
      <c r="R586" s="19" t="str">
        <f t="shared" si="88"/>
        <v>TX_NEW_N_TA_NARRATIVE_TARGET</v>
      </c>
      <c r="S586" s="19" t="str">
        <f t="shared" si="89"/>
        <v>TX_NEW_N_TA_NARRATIVE_TARGET</v>
      </c>
      <c r="T586" s="19" t="b">
        <f>NOT(ISNA(VLOOKUP(B586,dbcodes!A:B,2,FALSE)))</f>
        <v>1</v>
      </c>
      <c r="U586" s="19" t="str">
        <f>IF(ISNA(VLOOKUP(B586,dbcodes!A:B,2,FALSE)),des!R2653,VLOOKUP(B586,dbcodes!A:B,2,FALSE))</f>
        <v>TX_NEW_N_TA_NARRATIVE_TARGET</v>
      </c>
      <c r="W586" s="107" t="str">
        <f>IF(ISNA(VLOOKUP(C586,descriptions!A:B,2,FALSE)),des!V1572,IF(G586=" TARGET","Target ","")&amp;VLOOKUP(C586,descriptions!A:B,2,FALSE))</f>
        <v>Target Number of adults and children newly enrolled on antiretroviral therapy (ART)</v>
      </c>
      <c r="X586" s="20" t="s">
        <v>9</v>
      </c>
      <c r="Y586" s="20" t="s">
        <v>831</v>
      </c>
      <c r="Z586" s="20" t="s">
        <v>836</v>
      </c>
      <c r="AA586" s="20" t="s">
        <v>102</v>
      </c>
      <c r="AB586" s="20" t="s">
        <v>755</v>
      </c>
      <c r="AC586" s="19" t="str">
        <f>IF(AB586&lt;&gt;"",IF(NOT(ISNA(INDEX(os!A:A,MATCH(AB586,os!B:B,0)))),INDEX(os!A:A,MATCH(AB586,os!B:B,0)),"0"),"")</f>
        <v/>
      </c>
      <c r="AD586" s="20" t="s">
        <v>830</v>
      </c>
      <c r="AH586" s="93" t="str">
        <f>IF(NOT(ISNA(VLOOKUP(B:B,ResultsTargets!A:A,1,0))),"TRUE","")</f>
        <v>TRUE</v>
      </c>
      <c r="AI586" s="19" t="str">
        <f>IF(ISNA(VLOOKUP(C586,dim_techarea!A:B,2,FALSE)),"",VLOOKUP(C586,dim_techarea!A:B,2,FALSE))</f>
        <v>TX_NEW</v>
      </c>
      <c r="AJ586" s="19" t="str">
        <f>IF(ISNA(VLOOKUP(AI586,dim_techarea!B:C,2,FALSE)),"",VLOOKUP(AI586,dim_techarea!B:C,2,FALSE))</f>
        <v>udCop657yzi</v>
      </c>
      <c r="AK586" s="19" t="str">
        <f>IF(ISNA(VLOOKUP(TRIM(G586),dim_targetsresults!A:B,2,FALSE)),"",VLOOKUP(TRIM(G586),dim_targetsresults!A:C,2,FALSE))</f>
        <v>MER Targets</v>
      </c>
      <c r="AL586" s="19" t="str">
        <f>IF(ISNA(VLOOKUP(AK586,dim_targetsresults!B:C,2,FALSE)),"",VLOOKUP(AK586,dim_targetsresults!B:C,2,FALSE))</f>
        <v>W8imnja2Owd</v>
      </c>
      <c r="AM586" s="19" t="str">
        <f>IF(ISNA(VLOOKUP(TRIM(D586),dim_numeratordenominator!A:B,2,FALSE)),"",VLOOKUP(TRIM(D586),dim_numeratordenominator!A:C,2,FALSE))</f>
        <v>Numerator</v>
      </c>
      <c r="AN586" s="19" t="str">
        <f>IF(ISNA(VLOOKUP(AM586,dim_numeratordenominator!B:C,2,FALSE)),"",VLOOKUP(AM586,dim_numeratordenominator!B:C,2,FALSE))</f>
        <v>Som9NRMQqV7</v>
      </c>
      <c r="AO586" s="19" t="str">
        <f>IF(ISNA(VLOOKUP(TRIM(E586),dim_supporttype!A:B,2,FALSE)),"",VLOOKUP(TRIM(E586),dim_supporttype!A:C,2,FALSE))</f>
        <v>TA Narratives</v>
      </c>
      <c r="AP586" s="19" t="str">
        <f>IF(ISNA(VLOOKUP(AO586,dim_supporttype!B:C,2,FALSE)),"",VLOOKUP(AO586,dim_supporttype!B:C,2,FALSE))</f>
        <v>aBZapfNWlIU</v>
      </c>
      <c r="AQ586" s="19" t="str">
        <f>IF(ISNA(VLOOKUP(TRIM(F586),dim_disaggs!A:B,2,FALSE)),"No Disagg",VLOOKUP(TRIM(F586),dim_disaggs!A:B,2,FALSE))</f>
        <v>No Disagg</v>
      </c>
      <c r="AR586" s="19" t="str">
        <f>IF(ISNA(VLOOKUP(AQ586,dim_disaggs!B:C,2,FALSE)),"",VLOOKUP(AQ586,dim_disaggs!B:C,2,FALSE))</f>
        <v>werJlVT6sf3</v>
      </c>
      <c r="AU586" s="72" t="s">
        <v>755</v>
      </c>
      <c r="AV586" s="73" t="s">
        <v>755</v>
      </c>
      <c r="AW586" s="66" t="s">
        <v>755</v>
      </c>
      <c r="AX586" s="66" t="s">
        <v>755</v>
      </c>
      <c r="BA586" s="105" t="str">
        <f t="shared" si="90"/>
        <v/>
      </c>
      <c r="BB586" s="20" t="str">
        <f t="shared" si="91"/>
        <v/>
      </c>
      <c r="BE586" s="75" t="s">
        <v>755</v>
      </c>
      <c r="BF586" s="73" t="s">
        <v>755</v>
      </c>
      <c r="BG586" s="55" t="s">
        <v>755</v>
      </c>
      <c r="BH586" s="76" t="s">
        <v>755</v>
      </c>
      <c r="BI586" s="20" t="s">
        <v>755</v>
      </c>
      <c r="BJ586" s="20" t="s">
        <v>755</v>
      </c>
      <c r="BK586" s="55" t="s">
        <v>755</v>
      </c>
      <c r="BL586" s="71" t="s">
        <v>755</v>
      </c>
      <c r="BM586" s="77" t="s">
        <v>755</v>
      </c>
      <c r="BN586" s="78" t="s">
        <v>755</v>
      </c>
      <c r="BO586" s="77" t="s">
        <v>755</v>
      </c>
      <c r="BP586" s="78" t="s">
        <v>755</v>
      </c>
    </row>
    <row r="587" spans="1:68" x14ac:dyDescent="0.2">
      <c r="A587" s="20" t="s">
        <v>95</v>
      </c>
      <c r="B587" s="20" t="s">
        <v>172</v>
      </c>
      <c r="C587" s="20" t="s">
        <v>147</v>
      </c>
      <c r="D587" s="20" t="s">
        <v>164</v>
      </c>
      <c r="E587" s="20" t="s">
        <v>77</v>
      </c>
      <c r="F587" s="20" t="s">
        <v>20284</v>
      </c>
      <c r="G587" s="20" t="s">
        <v>20086</v>
      </c>
      <c r="H587" s="20" t="s">
        <v>20285</v>
      </c>
      <c r="I587" s="19">
        <f t="shared" si="85"/>
        <v>37</v>
      </c>
      <c r="J587" s="20" t="s">
        <v>755</v>
      </c>
      <c r="K587" s="20" t="s">
        <v>181</v>
      </c>
      <c r="L587" s="95" t="str">
        <f>IF(M587&lt;&gt;"",IF(NOT(ISNA(INDEX(cc!B:B,MATCH(M587,cc!A:A,0)))),INDEX(cc!B:B,MATCH(M587,cc!A:A,0)),"0"),"")</f>
        <v>Age (&lt;15,15+-uk, 2), Sex, Test Indication w/ Undocumented, and HIV Status (Positive)</v>
      </c>
      <c r="M587" s="101" t="s">
        <v>531</v>
      </c>
      <c r="N587" s="28" t="str">
        <f t="shared" si="83"/>
        <v/>
      </c>
      <c r="O587" s="19" t="str">
        <f t="shared" si="86"/>
        <v>TX_PVLS (D, DSD, Age Aggregated/Sex/Indication/HIVStatus): Viral Load Documented</v>
      </c>
      <c r="P587" s="19" t="str">
        <f t="shared" si="87"/>
        <v>TX_PVLS (D, DSD, Age Aggregated/Sex/Indication/HIVStatus): Viral Load Documented</v>
      </c>
      <c r="Q587" s="19" t="str">
        <f t="shared" si="84"/>
        <v>TX_PVLS (D, DSD, Age Agg/Sex/Ind/HIV)</v>
      </c>
      <c r="R587" s="19" t="str">
        <f t="shared" si="88"/>
        <v>TX_PVLS_D_DSD_Age_Agg_Sex_Ind_HIV</v>
      </c>
      <c r="S587" s="19" t="str">
        <f t="shared" si="89"/>
        <v>TX_PVLS_D_DSD_Age_Agg_Sex_Ind_HIV_</v>
      </c>
      <c r="T587" s="19" t="b">
        <f>NOT(ISNA(VLOOKUP(B587,dbcodes!A:B,2,FALSE)))</f>
        <v>1</v>
      </c>
      <c r="U587" s="19" t="str">
        <f>IF(ISNA(VLOOKUP(B587,dbcodes!A:B,2,FALSE)),des!R2654,VLOOKUP(B587,dbcodes!A:B,2,FALSE))</f>
        <v>TX_PVLS_D_DSD_Aggregated_Age_Sex_Ind</v>
      </c>
      <c r="W587" s="107" t="str">
        <f>IF(ISNA(VLOOKUP(C587,descriptions!A:B,2,FALSE)),des!V1573,IF(G587=" TARGET","Target ","")&amp;VLOOKUP(C587,descriptions!A:B,2,FALSE))</f>
        <v>Number of adult and pediatric ART patients with a viral load result documented in the patient medical record and /or laboratory records  in the past 12 months</v>
      </c>
      <c r="X587" s="20" t="s">
        <v>4</v>
      </c>
      <c r="Y587" s="20" t="s">
        <v>831</v>
      </c>
      <c r="Z587" s="20" t="s">
        <v>836</v>
      </c>
      <c r="AA587" s="20" t="s">
        <v>102</v>
      </c>
      <c r="AB587" s="20" t="s">
        <v>755</v>
      </c>
      <c r="AC587" s="19" t="str">
        <f>IF(AB587&lt;&gt;"",IF(NOT(ISNA(INDEX(os!A:A,MATCH(AB587,os!B:B,0)))),INDEX(os!A:A,MATCH(AB587,os!B:B,0)),"0"),"")</f>
        <v/>
      </c>
      <c r="AD587" s="20" t="s">
        <v>830</v>
      </c>
      <c r="AH587" s="93" t="str">
        <f>IF(NOT(ISNA(VLOOKUP(B:B,ResultsTargets!A:A,1,0))),"TRUE","")</f>
        <v>TRUE</v>
      </c>
      <c r="AI587" s="19" t="str">
        <f>IF(ISNA(VLOOKUP(C587,dim_techarea!A:B,2,FALSE)),"",VLOOKUP(C587,dim_techarea!A:B,2,FALSE))</f>
        <v>TX_PVLS</v>
      </c>
      <c r="AJ587" s="19" t="str">
        <f>IF(ISNA(VLOOKUP(AI587,dim_techarea!B:C,2,FALSE)),"",VLOOKUP(AI587,dim_techarea!B:C,2,FALSE))</f>
        <v>bZOF8bon1dD</v>
      </c>
      <c r="AK587" s="19" t="str">
        <f>IF(ISNA(VLOOKUP(TRIM(G587),dim_targetsresults!A:B,2,FALSE)),"",VLOOKUP(TRIM(G587),dim_targetsresults!A:C,2,FALSE))</f>
        <v>MER Results</v>
      </c>
      <c r="AL587" s="19" t="str">
        <f>IF(ISNA(VLOOKUP(AK587,dim_targetsresults!B:C,2,FALSE)),"",VLOOKUP(AK587,dim_targetsresults!B:C,2,FALSE))</f>
        <v>Jh0jDM5yQ2E</v>
      </c>
      <c r="AM587" s="19" t="str">
        <f>IF(ISNA(VLOOKUP(TRIM(D587),dim_numeratordenominator!A:B,2,FALSE)),"",VLOOKUP(TRIM(D587),dim_numeratordenominator!A:C,2,FALSE))</f>
        <v>Denominator</v>
      </c>
      <c r="AN587" s="19" t="str">
        <f>IF(ISNA(VLOOKUP(AM587,dim_numeratordenominator!B:C,2,FALSE)),"",VLOOKUP(AM587,dim_numeratordenominator!B:C,2,FALSE))</f>
        <v>QpNj0nSuEhD</v>
      </c>
      <c r="AO587" s="19" t="str">
        <f>IF(ISNA(VLOOKUP(TRIM(E587),dim_supporttype!A:B,2,FALSE)),"",VLOOKUP(TRIM(E587),dim_supporttype!A:C,2,FALSE))</f>
        <v>DSD</v>
      </c>
      <c r="AP587" s="19" t="str">
        <f>IF(ISNA(VLOOKUP(AO587,dim_supporttype!B:C,2,FALSE)),"",VLOOKUP(AO587,dim_supporttype!B:C,2,FALSE))</f>
        <v>iM13vdNLWKb</v>
      </c>
      <c r="AQ587" s="19" t="str">
        <f>IF(ISNA(VLOOKUP(TRIM(F587),dim_disaggs!A:B,2,FALSE)),"No Disagg",VLOOKUP(TRIM(F587),dim_disaggs!A:B,2,FALSE))</f>
        <v>Age Aggregated/Sex/Indication/HIVStatus</v>
      </c>
      <c r="AR587" s="19" t="str">
        <f>IF(ISNA(VLOOKUP(AQ587,dim_disaggs!B:C,2,FALSE)),"",VLOOKUP(AQ587,dim_disaggs!B:C,2,FALSE))</f>
        <v>k2U2MDOywGj</v>
      </c>
      <c r="AU587" s="72" t="s">
        <v>755</v>
      </c>
      <c r="AV587" s="73" t="s">
        <v>755</v>
      </c>
      <c r="AW587" s="66" t="s">
        <v>755</v>
      </c>
      <c r="AX587" s="66" t="s">
        <v>755</v>
      </c>
      <c r="BA587" s="105" t="str">
        <f t="shared" si="90"/>
        <v>Top Level Denominator</v>
      </c>
      <c r="BB587" s="20" t="str">
        <f t="shared" si="91"/>
        <v>Azqe383ljKu</v>
      </c>
      <c r="BE587" s="75" t="s">
        <v>755</v>
      </c>
      <c r="BF587" s="73" t="s">
        <v>755</v>
      </c>
      <c r="BG587" s="71" t="s">
        <v>755</v>
      </c>
      <c r="BH587" s="71" t="s">
        <v>755</v>
      </c>
      <c r="BI587" s="20" t="s">
        <v>755</v>
      </c>
      <c r="BJ587" s="20" t="s">
        <v>755</v>
      </c>
      <c r="BK587" s="55" t="s">
        <v>20635</v>
      </c>
      <c r="BL587" s="71" t="s">
        <v>20637</v>
      </c>
      <c r="BM587" s="77" t="s">
        <v>21474</v>
      </c>
      <c r="BN587" s="78" t="s">
        <v>21477</v>
      </c>
      <c r="BO587" s="77" t="s">
        <v>25671</v>
      </c>
      <c r="BP587" s="78" t="s">
        <v>25673</v>
      </c>
    </row>
    <row r="588" spans="1:68" x14ac:dyDescent="0.2">
      <c r="A588" s="20" t="s">
        <v>95</v>
      </c>
      <c r="B588" s="20" t="s">
        <v>173</v>
      </c>
      <c r="C588" s="20" t="s">
        <v>147</v>
      </c>
      <c r="D588" s="20" t="s">
        <v>164</v>
      </c>
      <c r="E588" s="20" t="s">
        <v>78</v>
      </c>
      <c r="F588" s="20" t="s">
        <v>20284</v>
      </c>
      <c r="G588" s="20" t="s">
        <v>20086</v>
      </c>
      <c r="H588" s="20" t="s">
        <v>20285</v>
      </c>
      <c r="I588" s="19">
        <f t="shared" si="85"/>
        <v>36</v>
      </c>
      <c r="J588" s="20" t="s">
        <v>755</v>
      </c>
      <c r="K588" s="20" t="s">
        <v>181</v>
      </c>
      <c r="L588" s="95" t="str">
        <f>IF(M588&lt;&gt;"",IF(NOT(ISNA(INDEX(cc!B:B,MATCH(M588,cc!A:A,0)))),INDEX(cc!B:B,MATCH(M588,cc!A:A,0)),"0"),"")</f>
        <v>Age (&lt;15,15+-uk, 2), Sex, Test Indication w/ Undocumented, and HIV Status (Positive)</v>
      </c>
      <c r="M588" s="101" t="s">
        <v>531</v>
      </c>
      <c r="N588" s="28" t="str">
        <f t="shared" si="83"/>
        <v/>
      </c>
      <c r="O588" s="19" t="str">
        <f t="shared" si="86"/>
        <v>TX_PVLS (D, TA, Age Aggregated/Sex/Indication/HIVStatus): Viral Load Documented</v>
      </c>
      <c r="P588" s="19" t="str">
        <f t="shared" si="87"/>
        <v>TX_PVLS (D, TA, Age Aggregated/Sex/Indication/HIVStatus): Viral Load Documented</v>
      </c>
      <c r="Q588" s="19" t="str">
        <f t="shared" si="84"/>
        <v>TX_PVLS (D, TA, Age Agg/Sex/Ind/HIV)</v>
      </c>
      <c r="R588" s="19" t="str">
        <f t="shared" si="88"/>
        <v>TX_PVLS_D_TA_Age_Agg_Sex_Ind_HIV</v>
      </c>
      <c r="S588" s="19" t="str">
        <f t="shared" si="89"/>
        <v>TX_PVLS_D_TA_Age_Agg_Sex_Ind_HIV_</v>
      </c>
      <c r="T588" s="19" t="b">
        <f>NOT(ISNA(VLOOKUP(B588,dbcodes!A:B,2,FALSE)))</f>
        <v>1</v>
      </c>
      <c r="U588" s="19" t="str">
        <f>IF(ISNA(VLOOKUP(B588,dbcodes!A:B,2,FALSE)),des!R2655,VLOOKUP(B588,dbcodes!A:B,2,FALSE))</f>
        <v>TX_PVLS_D_TA_Aggregated_Age_Sex_Ind</v>
      </c>
      <c r="W588" s="107" t="str">
        <f>IF(ISNA(VLOOKUP(C588,descriptions!A:B,2,FALSE)),des!V1574,IF(G588=" TARGET","Target ","")&amp;VLOOKUP(C588,descriptions!A:B,2,FALSE))</f>
        <v>Number of adult and pediatric ART patients with a viral load result documented in the patient medical record and /or laboratory records  in the past 12 months</v>
      </c>
      <c r="X588" s="20" t="s">
        <v>4</v>
      </c>
      <c r="Y588" s="20" t="s">
        <v>831</v>
      </c>
      <c r="Z588" s="20" t="s">
        <v>836</v>
      </c>
      <c r="AA588" s="20" t="s">
        <v>102</v>
      </c>
      <c r="AB588" s="20" t="s">
        <v>755</v>
      </c>
      <c r="AC588" s="19" t="str">
        <f>IF(AB588&lt;&gt;"",IF(NOT(ISNA(INDEX(os!A:A,MATCH(AB588,os!B:B,0)))),INDEX(os!A:A,MATCH(AB588,os!B:B,0)),"0"),"")</f>
        <v/>
      </c>
      <c r="AD588" s="20" t="s">
        <v>830</v>
      </c>
      <c r="AH588" s="93" t="str">
        <f>IF(NOT(ISNA(VLOOKUP(B:B,ResultsTargets!A:A,1,0))),"TRUE","")</f>
        <v>TRUE</v>
      </c>
      <c r="AI588" s="19" t="str">
        <f>IF(ISNA(VLOOKUP(C588,dim_techarea!A:B,2,FALSE)),"",VLOOKUP(C588,dim_techarea!A:B,2,FALSE))</f>
        <v>TX_PVLS</v>
      </c>
      <c r="AJ588" s="19" t="str">
        <f>IF(ISNA(VLOOKUP(AI588,dim_techarea!B:C,2,FALSE)),"",VLOOKUP(AI588,dim_techarea!B:C,2,FALSE))</f>
        <v>bZOF8bon1dD</v>
      </c>
      <c r="AK588" s="19" t="str">
        <f>IF(ISNA(VLOOKUP(TRIM(G588),dim_targetsresults!A:B,2,FALSE)),"",VLOOKUP(TRIM(G588),dim_targetsresults!A:C,2,FALSE))</f>
        <v>MER Results</v>
      </c>
      <c r="AL588" s="19" t="str">
        <f>IF(ISNA(VLOOKUP(AK588,dim_targetsresults!B:C,2,FALSE)),"",VLOOKUP(AK588,dim_targetsresults!B:C,2,FALSE))</f>
        <v>Jh0jDM5yQ2E</v>
      </c>
      <c r="AM588" s="19" t="str">
        <f>IF(ISNA(VLOOKUP(TRIM(D588),dim_numeratordenominator!A:B,2,FALSE)),"",VLOOKUP(TRIM(D588),dim_numeratordenominator!A:C,2,FALSE))</f>
        <v>Denominator</v>
      </c>
      <c r="AN588" s="19" t="str">
        <f>IF(ISNA(VLOOKUP(AM588,dim_numeratordenominator!B:C,2,FALSE)),"",VLOOKUP(AM588,dim_numeratordenominator!B:C,2,FALSE))</f>
        <v>QpNj0nSuEhD</v>
      </c>
      <c r="AO588" s="19" t="str">
        <f>IF(ISNA(VLOOKUP(TRIM(E588),dim_supporttype!A:B,2,FALSE)),"",VLOOKUP(TRIM(E588),dim_supporttype!A:C,2,FALSE))</f>
        <v>TA</v>
      </c>
      <c r="AP588" s="19" t="str">
        <f>IF(ISNA(VLOOKUP(AO588,dim_supporttype!B:C,2,FALSE)),"",VLOOKUP(AO588,dim_supporttype!B:C,2,FALSE))</f>
        <v>cRAGKdWIDn4</v>
      </c>
      <c r="AQ588" s="19" t="str">
        <f>IF(ISNA(VLOOKUP(TRIM(F588),dim_disaggs!A:B,2,FALSE)),"No Disagg",VLOOKUP(TRIM(F588),dim_disaggs!A:B,2,FALSE))</f>
        <v>Age Aggregated/Sex/Indication/HIVStatus</v>
      </c>
      <c r="AR588" s="19" t="str">
        <f>IF(ISNA(VLOOKUP(AQ588,dim_disaggs!B:C,2,FALSE)),"",VLOOKUP(AQ588,dim_disaggs!B:C,2,FALSE))</f>
        <v>k2U2MDOywGj</v>
      </c>
      <c r="AU588" s="72" t="s">
        <v>755</v>
      </c>
      <c r="AV588" s="73" t="s">
        <v>755</v>
      </c>
      <c r="AW588" s="66" t="s">
        <v>755</v>
      </c>
      <c r="AX588" s="66" t="s">
        <v>755</v>
      </c>
      <c r="BA588" s="105" t="str">
        <f t="shared" si="90"/>
        <v>Top Level Denominator</v>
      </c>
      <c r="BB588" s="20" t="str">
        <f t="shared" si="91"/>
        <v>Azqe383ljKu</v>
      </c>
      <c r="BE588" s="75" t="s">
        <v>755</v>
      </c>
      <c r="BF588" s="73" t="s">
        <v>755</v>
      </c>
      <c r="BG588" s="55" t="s">
        <v>755</v>
      </c>
      <c r="BH588" s="76" t="s">
        <v>755</v>
      </c>
      <c r="BI588" s="20" t="s">
        <v>755</v>
      </c>
      <c r="BJ588" s="20" t="s">
        <v>755</v>
      </c>
      <c r="BK588" s="55" t="s">
        <v>20635</v>
      </c>
      <c r="BL588" s="71" t="s">
        <v>20637</v>
      </c>
      <c r="BM588" s="77" t="s">
        <v>21474</v>
      </c>
      <c r="BN588" s="78" t="s">
        <v>21477</v>
      </c>
      <c r="BO588" s="77" t="s">
        <v>25671</v>
      </c>
      <c r="BP588" s="78" t="s">
        <v>25673</v>
      </c>
    </row>
    <row r="589" spans="1:68" x14ac:dyDescent="0.2">
      <c r="A589" s="22" t="s">
        <v>95</v>
      </c>
      <c r="B589" s="21" t="s">
        <v>20339</v>
      </c>
      <c r="C589" s="20" t="s">
        <v>147</v>
      </c>
      <c r="D589" s="20" t="s">
        <v>164</v>
      </c>
      <c r="E589" s="20" t="s">
        <v>77</v>
      </c>
      <c r="F589" s="20" t="s">
        <v>20337</v>
      </c>
      <c r="G589" s="20" t="s">
        <v>20086</v>
      </c>
      <c r="H589" s="20" t="s">
        <v>20338</v>
      </c>
      <c r="I589" s="19">
        <f t="shared" si="85"/>
        <v>33</v>
      </c>
      <c r="J589" s="22"/>
      <c r="K589" s="20" t="s">
        <v>181</v>
      </c>
      <c r="L589" s="95" t="str">
        <f>IF(M589&lt;&gt;"",IF(NOT(ISNA(INDEX(cc!B:B,MATCH(M589,cc!A:A,0)))),INDEX(cc!B:B,MATCH(M589,cc!A:A,0)),"0"),"")</f>
        <v>Age (&lt;1-50+-uk, 12), Sex, Test Indication and HIV Status (Positive)</v>
      </c>
      <c r="M589" s="97" t="s">
        <v>20553</v>
      </c>
      <c r="N589" s="28" t="str">
        <f t="shared" si="83"/>
        <v/>
      </c>
      <c r="O589" s="19" t="str">
        <f t="shared" si="86"/>
        <v>TX_PVLS (D, DSD, Age/Sex/Indication/HIVStatus): Viral Load Documented</v>
      </c>
      <c r="P589" s="19" t="str">
        <f t="shared" si="87"/>
        <v>TX_PVLS (D, DSD, Age/Sex/Indication/HIVStatus): Viral Load Documented</v>
      </c>
      <c r="Q589" s="19" t="str">
        <f t="shared" si="84"/>
        <v>TX_PVLS (D, DSD, Age/Sex/Ind/HIV)</v>
      </c>
      <c r="R589" s="19" t="str">
        <f t="shared" si="88"/>
        <v>TX_PVLS_D_DSD_Age_Sex_Ind_HIV</v>
      </c>
      <c r="S589" s="19" t="str">
        <f t="shared" si="89"/>
        <v>TX_PVLS_D_DSD_Age_Sex_Ind_HIV_</v>
      </c>
      <c r="T589" s="19" t="b">
        <f>NOT(ISNA(VLOOKUP(B589,dbcodes!A:B,2,FALSE)))</f>
        <v>1</v>
      </c>
      <c r="U589" s="19" t="str">
        <f>IF(ISNA(VLOOKUP(B589,dbcodes!A:B,2,FALSE)),des!R2656,VLOOKUP(B589,dbcodes!A:B,2,FALSE))</f>
        <v>TX_PVLS_D_DSD_Age_Sex_Ind_HIV</v>
      </c>
      <c r="W589" s="107" t="str">
        <f>IF(ISNA(VLOOKUP(C589,descriptions!A:B,2,FALSE)),des!V1580,IF(G589=" TARGET","Target ","")&amp;VLOOKUP(C589,descriptions!A:B,2,FALSE))</f>
        <v>Number of adult and pediatric ART patients with a viral load result documented in the patient medical record and /or laboratory records  in the past 12 months</v>
      </c>
      <c r="X589" s="20" t="s">
        <v>4</v>
      </c>
      <c r="Y589" s="20" t="s">
        <v>831</v>
      </c>
      <c r="Z589" s="20" t="s">
        <v>836</v>
      </c>
      <c r="AA589" s="20" t="s">
        <v>102</v>
      </c>
      <c r="AB589" s="20" t="s">
        <v>755</v>
      </c>
      <c r="AC589" s="19" t="str">
        <f>IF(AB589&lt;&gt;"",IF(NOT(ISNA(INDEX(os!A:A,MATCH(AB589,os!B:B,0)))),INDEX(os!A:A,MATCH(AB589,os!B:B,0)),"0"),"")</f>
        <v/>
      </c>
      <c r="AD589" s="20" t="s">
        <v>830</v>
      </c>
      <c r="AH589" s="93" t="str">
        <f>IF(NOT(ISNA(VLOOKUP(B:B,ResultsTargets!A:A,1,0))),"TRUE","")</f>
        <v>TRUE</v>
      </c>
      <c r="AI589" s="19" t="str">
        <f>IF(ISNA(VLOOKUP(C589,dim_techarea!A:B,2,FALSE)),"",VLOOKUP(C589,dim_techarea!A:B,2,FALSE))</f>
        <v>TX_PVLS</v>
      </c>
      <c r="AJ589" s="19" t="str">
        <f>IF(ISNA(VLOOKUP(AI589,dim_techarea!B:C,2,FALSE)),"",VLOOKUP(AI589,dim_techarea!B:C,2,FALSE))</f>
        <v>bZOF8bon1dD</v>
      </c>
      <c r="AK589" s="19" t="str">
        <f>IF(ISNA(VLOOKUP(TRIM(G589),dim_targetsresults!A:B,2,FALSE)),"",VLOOKUP(TRIM(G589),dim_targetsresults!A:C,2,FALSE))</f>
        <v>MER Results</v>
      </c>
      <c r="AL589" s="19" t="str">
        <f>IF(ISNA(VLOOKUP(AK589,dim_targetsresults!B:C,2,FALSE)),"",VLOOKUP(AK589,dim_targetsresults!B:C,2,FALSE))</f>
        <v>Jh0jDM5yQ2E</v>
      </c>
      <c r="AM589" s="19" t="str">
        <f>IF(ISNA(VLOOKUP(TRIM(D589),dim_numeratordenominator!A:B,2,FALSE)),"",VLOOKUP(TRIM(D589),dim_numeratordenominator!A:C,2,FALSE))</f>
        <v>Denominator</v>
      </c>
      <c r="AN589" s="19" t="str">
        <f>IF(ISNA(VLOOKUP(AM589,dim_numeratordenominator!B:C,2,FALSE)),"",VLOOKUP(AM589,dim_numeratordenominator!B:C,2,FALSE))</f>
        <v>QpNj0nSuEhD</v>
      </c>
      <c r="AO589" s="19" t="str">
        <f>IF(ISNA(VLOOKUP(TRIM(E589),dim_supporttype!A:B,2,FALSE)),"",VLOOKUP(TRIM(E589),dim_supporttype!A:C,2,FALSE))</f>
        <v>DSD</v>
      </c>
      <c r="AP589" s="19" t="str">
        <f>IF(ISNA(VLOOKUP(AO589,dim_supporttype!B:C,2,FALSE)),"",VLOOKUP(AO589,dim_supporttype!B:C,2,FALSE))</f>
        <v>iM13vdNLWKb</v>
      </c>
      <c r="AQ589" s="19" t="str">
        <f>IF(ISNA(VLOOKUP(TRIM(F589),dim_disaggs!A:B,2,FALSE)),"No Disagg",VLOOKUP(TRIM(F589),dim_disaggs!A:B,2,FALSE))</f>
        <v>Age/Sex/Indication/HIVStatus</v>
      </c>
      <c r="AR589" s="19" t="str">
        <f>IF(ISNA(VLOOKUP(AQ589,dim_disaggs!B:C,2,FALSE)),"",VLOOKUP(AQ589,dim_disaggs!B:C,2,FALSE))</f>
        <v>PxGprLSHtqv</v>
      </c>
      <c r="AU589" s="72" t="s">
        <v>755</v>
      </c>
      <c r="AV589" s="73" t="s">
        <v>755</v>
      </c>
      <c r="AW589" s="66" t="s">
        <v>755</v>
      </c>
      <c r="AX589" s="66" t="s">
        <v>755</v>
      </c>
      <c r="BA589" s="105" t="str">
        <f t="shared" si="90"/>
        <v>Top Level Denominator</v>
      </c>
      <c r="BB589" s="20" t="str">
        <f t="shared" si="91"/>
        <v>Azqe383ljKu</v>
      </c>
      <c r="BE589" s="75" t="s">
        <v>755</v>
      </c>
      <c r="BF589" s="73" t="s">
        <v>755</v>
      </c>
      <c r="BG589" s="55" t="s">
        <v>755</v>
      </c>
      <c r="BH589" s="76" t="s">
        <v>755</v>
      </c>
      <c r="BI589" s="20" t="s">
        <v>755</v>
      </c>
      <c r="BJ589" s="20" t="s">
        <v>755</v>
      </c>
      <c r="BK589" s="55" t="s">
        <v>20635</v>
      </c>
      <c r="BL589" s="71" t="s">
        <v>20637</v>
      </c>
      <c r="BM589" s="77" t="s">
        <v>21474</v>
      </c>
      <c r="BN589" s="78" t="s">
        <v>21477</v>
      </c>
      <c r="BO589" s="77" t="s">
        <v>25671</v>
      </c>
      <c r="BP589" s="78" t="s">
        <v>25673</v>
      </c>
    </row>
    <row r="590" spans="1:68" x14ac:dyDescent="0.2">
      <c r="A590" s="22" t="s">
        <v>95</v>
      </c>
      <c r="B590" s="21" t="s">
        <v>20340</v>
      </c>
      <c r="C590" s="20" t="s">
        <v>147</v>
      </c>
      <c r="D590" s="20" t="s">
        <v>164</v>
      </c>
      <c r="E590" s="20" t="s">
        <v>78</v>
      </c>
      <c r="F590" s="20" t="s">
        <v>20337</v>
      </c>
      <c r="G590" s="20" t="s">
        <v>20086</v>
      </c>
      <c r="H590" s="20" t="s">
        <v>20338</v>
      </c>
      <c r="I590" s="19">
        <f t="shared" si="85"/>
        <v>32</v>
      </c>
      <c r="J590" s="22"/>
      <c r="K590" s="20" t="s">
        <v>181</v>
      </c>
      <c r="L590" s="95" t="str">
        <f>IF(M590&lt;&gt;"",IF(NOT(ISNA(INDEX(cc!B:B,MATCH(M590,cc!A:A,0)))),INDEX(cc!B:B,MATCH(M590,cc!A:A,0)),"0"),"")</f>
        <v>Age (&lt;1-50+-uk, 12), Sex, Test Indication and HIV Status (Positive)</v>
      </c>
      <c r="M590" s="97" t="s">
        <v>20553</v>
      </c>
      <c r="N590" s="28" t="str">
        <f t="shared" si="83"/>
        <v/>
      </c>
      <c r="O590" s="19" t="str">
        <f t="shared" si="86"/>
        <v>TX_PVLS (D, TA, Age/Sex/Indication/HIVStatus): Viral Load Documented</v>
      </c>
      <c r="P590" s="19" t="str">
        <f t="shared" si="87"/>
        <v>TX_PVLS (D, TA, Age/Sex/Indication/HIVStatus): Viral Load Documented</v>
      </c>
      <c r="Q590" s="19" t="str">
        <f t="shared" si="84"/>
        <v>TX_PVLS (D, TA, Age/Sex/Ind/HIV)</v>
      </c>
      <c r="R590" s="19" t="str">
        <f t="shared" si="88"/>
        <v>TX_PVLS_D_TA_Age_Sex_Ind_HIV</v>
      </c>
      <c r="S590" s="19" t="str">
        <f t="shared" si="89"/>
        <v>TX_PVLS_D_TA_Age_Sex_Ind_HIV_</v>
      </c>
      <c r="T590" s="19" t="b">
        <f>NOT(ISNA(VLOOKUP(B590,dbcodes!A:B,2,FALSE)))</f>
        <v>1</v>
      </c>
      <c r="U590" s="19" t="str">
        <f>IF(ISNA(VLOOKUP(B590,dbcodes!A:B,2,FALSE)),des!R2657,VLOOKUP(B590,dbcodes!A:B,2,FALSE))</f>
        <v>TX_PVLS_D_TA_Age_Sex_Ind_HIV</v>
      </c>
      <c r="W590" s="107" t="str">
        <f>IF(ISNA(VLOOKUP(C590,descriptions!A:B,2,FALSE)),des!V1581,IF(G590=" TARGET","Target ","")&amp;VLOOKUP(C590,descriptions!A:B,2,FALSE))</f>
        <v>Number of adult and pediatric ART patients with a viral load result documented in the patient medical record and /or laboratory records  in the past 12 months</v>
      </c>
      <c r="X590" s="20" t="s">
        <v>4</v>
      </c>
      <c r="Y590" s="20" t="s">
        <v>831</v>
      </c>
      <c r="Z590" s="20" t="s">
        <v>836</v>
      </c>
      <c r="AA590" s="20" t="s">
        <v>102</v>
      </c>
      <c r="AB590" s="20" t="s">
        <v>755</v>
      </c>
      <c r="AC590" s="19" t="str">
        <f>IF(AB590&lt;&gt;"",IF(NOT(ISNA(INDEX(os!A:A,MATCH(AB590,os!B:B,0)))),INDEX(os!A:A,MATCH(AB590,os!B:B,0)),"0"),"")</f>
        <v/>
      </c>
      <c r="AD590" s="20" t="s">
        <v>830</v>
      </c>
      <c r="AH590" s="93" t="str">
        <f>IF(NOT(ISNA(VLOOKUP(B:B,ResultsTargets!A:A,1,0))),"TRUE","")</f>
        <v>TRUE</v>
      </c>
      <c r="AI590" s="19" t="str">
        <f>IF(ISNA(VLOOKUP(C590,dim_techarea!A:B,2,FALSE)),"",VLOOKUP(C590,dim_techarea!A:B,2,FALSE))</f>
        <v>TX_PVLS</v>
      </c>
      <c r="AJ590" s="19" t="str">
        <f>IF(ISNA(VLOOKUP(AI590,dim_techarea!B:C,2,FALSE)),"",VLOOKUP(AI590,dim_techarea!B:C,2,FALSE))</f>
        <v>bZOF8bon1dD</v>
      </c>
      <c r="AK590" s="19" t="str">
        <f>IF(ISNA(VLOOKUP(TRIM(G590),dim_targetsresults!A:B,2,FALSE)),"",VLOOKUP(TRIM(G590),dim_targetsresults!A:C,2,FALSE))</f>
        <v>MER Results</v>
      </c>
      <c r="AL590" s="19" t="str">
        <f>IF(ISNA(VLOOKUP(AK590,dim_targetsresults!B:C,2,FALSE)),"",VLOOKUP(AK590,dim_targetsresults!B:C,2,FALSE))</f>
        <v>Jh0jDM5yQ2E</v>
      </c>
      <c r="AM590" s="19" t="str">
        <f>IF(ISNA(VLOOKUP(TRIM(D590),dim_numeratordenominator!A:B,2,FALSE)),"",VLOOKUP(TRIM(D590),dim_numeratordenominator!A:C,2,FALSE))</f>
        <v>Denominator</v>
      </c>
      <c r="AN590" s="19" t="str">
        <f>IF(ISNA(VLOOKUP(AM590,dim_numeratordenominator!B:C,2,FALSE)),"",VLOOKUP(AM590,dim_numeratordenominator!B:C,2,FALSE))</f>
        <v>QpNj0nSuEhD</v>
      </c>
      <c r="AO590" s="19" t="str">
        <f>IF(ISNA(VLOOKUP(TRIM(E590),dim_supporttype!A:B,2,FALSE)),"",VLOOKUP(TRIM(E590),dim_supporttype!A:C,2,FALSE))</f>
        <v>TA</v>
      </c>
      <c r="AP590" s="19" t="str">
        <f>IF(ISNA(VLOOKUP(AO590,dim_supporttype!B:C,2,FALSE)),"",VLOOKUP(AO590,dim_supporttype!B:C,2,FALSE))</f>
        <v>cRAGKdWIDn4</v>
      </c>
      <c r="AQ590" s="19" t="str">
        <f>IF(ISNA(VLOOKUP(TRIM(F590),dim_disaggs!A:B,2,FALSE)),"No Disagg",VLOOKUP(TRIM(F590),dim_disaggs!A:B,2,FALSE))</f>
        <v>Age/Sex/Indication/HIVStatus</v>
      </c>
      <c r="AR590" s="19" t="str">
        <f>IF(ISNA(VLOOKUP(AQ590,dim_disaggs!B:C,2,FALSE)),"",VLOOKUP(AQ590,dim_disaggs!B:C,2,FALSE))</f>
        <v>PxGprLSHtqv</v>
      </c>
      <c r="AU590" s="72" t="s">
        <v>755</v>
      </c>
      <c r="AV590" s="73" t="s">
        <v>755</v>
      </c>
      <c r="AW590" s="66" t="s">
        <v>755</v>
      </c>
      <c r="AX590" s="66" t="s">
        <v>755</v>
      </c>
      <c r="BA590" s="105" t="str">
        <f t="shared" si="90"/>
        <v>Top Level Denominator</v>
      </c>
      <c r="BB590" s="20" t="str">
        <f t="shared" si="91"/>
        <v>Azqe383ljKu</v>
      </c>
      <c r="BE590" s="75" t="s">
        <v>755</v>
      </c>
      <c r="BF590" s="73" t="s">
        <v>755</v>
      </c>
      <c r="BG590" s="55" t="s">
        <v>755</v>
      </c>
      <c r="BH590" s="76" t="s">
        <v>755</v>
      </c>
      <c r="BI590" s="20" t="s">
        <v>755</v>
      </c>
      <c r="BJ590" s="20" t="s">
        <v>755</v>
      </c>
      <c r="BK590" s="55" t="s">
        <v>20635</v>
      </c>
      <c r="BL590" s="71" t="s">
        <v>20637</v>
      </c>
      <c r="BM590" s="77" t="s">
        <v>21474</v>
      </c>
      <c r="BN590" s="78" t="s">
        <v>21477</v>
      </c>
      <c r="BO590" s="77" t="s">
        <v>25671</v>
      </c>
      <c r="BP590" s="78" t="s">
        <v>25673</v>
      </c>
    </row>
    <row r="591" spans="1:68" x14ac:dyDescent="0.2">
      <c r="A591" s="20" t="s">
        <v>95</v>
      </c>
      <c r="B591" s="20" t="s">
        <v>166</v>
      </c>
      <c r="C591" s="20" t="s">
        <v>147</v>
      </c>
      <c r="D591" s="20" t="s">
        <v>164</v>
      </c>
      <c r="E591" s="20" t="s">
        <v>77</v>
      </c>
      <c r="F591" s="20" t="s">
        <v>20041</v>
      </c>
      <c r="G591" s="20" t="s">
        <v>20086</v>
      </c>
      <c r="H591" s="20" t="s">
        <v>20042</v>
      </c>
      <c r="I591" s="19">
        <f t="shared" si="85"/>
        <v>39</v>
      </c>
      <c r="J591" s="20" t="s">
        <v>755</v>
      </c>
      <c r="K591" s="20" t="s">
        <v>181</v>
      </c>
      <c r="L591" s="95" t="str">
        <f>IF(M591&lt;&gt;"",IF(NOT(ISNA(INDEX(cc!B:B,MATCH(M591,cc!A:A,0)))),INDEX(cc!B:B,MATCH(M591,cc!A:A,0)),"0"),"")</f>
        <v>Pregnant/Breastfeeding Status, Indication Status and HIV Status (Positive)</v>
      </c>
      <c r="M591" s="97" t="s">
        <v>180</v>
      </c>
      <c r="N591" s="28" t="str">
        <f t="shared" si="83"/>
        <v/>
      </c>
      <c r="O591" s="19" t="str">
        <f t="shared" si="86"/>
        <v>TX_PVLS (D, DSD, PregnantOrBreastfeeding/Indication/HIVStatus): Viral Load Documented</v>
      </c>
      <c r="P591" s="19" t="str">
        <f t="shared" si="87"/>
        <v>TX_PVLS (D, DSD, PregnantOrBreastfeeding/Indication/HIVStatus): Viral Load Documented</v>
      </c>
      <c r="Q591" s="19" t="str">
        <f t="shared" si="84"/>
        <v>TX_PVLS (D, DSD, PregBF/Indication/HIV)</v>
      </c>
      <c r="R591" s="19" t="str">
        <f t="shared" si="88"/>
        <v>TX_PVLS_D_DSD_PregBF_Indication_HIV</v>
      </c>
      <c r="S591" s="19" t="str">
        <f t="shared" si="89"/>
        <v>TX_PVLS_D_DSD_PregBF_Indication_HIV_</v>
      </c>
      <c r="T591" s="19" t="b">
        <f>NOT(ISNA(VLOOKUP(B591,dbcodes!A:B,2,FALSE)))</f>
        <v>1</v>
      </c>
      <c r="U591" s="19" t="str">
        <f>IF(ISNA(VLOOKUP(B591,dbcodes!A:B,2,FALSE)),des!R2658,VLOOKUP(B591,dbcodes!A:B,2,FALSE))</f>
        <v>TX_PVLS_D_DSD_PregBF_Indication</v>
      </c>
      <c r="W591" s="107" t="str">
        <f>IF(ISNA(VLOOKUP(C591,descriptions!A:B,2,FALSE)),des!V1583,IF(G591=" TARGET","Target ","")&amp;VLOOKUP(C591,descriptions!A:B,2,FALSE))</f>
        <v>Number of adult and pediatric ART patients with a viral load result documented in the patient medical record and /or laboratory records  in the past 12 months</v>
      </c>
      <c r="X591" s="20" t="s">
        <v>4</v>
      </c>
      <c r="Y591" s="20" t="s">
        <v>831</v>
      </c>
      <c r="Z591" s="20" t="s">
        <v>836</v>
      </c>
      <c r="AA591" s="20" t="s">
        <v>102</v>
      </c>
      <c r="AB591" s="20" t="s">
        <v>755</v>
      </c>
      <c r="AC591" s="19" t="str">
        <f>IF(AB591&lt;&gt;"",IF(NOT(ISNA(INDEX(os!A:A,MATCH(AB591,os!B:B,0)))),INDEX(os!A:A,MATCH(AB591,os!B:B,0)),"0"),"")</f>
        <v/>
      </c>
      <c r="AD591" s="20" t="s">
        <v>830</v>
      </c>
      <c r="AH591" s="93" t="str">
        <f>IF(NOT(ISNA(VLOOKUP(B:B,ResultsTargets!A:A,1,0))),"TRUE","")</f>
        <v>TRUE</v>
      </c>
      <c r="AI591" s="19" t="str">
        <f>IF(ISNA(VLOOKUP(C591,dim_techarea!A:B,2,FALSE)),"",VLOOKUP(C591,dim_techarea!A:B,2,FALSE))</f>
        <v>TX_PVLS</v>
      </c>
      <c r="AJ591" s="19" t="str">
        <f>IF(ISNA(VLOOKUP(AI591,dim_techarea!B:C,2,FALSE)),"",VLOOKUP(AI591,dim_techarea!B:C,2,FALSE))</f>
        <v>bZOF8bon1dD</v>
      </c>
      <c r="AK591" s="19" t="str">
        <f>IF(ISNA(VLOOKUP(TRIM(G591),dim_targetsresults!A:B,2,FALSE)),"",VLOOKUP(TRIM(G591),dim_targetsresults!A:C,2,FALSE))</f>
        <v>MER Results</v>
      </c>
      <c r="AL591" s="19" t="str">
        <f>IF(ISNA(VLOOKUP(AK591,dim_targetsresults!B:C,2,FALSE)),"",VLOOKUP(AK591,dim_targetsresults!B:C,2,FALSE))</f>
        <v>Jh0jDM5yQ2E</v>
      </c>
      <c r="AM591" s="19" t="str">
        <f>IF(ISNA(VLOOKUP(TRIM(D591),dim_numeratordenominator!A:B,2,FALSE)),"",VLOOKUP(TRIM(D591),dim_numeratordenominator!A:C,2,FALSE))</f>
        <v>Denominator</v>
      </c>
      <c r="AN591" s="19" t="str">
        <f>IF(ISNA(VLOOKUP(AM591,dim_numeratordenominator!B:C,2,FALSE)),"",VLOOKUP(AM591,dim_numeratordenominator!B:C,2,FALSE))</f>
        <v>QpNj0nSuEhD</v>
      </c>
      <c r="AO591" s="19" t="str">
        <f>IF(ISNA(VLOOKUP(TRIM(E591),dim_supporttype!A:B,2,FALSE)),"",VLOOKUP(TRIM(E591),dim_supporttype!A:C,2,FALSE))</f>
        <v>DSD</v>
      </c>
      <c r="AP591" s="19" t="str">
        <f>IF(ISNA(VLOOKUP(AO591,dim_supporttype!B:C,2,FALSE)),"",VLOOKUP(AO591,dim_supporttype!B:C,2,FALSE))</f>
        <v>iM13vdNLWKb</v>
      </c>
      <c r="AQ591" s="19" t="str">
        <f>IF(ISNA(VLOOKUP(TRIM(F591),dim_disaggs!A:B,2,FALSE)),"No Disagg",VLOOKUP(TRIM(F591),dim_disaggs!A:B,2,FALSE))</f>
        <v>PregnantOrBreastfeeding/Indication/HIVStatus</v>
      </c>
      <c r="AR591" s="19" t="str">
        <f>IF(ISNA(VLOOKUP(AQ591,dim_disaggs!B:C,2,FALSE)),"",VLOOKUP(AQ591,dim_disaggs!B:C,2,FALSE))</f>
        <v>WiTZPLk4Hfq</v>
      </c>
      <c r="AU591" s="72" t="s">
        <v>755</v>
      </c>
      <c r="AV591" s="73" t="s">
        <v>755</v>
      </c>
      <c r="AW591" s="66" t="s">
        <v>755</v>
      </c>
      <c r="AX591" s="66" t="s">
        <v>755</v>
      </c>
      <c r="BA591" s="105" t="str">
        <f t="shared" si="90"/>
        <v/>
      </c>
      <c r="BB591" s="20" t="str">
        <f t="shared" si="91"/>
        <v/>
      </c>
      <c r="BE591" s="75" t="s">
        <v>755</v>
      </c>
      <c r="BF591" s="73" t="s">
        <v>755</v>
      </c>
      <c r="BG591" s="55" t="s">
        <v>755</v>
      </c>
      <c r="BH591" s="76" t="s">
        <v>755</v>
      </c>
      <c r="BI591" s="20" t="s">
        <v>755</v>
      </c>
      <c r="BJ591" s="20" t="s">
        <v>755</v>
      </c>
      <c r="BK591" s="55" t="s">
        <v>755</v>
      </c>
      <c r="BL591" s="71" t="s">
        <v>755</v>
      </c>
      <c r="BM591" s="77" t="s">
        <v>755</v>
      </c>
      <c r="BN591" s="78" t="s">
        <v>755</v>
      </c>
      <c r="BO591" s="77" t="s">
        <v>755</v>
      </c>
      <c r="BP591" s="78" t="s">
        <v>755</v>
      </c>
    </row>
    <row r="592" spans="1:68" x14ac:dyDescent="0.2">
      <c r="A592" s="20" t="s">
        <v>95</v>
      </c>
      <c r="B592" s="20" t="s">
        <v>167</v>
      </c>
      <c r="C592" s="20" t="s">
        <v>147</v>
      </c>
      <c r="D592" s="20" t="s">
        <v>164</v>
      </c>
      <c r="E592" s="20" t="s">
        <v>78</v>
      </c>
      <c r="F592" s="20" t="s">
        <v>20041</v>
      </c>
      <c r="G592" s="20" t="s">
        <v>20086</v>
      </c>
      <c r="H592" s="20" t="s">
        <v>20042</v>
      </c>
      <c r="I592" s="19">
        <f t="shared" si="85"/>
        <v>38</v>
      </c>
      <c r="J592" s="20" t="s">
        <v>755</v>
      </c>
      <c r="K592" s="20" t="s">
        <v>181</v>
      </c>
      <c r="L592" s="95" t="str">
        <f>IF(M592&lt;&gt;"",IF(NOT(ISNA(INDEX(cc!B:B,MATCH(M592,cc!A:A,0)))),INDEX(cc!B:B,MATCH(M592,cc!A:A,0)),"0"),"")</f>
        <v>Pregnant/Breastfeeding Status, Indication Status and HIV Status (Positive)</v>
      </c>
      <c r="M592" s="97" t="s">
        <v>180</v>
      </c>
      <c r="N592" s="28" t="str">
        <f t="shared" si="83"/>
        <v/>
      </c>
      <c r="O592" s="19" t="str">
        <f t="shared" si="86"/>
        <v>TX_PVLS (D, TA, PregnantOrBreastfeeding/Indication/HIVStatus): Viral Load Documented</v>
      </c>
      <c r="P592" s="19" t="str">
        <f t="shared" si="87"/>
        <v>TX_PVLS (D, TA, PregnantOrBreastfeeding/Indication/HIVStatus): Viral Load Documented</v>
      </c>
      <c r="Q592" s="19" t="str">
        <f t="shared" si="84"/>
        <v>TX_PVLS (D, TA, PregBF/Indication/HIV)</v>
      </c>
      <c r="R592" s="19" t="str">
        <f t="shared" si="88"/>
        <v>TX_PVLS_D_TA_PregBF_Indication_HIV</v>
      </c>
      <c r="S592" s="19" t="str">
        <f t="shared" si="89"/>
        <v>TX_PVLS_D_TA_PregBF_Indication_HIV_</v>
      </c>
      <c r="T592" s="19" t="b">
        <f>NOT(ISNA(VLOOKUP(B592,dbcodes!A:B,2,FALSE)))</f>
        <v>1</v>
      </c>
      <c r="U592" s="19" t="str">
        <f>IF(ISNA(VLOOKUP(B592,dbcodes!A:B,2,FALSE)),des!R2659,VLOOKUP(B592,dbcodes!A:B,2,FALSE))</f>
        <v>TX_PVLS_D_TA_PregBF_Indication</v>
      </c>
      <c r="W592" s="107" t="str">
        <f>IF(ISNA(VLOOKUP(C592,descriptions!A:B,2,FALSE)),des!V1584,IF(G592=" TARGET","Target ","")&amp;VLOOKUP(C592,descriptions!A:B,2,FALSE))</f>
        <v>Number of adult and pediatric ART patients with a viral load result documented in the patient medical record and /or laboratory records  in the past 12 months</v>
      </c>
      <c r="X592" s="20" t="s">
        <v>4</v>
      </c>
      <c r="Y592" s="20" t="s">
        <v>831</v>
      </c>
      <c r="Z592" s="20" t="s">
        <v>836</v>
      </c>
      <c r="AA592" s="20" t="s">
        <v>102</v>
      </c>
      <c r="AB592" s="20" t="s">
        <v>755</v>
      </c>
      <c r="AC592" s="19" t="str">
        <f>IF(AB592&lt;&gt;"",IF(NOT(ISNA(INDEX(os!A:A,MATCH(AB592,os!B:B,0)))),INDEX(os!A:A,MATCH(AB592,os!B:B,0)),"0"),"")</f>
        <v/>
      </c>
      <c r="AD592" s="20" t="s">
        <v>830</v>
      </c>
      <c r="AH592" s="93" t="str">
        <f>IF(NOT(ISNA(VLOOKUP(B:B,ResultsTargets!A:A,1,0))),"TRUE","")</f>
        <v>TRUE</v>
      </c>
      <c r="AI592" s="19" t="str">
        <f>IF(ISNA(VLOOKUP(C592,dim_techarea!A:B,2,FALSE)),"",VLOOKUP(C592,dim_techarea!A:B,2,FALSE))</f>
        <v>TX_PVLS</v>
      </c>
      <c r="AJ592" s="19" t="str">
        <f>IF(ISNA(VLOOKUP(AI592,dim_techarea!B:C,2,FALSE)),"",VLOOKUP(AI592,dim_techarea!B:C,2,FALSE))</f>
        <v>bZOF8bon1dD</v>
      </c>
      <c r="AK592" s="19" t="str">
        <f>IF(ISNA(VLOOKUP(TRIM(G592),dim_targetsresults!A:B,2,FALSE)),"",VLOOKUP(TRIM(G592),dim_targetsresults!A:C,2,FALSE))</f>
        <v>MER Results</v>
      </c>
      <c r="AL592" s="19" t="str">
        <f>IF(ISNA(VLOOKUP(AK592,dim_targetsresults!B:C,2,FALSE)),"",VLOOKUP(AK592,dim_targetsresults!B:C,2,FALSE))</f>
        <v>Jh0jDM5yQ2E</v>
      </c>
      <c r="AM592" s="19" t="str">
        <f>IF(ISNA(VLOOKUP(TRIM(D592),dim_numeratordenominator!A:B,2,FALSE)),"",VLOOKUP(TRIM(D592),dim_numeratordenominator!A:C,2,FALSE))</f>
        <v>Denominator</v>
      </c>
      <c r="AN592" s="19" t="str">
        <f>IF(ISNA(VLOOKUP(AM592,dim_numeratordenominator!B:C,2,FALSE)),"",VLOOKUP(AM592,dim_numeratordenominator!B:C,2,FALSE))</f>
        <v>QpNj0nSuEhD</v>
      </c>
      <c r="AO592" s="19" t="str">
        <f>IF(ISNA(VLOOKUP(TRIM(E592),dim_supporttype!A:B,2,FALSE)),"",VLOOKUP(TRIM(E592),dim_supporttype!A:C,2,FALSE))</f>
        <v>TA</v>
      </c>
      <c r="AP592" s="19" t="str">
        <f>IF(ISNA(VLOOKUP(AO592,dim_supporttype!B:C,2,FALSE)),"",VLOOKUP(AO592,dim_supporttype!B:C,2,FALSE))</f>
        <v>cRAGKdWIDn4</v>
      </c>
      <c r="AQ592" s="19" t="str">
        <f>IF(ISNA(VLOOKUP(TRIM(F592),dim_disaggs!A:B,2,FALSE)),"No Disagg",VLOOKUP(TRIM(F592),dim_disaggs!A:B,2,FALSE))</f>
        <v>PregnantOrBreastfeeding/Indication/HIVStatus</v>
      </c>
      <c r="AR592" s="19" t="str">
        <f>IF(ISNA(VLOOKUP(AQ592,dim_disaggs!B:C,2,FALSE)),"",VLOOKUP(AQ592,dim_disaggs!B:C,2,FALSE))</f>
        <v>WiTZPLk4Hfq</v>
      </c>
      <c r="AU592" s="72" t="s">
        <v>755</v>
      </c>
      <c r="AV592" s="73" t="s">
        <v>755</v>
      </c>
      <c r="AW592" s="66" t="s">
        <v>755</v>
      </c>
      <c r="AX592" s="66" t="s">
        <v>755</v>
      </c>
      <c r="BA592" s="105" t="str">
        <f t="shared" si="90"/>
        <v/>
      </c>
      <c r="BB592" s="20" t="str">
        <f t="shared" si="91"/>
        <v/>
      </c>
      <c r="BE592" s="75" t="s">
        <v>755</v>
      </c>
      <c r="BF592" s="73" t="s">
        <v>755</v>
      </c>
      <c r="BG592" s="55" t="s">
        <v>755</v>
      </c>
      <c r="BH592" s="76" t="s">
        <v>755</v>
      </c>
      <c r="BI592" s="20" t="s">
        <v>755</v>
      </c>
      <c r="BJ592" s="20" t="s">
        <v>755</v>
      </c>
      <c r="BK592" s="55" t="s">
        <v>755</v>
      </c>
      <c r="BL592" s="71" t="s">
        <v>755</v>
      </c>
      <c r="BM592" s="77" t="s">
        <v>755</v>
      </c>
      <c r="BN592" s="78" t="s">
        <v>755</v>
      </c>
      <c r="BO592" s="77" t="s">
        <v>755</v>
      </c>
      <c r="BP592" s="78" t="s">
        <v>755</v>
      </c>
    </row>
    <row r="593" spans="1:68" x14ac:dyDescent="0.2">
      <c r="A593" s="20" t="s">
        <v>95</v>
      </c>
      <c r="B593" s="20" t="s">
        <v>160</v>
      </c>
      <c r="C593" s="20" t="s">
        <v>147</v>
      </c>
      <c r="D593" s="20" t="s">
        <v>1</v>
      </c>
      <c r="E593" s="20" t="s">
        <v>77</v>
      </c>
      <c r="F593" s="20" t="s">
        <v>20284</v>
      </c>
      <c r="G593" s="20" t="s">
        <v>20086</v>
      </c>
      <c r="H593" s="20" t="s">
        <v>20285</v>
      </c>
      <c r="I593" s="19">
        <f t="shared" si="85"/>
        <v>37</v>
      </c>
      <c r="J593" s="20" t="s">
        <v>755</v>
      </c>
      <c r="K593" s="20" t="s">
        <v>174</v>
      </c>
      <c r="L593" s="95" t="str">
        <f>IF(M593&lt;&gt;"",IF(NOT(ISNA(INDEX(cc!B:B,MATCH(M593,cc!A:A,0)))),INDEX(cc!B:B,MATCH(M593,cc!A:A,0)),"0"),"")</f>
        <v>Age (&lt;15,15+-uk, 2), Sex, Test Indication w/ Undocumented, and HIV Status (Positive)</v>
      </c>
      <c r="M593" s="101" t="s">
        <v>531</v>
      </c>
      <c r="N593" s="28" t="str">
        <f t="shared" si="83"/>
        <v/>
      </c>
      <c r="O593" s="19" t="str">
        <f t="shared" si="86"/>
        <v>TX_PVLS (N, DSD, Age Aggregated/Sex/Indication/HIVStatus): 12 Months Viral Load &lt; 1000</v>
      </c>
      <c r="P593" s="19" t="str">
        <f t="shared" si="87"/>
        <v>TX_PVLS (N, DSD, Age Aggregated/Sex/Indication/HIVStatus): 12 Months Viral Load &lt; 1000</v>
      </c>
      <c r="Q593" s="19" t="str">
        <f t="shared" si="84"/>
        <v>TX_PVLS (N, DSD, Age Agg/Sex/Ind/HIV)</v>
      </c>
      <c r="R593" s="19" t="str">
        <f t="shared" si="88"/>
        <v>TX_PVLS_N_DSD_Age_Agg_Sex_Ind_HIV</v>
      </c>
      <c r="S593" s="19" t="str">
        <f t="shared" si="89"/>
        <v>TX_PVLS_N_DSD_Age_Agg_Sex_Ind_HIV_</v>
      </c>
      <c r="T593" s="19" t="b">
        <f>NOT(ISNA(VLOOKUP(B593,dbcodes!A:B,2,FALSE)))</f>
        <v>1</v>
      </c>
      <c r="U593" s="19" t="str">
        <f>IF(ISNA(VLOOKUP(B593,dbcodes!A:B,2,FALSE)),des!R2660,VLOOKUP(B593,dbcodes!A:B,2,FALSE))</f>
        <v>TX_PVLS_N_DSD_Aggregated_Age_Sex_Ind</v>
      </c>
      <c r="W593" s="107" t="str">
        <f>IF(ISNA(VLOOKUP(C593,descriptions!A:B,2,FALSE)),des!V1590,IF(G593=" TARGET","Target ","")&amp;VLOOKUP(C593,descriptions!A:B,2,FALSE))</f>
        <v>Number of adult and pediatric ART patients with a viral load result documented in the patient medical record and /or laboratory records  in the past 12 months</v>
      </c>
      <c r="X593" s="20" t="s">
        <v>4</v>
      </c>
      <c r="Y593" s="20" t="s">
        <v>831</v>
      </c>
      <c r="Z593" s="20" t="s">
        <v>836</v>
      </c>
      <c r="AA593" s="20" t="s">
        <v>102</v>
      </c>
      <c r="AB593" s="20" t="s">
        <v>755</v>
      </c>
      <c r="AC593" s="19" t="str">
        <f>IF(AB593&lt;&gt;"",IF(NOT(ISNA(INDEX(os!A:A,MATCH(AB593,os!B:B,0)))),INDEX(os!A:A,MATCH(AB593,os!B:B,0)),"0"),"")</f>
        <v/>
      </c>
      <c r="AD593" s="20" t="s">
        <v>830</v>
      </c>
      <c r="AH593" s="93" t="str">
        <f>IF(NOT(ISNA(VLOOKUP(B:B,ResultsTargets!A:A,1,0))),"TRUE","")</f>
        <v>TRUE</v>
      </c>
      <c r="AI593" s="19" t="str">
        <f>IF(ISNA(VLOOKUP(C593,dim_techarea!A:B,2,FALSE)),"",VLOOKUP(C593,dim_techarea!A:B,2,FALSE))</f>
        <v>TX_PVLS</v>
      </c>
      <c r="AJ593" s="19" t="str">
        <f>IF(ISNA(VLOOKUP(AI593,dim_techarea!B:C,2,FALSE)),"",VLOOKUP(AI593,dim_techarea!B:C,2,FALSE))</f>
        <v>bZOF8bon1dD</v>
      </c>
      <c r="AK593" s="19" t="str">
        <f>IF(ISNA(VLOOKUP(TRIM(G593),dim_targetsresults!A:B,2,FALSE)),"",VLOOKUP(TRIM(G593),dim_targetsresults!A:C,2,FALSE))</f>
        <v>MER Results</v>
      </c>
      <c r="AL593" s="19" t="str">
        <f>IF(ISNA(VLOOKUP(AK593,dim_targetsresults!B:C,2,FALSE)),"",VLOOKUP(AK593,dim_targetsresults!B:C,2,FALSE))</f>
        <v>Jh0jDM5yQ2E</v>
      </c>
      <c r="AM593" s="19" t="str">
        <f>IF(ISNA(VLOOKUP(TRIM(D593),dim_numeratordenominator!A:B,2,FALSE)),"",VLOOKUP(TRIM(D593),dim_numeratordenominator!A:C,2,FALSE))</f>
        <v>Numerator</v>
      </c>
      <c r="AN593" s="19" t="str">
        <f>IF(ISNA(VLOOKUP(AM593,dim_numeratordenominator!B:C,2,FALSE)),"",VLOOKUP(AM593,dim_numeratordenominator!B:C,2,FALSE))</f>
        <v>Som9NRMQqV7</v>
      </c>
      <c r="AO593" s="19" t="str">
        <f>IF(ISNA(VLOOKUP(TRIM(E593),dim_supporttype!A:B,2,FALSE)),"",VLOOKUP(TRIM(E593),dim_supporttype!A:C,2,FALSE))</f>
        <v>DSD</v>
      </c>
      <c r="AP593" s="19" t="str">
        <f>IF(ISNA(VLOOKUP(AO593,dim_supporttype!B:C,2,FALSE)),"",VLOOKUP(AO593,dim_supporttype!B:C,2,FALSE))</f>
        <v>iM13vdNLWKb</v>
      </c>
      <c r="AQ593" s="19" t="str">
        <f>IF(ISNA(VLOOKUP(TRIM(F593),dim_disaggs!A:B,2,FALSE)),"No Disagg",VLOOKUP(TRIM(F593),dim_disaggs!A:B,2,FALSE))</f>
        <v>Age Aggregated/Sex/Indication/HIVStatus</v>
      </c>
      <c r="AR593" s="19" t="str">
        <f>IF(ISNA(VLOOKUP(AQ593,dim_disaggs!B:C,2,FALSE)),"",VLOOKUP(AQ593,dim_disaggs!B:C,2,FALSE))</f>
        <v>k2U2MDOywGj</v>
      </c>
      <c r="AU593" s="72" t="s">
        <v>755</v>
      </c>
      <c r="AV593" s="73" t="s">
        <v>755</v>
      </c>
      <c r="AW593" s="66" t="s">
        <v>755</v>
      </c>
      <c r="AX593" s="66" t="s">
        <v>755</v>
      </c>
      <c r="BA593" s="105" t="str">
        <f t="shared" si="90"/>
        <v>Top Level Numerator</v>
      </c>
      <c r="BB593" s="20" t="str">
        <f t="shared" si="91"/>
        <v>PE5QVF0w4xj</v>
      </c>
      <c r="BE593" s="75" t="s">
        <v>755</v>
      </c>
      <c r="BF593" s="73" t="s">
        <v>755</v>
      </c>
      <c r="BG593" s="55" t="s">
        <v>755</v>
      </c>
      <c r="BH593" s="76" t="s">
        <v>755</v>
      </c>
      <c r="BI593" s="20" t="s">
        <v>755</v>
      </c>
      <c r="BJ593" s="20" t="s">
        <v>755</v>
      </c>
      <c r="BK593" s="55" t="s">
        <v>20634</v>
      </c>
      <c r="BL593" s="71" t="s">
        <v>20636</v>
      </c>
      <c r="BM593" s="77" t="s">
        <v>21473</v>
      </c>
      <c r="BN593" s="78" t="s">
        <v>21476</v>
      </c>
      <c r="BO593" s="77" t="s">
        <v>25670</v>
      </c>
      <c r="BP593" s="78" t="s">
        <v>25672</v>
      </c>
    </row>
    <row r="594" spans="1:68" s="3" customFormat="1" ht="17" customHeight="1" x14ac:dyDescent="0.2">
      <c r="A594" s="20" t="s">
        <v>95</v>
      </c>
      <c r="B594" s="20" t="s">
        <v>162</v>
      </c>
      <c r="C594" s="20" t="s">
        <v>147</v>
      </c>
      <c r="D594" s="20" t="s">
        <v>1</v>
      </c>
      <c r="E594" s="20" t="s">
        <v>78</v>
      </c>
      <c r="F594" s="20" t="s">
        <v>20284</v>
      </c>
      <c r="G594" s="20" t="s">
        <v>20086</v>
      </c>
      <c r="H594" s="20" t="s">
        <v>20285</v>
      </c>
      <c r="I594" s="19">
        <f t="shared" si="85"/>
        <v>36</v>
      </c>
      <c r="J594" s="20" t="s">
        <v>755</v>
      </c>
      <c r="K594" s="20" t="s">
        <v>174</v>
      </c>
      <c r="L594" s="95" t="str">
        <f>IF(M594&lt;&gt;"",IF(NOT(ISNA(INDEX(cc!B:B,MATCH(M594,cc!A:A,0)))),INDEX(cc!B:B,MATCH(M594,cc!A:A,0)),"0"),"")</f>
        <v>Age (&lt;15,15+-uk, 2), Sex, Test Indication w/ Undocumented, and HIV Status (Positive)</v>
      </c>
      <c r="M594" s="101" t="s">
        <v>531</v>
      </c>
      <c r="N594" s="28" t="str">
        <f t="shared" si="83"/>
        <v/>
      </c>
      <c r="O594" s="19" t="str">
        <f t="shared" si="86"/>
        <v>TX_PVLS (N, TA, Age Aggregated/Sex/Indication/HIVStatus): 12 Months Viral Load &lt; 1000</v>
      </c>
      <c r="P594" s="19" t="str">
        <f t="shared" si="87"/>
        <v>TX_PVLS (N, TA, Age Aggregated/Sex/Indication/HIVStatus): 12 Months Viral Load &lt; 1000</v>
      </c>
      <c r="Q594" s="19" t="str">
        <f t="shared" si="84"/>
        <v>TX_PVLS (N, TA, Age Agg/Sex/Ind/HIV)</v>
      </c>
      <c r="R594" s="19" t="str">
        <f t="shared" si="88"/>
        <v>TX_PVLS_N_TA_Age_Agg_Sex_Ind_HIV</v>
      </c>
      <c r="S594" s="19" t="str">
        <f t="shared" si="89"/>
        <v>TX_PVLS_N_TA_Age_Agg_Sex_Ind_HIV_</v>
      </c>
      <c r="T594" s="19" t="b">
        <f>NOT(ISNA(VLOOKUP(B594,dbcodes!A:B,2,FALSE)))</f>
        <v>1</v>
      </c>
      <c r="U594" s="19" t="str">
        <f>IF(ISNA(VLOOKUP(B594,dbcodes!A:B,2,FALSE)),des!R2661,VLOOKUP(B594,dbcodes!A:B,2,FALSE))</f>
        <v>TX_PVLS_N_TA_Aggregated_Age_Sex_Ind</v>
      </c>
      <c r="V594" s="20"/>
      <c r="W594" s="107" t="str">
        <f>IF(ISNA(VLOOKUP(C594,descriptions!A:B,2,FALSE)),des!V1591,IF(G594=" TARGET","Target ","")&amp;VLOOKUP(C594,descriptions!A:B,2,FALSE))</f>
        <v>Number of adult and pediatric ART patients with a viral load result documented in the patient medical record and /or laboratory records  in the past 12 months</v>
      </c>
      <c r="X594" s="20" t="s">
        <v>4</v>
      </c>
      <c r="Y594" s="20" t="s">
        <v>831</v>
      </c>
      <c r="Z594" s="20" t="s">
        <v>836</v>
      </c>
      <c r="AA594" s="20" t="s">
        <v>102</v>
      </c>
      <c r="AB594" s="20" t="s">
        <v>755</v>
      </c>
      <c r="AC594" s="19" t="str">
        <f>IF(AB594&lt;&gt;"",IF(NOT(ISNA(INDEX(os!A:A,MATCH(AB594,os!B:B,0)))),INDEX(os!A:A,MATCH(AB594,os!B:B,0)),"0"),"")</f>
        <v/>
      </c>
      <c r="AD594" s="20" t="s">
        <v>830</v>
      </c>
      <c r="AE594" s="20"/>
      <c r="AF594" s="20"/>
      <c r="AG594" s="20"/>
      <c r="AH594" s="93" t="str">
        <f>IF(NOT(ISNA(VLOOKUP(B:B,ResultsTargets!A:A,1,0))),"TRUE","")</f>
        <v>TRUE</v>
      </c>
      <c r="AI594" s="19" t="str">
        <f>IF(ISNA(VLOOKUP(C594,dim_techarea!A:B,2,FALSE)),"",VLOOKUP(C594,dim_techarea!A:B,2,FALSE))</f>
        <v>TX_PVLS</v>
      </c>
      <c r="AJ594" s="19" t="str">
        <f>IF(ISNA(VLOOKUP(AI594,dim_techarea!B:C,2,FALSE)),"",VLOOKUP(AI594,dim_techarea!B:C,2,FALSE))</f>
        <v>bZOF8bon1dD</v>
      </c>
      <c r="AK594" s="19" t="str">
        <f>IF(ISNA(VLOOKUP(TRIM(G594),dim_targetsresults!A:B,2,FALSE)),"",VLOOKUP(TRIM(G594),dim_targetsresults!A:C,2,FALSE))</f>
        <v>MER Results</v>
      </c>
      <c r="AL594" s="19" t="str">
        <f>IF(ISNA(VLOOKUP(AK594,dim_targetsresults!B:C,2,FALSE)),"",VLOOKUP(AK594,dim_targetsresults!B:C,2,FALSE))</f>
        <v>Jh0jDM5yQ2E</v>
      </c>
      <c r="AM594" s="19" t="str">
        <f>IF(ISNA(VLOOKUP(TRIM(D594),dim_numeratordenominator!A:B,2,FALSE)),"",VLOOKUP(TRIM(D594),dim_numeratordenominator!A:C,2,FALSE))</f>
        <v>Numerator</v>
      </c>
      <c r="AN594" s="19" t="str">
        <f>IF(ISNA(VLOOKUP(AM594,dim_numeratordenominator!B:C,2,FALSE)),"",VLOOKUP(AM594,dim_numeratordenominator!B:C,2,FALSE))</f>
        <v>Som9NRMQqV7</v>
      </c>
      <c r="AO594" s="19" t="str">
        <f>IF(ISNA(VLOOKUP(TRIM(E594),dim_supporttype!A:B,2,FALSE)),"",VLOOKUP(TRIM(E594),dim_supporttype!A:C,2,FALSE))</f>
        <v>TA</v>
      </c>
      <c r="AP594" s="19" t="str">
        <f>IF(ISNA(VLOOKUP(AO594,dim_supporttype!B:C,2,FALSE)),"",VLOOKUP(AO594,dim_supporttype!B:C,2,FALSE))</f>
        <v>cRAGKdWIDn4</v>
      </c>
      <c r="AQ594" s="19" t="str">
        <f>IF(ISNA(VLOOKUP(TRIM(F594),dim_disaggs!A:B,2,FALSE)),"No Disagg",VLOOKUP(TRIM(F594),dim_disaggs!A:B,2,FALSE))</f>
        <v>Age Aggregated/Sex/Indication/HIVStatus</v>
      </c>
      <c r="AR594" s="19" t="str">
        <f>IF(ISNA(VLOOKUP(AQ594,dim_disaggs!B:C,2,FALSE)),"",VLOOKUP(AQ594,dim_disaggs!B:C,2,FALSE))</f>
        <v>k2U2MDOywGj</v>
      </c>
      <c r="AS594" s="72"/>
      <c r="AT594" s="66"/>
      <c r="AU594" s="72" t="s">
        <v>755</v>
      </c>
      <c r="AV594" s="73" t="s">
        <v>755</v>
      </c>
      <c r="AW594" s="66" t="s">
        <v>755</v>
      </c>
      <c r="AX594" s="66" t="s">
        <v>755</v>
      </c>
      <c r="AY594" s="20"/>
      <c r="AZ594" s="20"/>
      <c r="BA594" s="105" t="str">
        <f t="shared" si="90"/>
        <v>Top Level Numerator</v>
      </c>
      <c r="BB594" s="20" t="str">
        <f t="shared" si="91"/>
        <v>PE5QVF0w4xj</v>
      </c>
      <c r="BC594" s="20"/>
      <c r="BD594" s="20"/>
      <c r="BE594" s="75" t="s">
        <v>755</v>
      </c>
      <c r="BF594" s="73" t="s">
        <v>755</v>
      </c>
      <c r="BG594" s="55" t="s">
        <v>755</v>
      </c>
      <c r="BH594" s="76" t="s">
        <v>755</v>
      </c>
      <c r="BI594" s="20" t="s">
        <v>755</v>
      </c>
      <c r="BJ594" s="20" t="s">
        <v>755</v>
      </c>
      <c r="BK594" s="55" t="s">
        <v>20634</v>
      </c>
      <c r="BL594" s="71" t="s">
        <v>20636</v>
      </c>
      <c r="BM594" s="77" t="s">
        <v>21473</v>
      </c>
      <c r="BN594" s="78" t="s">
        <v>21476</v>
      </c>
      <c r="BO594" s="77" t="s">
        <v>25670</v>
      </c>
      <c r="BP594" s="78" t="s">
        <v>25672</v>
      </c>
    </row>
    <row r="595" spans="1:68" s="3" customFormat="1" x14ac:dyDescent="0.2">
      <c r="A595" s="22" t="s">
        <v>95</v>
      </c>
      <c r="B595" s="21" t="s">
        <v>20341</v>
      </c>
      <c r="C595" s="20" t="s">
        <v>147</v>
      </c>
      <c r="D595" s="20" t="s">
        <v>1</v>
      </c>
      <c r="E595" s="20" t="s">
        <v>77</v>
      </c>
      <c r="F595" s="20" t="s">
        <v>20337</v>
      </c>
      <c r="G595" s="20" t="s">
        <v>20086</v>
      </c>
      <c r="H595" s="20" t="s">
        <v>20338</v>
      </c>
      <c r="I595" s="19">
        <f t="shared" si="85"/>
        <v>33</v>
      </c>
      <c r="J595" s="22"/>
      <c r="K595" s="20" t="s">
        <v>174</v>
      </c>
      <c r="L595" s="95" t="str">
        <f>IF(M595&lt;&gt;"",IF(NOT(ISNA(INDEX(cc!B:B,MATCH(M595,cc!A:A,0)))),INDEX(cc!B:B,MATCH(M595,cc!A:A,0)),"0"),"")</f>
        <v>Age (&lt;1-50+-uk, 12), Sex, Test Indication and HIV Status (Positive)</v>
      </c>
      <c r="M595" s="97" t="s">
        <v>20553</v>
      </c>
      <c r="N595" s="28" t="str">
        <f t="shared" si="83"/>
        <v/>
      </c>
      <c r="O595" s="19" t="str">
        <f t="shared" si="86"/>
        <v>TX_PVLS (N, DSD, Age/Sex/Indication/HIVStatus): 12 Months Viral Load &lt; 1000</v>
      </c>
      <c r="P595" s="19" t="str">
        <f t="shared" si="87"/>
        <v>TX_PVLS (N, DSD, Age/Sex/Indication/HIVStatus): 12 Months Viral Load &lt; 1000</v>
      </c>
      <c r="Q595" s="19" t="str">
        <f t="shared" si="84"/>
        <v>TX_PVLS (N, DSD, Age/Sex/Ind/HIV)</v>
      </c>
      <c r="R595" s="19" t="str">
        <f t="shared" si="88"/>
        <v>TX_PVLS_N_DSD_Age_Sex_Ind_HIV</v>
      </c>
      <c r="S595" s="19" t="str">
        <f t="shared" si="89"/>
        <v>TX_PVLS_N_DSD_Age_Sex_Ind_HIV_</v>
      </c>
      <c r="T595" s="19" t="b">
        <f>NOT(ISNA(VLOOKUP(B595,dbcodes!A:B,2,FALSE)))</f>
        <v>1</v>
      </c>
      <c r="U595" s="19" t="str">
        <f>IF(ISNA(VLOOKUP(B595,dbcodes!A:B,2,FALSE)),des!R2662,VLOOKUP(B595,dbcodes!A:B,2,FALSE))</f>
        <v>TX_PVLS_N_DSD_Age_Sex_Ind_HIV</v>
      </c>
      <c r="V595" s="20"/>
      <c r="W595" s="107" t="str">
        <f>IF(ISNA(VLOOKUP(C595,descriptions!A:B,2,FALSE)),des!V1597,IF(G595=" TARGET","Target ","")&amp;VLOOKUP(C595,descriptions!A:B,2,FALSE))</f>
        <v>Number of adult and pediatric ART patients with a viral load result documented in the patient medical record and /or laboratory records  in the past 12 months</v>
      </c>
      <c r="X595" s="20" t="s">
        <v>4</v>
      </c>
      <c r="Y595" s="20" t="s">
        <v>831</v>
      </c>
      <c r="Z595" s="20" t="s">
        <v>836</v>
      </c>
      <c r="AA595" s="20" t="s">
        <v>102</v>
      </c>
      <c r="AB595" s="20" t="s">
        <v>755</v>
      </c>
      <c r="AC595" s="19" t="str">
        <f>IF(AB595&lt;&gt;"",IF(NOT(ISNA(INDEX(os!A:A,MATCH(AB595,os!B:B,0)))),INDEX(os!A:A,MATCH(AB595,os!B:B,0)),"0"),"")</f>
        <v/>
      </c>
      <c r="AD595" s="20" t="s">
        <v>830</v>
      </c>
      <c r="AE595" s="20"/>
      <c r="AF595" s="20"/>
      <c r="AG595" s="20"/>
      <c r="AH595" s="93" t="str">
        <f>IF(NOT(ISNA(VLOOKUP(B:B,ResultsTargets!A:A,1,0))),"TRUE","")</f>
        <v>TRUE</v>
      </c>
      <c r="AI595" s="19" t="str">
        <f>IF(ISNA(VLOOKUP(C595,dim_techarea!A:B,2,FALSE)),"",VLOOKUP(C595,dim_techarea!A:B,2,FALSE))</f>
        <v>TX_PVLS</v>
      </c>
      <c r="AJ595" s="19" t="str">
        <f>IF(ISNA(VLOOKUP(AI595,dim_techarea!B:C,2,FALSE)),"",VLOOKUP(AI595,dim_techarea!B:C,2,FALSE))</f>
        <v>bZOF8bon1dD</v>
      </c>
      <c r="AK595" s="19" t="str">
        <f>IF(ISNA(VLOOKUP(TRIM(G595),dim_targetsresults!A:B,2,FALSE)),"",VLOOKUP(TRIM(G595),dim_targetsresults!A:C,2,FALSE))</f>
        <v>MER Results</v>
      </c>
      <c r="AL595" s="19" t="str">
        <f>IF(ISNA(VLOOKUP(AK595,dim_targetsresults!B:C,2,FALSE)),"",VLOOKUP(AK595,dim_targetsresults!B:C,2,FALSE))</f>
        <v>Jh0jDM5yQ2E</v>
      </c>
      <c r="AM595" s="19" t="str">
        <f>IF(ISNA(VLOOKUP(TRIM(D595),dim_numeratordenominator!A:B,2,FALSE)),"",VLOOKUP(TRIM(D595),dim_numeratordenominator!A:C,2,FALSE))</f>
        <v>Numerator</v>
      </c>
      <c r="AN595" s="19" t="str">
        <f>IF(ISNA(VLOOKUP(AM595,dim_numeratordenominator!B:C,2,FALSE)),"",VLOOKUP(AM595,dim_numeratordenominator!B:C,2,FALSE))</f>
        <v>Som9NRMQqV7</v>
      </c>
      <c r="AO595" s="19" t="str">
        <f>IF(ISNA(VLOOKUP(TRIM(E595),dim_supporttype!A:B,2,FALSE)),"",VLOOKUP(TRIM(E595),dim_supporttype!A:C,2,FALSE))</f>
        <v>DSD</v>
      </c>
      <c r="AP595" s="19" t="str">
        <f>IF(ISNA(VLOOKUP(AO595,dim_supporttype!B:C,2,FALSE)),"",VLOOKUP(AO595,dim_supporttype!B:C,2,FALSE))</f>
        <v>iM13vdNLWKb</v>
      </c>
      <c r="AQ595" s="19" t="str">
        <f>IF(ISNA(VLOOKUP(TRIM(F595),dim_disaggs!A:B,2,FALSE)),"No Disagg",VLOOKUP(TRIM(F595),dim_disaggs!A:B,2,FALSE))</f>
        <v>Age/Sex/Indication/HIVStatus</v>
      </c>
      <c r="AR595" s="19" t="str">
        <f>IF(ISNA(VLOOKUP(AQ595,dim_disaggs!B:C,2,FALSE)),"",VLOOKUP(AQ595,dim_disaggs!B:C,2,FALSE))</f>
        <v>PxGprLSHtqv</v>
      </c>
      <c r="AS595" s="72"/>
      <c r="AT595" s="66"/>
      <c r="AU595" s="72" t="s">
        <v>755</v>
      </c>
      <c r="AV595" s="73" t="s">
        <v>755</v>
      </c>
      <c r="AW595" s="66" t="s">
        <v>755</v>
      </c>
      <c r="AX595" s="66" t="s">
        <v>755</v>
      </c>
      <c r="AY595" s="20"/>
      <c r="AZ595" s="20"/>
      <c r="BA595" s="105" t="str">
        <f t="shared" si="90"/>
        <v>Top Level Numerator</v>
      </c>
      <c r="BB595" s="20" t="str">
        <f t="shared" si="91"/>
        <v>PE5QVF0w4xj</v>
      </c>
      <c r="BC595" s="20"/>
      <c r="BD595" s="20"/>
      <c r="BE595" s="75" t="s">
        <v>755</v>
      </c>
      <c r="BF595" s="73" t="s">
        <v>755</v>
      </c>
      <c r="BG595" s="71" t="s">
        <v>755</v>
      </c>
      <c r="BH595" s="71" t="s">
        <v>755</v>
      </c>
      <c r="BI595" s="20" t="s">
        <v>755</v>
      </c>
      <c r="BJ595" s="20" t="s">
        <v>755</v>
      </c>
      <c r="BK595" s="71" t="s">
        <v>20634</v>
      </c>
      <c r="BL595" s="71" t="s">
        <v>20636</v>
      </c>
      <c r="BM595" s="71" t="s">
        <v>21473</v>
      </c>
      <c r="BN595" s="71" t="s">
        <v>21476</v>
      </c>
      <c r="BO595" s="77" t="s">
        <v>25670</v>
      </c>
      <c r="BP595" s="78" t="s">
        <v>25672</v>
      </c>
    </row>
    <row r="596" spans="1:68" x14ac:dyDescent="0.2">
      <c r="A596" s="22" t="s">
        <v>95</v>
      </c>
      <c r="B596" s="21" t="s">
        <v>20342</v>
      </c>
      <c r="C596" s="20" t="s">
        <v>147</v>
      </c>
      <c r="D596" s="20" t="s">
        <v>1</v>
      </c>
      <c r="E596" s="20" t="s">
        <v>78</v>
      </c>
      <c r="F596" s="20" t="s">
        <v>20337</v>
      </c>
      <c r="G596" s="20" t="s">
        <v>20086</v>
      </c>
      <c r="H596" s="20" t="s">
        <v>20338</v>
      </c>
      <c r="I596" s="19">
        <f t="shared" si="85"/>
        <v>32</v>
      </c>
      <c r="J596" s="22"/>
      <c r="K596" s="20" t="s">
        <v>174</v>
      </c>
      <c r="L596" s="95" t="str">
        <f>IF(M596&lt;&gt;"",IF(NOT(ISNA(INDEX(cc!B:B,MATCH(M596,cc!A:A,0)))),INDEX(cc!B:B,MATCH(M596,cc!A:A,0)),"0"),"")</f>
        <v>Age (&lt;1-50+-uk, 12), Sex, Test Indication and HIV Status (Positive)</v>
      </c>
      <c r="M596" s="97" t="s">
        <v>20553</v>
      </c>
      <c r="N596" s="28" t="str">
        <f t="shared" si="83"/>
        <v/>
      </c>
      <c r="O596" s="19" t="str">
        <f t="shared" si="86"/>
        <v>TX_PVLS (N, TA, Age/Sex/Indication/HIVStatus): 12 Months Viral Load &lt; 1000</v>
      </c>
      <c r="P596" s="19" t="str">
        <f t="shared" si="87"/>
        <v>TX_PVLS (N, TA, Age/Sex/Indication/HIVStatus): 12 Months Viral Load &lt; 1000</v>
      </c>
      <c r="Q596" s="19" t="str">
        <f t="shared" si="84"/>
        <v>TX_PVLS (N, TA, Age/Sex/Ind/HIV)</v>
      </c>
      <c r="R596" s="19" t="str">
        <f t="shared" si="88"/>
        <v>TX_PVLS_N_TA_Age_Sex_Ind_HIV</v>
      </c>
      <c r="S596" s="19" t="str">
        <f t="shared" si="89"/>
        <v>TX_PVLS_N_TA_Age_Sex_Ind_HIV_</v>
      </c>
      <c r="T596" s="19" t="b">
        <f>NOT(ISNA(VLOOKUP(B596,dbcodes!A:B,2,FALSE)))</f>
        <v>1</v>
      </c>
      <c r="U596" s="19" t="str">
        <f>IF(ISNA(VLOOKUP(B596,dbcodes!A:B,2,FALSE)),des!R2663,VLOOKUP(B596,dbcodes!A:B,2,FALSE))</f>
        <v>TX_PVLS_N_TA_Age_Sex_Ind_HIV</v>
      </c>
      <c r="W596" s="107" t="str">
        <f>IF(ISNA(VLOOKUP(C596,descriptions!A:B,2,FALSE)),des!V1598,IF(G596=" TARGET","Target ","")&amp;VLOOKUP(C596,descriptions!A:B,2,FALSE))</f>
        <v>Number of adult and pediatric ART patients with a viral load result documented in the patient medical record and /or laboratory records  in the past 12 months</v>
      </c>
      <c r="X596" s="20" t="s">
        <v>4</v>
      </c>
      <c r="Y596" s="20" t="s">
        <v>831</v>
      </c>
      <c r="Z596" s="20" t="s">
        <v>836</v>
      </c>
      <c r="AA596" s="20" t="s">
        <v>102</v>
      </c>
      <c r="AB596" s="20" t="s">
        <v>755</v>
      </c>
      <c r="AC596" s="19" t="str">
        <f>IF(AB596&lt;&gt;"",IF(NOT(ISNA(INDEX(os!A:A,MATCH(AB596,os!B:B,0)))),INDEX(os!A:A,MATCH(AB596,os!B:B,0)),"0"),"")</f>
        <v/>
      </c>
      <c r="AD596" s="20" t="s">
        <v>830</v>
      </c>
      <c r="AH596" s="93" t="str">
        <f>IF(NOT(ISNA(VLOOKUP(B:B,ResultsTargets!A:A,1,0))),"TRUE","")</f>
        <v>TRUE</v>
      </c>
      <c r="AI596" s="19" t="str">
        <f>IF(ISNA(VLOOKUP(C596,dim_techarea!A:B,2,FALSE)),"",VLOOKUP(C596,dim_techarea!A:B,2,FALSE))</f>
        <v>TX_PVLS</v>
      </c>
      <c r="AJ596" s="19" t="str">
        <f>IF(ISNA(VLOOKUP(AI596,dim_techarea!B:C,2,FALSE)),"",VLOOKUP(AI596,dim_techarea!B:C,2,FALSE))</f>
        <v>bZOF8bon1dD</v>
      </c>
      <c r="AK596" s="19" t="str">
        <f>IF(ISNA(VLOOKUP(TRIM(G596),dim_targetsresults!A:B,2,FALSE)),"",VLOOKUP(TRIM(G596),dim_targetsresults!A:C,2,FALSE))</f>
        <v>MER Results</v>
      </c>
      <c r="AL596" s="19" t="str">
        <f>IF(ISNA(VLOOKUP(AK596,dim_targetsresults!B:C,2,FALSE)),"",VLOOKUP(AK596,dim_targetsresults!B:C,2,FALSE))</f>
        <v>Jh0jDM5yQ2E</v>
      </c>
      <c r="AM596" s="19" t="str">
        <f>IF(ISNA(VLOOKUP(TRIM(D596),dim_numeratordenominator!A:B,2,FALSE)),"",VLOOKUP(TRIM(D596),dim_numeratordenominator!A:C,2,FALSE))</f>
        <v>Numerator</v>
      </c>
      <c r="AN596" s="19" t="str">
        <f>IF(ISNA(VLOOKUP(AM596,dim_numeratordenominator!B:C,2,FALSE)),"",VLOOKUP(AM596,dim_numeratordenominator!B:C,2,FALSE))</f>
        <v>Som9NRMQqV7</v>
      </c>
      <c r="AO596" s="19" t="str">
        <f>IF(ISNA(VLOOKUP(TRIM(E596),dim_supporttype!A:B,2,FALSE)),"",VLOOKUP(TRIM(E596),dim_supporttype!A:C,2,FALSE))</f>
        <v>TA</v>
      </c>
      <c r="AP596" s="19" t="str">
        <f>IF(ISNA(VLOOKUP(AO596,dim_supporttype!B:C,2,FALSE)),"",VLOOKUP(AO596,dim_supporttype!B:C,2,FALSE))</f>
        <v>cRAGKdWIDn4</v>
      </c>
      <c r="AQ596" s="19" t="str">
        <f>IF(ISNA(VLOOKUP(TRIM(F596),dim_disaggs!A:B,2,FALSE)),"No Disagg",VLOOKUP(TRIM(F596),dim_disaggs!A:B,2,FALSE))</f>
        <v>Age/Sex/Indication/HIVStatus</v>
      </c>
      <c r="AR596" s="19" t="str">
        <f>IF(ISNA(VLOOKUP(AQ596,dim_disaggs!B:C,2,FALSE)),"",VLOOKUP(AQ596,dim_disaggs!B:C,2,FALSE))</f>
        <v>PxGprLSHtqv</v>
      </c>
      <c r="AU596" s="72" t="s">
        <v>755</v>
      </c>
      <c r="AV596" s="73" t="s">
        <v>755</v>
      </c>
      <c r="AW596" s="66" t="s">
        <v>755</v>
      </c>
      <c r="AX596" s="66" t="s">
        <v>755</v>
      </c>
      <c r="BA596" s="105" t="str">
        <f t="shared" si="90"/>
        <v>Top Level Numerator</v>
      </c>
      <c r="BB596" s="20" t="str">
        <f t="shared" si="91"/>
        <v>PE5QVF0w4xj</v>
      </c>
      <c r="BE596" s="75" t="s">
        <v>755</v>
      </c>
      <c r="BF596" s="73" t="s">
        <v>755</v>
      </c>
      <c r="BG596" s="55" t="s">
        <v>755</v>
      </c>
      <c r="BH596" s="76" t="s">
        <v>755</v>
      </c>
      <c r="BI596" s="20" t="s">
        <v>755</v>
      </c>
      <c r="BJ596" s="20" t="s">
        <v>755</v>
      </c>
      <c r="BK596" s="55" t="s">
        <v>20634</v>
      </c>
      <c r="BL596" s="71" t="s">
        <v>20636</v>
      </c>
      <c r="BM596" s="77" t="s">
        <v>21473</v>
      </c>
      <c r="BN596" s="78" t="s">
        <v>21476</v>
      </c>
      <c r="BO596" s="77" t="s">
        <v>25670</v>
      </c>
      <c r="BP596" s="78" t="s">
        <v>25672</v>
      </c>
    </row>
    <row r="597" spans="1:68" x14ac:dyDescent="0.2">
      <c r="A597" s="20" t="s">
        <v>95</v>
      </c>
      <c r="B597" s="20" t="s">
        <v>149</v>
      </c>
      <c r="C597" s="20" t="s">
        <v>147</v>
      </c>
      <c r="D597" s="20" t="s">
        <v>1</v>
      </c>
      <c r="E597" s="20" t="s">
        <v>77</v>
      </c>
      <c r="F597" s="20" t="s">
        <v>20041</v>
      </c>
      <c r="G597" s="20" t="s">
        <v>20086</v>
      </c>
      <c r="H597" s="20" t="s">
        <v>20042</v>
      </c>
      <c r="I597" s="19">
        <f t="shared" si="85"/>
        <v>39</v>
      </c>
      <c r="J597" s="20" t="s">
        <v>755</v>
      </c>
      <c r="K597" s="20" t="s">
        <v>174</v>
      </c>
      <c r="L597" s="95" t="str">
        <f>IF(M597&lt;&gt;"",IF(NOT(ISNA(INDEX(cc!B:B,MATCH(M597,cc!A:A,0)))),INDEX(cc!B:B,MATCH(M597,cc!A:A,0)),"0"),"")</f>
        <v>Pregnant/Breastfeeding Status, Indication Status and HIV Status (Positive)</v>
      </c>
      <c r="M597" s="97" t="s">
        <v>180</v>
      </c>
      <c r="N597" s="28" t="str">
        <f t="shared" si="83"/>
        <v/>
      </c>
      <c r="O597" s="19" t="str">
        <f t="shared" si="86"/>
        <v>TX_PVLS (N, DSD, PregnantOrBreastfeeding/Indication/HIVStatus): 12 Months Viral Load &lt; 1000</v>
      </c>
      <c r="P597" s="19" t="str">
        <f t="shared" si="87"/>
        <v>TX_PVLS (N, DSD, PregnantOrBreastfeeding/Indication/HIVStatus): 12 Months Viral Load &lt; 1000</v>
      </c>
      <c r="Q597" s="19" t="str">
        <f t="shared" si="84"/>
        <v>TX_PVLS (N, DSD, PregBF/Indication/HIV)</v>
      </c>
      <c r="R597" s="19" t="str">
        <f t="shared" si="88"/>
        <v>TX_PVLS_N_DSD_PregBF_Indication_HIV</v>
      </c>
      <c r="S597" s="19" t="str">
        <f t="shared" si="89"/>
        <v>TX_PVLS_N_DSD_PregBF_Indication_HIV_</v>
      </c>
      <c r="T597" s="19" t="b">
        <f>NOT(ISNA(VLOOKUP(B597,dbcodes!A:B,2,FALSE)))</f>
        <v>1</v>
      </c>
      <c r="U597" s="19" t="str">
        <f>IF(ISNA(VLOOKUP(B597,dbcodes!A:B,2,FALSE)),des!R2664,VLOOKUP(B597,dbcodes!A:B,2,FALSE))</f>
        <v>TX_PVLS_N_DSD_PregBF_Indication</v>
      </c>
      <c r="W597" s="107" t="str">
        <f>IF(ISNA(VLOOKUP(C597,descriptions!A:B,2,FALSE)),des!V1600,IF(G597=" TARGET","Target ","")&amp;VLOOKUP(C597,descriptions!A:B,2,FALSE))</f>
        <v>Number of adult and pediatric ART patients with a viral load result documented in the patient medical record and /or laboratory records  in the past 12 months</v>
      </c>
      <c r="X597" s="20" t="s">
        <v>4</v>
      </c>
      <c r="Y597" s="20" t="s">
        <v>831</v>
      </c>
      <c r="Z597" s="20" t="s">
        <v>836</v>
      </c>
      <c r="AA597" s="20" t="s">
        <v>102</v>
      </c>
      <c r="AB597" s="20" t="s">
        <v>755</v>
      </c>
      <c r="AC597" s="19" t="str">
        <f>IF(AB597&lt;&gt;"",IF(NOT(ISNA(INDEX(os!A:A,MATCH(AB597,os!B:B,0)))),INDEX(os!A:A,MATCH(AB597,os!B:B,0)),"0"),"")</f>
        <v/>
      </c>
      <c r="AD597" s="20" t="s">
        <v>830</v>
      </c>
      <c r="AH597" s="93" t="str">
        <f>IF(NOT(ISNA(VLOOKUP(B:B,ResultsTargets!A:A,1,0))),"TRUE","")</f>
        <v>TRUE</v>
      </c>
      <c r="AI597" s="19" t="str">
        <f>IF(ISNA(VLOOKUP(C597,dim_techarea!A:B,2,FALSE)),"",VLOOKUP(C597,dim_techarea!A:B,2,FALSE))</f>
        <v>TX_PVLS</v>
      </c>
      <c r="AJ597" s="19" t="str">
        <f>IF(ISNA(VLOOKUP(AI597,dim_techarea!B:C,2,FALSE)),"",VLOOKUP(AI597,dim_techarea!B:C,2,FALSE))</f>
        <v>bZOF8bon1dD</v>
      </c>
      <c r="AK597" s="19" t="str">
        <f>IF(ISNA(VLOOKUP(TRIM(G597),dim_targetsresults!A:B,2,FALSE)),"",VLOOKUP(TRIM(G597),dim_targetsresults!A:C,2,FALSE))</f>
        <v>MER Results</v>
      </c>
      <c r="AL597" s="19" t="str">
        <f>IF(ISNA(VLOOKUP(AK597,dim_targetsresults!B:C,2,FALSE)),"",VLOOKUP(AK597,dim_targetsresults!B:C,2,FALSE))</f>
        <v>Jh0jDM5yQ2E</v>
      </c>
      <c r="AM597" s="19" t="str">
        <f>IF(ISNA(VLOOKUP(TRIM(D597),dim_numeratordenominator!A:B,2,FALSE)),"",VLOOKUP(TRIM(D597),dim_numeratordenominator!A:C,2,FALSE))</f>
        <v>Numerator</v>
      </c>
      <c r="AN597" s="19" t="str">
        <f>IF(ISNA(VLOOKUP(AM597,dim_numeratordenominator!B:C,2,FALSE)),"",VLOOKUP(AM597,dim_numeratordenominator!B:C,2,FALSE))</f>
        <v>Som9NRMQqV7</v>
      </c>
      <c r="AO597" s="19" t="str">
        <f>IF(ISNA(VLOOKUP(TRIM(E597),dim_supporttype!A:B,2,FALSE)),"",VLOOKUP(TRIM(E597),dim_supporttype!A:C,2,FALSE))</f>
        <v>DSD</v>
      </c>
      <c r="AP597" s="19" t="str">
        <f>IF(ISNA(VLOOKUP(AO597,dim_supporttype!B:C,2,FALSE)),"",VLOOKUP(AO597,dim_supporttype!B:C,2,FALSE))</f>
        <v>iM13vdNLWKb</v>
      </c>
      <c r="AQ597" s="19" t="str">
        <f>IF(ISNA(VLOOKUP(TRIM(F597),dim_disaggs!A:B,2,FALSE)),"No Disagg",VLOOKUP(TRIM(F597),dim_disaggs!A:B,2,FALSE))</f>
        <v>PregnantOrBreastfeeding/Indication/HIVStatus</v>
      </c>
      <c r="AR597" s="19" t="str">
        <f>IF(ISNA(VLOOKUP(AQ597,dim_disaggs!B:C,2,FALSE)),"",VLOOKUP(AQ597,dim_disaggs!B:C,2,FALSE))</f>
        <v>WiTZPLk4Hfq</v>
      </c>
      <c r="AU597" s="72" t="s">
        <v>755</v>
      </c>
      <c r="AV597" s="73" t="s">
        <v>755</v>
      </c>
      <c r="AW597" s="66" t="s">
        <v>755</v>
      </c>
      <c r="AX597" s="66" t="s">
        <v>755</v>
      </c>
      <c r="BA597" s="105" t="str">
        <f t="shared" si="90"/>
        <v/>
      </c>
      <c r="BB597" s="20" t="str">
        <f t="shared" si="91"/>
        <v/>
      </c>
      <c r="BE597" s="75" t="s">
        <v>755</v>
      </c>
      <c r="BF597" s="73" t="s">
        <v>755</v>
      </c>
      <c r="BG597" s="71" t="s">
        <v>755</v>
      </c>
      <c r="BH597" s="71" t="s">
        <v>755</v>
      </c>
      <c r="BI597" s="20" t="s">
        <v>755</v>
      </c>
      <c r="BJ597" s="20" t="s">
        <v>755</v>
      </c>
      <c r="BK597" s="71" t="s">
        <v>755</v>
      </c>
      <c r="BL597" s="71" t="s">
        <v>755</v>
      </c>
      <c r="BM597" s="71" t="s">
        <v>755</v>
      </c>
      <c r="BN597" s="71" t="s">
        <v>755</v>
      </c>
      <c r="BO597" s="77" t="s">
        <v>755</v>
      </c>
      <c r="BP597" s="78" t="s">
        <v>755</v>
      </c>
    </row>
    <row r="598" spans="1:68" x14ac:dyDescent="0.2">
      <c r="A598" s="20" t="s">
        <v>95</v>
      </c>
      <c r="B598" s="20" t="s">
        <v>151</v>
      </c>
      <c r="C598" s="20" t="s">
        <v>147</v>
      </c>
      <c r="D598" s="20" t="s">
        <v>1</v>
      </c>
      <c r="E598" s="20" t="s">
        <v>78</v>
      </c>
      <c r="F598" s="20" t="s">
        <v>20041</v>
      </c>
      <c r="G598" s="20" t="s">
        <v>20086</v>
      </c>
      <c r="H598" s="20" t="s">
        <v>20042</v>
      </c>
      <c r="I598" s="19">
        <f t="shared" si="85"/>
        <v>38</v>
      </c>
      <c r="J598" s="20" t="s">
        <v>755</v>
      </c>
      <c r="K598" s="20" t="s">
        <v>174</v>
      </c>
      <c r="L598" s="95" t="str">
        <f>IF(M598&lt;&gt;"",IF(NOT(ISNA(INDEX(cc!B:B,MATCH(M598,cc!A:A,0)))),INDEX(cc!B:B,MATCH(M598,cc!A:A,0)),"0"),"")</f>
        <v>Pregnant/Breastfeeding Status, Indication Status and HIV Status (Positive)</v>
      </c>
      <c r="M598" s="97" t="s">
        <v>180</v>
      </c>
      <c r="N598" s="28" t="str">
        <f t="shared" si="83"/>
        <v/>
      </c>
      <c r="O598" s="19" t="str">
        <f t="shared" si="86"/>
        <v>TX_PVLS (N, TA, PregnantOrBreastfeeding/Indication/HIVStatus): 12 Months Viral Load &lt; 1000</v>
      </c>
      <c r="P598" s="19" t="str">
        <f t="shared" si="87"/>
        <v>TX_PVLS (N, TA, PregnantOrBreastfeeding/Indication/HIVStatus): 12 Months Viral Load &lt; 1000</v>
      </c>
      <c r="Q598" s="19" t="str">
        <f t="shared" si="84"/>
        <v>TX_PVLS (N, TA, PregBF/Indication/HIV)</v>
      </c>
      <c r="R598" s="19" t="str">
        <f t="shared" si="88"/>
        <v>TX_PVLS_N_TA_PregBF_Indication_HIV</v>
      </c>
      <c r="S598" s="19" t="str">
        <f t="shared" si="89"/>
        <v>TX_PVLS_N_TA_PregBF_Indication_HIV_</v>
      </c>
      <c r="T598" s="19" t="b">
        <f>NOT(ISNA(VLOOKUP(B598,dbcodes!A:B,2,FALSE)))</f>
        <v>1</v>
      </c>
      <c r="U598" s="19" t="str">
        <f>IF(ISNA(VLOOKUP(B598,dbcodes!A:B,2,FALSE)),des!R2665,VLOOKUP(B598,dbcodes!A:B,2,FALSE))</f>
        <v>TX_PVLS_N_TA_PregBF_Indication</v>
      </c>
      <c r="W598" s="107" t="str">
        <f>IF(ISNA(VLOOKUP(C598,descriptions!A:B,2,FALSE)),des!V1601,IF(G598=" TARGET","Target ","")&amp;VLOOKUP(C598,descriptions!A:B,2,FALSE))</f>
        <v>Number of adult and pediatric ART patients with a viral load result documented in the patient medical record and /or laboratory records  in the past 12 months</v>
      </c>
      <c r="X598" s="20" t="s">
        <v>4</v>
      </c>
      <c r="Y598" s="20" t="s">
        <v>831</v>
      </c>
      <c r="Z598" s="20" t="s">
        <v>836</v>
      </c>
      <c r="AA598" s="20" t="s">
        <v>102</v>
      </c>
      <c r="AB598" s="20" t="s">
        <v>755</v>
      </c>
      <c r="AC598" s="19" t="str">
        <f>IF(AB598&lt;&gt;"",IF(NOT(ISNA(INDEX(os!A:A,MATCH(AB598,os!B:B,0)))),INDEX(os!A:A,MATCH(AB598,os!B:B,0)),"0"),"")</f>
        <v/>
      </c>
      <c r="AD598" s="20" t="s">
        <v>830</v>
      </c>
      <c r="AH598" s="93" t="str">
        <f>IF(NOT(ISNA(VLOOKUP(B:B,ResultsTargets!A:A,1,0))),"TRUE","")</f>
        <v>TRUE</v>
      </c>
      <c r="AI598" s="19" t="str">
        <f>IF(ISNA(VLOOKUP(C598,dim_techarea!A:B,2,FALSE)),"",VLOOKUP(C598,dim_techarea!A:B,2,FALSE))</f>
        <v>TX_PVLS</v>
      </c>
      <c r="AJ598" s="19" t="str">
        <f>IF(ISNA(VLOOKUP(AI598,dim_techarea!B:C,2,FALSE)),"",VLOOKUP(AI598,dim_techarea!B:C,2,FALSE))</f>
        <v>bZOF8bon1dD</v>
      </c>
      <c r="AK598" s="19" t="str">
        <f>IF(ISNA(VLOOKUP(TRIM(G598),dim_targetsresults!A:B,2,FALSE)),"",VLOOKUP(TRIM(G598),dim_targetsresults!A:C,2,FALSE))</f>
        <v>MER Results</v>
      </c>
      <c r="AL598" s="19" t="str">
        <f>IF(ISNA(VLOOKUP(AK598,dim_targetsresults!B:C,2,FALSE)),"",VLOOKUP(AK598,dim_targetsresults!B:C,2,FALSE))</f>
        <v>Jh0jDM5yQ2E</v>
      </c>
      <c r="AM598" s="19" t="str">
        <f>IF(ISNA(VLOOKUP(TRIM(D598),dim_numeratordenominator!A:B,2,FALSE)),"",VLOOKUP(TRIM(D598),dim_numeratordenominator!A:C,2,FALSE))</f>
        <v>Numerator</v>
      </c>
      <c r="AN598" s="19" t="str">
        <f>IF(ISNA(VLOOKUP(AM598,dim_numeratordenominator!B:C,2,FALSE)),"",VLOOKUP(AM598,dim_numeratordenominator!B:C,2,FALSE))</f>
        <v>Som9NRMQqV7</v>
      </c>
      <c r="AO598" s="19" t="str">
        <f>IF(ISNA(VLOOKUP(TRIM(E598),dim_supporttype!A:B,2,FALSE)),"",VLOOKUP(TRIM(E598),dim_supporttype!A:C,2,FALSE))</f>
        <v>TA</v>
      </c>
      <c r="AP598" s="19" t="str">
        <f>IF(ISNA(VLOOKUP(AO598,dim_supporttype!B:C,2,FALSE)),"",VLOOKUP(AO598,dim_supporttype!B:C,2,FALSE))</f>
        <v>cRAGKdWIDn4</v>
      </c>
      <c r="AQ598" s="19" t="str">
        <f>IF(ISNA(VLOOKUP(TRIM(F598),dim_disaggs!A:B,2,FALSE)),"No Disagg",VLOOKUP(TRIM(F598),dim_disaggs!A:B,2,FALSE))</f>
        <v>PregnantOrBreastfeeding/Indication/HIVStatus</v>
      </c>
      <c r="AR598" s="19" t="str">
        <f>IF(ISNA(VLOOKUP(AQ598,dim_disaggs!B:C,2,FALSE)),"",VLOOKUP(AQ598,dim_disaggs!B:C,2,FALSE))</f>
        <v>WiTZPLk4Hfq</v>
      </c>
      <c r="AU598" s="72" t="s">
        <v>755</v>
      </c>
      <c r="AV598" s="73" t="s">
        <v>755</v>
      </c>
      <c r="AW598" s="66" t="s">
        <v>755</v>
      </c>
      <c r="AX598" s="66" t="s">
        <v>755</v>
      </c>
      <c r="BA598" s="105" t="str">
        <f t="shared" si="90"/>
        <v/>
      </c>
      <c r="BB598" s="20" t="str">
        <f t="shared" si="91"/>
        <v/>
      </c>
      <c r="BE598" s="75" t="s">
        <v>755</v>
      </c>
      <c r="BF598" s="73" t="s">
        <v>755</v>
      </c>
      <c r="BG598" s="55" t="s">
        <v>755</v>
      </c>
      <c r="BH598" s="76" t="s">
        <v>755</v>
      </c>
      <c r="BI598" s="20" t="s">
        <v>755</v>
      </c>
      <c r="BJ598" s="20" t="s">
        <v>755</v>
      </c>
      <c r="BK598" s="55" t="s">
        <v>755</v>
      </c>
      <c r="BL598" s="71" t="s">
        <v>755</v>
      </c>
      <c r="BM598" s="77" t="s">
        <v>755</v>
      </c>
      <c r="BN598" s="78" t="s">
        <v>755</v>
      </c>
      <c r="BO598" s="77" t="s">
        <v>755</v>
      </c>
      <c r="BP598" s="78" t="s">
        <v>755</v>
      </c>
    </row>
    <row r="599" spans="1:68" x14ac:dyDescent="0.2">
      <c r="A599" s="20" t="s">
        <v>95</v>
      </c>
      <c r="B599" s="20" t="s">
        <v>306</v>
      </c>
      <c r="C599" s="20" t="s">
        <v>147</v>
      </c>
      <c r="D599" s="20" t="s">
        <v>1</v>
      </c>
      <c r="E599" s="20" t="s">
        <v>264</v>
      </c>
      <c r="G599" s="20" t="s">
        <v>20086</v>
      </c>
      <c r="I599" s="19">
        <f t="shared" si="85"/>
        <v>26</v>
      </c>
      <c r="J599" s="20" t="s">
        <v>755</v>
      </c>
      <c r="K599" s="20" t="s">
        <v>174</v>
      </c>
      <c r="L599" s="95" t="str">
        <f>IF(M599&lt;&gt;"",IF(NOT(ISNA(INDEX(cc!B:B,MATCH(M599,cc!A:A,0)))),INDEX(cc!B:B,MATCH(M599,cc!A:A,0)),"0"),"")</f>
        <v>default</v>
      </c>
      <c r="M599" s="97" t="s">
        <v>13</v>
      </c>
      <c r="N599" s="28" t="str">
        <f t="shared" si="83"/>
        <v/>
      </c>
      <c r="O599" s="19" t="str">
        <f t="shared" si="86"/>
        <v>TX_PVLS (N, DSD_NARRATIVE): 12 Months Viral Load &lt; 1000</v>
      </c>
      <c r="P599" s="19" t="str">
        <f t="shared" si="87"/>
        <v>TX_PVLS (N, DSD_NARRATIVE): 12 Months Viral Load &lt; 1000</v>
      </c>
      <c r="Q599" s="19" t="str">
        <f t="shared" si="84"/>
        <v>TX_PVLS (N, DSD_NARRATIVE)</v>
      </c>
      <c r="R599" s="19" t="str">
        <f t="shared" si="88"/>
        <v>TX_PVLS_N_DSD_NARRATIVE</v>
      </c>
      <c r="S599" s="19" t="str">
        <f t="shared" si="89"/>
        <v>TX_PVLS_N_DSD_NARRATIVE_</v>
      </c>
      <c r="T599" s="19" t="b">
        <f>NOT(ISNA(VLOOKUP(B599,dbcodes!A:B,2,FALSE)))</f>
        <v>1</v>
      </c>
      <c r="U599" s="19" t="str">
        <f>IF(ISNA(VLOOKUP(B599,dbcodes!A:B,2,FALSE)),des!R2666,VLOOKUP(B599,dbcodes!A:B,2,FALSE))</f>
        <v>TX_PVLS_N_DSD_NARRATIVE</v>
      </c>
      <c r="W599" s="107" t="str">
        <f>IF(ISNA(VLOOKUP(C599,descriptions!A:B,2,FALSE)),des!V1605,IF(G599=" TARGET","Target ","")&amp;VLOOKUP(C599,descriptions!A:B,2,FALSE))</f>
        <v>Number of adult and pediatric ART patients with a viral load result documented in the patient medical record and /or laboratory records  in the past 12 months</v>
      </c>
      <c r="X599" s="20" t="s">
        <v>9</v>
      </c>
      <c r="Y599" s="20" t="s">
        <v>831</v>
      </c>
      <c r="Z599" s="20" t="s">
        <v>839</v>
      </c>
      <c r="AA599" s="20" t="s">
        <v>102</v>
      </c>
      <c r="AB599" s="20" t="s">
        <v>755</v>
      </c>
      <c r="AC599" s="19" t="str">
        <f>IF(AB599&lt;&gt;"",IF(NOT(ISNA(INDEX(os!A:A,MATCH(AB599,os!B:B,0)))),INDEX(os!A:A,MATCH(AB599,os!B:B,0)),"0"),"")</f>
        <v/>
      </c>
      <c r="AD599" s="20" t="s">
        <v>830</v>
      </c>
      <c r="AH599" s="93" t="str">
        <f>IF(NOT(ISNA(VLOOKUP(B:B,ResultsTargets!A:A,1,0))),"TRUE","")</f>
        <v>TRUE</v>
      </c>
      <c r="AI599" s="19" t="str">
        <f>IF(ISNA(VLOOKUP(C599,dim_techarea!A:B,2,FALSE)),"",VLOOKUP(C599,dim_techarea!A:B,2,FALSE))</f>
        <v>TX_PVLS</v>
      </c>
      <c r="AJ599" s="19" t="str">
        <f>IF(ISNA(VLOOKUP(AI599,dim_techarea!B:C,2,FALSE)),"",VLOOKUP(AI599,dim_techarea!B:C,2,FALSE))</f>
        <v>bZOF8bon1dD</v>
      </c>
      <c r="AK599" s="19" t="str">
        <f>IF(ISNA(VLOOKUP(TRIM(G599),dim_targetsresults!A:B,2,FALSE)),"",VLOOKUP(TRIM(G599),dim_targetsresults!A:C,2,FALSE))</f>
        <v>MER Results</v>
      </c>
      <c r="AL599" s="19" t="str">
        <f>IF(ISNA(VLOOKUP(AK599,dim_targetsresults!B:C,2,FALSE)),"",VLOOKUP(AK599,dim_targetsresults!B:C,2,FALSE))</f>
        <v>Jh0jDM5yQ2E</v>
      </c>
      <c r="AM599" s="19" t="str">
        <f>IF(ISNA(VLOOKUP(TRIM(D599),dim_numeratordenominator!A:B,2,FALSE)),"",VLOOKUP(TRIM(D599),dim_numeratordenominator!A:C,2,FALSE))</f>
        <v>Numerator</v>
      </c>
      <c r="AN599" s="19" t="str">
        <f>IF(ISNA(VLOOKUP(AM599,dim_numeratordenominator!B:C,2,FALSE)),"",VLOOKUP(AM599,dim_numeratordenominator!B:C,2,FALSE))</f>
        <v>Som9NRMQqV7</v>
      </c>
      <c r="AO599" s="19" t="str">
        <f>IF(ISNA(VLOOKUP(TRIM(E599),dim_supporttype!A:B,2,FALSE)),"",VLOOKUP(TRIM(E599),dim_supporttype!A:C,2,FALSE))</f>
        <v>DSD Narratives</v>
      </c>
      <c r="AP599" s="19" t="str">
        <f>IF(ISNA(VLOOKUP(AO599,dim_supporttype!B:C,2,FALSE)),"",VLOOKUP(AO599,dim_supporttype!B:C,2,FALSE))</f>
        <v>ySGf8v2q9Rm</v>
      </c>
      <c r="AQ599" s="19" t="str">
        <f>IF(ISNA(VLOOKUP(TRIM(F599),dim_disaggs!A:B,2,FALSE)),"No Disagg",VLOOKUP(TRIM(F599),dim_disaggs!A:B,2,FALSE))</f>
        <v>No Disagg</v>
      </c>
      <c r="AR599" s="19" t="str">
        <f>IF(ISNA(VLOOKUP(AQ599,dim_disaggs!B:C,2,FALSE)),"",VLOOKUP(AQ599,dim_disaggs!B:C,2,FALSE))</f>
        <v>werJlVT6sf3</v>
      </c>
      <c r="AU599" s="72" t="s">
        <v>755</v>
      </c>
      <c r="AV599" s="73" t="s">
        <v>755</v>
      </c>
      <c r="AW599" s="66" t="s">
        <v>755</v>
      </c>
      <c r="AX599" s="66" t="s">
        <v>755</v>
      </c>
      <c r="BA599" s="105" t="str">
        <f t="shared" si="90"/>
        <v/>
      </c>
      <c r="BB599" s="20" t="str">
        <f t="shared" si="91"/>
        <v/>
      </c>
      <c r="BE599" s="75" t="s">
        <v>755</v>
      </c>
      <c r="BF599" s="73" t="s">
        <v>755</v>
      </c>
      <c r="BG599" s="55" t="s">
        <v>755</v>
      </c>
      <c r="BH599" s="76" t="s">
        <v>755</v>
      </c>
      <c r="BI599" s="20" t="s">
        <v>755</v>
      </c>
      <c r="BJ599" s="20" t="s">
        <v>755</v>
      </c>
      <c r="BK599" s="55" t="s">
        <v>755</v>
      </c>
      <c r="BL599" s="71" t="s">
        <v>755</v>
      </c>
      <c r="BM599" s="77" t="s">
        <v>755</v>
      </c>
      <c r="BN599" s="78" t="s">
        <v>755</v>
      </c>
      <c r="BO599" s="77" t="s">
        <v>755</v>
      </c>
      <c r="BP599" s="78" t="s">
        <v>755</v>
      </c>
    </row>
    <row r="600" spans="1:68" x14ac:dyDescent="0.2">
      <c r="A600" s="20" t="s">
        <v>95</v>
      </c>
      <c r="B600" s="20" t="s">
        <v>307</v>
      </c>
      <c r="C600" s="20" t="s">
        <v>147</v>
      </c>
      <c r="D600" s="20" t="s">
        <v>1</v>
      </c>
      <c r="E600" s="20" t="s">
        <v>265</v>
      </c>
      <c r="G600" s="20" t="s">
        <v>20086</v>
      </c>
      <c r="I600" s="19">
        <f t="shared" si="85"/>
        <v>25</v>
      </c>
      <c r="J600" s="20" t="s">
        <v>755</v>
      </c>
      <c r="K600" s="20" t="s">
        <v>174</v>
      </c>
      <c r="L600" s="95" t="str">
        <f>IF(M600&lt;&gt;"",IF(NOT(ISNA(INDEX(cc!B:B,MATCH(M600,cc!A:A,0)))),INDEX(cc!B:B,MATCH(M600,cc!A:A,0)),"0"),"")</f>
        <v>default</v>
      </c>
      <c r="M600" s="97" t="s">
        <v>13</v>
      </c>
      <c r="N600" s="28" t="str">
        <f t="shared" si="83"/>
        <v/>
      </c>
      <c r="O600" s="19" t="str">
        <f t="shared" si="86"/>
        <v>TX_PVLS (N, TA_NARRATIVE): 12 Months Viral Load &lt; 1000</v>
      </c>
      <c r="P600" s="19" t="str">
        <f t="shared" si="87"/>
        <v>TX_PVLS (N, TA_NARRATIVE): 12 Months Viral Load &lt; 1000</v>
      </c>
      <c r="Q600" s="19" t="str">
        <f t="shared" si="84"/>
        <v>TX_PVLS (N, TA_NARRATIVE)</v>
      </c>
      <c r="R600" s="19" t="str">
        <f t="shared" si="88"/>
        <v>TX_PVLS_N_TA_NARRATIVE</v>
      </c>
      <c r="S600" s="19" t="str">
        <f t="shared" si="89"/>
        <v>TX_PVLS_N_TA_NARRATIVE_</v>
      </c>
      <c r="T600" s="19" t="b">
        <f>NOT(ISNA(VLOOKUP(B600,dbcodes!A:B,2,FALSE)))</f>
        <v>1</v>
      </c>
      <c r="U600" s="19" t="str">
        <f>IF(ISNA(VLOOKUP(B600,dbcodes!A:B,2,FALSE)),des!R2667,VLOOKUP(B600,dbcodes!A:B,2,FALSE))</f>
        <v>TX_PVLS_N_TA_NARRATIVE</v>
      </c>
      <c r="W600" s="107" t="str">
        <f>IF(ISNA(VLOOKUP(C600,descriptions!A:B,2,FALSE)),des!V1606,IF(G600=" TARGET","Target ","")&amp;VLOOKUP(C600,descriptions!A:B,2,FALSE))</f>
        <v>Number of adult and pediatric ART patients with a viral load result documented in the patient medical record and /or laboratory records  in the past 12 months</v>
      </c>
      <c r="X600" s="20" t="s">
        <v>9</v>
      </c>
      <c r="Y600" s="20" t="s">
        <v>831</v>
      </c>
      <c r="Z600" s="20" t="s">
        <v>839</v>
      </c>
      <c r="AA600" s="20" t="s">
        <v>102</v>
      </c>
      <c r="AB600" s="20" t="s">
        <v>755</v>
      </c>
      <c r="AC600" s="19" t="str">
        <f>IF(AB600&lt;&gt;"",IF(NOT(ISNA(INDEX(os!A:A,MATCH(AB600,os!B:B,0)))),INDEX(os!A:A,MATCH(AB600,os!B:B,0)),"0"),"")</f>
        <v/>
      </c>
      <c r="AD600" s="20" t="s">
        <v>830</v>
      </c>
      <c r="AH600" s="93" t="str">
        <f>IF(NOT(ISNA(VLOOKUP(B:B,ResultsTargets!A:A,1,0))),"TRUE","")</f>
        <v>TRUE</v>
      </c>
      <c r="AI600" s="19" t="str">
        <f>IF(ISNA(VLOOKUP(C600,dim_techarea!A:B,2,FALSE)),"",VLOOKUP(C600,dim_techarea!A:B,2,FALSE))</f>
        <v>TX_PVLS</v>
      </c>
      <c r="AJ600" s="19" t="str">
        <f>IF(ISNA(VLOOKUP(AI600,dim_techarea!B:C,2,FALSE)),"",VLOOKUP(AI600,dim_techarea!B:C,2,FALSE))</f>
        <v>bZOF8bon1dD</v>
      </c>
      <c r="AK600" s="19" t="str">
        <f>IF(ISNA(VLOOKUP(TRIM(G600),dim_targetsresults!A:B,2,FALSE)),"",VLOOKUP(TRIM(G600),dim_targetsresults!A:C,2,FALSE))</f>
        <v>MER Results</v>
      </c>
      <c r="AL600" s="19" t="str">
        <f>IF(ISNA(VLOOKUP(AK600,dim_targetsresults!B:C,2,FALSE)),"",VLOOKUP(AK600,dim_targetsresults!B:C,2,FALSE))</f>
        <v>Jh0jDM5yQ2E</v>
      </c>
      <c r="AM600" s="19" t="str">
        <f>IF(ISNA(VLOOKUP(TRIM(D600),dim_numeratordenominator!A:B,2,FALSE)),"",VLOOKUP(TRIM(D600),dim_numeratordenominator!A:C,2,FALSE))</f>
        <v>Numerator</v>
      </c>
      <c r="AN600" s="19" t="str">
        <f>IF(ISNA(VLOOKUP(AM600,dim_numeratordenominator!B:C,2,FALSE)),"",VLOOKUP(AM600,dim_numeratordenominator!B:C,2,FALSE))</f>
        <v>Som9NRMQqV7</v>
      </c>
      <c r="AO600" s="19" t="str">
        <f>IF(ISNA(VLOOKUP(TRIM(E600),dim_supporttype!A:B,2,FALSE)),"",VLOOKUP(TRIM(E600),dim_supporttype!A:C,2,FALSE))</f>
        <v>TA Narratives</v>
      </c>
      <c r="AP600" s="19" t="str">
        <f>IF(ISNA(VLOOKUP(AO600,dim_supporttype!B:C,2,FALSE)),"",VLOOKUP(AO600,dim_supporttype!B:C,2,FALSE))</f>
        <v>aBZapfNWlIU</v>
      </c>
      <c r="AQ600" s="19" t="str">
        <f>IF(ISNA(VLOOKUP(TRIM(F600),dim_disaggs!A:B,2,FALSE)),"No Disagg",VLOOKUP(TRIM(F600),dim_disaggs!A:B,2,FALSE))</f>
        <v>No Disagg</v>
      </c>
      <c r="AR600" s="19" t="str">
        <f>IF(ISNA(VLOOKUP(AQ600,dim_disaggs!B:C,2,FALSE)),"",VLOOKUP(AQ600,dim_disaggs!B:C,2,FALSE))</f>
        <v>werJlVT6sf3</v>
      </c>
      <c r="AU600" s="72" t="s">
        <v>755</v>
      </c>
      <c r="AV600" s="73" t="s">
        <v>755</v>
      </c>
      <c r="AW600" s="66" t="s">
        <v>755</v>
      </c>
      <c r="AX600" s="66" t="s">
        <v>755</v>
      </c>
      <c r="BA600" s="105" t="str">
        <f t="shared" si="90"/>
        <v/>
      </c>
      <c r="BB600" s="20" t="str">
        <f t="shared" si="91"/>
        <v/>
      </c>
      <c r="BE600" s="75" t="s">
        <v>755</v>
      </c>
      <c r="BF600" s="73" t="s">
        <v>755</v>
      </c>
      <c r="BG600" s="55" t="s">
        <v>755</v>
      </c>
      <c r="BH600" s="76" t="s">
        <v>755</v>
      </c>
      <c r="BI600" s="20" t="s">
        <v>755</v>
      </c>
      <c r="BJ600" s="20" t="s">
        <v>755</v>
      </c>
      <c r="BK600" s="55" t="s">
        <v>755</v>
      </c>
      <c r="BL600" s="71" t="s">
        <v>755</v>
      </c>
      <c r="BM600" s="77" t="s">
        <v>755</v>
      </c>
      <c r="BN600" s="78" t="s">
        <v>755</v>
      </c>
      <c r="BO600" s="77" t="s">
        <v>755</v>
      </c>
      <c r="BP600" s="78" t="s">
        <v>755</v>
      </c>
    </row>
    <row r="601" spans="1:68" ht="18" x14ac:dyDescent="0.2">
      <c r="A601" s="22" t="s">
        <v>95</v>
      </c>
      <c r="B601" s="20" t="s">
        <v>21336</v>
      </c>
      <c r="C601" s="22" t="s">
        <v>147</v>
      </c>
      <c r="D601" s="22" t="s">
        <v>1</v>
      </c>
      <c r="E601" s="22" t="s">
        <v>77</v>
      </c>
      <c r="F601" s="22" t="s">
        <v>21334</v>
      </c>
      <c r="G601" s="20" t="s">
        <v>20086</v>
      </c>
      <c r="H601" s="22" t="s">
        <v>21334</v>
      </c>
      <c r="I601" s="19">
        <f t="shared" si="85"/>
        <v>45</v>
      </c>
      <c r="J601" s="20" t="s">
        <v>755</v>
      </c>
      <c r="K601" s="20" t="s">
        <v>181</v>
      </c>
      <c r="L601" s="95" t="str">
        <f>IF(M601&lt;&gt;"",IF(NOT(ISNA(INDEX(cc!B:B,MATCH(M601,cc!A:A,0)))),INDEX(cc!B:B,MATCH(M601,cc!A:A,0)),"0"),"")</f>
        <v>Key Populations v3, Test Indication and HIV Status (Positive Only)</v>
      </c>
      <c r="M601" s="99" t="s">
        <v>21377</v>
      </c>
      <c r="N601" s="28" t="str">
        <f t="shared" si="83"/>
        <v/>
      </c>
      <c r="O601" s="19" t="str">
        <f t="shared" si="86"/>
        <v>TX_PVLS (N, DSD, KeyPop/Indication/HIVStatus): Viral Load Documented</v>
      </c>
      <c r="P601" s="19" t="str">
        <f t="shared" si="87"/>
        <v>TX_PVLS (N, DSD, KeyPop/Indication/HIVStatus): Viral Load Documented</v>
      </c>
      <c r="Q601" s="19" t="str">
        <f t="shared" si="84"/>
        <v>TX_PVLS (N, DSD, KeyPop/Indication/HIVStatus)</v>
      </c>
      <c r="R601" s="19" t="str">
        <f t="shared" si="88"/>
        <v>TX_PVLS_N_DSD_KeyPop_Indication_HIVStatus</v>
      </c>
      <c r="S601" s="19" t="str">
        <f t="shared" si="89"/>
        <v>TX_PVLS_N_DSD_KeyPop_Indication_HIVStatus_</v>
      </c>
      <c r="T601" s="19" t="b">
        <f>NOT(ISNA(VLOOKUP(B601,dbcodes!A:B,2,FALSE)))</f>
        <v>0</v>
      </c>
      <c r="U601" s="19">
        <f>IF(ISNA(VLOOKUP(B601,dbcodes!A:B,2,FALSE)),des!R2668,VLOOKUP(B601,dbcodes!A:B,2,FALSE))</f>
        <v>0</v>
      </c>
      <c r="W601" s="107" t="str">
        <f>IF(ISNA(VLOOKUP(C601,descriptions!A:B,2,FALSE)),des!V2140,IF(G601=" TARGET","Target ","")&amp;VLOOKUP(C601,descriptions!A:B,2,FALSE))</f>
        <v>Number of adult and pediatric ART patients with a viral load result documented in the patient medical record and /or laboratory records  in the past 12 months</v>
      </c>
      <c r="X601" s="20" t="s">
        <v>4</v>
      </c>
      <c r="Y601" s="20" t="s">
        <v>831</v>
      </c>
      <c r="Z601" s="20" t="s">
        <v>836</v>
      </c>
      <c r="AA601" s="20" t="s">
        <v>102</v>
      </c>
      <c r="AB601" s="20" t="s">
        <v>755</v>
      </c>
      <c r="AC601" s="19" t="str">
        <f>IF(AB601&lt;&gt;"",IF(NOT(ISNA(INDEX(os!A:A,MATCH(AB601,os!B:B,0)))),INDEX(os!A:A,MATCH(AB601,os!B:B,0)),"0"),"")</f>
        <v/>
      </c>
      <c r="AD601" s="20" t="s">
        <v>830</v>
      </c>
      <c r="AH601" s="93" t="str">
        <f>IF(NOT(ISNA(VLOOKUP(B:B,ResultsTargets!A:A,1,0))),"TRUE","")</f>
        <v>TRUE</v>
      </c>
      <c r="AI601" s="19" t="str">
        <f>IF(ISNA(VLOOKUP(C601,dim_techarea!A:B,2,FALSE)),"",VLOOKUP(C601,dim_techarea!A:B,2,FALSE))</f>
        <v>TX_PVLS</v>
      </c>
      <c r="AJ601" s="19" t="str">
        <f>IF(ISNA(VLOOKUP(AI601,dim_techarea!B:C,2,FALSE)),"",VLOOKUP(AI601,dim_techarea!B:C,2,FALSE))</f>
        <v>bZOF8bon1dD</v>
      </c>
      <c r="AK601" s="19" t="str">
        <f>IF(ISNA(VLOOKUP(TRIM(G601),dim_targetsresults!A:B,2,FALSE)),"",VLOOKUP(TRIM(G601),dim_targetsresults!A:C,2,FALSE))</f>
        <v>MER Results</v>
      </c>
      <c r="AL601" s="19" t="str">
        <f>IF(ISNA(VLOOKUP(AK601,dim_targetsresults!B:C,2,FALSE)),"",VLOOKUP(AK601,dim_targetsresults!B:C,2,FALSE))</f>
        <v>Jh0jDM5yQ2E</v>
      </c>
      <c r="AM601" s="19" t="str">
        <f>IF(ISNA(VLOOKUP(TRIM(D601),dim_numeratordenominator!A:B,2,FALSE)),"",VLOOKUP(TRIM(D601),dim_numeratordenominator!A:C,2,FALSE))</f>
        <v>Numerator</v>
      </c>
      <c r="AN601" s="19" t="str">
        <f>IF(ISNA(VLOOKUP(AM601,dim_numeratordenominator!B:C,2,FALSE)),"",VLOOKUP(AM601,dim_numeratordenominator!B:C,2,FALSE))</f>
        <v>Som9NRMQqV7</v>
      </c>
      <c r="AO601" s="19" t="str">
        <f>IF(ISNA(VLOOKUP(TRIM(E601),dim_supporttype!A:B,2,FALSE)),"",VLOOKUP(TRIM(E601),dim_supporttype!A:C,2,FALSE))</f>
        <v>DSD</v>
      </c>
      <c r="AP601" s="19" t="str">
        <f>IF(ISNA(VLOOKUP(AO601,dim_supporttype!B:C,2,FALSE)),"",VLOOKUP(AO601,dim_supporttype!B:C,2,FALSE))</f>
        <v>iM13vdNLWKb</v>
      </c>
      <c r="AQ601" s="19" t="str">
        <f>IF(ISNA(VLOOKUP(TRIM(F601),dim_disaggs!A:B,2,FALSE)),"No Disagg",VLOOKUP(TRIM(F601),dim_disaggs!A:B,2,FALSE))</f>
        <v>KeyPop/Indication/HIVStatus</v>
      </c>
      <c r="AR601" s="19" t="str">
        <f>IF(ISNA(VLOOKUP(AQ601,dim_disaggs!B:C,2,FALSE)),"",VLOOKUP(AQ601,dim_disaggs!B:C,2,FALSE))</f>
        <v>L7qTAoZAMvd</v>
      </c>
      <c r="AU601" s="72" t="s">
        <v>755</v>
      </c>
      <c r="AV601" s="73" t="s">
        <v>755</v>
      </c>
      <c r="AW601" s="66" t="s">
        <v>755</v>
      </c>
      <c r="AX601" s="66" t="s">
        <v>755</v>
      </c>
      <c r="BA601" s="105" t="str">
        <f t="shared" si="90"/>
        <v/>
      </c>
      <c r="BB601" s="20" t="str">
        <f t="shared" si="91"/>
        <v/>
      </c>
      <c r="BE601" s="75" t="s">
        <v>755</v>
      </c>
      <c r="BF601" s="73" t="s">
        <v>755</v>
      </c>
      <c r="BG601" s="55" t="s">
        <v>755</v>
      </c>
      <c r="BH601" s="76" t="s">
        <v>755</v>
      </c>
      <c r="BI601" s="20" t="s">
        <v>755</v>
      </c>
      <c r="BJ601" s="20" t="s">
        <v>755</v>
      </c>
      <c r="BK601" s="55" t="s">
        <v>755</v>
      </c>
      <c r="BL601" s="71" t="s">
        <v>755</v>
      </c>
      <c r="BM601" s="77" t="s">
        <v>755</v>
      </c>
      <c r="BN601" s="78" t="s">
        <v>755</v>
      </c>
      <c r="BO601" s="77" t="s">
        <v>755</v>
      </c>
      <c r="BP601" s="78" t="s">
        <v>755</v>
      </c>
    </row>
    <row r="602" spans="1:68" ht="18" x14ac:dyDescent="0.2">
      <c r="A602" s="22" t="s">
        <v>95</v>
      </c>
      <c r="B602" s="22" t="s">
        <v>21337</v>
      </c>
      <c r="C602" s="22" t="s">
        <v>147</v>
      </c>
      <c r="D602" s="22" t="s">
        <v>1</v>
      </c>
      <c r="E602" s="22" t="s">
        <v>78</v>
      </c>
      <c r="F602" s="22" t="s">
        <v>21334</v>
      </c>
      <c r="G602" s="20" t="s">
        <v>20086</v>
      </c>
      <c r="H602" s="22" t="s">
        <v>21334</v>
      </c>
      <c r="I602" s="19">
        <f t="shared" si="85"/>
        <v>44</v>
      </c>
      <c r="J602" s="20" t="s">
        <v>755</v>
      </c>
      <c r="K602" s="20" t="s">
        <v>181</v>
      </c>
      <c r="L602" s="95" t="str">
        <f>IF(M602&lt;&gt;"",IF(NOT(ISNA(INDEX(cc!B:B,MATCH(M602,cc!A:A,0)))),INDEX(cc!B:B,MATCH(M602,cc!A:A,0)),"0"),"")</f>
        <v>Key Populations v3, Test Indication and HIV Status (Positive Only)</v>
      </c>
      <c r="M602" s="99" t="s">
        <v>21377</v>
      </c>
      <c r="N602" s="28" t="str">
        <f t="shared" si="83"/>
        <v/>
      </c>
      <c r="O602" s="19" t="str">
        <f t="shared" si="86"/>
        <v>TX_PVLS (N, TA, KeyPop/Indication/HIVStatus): Viral Load Documented</v>
      </c>
      <c r="P602" s="19" t="str">
        <f t="shared" si="87"/>
        <v>TX_PVLS (N, TA, KeyPop/Indication/HIVStatus): Viral Load Documented</v>
      </c>
      <c r="Q602" s="19" t="str">
        <f t="shared" si="84"/>
        <v>TX_PVLS (N, TA, KeyPop/Indication/HIVStatus)</v>
      </c>
      <c r="R602" s="19" t="str">
        <f t="shared" si="88"/>
        <v>TX_PVLS_N_TA_KeyPop_Indication_HIVStatus</v>
      </c>
      <c r="S602" s="19" t="str">
        <f t="shared" si="89"/>
        <v>TX_PVLS_N_TA_KeyPop_Indication_HIVStatus_</v>
      </c>
      <c r="T602" s="19" t="b">
        <f>NOT(ISNA(VLOOKUP(B602,dbcodes!A:B,2,FALSE)))</f>
        <v>0</v>
      </c>
      <c r="U602" s="19">
        <f>IF(ISNA(VLOOKUP(B602,dbcodes!A:B,2,FALSE)),des!R2669,VLOOKUP(B602,dbcodes!A:B,2,FALSE))</f>
        <v>0</v>
      </c>
      <c r="W602" s="107" t="str">
        <f>IF(ISNA(VLOOKUP(C602,descriptions!A:B,2,FALSE)),des!V2141,IF(G602=" TARGET","Target ","")&amp;VLOOKUP(C602,descriptions!A:B,2,FALSE))</f>
        <v>Number of adult and pediatric ART patients with a viral load result documented in the patient medical record and /or laboratory records  in the past 12 months</v>
      </c>
      <c r="X602" s="20" t="s">
        <v>4</v>
      </c>
      <c r="Y602" s="20" t="s">
        <v>831</v>
      </c>
      <c r="Z602" s="20" t="s">
        <v>836</v>
      </c>
      <c r="AA602" s="20" t="s">
        <v>102</v>
      </c>
      <c r="AB602" s="20" t="s">
        <v>755</v>
      </c>
      <c r="AC602" s="19" t="str">
        <f>IF(AB602&lt;&gt;"",IF(NOT(ISNA(INDEX(os!A:A,MATCH(AB602,os!B:B,0)))),INDEX(os!A:A,MATCH(AB602,os!B:B,0)),"0"),"")</f>
        <v/>
      </c>
      <c r="AD602" s="20" t="s">
        <v>830</v>
      </c>
      <c r="AH602" s="93" t="str">
        <f>IF(NOT(ISNA(VLOOKUP(B:B,ResultsTargets!A:A,1,0))),"TRUE","")</f>
        <v>TRUE</v>
      </c>
      <c r="AI602" s="19" t="str">
        <f>IF(ISNA(VLOOKUP(C602,dim_techarea!A:B,2,FALSE)),"",VLOOKUP(C602,dim_techarea!A:B,2,FALSE))</f>
        <v>TX_PVLS</v>
      </c>
      <c r="AJ602" s="19" t="str">
        <f>IF(ISNA(VLOOKUP(AI602,dim_techarea!B:C,2,FALSE)),"",VLOOKUP(AI602,dim_techarea!B:C,2,FALSE))</f>
        <v>bZOF8bon1dD</v>
      </c>
      <c r="AK602" s="19" t="str">
        <f>IF(ISNA(VLOOKUP(TRIM(G602),dim_targetsresults!A:B,2,FALSE)),"",VLOOKUP(TRIM(G602),dim_targetsresults!A:C,2,FALSE))</f>
        <v>MER Results</v>
      </c>
      <c r="AL602" s="19" t="str">
        <f>IF(ISNA(VLOOKUP(AK602,dim_targetsresults!B:C,2,FALSE)),"",VLOOKUP(AK602,dim_targetsresults!B:C,2,FALSE))</f>
        <v>Jh0jDM5yQ2E</v>
      </c>
      <c r="AM602" s="19" t="str">
        <f>IF(ISNA(VLOOKUP(TRIM(D602),dim_numeratordenominator!A:B,2,FALSE)),"",VLOOKUP(TRIM(D602),dim_numeratordenominator!A:C,2,FALSE))</f>
        <v>Numerator</v>
      </c>
      <c r="AN602" s="19" t="str">
        <f>IF(ISNA(VLOOKUP(AM602,dim_numeratordenominator!B:C,2,FALSE)),"",VLOOKUP(AM602,dim_numeratordenominator!B:C,2,FALSE))</f>
        <v>Som9NRMQqV7</v>
      </c>
      <c r="AO602" s="19" t="str">
        <f>IF(ISNA(VLOOKUP(TRIM(E602),dim_supporttype!A:B,2,FALSE)),"",VLOOKUP(TRIM(E602),dim_supporttype!A:C,2,FALSE))</f>
        <v>TA</v>
      </c>
      <c r="AP602" s="19" t="str">
        <f>IF(ISNA(VLOOKUP(AO602,dim_supporttype!B:C,2,FALSE)),"",VLOOKUP(AO602,dim_supporttype!B:C,2,FALSE))</f>
        <v>cRAGKdWIDn4</v>
      </c>
      <c r="AQ602" s="19" t="str">
        <f>IF(ISNA(VLOOKUP(TRIM(F602),dim_disaggs!A:B,2,FALSE)),"No Disagg",VLOOKUP(TRIM(F602),dim_disaggs!A:B,2,FALSE))</f>
        <v>KeyPop/Indication/HIVStatus</v>
      </c>
      <c r="AR602" s="19" t="str">
        <f>IF(ISNA(VLOOKUP(AQ602,dim_disaggs!B:C,2,FALSE)),"",VLOOKUP(AQ602,dim_disaggs!B:C,2,FALSE))</f>
        <v>L7qTAoZAMvd</v>
      </c>
      <c r="AU602" s="72" t="s">
        <v>755</v>
      </c>
      <c r="AV602" s="73" t="s">
        <v>755</v>
      </c>
      <c r="AW602" s="66" t="s">
        <v>755</v>
      </c>
      <c r="AX602" s="66" t="s">
        <v>755</v>
      </c>
      <c r="BA602" s="105" t="str">
        <f t="shared" si="90"/>
        <v/>
      </c>
      <c r="BB602" s="20" t="str">
        <f t="shared" si="91"/>
        <v/>
      </c>
      <c r="BE602" s="75" t="s">
        <v>755</v>
      </c>
      <c r="BF602" s="73" t="s">
        <v>755</v>
      </c>
      <c r="BG602" s="55" t="s">
        <v>755</v>
      </c>
      <c r="BH602" s="76" t="s">
        <v>755</v>
      </c>
      <c r="BI602" s="20" t="s">
        <v>755</v>
      </c>
      <c r="BJ602" s="20" t="s">
        <v>755</v>
      </c>
      <c r="BK602" s="55" t="s">
        <v>755</v>
      </c>
      <c r="BL602" s="71" t="s">
        <v>755</v>
      </c>
      <c r="BM602" s="77" t="s">
        <v>755</v>
      </c>
      <c r="BN602" s="78" t="s">
        <v>755</v>
      </c>
      <c r="BO602" s="77" t="s">
        <v>755</v>
      </c>
      <c r="BP602" s="78" t="s">
        <v>755</v>
      </c>
    </row>
    <row r="603" spans="1:68" ht="18" x14ac:dyDescent="0.2">
      <c r="A603" s="22" t="s">
        <v>95</v>
      </c>
      <c r="B603" s="20" t="s">
        <v>21338</v>
      </c>
      <c r="C603" s="22" t="s">
        <v>147</v>
      </c>
      <c r="D603" s="22" t="s">
        <v>164</v>
      </c>
      <c r="E603" s="22" t="s">
        <v>77</v>
      </c>
      <c r="F603" s="22" t="s">
        <v>21334</v>
      </c>
      <c r="G603" s="20" t="s">
        <v>20086</v>
      </c>
      <c r="H603" s="22" t="s">
        <v>21334</v>
      </c>
      <c r="I603" s="19">
        <f t="shared" si="85"/>
        <v>45</v>
      </c>
      <c r="J603" s="20" t="s">
        <v>755</v>
      </c>
      <c r="K603" s="20" t="s">
        <v>181</v>
      </c>
      <c r="L603" s="95" t="str">
        <f>IF(M603&lt;&gt;"",IF(NOT(ISNA(INDEX(cc!B:B,MATCH(M603,cc!A:A,0)))),INDEX(cc!B:B,MATCH(M603,cc!A:A,0)),"0"),"")</f>
        <v>Key Populations v3, Test Indication and HIV Status (Positive Only)</v>
      </c>
      <c r="M603" s="99" t="s">
        <v>21377</v>
      </c>
      <c r="N603" s="28" t="str">
        <f t="shared" si="83"/>
        <v/>
      </c>
      <c r="O603" s="19" t="str">
        <f t="shared" si="86"/>
        <v>TX_PVLS (D, DSD, KeyPop/Indication/HIVStatus): Viral Load Documented</v>
      </c>
      <c r="P603" s="19" t="str">
        <f t="shared" si="87"/>
        <v>TX_PVLS (D, DSD, KeyPop/Indication/HIVStatus): Viral Load Documented</v>
      </c>
      <c r="Q603" s="19" t="str">
        <f t="shared" si="84"/>
        <v>TX_PVLS (D, DSD, KeyPop/Indication/HIVStatus)</v>
      </c>
      <c r="R603" s="19" t="str">
        <f t="shared" si="88"/>
        <v>TX_PVLS_D_DSD_KeyPop_Indication_HIVStatus</v>
      </c>
      <c r="S603" s="19" t="str">
        <f t="shared" si="89"/>
        <v>TX_PVLS_D_DSD_KeyPop_Indication_HIVStatus_</v>
      </c>
      <c r="T603" s="19" t="b">
        <f>NOT(ISNA(VLOOKUP(B603,dbcodes!A:B,2,FALSE)))</f>
        <v>0</v>
      </c>
      <c r="U603" s="19">
        <f>IF(ISNA(VLOOKUP(B603,dbcodes!A:B,2,FALSE)),des!R2670,VLOOKUP(B603,dbcodes!A:B,2,FALSE))</f>
        <v>0</v>
      </c>
      <c r="W603" s="107" t="str">
        <f>IF(ISNA(VLOOKUP(C603,descriptions!A:B,2,FALSE)),des!V2143,IF(G603=" TARGET","Target ","")&amp;VLOOKUP(C603,descriptions!A:B,2,FALSE))</f>
        <v>Number of adult and pediatric ART patients with a viral load result documented in the patient medical record and /or laboratory records  in the past 12 months</v>
      </c>
      <c r="X603" s="20" t="s">
        <v>4</v>
      </c>
      <c r="Y603" s="20" t="s">
        <v>831</v>
      </c>
      <c r="Z603" s="20" t="s">
        <v>836</v>
      </c>
      <c r="AA603" s="20" t="s">
        <v>102</v>
      </c>
      <c r="AB603" s="20" t="s">
        <v>755</v>
      </c>
      <c r="AC603" s="19" t="str">
        <f>IF(AB603&lt;&gt;"",IF(NOT(ISNA(INDEX(os!A:A,MATCH(AB603,os!B:B,0)))),INDEX(os!A:A,MATCH(AB603,os!B:B,0)),"0"),"")</f>
        <v/>
      </c>
      <c r="AD603" s="20" t="s">
        <v>830</v>
      </c>
      <c r="AH603" s="93" t="str">
        <f>IF(NOT(ISNA(VLOOKUP(B:B,ResultsTargets!A:A,1,0))),"TRUE","")</f>
        <v>TRUE</v>
      </c>
      <c r="AI603" s="19" t="str">
        <f>IF(ISNA(VLOOKUP(C603,dim_techarea!A:B,2,FALSE)),"",VLOOKUP(C603,dim_techarea!A:B,2,FALSE))</f>
        <v>TX_PVLS</v>
      </c>
      <c r="AJ603" s="19" t="str">
        <f>IF(ISNA(VLOOKUP(AI603,dim_techarea!B:C,2,FALSE)),"",VLOOKUP(AI603,dim_techarea!B:C,2,FALSE))</f>
        <v>bZOF8bon1dD</v>
      </c>
      <c r="AK603" s="19" t="str">
        <f>IF(ISNA(VLOOKUP(TRIM(G603),dim_targetsresults!A:B,2,FALSE)),"",VLOOKUP(TRIM(G603),dim_targetsresults!A:C,2,FALSE))</f>
        <v>MER Results</v>
      </c>
      <c r="AL603" s="19" t="str">
        <f>IF(ISNA(VLOOKUP(AK603,dim_targetsresults!B:C,2,FALSE)),"",VLOOKUP(AK603,dim_targetsresults!B:C,2,FALSE))</f>
        <v>Jh0jDM5yQ2E</v>
      </c>
      <c r="AM603" s="19" t="str">
        <f>IF(ISNA(VLOOKUP(TRIM(D603),dim_numeratordenominator!A:B,2,FALSE)),"",VLOOKUP(TRIM(D603),dim_numeratordenominator!A:C,2,FALSE))</f>
        <v>Denominator</v>
      </c>
      <c r="AN603" s="19" t="str">
        <f>IF(ISNA(VLOOKUP(AM603,dim_numeratordenominator!B:C,2,FALSE)),"",VLOOKUP(AM603,dim_numeratordenominator!B:C,2,FALSE))</f>
        <v>QpNj0nSuEhD</v>
      </c>
      <c r="AO603" s="19" t="str">
        <f>IF(ISNA(VLOOKUP(TRIM(E603),dim_supporttype!A:B,2,FALSE)),"",VLOOKUP(TRIM(E603),dim_supporttype!A:C,2,FALSE))</f>
        <v>DSD</v>
      </c>
      <c r="AP603" s="19" t="str">
        <f>IF(ISNA(VLOOKUP(AO603,dim_supporttype!B:C,2,FALSE)),"",VLOOKUP(AO603,dim_supporttype!B:C,2,FALSE))</f>
        <v>iM13vdNLWKb</v>
      </c>
      <c r="AQ603" s="19" t="str">
        <f>IF(ISNA(VLOOKUP(TRIM(F603),dim_disaggs!A:B,2,FALSE)),"No Disagg",VLOOKUP(TRIM(F603),dim_disaggs!A:B,2,FALSE))</f>
        <v>KeyPop/Indication/HIVStatus</v>
      </c>
      <c r="AR603" s="19" t="str">
        <f>IF(ISNA(VLOOKUP(AQ603,dim_disaggs!B:C,2,FALSE)),"",VLOOKUP(AQ603,dim_disaggs!B:C,2,FALSE))</f>
        <v>L7qTAoZAMvd</v>
      </c>
      <c r="AU603" s="72" t="s">
        <v>755</v>
      </c>
      <c r="AV603" s="73" t="s">
        <v>755</v>
      </c>
      <c r="AW603" s="66" t="s">
        <v>755</v>
      </c>
      <c r="AX603" s="66" t="s">
        <v>755</v>
      </c>
      <c r="BA603" s="105" t="str">
        <f t="shared" si="90"/>
        <v/>
      </c>
      <c r="BB603" s="20" t="str">
        <f t="shared" si="91"/>
        <v/>
      </c>
      <c r="BE603" s="75" t="s">
        <v>755</v>
      </c>
      <c r="BF603" s="73" t="s">
        <v>755</v>
      </c>
      <c r="BG603" s="55" t="s">
        <v>755</v>
      </c>
      <c r="BH603" s="76" t="s">
        <v>755</v>
      </c>
      <c r="BI603" s="20" t="s">
        <v>755</v>
      </c>
      <c r="BJ603" s="20" t="s">
        <v>755</v>
      </c>
      <c r="BK603" s="55" t="s">
        <v>755</v>
      </c>
      <c r="BL603" s="71" t="s">
        <v>755</v>
      </c>
      <c r="BM603" s="77" t="s">
        <v>755</v>
      </c>
      <c r="BN603" s="78" t="s">
        <v>755</v>
      </c>
      <c r="BO603" s="77" t="s">
        <v>755</v>
      </c>
      <c r="BP603" s="78" t="s">
        <v>755</v>
      </c>
    </row>
    <row r="604" spans="1:68" ht="18" x14ac:dyDescent="0.2">
      <c r="A604" s="22" t="s">
        <v>95</v>
      </c>
      <c r="B604" s="22" t="s">
        <v>21339</v>
      </c>
      <c r="C604" s="22" t="s">
        <v>147</v>
      </c>
      <c r="D604" s="22" t="s">
        <v>164</v>
      </c>
      <c r="E604" s="22" t="s">
        <v>78</v>
      </c>
      <c r="F604" s="22" t="s">
        <v>21334</v>
      </c>
      <c r="G604" s="20" t="s">
        <v>20086</v>
      </c>
      <c r="H604" s="22" t="s">
        <v>21334</v>
      </c>
      <c r="I604" s="19">
        <f t="shared" si="85"/>
        <v>44</v>
      </c>
      <c r="J604" s="20" t="s">
        <v>755</v>
      </c>
      <c r="K604" s="20" t="s">
        <v>181</v>
      </c>
      <c r="L604" s="95" t="str">
        <f>IF(M604&lt;&gt;"",IF(NOT(ISNA(INDEX(cc!B:B,MATCH(M604,cc!A:A,0)))),INDEX(cc!B:B,MATCH(M604,cc!A:A,0)),"0"),"")</f>
        <v>Key Populations v3, Test Indication and HIV Status (Positive Only)</v>
      </c>
      <c r="M604" s="99" t="s">
        <v>21377</v>
      </c>
      <c r="N604" s="28" t="str">
        <f t="shared" si="83"/>
        <v/>
      </c>
      <c r="O604" s="19" t="str">
        <f t="shared" si="86"/>
        <v>TX_PVLS (D, TA, KeyPop/Indication/HIVStatus): Viral Load Documented</v>
      </c>
      <c r="P604" s="19" t="str">
        <f t="shared" si="87"/>
        <v>TX_PVLS (D, TA, KeyPop/Indication/HIVStatus): Viral Load Documented</v>
      </c>
      <c r="Q604" s="19" t="str">
        <f t="shared" si="84"/>
        <v>TX_PVLS (D, TA, KeyPop/Indication/HIVStatus)</v>
      </c>
      <c r="R604" s="19" t="str">
        <f t="shared" si="88"/>
        <v>TX_PVLS_D_TA_KeyPop_Indication_HIVStatus</v>
      </c>
      <c r="S604" s="19" t="str">
        <f t="shared" si="89"/>
        <v>TX_PVLS_D_TA_KeyPop_Indication_HIVStatus_</v>
      </c>
      <c r="T604" s="19" t="b">
        <f>NOT(ISNA(VLOOKUP(B604,dbcodes!A:B,2,FALSE)))</f>
        <v>0</v>
      </c>
      <c r="U604" s="19">
        <f>IF(ISNA(VLOOKUP(B604,dbcodes!A:B,2,FALSE)),des!R2671,VLOOKUP(B604,dbcodes!A:B,2,FALSE))</f>
        <v>0</v>
      </c>
      <c r="W604" s="107" t="str">
        <f>IF(ISNA(VLOOKUP(C604,descriptions!A:B,2,FALSE)),des!V2144,IF(G604=" TARGET","Target ","")&amp;VLOOKUP(C604,descriptions!A:B,2,FALSE))</f>
        <v>Number of adult and pediatric ART patients with a viral load result documented in the patient medical record and /or laboratory records  in the past 12 months</v>
      </c>
      <c r="X604" s="20" t="s">
        <v>4</v>
      </c>
      <c r="Y604" s="20" t="s">
        <v>831</v>
      </c>
      <c r="Z604" s="20" t="s">
        <v>836</v>
      </c>
      <c r="AA604" s="20" t="s">
        <v>102</v>
      </c>
      <c r="AB604" s="20" t="s">
        <v>755</v>
      </c>
      <c r="AC604" s="19" t="str">
        <f>IF(AB604&lt;&gt;"",IF(NOT(ISNA(INDEX(os!A:A,MATCH(AB604,os!B:B,0)))),INDEX(os!A:A,MATCH(AB604,os!B:B,0)),"0"),"")</f>
        <v/>
      </c>
      <c r="AD604" s="20" t="s">
        <v>830</v>
      </c>
      <c r="AH604" s="93" t="str">
        <f>IF(NOT(ISNA(VLOOKUP(B:B,ResultsTargets!A:A,1,0))),"TRUE","")</f>
        <v>TRUE</v>
      </c>
      <c r="AI604" s="19" t="str">
        <f>IF(ISNA(VLOOKUP(C604,dim_techarea!A:B,2,FALSE)),"",VLOOKUP(C604,dim_techarea!A:B,2,FALSE))</f>
        <v>TX_PVLS</v>
      </c>
      <c r="AJ604" s="19" t="str">
        <f>IF(ISNA(VLOOKUP(AI604,dim_techarea!B:C,2,FALSE)),"",VLOOKUP(AI604,dim_techarea!B:C,2,FALSE))</f>
        <v>bZOF8bon1dD</v>
      </c>
      <c r="AK604" s="19" t="str">
        <f>IF(ISNA(VLOOKUP(TRIM(G604),dim_targetsresults!A:B,2,FALSE)),"",VLOOKUP(TRIM(G604),dim_targetsresults!A:C,2,FALSE))</f>
        <v>MER Results</v>
      </c>
      <c r="AL604" s="19" t="str">
        <f>IF(ISNA(VLOOKUP(AK604,dim_targetsresults!B:C,2,FALSE)),"",VLOOKUP(AK604,dim_targetsresults!B:C,2,FALSE))</f>
        <v>Jh0jDM5yQ2E</v>
      </c>
      <c r="AM604" s="19" t="str">
        <f>IF(ISNA(VLOOKUP(TRIM(D604),dim_numeratordenominator!A:B,2,FALSE)),"",VLOOKUP(TRIM(D604),dim_numeratordenominator!A:C,2,FALSE))</f>
        <v>Denominator</v>
      </c>
      <c r="AN604" s="19" t="str">
        <f>IF(ISNA(VLOOKUP(AM604,dim_numeratordenominator!B:C,2,FALSE)),"",VLOOKUP(AM604,dim_numeratordenominator!B:C,2,FALSE))</f>
        <v>QpNj0nSuEhD</v>
      </c>
      <c r="AO604" s="19" t="str">
        <f>IF(ISNA(VLOOKUP(TRIM(E604),dim_supporttype!A:B,2,FALSE)),"",VLOOKUP(TRIM(E604),dim_supporttype!A:C,2,FALSE))</f>
        <v>TA</v>
      </c>
      <c r="AP604" s="19" t="str">
        <f>IF(ISNA(VLOOKUP(AO604,dim_supporttype!B:C,2,FALSE)),"",VLOOKUP(AO604,dim_supporttype!B:C,2,FALSE))</f>
        <v>cRAGKdWIDn4</v>
      </c>
      <c r="AQ604" s="19" t="str">
        <f>IF(ISNA(VLOOKUP(TRIM(F604),dim_disaggs!A:B,2,FALSE)),"No Disagg",VLOOKUP(TRIM(F604),dim_disaggs!A:B,2,FALSE))</f>
        <v>KeyPop/Indication/HIVStatus</v>
      </c>
      <c r="AR604" s="19" t="str">
        <f>IF(ISNA(VLOOKUP(AQ604,dim_disaggs!B:C,2,FALSE)),"",VLOOKUP(AQ604,dim_disaggs!B:C,2,FALSE))</f>
        <v>L7qTAoZAMvd</v>
      </c>
      <c r="AU604" s="72" t="s">
        <v>755</v>
      </c>
      <c r="AV604" s="73" t="s">
        <v>755</v>
      </c>
      <c r="AW604" s="66" t="s">
        <v>755</v>
      </c>
      <c r="AX604" s="66" t="s">
        <v>755</v>
      </c>
      <c r="BA604" s="105" t="str">
        <f t="shared" si="90"/>
        <v/>
      </c>
      <c r="BB604" s="20" t="str">
        <f t="shared" si="91"/>
        <v/>
      </c>
      <c r="BE604" s="75" t="s">
        <v>755</v>
      </c>
      <c r="BF604" s="73" t="s">
        <v>755</v>
      </c>
      <c r="BG604" s="55" t="s">
        <v>755</v>
      </c>
      <c r="BH604" s="76" t="s">
        <v>755</v>
      </c>
      <c r="BI604" s="20" t="s">
        <v>755</v>
      </c>
      <c r="BJ604" s="20" t="s">
        <v>755</v>
      </c>
      <c r="BK604" s="55" t="s">
        <v>755</v>
      </c>
      <c r="BL604" s="71" t="s">
        <v>755</v>
      </c>
      <c r="BM604" s="77" t="s">
        <v>755</v>
      </c>
      <c r="BN604" s="78" t="s">
        <v>755</v>
      </c>
      <c r="BO604" s="77" t="s">
        <v>755</v>
      </c>
      <c r="BP604" s="78" t="s">
        <v>755</v>
      </c>
    </row>
    <row r="605" spans="1:68" x14ac:dyDescent="0.2">
      <c r="A605" s="22" t="s">
        <v>95</v>
      </c>
      <c r="B605" s="20" t="s">
        <v>25563</v>
      </c>
      <c r="C605" s="20" t="s">
        <v>147</v>
      </c>
      <c r="D605" s="20" t="s">
        <v>164</v>
      </c>
      <c r="E605" s="22" t="s">
        <v>25556</v>
      </c>
      <c r="F605" s="20" t="s">
        <v>20284</v>
      </c>
      <c r="G605" s="20" t="s">
        <v>20086</v>
      </c>
      <c r="H605" s="20" t="s">
        <v>20285</v>
      </c>
      <c r="I605" s="19">
        <f t="shared" si="85"/>
        <v>36</v>
      </c>
      <c r="J605" s="20" t="s">
        <v>755</v>
      </c>
      <c r="K605" s="20" t="s">
        <v>181</v>
      </c>
      <c r="L605" s="95" t="str">
        <f>IF(M605&lt;&gt;"",IF(NOT(ISNA(INDEX(cc!B:B,MATCH(M605,cc!A:A,0)))),INDEX(cc!B:B,MATCH(M605,cc!A:A,0)),"0"),"")</f>
        <v>Age (&lt;15,15+-uk, 2), Sex, Test Indication w/ Undocumented, and HIV Status (Positive)</v>
      </c>
      <c r="M605" s="101" t="s">
        <v>531</v>
      </c>
      <c r="N605" s="28" t="str">
        <f t="shared" si="83"/>
        <v/>
      </c>
      <c r="O605" s="19" t="str">
        <f t="shared" si="86"/>
        <v>TX_PVLS (D, CS, Age Aggregated/Sex/Indication/HIVStatus): Viral Load Documented</v>
      </c>
      <c r="P605" s="19" t="str">
        <f t="shared" si="87"/>
        <v>TX_PVLS (D, CS, Age Aggregated/Sex/Indication/HIVStatus): Viral Load Documented</v>
      </c>
      <c r="Q605" s="19" t="str">
        <f t="shared" si="84"/>
        <v>TX_PVLS (D, CS, Age Agg/Sex/Ind/HIV)</v>
      </c>
      <c r="R605" s="19" t="str">
        <f t="shared" si="88"/>
        <v>TX_PVLS_D_CS_Age_Agg_Sex_Ind_HIV</v>
      </c>
      <c r="S605" s="19" t="str">
        <f t="shared" si="89"/>
        <v>TX_PVLS_D_CS_Age_Agg_Sex_Ind_HIV_</v>
      </c>
      <c r="T605" s="19" t="b">
        <f>NOT(ISNA(VLOOKUP(B605,dbcodes!A:B,2,FALSE)))</f>
        <v>0</v>
      </c>
      <c r="U605" s="19">
        <f>IF(ISNA(VLOOKUP(B605,dbcodes!A:B,2,FALSE)),des!R2672,VLOOKUP(B605,dbcodes!A:B,2,FALSE))</f>
        <v>0</v>
      </c>
      <c r="W605" s="107" t="str">
        <f>IF(ISNA(VLOOKUP(C605,descriptions!A:B,2,FALSE)),des!V1575,IF(G605=" TARGET","Target ","")&amp;VLOOKUP(C605,descriptions!A:B,2,FALSE))</f>
        <v>Number of adult and pediatric ART patients with a viral load result documented in the patient medical record and /or laboratory records  in the past 12 months</v>
      </c>
      <c r="X605" s="20" t="s">
        <v>4</v>
      </c>
      <c r="Y605" s="20" t="s">
        <v>831</v>
      </c>
      <c r="Z605" s="20" t="s">
        <v>836</v>
      </c>
      <c r="AA605" s="20" t="s">
        <v>102</v>
      </c>
      <c r="AB605" s="20" t="s">
        <v>755</v>
      </c>
      <c r="AC605" s="19" t="str">
        <f>IF(AB605&lt;&gt;"",IF(NOT(ISNA(INDEX(os!A:A,MATCH(AB605,os!B:B,0)))),INDEX(os!A:A,MATCH(AB605,os!B:B,0)),"0"),"")</f>
        <v/>
      </c>
      <c r="AD605" s="20" t="s">
        <v>830</v>
      </c>
      <c r="AH605" s="93" t="str">
        <f>IF(NOT(ISNA(VLOOKUP(B:B,ResultsTargets!A:A,1,0))),"TRUE","")</f>
        <v>TRUE</v>
      </c>
      <c r="AI605" s="19" t="str">
        <f>IF(ISNA(VLOOKUP(C605,dim_techarea!A:B,2,FALSE)),"",VLOOKUP(C605,dim_techarea!A:B,2,FALSE))</f>
        <v>TX_PVLS</v>
      </c>
      <c r="AJ605" s="19" t="str">
        <f>IF(ISNA(VLOOKUP(AI605,dim_techarea!B:C,2,FALSE)),"",VLOOKUP(AI605,dim_techarea!B:C,2,FALSE))</f>
        <v>bZOF8bon1dD</v>
      </c>
      <c r="AK605" s="19" t="str">
        <f>IF(ISNA(VLOOKUP(TRIM(G605),dim_targetsresults!A:B,2,FALSE)),"",VLOOKUP(TRIM(G605),dim_targetsresults!A:C,2,FALSE))</f>
        <v>MER Results</v>
      </c>
      <c r="AL605" s="19" t="str">
        <f>IF(ISNA(VLOOKUP(AK605,dim_targetsresults!B:C,2,FALSE)),"",VLOOKUP(AK605,dim_targetsresults!B:C,2,FALSE))</f>
        <v>Jh0jDM5yQ2E</v>
      </c>
      <c r="AM605" s="19" t="str">
        <f>IF(ISNA(VLOOKUP(TRIM(D605),dim_numeratordenominator!A:B,2,FALSE)),"",VLOOKUP(TRIM(D605),dim_numeratordenominator!A:C,2,FALSE))</f>
        <v>Denominator</v>
      </c>
      <c r="AN605" s="19" t="str">
        <f>IF(ISNA(VLOOKUP(AM605,dim_numeratordenominator!B:C,2,FALSE)),"",VLOOKUP(AM605,dim_numeratordenominator!B:C,2,FALSE))</f>
        <v>QpNj0nSuEhD</v>
      </c>
      <c r="AO605" s="19" t="str">
        <f>IF(ISNA(VLOOKUP(TRIM(E605),dim_supporttype!A:B,2,FALSE)),"",VLOOKUP(TRIM(E605),dim_supporttype!A:C,2,FALSE))</f>
        <v>CS</v>
      </c>
      <c r="AP605" s="19" t="str">
        <f>IF(ISNA(VLOOKUP(AO605,dim_supporttype!B:C,2,FALSE)),"",VLOOKUP(AO605,dim_supporttype!B:C,2,FALSE))</f>
        <v>lvaJoXT3kCK</v>
      </c>
      <c r="AQ605" s="19" t="str">
        <f>IF(ISNA(VLOOKUP(TRIM(F605),dim_disaggs!A:B,2,FALSE)),"No Disagg",VLOOKUP(TRIM(F605),dim_disaggs!A:B,2,FALSE))</f>
        <v>Age Aggregated/Sex/Indication/HIVStatus</v>
      </c>
      <c r="AR605" s="19" t="str">
        <f>IF(ISNA(VLOOKUP(AQ605,dim_disaggs!B:C,2,FALSE)),"",VLOOKUP(AQ605,dim_disaggs!B:C,2,FALSE))</f>
        <v>k2U2MDOywGj</v>
      </c>
      <c r="AW605" s="66" t="s">
        <v>755</v>
      </c>
      <c r="AX605" s="66" t="s">
        <v>755</v>
      </c>
      <c r="BA605" s="105" t="str">
        <f t="shared" si="90"/>
        <v>Top Level Denominator</v>
      </c>
      <c r="BB605" s="20" t="str">
        <f t="shared" si="91"/>
        <v>Azqe383ljKu</v>
      </c>
      <c r="BE605" s="75" t="s">
        <v>755</v>
      </c>
      <c r="BF605" s="73" t="s">
        <v>755</v>
      </c>
      <c r="BG605" s="55" t="s">
        <v>755</v>
      </c>
      <c r="BH605" s="76" t="s">
        <v>755</v>
      </c>
      <c r="BI605" s="20" t="s">
        <v>755</v>
      </c>
      <c r="BJ605" s="20" t="s">
        <v>755</v>
      </c>
      <c r="BK605" s="55" t="s">
        <v>755</v>
      </c>
      <c r="BL605" s="71" t="s">
        <v>755</v>
      </c>
      <c r="BM605" s="77" t="s">
        <v>755</v>
      </c>
      <c r="BN605" s="78" t="s">
        <v>755</v>
      </c>
      <c r="BO605" s="77" t="s">
        <v>25671</v>
      </c>
      <c r="BP605" s="78" t="s">
        <v>25673</v>
      </c>
    </row>
    <row r="606" spans="1:68" x14ac:dyDescent="0.2">
      <c r="A606" s="22" t="s">
        <v>95</v>
      </c>
      <c r="B606" s="21" t="s">
        <v>25562</v>
      </c>
      <c r="C606" s="20" t="s">
        <v>147</v>
      </c>
      <c r="D606" s="20" t="s">
        <v>164</v>
      </c>
      <c r="E606" s="22" t="s">
        <v>25556</v>
      </c>
      <c r="F606" s="20" t="s">
        <v>20337</v>
      </c>
      <c r="G606" s="20" t="s">
        <v>20086</v>
      </c>
      <c r="H606" s="20" t="s">
        <v>20338</v>
      </c>
      <c r="I606" s="19">
        <f t="shared" si="85"/>
        <v>32</v>
      </c>
      <c r="J606" s="22"/>
      <c r="K606" s="20" t="s">
        <v>181</v>
      </c>
      <c r="L606" s="95" t="str">
        <f>IF(M606&lt;&gt;"",IF(NOT(ISNA(INDEX(cc!B:B,MATCH(M606,cc!A:A,0)))),INDEX(cc!B:B,MATCH(M606,cc!A:A,0)),"0"),"")</f>
        <v>Age (&lt;1-50+-uk, 12), Sex, Test Indication and HIV Status (Positive)</v>
      </c>
      <c r="M606" s="97" t="s">
        <v>20553</v>
      </c>
      <c r="N606" s="28" t="str">
        <f t="shared" si="83"/>
        <v/>
      </c>
      <c r="O606" s="19" t="str">
        <f t="shared" si="86"/>
        <v>TX_PVLS (D, CS, Age/Sex/Indication/HIVStatus): Viral Load Documented</v>
      </c>
      <c r="P606" s="19" t="str">
        <f t="shared" si="87"/>
        <v>TX_PVLS (D, CS, Age/Sex/Indication/HIVStatus): Viral Load Documented</v>
      </c>
      <c r="Q606" s="19" t="str">
        <f t="shared" si="84"/>
        <v>TX_PVLS (D, CS, Age/Sex/Ind/HIV)</v>
      </c>
      <c r="R606" s="19" t="str">
        <f t="shared" si="88"/>
        <v>TX_PVLS_D_CS_Age_Sex_Ind_HIV</v>
      </c>
      <c r="S606" s="19" t="str">
        <f t="shared" si="89"/>
        <v>TX_PVLS_D_CS_Age_Sex_Ind_HIV_</v>
      </c>
      <c r="T606" s="19" t="b">
        <f>NOT(ISNA(VLOOKUP(B606,dbcodes!A:B,2,FALSE)))</f>
        <v>0</v>
      </c>
      <c r="U606" s="19">
        <f>IF(ISNA(VLOOKUP(B606,dbcodes!A:B,2,FALSE)),des!R2673,VLOOKUP(B606,dbcodes!A:B,2,FALSE))</f>
        <v>0</v>
      </c>
      <c r="W606" s="107" t="str">
        <f>IF(ISNA(VLOOKUP(C606,descriptions!A:B,2,FALSE)),des!V1582,IF(G606=" TARGET","Target ","")&amp;VLOOKUP(C606,descriptions!A:B,2,FALSE))</f>
        <v>Number of adult and pediatric ART patients with a viral load result documented in the patient medical record and /or laboratory records  in the past 12 months</v>
      </c>
      <c r="X606" s="20" t="s">
        <v>4</v>
      </c>
      <c r="Y606" s="20" t="s">
        <v>831</v>
      </c>
      <c r="Z606" s="20" t="s">
        <v>836</v>
      </c>
      <c r="AA606" s="20" t="s">
        <v>102</v>
      </c>
      <c r="AB606" s="20" t="s">
        <v>755</v>
      </c>
      <c r="AC606" s="19" t="str">
        <f>IF(AB606&lt;&gt;"",IF(NOT(ISNA(INDEX(os!A:A,MATCH(AB606,os!B:B,0)))),INDEX(os!A:A,MATCH(AB606,os!B:B,0)),"0"),"")</f>
        <v/>
      </c>
      <c r="AD606" s="20" t="s">
        <v>830</v>
      </c>
      <c r="AH606" s="93" t="str">
        <f>IF(NOT(ISNA(VLOOKUP(B:B,ResultsTargets!A:A,1,0))),"TRUE","")</f>
        <v>TRUE</v>
      </c>
      <c r="AI606" s="19" t="str">
        <f>IF(ISNA(VLOOKUP(C606,dim_techarea!A:B,2,FALSE)),"",VLOOKUP(C606,dim_techarea!A:B,2,FALSE))</f>
        <v>TX_PVLS</v>
      </c>
      <c r="AJ606" s="19" t="str">
        <f>IF(ISNA(VLOOKUP(AI606,dim_techarea!B:C,2,FALSE)),"",VLOOKUP(AI606,dim_techarea!B:C,2,FALSE))</f>
        <v>bZOF8bon1dD</v>
      </c>
      <c r="AK606" s="19" t="str">
        <f>IF(ISNA(VLOOKUP(TRIM(G606),dim_targetsresults!A:B,2,FALSE)),"",VLOOKUP(TRIM(G606),dim_targetsresults!A:C,2,FALSE))</f>
        <v>MER Results</v>
      </c>
      <c r="AL606" s="19" t="str">
        <f>IF(ISNA(VLOOKUP(AK606,dim_targetsresults!B:C,2,FALSE)),"",VLOOKUP(AK606,dim_targetsresults!B:C,2,FALSE))</f>
        <v>Jh0jDM5yQ2E</v>
      </c>
      <c r="AM606" s="19" t="str">
        <f>IF(ISNA(VLOOKUP(TRIM(D606),dim_numeratordenominator!A:B,2,FALSE)),"",VLOOKUP(TRIM(D606),dim_numeratordenominator!A:C,2,FALSE))</f>
        <v>Denominator</v>
      </c>
      <c r="AN606" s="19" t="str">
        <f>IF(ISNA(VLOOKUP(AM606,dim_numeratordenominator!B:C,2,FALSE)),"",VLOOKUP(AM606,dim_numeratordenominator!B:C,2,FALSE))</f>
        <v>QpNj0nSuEhD</v>
      </c>
      <c r="AO606" s="19" t="str">
        <f>IF(ISNA(VLOOKUP(TRIM(E606),dim_supporttype!A:B,2,FALSE)),"",VLOOKUP(TRIM(E606),dim_supporttype!A:C,2,FALSE))</f>
        <v>CS</v>
      </c>
      <c r="AP606" s="19" t="str">
        <f>IF(ISNA(VLOOKUP(AO606,dim_supporttype!B:C,2,FALSE)),"",VLOOKUP(AO606,dim_supporttype!B:C,2,FALSE))</f>
        <v>lvaJoXT3kCK</v>
      </c>
      <c r="AQ606" s="19" t="str">
        <f>IF(ISNA(VLOOKUP(TRIM(F606),dim_disaggs!A:B,2,FALSE)),"No Disagg",VLOOKUP(TRIM(F606),dim_disaggs!A:B,2,FALSE))</f>
        <v>Age/Sex/Indication/HIVStatus</v>
      </c>
      <c r="AR606" s="19" t="str">
        <f>IF(ISNA(VLOOKUP(AQ606,dim_disaggs!B:C,2,FALSE)),"",VLOOKUP(AQ606,dim_disaggs!B:C,2,FALSE))</f>
        <v>PxGprLSHtqv</v>
      </c>
      <c r="AW606" s="66" t="s">
        <v>755</v>
      </c>
      <c r="AX606" s="66" t="s">
        <v>755</v>
      </c>
      <c r="BA606" s="105" t="str">
        <f t="shared" si="90"/>
        <v>Top Level Denominator</v>
      </c>
      <c r="BB606" s="20" t="str">
        <f t="shared" si="91"/>
        <v>Azqe383ljKu</v>
      </c>
      <c r="BE606" s="75" t="s">
        <v>755</v>
      </c>
      <c r="BF606" s="73" t="s">
        <v>755</v>
      </c>
      <c r="BG606" s="55" t="s">
        <v>755</v>
      </c>
      <c r="BH606" s="76" t="s">
        <v>755</v>
      </c>
      <c r="BI606" s="20" t="s">
        <v>755</v>
      </c>
      <c r="BJ606" s="20" t="s">
        <v>755</v>
      </c>
      <c r="BK606" s="55" t="s">
        <v>755</v>
      </c>
      <c r="BL606" s="71" t="s">
        <v>755</v>
      </c>
      <c r="BM606" s="77" t="s">
        <v>755</v>
      </c>
      <c r="BN606" s="78" t="s">
        <v>755</v>
      </c>
      <c r="BO606" s="77" t="s">
        <v>25671</v>
      </c>
      <c r="BP606" s="78" t="s">
        <v>25673</v>
      </c>
    </row>
    <row r="607" spans="1:68" x14ac:dyDescent="0.2">
      <c r="A607" s="22" t="s">
        <v>95</v>
      </c>
      <c r="B607" s="20" t="s">
        <v>25564</v>
      </c>
      <c r="C607" s="20" t="s">
        <v>147</v>
      </c>
      <c r="D607" s="20" t="s">
        <v>164</v>
      </c>
      <c r="E607" s="22" t="s">
        <v>25556</v>
      </c>
      <c r="F607" s="20" t="s">
        <v>20041</v>
      </c>
      <c r="G607" s="20" t="s">
        <v>20086</v>
      </c>
      <c r="H607" s="20" t="s">
        <v>20042</v>
      </c>
      <c r="I607" s="19">
        <f t="shared" si="85"/>
        <v>38</v>
      </c>
      <c r="J607" s="20" t="s">
        <v>755</v>
      </c>
      <c r="K607" s="20" t="s">
        <v>181</v>
      </c>
      <c r="L607" s="95" t="str">
        <f>IF(M607&lt;&gt;"",IF(NOT(ISNA(INDEX(cc!B:B,MATCH(M607,cc!A:A,0)))),INDEX(cc!B:B,MATCH(M607,cc!A:A,0)),"0"),"")</f>
        <v>Pregnant/Breastfeeding Status, Indication Status and HIV Status (Positive)</v>
      </c>
      <c r="M607" s="97" t="s">
        <v>180</v>
      </c>
      <c r="N607" s="28" t="str">
        <f t="shared" si="83"/>
        <v/>
      </c>
      <c r="O607" s="19" t="str">
        <f t="shared" si="86"/>
        <v>TX_PVLS (D, CS, PregnantOrBreastfeeding/Indication/HIVStatus): Viral Load Documented</v>
      </c>
      <c r="P607" s="19" t="str">
        <f t="shared" si="87"/>
        <v>TX_PVLS (D, CS, PregnantOrBreastfeeding/Indication/HIVStatus): Viral Load Documented</v>
      </c>
      <c r="Q607" s="19" t="str">
        <f t="shared" si="84"/>
        <v>TX_PVLS (D, CS, PregBF/Indication/HIV)</v>
      </c>
      <c r="R607" s="19" t="str">
        <f t="shared" si="88"/>
        <v>TX_PVLS_D_CS_PregBF_Indication_HIV</v>
      </c>
      <c r="S607" s="19" t="str">
        <f t="shared" si="89"/>
        <v>TX_PVLS_D_CS_PregBF_Indication_HIV_</v>
      </c>
      <c r="T607" s="19" t="b">
        <f>NOT(ISNA(VLOOKUP(B607,dbcodes!A:B,2,FALSE)))</f>
        <v>0</v>
      </c>
      <c r="U607" s="19">
        <f>IF(ISNA(VLOOKUP(B607,dbcodes!A:B,2,FALSE)),des!R2674,VLOOKUP(B607,dbcodes!A:B,2,FALSE))</f>
        <v>0</v>
      </c>
      <c r="W607" s="107" t="str">
        <f>IF(ISNA(VLOOKUP(C607,descriptions!A:B,2,FALSE)),des!V1585,IF(G607=" TARGET","Target ","")&amp;VLOOKUP(C607,descriptions!A:B,2,FALSE))</f>
        <v>Number of adult and pediatric ART patients with a viral load result documented in the patient medical record and /or laboratory records  in the past 12 months</v>
      </c>
      <c r="X607" s="20" t="s">
        <v>4</v>
      </c>
      <c r="Y607" s="20" t="s">
        <v>831</v>
      </c>
      <c r="Z607" s="20" t="s">
        <v>836</v>
      </c>
      <c r="AA607" s="20" t="s">
        <v>102</v>
      </c>
      <c r="AB607" s="20" t="s">
        <v>755</v>
      </c>
      <c r="AC607" s="19" t="str">
        <f>IF(AB607&lt;&gt;"",IF(NOT(ISNA(INDEX(os!A:A,MATCH(AB607,os!B:B,0)))),INDEX(os!A:A,MATCH(AB607,os!B:B,0)),"0"),"")</f>
        <v/>
      </c>
      <c r="AD607" s="20" t="s">
        <v>830</v>
      </c>
      <c r="AH607" s="93" t="str">
        <f>IF(NOT(ISNA(VLOOKUP(B:B,ResultsTargets!A:A,1,0))),"TRUE","")</f>
        <v>TRUE</v>
      </c>
      <c r="AI607" s="19" t="str">
        <f>IF(ISNA(VLOOKUP(C607,dim_techarea!A:B,2,FALSE)),"",VLOOKUP(C607,dim_techarea!A:B,2,FALSE))</f>
        <v>TX_PVLS</v>
      </c>
      <c r="AJ607" s="19" t="str">
        <f>IF(ISNA(VLOOKUP(AI607,dim_techarea!B:C,2,FALSE)),"",VLOOKUP(AI607,dim_techarea!B:C,2,FALSE))</f>
        <v>bZOF8bon1dD</v>
      </c>
      <c r="AK607" s="19" t="str">
        <f>IF(ISNA(VLOOKUP(TRIM(G607),dim_targetsresults!A:B,2,FALSE)),"",VLOOKUP(TRIM(G607),dim_targetsresults!A:C,2,FALSE))</f>
        <v>MER Results</v>
      </c>
      <c r="AL607" s="19" t="str">
        <f>IF(ISNA(VLOOKUP(AK607,dim_targetsresults!B:C,2,FALSE)),"",VLOOKUP(AK607,dim_targetsresults!B:C,2,FALSE))</f>
        <v>Jh0jDM5yQ2E</v>
      </c>
      <c r="AM607" s="19" t="str">
        <f>IF(ISNA(VLOOKUP(TRIM(D607),dim_numeratordenominator!A:B,2,FALSE)),"",VLOOKUP(TRIM(D607),dim_numeratordenominator!A:C,2,FALSE))</f>
        <v>Denominator</v>
      </c>
      <c r="AN607" s="19" t="str">
        <f>IF(ISNA(VLOOKUP(AM607,dim_numeratordenominator!B:C,2,FALSE)),"",VLOOKUP(AM607,dim_numeratordenominator!B:C,2,FALSE))</f>
        <v>QpNj0nSuEhD</v>
      </c>
      <c r="AO607" s="19" t="str">
        <f>IF(ISNA(VLOOKUP(TRIM(E607),dim_supporttype!A:B,2,FALSE)),"",VLOOKUP(TRIM(E607),dim_supporttype!A:C,2,FALSE))</f>
        <v>CS</v>
      </c>
      <c r="AP607" s="19" t="str">
        <f>IF(ISNA(VLOOKUP(AO607,dim_supporttype!B:C,2,FALSE)),"",VLOOKUP(AO607,dim_supporttype!B:C,2,FALSE))</f>
        <v>lvaJoXT3kCK</v>
      </c>
      <c r="AQ607" s="19" t="str">
        <f>IF(ISNA(VLOOKUP(TRIM(F607),dim_disaggs!A:B,2,FALSE)),"No Disagg",VLOOKUP(TRIM(F607),dim_disaggs!A:B,2,FALSE))</f>
        <v>PregnantOrBreastfeeding/Indication/HIVStatus</v>
      </c>
      <c r="AR607" s="19" t="str">
        <f>IF(ISNA(VLOOKUP(AQ607,dim_disaggs!B:C,2,FALSE)),"",VLOOKUP(AQ607,dim_disaggs!B:C,2,FALSE))</f>
        <v>WiTZPLk4Hfq</v>
      </c>
      <c r="AW607" s="66" t="s">
        <v>755</v>
      </c>
      <c r="AX607" s="66" t="s">
        <v>755</v>
      </c>
      <c r="BA607" s="105" t="str">
        <f t="shared" si="90"/>
        <v/>
      </c>
      <c r="BB607" s="20" t="str">
        <f t="shared" si="91"/>
        <v/>
      </c>
      <c r="BE607" s="75" t="s">
        <v>755</v>
      </c>
      <c r="BF607" s="73" t="s">
        <v>755</v>
      </c>
      <c r="BG607" s="55" t="s">
        <v>755</v>
      </c>
      <c r="BH607" s="76" t="s">
        <v>755</v>
      </c>
      <c r="BI607" s="20" t="s">
        <v>755</v>
      </c>
      <c r="BJ607" s="20" t="s">
        <v>755</v>
      </c>
      <c r="BK607" s="55" t="s">
        <v>755</v>
      </c>
      <c r="BL607" s="71" t="s">
        <v>755</v>
      </c>
      <c r="BM607" s="77" t="s">
        <v>755</v>
      </c>
      <c r="BN607" s="78" t="s">
        <v>755</v>
      </c>
      <c r="BO607" s="77" t="s">
        <v>755</v>
      </c>
      <c r="BP607" s="78" t="s">
        <v>755</v>
      </c>
    </row>
    <row r="608" spans="1:68" x14ac:dyDescent="0.2">
      <c r="A608" s="22" t="s">
        <v>95</v>
      </c>
      <c r="B608" s="20" t="s">
        <v>25559</v>
      </c>
      <c r="C608" s="20" t="s">
        <v>147</v>
      </c>
      <c r="D608" s="20" t="s">
        <v>1</v>
      </c>
      <c r="E608" s="22" t="s">
        <v>25556</v>
      </c>
      <c r="F608" s="20" t="s">
        <v>20284</v>
      </c>
      <c r="G608" s="20" t="s">
        <v>20086</v>
      </c>
      <c r="H608" s="20" t="s">
        <v>20285</v>
      </c>
      <c r="I608" s="19">
        <f t="shared" si="85"/>
        <v>36</v>
      </c>
      <c r="J608" s="20" t="s">
        <v>755</v>
      </c>
      <c r="K608" s="20" t="s">
        <v>174</v>
      </c>
      <c r="L608" s="95" t="str">
        <f>IF(M608&lt;&gt;"",IF(NOT(ISNA(INDEX(cc!B:B,MATCH(M608,cc!A:A,0)))),INDEX(cc!B:B,MATCH(M608,cc!A:A,0)),"0"),"")</f>
        <v>Age (&lt;15,15+-uk, 2), Sex, Test Indication w/ Undocumented, and HIV Status (Positive)</v>
      </c>
      <c r="M608" s="101" t="s">
        <v>531</v>
      </c>
      <c r="N608" s="28" t="str">
        <f t="shared" si="83"/>
        <v/>
      </c>
      <c r="O608" s="19" t="str">
        <f t="shared" si="86"/>
        <v>TX_PVLS (N, CS, Age Aggregated/Sex/Indication/HIVStatus): 12 Months Viral Load &lt; 1000</v>
      </c>
      <c r="P608" s="19" t="str">
        <f t="shared" si="87"/>
        <v>TX_PVLS (N, CS, Age Aggregated/Sex/Indication/HIVStatus): 12 Months Viral Load &lt; 1000</v>
      </c>
      <c r="Q608" s="19" t="str">
        <f t="shared" si="84"/>
        <v>TX_PVLS (N, CS, Age Agg/Sex/Ind/HIV)</v>
      </c>
      <c r="R608" s="19" t="str">
        <f t="shared" si="88"/>
        <v>TX_PVLS_N_CS_Age_Agg_Sex_Ind_HIV</v>
      </c>
      <c r="S608" s="19" t="str">
        <f t="shared" si="89"/>
        <v>TX_PVLS_N_CS_Age_Agg_Sex_Ind_HIV_</v>
      </c>
      <c r="T608" s="19" t="b">
        <f>NOT(ISNA(VLOOKUP(B608,dbcodes!A:B,2,FALSE)))</f>
        <v>0</v>
      </c>
      <c r="U608" s="19">
        <f>IF(ISNA(VLOOKUP(B608,dbcodes!A:B,2,FALSE)),des!R2675,VLOOKUP(B608,dbcodes!A:B,2,FALSE))</f>
        <v>0</v>
      </c>
      <c r="W608" s="107" t="str">
        <f>IF(ISNA(VLOOKUP(C608,descriptions!A:B,2,FALSE)),des!V1592,IF(G608=" TARGET","Target ","")&amp;VLOOKUP(C608,descriptions!A:B,2,FALSE))</f>
        <v>Number of adult and pediatric ART patients with a viral load result documented in the patient medical record and /or laboratory records  in the past 12 months</v>
      </c>
      <c r="X608" s="20" t="s">
        <v>4</v>
      </c>
      <c r="Y608" s="20" t="s">
        <v>831</v>
      </c>
      <c r="Z608" s="20" t="s">
        <v>836</v>
      </c>
      <c r="AA608" s="20" t="s">
        <v>102</v>
      </c>
      <c r="AB608" s="20" t="s">
        <v>755</v>
      </c>
      <c r="AC608" s="19" t="str">
        <f>IF(AB608&lt;&gt;"",IF(NOT(ISNA(INDEX(os!A:A,MATCH(AB608,os!B:B,0)))),INDEX(os!A:A,MATCH(AB608,os!B:B,0)),"0"),"")</f>
        <v/>
      </c>
      <c r="AD608" s="20" t="s">
        <v>830</v>
      </c>
      <c r="AH608" s="93" t="str">
        <f>IF(NOT(ISNA(VLOOKUP(B:B,ResultsTargets!A:A,1,0))),"TRUE","")</f>
        <v>TRUE</v>
      </c>
      <c r="AI608" s="19" t="str">
        <f>IF(ISNA(VLOOKUP(C608,dim_techarea!A:B,2,FALSE)),"",VLOOKUP(C608,dim_techarea!A:B,2,FALSE))</f>
        <v>TX_PVLS</v>
      </c>
      <c r="AJ608" s="19" t="str">
        <f>IF(ISNA(VLOOKUP(AI608,dim_techarea!B:C,2,FALSE)),"",VLOOKUP(AI608,dim_techarea!B:C,2,FALSE))</f>
        <v>bZOF8bon1dD</v>
      </c>
      <c r="AK608" s="19" t="str">
        <f>IF(ISNA(VLOOKUP(TRIM(G608),dim_targetsresults!A:B,2,FALSE)),"",VLOOKUP(TRIM(G608),dim_targetsresults!A:C,2,FALSE))</f>
        <v>MER Results</v>
      </c>
      <c r="AL608" s="19" t="str">
        <f>IF(ISNA(VLOOKUP(AK608,dim_targetsresults!B:C,2,FALSE)),"",VLOOKUP(AK608,dim_targetsresults!B:C,2,FALSE))</f>
        <v>Jh0jDM5yQ2E</v>
      </c>
      <c r="AM608" s="19" t="str">
        <f>IF(ISNA(VLOOKUP(TRIM(D608),dim_numeratordenominator!A:B,2,FALSE)),"",VLOOKUP(TRIM(D608),dim_numeratordenominator!A:C,2,FALSE))</f>
        <v>Numerator</v>
      </c>
      <c r="AN608" s="19" t="str">
        <f>IF(ISNA(VLOOKUP(AM608,dim_numeratordenominator!B:C,2,FALSE)),"",VLOOKUP(AM608,dim_numeratordenominator!B:C,2,FALSE))</f>
        <v>Som9NRMQqV7</v>
      </c>
      <c r="AO608" s="19" t="str">
        <f>IF(ISNA(VLOOKUP(TRIM(E608),dim_supporttype!A:B,2,FALSE)),"",VLOOKUP(TRIM(E608),dim_supporttype!A:C,2,FALSE))</f>
        <v>CS</v>
      </c>
      <c r="AP608" s="19" t="str">
        <f>IF(ISNA(VLOOKUP(AO608,dim_supporttype!B:C,2,FALSE)),"",VLOOKUP(AO608,dim_supporttype!B:C,2,FALSE))</f>
        <v>lvaJoXT3kCK</v>
      </c>
      <c r="AQ608" s="19" t="str">
        <f>IF(ISNA(VLOOKUP(TRIM(F608),dim_disaggs!A:B,2,FALSE)),"No Disagg",VLOOKUP(TRIM(F608),dim_disaggs!A:B,2,FALSE))</f>
        <v>Age Aggregated/Sex/Indication/HIVStatus</v>
      </c>
      <c r="AR608" s="19" t="str">
        <f>IF(ISNA(VLOOKUP(AQ608,dim_disaggs!B:C,2,FALSE)),"",VLOOKUP(AQ608,dim_disaggs!B:C,2,FALSE))</f>
        <v>k2U2MDOywGj</v>
      </c>
      <c r="AW608" s="66" t="s">
        <v>755</v>
      </c>
      <c r="AX608" s="66" t="s">
        <v>755</v>
      </c>
      <c r="BA608" s="105" t="str">
        <f t="shared" si="90"/>
        <v>Top Level Numerator</v>
      </c>
      <c r="BB608" s="20" t="str">
        <f t="shared" si="91"/>
        <v>PE5QVF0w4xj</v>
      </c>
      <c r="BE608" s="75" t="s">
        <v>755</v>
      </c>
      <c r="BF608" s="73" t="s">
        <v>755</v>
      </c>
      <c r="BG608" s="55" t="s">
        <v>755</v>
      </c>
      <c r="BH608" s="76" t="s">
        <v>755</v>
      </c>
      <c r="BI608" s="20" t="s">
        <v>755</v>
      </c>
      <c r="BJ608" s="20" t="s">
        <v>755</v>
      </c>
      <c r="BK608" s="55" t="s">
        <v>755</v>
      </c>
      <c r="BL608" s="71" t="s">
        <v>755</v>
      </c>
      <c r="BM608" s="77" t="s">
        <v>755</v>
      </c>
      <c r="BN608" s="78" t="s">
        <v>755</v>
      </c>
      <c r="BO608" s="77" t="s">
        <v>25670</v>
      </c>
      <c r="BP608" s="78" t="s">
        <v>25672</v>
      </c>
    </row>
    <row r="609" spans="1:68" x14ac:dyDescent="0.2">
      <c r="A609" s="22" t="s">
        <v>95</v>
      </c>
      <c r="B609" s="21" t="s">
        <v>25557</v>
      </c>
      <c r="C609" s="20" t="s">
        <v>147</v>
      </c>
      <c r="D609" s="20" t="s">
        <v>1</v>
      </c>
      <c r="E609" s="22" t="s">
        <v>25556</v>
      </c>
      <c r="F609" s="20" t="s">
        <v>20337</v>
      </c>
      <c r="G609" s="20" t="s">
        <v>20086</v>
      </c>
      <c r="H609" s="20" t="s">
        <v>20338</v>
      </c>
      <c r="I609" s="19">
        <f t="shared" si="85"/>
        <v>32</v>
      </c>
      <c r="J609" s="22"/>
      <c r="K609" s="20" t="s">
        <v>174</v>
      </c>
      <c r="L609" s="95" t="str">
        <f>IF(M609&lt;&gt;"",IF(NOT(ISNA(INDEX(cc!B:B,MATCH(M609,cc!A:A,0)))),INDEX(cc!B:B,MATCH(M609,cc!A:A,0)),"0"),"")</f>
        <v>Age (&lt;1-50+-uk, 12), Sex, Test Indication and HIV Status (Positive)</v>
      </c>
      <c r="M609" s="97" t="s">
        <v>20553</v>
      </c>
      <c r="N609" s="28" t="str">
        <f t="shared" si="83"/>
        <v/>
      </c>
      <c r="O609" s="19" t="str">
        <f t="shared" si="86"/>
        <v>TX_PVLS (N, CS, Age/Sex/Indication/HIVStatus): 12 Months Viral Load &lt; 1000</v>
      </c>
      <c r="P609" s="19" t="str">
        <f t="shared" si="87"/>
        <v>TX_PVLS (N, CS, Age/Sex/Indication/HIVStatus): 12 Months Viral Load &lt; 1000</v>
      </c>
      <c r="Q609" s="19" t="str">
        <f t="shared" si="84"/>
        <v>TX_PVLS (N, CS, Age/Sex/Ind/HIV)</v>
      </c>
      <c r="R609" s="19" t="str">
        <f t="shared" si="88"/>
        <v>TX_PVLS_N_CS_Age_Sex_Ind_HIV</v>
      </c>
      <c r="S609" s="19" t="str">
        <f t="shared" si="89"/>
        <v>TX_PVLS_N_CS_Age_Sex_Ind_HIV_</v>
      </c>
      <c r="T609" s="19" t="b">
        <f>NOT(ISNA(VLOOKUP(B609,dbcodes!A:B,2,FALSE)))</f>
        <v>0</v>
      </c>
      <c r="U609" s="19">
        <f>IF(ISNA(VLOOKUP(B609,dbcodes!A:B,2,FALSE)),des!R2676,VLOOKUP(B609,dbcodes!A:B,2,FALSE))</f>
        <v>0</v>
      </c>
      <c r="W609" s="107" t="str">
        <f>IF(ISNA(VLOOKUP(C609,descriptions!A:B,2,FALSE)),des!V1599,IF(G609=" TARGET","Target ","")&amp;VLOOKUP(C609,descriptions!A:B,2,FALSE))</f>
        <v>Number of adult and pediatric ART patients with a viral load result documented in the patient medical record and /or laboratory records  in the past 12 months</v>
      </c>
      <c r="X609" s="20" t="s">
        <v>4</v>
      </c>
      <c r="Y609" s="20" t="s">
        <v>831</v>
      </c>
      <c r="Z609" s="20" t="s">
        <v>836</v>
      </c>
      <c r="AA609" s="20" t="s">
        <v>102</v>
      </c>
      <c r="AB609" s="20" t="s">
        <v>755</v>
      </c>
      <c r="AC609" s="19" t="str">
        <f>IF(AB609&lt;&gt;"",IF(NOT(ISNA(INDEX(os!A:A,MATCH(AB609,os!B:B,0)))),INDEX(os!A:A,MATCH(AB609,os!B:B,0)),"0"),"")</f>
        <v/>
      </c>
      <c r="AD609" s="20" t="s">
        <v>830</v>
      </c>
      <c r="AH609" s="93" t="str">
        <f>IF(NOT(ISNA(VLOOKUP(B:B,ResultsTargets!A:A,1,0))),"TRUE","")</f>
        <v>TRUE</v>
      </c>
      <c r="AI609" s="19" t="str">
        <f>IF(ISNA(VLOOKUP(C609,dim_techarea!A:B,2,FALSE)),"",VLOOKUP(C609,dim_techarea!A:B,2,FALSE))</f>
        <v>TX_PVLS</v>
      </c>
      <c r="AJ609" s="19" t="str">
        <f>IF(ISNA(VLOOKUP(AI609,dim_techarea!B:C,2,FALSE)),"",VLOOKUP(AI609,dim_techarea!B:C,2,FALSE))</f>
        <v>bZOF8bon1dD</v>
      </c>
      <c r="AK609" s="19" t="str">
        <f>IF(ISNA(VLOOKUP(TRIM(G609),dim_targetsresults!A:B,2,FALSE)),"",VLOOKUP(TRIM(G609),dim_targetsresults!A:C,2,FALSE))</f>
        <v>MER Results</v>
      </c>
      <c r="AL609" s="19" t="str">
        <f>IF(ISNA(VLOOKUP(AK609,dim_targetsresults!B:C,2,FALSE)),"",VLOOKUP(AK609,dim_targetsresults!B:C,2,FALSE))</f>
        <v>Jh0jDM5yQ2E</v>
      </c>
      <c r="AM609" s="19" t="str">
        <f>IF(ISNA(VLOOKUP(TRIM(D609),dim_numeratordenominator!A:B,2,FALSE)),"",VLOOKUP(TRIM(D609),dim_numeratordenominator!A:C,2,FALSE))</f>
        <v>Numerator</v>
      </c>
      <c r="AN609" s="19" t="str">
        <f>IF(ISNA(VLOOKUP(AM609,dim_numeratordenominator!B:C,2,FALSE)),"",VLOOKUP(AM609,dim_numeratordenominator!B:C,2,FALSE))</f>
        <v>Som9NRMQqV7</v>
      </c>
      <c r="AO609" s="19" t="str">
        <f>IF(ISNA(VLOOKUP(TRIM(E609),dim_supporttype!A:B,2,FALSE)),"",VLOOKUP(TRIM(E609),dim_supporttype!A:C,2,FALSE))</f>
        <v>CS</v>
      </c>
      <c r="AP609" s="19" t="str">
        <f>IF(ISNA(VLOOKUP(AO609,dim_supporttype!B:C,2,FALSE)),"",VLOOKUP(AO609,dim_supporttype!B:C,2,FALSE))</f>
        <v>lvaJoXT3kCK</v>
      </c>
      <c r="AQ609" s="19" t="str">
        <f>IF(ISNA(VLOOKUP(TRIM(F609),dim_disaggs!A:B,2,FALSE)),"No Disagg",VLOOKUP(TRIM(F609),dim_disaggs!A:B,2,FALSE))</f>
        <v>Age/Sex/Indication/HIVStatus</v>
      </c>
      <c r="AR609" s="19" t="str">
        <f>IF(ISNA(VLOOKUP(AQ609,dim_disaggs!B:C,2,FALSE)),"",VLOOKUP(AQ609,dim_disaggs!B:C,2,FALSE))</f>
        <v>PxGprLSHtqv</v>
      </c>
      <c r="AW609" s="66" t="s">
        <v>755</v>
      </c>
      <c r="AX609" s="66" t="s">
        <v>755</v>
      </c>
      <c r="BA609" s="105" t="str">
        <f t="shared" si="90"/>
        <v>Top Level Numerator</v>
      </c>
      <c r="BB609" s="20" t="str">
        <f t="shared" si="91"/>
        <v>PE5QVF0w4xj</v>
      </c>
      <c r="BE609" s="75" t="s">
        <v>755</v>
      </c>
      <c r="BF609" s="73" t="s">
        <v>755</v>
      </c>
      <c r="BG609" s="55" t="s">
        <v>755</v>
      </c>
      <c r="BH609" s="76" t="s">
        <v>755</v>
      </c>
      <c r="BI609" s="20" t="s">
        <v>755</v>
      </c>
      <c r="BJ609" s="20" t="s">
        <v>755</v>
      </c>
      <c r="BK609" s="55" t="s">
        <v>755</v>
      </c>
      <c r="BL609" s="71" t="s">
        <v>755</v>
      </c>
      <c r="BM609" s="77" t="s">
        <v>755</v>
      </c>
      <c r="BN609" s="78" t="s">
        <v>755</v>
      </c>
      <c r="BO609" s="77" t="s">
        <v>25670</v>
      </c>
      <c r="BP609" s="78" t="s">
        <v>25672</v>
      </c>
    </row>
    <row r="610" spans="1:68" x14ac:dyDescent="0.2">
      <c r="A610" s="22" t="s">
        <v>95</v>
      </c>
      <c r="B610" s="20" t="s">
        <v>25560</v>
      </c>
      <c r="C610" s="20" t="s">
        <v>147</v>
      </c>
      <c r="D610" s="20" t="s">
        <v>1</v>
      </c>
      <c r="E610" s="22" t="s">
        <v>25556</v>
      </c>
      <c r="F610" s="20" t="s">
        <v>20041</v>
      </c>
      <c r="G610" s="20" t="s">
        <v>20086</v>
      </c>
      <c r="H610" s="20" t="s">
        <v>20042</v>
      </c>
      <c r="I610" s="19">
        <f t="shared" si="85"/>
        <v>38</v>
      </c>
      <c r="J610" s="20" t="s">
        <v>755</v>
      </c>
      <c r="K610" s="20" t="s">
        <v>174</v>
      </c>
      <c r="L610" s="95" t="str">
        <f>IF(M610&lt;&gt;"",IF(NOT(ISNA(INDEX(cc!B:B,MATCH(M610,cc!A:A,0)))),INDEX(cc!B:B,MATCH(M610,cc!A:A,0)),"0"),"")</f>
        <v>Pregnant/Breastfeeding Status, Indication Status and HIV Status (Positive)</v>
      </c>
      <c r="M610" s="97" t="s">
        <v>180</v>
      </c>
      <c r="N610" s="28" t="str">
        <f t="shared" si="83"/>
        <v/>
      </c>
      <c r="O610" s="19" t="str">
        <f t="shared" si="86"/>
        <v>TX_PVLS (N, CS, PregnantOrBreastfeeding/Indication/HIVStatus): 12 Months Viral Load &lt; 1000</v>
      </c>
      <c r="P610" s="19" t="str">
        <f t="shared" si="87"/>
        <v>TX_PVLS (N, CS, PregnantOrBreastfeeding/Indication/HIVStatus): 12 Months Viral Load &lt; 1000</v>
      </c>
      <c r="Q610" s="19" t="str">
        <f t="shared" si="84"/>
        <v>TX_PVLS (N, CS, PregBF/Indication/HIV)</v>
      </c>
      <c r="R610" s="19" t="str">
        <f t="shared" si="88"/>
        <v>TX_PVLS_N_CS_PregBF_Indication_HIV</v>
      </c>
      <c r="S610" s="19" t="str">
        <f t="shared" si="89"/>
        <v>TX_PVLS_N_CS_PregBF_Indication_HIV_</v>
      </c>
      <c r="T610" s="19" t="b">
        <f>NOT(ISNA(VLOOKUP(B610,dbcodes!A:B,2,FALSE)))</f>
        <v>0</v>
      </c>
      <c r="U610" s="19">
        <f>IF(ISNA(VLOOKUP(B610,dbcodes!A:B,2,FALSE)),des!R2677,VLOOKUP(B610,dbcodes!A:B,2,FALSE))</f>
        <v>0</v>
      </c>
      <c r="W610" s="107" t="str">
        <f>IF(ISNA(VLOOKUP(C610,descriptions!A:B,2,FALSE)),des!V1602,IF(G610=" TARGET","Target ","")&amp;VLOOKUP(C610,descriptions!A:B,2,FALSE))</f>
        <v>Number of adult and pediatric ART patients with a viral load result documented in the patient medical record and /or laboratory records  in the past 12 months</v>
      </c>
      <c r="X610" s="20" t="s">
        <v>4</v>
      </c>
      <c r="Y610" s="20" t="s">
        <v>831</v>
      </c>
      <c r="Z610" s="20" t="s">
        <v>836</v>
      </c>
      <c r="AA610" s="20" t="s">
        <v>102</v>
      </c>
      <c r="AB610" s="20" t="s">
        <v>755</v>
      </c>
      <c r="AC610" s="19" t="str">
        <f>IF(AB610&lt;&gt;"",IF(NOT(ISNA(INDEX(os!A:A,MATCH(AB610,os!B:B,0)))),INDEX(os!A:A,MATCH(AB610,os!B:B,0)),"0"),"")</f>
        <v/>
      </c>
      <c r="AD610" s="20" t="s">
        <v>830</v>
      </c>
      <c r="AH610" s="93" t="str">
        <f>IF(NOT(ISNA(VLOOKUP(B:B,ResultsTargets!A:A,1,0))),"TRUE","")</f>
        <v>TRUE</v>
      </c>
      <c r="AI610" s="19" t="str">
        <f>IF(ISNA(VLOOKUP(C610,dim_techarea!A:B,2,FALSE)),"",VLOOKUP(C610,dim_techarea!A:B,2,FALSE))</f>
        <v>TX_PVLS</v>
      </c>
      <c r="AJ610" s="19" t="str">
        <f>IF(ISNA(VLOOKUP(AI610,dim_techarea!B:C,2,FALSE)),"",VLOOKUP(AI610,dim_techarea!B:C,2,FALSE))</f>
        <v>bZOF8bon1dD</v>
      </c>
      <c r="AK610" s="19" t="str">
        <f>IF(ISNA(VLOOKUP(TRIM(G610),dim_targetsresults!A:B,2,FALSE)),"",VLOOKUP(TRIM(G610),dim_targetsresults!A:C,2,FALSE))</f>
        <v>MER Results</v>
      </c>
      <c r="AL610" s="19" t="str">
        <f>IF(ISNA(VLOOKUP(AK610,dim_targetsresults!B:C,2,FALSE)),"",VLOOKUP(AK610,dim_targetsresults!B:C,2,FALSE))</f>
        <v>Jh0jDM5yQ2E</v>
      </c>
      <c r="AM610" s="19" t="str">
        <f>IF(ISNA(VLOOKUP(TRIM(D610),dim_numeratordenominator!A:B,2,FALSE)),"",VLOOKUP(TRIM(D610),dim_numeratordenominator!A:C,2,FALSE))</f>
        <v>Numerator</v>
      </c>
      <c r="AN610" s="19" t="str">
        <f>IF(ISNA(VLOOKUP(AM610,dim_numeratordenominator!B:C,2,FALSE)),"",VLOOKUP(AM610,dim_numeratordenominator!B:C,2,FALSE))</f>
        <v>Som9NRMQqV7</v>
      </c>
      <c r="AO610" s="19" t="str">
        <f>IF(ISNA(VLOOKUP(TRIM(E610),dim_supporttype!A:B,2,FALSE)),"",VLOOKUP(TRIM(E610),dim_supporttype!A:C,2,FALSE))</f>
        <v>CS</v>
      </c>
      <c r="AP610" s="19" t="str">
        <f>IF(ISNA(VLOOKUP(AO610,dim_supporttype!B:C,2,FALSE)),"",VLOOKUP(AO610,dim_supporttype!B:C,2,FALSE))</f>
        <v>lvaJoXT3kCK</v>
      </c>
      <c r="AQ610" s="19" t="str">
        <f>IF(ISNA(VLOOKUP(TRIM(F610),dim_disaggs!A:B,2,FALSE)),"No Disagg",VLOOKUP(TRIM(F610),dim_disaggs!A:B,2,FALSE))</f>
        <v>PregnantOrBreastfeeding/Indication/HIVStatus</v>
      </c>
      <c r="AR610" s="19" t="str">
        <f>IF(ISNA(VLOOKUP(AQ610,dim_disaggs!B:C,2,FALSE)),"",VLOOKUP(AQ610,dim_disaggs!B:C,2,FALSE))</f>
        <v>WiTZPLk4Hfq</v>
      </c>
      <c r="AW610" s="66" t="s">
        <v>755</v>
      </c>
      <c r="AX610" s="66" t="s">
        <v>755</v>
      </c>
      <c r="BA610" s="105" t="str">
        <f t="shared" si="90"/>
        <v/>
      </c>
      <c r="BB610" s="20" t="str">
        <f t="shared" si="91"/>
        <v/>
      </c>
      <c r="BE610" s="75" t="s">
        <v>755</v>
      </c>
      <c r="BF610" s="73" t="s">
        <v>755</v>
      </c>
      <c r="BG610" s="55" t="s">
        <v>755</v>
      </c>
      <c r="BH610" s="76" t="s">
        <v>755</v>
      </c>
      <c r="BI610" s="20" t="s">
        <v>755</v>
      </c>
      <c r="BJ610" s="20" t="s">
        <v>755</v>
      </c>
      <c r="BK610" s="55" t="s">
        <v>755</v>
      </c>
      <c r="BL610" s="71" t="s">
        <v>755</v>
      </c>
      <c r="BM610" s="77" t="s">
        <v>755</v>
      </c>
      <c r="BN610" s="78" t="s">
        <v>755</v>
      </c>
      <c r="BO610" s="77" t="s">
        <v>755</v>
      </c>
      <c r="BP610" s="78" t="s">
        <v>755</v>
      </c>
    </row>
    <row r="611" spans="1:68" x14ac:dyDescent="0.2">
      <c r="A611" s="22" t="s">
        <v>95</v>
      </c>
      <c r="B611" s="5" t="s">
        <v>25652</v>
      </c>
      <c r="C611" s="20" t="s">
        <v>147</v>
      </c>
      <c r="D611" s="20" t="s">
        <v>1</v>
      </c>
      <c r="E611" s="22" t="s">
        <v>25646</v>
      </c>
      <c r="G611" s="20" t="s">
        <v>20086</v>
      </c>
      <c r="I611" s="19">
        <f t="shared" si="85"/>
        <v>25</v>
      </c>
      <c r="J611" s="20" t="s">
        <v>755</v>
      </c>
      <c r="K611" s="20" t="s">
        <v>174</v>
      </c>
      <c r="L611" s="95" t="str">
        <f>IF(M611&lt;&gt;"",IF(NOT(ISNA(INDEX(cc!B:B,MATCH(M611,cc!A:A,0)))),INDEX(cc!B:B,MATCH(M611,cc!A:A,0)),"0"),"")</f>
        <v>default</v>
      </c>
      <c r="M611" s="97" t="s">
        <v>13</v>
      </c>
      <c r="N611" s="28" t="str">
        <f t="shared" ref="N611:N674" si="92">IF(G611=" RESULT","",G611)</f>
        <v/>
      </c>
      <c r="O611" s="19" t="str">
        <f t="shared" si="86"/>
        <v>TX_PVLS (N, CS_NARRATIVE): 12 Months Viral Load &lt; 1000</v>
      </c>
      <c r="P611" s="19" t="str">
        <f t="shared" si="87"/>
        <v>TX_PVLS (N, CS_NARRATIVE): 12 Months Viral Load &lt; 1000</v>
      </c>
      <c r="Q611" s="19" t="str">
        <f t="shared" si="84"/>
        <v>TX_PVLS (N, CS_NARRATIVE)</v>
      </c>
      <c r="R611" s="19" t="str">
        <f t="shared" si="88"/>
        <v>TX_PVLS_N_CS_NARRATIVE</v>
      </c>
      <c r="S611" s="19" t="str">
        <f t="shared" si="89"/>
        <v>TX_PVLS_N_CS_NARRATIVE_</v>
      </c>
      <c r="T611" s="19" t="b">
        <f>NOT(ISNA(VLOOKUP(B611,dbcodes!A:B,2,FALSE)))</f>
        <v>0</v>
      </c>
      <c r="U611" s="19">
        <f>IF(ISNA(VLOOKUP(B611,dbcodes!A:B,2,FALSE)),des!R2678,VLOOKUP(B611,dbcodes!A:B,2,FALSE))</f>
        <v>0</v>
      </c>
      <c r="W611" s="107" t="str">
        <f>IF(ISNA(VLOOKUP(C611,descriptions!A:B,2,FALSE)),des!V1607,IF(G611=" TARGET","Target ","")&amp;VLOOKUP(C611,descriptions!A:B,2,FALSE))</f>
        <v>Number of adult and pediatric ART patients with a viral load result documented in the patient medical record and /or laboratory records  in the past 12 months</v>
      </c>
      <c r="X611" s="20" t="s">
        <v>9</v>
      </c>
      <c r="Y611" s="20" t="s">
        <v>831</v>
      </c>
      <c r="Z611" s="20" t="s">
        <v>839</v>
      </c>
      <c r="AA611" s="20" t="s">
        <v>102</v>
      </c>
      <c r="AB611" s="20" t="s">
        <v>755</v>
      </c>
      <c r="AC611" s="19" t="str">
        <f>IF(AB611&lt;&gt;"",IF(NOT(ISNA(INDEX(os!A:A,MATCH(AB611,os!B:B,0)))),INDEX(os!A:A,MATCH(AB611,os!B:B,0)),"0"),"")</f>
        <v/>
      </c>
      <c r="AD611" s="20" t="s">
        <v>830</v>
      </c>
      <c r="AH611" s="93" t="str">
        <f>IF(NOT(ISNA(VLOOKUP(B:B,ResultsTargets!A:A,1,0))),"TRUE","")</f>
        <v>TRUE</v>
      </c>
      <c r="AI611" s="19" t="str">
        <f>IF(ISNA(VLOOKUP(C611,dim_techarea!A:B,2,FALSE)),"",VLOOKUP(C611,dim_techarea!A:B,2,FALSE))</f>
        <v>TX_PVLS</v>
      </c>
      <c r="AJ611" s="19" t="str">
        <f>IF(ISNA(VLOOKUP(AI611,dim_techarea!B:C,2,FALSE)),"",VLOOKUP(AI611,dim_techarea!B:C,2,FALSE))</f>
        <v>bZOF8bon1dD</v>
      </c>
      <c r="AK611" s="19" t="str">
        <f>IF(ISNA(VLOOKUP(TRIM(G611),dim_targetsresults!A:B,2,FALSE)),"",VLOOKUP(TRIM(G611),dim_targetsresults!A:C,2,FALSE))</f>
        <v>MER Results</v>
      </c>
      <c r="AL611" s="19" t="str">
        <f>IF(ISNA(VLOOKUP(AK611,dim_targetsresults!B:C,2,FALSE)),"",VLOOKUP(AK611,dim_targetsresults!B:C,2,FALSE))</f>
        <v>Jh0jDM5yQ2E</v>
      </c>
      <c r="AM611" s="19" t="str">
        <f>IF(ISNA(VLOOKUP(TRIM(D611),dim_numeratordenominator!A:B,2,FALSE)),"",VLOOKUP(TRIM(D611),dim_numeratordenominator!A:C,2,FALSE))</f>
        <v>Numerator</v>
      </c>
      <c r="AN611" s="19" t="str">
        <f>IF(ISNA(VLOOKUP(AM611,dim_numeratordenominator!B:C,2,FALSE)),"",VLOOKUP(AM611,dim_numeratordenominator!B:C,2,FALSE))</f>
        <v>Som9NRMQqV7</v>
      </c>
      <c r="AO611" s="19" t="str">
        <f>IF(ISNA(VLOOKUP(TRIM(E611),dim_supporttype!A:B,2,FALSE)),"",VLOOKUP(TRIM(E611),dim_supporttype!A:C,2,FALSE))</f>
        <v>CS Narrative</v>
      </c>
      <c r="AP611" s="19" t="str">
        <f>IF(ISNA(VLOOKUP(AO611,dim_supporttype!B:C,2,FALSE)),"",VLOOKUP(AO611,dim_supporttype!B:C,2,FALSE))</f>
        <v>KuvGvvQ2VIe</v>
      </c>
      <c r="AQ611" s="19" t="str">
        <f>IF(ISNA(VLOOKUP(TRIM(F611),dim_disaggs!A:B,2,FALSE)),"No Disagg",VLOOKUP(TRIM(F611),dim_disaggs!A:B,2,FALSE))</f>
        <v>No Disagg</v>
      </c>
      <c r="AR611" s="19" t="str">
        <f>IF(ISNA(VLOOKUP(AQ611,dim_disaggs!B:C,2,FALSE)),"",VLOOKUP(AQ611,dim_disaggs!B:C,2,FALSE))</f>
        <v>werJlVT6sf3</v>
      </c>
      <c r="AW611" s="66" t="s">
        <v>755</v>
      </c>
      <c r="AX611" s="66" t="s">
        <v>755</v>
      </c>
      <c r="BA611" s="105" t="str">
        <f t="shared" si="90"/>
        <v/>
      </c>
      <c r="BB611" s="20" t="str">
        <f t="shared" si="91"/>
        <v/>
      </c>
      <c r="BE611" s="75" t="s">
        <v>755</v>
      </c>
      <c r="BF611" s="73" t="s">
        <v>755</v>
      </c>
      <c r="BG611" s="71" t="s">
        <v>755</v>
      </c>
      <c r="BH611" s="71" t="s">
        <v>755</v>
      </c>
      <c r="BI611" s="20" t="s">
        <v>755</v>
      </c>
      <c r="BJ611" s="20" t="s">
        <v>755</v>
      </c>
      <c r="BK611" s="55" t="s">
        <v>755</v>
      </c>
      <c r="BL611" s="71" t="s">
        <v>755</v>
      </c>
      <c r="BM611" s="77" t="s">
        <v>755</v>
      </c>
      <c r="BN611" s="78" t="s">
        <v>755</v>
      </c>
      <c r="BO611" s="77" t="s">
        <v>755</v>
      </c>
      <c r="BP611" s="78" t="s">
        <v>755</v>
      </c>
    </row>
    <row r="612" spans="1:68" ht="18" x14ac:dyDescent="0.2">
      <c r="A612" s="22" t="s">
        <v>95</v>
      </c>
      <c r="B612" s="22" t="s">
        <v>25561</v>
      </c>
      <c r="C612" s="22" t="s">
        <v>147</v>
      </c>
      <c r="D612" s="22" t="s">
        <v>1</v>
      </c>
      <c r="E612" s="22" t="s">
        <v>25556</v>
      </c>
      <c r="F612" s="22" t="s">
        <v>21334</v>
      </c>
      <c r="G612" s="20" t="s">
        <v>20086</v>
      </c>
      <c r="H612" s="22" t="s">
        <v>21334</v>
      </c>
      <c r="I612" s="19">
        <f t="shared" si="85"/>
        <v>44</v>
      </c>
      <c r="J612" s="20" t="s">
        <v>755</v>
      </c>
      <c r="K612" s="20" t="s">
        <v>181</v>
      </c>
      <c r="L612" s="95" t="str">
        <f>IF(M612&lt;&gt;"",IF(NOT(ISNA(INDEX(cc!B:B,MATCH(M612,cc!A:A,0)))),INDEX(cc!B:B,MATCH(M612,cc!A:A,0)),"0"),"")</f>
        <v>Key Populations v3, Test Indication and HIV Status (Positive Only)</v>
      </c>
      <c r="M612" s="99" t="s">
        <v>21377</v>
      </c>
      <c r="N612" s="28" t="str">
        <f t="shared" si="92"/>
        <v/>
      </c>
      <c r="O612" s="19" t="str">
        <f t="shared" si="86"/>
        <v>TX_PVLS (N, CS, KeyPop/Indication/HIVStatus): Viral Load Documented</v>
      </c>
      <c r="P612" s="19" t="str">
        <f t="shared" si="87"/>
        <v>TX_PVLS (N, CS, KeyPop/Indication/HIVStatus): Viral Load Documented</v>
      </c>
      <c r="Q612" s="19" t="str">
        <f t="shared" si="84"/>
        <v>TX_PVLS (N, CS, KeyPop/Indication/HIVStatus)</v>
      </c>
      <c r="R612" s="19" t="str">
        <f t="shared" si="88"/>
        <v>TX_PVLS_N_CS_KeyPop_Indication_HIVStatus</v>
      </c>
      <c r="S612" s="19" t="str">
        <f t="shared" si="89"/>
        <v>TX_PVLS_N_CS_KeyPop_Indication_HIVStatus_</v>
      </c>
      <c r="T612" s="19" t="b">
        <f>NOT(ISNA(VLOOKUP(B612,dbcodes!A:B,2,FALSE)))</f>
        <v>0</v>
      </c>
      <c r="U612" s="19">
        <f>IF(ISNA(VLOOKUP(B612,dbcodes!A:B,2,FALSE)),des!R2679,VLOOKUP(B612,dbcodes!A:B,2,FALSE))</f>
        <v>0</v>
      </c>
      <c r="W612" s="107" t="str">
        <f>IF(ISNA(VLOOKUP(C612,descriptions!A:B,2,FALSE)),des!V2142,IF(G612=" TARGET","Target ","")&amp;VLOOKUP(C612,descriptions!A:B,2,FALSE))</f>
        <v>Number of adult and pediatric ART patients with a viral load result documented in the patient medical record and /or laboratory records  in the past 12 months</v>
      </c>
      <c r="X612" s="20" t="s">
        <v>4</v>
      </c>
      <c r="Y612" s="20" t="s">
        <v>831</v>
      </c>
      <c r="Z612" s="20" t="s">
        <v>836</v>
      </c>
      <c r="AA612" s="20" t="s">
        <v>102</v>
      </c>
      <c r="AB612" s="20" t="s">
        <v>755</v>
      </c>
      <c r="AC612" s="19" t="str">
        <f>IF(AB612&lt;&gt;"",IF(NOT(ISNA(INDEX(os!A:A,MATCH(AB612,os!B:B,0)))),INDEX(os!A:A,MATCH(AB612,os!B:B,0)),"0"),"")</f>
        <v/>
      </c>
      <c r="AD612" s="20" t="s">
        <v>830</v>
      </c>
      <c r="AH612" s="93" t="str">
        <f>IF(NOT(ISNA(VLOOKUP(B:B,ResultsTargets!A:A,1,0))),"TRUE","")</f>
        <v>TRUE</v>
      </c>
      <c r="AI612" s="19" t="str">
        <f>IF(ISNA(VLOOKUP(C612,dim_techarea!A:B,2,FALSE)),"",VLOOKUP(C612,dim_techarea!A:B,2,FALSE))</f>
        <v>TX_PVLS</v>
      </c>
      <c r="AJ612" s="19" t="str">
        <f>IF(ISNA(VLOOKUP(AI612,dim_techarea!B:C,2,FALSE)),"",VLOOKUP(AI612,dim_techarea!B:C,2,FALSE))</f>
        <v>bZOF8bon1dD</v>
      </c>
      <c r="AK612" s="19" t="str">
        <f>IF(ISNA(VLOOKUP(TRIM(G612),dim_targetsresults!A:B,2,FALSE)),"",VLOOKUP(TRIM(G612),dim_targetsresults!A:C,2,FALSE))</f>
        <v>MER Results</v>
      </c>
      <c r="AL612" s="19" t="str">
        <f>IF(ISNA(VLOOKUP(AK612,dim_targetsresults!B:C,2,FALSE)),"",VLOOKUP(AK612,dim_targetsresults!B:C,2,FALSE))</f>
        <v>Jh0jDM5yQ2E</v>
      </c>
      <c r="AM612" s="19" t="str">
        <f>IF(ISNA(VLOOKUP(TRIM(D612),dim_numeratordenominator!A:B,2,FALSE)),"",VLOOKUP(TRIM(D612),dim_numeratordenominator!A:C,2,FALSE))</f>
        <v>Numerator</v>
      </c>
      <c r="AN612" s="19" t="str">
        <f>IF(ISNA(VLOOKUP(AM612,dim_numeratordenominator!B:C,2,FALSE)),"",VLOOKUP(AM612,dim_numeratordenominator!B:C,2,FALSE))</f>
        <v>Som9NRMQqV7</v>
      </c>
      <c r="AO612" s="19" t="str">
        <f>IF(ISNA(VLOOKUP(TRIM(E612),dim_supporttype!A:B,2,FALSE)),"",VLOOKUP(TRIM(E612),dim_supporttype!A:C,2,FALSE))</f>
        <v>CS</v>
      </c>
      <c r="AP612" s="19" t="str">
        <f>IF(ISNA(VLOOKUP(AO612,dim_supporttype!B:C,2,FALSE)),"",VLOOKUP(AO612,dim_supporttype!B:C,2,FALSE))</f>
        <v>lvaJoXT3kCK</v>
      </c>
      <c r="AQ612" s="19" t="str">
        <f>IF(ISNA(VLOOKUP(TRIM(F612),dim_disaggs!A:B,2,FALSE)),"No Disagg",VLOOKUP(TRIM(F612),dim_disaggs!A:B,2,FALSE))</f>
        <v>KeyPop/Indication/HIVStatus</v>
      </c>
      <c r="AR612" s="19" t="str">
        <f>IF(ISNA(VLOOKUP(AQ612,dim_disaggs!B:C,2,FALSE)),"",VLOOKUP(AQ612,dim_disaggs!B:C,2,FALSE))</f>
        <v>L7qTAoZAMvd</v>
      </c>
      <c r="AU612" s="72" t="s">
        <v>755</v>
      </c>
      <c r="AV612" s="73" t="s">
        <v>755</v>
      </c>
      <c r="AW612" s="66" t="s">
        <v>755</v>
      </c>
      <c r="AX612" s="66" t="s">
        <v>755</v>
      </c>
      <c r="BA612" s="105" t="str">
        <f t="shared" si="90"/>
        <v/>
      </c>
      <c r="BB612" s="20" t="str">
        <f t="shared" si="91"/>
        <v/>
      </c>
      <c r="BE612" s="75" t="s">
        <v>755</v>
      </c>
      <c r="BF612" s="73" t="s">
        <v>755</v>
      </c>
      <c r="BG612" s="55" t="s">
        <v>755</v>
      </c>
      <c r="BH612" s="76" t="s">
        <v>755</v>
      </c>
      <c r="BI612" s="20" t="s">
        <v>755</v>
      </c>
      <c r="BJ612" s="20" t="s">
        <v>755</v>
      </c>
      <c r="BK612" s="55" t="s">
        <v>755</v>
      </c>
      <c r="BL612" s="71" t="s">
        <v>755</v>
      </c>
      <c r="BM612" s="77" t="s">
        <v>755</v>
      </c>
      <c r="BN612" s="78" t="s">
        <v>755</v>
      </c>
      <c r="BO612" s="77" t="s">
        <v>755</v>
      </c>
      <c r="BP612" s="78" t="s">
        <v>755</v>
      </c>
    </row>
    <row r="613" spans="1:68" ht="18" x14ac:dyDescent="0.2">
      <c r="A613" s="22" t="s">
        <v>95</v>
      </c>
      <c r="B613" s="22" t="s">
        <v>25565</v>
      </c>
      <c r="C613" s="22" t="s">
        <v>147</v>
      </c>
      <c r="D613" s="22" t="s">
        <v>164</v>
      </c>
      <c r="E613" s="22" t="s">
        <v>25556</v>
      </c>
      <c r="F613" s="22" t="s">
        <v>21334</v>
      </c>
      <c r="G613" s="20" t="s">
        <v>20086</v>
      </c>
      <c r="H613" s="22" t="s">
        <v>21334</v>
      </c>
      <c r="I613" s="19">
        <f t="shared" si="85"/>
        <v>44</v>
      </c>
      <c r="J613" s="20" t="s">
        <v>755</v>
      </c>
      <c r="K613" s="20" t="s">
        <v>181</v>
      </c>
      <c r="L613" s="95" t="str">
        <f>IF(M613&lt;&gt;"",IF(NOT(ISNA(INDEX(cc!B:B,MATCH(M613,cc!A:A,0)))),INDEX(cc!B:B,MATCH(M613,cc!A:A,0)),"0"),"")</f>
        <v>Key Populations v3, Test Indication and HIV Status (Positive Only)</v>
      </c>
      <c r="M613" s="99" t="s">
        <v>21377</v>
      </c>
      <c r="N613" s="28" t="str">
        <f t="shared" si="92"/>
        <v/>
      </c>
      <c r="O613" s="19" t="str">
        <f t="shared" si="86"/>
        <v>TX_PVLS (D, CS, KeyPop/Indication/HIVStatus): Viral Load Documented</v>
      </c>
      <c r="P613" s="19" t="str">
        <f t="shared" si="87"/>
        <v>TX_PVLS (D, CS, KeyPop/Indication/HIVStatus): Viral Load Documented</v>
      </c>
      <c r="Q613" s="19" t="str">
        <f t="shared" si="84"/>
        <v>TX_PVLS (D, CS, KeyPop/Indication/HIVStatus)</v>
      </c>
      <c r="R613" s="19" t="str">
        <f t="shared" si="88"/>
        <v>TX_PVLS_D_CS_KeyPop_Indication_HIVStatus</v>
      </c>
      <c r="S613" s="19" t="str">
        <f t="shared" si="89"/>
        <v>TX_PVLS_D_CS_KeyPop_Indication_HIVStatus_</v>
      </c>
      <c r="T613" s="19" t="b">
        <f>NOT(ISNA(VLOOKUP(B613,dbcodes!A:B,2,FALSE)))</f>
        <v>0</v>
      </c>
      <c r="U613" s="19">
        <f>IF(ISNA(VLOOKUP(B613,dbcodes!A:B,2,FALSE)),des!R2680,VLOOKUP(B613,dbcodes!A:B,2,FALSE))</f>
        <v>0</v>
      </c>
      <c r="W613" s="107" t="str">
        <f>IF(ISNA(VLOOKUP(C613,descriptions!A:B,2,FALSE)),des!V2145,IF(G613=" TARGET","Target ","")&amp;VLOOKUP(C613,descriptions!A:B,2,FALSE))</f>
        <v>Number of adult and pediatric ART patients with a viral load result documented in the patient medical record and /or laboratory records  in the past 12 months</v>
      </c>
      <c r="X613" s="20" t="s">
        <v>4</v>
      </c>
      <c r="Y613" s="20" t="s">
        <v>831</v>
      </c>
      <c r="Z613" s="20" t="s">
        <v>836</v>
      </c>
      <c r="AA613" s="20" t="s">
        <v>102</v>
      </c>
      <c r="AB613" s="20" t="s">
        <v>755</v>
      </c>
      <c r="AC613" s="19" t="str">
        <f>IF(AB613&lt;&gt;"",IF(NOT(ISNA(INDEX(os!A:A,MATCH(AB613,os!B:B,0)))),INDEX(os!A:A,MATCH(AB613,os!B:B,0)),"0"),"")</f>
        <v/>
      </c>
      <c r="AD613" s="20" t="s">
        <v>830</v>
      </c>
      <c r="AH613" s="93" t="str">
        <f>IF(NOT(ISNA(VLOOKUP(B:B,ResultsTargets!A:A,1,0))),"TRUE","")</f>
        <v>TRUE</v>
      </c>
      <c r="AI613" s="19" t="str">
        <f>IF(ISNA(VLOOKUP(C613,dim_techarea!A:B,2,FALSE)),"",VLOOKUP(C613,dim_techarea!A:B,2,FALSE))</f>
        <v>TX_PVLS</v>
      </c>
      <c r="AJ613" s="19" t="str">
        <f>IF(ISNA(VLOOKUP(AI613,dim_techarea!B:C,2,FALSE)),"",VLOOKUP(AI613,dim_techarea!B:C,2,FALSE))</f>
        <v>bZOF8bon1dD</v>
      </c>
      <c r="AK613" s="19" t="str">
        <f>IF(ISNA(VLOOKUP(TRIM(G613),dim_targetsresults!A:B,2,FALSE)),"",VLOOKUP(TRIM(G613),dim_targetsresults!A:C,2,FALSE))</f>
        <v>MER Results</v>
      </c>
      <c r="AL613" s="19" t="str">
        <f>IF(ISNA(VLOOKUP(AK613,dim_targetsresults!B:C,2,FALSE)),"",VLOOKUP(AK613,dim_targetsresults!B:C,2,FALSE))</f>
        <v>Jh0jDM5yQ2E</v>
      </c>
      <c r="AM613" s="19" t="str">
        <f>IF(ISNA(VLOOKUP(TRIM(D613),dim_numeratordenominator!A:B,2,FALSE)),"",VLOOKUP(TRIM(D613),dim_numeratordenominator!A:C,2,FALSE))</f>
        <v>Denominator</v>
      </c>
      <c r="AN613" s="19" t="str">
        <f>IF(ISNA(VLOOKUP(AM613,dim_numeratordenominator!B:C,2,FALSE)),"",VLOOKUP(AM613,dim_numeratordenominator!B:C,2,FALSE))</f>
        <v>QpNj0nSuEhD</v>
      </c>
      <c r="AO613" s="19" t="str">
        <f>IF(ISNA(VLOOKUP(TRIM(E613),dim_supporttype!A:B,2,FALSE)),"",VLOOKUP(TRIM(E613),dim_supporttype!A:C,2,FALSE))</f>
        <v>CS</v>
      </c>
      <c r="AP613" s="19" t="str">
        <f>IF(ISNA(VLOOKUP(AO613,dim_supporttype!B:C,2,FALSE)),"",VLOOKUP(AO613,dim_supporttype!B:C,2,FALSE))</f>
        <v>lvaJoXT3kCK</v>
      </c>
      <c r="AQ613" s="19" t="str">
        <f>IF(ISNA(VLOOKUP(TRIM(F613),dim_disaggs!A:B,2,FALSE)),"No Disagg",VLOOKUP(TRIM(F613),dim_disaggs!A:B,2,FALSE))</f>
        <v>KeyPop/Indication/HIVStatus</v>
      </c>
      <c r="AR613" s="19" t="str">
        <f>IF(ISNA(VLOOKUP(AQ613,dim_disaggs!B:C,2,FALSE)),"",VLOOKUP(AQ613,dim_disaggs!B:C,2,FALSE))</f>
        <v>L7qTAoZAMvd</v>
      </c>
      <c r="AU613" s="72" t="s">
        <v>755</v>
      </c>
      <c r="AV613" s="73" t="s">
        <v>755</v>
      </c>
      <c r="AW613" s="66" t="s">
        <v>755</v>
      </c>
      <c r="AX613" s="66" t="s">
        <v>755</v>
      </c>
      <c r="BA613" s="105" t="str">
        <f t="shared" si="90"/>
        <v/>
      </c>
      <c r="BB613" s="20" t="str">
        <f t="shared" si="91"/>
        <v/>
      </c>
      <c r="BE613" s="75" t="s">
        <v>755</v>
      </c>
      <c r="BF613" s="73" t="s">
        <v>755</v>
      </c>
      <c r="BG613" s="71" t="s">
        <v>755</v>
      </c>
      <c r="BH613" s="71" t="s">
        <v>755</v>
      </c>
      <c r="BI613" s="20" t="s">
        <v>755</v>
      </c>
      <c r="BJ613" s="20" t="s">
        <v>755</v>
      </c>
      <c r="BK613" s="55" t="s">
        <v>755</v>
      </c>
      <c r="BL613" s="71" t="s">
        <v>755</v>
      </c>
      <c r="BM613" s="77" t="s">
        <v>755</v>
      </c>
      <c r="BN613" s="78" t="s">
        <v>755</v>
      </c>
      <c r="BO613" s="77" t="s">
        <v>755</v>
      </c>
      <c r="BP613" s="78" t="s">
        <v>755</v>
      </c>
    </row>
    <row r="614" spans="1:68" x14ac:dyDescent="0.2">
      <c r="A614" s="22" t="s">
        <v>95</v>
      </c>
      <c r="B614" s="5" t="s">
        <v>20659</v>
      </c>
      <c r="C614" s="20" t="s">
        <v>147</v>
      </c>
      <c r="D614" s="20" t="s">
        <v>164</v>
      </c>
      <c r="E614" s="20" t="s">
        <v>77</v>
      </c>
      <c r="F614" s="20" t="s">
        <v>20337</v>
      </c>
      <c r="G614" s="20" t="s">
        <v>2442</v>
      </c>
      <c r="H614" s="20" t="s">
        <v>20338</v>
      </c>
      <c r="I614" s="19">
        <f t="shared" si="85"/>
        <v>43</v>
      </c>
      <c r="J614" s="20" t="s">
        <v>205</v>
      </c>
      <c r="K614" s="20" t="s">
        <v>181</v>
      </c>
      <c r="L614" s="95" t="str">
        <f>IF(M614&lt;&gt;"",IF(NOT(ISNA(INDEX(cc!B:B,MATCH(M614,cc!A:A,0)))),INDEX(cc!B:B,MATCH(M614,cc!A:A,0)),"0"),"")</f>
        <v>Age (&lt;1-50+-uk, 12), Sex, Test Indication and HIV Status (Positive)</v>
      </c>
      <c r="M614" s="97" t="s">
        <v>20553</v>
      </c>
      <c r="N614" s="28" t="str">
        <f t="shared" si="92"/>
        <v xml:space="preserve"> TARGET</v>
      </c>
      <c r="O614" s="19" t="str">
        <f t="shared" si="86"/>
        <v>TX_PVLS (D, DSD, Age/Sex/Indication/HIVStatus) TARGET v2: Viral Load Documented</v>
      </c>
      <c r="P614" s="19" t="str">
        <f t="shared" si="87"/>
        <v>TX_PVLS (D, DSD, Age/Sex/Indication/HIVStatus) TARGET v2: Viral Load Documented</v>
      </c>
      <c r="Q614" s="19" t="str">
        <f t="shared" si="84"/>
        <v>TX_PVLS (D, DSD, Age/Sex/Ind/HIV) TARGET v2</v>
      </c>
      <c r="R614" s="19" t="str">
        <f t="shared" si="88"/>
        <v>TX_PVLS_D_DSD_Age_Sex_Ind_HIV_TARGET_v2</v>
      </c>
      <c r="S614" s="19" t="str">
        <f t="shared" si="89"/>
        <v>TX_PVLS_D_DSD_Age_Sex_Ind_HIV_TARGET_v2</v>
      </c>
      <c r="T614" s="19" t="b">
        <f>NOT(ISNA(VLOOKUP(B614,dbcodes!A:B,2,FALSE)))</f>
        <v>1</v>
      </c>
      <c r="U614" s="19" t="str">
        <f>IF(ISNA(VLOOKUP(B614,dbcodes!A:B,2,FALSE)),des!R2681,VLOOKUP(B614,dbcodes!A:B,2,FALSE))</f>
        <v>TX_PVLS_D_DSD_Age_Sex_Ind_HIV_TARGET_v2</v>
      </c>
      <c r="W614" s="107" t="str">
        <f>IF(ISNA(VLOOKUP(C614,descriptions!A:B,2,FALSE)),des!V1622,IF(G614=" TARGET","Target ","")&amp;VLOOKUP(C614,descriptions!A:B,2,FALSE))</f>
        <v>Target Number of adult and pediatric ART patients with a viral load result documented in the patient medical record and /or laboratory records  in the past 12 months</v>
      </c>
      <c r="X614" s="20" t="s">
        <v>4</v>
      </c>
      <c r="Y614" s="20" t="s">
        <v>831</v>
      </c>
      <c r="Z614" s="20" t="s">
        <v>836</v>
      </c>
      <c r="AA614" s="20" t="s">
        <v>102</v>
      </c>
      <c r="AB614" s="20" t="s">
        <v>755</v>
      </c>
      <c r="AC614" s="19" t="str">
        <f>IF(AB614&lt;&gt;"",IF(NOT(ISNA(INDEX(os!A:A,MATCH(AB614,os!B:B,0)))),INDEX(os!A:A,MATCH(AB614,os!B:B,0)),"0"),"")</f>
        <v/>
      </c>
      <c r="AD614" s="20" t="s">
        <v>830</v>
      </c>
      <c r="AH614" s="93" t="str">
        <f>IF(NOT(ISNA(VLOOKUP(B:B,ResultsTargets!A:A,1,0))),"TRUE","")</f>
        <v>TRUE</v>
      </c>
      <c r="AI614" s="19" t="str">
        <f>IF(ISNA(VLOOKUP(C614,dim_techarea!A:B,2,FALSE)),"",VLOOKUP(C614,dim_techarea!A:B,2,FALSE))</f>
        <v>TX_PVLS</v>
      </c>
      <c r="AJ614" s="19" t="str">
        <f>IF(ISNA(VLOOKUP(AI614,dim_techarea!B:C,2,FALSE)),"",VLOOKUP(AI614,dim_techarea!B:C,2,FALSE))</f>
        <v>bZOF8bon1dD</v>
      </c>
      <c r="AK614" s="19" t="str">
        <f>IF(ISNA(VLOOKUP(TRIM(G614),dim_targetsresults!A:B,2,FALSE)),"",VLOOKUP(TRIM(G614),dim_targetsresults!A:C,2,FALSE))</f>
        <v>MER Targets</v>
      </c>
      <c r="AL614" s="19" t="str">
        <f>IF(ISNA(VLOOKUP(AK614,dim_targetsresults!B:C,2,FALSE)),"",VLOOKUP(AK614,dim_targetsresults!B:C,2,FALSE))</f>
        <v>W8imnja2Owd</v>
      </c>
      <c r="AM614" s="19" t="str">
        <f>IF(ISNA(VLOOKUP(TRIM(D614),dim_numeratordenominator!A:B,2,FALSE)),"",VLOOKUP(TRIM(D614),dim_numeratordenominator!A:C,2,FALSE))</f>
        <v>Denominator</v>
      </c>
      <c r="AN614" s="19" t="str">
        <f>IF(ISNA(VLOOKUP(AM614,dim_numeratordenominator!B:C,2,FALSE)),"",VLOOKUP(AM614,dim_numeratordenominator!B:C,2,FALSE))</f>
        <v>QpNj0nSuEhD</v>
      </c>
      <c r="AO614" s="19" t="str">
        <f>IF(ISNA(VLOOKUP(TRIM(E614),dim_supporttype!A:B,2,FALSE)),"",VLOOKUP(TRIM(E614),dim_supporttype!A:C,2,FALSE))</f>
        <v>DSD</v>
      </c>
      <c r="AP614" s="19" t="str">
        <f>IF(ISNA(VLOOKUP(AO614,dim_supporttype!B:C,2,FALSE)),"",VLOOKUP(AO614,dim_supporttype!B:C,2,FALSE))</f>
        <v>iM13vdNLWKb</v>
      </c>
      <c r="AQ614" s="19" t="str">
        <f>IF(ISNA(VLOOKUP(TRIM(F614),dim_disaggs!A:B,2,FALSE)),"No Disagg",VLOOKUP(TRIM(F614),dim_disaggs!A:B,2,FALSE))</f>
        <v>Age/Sex/Indication/HIVStatus</v>
      </c>
      <c r="AR614" s="19" t="str">
        <f>IF(ISNA(VLOOKUP(AQ614,dim_disaggs!B:C,2,FALSE)),"",VLOOKUP(AQ614,dim_disaggs!B:C,2,FALSE))</f>
        <v>PxGprLSHtqv</v>
      </c>
      <c r="AU614" s="72" t="s">
        <v>755</v>
      </c>
      <c r="AV614" s="73" t="s">
        <v>755</v>
      </c>
      <c r="AW614" s="66" t="s">
        <v>755</v>
      </c>
      <c r="AX614" s="66" t="s">
        <v>755</v>
      </c>
      <c r="BA614" s="105" t="str">
        <f t="shared" si="90"/>
        <v>Top Level Denominator</v>
      </c>
      <c r="BB614" s="20" t="str">
        <f t="shared" si="91"/>
        <v>Azqe383ljKu</v>
      </c>
      <c r="BE614" s="75" t="s">
        <v>755</v>
      </c>
      <c r="BF614" s="73" t="s">
        <v>755</v>
      </c>
      <c r="BG614" s="55" t="s">
        <v>755</v>
      </c>
      <c r="BH614" s="76" t="s">
        <v>755</v>
      </c>
      <c r="BI614" s="20" t="s">
        <v>755</v>
      </c>
      <c r="BJ614" s="20" t="s">
        <v>755</v>
      </c>
      <c r="BK614" s="55" t="s">
        <v>20635</v>
      </c>
      <c r="BL614" s="71" t="s">
        <v>20637</v>
      </c>
      <c r="BM614" s="77" t="s">
        <v>21474</v>
      </c>
      <c r="BN614" s="78" t="s">
        <v>21477</v>
      </c>
      <c r="BO614" s="77" t="s">
        <v>25671</v>
      </c>
      <c r="BP614" s="78" t="s">
        <v>25673</v>
      </c>
    </row>
    <row r="615" spans="1:68" x14ac:dyDescent="0.2">
      <c r="A615" s="22" t="s">
        <v>95</v>
      </c>
      <c r="B615" s="5" t="s">
        <v>20660</v>
      </c>
      <c r="C615" s="20" t="s">
        <v>147</v>
      </c>
      <c r="D615" s="20" t="s">
        <v>164</v>
      </c>
      <c r="E615" s="20" t="s">
        <v>78</v>
      </c>
      <c r="F615" s="20" t="s">
        <v>20337</v>
      </c>
      <c r="G615" s="20" t="s">
        <v>2442</v>
      </c>
      <c r="H615" s="20" t="s">
        <v>20338</v>
      </c>
      <c r="I615" s="19">
        <f t="shared" si="85"/>
        <v>42</v>
      </c>
      <c r="J615" s="20" t="s">
        <v>205</v>
      </c>
      <c r="K615" s="20" t="s">
        <v>181</v>
      </c>
      <c r="L615" s="95" t="str">
        <f>IF(M615&lt;&gt;"",IF(NOT(ISNA(INDEX(cc!B:B,MATCH(M615,cc!A:A,0)))),INDEX(cc!B:B,MATCH(M615,cc!A:A,0)),"0"),"")</f>
        <v>Age (&lt;1-50+-uk, 12), Sex, Test Indication and HIV Status (Positive)</v>
      </c>
      <c r="M615" s="97" t="s">
        <v>20553</v>
      </c>
      <c r="N615" s="28" t="str">
        <f t="shared" si="92"/>
        <v xml:space="preserve"> TARGET</v>
      </c>
      <c r="O615" s="19" t="str">
        <f t="shared" si="86"/>
        <v>TX_PVLS (D, TA, Age/Sex/Indication/HIVStatus) TARGET v2: Viral Load Documented</v>
      </c>
      <c r="P615" s="19" t="str">
        <f t="shared" si="87"/>
        <v>TX_PVLS (D, TA, Age/Sex/Indication/HIVStatus) TARGET v2: Viral Load Documented</v>
      </c>
      <c r="Q615" s="19" t="str">
        <f t="shared" si="84"/>
        <v>TX_PVLS (D, TA, Age/Sex/Ind/HIV) TARGET v2</v>
      </c>
      <c r="R615" s="19" t="str">
        <f t="shared" si="88"/>
        <v>TX_PVLS_D_TA_Age_Sex_Ind_HIV_TARGET_v2</v>
      </c>
      <c r="S615" s="19" t="str">
        <f t="shared" si="89"/>
        <v>TX_PVLS_D_TA_Age_Sex_Ind_HIV_TARGET_v2</v>
      </c>
      <c r="T615" s="19" t="b">
        <f>NOT(ISNA(VLOOKUP(B615,dbcodes!A:B,2,FALSE)))</f>
        <v>1</v>
      </c>
      <c r="U615" s="19" t="str">
        <f>IF(ISNA(VLOOKUP(B615,dbcodes!A:B,2,FALSE)),des!R2682,VLOOKUP(B615,dbcodes!A:B,2,FALSE))</f>
        <v>TX_PVLS_D_TA_Age_Sex_Ind_HIV_TARGET_v2</v>
      </c>
      <c r="W615" s="107" t="str">
        <f>IF(ISNA(VLOOKUP(C615,descriptions!A:B,2,FALSE)),des!V1623,IF(G615=" TARGET","Target ","")&amp;VLOOKUP(C615,descriptions!A:B,2,FALSE))</f>
        <v>Target Number of adult and pediatric ART patients with a viral load result documented in the patient medical record and /or laboratory records  in the past 12 months</v>
      </c>
      <c r="X615" s="20" t="s">
        <v>4</v>
      </c>
      <c r="Y615" s="20" t="s">
        <v>831</v>
      </c>
      <c r="Z615" s="20" t="s">
        <v>836</v>
      </c>
      <c r="AA615" s="20" t="s">
        <v>102</v>
      </c>
      <c r="AB615" s="20" t="s">
        <v>755</v>
      </c>
      <c r="AC615" s="19" t="str">
        <f>IF(AB615&lt;&gt;"",IF(NOT(ISNA(INDEX(os!A:A,MATCH(AB615,os!B:B,0)))),INDEX(os!A:A,MATCH(AB615,os!B:B,0)),"0"),"")</f>
        <v/>
      </c>
      <c r="AD615" s="20" t="s">
        <v>830</v>
      </c>
      <c r="AH615" s="93" t="str">
        <f>IF(NOT(ISNA(VLOOKUP(B:B,ResultsTargets!A:A,1,0))),"TRUE","")</f>
        <v>TRUE</v>
      </c>
      <c r="AI615" s="19" t="str">
        <f>IF(ISNA(VLOOKUP(C615,dim_techarea!A:B,2,FALSE)),"",VLOOKUP(C615,dim_techarea!A:B,2,FALSE))</f>
        <v>TX_PVLS</v>
      </c>
      <c r="AJ615" s="19" t="str">
        <f>IF(ISNA(VLOOKUP(AI615,dim_techarea!B:C,2,FALSE)),"",VLOOKUP(AI615,dim_techarea!B:C,2,FALSE))</f>
        <v>bZOF8bon1dD</v>
      </c>
      <c r="AK615" s="19" t="str">
        <f>IF(ISNA(VLOOKUP(TRIM(G615),dim_targetsresults!A:B,2,FALSE)),"",VLOOKUP(TRIM(G615),dim_targetsresults!A:C,2,FALSE))</f>
        <v>MER Targets</v>
      </c>
      <c r="AL615" s="19" t="str">
        <f>IF(ISNA(VLOOKUP(AK615,dim_targetsresults!B:C,2,FALSE)),"",VLOOKUP(AK615,dim_targetsresults!B:C,2,FALSE))</f>
        <v>W8imnja2Owd</v>
      </c>
      <c r="AM615" s="19" t="str">
        <f>IF(ISNA(VLOOKUP(TRIM(D615),dim_numeratordenominator!A:B,2,FALSE)),"",VLOOKUP(TRIM(D615),dim_numeratordenominator!A:C,2,FALSE))</f>
        <v>Denominator</v>
      </c>
      <c r="AN615" s="19" t="str">
        <f>IF(ISNA(VLOOKUP(AM615,dim_numeratordenominator!B:C,2,FALSE)),"",VLOOKUP(AM615,dim_numeratordenominator!B:C,2,FALSE))</f>
        <v>QpNj0nSuEhD</v>
      </c>
      <c r="AO615" s="19" t="str">
        <f>IF(ISNA(VLOOKUP(TRIM(E615),dim_supporttype!A:B,2,FALSE)),"",VLOOKUP(TRIM(E615),dim_supporttype!A:C,2,FALSE))</f>
        <v>TA</v>
      </c>
      <c r="AP615" s="19" t="str">
        <f>IF(ISNA(VLOOKUP(AO615,dim_supporttype!B:C,2,FALSE)),"",VLOOKUP(AO615,dim_supporttype!B:C,2,FALSE))</f>
        <v>cRAGKdWIDn4</v>
      </c>
      <c r="AQ615" s="19" t="str">
        <f>IF(ISNA(VLOOKUP(TRIM(F615),dim_disaggs!A:B,2,FALSE)),"No Disagg",VLOOKUP(TRIM(F615),dim_disaggs!A:B,2,FALSE))</f>
        <v>Age/Sex/Indication/HIVStatus</v>
      </c>
      <c r="AR615" s="19" t="str">
        <f>IF(ISNA(VLOOKUP(AQ615,dim_disaggs!B:C,2,FALSE)),"",VLOOKUP(AQ615,dim_disaggs!B:C,2,FALSE))</f>
        <v>PxGprLSHtqv</v>
      </c>
      <c r="AU615" s="72" t="s">
        <v>755</v>
      </c>
      <c r="AV615" s="73" t="s">
        <v>755</v>
      </c>
      <c r="AW615" s="66" t="s">
        <v>755</v>
      </c>
      <c r="AX615" s="66" t="s">
        <v>755</v>
      </c>
      <c r="BA615" s="105" t="str">
        <f t="shared" si="90"/>
        <v>Top Level Denominator</v>
      </c>
      <c r="BB615" s="20" t="str">
        <f t="shared" si="91"/>
        <v>Azqe383ljKu</v>
      </c>
      <c r="BE615" s="75" t="s">
        <v>755</v>
      </c>
      <c r="BF615" s="73" t="s">
        <v>755</v>
      </c>
      <c r="BG615" s="55" t="s">
        <v>755</v>
      </c>
      <c r="BH615" s="76" t="s">
        <v>755</v>
      </c>
      <c r="BI615" s="20" t="s">
        <v>755</v>
      </c>
      <c r="BJ615" s="20" t="s">
        <v>755</v>
      </c>
      <c r="BK615" s="55" t="s">
        <v>20635</v>
      </c>
      <c r="BL615" s="71" t="s">
        <v>20637</v>
      </c>
      <c r="BM615" s="77" t="s">
        <v>21474</v>
      </c>
      <c r="BN615" s="78" t="s">
        <v>21477</v>
      </c>
      <c r="BO615" s="77" t="s">
        <v>25671</v>
      </c>
      <c r="BP615" s="78" t="s">
        <v>25673</v>
      </c>
    </row>
    <row r="616" spans="1:68" x14ac:dyDescent="0.2">
      <c r="A616" s="22" t="s">
        <v>95</v>
      </c>
      <c r="B616" s="20" t="s">
        <v>1933</v>
      </c>
      <c r="C616" s="20" t="s">
        <v>147</v>
      </c>
      <c r="D616" s="20" t="s">
        <v>1</v>
      </c>
      <c r="E616" s="20" t="s">
        <v>264</v>
      </c>
      <c r="G616" s="20" t="s">
        <v>2442</v>
      </c>
      <c r="I616" s="19">
        <f t="shared" si="85"/>
        <v>33</v>
      </c>
      <c r="J616" s="20" t="s">
        <v>755</v>
      </c>
      <c r="K616" s="20" t="s">
        <v>174</v>
      </c>
      <c r="L616" s="95" t="str">
        <f>IF(M616&lt;&gt;"",IF(NOT(ISNA(INDEX(cc!B:B,MATCH(M616,cc!A:A,0)))),INDEX(cc!B:B,MATCH(M616,cc!A:A,0)),"0"),"")</f>
        <v>default</v>
      </c>
      <c r="M616" s="97" t="s">
        <v>13</v>
      </c>
      <c r="N616" s="28" t="str">
        <f t="shared" si="92"/>
        <v xml:space="preserve"> TARGET</v>
      </c>
      <c r="O616" s="19" t="str">
        <f t="shared" si="86"/>
        <v>TX_PVLS (N, DSD_NARRATIVE) TARGET: 12 Months Viral Load &lt; 1000</v>
      </c>
      <c r="P616" s="19" t="str">
        <f t="shared" si="87"/>
        <v>TX_PVLS (N, DSD_NARRATIVE) TARGET: 12 Months Viral Load &lt; 1000</v>
      </c>
      <c r="Q616" s="19" t="str">
        <f t="shared" ref="Q616:Q679" si="93">IF(G616=" RESULT",CONCATENATE(C616, " (",_xlfn.TEXTJOIN(", ",TRUE,D616,E616,H616),")",J616),CONCATENATE(C616, " (",_xlfn.TEXTJOIN(", ",TRUE,D616,E616,H616),")",G616,J616))</f>
        <v>TX_PVLS (N, DSD_NARRATIVE) TARGET</v>
      </c>
      <c r="R616" s="19" t="str">
        <f t="shared" si="88"/>
        <v>TX_PVLS_N_DSD_NARRATIVE_TARGET</v>
      </c>
      <c r="S616" s="19" t="str">
        <f t="shared" si="89"/>
        <v>TX_PVLS_N_DSD_NARRATIVE_TARGET</v>
      </c>
      <c r="T616" s="19" t="b">
        <f>NOT(ISNA(VLOOKUP(B616,dbcodes!A:B,2,FALSE)))</f>
        <v>1</v>
      </c>
      <c r="U616" s="19" t="str">
        <f>IF(ISNA(VLOOKUP(B616,dbcodes!A:B,2,FALSE)),des!R2683,VLOOKUP(B616,dbcodes!A:B,2,FALSE))</f>
        <v>TX_PVLS_N_DSD_NARRATIVE_TARGET</v>
      </c>
      <c r="W616" s="107" t="str">
        <f>IF(ISNA(VLOOKUP(C616,descriptions!A:B,2,FALSE)),des!V1638,IF(G616=" TARGET","Target ","")&amp;VLOOKUP(C616,descriptions!A:B,2,FALSE))</f>
        <v>Target Number of adult and pediatric ART patients with a viral load result documented in the patient medical record and /or laboratory records  in the past 12 months</v>
      </c>
      <c r="X616" s="20" t="s">
        <v>9</v>
      </c>
      <c r="Y616" s="20" t="s">
        <v>831</v>
      </c>
      <c r="Z616" s="20" t="s">
        <v>836</v>
      </c>
      <c r="AA616" s="20" t="s">
        <v>4121</v>
      </c>
      <c r="AB616" s="20" t="s">
        <v>755</v>
      </c>
      <c r="AC616" s="19" t="str">
        <f>IF(AB616&lt;&gt;"",IF(NOT(ISNA(INDEX(os!A:A,MATCH(AB616,os!B:B,0)))),INDEX(os!A:A,MATCH(AB616,os!B:B,0)),"0"),"")</f>
        <v/>
      </c>
      <c r="AD616" s="20" t="s">
        <v>830</v>
      </c>
      <c r="AH616" s="93" t="str">
        <f>IF(NOT(ISNA(VLOOKUP(B:B,ResultsTargets!A:A,1,0))),"TRUE","")</f>
        <v>TRUE</v>
      </c>
      <c r="AI616" s="19" t="str">
        <f>IF(ISNA(VLOOKUP(C616,dim_techarea!A:B,2,FALSE)),"",VLOOKUP(C616,dim_techarea!A:B,2,FALSE))</f>
        <v>TX_PVLS</v>
      </c>
      <c r="AJ616" s="19" t="str">
        <f>IF(ISNA(VLOOKUP(AI616,dim_techarea!B:C,2,FALSE)),"",VLOOKUP(AI616,dim_techarea!B:C,2,FALSE))</f>
        <v>bZOF8bon1dD</v>
      </c>
      <c r="AK616" s="19" t="str">
        <f>IF(ISNA(VLOOKUP(TRIM(G616),dim_targetsresults!A:B,2,FALSE)),"",VLOOKUP(TRIM(G616),dim_targetsresults!A:C,2,FALSE))</f>
        <v>MER Targets</v>
      </c>
      <c r="AL616" s="19" t="str">
        <f>IF(ISNA(VLOOKUP(AK616,dim_targetsresults!B:C,2,FALSE)),"",VLOOKUP(AK616,dim_targetsresults!B:C,2,FALSE))</f>
        <v>W8imnja2Owd</v>
      </c>
      <c r="AM616" s="19" t="str">
        <f>IF(ISNA(VLOOKUP(TRIM(D616),dim_numeratordenominator!A:B,2,FALSE)),"",VLOOKUP(TRIM(D616),dim_numeratordenominator!A:C,2,FALSE))</f>
        <v>Numerator</v>
      </c>
      <c r="AN616" s="19" t="str">
        <f>IF(ISNA(VLOOKUP(AM616,dim_numeratordenominator!B:C,2,FALSE)),"",VLOOKUP(AM616,dim_numeratordenominator!B:C,2,FALSE))</f>
        <v>Som9NRMQqV7</v>
      </c>
      <c r="AO616" s="19" t="str">
        <f>IF(ISNA(VLOOKUP(TRIM(E616),dim_supporttype!A:B,2,FALSE)),"",VLOOKUP(TRIM(E616),dim_supporttype!A:C,2,FALSE))</f>
        <v>DSD Narratives</v>
      </c>
      <c r="AP616" s="19" t="str">
        <f>IF(ISNA(VLOOKUP(AO616,dim_supporttype!B:C,2,FALSE)),"",VLOOKUP(AO616,dim_supporttype!B:C,2,FALSE))</f>
        <v>ySGf8v2q9Rm</v>
      </c>
      <c r="AQ616" s="19" t="str">
        <f>IF(ISNA(VLOOKUP(TRIM(F616),dim_disaggs!A:B,2,FALSE)),"No Disagg",VLOOKUP(TRIM(F616),dim_disaggs!A:B,2,FALSE))</f>
        <v>No Disagg</v>
      </c>
      <c r="AR616" s="19" t="str">
        <f>IF(ISNA(VLOOKUP(AQ616,dim_disaggs!B:C,2,FALSE)),"",VLOOKUP(AQ616,dim_disaggs!B:C,2,FALSE))</f>
        <v>werJlVT6sf3</v>
      </c>
      <c r="AU616" s="72" t="s">
        <v>755</v>
      </c>
      <c r="AV616" s="73" t="s">
        <v>755</v>
      </c>
      <c r="AW616" s="66" t="s">
        <v>755</v>
      </c>
      <c r="AX616" s="66" t="s">
        <v>755</v>
      </c>
      <c r="BA616" s="105" t="str">
        <f t="shared" si="90"/>
        <v/>
      </c>
      <c r="BB616" s="20" t="str">
        <f t="shared" si="91"/>
        <v/>
      </c>
      <c r="BE616" s="75" t="s">
        <v>755</v>
      </c>
      <c r="BF616" s="73" t="s">
        <v>755</v>
      </c>
      <c r="BG616" s="55" t="s">
        <v>755</v>
      </c>
      <c r="BH616" s="76" t="s">
        <v>755</v>
      </c>
      <c r="BI616" s="20" t="s">
        <v>755</v>
      </c>
      <c r="BJ616" s="20" t="s">
        <v>755</v>
      </c>
      <c r="BK616" s="55" t="s">
        <v>755</v>
      </c>
      <c r="BL616" s="71" t="s">
        <v>755</v>
      </c>
      <c r="BM616" s="77" t="s">
        <v>755</v>
      </c>
      <c r="BN616" s="78" t="s">
        <v>755</v>
      </c>
      <c r="BO616" s="77" t="s">
        <v>755</v>
      </c>
      <c r="BP616" s="78" t="s">
        <v>755</v>
      </c>
    </row>
    <row r="617" spans="1:68" x14ac:dyDescent="0.2">
      <c r="A617" s="22" t="s">
        <v>95</v>
      </c>
      <c r="B617" s="20" t="s">
        <v>1940</v>
      </c>
      <c r="C617" s="20" t="s">
        <v>147</v>
      </c>
      <c r="D617" s="20" t="s">
        <v>1</v>
      </c>
      <c r="E617" s="20" t="s">
        <v>265</v>
      </c>
      <c r="G617" s="20" t="s">
        <v>2442</v>
      </c>
      <c r="I617" s="19">
        <f t="shared" si="85"/>
        <v>32</v>
      </c>
      <c r="J617" s="20" t="s">
        <v>755</v>
      </c>
      <c r="K617" s="20" t="s">
        <v>174</v>
      </c>
      <c r="L617" s="95" t="str">
        <f>IF(M617&lt;&gt;"",IF(NOT(ISNA(INDEX(cc!B:B,MATCH(M617,cc!A:A,0)))),INDEX(cc!B:B,MATCH(M617,cc!A:A,0)),"0"),"")</f>
        <v>default</v>
      </c>
      <c r="M617" s="97" t="s">
        <v>13</v>
      </c>
      <c r="N617" s="28" t="str">
        <f t="shared" si="92"/>
        <v xml:space="preserve"> TARGET</v>
      </c>
      <c r="O617" s="19" t="str">
        <f t="shared" si="86"/>
        <v>TX_PVLS (N, TA_NARRATIVE) TARGET: 12 Months Viral Load &lt; 1000</v>
      </c>
      <c r="P617" s="19" t="str">
        <f t="shared" si="87"/>
        <v>TX_PVLS (N, TA_NARRATIVE) TARGET: 12 Months Viral Load &lt; 1000</v>
      </c>
      <c r="Q617" s="19" t="str">
        <f t="shared" si="93"/>
        <v>TX_PVLS (N, TA_NARRATIVE) TARGET</v>
      </c>
      <c r="R617" s="19" t="str">
        <f t="shared" si="88"/>
        <v>TX_PVLS_N_TA_NARRATIVE_TARGET</v>
      </c>
      <c r="S617" s="19" t="str">
        <f t="shared" si="89"/>
        <v>TX_PVLS_N_TA_NARRATIVE_TARGET</v>
      </c>
      <c r="T617" s="19" t="b">
        <f>NOT(ISNA(VLOOKUP(B617,dbcodes!A:B,2,FALSE)))</f>
        <v>1</v>
      </c>
      <c r="U617" s="19" t="str">
        <f>IF(ISNA(VLOOKUP(B617,dbcodes!A:B,2,FALSE)),des!R2684,VLOOKUP(B617,dbcodes!A:B,2,FALSE))</f>
        <v>TX_PVLS_N_TA_NARRATIVE_TARGET</v>
      </c>
      <c r="W617" s="107" t="str">
        <f>IF(ISNA(VLOOKUP(C617,descriptions!A:B,2,FALSE)),des!V1639,IF(G617=" TARGET","Target ","")&amp;VLOOKUP(C617,descriptions!A:B,2,FALSE))</f>
        <v>Target Number of adult and pediatric ART patients with a viral load result documented in the patient medical record and /or laboratory records  in the past 12 months</v>
      </c>
      <c r="X617" s="20" t="s">
        <v>9</v>
      </c>
      <c r="Y617" s="20" t="s">
        <v>831</v>
      </c>
      <c r="Z617" s="20" t="s">
        <v>836</v>
      </c>
      <c r="AA617" s="20" t="s">
        <v>4121</v>
      </c>
      <c r="AB617" s="20" t="s">
        <v>755</v>
      </c>
      <c r="AC617" s="19" t="str">
        <f>IF(AB617&lt;&gt;"",IF(NOT(ISNA(INDEX(os!A:A,MATCH(AB617,os!B:B,0)))),INDEX(os!A:A,MATCH(AB617,os!B:B,0)),"0"),"")</f>
        <v/>
      </c>
      <c r="AD617" s="20" t="s">
        <v>830</v>
      </c>
      <c r="AH617" s="93" t="str">
        <f>IF(NOT(ISNA(VLOOKUP(B:B,ResultsTargets!A:A,1,0))),"TRUE","")</f>
        <v>TRUE</v>
      </c>
      <c r="AI617" s="19" t="str">
        <f>IF(ISNA(VLOOKUP(C617,dim_techarea!A:B,2,FALSE)),"",VLOOKUP(C617,dim_techarea!A:B,2,FALSE))</f>
        <v>TX_PVLS</v>
      </c>
      <c r="AJ617" s="19" t="str">
        <f>IF(ISNA(VLOOKUP(AI617,dim_techarea!B:C,2,FALSE)),"",VLOOKUP(AI617,dim_techarea!B:C,2,FALSE))</f>
        <v>bZOF8bon1dD</v>
      </c>
      <c r="AK617" s="19" t="str">
        <f>IF(ISNA(VLOOKUP(TRIM(G617),dim_targetsresults!A:B,2,FALSE)),"",VLOOKUP(TRIM(G617),dim_targetsresults!A:C,2,FALSE))</f>
        <v>MER Targets</v>
      </c>
      <c r="AL617" s="19" t="str">
        <f>IF(ISNA(VLOOKUP(AK617,dim_targetsresults!B:C,2,FALSE)),"",VLOOKUP(AK617,dim_targetsresults!B:C,2,FALSE))</f>
        <v>W8imnja2Owd</v>
      </c>
      <c r="AM617" s="19" t="str">
        <f>IF(ISNA(VLOOKUP(TRIM(D617),dim_numeratordenominator!A:B,2,FALSE)),"",VLOOKUP(TRIM(D617),dim_numeratordenominator!A:C,2,FALSE))</f>
        <v>Numerator</v>
      </c>
      <c r="AN617" s="19" t="str">
        <f>IF(ISNA(VLOOKUP(AM617,dim_numeratordenominator!B:C,2,FALSE)),"",VLOOKUP(AM617,dim_numeratordenominator!B:C,2,FALSE))</f>
        <v>Som9NRMQqV7</v>
      </c>
      <c r="AO617" s="19" t="str">
        <f>IF(ISNA(VLOOKUP(TRIM(E617),dim_supporttype!A:B,2,FALSE)),"",VLOOKUP(TRIM(E617),dim_supporttype!A:C,2,FALSE))</f>
        <v>TA Narratives</v>
      </c>
      <c r="AP617" s="19" t="str">
        <f>IF(ISNA(VLOOKUP(AO617,dim_supporttype!B:C,2,FALSE)),"",VLOOKUP(AO617,dim_supporttype!B:C,2,FALSE))</f>
        <v>aBZapfNWlIU</v>
      </c>
      <c r="AQ617" s="19" t="str">
        <f>IF(ISNA(VLOOKUP(TRIM(F617),dim_disaggs!A:B,2,FALSE)),"No Disagg",VLOOKUP(TRIM(F617),dim_disaggs!A:B,2,FALSE))</f>
        <v>No Disagg</v>
      </c>
      <c r="AR617" s="19" t="str">
        <f>IF(ISNA(VLOOKUP(AQ617,dim_disaggs!B:C,2,FALSE)),"",VLOOKUP(AQ617,dim_disaggs!B:C,2,FALSE))</f>
        <v>werJlVT6sf3</v>
      </c>
      <c r="AU617" s="72" t="s">
        <v>755</v>
      </c>
      <c r="AV617" s="73" t="s">
        <v>755</v>
      </c>
      <c r="AW617" s="66" t="s">
        <v>755</v>
      </c>
      <c r="AX617" s="66" t="s">
        <v>755</v>
      </c>
      <c r="BA617" s="105" t="str">
        <f t="shared" si="90"/>
        <v/>
      </c>
      <c r="BB617" s="20" t="str">
        <f t="shared" si="91"/>
        <v/>
      </c>
      <c r="BE617" s="75" t="s">
        <v>755</v>
      </c>
      <c r="BF617" s="73" t="s">
        <v>755</v>
      </c>
      <c r="BG617" s="55" t="s">
        <v>755</v>
      </c>
      <c r="BH617" s="76" t="s">
        <v>755</v>
      </c>
      <c r="BI617" s="20" t="s">
        <v>755</v>
      </c>
      <c r="BJ617" s="20" t="s">
        <v>755</v>
      </c>
      <c r="BK617" s="55" t="s">
        <v>755</v>
      </c>
      <c r="BL617" s="71" t="s">
        <v>755</v>
      </c>
      <c r="BM617" s="77" t="s">
        <v>755</v>
      </c>
      <c r="BN617" s="78" t="s">
        <v>755</v>
      </c>
      <c r="BO617" s="77" t="s">
        <v>755</v>
      </c>
      <c r="BP617" s="78" t="s">
        <v>755</v>
      </c>
    </row>
    <row r="618" spans="1:68" x14ac:dyDescent="0.2">
      <c r="A618" s="22" t="s">
        <v>95</v>
      </c>
      <c r="B618" s="5" t="s">
        <v>21462</v>
      </c>
      <c r="C618" s="20" t="s">
        <v>147</v>
      </c>
      <c r="D618" s="22" t="s">
        <v>1</v>
      </c>
      <c r="E618" s="20" t="s">
        <v>77</v>
      </c>
      <c r="F618" s="20" t="s">
        <v>20337</v>
      </c>
      <c r="G618" s="20" t="s">
        <v>2442</v>
      </c>
      <c r="H618" s="20" t="s">
        <v>20338</v>
      </c>
      <c r="I618" s="19">
        <f t="shared" si="85"/>
        <v>40</v>
      </c>
      <c r="K618" s="20" t="s">
        <v>181</v>
      </c>
      <c r="L618" s="95" t="str">
        <f>IF(M618&lt;&gt;"",IF(NOT(ISNA(INDEX(cc!B:B,MATCH(M618,cc!A:A,0)))),INDEX(cc!B:B,MATCH(M618,cc!A:A,0)),"0"),"")</f>
        <v>Age (&lt;1-50+-uk, 12), Sex, Test Indication and HIV Status (Positive)</v>
      </c>
      <c r="M618" s="97" t="s">
        <v>20553</v>
      </c>
      <c r="N618" s="28" t="str">
        <f t="shared" si="92"/>
        <v xml:space="preserve"> TARGET</v>
      </c>
      <c r="O618" s="19" t="str">
        <f t="shared" si="86"/>
        <v>TX_PVLS (N, DSD, Age/Sex/Indication/HIVStatus) TARGET: Viral Load Documented</v>
      </c>
      <c r="P618" s="19" t="str">
        <f t="shared" si="87"/>
        <v>TX_PVLS (N, DSD, Age/Sex/Indication/HIVStatus) TARGET: Viral Load Documented</v>
      </c>
      <c r="Q618" s="19" t="str">
        <f t="shared" si="93"/>
        <v>TX_PVLS (N, DSD, Age/Sex/Ind/HIV) TARGET</v>
      </c>
      <c r="R618" s="19" t="str">
        <f t="shared" si="88"/>
        <v>TX_PVLS_N_DSD_Age_Sex_Ind_HIV_TARGET</v>
      </c>
      <c r="S618" s="19" t="str">
        <f t="shared" si="89"/>
        <v>TX_PVLS_N_DSD_Age_Sex_Ind_HIV_TARGET</v>
      </c>
      <c r="T618" s="19" t="b">
        <f>NOT(ISNA(VLOOKUP(B618,dbcodes!A:B,2,FALSE)))</f>
        <v>0</v>
      </c>
      <c r="U618" s="19">
        <f>IF(ISNA(VLOOKUP(B618,dbcodes!A:B,2,FALSE)),des!R2685,VLOOKUP(B618,dbcodes!A:B,2,FALSE))</f>
        <v>0</v>
      </c>
      <c r="W618" s="107" t="str">
        <f>IF(ISNA(VLOOKUP(C618,descriptions!A:B,2,FALSE)),des!V2206,IF(G618=" TARGET","Target ","")&amp;VLOOKUP(C618,descriptions!A:B,2,FALSE))</f>
        <v>Target Number of adult and pediatric ART patients with a viral load result documented in the patient medical record and /or laboratory records  in the past 12 months</v>
      </c>
      <c r="X618" s="20" t="s">
        <v>4</v>
      </c>
      <c r="Y618" s="20" t="s">
        <v>831</v>
      </c>
      <c r="Z618" s="20" t="s">
        <v>836</v>
      </c>
      <c r="AA618" s="20" t="s">
        <v>102</v>
      </c>
      <c r="AB618" s="20" t="s">
        <v>755</v>
      </c>
      <c r="AC618" s="19" t="str">
        <f>IF(AB618&lt;&gt;"",IF(NOT(ISNA(INDEX(os!A:A,MATCH(AB618,os!B:B,0)))),INDEX(os!A:A,MATCH(AB618,os!B:B,0)),"0"),"")</f>
        <v/>
      </c>
      <c r="AD618" s="20" t="s">
        <v>830</v>
      </c>
      <c r="AH618" s="93" t="str">
        <f>IF(NOT(ISNA(VLOOKUP(B:B,ResultsTargets!A:A,1,0))),"TRUE","")</f>
        <v>TRUE</v>
      </c>
      <c r="AI618" s="19" t="str">
        <f>IF(ISNA(VLOOKUP(C618,dim_techarea!A:B,2,FALSE)),"",VLOOKUP(C618,dim_techarea!A:B,2,FALSE))</f>
        <v>TX_PVLS</v>
      </c>
      <c r="AJ618" s="19" t="str">
        <f>IF(ISNA(VLOOKUP(AI618,dim_techarea!B:C,2,FALSE)),"",VLOOKUP(AI618,dim_techarea!B:C,2,FALSE))</f>
        <v>bZOF8bon1dD</v>
      </c>
      <c r="AK618" s="19" t="str">
        <f>IF(ISNA(VLOOKUP(TRIM(G618),dim_targetsresults!A:B,2,FALSE)),"",VLOOKUP(TRIM(G618),dim_targetsresults!A:C,2,FALSE))</f>
        <v>MER Targets</v>
      </c>
      <c r="AL618" s="19" t="str">
        <f>IF(ISNA(VLOOKUP(AK618,dim_targetsresults!B:C,2,FALSE)),"",VLOOKUP(AK618,dim_targetsresults!B:C,2,FALSE))</f>
        <v>W8imnja2Owd</v>
      </c>
      <c r="AM618" s="19" t="str">
        <f>IF(ISNA(VLOOKUP(TRIM(D618),dim_numeratordenominator!A:B,2,FALSE)),"",VLOOKUP(TRIM(D618),dim_numeratordenominator!A:C,2,FALSE))</f>
        <v>Numerator</v>
      </c>
      <c r="AN618" s="19" t="str">
        <f>IF(ISNA(VLOOKUP(AM618,dim_numeratordenominator!B:C,2,FALSE)),"",VLOOKUP(AM618,dim_numeratordenominator!B:C,2,FALSE))</f>
        <v>Som9NRMQqV7</v>
      </c>
      <c r="AO618" s="19" t="str">
        <f>IF(ISNA(VLOOKUP(TRIM(E618),dim_supporttype!A:B,2,FALSE)),"",VLOOKUP(TRIM(E618),dim_supporttype!A:C,2,FALSE))</f>
        <v>DSD</v>
      </c>
      <c r="AP618" s="19" t="str">
        <f>IF(ISNA(VLOOKUP(AO618,dim_supporttype!B:C,2,FALSE)),"",VLOOKUP(AO618,dim_supporttype!B:C,2,FALSE))</f>
        <v>iM13vdNLWKb</v>
      </c>
      <c r="AQ618" s="19" t="str">
        <f>IF(ISNA(VLOOKUP(TRIM(F618),dim_disaggs!A:B,2,FALSE)),"No Disagg",VLOOKUP(TRIM(F618),dim_disaggs!A:B,2,FALSE))</f>
        <v>Age/Sex/Indication/HIVStatus</v>
      </c>
      <c r="AR618" s="19" t="str">
        <f>IF(ISNA(VLOOKUP(AQ618,dim_disaggs!B:C,2,FALSE)),"",VLOOKUP(AQ618,dim_disaggs!B:C,2,FALSE))</f>
        <v>PxGprLSHtqv</v>
      </c>
      <c r="AU618" s="72" t="s">
        <v>755</v>
      </c>
      <c r="AV618" s="73" t="s">
        <v>755</v>
      </c>
      <c r="AX618" s="66" t="s">
        <v>755</v>
      </c>
      <c r="BA618" s="105" t="str">
        <f t="shared" si="90"/>
        <v>Top Level Numerator</v>
      </c>
      <c r="BB618" s="20" t="str">
        <f t="shared" si="91"/>
        <v>PE5QVF0w4xj</v>
      </c>
      <c r="BE618" s="75" t="s">
        <v>755</v>
      </c>
      <c r="BF618" s="73" t="s">
        <v>755</v>
      </c>
      <c r="BG618" s="55" t="s">
        <v>755</v>
      </c>
      <c r="BH618" s="76" t="s">
        <v>755</v>
      </c>
      <c r="BI618" s="20" t="s">
        <v>755</v>
      </c>
      <c r="BJ618" s="20" t="s">
        <v>755</v>
      </c>
      <c r="BK618" s="55" t="s">
        <v>755</v>
      </c>
      <c r="BL618" s="71" t="s">
        <v>755</v>
      </c>
      <c r="BM618" s="77" t="s">
        <v>21473</v>
      </c>
      <c r="BN618" s="78" t="s">
        <v>21476</v>
      </c>
      <c r="BO618" s="77" t="s">
        <v>25670</v>
      </c>
      <c r="BP618" s="78" t="s">
        <v>25672</v>
      </c>
    </row>
    <row r="619" spans="1:68" x14ac:dyDescent="0.2">
      <c r="A619" s="22" t="s">
        <v>95</v>
      </c>
      <c r="B619" s="5" t="s">
        <v>21463</v>
      </c>
      <c r="C619" s="20" t="s">
        <v>147</v>
      </c>
      <c r="D619" s="22" t="s">
        <v>1</v>
      </c>
      <c r="E619" s="20" t="s">
        <v>78</v>
      </c>
      <c r="F619" s="20" t="s">
        <v>20337</v>
      </c>
      <c r="G619" s="20" t="s">
        <v>2442</v>
      </c>
      <c r="H619" s="20" t="s">
        <v>20338</v>
      </c>
      <c r="I619" s="19">
        <f t="shared" si="85"/>
        <v>39</v>
      </c>
      <c r="K619" s="20" t="s">
        <v>181</v>
      </c>
      <c r="L619" s="95" t="str">
        <f>IF(M619&lt;&gt;"",IF(NOT(ISNA(INDEX(cc!B:B,MATCH(M619,cc!A:A,0)))),INDEX(cc!B:B,MATCH(M619,cc!A:A,0)),"0"),"")</f>
        <v>Age (&lt;1-50+-uk, 12), Sex, Test Indication and HIV Status (Positive)</v>
      </c>
      <c r="M619" s="97" t="s">
        <v>20553</v>
      </c>
      <c r="N619" s="28" t="str">
        <f t="shared" si="92"/>
        <v xml:space="preserve"> TARGET</v>
      </c>
      <c r="O619" s="19" t="str">
        <f t="shared" si="86"/>
        <v>TX_PVLS (N, TA, Age/Sex/Indication/HIVStatus) TARGET: Viral Load Documented</v>
      </c>
      <c r="P619" s="19" t="str">
        <f t="shared" si="87"/>
        <v>TX_PVLS (N, TA, Age/Sex/Indication/HIVStatus) TARGET: Viral Load Documented</v>
      </c>
      <c r="Q619" s="19" t="str">
        <f t="shared" si="93"/>
        <v>TX_PVLS (N, TA, Age/Sex/Ind/HIV) TARGET</v>
      </c>
      <c r="R619" s="19" t="str">
        <f t="shared" si="88"/>
        <v>TX_PVLS_N_TA_Age_Sex_Ind_HIV_TARGET</v>
      </c>
      <c r="S619" s="19" t="str">
        <f t="shared" si="89"/>
        <v>TX_PVLS_N_TA_Age_Sex_Ind_HIV_TARGET</v>
      </c>
      <c r="T619" s="19" t="b">
        <f>NOT(ISNA(VLOOKUP(B619,dbcodes!A:B,2,FALSE)))</f>
        <v>0</v>
      </c>
      <c r="U619" s="19">
        <f>IF(ISNA(VLOOKUP(B619,dbcodes!A:B,2,FALSE)),des!R2686,VLOOKUP(B619,dbcodes!A:B,2,FALSE))</f>
        <v>0</v>
      </c>
      <c r="W619" s="107" t="str">
        <f>IF(ISNA(VLOOKUP(C619,descriptions!A:B,2,FALSE)),des!V2207,IF(G619=" TARGET","Target ","")&amp;VLOOKUP(C619,descriptions!A:B,2,FALSE))</f>
        <v>Target Number of adult and pediatric ART patients with a viral load result documented in the patient medical record and /or laboratory records  in the past 12 months</v>
      </c>
      <c r="X619" s="20" t="s">
        <v>4</v>
      </c>
      <c r="Y619" s="20" t="s">
        <v>831</v>
      </c>
      <c r="Z619" s="20" t="s">
        <v>836</v>
      </c>
      <c r="AA619" s="20" t="s">
        <v>102</v>
      </c>
      <c r="AB619" s="20" t="s">
        <v>755</v>
      </c>
      <c r="AC619" s="19" t="str">
        <f>IF(AB619&lt;&gt;"",IF(NOT(ISNA(INDEX(os!A:A,MATCH(AB619,os!B:B,0)))),INDEX(os!A:A,MATCH(AB619,os!B:B,0)),"0"),"")</f>
        <v/>
      </c>
      <c r="AD619" s="20" t="s">
        <v>830</v>
      </c>
      <c r="AH619" s="93" t="str">
        <f>IF(NOT(ISNA(VLOOKUP(B:B,ResultsTargets!A:A,1,0))),"TRUE","")</f>
        <v>TRUE</v>
      </c>
      <c r="AI619" s="19" t="str">
        <f>IF(ISNA(VLOOKUP(C619,dim_techarea!A:B,2,FALSE)),"",VLOOKUP(C619,dim_techarea!A:B,2,FALSE))</f>
        <v>TX_PVLS</v>
      </c>
      <c r="AJ619" s="19" t="str">
        <f>IF(ISNA(VLOOKUP(AI619,dim_techarea!B:C,2,FALSE)),"",VLOOKUP(AI619,dim_techarea!B:C,2,FALSE))</f>
        <v>bZOF8bon1dD</v>
      </c>
      <c r="AK619" s="19" t="str">
        <f>IF(ISNA(VLOOKUP(TRIM(G619),dim_targetsresults!A:B,2,FALSE)),"",VLOOKUP(TRIM(G619),dim_targetsresults!A:C,2,FALSE))</f>
        <v>MER Targets</v>
      </c>
      <c r="AL619" s="19" t="str">
        <f>IF(ISNA(VLOOKUP(AK619,dim_targetsresults!B:C,2,FALSE)),"",VLOOKUP(AK619,dim_targetsresults!B:C,2,FALSE))</f>
        <v>W8imnja2Owd</v>
      </c>
      <c r="AM619" s="19" t="str">
        <f>IF(ISNA(VLOOKUP(TRIM(D619),dim_numeratordenominator!A:B,2,FALSE)),"",VLOOKUP(TRIM(D619),dim_numeratordenominator!A:C,2,FALSE))</f>
        <v>Numerator</v>
      </c>
      <c r="AN619" s="19" t="str">
        <f>IF(ISNA(VLOOKUP(AM619,dim_numeratordenominator!B:C,2,FALSE)),"",VLOOKUP(AM619,dim_numeratordenominator!B:C,2,FALSE))</f>
        <v>Som9NRMQqV7</v>
      </c>
      <c r="AO619" s="19" t="str">
        <f>IF(ISNA(VLOOKUP(TRIM(E619),dim_supporttype!A:B,2,FALSE)),"",VLOOKUP(TRIM(E619),dim_supporttype!A:C,2,FALSE))</f>
        <v>TA</v>
      </c>
      <c r="AP619" s="19" t="str">
        <f>IF(ISNA(VLOOKUP(AO619,dim_supporttype!B:C,2,FALSE)),"",VLOOKUP(AO619,dim_supporttype!B:C,2,FALSE))</f>
        <v>cRAGKdWIDn4</v>
      </c>
      <c r="AQ619" s="19" t="str">
        <f>IF(ISNA(VLOOKUP(TRIM(F619),dim_disaggs!A:B,2,FALSE)),"No Disagg",VLOOKUP(TRIM(F619),dim_disaggs!A:B,2,FALSE))</f>
        <v>Age/Sex/Indication/HIVStatus</v>
      </c>
      <c r="AR619" s="19" t="str">
        <f>IF(ISNA(VLOOKUP(AQ619,dim_disaggs!B:C,2,FALSE)),"",VLOOKUP(AQ619,dim_disaggs!B:C,2,FALSE))</f>
        <v>PxGprLSHtqv</v>
      </c>
      <c r="AU619" s="72" t="s">
        <v>755</v>
      </c>
      <c r="AV619" s="73" t="s">
        <v>755</v>
      </c>
      <c r="AX619" s="66" t="s">
        <v>755</v>
      </c>
      <c r="BA619" s="105" t="str">
        <f t="shared" si="90"/>
        <v>Top Level Numerator</v>
      </c>
      <c r="BB619" s="20" t="str">
        <f t="shared" si="91"/>
        <v>PE5QVF0w4xj</v>
      </c>
      <c r="BE619" s="75" t="s">
        <v>755</v>
      </c>
      <c r="BF619" s="73" t="s">
        <v>755</v>
      </c>
      <c r="BG619" s="55" t="s">
        <v>755</v>
      </c>
      <c r="BH619" s="76" t="s">
        <v>755</v>
      </c>
      <c r="BI619" s="20" t="s">
        <v>755</v>
      </c>
      <c r="BJ619" s="20" t="s">
        <v>755</v>
      </c>
      <c r="BK619" s="55" t="s">
        <v>755</v>
      </c>
      <c r="BL619" s="71" t="s">
        <v>755</v>
      </c>
      <c r="BM619" s="77" t="s">
        <v>21473</v>
      </c>
      <c r="BN619" s="78" t="s">
        <v>21476</v>
      </c>
      <c r="BO619" s="77" t="s">
        <v>25670</v>
      </c>
      <c r="BP619" s="78" t="s">
        <v>25672</v>
      </c>
    </row>
    <row r="620" spans="1:68" x14ac:dyDescent="0.2">
      <c r="A620" s="22" t="s">
        <v>95</v>
      </c>
      <c r="B620" s="20" t="s">
        <v>21466</v>
      </c>
      <c r="C620" s="20" t="s">
        <v>147</v>
      </c>
      <c r="D620" s="20" t="s">
        <v>1</v>
      </c>
      <c r="E620" s="20" t="s">
        <v>77</v>
      </c>
      <c r="F620" s="22" t="s">
        <v>19991</v>
      </c>
      <c r="G620" s="20" t="s">
        <v>2442</v>
      </c>
      <c r="H620" s="22" t="s">
        <v>19991</v>
      </c>
      <c r="I620" s="19">
        <f t="shared" si="85"/>
        <v>41</v>
      </c>
      <c r="J620" s="20" t="s">
        <v>755</v>
      </c>
      <c r="K620" s="20" t="s">
        <v>181</v>
      </c>
      <c r="L620" s="95" t="str">
        <f>IF(M620&lt;&gt;"",IF(NOT(ISNA(INDEX(cc!B:B,MATCH(M620,cc!A:A,0)))),INDEX(cc!B:B,MATCH(M620,cc!A:A,0)),"0"),"")</f>
        <v>Key Populations v3 and HIV Status (Positive)</v>
      </c>
      <c r="M620" s="97" t="s">
        <v>19977</v>
      </c>
      <c r="N620" s="28" t="str">
        <f t="shared" si="92"/>
        <v xml:space="preserve"> TARGET</v>
      </c>
      <c r="O620" s="19" t="str">
        <f t="shared" si="86"/>
        <v>TX_PVLS (N, DSD, KeyPop/HIVStatus) TARGET: Viral Load Documented</v>
      </c>
      <c r="P620" s="19" t="str">
        <f t="shared" si="87"/>
        <v>TX_PVLS (N, DSD, KeyPop/HIVStatus) TARGET: Viral Load Documented</v>
      </c>
      <c r="Q620" s="19" t="str">
        <f t="shared" si="93"/>
        <v>TX_PVLS (N, DSD, KeyPop/HIVStatus) TARGET</v>
      </c>
      <c r="R620" s="19" t="str">
        <f t="shared" si="88"/>
        <v>TX_PVLS_N_DSD_KeyPop_HIVStatus_TARGET</v>
      </c>
      <c r="S620" s="19" t="str">
        <f t="shared" si="89"/>
        <v>TX_PVLS_N_DSD_KeyPop_HIVStatus_TARGET</v>
      </c>
      <c r="T620" s="19" t="b">
        <f>NOT(ISNA(VLOOKUP(B620,dbcodes!A:B,2,FALSE)))</f>
        <v>0</v>
      </c>
      <c r="U620" s="19">
        <f>IF(ISNA(VLOOKUP(B620,dbcodes!A:B,2,FALSE)),des!R2687,VLOOKUP(B620,dbcodes!A:B,2,FALSE))</f>
        <v>0</v>
      </c>
      <c r="W620" s="107" t="str">
        <f>IF(ISNA(VLOOKUP(C620,descriptions!A:B,2,FALSE)),des!V2210,IF(G620=" TARGET","Target ","")&amp;VLOOKUP(C620,descriptions!A:B,2,FALSE))</f>
        <v>Target Number of adult and pediatric ART patients with a viral load result documented in the patient medical record and /or laboratory records  in the past 12 months</v>
      </c>
      <c r="X620" s="20" t="s">
        <v>4</v>
      </c>
      <c r="Y620" s="20" t="s">
        <v>831</v>
      </c>
      <c r="Z620" s="20" t="s">
        <v>836</v>
      </c>
      <c r="AA620" s="20" t="s">
        <v>102</v>
      </c>
      <c r="AB620" s="20" t="s">
        <v>755</v>
      </c>
      <c r="AC620" s="19" t="str">
        <f>IF(AB620&lt;&gt;"",IF(NOT(ISNA(INDEX(os!A:A,MATCH(AB620,os!B:B,0)))),INDEX(os!A:A,MATCH(AB620,os!B:B,0)),"0"),"")</f>
        <v/>
      </c>
      <c r="AD620" s="20" t="s">
        <v>830</v>
      </c>
      <c r="AH620" s="93" t="str">
        <f>IF(NOT(ISNA(VLOOKUP(B:B,ResultsTargets!A:A,1,0))),"TRUE","")</f>
        <v>TRUE</v>
      </c>
      <c r="AI620" s="19" t="str">
        <f>IF(ISNA(VLOOKUP(C620,dim_techarea!A:B,2,FALSE)),"",VLOOKUP(C620,dim_techarea!A:B,2,FALSE))</f>
        <v>TX_PVLS</v>
      </c>
      <c r="AJ620" s="19" t="str">
        <f>IF(ISNA(VLOOKUP(AI620,dim_techarea!B:C,2,FALSE)),"",VLOOKUP(AI620,dim_techarea!B:C,2,FALSE))</f>
        <v>bZOF8bon1dD</v>
      </c>
      <c r="AK620" s="19" t="str">
        <f>IF(ISNA(VLOOKUP(TRIM(G620),dim_targetsresults!A:B,2,FALSE)),"",VLOOKUP(TRIM(G620),dim_targetsresults!A:C,2,FALSE))</f>
        <v>MER Targets</v>
      </c>
      <c r="AL620" s="19" t="str">
        <f>IF(ISNA(VLOOKUP(AK620,dim_targetsresults!B:C,2,FALSE)),"",VLOOKUP(AK620,dim_targetsresults!B:C,2,FALSE))</f>
        <v>W8imnja2Owd</v>
      </c>
      <c r="AM620" s="19" t="str">
        <f>IF(ISNA(VLOOKUP(TRIM(D620),dim_numeratordenominator!A:B,2,FALSE)),"",VLOOKUP(TRIM(D620),dim_numeratordenominator!A:C,2,FALSE))</f>
        <v>Numerator</v>
      </c>
      <c r="AN620" s="19" t="str">
        <f>IF(ISNA(VLOOKUP(AM620,dim_numeratordenominator!B:C,2,FALSE)),"",VLOOKUP(AM620,dim_numeratordenominator!B:C,2,FALSE))</f>
        <v>Som9NRMQqV7</v>
      </c>
      <c r="AO620" s="19" t="str">
        <f>IF(ISNA(VLOOKUP(TRIM(E620),dim_supporttype!A:B,2,FALSE)),"",VLOOKUP(TRIM(E620),dim_supporttype!A:C,2,FALSE))</f>
        <v>DSD</v>
      </c>
      <c r="AP620" s="19" t="str">
        <f>IF(ISNA(VLOOKUP(AO620,dim_supporttype!B:C,2,FALSE)),"",VLOOKUP(AO620,dim_supporttype!B:C,2,FALSE))</f>
        <v>iM13vdNLWKb</v>
      </c>
      <c r="AQ620" s="19" t="str">
        <f>IF(ISNA(VLOOKUP(TRIM(F620),dim_disaggs!A:B,2,FALSE)),"No Disagg",VLOOKUP(TRIM(F620),dim_disaggs!A:B,2,FALSE))</f>
        <v>KeyPop/HIVStatus</v>
      </c>
      <c r="AR620" s="19" t="str">
        <f>IF(ISNA(VLOOKUP(AQ620,dim_disaggs!B:C,2,FALSE)),"",VLOOKUP(AQ620,dim_disaggs!B:C,2,FALSE))</f>
        <v>oLVJbdHt6ou</v>
      </c>
      <c r="AU620" s="72" t="s">
        <v>755</v>
      </c>
      <c r="AV620" s="73" t="s">
        <v>755</v>
      </c>
      <c r="AX620" s="66" t="s">
        <v>755</v>
      </c>
      <c r="BA620" s="105" t="str">
        <f t="shared" si="90"/>
        <v/>
      </c>
      <c r="BB620" s="20" t="str">
        <f t="shared" si="91"/>
        <v/>
      </c>
      <c r="BE620" s="75" t="s">
        <v>755</v>
      </c>
      <c r="BF620" s="73" t="s">
        <v>755</v>
      </c>
      <c r="BG620" s="55" t="s">
        <v>755</v>
      </c>
      <c r="BH620" s="76" t="s">
        <v>755</v>
      </c>
      <c r="BI620" s="20" t="s">
        <v>755</v>
      </c>
      <c r="BJ620" s="20" t="s">
        <v>755</v>
      </c>
      <c r="BK620" s="55" t="s">
        <v>755</v>
      </c>
      <c r="BL620" s="71" t="s">
        <v>755</v>
      </c>
      <c r="BM620" s="77" t="s">
        <v>755</v>
      </c>
      <c r="BN620" s="78" t="s">
        <v>755</v>
      </c>
      <c r="BO620" s="77" t="s">
        <v>755</v>
      </c>
      <c r="BP620" s="78" t="s">
        <v>755</v>
      </c>
    </row>
    <row r="621" spans="1:68" x14ac:dyDescent="0.2">
      <c r="A621" s="22" t="s">
        <v>95</v>
      </c>
      <c r="B621" s="20" t="s">
        <v>21467</v>
      </c>
      <c r="C621" s="20" t="s">
        <v>147</v>
      </c>
      <c r="D621" s="20" t="s">
        <v>1</v>
      </c>
      <c r="E621" s="20" t="s">
        <v>78</v>
      </c>
      <c r="F621" s="22" t="s">
        <v>19991</v>
      </c>
      <c r="G621" s="20" t="s">
        <v>2442</v>
      </c>
      <c r="H621" s="22" t="s">
        <v>19991</v>
      </c>
      <c r="I621" s="19">
        <f t="shared" si="85"/>
        <v>40</v>
      </c>
      <c r="J621" s="20" t="s">
        <v>755</v>
      </c>
      <c r="K621" s="20" t="s">
        <v>181</v>
      </c>
      <c r="L621" s="95" t="str">
        <f>IF(M621&lt;&gt;"",IF(NOT(ISNA(INDEX(cc!B:B,MATCH(M621,cc!A:A,0)))),INDEX(cc!B:B,MATCH(M621,cc!A:A,0)),"0"),"")</f>
        <v>Key Populations v3 and HIV Status (Positive)</v>
      </c>
      <c r="M621" s="97" t="s">
        <v>19977</v>
      </c>
      <c r="N621" s="28" t="str">
        <f t="shared" si="92"/>
        <v xml:space="preserve"> TARGET</v>
      </c>
      <c r="O621" s="19" t="str">
        <f t="shared" si="86"/>
        <v>TX_PVLS (N, TA, KeyPop/HIVStatus) TARGET: Viral Load Documented</v>
      </c>
      <c r="P621" s="19" t="str">
        <f t="shared" si="87"/>
        <v>TX_PVLS (N, TA, KeyPop/HIVStatus) TARGET: Viral Load Documented</v>
      </c>
      <c r="Q621" s="19" t="str">
        <f t="shared" si="93"/>
        <v>TX_PVLS (N, TA, KeyPop/HIVStatus) TARGET</v>
      </c>
      <c r="R621" s="19" t="str">
        <f t="shared" si="88"/>
        <v>TX_PVLS_N_TA_KeyPop_HIVStatus_TARGET</v>
      </c>
      <c r="S621" s="19" t="str">
        <f t="shared" si="89"/>
        <v>TX_PVLS_N_TA_KeyPop_HIVStatus_TARGET</v>
      </c>
      <c r="T621" s="19" t="b">
        <f>NOT(ISNA(VLOOKUP(B621,dbcodes!A:B,2,FALSE)))</f>
        <v>0</v>
      </c>
      <c r="U621" s="19">
        <f>IF(ISNA(VLOOKUP(B621,dbcodes!A:B,2,FALSE)),des!R2688,VLOOKUP(B621,dbcodes!A:B,2,FALSE))</f>
        <v>0</v>
      </c>
      <c r="W621" s="107" t="str">
        <f>IF(ISNA(VLOOKUP(C621,descriptions!A:B,2,FALSE)),des!V2211,IF(G621=" TARGET","Target ","")&amp;VLOOKUP(C621,descriptions!A:B,2,FALSE))</f>
        <v>Target Number of adult and pediatric ART patients with a viral load result documented in the patient medical record and /or laboratory records  in the past 12 months</v>
      </c>
      <c r="X621" s="20" t="s">
        <v>4</v>
      </c>
      <c r="Y621" s="20" t="s">
        <v>831</v>
      </c>
      <c r="Z621" s="20" t="s">
        <v>836</v>
      </c>
      <c r="AA621" s="20" t="s">
        <v>102</v>
      </c>
      <c r="AB621" s="20" t="s">
        <v>755</v>
      </c>
      <c r="AC621" s="19" t="str">
        <f>IF(AB621&lt;&gt;"",IF(NOT(ISNA(INDEX(os!A:A,MATCH(AB621,os!B:B,0)))),INDEX(os!A:A,MATCH(AB621,os!B:B,0)),"0"),"")</f>
        <v/>
      </c>
      <c r="AD621" s="20" t="s">
        <v>830</v>
      </c>
      <c r="AH621" s="93" t="str">
        <f>IF(NOT(ISNA(VLOOKUP(B:B,ResultsTargets!A:A,1,0))),"TRUE","")</f>
        <v>TRUE</v>
      </c>
      <c r="AI621" s="19" t="str">
        <f>IF(ISNA(VLOOKUP(C621,dim_techarea!A:B,2,FALSE)),"",VLOOKUP(C621,dim_techarea!A:B,2,FALSE))</f>
        <v>TX_PVLS</v>
      </c>
      <c r="AJ621" s="19" t="str">
        <f>IF(ISNA(VLOOKUP(AI621,dim_techarea!B:C,2,FALSE)),"",VLOOKUP(AI621,dim_techarea!B:C,2,FALSE))</f>
        <v>bZOF8bon1dD</v>
      </c>
      <c r="AK621" s="19" t="str">
        <f>IF(ISNA(VLOOKUP(TRIM(G621),dim_targetsresults!A:B,2,FALSE)),"",VLOOKUP(TRIM(G621),dim_targetsresults!A:C,2,FALSE))</f>
        <v>MER Targets</v>
      </c>
      <c r="AL621" s="19" t="str">
        <f>IF(ISNA(VLOOKUP(AK621,dim_targetsresults!B:C,2,FALSE)),"",VLOOKUP(AK621,dim_targetsresults!B:C,2,FALSE))</f>
        <v>W8imnja2Owd</v>
      </c>
      <c r="AM621" s="19" t="str">
        <f>IF(ISNA(VLOOKUP(TRIM(D621),dim_numeratordenominator!A:B,2,FALSE)),"",VLOOKUP(TRIM(D621),dim_numeratordenominator!A:C,2,FALSE))</f>
        <v>Numerator</v>
      </c>
      <c r="AN621" s="19" t="str">
        <f>IF(ISNA(VLOOKUP(AM621,dim_numeratordenominator!B:C,2,FALSE)),"",VLOOKUP(AM621,dim_numeratordenominator!B:C,2,FALSE))</f>
        <v>Som9NRMQqV7</v>
      </c>
      <c r="AO621" s="19" t="str">
        <f>IF(ISNA(VLOOKUP(TRIM(E621),dim_supporttype!A:B,2,FALSE)),"",VLOOKUP(TRIM(E621),dim_supporttype!A:C,2,FALSE))</f>
        <v>TA</v>
      </c>
      <c r="AP621" s="19" t="str">
        <f>IF(ISNA(VLOOKUP(AO621,dim_supporttype!B:C,2,FALSE)),"",VLOOKUP(AO621,dim_supporttype!B:C,2,FALSE))</f>
        <v>cRAGKdWIDn4</v>
      </c>
      <c r="AQ621" s="19" t="str">
        <f>IF(ISNA(VLOOKUP(TRIM(F621),dim_disaggs!A:B,2,FALSE)),"No Disagg",VLOOKUP(TRIM(F621),dim_disaggs!A:B,2,FALSE))</f>
        <v>KeyPop/HIVStatus</v>
      </c>
      <c r="AR621" s="19" t="str">
        <f>IF(ISNA(VLOOKUP(AQ621,dim_disaggs!B:C,2,FALSE)),"",VLOOKUP(AQ621,dim_disaggs!B:C,2,FALSE))</f>
        <v>oLVJbdHt6ou</v>
      </c>
      <c r="AU621" s="72" t="s">
        <v>755</v>
      </c>
      <c r="AV621" s="73" t="s">
        <v>755</v>
      </c>
      <c r="AX621" s="66" t="s">
        <v>755</v>
      </c>
      <c r="BA621" s="105" t="str">
        <f t="shared" si="90"/>
        <v/>
      </c>
      <c r="BB621" s="20" t="str">
        <f t="shared" si="91"/>
        <v/>
      </c>
      <c r="BE621" s="75" t="s">
        <v>755</v>
      </c>
      <c r="BF621" s="73" t="s">
        <v>755</v>
      </c>
      <c r="BG621" s="55" t="s">
        <v>755</v>
      </c>
      <c r="BH621" s="76" t="s">
        <v>755</v>
      </c>
      <c r="BI621" s="20" t="s">
        <v>755</v>
      </c>
      <c r="BJ621" s="20" t="s">
        <v>755</v>
      </c>
      <c r="BK621" s="55" t="s">
        <v>755</v>
      </c>
      <c r="BL621" s="71" t="s">
        <v>755</v>
      </c>
      <c r="BM621" s="77" t="s">
        <v>755</v>
      </c>
      <c r="BN621" s="78" t="s">
        <v>755</v>
      </c>
      <c r="BO621" s="77" t="s">
        <v>755</v>
      </c>
      <c r="BP621" s="78" t="s">
        <v>755</v>
      </c>
    </row>
    <row r="622" spans="1:68" x14ac:dyDescent="0.2">
      <c r="A622" s="22" t="s">
        <v>95</v>
      </c>
      <c r="B622" s="20" t="s">
        <v>21469</v>
      </c>
      <c r="C622" s="20" t="s">
        <v>147</v>
      </c>
      <c r="D622" s="22" t="s">
        <v>164</v>
      </c>
      <c r="E622" s="20" t="s">
        <v>77</v>
      </c>
      <c r="F622" s="22" t="s">
        <v>19991</v>
      </c>
      <c r="G622" s="20" t="s">
        <v>2442</v>
      </c>
      <c r="H622" s="22" t="s">
        <v>19991</v>
      </c>
      <c r="I622" s="19">
        <f t="shared" si="85"/>
        <v>41</v>
      </c>
      <c r="J622" s="20" t="s">
        <v>755</v>
      </c>
      <c r="K622" s="20" t="s">
        <v>181</v>
      </c>
      <c r="L622" s="95" t="str">
        <f>IF(M622&lt;&gt;"",IF(NOT(ISNA(INDEX(cc!B:B,MATCH(M622,cc!A:A,0)))),INDEX(cc!B:B,MATCH(M622,cc!A:A,0)),"0"),"")</f>
        <v>Key Populations v3 and HIV Status (Positive)</v>
      </c>
      <c r="M622" s="97" t="s">
        <v>19977</v>
      </c>
      <c r="N622" s="28" t="str">
        <f t="shared" si="92"/>
        <v xml:space="preserve"> TARGET</v>
      </c>
      <c r="O622" s="19" t="str">
        <f t="shared" si="86"/>
        <v>TX_PVLS (D, DSD, KeyPop/HIVStatus) TARGET: Viral Load Documented</v>
      </c>
      <c r="P622" s="19" t="str">
        <f t="shared" si="87"/>
        <v>TX_PVLS (D, DSD, KeyPop/HIVStatus) TARGET: Viral Load Documented</v>
      </c>
      <c r="Q622" s="19" t="str">
        <f t="shared" si="93"/>
        <v>TX_PVLS (D, DSD, KeyPop/HIVStatus) TARGET</v>
      </c>
      <c r="R622" s="19" t="str">
        <f t="shared" si="88"/>
        <v>TX_PVLS_D_DSD_KeyPop_HIVStatus_TARGET</v>
      </c>
      <c r="S622" s="19" t="str">
        <f t="shared" si="89"/>
        <v>TX_PVLS_D_DSD_KeyPop_HIVStatus_TARGET</v>
      </c>
      <c r="T622" s="19" t="b">
        <f>NOT(ISNA(VLOOKUP(B622,dbcodes!A:B,2,FALSE)))</f>
        <v>0</v>
      </c>
      <c r="U622" s="19">
        <f>IF(ISNA(VLOOKUP(B622,dbcodes!A:B,2,FALSE)),des!R2689,VLOOKUP(B622,dbcodes!A:B,2,FALSE))</f>
        <v>0</v>
      </c>
      <c r="W622" s="107" t="str">
        <f>IF(ISNA(VLOOKUP(C622,descriptions!A:B,2,FALSE)),des!V2212,IF(G622=" TARGET","Target ","")&amp;VLOOKUP(C622,descriptions!A:B,2,FALSE))</f>
        <v>Target Number of adult and pediatric ART patients with a viral load result documented in the patient medical record and /or laboratory records  in the past 12 months</v>
      </c>
      <c r="X622" s="20" t="s">
        <v>4</v>
      </c>
      <c r="Y622" s="20" t="s">
        <v>831</v>
      </c>
      <c r="Z622" s="20" t="s">
        <v>836</v>
      </c>
      <c r="AA622" s="20" t="s">
        <v>102</v>
      </c>
      <c r="AB622" s="20" t="s">
        <v>755</v>
      </c>
      <c r="AC622" s="19" t="str">
        <f>IF(AB622&lt;&gt;"",IF(NOT(ISNA(INDEX(os!A:A,MATCH(AB622,os!B:B,0)))),INDEX(os!A:A,MATCH(AB622,os!B:B,0)),"0"),"")</f>
        <v/>
      </c>
      <c r="AD622" s="20" t="s">
        <v>830</v>
      </c>
      <c r="AH622" s="93" t="str">
        <f>IF(NOT(ISNA(VLOOKUP(B:B,ResultsTargets!A:A,1,0))),"TRUE","")</f>
        <v>TRUE</v>
      </c>
      <c r="AI622" s="19" t="str">
        <f>IF(ISNA(VLOOKUP(C622,dim_techarea!A:B,2,FALSE)),"",VLOOKUP(C622,dim_techarea!A:B,2,FALSE))</f>
        <v>TX_PVLS</v>
      </c>
      <c r="AJ622" s="19" t="str">
        <f>IF(ISNA(VLOOKUP(AI622,dim_techarea!B:C,2,FALSE)),"",VLOOKUP(AI622,dim_techarea!B:C,2,FALSE))</f>
        <v>bZOF8bon1dD</v>
      </c>
      <c r="AK622" s="19" t="str">
        <f>IF(ISNA(VLOOKUP(TRIM(G622),dim_targetsresults!A:B,2,FALSE)),"",VLOOKUP(TRIM(G622),dim_targetsresults!A:C,2,FALSE))</f>
        <v>MER Targets</v>
      </c>
      <c r="AL622" s="19" t="str">
        <f>IF(ISNA(VLOOKUP(AK622,dim_targetsresults!B:C,2,FALSE)),"",VLOOKUP(AK622,dim_targetsresults!B:C,2,FALSE))</f>
        <v>W8imnja2Owd</v>
      </c>
      <c r="AM622" s="19" t="str">
        <f>IF(ISNA(VLOOKUP(TRIM(D622),dim_numeratordenominator!A:B,2,FALSE)),"",VLOOKUP(TRIM(D622),dim_numeratordenominator!A:C,2,FALSE))</f>
        <v>Denominator</v>
      </c>
      <c r="AN622" s="19" t="str">
        <f>IF(ISNA(VLOOKUP(AM622,dim_numeratordenominator!B:C,2,FALSE)),"",VLOOKUP(AM622,dim_numeratordenominator!B:C,2,FALSE))</f>
        <v>QpNj0nSuEhD</v>
      </c>
      <c r="AO622" s="19" t="str">
        <f>IF(ISNA(VLOOKUP(TRIM(E622),dim_supporttype!A:B,2,FALSE)),"",VLOOKUP(TRIM(E622),dim_supporttype!A:C,2,FALSE))</f>
        <v>DSD</v>
      </c>
      <c r="AP622" s="19" t="str">
        <f>IF(ISNA(VLOOKUP(AO622,dim_supporttype!B:C,2,FALSE)),"",VLOOKUP(AO622,dim_supporttype!B:C,2,FALSE))</f>
        <v>iM13vdNLWKb</v>
      </c>
      <c r="AQ622" s="19" t="str">
        <f>IF(ISNA(VLOOKUP(TRIM(F622),dim_disaggs!A:B,2,FALSE)),"No Disagg",VLOOKUP(TRIM(F622),dim_disaggs!A:B,2,FALSE))</f>
        <v>KeyPop/HIVStatus</v>
      </c>
      <c r="AR622" s="19" t="str">
        <f>IF(ISNA(VLOOKUP(AQ622,dim_disaggs!B:C,2,FALSE)),"",VLOOKUP(AQ622,dim_disaggs!B:C,2,FALSE))</f>
        <v>oLVJbdHt6ou</v>
      </c>
      <c r="AU622" s="72" t="s">
        <v>755</v>
      </c>
      <c r="AV622" s="73" t="s">
        <v>755</v>
      </c>
      <c r="AX622" s="66" t="s">
        <v>755</v>
      </c>
      <c r="BA622" s="105" t="str">
        <f t="shared" si="90"/>
        <v/>
      </c>
      <c r="BB622" s="20" t="str">
        <f t="shared" si="91"/>
        <v/>
      </c>
      <c r="BE622" s="75" t="s">
        <v>755</v>
      </c>
      <c r="BF622" s="73" t="s">
        <v>755</v>
      </c>
      <c r="BG622" s="55" t="s">
        <v>755</v>
      </c>
      <c r="BH622" s="76" t="s">
        <v>755</v>
      </c>
      <c r="BI622" s="20" t="s">
        <v>755</v>
      </c>
      <c r="BJ622" s="20" t="s">
        <v>755</v>
      </c>
      <c r="BK622" s="55" t="s">
        <v>755</v>
      </c>
      <c r="BL622" s="71" t="s">
        <v>755</v>
      </c>
      <c r="BM622" s="77" t="s">
        <v>755</v>
      </c>
      <c r="BN622" s="78" t="s">
        <v>755</v>
      </c>
      <c r="BO622" s="77" t="s">
        <v>755</v>
      </c>
      <c r="BP622" s="78" t="s">
        <v>755</v>
      </c>
    </row>
    <row r="623" spans="1:68" x14ac:dyDescent="0.2">
      <c r="A623" s="22" t="s">
        <v>95</v>
      </c>
      <c r="B623" s="20" t="s">
        <v>21470</v>
      </c>
      <c r="C623" s="20" t="s">
        <v>147</v>
      </c>
      <c r="D623" s="22" t="s">
        <v>164</v>
      </c>
      <c r="E623" s="20" t="s">
        <v>78</v>
      </c>
      <c r="F623" s="22" t="s">
        <v>19991</v>
      </c>
      <c r="G623" s="20" t="s">
        <v>2442</v>
      </c>
      <c r="H623" s="22" t="s">
        <v>19991</v>
      </c>
      <c r="I623" s="19">
        <f t="shared" si="85"/>
        <v>40</v>
      </c>
      <c r="J623" s="20" t="s">
        <v>755</v>
      </c>
      <c r="K623" s="20" t="s">
        <v>181</v>
      </c>
      <c r="L623" s="95" t="str">
        <f>IF(M623&lt;&gt;"",IF(NOT(ISNA(INDEX(cc!B:B,MATCH(M623,cc!A:A,0)))),INDEX(cc!B:B,MATCH(M623,cc!A:A,0)),"0"),"")</f>
        <v>Key Populations v3 and HIV Status (Positive)</v>
      </c>
      <c r="M623" s="97" t="s">
        <v>19977</v>
      </c>
      <c r="N623" s="28" t="str">
        <f t="shared" si="92"/>
        <v xml:space="preserve"> TARGET</v>
      </c>
      <c r="O623" s="19" t="str">
        <f t="shared" si="86"/>
        <v>TX_PVLS (D, TA, KeyPop/HIVStatus) TARGET: Viral Load Documented</v>
      </c>
      <c r="P623" s="19" t="str">
        <f t="shared" si="87"/>
        <v>TX_PVLS (D, TA, KeyPop/HIVStatus) TARGET: Viral Load Documented</v>
      </c>
      <c r="Q623" s="19" t="str">
        <f t="shared" si="93"/>
        <v>TX_PVLS (D, TA, KeyPop/HIVStatus) TARGET</v>
      </c>
      <c r="R623" s="19" t="str">
        <f t="shared" si="88"/>
        <v>TX_PVLS_D_TA_KeyPop_HIVStatus_TARGET</v>
      </c>
      <c r="S623" s="19" t="str">
        <f t="shared" si="89"/>
        <v>TX_PVLS_D_TA_KeyPop_HIVStatus_TARGET</v>
      </c>
      <c r="T623" s="19" t="b">
        <f>NOT(ISNA(VLOOKUP(B623,dbcodes!A:B,2,FALSE)))</f>
        <v>0</v>
      </c>
      <c r="U623" s="19">
        <f>IF(ISNA(VLOOKUP(B623,dbcodes!A:B,2,FALSE)),des!R2690,VLOOKUP(B623,dbcodes!A:B,2,FALSE))</f>
        <v>0</v>
      </c>
      <c r="W623" s="107" t="str">
        <f>IF(ISNA(VLOOKUP(C623,descriptions!A:B,2,FALSE)),des!V2213,IF(G623=" TARGET","Target ","")&amp;VLOOKUP(C623,descriptions!A:B,2,FALSE))</f>
        <v>Target Number of adult and pediatric ART patients with a viral load result documented in the patient medical record and /or laboratory records  in the past 12 months</v>
      </c>
      <c r="X623" s="20" t="s">
        <v>4</v>
      </c>
      <c r="Y623" s="20" t="s">
        <v>831</v>
      </c>
      <c r="Z623" s="20" t="s">
        <v>836</v>
      </c>
      <c r="AA623" s="20" t="s">
        <v>102</v>
      </c>
      <c r="AB623" s="20" t="s">
        <v>755</v>
      </c>
      <c r="AC623" s="19" t="str">
        <f>IF(AB623&lt;&gt;"",IF(NOT(ISNA(INDEX(os!A:A,MATCH(AB623,os!B:B,0)))),INDEX(os!A:A,MATCH(AB623,os!B:B,0)),"0"),"")</f>
        <v/>
      </c>
      <c r="AD623" s="20" t="s">
        <v>830</v>
      </c>
      <c r="AH623" s="93" t="str">
        <f>IF(NOT(ISNA(VLOOKUP(B:B,ResultsTargets!A:A,1,0))),"TRUE","")</f>
        <v>TRUE</v>
      </c>
      <c r="AI623" s="19" t="str">
        <f>IF(ISNA(VLOOKUP(C623,dim_techarea!A:B,2,FALSE)),"",VLOOKUP(C623,dim_techarea!A:B,2,FALSE))</f>
        <v>TX_PVLS</v>
      </c>
      <c r="AJ623" s="19" t="str">
        <f>IF(ISNA(VLOOKUP(AI623,dim_techarea!B:C,2,FALSE)),"",VLOOKUP(AI623,dim_techarea!B:C,2,FALSE))</f>
        <v>bZOF8bon1dD</v>
      </c>
      <c r="AK623" s="19" t="str">
        <f>IF(ISNA(VLOOKUP(TRIM(G623),dim_targetsresults!A:B,2,FALSE)),"",VLOOKUP(TRIM(G623),dim_targetsresults!A:C,2,FALSE))</f>
        <v>MER Targets</v>
      </c>
      <c r="AL623" s="19" t="str">
        <f>IF(ISNA(VLOOKUP(AK623,dim_targetsresults!B:C,2,FALSE)),"",VLOOKUP(AK623,dim_targetsresults!B:C,2,FALSE))</f>
        <v>W8imnja2Owd</v>
      </c>
      <c r="AM623" s="19" t="str">
        <f>IF(ISNA(VLOOKUP(TRIM(D623),dim_numeratordenominator!A:B,2,FALSE)),"",VLOOKUP(TRIM(D623),dim_numeratordenominator!A:C,2,FALSE))</f>
        <v>Denominator</v>
      </c>
      <c r="AN623" s="19" t="str">
        <f>IF(ISNA(VLOOKUP(AM623,dim_numeratordenominator!B:C,2,FALSE)),"",VLOOKUP(AM623,dim_numeratordenominator!B:C,2,FALSE))</f>
        <v>QpNj0nSuEhD</v>
      </c>
      <c r="AO623" s="19" t="str">
        <f>IF(ISNA(VLOOKUP(TRIM(E623),dim_supporttype!A:B,2,FALSE)),"",VLOOKUP(TRIM(E623),dim_supporttype!A:C,2,FALSE))</f>
        <v>TA</v>
      </c>
      <c r="AP623" s="19" t="str">
        <f>IF(ISNA(VLOOKUP(AO623,dim_supporttype!B:C,2,FALSE)),"",VLOOKUP(AO623,dim_supporttype!B:C,2,FALSE))</f>
        <v>cRAGKdWIDn4</v>
      </c>
      <c r="AQ623" s="19" t="str">
        <f>IF(ISNA(VLOOKUP(TRIM(F623),dim_disaggs!A:B,2,FALSE)),"No Disagg",VLOOKUP(TRIM(F623),dim_disaggs!A:B,2,FALSE))</f>
        <v>KeyPop/HIVStatus</v>
      </c>
      <c r="AR623" s="19" t="str">
        <f>IF(ISNA(VLOOKUP(AQ623,dim_disaggs!B:C,2,FALSE)),"",VLOOKUP(AQ623,dim_disaggs!B:C,2,FALSE))</f>
        <v>oLVJbdHt6ou</v>
      </c>
      <c r="AU623" s="72" t="s">
        <v>755</v>
      </c>
      <c r="AV623" s="73" t="s">
        <v>755</v>
      </c>
      <c r="AX623" s="66" t="s">
        <v>755</v>
      </c>
      <c r="BA623" s="105" t="str">
        <f t="shared" si="90"/>
        <v/>
      </c>
      <c r="BB623" s="20" t="str">
        <f t="shared" si="91"/>
        <v/>
      </c>
      <c r="BE623" s="75" t="s">
        <v>755</v>
      </c>
      <c r="BF623" s="73" t="s">
        <v>755</v>
      </c>
      <c r="BG623" s="55" t="s">
        <v>755</v>
      </c>
      <c r="BH623" s="76" t="s">
        <v>755</v>
      </c>
      <c r="BI623" s="20" t="s">
        <v>755</v>
      </c>
      <c r="BJ623" s="20" t="s">
        <v>755</v>
      </c>
      <c r="BK623" s="55" t="s">
        <v>755</v>
      </c>
      <c r="BL623" s="71" t="s">
        <v>755</v>
      </c>
      <c r="BM623" s="77" t="s">
        <v>755</v>
      </c>
      <c r="BN623" s="78" t="s">
        <v>755</v>
      </c>
      <c r="BO623" s="77" t="s">
        <v>755</v>
      </c>
      <c r="BP623" s="78" t="s">
        <v>755</v>
      </c>
    </row>
    <row r="624" spans="1:68" ht="18" x14ac:dyDescent="0.25">
      <c r="A624" s="22" t="s">
        <v>95</v>
      </c>
      <c r="B624" s="4" t="s">
        <v>21399</v>
      </c>
      <c r="C624" s="22" t="s">
        <v>21398</v>
      </c>
      <c r="D624" s="22" t="s">
        <v>1</v>
      </c>
      <c r="E624" s="22" t="s">
        <v>77</v>
      </c>
      <c r="F624" s="22" t="s">
        <v>19992</v>
      </c>
      <c r="G624" s="20" t="s">
        <v>20086</v>
      </c>
      <c r="H624" s="22" t="s">
        <v>19992</v>
      </c>
      <c r="I624" s="19">
        <f t="shared" si="85"/>
        <v>34</v>
      </c>
      <c r="J624" s="20" t="s">
        <v>755</v>
      </c>
      <c r="K624" s="22" t="s">
        <v>21436</v>
      </c>
      <c r="L624" s="95" t="str">
        <f>IF(M624&lt;&gt;"",IF(NOT(ISNA(INDEX(cc!B:B,MATCH(M624,cc!A:A,0)))),INDEX(cc!B:B,MATCH(M624,cc!A:A,0)),"0"),"")</f>
        <v>Age (&lt;1-50+-uk, 12), Sex and HIV Status (Positive)</v>
      </c>
      <c r="M624" s="102" t="s">
        <v>20545</v>
      </c>
      <c r="N624" s="28" t="str">
        <f t="shared" si="92"/>
        <v/>
      </c>
      <c r="O624" s="19" t="str">
        <f t="shared" si="86"/>
        <v>TX_RTT (N, DSD, Age/Sex/HIVStatus): Restarted ARV</v>
      </c>
      <c r="P624" s="19" t="str">
        <f t="shared" si="87"/>
        <v>TX_RTT (N, DSD, Age/Sex/HIVStatus): Restarted ARV</v>
      </c>
      <c r="Q624" s="19" t="str">
        <f t="shared" si="93"/>
        <v>TX_RTT (N, DSD, Age/Sex/HIVStatus)</v>
      </c>
      <c r="R624" s="19" t="str">
        <f t="shared" si="88"/>
        <v>TX_RTT_N_DSD_Age_Sex_HIVStatus</v>
      </c>
      <c r="S624" s="19" t="str">
        <f t="shared" si="89"/>
        <v>TX_RTT_N_DSD_Age_Sex_HIVStatus_</v>
      </c>
      <c r="T624" s="19" t="b">
        <f>NOT(ISNA(VLOOKUP(B624,dbcodes!A:B,2,FALSE)))</f>
        <v>0</v>
      </c>
      <c r="U624" s="19">
        <f>IF(ISNA(VLOOKUP(B624,dbcodes!A:B,2,FALSE)),des!R2691,VLOOKUP(B624,dbcodes!A:B,2,FALSE))</f>
        <v>0</v>
      </c>
      <c r="W624" s="107">
        <f>IF(ISNA(VLOOKUP(C624,descriptions!A:B,2,FALSE)),des!V2180,IF(G624=" TARGET","Target ","")&amp;VLOOKUP(C624,descriptions!A:B,2,FALSE))</f>
        <v>0</v>
      </c>
      <c r="X624" s="20" t="s">
        <v>4</v>
      </c>
      <c r="Y624" s="20" t="s">
        <v>831</v>
      </c>
      <c r="Z624" s="20" t="s">
        <v>836</v>
      </c>
      <c r="AA624" s="20" t="s">
        <v>102</v>
      </c>
      <c r="AB624" s="20" t="s">
        <v>755</v>
      </c>
      <c r="AC624" s="19" t="str">
        <f>IF(AB624&lt;&gt;"",IF(NOT(ISNA(INDEX(os!A:A,MATCH(AB624,os!B:B,0)))),INDEX(os!A:A,MATCH(AB624,os!B:B,0)),"0"),"")</f>
        <v/>
      </c>
      <c r="AD624" s="20" t="s">
        <v>830</v>
      </c>
      <c r="AH624" s="93" t="str">
        <f>IF(NOT(ISNA(VLOOKUP(B:B,ResultsTargets!A:A,1,0))),"TRUE","")</f>
        <v>TRUE</v>
      </c>
      <c r="AI624" s="19" t="str">
        <f>IF(ISNA(VLOOKUP(C624,dim_techarea!A:B,2,FALSE)),"",VLOOKUP(C624,dim_techarea!A:B,2,FALSE))</f>
        <v>TX_RTT</v>
      </c>
      <c r="AJ624" s="19" t="str">
        <f>IF(ISNA(VLOOKUP(AI624,dim_techarea!B:C,2,FALSE)),"",VLOOKUP(AI624,dim_techarea!B:C,2,FALSE))</f>
        <v>o8GCardEcYz</v>
      </c>
      <c r="AK624" s="19" t="str">
        <f>IF(ISNA(VLOOKUP(TRIM(G624),dim_targetsresults!A:B,2,FALSE)),"",VLOOKUP(TRIM(G624),dim_targetsresults!A:C,2,FALSE))</f>
        <v>MER Results</v>
      </c>
      <c r="AL624" s="19" t="str">
        <f>IF(ISNA(VLOOKUP(AK624,dim_targetsresults!B:C,2,FALSE)),"",VLOOKUP(AK624,dim_targetsresults!B:C,2,FALSE))</f>
        <v>Jh0jDM5yQ2E</v>
      </c>
      <c r="AM624" s="19" t="str">
        <f>IF(ISNA(VLOOKUP(TRIM(D624),dim_numeratordenominator!A:B,2,FALSE)),"",VLOOKUP(TRIM(D624),dim_numeratordenominator!A:C,2,FALSE))</f>
        <v>Numerator</v>
      </c>
      <c r="AN624" s="19" t="str">
        <f>IF(ISNA(VLOOKUP(AM624,dim_numeratordenominator!B:C,2,FALSE)),"",VLOOKUP(AM624,dim_numeratordenominator!B:C,2,FALSE))</f>
        <v>Som9NRMQqV7</v>
      </c>
      <c r="AO624" s="19" t="str">
        <f>IF(ISNA(VLOOKUP(TRIM(E624),dim_supporttype!A:B,2,FALSE)),"",VLOOKUP(TRIM(E624),dim_supporttype!A:C,2,FALSE))</f>
        <v>DSD</v>
      </c>
      <c r="AP624" s="19" t="str">
        <f>IF(ISNA(VLOOKUP(AO624,dim_supporttype!B:C,2,FALSE)),"",VLOOKUP(AO624,dim_supporttype!B:C,2,FALSE))</f>
        <v>iM13vdNLWKb</v>
      </c>
      <c r="AQ624" s="19" t="str">
        <f>IF(ISNA(VLOOKUP(TRIM(F624),dim_disaggs!A:B,2,FALSE)),"No Disagg",VLOOKUP(TRIM(F624),dim_disaggs!A:B,2,FALSE))</f>
        <v>Age/Sex/HIVStatus</v>
      </c>
      <c r="AR624" s="19" t="str">
        <f>IF(ISNA(VLOOKUP(AQ624,dim_disaggs!B:C,2,FALSE)),"",VLOOKUP(AQ624,dim_disaggs!B:C,2,FALSE))</f>
        <v>pxz2gGSIQhG</v>
      </c>
      <c r="AU624" s="72" t="s">
        <v>755</v>
      </c>
      <c r="AV624" s="73" t="s">
        <v>755</v>
      </c>
      <c r="AX624" s="66" t="s">
        <v>755</v>
      </c>
      <c r="BA624" s="105" t="str">
        <f t="shared" si="90"/>
        <v>Top Level Numerator</v>
      </c>
      <c r="BB624" s="20" t="str">
        <f t="shared" si="91"/>
        <v>PE5QVF0w4xj</v>
      </c>
      <c r="BE624" s="75" t="s">
        <v>755</v>
      </c>
      <c r="BF624" s="73" t="s">
        <v>755</v>
      </c>
      <c r="BG624" s="55" t="s">
        <v>755</v>
      </c>
      <c r="BH624" s="76" t="s">
        <v>755</v>
      </c>
      <c r="BI624" s="20" t="s">
        <v>755</v>
      </c>
      <c r="BJ624" s="20" t="s">
        <v>755</v>
      </c>
      <c r="BM624" s="77" t="s">
        <v>21473</v>
      </c>
      <c r="BN624" s="78" t="s">
        <v>21476</v>
      </c>
      <c r="BO624" s="77" t="s">
        <v>25670</v>
      </c>
      <c r="BP624" s="78" t="s">
        <v>25672</v>
      </c>
    </row>
    <row r="625" spans="1:68" ht="18" x14ac:dyDescent="0.25">
      <c r="A625" s="22" t="s">
        <v>95</v>
      </c>
      <c r="B625" s="4" t="s">
        <v>21400</v>
      </c>
      <c r="C625" s="22" t="s">
        <v>21398</v>
      </c>
      <c r="D625" s="22" t="s">
        <v>1</v>
      </c>
      <c r="E625" s="22" t="s">
        <v>78</v>
      </c>
      <c r="F625" s="22" t="s">
        <v>19992</v>
      </c>
      <c r="G625" s="20" t="s">
        <v>20086</v>
      </c>
      <c r="H625" s="22" t="s">
        <v>19992</v>
      </c>
      <c r="I625" s="19">
        <f t="shared" si="85"/>
        <v>33</v>
      </c>
      <c r="J625" s="20" t="s">
        <v>755</v>
      </c>
      <c r="K625" s="22" t="s">
        <v>21436</v>
      </c>
      <c r="L625" s="95" t="str">
        <f>IF(M625&lt;&gt;"",IF(NOT(ISNA(INDEX(cc!B:B,MATCH(M625,cc!A:A,0)))),INDEX(cc!B:B,MATCH(M625,cc!A:A,0)),"0"),"")</f>
        <v>Age (&lt;1-50+-uk, 12), Sex and HIV Status (Positive)</v>
      </c>
      <c r="M625" s="102" t="s">
        <v>20545</v>
      </c>
      <c r="N625" s="28" t="str">
        <f t="shared" si="92"/>
        <v/>
      </c>
      <c r="O625" s="19" t="str">
        <f t="shared" si="86"/>
        <v>TX_RTT (N, TA, Age/Sex/HIVStatus): Restarted ARV</v>
      </c>
      <c r="P625" s="19" t="str">
        <f t="shared" si="87"/>
        <v>TX_RTT (N, TA, Age/Sex/HIVStatus): Restarted ARV</v>
      </c>
      <c r="Q625" s="19" t="str">
        <f t="shared" si="93"/>
        <v>TX_RTT (N, TA, Age/Sex/HIVStatus)</v>
      </c>
      <c r="R625" s="19" t="str">
        <f t="shared" si="88"/>
        <v>TX_RTT_N_TA_Age_Sex_HIVStatus</v>
      </c>
      <c r="S625" s="19" t="str">
        <f t="shared" si="89"/>
        <v>TX_RTT_N_TA_Age_Sex_HIVStatus_</v>
      </c>
      <c r="T625" s="19" t="b">
        <f>NOT(ISNA(VLOOKUP(B625,dbcodes!A:B,2,FALSE)))</f>
        <v>0</v>
      </c>
      <c r="U625" s="19">
        <f>IF(ISNA(VLOOKUP(B625,dbcodes!A:B,2,FALSE)),des!R2692,VLOOKUP(B625,dbcodes!A:B,2,FALSE))</f>
        <v>0</v>
      </c>
      <c r="W625" s="107">
        <f>IF(ISNA(VLOOKUP(C625,descriptions!A:B,2,FALSE)),des!V2181,IF(G625=" TARGET","Target ","")&amp;VLOOKUP(C625,descriptions!A:B,2,FALSE))</f>
        <v>0</v>
      </c>
      <c r="X625" s="20" t="s">
        <v>4</v>
      </c>
      <c r="Y625" s="20" t="s">
        <v>831</v>
      </c>
      <c r="Z625" s="20" t="s">
        <v>836</v>
      </c>
      <c r="AA625" s="20" t="s">
        <v>102</v>
      </c>
      <c r="AB625" s="20" t="s">
        <v>755</v>
      </c>
      <c r="AC625" s="19" t="str">
        <f>IF(AB625&lt;&gt;"",IF(NOT(ISNA(INDEX(os!A:A,MATCH(AB625,os!B:B,0)))),INDEX(os!A:A,MATCH(AB625,os!B:B,0)),"0"),"")</f>
        <v/>
      </c>
      <c r="AD625" s="20" t="s">
        <v>830</v>
      </c>
      <c r="AH625" s="93" t="str">
        <f>IF(NOT(ISNA(VLOOKUP(B:B,ResultsTargets!A:A,1,0))),"TRUE","")</f>
        <v>TRUE</v>
      </c>
      <c r="AI625" s="19" t="str">
        <f>IF(ISNA(VLOOKUP(C625,dim_techarea!A:B,2,FALSE)),"",VLOOKUP(C625,dim_techarea!A:B,2,FALSE))</f>
        <v>TX_RTT</v>
      </c>
      <c r="AJ625" s="19" t="str">
        <f>IF(ISNA(VLOOKUP(AI625,dim_techarea!B:C,2,FALSE)),"",VLOOKUP(AI625,dim_techarea!B:C,2,FALSE))</f>
        <v>o8GCardEcYz</v>
      </c>
      <c r="AK625" s="19" t="str">
        <f>IF(ISNA(VLOOKUP(TRIM(G625),dim_targetsresults!A:B,2,FALSE)),"",VLOOKUP(TRIM(G625),dim_targetsresults!A:C,2,FALSE))</f>
        <v>MER Results</v>
      </c>
      <c r="AL625" s="19" t="str">
        <f>IF(ISNA(VLOOKUP(AK625,dim_targetsresults!B:C,2,FALSE)),"",VLOOKUP(AK625,dim_targetsresults!B:C,2,FALSE))</f>
        <v>Jh0jDM5yQ2E</v>
      </c>
      <c r="AM625" s="19" t="str">
        <f>IF(ISNA(VLOOKUP(TRIM(D625),dim_numeratordenominator!A:B,2,FALSE)),"",VLOOKUP(TRIM(D625),dim_numeratordenominator!A:C,2,FALSE))</f>
        <v>Numerator</v>
      </c>
      <c r="AN625" s="19" t="str">
        <f>IF(ISNA(VLOOKUP(AM625,dim_numeratordenominator!B:C,2,FALSE)),"",VLOOKUP(AM625,dim_numeratordenominator!B:C,2,FALSE))</f>
        <v>Som9NRMQqV7</v>
      </c>
      <c r="AO625" s="19" t="str">
        <f>IF(ISNA(VLOOKUP(TRIM(E625),dim_supporttype!A:B,2,FALSE)),"",VLOOKUP(TRIM(E625),dim_supporttype!A:C,2,FALSE))</f>
        <v>TA</v>
      </c>
      <c r="AP625" s="19" t="str">
        <f>IF(ISNA(VLOOKUP(AO625,dim_supporttype!B:C,2,FALSE)),"",VLOOKUP(AO625,dim_supporttype!B:C,2,FALSE))</f>
        <v>cRAGKdWIDn4</v>
      </c>
      <c r="AQ625" s="19" t="str">
        <f>IF(ISNA(VLOOKUP(TRIM(F625),dim_disaggs!A:B,2,FALSE)),"No Disagg",VLOOKUP(TRIM(F625),dim_disaggs!A:B,2,FALSE))</f>
        <v>Age/Sex/HIVStatus</v>
      </c>
      <c r="AR625" s="19" t="str">
        <f>IF(ISNA(VLOOKUP(AQ625,dim_disaggs!B:C,2,FALSE)),"",VLOOKUP(AQ625,dim_disaggs!B:C,2,FALSE))</f>
        <v>pxz2gGSIQhG</v>
      </c>
      <c r="AU625" s="72" t="s">
        <v>755</v>
      </c>
      <c r="AV625" s="73" t="s">
        <v>755</v>
      </c>
      <c r="AX625" s="66" t="s">
        <v>755</v>
      </c>
      <c r="BA625" s="105" t="str">
        <f t="shared" si="90"/>
        <v>Top Level Numerator</v>
      </c>
      <c r="BB625" s="20" t="str">
        <f t="shared" si="91"/>
        <v>PE5QVF0w4xj</v>
      </c>
      <c r="BE625" s="75" t="s">
        <v>755</v>
      </c>
      <c r="BF625" s="73" t="s">
        <v>755</v>
      </c>
      <c r="BG625" s="55" t="s">
        <v>755</v>
      </c>
      <c r="BH625" s="76" t="s">
        <v>755</v>
      </c>
      <c r="BI625" s="20" t="s">
        <v>755</v>
      </c>
      <c r="BJ625" s="20" t="s">
        <v>755</v>
      </c>
      <c r="BM625" s="77" t="s">
        <v>21473</v>
      </c>
      <c r="BN625" s="78" t="s">
        <v>21476</v>
      </c>
      <c r="BO625" s="77" t="s">
        <v>25670</v>
      </c>
      <c r="BP625" s="78" t="s">
        <v>25672</v>
      </c>
    </row>
    <row r="626" spans="1:68" x14ac:dyDescent="0.2">
      <c r="A626" s="22" t="s">
        <v>95</v>
      </c>
      <c r="B626" s="4" t="s">
        <v>21401</v>
      </c>
      <c r="C626" s="22" t="s">
        <v>21398</v>
      </c>
      <c r="D626" s="22" t="s">
        <v>1</v>
      </c>
      <c r="E626" s="22" t="s">
        <v>77</v>
      </c>
      <c r="F626" s="20" t="s">
        <v>19991</v>
      </c>
      <c r="G626" s="20" t="s">
        <v>20086</v>
      </c>
      <c r="H626" s="20" t="s">
        <v>19991</v>
      </c>
      <c r="I626" s="19">
        <f t="shared" si="85"/>
        <v>33</v>
      </c>
      <c r="J626" s="20" t="s">
        <v>755</v>
      </c>
      <c r="K626" s="22" t="s">
        <v>21436</v>
      </c>
      <c r="L626" s="95" t="str">
        <f>IF(M626&lt;&gt;"",IF(NOT(ISNA(INDEX(cc!B:B,MATCH(M626,cc!A:A,0)))),INDEX(cc!B:B,MATCH(M626,cc!A:A,0)),"0"),"")</f>
        <v>Key Populations v3 and HIV Status (Positive)</v>
      </c>
      <c r="M626" s="97" t="s">
        <v>19977</v>
      </c>
      <c r="N626" s="28" t="str">
        <f t="shared" si="92"/>
        <v/>
      </c>
      <c r="O626" s="19" t="str">
        <f t="shared" si="86"/>
        <v>TX_RTT (N, DSD, KeyPop/HIVStatus): Restarted ARV</v>
      </c>
      <c r="P626" s="19" t="str">
        <f t="shared" si="87"/>
        <v>TX_RTT (N, DSD, KeyPop/HIVStatus): Restarted ARV</v>
      </c>
      <c r="Q626" s="19" t="str">
        <f t="shared" si="93"/>
        <v>TX_RTT (N, DSD, KeyPop/HIVStatus)</v>
      </c>
      <c r="R626" s="19" t="str">
        <f t="shared" si="88"/>
        <v>TX_RTT_N_DSD_KeyPop_HIVStatus</v>
      </c>
      <c r="S626" s="19" t="str">
        <f t="shared" si="89"/>
        <v>TX_RTT_N_DSD_KeyPop_HIVStatus_</v>
      </c>
      <c r="T626" s="19" t="b">
        <f>NOT(ISNA(VLOOKUP(B626,dbcodes!A:B,2,FALSE)))</f>
        <v>0</v>
      </c>
      <c r="U626" s="19">
        <f>IF(ISNA(VLOOKUP(B626,dbcodes!A:B,2,FALSE)),des!R2693,VLOOKUP(B626,dbcodes!A:B,2,FALSE))</f>
        <v>0</v>
      </c>
      <c r="W626" s="107">
        <f>IF(ISNA(VLOOKUP(C626,descriptions!A:B,2,FALSE)),des!V2182,IF(G626=" TARGET","Target ","")&amp;VLOOKUP(C626,descriptions!A:B,2,FALSE))</f>
        <v>0</v>
      </c>
      <c r="X626" s="20" t="s">
        <v>4</v>
      </c>
      <c r="Y626" s="20" t="s">
        <v>831</v>
      </c>
      <c r="Z626" s="20" t="s">
        <v>836</v>
      </c>
      <c r="AA626" s="20" t="s">
        <v>102</v>
      </c>
      <c r="AB626" s="20" t="s">
        <v>755</v>
      </c>
      <c r="AC626" s="19" t="str">
        <f>IF(AB626&lt;&gt;"",IF(NOT(ISNA(INDEX(os!A:A,MATCH(AB626,os!B:B,0)))),INDEX(os!A:A,MATCH(AB626,os!B:B,0)),"0"),"")</f>
        <v/>
      </c>
      <c r="AD626" s="20" t="s">
        <v>830</v>
      </c>
      <c r="AH626" s="93" t="str">
        <f>IF(NOT(ISNA(VLOOKUP(B:B,ResultsTargets!A:A,1,0))),"TRUE","")</f>
        <v>TRUE</v>
      </c>
      <c r="AI626" s="19" t="str">
        <f>IF(ISNA(VLOOKUP(C626,dim_techarea!A:B,2,FALSE)),"",VLOOKUP(C626,dim_techarea!A:B,2,FALSE))</f>
        <v>TX_RTT</v>
      </c>
      <c r="AJ626" s="19" t="str">
        <f>IF(ISNA(VLOOKUP(AI626,dim_techarea!B:C,2,FALSE)),"",VLOOKUP(AI626,dim_techarea!B:C,2,FALSE))</f>
        <v>o8GCardEcYz</v>
      </c>
      <c r="AK626" s="19" t="str">
        <f>IF(ISNA(VLOOKUP(TRIM(G626),dim_targetsresults!A:B,2,FALSE)),"",VLOOKUP(TRIM(G626),dim_targetsresults!A:C,2,FALSE))</f>
        <v>MER Results</v>
      </c>
      <c r="AL626" s="19" t="str">
        <f>IF(ISNA(VLOOKUP(AK626,dim_targetsresults!B:C,2,FALSE)),"",VLOOKUP(AK626,dim_targetsresults!B:C,2,FALSE))</f>
        <v>Jh0jDM5yQ2E</v>
      </c>
      <c r="AM626" s="19" t="str">
        <f>IF(ISNA(VLOOKUP(TRIM(D626),dim_numeratordenominator!A:B,2,FALSE)),"",VLOOKUP(TRIM(D626),dim_numeratordenominator!A:C,2,FALSE))</f>
        <v>Numerator</v>
      </c>
      <c r="AN626" s="19" t="str">
        <f>IF(ISNA(VLOOKUP(AM626,dim_numeratordenominator!B:C,2,FALSE)),"",VLOOKUP(AM626,dim_numeratordenominator!B:C,2,FALSE))</f>
        <v>Som9NRMQqV7</v>
      </c>
      <c r="AO626" s="19" t="str">
        <f>IF(ISNA(VLOOKUP(TRIM(E626),dim_supporttype!A:B,2,FALSE)),"",VLOOKUP(TRIM(E626),dim_supporttype!A:C,2,FALSE))</f>
        <v>DSD</v>
      </c>
      <c r="AP626" s="19" t="str">
        <f>IF(ISNA(VLOOKUP(AO626,dim_supporttype!B:C,2,FALSE)),"",VLOOKUP(AO626,dim_supporttype!B:C,2,FALSE))</f>
        <v>iM13vdNLWKb</v>
      </c>
      <c r="AQ626" s="19" t="str">
        <f>IF(ISNA(VLOOKUP(TRIM(F626),dim_disaggs!A:B,2,FALSE)),"No Disagg",VLOOKUP(TRIM(F626),dim_disaggs!A:B,2,FALSE))</f>
        <v>KeyPop/HIVStatus</v>
      </c>
      <c r="AR626" s="19" t="str">
        <f>IF(ISNA(VLOOKUP(AQ626,dim_disaggs!B:C,2,FALSE)),"",VLOOKUP(AQ626,dim_disaggs!B:C,2,FALSE))</f>
        <v>oLVJbdHt6ou</v>
      </c>
      <c r="AU626" s="72" t="s">
        <v>755</v>
      </c>
      <c r="AV626" s="73" t="s">
        <v>755</v>
      </c>
      <c r="AX626" s="66" t="s">
        <v>755</v>
      </c>
      <c r="BA626" s="105" t="str">
        <f t="shared" si="90"/>
        <v/>
      </c>
      <c r="BB626" s="20" t="str">
        <f t="shared" si="91"/>
        <v/>
      </c>
      <c r="BE626" s="75" t="s">
        <v>755</v>
      </c>
      <c r="BF626" s="73" t="s">
        <v>755</v>
      </c>
      <c r="BG626" s="55" t="s">
        <v>755</v>
      </c>
      <c r="BH626" s="76" t="s">
        <v>755</v>
      </c>
      <c r="BI626" s="20" t="s">
        <v>755</v>
      </c>
      <c r="BJ626" s="20" t="s">
        <v>755</v>
      </c>
      <c r="BK626" s="55" t="s">
        <v>755</v>
      </c>
      <c r="BL626" s="71" t="s">
        <v>755</v>
      </c>
      <c r="BM626" s="77" t="s">
        <v>755</v>
      </c>
      <c r="BN626" s="78" t="s">
        <v>755</v>
      </c>
      <c r="BO626" s="77" t="s">
        <v>755</v>
      </c>
      <c r="BP626" s="78" t="s">
        <v>755</v>
      </c>
    </row>
    <row r="627" spans="1:68" x14ac:dyDescent="0.2">
      <c r="A627" s="22" t="s">
        <v>95</v>
      </c>
      <c r="B627" s="4" t="s">
        <v>21402</v>
      </c>
      <c r="C627" s="22" t="s">
        <v>21398</v>
      </c>
      <c r="D627" s="22" t="s">
        <v>1</v>
      </c>
      <c r="E627" s="22" t="s">
        <v>78</v>
      </c>
      <c r="F627" s="20" t="s">
        <v>19991</v>
      </c>
      <c r="G627" s="20" t="s">
        <v>20086</v>
      </c>
      <c r="H627" s="20" t="s">
        <v>19991</v>
      </c>
      <c r="I627" s="19">
        <f t="shared" si="85"/>
        <v>32</v>
      </c>
      <c r="J627" s="20" t="s">
        <v>755</v>
      </c>
      <c r="K627" s="22" t="s">
        <v>21436</v>
      </c>
      <c r="L627" s="95" t="str">
        <f>IF(M627&lt;&gt;"",IF(NOT(ISNA(INDEX(cc!B:B,MATCH(M627,cc!A:A,0)))),INDEX(cc!B:B,MATCH(M627,cc!A:A,0)),"0"),"")</f>
        <v>Key Populations v3 and HIV Status (Positive)</v>
      </c>
      <c r="M627" s="97" t="s">
        <v>19977</v>
      </c>
      <c r="N627" s="28" t="str">
        <f t="shared" si="92"/>
        <v/>
      </c>
      <c r="O627" s="19" t="str">
        <f t="shared" si="86"/>
        <v>TX_RTT (N, TA, KeyPop/HIVStatus): Restarted ARV</v>
      </c>
      <c r="P627" s="19" t="str">
        <f t="shared" si="87"/>
        <v>TX_RTT (N, TA, KeyPop/HIVStatus): Restarted ARV</v>
      </c>
      <c r="Q627" s="19" t="str">
        <f t="shared" si="93"/>
        <v>TX_RTT (N, TA, KeyPop/HIVStatus)</v>
      </c>
      <c r="R627" s="19" t="str">
        <f t="shared" si="88"/>
        <v>TX_RTT_N_TA_KeyPop_HIVStatus</v>
      </c>
      <c r="S627" s="19" t="str">
        <f t="shared" si="89"/>
        <v>TX_RTT_N_TA_KeyPop_HIVStatus_</v>
      </c>
      <c r="T627" s="19" t="b">
        <f>NOT(ISNA(VLOOKUP(B627,dbcodes!A:B,2,FALSE)))</f>
        <v>0</v>
      </c>
      <c r="U627" s="19">
        <f>IF(ISNA(VLOOKUP(B627,dbcodes!A:B,2,FALSE)),des!R2694,VLOOKUP(B627,dbcodes!A:B,2,FALSE))</f>
        <v>0</v>
      </c>
      <c r="W627" s="107">
        <f>IF(ISNA(VLOOKUP(C627,descriptions!A:B,2,FALSE)),des!V2183,IF(G627=" TARGET","Target ","")&amp;VLOOKUP(C627,descriptions!A:B,2,FALSE))</f>
        <v>0</v>
      </c>
      <c r="X627" s="20" t="s">
        <v>4</v>
      </c>
      <c r="Y627" s="20" t="s">
        <v>831</v>
      </c>
      <c r="Z627" s="20" t="s">
        <v>836</v>
      </c>
      <c r="AA627" s="20" t="s">
        <v>102</v>
      </c>
      <c r="AB627" s="20" t="s">
        <v>755</v>
      </c>
      <c r="AC627" s="19" t="str">
        <f>IF(AB627&lt;&gt;"",IF(NOT(ISNA(INDEX(os!A:A,MATCH(AB627,os!B:B,0)))),INDEX(os!A:A,MATCH(AB627,os!B:B,0)),"0"),"")</f>
        <v/>
      </c>
      <c r="AD627" s="20" t="s">
        <v>830</v>
      </c>
      <c r="AH627" s="93" t="str">
        <f>IF(NOT(ISNA(VLOOKUP(B:B,ResultsTargets!A:A,1,0))),"TRUE","")</f>
        <v>TRUE</v>
      </c>
      <c r="AI627" s="19" t="str">
        <f>IF(ISNA(VLOOKUP(C627,dim_techarea!A:B,2,FALSE)),"",VLOOKUP(C627,dim_techarea!A:B,2,FALSE))</f>
        <v>TX_RTT</v>
      </c>
      <c r="AJ627" s="19" t="str">
        <f>IF(ISNA(VLOOKUP(AI627,dim_techarea!B:C,2,FALSE)),"",VLOOKUP(AI627,dim_techarea!B:C,2,FALSE))</f>
        <v>o8GCardEcYz</v>
      </c>
      <c r="AK627" s="19" t="str">
        <f>IF(ISNA(VLOOKUP(TRIM(G627),dim_targetsresults!A:B,2,FALSE)),"",VLOOKUP(TRIM(G627),dim_targetsresults!A:C,2,FALSE))</f>
        <v>MER Results</v>
      </c>
      <c r="AL627" s="19" t="str">
        <f>IF(ISNA(VLOOKUP(AK627,dim_targetsresults!B:C,2,FALSE)),"",VLOOKUP(AK627,dim_targetsresults!B:C,2,FALSE))</f>
        <v>Jh0jDM5yQ2E</v>
      </c>
      <c r="AM627" s="19" t="str">
        <f>IF(ISNA(VLOOKUP(TRIM(D627),dim_numeratordenominator!A:B,2,FALSE)),"",VLOOKUP(TRIM(D627),dim_numeratordenominator!A:C,2,FALSE))</f>
        <v>Numerator</v>
      </c>
      <c r="AN627" s="19" t="str">
        <f>IF(ISNA(VLOOKUP(AM627,dim_numeratordenominator!B:C,2,FALSE)),"",VLOOKUP(AM627,dim_numeratordenominator!B:C,2,FALSE))</f>
        <v>Som9NRMQqV7</v>
      </c>
      <c r="AO627" s="19" t="str">
        <f>IF(ISNA(VLOOKUP(TRIM(E627),dim_supporttype!A:B,2,FALSE)),"",VLOOKUP(TRIM(E627),dim_supporttype!A:C,2,FALSE))</f>
        <v>TA</v>
      </c>
      <c r="AP627" s="19" t="str">
        <f>IF(ISNA(VLOOKUP(AO627,dim_supporttype!B:C,2,FALSE)),"",VLOOKUP(AO627,dim_supporttype!B:C,2,FALSE))</f>
        <v>cRAGKdWIDn4</v>
      </c>
      <c r="AQ627" s="19" t="str">
        <f>IF(ISNA(VLOOKUP(TRIM(F627),dim_disaggs!A:B,2,FALSE)),"No Disagg",VLOOKUP(TRIM(F627),dim_disaggs!A:B,2,FALSE))</f>
        <v>KeyPop/HIVStatus</v>
      </c>
      <c r="AR627" s="19" t="str">
        <f>IF(ISNA(VLOOKUP(AQ627,dim_disaggs!B:C,2,FALSE)),"",VLOOKUP(AQ627,dim_disaggs!B:C,2,FALSE))</f>
        <v>oLVJbdHt6ou</v>
      </c>
      <c r="AU627" s="72" t="s">
        <v>755</v>
      </c>
      <c r="AV627" s="73" t="s">
        <v>755</v>
      </c>
      <c r="AX627" s="66" t="s">
        <v>755</v>
      </c>
      <c r="BA627" s="105" t="str">
        <f t="shared" si="90"/>
        <v/>
      </c>
      <c r="BB627" s="20" t="str">
        <f t="shared" si="91"/>
        <v/>
      </c>
      <c r="BE627" s="75" t="s">
        <v>755</v>
      </c>
      <c r="BF627" s="73" t="s">
        <v>755</v>
      </c>
      <c r="BG627" s="55" t="s">
        <v>755</v>
      </c>
      <c r="BH627" s="76" t="s">
        <v>755</v>
      </c>
      <c r="BI627" s="20" t="s">
        <v>755</v>
      </c>
      <c r="BJ627" s="20" t="s">
        <v>755</v>
      </c>
      <c r="BK627" s="55" t="s">
        <v>755</v>
      </c>
      <c r="BL627" s="71" t="s">
        <v>755</v>
      </c>
      <c r="BM627" s="77" t="s">
        <v>755</v>
      </c>
      <c r="BN627" s="78" t="s">
        <v>755</v>
      </c>
      <c r="BO627" s="77" t="s">
        <v>755</v>
      </c>
      <c r="BP627" s="78" t="s">
        <v>755</v>
      </c>
    </row>
    <row r="628" spans="1:68" x14ac:dyDescent="0.2">
      <c r="A628" s="22" t="s">
        <v>95</v>
      </c>
      <c r="B628" s="5" t="s">
        <v>21445</v>
      </c>
      <c r="C628" s="22" t="s">
        <v>21398</v>
      </c>
      <c r="D628" s="22" t="s">
        <v>1</v>
      </c>
      <c r="E628" s="22" t="s">
        <v>264</v>
      </c>
      <c r="F628" s="22"/>
      <c r="G628" s="22" t="s">
        <v>20086</v>
      </c>
      <c r="H628" s="22"/>
      <c r="I628" s="19">
        <f t="shared" si="85"/>
        <v>25</v>
      </c>
      <c r="K628" s="22" t="s">
        <v>21436</v>
      </c>
      <c r="L628" s="95" t="str">
        <f>IF(M628&lt;&gt;"",IF(NOT(ISNA(INDEX(cc!B:B,MATCH(M628,cc!A:A,0)))),INDEX(cc!B:B,MATCH(M628,cc!A:A,0)),"0"),"")</f>
        <v>default</v>
      </c>
      <c r="M628" s="97" t="s">
        <v>13</v>
      </c>
      <c r="N628" s="28" t="str">
        <f t="shared" si="92"/>
        <v/>
      </c>
      <c r="O628" s="19" t="str">
        <f t="shared" si="86"/>
        <v>TX_RTT (N, DSD_NARRATIVE): Restarted ARV</v>
      </c>
      <c r="P628" s="19" t="str">
        <f t="shared" si="87"/>
        <v>TX_RTT (N, DSD_NARRATIVE): Restarted ARV</v>
      </c>
      <c r="Q628" s="19" t="str">
        <f t="shared" si="93"/>
        <v>TX_RTT (N, DSD_NARRATIVE)</v>
      </c>
      <c r="R628" s="19" t="str">
        <f t="shared" si="88"/>
        <v>TX_RTT_N_DSD_NARRATIVE</v>
      </c>
      <c r="S628" s="19" t="str">
        <f t="shared" si="89"/>
        <v>TX_RTT_N_DSD_NARRATIVE_</v>
      </c>
      <c r="T628" s="19" t="b">
        <f>NOT(ISNA(VLOOKUP(B628,dbcodes!A:B,2,FALSE)))</f>
        <v>0</v>
      </c>
      <c r="U628" s="19">
        <f>IF(ISNA(VLOOKUP(B628,dbcodes!A:B,2,FALSE)),des!R2695,VLOOKUP(B628,dbcodes!A:B,2,FALSE))</f>
        <v>0</v>
      </c>
      <c r="W628" s="108" t="str">
        <f>IF(ISNA(VLOOKUP(C628,descriptions!A:B,2,FALSE)),des!V2196,IF(G628=" TARGET","Target ","")&amp;VLOOKUP(C628,descriptions!A:B,2,FALSE))</f>
        <v>Number of adult and pediatric ART patients with a viral load result documented in the patient medical record within the past 12 months.</v>
      </c>
      <c r="X628" s="20" t="s">
        <v>9</v>
      </c>
      <c r="Y628" s="20" t="s">
        <v>831</v>
      </c>
      <c r="Z628" s="20" t="s">
        <v>836</v>
      </c>
      <c r="AA628" s="20" t="s">
        <v>102</v>
      </c>
      <c r="AB628" s="20" t="s">
        <v>755</v>
      </c>
      <c r="AC628" s="19" t="str">
        <f>IF(AB628&lt;&gt;"",IF(NOT(ISNA(INDEX(os!A:A,MATCH(AB628,os!B:B,0)))),INDEX(os!A:A,MATCH(AB628,os!B:B,0)),"0"),"")</f>
        <v/>
      </c>
      <c r="AD628" s="20" t="s">
        <v>830</v>
      </c>
      <c r="AH628" s="93" t="str">
        <f>IF(NOT(ISNA(VLOOKUP(B:B,ResultsTargets!A:A,1,0))),"TRUE","")</f>
        <v>TRUE</v>
      </c>
      <c r="AI628" s="19" t="str">
        <f>IF(ISNA(VLOOKUP(C628,dim_techarea!A:B,2,FALSE)),"",VLOOKUP(C628,dim_techarea!A:B,2,FALSE))</f>
        <v>TX_RTT</v>
      </c>
      <c r="AJ628" s="19" t="str">
        <f>IF(ISNA(VLOOKUP(AI628,dim_techarea!B:C,2,FALSE)),"",VLOOKUP(AI628,dim_techarea!B:C,2,FALSE))</f>
        <v>o8GCardEcYz</v>
      </c>
      <c r="AK628" s="19" t="str">
        <f>IF(ISNA(VLOOKUP(TRIM(G628),dim_targetsresults!A:B,2,FALSE)),"",VLOOKUP(TRIM(G628),dim_targetsresults!A:C,2,FALSE))</f>
        <v>MER Results</v>
      </c>
      <c r="AL628" s="19" t="str">
        <f>IF(ISNA(VLOOKUP(AK628,dim_targetsresults!B:C,2,FALSE)),"",VLOOKUP(AK628,dim_targetsresults!B:C,2,FALSE))</f>
        <v>Jh0jDM5yQ2E</v>
      </c>
      <c r="AM628" s="19" t="str">
        <f>IF(ISNA(VLOOKUP(TRIM(D628),dim_numeratordenominator!A:B,2,FALSE)),"",VLOOKUP(TRIM(D628),dim_numeratordenominator!A:C,2,FALSE))</f>
        <v>Numerator</v>
      </c>
      <c r="AN628" s="19" t="str">
        <f>IF(ISNA(VLOOKUP(AM628,dim_numeratordenominator!B:C,2,FALSE)),"",VLOOKUP(AM628,dim_numeratordenominator!B:C,2,FALSE))</f>
        <v>Som9NRMQqV7</v>
      </c>
      <c r="AO628" s="19" t="str">
        <f>IF(ISNA(VLOOKUP(TRIM(E628),dim_supporttype!A:B,2,FALSE)),"",VLOOKUP(TRIM(E628),dim_supporttype!A:C,2,FALSE))</f>
        <v>DSD Narratives</v>
      </c>
      <c r="AP628" s="19" t="str">
        <f>IF(ISNA(VLOOKUP(AO628,dim_supporttype!B:C,2,FALSE)),"",VLOOKUP(AO628,dim_supporttype!B:C,2,FALSE))</f>
        <v>ySGf8v2q9Rm</v>
      </c>
      <c r="AQ628" s="19" t="str">
        <f>IF(ISNA(VLOOKUP(TRIM(F628),dim_disaggs!A:B,2,FALSE)),"No Disagg",VLOOKUP(TRIM(F628),dim_disaggs!A:B,2,FALSE))</f>
        <v>No Disagg</v>
      </c>
      <c r="AR628" s="19" t="str">
        <f>IF(ISNA(VLOOKUP(AQ628,dim_disaggs!B:C,2,FALSE)),"",VLOOKUP(AQ628,dim_disaggs!B:C,2,FALSE))</f>
        <v>werJlVT6sf3</v>
      </c>
      <c r="AU628" s="72" t="s">
        <v>755</v>
      </c>
      <c r="AV628" s="73" t="s">
        <v>755</v>
      </c>
      <c r="AX628" s="66" t="s">
        <v>755</v>
      </c>
      <c r="BA628" s="105" t="str">
        <f t="shared" si="90"/>
        <v/>
      </c>
      <c r="BB628" s="20" t="str">
        <f t="shared" si="91"/>
        <v/>
      </c>
      <c r="BE628" s="75" t="s">
        <v>755</v>
      </c>
      <c r="BF628" s="73" t="s">
        <v>755</v>
      </c>
      <c r="BK628" s="55" t="s">
        <v>755</v>
      </c>
      <c r="BL628" s="71" t="s">
        <v>755</v>
      </c>
      <c r="BM628" s="77" t="s">
        <v>755</v>
      </c>
      <c r="BN628" s="78" t="s">
        <v>755</v>
      </c>
      <c r="BO628" s="77" t="s">
        <v>755</v>
      </c>
      <c r="BP628" s="78" t="s">
        <v>755</v>
      </c>
    </row>
    <row r="629" spans="1:68" x14ac:dyDescent="0.2">
      <c r="A629" s="22" t="s">
        <v>95</v>
      </c>
      <c r="B629" s="5" t="s">
        <v>21446</v>
      </c>
      <c r="C629" s="22" t="s">
        <v>21398</v>
      </c>
      <c r="D629" s="22" t="s">
        <v>1</v>
      </c>
      <c r="E629" s="22" t="s">
        <v>265</v>
      </c>
      <c r="F629" s="22"/>
      <c r="G629" s="22" t="s">
        <v>20086</v>
      </c>
      <c r="H629" s="22"/>
      <c r="I629" s="19">
        <f t="shared" si="85"/>
        <v>24</v>
      </c>
      <c r="K629" s="22" t="s">
        <v>21436</v>
      </c>
      <c r="L629" s="95" t="str">
        <f>IF(M629&lt;&gt;"",IF(NOT(ISNA(INDEX(cc!B:B,MATCH(M629,cc!A:A,0)))),INDEX(cc!B:B,MATCH(M629,cc!A:A,0)),"0"),"")</f>
        <v>default</v>
      </c>
      <c r="M629" s="97" t="s">
        <v>13</v>
      </c>
      <c r="N629" s="28" t="str">
        <f t="shared" si="92"/>
        <v/>
      </c>
      <c r="O629" s="19" t="str">
        <f t="shared" si="86"/>
        <v>TX_RTT (N, TA_NARRATIVE): Restarted ARV</v>
      </c>
      <c r="P629" s="19" t="str">
        <f t="shared" si="87"/>
        <v>TX_RTT (N, TA_NARRATIVE): Restarted ARV</v>
      </c>
      <c r="Q629" s="19" t="str">
        <f t="shared" si="93"/>
        <v>TX_RTT (N, TA_NARRATIVE)</v>
      </c>
      <c r="R629" s="19" t="str">
        <f t="shared" si="88"/>
        <v>TX_RTT_N_TA_NARRATIVE</v>
      </c>
      <c r="S629" s="19" t="str">
        <f t="shared" si="89"/>
        <v>TX_RTT_N_TA_NARRATIVE_</v>
      </c>
      <c r="T629" s="19" t="b">
        <f>NOT(ISNA(VLOOKUP(B629,dbcodes!A:B,2,FALSE)))</f>
        <v>0</v>
      </c>
      <c r="U629" s="19">
        <f>IF(ISNA(VLOOKUP(B629,dbcodes!A:B,2,FALSE)),des!R2696,VLOOKUP(B629,dbcodes!A:B,2,FALSE))</f>
        <v>0</v>
      </c>
      <c r="W629" s="108" t="str">
        <f>IF(ISNA(VLOOKUP(C629,descriptions!A:B,2,FALSE)),des!V2197,IF(G629=" TARGET","Target ","")&amp;VLOOKUP(C629,descriptions!A:B,2,FALSE))</f>
        <v>Number of adult and pediatric ART patients with a viral load result documented in the patient medical record within the past 12 months.</v>
      </c>
      <c r="X629" s="20" t="s">
        <v>9</v>
      </c>
      <c r="Y629" s="20" t="s">
        <v>831</v>
      </c>
      <c r="Z629" s="20" t="s">
        <v>836</v>
      </c>
      <c r="AA629" s="20" t="s">
        <v>102</v>
      </c>
      <c r="AB629" s="20" t="s">
        <v>755</v>
      </c>
      <c r="AC629" s="19" t="str">
        <f>IF(AB629&lt;&gt;"",IF(NOT(ISNA(INDEX(os!A:A,MATCH(AB629,os!B:B,0)))),INDEX(os!A:A,MATCH(AB629,os!B:B,0)),"0"),"")</f>
        <v/>
      </c>
      <c r="AD629" s="20" t="s">
        <v>830</v>
      </c>
      <c r="AH629" s="93" t="str">
        <f>IF(NOT(ISNA(VLOOKUP(B:B,ResultsTargets!A:A,1,0))),"TRUE","")</f>
        <v>TRUE</v>
      </c>
      <c r="AI629" s="19" t="str">
        <f>IF(ISNA(VLOOKUP(C629,dim_techarea!A:B,2,FALSE)),"",VLOOKUP(C629,dim_techarea!A:B,2,FALSE))</f>
        <v>TX_RTT</v>
      </c>
      <c r="AJ629" s="19" t="str">
        <f>IF(ISNA(VLOOKUP(AI629,dim_techarea!B:C,2,FALSE)),"",VLOOKUP(AI629,dim_techarea!B:C,2,FALSE))</f>
        <v>o8GCardEcYz</v>
      </c>
      <c r="AK629" s="19" t="str">
        <f>IF(ISNA(VLOOKUP(TRIM(G629),dim_targetsresults!A:B,2,FALSE)),"",VLOOKUP(TRIM(G629),dim_targetsresults!A:C,2,FALSE))</f>
        <v>MER Results</v>
      </c>
      <c r="AL629" s="19" t="str">
        <f>IF(ISNA(VLOOKUP(AK629,dim_targetsresults!B:C,2,FALSE)),"",VLOOKUP(AK629,dim_targetsresults!B:C,2,FALSE))</f>
        <v>Jh0jDM5yQ2E</v>
      </c>
      <c r="AM629" s="19" t="str">
        <f>IF(ISNA(VLOOKUP(TRIM(D629),dim_numeratordenominator!A:B,2,FALSE)),"",VLOOKUP(TRIM(D629),dim_numeratordenominator!A:C,2,FALSE))</f>
        <v>Numerator</v>
      </c>
      <c r="AN629" s="19" t="str">
        <f>IF(ISNA(VLOOKUP(AM629,dim_numeratordenominator!B:C,2,FALSE)),"",VLOOKUP(AM629,dim_numeratordenominator!B:C,2,FALSE))</f>
        <v>Som9NRMQqV7</v>
      </c>
      <c r="AO629" s="19" t="str">
        <f>IF(ISNA(VLOOKUP(TRIM(E629),dim_supporttype!A:B,2,FALSE)),"",VLOOKUP(TRIM(E629),dim_supporttype!A:C,2,FALSE))</f>
        <v>TA Narratives</v>
      </c>
      <c r="AP629" s="19" t="str">
        <f>IF(ISNA(VLOOKUP(AO629,dim_supporttype!B:C,2,FALSE)),"",VLOOKUP(AO629,dim_supporttype!B:C,2,FALSE))</f>
        <v>aBZapfNWlIU</v>
      </c>
      <c r="AQ629" s="19" t="str">
        <f>IF(ISNA(VLOOKUP(TRIM(F629),dim_disaggs!A:B,2,FALSE)),"No Disagg",VLOOKUP(TRIM(F629),dim_disaggs!A:B,2,FALSE))</f>
        <v>No Disagg</v>
      </c>
      <c r="AR629" s="19" t="str">
        <f>IF(ISNA(VLOOKUP(AQ629,dim_disaggs!B:C,2,FALSE)),"",VLOOKUP(AQ629,dim_disaggs!B:C,2,FALSE))</f>
        <v>werJlVT6sf3</v>
      </c>
      <c r="AU629" s="72" t="s">
        <v>755</v>
      </c>
      <c r="AV629" s="73" t="s">
        <v>755</v>
      </c>
      <c r="AX629" s="66" t="s">
        <v>755</v>
      </c>
      <c r="BA629" s="105" t="str">
        <f t="shared" si="90"/>
        <v/>
      </c>
      <c r="BB629" s="20" t="str">
        <f t="shared" si="91"/>
        <v/>
      </c>
      <c r="BE629" s="75" t="s">
        <v>755</v>
      </c>
      <c r="BF629" s="73" t="s">
        <v>755</v>
      </c>
      <c r="BK629" s="55" t="s">
        <v>755</v>
      </c>
      <c r="BL629" s="71" t="s">
        <v>755</v>
      </c>
      <c r="BM629" s="77" t="s">
        <v>755</v>
      </c>
      <c r="BN629" s="78" t="s">
        <v>755</v>
      </c>
      <c r="BO629" s="77" t="s">
        <v>755</v>
      </c>
      <c r="BP629" s="78" t="s">
        <v>755</v>
      </c>
    </row>
    <row r="630" spans="1:68" x14ac:dyDescent="0.2">
      <c r="A630" s="22" t="s">
        <v>95</v>
      </c>
      <c r="B630" s="5" t="s">
        <v>21092</v>
      </c>
      <c r="C630" s="20" t="s">
        <v>655</v>
      </c>
      <c r="D630" s="20" t="s">
        <v>164</v>
      </c>
      <c r="E630" s="20" t="s">
        <v>77</v>
      </c>
      <c r="F630" s="22" t="s">
        <v>20685</v>
      </c>
      <c r="G630" s="20" t="s">
        <v>20086</v>
      </c>
      <c r="H630" s="22" t="s">
        <v>20686</v>
      </c>
      <c r="I630" s="19">
        <f t="shared" si="85"/>
        <v>40</v>
      </c>
      <c r="J630" s="20" t="s">
        <v>755</v>
      </c>
      <c r="K630" s="20" t="s">
        <v>657</v>
      </c>
      <c r="L630" s="95" t="str">
        <f>IF(M630&lt;&gt;"",IF(NOT(ISNA(INDEX(cc!B:B,MATCH(M630,cc!A:A,0)))),INDEX(cc!B:B,MATCH(M630,cc!A:A,0)),"0"),"")</f>
        <v>Age (&lt;15,15+-uk, 2), Sex, TB Screen Result, New Existing ART and HIV Status (Positive)</v>
      </c>
      <c r="M630" s="97" t="s">
        <v>21168</v>
      </c>
      <c r="N630" s="28" t="str">
        <f t="shared" si="92"/>
        <v/>
      </c>
      <c r="O630" s="19" t="str">
        <f t="shared" si="86"/>
        <v>TX_TB (D, DSD, Age/Sex/TBScreen/NewExistingART/HIVStatus): TB Screening</v>
      </c>
      <c r="P630" s="19" t="str">
        <f t="shared" si="87"/>
        <v>TX_TB (D, DSD, Age/Sex/TBScreen/NewExistingART/HIVStatus): TB Screening</v>
      </c>
      <c r="Q630" s="19" t="str">
        <f t="shared" si="93"/>
        <v>TX_TB (D, DSD, Age/Sex/TBScreen/ART/HIV)</v>
      </c>
      <c r="R630" s="19" t="str">
        <f t="shared" si="88"/>
        <v>TX_TB_D_DSD_Age_Sex_TBScreen_ART_HIV</v>
      </c>
      <c r="S630" s="19" t="str">
        <f t="shared" si="89"/>
        <v>TX_TB_D_DSD_Age_Sex_TBScreen_ART_HIV_</v>
      </c>
      <c r="T630" s="19" t="b">
        <f>NOT(ISNA(VLOOKUP(B630,dbcodes!A:B,2,FALSE)))</f>
        <v>1</v>
      </c>
      <c r="U630" s="19" t="str">
        <f>IF(ISNA(VLOOKUP(B630,dbcodes!A:B,2,FALSE)),des!R2697,VLOOKUP(B630,dbcodes!A:B,2,FALSE))</f>
        <v>TX_TB_D_DSD_Age_Sex_TBScreen_ART_HIV</v>
      </c>
      <c r="W630" s="107" t="str">
        <f>IF(ISNA(VLOOKUP(C630,descriptions!A:B,2,FALSE)),des!V1738,IF(G630=" TARGET","Target ","")&amp;VLOOKUP(C630,descriptions!A:B,2,FALSE))</f>
        <v>Number of ART patients who were screened for TB at least once during the reporting period</v>
      </c>
      <c r="X630" s="20" t="s">
        <v>4</v>
      </c>
      <c r="Y630" s="20" t="s">
        <v>831</v>
      </c>
      <c r="Z630" s="20" t="s">
        <v>836</v>
      </c>
      <c r="AA630" s="20" t="s">
        <v>102</v>
      </c>
      <c r="AB630" s="20" t="s">
        <v>755</v>
      </c>
      <c r="AC630" s="19" t="str">
        <f>IF(AB630&lt;&gt;"",IF(NOT(ISNA(INDEX(os!A:A,MATCH(AB630,os!B:B,0)))),INDEX(os!A:A,MATCH(AB630,os!B:B,0)),"0"),"")</f>
        <v/>
      </c>
      <c r="AD630" s="20" t="s">
        <v>830</v>
      </c>
      <c r="AH630" s="93" t="str">
        <f>IF(NOT(ISNA(VLOOKUP(B:B,ResultsTargets!A:A,1,0))),"TRUE","")</f>
        <v>TRUE</v>
      </c>
      <c r="AI630" s="19" t="str">
        <f>IF(ISNA(VLOOKUP(C630,dim_techarea!A:B,2,FALSE)),"",VLOOKUP(C630,dim_techarea!A:B,2,FALSE))</f>
        <v>TX_TB</v>
      </c>
      <c r="AJ630" s="19" t="str">
        <f>IF(ISNA(VLOOKUP(AI630,dim_techarea!B:C,2,FALSE)),"",VLOOKUP(AI630,dim_techarea!B:C,2,FALSE))</f>
        <v>tOiM2uxcnkj</v>
      </c>
      <c r="AK630" s="19" t="str">
        <f>IF(ISNA(VLOOKUP(TRIM(G630),dim_targetsresults!A:B,2,FALSE)),"",VLOOKUP(TRIM(G630),dim_targetsresults!A:C,2,FALSE))</f>
        <v>MER Results</v>
      </c>
      <c r="AL630" s="19" t="str">
        <f>IF(ISNA(VLOOKUP(AK630,dim_targetsresults!B:C,2,FALSE)),"",VLOOKUP(AK630,dim_targetsresults!B:C,2,FALSE))</f>
        <v>Jh0jDM5yQ2E</v>
      </c>
      <c r="AM630" s="19" t="str">
        <f>IF(ISNA(VLOOKUP(TRIM(D630),dim_numeratordenominator!A:B,2,FALSE)),"",VLOOKUP(TRIM(D630),dim_numeratordenominator!A:C,2,FALSE))</f>
        <v>Denominator</v>
      </c>
      <c r="AN630" s="19" t="str">
        <f>IF(ISNA(VLOOKUP(AM630,dim_numeratordenominator!B:C,2,FALSE)),"",VLOOKUP(AM630,dim_numeratordenominator!B:C,2,FALSE))</f>
        <v>QpNj0nSuEhD</v>
      </c>
      <c r="AO630" s="19" t="str">
        <f>IF(ISNA(VLOOKUP(TRIM(E630),dim_supporttype!A:B,2,FALSE)),"",VLOOKUP(TRIM(E630),dim_supporttype!A:C,2,FALSE))</f>
        <v>DSD</v>
      </c>
      <c r="AP630" s="19" t="str">
        <f>IF(ISNA(VLOOKUP(AO630,dim_supporttype!B:C,2,FALSE)),"",VLOOKUP(AO630,dim_supporttype!B:C,2,FALSE))</f>
        <v>iM13vdNLWKb</v>
      </c>
      <c r="AQ630" s="19" t="str">
        <f>IF(ISNA(VLOOKUP(TRIM(F630),dim_disaggs!A:B,2,FALSE)),"No Disagg",VLOOKUP(TRIM(F630),dim_disaggs!A:B,2,FALSE))</f>
        <v>Age/Sex/TBScreen/NewExistingART/HIVStatus</v>
      </c>
      <c r="AR630" s="19" t="str">
        <f>IF(ISNA(VLOOKUP(AQ630,dim_disaggs!B:C,2,FALSE)),"",VLOOKUP(AQ630,dim_disaggs!B:C,2,FALSE))</f>
        <v>xzHStH1s4R1</v>
      </c>
      <c r="AU630" s="72" t="s">
        <v>755</v>
      </c>
      <c r="AV630" s="73" t="s">
        <v>755</v>
      </c>
      <c r="AW630" s="66" t="s">
        <v>755</v>
      </c>
      <c r="AX630" s="66" t="s">
        <v>755</v>
      </c>
      <c r="BA630" s="105" t="str">
        <f t="shared" si="90"/>
        <v>Top Level Denominator</v>
      </c>
      <c r="BB630" s="20" t="str">
        <f t="shared" si="91"/>
        <v>Azqe383ljKu</v>
      </c>
      <c r="BE630" s="75" t="s">
        <v>755</v>
      </c>
      <c r="BF630" s="73" t="s">
        <v>755</v>
      </c>
      <c r="BG630" s="55" t="s">
        <v>755</v>
      </c>
      <c r="BH630" s="76" t="s">
        <v>755</v>
      </c>
      <c r="BI630" s="20" t="s">
        <v>755</v>
      </c>
      <c r="BJ630" s="20" t="s">
        <v>755</v>
      </c>
      <c r="BK630" s="55" t="s">
        <v>20635</v>
      </c>
      <c r="BL630" s="71" t="s">
        <v>20637</v>
      </c>
      <c r="BM630" s="77" t="s">
        <v>21474</v>
      </c>
      <c r="BN630" s="78" t="s">
        <v>21477</v>
      </c>
      <c r="BO630" s="77" t="s">
        <v>25671</v>
      </c>
      <c r="BP630" s="78" t="s">
        <v>25673</v>
      </c>
    </row>
    <row r="631" spans="1:68" x14ac:dyDescent="0.2">
      <c r="A631" s="22" t="s">
        <v>95</v>
      </c>
      <c r="B631" s="5" t="s">
        <v>21093</v>
      </c>
      <c r="C631" s="20" t="s">
        <v>655</v>
      </c>
      <c r="D631" s="20" t="s">
        <v>164</v>
      </c>
      <c r="E631" s="20" t="s">
        <v>78</v>
      </c>
      <c r="F631" s="22" t="s">
        <v>20685</v>
      </c>
      <c r="G631" s="20" t="s">
        <v>20086</v>
      </c>
      <c r="H631" s="20" t="s">
        <v>20686</v>
      </c>
      <c r="I631" s="19">
        <f t="shared" si="85"/>
        <v>39</v>
      </c>
      <c r="J631" s="20" t="s">
        <v>755</v>
      </c>
      <c r="K631" s="20" t="s">
        <v>657</v>
      </c>
      <c r="L631" s="95" t="str">
        <f>IF(M631&lt;&gt;"",IF(NOT(ISNA(INDEX(cc!B:B,MATCH(M631,cc!A:A,0)))),INDEX(cc!B:B,MATCH(M631,cc!A:A,0)),"0"),"")</f>
        <v>Age (&lt;15,15+-uk, 2), Sex, TB Screen Result, New Existing ART and HIV Status (Positive)</v>
      </c>
      <c r="M631" s="97" t="s">
        <v>21168</v>
      </c>
      <c r="N631" s="28" t="str">
        <f t="shared" si="92"/>
        <v/>
      </c>
      <c r="O631" s="19" t="str">
        <f t="shared" si="86"/>
        <v>TX_TB (D, TA, Age/Sex/TBScreen/NewExistingART/HIVStatus): TB Screening</v>
      </c>
      <c r="P631" s="19" t="str">
        <f t="shared" si="87"/>
        <v>TX_TB (D, TA, Age/Sex/TBScreen/NewExistingART/HIVStatus): TB Screening</v>
      </c>
      <c r="Q631" s="19" t="str">
        <f t="shared" si="93"/>
        <v>TX_TB (D, TA, Age/Sex/TBScreen/ART/HIV)</v>
      </c>
      <c r="R631" s="19" t="str">
        <f t="shared" si="88"/>
        <v>TX_TB_D_TA_Age_Sex_TBScreen_ART_HIV</v>
      </c>
      <c r="S631" s="19" t="str">
        <f t="shared" si="89"/>
        <v>TX_TB_D_TA_Age_Sex_TBScreen_ART_HIV_</v>
      </c>
      <c r="T631" s="19" t="b">
        <f>NOT(ISNA(VLOOKUP(B631,dbcodes!A:B,2,FALSE)))</f>
        <v>1</v>
      </c>
      <c r="U631" s="19" t="str">
        <f>IF(ISNA(VLOOKUP(B631,dbcodes!A:B,2,FALSE)),des!R2698,VLOOKUP(B631,dbcodes!A:B,2,FALSE))</f>
        <v>TX_TB_D_TA_Age_Sex_TBScreen_ART_HIV</v>
      </c>
      <c r="W631" s="107" t="str">
        <f>IF(ISNA(VLOOKUP(C631,descriptions!A:B,2,FALSE)),des!V1739,IF(G631=" TARGET","Target ","")&amp;VLOOKUP(C631,descriptions!A:B,2,FALSE))</f>
        <v>Number of ART patients who were screened for TB at least once during the reporting period</v>
      </c>
      <c r="X631" s="20" t="s">
        <v>4</v>
      </c>
      <c r="Y631" s="20" t="s">
        <v>831</v>
      </c>
      <c r="Z631" s="20" t="s">
        <v>836</v>
      </c>
      <c r="AA631" s="20" t="s">
        <v>102</v>
      </c>
      <c r="AB631" s="20" t="s">
        <v>755</v>
      </c>
      <c r="AC631" s="19" t="str">
        <f>IF(AB631&lt;&gt;"",IF(NOT(ISNA(INDEX(os!A:A,MATCH(AB631,os!B:B,0)))),INDEX(os!A:A,MATCH(AB631,os!B:B,0)),"0"),"")</f>
        <v/>
      </c>
      <c r="AD631" s="20" t="s">
        <v>830</v>
      </c>
      <c r="AH631" s="93" t="str">
        <f>IF(NOT(ISNA(VLOOKUP(B:B,ResultsTargets!A:A,1,0))),"TRUE","")</f>
        <v>TRUE</v>
      </c>
      <c r="AI631" s="19" t="str">
        <f>IF(ISNA(VLOOKUP(C631,dim_techarea!A:B,2,FALSE)),"",VLOOKUP(C631,dim_techarea!A:B,2,FALSE))</f>
        <v>TX_TB</v>
      </c>
      <c r="AJ631" s="19" t="str">
        <f>IF(ISNA(VLOOKUP(AI631,dim_techarea!B:C,2,FALSE)),"",VLOOKUP(AI631,dim_techarea!B:C,2,FALSE))</f>
        <v>tOiM2uxcnkj</v>
      </c>
      <c r="AK631" s="19" t="str">
        <f>IF(ISNA(VLOOKUP(TRIM(G631),dim_targetsresults!A:B,2,FALSE)),"",VLOOKUP(TRIM(G631),dim_targetsresults!A:C,2,FALSE))</f>
        <v>MER Results</v>
      </c>
      <c r="AL631" s="19" t="str">
        <f>IF(ISNA(VLOOKUP(AK631,dim_targetsresults!B:C,2,FALSE)),"",VLOOKUP(AK631,dim_targetsresults!B:C,2,FALSE))</f>
        <v>Jh0jDM5yQ2E</v>
      </c>
      <c r="AM631" s="19" t="str">
        <f>IF(ISNA(VLOOKUP(TRIM(D631),dim_numeratordenominator!A:B,2,FALSE)),"",VLOOKUP(TRIM(D631),dim_numeratordenominator!A:C,2,FALSE))</f>
        <v>Denominator</v>
      </c>
      <c r="AN631" s="19" t="str">
        <f>IF(ISNA(VLOOKUP(AM631,dim_numeratordenominator!B:C,2,FALSE)),"",VLOOKUP(AM631,dim_numeratordenominator!B:C,2,FALSE))</f>
        <v>QpNj0nSuEhD</v>
      </c>
      <c r="AO631" s="19" t="str">
        <f>IF(ISNA(VLOOKUP(TRIM(E631),dim_supporttype!A:B,2,FALSE)),"",VLOOKUP(TRIM(E631),dim_supporttype!A:C,2,FALSE))</f>
        <v>TA</v>
      </c>
      <c r="AP631" s="19" t="str">
        <f>IF(ISNA(VLOOKUP(AO631,dim_supporttype!B:C,2,FALSE)),"",VLOOKUP(AO631,dim_supporttype!B:C,2,FALSE))</f>
        <v>cRAGKdWIDn4</v>
      </c>
      <c r="AQ631" s="19" t="str">
        <f>IF(ISNA(VLOOKUP(TRIM(F631),dim_disaggs!A:B,2,FALSE)),"No Disagg",VLOOKUP(TRIM(F631),dim_disaggs!A:B,2,FALSE))</f>
        <v>Age/Sex/TBScreen/NewExistingART/HIVStatus</v>
      </c>
      <c r="AR631" s="19" t="str">
        <f>IF(ISNA(VLOOKUP(AQ631,dim_disaggs!B:C,2,FALSE)),"",VLOOKUP(AQ631,dim_disaggs!B:C,2,FALSE))</f>
        <v>xzHStH1s4R1</v>
      </c>
      <c r="AU631" s="72" t="s">
        <v>755</v>
      </c>
      <c r="AV631" s="73" t="s">
        <v>755</v>
      </c>
      <c r="AW631" s="66" t="s">
        <v>755</v>
      </c>
      <c r="AX631" s="66" t="s">
        <v>755</v>
      </c>
      <c r="BA631" s="105" t="str">
        <f t="shared" si="90"/>
        <v>Top Level Denominator</v>
      </c>
      <c r="BB631" s="20" t="str">
        <f t="shared" si="91"/>
        <v>Azqe383ljKu</v>
      </c>
      <c r="BE631" s="75" t="s">
        <v>755</v>
      </c>
      <c r="BF631" s="73" t="s">
        <v>755</v>
      </c>
      <c r="BG631" s="55" t="s">
        <v>755</v>
      </c>
      <c r="BH631" s="76" t="s">
        <v>755</v>
      </c>
      <c r="BI631" s="20" t="s">
        <v>755</v>
      </c>
      <c r="BJ631" s="20" t="s">
        <v>755</v>
      </c>
      <c r="BK631" s="55" t="s">
        <v>20635</v>
      </c>
      <c r="BL631" s="71" t="s">
        <v>20637</v>
      </c>
      <c r="BM631" s="77" t="s">
        <v>21474</v>
      </c>
      <c r="BN631" s="78" t="s">
        <v>21477</v>
      </c>
      <c r="BO631" s="77" t="s">
        <v>25671</v>
      </c>
      <c r="BP631" s="78" t="s">
        <v>25673</v>
      </c>
    </row>
    <row r="632" spans="1:68" x14ac:dyDescent="0.2">
      <c r="A632" s="20" t="s">
        <v>95</v>
      </c>
      <c r="B632" s="21" t="s">
        <v>20309</v>
      </c>
      <c r="C632" s="20" t="s">
        <v>655</v>
      </c>
      <c r="D632" s="20" t="s">
        <v>164</v>
      </c>
      <c r="E632" s="20" t="s">
        <v>77</v>
      </c>
      <c r="F632" s="20" t="s">
        <v>20015</v>
      </c>
      <c r="G632" s="20" t="s">
        <v>20086</v>
      </c>
      <c r="H632" s="20" t="s">
        <v>20015</v>
      </c>
      <c r="I632" s="19">
        <f t="shared" si="85"/>
        <v>39</v>
      </c>
      <c r="J632" s="20" t="s">
        <v>755</v>
      </c>
      <c r="K632" s="20" t="s">
        <v>657</v>
      </c>
      <c r="L632" s="95" t="str">
        <f>IF(M632&lt;&gt;"",IF(NOT(ISNA(INDEX(cc!B:B,MATCH(M632,cc!A:A,0)))),INDEX(cc!B:B,MATCH(M632,cc!A:A,0)),"0"),"")</f>
        <v>Test Results (Positive)</v>
      </c>
      <c r="M632" s="97" t="s">
        <v>19844</v>
      </c>
      <c r="N632" s="28" t="str">
        <f t="shared" si="92"/>
        <v/>
      </c>
      <c r="O632" s="19" t="str">
        <f t="shared" si="86"/>
        <v>TX_TB (D, DSD, Specimen Sent/HIVStatus): TB Screening</v>
      </c>
      <c r="P632" s="19" t="str">
        <f t="shared" si="87"/>
        <v>TX_TB (D, DSD, Specimen Sent/HIVStatus): TB Screening</v>
      </c>
      <c r="Q632" s="19" t="str">
        <f t="shared" si="93"/>
        <v>TX_TB (D, DSD, Specimen Sent/HIVStatus)</v>
      </c>
      <c r="R632" s="19" t="str">
        <f t="shared" si="88"/>
        <v>TX_TB_D_DSD_Specimen_Sent_HIVStatus</v>
      </c>
      <c r="S632" s="19" t="str">
        <f t="shared" si="89"/>
        <v>TX_TB_D_DSD_Specimen_Sent_HIVStatus_</v>
      </c>
      <c r="T632" s="19" t="b">
        <f>NOT(ISNA(VLOOKUP(B632,dbcodes!A:B,2,FALSE)))</f>
        <v>1</v>
      </c>
      <c r="U632" s="19" t="str">
        <f>IF(ISNA(VLOOKUP(B632,dbcodes!A:B,2,FALSE)),des!R2699,VLOOKUP(B632,dbcodes!A:B,2,FALSE))</f>
        <v>TX_TB_D_DSD_Specimen_Sent_HIVStatus</v>
      </c>
      <c r="W632" s="107" t="str">
        <f>IF(ISNA(VLOOKUP(C632,descriptions!A:B,2,FALSE)),des!V1742,IF(G632=" TARGET","Target ","")&amp;VLOOKUP(C632,descriptions!A:B,2,FALSE))</f>
        <v>Number of ART patients who were screened for TB at least once during the reporting period</v>
      </c>
      <c r="X632" s="20" t="s">
        <v>4</v>
      </c>
      <c r="Y632" s="20" t="s">
        <v>831</v>
      </c>
      <c r="Z632" s="20" t="s">
        <v>836</v>
      </c>
      <c r="AA632" s="20" t="s">
        <v>102</v>
      </c>
      <c r="AB632" s="20" t="s">
        <v>755</v>
      </c>
      <c r="AC632" s="19" t="str">
        <f>IF(AB632&lt;&gt;"",IF(NOT(ISNA(INDEX(os!A:A,MATCH(AB632,os!B:B,0)))),INDEX(os!A:A,MATCH(AB632,os!B:B,0)),"0"),"")</f>
        <v/>
      </c>
      <c r="AD632" s="20" t="s">
        <v>830</v>
      </c>
      <c r="AH632" s="93" t="str">
        <f>IF(NOT(ISNA(VLOOKUP(B:B,ResultsTargets!A:A,1,0))),"TRUE","")</f>
        <v>TRUE</v>
      </c>
      <c r="AI632" s="19" t="str">
        <f>IF(ISNA(VLOOKUP(C632,dim_techarea!A:B,2,FALSE)),"",VLOOKUP(C632,dim_techarea!A:B,2,FALSE))</f>
        <v>TX_TB</v>
      </c>
      <c r="AJ632" s="19" t="str">
        <f>IF(ISNA(VLOOKUP(AI632,dim_techarea!B:C,2,FALSE)),"",VLOOKUP(AI632,dim_techarea!B:C,2,FALSE))</f>
        <v>tOiM2uxcnkj</v>
      </c>
      <c r="AK632" s="19" t="str">
        <f>IF(ISNA(VLOOKUP(TRIM(G632),dim_targetsresults!A:B,2,FALSE)),"",VLOOKUP(TRIM(G632),dim_targetsresults!A:C,2,FALSE))</f>
        <v>MER Results</v>
      </c>
      <c r="AL632" s="19" t="str">
        <f>IF(ISNA(VLOOKUP(AK632,dim_targetsresults!B:C,2,FALSE)),"",VLOOKUP(AK632,dim_targetsresults!B:C,2,FALSE))</f>
        <v>Jh0jDM5yQ2E</v>
      </c>
      <c r="AM632" s="19" t="str">
        <f>IF(ISNA(VLOOKUP(TRIM(D632),dim_numeratordenominator!A:B,2,FALSE)),"",VLOOKUP(TRIM(D632),dim_numeratordenominator!A:C,2,FALSE))</f>
        <v>Denominator</v>
      </c>
      <c r="AN632" s="19" t="str">
        <f>IF(ISNA(VLOOKUP(AM632,dim_numeratordenominator!B:C,2,FALSE)),"",VLOOKUP(AM632,dim_numeratordenominator!B:C,2,FALSE))</f>
        <v>QpNj0nSuEhD</v>
      </c>
      <c r="AO632" s="19" t="str">
        <f>IF(ISNA(VLOOKUP(TRIM(E632),dim_supporttype!A:B,2,FALSE)),"",VLOOKUP(TRIM(E632),dim_supporttype!A:C,2,FALSE))</f>
        <v>DSD</v>
      </c>
      <c r="AP632" s="19" t="str">
        <f>IF(ISNA(VLOOKUP(AO632,dim_supporttype!B:C,2,FALSE)),"",VLOOKUP(AO632,dim_supporttype!B:C,2,FALSE))</f>
        <v>iM13vdNLWKb</v>
      </c>
      <c r="AQ632" s="19" t="str">
        <f>IF(ISNA(VLOOKUP(TRIM(F632),dim_disaggs!A:B,2,FALSE)),"No Disagg",VLOOKUP(TRIM(F632),dim_disaggs!A:B,2,FALSE))</f>
        <v>Specimen Sent/HIVStatus</v>
      </c>
      <c r="AR632" s="19" t="str">
        <f>IF(ISNA(VLOOKUP(AQ632,dim_disaggs!B:C,2,FALSE)),"",VLOOKUP(AQ632,dim_disaggs!B:C,2,FALSE))</f>
        <v>lfrrKlk5RrY</v>
      </c>
      <c r="AU632" s="72" t="s">
        <v>755</v>
      </c>
      <c r="AV632" s="73" t="s">
        <v>755</v>
      </c>
      <c r="AW632" s="66" t="s">
        <v>755</v>
      </c>
      <c r="AX632" s="66" t="s">
        <v>755</v>
      </c>
      <c r="BA632" s="105" t="str">
        <f t="shared" si="90"/>
        <v/>
      </c>
      <c r="BB632" s="20" t="str">
        <f t="shared" si="91"/>
        <v/>
      </c>
      <c r="BE632" s="75" t="s">
        <v>755</v>
      </c>
      <c r="BF632" s="73" t="s">
        <v>755</v>
      </c>
      <c r="BG632" s="55" t="s">
        <v>755</v>
      </c>
      <c r="BH632" s="76" t="s">
        <v>755</v>
      </c>
      <c r="BI632" s="20" t="s">
        <v>755</v>
      </c>
      <c r="BJ632" s="20" t="s">
        <v>755</v>
      </c>
      <c r="BK632" s="55" t="s">
        <v>755</v>
      </c>
      <c r="BL632" s="71" t="s">
        <v>755</v>
      </c>
      <c r="BM632" s="77" t="s">
        <v>755</v>
      </c>
      <c r="BN632" s="78" t="s">
        <v>755</v>
      </c>
      <c r="BO632" s="77" t="s">
        <v>755</v>
      </c>
      <c r="BP632" s="78" t="s">
        <v>755</v>
      </c>
    </row>
    <row r="633" spans="1:68" x14ac:dyDescent="0.2">
      <c r="A633" s="20" t="s">
        <v>95</v>
      </c>
      <c r="B633" s="21" t="s">
        <v>20310</v>
      </c>
      <c r="C633" s="20" t="s">
        <v>655</v>
      </c>
      <c r="D633" s="20" t="s">
        <v>164</v>
      </c>
      <c r="E633" s="20" t="s">
        <v>78</v>
      </c>
      <c r="F633" s="20" t="s">
        <v>20015</v>
      </c>
      <c r="G633" s="20" t="s">
        <v>20086</v>
      </c>
      <c r="H633" s="20" t="s">
        <v>20015</v>
      </c>
      <c r="I633" s="19">
        <f t="shared" si="85"/>
        <v>38</v>
      </c>
      <c r="J633" s="20" t="s">
        <v>755</v>
      </c>
      <c r="K633" s="20" t="s">
        <v>657</v>
      </c>
      <c r="L633" s="95" t="str">
        <f>IF(M633&lt;&gt;"",IF(NOT(ISNA(INDEX(cc!B:B,MATCH(M633,cc!A:A,0)))),INDEX(cc!B:B,MATCH(M633,cc!A:A,0)),"0"),"")</f>
        <v>Test Results (Positive)</v>
      </c>
      <c r="M633" s="97" t="s">
        <v>19844</v>
      </c>
      <c r="N633" s="28" t="str">
        <f t="shared" si="92"/>
        <v/>
      </c>
      <c r="O633" s="19" t="str">
        <f t="shared" si="86"/>
        <v>TX_TB (D, TA, Specimen Sent/HIVStatus): TB Screening</v>
      </c>
      <c r="P633" s="19" t="str">
        <f t="shared" si="87"/>
        <v>TX_TB (D, TA, Specimen Sent/HIVStatus): TB Screening</v>
      </c>
      <c r="Q633" s="19" t="str">
        <f t="shared" si="93"/>
        <v>TX_TB (D, TA, Specimen Sent/HIVStatus)</v>
      </c>
      <c r="R633" s="19" t="str">
        <f t="shared" si="88"/>
        <v>TX_TB_D_TA_Specimen_Sent_HIVStatus</v>
      </c>
      <c r="S633" s="19" t="str">
        <f t="shared" si="89"/>
        <v>TX_TB_D_TA_Specimen_Sent_HIVStatus_</v>
      </c>
      <c r="T633" s="19" t="b">
        <f>NOT(ISNA(VLOOKUP(B633,dbcodes!A:B,2,FALSE)))</f>
        <v>1</v>
      </c>
      <c r="U633" s="19" t="str">
        <f>IF(ISNA(VLOOKUP(B633,dbcodes!A:B,2,FALSE)),des!R2700,VLOOKUP(B633,dbcodes!A:B,2,FALSE))</f>
        <v>TX_TB_D_TA_Specimen_Sent_HIVStatus</v>
      </c>
      <c r="W633" s="107" t="str">
        <f>IF(ISNA(VLOOKUP(C633,descriptions!A:B,2,FALSE)),des!V1743,IF(G633=" TARGET","Target ","")&amp;VLOOKUP(C633,descriptions!A:B,2,FALSE))</f>
        <v>Number of ART patients who were screened for TB at least once during the reporting period</v>
      </c>
      <c r="X633" s="20" t="s">
        <v>4</v>
      </c>
      <c r="Y633" s="20" t="s">
        <v>831</v>
      </c>
      <c r="Z633" s="20" t="s">
        <v>836</v>
      </c>
      <c r="AA633" s="20" t="s">
        <v>102</v>
      </c>
      <c r="AB633" s="20" t="s">
        <v>755</v>
      </c>
      <c r="AC633" s="19" t="str">
        <f>IF(AB633&lt;&gt;"",IF(NOT(ISNA(INDEX(os!A:A,MATCH(AB633,os!B:B,0)))),INDEX(os!A:A,MATCH(AB633,os!B:B,0)),"0"),"")</f>
        <v/>
      </c>
      <c r="AD633" s="20" t="s">
        <v>830</v>
      </c>
      <c r="AH633" s="93" t="str">
        <f>IF(NOT(ISNA(VLOOKUP(B:B,ResultsTargets!A:A,1,0))),"TRUE","")</f>
        <v>TRUE</v>
      </c>
      <c r="AI633" s="19" t="str">
        <f>IF(ISNA(VLOOKUP(C633,dim_techarea!A:B,2,FALSE)),"",VLOOKUP(C633,dim_techarea!A:B,2,FALSE))</f>
        <v>TX_TB</v>
      </c>
      <c r="AJ633" s="19" t="str">
        <f>IF(ISNA(VLOOKUP(AI633,dim_techarea!B:C,2,FALSE)),"",VLOOKUP(AI633,dim_techarea!B:C,2,FALSE))</f>
        <v>tOiM2uxcnkj</v>
      </c>
      <c r="AK633" s="19" t="str">
        <f>IF(ISNA(VLOOKUP(TRIM(G633),dim_targetsresults!A:B,2,FALSE)),"",VLOOKUP(TRIM(G633),dim_targetsresults!A:C,2,FALSE))</f>
        <v>MER Results</v>
      </c>
      <c r="AL633" s="19" t="str">
        <f>IF(ISNA(VLOOKUP(AK633,dim_targetsresults!B:C,2,FALSE)),"",VLOOKUP(AK633,dim_targetsresults!B:C,2,FALSE))</f>
        <v>Jh0jDM5yQ2E</v>
      </c>
      <c r="AM633" s="19" t="str">
        <f>IF(ISNA(VLOOKUP(TRIM(D633),dim_numeratordenominator!A:B,2,FALSE)),"",VLOOKUP(TRIM(D633),dim_numeratordenominator!A:C,2,FALSE))</f>
        <v>Denominator</v>
      </c>
      <c r="AN633" s="19" t="str">
        <f>IF(ISNA(VLOOKUP(AM633,dim_numeratordenominator!B:C,2,FALSE)),"",VLOOKUP(AM633,dim_numeratordenominator!B:C,2,FALSE))</f>
        <v>QpNj0nSuEhD</v>
      </c>
      <c r="AO633" s="19" t="str">
        <f>IF(ISNA(VLOOKUP(TRIM(E633),dim_supporttype!A:B,2,FALSE)),"",VLOOKUP(TRIM(E633),dim_supporttype!A:C,2,FALSE))</f>
        <v>TA</v>
      </c>
      <c r="AP633" s="19" t="str">
        <f>IF(ISNA(VLOOKUP(AO633,dim_supporttype!B:C,2,FALSE)),"",VLOOKUP(AO633,dim_supporttype!B:C,2,FALSE))</f>
        <v>cRAGKdWIDn4</v>
      </c>
      <c r="AQ633" s="19" t="str">
        <f>IF(ISNA(VLOOKUP(TRIM(F633),dim_disaggs!A:B,2,FALSE)),"No Disagg",VLOOKUP(TRIM(F633),dim_disaggs!A:B,2,FALSE))</f>
        <v>Specimen Sent/HIVStatus</v>
      </c>
      <c r="AR633" s="19" t="str">
        <f>IF(ISNA(VLOOKUP(AQ633,dim_disaggs!B:C,2,FALSE)),"",VLOOKUP(AQ633,dim_disaggs!B:C,2,FALSE))</f>
        <v>lfrrKlk5RrY</v>
      </c>
      <c r="AU633" s="72" t="s">
        <v>755</v>
      </c>
      <c r="AV633" s="73" t="s">
        <v>755</v>
      </c>
      <c r="AW633" s="66" t="s">
        <v>755</v>
      </c>
      <c r="AX633" s="66" t="s">
        <v>755</v>
      </c>
      <c r="BA633" s="105" t="str">
        <f t="shared" si="90"/>
        <v/>
      </c>
      <c r="BB633" s="20" t="str">
        <f t="shared" si="91"/>
        <v/>
      </c>
      <c r="BE633" s="75" t="s">
        <v>755</v>
      </c>
      <c r="BF633" s="73" t="s">
        <v>755</v>
      </c>
      <c r="BG633" s="55" t="s">
        <v>755</v>
      </c>
      <c r="BH633" s="76" t="s">
        <v>755</v>
      </c>
      <c r="BI633" s="20" t="s">
        <v>755</v>
      </c>
      <c r="BJ633" s="20" t="s">
        <v>755</v>
      </c>
      <c r="BK633" s="55" t="s">
        <v>755</v>
      </c>
      <c r="BL633" s="71" t="s">
        <v>755</v>
      </c>
      <c r="BM633" s="77" t="s">
        <v>755</v>
      </c>
      <c r="BN633" s="78" t="s">
        <v>755</v>
      </c>
      <c r="BO633" s="77" t="s">
        <v>755</v>
      </c>
      <c r="BP633" s="78" t="s">
        <v>755</v>
      </c>
    </row>
    <row r="634" spans="1:68" x14ac:dyDescent="0.2">
      <c r="A634" s="22" t="s">
        <v>95</v>
      </c>
      <c r="B634" s="5" t="s">
        <v>21166</v>
      </c>
      <c r="C634" s="20" t="s">
        <v>655</v>
      </c>
      <c r="D634" s="20" t="s">
        <v>164</v>
      </c>
      <c r="E634" s="20" t="s">
        <v>77</v>
      </c>
      <c r="F634" s="22" t="s">
        <v>21165</v>
      </c>
      <c r="G634" s="20" t="s">
        <v>20086</v>
      </c>
      <c r="H634" s="22" t="s">
        <v>21165</v>
      </c>
      <c r="I634" s="19">
        <f t="shared" si="85"/>
        <v>41</v>
      </c>
      <c r="J634" s="20" t="s">
        <v>755</v>
      </c>
      <c r="K634" s="20" t="s">
        <v>657</v>
      </c>
      <c r="L634" s="95" t="str">
        <f>IF(M634&lt;&gt;"",IF(NOT(ISNA(INDEX(cc!B:B,MATCH(M634,cc!A:A,0)))),INDEX(cc!B:B,MATCH(M634,cc!A:A,0)),"0"),"")</f>
        <v>Test Results (Positive)</v>
      </c>
      <c r="M634" s="97" t="s">
        <v>19844</v>
      </c>
      <c r="N634" s="28" t="str">
        <f t="shared" si="92"/>
        <v/>
      </c>
      <c r="O634" s="19" t="str">
        <f t="shared" si="86"/>
        <v>TX_TB (D, DSD, Specimen Return/HIVStatus): TB Screening</v>
      </c>
      <c r="P634" s="19" t="str">
        <f t="shared" si="87"/>
        <v>TX_TB (D, DSD, Specimen Return/HIVStatus): TB Screening</v>
      </c>
      <c r="Q634" s="19" t="str">
        <f t="shared" si="93"/>
        <v>TX_TB (D, DSD, Specimen Return/HIVStatus)</v>
      </c>
      <c r="R634" s="19" t="str">
        <f t="shared" si="88"/>
        <v>TX_TB_D_DSD_Specimen_Return_HIVStatus</v>
      </c>
      <c r="S634" s="19" t="str">
        <f t="shared" si="89"/>
        <v>TX_TB_D_DSD_Specimen_Return_HIVStatus_</v>
      </c>
      <c r="T634" s="19" t="b">
        <f>NOT(ISNA(VLOOKUP(B634,dbcodes!A:B,2,FALSE)))</f>
        <v>1</v>
      </c>
      <c r="U634" s="19" t="str">
        <f>IF(ISNA(VLOOKUP(B634,dbcodes!A:B,2,FALSE)),des!R2701,VLOOKUP(B634,dbcodes!A:B,2,FALSE))</f>
        <v>TX_TB_D_DSD_Specimen_Return_HIVStatus</v>
      </c>
      <c r="W634" s="107" t="str">
        <f>IF(ISNA(VLOOKUP(C634,descriptions!A:B,2,FALSE)),des!V1744,IF(G634=" TARGET","Target ","")&amp;VLOOKUP(C634,descriptions!A:B,2,FALSE))</f>
        <v>Number of ART patients who were screened for TB at least once during the reporting period</v>
      </c>
      <c r="X634" s="20" t="s">
        <v>4</v>
      </c>
      <c r="Y634" s="20" t="s">
        <v>831</v>
      </c>
      <c r="Z634" s="20" t="s">
        <v>836</v>
      </c>
      <c r="AA634" s="20" t="s">
        <v>102</v>
      </c>
      <c r="AB634" s="20" t="s">
        <v>755</v>
      </c>
      <c r="AC634" s="19" t="str">
        <f>IF(AB634&lt;&gt;"",IF(NOT(ISNA(INDEX(os!A:A,MATCH(AB634,os!B:B,0)))),INDEX(os!A:A,MATCH(AB634,os!B:B,0)),"0"),"")</f>
        <v/>
      </c>
      <c r="AD634" s="20" t="s">
        <v>830</v>
      </c>
      <c r="AH634" s="93" t="str">
        <f>IF(NOT(ISNA(VLOOKUP(B:B,ResultsTargets!A:A,1,0))),"TRUE","")</f>
        <v>TRUE</v>
      </c>
      <c r="AI634" s="19" t="str">
        <f>IF(ISNA(VLOOKUP(C634,dim_techarea!A:B,2,FALSE)),"",VLOOKUP(C634,dim_techarea!A:B,2,FALSE))</f>
        <v>TX_TB</v>
      </c>
      <c r="AJ634" s="19" t="str">
        <f>IF(ISNA(VLOOKUP(AI634,dim_techarea!B:C,2,FALSE)),"",VLOOKUP(AI634,dim_techarea!B:C,2,FALSE))</f>
        <v>tOiM2uxcnkj</v>
      </c>
      <c r="AK634" s="19" t="str">
        <f>IF(ISNA(VLOOKUP(TRIM(G634),dim_targetsresults!A:B,2,FALSE)),"",VLOOKUP(TRIM(G634),dim_targetsresults!A:C,2,FALSE))</f>
        <v>MER Results</v>
      </c>
      <c r="AL634" s="19" t="str">
        <f>IF(ISNA(VLOOKUP(AK634,dim_targetsresults!B:C,2,FALSE)),"",VLOOKUP(AK634,dim_targetsresults!B:C,2,FALSE))</f>
        <v>Jh0jDM5yQ2E</v>
      </c>
      <c r="AM634" s="19" t="str">
        <f>IF(ISNA(VLOOKUP(TRIM(D634),dim_numeratordenominator!A:B,2,FALSE)),"",VLOOKUP(TRIM(D634),dim_numeratordenominator!A:C,2,FALSE))</f>
        <v>Denominator</v>
      </c>
      <c r="AN634" s="19" t="str">
        <f>IF(ISNA(VLOOKUP(AM634,dim_numeratordenominator!B:C,2,FALSE)),"",VLOOKUP(AM634,dim_numeratordenominator!B:C,2,FALSE))</f>
        <v>QpNj0nSuEhD</v>
      </c>
      <c r="AO634" s="19" t="str">
        <f>IF(ISNA(VLOOKUP(TRIM(E634),dim_supporttype!A:B,2,FALSE)),"",VLOOKUP(TRIM(E634),dim_supporttype!A:C,2,FALSE))</f>
        <v>DSD</v>
      </c>
      <c r="AP634" s="19" t="str">
        <f>IF(ISNA(VLOOKUP(AO634,dim_supporttype!B:C,2,FALSE)),"",VLOOKUP(AO634,dim_supporttype!B:C,2,FALSE))</f>
        <v>iM13vdNLWKb</v>
      </c>
      <c r="AQ634" s="19" t="str">
        <f>IF(ISNA(VLOOKUP(TRIM(F634),dim_disaggs!A:B,2,FALSE)),"No Disagg",VLOOKUP(TRIM(F634),dim_disaggs!A:B,2,FALSE))</f>
        <v>Specimen Return/HIVStatus</v>
      </c>
      <c r="AR634" s="19" t="str">
        <f>IF(ISNA(VLOOKUP(AQ634,dim_disaggs!B:C,2,FALSE)),"",VLOOKUP(AQ634,dim_disaggs!B:C,2,FALSE))</f>
        <v>fCdRe3ETRLS</v>
      </c>
      <c r="AU634" s="72" t="s">
        <v>755</v>
      </c>
      <c r="AV634" s="73" t="s">
        <v>755</v>
      </c>
      <c r="AW634" s="66" t="s">
        <v>755</v>
      </c>
      <c r="AX634" s="66" t="s">
        <v>755</v>
      </c>
      <c r="BA634" s="105" t="str">
        <f t="shared" si="90"/>
        <v/>
      </c>
      <c r="BB634" s="20" t="str">
        <f t="shared" si="91"/>
        <v/>
      </c>
      <c r="BE634" s="75" t="s">
        <v>755</v>
      </c>
      <c r="BF634" s="73" t="s">
        <v>755</v>
      </c>
      <c r="BG634" s="55" t="s">
        <v>755</v>
      </c>
      <c r="BH634" s="76" t="s">
        <v>755</v>
      </c>
      <c r="BI634" s="20" t="s">
        <v>755</v>
      </c>
      <c r="BJ634" s="20" t="s">
        <v>755</v>
      </c>
      <c r="BK634" s="55" t="s">
        <v>755</v>
      </c>
      <c r="BL634" s="71" t="s">
        <v>755</v>
      </c>
      <c r="BM634" s="77" t="s">
        <v>755</v>
      </c>
      <c r="BN634" s="78" t="s">
        <v>755</v>
      </c>
      <c r="BO634" s="77" t="s">
        <v>755</v>
      </c>
      <c r="BP634" s="78" t="s">
        <v>755</v>
      </c>
    </row>
    <row r="635" spans="1:68" x14ac:dyDescent="0.2">
      <c r="A635" s="22" t="s">
        <v>95</v>
      </c>
      <c r="B635" s="5" t="s">
        <v>21167</v>
      </c>
      <c r="C635" s="20" t="s">
        <v>655</v>
      </c>
      <c r="D635" s="20" t="s">
        <v>164</v>
      </c>
      <c r="E635" s="20" t="s">
        <v>78</v>
      </c>
      <c r="F635" s="22" t="s">
        <v>21165</v>
      </c>
      <c r="G635" s="20" t="s">
        <v>20086</v>
      </c>
      <c r="H635" s="22" t="s">
        <v>21165</v>
      </c>
      <c r="I635" s="19">
        <f t="shared" si="85"/>
        <v>40</v>
      </c>
      <c r="J635" s="20" t="s">
        <v>755</v>
      </c>
      <c r="K635" s="20" t="s">
        <v>657</v>
      </c>
      <c r="L635" s="95" t="str">
        <f>IF(M635&lt;&gt;"",IF(NOT(ISNA(INDEX(cc!B:B,MATCH(M635,cc!A:A,0)))),INDEX(cc!B:B,MATCH(M635,cc!A:A,0)),"0"),"")</f>
        <v>Test Results (Positive)</v>
      </c>
      <c r="M635" s="97" t="s">
        <v>19844</v>
      </c>
      <c r="N635" s="28" t="str">
        <f t="shared" si="92"/>
        <v/>
      </c>
      <c r="O635" s="19" t="str">
        <f t="shared" si="86"/>
        <v>TX_TB (D, TA, Specimen Return/HIVStatus): TB Screening</v>
      </c>
      <c r="P635" s="19" t="str">
        <f t="shared" si="87"/>
        <v>TX_TB (D, TA, Specimen Return/HIVStatus): TB Screening</v>
      </c>
      <c r="Q635" s="19" t="str">
        <f t="shared" si="93"/>
        <v>TX_TB (D, TA, Specimen Return/HIVStatus)</v>
      </c>
      <c r="R635" s="19" t="str">
        <f t="shared" si="88"/>
        <v>TX_TB_D_TA_Specimen_Return_HIVStatus</v>
      </c>
      <c r="S635" s="19" t="str">
        <f t="shared" si="89"/>
        <v>TX_TB_D_TA_Specimen_Return_HIVStatus_</v>
      </c>
      <c r="T635" s="19" t="b">
        <f>NOT(ISNA(VLOOKUP(B635,dbcodes!A:B,2,FALSE)))</f>
        <v>1</v>
      </c>
      <c r="U635" s="19" t="str">
        <f>IF(ISNA(VLOOKUP(B635,dbcodes!A:B,2,FALSE)),des!R2702,VLOOKUP(B635,dbcodes!A:B,2,FALSE))</f>
        <v>TX_TB_D_TA_Specimen_Return_HIVStatus</v>
      </c>
      <c r="W635" s="107" t="str">
        <f>IF(ISNA(VLOOKUP(C635,descriptions!A:B,2,FALSE)),des!V1745,IF(G635=" TARGET","Target ","")&amp;VLOOKUP(C635,descriptions!A:B,2,FALSE))</f>
        <v>Number of ART patients who were screened for TB at least once during the reporting period</v>
      </c>
      <c r="X635" s="20" t="s">
        <v>4</v>
      </c>
      <c r="Y635" s="20" t="s">
        <v>831</v>
      </c>
      <c r="Z635" s="20" t="s">
        <v>836</v>
      </c>
      <c r="AA635" s="20" t="s">
        <v>102</v>
      </c>
      <c r="AB635" s="20" t="s">
        <v>755</v>
      </c>
      <c r="AC635" s="19" t="str">
        <f>IF(AB635&lt;&gt;"",IF(NOT(ISNA(INDEX(os!A:A,MATCH(AB635,os!B:B,0)))),INDEX(os!A:A,MATCH(AB635,os!B:B,0)),"0"),"")</f>
        <v/>
      </c>
      <c r="AD635" s="20" t="s">
        <v>830</v>
      </c>
      <c r="AH635" s="93" t="str">
        <f>IF(NOT(ISNA(VLOOKUP(B:B,ResultsTargets!A:A,1,0))),"TRUE","")</f>
        <v>TRUE</v>
      </c>
      <c r="AI635" s="19" t="str">
        <f>IF(ISNA(VLOOKUP(C635,dim_techarea!A:B,2,FALSE)),"",VLOOKUP(C635,dim_techarea!A:B,2,FALSE))</f>
        <v>TX_TB</v>
      </c>
      <c r="AJ635" s="19" t="str">
        <f>IF(ISNA(VLOOKUP(AI635,dim_techarea!B:C,2,FALSE)),"",VLOOKUP(AI635,dim_techarea!B:C,2,FALSE))</f>
        <v>tOiM2uxcnkj</v>
      </c>
      <c r="AK635" s="19" t="str">
        <f>IF(ISNA(VLOOKUP(TRIM(G635),dim_targetsresults!A:B,2,FALSE)),"",VLOOKUP(TRIM(G635),dim_targetsresults!A:C,2,FALSE))</f>
        <v>MER Results</v>
      </c>
      <c r="AL635" s="19" t="str">
        <f>IF(ISNA(VLOOKUP(AK635,dim_targetsresults!B:C,2,FALSE)),"",VLOOKUP(AK635,dim_targetsresults!B:C,2,FALSE))</f>
        <v>Jh0jDM5yQ2E</v>
      </c>
      <c r="AM635" s="19" t="str">
        <f>IF(ISNA(VLOOKUP(TRIM(D635),dim_numeratordenominator!A:B,2,FALSE)),"",VLOOKUP(TRIM(D635),dim_numeratordenominator!A:C,2,FALSE))</f>
        <v>Denominator</v>
      </c>
      <c r="AN635" s="19" t="str">
        <f>IF(ISNA(VLOOKUP(AM635,dim_numeratordenominator!B:C,2,FALSE)),"",VLOOKUP(AM635,dim_numeratordenominator!B:C,2,FALSE))</f>
        <v>QpNj0nSuEhD</v>
      </c>
      <c r="AO635" s="19" t="str">
        <f>IF(ISNA(VLOOKUP(TRIM(E635),dim_supporttype!A:B,2,FALSE)),"",VLOOKUP(TRIM(E635),dim_supporttype!A:C,2,FALSE))</f>
        <v>TA</v>
      </c>
      <c r="AP635" s="19" t="str">
        <f>IF(ISNA(VLOOKUP(AO635,dim_supporttype!B:C,2,FALSE)),"",VLOOKUP(AO635,dim_supporttype!B:C,2,FALSE))</f>
        <v>cRAGKdWIDn4</v>
      </c>
      <c r="AQ635" s="19" t="str">
        <f>IF(ISNA(VLOOKUP(TRIM(F635),dim_disaggs!A:B,2,FALSE)),"No Disagg",VLOOKUP(TRIM(F635),dim_disaggs!A:B,2,FALSE))</f>
        <v>Specimen Return/HIVStatus</v>
      </c>
      <c r="AR635" s="19" t="str">
        <f>IF(ISNA(VLOOKUP(AQ635,dim_disaggs!B:C,2,FALSE)),"",VLOOKUP(AQ635,dim_disaggs!B:C,2,FALSE))</f>
        <v>fCdRe3ETRLS</v>
      </c>
      <c r="AU635" s="72" t="s">
        <v>755</v>
      </c>
      <c r="AV635" s="73" t="s">
        <v>755</v>
      </c>
      <c r="AW635" s="66" t="s">
        <v>755</v>
      </c>
      <c r="AX635" s="66" t="s">
        <v>755</v>
      </c>
      <c r="BA635" s="105" t="str">
        <f t="shared" si="90"/>
        <v/>
      </c>
      <c r="BB635" s="20" t="str">
        <f t="shared" si="91"/>
        <v/>
      </c>
      <c r="BE635" s="75" t="s">
        <v>755</v>
      </c>
      <c r="BF635" s="73" t="s">
        <v>755</v>
      </c>
      <c r="BG635" s="55" t="s">
        <v>755</v>
      </c>
      <c r="BH635" s="76" t="s">
        <v>755</v>
      </c>
      <c r="BI635" s="20" t="s">
        <v>755</v>
      </c>
      <c r="BJ635" s="20" t="s">
        <v>755</v>
      </c>
      <c r="BK635" s="55" t="s">
        <v>755</v>
      </c>
      <c r="BL635" s="71" t="s">
        <v>755</v>
      </c>
      <c r="BM635" s="77" t="s">
        <v>755</v>
      </c>
      <c r="BN635" s="78" t="s">
        <v>755</v>
      </c>
      <c r="BO635" s="77" t="s">
        <v>755</v>
      </c>
      <c r="BP635" s="78" t="s">
        <v>755</v>
      </c>
    </row>
    <row r="636" spans="1:68" x14ac:dyDescent="0.2">
      <c r="A636" s="20" t="s">
        <v>95</v>
      </c>
      <c r="B636" s="20" t="s">
        <v>670</v>
      </c>
      <c r="C636" s="20" t="s">
        <v>655</v>
      </c>
      <c r="D636" s="20" t="s">
        <v>164</v>
      </c>
      <c r="E636" s="20" t="s">
        <v>77</v>
      </c>
      <c r="F636" s="20" t="s">
        <v>20018</v>
      </c>
      <c r="G636" s="20" t="s">
        <v>20086</v>
      </c>
      <c r="H636" s="20" t="s">
        <v>20212</v>
      </c>
      <c r="I636" s="19">
        <f t="shared" si="85"/>
        <v>36</v>
      </c>
      <c r="J636" s="20" t="s">
        <v>755</v>
      </c>
      <c r="K636" s="20" t="s">
        <v>657</v>
      </c>
      <c r="L636" s="95" t="str">
        <f>IF(M636&lt;&gt;"",IF(NOT(ISNA(INDEX(cc!B:B,MATCH(M636,cc!A:A,0)))),INDEX(cc!B:B,MATCH(M636,cc!A:A,0)),"0"),"")</f>
        <v>TB Test Type and HIV Status (Positive)</v>
      </c>
      <c r="M636" s="97" t="s">
        <v>501</v>
      </c>
      <c r="N636" s="28" t="str">
        <f t="shared" si="92"/>
        <v/>
      </c>
      <c r="O636" s="19" t="str">
        <f t="shared" si="86"/>
        <v>TX_TB (D, DSD, TB Test Type/HIVStatus): TB Screening</v>
      </c>
      <c r="P636" s="19" t="str">
        <f t="shared" si="87"/>
        <v>TX_TB (D, DSD, TB Test Type/HIVStatus): TB Screening</v>
      </c>
      <c r="Q636" s="19" t="str">
        <f t="shared" si="93"/>
        <v>TX_TB (D, DSD, TBTestType/HIVStatus)</v>
      </c>
      <c r="R636" s="19" t="str">
        <f t="shared" si="88"/>
        <v>TX_TB_D_DSD_TBTestType_HIVStatus</v>
      </c>
      <c r="S636" s="19" t="str">
        <f t="shared" si="89"/>
        <v>TX_TB_D_DSD_TBTestType_HIVStatus_</v>
      </c>
      <c r="T636" s="19" t="b">
        <f>NOT(ISNA(VLOOKUP(B636,dbcodes!A:B,2,FALSE)))</f>
        <v>1</v>
      </c>
      <c r="U636" s="19" t="str">
        <f>IF(ISNA(VLOOKUP(B636,dbcodes!A:B,2,FALSE)),des!R2703,VLOOKUP(B636,dbcodes!A:B,2,FALSE))</f>
        <v>TX_TB_D_DSD_TB_Test_Type</v>
      </c>
      <c r="W636" s="107" t="str">
        <f>IF(ISNA(VLOOKUP(C636,descriptions!A:B,2,FALSE)),des!V1746,IF(G636=" TARGET","Target ","")&amp;VLOOKUP(C636,descriptions!A:B,2,FALSE))</f>
        <v>Number of ART patients who were screened for TB at least once during the reporting period</v>
      </c>
      <c r="X636" s="20" t="s">
        <v>4</v>
      </c>
      <c r="Y636" s="20" t="s">
        <v>831</v>
      </c>
      <c r="Z636" s="20" t="s">
        <v>836</v>
      </c>
      <c r="AA636" s="20" t="s">
        <v>102</v>
      </c>
      <c r="AB636" s="20" t="s">
        <v>755</v>
      </c>
      <c r="AC636" s="19" t="str">
        <f>IF(AB636&lt;&gt;"",IF(NOT(ISNA(INDEX(os!A:A,MATCH(AB636,os!B:B,0)))),INDEX(os!A:A,MATCH(AB636,os!B:B,0)),"0"),"")</f>
        <v/>
      </c>
      <c r="AD636" s="20" t="s">
        <v>830</v>
      </c>
      <c r="AH636" s="93" t="str">
        <f>IF(NOT(ISNA(VLOOKUP(B:B,ResultsTargets!A:A,1,0))),"TRUE","")</f>
        <v>TRUE</v>
      </c>
      <c r="AI636" s="19" t="str">
        <f>IF(ISNA(VLOOKUP(C636,dim_techarea!A:B,2,FALSE)),"",VLOOKUP(C636,dim_techarea!A:B,2,FALSE))</f>
        <v>TX_TB</v>
      </c>
      <c r="AJ636" s="19" t="str">
        <f>IF(ISNA(VLOOKUP(AI636,dim_techarea!B:C,2,FALSE)),"",VLOOKUP(AI636,dim_techarea!B:C,2,FALSE))</f>
        <v>tOiM2uxcnkj</v>
      </c>
      <c r="AK636" s="19" t="str">
        <f>IF(ISNA(VLOOKUP(TRIM(G636),dim_targetsresults!A:B,2,FALSE)),"",VLOOKUP(TRIM(G636),dim_targetsresults!A:C,2,FALSE))</f>
        <v>MER Results</v>
      </c>
      <c r="AL636" s="19" t="str">
        <f>IF(ISNA(VLOOKUP(AK636,dim_targetsresults!B:C,2,FALSE)),"",VLOOKUP(AK636,dim_targetsresults!B:C,2,FALSE))</f>
        <v>Jh0jDM5yQ2E</v>
      </c>
      <c r="AM636" s="19" t="str">
        <f>IF(ISNA(VLOOKUP(TRIM(D636),dim_numeratordenominator!A:B,2,FALSE)),"",VLOOKUP(TRIM(D636),dim_numeratordenominator!A:C,2,FALSE))</f>
        <v>Denominator</v>
      </c>
      <c r="AN636" s="19" t="str">
        <f>IF(ISNA(VLOOKUP(AM636,dim_numeratordenominator!B:C,2,FALSE)),"",VLOOKUP(AM636,dim_numeratordenominator!B:C,2,FALSE))</f>
        <v>QpNj0nSuEhD</v>
      </c>
      <c r="AO636" s="19" t="str">
        <f>IF(ISNA(VLOOKUP(TRIM(E636),dim_supporttype!A:B,2,FALSE)),"",VLOOKUP(TRIM(E636),dim_supporttype!A:C,2,FALSE))</f>
        <v>DSD</v>
      </c>
      <c r="AP636" s="19" t="str">
        <f>IF(ISNA(VLOOKUP(AO636,dim_supporttype!B:C,2,FALSE)),"",VLOOKUP(AO636,dim_supporttype!B:C,2,FALSE))</f>
        <v>iM13vdNLWKb</v>
      </c>
      <c r="AQ636" s="19" t="str">
        <f>IF(ISNA(VLOOKUP(TRIM(F636),dim_disaggs!A:B,2,FALSE)),"No Disagg",VLOOKUP(TRIM(F636),dim_disaggs!A:B,2,FALSE))</f>
        <v>TB Test Type/HIVStatus</v>
      </c>
      <c r="AR636" s="19" t="str">
        <f>IF(ISNA(VLOOKUP(AQ636,dim_disaggs!B:C,2,FALSE)),"",VLOOKUP(AQ636,dim_disaggs!B:C,2,FALSE))</f>
        <v>OVy4sE0R1jA</v>
      </c>
      <c r="AU636" s="72" t="s">
        <v>755</v>
      </c>
      <c r="AV636" s="73" t="s">
        <v>755</v>
      </c>
      <c r="AW636" s="66" t="s">
        <v>755</v>
      </c>
      <c r="AX636" s="66" t="s">
        <v>755</v>
      </c>
      <c r="BA636" s="105" t="str">
        <f t="shared" si="90"/>
        <v/>
      </c>
      <c r="BB636" s="20" t="str">
        <f t="shared" si="91"/>
        <v/>
      </c>
      <c r="BE636" s="75" t="s">
        <v>755</v>
      </c>
      <c r="BF636" s="73" t="s">
        <v>755</v>
      </c>
      <c r="BG636" s="55" t="s">
        <v>755</v>
      </c>
      <c r="BH636" s="76" t="s">
        <v>755</v>
      </c>
      <c r="BI636" s="20" t="s">
        <v>755</v>
      </c>
      <c r="BJ636" s="20" t="s">
        <v>755</v>
      </c>
      <c r="BK636" s="55" t="s">
        <v>755</v>
      </c>
      <c r="BL636" s="71" t="s">
        <v>755</v>
      </c>
      <c r="BM636" s="77" t="s">
        <v>755</v>
      </c>
      <c r="BN636" s="78" t="s">
        <v>755</v>
      </c>
      <c r="BO636" s="77" t="s">
        <v>755</v>
      </c>
      <c r="BP636" s="78" t="s">
        <v>755</v>
      </c>
    </row>
    <row r="637" spans="1:68" x14ac:dyDescent="0.2">
      <c r="A637" s="20" t="s">
        <v>95</v>
      </c>
      <c r="B637" s="20" t="s">
        <v>671</v>
      </c>
      <c r="C637" s="20" t="s">
        <v>655</v>
      </c>
      <c r="D637" s="20" t="s">
        <v>164</v>
      </c>
      <c r="E637" s="20" t="s">
        <v>78</v>
      </c>
      <c r="F637" s="20" t="s">
        <v>20018</v>
      </c>
      <c r="G637" s="20" t="s">
        <v>20086</v>
      </c>
      <c r="H637" s="20" t="s">
        <v>20212</v>
      </c>
      <c r="I637" s="19">
        <f t="shared" si="85"/>
        <v>35</v>
      </c>
      <c r="J637" s="20" t="s">
        <v>755</v>
      </c>
      <c r="K637" s="20" t="s">
        <v>657</v>
      </c>
      <c r="L637" s="95" t="str">
        <f>IF(M637&lt;&gt;"",IF(NOT(ISNA(INDEX(cc!B:B,MATCH(M637,cc!A:A,0)))),INDEX(cc!B:B,MATCH(M637,cc!A:A,0)),"0"),"")</f>
        <v>TB Test Type and HIV Status (Positive)</v>
      </c>
      <c r="M637" s="97" t="s">
        <v>501</v>
      </c>
      <c r="N637" s="28" t="str">
        <f t="shared" si="92"/>
        <v/>
      </c>
      <c r="O637" s="19" t="str">
        <f t="shared" si="86"/>
        <v>TX_TB (D, TA, TB Test Type/HIVStatus): TB Screening</v>
      </c>
      <c r="P637" s="19" t="str">
        <f t="shared" si="87"/>
        <v>TX_TB (D, TA, TB Test Type/HIVStatus): TB Screening</v>
      </c>
      <c r="Q637" s="19" t="str">
        <f t="shared" si="93"/>
        <v>TX_TB (D, TA, TBTestType/HIVStatus)</v>
      </c>
      <c r="R637" s="19" t="str">
        <f t="shared" si="88"/>
        <v>TX_TB_D_TA_TBTestType_HIVStatus</v>
      </c>
      <c r="S637" s="19" t="str">
        <f t="shared" si="89"/>
        <v>TX_TB_D_TA_TBTestType_HIVStatus_</v>
      </c>
      <c r="T637" s="19" t="b">
        <f>NOT(ISNA(VLOOKUP(B637,dbcodes!A:B,2,FALSE)))</f>
        <v>1</v>
      </c>
      <c r="U637" s="19" t="str">
        <f>IF(ISNA(VLOOKUP(B637,dbcodes!A:B,2,FALSE)),des!R2704,VLOOKUP(B637,dbcodes!A:B,2,FALSE))</f>
        <v>TX_TB_D_TA_TB_Test_Type</v>
      </c>
      <c r="W637" s="107" t="str">
        <f>IF(ISNA(VLOOKUP(C637,descriptions!A:B,2,FALSE)),des!V1747,IF(G637=" TARGET","Target ","")&amp;VLOOKUP(C637,descriptions!A:B,2,FALSE))</f>
        <v>Number of ART patients who were screened for TB at least once during the reporting period</v>
      </c>
      <c r="X637" s="20" t="s">
        <v>4</v>
      </c>
      <c r="Y637" s="20" t="s">
        <v>831</v>
      </c>
      <c r="Z637" s="20" t="s">
        <v>836</v>
      </c>
      <c r="AA637" s="20" t="s">
        <v>102</v>
      </c>
      <c r="AB637" s="20" t="s">
        <v>755</v>
      </c>
      <c r="AC637" s="19" t="str">
        <f>IF(AB637&lt;&gt;"",IF(NOT(ISNA(INDEX(os!A:A,MATCH(AB637,os!B:B,0)))),INDEX(os!A:A,MATCH(AB637,os!B:B,0)),"0"),"")</f>
        <v/>
      </c>
      <c r="AD637" s="20" t="s">
        <v>830</v>
      </c>
      <c r="AH637" s="93" t="str">
        <f>IF(NOT(ISNA(VLOOKUP(B:B,ResultsTargets!A:A,1,0))),"TRUE","")</f>
        <v>TRUE</v>
      </c>
      <c r="AI637" s="19" t="str">
        <f>IF(ISNA(VLOOKUP(C637,dim_techarea!A:B,2,FALSE)),"",VLOOKUP(C637,dim_techarea!A:B,2,FALSE))</f>
        <v>TX_TB</v>
      </c>
      <c r="AJ637" s="19" t="str">
        <f>IF(ISNA(VLOOKUP(AI637,dim_techarea!B:C,2,FALSE)),"",VLOOKUP(AI637,dim_techarea!B:C,2,FALSE))</f>
        <v>tOiM2uxcnkj</v>
      </c>
      <c r="AK637" s="19" t="str">
        <f>IF(ISNA(VLOOKUP(TRIM(G637),dim_targetsresults!A:B,2,FALSE)),"",VLOOKUP(TRIM(G637),dim_targetsresults!A:C,2,FALSE))</f>
        <v>MER Results</v>
      </c>
      <c r="AL637" s="19" t="str">
        <f>IF(ISNA(VLOOKUP(AK637,dim_targetsresults!B:C,2,FALSE)),"",VLOOKUP(AK637,dim_targetsresults!B:C,2,FALSE))</f>
        <v>Jh0jDM5yQ2E</v>
      </c>
      <c r="AM637" s="19" t="str">
        <f>IF(ISNA(VLOOKUP(TRIM(D637),dim_numeratordenominator!A:B,2,FALSE)),"",VLOOKUP(TRIM(D637),dim_numeratordenominator!A:C,2,FALSE))</f>
        <v>Denominator</v>
      </c>
      <c r="AN637" s="19" t="str">
        <f>IF(ISNA(VLOOKUP(AM637,dim_numeratordenominator!B:C,2,FALSE)),"",VLOOKUP(AM637,dim_numeratordenominator!B:C,2,FALSE))</f>
        <v>QpNj0nSuEhD</v>
      </c>
      <c r="AO637" s="19" t="str">
        <f>IF(ISNA(VLOOKUP(TRIM(E637),dim_supporttype!A:B,2,FALSE)),"",VLOOKUP(TRIM(E637),dim_supporttype!A:C,2,FALSE))</f>
        <v>TA</v>
      </c>
      <c r="AP637" s="19" t="str">
        <f>IF(ISNA(VLOOKUP(AO637,dim_supporttype!B:C,2,FALSE)),"",VLOOKUP(AO637,dim_supporttype!B:C,2,FALSE))</f>
        <v>cRAGKdWIDn4</v>
      </c>
      <c r="AQ637" s="19" t="str">
        <f>IF(ISNA(VLOOKUP(TRIM(F637),dim_disaggs!A:B,2,FALSE)),"No Disagg",VLOOKUP(TRIM(F637),dim_disaggs!A:B,2,FALSE))</f>
        <v>TB Test Type/HIVStatus</v>
      </c>
      <c r="AR637" s="19" t="str">
        <f>IF(ISNA(VLOOKUP(AQ637,dim_disaggs!B:C,2,FALSE)),"",VLOOKUP(AQ637,dim_disaggs!B:C,2,FALSE))</f>
        <v>OVy4sE0R1jA</v>
      </c>
      <c r="AU637" s="72" t="s">
        <v>755</v>
      </c>
      <c r="AV637" s="73" t="s">
        <v>755</v>
      </c>
      <c r="AW637" s="66" t="s">
        <v>755</v>
      </c>
      <c r="AX637" s="66" t="s">
        <v>755</v>
      </c>
      <c r="BA637" s="105" t="str">
        <f t="shared" si="90"/>
        <v/>
      </c>
      <c r="BB637" s="20" t="str">
        <f t="shared" si="91"/>
        <v/>
      </c>
      <c r="BE637" s="75" t="s">
        <v>755</v>
      </c>
      <c r="BF637" s="73" t="s">
        <v>755</v>
      </c>
      <c r="BG637" s="55" t="s">
        <v>755</v>
      </c>
      <c r="BH637" s="76" t="s">
        <v>755</v>
      </c>
      <c r="BI637" s="20" t="s">
        <v>755</v>
      </c>
      <c r="BJ637" s="20" t="s">
        <v>755</v>
      </c>
      <c r="BK637" s="55" t="s">
        <v>755</v>
      </c>
      <c r="BL637" s="71" t="s">
        <v>755</v>
      </c>
      <c r="BM637" s="77" t="s">
        <v>755</v>
      </c>
      <c r="BN637" s="78" t="s">
        <v>755</v>
      </c>
      <c r="BO637" s="77" t="s">
        <v>755</v>
      </c>
      <c r="BP637" s="78" t="s">
        <v>755</v>
      </c>
    </row>
    <row r="638" spans="1:68" x14ac:dyDescent="0.2">
      <c r="A638" s="22" t="s">
        <v>95</v>
      </c>
      <c r="B638" s="5" t="s">
        <v>20560</v>
      </c>
      <c r="C638" s="20" t="s">
        <v>655</v>
      </c>
      <c r="D638" s="20" t="s">
        <v>1</v>
      </c>
      <c r="E638" s="20" t="s">
        <v>77</v>
      </c>
      <c r="F638" s="22" t="s">
        <v>20557</v>
      </c>
      <c r="G638" s="20" t="s">
        <v>20086</v>
      </c>
      <c r="H638" s="22" t="s">
        <v>20562</v>
      </c>
      <c r="I638" s="19">
        <f t="shared" si="85"/>
        <v>38</v>
      </c>
      <c r="J638" s="20" t="s">
        <v>755</v>
      </c>
      <c r="K638" s="20" t="s">
        <v>656</v>
      </c>
      <c r="L638" s="95" t="str">
        <f>IF(M638&lt;&gt;"",IF(NOT(ISNA(INDEX(cc!B:B,MATCH(M638,cc!A:A,0)))),INDEX(cc!B:B,MATCH(M638,cc!A:A,0)),"0"),"")</f>
        <v>Age (&lt;15,15+-uk, 2), Sex, New Existing ART and HIV Status (Positive)</v>
      </c>
      <c r="M638" s="97" t="s">
        <v>20564</v>
      </c>
      <c r="N638" s="28" t="str">
        <f t="shared" si="92"/>
        <v/>
      </c>
      <c r="O638" s="19" t="str">
        <f t="shared" si="86"/>
        <v>TX_TB (N, DSD, Age/Sex/NewExistingArt/HIVStatus): TB Treatment</v>
      </c>
      <c r="P638" s="19" t="str">
        <f t="shared" si="87"/>
        <v>TX_TB (N, DSD, Age/Sex/NewExistingArt/HIVStatus): TB Treatment</v>
      </c>
      <c r="Q638" s="19" t="str">
        <f t="shared" si="93"/>
        <v>TX_TB (N, DSD, Age/Sex/NewExistingArt)</v>
      </c>
      <c r="R638" s="19" t="str">
        <f t="shared" si="88"/>
        <v>TX_TB_N_DSD_Age_Sex_NewExistingArt</v>
      </c>
      <c r="S638" s="19" t="str">
        <f t="shared" si="89"/>
        <v>TX_TB_N_DSD_Age_Sex_NewExistingArt_</v>
      </c>
      <c r="T638" s="19" t="b">
        <f>NOT(ISNA(VLOOKUP(B638,dbcodes!A:B,2,FALSE)))</f>
        <v>1</v>
      </c>
      <c r="U638" s="19" t="str">
        <f>IF(ISNA(VLOOKUP(B638,dbcodes!A:B,2,FALSE)),des!R2705,VLOOKUP(B638,dbcodes!A:B,2,FALSE))</f>
        <v>TX_TB_N_DSD_Age_Sex_NewExistingArt</v>
      </c>
      <c r="W638" s="107" t="str">
        <f>IF(ISNA(VLOOKUP(C638,descriptions!A:B,2,FALSE)),des!V1758,IF(G638=" TARGET","Target ","")&amp;VLOOKUP(C638,descriptions!A:B,2,FALSE))</f>
        <v>Number of ART patients who were screened for TB at least once during the reporting period</v>
      </c>
      <c r="X638" s="20" t="s">
        <v>4</v>
      </c>
      <c r="Y638" s="20" t="s">
        <v>831</v>
      </c>
      <c r="Z638" s="20" t="s">
        <v>836</v>
      </c>
      <c r="AA638" s="20" t="s">
        <v>102</v>
      </c>
      <c r="AB638" s="20" t="s">
        <v>755</v>
      </c>
      <c r="AC638" s="19" t="str">
        <f>IF(AB638&lt;&gt;"",IF(NOT(ISNA(INDEX(os!A:A,MATCH(AB638,os!B:B,0)))),INDEX(os!A:A,MATCH(AB638,os!B:B,0)),"0"),"")</f>
        <v/>
      </c>
      <c r="AD638" s="20" t="s">
        <v>830</v>
      </c>
      <c r="AH638" s="93" t="str">
        <f>IF(NOT(ISNA(VLOOKUP(B:B,ResultsTargets!A:A,1,0))),"TRUE","")</f>
        <v>TRUE</v>
      </c>
      <c r="AI638" s="19" t="str">
        <f>IF(ISNA(VLOOKUP(C638,dim_techarea!A:B,2,FALSE)),"",VLOOKUP(C638,dim_techarea!A:B,2,FALSE))</f>
        <v>TX_TB</v>
      </c>
      <c r="AJ638" s="19" t="str">
        <f>IF(ISNA(VLOOKUP(AI638,dim_techarea!B:C,2,FALSE)),"",VLOOKUP(AI638,dim_techarea!B:C,2,FALSE))</f>
        <v>tOiM2uxcnkj</v>
      </c>
      <c r="AK638" s="19" t="str">
        <f>IF(ISNA(VLOOKUP(TRIM(G638),dim_targetsresults!A:B,2,FALSE)),"",VLOOKUP(TRIM(G638),dim_targetsresults!A:C,2,FALSE))</f>
        <v>MER Results</v>
      </c>
      <c r="AL638" s="19" t="str">
        <f>IF(ISNA(VLOOKUP(AK638,dim_targetsresults!B:C,2,FALSE)),"",VLOOKUP(AK638,dim_targetsresults!B:C,2,FALSE))</f>
        <v>Jh0jDM5yQ2E</v>
      </c>
      <c r="AM638" s="19" t="str">
        <f>IF(ISNA(VLOOKUP(TRIM(D638),dim_numeratordenominator!A:B,2,FALSE)),"",VLOOKUP(TRIM(D638),dim_numeratordenominator!A:C,2,FALSE))</f>
        <v>Numerator</v>
      </c>
      <c r="AN638" s="19" t="str">
        <f>IF(ISNA(VLOOKUP(AM638,dim_numeratordenominator!B:C,2,FALSE)),"",VLOOKUP(AM638,dim_numeratordenominator!B:C,2,FALSE))</f>
        <v>Som9NRMQqV7</v>
      </c>
      <c r="AO638" s="19" t="str">
        <f>IF(ISNA(VLOOKUP(TRIM(E638),dim_supporttype!A:B,2,FALSE)),"",VLOOKUP(TRIM(E638),dim_supporttype!A:C,2,FALSE))</f>
        <v>DSD</v>
      </c>
      <c r="AP638" s="19" t="str">
        <f>IF(ISNA(VLOOKUP(AO638,dim_supporttype!B:C,2,FALSE)),"",VLOOKUP(AO638,dim_supporttype!B:C,2,FALSE))</f>
        <v>iM13vdNLWKb</v>
      </c>
      <c r="AQ638" s="19" t="str">
        <f>IF(ISNA(VLOOKUP(TRIM(F638),dim_disaggs!A:B,2,FALSE)),"No Disagg",VLOOKUP(TRIM(F638),dim_disaggs!A:B,2,FALSE))</f>
        <v>Age/Sex/NewExistingArt/HIVStatus</v>
      </c>
      <c r="AR638" s="19" t="str">
        <f>IF(ISNA(VLOOKUP(AQ638,dim_disaggs!B:C,2,FALSE)),"",VLOOKUP(AQ638,dim_disaggs!B:C,2,FALSE))</f>
        <v>EICV6m2Ay7l</v>
      </c>
      <c r="AU638" s="72" t="s">
        <v>755</v>
      </c>
      <c r="AV638" s="73" t="s">
        <v>755</v>
      </c>
      <c r="AW638" s="66" t="s">
        <v>755</v>
      </c>
      <c r="AX638" s="66" t="s">
        <v>755</v>
      </c>
      <c r="BA638" s="105" t="str">
        <f t="shared" si="90"/>
        <v>Top Level Numerator</v>
      </c>
      <c r="BB638" s="20" t="str">
        <f t="shared" si="91"/>
        <v>PE5QVF0w4xj</v>
      </c>
      <c r="BE638" s="75" t="s">
        <v>755</v>
      </c>
      <c r="BF638" s="73" t="s">
        <v>755</v>
      </c>
      <c r="BG638" s="55" t="s">
        <v>755</v>
      </c>
      <c r="BH638" s="76" t="s">
        <v>755</v>
      </c>
      <c r="BI638" s="20" t="s">
        <v>755</v>
      </c>
      <c r="BJ638" s="20" t="s">
        <v>755</v>
      </c>
      <c r="BK638" s="55" t="s">
        <v>20634</v>
      </c>
      <c r="BL638" s="71" t="s">
        <v>20636</v>
      </c>
      <c r="BM638" s="77" t="s">
        <v>21473</v>
      </c>
      <c r="BN638" s="78" t="s">
        <v>21476</v>
      </c>
      <c r="BO638" s="77" t="s">
        <v>25670</v>
      </c>
      <c r="BP638" s="78" t="s">
        <v>25672</v>
      </c>
    </row>
    <row r="639" spans="1:68" x14ac:dyDescent="0.2">
      <c r="A639" s="22" t="s">
        <v>95</v>
      </c>
      <c r="B639" s="5" t="s">
        <v>20561</v>
      </c>
      <c r="C639" s="20" t="s">
        <v>655</v>
      </c>
      <c r="D639" s="20" t="s">
        <v>1</v>
      </c>
      <c r="E639" s="20" t="s">
        <v>78</v>
      </c>
      <c r="F639" s="22" t="s">
        <v>20557</v>
      </c>
      <c r="G639" s="20" t="s">
        <v>20086</v>
      </c>
      <c r="H639" s="22" t="s">
        <v>20562</v>
      </c>
      <c r="I639" s="19">
        <f t="shared" si="85"/>
        <v>37</v>
      </c>
      <c r="J639" s="20" t="s">
        <v>755</v>
      </c>
      <c r="K639" s="20" t="s">
        <v>656</v>
      </c>
      <c r="L639" s="95" t="str">
        <f>IF(M639&lt;&gt;"",IF(NOT(ISNA(INDEX(cc!B:B,MATCH(M639,cc!A:A,0)))),INDEX(cc!B:B,MATCH(M639,cc!A:A,0)),"0"),"")</f>
        <v>Age (&lt;15,15+-uk, 2), Sex, New Existing ART and HIV Status (Positive)</v>
      </c>
      <c r="M639" s="97" t="s">
        <v>20564</v>
      </c>
      <c r="N639" s="28" t="str">
        <f t="shared" si="92"/>
        <v/>
      </c>
      <c r="O639" s="19" t="str">
        <f t="shared" si="86"/>
        <v>TX_TB (N, TA, Age/Sex/NewExistingArt/HIVStatus): TB Treatment</v>
      </c>
      <c r="P639" s="19" t="str">
        <f t="shared" si="87"/>
        <v>TX_TB (N, TA, Age/Sex/NewExistingArt/HIVStatus): TB Treatment</v>
      </c>
      <c r="Q639" s="19" t="str">
        <f t="shared" si="93"/>
        <v>TX_TB (N, TA, Age/Sex/NewExistingArt)</v>
      </c>
      <c r="R639" s="19" t="str">
        <f t="shared" si="88"/>
        <v>TX_TB_N_TA_Age_Sex_NewExistingArt</v>
      </c>
      <c r="S639" s="19" t="str">
        <f t="shared" si="89"/>
        <v>TX_TB_N_TA_Age_Sex_NewExistingArt_</v>
      </c>
      <c r="T639" s="19" t="b">
        <f>NOT(ISNA(VLOOKUP(B639,dbcodes!A:B,2,FALSE)))</f>
        <v>1</v>
      </c>
      <c r="U639" s="19" t="str">
        <f>IF(ISNA(VLOOKUP(B639,dbcodes!A:B,2,FALSE)),des!R2706,VLOOKUP(B639,dbcodes!A:B,2,FALSE))</f>
        <v>TX_TB_N_TA_Age_Sex_NewExistingArt</v>
      </c>
      <c r="W639" s="107" t="str">
        <f>IF(ISNA(VLOOKUP(C639,descriptions!A:B,2,FALSE)),des!V1759,IF(G639=" TARGET","Target ","")&amp;VLOOKUP(C639,descriptions!A:B,2,FALSE))</f>
        <v>Number of ART patients who were screened for TB at least once during the reporting period</v>
      </c>
      <c r="X639" s="20" t="s">
        <v>4</v>
      </c>
      <c r="Y639" s="20" t="s">
        <v>831</v>
      </c>
      <c r="Z639" s="20" t="s">
        <v>836</v>
      </c>
      <c r="AA639" s="20" t="s">
        <v>102</v>
      </c>
      <c r="AB639" s="20" t="s">
        <v>755</v>
      </c>
      <c r="AC639" s="19" t="str">
        <f>IF(AB639&lt;&gt;"",IF(NOT(ISNA(INDEX(os!A:A,MATCH(AB639,os!B:B,0)))),INDEX(os!A:A,MATCH(AB639,os!B:B,0)),"0"),"")</f>
        <v/>
      </c>
      <c r="AD639" s="20" t="s">
        <v>830</v>
      </c>
      <c r="AH639" s="93" t="str">
        <f>IF(NOT(ISNA(VLOOKUP(B:B,ResultsTargets!A:A,1,0))),"TRUE","")</f>
        <v>TRUE</v>
      </c>
      <c r="AI639" s="19" t="str">
        <f>IF(ISNA(VLOOKUP(C639,dim_techarea!A:B,2,FALSE)),"",VLOOKUP(C639,dim_techarea!A:B,2,FALSE))</f>
        <v>TX_TB</v>
      </c>
      <c r="AJ639" s="19" t="str">
        <f>IF(ISNA(VLOOKUP(AI639,dim_techarea!B:C,2,FALSE)),"",VLOOKUP(AI639,dim_techarea!B:C,2,FALSE))</f>
        <v>tOiM2uxcnkj</v>
      </c>
      <c r="AK639" s="19" t="str">
        <f>IF(ISNA(VLOOKUP(TRIM(G639),dim_targetsresults!A:B,2,FALSE)),"",VLOOKUP(TRIM(G639),dim_targetsresults!A:C,2,FALSE))</f>
        <v>MER Results</v>
      </c>
      <c r="AL639" s="19" t="str">
        <f>IF(ISNA(VLOOKUP(AK639,dim_targetsresults!B:C,2,FALSE)),"",VLOOKUP(AK639,dim_targetsresults!B:C,2,FALSE))</f>
        <v>Jh0jDM5yQ2E</v>
      </c>
      <c r="AM639" s="19" t="str">
        <f>IF(ISNA(VLOOKUP(TRIM(D639),dim_numeratordenominator!A:B,2,FALSE)),"",VLOOKUP(TRIM(D639),dim_numeratordenominator!A:C,2,FALSE))</f>
        <v>Numerator</v>
      </c>
      <c r="AN639" s="19" t="str">
        <f>IF(ISNA(VLOOKUP(AM639,dim_numeratordenominator!B:C,2,FALSE)),"",VLOOKUP(AM639,dim_numeratordenominator!B:C,2,FALSE))</f>
        <v>Som9NRMQqV7</v>
      </c>
      <c r="AO639" s="19" t="str">
        <f>IF(ISNA(VLOOKUP(TRIM(E639),dim_supporttype!A:B,2,FALSE)),"",VLOOKUP(TRIM(E639),dim_supporttype!A:C,2,FALSE))</f>
        <v>TA</v>
      </c>
      <c r="AP639" s="19" t="str">
        <f>IF(ISNA(VLOOKUP(AO639,dim_supporttype!B:C,2,FALSE)),"",VLOOKUP(AO639,dim_supporttype!B:C,2,FALSE))</f>
        <v>cRAGKdWIDn4</v>
      </c>
      <c r="AQ639" s="19" t="str">
        <f>IF(ISNA(VLOOKUP(TRIM(F639),dim_disaggs!A:B,2,FALSE)),"No Disagg",VLOOKUP(TRIM(F639),dim_disaggs!A:B,2,FALSE))</f>
        <v>Age/Sex/NewExistingArt/HIVStatus</v>
      </c>
      <c r="AR639" s="19" t="str">
        <f>IF(ISNA(VLOOKUP(AQ639,dim_disaggs!B:C,2,FALSE)),"",VLOOKUP(AQ639,dim_disaggs!B:C,2,FALSE))</f>
        <v>EICV6m2Ay7l</v>
      </c>
      <c r="AU639" s="72" t="s">
        <v>755</v>
      </c>
      <c r="AV639" s="73" t="s">
        <v>755</v>
      </c>
      <c r="AW639" s="66" t="s">
        <v>755</v>
      </c>
      <c r="AX639" s="66" t="s">
        <v>755</v>
      </c>
      <c r="BA639" s="105" t="str">
        <f t="shared" si="90"/>
        <v>Top Level Numerator</v>
      </c>
      <c r="BB639" s="20" t="str">
        <f t="shared" si="91"/>
        <v>PE5QVF0w4xj</v>
      </c>
      <c r="BE639" s="75" t="s">
        <v>755</v>
      </c>
      <c r="BF639" s="73" t="s">
        <v>755</v>
      </c>
      <c r="BG639" s="55" t="s">
        <v>755</v>
      </c>
      <c r="BH639" s="76" t="s">
        <v>755</v>
      </c>
      <c r="BI639" s="20" t="s">
        <v>755</v>
      </c>
      <c r="BJ639" s="20" t="s">
        <v>755</v>
      </c>
      <c r="BK639" s="55" t="s">
        <v>20634</v>
      </c>
      <c r="BL639" s="71" t="s">
        <v>20636</v>
      </c>
      <c r="BM639" s="77" t="s">
        <v>21473</v>
      </c>
      <c r="BN639" s="78" t="s">
        <v>21476</v>
      </c>
      <c r="BO639" s="77" t="s">
        <v>25670</v>
      </c>
      <c r="BP639" s="78" t="s">
        <v>25672</v>
      </c>
    </row>
    <row r="640" spans="1:68" x14ac:dyDescent="0.2">
      <c r="A640" s="20" t="s">
        <v>95</v>
      </c>
      <c r="B640" s="20" t="s">
        <v>674</v>
      </c>
      <c r="C640" s="20" t="s">
        <v>655</v>
      </c>
      <c r="D640" s="20" t="s">
        <v>1</v>
      </c>
      <c r="E640" s="20" t="s">
        <v>264</v>
      </c>
      <c r="G640" s="20" t="s">
        <v>20086</v>
      </c>
      <c r="I640" s="19">
        <f t="shared" si="85"/>
        <v>24</v>
      </c>
      <c r="J640" s="20" t="s">
        <v>755</v>
      </c>
      <c r="K640" s="20" t="s">
        <v>657</v>
      </c>
      <c r="L640" s="95" t="str">
        <f>IF(M640&lt;&gt;"",IF(NOT(ISNA(INDEX(cc!B:B,MATCH(M640,cc!A:A,0)))),INDEX(cc!B:B,MATCH(M640,cc!A:A,0)),"0"),"")</f>
        <v>default</v>
      </c>
      <c r="M640" s="97" t="s">
        <v>13</v>
      </c>
      <c r="N640" s="28" t="str">
        <f t="shared" si="92"/>
        <v/>
      </c>
      <c r="O640" s="19" t="str">
        <f t="shared" si="86"/>
        <v>TX_TB (N, DSD_NARRATIVE): TB Screening</v>
      </c>
      <c r="P640" s="19" t="str">
        <f t="shared" si="87"/>
        <v>TX_TB (N, DSD_NARRATIVE): TB Screening</v>
      </c>
      <c r="Q640" s="19" t="str">
        <f t="shared" si="93"/>
        <v>TX_TB (N, DSD_NARRATIVE)</v>
      </c>
      <c r="R640" s="19" t="str">
        <f t="shared" si="88"/>
        <v>TX_TB_N_DSD_NARRATIVE</v>
      </c>
      <c r="S640" s="19" t="str">
        <f t="shared" si="89"/>
        <v>TX_TB_N_DSD_NARRATIVE_</v>
      </c>
      <c r="T640" s="19" t="b">
        <f>NOT(ISNA(VLOOKUP(B640,dbcodes!A:B,2,FALSE)))</f>
        <v>1</v>
      </c>
      <c r="U640" s="19" t="str">
        <f>IF(ISNA(VLOOKUP(B640,dbcodes!A:B,2,FALSE)),des!R2707,VLOOKUP(B640,dbcodes!A:B,2,FALSE))</f>
        <v>TX_TB_N_DSD_NARRATIVE</v>
      </c>
      <c r="W640" s="107" t="str">
        <f>IF(ISNA(VLOOKUP(C640,descriptions!A:B,2,FALSE)),des!V1764,IF(G640=" TARGET","Target ","")&amp;VLOOKUP(C640,descriptions!A:B,2,FALSE))</f>
        <v>Number of ART patients who were screened for TB at least once during the reporting period</v>
      </c>
      <c r="X640" s="20" t="s">
        <v>9</v>
      </c>
      <c r="Y640" s="20" t="s">
        <v>831</v>
      </c>
      <c r="Z640" s="20" t="s">
        <v>839</v>
      </c>
      <c r="AA640" s="20" t="s">
        <v>102</v>
      </c>
      <c r="AB640" s="20" t="s">
        <v>755</v>
      </c>
      <c r="AC640" s="19" t="str">
        <f>IF(AB640&lt;&gt;"",IF(NOT(ISNA(INDEX(os!A:A,MATCH(AB640,os!B:B,0)))),INDEX(os!A:A,MATCH(AB640,os!B:B,0)),"0"),"")</f>
        <v/>
      </c>
      <c r="AD640" s="20" t="s">
        <v>830</v>
      </c>
      <c r="AH640" s="93" t="str">
        <f>IF(NOT(ISNA(VLOOKUP(B:B,ResultsTargets!A:A,1,0))),"TRUE","")</f>
        <v>TRUE</v>
      </c>
      <c r="AI640" s="19" t="str">
        <f>IF(ISNA(VLOOKUP(C640,dim_techarea!A:B,2,FALSE)),"",VLOOKUP(C640,dim_techarea!A:B,2,FALSE))</f>
        <v>TX_TB</v>
      </c>
      <c r="AJ640" s="19" t="str">
        <f>IF(ISNA(VLOOKUP(AI640,dim_techarea!B:C,2,FALSE)),"",VLOOKUP(AI640,dim_techarea!B:C,2,FALSE))</f>
        <v>tOiM2uxcnkj</v>
      </c>
      <c r="AK640" s="19" t="str">
        <f>IF(ISNA(VLOOKUP(TRIM(G640),dim_targetsresults!A:B,2,FALSE)),"",VLOOKUP(TRIM(G640),dim_targetsresults!A:C,2,FALSE))</f>
        <v>MER Results</v>
      </c>
      <c r="AL640" s="19" t="str">
        <f>IF(ISNA(VLOOKUP(AK640,dim_targetsresults!B:C,2,FALSE)),"",VLOOKUP(AK640,dim_targetsresults!B:C,2,FALSE))</f>
        <v>Jh0jDM5yQ2E</v>
      </c>
      <c r="AM640" s="19" t="str">
        <f>IF(ISNA(VLOOKUP(TRIM(D640),dim_numeratordenominator!A:B,2,FALSE)),"",VLOOKUP(TRIM(D640),dim_numeratordenominator!A:C,2,FALSE))</f>
        <v>Numerator</v>
      </c>
      <c r="AN640" s="19" t="str">
        <f>IF(ISNA(VLOOKUP(AM640,dim_numeratordenominator!B:C,2,FALSE)),"",VLOOKUP(AM640,dim_numeratordenominator!B:C,2,FALSE))</f>
        <v>Som9NRMQqV7</v>
      </c>
      <c r="AO640" s="19" t="str">
        <f>IF(ISNA(VLOOKUP(TRIM(E640),dim_supporttype!A:B,2,FALSE)),"",VLOOKUP(TRIM(E640),dim_supporttype!A:C,2,FALSE))</f>
        <v>DSD Narratives</v>
      </c>
      <c r="AP640" s="19" t="str">
        <f>IF(ISNA(VLOOKUP(AO640,dim_supporttype!B:C,2,FALSE)),"",VLOOKUP(AO640,dim_supporttype!B:C,2,FALSE))</f>
        <v>ySGf8v2q9Rm</v>
      </c>
      <c r="AQ640" s="19" t="str">
        <f>IF(ISNA(VLOOKUP(TRIM(F640),dim_disaggs!A:B,2,FALSE)),"No Disagg",VLOOKUP(TRIM(F640),dim_disaggs!A:B,2,FALSE))</f>
        <v>No Disagg</v>
      </c>
      <c r="AR640" s="19" t="str">
        <f>IF(ISNA(VLOOKUP(AQ640,dim_disaggs!B:C,2,FALSE)),"",VLOOKUP(AQ640,dim_disaggs!B:C,2,FALSE))</f>
        <v>werJlVT6sf3</v>
      </c>
      <c r="AU640" s="72" t="s">
        <v>755</v>
      </c>
      <c r="AV640" s="73" t="s">
        <v>755</v>
      </c>
      <c r="AW640" s="66" t="s">
        <v>755</v>
      </c>
      <c r="AX640" s="66" t="s">
        <v>755</v>
      </c>
      <c r="BA640" s="105" t="str">
        <f t="shared" si="90"/>
        <v/>
      </c>
      <c r="BB640" s="20" t="str">
        <f t="shared" si="91"/>
        <v/>
      </c>
      <c r="BE640" s="75" t="s">
        <v>755</v>
      </c>
      <c r="BF640" s="73" t="s">
        <v>755</v>
      </c>
      <c r="BG640" s="55" t="s">
        <v>755</v>
      </c>
      <c r="BH640" s="76" t="s">
        <v>755</v>
      </c>
      <c r="BI640" s="20" t="s">
        <v>755</v>
      </c>
      <c r="BJ640" s="20" t="s">
        <v>755</v>
      </c>
      <c r="BK640" s="55" t="s">
        <v>755</v>
      </c>
      <c r="BL640" s="71" t="s">
        <v>755</v>
      </c>
      <c r="BM640" s="77" t="s">
        <v>755</v>
      </c>
      <c r="BN640" s="78" t="s">
        <v>755</v>
      </c>
      <c r="BO640" s="77" t="s">
        <v>755</v>
      </c>
      <c r="BP640" s="78" t="s">
        <v>755</v>
      </c>
    </row>
    <row r="641" spans="1:68" x14ac:dyDescent="0.2">
      <c r="A641" s="20" t="s">
        <v>95</v>
      </c>
      <c r="B641" s="20" t="s">
        <v>675</v>
      </c>
      <c r="C641" s="20" t="s">
        <v>655</v>
      </c>
      <c r="D641" s="20" t="s">
        <v>1</v>
      </c>
      <c r="E641" s="20" t="s">
        <v>265</v>
      </c>
      <c r="G641" s="20" t="s">
        <v>20086</v>
      </c>
      <c r="I641" s="19">
        <f t="shared" si="85"/>
        <v>23</v>
      </c>
      <c r="J641" s="20" t="s">
        <v>755</v>
      </c>
      <c r="K641" s="20" t="s">
        <v>657</v>
      </c>
      <c r="L641" s="95" t="str">
        <f>IF(M641&lt;&gt;"",IF(NOT(ISNA(INDEX(cc!B:B,MATCH(M641,cc!A:A,0)))),INDEX(cc!B:B,MATCH(M641,cc!A:A,0)),"0"),"")</f>
        <v>default</v>
      </c>
      <c r="M641" s="97" t="s">
        <v>13</v>
      </c>
      <c r="N641" s="28" t="str">
        <f t="shared" si="92"/>
        <v/>
      </c>
      <c r="O641" s="19" t="str">
        <f t="shared" si="86"/>
        <v>TX_TB (N, TA_NARRATIVE): TB Screening</v>
      </c>
      <c r="P641" s="19" t="str">
        <f t="shared" si="87"/>
        <v>TX_TB (N, TA_NARRATIVE): TB Screening</v>
      </c>
      <c r="Q641" s="19" t="str">
        <f t="shared" si="93"/>
        <v>TX_TB (N, TA_NARRATIVE)</v>
      </c>
      <c r="R641" s="19" t="str">
        <f t="shared" si="88"/>
        <v>TX_TB_N_TA_NARRATIVE</v>
      </c>
      <c r="S641" s="19" t="str">
        <f t="shared" si="89"/>
        <v>TX_TB_N_TA_NARRATIVE_</v>
      </c>
      <c r="T641" s="19" t="b">
        <f>NOT(ISNA(VLOOKUP(B641,dbcodes!A:B,2,FALSE)))</f>
        <v>1</v>
      </c>
      <c r="U641" s="19" t="str">
        <f>IF(ISNA(VLOOKUP(B641,dbcodes!A:B,2,FALSE)),des!R2708,VLOOKUP(B641,dbcodes!A:B,2,FALSE))</f>
        <v>TX_TB_N_TA_NARRATIVE</v>
      </c>
      <c r="W641" s="107" t="str">
        <f>IF(ISNA(VLOOKUP(C641,descriptions!A:B,2,FALSE)),des!V1765,IF(G641=" TARGET","Target ","")&amp;VLOOKUP(C641,descriptions!A:B,2,FALSE))</f>
        <v>Number of ART patients who were screened for TB at least once during the reporting period</v>
      </c>
      <c r="X641" s="20" t="s">
        <v>9</v>
      </c>
      <c r="Y641" s="20" t="s">
        <v>831</v>
      </c>
      <c r="Z641" s="20" t="s">
        <v>839</v>
      </c>
      <c r="AA641" s="20" t="s">
        <v>102</v>
      </c>
      <c r="AB641" s="20" t="s">
        <v>755</v>
      </c>
      <c r="AC641" s="19" t="str">
        <f>IF(AB641&lt;&gt;"",IF(NOT(ISNA(INDEX(os!A:A,MATCH(AB641,os!B:B,0)))),INDEX(os!A:A,MATCH(AB641,os!B:B,0)),"0"),"")</f>
        <v/>
      </c>
      <c r="AD641" s="20" t="s">
        <v>830</v>
      </c>
      <c r="AH641" s="93" t="str">
        <f>IF(NOT(ISNA(VLOOKUP(B:B,ResultsTargets!A:A,1,0))),"TRUE","")</f>
        <v>TRUE</v>
      </c>
      <c r="AI641" s="19" t="str">
        <f>IF(ISNA(VLOOKUP(C641,dim_techarea!A:B,2,FALSE)),"",VLOOKUP(C641,dim_techarea!A:B,2,FALSE))</f>
        <v>TX_TB</v>
      </c>
      <c r="AJ641" s="19" t="str">
        <f>IF(ISNA(VLOOKUP(AI641,dim_techarea!B:C,2,FALSE)),"",VLOOKUP(AI641,dim_techarea!B:C,2,FALSE))</f>
        <v>tOiM2uxcnkj</v>
      </c>
      <c r="AK641" s="19" t="str">
        <f>IF(ISNA(VLOOKUP(TRIM(G641),dim_targetsresults!A:B,2,FALSE)),"",VLOOKUP(TRIM(G641),dim_targetsresults!A:C,2,FALSE))</f>
        <v>MER Results</v>
      </c>
      <c r="AL641" s="19" t="str">
        <f>IF(ISNA(VLOOKUP(AK641,dim_targetsresults!B:C,2,FALSE)),"",VLOOKUP(AK641,dim_targetsresults!B:C,2,FALSE))</f>
        <v>Jh0jDM5yQ2E</v>
      </c>
      <c r="AM641" s="19" t="str">
        <f>IF(ISNA(VLOOKUP(TRIM(D641),dim_numeratordenominator!A:B,2,FALSE)),"",VLOOKUP(TRIM(D641),dim_numeratordenominator!A:C,2,FALSE))</f>
        <v>Numerator</v>
      </c>
      <c r="AN641" s="19" t="str">
        <f>IF(ISNA(VLOOKUP(AM641,dim_numeratordenominator!B:C,2,FALSE)),"",VLOOKUP(AM641,dim_numeratordenominator!B:C,2,FALSE))</f>
        <v>Som9NRMQqV7</v>
      </c>
      <c r="AO641" s="19" t="str">
        <f>IF(ISNA(VLOOKUP(TRIM(E641),dim_supporttype!A:B,2,FALSE)),"",VLOOKUP(TRIM(E641),dim_supporttype!A:C,2,FALSE))</f>
        <v>TA Narratives</v>
      </c>
      <c r="AP641" s="19" t="str">
        <f>IF(ISNA(VLOOKUP(AO641,dim_supporttype!B:C,2,FALSE)),"",VLOOKUP(AO641,dim_supporttype!B:C,2,FALSE))</f>
        <v>aBZapfNWlIU</v>
      </c>
      <c r="AQ641" s="19" t="str">
        <f>IF(ISNA(VLOOKUP(TRIM(F641),dim_disaggs!A:B,2,FALSE)),"No Disagg",VLOOKUP(TRIM(F641),dim_disaggs!A:B,2,FALSE))</f>
        <v>No Disagg</v>
      </c>
      <c r="AR641" s="19" t="str">
        <f>IF(ISNA(VLOOKUP(AQ641,dim_disaggs!B:C,2,FALSE)),"",VLOOKUP(AQ641,dim_disaggs!B:C,2,FALSE))</f>
        <v>werJlVT6sf3</v>
      </c>
      <c r="AU641" s="72" t="s">
        <v>755</v>
      </c>
      <c r="AV641" s="73" t="s">
        <v>755</v>
      </c>
      <c r="AW641" s="66" t="s">
        <v>755</v>
      </c>
      <c r="AX641" s="66" t="s">
        <v>755</v>
      </c>
      <c r="BA641" s="105" t="str">
        <f t="shared" si="90"/>
        <v/>
      </c>
      <c r="BB641" s="20" t="str">
        <f t="shared" si="91"/>
        <v/>
      </c>
      <c r="BE641" s="75" t="s">
        <v>755</v>
      </c>
      <c r="BF641" s="73" t="s">
        <v>755</v>
      </c>
      <c r="BG641" s="55" t="s">
        <v>755</v>
      </c>
      <c r="BH641" s="76" t="s">
        <v>755</v>
      </c>
      <c r="BI641" s="20" t="s">
        <v>755</v>
      </c>
      <c r="BJ641" s="20" t="s">
        <v>755</v>
      </c>
      <c r="BK641" s="55" t="s">
        <v>755</v>
      </c>
      <c r="BL641" s="71" t="s">
        <v>755</v>
      </c>
      <c r="BM641" s="77" t="s">
        <v>755</v>
      </c>
      <c r="BN641" s="78" t="s">
        <v>755</v>
      </c>
      <c r="BO641" s="77" t="s">
        <v>755</v>
      </c>
      <c r="BP641" s="78" t="s">
        <v>755</v>
      </c>
    </row>
    <row r="642" spans="1:68" x14ac:dyDescent="0.2">
      <c r="A642" s="22" t="s">
        <v>95</v>
      </c>
      <c r="B642" s="5" t="s">
        <v>20683</v>
      </c>
      <c r="C642" s="20" t="s">
        <v>655</v>
      </c>
      <c r="D642" s="20" t="s">
        <v>164</v>
      </c>
      <c r="E642" s="20" t="s">
        <v>77</v>
      </c>
      <c r="F642" s="22" t="s">
        <v>20685</v>
      </c>
      <c r="G642" s="22" t="s">
        <v>2442</v>
      </c>
      <c r="H642" s="22" t="s">
        <v>20686</v>
      </c>
      <c r="I642" s="19">
        <f t="shared" ref="I642:I705" si="94">LEN(Q642)</f>
        <v>47</v>
      </c>
      <c r="J642" s="20" t="s">
        <v>755</v>
      </c>
      <c r="K642" s="20" t="s">
        <v>657</v>
      </c>
      <c r="L642" s="95" t="str">
        <f>IF(M642&lt;&gt;"",IF(NOT(ISNA(INDEX(cc!B:B,MATCH(M642,cc!A:A,0)))),INDEX(cc!B:B,MATCH(M642,cc!A:A,0)),"0"),"")</f>
        <v>Age (&lt;15,15+-uk, 2), Sex, TB Screen Result, New Existing ART and HIV Status (Positive)</v>
      </c>
      <c r="M642" s="97" t="s">
        <v>21168</v>
      </c>
      <c r="N642" s="28" t="str">
        <f t="shared" si="92"/>
        <v xml:space="preserve"> TARGET</v>
      </c>
      <c r="O642" s="19" t="str">
        <f t="shared" ref="O642:O705" si="95">CONCATENATE(C642, " (",_xlfn.TEXTJOIN(", ",TRUE,D642,E642,F642),")",N642,J642,": ",K642)</f>
        <v>TX_TB (D, DSD, Age/Sex/TBScreen/NewExistingART/HIVStatus) TARGET: TB Screening</v>
      </c>
      <c r="P642" s="19" t="str">
        <f t="shared" ref="P642:P705" si="96">IF(RIGHT(O642,1)=":",LEFT(O642,LEN(O642)-1),O642)</f>
        <v>TX_TB (D, DSD, Age/Sex/TBScreen/NewExistingART/HIVStatus) TARGET: TB Screening</v>
      </c>
      <c r="Q642" s="19" t="str">
        <f t="shared" si="93"/>
        <v>TX_TB (D, DSD, Age/Sex/TBScreen/ART/HIV) TARGET</v>
      </c>
      <c r="R642" s="19" t="str">
        <f t="shared" ref="R642:R705" si="97">IF(RIGHT(S642,1)="_",LEFT(S642,LEN(S642)-1),S642)</f>
        <v>TX_TB_D_DSD_Age_Sex_TBScreen_ART_HIV_TARGET</v>
      </c>
      <c r="S642" s="19" t="str">
        <f t="shared" ref="S642:S705" si="98">SUBSTITUTE(SUBSTITUTE(SUBSTITUTE(SUBSTITUTE(SUBSTITUTE(SUBSTITUTE(SUBSTITUTE(SUBSTITUTE(SUBSTITUTE(Q642,"&amp;","and"),"&lt;","lt"),"&gt;","gt"),"(","_"),")","_"),"/","_")," ","_"),",","_"),"__","_")</f>
        <v>TX_TB_D_DSD_Age_Sex_TBScreen_ART_HIV_TARGET</v>
      </c>
      <c r="T642" s="19" t="b">
        <f>NOT(ISNA(VLOOKUP(B642,dbcodes!A:B,2,FALSE)))</f>
        <v>1</v>
      </c>
      <c r="U642" s="19" t="str">
        <f>IF(ISNA(VLOOKUP(B642,dbcodes!A:B,2,FALSE)),des!R2709,VLOOKUP(B642,dbcodes!A:B,2,FALSE))</f>
        <v>TX_TB_D_DSD_Age_Sex_TBScreen_ART_HIV_TARGET</v>
      </c>
      <c r="W642" s="107" t="str">
        <f>IF(ISNA(VLOOKUP(C642,descriptions!A:B,2,FALSE)),des!V1736,IF(G642=" TARGET","Target ","")&amp;VLOOKUP(C642,descriptions!A:B,2,FALSE))</f>
        <v>Target Number of ART patients who were screened for TB at least once during the reporting period</v>
      </c>
      <c r="X642" s="20" t="s">
        <v>4</v>
      </c>
      <c r="Y642" s="20" t="s">
        <v>831</v>
      </c>
      <c r="Z642" s="20" t="s">
        <v>836</v>
      </c>
      <c r="AA642" s="20" t="s">
        <v>102</v>
      </c>
      <c r="AB642" s="20" t="s">
        <v>755</v>
      </c>
      <c r="AC642" s="19" t="str">
        <f>IF(AB642&lt;&gt;"",IF(NOT(ISNA(INDEX(os!A:A,MATCH(AB642,os!B:B,0)))),INDEX(os!A:A,MATCH(AB642,os!B:B,0)),"0"),"")</f>
        <v/>
      </c>
      <c r="AD642" s="20" t="s">
        <v>830</v>
      </c>
      <c r="AH642" s="93" t="str">
        <f>IF(NOT(ISNA(VLOOKUP(B:B,ResultsTargets!A:A,1,0))),"TRUE","")</f>
        <v>TRUE</v>
      </c>
      <c r="AI642" s="19" t="str">
        <f>IF(ISNA(VLOOKUP(C642,dim_techarea!A:B,2,FALSE)),"",VLOOKUP(C642,dim_techarea!A:B,2,FALSE))</f>
        <v>TX_TB</v>
      </c>
      <c r="AJ642" s="19" t="str">
        <f>IF(ISNA(VLOOKUP(AI642,dim_techarea!B:C,2,FALSE)),"",VLOOKUP(AI642,dim_techarea!B:C,2,FALSE))</f>
        <v>tOiM2uxcnkj</v>
      </c>
      <c r="AK642" s="19" t="str">
        <f>IF(ISNA(VLOOKUP(TRIM(G642),dim_targetsresults!A:B,2,FALSE)),"",VLOOKUP(TRIM(G642),dim_targetsresults!A:C,2,FALSE))</f>
        <v>MER Targets</v>
      </c>
      <c r="AL642" s="19" t="str">
        <f>IF(ISNA(VLOOKUP(AK642,dim_targetsresults!B:C,2,FALSE)),"",VLOOKUP(AK642,dim_targetsresults!B:C,2,FALSE))</f>
        <v>W8imnja2Owd</v>
      </c>
      <c r="AM642" s="19" t="str">
        <f>IF(ISNA(VLOOKUP(TRIM(D642),dim_numeratordenominator!A:B,2,FALSE)),"",VLOOKUP(TRIM(D642),dim_numeratordenominator!A:C,2,FALSE))</f>
        <v>Denominator</v>
      </c>
      <c r="AN642" s="19" t="str">
        <f>IF(ISNA(VLOOKUP(AM642,dim_numeratordenominator!B:C,2,FALSE)),"",VLOOKUP(AM642,dim_numeratordenominator!B:C,2,FALSE))</f>
        <v>QpNj0nSuEhD</v>
      </c>
      <c r="AO642" s="19" t="str">
        <f>IF(ISNA(VLOOKUP(TRIM(E642),dim_supporttype!A:B,2,FALSE)),"",VLOOKUP(TRIM(E642),dim_supporttype!A:C,2,FALSE))</f>
        <v>DSD</v>
      </c>
      <c r="AP642" s="19" t="str">
        <f>IF(ISNA(VLOOKUP(AO642,dim_supporttype!B:C,2,FALSE)),"",VLOOKUP(AO642,dim_supporttype!B:C,2,FALSE))</f>
        <v>iM13vdNLWKb</v>
      </c>
      <c r="AQ642" s="19" t="str">
        <f>IF(ISNA(VLOOKUP(TRIM(F642),dim_disaggs!A:B,2,FALSE)),"No Disagg",VLOOKUP(TRIM(F642),dim_disaggs!A:B,2,FALSE))</f>
        <v>Age/Sex/TBScreen/NewExistingART/HIVStatus</v>
      </c>
      <c r="AR642" s="19" t="str">
        <f>IF(ISNA(VLOOKUP(AQ642,dim_disaggs!B:C,2,FALSE)),"",VLOOKUP(AQ642,dim_disaggs!B:C,2,FALSE))</f>
        <v>xzHStH1s4R1</v>
      </c>
      <c r="AU642" s="72" t="s">
        <v>755</v>
      </c>
      <c r="AV642" s="73" t="s">
        <v>755</v>
      </c>
      <c r="AW642" s="66" t="s">
        <v>755</v>
      </c>
      <c r="AX642" s="66" t="s">
        <v>755</v>
      </c>
      <c r="BA642" s="105" t="str">
        <f t="shared" ref="BA642:BA705" si="99">IF(OR(
IF(RIGHT(LEFT(BC642,11),1)="N",TRUE,FALSE),IF(RIGHT(LEFT(BE642,11),1)="N",TRUE,FALSE),IF(RIGHT(LEFT(BG642,11),1)="N",TRUE,FALSE),IF(RIGHT(LEFT(BI642,11),1)="N",TRUE,FALSE),IF(RIGHT(LEFT(BK642,11),1)="N",TRUE,FALSE),IF(RIGHT(LEFT(BM642,11),1)="N",TRUE,FALSE),IF(RIGHT(LEFT(BO642,11),1)="N",TRUE,FALSE)
),"Top Level Numerator",
IF(OR(
IF(RIGHT(LEFT(BC642,11),1)="D",TRUE,FALSE),IF(RIGHT(LEFT(BE642,11),1)="D",TRUE,FALSE),IF(RIGHT(LEFT(BG642,11),1)="D",TRUE,FALSE),IF(RIGHT(LEFT(BI642,11),1)="D",TRUE,FALSE),IF(RIGHT(LEFT(BK642,11),1)="D",TRUE,FALSE),IF(RIGHT(LEFT(BM642,11),1)="D",TRUE,FALSE),IF(RIGHT(LEFT(BO642,11),1)="D",TRUE,FALSE)
),"Top Level Denominator","")
)</f>
        <v>Top Level Denominator</v>
      </c>
      <c r="BB642" s="20" t="str">
        <f t="shared" ref="BB642:BB705" si="100">IF(OR(
IF(RIGHT(LEFT(BC642,11),1)="N",TRUE,FALSE),IF(RIGHT(LEFT(BE642,11),1)="N",TRUE,FALSE),IF(RIGHT(LEFT(BG642,11),1)="N",TRUE,FALSE),IF(RIGHT(LEFT(BI642,11),1)="N",TRUE,FALSE),IF(RIGHT(LEFT(BK642,11),1)="N",TRUE,FALSE),IF(RIGHT(LEFT(BM642,11),1)="N",TRUE,FALSE),IF(RIGHT(LEFT(BO642,11),1)="N",TRUE,FALSE)
),"PE5QVF0w4xj",
IF(OR(
IF(RIGHT(LEFT(BC642,11),1)="D",TRUE,FALSE),IF(RIGHT(LEFT(BE642,11),1)="D",TRUE,FALSE),IF(RIGHT(LEFT(BG642,11),1)="D",TRUE,FALSE),IF(RIGHT(LEFT(BI642,11),1)="D",TRUE,FALSE),IF(RIGHT(LEFT(BK642,11),1)="D",TRUE,FALSE),IF(RIGHT(LEFT(BM642,11),1)="D",TRUE,FALSE),IF(RIGHT(LEFT(BO642,11),1)="D",TRUE,FALSE)
),"Azqe383ljKu","")
)</f>
        <v>Azqe383ljKu</v>
      </c>
      <c r="BE642" s="75" t="s">
        <v>755</v>
      </c>
      <c r="BF642" s="73" t="s">
        <v>755</v>
      </c>
      <c r="BG642" s="55" t="s">
        <v>755</v>
      </c>
      <c r="BH642" s="76" t="s">
        <v>755</v>
      </c>
      <c r="BI642" s="20" t="s">
        <v>755</v>
      </c>
      <c r="BJ642" s="20" t="s">
        <v>755</v>
      </c>
      <c r="BK642" s="55" t="s">
        <v>20635</v>
      </c>
      <c r="BL642" s="71" t="s">
        <v>20637</v>
      </c>
      <c r="BM642" s="77" t="s">
        <v>21474</v>
      </c>
      <c r="BN642" s="78" t="s">
        <v>21477</v>
      </c>
      <c r="BO642" s="77" t="s">
        <v>25671</v>
      </c>
      <c r="BP642" s="78" t="s">
        <v>25673</v>
      </c>
    </row>
    <row r="643" spans="1:68" x14ac:dyDescent="0.2">
      <c r="A643" s="22" t="s">
        <v>95</v>
      </c>
      <c r="B643" s="5" t="s">
        <v>20684</v>
      </c>
      <c r="C643" s="20" t="s">
        <v>655</v>
      </c>
      <c r="D643" s="20" t="s">
        <v>164</v>
      </c>
      <c r="E643" s="20" t="s">
        <v>78</v>
      </c>
      <c r="F643" s="22" t="s">
        <v>20685</v>
      </c>
      <c r="G643" s="22" t="s">
        <v>2442</v>
      </c>
      <c r="H643" s="20" t="s">
        <v>20686</v>
      </c>
      <c r="I643" s="19">
        <f t="shared" si="94"/>
        <v>46</v>
      </c>
      <c r="J643" s="20" t="s">
        <v>755</v>
      </c>
      <c r="K643" s="20" t="s">
        <v>657</v>
      </c>
      <c r="L643" s="95" t="str">
        <f>IF(M643&lt;&gt;"",IF(NOT(ISNA(INDEX(cc!B:B,MATCH(M643,cc!A:A,0)))),INDEX(cc!B:B,MATCH(M643,cc!A:A,0)),"0"),"")</f>
        <v>Age (&lt;15,15+-uk, 2), Sex, TB Screen Result, New Existing ART and HIV Status (Positive)</v>
      </c>
      <c r="M643" s="97" t="s">
        <v>21168</v>
      </c>
      <c r="N643" s="28" t="str">
        <f t="shared" si="92"/>
        <v xml:space="preserve"> TARGET</v>
      </c>
      <c r="O643" s="19" t="str">
        <f t="shared" si="95"/>
        <v>TX_TB (D, TA, Age/Sex/TBScreen/NewExistingART/HIVStatus) TARGET: TB Screening</v>
      </c>
      <c r="P643" s="19" t="str">
        <f t="shared" si="96"/>
        <v>TX_TB (D, TA, Age/Sex/TBScreen/NewExistingART/HIVStatus) TARGET: TB Screening</v>
      </c>
      <c r="Q643" s="19" t="str">
        <f t="shared" si="93"/>
        <v>TX_TB (D, TA, Age/Sex/TBScreen/ART/HIV) TARGET</v>
      </c>
      <c r="R643" s="19" t="str">
        <f t="shared" si="97"/>
        <v>TX_TB_D_TA_Age_Sex_TBScreen_ART_HIV_TARGET</v>
      </c>
      <c r="S643" s="19" t="str">
        <f t="shared" si="98"/>
        <v>TX_TB_D_TA_Age_Sex_TBScreen_ART_HIV_TARGET</v>
      </c>
      <c r="T643" s="19" t="b">
        <f>NOT(ISNA(VLOOKUP(B643,dbcodes!A:B,2,FALSE)))</f>
        <v>1</v>
      </c>
      <c r="U643" s="19" t="str">
        <f>IF(ISNA(VLOOKUP(B643,dbcodes!A:B,2,FALSE)),des!R2710,VLOOKUP(B643,dbcodes!A:B,2,FALSE))</f>
        <v>TX_TB_D_TA_Age_Sex_TBScreen_ART_HIV_TARGET</v>
      </c>
      <c r="W643" s="107" t="str">
        <f>IF(ISNA(VLOOKUP(C643,descriptions!A:B,2,FALSE)),des!V1737,IF(G643=" TARGET","Target ","")&amp;VLOOKUP(C643,descriptions!A:B,2,FALSE))</f>
        <v>Target Number of ART patients who were screened for TB at least once during the reporting period</v>
      </c>
      <c r="X643" s="20" t="s">
        <v>4</v>
      </c>
      <c r="Y643" s="20" t="s">
        <v>831</v>
      </c>
      <c r="Z643" s="20" t="s">
        <v>836</v>
      </c>
      <c r="AA643" s="20" t="s">
        <v>102</v>
      </c>
      <c r="AB643" s="20" t="s">
        <v>755</v>
      </c>
      <c r="AC643" s="19" t="str">
        <f>IF(AB643&lt;&gt;"",IF(NOT(ISNA(INDEX(os!A:A,MATCH(AB643,os!B:B,0)))),INDEX(os!A:A,MATCH(AB643,os!B:B,0)),"0"),"")</f>
        <v/>
      </c>
      <c r="AD643" s="20" t="s">
        <v>830</v>
      </c>
      <c r="AH643" s="93" t="str">
        <f>IF(NOT(ISNA(VLOOKUP(B:B,ResultsTargets!A:A,1,0))),"TRUE","")</f>
        <v>TRUE</v>
      </c>
      <c r="AI643" s="19" t="str">
        <f>IF(ISNA(VLOOKUP(C643,dim_techarea!A:B,2,FALSE)),"",VLOOKUP(C643,dim_techarea!A:B,2,FALSE))</f>
        <v>TX_TB</v>
      </c>
      <c r="AJ643" s="19" t="str">
        <f>IF(ISNA(VLOOKUP(AI643,dim_techarea!B:C,2,FALSE)),"",VLOOKUP(AI643,dim_techarea!B:C,2,FALSE))</f>
        <v>tOiM2uxcnkj</v>
      </c>
      <c r="AK643" s="19" t="str">
        <f>IF(ISNA(VLOOKUP(TRIM(G643),dim_targetsresults!A:B,2,FALSE)),"",VLOOKUP(TRIM(G643),dim_targetsresults!A:C,2,FALSE))</f>
        <v>MER Targets</v>
      </c>
      <c r="AL643" s="19" t="str">
        <f>IF(ISNA(VLOOKUP(AK643,dim_targetsresults!B:C,2,FALSE)),"",VLOOKUP(AK643,dim_targetsresults!B:C,2,FALSE))</f>
        <v>W8imnja2Owd</v>
      </c>
      <c r="AM643" s="19" t="str">
        <f>IF(ISNA(VLOOKUP(TRIM(D643),dim_numeratordenominator!A:B,2,FALSE)),"",VLOOKUP(TRIM(D643),dim_numeratordenominator!A:C,2,FALSE))</f>
        <v>Denominator</v>
      </c>
      <c r="AN643" s="19" t="str">
        <f>IF(ISNA(VLOOKUP(AM643,dim_numeratordenominator!B:C,2,FALSE)),"",VLOOKUP(AM643,dim_numeratordenominator!B:C,2,FALSE))</f>
        <v>QpNj0nSuEhD</v>
      </c>
      <c r="AO643" s="19" t="str">
        <f>IF(ISNA(VLOOKUP(TRIM(E643),dim_supporttype!A:B,2,FALSE)),"",VLOOKUP(TRIM(E643),dim_supporttype!A:C,2,FALSE))</f>
        <v>TA</v>
      </c>
      <c r="AP643" s="19" t="str">
        <f>IF(ISNA(VLOOKUP(AO643,dim_supporttype!B:C,2,FALSE)),"",VLOOKUP(AO643,dim_supporttype!B:C,2,FALSE))</f>
        <v>cRAGKdWIDn4</v>
      </c>
      <c r="AQ643" s="19" t="str">
        <f>IF(ISNA(VLOOKUP(TRIM(F643),dim_disaggs!A:B,2,FALSE)),"No Disagg",VLOOKUP(TRIM(F643),dim_disaggs!A:B,2,FALSE))</f>
        <v>Age/Sex/TBScreen/NewExistingART/HIVStatus</v>
      </c>
      <c r="AR643" s="19" t="str">
        <f>IF(ISNA(VLOOKUP(AQ643,dim_disaggs!B:C,2,FALSE)),"",VLOOKUP(AQ643,dim_disaggs!B:C,2,FALSE))</f>
        <v>xzHStH1s4R1</v>
      </c>
      <c r="AU643" s="72" t="s">
        <v>755</v>
      </c>
      <c r="AV643" s="73" t="s">
        <v>755</v>
      </c>
      <c r="AW643" s="66" t="s">
        <v>755</v>
      </c>
      <c r="AX643" s="66" t="s">
        <v>755</v>
      </c>
      <c r="BA643" s="105" t="str">
        <f t="shared" si="99"/>
        <v>Top Level Denominator</v>
      </c>
      <c r="BB643" s="20" t="str">
        <f t="shared" si="100"/>
        <v>Azqe383ljKu</v>
      </c>
      <c r="BE643" s="75" t="s">
        <v>755</v>
      </c>
      <c r="BF643" s="73" t="s">
        <v>755</v>
      </c>
      <c r="BG643" s="55" t="s">
        <v>755</v>
      </c>
      <c r="BH643" s="76" t="s">
        <v>755</v>
      </c>
      <c r="BI643" s="20" t="s">
        <v>755</v>
      </c>
      <c r="BJ643" s="20" t="s">
        <v>755</v>
      </c>
      <c r="BK643" s="55" t="s">
        <v>20635</v>
      </c>
      <c r="BL643" s="71" t="s">
        <v>20637</v>
      </c>
      <c r="BM643" s="77" t="s">
        <v>21474</v>
      </c>
      <c r="BN643" s="78" t="s">
        <v>21477</v>
      </c>
      <c r="BO643" s="77" t="s">
        <v>25671</v>
      </c>
      <c r="BP643" s="78" t="s">
        <v>25673</v>
      </c>
    </row>
    <row r="644" spans="1:68" x14ac:dyDescent="0.2">
      <c r="A644" s="20" t="s">
        <v>95</v>
      </c>
      <c r="B644" s="20" t="s">
        <v>1986</v>
      </c>
      <c r="C644" s="20" t="s">
        <v>655</v>
      </c>
      <c r="D644" s="20" t="s">
        <v>1</v>
      </c>
      <c r="E644" s="20" t="s">
        <v>264</v>
      </c>
      <c r="G644" s="20" t="s">
        <v>2442</v>
      </c>
      <c r="I644" s="19">
        <f t="shared" si="94"/>
        <v>31</v>
      </c>
      <c r="J644" s="20" t="s">
        <v>755</v>
      </c>
      <c r="K644" s="20" t="s">
        <v>657</v>
      </c>
      <c r="L644" s="95" t="str">
        <f>IF(M644&lt;&gt;"",IF(NOT(ISNA(INDEX(cc!B:B,MATCH(M644,cc!A:A,0)))),INDEX(cc!B:B,MATCH(M644,cc!A:A,0)),"0"),"")</f>
        <v>default</v>
      </c>
      <c r="M644" s="97" t="s">
        <v>13</v>
      </c>
      <c r="N644" s="28" t="str">
        <f t="shared" si="92"/>
        <v xml:space="preserve"> TARGET</v>
      </c>
      <c r="O644" s="19" t="str">
        <f t="shared" si="95"/>
        <v>TX_TB (N, DSD_NARRATIVE) TARGET: TB Screening</v>
      </c>
      <c r="P644" s="19" t="str">
        <f t="shared" si="96"/>
        <v>TX_TB (N, DSD_NARRATIVE) TARGET: TB Screening</v>
      </c>
      <c r="Q644" s="19" t="str">
        <f t="shared" si="93"/>
        <v>TX_TB (N, DSD_NARRATIVE) TARGET</v>
      </c>
      <c r="R644" s="19" t="str">
        <f t="shared" si="97"/>
        <v>TX_TB_N_DSD_NARRATIVE_TARGET</v>
      </c>
      <c r="S644" s="19" t="str">
        <f t="shared" si="98"/>
        <v>TX_TB_N_DSD_NARRATIVE_TARGET</v>
      </c>
      <c r="T644" s="19" t="b">
        <f>NOT(ISNA(VLOOKUP(B644,dbcodes!A:B,2,FALSE)))</f>
        <v>1</v>
      </c>
      <c r="U644" s="19" t="str">
        <f>IF(ISNA(VLOOKUP(B644,dbcodes!A:B,2,FALSE)),des!R2711,VLOOKUP(B644,dbcodes!A:B,2,FALSE))</f>
        <v>TX_TB_N_DSD_NARRATIVE_TARGET</v>
      </c>
      <c r="W644" s="107" t="str">
        <f>IF(ISNA(VLOOKUP(C644,descriptions!A:B,2,FALSE)),des!V1794,IF(G644=" TARGET","Target ","")&amp;VLOOKUP(C644,descriptions!A:B,2,FALSE))</f>
        <v>Target Number of ART patients who were screened for TB at least once during the reporting period</v>
      </c>
      <c r="X644" s="20" t="s">
        <v>9</v>
      </c>
      <c r="Y644" s="20" t="s">
        <v>831</v>
      </c>
      <c r="Z644" s="20" t="s">
        <v>839</v>
      </c>
      <c r="AA644" s="20" t="s">
        <v>102</v>
      </c>
      <c r="AB644" s="20" t="s">
        <v>755</v>
      </c>
      <c r="AC644" s="19" t="str">
        <f>IF(AB644&lt;&gt;"",IF(NOT(ISNA(INDEX(os!A:A,MATCH(AB644,os!B:B,0)))),INDEX(os!A:A,MATCH(AB644,os!B:B,0)),"0"),"")</f>
        <v/>
      </c>
      <c r="AD644" s="20" t="s">
        <v>830</v>
      </c>
      <c r="AH644" s="93" t="str">
        <f>IF(NOT(ISNA(VLOOKUP(B:B,ResultsTargets!A:A,1,0))),"TRUE","")</f>
        <v>TRUE</v>
      </c>
      <c r="AI644" s="19" t="str">
        <f>IF(ISNA(VLOOKUP(C644,dim_techarea!A:B,2,FALSE)),"",VLOOKUP(C644,dim_techarea!A:B,2,FALSE))</f>
        <v>TX_TB</v>
      </c>
      <c r="AJ644" s="19" t="str">
        <f>IF(ISNA(VLOOKUP(AI644,dim_techarea!B:C,2,FALSE)),"",VLOOKUP(AI644,dim_techarea!B:C,2,FALSE))</f>
        <v>tOiM2uxcnkj</v>
      </c>
      <c r="AK644" s="19" t="str">
        <f>IF(ISNA(VLOOKUP(TRIM(G644),dim_targetsresults!A:B,2,FALSE)),"",VLOOKUP(TRIM(G644),dim_targetsresults!A:C,2,FALSE))</f>
        <v>MER Targets</v>
      </c>
      <c r="AL644" s="19" t="str">
        <f>IF(ISNA(VLOOKUP(AK644,dim_targetsresults!B:C,2,FALSE)),"",VLOOKUP(AK644,dim_targetsresults!B:C,2,FALSE))</f>
        <v>W8imnja2Owd</v>
      </c>
      <c r="AM644" s="19" t="str">
        <f>IF(ISNA(VLOOKUP(TRIM(D644),dim_numeratordenominator!A:B,2,FALSE)),"",VLOOKUP(TRIM(D644),dim_numeratordenominator!A:C,2,FALSE))</f>
        <v>Numerator</v>
      </c>
      <c r="AN644" s="19" t="str">
        <f>IF(ISNA(VLOOKUP(AM644,dim_numeratordenominator!B:C,2,FALSE)),"",VLOOKUP(AM644,dim_numeratordenominator!B:C,2,FALSE))</f>
        <v>Som9NRMQqV7</v>
      </c>
      <c r="AO644" s="19" t="str">
        <f>IF(ISNA(VLOOKUP(TRIM(E644),dim_supporttype!A:B,2,FALSE)),"",VLOOKUP(TRIM(E644),dim_supporttype!A:C,2,FALSE))</f>
        <v>DSD Narratives</v>
      </c>
      <c r="AP644" s="19" t="str">
        <f>IF(ISNA(VLOOKUP(AO644,dim_supporttype!B:C,2,FALSE)),"",VLOOKUP(AO644,dim_supporttype!B:C,2,FALSE))</f>
        <v>ySGf8v2q9Rm</v>
      </c>
      <c r="AQ644" s="19" t="str">
        <f>IF(ISNA(VLOOKUP(TRIM(F644),dim_disaggs!A:B,2,FALSE)),"No Disagg",VLOOKUP(TRIM(F644),dim_disaggs!A:B,2,FALSE))</f>
        <v>No Disagg</v>
      </c>
      <c r="AR644" s="19" t="str">
        <f>IF(ISNA(VLOOKUP(AQ644,dim_disaggs!B:C,2,FALSE)),"",VLOOKUP(AQ644,dim_disaggs!B:C,2,FALSE))</f>
        <v>werJlVT6sf3</v>
      </c>
      <c r="AU644" s="72" t="s">
        <v>755</v>
      </c>
      <c r="AV644" s="73" t="s">
        <v>755</v>
      </c>
      <c r="AW644" s="66" t="s">
        <v>755</v>
      </c>
      <c r="AX644" s="66" t="s">
        <v>755</v>
      </c>
      <c r="BA644" s="105" t="str">
        <f t="shared" si="99"/>
        <v/>
      </c>
      <c r="BB644" s="20" t="str">
        <f t="shared" si="100"/>
        <v/>
      </c>
      <c r="BE644" s="75" t="s">
        <v>755</v>
      </c>
      <c r="BF644" s="73" t="s">
        <v>755</v>
      </c>
      <c r="BG644" s="55" t="s">
        <v>755</v>
      </c>
      <c r="BH644" s="76" t="s">
        <v>755</v>
      </c>
      <c r="BI644" s="20" t="s">
        <v>755</v>
      </c>
      <c r="BJ644" s="20" t="s">
        <v>755</v>
      </c>
      <c r="BK644" s="55" t="s">
        <v>755</v>
      </c>
      <c r="BL644" s="71" t="s">
        <v>755</v>
      </c>
      <c r="BM644" s="77" t="s">
        <v>755</v>
      </c>
      <c r="BN644" s="78" t="s">
        <v>755</v>
      </c>
      <c r="BO644" s="77" t="s">
        <v>755</v>
      </c>
      <c r="BP644" s="78" t="s">
        <v>755</v>
      </c>
    </row>
    <row r="645" spans="1:68" x14ac:dyDescent="0.2">
      <c r="A645" s="20" t="s">
        <v>95</v>
      </c>
      <c r="B645" s="20" t="s">
        <v>1989</v>
      </c>
      <c r="C645" s="20" t="s">
        <v>655</v>
      </c>
      <c r="D645" s="20" t="s">
        <v>1</v>
      </c>
      <c r="E645" s="20" t="s">
        <v>265</v>
      </c>
      <c r="G645" s="20" t="s">
        <v>2442</v>
      </c>
      <c r="I645" s="19">
        <f t="shared" si="94"/>
        <v>30</v>
      </c>
      <c r="J645" s="20" t="s">
        <v>755</v>
      </c>
      <c r="K645" s="20" t="s">
        <v>657</v>
      </c>
      <c r="L645" s="95" t="str">
        <f>IF(M645&lt;&gt;"",IF(NOT(ISNA(INDEX(cc!B:B,MATCH(M645,cc!A:A,0)))),INDEX(cc!B:B,MATCH(M645,cc!A:A,0)),"0"),"")</f>
        <v>default</v>
      </c>
      <c r="M645" s="97" t="s">
        <v>13</v>
      </c>
      <c r="N645" s="28" t="str">
        <f t="shared" si="92"/>
        <v xml:space="preserve"> TARGET</v>
      </c>
      <c r="O645" s="19" t="str">
        <f t="shared" si="95"/>
        <v>TX_TB (N, TA_NARRATIVE) TARGET: TB Screening</v>
      </c>
      <c r="P645" s="19" t="str">
        <f t="shared" si="96"/>
        <v>TX_TB (N, TA_NARRATIVE) TARGET: TB Screening</v>
      </c>
      <c r="Q645" s="19" t="str">
        <f t="shared" si="93"/>
        <v>TX_TB (N, TA_NARRATIVE) TARGET</v>
      </c>
      <c r="R645" s="19" t="str">
        <f t="shared" si="97"/>
        <v>TX_TB_N_TA_NARRATIVE_TARGET</v>
      </c>
      <c r="S645" s="19" t="str">
        <f t="shared" si="98"/>
        <v>TX_TB_N_TA_NARRATIVE_TARGET</v>
      </c>
      <c r="T645" s="19" t="b">
        <f>NOT(ISNA(VLOOKUP(B645,dbcodes!A:B,2,FALSE)))</f>
        <v>1</v>
      </c>
      <c r="U645" s="19" t="str">
        <f>IF(ISNA(VLOOKUP(B645,dbcodes!A:B,2,FALSE)),des!R2712,VLOOKUP(B645,dbcodes!A:B,2,FALSE))</f>
        <v>TX_TB_N_TA_NARRATIVE_TARGET</v>
      </c>
      <c r="W645" s="107" t="str">
        <f>IF(ISNA(VLOOKUP(C645,descriptions!A:B,2,FALSE)),des!V1795,IF(G645=" TARGET","Target ","")&amp;VLOOKUP(C645,descriptions!A:B,2,FALSE))</f>
        <v>Target Number of ART patients who were screened for TB at least once during the reporting period</v>
      </c>
      <c r="X645" s="20" t="s">
        <v>9</v>
      </c>
      <c r="Y645" s="20" t="s">
        <v>831</v>
      </c>
      <c r="Z645" s="20" t="s">
        <v>839</v>
      </c>
      <c r="AA645" s="20" t="s">
        <v>102</v>
      </c>
      <c r="AB645" s="20" t="s">
        <v>755</v>
      </c>
      <c r="AC645" s="19" t="str">
        <f>IF(AB645&lt;&gt;"",IF(NOT(ISNA(INDEX(os!A:A,MATCH(AB645,os!B:B,0)))),INDEX(os!A:A,MATCH(AB645,os!B:B,0)),"0"),"")</f>
        <v/>
      </c>
      <c r="AD645" s="20" t="s">
        <v>830</v>
      </c>
      <c r="AH645" s="93" t="str">
        <f>IF(NOT(ISNA(VLOOKUP(B:B,ResultsTargets!A:A,1,0))),"TRUE","")</f>
        <v>TRUE</v>
      </c>
      <c r="AI645" s="19" t="str">
        <f>IF(ISNA(VLOOKUP(C645,dim_techarea!A:B,2,FALSE)),"",VLOOKUP(C645,dim_techarea!A:B,2,FALSE))</f>
        <v>TX_TB</v>
      </c>
      <c r="AJ645" s="19" t="str">
        <f>IF(ISNA(VLOOKUP(AI645,dim_techarea!B:C,2,FALSE)),"",VLOOKUP(AI645,dim_techarea!B:C,2,FALSE))</f>
        <v>tOiM2uxcnkj</v>
      </c>
      <c r="AK645" s="19" t="str">
        <f>IF(ISNA(VLOOKUP(TRIM(G645),dim_targetsresults!A:B,2,FALSE)),"",VLOOKUP(TRIM(G645),dim_targetsresults!A:C,2,FALSE))</f>
        <v>MER Targets</v>
      </c>
      <c r="AL645" s="19" t="str">
        <f>IF(ISNA(VLOOKUP(AK645,dim_targetsresults!B:C,2,FALSE)),"",VLOOKUP(AK645,dim_targetsresults!B:C,2,FALSE))</f>
        <v>W8imnja2Owd</v>
      </c>
      <c r="AM645" s="19" t="str">
        <f>IF(ISNA(VLOOKUP(TRIM(D645),dim_numeratordenominator!A:B,2,FALSE)),"",VLOOKUP(TRIM(D645),dim_numeratordenominator!A:C,2,FALSE))</f>
        <v>Numerator</v>
      </c>
      <c r="AN645" s="19" t="str">
        <f>IF(ISNA(VLOOKUP(AM645,dim_numeratordenominator!B:C,2,FALSE)),"",VLOOKUP(AM645,dim_numeratordenominator!B:C,2,FALSE))</f>
        <v>Som9NRMQqV7</v>
      </c>
      <c r="AO645" s="19" t="str">
        <f>IF(ISNA(VLOOKUP(TRIM(E645),dim_supporttype!A:B,2,FALSE)),"",VLOOKUP(TRIM(E645),dim_supporttype!A:C,2,FALSE))</f>
        <v>TA Narratives</v>
      </c>
      <c r="AP645" s="19" t="str">
        <f>IF(ISNA(VLOOKUP(AO645,dim_supporttype!B:C,2,FALSE)),"",VLOOKUP(AO645,dim_supporttype!B:C,2,FALSE))</f>
        <v>aBZapfNWlIU</v>
      </c>
      <c r="AQ645" s="19" t="str">
        <f>IF(ISNA(VLOOKUP(TRIM(F645),dim_disaggs!A:B,2,FALSE)),"No Disagg",VLOOKUP(TRIM(F645),dim_disaggs!A:B,2,FALSE))</f>
        <v>No Disagg</v>
      </c>
      <c r="AR645" s="19" t="str">
        <f>IF(ISNA(VLOOKUP(AQ645,dim_disaggs!B:C,2,FALSE)),"",VLOOKUP(AQ645,dim_disaggs!B:C,2,FALSE))</f>
        <v>werJlVT6sf3</v>
      </c>
      <c r="AU645" s="72" t="s">
        <v>755</v>
      </c>
      <c r="AV645" s="73" t="s">
        <v>755</v>
      </c>
      <c r="AW645" s="66" t="s">
        <v>755</v>
      </c>
      <c r="AX645" s="66" t="s">
        <v>755</v>
      </c>
      <c r="BA645" s="105" t="str">
        <f t="shared" si="99"/>
        <v/>
      </c>
      <c r="BB645" s="20" t="str">
        <f t="shared" si="100"/>
        <v/>
      </c>
      <c r="BE645" s="75" t="s">
        <v>755</v>
      </c>
      <c r="BF645" s="73" t="s">
        <v>755</v>
      </c>
      <c r="BG645" s="55" t="s">
        <v>755</v>
      </c>
      <c r="BH645" s="76" t="s">
        <v>755</v>
      </c>
      <c r="BI645" s="20" t="s">
        <v>755</v>
      </c>
      <c r="BJ645" s="20" t="s">
        <v>755</v>
      </c>
      <c r="BK645" s="55" t="s">
        <v>755</v>
      </c>
      <c r="BL645" s="71" t="s">
        <v>755</v>
      </c>
      <c r="BM645" s="77" t="s">
        <v>755</v>
      </c>
      <c r="BN645" s="78" t="s">
        <v>755</v>
      </c>
      <c r="BO645" s="77" t="s">
        <v>755</v>
      </c>
      <c r="BP645" s="78" t="s">
        <v>755</v>
      </c>
    </row>
    <row r="646" spans="1:68" x14ac:dyDescent="0.2">
      <c r="A646" s="22" t="s">
        <v>95</v>
      </c>
      <c r="B646" s="5" t="s">
        <v>20680</v>
      </c>
      <c r="C646" s="20" t="s">
        <v>2130</v>
      </c>
      <c r="D646" s="20" t="s">
        <v>1</v>
      </c>
      <c r="E646" s="20" t="s">
        <v>2139</v>
      </c>
      <c r="F646" s="22" t="s">
        <v>19992</v>
      </c>
      <c r="G646" s="20" t="s">
        <v>20086</v>
      </c>
      <c r="H646" s="22" t="s">
        <v>21045</v>
      </c>
      <c r="I646" s="19">
        <f t="shared" si="94"/>
        <v>40</v>
      </c>
      <c r="J646" s="20" t="s">
        <v>755</v>
      </c>
      <c r="K646" s="20" t="s">
        <v>2270</v>
      </c>
      <c r="L646" s="95" t="str">
        <f>IF(M646&lt;&gt;"",IF(NOT(ISNA(INDEX(cc!B:B,MATCH(M646,cc!A:A,0)))),INDEX(cc!B:B,MATCH(M646,cc!A:A,0)),"0"),"")</f>
        <v>Age (&lt;1-50+-uk, 12), Sex and HIV Status (Positive)</v>
      </c>
      <c r="M646" s="97" t="s">
        <v>20545</v>
      </c>
      <c r="N646" s="28" t="str">
        <f t="shared" si="92"/>
        <v/>
      </c>
      <c r="O646" s="19" t="str">
        <f t="shared" si="95"/>
        <v>VL_SUPPRESSION_NAT (N, NAT, Age/Sex/HIVStatus): Suppressed Viral Load</v>
      </c>
      <c r="P646" s="19" t="str">
        <f t="shared" si="96"/>
        <v>VL_SUPPRESSION_NAT (N, NAT, Age/Sex/HIVStatus): Suppressed Viral Load</v>
      </c>
      <c r="Q646" s="19" t="str">
        <f t="shared" si="93"/>
        <v>VL_SUPPRESSION_NAT (N, NAT, Age/Sex/HIV)</v>
      </c>
      <c r="R646" s="19" t="str">
        <f t="shared" si="97"/>
        <v>VL_SUPPRESSION_NAT_N_NAT_Age_Sex_HIV</v>
      </c>
      <c r="S646" s="19" t="str">
        <f t="shared" si="98"/>
        <v>VL_SUPPRESSION_NAT_N_NAT_Age_Sex_HIV_</v>
      </c>
      <c r="T646" s="19" t="b">
        <f>NOT(ISNA(VLOOKUP(B646,dbcodes!A:B,2,FALSE)))</f>
        <v>1</v>
      </c>
      <c r="U646" s="19" t="str">
        <f>IF(ISNA(VLOOKUP(B646,dbcodes!A:B,2,FALSE)),des!R2713,VLOOKUP(B646,dbcodes!A:B,2,FALSE))</f>
        <v>VL_SUPPRESSION_NAT_N_NAT_Age_Sex_HIV</v>
      </c>
      <c r="V646" s="20" t="s">
        <v>2379</v>
      </c>
      <c r="W646" s="107" t="str">
        <f>IF(ISNA(VLOOKUP(C646,descriptions!A:B,2,FALSE)),des!V1846,IF(G646=" TARGET","Target ","")&amp;VLOOKUP(C646,descriptions!A:B,2,FALSE))</f>
        <v>Percentage of people living with HIV on ART with a suppressed viral load</v>
      </c>
      <c r="X646" s="20" t="s">
        <v>4</v>
      </c>
      <c r="Y646" s="20" t="s">
        <v>831</v>
      </c>
      <c r="Z646" s="20" t="s">
        <v>836</v>
      </c>
      <c r="AA646" s="20" t="s">
        <v>102</v>
      </c>
      <c r="AB646" s="20" t="s">
        <v>755</v>
      </c>
      <c r="AC646" s="19" t="str">
        <f>IF(AB646&lt;&gt;"",IF(NOT(ISNA(INDEX(os!A:A,MATCH(AB646,os!B:B,0)))),INDEX(os!A:A,MATCH(AB646,os!B:B,0)),"0"),"")</f>
        <v/>
      </c>
      <c r="AD646" s="20" t="s">
        <v>830</v>
      </c>
      <c r="AH646" s="93" t="str">
        <f>IF(NOT(ISNA(VLOOKUP(B:B,ResultsTargets!A:A,1,0))),"TRUE","")</f>
        <v>TRUE</v>
      </c>
      <c r="AI646" s="19" t="str">
        <f>IF(ISNA(VLOOKUP(C646,dim_techarea!A:B,2,FALSE)),"",VLOOKUP(C646,dim_techarea!A:B,2,FALSE))</f>
        <v>VL_SUPPRESSION_NAT</v>
      </c>
      <c r="AJ646" s="19" t="str">
        <f>IF(ISNA(VLOOKUP(AI646,dim_techarea!B:C,2,FALSE)),"",VLOOKUP(AI646,dim_techarea!B:C,2,FALSE))</f>
        <v>IIA4LbLb4bB</v>
      </c>
      <c r="AK646" s="19" t="str">
        <f>IF(ISNA(VLOOKUP(TRIM(G646),dim_targetsresults!A:B,2,FALSE)),"",VLOOKUP(TRIM(G646),dim_targetsresults!A:C,2,FALSE))</f>
        <v>MER Results</v>
      </c>
      <c r="AL646" s="19" t="str">
        <f>IF(ISNA(VLOOKUP(AK646,dim_targetsresults!B:C,2,FALSE)),"",VLOOKUP(AK646,dim_targetsresults!B:C,2,FALSE))</f>
        <v>Jh0jDM5yQ2E</v>
      </c>
      <c r="AM646" s="19" t="str">
        <f>IF(ISNA(VLOOKUP(TRIM(D646),dim_numeratordenominator!A:B,2,FALSE)),"",VLOOKUP(TRIM(D646),dim_numeratordenominator!A:C,2,FALSE))</f>
        <v>Numerator</v>
      </c>
      <c r="AN646" s="19" t="str">
        <f>IF(ISNA(VLOOKUP(AM646,dim_numeratordenominator!B:C,2,FALSE)),"",VLOOKUP(AM646,dim_numeratordenominator!B:C,2,FALSE))</f>
        <v>Som9NRMQqV7</v>
      </c>
      <c r="AO646" s="19" t="str">
        <f>IF(ISNA(VLOOKUP(TRIM(E646),dim_supporttype!A:B,2,FALSE)),"",VLOOKUP(TRIM(E646),dim_supporttype!A:C,2,FALSE))</f>
        <v>National</v>
      </c>
      <c r="AP646" s="19" t="str">
        <f>IF(ISNA(VLOOKUP(AO646,dim_supporttype!B:C,2,FALSE)),"",VLOOKUP(AO646,dim_supporttype!B:C,2,FALSE))</f>
        <v>ERT6F2mcduw</v>
      </c>
      <c r="AQ646" s="19" t="str">
        <f>IF(ISNA(VLOOKUP(TRIM(F646),dim_disaggs!A:B,2,FALSE)),"No Disagg",VLOOKUP(TRIM(F646),dim_disaggs!A:B,2,FALSE))</f>
        <v>Age/Sex/HIVStatus</v>
      </c>
      <c r="AR646" s="19" t="str">
        <f>IF(ISNA(VLOOKUP(AQ646,dim_disaggs!B:C,2,FALSE)),"",VLOOKUP(AQ646,dim_disaggs!B:C,2,FALSE))</f>
        <v>pxz2gGSIQhG</v>
      </c>
      <c r="AU646" s="72" t="s">
        <v>755</v>
      </c>
      <c r="AV646" s="73" t="s">
        <v>755</v>
      </c>
      <c r="AW646" s="66" t="s">
        <v>755</v>
      </c>
      <c r="AX646" s="66" t="s">
        <v>755</v>
      </c>
      <c r="BA646" s="105" t="str">
        <f t="shared" si="99"/>
        <v/>
      </c>
      <c r="BB646" s="20" t="str">
        <f t="shared" si="100"/>
        <v/>
      </c>
    </row>
    <row r="647" spans="1:68" x14ac:dyDescent="0.2">
      <c r="A647" s="22" t="s">
        <v>95</v>
      </c>
      <c r="B647" s="5" t="s">
        <v>21040</v>
      </c>
      <c r="C647" s="20" t="s">
        <v>2130</v>
      </c>
      <c r="D647" s="20" t="s">
        <v>1</v>
      </c>
      <c r="E647" s="20" t="s">
        <v>2139</v>
      </c>
      <c r="F647" s="22" t="s">
        <v>19993</v>
      </c>
      <c r="G647" s="20" t="s">
        <v>20086</v>
      </c>
      <c r="H647" s="22" t="s">
        <v>21041</v>
      </c>
      <c r="I647" s="19">
        <f t="shared" si="94"/>
        <v>43</v>
      </c>
      <c r="J647" s="20" t="s">
        <v>755</v>
      </c>
      <c r="K647" s="20" t="s">
        <v>2270</v>
      </c>
      <c r="L647" s="95" t="str">
        <f>IF(M647&lt;&gt;"",IF(NOT(ISNA(INDEX(cc!B:B,MATCH(M647,cc!A:A,0)))),INDEX(cc!B:B,MATCH(M647,cc!A:A,0)),"0"),"")</f>
        <v>Age (&lt;15,15+-uk, 2), Sex and HIV Status (Positive)</v>
      </c>
      <c r="M647" s="97" t="s">
        <v>20279</v>
      </c>
      <c r="N647" s="28" t="str">
        <f t="shared" si="92"/>
        <v/>
      </c>
      <c r="O647" s="19" t="str">
        <f t="shared" si="95"/>
        <v>VL_SUPPRESSION_NAT (N, NAT, Age Aggregated/Sex/HIVStatus): Suppressed Viral Load</v>
      </c>
      <c r="P647" s="19" t="str">
        <f t="shared" si="96"/>
        <v>VL_SUPPRESSION_NAT (N, NAT, Age Aggregated/Sex/HIVStatus): Suppressed Viral Load</v>
      </c>
      <c r="Q647" s="19" t="str">
        <f t="shared" si="93"/>
        <v>VL_SUPPRESSION_NAT (N, NAT, AgeAgg/Sex/HIV)</v>
      </c>
      <c r="R647" s="19" t="str">
        <f t="shared" si="97"/>
        <v>VL_SUPPRESSION_NAT_N_NAT_AgeAgg_Sex_HIV</v>
      </c>
      <c r="S647" s="19" t="str">
        <f t="shared" si="98"/>
        <v>VL_SUPPRESSION_NAT_N_NAT_AgeAgg_Sex_HIV_</v>
      </c>
      <c r="T647" s="19" t="b">
        <f>NOT(ISNA(VLOOKUP(B647,dbcodes!A:B,2,FALSE)))</f>
        <v>1</v>
      </c>
      <c r="U647" s="19" t="str">
        <f>IF(ISNA(VLOOKUP(B647,dbcodes!A:B,2,FALSE)),des!R2714,VLOOKUP(B647,dbcodes!A:B,2,FALSE))</f>
        <v>VL_SUPPRESSION_NAT_N_NAT_AgeAgg_Sex_HIV</v>
      </c>
      <c r="W647" s="107" t="str">
        <f>IF(ISNA(VLOOKUP(C647,descriptions!A:B,2,FALSE)),des!V1848,IF(G647=" TARGET","Target ","")&amp;VLOOKUP(C647,descriptions!A:B,2,FALSE))</f>
        <v>Percentage of people living with HIV on ART with a suppressed viral load</v>
      </c>
      <c r="X647" s="20" t="s">
        <v>4</v>
      </c>
      <c r="Y647" s="20" t="s">
        <v>831</v>
      </c>
      <c r="Z647" s="20" t="s">
        <v>836</v>
      </c>
      <c r="AA647" s="20" t="s">
        <v>102</v>
      </c>
      <c r="AB647" s="20" t="s">
        <v>755</v>
      </c>
      <c r="AC647" s="19" t="str">
        <f>IF(AB647&lt;&gt;"",IF(NOT(ISNA(INDEX(os!A:A,MATCH(AB647,os!B:B,0)))),INDEX(os!A:A,MATCH(AB647,os!B:B,0)),"0"),"")</f>
        <v/>
      </c>
      <c r="AD647" s="20" t="s">
        <v>830</v>
      </c>
      <c r="AH647" s="93" t="str">
        <f>IF(NOT(ISNA(VLOOKUP(B:B,ResultsTargets!A:A,1,0))),"TRUE","")</f>
        <v>TRUE</v>
      </c>
      <c r="AI647" s="19" t="str">
        <f>IF(ISNA(VLOOKUP(C647,dim_techarea!A:B,2,FALSE)),"",VLOOKUP(C647,dim_techarea!A:B,2,FALSE))</f>
        <v>VL_SUPPRESSION_NAT</v>
      </c>
      <c r="AJ647" s="19" t="str">
        <f>IF(ISNA(VLOOKUP(AI647,dim_techarea!B:C,2,FALSE)),"",VLOOKUP(AI647,dim_techarea!B:C,2,FALSE))</f>
        <v>IIA4LbLb4bB</v>
      </c>
      <c r="AK647" s="19" t="str">
        <f>IF(ISNA(VLOOKUP(TRIM(G647),dim_targetsresults!A:B,2,FALSE)),"",VLOOKUP(TRIM(G647),dim_targetsresults!A:C,2,FALSE))</f>
        <v>MER Results</v>
      </c>
      <c r="AL647" s="19" t="str">
        <f>IF(ISNA(VLOOKUP(AK647,dim_targetsresults!B:C,2,FALSE)),"",VLOOKUP(AK647,dim_targetsresults!B:C,2,FALSE))</f>
        <v>Jh0jDM5yQ2E</v>
      </c>
      <c r="AM647" s="19" t="str">
        <f>IF(ISNA(VLOOKUP(TRIM(D647),dim_numeratordenominator!A:B,2,FALSE)),"",VLOOKUP(TRIM(D647),dim_numeratordenominator!A:C,2,FALSE))</f>
        <v>Numerator</v>
      </c>
      <c r="AN647" s="19" t="str">
        <f>IF(ISNA(VLOOKUP(AM647,dim_numeratordenominator!B:C,2,FALSE)),"",VLOOKUP(AM647,dim_numeratordenominator!B:C,2,FALSE))</f>
        <v>Som9NRMQqV7</v>
      </c>
      <c r="AO647" s="19" t="str">
        <f>IF(ISNA(VLOOKUP(TRIM(E647),dim_supporttype!A:B,2,FALSE)),"",VLOOKUP(TRIM(E647),dim_supporttype!A:C,2,FALSE))</f>
        <v>National</v>
      </c>
      <c r="AP647" s="19" t="str">
        <f>IF(ISNA(VLOOKUP(AO647,dim_supporttype!B:C,2,FALSE)),"",VLOOKUP(AO647,dim_supporttype!B:C,2,FALSE))</f>
        <v>ERT6F2mcduw</v>
      </c>
      <c r="AQ647" s="19" t="str">
        <f>IF(ISNA(VLOOKUP(TRIM(F647),dim_disaggs!A:B,2,FALSE)),"No Disagg",VLOOKUP(TRIM(F647),dim_disaggs!A:B,2,FALSE))</f>
        <v>Age Aggregated/Sex/HIVStatus</v>
      </c>
      <c r="AR647" s="19" t="str">
        <f>IF(ISNA(VLOOKUP(AQ647,dim_disaggs!B:C,2,FALSE)),"",VLOOKUP(AQ647,dim_disaggs!B:C,2,FALSE))</f>
        <v>h0pvSVe1TYf</v>
      </c>
      <c r="AU647" s="72" t="s">
        <v>755</v>
      </c>
      <c r="AV647" s="73" t="s">
        <v>755</v>
      </c>
      <c r="AW647" s="66" t="s">
        <v>755</v>
      </c>
      <c r="AX647" s="66" t="s">
        <v>755</v>
      </c>
      <c r="BA647" s="105" t="str">
        <f t="shared" si="99"/>
        <v/>
      </c>
      <c r="BB647" s="20" t="str">
        <f t="shared" si="100"/>
        <v/>
      </c>
    </row>
    <row r="648" spans="1:68" x14ac:dyDescent="0.2">
      <c r="A648" s="22" t="s">
        <v>95</v>
      </c>
      <c r="B648" s="5" t="s">
        <v>21078</v>
      </c>
      <c r="C648" s="20" t="s">
        <v>2130</v>
      </c>
      <c r="D648" s="20" t="s">
        <v>1</v>
      </c>
      <c r="E648" s="20" t="s">
        <v>2139</v>
      </c>
      <c r="F648" s="20" t="s">
        <v>214</v>
      </c>
      <c r="G648" s="20" t="s">
        <v>20086</v>
      </c>
      <c r="H648" s="22" t="s">
        <v>21077</v>
      </c>
      <c r="I648" s="19">
        <f t="shared" si="94"/>
        <v>32</v>
      </c>
      <c r="J648" s="20" t="s">
        <v>755</v>
      </c>
      <c r="K648" s="20" t="s">
        <v>2270</v>
      </c>
      <c r="L648" s="95" t="str">
        <f>IF(M648&lt;&gt;"",IF(NOT(ISNA(INDEX(cc!B:B,MATCH(M648,cc!A:A,0)))),INDEX(cc!B:B,MATCH(M648,cc!A:A,0)),"0"),"")</f>
        <v>Test Results (Positive)</v>
      </c>
      <c r="M648" s="97" t="s">
        <v>19844</v>
      </c>
      <c r="N648" s="28" t="str">
        <f t="shared" si="92"/>
        <v/>
      </c>
      <c r="O648" s="19" t="str">
        <f t="shared" si="95"/>
        <v>VL_SUPPRESSION_NAT (N, NAT, HIVStatus): Suppressed Viral Load</v>
      </c>
      <c r="P648" s="19" t="str">
        <f t="shared" si="96"/>
        <v>VL_SUPPRESSION_NAT (N, NAT, HIVStatus): Suppressed Viral Load</v>
      </c>
      <c r="Q648" s="19" t="str">
        <f t="shared" si="93"/>
        <v>VL_SUPPRESSION_NAT (N, NAT, HIV)</v>
      </c>
      <c r="R648" s="19" t="str">
        <f t="shared" si="97"/>
        <v>VL_SUPPRESSION_NAT_N_NAT_HIV</v>
      </c>
      <c r="S648" s="19" t="str">
        <f t="shared" si="98"/>
        <v>VL_SUPPRESSION_NAT_N_NAT_HIV_</v>
      </c>
      <c r="T648" s="19" t="b">
        <f>NOT(ISNA(VLOOKUP(B648,dbcodes!A:B,2,FALSE)))</f>
        <v>1</v>
      </c>
      <c r="U648" s="19" t="str">
        <f>IF(ISNA(VLOOKUP(B648,dbcodes!A:B,2,FALSE)),des!R2715,VLOOKUP(B648,dbcodes!A:B,2,FALSE))</f>
        <v>VL_SUPPRESSION_NAT_N_NAT_HIV</v>
      </c>
      <c r="W648" s="107" t="str">
        <f>IF(ISNA(VLOOKUP(C648,descriptions!A:B,2,FALSE)),des!V1849,IF(G648=" TARGET","Target ","")&amp;VLOOKUP(C648,descriptions!A:B,2,FALSE))</f>
        <v>Percentage of people living with HIV on ART with a suppressed viral load</v>
      </c>
      <c r="X648" s="20" t="s">
        <v>4</v>
      </c>
      <c r="Y648" s="20" t="s">
        <v>831</v>
      </c>
      <c r="Z648" s="20" t="s">
        <v>836</v>
      </c>
      <c r="AA648" s="20" t="s">
        <v>102</v>
      </c>
      <c r="AB648" s="20" t="s">
        <v>755</v>
      </c>
      <c r="AC648" s="19" t="str">
        <f>IF(AB648&lt;&gt;"",IF(NOT(ISNA(INDEX(os!A:A,MATCH(AB648,os!B:B,0)))),INDEX(os!A:A,MATCH(AB648,os!B:B,0)),"0"),"")</f>
        <v/>
      </c>
      <c r="AD648" s="20" t="s">
        <v>830</v>
      </c>
      <c r="AH648" s="93" t="str">
        <f>IF(NOT(ISNA(VLOOKUP(B:B,ResultsTargets!A:A,1,0))),"TRUE","")</f>
        <v>TRUE</v>
      </c>
      <c r="AI648" s="19" t="str">
        <f>IF(ISNA(VLOOKUP(C648,dim_techarea!A:B,2,FALSE)),"",VLOOKUP(C648,dim_techarea!A:B,2,FALSE))</f>
        <v>VL_SUPPRESSION_NAT</v>
      </c>
      <c r="AJ648" s="19" t="str">
        <f>IF(ISNA(VLOOKUP(AI648,dim_techarea!B:C,2,FALSE)),"",VLOOKUP(AI648,dim_techarea!B:C,2,FALSE))</f>
        <v>IIA4LbLb4bB</v>
      </c>
      <c r="AK648" s="19" t="str">
        <f>IF(ISNA(VLOOKUP(TRIM(G648),dim_targetsresults!A:B,2,FALSE)),"",VLOOKUP(TRIM(G648),dim_targetsresults!A:C,2,FALSE))</f>
        <v>MER Results</v>
      </c>
      <c r="AL648" s="19" t="str">
        <f>IF(ISNA(VLOOKUP(AK648,dim_targetsresults!B:C,2,FALSE)),"",VLOOKUP(AK648,dim_targetsresults!B:C,2,FALSE))</f>
        <v>Jh0jDM5yQ2E</v>
      </c>
      <c r="AM648" s="19" t="str">
        <f>IF(ISNA(VLOOKUP(TRIM(D648),dim_numeratordenominator!A:B,2,FALSE)),"",VLOOKUP(TRIM(D648),dim_numeratordenominator!A:C,2,FALSE))</f>
        <v>Numerator</v>
      </c>
      <c r="AN648" s="19" t="str">
        <f>IF(ISNA(VLOOKUP(AM648,dim_numeratordenominator!B:C,2,FALSE)),"",VLOOKUP(AM648,dim_numeratordenominator!B:C,2,FALSE))</f>
        <v>Som9NRMQqV7</v>
      </c>
      <c r="AO648" s="19" t="str">
        <f>IF(ISNA(VLOOKUP(TRIM(E648),dim_supporttype!A:B,2,FALSE)),"",VLOOKUP(TRIM(E648),dim_supporttype!A:C,2,FALSE))</f>
        <v>National</v>
      </c>
      <c r="AP648" s="19" t="str">
        <f>IF(ISNA(VLOOKUP(AO648,dim_supporttype!B:C,2,FALSE)),"",VLOOKUP(AO648,dim_supporttype!B:C,2,FALSE))</f>
        <v>ERT6F2mcduw</v>
      </c>
      <c r="AQ648" s="19" t="str">
        <f>IF(ISNA(VLOOKUP(TRIM(F648),dim_disaggs!A:B,2,FALSE)),"No Disagg",VLOOKUP(TRIM(F648),dim_disaggs!A:B,2,FALSE))</f>
        <v>HIVStatus</v>
      </c>
      <c r="AR648" s="19" t="str">
        <f>IF(ISNA(VLOOKUP(AQ648,dim_disaggs!B:C,2,FALSE)),"",VLOOKUP(AQ648,dim_disaggs!B:C,2,FALSE))</f>
        <v>Hx0TLL7gn1d</v>
      </c>
      <c r="AU648" s="72" t="s">
        <v>755</v>
      </c>
      <c r="AV648" s="73" t="s">
        <v>755</v>
      </c>
      <c r="AW648" s="66" t="s">
        <v>755</v>
      </c>
      <c r="AX648" s="66" t="s">
        <v>755</v>
      </c>
      <c r="BA648" s="105" t="str">
        <f t="shared" si="99"/>
        <v/>
      </c>
      <c r="BB648" s="20" t="str">
        <f t="shared" si="100"/>
        <v/>
      </c>
    </row>
    <row r="649" spans="1:68" x14ac:dyDescent="0.2">
      <c r="A649" s="22" t="s">
        <v>95</v>
      </c>
      <c r="B649" s="5" t="s">
        <v>21079</v>
      </c>
      <c r="C649" s="20" t="s">
        <v>2130</v>
      </c>
      <c r="D649" s="20" t="s">
        <v>1</v>
      </c>
      <c r="E649" s="20" t="s">
        <v>2139</v>
      </c>
      <c r="F649" s="20" t="s">
        <v>20188</v>
      </c>
      <c r="G649" s="20" t="s">
        <v>20086</v>
      </c>
      <c r="H649" s="22" t="s">
        <v>21054</v>
      </c>
      <c r="I649" s="19">
        <f t="shared" si="94"/>
        <v>36</v>
      </c>
      <c r="J649" s="20" t="s">
        <v>755</v>
      </c>
      <c r="K649" s="20" t="s">
        <v>2270</v>
      </c>
      <c r="L649" s="95" t="str">
        <f>IF(M649&lt;&gt;"",IF(NOT(ISNA(INDEX(cc!B:B,MATCH(M649,cc!A:A,0)))),INDEX(cc!B:B,MATCH(M649,cc!A:A,0)),"0"),"")</f>
        <v>Sex and HIV Status (Positive)</v>
      </c>
      <c r="M649" s="97" t="s">
        <v>21056</v>
      </c>
      <c r="N649" s="28" t="str">
        <f t="shared" si="92"/>
        <v/>
      </c>
      <c r="O649" s="19" t="str">
        <f t="shared" si="95"/>
        <v>VL_SUPPRESSION_NAT (N, NAT, HIVStatus/Sex): Suppressed Viral Load</v>
      </c>
      <c r="P649" s="19" t="str">
        <f t="shared" si="96"/>
        <v>VL_SUPPRESSION_NAT (N, NAT, HIVStatus/Sex): Suppressed Viral Load</v>
      </c>
      <c r="Q649" s="19" t="str">
        <f t="shared" si="93"/>
        <v>VL_SUPPRESSION_NAT (N, NAT, HIV/Sex)</v>
      </c>
      <c r="R649" s="19" t="str">
        <f t="shared" si="97"/>
        <v>VL_SUPPRESSION_NAT_N_NAT_HIV_Sex</v>
      </c>
      <c r="S649" s="19" t="str">
        <f t="shared" si="98"/>
        <v>VL_SUPPRESSION_NAT_N_NAT_HIV_Sex_</v>
      </c>
      <c r="T649" s="19" t="b">
        <f>NOT(ISNA(VLOOKUP(B649,dbcodes!A:B,2,FALSE)))</f>
        <v>1</v>
      </c>
      <c r="U649" s="19" t="str">
        <f>IF(ISNA(VLOOKUP(B649,dbcodes!A:B,2,FALSE)),des!R2716,VLOOKUP(B649,dbcodes!A:B,2,FALSE))</f>
        <v>VL_SUPPRESSION_NAT_N_NAT_HIV_Sex</v>
      </c>
      <c r="W649" s="107" t="str">
        <f>IF(ISNA(VLOOKUP(C649,descriptions!A:B,2,FALSE)),des!V1850,IF(G649=" TARGET","Target ","")&amp;VLOOKUP(C649,descriptions!A:B,2,FALSE))</f>
        <v>Percentage of people living with HIV on ART with a suppressed viral load</v>
      </c>
      <c r="X649" s="20" t="s">
        <v>4</v>
      </c>
      <c r="Y649" s="20" t="s">
        <v>831</v>
      </c>
      <c r="Z649" s="20" t="s">
        <v>836</v>
      </c>
      <c r="AA649" s="20" t="s">
        <v>102</v>
      </c>
      <c r="AB649" s="20" t="s">
        <v>755</v>
      </c>
      <c r="AC649" s="19" t="str">
        <f>IF(AB649&lt;&gt;"",IF(NOT(ISNA(INDEX(os!A:A,MATCH(AB649,os!B:B,0)))),INDEX(os!A:A,MATCH(AB649,os!B:B,0)),"0"),"")</f>
        <v/>
      </c>
      <c r="AD649" s="20" t="s">
        <v>830</v>
      </c>
      <c r="AH649" s="93" t="str">
        <f>IF(NOT(ISNA(VLOOKUP(B:B,ResultsTargets!A:A,1,0))),"TRUE","")</f>
        <v>TRUE</v>
      </c>
      <c r="AI649" s="19" t="str">
        <f>IF(ISNA(VLOOKUP(C649,dim_techarea!A:B,2,FALSE)),"",VLOOKUP(C649,dim_techarea!A:B,2,FALSE))</f>
        <v>VL_SUPPRESSION_NAT</v>
      </c>
      <c r="AJ649" s="19" t="str">
        <f>IF(ISNA(VLOOKUP(AI649,dim_techarea!B:C,2,FALSE)),"",VLOOKUP(AI649,dim_techarea!B:C,2,FALSE))</f>
        <v>IIA4LbLb4bB</v>
      </c>
      <c r="AK649" s="19" t="str">
        <f>IF(ISNA(VLOOKUP(TRIM(G649),dim_targetsresults!A:B,2,FALSE)),"",VLOOKUP(TRIM(G649),dim_targetsresults!A:C,2,FALSE))</f>
        <v>MER Results</v>
      </c>
      <c r="AL649" s="19" t="str">
        <f>IF(ISNA(VLOOKUP(AK649,dim_targetsresults!B:C,2,FALSE)),"",VLOOKUP(AK649,dim_targetsresults!B:C,2,FALSE))</f>
        <v>Jh0jDM5yQ2E</v>
      </c>
      <c r="AM649" s="19" t="str">
        <f>IF(ISNA(VLOOKUP(TRIM(D649),dim_numeratordenominator!A:B,2,FALSE)),"",VLOOKUP(TRIM(D649),dim_numeratordenominator!A:C,2,FALSE))</f>
        <v>Numerator</v>
      </c>
      <c r="AN649" s="19" t="str">
        <f>IF(ISNA(VLOOKUP(AM649,dim_numeratordenominator!B:C,2,FALSE)),"",VLOOKUP(AM649,dim_numeratordenominator!B:C,2,FALSE))</f>
        <v>Som9NRMQqV7</v>
      </c>
      <c r="AO649" s="19" t="str">
        <f>IF(ISNA(VLOOKUP(TRIM(E649),dim_supporttype!A:B,2,FALSE)),"",VLOOKUP(TRIM(E649),dim_supporttype!A:C,2,FALSE))</f>
        <v>National</v>
      </c>
      <c r="AP649" s="19" t="str">
        <f>IF(ISNA(VLOOKUP(AO649,dim_supporttype!B:C,2,FALSE)),"",VLOOKUP(AO649,dim_supporttype!B:C,2,FALSE))</f>
        <v>ERT6F2mcduw</v>
      </c>
      <c r="AQ649" s="19" t="str">
        <f>IF(ISNA(VLOOKUP(TRIM(F649),dim_disaggs!A:B,2,FALSE)),"No Disagg",VLOOKUP(TRIM(F649),dim_disaggs!A:B,2,FALSE))</f>
        <v>HIVStatus/Sex</v>
      </c>
      <c r="AR649" s="19" t="str">
        <f>IF(ISNA(VLOOKUP(AQ649,dim_disaggs!B:C,2,FALSE)),"",VLOOKUP(AQ649,dim_disaggs!B:C,2,FALSE))</f>
        <v>WBj3kv6ADC2</v>
      </c>
      <c r="AU649" s="72" t="s">
        <v>755</v>
      </c>
      <c r="AV649" s="73" t="s">
        <v>755</v>
      </c>
      <c r="AW649" s="66" t="s">
        <v>755</v>
      </c>
      <c r="AX649" s="66" t="s">
        <v>755</v>
      </c>
      <c r="BA649" s="105" t="str">
        <f t="shared" si="99"/>
        <v/>
      </c>
      <c r="BB649" s="20" t="str">
        <f t="shared" si="100"/>
        <v/>
      </c>
    </row>
    <row r="650" spans="1:68" x14ac:dyDescent="0.2">
      <c r="A650" s="22" t="s">
        <v>95</v>
      </c>
      <c r="B650" s="5" t="s">
        <v>21080</v>
      </c>
      <c r="C650" s="20" t="s">
        <v>2130</v>
      </c>
      <c r="D650" s="20" t="s">
        <v>1</v>
      </c>
      <c r="E650" s="20" t="s">
        <v>2139</v>
      </c>
      <c r="F650" s="20" t="s">
        <v>20037</v>
      </c>
      <c r="G650" s="20" t="s">
        <v>20086</v>
      </c>
      <c r="H650" s="22" t="s">
        <v>21076</v>
      </c>
      <c r="I650" s="19">
        <f t="shared" si="94"/>
        <v>35</v>
      </c>
      <c r="J650" s="20" t="s">
        <v>755</v>
      </c>
      <c r="K650" s="20" t="s">
        <v>2270</v>
      </c>
      <c r="L650" s="95" t="str">
        <f>IF(M650&lt;&gt;"",IF(NOT(ISNA(INDEX(cc!B:B,MATCH(M650,cc!A:A,0)))),INDEX(cc!B:B,MATCH(M650,cc!A:A,0)),"0"),"")</f>
        <v>Test Indication and HIV Status (Positive)</v>
      </c>
      <c r="M650" s="97" t="s">
        <v>21074</v>
      </c>
      <c r="N650" s="28" t="str">
        <f t="shared" si="92"/>
        <v/>
      </c>
      <c r="O650" s="19" t="str">
        <f t="shared" si="95"/>
        <v>VL_SUPPRESSION_NAT (N, NAT, RoutineTargeted/HIVStatus): Suppressed Viral Load</v>
      </c>
      <c r="P650" s="19" t="str">
        <f t="shared" si="96"/>
        <v>VL_SUPPRESSION_NAT (N, NAT, RoutineTargeted/HIVStatus): Suppressed Viral Load</v>
      </c>
      <c r="Q650" s="19" t="str">
        <f t="shared" si="93"/>
        <v>VL_SUPPRESSION_NAT (N, NAT, RT/HIV)</v>
      </c>
      <c r="R650" s="19" t="str">
        <f t="shared" si="97"/>
        <v>VL_SUPPRESSION_NAT_N_NAT_RT_HIV</v>
      </c>
      <c r="S650" s="19" t="str">
        <f t="shared" si="98"/>
        <v>VL_SUPPRESSION_NAT_N_NAT_RT_HIV_</v>
      </c>
      <c r="T650" s="19" t="b">
        <f>NOT(ISNA(VLOOKUP(B650,dbcodes!A:B,2,FALSE)))</f>
        <v>1</v>
      </c>
      <c r="U650" s="19" t="str">
        <f>IF(ISNA(VLOOKUP(B650,dbcodes!A:B,2,FALSE)),des!R2717,VLOOKUP(B650,dbcodes!A:B,2,FALSE))</f>
        <v>VL_SUPPRESSION_NAT_N_NAT_RT_HIV</v>
      </c>
      <c r="W650" s="107" t="str">
        <f>IF(ISNA(VLOOKUP(C650,descriptions!A:B,2,FALSE)),des!V1851,IF(G650=" TARGET","Target ","")&amp;VLOOKUP(C650,descriptions!A:B,2,FALSE))</f>
        <v>Percentage of people living with HIV on ART with a suppressed viral load</v>
      </c>
      <c r="X650" s="20" t="s">
        <v>4</v>
      </c>
      <c r="Y650" s="20" t="s">
        <v>831</v>
      </c>
      <c r="Z650" s="20" t="s">
        <v>836</v>
      </c>
      <c r="AA650" s="20" t="s">
        <v>102</v>
      </c>
      <c r="AB650" s="20" t="s">
        <v>755</v>
      </c>
      <c r="AC650" s="19" t="str">
        <f>IF(AB650&lt;&gt;"",IF(NOT(ISNA(INDEX(os!A:A,MATCH(AB650,os!B:B,0)))),INDEX(os!A:A,MATCH(AB650,os!B:B,0)),"0"),"")</f>
        <v/>
      </c>
      <c r="AD650" s="20" t="s">
        <v>830</v>
      </c>
      <c r="AH650" s="93" t="str">
        <f>IF(NOT(ISNA(VLOOKUP(B:B,ResultsTargets!A:A,1,0))),"TRUE","")</f>
        <v>TRUE</v>
      </c>
      <c r="AI650" s="19" t="str">
        <f>IF(ISNA(VLOOKUP(C650,dim_techarea!A:B,2,FALSE)),"",VLOOKUP(C650,dim_techarea!A:B,2,FALSE))</f>
        <v>VL_SUPPRESSION_NAT</v>
      </c>
      <c r="AJ650" s="19" t="str">
        <f>IF(ISNA(VLOOKUP(AI650,dim_techarea!B:C,2,FALSE)),"",VLOOKUP(AI650,dim_techarea!B:C,2,FALSE))</f>
        <v>IIA4LbLb4bB</v>
      </c>
      <c r="AK650" s="19" t="str">
        <f>IF(ISNA(VLOOKUP(TRIM(G650),dim_targetsresults!A:B,2,FALSE)),"",VLOOKUP(TRIM(G650),dim_targetsresults!A:C,2,FALSE))</f>
        <v>MER Results</v>
      </c>
      <c r="AL650" s="19" t="str">
        <f>IF(ISNA(VLOOKUP(AK650,dim_targetsresults!B:C,2,FALSE)),"",VLOOKUP(AK650,dim_targetsresults!B:C,2,FALSE))</f>
        <v>Jh0jDM5yQ2E</v>
      </c>
      <c r="AM650" s="19" t="str">
        <f>IF(ISNA(VLOOKUP(TRIM(D650),dim_numeratordenominator!A:B,2,FALSE)),"",VLOOKUP(TRIM(D650),dim_numeratordenominator!A:C,2,FALSE))</f>
        <v>Numerator</v>
      </c>
      <c r="AN650" s="19" t="str">
        <f>IF(ISNA(VLOOKUP(AM650,dim_numeratordenominator!B:C,2,FALSE)),"",VLOOKUP(AM650,dim_numeratordenominator!B:C,2,FALSE))</f>
        <v>Som9NRMQqV7</v>
      </c>
      <c r="AO650" s="19" t="str">
        <f>IF(ISNA(VLOOKUP(TRIM(E650),dim_supporttype!A:B,2,FALSE)),"",VLOOKUP(TRIM(E650),dim_supporttype!A:C,2,FALSE))</f>
        <v>National</v>
      </c>
      <c r="AP650" s="19" t="str">
        <f>IF(ISNA(VLOOKUP(AO650,dim_supporttype!B:C,2,FALSE)),"",VLOOKUP(AO650,dim_supporttype!B:C,2,FALSE))</f>
        <v>ERT6F2mcduw</v>
      </c>
      <c r="AQ650" s="19" t="str">
        <f>IF(ISNA(VLOOKUP(TRIM(F650),dim_disaggs!A:B,2,FALSE)),"No Disagg",VLOOKUP(TRIM(F650),dim_disaggs!A:B,2,FALSE))</f>
        <v>RoutineTargeted/HIVStatus</v>
      </c>
      <c r="AR650" s="19" t="str">
        <f>IF(ISNA(VLOOKUP(AQ650,dim_disaggs!B:C,2,FALSE)),"",VLOOKUP(AQ650,dim_disaggs!B:C,2,FALSE))</f>
        <v>efoBLDIh0M4</v>
      </c>
      <c r="AU650" s="72" t="s">
        <v>755</v>
      </c>
      <c r="AV650" s="73" t="s">
        <v>755</v>
      </c>
      <c r="AW650" s="66" t="s">
        <v>755</v>
      </c>
      <c r="AX650" s="66" t="s">
        <v>755</v>
      </c>
      <c r="BA650" s="105" t="str">
        <f t="shared" si="99"/>
        <v/>
      </c>
      <c r="BB650" s="20" t="str">
        <f t="shared" si="100"/>
        <v/>
      </c>
    </row>
    <row r="651" spans="1:68" x14ac:dyDescent="0.2">
      <c r="A651" s="20" t="s">
        <v>95</v>
      </c>
      <c r="B651" s="20" t="s">
        <v>2043</v>
      </c>
      <c r="C651" s="20" t="s">
        <v>2130</v>
      </c>
      <c r="D651" s="20" t="s">
        <v>1</v>
      </c>
      <c r="E651" s="20" t="s">
        <v>2140</v>
      </c>
      <c r="G651" s="20" t="s">
        <v>20086</v>
      </c>
      <c r="I651" s="19">
        <f t="shared" si="94"/>
        <v>41</v>
      </c>
      <c r="J651" s="20" t="s">
        <v>755</v>
      </c>
      <c r="K651" s="20" t="s">
        <v>2270</v>
      </c>
      <c r="L651" s="95" t="str">
        <f>IF(M651&lt;&gt;"",IF(NOT(ISNA(INDEX(cc!B:B,MATCH(M651,cc!A:A,0)))),INDEX(cc!B:B,MATCH(M651,cc!A:A,0)),"0"),"")</f>
        <v>default</v>
      </c>
      <c r="M651" s="97" t="s">
        <v>13</v>
      </c>
      <c r="N651" s="28" t="str">
        <f t="shared" si="92"/>
        <v/>
      </c>
      <c r="O651" s="19" t="str">
        <f t="shared" si="95"/>
        <v>VL_SUPPRESSION_NAT (N, NAT_JUSTIFICATION): Suppressed Viral Load</v>
      </c>
      <c r="P651" s="19" t="str">
        <f t="shared" si="96"/>
        <v>VL_SUPPRESSION_NAT (N, NAT_JUSTIFICATION): Suppressed Viral Load</v>
      </c>
      <c r="Q651" s="19" t="str">
        <f t="shared" si="93"/>
        <v>VL_SUPPRESSION_NAT (N, NAT_JUSTIFICATION)</v>
      </c>
      <c r="R651" s="19" t="str">
        <f t="shared" si="97"/>
        <v>VL_SUPPRESSION_NAT_N_NAT_JUSTIFICATION</v>
      </c>
      <c r="S651" s="19" t="str">
        <f t="shared" si="98"/>
        <v>VL_SUPPRESSION_NAT_N_NAT_JUSTIFICATION_</v>
      </c>
      <c r="T651" s="19" t="b">
        <f>NOT(ISNA(VLOOKUP(B651,dbcodes!A:B,2,FALSE)))</f>
        <v>1</v>
      </c>
      <c r="U651" s="19" t="str">
        <f>IF(ISNA(VLOOKUP(B651,dbcodes!A:B,2,FALSE)),des!R2718,VLOOKUP(B651,dbcodes!A:B,2,FALSE))</f>
        <v>VL_SUPPRESSION_NAT_N_NAT_JUSTIFICATION</v>
      </c>
      <c r="W651" s="107" t="str">
        <f>IF(ISNA(VLOOKUP(C651,descriptions!A:B,2,FALSE)),des!V1866,IF(G651=" TARGET","Target ","")&amp;VLOOKUP(C651,descriptions!A:B,2,FALSE))</f>
        <v>Percentage of people living with HIV on ART with a suppressed viral load</v>
      </c>
      <c r="X651" s="20" t="s">
        <v>9</v>
      </c>
      <c r="Y651" s="20" t="s">
        <v>831</v>
      </c>
      <c r="Z651" s="20" t="s">
        <v>836</v>
      </c>
      <c r="AA651" s="20" t="s">
        <v>102</v>
      </c>
      <c r="AB651" s="20" t="s">
        <v>755</v>
      </c>
      <c r="AC651" s="19" t="str">
        <f>IF(AB651&lt;&gt;"",IF(NOT(ISNA(INDEX(os!A:A,MATCH(AB651,os!B:B,0)))),INDEX(os!A:A,MATCH(AB651,os!B:B,0)),"0"),"")</f>
        <v/>
      </c>
      <c r="AD651" s="20" t="s">
        <v>830</v>
      </c>
      <c r="AH651" s="93" t="str">
        <f>IF(NOT(ISNA(VLOOKUP(B:B,ResultsTargets!A:A,1,0))),"TRUE","")</f>
        <v>TRUE</v>
      </c>
      <c r="AI651" s="19" t="str">
        <f>IF(ISNA(VLOOKUP(C651,dim_techarea!A:B,2,FALSE)),"",VLOOKUP(C651,dim_techarea!A:B,2,FALSE))</f>
        <v>VL_SUPPRESSION_NAT</v>
      </c>
      <c r="AJ651" s="19" t="str">
        <f>IF(ISNA(VLOOKUP(AI651,dim_techarea!B:C,2,FALSE)),"",VLOOKUP(AI651,dim_techarea!B:C,2,FALSE))</f>
        <v>IIA4LbLb4bB</v>
      </c>
      <c r="AK651" s="19" t="str">
        <f>IF(ISNA(VLOOKUP(TRIM(G651),dim_targetsresults!A:B,2,FALSE)),"",VLOOKUP(TRIM(G651),dim_targetsresults!A:C,2,FALSE))</f>
        <v>MER Results</v>
      </c>
      <c r="AL651" s="19" t="str">
        <f>IF(ISNA(VLOOKUP(AK651,dim_targetsresults!B:C,2,FALSE)),"",VLOOKUP(AK651,dim_targetsresults!B:C,2,FALSE))</f>
        <v>Jh0jDM5yQ2E</v>
      </c>
      <c r="AM651" s="19" t="str">
        <f>IF(ISNA(VLOOKUP(TRIM(D651),dim_numeratordenominator!A:B,2,FALSE)),"",VLOOKUP(TRIM(D651),dim_numeratordenominator!A:C,2,FALSE))</f>
        <v>Numerator</v>
      </c>
      <c r="AN651" s="19" t="str">
        <f>IF(ISNA(VLOOKUP(AM651,dim_numeratordenominator!B:C,2,FALSE)),"",VLOOKUP(AM651,dim_numeratordenominator!B:C,2,FALSE))</f>
        <v>Som9NRMQqV7</v>
      </c>
      <c r="AO651" s="19" t="str">
        <f>IF(ISNA(VLOOKUP(TRIM(E651),dim_supporttype!A:B,2,FALSE)),"",VLOOKUP(TRIM(E651),dim_supporttype!A:C,2,FALSE))</f>
        <v>National</v>
      </c>
      <c r="AP651" s="19" t="str">
        <f>IF(ISNA(VLOOKUP(AO651,dim_supporttype!B:C,2,FALSE)),"",VLOOKUP(AO651,dim_supporttype!B:C,2,FALSE))</f>
        <v>ERT6F2mcduw</v>
      </c>
      <c r="AQ651" s="19" t="str">
        <f>IF(ISNA(VLOOKUP(TRIM(F651),dim_disaggs!A:B,2,FALSE)),"No Disagg",VLOOKUP(TRIM(F651),dim_disaggs!A:B,2,FALSE))</f>
        <v>No Disagg</v>
      </c>
      <c r="AR651" s="19" t="str">
        <f>IF(ISNA(VLOOKUP(AQ651,dim_disaggs!B:C,2,FALSE)),"",VLOOKUP(AQ651,dim_disaggs!B:C,2,FALSE))</f>
        <v>werJlVT6sf3</v>
      </c>
      <c r="AU651" s="72" t="s">
        <v>755</v>
      </c>
      <c r="AV651" s="73" t="s">
        <v>755</v>
      </c>
      <c r="AW651" s="66" t="s">
        <v>755</v>
      </c>
      <c r="AX651" s="66" t="s">
        <v>755</v>
      </c>
      <c r="BA651" s="105" t="str">
        <f t="shared" si="99"/>
        <v/>
      </c>
      <c r="BB651" s="20" t="str">
        <f t="shared" si="100"/>
        <v/>
      </c>
      <c r="BE651" s="75" t="s">
        <v>755</v>
      </c>
      <c r="BF651" s="73" t="s">
        <v>755</v>
      </c>
      <c r="BG651" s="55" t="s">
        <v>755</v>
      </c>
      <c r="BH651" s="76" t="s">
        <v>755</v>
      </c>
      <c r="BI651" s="20" t="s">
        <v>755</v>
      </c>
      <c r="BJ651" s="20" t="s">
        <v>755</v>
      </c>
      <c r="BK651" s="55" t="s">
        <v>755</v>
      </c>
      <c r="BL651" s="71" t="s">
        <v>755</v>
      </c>
      <c r="BM651" s="77" t="s">
        <v>755</v>
      </c>
      <c r="BN651" s="78" t="s">
        <v>755</v>
      </c>
      <c r="BO651" s="77" t="s">
        <v>755</v>
      </c>
      <c r="BP651" s="78" t="s">
        <v>755</v>
      </c>
    </row>
    <row r="652" spans="1:68" x14ac:dyDescent="0.2">
      <c r="A652" s="20" t="s">
        <v>95</v>
      </c>
      <c r="B652" s="20" t="s">
        <v>2047</v>
      </c>
      <c r="C652" s="20" t="s">
        <v>2130</v>
      </c>
      <c r="D652" s="20" t="s">
        <v>1</v>
      </c>
      <c r="E652" s="20" t="s">
        <v>2141</v>
      </c>
      <c r="G652" s="20" t="s">
        <v>20086</v>
      </c>
      <c r="I652" s="19">
        <f t="shared" si="94"/>
        <v>34</v>
      </c>
      <c r="J652" s="20" t="s">
        <v>755</v>
      </c>
      <c r="K652" s="20" t="s">
        <v>2270</v>
      </c>
      <c r="L652" s="95" t="str">
        <f>IF(M652&lt;&gt;"",IF(NOT(ISNA(INDEX(cc!B:B,MATCH(M652,cc!A:A,0)))),INDEX(cc!B:B,MATCH(M652,cc!A:A,0)),"0"),"")</f>
        <v>default</v>
      </c>
      <c r="M652" s="97" t="s">
        <v>13</v>
      </c>
      <c r="N652" s="28" t="str">
        <f t="shared" si="92"/>
        <v/>
      </c>
      <c r="O652" s="19" t="str">
        <f t="shared" si="95"/>
        <v>VL_SUPPRESSION_NAT (N, NAT_SOURCE): Suppressed Viral Load</v>
      </c>
      <c r="P652" s="19" t="str">
        <f t="shared" si="96"/>
        <v>VL_SUPPRESSION_NAT (N, NAT_SOURCE): Suppressed Viral Load</v>
      </c>
      <c r="Q652" s="19" t="str">
        <f t="shared" si="93"/>
        <v>VL_SUPPRESSION_NAT (N, NAT_SOURCE)</v>
      </c>
      <c r="R652" s="19" t="str">
        <f t="shared" si="97"/>
        <v>VL_SUPPRESSION_NAT_N_NAT_SOURCE</v>
      </c>
      <c r="S652" s="19" t="str">
        <f t="shared" si="98"/>
        <v>VL_SUPPRESSION_NAT_N_NAT_SOURCE_</v>
      </c>
      <c r="T652" s="19" t="b">
        <f>NOT(ISNA(VLOOKUP(B652,dbcodes!A:B,2,FALSE)))</f>
        <v>1</v>
      </c>
      <c r="U652" s="19" t="str">
        <f>IF(ISNA(VLOOKUP(B652,dbcodes!A:B,2,FALSE)),des!R2719,VLOOKUP(B652,dbcodes!A:B,2,FALSE))</f>
        <v>VL_SUPPRESSION_NAT_N_NAT_SOURCE</v>
      </c>
      <c r="W652" s="107" t="str">
        <f>IF(ISNA(VLOOKUP(C652,descriptions!A:B,2,FALSE)),des!V1867,IF(G652=" TARGET","Target ","")&amp;VLOOKUP(C652,descriptions!A:B,2,FALSE))</f>
        <v>Percentage of people living with HIV on ART with a suppressed viral load</v>
      </c>
      <c r="X652" s="20" t="s">
        <v>9</v>
      </c>
      <c r="Y652" s="20" t="s">
        <v>831</v>
      </c>
      <c r="Z652" s="20" t="s">
        <v>836</v>
      </c>
      <c r="AA652" s="20" t="s">
        <v>102</v>
      </c>
      <c r="AB652" s="20" t="s">
        <v>755</v>
      </c>
      <c r="AC652" s="19" t="str">
        <f>IF(AB652&lt;&gt;"",IF(NOT(ISNA(INDEX(os!A:A,MATCH(AB652,os!B:B,0)))),INDEX(os!A:A,MATCH(AB652,os!B:B,0)),"0"),"")</f>
        <v/>
      </c>
      <c r="AD652" s="20" t="s">
        <v>830</v>
      </c>
      <c r="AH652" s="93" t="str">
        <f>IF(NOT(ISNA(VLOOKUP(B:B,ResultsTargets!A:A,1,0))),"TRUE","")</f>
        <v>TRUE</v>
      </c>
      <c r="AI652" s="19" t="str">
        <f>IF(ISNA(VLOOKUP(C652,dim_techarea!A:B,2,FALSE)),"",VLOOKUP(C652,dim_techarea!A:B,2,FALSE))</f>
        <v>VL_SUPPRESSION_NAT</v>
      </c>
      <c r="AJ652" s="19" t="str">
        <f>IF(ISNA(VLOOKUP(AI652,dim_techarea!B:C,2,FALSE)),"",VLOOKUP(AI652,dim_techarea!B:C,2,FALSE))</f>
        <v>IIA4LbLb4bB</v>
      </c>
      <c r="AK652" s="19" t="str">
        <f>IF(ISNA(VLOOKUP(TRIM(G652),dim_targetsresults!A:B,2,FALSE)),"",VLOOKUP(TRIM(G652),dim_targetsresults!A:C,2,FALSE))</f>
        <v>MER Results</v>
      </c>
      <c r="AL652" s="19" t="str">
        <f>IF(ISNA(VLOOKUP(AK652,dim_targetsresults!B:C,2,FALSE)),"",VLOOKUP(AK652,dim_targetsresults!B:C,2,FALSE))</f>
        <v>Jh0jDM5yQ2E</v>
      </c>
      <c r="AM652" s="19" t="str">
        <f>IF(ISNA(VLOOKUP(TRIM(D652),dim_numeratordenominator!A:B,2,FALSE)),"",VLOOKUP(TRIM(D652),dim_numeratordenominator!A:C,2,FALSE))</f>
        <v>Numerator</v>
      </c>
      <c r="AN652" s="19" t="str">
        <f>IF(ISNA(VLOOKUP(AM652,dim_numeratordenominator!B:C,2,FALSE)),"",VLOOKUP(AM652,dim_numeratordenominator!B:C,2,FALSE))</f>
        <v>Som9NRMQqV7</v>
      </c>
      <c r="AO652" s="19" t="str">
        <f>IF(ISNA(VLOOKUP(TRIM(E652),dim_supporttype!A:B,2,FALSE)),"",VLOOKUP(TRIM(E652),dim_supporttype!A:C,2,FALSE))</f>
        <v>National</v>
      </c>
      <c r="AP652" s="19" t="str">
        <f>IF(ISNA(VLOOKUP(AO652,dim_supporttype!B:C,2,FALSE)),"",VLOOKUP(AO652,dim_supporttype!B:C,2,FALSE))</f>
        <v>ERT6F2mcduw</v>
      </c>
      <c r="AQ652" s="19" t="str">
        <f>IF(ISNA(VLOOKUP(TRIM(F652),dim_disaggs!A:B,2,FALSE)),"No Disagg",VLOOKUP(TRIM(F652),dim_disaggs!A:B,2,FALSE))</f>
        <v>No Disagg</v>
      </c>
      <c r="AR652" s="19" t="str">
        <f>IF(ISNA(VLOOKUP(AQ652,dim_disaggs!B:C,2,FALSE)),"",VLOOKUP(AQ652,dim_disaggs!B:C,2,FALSE))</f>
        <v>werJlVT6sf3</v>
      </c>
      <c r="AU652" s="72" t="s">
        <v>755</v>
      </c>
      <c r="AV652" s="73" t="s">
        <v>755</v>
      </c>
      <c r="AW652" s="66" t="s">
        <v>755</v>
      </c>
      <c r="AX652" s="66" t="s">
        <v>755</v>
      </c>
      <c r="BA652" s="105" t="str">
        <f t="shared" si="99"/>
        <v/>
      </c>
      <c r="BB652" s="20" t="str">
        <f t="shared" si="100"/>
        <v/>
      </c>
      <c r="BE652" s="75" t="s">
        <v>755</v>
      </c>
      <c r="BF652" s="73" t="s">
        <v>755</v>
      </c>
      <c r="BG652" s="55" t="s">
        <v>755</v>
      </c>
      <c r="BH652" s="76" t="s">
        <v>755</v>
      </c>
      <c r="BI652" s="20" t="s">
        <v>755</v>
      </c>
      <c r="BJ652" s="20" t="s">
        <v>755</v>
      </c>
      <c r="BK652" s="55" t="s">
        <v>755</v>
      </c>
      <c r="BL652" s="71" t="s">
        <v>755</v>
      </c>
      <c r="BM652" s="77" t="s">
        <v>755</v>
      </c>
      <c r="BN652" s="78" t="s">
        <v>755</v>
      </c>
      <c r="BO652" s="77" t="s">
        <v>755</v>
      </c>
      <c r="BP652" s="78" t="s">
        <v>755</v>
      </c>
    </row>
    <row r="653" spans="1:68" x14ac:dyDescent="0.2">
      <c r="A653" s="22" t="s">
        <v>95</v>
      </c>
      <c r="B653" s="5" t="s">
        <v>21084</v>
      </c>
      <c r="C653" s="20" t="s">
        <v>2130</v>
      </c>
      <c r="D653" s="20" t="s">
        <v>1</v>
      </c>
      <c r="E653" s="20" t="s">
        <v>2139</v>
      </c>
      <c r="F653" s="20" t="s">
        <v>214</v>
      </c>
      <c r="G653" s="22" t="s">
        <v>2442</v>
      </c>
      <c r="H653" s="20" t="s">
        <v>214</v>
      </c>
      <c r="I653" s="19">
        <f t="shared" si="94"/>
        <v>45</v>
      </c>
      <c r="J653" s="20" t="s">
        <v>755</v>
      </c>
      <c r="K653" s="20" t="s">
        <v>2270</v>
      </c>
      <c r="L653" s="95" t="str">
        <f>IF(M653&lt;&gt;"",IF(NOT(ISNA(INDEX(cc!B:B,MATCH(M653,cc!A:A,0)))),INDEX(cc!B:B,MATCH(M653,cc!A:A,0)),"0"),"")</f>
        <v>Test Results (Positive)</v>
      </c>
      <c r="M653" s="101" t="s">
        <v>19844</v>
      </c>
      <c r="N653" s="28" t="str">
        <f t="shared" si="92"/>
        <v xml:space="preserve"> TARGET</v>
      </c>
      <c r="O653" s="19" t="str">
        <f t="shared" si="95"/>
        <v>VL_SUPPRESSION_NAT (N, NAT, HIVStatus) TARGET: Suppressed Viral Load</v>
      </c>
      <c r="P653" s="19" t="str">
        <f t="shared" si="96"/>
        <v>VL_SUPPRESSION_NAT (N, NAT, HIVStatus) TARGET: Suppressed Viral Load</v>
      </c>
      <c r="Q653" s="19" t="str">
        <f t="shared" si="93"/>
        <v>VL_SUPPRESSION_NAT (N, NAT, HIVStatus) TARGET</v>
      </c>
      <c r="R653" s="19" t="str">
        <f t="shared" si="97"/>
        <v>VL_SUPPRESSION_NAT_N_NAT_HIVStatus_TARGET</v>
      </c>
      <c r="S653" s="19" t="str">
        <f t="shared" si="98"/>
        <v>VL_SUPPRESSION_NAT_N_NAT_HIVStatus_TARGET</v>
      </c>
      <c r="T653" s="19" t="b">
        <f>NOT(ISNA(VLOOKUP(B653,dbcodes!A:B,2,FALSE)))</f>
        <v>1</v>
      </c>
      <c r="U653" s="19" t="str">
        <f>IF(ISNA(VLOOKUP(B653,dbcodes!A:B,2,FALSE)),des!R2720,VLOOKUP(B653,dbcodes!A:B,2,FALSE))</f>
        <v>VL_SUPPRESSION_NAT_N_NAT_HIVStatus_TARGET</v>
      </c>
      <c r="W653" s="107" t="str">
        <f>IF(ISNA(VLOOKUP(C653,descriptions!A:B,2,FALSE)),des!V1855,IF(G653=" TARGET","Target ","")&amp;VLOOKUP(C653,descriptions!A:B,2,FALSE))</f>
        <v>Target Percentage of people living with HIV on ART with a suppressed viral load</v>
      </c>
      <c r="X653" s="20" t="s">
        <v>4</v>
      </c>
      <c r="Y653" s="20" t="s">
        <v>831</v>
      </c>
      <c r="Z653" s="20" t="s">
        <v>836</v>
      </c>
      <c r="AA653" s="20" t="s">
        <v>102</v>
      </c>
      <c r="AB653" s="20" t="s">
        <v>755</v>
      </c>
      <c r="AC653" s="19" t="str">
        <f>IF(AB653&lt;&gt;"",IF(NOT(ISNA(INDEX(os!A:A,MATCH(AB653,os!B:B,0)))),INDEX(os!A:A,MATCH(AB653,os!B:B,0)),"0"),"")</f>
        <v/>
      </c>
      <c r="AD653" s="20" t="s">
        <v>830</v>
      </c>
      <c r="AH653" s="93" t="str">
        <f>IF(NOT(ISNA(VLOOKUP(B:B,ResultsTargets!A:A,1,0))),"TRUE","")</f>
        <v>TRUE</v>
      </c>
      <c r="AI653" s="19" t="str">
        <f>IF(ISNA(VLOOKUP(C653,dim_techarea!A:B,2,FALSE)),"",VLOOKUP(C653,dim_techarea!A:B,2,FALSE))</f>
        <v>VL_SUPPRESSION_NAT</v>
      </c>
      <c r="AJ653" s="19" t="str">
        <f>IF(ISNA(VLOOKUP(AI653,dim_techarea!B:C,2,FALSE)),"",VLOOKUP(AI653,dim_techarea!B:C,2,FALSE))</f>
        <v>IIA4LbLb4bB</v>
      </c>
      <c r="AK653" s="19" t="str">
        <f>IF(ISNA(VLOOKUP(TRIM(G653),dim_targetsresults!A:B,2,FALSE)),"",VLOOKUP(TRIM(G653),dim_targetsresults!A:C,2,FALSE))</f>
        <v>MER Targets</v>
      </c>
      <c r="AL653" s="19" t="str">
        <f>IF(ISNA(VLOOKUP(AK653,dim_targetsresults!B:C,2,FALSE)),"",VLOOKUP(AK653,dim_targetsresults!B:C,2,FALSE))</f>
        <v>W8imnja2Owd</v>
      </c>
      <c r="AM653" s="19" t="str">
        <f>IF(ISNA(VLOOKUP(TRIM(D653),dim_numeratordenominator!A:B,2,FALSE)),"",VLOOKUP(TRIM(D653),dim_numeratordenominator!A:C,2,FALSE))</f>
        <v>Numerator</v>
      </c>
      <c r="AN653" s="19" t="str">
        <f>IF(ISNA(VLOOKUP(AM653,dim_numeratordenominator!B:C,2,FALSE)),"",VLOOKUP(AM653,dim_numeratordenominator!B:C,2,FALSE))</f>
        <v>Som9NRMQqV7</v>
      </c>
      <c r="AO653" s="19" t="str">
        <f>IF(ISNA(VLOOKUP(TRIM(E653),dim_supporttype!A:B,2,FALSE)),"",VLOOKUP(TRIM(E653),dim_supporttype!A:C,2,FALSE))</f>
        <v>National</v>
      </c>
      <c r="AP653" s="19" t="str">
        <f>IF(ISNA(VLOOKUP(AO653,dim_supporttype!B:C,2,FALSE)),"",VLOOKUP(AO653,dim_supporttype!B:C,2,FALSE))</f>
        <v>ERT6F2mcduw</v>
      </c>
      <c r="AQ653" s="19" t="str">
        <f>IF(ISNA(VLOOKUP(TRIM(F653),dim_disaggs!A:B,2,FALSE)),"No Disagg",VLOOKUP(TRIM(F653),dim_disaggs!A:B,2,FALSE))</f>
        <v>HIVStatus</v>
      </c>
      <c r="AR653" s="19" t="str">
        <f>IF(ISNA(VLOOKUP(AQ653,dim_disaggs!B:C,2,FALSE)),"",VLOOKUP(AQ653,dim_disaggs!B:C,2,FALSE))</f>
        <v>Hx0TLL7gn1d</v>
      </c>
      <c r="AU653" s="72" t="s">
        <v>755</v>
      </c>
      <c r="AV653" s="73" t="s">
        <v>755</v>
      </c>
      <c r="AW653" s="66" t="s">
        <v>755</v>
      </c>
      <c r="AX653" s="66" t="s">
        <v>755</v>
      </c>
      <c r="BA653" s="105" t="str">
        <f t="shared" si="99"/>
        <v/>
      </c>
      <c r="BB653" s="20" t="str">
        <f t="shared" si="100"/>
        <v/>
      </c>
    </row>
    <row r="654" spans="1:68" x14ac:dyDescent="0.2">
      <c r="A654" s="22" t="s">
        <v>95</v>
      </c>
      <c r="B654" s="5" t="s">
        <v>21085</v>
      </c>
      <c r="C654" s="20" t="s">
        <v>2130</v>
      </c>
      <c r="D654" s="20" t="s">
        <v>1</v>
      </c>
      <c r="E654" s="20" t="s">
        <v>2139</v>
      </c>
      <c r="F654" s="22" t="s">
        <v>19993</v>
      </c>
      <c r="G654" s="22" t="s">
        <v>2442</v>
      </c>
      <c r="H654" s="22" t="s">
        <v>21043</v>
      </c>
      <c r="I654" s="19">
        <f t="shared" si="94"/>
        <v>44</v>
      </c>
      <c r="J654" s="20" t="s">
        <v>755</v>
      </c>
      <c r="K654" s="20" t="s">
        <v>2270</v>
      </c>
      <c r="L654" s="95" t="str">
        <f>IF(M654&lt;&gt;"",IF(NOT(ISNA(INDEX(cc!B:B,MATCH(M654,cc!A:A,0)))),INDEX(cc!B:B,MATCH(M654,cc!A:A,0)),"0"),"")</f>
        <v>Age (&lt;15,15+-uk, 2), Sex and HIV Status (Positive)</v>
      </c>
      <c r="M654" s="101" t="s">
        <v>20279</v>
      </c>
      <c r="N654" s="28" t="str">
        <f t="shared" si="92"/>
        <v xml:space="preserve"> TARGET</v>
      </c>
      <c r="O654" s="19" t="str">
        <f t="shared" si="95"/>
        <v>VL_SUPPRESSION_NAT (N, NAT, Age Aggregated/Sex/HIVStatus) TARGET: Suppressed Viral Load</v>
      </c>
      <c r="P654" s="19" t="str">
        <f t="shared" si="96"/>
        <v>VL_SUPPRESSION_NAT (N, NAT, Age Aggregated/Sex/HIVStatus) TARGET: Suppressed Viral Load</v>
      </c>
      <c r="Q654" s="19" t="str">
        <f t="shared" si="93"/>
        <v>VL_SUPPRESSION_NAT (N, NAT, AgeA/S/H) TARGET</v>
      </c>
      <c r="R654" s="19" t="str">
        <f t="shared" si="97"/>
        <v>VL_SUPPRESSION_NAT_N_NAT_AgeA_S_H_TARGET</v>
      </c>
      <c r="S654" s="19" t="str">
        <f t="shared" si="98"/>
        <v>VL_SUPPRESSION_NAT_N_NAT_AgeA_S_H_TARGET</v>
      </c>
      <c r="T654" s="19" t="b">
        <f>NOT(ISNA(VLOOKUP(B654,dbcodes!A:B,2,FALSE)))</f>
        <v>1</v>
      </c>
      <c r="U654" s="19" t="str">
        <f>IF(ISNA(VLOOKUP(B654,dbcodes!A:B,2,FALSE)),des!R2721,VLOOKUP(B654,dbcodes!A:B,2,FALSE))</f>
        <v>VL_SUPPRESSION_NAT_N_NAT_AgeA_S_H_TARGET</v>
      </c>
      <c r="W654" s="107" t="str">
        <f>IF(ISNA(VLOOKUP(C654,descriptions!A:B,2,FALSE)),des!V1856,IF(G654=" TARGET","Target ","")&amp;VLOOKUP(C654,descriptions!A:B,2,FALSE))</f>
        <v>Target Percentage of people living with HIV on ART with a suppressed viral load</v>
      </c>
      <c r="X654" s="20" t="s">
        <v>4</v>
      </c>
      <c r="Y654" s="20" t="s">
        <v>831</v>
      </c>
      <c r="Z654" s="20" t="s">
        <v>836</v>
      </c>
      <c r="AA654" s="20" t="s">
        <v>102</v>
      </c>
      <c r="AB654" s="20" t="s">
        <v>755</v>
      </c>
      <c r="AC654" s="19" t="str">
        <f>IF(AB654&lt;&gt;"",IF(NOT(ISNA(INDEX(os!A:A,MATCH(AB654,os!B:B,0)))),INDEX(os!A:A,MATCH(AB654,os!B:B,0)),"0"),"")</f>
        <v/>
      </c>
      <c r="AD654" s="20" t="s">
        <v>830</v>
      </c>
      <c r="AH654" s="93" t="str">
        <f>IF(NOT(ISNA(VLOOKUP(B:B,ResultsTargets!A:A,1,0))),"TRUE","")</f>
        <v>TRUE</v>
      </c>
      <c r="AI654" s="19" t="str">
        <f>IF(ISNA(VLOOKUP(C654,dim_techarea!A:B,2,FALSE)),"",VLOOKUP(C654,dim_techarea!A:B,2,FALSE))</f>
        <v>VL_SUPPRESSION_NAT</v>
      </c>
      <c r="AJ654" s="19" t="str">
        <f>IF(ISNA(VLOOKUP(AI654,dim_techarea!B:C,2,FALSE)),"",VLOOKUP(AI654,dim_techarea!B:C,2,FALSE))</f>
        <v>IIA4LbLb4bB</v>
      </c>
      <c r="AK654" s="19" t="str">
        <f>IF(ISNA(VLOOKUP(TRIM(G654),dim_targetsresults!A:B,2,FALSE)),"",VLOOKUP(TRIM(G654),dim_targetsresults!A:C,2,FALSE))</f>
        <v>MER Targets</v>
      </c>
      <c r="AL654" s="19" t="str">
        <f>IF(ISNA(VLOOKUP(AK654,dim_targetsresults!B:C,2,FALSE)),"",VLOOKUP(AK654,dim_targetsresults!B:C,2,FALSE))</f>
        <v>W8imnja2Owd</v>
      </c>
      <c r="AM654" s="19" t="str">
        <f>IF(ISNA(VLOOKUP(TRIM(D654),dim_numeratordenominator!A:B,2,FALSE)),"",VLOOKUP(TRIM(D654),dim_numeratordenominator!A:C,2,FALSE))</f>
        <v>Numerator</v>
      </c>
      <c r="AN654" s="19" t="str">
        <f>IF(ISNA(VLOOKUP(AM654,dim_numeratordenominator!B:C,2,FALSE)),"",VLOOKUP(AM654,dim_numeratordenominator!B:C,2,FALSE))</f>
        <v>Som9NRMQqV7</v>
      </c>
      <c r="AO654" s="19" t="str">
        <f>IF(ISNA(VLOOKUP(TRIM(E654),dim_supporttype!A:B,2,FALSE)),"",VLOOKUP(TRIM(E654),dim_supporttype!A:C,2,FALSE))</f>
        <v>National</v>
      </c>
      <c r="AP654" s="19" t="str">
        <f>IF(ISNA(VLOOKUP(AO654,dim_supporttype!B:C,2,FALSE)),"",VLOOKUP(AO654,dim_supporttype!B:C,2,FALSE))</f>
        <v>ERT6F2mcduw</v>
      </c>
      <c r="AQ654" s="19" t="str">
        <f>IF(ISNA(VLOOKUP(TRIM(F654),dim_disaggs!A:B,2,FALSE)),"No Disagg",VLOOKUP(TRIM(F654),dim_disaggs!A:B,2,FALSE))</f>
        <v>Age Aggregated/Sex/HIVStatus</v>
      </c>
      <c r="AR654" s="19" t="str">
        <f>IF(ISNA(VLOOKUP(AQ654,dim_disaggs!B:C,2,FALSE)),"",VLOOKUP(AQ654,dim_disaggs!B:C,2,FALSE))</f>
        <v>h0pvSVe1TYf</v>
      </c>
      <c r="AU654" s="72" t="s">
        <v>755</v>
      </c>
      <c r="AV654" s="73" t="s">
        <v>755</v>
      </c>
      <c r="AW654" s="66" t="s">
        <v>755</v>
      </c>
      <c r="AX654" s="66" t="s">
        <v>755</v>
      </c>
      <c r="BA654" s="105" t="str">
        <f t="shared" si="99"/>
        <v/>
      </c>
      <c r="BB654" s="20" t="str">
        <f t="shared" si="100"/>
        <v/>
      </c>
    </row>
    <row r="655" spans="1:68" x14ac:dyDescent="0.2">
      <c r="A655" s="22" t="s">
        <v>95</v>
      </c>
      <c r="B655" s="5" t="s">
        <v>21086</v>
      </c>
      <c r="C655" s="20" t="s">
        <v>2130</v>
      </c>
      <c r="D655" s="20" t="s">
        <v>1</v>
      </c>
      <c r="E655" s="20" t="s">
        <v>2139</v>
      </c>
      <c r="F655" s="20" t="s">
        <v>20188</v>
      </c>
      <c r="G655" s="22" t="s">
        <v>2442</v>
      </c>
      <c r="H655" s="22" t="s">
        <v>21054</v>
      </c>
      <c r="I655" s="19">
        <f t="shared" si="94"/>
        <v>43</v>
      </c>
      <c r="J655" s="20" t="s">
        <v>755</v>
      </c>
      <c r="K655" s="20" t="s">
        <v>2270</v>
      </c>
      <c r="L655" s="95" t="str">
        <f>IF(M655&lt;&gt;"",IF(NOT(ISNA(INDEX(cc!B:B,MATCH(M655,cc!A:A,0)))),INDEX(cc!B:B,MATCH(M655,cc!A:A,0)),"0"),"")</f>
        <v>Sex and HIV Status (Positive)</v>
      </c>
      <c r="M655" s="97" t="s">
        <v>21056</v>
      </c>
      <c r="N655" s="28" t="str">
        <f t="shared" si="92"/>
        <v xml:space="preserve"> TARGET</v>
      </c>
      <c r="O655" s="19" t="str">
        <f t="shared" si="95"/>
        <v>VL_SUPPRESSION_NAT (N, NAT, HIVStatus/Sex) TARGET: Suppressed Viral Load</v>
      </c>
      <c r="P655" s="19" t="str">
        <f t="shared" si="96"/>
        <v>VL_SUPPRESSION_NAT (N, NAT, HIVStatus/Sex) TARGET: Suppressed Viral Load</v>
      </c>
      <c r="Q655" s="19" t="str">
        <f t="shared" si="93"/>
        <v>VL_SUPPRESSION_NAT (N, NAT, HIV/Sex) TARGET</v>
      </c>
      <c r="R655" s="19" t="str">
        <f t="shared" si="97"/>
        <v>VL_SUPPRESSION_NAT_N_NAT_HIV_Sex_TARGET</v>
      </c>
      <c r="S655" s="19" t="str">
        <f t="shared" si="98"/>
        <v>VL_SUPPRESSION_NAT_N_NAT_HIV_Sex_TARGET</v>
      </c>
      <c r="T655" s="19" t="b">
        <f>NOT(ISNA(VLOOKUP(B655,dbcodes!A:B,2,FALSE)))</f>
        <v>1</v>
      </c>
      <c r="U655" s="19" t="str">
        <f>IF(ISNA(VLOOKUP(B655,dbcodes!A:B,2,FALSE)),des!R2722,VLOOKUP(B655,dbcodes!A:B,2,FALSE))</f>
        <v>VL_SUPPRESSION_NAT_N_NAT_HIV_Sex_TARGET</v>
      </c>
      <c r="W655" s="107" t="str">
        <f>IF(ISNA(VLOOKUP(C655,descriptions!A:B,2,FALSE)),des!V1857,IF(G655=" TARGET","Target ","")&amp;VLOOKUP(C655,descriptions!A:B,2,FALSE))</f>
        <v>Target Percentage of people living with HIV on ART with a suppressed viral load</v>
      </c>
      <c r="X655" s="20" t="s">
        <v>4</v>
      </c>
      <c r="Y655" s="20" t="s">
        <v>831</v>
      </c>
      <c r="Z655" s="20" t="s">
        <v>836</v>
      </c>
      <c r="AA655" s="20" t="s">
        <v>102</v>
      </c>
      <c r="AB655" s="20" t="s">
        <v>755</v>
      </c>
      <c r="AC655" s="19" t="str">
        <f>IF(AB655&lt;&gt;"",IF(NOT(ISNA(INDEX(os!A:A,MATCH(AB655,os!B:B,0)))),INDEX(os!A:A,MATCH(AB655,os!B:B,0)),"0"),"")</f>
        <v/>
      </c>
      <c r="AD655" s="20" t="s">
        <v>830</v>
      </c>
      <c r="AH655" s="93" t="str">
        <f>IF(NOT(ISNA(VLOOKUP(B:B,ResultsTargets!A:A,1,0))),"TRUE","")</f>
        <v>TRUE</v>
      </c>
      <c r="AI655" s="19" t="str">
        <f>IF(ISNA(VLOOKUP(C655,dim_techarea!A:B,2,FALSE)),"",VLOOKUP(C655,dim_techarea!A:B,2,FALSE))</f>
        <v>VL_SUPPRESSION_NAT</v>
      </c>
      <c r="AJ655" s="19" t="str">
        <f>IF(ISNA(VLOOKUP(AI655,dim_techarea!B:C,2,FALSE)),"",VLOOKUP(AI655,dim_techarea!B:C,2,FALSE))</f>
        <v>IIA4LbLb4bB</v>
      </c>
      <c r="AK655" s="19" t="str">
        <f>IF(ISNA(VLOOKUP(TRIM(G655),dim_targetsresults!A:B,2,FALSE)),"",VLOOKUP(TRIM(G655),dim_targetsresults!A:C,2,FALSE))</f>
        <v>MER Targets</v>
      </c>
      <c r="AL655" s="19" t="str">
        <f>IF(ISNA(VLOOKUP(AK655,dim_targetsresults!B:C,2,FALSE)),"",VLOOKUP(AK655,dim_targetsresults!B:C,2,FALSE))</f>
        <v>W8imnja2Owd</v>
      </c>
      <c r="AM655" s="19" t="str">
        <f>IF(ISNA(VLOOKUP(TRIM(D655),dim_numeratordenominator!A:B,2,FALSE)),"",VLOOKUP(TRIM(D655),dim_numeratordenominator!A:C,2,FALSE))</f>
        <v>Numerator</v>
      </c>
      <c r="AN655" s="19" t="str">
        <f>IF(ISNA(VLOOKUP(AM655,dim_numeratordenominator!B:C,2,FALSE)),"",VLOOKUP(AM655,dim_numeratordenominator!B:C,2,FALSE))</f>
        <v>Som9NRMQqV7</v>
      </c>
      <c r="AO655" s="19" t="str">
        <f>IF(ISNA(VLOOKUP(TRIM(E655),dim_supporttype!A:B,2,FALSE)),"",VLOOKUP(TRIM(E655),dim_supporttype!A:C,2,FALSE))</f>
        <v>National</v>
      </c>
      <c r="AP655" s="19" t="str">
        <f>IF(ISNA(VLOOKUP(AO655,dim_supporttype!B:C,2,FALSE)),"",VLOOKUP(AO655,dim_supporttype!B:C,2,FALSE))</f>
        <v>ERT6F2mcduw</v>
      </c>
      <c r="AQ655" s="19" t="str">
        <f>IF(ISNA(VLOOKUP(TRIM(F655),dim_disaggs!A:B,2,FALSE)),"No Disagg",VLOOKUP(TRIM(F655),dim_disaggs!A:B,2,FALSE))</f>
        <v>HIVStatus/Sex</v>
      </c>
      <c r="AR655" s="19" t="str">
        <f>IF(ISNA(VLOOKUP(AQ655,dim_disaggs!B:C,2,FALSE)),"",VLOOKUP(AQ655,dim_disaggs!B:C,2,FALSE))</f>
        <v>WBj3kv6ADC2</v>
      </c>
      <c r="AU655" s="72" t="s">
        <v>755</v>
      </c>
      <c r="AV655" s="73" t="s">
        <v>755</v>
      </c>
      <c r="AW655" s="66" t="s">
        <v>755</v>
      </c>
      <c r="AX655" s="66" t="s">
        <v>755</v>
      </c>
      <c r="BA655" s="105" t="str">
        <f t="shared" si="99"/>
        <v/>
      </c>
      <c r="BB655" s="20" t="str">
        <f t="shared" si="100"/>
        <v/>
      </c>
    </row>
    <row r="656" spans="1:68" x14ac:dyDescent="0.2">
      <c r="A656" s="22" t="s">
        <v>95</v>
      </c>
      <c r="B656" s="5" t="s">
        <v>21087</v>
      </c>
      <c r="C656" s="20" t="s">
        <v>2130</v>
      </c>
      <c r="D656" s="20" t="s">
        <v>1</v>
      </c>
      <c r="E656" s="20" t="s">
        <v>2139</v>
      </c>
      <c r="F656" s="20" t="s">
        <v>20037</v>
      </c>
      <c r="G656" s="22" t="s">
        <v>2442</v>
      </c>
      <c r="H656" s="22" t="s">
        <v>21076</v>
      </c>
      <c r="I656" s="19">
        <f t="shared" si="94"/>
        <v>42</v>
      </c>
      <c r="J656" s="20" t="s">
        <v>755</v>
      </c>
      <c r="K656" s="20" t="s">
        <v>2270</v>
      </c>
      <c r="L656" s="95" t="str">
        <f>IF(M656&lt;&gt;"",IF(NOT(ISNA(INDEX(cc!B:B,MATCH(M656,cc!A:A,0)))),INDEX(cc!B:B,MATCH(M656,cc!A:A,0)),"0"),"")</f>
        <v>Test Indication and HIV Status (Positive)</v>
      </c>
      <c r="M656" s="97" t="s">
        <v>21074</v>
      </c>
      <c r="N656" s="28" t="str">
        <f t="shared" si="92"/>
        <v xml:space="preserve"> TARGET</v>
      </c>
      <c r="O656" s="19" t="str">
        <f t="shared" si="95"/>
        <v>VL_SUPPRESSION_NAT (N, NAT, RoutineTargeted/HIVStatus) TARGET: Suppressed Viral Load</v>
      </c>
      <c r="P656" s="19" t="str">
        <f t="shared" si="96"/>
        <v>VL_SUPPRESSION_NAT (N, NAT, RoutineTargeted/HIVStatus) TARGET: Suppressed Viral Load</v>
      </c>
      <c r="Q656" s="19" t="str">
        <f t="shared" si="93"/>
        <v>VL_SUPPRESSION_NAT (N, NAT, RT/HIV) TARGET</v>
      </c>
      <c r="R656" s="19" t="str">
        <f t="shared" si="97"/>
        <v>VL_SUPPRESSION_NAT_N_NAT_RT_HIV_TARGET</v>
      </c>
      <c r="S656" s="19" t="str">
        <f t="shared" si="98"/>
        <v>VL_SUPPRESSION_NAT_N_NAT_RT_HIV_TARGET</v>
      </c>
      <c r="T656" s="19" t="b">
        <f>NOT(ISNA(VLOOKUP(B656,dbcodes!A:B,2,FALSE)))</f>
        <v>1</v>
      </c>
      <c r="U656" s="19" t="str">
        <f>IF(ISNA(VLOOKUP(B656,dbcodes!A:B,2,FALSE)),des!R2723,VLOOKUP(B656,dbcodes!A:B,2,FALSE))</f>
        <v>VL_SUPPRESSION_NAT_N_NAT_RT_HIV_TARGET</v>
      </c>
      <c r="W656" s="107" t="str">
        <f>IF(ISNA(VLOOKUP(C656,descriptions!A:B,2,FALSE)),des!V1858,IF(G656=" TARGET","Target ","")&amp;VLOOKUP(C656,descriptions!A:B,2,FALSE))</f>
        <v>Target Percentage of people living with HIV on ART with a suppressed viral load</v>
      </c>
      <c r="X656" s="20" t="s">
        <v>4</v>
      </c>
      <c r="Y656" s="20" t="s">
        <v>831</v>
      </c>
      <c r="Z656" s="20" t="s">
        <v>836</v>
      </c>
      <c r="AA656" s="20" t="s">
        <v>102</v>
      </c>
      <c r="AB656" s="20" t="s">
        <v>755</v>
      </c>
      <c r="AC656" s="19" t="str">
        <f>IF(AB656&lt;&gt;"",IF(NOT(ISNA(INDEX(os!A:A,MATCH(AB656,os!B:B,0)))),INDEX(os!A:A,MATCH(AB656,os!B:B,0)),"0"),"")</f>
        <v/>
      </c>
      <c r="AD656" s="20" t="s">
        <v>830</v>
      </c>
      <c r="AH656" s="93" t="str">
        <f>IF(NOT(ISNA(VLOOKUP(B:B,ResultsTargets!A:A,1,0))),"TRUE","")</f>
        <v>TRUE</v>
      </c>
      <c r="AI656" s="19" t="str">
        <f>IF(ISNA(VLOOKUP(C656,dim_techarea!A:B,2,FALSE)),"",VLOOKUP(C656,dim_techarea!A:B,2,FALSE))</f>
        <v>VL_SUPPRESSION_NAT</v>
      </c>
      <c r="AJ656" s="19" t="str">
        <f>IF(ISNA(VLOOKUP(AI656,dim_techarea!B:C,2,FALSE)),"",VLOOKUP(AI656,dim_techarea!B:C,2,FALSE))</f>
        <v>IIA4LbLb4bB</v>
      </c>
      <c r="AK656" s="19" t="str">
        <f>IF(ISNA(VLOOKUP(TRIM(G656),dim_targetsresults!A:B,2,FALSE)),"",VLOOKUP(TRIM(G656),dim_targetsresults!A:C,2,FALSE))</f>
        <v>MER Targets</v>
      </c>
      <c r="AL656" s="19" t="str">
        <f>IF(ISNA(VLOOKUP(AK656,dim_targetsresults!B:C,2,FALSE)),"",VLOOKUP(AK656,dim_targetsresults!B:C,2,FALSE))</f>
        <v>W8imnja2Owd</v>
      </c>
      <c r="AM656" s="19" t="str">
        <f>IF(ISNA(VLOOKUP(TRIM(D656),dim_numeratordenominator!A:B,2,FALSE)),"",VLOOKUP(TRIM(D656),dim_numeratordenominator!A:C,2,FALSE))</f>
        <v>Numerator</v>
      </c>
      <c r="AN656" s="19" t="str">
        <f>IF(ISNA(VLOOKUP(AM656,dim_numeratordenominator!B:C,2,FALSE)),"",VLOOKUP(AM656,dim_numeratordenominator!B:C,2,FALSE))</f>
        <v>Som9NRMQqV7</v>
      </c>
      <c r="AO656" s="19" t="str">
        <f>IF(ISNA(VLOOKUP(TRIM(E656),dim_supporttype!A:B,2,FALSE)),"",VLOOKUP(TRIM(E656),dim_supporttype!A:C,2,FALSE))</f>
        <v>National</v>
      </c>
      <c r="AP656" s="19" t="str">
        <f>IF(ISNA(VLOOKUP(AO656,dim_supporttype!B:C,2,FALSE)),"",VLOOKUP(AO656,dim_supporttype!B:C,2,FALSE))</f>
        <v>ERT6F2mcduw</v>
      </c>
      <c r="AQ656" s="19" t="str">
        <f>IF(ISNA(VLOOKUP(TRIM(F656),dim_disaggs!A:B,2,FALSE)),"No Disagg",VLOOKUP(TRIM(F656),dim_disaggs!A:B,2,FALSE))</f>
        <v>RoutineTargeted/HIVStatus</v>
      </c>
      <c r="AR656" s="19" t="str">
        <f>IF(ISNA(VLOOKUP(AQ656,dim_disaggs!B:C,2,FALSE)),"",VLOOKUP(AQ656,dim_disaggs!B:C,2,FALSE))</f>
        <v>efoBLDIh0M4</v>
      </c>
      <c r="AU656" s="72" t="s">
        <v>755</v>
      </c>
      <c r="AV656" s="73" t="s">
        <v>755</v>
      </c>
      <c r="AW656" s="66" t="s">
        <v>755</v>
      </c>
      <c r="AX656" s="66" t="s">
        <v>755</v>
      </c>
      <c r="BA656" s="105" t="str">
        <f t="shared" si="99"/>
        <v/>
      </c>
      <c r="BB656" s="20" t="str">
        <f t="shared" si="100"/>
        <v/>
      </c>
    </row>
    <row r="657" spans="1:68" x14ac:dyDescent="0.2">
      <c r="A657" s="20" t="s">
        <v>95</v>
      </c>
      <c r="B657" s="20" t="s">
        <v>2044</v>
      </c>
      <c r="C657" s="20" t="s">
        <v>2130</v>
      </c>
      <c r="D657" s="20" t="s">
        <v>1</v>
      </c>
      <c r="E657" s="20" t="s">
        <v>2140</v>
      </c>
      <c r="G657" s="20" t="s">
        <v>2442</v>
      </c>
      <c r="I657" s="19">
        <f t="shared" si="94"/>
        <v>48</v>
      </c>
      <c r="J657" s="20" t="s">
        <v>755</v>
      </c>
      <c r="K657" s="20" t="s">
        <v>2270</v>
      </c>
      <c r="L657" s="95" t="str">
        <f>IF(M657&lt;&gt;"",IF(NOT(ISNA(INDEX(cc!B:B,MATCH(M657,cc!A:A,0)))),INDEX(cc!B:B,MATCH(M657,cc!A:A,0)),"0"),"")</f>
        <v>default</v>
      </c>
      <c r="M657" s="97" t="s">
        <v>13</v>
      </c>
      <c r="N657" s="28" t="str">
        <f t="shared" si="92"/>
        <v xml:space="preserve"> TARGET</v>
      </c>
      <c r="O657" s="19" t="str">
        <f t="shared" si="95"/>
        <v>VL_SUPPRESSION_NAT (N, NAT_JUSTIFICATION) TARGET: Suppressed Viral Load</v>
      </c>
      <c r="P657" s="19" t="str">
        <f t="shared" si="96"/>
        <v>VL_SUPPRESSION_NAT (N, NAT_JUSTIFICATION) TARGET: Suppressed Viral Load</v>
      </c>
      <c r="Q657" s="19" t="str">
        <f t="shared" si="93"/>
        <v>VL_SUPPRESSION_NAT (N, NAT_JUSTIFICATION) TARGET</v>
      </c>
      <c r="R657" s="19" t="str">
        <f t="shared" si="97"/>
        <v>VL_SUPPRESSION_NAT_N_NAT_JUSTIFICATION_TARGET</v>
      </c>
      <c r="S657" s="19" t="str">
        <f t="shared" si="98"/>
        <v>VL_SUPPRESSION_NAT_N_NAT_JUSTIFICATION_TARGET</v>
      </c>
      <c r="T657" s="19" t="b">
        <f>NOT(ISNA(VLOOKUP(B657,dbcodes!A:B,2,FALSE)))</f>
        <v>1</v>
      </c>
      <c r="U657" s="19" t="str">
        <f>IF(ISNA(VLOOKUP(B657,dbcodes!A:B,2,FALSE)),des!R2724,VLOOKUP(B657,dbcodes!A:B,2,FALSE))</f>
        <v>VL_SUPPRESSION_NAT_N_NAT_JUSTIFICATION_TARGET</v>
      </c>
      <c r="W657" s="107" t="str">
        <f>IF(ISNA(VLOOKUP(C657,descriptions!A:B,2,FALSE)),des!V1872,IF(G657=" TARGET","Target ","")&amp;VLOOKUP(C657,descriptions!A:B,2,FALSE))</f>
        <v>Target Percentage of people living with HIV on ART with a suppressed viral load</v>
      </c>
      <c r="X657" s="20" t="s">
        <v>9</v>
      </c>
      <c r="Y657" s="20" t="s">
        <v>831</v>
      </c>
      <c r="Z657" s="20" t="s">
        <v>836</v>
      </c>
      <c r="AA657" s="20" t="s">
        <v>102</v>
      </c>
      <c r="AB657" s="20" t="s">
        <v>755</v>
      </c>
      <c r="AC657" s="19" t="str">
        <f>IF(AB657&lt;&gt;"",IF(NOT(ISNA(INDEX(os!A:A,MATCH(AB657,os!B:B,0)))),INDEX(os!A:A,MATCH(AB657,os!B:B,0)),"0"),"")</f>
        <v/>
      </c>
      <c r="AD657" s="20" t="s">
        <v>830</v>
      </c>
      <c r="AH657" s="93" t="str">
        <f>IF(NOT(ISNA(VLOOKUP(B:B,ResultsTargets!A:A,1,0))),"TRUE","")</f>
        <v>TRUE</v>
      </c>
      <c r="AI657" s="19" t="str">
        <f>IF(ISNA(VLOOKUP(C657,dim_techarea!A:B,2,FALSE)),"",VLOOKUP(C657,dim_techarea!A:B,2,FALSE))</f>
        <v>VL_SUPPRESSION_NAT</v>
      </c>
      <c r="AJ657" s="19" t="str">
        <f>IF(ISNA(VLOOKUP(AI657,dim_techarea!B:C,2,FALSE)),"",VLOOKUP(AI657,dim_techarea!B:C,2,FALSE))</f>
        <v>IIA4LbLb4bB</v>
      </c>
      <c r="AK657" s="19" t="str">
        <f>IF(ISNA(VLOOKUP(TRIM(G657),dim_targetsresults!A:B,2,FALSE)),"",VLOOKUP(TRIM(G657),dim_targetsresults!A:C,2,FALSE))</f>
        <v>MER Targets</v>
      </c>
      <c r="AL657" s="19" t="str">
        <f>IF(ISNA(VLOOKUP(AK657,dim_targetsresults!B:C,2,FALSE)),"",VLOOKUP(AK657,dim_targetsresults!B:C,2,FALSE))</f>
        <v>W8imnja2Owd</v>
      </c>
      <c r="AM657" s="19" t="str">
        <f>IF(ISNA(VLOOKUP(TRIM(D657),dim_numeratordenominator!A:B,2,FALSE)),"",VLOOKUP(TRIM(D657),dim_numeratordenominator!A:C,2,FALSE))</f>
        <v>Numerator</v>
      </c>
      <c r="AN657" s="19" t="str">
        <f>IF(ISNA(VLOOKUP(AM657,dim_numeratordenominator!B:C,2,FALSE)),"",VLOOKUP(AM657,dim_numeratordenominator!B:C,2,FALSE))</f>
        <v>Som9NRMQqV7</v>
      </c>
      <c r="AO657" s="19" t="str">
        <f>IF(ISNA(VLOOKUP(TRIM(E657),dim_supporttype!A:B,2,FALSE)),"",VLOOKUP(TRIM(E657),dim_supporttype!A:C,2,FALSE))</f>
        <v>National</v>
      </c>
      <c r="AP657" s="19" t="str">
        <f>IF(ISNA(VLOOKUP(AO657,dim_supporttype!B:C,2,FALSE)),"",VLOOKUP(AO657,dim_supporttype!B:C,2,FALSE))</f>
        <v>ERT6F2mcduw</v>
      </c>
      <c r="AQ657" s="19" t="str">
        <f>IF(ISNA(VLOOKUP(TRIM(F657),dim_disaggs!A:B,2,FALSE)),"No Disagg",VLOOKUP(TRIM(F657),dim_disaggs!A:B,2,FALSE))</f>
        <v>No Disagg</v>
      </c>
      <c r="AR657" s="19" t="str">
        <f>IF(ISNA(VLOOKUP(AQ657,dim_disaggs!B:C,2,FALSE)),"",VLOOKUP(AQ657,dim_disaggs!B:C,2,FALSE))</f>
        <v>werJlVT6sf3</v>
      </c>
      <c r="AU657" s="72" t="s">
        <v>755</v>
      </c>
      <c r="AV657" s="73" t="s">
        <v>755</v>
      </c>
      <c r="AW657" s="66" t="s">
        <v>755</v>
      </c>
      <c r="AX657" s="66" t="s">
        <v>755</v>
      </c>
      <c r="BA657" s="105" t="str">
        <f t="shared" si="99"/>
        <v/>
      </c>
      <c r="BB657" s="20" t="str">
        <f t="shared" si="100"/>
        <v/>
      </c>
      <c r="BE657" s="75" t="s">
        <v>755</v>
      </c>
      <c r="BF657" s="73" t="s">
        <v>755</v>
      </c>
      <c r="BG657" s="55" t="s">
        <v>755</v>
      </c>
      <c r="BH657" s="76" t="s">
        <v>755</v>
      </c>
      <c r="BI657" s="20" t="s">
        <v>755</v>
      </c>
      <c r="BJ657" s="20" t="s">
        <v>755</v>
      </c>
      <c r="BK657" s="55" t="s">
        <v>755</v>
      </c>
      <c r="BL657" s="71" t="s">
        <v>755</v>
      </c>
      <c r="BM657" s="77" t="s">
        <v>755</v>
      </c>
      <c r="BN657" s="78" t="s">
        <v>755</v>
      </c>
      <c r="BO657" s="77" t="s">
        <v>755</v>
      </c>
      <c r="BP657" s="78" t="s">
        <v>755</v>
      </c>
    </row>
    <row r="658" spans="1:68" x14ac:dyDescent="0.2">
      <c r="A658" s="20" t="s">
        <v>95</v>
      </c>
      <c r="B658" s="20" t="s">
        <v>2048</v>
      </c>
      <c r="C658" s="20" t="s">
        <v>2130</v>
      </c>
      <c r="D658" s="20" t="s">
        <v>1</v>
      </c>
      <c r="E658" s="20" t="s">
        <v>2141</v>
      </c>
      <c r="G658" s="20" t="s">
        <v>2442</v>
      </c>
      <c r="I658" s="19">
        <f t="shared" si="94"/>
        <v>41</v>
      </c>
      <c r="J658" s="20" t="s">
        <v>755</v>
      </c>
      <c r="K658" s="20" t="s">
        <v>2270</v>
      </c>
      <c r="L658" s="95" t="str">
        <f>IF(M658&lt;&gt;"",IF(NOT(ISNA(INDEX(cc!B:B,MATCH(M658,cc!A:A,0)))),INDEX(cc!B:B,MATCH(M658,cc!A:A,0)),"0"),"")</f>
        <v>default</v>
      </c>
      <c r="M658" s="97" t="s">
        <v>13</v>
      </c>
      <c r="N658" s="28" t="str">
        <f t="shared" si="92"/>
        <v xml:space="preserve"> TARGET</v>
      </c>
      <c r="O658" s="19" t="str">
        <f t="shared" si="95"/>
        <v>VL_SUPPRESSION_NAT (N, NAT_SOURCE) TARGET: Suppressed Viral Load</v>
      </c>
      <c r="P658" s="19" t="str">
        <f t="shared" si="96"/>
        <v>VL_SUPPRESSION_NAT (N, NAT_SOURCE) TARGET: Suppressed Viral Load</v>
      </c>
      <c r="Q658" s="19" t="str">
        <f t="shared" si="93"/>
        <v>VL_SUPPRESSION_NAT (N, NAT_SOURCE) TARGET</v>
      </c>
      <c r="R658" s="19" t="str">
        <f t="shared" si="97"/>
        <v>VL_SUPPRESSION_NAT_N_NAT_SOURCE_TARGET</v>
      </c>
      <c r="S658" s="19" t="str">
        <f t="shared" si="98"/>
        <v>VL_SUPPRESSION_NAT_N_NAT_SOURCE_TARGET</v>
      </c>
      <c r="T658" s="19" t="b">
        <f>NOT(ISNA(VLOOKUP(B658,dbcodes!A:B,2,FALSE)))</f>
        <v>1</v>
      </c>
      <c r="U658" s="19" t="str">
        <f>IF(ISNA(VLOOKUP(B658,dbcodes!A:B,2,FALSE)),des!R2725,VLOOKUP(B658,dbcodes!A:B,2,FALSE))</f>
        <v>VL_SUPPRESSION_NAT_N_NAT_SOURCE_TARGET</v>
      </c>
      <c r="W658" s="107" t="str">
        <f>IF(ISNA(VLOOKUP(C658,descriptions!A:B,2,FALSE)),des!V1873,IF(G658=" TARGET","Target ","")&amp;VLOOKUP(C658,descriptions!A:B,2,FALSE))</f>
        <v>Target Percentage of people living with HIV on ART with a suppressed viral load</v>
      </c>
      <c r="X658" s="20" t="s">
        <v>9</v>
      </c>
      <c r="Y658" s="20" t="s">
        <v>831</v>
      </c>
      <c r="Z658" s="20" t="s">
        <v>836</v>
      </c>
      <c r="AA658" s="20" t="s">
        <v>102</v>
      </c>
      <c r="AB658" s="20" t="s">
        <v>755</v>
      </c>
      <c r="AC658" s="19" t="str">
        <f>IF(AB658&lt;&gt;"",IF(NOT(ISNA(INDEX(os!A:A,MATCH(AB658,os!B:B,0)))),INDEX(os!A:A,MATCH(AB658,os!B:B,0)),"0"),"")</f>
        <v/>
      </c>
      <c r="AD658" s="20" t="s">
        <v>830</v>
      </c>
      <c r="AH658" s="93" t="str">
        <f>IF(NOT(ISNA(VLOOKUP(B:B,ResultsTargets!A:A,1,0))),"TRUE","")</f>
        <v>TRUE</v>
      </c>
      <c r="AI658" s="19" t="str">
        <f>IF(ISNA(VLOOKUP(C658,dim_techarea!A:B,2,FALSE)),"",VLOOKUP(C658,dim_techarea!A:B,2,FALSE))</f>
        <v>VL_SUPPRESSION_NAT</v>
      </c>
      <c r="AJ658" s="19" t="str">
        <f>IF(ISNA(VLOOKUP(AI658,dim_techarea!B:C,2,FALSE)),"",VLOOKUP(AI658,dim_techarea!B:C,2,FALSE))</f>
        <v>IIA4LbLb4bB</v>
      </c>
      <c r="AK658" s="19" t="str">
        <f>IF(ISNA(VLOOKUP(TRIM(G658),dim_targetsresults!A:B,2,FALSE)),"",VLOOKUP(TRIM(G658),dim_targetsresults!A:C,2,FALSE))</f>
        <v>MER Targets</v>
      </c>
      <c r="AL658" s="19" t="str">
        <f>IF(ISNA(VLOOKUP(AK658,dim_targetsresults!B:C,2,FALSE)),"",VLOOKUP(AK658,dim_targetsresults!B:C,2,FALSE))</f>
        <v>W8imnja2Owd</v>
      </c>
      <c r="AM658" s="19" t="str">
        <f>IF(ISNA(VLOOKUP(TRIM(D658),dim_numeratordenominator!A:B,2,FALSE)),"",VLOOKUP(TRIM(D658),dim_numeratordenominator!A:C,2,FALSE))</f>
        <v>Numerator</v>
      </c>
      <c r="AN658" s="19" t="str">
        <f>IF(ISNA(VLOOKUP(AM658,dim_numeratordenominator!B:C,2,FALSE)),"",VLOOKUP(AM658,dim_numeratordenominator!B:C,2,FALSE))</f>
        <v>Som9NRMQqV7</v>
      </c>
      <c r="AO658" s="19" t="str">
        <f>IF(ISNA(VLOOKUP(TRIM(E658),dim_supporttype!A:B,2,FALSE)),"",VLOOKUP(TRIM(E658),dim_supporttype!A:C,2,FALSE))</f>
        <v>National</v>
      </c>
      <c r="AP658" s="19" t="str">
        <f>IF(ISNA(VLOOKUP(AO658,dim_supporttype!B:C,2,FALSE)),"",VLOOKUP(AO658,dim_supporttype!B:C,2,FALSE))</f>
        <v>ERT6F2mcduw</v>
      </c>
      <c r="AQ658" s="19" t="str">
        <f>IF(ISNA(VLOOKUP(TRIM(F658),dim_disaggs!A:B,2,FALSE)),"No Disagg",VLOOKUP(TRIM(F658),dim_disaggs!A:B,2,FALSE))</f>
        <v>No Disagg</v>
      </c>
      <c r="AR658" s="19" t="str">
        <f>IF(ISNA(VLOOKUP(AQ658,dim_disaggs!B:C,2,FALSE)),"",VLOOKUP(AQ658,dim_disaggs!B:C,2,FALSE))</f>
        <v>werJlVT6sf3</v>
      </c>
      <c r="AU658" s="72" t="s">
        <v>755</v>
      </c>
      <c r="AV658" s="73" t="s">
        <v>755</v>
      </c>
      <c r="AW658" s="66" t="s">
        <v>755</v>
      </c>
      <c r="AX658" s="66" t="s">
        <v>755</v>
      </c>
      <c r="BA658" s="105" t="str">
        <f t="shared" si="99"/>
        <v/>
      </c>
      <c r="BB658" s="20" t="str">
        <f t="shared" si="100"/>
        <v/>
      </c>
      <c r="BE658" s="75" t="s">
        <v>755</v>
      </c>
      <c r="BF658" s="73" t="s">
        <v>755</v>
      </c>
      <c r="BG658" s="55" t="s">
        <v>755</v>
      </c>
      <c r="BH658" s="76" t="s">
        <v>755</v>
      </c>
      <c r="BI658" s="20" t="s">
        <v>755</v>
      </c>
      <c r="BJ658" s="20" t="s">
        <v>755</v>
      </c>
      <c r="BK658" s="55" t="s">
        <v>755</v>
      </c>
      <c r="BL658" s="71" t="s">
        <v>755</v>
      </c>
      <c r="BM658" s="77" t="s">
        <v>755</v>
      </c>
      <c r="BN658" s="78" t="s">
        <v>755</v>
      </c>
      <c r="BO658" s="77" t="s">
        <v>755</v>
      </c>
      <c r="BP658" s="78" t="s">
        <v>755</v>
      </c>
    </row>
    <row r="659" spans="1:68" x14ac:dyDescent="0.2">
      <c r="A659" s="22" t="s">
        <v>95</v>
      </c>
      <c r="B659" s="5" t="s">
        <v>21081</v>
      </c>
      <c r="C659" s="20" t="s">
        <v>20073</v>
      </c>
      <c r="D659" s="20" t="s">
        <v>1</v>
      </c>
      <c r="E659" s="20" t="s">
        <v>2142</v>
      </c>
      <c r="F659" s="20" t="s">
        <v>214</v>
      </c>
      <c r="G659" s="20" t="s">
        <v>20086</v>
      </c>
      <c r="H659" s="22" t="s">
        <v>21077</v>
      </c>
      <c r="I659" s="19">
        <f t="shared" si="94"/>
        <v>38</v>
      </c>
      <c r="J659" s="20" t="s">
        <v>755</v>
      </c>
      <c r="K659" s="20" t="s">
        <v>2270</v>
      </c>
      <c r="L659" s="95" t="str">
        <f>IF(M659&lt;&gt;"",IF(NOT(ISNA(INDEX(cc!B:B,MATCH(M659,cc!A:A,0)))),INDEX(cc!B:B,MATCH(M659,cc!A:A,0)),"0"),"")</f>
        <v>Test Results (Positive)</v>
      </c>
      <c r="M659" s="97" t="s">
        <v>19844</v>
      </c>
      <c r="N659" s="28" t="str">
        <f t="shared" si="92"/>
        <v/>
      </c>
      <c r="O659" s="19" t="str">
        <f t="shared" si="95"/>
        <v>VL_SUPPRESSION_SUBNAT (N, SUBNAT, HIVStatus): Suppressed Viral Load</v>
      </c>
      <c r="P659" s="19" t="str">
        <f t="shared" si="96"/>
        <v>VL_SUPPRESSION_SUBNAT (N, SUBNAT, HIVStatus): Suppressed Viral Load</v>
      </c>
      <c r="Q659" s="19" t="str">
        <f t="shared" si="93"/>
        <v>VL_SUPPRESSION_SUBNAT (N, SUBNAT, HIV)</v>
      </c>
      <c r="R659" s="19" t="str">
        <f t="shared" si="97"/>
        <v>VL_SUPPRESSION_SUBNAT_N_SUBNAT_HIV</v>
      </c>
      <c r="S659" s="19" t="str">
        <f t="shared" si="98"/>
        <v>VL_SUPPRESSION_SUBNAT_N_SUBNAT_HIV_</v>
      </c>
      <c r="T659" s="19" t="b">
        <f>NOT(ISNA(VLOOKUP(B659,dbcodes!A:B,2,FALSE)))</f>
        <v>1</v>
      </c>
      <c r="U659" s="19" t="str">
        <f>IF(ISNA(VLOOKUP(B659,dbcodes!A:B,2,FALSE)),des!R2726,VLOOKUP(B659,dbcodes!A:B,2,FALSE))</f>
        <v>VL_SUPPRESSION_SUBNAT_N_SUBNAT_HIV</v>
      </c>
      <c r="W659" s="107" t="str">
        <f>IF(ISNA(VLOOKUP(C659,descriptions!A:B,2,FALSE)),des!V1852,IF(G659=" TARGET","Target ","")&amp;VLOOKUP(C659,descriptions!A:B,2,FALSE))</f>
        <v>Percentage of people living with HIV on ART with a suppressed viral load</v>
      </c>
      <c r="X659" s="20" t="s">
        <v>4</v>
      </c>
      <c r="Y659" s="20" t="s">
        <v>831</v>
      </c>
      <c r="Z659" s="20" t="s">
        <v>836</v>
      </c>
      <c r="AA659" s="20" t="s">
        <v>102</v>
      </c>
      <c r="AB659" s="20" t="s">
        <v>755</v>
      </c>
      <c r="AC659" s="19" t="str">
        <f>IF(AB659&lt;&gt;"",IF(NOT(ISNA(INDEX(os!A:A,MATCH(AB659,os!B:B,0)))),INDEX(os!A:A,MATCH(AB659,os!B:B,0)),"0"),"")</f>
        <v/>
      </c>
      <c r="AD659" s="20" t="s">
        <v>830</v>
      </c>
      <c r="AH659" s="93" t="str">
        <f>IF(NOT(ISNA(VLOOKUP(B:B,ResultsTargets!A:A,1,0))),"TRUE","")</f>
        <v>TRUE</v>
      </c>
      <c r="AI659" s="19" t="str">
        <f>IF(ISNA(VLOOKUP(C659,dim_techarea!A:B,2,FALSE)),"",VLOOKUP(C659,dim_techarea!A:B,2,FALSE))</f>
        <v>VL_SUPPRESSION_SUBNAT</v>
      </c>
      <c r="AJ659" s="19" t="str">
        <f>IF(ISNA(VLOOKUP(AI659,dim_techarea!B:C,2,FALSE)),"",VLOOKUP(AI659,dim_techarea!B:C,2,FALSE))</f>
        <v>Iur5tIcAgLr</v>
      </c>
      <c r="AK659" s="19" t="str">
        <f>IF(ISNA(VLOOKUP(TRIM(G659),dim_targetsresults!A:B,2,FALSE)),"",VLOOKUP(TRIM(G659),dim_targetsresults!A:C,2,FALSE))</f>
        <v>MER Results</v>
      </c>
      <c r="AL659" s="19" t="str">
        <f>IF(ISNA(VLOOKUP(AK659,dim_targetsresults!B:C,2,FALSE)),"",VLOOKUP(AK659,dim_targetsresults!B:C,2,FALSE))</f>
        <v>Jh0jDM5yQ2E</v>
      </c>
      <c r="AM659" s="19" t="str">
        <f>IF(ISNA(VLOOKUP(TRIM(D659),dim_numeratordenominator!A:B,2,FALSE)),"",VLOOKUP(TRIM(D659),dim_numeratordenominator!A:C,2,FALSE))</f>
        <v>Numerator</v>
      </c>
      <c r="AN659" s="19" t="str">
        <f>IF(ISNA(VLOOKUP(AM659,dim_numeratordenominator!B:C,2,FALSE)),"",VLOOKUP(AM659,dim_numeratordenominator!B:C,2,FALSE))</f>
        <v>Som9NRMQqV7</v>
      </c>
      <c r="AO659" s="19" t="str">
        <f>IF(ISNA(VLOOKUP(TRIM(E659),dim_supporttype!A:B,2,FALSE)),"",VLOOKUP(TRIM(E659),dim_supporttype!A:C,2,FALSE))</f>
        <v>Sub-National</v>
      </c>
      <c r="AP659" s="19" t="str">
        <f>IF(ISNA(VLOOKUP(AO659,dim_supporttype!B:C,2,FALSE)),"",VLOOKUP(AO659,dim_supporttype!B:C,2,FALSE))</f>
        <v>jJDHP9KXvzJ</v>
      </c>
      <c r="AQ659" s="19" t="str">
        <f>IF(ISNA(VLOOKUP(TRIM(F659),dim_disaggs!A:B,2,FALSE)),"No Disagg",VLOOKUP(TRIM(F659),dim_disaggs!A:B,2,FALSE))</f>
        <v>HIVStatus</v>
      </c>
      <c r="AR659" s="19" t="str">
        <f>IF(ISNA(VLOOKUP(AQ659,dim_disaggs!B:C,2,FALSE)),"",VLOOKUP(AQ659,dim_disaggs!B:C,2,FALSE))</f>
        <v>Hx0TLL7gn1d</v>
      </c>
      <c r="AU659" s="72" t="s">
        <v>755</v>
      </c>
      <c r="AV659" s="73" t="s">
        <v>755</v>
      </c>
      <c r="AW659" s="66" t="s">
        <v>755</v>
      </c>
      <c r="AX659" s="66" t="s">
        <v>755</v>
      </c>
      <c r="BA659" s="105" t="str">
        <f t="shared" si="99"/>
        <v/>
      </c>
      <c r="BB659" s="20" t="str">
        <f t="shared" si="100"/>
        <v/>
      </c>
    </row>
    <row r="660" spans="1:68" x14ac:dyDescent="0.2">
      <c r="A660" s="22" t="s">
        <v>95</v>
      </c>
      <c r="B660" s="5" t="s">
        <v>21082</v>
      </c>
      <c r="C660" s="22" t="s">
        <v>20073</v>
      </c>
      <c r="D660" s="20" t="s">
        <v>1</v>
      </c>
      <c r="E660" s="22" t="s">
        <v>2142</v>
      </c>
      <c r="F660" s="20" t="s">
        <v>20188</v>
      </c>
      <c r="G660" s="20" t="s">
        <v>20086</v>
      </c>
      <c r="H660" s="22" t="s">
        <v>21054</v>
      </c>
      <c r="I660" s="19">
        <f t="shared" si="94"/>
        <v>42</v>
      </c>
      <c r="J660" s="20" t="s">
        <v>755</v>
      </c>
      <c r="K660" s="20" t="s">
        <v>2270</v>
      </c>
      <c r="L660" s="95" t="str">
        <f>IF(M660&lt;&gt;"",IF(NOT(ISNA(INDEX(cc!B:B,MATCH(M660,cc!A:A,0)))),INDEX(cc!B:B,MATCH(M660,cc!A:A,0)),"0"),"")</f>
        <v>Sex and HIV Status (Positive)</v>
      </c>
      <c r="M660" s="97" t="s">
        <v>21056</v>
      </c>
      <c r="N660" s="28" t="str">
        <f t="shared" si="92"/>
        <v/>
      </c>
      <c r="O660" s="19" t="str">
        <f t="shared" si="95"/>
        <v>VL_SUPPRESSION_SUBNAT (N, SUBNAT, HIVStatus/Sex): Suppressed Viral Load</v>
      </c>
      <c r="P660" s="19" t="str">
        <f t="shared" si="96"/>
        <v>VL_SUPPRESSION_SUBNAT (N, SUBNAT, HIVStatus/Sex): Suppressed Viral Load</v>
      </c>
      <c r="Q660" s="19" t="str">
        <f t="shared" si="93"/>
        <v>VL_SUPPRESSION_SUBNAT (N, SUBNAT, HIV/Sex)</v>
      </c>
      <c r="R660" s="19" t="str">
        <f t="shared" si="97"/>
        <v>VL_SUPPRESSION_SUBNAT_N_SUBNAT_HIV_Sex</v>
      </c>
      <c r="S660" s="19" t="str">
        <f t="shared" si="98"/>
        <v>VL_SUPPRESSION_SUBNAT_N_SUBNAT_HIV_Sex_</v>
      </c>
      <c r="T660" s="19" t="b">
        <f>NOT(ISNA(VLOOKUP(B660,dbcodes!A:B,2,FALSE)))</f>
        <v>1</v>
      </c>
      <c r="U660" s="19" t="str">
        <f>IF(ISNA(VLOOKUP(B660,dbcodes!A:B,2,FALSE)),des!R2727,VLOOKUP(B660,dbcodes!A:B,2,FALSE))</f>
        <v>VL_SUPPRESSION_SUBNAT_N_SUBNAT_HIV_Sex</v>
      </c>
      <c r="W660" s="107" t="str">
        <f>IF(ISNA(VLOOKUP(C660,descriptions!A:B,2,FALSE)),des!V1853,IF(G660=" TARGET","Target ","")&amp;VLOOKUP(C660,descriptions!A:B,2,FALSE))</f>
        <v>Percentage of people living with HIV on ART with a suppressed viral load</v>
      </c>
      <c r="X660" s="20" t="s">
        <v>4</v>
      </c>
      <c r="Y660" s="20" t="s">
        <v>831</v>
      </c>
      <c r="Z660" s="20" t="s">
        <v>836</v>
      </c>
      <c r="AA660" s="20" t="s">
        <v>102</v>
      </c>
      <c r="AB660" s="20" t="s">
        <v>755</v>
      </c>
      <c r="AC660" s="19" t="str">
        <f>IF(AB660&lt;&gt;"",IF(NOT(ISNA(INDEX(os!A:A,MATCH(AB660,os!B:B,0)))),INDEX(os!A:A,MATCH(AB660,os!B:B,0)),"0"),"")</f>
        <v/>
      </c>
      <c r="AD660" s="20" t="s">
        <v>830</v>
      </c>
      <c r="AH660" s="93" t="str">
        <f>IF(NOT(ISNA(VLOOKUP(B:B,ResultsTargets!A:A,1,0))),"TRUE","")</f>
        <v>TRUE</v>
      </c>
      <c r="AI660" s="19" t="str">
        <f>IF(ISNA(VLOOKUP(C660,dim_techarea!A:B,2,FALSE)),"",VLOOKUP(C660,dim_techarea!A:B,2,FALSE))</f>
        <v>VL_SUPPRESSION_SUBNAT</v>
      </c>
      <c r="AJ660" s="19" t="str">
        <f>IF(ISNA(VLOOKUP(AI660,dim_techarea!B:C,2,FALSE)),"",VLOOKUP(AI660,dim_techarea!B:C,2,FALSE))</f>
        <v>Iur5tIcAgLr</v>
      </c>
      <c r="AK660" s="19" t="str">
        <f>IF(ISNA(VLOOKUP(TRIM(G660),dim_targetsresults!A:B,2,FALSE)),"",VLOOKUP(TRIM(G660),dim_targetsresults!A:C,2,FALSE))</f>
        <v>MER Results</v>
      </c>
      <c r="AL660" s="19" t="str">
        <f>IF(ISNA(VLOOKUP(AK660,dim_targetsresults!B:C,2,FALSE)),"",VLOOKUP(AK660,dim_targetsresults!B:C,2,FALSE))</f>
        <v>Jh0jDM5yQ2E</v>
      </c>
      <c r="AM660" s="19" t="str">
        <f>IF(ISNA(VLOOKUP(TRIM(D660),dim_numeratordenominator!A:B,2,FALSE)),"",VLOOKUP(TRIM(D660),dim_numeratordenominator!A:C,2,FALSE))</f>
        <v>Numerator</v>
      </c>
      <c r="AN660" s="19" t="str">
        <f>IF(ISNA(VLOOKUP(AM660,dim_numeratordenominator!B:C,2,FALSE)),"",VLOOKUP(AM660,dim_numeratordenominator!B:C,2,FALSE))</f>
        <v>Som9NRMQqV7</v>
      </c>
      <c r="AO660" s="19" t="str">
        <f>IF(ISNA(VLOOKUP(TRIM(E660),dim_supporttype!A:B,2,FALSE)),"",VLOOKUP(TRIM(E660),dim_supporttype!A:C,2,FALSE))</f>
        <v>Sub-National</v>
      </c>
      <c r="AP660" s="19" t="str">
        <f>IF(ISNA(VLOOKUP(AO660,dim_supporttype!B:C,2,FALSE)),"",VLOOKUP(AO660,dim_supporttype!B:C,2,FALSE))</f>
        <v>jJDHP9KXvzJ</v>
      </c>
      <c r="AQ660" s="19" t="str">
        <f>IF(ISNA(VLOOKUP(TRIM(F660),dim_disaggs!A:B,2,FALSE)),"No Disagg",VLOOKUP(TRIM(F660),dim_disaggs!A:B,2,FALSE))</f>
        <v>HIVStatus/Sex</v>
      </c>
      <c r="AR660" s="19" t="str">
        <f>IF(ISNA(VLOOKUP(AQ660,dim_disaggs!B:C,2,FALSE)),"",VLOOKUP(AQ660,dim_disaggs!B:C,2,FALSE))</f>
        <v>WBj3kv6ADC2</v>
      </c>
      <c r="AU660" s="72" t="s">
        <v>755</v>
      </c>
      <c r="AV660" s="73" t="s">
        <v>755</v>
      </c>
      <c r="AW660" s="66" t="s">
        <v>755</v>
      </c>
      <c r="AX660" s="66" t="s">
        <v>755</v>
      </c>
      <c r="BA660" s="105" t="str">
        <f t="shared" si="99"/>
        <v/>
      </c>
      <c r="BB660" s="20" t="str">
        <f t="shared" si="100"/>
        <v/>
      </c>
    </row>
    <row r="661" spans="1:68" x14ac:dyDescent="0.2">
      <c r="A661" s="22" t="s">
        <v>95</v>
      </c>
      <c r="B661" s="5" t="s">
        <v>21083</v>
      </c>
      <c r="C661" s="20" t="s">
        <v>20073</v>
      </c>
      <c r="D661" s="20" t="s">
        <v>1</v>
      </c>
      <c r="E661" s="20" t="s">
        <v>2142</v>
      </c>
      <c r="F661" s="20" t="s">
        <v>20037</v>
      </c>
      <c r="G661" s="20" t="s">
        <v>20086</v>
      </c>
      <c r="H661" s="22" t="s">
        <v>21076</v>
      </c>
      <c r="I661" s="19">
        <f t="shared" si="94"/>
        <v>41</v>
      </c>
      <c r="J661" s="20" t="s">
        <v>755</v>
      </c>
      <c r="K661" s="20" t="s">
        <v>2270</v>
      </c>
      <c r="L661" s="95" t="str">
        <f>IF(M661&lt;&gt;"",IF(NOT(ISNA(INDEX(cc!B:B,MATCH(M661,cc!A:A,0)))),INDEX(cc!B:B,MATCH(M661,cc!A:A,0)),"0"),"")</f>
        <v>Test Indication and HIV Status (Positive)</v>
      </c>
      <c r="M661" s="97" t="s">
        <v>21074</v>
      </c>
      <c r="N661" s="28" t="str">
        <f t="shared" si="92"/>
        <v/>
      </c>
      <c r="O661" s="19" t="str">
        <f t="shared" si="95"/>
        <v>VL_SUPPRESSION_SUBNAT (N, SUBNAT, RoutineTargeted/HIVStatus): Suppressed Viral Load</v>
      </c>
      <c r="P661" s="19" t="str">
        <f t="shared" si="96"/>
        <v>VL_SUPPRESSION_SUBNAT (N, SUBNAT, RoutineTargeted/HIVStatus): Suppressed Viral Load</v>
      </c>
      <c r="Q661" s="19" t="str">
        <f t="shared" si="93"/>
        <v>VL_SUPPRESSION_SUBNAT (N, SUBNAT, RT/HIV)</v>
      </c>
      <c r="R661" s="19" t="str">
        <f t="shared" si="97"/>
        <v>VL_SUPPRESSION_SUBNAT_N_SUBNAT_RT_HIV</v>
      </c>
      <c r="S661" s="19" t="str">
        <f t="shared" si="98"/>
        <v>VL_SUPPRESSION_SUBNAT_N_SUBNAT_RT_HIV_</v>
      </c>
      <c r="T661" s="19" t="b">
        <f>NOT(ISNA(VLOOKUP(B661,dbcodes!A:B,2,FALSE)))</f>
        <v>1</v>
      </c>
      <c r="U661" s="19" t="str">
        <f>IF(ISNA(VLOOKUP(B661,dbcodes!A:B,2,FALSE)),des!R2728,VLOOKUP(B661,dbcodes!A:B,2,FALSE))</f>
        <v>VL_SUPPRESSION_SUBNAT_N_SUBNAT_RT_HIV</v>
      </c>
      <c r="W661" s="107" t="str">
        <f>IF(ISNA(VLOOKUP(C661,descriptions!A:B,2,FALSE)),des!V1854,IF(G661=" TARGET","Target ","")&amp;VLOOKUP(C661,descriptions!A:B,2,FALSE))</f>
        <v>Percentage of people living with HIV on ART with a suppressed viral load</v>
      </c>
      <c r="X661" s="20" t="s">
        <v>4</v>
      </c>
      <c r="Y661" s="20" t="s">
        <v>831</v>
      </c>
      <c r="Z661" s="20" t="s">
        <v>836</v>
      </c>
      <c r="AA661" s="20" t="s">
        <v>102</v>
      </c>
      <c r="AB661" s="20" t="s">
        <v>755</v>
      </c>
      <c r="AC661" s="19" t="str">
        <f>IF(AB661&lt;&gt;"",IF(NOT(ISNA(INDEX(os!A:A,MATCH(AB661,os!B:B,0)))),INDEX(os!A:A,MATCH(AB661,os!B:B,0)),"0"),"")</f>
        <v/>
      </c>
      <c r="AD661" s="20" t="s">
        <v>830</v>
      </c>
      <c r="AH661" s="93" t="str">
        <f>IF(NOT(ISNA(VLOOKUP(B:B,ResultsTargets!A:A,1,0))),"TRUE","")</f>
        <v>TRUE</v>
      </c>
      <c r="AI661" s="19" t="str">
        <f>IF(ISNA(VLOOKUP(C661,dim_techarea!A:B,2,FALSE)),"",VLOOKUP(C661,dim_techarea!A:B,2,FALSE))</f>
        <v>VL_SUPPRESSION_SUBNAT</v>
      </c>
      <c r="AJ661" s="19" t="str">
        <f>IF(ISNA(VLOOKUP(AI661,dim_techarea!B:C,2,FALSE)),"",VLOOKUP(AI661,dim_techarea!B:C,2,FALSE))</f>
        <v>Iur5tIcAgLr</v>
      </c>
      <c r="AK661" s="19" t="str">
        <f>IF(ISNA(VLOOKUP(TRIM(G661),dim_targetsresults!A:B,2,FALSE)),"",VLOOKUP(TRIM(G661),dim_targetsresults!A:C,2,FALSE))</f>
        <v>MER Results</v>
      </c>
      <c r="AL661" s="19" t="str">
        <f>IF(ISNA(VLOOKUP(AK661,dim_targetsresults!B:C,2,FALSE)),"",VLOOKUP(AK661,dim_targetsresults!B:C,2,FALSE))</f>
        <v>Jh0jDM5yQ2E</v>
      </c>
      <c r="AM661" s="19" t="str">
        <f>IF(ISNA(VLOOKUP(TRIM(D661),dim_numeratordenominator!A:B,2,FALSE)),"",VLOOKUP(TRIM(D661),dim_numeratordenominator!A:C,2,FALSE))</f>
        <v>Numerator</v>
      </c>
      <c r="AN661" s="19" t="str">
        <f>IF(ISNA(VLOOKUP(AM661,dim_numeratordenominator!B:C,2,FALSE)),"",VLOOKUP(AM661,dim_numeratordenominator!B:C,2,FALSE))</f>
        <v>Som9NRMQqV7</v>
      </c>
      <c r="AO661" s="19" t="str">
        <f>IF(ISNA(VLOOKUP(TRIM(E661),dim_supporttype!A:B,2,FALSE)),"",VLOOKUP(TRIM(E661),dim_supporttype!A:C,2,FALSE))</f>
        <v>Sub-National</v>
      </c>
      <c r="AP661" s="19" t="str">
        <f>IF(ISNA(VLOOKUP(AO661,dim_supporttype!B:C,2,FALSE)),"",VLOOKUP(AO661,dim_supporttype!B:C,2,FALSE))</f>
        <v>jJDHP9KXvzJ</v>
      </c>
      <c r="AQ661" s="19" t="str">
        <f>IF(ISNA(VLOOKUP(TRIM(F661),dim_disaggs!A:B,2,FALSE)),"No Disagg",VLOOKUP(TRIM(F661),dim_disaggs!A:B,2,FALSE))</f>
        <v>RoutineTargeted/HIVStatus</v>
      </c>
      <c r="AR661" s="19" t="str">
        <f>IF(ISNA(VLOOKUP(AQ661,dim_disaggs!B:C,2,FALSE)),"",VLOOKUP(AQ661,dim_disaggs!B:C,2,FALSE))</f>
        <v>efoBLDIh0M4</v>
      </c>
      <c r="AU661" s="72" t="s">
        <v>755</v>
      </c>
      <c r="AV661" s="73" t="s">
        <v>755</v>
      </c>
      <c r="AW661" s="66" t="s">
        <v>755</v>
      </c>
      <c r="AX661" s="66" t="s">
        <v>755</v>
      </c>
      <c r="BA661" s="105" t="str">
        <f t="shared" si="99"/>
        <v/>
      </c>
      <c r="BB661" s="20" t="str">
        <f t="shared" si="100"/>
        <v/>
      </c>
    </row>
    <row r="662" spans="1:68" x14ac:dyDescent="0.2">
      <c r="A662" s="22" t="s">
        <v>95</v>
      </c>
      <c r="B662" s="5" t="s">
        <v>21042</v>
      </c>
      <c r="C662" s="20" t="s">
        <v>20073</v>
      </c>
      <c r="D662" s="20" t="s">
        <v>1</v>
      </c>
      <c r="E662" s="20" t="s">
        <v>2142</v>
      </c>
      <c r="F662" s="22" t="s">
        <v>19993</v>
      </c>
      <c r="G662" s="20" t="s">
        <v>20086</v>
      </c>
      <c r="H662" s="22" t="s">
        <v>21043</v>
      </c>
      <c r="I662" s="19">
        <f t="shared" si="94"/>
        <v>43</v>
      </c>
      <c r="J662" s="20" t="s">
        <v>755</v>
      </c>
      <c r="K662" s="20" t="s">
        <v>2270</v>
      </c>
      <c r="L662" s="95" t="str">
        <f>IF(M662&lt;&gt;"",IF(NOT(ISNA(INDEX(cc!B:B,MATCH(M662,cc!A:A,0)))),INDEX(cc!B:B,MATCH(M662,cc!A:A,0)),"0"),"")</f>
        <v>Age (&lt;15,15+-uk, 2), Sex and HIV Status (Positive)</v>
      </c>
      <c r="M662" s="101" t="s">
        <v>20279</v>
      </c>
      <c r="N662" s="28" t="str">
        <f t="shared" si="92"/>
        <v/>
      </c>
      <c r="O662" s="19" t="str">
        <f t="shared" si="95"/>
        <v>VL_SUPPRESSION_SUBNAT (N, SUBNAT, Age Aggregated/Sex/HIVStatus): Suppressed Viral Load</v>
      </c>
      <c r="P662" s="19" t="str">
        <f t="shared" si="96"/>
        <v>VL_SUPPRESSION_SUBNAT (N, SUBNAT, Age Aggregated/Sex/HIVStatus): Suppressed Viral Load</v>
      </c>
      <c r="Q662" s="19" t="str">
        <f t="shared" si="93"/>
        <v>VL_SUPPRESSION_SUBNAT (N, SUBNAT, AgeA/S/H)</v>
      </c>
      <c r="R662" s="19" t="str">
        <f t="shared" si="97"/>
        <v>VL_SUPPRESSION_SUBNAT_N_SUBNAT_AgeA_S_H</v>
      </c>
      <c r="S662" s="19" t="str">
        <f t="shared" si="98"/>
        <v>VL_SUPPRESSION_SUBNAT_N_SUBNAT_AgeA_S_H_</v>
      </c>
      <c r="T662" s="19" t="b">
        <f>NOT(ISNA(VLOOKUP(B662,dbcodes!A:B,2,FALSE)))</f>
        <v>1</v>
      </c>
      <c r="U662" s="19" t="str">
        <f>IF(ISNA(VLOOKUP(B662,dbcodes!A:B,2,FALSE)),des!R2729,VLOOKUP(B662,dbcodes!A:B,2,FALSE))</f>
        <v>VL_SUPPRESSION_SUBNAT_N_SUBNAT_AgeA_S_H</v>
      </c>
      <c r="V662" s="20" t="s">
        <v>2379</v>
      </c>
      <c r="W662" s="107" t="str">
        <f>IF(ISNA(VLOOKUP(C662,descriptions!A:B,2,FALSE)),des!V1879,IF(G662=" TARGET","Target ","")&amp;VLOOKUP(C662,descriptions!A:B,2,FALSE))</f>
        <v>Percentage of people living with HIV on ART with a suppressed viral load</v>
      </c>
      <c r="X662" s="20" t="s">
        <v>4</v>
      </c>
      <c r="Y662" s="20" t="s">
        <v>831</v>
      </c>
      <c r="Z662" s="20" t="s">
        <v>836</v>
      </c>
      <c r="AA662" s="20" t="s">
        <v>102</v>
      </c>
      <c r="AB662" s="20" t="s">
        <v>755</v>
      </c>
      <c r="AC662" s="19" t="str">
        <f>IF(AB662&lt;&gt;"",IF(NOT(ISNA(INDEX(os!A:A,MATCH(AB662,os!B:B,0)))),INDEX(os!A:A,MATCH(AB662,os!B:B,0)),"0"),"")</f>
        <v/>
      </c>
      <c r="AD662" s="20" t="s">
        <v>830</v>
      </c>
      <c r="AH662" s="93" t="str">
        <f>IF(NOT(ISNA(VLOOKUP(B:B,ResultsTargets!A:A,1,0))),"TRUE","")</f>
        <v>TRUE</v>
      </c>
      <c r="AI662" s="19" t="str">
        <f>IF(ISNA(VLOOKUP(C662,dim_techarea!A:B,2,FALSE)),"",VLOOKUP(C662,dim_techarea!A:B,2,FALSE))</f>
        <v>VL_SUPPRESSION_SUBNAT</v>
      </c>
      <c r="AJ662" s="19" t="str">
        <f>IF(ISNA(VLOOKUP(AI662,dim_techarea!B:C,2,FALSE)),"",VLOOKUP(AI662,dim_techarea!B:C,2,FALSE))</f>
        <v>Iur5tIcAgLr</v>
      </c>
      <c r="AK662" s="19" t="str">
        <f>IF(ISNA(VLOOKUP(TRIM(G662),dim_targetsresults!A:B,2,FALSE)),"",VLOOKUP(TRIM(G662),dim_targetsresults!A:C,2,FALSE))</f>
        <v>MER Results</v>
      </c>
      <c r="AL662" s="19" t="str">
        <f>IF(ISNA(VLOOKUP(AK662,dim_targetsresults!B:C,2,FALSE)),"",VLOOKUP(AK662,dim_targetsresults!B:C,2,FALSE))</f>
        <v>Jh0jDM5yQ2E</v>
      </c>
      <c r="AM662" s="19" t="str">
        <f>IF(ISNA(VLOOKUP(TRIM(D662),dim_numeratordenominator!A:B,2,FALSE)),"",VLOOKUP(TRIM(D662),dim_numeratordenominator!A:C,2,FALSE))</f>
        <v>Numerator</v>
      </c>
      <c r="AN662" s="19" t="str">
        <f>IF(ISNA(VLOOKUP(AM662,dim_numeratordenominator!B:C,2,FALSE)),"",VLOOKUP(AM662,dim_numeratordenominator!B:C,2,FALSE))</f>
        <v>Som9NRMQqV7</v>
      </c>
      <c r="AO662" s="19" t="str">
        <f>IF(ISNA(VLOOKUP(TRIM(E662),dim_supporttype!A:B,2,FALSE)),"",VLOOKUP(TRIM(E662),dim_supporttype!A:C,2,FALSE))</f>
        <v>Sub-National</v>
      </c>
      <c r="AP662" s="19" t="str">
        <f>IF(ISNA(VLOOKUP(AO662,dim_supporttype!B:C,2,FALSE)),"",VLOOKUP(AO662,dim_supporttype!B:C,2,FALSE))</f>
        <v>jJDHP9KXvzJ</v>
      </c>
      <c r="AQ662" s="19" t="str">
        <f>IF(ISNA(VLOOKUP(TRIM(F662),dim_disaggs!A:B,2,FALSE)),"No Disagg",VLOOKUP(TRIM(F662),dim_disaggs!A:B,2,FALSE))</f>
        <v>Age Aggregated/Sex/HIVStatus</v>
      </c>
      <c r="AR662" s="19" t="str">
        <f>IF(ISNA(VLOOKUP(AQ662,dim_disaggs!B:C,2,FALSE)),"",VLOOKUP(AQ662,dim_disaggs!B:C,2,FALSE))</f>
        <v>h0pvSVe1TYf</v>
      </c>
      <c r="AU662" s="72" t="s">
        <v>755</v>
      </c>
      <c r="AV662" s="73" t="s">
        <v>755</v>
      </c>
      <c r="AW662" s="66" t="s">
        <v>755</v>
      </c>
      <c r="AX662" s="66" t="s">
        <v>755</v>
      </c>
      <c r="BA662" s="105" t="str">
        <f t="shared" si="99"/>
        <v/>
      </c>
      <c r="BB662" s="20" t="str">
        <f t="shared" si="100"/>
        <v/>
      </c>
    </row>
    <row r="663" spans="1:68" x14ac:dyDescent="0.2">
      <c r="A663" s="22" t="s">
        <v>95</v>
      </c>
      <c r="B663" s="5" t="s">
        <v>20678</v>
      </c>
      <c r="C663" s="20" t="s">
        <v>20073</v>
      </c>
      <c r="D663" s="20" t="s">
        <v>1</v>
      </c>
      <c r="E663" s="20" t="s">
        <v>2142</v>
      </c>
      <c r="F663" s="22" t="s">
        <v>19992</v>
      </c>
      <c r="G663" s="20" t="s">
        <v>20086</v>
      </c>
      <c r="H663" s="22" t="s">
        <v>21044</v>
      </c>
      <c r="I663" s="19">
        <f t="shared" si="94"/>
        <v>42</v>
      </c>
      <c r="J663" s="20" t="s">
        <v>755</v>
      </c>
      <c r="K663" s="20" t="s">
        <v>2270</v>
      </c>
      <c r="L663" s="95" t="str">
        <f>IF(M663&lt;&gt;"",IF(NOT(ISNA(INDEX(cc!B:B,MATCH(M663,cc!A:A,0)))),INDEX(cc!B:B,MATCH(M663,cc!A:A,0)),"0"),"")</f>
        <v>Age (&lt;1-50+-uk, 12), Sex and HIV Status (Positive)</v>
      </c>
      <c r="M663" s="97" t="s">
        <v>20545</v>
      </c>
      <c r="N663" s="28" t="str">
        <f t="shared" si="92"/>
        <v/>
      </c>
      <c r="O663" s="19" t="str">
        <f t="shared" si="95"/>
        <v>VL_SUPPRESSION_SUBNAT (N, SUBNAT, Age/Sex/HIVStatus): Suppressed Viral Load</v>
      </c>
      <c r="P663" s="19" t="str">
        <f t="shared" si="96"/>
        <v>VL_SUPPRESSION_SUBNAT (N, SUBNAT, Age/Sex/HIVStatus): Suppressed Viral Load</v>
      </c>
      <c r="Q663" s="19" t="str">
        <f t="shared" si="93"/>
        <v>VL_SUPPRESSION_SUBNAT (N, SUBNAT, Age/S/H)</v>
      </c>
      <c r="R663" s="19" t="str">
        <f t="shared" si="97"/>
        <v>VL_SUPPRESSION_SUBNAT_N_SUBNAT_Age_S_H</v>
      </c>
      <c r="S663" s="19" t="str">
        <f t="shared" si="98"/>
        <v>VL_SUPPRESSION_SUBNAT_N_SUBNAT_Age_S_H_</v>
      </c>
      <c r="T663" s="19" t="b">
        <f>NOT(ISNA(VLOOKUP(B663,dbcodes!A:B,2,FALSE)))</f>
        <v>1</v>
      </c>
      <c r="U663" s="19" t="str">
        <f>IF(ISNA(VLOOKUP(B663,dbcodes!A:B,2,FALSE)),des!R2730,VLOOKUP(B663,dbcodes!A:B,2,FALSE))</f>
        <v>VL_SUPPRESSION_SUBNAT_N_SUBNAT_Age_S_H</v>
      </c>
      <c r="V663" s="20" t="s">
        <v>2379</v>
      </c>
      <c r="W663" s="107" t="str">
        <f>IF(ISNA(VLOOKUP(C663,descriptions!A:B,2,FALSE)),des!V1883,IF(G663=" TARGET","Target ","")&amp;VLOOKUP(C663,descriptions!A:B,2,FALSE))</f>
        <v>Percentage of people living with HIV on ART with a suppressed viral load</v>
      </c>
      <c r="X663" s="20" t="s">
        <v>4</v>
      </c>
      <c r="Y663" s="20" t="s">
        <v>831</v>
      </c>
      <c r="Z663" s="20" t="s">
        <v>836</v>
      </c>
      <c r="AA663" s="20" t="s">
        <v>102</v>
      </c>
      <c r="AB663" s="20" t="s">
        <v>755</v>
      </c>
      <c r="AC663" s="19" t="str">
        <f>IF(AB663&lt;&gt;"",IF(NOT(ISNA(INDEX(os!A:A,MATCH(AB663,os!B:B,0)))),INDEX(os!A:A,MATCH(AB663,os!B:B,0)),"0"),"")</f>
        <v/>
      </c>
      <c r="AD663" s="20" t="s">
        <v>830</v>
      </c>
      <c r="AH663" s="93" t="str">
        <f>IF(NOT(ISNA(VLOOKUP(B:B,ResultsTargets!A:A,1,0))),"TRUE","")</f>
        <v>TRUE</v>
      </c>
      <c r="AI663" s="19" t="str">
        <f>IF(ISNA(VLOOKUP(C663,dim_techarea!A:B,2,FALSE)),"",VLOOKUP(C663,dim_techarea!A:B,2,FALSE))</f>
        <v>VL_SUPPRESSION_SUBNAT</v>
      </c>
      <c r="AJ663" s="19" t="str">
        <f>IF(ISNA(VLOOKUP(AI663,dim_techarea!B:C,2,FALSE)),"",VLOOKUP(AI663,dim_techarea!B:C,2,FALSE))</f>
        <v>Iur5tIcAgLr</v>
      </c>
      <c r="AK663" s="19" t="str">
        <f>IF(ISNA(VLOOKUP(TRIM(G663),dim_targetsresults!A:B,2,FALSE)),"",VLOOKUP(TRIM(G663),dim_targetsresults!A:C,2,FALSE))</f>
        <v>MER Results</v>
      </c>
      <c r="AL663" s="19" t="str">
        <f>IF(ISNA(VLOOKUP(AK663,dim_targetsresults!B:C,2,FALSE)),"",VLOOKUP(AK663,dim_targetsresults!B:C,2,FALSE))</f>
        <v>Jh0jDM5yQ2E</v>
      </c>
      <c r="AM663" s="19" t="str">
        <f>IF(ISNA(VLOOKUP(TRIM(D663),dim_numeratordenominator!A:B,2,FALSE)),"",VLOOKUP(TRIM(D663),dim_numeratordenominator!A:C,2,FALSE))</f>
        <v>Numerator</v>
      </c>
      <c r="AN663" s="19" t="str">
        <f>IF(ISNA(VLOOKUP(AM663,dim_numeratordenominator!B:C,2,FALSE)),"",VLOOKUP(AM663,dim_numeratordenominator!B:C,2,FALSE))</f>
        <v>Som9NRMQqV7</v>
      </c>
      <c r="AO663" s="19" t="str">
        <f>IF(ISNA(VLOOKUP(TRIM(E663),dim_supporttype!A:B,2,FALSE)),"",VLOOKUP(TRIM(E663),dim_supporttype!A:C,2,FALSE))</f>
        <v>Sub-National</v>
      </c>
      <c r="AP663" s="19" t="str">
        <f>IF(ISNA(VLOOKUP(AO663,dim_supporttype!B:C,2,FALSE)),"",VLOOKUP(AO663,dim_supporttype!B:C,2,FALSE))</f>
        <v>jJDHP9KXvzJ</v>
      </c>
      <c r="AQ663" s="19" t="str">
        <f>IF(ISNA(VLOOKUP(TRIM(F663),dim_disaggs!A:B,2,FALSE)),"No Disagg",VLOOKUP(TRIM(F663),dim_disaggs!A:B,2,FALSE))</f>
        <v>Age/Sex/HIVStatus</v>
      </c>
      <c r="AR663" s="19" t="str">
        <f>IF(ISNA(VLOOKUP(AQ663,dim_disaggs!B:C,2,FALSE)),"",VLOOKUP(AQ663,dim_disaggs!B:C,2,FALSE))</f>
        <v>pxz2gGSIQhG</v>
      </c>
      <c r="AU663" s="72" t="s">
        <v>755</v>
      </c>
      <c r="AV663" s="73" t="s">
        <v>755</v>
      </c>
      <c r="AW663" s="66" t="s">
        <v>755</v>
      </c>
      <c r="AX663" s="66" t="s">
        <v>755</v>
      </c>
      <c r="BA663" s="105" t="str">
        <f t="shared" si="99"/>
        <v/>
      </c>
      <c r="BB663" s="20" t="str">
        <f t="shared" si="100"/>
        <v/>
      </c>
    </row>
    <row r="664" spans="1:68" x14ac:dyDescent="0.2">
      <c r="A664" s="22" t="s">
        <v>95</v>
      </c>
      <c r="B664" s="5" t="s">
        <v>21088</v>
      </c>
      <c r="C664" s="20" t="s">
        <v>20073</v>
      </c>
      <c r="D664" s="20" t="s">
        <v>1</v>
      </c>
      <c r="E664" s="20" t="s">
        <v>2142</v>
      </c>
      <c r="F664" s="20" t="s">
        <v>214</v>
      </c>
      <c r="G664" s="22" t="s">
        <v>2442</v>
      </c>
      <c r="H664" s="22" t="s">
        <v>21077</v>
      </c>
      <c r="I664" s="19">
        <f t="shared" si="94"/>
        <v>45</v>
      </c>
      <c r="J664" s="20" t="s">
        <v>755</v>
      </c>
      <c r="K664" s="20" t="s">
        <v>2270</v>
      </c>
      <c r="L664" s="95" t="str">
        <f>IF(M664&lt;&gt;"",IF(NOT(ISNA(INDEX(cc!B:B,MATCH(M664,cc!A:A,0)))),INDEX(cc!B:B,MATCH(M664,cc!A:A,0)),"0"),"")</f>
        <v>Test Results (Positive)</v>
      </c>
      <c r="M664" s="101" t="s">
        <v>19844</v>
      </c>
      <c r="N664" s="28" t="str">
        <f t="shared" si="92"/>
        <v xml:space="preserve"> TARGET</v>
      </c>
      <c r="O664" s="19" t="str">
        <f t="shared" si="95"/>
        <v>VL_SUPPRESSION_SUBNAT (N, SUBNAT, HIVStatus) TARGET: Suppressed Viral Load</v>
      </c>
      <c r="P664" s="19" t="str">
        <f t="shared" si="96"/>
        <v>VL_SUPPRESSION_SUBNAT (N, SUBNAT, HIVStatus) TARGET: Suppressed Viral Load</v>
      </c>
      <c r="Q664" s="19" t="str">
        <f t="shared" si="93"/>
        <v>VL_SUPPRESSION_SUBNAT (N, SUBNAT, HIV) TARGET</v>
      </c>
      <c r="R664" s="19" t="str">
        <f t="shared" si="97"/>
        <v>VL_SUPPRESSION_SUBNAT_N_SUBNAT_HIV_TARGET</v>
      </c>
      <c r="S664" s="19" t="str">
        <f t="shared" si="98"/>
        <v>VL_SUPPRESSION_SUBNAT_N_SUBNAT_HIV_TARGET</v>
      </c>
      <c r="T664" s="19" t="b">
        <f>NOT(ISNA(VLOOKUP(B664,dbcodes!A:B,2,FALSE)))</f>
        <v>1</v>
      </c>
      <c r="U664" s="19" t="str">
        <f>IF(ISNA(VLOOKUP(B664,dbcodes!A:B,2,FALSE)),des!R2731,VLOOKUP(B664,dbcodes!A:B,2,FALSE))</f>
        <v>VL_SUPPRESSION_SUBNAT_N_SUBNAT_HIV_TARGET</v>
      </c>
      <c r="W664" s="107" t="str">
        <f>IF(ISNA(VLOOKUP(C664,descriptions!A:B,2,FALSE)),des!V1859,IF(G664=" TARGET","Target ","")&amp;VLOOKUP(C664,descriptions!A:B,2,FALSE))</f>
        <v>Target Percentage of people living with HIV on ART with a suppressed viral load</v>
      </c>
      <c r="X664" s="20" t="s">
        <v>4</v>
      </c>
      <c r="Y664" s="20" t="s">
        <v>831</v>
      </c>
      <c r="Z664" s="20" t="s">
        <v>836</v>
      </c>
      <c r="AA664" s="20" t="s">
        <v>102</v>
      </c>
      <c r="AB664" s="20" t="s">
        <v>755</v>
      </c>
      <c r="AC664" s="19" t="str">
        <f>IF(AB664&lt;&gt;"",IF(NOT(ISNA(INDEX(os!A:A,MATCH(AB664,os!B:B,0)))),INDEX(os!A:A,MATCH(AB664,os!B:B,0)),"0"),"")</f>
        <v/>
      </c>
      <c r="AD664" s="20" t="s">
        <v>830</v>
      </c>
      <c r="AH664" s="93" t="str">
        <f>IF(NOT(ISNA(VLOOKUP(B:B,ResultsTargets!A:A,1,0))),"TRUE","")</f>
        <v>TRUE</v>
      </c>
      <c r="AI664" s="19" t="str">
        <f>IF(ISNA(VLOOKUP(C664,dim_techarea!A:B,2,FALSE)),"",VLOOKUP(C664,dim_techarea!A:B,2,FALSE))</f>
        <v>VL_SUPPRESSION_SUBNAT</v>
      </c>
      <c r="AJ664" s="19" t="str">
        <f>IF(ISNA(VLOOKUP(AI664,dim_techarea!B:C,2,FALSE)),"",VLOOKUP(AI664,dim_techarea!B:C,2,FALSE))</f>
        <v>Iur5tIcAgLr</v>
      </c>
      <c r="AK664" s="19" t="str">
        <f>IF(ISNA(VLOOKUP(TRIM(G664),dim_targetsresults!A:B,2,FALSE)),"",VLOOKUP(TRIM(G664),dim_targetsresults!A:C,2,FALSE))</f>
        <v>MER Targets</v>
      </c>
      <c r="AL664" s="19" t="str">
        <f>IF(ISNA(VLOOKUP(AK664,dim_targetsresults!B:C,2,FALSE)),"",VLOOKUP(AK664,dim_targetsresults!B:C,2,FALSE))</f>
        <v>W8imnja2Owd</v>
      </c>
      <c r="AM664" s="19" t="str">
        <f>IF(ISNA(VLOOKUP(TRIM(D664),dim_numeratordenominator!A:B,2,FALSE)),"",VLOOKUP(TRIM(D664),dim_numeratordenominator!A:C,2,FALSE))</f>
        <v>Numerator</v>
      </c>
      <c r="AN664" s="19" t="str">
        <f>IF(ISNA(VLOOKUP(AM664,dim_numeratordenominator!B:C,2,FALSE)),"",VLOOKUP(AM664,dim_numeratordenominator!B:C,2,FALSE))</f>
        <v>Som9NRMQqV7</v>
      </c>
      <c r="AO664" s="19" t="str">
        <f>IF(ISNA(VLOOKUP(TRIM(E664),dim_supporttype!A:B,2,FALSE)),"",VLOOKUP(TRIM(E664),dim_supporttype!A:C,2,FALSE))</f>
        <v>Sub-National</v>
      </c>
      <c r="AP664" s="19" t="str">
        <f>IF(ISNA(VLOOKUP(AO664,dim_supporttype!B:C,2,FALSE)),"",VLOOKUP(AO664,dim_supporttype!B:C,2,FALSE))</f>
        <v>jJDHP9KXvzJ</v>
      </c>
      <c r="AQ664" s="19" t="str">
        <f>IF(ISNA(VLOOKUP(TRIM(F664),dim_disaggs!A:B,2,FALSE)),"No Disagg",VLOOKUP(TRIM(F664),dim_disaggs!A:B,2,FALSE))</f>
        <v>HIVStatus</v>
      </c>
      <c r="AR664" s="19" t="str">
        <f>IF(ISNA(VLOOKUP(AQ664,dim_disaggs!B:C,2,FALSE)),"",VLOOKUP(AQ664,dim_disaggs!B:C,2,FALSE))</f>
        <v>Hx0TLL7gn1d</v>
      </c>
      <c r="AU664" s="72" t="s">
        <v>755</v>
      </c>
      <c r="AV664" s="73" t="s">
        <v>755</v>
      </c>
      <c r="AW664" s="66" t="s">
        <v>755</v>
      </c>
      <c r="AX664" s="66" t="s">
        <v>755</v>
      </c>
      <c r="BA664" s="105" t="str">
        <f t="shared" si="99"/>
        <v/>
      </c>
      <c r="BB664" s="20" t="str">
        <f t="shared" si="100"/>
        <v/>
      </c>
    </row>
    <row r="665" spans="1:68" x14ac:dyDescent="0.2">
      <c r="A665" s="22" t="s">
        <v>95</v>
      </c>
      <c r="B665" s="5" t="s">
        <v>21089</v>
      </c>
      <c r="C665" s="20" t="s">
        <v>20073</v>
      </c>
      <c r="D665" s="20" t="s">
        <v>1</v>
      </c>
      <c r="E665" s="20" t="s">
        <v>2142</v>
      </c>
      <c r="F665" s="22" t="s">
        <v>19992</v>
      </c>
      <c r="G665" s="22" t="s">
        <v>2442</v>
      </c>
      <c r="H665" s="22" t="s">
        <v>21044</v>
      </c>
      <c r="I665" s="19">
        <f t="shared" si="94"/>
        <v>49</v>
      </c>
      <c r="J665" s="20" t="s">
        <v>755</v>
      </c>
      <c r="K665" s="20" t="s">
        <v>2270</v>
      </c>
      <c r="L665" s="95" t="str">
        <f>IF(M665&lt;&gt;"",IF(NOT(ISNA(INDEX(cc!B:B,MATCH(M665,cc!A:A,0)))),INDEX(cc!B:B,MATCH(M665,cc!A:A,0)),"0"),"")</f>
        <v>Age (&lt;1-50+-uk, 12), Sex and HIV Status (Positive)</v>
      </c>
      <c r="M665" s="100" t="s">
        <v>20545</v>
      </c>
      <c r="N665" s="28" t="str">
        <f t="shared" si="92"/>
        <v xml:space="preserve"> TARGET</v>
      </c>
      <c r="O665" s="19" t="str">
        <f t="shared" si="95"/>
        <v>VL_SUPPRESSION_SUBNAT (N, SUBNAT, Age/Sex/HIVStatus) TARGET: Suppressed Viral Load</v>
      </c>
      <c r="P665" s="19" t="str">
        <f t="shared" si="96"/>
        <v>VL_SUPPRESSION_SUBNAT (N, SUBNAT, Age/Sex/HIVStatus) TARGET: Suppressed Viral Load</v>
      </c>
      <c r="Q665" s="19" t="str">
        <f t="shared" si="93"/>
        <v>VL_SUPPRESSION_SUBNAT (N, SUBNAT, Age/S/H) TARGET</v>
      </c>
      <c r="R665" s="19" t="str">
        <f t="shared" si="97"/>
        <v>VL_SUPPRESSION_SUBNAT_N_SUBNAT_Age_S_H_TARGET</v>
      </c>
      <c r="S665" s="19" t="str">
        <f t="shared" si="98"/>
        <v>VL_SUPPRESSION_SUBNAT_N_SUBNAT_Age_S_H_TARGET</v>
      </c>
      <c r="T665" s="19" t="b">
        <f>NOT(ISNA(VLOOKUP(B665,dbcodes!A:B,2,FALSE)))</f>
        <v>1</v>
      </c>
      <c r="U665" s="19" t="str">
        <f>IF(ISNA(VLOOKUP(B665,dbcodes!A:B,2,FALSE)),des!R2732,VLOOKUP(B665,dbcodes!A:B,2,FALSE))</f>
        <v>VL_SUPPRESSION_SUBNAT_N_SUBNAT_AgeA_S_H_TARGET</v>
      </c>
      <c r="W665" s="107" t="str">
        <f>IF(ISNA(VLOOKUP(C665,descriptions!A:B,2,FALSE)),des!V1860,IF(G665=" TARGET","Target ","")&amp;VLOOKUP(C665,descriptions!A:B,2,FALSE))</f>
        <v>Target Percentage of people living with HIV on ART with a suppressed viral load</v>
      </c>
      <c r="X665" s="20" t="s">
        <v>4</v>
      </c>
      <c r="Y665" s="20" t="s">
        <v>831</v>
      </c>
      <c r="Z665" s="20" t="s">
        <v>836</v>
      </c>
      <c r="AA665" s="20" t="s">
        <v>102</v>
      </c>
      <c r="AB665" s="20" t="s">
        <v>755</v>
      </c>
      <c r="AC665" s="19" t="str">
        <f>IF(AB665&lt;&gt;"",IF(NOT(ISNA(INDEX(os!A:A,MATCH(AB665,os!B:B,0)))),INDEX(os!A:A,MATCH(AB665,os!B:B,0)),"0"),"")</f>
        <v/>
      </c>
      <c r="AD665" s="20" t="s">
        <v>830</v>
      </c>
      <c r="AH665" s="93" t="str">
        <f>IF(NOT(ISNA(VLOOKUP(B:B,ResultsTargets!A:A,1,0))),"TRUE","")</f>
        <v>TRUE</v>
      </c>
      <c r="AI665" s="19" t="str">
        <f>IF(ISNA(VLOOKUP(C665,dim_techarea!A:B,2,FALSE)),"",VLOOKUP(C665,dim_techarea!A:B,2,FALSE))</f>
        <v>VL_SUPPRESSION_SUBNAT</v>
      </c>
      <c r="AJ665" s="19" t="str">
        <f>IF(ISNA(VLOOKUP(AI665,dim_techarea!B:C,2,FALSE)),"",VLOOKUP(AI665,dim_techarea!B:C,2,FALSE))</f>
        <v>Iur5tIcAgLr</v>
      </c>
      <c r="AK665" s="19" t="str">
        <f>IF(ISNA(VLOOKUP(TRIM(G665),dim_targetsresults!A:B,2,FALSE)),"",VLOOKUP(TRIM(G665),dim_targetsresults!A:C,2,FALSE))</f>
        <v>MER Targets</v>
      </c>
      <c r="AL665" s="19" t="str">
        <f>IF(ISNA(VLOOKUP(AK665,dim_targetsresults!B:C,2,FALSE)),"",VLOOKUP(AK665,dim_targetsresults!B:C,2,FALSE))</f>
        <v>W8imnja2Owd</v>
      </c>
      <c r="AM665" s="19" t="str">
        <f>IF(ISNA(VLOOKUP(TRIM(D665),dim_numeratordenominator!A:B,2,FALSE)),"",VLOOKUP(TRIM(D665),dim_numeratordenominator!A:C,2,FALSE))</f>
        <v>Numerator</v>
      </c>
      <c r="AN665" s="19" t="str">
        <f>IF(ISNA(VLOOKUP(AM665,dim_numeratordenominator!B:C,2,FALSE)),"",VLOOKUP(AM665,dim_numeratordenominator!B:C,2,FALSE))</f>
        <v>Som9NRMQqV7</v>
      </c>
      <c r="AO665" s="19" t="str">
        <f>IF(ISNA(VLOOKUP(TRIM(E665),dim_supporttype!A:B,2,FALSE)),"",VLOOKUP(TRIM(E665),dim_supporttype!A:C,2,FALSE))</f>
        <v>Sub-National</v>
      </c>
      <c r="AP665" s="19" t="str">
        <f>IF(ISNA(VLOOKUP(AO665,dim_supporttype!B:C,2,FALSE)),"",VLOOKUP(AO665,dim_supporttype!B:C,2,FALSE))</f>
        <v>jJDHP9KXvzJ</v>
      </c>
      <c r="AQ665" s="19" t="str">
        <f>IF(ISNA(VLOOKUP(TRIM(F665),dim_disaggs!A:B,2,FALSE)),"No Disagg",VLOOKUP(TRIM(F665),dim_disaggs!A:B,2,FALSE))</f>
        <v>Age/Sex/HIVStatus</v>
      </c>
      <c r="AR665" s="19" t="str">
        <f>IF(ISNA(VLOOKUP(AQ665,dim_disaggs!B:C,2,FALSE)),"",VLOOKUP(AQ665,dim_disaggs!B:C,2,FALSE))</f>
        <v>pxz2gGSIQhG</v>
      </c>
      <c r="AU665" s="72" t="s">
        <v>755</v>
      </c>
      <c r="AV665" s="73" t="s">
        <v>755</v>
      </c>
      <c r="AW665" s="66" t="s">
        <v>755</v>
      </c>
      <c r="AX665" s="66" t="s">
        <v>755</v>
      </c>
      <c r="BA665" s="105" t="str">
        <f t="shared" si="99"/>
        <v/>
      </c>
      <c r="BB665" s="20" t="str">
        <f t="shared" si="100"/>
        <v/>
      </c>
    </row>
    <row r="666" spans="1:68" x14ac:dyDescent="0.2">
      <c r="A666" s="22" t="s">
        <v>95</v>
      </c>
      <c r="B666" s="5" t="s">
        <v>21090</v>
      </c>
      <c r="C666" s="20" t="s">
        <v>20073</v>
      </c>
      <c r="D666" s="20" t="s">
        <v>1</v>
      </c>
      <c r="E666" s="20" t="s">
        <v>2142</v>
      </c>
      <c r="F666" s="20" t="s">
        <v>20188</v>
      </c>
      <c r="G666" s="22" t="s">
        <v>2442</v>
      </c>
      <c r="H666" s="22" t="s">
        <v>21054</v>
      </c>
      <c r="I666" s="19">
        <f t="shared" si="94"/>
        <v>49</v>
      </c>
      <c r="J666" s="20" t="s">
        <v>755</v>
      </c>
      <c r="K666" s="20" t="s">
        <v>2270</v>
      </c>
      <c r="L666" s="95" t="str">
        <f>IF(M666&lt;&gt;"",IF(NOT(ISNA(INDEX(cc!B:B,MATCH(M666,cc!A:A,0)))),INDEX(cc!B:B,MATCH(M666,cc!A:A,0)),"0"),"")</f>
        <v>Sex and HIV Status (Positive)</v>
      </c>
      <c r="M666" s="97" t="s">
        <v>21056</v>
      </c>
      <c r="N666" s="28" t="str">
        <f t="shared" si="92"/>
        <v xml:space="preserve"> TARGET</v>
      </c>
      <c r="O666" s="19" t="str">
        <f t="shared" si="95"/>
        <v>VL_SUPPRESSION_SUBNAT (N, SUBNAT, HIVStatus/Sex) TARGET: Suppressed Viral Load</v>
      </c>
      <c r="P666" s="19" t="str">
        <f t="shared" si="96"/>
        <v>VL_SUPPRESSION_SUBNAT (N, SUBNAT, HIVStatus/Sex) TARGET: Suppressed Viral Load</v>
      </c>
      <c r="Q666" s="19" t="str">
        <f t="shared" si="93"/>
        <v>VL_SUPPRESSION_SUBNAT (N, SUBNAT, HIV/Sex) TARGET</v>
      </c>
      <c r="R666" s="19" t="str">
        <f t="shared" si="97"/>
        <v>VL_SUPPRESSION_SUBNAT_N_SUBNAT_HIV_Sex_TARGET</v>
      </c>
      <c r="S666" s="19" t="str">
        <f t="shared" si="98"/>
        <v>VL_SUPPRESSION_SUBNAT_N_SUBNAT_HIV_Sex_TARGET</v>
      </c>
      <c r="T666" s="19" t="b">
        <f>NOT(ISNA(VLOOKUP(B666,dbcodes!A:B,2,FALSE)))</f>
        <v>1</v>
      </c>
      <c r="U666" s="19" t="str">
        <f>IF(ISNA(VLOOKUP(B666,dbcodes!A:B,2,FALSE)),des!R2733,VLOOKUP(B666,dbcodes!A:B,2,FALSE))</f>
        <v>VL_SUPPRESSION_SUBNAT_N_SUBNAT_HIV_Sex_TARGET</v>
      </c>
      <c r="W666" s="107" t="str">
        <f>IF(ISNA(VLOOKUP(C666,descriptions!A:B,2,FALSE)),des!V1861,IF(G666=" TARGET","Target ","")&amp;VLOOKUP(C666,descriptions!A:B,2,FALSE))</f>
        <v>Target Percentage of people living with HIV on ART with a suppressed viral load</v>
      </c>
      <c r="X666" s="20" t="s">
        <v>4</v>
      </c>
      <c r="Y666" s="20" t="s">
        <v>831</v>
      </c>
      <c r="Z666" s="20" t="s">
        <v>836</v>
      </c>
      <c r="AA666" s="20" t="s">
        <v>102</v>
      </c>
      <c r="AB666" s="20" t="s">
        <v>755</v>
      </c>
      <c r="AC666" s="19" t="str">
        <f>IF(AB666&lt;&gt;"",IF(NOT(ISNA(INDEX(os!A:A,MATCH(AB666,os!B:B,0)))),INDEX(os!A:A,MATCH(AB666,os!B:B,0)),"0"),"")</f>
        <v/>
      </c>
      <c r="AD666" s="20" t="s">
        <v>830</v>
      </c>
      <c r="AH666" s="93" t="str">
        <f>IF(NOT(ISNA(VLOOKUP(B:B,ResultsTargets!A:A,1,0))),"TRUE","")</f>
        <v>TRUE</v>
      </c>
      <c r="AI666" s="19" t="str">
        <f>IF(ISNA(VLOOKUP(C666,dim_techarea!A:B,2,FALSE)),"",VLOOKUP(C666,dim_techarea!A:B,2,FALSE))</f>
        <v>VL_SUPPRESSION_SUBNAT</v>
      </c>
      <c r="AJ666" s="19" t="str">
        <f>IF(ISNA(VLOOKUP(AI666,dim_techarea!B:C,2,FALSE)),"",VLOOKUP(AI666,dim_techarea!B:C,2,FALSE))</f>
        <v>Iur5tIcAgLr</v>
      </c>
      <c r="AK666" s="19" t="str">
        <f>IF(ISNA(VLOOKUP(TRIM(G666),dim_targetsresults!A:B,2,FALSE)),"",VLOOKUP(TRIM(G666),dim_targetsresults!A:C,2,FALSE))</f>
        <v>MER Targets</v>
      </c>
      <c r="AL666" s="19" t="str">
        <f>IF(ISNA(VLOOKUP(AK666,dim_targetsresults!B:C,2,FALSE)),"",VLOOKUP(AK666,dim_targetsresults!B:C,2,FALSE))</f>
        <v>W8imnja2Owd</v>
      </c>
      <c r="AM666" s="19" t="str">
        <f>IF(ISNA(VLOOKUP(TRIM(D666),dim_numeratordenominator!A:B,2,FALSE)),"",VLOOKUP(TRIM(D666),dim_numeratordenominator!A:C,2,FALSE))</f>
        <v>Numerator</v>
      </c>
      <c r="AN666" s="19" t="str">
        <f>IF(ISNA(VLOOKUP(AM666,dim_numeratordenominator!B:C,2,FALSE)),"",VLOOKUP(AM666,dim_numeratordenominator!B:C,2,FALSE))</f>
        <v>Som9NRMQqV7</v>
      </c>
      <c r="AO666" s="19" t="str">
        <f>IF(ISNA(VLOOKUP(TRIM(E666),dim_supporttype!A:B,2,FALSE)),"",VLOOKUP(TRIM(E666),dim_supporttype!A:C,2,FALSE))</f>
        <v>Sub-National</v>
      </c>
      <c r="AP666" s="19" t="str">
        <f>IF(ISNA(VLOOKUP(AO666,dim_supporttype!B:C,2,FALSE)),"",VLOOKUP(AO666,dim_supporttype!B:C,2,FALSE))</f>
        <v>jJDHP9KXvzJ</v>
      </c>
      <c r="AQ666" s="19" t="str">
        <f>IF(ISNA(VLOOKUP(TRIM(F666),dim_disaggs!A:B,2,FALSE)),"No Disagg",VLOOKUP(TRIM(F666),dim_disaggs!A:B,2,FALSE))</f>
        <v>HIVStatus/Sex</v>
      </c>
      <c r="AR666" s="19" t="str">
        <f>IF(ISNA(VLOOKUP(AQ666,dim_disaggs!B:C,2,FALSE)),"",VLOOKUP(AQ666,dim_disaggs!B:C,2,FALSE))</f>
        <v>WBj3kv6ADC2</v>
      </c>
      <c r="AU666" s="72" t="s">
        <v>755</v>
      </c>
      <c r="AV666" s="73" t="s">
        <v>755</v>
      </c>
      <c r="AW666" s="66" t="s">
        <v>755</v>
      </c>
      <c r="AX666" s="66" t="s">
        <v>755</v>
      </c>
      <c r="BA666" s="105" t="str">
        <f t="shared" si="99"/>
        <v/>
      </c>
      <c r="BB666" s="20" t="str">
        <f t="shared" si="100"/>
        <v/>
      </c>
    </row>
    <row r="667" spans="1:68" x14ac:dyDescent="0.2">
      <c r="A667" s="22" t="s">
        <v>95</v>
      </c>
      <c r="B667" s="5" t="s">
        <v>21091</v>
      </c>
      <c r="C667" s="20" t="s">
        <v>20073</v>
      </c>
      <c r="D667" s="20" t="s">
        <v>1</v>
      </c>
      <c r="E667" s="20" t="s">
        <v>2142</v>
      </c>
      <c r="F667" s="20" t="s">
        <v>20037</v>
      </c>
      <c r="G667" s="22" t="s">
        <v>2442</v>
      </c>
      <c r="H667" s="22" t="s">
        <v>21076</v>
      </c>
      <c r="I667" s="19">
        <f t="shared" si="94"/>
        <v>48</v>
      </c>
      <c r="J667" s="20" t="s">
        <v>755</v>
      </c>
      <c r="K667" s="20" t="s">
        <v>2270</v>
      </c>
      <c r="L667" s="95" t="str">
        <f>IF(M667&lt;&gt;"",IF(NOT(ISNA(INDEX(cc!B:B,MATCH(M667,cc!A:A,0)))),INDEX(cc!B:B,MATCH(M667,cc!A:A,0)),"0"),"")</f>
        <v>Test Indication and HIV Status (Positive)</v>
      </c>
      <c r="M667" s="97" t="s">
        <v>21074</v>
      </c>
      <c r="N667" s="28" t="str">
        <f t="shared" si="92"/>
        <v xml:space="preserve"> TARGET</v>
      </c>
      <c r="O667" s="19" t="str">
        <f t="shared" si="95"/>
        <v>VL_SUPPRESSION_SUBNAT (N, SUBNAT, RoutineTargeted/HIVStatus) TARGET: Suppressed Viral Load</v>
      </c>
      <c r="P667" s="19" t="str">
        <f t="shared" si="96"/>
        <v>VL_SUPPRESSION_SUBNAT (N, SUBNAT, RoutineTargeted/HIVStatus) TARGET: Suppressed Viral Load</v>
      </c>
      <c r="Q667" s="19" t="str">
        <f t="shared" si="93"/>
        <v>VL_SUPPRESSION_SUBNAT (N, SUBNAT, RT/HIV) TARGET</v>
      </c>
      <c r="R667" s="19" t="str">
        <f t="shared" si="97"/>
        <v>VL_SUPPRESSION_SUBNAT_N_SUBNAT_RT_HIV_TARGET</v>
      </c>
      <c r="S667" s="19" t="str">
        <f t="shared" si="98"/>
        <v>VL_SUPPRESSION_SUBNAT_N_SUBNAT_RT_HIV_TARGET</v>
      </c>
      <c r="T667" s="19" t="b">
        <f>NOT(ISNA(VLOOKUP(B667,dbcodes!A:B,2,FALSE)))</f>
        <v>1</v>
      </c>
      <c r="U667" s="19" t="str">
        <f>IF(ISNA(VLOOKUP(B667,dbcodes!A:B,2,FALSE)),des!R2734,VLOOKUP(B667,dbcodes!A:B,2,FALSE))</f>
        <v>VL_SUPPRESSION_SUBNAT_N_SUBNAT_RT_HIV_TARGET</v>
      </c>
      <c r="W667" s="107" t="str">
        <f>IF(ISNA(VLOOKUP(C667,descriptions!A:B,2,FALSE)),des!V1862,IF(G667=" TARGET","Target ","")&amp;VLOOKUP(C667,descriptions!A:B,2,FALSE))</f>
        <v>Target Percentage of people living with HIV on ART with a suppressed viral load</v>
      </c>
      <c r="X667" s="20" t="s">
        <v>4</v>
      </c>
      <c r="Y667" s="20" t="s">
        <v>831</v>
      </c>
      <c r="Z667" s="20" t="s">
        <v>836</v>
      </c>
      <c r="AA667" s="20" t="s">
        <v>102</v>
      </c>
      <c r="AB667" s="20" t="s">
        <v>755</v>
      </c>
      <c r="AC667" s="19" t="str">
        <f>IF(AB667&lt;&gt;"",IF(NOT(ISNA(INDEX(os!A:A,MATCH(AB667,os!B:B,0)))),INDEX(os!A:A,MATCH(AB667,os!B:B,0)),"0"),"")</f>
        <v/>
      </c>
      <c r="AD667" s="20" t="s">
        <v>830</v>
      </c>
      <c r="AH667" s="93" t="str">
        <f>IF(NOT(ISNA(VLOOKUP(B:B,ResultsTargets!A:A,1,0))),"TRUE","")</f>
        <v>TRUE</v>
      </c>
      <c r="AI667" s="19" t="str">
        <f>IF(ISNA(VLOOKUP(C667,dim_techarea!A:B,2,FALSE)),"",VLOOKUP(C667,dim_techarea!A:B,2,FALSE))</f>
        <v>VL_SUPPRESSION_SUBNAT</v>
      </c>
      <c r="AJ667" s="19" t="str">
        <f>IF(ISNA(VLOOKUP(AI667,dim_techarea!B:C,2,FALSE)),"",VLOOKUP(AI667,dim_techarea!B:C,2,FALSE))</f>
        <v>Iur5tIcAgLr</v>
      </c>
      <c r="AK667" s="19" t="str">
        <f>IF(ISNA(VLOOKUP(TRIM(G667),dim_targetsresults!A:B,2,FALSE)),"",VLOOKUP(TRIM(G667),dim_targetsresults!A:C,2,FALSE))</f>
        <v>MER Targets</v>
      </c>
      <c r="AL667" s="19" t="str">
        <f>IF(ISNA(VLOOKUP(AK667,dim_targetsresults!B:C,2,FALSE)),"",VLOOKUP(AK667,dim_targetsresults!B:C,2,FALSE))</f>
        <v>W8imnja2Owd</v>
      </c>
      <c r="AM667" s="19" t="str">
        <f>IF(ISNA(VLOOKUP(TRIM(D667),dim_numeratordenominator!A:B,2,FALSE)),"",VLOOKUP(TRIM(D667),dim_numeratordenominator!A:C,2,FALSE))</f>
        <v>Numerator</v>
      </c>
      <c r="AN667" s="19" t="str">
        <f>IF(ISNA(VLOOKUP(AM667,dim_numeratordenominator!B:C,2,FALSE)),"",VLOOKUP(AM667,dim_numeratordenominator!B:C,2,FALSE))</f>
        <v>Som9NRMQqV7</v>
      </c>
      <c r="AO667" s="19" t="str">
        <f>IF(ISNA(VLOOKUP(TRIM(E667),dim_supporttype!A:B,2,FALSE)),"",VLOOKUP(TRIM(E667),dim_supporttype!A:C,2,FALSE))</f>
        <v>Sub-National</v>
      </c>
      <c r="AP667" s="19" t="str">
        <f>IF(ISNA(VLOOKUP(AO667,dim_supporttype!B:C,2,FALSE)),"",VLOOKUP(AO667,dim_supporttype!B:C,2,FALSE))</f>
        <v>jJDHP9KXvzJ</v>
      </c>
      <c r="AQ667" s="19" t="str">
        <f>IF(ISNA(VLOOKUP(TRIM(F667),dim_disaggs!A:B,2,FALSE)),"No Disagg",VLOOKUP(TRIM(F667),dim_disaggs!A:B,2,FALSE))</f>
        <v>RoutineTargeted/HIVStatus</v>
      </c>
      <c r="AR667" s="19" t="str">
        <f>IF(ISNA(VLOOKUP(AQ667,dim_disaggs!B:C,2,FALSE)),"",VLOOKUP(AQ667,dim_disaggs!B:C,2,FALSE))</f>
        <v>efoBLDIh0M4</v>
      </c>
      <c r="AU667" s="72" t="s">
        <v>755</v>
      </c>
      <c r="AV667" s="73" t="s">
        <v>755</v>
      </c>
      <c r="AW667" s="66" t="s">
        <v>755</v>
      </c>
      <c r="AX667" s="66" t="s">
        <v>755</v>
      </c>
      <c r="BA667" s="105" t="str">
        <f t="shared" si="99"/>
        <v/>
      </c>
      <c r="BB667" s="20" t="str">
        <f t="shared" si="100"/>
        <v/>
      </c>
    </row>
    <row r="668" spans="1:68" x14ac:dyDescent="0.2">
      <c r="A668" s="22" t="s">
        <v>95</v>
      </c>
      <c r="B668" s="20" t="s">
        <v>20156</v>
      </c>
      <c r="C668" s="20" t="s">
        <v>202</v>
      </c>
      <c r="D668" s="20" t="s">
        <v>1</v>
      </c>
      <c r="E668" s="20" t="s">
        <v>77</v>
      </c>
      <c r="F668" s="20" t="s">
        <v>135</v>
      </c>
      <c r="G668" s="20" t="s">
        <v>20086</v>
      </c>
      <c r="H668" s="20" t="s">
        <v>135</v>
      </c>
      <c r="I668" s="19">
        <f t="shared" si="94"/>
        <v>27</v>
      </c>
      <c r="J668" s="22"/>
      <c r="K668" s="20" t="s">
        <v>206</v>
      </c>
      <c r="L668" s="95" t="str">
        <f>IF(M668&lt;&gt;"",IF(NOT(ISNA(INDEX(cc!B:B,MATCH(M668,cc!A:A,0)))),INDEX(cc!B:B,MATCH(M668,cc!A:A,0)),"0"),"")</f>
        <v>Age (0-50+-uk, 13) and Sex (Male)</v>
      </c>
      <c r="M668" s="97" t="s">
        <v>20592</v>
      </c>
      <c r="N668" s="28" t="str">
        <f t="shared" si="92"/>
        <v/>
      </c>
      <c r="O668" s="19" t="str">
        <f t="shared" si="95"/>
        <v>VMMC_CIRC (N, DSD, Age/Sex): Voluntary Circumcised</v>
      </c>
      <c r="P668" s="19" t="str">
        <f t="shared" si="96"/>
        <v>VMMC_CIRC (N, DSD, Age/Sex): Voluntary Circumcised</v>
      </c>
      <c r="Q668" s="19" t="str">
        <f t="shared" si="93"/>
        <v>VMMC_CIRC (N, DSD, Age/Sex)</v>
      </c>
      <c r="R668" s="19" t="str">
        <f t="shared" si="97"/>
        <v>VMMC_CIRC_N_DSD_Age_Sex</v>
      </c>
      <c r="S668" s="19" t="str">
        <f t="shared" si="98"/>
        <v>VMMC_CIRC_N_DSD_Age_Sex_</v>
      </c>
      <c r="T668" s="19" t="b">
        <f>NOT(ISNA(VLOOKUP(B668,dbcodes!A:B,2,FALSE)))</f>
        <v>1</v>
      </c>
      <c r="U668" s="19" t="str">
        <f>IF(ISNA(VLOOKUP(B668,dbcodes!A:B,2,FALSE)),des!R2735,VLOOKUP(B668,dbcodes!A:B,2,FALSE))</f>
        <v>VMMC_CIRC_N_DSD_Age_Sex</v>
      </c>
      <c r="W668" s="107" t="str">
        <f>IF(ISNA(VLOOKUP(C668,descriptions!A:B,2,FALSE)),des!V1900,IF(G668=" TARGET","Target ","")&amp;VLOOKUP(C668,descriptions!A:B,2,FALSE))</f>
        <v>Number of males circumcised as part of the voluntary medical male circumcision (VMMC) for HIV prevention program within the reporting period</v>
      </c>
      <c r="X668" s="20" t="s">
        <v>4</v>
      </c>
      <c r="Y668" s="20" t="s">
        <v>831</v>
      </c>
      <c r="Z668" s="20" t="s">
        <v>836</v>
      </c>
      <c r="AA668" s="20" t="s">
        <v>102</v>
      </c>
      <c r="AB668" s="20" t="s">
        <v>755</v>
      </c>
      <c r="AC668" s="19" t="str">
        <f>IF(AB668&lt;&gt;"",IF(NOT(ISNA(INDEX(os!A:A,MATCH(AB668,os!B:B,0)))),INDEX(os!A:A,MATCH(AB668,os!B:B,0)),"0"),"")</f>
        <v/>
      </c>
      <c r="AD668" s="20" t="s">
        <v>830</v>
      </c>
      <c r="AH668" s="93" t="str">
        <f>IF(NOT(ISNA(VLOOKUP(B:B,ResultsTargets!A:A,1,0))),"TRUE","")</f>
        <v>TRUE</v>
      </c>
      <c r="AI668" s="19" t="str">
        <f>IF(ISNA(VLOOKUP(C668,dim_techarea!A:B,2,FALSE)),"",VLOOKUP(C668,dim_techarea!A:B,2,FALSE))</f>
        <v>VMMC_CIRC</v>
      </c>
      <c r="AJ668" s="19" t="str">
        <f>IF(ISNA(VLOOKUP(AI668,dim_techarea!B:C,2,FALSE)),"",VLOOKUP(AI668,dim_techarea!B:C,2,FALSE))</f>
        <v>wdoUps1qb3V</v>
      </c>
      <c r="AK668" s="19" t="str">
        <f>IF(ISNA(VLOOKUP(TRIM(G668),dim_targetsresults!A:B,2,FALSE)),"",VLOOKUP(TRIM(G668),dim_targetsresults!A:C,2,FALSE))</f>
        <v>MER Results</v>
      </c>
      <c r="AL668" s="19" t="str">
        <f>IF(ISNA(VLOOKUP(AK668,dim_targetsresults!B:C,2,FALSE)),"",VLOOKUP(AK668,dim_targetsresults!B:C,2,FALSE))</f>
        <v>Jh0jDM5yQ2E</v>
      </c>
      <c r="AM668" s="19" t="str">
        <f>IF(ISNA(VLOOKUP(TRIM(D668),dim_numeratordenominator!A:B,2,FALSE)),"",VLOOKUP(TRIM(D668),dim_numeratordenominator!A:C,2,FALSE))</f>
        <v>Numerator</v>
      </c>
      <c r="AN668" s="19" t="str">
        <f>IF(ISNA(VLOOKUP(AM668,dim_numeratordenominator!B:C,2,FALSE)),"",VLOOKUP(AM668,dim_numeratordenominator!B:C,2,FALSE))</f>
        <v>Som9NRMQqV7</v>
      </c>
      <c r="AO668" s="19" t="str">
        <f>IF(ISNA(VLOOKUP(TRIM(E668),dim_supporttype!A:B,2,FALSE)),"",VLOOKUP(TRIM(E668),dim_supporttype!A:C,2,FALSE))</f>
        <v>DSD</v>
      </c>
      <c r="AP668" s="19" t="str">
        <f>IF(ISNA(VLOOKUP(AO668,dim_supporttype!B:C,2,FALSE)),"",VLOOKUP(AO668,dim_supporttype!B:C,2,FALSE))</f>
        <v>iM13vdNLWKb</v>
      </c>
      <c r="AQ668" s="19" t="str">
        <f>IF(ISNA(VLOOKUP(TRIM(F668),dim_disaggs!A:B,2,FALSE)),"No Disagg",VLOOKUP(TRIM(F668),dim_disaggs!A:B,2,FALSE))</f>
        <v>Age/Sex</v>
      </c>
      <c r="AR668" s="19" t="str">
        <f>IF(ISNA(VLOOKUP(AQ668,dim_disaggs!B:C,2,FALSE)),"",VLOOKUP(AQ668,dim_disaggs!B:C,2,FALSE))</f>
        <v>Qbz6SrpmJ1y</v>
      </c>
      <c r="AU668" s="72" t="s">
        <v>755</v>
      </c>
      <c r="AV668" s="73" t="s">
        <v>755</v>
      </c>
      <c r="AW668" s="66" t="s">
        <v>755</v>
      </c>
      <c r="AX668" s="66" t="s">
        <v>755</v>
      </c>
      <c r="BA668" s="105" t="str">
        <f t="shared" si="99"/>
        <v>Top Level Numerator</v>
      </c>
      <c r="BB668" s="20" t="str">
        <f t="shared" si="100"/>
        <v>PE5QVF0w4xj</v>
      </c>
      <c r="BE668" s="75" t="s">
        <v>755</v>
      </c>
      <c r="BF668" s="73" t="s">
        <v>755</v>
      </c>
      <c r="BG668" s="55" t="s">
        <v>755</v>
      </c>
      <c r="BH668" s="76" t="s">
        <v>755</v>
      </c>
      <c r="BI668" s="20" t="s">
        <v>755</v>
      </c>
      <c r="BJ668" s="20" t="s">
        <v>755</v>
      </c>
      <c r="BK668" s="55" t="s">
        <v>20634</v>
      </c>
      <c r="BL668" s="71" t="s">
        <v>20636</v>
      </c>
      <c r="BM668" s="77" t="s">
        <v>21473</v>
      </c>
      <c r="BN668" s="78" t="s">
        <v>21476</v>
      </c>
      <c r="BO668" s="77" t="s">
        <v>25670</v>
      </c>
      <c r="BP668" s="78" t="s">
        <v>25672</v>
      </c>
    </row>
    <row r="669" spans="1:68" x14ac:dyDescent="0.2">
      <c r="A669" s="22" t="s">
        <v>95</v>
      </c>
      <c r="B669" s="21" t="s">
        <v>20157</v>
      </c>
      <c r="C669" s="20" t="s">
        <v>202</v>
      </c>
      <c r="D669" s="20" t="s">
        <v>1</v>
      </c>
      <c r="E669" s="20" t="s">
        <v>78</v>
      </c>
      <c r="F669" s="20" t="s">
        <v>135</v>
      </c>
      <c r="G669" s="20" t="s">
        <v>20086</v>
      </c>
      <c r="H669" s="20" t="s">
        <v>135</v>
      </c>
      <c r="I669" s="19">
        <f t="shared" si="94"/>
        <v>26</v>
      </c>
      <c r="J669" s="22"/>
      <c r="K669" s="20" t="s">
        <v>206</v>
      </c>
      <c r="L669" s="95" t="str">
        <f>IF(M669&lt;&gt;"",IF(NOT(ISNA(INDEX(cc!B:B,MATCH(M669,cc!A:A,0)))),INDEX(cc!B:B,MATCH(M669,cc!A:A,0)),"0"),"")</f>
        <v>Age (0-50+-uk, 13) and Sex (Male)</v>
      </c>
      <c r="M669" s="97" t="s">
        <v>20592</v>
      </c>
      <c r="N669" s="28" t="str">
        <f t="shared" si="92"/>
        <v/>
      </c>
      <c r="O669" s="19" t="str">
        <f t="shared" si="95"/>
        <v>VMMC_CIRC (N, TA, Age/Sex): Voluntary Circumcised</v>
      </c>
      <c r="P669" s="19" t="str">
        <f t="shared" si="96"/>
        <v>VMMC_CIRC (N, TA, Age/Sex): Voluntary Circumcised</v>
      </c>
      <c r="Q669" s="19" t="str">
        <f t="shared" si="93"/>
        <v>VMMC_CIRC (N, TA, Age/Sex)</v>
      </c>
      <c r="R669" s="19" t="str">
        <f t="shared" si="97"/>
        <v>VMMC_CIRC_N_TA_Age_Sex</v>
      </c>
      <c r="S669" s="19" t="str">
        <f t="shared" si="98"/>
        <v>VMMC_CIRC_N_TA_Age_Sex_</v>
      </c>
      <c r="T669" s="19" t="b">
        <f>NOT(ISNA(VLOOKUP(B669,dbcodes!A:B,2,FALSE)))</f>
        <v>1</v>
      </c>
      <c r="U669" s="19" t="str">
        <f>IF(ISNA(VLOOKUP(B669,dbcodes!A:B,2,FALSE)),des!R2736,VLOOKUP(B669,dbcodes!A:B,2,FALSE))</f>
        <v>VMMC_CIRC_N_TA_Age_Sex</v>
      </c>
      <c r="W669" s="107" t="str">
        <f>IF(ISNA(VLOOKUP(C669,descriptions!A:B,2,FALSE)),des!V1901,IF(G669=" TARGET","Target ","")&amp;VLOOKUP(C669,descriptions!A:B,2,FALSE))</f>
        <v>Number of males circumcised as part of the voluntary medical male circumcision (VMMC) for HIV prevention program within the reporting period</v>
      </c>
      <c r="X669" s="20" t="s">
        <v>4</v>
      </c>
      <c r="Y669" s="20" t="s">
        <v>831</v>
      </c>
      <c r="Z669" s="20" t="s">
        <v>836</v>
      </c>
      <c r="AA669" s="20" t="s">
        <v>102</v>
      </c>
      <c r="AB669" s="20" t="s">
        <v>755</v>
      </c>
      <c r="AC669" s="19" t="str">
        <f>IF(AB669&lt;&gt;"",IF(NOT(ISNA(INDEX(os!A:A,MATCH(AB669,os!B:B,0)))),INDEX(os!A:A,MATCH(AB669,os!B:B,0)),"0"),"")</f>
        <v/>
      </c>
      <c r="AD669" s="20" t="s">
        <v>830</v>
      </c>
      <c r="AH669" s="93" t="str">
        <f>IF(NOT(ISNA(VLOOKUP(B:B,ResultsTargets!A:A,1,0))),"TRUE","")</f>
        <v>TRUE</v>
      </c>
      <c r="AI669" s="19" t="str">
        <f>IF(ISNA(VLOOKUP(C669,dim_techarea!A:B,2,FALSE)),"",VLOOKUP(C669,dim_techarea!A:B,2,FALSE))</f>
        <v>VMMC_CIRC</v>
      </c>
      <c r="AJ669" s="19" t="str">
        <f>IF(ISNA(VLOOKUP(AI669,dim_techarea!B:C,2,FALSE)),"",VLOOKUP(AI669,dim_techarea!B:C,2,FALSE))</f>
        <v>wdoUps1qb3V</v>
      </c>
      <c r="AK669" s="19" t="str">
        <f>IF(ISNA(VLOOKUP(TRIM(G669),dim_targetsresults!A:B,2,FALSE)),"",VLOOKUP(TRIM(G669),dim_targetsresults!A:C,2,FALSE))</f>
        <v>MER Results</v>
      </c>
      <c r="AL669" s="19" t="str">
        <f>IF(ISNA(VLOOKUP(AK669,dim_targetsresults!B:C,2,FALSE)),"",VLOOKUP(AK669,dim_targetsresults!B:C,2,FALSE))</f>
        <v>Jh0jDM5yQ2E</v>
      </c>
      <c r="AM669" s="19" t="str">
        <f>IF(ISNA(VLOOKUP(TRIM(D669),dim_numeratordenominator!A:B,2,FALSE)),"",VLOOKUP(TRIM(D669),dim_numeratordenominator!A:C,2,FALSE))</f>
        <v>Numerator</v>
      </c>
      <c r="AN669" s="19" t="str">
        <f>IF(ISNA(VLOOKUP(AM669,dim_numeratordenominator!B:C,2,FALSE)),"",VLOOKUP(AM669,dim_numeratordenominator!B:C,2,FALSE))</f>
        <v>Som9NRMQqV7</v>
      </c>
      <c r="AO669" s="19" t="str">
        <f>IF(ISNA(VLOOKUP(TRIM(E669),dim_supporttype!A:B,2,FALSE)),"",VLOOKUP(TRIM(E669),dim_supporttype!A:C,2,FALSE))</f>
        <v>TA</v>
      </c>
      <c r="AP669" s="19" t="str">
        <f>IF(ISNA(VLOOKUP(AO669,dim_supporttype!B:C,2,FALSE)),"",VLOOKUP(AO669,dim_supporttype!B:C,2,FALSE))</f>
        <v>cRAGKdWIDn4</v>
      </c>
      <c r="AQ669" s="19" t="str">
        <f>IF(ISNA(VLOOKUP(TRIM(F669),dim_disaggs!A:B,2,FALSE)),"No Disagg",VLOOKUP(TRIM(F669),dim_disaggs!A:B,2,FALSE))</f>
        <v>Age/Sex</v>
      </c>
      <c r="AR669" s="19" t="str">
        <f>IF(ISNA(VLOOKUP(AQ669,dim_disaggs!B:C,2,FALSE)),"",VLOOKUP(AQ669,dim_disaggs!B:C,2,FALSE))</f>
        <v>Qbz6SrpmJ1y</v>
      </c>
      <c r="AU669" s="72" t="s">
        <v>755</v>
      </c>
      <c r="AV669" s="73" t="s">
        <v>755</v>
      </c>
      <c r="AW669" s="66" t="s">
        <v>755</v>
      </c>
      <c r="AX669" s="66" t="s">
        <v>755</v>
      </c>
      <c r="BA669" s="105" t="str">
        <f t="shared" si="99"/>
        <v>Top Level Numerator</v>
      </c>
      <c r="BB669" s="20" t="str">
        <f t="shared" si="100"/>
        <v>PE5QVF0w4xj</v>
      </c>
      <c r="BE669" s="75" t="s">
        <v>755</v>
      </c>
      <c r="BF669" s="73" t="s">
        <v>755</v>
      </c>
      <c r="BG669" s="55" t="s">
        <v>755</v>
      </c>
      <c r="BH669" s="76" t="s">
        <v>755</v>
      </c>
      <c r="BI669" s="20" t="s">
        <v>755</v>
      </c>
      <c r="BJ669" s="20" t="s">
        <v>755</v>
      </c>
      <c r="BK669" s="55" t="s">
        <v>20634</v>
      </c>
      <c r="BL669" s="71" t="s">
        <v>20636</v>
      </c>
      <c r="BM669" s="77" t="s">
        <v>21473</v>
      </c>
      <c r="BN669" s="78" t="s">
        <v>21476</v>
      </c>
      <c r="BO669" s="77" t="s">
        <v>25670</v>
      </c>
      <c r="BP669" s="78" t="s">
        <v>25672</v>
      </c>
    </row>
    <row r="670" spans="1:68" x14ac:dyDescent="0.2">
      <c r="A670" s="22" t="s">
        <v>95</v>
      </c>
      <c r="B670" s="5" t="s">
        <v>20665</v>
      </c>
      <c r="C670" s="10" t="s">
        <v>202</v>
      </c>
      <c r="D670" s="10" t="s">
        <v>1</v>
      </c>
      <c r="E670" s="10" t="s">
        <v>77</v>
      </c>
      <c r="F670" s="22" t="s">
        <v>19992</v>
      </c>
      <c r="G670" s="10" t="s">
        <v>20086</v>
      </c>
      <c r="H670" s="22" t="s">
        <v>19992</v>
      </c>
      <c r="I670" s="19">
        <f t="shared" si="94"/>
        <v>37</v>
      </c>
      <c r="J670" s="20" t="s">
        <v>755</v>
      </c>
      <c r="K670" s="20" t="s">
        <v>206</v>
      </c>
      <c r="L670" s="95" t="str">
        <f>IF(M670&lt;&gt;"",IF(NOT(ISNA(INDEX(cc!B:B,MATCH(M670,cc!A:A,0)))),INDEX(cc!B:B,MATCH(M670,cc!A:A,0)),"0"),"")</f>
        <v>Age (&lt;1-50+-uk, 12), HIV Status (Inc Unknown) and Sex (Male)</v>
      </c>
      <c r="M670" s="97" t="s">
        <v>20664</v>
      </c>
      <c r="N670" s="28" t="str">
        <f t="shared" si="92"/>
        <v/>
      </c>
      <c r="O670" s="19" t="str">
        <f t="shared" si="95"/>
        <v>VMMC_CIRC (N, DSD, Age/Sex/HIVStatus): Voluntary Circumcised</v>
      </c>
      <c r="P670" s="19" t="str">
        <f t="shared" si="96"/>
        <v>VMMC_CIRC (N, DSD, Age/Sex/HIVStatus): Voluntary Circumcised</v>
      </c>
      <c r="Q670" s="19" t="str">
        <f t="shared" si="93"/>
        <v>VMMC_CIRC (N, DSD, Age/Sex/HIVStatus)</v>
      </c>
      <c r="R670" s="19" t="str">
        <f t="shared" si="97"/>
        <v>VMMC_CIRC_N_DSD_Age_Sex_HIVStatus</v>
      </c>
      <c r="S670" s="19" t="str">
        <f t="shared" si="98"/>
        <v>VMMC_CIRC_N_DSD_Age_Sex_HIVStatus_</v>
      </c>
      <c r="T670" s="19" t="b">
        <f>NOT(ISNA(VLOOKUP(B670,dbcodes!A:B,2,FALSE)))</f>
        <v>1</v>
      </c>
      <c r="U670" s="19" t="str">
        <f>IF(ISNA(VLOOKUP(B670,dbcodes!A:B,2,FALSE)),des!R2737,VLOOKUP(B670,dbcodes!A:B,2,FALSE))</f>
        <v>VMMC_CIRC_N_DSD_Age_Sex_HIVStatus</v>
      </c>
      <c r="W670" s="107" t="str">
        <f>IF(ISNA(VLOOKUP(C670,descriptions!A:B,2,FALSE)),des!V1906,IF(G670=" TARGET","Target ","")&amp;VLOOKUP(C670,descriptions!A:B,2,FALSE))</f>
        <v>Number of males circumcised as part of the voluntary medical male circumcision (VMMC) for HIV prevention program within the reporting period</v>
      </c>
      <c r="X670" s="20" t="s">
        <v>4</v>
      </c>
      <c r="Y670" s="20" t="s">
        <v>831</v>
      </c>
      <c r="Z670" s="20" t="s">
        <v>836</v>
      </c>
      <c r="AA670" s="20" t="s">
        <v>102</v>
      </c>
      <c r="AB670" s="20" t="s">
        <v>755</v>
      </c>
      <c r="AC670" s="19" t="str">
        <f>IF(AB670&lt;&gt;"",IF(NOT(ISNA(INDEX(os!A:A,MATCH(AB670,os!B:B,0)))),INDEX(os!A:A,MATCH(AB670,os!B:B,0)),"0"),"")</f>
        <v/>
      </c>
      <c r="AD670" s="20" t="s">
        <v>830</v>
      </c>
      <c r="AH670" s="93" t="str">
        <f>IF(NOT(ISNA(VLOOKUP(B:B,ResultsTargets!A:A,1,0))),"TRUE","")</f>
        <v>TRUE</v>
      </c>
      <c r="AI670" s="19" t="str">
        <f>IF(ISNA(VLOOKUP(C670,dim_techarea!A:B,2,FALSE)),"",VLOOKUP(C670,dim_techarea!A:B,2,FALSE))</f>
        <v>VMMC_CIRC</v>
      </c>
      <c r="AJ670" s="19" t="str">
        <f>IF(ISNA(VLOOKUP(AI670,dim_techarea!B:C,2,FALSE)),"",VLOOKUP(AI670,dim_techarea!B:C,2,FALSE))</f>
        <v>wdoUps1qb3V</v>
      </c>
      <c r="AK670" s="19" t="str">
        <f>IF(ISNA(VLOOKUP(TRIM(G670),dim_targetsresults!A:B,2,FALSE)),"",VLOOKUP(TRIM(G670),dim_targetsresults!A:C,2,FALSE))</f>
        <v>MER Results</v>
      </c>
      <c r="AL670" s="19" t="str">
        <f>IF(ISNA(VLOOKUP(AK670,dim_targetsresults!B:C,2,FALSE)),"",VLOOKUP(AK670,dim_targetsresults!B:C,2,FALSE))</f>
        <v>Jh0jDM5yQ2E</v>
      </c>
      <c r="AM670" s="19" t="str">
        <f>IF(ISNA(VLOOKUP(TRIM(D670),dim_numeratordenominator!A:B,2,FALSE)),"",VLOOKUP(TRIM(D670),dim_numeratordenominator!A:C,2,FALSE))</f>
        <v>Numerator</v>
      </c>
      <c r="AN670" s="19" t="str">
        <f>IF(ISNA(VLOOKUP(AM670,dim_numeratordenominator!B:C,2,FALSE)),"",VLOOKUP(AM670,dim_numeratordenominator!B:C,2,FALSE))</f>
        <v>Som9NRMQqV7</v>
      </c>
      <c r="AO670" s="19" t="str">
        <f>IF(ISNA(VLOOKUP(TRIM(E670),dim_supporttype!A:B,2,FALSE)),"",VLOOKUP(TRIM(E670),dim_supporttype!A:C,2,FALSE))</f>
        <v>DSD</v>
      </c>
      <c r="AP670" s="19" t="str">
        <f>IF(ISNA(VLOOKUP(AO670,dim_supporttype!B:C,2,FALSE)),"",VLOOKUP(AO670,dim_supporttype!B:C,2,FALSE))</f>
        <v>iM13vdNLWKb</v>
      </c>
      <c r="AQ670" s="19" t="str">
        <f>IF(ISNA(VLOOKUP(TRIM(F670),dim_disaggs!A:B,2,FALSE)),"No Disagg",VLOOKUP(TRIM(F670),dim_disaggs!A:B,2,FALSE))</f>
        <v>Age/Sex/HIVStatus</v>
      </c>
      <c r="AR670" s="19" t="str">
        <f>IF(ISNA(VLOOKUP(AQ670,dim_disaggs!B:C,2,FALSE)),"",VLOOKUP(AQ670,dim_disaggs!B:C,2,FALSE))</f>
        <v>pxz2gGSIQhG</v>
      </c>
      <c r="AU670" s="72" t="s">
        <v>21137</v>
      </c>
      <c r="AV670" s="73" t="s">
        <v>21155</v>
      </c>
      <c r="AW670" s="65" t="s">
        <v>25667</v>
      </c>
      <c r="AX670" s="66" t="s">
        <v>25433</v>
      </c>
      <c r="BA670" s="105" t="str">
        <f t="shared" si="99"/>
        <v/>
      </c>
      <c r="BB670" s="20" t="str">
        <f t="shared" si="100"/>
        <v/>
      </c>
      <c r="BE670" s="75" t="s">
        <v>755</v>
      </c>
      <c r="BF670" s="73" t="s">
        <v>755</v>
      </c>
      <c r="BG670" s="55" t="s">
        <v>755</v>
      </c>
      <c r="BH670" s="76" t="s">
        <v>755</v>
      </c>
      <c r="BI670" s="20" t="s">
        <v>755</v>
      </c>
      <c r="BJ670" s="20" t="s">
        <v>755</v>
      </c>
      <c r="BK670" s="55" t="s">
        <v>755</v>
      </c>
      <c r="BL670" s="71" t="s">
        <v>755</v>
      </c>
      <c r="BM670" s="77" t="s">
        <v>755</v>
      </c>
      <c r="BN670" s="78" t="s">
        <v>755</v>
      </c>
      <c r="BO670" s="77" t="s">
        <v>755</v>
      </c>
      <c r="BP670" s="78" t="s">
        <v>755</v>
      </c>
    </row>
    <row r="671" spans="1:68" x14ac:dyDescent="0.2">
      <c r="A671" s="22" t="s">
        <v>95</v>
      </c>
      <c r="B671" s="5" t="s">
        <v>20666</v>
      </c>
      <c r="C671" s="10" t="s">
        <v>202</v>
      </c>
      <c r="D671" s="10" t="s">
        <v>1</v>
      </c>
      <c r="E671" s="10" t="s">
        <v>78</v>
      </c>
      <c r="F671" s="22" t="s">
        <v>19992</v>
      </c>
      <c r="G671" s="10" t="s">
        <v>20086</v>
      </c>
      <c r="H671" s="22" t="s">
        <v>19992</v>
      </c>
      <c r="I671" s="19">
        <f t="shared" si="94"/>
        <v>36</v>
      </c>
      <c r="J671" s="20" t="s">
        <v>755</v>
      </c>
      <c r="K671" s="20" t="s">
        <v>206</v>
      </c>
      <c r="L671" s="95" t="str">
        <f>IF(M671&lt;&gt;"",IF(NOT(ISNA(INDEX(cc!B:B,MATCH(M671,cc!A:A,0)))),INDEX(cc!B:B,MATCH(M671,cc!A:A,0)),"0"),"")</f>
        <v>Age (&lt;1-50+-uk, 12), HIV Status (Inc Unknown) and Sex (Male)</v>
      </c>
      <c r="M671" s="97" t="s">
        <v>20664</v>
      </c>
      <c r="N671" s="28" t="str">
        <f t="shared" si="92"/>
        <v/>
      </c>
      <c r="O671" s="19" t="str">
        <f t="shared" si="95"/>
        <v>VMMC_CIRC (N, TA, Age/Sex/HIVStatus): Voluntary Circumcised</v>
      </c>
      <c r="P671" s="19" t="str">
        <f t="shared" si="96"/>
        <v>VMMC_CIRC (N, TA, Age/Sex/HIVStatus): Voluntary Circumcised</v>
      </c>
      <c r="Q671" s="19" t="str">
        <f t="shared" si="93"/>
        <v>VMMC_CIRC (N, TA, Age/Sex/HIVStatus)</v>
      </c>
      <c r="R671" s="19" t="str">
        <f t="shared" si="97"/>
        <v>VMMC_CIRC_N_TA_Age_Sex_HIVStatus</v>
      </c>
      <c r="S671" s="19" t="str">
        <f t="shared" si="98"/>
        <v>VMMC_CIRC_N_TA_Age_Sex_HIVStatus_</v>
      </c>
      <c r="T671" s="19" t="b">
        <f>NOT(ISNA(VLOOKUP(B671,dbcodes!A:B,2,FALSE)))</f>
        <v>1</v>
      </c>
      <c r="U671" s="19" t="str">
        <f>IF(ISNA(VLOOKUP(B671,dbcodes!A:B,2,FALSE)),des!R2738,VLOOKUP(B671,dbcodes!A:B,2,FALSE))</f>
        <v>VMMC_CIRC_N_TA_Age_Sex_HIVStatus</v>
      </c>
      <c r="W671" s="107" t="str">
        <f>IF(ISNA(VLOOKUP(C671,descriptions!A:B,2,FALSE)),des!V1907,IF(G671=" TARGET","Target ","")&amp;VLOOKUP(C671,descriptions!A:B,2,FALSE))</f>
        <v>Number of males circumcised as part of the voluntary medical male circumcision (VMMC) for HIV prevention program within the reporting period</v>
      </c>
      <c r="X671" s="20" t="s">
        <v>4</v>
      </c>
      <c r="Y671" s="20" t="s">
        <v>831</v>
      </c>
      <c r="Z671" s="20" t="s">
        <v>836</v>
      </c>
      <c r="AA671" s="20" t="s">
        <v>102</v>
      </c>
      <c r="AB671" s="20" t="s">
        <v>755</v>
      </c>
      <c r="AC671" s="19" t="str">
        <f>IF(AB671&lt;&gt;"",IF(NOT(ISNA(INDEX(os!A:A,MATCH(AB671,os!B:B,0)))),INDEX(os!A:A,MATCH(AB671,os!B:B,0)),"0"),"")</f>
        <v/>
      </c>
      <c r="AD671" s="20" t="s">
        <v>830</v>
      </c>
      <c r="AH671" s="93" t="str">
        <f>IF(NOT(ISNA(VLOOKUP(B:B,ResultsTargets!A:A,1,0))),"TRUE","")</f>
        <v>TRUE</v>
      </c>
      <c r="AI671" s="19" t="str">
        <f>IF(ISNA(VLOOKUP(C671,dim_techarea!A:B,2,FALSE)),"",VLOOKUP(C671,dim_techarea!A:B,2,FALSE))</f>
        <v>VMMC_CIRC</v>
      </c>
      <c r="AJ671" s="19" t="str">
        <f>IF(ISNA(VLOOKUP(AI671,dim_techarea!B:C,2,FALSE)),"",VLOOKUP(AI671,dim_techarea!B:C,2,FALSE))</f>
        <v>wdoUps1qb3V</v>
      </c>
      <c r="AK671" s="19" t="str">
        <f>IF(ISNA(VLOOKUP(TRIM(G671),dim_targetsresults!A:B,2,FALSE)),"",VLOOKUP(TRIM(G671),dim_targetsresults!A:C,2,FALSE))</f>
        <v>MER Results</v>
      </c>
      <c r="AL671" s="19" t="str">
        <f>IF(ISNA(VLOOKUP(AK671,dim_targetsresults!B:C,2,FALSE)),"",VLOOKUP(AK671,dim_targetsresults!B:C,2,FALSE))</f>
        <v>Jh0jDM5yQ2E</v>
      </c>
      <c r="AM671" s="19" t="str">
        <f>IF(ISNA(VLOOKUP(TRIM(D671),dim_numeratordenominator!A:B,2,FALSE)),"",VLOOKUP(TRIM(D671),dim_numeratordenominator!A:C,2,FALSE))</f>
        <v>Numerator</v>
      </c>
      <c r="AN671" s="19" t="str">
        <f>IF(ISNA(VLOOKUP(AM671,dim_numeratordenominator!B:C,2,FALSE)),"",VLOOKUP(AM671,dim_numeratordenominator!B:C,2,FALSE))</f>
        <v>Som9NRMQqV7</v>
      </c>
      <c r="AO671" s="19" t="str">
        <f>IF(ISNA(VLOOKUP(TRIM(E671),dim_supporttype!A:B,2,FALSE)),"",VLOOKUP(TRIM(E671),dim_supporttype!A:C,2,FALSE))</f>
        <v>TA</v>
      </c>
      <c r="AP671" s="19" t="str">
        <f>IF(ISNA(VLOOKUP(AO671,dim_supporttype!B:C,2,FALSE)),"",VLOOKUP(AO671,dim_supporttype!B:C,2,FALSE))</f>
        <v>cRAGKdWIDn4</v>
      </c>
      <c r="AQ671" s="19" t="str">
        <f>IF(ISNA(VLOOKUP(TRIM(F671),dim_disaggs!A:B,2,FALSE)),"No Disagg",VLOOKUP(TRIM(F671),dim_disaggs!A:B,2,FALSE))</f>
        <v>Age/Sex/HIVStatus</v>
      </c>
      <c r="AR671" s="19" t="str">
        <f>IF(ISNA(VLOOKUP(AQ671,dim_disaggs!B:C,2,FALSE)),"",VLOOKUP(AQ671,dim_disaggs!B:C,2,FALSE))</f>
        <v>pxz2gGSIQhG</v>
      </c>
      <c r="AU671" s="72" t="s">
        <v>21137</v>
      </c>
      <c r="AV671" s="73" t="s">
        <v>21155</v>
      </c>
      <c r="AW671" s="65" t="s">
        <v>25667</v>
      </c>
      <c r="AX671" s="66" t="s">
        <v>25433</v>
      </c>
      <c r="BA671" s="105" t="str">
        <f t="shared" si="99"/>
        <v/>
      </c>
      <c r="BB671" s="20" t="str">
        <f t="shared" si="100"/>
        <v/>
      </c>
      <c r="BE671" s="75" t="s">
        <v>755</v>
      </c>
      <c r="BF671" s="73" t="s">
        <v>755</v>
      </c>
      <c r="BG671" s="55" t="s">
        <v>755</v>
      </c>
      <c r="BH671" s="76" t="s">
        <v>755</v>
      </c>
      <c r="BI671" s="20" t="s">
        <v>755</v>
      </c>
      <c r="BJ671" s="20" t="s">
        <v>755</v>
      </c>
      <c r="BK671" s="55" t="s">
        <v>755</v>
      </c>
      <c r="BL671" s="71" t="s">
        <v>755</v>
      </c>
      <c r="BM671" s="77" t="s">
        <v>755</v>
      </c>
      <c r="BN671" s="78" t="s">
        <v>755</v>
      </c>
      <c r="BO671" s="77" t="s">
        <v>755</v>
      </c>
      <c r="BP671" s="78" t="s">
        <v>755</v>
      </c>
    </row>
    <row r="672" spans="1:68" x14ac:dyDescent="0.2">
      <c r="A672" s="20" t="s">
        <v>95</v>
      </c>
      <c r="B672" s="20" t="s">
        <v>208</v>
      </c>
      <c r="C672" s="20" t="s">
        <v>202</v>
      </c>
      <c r="D672" s="20" t="s">
        <v>1</v>
      </c>
      <c r="E672" s="20" t="s">
        <v>77</v>
      </c>
      <c r="F672" s="20" t="s">
        <v>20190</v>
      </c>
      <c r="G672" s="20" t="s">
        <v>20086</v>
      </c>
      <c r="H672" s="20" t="s">
        <v>20190</v>
      </c>
      <c r="I672" s="19">
        <f t="shared" si="94"/>
        <v>36</v>
      </c>
      <c r="J672" s="20" t="s">
        <v>755</v>
      </c>
      <c r="K672" s="20" t="s">
        <v>206</v>
      </c>
      <c r="L672" s="95" t="str">
        <f>IF(M672&lt;&gt;"",IF(NOT(ISNA(INDEX(cc!B:B,MATCH(M672,cc!A:A,0)))),INDEX(cc!B:B,MATCH(M672,cc!A:A,0)),"0"),"")</f>
        <v>VMMC Technique and Sex (Male)</v>
      </c>
      <c r="M672" s="97" t="s">
        <v>213</v>
      </c>
      <c r="N672" s="28" t="str">
        <f t="shared" si="92"/>
        <v/>
      </c>
      <c r="O672" s="19" t="str">
        <f t="shared" si="95"/>
        <v>VMMC_CIRC (N, DSD, TechFollowUp/Sex): Voluntary Circumcised</v>
      </c>
      <c r="P672" s="19" t="str">
        <f t="shared" si="96"/>
        <v>VMMC_CIRC (N, DSD, TechFollowUp/Sex): Voluntary Circumcised</v>
      </c>
      <c r="Q672" s="19" t="str">
        <f t="shared" si="93"/>
        <v>VMMC_CIRC (N, DSD, TechFollowUp/Sex)</v>
      </c>
      <c r="R672" s="19" t="str">
        <f t="shared" si="97"/>
        <v>VMMC_CIRC_N_DSD_TechFollowUp_Sex</v>
      </c>
      <c r="S672" s="19" t="str">
        <f t="shared" si="98"/>
        <v>VMMC_CIRC_N_DSD_TechFollowUp_Sex_</v>
      </c>
      <c r="T672" s="19" t="b">
        <f>NOT(ISNA(VLOOKUP(B672,dbcodes!A:B,2,FALSE)))</f>
        <v>1</v>
      </c>
      <c r="U672" s="19" t="str">
        <f>IF(ISNA(VLOOKUP(B672,dbcodes!A:B,2,FALSE)),des!R2739,VLOOKUP(B672,dbcodes!A:B,2,FALSE))</f>
        <v>VMMC_CIRC_N_DSD_TechFollowUp</v>
      </c>
      <c r="W672" s="107" t="str">
        <f>IF(ISNA(VLOOKUP(C672,descriptions!A:B,2,FALSE)),des!V1911,IF(G672=" TARGET","Target ","")&amp;VLOOKUP(C672,descriptions!A:B,2,FALSE))</f>
        <v>Number of males circumcised as part of the voluntary medical male circumcision (VMMC) for HIV prevention program within the reporting period</v>
      </c>
      <c r="X672" s="20" t="s">
        <v>4</v>
      </c>
      <c r="Y672" s="20" t="s">
        <v>831</v>
      </c>
      <c r="Z672" s="20" t="s">
        <v>836</v>
      </c>
      <c r="AA672" s="20" t="s">
        <v>102</v>
      </c>
      <c r="AB672" s="20" t="s">
        <v>755</v>
      </c>
      <c r="AC672" s="19" t="str">
        <f>IF(AB672&lt;&gt;"",IF(NOT(ISNA(INDEX(os!A:A,MATCH(AB672,os!B:B,0)))),INDEX(os!A:A,MATCH(AB672,os!B:B,0)),"0"),"")</f>
        <v/>
      </c>
      <c r="AD672" s="20" t="s">
        <v>830</v>
      </c>
      <c r="AH672" s="93" t="str">
        <f>IF(NOT(ISNA(VLOOKUP(B:B,ResultsTargets!A:A,1,0))),"TRUE","")</f>
        <v>TRUE</v>
      </c>
      <c r="AI672" s="19" t="str">
        <f>IF(ISNA(VLOOKUP(C672,dim_techarea!A:B,2,FALSE)),"",VLOOKUP(C672,dim_techarea!A:B,2,FALSE))</f>
        <v>VMMC_CIRC</v>
      </c>
      <c r="AJ672" s="19" t="str">
        <f>IF(ISNA(VLOOKUP(AI672,dim_techarea!B:C,2,FALSE)),"",VLOOKUP(AI672,dim_techarea!B:C,2,FALSE))</f>
        <v>wdoUps1qb3V</v>
      </c>
      <c r="AK672" s="19" t="str">
        <f>IF(ISNA(VLOOKUP(TRIM(G672),dim_targetsresults!A:B,2,FALSE)),"",VLOOKUP(TRIM(G672),dim_targetsresults!A:C,2,FALSE))</f>
        <v>MER Results</v>
      </c>
      <c r="AL672" s="19" t="str">
        <f>IF(ISNA(VLOOKUP(AK672,dim_targetsresults!B:C,2,FALSE)),"",VLOOKUP(AK672,dim_targetsresults!B:C,2,FALSE))</f>
        <v>Jh0jDM5yQ2E</v>
      </c>
      <c r="AM672" s="19" t="str">
        <f>IF(ISNA(VLOOKUP(TRIM(D672),dim_numeratordenominator!A:B,2,FALSE)),"",VLOOKUP(TRIM(D672),dim_numeratordenominator!A:C,2,FALSE))</f>
        <v>Numerator</v>
      </c>
      <c r="AN672" s="19" t="str">
        <f>IF(ISNA(VLOOKUP(AM672,dim_numeratordenominator!B:C,2,FALSE)),"",VLOOKUP(AM672,dim_numeratordenominator!B:C,2,FALSE))</f>
        <v>Som9NRMQqV7</v>
      </c>
      <c r="AO672" s="19" t="str">
        <f>IF(ISNA(VLOOKUP(TRIM(E672),dim_supporttype!A:B,2,FALSE)),"",VLOOKUP(TRIM(E672),dim_supporttype!A:C,2,FALSE))</f>
        <v>DSD</v>
      </c>
      <c r="AP672" s="19" t="str">
        <f>IF(ISNA(VLOOKUP(AO672,dim_supporttype!B:C,2,FALSE)),"",VLOOKUP(AO672,dim_supporttype!B:C,2,FALSE))</f>
        <v>iM13vdNLWKb</v>
      </c>
      <c r="AQ672" s="19" t="str">
        <f>IF(ISNA(VLOOKUP(TRIM(F672),dim_disaggs!A:B,2,FALSE)),"No Disagg",VLOOKUP(TRIM(F672),dim_disaggs!A:B,2,FALSE))</f>
        <v>TechFollowUp/Sex</v>
      </c>
      <c r="AR672" s="19" t="str">
        <f>IF(ISNA(VLOOKUP(AQ672,dim_disaggs!B:C,2,FALSE)),"",VLOOKUP(AQ672,dim_disaggs!B:C,2,FALSE))</f>
        <v>VEUq9RVJioS</v>
      </c>
      <c r="AU672" s="72" t="s">
        <v>755</v>
      </c>
      <c r="AV672" s="73" t="s">
        <v>755</v>
      </c>
      <c r="AW672" s="66" t="s">
        <v>755</v>
      </c>
      <c r="AX672" s="66" t="s">
        <v>755</v>
      </c>
      <c r="BA672" s="105" t="str">
        <f t="shared" si="99"/>
        <v/>
      </c>
      <c r="BB672" s="20" t="str">
        <f t="shared" si="100"/>
        <v/>
      </c>
      <c r="BE672" s="75" t="s">
        <v>755</v>
      </c>
      <c r="BF672" s="73" t="s">
        <v>755</v>
      </c>
      <c r="BG672" s="55" t="s">
        <v>755</v>
      </c>
      <c r="BH672" s="76" t="s">
        <v>755</v>
      </c>
      <c r="BI672" s="20" t="s">
        <v>755</v>
      </c>
      <c r="BJ672" s="20" t="s">
        <v>755</v>
      </c>
      <c r="BK672" s="55" t="s">
        <v>755</v>
      </c>
      <c r="BL672" s="71" t="s">
        <v>755</v>
      </c>
      <c r="BM672" s="77" t="s">
        <v>755</v>
      </c>
      <c r="BN672" s="78" t="s">
        <v>755</v>
      </c>
      <c r="BO672" s="77" t="s">
        <v>755</v>
      </c>
      <c r="BP672" s="78" t="s">
        <v>755</v>
      </c>
    </row>
    <row r="673" spans="1:68" x14ac:dyDescent="0.2">
      <c r="A673" s="20" t="s">
        <v>95</v>
      </c>
      <c r="B673" s="20" t="s">
        <v>210</v>
      </c>
      <c r="C673" s="20" t="s">
        <v>202</v>
      </c>
      <c r="D673" s="20" t="s">
        <v>1</v>
      </c>
      <c r="E673" s="20" t="s">
        <v>78</v>
      </c>
      <c r="F673" s="20" t="s">
        <v>20190</v>
      </c>
      <c r="G673" s="20" t="s">
        <v>20086</v>
      </c>
      <c r="H673" s="20" t="s">
        <v>20190</v>
      </c>
      <c r="I673" s="19">
        <f t="shared" si="94"/>
        <v>35</v>
      </c>
      <c r="J673" s="20" t="s">
        <v>755</v>
      </c>
      <c r="K673" s="20" t="s">
        <v>206</v>
      </c>
      <c r="L673" s="95" t="str">
        <f>IF(M673&lt;&gt;"",IF(NOT(ISNA(INDEX(cc!B:B,MATCH(M673,cc!A:A,0)))),INDEX(cc!B:B,MATCH(M673,cc!A:A,0)),"0"),"")</f>
        <v>VMMC Technique and Sex (Male)</v>
      </c>
      <c r="M673" s="97" t="s">
        <v>213</v>
      </c>
      <c r="N673" s="28" t="str">
        <f t="shared" si="92"/>
        <v/>
      </c>
      <c r="O673" s="19" t="str">
        <f t="shared" si="95"/>
        <v>VMMC_CIRC (N, TA, TechFollowUp/Sex): Voluntary Circumcised</v>
      </c>
      <c r="P673" s="19" t="str">
        <f t="shared" si="96"/>
        <v>VMMC_CIRC (N, TA, TechFollowUp/Sex): Voluntary Circumcised</v>
      </c>
      <c r="Q673" s="19" t="str">
        <f t="shared" si="93"/>
        <v>VMMC_CIRC (N, TA, TechFollowUp/Sex)</v>
      </c>
      <c r="R673" s="19" t="str">
        <f t="shared" si="97"/>
        <v>VMMC_CIRC_N_TA_TechFollowUp_Sex</v>
      </c>
      <c r="S673" s="19" t="str">
        <f t="shared" si="98"/>
        <v>VMMC_CIRC_N_TA_TechFollowUp_Sex_</v>
      </c>
      <c r="T673" s="19" t="b">
        <f>NOT(ISNA(VLOOKUP(B673,dbcodes!A:B,2,FALSE)))</f>
        <v>1</v>
      </c>
      <c r="U673" s="19" t="str">
        <f>IF(ISNA(VLOOKUP(B673,dbcodes!A:B,2,FALSE)),des!R2740,VLOOKUP(B673,dbcodes!A:B,2,FALSE))</f>
        <v>VMMC_CIRC_N_TA_TechFollowUp</v>
      </c>
      <c r="W673" s="107" t="str">
        <f>IF(ISNA(VLOOKUP(C673,descriptions!A:B,2,FALSE)),des!V1912,IF(G673=" TARGET","Target ","")&amp;VLOOKUP(C673,descriptions!A:B,2,FALSE))</f>
        <v>Number of males circumcised as part of the voluntary medical male circumcision (VMMC) for HIV prevention program within the reporting period</v>
      </c>
      <c r="X673" s="20" t="s">
        <v>4</v>
      </c>
      <c r="Y673" s="20" t="s">
        <v>831</v>
      </c>
      <c r="Z673" s="20" t="s">
        <v>836</v>
      </c>
      <c r="AA673" s="20" t="s">
        <v>102</v>
      </c>
      <c r="AB673" s="20" t="s">
        <v>755</v>
      </c>
      <c r="AC673" s="19" t="str">
        <f>IF(AB673&lt;&gt;"",IF(NOT(ISNA(INDEX(os!A:A,MATCH(AB673,os!B:B,0)))),INDEX(os!A:A,MATCH(AB673,os!B:B,0)),"0"),"")</f>
        <v/>
      </c>
      <c r="AD673" s="20" t="s">
        <v>830</v>
      </c>
      <c r="AH673" s="93" t="str">
        <f>IF(NOT(ISNA(VLOOKUP(B:B,ResultsTargets!A:A,1,0))),"TRUE","")</f>
        <v>TRUE</v>
      </c>
      <c r="AI673" s="19" t="str">
        <f>IF(ISNA(VLOOKUP(C673,dim_techarea!A:B,2,FALSE)),"",VLOOKUP(C673,dim_techarea!A:B,2,FALSE))</f>
        <v>VMMC_CIRC</v>
      </c>
      <c r="AJ673" s="19" t="str">
        <f>IF(ISNA(VLOOKUP(AI673,dim_techarea!B:C,2,FALSE)),"",VLOOKUP(AI673,dim_techarea!B:C,2,FALSE))</f>
        <v>wdoUps1qb3V</v>
      </c>
      <c r="AK673" s="19" t="str">
        <f>IF(ISNA(VLOOKUP(TRIM(G673),dim_targetsresults!A:B,2,FALSE)),"",VLOOKUP(TRIM(G673),dim_targetsresults!A:C,2,FALSE))</f>
        <v>MER Results</v>
      </c>
      <c r="AL673" s="19" t="str">
        <f>IF(ISNA(VLOOKUP(AK673,dim_targetsresults!B:C,2,FALSE)),"",VLOOKUP(AK673,dim_targetsresults!B:C,2,FALSE))</f>
        <v>Jh0jDM5yQ2E</v>
      </c>
      <c r="AM673" s="19" t="str">
        <f>IF(ISNA(VLOOKUP(TRIM(D673),dim_numeratordenominator!A:B,2,FALSE)),"",VLOOKUP(TRIM(D673),dim_numeratordenominator!A:C,2,FALSE))</f>
        <v>Numerator</v>
      </c>
      <c r="AN673" s="19" t="str">
        <f>IF(ISNA(VLOOKUP(AM673,dim_numeratordenominator!B:C,2,FALSE)),"",VLOOKUP(AM673,dim_numeratordenominator!B:C,2,FALSE))</f>
        <v>Som9NRMQqV7</v>
      </c>
      <c r="AO673" s="19" t="str">
        <f>IF(ISNA(VLOOKUP(TRIM(E673),dim_supporttype!A:B,2,FALSE)),"",VLOOKUP(TRIM(E673),dim_supporttype!A:C,2,FALSE))</f>
        <v>TA</v>
      </c>
      <c r="AP673" s="19" t="str">
        <f>IF(ISNA(VLOOKUP(AO673,dim_supporttype!B:C,2,FALSE)),"",VLOOKUP(AO673,dim_supporttype!B:C,2,FALSE))</f>
        <v>cRAGKdWIDn4</v>
      </c>
      <c r="AQ673" s="19" t="str">
        <f>IF(ISNA(VLOOKUP(TRIM(F673),dim_disaggs!A:B,2,FALSE)),"No Disagg",VLOOKUP(TRIM(F673),dim_disaggs!A:B,2,FALSE))</f>
        <v>TechFollowUp/Sex</v>
      </c>
      <c r="AR673" s="19" t="str">
        <f>IF(ISNA(VLOOKUP(AQ673,dim_disaggs!B:C,2,FALSE)),"",VLOOKUP(AQ673,dim_disaggs!B:C,2,FALSE))</f>
        <v>VEUq9RVJioS</v>
      </c>
      <c r="AU673" s="72" t="s">
        <v>755</v>
      </c>
      <c r="AV673" s="73" t="s">
        <v>755</v>
      </c>
      <c r="AW673" s="66" t="s">
        <v>755</v>
      </c>
      <c r="AX673" s="66" t="s">
        <v>755</v>
      </c>
      <c r="BA673" s="105" t="str">
        <f t="shared" si="99"/>
        <v/>
      </c>
      <c r="BB673" s="20" t="str">
        <f t="shared" si="100"/>
        <v/>
      </c>
      <c r="BE673" s="75" t="s">
        <v>755</v>
      </c>
      <c r="BF673" s="73" t="s">
        <v>755</v>
      </c>
      <c r="BG673" s="55" t="s">
        <v>755</v>
      </c>
      <c r="BH673" s="76" t="s">
        <v>755</v>
      </c>
      <c r="BI673" s="20" t="s">
        <v>755</v>
      </c>
      <c r="BJ673" s="20" t="s">
        <v>755</v>
      </c>
      <c r="BK673" s="55" t="s">
        <v>755</v>
      </c>
      <c r="BL673" s="71" t="s">
        <v>755</v>
      </c>
      <c r="BM673" s="77" t="s">
        <v>755</v>
      </c>
      <c r="BN673" s="78" t="s">
        <v>755</v>
      </c>
      <c r="BO673" s="77" t="s">
        <v>755</v>
      </c>
      <c r="BP673" s="78" t="s">
        <v>755</v>
      </c>
    </row>
    <row r="674" spans="1:68" x14ac:dyDescent="0.2">
      <c r="A674" s="20" t="s">
        <v>95</v>
      </c>
      <c r="B674" s="21" t="s">
        <v>20154</v>
      </c>
      <c r="C674" s="20" t="s">
        <v>202</v>
      </c>
      <c r="D674" s="20" t="s">
        <v>1</v>
      </c>
      <c r="E674" s="20" t="s">
        <v>77</v>
      </c>
      <c r="F674" s="20" t="s">
        <v>20191</v>
      </c>
      <c r="G674" s="20" t="s">
        <v>20086</v>
      </c>
      <c r="H674" s="20" t="s">
        <v>20193</v>
      </c>
      <c r="I674" s="19">
        <f t="shared" si="94"/>
        <v>40</v>
      </c>
      <c r="J674" s="20" t="s">
        <v>755</v>
      </c>
      <c r="K674" s="20" t="s">
        <v>206</v>
      </c>
      <c r="L674" s="95" t="str">
        <f>IF(M674&lt;&gt;"",IF(NOT(ISNA(INDEX(cc!B:B,MATCH(M674,cc!A:A,0)))),INDEX(cc!B:B,MATCH(M674,cc!A:A,0)),"0"),"")</f>
        <v>VMMC Technique and Sex (Male)</v>
      </c>
      <c r="M674" s="97" t="s">
        <v>213</v>
      </c>
      <c r="N674" s="28" t="str">
        <f t="shared" si="92"/>
        <v/>
      </c>
      <c r="O674" s="19" t="str">
        <f t="shared" si="95"/>
        <v>VMMC_CIRC (N, DSD, TechFollowUp&gt;14days/Sex): Voluntary Circumcised</v>
      </c>
      <c r="P674" s="19" t="str">
        <f t="shared" si="96"/>
        <v>VMMC_CIRC (N, DSD, TechFollowUp&gt;14days/Sex): Voluntary Circumcised</v>
      </c>
      <c r="Q674" s="19" t="str">
        <f t="shared" si="93"/>
        <v>VMMC_CIRC (N, DSD, TechFollowUp&gt;14d/Sex)</v>
      </c>
      <c r="R674" s="19" t="str">
        <f t="shared" si="97"/>
        <v>VMMC_CIRC_N_DSD_TechFollowUpgt14d_Sex</v>
      </c>
      <c r="S674" s="19" t="str">
        <f t="shared" si="98"/>
        <v>VMMC_CIRC_N_DSD_TechFollowUpgt14d_Sex_</v>
      </c>
      <c r="T674" s="19" t="b">
        <f>NOT(ISNA(VLOOKUP(B674,dbcodes!A:B,2,FALSE)))</f>
        <v>1</v>
      </c>
      <c r="U674" s="19" t="str">
        <f>IF(ISNA(VLOOKUP(B674,dbcodes!A:B,2,FALSE)),des!R2741,VLOOKUP(B674,dbcodes!A:B,2,FALSE))</f>
        <v>VMMC_CIRC_N_DSD_TechFollowUpgt14d_Sex</v>
      </c>
      <c r="W674" s="107" t="str">
        <f>IF(ISNA(VLOOKUP(C674,descriptions!A:B,2,FALSE)),des!V1913,IF(G674=" TARGET","Target ","")&amp;VLOOKUP(C674,descriptions!A:B,2,FALSE))</f>
        <v>Number of males circumcised as part of the voluntary medical male circumcision (VMMC) for HIV prevention program within the reporting period</v>
      </c>
      <c r="X674" s="20" t="s">
        <v>4</v>
      </c>
      <c r="Y674" s="20" t="s">
        <v>831</v>
      </c>
      <c r="Z674" s="20" t="s">
        <v>836</v>
      </c>
      <c r="AA674" s="20" t="s">
        <v>102</v>
      </c>
      <c r="AB674" s="20" t="s">
        <v>755</v>
      </c>
      <c r="AC674" s="19" t="str">
        <f>IF(AB674&lt;&gt;"",IF(NOT(ISNA(INDEX(os!A:A,MATCH(AB674,os!B:B,0)))),INDEX(os!A:A,MATCH(AB674,os!B:B,0)),"0"),"")</f>
        <v/>
      </c>
      <c r="AD674" s="20" t="s">
        <v>830</v>
      </c>
      <c r="AH674" s="93" t="str">
        <f>IF(NOT(ISNA(VLOOKUP(B:B,ResultsTargets!A:A,1,0))),"TRUE","")</f>
        <v>TRUE</v>
      </c>
      <c r="AI674" s="19" t="str">
        <f>IF(ISNA(VLOOKUP(C674,dim_techarea!A:B,2,FALSE)),"",VLOOKUP(C674,dim_techarea!A:B,2,FALSE))</f>
        <v>VMMC_CIRC</v>
      </c>
      <c r="AJ674" s="19" t="str">
        <f>IF(ISNA(VLOOKUP(AI674,dim_techarea!B:C,2,FALSE)),"",VLOOKUP(AI674,dim_techarea!B:C,2,FALSE))</f>
        <v>wdoUps1qb3V</v>
      </c>
      <c r="AK674" s="19" t="str">
        <f>IF(ISNA(VLOOKUP(TRIM(G674),dim_targetsresults!A:B,2,FALSE)),"",VLOOKUP(TRIM(G674),dim_targetsresults!A:C,2,FALSE))</f>
        <v>MER Results</v>
      </c>
      <c r="AL674" s="19" t="str">
        <f>IF(ISNA(VLOOKUP(AK674,dim_targetsresults!B:C,2,FALSE)),"",VLOOKUP(AK674,dim_targetsresults!B:C,2,FALSE))</f>
        <v>Jh0jDM5yQ2E</v>
      </c>
      <c r="AM674" s="19" t="str">
        <f>IF(ISNA(VLOOKUP(TRIM(D674),dim_numeratordenominator!A:B,2,FALSE)),"",VLOOKUP(TRIM(D674),dim_numeratordenominator!A:C,2,FALSE))</f>
        <v>Numerator</v>
      </c>
      <c r="AN674" s="19" t="str">
        <f>IF(ISNA(VLOOKUP(AM674,dim_numeratordenominator!B:C,2,FALSE)),"",VLOOKUP(AM674,dim_numeratordenominator!B:C,2,FALSE))</f>
        <v>Som9NRMQqV7</v>
      </c>
      <c r="AO674" s="19" t="str">
        <f>IF(ISNA(VLOOKUP(TRIM(E674),dim_supporttype!A:B,2,FALSE)),"",VLOOKUP(TRIM(E674),dim_supporttype!A:C,2,FALSE))</f>
        <v>DSD</v>
      </c>
      <c r="AP674" s="19" t="str">
        <f>IF(ISNA(VLOOKUP(AO674,dim_supporttype!B:C,2,FALSE)),"",VLOOKUP(AO674,dim_supporttype!B:C,2,FALSE))</f>
        <v>iM13vdNLWKb</v>
      </c>
      <c r="AQ674" s="19" t="str">
        <f>IF(ISNA(VLOOKUP(TRIM(F674),dim_disaggs!A:B,2,FALSE)),"No Disagg",VLOOKUP(TRIM(F674),dim_disaggs!A:B,2,FALSE))</f>
        <v>TechFollowUp&gt;14days/Sex</v>
      </c>
      <c r="AR674" s="19" t="str">
        <f>IF(ISNA(VLOOKUP(AQ674,dim_disaggs!B:C,2,FALSE)),"",VLOOKUP(AQ674,dim_disaggs!B:C,2,FALSE))</f>
        <v>nMIIq3OekNu</v>
      </c>
      <c r="AU674" s="72" t="s">
        <v>755</v>
      </c>
      <c r="AV674" s="73" t="s">
        <v>755</v>
      </c>
      <c r="AW674" s="66" t="s">
        <v>755</v>
      </c>
      <c r="AX674" s="66" t="s">
        <v>755</v>
      </c>
      <c r="BA674" s="105" t="str">
        <f t="shared" si="99"/>
        <v/>
      </c>
      <c r="BB674" s="20" t="str">
        <f t="shared" si="100"/>
        <v/>
      </c>
      <c r="BE674" s="75" t="s">
        <v>755</v>
      </c>
      <c r="BF674" s="73" t="s">
        <v>755</v>
      </c>
      <c r="BG674" s="55" t="s">
        <v>755</v>
      </c>
      <c r="BH674" s="76" t="s">
        <v>755</v>
      </c>
      <c r="BI674" s="20" t="s">
        <v>755</v>
      </c>
      <c r="BJ674" s="20" t="s">
        <v>755</v>
      </c>
      <c r="BK674" s="55" t="s">
        <v>755</v>
      </c>
      <c r="BL674" s="71" t="s">
        <v>755</v>
      </c>
      <c r="BM674" s="77" t="s">
        <v>755</v>
      </c>
      <c r="BN674" s="78" t="s">
        <v>755</v>
      </c>
      <c r="BO674" s="77" t="s">
        <v>755</v>
      </c>
      <c r="BP674" s="78" t="s">
        <v>755</v>
      </c>
    </row>
    <row r="675" spans="1:68" x14ac:dyDescent="0.2">
      <c r="A675" s="20" t="s">
        <v>95</v>
      </c>
      <c r="B675" s="21" t="s">
        <v>20155</v>
      </c>
      <c r="C675" s="20" t="s">
        <v>202</v>
      </c>
      <c r="D675" s="20" t="s">
        <v>1</v>
      </c>
      <c r="E675" s="20" t="s">
        <v>78</v>
      </c>
      <c r="F675" s="20" t="s">
        <v>20191</v>
      </c>
      <c r="G675" s="20" t="s">
        <v>20086</v>
      </c>
      <c r="H675" s="20" t="s">
        <v>20193</v>
      </c>
      <c r="I675" s="19">
        <f t="shared" si="94"/>
        <v>39</v>
      </c>
      <c r="J675" s="20" t="s">
        <v>755</v>
      </c>
      <c r="K675" s="20" t="s">
        <v>206</v>
      </c>
      <c r="L675" s="95" t="str">
        <f>IF(M675&lt;&gt;"",IF(NOT(ISNA(INDEX(cc!B:B,MATCH(M675,cc!A:A,0)))),INDEX(cc!B:B,MATCH(M675,cc!A:A,0)),"0"),"")</f>
        <v>VMMC Technique and Sex (Male)</v>
      </c>
      <c r="M675" s="97" t="s">
        <v>213</v>
      </c>
      <c r="N675" s="28" t="str">
        <f t="shared" ref="N675:N738" si="101">IF(G675=" RESULT","",G675)</f>
        <v/>
      </c>
      <c r="O675" s="19" t="str">
        <f t="shared" si="95"/>
        <v>VMMC_CIRC (N, TA, TechFollowUp&gt;14days/Sex): Voluntary Circumcised</v>
      </c>
      <c r="P675" s="19" t="str">
        <f t="shared" si="96"/>
        <v>VMMC_CIRC (N, TA, TechFollowUp&gt;14days/Sex): Voluntary Circumcised</v>
      </c>
      <c r="Q675" s="19" t="str">
        <f t="shared" si="93"/>
        <v>VMMC_CIRC (N, TA, TechFollowUp&gt;14d/Sex)</v>
      </c>
      <c r="R675" s="19" t="str">
        <f t="shared" si="97"/>
        <v>VMMC_CIRC_N_TA_TechFollowUpgt14d_Sex</v>
      </c>
      <c r="S675" s="19" t="str">
        <f t="shared" si="98"/>
        <v>VMMC_CIRC_N_TA_TechFollowUpgt14d_Sex_</v>
      </c>
      <c r="T675" s="19" t="b">
        <f>NOT(ISNA(VLOOKUP(B675,dbcodes!A:B,2,FALSE)))</f>
        <v>1</v>
      </c>
      <c r="U675" s="19" t="str">
        <f>IF(ISNA(VLOOKUP(B675,dbcodes!A:B,2,FALSE)),des!R2742,VLOOKUP(B675,dbcodes!A:B,2,FALSE))</f>
        <v>VMMC_CIRC_N_TA_TechFollowUpgt14d_Sex</v>
      </c>
      <c r="W675" s="107" t="str">
        <f>IF(ISNA(VLOOKUP(C675,descriptions!A:B,2,FALSE)),des!V1914,IF(G675=" TARGET","Target ","")&amp;VLOOKUP(C675,descriptions!A:B,2,FALSE))</f>
        <v>Number of males circumcised as part of the voluntary medical male circumcision (VMMC) for HIV prevention program within the reporting period</v>
      </c>
      <c r="X675" s="20" t="s">
        <v>4</v>
      </c>
      <c r="Y675" s="20" t="s">
        <v>831</v>
      </c>
      <c r="Z675" s="20" t="s">
        <v>836</v>
      </c>
      <c r="AA675" s="20" t="s">
        <v>102</v>
      </c>
      <c r="AB675" s="20" t="s">
        <v>755</v>
      </c>
      <c r="AC675" s="19" t="str">
        <f>IF(AB675&lt;&gt;"",IF(NOT(ISNA(INDEX(os!A:A,MATCH(AB675,os!B:B,0)))),INDEX(os!A:A,MATCH(AB675,os!B:B,0)),"0"),"")</f>
        <v/>
      </c>
      <c r="AD675" s="20" t="s">
        <v>830</v>
      </c>
      <c r="AH675" s="93" t="str">
        <f>IF(NOT(ISNA(VLOOKUP(B:B,ResultsTargets!A:A,1,0))),"TRUE","")</f>
        <v>TRUE</v>
      </c>
      <c r="AI675" s="19" t="str">
        <f>IF(ISNA(VLOOKUP(C675,dim_techarea!A:B,2,FALSE)),"",VLOOKUP(C675,dim_techarea!A:B,2,FALSE))</f>
        <v>VMMC_CIRC</v>
      </c>
      <c r="AJ675" s="19" t="str">
        <f>IF(ISNA(VLOOKUP(AI675,dim_techarea!B:C,2,FALSE)),"",VLOOKUP(AI675,dim_techarea!B:C,2,FALSE))</f>
        <v>wdoUps1qb3V</v>
      </c>
      <c r="AK675" s="19" t="str">
        <f>IF(ISNA(VLOOKUP(TRIM(G675),dim_targetsresults!A:B,2,FALSE)),"",VLOOKUP(TRIM(G675),dim_targetsresults!A:C,2,FALSE))</f>
        <v>MER Results</v>
      </c>
      <c r="AL675" s="19" t="str">
        <f>IF(ISNA(VLOOKUP(AK675,dim_targetsresults!B:C,2,FALSE)),"",VLOOKUP(AK675,dim_targetsresults!B:C,2,FALSE))</f>
        <v>Jh0jDM5yQ2E</v>
      </c>
      <c r="AM675" s="19" t="str">
        <f>IF(ISNA(VLOOKUP(TRIM(D675),dim_numeratordenominator!A:B,2,FALSE)),"",VLOOKUP(TRIM(D675),dim_numeratordenominator!A:C,2,FALSE))</f>
        <v>Numerator</v>
      </c>
      <c r="AN675" s="19" t="str">
        <f>IF(ISNA(VLOOKUP(AM675,dim_numeratordenominator!B:C,2,FALSE)),"",VLOOKUP(AM675,dim_numeratordenominator!B:C,2,FALSE))</f>
        <v>Som9NRMQqV7</v>
      </c>
      <c r="AO675" s="19" t="str">
        <f>IF(ISNA(VLOOKUP(TRIM(E675),dim_supporttype!A:B,2,FALSE)),"",VLOOKUP(TRIM(E675),dim_supporttype!A:C,2,FALSE))</f>
        <v>TA</v>
      </c>
      <c r="AP675" s="19" t="str">
        <f>IF(ISNA(VLOOKUP(AO675,dim_supporttype!B:C,2,FALSE)),"",VLOOKUP(AO675,dim_supporttype!B:C,2,FALSE))</f>
        <v>cRAGKdWIDn4</v>
      </c>
      <c r="AQ675" s="19" t="str">
        <f>IF(ISNA(VLOOKUP(TRIM(F675),dim_disaggs!A:B,2,FALSE)),"No Disagg",VLOOKUP(TRIM(F675),dim_disaggs!A:B,2,FALSE))</f>
        <v>TechFollowUp&gt;14days/Sex</v>
      </c>
      <c r="AR675" s="19" t="str">
        <f>IF(ISNA(VLOOKUP(AQ675,dim_disaggs!B:C,2,FALSE)),"",VLOOKUP(AQ675,dim_disaggs!B:C,2,FALSE))</f>
        <v>nMIIq3OekNu</v>
      </c>
      <c r="AU675" s="72" t="s">
        <v>755</v>
      </c>
      <c r="AV675" s="73" t="s">
        <v>755</v>
      </c>
      <c r="AW675" s="66" t="s">
        <v>755</v>
      </c>
      <c r="AX675" s="66" t="s">
        <v>755</v>
      </c>
      <c r="BA675" s="105" t="str">
        <f t="shared" si="99"/>
        <v/>
      </c>
      <c r="BB675" s="20" t="str">
        <f t="shared" si="100"/>
        <v/>
      </c>
      <c r="BE675" s="75" t="s">
        <v>755</v>
      </c>
      <c r="BF675" s="73" t="s">
        <v>755</v>
      </c>
      <c r="BG675" s="55" t="s">
        <v>755</v>
      </c>
      <c r="BH675" s="76" t="s">
        <v>755</v>
      </c>
      <c r="BI675" s="20" t="s">
        <v>755</v>
      </c>
      <c r="BJ675" s="20" t="s">
        <v>755</v>
      </c>
      <c r="BK675" s="55" t="s">
        <v>755</v>
      </c>
      <c r="BL675" s="71" t="s">
        <v>755</v>
      </c>
      <c r="BM675" s="77" t="s">
        <v>755</v>
      </c>
      <c r="BN675" s="78" t="s">
        <v>755</v>
      </c>
      <c r="BO675" s="77" t="s">
        <v>755</v>
      </c>
      <c r="BP675" s="78" t="s">
        <v>755</v>
      </c>
    </row>
    <row r="676" spans="1:68" x14ac:dyDescent="0.2">
      <c r="A676" s="20" t="s">
        <v>95</v>
      </c>
      <c r="B676" s="20" t="s">
        <v>198</v>
      </c>
      <c r="C676" s="20" t="s">
        <v>202</v>
      </c>
      <c r="D676" s="20" t="s">
        <v>1</v>
      </c>
      <c r="E676" s="20" t="s">
        <v>77</v>
      </c>
      <c r="F676" s="20" t="s">
        <v>20192</v>
      </c>
      <c r="G676" s="20" t="s">
        <v>20086</v>
      </c>
      <c r="H676" s="20" t="s">
        <v>20192</v>
      </c>
      <c r="I676" s="19">
        <f t="shared" si="94"/>
        <v>33</v>
      </c>
      <c r="J676" s="20" t="s">
        <v>755</v>
      </c>
      <c r="K676" s="20" t="s">
        <v>206</v>
      </c>
      <c r="L676" s="95" t="str">
        <f>IF(M676&lt;&gt;"",IF(NOT(ISNA(INDEX(cc!B:B,MATCH(M676,cc!A:A,0)))),INDEX(cc!B:B,MATCH(M676,cc!A:A,0)),"0"),"")</f>
        <v>VMMC Technique and Sex (Male)</v>
      </c>
      <c r="M676" s="97" t="s">
        <v>213</v>
      </c>
      <c r="N676" s="28" t="str">
        <f t="shared" si="101"/>
        <v/>
      </c>
      <c r="O676" s="19" t="str">
        <f t="shared" si="95"/>
        <v>VMMC_CIRC (N, DSD, Technique/Sex): Voluntary Circumcised</v>
      </c>
      <c r="P676" s="19" t="str">
        <f t="shared" si="96"/>
        <v>VMMC_CIRC (N, DSD, Technique/Sex): Voluntary Circumcised</v>
      </c>
      <c r="Q676" s="19" t="str">
        <f t="shared" si="93"/>
        <v>VMMC_CIRC (N, DSD, Technique/Sex)</v>
      </c>
      <c r="R676" s="19" t="str">
        <f t="shared" si="97"/>
        <v>VMMC_CIRC_N_DSD_Technique_Sex</v>
      </c>
      <c r="S676" s="19" t="str">
        <f t="shared" si="98"/>
        <v>VMMC_CIRC_N_DSD_Technique_Sex_</v>
      </c>
      <c r="T676" s="19" t="b">
        <f>NOT(ISNA(VLOOKUP(B676,dbcodes!A:B,2,FALSE)))</f>
        <v>1</v>
      </c>
      <c r="U676" s="19" t="str">
        <f>IF(ISNA(VLOOKUP(B676,dbcodes!A:B,2,FALSE)),des!R2743,VLOOKUP(B676,dbcodes!A:B,2,FALSE))</f>
        <v>VMMC_CIRC_N_DSD_Technique</v>
      </c>
      <c r="W676" s="107" t="str">
        <f>IF(ISNA(VLOOKUP(C676,descriptions!A:B,2,FALSE)),des!V1915,IF(G676=" TARGET","Target ","")&amp;VLOOKUP(C676,descriptions!A:B,2,FALSE))</f>
        <v>Number of males circumcised as part of the voluntary medical male circumcision (VMMC) for HIV prevention program within the reporting period</v>
      </c>
      <c r="X676" s="20" t="s">
        <v>4</v>
      </c>
      <c r="Y676" s="20" t="s">
        <v>831</v>
      </c>
      <c r="Z676" s="20" t="s">
        <v>836</v>
      </c>
      <c r="AA676" s="20" t="s">
        <v>102</v>
      </c>
      <c r="AB676" s="20" t="s">
        <v>755</v>
      </c>
      <c r="AC676" s="19" t="str">
        <f>IF(AB676&lt;&gt;"",IF(NOT(ISNA(INDEX(os!A:A,MATCH(AB676,os!B:B,0)))),INDEX(os!A:A,MATCH(AB676,os!B:B,0)),"0"),"")</f>
        <v/>
      </c>
      <c r="AD676" s="20" t="s">
        <v>830</v>
      </c>
      <c r="AH676" s="93" t="str">
        <f>IF(NOT(ISNA(VLOOKUP(B:B,ResultsTargets!A:A,1,0))),"TRUE","")</f>
        <v>TRUE</v>
      </c>
      <c r="AI676" s="19" t="str">
        <f>IF(ISNA(VLOOKUP(C676,dim_techarea!A:B,2,FALSE)),"",VLOOKUP(C676,dim_techarea!A:B,2,FALSE))</f>
        <v>VMMC_CIRC</v>
      </c>
      <c r="AJ676" s="19" t="str">
        <f>IF(ISNA(VLOOKUP(AI676,dim_techarea!B:C,2,FALSE)),"",VLOOKUP(AI676,dim_techarea!B:C,2,FALSE))</f>
        <v>wdoUps1qb3V</v>
      </c>
      <c r="AK676" s="19" t="str">
        <f>IF(ISNA(VLOOKUP(TRIM(G676),dim_targetsresults!A:B,2,FALSE)),"",VLOOKUP(TRIM(G676),dim_targetsresults!A:C,2,FALSE))</f>
        <v>MER Results</v>
      </c>
      <c r="AL676" s="19" t="str">
        <f>IF(ISNA(VLOOKUP(AK676,dim_targetsresults!B:C,2,FALSE)),"",VLOOKUP(AK676,dim_targetsresults!B:C,2,FALSE))</f>
        <v>Jh0jDM5yQ2E</v>
      </c>
      <c r="AM676" s="19" t="str">
        <f>IF(ISNA(VLOOKUP(TRIM(D676),dim_numeratordenominator!A:B,2,FALSE)),"",VLOOKUP(TRIM(D676),dim_numeratordenominator!A:C,2,FALSE))</f>
        <v>Numerator</v>
      </c>
      <c r="AN676" s="19" t="str">
        <f>IF(ISNA(VLOOKUP(AM676,dim_numeratordenominator!B:C,2,FALSE)),"",VLOOKUP(AM676,dim_numeratordenominator!B:C,2,FALSE))</f>
        <v>Som9NRMQqV7</v>
      </c>
      <c r="AO676" s="19" t="str">
        <f>IF(ISNA(VLOOKUP(TRIM(E676),dim_supporttype!A:B,2,FALSE)),"",VLOOKUP(TRIM(E676),dim_supporttype!A:C,2,FALSE))</f>
        <v>DSD</v>
      </c>
      <c r="AP676" s="19" t="str">
        <f>IF(ISNA(VLOOKUP(AO676,dim_supporttype!B:C,2,FALSE)),"",VLOOKUP(AO676,dim_supporttype!B:C,2,FALSE))</f>
        <v>iM13vdNLWKb</v>
      </c>
      <c r="AQ676" s="19" t="str">
        <f>IF(ISNA(VLOOKUP(TRIM(F676),dim_disaggs!A:B,2,FALSE)),"No Disagg",VLOOKUP(TRIM(F676),dim_disaggs!A:B,2,FALSE))</f>
        <v>Technique/Sex</v>
      </c>
      <c r="AR676" s="19" t="str">
        <f>IF(ISNA(VLOOKUP(AQ676,dim_disaggs!B:C,2,FALSE)),"",VLOOKUP(AQ676,dim_disaggs!B:C,2,FALSE))</f>
        <v>NlphmcvD1oj</v>
      </c>
      <c r="AU676" s="72" t="s">
        <v>755</v>
      </c>
      <c r="AV676" s="73" t="s">
        <v>755</v>
      </c>
      <c r="AW676" s="66" t="s">
        <v>755</v>
      </c>
      <c r="AX676" s="66" t="s">
        <v>755</v>
      </c>
      <c r="BA676" s="105" t="str">
        <f t="shared" si="99"/>
        <v/>
      </c>
      <c r="BB676" s="20" t="str">
        <f t="shared" si="100"/>
        <v/>
      </c>
      <c r="BE676" s="75" t="s">
        <v>755</v>
      </c>
      <c r="BF676" s="73" t="s">
        <v>755</v>
      </c>
      <c r="BG676" s="55" t="s">
        <v>755</v>
      </c>
      <c r="BH676" s="76" t="s">
        <v>755</v>
      </c>
      <c r="BI676" s="20" t="s">
        <v>755</v>
      </c>
      <c r="BJ676" s="20" t="s">
        <v>755</v>
      </c>
      <c r="BK676" s="55" t="s">
        <v>755</v>
      </c>
      <c r="BL676" s="71" t="s">
        <v>755</v>
      </c>
      <c r="BM676" s="77" t="s">
        <v>755</v>
      </c>
      <c r="BN676" s="78" t="s">
        <v>755</v>
      </c>
      <c r="BO676" s="77" t="s">
        <v>755</v>
      </c>
      <c r="BP676" s="78" t="s">
        <v>755</v>
      </c>
    </row>
    <row r="677" spans="1:68" x14ac:dyDescent="0.2">
      <c r="A677" s="20" t="s">
        <v>95</v>
      </c>
      <c r="B677" s="20" t="s">
        <v>201</v>
      </c>
      <c r="C677" s="20" t="s">
        <v>202</v>
      </c>
      <c r="D677" s="20" t="s">
        <v>1</v>
      </c>
      <c r="E677" s="20" t="s">
        <v>78</v>
      </c>
      <c r="F677" s="20" t="s">
        <v>20192</v>
      </c>
      <c r="G677" s="20" t="s">
        <v>20086</v>
      </c>
      <c r="H677" s="20" t="s">
        <v>20192</v>
      </c>
      <c r="I677" s="19">
        <f t="shared" si="94"/>
        <v>32</v>
      </c>
      <c r="J677" s="20" t="s">
        <v>755</v>
      </c>
      <c r="K677" s="20" t="s">
        <v>206</v>
      </c>
      <c r="L677" s="95" t="str">
        <f>IF(M677&lt;&gt;"",IF(NOT(ISNA(INDEX(cc!B:B,MATCH(M677,cc!A:A,0)))),INDEX(cc!B:B,MATCH(M677,cc!A:A,0)),"0"),"")</f>
        <v>VMMC Technique and Sex (Male)</v>
      </c>
      <c r="M677" s="97" t="s">
        <v>213</v>
      </c>
      <c r="N677" s="28" t="str">
        <f t="shared" si="101"/>
        <v/>
      </c>
      <c r="O677" s="19" t="str">
        <f t="shared" si="95"/>
        <v>VMMC_CIRC (N, TA, Technique/Sex): Voluntary Circumcised</v>
      </c>
      <c r="P677" s="19" t="str">
        <f t="shared" si="96"/>
        <v>VMMC_CIRC (N, TA, Technique/Sex): Voluntary Circumcised</v>
      </c>
      <c r="Q677" s="19" t="str">
        <f t="shared" si="93"/>
        <v>VMMC_CIRC (N, TA, Technique/Sex)</v>
      </c>
      <c r="R677" s="19" t="str">
        <f t="shared" si="97"/>
        <v>VMMC_CIRC_N_TA_Technique_Sex</v>
      </c>
      <c r="S677" s="19" t="str">
        <f t="shared" si="98"/>
        <v>VMMC_CIRC_N_TA_Technique_Sex_</v>
      </c>
      <c r="T677" s="19" t="b">
        <f>NOT(ISNA(VLOOKUP(B677,dbcodes!A:B,2,FALSE)))</f>
        <v>1</v>
      </c>
      <c r="U677" s="19" t="str">
        <f>IF(ISNA(VLOOKUP(B677,dbcodes!A:B,2,FALSE)),des!R2744,VLOOKUP(B677,dbcodes!A:B,2,FALSE))</f>
        <v>VMMC_CIRC_N_TA_Technique</v>
      </c>
      <c r="W677" s="107" t="str">
        <f>IF(ISNA(VLOOKUP(C677,descriptions!A:B,2,FALSE)),des!V1916,IF(G677=" TARGET","Target ","")&amp;VLOOKUP(C677,descriptions!A:B,2,FALSE))</f>
        <v>Number of males circumcised as part of the voluntary medical male circumcision (VMMC) for HIV prevention program within the reporting period</v>
      </c>
      <c r="X677" s="20" t="s">
        <v>4</v>
      </c>
      <c r="Y677" s="20" t="s">
        <v>831</v>
      </c>
      <c r="Z677" s="20" t="s">
        <v>836</v>
      </c>
      <c r="AA677" s="20" t="s">
        <v>102</v>
      </c>
      <c r="AB677" s="20" t="s">
        <v>755</v>
      </c>
      <c r="AC677" s="19" t="str">
        <f>IF(AB677&lt;&gt;"",IF(NOT(ISNA(INDEX(os!A:A,MATCH(AB677,os!B:B,0)))),INDEX(os!A:A,MATCH(AB677,os!B:B,0)),"0"),"")</f>
        <v/>
      </c>
      <c r="AD677" s="20" t="s">
        <v>830</v>
      </c>
      <c r="AH677" s="93" t="str">
        <f>IF(NOT(ISNA(VLOOKUP(B:B,ResultsTargets!A:A,1,0))),"TRUE","")</f>
        <v>TRUE</v>
      </c>
      <c r="AI677" s="19" t="str">
        <f>IF(ISNA(VLOOKUP(C677,dim_techarea!A:B,2,FALSE)),"",VLOOKUP(C677,dim_techarea!A:B,2,FALSE))</f>
        <v>VMMC_CIRC</v>
      </c>
      <c r="AJ677" s="19" t="str">
        <f>IF(ISNA(VLOOKUP(AI677,dim_techarea!B:C,2,FALSE)),"",VLOOKUP(AI677,dim_techarea!B:C,2,FALSE))</f>
        <v>wdoUps1qb3V</v>
      </c>
      <c r="AK677" s="19" t="str">
        <f>IF(ISNA(VLOOKUP(TRIM(G677),dim_targetsresults!A:B,2,FALSE)),"",VLOOKUP(TRIM(G677),dim_targetsresults!A:C,2,FALSE))</f>
        <v>MER Results</v>
      </c>
      <c r="AL677" s="19" t="str">
        <f>IF(ISNA(VLOOKUP(AK677,dim_targetsresults!B:C,2,FALSE)),"",VLOOKUP(AK677,dim_targetsresults!B:C,2,FALSE))</f>
        <v>Jh0jDM5yQ2E</v>
      </c>
      <c r="AM677" s="19" t="str">
        <f>IF(ISNA(VLOOKUP(TRIM(D677),dim_numeratordenominator!A:B,2,FALSE)),"",VLOOKUP(TRIM(D677),dim_numeratordenominator!A:C,2,FALSE))</f>
        <v>Numerator</v>
      </c>
      <c r="AN677" s="19" t="str">
        <f>IF(ISNA(VLOOKUP(AM677,dim_numeratordenominator!B:C,2,FALSE)),"",VLOOKUP(AM677,dim_numeratordenominator!B:C,2,FALSE))</f>
        <v>Som9NRMQqV7</v>
      </c>
      <c r="AO677" s="19" t="str">
        <f>IF(ISNA(VLOOKUP(TRIM(E677),dim_supporttype!A:B,2,FALSE)),"",VLOOKUP(TRIM(E677),dim_supporttype!A:C,2,FALSE))</f>
        <v>TA</v>
      </c>
      <c r="AP677" s="19" t="str">
        <f>IF(ISNA(VLOOKUP(AO677,dim_supporttype!B:C,2,FALSE)),"",VLOOKUP(AO677,dim_supporttype!B:C,2,FALSE))</f>
        <v>cRAGKdWIDn4</v>
      </c>
      <c r="AQ677" s="19" t="str">
        <f>IF(ISNA(VLOOKUP(TRIM(F677),dim_disaggs!A:B,2,FALSE)),"No Disagg",VLOOKUP(TRIM(F677),dim_disaggs!A:B,2,FALSE))</f>
        <v>Technique/Sex</v>
      </c>
      <c r="AR677" s="19" t="str">
        <f>IF(ISNA(VLOOKUP(AQ677,dim_disaggs!B:C,2,FALSE)),"",VLOOKUP(AQ677,dim_disaggs!B:C,2,FALSE))</f>
        <v>NlphmcvD1oj</v>
      </c>
      <c r="AU677" s="72" t="s">
        <v>755</v>
      </c>
      <c r="AV677" s="73" t="s">
        <v>755</v>
      </c>
      <c r="AW677" s="66" t="s">
        <v>755</v>
      </c>
      <c r="AX677" s="66" t="s">
        <v>755</v>
      </c>
      <c r="BA677" s="105" t="str">
        <f t="shared" si="99"/>
        <v/>
      </c>
      <c r="BB677" s="20" t="str">
        <f t="shared" si="100"/>
        <v/>
      </c>
      <c r="BE677" s="75" t="s">
        <v>755</v>
      </c>
      <c r="BF677" s="73" t="s">
        <v>755</v>
      </c>
      <c r="BG677" s="55" t="s">
        <v>755</v>
      </c>
      <c r="BH677" s="76" t="s">
        <v>755</v>
      </c>
      <c r="BI677" s="20" t="s">
        <v>755</v>
      </c>
      <c r="BJ677" s="20" t="s">
        <v>755</v>
      </c>
      <c r="BK677" s="55" t="s">
        <v>755</v>
      </c>
      <c r="BL677" s="71" t="s">
        <v>755</v>
      </c>
      <c r="BM677" s="77" t="s">
        <v>755</v>
      </c>
      <c r="BN677" s="78" t="s">
        <v>755</v>
      </c>
      <c r="BO677" s="77" t="s">
        <v>755</v>
      </c>
      <c r="BP677" s="78" t="s">
        <v>755</v>
      </c>
    </row>
    <row r="678" spans="1:68" x14ac:dyDescent="0.2">
      <c r="A678" s="20" t="s">
        <v>95</v>
      </c>
      <c r="B678" s="20" t="s">
        <v>266</v>
      </c>
      <c r="C678" s="20" t="s">
        <v>202</v>
      </c>
      <c r="D678" s="20" t="s">
        <v>1</v>
      </c>
      <c r="E678" s="20" t="s">
        <v>264</v>
      </c>
      <c r="G678" s="20" t="s">
        <v>20086</v>
      </c>
      <c r="I678" s="19">
        <f t="shared" si="94"/>
        <v>28</v>
      </c>
      <c r="J678" s="20" t="s">
        <v>755</v>
      </c>
      <c r="K678" s="20" t="s">
        <v>206</v>
      </c>
      <c r="L678" s="95" t="str">
        <f>IF(M678&lt;&gt;"",IF(NOT(ISNA(INDEX(cc!B:B,MATCH(M678,cc!A:A,0)))),INDEX(cc!B:B,MATCH(M678,cc!A:A,0)),"0"),"")</f>
        <v>default</v>
      </c>
      <c r="M678" s="97" t="s">
        <v>13</v>
      </c>
      <c r="N678" s="28" t="str">
        <f t="shared" si="101"/>
        <v/>
      </c>
      <c r="O678" s="19" t="str">
        <f t="shared" si="95"/>
        <v>VMMC_CIRC (N, DSD_NARRATIVE): Voluntary Circumcised</v>
      </c>
      <c r="P678" s="19" t="str">
        <f t="shared" si="96"/>
        <v>VMMC_CIRC (N, DSD_NARRATIVE): Voluntary Circumcised</v>
      </c>
      <c r="Q678" s="19" t="str">
        <f t="shared" si="93"/>
        <v>VMMC_CIRC (N, DSD_NARRATIVE)</v>
      </c>
      <c r="R678" s="19" t="str">
        <f t="shared" si="97"/>
        <v>VMMC_CIRC_N_DSD_NARRATIVE</v>
      </c>
      <c r="S678" s="19" t="str">
        <f t="shared" si="98"/>
        <v>VMMC_CIRC_N_DSD_NARRATIVE_</v>
      </c>
      <c r="T678" s="19" t="b">
        <f>NOT(ISNA(VLOOKUP(B678,dbcodes!A:B,2,FALSE)))</f>
        <v>1</v>
      </c>
      <c r="U678" s="19" t="str">
        <f>IF(ISNA(VLOOKUP(B678,dbcodes!A:B,2,FALSE)),des!R2745,VLOOKUP(B678,dbcodes!A:B,2,FALSE))</f>
        <v>VMMC_CIRC_N_DSD_NARRATIVE</v>
      </c>
      <c r="W678" s="107" t="str">
        <f>IF(ISNA(VLOOKUP(C678,descriptions!A:B,2,FALSE)),des!V1919,IF(G678=" TARGET","Target ","")&amp;VLOOKUP(C678,descriptions!A:B,2,FALSE))</f>
        <v>Number of males circumcised as part of the voluntary medical male circumcision (VMMC) for HIV prevention program within the reporting period</v>
      </c>
      <c r="X678" s="20" t="s">
        <v>9</v>
      </c>
      <c r="Y678" s="20" t="s">
        <v>831</v>
      </c>
      <c r="Z678" s="20" t="s">
        <v>836</v>
      </c>
      <c r="AA678" s="20" t="s">
        <v>102</v>
      </c>
      <c r="AB678" s="20" t="s">
        <v>755</v>
      </c>
      <c r="AC678" s="19" t="str">
        <f>IF(AB678&lt;&gt;"",IF(NOT(ISNA(INDEX(os!A:A,MATCH(AB678,os!B:B,0)))),INDEX(os!A:A,MATCH(AB678,os!B:B,0)),"0"),"")</f>
        <v/>
      </c>
      <c r="AD678" s="20" t="s">
        <v>830</v>
      </c>
      <c r="AH678" s="93" t="str">
        <f>IF(NOT(ISNA(VLOOKUP(B:B,ResultsTargets!A:A,1,0))),"TRUE","")</f>
        <v>TRUE</v>
      </c>
      <c r="AI678" s="19" t="str">
        <f>IF(ISNA(VLOOKUP(C678,dim_techarea!A:B,2,FALSE)),"",VLOOKUP(C678,dim_techarea!A:B,2,FALSE))</f>
        <v>VMMC_CIRC</v>
      </c>
      <c r="AJ678" s="19" t="str">
        <f>IF(ISNA(VLOOKUP(AI678,dim_techarea!B:C,2,FALSE)),"",VLOOKUP(AI678,dim_techarea!B:C,2,FALSE))</f>
        <v>wdoUps1qb3V</v>
      </c>
      <c r="AK678" s="19" t="str">
        <f>IF(ISNA(VLOOKUP(TRIM(G678),dim_targetsresults!A:B,2,FALSE)),"",VLOOKUP(TRIM(G678),dim_targetsresults!A:C,2,FALSE))</f>
        <v>MER Results</v>
      </c>
      <c r="AL678" s="19" t="str">
        <f>IF(ISNA(VLOOKUP(AK678,dim_targetsresults!B:C,2,FALSE)),"",VLOOKUP(AK678,dim_targetsresults!B:C,2,FALSE))</f>
        <v>Jh0jDM5yQ2E</v>
      </c>
      <c r="AM678" s="19" t="str">
        <f>IF(ISNA(VLOOKUP(TRIM(D678),dim_numeratordenominator!A:B,2,FALSE)),"",VLOOKUP(TRIM(D678),dim_numeratordenominator!A:C,2,FALSE))</f>
        <v>Numerator</v>
      </c>
      <c r="AN678" s="19" t="str">
        <f>IF(ISNA(VLOOKUP(AM678,dim_numeratordenominator!B:C,2,FALSE)),"",VLOOKUP(AM678,dim_numeratordenominator!B:C,2,FALSE))</f>
        <v>Som9NRMQqV7</v>
      </c>
      <c r="AO678" s="19" t="str">
        <f>IF(ISNA(VLOOKUP(TRIM(E678),dim_supporttype!A:B,2,FALSE)),"",VLOOKUP(TRIM(E678),dim_supporttype!A:C,2,FALSE))</f>
        <v>DSD Narratives</v>
      </c>
      <c r="AP678" s="19" t="str">
        <f>IF(ISNA(VLOOKUP(AO678,dim_supporttype!B:C,2,FALSE)),"",VLOOKUP(AO678,dim_supporttype!B:C,2,FALSE))</f>
        <v>ySGf8v2q9Rm</v>
      </c>
      <c r="AQ678" s="19" t="str">
        <f>IF(ISNA(VLOOKUP(TRIM(F678),dim_disaggs!A:B,2,FALSE)),"No Disagg",VLOOKUP(TRIM(F678),dim_disaggs!A:B,2,FALSE))</f>
        <v>No Disagg</v>
      </c>
      <c r="AR678" s="19" t="str">
        <f>IF(ISNA(VLOOKUP(AQ678,dim_disaggs!B:C,2,FALSE)),"",VLOOKUP(AQ678,dim_disaggs!B:C,2,FALSE))</f>
        <v>werJlVT6sf3</v>
      </c>
      <c r="AU678" s="72" t="s">
        <v>755</v>
      </c>
      <c r="AV678" s="73" t="s">
        <v>755</v>
      </c>
      <c r="AW678" s="66" t="s">
        <v>755</v>
      </c>
      <c r="AX678" s="66" t="s">
        <v>755</v>
      </c>
      <c r="BA678" s="105" t="str">
        <f t="shared" si="99"/>
        <v/>
      </c>
      <c r="BB678" s="20" t="str">
        <f t="shared" si="100"/>
        <v/>
      </c>
      <c r="BE678" s="75" t="s">
        <v>755</v>
      </c>
      <c r="BF678" s="73" t="s">
        <v>755</v>
      </c>
      <c r="BG678" s="55" t="s">
        <v>755</v>
      </c>
      <c r="BH678" s="76" t="s">
        <v>755</v>
      </c>
      <c r="BI678" s="20" t="s">
        <v>755</v>
      </c>
      <c r="BJ678" s="20" t="s">
        <v>755</v>
      </c>
      <c r="BK678" s="55" t="s">
        <v>755</v>
      </c>
      <c r="BL678" s="71" t="s">
        <v>755</v>
      </c>
      <c r="BM678" s="77" t="s">
        <v>755</v>
      </c>
      <c r="BN678" s="78" t="s">
        <v>755</v>
      </c>
      <c r="BO678" s="77" t="s">
        <v>755</v>
      </c>
      <c r="BP678" s="78" t="s">
        <v>755</v>
      </c>
    </row>
    <row r="679" spans="1:68" x14ac:dyDescent="0.2">
      <c r="A679" s="20" t="s">
        <v>95</v>
      </c>
      <c r="B679" s="20" t="s">
        <v>267</v>
      </c>
      <c r="C679" s="20" t="s">
        <v>202</v>
      </c>
      <c r="D679" s="20" t="s">
        <v>1</v>
      </c>
      <c r="E679" s="20" t="s">
        <v>265</v>
      </c>
      <c r="G679" s="20" t="s">
        <v>20086</v>
      </c>
      <c r="I679" s="19">
        <f t="shared" si="94"/>
        <v>27</v>
      </c>
      <c r="J679" s="20" t="s">
        <v>755</v>
      </c>
      <c r="K679" s="20" t="s">
        <v>206</v>
      </c>
      <c r="L679" s="95" t="str">
        <f>IF(M679&lt;&gt;"",IF(NOT(ISNA(INDEX(cc!B:B,MATCH(M679,cc!A:A,0)))),INDEX(cc!B:B,MATCH(M679,cc!A:A,0)),"0"),"")</f>
        <v>default</v>
      </c>
      <c r="M679" s="97" t="s">
        <v>13</v>
      </c>
      <c r="N679" s="28" t="str">
        <f t="shared" si="101"/>
        <v/>
      </c>
      <c r="O679" s="19" t="str">
        <f t="shared" si="95"/>
        <v>VMMC_CIRC (N, TA_NARRATIVE): Voluntary Circumcised</v>
      </c>
      <c r="P679" s="19" t="str">
        <f t="shared" si="96"/>
        <v>VMMC_CIRC (N, TA_NARRATIVE): Voluntary Circumcised</v>
      </c>
      <c r="Q679" s="19" t="str">
        <f t="shared" si="93"/>
        <v>VMMC_CIRC (N, TA_NARRATIVE)</v>
      </c>
      <c r="R679" s="19" t="str">
        <f t="shared" si="97"/>
        <v>VMMC_CIRC_N_TA_NARRATIVE</v>
      </c>
      <c r="S679" s="19" t="str">
        <f t="shared" si="98"/>
        <v>VMMC_CIRC_N_TA_NARRATIVE_</v>
      </c>
      <c r="T679" s="19" t="b">
        <f>NOT(ISNA(VLOOKUP(B679,dbcodes!A:B,2,FALSE)))</f>
        <v>1</v>
      </c>
      <c r="U679" s="19" t="str">
        <f>IF(ISNA(VLOOKUP(B679,dbcodes!A:B,2,FALSE)),des!R2746,VLOOKUP(B679,dbcodes!A:B,2,FALSE))</f>
        <v>VMMC_CIRC_N_TA_NARRATIVE</v>
      </c>
      <c r="W679" s="107" t="str">
        <f>IF(ISNA(VLOOKUP(C679,descriptions!A:B,2,FALSE)),des!V1920,IF(G679=" TARGET","Target ","")&amp;VLOOKUP(C679,descriptions!A:B,2,FALSE))</f>
        <v>Number of males circumcised as part of the voluntary medical male circumcision (VMMC) for HIV prevention program within the reporting period</v>
      </c>
      <c r="X679" s="20" t="s">
        <v>9</v>
      </c>
      <c r="Y679" s="20" t="s">
        <v>831</v>
      </c>
      <c r="Z679" s="20" t="s">
        <v>836</v>
      </c>
      <c r="AA679" s="20" t="s">
        <v>102</v>
      </c>
      <c r="AB679" s="20" t="s">
        <v>755</v>
      </c>
      <c r="AC679" s="19" t="str">
        <f>IF(AB679&lt;&gt;"",IF(NOT(ISNA(INDEX(os!A:A,MATCH(AB679,os!B:B,0)))),INDEX(os!A:A,MATCH(AB679,os!B:B,0)),"0"),"")</f>
        <v/>
      </c>
      <c r="AD679" s="20" t="s">
        <v>830</v>
      </c>
      <c r="AH679" s="93" t="str">
        <f>IF(NOT(ISNA(VLOOKUP(B:B,ResultsTargets!A:A,1,0))),"TRUE","")</f>
        <v>TRUE</v>
      </c>
      <c r="AI679" s="19" t="str">
        <f>IF(ISNA(VLOOKUP(C679,dim_techarea!A:B,2,FALSE)),"",VLOOKUP(C679,dim_techarea!A:B,2,FALSE))</f>
        <v>VMMC_CIRC</v>
      </c>
      <c r="AJ679" s="19" t="str">
        <f>IF(ISNA(VLOOKUP(AI679,dim_techarea!B:C,2,FALSE)),"",VLOOKUP(AI679,dim_techarea!B:C,2,FALSE))</f>
        <v>wdoUps1qb3V</v>
      </c>
      <c r="AK679" s="19" t="str">
        <f>IF(ISNA(VLOOKUP(TRIM(G679),dim_targetsresults!A:B,2,FALSE)),"",VLOOKUP(TRIM(G679),dim_targetsresults!A:C,2,FALSE))</f>
        <v>MER Results</v>
      </c>
      <c r="AL679" s="19" t="str">
        <f>IF(ISNA(VLOOKUP(AK679,dim_targetsresults!B:C,2,FALSE)),"",VLOOKUP(AK679,dim_targetsresults!B:C,2,FALSE))</f>
        <v>Jh0jDM5yQ2E</v>
      </c>
      <c r="AM679" s="19" t="str">
        <f>IF(ISNA(VLOOKUP(TRIM(D679),dim_numeratordenominator!A:B,2,FALSE)),"",VLOOKUP(TRIM(D679),dim_numeratordenominator!A:C,2,FALSE))</f>
        <v>Numerator</v>
      </c>
      <c r="AN679" s="19" t="str">
        <f>IF(ISNA(VLOOKUP(AM679,dim_numeratordenominator!B:C,2,FALSE)),"",VLOOKUP(AM679,dim_numeratordenominator!B:C,2,FALSE))</f>
        <v>Som9NRMQqV7</v>
      </c>
      <c r="AO679" s="19" t="str">
        <f>IF(ISNA(VLOOKUP(TRIM(E679),dim_supporttype!A:B,2,FALSE)),"",VLOOKUP(TRIM(E679),dim_supporttype!A:C,2,FALSE))</f>
        <v>TA Narratives</v>
      </c>
      <c r="AP679" s="19" t="str">
        <f>IF(ISNA(VLOOKUP(AO679,dim_supporttype!B:C,2,FALSE)),"",VLOOKUP(AO679,dim_supporttype!B:C,2,FALSE))</f>
        <v>aBZapfNWlIU</v>
      </c>
      <c r="AQ679" s="19" t="str">
        <f>IF(ISNA(VLOOKUP(TRIM(F679),dim_disaggs!A:B,2,FALSE)),"No Disagg",VLOOKUP(TRIM(F679),dim_disaggs!A:B,2,FALSE))</f>
        <v>No Disagg</v>
      </c>
      <c r="AR679" s="19" t="str">
        <f>IF(ISNA(VLOOKUP(AQ679,dim_disaggs!B:C,2,FALSE)),"",VLOOKUP(AQ679,dim_disaggs!B:C,2,FALSE))</f>
        <v>werJlVT6sf3</v>
      </c>
      <c r="AU679" s="72" t="s">
        <v>755</v>
      </c>
      <c r="AV679" s="73" t="s">
        <v>755</v>
      </c>
      <c r="AW679" s="66" t="s">
        <v>755</v>
      </c>
      <c r="AX679" s="66" t="s">
        <v>755</v>
      </c>
      <c r="BA679" s="105" t="str">
        <f t="shared" si="99"/>
        <v/>
      </c>
      <c r="BB679" s="20" t="str">
        <f t="shared" si="100"/>
        <v/>
      </c>
      <c r="BE679" s="75" t="s">
        <v>755</v>
      </c>
      <c r="BF679" s="73" t="s">
        <v>755</v>
      </c>
      <c r="BG679" s="55" t="s">
        <v>755</v>
      </c>
      <c r="BH679" s="76" t="s">
        <v>755</v>
      </c>
      <c r="BI679" s="20" t="s">
        <v>755</v>
      </c>
      <c r="BJ679" s="20" t="s">
        <v>755</v>
      </c>
      <c r="BK679" s="55" t="s">
        <v>755</v>
      </c>
      <c r="BL679" s="71" t="s">
        <v>755</v>
      </c>
      <c r="BM679" s="77" t="s">
        <v>755</v>
      </c>
      <c r="BN679" s="78" t="s">
        <v>755</v>
      </c>
      <c r="BO679" s="77" t="s">
        <v>755</v>
      </c>
      <c r="BP679" s="78" t="s">
        <v>755</v>
      </c>
    </row>
    <row r="680" spans="1:68" x14ac:dyDescent="0.2">
      <c r="A680" s="20" t="s">
        <v>95</v>
      </c>
      <c r="B680" s="42" t="s">
        <v>25611</v>
      </c>
      <c r="C680" s="10" t="s">
        <v>202</v>
      </c>
      <c r="D680" s="10" t="s">
        <v>1</v>
      </c>
      <c r="E680" s="12" t="s">
        <v>25556</v>
      </c>
      <c r="F680" s="22" t="s">
        <v>19992</v>
      </c>
      <c r="G680" s="10" t="s">
        <v>20086</v>
      </c>
      <c r="H680" s="22" t="s">
        <v>19992</v>
      </c>
      <c r="I680" s="19">
        <f t="shared" si="94"/>
        <v>36</v>
      </c>
      <c r="J680" s="20" t="s">
        <v>755</v>
      </c>
      <c r="K680" s="20" t="s">
        <v>206</v>
      </c>
      <c r="L680" s="95" t="str">
        <f>IF(M680&lt;&gt;"",IF(NOT(ISNA(INDEX(cc!B:B,MATCH(M680,cc!A:A,0)))),INDEX(cc!B:B,MATCH(M680,cc!A:A,0)),"0"),"")</f>
        <v>Age (&lt;1-50+-uk, 12), HIV Status (Inc Unknown) and Sex (Male)</v>
      </c>
      <c r="M680" s="97" t="s">
        <v>20664</v>
      </c>
      <c r="N680" s="28" t="str">
        <f t="shared" si="101"/>
        <v/>
      </c>
      <c r="O680" s="19" t="str">
        <f t="shared" si="95"/>
        <v>VMMC_CIRC (N, CS, Age/Sex/HIVStatus): Voluntary Circumcised</v>
      </c>
      <c r="P680" s="19" t="str">
        <f t="shared" si="96"/>
        <v>VMMC_CIRC (N, CS, Age/Sex/HIVStatus): Voluntary Circumcised</v>
      </c>
      <c r="Q680" s="19" t="str">
        <f t="shared" ref="Q680:Q743" si="102">IF(G680=" RESULT",CONCATENATE(C680, " (",_xlfn.TEXTJOIN(", ",TRUE,D680,E680,H680),")",J680),CONCATENATE(C680, " (",_xlfn.TEXTJOIN(", ",TRUE,D680,E680,H680),")",G680,J680))</f>
        <v>VMMC_CIRC (N, CS, Age/Sex/HIVStatus)</v>
      </c>
      <c r="R680" s="19" t="str">
        <f t="shared" si="97"/>
        <v>VMMC_CIRC_N_CS_Age_Sex_HIVStatus</v>
      </c>
      <c r="S680" s="19" t="str">
        <f t="shared" si="98"/>
        <v>VMMC_CIRC_N_CS_Age_Sex_HIVStatus_</v>
      </c>
      <c r="T680" s="19" t="b">
        <f>NOT(ISNA(VLOOKUP(B680,dbcodes!A:B,2,FALSE)))</f>
        <v>0</v>
      </c>
      <c r="U680" s="19">
        <f>IF(ISNA(VLOOKUP(B680,dbcodes!A:B,2,FALSE)),des!R2747,VLOOKUP(B680,dbcodes!A:B,2,FALSE))</f>
        <v>0</v>
      </c>
      <c r="W680" s="107" t="str">
        <f>IF(ISNA(VLOOKUP(C680,descriptions!A:B,2,FALSE)),des!V1908,IF(G680=" TARGET","Target ","")&amp;VLOOKUP(C680,descriptions!A:B,2,FALSE))</f>
        <v>Number of males circumcised as part of the voluntary medical male circumcision (VMMC) for HIV prevention program within the reporting period</v>
      </c>
      <c r="X680" s="20" t="s">
        <v>4</v>
      </c>
      <c r="Y680" s="20" t="s">
        <v>831</v>
      </c>
      <c r="Z680" s="20" t="s">
        <v>836</v>
      </c>
      <c r="AA680" s="20" t="s">
        <v>102</v>
      </c>
      <c r="AB680" s="20" t="s">
        <v>755</v>
      </c>
      <c r="AC680" s="19" t="str">
        <f>IF(AB680&lt;&gt;"",IF(NOT(ISNA(INDEX(os!A:A,MATCH(AB680,os!B:B,0)))),INDEX(os!A:A,MATCH(AB680,os!B:B,0)),"0"),"")</f>
        <v/>
      </c>
      <c r="AD680" s="20" t="s">
        <v>830</v>
      </c>
      <c r="AH680" s="93" t="str">
        <f>IF(NOT(ISNA(VLOOKUP(B:B,ResultsTargets!A:A,1,0))),"TRUE","")</f>
        <v>TRUE</v>
      </c>
      <c r="AI680" s="19" t="str">
        <f>IF(ISNA(VLOOKUP(C680,dim_techarea!A:B,2,FALSE)),"",VLOOKUP(C680,dim_techarea!A:B,2,FALSE))</f>
        <v>VMMC_CIRC</v>
      </c>
      <c r="AJ680" s="19" t="str">
        <f>IF(ISNA(VLOOKUP(AI680,dim_techarea!B:C,2,FALSE)),"",VLOOKUP(AI680,dim_techarea!B:C,2,FALSE))</f>
        <v>wdoUps1qb3V</v>
      </c>
      <c r="AK680" s="19" t="str">
        <f>IF(ISNA(VLOOKUP(TRIM(G680),dim_targetsresults!A:B,2,FALSE)),"",VLOOKUP(TRIM(G680),dim_targetsresults!A:C,2,FALSE))</f>
        <v>MER Results</v>
      </c>
      <c r="AL680" s="19" t="str">
        <f>IF(ISNA(VLOOKUP(AK680,dim_targetsresults!B:C,2,FALSE)),"",VLOOKUP(AK680,dim_targetsresults!B:C,2,FALSE))</f>
        <v>Jh0jDM5yQ2E</v>
      </c>
      <c r="AM680" s="19" t="str">
        <f>IF(ISNA(VLOOKUP(TRIM(D680),dim_numeratordenominator!A:B,2,FALSE)),"",VLOOKUP(TRIM(D680),dim_numeratordenominator!A:C,2,FALSE))</f>
        <v>Numerator</v>
      </c>
      <c r="AN680" s="19" t="str">
        <f>IF(ISNA(VLOOKUP(AM680,dim_numeratordenominator!B:C,2,FALSE)),"",VLOOKUP(AM680,dim_numeratordenominator!B:C,2,FALSE))</f>
        <v>Som9NRMQqV7</v>
      </c>
      <c r="AO680" s="19" t="str">
        <f>IF(ISNA(VLOOKUP(TRIM(E680),dim_supporttype!A:B,2,FALSE)),"",VLOOKUP(TRIM(E680),dim_supporttype!A:C,2,FALSE))</f>
        <v>CS</v>
      </c>
      <c r="AP680" s="19" t="str">
        <f>IF(ISNA(VLOOKUP(AO680,dim_supporttype!B:C,2,FALSE)),"",VLOOKUP(AO680,dim_supporttype!B:C,2,FALSE))</f>
        <v>lvaJoXT3kCK</v>
      </c>
      <c r="AQ680" s="19" t="str">
        <f>IF(ISNA(VLOOKUP(TRIM(F680),dim_disaggs!A:B,2,FALSE)),"No Disagg",VLOOKUP(TRIM(F680),dim_disaggs!A:B,2,FALSE))</f>
        <v>Age/Sex/HIVStatus</v>
      </c>
      <c r="AR680" s="19" t="str">
        <f>IF(ISNA(VLOOKUP(AQ680,dim_disaggs!B:C,2,FALSE)),"",VLOOKUP(AQ680,dim_disaggs!B:C,2,FALSE))</f>
        <v>pxz2gGSIQhG</v>
      </c>
      <c r="AW680" s="65" t="s">
        <v>25667</v>
      </c>
      <c r="AX680" s="66" t="s">
        <v>25433</v>
      </c>
      <c r="BA680" s="105" t="str">
        <f t="shared" si="99"/>
        <v/>
      </c>
      <c r="BB680" s="20" t="str">
        <f t="shared" si="100"/>
        <v/>
      </c>
      <c r="BE680" s="75" t="s">
        <v>755</v>
      </c>
      <c r="BF680" s="73" t="s">
        <v>755</v>
      </c>
      <c r="BG680" s="55" t="s">
        <v>755</v>
      </c>
      <c r="BH680" s="76" t="s">
        <v>755</v>
      </c>
      <c r="BI680" s="20" t="s">
        <v>755</v>
      </c>
      <c r="BJ680" s="20" t="s">
        <v>755</v>
      </c>
      <c r="BK680" s="55" t="s">
        <v>755</v>
      </c>
      <c r="BL680" s="71" t="s">
        <v>755</v>
      </c>
      <c r="BM680" s="77" t="s">
        <v>755</v>
      </c>
      <c r="BN680" s="78" t="s">
        <v>755</v>
      </c>
      <c r="BO680" s="77" t="s">
        <v>755</v>
      </c>
      <c r="BP680" s="78" t="s">
        <v>755</v>
      </c>
    </row>
    <row r="681" spans="1:68" x14ac:dyDescent="0.2">
      <c r="A681" s="20" t="s">
        <v>95</v>
      </c>
      <c r="B681" s="5" t="s">
        <v>20661</v>
      </c>
      <c r="C681" s="20" t="s">
        <v>202</v>
      </c>
      <c r="D681" s="20" t="s">
        <v>1</v>
      </c>
      <c r="E681" s="20" t="s">
        <v>78</v>
      </c>
      <c r="F681" s="22" t="s">
        <v>19992</v>
      </c>
      <c r="G681" s="20" t="s">
        <v>2442</v>
      </c>
      <c r="H681" s="22" t="s">
        <v>19992</v>
      </c>
      <c r="I681" s="19">
        <f t="shared" si="94"/>
        <v>43</v>
      </c>
      <c r="J681" s="20" t="s">
        <v>755</v>
      </c>
      <c r="K681" s="20" t="s">
        <v>206</v>
      </c>
      <c r="L681" s="95" t="str">
        <f>IF(M681&lt;&gt;"",IF(NOT(ISNA(INDEX(cc!B:B,MATCH(M681,cc!A:A,0)))),INDEX(cc!B:B,MATCH(M681,cc!A:A,0)),"0"),"")</f>
        <v>Age (&lt;1-50+-uk, 12), HIV Status (Inc Unknown) and Sex (Male)</v>
      </c>
      <c r="M681" s="97" t="s">
        <v>20664</v>
      </c>
      <c r="N681" s="28" t="str">
        <f t="shared" si="101"/>
        <v xml:space="preserve"> TARGET</v>
      </c>
      <c r="O681" s="19" t="str">
        <f t="shared" si="95"/>
        <v>VMMC_CIRC (N, TA, Age/Sex/HIVStatus) TARGET: Voluntary Circumcised</v>
      </c>
      <c r="P681" s="19" t="str">
        <f t="shared" si="96"/>
        <v>VMMC_CIRC (N, TA, Age/Sex/HIVStatus) TARGET: Voluntary Circumcised</v>
      </c>
      <c r="Q681" s="19" t="str">
        <f t="shared" si="102"/>
        <v>VMMC_CIRC (N, TA, Age/Sex/HIVStatus) TARGET</v>
      </c>
      <c r="R681" s="19" t="str">
        <f t="shared" si="97"/>
        <v>VMMC_CIRC_N_TA_Age_Sex_HIVStatus_TARGET</v>
      </c>
      <c r="S681" s="19" t="str">
        <f t="shared" si="98"/>
        <v>VMMC_CIRC_N_TA_Age_Sex_HIVStatus_TARGET</v>
      </c>
      <c r="T681" s="19" t="b">
        <f>NOT(ISNA(VLOOKUP(B681,dbcodes!A:B,2,FALSE)))</f>
        <v>1</v>
      </c>
      <c r="U681" s="19" t="str">
        <f>IF(ISNA(VLOOKUP(B681,dbcodes!A:B,2,FALSE)),des!R2748,VLOOKUP(B681,dbcodes!A:B,2,FALSE))</f>
        <v>VMMC_CIRC_N_TA_Age_Sex_HIVStatus_TARGET</v>
      </c>
      <c r="W681" s="107" t="str">
        <f>IF(ISNA(VLOOKUP(C681,descriptions!A:B,2,FALSE)),des!V1934,IF(G681=" TARGET","Target ","")&amp;VLOOKUP(C681,descriptions!A:B,2,FALSE))</f>
        <v>Target Number of males circumcised as part of the voluntary medical male circumcision (VMMC) for HIV prevention program within the reporting period</v>
      </c>
      <c r="X681" s="20" t="s">
        <v>4</v>
      </c>
      <c r="Y681" s="20" t="s">
        <v>831</v>
      </c>
      <c r="Z681" s="20" t="s">
        <v>836</v>
      </c>
      <c r="AA681" s="20" t="s">
        <v>102</v>
      </c>
      <c r="AB681" s="20" t="s">
        <v>755</v>
      </c>
      <c r="AC681" s="19" t="str">
        <f>IF(AB681&lt;&gt;"",IF(NOT(ISNA(INDEX(os!A:A,MATCH(AB681,os!B:B,0)))),INDEX(os!A:A,MATCH(AB681,os!B:B,0)),"0"),"")</f>
        <v/>
      </c>
      <c r="AD681" s="20" t="s">
        <v>830</v>
      </c>
      <c r="AH681" s="93" t="str">
        <f>IF(NOT(ISNA(VLOOKUP(B:B,ResultsTargets!A:A,1,0))),"TRUE","")</f>
        <v>TRUE</v>
      </c>
      <c r="AI681" s="19" t="str">
        <f>IF(ISNA(VLOOKUP(C681,dim_techarea!A:B,2,FALSE)),"",VLOOKUP(C681,dim_techarea!A:B,2,FALSE))</f>
        <v>VMMC_CIRC</v>
      </c>
      <c r="AJ681" s="19" t="str">
        <f>IF(ISNA(VLOOKUP(AI681,dim_techarea!B:C,2,FALSE)),"",VLOOKUP(AI681,dim_techarea!B:C,2,FALSE))</f>
        <v>wdoUps1qb3V</v>
      </c>
      <c r="AK681" s="19" t="str">
        <f>IF(ISNA(VLOOKUP(TRIM(G681),dim_targetsresults!A:B,2,FALSE)),"",VLOOKUP(TRIM(G681),dim_targetsresults!A:C,2,FALSE))</f>
        <v>MER Targets</v>
      </c>
      <c r="AL681" s="19" t="str">
        <f>IF(ISNA(VLOOKUP(AK681,dim_targetsresults!B:C,2,FALSE)),"",VLOOKUP(AK681,dim_targetsresults!B:C,2,FALSE))</f>
        <v>W8imnja2Owd</v>
      </c>
      <c r="AM681" s="19" t="str">
        <f>IF(ISNA(VLOOKUP(TRIM(D681),dim_numeratordenominator!A:B,2,FALSE)),"",VLOOKUP(TRIM(D681),dim_numeratordenominator!A:C,2,FALSE))</f>
        <v>Numerator</v>
      </c>
      <c r="AN681" s="19" t="str">
        <f>IF(ISNA(VLOOKUP(AM681,dim_numeratordenominator!B:C,2,FALSE)),"",VLOOKUP(AM681,dim_numeratordenominator!B:C,2,FALSE))</f>
        <v>Som9NRMQqV7</v>
      </c>
      <c r="AO681" s="19" t="str">
        <f>IF(ISNA(VLOOKUP(TRIM(E681),dim_supporttype!A:B,2,FALSE)),"",VLOOKUP(TRIM(E681),dim_supporttype!A:C,2,FALSE))</f>
        <v>TA</v>
      </c>
      <c r="AP681" s="19" t="str">
        <f>IF(ISNA(VLOOKUP(AO681,dim_supporttype!B:C,2,FALSE)),"",VLOOKUP(AO681,dim_supporttype!B:C,2,FALSE))</f>
        <v>cRAGKdWIDn4</v>
      </c>
      <c r="AQ681" s="19" t="str">
        <f>IF(ISNA(VLOOKUP(TRIM(F681),dim_disaggs!A:B,2,FALSE)),"No Disagg",VLOOKUP(TRIM(F681),dim_disaggs!A:B,2,FALSE))</f>
        <v>Age/Sex/HIVStatus</v>
      </c>
      <c r="AR681" s="19" t="str">
        <f>IF(ISNA(VLOOKUP(AQ681,dim_disaggs!B:C,2,FALSE)),"",VLOOKUP(AQ681,dim_disaggs!B:C,2,FALSE))</f>
        <v>pxz2gGSIQhG</v>
      </c>
      <c r="AU681" s="72" t="s">
        <v>21137</v>
      </c>
      <c r="AV681" s="73" t="s">
        <v>21155</v>
      </c>
      <c r="AW681" s="65" t="s">
        <v>25667</v>
      </c>
      <c r="AX681" s="66" t="s">
        <v>25433</v>
      </c>
      <c r="AY681" s="20" t="s">
        <v>25694</v>
      </c>
      <c r="AZ681" s="20" t="s">
        <v>25548</v>
      </c>
      <c r="BA681" s="105" t="str">
        <f t="shared" si="99"/>
        <v>Top Level Numerator</v>
      </c>
      <c r="BB681" s="20" t="str">
        <f t="shared" si="100"/>
        <v>PE5QVF0w4xj</v>
      </c>
      <c r="BE681" s="75" t="s">
        <v>755</v>
      </c>
      <c r="BF681" s="73" t="s">
        <v>755</v>
      </c>
      <c r="BG681" s="55" t="s">
        <v>755</v>
      </c>
      <c r="BH681" s="76" t="s">
        <v>755</v>
      </c>
      <c r="BI681" s="20" t="s">
        <v>755</v>
      </c>
      <c r="BJ681" s="20" t="s">
        <v>755</v>
      </c>
      <c r="BK681" s="55" t="s">
        <v>755</v>
      </c>
      <c r="BL681" s="71" t="s">
        <v>755</v>
      </c>
      <c r="BM681" s="77" t="s">
        <v>21473</v>
      </c>
      <c r="BN681" s="78" t="s">
        <v>21476</v>
      </c>
      <c r="BO681" s="77" t="s">
        <v>25670</v>
      </c>
      <c r="BP681" s="78" t="s">
        <v>25672</v>
      </c>
    </row>
    <row r="682" spans="1:68" x14ac:dyDescent="0.2">
      <c r="A682" s="20" t="s">
        <v>95</v>
      </c>
      <c r="B682" s="5" t="s">
        <v>20662</v>
      </c>
      <c r="C682" s="20" t="s">
        <v>202</v>
      </c>
      <c r="D682" s="20" t="s">
        <v>1</v>
      </c>
      <c r="E682" s="20" t="s">
        <v>77</v>
      </c>
      <c r="F682" s="22" t="s">
        <v>19992</v>
      </c>
      <c r="G682" s="20" t="s">
        <v>2442</v>
      </c>
      <c r="H682" s="22" t="s">
        <v>19992</v>
      </c>
      <c r="I682" s="19">
        <f t="shared" si="94"/>
        <v>44</v>
      </c>
      <c r="J682" s="20" t="s">
        <v>755</v>
      </c>
      <c r="K682" s="20" t="s">
        <v>206</v>
      </c>
      <c r="L682" s="95" t="str">
        <f>IF(M682&lt;&gt;"",IF(NOT(ISNA(INDEX(cc!B:B,MATCH(M682,cc!A:A,0)))),INDEX(cc!B:B,MATCH(M682,cc!A:A,0)),"0"),"")</f>
        <v>Age (&lt;1-50+-uk, 12), HIV Status (Inc Unknown) and Sex (Male)</v>
      </c>
      <c r="M682" s="97" t="s">
        <v>20664</v>
      </c>
      <c r="N682" s="28" t="str">
        <f t="shared" si="101"/>
        <v xml:space="preserve"> TARGET</v>
      </c>
      <c r="O682" s="19" t="str">
        <f t="shared" si="95"/>
        <v>VMMC_CIRC (N, DSD, Age/Sex/HIVStatus) TARGET: Voluntary Circumcised</v>
      </c>
      <c r="P682" s="19" t="str">
        <f t="shared" si="96"/>
        <v>VMMC_CIRC (N, DSD, Age/Sex/HIVStatus) TARGET: Voluntary Circumcised</v>
      </c>
      <c r="Q682" s="19" t="str">
        <f t="shared" si="102"/>
        <v>VMMC_CIRC (N, DSD, Age/Sex/HIVStatus) TARGET</v>
      </c>
      <c r="R682" s="19" t="str">
        <f t="shared" si="97"/>
        <v>VMMC_CIRC_N_DSD_Age_Sex_HIVStatus_TARGET</v>
      </c>
      <c r="S682" s="19" t="str">
        <f t="shared" si="98"/>
        <v>VMMC_CIRC_N_DSD_Age_Sex_HIVStatus_TARGET</v>
      </c>
      <c r="T682" s="19" t="b">
        <f>NOT(ISNA(VLOOKUP(B682,dbcodes!A:B,2,FALSE)))</f>
        <v>1</v>
      </c>
      <c r="U682" s="19" t="str">
        <f>IF(ISNA(VLOOKUP(B682,dbcodes!A:B,2,FALSE)),des!R2749,VLOOKUP(B682,dbcodes!A:B,2,FALSE))</f>
        <v>VMMC_CIRC_N_DSD_Age_Sex_HIVStatus_TARGET</v>
      </c>
      <c r="W682" s="107" t="str">
        <f>IF(ISNA(VLOOKUP(C682,descriptions!A:B,2,FALSE)),des!V1935,IF(G682=" TARGET","Target ","")&amp;VLOOKUP(C682,descriptions!A:B,2,FALSE))</f>
        <v>Target Number of males circumcised as part of the voluntary medical male circumcision (VMMC) for HIV prevention program within the reporting period</v>
      </c>
      <c r="X682" s="20" t="s">
        <v>4</v>
      </c>
      <c r="Y682" s="20" t="s">
        <v>831</v>
      </c>
      <c r="Z682" s="20" t="s">
        <v>836</v>
      </c>
      <c r="AA682" s="20" t="s">
        <v>102</v>
      </c>
      <c r="AB682" s="20" t="s">
        <v>755</v>
      </c>
      <c r="AC682" s="19" t="str">
        <f>IF(AB682&lt;&gt;"",IF(NOT(ISNA(INDEX(os!A:A,MATCH(AB682,os!B:B,0)))),INDEX(os!A:A,MATCH(AB682,os!B:B,0)),"0"),"")</f>
        <v/>
      </c>
      <c r="AD682" s="20" t="s">
        <v>830</v>
      </c>
      <c r="AH682" s="93" t="str">
        <f>IF(NOT(ISNA(VLOOKUP(B:B,ResultsTargets!A:A,1,0))),"TRUE","")</f>
        <v>TRUE</v>
      </c>
      <c r="AI682" s="19" t="str">
        <f>IF(ISNA(VLOOKUP(C682,dim_techarea!A:B,2,FALSE)),"",VLOOKUP(C682,dim_techarea!A:B,2,FALSE))</f>
        <v>VMMC_CIRC</v>
      </c>
      <c r="AJ682" s="19" t="str">
        <f>IF(ISNA(VLOOKUP(AI682,dim_techarea!B:C,2,FALSE)),"",VLOOKUP(AI682,dim_techarea!B:C,2,FALSE))</f>
        <v>wdoUps1qb3V</v>
      </c>
      <c r="AK682" s="19" t="str">
        <f>IF(ISNA(VLOOKUP(TRIM(G682),dim_targetsresults!A:B,2,FALSE)),"",VLOOKUP(TRIM(G682),dim_targetsresults!A:C,2,FALSE))</f>
        <v>MER Targets</v>
      </c>
      <c r="AL682" s="19" t="str">
        <f>IF(ISNA(VLOOKUP(AK682,dim_targetsresults!B:C,2,FALSE)),"",VLOOKUP(AK682,dim_targetsresults!B:C,2,FALSE))</f>
        <v>W8imnja2Owd</v>
      </c>
      <c r="AM682" s="19" t="str">
        <f>IF(ISNA(VLOOKUP(TRIM(D682),dim_numeratordenominator!A:B,2,FALSE)),"",VLOOKUP(TRIM(D682),dim_numeratordenominator!A:C,2,FALSE))</f>
        <v>Numerator</v>
      </c>
      <c r="AN682" s="19" t="str">
        <f>IF(ISNA(VLOOKUP(AM682,dim_numeratordenominator!B:C,2,FALSE)),"",VLOOKUP(AM682,dim_numeratordenominator!B:C,2,FALSE))</f>
        <v>Som9NRMQqV7</v>
      </c>
      <c r="AO682" s="19" t="str">
        <f>IF(ISNA(VLOOKUP(TRIM(E682),dim_supporttype!A:B,2,FALSE)),"",VLOOKUP(TRIM(E682),dim_supporttype!A:C,2,FALSE))</f>
        <v>DSD</v>
      </c>
      <c r="AP682" s="19" t="str">
        <f>IF(ISNA(VLOOKUP(AO682,dim_supporttype!B:C,2,FALSE)),"",VLOOKUP(AO682,dim_supporttype!B:C,2,FALSE))</f>
        <v>iM13vdNLWKb</v>
      </c>
      <c r="AQ682" s="19" t="str">
        <f>IF(ISNA(VLOOKUP(TRIM(F682),dim_disaggs!A:B,2,FALSE)),"No Disagg",VLOOKUP(TRIM(F682),dim_disaggs!A:B,2,FALSE))</f>
        <v>Age/Sex/HIVStatus</v>
      </c>
      <c r="AR682" s="19" t="str">
        <f>IF(ISNA(VLOOKUP(AQ682,dim_disaggs!B:C,2,FALSE)),"",VLOOKUP(AQ682,dim_disaggs!B:C,2,FALSE))</f>
        <v>pxz2gGSIQhG</v>
      </c>
      <c r="AU682" s="72" t="s">
        <v>21137</v>
      </c>
      <c r="AV682" s="73" t="s">
        <v>21155</v>
      </c>
      <c r="AW682" s="65" t="s">
        <v>25667</v>
      </c>
      <c r="AX682" s="66" t="s">
        <v>25433</v>
      </c>
      <c r="AY682" s="20" t="s">
        <v>25694</v>
      </c>
      <c r="AZ682" s="20" t="s">
        <v>25548</v>
      </c>
      <c r="BA682" s="105" t="str">
        <f t="shared" si="99"/>
        <v>Top Level Numerator</v>
      </c>
      <c r="BB682" s="20" t="str">
        <f t="shared" si="100"/>
        <v>PE5QVF0w4xj</v>
      </c>
      <c r="BE682" s="75" t="s">
        <v>755</v>
      </c>
      <c r="BF682" s="73" t="s">
        <v>755</v>
      </c>
      <c r="BG682" s="55" t="s">
        <v>755</v>
      </c>
      <c r="BH682" s="76" t="s">
        <v>755</v>
      </c>
      <c r="BI682" s="20" t="s">
        <v>755</v>
      </c>
      <c r="BJ682" s="20" t="s">
        <v>755</v>
      </c>
      <c r="BK682" s="55" t="s">
        <v>755</v>
      </c>
      <c r="BL682" s="71" t="s">
        <v>755</v>
      </c>
      <c r="BM682" s="77" t="s">
        <v>21473</v>
      </c>
      <c r="BN682" s="78" t="s">
        <v>21476</v>
      </c>
      <c r="BO682" s="77" t="s">
        <v>25670</v>
      </c>
      <c r="BP682" s="78" t="s">
        <v>25672</v>
      </c>
    </row>
    <row r="683" spans="1:68" x14ac:dyDescent="0.2">
      <c r="A683" s="20" t="s">
        <v>95</v>
      </c>
      <c r="B683" s="20" t="s">
        <v>2083</v>
      </c>
      <c r="C683" s="20" t="s">
        <v>202</v>
      </c>
      <c r="D683" s="20" t="s">
        <v>1</v>
      </c>
      <c r="E683" s="20" t="s">
        <v>264</v>
      </c>
      <c r="G683" s="20" t="s">
        <v>2442</v>
      </c>
      <c r="I683" s="19">
        <f t="shared" si="94"/>
        <v>35</v>
      </c>
      <c r="K683" s="20" t="s">
        <v>206</v>
      </c>
      <c r="L683" s="95" t="str">
        <f>IF(M683&lt;&gt;"",IF(NOT(ISNA(INDEX(cc!B:B,MATCH(M683,cc!A:A,0)))),INDEX(cc!B:B,MATCH(M683,cc!A:A,0)),"0"),"")</f>
        <v>default</v>
      </c>
      <c r="M683" s="97" t="s">
        <v>13</v>
      </c>
      <c r="N683" s="28" t="str">
        <f t="shared" si="101"/>
        <v xml:space="preserve"> TARGET</v>
      </c>
      <c r="O683" s="19" t="str">
        <f t="shared" si="95"/>
        <v>VMMC_CIRC (N, DSD_NARRATIVE) TARGET: Voluntary Circumcised</v>
      </c>
      <c r="P683" s="19" t="str">
        <f t="shared" si="96"/>
        <v>VMMC_CIRC (N, DSD_NARRATIVE) TARGET: Voluntary Circumcised</v>
      </c>
      <c r="Q683" s="19" t="str">
        <f t="shared" si="102"/>
        <v>VMMC_CIRC (N, DSD_NARRATIVE) TARGET</v>
      </c>
      <c r="R683" s="19" t="str">
        <f t="shared" si="97"/>
        <v>VMMC_CIRC_N_DSD_NARRATIVE_TARGET</v>
      </c>
      <c r="S683" s="19" t="str">
        <f t="shared" si="98"/>
        <v>VMMC_CIRC_N_DSD_NARRATIVE_TARGET</v>
      </c>
      <c r="T683" s="19" t="b">
        <f>NOT(ISNA(VLOOKUP(B683,dbcodes!A:B,2,FALSE)))</f>
        <v>1</v>
      </c>
      <c r="U683" s="19" t="str">
        <f>IF(ISNA(VLOOKUP(B683,dbcodes!A:B,2,FALSE)),des!R2750,VLOOKUP(B683,dbcodes!A:B,2,FALSE))</f>
        <v>VMMC_CIRC_N_DSD_NARRATIVE_TARGET</v>
      </c>
      <c r="W683" s="107" t="str">
        <f>IF(ISNA(VLOOKUP(C683,descriptions!A:B,2,FALSE)),des!V1939,IF(G683=" TARGET","Target ","")&amp;VLOOKUP(C683,descriptions!A:B,2,FALSE))</f>
        <v>Target Number of males circumcised as part of the voluntary medical male circumcision (VMMC) for HIV prevention program within the reporting period</v>
      </c>
      <c r="X683" s="20" t="s">
        <v>9</v>
      </c>
      <c r="Y683" s="20" t="s">
        <v>831</v>
      </c>
      <c r="Z683" s="20" t="s">
        <v>836</v>
      </c>
      <c r="AA683" s="20" t="s">
        <v>102</v>
      </c>
      <c r="AB683" s="20" t="s">
        <v>755</v>
      </c>
      <c r="AC683" s="19" t="str">
        <f>IF(AB683&lt;&gt;"",IF(NOT(ISNA(INDEX(os!A:A,MATCH(AB683,os!B:B,0)))),INDEX(os!A:A,MATCH(AB683,os!B:B,0)),"0"),"")</f>
        <v/>
      </c>
      <c r="AD683" s="20" t="s">
        <v>830</v>
      </c>
      <c r="AH683" s="93" t="str">
        <f>IF(NOT(ISNA(VLOOKUP(B:B,ResultsTargets!A:A,1,0))),"TRUE","")</f>
        <v>TRUE</v>
      </c>
      <c r="AI683" s="19" t="str">
        <f>IF(ISNA(VLOOKUP(C683,dim_techarea!A:B,2,FALSE)),"",VLOOKUP(C683,dim_techarea!A:B,2,FALSE))</f>
        <v>VMMC_CIRC</v>
      </c>
      <c r="AJ683" s="19" t="str">
        <f>IF(ISNA(VLOOKUP(AI683,dim_techarea!B:C,2,FALSE)),"",VLOOKUP(AI683,dim_techarea!B:C,2,FALSE))</f>
        <v>wdoUps1qb3V</v>
      </c>
      <c r="AK683" s="19" t="str">
        <f>IF(ISNA(VLOOKUP(TRIM(G683),dim_targetsresults!A:B,2,FALSE)),"",VLOOKUP(TRIM(G683),dim_targetsresults!A:C,2,FALSE))</f>
        <v>MER Targets</v>
      </c>
      <c r="AL683" s="19" t="str">
        <f>IF(ISNA(VLOOKUP(AK683,dim_targetsresults!B:C,2,FALSE)),"",VLOOKUP(AK683,dim_targetsresults!B:C,2,FALSE))</f>
        <v>W8imnja2Owd</v>
      </c>
      <c r="AM683" s="19" t="str">
        <f>IF(ISNA(VLOOKUP(TRIM(D683),dim_numeratordenominator!A:B,2,FALSE)),"",VLOOKUP(TRIM(D683),dim_numeratordenominator!A:C,2,FALSE))</f>
        <v>Numerator</v>
      </c>
      <c r="AN683" s="19" t="str">
        <f>IF(ISNA(VLOOKUP(AM683,dim_numeratordenominator!B:C,2,FALSE)),"",VLOOKUP(AM683,dim_numeratordenominator!B:C,2,FALSE))</f>
        <v>Som9NRMQqV7</v>
      </c>
      <c r="AO683" s="19" t="str">
        <f>IF(ISNA(VLOOKUP(TRIM(E683),dim_supporttype!A:B,2,FALSE)),"",VLOOKUP(TRIM(E683),dim_supporttype!A:C,2,FALSE))</f>
        <v>DSD Narratives</v>
      </c>
      <c r="AP683" s="19" t="str">
        <f>IF(ISNA(VLOOKUP(AO683,dim_supporttype!B:C,2,FALSE)),"",VLOOKUP(AO683,dim_supporttype!B:C,2,FALSE))</f>
        <v>ySGf8v2q9Rm</v>
      </c>
      <c r="AQ683" s="19" t="str">
        <f>IF(ISNA(VLOOKUP(TRIM(F683),dim_disaggs!A:B,2,FALSE)),"No Disagg",VLOOKUP(TRIM(F683),dim_disaggs!A:B,2,FALSE))</f>
        <v>No Disagg</v>
      </c>
      <c r="AR683" s="19" t="str">
        <f>IF(ISNA(VLOOKUP(AQ683,dim_disaggs!B:C,2,FALSE)),"",VLOOKUP(AQ683,dim_disaggs!B:C,2,FALSE))</f>
        <v>werJlVT6sf3</v>
      </c>
      <c r="AU683" s="72" t="s">
        <v>755</v>
      </c>
      <c r="AV683" s="73" t="s">
        <v>755</v>
      </c>
      <c r="AW683" s="66" t="s">
        <v>755</v>
      </c>
      <c r="AX683" s="66" t="s">
        <v>755</v>
      </c>
      <c r="BA683" s="105" t="str">
        <f t="shared" si="99"/>
        <v/>
      </c>
      <c r="BB683" s="20" t="str">
        <f t="shared" si="100"/>
        <v/>
      </c>
      <c r="BE683" s="75" t="s">
        <v>755</v>
      </c>
      <c r="BF683" s="73" t="s">
        <v>755</v>
      </c>
      <c r="BG683" s="55" t="s">
        <v>755</v>
      </c>
      <c r="BH683" s="76" t="s">
        <v>755</v>
      </c>
      <c r="BI683" s="20" t="s">
        <v>755</v>
      </c>
      <c r="BJ683" s="20" t="s">
        <v>755</v>
      </c>
      <c r="BK683" s="55" t="s">
        <v>755</v>
      </c>
      <c r="BL683" s="71" t="s">
        <v>755</v>
      </c>
      <c r="BM683" s="77" t="s">
        <v>755</v>
      </c>
      <c r="BN683" s="78" t="s">
        <v>755</v>
      </c>
      <c r="BO683" s="77" t="s">
        <v>755</v>
      </c>
      <c r="BP683" s="78" t="s">
        <v>755</v>
      </c>
    </row>
    <row r="684" spans="1:68" x14ac:dyDescent="0.2">
      <c r="A684" s="20" t="s">
        <v>95</v>
      </c>
      <c r="B684" s="20" t="s">
        <v>2092</v>
      </c>
      <c r="C684" s="20" t="s">
        <v>202</v>
      </c>
      <c r="D684" s="20" t="s">
        <v>1</v>
      </c>
      <c r="E684" s="20" t="s">
        <v>265</v>
      </c>
      <c r="G684" s="20" t="s">
        <v>2442</v>
      </c>
      <c r="I684" s="19">
        <f t="shared" si="94"/>
        <v>34</v>
      </c>
      <c r="J684" s="20" t="s">
        <v>755</v>
      </c>
      <c r="K684" s="20" t="s">
        <v>206</v>
      </c>
      <c r="L684" s="95" t="str">
        <f>IF(M684&lt;&gt;"",IF(NOT(ISNA(INDEX(cc!B:B,MATCH(M684,cc!A:A,0)))),INDEX(cc!B:B,MATCH(M684,cc!A:A,0)),"0"),"")</f>
        <v>default</v>
      </c>
      <c r="M684" s="97" t="s">
        <v>13</v>
      </c>
      <c r="N684" s="28" t="str">
        <f t="shared" si="101"/>
        <v xml:space="preserve"> TARGET</v>
      </c>
      <c r="O684" s="19" t="str">
        <f t="shared" si="95"/>
        <v>VMMC_CIRC (N, TA_NARRATIVE) TARGET: Voluntary Circumcised</v>
      </c>
      <c r="P684" s="19" t="str">
        <f t="shared" si="96"/>
        <v>VMMC_CIRC (N, TA_NARRATIVE) TARGET: Voluntary Circumcised</v>
      </c>
      <c r="Q684" s="19" t="str">
        <f t="shared" si="102"/>
        <v>VMMC_CIRC (N, TA_NARRATIVE) TARGET</v>
      </c>
      <c r="R684" s="19" t="str">
        <f t="shared" si="97"/>
        <v>VMMC_CIRC_N_TA_NARRATIVE_TARGET</v>
      </c>
      <c r="S684" s="19" t="str">
        <f t="shared" si="98"/>
        <v>VMMC_CIRC_N_TA_NARRATIVE_TARGET</v>
      </c>
      <c r="T684" s="19" t="b">
        <f>NOT(ISNA(VLOOKUP(B684,dbcodes!A:B,2,FALSE)))</f>
        <v>1</v>
      </c>
      <c r="U684" s="19" t="str">
        <f>IF(ISNA(VLOOKUP(B684,dbcodes!A:B,2,FALSE)),des!R2751,VLOOKUP(B684,dbcodes!A:B,2,FALSE))</f>
        <v>VMMC_CIRC_N_TA_NARRATIVE_TARGET</v>
      </c>
      <c r="W684" s="107" t="str">
        <f>IF(ISNA(VLOOKUP(C684,descriptions!A:B,2,FALSE)),des!V1940,IF(G684=" TARGET","Target ","")&amp;VLOOKUP(C684,descriptions!A:B,2,FALSE))</f>
        <v>Target Number of males circumcised as part of the voluntary medical male circumcision (VMMC) for HIV prevention program within the reporting period</v>
      </c>
      <c r="X684" s="20" t="s">
        <v>9</v>
      </c>
      <c r="Y684" s="20" t="s">
        <v>831</v>
      </c>
      <c r="Z684" s="20" t="s">
        <v>836</v>
      </c>
      <c r="AA684" s="20" t="s">
        <v>102</v>
      </c>
      <c r="AB684" s="20" t="s">
        <v>755</v>
      </c>
      <c r="AC684" s="19" t="str">
        <f>IF(AB684&lt;&gt;"",IF(NOT(ISNA(INDEX(os!A:A,MATCH(AB684,os!B:B,0)))),INDEX(os!A:A,MATCH(AB684,os!B:B,0)),"0"),"")</f>
        <v/>
      </c>
      <c r="AD684" s="20" t="s">
        <v>830</v>
      </c>
      <c r="AH684" s="93" t="str">
        <f>IF(NOT(ISNA(VLOOKUP(B:B,ResultsTargets!A:A,1,0))),"TRUE","")</f>
        <v>TRUE</v>
      </c>
      <c r="AI684" s="19" t="str">
        <f>IF(ISNA(VLOOKUP(C684,dim_techarea!A:B,2,FALSE)),"",VLOOKUP(C684,dim_techarea!A:B,2,FALSE))</f>
        <v>VMMC_CIRC</v>
      </c>
      <c r="AJ684" s="19" t="str">
        <f>IF(ISNA(VLOOKUP(AI684,dim_techarea!B:C,2,FALSE)),"",VLOOKUP(AI684,dim_techarea!B:C,2,FALSE))</f>
        <v>wdoUps1qb3V</v>
      </c>
      <c r="AK684" s="19" t="str">
        <f>IF(ISNA(VLOOKUP(TRIM(G684),dim_targetsresults!A:B,2,FALSE)),"",VLOOKUP(TRIM(G684),dim_targetsresults!A:C,2,FALSE))</f>
        <v>MER Targets</v>
      </c>
      <c r="AL684" s="19" t="str">
        <f>IF(ISNA(VLOOKUP(AK684,dim_targetsresults!B:C,2,FALSE)),"",VLOOKUP(AK684,dim_targetsresults!B:C,2,FALSE))</f>
        <v>W8imnja2Owd</v>
      </c>
      <c r="AM684" s="19" t="str">
        <f>IF(ISNA(VLOOKUP(TRIM(D684),dim_numeratordenominator!A:B,2,FALSE)),"",VLOOKUP(TRIM(D684),dim_numeratordenominator!A:C,2,FALSE))</f>
        <v>Numerator</v>
      </c>
      <c r="AN684" s="19" t="str">
        <f>IF(ISNA(VLOOKUP(AM684,dim_numeratordenominator!B:C,2,FALSE)),"",VLOOKUP(AM684,dim_numeratordenominator!B:C,2,FALSE))</f>
        <v>Som9NRMQqV7</v>
      </c>
      <c r="AO684" s="19" t="str">
        <f>IF(ISNA(VLOOKUP(TRIM(E684),dim_supporttype!A:B,2,FALSE)),"",VLOOKUP(TRIM(E684),dim_supporttype!A:C,2,FALSE))</f>
        <v>TA Narratives</v>
      </c>
      <c r="AP684" s="19" t="str">
        <f>IF(ISNA(VLOOKUP(AO684,dim_supporttype!B:C,2,FALSE)),"",VLOOKUP(AO684,dim_supporttype!B:C,2,FALSE))</f>
        <v>aBZapfNWlIU</v>
      </c>
      <c r="AQ684" s="19" t="str">
        <f>IF(ISNA(VLOOKUP(TRIM(F684),dim_disaggs!A:B,2,FALSE)),"No Disagg",VLOOKUP(TRIM(F684),dim_disaggs!A:B,2,FALSE))</f>
        <v>No Disagg</v>
      </c>
      <c r="AR684" s="19" t="str">
        <f>IF(ISNA(VLOOKUP(AQ684,dim_disaggs!B:C,2,FALSE)),"",VLOOKUP(AQ684,dim_disaggs!B:C,2,FALSE))</f>
        <v>werJlVT6sf3</v>
      </c>
      <c r="AU684" s="72" t="s">
        <v>755</v>
      </c>
      <c r="AV684" s="73" t="s">
        <v>755</v>
      </c>
      <c r="AW684" s="66" t="s">
        <v>755</v>
      </c>
      <c r="AX684" s="66" t="s">
        <v>755</v>
      </c>
      <c r="BA684" s="105" t="str">
        <f t="shared" si="99"/>
        <v/>
      </c>
      <c r="BB684" s="20" t="str">
        <f t="shared" si="100"/>
        <v/>
      </c>
      <c r="BE684" s="75" t="s">
        <v>755</v>
      </c>
      <c r="BF684" s="73" t="s">
        <v>755</v>
      </c>
      <c r="BG684" s="55" t="s">
        <v>755</v>
      </c>
      <c r="BH684" s="76" t="s">
        <v>755</v>
      </c>
      <c r="BI684" s="20" t="s">
        <v>755</v>
      </c>
      <c r="BJ684" s="20" t="s">
        <v>755</v>
      </c>
      <c r="BK684" s="55" t="s">
        <v>755</v>
      </c>
      <c r="BL684" s="71" t="s">
        <v>755</v>
      </c>
      <c r="BM684" s="77" t="s">
        <v>755</v>
      </c>
      <c r="BN684" s="78" t="s">
        <v>755</v>
      </c>
      <c r="BO684" s="77" t="s">
        <v>755</v>
      </c>
      <c r="BP684" s="78" t="s">
        <v>755</v>
      </c>
    </row>
    <row r="685" spans="1:68" x14ac:dyDescent="0.2">
      <c r="A685" s="20" t="s">
        <v>95</v>
      </c>
      <c r="B685" s="5" t="s">
        <v>20682</v>
      </c>
      <c r="C685" s="20" t="s">
        <v>2131</v>
      </c>
      <c r="D685" s="20" t="s">
        <v>1</v>
      </c>
      <c r="E685" s="20" t="s">
        <v>2139</v>
      </c>
      <c r="F685" s="22" t="s">
        <v>135</v>
      </c>
      <c r="G685" s="20" t="s">
        <v>20086</v>
      </c>
      <c r="H685" s="22" t="s">
        <v>135</v>
      </c>
      <c r="I685" s="19">
        <f t="shared" si="94"/>
        <v>31</v>
      </c>
      <c r="K685" s="20" t="s">
        <v>206</v>
      </c>
      <c r="L685" s="95" t="str">
        <f>IF(M685&lt;&gt;"",IF(NOT(ISNA(INDEX(cc!B:B,MATCH(M685,cc!A:A,0)))),INDEX(cc!B:B,MATCH(M685,cc!A:A,0)),"0"),"")</f>
        <v>Age (&lt;1-50+-uk, 12) and Sex (Male)</v>
      </c>
      <c r="M685" s="100" t="s">
        <v>21046</v>
      </c>
      <c r="N685" s="28" t="str">
        <f t="shared" si="101"/>
        <v/>
      </c>
      <c r="O685" s="19" t="str">
        <f t="shared" si="95"/>
        <v>VMMC_CIRC_NAT (N, NAT, Age/Sex): Voluntary Circumcised</v>
      </c>
      <c r="P685" s="19" t="str">
        <f t="shared" si="96"/>
        <v>VMMC_CIRC_NAT (N, NAT, Age/Sex): Voluntary Circumcised</v>
      </c>
      <c r="Q685" s="19" t="str">
        <f t="shared" si="102"/>
        <v>VMMC_CIRC_NAT (N, NAT, Age/Sex)</v>
      </c>
      <c r="R685" s="19" t="str">
        <f t="shared" si="97"/>
        <v>VMMC_CIRC_NAT_N_NAT_Age_Sex</v>
      </c>
      <c r="S685" s="19" t="str">
        <f t="shared" si="98"/>
        <v>VMMC_CIRC_NAT_N_NAT_Age_Sex_</v>
      </c>
      <c r="T685" s="19" t="b">
        <f>NOT(ISNA(VLOOKUP(B685,dbcodes!A:B,2,FALSE)))</f>
        <v>1</v>
      </c>
      <c r="U685" s="19" t="str">
        <f>IF(ISNA(VLOOKUP(B685,dbcodes!A:B,2,FALSE)),des!R2752,VLOOKUP(B685,dbcodes!A:B,2,FALSE))</f>
        <v>VMMC_CIRC_NAT_N_NAT_Age_Sex</v>
      </c>
      <c r="W685" s="107" t="str">
        <f>IF(ISNA(VLOOKUP(C685,descriptions!A:B,2,FALSE)),des!V1942,IF(G685=" TARGET","Target ","")&amp;VLOOKUP(C685,descriptions!A:B,2,FALSE))</f>
        <v>Number of males circumcised during the reporting period according to national standards</v>
      </c>
      <c r="X685" s="20" t="s">
        <v>4</v>
      </c>
      <c r="Y685" s="20" t="s">
        <v>831</v>
      </c>
      <c r="Z685" s="20" t="s">
        <v>836</v>
      </c>
      <c r="AA685" s="20" t="s">
        <v>102</v>
      </c>
      <c r="AB685" s="20" t="s">
        <v>755</v>
      </c>
      <c r="AC685" s="19" t="str">
        <f>IF(AB685&lt;&gt;"",IF(NOT(ISNA(INDEX(os!A:A,MATCH(AB685,os!B:B,0)))),INDEX(os!A:A,MATCH(AB685,os!B:B,0)),"0"),"")</f>
        <v/>
      </c>
      <c r="AD685" s="20" t="s">
        <v>830</v>
      </c>
      <c r="AH685" s="93" t="str">
        <f>IF(NOT(ISNA(VLOOKUP(B:B,ResultsTargets!A:A,1,0))),"TRUE","")</f>
        <v>TRUE</v>
      </c>
      <c r="AI685" s="19" t="str">
        <f>IF(ISNA(VLOOKUP(C685,dim_techarea!A:B,2,FALSE)),"",VLOOKUP(C685,dim_techarea!A:B,2,FALSE))</f>
        <v>VMMC_CIRC_NAT</v>
      </c>
      <c r="AJ685" s="19" t="str">
        <f>IF(ISNA(VLOOKUP(AI685,dim_techarea!B:C,2,FALSE)),"",VLOOKUP(AI685,dim_techarea!B:C,2,FALSE))</f>
        <v>sIBwJjO5Dbl</v>
      </c>
      <c r="AK685" s="19" t="str">
        <f>IF(ISNA(VLOOKUP(TRIM(G685),dim_targetsresults!A:B,2,FALSE)),"",VLOOKUP(TRIM(G685),dim_targetsresults!A:C,2,FALSE))</f>
        <v>MER Results</v>
      </c>
      <c r="AL685" s="19" t="str">
        <f>IF(ISNA(VLOOKUP(AK685,dim_targetsresults!B:C,2,FALSE)),"",VLOOKUP(AK685,dim_targetsresults!B:C,2,FALSE))</f>
        <v>Jh0jDM5yQ2E</v>
      </c>
      <c r="AM685" s="19" t="str">
        <f>IF(ISNA(VLOOKUP(TRIM(D685),dim_numeratordenominator!A:B,2,FALSE)),"",VLOOKUP(TRIM(D685),dim_numeratordenominator!A:C,2,FALSE))</f>
        <v>Numerator</v>
      </c>
      <c r="AN685" s="19" t="str">
        <f>IF(ISNA(VLOOKUP(AM685,dim_numeratordenominator!B:C,2,FALSE)),"",VLOOKUP(AM685,dim_numeratordenominator!B:C,2,FALSE))</f>
        <v>Som9NRMQqV7</v>
      </c>
      <c r="AO685" s="19" t="str">
        <f>IF(ISNA(VLOOKUP(TRIM(E685),dim_supporttype!A:B,2,FALSE)),"",VLOOKUP(TRIM(E685),dim_supporttype!A:C,2,FALSE))</f>
        <v>National</v>
      </c>
      <c r="AP685" s="19" t="str">
        <f>IF(ISNA(VLOOKUP(AO685,dim_supporttype!B:C,2,FALSE)),"",VLOOKUP(AO685,dim_supporttype!B:C,2,FALSE))</f>
        <v>ERT6F2mcduw</v>
      </c>
      <c r="AQ685" s="19" t="str">
        <f>IF(ISNA(VLOOKUP(TRIM(F685),dim_disaggs!A:B,2,FALSE)),"No Disagg",VLOOKUP(TRIM(F685),dim_disaggs!A:B,2,FALSE))</f>
        <v>Age/Sex</v>
      </c>
      <c r="AR685" s="19" t="str">
        <f>IF(ISNA(VLOOKUP(AQ685,dim_disaggs!B:C,2,FALSE)),"",VLOOKUP(AQ685,dim_disaggs!B:C,2,FALSE))</f>
        <v>Qbz6SrpmJ1y</v>
      </c>
      <c r="AU685" s="72" t="s">
        <v>755</v>
      </c>
      <c r="AV685" s="73" t="s">
        <v>755</v>
      </c>
      <c r="AW685" s="66" t="s">
        <v>755</v>
      </c>
      <c r="AX685" s="66" t="s">
        <v>755</v>
      </c>
      <c r="BA685" s="105" t="str">
        <f t="shared" si="99"/>
        <v/>
      </c>
      <c r="BB685" s="20" t="str">
        <f t="shared" si="100"/>
        <v/>
      </c>
    </row>
    <row r="686" spans="1:68" x14ac:dyDescent="0.2">
      <c r="A686" s="20" t="s">
        <v>95</v>
      </c>
      <c r="B686" s="20" t="s">
        <v>21048</v>
      </c>
      <c r="C686" s="20" t="s">
        <v>2131</v>
      </c>
      <c r="D686" s="20" t="s">
        <v>1</v>
      </c>
      <c r="E686" s="20" t="s">
        <v>2139</v>
      </c>
      <c r="F686" s="20" t="s">
        <v>525</v>
      </c>
      <c r="G686" s="20" t="s">
        <v>20086</v>
      </c>
      <c r="H686" s="20" t="s">
        <v>525</v>
      </c>
      <c r="I686" s="19">
        <f t="shared" si="94"/>
        <v>27</v>
      </c>
      <c r="J686" s="20" t="s">
        <v>755</v>
      </c>
      <c r="K686" s="20" t="s">
        <v>206</v>
      </c>
      <c r="L686" s="95" t="str">
        <f>IF(M686&lt;&gt;"",IF(NOT(ISNA(INDEX(cc!B:B,MATCH(M686,cc!A:A,0)))),INDEX(cc!B:B,MATCH(M686,cc!A:A,0)),"0"),"")</f>
        <v>Sex (Male)</v>
      </c>
      <c r="M686" s="100" t="s">
        <v>19830</v>
      </c>
      <c r="N686" s="28" t="str">
        <f t="shared" si="101"/>
        <v/>
      </c>
      <c r="O686" s="19" t="str">
        <f t="shared" si="95"/>
        <v>VMMC_CIRC_NAT (N, NAT, Sex): Voluntary Circumcised</v>
      </c>
      <c r="P686" s="19" t="str">
        <f t="shared" si="96"/>
        <v>VMMC_CIRC_NAT (N, NAT, Sex): Voluntary Circumcised</v>
      </c>
      <c r="Q686" s="19" t="str">
        <f t="shared" si="102"/>
        <v>VMMC_CIRC_NAT (N, NAT, Sex)</v>
      </c>
      <c r="R686" s="19" t="str">
        <f t="shared" si="97"/>
        <v>VMMC_CIRC_NAT_N_NAT_Sex</v>
      </c>
      <c r="S686" s="19" t="str">
        <f t="shared" si="98"/>
        <v>VMMC_CIRC_NAT_N_NAT_Sex_</v>
      </c>
      <c r="T686" s="19" t="b">
        <f>NOT(ISNA(VLOOKUP(B686,dbcodes!A:B,2,FALSE)))</f>
        <v>1</v>
      </c>
      <c r="U686" s="19" t="str">
        <f>IF(ISNA(VLOOKUP(B686,dbcodes!A:B,2,FALSE)),des!R2753,VLOOKUP(B686,dbcodes!A:B,2,FALSE))</f>
        <v>VMMC_CIRC_NAT_N_NAT_Sex</v>
      </c>
      <c r="W686" s="107" t="str">
        <f>IF(ISNA(VLOOKUP(C686,descriptions!A:B,2,FALSE)),des!V1945,IF(G686=" TARGET","Target ","")&amp;VLOOKUP(C686,descriptions!A:B,2,FALSE))</f>
        <v>Number of males circumcised during the reporting period according to national standards</v>
      </c>
      <c r="X686" s="20" t="s">
        <v>4</v>
      </c>
      <c r="Y686" s="20" t="s">
        <v>831</v>
      </c>
      <c r="Z686" s="20" t="s">
        <v>836</v>
      </c>
      <c r="AA686" s="20" t="s">
        <v>102</v>
      </c>
      <c r="AB686" s="20" t="s">
        <v>755</v>
      </c>
      <c r="AC686" s="19" t="str">
        <f>IF(AB686&lt;&gt;"",IF(NOT(ISNA(INDEX(os!A:A,MATCH(AB686,os!B:B,0)))),INDEX(os!A:A,MATCH(AB686,os!B:B,0)),"0"),"")</f>
        <v/>
      </c>
      <c r="AD686" s="20" t="s">
        <v>830</v>
      </c>
      <c r="AH686" s="93" t="str">
        <f>IF(NOT(ISNA(VLOOKUP(B:B,ResultsTargets!A:A,1,0))),"TRUE","")</f>
        <v>TRUE</v>
      </c>
      <c r="AI686" s="19" t="str">
        <f>IF(ISNA(VLOOKUP(C686,dim_techarea!A:B,2,FALSE)),"",VLOOKUP(C686,dim_techarea!A:B,2,FALSE))</f>
        <v>VMMC_CIRC_NAT</v>
      </c>
      <c r="AJ686" s="19" t="str">
        <f>IF(ISNA(VLOOKUP(AI686,dim_techarea!B:C,2,FALSE)),"",VLOOKUP(AI686,dim_techarea!B:C,2,FALSE))</f>
        <v>sIBwJjO5Dbl</v>
      </c>
      <c r="AK686" s="19" t="str">
        <f>IF(ISNA(VLOOKUP(TRIM(G686),dim_targetsresults!A:B,2,FALSE)),"",VLOOKUP(TRIM(G686),dim_targetsresults!A:C,2,FALSE))</f>
        <v>MER Results</v>
      </c>
      <c r="AL686" s="19" t="str">
        <f>IF(ISNA(VLOOKUP(AK686,dim_targetsresults!B:C,2,FALSE)),"",VLOOKUP(AK686,dim_targetsresults!B:C,2,FALSE))</f>
        <v>Jh0jDM5yQ2E</v>
      </c>
      <c r="AM686" s="19" t="str">
        <f>IF(ISNA(VLOOKUP(TRIM(D686),dim_numeratordenominator!A:B,2,FALSE)),"",VLOOKUP(TRIM(D686),dim_numeratordenominator!A:C,2,FALSE))</f>
        <v>Numerator</v>
      </c>
      <c r="AN686" s="19" t="str">
        <f>IF(ISNA(VLOOKUP(AM686,dim_numeratordenominator!B:C,2,FALSE)),"",VLOOKUP(AM686,dim_numeratordenominator!B:C,2,FALSE))</f>
        <v>Som9NRMQqV7</v>
      </c>
      <c r="AO686" s="19" t="str">
        <f>IF(ISNA(VLOOKUP(TRIM(E686),dim_supporttype!A:B,2,FALSE)),"",VLOOKUP(TRIM(E686),dim_supporttype!A:C,2,FALSE))</f>
        <v>National</v>
      </c>
      <c r="AP686" s="19" t="str">
        <f>IF(ISNA(VLOOKUP(AO686,dim_supporttype!B:C,2,FALSE)),"",VLOOKUP(AO686,dim_supporttype!B:C,2,FALSE))</f>
        <v>ERT6F2mcduw</v>
      </c>
      <c r="AQ686" s="19" t="str">
        <f>IF(ISNA(VLOOKUP(TRIM(F686),dim_disaggs!A:B,2,FALSE)),"No Disagg",VLOOKUP(TRIM(F686),dim_disaggs!A:B,2,FALSE))</f>
        <v>Sex</v>
      </c>
      <c r="AR686" s="19" t="str">
        <f>IF(ISNA(VLOOKUP(AQ686,dim_disaggs!B:C,2,FALSE)),"",VLOOKUP(AQ686,dim_disaggs!B:C,2,FALSE))</f>
        <v>sdHeplyj1SL</v>
      </c>
      <c r="AU686" s="72" t="s">
        <v>755</v>
      </c>
      <c r="AV686" s="73" t="s">
        <v>755</v>
      </c>
      <c r="AW686" s="66" t="s">
        <v>755</v>
      </c>
      <c r="AX686" s="66" t="s">
        <v>755</v>
      </c>
      <c r="BA686" s="105" t="str">
        <f t="shared" si="99"/>
        <v/>
      </c>
      <c r="BB686" s="20" t="str">
        <f t="shared" si="100"/>
        <v/>
      </c>
    </row>
    <row r="687" spans="1:68" x14ac:dyDescent="0.2">
      <c r="A687" s="20" t="s">
        <v>95</v>
      </c>
      <c r="B687" s="20" t="s">
        <v>2072</v>
      </c>
      <c r="C687" s="20" t="s">
        <v>2131</v>
      </c>
      <c r="D687" s="20" t="s">
        <v>1</v>
      </c>
      <c r="E687" s="20" t="s">
        <v>2140</v>
      </c>
      <c r="G687" s="20" t="s">
        <v>20086</v>
      </c>
      <c r="I687" s="19">
        <f t="shared" si="94"/>
        <v>36</v>
      </c>
      <c r="J687" s="20" t="s">
        <v>755</v>
      </c>
      <c r="K687" s="20" t="s">
        <v>206</v>
      </c>
      <c r="L687" s="95" t="str">
        <f>IF(M687&lt;&gt;"",IF(NOT(ISNA(INDEX(cc!B:B,MATCH(M687,cc!A:A,0)))),INDEX(cc!B:B,MATCH(M687,cc!A:A,0)),"0"),"")</f>
        <v>default</v>
      </c>
      <c r="M687" s="97" t="s">
        <v>13</v>
      </c>
      <c r="N687" s="28" t="str">
        <f t="shared" si="101"/>
        <v/>
      </c>
      <c r="O687" s="19" t="str">
        <f t="shared" si="95"/>
        <v>VMMC_CIRC_NAT (N, NAT_JUSTIFICATION): Voluntary Circumcised</v>
      </c>
      <c r="P687" s="19" t="str">
        <f t="shared" si="96"/>
        <v>VMMC_CIRC_NAT (N, NAT_JUSTIFICATION): Voluntary Circumcised</v>
      </c>
      <c r="Q687" s="19" t="str">
        <f t="shared" si="102"/>
        <v>VMMC_CIRC_NAT (N, NAT_JUSTIFICATION)</v>
      </c>
      <c r="R687" s="19" t="str">
        <f t="shared" si="97"/>
        <v>VMMC_CIRC_NAT_N_NAT_JUSTIFICATION</v>
      </c>
      <c r="S687" s="19" t="str">
        <f t="shared" si="98"/>
        <v>VMMC_CIRC_NAT_N_NAT_JUSTIFICATION_</v>
      </c>
      <c r="T687" s="19" t="b">
        <f>NOT(ISNA(VLOOKUP(B687,dbcodes!A:B,2,FALSE)))</f>
        <v>1</v>
      </c>
      <c r="U687" s="19" t="str">
        <f>IF(ISNA(VLOOKUP(B687,dbcodes!A:B,2,FALSE)),des!R2754,VLOOKUP(B687,dbcodes!A:B,2,FALSE))</f>
        <v>VMMC_CIRC_N_NAT_JUSTIFICATION</v>
      </c>
      <c r="W687" s="107" t="str">
        <f>IF(ISNA(VLOOKUP(C687,descriptions!A:B,2,FALSE)),des!V1947,IF(G687=" TARGET","Target ","")&amp;VLOOKUP(C687,descriptions!A:B,2,FALSE))</f>
        <v>Number of males circumcised during the reporting period according to national standards</v>
      </c>
      <c r="X687" s="20" t="s">
        <v>9</v>
      </c>
      <c r="Y687" s="20" t="s">
        <v>831</v>
      </c>
      <c r="Z687" s="20" t="s">
        <v>836</v>
      </c>
      <c r="AA687" s="20" t="s">
        <v>4121</v>
      </c>
      <c r="AB687" s="20" t="s">
        <v>755</v>
      </c>
      <c r="AC687" s="19" t="str">
        <f>IF(AB687&lt;&gt;"",IF(NOT(ISNA(INDEX(os!A:A,MATCH(AB687,os!B:B,0)))),INDEX(os!A:A,MATCH(AB687,os!B:B,0)),"0"),"")</f>
        <v/>
      </c>
      <c r="AD687" s="20" t="s">
        <v>830</v>
      </c>
      <c r="AH687" s="93" t="str">
        <f>IF(NOT(ISNA(VLOOKUP(B:B,ResultsTargets!A:A,1,0))),"TRUE","")</f>
        <v>TRUE</v>
      </c>
      <c r="AI687" s="19" t="str">
        <f>IF(ISNA(VLOOKUP(C687,dim_techarea!A:B,2,FALSE)),"",VLOOKUP(C687,dim_techarea!A:B,2,FALSE))</f>
        <v>VMMC_CIRC_NAT</v>
      </c>
      <c r="AJ687" s="19" t="str">
        <f>IF(ISNA(VLOOKUP(AI687,dim_techarea!B:C,2,FALSE)),"",VLOOKUP(AI687,dim_techarea!B:C,2,FALSE))</f>
        <v>sIBwJjO5Dbl</v>
      </c>
      <c r="AK687" s="19" t="str">
        <f>IF(ISNA(VLOOKUP(TRIM(G687),dim_targetsresults!A:B,2,FALSE)),"",VLOOKUP(TRIM(G687),dim_targetsresults!A:C,2,FALSE))</f>
        <v>MER Results</v>
      </c>
      <c r="AL687" s="19" t="str">
        <f>IF(ISNA(VLOOKUP(AK687,dim_targetsresults!B:C,2,FALSE)),"",VLOOKUP(AK687,dim_targetsresults!B:C,2,FALSE))</f>
        <v>Jh0jDM5yQ2E</v>
      </c>
      <c r="AM687" s="19" t="str">
        <f>IF(ISNA(VLOOKUP(TRIM(D687),dim_numeratordenominator!A:B,2,FALSE)),"",VLOOKUP(TRIM(D687),dim_numeratordenominator!A:C,2,FALSE))</f>
        <v>Numerator</v>
      </c>
      <c r="AN687" s="19" t="str">
        <f>IF(ISNA(VLOOKUP(AM687,dim_numeratordenominator!B:C,2,FALSE)),"",VLOOKUP(AM687,dim_numeratordenominator!B:C,2,FALSE))</f>
        <v>Som9NRMQqV7</v>
      </c>
      <c r="AO687" s="19" t="str">
        <f>IF(ISNA(VLOOKUP(TRIM(E687),dim_supporttype!A:B,2,FALSE)),"",VLOOKUP(TRIM(E687),dim_supporttype!A:C,2,FALSE))</f>
        <v>National</v>
      </c>
      <c r="AP687" s="19" t="str">
        <f>IF(ISNA(VLOOKUP(AO687,dim_supporttype!B:C,2,FALSE)),"",VLOOKUP(AO687,dim_supporttype!B:C,2,FALSE))</f>
        <v>ERT6F2mcduw</v>
      </c>
      <c r="AQ687" s="19" t="str">
        <f>IF(ISNA(VLOOKUP(TRIM(F687),dim_disaggs!A:B,2,FALSE)),"No Disagg",VLOOKUP(TRIM(F687),dim_disaggs!A:B,2,FALSE))</f>
        <v>No Disagg</v>
      </c>
      <c r="AR687" s="19" t="str">
        <f>IF(ISNA(VLOOKUP(AQ687,dim_disaggs!B:C,2,FALSE)),"",VLOOKUP(AQ687,dim_disaggs!B:C,2,FALSE))</f>
        <v>werJlVT6sf3</v>
      </c>
      <c r="AU687" s="72" t="s">
        <v>755</v>
      </c>
      <c r="AV687" s="73" t="s">
        <v>755</v>
      </c>
      <c r="AW687" s="66" t="s">
        <v>755</v>
      </c>
      <c r="AX687" s="66" t="s">
        <v>755</v>
      </c>
      <c r="BA687" s="105" t="str">
        <f t="shared" si="99"/>
        <v/>
      </c>
      <c r="BB687" s="20" t="str">
        <f t="shared" si="100"/>
        <v/>
      </c>
      <c r="BE687" s="75" t="s">
        <v>755</v>
      </c>
      <c r="BF687" s="73" t="s">
        <v>755</v>
      </c>
      <c r="BG687" s="55" t="s">
        <v>755</v>
      </c>
      <c r="BH687" s="76" t="s">
        <v>755</v>
      </c>
      <c r="BI687" s="20" t="s">
        <v>755</v>
      </c>
      <c r="BJ687" s="20" t="s">
        <v>755</v>
      </c>
      <c r="BK687" s="55" t="s">
        <v>755</v>
      </c>
      <c r="BL687" s="71" t="s">
        <v>755</v>
      </c>
      <c r="BM687" s="77" t="s">
        <v>755</v>
      </c>
      <c r="BN687" s="78" t="s">
        <v>755</v>
      </c>
      <c r="BO687" s="77" t="s">
        <v>755</v>
      </c>
      <c r="BP687" s="78" t="s">
        <v>755</v>
      </c>
    </row>
    <row r="688" spans="1:68" x14ac:dyDescent="0.2">
      <c r="A688" s="20" t="s">
        <v>95</v>
      </c>
      <c r="B688" s="20" t="s">
        <v>2074</v>
      </c>
      <c r="C688" s="20" t="s">
        <v>2131</v>
      </c>
      <c r="D688" s="20" t="s">
        <v>1</v>
      </c>
      <c r="E688" s="20" t="s">
        <v>2141</v>
      </c>
      <c r="G688" s="20" t="s">
        <v>20086</v>
      </c>
      <c r="I688" s="19">
        <f t="shared" si="94"/>
        <v>29</v>
      </c>
      <c r="J688" s="20" t="s">
        <v>755</v>
      </c>
      <c r="K688" s="20" t="s">
        <v>206</v>
      </c>
      <c r="L688" s="95" t="str">
        <f>IF(M688&lt;&gt;"",IF(NOT(ISNA(INDEX(cc!B:B,MATCH(M688,cc!A:A,0)))),INDEX(cc!B:B,MATCH(M688,cc!A:A,0)),"0"),"")</f>
        <v>default</v>
      </c>
      <c r="M688" s="97" t="s">
        <v>13</v>
      </c>
      <c r="N688" s="28" t="str">
        <f t="shared" si="101"/>
        <v/>
      </c>
      <c r="O688" s="19" t="str">
        <f t="shared" si="95"/>
        <v>VMMC_CIRC_NAT (N, NAT_SOURCE): Voluntary Circumcised</v>
      </c>
      <c r="P688" s="19" t="str">
        <f t="shared" si="96"/>
        <v>VMMC_CIRC_NAT (N, NAT_SOURCE): Voluntary Circumcised</v>
      </c>
      <c r="Q688" s="19" t="str">
        <f t="shared" si="102"/>
        <v>VMMC_CIRC_NAT (N, NAT_SOURCE)</v>
      </c>
      <c r="R688" s="19" t="str">
        <f t="shared" si="97"/>
        <v>VMMC_CIRC_NAT_N_NAT_SOURCE</v>
      </c>
      <c r="S688" s="19" t="str">
        <f t="shared" si="98"/>
        <v>VMMC_CIRC_NAT_N_NAT_SOURCE_</v>
      </c>
      <c r="T688" s="19" t="b">
        <f>NOT(ISNA(VLOOKUP(B688,dbcodes!A:B,2,FALSE)))</f>
        <v>1</v>
      </c>
      <c r="U688" s="19" t="str">
        <f>IF(ISNA(VLOOKUP(B688,dbcodes!A:B,2,FALSE)),des!R2755,VLOOKUP(B688,dbcodes!A:B,2,FALSE))</f>
        <v>VMMC_CIRC_N_NAT_SOURCE</v>
      </c>
      <c r="W688" s="107" t="str">
        <f>IF(ISNA(VLOOKUP(C688,descriptions!A:B,2,FALSE)),des!V1948,IF(G688=" TARGET","Target ","")&amp;VLOOKUP(C688,descriptions!A:B,2,FALSE))</f>
        <v>Number of males circumcised during the reporting period according to national standards</v>
      </c>
      <c r="X688" s="20" t="s">
        <v>9</v>
      </c>
      <c r="Y688" s="20" t="s">
        <v>831</v>
      </c>
      <c r="Z688" s="20" t="s">
        <v>836</v>
      </c>
      <c r="AA688" s="20" t="s">
        <v>4121</v>
      </c>
      <c r="AB688" s="20" t="s">
        <v>755</v>
      </c>
      <c r="AC688" s="19" t="str">
        <f>IF(AB688&lt;&gt;"",IF(NOT(ISNA(INDEX(os!A:A,MATCH(AB688,os!B:B,0)))),INDEX(os!A:A,MATCH(AB688,os!B:B,0)),"0"),"")</f>
        <v/>
      </c>
      <c r="AD688" s="20" t="s">
        <v>830</v>
      </c>
      <c r="AH688" s="93" t="str">
        <f>IF(NOT(ISNA(VLOOKUP(B:B,ResultsTargets!A:A,1,0))),"TRUE","")</f>
        <v>TRUE</v>
      </c>
      <c r="AI688" s="19" t="str">
        <f>IF(ISNA(VLOOKUP(C688,dim_techarea!A:B,2,FALSE)),"",VLOOKUP(C688,dim_techarea!A:B,2,FALSE))</f>
        <v>VMMC_CIRC_NAT</v>
      </c>
      <c r="AJ688" s="19" t="str">
        <f>IF(ISNA(VLOOKUP(AI688,dim_techarea!B:C,2,FALSE)),"",VLOOKUP(AI688,dim_techarea!B:C,2,FALSE))</f>
        <v>sIBwJjO5Dbl</v>
      </c>
      <c r="AK688" s="19" t="str">
        <f>IF(ISNA(VLOOKUP(TRIM(G688),dim_targetsresults!A:B,2,FALSE)),"",VLOOKUP(TRIM(G688),dim_targetsresults!A:C,2,FALSE))</f>
        <v>MER Results</v>
      </c>
      <c r="AL688" s="19" t="str">
        <f>IF(ISNA(VLOOKUP(AK688,dim_targetsresults!B:C,2,FALSE)),"",VLOOKUP(AK688,dim_targetsresults!B:C,2,FALSE))</f>
        <v>Jh0jDM5yQ2E</v>
      </c>
      <c r="AM688" s="19" t="str">
        <f>IF(ISNA(VLOOKUP(TRIM(D688),dim_numeratordenominator!A:B,2,FALSE)),"",VLOOKUP(TRIM(D688),dim_numeratordenominator!A:C,2,FALSE))</f>
        <v>Numerator</v>
      </c>
      <c r="AN688" s="19" t="str">
        <f>IF(ISNA(VLOOKUP(AM688,dim_numeratordenominator!B:C,2,FALSE)),"",VLOOKUP(AM688,dim_numeratordenominator!B:C,2,FALSE))</f>
        <v>Som9NRMQqV7</v>
      </c>
      <c r="AO688" s="19" t="str">
        <f>IF(ISNA(VLOOKUP(TRIM(E688),dim_supporttype!A:B,2,FALSE)),"",VLOOKUP(TRIM(E688),dim_supporttype!A:C,2,FALSE))</f>
        <v>National</v>
      </c>
      <c r="AP688" s="19" t="str">
        <f>IF(ISNA(VLOOKUP(AO688,dim_supporttype!B:C,2,FALSE)),"",VLOOKUP(AO688,dim_supporttype!B:C,2,FALSE))</f>
        <v>ERT6F2mcduw</v>
      </c>
      <c r="AQ688" s="19" t="str">
        <f>IF(ISNA(VLOOKUP(TRIM(F688),dim_disaggs!A:B,2,FALSE)),"No Disagg",VLOOKUP(TRIM(F688),dim_disaggs!A:B,2,FALSE))</f>
        <v>No Disagg</v>
      </c>
      <c r="AR688" s="19" t="str">
        <f>IF(ISNA(VLOOKUP(AQ688,dim_disaggs!B:C,2,FALSE)),"",VLOOKUP(AQ688,dim_disaggs!B:C,2,FALSE))</f>
        <v>werJlVT6sf3</v>
      </c>
      <c r="AU688" s="72" t="s">
        <v>755</v>
      </c>
      <c r="AV688" s="73" t="s">
        <v>755</v>
      </c>
      <c r="AW688" s="66" t="s">
        <v>755</v>
      </c>
      <c r="AX688" s="66" t="s">
        <v>755</v>
      </c>
      <c r="BA688" s="105" t="str">
        <f t="shared" si="99"/>
        <v/>
      </c>
      <c r="BB688" s="20" t="str">
        <f t="shared" si="100"/>
        <v/>
      </c>
      <c r="BE688" s="75" t="s">
        <v>755</v>
      </c>
      <c r="BF688" s="73" t="s">
        <v>755</v>
      </c>
      <c r="BG688" s="55" t="s">
        <v>755</v>
      </c>
      <c r="BH688" s="76" t="s">
        <v>755</v>
      </c>
      <c r="BI688" s="20" t="s">
        <v>755</v>
      </c>
      <c r="BJ688" s="20" t="s">
        <v>755</v>
      </c>
      <c r="BK688" s="55" t="s">
        <v>755</v>
      </c>
      <c r="BL688" s="71" t="s">
        <v>755</v>
      </c>
      <c r="BM688" s="77" t="s">
        <v>755</v>
      </c>
      <c r="BN688" s="78" t="s">
        <v>755</v>
      </c>
      <c r="BO688" s="77" t="s">
        <v>755</v>
      </c>
      <c r="BP688" s="78" t="s">
        <v>755</v>
      </c>
    </row>
    <row r="689" spans="1:68" x14ac:dyDescent="0.2">
      <c r="A689" s="20" t="s">
        <v>95</v>
      </c>
      <c r="B689" s="20" t="s">
        <v>21051</v>
      </c>
      <c r="C689" s="20" t="s">
        <v>2131</v>
      </c>
      <c r="D689" s="20" t="s">
        <v>1</v>
      </c>
      <c r="E689" s="20" t="s">
        <v>2139</v>
      </c>
      <c r="F689" s="22" t="s">
        <v>4156</v>
      </c>
      <c r="G689" s="20" t="s">
        <v>20086</v>
      </c>
      <c r="H689" s="22" t="s">
        <v>18672</v>
      </c>
      <c r="I689" s="19">
        <f t="shared" si="94"/>
        <v>35</v>
      </c>
      <c r="K689" s="20" t="s">
        <v>206</v>
      </c>
      <c r="L689" s="95" t="str">
        <f>IF(M689&lt;&gt;"",IF(NOT(ISNA(INDEX(cc!B:B,MATCH(M689,cc!A:A,0)))),INDEX(cc!B:B,MATCH(M689,cc!A:A,0)),"0"),"")</f>
        <v>Age (&lt;15-30+-uk, 3) and Sex (Male)</v>
      </c>
      <c r="M689" s="97" t="s">
        <v>21049</v>
      </c>
      <c r="N689" s="28" t="str">
        <f t="shared" si="101"/>
        <v/>
      </c>
      <c r="O689" s="19" t="str">
        <f t="shared" si="95"/>
        <v>VMMC_CIRC_NAT (N, NAT, Age Aggregated/Sex): Voluntary Circumcised</v>
      </c>
      <c r="P689" s="19" t="str">
        <f t="shared" si="96"/>
        <v>VMMC_CIRC_NAT (N, NAT, Age Aggregated/Sex): Voluntary Circumcised</v>
      </c>
      <c r="Q689" s="19" t="str">
        <f t="shared" si="102"/>
        <v>VMMC_CIRC_NAT (N, NAT, Age Agg/Sex)</v>
      </c>
      <c r="R689" s="19" t="str">
        <f t="shared" si="97"/>
        <v>VMMC_CIRC_NAT_N_NAT_Age_Agg_Sex</v>
      </c>
      <c r="S689" s="19" t="str">
        <f t="shared" si="98"/>
        <v>VMMC_CIRC_NAT_N_NAT_Age_Agg_Sex_</v>
      </c>
      <c r="T689" s="19" t="b">
        <f>NOT(ISNA(VLOOKUP(B689,dbcodes!A:B,2,FALSE)))</f>
        <v>1</v>
      </c>
      <c r="U689" s="19" t="str">
        <f>IF(ISNA(VLOOKUP(B689,dbcodes!A:B,2,FALSE)),des!R2756,VLOOKUP(B689,dbcodes!A:B,2,FALSE))</f>
        <v>VMMC_CIRC_NAT_N_NAT_Age_Agg_Sex</v>
      </c>
      <c r="W689" s="107" t="str">
        <f>IF(ISNA(VLOOKUP(C689,descriptions!A:B,2,FALSE)),des!V1951,IF(G689=" TARGET","Target ","")&amp;VLOOKUP(C689,descriptions!A:B,2,FALSE))</f>
        <v>Number of males circumcised during the reporting period according to national standards</v>
      </c>
      <c r="X689" s="20" t="s">
        <v>4</v>
      </c>
      <c r="Y689" s="20" t="s">
        <v>831</v>
      </c>
      <c r="Z689" s="20" t="s">
        <v>836</v>
      </c>
      <c r="AA689" s="20" t="s">
        <v>102</v>
      </c>
      <c r="AB689" s="20" t="s">
        <v>755</v>
      </c>
      <c r="AC689" s="19" t="str">
        <f>IF(AB689&lt;&gt;"",IF(NOT(ISNA(INDEX(os!A:A,MATCH(AB689,os!B:B,0)))),INDEX(os!A:A,MATCH(AB689,os!B:B,0)),"0"),"")</f>
        <v/>
      </c>
      <c r="AD689" s="20" t="s">
        <v>830</v>
      </c>
      <c r="AH689" s="93" t="str">
        <f>IF(NOT(ISNA(VLOOKUP(B:B,ResultsTargets!A:A,1,0))),"TRUE","")</f>
        <v>TRUE</v>
      </c>
      <c r="AI689" s="19" t="str">
        <f>IF(ISNA(VLOOKUP(C689,dim_techarea!A:B,2,FALSE)),"",VLOOKUP(C689,dim_techarea!A:B,2,FALSE))</f>
        <v>VMMC_CIRC_NAT</v>
      </c>
      <c r="AJ689" s="19" t="str">
        <f>IF(ISNA(VLOOKUP(AI689,dim_techarea!B:C,2,FALSE)),"",VLOOKUP(AI689,dim_techarea!B:C,2,FALSE))</f>
        <v>sIBwJjO5Dbl</v>
      </c>
      <c r="AK689" s="19" t="str">
        <f>IF(ISNA(VLOOKUP(TRIM(G689),dim_targetsresults!A:B,2,FALSE)),"",VLOOKUP(TRIM(G689),dim_targetsresults!A:C,2,FALSE))</f>
        <v>MER Results</v>
      </c>
      <c r="AL689" s="19" t="str">
        <f>IF(ISNA(VLOOKUP(AK689,dim_targetsresults!B:C,2,FALSE)),"",VLOOKUP(AK689,dim_targetsresults!B:C,2,FALSE))</f>
        <v>Jh0jDM5yQ2E</v>
      </c>
      <c r="AM689" s="19" t="str">
        <f>IF(ISNA(VLOOKUP(TRIM(D689),dim_numeratordenominator!A:B,2,FALSE)),"",VLOOKUP(TRIM(D689),dim_numeratordenominator!A:C,2,FALSE))</f>
        <v>Numerator</v>
      </c>
      <c r="AN689" s="19" t="str">
        <f>IF(ISNA(VLOOKUP(AM689,dim_numeratordenominator!B:C,2,FALSE)),"",VLOOKUP(AM689,dim_numeratordenominator!B:C,2,FALSE))</f>
        <v>Som9NRMQqV7</v>
      </c>
      <c r="AO689" s="19" t="str">
        <f>IF(ISNA(VLOOKUP(TRIM(E689),dim_supporttype!A:B,2,FALSE)),"",VLOOKUP(TRIM(E689),dim_supporttype!A:C,2,FALSE))</f>
        <v>National</v>
      </c>
      <c r="AP689" s="19" t="str">
        <f>IF(ISNA(VLOOKUP(AO689,dim_supporttype!B:C,2,FALSE)),"",VLOOKUP(AO689,dim_supporttype!B:C,2,FALSE))</f>
        <v>ERT6F2mcduw</v>
      </c>
      <c r="AQ689" s="19" t="str">
        <f>IF(ISNA(VLOOKUP(TRIM(F689),dim_disaggs!A:B,2,FALSE)),"No Disagg",VLOOKUP(TRIM(F689),dim_disaggs!A:B,2,FALSE))</f>
        <v>Age Aggregated/Sex</v>
      </c>
      <c r="AR689" s="19" t="str">
        <f>IF(ISNA(VLOOKUP(AQ689,dim_disaggs!B:C,2,FALSE)),"",VLOOKUP(AQ689,dim_disaggs!B:C,2,FALSE))</f>
        <v>KMhxXDjVseT</v>
      </c>
      <c r="AU689" s="72" t="s">
        <v>755</v>
      </c>
      <c r="AV689" s="73" t="s">
        <v>755</v>
      </c>
      <c r="AW689" s="66" t="s">
        <v>755</v>
      </c>
      <c r="AX689" s="66" t="s">
        <v>755</v>
      </c>
      <c r="BA689" s="105" t="str">
        <f t="shared" si="99"/>
        <v/>
      </c>
      <c r="BB689" s="20" t="str">
        <f t="shared" si="100"/>
        <v/>
      </c>
    </row>
    <row r="690" spans="1:68" x14ac:dyDescent="0.2">
      <c r="A690" s="20" t="s">
        <v>95</v>
      </c>
      <c r="B690" s="5" t="s">
        <v>21070</v>
      </c>
      <c r="C690" s="20" t="s">
        <v>2131</v>
      </c>
      <c r="D690" s="20" t="s">
        <v>1</v>
      </c>
      <c r="E690" s="20" t="s">
        <v>2139</v>
      </c>
      <c r="F690" s="20" t="s">
        <v>525</v>
      </c>
      <c r="G690" s="20" t="s">
        <v>2442</v>
      </c>
      <c r="H690" s="20" t="s">
        <v>525</v>
      </c>
      <c r="I690" s="19">
        <f t="shared" si="94"/>
        <v>34</v>
      </c>
      <c r="J690" s="20" t="s">
        <v>755</v>
      </c>
      <c r="K690" s="20" t="s">
        <v>206</v>
      </c>
      <c r="L690" s="95" t="str">
        <f>IF(M690&lt;&gt;"",IF(NOT(ISNA(INDEX(cc!B:B,MATCH(M690,cc!A:A,0)))),INDEX(cc!B:B,MATCH(M690,cc!A:A,0)),"0"),"")</f>
        <v>Sex (Male)</v>
      </c>
      <c r="M690" s="100" t="s">
        <v>19830</v>
      </c>
      <c r="N690" s="28" t="str">
        <f t="shared" si="101"/>
        <v xml:space="preserve"> TARGET</v>
      </c>
      <c r="O690" s="19" t="str">
        <f t="shared" si="95"/>
        <v>VMMC_CIRC_NAT (N, NAT, Sex) TARGET: Voluntary Circumcised</v>
      </c>
      <c r="P690" s="19" t="str">
        <f t="shared" si="96"/>
        <v>VMMC_CIRC_NAT (N, NAT, Sex) TARGET: Voluntary Circumcised</v>
      </c>
      <c r="Q690" s="19" t="str">
        <f t="shared" si="102"/>
        <v>VMMC_CIRC_NAT (N, NAT, Sex) TARGET</v>
      </c>
      <c r="R690" s="19" t="str">
        <f t="shared" si="97"/>
        <v>VMMC_CIRC_NAT_N_NAT_Sex_TARGET</v>
      </c>
      <c r="S690" s="19" t="str">
        <f t="shared" si="98"/>
        <v>VMMC_CIRC_NAT_N_NAT_Sex_TARGET</v>
      </c>
      <c r="T690" s="19" t="b">
        <f>NOT(ISNA(VLOOKUP(B690,dbcodes!A:B,2,FALSE)))</f>
        <v>1</v>
      </c>
      <c r="U690" s="19" t="str">
        <f>IF(ISNA(VLOOKUP(B690,dbcodes!A:B,2,FALSE)),des!R2757,VLOOKUP(B690,dbcodes!A:B,2,FALSE))</f>
        <v>VMMC_CIRC_NAT_N_NAT_Sex_TARGET</v>
      </c>
      <c r="W690" s="107" t="str">
        <f>IF(ISNA(VLOOKUP(C690,descriptions!A:B,2,FALSE)),des!V1954,IF(G690=" TARGET","Target ","")&amp;VLOOKUP(C690,descriptions!A:B,2,FALSE))</f>
        <v>Target Number of males circumcised during the reporting period according to national standards</v>
      </c>
      <c r="X690" s="20" t="s">
        <v>4</v>
      </c>
      <c r="Y690" s="20" t="s">
        <v>831</v>
      </c>
      <c r="Z690" s="20" t="s">
        <v>836</v>
      </c>
      <c r="AA690" s="20" t="s">
        <v>102</v>
      </c>
      <c r="AB690" s="20" t="s">
        <v>755</v>
      </c>
      <c r="AC690" s="19" t="str">
        <f>IF(AB690&lt;&gt;"",IF(NOT(ISNA(INDEX(os!A:A,MATCH(AB690,os!B:B,0)))),INDEX(os!A:A,MATCH(AB690,os!B:B,0)),"0"),"")</f>
        <v/>
      </c>
      <c r="AD690" s="20" t="s">
        <v>830</v>
      </c>
      <c r="AH690" s="93" t="str">
        <f>IF(NOT(ISNA(VLOOKUP(B:B,ResultsTargets!A:A,1,0))),"TRUE","")</f>
        <v>TRUE</v>
      </c>
      <c r="AI690" s="19" t="str">
        <f>IF(ISNA(VLOOKUP(C690,dim_techarea!A:B,2,FALSE)),"",VLOOKUP(C690,dim_techarea!A:B,2,FALSE))</f>
        <v>VMMC_CIRC_NAT</v>
      </c>
      <c r="AJ690" s="19" t="str">
        <f>IF(ISNA(VLOOKUP(AI690,dim_techarea!B:C,2,FALSE)),"",VLOOKUP(AI690,dim_techarea!B:C,2,FALSE))</f>
        <v>sIBwJjO5Dbl</v>
      </c>
      <c r="AK690" s="19" t="str">
        <f>IF(ISNA(VLOOKUP(TRIM(G690),dim_targetsresults!A:B,2,FALSE)),"",VLOOKUP(TRIM(G690),dim_targetsresults!A:C,2,FALSE))</f>
        <v>MER Targets</v>
      </c>
      <c r="AL690" s="19" t="str">
        <f>IF(ISNA(VLOOKUP(AK690,dim_targetsresults!B:C,2,FALSE)),"",VLOOKUP(AK690,dim_targetsresults!B:C,2,FALSE))</f>
        <v>W8imnja2Owd</v>
      </c>
      <c r="AM690" s="19" t="str">
        <f>IF(ISNA(VLOOKUP(TRIM(D690),dim_numeratordenominator!A:B,2,FALSE)),"",VLOOKUP(TRIM(D690),dim_numeratordenominator!A:C,2,FALSE))</f>
        <v>Numerator</v>
      </c>
      <c r="AN690" s="19" t="str">
        <f>IF(ISNA(VLOOKUP(AM690,dim_numeratordenominator!B:C,2,FALSE)),"",VLOOKUP(AM690,dim_numeratordenominator!B:C,2,FALSE))</f>
        <v>Som9NRMQqV7</v>
      </c>
      <c r="AO690" s="19" t="str">
        <f>IF(ISNA(VLOOKUP(TRIM(E690),dim_supporttype!A:B,2,FALSE)),"",VLOOKUP(TRIM(E690),dim_supporttype!A:C,2,FALSE))</f>
        <v>National</v>
      </c>
      <c r="AP690" s="19" t="str">
        <f>IF(ISNA(VLOOKUP(AO690,dim_supporttype!B:C,2,FALSE)),"",VLOOKUP(AO690,dim_supporttype!B:C,2,FALSE))</f>
        <v>ERT6F2mcduw</v>
      </c>
      <c r="AQ690" s="19" t="str">
        <f>IF(ISNA(VLOOKUP(TRIM(F690),dim_disaggs!A:B,2,FALSE)),"No Disagg",VLOOKUP(TRIM(F690),dim_disaggs!A:B,2,FALSE))</f>
        <v>Sex</v>
      </c>
      <c r="AR690" s="19" t="str">
        <f>IF(ISNA(VLOOKUP(AQ690,dim_disaggs!B:C,2,FALSE)),"",VLOOKUP(AQ690,dim_disaggs!B:C,2,FALSE))</f>
        <v>sdHeplyj1SL</v>
      </c>
      <c r="AU690" s="72" t="s">
        <v>755</v>
      </c>
      <c r="AV690" s="73" t="s">
        <v>755</v>
      </c>
      <c r="AW690" s="66" t="s">
        <v>755</v>
      </c>
      <c r="AX690" s="66" t="s">
        <v>755</v>
      </c>
      <c r="BA690" s="105" t="str">
        <f t="shared" si="99"/>
        <v/>
      </c>
      <c r="BB690" s="20" t="str">
        <f t="shared" si="100"/>
        <v/>
      </c>
    </row>
    <row r="691" spans="1:68" x14ac:dyDescent="0.2">
      <c r="A691" s="20" t="s">
        <v>95</v>
      </c>
      <c r="B691" s="5" t="s">
        <v>21071</v>
      </c>
      <c r="C691" s="20" t="s">
        <v>2131</v>
      </c>
      <c r="D691" s="20" t="s">
        <v>1</v>
      </c>
      <c r="E691" s="20" t="s">
        <v>2139</v>
      </c>
      <c r="F691" s="22" t="s">
        <v>4156</v>
      </c>
      <c r="G691" s="20" t="s">
        <v>2442</v>
      </c>
      <c r="H691" s="22" t="s">
        <v>18672</v>
      </c>
      <c r="I691" s="19">
        <f t="shared" si="94"/>
        <v>42</v>
      </c>
      <c r="J691" s="20" t="s">
        <v>755</v>
      </c>
      <c r="K691" s="20" t="s">
        <v>206</v>
      </c>
      <c r="L691" s="95" t="str">
        <f>IF(M691&lt;&gt;"",IF(NOT(ISNA(INDEX(cc!B:B,MATCH(M691,cc!A:A,0)))),INDEX(cc!B:B,MATCH(M691,cc!A:A,0)),"0"),"")</f>
        <v>Age (&lt;15-30+-uk, 3) and Sex (Male)</v>
      </c>
      <c r="M691" s="97" t="s">
        <v>21049</v>
      </c>
      <c r="N691" s="28" t="str">
        <f t="shared" si="101"/>
        <v xml:space="preserve"> TARGET</v>
      </c>
      <c r="O691" s="19" t="str">
        <f t="shared" si="95"/>
        <v>VMMC_CIRC_NAT (N, NAT, Age Aggregated/Sex) TARGET: Voluntary Circumcised</v>
      </c>
      <c r="P691" s="19" t="str">
        <f t="shared" si="96"/>
        <v>VMMC_CIRC_NAT (N, NAT, Age Aggregated/Sex) TARGET: Voluntary Circumcised</v>
      </c>
      <c r="Q691" s="19" t="str">
        <f t="shared" si="102"/>
        <v>VMMC_CIRC_NAT (N, NAT, Age Agg/Sex) TARGET</v>
      </c>
      <c r="R691" s="19" t="str">
        <f t="shared" si="97"/>
        <v>VMMC_CIRC_NAT_N_NAT_Age_Agg_Sex_TARGET</v>
      </c>
      <c r="S691" s="19" t="str">
        <f t="shared" si="98"/>
        <v>VMMC_CIRC_NAT_N_NAT_Age_Agg_Sex_TARGET</v>
      </c>
      <c r="T691" s="19" t="b">
        <f>NOT(ISNA(VLOOKUP(B691,dbcodes!A:B,2,FALSE)))</f>
        <v>1</v>
      </c>
      <c r="U691" s="19" t="str">
        <f>IF(ISNA(VLOOKUP(B691,dbcodes!A:B,2,FALSE)),des!R2758,VLOOKUP(B691,dbcodes!A:B,2,FALSE))</f>
        <v>VMMC_CIRC_NAT_N_NAT_Age_Agg_Sex_TARGET</v>
      </c>
      <c r="W691" s="107" t="str">
        <f>IF(ISNA(VLOOKUP(C691,descriptions!A:B,2,FALSE)),des!V1955,IF(G691=" TARGET","Target ","")&amp;VLOOKUP(C691,descriptions!A:B,2,FALSE))</f>
        <v>Target Number of males circumcised during the reporting period according to national standards</v>
      </c>
      <c r="X691" s="20" t="s">
        <v>4</v>
      </c>
      <c r="Y691" s="20" t="s">
        <v>831</v>
      </c>
      <c r="Z691" s="20" t="s">
        <v>836</v>
      </c>
      <c r="AA691" s="20" t="s">
        <v>102</v>
      </c>
      <c r="AB691" s="20" t="s">
        <v>755</v>
      </c>
      <c r="AC691" s="19" t="str">
        <f>IF(AB691&lt;&gt;"",IF(NOT(ISNA(INDEX(os!A:A,MATCH(AB691,os!B:B,0)))),INDEX(os!A:A,MATCH(AB691,os!B:B,0)),"0"),"")</f>
        <v/>
      </c>
      <c r="AD691" s="20" t="s">
        <v>830</v>
      </c>
      <c r="AH691" s="93" t="str">
        <f>IF(NOT(ISNA(VLOOKUP(B:B,ResultsTargets!A:A,1,0))),"TRUE","")</f>
        <v>TRUE</v>
      </c>
      <c r="AI691" s="19" t="str">
        <f>IF(ISNA(VLOOKUP(C691,dim_techarea!A:B,2,FALSE)),"",VLOOKUP(C691,dim_techarea!A:B,2,FALSE))</f>
        <v>VMMC_CIRC_NAT</v>
      </c>
      <c r="AJ691" s="19" t="str">
        <f>IF(ISNA(VLOOKUP(AI691,dim_techarea!B:C,2,FALSE)),"",VLOOKUP(AI691,dim_techarea!B:C,2,FALSE))</f>
        <v>sIBwJjO5Dbl</v>
      </c>
      <c r="AK691" s="19" t="str">
        <f>IF(ISNA(VLOOKUP(TRIM(G691),dim_targetsresults!A:B,2,FALSE)),"",VLOOKUP(TRIM(G691),dim_targetsresults!A:C,2,FALSE))</f>
        <v>MER Targets</v>
      </c>
      <c r="AL691" s="19" t="str">
        <f>IF(ISNA(VLOOKUP(AK691,dim_targetsresults!B:C,2,FALSE)),"",VLOOKUP(AK691,dim_targetsresults!B:C,2,FALSE))</f>
        <v>W8imnja2Owd</v>
      </c>
      <c r="AM691" s="19" t="str">
        <f>IF(ISNA(VLOOKUP(TRIM(D691),dim_numeratordenominator!A:B,2,FALSE)),"",VLOOKUP(TRIM(D691),dim_numeratordenominator!A:C,2,FALSE))</f>
        <v>Numerator</v>
      </c>
      <c r="AN691" s="19" t="str">
        <f>IF(ISNA(VLOOKUP(AM691,dim_numeratordenominator!B:C,2,FALSE)),"",VLOOKUP(AM691,dim_numeratordenominator!B:C,2,FALSE))</f>
        <v>Som9NRMQqV7</v>
      </c>
      <c r="AO691" s="19" t="str">
        <f>IF(ISNA(VLOOKUP(TRIM(E691),dim_supporttype!A:B,2,FALSE)),"",VLOOKUP(TRIM(E691),dim_supporttype!A:C,2,FALSE))</f>
        <v>National</v>
      </c>
      <c r="AP691" s="19" t="str">
        <f>IF(ISNA(VLOOKUP(AO691,dim_supporttype!B:C,2,FALSE)),"",VLOOKUP(AO691,dim_supporttype!B:C,2,FALSE))</f>
        <v>ERT6F2mcduw</v>
      </c>
      <c r="AQ691" s="19" t="str">
        <f>IF(ISNA(VLOOKUP(TRIM(F691),dim_disaggs!A:B,2,FALSE)),"No Disagg",VLOOKUP(TRIM(F691),dim_disaggs!A:B,2,FALSE))</f>
        <v>Age Aggregated/Sex</v>
      </c>
      <c r="AR691" s="19" t="str">
        <f>IF(ISNA(VLOOKUP(AQ691,dim_disaggs!B:C,2,FALSE)),"",VLOOKUP(AQ691,dim_disaggs!B:C,2,FALSE))</f>
        <v>KMhxXDjVseT</v>
      </c>
      <c r="AU691" s="72" t="s">
        <v>755</v>
      </c>
      <c r="AV691" s="73" t="s">
        <v>755</v>
      </c>
      <c r="AW691" s="66" t="s">
        <v>755</v>
      </c>
      <c r="AX691" s="66" t="s">
        <v>755</v>
      </c>
      <c r="BA691" s="105" t="str">
        <f t="shared" si="99"/>
        <v/>
      </c>
      <c r="BB691" s="20" t="str">
        <f t="shared" si="100"/>
        <v/>
      </c>
    </row>
    <row r="692" spans="1:68" x14ac:dyDescent="0.2">
      <c r="A692" s="20" t="s">
        <v>95</v>
      </c>
      <c r="B692" s="20" t="s">
        <v>2071</v>
      </c>
      <c r="C692" s="20" t="s">
        <v>2131</v>
      </c>
      <c r="D692" s="20" t="s">
        <v>1</v>
      </c>
      <c r="E692" s="20" t="s">
        <v>2140</v>
      </c>
      <c r="G692" s="20" t="s">
        <v>2442</v>
      </c>
      <c r="I692" s="19">
        <f t="shared" si="94"/>
        <v>43</v>
      </c>
      <c r="J692" s="20" t="s">
        <v>755</v>
      </c>
      <c r="K692" s="20" t="s">
        <v>206</v>
      </c>
      <c r="L692" s="95" t="str">
        <f>IF(M692&lt;&gt;"",IF(NOT(ISNA(INDEX(cc!B:B,MATCH(M692,cc!A:A,0)))),INDEX(cc!B:B,MATCH(M692,cc!A:A,0)),"0"),"")</f>
        <v>default</v>
      </c>
      <c r="M692" s="97" t="s">
        <v>13</v>
      </c>
      <c r="N692" s="28" t="str">
        <f t="shared" si="101"/>
        <v xml:space="preserve"> TARGET</v>
      </c>
      <c r="O692" s="19" t="str">
        <f t="shared" si="95"/>
        <v>VMMC_CIRC_NAT (N, NAT_JUSTIFICATION) TARGET: Voluntary Circumcised</v>
      </c>
      <c r="P692" s="19" t="str">
        <f t="shared" si="96"/>
        <v>VMMC_CIRC_NAT (N, NAT_JUSTIFICATION) TARGET: Voluntary Circumcised</v>
      </c>
      <c r="Q692" s="19" t="str">
        <f t="shared" si="102"/>
        <v>VMMC_CIRC_NAT (N, NAT_JUSTIFICATION) TARGET</v>
      </c>
      <c r="R692" s="19" t="str">
        <f t="shared" si="97"/>
        <v>VMMC_CIRC_NAT_N_NAT_JUSTIFICATION_TARGET</v>
      </c>
      <c r="S692" s="19" t="str">
        <f t="shared" si="98"/>
        <v>VMMC_CIRC_NAT_N_NAT_JUSTIFICATION_TARGET</v>
      </c>
      <c r="T692" s="19" t="b">
        <f>NOT(ISNA(VLOOKUP(B692,dbcodes!A:B,2,FALSE)))</f>
        <v>1</v>
      </c>
      <c r="U692" s="19" t="str">
        <f>IF(ISNA(VLOOKUP(B692,dbcodes!A:B,2,FALSE)),des!R2759,VLOOKUP(B692,dbcodes!A:B,2,FALSE))</f>
        <v>VMMC_CIRC_N_NAT_JUSTIFICATION_TARGET</v>
      </c>
      <c r="W692" s="107" t="str">
        <f>IF(ISNA(VLOOKUP(C692,descriptions!A:B,2,FALSE)),des!V1956,IF(G692=" TARGET","Target ","")&amp;VLOOKUP(C692,descriptions!A:B,2,FALSE))</f>
        <v>Target Number of males circumcised during the reporting period according to national standards</v>
      </c>
      <c r="X692" s="20" t="s">
        <v>9</v>
      </c>
      <c r="Y692" s="20" t="s">
        <v>831</v>
      </c>
      <c r="Z692" s="20" t="s">
        <v>836</v>
      </c>
      <c r="AA692" s="20" t="s">
        <v>4121</v>
      </c>
      <c r="AB692" s="20" t="s">
        <v>755</v>
      </c>
      <c r="AC692" s="19" t="str">
        <f>IF(AB692&lt;&gt;"",IF(NOT(ISNA(INDEX(os!A:A,MATCH(AB692,os!B:B,0)))),INDEX(os!A:A,MATCH(AB692,os!B:B,0)),"0"),"")</f>
        <v/>
      </c>
      <c r="AD692" s="20" t="s">
        <v>830</v>
      </c>
      <c r="AH692" s="93" t="str">
        <f>IF(NOT(ISNA(VLOOKUP(B:B,ResultsTargets!A:A,1,0))),"TRUE","")</f>
        <v>TRUE</v>
      </c>
      <c r="AI692" s="19" t="str">
        <f>IF(ISNA(VLOOKUP(C692,dim_techarea!A:B,2,FALSE)),"",VLOOKUP(C692,dim_techarea!A:B,2,FALSE))</f>
        <v>VMMC_CIRC_NAT</v>
      </c>
      <c r="AJ692" s="19" t="str">
        <f>IF(ISNA(VLOOKUP(AI692,dim_techarea!B:C,2,FALSE)),"",VLOOKUP(AI692,dim_techarea!B:C,2,FALSE))</f>
        <v>sIBwJjO5Dbl</v>
      </c>
      <c r="AK692" s="19" t="str">
        <f>IF(ISNA(VLOOKUP(TRIM(G692),dim_targetsresults!A:B,2,FALSE)),"",VLOOKUP(TRIM(G692),dim_targetsresults!A:C,2,FALSE))</f>
        <v>MER Targets</v>
      </c>
      <c r="AL692" s="19" t="str">
        <f>IF(ISNA(VLOOKUP(AK692,dim_targetsresults!B:C,2,FALSE)),"",VLOOKUP(AK692,dim_targetsresults!B:C,2,FALSE))</f>
        <v>W8imnja2Owd</v>
      </c>
      <c r="AM692" s="19" t="str">
        <f>IF(ISNA(VLOOKUP(TRIM(D692),dim_numeratordenominator!A:B,2,FALSE)),"",VLOOKUP(TRIM(D692),dim_numeratordenominator!A:C,2,FALSE))</f>
        <v>Numerator</v>
      </c>
      <c r="AN692" s="19" t="str">
        <f>IF(ISNA(VLOOKUP(AM692,dim_numeratordenominator!B:C,2,FALSE)),"",VLOOKUP(AM692,dim_numeratordenominator!B:C,2,FALSE))</f>
        <v>Som9NRMQqV7</v>
      </c>
      <c r="AO692" s="19" t="str">
        <f>IF(ISNA(VLOOKUP(TRIM(E692),dim_supporttype!A:B,2,FALSE)),"",VLOOKUP(TRIM(E692),dim_supporttype!A:C,2,FALSE))</f>
        <v>National</v>
      </c>
      <c r="AP692" s="19" t="str">
        <f>IF(ISNA(VLOOKUP(AO692,dim_supporttype!B:C,2,FALSE)),"",VLOOKUP(AO692,dim_supporttype!B:C,2,FALSE))</f>
        <v>ERT6F2mcduw</v>
      </c>
      <c r="AQ692" s="19" t="str">
        <f>IF(ISNA(VLOOKUP(TRIM(F692),dim_disaggs!A:B,2,FALSE)),"No Disagg",VLOOKUP(TRIM(F692),dim_disaggs!A:B,2,FALSE))</f>
        <v>No Disagg</v>
      </c>
      <c r="AR692" s="19" t="str">
        <f>IF(ISNA(VLOOKUP(AQ692,dim_disaggs!B:C,2,FALSE)),"",VLOOKUP(AQ692,dim_disaggs!B:C,2,FALSE))</f>
        <v>werJlVT6sf3</v>
      </c>
      <c r="AU692" s="72" t="s">
        <v>755</v>
      </c>
      <c r="AV692" s="73" t="s">
        <v>755</v>
      </c>
      <c r="AW692" s="66" t="s">
        <v>755</v>
      </c>
      <c r="AX692" s="66" t="s">
        <v>755</v>
      </c>
      <c r="BA692" s="105" t="str">
        <f t="shared" si="99"/>
        <v/>
      </c>
      <c r="BB692" s="20" t="str">
        <f t="shared" si="100"/>
        <v/>
      </c>
      <c r="BE692" s="75" t="s">
        <v>755</v>
      </c>
      <c r="BF692" s="73" t="s">
        <v>755</v>
      </c>
      <c r="BG692" s="55" t="s">
        <v>755</v>
      </c>
      <c r="BH692" s="76" t="s">
        <v>755</v>
      </c>
      <c r="BI692" s="20" t="s">
        <v>755</v>
      </c>
      <c r="BJ692" s="20" t="s">
        <v>755</v>
      </c>
      <c r="BK692" s="55" t="s">
        <v>755</v>
      </c>
      <c r="BL692" s="71" t="s">
        <v>755</v>
      </c>
      <c r="BM692" s="77" t="s">
        <v>755</v>
      </c>
      <c r="BN692" s="78" t="s">
        <v>755</v>
      </c>
      <c r="BO692" s="77" t="s">
        <v>755</v>
      </c>
      <c r="BP692" s="78" t="s">
        <v>755</v>
      </c>
    </row>
    <row r="693" spans="1:68" x14ac:dyDescent="0.2">
      <c r="A693" s="20" t="s">
        <v>95</v>
      </c>
      <c r="B693" s="20" t="s">
        <v>2073</v>
      </c>
      <c r="C693" s="20" t="s">
        <v>2131</v>
      </c>
      <c r="D693" s="20" t="s">
        <v>1</v>
      </c>
      <c r="E693" s="20" t="s">
        <v>2141</v>
      </c>
      <c r="G693" s="20" t="s">
        <v>2442</v>
      </c>
      <c r="I693" s="19">
        <f t="shared" si="94"/>
        <v>36</v>
      </c>
      <c r="J693" s="20" t="s">
        <v>755</v>
      </c>
      <c r="K693" s="20" t="s">
        <v>206</v>
      </c>
      <c r="L693" s="95" t="str">
        <f>IF(M693&lt;&gt;"",IF(NOT(ISNA(INDEX(cc!B:B,MATCH(M693,cc!A:A,0)))),INDEX(cc!B:B,MATCH(M693,cc!A:A,0)),"0"),"")</f>
        <v>default</v>
      </c>
      <c r="M693" s="97" t="s">
        <v>13</v>
      </c>
      <c r="N693" s="28" t="str">
        <f t="shared" si="101"/>
        <v xml:space="preserve"> TARGET</v>
      </c>
      <c r="O693" s="19" t="str">
        <f t="shared" si="95"/>
        <v>VMMC_CIRC_NAT (N, NAT_SOURCE) TARGET: Voluntary Circumcised</v>
      </c>
      <c r="P693" s="19" t="str">
        <f t="shared" si="96"/>
        <v>VMMC_CIRC_NAT (N, NAT_SOURCE) TARGET: Voluntary Circumcised</v>
      </c>
      <c r="Q693" s="19" t="str">
        <f t="shared" si="102"/>
        <v>VMMC_CIRC_NAT (N, NAT_SOURCE) TARGET</v>
      </c>
      <c r="R693" s="19" t="str">
        <f t="shared" si="97"/>
        <v>VMMC_CIRC_NAT_N_NAT_SOURCE_TARGET</v>
      </c>
      <c r="S693" s="19" t="str">
        <f t="shared" si="98"/>
        <v>VMMC_CIRC_NAT_N_NAT_SOURCE_TARGET</v>
      </c>
      <c r="T693" s="19" t="b">
        <f>NOT(ISNA(VLOOKUP(B693,dbcodes!A:B,2,FALSE)))</f>
        <v>1</v>
      </c>
      <c r="U693" s="19" t="str">
        <f>IF(ISNA(VLOOKUP(B693,dbcodes!A:B,2,FALSE)),des!R2760,VLOOKUP(B693,dbcodes!A:B,2,FALSE))</f>
        <v>VMMC_CIRC_N_NAT_SOURCE_TARGET</v>
      </c>
      <c r="W693" s="107" t="str">
        <f>IF(ISNA(VLOOKUP(C693,descriptions!A:B,2,FALSE)),des!V1957,IF(G693=" TARGET","Target ","")&amp;VLOOKUP(C693,descriptions!A:B,2,FALSE))</f>
        <v>Target Number of males circumcised during the reporting period according to national standards</v>
      </c>
      <c r="X693" s="20" t="s">
        <v>9</v>
      </c>
      <c r="Y693" s="20" t="s">
        <v>831</v>
      </c>
      <c r="Z693" s="20" t="s">
        <v>836</v>
      </c>
      <c r="AA693" s="20" t="s">
        <v>4121</v>
      </c>
      <c r="AB693" s="20" t="s">
        <v>755</v>
      </c>
      <c r="AC693" s="19" t="str">
        <f>IF(AB693&lt;&gt;"",IF(NOT(ISNA(INDEX(os!A:A,MATCH(AB693,os!B:B,0)))),INDEX(os!A:A,MATCH(AB693,os!B:B,0)),"0"),"")</f>
        <v/>
      </c>
      <c r="AD693" s="20" t="s">
        <v>830</v>
      </c>
      <c r="AH693" s="93" t="str">
        <f>IF(NOT(ISNA(VLOOKUP(B:B,ResultsTargets!A:A,1,0))),"TRUE","")</f>
        <v>TRUE</v>
      </c>
      <c r="AI693" s="19" t="str">
        <f>IF(ISNA(VLOOKUP(C693,dim_techarea!A:B,2,FALSE)),"",VLOOKUP(C693,dim_techarea!A:B,2,FALSE))</f>
        <v>VMMC_CIRC_NAT</v>
      </c>
      <c r="AJ693" s="19" t="str">
        <f>IF(ISNA(VLOOKUP(AI693,dim_techarea!B:C,2,FALSE)),"",VLOOKUP(AI693,dim_techarea!B:C,2,FALSE))</f>
        <v>sIBwJjO5Dbl</v>
      </c>
      <c r="AK693" s="19" t="str">
        <f>IF(ISNA(VLOOKUP(TRIM(G693),dim_targetsresults!A:B,2,FALSE)),"",VLOOKUP(TRIM(G693),dim_targetsresults!A:C,2,FALSE))</f>
        <v>MER Targets</v>
      </c>
      <c r="AL693" s="19" t="str">
        <f>IF(ISNA(VLOOKUP(AK693,dim_targetsresults!B:C,2,FALSE)),"",VLOOKUP(AK693,dim_targetsresults!B:C,2,FALSE))</f>
        <v>W8imnja2Owd</v>
      </c>
      <c r="AM693" s="19" t="str">
        <f>IF(ISNA(VLOOKUP(TRIM(D693),dim_numeratordenominator!A:B,2,FALSE)),"",VLOOKUP(TRIM(D693),dim_numeratordenominator!A:C,2,FALSE))</f>
        <v>Numerator</v>
      </c>
      <c r="AN693" s="19" t="str">
        <f>IF(ISNA(VLOOKUP(AM693,dim_numeratordenominator!B:C,2,FALSE)),"",VLOOKUP(AM693,dim_numeratordenominator!B:C,2,FALSE))</f>
        <v>Som9NRMQqV7</v>
      </c>
      <c r="AO693" s="19" t="str">
        <f>IF(ISNA(VLOOKUP(TRIM(E693),dim_supporttype!A:B,2,FALSE)),"",VLOOKUP(TRIM(E693),dim_supporttype!A:C,2,FALSE))</f>
        <v>National</v>
      </c>
      <c r="AP693" s="19" t="str">
        <f>IF(ISNA(VLOOKUP(AO693,dim_supporttype!B:C,2,FALSE)),"",VLOOKUP(AO693,dim_supporttype!B:C,2,FALSE))</f>
        <v>ERT6F2mcduw</v>
      </c>
      <c r="AQ693" s="19" t="str">
        <f>IF(ISNA(VLOOKUP(TRIM(F693),dim_disaggs!A:B,2,FALSE)),"No Disagg",VLOOKUP(TRIM(F693),dim_disaggs!A:B,2,FALSE))</f>
        <v>No Disagg</v>
      </c>
      <c r="AR693" s="19" t="str">
        <f>IF(ISNA(VLOOKUP(AQ693,dim_disaggs!B:C,2,FALSE)),"",VLOOKUP(AQ693,dim_disaggs!B:C,2,FALSE))</f>
        <v>werJlVT6sf3</v>
      </c>
      <c r="AU693" s="72" t="s">
        <v>755</v>
      </c>
      <c r="AV693" s="73" t="s">
        <v>755</v>
      </c>
      <c r="AW693" s="66" t="s">
        <v>755</v>
      </c>
      <c r="AX693" s="66" t="s">
        <v>755</v>
      </c>
      <c r="BA693" s="105" t="str">
        <f t="shared" si="99"/>
        <v/>
      </c>
      <c r="BB693" s="20" t="str">
        <f t="shared" si="100"/>
        <v/>
      </c>
      <c r="BE693" s="75" t="s">
        <v>755</v>
      </c>
      <c r="BF693" s="73" t="s">
        <v>755</v>
      </c>
      <c r="BG693" s="55" t="s">
        <v>755</v>
      </c>
      <c r="BH693" s="76" t="s">
        <v>755</v>
      </c>
      <c r="BI693" s="20" t="s">
        <v>755</v>
      </c>
      <c r="BJ693" s="20" t="s">
        <v>755</v>
      </c>
      <c r="BK693" s="55" t="s">
        <v>755</v>
      </c>
      <c r="BL693" s="71" t="s">
        <v>755</v>
      </c>
      <c r="BM693" s="77" t="s">
        <v>755</v>
      </c>
      <c r="BN693" s="78" t="s">
        <v>755</v>
      </c>
      <c r="BO693" s="77" t="s">
        <v>755</v>
      </c>
      <c r="BP693" s="78" t="s">
        <v>755</v>
      </c>
    </row>
    <row r="694" spans="1:68" x14ac:dyDescent="0.2">
      <c r="A694" s="20" t="s">
        <v>95</v>
      </c>
      <c r="B694" s="5" t="s">
        <v>20681</v>
      </c>
      <c r="C694" s="20" t="s">
        <v>2132</v>
      </c>
      <c r="D694" s="20" t="s">
        <v>1</v>
      </c>
      <c r="E694" s="20" t="s">
        <v>2142</v>
      </c>
      <c r="F694" s="22" t="s">
        <v>135</v>
      </c>
      <c r="G694" s="20" t="s">
        <v>20086</v>
      </c>
      <c r="H694" s="22" t="s">
        <v>135</v>
      </c>
      <c r="I694" s="19">
        <f t="shared" si="94"/>
        <v>37</v>
      </c>
      <c r="J694" s="20" t="s">
        <v>755</v>
      </c>
      <c r="K694" s="20" t="s">
        <v>206</v>
      </c>
      <c r="L694" s="95" t="str">
        <f>IF(M694&lt;&gt;"",IF(NOT(ISNA(INDEX(cc!B:B,MATCH(M694,cc!A:A,0)))),INDEX(cc!B:B,MATCH(M694,cc!A:A,0)),"0"),"")</f>
        <v>Age (&lt;1-50+-uk, 12) and Sex (Male)</v>
      </c>
      <c r="M694" s="100" t="s">
        <v>21046</v>
      </c>
      <c r="N694" s="28" t="str">
        <f t="shared" si="101"/>
        <v/>
      </c>
      <c r="O694" s="19" t="str">
        <f t="shared" si="95"/>
        <v>VMMC_CIRC_SUBNAT (N, SUBNAT, Age/Sex): Voluntary Circumcised</v>
      </c>
      <c r="P694" s="19" t="str">
        <f t="shared" si="96"/>
        <v>VMMC_CIRC_SUBNAT (N, SUBNAT, Age/Sex): Voluntary Circumcised</v>
      </c>
      <c r="Q694" s="19" t="str">
        <f t="shared" si="102"/>
        <v>VMMC_CIRC_SUBNAT (N, SUBNAT, Age/Sex)</v>
      </c>
      <c r="R694" s="19" t="str">
        <f t="shared" si="97"/>
        <v>VMMC_CIRC_SUBNAT_N_SUBNAT_Age_Sex</v>
      </c>
      <c r="S694" s="19" t="str">
        <f t="shared" si="98"/>
        <v>VMMC_CIRC_SUBNAT_N_SUBNAT_Age_Sex_</v>
      </c>
      <c r="T694" s="19" t="b">
        <f>NOT(ISNA(VLOOKUP(B694,dbcodes!A:B,2,FALSE)))</f>
        <v>1</v>
      </c>
      <c r="U694" s="19" t="str">
        <f>IF(ISNA(VLOOKUP(B694,dbcodes!A:B,2,FALSE)),des!R2761,VLOOKUP(B694,dbcodes!A:B,2,FALSE))</f>
        <v>VMMC_CIRC_SUBNAT_N_SUBNAT_Age_Sex</v>
      </c>
      <c r="W694" s="107" t="str">
        <f>IF(ISNA(VLOOKUP(C694,descriptions!A:B,2,FALSE)),des!V1958,IF(G694=" TARGET","Target ","")&amp;VLOOKUP(C694,descriptions!A:B,2,FALSE))</f>
        <v>Number of males circumcised during the reporting period according to national standards (SUBNAT)</v>
      </c>
      <c r="X694" s="20" t="s">
        <v>4</v>
      </c>
      <c r="Y694" s="20" t="s">
        <v>831</v>
      </c>
      <c r="Z694" s="20" t="s">
        <v>836</v>
      </c>
      <c r="AA694" s="20" t="s">
        <v>102</v>
      </c>
      <c r="AB694" s="20" t="s">
        <v>755</v>
      </c>
      <c r="AC694" s="19" t="str">
        <f>IF(AB694&lt;&gt;"",IF(NOT(ISNA(INDEX(os!A:A,MATCH(AB694,os!B:B,0)))),INDEX(os!A:A,MATCH(AB694,os!B:B,0)),"0"),"")</f>
        <v/>
      </c>
      <c r="AD694" s="20" t="s">
        <v>830</v>
      </c>
      <c r="AH694" s="93" t="str">
        <f>IF(NOT(ISNA(VLOOKUP(B:B,ResultsTargets!A:A,1,0))),"TRUE","")</f>
        <v>TRUE</v>
      </c>
      <c r="AI694" s="19" t="str">
        <f>IF(ISNA(VLOOKUP(C694,dim_techarea!A:B,2,FALSE)),"",VLOOKUP(C694,dim_techarea!A:B,2,FALSE))</f>
        <v>VMMC_CIRC_SUBNAT</v>
      </c>
      <c r="AJ694" s="19" t="str">
        <f>IF(ISNA(VLOOKUP(AI694,dim_techarea!B:C,2,FALSE)),"",VLOOKUP(AI694,dim_techarea!B:C,2,FALSE))</f>
        <v>jwZn54Stuyx</v>
      </c>
      <c r="AK694" s="19" t="str">
        <f>IF(ISNA(VLOOKUP(TRIM(G694),dim_targetsresults!A:B,2,FALSE)),"",VLOOKUP(TRIM(G694),dim_targetsresults!A:C,2,FALSE))</f>
        <v>MER Results</v>
      </c>
      <c r="AL694" s="19" t="str">
        <f>IF(ISNA(VLOOKUP(AK694,dim_targetsresults!B:C,2,FALSE)),"",VLOOKUP(AK694,dim_targetsresults!B:C,2,FALSE))</f>
        <v>Jh0jDM5yQ2E</v>
      </c>
      <c r="AM694" s="19" t="str">
        <f>IF(ISNA(VLOOKUP(TRIM(D694),dim_numeratordenominator!A:B,2,FALSE)),"",VLOOKUP(TRIM(D694),dim_numeratordenominator!A:C,2,FALSE))</f>
        <v>Numerator</v>
      </c>
      <c r="AN694" s="19" t="str">
        <f>IF(ISNA(VLOOKUP(AM694,dim_numeratordenominator!B:C,2,FALSE)),"",VLOOKUP(AM694,dim_numeratordenominator!B:C,2,FALSE))</f>
        <v>Som9NRMQqV7</v>
      </c>
      <c r="AO694" s="19" t="str">
        <f>IF(ISNA(VLOOKUP(TRIM(E694),dim_supporttype!A:B,2,FALSE)),"",VLOOKUP(TRIM(E694),dim_supporttype!A:C,2,FALSE))</f>
        <v>Sub-National</v>
      </c>
      <c r="AP694" s="19" t="str">
        <f>IF(ISNA(VLOOKUP(AO694,dim_supporttype!B:C,2,FALSE)),"",VLOOKUP(AO694,dim_supporttype!B:C,2,FALSE))</f>
        <v>jJDHP9KXvzJ</v>
      </c>
      <c r="AQ694" s="19" t="str">
        <f>IF(ISNA(VLOOKUP(TRIM(F694),dim_disaggs!A:B,2,FALSE)),"No Disagg",VLOOKUP(TRIM(F694),dim_disaggs!A:B,2,FALSE))</f>
        <v>Age/Sex</v>
      </c>
      <c r="AR694" s="19" t="str">
        <f>IF(ISNA(VLOOKUP(AQ694,dim_disaggs!B:C,2,FALSE)),"",VLOOKUP(AQ694,dim_disaggs!B:C,2,FALSE))</f>
        <v>Qbz6SrpmJ1y</v>
      </c>
      <c r="AU694" s="72" t="s">
        <v>755</v>
      </c>
      <c r="AV694" s="73" t="s">
        <v>755</v>
      </c>
      <c r="AW694" s="66" t="s">
        <v>755</v>
      </c>
      <c r="AX694" s="66" t="s">
        <v>755</v>
      </c>
      <c r="BA694" s="105" t="str">
        <f t="shared" si="99"/>
        <v/>
      </c>
      <c r="BB694" s="20" t="str">
        <f t="shared" si="100"/>
        <v/>
      </c>
    </row>
    <row r="695" spans="1:68" x14ac:dyDescent="0.2">
      <c r="A695" s="20" t="s">
        <v>95</v>
      </c>
      <c r="B695" s="5" t="s">
        <v>21052</v>
      </c>
      <c r="C695" s="20" t="s">
        <v>2132</v>
      </c>
      <c r="D695" s="20" t="s">
        <v>1</v>
      </c>
      <c r="E695" s="20" t="s">
        <v>2142</v>
      </c>
      <c r="F695" s="22" t="s">
        <v>4156</v>
      </c>
      <c r="G695" s="20" t="s">
        <v>20086</v>
      </c>
      <c r="H695" s="22" t="s">
        <v>18672</v>
      </c>
      <c r="I695" s="19">
        <f t="shared" si="94"/>
        <v>41</v>
      </c>
      <c r="J695" s="20" t="s">
        <v>755</v>
      </c>
      <c r="K695" s="20" t="s">
        <v>206</v>
      </c>
      <c r="L695" s="95" t="str">
        <f>IF(M695&lt;&gt;"",IF(NOT(ISNA(INDEX(cc!B:B,MATCH(M695,cc!A:A,0)))),INDEX(cc!B:B,MATCH(M695,cc!A:A,0)),"0"),"")</f>
        <v>Age (&lt;15-30+-uk, 3) and Sex (Male)</v>
      </c>
      <c r="M695" s="97" t="s">
        <v>21049</v>
      </c>
      <c r="N695" s="28" t="str">
        <f t="shared" si="101"/>
        <v/>
      </c>
      <c r="O695" s="19" t="str">
        <f t="shared" si="95"/>
        <v>VMMC_CIRC_SUBNAT (N, SUBNAT, Age Aggregated/Sex): Voluntary Circumcised</v>
      </c>
      <c r="P695" s="19" t="str">
        <f t="shared" si="96"/>
        <v>VMMC_CIRC_SUBNAT (N, SUBNAT, Age Aggregated/Sex): Voluntary Circumcised</v>
      </c>
      <c r="Q695" s="19" t="str">
        <f t="shared" si="102"/>
        <v>VMMC_CIRC_SUBNAT (N, SUBNAT, Age Agg/Sex)</v>
      </c>
      <c r="R695" s="19" t="str">
        <f t="shared" si="97"/>
        <v>VMMC_CIRC_SUBNAT_N_SUBNAT_Age_Agg_Sex</v>
      </c>
      <c r="S695" s="19" t="str">
        <f t="shared" si="98"/>
        <v>VMMC_CIRC_SUBNAT_N_SUBNAT_Age_Agg_Sex_</v>
      </c>
      <c r="T695" s="19" t="b">
        <f>NOT(ISNA(VLOOKUP(B695,dbcodes!A:B,2,FALSE)))</f>
        <v>1</v>
      </c>
      <c r="U695" s="19" t="str">
        <f>IF(ISNA(VLOOKUP(B695,dbcodes!A:B,2,FALSE)),des!R2762,VLOOKUP(B695,dbcodes!A:B,2,FALSE))</f>
        <v>VMMC_CIRC_SUBNAT_N_SUBNAT_Age_Agg_Sex</v>
      </c>
      <c r="W695" s="107" t="str">
        <f>IF(ISNA(VLOOKUP(C695,descriptions!A:B,2,FALSE)),des!V1959,IF(G695=" TARGET","Target ","")&amp;VLOOKUP(C695,descriptions!A:B,2,FALSE))</f>
        <v>Number of males circumcised during the reporting period according to national standards (SUBNAT)</v>
      </c>
      <c r="X695" s="20" t="s">
        <v>4</v>
      </c>
      <c r="Y695" s="20" t="s">
        <v>831</v>
      </c>
      <c r="Z695" s="20" t="s">
        <v>836</v>
      </c>
      <c r="AA695" s="20" t="s">
        <v>102</v>
      </c>
      <c r="AB695" s="20" t="s">
        <v>755</v>
      </c>
      <c r="AC695" s="19" t="str">
        <f>IF(AB695&lt;&gt;"",IF(NOT(ISNA(INDEX(os!A:A,MATCH(AB695,os!B:B,0)))),INDEX(os!A:A,MATCH(AB695,os!B:B,0)),"0"),"")</f>
        <v/>
      </c>
      <c r="AD695" s="20" t="s">
        <v>830</v>
      </c>
      <c r="AH695" s="93" t="str">
        <f>IF(NOT(ISNA(VLOOKUP(B:B,ResultsTargets!A:A,1,0))),"TRUE","")</f>
        <v>TRUE</v>
      </c>
      <c r="AI695" s="19" t="str">
        <f>IF(ISNA(VLOOKUP(C695,dim_techarea!A:B,2,FALSE)),"",VLOOKUP(C695,dim_techarea!A:B,2,FALSE))</f>
        <v>VMMC_CIRC_SUBNAT</v>
      </c>
      <c r="AJ695" s="19" t="str">
        <f>IF(ISNA(VLOOKUP(AI695,dim_techarea!B:C,2,FALSE)),"",VLOOKUP(AI695,dim_techarea!B:C,2,FALSE))</f>
        <v>jwZn54Stuyx</v>
      </c>
      <c r="AK695" s="19" t="str">
        <f>IF(ISNA(VLOOKUP(TRIM(G695),dim_targetsresults!A:B,2,FALSE)),"",VLOOKUP(TRIM(G695),dim_targetsresults!A:C,2,FALSE))</f>
        <v>MER Results</v>
      </c>
      <c r="AL695" s="19" t="str">
        <f>IF(ISNA(VLOOKUP(AK695,dim_targetsresults!B:C,2,FALSE)),"",VLOOKUP(AK695,dim_targetsresults!B:C,2,FALSE))</f>
        <v>Jh0jDM5yQ2E</v>
      </c>
      <c r="AM695" s="19" t="str">
        <f>IF(ISNA(VLOOKUP(TRIM(D695),dim_numeratordenominator!A:B,2,FALSE)),"",VLOOKUP(TRIM(D695),dim_numeratordenominator!A:C,2,FALSE))</f>
        <v>Numerator</v>
      </c>
      <c r="AN695" s="19" t="str">
        <f>IF(ISNA(VLOOKUP(AM695,dim_numeratordenominator!B:C,2,FALSE)),"",VLOOKUP(AM695,dim_numeratordenominator!B:C,2,FALSE))</f>
        <v>Som9NRMQqV7</v>
      </c>
      <c r="AO695" s="19" t="str">
        <f>IF(ISNA(VLOOKUP(TRIM(E695),dim_supporttype!A:B,2,FALSE)),"",VLOOKUP(TRIM(E695),dim_supporttype!A:C,2,FALSE))</f>
        <v>Sub-National</v>
      </c>
      <c r="AP695" s="19" t="str">
        <f>IF(ISNA(VLOOKUP(AO695,dim_supporttype!B:C,2,FALSE)),"",VLOOKUP(AO695,dim_supporttype!B:C,2,FALSE))</f>
        <v>jJDHP9KXvzJ</v>
      </c>
      <c r="AQ695" s="19" t="str">
        <f>IF(ISNA(VLOOKUP(TRIM(F695),dim_disaggs!A:B,2,FALSE)),"No Disagg",VLOOKUP(TRIM(F695),dim_disaggs!A:B,2,FALSE))</f>
        <v>Age Aggregated/Sex</v>
      </c>
      <c r="AR695" s="19" t="str">
        <f>IF(ISNA(VLOOKUP(AQ695,dim_disaggs!B:C,2,FALSE)),"",VLOOKUP(AQ695,dim_disaggs!B:C,2,FALSE))</f>
        <v>KMhxXDjVseT</v>
      </c>
      <c r="AU695" s="72" t="s">
        <v>755</v>
      </c>
      <c r="AV695" s="73" t="s">
        <v>755</v>
      </c>
      <c r="AW695" s="66" t="s">
        <v>755</v>
      </c>
      <c r="AX695" s="66" t="s">
        <v>755</v>
      </c>
      <c r="BA695" s="105" t="str">
        <f t="shared" si="99"/>
        <v/>
      </c>
      <c r="BB695" s="20" t="str">
        <f t="shared" si="100"/>
        <v/>
      </c>
    </row>
    <row r="696" spans="1:68" x14ac:dyDescent="0.2">
      <c r="A696" s="20" t="s">
        <v>95</v>
      </c>
      <c r="B696" s="5" t="s">
        <v>21053</v>
      </c>
      <c r="C696" s="20" t="s">
        <v>2132</v>
      </c>
      <c r="D696" s="20" t="s">
        <v>1</v>
      </c>
      <c r="E696" s="20" t="s">
        <v>2142</v>
      </c>
      <c r="F696" s="20" t="s">
        <v>525</v>
      </c>
      <c r="G696" s="20" t="s">
        <v>20086</v>
      </c>
      <c r="H696" s="20" t="s">
        <v>525</v>
      </c>
      <c r="I696" s="19">
        <f t="shared" si="94"/>
        <v>33</v>
      </c>
      <c r="J696" s="20" t="s">
        <v>755</v>
      </c>
      <c r="K696" s="20" t="s">
        <v>206</v>
      </c>
      <c r="L696" s="95" t="str">
        <f>IF(M696&lt;&gt;"",IF(NOT(ISNA(INDEX(cc!B:B,MATCH(M696,cc!A:A,0)))),INDEX(cc!B:B,MATCH(M696,cc!A:A,0)),"0"),"")</f>
        <v>Sex (Male)</v>
      </c>
      <c r="M696" s="100" t="s">
        <v>19830</v>
      </c>
      <c r="N696" s="28" t="str">
        <f t="shared" si="101"/>
        <v/>
      </c>
      <c r="O696" s="19" t="str">
        <f t="shared" si="95"/>
        <v>VMMC_CIRC_SUBNAT (N, SUBNAT, Sex): Voluntary Circumcised</v>
      </c>
      <c r="P696" s="19" t="str">
        <f t="shared" si="96"/>
        <v>VMMC_CIRC_SUBNAT (N, SUBNAT, Sex): Voluntary Circumcised</v>
      </c>
      <c r="Q696" s="19" t="str">
        <f t="shared" si="102"/>
        <v>VMMC_CIRC_SUBNAT (N, SUBNAT, Sex)</v>
      </c>
      <c r="R696" s="19" t="str">
        <f t="shared" si="97"/>
        <v>VMMC_CIRC_SUBNAT_N_SUBNAT_Sex</v>
      </c>
      <c r="S696" s="19" t="str">
        <f t="shared" si="98"/>
        <v>VMMC_CIRC_SUBNAT_N_SUBNAT_Sex_</v>
      </c>
      <c r="T696" s="19" t="b">
        <f>NOT(ISNA(VLOOKUP(B696,dbcodes!A:B,2,FALSE)))</f>
        <v>1</v>
      </c>
      <c r="U696" s="19" t="str">
        <f>IF(ISNA(VLOOKUP(B696,dbcodes!A:B,2,FALSE)),des!R2763,VLOOKUP(B696,dbcodes!A:B,2,FALSE))</f>
        <v>VMMC_CIRC_SUBNAT_N_SUBNAT_Sex</v>
      </c>
      <c r="W696" s="107" t="str">
        <f>IF(ISNA(VLOOKUP(C696,descriptions!A:B,2,FALSE)),des!V1960,IF(G696=" TARGET","Target ","")&amp;VLOOKUP(C696,descriptions!A:B,2,FALSE))</f>
        <v>Number of males circumcised during the reporting period according to national standards (SUBNAT)</v>
      </c>
      <c r="X696" s="20" t="s">
        <v>4</v>
      </c>
      <c r="Y696" s="20" t="s">
        <v>831</v>
      </c>
      <c r="Z696" s="20" t="s">
        <v>836</v>
      </c>
      <c r="AA696" s="20" t="s">
        <v>102</v>
      </c>
      <c r="AB696" s="20" t="s">
        <v>755</v>
      </c>
      <c r="AC696" s="19" t="str">
        <f>IF(AB696&lt;&gt;"",IF(NOT(ISNA(INDEX(os!A:A,MATCH(AB696,os!B:B,0)))),INDEX(os!A:A,MATCH(AB696,os!B:B,0)),"0"),"")</f>
        <v/>
      </c>
      <c r="AD696" s="20" t="s">
        <v>830</v>
      </c>
      <c r="AH696" s="93" t="str">
        <f>IF(NOT(ISNA(VLOOKUP(B:B,ResultsTargets!A:A,1,0))),"TRUE","")</f>
        <v>TRUE</v>
      </c>
      <c r="AI696" s="19" t="str">
        <f>IF(ISNA(VLOOKUP(C696,dim_techarea!A:B,2,FALSE)),"",VLOOKUP(C696,dim_techarea!A:B,2,FALSE))</f>
        <v>VMMC_CIRC_SUBNAT</v>
      </c>
      <c r="AJ696" s="19" t="str">
        <f>IF(ISNA(VLOOKUP(AI696,dim_techarea!B:C,2,FALSE)),"",VLOOKUP(AI696,dim_techarea!B:C,2,FALSE))</f>
        <v>jwZn54Stuyx</v>
      </c>
      <c r="AK696" s="19" t="str">
        <f>IF(ISNA(VLOOKUP(TRIM(G696),dim_targetsresults!A:B,2,FALSE)),"",VLOOKUP(TRIM(G696),dim_targetsresults!A:C,2,FALSE))</f>
        <v>MER Results</v>
      </c>
      <c r="AL696" s="19" t="str">
        <f>IF(ISNA(VLOOKUP(AK696,dim_targetsresults!B:C,2,FALSE)),"",VLOOKUP(AK696,dim_targetsresults!B:C,2,FALSE))</f>
        <v>Jh0jDM5yQ2E</v>
      </c>
      <c r="AM696" s="19" t="str">
        <f>IF(ISNA(VLOOKUP(TRIM(D696),dim_numeratordenominator!A:B,2,FALSE)),"",VLOOKUP(TRIM(D696),dim_numeratordenominator!A:C,2,FALSE))</f>
        <v>Numerator</v>
      </c>
      <c r="AN696" s="19" t="str">
        <f>IF(ISNA(VLOOKUP(AM696,dim_numeratordenominator!B:C,2,FALSE)),"",VLOOKUP(AM696,dim_numeratordenominator!B:C,2,FALSE))</f>
        <v>Som9NRMQqV7</v>
      </c>
      <c r="AO696" s="19" t="str">
        <f>IF(ISNA(VLOOKUP(TRIM(E696),dim_supporttype!A:B,2,FALSE)),"",VLOOKUP(TRIM(E696),dim_supporttype!A:C,2,FALSE))</f>
        <v>Sub-National</v>
      </c>
      <c r="AP696" s="19" t="str">
        <f>IF(ISNA(VLOOKUP(AO696,dim_supporttype!B:C,2,FALSE)),"",VLOOKUP(AO696,dim_supporttype!B:C,2,FALSE))</f>
        <v>jJDHP9KXvzJ</v>
      </c>
      <c r="AQ696" s="19" t="str">
        <f>IF(ISNA(VLOOKUP(TRIM(F696),dim_disaggs!A:B,2,FALSE)),"No Disagg",VLOOKUP(TRIM(F696),dim_disaggs!A:B,2,FALSE))</f>
        <v>Sex</v>
      </c>
      <c r="AR696" s="19" t="str">
        <f>IF(ISNA(VLOOKUP(AQ696,dim_disaggs!B:C,2,FALSE)),"",VLOOKUP(AQ696,dim_disaggs!B:C,2,FALSE))</f>
        <v>sdHeplyj1SL</v>
      </c>
      <c r="AU696" s="72" t="s">
        <v>755</v>
      </c>
      <c r="AV696" s="73" t="s">
        <v>755</v>
      </c>
      <c r="AW696" s="66" t="s">
        <v>755</v>
      </c>
      <c r="AX696" s="66" t="s">
        <v>755</v>
      </c>
      <c r="BA696" s="105" t="str">
        <f t="shared" si="99"/>
        <v/>
      </c>
      <c r="BB696" s="20" t="str">
        <f t="shared" si="100"/>
        <v/>
      </c>
    </row>
    <row r="697" spans="1:68" x14ac:dyDescent="0.2">
      <c r="A697" s="20" t="s">
        <v>95</v>
      </c>
      <c r="B697" s="5" t="s">
        <v>21072</v>
      </c>
      <c r="C697" s="20" t="s">
        <v>2132</v>
      </c>
      <c r="D697" s="20" t="s">
        <v>1</v>
      </c>
      <c r="E697" s="20" t="s">
        <v>2142</v>
      </c>
      <c r="F697" s="20" t="s">
        <v>525</v>
      </c>
      <c r="G697" s="20" t="s">
        <v>2442</v>
      </c>
      <c r="H697" s="20" t="s">
        <v>525</v>
      </c>
      <c r="I697" s="19">
        <f t="shared" si="94"/>
        <v>40</v>
      </c>
      <c r="J697" s="20" t="s">
        <v>755</v>
      </c>
      <c r="K697" s="20" t="s">
        <v>206</v>
      </c>
      <c r="L697" s="95" t="str">
        <f>IF(M697&lt;&gt;"",IF(NOT(ISNA(INDEX(cc!B:B,MATCH(M697,cc!A:A,0)))),INDEX(cc!B:B,MATCH(M697,cc!A:A,0)),"0"),"")</f>
        <v>Sex (Male)</v>
      </c>
      <c r="M697" s="100" t="s">
        <v>19830</v>
      </c>
      <c r="N697" s="28" t="str">
        <f t="shared" si="101"/>
        <v xml:space="preserve"> TARGET</v>
      </c>
      <c r="O697" s="19" t="str">
        <f t="shared" si="95"/>
        <v>VMMC_CIRC_SUBNAT (N, SUBNAT, Sex) TARGET: Voluntary Circumcised</v>
      </c>
      <c r="P697" s="19" t="str">
        <f t="shared" si="96"/>
        <v>VMMC_CIRC_SUBNAT (N, SUBNAT, Sex) TARGET: Voluntary Circumcised</v>
      </c>
      <c r="Q697" s="19" t="str">
        <f t="shared" si="102"/>
        <v>VMMC_CIRC_SUBNAT (N, SUBNAT, Sex) TARGET</v>
      </c>
      <c r="R697" s="19" t="str">
        <f t="shared" si="97"/>
        <v>VMMC_CIRC_SUBNAT_N_SUBNAT_Sex_TARGET</v>
      </c>
      <c r="S697" s="19" t="str">
        <f t="shared" si="98"/>
        <v>VMMC_CIRC_SUBNAT_N_SUBNAT_Sex_TARGET</v>
      </c>
      <c r="T697" s="19" t="b">
        <f>NOT(ISNA(VLOOKUP(B697,dbcodes!A:B,2,FALSE)))</f>
        <v>1</v>
      </c>
      <c r="U697" s="19" t="str">
        <f>IF(ISNA(VLOOKUP(B697,dbcodes!A:B,2,FALSE)),des!R2764,VLOOKUP(B697,dbcodes!A:B,2,FALSE))</f>
        <v>VMMC_CIRC_SUBNAT_N_SUBNAT_Sex_TARGET</v>
      </c>
      <c r="W697" s="107" t="str">
        <f>IF(ISNA(VLOOKUP(C697,descriptions!A:B,2,FALSE)),des!V1963,IF(G697=" TARGET","Target ","")&amp;VLOOKUP(C697,descriptions!A:B,2,FALSE))</f>
        <v>Target Number of males circumcised during the reporting period according to national standards (SUBNAT)</v>
      </c>
      <c r="X697" s="20" t="s">
        <v>4</v>
      </c>
      <c r="Y697" s="20" t="s">
        <v>831</v>
      </c>
      <c r="Z697" s="20" t="s">
        <v>836</v>
      </c>
      <c r="AA697" s="20" t="s">
        <v>102</v>
      </c>
      <c r="AB697" s="20" t="s">
        <v>755</v>
      </c>
      <c r="AC697" s="19" t="str">
        <f>IF(AB697&lt;&gt;"",IF(NOT(ISNA(INDEX(os!A:A,MATCH(AB697,os!B:B,0)))),INDEX(os!A:A,MATCH(AB697,os!B:B,0)),"0"),"")</f>
        <v/>
      </c>
      <c r="AD697" s="20" t="s">
        <v>830</v>
      </c>
      <c r="AH697" s="93" t="str">
        <f>IF(NOT(ISNA(VLOOKUP(B:B,ResultsTargets!A:A,1,0))),"TRUE","")</f>
        <v>TRUE</v>
      </c>
      <c r="AI697" s="19" t="str">
        <f>IF(ISNA(VLOOKUP(C697,dim_techarea!A:B,2,FALSE)),"",VLOOKUP(C697,dim_techarea!A:B,2,FALSE))</f>
        <v>VMMC_CIRC_SUBNAT</v>
      </c>
      <c r="AJ697" s="19" t="str">
        <f>IF(ISNA(VLOOKUP(AI697,dim_techarea!B:C,2,FALSE)),"",VLOOKUP(AI697,dim_techarea!B:C,2,FALSE))</f>
        <v>jwZn54Stuyx</v>
      </c>
      <c r="AK697" s="19" t="str">
        <f>IF(ISNA(VLOOKUP(TRIM(G697),dim_targetsresults!A:B,2,FALSE)),"",VLOOKUP(TRIM(G697),dim_targetsresults!A:C,2,FALSE))</f>
        <v>MER Targets</v>
      </c>
      <c r="AL697" s="19" t="str">
        <f>IF(ISNA(VLOOKUP(AK697,dim_targetsresults!B:C,2,FALSE)),"",VLOOKUP(AK697,dim_targetsresults!B:C,2,FALSE))</f>
        <v>W8imnja2Owd</v>
      </c>
      <c r="AM697" s="19" t="str">
        <f>IF(ISNA(VLOOKUP(TRIM(D697),dim_numeratordenominator!A:B,2,FALSE)),"",VLOOKUP(TRIM(D697),dim_numeratordenominator!A:C,2,FALSE))</f>
        <v>Numerator</v>
      </c>
      <c r="AN697" s="19" t="str">
        <f>IF(ISNA(VLOOKUP(AM697,dim_numeratordenominator!B:C,2,FALSE)),"",VLOOKUP(AM697,dim_numeratordenominator!B:C,2,FALSE))</f>
        <v>Som9NRMQqV7</v>
      </c>
      <c r="AO697" s="19" t="str">
        <f>IF(ISNA(VLOOKUP(TRIM(E697),dim_supporttype!A:B,2,FALSE)),"",VLOOKUP(TRIM(E697),dim_supporttype!A:C,2,FALSE))</f>
        <v>Sub-National</v>
      </c>
      <c r="AP697" s="19" t="str">
        <f>IF(ISNA(VLOOKUP(AO697,dim_supporttype!B:C,2,FALSE)),"",VLOOKUP(AO697,dim_supporttype!B:C,2,FALSE))</f>
        <v>jJDHP9KXvzJ</v>
      </c>
      <c r="AQ697" s="19" t="str">
        <f>IF(ISNA(VLOOKUP(TRIM(F697),dim_disaggs!A:B,2,FALSE)),"No Disagg",VLOOKUP(TRIM(F697),dim_disaggs!A:B,2,FALSE))</f>
        <v>Sex</v>
      </c>
      <c r="AR697" s="19" t="str">
        <f>IF(ISNA(VLOOKUP(AQ697,dim_disaggs!B:C,2,FALSE)),"",VLOOKUP(AQ697,dim_disaggs!B:C,2,FALSE))</f>
        <v>sdHeplyj1SL</v>
      </c>
      <c r="AU697" s="72" t="s">
        <v>755</v>
      </c>
      <c r="AV697" s="73" t="s">
        <v>755</v>
      </c>
      <c r="AW697" s="66" t="s">
        <v>755</v>
      </c>
      <c r="AX697" s="66" t="s">
        <v>755</v>
      </c>
      <c r="BA697" s="105" t="str">
        <f t="shared" si="99"/>
        <v/>
      </c>
      <c r="BB697" s="20" t="str">
        <f t="shared" si="100"/>
        <v/>
      </c>
    </row>
    <row r="698" spans="1:68" x14ac:dyDescent="0.2">
      <c r="A698" s="20" t="s">
        <v>95</v>
      </c>
      <c r="B698" s="5" t="s">
        <v>21073</v>
      </c>
      <c r="C698" s="20" t="s">
        <v>2132</v>
      </c>
      <c r="D698" s="20" t="s">
        <v>1</v>
      </c>
      <c r="E698" s="20" t="s">
        <v>2142</v>
      </c>
      <c r="F698" s="22" t="s">
        <v>135</v>
      </c>
      <c r="G698" s="20" t="s">
        <v>2442</v>
      </c>
      <c r="H698" s="22" t="s">
        <v>135</v>
      </c>
      <c r="I698" s="19">
        <f t="shared" si="94"/>
        <v>44</v>
      </c>
      <c r="J698" s="20" t="s">
        <v>755</v>
      </c>
      <c r="K698" s="20" t="s">
        <v>206</v>
      </c>
      <c r="L698" s="95" t="str">
        <f>IF(M698&lt;&gt;"",IF(NOT(ISNA(INDEX(cc!B:B,MATCH(M698,cc!A:A,0)))),INDEX(cc!B:B,MATCH(M698,cc!A:A,0)),"0"),"")</f>
        <v>Age (&lt;1-50+-uk, 12) and Sex (Male)</v>
      </c>
      <c r="M698" s="100" t="s">
        <v>21046</v>
      </c>
      <c r="N698" s="28" t="str">
        <f t="shared" si="101"/>
        <v xml:space="preserve"> TARGET</v>
      </c>
      <c r="O698" s="19" t="str">
        <f t="shared" si="95"/>
        <v>VMMC_CIRC_SUBNAT (N, SUBNAT, Age/Sex) TARGET: Voluntary Circumcised</v>
      </c>
      <c r="P698" s="19" t="str">
        <f t="shared" si="96"/>
        <v>VMMC_CIRC_SUBNAT (N, SUBNAT, Age/Sex) TARGET: Voluntary Circumcised</v>
      </c>
      <c r="Q698" s="19" t="str">
        <f t="shared" si="102"/>
        <v>VMMC_CIRC_SUBNAT (N, SUBNAT, Age/Sex) TARGET</v>
      </c>
      <c r="R698" s="19" t="str">
        <f t="shared" si="97"/>
        <v>VMMC_CIRC_SUBNAT_N_SUBNAT_Age_Sex_TARGET</v>
      </c>
      <c r="S698" s="19" t="str">
        <f t="shared" si="98"/>
        <v>VMMC_CIRC_SUBNAT_N_SUBNAT_Age_Sex_TARGET</v>
      </c>
      <c r="T698" s="19" t="b">
        <f>NOT(ISNA(VLOOKUP(B698,dbcodes!A:B,2,FALSE)))</f>
        <v>1</v>
      </c>
      <c r="U698" s="19" t="str">
        <f>IF(ISNA(VLOOKUP(B698,dbcodes!A:B,2,FALSE)),des!R2765,VLOOKUP(B698,dbcodes!A:B,2,FALSE))</f>
        <v>VMMC_CIRC_SUBNAT_N_SUBNAT_Age_Agg_Sex_TARGET</v>
      </c>
      <c r="W698" s="107" t="str">
        <f>IF(ISNA(VLOOKUP(C698,descriptions!A:B,2,FALSE)),des!V1964,IF(G698=" TARGET","Target ","")&amp;VLOOKUP(C698,descriptions!A:B,2,FALSE))</f>
        <v>Target Number of males circumcised during the reporting period according to national standards (SUBNAT)</v>
      </c>
      <c r="X698" s="20" t="s">
        <v>4</v>
      </c>
      <c r="Y698" s="20" t="s">
        <v>831</v>
      </c>
      <c r="Z698" s="20" t="s">
        <v>836</v>
      </c>
      <c r="AA698" s="20" t="s">
        <v>102</v>
      </c>
      <c r="AB698" s="20" t="s">
        <v>755</v>
      </c>
      <c r="AC698" s="19" t="str">
        <f>IF(AB698&lt;&gt;"",IF(NOT(ISNA(INDEX(os!A:A,MATCH(AB698,os!B:B,0)))),INDEX(os!A:A,MATCH(AB698,os!B:B,0)),"0"),"")</f>
        <v/>
      </c>
      <c r="AD698" s="20" t="s">
        <v>830</v>
      </c>
      <c r="AH698" s="93" t="str">
        <f>IF(NOT(ISNA(VLOOKUP(B:B,ResultsTargets!A:A,1,0))),"TRUE","")</f>
        <v>TRUE</v>
      </c>
      <c r="AI698" s="19" t="str">
        <f>IF(ISNA(VLOOKUP(C698,dim_techarea!A:B,2,FALSE)),"",VLOOKUP(C698,dim_techarea!A:B,2,FALSE))</f>
        <v>VMMC_CIRC_SUBNAT</v>
      </c>
      <c r="AJ698" s="19" t="str">
        <f>IF(ISNA(VLOOKUP(AI698,dim_techarea!B:C,2,FALSE)),"",VLOOKUP(AI698,dim_techarea!B:C,2,FALSE))</f>
        <v>jwZn54Stuyx</v>
      </c>
      <c r="AK698" s="19" t="str">
        <f>IF(ISNA(VLOOKUP(TRIM(G698),dim_targetsresults!A:B,2,FALSE)),"",VLOOKUP(TRIM(G698),dim_targetsresults!A:C,2,FALSE))</f>
        <v>MER Targets</v>
      </c>
      <c r="AL698" s="19" t="str">
        <f>IF(ISNA(VLOOKUP(AK698,dim_targetsresults!B:C,2,FALSE)),"",VLOOKUP(AK698,dim_targetsresults!B:C,2,FALSE))</f>
        <v>W8imnja2Owd</v>
      </c>
      <c r="AM698" s="19" t="str">
        <f>IF(ISNA(VLOOKUP(TRIM(D698),dim_numeratordenominator!A:B,2,FALSE)),"",VLOOKUP(TRIM(D698),dim_numeratordenominator!A:C,2,FALSE))</f>
        <v>Numerator</v>
      </c>
      <c r="AN698" s="19" t="str">
        <f>IF(ISNA(VLOOKUP(AM698,dim_numeratordenominator!B:C,2,FALSE)),"",VLOOKUP(AM698,dim_numeratordenominator!B:C,2,FALSE))</f>
        <v>Som9NRMQqV7</v>
      </c>
      <c r="AO698" s="19" t="str">
        <f>IF(ISNA(VLOOKUP(TRIM(E698),dim_supporttype!A:B,2,FALSE)),"",VLOOKUP(TRIM(E698),dim_supporttype!A:C,2,FALSE))</f>
        <v>Sub-National</v>
      </c>
      <c r="AP698" s="19" t="str">
        <f>IF(ISNA(VLOOKUP(AO698,dim_supporttype!B:C,2,FALSE)),"",VLOOKUP(AO698,dim_supporttype!B:C,2,FALSE))</f>
        <v>jJDHP9KXvzJ</v>
      </c>
      <c r="AQ698" s="19" t="str">
        <f>IF(ISNA(VLOOKUP(TRIM(F698),dim_disaggs!A:B,2,FALSE)),"No Disagg",VLOOKUP(TRIM(F698),dim_disaggs!A:B,2,FALSE))</f>
        <v>Age/Sex</v>
      </c>
      <c r="AR698" s="19" t="str">
        <f>IF(ISNA(VLOOKUP(AQ698,dim_disaggs!B:C,2,FALSE)),"",VLOOKUP(AQ698,dim_disaggs!B:C,2,FALSE))</f>
        <v>Qbz6SrpmJ1y</v>
      </c>
      <c r="AU698" s="72" t="s">
        <v>755</v>
      </c>
      <c r="AV698" s="73" t="s">
        <v>755</v>
      </c>
      <c r="AW698" s="66" t="s">
        <v>755</v>
      </c>
      <c r="AX698" s="66" t="s">
        <v>755</v>
      </c>
      <c r="BA698" s="105" t="str">
        <f t="shared" si="99"/>
        <v/>
      </c>
      <c r="BB698" s="20" t="str">
        <f t="shared" si="100"/>
        <v/>
      </c>
    </row>
    <row r="699" spans="1:68" x14ac:dyDescent="0.2">
      <c r="A699" s="20" t="s">
        <v>95</v>
      </c>
      <c r="B699" s="20" t="s">
        <v>2102</v>
      </c>
      <c r="C699" s="20" t="s">
        <v>2133</v>
      </c>
      <c r="D699" s="20" t="s">
        <v>1</v>
      </c>
      <c r="E699" s="20" t="s">
        <v>2140</v>
      </c>
      <c r="G699" s="20" t="s">
        <v>20086</v>
      </c>
      <c r="I699" s="19">
        <f t="shared" si="94"/>
        <v>41</v>
      </c>
      <c r="J699" s="20" t="s">
        <v>755</v>
      </c>
      <c r="K699" s="20" t="s">
        <v>206</v>
      </c>
      <c r="L699" s="95" t="str">
        <f>IF(M699&lt;&gt;"",IF(NOT(ISNA(INDEX(cc!B:B,MATCH(M699,cc!A:A,0)))),INDEX(cc!B:B,MATCH(M699,cc!A:A,0)),"0"),"")</f>
        <v>default</v>
      </c>
      <c r="M699" s="97" t="s">
        <v>13</v>
      </c>
      <c r="N699" s="28" t="str">
        <f t="shared" si="101"/>
        <v/>
      </c>
      <c r="O699" s="19" t="str">
        <f t="shared" si="95"/>
        <v>VMMC_TOTALCIRC_NAT (N, NAT_JUSTIFICATION): Voluntary Circumcised</v>
      </c>
      <c r="P699" s="19" t="str">
        <f t="shared" si="96"/>
        <v>VMMC_TOTALCIRC_NAT (N, NAT_JUSTIFICATION): Voluntary Circumcised</v>
      </c>
      <c r="Q699" s="19" t="str">
        <f t="shared" si="102"/>
        <v>VMMC_TOTALCIRC_NAT (N, NAT_JUSTIFICATION)</v>
      </c>
      <c r="R699" s="19" t="str">
        <f t="shared" si="97"/>
        <v>VMMC_TOTALCIRC_NAT_N_NAT_JUSTIFICATION</v>
      </c>
      <c r="S699" s="19" t="str">
        <f t="shared" si="98"/>
        <v>VMMC_TOTALCIRC_NAT_N_NAT_JUSTIFICATION_</v>
      </c>
      <c r="T699" s="19" t="b">
        <f>NOT(ISNA(VLOOKUP(B699,dbcodes!A:B,2,FALSE)))</f>
        <v>1</v>
      </c>
      <c r="U699" s="19" t="str">
        <f>IF(ISNA(VLOOKUP(B699,dbcodes!A:B,2,FALSE)),des!R2766,VLOOKUP(B699,dbcodes!A:B,2,FALSE))</f>
        <v>VMMC_TOTALCIRC_NAT_N_NAT_JUSTIFICATION</v>
      </c>
      <c r="W699" s="107" t="str">
        <f>IF(ISNA(VLOOKUP(C699,descriptions!A:B,2,FALSE)),des!V1969,IF(G699=" TARGET","Target ","")&amp;VLOOKUP(C699,descriptions!A:B,2,FALSE))</f>
        <v>Total number of men ever circumcised</v>
      </c>
      <c r="X699" s="20" t="s">
        <v>9</v>
      </c>
      <c r="Y699" s="20" t="s">
        <v>831</v>
      </c>
      <c r="Z699" s="20" t="s">
        <v>836</v>
      </c>
      <c r="AA699" s="20" t="s">
        <v>102</v>
      </c>
      <c r="AB699" s="20" t="s">
        <v>755</v>
      </c>
      <c r="AC699" s="19" t="str">
        <f>IF(AB699&lt;&gt;"",IF(NOT(ISNA(INDEX(os!A:A,MATCH(AB699,os!B:B,0)))),INDEX(os!A:A,MATCH(AB699,os!B:B,0)),"0"),"")</f>
        <v/>
      </c>
      <c r="AD699" s="20" t="s">
        <v>830</v>
      </c>
      <c r="AH699" s="93" t="str">
        <f>IF(NOT(ISNA(VLOOKUP(B:B,ResultsTargets!A:A,1,0))),"TRUE","")</f>
        <v>TRUE</v>
      </c>
      <c r="AI699" s="19" t="str">
        <f>IF(ISNA(VLOOKUP(C699,dim_techarea!A:B,2,FALSE)),"",VLOOKUP(C699,dim_techarea!A:B,2,FALSE))</f>
        <v>VMMC_TOTALCIRC_NAT</v>
      </c>
      <c r="AJ699" s="19" t="str">
        <f>IF(ISNA(VLOOKUP(AI699,dim_techarea!B:C,2,FALSE)),"",VLOOKUP(AI699,dim_techarea!B:C,2,FALSE))</f>
        <v>i37XTKNCiZc</v>
      </c>
      <c r="AK699" s="19" t="str">
        <f>IF(ISNA(VLOOKUP(TRIM(G699),dim_targetsresults!A:B,2,FALSE)),"",VLOOKUP(TRIM(G699),dim_targetsresults!A:C,2,FALSE))</f>
        <v>MER Results</v>
      </c>
      <c r="AL699" s="19" t="str">
        <f>IF(ISNA(VLOOKUP(AK699,dim_targetsresults!B:C,2,FALSE)),"",VLOOKUP(AK699,dim_targetsresults!B:C,2,FALSE))</f>
        <v>Jh0jDM5yQ2E</v>
      </c>
      <c r="AM699" s="19" t="str">
        <f>IF(ISNA(VLOOKUP(TRIM(D699),dim_numeratordenominator!A:B,2,FALSE)),"",VLOOKUP(TRIM(D699),dim_numeratordenominator!A:C,2,FALSE))</f>
        <v>Numerator</v>
      </c>
      <c r="AN699" s="19" t="str">
        <f>IF(ISNA(VLOOKUP(AM699,dim_numeratordenominator!B:C,2,FALSE)),"",VLOOKUP(AM699,dim_numeratordenominator!B:C,2,FALSE))</f>
        <v>Som9NRMQqV7</v>
      </c>
      <c r="AO699" s="19" t="str">
        <f>IF(ISNA(VLOOKUP(TRIM(E699),dim_supporttype!A:B,2,FALSE)),"",VLOOKUP(TRIM(E699),dim_supporttype!A:C,2,FALSE))</f>
        <v>National</v>
      </c>
      <c r="AP699" s="19" t="str">
        <f>IF(ISNA(VLOOKUP(AO699,dim_supporttype!B:C,2,FALSE)),"",VLOOKUP(AO699,dim_supporttype!B:C,2,FALSE))</f>
        <v>ERT6F2mcduw</v>
      </c>
      <c r="AQ699" s="19" t="str">
        <f>IF(ISNA(VLOOKUP(TRIM(F699),dim_disaggs!A:B,2,FALSE)),"No Disagg",VLOOKUP(TRIM(F699),dim_disaggs!A:B,2,FALSE))</f>
        <v>No Disagg</v>
      </c>
      <c r="AR699" s="19" t="str">
        <f>IF(ISNA(VLOOKUP(AQ699,dim_disaggs!B:C,2,FALSE)),"",VLOOKUP(AQ699,dim_disaggs!B:C,2,FALSE))</f>
        <v>werJlVT6sf3</v>
      </c>
      <c r="AU699" s="72" t="s">
        <v>755</v>
      </c>
      <c r="AV699" s="73" t="s">
        <v>755</v>
      </c>
      <c r="AW699" s="66" t="s">
        <v>755</v>
      </c>
      <c r="AX699" s="66" t="s">
        <v>755</v>
      </c>
      <c r="BA699" s="105" t="str">
        <f t="shared" si="99"/>
        <v/>
      </c>
      <c r="BB699" s="20" t="str">
        <f t="shared" si="100"/>
        <v/>
      </c>
      <c r="BE699" s="75" t="s">
        <v>755</v>
      </c>
      <c r="BF699" s="73" t="s">
        <v>755</v>
      </c>
      <c r="BG699" s="55" t="s">
        <v>755</v>
      </c>
      <c r="BH699" s="76" t="s">
        <v>755</v>
      </c>
      <c r="BI699" s="20" t="s">
        <v>755</v>
      </c>
      <c r="BJ699" s="20" t="s">
        <v>755</v>
      </c>
      <c r="BK699" s="55" t="s">
        <v>755</v>
      </c>
      <c r="BL699" s="71" t="s">
        <v>755</v>
      </c>
      <c r="BM699" s="77" t="s">
        <v>755</v>
      </c>
      <c r="BN699" s="78" t="s">
        <v>755</v>
      </c>
      <c r="BO699" s="77" t="s">
        <v>755</v>
      </c>
      <c r="BP699" s="78" t="s">
        <v>755</v>
      </c>
    </row>
    <row r="700" spans="1:68" x14ac:dyDescent="0.2">
      <c r="A700" s="20" t="s">
        <v>95</v>
      </c>
      <c r="B700" s="20" t="s">
        <v>2104</v>
      </c>
      <c r="C700" s="20" t="s">
        <v>2133</v>
      </c>
      <c r="D700" s="20" t="s">
        <v>1</v>
      </c>
      <c r="E700" s="20" t="s">
        <v>2141</v>
      </c>
      <c r="G700" s="20" t="s">
        <v>20086</v>
      </c>
      <c r="I700" s="19">
        <f t="shared" si="94"/>
        <v>34</v>
      </c>
      <c r="J700" s="20" t="s">
        <v>755</v>
      </c>
      <c r="K700" s="20" t="s">
        <v>206</v>
      </c>
      <c r="L700" s="95" t="str">
        <f>IF(M700&lt;&gt;"",IF(NOT(ISNA(INDEX(cc!B:B,MATCH(M700,cc!A:A,0)))),INDEX(cc!B:B,MATCH(M700,cc!A:A,0)),"0"),"")</f>
        <v>default</v>
      </c>
      <c r="M700" s="97" t="s">
        <v>13</v>
      </c>
      <c r="N700" s="28" t="str">
        <f t="shared" si="101"/>
        <v/>
      </c>
      <c r="O700" s="19" t="str">
        <f t="shared" si="95"/>
        <v>VMMC_TOTALCIRC_NAT (N, NAT_SOURCE): Voluntary Circumcised</v>
      </c>
      <c r="P700" s="19" t="str">
        <f t="shared" si="96"/>
        <v>VMMC_TOTALCIRC_NAT (N, NAT_SOURCE): Voluntary Circumcised</v>
      </c>
      <c r="Q700" s="19" t="str">
        <f t="shared" si="102"/>
        <v>VMMC_TOTALCIRC_NAT (N, NAT_SOURCE)</v>
      </c>
      <c r="R700" s="19" t="str">
        <f t="shared" si="97"/>
        <v>VMMC_TOTALCIRC_NAT_N_NAT_SOURCE</v>
      </c>
      <c r="S700" s="19" t="str">
        <f t="shared" si="98"/>
        <v>VMMC_TOTALCIRC_NAT_N_NAT_SOURCE_</v>
      </c>
      <c r="T700" s="19" t="b">
        <f>NOT(ISNA(VLOOKUP(B700,dbcodes!A:B,2,FALSE)))</f>
        <v>1</v>
      </c>
      <c r="U700" s="19" t="str">
        <f>IF(ISNA(VLOOKUP(B700,dbcodes!A:B,2,FALSE)),des!R2767,VLOOKUP(B700,dbcodes!A:B,2,FALSE))</f>
        <v>VMMC_TOTALCIRC_NAT_N_NAT_SOURCE</v>
      </c>
      <c r="W700" s="107" t="str">
        <f>IF(ISNA(VLOOKUP(C700,descriptions!A:B,2,FALSE)),des!V1970,IF(G700=" TARGET","Target ","")&amp;VLOOKUP(C700,descriptions!A:B,2,FALSE))</f>
        <v>Total number of men ever circumcised</v>
      </c>
      <c r="X700" s="20" t="s">
        <v>9</v>
      </c>
      <c r="Y700" s="20" t="s">
        <v>831</v>
      </c>
      <c r="Z700" s="20" t="s">
        <v>836</v>
      </c>
      <c r="AA700" s="20" t="s">
        <v>102</v>
      </c>
      <c r="AB700" s="20" t="s">
        <v>755</v>
      </c>
      <c r="AC700" s="19" t="str">
        <f>IF(AB700&lt;&gt;"",IF(NOT(ISNA(INDEX(os!A:A,MATCH(AB700,os!B:B,0)))),INDEX(os!A:A,MATCH(AB700,os!B:B,0)),"0"),"")</f>
        <v/>
      </c>
      <c r="AD700" s="20" t="s">
        <v>830</v>
      </c>
      <c r="AH700" s="93" t="str">
        <f>IF(NOT(ISNA(VLOOKUP(B:B,ResultsTargets!A:A,1,0))),"TRUE","")</f>
        <v>TRUE</v>
      </c>
      <c r="AI700" s="19" t="str">
        <f>IF(ISNA(VLOOKUP(C700,dim_techarea!A:B,2,FALSE)),"",VLOOKUP(C700,dim_techarea!A:B,2,FALSE))</f>
        <v>VMMC_TOTALCIRC_NAT</v>
      </c>
      <c r="AJ700" s="19" t="str">
        <f>IF(ISNA(VLOOKUP(AI700,dim_techarea!B:C,2,FALSE)),"",VLOOKUP(AI700,dim_techarea!B:C,2,FALSE))</f>
        <v>i37XTKNCiZc</v>
      </c>
      <c r="AK700" s="19" t="str">
        <f>IF(ISNA(VLOOKUP(TRIM(G700),dim_targetsresults!A:B,2,FALSE)),"",VLOOKUP(TRIM(G700),dim_targetsresults!A:C,2,FALSE))</f>
        <v>MER Results</v>
      </c>
      <c r="AL700" s="19" t="str">
        <f>IF(ISNA(VLOOKUP(AK700,dim_targetsresults!B:C,2,FALSE)),"",VLOOKUP(AK700,dim_targetsresults!B:C,2,FALSE))</f>
        <v>Jh0jDM5yQ2E</v>
      </c>
      <c r="AM700" s="19" t="str">
        <f>IF(ISNA(VLOOKUP(TRIM(D700),dim_numeratordenominator!A:B,2,FALSE)),"",VLOOKUP(TRIM(D700),dim_numeratordenominator!A:C,2,FALSE))</f>
        <v>Numerator</v>
      </c>
      <c r="AN700" s="19" t="str">
        <f>IF(ISNA(VLOOKUP(AM700,dim_numeratordenominator!B:C,2,FALSE)),"",VLOOKUP(AM700,dim_numeratordenominator!B:C,2,FALSE))</f>
        <v>Som9NRMQqV7</v>
      </c>
      <c r="AO700" s="19" t="str">
        <f>IF(ISNA(VLOOKUP(TRIM(E700),dim_supporttype!A:B,2,FALSE)),"",VLOOKUP(TRIM(E700),dim_supporttype!A:C,2,FALSE))</f>
        <v>National</v>
      </c>
      <c r="AP700" s="19" t="str">
        <f>IF(ISNA(VLOOKUP(AO700,dim_supporttype!B:C,2,FALSE)),"",VLOOKUP(AO700,dim_supporttype!B:C,2,FALSE))</f>
        <v>ERT6F2mcduw</v>
      </c>
      <c r="AQ700" s="19" t="str">
        <f>IF(ISNA(VLOOKUP(TRIM(F700),dim_disaggs!A:B,2,FALSE)),"No Disagg",VLOOKUP(TRIM(F700),dim_disaggs!A:B,2,FALSE))</f>
        <v>No Disagg</v>
      </c>
      <c r="AR700" s="19" t="str">
        <f>IF(ISNA(VLOOKUP(AQ700,dim_disaggs!B:C,2,FALSE)),"",VLOOKUP(AQ700,dim_disaggs!B:C,2,FALSE))</f>
        <v>werJlVT6sf3</v>
      </c>
      <c r="AU700" s="72" t="s">
        <v>755</v>
      </c>
      <c r="AV700" s="73" t="s">
        <v>755</v>
      </c>
      <c r="AW700" s="66" t="s">
        <v>755</v>
      </c>
      <c r="AX700" s="66" t="s">
        <v>755</v>
      </c>
      <c r="BA700" s="105" t="str">
        <f t="shared" si="99"/>
        <v/>
      </c>
      <c r="BB700" s="20" t="str">
        <f t="shared" si="100"/>
        <v/>
      </c>
      <c r="BE700" s="75" t="s">
        <v>755</v>
      </c>
      <c r="BF700" s="73" t="s">
        <v>755</v>
      </c>
      <c r="BG700" s="55" t="s">
        <v>755</v>
      </c>
      <c r="BH700" s="76" t="s">
        <v>755</v>
      </c>
      <c r="BI700" s="20" t="s">
        <v>755</v>
      </c>
      <c r="BJ700" s="20" t="s">
        <v>755</v>
      </c>
      <c r="BK700" s="55" t="s">
        <v>755</v>
      </c>
      <c r="BL700" s="71" t="s">
        <v>755</v>
      </c>
      <c r="BM700" s="77" t="s">
        <v>755</v>
      </c>
      <c r="BN700" s="78" t="s">
        <v>755</v>
      </c>
      <c r="BO700" s="77" t="s">
        <v>755</v>
      </c>
      <c r="BP700" s="78" t="s">
        <v>755</v>
      </c>
    </row>
    <row r="701" spans="1:68" x14ac:dyDescent="0.2">
      <c r="A701" s="20" t="s">
        <v>95</v>
      </c>
      <c r="B701" s="5" t="s">
        <v>21170</v>
      </c>
      <c r="C701" s="20" t="s">
        <v>2133</v>
      </c>
      <c r="D701" s="20" t="s">
        <v>1</v>
      </c>
      <c r="E701" s="22" t="s">
        <v>2139</v>
      </c>
      <c r="F701" s="22" t="s">
        <v>525</v>
      </c>
      <c r="G701" s="20" t="s">
        <v>20086</v>
      </c>
      <c r="H701" s="22" t="s">
        <v>525</v>
      </c>
      <c r="I701" s="19">
        <f t="shared" si="94"/>
        <v>32</v>
      </c>
      <c r="J701" s="20" t="s">
        <v>755</v>
      </c>
      <c r="K701" s="20" t="s">
        <v>206</v>
      </c>
      <c r="L701" s="95" t="str">
        <f>IF(M701&lt;&gt;"",IF(NOT(ISNA(INDEX(cc!B:B,MATCH(M701,cc!A:A,0)))),INDEX(cc!B:B,MATCH(M701,cc!A:A,0)),"0"),"")</f>
        <v>Sex (Male)</v>
      </c>
      <c r="M701" s="100" t="s">
        <v>19830</v>
      </c>
      <c r="N701" s="28" t="str">
        <f t="shared" si="101"/>
        <v/>
      </c>
      <c r="O701" s="19" t="str">
        <f t="shared" si="95"/>
        <v>VMMC_TOTALCIRC_NAT (N, NAT, Sex): Voluntary Circumcised</v>
      </c>
      <c r="P701" s="19" t="str">
        <f t="shared" si="96"/>
        <v>VMMC_TOTALCIRC_NAT (N, NAT, Sex): Voluntary Circumcised</v>
      </c>
      <c r="Q701" s="19" t="str">
        <f t="shared" si="102"/>
        <v>VMMC_TOTALCIRC_NAT (N, NAT, Sex)</v>
      </c>
      <c r="R701" s="19" t="str">
        <f t="shared" si="97"/>
        <v>VMMC_TOTALCIRC_NAT_N_NAT_Sex</v>
      </c>
      <c r="S701" s="19" t="str">
        <f t="shared" si="98"/>
        <v>VMMC_TOTALCIRC_NAT_N_NAT_Sex_</v>
      </c>
      <c r="T701" s="19" t="b">
        <f>NOT(ISNA(VLOOKUP(B701,dbcodes!A:B,2,FALSE)))</f>
        <v>1</v>
      </c>
      <c r="U701" s="19" t="str">
        <f>IF(ISNA(VLOOKUP(B701,dbcodes!A:B,2,FALSE)),des!R2768,VLOOKUP(B701,dbcodes!A:B,2,FALSE))</f>
        <v>VMMC_TOTALCIRC_NAT_N_NAT_Sex</v>
      </c>
      <c r="W701" s="107" t="str">
        <f>IF(ISNA(VLOOKUP(C701,descriptions!A:B,2,FALSE)),des!V1975,IF(G701=" TARGET","Target ","")&amp;VLOOKUP(C701,descriptions!A:B,2,FALSE))</f>
        <v>Total number of men ever circumcised</v>
      </c>
      <c r="X701" s="20" t="s">
        <v>4</v>
      </c>
      <c r="Y701" s="20" t="s">
        <v>831</v>
      </c>
      <c r="Z701" s="20" t="s">
        <v>836</v>
      </c>
      <c r="AA701" s="20" t="s">
        <v>102</v>
      </c>
      <c r="AB701" s="20" t="s">
        <v>755</v>
      </c>
      <c r="AC701" s="19" t="str">
        <f>IF(AB701&lt;&gt;"",IF(NOT(ISNA(INDEX(os!A:A,MATCH(AB701,os!B:B,0)))),INDEX(os!A:A,MATCH(AB701,os!B:B,0)),"0"),"")</f>
        <v/>
      </c>
      <c r="AD701" s="20" t="s">
        <v>830</v>
      </c>
      <c r="AH701" s="93" t="str">
        <f>IF(NOT(ISNA(VLOOKUP(B:B,ResultsTargets!A:A,1,0))),"TRUE","")</f>
        <v>TRUE</v>
      </c>
      <c r="AI701" s="19" t="str">
        <f>IF(ISNA(VLOOKUP(C701,dim_techarea!A:B,2,FALSE)),"",VLOOKUP(C701,dim_techarea!A:B,2,FALSE))</f>
        <v>VMMC_TOTALCIRC_NAT</v>
      </c>
      <c r="AJ701" s="19" t="str">
        <f>IF(ISNA(VLOOKUP(AI701,dim_techarea!B:C,2,FALSE)),"",VLOOKUP(AI701,dim_techarea!B:C,2,FALSE))</f>
        <v>i37XTKNCiZc</v>
      </c>
      <c r="AK701" s="19" t="str">
        <f>IF(ISNA(VLOOKUP(TRIM(G701),dim_targetsresults!A:B,2,FALSE)),"",VLOOKUP(TRIM(G701),dim_targetsresults!A:C,2,FALSE))</f>
        <v>MER Results</v>
      </c>
      <c r="AL701" s="19" t="str">
        <f>IF(ISNA(VLOOKUP(AK701,dim_targetsresults!B:C,2,FALSE)),"",VLOOKUP(AK701,dim_targetsresults!B:C,2,FALSE))</f>
        <v>Jh0jDM5yQ2E</v>
      </c>
      <c r="AM701" s="19" t="str">
        <f>IF(ISNA(VLOOKUP(TRIM(D701),dim_numeratordenominator!A:B,2,FALSE)),"",VLOOKUP(TRIM(D701),dim_numeratordenominator!A:C,2,FALSE))</f>
        <v>Numerator</v>
      </c>
      <c r="AN701" s="19" t="str">
        <f>IF(ISNA(VLOOKUP(AM701,dim_numeratordenominator!B:C,2,FALSE)),"",VLOOKUP(AM701,dim_numeratordenominator!B:C,2,FALSE))</f>
        <v>Som9NRMQqV7</v>
      </c>
      <c r="AO701" s="19" t="str">
        <f>IF(ISNA(VLOOKUP(TRIM(E701),dim_supporttype!A:B,2,FALSE)),"",VLOOKUP(TRIM(E701),dim_supporttype!A:C,2,FALSE))</f>
        <v>National</v>
      </c>
      <c r="AP701" s="19" t="str">
        <f>IF(ISNA(VLOOKUP(AO701,dim_supporttype!B:C,2,FALSE)),"",VLOOKUP(AO701,dim_supporttype!B:C,2,FALSE))</f>
        <v>ERT6F2mcduw</v>
      </c>
      <c r="AQ701" s="19" t="str">
        <f>IF(ISNA(VLOOKUP(TRIM(F701),dim_disaggs!A:B,2,FALSE)),"No Disagg",VLOOKUP(TRIM(F701),dim_disaggs!A:B,2,FALSE))</f>
        <v>Sex</v>
      </c>
      <c r="AR701" s="19" t="str">
        <f>IF(ISNA(VLOOKUP(AQ701,dim_disaggs!B:C,2,FALSE)),"",VLOOKUP(AQ701,dim_disaggs!B:C,2,FALSE))</f>
        <v>sdHeplyj1SL</v>
      </c>
      <c r="AU701" s="72" t="s">
        <v>755</v>
      </c>
      <c r="AV701" s="73" t="s">
        <v>755</v>
      </c>
      <c r="AW701" s="66" t="s">
        <v>755</v>
      </c>
      <c r="AX701" s="66" t="s">
        <v>755</v>
      </c>
      <c r="BA701" s="105" t="str">
        <f t="shared" si="99"/>
        <v/>
      </c>
      <c r="BB701" s="20" t="str">
        <f t="shared" si="100"/>
        <v/>
      </c>
    </row>
    <row r="702" spans="1:68" x14ac:dyDescent="0.2">
      <c r="A702" s="20" t="s">
        <v>95</v>
      </c>
      <c r="B702" s="5" t="s">
        <v>21171</v>
      </c>
      <c r="C702" s="20" t="s">
        <v>2133</v>
      </c>
      <c r="D702" s="20" t="s">
        <v>1</v>
      </c>
      <c r="E702" s="22" t="s">
        <v>2139</v>
      </c>
      <c r="F702" s="22" t="s">
        <v>135</v>
      </c>
      <c r="G702" s="20" t="s">
        <v>20086</v>
      </c>
      <c r="H702" s="22" t="s">
        <v>135</v>
      </c>
      <c r="I702" s="19">
        <f t="shared" si="94"/>
        <v>36</v>
      </c>
      <c r="J702" s="20" t="s">
        <v>755</v>
      </c>
      <c r="K702" s="20" t="s">
        <v>206</v>
      </c>
      <c r="L702" s="95" t="str">
        <f>IF(M702&lt;&gt;"",IF(NOT(ISNA(INDEX(cc!B:B,MATCH(M702,cc!A:A,0)))),INDEX(cc!B:B,MATCH(M702,cc!A:A,0)),"0"),"")</f>
        <v>Age (&lt;15-30+-uk, 3) and Sex (Male)</v>
      </c>
      <c r="M702" s="97" t="s">
        <v>21049</v>
      </c>
      <c r="N702" s="28" t="str">
        <f t="shared" si="101"/>
        <v/>
      </c>
      <c r="O702" s="19" t="str">
        <f t="shared" si="95"/>
        <v>VMMC_TOTALCIRC_NAT (N, NAT, Age/Sex): Voluntary Circumcised</v>
      </c>
      <c r="P702" s="19" t="str">
        <f t="shared" si="96"/>
        <v>VMMC_TOTALCIRC_NAT (N, NAT, Age/Sex): Voluntary Circumcised</v>
      </c>
      <c r="Q702" s="19" t="str">
        <f t="shared" si="102"/>
        <v>VMMC_TOTALCIRC_NAT (N, NAT, Age/Sex)</v>
      </c>
      <c r="R702" s="19" t="str">
        <f t="shared" si="97"/>
        <v>VMMC_TOTALCIRC_NAT_N_NAT_Age_Sex</v>
      </c>
      <c r="S702" s="19" t="str">
        <f t="shared" si="98"/>
        <v>VMMC_TOTALCIRC_NAT_N_NAT_Age_Sex_</v>
      </c>
      <c r="T702" s="19" t="b">
        <f>NOT(ISNA(VLOOKUP(B702,dbcodes!A:B,2,FALSE)))</f>
        <v>1</v>
      </c>
      <c r="U702" s="19" t="str">
        <f>IF(ISNA(VLOOKUP(B702,dbcodes!A:B,2,FALSE)),des!R2769,VLOOKUP(B702,dbcodes!A:B,2,FALSE))</f>
        <v>VMMC_TOTALCIRC_NAT_N_NAT_Age_Sex</v>
      </c>
      <c r="W702" s="107" t="str">
        <f>IF(ISNA(VLOOKUP(C702,descriptions!A:B,2,FALSE)),des!V1976,IF(G702=" TARGET","Target ","")&amp;VLOOKUP(C702,descriptions!A:B,2,FALSE))</f>
        <v>Total number of men ever circumcised</v>
      </c>
      <c r="X702" s="20" t="s">
        <v>4</v>
      </c>
      <c r="Y702" s="20" t="s">
        <v>831</v>
      </c>
      <c r="Z702" s="20" t="s">
        <v>836</v>
      </c>
      <c r="AA702" s="20" t="s">
        <v>102</v>
      </c>
      <c r="AB702" s="20" t="s">
        <v>755</v>
      </c>
      <c r="AC702" s="19" t="str">
        <f>IF(AB702&lt;&gt;"",IF(NOT(ISNA(INDEX(os!A:A,MATCH(AB702,os!B:B,0)))),INDEX(os!A:A,MATCH(AB702,os!B:B,0)),"0"),"")</f>
        <v/>
      </c>
      <c r="AD702" s="20" t="s">
        <v>830</v>
      </c>
      <c r="AH702" s="93" t="str">
        <f>IF(NOT(ISNA(VLOOKUP(B:B,ResultsTargets!A:A,1,0))),"TRUE","")</f>
        <v>TRUE</v>
      </c>
      <c r="AI702" s="19" t="str">
        <f>IF(ISNA(VLOOKUP(C702,dim_techarea!A:B,2,FALSE)),"",VLOOKUP(C702,dim_techarea!A:B,2,FALSE))</f>
        <v>VMMC_TOTALCIRC_NAT</v>
      </c>
      <c r="AJ702" s="19" t="str">
        <f>IF(ISNA(VLOOKUP(AI702,dim_techarea!B:C,2,FALSE)),"",VLOOKUP(AI702,dim_techarea!B:C,2,FALSE))</f>
        <v>i37XTKNCiZc</v>
      </c>
      <c r="AK702" s="19" t="str">
        <f>IF(ISNA(VLOOKUP(TRIM(G702),dim_targetsresults!A:B,2,FALSE)),"",VLOOKUP(TRIM(G702),dim_targetsresults!A:C,2,FALSE))</f>
        <v>MER Results</v>
      </c>
      <c r="AL702" s="19" t="str">
        <f>IF(ISNA(VLOOKUP(AK702,dim_targetsresults!B:C,2,FALSE)),"",VLOOKUP(AK702,dim_targetsresults!B:C,2,FALSE))</f>
        <v>Jh0jDM5yQ2E</v>
      </c>
      <c r="AM702" s="19" t="str">
        <f>IF(ISNA(VLOOKUP(TRIM(D702),dim_numeratordenominator!A:B,2,FALSE)),"",VLOOKUP(TRIM(D702),dim_numeratordenominator!A:C,2,FALSE))</f>
        <v>Numerator</v>
      </c>
      <c r="AN702" s="19" t="str">
        <f>IF(ISNA(VLOOKUP(AM702,dim_numeratordenominator!B:C,2,FALSE)),"",VLOOKUP(AM702,dim_numeratordenominator!B:C,2,FALSE))</f>
        <v>Som9NRMQqV7</v>
      </c>
      <c r="AO702" s="19" t="str">
        <f>IF(ISNA(VLOOKUP(TRIM(E702),dim_supporttype!A:B,2,FALSE)),"",VLOOKUP(TRIM(E702),dim_supporttype!A:C,2,FALSE))</f>
        <v>National</v>
      </c>
      <c r="AP702" s="19" t="str">
        <f>IF(ISNA(VLOOKUP(AO702,dim_supporttype!B:C,2,FALSE)),"",VLOOKUP(AO702,dim_supporttype!B:C,2,FALSE))</f>
        <v>ERT6F2mcduw</v>
      </c>
      <c r="AQ702" s="19" t="str">
        <f>IF(ISNA(VLOOKUP(TRIM(F702),dim_disaggs!A:B,2,FALSE)),"No Disagg",VLOOKUP(TRIM(F702),dim_disaggs!A:B,2,FALSE))</f>
        <v>Age/Sex</v>
      </c>
      <c r="AR702" s="19" t="str">
        <f>IF(ISNA(VLOOKUP(AQ702,dim_disaggs!B:C,2,FALSE)),"",VLOOKUP(AQ702,dim_disaggs!B:C,2,FALSE))</f>
        <v>Qbz6SrpmJ1y</v>
      </c>
      <c r="AU702" s="72" t="s">
        <v>755</v>
      </c>
      <c r="AV702" s="73" t="s">
        <v>755</v>
      </c>
      <c r="AW702" s="66" t="s">
        <v>755</v>
      </c>
      <c r="AX702" s="66" t="s">
        <v>755</v>
      </c>
      <c r="BA702" s="105" t="str">
        <f t="shared" si="99"/>
        <v/>
      </c>
      <c r="BB702" s="20" t="str">
        <f t="shared" si="100"/>
        <v/>
      </c>
    </row>
    <row r="703" spans="1:68" x14ac:dyDescent="0.2">
      <c r="A703" s="20" t="s">
        <v>95</v>
      </c>
      <c r="B703" s="20" t="s">
        <v>2101</v>
      </c>
      <c r="C703" s="20" t="s">
        <v>2133</v>
      </c>
      <c r="D703" s="20" t="s">
        <v>1</v>
      </c>
      <c r="E703" s="20" t="s">
        <v>2140</v>
      </c>
      <c r="G703" s="20" t="s">
        <v>2442</v>
      </c>
      <c r="I703" s="19">
        <f t="shared" si="94"/>
        <v>48</v>
      </c>
      <c r="J703" s="20" t="s">
        <v>755</v>
      </c>
      <c r="K703" s="20" t="s">
        <v>206</v>
      </c>
      <c r="L703" s="95" t="str">
        <f>IF(M703&lt;&gt;"",IF(NOT(ISNA(INDEX(cc!B:B,MATCH(M703,cc!A:A,0)))),INDEX(cc!B:B,MATCH(M703,cc!A:A,0)),"0"),"")</f>
        <v>default</v>
      </c>
      <c r="M703" s="97" t="s">
        <v>13</v>
      </c>
      <c r="N703" s="28" t="str">
        <f t="shared" si="101"/>
        <v xml:space="preserve"> TARGET</v>
      </c>
      <c r="O703" s="19" t="str">
        <f t="shared" si="95"/>
        <v>VMMC_TOTALCIRC_NAT (N, NAT_JUSTIFICATION) TARGET: Voluntary Circumcised</v>
      </c>
      <c r="P703" s="19" t="str">
        <f t="shared" si="96"/>
        <v>VMMC_TOTALCIRC_NAT (N, NAT_JUSTIFICATION) TARGET: Voluntary Circumcised</v>
      </c>
      <c r="Q703" s="19" t="str">
        <f t="shared" si="102"/>
        <v>VMMC_TOTALCIRC_NAT (N, NAT_JUSTIFICATION) TARGET</v>
      </c>
      <c r="R703" s="19" t="str">
        <f t="shared" si="97"/>
        <v>VMMC_TOTALCIRC_NAT_N_NAT_JUSTIFICATION_TARGET</v>
      </c>
      <c r="S703" s="19" t="str">
        <f t="shared" si="98"/>
        <v>VMMC_TOTALCIRC_NAT_N_NAT_JUSTIFICATION_TARGET</v>
      </c>
      <c r="T703" s="19" t="b">
        <f>NOT(ISNA(VLOOKUP(B703,dbcodes!A:B,2,FALSE)))</f>
        <v>1</v>
      </c>
      <c r="U703" s="19" t="str">
        <f>IF(ISNA(VLOOKUP(B703,dbcodes!A:B,2,FALSE)),des!R2770,VLOOKUP(B703,dbcodes!A:B,2,FALSE))</f>
        <v>VMMC_TOTALCIRC_NAT_N_NAT_JUSTIFICATION_TARGET</v>
      </c>
      <c r="W703" s="107" t="str">
        <f>IF(ISNA(VLOOKUP(C703,descriptions!A:B,2,FALSE)),des!V1973,IF(G703=" TARGET","Target ","")&amp;VLOOKUP(C703,descriptions!A:B,2,FALSE))</f>
        <v>Target Total number of men ever circumcised</v>
      </c>
      <c r="X703" s="20" t="s">
        <v>9</v>
      </c>
      <c r="Y703" s="20" t="s">
        <v>831</v>
      </c>
      <c r="Z703" s="20" t="s">
        <v>836</v>
      </c>
      <c r="AA703" s="20" t="s">
        <v>102</v>
      </c>
      <c r="AB703" s="20" t="s">
        <v>755</v>
      </c>
      <c r="AC703" s="19" t="str">
        <f>IF(AB703&lt;&gt;"",IF(NOT(ISNA(INDEX(os!A:A,MATCH(AB703,os!B:B,0)))),INDEX(os!A:A,MATCH(AB703,os!B:B,0)),"0"),"")</f>
        <v/>
      </c>
      <c r="AD703" s="20" t="s">
        <v>830</v>
      </c>
      <c r="AH703" s="93" t="str">
        <f>IF(NOT(ISNA(VLOOKUP(B:B,ResultsTargets!A:A,1,0))),"TRUE","")</f>
        <v>TRUE</v>
      </c>
      <c r="AI703" s="19" t="str">
        <f>IF(ISNA(VLOOKUP(C703,dim_techarea!A:B,2,FALSE)),"",VLOOKUP(C703,dim_techarea!A:B,2,FALSE))</f>
        <v>VMMC_TOTALCIRC_NAT</v>
      </c>
      <c r="AJ703" s="19" t="str">
        <f>IF(ISNA(VLOOKUP(AI703,dim_techarea!B:C,2,FALSE)),"",VLOOKUP(AI703,dim_techarea!B:C,2,FALSE))</f>
        <v>i37XTKNCiZc</v>
      </c>
      <c r="AK703" s="19" t="str">
        <f>IF(ISNA(VLOOKUP(TRIM(G703),dim_targetsresults!A:B,2,FALSE)),"",VLOOKUP(TRIM(G703),dim_targetsresults!A:C,2,FALSE))</f>
        <v>MER Targets</v>
      </c>
      <c r="AL703" s="19" t="str">
        <f>IF(ISNA(VLOOKUP(AK703,dim_targetsresults!B:C,2,FALSE)),"",VLOOKUP(AK703,dim_targetsresults!B:C,2,FALSE))</f>
        <v>W8imnja2Owd</v>
      </c>
      <c r="AM703" s="19" t="str">
        <f>IF(ISNA(VLOOKUP(TRIM(D703),dim_numeratordenominator!A:B,2,FALSE)),"",VLOOKUP(TRIM(D703),dim_numeratordenominator!A:C,2,FALSE))</f>
        <v>Numerator</v>
      </c>
      <c r="AN703" s="19" t="str">
        <f>IF(ISNA(VLOOKUP(AM703,dim_numeratordenominator!B:C,2,FALSE)),"",VLOOKUP(AM703,dim_numeratordenominator!B:C,2,FALSE))</f>
        <v>Som9NRMQqV7</v>
      </c>
      <c r="AO703" s="19" t="str">
        <f>IF(ISNA(VLOOKUP(TRIM(E703),dim_supporttype!A:B,2,FALSE)),"",VLOOKUP(TRIM(E703),dim_supporttype!A:C,2,FALSE))</f>
        <v>National</v>
      </c>
      <c r="AP703" s="19" t="str">
        <f>IF(ISNA(VLOOKUP(AO703,dim_supporttype!B:C,2,FALSE)),"",VLOOKUP(AO703,dim_supporttype!B:C,2,FALSE))</f>
        <v>ERT6F2mcduw</v>
      </c>
      <c r="AQ703" s="19" t="str">
        <f>IF(ISNA(VLOOKUP(TRIM(F703),dim_disaggs!A:B,2,FALSE)),"No Disagg",VLOOKUP(TRIM(F703),dim_disaggs!A:B,2,FALSE))</f>
        <v>No Disagg</v>
      </c>
      <c r="AR703" s="19" t="str">
        <f>IF(ISNA(VLOOKUP(AQ703,dim_disaggs!B:C,2,FALSE)),"",VLOOKUP(AQ703,dim_disaggs!B:C,2,FALSE))</f>
        <v>werJlVT6sf3</v>
      </c>
      <c r="AU703" s="72" t="s">
        <v>755</v>
      </c>
      <c r="AV703" s="73" t="s">
        <v>755</v>
      </c>
      <c r="AW703" s="66" t="s">
        <v>755</v>
      </c>
      <c r="AX703" s="66" t="s">
        <v>755</v>
      </c>
      <c r="BA703" s="105" t="str">
        <f t="shared" si="99"/>
        <v/>
      </c>
      <c r="BB703" s="20" t="str">
        <f t="shared" si="100"/>
        <v/>
      </c>
      <c r="BE703" s="75" t="s">
        <v>755</v>
      </c>
      <c r="BF703" s="73" t="s">
        <v>755</v>
      </c>
      <c r="BG703" s="55" t="s">
        <v>755</v>
      </c>
      <c r="BH703" s="76" t="s">
        <v>755</v>
      </c>
      <c r="BI703" s="20" t="s">
        <v>755</v>
      </c>
      <c r="BJ703" s="20" t="s">
        <v>755</v>
      </c>
      <c r="BL703" s="71" t="s">
        <v>755</v>
      </c>
      <c r="BM703" s="77" t="s">
        <v>755</v>
      </c>
      <c r="BN703" s="78" t="s">
        <v>755</v>
      </c>
      <c r="BO703" s="77" t="s">
        <v>755</v>
      </c>
      <c r="BP703" s="78" t="s">
        <v>755</v>
      </c>
    </row>
    <row r="704" spans="1:68" x14ac:dyDescent="0.2">
      <c r="A704" s="20" t="s">
        <v>95</v>
      </c>
      <c r="B704" s="20" t="s">
        <v>2103</v>
      </c>
      <c r="C704" s="20" t="s">
        <v>2133</v>
      </c>
      <c r="D704" s="20" t="s">
        <v>1</v>
      </c>
      <c r="E704" s="20" t="s">
        <v>2141</v>
      </c>
      <c r="G704" s="20" t="s">
        <v>2442</v>
      </c>
      <c r="I704" s="19">
        <f t="shared" si="94"/>
        <v>41</v>
      </c>
      <c r="J704" s="20" t="s">
        <v>755</v>
      </c>
      <c r="K704" s="20" t="s">
        <v>206</v>
      </c>
      <c r="L704" s="95" t="str">
        <f>IF(M704&lt;&gt;"",IF(NOT(ISNA(INDEX(cc!B:B,MATCH(M704,cc!A:A,0)))),INDEX(cc!B:B,MATCH(M704,cc!A:A,0)),"0"),"")</f>
        <v>default</v>
      </c>
      <c r="M704" s="97" t="s">
        <v>13</v>
      </c>
      <c r="N704" s="28" t="str">
        <f t="shared" si="101"/>
        <v xml:space="preserve"> TARGET</v>
      </c>
      <c r="O704" s="19" t="str">
        <f t="shared" si="95"/>
        <v>VMMC_TOTALCIRC_NAT (N, NAT_SOURCE) TARGET: Voluntary Circumcised</v>
      </c>
      <c r="P704" s="19" t="str">
        <f t="shared" si="96"/>
        <v>VMMC_TOTALCIRC_NAT (N, NAT_SOURCE) TARGET: Voluntary Circumcised</v>
      </c>
      <c r="Q704" s="19" t="str">
        <f t="shared" si="102"/>
        <v>VMMC_TOTALCIRC_NAT (N, NAT_SOURCE) TARGET</v>
      </c>
      <c r="R704" s="19" t="str">
        <f t="shared" si="97"/>
        <v>VMMC_TOTALCIRC_NAT_N_NAT_SOURCE_TARGET</v>
      </c>
      <c r="S704" s="19" t="str">
        <f t="shared" si="98"/>
        <v>VMMC_TOTALCIRC_NAT_N_NAT_SOURCE_TARGET</v>
      </c>
      <c r="T704" s="19" t="b">
        <f>NOT(ISNA(VLOOKUP(B704,dbcodes!A:B,2,FALSE)))</f>
        <v>1</v>
      </c>
      <c r="U704" s="19" t="str">
        <f>IF(ISNA(VLOOKUP(B704,dbcodes!A:B,2,FALSE)),des!R2771,VLOOKUP(B704,dbcodes!A:B,2,FALSE))</f>
        <v>VMMC_TOTALCIRC_NAT_N_NAT_SOURCE_TARGET</v>
      </c>
      <c r="W704" s="107" t="str">
        <f>IF(ISNA(VLOOKUP(C704,descriptions!A:B,2,FALSE)),des!V1974,IF(G704=" TARGET","Target ","")&amp;VLOOKUP(C704,descriptions!A:B,2,FALSE))</f>
        <v>Target Total number of men ever circumcised</v>
      </c>
      <c r="X704" s="20" t="s">
        <v>9</v>
      </c>
      <c r="Y704" s="20" t="s">
        <v>831</v>
      </c>
      <c r="Z704" s="20" t="s">
        <v>836</v>
      </c>
      <c r="AA704" s="20" t="s">
        <v>102</v>
      </c>
      <c r="AB704" s="20" t="s">
        <v>755</v>
      </c>
      <c r="AC704" s="19" t="str">
        <f>IF(AB704&lt;&gt;"",IF(NOT(ISNA(INDEX(os!A:A,MATCH(AB704,os!B:B,0)))),INDEX(os!A:A,MATCH(AB704,os!B:B,0)),"0"),"")</f>
        <v/>
      </c>
      <c r="AD704" s="20" t="s">
        <v>830</v>
      </c>
      <c r="AH704" s="93" t="str">
        <f>IF(NOT(ISNA(VLOOKUP(B:B,ResultsTargets!A:A,1,0))),"TRUE","")</f>
        <v>TRUE</v>
      </c>
      <c r="AI704" s="19" t="str">
        <f>IF(ISNA(VLOOKUP(C704,dim_techarea!A:B,2,FALSE)),"",VLOOKUP(C704,dim_techarea!A:B,2,FALSE))</f>
        <v>VMMC_TOTALCIRC_NAT</v>
      </c>
      <c r="AJ704" s="19" t="str">
        <f>IF(ISNA(VLOOKUP(AI704,dim_techarea!B:C,2,FALSE)),"",VLOOKUP(AI704,dim_techarea!B:C,2,FALSE))</f>
        <v>i37XTKNCiZc</v>
      </c>
      <c r="AK704" s="19" t="str">
        <f>IF(ISNA(VLOOKUP(TRIM(G704),dim_targetsresults!A:B,2,FALSE)),"",VLOOKUP(TRIM(G704),dim_targetsresults!A:C,2,FALSE))</f>
        <v>MER Targets</v>
      </c>
      <c r="AL704" s="19" t="str">
        <f>IF(ISNA(VLOOKUP(AK704,dim_targetsresults!B:C,2,FALSE)),"",VLOOKUP(AK704,dim_targetsresults!B:C,2,FALSE))</f>
        <v>W8imnja2Owd</v>
      </c>
      <c r="AM704" s="19" t="str">
        <f>IF(ISNA(VLOOKUP(TRIM(D704),dim_numeratordenominator!A:B,2,FALSE)),"",VLOOKUP(TRIM(D704),dim_numeratordenominator!A:C,2,FALSE))</f>
        <v>Numerator</v>
      </c>
      <c r="AN704" s="19" t="str">
        <f>IF(ISNA(VLOOKUP(AM704,dim_numeratordenominator!B:C,2,FALSE)),"",VLOOKUP(AM704,dim_numeratordenominator!B:C,2,FALSE))</f>
        <v>Som9NRMQqV7</v>
      </c>
      <c r="AO704" s="19" t="str">
        <f>IF(ISNA(VLOOKUP(TRIM(E704),dim_supporttype!A:B,2,FALSE)),"",VLOOKUP(TRIM(E704),dim_supporttype!A:C,2,FALSE))</f>
        <v>National</v>
      </c>
      <c r="AP704" s="19" t="str">
        <f>IF(ISNA(VLOOKUP(AO704,dim_supporttype!B:C,2,FALSE)),"",VLOOKUP(AO704,dim_supporttype!B:C,2,FALSE))</f>
        <v>ERT6F2mcduw</v>
      </c>
      <c r="AQ704" s="19" t="str">
        <f>IF(ISNA(VLOOKUP(TRIM(F704),dim_disaggs!A:B,2,FALSE)),"No Disagg",VLOOKUP(TRIM(F704),dim_disaggs!A:B,2,FALSE))</f>
        <v>No Disagg</v>
      </c>
      <c r="AR704" s="19" t="str">
        <f>IF(ISNA(VLOOKUP(AQ704,dim_disaggs!B:C,2,FALSE)),"",VLOOKUP(AQ704,dim_disaggs!B:C,2,FALSE))</f>
        <v>werJlVT6sf3</v>
      </c>
      <c r="AU704" s="72" t="s">
        <v>755</v>
      </c>
      <c r="AV704" s="73" t="s">
        <v>755</v>
      </c>
      <c r="AW704" s="66" t="s">
        <v>755</v>
      </c>
      <c r="AX704" s="66" t="s">
        <v>755</v>
      </c>
      <c r="BA704" s="105" t="str">
        <f t="shared" si="99"/>
        <v/>
      </c>
      <c r="BB704" s="20" t="str">
        <f t="shared" si="100"/>
        <v/>
      </c>
      <c r="BE704" s="75" t="s">
        <v>755</v>
      </c>
      <c r="BF704" s="73" t="s">
        <v>755</v>
      </c>
      <c r="BG704" s="55" t="s">
        <v>755</v>
      </c>
      <c r="BH704" s="76" t="s">
        <v>755</v>
      </c>
      <c r="BI704" s="20" t="s">
        <v>755</v>
      </c>
      <c r="BJ704" s="20" t="s">
        <v>755</v>
      </c>
      <c r="BK704" s="55" t="s">
        <v>755</v>
      </c>
      <c r="BL704" s="71" t="s">
        <v>755</v>
      </c>
      <c r="BM704" s="77" t="s">
        <v>755</v>
      </c>
      <c r="BN704" s="78" t="s">
        <v>755</v>
      </c>
      <c r="BO704" s="77" t="s">
        <v>755</v>
      </c>
      <c r="BP704" s="78" t="s">
        <v>755</v>
      </c>
    </row>
    <row r="705" spans="1:68" x14ac:dyDescent="0.2">
      <c r="A705" s="20" t="s">
        <v>95</v>
      </c>
      <c r="B705" s="5" t="s">
        <v>21174</v>
      </c>
      <c r="C705" s="20" t="s">
        <v>2133</v>
      </c>
      <c r="D705" s="20" t="s">
        <v>1</v>
      </c>
      <c r="E705" s="22" t="s">
        <v>2139</v>
      </c>
      <c r="F705" s="22" t="s">
        <v>525</v>
      </c>
      <c r="G705" s="20" t="s">
        <v>2442</v>
      </c>
      <c r="H705" s="22" t="s">
        <v>525</v>
      </c>
      <c r="I705" s="19">
        <f t="shared" si="94"/>
        <v>39</v>
      </c>
      <c r="J705" s="20" t="s">
        <v>755</v>
      </c>
      <c r="K705" s="20" t="s">
        <v>206</v>
      </c>
      <c r="L705" s="95" t="str">
        <f>IF(M705&lt;&gt;"",IF(NOT(ISNA(INDEX(cc!B:B,MATCH(M705,cc!A:A,0)))),INDEX(cc!B:B,MATCH(M705,cc!A:A,0)),"0"),"")</f>
        <v>Sex (Male)</v>
      </c>
      <c r="M705" s="100" t="s">
        <v>19830</v>
      </c>
      <c r="N705" s="28" t="str">
        <f t="shared" si="101"/>
        <v xml:space="preserve"> TARGET</v>
      </c>
      <c r="O705" s="19" t="str">
        <f t="shared" si="95"/>
        <v>VMMC_TOTALCIRC_NAT (N, NAT, Sex) TARGET: Voluntary Circumcised</v>
      </c>
      <c r="P705" s="19" t="str">
        <f t="shared" si="96"/>
        <v>VMMC_TOTALCIRC_NAT (N, NAT, Sex) TARGET: Voluntary Circumcised</v>
      </c>
      <c r="Q705" s="19" t="str">
        <f t="shared" si="102"/>
        <v>VMMC_TOTALCIRC_NAT (N, NAT, Sex) TARGET</v>
      </c>
      <c r="R705" s="19" t="str">
        <f t="shared" si="97"/>
        <v>VMMC_TOTALCIRC_NAT_N_NAT_Sex_TARGET</v>
      </c>
      <c r="S705" s="19" t="str">
        <f t="shared" si="98"/>
        <v>VMMC_TOTALCIRC_NAT_N_NAT_Sex_TARGET</v>
      </c>
      <c r="T705" s="19" t="b">
        <f>NOT(ISNA(VLOOKUP(B705,dbcodes!A:B,2,FALSE)))</f>
        <v>1</v>
      </c>
      <c r="U705" s="19" t="str">
        <f>IF(ISNA(VLOOKUP(B705,dbcodes!A:B,2,FALSE)),des!R2772,VLOOKUP(B705,dbcodes!A:B,2,FALSE))</f>
        <v>VMMC_TOTALCIRC_NAT_N_NAT_Sex_TARGET</v>
      </c>
      <c r="W705" s="107" t="str">
        <f>IF(ISNA(VLOOKUP(C705,descriptions!A:B,2,FALSE)),des!V1979,IF(G705=" TARGET","Target ","")&amp;VLOOKUP(C705,descriptions!A:B,2,FALSE))</f>
        <v>Target Total number of men ever circumcised</v>
      </c>
      <c r="X705" s="20" t="s">
        <v>4</v>
      </c>
      <c r="Y705" s="20" t="s">
        <v>831</v>
      </c>
      <c r="Z705" s="20" t="s">
        <v>836</v>
      </c>
      <c r="AA705" s="20" t="s">
        <v>102</v>
      </c>
      <c r="AB705" s="20" t="s">
        <v>755</v>
      </c>
      <c r="AC705" s="19" t="str">
        <f>IF(AB705&lt;&gt;"",IF(NOT(ISNA(INDEX(os!A:A,MATCH(AB705,os!B:B,0)))),INDEX(os!A:A,MATCH(AB705,os!B:B,0)),"0"),"")</f>
        <v/>
      </c>
      <c r="AD705" s="20" t="s">
        <v>830</v>
      </c>
      <c r="AH705" s="93" t="str">
        <f>IF(NOT(ISNA(VLOOKUP(B:B,ResultsTargets!A:A,1,0))),"TRUE","")</f>
        <v>TRUE</v>
      </c>
      <c r="AI705" s="19" t="str">
        <f>IF(ISNA(VLOOKUP(C705,dim_techarea!A:B,2,FALSE)),"",VLOOKUP(C705,dim_techarea!A:B,2,FALSE))</f>
        <v>VMMC_TOTALCIRC_NAT</v>
      </c>
      <c r="AJ705" s="19" t="str">
        <f>IF(ISNA(VLOOKUP(AI705,dim_techarea!B:C,2,FALSE)),"",VLOOKUP(AI705,dim_techarea!B:C,2,FALSE))</f>
        <v>i37XTKNCiZc</v>
      </c>
      <c r="AK705" s="19" t="str">
        <f>IF(ISNA(VLOOKUP(TRIM(G705),dim_targetsresults!A:B,2,FALSE)),"",VLOOKUP(TRIM(G705),dim_targetsresults!A:C,2,FALSE))</f>
        <v>MER Targets</v>
      </c>
      <c r="AL705" s="19" t="str">
        <f>IF(ISNA(VLOOKUP(AK705,dim_targetsresults!B:C,2,FALSE)),"",VLOOKUP(AK705,dim_targetsresults!B:C,2,FALSE))</f>
        <v>W8imnja2Owd</v>
      </c>
      <c r="AM705" s="19" t="str">
        <f>IF(ISNA(VLOOKUP(TRIM(D705),dim_numeratordenominator!A:B,2,FALSE)),"",VLOOKUP(TRIM(D705),dim_numeratordenominator!A:C,2,FALSE))</f>
        <v>Numerator</v>
      </c>
      <c r="AN705" s="19" t="str">
        <f>IF(ISNA(VLOOKUP(AM705,dim_numeratordenominator!B:C,2,FALSE)),"",VLOOKUP(AM705,dim_numeratordenominator!B:C,2,FALSE))</f>
        <v>Som9NRMQqV7</v>
      </c>
      <c r="AO705" s="19" t="str">
        <f>IF(ISNA(VLOOKUP(TRIM(E705),dim_supporttype!A:B,2,FALSE)),"",VLOOKUP(TRIM(E705),dim_supporttype!A:C,2,FALSE))</f>
        <v>National</v>
      </c>
      <c r="AP705" s="19" t="str">
        <f>IF(ISNA(VLOOKUP(AO705,dim_supporttype!B:C,2,FALSE)),"",VLOOKUP(AO705,dim_supporttype!B:C,2,FALSE))</f>
        <v>ERT6F2mcduw</v>
      </c>
      <c r="AQ705" s="19" t="str">
        <f>IF(ISNA(VLOOKUP(TRIM(F705),dim_disaggs!A:B,2,FALSE)),"No Disagg",VLOOKUP(TRIM(F705),dim_disaggs!A:B,2,FALSE))</f>
        <v>Sex</v>
      </c>
      <c r="AR705" s="19" t="str">
        <f>IF(ISNA(VLOOKUP(AQ705,dim_disaggs!B:C,2,FALSE)),"",VLOOKUP(AQ705,dim_disaggs!B:C,2,FALSE))</f>
        <v>sdHeplyj1SL</v>
      </c>
      <c r="AU705" s="72" t="s">
        <v>755</v>
      </c>
      <c r="AV705" s="73" t="s">
        <v>755</v>
      </c>
      <c r="AW705" s="66" t="s">
        <v>755</v>
      </c>
      <c r="AX705" s="66" t="s">
        <v>755</v>
      </c>
      <c r="BA705" s="105" t="str">
        <f t="shared" si="99"/>
        <v/>
      </c>
      <c r="BB705" s="20" t="str">
        <f t="shared" si="100"/>
        <v/>
      </c>
    </row>
    <row r="706" spans="1:68" x14ac:dyDescent="0.2">
      <c r="A706" s="20" t="s">
        <v>95</v>
      </c>
      <c r="B706" s="5" t="s">
        <v>21175</v>
      </c>
      <c r="C706" s="20" t="s">
        <v>2133</v>
      </c>
      <c r="D706" s="20" t="s">
        <v>1</v>
      </c>
      <c r="E706" s="22" t="s">
        <v>2139</v>
      </c>
      <c r="F706" s="22" t="s">
        <v>135</v>
      </c>
      <c r="G706" s="20" t="s">
        <v>2442</v>
      </c>
      <c r="H706" s="22" t="s">
        <v>135</v>
      </c>
      <c r="I706" s="19">
        <f t="shared" ref="I706:I769" si="103">LEN(Q706)</f>
        <v>43</v>
      </c>
      <c r="J706" s="20" t="s">
        <v>755</v>
      </c>
      <c r="K706" s="20" t="s">
        <v>206</v>
      </c>
      <c r="L706" s="95" t="str">
        <f>IF(M706&lt;&gt;"",IF(NOT(ISNA(INDEX(cc!B:B,MATCH(M706,cc!A:A,0)))),INDEX(cc!B:B,MATCH(M706,cc!A:A,0)),"0"),"")</f>
        <v>Age (&lt;15-30+-uk, 3) and Sex (Male)</v>
      </c>
      <c r="M706" s="103" t="s">
        <v>21049</v>
      </c>
      <c r="N706" s="28" t="str">
        <f t="shared" si="101"/>
        <v xml:space="preserve"> TARGET</v>
      </c>
      <c r="O706" s="19" t="str">
        <f t="shared" ref="O706:O769" si="104">CONCATENATE(C706, " (",_xlfn.TEXTJOIN(", ",TRUE,D706,E706,F706),")",N706,J706,": ",K706)</f>
        <v>VMMC_TOTALCIRC_NAT (N, NAT, Age/Sex) TARGET: Voluntary Circumcised</v>
      </c>
      <c r="P706" s="19" t="str">
        <f t="shared" ref="P706:P769" si="105">IF(RIGHT(O706,1)=":",LEFT(O706,LEN(O706)-1),O706)</f>
        <v>VMMC_TOTALCIRC_NAT (N, NAT, Age/Sex) TARGET: Voluntary Circumcised</v>
      </c>
      <c r="Q706" s="19" t="str">
        <f t="shared" si="102"/>
        <v>VMMC_TOTALCIRC_NAT (N, NAT, Age/Sex) TARGET</v>
      </c>
      <c r="R706" s="19" t="str">
        <f t="shared" ref="R706:R769" si="106">IF(RIGHT(S706,1)="_",LEFT(S706,LEN(S706)-1),S706)</f>
        <v>VMMC_TOTALCIRC_NAT_N_NAT_Age_Sex_TARGET</v>
      </c>
      <c r="S706" s="19" t="str">
        <f t="shared" ref="S706:S769" si="107">SUBSTITUTE(SUBSTITUTE(SUBSTITUTE(SUBSTITUTE(SUBSTITUTE(SUBSTITUTE(SUBSTITUTE(SUBSTITUTE(SUBSTITUTE(Q706,"&amp;","and"),"&lt;","lt"),"&gt;","gt"),"(","_"),")","_"),"/","_")," ","_"),",","_"),"__","_")</f>
        <v>VMMC_TOTALCIRC_NAT_N_NAT_Age_Sex_TARGET</v>
      </c>
      <c r="T706" s="19" t="b">
        <f>NOT(ISNA(VLOOKUP(B706,dbcodes!A:B,2,FALSE)))</f>
        <v>1</v>
      </c>
      <c r="U706" s="19" t="str">
        <f>IF(ISNA(VLOOKUP(B706,dbcodes!A:B,2,FALSE)),des!R2773,VLOOKUP(B706,dbcodes!A:B,2,FALSE))</f>
        <v>VMMC_TOTALCIRC_NAT_N_NAT_Age_Sex_TARGET</v>
      </c>
      <c r="W706" s="107" t="str">
        <f>IF(ISNA(VLOOKUP(C706,descriptions!A:B,2,FALSE)),des!V1980,IF(G706=" TARGET","Target ","")&amp;VLOOKUP(C706,descriptions!A:B,2,FALSE))</f>
        <v>Target Total number of men ever circumcised</v>
      </c>
      <c r="X706" s="20" t="s">
        <v>4</v>
      </c>
      <c r="Y706" s="20" t="s">
        <v>831</v>
      </c>
      <c r="Z706" s="20" t="s">
        <v>836</v>
      </c>
      <c r="AA706" s="20" t="s">
        <v>102</v>
      </c>
      <c r="AB706" s="20" t="s">
        <v>755</v>
      </c>
      <c r="AC706" s="19" t="str">
        <f>IF(AB706&lt;&gt;"",IF(NOT(ISNA(INDEX(os!A:A,MATCH(AB706,os!B:B,0)))),INDEX(os!A:A,MATCH(AB706,os!B:B,0)),"0"),"")</f>
        <v/>
      </c>
      <c r="AD706" s="20" t="s">
        <v>830</v>
      </c>
      <c r="AH706" s="93" t="str">
        <f>IF(NOT(ISNA(VLOOKUP(B:B,ResultsTargets!A:A,1,0))),"TRUE","")</f>
        <v>TRUE</v>
      </c>
      <c r="AI706" s="19" t="str">
        <f>IF(ISNA(VLOOKUP(C706,dim_techarea!A:B,2,FALSE)),"",VLOOKUP(C706,dim_techarea!A:B,2,FALSE))</f>
        <v>VMMC_TOTALCIRC_NAT</v>
      </c>
      <c r="AJ706" s="19" t="str">
        <f>IF(ISNA(VLOOKUP(AI706,dim_techarea!B:C,2,FALSE)),"",VLOOKUP(AI706,dim_techarea!B:C,2,FALSE))</f>
        <v>i37XTKNCiZc</v>
      </c>
      <c r="AK706" s="19" t="str">
        <f>IF(ISNA(VLOOKUP(TRIM(G706),dim_targetsresults!A:B,2,FALSE)),"",VLOOKUP(TRIM(G706),dim_targetsresults!A:C,2,FALSE))</f>
        <v>MER Targets</v>
      </c>
      <c r="AL706" s="19" t="str">
        <f>IF(ISNA(VLOOKUP(AK706,dim_targetsresults!B:C,2,FALSE)),"",VLOOKUP(AK706,dim_targetsresults!B:C,2,FALSE))</f>
        <v>W8imnja2Owd</v>
      </c>
      <c r="AM706" s="19" t="str">
        <f>IF(ISNA(VLOOKUP(TRIM(D706),dim_numeratordenominator!A:B,2,FALSE)),"",VLOOKUP(TRIM(D706),dim_numeratordenominator!A:C,2,FALSE))</f>
        <v>Numerator</v>
      </c>
      <c r="AN706" s="19" t="str">
        <f>IF(ISNA(VLOOKUP(AM706,dim_numeratordenominator!B:C,2,FALSE)),"",VLOOKUP(AM706,dim_numeratordenominator!B:C,2,FALSE))</f>
        <v>Som9NRMQqV7</v>
      </c>
      <c r="AO706" s="19" t="str">
        <f>IF(ISNA(VLOOKUP(TRIM(E706),dim_supporttype!A:B,2,FALSE)),"",VLOOKUP(TRIM(E706),dim_supporttype!A:C,2,FALSE))</f>
        <v>National</v>
      </c>
      <c r="AP706" s="19" t="str">
        <f>IF(ISNA(VLOOKUP(AO706,dim_supporttype!B:C,2,FALSE)),"",VLOOKUP(AO706,dim_supporttype!B:C,2,FALSE))</f>
        <v>ERT6F2mcduw</v>
      </c>
      <c r="AQ706" s="19" t="str">
        <f>IF(ISNA(VLOOKUP(TRIM(F706),dim_disaggs!A:B,2,FALSE)),"No Disagg",VLOOKUP(TRIM(F706),dim_disaggs!A:B,2,FALSE))</f>
        <v>Age/Sex</v>
      </c>
      <c r="AR706" s="19" t="str">
        <f>IF(ISNA(VLOOKUP(AQ706,dim_disaggs!B:C,2,FALSE)),"",VLOOKUP(AQ706,dim_disaggs!B:C,2,FALSE))</f>
        <v>Qbz6SrpmJ1y</v>
      </c>
      <c r="AW706" s="66" t="s">
        <v>755</v>
      </c>
      <c r="AX706" s="66" t="s">
        <v>755</v>
      </c>
      <c r="BA706" s="105" t="str">
        <f t="shared" ref="BA706:BA769" si="108">IF(OR(
IF(RIGHT(LEFT(BC706,11),1)="N",TRUE,FALSE),IF(RIGHT(LEFT(BE706,11),1)="N",TRUE,FALSE),IF(RIGHT(LEFT(BG706,11),1)="N",TRUE,FALSE),IF(RIGHT(LEFT(BI706,11),1)="N",TRUE,FALSE),IF(RIGHT(LEFT(BK706,11),1)="N",TRUE,FALSE),IF(RIGHT(LEFT(BM706,11),1)="N",TRUE,FALSE),IF(RIGHT(LEFT(BO706,11),1)="N",TRUE,FALSE)
),"Top Level Numerator",
IF(OR(
IF(RIGHT(LEFT(BC706,11),1)="D",TRUE,FALSE),IF(RIGHT(LEFT(BE706,11),1)="D",TRUE,FALSE),IF(RIGHT(LEFT(BG706,11),1)="D",TRUE,FALSE),IF(RIGHT(LEFT(BI706,11),1)="D",TRUE,FALSE),IF(RIGHT(LEFT(BK706,11),1)="D",TRUE,FALSE),IF(RIGHT(LEFT(BM706,11),1)="D",TRUE,FALSE),IF(RIGHT(LEFT(BO706,11),1)="D",TRUE,FALSE)
),"Top Level Denominator","")
)</f>
        <v/>
      </c>
      <c r="BB706" s="20" t="str">
        <f t="shared" ref="BB706:BB769" si="109">IF(OR(
IF(RIGHT(LEFT(BC706,11),1)="N",TRUE,FALSE),IF(RIGHT(LEFT(BE706,11),1)="N",TRUE,FALSE),IF(RIGHT(LEFT(BG706,11),1)="N",TRUE,FALSE),IF(RIGHT(LEFT(BI706,11),1)="N",TRUE,FALSE),IF(RIGHT(LEFT(BK706,11),1)="N",TRUE,FALSE),IF(RIGHT(LEFT(BM706,11),1)="N",TRUE,FALSE),IF(RIGHT(LEFT(BO706,11),1)="N",TRUE,FALSE)
),"PE5QVF0w4xj",
IF(OR(
IF(RIGHT(LEFT(BC706,11),1)="D",TRUE,FALSE),IF(RIGHT(LEFT(BE706,11),1)="D",TRUE,FALSE),IF(RIGHT(LEFT(BG706,11),1)="D",TRUE,FALSE),IF(RIGHT(LEFT(BI706,11),1)="D",TRUE,FALSE),IF(RIGHT(LEFT(BK706,11),1)="D",TRUE,FALSE),IF(RIGHT(LEFT(BM706,11),1)="D",TRUE,FALSE),IF(RIGHT(LEFT(BO706,11),1)="D",TRUE,FALSE)
),"Azqe383ljKu","")
)</f>
        <v/>
      </c>
    </row>
    <row r="707" spans="1:68" x14ac:dyDescent="0.2">
      <c r="A707" s="20" t="s">
        <v>95</v>
      </c>
      <c r="B707" s="5" t="s">
        <v>21172</v>
      </c>
      <c r="C707" s="20" t="s">
        <v>2134</v>
      </c>
      <c r="D707" s="20" t="s">
        <v>1</v>
      </c>
      <c r="E707" s="20" t="s">
        <v>2142</v>
      </c>
      <c r="F707" s="22" t="s">
        <v>525</v>
      </c>
      <c r="G707" s="20" t="s">
        <v>20086</v>
      </c>
      <c r="H707" s="22" t="s">
        <v>525</v>
      </c>
      <c r="I707" s="19">
        <f t="shared" si="103"/>
        <v>38</v>
      </c>
      <c r="J707" s="20" t="s">
        <v>755</v>
      </c>
      <c r="K707" s="20" t="s">
        <v>206</v>
      </c>
      <c r="L707" s="95" t="str">
        <f>IF(M707&lt;&gt;"",IF(NOT(ISNA(INDEX(cc!B:B,MATCH(M707,cc!A:A,0)))),INDEX(cc!B:B,MATCH(M707,cc!A:A,0)),"0"),"")</f>
        <v>Sex (Male)</v>
      </c>
      <c r="M707" s="100" t="s">
        <v>19830</v>
      </c>
      <c r="N707" s="28" t="str">
        <f t="shared" si="101"/>
        <v/>
      </c>
      <c r="O707" s="19" t="str">
        <f t="shared" si="104"/>
        <v>VMMC_TOTALCIRC_SUBNAT (N, SUBNAT, Sex): Voluntary Circumcised</v>
      </c>
      <c r="P707" s="19" t="str">
        <f t="shared" si="105"/>
        <v>VMMC_TOTALCIRC_SUBNAT (N, SUBNAT, Sex): Voluntary Circumcised</v>
      </c>
      <c r="Q707" s="19" t="str">
        <f t="shared" si="102"/>
        <v>VMMC_TOTALCIRC_SUBNAT (N, SUBNAT, Sex)</v>
      </c>
      <c r="R707" s="19" t="str">
        <f t="shared" si="106"/>
        <v>VMMC_TOTALCIRC_SUBNAT_N_SUBNAT_Sex</v>
      </c>
      <c r="S707" s="19" t="str">
        <f t="shared" si="107"/>
        <v>VMMC_TOTALCIRC_SUBNAT_N_SUBNAT_Sex_</v>
      </c>
      <c r="T707" s="19" t="b">
        <f>NOT(ISNA(VLOOKUP(B707,dbcodes!A:B,2,FALSE)))</f>
        <v>1</v>
      </c>
      <c r="U707" s="19" t="str">
        <f>IF(ISNA(VLOOKUP(B707,dbcodes!A:B,2,FALSE)),des!R2774,VLOOKUP(B707,dbcodes!A:B,2,FALSE))</f>
        <v>VMMC_TOTALCIRC_SUBNAT_N_SUBNAT_Sex</v>
      </c>
      <c r="W707" s="107" t="str">
        <f>IF(ISNA(VLOOKUP(C707,descriptions!A:B,2,FALSE)),des!V1977,IF(G707=" TARGET","Target ","")&amp;VLOOKUP(C707,descriptions!A:B,2,FALSE))</f>
        <v>Total number of men ever circumcised</v>
      </c>
      <c r="X707" s="20" t="s">
        <v>4</v>
      </c>
      <c r="Y707" s="20" t="s">
        <v>831</v>
      </c>
      <c r="Z707" s="20" t="s">
        <v>836</v>
      </c>
      <c r="AA707" s="20" t="s">
        <v>102</v>
      </c>
      <c r="AB707" s="20" t="s">
        <v>755</v>
      </c>
      <c r="AC707" s="19" t="str">
        <f>IF(AB707&lt;&gt;"",IF(NOT(ISNA(INDEX(os!A:A,MATCH(AB707,os!B:B,0)))),INDEX(os!A:A,MATCH(AB707,os!B:B,0)),"0"),"")</f>
        <v/>
      </c>
      <c r="AD707" s="20" t="s">
        <v>830</v>
      </c>
      <c r="AH707" s="93" t="str">
        <f>IF(NOT(ISNA(VLOOKUP(B:B,ResultsTargets!A:A,1,0))),"TRUE","")</f>
        <v>TRUE</v>
      </c>
      <c r="AI707" s="19" t="str">
        <f>IF(ISNA(VLOOKUP(C707,dim_techarea!A:B,2,FALSE)),"",VLOOKUP(C707,dim_techarea!A:B,2,FALSE))</f>
        <v>VMMC_TOTALCIRC_SUBNAT</v>
      </c>
      <c r="AJ707" s="19" t="str">
        <f>IF(ISNA(VLOOKUP(AI707,dim_techarea!B:C,2,FALSE)),"",VLOOKUP(AI707,dim_techarea!B:C,2,FALSE))</f>
        <v>HkcDYr6MufB</v>
      </c>
      <c r="AK707" s="19" t="str">
        <f>IF(ISNA(VLOOKUP(TRIM(G707),dim_targetsresults!A:B,2,FALSE)),"",VLOOKUP(TRIM(G707),dim_targetsresults!A:C,2,FALSE))</f>
        <v>MER Results</v>
      </c>
      <c r="AL707" s="19" t="str">
        <f>IF(ISNA(VLOOKUP(AK707,dim_targetsresults!B:C,2,FALSE)),"",VLOOKUP(AK707,dim_targetsresults!B:C,2,FALSE))</f>
        <v>Jh0jDM5yQ2E</v>
      </c>
      <c r="AM707" s="19" t="str">
        <f>IF(ISNA(VLOOKUP(TRIM(D707),dim_numeratordenominator!A:B,2,FALSE)),"",VLOOKUP(TRIM(D707),dim_numeratordenominator!A:C,2,FALSE))</f>
        <v>Numerator</v>
      </c>
      <c r="AN707" s="19" t="str">
        <f>IF(ISNA(VLOOKUP(AM707,dim_numeratordenominator!B:C,2,FALSE)),"",VLOOKUP(AM707,dim_numeratordenominator!B:C,2,FALSE))</f>
        <v>Som9NRMQqV7</v>
      </c>
      <c r="AO707" s="19" t="str">
        <f>IF(ISNA(VLOOKUP(TRIM(E707),dim_supporttype!A:B,2,FALSE)),"",VLOOKUP(TRIM(E707),dim_supporttype!A:C,2,FALSE))</f>
        <v>Sub-National</v>
      </c>
      <c r="AP707" s="19" t="str">
        <f>IF(ISNA(VLOOKUP(AO707,dim_supporttype!B:C,2,FALSE)),"",VLOOKUP(AO707,dim_supporttype!B:C,2,FALSE))</f>
        <v>jJDHP9KXvzJ</v>
      </c>
      <c r="AQ707" s="19" t="str">
        <f>IF(ISNA(VLOOKUP(TRIM(F707),dim_disaggs!A:B,2,FALSE)),"No Disagg",VLOOKUP(TRIM(F707),dim_disaggs!A:B,2,FALSE))</f>
        <v>Sex</v>
      </c>
      <c r="AR707" s="19" t="str">
        <f>IF(ISNA(VLOOKUP(AQ707,dim_disaggs!B:C,2,FALSE)),"",VLOOKUP(AQ707,dim_disaggs!B:C,2,FALSE))</f>
        <v>sdHeplyj1SL</v>
      </c>
      <c r="AU707" s="72" t="s">
        <v>755</v>
      </c>
      <c r="AV707" s="73" t="s">
        <v>755</v>
      </c>
      <c r="AW707" s="66" t="s">
        <v>755</v>
      </c>
      <c r="AX707" s="66" t="s">
        <v>755</v>
      </c>
      <c r="BA707" s="105" t="str">
        <f t="shared" si="108"/>
        <v/>
      </c>
      <c r="BB707" s="20" t="str">
        <f t="shared" si="109"/>
        <v/>
      </c>
    </row>
    <row r="708" spans="1:68" x14ac:dyDescent="0.2">
      <c r="A708" s="20" t="s">
        <v>95</v>
      </c>
      <c r="B708" s="5" t="s">
        <v>21173</v>
      </c>
      <c r="C708" s="20" t="s">
        <v>2134</v>
      </c>
      <c r="D708" s="20" t="s">
        <v>1</v>
      </c>
      <c r="E708" s="20" t="s">
        <v>2142</v>
      </c>
      <c r="F708" s="22" t="s">
        <v>135</v>
      </c>
      <c r="G708" s="20" t="s">
        <v>20086</v>
      </c>
      <c r="H708" s="22" t="s">
        <v>135</v>
      </c>
      <c r="I708" s="19">
        <f t="shared" si="103"/>
        <v>42</v>
      </c>
      <c r="J708" s="20" t="s">
        <v>755</v>
      </c>
      <c r="K708" s="20" t="s">
        <v>206</v>
      </c>
      <c r="L708" s="95" t="str">
        <f>IF(M708&lt;&gt;"",IF(NOT(ISNA(INDEX(cc!B:B,MATCH(M708,cc!A:A,0)))),INDEX(cc!B:B,MATCH(M708,cc!A:A,0)),"0"),"")</f>
        <v>Age (&lt;15-30+-uk, 3) and Sex (Male)</v>
      </c>
      <c r="M708" s="97" t="s">
        <v>21049</v>
      </c>
      <c r="N708" s="28" t="str">
        <f t="shared" si="101"/>
        <v/>
      </c>
      <c r="O708" s="19" t="str">
        <f t="shared" si="104"/>
        <v>VMMC_TOTALCIRC_SUBNAT (N, SUBNAT, Age/Sex): Voluntary Circumcised</v>
      </c>
      <c r="P708" s="19" t="str">
        <f t="shared" si="105"/>
        <v>VMMC_TOTALCIRC_SUBNAT (N, SUBNAT, Age/Sex): Voluntary Circumcised</v>
      </c>
      <c r="Q708" s="19" t="str">
        <f t="shared" si="102"/>
        <v>VMMC_TOTALCIRC_SUBNAT (N, SUBNAT, Age/Sex)</v>
      </c>
      <c r="R708" s="19" t="str">
        <f t="shared" si="106"/>
        <v>VMMC_TOTALCIRC_SUBNAT_N_SUBNAT_Age_Sex</v>
      </c>
      <c r="S708" s="19" t="str">
        <f t="shared" si="107"/>
        <v>VMMC_TOTALCIRC_SUBNAT_N_SUBNAT_Age_Sex_</v>
      </c>
      <c r="T708" s="19" t="b">
        <f>NOT(ISNA(VLOOKUP(B708,dbcodes!A:B,2,FALSE)))</f>
        <v>1</v>
      </c>
      <c r="U708" s="19" t="str">
        <f>IF(ISNA(VLOOKUP(B708,dbcodes!A:B,2,FALSE)),des!R2775,VLOOKUP(B708,dbcodes!A:B,2,FALSE))</f>
        <v>VMMC_TOTALCIRC_SUBNAT_N_SUBNAT_Age_Sex</v>
      </c>
      <c r="W708" s="107" t="str">
        <f>IF(ISNA(VLOOKUP(C708,descriptions!A:B,2,FALSE)),des!V1978,IF(G708=" TARGET","Target ","")&amp;VLOOKUP(C708,descriptions!A:B,2,FALSE))</f>
        <v>Total number of men ever circumcised</v>
      </c>
      <c r="X708" s="20" t="s">
        <v>4</v>
      </c>
      <c r="Y708" s="20" t="s">
        <v>831</v>
      </c>
      <c r="Z708" s="20" t="s">
        <v>836</v>
      </c>
      <c r="AA708" s="20" t="s">
        <v>102</v>
      </c>
      <c r="AB708" s="20" t="s">
        <v>755</v>
      </c>
      <c r="AC708" s="19" t="str">
        <f>IF(AB708&lt;&gt;"",IF(NOT(ISNA(INDEX(os!A:A,MATCH(AB708,os!B:B,0)))),INDEX(os!A:A,MATCH(AB708,os!B:B,0)),"0"),"")</f>
        <v/>
      </c>
      <c r="AD708" s="20" t="s">
        <v>830</v>
      </c>
      <c r="AH708" s="93" t="str">
        <f>IF(NOT(ISNA(VLOOKUP(B:B,ResultsTargets!A:A,1,0))),"TRUE","")</f>
        <v>TRUE</v>
      </c>
      <c r="AI708" s="19" t="str">
        <f>IF(ISNA(VLOOKUP(C708,dim_techarea!A:B,2,FALSE)),"",VLOOKUP(C708,dim_techarea!A:B,2,FALSE))</f>
        <v>VMMC_TOTALCIRC_SUBNAT</v>
      </c>
      <c r="AJ708" s="19" t="str">
        <f>IF(ISNA(VLOOKUP(AI708,dim_techarea!B:C,2,FALSE)),"",VLOOKUP(AI708,dim_techarea!B:C,2,FALSE))</f>
        <v>HkcDYr6MufB</v>
      </c>
      <c r="AK708" s="19" t="str">
        <f>IF(ISNA(VLOOKUP(TRIM(G708),dim_targetsresults!A:B,2,FALSE)),"",VLOOKUP(TRIM(G708),dim_targetsresults!A:C,2,FALSE))</f>
        <v>MER Results</v>
      </c>
      <c r="AL708" s="19" t="str">
        <f>IF(ISNA(VLOOKUP(AK708,dim_targetsresults!B:C,2,FALSE)),"",VLOOKUP(AK708,dim_targetsresults!B:C,2,FALSE))</f>
        <v>Jh0jDM5yQ2E</v>
      </c>
      <c r="AM708" s="19" t="str">
        <f>IF(ISNA(VLOOKUP(TRIM(D708),dim_numeratordenominator!A:B,2,FALSE)),"",VLOOKUP(TRIM(D708),dim_numeratordenominator!A:C,2,FALSE))</f>
        <v>Numerator</v>
      </c>
      <c r="AN708" s="19" t="str">
        <f>IF(ISNA(VLOOKUP(AM708,dim_numeratordenominator!B:C,2,FALSE)),"",VLOOKUP(AM708,dim_numeratordenominator!B:C,2,FALSE))</f>
        <v>Som9NRMQqV7</v>
      </c>
      <c r="AO708" s="19" t="str">
        <f>IF(ISNA(VLOOKUP(TRIM(E708),dim_supporttype!A:B,2,FALSE)),"",VLOOKUP(TRIM(E708),dim_supporttype!A:C,2,FALSE))</f>
        <v>Sub-National</v>
      </c>
      <c r="AP708" s="19" t="str">
        <f>IF(ISNA(VLOOKUP(AO708,dim_supporttype!B:C,2,FALSE)),"",VLOOKUP(AO708,dim_supporttype!B:C,2,FALSE))</f>
        <v>jJDHP9KXvzJ</v>
      </c>
      <c r="AQ708" s="19" t="str">
        <f>IF(ISNA(VLOOKUP(TRIM(F708),dim_disaggs!A:B,2,FALSE)),"No Disagg",VLOOKUP(TRIM(F708),dim_disaggs!A:B,2,FALSE))</f>
        <v>Age/Sex</v>
      </c>
      <c r="AR708" s="19" t="str">
        <f>IF(ISNA(VLOOKUP(AQ708,dim_disaggs!B:C,2,FALSE)),"",VLOOKUP(AQ708,dim_disaggs!B:C,2,FALSE))</f>
        <v>Qbz6SrpmJ1y</v>
      </c>
      <c r="AU708" s="72" t="s">
        <v>755</v>
      </c>
      <c r="AV708" s="73" t="s">
        <v>755</v>
      </c>
      <c r="AW708" s="66" t="s">
        <v>755</v>
      </c>
      <c r="AX708" s="66" t="s">
        <v>755</v>
      </c>
      <c r="BA708" s="105" t="str">
        <f t="shared" si="108"/>
        <v/>
      </c>
      <c r="BB708" s="20" t="str">
        <f t="shared" si="109"/>
        <v/>
      </c>
    </row>
    <row r="709" spans="1:68" x14ac:dyDescent="0.2">
      <c r="A709" s="20" t="s">
        <v>95</v>
      </c>
      <c r="B709" s="5" t="s">
        <v>21176</v>
      </c>
      <c r="C709" s="20" t="s">
        <v>2134</v>
      </c>
      <c r="D709" s="20" t="s">
        <v>1</v>
      </c>
      <c r="E709" s="20" t="s">
        <v>2142</v>
      </c>
      <c r="F709" s="22" t="s">
        <v>525</v>
      </c>
      <c r="G709" s="20" t="s">
        <v>2442</v>
      </c>
      <c r="H709" s="22" t="s">
        <v>525</v>
      </c>
      <c r="I709" s="19">
        <f t="shared" si="103"/>
        <v>45</v>
      </c>
      <c r="J709" s="20" t="s">
        <v>755</v>
      </c>
      <c r="K709" s="20" t="s">
        <v>206</v>
      </c>
      <c r="L709" s="95" t="str">
        <f>IF(M709&lt;&gt;"",IF(NOT(ISNA(INDEX(cc!B:B,MATCH(M709,cc!A:A,0)))),INDEX(cc!B:B,MATCH(M709,cc!A:A,0)),"0"),"")</f>
        <v>Sex (Male)</v>
      </c>
      <c r="M709" s="100" t="s">
        <v>19830</v>
      </c>
      <c r="N709" s="28" t="str">
        <f t="shared" si="101"/>
        <v xml:space="preserve"> TARGET</v>
      </c>
      <c r="O709" s="19" t="str">
        <f t="shared" si="104"/>
        <v>VMMC_TOTALCIRC_SUBNAT (N, SUBNAT, Sex) TARGET: Voluntary Circumcised</v>
      </c>
      <c r="P709" s="19" t="str">
        <f t="shared" si="105"/>
        <v>VMMC_TOTALCIRC_SUBNAT (N, SUBNAT, Sex) TARGET: Voluntary Circumcised</v>
      </c>
      <c r="Q709" s="19" t="str">
        <f t="shared" si="102"/>
        <v>VMMC_TOTALCIRC_SUBNAT (N, SUBNAT, Sex) TARGET</v>
      </c>
      <c r="R709" s="19" t="str">
        <f t="shared" si="106"/>
        <v>VMMC_TOTALCIRC_SUBNAT_N_SUBNAT_Sex_TARGET</v>
      </c>
      <c r="S709" s="19" t="str">
        <f t="shared" si="107"/>
        <v>VMMC_TOTALCIRC_SUBNAT_N_SUBNAT_Sex_TARGET</v>
      </c>
      <c r="T709" s="19" t="b">
        <f>NOT(ISNA(VLOOKUP(B709,dbcodes!A:B,2,FALSE)))</f>
        <v>1</v>
      </c>
      <c r="U709" s="19" t="str">
        <f>IF(ISNA(VLOOKUP(B709,dbcodes!A:B,2,FALSE)),des!R2776,VLOOKUP(B709,dbcodes!A:B,2,FALSE))</f>
        <v>VMMC_TOTALCIRC_SUBNAT_N_SUBNAT_Sex_TARGET</v>
      </c>
      <c r="W709" s="107" t="str">
        <f>IF(ISNA(VLOOKUP(C709,descriptions!A:B,2,FALSE)),des!V1981,IF(G709=" TARGET","Target ","")&amp;VLOOKUP(C709,descriptions!A:B,2,FALSE))</f>
        <v>Target Total number of men ever circumcised</v>
      </c>
      <c r="X709" s="20" t="s">
        <v>4</v>
      </c>
      <c r="Y709" s="20" t="s">
        <v>831</v>
      </c>
      <c r="Z709" s="20" t="s">
        <v>836</v>
      </c>
      <c r="AA709" s="20" t="s">
        <v>102</v>
      </c>
      <c r="AB709" s="20" t="s">
        <v>755</v>
      </c>
      <c r="AC709" s="19" t="str">
        <f>IF(AB709&lt;&gt;"",IF(NOT(ISNA(INDEX(os!A:A,MATCH(AB709,os!B:B,0)))),INDEX(os!A:A,MATCH(AB709,os!B:B,0)),"0"),"")</f>
        <v/>
      </c>
      <c r="AD709" s="20" t="s">
        <v>830</v>
      </c>
      <c r="AH709" s="93" t="str">
        <f>IF(NOT(ISNA(VLOOKUP(B:B,ResultsTargets!A:A,1,0))),"TRUE","")</f>
        <v>TRUE</v>
      </c>
      <c r="AI709" s="19" t="str">
        <f>IF(ISNA(VLOOKUP(C709,dim_techarea!A:B,2,FALSE)),"",VLOOKUP(C709,dim_techarea!A:B,2,FALSE))</f>
        <v>VMMC_TOTALCIRC_SUBNAT</v>
      </c>
      <c r="AJ709" s="19" t="str">
        <f>IF(ISNA(VLOOKUP(AI709,dim_techarea!B:C,2,FALSE)),"",VLOOKUP(AI709,dim_techarea!B:C,2,FALSE))</f>
        <v>HkcDYr6MufB</v>
      </c>
      <c r="AK709" s="19" t="str">
        <f>IF(ISNA(VLOOKUP(TRIM(G709),dim_targetsresults!A:B,2,FALSE)),"",VLOOKUP(TRIM(G709),dim_targetsresults!A:C,2,FALSE))</f>
        <v>MER Targets</v>
      </c>
      <c r="AL709" s="19" t="str">
        <f>IF(ISNA(VLOOKUP(AK709,dim_targetsresults!B:C,2,FALSE)),"",VLOOKUP(AK709,dim_targetsresults!B:C,2,FALSE))</f>
        <v>W8imnja2Owd</v>
      </c>
      <c r="AM709" s="19" t="str">
        <f>IF(ISNA(VLOOKUP(TRIM(D709),dim_numeratordenominator!A:B,2,FALSE)),"",VLOOKUP(TRIM(D709),dim_numeratordenominator!A:C,2,FALSE))</f>
        <v>Numerator</v>
      </c>
      <c r="AN709" s="19" t="str">
        <f>IF(ISNA(VLOOKUP(AM709,dim_numeratordenominator!B:C,2,FALSE)),"",VLOOKUP(AM709,dim_numeratordenominator!B:C,2,FALSE))</f>
        <v>Som9NRMQqV7</v>
      </c>
      <c r="AO709" s="19" t="str">
        <f>IF(ISNA(VLOOKUP(TRIM(E709),dim_supporttype!A:B,2,FALSE)),"",VLOOKUP(TRIM(E709),dim_supporttype!A:C,2,FALSE))</f>
        <v>Sub-National</v>
      </c>
      <c r="AP709" s="19" t="str">
        <f>IF(ISNA(VLOOKUP(AO709,dim_supporttype!B:C,2,FALSE)),"",VLOOKUP(AO709,dim_supporttype!B:C,2,FALSE))</f>
        <v>jJDHP9KXvzJ</v>
      </c>
      <c r="AQ709" s="19" t="str">
        <f>IF(ISNA(VLOOKUP(TRIM(F709),dim_disaggs!A:B,2,FALSE)),"No Disagg",VLOOKUP(TRIM(F709),dim_disaggs!A:B,2,FALSE))</f>
        <v>Sex</v>
      </c>
      <c r="AR709" s="19" t="str">
        <f>IF(ISNA(VLOOKUP(AQ709,dim_disaggs!B:C,2,FALSE)),"",VLOOKUP(AQ709,dim_disaggs!B:C,2,FALSE))</f>
        <v>sdHeplyj1SL</v>
      </c>
      <c r="AU709" s="72" t="s">
        <v>755</v>
      </c>
      <c r="AV709" s="73" t="s">
        <v>755</v>
      </c>
      <c r="AW709" s="66" t="s">
        <v>755</v>
      </c>
      <c r="AX709" s="66" t="s">
        <v>755</v>
      </c>
      <c r="BA709" s="105" t="str">
        <f t="shared" si="108"/>
        <v/>
      </c>
      <c r="BB709" s="20" t="str">
        <f t="shared" si="109"/>
        <v/>
      </c>
    </row>
    <row r="710" spans="1:68" x14ac:dyDescent="0.2">
      <c r="A710" s="20" t="s">
        <v>95</v>
      </c>
      <c r="B710" s="5" t="s">
        <v>21177</v>
      </c>
      <c r="C710" s="20" t="s">
        <v>2134</v>
      </c>
      <c r="D710" s="20" t="s">
        <v>1</v>
      </c>
      <c r="E710" s="20" t="s">
        <v>2142</v>
      </c>
      <c r="F710" s="22" t="s">
        <v>135</v>
      </c>
      <c r="G710" s="20" t="s">
        <v>2442</v>
      </c>
      <c r="H710" s="22" t="s">
        <v>135</v>
      </c>
      <c r="I710" s="19">
        <f t="shared" si="103"/>
        <v>49</v>
      </c>
      <c r="J710" s="20" t="s">
        <v>755</v>
      </c>
      <c r="K710" s="20" t="s">
        <v>206</v>
      </c>
      <c r="L710" s="95" t="str">
        <f>IF(M710&lt;&gt;"",IF(NOT(ISNA(INDEX(cc!B:B,MATCH(M710,cc!A:A,0)))),INDEX(cc!B:B,MATCH(M710,cc!A:A,0)),"0"),"")</f>
        <v>Age (&lt;1-50+-uk, 12) and Sex (Male)</v>
      </c>
      <c r="M710" s="103" t="s">
        <v>21046</v>
      </c>
      <c r="N710" s="28" t="str">
        <f t="shared" si="101"/>
        <v xml:space="preserve"> TARGET</v>
      </c>
      <c r="O710" s="19" t="str">
        <f t="shared" si="104"/>
        <v>VMMC_TOTALCIRC_SUBNAT (N, SUBNAT, Age/Sex) TARGET: Voluntary Circumcised</v>
      </c>
      <c r="P710" s="19" t="str">
        <f t="shared" si="105"/>
        <v>VMMC_TOTALCIRC_SUBNAT (N, SUBNAT, Age/Sex) TARGET: Voluntary Circumcised</v>
      </c>
      <c r="Q710" s="19" t="str">
        <f t="shared" si="102"/>
        <v>VMMC_TOTALCIRC_SUBNAT (N, SUBNAT, Age/Sex) TARGET</v>
      </c>
      <c r="R710" s="19" t="str">
        <f t="shared" si="106"/>
        <v>VMMC_TOTALCIRC_SUBNAT_N_SUBNAT_Age_Sex_TARGET</v>
      </c>
      <c r="S710" s="19" t="str">
        <f t="shared" si="107"/>
        <v>VMMC_TOTALCIRC_SUBNAT_N_SUBNAT_Age_Sex_TARGET</v>
      </c>
      <c r="T710" s="19" t="b">
        <f>NOT(ISNA(VLOOKUP(B710,dbcodes!A:B,2,FALSE)))</f>
        <v>1</v>
      </c>
      <c r="U710" s="19" t="str">
        <f>IF(ISNA(VLOOKUP(B710,dbcodes!A:B,2,FALSE)),des!R2777,VLOOKUP(B710,dbcodes!A:B,2,FALSE))</f>
        <v>VMMC_TOTALCIRC_SUBNAT_N_SUBNAT_Age_Sex_TARGET</v>
      </c>
      <c r="W710" s="107" t="str">
        <f>IF(ISNA(VLOOKUP(C710,descriptions!A:B,2,FALSE)),des!V1982,IF(G710=" TARGET","Target ","")&amp;VLOOKUP(C710,descriptions!A:B,2,FALSE))</f>
        <v>Target Total number of men ever circumcised</v>
      </c>
      <c r="X710" s="20" t="s">
        <v>4</v>
      </c>
      <c r="Y710" s="20" t="s">
        <v>831</v>
      </c>
      <c r="Z710" s="20" t="s">
        <v>836</v>
      </c>
      <c r="AA710" s="20" t="s">
        <v>102</v>
      </c>
      <c r="AB710" s="20" t="s">
        <v>755</v>
      </c>
      <c r="AC710" s="19" t="str">
        <f>IF(AB710&lt;&gt;"",IF(NOT(ISNA(INDEX(os!A:A,MATCH(AB710,os!B:B,0)))),INDEX(os!A:A,MATCH(AB710,os!B:B,0)),"0"),"")</f>
        <v/>
      </c>
      <c r="AD710" s="20" t="s">
        <v>830</v>
      </c>
      <c r="AH710" s="93" t="str">
        <f>IF(NOT(ISNA(VLOOKUP(B:B,ResultsTargets!A:A,1,0))),"TRUE","")</f>
        <v>TRUE</v>
      </c>
      <c r="AI710" s="19" t="str">
        <f>IF(ISNA(VLOOKUP(C710,dim_techarea!A:B,2,FALSE)),"",VLOOKUP(C710,dim_techarea!A:B,2,FALSE))</f>
        <v>VMMC_TOTALCIRC_SUBNAT</v>
      </c>
      <c r="AJ710" s="19" t="str">
        <f>IF(ISNA(VLOOKUP(AI710,dim_techarea!B:C,2,FALSE)),"",VLOOKUP(AI710,dim_techarea!B:C,2,FALSE))</f>
        <v>HkcDYr6MufB</v>
      </c>
      <c r="AK710" s="19" t="str">
        <f>IF(ISNA(VLOOKUP(TRIM(G710),dim_targetsresults!A:B,2,FALSE)),"",VLOOKUP(TRIM(G710),dim_targetsresults!A:C,2,FALSE))</f>
        <v>MER Targets</v>
      </c>
      <c r="AL710" s="19" t="str">
        <f>IF(ISNA(VLOOKUP(AK710,dim_targetsresults!B:C,2,FALSE)),"",VLOOKUP(AK710,dim_targetsresults!B:C,2,FALSE))</f>
        <v>W8imnja2Owd</v>
      </c>
      <c r="AM710" s="19" t="str">
        <f>IF(ISNA(VLOOKUP(TRIM(D710),dim_numeratordenominator!A:B,2,FALSE)),"",VLOOKUP(TRIM(D710),dim_numeratordenominator!A:C,2,FALSE))</f>
        <v>Numerator</v>
      </c>
      <c r="AN710" s="19" t="str">
        <f>IF(ISNA(VLOOKUP(AM710,dim_numeratordenominator!B:C,2,FALSE)),"",VLOOKUP(AM710,dim_numeratordenominator!B:C,2,FALSE))</f>
        <v>Som9NRMQqV7</v>
      </c>
      <c r="AO710" s="19" t="str">
        <f>IF(ISNA(VLOOKUP(TRIM(E710),dim_supporttype!A:B,2,FALSE)),"",VLOOKUP(TRIM(E710),dim_supporttype!A:C,2,FALSE))</f>
        <v>Sub-National</v>
      </c>
      <c r="AP710" s="19" t="str">
        <f>IF(ISNA(VLOOKUP(AO710,dim_supporttype!B:C,2,FALSE)),"",VLOOKUP(AO710,dim_supporttype!B:C,2,FALSE))</f>
        <v>jJDHP9KXvzJ</v>
      </c>
      <c r="AQ710" s="19" t="str">
        <f>IF(ISNA(VLOOKUP(TRIM(F710),dim_disaggs!A:B,2,FALSE)),"No Disagg",VLOOKUP(TRIM(F710),dim_disaggs!A:B,2,FALSE))</f>
        <v>Age/Sex</v>
      </c>
      <c r="AR710" s="19" t="str">
        <f>IF(ISNA(VLOOKUP(AQ710,dim_disaggs!B:C,2,FALSE)),"",VLOOKUP(AQ710,dim_disaggs!B:C,2,FALSE))</f>
        <v>Qbz6SrpmJ1y</v>
      </c>
      <c r="AW710" s="66" t="s">
        <v>755</v>
      </c>
      <c r="AX710" s="66" t="s">
        <v>755</v>
      </c>
      <c r="BA710" s="105" t="str">
        <f t="shared" si="108"/>
        <v/>
      </c>
      <c r="BB710" s="20" t="str">
        <f t="shared" si="109"/>
        <v/>
      </c>
    </row>
    <row r="711" spans="1:68" s="20" customFormat="1" ht="18" x14ac:dyDescent="0.25">
      <c r="A711" s="22" t="s">
        <v>95</v>
      </c>
      <c r="B711" s="21" t="s">
        <v>21298</v>
      </c>
      <c r="C711" s="22" t="s">
        <v>21252</v>
      </c>
      <c r="D711" s="22" t="s">
        <v>1</v>
      </c>
      <c r="E711" s="20" t="s">
        <v>138</v>
      </c>
      <c r="F711" s="22" t="s">
        <v>21287</v>
      </c>
      <c r="G711" s="22" t="s">
        <v>20086</v>
      </c>
      <c r="H711" s="22" t="s">
        <v>21290</v>
      </c>
      <c r="I711" s="19">
        <f t="shared" si="103"/>
        <v>39</v>
      </c>
      <c r="K711" s="22" t="s">
        <v>21096</v>
      </c>
      <c r="L711" s="95" t="str">
        <f>IF(M711&lt;&gt;"",IF(NOT(ISNA(INDEX(cc!B:B,MATCH(M711,cc!A:A,0)))),INDEX(cc!B:B,MATCH(M711,cc!A:A,0)),"0"),"")</f>
        <v>Age (10-29, 4), Sex (Female), DREAMS Time and Completion v2</v>
      </c>
      <c r="M711" s="98" t="s">
        <v>21425</v>
      </c>
      <c r="N711" s="28" t="str">
        <f t="shared" si="101"/>
        <v/>
      </c>
      <c r="O711" s="19" t="str">
        <f t="shared" si="104"/>
        <v>AGYW_PREV (N, NoApp, Age/Sex/Time/Complete): DREAMS</v>
      </c>
      <c r="P711" s="19" t="str">
        <f t="shared" si="105"/>
        <v>AGYW_PREV (N, NoApp, Age/Sex/Time/Complete): DREAMS</v>
      </c>
      <c r="Q711" s="19" t="str">
        <f t="shared" si="102"/>
        <v>AGYW_PREV (N, NoApp, Age/Sex/Time/Comp)</v>
      </c>
      <c r="R711" s="19" t="str">
        <f t="shared" si="106"/>
        <v>AGYW_PREV_N_NoApp_Age_Sex_Time_Comp</v>
      </c>
      <c r="S711" s="19" t="str">
        <f t="shared" si="107"/>
        <v>AGYW_PREV_N_NoApp_Age_Sex_Time_Comp_</v>
      </c>
      <c r="T711" s="19" t="b">
        <f>NOT(ISNA(VLOOKUP(B711,dbcodes!A:B,2,FALSE)))</f>
        <v>1</v>
      </c>
      <c r="U711" s="19" t="str">
        <f>IF(ISNA(VLOOKUP(B711,dbcodes!A:B,2,FALSE)),des!R2778,VLOOKUP(B711,dbcodes!A:B,2,FALSE))</f>
        <v>AGYW_PREV_N_NoApp_Age_Sex_Time_Comp</v>
      </c>
      <c r="W711" s="108" t="str">
        <f>IF(ISNA(VLOOKUP(C711,descriptions!A:B,2,FALSE)),des!V2104,IF(G711=" TARGET","Target ","")&amp;VLOOKUP(C711,descriptions!A:B,2,FALSE))</f>
        <v>Number of individual AGYW that have completed at least the DREAMS primary package of services/interventions at the time of reporting.</v>
      </c>
      <c r="X711" s="22" t="s">
        <v>4</v>
      </c>
      <c r="Y711" s="20" t="s">
        <v>831</v>
      </c>
      <c r="Z711" s="20" t="s">
        <v>836</v>
      </c>
      <c r="AA711" s="20" t="s">
        <v>102</v>
      </c>
      <c r="AB711" s="20" t="s">
        <v>755</v>
      </c>
      <c r="AC711" s="19" t="str">
        <f>IF(AB711&lt;&gt;"",IF(NOT(ISNA(INDEX(os!A:A,MATCH(AB711,os!B:B,0)))),INDEX(os!A:A,MATCH(AB711,os!B:B,0)),"0"),"")</f>
        <v/>
      </c>
      <c r="AD711" s="20" t="s">
        <v>830</v>
      </c>
      <c r="AH711" s="93" t="str">
        <f>IF(NOT(ISNA(VLOOKUP(B:B,ResultsTargets!A:A,1,0))),"TRUE","")</f>
        <v/>
      </c>
      <c r="AI711" s="19" t="str">
        <f>IF(ISNA(VLOOKUP(C711,dim_techarea!A:B,2,FALSE)),"",VLOOKUP(C711,dim_techarea!A:B,2,FALSE))</f>
        <v>AGYW_PREV</v>
      </c>
      <c r="AJ711" s="19" t="str">
        <f>IF(ISNA(VLOOKUP(AI711,dim_techarea!B:C,2,FALSE)),"",VLOOKUP(AI711,dim_techarea!B:C,2,FALSE))</f>
        <v>ELZsYsR89rn</v>
      </c>
      <c r="AK711" s="19" t="str">
        <f>IF(ISNA(VLOOKUP(TRIM(G711),dim_targetsresults!A:B,2,FALSE)),"",VLOOKUP(TRIM(G711),dim_targetsresults!A:C,2,FALSE))</f>
        <v>MER Results</v>
      </c>
      <c r="AL711" s="19" t="str">
        <f>IF(ISNA(VLOOKUP(AK711,dim_targetsresults!B:C,2,FALSE)),"",VLOOKUP(AK711,dim_targetsresults!B:C,2,FALSE))</f>
        <v>Jh0jDM5yQ2E</v>
      </c>
      <c r="AM711" s="19" t="str">
        <f>IF(ISNA(VLOOKUP(TRIM(D711),dim_numeratordenominator!A:B,2,FALSE)),"",VLOOKUP(TRIM(D711),dim_numeratordenominator!A:C,2,FALSE))</f>
        <v>Numerator</v>
      </c>
      <c r="AN711" s="19" t="str">
        <f>IF(ISNA(VLOOKUP(AM711,dim_numeratordenominator!B:C,2,FALSE)),"",VLOOKUP(AM711,dim_numeratordenominator!B:C,2,FALSE))</f>
        <v>Som9NRMQqV7</v>
      </c>
      <c r="AO711" s="19" t="str">
        <f>IF(ISNA(VLOOKUP(TRIM(E711),dim_supporttype!A:B,2,FALSE)),"",VLOOKUP(TRIM(E711),dim_supporttype!A:C,2,FALSE))</f>
        <v>No Support Type</v>
      </c>
      <c r="AP711" s="19" t="str">
        <f>IF(ISNA(VLOOKUP(AO711,dim_supporttype!B:C,2,FALSE)),"",VLOOKUP(AO711,dim_supporttype!B:C,2,FALSE))</f>
        <v>npv1nsCoe0c</v>
      </c>
      <c r="AQ711" s="19" t="str">
        <f>IF(ISNA(VLOOKUP(TRIM(F711),dim_disaggs!A:B,2,FALSE)),"No Disagg",VLOOKUP(TRIM(F711),dim_disaggs!A:B,2,FALSE))</f>
        <v>Age/Sex/Time/Complete</v>
      </c>
      <c r="AR711" s="19" t="str">
        <f>IF(ISNA(VLOOKUP(AQ711,dim_disaggs!B:C,2,FALSE)),"",VLOOKUP(AQ711,dim_disaggs!B:C,2,FALSE))</f>
        <v>jjAqh9S3zsB</v>
      </c>
      <c r="AS711" s="72"/>
      <c r="AT711" s="66"/>
      <c r="AU711" s="72" t="s">
        <v>755</v>
      </c>
      <c r="AV711" s="73" t="s">
        <v>755</v>
      </c>
      <c r="AW711" s="66" t="s">
        <v>755</v>
      </c>
      <c r="AX711" s="66" t="s">
        <v>755</v>
      </c>
      <c r="BA711" s="105" t="str">
        <f t="shared" si="108"/>
        <v/>
      </c>
      <c r="BB711" s="20" t="str">
        <f t="shared" si="109"/>
        <v/>
      </c>
      <c r="BE711" s="75" t="s">
        <v>755</v>
      </c>
      <c r="BF711" s="73" t="s">
        <v>755</v>
      </c>
      <c r="BG711" s="55"/>
      <c r="BH711" s="76"/>
      <c r="BK711" s="55" t="s">
        <v>755</v>
      </c>
      <c r="BL711" s="71" t="s">
        <v>755</v>
      </c>
      <c r="BM711" s="77"/>
      <c r="BN711" s="78" t="s">
        <v>755</v>
      </c>
      <c r="BO711" s="77"/>
      <c r="BP711" s="78"/>
    </row>
    <row r="712" spans="1:68" s="20" customFormat="1" ht="18" x14ac:dyDescent="0.25">
      <c r="A712" s="22" t="s">
        <v>95</v>
      </c>
      <c r="B712" s="21" t="s">
        <v>21293</v>
      </c>
      <c r="C712" s="22" t="s">
        <v>21252</v>
      </c>
      <c r="D712" s="22" t="s">
        <v>1</v>
      </c>
      <c r="E712" s="20" t="s">
        <v>138</v>
      </c>
      <c r="F712" s="22" t="s">
        <v>21288</v>
      </c>
      <c r="G712" s="22" t="s">
        <v>20086</v>
      </c>
      <c r="H712" s="22" t="s">
        <v>21291</v>
      </c>
      <c r="I712" s="19">
        <f t="shared" si="103"/>
        <v>40</v>
      </c>
      <c r="K712" s="22" t="s">
        <v>21096</v>
      </c>
      <c r="L712" s="95" t="str">
        <f>IF(M712&lt;&gt;"",IF(NOT(ISNA(INDEX(cc!B:B,MATCH(M712,cc!A:A,0)))),INDEX(cc!B:B,MATCH(M712,cc!A:A,0)),"0"),"")</f>
        <v>Age (10-29, 4), Sex (Female), DREAMS Time and Completion v2</v>
      </c>
      <c r="M712" s="98" t="s">
        <v>21425</v>
      </c>
      <c r="N712" s="28" t="str">
        <f t="shared" si="101"/>
        <v/>
      </c>
      <c r="O712" s="19" t="str">
        <f t="shared" si="104"/>
        <v>AGYW_PREV (N, NoApp, Age/Sex/Time/Complete+): DREAMS</v>
      </c>
      <c r="P712" s="19" t="str">
        <f t="shared" si="105"/>
        <v>AGYW_PREV (N, NoApp, Age/Sex/Time/Complete+): DREAMS</v>
      </c>
      <c r="Q712" s="19" t="str">
        <f t="shared" si="102"/>
        <v>AGYW_PREV (N, NoApp, Age/Sex/Time/Comp+)</v>
      </c>
      <c r="R712" s="19" t="str">
        <f t="shared" si="106"/>
        <v>AGYW_PREV_N_NoApp_Age_Sex_Time_Comp+</v>
      </c>
      <c r="S712" s="19" t="str">
        <f t="shared" si="107"/>
        <v>AGYW_PREV_N_NoApp_Age_Sex_Time_Comp+_</v>
      </c>
      <c r="T712" s="19" t="b">
        <f>NOT(ISNA(VLOOKUP(B712,dbcodes!A:B,2,FALSE)))</f>
        <v>1</v>
      </c>
      <c r="U712" s="19" t="str">
        <f>IF(ISNA(VLOOKUP(B712,dbcodes!A:B,2,FALSE)),des!R2779,VLOOKUP(B712,dbcodes!A:B,2,FALSE))</f>
        <v>AGYW_PREV_N_NoApp_Age_Sex_Time_Comp+</v>
      </c>
      <c r="W712" s="108" t="str">
        <f>IF(ISNA(VLOOKUP(C712,descriptions!A:B,2,FALSE)),des!V2105,IF(G712=" TARGET","Target ","")&amp;VLOOKUP(C712,descriptions!A:B,2,FALSE))</f>
        <v>Number of individual AGYW that have completed at least the DREAMS primary package of services/interventions at the time of reporting.</v>
      </c>
      <c r="X712" s="22" t="s">
        <v>4</v>
      </c>
      <c r="Y712" s="20" t="s">
        <v>831</v>
      </c>
      <c r="Z712" s="20" t="s">
        <v>836</v>
      </c>
      <c r="AA712" s="20" t="s">
        <v>102</v>
      </c>
      <c r="AB712" s="20" t="s">
        <v>755</v>
      </c>
      <c r="AC712" s="19" t="str">
        <f>IF(AB712&lt;&gt;"",IF(NOT(ISNA(INDEX(os!A:A,MATCH(AB712,os!B:B,0)))),INDEX(os!A:A,MATCH(AB712,os!B:B,0)),"0"),"")</f>
        <v/>
      </c>
      <c r="AD712" s="20" t="s">
        <v>830</v>
      </c>
      <c r="AH712" s="93" t="str">
        <f>IF(NOT(ISNA(VLOOKUP(B:B,ResultsTargets!A:A,1,0))),"TRUE","")</f>
        <v/>
      </c>
      <c r="AI712" s="19" t="str">
        <f>IF(ISNA(VLOOKUP(C712,dim_techarea!A:B,2,FALSE)),"",VLOOKUP(C712,dim_techarea!A:B,2,FALSE))</f>
        <v>AGYW_PREV</v>
      </c>
      <c r="AJ712" s="19" t="str">
        <f>IF(ISNA(VLOOKUP(AI712,dim_techarea!B:C,2,FALSE)),"",VLOOKUP(AI712,dim_techarea!B:C,2,FALSE))</f>
        <v>ELZsYsR89rn</v>
      </c>
      <c r="AK712" s="19" t="str">
        <f>IF(ISNA(VLOOKUP(TRIM(G712),dim_targetsresults!A:B,2,FALSE)),"",VLOOKUP(TRIM(G712),dim_targetsresults!A:C,2,FALSE))</f>
        <v>MER Results</v>
      </c>
      <c r="AL712" s="19" t="str">
        <f>IF(ISNA(VLOOKUP(AK712,dim_targetsresults!B:C,2,FALSE)),"",VLOOKUP(AK712,dim_targetsresults!B:C,2,FALSE))</f>
        <v>Jh0jDM5yQ2E</v>
      </c>
      <c r="AM712" s="19" t="str">
        <f>IF(ISNA(VLOOKUP(TRIM(D712),dim_numeratordenominator!A:B,2,FALSE)),"",VLOOKUP(TRIM(D712),dim_numeratordenominator!A:C,2,FALSE))</f>
        <v>Numerator</v>
      </c>
      <c r="AN712" s="19" t="str">
        <f>IF(ISNA(VLOOKUP(AM712,dim_numeratordenominator!B:C,2,FALSE)),"",VLOOKUP(AM712,dim_numeratordenominator!B:C,2,FALSE))</f>
        <v>Som9NRMQqV7</v>
      </c>
      <c r="AO712" s="19" t="str">
        <f>IF(ISNA(VLOOKUP(TRIM(E712),dim_supporttype!A:B,2,FALSE)),"",VLOOKUP(TRIM(E712),dim_supporttype!A:C,2,FALSE))</f>
        <v>No Support Type</v>
      </c>
      <c r="AP712" s="19" t="str">
        <f>IF(ISNA(VLOOKUP(AO712,dim_supporttype!B:C,2,FALSE)),"",VLOOKUP(AO712,dim_supporttype!B:C,2,FALSE))</f>
        <v>npv1nsCoe0c</v>
      </c>
      <c r="AQ712" s="19" t="str">
        <f>IF(ISNA(VLOOKUP(TRIM(F712),dim_disaggs!A:B,2,FALSE)),"No Disagg",VLOOKUP(TRIM(F712),dim_disaggs!A:B,2,FALSE))</f>
        <v>Age/Sex/Time/Complete+</v>
      </c>
      <c r="AR712" s="19" t="str">
        <f>IF(ISNA(VLOOKUP(AQ712,dim_disaggs!B:C,2,FALSE)),"",VLOOKUP(AQ712,dim_disaggs!B:C,2,FALSE))</f>
        <v>F4ObnKzDiDv</v>
      </c>
      <c r="AS712" s="72"/>
      <c r="AT712" s="66"/>
      <c r="AU712" s="72" t="s">
        <v>755</v>
      </c>
      <c r="AV712" s="73" t="s">
        <v>755</v>
      </c>
      <c r="AW712" s="66" t="s">
        <v>755</v>
      </c>
      <c r="AX712" s="66" t="s">
        <v>755</v>
      </c>
      <c r="BA712" s="105" t="str">
        <f t="shared" si="108"/>
        <v/>
      </c>
      <c r="BB712" s="20" t="str">
        <f t="shared" si="109"/>
        <v/>
      </c>
      <c r="BE712" s="75" t="s">
        <v>755</v>
      </c>
      <c r="BF712" s="73" t="s">
        <v>755</v>
      </c>
      <c r="BG712" s="55"/>
      <c r="BH712" s="76"/>
      <c r="BK712" s="55" t="s">
        <v>755</v>
      </c>
      <c r="BL712" s="71" t="s">
        <v>755</v>
      </c>
      <c r="BM712" s="77"/>
      <c r="BN712" s="78" t="s">
        <v>755</v>
      </c>
      <c r="BO712" s="77"/>
      <c r="BP712" s="78"/>
    </row>
    <row r="713" spans="1:68" s="20" customFormat="1" ht="18" x14ac:dyDescent="0.25">
      <c r="A713" s="22" t="s">
        <v>95</v>
      </c>
      <c r="B713" s="21" t="s">
        <v>21294</v>
      </c>
      <c r="C713" s="22" t="s">
        <v>21252</v>
      </c>
      <c r="D713" s="22" t="s">
        <v>1</v>
      </c>
      <c r="E713" s="20" t="s">
        <v>138</v>
      </c>
      <c r="F713" s="22" t="s">
        <v>21289</v>
      </c>
      <c r="G713" s="22" t="s">
        <v>20086</v>
      </c>
      <c r="H713" s="22" t="s">
        <v>21292</v>
      </c>
      <c r="I713" s="19">
        <f t="shared" si="103"/>
        <v>41</v>
      </c>
      <c r="K713" s="22" t="s">
        <v>21096</v>
      </c>
      <c r="L713" s="95" t="str">
        <f>IF(M713&lt;&gt;"",IF(NOT(ISNA(INDEX(cc!B:B,MATCH(M713,cc!A:A,0)))),INDEX(cc!B:B,MATCH(M713,cc!A:A,0)),"0"),"")</f>
        <v>Age (10-29, 4), Sex (Female), DREAMS Time and Completion v2</v>
      </c>
      <c r="M713" s="98" t="s">
        <v>21425</v>
      </c>
      <c r="N713" s="28" t="str">
        <f t="shared" si="101"/>
        <v/>
      </c>
      <c r="O713" s="19" t="str">
        <f t="shared" si="104"/>
        <v>AGYW_PREV (N, NoApp, Age/Sex/Time/Incomplete): DREAMS</v>
      </c>
      <c r="P713" s="19" t="str">
        <f t="shared" si="105"/>
        <v>AGYW_PREV (N, NoApp, Age/Sex/Time/Incomplete): DREAMS</v>
      </c>
      <c r="Q713" s="19" t="str">
        <f t="shared" si="102"/>
        <v>AGYW_PREV (N, NoApp, Age/Sex/Time/Incomp)</v>
      </c>
      <c r="R713" s="19" t="str">
        <f t="shared" si="106"/>
        <v>AGYW_PREV_N_NoApp_Age_Sex_Time_Incomp</v>
      </c>
      <c r="S713" s="19" t="str">
        <f t="shared" si="107"/>
        <v>AGYW_PREV_N_NoApp_Age_Sex_Time_Incomp_</v>
      </c>
      <c r="T713" s="19" t="b">
        <f>NOT(ISNA(VLOOKUP(B713,dbcodes!A:B,2,FALSE)))</f>
        <v>1</v>
      </c>
      <c r="U713" s="19" t="str">
        <f>IF(ISNA(VLOOKUP(B713,dbcodes!A:B,2,FALSE)),des!R2780,VLOOKUP(B713,dbcodes!A:B,2,FALSE))</f>
        <v>AGYW_PREV_N_NoApp_Age_Sex_Time_Incomp</v>
      </c>
      <c r="W713" s="108" t="str">
        <f>IF(ISNA(VLOOKUP(C713,descriptions!A:B,2,FALSE)),des!V2106,IF(G713=" TARGET","Target ","")&amp;VLOOKUP(C713,descriptions!A:B,2,FALSE))</f>
        <v>Number of individual AGYW that have completed at least the DREAMS primary package of services/interventions at the time of reporting.</v>
      </c>
      <c r="X713" s="22" t="s">
        <v>4</v>
      </c>
      <c r="Y713" s="20" t="s">
        <v>831</v>
      </c>
      <c r="Z713" s="20" t="s">
        <v>836</v>
      </c>
      <c r="AA713" s="20" t="s">
        <v>102</v>
      </c>
      <c r="AB713" s="20" t="s">
        <v>755</v>
      </c>
      <c r="AC713" s="19" t="str">
        <f>IF(AB713&lt;&gt;"",IF(NOT(ISNA(INDEX(os!A:A,MATCH(AB713,os!B:B,0)))),INDEX(os!A:A,MATCH(AB713,os!B:B,0)),"0"),"")</f>
        <v/>
      </c>
      <c r="AD713" s="20" t="s">
        <v>830</v>
      </c>
      <c r="AH713" s="93" t="str">
        <f>IF(NOT(ISNA(VLOOKUP(B:B,ResultsTargets!A:A,1,0))),"TRUE","")</f>
        <v/>
      </c>
      <c r="AI713" s="19" t="str">
        <f>IF(ISNA(VLOOKUP(C713,dim_techarea!A:B,2,FALSE)),"",VLOOKUP(C713,dim_techarea!A:B,2,FALSE))</f>
        <v>AGYW_PREV</v>
      </c>
      <c r="AJ713" s="19" t="str">
        <f>IF(ISNA(VLOOKUP(AI713,dim_techarea!B:C,2,FALSE)),"",VLOOKUP(AI713,dim_techarea!B:C,2,FALSE))</f>
        <v>ELZsYsR89rn</v>
      </c>
      <c r="AK713" s="19" t="str">
        <f>IF(ISNA(VLOOKUP(TRIM(G713),dim_targetsresults!A:B,2,FALSE)),"",VLOOKUP(TRIM(G713),dim_targetsresults!A:C,2,FALSE))</f>
        <v>MER Results</v>
      </c>
      <c r="AL713" s="19" t="str">
        <f>IF(ISNA(VLOOKUP(AK713,dim_targetsresults!B:C,2,FALSE)),"",VLOOKUP(AK713,dim_targetsresults!B:C,2,FALSE))</f>
        <v>Jh0jDM5yQ2E</v>
      </c>
      <c r="AM713" s="19" t="str">
        <f>IF(ISNA(VLOOKUP(TRIM(D713),dim_numeratordenominator!A:B,2,FALSE)),"",VLOOKUP(TRIM(D713),dim_numeratordenominator!A:C,2,FALSE))</f>
        <v>Numerator</v>
      </c>
      <c r="AN713" s="19" t="str">
        <f>IF(ISNA(VLOOKUP(AM713,dim_numeratordenominator!B:C,2,FALSE)),"",VLOOKUP(AM713,dim_numeratordenominator!B:C,2,FALSE))</f>
        <v>Som9NRMQqV7</v>
      </c>
      <c r="AO713" s="19" t="str">
        <f>IF(ISNA(VLOOKUP(TRIM(E713),dim_supporttype!A:B,2,FALSE)),"",VLOOKUP(TRIM(E713),dim_supporttype!A:C,2,FALSE))</f>
        <v>No Support Type</v>
      </c>
      <c r="AP713" s="19" t="str">
        <f>IF(ISNA(VLOOKUP(AO713,dim_supporttype!B:C,2,FALSE)),"",VLOOKUP(AO713,dim_supporttype!B:C,2,FALSE))</f>
        <v>npv1nsCoe0c</v>
      </c>
      <c r="AQ713" s="19" t="str">
        <f>IF(ISNA(VLOOKUP(TRIM(F713),dim_disaggs!A:B,2,FALSE)),"No Disagg",VLOOKUP(TRIM(F713),dim_disaggs!A:B,2,FALSE))</f>
        <v>Age/Sex/Time/Incomplete</v>
      </c>
      <c r="AR713" s="19" t="str">
        <f>IF(ISNA(VLOOKUP(AQ713,dim_disaggs!B:C,2,FALSE)),"",VLOOKUP(AQ713,dim_disaggs!B:C,2,FALSE))</f>
        <v>voXvq70d05J</v>
      </c>
      <c r="AS713" s="72"/>
      <c r="AT713" s="66"/>
      <c r="AU713" s="72" t="s">
        <v>755</v>
      </c>
      <c r="AV713" s="73" t="s">
        <v>755</v>
      </c>
      <c r="AW713" s="66" t="s">
        <v>755</v>
      </c>
      <c r="AX713" s="66" t="s">
        <v>755</v>
      </c>
      <c r="BA713" s="105" t="str">
        <f t="shared" si="108"/>
        <v/>
      </c>
      <c r="BB713" s="20" t="str">
        <f t="shared" si="109"/>
        <v/>
      </c>
      <c r="BE713" s="75" t="s">
        <v>755</v>
      </c>
      <c r="BF713" s="73" t="s">
        <v>755</v>
      </c>
      <c r="BG713" s="55"/>
      <c r="BH713" s="76"/>
      <c r="BK713" s="55"/>
      <c r="BL713" s="71" t="s">
        <v>755</v>
      </c>
      <c r="BM713" s="77"/>
      <c r="BN713" s="78" t="s">
        <v>755</v>
      </c>
      <c r="BO713" s="77"/>
      <c r="BP713" s="78"/>
    </row>
    <row r="714" spans="1:68" x14ac:dyDescent="0.2">
      <c r="A714" s="22" t="s">
        <v>95</v>
      </c>
      <c r="B714" s="41" t="s">
        <v>21256</v>
      </c>
      <c r="C714" s="22" t="s">
        <v>21252</v>
      </c>
      <c r="D714" s="22" t="s">
        <v>1</v>
      </c>
      <c r="E714" s="20" t="s">
        <v>138</v>
      </c>
      <c r="F714" s="22" t="s">
        <v>21275</v>
      </c>
      <c r="G714" s="22" t="s">
        <v>20086</v>
      </c>
      <c r="H714" s="22" t="s">
        <v>21277</v>
      </c>
      <c r="I714" s="19">
        <f t="shared" si="103"/>
        <v>34</v>
      </c>
      <c r="K714" s="22" t="s">
        <v>21096</v>
      </c>
      <c r="L714" s="95" t="str">
        <f>IF(M714&lt;&gt;"",IF(NOT(ISNA(INDEX(cc!B:B,MATCH(M714,cc!A:A,0)))),INDEX(cc!B:B,MATCH(M714,cc!A:A,0)),"0"),"")</f>
        <v>default</v>
      </c>
      <c r="M714" s="97" t="s">
        <v>13</v>
      </c>
      <c r="N714" s="28" t="str">
        <f t="shared" si="101"/>
        <v/>
      </c>
      <c r="O714" s="19" t="str">
        <f t="shared" si="104"/>
        <v>AGYW_PREV (N, NoApp, ViolencePrevention): DREAMS</v>
      </c>
      <c r="P714" s="19" t="str">
        <f t="shared" si="105"/>
        <v>AGYW_PREV (N, NoApp, ViolencePrevention): DREAMS</v>
      </c>
      <c r="Q714" s="19" t="str">
        <f t="shared" si="102"/>
        <v>AGYW_PREV (N, NoApp, ViolencePrev)</v>
      </c>
      <c r="R714" s="19" t="str">
        <f t="shared" si="106"/>
        <v>AGYW_PREV_N_NoApp_ViolencePrev</v>
      </c>
      <c r="S714" s="19" t="str">
        <f t="shared" si="107"/>
        <v>AGYW_PREV_N_NoApp_ViolencePrev_</v>
      </c>
      <c r="T714" s="19" t="b">
        <f>NOT(ISNA(VLOOKUP(B714,dbcodes!A:B,2,FALSE)))</f>
        <v>1</v>
      </c>
      <c r="U714" s="19" t="str">
        <f>IF(ISNA(VLOOKUP(B714,dbcodes!A:B,2,FALSE)),des!R2781,VLOOKUP(B714,dbcodes!A:B,2,FALSE))</f>
        <v>AGYW_PREV_N_NoApp_ViolencePrev</v>
      </c>
      <c r="W714" s="108" t="str">
        <f>IF(ISNA(VLOOKUP(C714,descriptions!A:B,2,FALSE)),des!V2107,IF(G714=" TARGET","Target ","")&amp;VLOOKUP(C714,descriptions!A:B,2,FALSE))</f>
        <v>Number of individual AGYW that have completed at least the DREAMS primary package of services/interventions at the time of reporting.</v>
      </c>
      <c r="X714" s="22" t="s">
        <v>4</v>
      </c>
      <c r="Y714" s="20" t="s">
        <v>831</v>
      </c>
      <c r="Z714" s="20" t="s">
        <v>836</v>
      </c>
      <c r="AA714" s="20" t="s">
        <v>102</v>
      </c>
      <c r="AB714" s="20" t="s">
        <v>755</v>
      </c>
      <c r="AC714" s="19" t="str">
        <f>IF(AB714&lt;&gt;"",IF(NOT(ISNA(INDEX(os!A:A,MATCH(AB714,os!B:B,0)))),INDEX(os!A:A,MATCH(AB714,os!B:B,0)),"0"),"")</f>
        <v/>
      </c>
      <c r="AD714" s="20" t="s">
        <v>830</v>
      </c>
      <c r="AH714" s="93" t="str">
        <f>IF(NOT(ISNA(VLOOKUP(B:B,ResultsTargets!A:A,1,0))),"TRUE","")</f>
        <v/>
      </c>
      <c r="AI714" s="19" t="str">
        <f>IF(ISNA(VLOOKUP(C714,dim_techarea!A:B,2,FALSE)),"",VLOOKUP(C714,dim_techarea!A:B,2,FALSE))</f>
        <v>AGYW_PREV</v>
      </c>
      <c r="AJ714" s="19" t="str">
        <f>IF(ISNA(VLOOKUP(AI714,dim_techarea!B:C,2,FALSE)),"",VLOOKUP(AI714,dim_techarea!B:C,2,FALSE))</f>
        <v>ELZsYsR89rn</v>
      </c>
      <c r="AK714" s="19" t="str">
        <f>IF(ISNA(VLOOKUP(TRIM(G714),dim_targetsresults!A:B,2,FALSE)),"",VLOOKUP(TRIM(G714),dim_targetsresults!A:C,2,FALSE))</f>
        <v>MER Results</v>
      </c>
      <c r="AL714" s="19" t="str">
        <f>IF(ISNA(VLOOKUP(AK714,dim_targetsresults!B:C,2,FALSE)),"",VLOOKUP(AK714,dim_targetsresults!B:C,2,FALSE))</f>
        <v>Jh0jDM5yQ2E</v>
      </c>
      <c r="AM714" s="19" t="str">
        <f>IF(ISNA(VLOOKUP(TRIM(D714),dim_numeratordenominator!A:B,2,FALSE)),"",VLOOKUP(TRIM(D714),dim_numeratordenominator!A:C,2,FALSE))</f>
        <v>Numerator</v>
      </c>
      <c r="AN714" s="19" t="str">
        <f>IF(ISNA(VLOOKUP(AM714,dim_numeratordenominator!B:C,2,FALSE)),"",VLOOKUP(AM714,dim_numeratordenominator!B:C,2,FALSE))</f>
        <v>Som9NRMQqV7</v>
      </c>
      <c r="AO714" s="19" t="str">
        <f>IF(ISNA(VLOOKUP(TRIM(E714),dim_supporttype!A:B,2,FALSE)),"",VLOOKUP(TRIM(E714),dim_supporttype!A:C,2,FALSE))</f>
        <v>No Support Type</v>
      </c>
      <c r="AP714" s="19" t="str">
        <f>IF(ISNA(VLOOKUP(AO714,dim_supporttype!B:C,2,FALSE)),"",VLOOKUP(AO714,dim_supporttype!B:C,2,FALSE))</f>
        <v>npv1nsCoe0c</v>
      </c>
      <c r="AQ714" s="19" t="str">
        <f>IF(ISNA(VLOOKUP(TRIM(F714),dim_disaggs!A:B,2,FALSE)),"No Disagg",VLOOKUP(TRIM(F714),dim_disaggs!A:B,2,FALSE))</f>
        <v>ViolencePrevention</v>
      </c>
      <c r="AR714" s="19" t="str">
        <f>IF(ISNA(VLOOKUP(AQ714,dim_disaggs!B:C,2,FALSE)),"",VLOOKUP(AQ714,dim_disaggs!B:C,2,FALSE))</f>
        <v>HT5CqI1xVzX</v>
      </c>
      <c r="AU714" s="72" t="s">
        <v>755</v>
      </c>
      <c r="AV714" s="73" t="s">
        <v>755</v>
      </c>
      <c r="AW714" s="66" t="s">
        <v>755</v>
      </c>
      <c r="AX714" s="66" t="s">
        <v>755</v>
      </c>
      <c r="BA714" s="105" t="str">
        <f t="shared" si="108"/>
        <v/>
      </c>
      <c r="BB714" s="20" t="str">
        <f t="shared" si="109"/>
        <v/>
      </c>
      <c r="BE714" s="75" t="s">
        <v>755</v>
      </c>
      <c r="BF714" s="73" t="s">
        <v>755</v>
      </c>
      <c r="BK714" s="55" t="s">
        <v>755</v>
      </c>
      <c r="BL714" s="71" t="s">
        <v>755</v>
      </c>
      <c r="BM714" s="77" t="s">
        <v>755</v>
      </c>
      <c r="BN714" s="78" t="s">
        <v>755</v>
      </c>
      <c r="BO714" s="77" t="s">
        <v>755</v>
      </c>
      <c r="BP714" s="78" t="s">
        <v>755</v>
      </c>
    </row>
    <row r="715" spans="1:68" x14ac:dyDescent="0.2">
      <c r="A715" s="22" t="s">
        <v>95</v>
      </c>
      <c r="B715" s="36" t="s">
        <v>21278</v>
      </c>
      <c r="C715" s="22" t="s">
        <v>21252</v>
      </c>
      <c r="D715" s="22" t="s">
        <v>1</v>
      </c>
      <c r="E715" s="20" t="s">
        <v>138</v>
      </c>
      <c r="F715" s="22" t="s">
        <v>21276</v>
      </c>
      <c r="G715" s="22" t="s">
        <v>20086</v>
      </c>
      <c r="H715" s="22" t="s">
        <v>21276</v>
      </c>
      <c r="I715" s="19">
        <f t="shared" si="103"/>
        <v>38</v>
      </c>
      <c r="K715" s="22" t="s">
        <v>21096</v>
      </c>
      <c r="L715" s="95" t="str">
        <f>IF(M715&lt;&gt;"",IF(NOT(ISNA(INDEX(cc!B:B,MATCH(M715,cc!A:A,0)))),INDEX(cc!B:B,MATCH(M715,cc!A:A,0)),"0"),"")</f>
        <v>default</v>
      </c>
      <c r="M715" s="97" t="s">
        <v>13</v>
      </c>
      <c r="N715" s="28" t="str">
        <f t="shared" si="101"/>
        <v/>
      </c>
      <c r="O715" s="19" t="str">
        <f t="shared" si="104"/>
        <v>AGYW_PREV (N, NoApp, EducationSupport): DREAMS</v>
      </c>
      <c r="P715" s="19" t="str">
        <f t="shared" si="105"/>
        <v>AGYW_PREV (N, NoApp, EducationSupport): DREAMS</v>
      </c>
      <c r="Q715" s="19" t="str">
        <f t="shared" si="102"/>
        <v>AGYW_PREV (N, NoApp, EducationSupport)</v>
      </c>
      <c r="R715" s="19" t="str">
        <f t="shared" si="106"/>
        <v>AGYW_PREV_N_NoApp_EducationSupport</v>
      </c>
      <c r="S715" s="19" t="str">
        <f t="shared" si="107"/>
        <v>AGYW_PREV_N_NoApp_EducationSupport_</v>
      </c>
      <c r="T715" s="19" t="b">
        <f>NOT(ISNA(VLOOKUP(B715,dbcodes!A:B,2,FALSE)))</f>
        <v>1</v>
      </c>
      <c r="U715" s="19" t="str">
        <f>IF(ISNA(VLOOKUP(B715,dbcodes!A:B,2,FALSE)),des!R2782,VLOOKUP(B715,dbcodes!A:B,2,FALSE))</f>
        <v>AGYW_PREV_N_NoApp_EducationSupport</v>
      </c>
      <c r="W715" s="108" t="str">
        <f>IF(ISNA(VLOOKUP(C715,descriptions!A:B,2,FALSE)),des!V2108,IF(G715=" TARGET","Target ","")&amp;VLOOKUP(C715,descriptions!A:B,2,FALSE))</f>
        <v>Number of individual AGYW that have completed at least the DREAMS primary package of services/interventions at the time of reporting.</v>
      </c>
      <c r="X715" s="22" t="s">
        <v>4</v>
      </c>
      <c r="Y715" s="20" t="s">
        <v>831</v>
      </c>
      <c r="Z715" s="20" t="s">
        <v>836</v>
      </c>
      <c r="AA715" s="20" t="s">
        <v>102</v>
      </c>
      <c r="AB715" s="20" t="s">
        <v>755</v>
      </c>
      <c r="AC715" s="19" t="str">
        <f>IF(AB715&lt;&gt;"",IF(NOT(ISNA(INDEX(os!A:A,MATCH(AB715,os!B:B,0)))),INDEX(os!A:A,MATCH(AB715,os!B:B,0)),"0"),"")</f>
        <v/>
      </c>
      <c r="AD715" s="20" t="s">
        <v>830</v>
      </c>
      <c r="AH715" s="93" t="str">
        <f>IF(NOT(ISNA(VLOOKUP(B:B,ResultsTargets!A:A,1,0))),"TRUE","")</f>
        <v/>
      </c>
      <c r="AI715" s="19" t="str">
        <f>IF(ISNA(VLOOKUP(C715,dim_techarea!A:B,2,FALSE)),"",VLOOKUP(C715,dim_techarea!A:B,2,FALSE))</f>
        <v>AGYW_PREV</v>
      </c>
      <c r="AJ715" s="19" t="str">
        <f>IF(ISNA(VLOOKUP(AI715,dim_techarea!B:C,2,FALSE)),"",VLOOKUP(AI715,dim_techarea!B:C,2,FALSE))</f>
        <v>ELZsYsR89rn</v>
      </c>
      <c r="AK715" s="19" t="str">
        <f>IF(ISNA(VLOOKUP(TRIM(G715),dim_targetsresults!A:B,2,FALSE)),"",VLOOKUP(TRIM(G715),dim_targetsresults!A:C,2,FALSE))</f>
        <v>MER Results</v>
      </c>
      <c r="AL715" s="19" t="str">
        <f>IF(ISNA(VLOOKUP(AK715,dim_targetsresults!B:C,2,FALSE)),"",VLOOKUP(AK715,dim_targetsresults!B:C,2,FALSE))</f>
        <v>Jh0jDM5yQ2E</v>
      </c>
      <c r="AM715" s="19" t="str">
        <f>IF(ISNA(VLOOKUP(TRIM(D715),dim_numeratordenominator!A:B,2,FALSE)),"",VLOOKUP(TRIM(D715),dim_numeratordenominator!A:C,2,FALSE))</f>
        <v>Numerator</v>
      </c>
      <c r="AN715" s="19" t="str">
        <f>IF(ISNA(VLOOKUP(AM715,dim_numeratordenominator!B:C,2,FALSE)),"",VLOOKUP(AM715,dim_numeratordenominator!B:C,2,FALSE))</f>
        <v>Som9NRMQqV7</v>
      </c>
      <c r="AO715" s="19" t="str">
        <f>IF(ISNA(VLOOKUP(TRIM(E715),dim_supporttype!A:B,2,FALSE)),"",VLOOKUP(TRIM(E715),dim_supporttype!A:C,2,FALSE))</f>
        <v>No Support Type</v>
      </c>
      <c r="AP715" s="19" t="str">
        <f>IF(ISNA(VLOOKUP(AO715,dim_supporttype!B:C,2,FALSE)),"",VLOOKUP(AO715,dim_supporttype!B:C,2,FALSE))</f>
        <v>npv1nsCoe0c</v>
      </c>
      <c r="AQ715" s="19" t="str">
        <f>IF(ISNA(VLOOKUP(TRIM(F715),dim_disaggs!A:B,2,FALSE)),"No Disagg",VLOOKUP(TRIM(F715),dim_disaggs!A:B,2,FALSE))</f>
        <v>EducationSupport</v>
      </c>
      <c r="AR715" s="19" t="str">
        <f>IF(ISNA(VLOOKUP(AQ715,dim_disaggs!B:C,2,FALSE)),"",VLOOKUP(AQ715,dim_disaggs!B:C,2,FALSE))</f>
        <v>fhtF4vZDHj2</v>
      </c>
      <c r="AU715" s="72" t="s">
        <v>755</v>
      </c>
      <c r="AV715" s="73" t="s">
        <v>755</v>
      </c>
      <c r="AW715" s="66" t="s">
        <v>755</v>
      </c>
      <c r="AX715" s="66" t="s">
        <v>755</v>
      </c>
      <c r="BA715" s="105" t="str">
        <f t="shared" si="108"/>
        <v/>
      </c>
      <c r="BB715" s="20" t="str">
        <f t="shared" si="109"/>
        <v/>
      </c>
      <c r="BE715" s="75" t="s">
        <v>755</v>
      </c>
      <c r="BF715" s="73" t="s">
        <v>755</v>
      </c>
      <c r="BK715" s="55" t="s">
        <v>755</v>
      </c>
      <c r="BL715" s="71" t="s">
        <v>755</v>
      </c>
      <c r="BM715" s="77" t="s">
        <v>755</v>
      </c>
      <c r="BN715" s="78" t="s">
        <v>755</v>
      </c>
      <c r="BO715" s="77" t="s">
        <v>755</v>
      </c>
      <c r="BP715" s="78" t="s">
        <v>755</v>
      </c>
    </row>
    <row r="716" spans="1:68" x14ac:dyDescent="0.2">
      <c r="A716" s="22" t="s">
        <v>95</v>
      </c>
      <c r="B716" s="36" t="s">
        <v>21257</v>
      </c>
      <c r="C716" s="22" t="s">
        <v>21252</v>
      </c>
      <c r="D716" s="22" t="s">
        <v>164</v>
      </c>
      <c r="E716" s="20" t="s">
        <v>138</v>
      </c>
      <c r="F716" s="22" t="s">
        <v>135</v>
      </c>
      <c r="G716" s="22" t="s">
        <v>20086</v>
      </c>
      <c r="H716" s="22" t="s">
        <v>135</v>
      </c>
      <c r="I716" s="19">
        <f t="shared" si="103"/>
        <v>29</v>
      </c>
      <c r="K716" s="22" t="s">
        <v>21096</v>
      </c>
      <c r="L716" s="95" t="str">
        <f>IF(M716&lt;&gt;"",IF(NOT(ISNA(INDEX(cc!B:B,MATCH(M716,cc!A:A,0)))),INDEX(cc!B:B,MATCH(M716,cc!A:A,0)),"0"),"")</f>
        <v>Age (10-29, 4) and Sex (Female)</v>
      </c>
      <c r="M716" s="100" t="s">
        <v>21259</v>
      </c>
      <c r="N716" s="28" t="str">
        <f t="shared" si="101"/>
        <v/>
      </c>
      <c r="O716" s="19" t="str">
        <f t="shared" si="104"/>
        <v>AGYW_PREV (D, NoApp, Age/Sex): DREAMS</v>
      </c>
      <c r="P716" s="19" t="str">
        <f t="shared" si="105"/>
        <v>AGYW_PREV (D, NoApp, Age/Sex): DREAMS</v>
      </c>
      <c r="Q716" s="19" t="str">
        <f t="shared" si="102"/>
        <v>AGYW_PREV (D, NoApp, Age/Sex)</v>
      </c>
      <c r="R716" s="19" t="str">
        <f t="shared" si="106"/>
        <v>AGYW_PREV_D_NoApp_Age_Sex</v>
      </c>
      <c r="S716" s="19" t="str">
        <f t="shared" si="107"/>
        <v>AGYW_PREV_D_NoApp_Age_Sex_</v>
      </c>
      <c r="T716" s="19" t="b">
        <f>NOT(ISNA(VLOOKUP(B716,dbcodes!A:B,2,FALSE)))</f>
        <v>1</v>
      </c>
      <c r="U716" s="19" t="str">
        <f>IF(ISNA(VLOOKUP(B716,dbcodes!A:B,2,FALSE)),des!R2783,VLOOKUP(B716,dbcodes!A:B,2,FALSE))</f>
        <v>AGYW_PREV_D_NoApp_Age_Sex</v>
      </c>
      <c r="W716" s="108" t="str">
        <f>IF(ISNA(VLOOKUP(C716,descriptions!A:B,2,FALSE)),des!V2109,IF(G716=" TARGET","Target ","")&amp;VLOOKUP(C716,descriptions!A:B,2,FALSE))</f>
        <v>Number of individual AGYW that have completed at least the DREAMS primary package of services/interventions at the time of reporting.</v>
      </c>
      <c r="X716" s="22" t="s">
        <v>4</v>
      </c>
      <c r="Y716" s="20" t="s">
        <v>831</v>
      </c>
      <c r="Z716" s="20" t="s">
        <v>836</v>
      </c>
      <c r="AA716" s="20" t="s">
        <v>102</v>
      </c>
      <c r="AB716" s="20" t="s">
        <v>755</v>
      </c>
      <c r="AC716" s="19" t="str">
        <f>IF(AB716&lt;&gt;"",IF(NOT(ISNA(INDEX(os!A:A,MATCH(AB716,os!B:B,0)))),INDEX(os!A:A,MATCH(AB716,os!B:B,0)),"0"),"")</f>
        <v/>
      </c>
      <c r="AD716" s="20" t="s">
        <v>830</v>
      </c>
      <c r="AH716" s="93" t="str">
        <f>IF(NOT(ISNA(VLOOKUP(B:B,ResultsTargets!A:A,1,0))),"TRUE","")</f>
        <v/>
      </c>
      <c r="AI716" s="19" t="str">
        <f>IF(ISNA(VLOOKUP(C716,dim_techarea!A:B,2,FALSE)),"",VLOOKUP(C716,dim_techarea!A:B,2,FALSE))</f>
        <v>AGYW_PREV</v>
      </c>
      <c r="AJ716" s="19" t="str">
        <f>IF(ISNA(VLOOKUP(AI716,dim_techarea!B:C,2,FALSE)),"",VLOOKUP(AI716,dim_techarea!B:C,2,FALSE))</f>
        <v>ELZsYsR89rn</v>
      </c>
      <c r="AK716" s="19" t="str">
        <f>IF(ISNA(VLOOKUP(TRIM(G716),dim_targetsresults!A:B,2,FALSE)),"",VLOOKUP(TRIM(G716),dim_targetsresults!A:C,2,FALSE))</f>
        <v>MER Results</v>
      </c>
      <c r="AL716" s="19" t="str">
        <f>IF(ISNA(VLOOKUP(AK716,dim_targetsresults!B:C,2,FALSE)),"",VLOOKUP(AK716,dim_targetsresults!B:C,2,FALSE))</f>
        <v>Jh0jDM5yQ2E</v>
      </c>
      <c r="AM716" s="19" t="str">
        <f>IF(ISNA(VLOOKUP(TRIM(D716),dim_numeratordenominator!A:B,2,FALSE)),"",VLOOKUP(TRIM(D716),dim_numeratordenominator!A:C,2,FALSE))</f>
        <v>Denominator</v>
      </c>
      <c r="AN716" s="19" t="str">
        <f>IF(ISNA(VLOOKUP(AM716,dim_numeratordenominator!B:C,2,FALSE)),"",VLOOKUP(AM716,dim_numeratordenominator!B:C,2,FALSE))</f>
        <v>QpNj0nSuEhD</v>
      </c>
      <c r="AO716" s="19" t="str">
        <f>IF(ISNA(VLOOKUP(TRIM(E716),dim_supporttype!A:B,2,FALSE)),"",VLOOKUP(TRIM(E716),dim_supporttype!A:C,2,FALSE))</f>
        <v>No Support Type</v>
      </c>
      <c r="AP716" s="19" t="str">
        <f>IF(ISNA(VLOOKUP(AO716,dim_supporttype!B:C,2,FALSE)),"",VLOOKUP(AO716,dim_supporttype!B:C,2,FALSE))</f>
        <v>npv1nsCoe0c</v>
      </c>
      <c r="AQ716" s="19" t="str">
        <f>IF(ISNA(VLOOKUP(TRIM(F716),dim_disaggs!A:B,2,FALSE)),"No Disagg",VLOOKUP(TRIM(F716),dim_disaggs!A:B,2,FALSE))</f>
        <v>Age/Sex</v>
      </c>
      <c r="AR716" s="19" t="str">
        <f>IF(ISNA(VLOOKUP(AQ716,dim_disaggs!B:C,2,FALSE)),"",VLOOKUP(AQ716,dim_disaggs!B:C,2,FALSE))</f>
        <v>Qbz6SrpmJ1y</v>
      </c>
      <c r="AU716" s="72" t="s">
        <v>755</v>
      </c>
      <c r="AV716" s="73" t="s">
        <v>755</v>
      </c>
      <c r="AW716" s="66" t="s">
        <v>755</v>
      </c>
      <c r="AX716" s="66" t="s">
        <v>755</v>
      </c>
      <c r="BA716" s="105" t="str">
        <f t="shared" si="108"/>
        <v/>
      </c>
      <c r="BB716" s="20" t="str">
        <f t="shared" si="109"/>
        <v/>
      </c>
      <c r="BE716" s="75" t="s">
        <v>755</v>
      </c>
      <c r="BF716" s="73" t="s">
        <v>755</v>
      </c>
      <c r="BK716" s="57"/>
    </row>
    <row r="717" spans="1:68" x14ac:dyDescent="0.2">
      <c r="A717" s="20" t="s">
        <v>95</v>
      </c>
      <c r="B717" s="20" t="s">
        <v>959</v>
      </c>
      <c r="C717" s="20" t="s">
        <v>844</v>
      </c>
      <c r="D717" s="20" t="s">
        <v>1</v>
      </c>
      <c r="E717" s="20" t="s">
        <v>78</v>
      </c>
      <c r="G717" s="20" t="s">
        <v>20086</v>
      </c>
      <c r="I717" s="19">
        <f t="shared" si="103"/>
        <v>15</v>
      </c>
      <c r="K717" s="20" t="s">
        <v>2208</v>
      </c>
      <c r="L717" s="95" t="str">
        <f>IF(M717&lt;&gt;"",IF(NOT(ISNA(INDEX(cc!B:B,MATCH(M717,cc!A:A,0)))),INDEX(cc!B:B,MATCH(M717,cc!A:A,0)),"0"),"")</f>
        <v>default</v>
      </c>
      <c r="M717" s="97" t="s">
        <v>13</v>
      </c>
      <c r="N717" s="28" t="str">
        <f t="shared" si="101"/>
        <v/>
      </c>
      <c r="O717" s="19" t="str">
        <f t="shared" si="104"/>
        <v>BS_COLL (N, TA): Blood Units Donated</v>
      </c>
      <c r="P717" s="19" t="str">
        <f t="shared" si="105"/>
        <v>BS_COLL (N, TA): Blood Units Donated</v>
      </c>
      <c r="Q717" s="19" t="str">
        <f t="shared" si="102"/>
        <v>BS_COLL (N, TA)</v>
      </c>
      <c r="R717" s="19" t="str">
        <f t="shared" si="106"/>
        <v>BS_COLL_N_TA</v>
      </c>
      <c r="S717" s="19" t="str">
        <f t="shared" si="107"/>
        <v>BS_COLL_N_TA_</v>
      </c>
      <c r="T717" s="19" t="b">
        <f>NOT(ISNA(VLOOKUP(B717,dbcodes!A:B,2,FALSE)))</f>
        <v>1</v>
      </c>
      <c r="U717" s="19" t="str">
        <f>IF(ISNA(VLOOKUP(B717,dbcodes!A:B,2,FALSE)),des!R2784,VLOOKUP(B717,dbcodes!A:B,2,FALSE))</f>
        <v>BS_COLL_N_TA</v>
      </c>
      <c r="V717" s="20" t="s">
        <v>2304</v>
      </c>
      <c r="W717" s="107">
        <f>IF(ISNA(VLOOKUP(C717,descriptions!A:B,2,FALSE)),des!V2,IF(G717=" TARGET","Target ","")&amp;VLOOKUP(C717,descriptions!A:B,2,FALSE))</f>
        <v>0</v>
      </c>
      <c r="X717" s="20" t="s">
        <v>4</v>
      </c>
      <c r="Y717" s="20" t="s">
        <v>831</v>
      </c>
      <c r="Z717" s="20" t="s">
        <v>836</v>
      </c>
      <c r="AA717" s="20" t="s">
        <v>102</v>
      </c>
      <c r="AB717" s="20" t="s">
        <v>755</v>
      </c>
      <c r="AC717" s="19" t="str">
        <f>IF(AB717&lt;&gt;"",IF(NOT(ISNA(INDEX(os!A:A,MATCH(AB717,os!B:B,0)))),INDEX(os!A:A,MATCH(AB717,os!B:B,0)),"0"),"")</f>
        <v/>
      </c>
      <c r="AD717" s="20" t="s">
        <v>830</v>
      </c>
      <c r="AH717" s="93" t="str">
        <f>IF(NOT(ISNA(VLOOKUP(B:B,ResultsTargets!A:A,1,0))),"TRUE","")</f>
        <v/>
      </c>
      <c r="AI717" s="19" t="str">
        <f>IF(ISNA(VLOOKUP(C717,dim_techarea!A:B,2,FALSE)),"",VLOOKUP(C717,dim_techarea!A:B,2,FALSE))</f>
        <v>BS_COLL</v>
      </c>
      <c r="AJ717" s="19" t="str">
        <f>IF(ISNA(VLOOKUP(AI717,dim_techarea!B:C,2,FALSE)),"",VLOOKUP(AI717,dim_techarea!B:C,2,FALSE))</f>
        <v>lqnPUCNdyIv</v>
      </c>
      <c r="AK717" s="19" t="str">
        <f>IF(ISNA(VLOOKUP(TRIM(G717),dim_targetsresults!A:B,2,FALSE)),"",VLOOKUP(TRIM(G717),dim_targetsresults!A:C,2,FALSE))</f>
        <v>MER Results</v>
      </c>
      <c r="AL717" s="19" t="str">
        <f>IF(ISNA(VLOOKUP(AK717,dim_targetsresults!B:C,2,FALSE)),"",VLOOKUP(AK717,dim_targetsresults!B:C,2,FALSE))</f>
        <v>Jh0jDM5yQ2E</v>
      </c>
      <c r="AM717" s="19" t="str">
        <f>IF(ISNA(VLOOKUP(TRIM(D717),dim_numeratordenominator!A:B,2,FALSE)),"",VLOOKUP(TRIM(D717),dim_numeratordenominator!A:C,2,FALSE))</f>
        <v>Numerator</v>
      </c>
      <c r="AN717" s="19" t="str">
        <f>IF(ISNA(VLOOKUP(AM717,dim_numeratordenominator!B:C,2,FALSE)),"",VLOOKUP(AM717,dim_numeratordenominator!B:C,2,FALSE))</f>
        <v>Som9NRMQqV7</v>
      </c>
      <c r="AO717" s="19" t="str">
        <f>IF(ISNA(VLOOKUP(TRIM(E717),dim_supporttype!A:B,2,FALSE)),"",VLOOKUP(TRIM(E717),dim_supporttype!A:C,2,FALSE))</f>
        <v>TA</v>
      </c>
      <c r="AP717" s="19" t="str">
        <f>IF(ISNA(VLOOKUP(AO717,dim_supporttype!B:C,2,FALSE)),"",VLOOKUP(AO717,dim_supporttype!B:C,2,FALSE))</f>
        <v>cRAGKdWIDn4</v>
      </c>
      <c r="AQ717" s="19" t="str">
        <f>IF(ISNA(VLOOKUP(TRIM(F717),dim_disaggs!A:B,2,FALSE)),"No Disagg",VLOOKUP(TRIM(F717),dim_disaggs!A:B,2,FALSE))</f>
        <v>No Disagg</v>
      </c>
      <c r="AR717" s="19" t="str">
        <f>IF(ISNA(VLOOKUP(AQ717,dim_disaggs!B:C,2,FALSE)),"",VLOOKUP(AQ717,dim_disaggs!B:C,2,FALSE))</f>
        <v>werJlVT6sf3</v>
      </c>
      <c r="AU717" s="72" t="s">
        <v>755</v>
      </c>
      <c r="AV717" s="73" t="s">
        <v>755</v>
      </c>
      <c r="AW717" s="66" t="s">
        <v>755</v>
      </c>
      <c r="AX717" s="66" t="s">
        <v>755</v>
      </c>
      <c r="BA717" s="105" t="str">
        <f t="shared" si="108"/>
        <v>Top Level Numerator</v>
      </c>
      <c r="BB717" s="20" t="str">
        <f t="shared" si="109"/>
        <v>PE5QVF0w4xj</v>
      </c>
      <c r="BC717" s="20" t="s">
        <v>25706</v>
      </c>
      <c r="BD717" s="20" t="s">
        <v>25707</v>
      </c>
      <c r="BE717" s="75" t="s">
        <v>21240</v>
      </c>
      <c r="BF717" s="73" t="s">
        <v>21241</v>
      </c>
      <c r="BG717" s="55" t="s">
        <v>755</v>
      </c>
      <c r="BH717" s="76" t="s">
        <v>755</v>
      </c>
      <c r="BI717" s="20" t="s">
        <v>755</v>
      </c>
      <c r="BJ717" s="20" t="s">
        <v>755</v>
      </c>
      <c r="BK717" s="55" t="s">
        <v>755</v>
      </c>
      <c r="BL717" s="71" t="s">
        <v>755</v>
      </c>
      <c r="BM717" s="77" t="s">
        <v>755</v>
      </c>
      <c r="BN717" s="78" t="s">
        <v>755</v>
      </c>
      <c r="BO717" s="77" t="s">
        <v>755</v>
      </c>
      <c r="BP717" s="78" t="s">
        <v>755</v>
      </c>
    </row>
    <row r="718" spans="1:68" x14ac:dyDescent="0.2">
      <c r="A718" s="20" t="s">
        <v>95</v>
      </c>
      <c r="B718" s="20" t="s">
        <v>960</v>
      </c>
      <c r="C718" s="20" t="s">
        <v>844</v>
      </c>
      <c r="D718" s="20" t="s">
        <v>1</v>
      </c>
      <c r="E718" s="20" t="s">
        <v>265</v>
      </c>
      <c r="G718" s="20" t="s">
        <v>20086</v>
      </c>
      <c r="I718" s="19">
        <f t="shared" si="103"/>
        <v>25</v>
      </c>
      <c r="K718" s="20" t="s">
        <v>2208</v>
      </c>
      <c r="L718" s="95" t="str">
        <f>IF(M718&lt;&gt;"",IF(NOT(ISNA(INDEX(cc!B:B,MATCH(M718,cc!A:A,0)))),INDEX(cc!B:B,MATCH(M718,cc!A:A,0)),"0"),"")</f>
        <v>default</v>
      </c>
      <c r="M718" s="97" t="s">
        <v>13</v>
      </c>
      <c r="N718" s="28" t="str">
        <f t="shared" si="101"/>
        <v/>
      </c>
      <c r="O718" s="19" t="str">
        <f t="shared" si="104"/>
        <v>BS_COLL (N, TA_NARRATIVE): Blood Units Donated</v>
      </c>
      <c r="P718" s="19" t="str">
        <f t="shared" si="105"/>
        <v>BS_COLL (N, TA_NARRATIVE): Blood Units Donated</v>
      </c>
      <c r="Q718" s="19" t="str">
        <f t="shared" si="102"/>
        <v>BS_COLL (N, TA_NARRATIVE)</v>
      </c>
      <c r="R718" s="19" t="str">
        <f t="shared" si="106"/>
        <v>BS_COLL_N_TA_NARRATIVE</v>
      </c>
      <c r="S718" s="19" t="str">
        <f t="shared" si="107"/>
        <v>BS_COLL_N_TA_NARRATIVE_</v>
      </c>
      <c r="T718" s="19" t="b">
        <f>NOT(ISNA(VLOOKUP(B718,dbcodes!A:B,2,FALSE)))</f>
        <v>1</v>
      </c>
      <c r="U718" s="19" t="str">
        <f>IF(ISNA(VLOOKUP(B718,dbcodes!A:B,2,FALSE)),des!R2785,VLOOKUP(B718,dbcodes!A:B,2,FALSE))</f>
        <v>BS_COLL_N_TA_NARRATIVE</v>
      </c>
      <c r="V718" s="20" t="s">
        <v>2304</v>
      </c>
      <c r="W718" s="107">
        <f>IF(ISNA(VLOOKUP(C718,descriptions!A:B,2,FALSE)),des!V3,IF(G718=" TARGET","Target ","")&amp;VLOOKUP(C718,descriptions!A:B,2,FALSE))</f>
        <v>0</v>
      </c>
      <c r="X718" s="20" t="s">
        <v>9</v>
      </c>
      <c r="Y718" s="20" t="s">
        <v>831</v>
      </c>
      <c r="Z718" s="20" t="s">
        <v>836</v>
      </c>
      <c r="AA718" s="20" t="s">
        <v>102</v>
      </c>
      <c r="AB718" s="20" t="s">
        <v>755</v>
      </c>
      <c r="AC718" s="19" t="str">
        <f>IF(AB718&lt;&gt;"",IF(NOT(ISNA(INDEX(os!A:A,MATCH(AB718,os!B:B,0)))),INDEX(os!A:A,MATCH(AB718,os!B:B,0)),"0"),"")</f>
        <v/>
      </c>
      <c r="AD718" s="20" t="s">
        <v>830</v>
      </c>
      <c r="AH718" s="93" t="str">
        <f>IF(NOT(ISNA(VLOOKUP(B:B,ResultsTargets!A:A,1,0))),"TRUE","")</f>
        <v/>
      </c>
      <c r="AI718" s="19" t="str">
        <f>IF(ISNA(VLOOKUP(C718,dim_techarea!A:B,2,FALSE)),"",VLOOKUP(C718,dim_techarea!A:B,2,FALSE))</f>
        <v>BS_COLL</v>
      </c>
      <c r="AJ718" s="19" t="str">
        <f>IF(ISNA(VLOOKUP(AI718,dim_techarea!B:C,2,FALSE)),"",VLOOKUP(AI718,dim_techarea!B:C,2,FALSE))</f>
        <v>lqnPUCNdyIv</v>
      </c>
      <c r="AK718" s="19" t="str">
        <f>IF(ISNA(VLOOKUP(TRIM(G718),dim_targetsresults!A:B,2,FALSE)),"",VLOOKUP(TRIM(G718),dim_targetsresults!A:C,2,FALSE))</f>
        <v>MER Results</v>
      </c>
      <c r="AL718" s="19" t="str">
        <f>IF(ISNA(VLOOKUP(AK718,dim_targetsresults!B:C,2,FALSE)),"",VLOOKUP(AK718,dim_targetsresults!B:C,2,FALSE))</f>
        <v>Jh0jDM5yQ2E</v>
      </c>
      <c r="AM718" s="19" t="str">
        <f>IF(ISNA(VLOOKUP(TRIM(D718),dim_numeratordenominator!A:B,2,FALSE)),"",VLOOKUP(TRIM(D718),dim_numeratordenominator!A:C,2,FALSE))</f>
        <v>Numerator</v>
      </c>
      <c r="AN718" s="19" t="str">
        <f>IF(ISNA(VLOOKUP(AM718,dim_numeratordenominator!B:C,2,FALSE)),"",VLOOKUP(AM718,dim_numeratordenominator!B:C,2,FALSE))</f>
        <v>Som9NRMQqV7</v>
      </c>
      <c r="AO718" s="19" t="str">
        <f>IF(ISNA(VLOOKUP(TRIM(E718),dim_supporttype!A:B,2,FALSE)),"",VLOOKUP(TRIM(E718),dim_supporttype!A:C,2,FALSE))</f>
        <v>TA Narratives</v>
      </c>
      <c r="AP718" s="19" t="str">
        <f>IF(ISNA(VLOOKUP(AO718,dim_supporttype!B:C,2,FALSE)),"",VLOOKUP(AO718,dim_supporttype!B:C,2,FALSE))</f>
        <v>aBZapfNWlIU</v>
      </c>
      <c r="AQ718" s="19" t="str">
        <f>IF(ISNA(VLOOKUP(TRIM(F718),dim_disaggs!A:B,2,FALSE)),"No Disagg",VLOOKUP(TRIM(F718),dim_disaggs!A:B,2,FALSE))</f>
        <v>No Disagg</v>
      </c>
      <c r="AR718" s="19" t="str">
        <f>IF(ISNA(VLOOKUP(AQ718,dim_disaggs!B:C,2,FALSE)),"",VLOOKUP(AQ718,dim_disaggs!B:C,2,FALSE))</f>
        <v>werJlVT6sf3</v>
      </c>
      <c r="AU718" s="72" t="s">
        <v>755</v>
      </c>
      <c r="AV718" s="73" t="s">
        <v>755</v>
      </c>
      <c r="AW718" s="66" t="s">
        <v>755</v>
      </c>
      <c r="AX718" s="66" t="s">
        <v>755</v>
      </c>
      <c r="BA718" s="105" t="str">
        <f t="shared" si="108"/>
        <v/>
      </c>
      <c r="BB718" s="20" t="str">
        <f t="shared" si="109"/>
        <v/>
      </c>
      <c r="BE718" s="75" t="s">
        <v>755</v>
      </c>
      <c r="BF718" s="73" t="s">
        <v>755</v>
      </c>
      <c r="BG718" s="55" t="s">
        <v>755</v>
      </c>
      <c r="BH718" s="76" t="s">
        <v>755</v>
      </c>
      <c r="BI718" s="20" t="s">
        <v>755</v>
      </c>
      <c r="BJ718" s="20" t="s">
        <v>755</v>
      </c>
      <c r="BK718" s="55" t="s">
        <v>755</v>
      </c>
      <c r="BL718" s="71" t="s">
        <v>755</v>
      </c>
      <c r="BM718" s="77" t="s">
        <v>755</v>
      </c>
      <c r="BN718" s="78" t="s">
        <v>755</v>
      </c>
      <c r="BO718" s="77" t="s">
        <v>755</v>
      </c>
      <c r="BP718" s="78" t="s">
        <v>755</v>
      </c>
    </row>
    <row r="719" spans="1:68" x14ac:dyDescent="0.2">
      <c r="A719" s="20" t="s">
        <v>95</v>
      </c>
      <c r="B719" s="20" t="s">
        <v>962</v>
      </c>
      <c r="C719" s="20" t="s">
        <v>844</v>
      </c>
      <c r="D719" s="20" t="s">
        <v>1</v>
      </c>
      <c r="E719" s="20" t="s">
        <v>78</v>
      </c>
      <c r="G719" s="20" t="s">
        <v>2442</v>
      </c>
      <c r="I719" s="19">
        <f t="shared" si="103"/>
        <v>22</v>
      </c>
      <c r="J719" s="20" t="s">
        <v>755</v>
      </c>
      <c r="K719" s="20" t="s">
        <v>2208</v>
      </c>
      <c r="L719" s="95" t="str">
        <f>IF(M719&lt;&gt;"",IF(NOT(ISNA(INDEX(cc!B:B,MATCH(M719,cc!A:A,0)))),INDEX(cc!B:B,MATCH(M719,cc!A:A,0)),"0"),"")</f>
        <v>default</v>
      </c>
      <c r="M719" s="97" t="s">
        <v>13</v>
      </c>
      <c r="N719" s="28" t="str">
        <f t="shared" si="101"/>
        <v xml:space="preserve"> TARGET</v>
      </c>
      <c r="O719" s="19" t="str">
        <f t="shared" si="104"/>
        <v>BS_COLL (N, TA) TARGET: Blood Units Donated</v>
      </c>
      <c r="P719" s="19" t="str">
        <f t="shared" si="105"/>
        <v>BS_COLL (N, TA) TARGET: Blood Units Donated</v>
      </c>
      <c r="Q719" s="19" t="str">
        <f t="shared" si="102"/>
        <v>BS_COLL (N, TA) TARGET</v>
      </c>
      <c r="R719" s="19" t="str">
        <f t="shared" si="106"/>
        <v>BS_COLL_N_TA_TARGET</v>
      </c>
      <c r="S719" s="19" t="str">
        <f t="shared" si="107"/>
        <v>BS_COLL_N_TA_TARGET</v>
      </c>
      <c r="T719" s="19" t="b">
        <f>NOT(ISNA(VLOOKUP(B719,dbcodes!A:B,2,FALSE)))</f>
        <v>1</v>
      </c>
      <c r="U719" s="19" t="str">
        <f>IF(ISNA(VLOOKUP(B719,dbcodes!A:B,2,FALSE)),des!R2786,VLOOKUP(B719,dbcodes!A:B,2,FALSE))</f>
        <v>BS_COLL_N_TA_TARGET</v>
      </c>
      <c r="V719" s="20" t="s">
        <v>2305</v>
      </c>
      <c r="W719" s="107">
        <f>IF(ISNA(VLOOKUP(C719,descriptions!A:B,2,FALSE)),des!V4,IF(G719=" TARGET","Target ","")&amp;VLOOKUP(C719,descriptions!A:B,2,FALSE))</f>
        <v>0</v>
      </c>
      <c r="X719" s="20" t="s">
        <v>4</v>
      </c>
      <c r="Y719" s="20" t="s">
        <v>831</v>
      </c>
      <c r="Z719" s="20" t="s">
        <v>836</v>
      </c>
      <c r="AA719" s="20" t="s">
        <v>102</v>
      </c>
      <c r="AB719" s="20" t="s">
        <v>755</v>
      </c>
      <c r="AC719" s="19" t="str">
        <f>IF(AB719&lt;&gt;"",IF(NOT(ISNA(INDEX(os!A:A,MATCH(AB719,os!B:B,0)))),INDEX(os!A:A,MATCH(AB719,os!B:B,0)),"0"),"")</f>
        <v/>
      </c>
      <c r="AD719" s="20" t="s">
        <v>830</v>
      </c>
      <c r="AH719" s="93" t="str">
        <f>IF(NOT(ISNA(VLOOKUP(B:B,ResultsTargets!A:A,1,0))),"TRUE","")</f>
        <v/>
      </c>
      <c r="AI719" s="19" t="str">
        <f>IF(ISNA(VLOOKUP(C719,dim_techarea!A:B,2,FALSE)),"",VLOOKUP(C719,dim_techarea!A:B,2,FALSE))</f>
        <v>BS_COLL</v>
      </c>
      <c r="AJ719" s="19" t="str">
        <f>IF(ISNA(VLOOKUP(AI719,dim_techarea!B:C,2,FALSE)),"",VLOOKUP(AI719,dim_techarea!B:C,2,FALSE))</f>
        <v>lqnPUCNdyIv</v>
      </c>
      <c r="AK719" s="19" t="str">
        <f>IF(ISNA(VLOOKUP(TRIM(G719),dim_targetsresults!A:B,2,FALSE)),"",VLOOKUP(TRIM(G719),dim_targetsresults!A:C,2,FALSE))</f>
        <v>MER Targets</v>
      </c>
      <c r="AL719" s="19" t="str">
        <f>IF(ISNA(VLOOKUP(AK719,dim_targetsresults!B:C,2,FALSE)),"",VLOOKUP(AK719,dim_targetsresults!B:C,2,FALSE))</f>
        <v>W8imnja2Owd</v>
      </c>
      <c r="AM719" s="19" t="str">
        <f>IF(ISNA(VLOOKUP(TRIM(D719),dim_numeratordenominator!A:B,2,FALSE)),"",VLOOKUP(TRIM(D719),dim_numeratordenominator!A:C,2,FALSE))</f>
        <v>Numerator</v>
      </c>
      <c r="AN719" s="19" t="str">
        <f>IF(ISNA(VLOOKUP(AM719,dim_numeratordenominator!B:C,2,FALSE)),"",VLOOKUP(AM719,dim_numeratordenominator!B:C,2,FALSE))</f>
        <v>Som9NRMQqV7</v>
      </c>
      <c r="AO719" s="19" t="str">
        <f>IF(ISNA(VLOOKUP(TRIM(E719),dim_supporttype!A:B,2,FALSE)),"",VLOOKUP(TRIM(E719),dim_supporttype!A:C,2,FALSE))</f>
        <v>TA</v>
      </c>
      <c r="AP719" s="19" t="str">
        <f>IF(ISNA(VLOOKUP(AO719,dim_supporttype!B:C,2,FALSE)),"",VLOOKUP(AO719,dim_supporttype!B:C,2,FALSE))</f>
        <v>cRAGKdWIDn4</v>
      </c>
      <c r="AQ719" s="19" t="str">
        <f>IF(ISNA(VLOOKUP(TRIM(F719),dim_disaggs!A:B,2,FALSE)),"No Disagg",VLOOKUP(TRIM(F719),dim_disaggs!A:B,2,FALSE))</f>
        <v>No Disagg</v>
      </c>
      <c r="AR719" s="19" t="str">
        <f>IF(ISNA(VLOOKUP(AQ719,dim_disaggs!B:C,2,FALSE)),"",VLOOKUP(AQ719,dim_disaggs!B:C,2,FALSE))</f>
        <v>werJlVT6sf3</v>
      </c>
      <c r="AU719" s="72" t="s">
        <v>755</v>
      </c>
      <c r="AV719" s="73" t="s">
        <v>755</v>
      </c>
      <c r="AW719" s="66" t="s">
        <v>755</v>
      </c>
      <c r="AX719" s="66" t="s">
        <v>755</v>
      </c>
      <c r="BA719" s="105" t="str">
        <f t="shared" si="108"/>
        <v>Top Level Numerator</v>
      </c>
      <c r="BB719" s="20" t="str">
        <f t="shared" si="109"/>
        <v>PE5QVF0w4xj</v>
      </c>
      <c r="BC719" s="20" t="s">
        <v>25706</v>
      </c>
      <c r="BD719" s="20" t="s">
        <v>25707</v>
      </c>
      <c r="BE719" s="75" t="s">
        <v>755</v>
      </c>
      <c r="BF719" s="73" t="s">
        <v>755</v>
      </c>
      <c r="BG719" s="55" t="s">
        <v>755</v>
      </c>
      <c r="BH719" s="76" t="s">
        <v>755</v>
      </c>
      <c r="BI719" s="20" t="s">
        <v>755</v>
      </c>
      <c r="BJ719" s="20" t="s">
        <v>755</v>
      </c>
      <c r="BK719" s="55" t="s">
        <v>755</v>
      </c>
      <c r="BL719" s="71" t="s">
        <v>755</v>
      </c>
      <c r="BM719" s="77" t="s">
        <v>755</v>
      </c>
      <c r="BN719" s="78" t="s">
        <v>755</v>
      </c>
      <c r="BO719" s="77" t="s">
        <v>755</v>
      </c>
      <c r="BP719" s="78" t="s">
        <v>755</v>
      </c>
    </row>
    <row r="720" spans="1:68" x14ac:dyDescent="0.2">
      <c r="A720" s="20" t="s">
        <v>95</v>
      </c>
      <c r="B720" s="20" t="s">
        <v>961</v>
      </c>
      <c r="C720" s="20" t="s">
        <v>844</v>
      </c>
      <c r="D720" s="20" t="s">
        <v>1</v>
      </c>
      <c r="E720" s="20" t="s">
        <v>265</v>
      </c>
      <c r="G720" s="20" t="s">
        <v>2442</v>
      </c>
      <c r="I720" s="19">
        <f t="shared" si="103"/>
        <v>32</v>
      </c>
      <c r="J720" s="20" t="s">
        <v>755</v>
      </c>
      <c r="K720" s="20" t="s">
        <v>2208</v>
      </c>
      <c r="L720" s="95" t="str">
        <f>IF(M720&lt;&gt;"",IF(NOT(ISNA(INDEX(cc!B:B,MATCH(M720,cc!A:A,0)))),INDEX(cc!B:B,MATCH(M720,cc!A:A,0)),"0"),"")</f>
        <v>default</v>
      </c>
      <c r="M720" s="97" t="s">
        <v>13</v>
      </c>
      <c r="N720" s="28" t="str">
        <f t="shared" si="101"/>
        <v xml:space="preserve"> TARGET</v>
      </c>
      <c r="O720" s="19" t="str">
        <f t="shared" si="104"/>
        <v>BS_COLL (N, TA_NARRATIVE) TARGET: Blood Units Donated</v>
      </c>
      <c r="P720" s="19" t="str">
        <f t="shared" si="105"/>
        <v>BS_COLL (N, TA_NARRATIVE) TARGET: Blood Units Donated</v>
      </c>
      <c r="Q720" s="19" t="str">
        <f t="shared" si="102"/>
        <v>BS_COLL (N, TA_NARRATIVE) TARGET</v>
      </c>
      <c r="R720" s="19" t="str">
        <f t="shared" si="106"/>
        <v>BS_COLL_N_TA_NARRATIVE_TARGET</v>
      </c>
      <c r="S720" s="19" t="str">
        <f t="shared" si="107"/>
        <v>BS_COLL_N_TA_NARRATIVE_TARGET</v>
      </c>
      <c r="T720" s="19" t="b">
        <f>NOT(ISNA(VLOOKUP(B720,dbcodes!A:B,2,FALSE)))</f>
        <v>1</v>
      </c>
      <c r="U720" s="19" t="str">
        <f>IF(ISNA(VLOOKUP(B720,dbcodes!A:B,2,FALSE)),des!R2787,VLOOKUP(B720,dbcodes!A:B,2,FALSE))</f>
        <v>BS_COLL_N_TA_NARRATIVE_TARGET</v>
      </c>
      <c r="V720" s="20" t="s">
        <v>2305</v>
      </c>
      <c r="W720" s="107">
        <f>IF(ISNA(VLOOKUP(C720,descriptions!A:B,2,FALSE)),des!V5,IF(G720=" TARGET","Target ","")&amp;VLOOKUP(C720,descriptions!A:B,2,FALSE))</f>
        <v>0</v>
      </c>
      <c r="X720" s="20" t="s">
        <v>9</v>
      </c>
      <c r="Y720" s="20" t="s">
        <v>831</v>
      </c>
      <c r="Z720" s="20" t="s">
        <v>836</v>
      </c>
      <c r="AA720" s="20" t="s">
        <v>102</v>
      </c>
      <c r="AB720" s="20" t="s">
        <v>755</v>
      </c>
      <c r="AC720" s="19" t="str">
        <f>IF(AB720&lt;&gt;"",IF(NOT(ISNA(INDEX(os!A:A,MATCH(AB720,os!B:B,0)))),INDEX(os!A:A,MATCH(AB720,os!B:B,0)),"0"),"")</f>
        <v/>
      </c>
      <c r="AD720" s="20" t="s">
        <v>830</v>
      </c>
      <c r="AH720" s="93" t="str">
        <f>IF(NOT(ISNA(VLOOKUP(B:B,ResultsTargets!A:A,1,0))),"TRUE","")</f>
        <v/>
      </c>
      <c r="AI720" s="19" t="str">
        <f>IF(ISNA(VLOOKUP(C720,dim_techarea!A:B,2,FALSE)),"",VLOOKUP(C720,dim_techarea!A:B,2,FALSE))</f>
        <v>BS_COLL</v>
      </c>
      <c r="AJ720" s="19" t="str">
        <f>IF(ISNA(VLOOKUP(AI720,dim_techarea!B:C,2,FALSE)),"",VLOOKUP(AI720,dim_techarea!B:C,2,FALSE))</f>
        <v>lqnPUCNdyIv</v>
      </c>
      <c r="AK720" s="19" t="str">
        <f>IF(ISNA(VLOOKUP(TRIM(G720),dim_targetsresults!A:B,2,FALSE)),"",VLOOKUP(TRIM(G720),dim_targetsresults!A:C,2,FALSE))</f>
        <v>MER Targets</v>
      </c>
      <c r="AL720" s="19" t="str">
        <f>IF(ISNA(VLOOKUP(AK720,dim_targetsresults!B:C,2,FALSE)),"",VLOOKUP(AK720,dim_targetsresults!B:C,2,FALSE))</f>
        <v>W8imnja2Owd</v>
      </c>
      <c r="AM720" s="19" t="str">
        <f>IF(ISNA(VLOOKUP(TRIM(D720),dim_numeratordenominator!A:B,2,FALSE)),"",VLOOKUP(TRIM(D720),dim_numeratordenominator!A:C,2,FALSE))</f>
        <v>Numerator</v>
      </c>
      <c r="AN720" s="19" t="str">
        <f>IF(ISNA(VLOOKUP(AM720,dim_numeratordenominator!B:C,2,FALSE)),"",VLOOKUP(AM720,dim_numeratordenominator!B:C,2,FALSE))</f>
        <v>Som9NRMQqV7</v>
      </c>
      <c r="AO720" s="19" t="str">
        <f>IF(ISNA(VLOOKUP(TRIM(E720),dim_supporttype!A:B,2,FALSE)),"",VLOOKUP(TRIM(E720),dim_supporttype!A:C,2,FALSE))</f>
        <v>TA Narratives</v>
      </c>
      <c r="AP720" s="19" t="str">
        <f>IF(ISNA(VLOOKUP(AO720,dim_supporttype!B:C,2,FALSE)),"",VLOOKUP(AO720,dim_supporttype!B:C,2,FALSE))</f>
        <v>aBZapfNWlIU</v>
      </c>
      <c r="AQ720" s="19" t="str">
        <f>IF(ISNA(VLOOKUP(TRIM(F720),dim_disaggs!A:B,2,FALSE)),"No Disagg",VLOOKUP(TRIM(F720),dim_disaggs!A:B,2,FALSE))</f>
        <v>No Disagg</v>
      </c>
      <c r="AR720" s="19" t="str">
        <f>IF(ISNA(VLOOKUP(AQ720,dim_disaggs!B:C,2,FALSE)),"",VLOOKUP(AQ720,dim_disaggs!B:C,2,FALSE))</f>
        <v>werJlVT6sf3</v>
      </c>
      <c r="AU720" s="72" t="s">
        <v>755</v>
      </c>
      <c r="AV720" s="73" t="s">
        <v>755</v>
      </c>
      <c r="AW720" s="66" t="s">
        <v>755</v>
      </c>
      <c r="AX720" s="66" t="s">
        <v>755</v>
      </c>
      <c r="BA720" s="105" t="str">
        <f t="shared" si="108"/>
        <v/>
      </c>
      <c r="BB720" s="20" t="str">
        <f t="shared" si="109"/>
        <v/>
      </c>
      <c r="BE720" s="75" t="s">
        <v>755</v>
      </c>
      <c r="BF720" s="73" t="s">
        <v>755</v>
      </c>
      <c r="BG720" s="55" t="s">
        <v>755</v>
      </c>
      <c r="BH720" s="76" t="s">
        <v>755</v>
      </c>
      <c r="BI720" s="20" t="s">
        <v>755</v>
      </c>
      <c r="BJ720" s="20" t="s">
        <v>755</v>
      </c>
      <c r="BK720" s="55" t="s">
        <v>755</v>
      </c>
      <c r="BL720" s="71" t="s">
        <v>755</v>
      </c>
      <c r="BM720" s="77" t="s">
        <v>755</v>
      </c>
      <c r="BN720" s="78" t="s">
        <v>755</v>
      </c>
      <c r="BO720" s="77" t="s">
        <v>755</v>
      </c>
      <c r="BP720" s="78" t="s">
        <v>755</v>
      </c>
    </row>
    <row r="721" spans="1:68" x14ac:dyDescent="0.2">
      <c r="A721" s="20" t="s">
        <v>95</v>
      </c>
      <c r="B721" s="20" t="s">
        <v>964</v>
      </c>
      <c r="C721" s="20" t="s">
        <v>846</v>
      </c>
      <c r="D721" s="20" t="s">
        <v>1</v>
      </c>
      <c r="E721" s="20" t="s">
        <v>78</v>
      </c>
      <c r="F721" s="20" t="s">
        <v>2160</v>
      </c>
      <c r="G721" s="20" t="s">
        <v>20086</v>
      </c>
      <c r="H721" s="20" t="s">
        <v>2160</v>
      </c>
      <c r="I721" s="19">
        <f t="shared" si="103"/>
        <v>26</v>
      </c>
      <c r="J721" s="20" t="s">
        <v>755</v>
      </c>
      <c r="K721" s="20" t="s">
        <v>2209</v>
      </c>
      <c r="L721" s="95" t="str">
        <f>IF(M721&lt;&gt;"",IF(NOT(ISNA(INDEX(cc!B:B,MATCH(M721,cc!A:A,0)))),INDEX(cc!B:B,MATCH(M721,cc!A:A,0)),"0"),"")</f>
        <v>Test Results</v>
      </c>
      <c r="M721" s="97" t="s">
        <v>353</v>
      </c>
      <c r="N721" s="28" t="str">
        <f t="shared" si="101"/>
        <v/>
      </c>
      <c r="O721" s="19" t="str">
        <f t="shared" si="104"/>
        <v>BS_SCREEN (N, TA, Results): Blood Units Screened</v>
      </c>
      <c r="P721" s="19" t="str">
        <f t="shared" si="105"/>
        <v>BS_SCREEN (N, TA, Results): Blood Units Screened</v>
      </c>
      <c r="Q721" s="19" t="str">
        <f t="shared" si="102"/>
        <v>BS_SCREEN (N, TA, Results)</v>
      </c>
      <c r="R721" s="19" t="str">
        <f t="shared" si="106"/>
        <v>BS_SCREEN_N_TA_Results</v>
      </c>
      <c r="S721" s="19" t="str">
        <f t="shared" si="107"/>
        <v>BS_SCREEN_N_TA_Results_</v>
      </c>
      <c r="T721" s="19" t="b">
        <f>NOT(ISNA(VLOOKUP(B721,dbcodes!A:B,2,FALSE)))</f>
        <v>1</v>
      </c>
      <c r="U721" s="19" t="str">
        <f>IF(ISNA(VLOOKUP(B721,dbcodes!A:B,2,FALSE)),des!R2788,VLOOKUP(B721,dbcodes!A:B,2,FALSE))</f>
        <v>BS_SCREEN_N_TA_Result</v>
      </c>
      <c r="V721" s="20" t="s">
        <v>2306</v>
      </c>
      <c r="W721" s="107">
        <f>IF(ISNA(VLOOKUP(C721,descriptions!A:B,2,FALSE)),des!V6,IF(G721=" TARGET","Target ","")&amp;VLOOKUP(C721,descriptions!A:B,2,FALSE))</f>
        <v>0</v>
      </c>
      <c r="X721" s="20" t="s">
        <v>4</v>
      </c>
      <c r="Y721" s="20" t="s">
        <v>831</v>
      </c>
      <c r="Z721" s="20" t="s">
        <v>836</v>
      </c>
      <c r="AA721" s="20" t="s">
        <v>102</v>
      </c>
      <c r="AB721" s="20" t="s">
        <v>755</v>
      </c>
      <c r="AC721" s="19" t="str">
        <f>IF(AB721&lt;&gt;"",IF(NOT(ISNA(INDEX(os!A:A,MATCH(AB721,os!B:B,0)))),INDEX(os!A:A,MATCH(AB721,os!B:B,0)),"0"),"")</f>
        <v/>
      </c>
      <c r="AD721" s="20" t="s">
        <v>830</v>
      </c>
      <c r="AH721" s="93" t="str">
        <f>IF(NOT(ISNA(VLOOKUP(B:B,ResultsTargets!A:A,1,0))),"TRUE","")</f>
        <v/>
      </c>
      <c r="AI721" s="19" t="str">
        <f>IF(ISNA(VLOOKUP(C721,dim_techarea!A:B,2,FALSE)),"",VLOOKUP(C721,dim_techarea!A:B,2,FALSE))</f>
        <v>BS_SCREEN</v>
      </c>
      <c r="AJ721" s="19" t="str">
        <f>IF(ISNA(VLOOKUP(AI721,dim_techarea!B:C,2,FALSE)),"",VLOOKUP(AI721,dim_techarea!B:C,2,FALSE))</f>
        <v>xVi1gCDe4Oo</v>
      </c>
      <c r="AK721" s="19" t="str">
        <f>IF(ISNA(VLOOKUP(TRIM(G721),dim_targetsresults!A:B,2,FALSE)),"",VLOOKUP(TRIM(G721),dim_targetsresults!A:C,2,FALSE))</f>
        <v>MER Results</v>
      </c>
      <c r="AL721" s="19" t="str">
        <f>IF(ISNA(VLOOKUP(AK721,dim_targetsresults!B:C,2,FALSE)),"",VLOOKUP(AK721,dim_targetsresults!B:C,2,FALSE))</f>
        <v>Jh0jDM5yQ2E</v>
      </c>
      <c r="AM721" s="19" t="str">
        <f>IF(ISNA(VLOOKUP(TRIM(D721),dim_numeratordenominator!A:B,2,FALSE)),"",VLOOKUP(TRIM(D721),dim_numeratordenominator!A:C,2,FALSE))</f>
        <v>Numerator</v>
      </c>
      <c r="AN721" s="19" t="str">
        <f>IF(ISNA(VLOOKUP(AM721,dim_numeratordenominator!B:C,2,FALSE)),"",VLOOKUP(AM721,dim_numeratordenominator!B:C,2,FALSE))</f>
        <v>Som9NRMQqV7</v>
      </c>
      <c r="AO721" s="19" t="str">
        <f>IF(ISNA(VLOOKUP(TRIM(E721),dim_supporttype!A:B,2,FALSE)),"",VLOOKUP(TRIM(E721),dim_supporttype!A:C,2,FALSE))</f>
        <v>TA</v>
      </c>
      <c r="AP721" s="19" t="str">
        <f>IF(ISNA(VLOOKUP(AO721,dim_supporttype!B:C,2,FALSE)),"",VLOOKUP(AO721,dim_supporttype!B:C,2,FALSE))</f>
        <v>cRAGKdWIDn4</v>
      </c>
      <c r="AQ721" s="19" t="str">
        <f>IF(ISNA(VLOOKUP(TRIM(F721),dim_disaggs!A:B,2,FALSE)),"No Disagg",VLOOKUP(TRIM(F721),dim_disaggs!A:B,2,FALSE))</f>
        <v>Results</v>
      </c>
      <c r="AR721" s="19" t="str">
        <f>IF(ISNA(VLOOKUP(AQ721,dim_disaggs!B:C,2,FALSE)),"",VLOOKUP(AQ721,dim_disaggs!B:C,2,FALSE))</f>
        <v>vVHJNM0uehd</v>
      </c>
      <c r="AU721" s="72" t="s">
        <v>755</v>
      </c>
      <c r="AV721" s="73" t="s">
        <v>755</v>
      </c>
      <c r="AW721" s="66" t="s">
        <v>755</v>
      </c>
      <c r="AX721" s="66" t="s">
        <v>755</v>
      </c>
      <c r="BA721" s="105" t="str">
        <f t="shared" si="108"/>
        <v/>
      </c>
      <c r="BB721" s="20" t="str">
        <f t="shared" si="109"/>
        <v/>
      </c>
      <c r="BE721" s="75" t="s">
        <v>755</v>
      </c>
      <c r="BF721" s="73" t="s">
        <v>755</v>
      </c>
      <c r="BG721" s="55" t="s">
        <v>755</v>
      </c>
      <c r="BH721" s="76" t="s">
        <v>755</v>
      </c>
      <c r="BI721" s="20" t="s">
        <v>755</v>
      </c>
      <c r="BJ721" s="20" t="s">
        <v>755</v>
      </c>
      <c r="BK721" s="55" t="s">
        <v>755</v>
      </c>
      <c r="BL721" s="71" t="s">
        <v>755</v>
      </c>
      <c r="BM721" s="77" t="s">
        <v>755</v>
      </c>
      <c r="BN721" s="78" t="s">
        <v>755</v>
      </c>
      <c r="BO721" s="77" t="s">
        <v>755</v>
      </c>
      <c r="BP721" s="78" t="s">
        <v>755</v>
      </c>
    </row>
    <row r="722" spans="1:68" x14ac:dyDescent="0.2">
      <c r="A722" s="20" t="s">
        <v>95</v>
      </c>
      <c r="B722" s="20" t="s">
        <v>963</v>
      </c>
      <c r="C722" s="20" t="s">
        <v>846</v>
      </c>
      <c r="D722" s="20" t="s">
        <v>1</v>
      </c>
      <c r="E722" s="20" t="s">
        <v>78</v>
      </c>
      <c r="G722" s="20" t="s">
        <v>20086</v>
      </c>
      <c r="I722" s="19">
        <f t="shared" si="103"/>
        <v>17</v>
      </c>
      <c r="J722" s="20" t="s">
        <v>755</v>
      </c>
      <c r="K722" s="20" t="s">
        <v>2209</v>
      </c>
      <c r="L722" s="95" t="str">
        <f>IF(M722&lt;&gt;"",IF(NOT(ISNA(INDEX(cc!B:B,MATCH(M722,cc!A:A,0)))),INDEX(cc!B:B,MATCH(M722,cc!A:A,0)),"0"),"")</f>
        <v>default</v>
      </c>
      <c r="M722" s="97" t="s">
        <v>13</v>
      </c>
      <c r="N722" s="28" t="str">
        <f t="shared" si="101"/>
        <v/>
      </c>
      <c r="O722" s="19" t="str">
        <f t="shared" si="104"/>
        <v>BS_SCREEN (N, TA): Blood Units Screened</v>
      </c>
      <c r="P722" s="19" t="str">
        <f t="shared" si="105"/>
        <v>BS_SCREEN (N, TA): Blood Units Screened</v>
      </c>
      <c r="Q722" s="19" t="str">
        <f t="shared" si="102"/>
        <v>BS_SCREEN (N, TA)</v>
      </c>
      <c r="R722" s="19" t="str">
        <f t="shared" si="106"/>
        <v>BS_SCREEN_N_TA</v>
      </c>
      <c r="S722" s="19" t="str">
        <f t="shared" si="107"/>
        <v>BS_SCREEN_N_TA_</v>
      </c>
      <c r="T722" s="19" t="b">
        <f>NOT(ISNA(VLOOKUP(B722,dbcodes!A:B,2,FALSE)))</f>
        <v>1</v>
      </c>
      <c r="U722" s="19" t="str">
        <f>IF(ISNA(VLOOKUP(B722,dbcodes!A:B,2,FALSE)),des!R2789,VLOOKUP(B722,dbcodes!A:B,2,FALSE))</f>
        <v>BS_SCREEN_N_TA</v>
      </c>
      <c r="V722" s="20" t="s">
        <v>2306</v>
      </c>
      <c r="W722" s="107">
        <f>IF(ISNA(VLOOKUP(C722,descriptions!A:B,2,FALSE)),des!V7,IF(G722=" TARGET","Target ","")&amp;VLOOKUP(C722,descriptions!A:B,2,FALSE))</f>
        <v>0</v>
      </c>
      <c r="X722" s="20" t="s">
        <v>4</v>
      </c>
      <c r="Y722" s="20" t="s">
        <v>831</v>
      </c>
      <c r="Z722" s="20" t="s">
        <v>836</v>
      </c>
      <c r="AA722" s="20" t="s">
        <v>102</v>
      </c>
      <c r="AB722" s="20" t="s">
        <v>755</v>
      </c>
      <c r="AC722" s="19" t="str">
        <f>IF(AB722&lt;&gt;"",IF(NOT(ISNA(INDEX(os!A:A,MATCH(AB722,os!B:B,0)))),INDEX(os!A:A,MATCH(AB722,os!B:B,0)),"0"),"")</f>
        <v/>
      </c>
      <c r="AD722" s="20" t="s">
        <v>830</v>
      </c>
      <c r="AH722" s="93" t="str">
        <f>IF(NOT(ISNA(VLOOKUP(B:B,ResultsTargets!A:A,1,0))),"TRUE","")</f>
        <v/>
      </c>
      <c r="AI722" s="19" t="str">
        <f>IF(ISNA(VLOOKUP(C722,dim_techarea!A:B,2,FALSE)),"",VLOOKUP(C722,dim_techarea!A:B,2,FALSE))</f>
        <v>BS_SCREEN</v>
      </c>
      <c r="AJ722" s="19" t="str">
        <f>IF(ISNA(VLOOKUP(AI722,dim_techarea!B:C,2,FALSE)),"",VLOOKUP(AI722,dim_techarea!B:C,2,FALSE))</f>
        <v>xVi1gCDe4Oo</v>
      </c>
      <c r="AK722" s="19" t="str">
        <f>IF(ISNA(VLOOKUP(TRIM(G722),dim_targetsresults!A:B,2,FALSE)),"",VLOOKUP(TRIM(G722),dim_targetsresults!A:C,2,FALSE))</f>
        <v>MER Results</v>
      </c>
      <c r="AL722" s="19" t="str">
        <f>IF(ISNA(VLOOKUP(AK722,dim_targetsresults!B:C,2,FALSE)),"",VLOOKUP(AK722,dim_targetsresults!B:C,2,FALSE))</f>
        <v>Jh0jDM5yQ2E</v>
      </c>
      <c r="AM722" s="19" t="str">
        <f>IF(ISNA(VLOOKUP(TRIM(D722),dim_numeratordenominator!A:B,2,FALSE)),"",VLOOKUP(TRIM(D722),dim_numeratordenominator!A:C,2,FALSE))</f>
        <v>Numerator</v>
      </c>
      <c r="AN722" s="19" t="str">
        <f>IF(ISNA(VLOOKUP(AM722,dim_numeratordenominator!B:C,2,FALSE)),"",VLOOKUP(AM722,dim_numeratordenominator!B:C,2,FALSE))</f>
        <v>Som9NRMQqV7</v>
      </c>
      <c r="AO722" s="19" t="str">
        <f>IF(ISNA(VLOOKUP(TRIM(E722),dim_supporttype!A:B,2,FALSE)),"",VLOOKUP(TRIM(E722),dim_supporttype!A:C,2,FALSE))</f>
        <v>TA</v>
      </c>
      <c r="AP722" s="19" t="str">
        <f>IF(ISNA(VLOOKUP(AO722,dim_supporttype!B:C,2,FALSE)),"",VLOOKUP(AO722,dim_supporttype!B:C,2,FALSE))</f>
        <v>cRAGKdWIDn4</v>
      </c>
      <c r="AQ722" s="19" t="str">
        <f>IF(ISNA(VLOOKUP(TRIM(F722),dim_disaggs!A:B,2,FALSE)),"No Disagg",VLOOKUP(TRIM(F722),dim_disaggs!A:B,2,FALSE))</f>
        <v>No Disagg</v>
      </c>
      <c r="AR722" s="19" t="str">
        <f>IF(ISNA(VLOOKUP(AQ722,dim_disaggs!B:C,2,FALSE)),"",VLOOKUP(AQ722,dim_disaggs!B:C,2,FALSE))</f>
        <v>werJlVT6sf3</v>
      </c>
      <c r="AU722" s="72" t="s">
        <v>755</v>
      </c>
      <c r="AV722" s="73" t="s">
        <v>755</v>
      </c>
      <c r="AW722" s="66" t="s">
        <v>755</v>
      </c>
      <c r="AX722" s="66" t="s">
        <v>755</v>
      </c>
      <c r="BA722" s="105" t="str">
        <f t="shared" si="108"/>
        <v/>
      </c>
      <c r="BB722" s="20" t="str">
        <f t="shared" si="109"/>
        <v/>
      </c>
      <c r="BE722" s="75" t="s">
        <v>755</v>
      </c>
      <c r="BF722" s="73" t="s">
        <v>755</v>
      </c>
      <c r="BG722" s="55" t="s">
        <v>755</v>
      </c>
      <c r="BH722" s="76" t="s">
        <v>755</v>
      </c>
      <c r="BI722" s="20" t="s">
        <v>755</v>
      </c>
      <c r="BJ722" s="20" t="s">
        <v>755</v>
      </c>
      <c r="BK722" s="55" t="s">
        <v>755</v>
      </c>
      <c r="BL722" s="71" t="s">
        <v>755</v>
      </c>
      <c r="BM722" s="77" t="s">
        <v>755</v>
      </c>
      <c r="BN722" s="78" t="s">
        <v>755</v>
      </c>
      <c r="BO722" s="77" t="s">
        <v>755</v>
      </c>
      <c r="BP722" s="78" t="s">
        <v>755</v>
      </c>
    </row>
    <row r="723" spans="1:68" x14ac:dyDescent="0.2">
      <c r="A723" s="20" t="s">
        <v>95</v>
      </c>
      <c r="B723" s="20" t="s">
        <v>965</v>
      </c>
      <c r="C723" s="20" t="s">
        <v>846</v>
      </c>
      <c r="D723" s="20" t="s">
        <v>1</v>
      </c>
      <c r="E723" s="20" t="s">
        <v>78</v>
      </c>
      <c r="F723" s="20" t="s">
        <v>2160</v>
      </c>
      <c r="G723" s="20" t="s">
        <v>2442</v>
      </c>
      <c r="H723" s="20" t="s">
        <v>2160</v>
      </c>
      <c r="I723" s="19">
        <f t="shared" si="103"/>
        <v>33</v>
      </c>
      <c r="J723" s="20" t="s">
        <v>755</v>
      </c>
      <c r="K723" s="20" t="s">
        <v>2209</v>
      </c>
      <c r="L723" s="95" t="str">
        <f>IF(M723&lt;&gt;"",IF(NOT(ISNA(INDEX(cc!B:B,MATCH(M723,cc!A:A,0)))),INDEX(cc!B:B,MATCH(M723,cc!A:A,0)),"0"),"")</f>
        <v>Test Results</v>
      </c>
      <c r="M723" s="97" t="s">
        <v>353</v>
      </c>
      <c r="N723" s="28" t="str">
        <f t="shared" si="101"/>
        <v xml:space="preserve"> TARGET</v>
      </c>
      <c r="O723" s="19" t="str">
        <f t="shared" si="104"/>
        <v>BS_SCREEN (N, TA, Results) TARGET: Blood Units Screened</v>
      </c>
      <c r="P723" s="19" t="str">
        <f t="shared" si="105"/>
        <v>BS_SCREEN (N, TA, Results) TARGET: Blood Units Screened</v>
      </c>
      <c r="Q723" s="19" t="str">
        <f t="shared" si="102"/>
        <v>BS_SCREEN (N, TA, Results) TARGET</v>
      </c>
      <c r="R723" s="19" t="str">
        <f t="shared" si="106"/>
        <v>BS_SCREEN_N_TA_Results_TARGET</v>
      </c>
      <c r="S723" s="19" t="str">
        <f t="shared" si="107"/>
        <v>BS_SCREEN_N_TA_Results_TARGET</v>
      </c>
      <c r="T723" s="19" t="b">
        <f>NOT(ISNA(VLOOKUP(B723,dbcodes!A:B,2,FALSE)))</f>
        <v>1</v>
      </c>
      <c r="U723" s="19" t="str">
        <f>IF(ISNA(VLOOKUP(B723,dbcodes!A:B,2,FALSE)),des!R2790,VLOOKUP(B723,dbcodes!A:B,2,FALSE))</f>
        <v>BS_SCREEN_N_TA_Result_TARGET</v>
      </c>
      <c r="V723" s="20" t="s">
        <v>2307</v>
      </c>
      <c r="W723" s="107">
        <f>IF(ISNA(VLOOKUP(C723,descriptions!A:B,2,FALSE)),des!V8,IF(G723=" TARGET","Target ","")&amp;VLOOKUP(C723,descriptions!A:B,2,FALSE))</f>
        <v>0</v>
      </c>
      <c r="X723" s="20" t="s">
        <v>4</v>
      </c>
      <c r="Y723" s="20" t="s">
        <v>831</v>
      </c>
      <c r="Z723" s="20" t="s">
        <v>836</v>
      </c>
      <c r="AA723" s="20" t="s">
        <v>102</v>
      </c>
      <c r="AB723" s="20" t="s">
        <v>755</v>
      </c>
      <c r="AC723" s="19" t="str">
        <f>IF(AB723&lt;&gt;"",IF(NOT(ISNA(INDEX(os!A:A,MATCH(AB723,os!B:B,0)))),INDEX(os!A:A,MATCH(AB723,os!B:B,0)),"0"),"")</f>
        <v/>
      </c>
      <c r="AD723" s="20" t="s">
        <v>830</v>
      </c>
      <c r="AH723" s="93" t="str">
        <f>IF(NOT(ISNA(VLOOKUP(B:B,ResultsTargets!A:A,1,0))),"TRUE","")</f>
        <v/>
      </c>
      <c r="AI723" s="19" t="str">
        <f>IF(ISNA(VLOOKUP(C723,dim_techarea!A:B,2,FALSE)),"",VLOOKUP(C723,dim_techarea!A:B,2,FALSE))</f>
        <v>BS_SCREEN</v>
      </c>
      <c r="AJ723" s="19" t="str">
        <f>IF(ISNA(VLOOKUP(AI723,dim_techarea!B:C,2,FALSE)),"",VLOOKUP(AI723,dim_techarea!B:C,2,FALSE))</f>
        <v>xVi1gCDe4Oo</v>
      </c>
      <c r="AK723" s="19" t="str">
        <f>IF(ISNA(VLOOKUP(TRIM(G723),dim_targetsresults!A:B,2,FALSE)),"",VLOOKUP(TRIM(G723),dim_targetsresults!A:C,2,FALSE))</f>
        <v>MER Targets</v>
      </c>
      <c r="AL723" s="19" t="str">
        <f>IF(ISNA(VLOOKUP(AK723,dim_targetsresults!B:C,2,FALSE)),"",VLOOKUP(AK723,dim_targetsresults!B:C,2,FALSE))</f>
        <v>W8imnja2Owd</v>
      </c>
      <c r="AM723" s="19" t="str">
        <f>IF(ISNA(VLOOKUP(TRIM(D723),dim_numeratordenominator!A:B,2,FALSE)),"",VLOOKUP(TRIM(D723),dim_numeratordenominator!A:C,2,FALSE))</f>
        <v>Numerator</v>
      </c>
      <c r="AN723" s="19" t="str">
        <f>IF(ISNA(VLOOKUP(AM723,dim_numeratordenominator!B:C,2,FALSE)),"",VLOOKUP(AM723,dim_numeratordenominator!B:C,2,FALSE))</f>
        <v>Som9NRMQqV7</v>
      </c>
      <c r="AO723" s="19" t="str">
        <f>IF(ISNA(VLOOKUP(TRIM(E723),dim_supporttype!A:B,2,FALSE)),"",VLOOKUP(TRIM(E723),dim_supporttype!A:C,2,FALSE))</f>
        <v>TA</v>
      </c>
      <c r="AP723" s="19" t="str">
        <f>IF(ISNA(VLOOKUP(AO723,dim_supporttype!B:C,2,FALSE)),"",VLOOKUP(AO723,dim_supporttype!B:C,2,FALSE))</f>
        <v>cRAGKdWIDn4</v>
      </c>
      <c r="AQ723" s="19" t="str">
        <f>IF(ISNA(VLOOKUP(TRIM(F723),dim_disaggs!A:B,2,FALSE)),"No Disagg",VLOOKUP(TRIM(F723),dim_disaggs!A:B,2,FALSE))</f>
        <v>Results</v>
      </c>
      <c r="AR723" s="19" t="str">
        <f>IF(ISNA(VLOOKUP(AQ723,dim_disaggs!B:C,2,FALSE)),"",VLOOKUP(AQ723,dim_disaggs!B:C,2,FALSE))</f>
        <v>vVHJNM0uehd</v>
      </c>
      <c r="AU723" s="72" t="s">
        <v>755</v>
      </c>
      <c r="AV723" s="73" t="s">
        <v>755</v>
      </c>
      <c r="AW723" s="66" t="s">
        <v>755</v>
      </c>
      <c r="AX723" s="66" t="s">
        <v>755</v>
      </c>
      <c r="BA723" s="105" t="str">
        <f t="shared" si="108"/>
        <v/>
      </c>
      <c r="BB723" s="20" t="str">
        <f t="shared" si="109"/>
        <v/>
      </c>
      <c r="BE723" s="75" t="s">
        <v>755</v>
      </c>
      <c r="BF723" s="73" t="s">
        <v>755</v>
      </c>
      <c r="BG723" s="55" t="s">
        <v>755</v>
      </c>
      <c r="BH723" s="76" t="s">
        <v>755</v>
      </c>
      <c r="BI723" s="20" t="s">
        <v>755</v>
      </c>
      <c r="BJ723" s="20" t="s">
        <v>755</v>
      </c>
      <c r="BK723" s="55" t="s">
        <v>755</v>
      </c>
      <c r="BL723" s="71" t="s">
        <v>755</v>
      </c>
      <c r="BM723" s="77" t="s">
        <v>755</v>
      </c>
      <c r="BN723" s="78" t="s">
        <v>755</v>
      </c>
      <c r="BO723" s="77" t="s">
        <v>755</v>
      </c>
      <c r="BP723" s="78" t="s">
        <v>755</v>
      </c>
    </row>
    <row r="724" spans="1:68" x14ac:dyDescent="0.2">
      <c r="A724" s="20" t="s">
        <v>95</v>
      </c>
      <c r="B724" s="20" t="s">
        <v>966</v>
      </c>
      <c r="C724" s="20" t="s">
        <v>846</v>
      </c>
      <c r="D724" s="20" t="s">
        <v>1</v>
      </c>
      <c r="E724" s="20" t="s">
        <v>78</v>
      </c>
      <c r="G724" s="20" t="s">
        <v>2442</v>
      </c>
      <c r="I724" s="19">
        <f t="shared" si="103"/>
        <v>24</v>
      </c>
      <c r="J724" s="20" t="s">
        <v>755</v>
      </c>
      <c r="K724" s="20" t="s">
        <v>2209</v>
      </c>
      <c r="L724" s="95" t="str">
        <f>IF(M724&lt;&gt;"",IF(NOT(ISNA(INDEX(cc!B:B,MATCH(M724,cc!A:A,0)))),INDEX(cc!B:B,MATCH(M724,cc!A:A,0)),"0"),"")</f>
        <v>default</v>
      </c>
      <c r="M724" s="97" t="s">
        <v>13</v>
      </c>
      <c r="N724" s="28" t="str">
        <f t="shared" si="101"/>
        <v xml:space="preserve"> TARGET</v>
      </c>
      <c r="O724" s="19" t="str">
        <f t="shared" si="104"/>
        <v>BS_SCREEN (N, TA) TARGET: Blood Units Screened</v>
      </c>
      <c r="P724" s="19" t="str">
        <f t="shared" si="105"/>
        <v>BS_SCREEN (N, TA) TARGET: Blood Units Screened</v>
      </c>
      <c r="Q724" s="19" t="str">
        <f t="shared" si="102"/>
        <v>BS_SCREEN (N, TA) TARGET</v>
      </c>
      <c r="R724" s="19" t="str">
        <f t="shared" si="106"/>
        <v>BS_SCREEN_N_TA_TARGET</v>
      </c>
      <c r="S724" s="19" t="str">
        <f t="shared" si="107"/>
        <v>BS_SCREEN_N_TA_TARGET</v>
      </c>
      <c r="T724" s="19" t="b">
        <f>NOT(ISNA(VLOOKUP(B724,dbcodes!A:B,2,FALSE)))</f>
        <v>1</v>
      </c>
      <c r="U724" s="19" t="str">
        <f>IF(ISNA(VLOOKUP(B724,dbcodes!A:B,2,FALSE)),des!R2791,VLOOKUP(B724,dbcodes!A:B,2,FALSE))</f>
        <v>BS_SCREEN_N_TA_TARGET</v>
      </c>
      <c r="V724" s="20" t="s">
        <v>2307</v>
      </c>
      <c r="W724" s="107">
        <f>IF(ISNA(VLOOKUP(C724,descriptions!A:B,2,FALSE)),des!V9,IF(G724=" TARGET","Target ","")&amp;VLOOKUP(C724,descriptions!A:B,2,FALSE))</f>
        <v>0</v>
      </c>
      <c r="X724" s="20" t="s">
        <v>4</v>
      </c>
      <c r="Y724" s="20" t="s">
        <v>831</v>
      </c>
      <c r="Z724" s="20" t="s">
        <v>836</v>
      </c>
      <c r="AA724" s="20" t="s">
        <v>102</v>
      </c>
      <c r="AB724" s="20" t="s">
        <v>755</v>
      </c>
      <c r="AC724" s="19" t="str">
        <f>IF(AB724&lt;&gt;"",IF(NOT(ISNA(INDEX(os!A:A,MATCH(AB724,os!B:B,0)))),INDEX(os!A:A,MATCH(AB724,os!B:B,0)),"0"),"")</f>
        <v/>
      </c>
      <c r="AD724" s="20" t="s">
        <v>830</v>
      </c>
      <c r="AH724" s="93" t="str">
        <f>IF(NOT(ISNA(VLOOKUP(B:B,ResultsTargets!A:A,1,0))),"TRUE","")</f>
        <v/>
      </c>
      <c r="AI724" s="19" t="str">
        <f>IF(ISNA(VLOOKUP(C724,dim_techarea!A:B,2,FALSE)),"",VLOOKUP(C724,dim_techarea!A:B,2,FALSE))</f>
        <v>BS_SCREEN</v>
      </c>
      <c r="AJ724" s="19" t="str">
        <f>IF(ISNA(VLOOKUP(AI724,dim_techarea!B:C,2,FALSE)),"",VLOOKUP(AI724,dim_techarea!B:C,2,FALSE))</f>
        <v>xVi1gCDe4Oo</v>
      </c>
      <c r="AK724" s="19" t="str">
        <f>IF(ISNA(VLOOKUP(TRIM(G724),dim_targetsresults!A:B,2,FALSE)),"",VLOOKUP(TRIM(G724),dim_targetsresults!A:C,2,FALSE))</f>
        <v>MER Targets</v>
      </c>
      <c r="AL724" s="19" t="str">
        <f>IF(ISNA(VLOOKUP(AK724,dim_targetsresults!B:C,2,FALSE)),"",VLOOKUP(AK724,dim_targetsresults!B:C,2,FALSE))</f>
        <v>W8imnja2Owd</v>
      </c>
      <c r="AM724" s="19" t="str">
        <f>IF(ISNA(VLOOKUP(TRIM(D724),dim_numeratordenominator!A:B,2,FALSE)),"",VLOOKUP(TRIM(D724),dim_numeratordenominator!A:C,2,FALSE))</f>
        <v>Numerator</v>
      </c>
      <c r="AN724" s="19" t="str">
        <f>IF(ISNA(VLOOKUP(AM724,dim_numeratordenominator!B:C,2,FALSE)),"",VLOOKUP(AM724,dim_numeratordenominator!B:C,2,FALSE))</f>
        <v>Som9NRMQqV7</v>
      </c>
      <c r="AO724" s="19" t="str">
        <f>IF(ISNA(VLOOKUP(TRIM(E724),dim_supporttype!A:B,2,FALSE)),"",VLOOKUP(TRIM(E724),dim_supporttype!A:C,2,FALSE))</f>
        <v>TA</v>
      </c>
      <c r="AP724" s="19" t="str">
        <f>IF(ISNA(VLOOKUP(AO724,dim_supporttype!B:C,2,FALSE)),"",VLOOKUP(AO724,dim_supporttype!B:C,2,FALSE))</f>
        <v>cRAGKdWIDn4</v>
      </c>
      <c r="AQ724" s="19" t="str">
        <f>IF(ISNA(VLOOKUP(TRIM(F724),dim_disaggs!A:B,2,FALSE)),"No Disagg",VLOOKUP(TRIM(F724),dim_disaggs!A:B,2,FALSE))</f>
        <v>No Disagg</v>
      </c>
      <c r="AR724" s="19" t="str">
        <f>IF(ISNA(VLOOKUP(AQ724,dim_disaggs!B:C,2,FALSE)),"",VLOOKUP(AQ724,dim_disaggs!B:C,2,FALSE))</f>
        <v>werJlVT6sf3</v>
      </c>
      <c r="AU724" s="72" t="s">
        <v>755</v>
      </c>
      <c r="AV724" s="73" t="s">
        <v>755</v>
      </c>
      <c r="AW724" s="66" t="s">
        <v>755</v>
      </c>
      <c r="AX724" s="66" t="s">
        <v>755</v>
      </c>
      <c r="BA724" s="105" t="str">
        <f t="shared" si="108"/>
        <v/>
      </c>
      <c r="BB724" s="20" t="str">
        <f t="shared" si="109"/>
        <v/>
      </c>
      <c r="BE724" s="75" t="s">
        <v>755</v>
      </c>
      <c r="BF724" s="73" t="s">
        <v>755</v>
      </c>
      <c r="BG724" s="55" t="s">
        <v>755</v>
      </c>
      <c r="BH724" s="76" t="s">
        <v>755</v>
      </c>
      <c r="BI724" s="20" t="s">
        <v>755</v>
      </c>
      <c r="BJ724" s="20" t="s">
        <v>755</v>
      </c>
      <c r="BK724" s="55" t="s">
        <v>755</v>
      </c>
      <c r="BL724" s="71" t="s">
        <v>755</v>
      </c>
      <c r="BM724" s="77" t="s">
        <v>755</v>
      </c>
      <c r="BN724" s="78" t="s">
        <v>755</v>
      </c>
      <c r="BO724" s="77" t="s">
        <v>755</v>
      </c>
      <c r="BP724" s="78" t="s">
        <v>755</v>
      </c>
    </row>
    <row r="725" spans="1:68" x14ac:dyDescent="0.2">
      <c r="A725" s="20" t="s">
        <v>95</v>
      </c>
      <c r="B725" s="20" t="s">
        <v>967</v>
      </c>
      <c r="C725" s="20" t="s">
        <v>848</v>
      </c>
      <c r="D725" s="20" t="s">
        <v>1</v>
      </c>
      <c r="E725" s="20" t="s">
        <v>77</v>
      </c>
      <c r="F725" s="20" t="s">
        <v>135</v>
      </c>
      <c r="G725" s="20" t="s">
        <v>20086</v>
      </c>
      <c r="H725" s="20" t="s">
        <v>135</v>
      </c>
      <c r="I725" s="19">
        <f t="shared" si="103"/>
        <v>27</v>
      </c>
      <c r="J725" s="20" t="s">
        <v>755</v>
      </c>
      <c r="K725" s="20" t="s">
        <v>2210</v>
      </c>
      <c r="L725" s="95" t="str">
        <f>IF(M725&lt;&gt;"",IF(NOT(ISNA(INDEX(cc!B:B,MATCH(M725,cc!A:A,0)))),INDEX(cc!B:B,MATCH(M725,cc!A:A,0)),"0"),"")</f>
        <v>Age (0-50+,10) and Sex</v>
      </c>
      <c r="M725" s="97" t="s">
        <v>4004</v>
      </c>
      <c r="N725" s="28" t="str">
        <f t="shared" si="101"/>
        <v/>
      </c>
      <c r="O725" s="19" t="str">
        <f t="shared" si="104"/>
        <v>CARE_COMM (N, DSD, Age/Sex): Support Outside Facility</v>
      </c>
      <c r="P725" s="19" t="str">
        <f t="shared" si="105"/>
        <v>CARE_COMM (N, DSD, Age/Sex): Support Outside Facility</v>
      </c>
      <c r="Q725" s="19" t="str">
        <f t="shared" si="102"/>
        <v>CARE_COMM (N, DSD, Age/Sex)</v>
      </c>
      <c r="R725" s="19" t="str">
        <f t="shared" si="106"/>
        <v>CARE_COMM_N_DSD_Age_Sex</v>
      </c>
      <c r="S725" s="19" t="str">
        <f t="shared" si="107"/>
        <v>CARE_COMM_N_DSD_Age_Sex_</v>
      </c>
      <c r="T725" s="19" t="b">
        <f>NOT(ISNA(VLOOKUP(B725,dbcodes!A:B,2,FALSE)))</f>
        <v>1</v>
      </c>
      <c r="U725" s="19" t="str">
        <f>IF(ISNA(VLOOKUP(B725,dbcodes!A:B,2,FALSE)),des!R2792,VLOOKUP(B725,dbcodes!A:B,2,FALSE))</f>
        <v>CARE_COMM_N_DSD_Age_Sex</v>
      </c>
      <c r="V725" s="20" t="s">
        <v>2308</v>
      </c>
      <c r="W725" s="107">
        <f>IF(ISNA(VLOOKUP(C725,descriptions!A:B,2,FALSE)),des!V10,IF(G725=" TARGET","Target ","")&amp;VLOOKUP(C725,descriptions!A:B,2,FALSE))</f>
        <v>0</v>
      </c>
      <c r="X725" s="20" t="s">
        <v>4</v>
      </c>
      <c r="Y725" s="20" t="s">
        <v>831</v>
      </c>
      <c r="Z725" s="20" t="s">
        <v>836</v>
      </c>
      <c r="AA725" s="20" t="s">
        <v>102</v>
      </c>
      <c r="AB725" s="20" t="s">
        <v>755</v>
      </c>
      <c r="AC725" s="19" t="str">
        <f>IF(AB725&lt;&gt;"",IF(NOT(ISNA(INDEX(os!A:A,MATCH(AB725,os!B:B,0)))),INDEX(os!A:A,MATCH(AB725,os!B:B,0)),"0"),"")</f>
        <v/>
      </c>
      <c r="AD725" s="20" t="s">
        <v>830</v>
      </c>
      <c r="AH725" s="93" t="str">
        <f>IF(NOT(ISNA(VLOOKUP(B:B,ResultsTargets!A:A,1,0))),"TRUE","")</f>
        <v/>
      </c>
      <c r="AI725" s="19" t="str">
        <f>IF(ISNA(VLOOKUP(C725,dim_techarea!A:B,2,FALSE)),"",VLOOKUP(C725,dim_techarea!A:B,2,FALSE))</f>
        <v>CARE_COMM</v>
      </c>
      <c r="AJ725" s="19" t="str">
        <f>IF(ISNA(VLOOKUP(AI725,dim_techarea!B:C,2,FALSE)),"",VLOOKUP(AI725,dim_techarea!B:C,2,FALSE))</f>
        <v>ei2xY01KAln</v>
      </c>
      <c r="AK725" s="19" t="str">
        <f>IF(ISNA(VLOOKUP(TRIM(G725),dim_targetsresults!A:B,2,FALSE)),"",VLOOKUP(TRIM(G725),dim_targetsresults!A:C,2,FALSE))</f>
        <v>MER Results</v>
      </c>
      <c r="AL725" s="19" t="str">
        <f>IF(ISNA(VLOOKUP(AK725,dim_targetsresults!B:C,2,FALSE)),"",VLOOKUP(AK725,dim_targetsresults!B:C,2,FALSE))</f>
        <v>Jh0jDM5yQ2E</v>
      </c>
      <c r="AM725" s="19" t="str">
        <f>IF(ISNA(VLOOKUP(TRIM(D725),dim_numeratordenominator!A:B,2,FALSE)),"",VLOOKUP(TRIM(D725),dim_numeratordenominator!A:C,2,FALSE))</f>
        <v>Numerator</v>
      </c>
      <c r="AN725" s="19" t="str">
        <f>IF(ISNA(VLOOKUP(AM725,dim_numeratordenominator!B:C,2,FALSE)),"",VLOOKUP(AM725,dim_numeratordenominator!B:C,2,FALSE))</f>
        <v>Som9NRMQqV7</v>
      </c>
      <c r="AO725" s="19" t="str">
        <f>IF(ISNA(VLOOKUP(TRIM(E725),dim_supporttype!A:B,2,FALSE)),"",VLOOKUP(TRIM(E725),dim_supporttype!A:C,2,FALSE))</f>
        <v>DSD</v>
      </c>
      <c r="AP725" s="19" t="str">
        <f>IF(ISNA(VLOOKUP(AO725,dim_supporttype!B:C,2,FALSE)),"",VLOOKUP(AO725,dim_supporttype!B:C,2,FALSE))</f>
        <v>iM13vdNLWKb</v>
      </c>
      <c r="AQ725" s="19" t="str">
        <f>IF(ISNA(VLOOKUP(TRIM(F725),dim_disaggs!A:B,2,FALSE)),"No Disagg",VLOOKUP(TRIM(F725),dim_disaggs!A:B,2,FALSE))</f>
        <v>Age/Sex</v>
      </c>
      <c r="AR725" s="19" t="str">
        <f>IF(ISNA(VLOOKUP(AQ725,dim_disaggs!B:C,2,FALSE)),"",VLOOKUP(AQ725,dim_disaggs!B:C,2,FALSE))</f>
        <v>Qbz6SrpmJ1y</v>
      </c>
      <c r="AU725" s="72" t="s">
        <v>755</v>
      </c>
      <c r="AV725" s="73" t="s">
        <v>755</v>
      </c>
      <c r="AW725" s="66" t="s">
        <v>755</v>
      </c>
      <c r="AX725" s="66" t="s">
        <v>755</v>
      </c>
      <c r="BA725" s="105" t="str">
        <f t="shared" si="108"/>
        <v/>
      </c>
      <c r="BB725" s="20" t="str">
        <f t="shared" si="109"/>
        <v/>
      </c>
      <c r="BE725" s="75" t="s">
        <v>755</v>
      </c>
      <c r="BF725" s="73" t="s">
        <v>755</v>
      </c>
      <c r="BG725" s="55" t="s">
        <v>755</v>
      </c>
      <c r="BH725" s="76" t="s">
        <v>755</v>
      </c>
      <c r="BI725" s="20" t="s">
        <v>755</v>
      </c>
      <c r="BJ725" s="20" t="s">
        <v>755</v>
      </c>
      <c r="BK725" s="55" t="s">
        <v>755</v>
      </c>
      <c r="BL725" s="71" t="s">
        <v>755</v>
      </c>
      <c r="BM725" s="77" t="s">
        <v>755</v>
      </c>
      <c r="BN725" s="78" t="s">
        <v>755</v>
      </c>
      <c r="BO725" s="77" t="s">
        <v>755</v>
      </c>
      <c r="BP725" s="78" t="s">
        <v>755</v>
      </c>
    </row>
    <row r="726" spans="1:68" x14ac:dyDescent="0.2">
      <c r="A726" s="20" t="s">
        <v>95</v>
      </c>
      <c r="B726" s="20" t="s">
        <v>973</v>
      </c>
      <c r="C726" s="20" t="s">
        <v>848</v>
      </c>
      <c r="D726" s="20" t="s">
        <v>1</v>
      </c>
      <c r="E726" s="20" t="s">
        <v>78</v>
      </c>
      <c r="F726" s="20" t="s">
        <v>135</v>
      </c>
      <c r="G726" s="20" t="s">
        <v>20086</v>
      </c>
      <c r="H726" s="20" t="s">
        <v>135</v>
      </c>
      <c r="I726" s="19">
        <f t="shared" si="103"/>
        <v>26</v>
      </c>
      <c r="J726" s="20" t="s">
        <v>755</v>
      </c>
      <c r="K726" s="20" t="s">
        <v>2210</v>
      </c>
      <c r="L726" s="95" t="str">
        <f>IF(M726&lt;&gt;"",IF(NOT(ISNA(INDEX(cc!B:B,MATCH(M726,cc!A:A,0)))),INDEX(cc!B:B,MATCH(M726,cc!A:A,0)),"0"),"")</f>
        <v>Age (0-50+,10) and Sex</v>
      </c>
      <c r="M726" s="97" t="s">
        <v>4004</v>
      </c>
      <c r="N726" s="28" t="str">
        <f t="shared" si="101"/>
        <v/>
      </c>
      <c r="O726" s="19" t="str">
        <f t="shared" si="104"/>
        <v>CARE_COMM (N, TA, Age/Sex): Support Outside Facility</v>
      </c>
      <c r="P726" s="19" t="str">
        <f t="shared" si="105"/>
        <v>CARE_COMM (N, TA, Age/Sex): Support Outside Facility</v>
      </c>
      <c r="Q726" s="19" t="str">
        <f t="shared" si="102"/>
        <v>CARE_COMM (N, TA, Age/Sex)</v>
      </c>
      <c r="R726" s="19" t="str">
        <f t="shared" si="106"/>
        <v>CARE_COMM_N_TA_Age_Sex</v>
      </c>
      <c r="S726" s="19" t="str">
        <f t="shared" si="107"/>
        <v>CARE_COMM_N_TA_Age_Sex_</v>
      </c>
      <c r="T726" s="19" t="b">
        <f>NOT(ISNA(VLOOKUP(B726,dbcodes!A:B,2,FALSE)))</f>
        <v>1</v>
      </c>
      <c r="U726" s="19" t="str">
        <f>IF(ISNA(VLOOKUP(B726,dbcodes!A:B,2,FALSE)),des!R2793,VLOOKUP(B726,dbcodes!A:B,2,FALSE))</f>
        <v>CARE_COMM_N_TA_Age_Sex</v>
      </c>
      <c r="V726" s="20" t="s">
        <v>2308</v>
      </c>
      <c r="W726" s="107">
        <f>IF(ISNA(VLOOKUP(C726,descriptions!A:B,2,FALSE)),des!V11,IF(G726=" TARGET","Target ","")&amp;VLOOKUP(C726,descriptions!A:B,2,FALSE))</f>
        <v>0</v>
      </c>
      <c r="X726" s="20" t="s">
        <v>4</v>
      </c>
      <c r="Y726" s="20" t="s">
        <v>831</v>
      </c>
      <c r="Z726" s="20" t="s">
        <v>836</v>
      </c>
      <c r="AA726" s="20" t="s">
        <v>102</v>
      </c>
      <c r="AB726" s="20" t="s">
        <v>755</v>
      </c>
      <c r="AC726" s="19" t="str">
        <f>IF(AB726&lt;&gt;"",IF(NOT(ISNA(INDEX(os!A:A,MATCH(AB726,os!B:B,0)))),INDEX(os!A:A,MATCH(AB726,os!B:B,0)),"0"),"")</f>
        <v/>
      </c>
      <c r="AD726" s="20" t="s">
        <v>830</v>
      </c>
      <c r="AH726" s="93" t="str">
        <f>IF(NOT(ISNA(VLOOKUP(B:B,ResultsTargets!A:A,1,0))),"TRUE","")</f>
        <v/>
      </c>
      <c r="AI726" s="19" t="str">
        <f>IF(ISNA(VLOOKUP(C726,dim_techarea!A:B,2,FALSE)),"",VLOOKUP(C726,dim_techarea!A:B,2,FALSE))</f>
        <v>CARE_COMM</v>
      </c>
      <c r="AJ726" s="19" t="str">
        <f>IF(ISNA(VLOOKUP(AI726,dim_techarea!B:C,2,FALSE)),"",VLOOKUP(AI726,dim_techarea!B:C,2,FALSE))</f>
        <v>ei2xY01KAln</v>
      </c>
      <c r="AK726" s="19" t="str">
        <f>IF(ISNA(VLOOKUP(TRIM(G726),dim_targetsresults!A:B,2,FALSE)),"",VLOOKUP(TRIM(G726),dim_targetsresults!A:C,2,FALSE))</f>
        <v>MER Results</v>
      </c>
      <c r="AL726" s="19" t="str">
        <f>IF(ISNA(VLOOKUP(AK726,dim_targetsresults!B:C,2,FALSE)),"",VLOOKUP(AK726,dim_targetsresults!B:C,2,FALSE))</f>
        <v>Jh0jDM5yQ2E</v>
      </c>
      <c r="AM726" s="19" t="str">
        <f>IF(ISNA(VLOOKUP(TRIM(D726),dim_numeratordenominator!A:B,2,FALSE)),"",VLOOKUP(TRIM(D726),dim_numeratordenominator!A:C,2,FALSE))</f>
        <v>Numerator</v>
      </c>
      <c r="AN726" s="19" t="str">
        <f>IF(ISNA(VLOOKUP(AM726,dim_numeratordenominator!B:C,2,FALSE)),"",VLOOKUP(AM726,dim_numeratordenominator!B:C,2,FALSE))</f>
        <v>Som9NRMQqV7</v>
      </c>
      <c r="AO726" s="19" t="str">
        <f>IF(ISNA(VLOOKUP(TRIM(E726),dim_supporttype!A:B,2,FALSE)),"",VLOOKUP(TRIM(E726),dim_supporttype!A:C,2,FALSE))</f>
        <v>TA</v>
      </c>
      <c r="AP726" s="19" t="str">
        <f>IF(ISNA(VLOOKUP(AO726,dim_supporttype!B:C,2,FALSE)),"",VLOOKUP(AO726,dim_supporttype!B:C,2,FALSE))</f>
        <v>cRAGKdWIDn4</v>
      </c>
      <c r="AQ726" s="19" t="str">
        <f>IF(ISNA(VLOOKUP(TRIM(F726),dim_disaggs!A:B,2,FALSE)),"No Disagg",VLOOKUP(TRIM(F726),dim_disaggs!A:B,2,FALSE))</f>
        <v>Age/Sex</v>
      </c>
      <c r="AR726" s="19" t="str">
        <f>IF(ISNA(VLOOKUP(AQ726,dim_disaggs!B:C,2,FALSE)),"",VLOOKUP(AQ726,dim_disaggs!B:C,2,FALSE))</f>
        <v>Qbz6SrpmJ1y</v>
      </c>
      <c r="AU726" s="72" t="s">
        <v>755</v>
      </c>
      <c r="AV726" s="73" t="s">
        <v>755</v>
      </c>
      <c r="AW726" s="66" t="s">
        <v>755</v>
      </c>
      <c r="AX726" s="66" t="s">
        <v>755</v>
      </c>
      <c r="BA726" s="105" t="str">
        <f t="shared" si="108"/>
        <v/>
      </c>
      <c r="BB726" s="20" t="str">
        <f t="shared" si="109"/>
        <v/>
      </c>
      <c r="BE726" s="75" t="s">
        <v>755</v>
      </c>
      <c r="BF726" s="73" t="s">
        <v>755</v>
      </c>
      <c r="BG726" s="55" t="s">
        <v>755</v>
      </c>
      <c r="BH726" s="76" t="s">
        <v>755</v>
      </c>
      <c r="BI726" s="20" t="s">
        <v>755</v>
      </c>
      <c r="BJ726" s="20" t="s">
        <v>755</v>
      </c>
      <c r="BK726" s="55" t="s">
        <v>755</v>
      </c>
      <c r="BL726" s="71" t="s">
        <v>755</v>
      </c>
      <c r="BM726" s="77" t="s">
        <v>755</v>
      </c>
      <c r="BN726" s="78" t="s">
        <v>755</v>
      </c>
      <c r="BO726" s="77" t="s">
        <v>755</v>
      </c>
      <c r="BP726" s="78" t="s">
        <v>755</v>
      </c>
    </row>
    <row r="727" spans="1:68" x14ac:dyDescent="0.2">
      <c r="A727" s="20" t="s">
        <v>95</v>
      </c>
      <c r="B727" s="20" t="s">
        <v>971</v>
      </c>
      <c r="C727" s="20" t="s">
        <v>848</v>
      </c>
      <c r="D727" s="20" t="s">
        <v>1</v>
      </c>
      <c r="E727" s="20" t="s">
        <v>77</v>
      </c>
      <c r="G727" s="20" t="s">
        <v>20086</v>
      </c>
      <c r="I727" s="19">
        <f t="shared" si="103"/>
        <v>18</v>
      </c>
      <c r="J727" s="20" t="s">
        <v>755</v>
      </c>
      <c r="K727" s="20" t="s">
        <v>2210</v>
      </c>
      <c r="L727" s="95" t="str">
        <f>IF(M727&lt;&gt;"",IF(NOT(ISNA(INDEX(cc!B:B,MATCH(M727,cc!A:A,0)))),INDEX(cc!B:B,MATCH(M727,cc!A:A,0)),"0"),"")</f>
        <v>default</v>
      </c>
      <c r="M727" s="97" t="s">
        <v>13</v>
      </c>
      <c r="N727" s="28" t="str">
        <f t="shared" si="101"/>
        <v/>
      </c>
      <c r="O727" s="19" t="str">
        <f t="shared" si="104"/>
        <v>CARE_COMM (N, DSD): Support Outside Facility</v>
      </c>
      <c r="P727" s="19" t="str">
        <f t="shared" si="105"/>
        <v>CARE_COMM (N, DSD): Support Outside Facility</v>
      </c>
      <c r="Q727" s="19" t="str">
        <f t="shared" si="102"/>
        <v>CARE_COMM (N, DSD)</v>
      </c>
      <c r="R727" s="19" t="str">
        <f t="shared" si="106"/>
        <v>CARE_COMM_N_DSD</v>
      </c>
      <c r="S727" s="19" t="str">
        <f t="shared" si="107"/>
        <v>CARE_COMM_N_DSD_</v>
      </c>
      <c r="T727" s="19" t="b">
        <f>NOT(ISNA(VLOOKUP(B727,dbcodes!A:B,2,FALSE)))</f>
        <v>1</v>
      </c>
      <c r="U727" s="19" t="str">
        <f>IF(ISNA(VLOOKUP(B727,dbcodes!A:B,2,FALSE)),des!R2794,VLOOKUP(B727,dbcodes!A:B,2,FALSE))</f>
        <v>CARE_COMM_N_DSD</v>
      </c>
      <c r="V727" s="20" t="s">
        <v>2308</v>
      </c>
      <c r="W727" s="107">
        <f>IF(ISNA(VLOOKUP(C727,descriptions!A:B,2,FALSE)),des!V12,IF(G727=" TARGET","Target ","")&amp;VLOOKUP(C727,descriptions!A:B,2,FALSE))</f>
        <v>0</v>
      </c>
      <c r="X727" s="20" t="s">
        <v>4</v>
      </c>
      <c r="Y727" s="20" t="s">
        <v>831</v>
      </c>
      <c r="Z727" s="20" t="s">
        <v>836</v>
      </c>
      <c r="AA727" s="20" t="s">
        <v>102</v>
      </c>
      <c r="AB727" s="20" t="s">
        <v>755</v>
      </c>
      <c r="AC727" s="19" t="str">
        <f>IF(AB727&lt;&gt;"",IF(NOT(ISNA(INDEX(os!A:A,MATCH(AB727,os!B:B,0)))),INDEX(os!A:A,MATCH(AB727,os!B:B,0)),"0"),"")</f>
        <v/>
      </c>
      <c r="AD727" s="20" t="s">
        <v>830</v>
      </c>
      <c r="AH727" s="93" t="str">
        <f>IF(NOT(ISNA(VLOOKUP(B:B,ResultsTargets!A:A,1,0))),"TRUE","")</f>
        <v/>
      </c>
      <c r="AI727" s="19" t="str">
        <f>IF(ISNA(VLOOKUP(C727,dim_techarea!A:B,2,FALSE)),"",VLOOKUP(C727,dim_techarea!A:B,2,FALSE))</f>
        <v>CARE_COMM</v>
      </c>
      <c r="AJ727" s="19" t="str">
        <f>IF(ISNA(VLOOKUP(AI727,dim_techarea!B:C,2,FALSE)),"",VLOOKUP(AI727,dim_techarea!B:C,2,FALSE))</f>
        <v>ei2xY01KAln</v>
      </c>
      <c r="AK727" s="19" t="str">
        <f>IF(ISNA(VLOOKUP(TRIM(G727),dim_targetsresults!A:B,2,FALSE)),"",VLOOKUP(TRIM(G727),dim_targetsresults!A:C,2,FALSE))</f>
        <v>MER Results</v>
      </c>
      <c r="AL727" s="19" t="str">
        <f>IF(ISNA(VLOOKUP(AK727,dim_targetsresults!B:C,2,FALSE)),"",VLOOKUP(AK727,dim_targetsresults!B:C,2,FALSE))</f>
        <v>Jh0jDM5yQ2E</v>
      </c>
      <c r="AM727" s="19" t="str">
        <f>IF(ISNA(VLOOKUP(TRIM(D727),dim_numeratordenominator!A:B,2,FALSE)),"",VLOOKUP(TRIM(D727),dim_numeratordenominator!A:C,2,FALSE))</f>
        <v>Numerator</v>
      </c>
      <c r="AN727" s="19" t="str">
        <f>IF(ISNA(VLOOKUP(AM727,dim_numeratordenominator!B:C,2,FALSE)),"",VLOOKUP(AM727,dim_numeratordenominator!B:C,2,FALSE))</f>
        <v>Som9NRMQqV7</v>
      </c>
      <c r="AO727" s="19" t="str">
        <f>IF(ISNA(VLOOKUP(TRIM(E727),dim_supporttype!A:B,2,FALSE)),"",VLOOKUP(TRIM(E727),dim_supporttype!A:C,2,FALSE))</f>
        <v>DSD</v>
      </c>
      <c r="AP727" s="19" t="str">
        <f>IF(ISNA(VLOOKUP(AO727,dim_supporttype!B:C,2,FALSE)),"",VLOOKUP(AO727,dim_supporttype!B:C,2,FALSE))</f>
        <v>iM13vdNLWKb</v>
      </c>
      <c r="AQ727" s="19" t="str">
        <f>IF(ISNA(VLOOKUP(TRIM(F727),dim_disaggs!A:B,2,FALSE)),"No Disagg",VLOOKUP(TRIM(F727),dim_disaggs!A:B,2,FALSE))</f>
        <v>No Disagg</v>
      </c>
      <c r="AR727" s="19" t="str">
        <f>IF(ISNA(VLOOKUP(AQ727,dim_disaggs!B:C,2,FALSE)),"",VLOOKUP(AQ727,dim_disaggs!B:C,2,FALSE))</f>
        <v>werJlVT6sf3</v>
      </c>
      <c r="AU727" s="72" t="s">
        <v>755</v>
      </c>
      <c r="AV727" s="73" t="s">
        <v>755</v>
      </c>
      <c r="AW727" s="66" t="s">
        <v>755</v>
      </c>
      <c r="AX727" s="66" t="s">
        <v>755</v>
      </c>
      <c r="BA727" s="105" t="str">
        <f t="shared" si="108"/>
        <v>Top Level Numerator</v>
      </c>
      <c r="BB727" s="20" t="str">
        <f t="shared" si="109"/>
        <v>PE5QVF0w4xj</v>
      </c>
      <c r="BC727" s="20" t="s">
        <v>25706</v>
      </c>
      <c r="BD727" s="20" t="s">
        <v>25707</v>
      </c>
      <c r="BE727" s="75" t="s">
        <v>21240</v>
      </c>
      <c r="BF727" s="73" t="s">
        <v>21241</v>
      </c>
      <c r="BG727" s="55" t="s">
        <v>755</v>
      </c>
      <c r="BH727" s="76" t="s">
        <v>755</v>
      </c>
      <c r="BI727" s="20" t="s">
        <v>755</v>
      </c>
      <c r="BJ727" s="20" t="s">
        <v>755</v>
      </c>
      <c r="BK727" s="55" t="s">
        <v>755</v>
      </c>
      <c r="BL727" s="71" t="s">
        <v>755</v>
      </c>
      <c r="BM727" s="77" t="s">
        <v>755</v>
      </c>
      <c r="BN727" s="78" t="s">
        <v>755</v>
      </c>
      <c r="BO727" s="77" t="s">
        <v>755</v>
      </c>
      <c r="BP727" s="78" t="s">
        <v>755</v>
      </c>
    </row>
    <row r="728" spans="1:68" x14ac:dyDescent="0.2">
      <c r="A728" s="20" t="s">
        <v>95</v>
      </c>
      <c r="B728" s="20" t="s">
        <v>977</v>
      </c>
      <c r="C728" s="20" t="s">
        <v>848</v>
      </c>
      <c r="D728" s="20" t="s">
        <v>1</v>
      </c>
      <c r="E728" s="20" t="s">
        <v>78</v>
      </c>
      <c r="G728" s="20" t="s">
        <v>20086</v>
      </c>
      <c r="I728" s="19">
        <f t="shared" si="103"/>
        <v>17</v>
      </c>
      <c r="J728" s="20" t="s">
        <v>755</v>
      </c>
      <c r="K728" s="20" t="s">
        <v>2210</v>
      </c>
      <c r="L728" s="95" t="str">
        <f>IF(M728&lt;&gt;"",IF(NOT(ISNA(INDEX(cc!B:B,MATCH(M728,cc!A:A,0)))),INDEX(cc!B:B,MATCH(M728,cc!A:A,0)),"0"),"")</f>
        <v>default</v>
      </c>
      <c r="M728" s="97" t="s">
        <v>13</v>
      </c>
      <c r="N728" s="28" t="str">
        <f t="shared" si="101"/>
        <v/>
      </c>
      <c r="O728" s="19" t="str">
        <f t="shared" si="104"/>
        <v>CARE_COMM (N, TA): Support Outside Facility</v>
      </c>
      <c r="P728" s="19" t="str">
        <f t="shared" si="105"/>
        <v>CARE_COMM (N, TA): Support Outside Facility</v>
      </c>
      <c r="Q728" s="19" t="str">
        <f t="shared" si="102"/>
        <v>CARE_COMM (N, TA)</v>
      </c>
      <c r="R728" s="19" t="str">
        <f t="shared" si="106"/>
        <v>CARE_COMM_N_TA</v>
      </c>
      <c r="S728" s="19" t="str">
        <f t="shared" si="107"/>
        <v>CARE_COMM_N_TA_</v>
      </c>
      <c r="T728" s="19" t="b">
        <f>NOT(ISNA(VLOOKUP(B728,dbcodes!A:B,2,FALSE)))</f>
        <v>1</v>
      </c>
      <c r="U728" s="19" t="str">
        <f>IF(ISNA(VLOOKUP(B728,dbcodes!A:B,2,FALSE)),des!R2795,VLOOKUP(B728,dbcodes!A:B,2,FALSE))</f>
        <v>CARE_COMM_N_TA</v>
      </c>
      <c r="V728" s="20" t="s">
        <v>2308</v>
      </c>
      <c r="W728" s="107">
        <f>IF(ISNA(VLOOKUP(C728,descriptions!A:B,2,FALSE)),des!V13,IF(G728=" TARGET","Target ","")&amp;VLOOKUP(C728,descriptions!A:B,2,FALSE))</f>
        <v>0</v>
      </c>
      <c r="X728" s="20" t="s">
        <v>4</v>
      </c>
      <c r="Y728" s="20" t="s">
        <v>831</v>
      </c>
      <c r="Z728" s="20" t="s">
        <v>836</v>
      </c>
      <c r="AA728" s="20" t="s">
        <v>102</v>
      </c>
      <c r="AB728" s="20" t="s">
        <v>755</v>
      </c>
      <c r="AC728" s="19" t="str">
        <f>IF(AB728&lt;&gt;"",IF(NOT(ISNA(INDEX(os!A:A,MATCH(AB728,os!B:B,0)))),INDEX(os!A:A,MATCH(AB728,os!B:B,0)),"0"),"")</f>
        <v/>
      </c>
      <c r="AD728" s="20" t="s">
        <v>830</v>
      </c>
      <c r="AH728" s="93" t="str">
        <f>IF(NOT(ISNA(VLOOKUP(B:B,ResultsTargets!A:A,1,0))),"TRUE","")</f>
        <v/>
      </c>
      <c r="AI728" s="19" t="str">
        <f>IF(ISNA(VLOOKUP(C728,dim_techarea!A:B,2,FALSE)),"",VLOOKUP(C728,dim_techarea!A:B,2,FALSE))</f>
        <v>CARE_COMM</v>
      </c>
      <c r="AJ728" s="19" t="str">
        <f>IF(ISNA(VLOOKUP(AI728,dim_techarea!B:C,2,FALSE)),"",VLOOKUP(AI728,dim_techarea!B:C,2,FALSE))</f>
        <v>ei2xY01KAln</v>
      </c>
      <c r="AK728" s="19" t="str">
        <f>IF(ISNA(VLOOKUP(TRIM(G728),dim_targetsresults!A:B,2,FALSE)),"",VLOOKUP(TRIM(G728),dim_targetsresults!A:C,2,FALSE))</f>
        <v>MER Results</v>
      </c>
      <c r="AL728" s="19" t="str">
        <f>IF(ISNA(VLOOKUP(AK728,dim_targetsresults!B:C,2,FALSE)),"",VLOOKUP(AK728,dim_targetsresults!B:C,2,FALSE))</f>
        <v>Jh0jDM5yQ2E</v>
      </c>
      <c r="AM728" s="19" t="str">
        <f>IF(ISNA(VLOOKUP(TRIM(D728),dim_numeratordenominator!A:B,2,FALSE)),"",VLOOKUP(TRIM(D728),dim_numeratordenominator!A:C,2,FALSE))</f>
        <v>Numerator</v>
      </c>
      <c r="AN728" s="19" t="str">
        <f>IF(ISNA(VLOOKUP(AM728,dim_numeratordenominator!B:C,2,FALSE)),"",VLOOKUP(AM728,dim_numeratordenominator!B:C,2,FALSE))</f>
        <v>Som9NRMQqV7</v>
      </c>
      <c r="AO728" s="19" t="str">
        <f>IF(ISNA(VLOOKUP(TRIM(E728),dim_supporttype!A:B,2,FALSE)),"",VLOOKUP(TRIM(E728),dim_supporttype!A:C,2,FALSE))</f>
        <v>TA</v>
      </c>
      <c r="AP728" s="19" t="str">
        <f>IF(ISNA(VLOOKUP(AO728,dim_supporttype!B:C,2,FALSE)),"",VLOOKUP(AO728,dim_supporttype!B:C,2,FALSE))</f>
        <v>cRAGKdWIDn4</v>
      </c>
      <c r="AQ728" s="19" t="str">
        <f>IF(ISNA(VLOOKUP(TRIM(F728),dim_disaggs!A:B,2,FALSE)),"No Disagg",VLOOKUP(TRIM(F728),dim_disaggs!A:B,2,FALSE))</f>
        <v>No Disagg</v>
      </c>
      <c r="AR728" s="19" t="str">
        <f>IF(ISNA(VLOOKUP(AQ728,dim_disaggs!B:C,2,FALSE)),"",VLOOKUP(AQ728,dim_disaggs!B:C,2,FALSE))</f>
        <v>werJlVT6sf3</v>
      </c>
      <c r="AU728" s="72" t="s">
        <v>755</v>
      </c>
      <c r="AV728" s="73" t="s">
        <v>755</v>
      </c>
      <c r="AW728" s="66" t="s">
        <v>755</v>
      </c>
      <c r="AX728" s="66" t="s">
        <v>755</v>
      </c>
      <c r="BA728" s="105" t="str">
        <f t="shared" si="108"/>
        <v>Top Level Numerator</v>
      </c>
      <c r="BB728" s="20" t="str">
        <f t="shared" si="109"/>
        <v>PE5QVF0w4xj</v>
      </c>
      <c r="BC728" s="20" t="s">
        <v>25706</v>
      </c>
      <c r="BD728" s="20" t="s">
        <v>25707</v>
      </c>
      <c r="BE728" s="75" t="s">
        <v>21240</v>
      </c>
      <c r="BF728" s="73" t="s">
        <v>21241</v>
      </c>
      <c r="BG728" s="55" t="s">
        <v>755</v>
      </c>
      <c r="BH728" s="76" t="s">
        <v>755</v>
      </c>
      <c r="BI728" s="20" t="s">
        <v>755</v>
      </c>
      <c r="BJ728" s="20" t="s">
        <v>755</v>
      </c>
      <c r="BK728" s="55" t="s">
        <v>755</v>
      </c>
      <c r="BL728" s="71" t="s">
        <v>755</v>
      </c>
      <c r="BM728" s="77" t="s">
        <v>755</v>
      </c>
      <c r="BN728" s="78" t="s">
        <v>755</v>
      </c>
      <c r="BO728" s="77" t="s">
        <v>755</v>
      </c>
      <c r="BP728" s="78" t="s">
        <v>755</v>
      </c>
    </row>
    <row r="729" spans="1:68" x14ac:dyDescent="0.2">
      <c r="A729" s="20" t="s">
        <v>95</v>
      </c>
      <c r="B729" s="20" t="s">
        <v>969</v>
      </c>
      <c r="C729" s="20" t="s">
        <v>848</v>
      </c>
      <c r="D729" s="20" t="s">
        <v>1</v>
      </c>
      <c r="E729" s="20" t="s">
        <v>264</v>
      </c>
      <c r="G729" s="20" t="s">
        <v>20086</v>
      </c>
      <c r="I729" s="19">
        <f t="shared" si="103"/>
        <v>28</v>
      </c>
      <c r="J729" s="20" t="s">
        <v>755</v>
      </c>
      <c r="K729" s="20" t="s">
        <v>2210</v>
      </c>
      <c r="L729" s="95" t="str">
        <f>IF(M729&lt;&gt;"",IF(NOT(ISNA(INDEX(cc!B:B,MATCH(M729,cc!A:A,0)))),INDEX(cc!B:B,MATCH(M729,cc!A:A,0)),"0"),"")</f>
        <v>default</v>
      </c>
      <c r="M729" s="97" t="s">
        <v>13</v>
      </c>
      <c r="N729" s="28" t="str">
        <f t="shared" si="101"/>
        <v/>
      </c>
      <c r="O729" s="19" t="str">
        <f t="shared" si="104"/>
        <v>CARE_COMM (N, DSD_NARRATIVE): Support Outside Facility</v>
      </c>
      <c r="P729" s="19" t="str">
        <f t="shared" si="105"/>
        <v>CARE_COMM (N, DSD_NARRATIVE): Support Outside Facility</v>
      </c>
      <c r="Q729" s="19" t="str">
        <f t="shared" si="102"/>
        <v>CARE_COMM (N, DSD_NARRATIVE)</v>
      </c>
      <c r="R729" s="19" t="str">
        <f t="shared" si="106"/>
        <v>CARE_COMM_N_DSD_NARRATIVE</v>
      </c>
      <c r="S729" s="19" t="str">
        <f t="shared" si="107"/>
        <v>CARE_COMM_N_DSD_NARRATIVE_</v>
      </c>
      <c r="T729" s="19" t="b">
        <f>NOT(ISNA(VLOOKUP(B729,dbcodes!A:B,2,FALSE)))</f>
        <v>1</v>
      </c>
      <c r="U729" s="19" t="str">
        <f>IF(ISNA(VLOOKUP(B729,dbcodes!A:B,2,FALSE)),des!R2796,VLOOKUP(B729,dbcodes!A:B,2,FALSE))</f>
        <v>CARE_COMM_N_DSD_NARRATIVE</v>
      </c>
      <c r="V729" s="20" t="s">
        <v>2308</v>
      </c>
      <c r="W729" s="107">
        <f>IF(ISNA(VLOOKUP(C729,descriptions!A:B,2,FALSE)),des!V14,IF(G729=" TARGET","Target ","")&amp;VLOOKUP(C729,descriptions!A:B,2,FALSE))</f>
        <v>0</v>
      </c>
      <c r="X729" s="20" t="s">
        <v>9</v>
      </c>
      <c r="Y729" s="20" t="s">
        <v>831</v>
      </c>
      <c r="Z729" s="20" t="s">
        <v>836</v>
      </c>
      <c r="AA729" s="20" t="s">
        <v>4121</v>
      </c>
      <c r="AB729" s="20" t="s">
        <v>755</v>
      </c>
      <c r="AC729" s="19" t="str">
        <f>IF(AB729&lt;&gt;"",IF(NOT(ISNA(INDEX(os!A:A,MATCH(AB729,os!B:B,0)))),INDEX(os!A:A,MATCH(AB729,os!B:B,0)),"0"),"")</f>
        <v/>
      </c>
      <c r="AD729" s="20" t="s">
        <v>830</v>
      </c>
      <c r="AH729" s="93" t="str">
        <f>IF(NOT(ISNA(VLOOKUP(B:B,ResultsTargets!A:A,1,0))),"TRUE","")</f>
        <v/>
      </c>
      <c r="AI729" s="19" t="str">
        <f>IF(ISNA(VLOOKUP(C729,dim_techarea!A:B,2,FALSE)),"",VLOOKUP(C729,dim_techarea!A:B,2,FALSE))</f>
        <v>CARE_COMM</v>
      </c>
      <c r="AJ729" s="19" t="str">
        <f>IF(ISNA(VLOOKUP(AI729,dim_techarea!B:C,2,FALSE)),"",VLOOKUP(AI729,dim_techarea!B:C,2,FALSE))</f>
        <v>ei2xY01KAln</v>
      </c>
      <c r="AK729" s="19" t="str">
        <f>IF(ISNA(VLOOKUP(TRIM(G729),dim_targetsresults!A:B,2,FALSE)),"",VLOOKUP(TRIM(G729),dim_targetsresults!A:C,2,FALSE))</f>
        <v>MER Results</v>
      </c>
      <c r="AL729" s="19" t="str">
        <f>IF(ISNA(VLOOKUP(AK729,dim_targetsresults!B:C,2,FALSE)),"",VLOOKUP(AK729,dim_targetsresults!B:C,2,FALSE))</f>
        <v>Jh0jDM5yQ2E</v>
      </c>
      <c r="AM729" s="19" t="str">
        <f>IF(ISNA(VLOOKUP(TRIM(D729),dim_numeratordenominator!A:B,2,FALSE)),"",VLOOKUP(TRIM(D729),dim_numeratordenominator!A:C,2,FALSE))</f>
        <v>Numerator</v>
      </c>
      <c r="AN729" s="19" t="str">
        <f>IF(ISNA(VLOOKUP(AM729,dim_numeratordenominator!B:C,2,FALSE)),"",VLOOKUP(AM729,dim_numeratordenominator!B:C,2,FALSE))</f>
        <v>Som9NRMQqV7</v>
      </c>
      <c r="AO729" s="19" t="str">
        <f>IF(ISNA(VLOOKUP(TRIM(E729),dim_supporttype!A:B,2,FALSE)),"",VLOOKUP(TRIM(E729),dim_supporttype!A:C,2,FALSE))</f>
        <v>DSD Narratives</v>
      </c>
      <c r="AP729" s="19" t="str">
        <f>IF(ISNA(VLOOKUP(AO729,dim_supporttype!B:C,2,FALSE)),"",VLOOKUP(AO729,dim_supporttype!B:C,2,FALSE))</f>
        <v>ySGf8v2q9Rm</v>
      </c>
      <c r="AQ729" s="19" t="str">
        <f>IF(ISNA(VLOOKUP(TRIM(F729),dim_disaggs!A:B,2,FALSE)),"No Disagg",VLOOKUP(TRIM(F729),dim_disaggs!A:B,2,FALSE))</f>
        <v>No Disagg</v>
      </c>
      <c r="AR729" s="19" t="str">
        <f>IF(ISNA(VLOOKUP(AQ729,dim_disaggs!B:C,2,FALSE)),"",VLOOKUP(AQ729,dim_disaggs!B:C,2,FALSE))</f>
        <v>werJlVT6sf3</v>
      </c>
      <c r="AU729" s="72" t="s">
        <v>755</v>
      </c>
      <c r="AV729" s="73" t="s">
        <v>755</v>
      </c>
      <c r="AW729" s="66" t="s">
        <v>755</v>
      </c>
      <c r="AX729" s="66" t="s">
        <v>755</v>
      </c>
      <c r="BA729" s="105" t="str">
        <f t="shared" si="108"/>
        <v/>
      </c>
      <c r="BB729" s="20" t="str">
        <f t="shared" si="109"/>
        <v/>
      </c>
      <c r="BE729" s="75" t="s">
        <v>755</v>
      </c>
      <c r="BF729" s="73" t="s">
        <v>755</v>
      </c>
      <c r="BG729" s="55" t="s">
        <v>755</v>
      </c>
      <c r="BH729" s="76" t="s">
        <v>755</v>
      </c>
      <c r="BI729" s="20" t="s">
        <v>755</v>
      </c>
      <c r="BJ729" s="20" t="s">
        <v>755</v>
      </c>
      <c r="BK729" s="55" t="s">
        <v>755</v>
      </c>
      <c r="BL729" s="71" t="s">
        <v>755</v>
      </c>
      <c r="BM729" s="77" t="s">
        <v>755</v>
      </c>
      <c r="BN729" s="78" t="s">
        <v>755</v>
      </c>
      <c r="BO729" s="77" t="s">
        <v>755</v>
      </c>
      <c r="BP729" s="78" t="s">
        <v>755</v>
      </c>
    </row>
    <row r="730" spans="1:68" x14ac:dyDescent="0.2">
      <c r="A730" s="20" t="s">
        <v>95</v>
      </c>
      <c r="B730" s="20" t="s">
        <v>975</v>
      </c>
      <c r="C730" s="20" t="s">
        <v>848</v>
      </c>
      <c r="D730" s="20" t="s">
        <v>1</v>
      </c>
      <c r="E730" s="20" t="s">
        <v>265</v>
      </c>
      <c r="G730" s="20" t="s">
        <v>20086</v>
      </c>
      <c r="I730" s="19">
        <f t="shared" si="103"/>
        <v>27</v>
      </c>
      <c r="J730" s="20" t="s">
        <v>755</v>
      </c>
      <c r="K730" s="20" t="s">
        <v>2210</v>
      </c>
      <c r="L730" s="95" t="str">
        <f>IF(M730&lt;&gt;"",IF(NOT(ISNA(INDEX(cc!B:B,MATCH(M730,cc!A:A,0)))),INDEX(cc!B:B,MATCH(M730,cc!A:A,0)),"0"),"")</f>
        <v>default</v>
      </c>
      <c r="M730" s="97" t="s">
        <v>13</v>
      </c>
      <c r="N730" s="28" t="str">
        <f t="shared" si="101"/>
        <v/>
      </c>
      <c r="O730" s="19" t="str">
        <f t="shared" si="104"/>
        <v>CARE_COMM (N, TA_NARRATIVE): Support Outside Facility</v>
      </c>
      <c r="P730" s="19" t="str">
        <f t="shared" si="105"/>
        <v>CARE_COMM (N, TA_NARRATIVE): Support Outside Facility</v>
      </c>
      <c r="Q730" s="19" t="str">
        <f t="shared" si="102"/>
        <v>CARE_COMM (N, TA_NARRATIVE)</v>
      </c>
      <c r="R730" s="19" t="str">
        <f t="shared" si="106"/>
        <v>CARE_COMM_N_TA_NARRATIVE</v>
      </c>
      <c r="S730" s="19" t="str">
        <f t="shared" si="107"/>
        <v>CARE_COMM_N_TA_NARRATIVE_</v>
      </c>
      <c r="T730" s="19" t="b">
        <f>NOT(ISNA(VLOOKUP(B730,dbcodes!A:B,2,FALSE)))</f>
        <v>1</v>
      </c>
      <c r="U730" s="19" t="str">
        <f>IF(ISNA(VLOOKUP(B730,dbcodes!A:B,2,FALSE)),des!R2797,VLOOKUP(B730,dbcodes!A:B,2,FALSE))</f>
        <v>CARE_COMM_N_TA_NARRATIVE</v>
      </c>
      <c r="V730" s="20" t="s">
        <v>2308</v>
      </c>
      <c r="W730" s="107">
        <f>IF(ISNA(VLOOKUP(C730,descriptions!A:B,2,FALSE)),des!V15,IF(G730=" TARGET","Target ","")&amp;VLOOKUP(C730,descriptions!A:B,2,FALSE))</f>
        <v>0</v>
      </c>
      <c r="X730" s="20" t="s">
        <v>9</v>
      </c>
      <c r="Y730" s="20" t="s">
        <v>831</v>
      </c>
      <c r="Z730" s="20" t="s">
        <v>836</v>
      </c>
      <c r="AA730" s="20" t="s">
        <v>4121</v>
      </c>
      <c r="AB730" s="20" t="s">
        <v>755</v>
      </c>
      <c r="AC730" s="19" t="str">
        <f>IF(AB730&lt;&gt;"",IF(NOT(ISNA(INDEX(os!A:A,MATCH(AB730,os!B:B,0)))),INDEX(os!A:A,MATCH(AB730,os!B:B,0)),"0"),"")</f>
        <v/>
      </c>
      <c r="AD730" s="20" t="s">
        <v>830</v>
      </c>
      <c r="AH730" s="93" t="str">
        <f>IF(NOT(ISNA(VLOOKUP(B:B,ResultsTargets!A:A,1,0))),"TRUE","")</f>
        <v/>
      </c>
      <c r="AI730" s="19" t="str">
        <f>IF(ISNA(VLOOKUP(C730,dim_techarea!A:B,2,FALSE)),"",VLOOKUP(C730,dim_techarea!A:B,2,FALSE))</f>
        <v>CARE_COMM</v>
      </c>
      <c r="AJ730" s="19" t="str">
        <f>IF(ISNA(VLOOKUP(AI730,dim_techarea!B:C,2,FALSE)),"",VLOOKUP(AI730,dim_techarea!B:C,2,FALSE))</f>
        <v>ei2xY01KAln</v>
      </c>
      <c r="AK730" s="19" t="str">
        <f>IF(ISNA(VLOOKUP(TRIM(G730),dim_targetsresults!A:B,2,FALSE)),"",VLOOKUP(TRIM(G730),dim_targetsresults!A:C,2,FALSE))</f>
        <v>MER Results</v>
      </c>
      <c r="AL730" s="19" t="str">
        <f>IF(ISNA(VLOOKUP(AK730,dim_targetsresults!B:C,2,FALSE)),"",VLOOKUP(AK730,dim_targetsresults!B:C,2,FALSE))</f>
        <v>Jh0jDM5yQ2E</v>
      </c>
      <c r="AM730" s="19" t="str">
        <f>IF(ISNA(VLOOKUP(TRIM(D730),dim_numeratordenominator!A:B,2,FALSE)),"",VLOOKUP(TRIM(D730),dim_numeratordenominator!A:C,2,FALSE))</f>
        <v>Numerator</v>
      </c>
      <c r="AN730" s="19" t="str">
        <f>IF(ISNA(VLOOKUP(AM730,dim_numeratordenominator!B:C,2,FALSE)),"",VLOOKUP(AM730,dim_numeratordenominator!B:C,2,FALSE))</f>
        <v>Som9NRMQqV7</v>
      </c>
      <c r="AO730" s="19" t="str">
        <f>IF(ISNA(VLOOKUP(TRIM(E730),dim_supporttype!A:B,2,FALSE)),"",VLOOKUP(TRIM(E730),dim_supporttype!A:C,2,FALSE))</f>
        <v>TA Narratives</v>
      </c>
      <c r="AP730" s="19" t="str">
        <f>IF(ISNA(VLOOKUP(AO730,dim_supporttype!B:C,2,FALSE)),"",VLOOKUP(AO730,dim_supporttype!B:C,2,FALSE))</f>
        <v>aBZapfNWlIU</v>
      </c>
      <c r="AQ730" s="19" t="str">
        <f>IF(ISNA(VLOOKUP(TRIM(F730),dim_disaggs!A:B,2,FALSE)),"No Disagg",VLOOKUP(TRIM(F730),dim_disaggs!A:B,2,FALSE))</f>
        <v>No Disagg</v>
      </c>
      <c r="AR730" s="19" t="str">
        <f>IF(ISNA(VLOOKUP(AQ730,dim_disaggs!B:C,2,FALSE)),"",VLOOKUP(AQ730,dim_disaggs!B:C,2,FALSE))</f>
        <v>werJlVT6sf3</v>
      </c>
      <c r="AU730" s="72" t="s">
        <v>755</v>
      </c>
      <c r="AV730" s="73" t="s">
        <v>755</v>
      </c>
      <c r="AW730" s="66" t="s">
        <v>755</v>
      </c>
      <c r="AX730" s="66" t="s">
        <v>755</v>
      </c>
      <c r="BA730" s="105" t="str">
        <f t="shared" si="108"/>
        <v/>
      </c>
      <c r="BB730" s="20" t="str">
        <f t="shared" si="109"/>
        <v/>
      </c>
      <c r="BE730" s="75" t="s">
        <v>755</v>
      </c>
      <c r="BF730" s="73" t="s">
        <v>755</v>
      </c>
      <c r="BG730" s="55" t="s">
        <v>755</v>
      </c>
      <c r="BH730" s="76" t="s">
        <v>755</v>
      </c>
      <c r="BI730" s="20" t="s">
        <v>755</v>
      </c>
      <c r="BJ730" s="20" t="s">
        <v>755</v>
      </c>
      <c r="BK730" s="55" t="s">
        <v>755</v>
      </c>
      <c r="BL730" s="71" t="s">
        <v>755</v>
      </c>
      <c r="BM730" s="77" t="s">
        <v>755</v>
      </c>
      <c r="BN730" s="78" t="s">
        <v>755</v>
      </c>
      <c r="BO730" s="77" t="s">
        <v>755</v>
      </c>
      <c r="BP730" s="78" t="s">
        <v>755</v>
      </c>
    </row>
    <row r="731" spans="1:68" x14ac:dyDescent="0.2">
      <c r="A731" s="20" t="s">
        <v>95</v>
      </c>
      <c r="B731" s="20" t="s">
        <v>968</v>
      </c>
      <c r="C731" s="20" t="s">
        <v>848</v>
      </c>
      <c r="D731" s="20" t="s">
        <v>1</v>
      </c>
      <c r="E731" s="20" t="s">
        <v>77</v>
      </c>
      <c r="F731" s="20" t="s">
        <v>135</v>
      </c>
      <c r="G731" s="20" t="s">
        <v>2442</v>
      </c>
      <c r="H731" s="20" t="s">
        <v>135</v>
      </c>
      <c r="I731" s="19">
        <f t="shared" si="103"/>
        <v>34</v>
      </c>
      <c r="J731" s="20" t="s">
        <v>755</v>
      </c>
      <c r="K731" s="20" t="s">
        <v>2210</v>
      </c>
      <c r="L731" s="95" t="str">
        <f>IF(M731&lt;&gt;"",IF(NOT(ISNA(INDEX(cc!B:B,MATCH(M731,cc!A:A,0)))),INDEX(cc!B:B,MATCH(M731,cc!A:A,0)),"0"),"")</f>
        <v>Age (0-50+,10) and Sex</v>
      </c>
      <c r="M731" s="97" t="s">
        <v>4004</v>
      </c>
      <c r="N731" s="28" t="str">
        <f t="shared" si="101"/>
        <v xml:space="preserve"> TARGET</v>
      </c>
      <c r="O731" s="19" t="str">
        <f t="shared" si="104"/>
        <v>CARE_COMM (N, DSD, Age/Sex) TARGET: Support Outside Facility</v>
      </c>
      <c r="P731" s="19" t="str">
        <f t="shared" si="105"/>
        <v>CARE_COMM (N, DSD, Age/Sex) TARGET: Support Outside Facility</v>
      </c>
      <c r="Q731" s="19" t="str">
        <f t="shared" si="102"/>
        <v>CARE_COMM (N, DSD, Age/Sex) TARGET</v>
      </c>
      <c r="R731" s="19" t="str">
        <f t="shared" si="106"/>
        <v>CARE_COMM_N_DSD_Age_Sex_TARGET</v>
      </c>
      <c r="S731" s="19" t="str">
        <f t="shared" si="107"/>
        <v>CARE_COMM_N_DSD_Age_Sex_TARGET</v>
      </c>
      <c r="T731" s="19" t="b">
        <f>NOT(ISNA(VLOOKUP(B731,dbcodes!A:B,2,FALSE)))</f>
        <v>1</v>
      </c>
      <c r="U731" s="19" t="str">
        <f>IF(ISNA(VLOOKUP(B731,dbcodes!A:B,2,FALSE)),des!R2798,VLOOKUP(B731,dbcodes!A:B,2,FALSE))</f>
        <v>CARE_COMM_N_DSD_Age_Sex_TARGET</v>
      </c>
      <c r="V731" s="20" t="s">
        <v>2309</v>
      </c>
      <c r="W731" s="107">
        <f>IF(ISNA(VLOOKUP(C731,descriptions!A:B,2,FALSE)),des!V16,IF(G731=" TARGET","Target ","")&amp;VLOOKUP(C731,descriptions!A:B,2,FALSE))</f>
        <v>0</v>
      </c>
      <c r="X731" s="20" t="s">
        <v>4</v>
      </c>
      <c r="Y731" s="20" t="s">
        <v>831</v>
      </c>
      <c r="Z731" s="20" t="s">
        <v>836</v>
      </c>
      <c r="AA731" s="20" t="s">
        <v>102</v>
      </c>
      <c r="AB731" s="20" t="s">
        <v>755</v>
      </c>
      <c r="AC731" s="19" t="str">
        <f>IF(AB731&lt;&gt;"",IF(NOT(ISNA(INDEX(os!A:A,MATCH(AB731,os!B:B,0)))),INDEX(os!A:A,MATCH(AB731,os!B:B,0)),"0"),"")</f>
        <v/>
      </c>
      <c r="AD731" s="20" t="s">
        <v>830</v>
      </c>
      <c r="AH731" s="93" t="str">
        <f>IF(NOT(ISNA(VLOOKUP(B:B,ResultsTargets!A:A,1,0))),"TRUE","")</f>
        <v/>
      </c>
      <c r="AI731" s="19" t="str">
        <f>IF(ISNA(VLOOKUP(C731,dim_techarea!A:B,2,FALSE)),"",VLOOKUP(C731,dim_techarea!A:B,2,FALSE))</f>
        <v>CARE_COMM</v>
      </c>
      <c r="AJ731" s="19" t="str">
        <f>IF(ISNA(VLOOKUP(AI731,dim_techarea!B:C,2,FALSE)),"",VLOOKUP(AI731,dim_techarea!B:C,2,FALSE))</f>
        <v>ei2xY01KAln</v>
      </c>
      <c r="AK731" s="19" t="str">
        <f>IF(ISNA(VLOOKUP(TRIM(G731),dim_targetsresults!A:B,2,FALSE)),"",VLOOKUP(TRIM(G731),dim_targetsresults!A:C,2,FALSE))</f>
        <v>MER Targets</v>
      </c>
      <c r="AL731" s="19" t="str">
        <f>IF(ISNA(VLOOKUP(AK731,dim_targetsresults!B:C,2,FALSE)),"",VLOOKUP(AK731,dim_targetsresults!B:C,2,FALSE))</f>
        <v>W8imnja2Owd</v>
      </c>
      <c r="AM731" s="19" t="str">
        <f>IF(ISNA(VLOOKUP(TRIM(D731),dim_numeratordenominator!A:B,2,FALSE)),"",VLOOKUP(TRIM(D731),dim_numeratordenominator!A:C,2,FALSE))</f>
        <v>Numerator</v>
      </c>
      <c r="AN731" s="19" t="str">
        <f>IF(ISNA(VLOOKUP(AM731,dim_numeratordenominator!B:C,2,FALSE)),"",VLOOKUP(AM731,dim_numeratordenominator!B:C,2,FALSE))</f>
        <v>Som9NRMQqV7</v>
      </c>
      <c r="AO731" s="19" t="str">
        <f>IF(ISNA(VLOOKUP(TRIM(E731),dim_supporttype!A:B,2,FALSE)),"",VLOOKUP(TRIM(E731),dim_supporttype!A:C,2,FALSE))</f>
        <v>DSD</v>
      </c>
      <c r="AP731" s="19" t="str">
        <f>IF(ISNA(VLOOKUP(AO731,dim_supporttype!B:C,2,FALSE)),"",VLOOKUP(AO731,dim_supporttype!B:C,2,FALSE))</f>
        <v>iM13vdNLWKb</v>
      </c>
      <c r="AQ731" s="19" t="str">
        <f>IF(ISNA(VLOOKUP(TRIM(F731),dim_disaggs!A:B,2,FALSE)),"No Disagg",VLOOKUP(TRIM(F731),dim_disaggs!A:B,2,FALSE))</f>
        <v>Age/Sex</v>
      </c>
      <c r="AR731" s="19" t="str">
        <f>IF(ISNA(VLOOKUP(AQ731,dim_disaggs!B:C,2,FALSE)),"",VLOOKUP(AQ731,dim_disaggs!B:C,2,FALSE))</f>
        <v>Qbz6SrpmJ1y</v>
      </c>
      <c r="AU731" s="72" t="s">
        <v>755</v>
      </c>
      <c r="AV731" s="73" t="s">
        <v>755</v>
      </c>
      <c r="AW731" s="66" t="s">
        <v>755</v>
      </c>
      <c r="AX731" s="66" t="s">
        <v>755</v>
      </c>
      <c r="BA731" s="105" t="str">
        <f t="shared" si="108"/>
        <v/>
      </c>
      <c r="BB731" s="20" t="str">
        <f t="shared" si="109"/>
        <v/>
      </c>
      <c r="BE731" s="75" t="s">
        <v>755</v>
      </c>
      <c r="BF731" s="73" t="s">
        <v>755</v>
      </c>
      <c r="BG731" s="55" t="s">
        <v>755</v>
      </c>
      <c r="BH731" s="76" t="s">
        <v>755</v>
      </c>
      <c r="BI731" s="20" t="s">
        <v>755</v>
      </c>
      <c r="BJ731" s="20" t="s">
        <v>755</v>
      </c>
      <c r="BK731" s="55" t="s">
        <v>755</v>
      </c>
      <c r="BL731" s="71" t="s">
        <v>755</v>
      </c>
      <c r="BM731" s="77" t="s">
        <v>755</v>
      </c>
      <c r="BN731" s="78" t="s">
        <v>755</v>
      </c>
      <c r="BO731" s="77" t="s">
        <v>755</v>
      </c>
      <c r="BP731" s="78" t="s">
        <v>755</v>
      </c>
    </row>
    <row r="732" spans="1:68" x14ac:dyDescent="0.2">
      <c r="A732" s="20" t="s">
        <v>95</v>
      </c>
      <c r="B732" s="20" t="s">
        <v>974</v>
      </c>
      <c r="C732" s="20" t="s">
        <v>848</v>
      </c>
      <c r="D732" s="20" t="s">
        <v>1</v>
      </c>
      <c r="E732" s="20" t="s">
        <v>78</v>
      </c>
      <c r="F732" s="20" t="s">
        <v>135</v>
      </c>
      <c r="G732" s="20" t="s">
        <v>2442</v>
      </c>
      <c r="H732" s="20" t="s">
        <v>135</v>
      </c>
      <c r="I732" s="19">
        <f t="shared" si="103"/>
        <v>33</v>
      </c>
      <c r="J732" s="20" t="s">
        <v>755</v>
      </c>
      <c r="K732" s="20" t="s">
        <v>2210</v>
      </c>
      <c r="L732" s="95" t="str">
        <f>IF(M732&lt;&gt;"",IF(NOT(ISNA(INDEX(cc!B:B,MATCH(M732,cc!A:A,0)))),INDEX(cc!B:B,MATCH(M732,cc!A:A,0)),"0"),"")</f>
        <v>Age (0-50+,10) and Sex</v>
      </c>
      <c r="M732" s="97" t="s">
        <v>4004</v>
      </c>
      <c r="N732" s="28" t="str">
        <f t="shared" si="101"/>
        <v xml:space="preserve"> TARGET</v>
      </c>
      <c r="O732" s="19" t="str">
        <f t="shared" si="104"/>
        <v>CARE_COMM (N, TA, Age/Sex) TARGET: Support Outside Facility</v>
      </c>
      <c r="P732" s="19" t="str">
        <f t="shared" si="105"/>
        <v>CARE_COMM (N, TA, Age/Sex) TARGET: Support Outside Facility</v>
      </c>
      <c r="Q732" s="19" t="str">
        <f t="shared" si="102"/>
        <v>CARE_COMM (N, TA, Age/Sex) TARGET</v>
      </c>
      <c r="R732" s="19" t="str">
        <f t="shared" si="106"/>
        <v>CARE_COMM_N_TA_Age_Sex_TARGET</v>
      </c>
      <c r="S732" s="19" t="str">
        <f t="shared" si="107"/>
        <v>CARE_COMM_N_TA_Age_Sex_TARGET</v>
      </c>
      <c r="T732" s="19" t="b">
        <f>NOT(ISNA(VLOOKUP(B732,dbcodes!A:B,2,FALSE)))</f>
        <v>1</v>
      </c>
      <c r="U732" s="19" t="str">
        <f>IF(ISNA(VLOOKUP(B732,dbcodes!A:B,2,FALSE)),des!R2799,VLOOKUP(B732,dbcodes!A:B,2,FALSE))</f>
        <v>CARE_COMM_N_TA_Age_Sex_TARGET</v>
      </c>
      <c r="V732" s="20" t="s">
        <v>2309</v>
      </c>
      <c r="W732" s="107">
        <f>IF(ISNA(VLOOKUP(C732,descriptions!A:B,2,FALSE)),des!V17,IF(G732=" TARGET","Target ","")&amp;VLOOKUP(C732,descriptions!A:B,2,FALSE))</f>
        <v>0</v>
      </c>
      <c r="X732" s="20" t="s">
        <v>4</v>
      </c>
      <c r="Y732" s="20" t="s">
        <v>831</v>
      </c>
      <c r="Z732" s="20" t="s">
        <v>836</v>
      </c>
      <c r="AA732" s="20" t="s">
        <v>102</v>
      </c>
      <c r="AB732" s="20" t="s">
        <v>755</v>
      </c>
      <c r="AC732" s="19" t="str">
        <f>IF(AB732&lt;&gt;"",IF(NOT(ISNA(INDEX(os!A:A,MATCH(AB732,os!B:B,0)))),INDEX(os!A:A,MATCH(AB732,os!B:B,0)),"0"),"")</f>
        <v/>
      </c>
      <c r="AD732" s="20" t="s">
        <v>830</v>
      </c>
      <c r="AH732" s="93" t="str">
        <f>IF(NOT(ISNA(VLOOKUP(B:B,ResultsTargets!A:A,1,0))),"TRUE","")</f>
        <v/>
      </c>
      <c r="AI732" s="19" t="str">
        <f>IF(ISNA(VLOOKUP(C732,dim_techarea!A:B,2,FALSE)),"",VLOOKUP(C732,dim_techarea!A:B,2,FALSE))</f>
        <v>CARE_COMM</v>
      </c>
      <c r="AJ732" s="19" t="str">
        <f>IF(ISNA(VLOOKUP(AI732,dim_techarea!B:C,2,FALSE)),"",VLOOKUP(AI732,dim_techarea!B:C,2,FALSE))</f>
        <v>ei2xY01KAln</v>
      </c>
      <c r="AK732" s="19" t="str">
        <f>IF(ISNA(VLOOKUP(TRIM(G732),dim_targetsresults!A:B,2,FALSE)),"",VLOOKUP(TRIM(G732),dim_targetsresults!A:C,2,FALSE))</f>
        <v>MER Targets</v>
      </c>
      <c r="AL732" s="19" t="str">
        <f>IF(ISNA(VLOOKUP(AK732,dim_targetsresults!B:C,2,FALSE)),"",VLOOKUP(AK732,dim_targetsresults!B:C,2,FALSE))</f>
        <v>W8imnja2Owd</v>
      </c>
      <c r="AM732" s="19" t="str">
        <f>IF(ISNA(VLOOKUP(TRIM(D732),dim_numeratordenominator!A:B,2,FALSE)),"",VLOOKUP(TRIM(D732),dim_numeratordenominator!A:C,2,FALSE))</f>
        <v>Numerator</v>
      </c>
      <c r="AN732" s="19" t="str">
        <f>IF(ISNA(VLOOKUP(AM732,dim_numeratordenominator!B:C,2,FALSE)),"",VLOOKUP(AM732,dim_numeratordenominator!B:C,2,FALSE))</f>
        <v>Som9NRMQqV7</v>
      </c>
      <c r="AO732" s="19" t="str">
        <f>IF(ISNA(VLOOKUP(TRIM(E732),dim_supporttype!A:B,2,FALSE)),"",VLOOKUP(TRIM(E732),dim_supporttype!A:C,2,FALSE))</f>
        <v>TA</v>
      </c>
      <c r="AP732" s="19" t="str">
        <f>IF(ISNA(VLOOKUP(AO732,dim_supporttype!B:C,2,FALSE)),"",VLOOKUP(AO732,dim_supporttype!B:C,2,FALSE))</f>
        <v>cRAGKdWIDn4</v>
      </c>
      <c r="AQ732" s="19" t="str">
        <f>IF(ISNA(VLOOKUP(TRIM(F732),dim_disaggs!A:B,2,FALSE)),"No Disagg",VLOOKUP(TRIM(F732),dim_disaggs!A:B,2,FALSE))</f>
        <v>Age/Sex</v>
      </c>
      <c r="AR732" s="19" t="str">
        <f>IF(ISNA(VLOOKUP(AQ732,dim_disaggs!B:C,2,FALSE)),"",VLOOKUP(AQ732,dim_disaggs!B:C,2,FALSE))</f>
        <v>Qbz6SrpmJ1y</v>
      </c>
      <c r="AU732" s="72" t="s">
        <v>755</v>
      </c>
      <c r="AV732" s="73" t="s">
        <v>755</v>
      </c>
      <c r="AW732" s="66" t="s">
        <v>755</v>
      </c>
      <c r="AX732" s="66" t="s">
        <v>755</v>
      </c>
      <c r="BA732" s="105" t="str">
        <f t="shared" si="108"/>
        <v/>
      </c>
      <c r="BB732" s="20" t="str">
        <f t="shared" si="109"/>
        <v/>
      </c>
      <c r="BE732" s="75" t="s">
        <v>755</v>
      </c>
      <c r="BF732" s="73" t="s">
        <v>755</v>
      </c>
      <c r="BG732" s="55" t="s">
        <v>755</v>
      </c>
      <c r="BH732" s="76" t="s">
        <v>755</v>
      </c>
      <c r="BI732" s="20" t="s">
        <v>755</v>
      </c>
      <c r="BJ732" s="20" t="s">
        <v>755</v>
      </c>
      <c r="BK732" s="55" t="s">
        <v>755</v>
      </c>
      <c r="BL732" s="71" t="s">
        <v>755</v>
      </c>
      <c r="BM732" s="77" t="s">
        <v>755</v>
      </c>
      <c r="BN732" s="78" t="s">
        <v>755</v>
      </c>
      <c r="BO732" s="77" t="s">
        <v>755</v>
      </c>
      <c r="BP732" s="78" t="s">
        <v>755</v>
      </c>
    </row>
    <row r="733" spans="1:68" x14ac:dyDescent="0.2">
      <c r="A733" s="20" t="s">
        <v>95</v>
      </c>
      <c r="B733" s="20" t="s">
        <v>972</v>
      </c>
      <c r="C733" s="20" t="s">
        <v>848</v>
      </c>
      <c r="D733" s="20" t="s">
        <v>1</v>
      </c>
      <c r="E733" s="20" t="s">
        <v>77</v>
      </c>
      <c r="G733" s="20" t="s">
        <v>2442</v>
      </c>
      <c r="I733" s="19">
        <f t="shared" si="103"/>
        <v>25</v>
      </c>
      <c r="J733" s="20" t="s">
        <v>755</v>
      </c>
      <c r="K733" s="20" t="s">
        <v>2210</v>
      </c>
      <c r="L733" s="95" t="str">
        <f>IF(M733&lt;&gt;"",IF(NOT(ISNA(INDEX(cc!B:B,MATCH(M733,cc!A:A,0)))),INDEX(cc!B:B,MATCH(M733,cc!A:A,0)),"0"),"")</f>
        <v>default</v>
      </c>
      <c r="M733" s="97" t="s">
        <v>13</v>
      </c>
      <c r="N733" s="28" t="str">
        <f t="shared" si="101"/>
        <v xml:space="preserve"> TARGET</v>
      </c>
      <c r="O733" s="19" t="str">
        <f t="shared" si="104"/>
        <v>CARE_COMM (N, DSD) TARGET: Support Outside Facility</v>
      </c>
      <c r="P733" s="19" t="str">
        <f t="shared" si="105"/>
        <v>CARE_COMM (N, DSD) TARGET: Support Outside Facility</v>
      </c>
      <c r="Q733" s="19" t="str">
        <f t="shared" si="102"/>
        <v>CARE_COMM (N, DSD) TARGET</v>
      </c>
      <c r="R733" s="19" t="str">
        <f t="shared" si="106"/>
        <v>CARE_COMM_N_DSD_TARGET</v>
      </c>
      <c r="S733" s="19" t="str">
        <f t="shared" si="107"/>
        <v>CARE_COMM_N_DSD_TARGET</v>
      </c>
      <c r="T733" s="19" t="b">
        <f>NOT(ISNA(VLOOKUP(B733,dbcodes!A:B,2,FALSE)))</f>
        <v>1</v>
      </c>
      <c r="U733" s="19" t="str">
        <f>IF(ISNA(VLOOKUP(B733,dbcodes!A:B,2,FALSE)),des!R2800,VLOOKUP(B733,dbcodes!A:B,2,FALSE))</f>
        <v>CARE_COMM_N_DSD_TARGET</v>
      </c>
      <c r="V733" s="20" t="s">
        <v>2309</v>
      </c>
      <c r="W733" s="107">
        <f>IF(ISNA(VLOOKUP(C733,descriptions!A:B,2,FALSE)),des!V18,IF(G733=" TARGET","Target ","")&amp;VLOOKUP(C733,descriptions!A:B,2,FALSE))</f>
        <v>0</v>
      </c>
      <c r="X733" s="20" t="s">
        <v>4</v>
      </c>
      <c r="Y733" s="20" t="s">
        <v>831</v>
      </c>
      <c r="Z733" s="20" t="s">
        <v>836</v>
      </c>
      <c r="AA733" s="20" t="s">
        <v>102</v>
      </c>
      <c r="AB733" s="20" t="s">
        <v>755</v>
      </c>
      <c r="AC733" s="19" t="str">
        <f>IF(AB733&lt;&gt;"",IF(NOT(ISNA(INDEX(os!A:A,MATCH(AB733,os!B:B,0)))),INDEX(os!A:A,MATCH(AB733,os!B:B,0)),"0"),"")</f>
        <v/>
      </c>
      <c r="AD733" s="20" t="s">
        <v>830</v>
      </c>
      <c r="AH733" s="93" t="str">
        <f>IF(NOT(ISNA(VLOOKUP(B:B,ResultsTargets!A:A,1,0))),"TRUE","")</f>
        <v/>
      </c>
      <c r="AI733" s="19" t="str">
        <f>IF(ISNA(VLOOKUP(C733,dim_techarea!A:B,2,FALSE)),"",VLOOKUP(C733,dim_techarea!A:B,2,FALSE))</f>
        <v>CARE_COMM</v>
      </c>
      <c r="AJ733" s="19" t="str">
        <f>IF(ISNA(VLOOKUP(AI733,dim_techarea!B:C,2,FALSE)),"",VLOOKUP(AI733,dim_techarea!B:C,2,FALSE))</f>
        <v>ei2xY01KAln</v>
      </c>
      <c r="AK733" s="19" t="str">
        <f>IF(ISNA(VLOOKUP(TRIM(G733),dim_targetsresults!A:B,2,FALSE)),"",VLOOKUP(TRIM(G733),dim_targetsresults!A:C,2,FALSE))</f>
        <v>MER Targets</v>
      </c>
      <c r="AL733" s="19" t="str">
        <f>IF(ISNA(VLOOKUP(AK733,dim_targetsresults!B:C,2,FALSE)),"",VLOOKUP(AK733,dim_targetsresults!B:C,2,FALSE))</f>
        <v>W8imnja2Owd</v>
      </c>
      <c r="AM733" s="19" t="str">
        <f>IF(ISNA(VLOOKUP(TRIM(D733),dim_numeratordenominator!A:B,2,FALSE)),"",VLOOKUP(TRIM(D733),dim_numeratordenominator!A:C,2,FALSE))</f>
        <v>Numerator</v>
      </c>
      <c r="AN733" s="19" t="str">
        <f>IF(ISNA(VLOOKUP(AM733,dim_numeratordenominator!B:C,2,FALSE)),"",VLOOKUP(AM733,dim_numeratordenominator!B:C,2,FALSE))</f>
        <v>Som9NRMQqV7</v>
      </c>
      <c r="AO733" s="19" t="str">
        <f>IF(ISNA(VLOOKUP(TRIM(E733),dim_supporttype!A:B,2,FALSE)),"",VLOOKUP(TRIM(E733),dim_supporttype!A:C,2,FALSE))</f>
        <v>DSD</v>
      </c>
      <c r="AP733" s="19" t="str">
        <f>IF(ISNA(VLOOKUP(AO733,dim_supporttype!B:C,2,FALSE)),"",VLOOKUP(AO733,dim_supporttype!B:C,2,FALSE))</f>
        <v>iM13vdNLWKb</v>
      </c>
      <c r="AQ733" s="19" t="str">
        <f>IF(ISNA(VLOOKUP(TRIM(F733),dim_disaggs!A:B,2,FALSE)),"No Disagg",VLOOKUP(TRIM(F733),dim_disaggs!A:B,2,FALSE))</f>
        <v>No Disagg</v>
      </c>
      <c r="AR733" s="19" t="str">
        <f>IF(ISNA(VLOOKUP(AQ733,dim_disaggs!B:C,2,FALSE)),"",VLOOKUP(AQ733,dim_disaggs!B:C,2,FALSE))</f>
        <v>werJlVT6sf3</v>
      </c>
      <c r="AU733" s="72" t="s">
        <v>755</v>
      </c>
      <c r="AV733" s="73" t="s">
        <v>755</v>
      </c>
      <c r="AW733" s="66" t="s">
        <v>755</v>
      </c>
      <c r="AX733" s="66" t="s">
        <v>755</v>
      </c>
      <c r="BA733" s="105" t="str">
        <f t="shared" si="108"/>
        <v>Top Level Numerator</v>
      </c>
      <c r="BB733" s="20" t="str">
        <f t="shared" si="109"/>
        <v>PE5QVF0w4xj</v>
      </c>
      <c r="BC733" s="20" t="s">
        <v>25706</v>
      </c>
      <c r="BD733" s="20" t="s">
        <v>25707</v>
      </c>
      <c r="BE733" s="75" t="s">
        <v>755</v>
      </c>
      <c r="BF733" s="73" t="s">
        <v>755</v>
      </c>
      <c r="BG733" s="55" t="s">
        <v>755</v>
      </c>
      <c r="BH733" s="76" t="s">
        <v>755</v>
      </c>
      <c r="BI733" s="20" t="s">
        <v>755</v>
      </c>
      <c r="BJ733" s="20" t="s">
        <v>755</v>
      </c>
      <c r="BK733" s="55" t="s">
        <v>755</v>
      </c>
      <c r="BL733" s="71" t="s">
        <v>755</v>
      </c>
      <c r="BM733" s="77" t="s">
        <v>755</v>
      </c>
      <c r="BN733" s="78" t="s">
        <v>755</v>
      </c>
      <c r="BO733" s="77" t="s">
        <v>755</v>
      </c>
      <c r="BP733" s="78" t="s">
        <v>755</v>
      </c>
    </row>
    <row r="734" spans="1:68" x14ac:dyDescent="0.2">
      <c r="A734" s="20" t="s">
        <v>95</v>
      </c>
      <c r="B734" s="20" t="s">
        <v>978</v>
      </c>
      <c r="C734" s="20" t="s">
        <v>848</v>
      </c>
      <c r="D734" s="20" t="s">
        <v>1</v>
      </c>
      <c r="E734" s="20" t="s">
        <v>78</v>
      </c>
      <c r="G734" s="20" t="s">
        <v>2442</v>
      </c>
      <c r="I734" s="19">
        <f t="shared" si="103"/>
        <v>24</v>
      </c>
      <c r="J734" s="20" t="s">
        <v>755</v>
      </c>
      <c r="K734" s="20" t="s">
        <v>2210</v>
      </c>
      <c r="L734" s="95" t="str">
        <f>IF(M734&lt;&gt;"",IF(NOT(ISNA(INDEX(cc!B:B,MATCH(M734,cc!A:A,0)))),INDEX(cc!B:B,MATCH(M734,cc!A:A,0)),"0"),"")</f>
        <v>default</v>
      </c>
      <c r="M734" s="97" t="s">
        <v>13</v>
      </c>
      <c r="N734" s="28" t="str">
        <f t="shared" si="101"/>
        <v xml:space="preserve"> TARGET</v>
      </c>
      <c r="O734" s="19" t="str">
        <f t="shared" si="104"/>
        <v>CARE_COMM (N, TA) TARGET: Support Outside Facility</v>
      </c>
      <c r="P734" s="19" t="str">
        <f t="shared" si="105"/>
        <v>CARE_COMM (N, TA) TARGET: Support Outside Facility</v>
      </c>
      <c r="Q734" s="19" t="str">
        <f t="shared" si="102"/>
        <v>CARE_COMM (N, TA) TARGET</v>
      </c>
      <c r="R734" s="19" t="str">
        <f t="shared" si="106"/>
        <v>CARE_COMM_N_TA_TARGET</v>
      </c>
      <c r="S734" s="19" t="str">
        <f t="shared" si="107"/>
        <v>CARE_COMM_N_TA_TARGET</v>
      </c>
      <c r="T734" s="19" t="b">
        <f>NOT(ISNA(VLOOKUP(B734,dbcodes!A:B,2,FALSE)))</f>
        <v>1</v>
      </c>
      <c r="U734" s="19" t="str">
        <f>IF(ISNA(VLOOKUP(B734,dbcodes!A:B,2,FALSE)),des!R2801,VLOOKUP(B734,dbcodes!A:B,2,FALSE))</f>
        <v>CARE_COMM_N_TA_TARGET</v>
      </c>
      <c r="V734" s="20" t="s">
        <v>2309</v>
      </c>
      <c r="W734" s="107">
        <f>IF(ISNA(VLOOKUP(C734,descriptions!A:B,2,FALSE)),des!V19,IF(G734=" TARGET","Target ","")&amp;VLOOKUP(C734,descriptions!A:B,2,FALSE))</f>
        <v>0</v>
      </c>
      <c r="X734" s="20" t="s">
        <v>4</v>
      </c>
      <c r="Y734" s="20" t="s">
        <v>831</v>
      </c>
      <c r="Z734" s="20" t="s">
        <v>836</v>
      </c>
      <c r="AA734" s="20" t="s">
        <v>102</v>
      </c>
      <c r="AB734" s="20" t="s">
        <v>755</v>
      </c>
      <c r="AC734" s="19" t="str">
        <f>IF(AB734&lt;&gt;"",IF(NOT(ISNA(INDEX(os!A:A,MATCH(AB734,os!B:B,0)))),INDEX(os!A:A,MATCH(AB734,os!B:B,0)),"0"),"")</f>
        <v/>
      </c>
      <c r="AD734" s="20" t="s">
        <v>830</v>
      </c>
      <c r="AH734" s="93" t="str">
        <f>IF(NOT(ISNA(VLOOKUP(B:B,ResultsTargets!A:A,1,0))),"TRUE","")</f>
        <v/>
      </c>
      <c r="AI734" s="19" t="str">
        <f>IF(ISNA(VLOOKUP(C734,dim_techarea!A:B,2,FALSE)),"",VLOOKUP(C734,dim_techarea!A:B,2,FALSE))</f>
        <v>CARE_COMM</v>
      </c>
      <c r="AJ734" s="19" t="str">
        <f>IF(ISNA(VLOOKUP(AI734,dim_techarea!B:C,2,FALSE)),"",VLOOKUP(AI734,dim_techarea!B:C,2,FALSE))</f>
        <v>ei2xY01KAln</v>
      </c>
      <c r="AK734" s="19" t="str">
        <f>IF(ISNA(VLOOKUP(TRIM(G734),dim_targetsresults!A:B,2,FALSE)),"",VLOOKUP(TRIM(G734),dim_targetsresults!A:C,2,FALSE))</f>
        <v>MER Targets</v>
      </c>
      <c r="AL734" s="19" t="str">
        <f>IF(ISNA(VLOOKUP(AK734,dim_targetsresults!B:C,2,FALSE)),"",VLOOKUP(AK734,dim_targetsresults!B:C,2,FALSE))</f>
        <v>W8imnja2Owd</v>
      </c>
      <c r="AM734" s="19" t="str">
        <f>IF(ISNA(VLOOKUP(TRIM(D734),dim_numeratordenominator!A:B,2,FALSE)),"",VLOOKUP(TRIM(D734),dim_numeratordenominator!A:C,2,FALSE))</f>
        <v>Numerator</v>
      </c>
      <c r="AN734" s="19" t="str">
        <f>IF(ISNA(VLOOKUP(AM734,dim_numeratordenominator!B:C,2,FALSE)),"",VLOOKUP(AM734,dim_numeratordenominator!B:C,2,FALSE))</f>
        <v>Som9NRMQqV7</v>
      </c>
      <c r="AO734" s="19" t="str">
        <f>IF(ISNA(VLOOKUP(TRIM(E734),dim_supporttype!A:B,2,FALSE)),"",VLOOKUP(TRIM(E734),dim_supporttype!A:C,2,FALSE))</f>
        <v>TA</v>
      </c>
      <c r="AP734" s="19" t="str">
        <f>IF(ISNA(VLOOKUP(AO734,dim_supporttype!B:C,2,FALSE)),"",VLOOKUP(AO734,dim_supporttype!B:C,2,FALSE))</f>
        <v>cRAGKdWIDn4</v>
      </c>
      <c r="AQ734" s="19" t="str">
        <f>IF(ISNA(VLOOKUP(TRIM(F734),dim_disaggs!A:B,2,FALSE)),"No Disagg",VLOOKUP(TRIM(F734),dim_disaggs!A:B,2,FALSE))</f>
        <v>No Disagg</v>
      </c>
      <c r="AR734" s="19" t="str">
        <f>IF(ISNA(VLOOKUP(AQ734,dim_disaggs!B:C,2,FALSE)),"",VLOOKUP(AQ734,dim_disaggs!B:C,2,FALSE))</f>
        <v>werJlVT6sf3</v>
      </c>
      <c r="AU734" s="72" t="s">
        <v>755</v>
      </c>
      <c r="AV734" s="73" t="s">
        <v>755</v>
      </c>
      <c r="AW734" s="66" t="s">
        <v>755</v>
      </c>
      <c r="AX734" s="66" t="s">
        <v>755</v>
      </c>
      <c r="BA734" s="105" t="str">
        <f t="shared" si="108"/>
        <v>Top Level Numerator</v>
      </c>
      <c r="BB734" s="20" t="str">
        <f t="shared" si="109"/>
        <v>PE5QVF0w4xj</v>
      </c>
      <c r="BC734" s="20" t="s">
        <v>25706</v>
      </c>
      <c r="BD734" s="20" t="s">
        <v>25707</v>
      </c>
      <c r="BE734" s="75" t="s">
        <v>755</v>
      </c>
      <c r="BF734" s="73" t="s">
        <v>755</v>
      </c>
      <c r="BG734" s="55" t="s">
        <v>755</v>
      </c>
      <c r="BH734" s="76" t="s">
        <v>755</v>
      </c>
      <c r="BI734" s="20" t="s">
        <v>755</v>
      </c>
      <c r="BJ734" s="20" t="s">
        <v>755</v>
      </c>
      <c r="BK734" s="55" t="s">
        <v>755</v>
      </c>
      <c r="BL734" s="71" t="s">
        <v>755</v>
      </c>
      <c r="BM734" s="77" t="s">
        <v>755</v>
      </c>
      <c r="BN734" s="78" t="s">
        <v>755</v>
      </c>
      <c r="BO734" s="77" t="s">
        <v>755</v>
      </c>
      <c r="BP734" s="78" t="s">
        <v>755</v>
      </c>
    </row>
    <row r="735" spans="1:68" x14ac:dyDescent="0.2">
      <c r="A735" s="20" t="s">
        <v>95</v>
      </c>
      <c r="B735" s="20" t="s">
        <v>970</v>
      </c>
      <c r="C735" s="20" t="s">
        <v>848</v>
      </c>
      <c r="D735" s="20" t="s">
        <v>1</v>
      </c>
      <c r="E735" s="20" t="s">
        <v>264</v>
      </c>
      <c r="G735" s="20" t="s">
        <v>2442</v>
      </c>
      <c r="I735" s="19">
        <f t="shared" si="103"/>
        <v>35</v>
      </c>
      <c r="J735" s="20" t="s">
        <v>755</v>
      </c>
      <c r="K735" s="20" t="s">
        <v>2210</v>
      </c>
      <c r="L735" s="95" t="str">
        <f>IF(M735&lt;&gt;"",IF(NOT(ISNA(INDEX(cc!B:B,MATCH(M735,cc!A:A,0)))),INDEX(cc!B:B,MATCH(M735,cc!A:A,0)),"0"),"")</f>
        <v>default</v>
      </c>
      <c r="M735" s="97" t="s">
        <v>13</v>
      </c>
      <c r="N735" s="28" t="str">
        <f t="shared" si="101"/>
        <v xml:space="preserve"> TARGET</v>
      </c>
      <c r="O735" s="19" t="str">
        <f t="shared" si="104"/>
        <v>CARE_COMM (N, DSD_NARRATIVE) TARGET: Support Outside Facility</v>
      </c>
      <c r="P735" s="19" t="str">
        <f t="shared" si="105"/>
        <v>CARE_COMM (N, DSD_NARRATIVE) TARGET: Support Outside Facility</v>
      </c>
      <c r="Q735" s="19" t="str">
        <f t="shared" si="102"/>
        <v>CARE_COMM (N, DSD_NARRATIVE) TARGET</v>
      </c>
      <c r="R735" s="19" t="str">
        <f t="shared" si="106"/>
        <v>CARE_COMM_N_DSD_NARRATIVE_TARGET</v>
      </c>
      <c r="S735" s="19" t="str">
        <f t="shared" si="107"/>
        <v>CARE_COMM_N_DSD_NARRATIVE_TARGET</v>
      </c>
      <c r="T735" s="19" t="b">
        <f>NOT(ISNA(VLOOKUP(B735,dbcodes!A:B,2,FALSE)))</f>
        <v>1</v>
      </c>
      <c r="U735" s="19" t="str">
        <f>IF(ISNA(VLOOKUP(B735,dbcodes!A:B,2,FALSE)),des!R2802,VLOOKUP(B735,dbcodes!A:B,2,FALSE))</f>
        <v>CARE_COMM_N_DSD_NARRATIVE_TARGET</v>
      </c>
      <c r="V735" s="20" t="s">
        <v>2309</v>
      </c>
      <c r="W735" s="107">
        <f>IF(ISNA(VLOOKUP(C735,descriptions!A:B,2,FALSE)),des!V20,IF(G735=" TARGET","Target ","")&amp;VLOOKUP(C735,descriptions!A:B,2,FALSE))</f>
        <v>0</v>
      </c>
      <c r="X735" s="20" t="s">
        <v>9</v>
      </c>
      <c r="Y735" s="20" t="s">
        <v>831</v>
      </c>
      <c r="Z735" s="20" t="s">
        <v>836</v>
      </c>
      <c r="AA735" s="20" t="s">
        <v>4121</v>
      </c>
      <c r="AB735" s="20" t="s">
        <v>755</v>
      </c>
      <c r="AC735" s="19" t="str">
        <f>IF(AB735&lt;&gt;"",IF(NOT(ISNA(INDEX(os!A:A,MATCH(AB735,os!B:B,0)))),INDEX(os!A:A,MATCH(AB735,os!B:B,0)),"0"),"")</f>
        <v/>
      </c>
      <c r="AD735" s="20" t="s">
        <v>830</v>
      </c>
      <c r="AH735" s="93" t="str">
        <f>IF(NOT(ISNA(VLOOKUP(B:B,ResultsTargets!A:A,1,0))),"TRUE","")</f>
        <v/>
      </c>
      <c r="AI735" s="19" t="str">
        <f>IF(ISNA(VLOOKUP(C735,dim_techarea!A:B,2,FALSE)),"",VLOOKUP(C735,dim_techarea!A:B,2,FALSE))</f>
        <v>CARE_COMM</v>
      </c>
      <c r="AJ735" s="19" t="str">
        <f>IF(ISNA(VLOOKUP(AI735,dim_techarea!B:C,2,FALSE)),"",VLOOKUP(AI735,dim_techarea!B:C,2,FALSE))</f>
        <v>ei2xY01KAln</v>
      </c>
      <c r="AK735" s="19" t="str">
        <f>IF(ISNA(VLOOKUP(TRIM(G735),dim_targetsresults!A:B,2,FALSE)),"",VLOOKUP(TRIM(G735),dim_targetsresults!A:C,2,FALSE))</f>
        <v>MER Targets</v>
      </c>
      <c r="AL735" s="19" t="str">
        <f>IF(ISNA(VLOOKUP(AK735,dim_targetsresults!B:C,2,FALSE)),"",VLOOKUP(AK735,dim_targetsresults!B:C,2,FALSE))</f>
        <v>W8imnja2Owd</v>
      </c>
      <c r="AM735" s="19" t="str">
        <f>IF(ISNA(VLOOKUP(TRIM(D735),dim_numeratordenominator!A:B,2,FALSE)),"",VLOOKUP(TRIM(D735),dim_numeratordenominator!A:C,2,FALSE))</f>
        <v>Numerator</v>
      </c>
      <c r="AN735" s="19" t="str">
        <f>IF(ISNA(VLOOKUP(AM735,dim_numeratordenominator!B:C,2,FALSE)),"",VLOOKUP(AM735,dim_numeratordenominator!B:C,2,FALSE))</f>
        <v>Som9NRMQqV7</v>
      </c>
      <c r="AO735" s="19" t="str">
        <f>IF(ISNA(VLOOKUP(TRIM(E735),dim_supporttype!A:B,2,FALSE)),"",VLOOKUP(TRIM(E735),dim_supporttype!A:C,2,FALSE))</f>
        <v>DSD Narratives</v>
      </c>
      <c r="AP735" s="19" t="str">
        <f>IF(ISNA(VLOOKUP(AO735,dim_supporttype!B:C,2,FALSE)),"",VLOOKUP(AO735,dim_supporttype!B:C,2,FALSE))</f>
        <v>ySGf8v2q9Rm</v>
      </c>
      <c r="AQ735" s="19" t="str">
        <f>IF(ISNA(VLOOKUP(TRIM(F735),dim_disaggs!A:B,2,FALSE)),"No Disagg",VLOOKUP(TRIM(F735),dim_disaggs!A:B,2,FALSE))</f>
        <v>No Disagg</v>
      </c>
      <c r="AR735" s="19" t="str">
        <f>IF(ISNA(VLOOKUP(AQ735,dim_disaggs!B:C,2,FALSE)),"",VLOOKUP(AQ735,dim_disaggs!B:C,2,FALSE))</f>
        <v>werJlVT6sf3</v>
      </c>
      <c r="AU735" s="72" t="s">
        <v>755</v>
      </c>
      <c r="AV735" s="73" t="s">
        <v>755</v>
      </c>
      <c r="AW735" s="66" t="s">
        <v>755</v>
      </c>
      <c r="AX735" s="66" t="s">
        <v>755</v>
      </c>
      <c r="BA735" s="105" t="str">
        <f t="shared" si="108"/>
        <v/>
      </c>
      <c r="BB735" s="20" t="str">
        <f t="shared" si="109"/>
        <v/>
      </c>
      <c r="BE735" s="75" t="s">
        <v>755</v>
      </c>
      <c r="BF735" s="73" t="s">
        <v>755</v>
      </c>
      <c r="BG735" s="55" t="s">
        <v>755</v>
      </c>
      <c r="BH735" s="76" t="s">
        <v>755</v>
      </c>
      <c r="BI735" s="20" t="s">
        <v>755</v>
      </c>
      <c r="BJ735" s="20" t="s">
        <v>755</v>
      </c>
      <c r="BK735" s="55" t="s">
        <v>755</v>
      </c>
      <c r="BL735" s="71" t="s">
        <v>755</v>
      </c>
      <c r="BM735" s="77" t="s">
        <v>755</v>
      </c>
      <c r="BN735" s="78" t="s">
        <v>755</v>
      </c>
      <c r="BO735" s="77" t="s">
        <v>755</v>
      </c>
      <c r="BP735" s="78" t="s">
        <v>755</v>
      </c>
    </row>
    <row r="736" spans="1:68" x14ac:dyDescent="0.2">
      <c r="A736" s="20" t="s">
        <v>95</v>
      </c>
      <c r="B736" s="20" t="s">
        <v>976</v>
      </c>
      <c r="C736" s="20" t="s">
        <v>848</v>
      </c>
      <c r="D736" s="20" t="s">
        <v>1</v>
      </c>
      <c r="E736" s="20" t="s">
        <v>265</v>
      </c>
      <c r="G736" s="20" t="s">
        <v>2442</v>
      </c>
      <c r="I736" s="19">
        <f t="shared" si="103"/>
        <v>34</v>
      </c>
      <c r="J736" s="20" t="s">
        <v>755</v>
      </c>
      <c r="K736" s="20" t="s">
        <v>2210</v>
      </c>
      <c r="L736" s="95" t="str">
        <f>IF(M736&lt;&gt;"",IF(NOT(ISNA(INDEX(cc!B:B,MATCH(M736,cc!A:A,0)))),INDEX(cc!B:B,MATCH(M736,cc!A:A,0)),"0"),"")</f>
        <v>default</v>
      </c>
      <c r="M736" s="97" t="s">
        <v>13</v>
      </c>
      <c r="N736" s="28" t="str">
        <f t="shared" si="101"/>
        <v xml:space="preserve"> TARGET</v>
      </c>
      <c r="O736" s="19" t="str">
        <f t="shared" si="104"/>
        <v>CARE_COMM (N, TA_NARRATIVE) TARGET: Support Outside Facility</v>
      </c>
      <c r="P736" s="19" t="str">
        <f t="shared" si="105"/>
        <v>CARE_COMM (N, TA_NARRATIVE) TARGET: Support Outside Facility</v>
      </c>
      <c r="Q736" s="19" t="str">
        <f t="shared" si="102"/>
        <v>CARE_COMM (N, TA_NARRATIVE) TARGET</v>
      </c>
      <c r="R736" s="19" t="str">
        <f t="shared" si="106"/>
        <v>CARE_COMM_N_TA_NARRATIVE_TARGET</v>
      </c>
      <c r="S736" s="19" t="str">
        <f t="shared" si="107"/>
        <v>CARE_COMM_N_TA_NARRATIVE_TARGET</v>
      </c>
      <c r="T736" s="19" t="b">
        <f>NOT(ISNA(VLOOKUP(B736,dbcodes!A:B,2,FALSE)))</f>
        <v>1</v>
      </c>
      <c r="U736" s="19" t="str">
        <f>IF(ISNA(VLOOKUP(B736,dbcodes!A:B,2,FALSE)),des!R2803,VLOOKUP(B736,dbcodes!A:B,2,FALSE))</f>
        <v>CARE_COMM_N_TA_NARRATIVE_TARGET</v>
      </c>
      <c r="V736" s="20" t="s">
        <v>2309</v>
      </c>
      <c r="W736" s="107">
        <f>IF(ISNA(VLOOKUP(C736,descriptions!A:B,2,FALSE)),des!V21,IF(G736=" TARGET","Target ","")&amp;VLOOKUP(C736,descriptions!A:B,2,FALSE))</f>
        <v>0</v>
      </c>
      <c r="X736" s="20" t="s">
        <v>9</v>
      </c>
      <c r="Y736" s="20" t="s">
        <v>831</v>
      </c>
      <c r="Z736" s="20" t="s">
        <v>836</v>
      </c>
      <c r="AA736" s="20" t="s">
        <v>4121</v>
      </c>
      <c r="AB736" s="20" t="s">
        <v>755</v>
      </c>
      <c r="AC736" s="19" t="str">
        <f>IF(AB736&lt;&gt;"",IF(NOT(ISNA(INDEX(os!A:A,MATCH(AB736,os!B:B,0)))),INDEX(os!A:A,MATCH(AB736,os!B:B,0)),"0"),"")</f>
        <v/>
      </c>
      <c r="AD736" s="20" t="s">
        <v>830</v>
      </c>
      <c r="AH736" s="93" t="str">
        <f>IF(NOT(ISNA(VLOOKUP(B:B,ResultsTargets!A:A,1,0))),"TRUE","")</f>
        <v/>
      </c>
      <c r="AI736" s="19" t="str">
        <f>IF(ISNA(VLOOKUP(C736,dim_techarea!A:B,2,FALSE)),"",VLOOKUP(C736,dim_techarea!A:B,2,FALSE))</f>
        <v>CARE_COMM</v>
      </c>
      <c r="AJ736" s="19" t="str">
        <f>IF(ISNA(VLOOKUP(AI736,dim_techarea!B:C,2,FALSE)),"",VLOOKUP(AI736,dim_techarea!B:C,2,FALSE))</f>
        <v>ei2xY01KAln</v>
      </c>
      <c r="AK736" s="19" t="str">
        <f>IF(ISNA(VLOOKUP(TRIM(G736),dim_targetsresults!A:B,2,FALSE)),"",VLOOKUP(TRIM(G736),dim_targetsresults!A:C,2,FALSE))</f>
        <v>MER Targets</v>
      </c>
      <c r="AL736" s="19" t="str">
        <f>IF(ISNA(VLOOKUP(AK736,dim_targetsresults!B:C,2,FALSE)),"",VLOOKUP(AK736,dim_targetsresults!B:C,2,FALSE))</f>
        <v>W8imnja2Owd</v>
      </c>
      <c r="AM736" s="19" t="str">
        <f>IF(ISNA(VLOOKUP(TRIM(D736),dim_numeratordenominator!A:B,2,FALSE)),"",VLOOKUP(TRIM(D736),dim_numeratordenominator!A:C,2,FALSE))</f>
        <v>Numerator</v>
      </c>
      <c r="AN736" s="19" t="str">
        <f>IF(ISNA(VLOOKUP(AM736,dim_numeratordenominator!B:C,2,FALSE)),"",VLOOKUP(AM736,dim_numeratordenominator!B:C,2,FALSE))</f>
        <v>Som9NRMQqV7</v>
      </c>
      <c r="AO736" s="19" t="str">
        <f>IF(ISNA(VLOOKUP(TRIM(E736),dim_supporttype!A:B,2,FALSE)),"",VLOOKUP(TRIM(E736),dim_supporttype!A:C,2,FALSE))</f>
        <v>TA Narratives</v>
      </c>
      <c r="AP736" s="19" t="str">
        <f>IF(ISNA(VLOOKUP(AO736,dim_supporttype!B:C,2,FALSE)),"",VLOOKUP(AO736,dim_supporttype!B:C,2,FALSE))</f>
        <v>aBZapfNWlIU</v>
      </c>
      <c r="AQ736" s="19" t="str">
        <f>IF(ISNA(VLOOKUP(TRIM(F736),dim_disaggs!A:B,2,FALSE)),"No Disagg",VLOOKUP(TRIM(F736),dim_disaggs!A:B,2,FALSE))</f>
        <v>No Disagg</v>
      </c>
      <c r="AR736" s="19" t="str">
        <f>IF(ISNA(VLOOKUP(AQ736,dim_disaggs!B:C,2,FALSE)),"",VLOOKUP(AQ736,dim_disaggs!B:C,2,FALSE))</f>
        <v>werJlVT6sf3</v>
      </c>
      <c r="AU736" s="72" t="s">
        <v>755</v>
      </c>
      <c r="AV736" s="73" t="s">
        <v>755</v>
      </c>
      <c r="AW736" s="66" t="s">
        <v>755</v>
      </c>
      <c r="AX736" s="66" t="s">
        <v>755</v>
      </c>
      <c r="BA736" s="105" t="str">
        <f t="shared" si="108"/>
        <v/>
      </c>
      <c r="BB736" s="20" t="str">
        <f t="shared" si="109"/>
        <v/>
      </c>
      <c r="BE736" s="75" t="s">
        <v>755</v>
      </c>
      <c r="BF736" s="73" t="s">
        <v>755</v>
      </c>
      <c r="BG736" s="55" t="s">
        <v>755</v>
      </c>
      <c r="BH736" s="76" t="s">
        <v>755</v>
      </c>
      <c r="BI736" s="20" t="s">
        <v>755</v>
      </c>
      <c r="BJ736" s="20" t="s">
        <v>755</v>
      </c>
      <c r="BK736" s="55" t="s">
        <v>755</v>
      </c>
      <c r="BL736" s="71" t="s">
        <v>755</v>
      </c>
      <c r="BM736" s="77" t="s">
        <v>755</v>
      </c>
      <c r="BN736" s="78" t="s">
        <v>755</v>
      </c>
      <c r="BO736" s="77" t="s">
        <v>755</v>
      </c>
      <c r="BP736" s="78" t="s">
        <v>755</v>
      </c>
    </row>
    <row r="737" spans="1:68" x14ac:dyDescent="0.2">
      <c r="A737" s="20" t="s">
        <v>95</v>
      </c>
      <c r="B737" s="20" t="s">
        <v>979</v>
      </c>
      <c r="C737" s="20" t="s">
        <v>850</v>
      </c>
      <c r="D737" s="20" t="s">
        <v>1</v>
      </c>
      <c r="E737" s="20" t="s">
        <v>77</v>
      </c>
      <c r="F737" s="20" t="s">
        <v>4156</v>
      </c>
      <c r="G737" s="20" t="s">
        <v>20086</v>
      </c>
      <c r="H737" s="20" t="s">
        <v>18672</v>
      </c>
      <c r="I737" s="19">
        <f t="shared" si="103"/>
        <v>31</v>
      </c>
      <c r="J737" s="20" t="s">
        <v>755</v>
      </c>
      <c r="K737" s="20" t="s">
        <v>2211</v>
      </c>
      <c r="L737" s="95" t="str">
        <f>IF(M737&lt;&gt;"",IF(NOT(ISNA(INDEX(cc!B:B,MATCH(M737,cc!A:A,0)))),INDEX(cc!B:B,MATCH(M737,cc!A:A,0)),"0"),"")</f>
        <v>Age (&lt;15,15+) and Sex</v>
      </c>
      <c r="M737" s="97" t="s">
        <v>111</v>
      </c>
      <c r="N737" s="28" t="str">
        <f t="shared" si="101"/>
        <v/>
      </c>
      <c r="O737" s="19" t="str">
        <f t="shared" si="104"/>
        <v>CARE_CURR (N, DSD, Age Aggregated/Sex): Received CD4, VL or Assessment</v>
      </c>
      <c r="P737" s="19" t="str">
        <f t="shared" si="105"/>
        <v>CARE_CURR (N, DSD, Age Aggregated/Sex): Received CD4, VL or Assessment</v>
      </c>
      <c r="Q737" s="19" t="str">
        <f t="shared" si="102"/>
        <v>CARE_CURR (N, DSD, Age Agg/Sex)</v>
      </c>
      <c r="R737" s="19" t="str">
        <f t="shared" si="106"/>
        <v>CARE_CURR_N_DSD_Age_Agg_Sex</v>
      </c>
      <c r="S737" s="19" t="str">
        <f t="shared" si="107"/>
        <v>CARE_CURR_N_DSD_Age_Agg_Sex_</v>
      </c>
      <c r="T737" s="19" t="b">
        <f>NOT(ISNA(VLOOKUP(B737,dbcodes!A:B,2,FALSE)))</f>
        <v>1</v>
      </c>
      <c r="U737" s="19" t="str">
        <f>IF(ISNA(VLOOKUP(B737,dbcodes!A:B,2,FALSE)),des!R2804,VLOOKUP(B737,dbcodes!A:B,2,FALSE))</f>
        <v>CARE_CURR_N_DSD_Age_Sex_Agg</v>
      </c>
      <c r="V737" s="20" t="s">
        <v>2310</v>
      </c>
      <c r="W737" s="107">
        <f>IF(ISNA(VLOOKUP(C737,descriptions!A:B,2,FALSE)),des!V22,IF(G737=" TARGET","Target ","")&amp;VLOOKUP(C737,descriptions!A:B,2,FALSE))</f>
        <v>0</v>
      </c>
      <c r="X737" s="20" t="s">
        <v>4</v>
      </c>
      <c r="Y737" s="20" t="s">
        <v>831</v>
      </c>
      <c r="Z737" s="20" t="s">
        <v>836</v>
      </c>
      <c r="AA737" s="20" t="s">
        <v>102</v>
      </c>
      <c r="AB737" s="20" t="s">
        <v>755</v>
      </c>
      <c r="AC737" s="19" t="str">
        <f>IF(AB737&lt;&gt;"",IF(NOT(ISNA(INDEX(os!A:A,MATCH(AB737,os!B:B,0)))),INDEX(os!A:A,MATCH(AB737,os!B:B,0)),"0"),"")</f>
        <v/>
      </c>
      <c r="AD737" s="20" t="s">
        <v>830</v>
      </c>
      <c r="AH737" s="93" t="str">
        <f>IF(NOT(ISNA(VLOOKUP(B:B,ResultsTargets!A:A,1,0))),"TRUE","")</f>
        <v/>
      </c>
      <c r="AI737" s="19" t="str">
        <f>IF(ISNA(VLOOKUP(C737,dim_techarea!A:B,2,FALSE)),"",VLOOKUP(C737,dim_techarea!A:B,2,FALSE))</f>
        <v>CARE_CURR</v>
      </c>
      <c r="AJ737" s="19" t="str">
        <f>IF(ISNA(VLOOKUP(AI737,dim_techarea!B:C,2,FALSE)),"",VLOOKUP(AI737,dim_techarea!B:C,2,FALSE))</f>
        <v>m7cA0gwNFZQ</v>
      </c>
      <c r="AK737" s="19" t="str">
        <f>IF(ISNA(VLOOKUP(TRIM(G737),dim_targetsresults!A:B,2,FALSE)),"",VLOOKUP(TRIM(G737),dim_targetsresults!A:C,2,FALSE))</f>
        <v>MER Results</v>
      </c>
      <c r="AL737" s="19" t="str">
        <f>IF(ISNA(VLOOKUP(AK737,dim_targetsresults!B:C,2,FALSE)),"",VLOOKUP(AK737,dim_targetsresults!B:C,2,FALSE))</f>
        <v>Jh0jDM5yQ2E</v>
      </c>
      <c r="AM737" s="19" t="str">
        <f>IF(ISNA(VLOOKUP(TRIM(D737),dim_numeratordenominator!A:B,2,FALSE)),"",VLOOKUP(TRIM(D737),dim_numeratordenominator!A:C,2,FALSE))</f>
        <v>Numerator</v>
      </c>
      <c r="AN737" s="19" t="str">
        <f>IF(ISNA(VLOOKUP(AM737,dim_numeratordenominator!B:C,2,FALSE)),"",VLOOKUP(AM737,dim_numeratordenominator!B:C,2,FALSE))</f>
        <v>Som9NRMQqV7</v>
      </c>
      <c r="AO737" s="19" t="str">
        <f>IF(ISNA(VLOOKUP(TRIM(E737),dim_supporttype!A:B,2,FALSE)),"",VLOOKUP(TRIM(E737),dim_supporttype!A:C,2,FALSE))</f>
        <v>DSD</v>
      </c>
      <c r="AP737" s="19" t="str">
        <f>IF(ISNA(VLOOKUP(AO737,dim_supporttype!B:C,2,FALSE)),"",VLOOKUP(AO737,dim_supporttype!B:C,2,FALSE))</f>
        <v>iM13vdNLWKb</v>
      </c>
      <c r="AQ737" s="19" t="str">
        <f>IF(ISNA(VLOOKUP(TRIM(F737),dim_disaggs!A:B,2,FALSE)),"No Disagg",VLOOKUP(TRIM(F737),dim_disaggs!A:B,2,FALSE))</f>
        <v>Age Aggregated/Sex</v>
      </c>
      <c r="AR737" s="19" t="str">
        <f>IF(ISNA(VLOOKUP(AQ737,dim_disaggs!B:C,2,FALSE)),"",VLOOKUP(AQ737,dim_disaggs!B:C,2,FALSE))</f>
        <v>KMhxXDjVseT</v>
      </c>
      <c r="AU737" s="72" t="s">
        <v>755</v>
      </c>
      <c r="AV737" s="73" t="s">
        <v>755</v>
      </c>
      <c r="AW737" s="66" t="s">
        <v>755</v>
      </c>
      <c r="AX737" s="66" t="s">
        <v>755</v>
      </c>
      <c r="BA737" s="105" t="str">
        <f t="shared" si="108"/>
        <v/>
      </c>
      <c r="BB737" s="20" t="str">
        <f t="shared" si="109"/>
        <v/>
      </c>
      <c r="BE737" s="75" t="s">
        <v>755</v>
      </c>
      <c r="BF737" s="73" t="s">
        <v>755</v>
      </c>
      <c r="BG737" s="55" t="s">
        <v>755</v>
      </c>
      <c r="BH737" s="76" t="s">
        <v>755</v>
      </c>
      <c r="BI737" s="20" t="s">
        <v>755</v>
      </c>
      <c r="BJ737" s="20" t="s">
        <v>755</v>
      </c>
      <c r="BK737" s="55" t="s">
        <v>755</v>
      </c>
      <c r="BL737" s="71" t="s">
        <v>755</v>
      </c>
      <c r="BM737" s="77" t="s">
        <v>755</v>
      </c>
      <c r="BN737" s="78" t="s">
        <v>755</v>
      </c>
      <c r="BO737" s="77" t="s">
        <v>755</v>
      </c>
      <c r="BP737" s="78" t="s">
        <v>755</v>
      </c>
    </row>
    <row r="738" spans="1:68" x14ac:dyDescent="0.2">
      <c r="A738" s="20" t="s">
        <v>95</v>
      </c>
      <c r="B738" s="20" t="s">
        <v>987</v>
      </c>
      <c r="C738" s="20" t="s">
        <v>850</v>
      </c>
      <c r="D738" s="20" t="s">
        <v>1</v>
      </c>
      <c r="E738" s="20" t="s">
        <v>78</v>
      </c>
      <c r="F738" s="20" t="s">
        <v>4156</v>
      </c>
      <c r="G738" s="20" t="s">
        <v>20086</v>
      </c>
      <c r="H738" s="20" t="s">
        <v>18672</v>
      </c>
      <c r="I738" s="19">
        <f t="shared" si="103"/>
        <v>30</v>
      </c>
      <c r="J738" s="20" t="s">
        <v>755</v>
      </c>
      <c r="K738" s="20" t="s">
        <v>2211</v>
      </c>
      <c r="L738" s="95" t="str">
        <f>IF(M738&lt;&gt;"",IF(NOT(ISNA(INDEX(cc!B:B,MATCH(M738,cc!A:A,0)))),INDEX(cc!B:B,MATCH(M738,cc!A:A,0)),"0"),"")</f>
        <v>Age (&lt;15,15+) and Sex</v>
      </c>
      <c r="M738" s="97" t="s">
        <v>111</v>
      </c>
      <c r="N738" s="28" t="str">
        <f t="shared" si="101"/>
        <v/>
      </c>
      <c r="O738" s="19" t="str">
        <f t="shared" si="104"/>
        <v>CARE_CURR (N, TA, Age Aggregated/Sex): Received CD4, VL or Assessment</v>
      </c>
      <c r="P738" s="19" t="str">
        <f t="shared" si="105"/>
        <v>CARE_CURR (N, TA, Age Aggregated/Sex): Received CD4, VL or Assessment</v>
      </c>
      <c r="Q738" s="19" t="str">
        <f t="shared" si="102"/>
        <v>CARE_CURR (N, TA, Age Agg/Sex)</v>
      </c>
      <c r="R738" s="19" t="str">
        <f t="shared" si="106"/>
        <v>CARE_CURR_N_TA_Age_Agg_Sex</v>
      </c>
      <c r="S738" s="19" t="str">
        <f t="shared" si="107"/>
        <v>CARE_CURR_N_TA_Age_Agg_Sex_</v>
      </c>
      <c r="T738" s="19" t="b">
        <f>NOT(ISNA(VLOOKUP(B738,dbcodes!A:B,2,FALSE)))</f>
        <v>1</v>
      </c>
      <c r="U738" s="19" t="str">
        <f>IF(ISNA(VLOOKUP(B738,dbcodes!A:B,2,FALSE)),des!R2805,VLOOKUP(B738,dbcodes!A:B,2,FALSE))</f>
        <v>CARE_CURR_N_TA_Age_Sex_Agg</v>
      </c>
      <c r="V738" s="20" t="s">
        <v>2310</v>
      </c>
      <c r="W738" s="107">
        <f>IF(ISNA(VLOOKUP(C738,descriptions!A:B,2,FALSE)),des!V23,IF(G738=" TARGET","Target ","")&amp;VLOOKUP(C738,descriptions!A:B,2,FALSE))</f>
        <v>0</v>
      </c>
      <c r="X738" s="20" t="s">
        <v>4</v>
      </c>
      <c r="Y738" s="20" t="s">
        <v>831</v>
      </c>
      <c r="Z738" s="20" t="s">
        <v>836</v>
      </c>
      <c r="AA738" s="20" t="s">
        <v>102</v>
      </c>
      <c r="AB738" s="20" t="s">
        <v>755</v>
      </c>
      <c r="AC738" s="19" t="str">
        <f>IF(AB738&lt;&gt;"",IF(NOT(ISNA(INDEX(os!A:A,MATCH(AB738,os!B:B,0)))),INDEX(os!A:A,MATCH(AB738,os!B:B,0)),"0"),"")</f>
        <v/>
      </c>
      <c r="AD738" s="20" t="s">
        <v>830</v>
      </c>
      <c r="AH738" s="93" t="str">
        <f>IF(NOT(ISNA(VLOOKUP(B:B,ResultsTargets!A:A,1,0))),"TRUE","")</f>
        <v/>
      </c>
      <c r="AI738" s="19" t="str">
        <f>IF(ISNA(VLOOKUP(C738,dim_techarea!A:B,2,FALSE)),"",VLOOKUP(C738,dim_techarea!A:B,2,FALSE))</f>
        <v>CARE_CURR</v>
      </c>
      <c r="AJ738" s="19" t="str">
        <f>IF(ISNA(VLOOKUP(AI738,dim_techarea!B:C,2,FALSE)),"",VLOOKUP(AI738,dim_techarea!B:C,2,FALSE))</f>
        <v>m7cA0gwNFZQ</v>
      </c>
      <c r="AK738" s="19" t="str">
        <f>IF(ISNA(VLOOKUP(TRIM(G738),dim_targetsresults!A:B,2,FALSE)),"",VLOOKUP(TRIM(G738),dim_targetsresults!A:C,2,FALSE))</f>
        <v>MER Results</v>
      </c>
      <c r="AL738" s="19" t="str">
        <f>IF(ISNA(VLOOKUP(AK738,dim_targetsresults!B:C,2,FALSE)),"",VLOOKUP(AK738,dim_targetsresults!B:C,2,FALSE))</f>
        <v>Jh0jDM5yQ2E</v>
      </c>
      <c r="AM738" s="19" t="str">
        <f>IF(ISNA(VLOOKUP(TRIM(D738),dim_numeratordenominator!A:B,2,FALSE)),"",VLOOKUP(TRIM(D738),dim_numeratordenominator!A:C,2,FALSE))</f>
        <v>Numerator</v>
      </c>
      <c r="AN738" s="19" t="str">
        <f>IF(ISNA(VLOOKUP(AM738,dim_numeratordenominator!B:C,2,FALSE)),"",VLOOKUP(AM738,dim_numeratordenominator!B:C,2,FALSE))</f>
        <v>Som9NRMQqV7</v>
      </c>
      <c r="AO738" s="19" t="str">
        <f>IF(ISNA(VLOOKUP(TRIM(E738),dim_supporttype!A:B,2,FALSE)),"",VLOOKUP(TRIM(E738),dim_supporttype!A:C,2,FALSE))</f>
        <v>TA</v>
      </c>
      <c r="AP738" s="19" t="str">
        <f>IF(ISNA(VLOOKUP(AO738,dim_supporttype!B:C,2,FALSE)),"",VLOOKUP(AO738,dim_supporttype!B:C,2,FALSE))</f>
        <v>cRAGKdWIDn4</v>
      </c>
      <c r="AQ738" s="19" t="str">
        <f>IF(ISNA(VLOOKUP(TRIM(F738),dim_disaggs!A:B,2,FALSE)),"No Disagg",VLOOKUP(TRIM(F738),dim_disaggs!A:B,2,FALSE))</f>
        <v>Age Aggregated/Sex</v>
      </c>
      <c r="AR738" s="19" t="str">
        <f>IF(ISNA(VLOOKUP(AQ738,dim_disaggs!B:C,2,FALSE)),"",VLOOKUP(AQ738,dim_disaggs!B:C,2,FALSE))</f>
        <v>KMhxXDjVseT</v>
      </c>
      <c r="AU738" s="72" t="s">
        <v>755</v>
      </c>
      <c r="AV738" s="73" t="s">
        <v>755</v>
      </c>
      <c r="AW738" s="66" t="s">
        <v>755</v>
      </c>
      <c r="AX738" s="66" t="s">
        <v>755</v>
      </c>
      <c r="BA738" s="105" t="str">
        <f t="shared" si="108"/>
        <v/>
      </c>
      <c r="BB738" s="20" t="str">
        <f t="shared" si="109"/>
        <v/>
      </c>
      <c r="BE738" s="75" t="s">
        <v>755</v>
      </c>
      <c r="BF738" s="73" t="s">
        <v>755</v>
      </c>
      <c r="BG738" s="55" t="s">
        <v>755</v>
      </c>
      <c r="BH738" s="76" t="s">
        <v>755</v>
      </c>
      <c r="BI738" s="20" t="s">
        <v>755</v>
      </c>
      <c r="BJ738" s="20" t="s">
        <v>755</v>
      </c>
      <c r="BK738" s="55" t="s">
        <v>755</v>
      </c>
      <c r="BL738" s="71" t="s">
        <v>755</v>
      </c>
      <c r="BM738" s="77" t="s">
        <v>755</v>
      </c>
      <c r="BN738" s="78" t="s">
        <v>755</v>
      </c>
      <c r="BO738" s="77" t="s">
        <v>755</v>
      </c>
      <c r="BP738" s="78" t="s">
        <v>755</v>
      </c>
    </row>
    <row r="739" spans="1:68" x14ac:dyDescent="0.2">
      <c r="A739" s="20" t="s">
        <v>95</v>
      </c>
      <c r="B739" s="20" t="s">
        <v>981</v>
      </c>
      <c r="C739" s="20" t="s">
        <v>850</v>
      </c>
      <c r="D739" s="20" t="s">
        <v>1</v>
      </c>
      <c r="E739" s="20" t="s">
        <v>77</v>
      </c>
      <c r="F739" s="20" t="s">
        <v>135</v>
      </c>
      <c r="G739" s="20" t="s">
        <v>20086</v>
      </c>
      <c r="H739" s="20" t="s">
        <v>135</v>
      </c>
      <c r="I739" s="19">
        <f t="shared" si="103"/>
        <v>27</v>
      </c>
      <c r="J739" s="20" t="s">
        <v>755</v>
      </c>
      <c r="K739" s="20" t="s">
        <v>2211</v>
      </c>
      <c r="L739" s="95" t="str">
        <f>IF(M739&lt;&gt;"",IF(NOT(ISNA(INDEX(cc!B:B,MATCH(M739,cc!A:A,0)))),INDEX(cc!B:B,MATCH(M739,cc!A:A,0)),"0"),"")</f>
        <v>Age (0-50+,10) and Sex</v>
      </c>
      <c r="M739" s="97" t="s">
        <v>4004</v>
      </c>
      <c r="N739" s="28" t="str">
        <f t="shared" ref="N739:N802" si="110">IF(G739=" RESULT","",G739)</f>
        <v/>
      </c>
      <c r="O739" s="19" t="str">
        <f t="shared" si="104"/>
        <v>CARE_CURR (N, DSD, Age/Sex): Received CD4, VL or Assessment</v>
      </c>
      <c r="P739" s="19" t="str">
        <f t="shared" si="105"/>
        <v>CARE_CURR (N, DSD, Age/Sex): Received CD4, VL or Assessment</v>
      </c>
      <c r="Q739" s="19" t="str">
        <f t="shared" si="102"/>
        <v>CARE_CURR (N, DSD, Age/Sex)</v>
      </c>
      <c r="R739" s="19" t="str">
        <f t="shared" si="106"/>
        <v>CARE_CURR_N_DSD_Age_Sex</v>
      </c>
      <c r="S739" s="19" t="str">
        <f t="shared" si="107"/>
        <v>CARE_CURR_N_DSD_Age_Sex_</v>
      </c>
      <c r="T739" s="19" t="b">
        <f>NOT(ISNA(VLOOKUP(B739,dbcodes!A:B,2,FALSE)))</f>
        <v>1</v>
      </c>
      <c r="U739" s="19" t="str">
        <f>IF(ISNA(VLOOKUP(B739,dbcodes!A:B,2,FALSE)),des!R2806,VLOOKUP(B739,dbcodes!A:B,2,FALSE))</f>
        <v>CARE_CURR_N_DSD_Age_Sex</v>
      </c>
      <c r="V739" s="20" t="s">
        <v>2310</v>
      </c>
      <c r="W739" s="107">
        <f>IF(ISNA(VLOOKUP(C739,descriptions!A:B,2,FALSE)),des!V24,IF(G739=" TARGET","Target ","")&amp;VLOOKUP(C739,descriptions!A:B,2,FALSE))</f>
        <v>0</v>
      </c>
      <c r="X739" s="20" t="s">
        <v>4</v>
      </c>
      <c r="Y739" s="20" t="s">
        <v>831</v>
      </c>
      <c r="Z739" s="20" t="s">
        <v>836</v>
      </c>
      <c r="AA739" s="20" t="s">
        <v>102</v>
      </c>
      <c r="AB739" s="20" t="s">
        <v>755</v>
      </c>
      <c r="AC739" s="19" t="str">
        <f>IF(AB739&lt;&gt;"",IF(NOT(ISNA(INDEX(os!A:A,MATCH(AB739,os!B:B,0)))),INDEX(os!A:A,MATCH(AB739,os!B:B,0)),"0"),"")</f>
        <v/>
      </c>
      <c r="AD739" s="20" t="s">
        <v>830</v>
      </c>
      <c r="AH739" s="93" t="str">
        <f>IF(NOT(ISNA(VLOOKUP(B:B,ResultsTargets!A:A,1,0))),"TRUE","")</f>
        <v/>
      </c>
      <c r="AI739" s="19" t="str">
        <f>IF(ISNA(VLOOKUP(C739,dim_techarea!A:B,2,FALSE)),"",VLOOKUP(C739,dim_techarea!A:B,2,FALSE))</f>
        <v>CARE_CURR</v>
      </c>
      <c r="AJ739" s="19" t="str">
        <f>IF(ISNA(VLOOKUP(AI739,dim_techarea!B:C,2,FALSE)),"",VLOOKUP(AI739,dim_techarea!B:C,2,FALSE))</f>
        <v>m7cA0gwNFZQ</v>
      </c>
      <c r="AK739" s="19" t="str">
        <f>IF(ISNA(VLOOKUP(TRIM(G739),dim_targetsresults!A:B,2,FALSE)),"",VLOOKUP(TRIM(G739),dim_targetsresults!A:C,2,FALSE))</f>
        <v>MER Results</v>
      </c>
      <c r="AL739" s="19" t="str">
        <f>IF(ISNA(VLOOKUP(AK739,dim_targetsresults!B:C,2,FALSE)),"",VLOOKUP(AK739,dim_targetsresults!B:C,2,FALSE))</f>
        <v>Jh0jDM5yQ2E</v>
      </c>
      <c r="AM739" s="19" t="str">
        <f>IF(ISNA(VLOOKUP(TRIM(D739),dim_numeratordenominator!A:B,2,FALSE)),"",VLOOKUP(TRIM(D739),dim_numeratordenominator!A:C,2,FALSE))</f>
        <v>Numerator</v>
      </c>
      <c r="AN739" s="19" t="str">
        <f>IF(ISNA(VLOOKUP(AM739,dim_numeratordenominator!B:C,2,FALSE)),"",VLOOKUP(AM739,dim_numeratordenominator!B:C,2,FALSE))</f>
        <v>Som9NRMQqV7</v>
      </c>
      <c r="AO739" s="19" t="str">
        <f>IF(ISNA(VLOOKUP(TRIM(E739),dim_supporttype!A:B,2,FALSE)),"",VLOOKUP(TRIM(E739),dim_supporttype!A:C,2,FALSE))</f>
        <v>DSD</v>
      </c>
      <c r="AP739" s="19" t="str">
        <f>IF(ISNA(VLOOKUP(AO739,dim_supporttype!B:C,2,FALSE)),"",VLOOKUP(AO739,dim_supporttype!B:C,2,FALSE))</f>
        <v>iM13vdNLWKb</v>
      </c>
      <c r="AQ739" s="19" t="str">
        <f>IF(ISNA(VLOOKUP(TRIM(F739),dim_disaggs!A:B,2,FALSE)),"No Disagg",VLOOKUP(TRIM(F739),dim_disaggs!A:B,2,FALSE))</f>
        <v>Age/Sex</v>
      </c>
      <c r="AR739" s="19" t="str">
        <f>IF(ISNA(VLOOKUP(AQ739,dim_disaggs!B:C,2,FALSE)),"",VLOOKUP(AQ739,dim_disaggs!B:C,2,FALSE))</f>
        <v>Qbz6SrpmJ1y</v>
      </c>
      <c r="AU739" s="72" t="s">
        <v>755</v>
      </c>
      <c r="AV739" s="73" t="s">
        <v>755</v>
      </c>
      <c r="AW739" s="66" t="s">
        <v>755</v>
      </c>
      <c r="AX739" s="66" t="s">
        <v>755</v>
      </c>
      <c r="BA739" s="105" t="str">
        <f t="shared" si="108"/>
        <v/>
      </c>
      <c r="BB739" s="20" t="str">
        <f t="shared" si="109"/>
        <v/>
      </c>
      <c r="BE739" s="75" t="s">
        <v>755</v>
      </c>
      <c r="BF739" s="73" t="s">
        <v>755</v>
      </c>
      <c r="BG739" s="55" t="s">
        <v>755</v>
      </c>
      <c r="BH739" s="76" t="s">
        <v>755</v>
      </c>
      <c r="BI739" s="20" t="s">
        <v>755</v>
      </c>
      <c r="BJ739" s="20" t="s">
        <v>755</v>
      </c>
      <c r="BK739" s="55" t="s">
        <v>755</v>
      </c>
      <c r="BL739" s="71" t="s">
        <v>755</v>
      </c>
      <c r="BM739" s="77" t="s">
        <v>755</v>
      </c>
      <c r="BN739" s="78" t="s">
        <v>755</v>
      </c>
      <c r="BO739" s="77" t="s">
        <v>755</v>
      </c>
      <c r="BP739" s="78" t="s">
        <v>755</v>
      </c>
    </row>
    <row r="740" spans="1:68" x14ac:dyDescent="0.2">
      <c r="A740" s="20" t="s">
        <v>95</v>
      </c>
      <c r="B740" s="20" t="s">
        <v>989</v>
      </c>
      <c r="C740" s="20" t="s">
        <v>850</v>
      </c>
      <c r="D740" s="20" t="s">
        <v>1</v>
      </c>
      <c r="E740" s="20" t="s">
        <v>78</v>
      </c>
      <c r="F740" s="20" t="s">
        <v>135</v>
      </c>
      <c r="G740" s="20" t="s">
        <v>20086</v>
      </c>
      <c r="H740" s="20" t="s">
        <v>135</v>
      </c>
      <c r="I740" s="19">
        <f t="shared" si="103"/>
        <v>26</v>
      </c>
      <c r="J740" s="20" t="s">
        <v>755</v>
      </c>
      <c r="K740" s="20" t="s">
        <v>2211</v>
      </c>
      <c r="L740" s="95" t="str">
        <f>IF(M740&lt;&gt;"",IF(NOT(ISNA(INDEX(cc!B:B,MATCH(M740,cc!A:A,0)))),INDEX(cc!B:B,MATCH(M740,cc!A:A,0)),"0"),"")</f>
        <v>Age (0-50+,10) and Sex</v>
      </c>
      <c r="M740" s="97" t="s">
        <v>4004</v>
      </c>
      <c r="N740" s="28" t="str">
        <f t="shared" si="110"/>
        <v/>
      </c>
      <c r="O740" s="19" t="str">
        <f t="shared" si="104"/>
        <v>CARE_CURR (N, TA, Age/Sex): Received CD4, VL or Assessment</v>
      </c>
      <c r="P740" s="19" t="str">
        <f t="shared" si="105"/>
        <v>CARE_CURR (N, TA, Age/Sex): Received CD4, VL or Assessment</v>
      </c>
      <c r="Q740" s="19" t="str">
        <f t="shared" si="102"/>
        <v>CARE_CURR (N, TA, Age/Sex)</v>
      </c>
      <c r="R740" s="19" t="str">
        <f t="shared" si="106"/>
        <v>CARE_CURR_N_TA_Age_Sex</v>
      </c>
      <c r="S740" s="19" t="str">
        <f t="shared" si="107"/>
        <v>CARE_CURR_N_TA_Age_Sex_</v>
      </c>
      <c r="T740" s="19" t="b">
        <f>NOT(ISNA(VLOOKUP(B740,dbcodes!A:B,2,FALSE)))</f>
        <v>1</v>
      </c>
      <c r="U740" s="19" t="str">
        <f>IF(ISNA(VLOOKUP(B740,dbcodes!A:B,2,FALSE)),des!R2807,VLOOKUP(B740,dbcodes!A:B,2,FALSE))</f>
        <v>CARE_CURR_N_TA_Age_Sex</v>
      </c>
      <c r="V740" s="20" t="s">
        <v>2310</v>
      </c>
      <c r="W740" s="107">
        <f>IF(ISNA(VLOOKUP(C740,descriptions!A:B,2,FALSE)),des!V25,IF(G740=" TARGET","Target ","")&amp;VLOOKUP(C740,descriptions!A:B,2,FALSE))</f>
        <v>0</v>
      </c>
      <c r="X740" s="20" t="s">
        <v>4</v>
      </c>
      <c r="Y740" s="20" t="s">
        <v>831</v>
      </c>
      <c r="Z740" s="20" t="s">
        <v>836</v>
      </c>
      <c r="AA740" s="20" t="s">
        <v>102</v>
      </c>
      <c r="AB740" s="20" t="s">
        <v>755</v>
      </c>
      <c r="AC740" s="19" t="str">
        <f>IF(AB740&lt;&gt;"",IF(NOT(ISNA(INDEX(os!A:A,MATCH(AB740,os!B:B,0)))),INDEX(os!A:A,MATCH(AB740,os!B:B,0)),"0"),"")</f>
        <v/>
      </c>
      <c r="AD740" s="20" t="s">
        <v>830</v>
      </c>
      <c r="AH740" s="93" t="str">
        <f>IF(NOT(ISNA(VLOOKUP(B:B,ResultsTargets!A:A,1,0))),"TRUE","")</f>
        <v/>
      </c>
      <c r="AI740" s="19" t="str">
        <f>IF(ISNA(VLOOKUP(C740,dim_techarea!A:B,2,FALSE)),"",VLOOKUP(C740,dim_techarea!A:B,2,FALSE))</f>
        <v>CARE_CURR</v>
      </c>
      <c r="AJ740" s="19" t="str">
        <f>IF(ISNA(VLOOKUP(AI740,dim_techarea!B:C,2,FALSE)),"",VLOOKUP(AI740,dim_techarea!B:C,2,FALSE))</f>
        <v>m7cA0gwNFZQ</v>
      </c>
      <c r="AK740" s="19" t="str">
        <f>IF(ISNA(VLOOKUP(TRIM(G740),dim_targetsresults!A:B,2,FALSE)),"",VLOOKUP(TRIM(G740),dim_targetsresults!A:C,2,FALSE))</f>
        <v>MER Results</v>
      </c>
      <c r="AL740" s="19" t="str">
        <f>IF(ISNA(VLOOKUP(AK740,dim_targetsresults!B:C,2,FALSE)),"",VLOOKUP(AK740,dim_targetsresults!B:C,2,FALSE))</f>
        <v>Jh0jDM5yQ2E</v>
      </c>
      <c r="AM740" s="19" t="str">
        <f>IF(ISNA(VLOOKUP(TRIM(D740),dim_numeratordenominator!A:B,2,FALSE)),"",VLOOKUP(TRIM(D740),dim_numeratordenominator!A:C,2,FALSE))</f>
        <v>Numerator</v>
      </c>
      <c r="AN740" s="19" t="str">
        <f>IF(ISNA(VLOOKUP(AM740,dim_numeratordenominator!B:C,2,FALSE)),"",VLOOKUP(AM740,dim_numeratordenominator!B:C,2,FALSE))</f>
        <v>Som9NRMQqV7</v>
      </c>
      <c r="AO740" s="19" t="str">
        <f>IF(ISNA(VLOOKUP(TRIM(E740),dim_supporttype!A:B,2,FALSE)),"",VLOOKUP(TRIM(E740),dim_supporttype!A:C,2,FALSE))</f>
        <v>TA</v>
      </c>
      <c r="AP740" s="19" t="str">
        <f>IF(ISNA(VLOOKUP(AO740,dim_supporttype!B:C,2,FALSE)),"",VLOOKUP(AO740,dim_supporttype!B:C,2,FALSE))</f>
        <v>cRAGKdWIDn4</v>
      </c>
      <c r="AQ740" s="19" t="str">
        <f>IF(ISNA(VLOOKUP(TRIM(F740),dim_disaggs!A:B,2,FALSE)),"No Disagg",VLOOKUP(TRIM(F740),dim_disaggs!A:B,2,FALSE))</f>
        <v>Age/Sex</v>
      </c>
      <c r="AR740" s="19" t="str">
        <f>IF(ISNA(VLOOKUP(AQ740,dim_disaggs!B:C,2,FALSE)),"",VLOOKUP(AQ740,dim_disaggs!B:C,2,FALSE))</f>
        <v>Qbz6SrpmJ1y</v>
      </c>
      <c r="AU740" s="72" t="s">
        <v>755</v>
      </c>
      <c r="AV740" s="73" t="s">
        <v>755</v>
      </c>
      <c r="AW740" s="66" t="s">
        <v>755</v>
      </c>
      <c r="AX740" s="66" t="s">
        <v>755</v>
      </c>
      <c r="BA740" s="105" t="str">
        <f t="shared" si="108"/>
        <v/>
      </c>
      <c r="BB740" s="20" t="str">
        <f t="shared" si="109"/>
        <v/>
      </c>
      <c r="BE740" s="75" t="s">
        <v>755</v>
      </c>
      <c r="BF740" s="73" t="s">
        <v>755</v>
      </c>
      <c r="BG740" s="55" t="s">
        <v>755</v>
      </c>
      <c r="BH740" s="76" t="s">
        <v>755</v>
      </c>
      <c r="BI740" s="20" t="s">
        <v>755</v>
      </c>
      <c r="BJ740" s="20" t="s">
        <v>755</v>
      </c>
      <c r="BK740" s="55" t="s">
        <v>755</v>
      </c>
      <c r="BL740" s="71" t="s">
        <v>755</v>
      </c>
      <c r="BM740" s="77" t="s">
        <v>755</v>
      </c>
      <c r="BN740" s="78" t="s">
        <v>755</v>
      </c>
      <c r="BO740" s="77" t="s">
        <v>755</v>
      </c>
      <c r="BP740" s="78" t="s">
        <v>755</v>
      </c>
    </row>
    <row r="741" spans="1:68" x14ac:dyDescent="0.2">
      <c r="A741" s="20" t="s">
        <v>95</v>
      </c>
      <c r="B741" s="20" t="s">
        <v>985</v>
      </c>
      <c r="C741" s="20" t="s">
        <v>850</v>
      </c>
      <c r="D741" s="20" t="s">
        <v>1</v>
      </c>
      <c r="E741" s="20" t="s">
        <v>77</v>
      </c>
      <c r="G741" s="20" t="s">
        <v>20086</v>
      </c>
      <c r="I741" s="19">
        <f t="shared" si="103"/>
        <v>18</v>
      </c>
      <c r="J741" s="20" t="s">
        <v>755</v>
      </c>
      <c r="K741" s="20" t="s">
        <v>2211</v>
      </c>
      <c r="L741" s="95" t="str">
        <f>IF(M741&lt;&gt;"",IF(NOT(ISNA(INDEX(cc!B:B,MATCH(M741,cc!A:A,0)))),INDEX(cc!B:B,MATCH(M741,cc!A:A,0)),"0"),"")</f>
        <v>default</v>
      </c>
      <c r="M741" s="97" t="s">
        <v>13</v>
      </c>
      <c r="N741" s="28" t="str">
        <f t="shared" si="110"/>
        <v/>
      </c>
      <c r="O741" s="19" t="str">
        <f t="shared" si="104"/>
        <v>CARE_CURR (N, DSD): Received CD4, VL or Assessment</v>
      </c>
      <c r="P741" s="19" t="str">
        <f t="shared" si="105"/>
        <v>CARE_CURR (N, DSD): Received CD4, VL or Assessment</v>
      </c>
      <c r="Q741" s="19" t="str">
        <f t="shared" si="102"/>
        <v>CARE_CURR (N, DSD)</v>
      </c>
      <c r="R741" s="19" t="str">
        <f t="shared" si="106"/>
        <v>CARE_CURR_N_DSD</v>
      </c>
      <c r="S741" s="19" t="str">
        <f t="shared" si="107"/>
        <v>CARE_CURR_N_DSD_</v>
      </c>
      <c r="T741" s="19" t="b">
        <f>NOT(ISNA(VLOOKUP(B741,dbcodes!A:B,2,FALSE)))</f>
        <v>1</v>
      </c>
      <c r="U741" s="19" t="str">
        <f>IF(ISNA(VLOOKUP(B741,dbcodes!A:B,2,FALSE)),des!R2808,VLOOKUP(B741,dbcodes!A:B,2,FALSE))</f>
        <v>CARE_CURR_N_DSD</v>
      </c>
      <c r="V741" s="20" t="s">
        <v>2310</v>
      </c>
      <c r="W741" s="107">
        <f>IF(ISNA(VLOOKUP(C741,descriptions!A:B,2,FALSE)),des!V26,IF(G741=" TARGET","Target ","")&amp;VLOOKUP(C741,descriptions!A:B,2,FALSE))</f>
        <v>0</v>
      </c>
      <c r="X741" s="20" t="s">
        <v>4</v>
      </c>
      <c r="Y741" s="20" t="s">
        <v>831</v>
      </c>
      <c r="Z741" s="20" t="s">
        <v>836</v>
      </c>
      <c r="AA741" s="20" t="s">
        <v>102</v>
      </c>
      <c r="AB741" s="20" t="s">
        <v>755</v>
      </c>
      <c r="AC741" s="19" t="str">
        <f>IF(AB741&lt;&gt;"",IF(NOT(ISNA(INDEX(os!A:A,MATCH(AB741,os!B:B,0)))),INDEX(os!A:A,MATCH(AB741,os!B:B,0)),"0"),"")</f>
        <v/>
      </c>
      <c r="AD741" s="20" t="s">
        <v>830</v>
      </c>
      <c r="AH741" s="93" t="str">
        <f>IF(NOT(ISNA(VLOOKUP(B:B,ResultsTargets!A:A,1,0))),"TRUE","")</f>
        <v/>
      </c>
      <c r="AI741" s="19" t="str">
        <f>IF(ISNA(VLOOKUP(C741,dim_techarea!A:B,2,FALSE)),"",VLOOKUP(C741,dim_techarea!A:B,2,FALSE))</f>
        <v>CARE_CURR</v>
      </c>
      <c r="AJ741" s="19" t="str">
        <f>IF(ISNA(VLOOKUP(AI741,dim_techarea!B:C,2,FALSE)),"",VLOOKUP(AI741,dim_techarea!B:C,2,FALSE))</f>
        <v>m7cA0gwNFZQ</v>
      </c>
      <c r="AK741" s="19" t="str">
        <f>IF(ISNA(VLOOKUP(TRIM(G741),dim_targetsresults!A:B,2,FALSE)),"",VLOOKUP(TRIM(G741),dim_targetsresults!A:C,2,FALSE))</f>
        <v>MER Results</v>
      </c>
      <c r="AL741" s="19" t="str">
        <f>IF(ISNA(VLOOKUP(AK741,dim_targetsresults!B:C,2,FALSE)),"",VLOOKUP(AK741,dim_targetsresults!B:C,2,FALSE))</f>
        <v>Jh0jDM5yQ2E</v>
      </c>
      <c r="AM741" s="19" t="str">
        <f>IF(ISNA(VLOOKUP(TRIM(D741),dim_numeratordenominator!A:B,2,FALSE)),"",VLOOKUP(TRIM(D741),dim_numeratordenominator!A:C,2,FALSE))</f>
        <v>Numerator</v>
      </c>
      <c r="AN741" s="19" t="str">
        <f>IF(ISNA(VLOOKUP(AM741,dim_numeratordenominator!B:C,2,FALSE)),"",VLOOKUP(AM741,dim_numeratordenominator!B:C,2,FALSE))</f>
        <v>Som9NRMQqV7</v>
      </c>
      <c r="AO741" s="19" t="str">
        <f>IF(ISNA(VLOOKUP(TRIM(E741),dim_supporttype!A:B,2,FALSE)),"",VLOOKUP(TRIM(E741),dim_supporttype!A:C,2,FALSE))</f>
        <v>DSD</v>
      </c>
      <c r="AP741" s="19" t="str">
        <f>IF(ISNA(VLOOKUP(AO741,dim_supporttype!B:C,2,FALSE)),"",VLOOKUP(AO741,dim_supporttype!B:C,2,FALSE))</f>
        <v>iM13vdNLWKb</v>
      </c>
      <c r="AQ741" s="19" t="str">
        <f>IF(ISNA(VLOOKUP(TRIM(F741),dim_disaggs!A:B,2,FALSE)),"No Disagg",VLOOKUP(TRIM(F741),dim_disaggs!A:B,2,FALSE))</f>
        <v>No Disagg</v>
      </c>
      <c r="AR741" s="19" t="str">
        <f>IF(ISNA(VLOOKUP(AQ741,dim_disaggs!B:C,2,FALSE)),"",VLOOKUP(AQ741,dim_disaggs!B:C,2,FALSE))</f>
        <v>werJlVT6sf3</v>
      </c>
      <c r="AU741" s="72" t="s">
        <v>755</v>
      </c>
      <c r="AV741" s="73" t="s">
        <v>755</v>
      </c>
      <c r="AW741" s="66" t="s">
        <v>755</v>
      </c>
      <c r="AX741" s="66" t="s">
        <v>755</v>
      </c>
      <c r="BA741" s="105" t="str">
        <f t="shared" si="108"/>
        <v>Top Level Numerator</v>
      </c>
      <c r="BB741" s="20" t="str">
        <f t="shared" si="109"/>
        <v>PE5QVF0w4xj</v>
      </c>
      <c r="BC741" s="20" t="s">
        <v>25706</v>
      </c>
      <c r="BD741" s="20" t="s">
        <v>25707</v>
      </c>
      <c r="BE741" s="75" t="s">
        <v>21240</v>
      </c>
      <c r="BF741" s="73" t="s">
        <v>21241</v>
      </c>
      <c r="BG741" s="55" t="s">
        <v>755</v>
      </c>
      <c r="BH741" s="76" t="s">
        <v>755</v>
      </c>
      <c r="BI741" s="20" t="s">
        <v>755</v>
      </c>
      <c r="BJ741" s="20" t="s">
        <v>755</v>
      </c>
      <c r="BK741" s="55" t="s">
        <v>755</v>
      </c>
      <c r="BL741" s="71" t="s">
        <v>755</v>
      </c>
      <c r="BM741" s="77" t="s">
        <v>755</v>
      </c>
      <c r="BN741" s="78" t="s">
        <v>755</v>
      </c>
      <c r="BO741" s="77" t="s">
        <v>755</v>
      </c>
      <c r="BP741" s="78" t="s">
        <v>755</v>
      </c>
    </row>
    <row r="742" spans="1:68" s="3" customFormat="1" x14ac:dyDescent="0.2">
      <c r="A742" s="20" t="s">
        <v>95</v>
      </c>
      <c r="B742" s="20" t="s">
        <v>993</v>
      </c>
      <c r="C742" s="20" t="s">
        <v>850</v>
      </c>
      <c r="D742" s="20" t="s">
        <v>1</v>
      </c>
      <c r="E742" s="20" t="s">
        <v>78</v>
      </c>
      <c r="F742" s="20"/>
      <c r="G742" s="20" t="s">
        <v>20086</v>
      </c>
      <c r="H742" s="20"/>
      <c r="I742" s="19">
        <f t="shared" si="103"/>
        <v>17</v>
      </c>
      <c r="J742" s="20" t="s">
        <v>755</v>
      </c>
      <c r="K742" s="20" t="s">
        <v>2211</v>
      </c>
      <c r="L742" s="95" t="str">
        <f>IF(M742&lt;&gt;"",IF(NOT(ISNA(INDEX(cc!B:B,MATCH(M742,cc!A:A,0)))),INDEX(cc!B:B,MATCH(M742,cc!A:A,0)),"0"),"")</f>
        <v>default</v>
      </c>
      <c r="M742" s="97" t="s">
        <v>13</v>
      </c>
      <c r="N742" s="28" t="str">
        <f t="shared" si="110"/>
        <v/>
      </c>
      <c r="O742" s="19" t="str">
        <f t="shared" si="104"/>
        <v>CARE_CURR (N, TA): Received CD4, VL or Assessment</v>
      </c>
      <c r="P742" s="19" t="str">
        <f t="shared" si="105"/>
        <v>CARE_CURR (N, TA): Received CD4, VL or Assessment</v>
      </c>
      <c r="Q742" s="19" t="str">
        <f t="shared" si="102"/>
        <v>CARE_CURR (N, TA)</v>
      </c>
      <c r="R742" s="19" t="str">
        <f t="shared" si="106"/>
        <v>CARE_CURR_N_TA</v>
      </c>
      <c r="S742" s="19" t="str">
        <f t="shared" si="107"/>
        <v>CARE_CURR_N_TA_</v>
      </c>
      <c r="T742" s="19" t="b">
        <f>NOT(ISNA(VLOOKUP(B742,dbcodes!A:B,2,FALSE)))</f>
        <v>1</v>
      </c>
      <c r="U742" s="19" t="str">
        <f>IF(ISNA(VLOOKUP(B742,dbcodes!A:B,2,FALSE)),des!R2809,VLOOKUP(B742,dbcodes!A:B,2,FALSE))</f>
        <v>CARE_CURR_N_TA</v>
      </c>
      <c r="V742" s="20" t="s">
        <v>2310</v>
      </c>
      <c r="W742" s="107">
        <f>IF(ISNA(VLOOKUP(C742,descriptions!A:B,2,FALSE)),des!V27,IF(G742=" TARGET","Target ","")&amp;VLOOKUP(C742,descriptions!A:B,2,FALSE))</f>
        <v>0</v>
      </c>
      <c r="X742" s="20" t="s">
        <v>4</v>
      </c>
      <c r="Y742" s="20" t="s">
        <v>831</v>
      </c>
      <c r="Z742" s="20" t="s">
        <v>836</v>
      </c>
      <c r="AA742" s="20" t="s">
        <v>102</v>
      </c>
      <c r="AB742" s="20" t="s">
        <v>755</v>
      </c>
      <c r="AC742" s="19" t="str">
        <f>IF(AB742&lt;&gt;"",IF(NOT(ISNA(INDEX(os!A:A,MATCH(AB742,os!B:B,0)))),INDEX(os!A:A,MATCH(AB742,os!B:B,0)),"0"),"")</f>
        <v/>
      </c>
      <c r="AD742" s="20" t="s">
        <v>830</v>
      </c>
      <c r="AE742" s="20"/>
      <c r="AF742" s="20"/>
      <c r="AG742" s="20"/>
      <c r="AH742" s="93" t="str">
        <f>IF(NOT(ISNA(VLOOKUP(B:B,ResultsTargets!A:A,1,0))),"TRUE","")</f>
        <v/>
      </c>
      <c r="AI742" s="19" t="str">
        <f>IF(ISNA(VLOOKUP(C742,dim_techarea!A:B,2,FALSE)),"",VLOOKUP(C742,dim_techarea!A:B,2,FALSE))</f>
        <v>CARE_CURR</v>
      </c>
      <c r="AJ742" s="19" t="str">
        <f>IF(ISNA(VLOOKUP(AI742,dim_techarea!B:C,2,FALSE)),"",VLOOKUP(AI742,dim_techarea!B:C,2,FALSE))</f>
        <v>m7cA0gwNFZQ</v>
      </c>
      <c r="AK742" s="19" t="str">
        <f>IF(ISNA(VLOOKUP(TRIM(G742),dim_targetsresults!A:B,2,FALSE)),"",VLOOKUP(TRIM(G742),dim_targetsresults!A:C,2,FALSE))</f>
        <v>MER Results</v>
      </c>
      <c r="AL742" s="19" t="str">
        <f>IF(ISNA(VLOOKUP(AK742,dim_targetsresults!B:C,2,FALSE)),"",VLOOKUP(AK742,dim_targetsresults!B:C,2,FALSE))</f>
        <v>Jh0jDM5yQ2E</v>
      </c>
      <c r="AM742" s="19" t="str">
        <f>IF(ISNA(VLOOKUP(TRIM(D742),dim_numeratordenominator!A:B,2,FALSE)),"",VLOOKUP(TRIM(D742),dim_numeratordenominator!A:C,2,FALSE))</f>
        <v>Numerator</v>
      </c>
      <c r="AN742" s="19" t="str">
        <f>IF(ISNA(VLOOKUP(AM742,dim_numeratordenominator!B:C,2,FALSE)),"",VLOOKUP(AM742,dim_numeratordenominator!B:C,2,FALSE))</f>
        <v>Som9NRMQqV7</v>
      </c>
      <c r="AO742" s="19" t="str">
        <f>IF(ISNA(VLOOKUP(TRIM(E742),dim_supporttype!A:B,2,FALSE)),"",VLOOKUP(TRIM(E742),dim_supporttype!A:C,2,FALSE))</f>
        <v>TA</v>
      </c>
      <c r="AP742" s="19" t="str">
        <f>IF(ISNA(VLOOKUP(AO742,dim_supporttype!B:C,2,FALSE)),"",VLOOKUP(AO742,dim_supporttype!B:C,2,FALSE))</f>
        <v>cRAGKdWIDn4</v>
      </c>
      <c r="AQ742" s="19" t="str">
        <f>IF(ISNA(VLOOKUP(TRIM(F742),dim_disaggs!A:B,2,FALSE)),"No Disagg",VLOOKUP(TRIM(F742),dim_disaggs!A:B,2,FALSE))</f>
        <v>No Disagg</v>
      </c>
      <c r="AR742" s="19" t="str">
        <f>IF(ISNA(VLOOKUP(AQ742,dim_disaggs!B:C,2,FALSE)),"",VLOOKUP(AQ742,dim_disaggs!B:C,2,FALSE))</f>
        <v>werJlVT6sf3</v>
      </c>
      <c r="AS742" s="72"/>
      <c r="AT742" s="66"/>
      <c r="AU742" s="72" t="s">
        <v>755</v>
      </c>
      <c r="AV742" s="73" t="s">
        <v>755</v>
      </c>
      <c r="AW742" s="66" t="s">
        <v>755</v>
      </c>
      <c r="AX742" s="66" t="s">
        <v>755</v>
      </c>
      <c r="AY742" s="20"/>
      <c r="AZ742" s="20"/>
      <c r="BA742" s="105" t="str">
        <f t="shared" si="108"/>
        <v>Top Level Numerator</v>
      </c>
      <c r="BB742" s="20" t="str">
        <f t="shared" si="109"/>
        <v>PE5QVF0w4xj</v>
      </c>
      <c r="BC742" s="20" t="s">
        <v>25706</v>
      </c>
      <c r="BD742" s="20" t="s">
        <v>25707</v>
      </c>
      <c r="BE742" s="75" t="s">
        <v>21240</v>
      </c>
      <c r="BF742" s="73" t="s">
        <v>21241</v>
      </c>
      <c r="BG742" s="55" t="s">
        <v>755</v>
      </c>
      <c r="BH742" s="76" t="s">
        <v>755</v>
      </c>
      <c r="BI742" s="20" t="s">
        <v>755</v>
      </c>
      <c r="BJ742" s="20" t="s">
        <v>755</v>
      </c>
      <c r="BK742" s="55" t="s">
        <v>755</v>
      </c>
      <c r="BL742" s="71" t="s">
        <v>755</v>
      </c>
      <c r="BM742" s="77" t="s">
        <v>755</v>
      </c>
      <c r="BN742" s="78" t="s">
        <v>755</v>
      </c>
      <c r="BO742" s="77" t="s">
        <v>755</v>
      </c>
      <c r="BP742" s="78" t="s">
        <v>755</v>
      </c>
    </row>
    <row r="743" spans="1:68" s="3" customFormat="1" x14ac:dyDescent="0.2">
      <c r="A743" s="20" t="s">
        <v>95</v>
      </c>
      <c r="B743" s="20" t="s">
        <v>983</v>
      </c>
      <c r="C743" s="20" t="s">
        <v>850</v>
      </c>
      <c r="D743" s="20" t="s">
        <v>1</v>
      </c>
      <c r="E743" s="20" t="s">
        <v>264</v>
      </c>
      <c r="F743" s="20"/>
      <c r="G743" s="20" t="s">
        <v>20086</v>
      </c>
      <c r="H743" s="20"/>
      <c r="I743" s="19">
        <f t="shared" si="103"/>
        <v>28</v>
      </c>
      <c r="J743" s="20" t="s">
        <v>755</v>
      </c>
      <c r="K743" s="20" t="s">
        <v>2211</v>
      </c>
      <c r="L743" s="95" t="str">
        <f>IF(M743&lt;&gt;"",IF(NOT(ISNA(INDEX(cc!B:B,MATCH(M743,cc!A:A,0)))),INDEX(cc!B:B,MATCH(M743,cc!A:A,0)),"0"),"")</f>
        <v>default</v>
      </c>
      <c r="M743" s="97" t="s">
        <v>13</v>
      </c>
      <c r="N743" s="28" t="str">
        <f t="shared" si="110"/>
        <v/>
      </c>
      <c r="O743" s="19" t="str">
        <f t="shared" si="104"/>
        <v>CARE_CURR (N, DSD_NARRATIVE): Received CD4, VL or Assessment</v>
      </c>
      <c r="P743" s="19" t="str">
        <f t="shared" si="105"/>
        <v>CARE_CURR (N, DSD_NARRATIVE): Received CD4, VL or Assessment</v>
      </c>
      <c r="Q743" s="19" t="str">
        <f t="shared" si="102"/>
        <v>CARE_CURR (N, DSD_NARRATIVE)</v>
      </c>
      <c r="R743" s="19" t="str">
        <f t="shared" si="106"/>
        <v>CARE_CURR_N_DSD_NARRATIVE</v>
      </c>
      <c r="S743" s="19" t="str">
        <f t="shared" si="107"/>
        <v>CARE_CURR_N_DSD_NARRATIVE_</v>
      </c>
      <c r="T743" s="19" t="b">
        <f>NOT(ISNA(VLOOKUP(B743,dbcodes!A:B,2,FALSE)))</f>
        <v>1</v>
      </c>
      <c r="U743" s="19" t="str">
        <f>IF(ISNA(VLOOKUP(B743,dbcodes!A:B,2,FALSE)),des!R2810,VLOOKUP(B743,dbcodes!A:B,2,FALSE))</f>
        <v>CARE_CURR_N_DSD_NARRATIVE</v>
      </c>
      <c r="V743" s="20" t="s">
        <v>2310</v>
      </c>
      <c r="W743" s="107">
        <f>IF(ISNA(VLOOKUP(C743,descriptions!A:B,2,FALSE)),des!V28,IF(G743=" TARGET","Target ","")&amp;VLOOKUP(C743,descriptions!A:B,2,FALSE))</f>
        <v>0</v>
      </c>
      <c r="X743" s="20" t="s">
        <v>9</v>
      </c>
      <c r="Y743" s="20" t="s">
        <v>831</v>
      </c>
      <c r="Z743" s="20" t="s">
        <v>836</v>
      </c>
      <c r="AA743" s="20" t="s">
        <v>4121</v>
      </c>
      <c r="AB743" s="20" t="s">
        <v>755</v>
      </c>
      <c r="AC743" s="19" t="str">
        <f>IF(AB743&lt;&gt;"",IF(NOT(ISNA(INDEX(os!A:A,MATCH(AB743,os!B:B,0)))),INDEX(os!A:A,MATCH(AB743,os!B:B,0)),"0"),"")</f>
        <v/>
      </c>
      <c r="AD743" s="20" t="s">
        <v>830</v>
      </c>
      <c r="AE743" s="20"/>
      <c r="AF743" s="20"/>
      <c r="AG743" s="20"/>
      <c r="AH743" s="93" t="str">
        <f>IF(NOT(ISNA(VLOOKUP(B:B,ResultsTargets!A:A,1,0))),"TRUE","")</f>
        <v/>
      </c>
      <c r="AI743" s="19" t="str">
        <f>IF(ISNA(VLOOKUP(C743,dim_techarea!A:B,2,FALSE)),"",VLOOKUP(C743,dim_techarea!A:B,2,FALSE))</f>
        <v>CARE_CURR</v>
      </c>
      <c r="AJ743" s="19" t="str">
        <f>IF(ISNA(VLOOKUP(AI743,dim_techarea!B:C,2,FALSE)),"",VLOOKUP(AI743,dim_techarea!B:C,2,FALSE))</f>
        <v>m7cA0gwNFZQ</v>
      </c>
      <c r="AK743" s="19" t="str">
        <f>IF(ISNA(VLOOKUP(TRIM(G743),dim_targetsresults!A:B,2,FALSE)),"",VLOOKUP(TRIM(G743),dim_targetsresults!A:C,2,FALSE))</f>
        <v>MER Results</v>
      </c>
      <c r="AL743" s="19" t="str">
        <f>IF(ISNA(VLOOKUP(AK743,dim_targetsresults!B:C,2,FALSE)),"",VLOOKUP(AK743,dim_targetsresults!B:C,2,FALSE))</f>
        <v>Jh0jDM5yQ2E</v>
      </c>
      <c r="AM743" s="19" t="str">
        <f>IF(ISNA(VLOOKUP(TRIM(D743),dim_numeratordenominator!A:B,2,FALSE)),"",VLOOKUP(TRIM(D743),dim_numeratordenominator!A:C,2,FALSE))</f>
        <v>Numerator</v>
      </c>
      <c r="AN743" s="19" t="str">
        <f>IF(ISNA(VLOOKUP(AM743,dim_numeratordenominator!B:C,2,FALSE)),"",VLOOKUP(AM743,dim_numeratordenominator!B:C,2,FALSE))</f>
        <v>Som9NRMQqV7</v>
      </c>
      <c r="AO743" s="19" t="str">
        <f>IF(ISNA(VLOOKUP(TRIM(E743),dim_supporttype!A:B,2,FALSE)),"",VLOOKUP(TRIM(E743),dim_supporttype!A:C,2,FALSE))</f>
        <v>DSD Narratives</v>
      </c>
      <c r="AP743" s="19" t="str">
        <f>IF(ISNA(VLOOKUP(AO743,dim_supporttype!B:C,2,FALSE)),"",VLOOKUP(AO743,dim_supporttype!B:C,2,FALSE))</f>
        <v>ySGf8v2q9Rm</v>
      </c>
      <c r="AQ743" s="19" t="str">
        <f>IF(ISNA(VLOOKUP(TRIM(F743),dim_disaggs!A:B,2,FALSE)),"No Disagg",VLOOKUP(TRIM(F743),dim_disaggs!A:B,2,FALSE))</f>
        <v>No Disagg</v>
      </c>
      <c r="AR743" s="19" t="str">
        <f>IF(ISNA(VLOOKUP(AQ743,dim_disaggs!B:C,2,FALSE)),"",VLOOKUP(AQ743,dim_disaggs!B:C,2,FALSE))</f>
        <v>werJlVT6sf3</v>
      </c>
      <c r="AS743" s="72"/>
      <c r="AT743" s="66"/>
      <c r="AU743" s="72" t="s">
        <v>755</v>
      </c>
      <c r="AV743" s="73" t="s">
        <v>755</v>
      </c>
      <c r="AW743" s="66" t="s">
        <v>755</v>
      </c>
      <c r="AX743" s="66" t="s">
        <v>755</v>
      </c>
      <c r="AY743" s="20"/>
      <c r="AZ743" s="20"/>
      <c r="BA743" s="105" t="str">
        <f t="shared" si="108"/>
        <v/>
      </c>
      <c r="BB743" s="20" t="str">
        <f t="shared" si="109"/>
        <v/>
      </c>
      <c r="BC743" s="20"/>
      <c r="BD743" s="20"/>
      <c r="BE743" s="75" t="s">
        <v>755</v>
      </c>
      <c r="BF743" s="73" t="s">
        <v>755</v>
      </c>
      <c r="BG743" s="55" t="s">
        <v>755</v>
      </c>
      <c r="BH743" s="76" t="s">
        <v>755</v>
      </c>
      <c r="BI743" s="20" t="s">
        <v>755</v>
      </c>
      <c r="BJ743" s="20" t="s">
        <v>755</v>
      </c>
      <c r="BK743" s="55" t="s">
        <v>755</v>
      </c>
      <c r="BL743" s="71" t="s">
        <v>755</v>
      </c>
      <c r="BM743" s="77" t="s">
        <v>755</v>
      </c>
      <c r="BN743" s="78" t="s">
        <v>755</v>
      </c>
      <c r="BO743" s="77" t="s">
        <v>755</v>
      </c>
      <c r="BP743" s="78" t="s">
        <v>755</v>
      </c>
    </row>
    <row r="744" spans="1:68" x14ac:dyDescent="0.2">
      <c r="A744" s="20" t="s">
        <v>95</v>
      </c>
      <c r="B744" s="20" t="s">
        <v>991</v>
      </c>
      <c r="C744" s="20" t="s">
        <v>850</v>
      </c>
      <c r="D744" s="20" t="s">
        <v>1</v>
      </c>
      <c r="E744" s="20" t="s">
        <v>265</v>
      </c>
      <c r="G744" s="20" t="s">
        <v>20086</v>
      </c>
      <c r="I744" s="19">
        <f t="shared" si="103"/>
        <v>27</v>
      </c>
      <c r="J744" s="20" t="s">
        <v>755</v>
      </c>
      <c r="K744" s="20" t="s">
        <v>2211</v>
      </c>
      <c r="L744" s="95" t="str">
        <f>IF(M744&lt;&gt;"",IF(NOT(ISNA(INDEX(cc!B:B,MATCH(M744,cc!A:A,0)))),INDEX(cc!B:B,MATCH(M744,cc!A:A,0)),"0"),"")</f>
        <v>default</v>
      </c>
      <c r="M744" s="97" t="s">
        <v>13</v>
      </c>
      <c r="N744" s="28" t="str">
        <f t="shared" si="110"/>
        <v/>
      </c>
      <c r="O744" s="19" t="str">
        <f t="shared" si="104"/>
        <v>CARE_CURR (N, TA_NARRATIVE): Received CD4, VL or Assessment</v>
      </c>
      <c r="P744" s="19" t="str">
        <f t="shared" si="105"/>
        <v>CARE_CURR (N, TA_NARRATIVE): Received CD4, VL or Assessment</v>
      </c>
      <c r="Q744" s="19" t="str">
        <f t="shared" ref="Q744:Q807" si="111">IF(G744=" RESULT",CONCATENATE(C744, " (",_xlfn.TEXTJOIN(", ",TRUE,D744,E744,H744),")",J744),CONCATENATE(C744, " (",_xlfn.TEXTJOIN(", ",TRUE,D744,E744,H744),")",G744,J744))</f>
        <v>CARE_CURR (N, TA_NARRATIVE)</v>
      </c>
      <c r="R744" s="19" t="str">
        <f t="shared" si="106"/>
        <v>CARE_CURR_N_TA_NARRATIVE</v>
      </c>
      <c r="S744" s="19" t="str">
        <f t="shared" si="107"/>
        <v>CARE_CURR_N_TA_NARRATIVE_</v>
      </c>
      <c r="T744" s="19" t="b">
        <f>NOT(ISNA(VLOOKUP(B744,dbcodes!A:B,2,FALSE)))</f>
        <v>1</v>
      </c>
      <c r="U744" s="19" t="str">
        <f>IF(ISNA(VLOOKUP(B744,dbcodes!A:B,2,FALSE)),des!R2811,VLOOKUP(B744,dbcodes!A:B,2,FALSE))</f>
        <v>CARE_CURR_N_TA_NARRATIVE</v>
      </c>
      <c r="V744" s="20" t="s">
        <v>2310</v>
      </c>
      <c r="W744" s="107">
        <f>IF(ISNA(VLOOKUP(C744,descriptions!A:B,2,FALSE)),des!V29,IF(G744=" TARGET","Target ","")&amp;VLOOKUP(C744,descriptions!A:B,2,FALSE))</f>
        <v>0</v>
      </c>
      <c r="X744" s="20" t="s">
        <v>9</v>
      </c>
      <c r="Y744" s="20" t="s">
        <v>831</v>
      </c>
      <c r="Z744" s="20" t="s">
        <v>836</v>
      </c>
      <c r="AA744" s="20" t="s">
        <v>4121</v>
      </c>
      <c r="AB744" s="20" t="s">
        <v>755</v>
      </c>
      <c r="AC744" s="19" t="str">
        <f>IF(AB744&lt;&gt;"",IF(NOT(ISNA(INDEX(os!A:A,MATCH(AB744,os!B:B,0)))),INDEX(os!A:A,MATCH(AB744,os!B:B,0)),"0"),"")</f>
        <v/>
      </c>
      <c r="AD744" s="20" t="s">
        <v>830</v>
      </c>
      <c r="AH744" s="93" t="str">
        <f>IF(NOT(ISNA(VLOOKUP(B:B,ResultsTargets!A:A,1,0))),"TRUE","")</f>
        <v/>
      </c>
      <c r="AI744" s="19" t="str">
        <f>IF(ISNA(VLOOKUP(C744,dim_techarea!A:B,2,FALSE)),"",VLOOKUP(C744,dim_techarea!A:B,2,FALSE))</f>
        <v>CARE_CURR</v>
      </c>
      <c r="AJ744" s="19" t="str">
        <f>IF(ISNA(VLOOKUP(AI744,dim_techarea!B:C,2,FALSE)),"",VLOOKUP(AI744,dim_techarea!B:C,2,FALSE))</f>
        <v>m7cA0gwNFZQ</v>
      </c>
      <c r="AK744" s="19" t="str">
        <f>IF(ISNA(VLOOKUP(TRIM(G744),dim_targetsresults!A:B,2,FALSE)),"",VLOOKUP(TRIM(G744),dim_targetsresults!A:C,2,FALSE))</f>
        <v>MER Results</v>
      </c>
      <c r="AL744" s="19" t="str">
        <f>IF(ISNA(VLOOKUP(AK744,dim_targetsresults!B:C,2,FALSE)),"",VLOOKUP(AK744,dim_targetsresults!B:C,2,FALSE))</f>
        <v>Jh0jDM5yQ2E</v>
      </c>
      <c r="AM744" s="19" t="str">
        <f>IF(ISNA(VLOOKUP(TRIM(D744),dim_numeratordenominator!A:B,2,FALSE)),"",VLOOKUP(TRIM(D744),dim_numeratordenominator!A:C,2,FALSE))</f>
        <v>Numerator</v>
      </c>
      <c r="AN744" s="19" t="str">
        <f>IF(ISNA(VLOOKUP(AM744,dim_numeratordenominator!B:C,2,FALSE)),"",VLOOKUP(AM744,dim_numeratordenominator!B:C,2,FALSE))</f>
        <v>Som9NRMQqV7</v>
      </c>
      <c r="AO744" s="19" t="str">
        <f>IF(ISNA(VLOOKUP(TRIM(E744),dim_supporttype!A:B,2,FALSE)),"",VLOOKUP(TRIM(E744),dim_supporttype!A:C,2,FALSE))</f>
        <v>TA Narratives</v>
      </c>
      <c r="AP744" s="19" t="str">
        <f>IF(ISNA(VLOOKUP(AO744,dim_supporttype!B:C,2,FALSE)),"",VLOOKUP(AO744,dim_supporttype!B:C,2,FALSE))</f>
        <v>aBZapfNWlIU</v>
      </c>
      <c r="AQ744" s="19" t="str">
        <f>IF(ISNA(VLOOKUP(TRIM(F744),dim_disaggs!A:B,2,FALSE)),"No Disagg",VLOOKUP(TRIM(F744),dim_disaggs!A:B,2,FALSE))</f>
        <v>No Disagg</v>
      </c>
      <c r="AR744" s="19" t="str">
        <f>IF(ISNA(VLOOKUP(AQ744,dim_disaggs!B:C,2,FALSE)),"",VLOOKUP(AQ744,dim_disaggs!B:C,2,FALSE))</f>
        <v>werJlVT6sf3</v>
      </c>
      <c r="AU744" s="72" t="s">
        <v>755</v>
      </c>
      <c r="AV744" s="73" t="s">
        <v>755</v>
      </c>
      <c r="AW744" s="66" t="s">
        <v>755</v>
      </c>
      <c r="AX744" s="66" t="s">
        <v>755</v>
      </c>
      <c r="BA744" s="105" t="str">
        <f t="shared" si="108"/>
        <v/>
      </c>
      <c r="BB744" s="20" t="str">
        <f t="shared" si="109"/>
        <v/>
      </c>
      <c r="BE744" s="75" t="s">
        <v>755</v>
      </c>
      <c r="BF744" s="73" t="s">
        <v>755</v>
      </c>
      <c r="BG744" s="55" t="s">
        <v>755</v>
      </c>
      <c r="BH744" s="76" t="s">
        <v>755</v>
      </c>
      <c r="BI744" s="20" t="s">
        <v>755</v>
      </c>
      <c r="BJ744" s="20" t="s">
        <v>755</v>
      </c>
      <c r="BK744" s="55" t="s">
        <v>755</v>
      </c>
      <c r="BL744" s="71" t="s">
        <v>755</v>
      </c>
      <c r="BM744" s="77" t="s">
        <v>755</v>
      </c>
      <c r="BN744" s="78" t="s">
        <v>755</v>
      </c>
      <c r="BO744" s="77" t="s">
        <v>755</v>
      </c>
      <c r="BP744" s="78" t="s">
        <v>755</v>
      </c>
    </row>
    <row r="745" spans="1:68" x14ac:dyDescent="0.2">
      <c r="A745" s="20" t="s">
        <v>95</v>
      </c>
      <c r="B745" s="20" t="s">
        <v>980</v>
      </c>
      <c r="C745" s="20" t="s">
        <v>850</v>
      </c>
      <c r="D745" s="20" t="s">
        <v>1</v>
      </c>
      <c r="E745" s="20" t="s">
        <v>77</v>
      </c>
      <c r="F745" s="20" t="s">
        <v>4156</v>
      </c>
      <c r="G745" s="20" t="s">
        <v>2442</v>
      </c>
      <c r="H745" s="20" t="s">
        <v>18672</v>
      </c>
      <c r="I745" s="19">
        <f t="shared" si="103"/>
        <v>38</v>
      </c>
      <c r="J745" s="20" t="s">
        <v>755</v>
      </c>
      <c r="K745" s="20" t="s">
        <v>2211</v>
      </c>
      <c r="L745" s="95" t="str">
        <f>IF(M745&lt;&gt;"",IF(NOT(ISNA(INDEX(cc!B:B,MATCH(M745,cc!A:A,0)))),INDEX(cc!B:B,MATCH(M745,cc!A:A,0)),"0"),"")</f>
        <v>Age (&lt;15,15+) and Sex</v>
      </c>
      <c r="M745" s="97" t="s">
        <v>111</v>
      </c>
      <c r="N745" s="28" t="str">
        <f t="shared" si="110"/>
        <v xml:space="preserve"> TARGET</v>
      </c>
      <c r="O745" s="19" t="str">
        <f t="shared" si="104"/>
        <v>CARE_CURR (N, DSD, Age Aggregated/Sex) TARGET: Received CD4, VL or Assessment</v>
      </c>
      <c r="P745" s="19" t="str">
        <f t="shared" si="105"/>
        <v>CARE_CURR (N, DSD, Age Aggregated/Sex) TARGET: Received CD4, VL or Assessment</v>
      </c>
      <c r="Q745" s="19" t="str">
        <f t="shared" si="111"/>
        <v>CARE_CURR (N, DSD, Age Agg/Sex) TARGET</v>
      </c>
      <c r="R745" s="19" t="str">
        <f t="shared" si="106"/>
        <v>CARE_CURR_N_DSD_Age_Agg_Sex_TARGET</v>
      </c>
      <c r="S745" s="19" t="str">
        <f t="shared" si="107"/>
        <v>CARE_CURR_N_DSD_Age_Agg_Sex_TARGET</v>
      </c>
      <c r="T745" s="19" t="b">
        <f>NOT(ISNA(VLOOKUP(B745,dbcodes!A:B,2,FALSE)))</f>
        <v>1</v>
      </c>
      <c r="U745" s="19" t="str">
        <f>IF(ISNA(VLOOKUP(B745,dbcodes!A:B,2,FALSE)),des!R2812,VLOOKUP(B745,dbcodes!A:B,2,FALSE))</f>
        <v>CARE_CURR_N_DSD_Age_Sex_Aggregated_TARGET</v>
      </c>
      <c r="V745" s="20" t="s">
        <v>2311</v>
      </c>
      <c r="W745" s="107">
        <f>IF(ISNA(VLOOKUP(C745,descriptions!A:B,2,FALSE)),des!V30,IF(G745=" TARGET","Target ","")&amp;VLOOKUP(C745,descriptions!A:B,2,FALSE))</f>
        <v>0</v>
      </c>
      <c r="X745" s="20" t="s">
        <v>4</v>
      </c>
      <c r="Y745" s="20" t="s">
        <v>831</v>
      </c>
      <c r="Z745" s="20" t="s">
        <v>836</v>
      </c>
      <c r="AA745" s="20" t="s">
        <v>102</v>
      </c>
      <c r="AB745" s="20" t="s">
        <v>755</v>
      </c>
      <c r="AC745" s="19" t="str">
        <f>IF(AB745&lt;&gt;"",IF(NOT(ISNA(INDEX(os!A:A,MATCH(AB745,os!B:B,0)))),INDEX(os!A:A,MATCH(AB745,os!B:B,0)),"0"),"")</f>
        <v/>
      </c>
      <c r="AD745" s="20" t="s">
        <v>830</v>
      </c>
      <c r="AH745" s="93" t="str">
        <f>IF(NOT(ISNA(VLOOKUP(B:B,ResultsTargets!A:A,1,0))),"TRUE","")</f>
        <v/>
      </c>
      <c r="AI745" s="19" t="str">
        <f>IF(ISNA(VLOOKUP(C745,dim_techarea!A:B,2,FALSE)),"",VLOOKUP(C745,dim_techarea!A:B,2,FALSE))</f>
        <v>CARE_CURR</v>
      </c>
      <c r="AJ745" s="19" t="str">
        <f>IF(ISNA(VLOOKUP(AI745,dim_techarea!B:C,2,FALSE)),"",VLOOKUP(AI745,dim_techarea!B:C,2,FALSE))</f>
        <v>m7cA0gwNFZQ</v>
      </c>
      <c r="AK745" s="19" t="str">
        <f>IF(ISNA(VLOOKUP(TRIM(G745),dim_targetsresults!A:B,2,FALSE)),"",VLOOKUP(TRIM(G745),dim_targetsresults!A:C,2,FALSE))</f>
        <v>MER Targets</v>
      </c>
      <c r="AL745" s="19" t="str">
        <f>IF(ISNA(VLOOKUP(AK745,dim_targetsresults!B:C,2,FALSE)),"",VLOOKUP(AK745,dim_targetsresults!B:C,2,FALSE))</f>
        <v>W8imnja2Owd</v>
      </c>
      <c r="AM745" s="19" t="str">
        <f>IF(ISNA(VLOOKUP(TRIM(D745),dim_numeratordenominator!A:B,2,FALSE)),"",VLOOKUP(TRIM(D745),dim_numeratordenominator!A:C,2,FALSE))</f>
        <v>Numerator</v>
      </c>
      <c r="AN745" s="19" t="str">
        <f>IF(ISNA(VLOOKUP(AM745,dim_numeratordenominator!B:C,2,FALSE)),"",VLOOKUP(AM745,dim_numeratordenominator!B:C,2,FALSE))</f>
        <v>Som9NRMQqV7</v>
      </c>
      <c r="AO745" s="19" t="str">
        <f>IF(ISNA(VLOOKUP(TRIM(E745),dim_supporttype!A:B,2,FALSE)),"",VLOOKUP(TRIM(E745),dim_supporttype!A:C,2,FALSE))</f>
        <v>DSD</v>
      </c>
      <c r="AP745" s="19" t="str">
        <f>IF(ISNA(VLOOKUP(AO745,dim_supporttype!B:C,2,FALSE)),"",VLOOKUP(AO745,dim_supporttype!B:C,2,FALSE))</f>
        <v>iM13vdNLWKb</v>
      </c>
      <c r="AQ745" s="19" t="str">
        <f>IF(ISNA(VLOOKUP(TRIM(F745),dim_disaggs!A:B,2,FALSE)),"No Disagg",VLOOKUP(TRIM(F745),dim_disaggs!A:B,2,FALSE))</f>
        <v>Age Aggregated/Sex</v>
      </c>
      <c r="AR745" s="19" t="str">
        <f>IF(ISNA(VLOOKUP(AQ745,dim_disaggs!B:C,2,FALSE)),"",VLOOKUP(AQ745,dim_disaggs!B:C,2,FALSE))</f>
        <v>KMhxXDjVseT</v>
      </c>
      <c r="AU745" s="72" t="s">
        <v>755</v>
      </c>
      <c r="AV745" s="73" t="s">
        <v>755</v>
      </c>
      <c r="AW745" s="66" t="s">
        <v>755</v>
      </c>
      <c r="AX745" s="66" t="s">
        <v>755</v>
      </c>
      <c r="BA745" s="105" t="str">
        <f t="shared" si="108"/>
        <v/>
      </c>
      <c r="BB745" s="20" t="str">
        <f t="shared" si="109"/>
        <v/>
      </c>
      <c r="BE745" s="75" t="s">
        <v>755</v>
      </c>
      <c r="BF745" s="73" t="s">
        <v>755</v>
      </c>
      <c r="BG745" s="55" t="s">
        <v>755</v>
      </c>
      <c r="BH745" s="76" t="s">
        <v>755</v>
      </c>
      <c r="BI745" s="20" t="s">
        <v>755</v>
      </c>
      <c r="BJ745" s="20" t="s">
        <v>755</v>
      </c>
      <c r="BK745" s="55" t="s">
        <v>755</v>
      </c>
      <c r="BL745" s="71" t="s">
        <v>755</v>
      </c>
      <c r="BM745" s="77" t="s">
        <v>755</v>
      </c>
      <c r="BN745" s="78" t="s">
        <v>755</v>
      </c>
      <c r="BO745" s="77" t="s">
        <v>755</v>
      </c>
      <c r="BP745" s="78" t="s">
        <v>755</v>
      </c>
    </row>
    <row r="746" spans="1:68" x14ac:dyDescent="0.2">
      <c r="A746" s="20" t="s">
        <v>95</v>
      </c>
      <c r="B746" s="20" t="s">
        <v>988</v>
      </c>
      <c r="C746" s="20" t="s">
        <v>850</v>
      </c>
      <c r="D746" s="20" t="s">
        <v>1</v>
      </c>
      <c r="E746" s="20" t="s">
        <v>78</v>
      </c>
      <c r="F746" s="20" t="s">
        <v>4156</v>
      </c>
      <c r="G746" s="20" t="s">
        <v>2442</v>
      </c>
      <c r="H746" s="20" t="s">
        <v>18672</v>
      </c>
      <c r="I746" s="19">
        <f t="shared" si="103"/>
        <v>37</v>
      </c>
      <c r="J746" s="20" t="s">
        <v>755</v>
      </c>
      <c r="K746" s="20" t="s">
        <v>2211</v>
      </c>
      <c r="L746" s="95" t="str">
        <f>IF(M746&lt;&gt;"",IF(NOT(ISNA(INDEX(cc!B:B,MATCH(M746,cc!A:A,0)))),INDEX(cc!B:B,MATCH(M746,cc!A:A,0)),"0"),"")</f>
        <v>Age (&lt;15,15+) and Sex</v>
      </c>
      <c r="M746" s="97" t="s">
        <v>111</v>
      </c>
      <c r="N746" s="28" t="str">
        <f t="shared" si="110"/>
        <v xml:space="preserve"> TARGET</v>
      </c>
      <c r="O746" s="19" t="str">
        <f t="shared" si="104"/>
        <v>CARE_CURR (N, TA, Age Aggregated/Sex) TARGET: Received CD4, VL or Assessment</v>
      </c>
      <c r="P746" s="19" t="str">
        <f t="shared" si="105"/>
        <v>CARE_CURR (N, TA, Age Aggregated/Sex) TARGET: Received CD4, VL or Assessment</v>
      </c>
      <c r="Q746" s="19" t="str">
        <f t="shared" si="111"/>
        <v>CARE_CURR (N, TA, Age Agg/Sex) TARGET</v>
      </c>
      <c r="R746" s="19" t="str">
        <f t="shared" si="106"/>
        <v>CARE_CURR_N_TA_Age_Agg_Sex_TARGET</v>
      </c>
      <c r="S746" s="19" t="str">
        <f t="shared" si="107"/>
        <v>CARE_CURR_N_TA_Age_Agg_Sex_TARGET</v>
      </c>
      <c r="T746" s="19" t="b">
        <f>NOT(ISNA(VLOOKUP(B746,dbcodes!A:B,2,FALSE)))</f>
        <v>1</v>
      </c>
      <c r="U746" s="19" t="str">
        <f>IF(ISNA(VLOOKUP(B746,dbcodes!A:B,2,FALSE)),des!R2813,VLOOKUP(B746,dbcodes!A:B,2,FALSE))</f>
        <v>CARE_CURR_N_TA_Age_Sex_Aggregated_TARGET</v>
      </c>
      <c r="V746" s="20" t="s">
        <v>2311</v>
      </c>
      <c r="W746" s="107">
        <f>IF(ISNA(VLOOKUP(C746,descriptions!A:B,2,FALSE)),des!V31,IF(G746=" TARGET","Target ","")&amp;VLOOKUP(C746,descriptions!A:B,2,FALSE))</f>
        <v>0</v>
      </c>
      <c r="X746" s="20" t="s">
        <v>4</v>
      </c>
      <c r="Y746" s="20" t="s">
        <v>831</v>
      </c>
      <c r="Z746" s="20" t="s">
        <v>836</v>
      </c>
      <c r="AA746" s="20" t="s">
        <v>102</v>
      </c>
      <c r="AB746" s="20" t="s">
        <v>755</v>
      </c>
      <c r="AC746" s="19" t="str">
        <f>IF(AB746&lt;&gt;"",IF(NOT(ISNA(INDEX(os!A:A,MATCH(AB746,os!B:B,0)))),INDEX(os!A:A,MATCH(AB746,os!B:B,0)),"0"),"")</f>
        <v/>
      </c>
      <c r="AD746" s="20" t="s">
        <v>830</v>
      </c>
      <c r="AH746" s="93" t="str">
        <f>IF(NOT(ISNA(VLOOKUP(B:B,ResultsTargets!A:A,1,0))),"TRUE","")</f>
        <v/>
      </c>
      <c r="AI746" s="19" t="str">
        <f>IF(ISNA(VLOOKUP(C746,dim_techarea!A:B,2,FALSE)),"",VLOOKUP(C746,dim_techarea!A:B,2,FALSE))</f>
        <v>CARE_CURR</v>
      </c>
      <c r="AJ746" s="19" t="str">
        <f>IF(ISNA(VLOOKUP(AI746,dim_techarea!B:C,2,FALSE)),"",VLOOKUP(AI746,dim_techarea!B:C,2,FALSE))</f>
        <v>m7cA0gwNFZQ</v>
      </c>
      <c r="AK746" s="19" t="str">
        <f>IF(ISNA(VLOOKUP(TRIM(G746),dim_targetsresults!A:B,2,FALSE)),"",VLOOKUP(TRIM(G746),dim_targetsresults!A:C,2,FALSE))</f>
        <v>MER Targets</v>
      </c>
      <c r="AL746" s="19" t="str">
        <f>IF(ISNA(VLOOKUP(AK746,dim_targetsresults!B:C,2,FALSE)),"",VLOOKUP(AK746,dim_targetsresults!B:C,2,FALSE))</f>
        <v>W8imnja2Owd</v>
      </c>
      <c r="AM746" s="19" t="str">
        <f>IF(ISNA(VLOOKUP(TRIM(D746),dim_numeratordenominator!A:B,2,FALSE)),"",VLOOKUP(TRIM(D746),dim_numeratordenominator!A:C,2,FALSE))</f>
        <v>Numerator</v>
      </c>
      <c r="AN746" s="19" t="str">
        <f>IF(ISNA(VLOOKUP(AM746,dim_numeratordenominator!B:C,2,FALSE)),"",VLOOKUP(AM746,dim_numeratordenominator!B:C,2,FALSE))</f>
        <v>Som9NRMQqV7</v>
      </c>
      <c r="AO746" s="19" t="str">
        <f>IF(ISNA(VLOOKUP(TRIM(E746),dim_supporttype!A:B,2,FALSE)),"",VLOOKUP(TRIM(E746),dim_supporttype!A:C,2,FALSE))</f>
        <v>TA</v>
      </c>
      <c r="AP746" s="19" t="str">
        <f>IF(ISNA(VLOOKUP(AO746,dim_supporttype!B:C,2,FALSE)),"",VLOOKUP(AO746,dim_supporttype!B:C,2,FALSE))</f>
        <v>cRAGKdWIDn4</v>
      </c>
      <c r="AQ746" s="19" t="str">
        <f>IF(ISNA(VLOOKUP(TRIM(F746),dim_disaggs!A:B,2,FALSE)),"No Disagg",VLOOKUP(TRIM(F746),dim_disaggs!A:B,2,FALSE))</f>
        <v>Age Aggregated/Sex</v>
      </c>
      <c r="AR746" s="19" t="str">
        <f>IF(ISNA(VLOOKUP(AQ746,dim_disaggs!B:C,2,FALSE)),"",VLOOKUP(AQ746,dim_disaggs!B:C,2,FALSE))</f>
        <v>KMhxXDjVseT</v>
      </c>
      <c r="AU746" s="72" t="s">
        <v>755</v>
      </c>
      <c r="AV746" s="73" t="s">
        <v>755</v>
      </c>
      <c r="AW746" s="66" t="s">
        <v>755</v>
      </c>
      <c r="AX746" s="66" t="s">
        <v>755</v>
      </c>
      <c r="BA746" s="105" t="str">
        <f t="shared" si="108"/>
        <v/>
      </c>
      <c r="BB746" s="20" t="str">
        <f t="shared" si="109"/>
        <v/>
      </c>
      <c r="BE746" s="75" t="s">
        <v>755</v>
      </c>
      <c r="BF746" s="73" t="s">
        <v>755</v>
      </c>
      <c r="BG746" s="55" t="s">
        <v>755</v>
      </c>
      <c r="BH746" s="76" t="s">
        <v>755</v>
      </c>
      <c r="BI746" s="20" t="s">
        <v>755</v>
      </c>
      <c r="BJ746" s="20" t="s">
        <v>755</v>
      </c>
      <c r="BK746" s="55" t="s">
        <v>755</v>
      </c>
      <c r="BL746" s="71" t="s">
        <v>755</v>
      </c>
      <c r="BM746" s="77" t="s">
        <v>755</v>
      </c>
      <c r="BN746" s="78" t="s">
        <v>755</v>
      </c>
      <c r="BO746" s="77" t="s">
        <v>755</v>
      </c>
      <c r="BP746" s="78" t="s">
        <v>755</v>
      </c>
    </row>
    <row r="747" spans="1:68" x14ac:dyDescent="0.2">
      <c r="A747" s="20" t="s">
        <v>95</v>
      </c>
      <c r="B747" s="20" t="s">
        <v>982</v>
      </c>
      <c r="C747" s="20" t="s">
        <v>850</v>
      </c>
      <c r="D747" s="20" t="s">
        <v>1</v>
      </c>
      <c r="E747" s="20" t="s">
        <v>77</v>
      </c>
      <c r="F747" s="20" t="s">
        <v>135</v>
      </c>
      <c r="G747" s="20" t="s">
        <v>2442</v>
      </c>
      <c r="H747" s="20" t="s">
        <v>135</v>
      </c>
      <c r="I747" s="19">
        <f t="shared" si="103"/>
        <v>34</v>
      </c>
      <c r="J747" s="20" t="s">
        <v>755</v>
      </c>
      <c r="K747" s="20" t="s">
        <v>2211</v>
      </c>
      <c r="L747" s="95" t="str">
        <f>IF(M747&lt;&gt;"",IF(NOT(ISNA(INDEX(cc!B:B,MATCH(M747,cc!A:A,0)))),INDEX(cc!B:B,MATCH(M747,cc!A:A,0)),"0"),"")</f>
        <v>Age (0-50+,10) and Sex</v>
      </c>
      <c r="M747" s="97" t="s">
        <v>4004</v>
      </c>
      <c r="N747" s="28" t="str">
        <f t="shared" si="110"/>
        <v xml:space="preserve"> TARGET</v>
      </c>
      <c r="O747" s="19" t="str">
        <f t="shared" si="104"/>
        <v>CARE_CURR (N, DSD, Age/Sex) TARGET: Received CD4, VL or Assessment</v>
      </c>
      <c r="P747" s="19" t="str">
        <f t="shared" si="105"/>
        <v>CARE_CURR (N, DSD, Age/Sex) TARGET: Received CD4, VL or Assessment</v>
      </c>
      <c r="Q747" s="19" t="str">
        <f t="shared" si="111"/>
        <v>CARE_CURR (N, DSD, Age/Sex) TARGET</v>
      </c>
      <c r="R747" s="19" t="str">
        <f t="shared" si="106"/>
        <v>CARE_CURR_N_DSD_Age_Sex_TARGET</v>
      </c>
      <c r="S747" s="19" t="str">
        <f t="shared" si="107"/>
        <v>CARE_CURR_N_DSD_Age_Sex_TARGET</v>
      </c>
      <c r="T747" s="19" t="b">
        <f>NOT(ISNA(VLOOKUP(B747,dbcodes!A:B,2,FALSE)))</f>
        <v>1</v>
      </c>
      <c r="U747" s="19" t="str">
        <f>IF(ISNA(VLOOKUP(B747,dbcodes!A:B,2,FALSE)),des!R2814,VLOOKUP(B747,dbcodes!A:B,2,FALSE))</f>
        <v>CARE_CURR_N_DSD_Age_Sex_TARGET</v>
      </c>
      <c r="V747" s="20" t="s">
        <v>2311</v>
      </c>
      <c r="W747" s="107">
        <f>IF(ISNA(VLOOKUP(C747,descriptions!A:B,2,FALSE)),des!V32,IF(G747=" TARGET","Target ","")&amp;VLOOKUP(C747,descriptions!A:B,2,FALSE))</f>
        <v>0</v>
      </c>
      <c r="X747" s="20" t="s">
        <v>4</v>
      </c>
      <c r="Y747" s="20" t="s">
        <v>831</v>
      </c>
      <c r="Z747" s="20" t="s">
        <v>836</v>
      </c>
      <c r="AA747" s="20" t="s">
        <v>102</v>
      </c>
      <c r="AB747" s="20" t="s">
        <v>755</v>
      </c>
      <c r="AC747" s="19" t="str">
        <f>IF(AB747&lt;&gt;"",IF(NOT(ISNA(INDEX(os!A:A,MATCH(AB747,os!B:B,0)))),INDEX(os!A:A,MATCH(AB747,os!B:B,0)),"0"),"")</f>
        <v/>
      </c>
      <c r="AD747" s="20" t="s">
        <v>830</v>
      </c>
      <c r="AH747" s="93" t="str">
        <f>IF(NOT(ISNA(VLOOKUP(B:B,ResultsTargets!A:A,1,0))),"TRUE","")</f>
        <v/>
      </c>
      <c r="AI747" s="19" t="str">
        <f>IF(ISNA(VLOOKUP(C747,dim_techarea!A:B,2,FALSE)),"",VLOOKUP(C747,dim_techarea!A:B,2,FALSE))</f>
        <v>CARE_CURR</v>
      </c>
      <c r="AJ747" s="19" t="str">
        <f>IF(ISNA(VLOOKUP(AI747,dim_techarea!B:C,2,FALSE)),"",VLOOKUP(AI747,dim_techarea!B:C,2,FALSE))</f>
        <v>m7cA0gwNFZQ</v>
      </c>
      <c r="AK747" s="19" t="str">
        <f>IF(ISNA(VLOOKUP(TRIM(G747),dim_targetsresults!A:B,2,FALSE)),"",VLOOKUP(TRIM(G747),dim_targetsresults!A:C,2,FALSE))</f>
        <v>MER Targets</v>
      </c>
      <c r="AL747" s="19" t="str">
        <f>IF(ISNA(VLOOKUP(AK747,dim_targetsresults!B:C,2,FALSE)),"",VLOOKUP(AK747,dim_targetsresults!B:C,2,FALSE))</f>
        <v>W8imnja2Owd</v>
      </c>
      <c r="AM747" s="19" t="str">
        <f>IF(ISNA(VLOOKUP(TRIM(D747),dim_numeratordenominator!A:B,2,FALSE)),"",VLOOKUP(TRIM(D747),dim_numeratordenominator!A:C,2,FALSE))</f>
        <v>Numerator</v>
      </c>
      <c r="AN747" s="19" t="str">
        <f>IF(ISNA(VLOOKUP(AM747,dim_numeratordenominator!B:C,2,FALSE)),"",VLOOKUP(AM747,dim_numeratordenominator!B:C,2,FALSE))</f>
        <v>Som9NRMQqV7</v>
      </c>
      <c r="AO747" s="19" t="str">
        <f>IF(ISNA(VLOOKUP(TRIM(E747),dim_supporttype!A:B,2,FALSE)),"",VLOOKUP(TRIM(E747),dim_supporttype!A:C,2,FALSE))</f>
        <v>DSD</v>
      </c>
      <c r="AP747" s="19" t="str">
        <f>IF(ISNA(VLOOKUP(AO747,dim_supporttype!B:C,2,FALSE)),"",VLOOKUP(AO747,dim_supporttype!B:C,2,FALSE))</f>
        <v>iM13vdNLWKb</v>
      </c>
      <c r="AQ747" s="19" t="str">
        <f>IF(ISNA(VLOOKUP(TRIM(F747),dim_disaggs!A:B,2,FALSE)),"No Disagg",VLOOKUP(TRIM(F747),dim_disaggs!A:B,2,FALSE))</f>
        <v>Age/Sex</v>
      </c>
      <c r="AR747" s="19" t="str">
        <f>IF(ISNA(VLOOKUP(AQ747,dim_disaggs!B:C,2,FALSE)),"",VLOOKUP(AQ747,dim_disaggs!B:C,2,FALSE))</f>
        <v>Qbz6SrpmJ1y</v>
      </c>
      <c r="AU747" s="72" t="s">
        <v>755</v>
      </c>
      <c r="AV747" s="73" t="s">
        <v>755</v>
      </c>
      <c r="AW747" s="66" t="s">
        <v>755</v>
      </c>
      <c r="AX747" s="66" t="s">
        <v>755</v>
      </c>
      <c r="BA747" s="105" t="str">
        <f t="shared" si="108"/>
        <v/>
      </c>
      <c r="BB747" s="20" t="str">
        <f t="shared" si="109"/>
        <v/>
      </c>
      <c r="BE747" s="75" t="s">
        <v>755</v>
      </c>
      <c r="BF747" s="73" t="s">
        <v>755</v>
      </c>
      <c r="BG747" s="55" t="s">
        <v>755</v>
      </c>
      <c r="BH747" s="76" t="s">
        <v>755</v>
      </c>
      <c r="BI747" s="20" t="s">
        <v>755</v>
      </c>
      <c r="BJ747" s="20" t="s">
        <v>755</v>
      </c>
      <c r="BK747" s="55" t="s">
        <v>755</v>
      </c>
      <c r="BL747" s="71" t="s">
        <v>755</v>
      </c>
      <c r="BM747" s="77" t="s">
        <v>755</v>
      </c>
      <c r="BN747" s="78" t="s">
        <v>755</v>
      </c>
      <c r="BO747" s="77" t="s">
        <v>755</v>
      </c>
      <c r="BP747" s="78" t="s">
        <v>755</v>
      </c>
    </row>
    <row r="748" spans="1:68" x14ac:dyDescent="0.2">
      <c r="A748" s="20" t="s">
        <v>95</v>
      </c>
      <c r="B748" s="20" t="s">
        <v>990</v>
      </c>
      <c r="C748" s="20" t="s">
        <v>850</v>
      </c>
      <c r="D748" s="20" t="s">
        <v>1</v>
      </c>
      <c r="E748" s="20" t="s">
        <v>78</v>
      </c>
      <c r="F748" s="20" t="s">
        <v>135</v>
      </c>
      <c r="G748" s="20" t="s">
        <v>2442</v>
      </c>
      <c r="H748" s="20" t="s">
        <v>135</v>
      </c>
      <c r="I748" s="19">
        <f t="shared" si="103"/>
        <v>33</v>
      </c>
      <c r="J748" s="20" t="s">
        <v>755</v>
      </c>
      <c r="K748" s="20" t="s">
        <v>2211</v>
      </c>
      <c r="L748" s="95" t="str">
        <f>IF(M748&lt;&gt;"",IF(NOT(ISNA(INDEX(cc!B:B,MATCH(M748,cc!A:A,0)))),INDEX(cc!B:B,MATCH(M748,cc!A:A,0)),"0"),"")</f>
        <v>Age (0-50+,10) and Sex</v>
      </c>
      <c r="M748" s="97" t="s">
        <v>4004</v>
      </c>
      <c r="N748" s="28" t="str">
        <f t="shared" si="110"/>
        <v xml:space="preserve"> TARGET</v>
      </c>
      <c r="O748" s="19" t="str">
        <f t="shared" si="104"/>
        <v>CARE_CURR (N, TA, Age/Sex) TARGET: Received CD4, VL or Assessment</v>
      </c>
      <c r="P748" s="19" t="str">
        <f t="shared" si="105"/>
        <v>CARE_CURR (N, TA, Age/Sex) TARGET: Received CD4, VL or Assessment</v>
      </c>
      <c r="Q748" s="19" t="str">
        <f t="shared" si="111"/>
        <v>CARE_CURR (N, TA, Age/Sex) TARGET</v>
      </c>
      <c r="R748" s="19" t="str">
        <f t="shared" si="106"/>
        <v>CARE_CURR_N_TA_Age_Sex_TARGET</v>
      </c>
      <c r="S748" s="19" t="str">
        <f t="shared" si="107"/>
        <v>CARE_CURR_N_TA_Age_Sex_TARGET</v>
      </c>
      <c r="T748" s="19" t="b">
        <f>NOT(ISNA(VLOOKUP(B748,dbcodes!A:B,2,FALSE)))</f>
        <v>1</v>
      </c>
      <c r="U748" s="19" t="str">
        <f>IF(ISNA(VLOOKUP(B748,dbcodes!A:B,2,FALSE)),des!R2815,VLOOKUP(B748,dbcodes!A:B,2,FALSE))</f>
        <v>CARE_CURR_N_TA_Age_Sex_TARGET</v>
      </c>
      <c r="V748" s="20" t="s">
        <v>2311</v>
      </c>
      <c r="W748" s="107">
        <f>IF(ISNA(VLOOKUP(C748,descriptions!A:B,2,FALSE)),des!V33,IF(G748=" TARGET","Target ","")&amp;VLOOKUP(C748,descriptions!A:B,2,FALSE))</f>
        <v>0</v>
      </c>
      <c r="X748" s="20" t="s">
        <v>4</v>
      </c>
      <c r="Y748" s="20" t="s">
        <v>831</v>
      </c>
      <c r="Z748" s="20" t="s">
        <v>836</v>
      </c>
      <c r="AA748" s="20" t="s">
        <v>102</v>
      </c>
      <c r="AB748" s="20" t="s">
        <v>755</v>
      </c>
      <c r="AC748" s="19" t="str">
        <f>IF(AB748&lt;&gt;"",IF(NOT(ISNA(INDEX(os!A:A,MATCH(AB748,os!B:B,0)))),INDEX(os!A:A,MATCH(AB748,os!B:B,0)),"0"),"")</f>
        <v/>
      </c>
      <c r="AD748" s="20" t="s">
        <v>830</v>
      </c>
      <c r="AH748" s="93" t="str">
        <f>IF(NOT(ISNA(VLOOKUP(B:B,ResultsTargets!A:A,1,0))),"TRUE","")</f>
        <v/>
      </c>
      <c r="AI748" s="19" t="str">
        <f>IF(ISNA(VLOOKUP(C748,dim_techarea!A:B,2,FALSE)),"",VLOOKUP(C748,dim_techarea!A:B,2,FALSE))</f>
        <v>CARE_CURR</v>
      </c>
      <c r="AJ748" s="19" t="str">
        <f>IF(ISNA(VLOOKUP(AI748,dim_techarea!B:C,2,FALSE)),"",VLOOKUP(AI748,dim_techarea!B:C,2,FALSE))</f>
        <v>m7cA0gwNFZQ</v>
      </c>
      <c r="AK748" s="19" t="str">
        <f>IF(ISNA(VLOOKUP(TRIM(G748),dim_targetsresults!A:B,2,FALSE)),"",VLOOKUP(TRIM(G748),dim_targetsresults!A:C,2,FALSE))</f>
        <v>MER Targets</v>
      </c>
      <c r="AL748" s="19" t="str">
        <f>IF(ISNA(VLOOKUP(AK748,dim_targetsresults!B:C,2,FALSE)),"",VLOOKUP(AK748,dim_targetsresults!B:C,2,FALSE))</f>
        <v>W8imnja2Owd</v>
      </c>
      <c r="AM748" s="19" t="str">
        <f>IF(ISNA(VLOOKUP(TRIM(D748),dim_numeratordenominator!A:B,2,FALSE)),"",VLOOKUP(TRIM(D748),dim_numeratordenominator!A:C,2,FALSE))</f>
        <v>Numerator</v>
      </c>
      <c r="AN748" s="19" t="str">
        <f>IF(ISNA(VLOOKUP(AM748,dim_numeratordenominator!B:C,2,FALSE)),"",VLOOKUP(AM748,dim_numeratordenominator!B:C,2,FALSE))</f>
        <v>Som9NRMQqV7</v>
      </c>
      <c r="AO748" s="19" t="str">
        <f>IF(ISNA(VLOOKUP(TRIM(E748),dim_supporttype!A:B,2,FALSE)),"",VLOOKUP(TRIM(E748),dim_supporttype!A:C,2,FALSE))</f>
        <v>TA</v>
      </c>
      <c r="AP748" s="19" t="str">
        <f>IF(ISNA(VLOOKUP(AO748,dim_supporttype!B:C,2,FALSE)),"",VLOOKUP(AO748,dim_supporttype!B:C,2,FALSE))</f>
        <v>cRAGKdWIDn4</v>
      </c>
      <c r="AQ748" s="19" t="str">
        <f>IF(ISNA(VLOOKUP(TRIM(F748),dim_disaggs!A:B,2,FALSE)),"No Disagg",VLOOKUP(TRIM(F748),dim_disaggs!A:B,2,FALSE))</f>
        <v>Age/Sex</v>
      </c>
      <c r="AR748" s="19" t="str">
        <f>IF(ISNA(VLOOKUP(AQ748,dim_disaggs!B:C,2,FALSE)),"",VLOOKUP(AQ748,dim_disaggs!B:C,2,FALSE))</f>
        <v>Qbz6SrpmJ1y</v>
      </c>
      <c r="AU748" s="72" t="s">
        <v>755</v>
      </c>
      <c r="AV748" s="73" t="s">
        <v>755</v>
      </c>
      <c r="AW748" s="66" t="s">
        <v>755</v>
      </c>
      <c r="AX748" s="66" t="s">
        <v>755</v>
      </c>
      <c r="BA748" s="105" t="str">
        <f t="shared" si="108"/>
        <v/>
      </c>
      <c r="BB748" s="20" t="str">
        <f t="shared" si="109"/>
        <v/>
      </c>
      <c r="BE748" s="75" t="s">
        <v>755</v>
      </c>
      <c r="BF748" s="73" t="s">
        <v>755</v>
      </c>
      <c r="BG748" s="55" t="s">
        <v>755</v>
      </c>
      <c r="BH748" s="76" t="s">
        <v>755</v>
      </c>
      <c r="BI748" s="20" t="s">
        <v>755</v>
      </c>
      <c r="BJ748" s="20" t="s">
        <v>755</v>
      </c>
      <c r="BK748" s="55" t="s">
        <v>755</v>
      </c>
      <c r="BL748" s="71" t="s">
        <v>755</v>
      </c>
      <c r="BM748" s="77" t="s">
        <v>755</v>
      </c>
      <c r="BN748" s="78" t="s">
        <v>755</v>
      </c>
      <c r="BO748" s="77" t="s">
        <v>755</v>
      </c>
      <c r="BP748" s="78" t="s">
        <v>755</v>
      </c>
    </row>
    <row r="749" spans="1:68" x14ac:dyDescent="0.2">
      <c r="A749" s="20" t="s">
        <v>95</v>
      </c>
      <c r="B749" s="20" t="s">
        <v>986</v>
      </c>
      <c r="C749" s="20" t="s">
        <v>850</v>
      </c>
      <c r="D749" s="20" t="s">
        <v>1</v>
      </c>
      <c r="E749" s="20" t="s">
        <v>77</v>
      </c>
      <c r="G749" s="20" t="s">
        <v>2442</v>
      </c>
      <c r="I749" s="19">
        <f t="shared" si="103"/>
        <v>25</v>
      </c>
      <c r="J749" s="20" t="s">
        <v>755</v>
      </c>
      <c r="K749" s="20" t="s">
        <v>2211</v>
      </c>
      <c r="L749" s="95" t="str">
        <f>IF(M749&lt;&gt;"",IF(NOT(ISNA(INDEX(cc!B:B,MATCH(M749,cc!A:A,0)))),INDEX(cc!B:B,MATCH(M749,cc!A:A,0)),"0"),"")</f>
        <v>default</v>
      </c>
      <c r="M749" s="97" t="s">
        <v>13</v>
      </c>
      <c r="N749" s="28" t="str">
        <f t="shared" si="110"/>
        <v xml:space="preserve"> TARGET</v>
      </c>
      <c r="O749" s="19" t="str">
        <f t="shared" si="104"/>
        <v>CARE_CURR (N, DSD) TARGET: Received CD4, VL or Assessment</v>
      </c>
      <c r="P749" s="19" t="str">
        <f t="shared" si="105"/>
        <v>CARE_CURR (N, DSD) TARGET: Received CD4, VL or Assessment</v>
      </c>
      <c r="Q749" s="19" t="str">
        <f t="shared" si="111"/>
        <v>CARE_CURR (N, DSD) TARGET</v>
      </c>
      <c r="R749" s="19" t="str">
        <f t="shared" si="106"/>
        <v>CARE_CURR_N_DSD_TARGET</v>
      </c>
      <c r="S749" s="19" t="str">
        <f t="shared" si="107"/>
        <v>CARE_CURR_N_DSD_TARGET</v>
      </c>
      <c r="T749" s="19" t="b">
        <f>NOT(ISNA(VLOOKUP(B749,dbcodes!A:B,2,FALSE)))</f>
        <v>1</v>
      </c>
      <c r="U749" s="19" t="str">
        <f>IF(ISNA(VLOOKUP(B749,dbcodes!A:B,2,FALSE)),des!R2816,VLOOKUP(B749,dbcodes!A:B,2,FALSE))</f>
        <v>CARE_CURR_N_DSD_TARGET</v>
      </c>
      <c r="V749" s="20" t="s">
        <v>2311</v>
      </c>
      <c r="W749" s="107">
        <f>IF(ISNA(VLOOKUP(C749,descriptions!A:B,2,FALSE)),des!V34,IF(G749=" TARGET","Target ","")&amp;VLOOKUP(C749,descriptions!A:B,2,FALSE))</f>
        <v>0</v>
      </c>
      <c r="X749" s="20" t="s">
        <v>4</v>
      </c>
      <c r="Y749" s="20" t="s">
        <v>831</v>
      </c>
      <c r="Z749" s="20" t="s">
        <v>836</v>
      </c>
      <c r="AA749" s="20" t="s">
        <v>102</v>
      </c>
      <c r="AB749" s="20" t="s">
        <v>755</v>
      </c>
      <c r="AC749" s="19" t="str">
        <f>IF(AB749&lt;&gt;"",IF(NOT(ISNA(INDEX(os!A:A,MATCH(AB749,os!B:B,0)))),INDEX(os!A:A,MATCH(AB749,os!B:B,0)),"0"),"")</f>
        <v/>
      </c>
      <c r="AD749" s="20" t="s">
        <v>830</v>
      </c>
      <c r="AH749" s="93" t="str">
        <f>IF(NOT(ISNA(VLOOKUP(B:B,ResultsTargets!A:A,1,0))),"TRUE","")</f>
        <v/>
      </c>
      <c r="AI749" s="19" t="str">
        <f>IF(ISNA(VLOOKUP(C749,dim_techarea!A:B,2,FALSE)),"",VLOOKUP(C749,dim_techarea!A:B,2,FALSE))</f>
        <v>CARE_CURR</v>
      </c>
      <c r="AJ749" s="19" t="str">
        <f>IF(ISNA(VLOOKUP(AI749,dim_techarea!B:C,2,FALSE)),"",VLOOKUP(AI749,dim_techarea!B:C,2,FALSE))</f>
        <v>m7cA0gwNFZQ</v>
      </c>
      <c r="AK749" s="19" t="str">
        <f>IF(ISNA(VLOOKUP(TRIM(G749),dim_targetsresults!A:B,2,FALSE)),"",VLOOKUP(TRIM(G749),dim_targetsresults!A:C,2,FALSE))</f>
        <v>MER Targets</v>
      </c>
      <c r="AL749" s="19" t="str">
        <f>IF(ISNA(VLOOKUP(AK749,dim_targetsresults!B:C,2,FALSE)),"",VLOOKUP(AK749,dim_targetsresults!B:C,2,FALSE))</f>
        <v>W8imnja2Owd</v>
      </c>
      <c r="AM749" s="19" t="str">
        <f>IF(ISNA(VLOOKUP(TRIM(D749),dim_numeratordenominator!A:B,2,FALSE)),"",VLOOKUP(TRIM(D749),dim_numeratordenominator!A:C,2,FALSE))</f>
        <v>Numerator</v>
      </c>
      <c r="AN749" s="19" t="str">
        <f>IF(ISNA(VLOOKUP(AM749,dim_numeratordenominator!B:C,2,FALSE)),"",VLOOKUP(AM749,dim_numeratordenominator!B:C,2,FALSE))</f>
        <v>Som9NRMQqV7</v>
      </c>
      <c r="AO749" s="19" t="str">
        <f>IF(ISNA(VLOOKUP(TRIM(E749),dim_supporttype!A:B,2,FALSE)),"",VLOOKUP(TRIM(E749),dim_supporttype!A:C,2,FALSE))</f>
        <v>DSD</v>
      </c>
      <c r="AP749" s="19" t="str">
        <f>IF(ISNA(VLOOKUP(AO749,dim_supporttype!B:C,2,FALSE)),"",VLOOKUP(AO749,dim_supporttype!B:C,2,FALSE))</f>
        <v>iM13vdNLWKb</v>
      </c>
      <c r="AQ749" s="19" t="str">
        <f>IF(ISNA(VLOOKUP(TRIM(F749),dim_disaggs!A:B,2,FALSE)),"No Disagg",VLOOKUP(TRIM(F749),dim_disaggs!A:B,2,FALSE))</f>
        <v>No Disagg</v>
      </c>
      <c r="AR749" s="19" t="str">
        <f>IF(ISNA(VLOOKUP(AQ749,dim_disaggs!B:C,2,FALSE)),"",VLOOKUP(AQ749,dim_disaggs!B:C,2,FALSE))</f>
        <v>werJlVT6sf3</v>
      </c>
      <c r="AU749" s="72" t="s">
        <v>755</v>
      </c>
      <c r="AV749" s="73" t="s">
        <v>755</v>
      </c>
      <c r="AW749" s="66" t="s">
        <v>755</v>
      </c>
      <c r="AX749" s="66" t="s">
        <v>755</v>
      </c>
      <c r="BA749" s="105" t="str">
        <f t="shared" si="108"/>
        <v>Top Level Numerator</v>
      </c>
      <c r="BB749" s="20" t="str">
        <f t="shared" si="109"/>
        <v>PE5QVF0w4xj</v>
      </c>
      <c r="BC749" s="20" t="s">
        <v>25706</v>
      </c>
      <c r="BD749" s="20" t="s">
        <v>25707</v>
      </c>
      <c r="BE749" s="75" t="s">
        <v>755</v>
      </c>
      <c r="BF749" s="73" t="s">
        <v>755</v>
      </c>
      <c r="BG749" s="55" t="s">
        <v>755</v>
      </c>
      <c r="BH749" s="76" t="s">
        <v>755</v>
      </c>
      <c r="BI749" s="20" t="s">
        <v>755</v>
      </c>
      <c r="BJ749" s="20" t="s">
        <v>755</v>
      </c>
      <c r="BK749" s="55" t="s">
        <v>755</v>
      </c>
      <c r="BL749" s="71" t="s">
        <v>755</v>
      </c>
      <c r="BM749" s="77" t="s">
        <v>755</v>
      </c>
      <c r="BN749" s="78" t="s">
        <v>755</v>
      </c>
      <c r="BO749" s="77" t="s">
        <v>755</v>
      </c>
      <c r="BP749" s="78" t="s">
        <v>755</v>
      </c>
    </row>
    <row r="750" spans="1:68" x14ac:dyDescent="0.2">
      <c r="A750" s="20" t="s">
        <v>95</v>
      </c>
      <c r="B750" s="20" t="s">
        <v>994</v>
      </c>
      <c r="C750" s="20" t="s">
        <v>850</v>
      </c>
      <c r="D750" s="20" t="s">
        <v>1</v>
      </c>
      <c r="E750" s="20" t="s">
        <v>78</v>
      </c>
      <c r="G750" s="20" t="s">
        <v>2442</v>
      </c>
      <c r="I750" s="19">
        <f t="shared" si="103"/>
        <v>24</v>
      </c>
      <c r="J750" s="20" t="s">
        <v>755</v>
      </c>
      <c r="K750" s="20" t="s">
        <v>2211</v>
      </c>
      <c r="L750" s="95" t="str">
        <f>IF(M750&lt;&gt;"",IF(NOT(ISNA(INDEX(cc!B:B,MATCH(M750,cc!A:A,0)))),INDEX(cc!B:B,MATCH(M750,cc!A:A,0)),"0"),"")</f>
        <v>default</v>
      </c>
      <c r="M750" s="97" t="s">
        <v>13</v>
      </c>
      <c r="N750" s="28" t="str">
        <f t="shared" si="110"/>
        <v xml:space="preserve"> TARGET</v>
      </c>
      <c r="O750" s="19" t="str">
        <f t="shared" si="104"/>
        <v>CARE_CURR (N, TA) TARGET: Received CD4, VL or Assessment</v>
      </c>
      <c r="P750" s="19" t="str">
        <f t="shared" si="105"/>
        <v>CARE_CURR (N, TA) TARGET: Received CD4, VL or Assessment</v>
      </c>
      <c r="Q750" s="19" t="str">
        <f t="shared" si="111"/>
        <v>CARE_CURR (N, TA) TARGET</v>
      </c>
      <c r="R750" s="19" t="str">
        <f t="shared" si="106"/>
        <v>CARE_CURR_N_TA_TARGET</v>
      </c>
      <c r="S750" s="19" t="str">
        <f t="shared" si="107"/>
        <v>CARE_CURR_N_TA_TARGET</v>
      </c>
      <c r="T750" s="19" t="b">
        <f>NOT(ISNA(VLOOKUP(B750,dbcodes!A:B,2,FALSE)))</f>
        <v>1</v>
      </c>
      <c r="U750" s="19" t="str">
        <f>IF(ISNA(VLOOKUP(B750,dbcodes!A:B,2,FALSE)),des!R2817,VLOOKUP(B750,dbcodes!A:B,2,FALSE))</f>
        <v>CARE_CURR_N_TA_TARGET</v>
      </c>
      <c r="V750" s="20" t="s">
        <v>2311</v>
      </c>
      <c r="W750" s="107">
        <f>IF(ISNA(VLOOKUP(C750,descriptions!A:B,2,FALSE)),des!V35,IF(G750=" TARGET","Target ","")&amp;VLOOKUP(C750,descriptions!A:B,2,FALSE))</f>
        <v>0</v>
      </c>
      <c r="X750" s="20" t="s">
        <v>4</v>
      </c>
      <c r="Y750" s="20" t="s">
        <v>831</v>
      </c>
      <c r="Z750" s="20" t="s">
        <v>836</v>
      </c>
      <c r="AA750" s="20" t="s">
        <v>102</v>
      </c>
      <c r="AB750" s="20" t="s">
        <v>755</v>
      </c>
      <c r="AC750" s="19" t="str">
        <f>IF(AB750&lt;&gt;"",IF(NOT(ISNA(INDEX(os!A:A,MATCH(AB750,os!B:B,0)))),INDEX(os!A:A,MATCH(AB750,os!B:B,0)),"0"),"")</f>
        <v/>
      </c>
      <c r="AD750" s="20" t="s">
        <v>830</v>
      </c>
      <c r="AH750" s="93" t="str">
        <f>IF(NOT(ISNA(VLOOKUP(B:B,ResultsTargets!A:A,1,0))),"TRUE","")</f>
        <v/>
      </c>
      <c r="AI750" s="19" t="str">
        <f>IF(ISNA(VLOOKUP(C750,dim_techarea!A:B,2,FALSE)),"",VLOOKUP(C750,dim_techarea!A:B,2,FALSE))</f>
        <v>CARE_CURR</v>
      </c>
      <c r="AJ750" s="19" t="str">
        <f>IF(ISNA(VLOOKUP(AI750,dim_techarea!B:C,2,FALSE)),"",VLOOKUP(AI750,dim_techarea!B:C,2,FALSE))</f>
        <v>m7cA0gwNFZQ</v>
      </c>
      <c r="AK750" s="19" t="str">
        <f>IF(ISNA(VLOOKUP(TRIM(G750),dim_targetsresults!A:B,2,FALSE)),"",VLOOKUP(TRIM(G750),dim_targetsresults!A:C,2,FALSE))</f>
        <v>MER Targets</v>
      </c>
      <c r="AL750" s="19" t="str">
        <f>IF(ISNA(VLOOKUP(AK750,dim_targetsresults!B:C,2,FALSE)),"",VLOOKUP(AK750,dim_targetsresults!B:C,2,FALSE))</f>
        <v>W8imnja2Owd</v>
      </c>
      <c r="AM750" s="19" t="str">
        <f>IF(ISNA(VLOOKUP(TRIM(D750),dim_numeratordenominator!A:B,2,FALSE)),"",VLOOKUP(TRIM(D750),dim_numeratordenominator!A:C,2,FALSE))</f>
        <v>Numerator</v>
      </c>
      <c r="AN750" s="19" t="str">
        <f>IF(ISNA(VLOOKUP(AM750,dim_numeratordenominator!B:C,2,FALSE)),"",VLOOKUP(AM750,dim_numeratordenominator!B:C,2,FALSE))</f>
        <v>Som9NRMQqV7</v>
      </c>
      <c r="AO750" s="19" t="str">
        <f>IF(ISNA(VLOOKUP(TRIM(E750),dim_supporttype!A:B,2,FALSE)),"",VLOOKUP(TRIM(E750),dim_supporttype!A:C,2,FALSE))</f>
        <v>TA</v>
      </c>
      <c r="AP750" s="19" t="str">
        <f>IF(ISNA(VLOOKUP(AO750,dim_supporttype!B:C,2,FALSE)),"",VLOOKUP(AO750,dim_supporttype!B:C,2,FALSE))</f>
        <v>cRAGKdWIDn4</v>
      </c>
      <c r="AQ750" s="19" t="str">
        <f>IF(ISNA(VLOOKUP(TRIM(F750),dim_disaggs!A:B,2,FALSE)),"No Disagg",VLOOKUP(TRIM(F750),dim_disaggs!A:B,2,FALSE))</f>
        <v>No Disagg</v>
      </c>
      <c r="AR750" s="19" t="str">
        <f>IF(ISNA(VLOOKUP(AQ750,dim_disaggs!B:C,2,FALSE)),"",VLOOKUP(AQ750,dim_disaggs!B:C,2,FALSE))</f>
        <v>werJlVT6sf3</v>
      </c>
      <c r="AU750" s="72" t="s">
        <v>755</v>
      </c>
      <c r="AV750" s="73" t="s">
        <v>755</v>
      </c>
      <c r="AW750" s="66" t="s">
        <v>755</v>
      </c>
      <c r="AX750" s="66" t="s">
        <v>755</v>
      </c>
      <c r="BA750" s="105" t="str">
        <f t="shared" si="108"/>
        <v>Top Level Numerator</v>
      </c>
      <c r="BB750" s="20" t="str">
        <f t="shared" si="109"/>
        <v>PE5QVF0w4xj</v>
      </c>
      <c r="BC750" s="20" t="s">
        <v>25706</v>
      </c>
      <c r="BD750" s="20" t="s">
        <v>25707</v>
      </c>
      <c r="BE750" s="75" t="s">
        <v>755</v>
      </c>
      <c r="BF750" s="73" t="s">
        <v>755</v>
      </c>
      <c r="BG750" s="55" t="s">
        <v>755</v>
      </c>
      <c r="BH750" s="76" t="s">
        <v>755</v>
      </c>
      <c r="BI750" s="20" t="s">
        <v>755</v>
      </c>
      <c r="BJ750" s="20" t="s">
        <v>755</v>
      </c>
      <c r="BK750" s="55" t="s">
        <v>755</v>
      </c>
      <c r="BL750" s="71" t="s">
        <v>755</v>
      </c>
      <c r="BM750" s="77" t="s">
        <v>755</v>
      </c>
      <c r="BN750" s="78" t="s">
        <v>755</v>
      </c>
      <c r="BO750" s="77" t="s">
        <v>755</v>
      </c>
      <c r="BP750" s="78" t="s">
        <v>755</v>
      </c>
    </row>
    <row r="751" spans="1:68" x14ac:dyDescent="0.2">
      <c r="A751" s="20" t="s">
        <v>95</v>
      </c>
      <c r="B751" s="20" t="s">
        <v>984</v>
      </c>
      <c r="C751" s="20" t="s">
        <v>850</v>
      </c>
      <c r="D751" s="20" t="s">
        <v>1</v>
      </c>
      <c r="E751" s="20" t="s">
        <v>264</v>
      </c>
      <c r="G751" s="20" t="s">
        <v>2442</v>
      </c>
      <c r="I751" s="19">
        <f t="shared" si="103"/>
        <v>35</v>
      </c>
      <c r="J751" s="20" t="s">
        <v>755</v>
      </c>
      <c r="K751" s="20" t="s">
        <v>2211</v>
      </c>
      <c r="L751" s="95" t="str">
        <f>IF(M751&lt;&gt;"",IF(NOT(ISNA(INDEX(cc!B:B,MATCH(M751,cc!A:A,0)))),INDEX(cc!B:B,MATCH(M751,cc!A:A,0)),"0"),"")</f>
        <v>default</v>
      </c>
      <c r="M751" s="97" t="s">
        <v>13</v>
      </c>
      <c r="N751" s="28" t="str">
        <f t="shared" si="110"/>
        <v xml:space="preserve"> TARGET</v>
      </c>
      <c r="O751" s="19" t="str">
        <f t="shared" si="104"/>
        <v>CARE_CURR (N, DSD_NARRATIVE) TARGET: Received CD4, VL or Assessment</v>
      </c>
      <c r="P751" s="19" t="str">
        <f t="shared" si="105"/>
        <v>CARE_CURR (N, DSD_NARRATIVE) TARGET: Received CD4, VL or Assessment</v>
      </c>
      <c r="Q751" s="19" t="str">
        <f t="shared" si="111"/>
        <v>CARE_CURR (N, DSD_NARRATIVE) TARGET</v>
      </c>
      <c r="R751" s="19" t="str">
        <f t="shared" si="106"/>
        <v>CARE_CURR_N_DSD_NARRATIVE_TARGET</v>
      </c>
      <c r="S751" s="19" t="str">
        <f t="shared" si="107"/>
        <v>CARE_CURR_N_DSD_NARRATIVE_TARGET</v>
      </c>
      <c r="T751" s="19" t="b">
        <f>NOT(ISNA(VLOOKUP(B751,dbcodes!A:B,2,FALSE)))</f>
        <v>1</v>
      </c>
      <c r="U751" s="19" t="str">
        <f>IF(ISNA(VLOOKUP(B751,dbcodes!A:B,2,FALSE)),des!R2818,VLOOKUP(B751,dbcodes!A:B,2,FALSE))</f>
        <v>CARE_CURR_N_DSD_NARRATIVE_TARGET</v>
      </c>
      <c r="V751" s="20" t="s">
        <v>2311</v>
      </c>
      <c r="W751" s="107" t="str">
        <f>IF(ISNA(VLOOKUP(C751,descriptions!A:B,2,FALSE)),des!V36,IF(G751=" TARGET","Target ","")&amp;VLOOKUP(C751,descriptions!A:B,2,FALSE))</f>
        <v>Number of people living with HIV who know their status</v>
      </c>
      <c r="X751" s="20" t="s">
        <v>9</v>
      </c>
      <c r="Y751" s="20" t="s">
        <v>831</v>
      </c>
      <c r="Z751" s="20" t="s">
        <v>836</v>
      </c>
      <c r="AA751" s="20" t="s">
        <v>4121</v>
      </c>
      <c r="AB751" s="20" t="s">
        <v>755</v>
      </c>
      <c r="AC751" s="19" t="str">
        <f>IF(AB751&lt;&gt;"",IF(NOT(ISNA(INDEX(os!A:A,MATCH(AB751,os!B:B,0)))),INDEX(os!A:A,MATCH(AB751,os!B:B,0)),"0"),"")</f>
        <v/>
      </c>
      <c r="AD751" s="20" t="s">
        <v>830</v>
      </c>
      <c r="AH751" s="93" t="str">
        <f>IF(NOT(ISNA(VLOOKUP(B:B,ResultsTargets!A:A,1,0))),"TRUE","")</f>
        <v/>
      </c>
      <c r="AI751" s="19" t="str">
        <f>IF(ISNA(VLOOKUP(C751,dim_techarea!A:B,2,FALSE)),"",VLOOKUP(C751,dim_techarea!A:B,2,FALSE))</f>
        <v>CARE_CURR</v>
      </c>
      <c r="AJ751" s="19" t="str">
        <f>IF(ISNA(VLOOKUP(AI751,dim_techarea!B:C,2,FALSE)),"",VLOOKUP(AI751,dim_techarea!B:C,2,FALSE))</f>
        <v>m7cA0gwNFZQ</v>
      </c>
      <c r="AK751" s="19" t="str">
        <f>IF(ISNA(VLOOKUP(TRIM(G751),dim_targetsresults!A:B,2,FALSE)),"",VLOOKUP(TRIM(G751),dim_targetsresults!A:C,2,FALSE))</f>
        <v>MER Targets</v>
      </c>
      <c r="AL751" s="19" t="str">
        <f>IF(ISNA(VLOOKUP(AK751,dim_targetsresults!B:C,2,FALSE)),"",VLOOKUP(AK751,dim_targetsresults!B:C,2,FALSE))</f>
        <v>W8imnja2Owd</v>
      </c>
      <c r="AM751" s="19" t="str">
        <f>IF(ISNA(VLOOKUP(TRIM(D751),dim_numeratordenominator!A:B,2,FALSE)),"",VLOOKUP(TRIM(D751),dim_numeratordenominator!A:C,2,FALSE))</f>
        <v>Numerator</v>
      </c>
      <c r="AN751" s="19" t="str">
        <f>IF(ISNA(VLOOKUP(AM751,dim_numeratordenominator!B:C,2,FALSE)),"",VLOOKUP(AM751,dim_numeratordenominator!B:C,2,FALSE))</f>
        <v>Som9NRMQqV7</v>
      </c>
      <c r="AO751" s="19" t="str">
        <f>IF(ISNA(VLOOKUP(TRIM(E751),dim_supporttype!A:B,2,FALSE)),"",VLOOKUP(TRIM(E751),dim_supporttype!A:C,2,FALSE))</f>
        <v>DSD Narratives</v>
      </c>
      <c r="AP751" s="19" t="str">
        <f>IF(ISNA(VLOOKUP(AO751,dim_supporttype!B:C,2,FALSE)),"",VLOOKUP(AO751,dim_supporttype!B:C,2,FALSE))</f>
        <v>ySGf8v2q9Rm</v>
      </c>
      <c r="AQ751" s="19" t="str">
        <f>IF(ISNA(VLOOKUP(TRIM(F751),dim_disaggs!A:B,2,FALSE)),"No Disagg",VLOOKUP(TRIM(F751),dim_disaggs!A:B,2,FALSE))</f>
        <v>No Disagg</v>
      </c>
      <c r="AR751" s="19" t="str">
        <f>IF(ISNA(VLOOKUP(AQ751,dim_disaggs!B:C,2,FALSE)),"",VLOOKUP(AQ751,dim_disaggs!B:C,2,FALSE))</f>
        <v>werJlVT6sf3</v>
      </c>
      <c r="AU751" s="72" t="s">
        <v>755</v>
      </c>
      <c r="AV751" s="73" t="s">
        <v>755</v>
      </c>
      <c r="AW751" s="66" t="s">
        <v>755</v>
      </c>
      <c r="AX751" s="66" t="s">
        <v>755</v>
      </c>
      <c r="BA751" s="105" t="str">
        <f t="shared" si="108"/>
        <v/>
      </c>
      <c r="BB751" s="20" t="str">
        <f t="shared" si="109"/>
        <v/>
      </c>
      <c r="BE751" s="75" t="s">
        <v>755</v>
      </c>
      <c r="BF751" s="73" t="s">
        <v>755</v>
      </c>
      <c r="BG751" s="55" t="s">
        <v>755</v>
      </c>
      <c r="BH751" s="76" t="s">
        <v>755</v>
      </c>
      <c r="BI751" s="20" t="s">
        <v>755</v>
      </c>
      <c r="BJ751" s="20" t="s">
        <v>755</v>
      </c>
      <c r="BK751" s="55" t="s">
        <v>755</v>
      </c>
      <c r="BL751" s="71" t="s">
        <v>755</v>
      </c>
      <c r="BM751" s="77" t="s">
        <v>755</v>
      </c>
      <c r="BN751" s="78" t="s">
        <v>755</v>
      </c>
      <c r="BO751" s="77" t="s">
        <v>755</v>
      </c>
      <c r="BP751" s="78" t="s">
        <v>755</v>
      </c>
    </row>
    <row r="752" spans="1:68" x14ac:dyDescent="0.2">
      <c r="A752" s="20" t="s">
        <v>95</v>
      </c>
      <c r="B752" s="20" t="s">
        <v>992</v>
      </c>
      <c r="C752" s="20" t="s">
        <v>850</v>
      </c>
      <c r="D752" s="20" t="s">
        <v>1</v>
      </c>
      <c r="E752" s="20" t="s">
        <v>265</v>
      </c>
      <c r="G752" s="20" t="s">
        <v>2442</v>
      </c>
      <c r="I752" s="19">
        <f t="shared" si="103"/>
        <v>34</v>
      </c>
      <c r="J752" s="20" t="s">
        <v>755</v>
      </c>
      <c r="K752" s="20" t="s">
        <v>2211</v>
      </c>
      <c r="L752" s="95" t="str">
        <f>IF(M752&lt;&gt;"",IF(NOT(ISNA(INDEX(cc!B:B,MATCH(M752,cc!A:A,0)))),INDEX(cc!B:B,MATCH(M752,cc!A:A,0)),"0"),"")</f>
        <v>default</v>
      </c>
      <c r="M752" s="97" t="s">
        <v>13</v>
      </c>
      <c r="N752" s="28" t="str">
        <f t="shared" si="110"/>
        <v xml:space="preserve"> TARGET</v>
      </c>
      <c r="O752" s="19" t="str">
        <f t="shared" si="104"/>
        <v>CARE_CURR (N, TA_NARRATIVE) TARGET: Received CD4, VL or Assessment</v>
      </c>
      <c r="P752" s="19" t="str">
        <f t="shared" si="105"/>
        <v>CARE_CURR (N, TA_NARRATIVE) TARGET: Received CD4, VL or Assessment</v>
      </c>
      <c r="Q752" s="19" t="str">
        <f t="shared" si="111"/>
        <v>CARE_CURR (N, TA_NARRATIVE) TARGET</v>
      </c>
      <c r="R752" s="19" t="str">
        <f t="shared" si="106"/>
        <v>CARE_CURR_N_TA_NARRATIVE_TARGET</v>
      </c>
      <c r="S752" s="19" t="str">
        <f t="shared" si="107"/>
        <v>CARE_CURR_N_TA_NARRATIVE_TARGET</v>
      </c>
      <c r="T752" s="19" t="b">
        <f>NOT(ISNA(VLOOKUP(B752,dbcodes!A:B,2,FALSE)))</f>
        <v>1</v>
      </c>
      <c r="U752" s="19" t="str">
        <f>IF(ISNA(VLOOKUP(B752,dbcodes!A:B,2,FALSE)),des!R2819,VLOOKUP(B752,dbcodes!A:B,2,FALSE))</f>
        <v>CARE_CURR_N_TA_NARRATIVE_TARGET</v>
      </c>
      <c r="V752" s="20" t="s">
        <v>2311</v>
      </c>
      <c r="W752" s="107" t="str">
        <f>IF(ISNA(VLOOKUP(C752,descriptions!A:B,2,FALSE)),des!V37,IF(G752=" TARGET","Target ","")&amp;VLOOKUP(C752,descriptions!A:B,2,FALSE))</f>
        <v>Number of people living with HIV who know their status</v>
      </c>
      <c r="X752" s="20" t="s">
        <v>9</v>
      </c>
      <c r="Y752" s="20" t="s">
        <v>831</v>
      </c>
      <c r="Z752" s="20" t="s">
        <v>836</v>
      </c>
      <c r="AA752" s="20" t="s">
        <v>4121</v>
      </c>
      <c r="AB752" s="20" t="s">
        <v>755</v>
      </c>
      <c r="AC752" s="19" t="str">
        <f>IF(AB752&lt;&gt;"",IF(NOT(ISNA(INDEX(os!A:A,MATCH(AB752,os!B:B,0)))),INDEX(os!A:A,MATCH(AB752,os!B:B,0)),"0"),"")</f>
        <v/>
      </c>
      <c r="AD752" s="20" t="s">
        <v>830</v>
      </c>
      <c r="AH752" s="93" t="str">
        <f>IF(NOT(ISNA(VLOOKUP(B:B,ResultsTargets!A:A,1,0))),"TRUE","")</f>
        <v/>
      </c>
      <c r="AI752" s="19" t="str">
        <f>IF(ISNA(VLOOKUP(C752,dim_techarea!A:B,2,FALSE)),"",VLOOKUP(C752,dim_techarea!A:B,2,FALSE))</f>
        <v>CARE_CURR</v>
      </c>
      <c r="AJ752" s="19" t="str">
        <f>IF(ISNA(VLOOKUP(AI752,dim_techarea!B:C,2,FALSE)),"",VLOOKUP(AI752,dim_techarea!B:C,2,FALSE))</f>
        <v>m7cA0gwNFZQ</v>
      </c>
      <c r="AK752" s="19" t="str">
        <f>IF(ISNA(VLOOKUP(TRIM(G752),dim_targetsresults!A:B,2,FALSE)),"",VLOOKUP(TRIM(G752),dim_targetsresults!A:C,2,FALSE))</f>
        <v>MER Targets</v>
      </c>
      <c r="AL752" s="19" t="str">
        <f>IF(ISNA(VLOOKUP(AK752,dim_targetsresults!B:C,2,FALSE)),"",VLOOKUP(AK752,dim_targetsresults!B:C,2,FALSE))</f>
        <v>W8imnja2Owd</v>
      </c>
      <c r="AM752" s="19" t="str">
        <f>IF(ISNA(VLOOKUP(TRIM(D752),dim_numeratordenominator!A:B,2,FALSE)),"",VLOOKUP(TRIM(D752),dim_numeratordenominator!A:C,2,FALSE))</f>
        <v>Numerator</v>
      </c>
      <c r="AN752" s="19" t="str">
        <f>IF(ISNA(VLOOKUP(AM752,dim_numeratordenominator!B:C,2,FALSE)),"",VLOOKUP(AM752,dim_numeratordenominator!B:C,2,FALSE))</f>
        <v>Som9NRMQqV7</v>
      </c>
      <c r="AO752" s="19" t="str">
        <f>IF(ISNA(VLOOKUP(TRIM(E752),dim_supporttype!A:B,2,FALSE)),"",VLOOKUP(TRIM(E752),dim_supporttype!A:C,2,FALSE))</f>
        <v>TA Narratives</v>
      </c>
      <c r="AP752" s="19" t="str">
        <f>IF(ISNA(VLOOKUP(AO752,dim_supporttype!B:C,2,FALSE)),"",VLOOKUP(AO752,dim_supporttype!B:C,2,FALSE))</f>
        <v>aBZapfNWlIU</v>
      </c>
      <c r="AQ752" s="19" t="str">
        <f>IF(ISNA(VLOOKUP(TRIM(F752),dim_disaggs!A:B,2,FALSE)),"No Disagg",VLOOKUP(TRIM(F752),dim_disaggs!A:B,2,FALSE))</f>
        <v>No Disagg</v>
      </c>
      <c r="AR752" s="19" t="str">
        <f>IF(ISNA(VLOOKUP(AQ752,dim_disaggs!B:C,2,FALSE)),"",VLOOKUP(AQ752,dim_disaggs!B:C,2,FALSE))</f>
        <v>werJlVT6sf3</v>
      </c>
      <c r="AU752" s="72" t="s">
        <v>755</v>
      </c>
      <c r="AV752" s="73" t="s">
        <v>755</v>
      </c>
      <c r="AW752" s="66" t="s">
        <v>755</v>
      </c>
      <c r="AX752" s="66" t="s">
        <v>755</v>
      </c>
      <c r="BA752" s="105" t="str">
        <f t="shared" si="108"/>
        <v/>
      </c>
      <c r="BB752" s="20" t="str">
        <f t="shared" si="109"/>
        <v/>
      </c>
      <c r="BE752" s="75" t="s">
        <v>755</v>
      </c>
      <c r="BF752" s="73" t="s">
        <v>755</v>
      </c>
      <c r="BG752" s="55" t="s">
        <v>755</v>
      </c>
      <c r="BH752" s="76" t="s">
        <v>755</v>
      </c>
      <c r="BI752" s="20" t="s">
        <v>755</v>
      </c>
      <c r="BJ752" s="20" t="s">
        <v>755</v>
      </c>
      <c r="BK752" s="55" t="s">
        <v>755</v>
      </c>
      <c r="BL752" s="71" t="s">
        <v>755</v>
      </c>
      <c r="BM752" s="77" t="s">
        <v>755</v>
      </c>
      <c r="BN752" s="78" t="s">
        <v>755</v>
      </c>
      <c r="BO752" s="77" t="s">
        <v>755</v>
      </c>
      <c r="BP752" s="78" t="s">
        <v>755</v>
      </c>
    </row>
    <row r="753" spans="1:68" x14ac:dyDescent="0.2">
      <c r="A753" s="20" t="s">
        <v>95</v>
      </c>
      <c r="B753" s="20" t="s">
        <v>995</v>
      </c>
      <c r="C753" s="20" t="s">
        <v>852</v>
      </c>
      <c r="D753" s="20" t="s">
        <v>1</v>
      </c>
      <c r="E753" s="20" t="s">
        <v>77</v>
      </c>
      <c r="F753" s="20" t="s">
        <v>4156</v>
      </c>
      <c r="G753" s="20" t="s">
        <v>20086</v>
      </c>
      <c r="H753" s="20" t="s">
        <v>18672</v>
      </c>
      <c r="I753" s="19">
        <f t="shared" si="103"/>
        <v>30</v>
      </c>
      <c r="J753" s="20" t="s">
        <v>755</v>
      </c>
      <c r="K753" s="20" t="s">
        <v>2211</v>
      </c>
      <c r="L753" s="95" t="str">
        <f>IF(M753&lt;&gt;"",IF(NOT(ISNA(INDEX(cc!B:B,MATCH(M753,cc!A:A,0)))),INDEX(cc!B:B,MATCH(M753,cc!A:A,0)),"0"),"")</f>
        <v>Age (&lt;15,15+) and Sex</v>
      </c>
      <c r="M753" s="97" t="s">
        <v>111</v>
      </c>
      <c r="N753" s="28" t="str">
        <f t="shared" si="110"/>
        <v/>
      </c>
      <c r="O753" s="19" t="str">
        <f t="shared" si="104"/>
        <v>CARE_NEW (N, DSD, Age Aggregated/Sex): Received CD4, VL or Assessment</v>
      </c>
      <c r="P753" s="19" t="str">
        <f t="shared" si="105"/>
        <v>CARE_NEW (N, DSD, Age Aggregated/Sex): Received CD4, VL or Assessment</v>
      </c>
      <c r="Q753" s="19" t="str">
        <f t="shared" si="111"/>
        <v>CARE_NEW (N, DSD, Age Agg/Sex)</v>
      </c>
      <c r="R753" s="19" t="str">
        <f t="shared" si="106"/>
        <v>CARE_NEW_N_DSD_Age_Agg_Sex</v>
      </c>
      <c r="S753" s="19" t="str">
        <f t="shared" si="107"/>
        <v>CARE_NEW_N_DSD_Age_Agg_Sex_</v>
      </c>
      <c r="T753" s="19" t="b">
        <f>NOT(ISNA(VLOOKUP(B753,dbcodes!A:B,2,FALSE)))</f>
        <v>1</v>
      </c>
      <c r="U753" s="19" t="str">
        <f>IF(ISNA(VLOOKUP(B753,dbcodes!A:B,2,FALSE)),des!R2820,VLOOKUP(B753,dbcodes!A:B,2,FALSE))</f>
        <v>CARE_NEW_N_DSD_Age_Sex_Agg</v>
      </c>
      <c r="V753" s="20" t="s">
        <v>2312</v>
      </c>
      <c r="W753" s="107" t="str">
        <f>IF(ISNA(VLOOKUP(C753,descriptions!A:B,2,FALSE)),des!V38,IF(G753=" TARGET","Target ","")&amp;VLOOKUP(C753,descriptions!A:B,2,FALSE))</f>
        <v>Number of people living with HIV who know their status</v>
      </c>
      <c r="X753" s="20" t="s">
        <v>4</v>
      </c>
      <c r="Y753" s="20" t="s">
        <v>831</v>
      </c>
      <c r="Z753" s="20" t="s">
        <v>836</v>
      </c>
      <c r="AA753" s="20" t="s">
        <v>102</v>
      </c>
      <c r="AB753" s="20" t="s">
        <v>755</v>
      </c>
      <c r="AC753" s="19" t="str">
        <f>IF(AB753&lt;&gt;"",IF(NOT(ISNA(INDEX(os!A:A,MATCH(AB753,os!B:B,0)))),INDEX(os!A:A,MATCH(AB753,os!B:B,0)),"0"),"")</f>
        <v/>
      </c>
      <c r="AD753" s="20" t="s">
        <v>830</v>
      </c>
      <c r="AH753" s="93" t="str">
        <f>IF(NOT(ISNA(VLOOKUP(B:B,ResultsTargets!A:A,1,0))),"TRUE","")</f>
        <v/>
      </c>
      <c r="AI753" s="19" t="str">
        <f>IF(ISNA(VLOOKUP(C753,dim_techarea!A:B,2,FALSE)),"",VLOOKUP(C753,dim_techarea!A:B,2,FALSE))</f>
        <v>CARE_NEW</v>
      </c>
      <c r="AJ753" s="19" t="str">
        <f>IF(ISNA(VLOOKUP(AI753,dim_techarea!B:C,2,FALSE)),"",VLOOKUP(AI753,dim_techarea!B:C,2,FALSE))</f>
        <v>BhWBnqFdIrw</v>
      </c>
      <c r="AK753" s="19" t="str">
        <f>IF(ISNA(VLOOKUP(TRIM(G753),dim_targetsresults!A:B,2,FALSE)),"",VLOOKUP(TRIM(G753),dim_targetsresults!A:C,2,FALSE))</f>
        <v>MER Results</v>
      </c>
      <c r="AL753" s="19" t="str">
        <f>IF(ISNA(VLOOKUP(AK753,dim_targetsresults!B:C,2,FALSE)),"",VLOOKUP(AK753,dim_targetsresults!B:C,2,FALSE))</f>
        <v>Jh0jDM5yQ2E</v>
      </c>
      <c r="AM753" s="19" t="str">
        <f>IF(ISNA(VLOOKUP(TRIM(D753),dim_numeratordenominator!A:B,2,FALSE)),"",VLOOKUP(TRIM(D753),dim_numeratordenominator!A:C,2,FALSE))</f>
        <v>Numerator</v>
      </c>
      <c r="AN753" s="19" t="str">
        <f>IF(ISNA(VLOOKUP(AM753,dim_numeratordenominator!B:C,2,FALSE)),"",VLOOKUP(AM753,dim_numeratordenominator!B:C,2,FALSE))</f>
        <v>Som9NRMQqV7</v>
      </c>
      <c r="AO753" s="19" t="str">
        <f>IF(ISNA(VLOOKUP(TRIM(E753),dim_supporttype!A:B,2,FALSE)),"",VLOOKUP(TRIM(E753),dim_supporttype!A:C,2,FALSE))</f>
        <v>DSD</v>
      </c>
      <c r="AP753" s="19" t="str">
        <f>IF(ISNA(VLOOKUP(AO753,dim_supporttype!B:C,2,FALSE)),"",VLOOKUP(AO753,dim_supporttype!B:C,2,FALSE))</f>
        <v>iM13vdNLWKb</v>
      </c>
      <c r="AQ753" s="19" t="str">
        <f>IF(ISNA(VLOOKUP(TRIM(F753),dim_disaggs!A:B,2,FALSE)),"No Disagg",VLOOKUP(TRIM(F753),dim_disaggs!A:B,2,FALSE))</f>
        <v>Age Aggregated/Sex</v>
      </c>
      <c r="AR753" s="19" t="str">
        <f>IF(ISNA(VLOOKUP(AQ753,dim_disaggs!B:C,2,FALSE)),"",VLOOKUP(AQ753,dim_disaggs!B:C,2,FALSE))</f>
        <v>KMhxXDjVseT</v>
      </c>
      <c r="AU753" s="72" t="s">
        <v>755</v>
      </c>
      <c r="AV753" s="73" t="s">
        <v>755</v>
      </c>
      <c r="AW753" s="66" t="s">
        <v>755</v>
      </c>
      <c r="AX753" s="66" t="s">
        <v>755</v>
      </c>
      <c r="AY753" s="22" t="s">
        <v>20411</v>
      </c>
      <c r="BA753" s="105" t="str">
        <f t="shared" si="108"/>
        <v/>
      </c>
      <c r="BB753" s="20" t="str">
        <f t="shared" si="109"/>
        <v/>
      </c>
      <c r="BE753" s="75" t="s">
        <v>755</v>
      </c>
      <c r="BF753" s="73" t="s">
        <v>755</v>
      </c>
      <c r="BG753" s="55" t="s">
        <v>755</v>
      </c>
      <c r="BH753" s="76" t="s">
        <v>755</v>
      </c>
      <c r="BI753" s="20" t="s">
        <v>755</v>
      </c>
      <c r="BJ753" s="20" t="s">
        <v>755</v>
      </c>
      <c r="BK753" s="55" t="s">
        <v>755</v>
      </c>
      <c r="BL753" s="71" t="s">
        <v>755</v>
      </c>
      <c r="BM753" s="77" t="s">
        <v>755</v>
      </c>
      <c r="BN753" s="78" t="s">
        <v>755</v>
      </c>
      <c r="BO753" s="77" t="s">
        <v>755</v>
      </c>
      <c r="BP753" s="78" t="s">
        <v>755</v>
      </c>
    </row>
    <row r="754" spans="1:68" x14ac:dyDescent="0.2">
      <c r="A754" s="20" t="s">
        <v>95</v>
      </c>
      <c r="B754" s="20" t="s">
        <v>1003</v>
      </c>
      <c r="C754" s="20" t="s">
        <v>852</v>
      </c>
      <c r="D754" s="20" t="s">
        <v>1</v>
      </c>
      <c r="E754" s="20" t="s">
        <v>78</v>
      </c>
      <c r="F754" s="20" t="s">
        <v>4156</v>
      </c>
      <c r="G754" s="20" t="s">
        <v>20086</v>
      </c>
      <c r="H754" s="20" t="s">
        <v>18672</v>
      </c>
      <c r="I754" s="19">
        <f t="shared" si="103"/>
        <v>29</v>
      </c>
      <c r="J754" s="20" t="s">
        <v>755</v>
      </c>
      <c r="K754" s="20" t="s">
        <v>2211</v>
      </c>
      <c r="L754" s="95" t="str">
        <f>IF(M754&lt;&gt;"",IF(NOT(ISNA(INDEX(cc!B:B,MATCH(M754,cc!A:A,0)))),INDEX(cc!B:B,MATCH(M754,cc!A:A,0)),"0"),"")</f>
        <v>Age (&lt;15,15+) and Sex</v>
      </c>
      <c r="M754" s="97" t="s">
        <v>111</v>
      </c>
      <c r="N754" s="28" t="str">
        <f t="shared" si="110"/>
        <v/>
      </c>
      <c r="O754" s="19" t="str">
        <f t="shared" si="104"/>
        <v>CARE_NEW (N, TA, Age Aggregated/Sex): Received CD4, VL or Assessment</v>
      </c>
      <c r="P754" s="19" t="str">
        <f t="shared" si="105"/>
        <v>CARE_NEW (N, TA, Age Aggregated/Sex): Received CD4, VL or Assessment</v>
      </c>
      <c r="Q754" s="19" t="str">
        <f t="shared" si="111"/>
        <v>CARE_NEW (N, TA, Age Agg/Sex)</v>
      </c>
      <c r="R754" s="19" t="str">
        <f t="shared" si="106"/>
        <v>CARE_NEW_N_TA_Age_Agg_Sex</v>
      </c>
      <c r="S754" s="19" t="str">
        <f t="shared" si="107"/>
        <v>CARE_NEW_N_TA_Age_Agg_Sex_</v>
      </c>
      <c r="T754" s="19" t="b">
        <f>NOT(ISNA(VLOOKUP(B754,dbcodes!A:B,2,FALSE)))</f>
        <v>1</v>
      </c>
      <c r="U754" s="19" t="str">
        <f>IF(ISNA(VLOOKUP(B754,dbcodes!A:B,2,FALSE)),des!R2821,VLOOKUP(B754,dbcodes!A:B,2,FALSE))</f>
        <v>CARE_NEW_N_TA_Age_Sex_Agg</v>
      </c>
      <c r="V754" s="20" t="s">
        <v>2312</v>
      </c>
      <c r="W754" s="107" t="str">
        <f>IF(ISNA(VLOOKUP(C754,descriptions!A:B,2,FALSE)),des!V39,IF(G754=" TARGET","Target ","")&amp;VLOOKUP(C754,descriptions!A:B,2,FALSE))</f>
        <v>Number of people living with HIV who know their status</v>
      </c>
      <c r="X754" s="20" t="s">
        <v>4</v>
      </c>
      <c r="Y754" s="20" t="s">
        <v>831</v>
      </c>
      <c r="Z754" s="20" t="s">
        <v>836</v>
      </c>
      <c r="AA754" s="20" t="s">
        <v>102</v>
      </c>
      <c r="AB754" s="20" t="s">
        <v>755</v>
      </c>
      <c r="AC754" s="19" t="str">
        <f>IF(AB754&lt;&gt;"",IF(NOT(ISNA(INDEX(os!A:A,MATCH(AB754,os!B:B,0)))),INDEX(os!A:A,MATCH(AB754,os!B:B,0)),"0"),"")</f>
        <v/>
      </c>
      <c r="AD754" s="20" t="s">
        <v>830</v>
      </c>
      <c r="AH754" s="93" t="str">
        <f>IF(NOT(ISNA(VLOOKUP(B:B,ResultsTargets!A:A,1,0))),"TRUE","")</f>
        <v/>
      </c>
      <c r="AI754" s="19" t="str">
        <f>IF(ISNA(VLOOKUP(C754,dim_techarea!A:B,2,FALSE)),"",VLOOKUP(C754,dim_techarea!A:B,2,FALSE))</f>
        <v>CARE_NEW</v>
      </c>
      <c r="AJ754" s="19" t="str">
        <f>IF(ISNA(VLOOKUP(AI754,dim_techarea!B:C,2,FALSE)),"",VLOOKUP(AI754,dim_techarea!B:C,2,FALSE))</f>
        <v>BhWBnqFdIrw</v>
      </c>
      <c r="AK754" s="19" t="str">
        <f>IF(ISNA(VLOOKUP(TRIM(G754),dim_targetsresults!A:B,2,FALSE)),"",VLOOKUP(TRIM(G754),dim_targetsresults!A:C,2,FALSE))</f>
        <v>MER Results</v>
      </c>
      <c r="AL754" s="19" t="str">
        <f>IF(ISNA(VLOOKUP(AK754,dim_targetsresults!B:C,2,FALSE)),"",VLOOKUP(AK754,dim_targetsresults!B:C,2,FALSE))</f>
        <v>Jh0jDM5yQ2E</v>
      </c>
      <c r="AM754" s="19" t="str">
        <f>IF(ISNA(VLOOKUP(TRIM(D754),dim_numeratordenominator!A:B,2,FALSE)),"",VLOOKUP(TRIM(D754),dim_numeratordenominator!A:C,2,FALSE))</f>
        <v>Numerator</v>
      </c>
      <c r="AN754" s="19" t="str">
        <f>IF(ISNA(VLOOKUP(AM754,dim_numeratordenominator!B:C,2,FALSE)),"",VLOOKUP(AM754,dim_numeratordenominator!B:C,2,FALSE))</f>
        <v>Som9NRMQqV7</v>
      </c>
      <c r="AO754" s="19" t="str">
        <f>IF(ISNA(VLOOKUP(TRIM(E754),dim_supporttype!A:B,2,FALSE)),"",VLOOKUP(TRIM(E754),dim_supporttype!A:C,2,FALSE))</f>
        <v>TA</v>
      </c>
      <c r="AP754" s="19" t="str">
        <f>IF(ISNA(VLOOKUP(AO754,dim_supporttype!B:C,2,FALSE)),"",VLOOKUP(AO754,dim_supporttype!B:C,2,FALSE))</f>
        <v>cRAGKdWIDn4</v>
      </c>
      <c r="AQ754" s="19" t="str">
        <f>IF(ISNA(VLOOKUP(TRIM(F754),dim_disaggs!A:B,2,FALSE)),"No Disagg",VLOOKUP(TRIM(F754),dim_disaggs!A:B,2,FALSE))</f>
        <v>Age Aggregated/Sex</v>
      </c>
      <c r="AR754" s="19" t="str">
        <f>IF(ISNA(VLOOKUP(AQ754,dim_disaggs!B:C,2,FALSE)),"",VLOOKUP(AQ754,dim_disaggs!B:C,2,FALSE))</f>
        <v>KMhxXDjVseT</v>
      </c>
      <c r="AU754" s="72" t="s">
        <v>755</v>
      </c>
      <c r="AV754" s="73" t="s">
        <v>755</v>
      </c>
      <c r="AW754" s="66" t="s">
        <v>755</v>
      </c>
      <c r="AX754" s="66" t="s">
        <v>755</v>
      </c>
      <c r="BA754" s="105" t="str">
        <f t="shared" si="108"/>
        <v/>
      </c>
      <c r="BB754" s="20" t="str">
        <f t="shared" si="109"/>
        <v/>
      </c>
      <c r="BE754" s="75" t="s">
        <v>755</v>
      </c>
      <c r="BF754" s="73" t="s">
        <v>755</v>
      </c>
      <c r="BG754" s="55" t="s">
        <v>755</v>
      </c>
      <c r="BH754" s="76" t="s">
        <v>755</v>
      </c>
      <c r="BI754" s="20" t="s">
        <v>755</v>
      </c>
      <c r="BJ754" s="20" t="s">
        <v>755</v>
      </c>
      <c r="BK754" s="55" t="s">
        <v>755</v>
      </c>
      <c r="BL754" s="71" t="s">
        <v>755</v>
      </c>
      <c r="BM754" s="77" t="s">
        <v>755</v>
      </c>
      <c r="BN754" s="78" t="s">
        <v>755</v>
      </c>
      <c r="BO754" s="77" t="s">
        <v>755</v>
      </c>
      <c r="BP754" s="78" t="s">
        <v>755</v>
      </c>
    </row>
    <row r="755" spans="1:68" x14ac:dyDescent="0.2">
      <c r="A755" s="20" t="s">
        <v>95</v>
      </c>
      <c r="B755" s="20" t="s">
        <v>997</v>
      </c>
      <c r="C755" s="20" t="s">
        <v>852</v>
      </c>
      <c r="D755" s="20" t="s">
        <v>1</v>
      </c>
      <c r="E755" s="20" t="s">
        <v>77</v>
      </c>
      <c r="F755" s="20" t="s">
        <v>135</v>
      </c>
      <c r="G755" s="20" t="s">
        <v>20086</v>
      </c>
      <c r="H755" s="20" t="s">
        <v>135</v>
      </c>
      <c r="I755" s="19">
        <f t="shared" si="103"/>
        <v>26</v>
      </c>
      <c r="J755" s="20" t="s">
        <v>755</v>
      </c>
      <c r="K755" s="20" t="s">
        <v>2211</v>
      </c>
      <c r="L755" s="95" t="str">
        <f>IF(M755&lt;&gt;"",IF(NOT(ISNA(INDEX(cc!B:B,MATCH(M755,cc!A:A,0)))),INDEX(cc!B:B,MATCH(M755,cc!A:A,0)),"0"),"")</f>
        <v>Age (0-50+,10) and Sex</v>
      </c>
      <c r="M755" s="97" t="s">
        <v>4004</v>
      </c>
      <c r="N755" s="28" t="str">
        <f t="shared" si="110"/>
        <v/>
      </c>
      <c r="O755" s="19" t="str">
        <f t="shared" si="104"/>
        <v>CARE_NEW (N, DSD, Age/Sex): Received CD4, VL or Assessment</v>
      </c>
      <c r="P755" s="19" t="str">
        <f t="shared" si="105"/>
        <v>CARE_NEW (N, DSD, Age/Sex): Received CD4, VL or Assessment</v>
      </c>
      <c r="Q755" s="19" t="str">
        <f t="shared" si="111"/>
        <v>CARE_NEW (N, DSD, Age/Sex)</v>
      </c>
      <c r="R755" s="19" t="str">
        <f t="shared" si="106"/>
        <v>CARE_NEW_N_DSD_Age_Sex</v>
      </c>
      <c r="S755" s="19" t="str">
        <f t="shared" si="107"/>
        <v>CARE_NEW_N_DSD_Age_Sex_</v>
      </c>
      <c r="T755" s="19" t="b">
        <f>NOT(ISNA(VLOOKUP(B755,dbcodes!A:B,2,FALSE)))</f>
        <v>1</v>
      </c>
      <c r="U755" s="19" t="str">
        <f>IF(ISNA(VLOOKUP(B755,dbcodes!A:B,2,FALSE)),des!R2822,VLOOKUP(B755,dbcodes!A:B,2,FALSE))</f>
        <v>CARE_NEW_N_DSD_Age_Sex</v>
      </c>
      <c r="V755" s="20" t="s">
        <v>2312</v>
      </c>
      <c r="W755" s="107" t="str">
        <f>IF(ISNA(VLOOKUP(C755,descriptions!A:B,2,FALSE)),des!V40,IF(G755=" TARGET","Target ","")&amp;VLOOKUP(C755,descriptions!A:B,2,FALSE))</f>
        <v>Number of people living with HIV who know their status</v>
      </c>
      <c r="X755" s="20" t="s">
        <v>4</v>
      </c>
      <c r="Y755" s="20" t="s">
        <v>831</v>
      </c>
      <c r="Z755" s="20" t="s">
        <v>836</v>
      </c>
      <c r="AA755" s="20" t="s">
        <v>102</v>
      </c>
      <c r="AB755" s="20" t="s">
        <v>755</v>
      </c>
      <c r="AC755" s="19" t="str">
        <f>IF(AB755&lt;&gt;"",IF(NOT(ISNA(INDEX(os!A:A,MATCH(AB755,os!B:B,0)))),INDEX(os!A:A,MATCH(AB755,os!B:B,0)),"0"),"")</f>
        <v/>
      </c>
      <c r="AD755" s="20" t="s">
        <v>830</v>
      </c>
      <c r="AH755" s="93" t="str">
        <f>IF(NOT(ISNA(VLOOKUP(B:B,ResultsTargets!A:A,1,0))),"TRUE","")</f>
        <v/>
      </c>
      <c r="AI755" s="19" t="str">
        <f>IF(ISNA(VLOOKUP(C755,dim_techarea!A:B,2,FALSE)),"",VLOOKUP(C755,dim_techarea!A:B,2,FALSE))</f>
        <v>CARE_NEW</v>
      </c>
      <c r="AJ755" s="19" t="str">
        <f>IF(ISNA(VLOOKUP(AI755,dim_techarea!B:C,2,FALSE)),"",VLOOKUP(AI755,dim_techarea!B:C,2,FALSE))</f>
        <v>BhWBnqFdIrw</v>
      </c>
      <c r="AK755" s="19" t="str">
        <f>IF(ISNA(VLOOKUP(TRIM(G755),dim_targetsresults!A:B,2,FALSE)),"",VLOOKUP(TRIM(G755),dim_targetsresults!A:C,2,FALSE))</f>
        <v>MER Results</v>
      </c>
      <c r="AL755" s="19" t="str">
        <f>IF(ISNA(VLOOKUP(AK755,dim_targetsresults!B:C,2,FALSE)),"",VLOOKUP(AK755,dim_targetsresults!B:C,2,FALSE))</f>
        <v>Jh0jDM5yQ2E</v>
      </c>
      <c r="AM755" s="19" t="str">
        <f>IF(ISNA(VLOOKUP(TRIM(D755),dim_numeratordenominator!A:B,2,FALSE)),"",VLOOKUP(TRIM(D755),dim_numeratordenominator!A:C,2,FALSE))</f>
        <v>Numerator</v>
      </c>
      <c r="AN755" s="19" t="str">
        <f>IF(ISNA(VLOOKUP(AM755,dim_numeratordenominator!B:C,2,FALSE)),"",VLOOKUP(AM755,dim_numeratordenominator!B:C,2,FALSE))</f>
        <v>Som9NRMQqV7</v>
      </c>
      <c r="AO755" s="19" t="str">
        <f>IF(ISNA(VLOOKUP(TRIM(E755),dim_supporttype!A:B,2,FALSE)),"",VLOOKUP(TRIM(E755),dim_supporttype!A:C,2,FALSE))</f>
        <v>DSD</v>
      </c>
      <c r="AP755" s="19" t="str">
        <f>IF(ISNA(VLOOKUP(AO755,dim_supporttype!B:C,2,FALSE)),"",VLOOKUP(AO755,dim_supporttype!B:C,2,FALSE))</f>
        <v>iM13vdNLWKb</v>
      </c>
      <c r="AQ755" s="19" t="str">
        <f>IF(ISNA(VLOOKUP(TRIM(F755),dim_disaggs!A:B,2,FALSE)),"No Disagg",VLOOKUP(TRIM(F755),dim_disaggs!A:B,2,FALSE))</f>
        <v>Age/Sex</v>
      </c>
      <c r="AR755" s="19" t="str">
        <f>IF(ISNA(VLOOKUP(AQ755,dim_disaggs!B:C,2,FALSE)),"",VLOOKUP(AQ755,dim_disaggs!B:C,2,FALSE))</f>
        <v>Qbz6SrpmJ1y</v>
      </c>
      <c r="AU755" s="72" t="s">
        <v>755</v>
      </c>
      <c r="AV755" s="73" t="s">
        <v>755</v>
      </c>
      <c r="AW755" s="66" t="s">
        <v>755</v>
      </c>
      <c r="AX755" s="66" t="s">
        <v>755</v>
      </c>
      <c r="BA755" s="105" t="str">
        <f t="shared" si="108"/>
        <v/>
      </c>
      <c r="BB755" s="20" t="str">
        <f t="shared" si="109"/>
        <v/>
      </c>
      <c r="BE755" s="75" t="s">
        <v>755</v>
      </c>
      <c r="BF755" s="73" t="s">
        <v>755</v>
      </c>
      <c r="BG755" s="55" t="s">
        <v>755</v>
      </c>
      <c r="BH755" s="76" t="s">
        <v>755</v>
      </c>
      <c r="BI755" s="20" t="s">
        <v>755</v>
      </c>
      <c r="BJ755" s="20" t="s">
        <v>755</v>
      </c>
      <c r="BK755" s="55" t="s">
        <v>755</v>
      </c>
      <c r="BL755" s="71" t="s">
        <v>755</v>
      </c>
      <c r="BM755" s="77" t="s">
        <v>755</v>
      </c>
      <c r="BN755" s="78" t="s">
        <v>755</v>
      </c>
      <c r="BO755" s="77" t="s">
        <v>755</v>
      </c>
      <c r="BP755" s="78" t="s">
        <v>755</v>
      </c>
    </row>
    <row r="756" spans="1:68" x14ac:dyDescent="0.2">
      <c r="A756" s="20" t="s">
        <v>95</v>
      </c>
      <c r="B756" s="20" t="s">
        <v>1005</v>
      </c>
      <c r="C756" s="20" t="s">
        <v>852</v>
      </c>
      <c r="D756" s="20" t="s">
        <v>1</v>
      </c>
      <c r="E756" s="20" t="s">
        <v>78</v>
      </c>
      <c r="F756" s="20" t="s">
        <v>135</v>
      </c>
      <c r="G756" s="20" t="s">
        <v>20086</v>
      </c>
      <c r="H756" s="20" t="s">
        <v>135</v>
      </c>
      <c r="I756" s="19">
        <f t="shared" si="103"/>
        <v>25</v>
      </c>
      <c r="J756" s="20" t="s">
        <v>755</v>
      </c>
      <c r="K756" s="20" t="s">
        <v>2211</v>
      </c>
      <c r="L756" s="95" t="str">
        <f>IF(M756&lt;&gt;"",IF(NOT(ISNA(INDEX(cc!B:B,MATCH(M756,cc!A:A,0)))),INDEX(cc!B:B,MATCH(M756,cc!A:A,0)),"0"),"")</f>
        <v>Age (0-50+,10) and Sex</v>
      </c>
      <c r="M756" s="97" t="s">
        <v>4004</v>
      </c>
      <c r="N756" s="28" t="str">
        <f t="shared" si="110"/>
        <v/>
      </c>
      <c r="O756" s="19" t="str">
        <f t="shared" si="104"/>
        <v>CARE_NEW (N, TA, Age/Sex): Received CD4, VL or Assessment</v>
      </c>
      <c r="P756" s="19" t="str">
        <f t="shared" si="105"/>
        <v>CARE_NEW (N, TA, Age/Sex): Received CD4, VL or Assessment</v>
      </c>
      <c r="Q756" s="19" t="str">
        <f t="shared" si="111"/>
        <v>CARE_NEW (N, TA, Age/Sex)</v>
      </c>
      <c r="R756" s="19" t="str">
        <f t="shared" si="106"/>
        <v>CARE_NEW_N_TA_Age_Sex</v>
      </c>
      <c r="S756" s="19" t="str">
        <f t="shared" si="107"/>
        <v>CARE_NEW_N_TA_Age_Sex_</v>
      </c>
      <c r="T756" s="19" t="b">
        <f>NOT(ISNA(VLOOKUP(B756,dbcodes!A:B,2,FALSE)))</f>
        <v>1</v>
      </c>
      <c r="U756" s="19" t="str">
        <f>IF(ISNA(VLOOKUP(B756,dbcodes!A:B,2,FALSE)),des!R2823,VLOOKUP(B756,dbcodes!A:B,2,FALSE))</f>
        <v>CARE_NEW_N_TA_Age_Sex</v>
      </c>
      <c r="V756" s="20" t="s">
        <v>2312</v>
      </c>
      <c r="W756" s="107" t="str">
        <f>IF(ISNA(VLOOKUP(C756,descriptions!A:B,2,FALSE)),des!V41,IF(G756=" TARGET","Target ","")&amp;VLOOKUP(C756,descriptions!A:B,2,FALSE))</f>
        <v>Number of people living with HIV who know their status</v>
      </c>
      <c r="X756" s="20" t="s">
        <v>4</v>
      </c>
      <c r="Y756" s="20" t="s">
        <v>831</v>
      </c>
      <c r="Z756" s="20" t="s">
        <v>836</v>
      </c>
      <c r="AA756" s="20" t="s">
        <v>102</v>
      </c>
      <c r="AB756" s="20" t="s">
        <v>755</v>
      </c>
      <c r="AC756" s="19" t="str">
        <f>IF(AB756&lt;&gt;"",IF(NOT(ISNA(INDEX(os!A:A,MATCH(AB756,os!B:B,0)))),INDEX(os!A:A,MATCH(AB756,os!B:B,0)),"0"),"")</f>
        <v/>
      </c>
      <c r="AD756" s="20" t="s">
        <v>830</v>
      </c>
      <c r="AH756" s="93" t="str">
        <f>IF(NOT(ISNA(VLOOKUP(B:B,ResultsTargets!A:A,1,0))),"TRUE","")</f>
        <v/>
      </c>
      <c r="AI756" s="19" t="str">
        <f>IF(ISNA(VLOOKUP(C756,dim_techarea!A:B,2,FALSE)),"",VLOOKUP(C756,dim_techarea!A:B,2,FALSE))</f>
        <v>CARE_NEW</v>
      </c>
      <c r="AJ756" s="19" t="str">
        <f>IF(ISNA(VLOOKUP(AI756,dim_techarea!B:C,2,FALSE)),"",VLOOKUP(AI756,dim_techarea!B:C,2,FALSE))</f>
        <v>BhWBnqFdIrw</v>
      </c>
      <c r="AK756" s="19" t="str">
        <f>IF(ISNA(VLOOKUP(TRIM(G756),dim_targetsresults!A:B,2,FALSE)),"",VLOOKUP(TRIM(G756),dim_targetsresults!A:C,2,FALSE))</f>
        <v>MER Results</v>
      </c>
      <c r="AL756" s="19" t="str">
        <f>IF(ISNA(VLOOKUP(AK756,dim_targetsresults!B:C,2,FALSE)),"",VLOOKUP(AK756,dim_targetsresults!B:C,2,FALSE))</f>
        <v>Jh0jDM5yQ2E</v>
      </c>
      <c r="AM756" s="19" t="str">
        <f>IF(ISNA(VLOOKUP(TRIM(D756),dim_numeratordenominator!A:B,2,FALSE)),"",VLOOKUP(TRIM(D756),dim_numeratordenominator!A:C,2,FALSE))</f>
        <v>Numerator</v>
      </c>
      <c r="AN756" s="19" t="str">
        <f>IF(ISNA(VLOOKUP(AM756,dim_numeratordenominator!B:C,2,FALSE)),"",VLOOKUP(AM756,dim_numeratordenominator!B:C,2,FALSE))</f>
        <v>Som9NRMQqV7</v>
      </c>
      <c r="AO756" s="19" t="str">
        <f>IF(ISNA(VLOOKUP(TRIM(E756),dim_supporttype!A:B,2,FALSE)),"",VLOOKUP(TRIM(E756),dim_supporttype!A:C,2,FALSE))</f>
        <v>TA</v>
      </c>
      <c r="AP756" s="19" t="str">
        <f>IF(ISNA(VLOOKUP(AO756,dim_supporttype!B:C,2,FALSE)),"",VLOOKUP(AO756,dim_supporttype!B:C,2,FALSE))</f>
        <v>cRAGKdWIDn4</v>
      </c>
      <c r="AQ756" s="19" t="str">
        <f>IF(ISNA(VLOOKUP(TRIM(F756),dim_disaggs!A:B,2,FALSE)),"No Disagg",VLOOKUP(TRIM(F756),dim_disaggs!A:B,2,FALSE))</f>
        <v>Age/Sex</v>
      </c>
      <c r="AR756" s="19" t="str">
        <f>IF(ISNA(VLOOKUP(AQ756,dim_disaggs!B:C,2,FALSE)),"",VLOOKUP(AQ756,dim_disaggs!B:C,2,FALSE))</f>
        <v>Qbz6SrpmJ1y</v>
      </c>
      <c r="AU756" s="72" t="s">
        <v>755</v>
      </c>
      <c r="AV756" s="73" t="s">
        <v>755</v>
      </c>
      <c r="AW756" s="66" t="s">
        <v>755</v>
      </c>
      <c r="AX756" s="66" t="s">
        <v>755</v>
      </c>
      <c r="BA756" s="105" t="str">
        <f t="shared" si="108"/>
        <v/>
      </c>
      <c r="BB756" s="20" t="str">
        <f t="shared" si="109"/>
        <v/>
      </c>
      <c r="BE756" s="75" t="s">
        <v>755</v>
      </c>
      <c r="BF756" s="73" t="s">
        <v>755</v>
      </c>
      <c r="BG756" s="55" t="s">
        <v>755</v>
      </c>
      <c r="BH756" s="76" t="s">
        <v>755</v>
      </c>
      <c r="BI756" s="20" t="s">
        <v>755</v>
      </c>
      <c r="BJ756" s="20" t="s">
        <v>755</v>
      </c>
      <c r="BK756" s="55" t="s">
        <v>755</v>
      </c>
      <c r="BL756" s="71" t="s">
        <v>755</v>
      </c>
      <c r="BM756" s="77" t="s">
        <v>755</v>
      </c>
      <c r="BN756" s="78" t="s">
        <v>755</v>
      </c>
      <c r="BO756" s="77" t="s">
        <v>755</v>
      </c>
      <c r="BP756" s="78" t="s">
        <v>755</v>
      </c>
    </row>
    <row r="757" spans="1:68" x14ac:dyDescent="0.2">
      <c r="A757" s="20" t="s">
        <v>95</v>
      </c>
      <c r="B757" s="20" t="s">
        <v>1001</v>
      </c>
      <c r="C757" s="20" t="s">
        <v>852</v>
      </c>
      <c r="D757" s="20" t="s">
        <v>1</v>
      </c>
      <c r="E757" s="20" t="s">
        <v>77</v>
      </c>
      <c r="G757" s="20" t="s">
        <v>20086</v>
      </c>
      <c r="I757" s="19">
        <f t="shared" si="103"/>
        <v>17</v>
      </c>
      <c r="J757" s="20" t="s">
        <v>755</v>
      </c>
      <c r="K757" s="20" t="s">
        <v>2211</v>
      </c>
      <c r="L757" s="95" t="str">
        <f>IF(M757&lt;&gt;"",IF(NOT(ISNA(INDEX(cc!B:B,MATCH(M757,cc!A:A,0)))),INDEX(cc!B:B,MATCH(M757,cc!A:A,0)),"0"),"")</f>
        <v>default</v>
      </c>
      <c r="M757" s="97" t="s">
        <v>13</v>
      </c>
      <c r="N757" s="28" t="str">
        <f t="shared" si="110"/>
        <v/>
      </c>
      <c r="O757" s="19" t="str">
        <f t="shared" si="104"/>
        <v>CARE_NEW (N, DSD): Received CD4, VL or Assessment</v>
      </c>
      <c r="P757" s="19" t="str">
        <f t="shared" si="105"/>
        <v>CARE_NEW (N, DSD): Received CD4, VL or Assessment</v>
      </c>
      <c r="Q757" s="19" t="str">
        <f t="shared" si="111"/>
        <v>CARE_NEW (N, DSD)</v>
      </c>
      <c r="R757" s="19" t="str">
        <f t="shared" si="106"/>
        <v>CARE_NEW_N_DSD</v>
      </c>
      <c r="S757" s="19" t="str">
        <f t="shared" si="107"/>
        <v>CARE_NEW_N_DSD_</v>
      </c>
      <c r="T757" s="19" t="b">
        <f>NOT(ISNA(VLOOKUP(B757,dbcodes!A:B,2,FALSE)))</f>
        <v>1</v>
      </c>
      <c r="U757" s="19" t="str">
        <f>IF(ISNA(VLOOKUP(B757,dbcodes!A:B,2,FALSE)),des!R2824,VLOOKUP(B757,dbcodes!A:B,2,FALSE))</f>
        <v>CARE_NEW_N_DSD</v>
      </c>
      <c r="V757" s="20" t="s">
        <v>2312</v>
      </c>
      <c r="W757" s="107">
        <f>IF(ISNA(VLOOKUP(C757,descriptions!A:B,2,FALSE)),des!V42,IF(G757=" TARGET","Target ","")&amp;VLOOKUP(C757,descriptions!A:B,2,FALSE))</f>
        <v>0</v>
      </c>
      <c r="X757" s="20" t="s">
        <v>4</v>
      </c>
      <c r="Y757" s="20" t="s">
        <v>831</v>
      </c>
      <c r="Z757" s="20" t="s">
        <v>836</v>
      </c>
      <c r="AA757" s="20" t="s">
        <v>102</v>
      </c>
      <c r="AB757" s="20" t="s">
        <v>755</v>
      </c>
      <c r="AC757" s="19" t="str">
        <f>IF(AB757&lt;&gt;"",IF(NOT(ISNA(INDEX(os!A:A,MATCH(AB757,os!B:B,0)))),INDEX(os!A:A,MATCH(AB757,os!B:B,0)),"0"),"")</f>
        <v/>
      </c>
      <c r="AD757" s="20" t="s">
        <v>830</v>
      </c>
      <c r="AH757" s="93" t="str">
        <f>IF(NOT(ISNA(VLOOKUP(B:B,ResultsTargets!A:A,1,0))),"TRUE","")</f>
        <v/>
      </c>
      <c r="AI757" s="19" t="str">
        <f>IF(ISNA(VLOOKUP(C757,dim_techarea!A:B,2,FALSE)),"",VLOOKUP(C757,dim_techarea!A:B,2,FALSE))</f>
        <v>CARE_NEW</v>
      </c>
      <c r="AJ757" s="19" t="str">
        <f>IF(ISNA(VLOOKUP(AI757,dim_techarea!B:C,2,FALSE)),"",VLOOKUP(AI757,dim_techarea!B:C,2,FALSE))</f>
        <v>BhWBnqFdIrw</v>
      </c>
      <c r="AK757" s="19" t="str">
        <f>IF(ISNA(VLOOKUP(TRIM(G757),dim_targetsresults!A:B,2,FALSE)),"",VLOOKUP(TRIM(G757),dim_targetsresults!A:C,2,FALSE))</f>
        <v>MER Results</v>
      </c>
      <c r="AL757" s="19" t="str">
        <f>IF(ISNA(VLOOKUP(AK757,dim_targetsresults!B:C,2,FALSE)),"",VLOOKUP(AK757,dim_targetsresults!B:C,2,FALSE))</f>
        <v>Jh0jDM5yQ2E</v>
      </c>
      <c r="AM757" s="19" t="str">
        <f>IF(ISNA(VLOOKUP(TRIM(D757),dim_numeratordenominator!A:B,2,FALSE)),"",VLOOKUP(TRIM(D757),dim_numeratordenominator!A:C,2,FALSE))</f>
        <v>Numerator</v>
      </c>
      <c r="AN757" s="19" t="str">
        <f>IF(ISNA(VLOOKUP(AM757,dim_numeratordenominator!B:C,2,FALSE)),"",VLOOKUP(AM757,dim_numeratordenominator!B:C,2,FALSE))</f>
        <v>Som9NRMQqV7</v>
      </c>
      <c r="AO757" s="19" t="str">
        <f>IF(ISNA(VLOOKUP(TRIM(E757),dim_supporttype!A:B,2,FALSE)),"",VLOOKUP(TRIM(E757),dim_supporttype!A:C,2,FALSE))</f>
        <v>DSD</v>
      </c>
      <c r="AP757" s="19" t="str">
        <f>IF(ISNA(VLOOKUP(AO757,dim_supporttype!B:C,2,FALSE)),"",VLOOKUP(AO757,dim_supporttype!B:C,2,FALSE))</f>
        <v>iM13vdNLWKb</v>
      </c>
      <c r="AQ757" s="19" t="str">
        <f>IF(ISNA(VLOOKUP(TRIM(F757),dim_disaggs!A:B,2,FALSE)),"No Disagg",VLOOKUP(TRIM(F757),dim_disaggs!A:B,2,FALSE))</f>
        <v>No Disagg</v>
      </c>
      <c r="AR757" s="19" t="str">
        <f>IF(ISNA(VLOOKUP(AQ757,dim_disaggs!B:C,2,FALSE)),"",VLOOKUP(AQ757,dim_disaggs!B:C,2,FALSE))</f>
        <v>werJlVT6sf3</v>
      </c>
      <c r="AU757" s="72" t="s">
        <v>755</v>
      </c>
      <c r="AV757" s="73" t="s">
        <v>755</v>
      </c>
      <c r="AW757" s="66" t="s">
        <v>755</v>
      </c>
      <c r="AX757" s="66" t="s">
        <v>755</v>
      </c>
      <c r="BA757" s="105" t="str">
        <f t="shared" si="108"/>
        <v>Top Level Numerator</v>
      </c>
      <c r="BB757" s="20" t="str">
        <f t="shared" si="109"/>
        <v>PE5QVF0w4xj</v>
      </c>
      <c r="BC757" s="20" t="s">
        <v>25706</v>
      </c>
      <c r="BD757" s="20" t="s">
        <v>25707</v>
      </c>
      <c r="BE757" s="75" t="s">
        <v>21240</v>
      </c>
      <c r="BF757" s="73" t="s">
        <v>21241</v>
      </c>
      <c r="BG757" s="55" t="s">
        <v>755</v>
      </c>
      <c r="BH757" s="76" t="s">
        <v>755</v>
      </c>
      <c r="BI757" s="20" t="s">
        <v>755</v>
      </c>
      <c r="BJ757" s="20" t="s">
        <v>755</v>
      </c>
      <c r="BK757" s="55" t="s">
        <v>755</v>
      </c>
      <c r="BL757" s="71" t="s">
        <v>755</v>
      </c>
      <c r="BM757" s="77" t="s">
        <v>755</v>
      </c>
      <c r="BN757" s="78" t="s">
        <v>755</v>
      </c>
      <c r="BO757" s="77" t="s">
        <v>755</v>
      </c>
      <c r="BP757" s="78" t="s">
        <v>755</v>
      </c>
    </row>
    <row r="758" spans="1:68" x14ac:dyDescent="0.2">
      <c r="A758" s="20" t="s">
        <v>95</v>
      </c>
      <c r="B758" s="20" t="s">
        <v>1009</v>
      </c>
      <c r="C758" s="20" t="s">
        <v>852</v>
      </c>
      <c r="D758" s="20" t="s">
        <v>1</v>
      </c>
      <c r="E758" s="20" t="s">
        <v>78</v>
      </c>
      <c r="G758" s="20" t="s">
        <v>20086</v>
      </c>
      <c r="I758" s="19">
        <f t="shared" si="103"/>
        <v>16</v>
      </c>
      <c r="J758" s="20" t="s">
        <v>755</v>
      </c>
      <c r="K758" s="20" t="s">
        <v>2211</v>
      </c>
      <c r="L758" s="95" t="str">
        <f>IF(M758&lt;&gt;"",IF(NOT(ISNA(INDEX(cc!B:B,MATCH(M758,cc!A:A,0)))),INDEX(cc!B:B,MATCH(M758,cc!A:A,0)),"0"),"")</f>
        <v>default</v>
      </c>
      <c r="M758" s="97" t="s">
        <v>13</v>
      </c>
      <c r="N758" s="28" t="str">
        <f t="shared" si="110"/>
        <v/>
      </c>
      <c r="O758" s="19" t="str">
        <f t="shared" si="104"/>
        <v>CARE_NEW (N, TA): Received CD4, VL or Assessment</v>
      </c>
      <c r="P758" s="19" t="str">
        <f t="shared" si="105"/>
        <v>CARE_NEW (N, TA): Received CD4, VL or Assessment</v>
      </c>
      <c r="Q758" s="19" t="str">
        <f t="shared" si="111"/>
        <v>CARE_NEW (N, TA)</v>
      </c>
      <c r="R758" s="19" t="str">
        <f t="shared" si="106"/>
        <v>CARE_NEW_N_TA</v>
      </c>
      <c r="S758" s="19" t="str">
        <f t="shared" si="107"/>
        <v>CARE_NEW_N_TA_</v>
      </c>
      <c r="T758" s="19" t="b">
        <f>NOT(ISNA(VLOOKUP(B758,dbcodes!A:B,2,FALSE)))</f>
        <v>1</v>
      </c>
      <c r="U758" s="19" t="str">
        <f>IF(ISNA(VLOOKUP(B758,dbcodes!A:B,2,FALSE)),des!R2825,VLOOKUP(B758,dbcodes!A:B,2,FALSE))</f>
        <v>CARE_NEW_N_TA</v>
      </c>
      <c r="V758" s="20" t="s">
        <v>2312</v>
      </c>
      <c r="W758" s="107">
        <f>IF(ISNA(VLOOKUP(C758,descriptions!A:B,2,FALSE)),des!V43,IF(G758=" TARGET","Target ","")&amp;VLOOKUP(C758,descriptions!A:B,2,FALSE))</f>
        <v>0</v>
      </c>
      <c r="X758" s="20" t="s">
        <v>4</v>
      </c>
      <c r="Y758" s="20" t="s">
        <v>831</v>
      </c>
      <c r="Z758" s="20" t="s">
        <v>836</v>
      </c>
      <c r="AA758" s="20" t="s">
        <v>102</v>
      </c>
      <c r="AB758" s="20" t="s">
        <v>755</v>
      </c>
      <c r="AC758" s="19" t="str">
        <f>IF(AB758&lt;&gt;"",IF(NOT(ISNA(INDEX(os!A:A,MATCH(AB758,os!B:B,0)))),INDEX(os!A:A,MATCH(AB758,os!B:B,0)),"0"),"")</f>
        <v/>
      </c>
      <c r="AD758" s="20" t="s">
        <v>830</v>
      </c>
      <c r="AH758" s="93" t="str">
        <f>IF(NOT(ISNA(VLOOKUP(B:B,ResultsTargets!A:A,1,0))),"TRUE","")</f>
        <v/>
      </c>
      <c r="AI758" s="19" t="str">
        <f>IF(ISNA(VLOOKUP(C758,dim_techarea!A:B,2,FALSE)),"",VLOOKUP(C758,dim_techarea!A:B,2,FALSE))</f>
        <v>CARE_NEW</v>
      </c>
      <c r="AJ758" s="19" t="str">
        <f>IF(ISNA(VLOOKUP(AI758,dim_techarea!B:C,2,FALSE)),"",VLOOKUP(AI758,dim_techarea!B:C,2,FALSE))</f>
        <v>BhWBnqFdIrw</v>
      </c>
      <c r="AK758" s="19" t="str">
        <f>IF(ISNA(VLOOKUP(TRIM(G758),dim_targetsresults!A:B,2,FALSE)),"",VLOOKUP(TRIM(G758),dim_targetsresults!A:C,2,FALSE))</f>
        <v>MER Results</v>
      </c>
      <c r="AL758" s="19" t="str">
        <f>IF(ISNA(VLOOKUP(AK758,dim_targetsresults!B:C,2,FALSE)),"",VLOOKUP(AK758,dim_targetsresults!B:C,2,FALSE))</f>
        <v>Jh0jDM5yQ2E</v>
      </c>
      <c r="AM758" s="19" t="str">
        <f>IF(ISNA(VLOOKUP(TRIM(D758),dim_numeratordenominator!A:B,2,FALSE)),"",VLOOKUP(TRIM(D758),dim_numeratordenominator!A:C,2,FALSE))</f>
        <v>Numerator</v>
      </c>
      <c r="AN758" s="19" t="str">
        <f>IF(ISNA(VLOOKUP(AM758,dim_numeratordenominator!B:C,2,FALSE)),"",VLOOKUP(AM758,dim_numeratordenominator!B:C,2,FALSE))</f>
        <v>Som9NRMQqV7</v>
      </c>
      <c r="AO758" s="19" t="str">
        <f>IF(ISNA(VLOOKUP(TRIM(E758),dim_supporttype!A:B,2,FALSE)),"",VLOOKUP(TRIM(E758),dim_supporttype!A:C,2,FALSE))</f>
        <v>TA</v>
      </c>
      <c r="AP758" s="19" t="str">
        <f>IF(ISNA(VLOOKUP(AO758,dim_supporttype!B:C,2,FALSE)),"",VLOOKUP(AO758,dim_supporttype!B:C,2,FALSE))</f>
        <v>cRAGKdWIDn4</v>
      </c>
      <c r="AQ758" s="19" t="str">
        <f>IF(ISNA(VLOOKUP(TRIM(F758),dim_disaggs!A:B,2,FALSE)),"No Disagg",VLOOKUP(TRIM(F758),dim_disaggs!A:B,2,FALSE))</f>
        <v>No Disagg</v>
      </c>
      <c r="AR758" s="19" t="str">
        <f>IF(ISNA(VLOOKUP(AQ758,dim_disaggs!B:C,2,FALSE)),"",VLOOKUP(AQ758,dim_disaggs!B:C,2,FALSE))</f>
        <v>werJlVT6sf3</v>
      </c>
      <c r="AU758" s="72" t="s">
        <v>755</v>
      </c>
      <c r="AV758" s="73" t="s">
        <v>755</v>
      </c>
      <c r="AW758" s="66" t="s">
        <v>755</v>
      </c>
      <c r="AX758" s="66" t="s">
        <v>755</v>
      </c>
      <c r="BA758" s="105" t="str">
        <f t="shared" si="108"/>
        <v>Top Level Numerator</v>
      </c>
      <c r="BB758" s="20" t="str">
        <f t="shared" si="109"/>
        <v>PE5QVF0w4xj</v>
      </c>
      <c r="BC758" s="20" t="s">
        <v>25706</v>
      </c>
      <c r="BD758" s="20" t="s">
        <v>25707</v>
      </c>
      <c r="BE758" s="75" t="s">
        <v>21240</v>
      </c>
      <c r="BF758" s="73" t="s">
        <v>21241</v>
      </c>
      <c r="BG758" s="55" t="s">
        <v>755</v>
      </c>
      <c r="BH758" s="76" t="s">
        <v>755</v>
      </c>
      <c r="BI758" s="20" t="s">
        <v>755</v>
      </c>
      <c r="BJ758" s="20" t="s">
        <v>755</v>
      </c>
      <c r="BK758" s="55" t="s">
        <v>755</v>
      </c>
      <c r="BL758" s="71" t="s">
        <v>755</v>
      </c>
      <c r="BM758" s="77" t="s">
        <v>755</v>
      </c>
      <c r="BN758" s="78" t="s">
        <v>755</v>
      </c>
      <c r="BO758" s="77" t="s">
        <v>755</v>
      </c>
      <c r="BP758" s="78" t="s">
        <v>755</v>
      </c>
    </row>
    <row r="759" spans="1:68" x14ac:dyDescent="0.2">
      <c r="A759" s="20" t="s">
        <v>95</v>
      </c>
      <c r="B759" s="20" t="s">
        <v>999</v>
      </c>
      <c r="C759" s="20" t="s">
        <v>852</v>
      </c>
      <c r="D759" s="20" t="s">
        <v>1</v>
      </c>
      <c r="E759" s="20" t="s">
        <v>264</v>
      </c>
      <c r="G759" s="20" t="s">
        <v>20086</v>
      </c>
      <c r="I759" s="19">
        <f t="shared" si="103"/>
        <v>27</v>
      </c>
      <c r="J759" s="20" t="s">
        <v>755</v>
      </c>
      <c r="K759" s="20" t="s">
        <v>2211</v>
      </c>
      <c r="L759" s="95" t="str">
        <f>IF(M759&lt;&gt;"",IF(NOT(ISNA(INDEX(cc!B:B,MATCH(M759,cc!A:A,0)))),INDEX(cc!B:B,MATCH(M759,cc!A:A,0)),"0"),"")</f>
        <v>default</v>
      </c>
      <c r="M759" s="97" t="s">
        <v>13</v>
      </c>
      <c r="N759" s="28" t="str">
        <f t="shared" si="110"/>
        <v/>
      </c>
      <c r="O759" s="19" t="str">
        <f t="shared" si="104"/>
        <v>CARE_NEW (N, DSD_NARRATIVE): Received CD4, VL or Assessment</v>
      </c>
      <c r="P759" s="19" t="str">
        <f t="shared" si="105"/>
        <v>CARE_NEW (N, DSD_NARRATIVE): Received CD4, VL or Assessment</v>
      </c>
      <c r="Q759" s="19" t="str">
        <f t="shared" si="111"/>
        <v>CARE_NEW (N, DSD_NARRATIVE)</v>
      </c>
      <c r="R759" s="19" t="str">
        <f t="shared" si="106"/>
        <v>CARE_NEW_N_DSD_NARRATIVE</v>
      </c>
      <c r="S759" s="19" t="str">
        <f t="shared" si="107"/>
        <v>CARE_NEW_N_DSD_NARRATIVE_</v>
      </c>
      <c r="T759" s="19" t="b">
        <f>NOT(ISNA(VLOOKUP(B759,dbcodes!A:B,2,FALSE)))</f>
        <v>1</v>
      </c>
      <c r="U759" s="19" t="str">
        <f>IF(ISNA(VLOOKUP(B759,dbcodes!A:B,2,FALSE)),des!R2826,VLOOKUP(B759,dbcodes!A:B,2,FALSE))</f>
        <v>CARE_NEW_N_DSD_NARRATIVE</v>
      </c>
      <c r="V759" s="20" t="s">
        <v>2312</v>
      </c>
      <c r="W759" s="107">
        <f>IF(ISNA(VLOOKUP(C759,descriptions!A:B,2,FALSE)),des!V44,IF(G759=" TARGET","Target ","")&amp;VLOOKUP(C759,descriptions!A:B,2,FALSE))</f>
        <v>0</v>
      </c>
      <c r="X759" s="20" t="s">
        <v>9</v>
      </c>
      <c r="Y759" s="20" t="s">
        <v>831</v>
      </c>
      <c r="Z759" s="20" t="s">
        <v>836</v>
      </c>
      <c r="AA759" s="20" t="s">
        <v>4121</v>
      </c>
      <c r="AB759" s="20" t="s">
        <v>755</v>
      </c>
      <c r="AC759" s="19" t="str">
        <f>IF(AB759&lt;&gt;"",IF(NOT(ISNA(INDEX(os!A:A,MATCH(AB759,os!B:B,0)))),INDEX(os!A:A,MATCH(AB759,os!B:B,0)),"0"),"")</f>
        <v/>
      </c>
      <c r="AD759" s="20" t="s">
        <v>830</v>
      </c>
      <c r="AH759" s="93" t="str">
        <f>IF(NOT(ISNA(VLOOKUP(B:B,ResultsTargets!A:A,1,0))),"TRUE","")</f>
        <v/>
      </c>
      <c r="AI759" s="19" t="str">
        <f>IF(ISNA(VLOOKUP(C759,dim_techarea!A:B,2,FALSE)),"",VLOOKUP(C759,dim_techarea!A:B,2,FALSE))</f>
        <v>CARE_NEW</v>
      </c>
      <c r="AJ759" s="19" t="str">
        <f>IF(ISNA(VLOOKUP(AI759,dim_techarea!B:C,2,FALSE)),"",VLOOKUP(AI759,dim_techarea!B:C,2,FALSE))</f>
        <v>BhWBnqFdIrw</v>
      </c>
      <c r="AK759" s="19" t="str">
        <f>IF(ISNA(VLOOKUP(TRIM(G759),dim_targetsresults!A:B,2,FALSE)),"",VLOOKUP(TRIM(G759),dim_targetsresults!A:C,2,FALSE))</f>
        <v>MER Results</v>
      </c>
      <c r="AL759" s="19" t="str">
        <f>IF(ISNA(VLOOKUP(AK759,dim_targetsresults!B:C,2,FALSE)),"",VLOOKUP(AK759,dim_targetsresults!B:C,2,FALSE))</f>
        <v>Jh0jDM5yQ2E</v>
      </c>
      <c r="AM759" s="19" t="str">
        <f>IF(ISNA(VLOOKUP(TRIM(D759),dim_numeratordenominator!A:B,2,FALSE)),"",VLOOKUP(TRIM(D759),dim_numeratordenominator!A:C,2,FALSE))</f>
        <v>Numerator</v>
      </c>
      <c r="AN759" s="19" t="str">
        <f>IF(ISNA(VLOOKUP(AM759,dim_numeratordenominator!B:C,2,FALSE)),"",VLOOKUP(AM759,dim_numeratordenominator!B:C,2,FALSE))</f>
        <v>Som9NRMQqV7</v>
      </c>
      <c r="AO759" s="19" t="str">
        <f>IF(ISNA(VLOOKUP(TRIM(E759),dim_supporttype!A:B,2,FALSE)),"",VLOOKUP(TRIM(E759),dim_supporttype!A:C,2,FALSE))</f>
        <v>DSD Narratives</v>
      </c>
      <c r="AP759" s="19" t="str">
        <f>IF(ISNA(VLOOKUP(AO759,dim_supporttype!B:C,2,FALSE)),"",VLOOKUP(AO759,dim_supporttype!B:C,2,FALSE))</f>
        <v>ySGf8v2q9Rm</v>
      </c>
      <c r="AQ759" s="19" t="str">
        <f>IF(ISNA(VLOOKUP(TRIM(F759),dim_disaggs!A:B,2,FALSE)),"No Disagg",VLOOKUP(TRIM(F759),dim_disaggs!A:B,2,FALSE))</f>
        <v>No Disagg</v>
      </c>
      <c r="AR759" s="19" t="str">
        <f>IF(ISNA(VLOOKUP(AQ759,dim_disaggs!B:C,2,FALSE)),"",VLOOKUP(AQ759,dim_disaggs!B:C,2,FALSE))</f>
        <v>werJlVT6sf3</v>
      </c>
      <c r="AU759" s="72" t="s">
        <v>755</v>
      </c>
      <c r="AV759" s="73" t="s">
        <v>755</v>
      </c>
      <c r="AW759" s="66" t="s">
        <v>755</v>
      </c>
      <c r="AX759" s="66" t="s">
        <v>755</v>
      </c>
      <c r="BA759" s="105" t="str">
        <f t="shared" si="108"/>
        <v/>
      </c>
      <c r="BB759" s="20" t="str">
        <f t="shared" si="109"/>
        <v/>
      </c>
      <c r="BE759" s="75" t="s">
        <v>755</v>
      </c>
      <c r="BF759" s="73" t="s">
        <v>755</v>
      </c>
      <c r="BG759" s="55" t="s">
        <v>755</v>
      </c>
      <c r="BH759" s="76" t="s">
        <v>755</v>
      </c>
      <c r="BI759" s="20" t="s">
        <v>755</v>
      </c>
      <c r="BJ759" s="20" t="s">
        <v>755</v>
      </c>
      <c r="BK759" s="55" t="s">
        <v>755</v>
      </c>
      <c r="BL759" s="71" t="s">
        <v>755</v>
      </c>
      <c r="BM759" s="77" t="s">
        <v>755</v>
      </c>
      <c r="BN759" s="78" t="s">
        <v>755</v>
      </c>
      <c r="BO759" s="77" t="s">
        <v>755</v>
      </c>
      <c r="BP759" s="78" t="s">
        <v>755</v>
      </c>
    </row>
    <row r="760" spans="1:68" x14ac:dyDescent="0.2">
      <c r="A760" s="20" t="s">
        <v>95</v>
      </c>
      <c r="B760" s="20" t="s">
        <v>1007</v>
      </c>
      <c r="C760" s="20" t="s">
        <v>852</v>
      </c>
      <c r="D760" s="20" t="s">
        <v>1</v>
      </c>
      <c r="E760" s="20" t="s">
        <v>265</v>
      </c>
      <c r="G760" s="20" t="s">
        <v>20086</v>
      </c>
      <c r="I760" s="19">
        <f t="shared" si="103"/>
        <v>26</v>
      </c>
      <c r="J760" s="20" t="s">
        <v>755</v>
      </c>
      <c r="K760" s="20" t="s">
        <v>2211</v>
      </c>
      <c r="L760" s="95" t="str">
        <f>IF(M760&lt;&gt;"",IF(NOT(ISNA(INDEX(cc!B:B,MATCH(M760,cc!A:A,0)))),INDEX(cc!B:B,MATCH(M760,cc!A:A,0)),"0"),"")</f>
        <v>default</v>
      </c>
      <c r="M760" s="97" t="s">
        <v>13</v>
      </c>
      <c r="N760" s="28" t="str">
        <f t="shared" si="110"/>
        <v/>
      </c>
      <c r="O760" s="19" t="str">
        <f t="shared" si="104"/>
        <v>CARE_NEW (N, TA_NARRATIVE): Received CD4, VL or Assessment</v>
      </c>
      <c r="P760" s="19" t="str">
        <f t="shared" si="105"/>
        <v>CARE_NEW (N, TA_NARRATIVE): Received CD4, VL or Assessment</v>
      </c>
      <c r="Q760" s="19" t="str">
        <f t="shared" si="111"/>
        <v>CARE_NEW (N, TA_NARRATIVE)</v>
      </c>
      <c r="R760" s="19" t="str">
        <f t="shared" si="106"/>
        <v>CARE_NEW_N_TA_NARRATIVE</v>
      </c>
      <c r="S760" s="19" t="str">
        <f t="shared" si="107"/>
        <v>CARE_NEW_N_TA_NARRATIVE_</v>
      </c>
      <c r="T760" s="19" t="b">
        <f>NOT(ISNA(VLOOKUP(B760,dbcodes!A:B,2,FALSE)))</f>
        <v>1</v>
      </c>
      <c r="U760" s="19" t="str">
        <f>IF(ISNA(VLOOKUP(B760,dbcodes!A:B,2,FALSE)),des!R2827,VLOOKUP(B760,dbcodes!A:B,2,FALSE))</f>
        <v>CARE_NEW_N_TA_NARRATIVE</v>
      </c>
      <c r="V760" s="20" t="s">
        <v>2312</v>
      </c>
      <c r="W760" s="107">
        <f>IF(ISNA(VLOOKUP(C760,descriptions!A:B,2,FALSE)),des!V45,IF(G760=" TARGET","Target ","")&amp;VLOOKUP(C760,descriptions!A:B,2,FALSE))</f>
        <v>0</v>
      </c>
      <c r="X760" s="20" t="s">
        <v>9</v>
      </c>
      <c r="Y760" s="20" t="s">
        <v>831</v>
      </c>
      <c r="Z760" s="20" t="s">
        <v>836</v>
      </c>
      <c r="AA760" s="20" t="s">
        <v>4121</v>
      </c>
      <c r="AB760" s="20" t="s">
        <v>755</v>
      </c>
      <c r="AC760" s="19" t="str">
        <f>IF(AB760&lt;&gt;"",IF(NOT(ISNA(INDEX(os!A:A,MATCH(AB760,os!B:B,0)))),INDEX(os!A:A,MATCH(AB760,os!B:B,0)),"0"),"")</f>
        <v/>
      </c>
      <c r="AD760" s="20" t="s">
        <v>830</v>
      </c>
      <c r="AH760" s="93" t="str">
        <f>IF(NOT(ISNA(VLOOKUP(B:B,ResultsTargets!A:A,1,0))),"TRUE","")</f>
        <v/>
      </c>
      <c r="AI760" s="19" t="str">
        <f>IF(ISNA(VLOOKUP(C760,dim_techarea!A:B,2,FALSE)),"",VLOOKUP(C760,dim_techarea!A:B,2,FALSE))</f>
        <v>CARE_NEW</v>
      </c>
      <c r="AJ760" s="19" t="str">
        <f>IF(ISNA(VLOOKUP(AI760,dim_techarea!B:C,2,FALSE)),"",VLOOKUP(AI760,dim_techarea!B:C,2,FALSE))</f>
        <v>BhWBnqFdIrw</v>
      </c>
      <c r="AK760" s="19" t="str">
        <f>IF(ISNA(VLOOKUP(TRIM(G760),dim_targetsresults!A:B,2,FALSE)),"",VLOOKUP(TRIM(G760),dim_targetsresults!A:C,2,FALSE))</f>
        <v>MER Results</v>
      </c>
      <c r="AL760" s="19" t="str">
        <f>IF(ISNA(VLOOKUP(AK760,dim_targetsresults!B:C,2,FALSE)),"",VLOOKUP(AK760,dim_targetsresults!B:C,2,FALSE))</f>
        <v>Jh0jDM5yQ2E</v>
      </c>
      <c r="AM760" s="19" t="str">
        <f>IF(ISNA(VLOOKUP(TRIM(D760),dim_numeratordenominator!A:B,2,FALSE)),"",VLOOKUP(TRIM(D760),dim_numeratordenominator!A:C,2,FALSE))</f>
        <v>Numerator</v>
      </c>
      <c r="AN760" s="19" t="str">
        <f>IF(ISNA(VLOOKUP(AM760,dim_numeratordenominator!B:C,2,FALSE)),"",VLOOKUP(AM760,dim_numeratordenominator!B:C,2,FALSE))</f>
        <v>Som9NRMQqV7</v>
      </c>
      <c r="AO760" s="19" t="str">
        <f>IF(ISNA(VLOOKUP(TRIM(E760),dim_supporttype!A:B,2,FALSE)),"",VLOOKUP(TRIM(E760),dim_supporttype!A:C,2,FALSE))</f>
        <v>TA Narratives</v>
      </c>
      <c r="AP760" s="19" t="str">
        <f>IF(ISNA(VLOOKUP(AO760,dim_supporttype!B:C,2,FALSE)),"",VLOOKUP(AO760,dim_supporttype!B:C,2,FALSE))</f>
        <v>aBZapfNWlIU</v>
      </c>
      <c r="AQ760" s="19" t="str">
        <f>IF(ISNA(VLOOKUP(TRIM(F760),dim_disaggs!A:B,2,FALSE)),"No Disagg",VLOOKUP(TRIM(F760),dim_disaggs!A:B,2,FALSE))</f>
        <v>No Disagg</v>
      </c>
      <c r="AR760" s="19" t="str">
        <f>IF(ISNA(VLOOKUP(AQ760,dim_disaggs!B:C,2,FALSE)),"",VLOOKUP(AQ760,dim_disaggs!B:C,2,FALSE))</f>
        <v>werJlVT6sf3</v>
      </c>
      <c r="AU760" s="72" t="s">
        <v>755</v>
      </c>
      <c r="AV760" s="73" t="s">
        <v>755</v>
      </c>
      <c r="AW760" s="66" t="s">
        <v>755</v>
      </c>
      <c r="AX760" s="66" t="s">
        <v>755</v>
      </c>
      <c r="AY760" s="22"/>
      <c r="BA760" s="105" t="str">
        <f t="shared" si="108"/>
        <v/>
      </c>
      <c r="BB760" s="20" t="str">
        <f t="shared" si="109"/>
        <v/>
      </c>
      <c r="BE760" s="75" t="s">
        <v>755</v>
      </c>
      <c r="BF760" s="73" t="s">
        <v>755</v>
      </c>
      <c r="BG760" s="55" t="s">
        <v>755</v>
      </c>
      <c r="BH760" s="76" t="s">
        <v>755</v>
      </c>
      <c r="BI760" s="20" t="s">
        <v>755</v>
      </c>
      <c r="BJ760" s="20" t="s">
        <v>755</v>
      </c>
      <c r="BK760" s="55" t="s">
        <v>755</v>
      </c>
      <c r="BL760" s="71" t="s">
        <v>755</v>
      </c>
      <c r="BM760" s="77" t="s">
        <v>755</v>
      </c>
      <c r="BN760" s="78" t="s">
        <v>755</v>
      </c>
      <c r="BO760" s="77" t="s">
        <v>755</v>
      </c>
      <c r="BP760" s="78" t="s">
        <v>755</v>
      </c>
    </row>
    <row r="761" spans="1:68" x14ac:dyDescent="0.2">
      <c r="A761" s="20" t="s">
        <v>95</v>
      </c>
      <c r="B761" s="20" t="s">
        <v>996</v>
      </c>
      <c r="C761" s="20" t="s">
        <v>852</v>
      </c>
      <c r="D761" s="20" t="s">
        <v>1</v>
      </c>
      <c r="E761" s="20" t="s">
        <v>77</v>
      </c>
      <c r="F761" s="20" t="s">
        <v>4156</v>
      </c>
      <c r="G761" s="20" t="s">
        <v>2442</v>
      </c>
      <c r="H761" s="20" t="s">
        <v>18672</v>
      </c>
      <c r="I761" s="19">
        <f t="shared" si="103"/>
        <v>37</v>
      </c>
      <c r="J761" s="20" t="s">
        <v>755</v>
      </c>
      <c r="K761" s="20" t="s">
        <v>2211</v>
      </c>
      <c r="L761" s="95" t="str">
        <f>IF(M761&lt;&gt;"",IF(NOT(ISNA(INDEX(cc!B:B,MATCH(M761,cc!A:A,0)))),INDEX(cc!B:B,MATCH(M761,cc!A:A,0)),"0"),"")</f>
        <v>Age (&lt;15,15+) and Sex</v>
      </c>
      <c r="M761" s="97" t="s">
        <v>111</v>
      </c>
      <c r="N761" s="28" t="str">
        <f t="shared" si="110"/>
        <v xml:space="preserve"> TARGET</v>
      </c>
      <c r="O761" s="19" t="str">
        <f t="shared" si="104"/>
        <v>CARE_NEW (N, DSD, Age Aggregated/Sex) TARGET: Received CD4, VL or Assessment</v>
      </c>
      <c r="P761" s="19" t="str">
        <f t="shared" si="105"/>
        <v>CARE_NEW (N, DSD, Age Aggregated/Sex) TARGET: Received CD4, VL or Assessment</v>
      </c>
      <c r="Q761" s="19" t="str">
        <f t="shared" si="111"/>
        <v>CARE_NEW (N, DSD, Age Agg/Sex) TARGET</v>
      </c>
      <c r="R761" s="19" t="str">
        <f t="shared" si="106"/>
        <v>CARE_NEW_N_DSD_Age_Agg_Sex_TARGET</v>
      </c>
      <c r="S761" s="19" t="str">
        <f t="shared" si="107"/>
        <v>CARE_NEW_N_DSD_Age_Agg_Sex_TARGET</v>
      </c>
      <c r="T761" s="19" t="b">
        <f>NOT(ISNA(VLOOKUP(B761,dbcodes!A:B,2,FALSE)))</f>
        <v>1</v>
      </c>
      <c r="U761" s="19" t="str">
        <f>IF(ISNA(VLOOKUP(B761,dbcodes!A:B,2,FALSE)),des!R2828,VLOOKUP(B761,dbcodes!A:B,2,FALSE))</f>
        <v>CARE_NEW_N_DSD_Age_Sex_Aggregated_TARGET</v>
      </c>
      <c r="V761" s="20" t="s">
        <v>2313</v>
      </c>
      <c r="W761" s="107">
        <f>IF(ISNA(VLOOKUP(C761,descriptions!A:B,2,FALSE)),des!V46,IF(G761=" TARGET","Target ","")&amp;VLOOKUP(C761,descriptions!A:B,2,FALSE))</f>
        <v>0</v>
      </c>
      <c r="X761" s="20" t="s">
        <v>4</v>
      </c>
      <c r="Y761" s="20" t="s">
        <v>831</v>
      </c>
      <c r="Z761" s="20" t="s">
        <v>836</v>
      </c>
      <c r="AA761" s="20" t="s">
        <v>102</v>
      </c>
      <c r="AB761" s="20" t="s">
        <v>755</v>
      </c>
      <c r="AC761" s="19" t="str">
        <f>IF(AB761&lt;&gt;"",IF(NOT(ISNA(INDEX(os!A:A,MATCH(AB761,os!B:B,0)))),INDEX(os!A:A,MATCH(AB761,os!B:B,0)),"0"),"")</f>
        <v/>
      </c>
      <c r="AD761" s="20" t="s">
        <v>830</v>
      </c>
      <c r="AH761" s="93" t="str">
        <f>IF(NOT(ISNA(VLOOKUP(B:B,ResultsTargets!A:A,1,0))),"TRUE","")</f>
        <v/>
      </c>
      <c r="AI761" s="19" t="str">
        <f>IF(ISNA(VLOOKUP(C761,dim_techarea!A:B,2,FALSE)),"",VLOOKUP(C761,dim_techarea!A:B,2,FALSE))</f>
        <v>CARE_NEW</v>
      </c>
      <c r="AJ761" s="19" t="str">
        <f>IF(ISNA(VLOOKUP(AI761,dim_techarea!B:C,2,FALSE)),"",VLOOKUP(AI761,dim_techarea!B:C,2,FALSE))</f>
        <v>BhWBnqFdIrw</v>
      </c>
      <c r="AK761" s="19" t="str">
        <f>IF(ISNA(VLOOKUP(TRIM(G761),dim_targetsresults!A:B,2,FALSE)),"",VLOOKUP(TRIM(G761),dim_targetsresults!A:C,2,FALSE))</f>
        <v>MER Targets</v>
      </c>
      <c r="AL761" s="19" t="str">
        <f>IF(ISNA(VLOOKUP(AK761,dim_targetsresults!B:C,2,FALSE)),"",VLOOKUP(AK761,dim_targetsresults!B:C,2,FALSE))</f>
        <v>W8imnja2Owd</v>
      </c>
      <c r="AM761" s="19" t="str">
        <f>IF(ISNA(VLOOKUP(TRIM(D761),dim_numeratordenominator!A:B,2,FALSE)),"",VLOOKUP(TRIM(D761),dim_numeratordenominator!A:C,2,FALSE))</f>
        <v>Numerator</v>
      </c>
      <c r="AN761" s="19" t="str">
        <f>IF(ISNA(VLOOKUP(AM761,dim_numeratordenominator!B:C,2,FALSE)),"",VLOOKUP(AM761,dim_numeratordenominator!B:C,2,FALSE))</f>
        <v>Som9NRMQqV7</v>
      </c>
      <c r="AO761" s="19" t="str">
        <f>IF(ISNA(VLOOKUP(TRIM(E761),dim_supporttype!A:B,2,FALSE)),"",VLOOKUP(TRIM(E761),dim_supporttype!A:C,2,FALSE))</f>
        <v>DSD</v>
      </c>
      <c r="AP761" s="19" t="str">
        <f>IF(ISNA(VLOOKUP(AO761,dim_supporttype!B:C,2,FALSE)),"",VLOOKUP(AO761,dim_supporttype!B:C,2,FALSE))</f>
        <v>iM13vdNLWKb</v>
      </c>
      <c r="AQ761" s="19" t="str">
        <f>IF(ISNA(VLOOKUP(TRIM(F761),dim_disaggs!A:B,2,FALSE)),"No Disagg",VLOOKUP(TRIM(F761),dim_disaggs!A:B,2,FALSE))</f>
        <v>Age Aggregated/Sex</v>
      </c>
      <c r="AR761" s="19" t="str">
        <f>IF(ISNA(VLOOKUP(AQ761,dim_disaggs!B:C,2,FALSE)),"",VLOOKUP(AQ761,dim_disaggs!B:C,2,FALSE))</f>
        <v>KMhxXDjVseT</v>
      </c>
      <c r="AU761" s="72" t="s">
        <v>755</v>
      </c>
      <c r="AV761" s="73" t="s">
        <v>755</v>
      </c>
      <c r="AW761" s="66" t="s">
        <v>755</v>
      </c>
      <c r="AX761" s="66" t="s">
        <v>755</v>
      </c>
      <c r="BA761" s="105" t="str">
        <f t="shared" si="108"/>
        <v/>
      </c>
      <c r="BB761" s="20" t="str">
        <f t="shared" si="109"/>
        <v/>
      </c>
      <c r="BE761" s="75" t="s">
        <v>755</v>
      </c>
      <c r="BF761" s="73" t="s">
        <v>755</v>
      </c>
      <c r="BG761" s="55" t="s">
        <v>755</v>
      </c>
      <c r="BH761" s="76" t="s">
        <v>755</v>
      </c>
      <c r="BI761" s="20" t="s">
        <v>755</v>
      </c>
      <c r="BJ761" s="20" t="s">
        <v>755</v>
      </c>
      <c r="BK761" s="55" t="s">
        <v>755</v>
      </c>
      <c r="BL761" s="71" t="s">
        <v>755</v>
      </c>
      <c r="BM761" s="77" t="s">
        <v>755</v>
      </c>
      <c r="BN761" s="78" t="s">
        <v>755</v>
      </c>
      <c r="BO761" s="77" t="s">
        <v>755</v>
      </c>
      <c r="BP761" s="78" t="s">
        <v>755</v>
      </c>
    </row>
    <row r="762" spans="1:68" x14ac:dyDescent="0.2">
      <c r="A762" s="20" t="s">
        <v>95</v>
      </c>
      <c r="B762" s="20" t="s">
        <v>1004</v>
      </c>
      <c r="C762" s="20" t="s">
        <v>852</v>
      </c>
      <c r="D762" s="20" t="s">
        <v>1</v>
      </c>
      <c r="E762" s="20" t="s">
        <v>78</v>
      </c>
      <c r="F762" s="20" t="s">
        <v>4156</v>
      </c>
      <c r="G762" s="20" t="s">
        <v>2442</v>
      </c>
      <c r="H762" s="20" t="s">
        <v>18672</v>
      </c>
      <c r="I762" s="19">
        <f t="shared" si="103"/>
        <v>36</v>
      </c>
      <c r="J762" s="20" t="s">
        <v>755</v>
      </c>
      <c r="K762" s="20" t="s">
        <v>2211</v>
      </c>
      <c r="L762" s="95" t="str">
        <f>IF(M762&lt;&gt;"",IF(NOT(ISNA(INDEX(cc!B:B,MATCH(M762,cc!A:A,0)))),INDEX(cc!B:B,MATCH(M762,cc!A:A,0)),"0"),"")</f>
        <v>Age (&lt;15,15+) and Sex</v>
      </c>
      <c r="M762" s="97" t="s">
        <v>111</v>
      </c>
      <c r="N762" s="28" t="str">
        <f t="shared" si="110"/>
        <v xml:space="preserve"> TARGET</v>
      </c>
      <c r="O762" s="19" t="str">
        <f t="shared" si="104"/>
        <v>CARE_NEW (N, TA, Age Aggregated/Sex) TARGET: Received CD4, VL or Assessment</v>
      </c>
      <c r="P762" s="19" t="str">
        <f t="shared" si="105"/>
        <v>CARE_NEW (N, TA, Age Aggregated/Sex) TARGET: Received CD4, VL or Assessment</v>
      </c>
      <c r="Q762" s="19" t="str">
        <f t="shared" si="111"/>
        <v>CARE_NEW (N, TA, Age Agg/Sex) TARGET</v>
      </c>
      <c r="R762" s="19" t="str">
        <f t="shared" si="106"/>
        <v>CARE_NEW_N_TA_Age_Agg_Sex_TARGET</v>
      </c>
      <c r="S762" s="19" t="str">
        <f t="shared" si="107"/>
        <v>CARE_NEW_N_TA_Age_Agg_Sex_TARGET</v>
      </c>
      <c r="T762" s="19" t="b">
        <f>NOT(ISNA(VLOOKUP(B762,dbcodes!A:B,2,FALSE)))</f>
        <v>1</v>
      </c>
      <c r="U762" s="19" t="str">
        <f>IF(ISNA(VLOOKUP(B762,dbcodes!A:B,2,FALSE)),des!R2829,VLOOKUP(B762,dbcodes!A:B,2,FALSE))</f>
        <v>CARE_NEW_N_TA_Age_Sex_Aggregated_TARGET</v>
      </c>
      <c r="V762" s="20" t="s">
        <v>2313</v>
      </c>
      <c r="W762" s="107">
        <f>IF(ISNA(VLOOKUP(C762,descriptions!A:B,2,FALSE)),des!V47,IF(G762=" TARGET","Target ","")&amp;VLOOKUP(C762,descriptions!A:B,2,FALSE))</f>
        <v>0</v>
      </c>
      <c r="X762" s="20" t="s">
        <v>4</v>
      </c>
      <c r="Y762" s="20" t="s">
        <v>831</v>
      </c>
      <c r="Z762" s="20" t="s">
        <v>836</v>
      </c>
      <c r="AA762" s="20" t="s">
        <v>102</v>
      </c>
      <c r="AB762" s="20" t="s">
        <v>755</v>
      </c>
      <c r="AC762" s="19" t="str">
        <f>IF(AB762&lt;&gt;"",IF(NOT(ISNA(INDEX(os!A:A,MATCH(AB762,os!B:B,0)))),INDEX(os!A:A,MATCH(AB762,os!B:B,0)),"0"),"")</f>
        <v/>
      </c>
      <c r="AD762" s="20" t="s">
        <v>830</v>
      </c>
      <c r="AH762" s="93" t="str">
        <f>IF(NOT(ISNA(VLOOKUP(B:B,ResultsTargets!A:A,1,0))),"TRUE","")</f>
        <v/>
      </c>
      <c r="AI762" s="19" t="str">
        <f>IF(ISNA(VLOOKUP(C762,dim_techarea!A:B,2,FALSE)),"",VLOOKUP(C762,dim_techarea!A:B,2,FALSE))</f>
        <v>CARE_NEW</v>
      </c>
      <c r="AJ762" s="19" t="str">
        <f>IF(ISNA(VLOOKUP(AI762,dim_techarea!B:C,2,FALSE)),"",VLOOKUP(AI762,dim_techarea!B:C,2,FALSE))</f>
        <v>BhWBnqFdIrw</v>
      </c>
      <c r="AK762" s="19" t="str">
        <f>IF(ISNA(VLOOKUP(TRIM(G762),dim_targetsresults!A:B,2,FALSE)),"",VLOOKUP(TRIM(G762),dim_targetsresults!A:C,2,FALSE))</f>
        <v>MER Targets</v>
      </c>
      <c r="AL762" s="19" t="str">
        <f>IF(ISNA(VLOOKUP(AK762,dim_targetsresults!B:C,2,FALSE)),"",VLOOKUP(AK762,dim_targetsresults!B:C,2,FALSE))</f>
        <v>W8imnja2Owd</v>
      </c>
      <c r="AM762" s="19" t="str">
        <f>IF(ISNA(VLOOKUP(TRIM(D762),dim_numeratordenominator!A:B,2,FALSE)),"",VLOOKUP(TRIM(D762),dim_numeratordenominator!A:C,2,FALSE))</f>
        <v>Numerator</v>
      </c>
      <c r="AN762" s="19" t="str">
        <f>IF(ISNA(VLOOKUP(AM762,dim_numeratordenominator!B:C,2,FALSE)),"",VLOOKUP(AM762,dim_numeratordenominator!B:C,2,FALSE))</f>
        <v>Som9NRMQqV7</v>
      </c>
      <c r="AO762" s="19" t="str">
        <f>IF(ISNA(VLOOKUP(TRIM(E762),dim_supporttype!A:B,2,FALSE)),"",VLOOKUP(TRIM(E762),dim_supporttype!A:C,2,FALSE))</f>
        <v>TA</v>
      </c>
      <c r="AP762" s="19" t="str">
        <f>IF(ISNA(VLOOKUP(AO762,dim_supporttype!B:C,2,FALSE)),"",VLOOKUP(AO762,dim_supporttype!B:C,2,FALSE))</f>
        <v>cRAGKdWIDn4</v>
      </c>
      <c r="AQ762" s="19" t="str">
        <f>IF(ISNA(VLOOKUP(TRIM(F762),dim_disaggs!A:B,2,FALSE)),"No Disagg",VLOOKUP(TRIM(F762),dim_disaggs!A:B,2,FALSE))</f>
        <v>Age Aggregated/Sex</v>
      </c>
      <c r="AR762" s="19" t="str">
        <f>IF(ISNA(VLOOKUP(AQ762,dim_disaggs!B:C,2,FALSE)),"",VLOOKUP(AQ762,dim_disaggs!B:C,2,FALSE))</f>
        <v>KMhxXDjVseT</v>
      </c>
      <c r="AU762" s="72" t="s">
        <v>755</v>
      </c>
      <c r="AV762" s="73" t="s">
        <v>755</v>
      </c>
      <c r="AW762" s="66" t="s">
        <v>755</v>
      </c>
      <c r="AX762" s="66" t="s">
        <v>755</v>
      </c>
      <c r="BA762" s="105" t="str">
        <f t="shared" si="108"/>
        <v/>
      </c>
      <c r="BB762" s="20" t="str">
        <f t="shared" si="109"/>
        <v/>
      </c>
      <c r="BE762" s="75" t="s">
        <v>755</v>
      </c>
      <c r="BF762" s="73" t="s">
        <v>755</v>
      </c>
      <c r="BG762" s="55" t="s">
        <v>755</v>
      </c>
      <c r="BH762" s="76" t="s">
        <v>755</v>
      </c>
      <c r="BI762" s="20" t="s">
        <v>755</v>
      </c>
      <c r="BJ762" s="20" t="s">
        <v>755</v>
      </c>
      <c r="BK762" s="55" t="s">
        <v>755</v>
      </c>
      <c r="BL762" s="71" t="s">
        <v>755</v>
      </c>
      <c r="BM762" s="77" t="s">
        <v>755</v>
      </c>
      <c r="BN762" s="78" t="s">
        <v>755</v>
      </c>
      <c r="BO762" s="77" t="s">
        <v>755</v>
      </c>
      <c r="BP762" s="78" t="s">
        <v>755</v>
      </c>
    </row>
    <row r="763" spans="1:68" x14ac:dyDescent="0.2">
      <c r="A763" s="20" t="s">
        <v>95</v>
      </c>
      <c r="B763" s="20" t="s">
        <v>998</v>
      </c>
      <c r="C763" s="20" t="s">
        <v>852</v>
      </c>
      <c r="D763" s="20" t="s">
        <v>1</v>
      </c>
      <c r="E763" s="20" t="s">
        <v>77</v>
      </c>
      <c r="F763" s="20" t="s">
        <v>135</v>
      </c>
      <c r="G763" s="20" t="s">
        <v>2442</v>
      </c>
      <c r="H763" s="20" t="s">
        <v>135</v>
      </c>
      <c r="I763" s="19">
        <f t="shared" si="103"/>
        <v>33</v>
      </c>
      <c r="J763" s="20" t="s">
        <v>755</v>
      </c>
      <c r="K763" s="20" t="s">
        <v>2211</v>
      </c>
      <c r="L763" s="95" t="str">
        <f>IF(M763&lt;&gt;"",IF(NOT(ISNA(INDEX(cc!B:B,MATCH(M763,cc!A:A,0)))),INDEX(cc!B:B,MATCH(M763,cc!A:A,0)),"0"),"")</f>
        <v>Age (0-50+,10) and Sex</v>
      </c>
      <c r="M763" s="97" t="s">
        <v>4004</v>
      </c>
      <c r="N763" s="28" t="str">
        <f t="shared" si="110"/>
        <v xml:space="preserve"> TARGET</v>
      </c>
      <c r="O763" s="19" t="str">
        <f t="shared" si="104"/>
        <v>CARE_NEW (N, DSD, Age/Sex) TARGET: Received CD4, VL or Assessment</v>
      </c>
      <c r="P763" s="19" t="str">
        <f t="shared" si="105"/>
        <v>CARE_NEW (N, DSD, Age/Sex) TARGET: Received CD4, VL or Assessment</v>
      </c>
      <c r="Q763" s="19" t="str">
        <f t="shared" si="111"/>
        <v>CARE_NEW (N, DSD, Age/Sex) TARGET</v>
      </c>
      <c r="R763" s="19" t="str">
        <f t="shared" si="106"/>
        <v>CARE_NEW_N_DSD_Age_Sex_TARGET</v>
      </c>
      <c r="S763" s="19" t="str">
        <f t="shared" si="107"/>
        <v>CARE_NEW_N_DSD_Age_Sex_TARGET</v>
      </c>
      <c r="T763" s="19" t="b">
        <f>NOT(ISNA(VLOOKUP(B763,dbcodes!A:B,2,FALSE)))</f>
        <v>1</v>
      </c>
      <c r="U763" s="19" t="str">
        <f>IF(ISNA(VLOOKUP(B763,dbcodes!A:B,2,FALSE)),des!R2830,VLOOKUP(B763,dbcodes!A:B,2,FALSE))</f>
        <v>CARE_NEW_N_DSD_Age_Sex_TARGET</v>
      </c>
      <c r="V763" s="20" t="s">
        <v>2313</v>
      </c>
      <c r="W763" s="107">
        <f>IF(ISNA(VLOOKUP(C763,descriptions!A:B,2,FALSE)),des!V48,IF(G763=" TARGET","Target ","")&amp;VLOOKUP(C763,descriptions!A:B,2,FALSE))</f>
        <v>0</v>
      </c>
      <c r="X763" s="20" t="s">
        <v>4</v>
      </c>
      <c r="Y763" s="20" t="s">
        <v>831</v>
      </c>
      <c r="Z763" s="20" t="s">
        <v>836</v>
      </c>
      <c r="AA763" s="20" t="s">
        <v>102</v>
      </c>
      <c r="AB763" s="20" t="s">
        <v>755</v>
      </c>
      <c r="AC763" s="19" t="str">
        <f>IF(AB763&lt;&gt;"",IF(NOT(ISNA(INDEX(os!A:A,MATCH(AB763,os!B:B,0)))),INDEX(os!A:A,MATCH(AB763,os!B:B,0)),"0"),"")</f>
        <v/>
      </c>
      <c r="AD763" s="20" t="s">
        <v>830</v>
      </c>
      <c r="AH763" s="93" t="str">
        <f>IF(NOT(ISNA(VLOOKUP(B:B,ResultsTargets!A:A,1,0))),"TRUE","")</f>
        <v/>
      </c>
      <c r="AI763" s="19" t="str">
        <f>IF(ISNA(VLOOKUP(C763,dim_techarea!A:B,2,FALSE)),"",VLOOKUP(C763,dim_techarea!A:B,2,FALSE))</f>
        <v>CARE_NEW</v>
      </c>
      <c r="AJ763" s="19" t="str">
        <f>IF(ISNA(VLOOKUP(AI763,dim_techarea!B:C,2,FALSE)),"",VLOOKUP(AI763,dim_techarea!B:C,2,FALSE))</f>
        <v>BhWBnqFdIrw</v>
      </c>
      <c r="AK763" s="19" t="str">
        <f>IF(ISNA(VLOOKUP(TRIM(G763),dim_targetsresults!A:B,2,FALSE)),"",VLOOKUP(TRIM(G763),dim_targetsresults!A:C,2,FALSE))</f>
        <v>MER Targets</v>
      </c>
      <c r="AL763" s="19" t="str">
        <f>IF(ISNA(VLOOKUP(AK763,dim_targetsresults!B:C,2,FALSE)),"",VLOOKUP(AK763,dim_targetsresults!B:C,2,FALSE))</f>
        <v>W8imnja2Owd</v>
      </c>
      <c r="AM763" s="19" t="str">
        <f>IF(ISNA(VLOOKUP(TRIM(D763),dim_numeratordenominator!A:B,2,FALSE)),"",VLOOKUP(TRIM(D763),dim_numeratordenominator!A:C,2,FALSE))</f>
        <v>Numerator</v>
      </c>
      <c r="AN763" s="19" t="str">
        <f>IF(ISNA(VLOOKUP(AM763,dim_numeratordenominator!B:C,2,FALSE)),"",VLOOKUP(AM763,dim_numeratordenominator!B:C,2,FALSE))</f>
        <v>Som9NRMQqV7</v>
      </c>
      <c r="AO763" s="19" t="str">
        <f>IF(ISNA(VLOOKUP(TRIM(E763),dim_supporttype!A:B,2,FALSE)),"",VLOOKUP(TRIM(E763),dim_supporttype!A:C,2,FALSE))</f>
        <v>DSD</v>
      </c>
      <c r="AP763" s="19" t="str">
        <f>IF(ISNA(VLOOKUP(AO763,dim_supporttype!B:C,2,FALSE)),"",VLOOKUP(AO763,dim_supporttype!B:C,2,FALSE))</f>
        <v>iM13vdNLWKb</v>
      </c>
      <c r="AQ763" s="19" t="str">
        <f>IF(ISNA(VLOOKUP(TRIM(F763),dim_disaggs!A:B,2,FALSE)),"No Disagg",VLOOKUP(TRIM(F763),dim_disaggs!A:B,2,FALSE))</f>
        <v>Age/Sex</v>
      </c>
      <c r="AR763" s="19" t="str">
        <f>IF(ISNA(VLOOKUP(AQ763,dim_disaggs!B:C,2,FALSE)),"",VLOOKUP(AQ763,dim_disaggs!B:C,2,FALSE))</f>
        <v>Qbz6SrpmJ1y</v>
      </c>
      <c r="AU763" s="72" t="s">
        <v>755</v>
      </c>
      <c r="AV763" s="73" t="s">
        <v>755</v>
      </c>
      <c r="AW763" s="66" t="s">
        <v>755</v>
      </c>
      <c r="AX763" s="66" t="s">
        <v>755</v>
      </c>
      <c r="BA763" s="105" t="str">
        <f t="shared" si="108"/>
        <v/>
      </c>
      <c r="BB763" s="20" t="str">
        <f t="shared" si="109"/>
        <v/>
      </c>
      <c r="BE763" s="75" t="s">
        <v>755</v>
      </c>
      <c r="BF763" s="73" t="s">
        <v>755</v>
      </c>
      <c r="BG763" s="55" t="s">
        <v>755</v>
      </c>
      <c r="BH763" s="76" t="s">
        <v>755</v>
      </c>
      <c r="BI763" s="20" t="s">
        <v>755</v>
      </c>
      <c r="BJ763" s="20" t="s">
        <v>755</v>
      </c>
      <c r="BK763" s="55" t="s">
        <v>755</v>
      </c>
      <c r="BL763" s="71" t="s">
        <v>755</v>
      </c>
      <c r="BM763" s="77" t="s">
        <v>755</v>
      </c>
      <c r="BN763" s="78" t="s">
        <v>755</v>
      </c>
      <c r="BO763" s="77" t="s">
        <v>755</v>
      </c>
      <c r="BP763" s="78" t="s">
        <v>755</v>
      </c>
    </row>
    <row r="764" spans="1:68" x14ac:dyDescent="0.2">
      <c r="A764" s="20" t="s">
        <v>95</v>
      </c>
      <c r="B764" s="20" t="s">
        <v>1006</v>
      </c>
      <c r="C764" s="20" t="s">
        <v>852</v>
      </c>
      <c r="D764" s="20" t="s">
        <v>1</v>
      </c>
      <c r="E764" s="20" t="s">
        <v>78</v>
      </c>
      <c r="F764" s="20" t="s">
        <v>135</v>
      </c>
      <c r="G764" s="20" t="s">
        <v>2442</v>
      </c>
      <c r="H764" s="20" t="s">
        <v>135</v>
      </c>
      <c r="I764" s="19">
        <f t="shared" si="103"/>
        <v>32</v>
      </c>
      <c r="J764" s="20" t="s">
        <v>755</v>
      </c>
      <c r="K764" s="20" t="s">
        <v>2211</v>
      </c>
      <c r="L764" s="95" t="str">
        <f>IF(M764&lt;&gt;"",IF(NOT(ISNA(INDEX(cc!B:B,MATCH(M764,cc!A:A,0)))),INDEX(cc!B:B,MATCH(M764,cc!A:A,0)),"0"),"")</f>
        <v>Age (0-50+,10) and Sex</v>
      </c>
      <c r="M764" s="97" t="s">
        <v>4004</v>
      </c>
      <c r="N764" s="28" t="str">
        <f t="shared" si="110"/>
        <v xml:space="preserve"> TARGET</v>
      </c>
      <c r="O764" s="19" t="str">
        <f t="shared" si="104"/>
        <v>CARE_NEW (N, TA, Age/Sex) TARGET: Received CD4, VL or Assessment</v>
      </c>
      <c r="P764" s="19" t="str">
        <f t="shared" si="105"/>
        <v>CARE_NEW (N, TA, Age/Sex) TARGET: Received CD4, VL or Assessment</v>
      </c>
      <c r="Q764" s="19" t="str">
        <f t="shared" si="111"/>
        <v>CARE_NEW (N, TA, Age/Sex) TARGET</v>
      </c>
      <c r="R764" s="19" t="str">
        <f t="shared" si="106"/>
        <v>CARE_NEW_N_TA_Age_Sex_TARGET</v>
      </c>
      <c r="S764" s="19" t="str">
        <f t="shared" si="107"/>
        <v>CARE_NEW_N_TA_Age_Sex_TARGET</v>
      </c>
      <c r="T764" s="19" t="b">
        <f>NOT(ISNA(VLOOKUP(B764,dbcodes!A:B,2,FALSE)))</f>
        <v>1</v>
      </c>
      <c r="U764" s="19" t="str">
        <f>IF(ISNA(VLOOKUP(B764,dbcodes!A:B,2,FALSE)),des!R2831,VLOOKUP(B764,dbcodes!A:B,2,FALSE))</f>
        <v>CARE_NEW_N_TA_Age_Sex_TARGET</v>
      </c>
      <c r="V764" s="20" t="s">
        <v>2313</v>
      </c>
      <c r="W764" s="107">
        <f>IF(ISNA(VLOOKUP(C764,descriptions!A:B,2,FALSE)),des!V49,IF(G764=" TARGET","Target ","")&amp;VLOOKUP(C764,descriptions!A:B,2,FALSE))</f>
        <v>0</v>
      </c>
      <c r="X764" s="20" t="s">
        <v>4</v>
      </c>
      <c r="Y764" s="20" t="s">
        <v>831</v>
      </c>
      <c r="Z764" s="20" t="s">
        <v>836</v>
      </c>
      <c r="AA764" s="20" t="s">
        <v>102</v>
      </c>
      <c r="AB764" s="20" t="s">
        <v>755</v>
      </c>
      <c r="AC764" s="19" t="str">
        <f>IF(AB764&lt;&gt;"",IF(NOT(ISNA(INDEX(os!A:A,MATCH(AB764,os!B:B,0)))),INDEX(os!A:A,MATCH(AB764,os!B:B,0)),"0"),"")</f>
        <v/>
      </c>
      <c r="AD764" s="20" t="s">
        <v>830</v>
      </c>
      <c r="AH764" s="93" t="str">
        <f>IF(NOT(ISNA(VLOOKUP(B:B,ResultsTargets!A:A,1,0))),"TRUE","")</f>
        <v/>
      </c>
      <c r="AI764" s="19" t="str">
        <f>IF(ISNA(VLOOKUP(C764,dim_techarea!A:B,2,FALSE)),"",VLOOKUP(C764,dim_techarea!A:B,2,FALSE))</f>
        <v>CARE_NEW</v>
      </c>
      <c r="AJ764" s="19" t="str">
        <f>IF(ISNA(VLOOKUP(AI764,dim_techarea!B:C,2,FALSE)),"",VLOOKUP(AI764,dim_techarea!B:C,2,FALSE))</f>
        <v>BhWBnqFdIrw</v>
      </c>
      <c r="AK764" s="19" t="str">
        <f>IF(ISNA(VLOOKUP(TRIM(G764),dim_targetsresults!A:B,2,FALSE)),"",VLOOKUP(TRIM(G764),dim_targetsresults!A:C,2,FALSE))</f>
        <v>MER Targets</v>
      </c>
      <c r="AL764" s="19" t="str">
        <f>IF(ISNA(VLOOKUP(AK764,dim_targetsresults!B:C,2,FALSE)),"",VLOOKUP(AK764,dim_targetsresults!B:C,2,FALSE))</f>
        <v>W8imnja2Owd</v>
      </c>
      <c r="AM764" s="19" t="str">
        <f>IF(ISNA(VLOOKUP(TRIM(D764),dim_numeratordenominator!A:B,2,FALSE)),"",VLOOKUP(TRIM(D764),dim_numeratordenominator!A:C,2,FALSE))</f>
        <v>Numerator</v>
      </c>
      <c r="AN764" s="19" t="str">
        <f>IF(ISNA(VLOOKUP(AM764,dim_numeratordenominator!B:C,2,FALSE)),"",VLOOKUP(AM764,dim_numeratordenominator!B:C,2,FALSE))</f>
        <v>Som9NRMQqV7</v>
      </c>
      <c r="AO764" s="19" t="str">
        <f>IF(ISNA(VLOOKUP(TRIM(E764),dim_supporttype!A:B,2,FALSE)),"",VLOOKUP(TRIM(E764),dim_supporttype!A:C,2,FALSE))</f>
        <v>TA</v>
      </c>
      <c r="AP764" s="19" t="str">
        <f>IF(ISNA(VLOOKUP(AO764,dim_supporttype!B:C,2,FALSE)),"",VLOOKUP(AO764,dim_supporttype!B:C,2,FALSE))</f>
        <v>cRAGKdWIDn4</v>
      </c>
      <c r="AQ764" s="19" t="str">
        <f>IF(ISNA(VLOOKUP(TRIM(F764),dim_disaggs!A:B,2,FALSE)),"No Disagg",VLOOKUP(TRIM(F764),dim_disaggs!A:B,2,FALSE))</f>
        <v>Age/Sex</v>
      </c>
      <c r="AR764" s="19" t="str">
        <f>IF(ISNA(VLOOKUP(AQ764,dim_disaggs!B:C,2,FALSE)),"",VLOOKUP(AQ764,dim_disaggs!B:C,2,FALSE))</f>
        <v>Qbz6SrpmJ1y</v>
      </c>
      <c r="AU764" s="72" t="s">
        <v>755</v>
      </c>
      <c r="AV764" s="73" t="s">
        <v>755</v>
      </c>
      <c r="AW764" s="66" t="s">
        <v>755</v>
      </c>
      <c r="AX764" s="66" t="s">
        <v>755</v>
      </c>
      <c r="BA764" s="105" t="str">
        <f t="shared" si="108"/>
        <v/>
      </c>
      <c r="BB764" s="20" t="str">
        <f t="shared" si="109"/>
        <v/>
      </c>
      <c r="BE764" s="75" t="s">
        <v>755</v>
      </c>
      <c r="BF764" s="73" t="s">
        <v>755</v>
      </c>
      <c r="BG764" s="55" t="s">
        <v>755</v>
      </c>
      <c r="BH764" s="76" t="s">
        <v>755</v>
      </c>
      <c r="BI764" s="20" t="s">
        <v>755</v>
      </c>
      <c r="BJ764" s="20" t="s">
        <v>755</v>
      </c>
      <c r="BK764" s="55" t="s">
        <v>755</v>
      </c>
      <c r="BL764" s="71" t="s">
        <v>755</v>
      </c>
      <c r="BM764" s="77" t="s">
        <v>755</v>
      </c>
      <c r="BN764" s="78" t="s">
        <v>755</v>
      </c>
      <c r="BO764" s="77" t="s">
        <v>755</v>
      </c>
      <c r="BP764" s="78" t="s">
        <v>755</v>
      </c>
    </row>
    <row r="765" spans="1:68" x14ac:dyDescent="0.2">
      <c r="A765" s="20" t="s">
        <v>95</v>
      </c>
      <c r="B765" s="20" t="s">
        <v>1002</v>
      </c>
      <c r="C765" s="20" t="s">
        <v>852</v>
      </c>
      <c r="D765" s="20" t="s">
        <v>1</v>
      </c>
      <c r="E765" s="20" t="s">
        <v>77</v>
      </c>
      <c r="G765" s="20" t="s">
        <v>2442</v>
      </c>
      <c r="I765" s="19">
        <f t="shared" si="103"/>
        <v>24</v>
      </c>
      <c r="J765" s="20" t="s">
        <v>755</v>
      </c>
      <c r="K765" s="20" t="s">
        <v>2211</v>
      </c>
      <c r="L765" s="95" t="str">
        <f>IF(M765&lt;&gt;"",IF(NOT(ISNA(INDEX(cc!B:B,MATCH(M765,cc!A:A,0)))),INDEX(cc!B:B,MATCH(M765,cc!A:A,0)),"0"),"")</f>
        <v>default</v>
      </c>
      <c r="M765" s="97" t="s">
        <v>13</v>
      </c>
      <c r="N765" s="28" t="str">
        <f t="shared" si="110"/>
        <v xml:space="preserve"> TARGET</v>
      </c>
      <c r="O765" s="19" t="str">
        <f t="shared" si="104"/>
        <v>CARE_NEW (N, DSD) TARGET: Received CD4, VL or Assessment</v>
      </c>
      <c r="P765" s="19" t="str">
        <f t="shared" si="105"/>
        <v>CARE_NEW (N, DSD) TARGET: Received CD4, VL or Assessment</v>
      </c>
      <c r="Q765" s="19" t="str">
        <f t="shared" si="111"/>
        <v>CARE_NEW (N, DSD) TARGET</v>
      </c>
      <c r="R765" s="19" t="str">
        <f t="shared" si="106"/>
        <v>CARE_NEW_N_DSD_TARGET</v>
      </c>
      <c r="S765" s="19" t="str">
        <f t="shared" si="107"/>
        <v>CARE_NEW_N_DSD_TARGET</v>
      </c>
      <c r="T765" s="19" t="b">
        <f>NOT(ISNA(VLOOKUP(B765,dbcodes!A:B,2,FALSE)))</f>
        <v>1</v>
      </c>
      <c r="U765" s="19" t="str">
        <f>IF(ISNA(VLOOKUP(B765,dbcodes!A:B,2,FALSE)),des!R2832,VLOOKUP(B765,dbcodes!A:B,2,FALSE))</f>
        <v>CARE_NEW_N_DSD_TARGET</v>
      </c>
      <c r="V765" s="20" t="s">
        <v>2313</v>
      </c>
      <c r="W765" s="107">
        <f>IF(ISNA(VLOOKUP(C765,descriptions!A:B,2,FALSE)),des!V50,IF(G765=" TARGET","Target ","")&amp;VLOOKUP(C765,descriptions!A:B,2,FALSE))</f>
        <v>0</v>
      </c>
      <c r="X765" s="20" t="s">
        <v>4</v>
      </c>
      <c r="Y765" s="20" t="s">
        <v>831</v>
      </c>
      <c r="Z765" s="20" t="s">
        <v>836</v>
      </c>
      <c r="AA765" s="20" t="s">
        <v>102</v>
      </c>
      <c r="AB765" s="20" t="s">
        <v>755</v>
      </c>
      <c r="AC765" s="19" t="str">
        <f>IF(AB765&lt;&gt;"",IF(NOT(ISNA(INDEX(os!A:A,MATCH(AB765,os!B:B,0)))),INDEX(os!A:A,MATCH(AB765,os!B:B,0)),"0"),"")</f>
        <v/>
      </c>
      <c r="AD765" s="20" t="s">
        <v>830</v>
      </c>
      <c r="AH765" s="93" t="str">
        <f>IF(NOT(ISNA(VLOOKUP(B:B,ResultsTargets!A:A,1,0))),"TRUE","")</f>
        <v/>
      </c>
      <c r="AI765" s="19" t="str">
        <f>IF(ISNA(VLOOKUP(C765,dim_techarea!A:B,2,FALSE)),"",VLOOKUP(C765,dim_techarea!A:B,2,FALSE))</f>
        <v>CARE_NEW</v>
      </c>
      <c r="AJ765" s="19" t="str">
        <f>IF(ISNA(VLOOKUP(AI765,dim_techarea!B:C,2,FALSE)),"",VLOOKUP(AI765,dim_techarea!B:C,2,FALSE))</f>
        <v>BhWBnqFdIrw</v>
      </c>
      <c r="AK765" s="19" t="str">
        <f>IF(ISNA(VLOOKUP(TRIM(G765),dim_targetsresults!A:B,2,FALSE)),"",VLOOKUP(TRIM(G765),dim_targetsresults!A:C,2,FALSE))</f>
        <v>MER Targets</v>
      </c>
      <c r="AL765" s="19" t="str">
        <f>IF(ISNA(VLOOKUP(AK765,dim_targetsresults!B:C,2,FALSE)),"",VLOOKUP(AK765,dim_targetsresults!B:C,2,FALSE))</f>
        <v>W8imnja2Owd</v>
      </c>
      <c r="AM765" s="19" t="str">
        <f>IF(ISNA(VLOOKUP(TRIM(D765),dim_numeratordenominator!A:B,2,FALSE)),"",VLOOKUP(TRIM(D765),dim_numeratordenominator!A:C,2,FALSE))</f>
        <v>Numerator</v>
      </c>
      <c r="AN765" s="19" t="str">
        <f>IF(ISNA(VLOOKUP(AM765,dim_numeratordenominator!B:C,2,FALSE)),"",VLOOKUP(AM765,dim_numeratordenominator!B:C,2,FALSE))</f>
        <v>Som9NRMQqV7</v>
      </c>
      <c r="AO765" s="19" t="str">
        <f>IF(ISNA(VLOOKUP(TRIM(E765),dim_supporttype!A:B,2,FALSE)),"",VLOOKUP(TRIM(E765),dim_supporttype!A:C,2,FALSE))</f>
        <v>DSD</v>
      </c>
      <c r="AP765" s="19" t="str">
        <f>IF(ISNA(VLOOKUP(AO765,dim_supporttype!B:C,2,FALSE)),"",VLOOKUP(AO765,dim_supporttype!B:C,2,FALSE))</f>
        <v>iM13vdNLWKb</v>
      </c>
      <c r="AQ765" s="19" t="str">
        <f>IF(ISNA(VLOOKUP(TRIM(F765),dim_disaggs!A:B,2,FALSE)),"No Disagg",VLOOKUP(TRIM(F765),dim_disaggs!A:B,2,FALSE))</f>
        <v>No Disagg</v>
      </c>
      <c r="AR765" s="19" t="str">
        <f>IF(ISNA(VLOOKUP(AQ765,dim_disaggs!B:C,2,FALSE)),"",VLOOKUP(AQ765,dim_disaggs!B:C,2,FALSE))</f>
        <v>werJlVT6sf3</v>
      </c>
      <c r="AU765" s="72" t="s">
        <v>755</v>
      </c>
      <c r="AV765" s="73" t="s">
        <v>755</v>
      </c>
      <c r="AW765" s="66" t="s">
        <v>755</v>
      </c>
      <c r="AX765" s="66" t="s">
        <v>755</v>
      </c>
      <c r="BA765" s="105" t="str">
        <f t="shared" si="108"/>
        <v>Top Level Numerator</v>
      </c>
      <c r="BB765" s="20" t="str">
        <f t="shared" si="109"/>
        <v>PE5QVF0w4xj</v>
      </c>
      <c r="BC765" s="20" t="s">
        <v>25706</v>
      </c>
      <c r="BD765" s="20" t="s">
        <v>25707</v>
      </c>
      <c r="BE765" s="75" t="s">
        <v>755</v>
      </c>
      <c r="BF765" s="73" t="s">
        <v>755</v>
      </c>
      <c r="BG765" s="55" t="s">
        <v>755</v>
      </c>
      <c r="BH765" s="76" t="s">
        <v>755</v>
      </c>
      <c r="BI765" s="20" t="s">
        <v>755</v>
      </c>
      <c r="BJ765" s="20" t="s">
        <v>755</v>
      </c>
      <c r="BK765" s="55" t="s">
        <v>755</v>
      </c>
      <c r="BL765" s="71" t="s">
        <v>755</v>
      </c>
      <c r="BM765" s="77" t="s">
        <v>755</v>
      </c>
      <c r="BN765" s="78" t="s">
        <v>755</v>
      </c>
      <c r="BO765" s="77" t="s">
        <v>755</v>
      </c>
      <c r="BP765" s="78" t="s">
        <v>755</v>
      </c>
    </row>
    <row r="766" spans="1:68" x14ac:dyDescent="0.2">
      <c r="A766" s="20" t="s">
        <v>95</v>
      </c>
      <c r="B766" s="20" t="s">
        <v>1010</v>
      </c>
      <c r="C766" s="20" t="s">
        <v>852</v>
      </c>
      <c r="D766" s="20" t="s">
        <v>1</v>
      </c>
      <c r="E766" s="20" t="s">
        <v>78</v>
      </c>
      <c r="G766" s="20" t="s">
        <v>2442</v>
      </c>
      <c r="I766" s="19">
        <f t="shared" si="103"/>
        <v>23</v>
      </c>
      <c r="J766" s="20" t="s">
        <v>755</v>
      </c>
      <c r="K766" s="20" t="s">
        <v>2211</v>
      </c>
      <c r="L766" s="95" t="str">
        <f>IF(M766&lt;&gt;"",IF(NOT(ISNA(INDEX(cc!B:B,MATCH(M766,cc!A:A,0)))),INDEX(cc!B:B,MATCH(M766,cc!A:A,0)),"0"),"")</f>
        <v>default</v>
      </c>
      <c r="M766" s="97" t="s">
        <v>13</v>
      </c>
      <c r="N766" s="28" t="str">
        <f t="shared" si="110"/>
        <v xml:space="preserve"> TARGET</v>
      </c>
      <c r="O766" s="19" t="str">
        <f t="shared" si="104"/>
        <v>CARE_NEW (N, TA) TARGET: Received CD4, VL or Assessment</v>
      </c>
      <c r="P766" s="19" t="str">
        <f t="shared" si="105"/>
        <v>CARE_NEW (N, TA) TARGET: Received CD4, VL or Assessment</v>
      </c>
      <c r="Q766" s="19" t="str">
        <f t="shared" si="111"/>
        <v>CARE_NEW (N, TA) TARGET</v>
      </c>
      <c r="R766" s="19" t="str">
        <f t="shared" si="106"/>
        <v>CARE_NEW_N_TA_TARGET</v>
      </c>
      <c r="S766" s="19" t="str">
        <f t="shared" si="107"/>
        <v>CARE_NEW_N_TA_TARGET</v>
      </c>
      <c r="T766" s="19" t="b">
        <f>NOT(ISNA(VLOOKUP(B766,dbcodes!A:B,2,FALSE)))</f>
        <v>1</v>
      </c>
      <c r="U766" s="19" t="str">
        <f>IF(ISNA(VLOOKUP(B766,dbcodes!A:B,2,FALSE)),des!R2833,VLOOKUP(B766,dbcodes!A:B,2,FALSE))</f>
        <v>CARE_NEW_N_TA_TARGET</v>
      </c>
      <c r="V766" s="20" t="s">
        <v>2313</v>
      </c>
      <c r="W766" s="107">
        <f>IF(ISNA(VLOOKUP(C766,descriptions!A:B,2,FALSE)),des!V51,IF(G766=" TARGET","Target ","")&amp;VLOOKUP(C766,descriptions!A:B,2,FALSE))</f>
        <v>0</v>
      </c>
      <c r="X766" s="20" t="s">
        <v>4</v>
      </c>
      <c r="Y766" s="20" t="s">
        <v>831</v>
      </c>
      <c r="Z766" s="20" t="s">
        <v>836</v>
      </c>
      <c r="AA766" s="20" t="s">
        <v>102</v>
      </c>
      <c r="AB766" s="20" t="s">
        <v>755</v>
      </c>
      <c r="AC766" s="19" t="str">
        <f>IF(AB766&lt;&gt;"",IF(NOT(ISNA(INDEX(os!A:A,MATCH(AB766,os!B:B,0)))),INDEX(os!A:A,MATCH(AB766,os!B:B,0)),"0"),"")</f>
        <v/>
      </c>
      <c r="AD766" s="20" t="s">
        <v>830</v>
      </c>
      <c r="AH766" s="93" t="str">
        <f>IF(NOT(ISNA(VLOOKUP(B:B,ResultsTargets!A:A,1,0))),"TRUE","")</f>
        <v/>
      </c>
      <c r="AI766" s="19" t="str">
        <f>IF(ISNA(VLOOKUP(C766,dim_techarea!A:B,2,FALSE)),"",VLOOKUP(C766,dim_techarea!A:B,2,FALSE))</f>
        <v>CARE_NEW</v>
      </c>
      <c r="AJ766" s="19" t="str">
        <f>IF(ISNA(VLOOKUP(AI766,dim_techarea!B:C,2,FALSE)),"",VLOOKUP(AI766,dim_techarea!B:C,2,FALSE))</f>
        <v>BhWBnqFdIrw</v>
      </c>
      <c r="AK766" s="19" t="str">
        <f>IF(ISNA(VLOOKUP(TRIM(G766),dim_targetsresults!A:B,2,FALSE)),"",VLOOKUP(TRIM(G766),dim_targetsresults!A:C,2,FALSE))</f>
        <v>MER Targets</v>
      </c>
      <c r="AL766" s="19" t="str">
        <f>IF(ISNA(VLOOKUP(AK766,dim_targetsresults!B:C,2,FALSE)),"",VLOOKUP(AK766,dim_targetsresults!B:C,2,FALSE))</f>
        <v>W8imnja2Owd</v>
      </c>
      <c r="AM766" s="19" t="str">
        <f>IF(ISNA(VLOOKUP(TRIM(D766),dim_numeratordenominator!A:B,2,FALSE)),"",VLOOKUP(TRIM(D766),dim_numeratordenominator!A:C,2,FALSE))</f>
        <v>Numerator</v>
      </c>
      <c r="AN766" s="19" t="str">
        <f>IF(ISNA(VLOOKUP(AM766,dim_numeratordenominator!B:C,2,FALSE)),"",VLOOKUP(AM766,dim_numeratordenominator!B:C,2,FALSE))</f>
        <v>Som9NRMQqV7</v>
      </c>
      <c r="AO766" s="19" t="str">
        <f>IF(ISNA(VLOOKUP(TRIM(E766),dim_supporttype!A:B,2,FALSE)),"",VLOOKUP(TRIM(E766),dim_supporttype!A:C,2,FALSE))</f>
        <v>TA</v>
      </c>
      <c r="AP766" s="19" t="str">
        <f>IF(ISNA(VLOOKUP(AO766,dim_supporttype!B:C,2,FALSE)),"",VLOOKUP(AO766,dim_supporttype!B:C,2,FALSE))</f>
        <v>cRAGKdWIDn4</v>
      </c>
      <c r="AQ766" s="19" t="str">
        <f>IF(ISNA(VLOOKUP(TRIM(F766),dim_disaggs!A:B,2,FALSE)),"No Disagg",VLOOKUP(TRIM(F766),dim_disaggs!A:B,2,FALSE))</f>
        <v>No Disagg</v>
      </c>
      <c r="AR766" s="19" t="str">
        <f>IF(ISNA(VLOOKUP(AQ766,dim_disaggs!B:C,2,FALSE)),"",VLOOKUP(AQ766,dim_disaggs!B:C,2,FALSE))</f>
        <v>werJlVT6sf3</v>
      </c>
      <c r="AU766" s="72" t="s">
        <v>755</v>
      </c>
      <c r="AV766" s="73" t="s">
        <v>755</v>
      </c>
      <c r="AW766" s="66" t="s">
        <v>755</v>
      </c>
      <c r="AX766" s="66" t="s">
        <v>755</v>
      </c>
      <c r="BA766" s="105" t="str">
        <f t="shared" si="108"/>
        <v>Top Level Numerator</v>
      </c>
      <c r="BB766" s="20" t="str">
        <f t="shared" si="109"/>
        <v>PE5QVF0w4xj</v>
      </c>
      <c r="BC766" s="20" t="s">
        <v>25706</v>
      </c>
      <c r="BD766" s="20" t="s">
        <v>25707</v>
      </c>
      <c r="BE766" s="75" t="s">
        <v>755</v>
      </c>
      <c r="BF766" s="73" t="s">
        <v>755</v>
      </c>
      <c r="BG766" s="55" t="s">
        <v>755</v>
      </c>
      <c r="BH766" s="76" t="s">
        <v>755</v>
      </c>
      <c r="BI766" s="20" t="s">
        <v>755</v>
      </c>
      <c r="BJ766" s="20" t="s">
        <v>755</v>
      </c>
      <c r="BK766" s="55" t="s">
        <v>755</v>
      </c>
      <c r="BL766" s="71" t="s">
        <v>755</v>
      </c>
      <c r="BM766" s="77" t="s">
        <v>755</v>
      </c>
      <c r="BN766" s="78" t="s">
        <v>755</v>
      </c>
      <c r="BO766" s="77" t="s">
        <v>755</v>
      </c>
      <c r="BP766" s="78" t="s">
        <v>755</v>
      </c>
    </row>
    <row r="767" spans="1:68" x14ac:dyDescent="0.2">
      <c r="A767" s="20" t="s">
        <v>95</v>
      </c>
      <c r="B767" s="20" t="s">
        <v>1000</v>
      </c>
      <c r="C767" s="20" t="s">
        <v>852</v>
      </c>
      <c r="D767" s="20" t="s">
        <v>1</v>
      </c>
      <c r="E767" s="20" t="s">
        <v>264</v>
      </c>
      <c r="G767" s="20" t="s">
        <v>2442</v>
      </c>
      <c r="I767" s="19">
        <f t="shared" si="103"/>
        <v>34</v>
      </c>
      <c r="J767" s="20" t="s">
        <v>755</v>
      </c>
      <c r="K767" s="20" t="s">
        <v>2211</v>
      </c>
      <c r="L767" s="95" t="str">
        <f>IF(M767&lt;&gt;"",IF(NOT(ISNA(INDEX(cc!B:B,MATCH(M767,cc!A:A,0)))),INDEX(cc!B:B,MATCH(M767,cc!A:A,0)),"0"),"")</f>
        <v>default</v>
      </c>
      <c r="M767" s="97" t="s">
        <v>13</v>
      </c>
      <c r="N767" s="28" t="str">
        <f t="shared" si="110"/>
        <v xml:space="preserve"> TARGET</v>
      </c>
      <c r="O767" s="19" t="str">
        <f t="shared" si="104"/>
        <v>CARE_NEW (N, DSD_NARRATIVE) TARGET: Received CD4, VL or Assessment</v>
      </c>
      <c r="P767" s="19" t="str">
        <f t="shared" si="105"/>
        <v>CARE_NEW (N, DSD_NARRATIVE) TARGET: Received CD4, VL or Assessment</v>
      </c>
      <c r="Q767" s="19" t="str">
        <f t="shared" si="111"/>
        <v>CARE_NEW (N, DSD_NARRATIVE) TARGET</v>
      </c>
      <c r="R767" s="19" t="str">
        <f t="shared" si="106"/>
        <v>CARE_NEW_N_DSD_NARRATIVE_TARGET</v>
      </c>
      <c r="S767" s="19" t="str">
        <f t="shared" si="107"/>
        <v>CARE_NEW_N_DSD_NARRATIVE_TARGET</v>
      </c>
      <c r="T767" s="19" t="b">
        <f>NOT(ISNA(VLOOKUP(B767,dbcodes!A:B,2,FALSE)))</f>
        <v>1</v>
      </c>
      <c r="U767" s="19" t="str">
        <f>IF(ISNA(VLOOKUP(B767,dbcodes!A:B,2,FALSE)),des!R2834,VLOOKUP(B767,dbcodes!A:B,2,FALSE))</f>
        <v>CARE_NEW_N_DSD_NARRATIVE_TARGET</v>
      </c>
      <c r="V767" s="20" t="s">
        <v>2313</v>
      </c>
      <c r="W767" s="107">
        <f>IF(ISNA(VLOOKUP(C767,descriptions!A:B,2,FALSE)),des!V52,IF(G767=" TARGET","Target ","")&amp;VLOOKUP(C767,descriptions!A:B,2,FALSE))</f>
        <v>0</v>
      </c>
      <c r="X767" s="20" t="s">
        <v>9</v>
      </c>
      <c r="Y767" s="20" t="s">
        <v>831</v>
      </c>
      <c r="Z767" s="20" t="s">
        <v>836</v>
      </c>
      <c r="AA767" s="20" t="s">
        <v>4121</v>
      </c>
      <c r="AB767" s="20" t="s">
        <v>755</v>
      </c>
      <c r="AC767" s="19" t="str">
        <f>IF(AB767&lt;&gt;"",IF(NOT(ISNA(INDEX(os!A:A,MATCH(AB767,os!B:B,0)))),INDEX(os!A:A,MATCH(AB767,os!B:B,0)),"0"),"")</f>
        <v/>
      </c>
      <c r="AD767" s="20" t="s">
        <v>830</v>
      </c>
      <c r="AH767" s="93" t="str">
        <f>IF(NOT(ISNA(VLOOKUP(B:B,ResultsTargets!A:A,1,0))),"TRUE","")</f>
        <v/>
      </c>
      <c r="AI767" s="19" t="str">
        <f>IF(ISNA(VLOOKUP(C767,dim_techarea!A:B,2,FALSE)),"",VLOOKUP(C767,dim_techarea!A:B,2,FALSE))</f>
        <v>CARE_NEW</v>
      </c>
      <c r="AJ767" s="19" t="str">
        <f>IF(ISNA(VLOOKUP(AI767,dim_techarea!B:C,2,FALSE)),"",VLOOKUP(AI767,dim_techarea!B:C,2,FALSE))</f>
        <v>BhWBnqFdIrw</v>
      </c>
      <c r="AK767" s="19" t="str">
        <f>IF(ISNA(VLOOKUP(TRIM(G767),dim_targetsresults!A:B,2,FALSE)),"",VLOOKUP(TRIM(G767),dim_targetsresults!A:C,2,FALSE))</f>
        <v>MER Targets</v>
      </c>
      <c r="AL767" s="19" t="str">
        <f>IF(ISNA(VLOOKUP(AK767,dim_targetsresults!B:C,2,FALSE)),"",VLOOKUP(AK767,dim_targetsresults!B:C,2,FALSE))</f>
        <v>W8imnja2Owd</v>
      </c>
      <c r="AM767" s="19" t="str">
        <f>IF(ISNA(VLOOKUP(TRIM(D767),dim_numeratordenominator!A:B,2,FALSE)),"",VLOOKUP(TRIM(D767),dim_numeratordenominator!A:C,2,FALSE))</f>
        <v>Numerator</v>
      </c>
      <c r="AN767" s="19" t="str">
        <f>IF(ISNA(VLOOKUP(AM767,dim_numeratordenominator!B:C,2,FALSE)),"",VLOOKUP(AM767,dim_numeratordenominator!B:C,2,FALSE))</f>
        <v>Som9NRMQqV7</v>
      </c>
      <c r="AO767" s="19" t="str">
        <f>IF(ISNA(VLOOKUP(TRIM(E767),dim_supporttype!A:B,2,FALSE)),"",VLOOKUP(TRIM(E767),dim_supporttype!A:C,2,FALSE))</f>
        <v>DSD Narratives</v>
      </c>
      <c r="AP767" s="19" t="str">
        <f>IF(ISNA(VLOOKUP(AO767,dim_supporttype!B:C,2,FALSE)),"",VLOOKUP(AO767,dim_supporttype!B:C,2,FALSE))</f>
        <v>ySGf8v2q9Rm</v>
      </c>
      <c r="AQ767" s="19" t="str">
        <f>IF(ISNA(VLOOKUP(TRIM(F767),dim_disaggs!A:B,2,FALSE)),"No Disagg",VLOOKUP(TRIM(F767),dim_disaggs!A:B,2,FALSE))</f>
        <v>No Disagg</v>
      </c>
      <c r="AR767" s="19" t="str">
        <f>IF(ISNA(VLOOKUP(AQ767,dim_disaggs!B:C,2,FALSE)),"",VLOOKUP(AQ767,dim_disaggs!B:C,2,FALSE))</f>
        <v>werJlVT6sf3</v>
      </c>
      <c r="AU767" s="72" t="s">
        <v>755</v>
      </c>
      <c r="AV767" s="73" t="s">
        <v>755</v>
      </c>
      <c r="AW767" s="66" t="s">
        <v>755</v>
      </c>
      <c r="AX767" s="66" t="s">
        <v>755</v>
      </c>
      <c r="BA767" s="105" t="str">
        <f t="shared" si="108"/>
        <v/>
      </c>
      <c r="BB767" s="20" t="str">
        <f t="shared" si="109"/>
        <v/>
      </c>
      <c r="BE767" s="75" t="s">
        <v>755</v>
      </c>
      <c r="BF767" s="73" t="s">
        <v>755</v>
      </c>
      <c r="BG767" s="55" t="s">
        <v>755</v>
      </c>
      <c r="BH767" s="76" t="s">
        <v>755</v>
      </c>
      <c r="BI767" s="20" t="s">
        <v>755</v>
      </c>
      <c r="BJ767" s="20" t="s">
        <v>755</v>
      </c>
      <c r="BK767" s="55" t="s">
        <v>755</v>
      </c>
      <c r="BL767" s="71" t="s">
        <v>755</v>
      </c>
      <c r="BM767" s="77" t="s">
        <v>755</v>
      </c>
      <c r="BN767" s="78" t="s">
        <v>755</v>
      </c>
      <c r="BO767" s="77" t="s">
        <v>755</v>
      </c>
      <c r="BP767" s="78" t="s">
        <v>755</v>
      </c>
    </row>
    <row r="768" spans="1:68" x14ac:dyDescent="0.2">
      <c r="A768" s="20" t="s">
        <v>95</v>
      </c>
      <c r="B768" s="20" t="s">
        <v>1008</v>
      </c>
      <c r="C768" s="20" t="s">
        <v>852</v>
      </c>
      <c r="D768" s="20" t="s">
        <v>1</v>
      </c>
      <c r="E768" s="20" t="s">
        <v>265</v>
      </c>
      <c r="G768" s="20" t="s">
        <v>2442</v>
      </c>
      <c r="I768" s="19">
        <f t="shared" si="103"/>
        <v>33</v>
      </c>
      <c r="J768" s="20" t="s">
        <v>755</v>
      </c>
      <c r="K768" s="20" t="s">
        <v>2211</v>
      </c>
      <c r="L768" s="95" t="str">
        <f>IF(M768&lt;&gt;"",IF(NOT(ISNA(INDEX(cc!B:B,MATCH(M768,cc!A:A,0)))),INDEX(cc!B:B,MATCH(M768,cc!A:A,0)),"0"),"")</f>
        <v>default</v>
      </c>
      <c r="M768" s="97" t="s">
        <v>13</v>
      </c>
      <c r="N768" s="28" t="str">
        <f t="shared" si="110"/>
        <v xml:space="preserve"> TARGET</v>
      </c>
      <c r="O768" s="19" t="str">
        <f t="shared" si="104"/>
        <v>CARE_NEW (N, TA_NARRATIVE) TARGET: Received CD4, VL or Assessment</v>
      </c>
      <c r="P768" s="19" t="str">
        <f t="shared" si="105"/>
        <v>CARE_NEW (N, TA_NARRATIVE) TARGET: Received CD4, VL or Assessment</v>
      </c>
      <c r="Q768" s="19" t="str">
        <f t="shared" si="111"/>
        <v>CARE_NEW (N, TA_NARRATIVE) TARGET</v>
      </c>
      <c r="R768" s="19" t="str">
        <f t="shared" si="106"/>
        <v>CARE_NEW_N_TA_NARRATIVE_TARGET</v>
      </c>
      <c r="S768" s="19" t="str">
        <f t="shared" si="107"/>
        <v>CARE_NEW_N_TA_NARRATIVE_TARGET</v>
      </c>
      <c r="T768" s="19" t="b">
        <f>NOT(ISNA(VLOOKUP(B768,dbcodes!A:B,2,FALSE)))</f>
        <v>1</v>
      </c>
      <c r="U768" s="19" t="str">
        <f>IF(ISNA(VLOOKUP(B768,dbcodes!A:B,2,FALSE)),des!R2835,VLOOKUP(B768,dbcodes!A:B,2,FALSE))</f>
        <v>CARE_NEW_N_TA_NARRATIVE_TARGET</v>
      </c>
      <c r="V768" s="20" t="s">
        <v>2313</v>
      </c>
      <c r="W768" s="107">
        <f>IF(ISNA(VLOOKUP(C768,descriptions!A:B,2,FALSE)),des!V53,IF(G768=" TARGET","Target ","")&amp;VLOOKUP(C768,descriptions!A:B,2,FALSE))</f>
        <v>0</v>
      </c>
      <c r="X768" s="20" t="s">
        <v>9</v>
      </c>
      <c r="Y768" s="20" t="s">
        <v>831</v>
      </c>
      <c r="Z768" s="20" t="s">
        <v>836</v>
      </c>
      <c r="AA768" s="20" t="s">
        <v>4121</v>
      </c>
      <c r="AB768" s="20" t="s">
        <v>755</v>
      </c>
      <c r="AC768" s="19" t="str">
        <f>IF(AB768&lt;&gt;"",IF(NOT(ISNA(INDEX(os!A:A,MATCH(AB768,os!B:B,0)))),INDEX(os!A:A,MATCH(AB768,os!B:B,0)),"0"),"")</f>
        <v/>
      </c>
      <c r="AD768" s="20" t="s">
        <v>830</v>
      </c>
      <c r="AH768" s="93" t="str">
        <f>IF(NOT(ISNA(VLOOKUP(B:B,ResultsTargets!A:A,1,0))),"TRUE","")</f>
        <v/>
      </c>
      <c r="AI768" s="19" t="str">
        <f>IF(ISNA(VLOOKUP(C768,dim_techarea!A:B,2,FALSE)),"",VLOOKUP(C768,dim_techarea!A:B,2,FALSE))</f>
        <v>CARE_NEW</v>
      </c>
      <c r="AJ768" s="19" t="str">
        <f>IF(ISNA(VLOOKUP(AI768,dim_techarea!B:C,2,FALSE)),"",VLOOKUP(AI768,dim_techarea!B:C,2,FALSE))</f>
        <v>BhWBnqFdIrw</v>
      </c>
      <c r="AK768" s="19" t="str">
        <f>IF(ISNA(VLOOKUP(TRIM(G768),dim_targetsresults!A:B,2,FALSE)),"",VLOOKUP(TRIM(G768),dim_targetsresults!A:C,2,FALSE))</f>
        <v>MER Targets</v>
      </c>
      <c r="AL768" s="19" t="str">
        <f>IF(ISNA(VLOOKUP(AK768,dim_targetsresults!B:C,2,FALSE)),"",VLOOKUP(AK768,dim_targetsresults!B:C,2,FALSE))</f>
        <v>W8imnja2Owd</v>
      </c>
      <c r="AM768" s="19" t="str">
        <f>IF(ISNA(VLOOKUP(TRIM(D768),dim_numeratordenominator!A:B,2,FALSE)),"",VLOOKUP(TRIM(D768),dim_numeratordenominator!A:C,2,FALSE))</f>
        <v>Numerator</v>
      </c>
      <c r="AN768" s="19" t="str">
        <f>IF(ISNA(VLOOKUP(AM768,dim_numeratordenominator!B:C,2,FALSE)),"",VLOOKUP(AM768,dim_numeratordenominator!B:C,2,FALSE))</f>
        <v>Som9NRMQqV7</v>
      </c>
      <c r="AO768" s="19" t="str">
        <f>IF(ISNA(VLOOKUP(TRIM(E768),dim_supporttype!A:B,2,FALSE)),"",VLOOKUP(TRIM(E768),dim_supporttype!A:C,2,FALSE))</f>
        <v>TA Narratives</v>
      </c>
      <c r="AP768" s="19" t="str">
        <f>IF(ISNA(VLOOKUP(AO768,dim_supporttype!B:C,2,FALSE)),"",VLOOKUP(AO768,dim_supporttype!B:C,2,FALSE))</f>
        <v>aBZapfNWlIU</v>
      </c>
      <c r="AQ768" s="19" t="str">
        <f>IF(ISNA(VLOOKUP(TRIM(F768),dim_disaggs!A:B,2,FALSE)),"No Disagg",VLOOKUP(TRIM(F768),dim_disaggs!A:B,2,FALSE))</f>
        <v>No Disagg</v>
      </c>
      <c r="AR768" s="19" t="str">
        <f>IF(ISNA(VLOOKUP(AQ768,dim_disaggs!B:C,2,FALSE)),"",VLOOKUP(AQ768,dim_disaggs!B:C,2,FALSE))</f>
        <v>werJlVT6sf3</v>
      </c>
      <c r="AU768" s="72" t="s">
        <v>755</v>
      </c>
      <c r="AV768" s="73" t="s">
        <v>755</v>
      </c>
      <c r="AW768" s="66" t="s">
        <v>755</v>
      </c>
      <c r="AX768" s="66" t="s">
        <v>755</v>
      </c>
      <c r="BA768" s="105" t="str">
        <f t="shared" si="108"/>
        <v/>
      </c>
      <c r="BB768" s="20" t="str">
        <f t="shared" si="109"/>
        <v/>
      </c>
      <c r="BE768" s="75" t="s">
        <v>755</v>
      </c>
      <c r="BF768" s="73" t="s">
        <v>755</v>
      </c>
      <c r="BG768" s="55" t="s">
        <v>755</v>
      </c>
      <c r="BH768" s="76" t="s">
        <v>755</v>
      </c>
      <c r="BI768" s="20" t="s">
        <v>755</v>
      </c>
      <c r="BJ768" s="20" t="s">
        <v>755</v>
      </c>
      <c r="BK768" s="55" t="s">
        <v>755</v>
      </c>
      <c r="BL768" s="71" t="s">
        <v>755</v>
      </c>
      <c r="BM768" s="77" t="s">
        <v>755</v>
      </c>
      <c r="BN768" s="78" t="s">
        <v>755</v>
      </c>
      <c r="BO768" s="77" t="s">
        <v>755</v>
      </c>
      <c r="BP768" s="78" t="s">
        <v>755</v>
      </c>
    </row>
    <row r="769" spans="1:68" x14ac:dyDescent="0.2">
      <c r="A769" s="20" t="s">
        <v>95</v>
      </c>
      <c r="B769" s="20" t="s">
        <v>1011</v>
      </c>
      <c r="C769" s="20" t="s">
        <v>854</v>
      </c>
      <c r="D769" s="20" t="s">
        <v>1</v>
      </c>
      <c r="E769" s="20" t="s">
        <v>264</v>
      </c>
      <c r="G769" s="20" t="s">
        <v>20086</v>
      </c>
      <c r="I769" s="19">
        <f t="shared" si="103"/>
        <v>28</v>
      </c>
      <c r="J769" s="20" t="s">
        <v>755</v>
      </c>
      <c r="K769" s="20" t="s">
        <v>2212</v>
      </c>
      <c r="L769" s="95" t="str">
        <f>IF(M769&lt;&gt;"",IF(NOT(ISNA(INDEX(cc!B:B,MATCH(M769,cc!A:A,0)))),INDEX(cc!B:B,MATCH(M769,cc!A:A,0)),"0"),"")</f>
        <v>default</v>
      </c>
      <c r="M769" s="97" t="s">
        <v>13</v>
      </c>
      <c r="N769" s="28" t="str">
        <f t="shared" si="110"/>
        <v/>
      </c>
      <c r="O769" s="19" t="str">
        <f t="shared" si="104"/>
        <v>CARE_SITE (N, DSD_NARRATIVE): 80% PLHIV Received Services</v>
      </c>
      <c r="P769" s="19" t="str">
        <f t="shared" si="105"/>
        <v>CARE_SITE (N, DSD_NARRATIVE): 80% PLHIV Received Services</v>
      </c>
      <c r="Q769" s="19" t="str">
        <f t="shared" si="111"/>
        <v>CARE_SITE (N, DSD_NARRATIVE)</v>
      </c>
      <c r="R769" s="19" t="str">
        <f t="shared" si="106"/>
        <v>CARE_SITE_N_DSD_NARRATIVE</v>
      </c>
      <c r="S769" s="19" t="str">
        <f t="shared" si="107"/>
        <v>CARE_SITE_N_DSD_NARRATIVE_</v>
      </c>
      <c r="T769" s="19" t="b">
        <f>NOT(ISNA(VLOOKUP(B769,dbcodes!A:B,2,FALSE)))</f>
        <v>1</v>
      </c>
      <c r="U769" s="19" t="str">
        <f>IF(ISNA(VLOOKUP(B769,dbcodes!A:B,2,FALSE)),des!R2836,VLOOKUP(B769,dbcodes!A:B,2,FALSE))</f>
        <v>CARE_SITE_N_DSD_NARRATIVE</v>
      </c>
      <c r="V769" s="20" t="s">
        <v>2314</v>
      </c>
      <c r="W769" s="107">
        <f>IF(ISNA(VLOOKUP(C769,descriptions!A:B,2,FALSE)),des!V54,IF(G769=" TARGET","Target ","")&amp;VLOOKUP(C769,descriptions!A:B,2,FALSE))</f>
        <v>0</v>
      </c>
      <c r="X769" s="20" t="s">
        <v>9</v>
      </c>
      <c r="Y769" s="20" t="s">
        <v>831</v>
      </c>
      <c r="Z769" s="20" t="s">
        <v>836</v>
      </c>
      <c r="AA769" s="20" t="s">
        <v>4121</v>
      </c>
      <c r="AB769" s="20" t="s">
        <v>755</v>
      </c>
      <c r="AC769" s="19" t="str">
        <f>IF(AB769&lt;&gt;"",IF(NOT(ISNA(INDEX(os!A:A,MATCH(AB769,os!B:B,0)))),INDEX(os!A:A,MATCH(AB769,os!B:B,0)),"0"),"")</f>
        <v/>
      </c>
      <c r="AD769" s="20" t="s">
        <v>830</v>
      </c>
      <c r="AH769" s="93" t="str">
        <f>IF(NOT(ISNA(VLOOKUP(B:B,ResultsTargets!A:A,1,0))),"TRUE","")</f>
        <v/>
      </c>
      <c r="AI769" s="19" t="str">
        <f>IF(ISNA(VLOOKUP(C769,dim_techarea!A:B,2,FALSE)),"",VLOOKUP(C769,dim_techarea!A:B,2,FALSE))</f>
        <v>CARE_SITE</v>
      </c>
      <c r="AJ769" s="19" t="str">
        <f>IF(ISNA(VLOOKUP(AI769,dim_techarea!B:C,2,FALSE)),"",VLOOKUP(AI769,dim_techarea!B:C,2,FALSE))</f>
        <v>o5TdSLCgObf</v>
      </c>
      <c r="AK769" s="19" t="str">
        <f>IF(ISNA(VLOOKUP(TRIM(G769),dim_targetsresults!A:B,2,FALSE)),"",VLOOKUP(TRIM(G769),dim_targetsresults!A:C,2,FALSE))</f>
        <v>MER Results</v>
      </c>
      <c r="AL769" s="19" t="str">
        <f>IF(ISNA(VLOOKUP(AK769,dim_targetsresults!B:C,2,FALSE)),"",VLOOKUP(AK769,dim_targetsresults!B:C,2,FALSE))</f>
        <v>Jh0jDM5yQ2E</v>
      </c>
      <c r="AM769" s="19" t="str">
        <f>IF(ISNA(VLOOKUP(TRIM(D769),dim_numeratordenominator!A:B,2,FALSE)),"",VLOOKUP(TRIM(D769),dim_numeratordenominator!A:C,2,FALSE))</f>
        <v>Numerator</v>
      </c>
      <c r="AN769" s="19" t="str">
        <f>IF(ISNA(VLOOKUP(AM769,dim_numeratordenominator!B:C,2,FALSE)),"",VLOOKUP(AM769,dim_numeratordenominator!B:C,2,FALSE))</f>
        <v>Som9NRMQqV7</v>
      </c>
      <c r="AO769" s="19" t="str">
        <f>IF(ISNA(VLOOKUP(TRIM(E769),dim_supporttype!A:B,2,FALSE)),"",VLOOKUP(TRIM(E769),dim_supporttype!A:C,2,FALSE))</f>
        <v>DSD Narratives</v>
      </c>
      <c r="AP769" s="19" t="str">
        <f>IF(ISNA(VLOOKUP(AO769,dim_supporttype!B:C,2,FALSE)),"",VLOOKUP(AO769,dim_supporttype!B:C,2,FALSE))</f>
        <v>ySGf8v2q9Rm</v>
      </c>
      <c r="AQ769" s="19" t="str">
        <f>IF(ISNA(VLOOKUP(TRIM(F769),dim_disaggs!A:B,2,FALSE)),"No Disagg",VLOOKUP(TRIM(F769),dim_disaggs!A:B,2,FALSE))</f>
        <v>No Disagg</v>
      </c>
      <c r="AR769" s="19" t="str">
        <f>IF(ISNA(VLOOKUP(AQ769,dim_disaggs!B:C,2,FALSE)),"",VLOOKUP(AQ769,dim_disaggs!B:C,2,FALSE))</f>
        <v>werJlVT6sf3</v>
      </c>
      <c r="AU769" s="72" t="s">
        <v>755</v>
      </c>
      <c r="AV769" s="73" t="s">
        <v>755</v>
      </c>
      <c r="AW769" s="66" t="s">
        <v>755</v>
      </c>
      <c r="AX769" s="66" t="s">
        <v>755</v>
      </c>
      <c r="BA769" s="105" t="str">
        <f t="shared" si="108"/>
        <v/>
      </c>
      <c r="BB769" s="20" t="str">
        <f t="shared" si="109"/>
        <v/>
      </c>
      <c r="BE769" s="75" t="s">
        <v>755</v>
      </c>
      <c r="BF769" s="73" t="s">
        <v>755</v>
      </c>
      <c r="BG769" s="55" t="s">
        <v>755</v>
      </c>
      <c r="BH769" s="76" t="s">
        <v>755</v>
      </c>
      <c r="BI769" s="20" t="s">
        <v>755</v>
      </c>
      <c r="BJ769" s="20" t="s">
        <v>755</v>
      </c>
      <c r="BK769" s="55" t="s">
        <v>755</v>
      </c>
      <c r="BL769" s="71" t="s">
        <v>755</v>
      </c>
      <c r="BM769" s="77" t="s">
        <v>755</v>
      </c>
      <c r="BN769" s="78" t="s">
        <v>755</v>
      </c>
      <c r="BO769" s="77" t="s">
        <v>755</v>
      </c>
      <c r="BP769" s="78" t="s">
        <v>755</v>
      </c>
    </row>
    <row r="770" spans="1:68" x14ac:dyDescent="0.2">
      <c r="A770" s="20" t="s">
        <v>95</v>
      </c>
      <c r="B770" s="20" t="s">
        <v>1013</v>
      </c>
      <c r="C770" s="20" t="s">
        <v>854</v>
      </c>
      <c r="D770" s="20" t="s">
        <v>1</v>
      </c>
      <c r="E770" s="20" t="s">
        <v>265</v>
      </c>
      <c r="G770" s="20" t="s">
        <v>20086</v>
      </c>
      <c r="I770" s="19">
        <f t="shared" ref="I770:I833" si="112">LEN(Q770)</f>
        <v>27</v>
      </c>
      <c r="J770" s="20" t="s">
        <v>755</v>
      </c>
      <c r="K770" s="20" t="s">
        <v>2212</v>
      </c>
      <c r="L770" s="95" t="str">
        <f>IF(M770&lt;&gt;"",IF(NOT(ISNA(INDEX(cc!B:B,MATCH(M770,cc!A:A,0)))),INDEX(cc!B:B,MATCH(M770,cc!A:A,0)),"0"),"")</f>
        <v>default</v>
      </c>
      <c r="M770" s="97" t="s">
        <v>13</v>
      </c>
      <c r="N770" s="28" t="str">
        <f t="shared" si="110"/>
        <v/>
      </c>
      <c r="O770" s="19" t="str">
        <f t="shared" ref="O770:O833" si="113">CONCATENATE(C770, " (",_xlfn.TEXTJOIN(", ",TRUE,D770,E770,F770),")",N770,J770,": ",K770)</f>
        <v>CARE_SITE (N, TA_NARRATIVE): 80% PLHIV Received Services</v>
      </c>
      <c r="P770" s="19" t="str">
        <f t="shared" ref="P770:P833" si="114">IF(RIGHT(O770,1)=":",LEFT(O770,LEN(O770)-1),O770)</f>
        <v>CARE_SITE (N, TA_NARRATIVE): 80% PLHIV Received Services</v>
      </c>
      <c r="Q770" s="19" t="str">
        <f t="shared" si="111"/>
        <v>CARE_SITE (N, TA_NARRATIVE)</v>
      </c>
      <c r="R770" s="19" t="str">
        <f t="shared" ref="R770:R833" si="115">IF(RIGHT(S770,1)="_",LEFT(S770,LEN(S770)-1),S770)</f>
        <v>CARE_SITE_N_TA_NARRATIVE</v>
      </c>
      <c r="S770" s="19" t="str">
        <f t="shared" ref="S770:S833" si="116">SUBSTITUTE(SUBSTITUTE(SUBSTITUTE(SUBSTITUTE(SUBSTITUTE(SUBSTITUTE(SUBSTITUTE(SUBSTITUTE(SUBSTITUTE(Q770,"&amp;","and"),"&lt;","lt"),"&gt;","gt"),"(","_"),")","_"),"/","_")," ","_"),",","_"),"__","_")</f>
        <v>CARE_SITE_N_TA_NARRATIVE_</v>
      </c>
      <c r="T770" s="19" t="b">
        <f>NOT(ISNA(VLOOKUP(B770,dbcodes!A:B,2,FALSE)))</f>
        <v>1</v>
      </c>
      <c r="U770" s="19" t="str">
        <f>IF(ISNA(VLOOKUP(B770,dbcodes!A:B,2,FALSE)),des!R2837,VLOOKUP(B770,dbcodes!A:B,2,FALSE))</f>
        <v>CARE_SITE_N_TA_NARRATIVE</v>
      </c>
      <c r="V770" s="20" t="s">
        <v>2314</v>
      </c>
      <c r="W770" s="107">
        <f>IF(ISNA(VLOOKUP(C770,descriptions!A:B,2,FALSE)),des!V55,IF(G770=" TARGET","Target ","")&amp;VLOOKUP(C770,descriptions!A:B,2,FALSE))</f>
        <v>0</v>
      </c>
      <c r="X770" s="20" t="s">
        <v>9</v>
      </c>
      <c r="Y770" s="20" t="s">
        <v>831</v>
      </c>
      <c r="Z770" s="20" t="s">
        <v>836</v>
      </c>
      <c r="AA770" s="20" t="s">
        <v>4121</v>
      </c>
      <c r="AB770" s="20" t="s">
        <v>755</v>
      </c>
      <c r="AC770" s="19" t="str">
        <f>IF(AB770&lt;&gt;"",IF(NOT(ISNA(INDEX(os!A:A,MATCH(AB770,os!B:B,0)))),INDEX(os!A:A,MATCH(AB770,os!B:B,0)),"0"),"")</f>
        <v/>
      </c>
      <c r="AD770" s="20" t="s">
        <v>830</v>
      </c>
      <c r="AH770" s="93" t="str">
        <f>IF(NOT(ISNA(VLOOKUP(B:B,ResultsTargets!A:A,1,0))),"TRUE","")</f>
        <v/>
      </c>
      <c r="AI770" s="19" t="str">
        <f>IF(ISNA(VLOOKUP(C770,dim_techarea!A:B,2,FALSE)),"",VLOOKUP(C770,dim_techarea!A:B,2,FALSE))</f>
        <v>CARE_SITE</v>
      </c>
      <c r="AJ770" s="19" t="str">
        <f>IF(ISNA(VLOOKUP(AI770,dim_techarea!B:C,2,FALSE)),"",VLOOKUP(AI770,dim_techarea!B:C,2,FALSE))</f>
        <v>o5TdSLCgObf</v>
      </c>
      <c r="AK770" s="19" t="str">
        <f>IF(ISNA(VLOOKUP(TRIM(G770),dim_targetsresults!A:B,2,FALSE)),"",VLOOKUP(TRIM(G770),dim_targetsresults!A:C,2,FALSE))</f>
        <v>MER Results</v>
      </c>
      <c r="AL770" s="19" t="str">
        <f>IF(ISNA(VLOOKUP(AK770,dim_targetsresults!B:C,2,FALSE)),"",VLOOKUP(AK770,dim_targetsresults!B:C,2,FALSE))</f>
        <v>Jh0jDM5yQ2E</v>
      </c>
      <c r="AM770" s="19" t="str">
        <f>IF(ISNA(VLOOKUP(TRIM(D770),dim_numeratordenominator!A:B,2,FALSE)),"",VLOOKUP(TRIM(D770),dim_numeratordenominator!A:C,2,FALSE))</f>
        <v>Numerator</v>
      </c>
      <c r="AN770" s="19" t="str">
        <f>IF(ISNA(VLOOKUP(AM770,dim_numeratordenominator!B:C,2,FALSE)),"",VLOOKUP(AM770,dim_numeratordenominator!B:C,2,FALSE))</f>
        <v>Som9NRMQqV7</v>
      </c>
      <c r="AO770" s="19" t="str">
        <f>IF(ISNA(VLOOKUP(TRIM(E770),dim_supporttype!A:B,2,FALSE)),"",VLOOKUP(TRIM(E770),dim_supporttype!A:C,2,FALSE))</f>
        <v>TA Narratives</v>
      </c>
      <c r="AP770" s="19" t="str">
        <f>IF(ISNA(VLOOKUP(AO770,dim_supporttype!B:C,2,FALSE)),"",VLOOKUP(AO770,dim_supporttype!B:C,2,FALSE))</f>
        <v>aBZapfNWlIU</v>
      </c>
      <c r="AQ770" s="19" t="str">
        <f>IF(ISNA(VLOOKUP(TRIM(F770),dim_disaggs!A:B,2,FALSE)),"No Disagg",VLOOKUP(TRIM(F770),dim_disaggs!A:B,2,FALSE))</f>
        <v>No Disagg</v>
      </c>
      <c r="AR770" s="19" t="str">
        <f>IF(ISNA(VLOOKUP(AQ770,dim_disaggs!B:C,2,FALSE)),"",VLOOKUP(AQ770,dim_disaggs!B:C,2,FALSE))</f>
        <v>werJlVT6sf3</v>
      </c>
      <c r="AU770" s="72" t="s">
        <v>755</v>
      </c>
      <c r="AV770" s="73" t="s">
        <v>755</v>
      </c>
      <c r="AW770" s="66" t="s">
        <v>755</v>
      </c>
      <c r="AX770" s="66" t="s">
        <v>755</v>
      </c>
      <c r="BA770" s="105" t="str">
        <f t="shared" ref="BA770:BA833" si="117">IF(OR(
IF(RIGHT(LEFT(BC770,11),1)="N",TRUE,FALSE),IF(RIGHT(LEFT(BE770,11),1)="N",TRUE,FALSE),IF(RIGHT(LEFT(BG770,11),1)="N",TRUE,FALSE),IF(RIGHT(LEFT(BI770,11),1)="N",TRUE,FALSE),IF(RIGHT(LEFT(BK770,11),1)="N",TRUE,FALSE),IF(RIGHT(LEFT(BM770,11),1)="N",TRUE,FALSE),IF(RIGHT(LEFT(BO770,11),1)="N",TRUE,FALSE)
),"Top Level Numerator",
IF(OR(
IF(RIGHT(LEFT(BC770,11),1)="D",TRUE,FALSE),IF(RIGHT(LEFT(BE770,11),1)="D",TRUE,FALSE),IF(RIGHT(LEFT(BG770,11),1)="D",TRUE,FALSE),IF(RIGHT(LEFT(BI770,11),1)="D",TRUE,FALSE),IF(RIGHT(LEFT(BK770,11),1)="D",TRUE,FALSE),IF(RIGHT(LEFT(BM770,11),1)="D",TRUE,FALSE),IF(RIGHT(LEFT(BO770,11),1)="D",TRUE,FALSE)
),"Top Level Denominator","")
)</f>
        <v/>
      </c>
      <c r="BB770" s="20" t="str">
        <f t="shared" ref="BB770:BB833" si="118">IF(OR(
IF(RIGHT(LEFT(BC770,11),1)="N",TRUE,FALSE),IF(RIGHT(LEFT(BE770,11),1)="N",TRUE,FALSE),IF(RIGHT(LEFT(BG770,11),1)="N",TRUE,FALSE),IF(RIGHT(LEFT(BI770,11),1)="N",TRUE,FALSE),IF(RIGHT(LEFT(BK770,11),1)="N",TRUE,FALSE),IF(RIGHT(LEFT(BM770,11),1)="N",TRUE,FALSE),IF(RIGHT(LEFT(BO770,11),1)="N",TRUE,FALSE)
),"PE5QVF0w4xj",
IF(OR(
IF(RIGHT(LEFT(BC770,11),1)="D",TRUE,FALSE),IF(RIGHT(LEFT(BE770,11),1)="D",TRUE,FALSE),IF(RIGHT(LEFT(BG770,11),1)="D",TRUE,FALSE),IF(RIGHT(LEFT(BI770,11),1)="D",TRUE,FALSE),IF(RIGHT(LEFT(BK770,11),1)="D",TRUE,FALSE),IF(RIGHT(LEFT(BM770,11),1)="D",TRUE,FALSE),IF(RIGHT(LEFT(BO770,11),1)="D",TRUE,FALSE)
),"Azqe383ljKu","")
)</f>
        <v/>
      </c>
      <c r="BE770" s="75" t="s">
        <v>755</v>
      </c>
      <c r="BF770" s="73" t="s">
        <v>755</v>
      </c>
      <c r="BG770" s="55" t="s">
        <v>755</v>
      </c>
      <c r="BH770" s="76" t="s">
        <v>755</v>
      </c>
      <c r="BI770" s="20" t="s">
        <v>755</v>
      </c>
      <c r="BJ770" s="20" t="s">
        <v>755</v>
      </c>
      <c r="BK770" s="55" t="s">
        <v>755</v>
      </c>
      <c r="BL770" s="71" t="s">
        <v>755</v>
      </c>
      <c r="BM770" s="77" t="s">
        <v>755</v>
      </c>
      <c r="BN770" s="78" t="s">
        <v>755</v>
      </c>
      <c r="BO770" s="77" t="s">
        <v>755</v>
      </c>
      <c r="BP770" s="78" t="s">
        <v>755</v>
      </c>
    </row>
    <row r="771" spans="1:68" x14ac:dyDescent="0.2">
      <c r="A771" s="20" t="s">
        <v>95</v>
      </c>
      <c r="B771" s="20" t="s">
        <v>1012</v>
      </c>
      <c r="C771" s="20" t="s">
        <v>854</v>
      </c>
      <c r="D771" s="20" t="s">
        <v>1</v>
      </c>
      <c r="E771" s="20" t="s">
        <v>264</v>
      </c>
      <c r="G771" s="20" t="s">
        <v>2442</v>
      </c>
      <c r="I771" s="19">
        <f t="shared" si="112"/>
        <v>35</v>
      </c>
      <c r="J771" s="20" t="s">
        <v>755</v>
      </c>
      <c r="K771" s="20" t="s">
        <v>2212</v>
      </c>
      <c r="L771" s="95" t="str">
        <f>IF(M771&lt;&gt;"",IF(NOT(ISNA(INDEX(cc!B:B,MATCH(M771,cc!A:A,0)))),INDEX(cc!B:B,MATCH(M771,cc!A:A,0)),"0"),"")</f>
        <v>default</v>
      </c>
      <c r="M771" s="97" t="s">
        <v>13</v>
      </c>
      <c r="N771" s="28" t="str">
        <f t="shared" si="110"/>
        <v xml:space="preserve"> TARGET</v>
      </c>
      <c r="O771" s="19" t="str">
        <f t="shared" si="113"/>
        <v>CARE_SITE (N, DSD_NARRATIVE) TARGET: 80% PLHIV Received Services</v>
      </c>
      <c r="P771" s="19" t="str">
        <f t="shared" si="114"/>
        <v>CARE_SITE (N, DSD_NARRATIVE) TARGET: 80% PLHIV Received Services</v>
      </c>
      <c r="Q771" s="19" t="str">
        <f t="shared" si="111"/>
        <v>CARE_SITE (N, DSD_NARRATIVE) TARGET</v>
      </c>
      <c r="R771" s="19" t="str">
        <f t="shared" si="115"/>
        <v>CARE_SITE_N_DSD_NARRATIVE_TARGET</v>
      </c>
      <c r="S771" s="19" t="str">
        <f t="shared" si="116"/>
        <v>CARE_SITE_N_DSD_NARRATIVE_TARGET</v>
      </c>
      <c r="T771" s="19" t="b">
        <f>NOT(ISNA(VLOOKUP(B771,dbcodes!A:B,2,FALSE)))</f>
        <v>1</v>
      </c>
      <c r="U771" s="19" t="str">
        <f>IF(ISNA(VLOOKUP(B771,dbcodes!A:B,2,FALSE)),des!R2838,VLOOKUP(B771,dbcodes!A:B,2,FALSE))</f>
        <v>CARE_SITE_N_DSD_NARRATIVE_TARGET</v>
      </c>
      <c r="V771" s="20" t="s">
        <v>2315</v>
      </c>
      <c r="W771" s="107">
        <f>IF(ISNA(VLOOKUP(C771,descriptions!A:B,2,FALSE)),des!V56,IF(G771=" TARGET","Target ","")&amp;VLOOKUP(C771,descriptions!A:B,2,FALSE))</f>
        <v>0</v>
      </c>
      <c r="X771" s="20" t="s">
        <v>9</v>
      </c>
      <c r="Y771" s="20" t="s">
        <v>831</v>
      </c>
      <c r="Z771" s="20" t="s">
        <v>836</v>
      </c>
      <c r="AA771" s="20" t="s">
        <v>4121</v>
      </c>
      <c r="AB771" s="20" t="s">
        <v>755</v>
      </c>
      <c r="AC771" s="19" t="str">
        <f>IF(AB771&lt;&gt;"",IF(NOT(ISNA(INDEX(os!A:A,MATCH(AB771,os!B:B,0)))),INDEX(os!A:A,MATCH(AB771,os!B:B,0)),"0"),"")</f>
        <v/>
      </c>
      <c r="AD771" s="20" t="s">
        <v>830</v>
      </c>
      <c r="AH771" s="93" t="str">
        <f>IF(NOT(ISNA(VLOOKUP(B:B,ResultsTargets!A:A,1,0))),"TRUE","")</f>
        <v/>
      </c>
      <c r="AI771" s="19" t="str">
        <f>IF(ISNA(VLOOKUP(C771,dim_techarea!A:B,2,FALSE)),"",VLOOKUP(C771,dim_techarea!A:B,2,FALSE))</f>
        <v>CARE_SITE</v>
      </c>
      <c r="AJ771" s="19" t="str">
        <f>IF(ISNA(VLOOKUP(AI771,dim_techarea!B:C,2,FALSE)),"",VLOOKUP(AI771,dim_techarea!B:C,2,FALSE))</f>
        <v>o5TdSLCgObf</v>
      </c>
      <c r="AK771" s="19" t="str">
        <f>IF(ISNA(VLOOKUP(TRIM(G771),dim_targetsresults!A:B,2,FALSE)),"",VLOOKUP(TRIM(G771),dim_targetsresults!A:C,2,FALSE))</f>
        <v>MER Targets</v>
      </c>
      <c r="AL771" s="19" t="str">
        <f>IF(ISNA(VLOOKUP(AK771,dim_targetsresults!B:C,2,FALSE)),"",VLOOKUP(AK771,dim_targetsresults!B:C,2,FALSE))</f>
        <v>W8imnja2Owd</v>
      </c>
      <c r="AM771" s="19" t="str">
        <f>IF(ISNA(VLOOKUP(TRIM(D771),dim_numeratordenominator!A:B,2,FALSE)),"",VLOOKUP(TRIM(D771),dim_numeratordenominator!A:C,2,FALSE))</f>
        <v>Numerator</v>
      </c>
      <c r="AN771" s="19" t="str">
        <f>IF(ISNA(VLOOKUP(AM771,dim_numeratordenominator!B:C,2,FALSE)),"",VLOOKUP(AM771,dim_numeratordenominator!B:C,2,FALSE))</f>
        <v>Som9NRMQqV7</v>
      </c>
      <c r="AO771" s="19" t="str">
        <f>IF(ISNA(VLOOKUP(TRIM(E771),dim_supporttype!A:B,2,FALSE)),"",VLOOKUP(TRIM(E771),dim_supporttype!A:C,2,FALSE))</f>
        <v>DSD Narratives</v>
      </c>
      <c r="AP771" s="19" t="str">
        <f>IF(ISNA(VLOOKUP(AO771,dim_supporttype!B:C,2,FALSE)),"",VLOOKUP(AO771,dim_supporttype!B:C,2,FALSE))</f>
        <v>ySGf8v2q9Rm</v>
      </c>
      <c r="AQ771" s="19" t="str">
        <f>IF(ISNA(VLOOKUP(TRIM(F771),dim_disaggs!A:B,2,FALSE)),"No Disagg",VLOOKUP(TRIM(F771),dim_disaggs!A:B,2,FALSE))</f>
        <v>No Disagg</v>
      </c>
      <c r="AR771" s="19" t="str">
        <f>IF(ISNA(VLOOKUP(AQ771,dim_disaggs!B:C,2,FALSE)),"",VLOOKUP(AQ771,dim_disaggs!B:C,2,FALSE))</f>
        <v>werJlVT6sf3</v>
      </c>
      <c r="AU771" s="72" t="s">
        <v>755</v>
      </c>
      <c r="AV771" s="73" t="s">
        <v>755</v>
      </c>
      <c r="AW771" s="66" t="s">
        <v>755</v>
      </c>
      <c r="AX771" s="66" t="s">
        <v>755</v>
      </c>
      <c r="BA771" s="105" t="str">
        <f t="shared" si="117"/>
        <v/>
      </c>
      <c r="BB771" s="20" t="str">
        <f t="shared" si="118"/>
        <v/>
      </c>
      <c r="BE771" s="75" t="s">
        <v>755</v>
      </c>
      <c r="BF771" s="73" t="s">
        <v>755</v>
      </c>
      <c r="BG771" s="55" t="s">
        <v>755</v>
      </c>
      <c r="BH771" s="76" t="s">
        <v>755</v>
      </c>
      <c r="BI771" s="20" t="s">
        <v>755</v>
      </c>
      <c r="BJ771" s="20" t="s">
        <v>755</v>
      </c>
      <c r="BK771" s="55" t="s">
        <v>755</v>
      </c>
      <c r="BL771" s="71" t="s">
        <v>755</v>
      </c>
      <c r="BM771" s="77" t="s">
        <v>755</v>
      </c>
      <c r="BN771" s="78" t="s">
        <v>755</v>
      </c>
      <c r="BO771" s="77" t="s">
        <v>755</v>
      </c>
      <c r="BP771" s="78" t="s">
        <v>755</v>
      </c>
    </row>
    <row r="772" spans="1:68" x14ac:dyDescent="0.2">
      <c r="A772" s="20" t="s">
        <v>95</v>
      </c>
      <c r="B772" s="20" t="s">
        <v>1014</v>
      </c>
      <c r="C772" s="20" t="s">
        <v>854</v>
      </c>
      <c r="D772" s="20" t="s">
        <v>1</v>
      </c>
      <c r="E772" s="20" t="s">
        <v>265</v>
      </c>
      <c r="G772" s="20" t="s">
        <v>2442</v>
      </c>
      <c r="I772" s="19">
        <f t="shared" si="112"/>
        <v>34</v>
      </c>
      <c r="J772" s="20" t="s">
        <v>755</v>
      </c>
      <c r="K772" s="20" t="s">
        <v>2212</v>
      </c>
      <c r="L772" s="95" t="str">
        <f>IF(M772&lt;&gt;"",IF(NOT(ISNA(INDEX(cc!B:B,MATCH(M772,cc!A:A,0)))),INDEX(cc!B:B,MATCH(M772,cc!A:A,0)),"0"),"")</f>
        <v>default</v>
      </c>
      <c r="M772" s="97" t="s">
        <v>13</v>
      </c>
      <c r="N772" s="28" t="str">
        <f t="shared" si="110"/>
        <v xml:space="preserve"> TARGET</v>
      </c>
      <c r="O772" s="19" t="str">
        <f t="shared" si="113"/>
        <v>CARE_SITE (N, TA_NARRATIVE) TARGET: 80% PLHIV Received Services</v>
      </c>
      <c r="P772" s="19" t="str">
        <f t="shared" si="114"/>
        <v>CARE_SITE (N, TA_NARRATIVE) TARGET: 80% PLHIV Received Services</v>
      </c>
      <c r="Q772" s="19" t="str">
        <f t="shared" si="111"/>
        <v>CARE_SITE (N, TA_NARRATIVE) TARGET</v>
      </c>
      <c r="R772" s="19" t="str">
        <f t="shared" si="115"/>
        <v>CARE_SITE_N_TA_NARRATIVE_TARGET</v>
      </c>
      <c r="S772" s="19" t="str">
        <f t="shared" si="116"/>
        <v>CARE_SITE_N_TA_NARRATIVE_TARGET</v>
      </c>
      <c r="T772" s="19" t="b">
        <f>NOT(ISNA(VLOOKUP(B772,dbcodes!A:B,2,FALSE)))</f>
        <v>1</v>
      </c>
      <c r="U772" s="19" t="str">
        <f>IF(ISNA(VLOOKUP(B772,dbcodes!A:B,2,FALSE)),des!R2839,VLOOKUP(B772,dbcodes!A:B,2,FALSE))</f>
        <v>CARE_SITE_N_TA_NARRATIVE_TARGET</v>
      </c>
      <c r="V772" s="20" t="s">
        <v>2315</v>
      </c>
      <c r="W772" s="107">
        <f>IF(ISNA(VLOOKUP(C772,descriptions!A:B,2,FALSE)),des!V57,IF(G772=" TARGET","Target ","")&amp;VLOOKUP(C772,descriptions!A:B,2,FALSE))</f>
        <v>0</v>
      </c>
      <c r="X772" s="20" t="s">
        <v>9</v>
      </c>
      <c r="Y772" s="20" t="s">
        <v>831</v>
      </c>
      <c r="Z772" s="20" t="s">
        <v>836</v>
      </c>
      <c r="AA772" s="20" t="s">
        <v>4121</v>
      </c>
      <c r="AB772" s="20" t="s">
        <v>755</v>
      </c>
      <c r="AC772" s="19" t="str">
        <f>IF(AB772&lt;&gt;"",IF(NOT(ISNA(INDEX(os!A:A,MATCH(AB772,os!B:B,0)))),INDEX(os!A:A,MATCH(AB772,os!B:B,0)),"0"),"")</f>
        <v/>
      </c>
      <c r="AD772" s="20" t="s">
        <v>830</v>
      </c>
      <c r="AH772" s="93" t="str">
        <f>IF(NOT(ISNA(VLOOKUP(B:B,ResultsTargets!A:A,1,0))),"TRUE","")</f>
        <v/>
      </c>
      <c r="AI772" s="19" t="str">
        <f>IF(ISNA(VLOOKUP(C772,dim_techarea!A:B,2,FALSE)),"",VLOOKUP(C772,dim_techarea!A:B,2,FALSE))</f>
        <v>CARE_SITE</v>
      </c>
      <c r="AJ772" s="19" t="str">
        <f>IF(ISNA(VLOOKUP(AI772,dim_techarea!B:C,2,FALSE)),"",VLOOKUP(AI772,dim_techarea!B:C,2,FALSE))</f>
        <v>o5TdSLCgObf</v>
      </c>
      <c r="AK772" s="19" t="str">
        <f>IF(ISNA(VLOOKUP(TRIM(G772),dim_targetsresults!A:B,2,FALSE)),"",VLOOKUP(TRIM(G772),dim_targetsresults!A:C,2,FALSE))</f>
        <v>MER Targets</v>
      </c>
      <c r="AL772" s="19" t="str">
        <f>IF(ISNA(VLOOKUP(AK772,dim_targetsresults!B:C,2,FALSE)),"",VLOOKUP(AK772,dim_targetsresults!B:C,2,FALSE))</f>
        <v>W8imnja2Owd</v>
      </c>
      <c r="AM772" s="19" t="str">
        <f>IF(ISNA(VLOOKUP(TRIM(D772),dim_numeratordenominator!A:B,2,FALSE)),"",VLOOKUP(TRIM(D772),dim_numeratordenominator!A:C,2,FALSE))</f>
        <v>Numerator</v>
      </c>
      <c r="AN772" s="19" t="str">
        <f>IF(ISNA(VLOOKUP(AM772,dim_numeratordenominator!B:C,2,FALSE)),"",VLOOKUP(AM772,dim_numeratordenominator!B:C,2,FALSE))</f>
        <v>Som9NRMQqV7</v>
      </c>
      <c r="AO772" s="19" t="str">
        <f>IF(ISNA(VLOOKUP(TRIM(E772),dim_supporttype!A:B,2,FALSE)),"",VLOOKUP(TRIM(E772),dim_supporttype!A:C,2,FALSE))</f>
        <v>TA Narratives</v>
      </c>
      <c r="AP772" s="19" t="str">
        <f>IF(ISNA(VLOOKUP(AO772,dim_supporttype!B:C,2,FALSE)),"",VLOOKUP(AO772,dim_supporttype!B:C,2,FALSE))</f>
        <v>aBZapfNWlIU</v>
      </c>
      <c r="AQ772" s="19" t="str">
        <f>IF(ISNA(VLOOKUP(TRIM(F772),dim_disaggs!A:B,2,FALSE)),"No Disagg",VLOOKUP(TRIM(F772),dim_disaggs!A:B,2,FALSE))</f>
        <v>No Disagg</v>
      </c>
      <c r="AR772" s="19" t="str">
        <f>IF(ISNA(VLOOKUP(AQ772,dim_disaggs!B:C,2,FALSE)),"",VLOOKUP(AQ772,dim_disaggs!B:C,2,FALSE))</f>
        <v>werJlVT6sf3</v>
      </c>
      <c r="AU772" s="72" t="s">
        <v>755</v>
      </c>
      <c r="AV772" s="73" t="s">
        <v>755</v>
      </c>
      <c r="AW772" s="66" t="s">
        <v>755</v>
      </c>
      <c r="AX772" s="66" t="s">
        <v>755</v>
      </c>
      <c r="BA772" s="105" t="str">
        <f t="shared" si="117"/>
        <v/>
      </c>
      <c r="BB772" s="20" t="str">
        <f t="shared" si="118"/>
        <v/>
      </c>
      <c r="BE772" s="75" t="s">
        <v>755</v>
      </c>
      <c r="BF772" s="73" t="s">
        <v>755</v>
      </c>
      <c r="BG772" s="55" t="s">
        <v>755</v>
      </c>
      <c r="BH772" s="76" t="s">
        <v>755</v>
      </c>
      <c r="BI772" s="20" t="s">
        <v>755</v>
      </c>
      <c r="BJ772" s="20" t="s">
        <v>755</v>
      </c>
      <c r="BK772" s="55" t="s">
        <v>755</v>
      </c>
      <c r="BL772" s="71" t="s">
        <v>755</v>
      </c>
      <c r="BM772" s="77" t="s">
        <v>755</v>
      </c>
      <c r="BN772" s="78" t="s">
        <v>755</v>
      </c>
      <c r="BO772" s="77" t="s">
        <v>755</v>
      </c>
      <c r="BP772" s="78" t="s">
        <v>755</v>
      </c>
    </row>
    <row r="773" spans="1:68" x14ac:dyDescent="0.2">
      <c r="A773" s="20" t="s">
        <v>95</v>
      </c>
      <c r="B773" s="20" t="s">
        <v>1015</v>
      </c>
      <c r="C773" s="20" t="s">
        <v>2111</v>
      </c>
      <c r="D773" s="20" t="s">
        <v>1</v>
      </c>
      <c r="E773" s="20" t="s">
        <v>2139</v>
      </c>
      <c r="F773" s="20" t="s">
        <v>2145</v>
      </c>
      <c r="G773" s="20" t="s">
        <v>20086</v>
      </c>
      <c r="H773" s="20" t="s">
        <v>2145</v>
      </c>
      <c r="I773" s="19">
        <f t="shared" si="112"/>
        <v>34</v>
      </c>
      <c r="J773" s="20" t="s">
        <v>755</v>
      </c>
      <c r="K773" s="20" t="s">
        <v>2213</v>
      </c>
      <c r="L773" s="95" t="str">
        <f>IF(M773&lt;&gt;"",IF(NOT(ISNA(INDEX(cc!B:B,MATCH(M773,cc!A:A,0)))),INDEX(cc!B:B,MATCH(M773,cc!A:A,0)),"0"),"")</f>
        <v>Funding Source</v>
      </c>
      <c r="M773" s="97" t="s">
        <v>4067</v>
      </c>
      <c r="N773" s="28" t="str">
        <f t="shared" si="110"/>
        <v/>
      </c>
      <c r="O773" s="19" t="str">
        <f t="shared" si="113"/>
        <v>CO_FIN_NAT (N, NAT, FundingSource): HIV Spending</v>
      </c>
      <c r="P773" s="19" t="str">
        <f t="shared" si="114"/>
        <v>CO_FIN_NAT (N, NAT, FundingSource): HIV Spending</v>
      </c>
      <c r="Q773" s="19" t="str">
        <f t="shared" si="111"/>
        <v>CO_FIN_NAT (N, NAT, FundingSource)</v>
      </c>
      <c r="R773" s="19" t="str">
        <f t="shared" si="115"/>
        <v>CO_FIN_NAT_N_NAT_FundingSource</v>
      </c>
      <c r="S773" s="19" t="str">
        <f t="shared" si="116"/>
        <v>CO_FIN_NAT_N_NAT_FundingSource_</v>
      </c>
      <c r="T773" s="19" t="b">
        <f>NOT(ISNA(VLOOKUP(B773,dbcodes!A:B,2,FALSE)))</f>
        <v>1</v>
      </c>
      <c r="U773" s="19" t="str">
        <f>IF(ISNA(VLOOKUP(B773,dbcodes!A:B,2,FALSE)),des!R2840,VLOOKUP(B773,dbcodes!A:B,2,FALSE))</f>
        <v>CO_FIN_N_NAT_FundingSource</v>
      </c>
      <c r="V773" s="20" t="s">
        <v>2316</v>
      </c>
      <c r="W773" s="107">
        <f>IF(ISNA(VLOOKUP(C773,descriptions!A:B,2,FALSE)),des!V58,IF(G773=" TARGET","Target ","")&amp;VLOOKUP(C773,descriptions!A:B,2,FALSE))</f>
        <v>0</v>
      </c>
      <c r="X773" s="20" t="s">
        <v>4</v>
      </c>
      <c r="Y773" s="20" t="s">
        <v>831</v>
      </c>
      <c r="Z773" s="20" t="s">
        <v>836</v>
      </c>
      <c r="AA773" s="20" t="s">
        <v>102</v>
      </c>
      <c r="AB773" s="20" t="s">
        <v>755</v>
      </c>
      <c r="AC773" s="19" t="str">
        <f>IF(AB773&lt;&gt;"",IF(NOT(ISNA(INDEX(os!A:A,MATCH(AB773,os!B:B,0)))),INDEX(os!A:A,MATCH(AB773,os!B:B,0)),"0"),"")</f>
        <v/>
      </c>
      <c r="AD773" s="20" t="s">
        <v>830</v>
      </c>
      <c r="AH773" s="93" t="str">
        <f>IF(NOT(ISNA(VLOOKUP(B:B,ResultsTargets!A:A,1,0))),"TRUE","")</f>
        <v/>
      </c>
      <c r="AI773" s="19" t="str">
        <f>IF(ISNA(VLOOKUP(C773,dim_techarea!A:B,2,FALSE)),"",VLOOKUP(C773,dim_techarea!A:B,2,FALSE))</f>
        <v>CO_FIN_NAT</v>
      </c>
      <c r="AJ773" s="19" t="str">
        <f>IF(ISNA(VLOOKUP(AI773,dim_techarea!B:C,2,FALSE)),"",VLOOKUP(AI773,dim_techarea!B:C,2,FALSE))</f>
        <v>iqiLEniyJ5y</v>
      </c>
      <c r="AK773" s="19" t="str">
        <f>IF(ISNA(VLOOKUP(TRIM(G773),dim_targetsresults!A:B,2,FALSE)),"",VLOOKUP(TRIM(G773),dim_targetsresults!A:C,2,FALSE))</f>
        <v>MER Results</v>
      </c>
      <c r="AL773" s="19" t="str">
        <f>IF(ISNA(VLOOKUP(AK773,dim_targetsresults!B:C,2,FALSE)),"",VLOOKUP(AK773,dim_targetsresults!B:C,2,FALSE))</f>
        <v>Jh0jDM5yQ2E</v>
      </c>
      <c r="AM773" s="19" t="str">
        <f>IF(ISNA(VLOOKUP(TRIM(D773),dim_numeratordenominator!A:B,2,FALSE)),"",VLOOKUP(TRIM(D773),dim_numeratordenominator!A:C,2,FALSE))</f>
        <v>Numerator</v>
      </c>
      <c r="AN773" s="19" t="str">
        <f>IF(ISNA(VLOOKUP(AM773,dim_numeratordenominator!B:C,2,FALSE)),"",VLOOKUP(AM773,dim_numeratordenominator!B:C,2,FALSE))</f>
        <v>Som9NRMQqV7</v>
      </c>
      <c r="AO773" s="19" t="str">
        <f>IF(ISNA(VLOOKUP(TRIM(E773),dim_supporttype!A:B,2,FALSE)),"",VLOOKUP(TRIM(E773),dim_supporttype!A:C,2,FALSE))</f>
        <v>National</v>
      </c>
      <c r="AP773" s="19" t="str">
        <f>IF(ISNA(VLOOKUP(AO773,dim_supporttype!B:C,2,FALSE)),"",VLOOKUP(AO773,dim_supporttype!B:C,2,FALSE))</f>
        <v>ERT6F2mcduw</v>
      </c>
      <c r="AQ773" s="19" t="str">
        <f>IF(ISNA(VLOOKUP(TRIM(F773),dim_disaggs!A:B,2,FALSE)),"No Disagg",VLOOKUP(TRIM(F773),dim_disaggs!A:B,2,FALSE))</f>
        <v>FundingSource</v>
      </c>
      <c r="AR773" s="19" t="str">
        <f>IF(ISNA(VLOOKUP(AQ773,dim_disaggs!B:C,2,FALSE)),"",VLOOKUP(AQ773,dim_disaggs!B:C,2,FALSE))</f>
        <v>Za58Sd3CIiY</v>
      </c>
      <c r="AU773" s="72" t="s">
        <v>755</v>
      </c>
      <c r="AV773" s="73" t="s">
        <v>755</v>
      </c>
      <c r="AW773" s="66" t="s">
        <v>755</v>
      </c>
      <c r="AX773" s="66" t="s">
        <v>755</v>
      </c>
      <c r="BA773" s="105" t="str">
        <f t="shared" si="117"/>
        <v/>
      </c>
      <c r="BB773" s="20" t="str">
        <f t="shared" si="118"/>
        <v/>
      </c>
    </row>
    <row r="774" spans="1:68" x14ac:dyDescent="0.2">
      <c r="A774" s="20" t="s">
        <v>95</v>
      </c>
      <c r="B774" s="20" t="s">
        <v>1017</v>
      </c>
      <c r="C774" s="20" t="s">
        <v>2111</v>
      </c>
      <c r="D774" s="20" t="s">
        <v>1</v>
      </c>
      <c r="E774" s="20" t="s">
        <v>2139</v>
      </c>
      <c r="G774" s="20" t="s">
        <v>20086</v>
      </c>
      <c r="I774" s="19">
        <f t="shared" si="112"/>
        <v>19</v>
      </c>
      <c r="J774" s="20" t="s">
        <v>755</v>
      </c>
      <c r="K774" s="20" t="s">
        <v>2213</v>
      </c>
      <c r="L774" s="95" t="str">
        <f>IF(M774&lt;&gt;"",IF(NOT(ISNA(INDEX(cc!B:B,MATCH(M774,cc!A:A,0)))),INDEX(cc!B:B,MATCH(M774,cc!A:A,0)),"0"),"")</f>
        <v>default</v>
      </c>
      <c r="M774" s="97" t="s">
        <v>13</v>
      </c>
      <c r="N774" s="28" t="str">
        <f t="shared" si="110"/>
        <v/>
      </c>
      <c r="O774" s="19" t="str">
        <f t="shared" si="113"/>
        <v>CO_FIN_NAT (N, NAT): HIV Spending</v>
      </c>
      <c r="P774" s="19" t="str">
        <f t="shared" si="114"/>
        <v>CO_FIN_NAT (N, NAT): HIV Spending</v>
      </c>
      <c r="Q774" s="19" t="str">
        <f t="shared" si="111"/>
        <v>CO_FIN_NAT (N, NAT)</v>
      </c>
      <c r="R774" s="19" t="str">
        <f t="shared" si="115"/>
        <v>CO_FIN_NAT_N_NAT</v>
      </c>
      <c r="S774" s="19" t="str">
        <f t="shared" si="116"/>
        <v>CO_FIN_NAT_N_NAT_</v>
      </c>
      <c r="T774" s="19" t="b">
        <f>NOT(ISNA(VLOOKUP(B774,dbcodes!A:B,2,FALSE)))</f>
        <v>1</v>
      </c>
      <c r="U774" s="19" t="str">
        <f>IF(ISNA(VLOOKUP(B774,dbcodes!A:B,2,FALSE)),des!R2841,VLOOKUP(B774,dbcodes!A:B,2,FALSE))</f>
        <v>CO_FIN_N_NAT</v>
      </c>
      <c r="V774" s="20" t="s">
        <v>2316</v>
      </c>
      <c r="W774" s="107">
        <f>IF(ISNA(VLOOKUP(C774,descriptions!A:B,2,FALSE)),des!V59,IF(G774=" TARGET","Target ","")&amp;VLOOKUP(C774,descriptions!A:B,2,FALSE))</f>
        <v>0</v>
      </c>
      <c r="X774" s="20" t="s">
        <v>4</v>
      </c>
      <c r="Y774" s="20" t="s">
        <v>831</v>
      </c>
      <c r="Z774" s="20" t="s">
        <v>836</v>
      </c>
      <c r="AA774" s="20" t="s">
        <v>102</v>
      </c>
      <c r="AB774" s="20" t="s">
        <v>755</v>
      </c>
      <c r="AC774" s="19" t="str">
        <f>IF(AB774&lt;&gt;"",IF(NOT(ISNA(INDEX(os!A:A,MATCH(AB774,os!B:B,0)))),INDEX(os!A:A,MATCH(AB774,os!B:B,0)),"0"),"")</f>
        <v/>
      </c>
      <c r="AD774" s="20" t="s">
        <v>830</v>
      </c>
      <c r="AH774" s="93" t="str">
        <f>IF(NOT(ISNA(VLOOKUP(B:B,ResultsTargets!A:A,1,0))),"TRUE","")</f>
        <v/>
      </c>
      <c r="AI774" s="19" t="str">
        <f>IF(ISNA(VLOOKUP(C774,dim_techarea!A:B,2,FALSE)),"",VLOOKUP(C774,dim_techarea!A:B,2,FALSE))</f>
        <v>CO_FIN_NAT</v>
      </c>
      <c r="AJ774" s="19" t="str">
        <f>IF(ISNA(VLOOKUP(AI774,dim_techarea!B:C,2,FALSE)),"",VLOOKUP(AI774,dim_techarea!B:C,2,FALSE))</f>
        <v>iqiLEniyJ5y</v>
      </c>
      <c r="AK774" s="19" t="str">
        <f>IF(ISNA(VLOOKUP(TRIM(G774),dim_targetsresults!A:B,2,FALSE)),"",VLOOKUP(TRIM(G774),dim_targetsresults!A:C,2,FALSE))</f>
        <v>MER Results</v>
      </c>
      <c r="AL774" s="19" t="str">
        <f>IF(ISNA(VLOOKUP(AK774,dim_targetsresults!B:C,2,FALSE)),"",VLOOKUP(AK774,dim_targetsresults!B:C,2,FALSE))</f>
        <v>Jh0jDM5yQ2E</v>
      </c>
      <c r="AM774" s="19" t="str">
        <f>IF(ISNA(VLOOKUP(TRIM(D774),dim_numeratordenominator!A:B,2,FALSE)),"",VLOOKUP(TRIM(D774),dim_numeratordenominator!A:C,2,FALSE))</f>
        <v>Numerator</v>
      </c>
      <c r="AN774" s="19" t="str">
        <f>IF(ISNA(VLOOKUP(AM774,dim_numeratordenominator!B:C,2,FALSE)),"",VLOOKUP(AM774,dim_numeratordenominator!B:C,2,FALSE))</f>
        <v>Som9NRMQqV7</v>
      </c>
      <c r="AO774" s="19" t="str">
        <f>IF(ISNA(VLOOKUP(TRIM(E774),dim_supporttype!A:B,2,FALSE)),"",VLOOKUP(TRIM(E774),dim_supporttype!A:C,2,FALSE))</f>
        <v>National</v>
      </c>
      <c r="AP774" s="19" t="str">
        <f>IF(ISNA(VLOOKUP(AO774,dim_supporttype!B:C,2,FALSE)),"",VLOOKUP(AO774,dim_supporttype!B:C,2,FALSE))</f>
        <v>ERT6F2mcduw</v>
      </c>
      <c r="AQ774" s="19" t="str">
        <f>IF(ISNA(VLOOKUP(TRIM(F774),dim_disaggs!A:B,2,FALSE)),"No Disagg",VLOOKUP(TRIM(F774),dim_disaggs!A:B,2,FALSE))</f>
        <v>No Disagg</v>
      </c>
      <c r="AR774" s="19" t="str">
        <f>IF(ISNA(VLOOKUP(AQ774,dim_disaggs!B:C,2,FALSE)),"",VLOOKUP(AQ774,dim_disaggs!B:C,2,FALSE))</f>
        <v>werJlVT6sf3</v>
      </c>
      <c r="AU774" s="72" t="s">
        <v>755</v>
      </c>
      <c r="AV774" s="73" t="s">
        <v>755</v>
      </c>
      <c r="AW774" s="66" t="s">
        <v>755</v>
      </c>
      <c r="AX774" s="66" t="s">
        <v>755</v>
      </c>
      <c r="BA774" s="105" t="str">
        <f t="shared" si="117"/>
        <v/>
      </c>
      <c r="BB774" s="20" t="str">
        <f t="shared" si="118"/>
        <v/>
      </c>
    </row>
    <row r="775" spans="1:68" x14ac:dyDescent="0.2">
      <c r="A775" s="20" t="s">
        <v>95</v>
      </c>
      <c r="B775" s="20" t="s">
        <v>1018</v>
      </c>
      <c r="C775" s="20" t="s">
        <v>2111</v>
      </c>
      <c r="D775" s="20" t="s">
        <v>1</v>
      </c>
      <c r="E775" s="20" t="s">
        <v>2140</v>
      </c>
      <c r="G775" s="20" t="s">
        <v>20086</v>
      </c>
      <c r="I775" s="19">
        <f t="shared" si="112"/>
        <v>33</v>
      </c>
      <c r="J775" s="20" t="s">
        <v>755</v>
      </c>
      <c r="K775" s="20" t="s">
        <v>2213</v>
      </c>
      <c r="L775" s="95" t="str">
        <f>IF(M775&lt;&gt;"",IF(NOT(ISNA(INDEX(cc!B:B,MATCH(M775,cc!A:A,0)))),INDEX(cc!B:B,MATCH(M775,cc!A:A,0)),"0"),"")</f>
        <v>default</v>
      </c>
      <c r="M775" s="97" t="s">
        <v>13</v>
      </c>
      <c r="N775" s="28" t="str">
        <f t="shared" si="110"/>
        <v/>
      </c>
      <c r="O775" s="19" t="str">
        <f t="shared" si="113"/>
        <v>CO_FIN_NAT (N, NAT_JUSTIFICATION): HIV Spending</v>
      </c>
      <c r="P775" s="19" t="str">
        <f t="shared" si="114"/>
        <v>CO_FIN_NAT (N, NAT_JUSTIFICATION): HIV Spending</v>
      </c>
      <c r="Q775" s="19" t="str">
        <f t="shared" si="111"/>
        <v>CO_FIN_NAT (N, NAT_JUSTIFICATION)</v>
      </c>
      <c r="R775" s="19" t="str">
        <f t="shared" si="115"/>
        <v>CO_FIN_NAT_N_NAT_JUSTIFICATION</v>
      </c>
      <c r="S775" s="19" t="str">
        <f t="shared" si="116"/>
        <v>CO_FIN_NAT_N_NAT_JUSTIFICATION_</v>
      </c>
      <c r="T775" s="19" t="b">
        <f>NOT(ISNA(VLOOKUP(B775,dbcodes!A:B,2,FALSE)))</f>
        <v>1</v>
      </c>
      <c r="U775" s="19" t="str">
        <f>IF(ISNA(VLOOKUP(B775,dbcodes!A:B,2,FALSE)),des!R2842,VLOOKUP(B775,dbcodes!A:B,2,FALSE))</f>
        <v>CO_FIN_N_NAT_JUSTIFICATION</v>
      </c>
      <c r="V775" s="20" t="s">
        <v>2316</v>
      </c>
      <c r="W775" s="107">
        <f>IF(ISNA(VLOOKUP(C775,descriptions!A:B,2,FALSE)),des!V60,IF(G775=" TARGET","Target ","")&amp;VLOOKUP(C775,descriptions!A:B,2,FALSE))</f>
        <v>0</v>
      </c>
      <c r="X775" s="20" t="s">
        <v>9</v>
      </c>
      <c r="Y775" s="20" t="s">
        <v>831</v>
      </c>
      <c r="Z775" s="20" t="s">
        <v>836</v>
      </c>
      <c r="AA775" s="20" t="s">
        <v>4121</v>
      </c>
      <c r="AB775" s="20" t="s">
        <v>755</v>
      </c>
      <c r="AC775" s="19" t="str">
        <f>IF(AB775&lt;&gt;"",IF(NOT(ISNA(INDEX(os!A:A,MATCH(AB775,os!B:B,0)))),INDEX(os!A:A,MATCH(AB775,os!B:B,0)),"0"),"")</f>
        <v/>
      </c>
      <c r="AD775" s="20" t="s">
        <v>830</v>
      </c>
      <c r="AH775" s="93" t="str">
        <f>IF(NOT(ISNA(VLOOKUP(B:B,ResultsTargets!A:A,1,0))),"TRUE","")</f>
        <v/>
      </c>
      <c r="AI775" s="19" t="str">
        <f>IF(ISNA(VLOOKUP(C775,dim_techarea!A:B,2,FALSE)),"",VLOOKUP(C775,dim_techarea!A:B,2,FALSE))</f>
        <v>CO_FIN_NAT</v>
      </c>
      <c r="AJ775" s="19" t="str">
        <f>IF(ISNA(VLOOKUP(AI775,dim_techarea!B:C,2,FALSE)),"",VLOOKUP(AI775,dim_techarea!B:C,2,FALSE))</f>
        <v>iqiLEniyJ5y</v>
      </c>
      <c r="AK775" s="19" t="str">
        <f>IF(ISNA(VLOOKUP(TRIM(G775),dim_targetsresults!A:B,2,FALSE)),"",VLOOKUP(TRIM(G775),dim_targetsresults!A:C,2,FALSE))</f>
        <v>MER Results</v>
      </c>
      <c r="AL775" s="19" t="str">
        <f>IF(ISNA(VLOOKUP(AK775,dim_targetsresults!B:C,2,FALSE)),"",VLOOKUP(AK775,dim_targetsresults!B:C,2,FALSE))</f>
        <v>Jh0jDM5yQ2E</v>
      </c>
      <c r="AM775" s="19" t="str">
        <f>IF(ISNA(VLOOKUP(TRIM(D775),dim_numeratordenominator!A:B,2,FALSE)),"",VLOOKUP(TRIM(D775),dim_numeratordenominator!A:C,2,FALSE))</f>
        <v>Numerator</v>
      </c>
      <c r="AN775" s="19" t="str">
        <f>IF(ISNA(VLOOKUP(AM775,dim_numeratordenominator!B:C,2,FALSE)),"",VLOOKUP(AM775,dim_numeratordenominator!B:C,2,FALSE))</f>
        <v>Som9NRMQqV7</v>
      </c>
      <c r="AO775" s="19" t="str">
        <f>IF(ISNA(VLOOKUP(TRIM(E775),dim_supporttype!A:B,2,FALSE)),"",VLOOKUP(TRIM(E775),dim_supporttype!A:C,2,FALSE))</f>
        <v>National</v>
      </c>
      <c r="AP775" s="19" t="str">
        <f>IF(ISNA(VLOOKUP(AO775,dim_supporttype!B:C,2,FALSE)),"",VLOOKUP(AO775,dim_supporttype!B:C,2,FALSE))</f>
        <v>ERT6F2mcduw</v>
      </c>
      <c r="AQ775" s="19" t="str">
        <f>IF(ISNA(VLOOKUP(TRIM(F775),dim_disaggs!A:B,2,FALSE)),"No Disagg",VLOOKUP(TRIM(F775),dim_disaggs!A:B,2,FALSE))</f>
        <v>No Disagg</v>
      </c>
      <c r="AR775" s="19" t="str">
        <f>IF(ISNA(VLOOKUP(AQ775,dim_disaggs!B:C,2,FALSE)),"",VLOOKUP(AQ775,dim_disaggs!B:C,2,FALSE))</f>
        <v>werJlVT6sf3</v>
      </c>
      <c r="AU775" s="72" t="s">
        <v>755</v>
      </c>
      <c r="AV775" s="73" t="s">
        <v>755</v>
      </c>
      <c r="AW775" s="66" t="s">
        <v>755</v>
      </c>
      <c r="AX775" s="66" t="s">
        <v>755</v>
      </c>
      <c r="BA775" s="105" t="str">
        <f t="shared" si="117"/>
        <v/>
      </c>
      <c r="BB775" s="20" t="str">
        <f t="shared" si="118"/>
        <v/>
      </c>
    </row>
    <row r="776" spans="1:68" x14ac:dyDescent="0.2">
      <c r="A776" s="20" t="s">
        <v>95</v>
      </c>
      <c r="B776" s="20" t="s">
        <v>1019</v>
      </c>
      <c r="C776" s="20" t="s">
        <v>2111</v>
      </c>
      <c r="D776" s="20" t="s">
        <v>1</v>
      </c>
      <c r="E776" s="20" t="s">
        <v>2141</v>
      </c>
      <c r="G776" s="20" t="s">
        <v>20086</v>
      </c>
      <c r="I776" s="19">
        <f t="shared" si="112"/>
        <v>26</v>
      </c>
      <c r="J776" s="20" t="s">
        <v>755</v>
      </c>
      <c r="K776" s="20" t="s">
        <v>2213</v>
      </c>
      <c r="L776" s="95" t="str">
        <f>IF(M776&lt;&gt;"",IF(NOT(ISNA(INDEX(cc!B:B,MATCH(M776,cc!A:A,0)))),INDEX(cc!B:B,MATCH(M776,cc!A:A,0)),"0"),"")</f>
        <v>default</v>
      </c>
      <c r="M776" s="97" t="s">
        <v>13</v>
      </c>
      <c r="N776" s="28" t="str">
        <f t="shared" si="110"/>
        <v/>
      </c>
      <c r="O776" s="19" t="str">
        <f t="shared" si="113"/>
        <v>CO_FIN_NAT (N, NAT_SOURCE): HIV Spending</v>
      </c>
      <c r="P776" s="19" t="str">
        <f t="shared" si="114"/>
        <v>CO_FIN_NAT (N, NAT_SOURCE): HIV Spending</v>
      </c>
      <c r="Q776" s="19" t="str">
        <f t="shared" si="111"/>
        <v>CO_FIN_NAT (N, NAT_SOURCE)</v>
      </c>
      <c r="R776" s="19" t="str">
        <f t="shared" si="115"/>
        <v>CO_FIN_NAT_N_NAT_SOURCE</v>
      </c>
      <c r="S776" s="19" t="str">
        <f t="shared" si="116"/>
        <v>CO_FIN_NAT_N_NAT_SOURCE_</v>
      </c>
      <c r="T776" s="19" t="b">
        <f>NOT(ISNA(VLOOKUP(B776,dbcodes!A:B,2,FALSE)))</f>
        <v>1</v>
      </c>
      <c r="U776" s="19" t="str">
        <f>IF(ISNA(VLOOKUP(B776,dbcodes!A:B,2,FALSE)),des!R2843,VLOOKUP(B776,dbcodes!A:B,2,FALSE))</f>
        <v>CO_FIN_N_NAT_SOURCE</v>
      </c>
      <c r="V776" s="20" t="s">
        <v>2316</v>
      </c>
      <c r="W776" s="107">
        <f>IF(ISNA(VLOOKUP(C776,descriptions!A:B,2,FALSE)),des!V61,IF(G776=" TARGET","Target ","")&amp;VLOOKUP(C776,descriptions!A:B,2,FALSE))</f>
        <v>0</v>
      </c>
      <c r="X776" s="20" t="s">
        <v>9</v>
      </c>
      <c r="Y776" s="20" t="s">
        <v>831</v>
      </c>
      <c r="Z776" s="20" t="s">
        <v>836</v>
      </c>
      <c r="AA776" s="20" t="s">
        <v>4121</v>
      </c>
      <c r="AB776" s="20" t="s">
        <v>755</v>
      </c>
      <c r="AC776" s="19" t="str">
        <f>IF(AB776&lt;&gt;"",IF(NOT(ISNA(INDEX(os!A:A,MATCH(AB776,os!B:B,0)))),INDEX(os!A:A,MATCH(AB776,os!B:B,0)),"0"),"")</f>
        <v/>
      </c>
      <c r="AD776" s="20" t="s">
        <v>830</v>
      </c>
      <c r="AH776" s="93" t="str">
        <f>IF(NOT(ISNA(VLOOKUP(B:B,ResultsTargets!A:A,1,0))),"TRUE","")</f>
        <v/>
      </c>
      <c r="AI776" s="19" t="str">
        <f>IF(ISNA(VLOOKUP(C776,dim_techarea!A:B,2,FALSE)),"",VLOOKUP(C776,dim_techarea!A:B,2,FALSE))</f>
        <v>CO_FIN_NAT</v>
      </c>
      <c r="AJ776" s="19" t="str">
        <f>IF(ISNA(VLOOKUP(AI776,dim_techarea!B:C,2,FALSE)),"",VLOOKUP(AI776,dim_techarea!B:C,2,FALSE))</f>
        <v>iqiLEniyJ5y</v>
      </c>
      <c r="AK776" s="19" t="str">
        <f>IF(ISNA(VLOOKUP(TRIM(G776),dim_targetsresults!A:B,2,FALSE)),"",VLOOKUP(TRIM(G776),dim_targetsresults!A:C,2,FALSE))</f>
        <v>MER Results</v>
      </c>
      <c r="AL776" s="19" t="str">
        <f>IF(ISNA(VLOOKUP(AK776,dim_targetsresults!B:C,2,FALSE)),"",VLOOKUP(AK776,dim_targetsresults!B:C,2,FALSE))</f>
        <v>Jh0jDM5yQ2E</v>
      </c>
      <c r="AM776" s="19" t="str">
        <f>IF(ISNA(VLOOKUP(TRIM(D776),dim_numeratordenominator!A:B,2,FALSE)),"",VLOOKUP(TRIM(D776),dim_numeratordenominator!A:C,2,FALSE))</f>
        <v>Numerator</v>
      </c>
      <c r="AN776" s="19" t="str">
        <f>IF(ISNA(VLOOKUP(AM776,dim_numeratordenominator!B:C,2,FALSE)),"",VLOOKUP(AM776,dim_numeratordenominator!B:C,2,FALSE))</f>
        <v>Som9NRMQqV7</v>
      </c>
      <c r="AO776" s="19" t="str">
        <f>IF(ISNA(VLOOKUP(TRIM(E776),dim_supporttype!A:B,2,FALSE)),"",VLOOKUP(TRIM(E776),dim_supporttype!A:C,2,FALSE))</f>
        <v>National</v>
      </c>
      <c r="AP776" s="19" t="str">
        <f>IF(ISNA(VLOOKUP(AO776,dim_supporttype!B:C,2,FALSE)),"",VLOOKUP(AO776,dim_supporttype!B:C,2,FALSE))</f>
        <v>ERT6F2mcduw</v>
      </c>
      <c r="AQ776" s="19" t="str">
        <f>IF(ISNA(VLOOKUP(TRIM(F776),dim_disaggs!A:B,2,FALSE)),"No Disagg",VLOOKUP(TRIM(F776),dim_disaggs!A:B,2,FALSE))</f>
        <v>No Disagg</v>
      </c>
      <c r="AR776" s="19" t="str">
        <f>IF(ISNA(VLOOKUP(AQ776,dim_disaggs!B:C,2,FALSE)),"",VLOOKUP(AQ776,dim_disaggs!B:C,2,FALSE))</f>
        <v>werJlVT6sf3</v>
      </c>
      <c r="AU776" s="72" t="s">
        <v>755</v>
      </c>
      <c r="AV776" s="73" t="s">
        <v>755</v>
      </c>
      <c r="AW776" s="66" t="s">
        <v>755</v>
      </c>
      <c r="AX776" s="66" t="s">
        <v>755</v>
      </c>
      <c r="BA776" s="105" t="str">
        <f t="shared" si="117"/>
        <v/>
      </c>
      <c r="BB776" s="20" t="str">
        <f t="shared" si="118"/>
        <v/>
      </c>
    </row>
    <row r="777" spans="1:68" x14ac:dyDescent="0.2">
      <c r="A777" s="20" t="s">
        <v>95</v>
      </c>
      <c r="B777" s="20" t="s">
        <v>1016</v>
      </c>
      <c r="C777" s="20" t="s">
        <v>2111</v>
      </c>
      <c r="D777" s="20" t="s">
        <v>1</v>
      </c>
      <c r="E777" s="20" t="s">
        <v>2139</v>
      </c>
      <c r="F777" s="20" t="s">
        <v>2145</v>
      </c>
      <c r="G777" s="20" t="s">
        <v>2442</v>
      </c>
      <c r="H777" s="20" t="s">
        <v>2145</v>
      </c>
      <c r="I777" s="19">
        <f t="shared" si="112"/>
        <v>41</v>
      </c>
      <c r="J777" s="20" t="s">
        <v>755</v>
      </c>
      <c r="K777" s="20" t="s">
        <v>2213</v>
      </c>
      <c r="L777" s="95" t="str">
        <f>IF(M777&lt;&gt;"",IF(NOT(ISNA(INDEX(cc!B:B,MATCH(M777,cc!A:A,0)))),INDEX(cc!B:B,MATCH(M777,cc!A:A,0)),"0"),"")</f>
        <v>Funding Source</v>
      </c>
      <c r="M777" s="97" t="s">
        <v>4067</v>
      </c>
      <c r="N777" s="28" t="str">
        <f t="shared" si="110"/>
        <v xml:space="preserve"> TARGET</v>
      </c>
      <c r="O777" s="19" t="str">
        <f t="shared" si="113"/>
        <v>CO_FIN_NAT (N, NAT, FundingSource) TARGET: HIV Spending</v>
      </c>
      <c r="P777" s="19" t="str">
        <f t="shared" si="114"/>
        <v>CO_FIN_NAT (N, NAT, FundingSource) TARGET: HIV Spending</v>
      </c>
      <c r="Q777" s="19" t="str">
        <f t="shared" si="111"/>
        <v>CO_FIN_NAT (N, NAT, FundingSource) TARGET</v>
      </c>
      <c r="R777" s="19" t="str">
        <f t="shared" si="115"/>
        <v>CO_FIN_NAT_N_NAT_FundingSource_TARGET</v>
      </c>
      <c r="S777" s="19" t="str">
        <f t="shared" si="116"/>
        <v>CO_FIN_NAT_N_NAT_FundingSource_TARGET</v>
      </c>
      <c r="T777" s="19" t="b">
        <f>NOT(ISNA(VLOOKUP(B777,dbcodes!A:B,2,FALSE)))</f>
        <v>1</v>
      </c>
      <c r="U777" s="19" t="str">
        <f>IF(ISNA(VLOOKUP(B777,dbcodes!A:B,2,FALSE)),des!R2844,VLOOKUP(B777,dbcodes!A:B,2,FALSE))</f>
        <v>CO_FIN_N_NAT_FundingSource_TARGET</v>
      </c>
      <c r="V777" s="20" t="s">
        <v>2317</v>
      </c>
      <c r="W777" s="107">
        <f>IF(ISNA(VLOOKUP(C777,descriptions!A:B,2,FALSE)),des!V62,IF(G777=" TARGET","Target ","")&amp;VLOOKUP(C777,descriptions!A:B,2,FALSE))</f>
        <v>0</v>
      </c>
      <c r="X777" s="20" t="s">
        <v>4</v>
      </c>
      <c r="Y777" s="20" t="s">
        <v>831</v>
      </c>
      <c r="Z777" s="20" t="s">
        <v>836</v>
      </c>
      <c r="AA777" s="20" t="s">
        <v>102</v>
      </c>
      <c r="AB777" s="20" t="s">
        <v>755</v>
      </c>
      <c r="AC777" s="19" t="str">
        <f>IF(AB777&lt;&gt;"",IF(NOT(ISNA(INDEX(os!A:A,MATCH(AB777,os!B:B,0)))),INDEX(os!A:A,MATCH(AB777,os!B:B,0)),"0"),"")</f>
        <v/>
      </c>
      <c r="AD777" s="20" t="s">
        <v>830</v>
      </c>
      <c r="AH777" s="93" t="str">
        <f>IF(NOT(ISNA(VLOOKUP(B:B,ResultsTargets!A:A,1,0))),"TRUE","")</f>
        <v/>
      </c>
      <c r="AI777" s="19" t="str">
        <f>IF(ISNA(VLOOKUP(C777,dim_techarea!A:B,2,FALSE)),"",VLOOKUP(C777,dim_techarea!A:B,2,FALSE))</f>
        <v>CO_FIN_NAT</v>
      </c>
      <c r="AJ777" s="19" t="str">
        <f>IF(ISNA(VLOOKUP(AI777,dim_techarea!B:C,2,FALSE)),"",VLOOKUP(AI777,dim_techarea!B:C,2,FALSE))</f>
        <v>iqiLEniyJ5y</v>
      </c>
      <c r="AK777" s="19" t="str">
        <f>IF(ISNA(VLOOKUP(TRIM(G777),dim_targetsresults!A:B,2,FALSE)),"",VLOOKUP(TRIM(G777),dim_targetsresults!A:C,2,FALSE))</f>
        <v>MER Targets</v>
      </c>
      <c r="AL777" s="19" t="str">
        <f>IF(ISNA(VLOOKUP(AK777,dim_targetsresults!B:C,2,FALSE)),"",VLOOKUP(AK777,dim_targetsresults!B:C,2,FALSE))</f>
        <v>W8imnja2Owd</v>
      </c>
      <c r="AM777" s="19" t="str">
        <f>IF(ISNA(VLOOKUP(TRIM(D777),dim_numeratordenominator!A:B,2,FALSE)),"",VLOOKUP(TRIM(D777),dim_numeratordenominator!A:C,2,FALSE))</f>
        <v>Numerator</v>
      </c>
      <c r="AN777" s="19" t="str">
        <f>IF(ISNA(VLOOKUP(AM777,dim_numeratordenominator!B:C,2,FALSE)),"",VLOOKUP(AM777,dim_numeratordenominator!B:C,2,FALSE))</f>
        <v>Som9NRMQqV7</v>
      </c>
      <c r="AO777" s="19" t="str">
        <f>IF(ISNA(VLOOKUP(TRIM(E777),dim_supporttype!A:B,2,FALSE)),"",VLOOKUP(TRIM(E777),dim_supporttype!A:C,2,FALSE))</f>
        <v>National</v>
      </c>
      <c r="AP777" s="19" t="str">
        <f>IF(ISNA(VLOOKUP(AO777,dim_supporttype!B:C,2,FALSE)),"",VLOOKUP(AO777,dim_supporttype!B:C,2,FALSE))</f>
        <v>ERT6F2mcduw</v>
      </c>
      <c r="AQ777" s="19" t="str">
        <f>IF(ISNA(VLOOKUP(TRIM(F777),dim_disaggs!A:B,2,FALSE)),"No Disagg",VLOOKUP(TRIM(F777),dim_disaggs!A:B,2,FALSE))</f>
        <v>FundingSource</v>
      </c>
      <c r="AR777" s="19" t="str">
        <f>IF(ISNA(VLOOKUP(AQ777,dim_disaggs!B:C,2,FALSE)),"",VLOOKUP(AQ777,dim_disaggs!B:C,2,FALSE))</f>
        <v>Za58Sd3CIiY</v>
      </c>
      <c r="AU777" s="72" t="s">
        <v>755</v>
      </c>
      <c r="AV777" s="73" t="s">
        <v>755</v>
      </c>
      <c r="AW777" s="66" t="s">
        <v>755</v>
      </c>
      <c r="AX777" s="66" t="s">
        <v>755</v>
      </c>
      <c r="BA777" s="105" t="str">
        <f t="shared" si="117"/>
        <v/>
      </c>
      <c r="BB777" s="20" t="str">
        <f t="shared" si="118"/>
        <v/>
      </c>
    </row>
    <row r="778" spans="1:68" x14ac:dyDescent="0.2">
      <c r="A778" s="20" t="s">
        <v>95</v>
      </c>
      <c r="B778" s="20" t="s">
        <v>1020</v>
      </c>
      <c r="C778" s="20" t="s">
        <v>2111</v>
      </c>
      <c r="D778" s="20" t="s">
        <v>1</v>
      </c>
      <c r="E778" s="20" t="s">
        <v>2139</v>
      </c>
      <c r="G778" s="20" t="s">
        <v>2442</v>
      </c>
      <c r="I778" s="19">
        <f t="shared" si="112"/>
        <v>26</v>
      </c>
      <c r="J778" s="20" t="s">
        <v>755</v>
      </c>
      <c r="K778" s="20" t="s">
        <v>2213</v>
      </c>
      <c r="L778" s="95" t="str">
        <f>IF(M778&lt;&gt;"",IF(NOT(ISNA(INDEX(cc!B:B,MATCH(M778,cc!A:A,0)))),INDEX(cc!B:B,MATCH(M778,cc!A:A,0)),"0"),"")</f>
        <v>default</v>
      </c>
      <c r="M778" s="97" t="s">
        <v>13</v>
      </c>
      <c r="N778" s="28" t="str">
        <f t="shared" si="110"/>
        <v xml:space="preserve"> TARGET</v>
      </c>
      <c r="O778" s="19" t="str">
        <f t="shared" si="113"/>
        <v>CO_FIN_NAT (N, NAT) TARGET: HIV Spending</v>
      </c>
      <c r="P778" s="19" t="str">
        <f t="shared" si="114"/>
        <v>CO_FIN_NAT (N, NAT) TARGET: HIV Spending</v>
      </c>
      <c r="Q778" s="19" t="str">
        <f t="shared" si="111"/>
        <v>CO_FIN_NAT (N, NAT) TARGET</v>
      </c>
      <c r="R778" s="19" t="str">
        <f t="shared" si="115"/>
        <v>CO_FIN_NAT_N_NAT_TARGET</v>
      </c>
      <c r="S778" s="19" t="str">
        <f t="shared" si="116"/>
        <v>CO_FIN_NAT_N_NAT_TARGET</v>
      </c>
      <c r="T778" s="19" t="b">
        <f>NOT(ISNA(VLOOKUP(B778,dbcodes!A:B,2,FALSE)))</f>
        <v>1</v>
      </c>
      <c r="U778" s="19" t="str">
        <f>IF(ISNA(VLOOKUP(B778,dbcodes!A:B,2,FALSE)),des!R2845,VLOOKUP(B778,dbcodes!A:B,2,FALSE))</f>
        <v>CO_FIN_N_NAT_TARGET</v>
      </c>
      <c r="V778" s="20" t="s">
        <v>2317</v>
      </c>
      <c r="W778" s="107">
        <f>IF(ISNA(VLOOKUP(C778,descriptions!A:B,2,FALSE)),des!V63,IF(G778=" TARGET","Target ","")&amp;VLOOKUP(C778,descriptions!A:B,2,FALSE))</f>
        <v>0</v>
      </c>
      <c r="X778" s="20" t="s">
        <v>4</v>
      </c>
      <c r="Y778" s="20" t="s">
        <v>831</v>
      </c>
      <c r="Z778" s="20" t="s">
        <v>836</v>
      </c>
      <c r="AA778" s="20" t="s">
        <v>102</v>
      </c>
      <c r="AB778" s="20" t="s">
        <v>755</v>
      </c>
      <c r="AC778" s="19" t="str">
        <f>IF(AB778&lt;&gt;"",IF(NOT(ISNA(INDEX(os!A:A,MATCH(AB778,os!B:B,0)))),INDEX(os!A:A,MATCH(AB778,os!B:B,0)),"0"),"")</f>
        <v/>
      </c>
      <c r="AD778" s="20" t="s">
        <v>830</v>
      </c>
      <c r="AH778" s="93" t="str">
        <f>IF(NOT(ISNA(VLOOKUP(B:B,ResultsTargets!A:A,1,0))),"TRUE","")</f>
        <v/>
      </c>
      <c r="AI778" s="19" t="str">
        <f>IF(ISNA(VLOOKUP(C778,dim_techarea!A:B,2,FALSE)),"",VLOOKUP(C778,dim_techarea!A:B,2,FALSE))</f>
        <v>CO_FIN_NAT</v>
      </c>
      <c r="AJ778" s="19" t="str">
        <f>IF(ISNA(VLOOKUP(AI778,dim_techarea!B:C,2,FALSE)),"",VLOOKUP(AI778,dim_techarea!B:C,2,FALSE))</f>
        <v>iqiLEniyJ5y</v>
      </c>
      <c r="AK778" s="19" t="str">
        <f>IF(ISNA(VLOOKUP(TRIM(G778),dim_targetsresults!A:B,2,FALSE)),"",VLOOKUP(TRIM(G778),dim_targetsresults!A:C,2,FALSE))</f>
        <v>MER Targets</v>
      </c>
      <c r="AL778" s="19" t="str">
        <f>IF(ISNA(VLOOKUP(AK778,dim_targetsresults!B:C,2,FALSE)),"",VLOOKUP(AK778,dim_targetsresults!B:C,2,FALSE))</f>
        <v>W8imnja2Owd</v>
      </c>
      <c r="AM778" s="19" t="str">
        <f>IF(ISNA(VLOOKUP(TRIM(D778),dim_numeratordenominator!A:B,2,FALSE)),"",VLOOKUP(TRIM(D778),dim_numeratordenominator!A:C,2,FALSE))</f>
        <v>Numerator</v>
      </c>
      <c r="AN778" s="19" t="str">
        <f>IF(ISNA(VLOOKUP(AM778,dim_numeratordenominator!B:C,2,FALSE)),"",VLOOKUP(AM778,dim_numeratordenominator!B:C,2,FALSE))</f>
        <v>Som9NRMQqV7</v>
      </c>
      <c r="AO778" s="19" t="str">
        <f>IF(ISNA(VLOOKUP(TRIM(E778),dim_supporttype!A:B,2,FALSE)),"",VLOOKUP(TRIM(E778),dim_supporttype!A:C,2,FALSE))</f>
        <v>National</v>
      </c>
      <c r="AP778" s="19" t="str">
        <f>IF(ISNA(VLOOKUP(AO778,dim_supporttype!B:C,2,FALSE)),"",VLOOKUP(AO778,dim_supporttype!B:C,2,FALSE))</f>
        <v>ERT6F2mcduw</v>
      </c>
      <c r="AQ778" s="19" t="str">
        <f>IF(ISNA(VLOOKUP(TRIM(F778),dim_disaggs!A:B,2,FALSE)),"No Disagg",VLOOKUP(TRIM(F778),dim_disaggs!A:B,2,FALSE))</f>
        <v>No Disagg</v>
      </c>
      <c r="AR778" s="19" t="str">
        <f>IF(ISNA(VLOOKUP(AQ778,dim_disaggs!B:C,2,FALSE)),"",VLOOKUP(AQ778,dim_disaggs!B:C,2,FALSE))</f>
        <v>werJlVT6sf3</v>
      </c>
      <c r="AU778" s="72" t="s">
        <v>755</v>
      </c>
      <c r="AV778" s="73" t="s">
        <v>755</v>
      </c>
      <c r="AW778" s="66" t="s">
        <v>755</v>
      </c>
      <c r="AX778" s="66" t="s">
        <v>755</v>
      </c>
      <c r="BA778" s="105" t="str">
        <f t="shared" si="117"/>
        <v/>
      </c>
      <c r="BB778" s="20" t="str">
        <f t="shared" si="118"/>
        <v/>
      </c>
    </row>
    <row r="779" spans="1:68" x14ac:dyDescent="0.2">
      <c r="A779" s="20" t="s">
        <v>95</v>
      </c>
      <c r="B779" s="20" t="s">
        <v>1021</v>
      </c>
      <c r="C779" s="20" t="s">
        <v>2112</v>
      </c>
      <c r="D779" s="20" t="s">
        <v>1</v>
      </c>
      <c r="E779" s="20" t="s">
        <v>2139</v>
      </c>
      <c r="F779" s="20" t="s">
        <v>2146</v>
      </c>
      <c r="G779" s="20" t="s">
        <v>20086</v>
      </c>
      <c r="H779" s="20" t="s">
        <v>2146</v>
      </c>
      <c r="I779" s="19">
        <f t="shared" si="112"/>
        <v>36</v>
      </c>
      <c r="J779" s="20" t="s">
        <v>755</v>
      </c>
      <c r="K779" s="20" t="s">
        <v>2214</v>
      </c>
      <c r="L779" s="95" t="str">
        <f>IF(M779&lt;&gt;"",IF(NOT(ISNA(INDEX(cc!B:B,MATCH(M779,cc!A:A,0)))),INDEX(cc!B:B,MATCH(M779,cc!A:A,0)),"0"),"")</f>
        <v>Component By Partner Type</v>
      </c>
      <c r="M779" s="97" t="s">
        <v>4051</v>
      </c>
      <c r="N779" s="28" t="str">
        <f t="shared" si="110"/>
        <v/>
      </c>
      <c r="O779" s="19" t="str">
        <f t="shared" si="113"/>
        <v>CO_SC_NAT (N, NAT, ComponentPartner): Supply Chain Funding</v>
      </c>
      <c r="P779" s="19" t="str">
        <f t="shared" si="114"/>
        <v>CO_SC_NAT (N, NAT, ComponentPartner): Supply Chain Funding</v>
      </c>
      <c r="Q779" s="19" t="str">
        <f t="shared" si="111"/>
        <v>CO_SC_NAT (N, NAT, ComponentPartner)</v>
      </c>
      <c r="R779" s="19" t="str">
        <f t="shared" si="115"/>
        <v>CO_SC_NAT_N_NAT_ComponentPartner</v>
      </c>
      <c r="S779" s="19" t="str">
        <f t="shared" si="116"/>
        <v>CO_SC_NAT_N_NAT_ComponentPartner_</v>
      </c>
      <c r="T779" s="19" t="b">
        <f>NOT(ISNA(VLOOKUP(B779,dbcodes!A:B,2,FALSE)))</f>
        <v>1</v>
      </c>
      <c r="U779" s="19" t="str">
        <f>IF(ISNA(VLOOKUP(B779,dbcodes!A:B,2,FALSE)),des!R2846,VLOOKUP(B779,dbcodes!A:B,2,FALSE))</f>
        <v>CO_SC_N_NAT_ComponentPartner</v>
      </c>
      <c r="V779" s="20" t="s">
        <v>2318</v>
      </c>
      <c r="W779" s="107">
        <f>IF(ISNA(VLOOKUP(C779,descriptions!A:B,2,FALSE)),des!V64,IF(G779=" TARGET","Target ","")&amp;VLOOKUP(C779,descriptions!A:B,2,FALSE))</f>
        <v>0</v>
      </c>
      <c r="X779" s="20" t="s">
        <v>4</v>
      </c>
      <c r="Y779" s="20" t="s">
        <v>831</v>
      </c>
      <c r="Z779" s="20" t="s">
        <v>836</v>
      </c>
      <c r="AA779" s="20" t="s">
        <v>4121</v>
      </c>
      <c r="AB779" s="20" t="s">
        <v>755</v>
      </c>
      <c r="AC779" s="19" t="str">
        <f>IF(AB779&lt;&gt;"",IF(NOT(ISNA(INDEX(os!A:A,MATCH(AB779,os!B:B,0)))),INDEX(os!A:A,MATCH(AB779,os!B:B,0)),"0"),"")</f>
        <v/>
      </c>
      <c r="AD779" s="20" t="s">
        <v>830</v>
      </c>
      <c r="AH779" s="93" t="str">
        <f>IF(NOT(ISNA(VLOOKUP(B:B,ResultsTargets!A:A,1,0))),"TRUE","")</f>
        <v/>
      </c>
      <c r="AI779" s="19" t="str">
        <f>IF(ISNA(VLOOKUP(C779,dim_techarea!A:B,2,FALSE)),"",VLOOKUP(C779,dim_techarea!A:B,2,FALSE))</f>
        <v>CO_SC_NAT</v>
      </c>
      <c r="AJ779" s="19" t="str">
        <f>IF(ISNA(VLOOKUP(AI779,dim_techarea!B:C,2,FALSE)),"",VLOOKUP(AI779,dim_techarea!B:C,2,FALSE))</f>
        <v>dcIuOK09xNB</v>
      </c>
      <c r="AK779" s="19" t="str">
        <f>IF(ISNA(VLOOKUP(TRIM(G779),dim_targetsresults!A:B,2,FALSE)),"",VLOOKUP(TRIM(G779),dim_targetsresults!A:C,2,FALSE))</f>
        <v>MER Results</v>
      </c>
      <c r="AL779" s="19" t="str">
        <f>IF(ISNA(VLOOKUP(AK779,dim_targetsresults!B:C,2,FALSE)),"",VLOOKUP(AK779,dim_targetsresults!B:C,2,FALSE))</f>
        <v>Jh0jDM5yQ2E</v>
      </c>
      <c r="AM779" s="19" t="str">
        <f>IF(ISNA(VLOOKUP(TRIM(D779),dim_numeratordenominator!A:B,2,FALSE)),"",VLOOKUP(TRIM(D779),dim_numeratordenominator!A:C,2,FALSE))</f>
        <v>Numerator</v>
      </c>
      <c r="AN779" s="19" t="str">
        <f>IF(ISNA(VLOOKUP(AM779,dim_numeratordenominator!B:C,2,FALSE)),"",VLOOKUP(AM779,dim_numeratordenominator!B:C,2,FALSE))</f>
        <v>Som9NRMQqV7</v>
      </c>
      <c r="AO779" s="19" t="str">
        <f>IF(ISNA(VLOOKUP(TRIM(E779),dim_supporttype!A:B,2,FALSE)),"",VLOOKUP(TRIM(E779),dim_supporttype!A:C,2,FALSE))</f>
        <v>National</v>
      </c>
      <c r="AP779" s="19" t="str">
        <f>IF(ISNA(VLOOKUP(AO779,dim_supporttype!B:C,2,FALSE)),"",VLOOKUP(AO779,dim_supporttype!B:C,2,FALSE))</f>
        <v>ERT6F2mcduw</v>
      </c>
      <c r="AQ779" s="19" t="str">
        <f>IF(ISNA(VLOOKUP(TRIM(F779),dim_disaggs!A:B,2,FALSE)),"No Disagg",VLOOKUP(TRIM(F779),dim_disaggs!A:B,2,FALSE))</f>
        <v>ComponentPartner</v>
      </c>
      <c r="AR779" s="19" t="str">
        <f>IF(ISNA(VLOOKUP(AQ779,dim_disaggs!B:C,2,FALSE)),"",VLOOKUP(AQ779,dim_disaggs!B:C,2,FALSE))</f>
        <v>E36ONfnaP4F</v>
      </c>
      <c r="AU779" s="72" t="s">
        <v>755</v>
      </c>
      <c r="AV779" s="73" t="s">
        <v>755</v>
      </c>
      <c r="AW779" s="66" t="s">
        <v>755</v>
      </c>
      <c r="AX779" s="66" t="s">
        <v>755</v>
      </c>
      <c r="BA779" s="105" t="str">
        <f t="shared" si="117"/>
        <v/>
      </c>
      <c r="BB779" s="20" t="str">
        <f t="shared" si="118"/>
        <v/>
      </c>
    </row>
    <row r="780" spans="1:68" x14ac:dyDescent="0.2">
      <c r="A780" s="20" t="s">
        <v>95</v>
      </c>
      <c r="B780" s="20" t="s">
        <v>1025</v>
      </c>
      <c r="C780" s="20" t="s">
        <v>2112</v>
      </c>
      <c r="D780" s="20" t="s">
        <v>1</v>
      </c>
      <c r="E780" s="20" t="s">
        <v>2139</v>
      </c>
      <c r="G780" s="20" t="s">
        <v>20086</v>
      </c>
      <c r="I780" s="19">
        <f t="shared" si="112"/>
        <v>18</v>
      </c>
      <c r="J780" s="20" t="s">
        <v>755</v>
      </c>
      <c r="K780" s="20" t="s">
        <v>2214</v>
      </c>
      <c r="L780" s="95" t="str">
        <f>IF(M780&lt;&gt;"",IF(NOT(ISNA(INDEX(cc!B:B,MATCH(M780,cc!A:A,0)))),INDEX(cc!B:B,MATCH(M780,cc!A:A,0)),"0"),"")</f>
        <v>default</v>
      </c>
      <c r="M780" s="97" t="s">
        <v>13</v>
      </c>
      <c r="N780" s="28" t="str">
        <f t="shared" si="110"/>
        <v/>
      </c>
      <c r="O780" s="19" t="str">
        <f t="shared" si="113"/>
        <v>CO_SC_NAT (N, NAT): Supply Chain Funding</v>
      </c>
      <c r="P780" s="19" t="str">
        <f t="shared" si="114"/>
        <v>CO_SC_NAT (N, NAT): Supply Chain Funding</v>
      </c>
      <c r="Q780" s="19" t="str">
        <f t="shared" si="111"/>
        <v>CO_SC_NAT (N, NAT)</v>
      </c>
      <c r="R780" s="19" t="str">
        <f t="shared" si="115"/>
        <v>CO_SC_NAT_N_NAT</v>
      </c>
      <c r="S780" s="19" t="str">
        <f t="shared" si="116"/>
        <v>CO_SC_NAT_N_NAT_</v>
      </c>
      <c r="T780" s="19" t="b">
        <f>NOT(ISNA(VLOOKUP(B780,dbcodes!A:B,2,FALSE)))</f>
        <v>1</v>
      </c>
      <c r="U780" s="19" t="str">
        <f>IF(ISNA(VLOOKUP(B780,dbcodes!A:B,2,FALSE)),des!R2847,VLOOKUP(B780,dbcodes!A:B,2,FALSE))</f>
        <v>CO_SC_N_NAT</v>
      </c>
      <c r="V780" s="20" t="s">
        <v>2318</v>
      </c>
      <c r="W780" s="107">
        <f>IF(ISNA(VLOOKUP(C780,descriptions!A:B,2,FALSE)),des!V65,IF(G780=" TARGET","Target ","")&amp;VLOOKUP(C780,descriptions!A:B,2,FALSE))</f>
        <v>0</v>
      </c>
      <c r="X780" s="20" t="s">
        <v>4</v>
      </c>
      <c r="Y780" s="20" t="s">
        <v>831</v>
      </c>
      <c r="Z780" s="20" t="s">
        <v>836</v>
      </c>
      <c r="AA780" s="20" t="s">
        <v>4121</v>
      </c>
      <c r="AB780" s="20" t="s">
        <v>755</v>
      </c>
      <c r="AC780" s="19" t="str">
        <f>IF(AB780&lt;&gt;"",IF(NOT(ISNA(INDEX(os!A:A,MATCH(AB780,os!B:B,0)))),INDEX(os!A:A,MATCH(AB780,os!B:B,0)),"0"),"")</f>
        <v/>
      </c>
      <c r="AD780" s="20" t="s">
        <v>830</v>
      </c>
      <c r="AH780" s="93" t="str">
        <f>IF(NOT(ISNA(VLOOKUP(B:B,ResultsTargets!A:A,1,0))),"TRUE","")</f>
        <v/>
      </c>
      <c r="AI780" s="19" t="str">
        <f>IF(ISNA(VLOOKUP(C780,dim_techarea!A:B,2,FALSE)),"",VLOOKUP(C780,dim_techarea!A:B,2,FALSE))</f>
        <v>CO_SC_NAT</v>
      </c>
      <c r="AJ780" s="19" t="str">
        <f>IF(ISNA(VLOOKUP(AI780,dim_techarea!B:C,2,FALSE)),"",VLOOKUP(AI780,dim_techarea!B:C,2,FALSE))</f>
        <v>dcIuOK09xNB</v>
      </c>
      <c r="AK780" s="19" t="str">
        <f>IF(ISNA(VLOOKUP(TRIM(G780),dim_targetsresults!A:B,2,FALSE)),"",VLOOKUP(TRIM(G780),dim_targetsresults!A:C,2,FALSE))</f>
        <v>MER Results</v>
      </c>
      <c r="AL780" s="19" t="str">
        <f>IF(ISNA(VLOOKUP(AK780,dim_targetsresults!B:C,2,FALSE)),"",VLOOKUP(AK780,dim_targetsresults!B:C,2,FALSE))</f>
        <v>Jh0jDM5yQ2E</v>
      </c>
      <c r="AM780" s="19" t="str">
        <f>IF(ISNA(VLOOKUP(TRIM(D780),dim_numeratordenominator!A:B,2,FALSE)),"",VLOOKUP(TRIM(D780),dim_numeratordenominator!A:C,2,FALSE))</f>
        <v>Numerator</v>
      </c>
      <c r="AN780" s="19" t="str">
        <f>IF(ISNA(VLOOKUP(AM780,dim_numeratordenominator!B:C,2,FALSE)),"",VLOOKUP(AM780,dim_numeratordenominator!B:C,2,FALSE))</f>
        <v>Som9NRMQqV7</v>
      </c>
      <c r="AO780" s="19" t="str">
        <f>IF(ISNA(VLOOKUP(TRIM(E780),dim_supporttype!A:B,2,FALSE)),"",VLOOKUP(TRIM(E780),dim_supporttype!A:C,2,FALSE))</f>
        <v>National</v>
      </c>
      <c r="AP780" s="19" t="str">
        <f>IF(ISNA(VLOOKUP(AO780,dim_supporttype!B:C,2,FALSE)),"",VLOOKUP(AO780,dim_supporttype!B:C,2,FALSE))</f>
        <v>ERT6F2mcduw</v>
      </c>
      <c r="AQ780" s="19" t="str">
        <f>IF(ISNA(VLOOKUP(TRIM(F780),dim_disaggs!A:B,2,FALSE)),"No Disagg",VLOOKUP(TRIM(F780),dim_disaggs!A:B,2,FALSE))</f>
        <v>No Disagg</v>
      </c>
      <c r="AR780" s="19" t="str">
        <f>IF(ISNA(VLOOKUP(AQ780,dim_disaggs!B:C,2,FALSE)),"",VLOOKUP(AQ780,dim_disaggs!B:C,2,FALSE))</f>
        <v>werJlVT6sf3</v>
      </c>
      <c r="AU780" s="72" t="s">
        <v>755</v>
      </c>
      <c r="AV780" s="73" t="s">
        <v>755</v>
      </c>
      <c r="AW780" s="66" t="s">
        <v>755</v>
      </c>
      <c r="AX780" s="66" t="s">
        <v>755</v>
      </c>
      <c r="BA780" s="105" t="str">
        <f t="shared" si="117"/>
        <v/>
      </c>
      <c r="BB780" s="20" t="str">
        <f t="shared" si="118"/>
        <v/>
      </c>
    </row>
    <row r="781" spans="1:68" x14ac:dyDescent="0.2">
      <c r="A781" s="20" t="s">
        <v>95</v>
      </c>
      <c r="B781" s="20" t="s">
        <v>1023</v>
      </c>
      <c r="C781" s="20" t="s">
        <v>2112</v>
      </c>
      <c r="D781" s="20" t="s">
        <v>1</v>
      </c>
      <c r="E781" s="20" t="s">
        <v>2140</v>
      </c>
      <c r="G781" s="20" t="s">
        <v>20086</v>
      </c>
      <c r="I781" s="19">
        <f t="shared" si="112"/>
        <v>32</v>
      </c>
      <c r="J781" s="20" t="s">
        <v>755</v>
      </c>
      <c r="K781" s="20" t="s">
        <v>2214</v>
      </c>
      <c r="L781" s="95" t="str">
        <f>IF(M781&lt;&gt;"",IF(NOT(ISNA(INDEX(cc!B:B,MATCH(M781,cc!A:A,0)))),INDEX(cc!B:B,MATCH(M781,cc!A:A,0)),"0"),"")</f>
        <v>default</v>
      </c>
      <c r="M781" s="97" t="s">
        <v>13</v>
      </c>
      <c r="N781" s="28" t="str">
        <f t="shared" si="110"/>
        <v/>
      </c>
      <c r="O781" s="19" t="str">
        <f t="shared" si="113"/>
        <v>CO_SC_NAT (N, NAT_JUSTIFICATION): Supply Chain Funding</v>
      </c>
      <c r="P781" s="19" t="str">
        <f t="shared" si="114"/>
        <v>CO_SC_NAT (N, NAT_JUSTIFICATION): Supply Chain Funding</v>
      </c>
      <c r="Q781" s="19" t="str">
        <f t="shared" si="111"/>
        <v>CO_SC_NAT (N, NAT_JUSTIFICATION)</v>
      </c>
      <c r="R781" s="19" t="str">
        <f t="shared" si="115"/>
        <v>CO_SC_NAT_N_NAT_JUSTIFICATION</v>
      </c>
      <c r="S781" s="19" t="str">
        <f t="shared" si="116"/>
        <v>CO_SC_NAT_N_NAT_JUSTIFICATION_</v>
      </c>
      <c r="T781" s="19" t="b">
        <f>NOT(ISNA(VLOOKUP(B781,dbcodes!A:B,2,FALSE)))</f>
        <v>1</v>
      </c>
      <c r="U781" s="19" t="str">
        <f>IF(ISNA(VLOOKUP(B781,dbcodes!A:B,2,FALSE)),des!R2848,VLOOKUP(B781,dbcodes!A:B,2,FALSE))</f>
        <v>CO_SC_N_NAT_JUSTIFICATION</v>
      </c>
      <c r="V781" s="20" t="s">
        <v>2318</v>
      </c>
      <c r="W781" s="107">
        <f>IF(ISNA(VLOOKUP(C781,descriptions!A:B,2,FALSE)),des!V66,IF(G781=" TARGET","Target ","")&amp;VLOOKUP(C781,descriptions!A:B,2,FALSE))</f>
        <v>0</v>
      </c>
      <c r="X781" s="20" t="s">
        <v>9</v>
      </c>
      <c r="Y781" s="20" t="s">
        <v>831</v>
      </c>
      <c r="Z781" s="20" t="s">
        <v>836</v>
      </c>
      <c r="AA781" s="20" t="s">
        <v>4121</v>
      </c>
      <c r="AB781" s="20" t="s">
        <v>755</v>
      </c>
      <c r="AC781" s="19" t="str">
        <f>IF(AB781&lt;&gt;"",IF(NOT(ISNA(INDEX(os!A:A,MATCH(AB781,os!B:B,0)))),INDEX(os!A:A,MATCH(AB781,os!B:B,0)),"0"),"")</f>
        <v/>
      </c>
      <c r="AD781" s="20" t="s">
        <v>830</v>
      </c>
      <c r="AH781" s="93" t="str">
        <f>IF(NOT(ISNA(VLOOKUP(B:B,ResultsTargets!A:A,1,0))),"TRUE","")</f>
        <v/>
      </c>
      <c r="AI781" s="19" t="str">
        <f>IF(ISNA(VLOOKUP(C781,dim_techarea!A:B,2,FALSE)),"",VLOOKUP(C781,dim_techarea!A:B,2,FALSE))</f>
        <v>CO_SC_NAT</v>
      </c>
      <c r="AJ781" s="19" t="str">
        <f>IF(ISNA(VLOOKUP(AI781,dim_techarea!B:C,2,FALSE)),"",VLOOKUP(AI781,dim_techarea!B:C,2,FALSE))</f>
        <v>dcIuOK09xNB</v>
      </c>
      <c r="AK781" s="19" t="str">
        <f>IF(ISNA(VLOOKUP(TRIM(G781),dim_targetsresults!A:B,2,FALSE)),"",VLOOKUP(TRIM(G781),dim_targetsresults!A:C,2,FALSE))</f>
        <v>MER Results</v>
      </c>
      <c r="AL781" s="19" t="str">
        <f>IF(ISNA(VLOOKUP(AK781,dim_targetsresults!B:C,2,FALSE)),"",VLOOKUP(AK781,dim_targetsresults!B:C,2,FALSE))</f>
        <v>Jh0jDM5yQ2E</v>
      </c>
      <c r="AM781" s="19" t="str">
        <f>IF(ISNA(VLOOKUP(TRIM(D781),dim_numeratordenominator!A:B,2,FALSE)),"",VLOOKUP(TRIM(D781),dim_numeratordenominator!A:C,2,FALSE))</f>
        <v>Numerator</v>
      </c>
      <c r="AN781" s="19" t="str">
        <f>IF(ISNA(VLOOKUP(AM781,dim_numeratordenominator!B:C,2,FALSE)),"",VLOOKUP(AM781,dim_numeratordenominator!B:C,2,FALSE))</f>
        <v>Som9NRMQqV7</v>
      </c>
      <c r="AO781" s="19" t="str">
        <f>IF(ISNA(VLOOKUP(TRIM(E781),dim_supporttype!A:B,2,FALSE)),"",VLOOKUP(TRIM(E781),dim_supporttype!A:C,2,FALSE))</f>
        <v>National</v>
      </c>
      <c r="AP781" s="19" t="str">
        <f>IF(ISNA(VLOOKUP(AO781,dim_supporttype!B:C,2,FALSE)),"",VLOOKUP(AO781,dim_supporttype!B:C,2,FALSE))</f>
        <v>ERT6F2mcduw</v>
      </c>
      <c r="AQ781" s="19" t="str">
        <f>IF(ISNA(VLOOKUP(TRIM(F781),dim_disaggs!A:B,2,FALSE)),"No Disagg",VLOOKUP(TRIM(F781),dim_disaggs!A:B,2,FALSE))</f>
        <v>No Disagg</v>
      </c>
      <c r="AR781" s="19" t="str">
        <f>IF(ISNA(VLOOKUP(AQ781,dim_disaggs!B:C,2,FALSE)),"",VLOOKUP(AQ781,dim_disaggs!B:C,2,FALSE))</f>
        <v>werJlVT6sf3</v>
      </c>
      <c r="AU781" s="72" t="s">
        <v>755</v>
      </c>
      <c r="AV781" s="73" t="s">
        <v>755</v>
      </c>
      <c r="AW781" s="66" t="s">
        <v>755</v>
      </c>
      <c r="AX781" s="66" t="s">
        <v>755</v>
      </c>
      <c r="BA781" s="105" t="str">
        <f t="shared" si="117"/>
        <v/>
      </c>
      <c r="BB781" s="20" t="str">
        <f t="shared" si="118"/>
        <v/>
      </c>
    </row>
    <row r="782" spans="1:68" x14ac:dyDescent="0.2">
      <c r="A782" s="20" t="s">
        <v>95</v>
      </c>
      <c r="B782" s="20" t="s">
        <v>1024</v>
      </c>
      <c r="C782" s="20" t="s">
        <v>2112</v>
      </c>
      <c r="D782" s="20" t="s">
        <v>1</v>
      </c>
      <c r="E782" s="20" t="s">
        <v>2141</v>
      </c>
      <c r="G782" s="20" t="s">
        <v>20086</v>
      </c>
      <c r="I782" s="19">
        <f t="shared" si="112"/>
        <v>25</v>
      </c>
      <c r="J782" s="20" t="s">
        <v>755</v>
      </c>
      <c r="K782" s="20" t="s">
        <v>2214</v>
      </c>
      <c r="L782" s="95" t="str">
        <f>IF(M782&lt;&gt;"",IF(NOT(ISNA(INDEX(cc!B:B,MATCH(M782,cc!A:A,0)))),INDEX(cc!B:B,MATCH(M782,cc!A:A,0)),"0"),"")</f>
        <v>default</v>
      </c>
      <c r="M782" s="97" t="s">
        <v>13</v>
      </c>
      <c r="N782" s="28" t="str">
        <f t="shared" si="110"/>
        <v/>
      </c>
      <c r="O782" s="19" t="str">
        <f t="shared" si="113"/>
        <v>CO_SC_NAT (N, NAT_SOURCE): Supply Chain Funding</v>
      </c>
      <c r="P782" s="19" t="str">
        <f t="shared" si="114"/>
        <v>CO_SC_NAT (N, NAT_SOURCE): Supply Chain Funding</v>
      </c>
      <c r="Q782" s="19" t="str">
        <f t="shared" si="111"/>
        <v>CO_SC_NAT (N, NAT_SOURCE)</v>
      </c>
      <c r="R782" s="19" t="str">
        <f t="shared" si="115"/>
        <v>CO_SC_NAT_N_NAT_SOURCE</v>
      </c>
      <c r="S782" s="19" t="str">
        <f t="shared" si="116"/>
        <v>CO_SC_NAT_N_NAT_SOURCE_</v>
      </c>
      <c r="T782" s="19" t="b">
        <f>NOT(ISNA(VLOOKUP(B782,dbcodes!A:B,2,FALSE)))</f>
        <v>1</v>
      </c>
      <c r="U782" s="19" t="str">
        <f>IF(ISNA(VLOOKUP(B782,dbcodes!A:B,2,FALSE)),des!R2849,VLOOKUP(B782,dbcodes!A:B,2,FALSE))</f>
        <v>CO_SC_N_NAT_SOURCE</v>
      </c>
      <c r="V782" s="20" t="s">
        <v>2318</v>
      </c>
      <c r="W782" s="107">
        <f>IF(ISNA(VLOOKUP(C782,descriptions!A:B,2,FALSE)),des!V67,IF(G782=" TARGET","Target ","")&amp;VLOOKUP(C782,descriptions!A:B,2,FALSE))</f>
        <v>0</v>
      </c>
      <c r="X782" s="20" t="s">
        <v>9</v>
      </c>
      <c r="Y782" s="20" t="s">
        <v>831</v>
      </c>
      <c r="Z782" s="20" t="s">
        <v>836</v>
      </c>
      <c r="AA782" s="20" t="s">
        <v>4121</v>
      </c>
      <c r="AB782" s="20" t="s">
        <v>755</v>
      </c>
      <c r="AC782" s="19" t="str">
        <f>IF(AB782&lt;&gt;"",IF(NOT(ISNA(INDEX(os!A:A,MATCH(AB782,os!B:B,0)))),INDEX(os!A:A,MATCH(AB782,os!B:B,0)),"0"),"")</f>
        <v/>
      </c>
      <c r="AD782" s="20" t="s">
        <v>830</v>
      </c>
      <c r="AH782" s="93" t="str">
        <f>IF(NOT(ISNA(VLOOKUP(B:B,ResultsTargets!A:A,1,0))),"TRUE","")</f>
        <v/>
      </c>
      <c r="AI782" s="19" t="str">
        <f>IF(ISNA(VLOOKUP(C782,dim_techarea!A:B,2,FALSE)),"",VLOOKUP(C782,dim_techarea!A:B,2,FALSE))</f>
        <v>CO_SC_NAT</v>
      </c>
      <c r="AJ782" s="19" t="str">
        <f>IF(ISNA(VLOOKUP(AI782,dim_techarea!B:C,2,FALSE)),"",VLOOKUP(AI782,dim_techarea!B:C,2,FALSE))</f>
        <v>dcIuOK09xNB</v>
      </c>
      <c r="AK782" s="19" t="str">
        <f>IF(ISNA(VLOOKUP(TRIM(G782),dim_targetsresults!A:B,2,FALSE)),"",VLOOKUP(TRIM(G782),dim_targetsresults!A:C,2,FALSE))</f>
        <v>MER Results</v>
      </c>
      <c r="AL782" s="19" t="str">
        <f>IF(ISNA(VLOOKUP(AK782,dim_targetsresults!B:C,2,FALSE)),"",VLOOKUP(AK782,dim_targetsresults!B:C,2,FALSE))</f>
        <v>Jh0jDM5yQ2E</v>
      </c>
      <c r="AM782" s="19" t="str">
        <f>IF(ISNA(VLOOKUP(TRIM(D782),dim_numeratordenominator!A:B,2,FALSE)),"",VLOOKUP(TRIM(D782),dim_numeratordenominator!A:C,2,FALSE))</f>
        <v>Numerator</v>
      </c>
      <c r="AN782" s="19" t="str">
        <f>IF(ISNA(VLOOKUP(AM782,dim_numeratordenominator!B:C,2,FALSE)),"",VLOOKUP(AM782,dim_numeratordenominator!B:C,2,FALSE))</f>
        <v>Som9NRMQqV7</v>
      </c>
      <c r="AO782" s="19" t="str">
        <f>IF(ISNA(VLOOKUP(TRIM(E782),dim_supporttype!A:B,2,FALSE)),"",VLOOKUP(TRIM(E782),dim_supporttype!A:C,2,FALSE))</f>
        <v>National</v>
      </c>
      <c r="AP782" s="19" t="str">
        <f>IF(ISNA(VLOOKUP(AO782,dim_supporttype!B:C,2,FALSE)),"",VLOOKUP(AO782,dim_supporttype!B:C,2,FALSE))</f>
        <v>ERT6F2mcduw</v>
      </c>
      <c r="AQ782" s="19" t="str">
        <f>IF(ISNA(VLOOKUP(TRIM(F782),dim_disaggs!A:B,2,FALSE)),"No Disagg",VLOOKUP(TRIM(F782),dim_disaggs!A:B,2,FALSE))</f>
        <v>No Disagg</v>
      </c>
      <c r="AR782" s="19" t="str">
        <f>IF(ISNA(VLOOKUP(AQ782,dim_disaggs!B:C,2,FALSE)),"",VLOOKUP(AQ782,dim_disaggs!B:C,2,FALSE))</f>
        <v>werJlVT6sf3</v>
      </c>
      <c r="AU782" s="72" t="s">
        <v>755</v>
      </c>
      <c r="AV782" s="73" t="s">
        <v>755</v>
      </c>
      <c r="AW782" s="66" t="s">
        <v>755</v>
      </c>
      <c r="AX782" s="66" t="s">
        <v>755</v>
      </c>
      <c r="BA782" s="105" t="str">
        <f t="shared" si="117"/>
        <v/>
      </c>
      <c r="BB782" s="20" t="str">
        <f t="shared" si="118"/>
        <v/>
      </c>
    </row>
    <row r="783" spans="1:68" x14ac:dyDescent="0.2">
      <c r="A783" s="20" t="s">
        <v>95</v>
      </c>
      <c r="B783" s="20" t="s">
        <v>1022</v>
      </c>
      <c r="C783" s="20" t="s">
        <v>2112</v>
      </c>
      <c r="D783" s="20" t="s">
        <v>1</v>
      </c>
      <c r="E783" s="20" t="s">
        <v>2139</v>
      </c>
      <c r="F783" s="20" t="s">
        <v>2146</v>
      </c>
      <c r="G783" s="20" t="s">
        <v>2442</v>
      </c>
      <c r="H783" s="20" t="s">
        <v>2146</v>
      </c>
      <c r="I783" s="19">
        <f t="shared" si="112"/>
        <v>43</v>
      </c>
      <c r="J783" s="20" t="s">
        <v>755</v>
      </c>
      <c r="K783" s="20" t="s">
        <v>2214</v>
      </c>
      <c r="L783" s="95" t="str">
        <f>IF(M783&lt;&gt;"",IF(NOT(ISNA(INDEX(cc!B:B,MATCH(M783,cc!A:A,0)))),INDEX(cc!B:B,MATCH(M783,cc!A:A,0)),"0"),"")</f>
        <v>Component By Partner Type</v>
      </c>
      <c r="M783" s="97" t="s">
        <v>4051</v>
      </c>
      <c r="N783" s="28" t="str">
        <f t="shared" si="110"/>
        <v xml:space="preserve"> TARGET</v>
      </c>
      <c r="O783" s="19" t="str">
        <f t="shared" si="113"/>
        <v>CO_SC_NAT (N, NAT, ComponentPartner) TARGET: Supply Chain Funding</v>
      </c>
      <c r="P783" s="19" t="str">
        <f t="shared" si="114"/>
        <v>CO_SC_NAT (N, NAT, ComponentPartner) TARGET: Supply Chain Funding</v>
      </c>
      <c r="Q783" s="19" t="str">
        <f t="shared" si="111"/>
        <v>CO_SC_NAT (N, NAT, ComponentPartner) TARGET</v>
      </c>
      <c r="R783" s="19" t="str">
        <f t="shared" si="115"/>
        <v>CO_SC_NAT_N_NAT_ComponentPartner_TARGET</v>
      </c>
      <c r="S783" s="19" t="str">
        <f t="shared" si="116"/>
        <v>CO_SC_NAT_N_NAT_ComponentPartner_TARGET</v>
      </c>
      <c r="T783" s="19" t="b">
        <f>NOT(ISNA(VLOOKUP(B783,dbcodes!A:B,2,FALSE)))</f>
        <v>1</v>
      </c>
      <c r="U783" s="19" t="str">
        <f>IF(ISNA(VLOOKUP(B783,dbcodes!A:B,2,FALSE)),des!R2850,VLOOKUP(B783,dbcodes!A:B,2,FALSE))</f>
        <v>CO_SC_N_NAT_ComponentPartner_TARGET</v>
      </c>
      <c r="V783" s="20" t="s">
        <v>2319</v>
      </c>
      <c r="W783" s="107">
        <f>IF(ISNA(VLOOKUP(C783,descriptions!A:B,2,FALSE)),des!V68,IF(G783=" TARGET","Target ","")&amp;VLOOKUP(C783,descriptions!A:B,2,FALSE))</f>
        <v>0</v>
      </c>
      <c r="X783" s="20" t="s">
        <v>4</v>
      </c>
      <c r="Y783" s="20" t="s">
        <v>831</v>
      </c>
      <c r="Z783" s="20" t="s">
        <v>836</v>
      </c>
      <c r="AA783" s="20" t="s">
        <v>4121</v>
      </c>
      <c r="AB783" s="20" t="s">
        <v>755</v>
      </c>
      <c r="AC783" s="19" t="str">
        <f>IF(AB783&lt;&gt;"",IF(NOT(ISNA(INDEX(os!A:A,MATCH(AB783,os!B:B,0)))),INDEX(os!A:A,MATCH(AB783,os!B:B,0)),"0"),"")</f>
        <v/>
      </c>
      <c r="AD783" s="20" t="s">
        <v>830</v>
      </c>
      <c r="AH783" s="93" t="str">
        <f>IF(NOT(ISNA(VLOOKUP(B:B,ResultsTargets!A:A,1,0))),"TRUE","")</f>
        <v/>
      </c>
      <c r="AI783" s="19" t="str">
        <f>IF(ISNA(VLOOKUP(C783,dim_techarea!A:B,2,FALSE)),"",VLOOKUP(C783,dim_techarea!A:B,2,FALSE))</f>
        <v>CO_SC_NAT</v>
      </c>
      <c r="AJ783" s="19" t="str">
        <f>IF(ISNA(VLOOKUP(AI783,dim_techarea!B:C,2,FALSE)),"",VLOOKUP(AI783,dim_techarea!B:C,2,FALSE))</f>
        <v>dcIuOK09xNB</v>
      </c>
      <c r="AK783" s="19" t="str">
        <f>IF(ISNA(VLOOKUP(TRIM(G783),dim_targetsresults!A:B,2,FALSE)),"",VLOOKUP(TRIM(G783),dim_targetsresults!A:C,2,FALSE))</f>
        <v>MER Targets</v>
      </c>
      <c r="AL783" s="19" t="str">
        <f>IF(ISNA(VLOOKUP(AK783,dim_targetsresults!B:C,2,FALSE)),"",VLOOKUP(AK783,dim_targetsresults!B:C,2,FALSE))</f>
        <v>W8imnja2Owd</v>
      </c>
      <c r="AM783" s="19" t="str">
        <f>IF(ISNA(VLOOKUP(TRIM(D783),dim_numeratordenominator!A:B,2,FALSE)),"",VLOOKUP(TRIM(D783),dim_numeratordenominator!A:C,2,FALSE))</f>
        <v>Numerator</v>
      </c>
      <c r="AN783" s="19" t="str">
        <f>IF(ISNA(VLOOKUP(AM783,dim_numeratordenominator!B:C,2,FALSE)),"",VLOOKUP(AM783,dim_numeratordenominator!B:C,2,FALSE))</f>
        <v>Som9NRMQqV7</v>
      </c>
      <c r="AO783" s="19" t="str">
        <f>IF(ISNA(VLOOKUP(TRIM(E783),dim_supporttype!A:B,2,FALSE)),"",VLOOKUP(TRIM(E783),dim_supporttype!A:C,2,FALSE))</f>
        <v>National</v>
      </c>
      <c r="AP783" s="19" t="str">
        <f>IF(ISNA(VLOOKUP(AO783,dim_supporttype!B:C,2,FALSE)),"",VLOOKUP(AO783,dim_supporttype!B:C,2,FALSE))</f>
        <v>ERT6F2mcduw</v>
      </c>
      <c r="AQ783" s="19" t="str">
        <f>IF(ISNA(VLOOKUP(TRIM(F783),dim_disaggs!A:B,2,FALSE)),"No Disagg",VLOOKUP(TRIM(F783),dim_disaggs!A:B,2,FALSE))</f>
        <v>ComponentPartner</v>
      </c>
      <c r="AR783" s="19" t="str">
        <f>IF(ISNA(VLOOKUP(AQ783,dim_disaggs!B:C,2,FALSE)),"",VLOOKUP(AQ783,dim_disaggs!B:C,2,FALSE))</f>
        <v>E36ONfnaP4F</v>
      </c>
      <c r="AU783" s="72" t="s">
        <v>755</v>
      </c>
      <c r="AV783" s="73" t="s">
        <v>755</v>
      </c>
      <c r="AW783" s="66" t="s">
        <v>755</v>
      </c>
      <c r="AX783" s="66" t="s">
        <v>755</v>
      </c>
      <c r="BA783" s="105" t="str">
        <f t="shared" si="117"/>
        <v/>
      </c>
      <c r="BB783" s="20" t="str">
        <f t="shared" si="118"/>
        <v/>
      </c>
    </row>
    <row r="784" spans="1:68" x14ac:dyDescent="0.2">
      <c r="A784" s="20" t="s">
        <v>95</v>
      </c>
      <c r="B784" s="20" t="s">
        <v>1026</v>
      </c>
      <c r="C784" s="20" t="s">
        <v>2112</v>
      </c>
      <c r="D784" s="20" t="s">
        <v>1</v>
      </c>
      <c r="E784" s="20" t="s">
        <v>2139</v>
      </c>
      <c r="G784" s="20" t="s">
        <v>2442</v>
      </c>
      <c r="I784" s="19">
        <f t="shared" si="112"/>
        <v>25</v>
      </c>
      <c r="J784" s="20" t="s">
        <v>755</v>
      </c>
      <c r="K784" s="20" t="s">
        <v>2214</v>
      </c>
      <c r="L784" s="95" t="str">
        <f>IF(M784&lt;&gt;"",IF(NOT(ISNA(INDEX(cc!B:B,MATCH(M784,cc!A:A,0)))),INDEX(cc!B:B,MATCH(M784,cc!A:A,0)),"0"),"")</f>
        <v>default</v>
      </c>
      <c r="M784" s="97" t="s">
        <v>13</v>
      </c>
      <c r="N784" s="28" t="str">
        <f t="shared" si="110"/>
        <v xml:space="preserve"> TARGET</v>
      </c>
      <c r="O784" s="19" t="str">
        <f t="shared" si="113"/>
        <v>CO_SC_NAT (N, NAT) TARGET: Supply Chain Funding</v>
      </c>
      <c r="P784" s="19" t="str">
        <f t="shared" si="114"/>
        <v>CO_SC_NAT (N, NAT) TARGET: Supply Chain Funding</v>
      </c>
      <c r="Q784" s="19" t="str">
        <f t="shared" si="111"/>
        <v>CO_SC_NAT (N, NAT) TARGET</v>
      </c>
      <c r="R784" s="19" t="str">
        <f t="shared" si="115"/>
        <v>CO_SC_NAT_N_NAT_TARGET</v>
      </c>
      <c r="S784" s="19" t="str">
        <f t="shared" si="116"/>
        <v>CO_SC_NAT_N_NAT_TARGET</v>
      </c>
      <c r="T784" s="19" t="b">
        <f>NOT(ISNA(VLOOKUP(B784,dbcodes!A:B,2,FALSE)))</f>
        <v>1</v>
      </c>
      <c r="U784" s="19" t="str">
        <f>IF(ISNA(VLOOKUP(B784,dbcodes!A:B,2,FALSE)),des!R2851,VLOOKUP(B784,dbcodes!A:B,2,FALSE))</f>
        <v>CO_SC_N_NAT_TARGET</v>
      </c>
      <c r="V784" s="20" t="s">
        <v>2319</v>
      </c>
      <c r="W784" s="107">
        <f>IF(ISNA(VLOOKUP(C784,descriptions!A:B,2,FALSE)),des!V69,IF(G784=" TARGET","Target ","")&amp;VLOOKUP(C784,descriptions!A:B,2,FALSE))</f>
        <v>0</v>
      </c>
      <c r="X784" s="20" t="s">
        <v>4</v>
      </c>
      <c r="Y784" s="20" t="s">
        <v>831</v>
      </c>
      <c r="Z784" s="20" t="s">
        <v>836</v>
      </c>
      <c r="AA784" s="20" t="s">
        <v>4121</v>
      </c>
      <c r="AB784" s="20" t="s">
        <v>755</v>
      </c>
      <c r="AC784" s="19" t="str">
        <f>IF(AB784&lt;&gt;"",IF(NOT(ISNA(INDEX(os!A:A,MATCH(AB784,os!B:B,0)))),INDEX(os!A:A,MATCH(AB784,os!B:B,0)),"0"),"")</f>
        <v/>
      </c>
      <c r="AD784" s="20" t="s">
        <v>830</v>
      </c>
      <c r="AH784" s="93" t="str">
        <f>IF(NOT(ISNA(VLOOKUP(B:B,ResultsTargets!A:A,1,0))),"TRUE","")</f>
        <v/>
      </c>
      <c r="AI784" s="19" t="str">
        <f>IF(ISNA(VLOOKUP(C784,dim_techarea!A:B,2,FALSE)),"",VLOOKUP(C784,dim_techarea!A:B,2,FALSE))</f>
        <v>CO_SC_NAT</v>
      </c>
      <c r="AJ784" s="19" t="str">
        <f>IF(ISNA(VLOOKUP(AI784,dim_techarea!B:C,2,FALSE)),"",VLOOKUP(AI784,dim_techarea!B:C,2,FALSE))</f>
        <v>dcIuOK09xNB</v>
      </c>
      <c r="AK784" s="19" t="str">
        <f>IF(ISNA(VLOOKUP(TRIM(G784),dim_targetsresults!A:B,2,FALSE)),"",VLOOKUP(TRIM(G784),dim_targetsresults!A:C,2,FALSE))</f>
        <v>MER Targets</v>
      </c>
      <c r="AL784" s="19" t="str">
        <f>IF(ISNA(VLOOKUP(AK784,dim_targetsresults!B:C,2,FALSE)),"",VLOOKUP(AK784,dim_targetsresults!B:C,2,FALSE))</f>
        <v>W8imnja2Owd</v>
      </c>
      <c r="AM784" s="19" t="str">
        <f>IF(ISNA(VLOOKUP(TRIM(D784),dim_numeratordenominator!A:B,2,FALSE)),"",VLOOKUP(TRIM(D784),dim_numeratordenominator!A:C,2,FALSE))</f>
        <v>Numerator</v>
      </c>
      <c r="AN784" s="19" t="str">
        <f>IF(ISNA(VLOOKUP(AM784,dim_numeratordenominator!B:C,2,FALSE)),"",VLOOKUP(AM784,dim_numeratordenominator!B:C,2,FALSE))</f>
        <v>Som9NRMQqV7</v>
      </c>
      <c r="AO784" s="19" t="str">
        <f>IF(ISNA(VLOOKUP(TRIM(E784),dim_supporttype!A:B,2,FALSE)),"",VLOOKUP(TRIM(E784),dim_supporttype!A:C,2,FALSE))</f>
        <v>National</v>
      </c>
      <c r="AP784" s="19" t="str">
        <f>IF(ISNA(VLOOKUP(AO784,dim_supporttype!B:C,2,FALSE)),"",VLOOKUP(AO784,dim_supporttype!B:C,2,FALSE))</f>
        <v>ERT6F2mcduw</v>
      </c>
      <c r="AQ784" s="19" t="str">
        <f>IF(ISNA(VLOOKUP(TRIM(F784),dim_disaggs!A:B,2,FALSE)),"No Disagg",VLOOKUP(TRIM(F784),dim_disaggs!A:B,2,FALSE))</f>
        <v>No Disagg</v>
      </c>
      <c r="AR784" s="19" t="str">
        <f>IF(ISNA(VLOOKUP(AQ784,dim_disaggs!B:C,2,FALSE)),"",VLOOKUP(AQ784,dim_disaggs!B:C,2,FALSE))</f>
        <v>werJlVT6sf3</v>
      </c>
      <c r="AU784" s="72" t="s">
        <v>755</v>
      </c>
      <c r="AV784" s="73" t="s">
        <v>755</v>
      </c>
      <c r="AW784" s="66" t="s">
        <v>755</v>
      </c>
      <c r="AX784" s="66" t="s">
        <v>755</v>
      </c>
      <c r="BA784" s="105" t="str">
        <f t="shared" si="117"/>
        <v/>
      </c>
      <c r="BB784" s="20" t="str">
        <f t="shared" si="118"/>
        <v/>
      </c>
    </row>
    <row r="785" spans="1:68" x14ac:dyDescent="0.2">
      <c r="A785" s="20" t="s">
        <v>95</v>
      </c>
      <c r="B785" s="20" t="s">
        <v>1027</v>
      </c>
      <c r="C785" s="20" t="s">
        <v>2113</v>
      </c>
      <c r="D785" s="20" t="s">
        <v>1</v>
      </c>
      <c r="E785" s="20" t="s">
        <v>2139</v>
      </c>
      <c r="F785" s="20" t="s">
        <v>4156</v>
      </c>
      <c r="G785" s="20" t="s">
        <v>20086</v>
      </c>
      <c r="H785" s="20" t="s">
        <v>18672</v>
      </c>
      <c r="I785" s="19">
        <f t="shared" si="112"/>
        <v>35</v>
      </c>
      <c r="J785" s="20" t="s">
        <v>755</v>
      </c>
      <c r="K785" s="20" t="s">
        <v>2215</v>
      </c>
      <c r="L785" s="95" t="str">
        <f>IF(M785&lt;&gt;"",IF(NOT(ISNA(INDEX(cc!B:B,MATCH(M785,cc!A:A,0)))),INDEX(cc!B:B,MATCH(M785,cc!A:A,0)),"0"),"")</f>
        <v>Age (&lt;15,15+) and Sex</v>
      </c>
      <c r="M785" s="97" t="s">
        <v>111</v>
      </c>
      <c r="N785" s="28" t="str">
        <f t="shared" si="110"/>
        <v/>
      </c>
      <c r="O785" s="19" t="str">
        <f t="shared" si="113"/>
        <v>DIAGNOSED_NAT (N, NAT, Age Aggregated/Sex): HIV Known Status</v>
      </c>
      <c r="P785" s="19" t="str">
        <f t="shared" si="114"/>
        <v>DIAGNOSED_NAT (N, NAT, Age Aggregated/Sex): HIV Known Status</v>
      </c>
      <c r="Q785" s="19" t="str">
        <f t="shared" si="111"/>
        <v>DIAGNOSED_NAT (N, NAT, Age Agg/Sex)</v>
      </c>
      <c r="R785" s="19" t="str">
        <f t="shared" si="115"/>
        <v>DIAGNOSED_NAT_N_NAT_Age_Agg_Sex</v>
      </c>
      <c r="S785" s="19" t="str">
        <f t="shared" si="116"/>
        <v>DIAGNOSED_NAT_N_NAT_Age_Agg_Sex_</v>
      </c>
      <c r="T785" s="19" t="b">
        <f>NOT(ISNA(VLOOKUP(B785,dbcodes!A:B,2,FALSE)))</f>
        <v>1</v>
      </c>
      <c r="U785" s="19" t="str">
        <f>IF(ISNA(VLOOKUP(B785,dbcodes!A:B,2,FALSE)),des!R2852,VLOOKUP(B785,dbcodes!A:B,2,FALSE))</f>
        <v>DIAGNOSED_NAT_N_NAT_Age_Sex</v>
      </c>
      <c r="W785" s="107" t="str">
        <f>IF(ISNA(VLOOKUP(C785,descriptions!A:B,2,FALSE)),des!V73,IF(G785=" TARGET","Target ","")&amp;VLOOKUP(C785,descriptions!A:B,2,FALSE))</f>
        <v>The percentage of adults and children living with HIV who know their status (have been diagnosed)</v>
      </c>
      <c r="X785" s="20" t="s">
        <v>4</v>
      </c>
      <c r="Y785" s="20" t="s">
        <v>831</v>
      </c>
      <c r="Z785" s="20" t="s">
        <v>836</v>
      </c>
      <c r="AA785" s="20" t="s">
        <v>102</v>
      </c>
      <c r="AB785" s="20" t="s">
        <v>755</v>
      </c>
      <c r="AC785" s="19" t="str">
        <f>IF(AB785&lt;&gt;"",IF(NOT(ISNA(INDEX(os!A:A,MATCH(AB785,os!B:B,0)))),INDEX(os!A:A,MATCH(AB785,os!B:B,0)),"0"),"")</f>
        <v/>
      </c>
      <c r="AD785" s="20" t="s">
        <v>830</v>
      </c>
      <c r="AH785" s="93" t="str">
        <f>IF(NOT(ISNA(VLOOKUP(B:B,ResultsTargets!A:A,1,0))),"TRUE","")</f>
        <v/>
      </c>
      <c r="AI785" s="19" t="str">
        <f>IF(ISNA(VLOOKUP(C785,dim_techarea!A:B,2,FALSE)),"",VLOOKUP(C785,dim_techarea!A:B,2,FALSE))</f>
        <v>DIAGNOSED_NAT</v>
      </c>
      <c r="AJ785" s="19" t="str">
        <f>IF(ISNA(VLOOKUP(AI785,dim_techarea!B:C,2,FALSE)),"",VLOOKUP(AI785,dim_techarea!B:C,2,FALSE))</f>
        <v>lEFkfUbmMfM</v>
      </c>
      <c r="AK785" s="19" t="str">
        <f>IF(ISNA(VLOOKUP(TRIM(G785),dim_targetsresults!A:B,2,FALSE)),"",VLOOKUP(TRIM(G785),dim_targetsresults!A:C,2,FALSE))</f>
        <v>MER Results</v>
      </c>
      <c r="AL785" s="19" t="str">
        <f>IF(ISNA(VLOOKUP(AK785,dim_targetsresults!B:C,2,FALSE)),"",VLOOKUP(AK785,dim_targetsresults!B:C,2,FALSE))</f>
        <v>Jh0jDM5yQ2E</v>
      </c>
      <c r="AM785" s="19" t="str">
        <f>IF(ISNA(VLOOKUP(TRIM(D785),dim_numeratordenominator!A:B,2,FALSE)),"",VLOOKUP(TRIM(D785),dim_numeratordenominator!A:C,2,FALSE))</f>
        <v>Numerator</v>
      </c>
      <c r="AN785" s="19" t="str">
        <f>IF(ISNA(VLOOKUP(AM785,dim_numeratordenominator!B:C,2,FALSE)),"",VLOOKUP(AM785,dim_numeratordenominator!B:C,2,FALSE))</f>
        <v>Som9NRMQqV7</v>
      </c>
      <c r="AO785" s="19" t="str">
        <f>IF(ISNA(VLOOKUP(TRIM(E785),dim_supporttype!A:B,2,FALSE)),"",VLOOKUP(TRIM(E785),dim_supporttype!A:C,2,FALSE))</f>
        <v>National</v>
      </c>
      <c r="AP785" s="19" t="str">
        <f>IF(ISNA(VLOOKUP(AO785,dim_supporttype!B:C,2,FALSE)),"",VLOOKUP(AO785,dim_supporttype!B:C,2,FALSE))</f>
        <v>ERT6F2mcduw</v>
      </c>
      <c r="AQ785" s="19" t="str">
        <f>IF(ISNA(VLOOKUP(TRIM(F785),dim_disaggs!A:B,2,FALSE)),"No Disagg",VLOOKUP(TRIM(F785),dim_disaggs!A:B,2,FALSE))</f>
        <v>Age Aggregated/Sex</v>
      </c>
      <c r="AR785" s="19" t="str">
        <f>IF(ISNA(VLOOKUP(AQ785,dim_disaggs!B:C,2,FALSE)),"",VLOOKUP(AQ785,dim_disaggs!B:C,2,FALSE))</f>
        <v>KMhxXDjVseT</v>
      </c>
      <c r="AU785" s="72" t="s">
        <v>755</v>
      </c>
      <c r="AV785" s="73" t="s">
        <v>755</v>
      </c>
      <c r="AW785" s="66" t="s">
        <v>755</v>
      </c>
      <c r="AX785" s="66" t="s">
        <v>755</v>
      </c>
      <c r="BA785" s="105" t="str">
        <f t="shared" si="117"/>
        <v/>
      </c>
      <c r="BB785" s="20" t="str">
        <f t="shared" si="118"/>
        <v/>
      </c>
    </row>
    <row r="786" spans="1:68" x14ac:dyDescent="0.2">
      <c r="A786" s="20" t="s">
        <v>95</v>
      </c>
      <c r="B786" s="20" t="s">
        <v>1032</v>
      </c>
      <c r="C786" s="20" t="s">
        <v>2113</v>
      </c>
      <c r="D786" s="20" t="s">
        <v>1</v>
      </c>
      <c r="E786" s="20" t="s">
        <v>2139</v>
      </c>
      <c r="F786" s="20" t="s">
        <v>525</v>
      </c>
      <c r="G786" s="20" t="s">
        <v>20086</v>
      </c>
      <c r="H786" s="20" t="s">
        <v>525</v>
      </c>
      <c r="I786" s="19">
        <f t="shared" si="112"/>
        <v>27</v>
      </c>
      <c r="J786" s="20" t="s">
        <v>755</v>
      </c>
      <c r="K786" s="20" t="s">
        <v>2215</v>
      </c>
      <c r="L786" s="95" t="str">
        <f>IF(M786&lt;&gt;"",IF(NOT(ISNA(INDEX(cc!B:B,MATCH(M786,cc!A:A,0)))),INDEX(cc!B:B,MATCH(M786,cc!A:A,0)),"0"),"")</f>
        <v>Sex</v>
      </c>
      <c r="M786" s="97" t="s">
        <v>4106</v>
      </c>
      <c r="N786" s="28" t="str">
        <f t="shared" si="110"/>
        <v/>
      </c>
      <c r="O786" s="19" t="str">
        <f t="shared" si="113"/>
        <v>DIAGNOSED_NAT (N, NAT, Sex): HIV Known Status</v>
      </c>
      <c r="P786" s="19" t="str">
        <f t="shared" si="114"/>
        <v>DIAGNOSED_NAT (N, NAT, Sex): HIV Known Status</v>
      </c>
      <c r="Q786" s="19" t="str">
        <f t="shared" si="111"/>
        <v>DIAGNOSED_NAT (N, NAT, Sex)</v>
      </c>
      <c r="R786" s="19" t="str">
        <f t="shared" si="115"/>
        <v>DIAGNOSED_NAT_N_NAT_Sex</v>
      </c>
      <c r="S786" s="19" t="str">
        <f t="shared" si="116"/>
        <v>DIAGNOSED_NAT_N_NAT_Sex_</v>
      </c>
      <c r="T786" s="19" t="b">
        <f>NOT(ISNA(VLOOKUP(B786,dbcodes!A:B,2,FALSE)))</f>
        <v>1</v>
      </c>
      <c r="U786" s="19" t="str">
        <f>IF(ISNA(VLOOKUP(B786,dbcodes!A:B,2,FALSE)),des!R2853,VLOOKUP(B786,dbcodes!A:B,2,FALSE))</f>
        <v>DIAGNOSED_NAT_N_NAT_Sex</v>
      </c>
      <c r="W786" s="107" t="str">
        <f>IF(ISNA(VLOOKUP(C786,descriptions!A:B,2,FALSE)),des!V74,IF(G786=" TARGET","Target ","")&amp;VLOOKUP(C786,descriptions!A:B,2,FALSE))</f>
        <v>The percentage of adults and children living with HIV who know their status (have been diagnosed)</v>
      </c>
      <c r="X786" s="20" t="s">
        <v>4</v>
      </c>
      <c r="Y786" s="20" t="s">
        <v>831</v>
      </c>
      <c r="Z786" s="20" t="s">
        <v>836</v>
      </c>
      <c r="AA786" s="20" t="s">
        <v>102</v>
      </c>
      <c r="AB786" s="20" t="s">
        <v>755</v>
      </c>
      <c r="AC786" s="19" t="str">
        <f>IF(AB786&lt;&gt;"",IF(NOT(ISNA(INDEX(os!A:A,MATCH(AB786,os!B:B,0)))),INDEX(os!A:A,MATCH(AB786,os!B:B,0)),"0"),"")</f>
        <v/>
      </c>
      <c r="AD786" s="20" t="s">
        <v>830</v>
      </c>
      <c r="AH786" s="93" t="str">
        <f>IF(NOT(ISNA(VLOOKUP(B:B,ResultsTargets!A:A,1,0))),"TRUE","")</f>
        <v/>
      </c>
      <c r="AI786" s="19" t="str">
        <f>IF(ISNA(VLOOKUP(C786,dim_techarea!A:B,2,FALSE)),"",VLOOKUP(C786,dim_techarea!A:B,2,FALSE))</f>
        <v>DIAGNOSED_NAT</v>
      </c>
      <c r="AJ786" s="19" t="str">
        <f>IF(ISNA(VLOOKUP(AI786,dim_techarea!B:C,2,FALSE)),"",VLOOKUP(AI786,dim_techarea!B:C,2,FALSE))</f>
        <v>lEFkfUbmMfM</v>
      </c>
      <c r="AK786" s="19" t="str">
        <f>IF(ISNA(VLOOKUP(TRIM(G786),dim_targetsresults!A:B,2,FALSE)),"",VLOOKUP(TRIM(G786),dim_targetsresults!A:C,2,FALSE))</f>
        <v>MER Results</v>
      </c>
      <c r="AL786" s="19" t="str">
        <f>IF(ISNA(VLOOKUP(AK786,dim_targetsresults!B:C,2,FALSE)),"",VLOOKUP(AK786,dim_targetsresults!B:C,2,FALSE))</f>
        <v>Jh0jDM5yQ2E</v>
      </c>
      <c r="AM786" s="19" t="str">
        <f>IF(ISNA(VLOOKUP(TRIM(D786),dim_numeratordenominator!A:B,2,FALSE)),"",VLOOKUP(TRIM(D786),dim_numeratordenominator!A:C,2,FALSE))</f>
        <v>Numerator</v>
      </c>
      <c r="AN786" s="19" t="str">
        <f>IF(ISNA(VLOOKUP(AM786,dim_numeratordenominator!B:C,2,FALSE)),"",VLOOKUP(AM786,dim_numeratordenominator!B:C,2,FALSE))</f>
        <v>Som9NRMQqV7</v>
      </c>
      <c r="AO786" s="19" t="str">
        <f>IF(ISNA(VLOOKUP(TRIM(E786),dim_supporttype!A:B,2,FALSE)),"",VLOOKUP(TRIM(E786),dim_supporttype!A:C,2,FALSE))</f>
        <v>National</v>
      </c>
      <c r="AP786" s="19" t="str">
        <f>IF(ISNA(VLOOKUP(AO786,dim_supporttype!B:C,2,FALSE)),"",VLOOKUP(AO786,dim_supporttype!B:C,2,FALSE))</f>
        <v>ERT6F2mcduw</v>
      </c>
      <c r="AQ786" s="19" t="str">
        <f>IF(ISNA(VLOOKUP(TRIM(F786),dim_disaggs!A:B,2,FALSE)),"No Disagg",VLOOKUP(TRIM(F786),dim_disaggs!A:B,2,FALSE))</f>
        <v>Sex</v>
      </c>
      <c r="AR786" s="19" t="str">
        <f>IF(ISNA(VLOOKUP(AQ786,dim_disaggs!B:C,2,FALSE)),"",VLOOKUP(AQ786,dim_disaggs!B:C,2,FALSE))</f>
        <v>sdHeplyj1SL</v>
      </c>
      <c r="AU786" s="72" t="s">
        <v>755</v>
      </c>
      <c r="AV786" s="73" t="s">
        <v>755</v>
      </c>
      <c r="AW786" s="66" t="s">
        <v>755</v>
      </c>
      <c r="AX786" s="66" t="s">
        <v>755</v>
      </c>
      <c r="BA786" s="105" t="str">
        <f t="shared" si="117"/>
        <v/>
      </c>
      <c r="BB786" s="20" t="str">
        <f t="shared" si="118"/>
        <v/>
      </c>
    </row>
    <row r="787" spans="1:68" x14ac:dyDescent="0.2">
      <c r="A787" s="20" t="s">
        <v>95</v>
      </c>
      <c r="B787" s="20" t="s">
        <v>1029</v>
      </c>
      <c r="C787" s="20" t="s">
        <v>2113</v>
      </c>
      <c r="D787" s="20" t="s">
        <v>1</v>
      </c>
      <c r="E787" s="20" t="s">
        <v>2139</v>
      </c>
      <c r="G787" s="20" t="s">
        <v>20086</v>
      </c>
      <c r="I787" s="19">
        <f t="shared" si="112"/>
        <v>22</v>
      </c>
      <c r="J787" s="20" t="s">
        <v>755</v>
      </c>
      <c r="K787" s="20" t="s">
        <v>2215</v>
      </c>
      <c r="L787" s="95" t="str">
        <f>IF(M787&lt;&gt;"",IF(NOT(ISNA(INDEX(cc!B:B,MATCH(M787,cc!A:A,0)))),INDEX(cc!B:B,MATCH(M787,cc!A:A,0)),"0"),"")</f>
        <v>default</v>
      </c>
      <c r="M787" s="97" t="s">
        <v>13</v>
      </c>
      <c r="N787" s="28" t="str">
        <f t="shared" si="110"/>
        <v/>
      </c>
      <c r="O787" s="19" t="str">
        <f t="shared" si="113"/>
        <v>DIAGNOSED_NAT (N, NAT): HIV Known Status</v>
      </c>
      <c r="P787" s="19" t="str">
        <f t="shared" si="114"/>
        <v>DIAGNOSED_NAT (N, NAT): HIV Known Status</v>
      </c>
      <c r="Q787" s="19" t="str">
        <f t="shared" si="111"/>
        <v>DIAGNOSED_NAT (N, NAT)</v>
      </c>
      <c r="R787" s="19" t="str">
        <f t="shared" si="115"/>
        <v>DIAGNOSED_NAT_N_NAT</v>
      </c>
      <c r="S787" s="19" t="str">
        <f t="shared" si="116"/>
        <v>DIAGNOSED_NAT_N_NAT_</v>
      </c>
      <c r="T787" s="19" t="b">
        <f>NOT(ISNA(VLOOKUP(B787,dbcodes!A:B,2,FALSE)))</f>
        <v>1</v>
      </c>
      <c r="U787" s="19" t="str">
        <f>IF(ISNA(VLOOKUP(B787,dbcodes!A:B,2,FALSE)),des!R2854,VLOOKUP(B787,dbcodes!A:B,2,FALSE))</f>
        <v>DIAGNOSED_NAT_N_NAT</v>
      </c>
      <c r="W787" s="107" t="str">
        <f>IF(ISNA(VLOOKUP(C787,descriptions!A:B,2,FALSE)),des!V75,IF(G787=" TARGET","Target ","")&amp;VLOOKUP(C787,descriptions!A:B,2,FALSE))</f>
        <v>The percentage of adults and children living with HIV who know their status (have been diagnosed)</v>
      </c>
      <c r="X787" s="20" t="s">
        <v>4</v>
      </c>
      <c r="Y787" s="20" t="s">
        <v>831</v>
      </c>
      <c r="Z787" s="20" t="s">
        <v>836</v>
      </c>
      <c r="AA787" s="20" t="s">
        <v>102</v>
      </c>
      <c r="AB787" s="20" t="s">
        <v>755</v>
      </c>
      <c r="AC787" s="19" t="str">
        <f>IF(AB787&lt;&gt;"",IF(NOT(ISNA(INDEX(os!A:A,MATCH(AB787,os!B:B,0)))),INDEX(os!A:A,MATCH(AB787,os!B:B,0)),"0"),"")</f>
        <v/>
      </c>
      <c r="AD787" s="20" t="s">
        <v>830</v>
      </c>
      <c r="AH787" s="93" t="str">
        <f>IF(NOT(ISNA(VLOOKUP(B:B,ResultsTargets!A:A,1,0))),"TRUE","")</f>
        <v/>
      </c>
      <c r="AI787" s="19" t="str">
        <f>IF(ISNA(VLOOKUP(C787,dim_techarea!A:B,2,FALSE)),"",VLOOKUP(C787,dim_techarea!A:B,2,FALSE))</f>
        <v>DIAGNOSED_NAT</v>
      </c>
      <c r="AJ787" s="19" t="str">
        <f>IF(ISNA(VLOOKUP(AI787,dim_techarea!B:C,2,FALSE)),"",VLOOKUP(AI787,dim_techarea!B:C,2,FALSE))</f>
        <v>lEFkfUbmMfM</v>
      </c>
      <c r="AK787" s="19" t="str">
        <f>IF(ISNA(VLOOKUP(TRIM(G787),dim_targetsresults!A:B,2,FALSE)),"",VLOOKUP(TRIM(G787),dim_targetsresults!A:C,2,FALSE))</f>
        <v>MER Results</v>
      </c>
      <c r="AL787" s="19" t="str">
        <f>IF(ISNA(VLOOKUP(AK787,dim_targetsresults!B:C,2,FALSE)),"",VLOOKUP(AK787,dim_targetsresults!B:C,2,FALSE))</f>
        <v>Jh0jDM5yQ2E</v>
      </c>
      <c r="AM787" s="19" t="str">
        <f>IF(ISNA(VLOOKUP(TRIM(D787),dim_numeratordenominator!A:B,2,FALSE)),"",VLOOKUP(TRIM(D787),dim_numeratordenominator!A:C,2,FALSE))</f>
        <v>Numerator</v>
      </c>
      <c r="AN787" s="19" t="str">
        <f>IF(ISNA(VLOOKUP(AM787,dim_numeratordenominator!B:C,2,FALSE)),"",VLOOKUP(AM787,dim_numeratordenominator!B:C,2,FALSE))</f>
        <v>Som9NRMQqV7</v>
      </c>
      <c r="AO787" s="19" t="str">
        <f>IF(ISNA(VLOOKUP(TRIM(E787),dim_supporttype!A:B,2,FALSE)),"",VLOOKUP(TRIM(E787),dim_supporttype!A:C,2,FALSE))</f>
        <v>National</v>
      </c>
      <c r="AP787" s="19" t="str">
        <f>IF(ISNA(VLOOKUP(AO787,dim_supporttype!B:C,2,FALSE)),"",VLOOKUP(AO787,dim_supporttype!B:C,2,FALSE))</f>
        <v>ERT6F2mcduw</v>
      </c>
      <c r="AQ787" s="19" t="str">
        <f>IF(ISNA(VLOOKUP(TRIM(F787),dim_disaggs!A:B,2,FALSE)),"No Disagg",VLOOKUP(TRIM(F787),dim_disaggs!A:B,2,FALSE))</f>
        <v>No Disagg</v>
      </c>
      <c r="AR787" s="19" t="str">
        <f>IF(ISNA(VLOOKUP(AQ787,dim_disaggs!B:C,2,FALSE)),"",VLOOKUP(AQ787,dim_disaggs!B:C,2,FALSE))</f>
        <v>werJlVT6sf3</v>
      </c>
      <c r="AU787" s="72" t="s">
        <v>755</v>
      </c>
      <c r="AV787" s="73" t="s">
        <v>755</v>
      </c>
      <c r="AW787" s="66" t="s">
        <v>755</v>
      </c>
      <c r="AX787" s="66" t="s">
        <v>755</v>
      </c>
      <c r="BA787" s="105" t="str">
        <f t="shared" si="117"/>
        <v/>
      </c>
      <c r="BB787" s="20" t="str">
        <f t="shared" si="118"/>
        <v/>
      </c>
    </row>
    <row r="788" spans="1:68" x14ac:dyDescent="0.2">
      <c r="A788" s="20" t="s">
        <v>95</v>
      </c>
      <c r="B788" s="20" t="s">
        <v>1028</v>
      </c>
      <c r="C788" s="20" t="s">
        <v>2113</v>
      </c>
      <c r="D788" s="20" t="s">
        <v>1</v>
      </c>
      <c r="E788" s="20" t="s">
        <v>2139</v>
      </c>
      <c r="F788" s="20" t="s">
        <v>4156</v>
      </c>
      <c r="G788" s="20" t="s">
        <v>2442</v>
      </c>
      <c r="H788" s="20" t="s">
        <v>18672</v>
      </c>
      <c r="I788" s="19">
        <f t="shared" si="112"/>
        <v>42</v>
      </c>
      <c r="J788" s="20" t="s">
        <v>755</v>
      </c>
      <c r="K788" s="20" t="s">
        <v>2215</v>
      </c>
      <c r="L788" s="95" t="str">
        <f>IF(M788&lt;&gt;"",IF(NOT(ISNA(INDEX(cc!B:B,MATCH(M788,cc!A:A,0)))),INDEX(cc!B:B,MATCH(M788,cc!A:A,0)),"0"),"")</f>
        <v>Age (&lt;15,15+) and Sex</v>
      </c>
      <c r="M788" s="97" t="s">
        <v>111</v>
      </c>
      <c r="N788" s="28" t="str">
        <f t="shared" si="110"/>
        <v xml:space="preserve"> TARGET</v>
      </c>
      <c r="O788" s="19" t="str">
        <f t="shared" si="113"/>
        <v>DIAGNOSED_NAT (N, NAT, Age Aggregated/Sex) TARGET: HIV Known Status</v>
      </c>
      <c r="P788" s="19" t="str">
        <f t="shared" si="114"/>
        <v>DIAGNOSED_NAT (N, NAT, Age Aggregated/Sex) TARGET: HIV Known Status</v>
      </c>
      <c r="Q788" s="19" t="str">
        <f t="shared" si="111"/>
        <v>DIAGNOSED_NAT (N, NAT, Age Agg/Sex) TARGET</v>
      </c>
      <c r="R788" s="19" t="str">
        <f t="shared" si="115"/>
        <v>DIAGNOSED_NAT_N_NAT_Age_Agg_Sex_TARGET</v>
      </c>
      <c r="S788" s="19" t="str">
        <f t="shared" si="116"/>
        <v>DIAGNOSED_NAT_N_NAT_Age_Agg_Sex_TARGET</v>
      </c>
      <c r="T788" s="19" t="b">
        <f>NOT(ISNA(VLOOKUP(B788,dbcodes!A:B,2,FALSE)))</f>
        <v>1</v>
      </c>
      <c r="U788" s="19" t="str">
        <f>IF(ISNA(VLOOKUP(B788,dbcodes!A:B,2,FALSE)),des!R2855,VLOOKUP(B788,dbcodes!A:B,2,FALSE))</f>
        <v>DIAGNOSED_NAT_N_NAT_Age_Sex_TARGET</v>
      </c>
      <c r="W788" s="107" t="str">
        <f>IF(ISNA(VLOOKUP(C788,descriptions!A:B,2,FALSE)),des!V81,IF(G788=" TARGET","Target ","")&amp;VLOOKUP(C788,descriptions!A:B,2,FALSE))</f>
        <v>Target The percentage of adults and children living with HIV who know their status (have been diagnosed)</v>
      </c>
      <c r="X788" s="20" t="s">
        <v>4</v>
      </c>
      <c r="Y788" s="20" t="s">
        <v>831</v>
      </c>
      <c r="Z788" s="20" t="s">
        <v>836</v>
      </c>
      <c r="AA788" s="20" t="s">
        <v>102</v>
      </c>
      <c r="AB788" s="20" t="s">
        <v>755</v>
      </c>
      <c r="AC788" s="19" t="str">
        <f>IF(AB788&lt;&gt;"",IF(NOT(ISNA(INDEX(os!A:A,MATCH(AB788,os!B:B,0)))),INDEX(os!A:A,MATCH(AB788,os!B:B,0)),"0"),"")</f>
        <v/>
      </c>
      <c r="AD788" s="20" t="s">
        <v>830</v>
      </c>
      <c r="AH788" s="93" t="str">
        <f>IF(NOT(ISNA(VLOOKUP(B:B,ResultsTargets!A:A,1,0))),"TRUE","")</f>
        <v/>
      </c>
      <c r="AI788" s="19" t="str">
        <f>IF(ISNA(VLOOKUP(C788,dim_techarea!A:B,2,FALSE)),"",VLOOKUP(C788,dim_techarea!A:B,2,FALSE))</f>
        <v>DIAGNOSED_NAT</v>
      </c>
      <c r="AJ788" s="19" t="str">
        <f>IF(ISNA(VLOOKUP(AI788,dim_techarea!B:C,2,FALSE)),"",VLOOKUP(AI788,dim_techarea!B:C,2,FALSE))</f>
        <v>lEFkfUbmMfM</v>
      </c>
      <c r="AK788" s="19" t="str">
        <f>IF(ISNA(VLOOKUP(TRIM(G788),dim_targetsresults!A:B,2,FALSE)),"",VLOOKUP(TRIM(G788),dim_targetsresults!A:C,2,FALSE))</f>
        <v>MER Targets</v>
      </c>
      <c r="AL788" s="19" t="str">
        <f>IF(ISNA(VLOOKUP(AK788,dim_targetsresults!B:C,2,FALSE)),"",VLOOKUP(AK788,dim_targetsresults!B:C,2,FALSE))</f>
        <v>W8imnja2Owd</v>
      </c>
      <c r="AM788" s="19" t="str">
        <f>IF(ISNA(VLOOKUP(TRIM(D788),dim_numeratordenominator!A:B,2,FALSE)),"",VLOOKUP(TRIM(D788),dim_numeratordenominator!A:C,2,FALSE))</f>
        <v>Numerator</v>
      </c>
      <c r="AN788" s="19" t="str">
        <f>IF(ISNA(VLOOKUP(AM788,dim_numeratordenominator!B:C,2,FALSE)),"",VLOOKUP(AM788,dim_numeratordenominator!B:C,2,FALSE))</f>
        <v>Som9NRMQqV7</v>
      </c>
      <c r="AO788" s="19" t="str">
        <f>IF(ISNA(VLOOKUP(TRIM(E788),dim_supporttype!A:B,2,FALSE)),"",VLOOKUP(TRIM(E788),dim_supporttype!A:C,2,FALSE))</f>
        <v>National</v>
      </c>
      <c r="AP788" s="19" t="str">
        <f>IF(ISNA(VLOOKUP(AO788,dim_supporttype!B:C,2,FALSE)),"",VLOOKUP(AO788,dim_supporttype!B:C,2,FALSE))</f>
        <v>ERT6F2mcduw</v>
      </c>
      <c r="AQ788" s="19" t="str">
        <f>IF(ISNA(VLOOKUP(TRIM(F788),dim_disaggs!A:B,2,FALSE)),"No Disagg",VLOOKUP(TRIM(F788),dim_disaggs!A:B,2,FALSE))</f>
        <v>Age Aggregated/Sex</v>
      </c>
      <c r="AR788" s="19" t="str">
        <f>IF(ISNA(VLOOKUP(AQ788,dim_disaggs!B:C,2,FALSE)),"",VLOOKUP(AQ788,dim_disaggs!B:C,2,FALSE))</f>
        <v>KMhxXDjVseT</v>
      </c>
      <c r="AU788" s="72" t="s">
        <v>755</v>
      </c>
      <c r="AV788" s="73" t="s">
        <v>755</v>
      </c>
      <c r="AW788" s="66" t="s">
        <v>755</v>
      </c>
      <c r="AX788" s="66" t="s">
        <v>755</v>
      </c>
      <c r="BA788" s="105" t="str">
        <f t="shared" si="117"/>
        <v/>
      </c>
      <c r="BB788" s="20" t="str">
        <f t="shared" si="118"/>
        <v/>
      </c>
    </row>
    <row r="789" spans="1:68" x14ac:dyDescent="0.2">
      <c r="A789" s="20" t="s">
        <v>95</v>
      </c>
      <c r="B789" s="20" t="s">
        <v>1033</v>
      </c>
      <c r="C789" s="20" t="s">
        <v>2113</v>
      </c>
      <c r="D789" s="20" t="s">
        <v>1</v>
      </c>
      <c r="E789" s="20" t="s">
        <v>2139</v>
      </c>
      <c r="F789" s="20" t="s">
        <v>525</v>
      </c>
      <c r="G789" s="20" t="s">
        <v>2442</v>
      </c>
      <c r="H789" s="20" t="s">
        <v>525</v>
      </c>
      <c r="I789" s="19">
        <f t="shared" si="112"/>
        <v>34</v>
      </c>
      <c r="J789" s="20" t="s">
        <v>755</v>
      </c>
      <c r="K789" s="20" t="s">
        <v>2215</v>
      </c>
      <c r="L789" s="95" t="str">
        <f>IF(M789&lt;&gt;"",IF(NOT(ISNA(INDEX(cc!B:B,MATCH(M789,cc!A:A,0)))),INDEX(cc!B:B,MATCH(M789,cc!A:A,0)),"0"),"")</f>
        <v>Sex</v>
      </c>
      <c r="M789" s="97" t="s">
        <v>4106</v>
      </c>
      <c r="N789" s="28" t="str">
        <f t="shared" si="110"/>
        <v xml:space="preserve"> TARGET</v>
      </c>
      <c r="O789" s="19" t="str">
        <f t="shared" si="113"/>
        <v>DIAGNOSED_NAT (N, NAT, Sex) TARGET: HIV Known Status</v>
      </c>
      <c r="P789" s="19" t="str">
        <f t="shared" si="114"/>
        <v>DIAGNOSED_NAT (N, NAT, Sex) TARGET: HIV Known Status</v>
      </c>
      <c r="Q789" s="19" t="str">
        <f t="shared" si="111"/>
        <v>DIAGNOSED_NAT (N, NAT, Sex) TARGET</v>
      </c>
      <c r="R789" s="19" t="str">
        <f t="shared" si="115"/>
        <v>DIAGNOSED_NAT_N_NAT_Sex_TARGET</v>
      </c>
      <c r="S789" s="19" t="str">
        <f t="shared" si="116"/>
        <v>DIAGNOSED_NAT_N_NAT_Sex_TARGET</v>
      </c>
      <c r="T789" s="19" t="b">
        <f>NOT(ISNA(VLOOKUP(B789,dbcodes!A:B,2,FALSE)))</f>
        <v>1</v>
      </c>
      <c r="U789" s="19" t="str">
        <f>IF(ISNA(VLOOKUP(B789,dbcodes!A:B,2,FALSE)),des!R2856,VLOOKUP(B789,dbcodes!A:B,2,FALSE))</f>
        <v>DIAGNOSED_NAT_N_NAT_Sex_TARGET</v>
      </c>
      <c r="W789" s="107" t="str">
        <f>IF(ISNA(VLOOKUP(C789,descriptions!A:B,2,FALSE)),des!V82,IF(G789=" TARGET","Target ","")&amp;VLOOKUP(C789,descriptions!A:B,2,FALSE))</f>
        <v>Target The percentage of adults and children living with HIV who know their status (have been diagnosed)</v>
      </c>
      <c r="X789" s="20" t="s">
        <v>4</v>
      </c>
      <c r="Y789" s="20" t="s">
        <v>831</v>
      </c>
      <c r="Z789" s="20" t="s">
        <v>836</v>
      </c>
      <c r="AA789" s="20" t="s">
        <v>102</v>
      </c>
      <c r="AB789" s="20" t="s">
        <v>755</v>
      </c>
      <c r="AC789" s="19" t="str">
        <f>IF(AB789&lt;&gt;"",IF(NOT(ISNA(INDEX(os!A:A,MATCH(AB789,os!B:B,0)))),INDEX(os!A:A,MATCH(AB789,os!B:B,0)),"0"),"")</f>
        <v/>
      </c>
      <c r="AD789" s="20" t="s">
        <v>830</v>
      </c>
      <c r="AH789" s="93" t="str">
        <f>IF(NOT(ISNA(VLOOKUP(B:B,ResultsTargets!A:A,1,0))),"TRUE","")</f>
        <v/>
      </c>
      <c r="AI789" s="19" t="str">
        <f>IF(ISNA(VLOOKUP(C789,dim_techarea!A:B,2,FALSE)),"",VLOOKUP(C789,dim_techarea!A:B,2,FALSE))</f>
        <v>DIAGNOSED_NAT</v>
      </c>
      <c r="AJ789" s="19" t="str">
        <f>IF(ISNA(VLOOKUP(AI789,dim_techarea!B:C,2,FALSE)),"",VLOOKUP(AI789,dim_techarea!B:C,2,FALSE))</f>
        <v>lEFkfUbmMfM</v>
      </c>
      <c r="AK789" s="19" t="str">
        <f>IF(ISNA(VLOOKUP(TRIM(G789),dim_targetsresults!A:B,2,FALSE)),"",VLOOKUP(TRIM(G789),dim_targetsresults!A:C,2,FALSE))</f>
        <v>MER Targets</v>
      </c>
      <c r="AL789" s="19" t="str">
        <f>IF(ISNA(VLOOKUP(AK789,dim_targetsresults!B:C,2,FALSE)),"",VLOOKUP(AK789,dim_targetsresults!B:C,2,FALSE))</f>
        <v>W8imnja2Owd</v>
      </c>
      <c r="AM789" s="19" t="str">
        <f>IF(ISNA(VLOOKUP(TRIM(D789),dim_numeratordenominator!A:B,2,FALSE)),"",VLOOKUP(TRIM(D789),dim_numeratordenominator!A:C,2,FALSE))</f>
        <v>Numerator</v>
      </c>
      <c r="AN789" s="19" t="str">
        <f>IF(ISNA(VLOOKUP(AM789,dim_numeratordenominator!B:C,2,FALSE)),"",VLOOKUP(AM789,dim_numeratordenominator!B:C,2,FALSE))</f>
        <v>Som9NRMQqV7</v>
      </c>
      <c r="AO789" s="19" t="str">
        <f>IF(ISNA(VLOOKUP(TRIM(E789),dim_supporttype!A:B,2,FALSE)),"",VLOOKUP(TRIM(E789),dim_supporttype!A:C,2,FALSE))</f>
        <v>National</v>
      </c>
      <c r="AP789" s="19" t="str">
        <f>IF(ISNA(VLOOKUP(AO789,dim_supporttype!B:C,2,FALSE)),"",VLOOKUP(AO789,dim_supporttype!B:C,2,FALSE))</f>
        <v>ERT6F2mcduw</v>
      </c>
      <c r="AQ789" s="19" t="str">
        <f>IF(ISNA(VLOOKUP(TRIM(F789),dim_disaggs!A:B,2,FALSE)),"No Disagg",VLOOKUP(TRIM(F789),dim_disaggs!A:B,2,FALSE))</f>
        <v>Sex</v>
      </c>
      <c r="AR789" s="19" t="str">
        <f>IF(ISNA(VLOOKUP(AQ789,dim_disaggs!B:C,2,FALSE)),"",VLOOKUP(AQ789,dim_disaggs!B:C,2,FALSE))</f>
        <v>sdHeplyj1SL</v>
      </c>
      <c r="AU789" s="72" t="s">
        <v>755</v>
      </c>
      <c r="AV789" s="73" t="s">
        <v>755</v>
      </c>
      <c r="AW789" s="66" t="s">
        <v>755</v>
      </c>
      <c r="AX789" s="66" t="s">
        <v>755</v>
      </c>
      <c r="BA789" s="105" t="str">
        <f t="shared" si="117"/>
        <v/>
      </c>
      <c r="BB789" s="20" t="str">
        <f t="shared" si="118"/>
        <v/>
      </c>
    </row>
    <row r="790" spans="1:68" x14ac:dyDescent="0.2">
      <c r="A790" s="20" t="s">
        <v>95</v>
      </c>
      <c r="B790" s="20" t="s">
        <v>1036</v>
      </c>
      <c r="C790" s="20" t="s">
        <v>2113</v>
      </c>
      <c r="D790" s="20" t="s">
        <v>1</v>
      </c>
      <c r="E790" s="20" t="s">
        <v>2139</v>
      </c>
      <c r="G790" s="20" t="s">
        <v>2442</v>
      </c>
      <c r="I790" s="19">
        <f t="shared" si="112"/>
        <v>29</v>
      </c>
      <c r="J790" s="20" t="s">
        <v>755</v>
      </c>
      <c r="K790" s="20" t="s">
        <v>2215</v>
      </c>
      <c r="L790" s="95" t="str">
        <f>IF(M790&lt;&gt;"",IF(NOT(ISNA(INDEX(cc!B:B,MATCH(M790,cc!A:A,0)))),INDEX(cc!B:B,MATCH(M790,cc!A:A,0)),"0"),"")</f>
        <v>default</v>
      </c>
      <c r="M790" s="97" t="s">
        <v>13</v>
      </c>
      <c r="N790" s="28" t="str">
        <f t="shared" si="110"/>
        <v xml:space="preserve"> TARGET</v>
      </c>
      <c r="O790" s="19" t="str">
        <f t="shared" si="113"/>
        <v>DIAGNOSED_NAT (N, NAT) TARGET: HIV Known Status</v>
      </c>
      <c r="P790" s="19" t="str">
        <f t="shared" si="114"/>
        <v>DIAGNOSED_NAT (N, NAT) TARGET: HIV Known Status</v>
      </c>
      <c r="Q790" s="19" t="str">
        <f t="shared" si="111"/>
        <v>DIAGNOSED_NAT (N, NAT) TARGET</v>
      </c>
      <c r="R790" s="19" t="str">
        <f t="shared" si="115"/>
        <v>DIAGNOSED_NAT_N_NAT_TARGET</v>
      </c>
      <c r="S790" s="19" t="str">
        <f t="shared" si="116"/>
        <v>DIAGNOSED_NAT_N_NAT_TARGET</v>
      </c>
      <c r="T790" s="19" t="b">
        <f>NOT(ISNA(VLOOKUP(B790,dbcodes!A:B,2,FALSE)))</f>
        <v>1</v>
      </c>
      <c r="U790" s="19" t="str">
        <f>IF(ISNA(VLOOKUP(B790,dbcodes!A:B,2,FALSE)),des!R2857,VLOOKUP(B790,dbcodes!A:B,2,FALSE))</f>
        <v>DIAGNOSED_NAT_N_NAT_TARGET</v>
      </c>
      <c r="W790" s="107" t="str">
        <f>IF(ISNA(VLOOKUP(C790,descriptions!A:B,2,FALSE)),des!V83,IF(G790=" TARGET","Target ","")&amp;VLOOKUP(C790,descriptions!A:B,2,FALSE))</f>
        <v>Target The percentage of adults and children living with HIV who know their status (have been diagnosed)</v>
      </c>
      <c r="X790" s="20" t="s">
        <v>4</v>
      </c>
      <c r="Y790" s="20" t="s">
        <v>831</v>
      </c>
      <c r="Z790" s="20" t="s">
        <v>836</v>
      </c>
      <c r="AA790" s="20" t="s">
        <v>102</v>
      </c>
      <c r="AB790" s="20" t="s">
        <v>755</v>
      </c>
      <c r="AC790" s="19" t="str">
        <f>IF(AB790&lt;&gt;"",IF(NOT(ISNA(INDEX(os!A:A,MATCH(AB790,os!B:B,0)))),INDEX(os!A:A,MATCH(AB790,os!B:B,0)),"0"),"")</f>
        <v/>
      </c>
      <c r="AD790" s="20" t="s">
        <v>830</v>
      </c>
      <c r="AH790" s="93" t="str">
        <f>IF(NOT(ISNA(VLOOKUP(B:B,ResultsTargets!A:A,1,0))),"TRUE","")</f>
        <v/>
      </c>
      <c r="AI790" s="19" t="str">
        <f>IF(ISNA(VLOOKUP(C790,dim_techarea!A:B,2,FALSE)),"",VLOOKUP(C790,dim_techarea!A:B,2,FALSE))</f>
        <v>DIAGNOSED_NAT</v>
      </c>
      <c r="AJ790" s="19" t="str">
        <f>IF(ISNA(VLOOKUP(AI790,dim_techarea!B:C,2,FALSE)),"",VLOOKUP(AI790,dim_techarea!B:C,2,FALSE))</f>
        <v>lEFkfUbmMfM</v>
      </c>
      <c r="AK790" s="19" t="str">
        <f>IF(ISNA(VLOOKUP(TRIM(G790),dim_targetsresults!A:B,2,FALSE)),"",VLOOKUP(TRIM(G790),dim_targetsresults!A:C,2,FALSE))</f>
        <v>MER Targets</v>
      </c>
      <c r="AL790" s="19" t="str">
        <f>IF(ISNA(VLOOKUP(AK790,dim_targetsresults!B:C,2,FALSE)),"",VLOOKUP(AK790,dim_targetsresults!B:C,2,FALSE))</f>
        <v>W8imnja2Owd</v>
      </c>
      <c r="AM790" s="19" t="str">
        <f>IF(ISNA(VLOOKUP(TRIM(D790),dim_numeratordenominator!A:B,2,FALSE)),"",VLOOKUP(TRIM(D790),dim_numeratordenominator!A:C,2,FALSE))</f>
        <v>Numerator</v>
      </c>
      <c r="AN790" s="19" t="str">
        <f>IF(ISNA(VLOOKUP(AM790,dim_numeratordenominator!B:C,2,FALSE)),"",VLOOKUP(AM790,dim_numeratordenominator!B:C,2,FALSE))</f>
        <v>Som9NRMQqV7</v>
      </c>
      <c r="AO790" s="19" t="str">
        <f>IF(ISNA(VLOOKUP(TRIM(E790),dim_supporttype!A:B,2,FALSE)),"",VLOOKUP(TRIM(E790),dim_supporttype!A:C,2,FALSE))</f>
        <v>National</v>
      </c>
      <c r="AP790" s="19" t="str">
        <f>IF(ISNA(VLOOKUP(AO790,dim_supporttype!B:C,2,FALSE)),"",VLOOKUP(AO790,dim_supporttype!B:C,2,FALSE))</f>
        <v>ERT6F2mcduw</v>
      </c>
      <c r="AQ790" s="19" t="str">
        <f>IF(ISNA(VLOOKUP(TRIM(F790),dim_disaggs!A:B,2,FALSE)),"No Disagg",VLOOKUP(TRIM(F790),dim_disaggs!A:B,2,FALSE))</f>
        <v>No Disagg</v>
      </c>
      <c r="AR790" s="19" t="str">
        <f>IF(ISNA(VLOOKUP(AQ790,dim_disaggs!B:C,2,FALSE)),"",VLOOKUP(AQ790,dim_disaggs!B:C,2,FALSE))</f>
        <v>werJlVT6sf3</v>
      </c>
      <c r="AU790" s="72" t="s">
        <v>755</v>
      </c>
      <c r="AV790" s="73" t="s">
        <v>755</v>
      </c>
      <c r="AW790" s="66" t="s">
        <v>755</v>
      </c>
      <c r="AX790" s="66" t="s">
        <v>755</v>
      </c>
      <c r="BA790" s="105" t="str">
        <f t="shared" si="117"/>
        <v/>
      </c>
      <c r="BB790" s="20" t="str">
        <f t="shared" si="118"/>
        <v/>
      </c>
    </row>
    <row r="791" spans="1:68" x14ac:dyDescent="0.2">
      <c r="A791" s="20" t="s">
        <v>95</v>
      </c>
      <c r="B791" s="21" t="s">
        <v>20361</v>
      </c>
      <c r="C791" s="20" t="s">
        <v>20068</v>
      </c>
      <c r="D791" s="20" t="s">
        <v>1</v>
      </c>
      <c r="E791" s="20" t="s">
        <v>2142</v>
      </c>
      <c r="F791" s="20" t="s">
        <v>4156</v>
      </c>
      <c r="G791" s="20" t="s">
        <v>20086</v>
      </c>
      <c r="H791" s="20" t="s">
        <v>18672</v>
      </c>
      <c r="I791" s="19">
        <f t="shared" si="112"/>
        <v>41</v>
      </c>
      <c r="J791" s="20" t="s">
        <v>755</v>
      </c>
      <c r="K791" s="20" t="s">
        <v>2215</v>
      </c>
      <c r="L791" s="95" t="str">
        <f>IF(M791&lt;&gt;"",IF(NOT(ISNA(INDEX(cc!B:B,MATCH(M791,cc!A:A,0)))),INDEX(cc!B:B,MATCH(M791,cc!A:A,0)),"0"),"")</f>
        <v>Age (&lt;15,15+) and Sex</v>
      </c>
      <c r="M791" s="97" t="s">
        <v>111</v>
      </c>
      <c r="N791" s="28" t="str">
        <f t="shared" si="110"/>
        <v/>
      </c>
      <c r="O791" s="19" t="str">
        <f t="shared" si="113"/>
        <v>DIAGNOSED_SUBNAT (N, SUBNAT, Age Aggregated/Sex): HIV Known Status</v>
      </c>
      <c r="P791" s="19" t="str">
        <f t="shared" si="114"/>
        <v>DIAGNOSED_SUBNAT (N, SUBNAT, Age Aggregated/Sex): HIV Known Status</v>
      </c>
      <c r="Q791" s="19" t="str">
        <f t="shared" si="111"/>
        <v>DIAGNOSED_SUBNAT (N, SUBNAT, Age Agg/Sex)</v>
      </c>
      <c r="R791" s="19" t="str">
        <f t="shared" si="115"/>
        <v>DIAGNOSED_SUBNAT_N_SUBNAT_Age_Agg_Sex</v>
      </c>
      <c r="S791" s="19" t="str">
        <f t="shared" si="116"/>
        <v>DIAGNOSED_SUBNAT_N_SUBNAT_Age_Agg_Sex_</v>
      </c>
      <c r="T791" s="19" t="b">
        <f>NOT(ISNA(VLOOKUP(B791,dbcodes!A:B,2,FALSE)))</f>
        <v>1</v>
      </c>
      <c r="U791" s="19" t="str">
        <f>IF(ISNA(VLOOKUP(B791,dbcodes!A:B,2,FALSE)),des!R2858,VLOOKUP(B791,dbcodes!A:B,2,FALSE))</f>
        <v>DIAGNOSED_SUBNAT_N_SUBNAT_Age_Agg_Sex</v>
      </c>
      <c r="V791" s="20" t="s">
        <v>2320</v>
      </c>
      <c r="W791" s="107">
        <f>IF(ISNA(VLOOKUP(C791,descriptions!A:B,2,FALSE)),des!V95,IF(G791=" TARGET","Target ","")&amp;VLOOKUP(C791,descriptions!A:B,2,FALSE))</f>
        <v>0</v>
      </c>
      <c r="X791" s="20" t="s">
        <v>4</v>
      </c>
      <c r="Y791" s="20" t="s">
        <v>831</v>
      </c>
      <c r="Z791" s="20" t="s">
        <v>836</v>
      </c>
      <c r="AA791" s="20" t="s">
        <v>102</v>
      </c>
      <c r="AB791" s="20" t="s">
        <v>755</v>
      </c>
      <c r="AC791" s="19" t="str">
        <f>IF(AB791&lt;&gt;"",IF(NOT(ISNA(INDEX(os!A:A,MATCH(AB791,os!B:B,0)))),INDEX(os!A:A,MATCH(AB791,os!B:B,0)),"0"),"")</f>
        <v/>
      </c>
      <c r="AD791" s="20" t="s">
        <v>830</v>
      </c>
      <c r="AH791" s="93" t="str">
        <f>IF(NOT(ISNA(VLOOKUP(B:B,ResultsTargets!A:A,1,0))),"TRUE","")</f>
        <v/>
      </c>
      <c r="AI791" s="19" t="str">
        <f>IF(ISNA(VLOOKUP(C791,dim_techarea!A:B,2,FALSE)),"",VLOOKUP(C791,dim_techarea!A:B,2,FALSE))</f>
        <v>DIAGNOSED_SUBNAT</v>
      </c>
      <c r="AJ791" s="19" t="str">
        <f>IF(ISNA(VLOOKUP(AI791,dim_techarea!B:C,2,FALSE)),"",VLOOKUP(AI791,dim_techarea!B:C,2,FALSE))</f>
        <v>hbYM0G4abha</v>
      </c>
      <c r="AK791" s="19" t="str">
        <f>IF(ISNA(VLOOKUP(TRIM(G791),dim_targetsresults!A:B,2,FALSE)),"",VLOOKUP(TRIM(G791),dim_targetsresults!A:C,2,FALSE))</f>
        <v>MER Results</v>
      </c>
      <c r="AL791" s="19" t="str">
        <f>IF(ISNA(VLOOKUP(AK791,dim_targetsresults!B:C,2,FALSE)),"",VLOOKUP(AK791,dim_targetsresults!B:C,2,FALSE))</f>
        <v>Jh0jDM5yQ2E</v>
      </c>
      <c r="AM791" s="19" t="str">
        <f>IF(ISNA(VLOOKUP(TRIM(D791),dim_numeratordenominator!A:B,2,FALSE)),"",VLOOKUP(TRIM(D791),dim_numeratordenominator!A:C,2,FALSE))</f>
        <v>Numerator</v>
      </c>
      <c r="AN791" s="19" t="str">
        <f>IF(ISNA(VLOOKUP(AM791,dim_numeratordenominator!B:C,2,FALSE)),"",VLOOKUP(AM791,dim_numeratordenominator!B:C,2,FALSE))</f>
        <v>Som9NRMQqV7</v>
      </c>
      <c r="AO791" s="19" t="str">
        <f>IF(ISNA(VLOOKUP(TRIM(E791),dim_supporttype!A:B,2,FALSE)),"",VLOOKUP(TRIM(E791),dim_supporttype!A:C,2,FALSE))</f>
        <v>Sub-National</v>
      </c>
      <c r="AP791" s="19" t="str">
        <f>IF(ISNA(VLOOKUP(AO791,dim_supporttype!B:C,2,FALSE)),"",VLOOKUP(AO791,dim_supporttype!B:C,2,FALSE))</f>
        <v>jJDHP9KXvzJ</v>
      </c>
      <c r="AQ791" s="19" t="str">
        <f>IF(ISNA(VLOOKUP(TRIM(F791),dim_disaggs!A:B,2,FALSE)),"No Disagg",VLOOKUP(TRIM(F791),dim_disaggs!A:B,2,FALSE))</f>
        <v>Age Aggregated/Sex</v>
      </c>
      <c r="AR791" s="19" t="str">
        <f>IF(ISNA(VLOOKUP(AQ791,dim_disaggs!B:C,2,FALSE)),"",VLOOKUP(AQ791,dim_disaggs!B:C,2,FALSE))</f>
        <v>KMhxXDjVseT</v>
      </c>
      <c r="AU791" s="72" t="s">
        <v>755</v>
      </c>
      <c r="AV791" s="73" t="s">
        <v>755</v>
      </c>
      <c r="AW791" s="66" t="s">
        <v>755</v>
      </c>
      <c r="AX791" s="66" t="s">
        <v>755</v>
      </c>
      <c r="BA791" s="105" t="str">
        <f t="shared" si="117"/>
        <v/>
      </c>
      <c r="BB791" s="20" t="str">
        <f t="shared" si="118"/>
        <v/>
      </c>
    </row>
    <row r="792" spans="1:68" x14ac:dyDescent="0.2">
      <c r="A792" s="20" t="s">
        <v>95</v>
      </c>
      <c r="B792" s="21" t="s">
        <v>20362</v>
      </c>
      <c r="C792" s="20" t="s">
        <v>20068</v>
      </c>
      <c r="D792" s="20" t="s">
        <v>1</v>
      </c>
      <c r="E792" s="20" t="s">
        <v>2142</v>
      </c>
      <c r="F792" s="20" t="s">
        <v>525</v>
      </c>
      <c r="G792" s="20" t="s">
        <v>20086</v>
      </c>
      <c r="H792" s="20" t="s">
        <v>525</v>
      </c>
      <c r="I792" s="19">
        <f t="shared" si="112"/>
        <v>33</v>
      </c>
      <c r="J792" s="20" t="s">
        <v>755</v>
      </c>
      <c r="K792" s="20" t="s">
        <v>2215</v>
      </c>
      <c r="L792" s="95" t="str">
        <f>IF(M792&lt;&gt;"",IF(NOT(ISNA(INDEX(cc!B:B,MATCH(M792,cc!A:A,0)))),INDEX(cc!B:B,MATCH(M792,cc!A:A,0)),"0"),"")</f>
        <v>Sex</v>
      </c>
      <c r="M792" s="97" t="s">
        <v>4106</v>
      </c>
      <c r="N792" s="28" t="str">
        <f t="shared" si="110"/>
        <v/>
      </c>
      <c r="O792" s="19" t="str">
        <f t="shared" si="113"/>
        <v>DIAGNOSED_SUBNAT (N, SUBNAT, Sex): HIV Known Status</v>
      </c>
      <c r="P792" s="19" t="str">
        <f t="shared" si="114"/>
        <v>DIAGNOSED_SUBNAT (N, SUBNAT, Sex): HIV Known Status</v>
      </c>
      <c r="Q792" s="19" t="str">
        <f t="shared" si="111"/>
        <v>DIAGNOSED_SUBNAT (N, SUBNAT, Sex)</v>
      </c>
      <c r="R792" s="19" t="str">
        <f t="shared" si="115"/>
        <v>DIAGNOSED_SUBNAT_N_SUBNAT_Sex</v>
      </c>
      <c r="S792" s="19" t="str">
        <f t="shared" si="116"/>
        <v>DIAGNOSED_SUBNAT_N_SUBNAT_Sex_</v>
      </c>
      <c r="T792" s="19" t="b">
        <f>NOT(ISNA(VLOOKUP(B792,dbcodes!A:B,2,FALSE)))</f>
        <v>1</v>
      </c>
      <c r="U792" s="19" t="str">
        <f>IF(ISNA(VLOOKUP(B792,dbcodes!A:B,2,FALSE)),des!R2859,VLOOKUP(B792,dbcodes!A:B,2,FALSE))</f>
        <v>DIAGNOSED_SUBNAT_N_SUBNAT_Sex</v>
      </c>
      <c r="V792" s="20" t="s">
        <v>2320</v>
      </c>
      <c r="W792" s="107">
        <f>IF(ISNA(VLOOKUP(C792,descriptions!A:B,2,FALSE)),des!V96,IF(G792=" TARGET","Target ","")&amp;VLOOKUP(C792,descriptions!A:B,2,FALSE))</f>
        <v>0</v>
      </c>
      <c r="X792" s="20" t="s">
        <v>4</v>
      </c>
      <c r="Y792" s="20" t="s">
        <v>831</v>
      </c>
      <c r="Z792" s="20" t="s">
        <v>836</v>
      </c>
      <c r="AA792" s="20" t="s">
        <v>102</v>
      </c>
      <c r="AB792" s="20" t="s">
        <v>755</v>
      </c>
      <c r="AC792" s="19" t="str">
        <f>IF(AB792&lt;&gt;"",IF(NOT(ISNA(INDEX(os!A:A,MATCH(AB792,os!B:B,0)))),INDEX(os!A:A,MATCH(AB792,os!B:B,0)),"0"),"")</f>
        <v/>
      </c>
      <c r="AD792" s="20" t="s">
        <v>830</v>
      </c>
      <c r="AH792" s="93" t="str">
        <f>IF(NOT(ISNA(VLOOKUP(B:B,ResultsTargets!A:A,1,0))),"TRUE","")</f>
        <v/>
      </c>
      <c r="AI792" s="19" t="str">
        <f>IF(ISNA(VLOOKUP(C792,dim_techarea!A:B,2,FALSE)),"",VLOOKUP(C792,dim_techarea!A:B,2,FALSE))</f>
        <v>DIAGNOSED_SUBNAT</v>
      </c>
      <c r="AJ792" s="19" t="str">
        <f>IF(ISNA(VLOOKUP(AI792,dim_techarea!B:C,2,FALSE)),"",VLOOKUP(AI792,dim_techarea!B:C,2,FALSE))</f>
        <v>hbYM0G4abha</v>
      </c>
      <c r="AK792" s="19" t="str">
        <f>IF(ISNA(VLOOKUP(TRIM(G792),dim_targetsresults!A:B,2,FALSE)),"",VLOOKUP(TRIM(G792),dim_targetsresults!A:C,2,FALSE))</f>
        <v>MER Results</v>
      </c>
      <c r="AL792" s="19" t="str">
        <f>IF(ISNA(VLOOKUP(AK792,dim_targetsresults!B:C,2,FALSE)),"",VLOOKUP(AK792,dim_targetsresults!B:C,2,FALSE))</f>
        <v>Jh0jDM5yQ2E</v>
      </c>
      <c r="AM792" s="19" t="str">
        <f>IF(ISNA(VLOOKUP(TRIM(D792),dim_numeratordenominator!A:B,2,FALSE)),"",VLOOKUP(TRIM(D792),dim_numeratordenominator!A:C,2,FALSE))</f>
        <v>Numerator</v>
      </c>
      <c r="AN792" s="19" t="str">
        <f>IF(ISNA(VLOOKUP(AM792,dim_numeratordenominator!B:C,2,FALSE)),"",VLOOKUP(AM792,dim_numeratordenominator!B:C,2,FALSE))</f>
        <v>Som9NRMQqV7</v>
      </c>
      <c r="AO792" s="19" t="str">
        <f>IF(ISNA(VLOOKUP(TRIM(E792),dim_supporttype!A:B,2,FALSE)),"",VLOOKUP(TRIM(E792),dim_supporttype!A:C,2,FALSE))</f>
        <v>Sub-National</v>
      </c>
      <c r="AP792" s="19" t="str">
        <f>IF(ISNA(VLOOKUP(AO792,dim_supporttype!B:C,2,FALSE)),"",VLOOKUP(AO792,dim_supporttype!B:C,2,FALSE))</f>
        <v>jJDHP9KXvzJ</v>
      </c>
      <c r="AQ792" s="19" t="str">
        <f>IF(ISNA(VLOOKUP(TRIM(F792),dim_disaggs!A:B,2,FALSE)),"No Disagg",VLOOKUP(TRIM(F792),dim_disaggs!A:B,2,FALSE))</f>
        <v>Sex</v>
      </c>
      <c r="AR792" s="19" t="str">
        <f>IF(ISNA(VLOOKUP(AQ792,dim_disaggs!B:C,2,FALSE)),"",VLOOKUP(AQ792,dim_disaggs!B:C,2,FALSE))</f>
        <v>sdHeplyj1SL</v>
      </c>
      <c r="AU792" s="72" t="s">
        <v>755</v>
      </c>
      <c r="AV792" s="73" t="s">
        <v>755</v>
      </c>
      <c r="AW792" s="66" t="s">
        <v>755</v>
      </c>
      <c r="AX792" s="66" t="s">
        <v>755</v>
      </c>
      <c r="BA792" s="105" t="str">
        <f t="shared" si="117"/>
        <v/>
      </c>
      <c r="BB792" s="20" t="str">
        <f t="shared" si="118"/>
        <v/>
      </c>
    </row>
    <row r="793" spans="1:68" x14ac:dyDescent="0.2">
      <c r="A793" s="20" t="s">
        <v>95</v>
      </c>
      <c r="B793" s="21" t="s">
        <v>20363</v>
      </c>
      <c r="C793" s="20" t="s">
        <v>20068</v>
      </c>
      <c r="D793" s="20" t="s">
        <v>1</v>
      </c>
      <c r="E793" s="20" t="s">
        <v>2142</v>
      </c>
      <c r="G793" s="20" t="s">
        <v>20086</v>
      </c>
      <c r="I793" s="19">
        <f t="shared" si="112"/>
        <v>28</v>
      </c>
      <c r="J793" s="20" t="s">
        <v>755</v>
      </c>
      <c r="K793" s="20" t="s">
        <v>2215</v>
      </c>
      <c r="L793" s="95" t="str">
        <f>IF(M793&lt;&gt;"",IF(NOT(ISNA(INDEX(cc!B:B,MATCH(M793,cc!A:A,0)))),INDEX(cc!B:B,MATCH(M793,cc!A:A,0)),"0"),"")</f>
        <v>default</v>
      </c>
      <c r="M793" s="97" t="s">
        <v>13</v>
      </c>
      <c r="N793" s="28" t="str">
        <f t="shared" si="110"/>
        <v/>
      </c>
      <c r="O793" s="19" t="str">
        <f t="shared" si="113"/>
        <v>DIAGNOSED_SUBNAT (N, SUBNAT): HIV Known Status</v>
      </c>
      <c r="P793" s="19" t="str">
        <f t="shared" si="114"/>
        <v>DIAGNOSED_SUBNAT (N, SUBNAT): HIV Known Status</v>
      </c>
      <c r="Q793" s="19" t="str">
        <f t="shared" si="111"/>
        <v>DIAGNOSED_SUBNAT (N, SUBNAT)</v>
      </c>
      <c r="R793" s="19" t="str">
        <f t="shared" si="115"/>
        <v>DIAGNOSED_SUBNAT_N_SUBNAT</v>
      </c>
      <c r="S793" s="19" t="str">
        <f t="shared" si="116"/>
        <v>DIAGNOSED_SUBNAT_N_SUBNAT_</v>
      </c>
      <c r="T793" s="19" t="b">
        <f>NOT(ISNA(VLOOKUP(B793,dbcodes!A:B,2,FALSE)))</f>
        <v>1</v>
      </c>
      <c r="U793" s="19" t="str">
        <f>IF(ISNA(VLOOKUP(B793,dbcodes!A:B,2,FALSE)),des!R2860,VLOOKUP(B793,dbcodes!A:B,2,FALSE))</f>
        <v>DIAGNOSED_SUBNAT_N_SUBNAT</v>
      </c>
      <c r="V793" s="20" t="s">
        <v>2320</v>
      </c>
      <c r="W793" s="107">
        <f>IF(ISNA(VLOOKUP(C793,descriptions!A:B,2,FALSE)),des!V97,IF(G793=" TARGET","Target ","")&amp;VLOOKUP(C793,descriptions!A:B,2,FALSE))</f>
        <v>0</v>
      </c>
      <c r="X793" s="20" t="s">
        <v>4</v>
      </c>
      <c r="Y793" s="20" t="s">
        <v>831</v>
      </c>
      <c r="Z793" s="20" t="s">
        <v>836</v>
      </c>
      <c r="AA793" s="20" t="s">
        <v>102</v>
      </c>
      <c r="AB793" s="20" t="s">
        <v>755</v>
      </c>
      <c r="AC793" s="19" t="str">
        <f>IF(AB793&lt;&gt;"",IF(NOT(ISNA(INDEX(os!A:A,MATCH(AB793,os!B:B,0)))),INDEX(os!A:A,MATCH(AB793,os!B:B,0)),"0"),"")</f>
        <v/>
      </c>
      <c r="AD793" s="20" t="s">
        <v>830</v>
      </c>
      <c r="AH793" s="93" t="str">
        <f>IF(NOT(ISNA(VLOOKUP(B:B,ResultsTargets!A:A,1,0))),"TRUE","")</f>
        <v/>
      </c>
      <c r="AI793" s="19" t="str">
        <f>IF(ISNA(VLOOKUP(C793,dim_techarea!A:B,2,FALSE)),"",VLOOKUP(C793,dim_techarea!A:B,2,FALSE))</f>
        <v>DIAGNOSED_SUBNAT</v>
      </c>
      <c r="AJ793" s="19" t="str">
        <f>IF(ISNA(VLOOKUP(AI793,dim_techarea!B:C,2,FALSE)),"",VLOOKUP(AI793,dim_techarea!B:C,2,FALSE))</f>
        <v>hbYM0G4abha</v>
      </c>
      <c r="AK793" s="19" t="str">
        <f>IF(ISNA(VLOOKUP(TRIM(G793),dim_targetsresults!A:B,2,FALSE)),"",VLOOKUP(TRIM(G793),dim_targetsresults!A:C,2,FALSE))</f>
        <v>MER Results</v>
      </c>
      <c r="AL793" s="19" t="str">
        <f>IF(ISNA(VLOOKUP(AK793,dim_targetsresults!B:C,2,FALSE)),"",VLOOKUP(AK793,dim_targetsresults!B:C,2,FALSE))</f>
        <v>Jh0jDM5yQ2E</v>
      </c>
      <c r="AM793" s="19" t="str">
        <f>IF(ISNA(VLOOKUP(TRIM(D793),dim_numeratordenominator!A:B,2,FALSE)),"",VLOOKUP(TRIM(D793),dim_numeratordenominator!A:C,2,FALSE))</f>
        <v>Numerator</v>
      </c>
      <c r="AN793" s="19" t="str">
        <f>IF(ISNA(VLOOKUP(AM793,dim_numeratordenominator!B:C,2,FALSE)),"",VLOOKUP(AM793,dim_numeratordenominator!B:C,2,FALSE))</f>
        <v>Som9NRMQqV7</v>
      </c>
      <c r="AO793" s="19" t="str">
        <f>IF(ISNA(VLOOKUP(TRIM(E793),dim_supporttype!A:B,2,FALSE)),"",VLOOKUP(TRIM(E793),dim_supporttype!A:C,2,FALSE))</f>
        <v>Sub-National</v>
      </c>
      <c r="AP793" s="19" t="str">
        <f>IF(ISNA(VLOOKUP(AO793,dim_supporttype!B:C,2,FALSE)),"",VLOOKUP(AO793,dim_supporttype!B:C,2,FALSE))</f>
        <v>jJDHP9KXvzJ</v>
      </c>
      <c r="AQ793" s="19" t="str">
        <f>IF(ISNA(VLOOKUP(TRIM(F793),dim_disaggs!A:B,2,FALSE)),"No Disagg",VLOOKUP(TRIM(F793),dim_disaggs!A:B,2,FALSE))</f>
        <v>No Disagg</v>
      </c>
      <c r="AR793" s="19" t="str">
        <f>IF(ISNA(VLOOKUP(AQ793,dim_disaggs!B:C,2,FALSE)),"",VLOOKUP(AQ793,dim_disaggs!B:C,2,FALSE))</f>
        <v>werJlVT6sf3</v>
      </c>
      <c r="AU793" s="72" t="s">
        <v>755</v>
      </c>
      <c r="AV793" s="73" t="s">
        <v>755</v>
      </c>
      <c r="AW793" s="66" t="s">
        <v>755</v>
      </c>
      <c r="AX793" s="66" t="s">
        <v>755</v>
      </c>
      <c r="BA793" s="105" t="str">
        <f t="shared" si="117"/>
        <v/>
      </c>
      <c r="BB793" s="20" t="str">
        <f t="shared" si="118"/>
        <v/>
      </c>
    </row>
    <row r="794" spans="1:68" s="3" customFormat="1" x14ac:dyDescent="0.2">
      <c r="A794" s="20" t="s">
        <v>95</v>
      </c>
      <c r="B794" s="21" t="s">
        <v>20069</v>
      </c>
      <c r="C794" s="20" t="s">
        <v>20068</v>
      </c>
      <c r="D794" s="20" t="s">
        <v>1</v>
      </c>
      <c r="E794" s="20" t="s">
        <v>2142</v>
      </c>
      <c r="F794" s="20" t="s">
        <v>4156</v>
      </c>
      <c r="G794" s="20" t="s">
        <v>2442</v>
      </c>
      <c r="H794" s="20" t="s">
        <v>18672</v>
      </c>
      <c r="I794" s="19">
        <f t="shared" si="112"/>
        <v>48</v>
      </c>
      <c r="J794" s="20" t="s">
        <v>755</v>
      </c>
      <c r="K794" s="20" t="s">
        <v>2215</v>
      </c>
      <c r="L794" s="95" t="str">
        <f>IF(M794&lt;&gt;"",IF(NOT(ISNA(INDEX(cc!B:B,MATCH(M794,cc!A:A,0)))),INDEX(cc!B:B,MATCH(M794,cc!A:A,0)),"0"),"")</f>
        <v>Age (&lt;15,15+) and Sex</v>
      </c>
      <c r="M794" s="97" t="s">
        <v>111</v>
      </c>
      <c r="N794" s="28" t="str">
        <f t="shared" si="110"/>
        <v xml:space="preserve"> TARGET</v>
      </c>
      <c r="O794" s="19" t="str">
        <f t="shared" si="113"/>
        <v>DIAGNOSED_SUBNAT (N, SUBNAT, Age Aggregated/Sex) TARGET: HIV Known Status</v>
      </c>
      <c r="P794" s="19" t="str">
        <f t="shared" si="114"/>
        <v>DIAGNOSED_SUBNAT (N, SUBNAT, Age Aggregated/Sex) TARGET: HIV Known Status</v>
      </c>
      <c r="Q794" s="19" t="str">
        <f t="shared" si="111"/>
        <v>DIAGNOSED_SUBNAT (N, SUBNAT, Age Agg/Sex) TARGET</v>
      </c>
      <c r="R794" s="19" t="str">
        <f t="shared" si="115"/>
        <v>DIAGNOSED_SUBNAT_N_SUBNAT_Age_Agg_Sex_TARGET</v>
      </c>
      <c r="S794" s="19" t="str">
        <f t="shared" si="116"/>
        <v>DIAGNOSED_SUBNAT_N_SUBNAT_Age_Agg_Sex_TARGET</v>
      </c>
      <c r="T794" s="19" t="b">
        <f>NOT(ISNA(VLOOKUP(B794,dbcodes!A:B,2,FALSE)))</f>
        <v>1</v>
      </c>
      <c r="U794" s="19" t="str">
        <f>IF(ISNA(VLOOKUP(B794,dbcodes!A:B,2,FALSE)),des!R2861,VLOOKUP(B794,dbcodes!A:B,2,FALSE))</f>
        <v>DIAGNOSED_SUBNAT_N_SUBNAT_Age_Agg_Sex_TARGET</v>
      </c>
      <c r="V794" s="20" t="s">
        <v>2320</v>
      </c>
      <c r="W794" s="107">
        <f>IF(ISNA(VLOOKUP(C794,descriptions!A:B,2,FALSE)),des!V89,IF(G794=" TARGET","Target ","")&amp;VLOOKUP(C794,descriptions!A:B,2,FALSE))</f>
        <v>0</v>
      </c>
      <c r="X794" s="20" t="s">
        <v>4</v>
      </c>
      <c r="Y794" s="20" t="s">
        <v>831</v>
      </c>
      <c r="Z794" s="20" t="s">
        <v>836</v>
      </c>
      <c r="AA794" s="20" t="s">
        <v>102</v>
      </c>
      <c r="AB794" s="20" t="s">
        <v>755</v>
      </c>
      <c r="AC794" s="19" t="str">
        <f>IF(AB794&lt;&gt;"",IF(NOT(ISNA(INDEX(os!A:A,MATCH(AB794,os!B:B,0)))),INDEX(os!A:A,MATCH(AB794,os!B:B,0)),"0"),"")</f>
        <v/>
      </c>
      <c r="AD794" s="20" t="s">
        <v>830</v>
      </c>
      <c r="AE794" s="20"/>
      <c r="AF794" s="20"/>
      <c r="AG794" s="20"/>
      <c r="AH794" s="93" t="str">
        <f>IF(NOT(ISNA(VLOOKUP(B:B,ResultsTargets!A:A,1,0))),"TRUE","")</f>
        <v/>
      </c>
      <c r="AI794" s="19" t="str">
        <f>IF(ISNA(VLOOKUP(C794,dim_techarea!A:B,2,FALSE)),"",VLOOKUP(C794,dim_techarea!A:B,2,FALSE))</f>
        <v>DIAGNOSED_SUBNAT</v>
      </c>
      <c r="AJ794" s="19" t="str">
        <f>IF(ISNA(VLOOKUP(AI794,dim_techarea!B:C,2,FALSE)),"",VLOOKUP(AI794,dim_techarea!B:C,2,FALSE))</f>
        <v>hbYM0G4abha</v>
      </c>
      <c r="AK794" s="19" t="str">
        <f>IF(ISNA(VLOOKUP(TRIM(G794),dim_targetsresults!A:B,2,FALSE)),"",VLOOKUP(TRIM(G794),dim_targetsresults!A:C,2,FALSE))</f>
        <v>MER Targets</v>
      </c>
      <c r="AL794" s="19" t="str">
        <f>IF(ISNA(VLOOKUP(AK794,dim_targetsresults!B:C,2,FALSE)),"",VLOOKUP(AK794,dim_targetsresults!B:C,2,FALSE))</f>
        <v>W8imnja2Owd</v>
      </c>
      <c r="AM794" s="19" t="str">
        <f>IF(ISNA(VLOOKUP(TRIM(D794),dim_numeratordenominator!A:B,2,FALSE)),"",VLOOKUP(TRIM(D794),dim_numeratordenominator!A:C,2,FALSE))</f>
        <v>Numerator</v>
      </c>
      <c r="AN794" s="19" t="str">
        <f>IF(ISNA(VLOOKUP(AM794,dim_numeratordenominator!B:C,2,FALSE)),"",VLOOKUP(AM794,dim_numeratordenominator!B:C,2,FALSE))</f>
        <v>Som9NRMQqV7</v>
      </c>
      <c r="AO794" s="19" t="str">
        <f>IF(ISNA(VLOOKUP(TRIM(E794),dim_supporttype!A:B,2,FALSE)),"",VLOOKUP(TRIM(E794),dim_supporttype!A:C,2,FALSE))</f>
        <v>Sub-National</v>
      </c>
      <c r="AP794" s="19" t="str">
        <f>IF(ISNA(VLOOKUP(AO794,dim_supporttype!B:C,2,FALSE)),"",VLOOKUP(AO794,dim_supporttype!B:C,2,FALSE))</f>
        <v>jJDHP9KXvzJ</v>
      </c>
      <c r="AQ794" s="19" t="str">
        <f>IF(ISNA(VLOOKUP(TRIM(F794),dim_disaggs!A:B,2,FALSE)),"No Disagg",VLOOKUP(TRIM(F794),dim_disaggs!A:B,2,FALSE))</f>
        <v>Age Aggregated/Sex</v>
      </c>
      <c r="AR794" s="19" t="str">
        <f>IF(ISNA(VLOOKUP(AQ794,dim_disaggs!B:C,2,FALSE)),"",VLOOKUP(AQ794,dim_disaggs!B:C,2,FALSE))</f>
        <v>KMhxXDjVseT</v>
      </c>
      <c r="AS794" s="72"/>
      <c r="AT794" s="66"/>
      <c r="AU794" s="72" t="s">
        <v>755</v>
      </c>
      <c r="AV794" s="73" t="s">
        <v>755</v>
      </c>
      <c r="AW794" s="66" t="s">
        <v>755</v>
      </c>
      <c r="AX794" s="66" t="s">
        <v>755</v>
      </c>
      <c r="AY794" s="20"/>
      <c r="AZ794" s="20"/>
      <c r="BA794" s="105" t="str">
        <f t="shared" si="117"/>
        <v/>
      </c>
      <c r="BB794" s="20" t="str">
        <f t="shared" si="118"/>
        <v/>
      </c>
      <c r="BC794" s="20"/>
      <c r="BD794" s="20"/>
      <c r="BE794" s="75"/>
      <c r="BF794" s="73"/>
      <c r="BG794" s="55"/>
      <c r="BH794" s="76"/>
      <c r="BI794" s="20"/>
      <c r="BJ794" s="20"/>
      <c r="BK794" s="55"/>
      <c r="BL794" s="71"/>
      <c r="BM794" s="77"/>
      <c r="BN794" s="78"/>
      <c r="BO794" s="77"/>
      <c r="BP794" s="78"/>
    </row>
    <row r="795" spans="1:68" s="3" customFormat="1" x14ac:dyDescent="0.2">
      <c r="A795" s="20" t="s">
        <v>95</v>
      </c>
      <c r="B795" s="21" t="s">
        <v>20070</v>
      </c>
      <c r="C795" s="20" t="s">
        <v>20068</v>
      </c>
      <c r="D795" s="20" t="s">
        <v>1</v>
      </c>
      <c r="E795" s="20" t="s">
        <v>2142</v>
      </c>
      <c r="F795" s="20" t="s">
        <v>525</v>
      </c>
      <c r="G795" s="20" t="s">
        <v>2442</v>
      </c>
      <c r="H795" s="20" t="s">
        <v>525</v>
      </c>
      <c r="I795" s="19">
        <f t="shared" si="112"/>
        <v>40</v>
      </c>
      <c r="J795" s="20" t="s">
        <v>755</v>
      </c>
      <c r="K795" s="20" t="s">
        <v>2215</v>
      </c>
      <c r="L795" s="95" t="str">
        <f>IF(M795&lt;&gt;"",IF(NOT(ISNA(INDEX(cc!B:B,MATCH(M795,cc!A:A,0)))),INDEX(cc!B:B,MATCH(M795,cc!A:A,0)),"0"),"")</f>
        <v>Sex</v>
      </c>
      <c r="M795" s="97" t="s">
        <v>4106</v>
      </c>
      <c r="N795" s="28" t="str">
        <f t="shared" si="110"/>
        <v xml:space="preserve"> TARGET</v>
      </c>
      <c r="O795" s="19" t="str">
        <f t="shared" si="113"/>
        <v>DIAGNOSED_SUBNAT (N, SUBNAT, Sex) TARGET: HIV Known Status</v>
      </c>
      <c r="P795" s="19" t="str">
        <f t="shared" si="114"/>
        <v>DIAGNOSED_SUBNAT (N, SUBNAT, Sex) TARGET: HIV Known Status</v>
      </c>
      <c r="Q795" s="19" t="str">
        <f t="shared" si="111"/>
        <v>DIAGNOSED_SUBNAT (N, SUBNAT, Sex) TARGET</v>
      </c>
      <c r="R795" s="19" t="str">
        <f t="shared" si="115"/>
        <v>DIAGNOSED_SUBNAT_N_SUBNAT_Sex_TARGET</v>
      </c>
      <c r="S795" s="19" t="str">
        <f t="shared" si="116"/>
        <v>DIAGNOSED_SUBNAT_N_SUBNAT_Sex_TARGET</v>
      </c>
      <c r="T795" s="19" t="b">
        <f>NOT(ISNA(VLOOKUP(B795,dbcodes!A:B,2,FALSE)))</f>
        <v>1</v>
      </c>
      <c r="U795" s="19" t="str">
        <f>IF(ISNA(VLOOKUP(B795,dbcodes!A:B,2,FALSE)),des!R2862,VLOOKUP(B795,dbcodes!A:B,2,FALSE))</f>
        <v>DIAGNOSED_SUBNAT_N_SUBNAT_Sex_TARGET</v>
      </c>
      <c r="V795" s="20" t="s">
        <v>2320</v>
      </c>
      <c r="W795" s="107">
        <f>IF(ISNA(VLOOKUP(C795,descriptions!A:B,2,FALSE)),des!V90,IF(G795=" TARGET","Target ","")&amp;VLOOKUP(C795,descriptions!A:B,2,FALSE))</f>
        <v>0</v>
      </c>
      <c r="X795" s="20" t="s">
        <v>4</v>
      </c>
      <c r="Y795" s="20" t="s">
        <v>831</v>
      </c>
      <c r="Z795" s="20" t="s">
        <v>836</v>
      </c>
      <c r="AA795" s="20" t="s">
        <v>102</v>
      </c>
      <c r="AB795" s="20" t="s">
        <v>755</v>
      </c>
      <c r="AC795" s="19" t="str">
        <f>IF(AB795&lt;&gt;"",IF(NOT(ISNA(INDEX(os!A:A,MATCH(AB795,os!B:B,0)))),INDEX(os!A:A,MATCH(AB795,os!B:B,0)),"0"),"")</f>
        <v/>
      </c>
      <c r="AD795" s="20" t="s">
        <v>830</v>
      </c>
      <c r="AE795" s="20"/>
      <c r="AF795" s="20"/>
      <c r="AG795" s="20"/>
      <c r="AH795" s="93" t="str">
        <f>IF(NOT(ISNA(VLOOKUP(B:B,ResultsTargets!A:A,1,0))),"TRUE","")</f>
        <v/>
      </c>
      <c r="AI795" s="19" t="str">
        <f>IF(ISNA(VLOOKUP(C795,dim_techarea!A:B,2,FALSE)),"",VLOOKUP(C795,dim_techarea!A:B,2,FALSE))</f>
        <v>DIAGNOSED_SUBNAT</v>
      </c>
      <c r="AJ795" s="19" t="str">
        <f>IF(ISNA(VLOOKUP(AI795,dim_techarea!B:C,2,FALSE)),"",VLOOKUP(AI795,dim_techarea!B:C,2,FALSE))</f>
        <v>hbYM0G4abha</v>
      </c>
      <c r="AK795" s="19" t="str">
        <f>IF(ISNA(VLOOKUP(TRIM(G795),dim_targetsresults!A:B,2,FALSE)),"",VLOOKUP(TRIM(G795),dim_targetsresults!A:C,2,FALSE))</f>
        <v>MER Targets</v>
      </c>
      <c r="AL795" s="19" t="str">
        <f>IF(ISNA(VLOOKUP(AK795,dim_targetsresults!B:C,2,FALSE)),"",VLOOKUP(AK795,dim_targetsresults!B:C,2,FALSE))</f>
        <v>W8imnja2Owd</v>
      </c>
      <c r="AM795" s="19" t="str">
        <f>IF(ISNA(VLOOKUP(TRIM(D795),dim_numeratordenominator!A:B,2,FALSE)),"",VLOOKUP(TRIM(D795),dim_numeratordenominator!A:C,2,FALSE))</f>
        <v>Numerator</v>
      </c>
      <c r="AN795" s="19" t="str">
        <f>IF(ISNA(VLOOKUP(AM795,dim_numeratordenominator!B:C,2,FALSE)),"",VLOOKUP(AM795,dim_numeratordenominator!B:C,2,FALSE))</f>
        <v>Som9NRMQqV7</v>
      </c>
      <c r="AO795" s="19" t="str">
        <f>IF(ISNA(VLOOKUP(TRIM(E795),dim_supporttype!A:B,2,FALSE)),"",VLOOKUP(TRIM(E795),dim_supporttype!A:C,2,FALSE))</f>
        <v>Sub-National</v>
      </c>
      <c r="AP795" s="19" t="str">
        <f>IF(ISNA(VLOOKUP(AO795,dim_supporttype!B:C,2,FALSE)),"",VLOOKUP(AO795,dim_supporttype!B:C,2,FALSE))</f>
        <v>jJDHP9KXvzJ</v>
      </c>
      <c r="AQ795" s="19" t="str">
        <f>IF(ISNA(VLOOKUP(TRIM(F795),dim_disaggs!A:B,2,FALSE)),"No Disagg",VLOOKUP(TRIM(F795),dim_disaggs!A:B,2,FALSE))</f>
        <v>Sex</v>
      </c>
      <c r="AR795" s="19" t="str">
        <f>IF(ISNA(VLOOKUP(AQ795,dim_disaggs!B:C,2,FALSE)),"",VLOOKUP(AQ795,dim_disaggs!B:C,2,FALSE))</f>
        <v>sdHeplyj1SL</v>
      </c>
      <c r="AS795" s="72"/>
      <c r="AT795" s="66"/>
      <c r="AU795" s="72" t="s">
        <v>755</v>
      </c>
      <c r="AV795" s="73" t="s">
        <v>755</v>
      </c>
      <c r="AW795" s="66" t="s">
        <v>755</v>
      </c>
      <c r="AX795" s="66" t="s">
        <v>755</v>
      </c>
      <c r="AY795" s="20"/>
      <c r="AZ795" s="20"/>
      <c r="BA795" s="105" t="str">
        <f t="shared" si="117"/>
        <v/>
      </c>
      <c r="BB795" s="20" t="str">
        <f t="shared" si="118"/>
        <v/>
      </c>
      <c r="BC795" s="20"/>
      <c r="BD795" s="20"/>
      <c r="BE795" s="75"/>
      <c r="BF795" s="73"/>
      <c r="BG795" s="55"/>
      <c r="BH795" s="76"/>
      <c r="BI795" s="20"/>
      <c r="BJ795" s="20"/>
      <c r="BK795" s="55"/>
      <c r="BL795" s="71"/>
      <c r="BM795" s="77"/>
      <c r="BN795" s="78"/>
      <c r="BO795" s="77"/>
      <c r="BP795" s="78"/>
    </row>
    <row r="796" spans="1:68" s="3" customFormat="1" x14ac:dyDescent="0.2">
      <c r="A796" s="20" t="s">
        <v>95</v>
      </c>
      <c r="B796" s="21" t="s">
        <v>20071</v>
      </c>
      <c r="C796" s="20" t="s">
        <v>20068</v>
      </c>
      <c r="D796" s="20" t="s">
        <v>1</v>
      </c>
      <c r="E796" s="20" t="s">
        <v>2142</v>
      </c>
      <c r="F796" s="20"/>
      <c r="G796" s="20" t="s">
        <v>2442</v>
      </c>
      <c r="H796" s="20"/>
      <c r="I796" s="19">
        <f t="shared" si="112"/>
        <v>35</v>
      </c>
      <c r="J796" s="20" t="s">
        <v>755</v>
      </c>
      <c r="K796" s="20" t="s">
        <v>2215</v>
      </c>
      <c r="L796" s="95" t="str">
        <f>IF(M796&lt;&gt;"",IF(NOT(ISNA(INDEX(cc!B:B,MATCH(M796,cc!A:A,0)))),INDEX(cc!B:B,MATCH(M796,cc!A:A,0)),"0"),"")</f>
        <v>default</v>
      </c>
      <c r="M796" s="97" t="s">
        <v>13</v>
      </c>
      <c r="N796" s="28" t="str">
        <f t="shared" si="110"/>
        <v xml:space="preserve"> TARGET</v>
      </c>
      <c r="O796" s="19" t="str">
        <f t="shared" si="113"/>
        <v>DIAGNOSED_SUBNAT (N, SUBNAT) TARGET: HIV Known Status</v>
      </c>
      <c r="P796" s="19" t="str">
        <f t="shared" si="114"/>
        <v>DIAGNOSED_SUBNAT (N, SUBNAT) TARGET: HIV Known Status</v>
      </c>
      <c r="Q796" s="19" t="str">
        <f t="shared" si="111"/>
        <v>DIAGNOSED_SUBNAT (N, SUBNAT) TARGET</v>
      </c>
      <c r="R796" s="19" t="str">
        <f t="shared" si="115"/>
        <v>DIAGNOSED_SUBNAT_N_SUBNAT_TARGET</v>
      </c>
      <c r="S796" s="19" t="str">
        <f t="shared" si="116"/>
        <v>DIAGNOSED_SUBNAT_N_SUBNAT_TARGET</v>
      </c>
      <c r="T796" s="19" t="b">
        <f>NOT(ISNA(VLOOKUP(B796,dbcodes!A:B,2,FALSE)))</f>
        <v>1</v>
      </c>
      <c r="U796" s="19" t="str">
        <f>IF(ISNA(VLOOKUP(B796,dbcodes!A:B,2,FALSE)),des!R2863,VLOOKUP(B796,dbcodes!A:B,2,FALSE))</f>
        <v>DIAGNOSED_SUBNAT_N_SUBNAT_TARGET</v>
      </c>
      <c r="V796" s="20" t="s">
        <v>2320</v>
      </c>
      <c r="W796" s="107">
        <f>IF(ISNA(VLOOKUP(C796,descriptions!A:B,2,FALSE)),des!V91,IF(G796=" TARGET","Target ","")&amp;VLOOKUP(C796,descriptions!A:B,2,FALSE))</f>
        <v>0</v>
      </c>
      <c r="X796" s="20" t="s">
        <v>4</v>
      </c>
      <c r="Y796" s="20" t="s">
        <v>831</v>
      </c>
      <c r="Z796" s="20" t="s">
        <v>836</v>
      </c>
      <c r="AA796" s="20" t="s">
        <v>102</v>
      </c>
      <c r="AB796" s="20" t="s">
        <v>755</v>
      </c>
      <c r="AC796" s="19" t="str">
        <f>IF(AB796&lt;&gt;"",IF(NOT(ISNA(INDEX(os!A:A,MATCH(AB796,os!B:B,0)))),INDEX(os!A:A,MATCH(AB796,os!B:B,0)),"0"),"")</f>
        <v/>
      </c>
      <c r="AD796" s="20" t="s">
        <v>830</v>
      </c>
      <c r="AE796" s="20"/>
      <c r="AF796" s="20"/>
      <c r="AG796" s="20"/>
      <c r="AH796" s="93" t="str">
        <f>IF(NOT(ISNA(VLOOKUP(B:B,ResultsTargets!A:A,1,0))),"TRUE","")</f>
        <v/>
      </c>
      <c r="AI796" s="19" t="str">
        <f>IF(ISNA(VLOOKUP(C796,dim_techarea!A:B,2,FALSE)),"",VLOOKUP(C796,dim_techarea!A:B,2,FALSE))</f>
        <v>DIAGNOSED_SUBNAT</v>
      </c>
      <c r="AJ796" s="19" t="str">
        <f>IF(ISNA(VLOOKUP(AI796,dim_techarea!B:C,2,FALSE)),"",VLOOKUP(AI796,dim_techarea!B:C,2,FALSE))</f>
        <v>hbYM0G4abha</v>
      </c>
      <c r="AK796" s="19" t="str">
        <f>IF(ISNA(VLOOKUP(TRIM(G796),dim_targetsresults!A:B,2,FALSE)),"",VLOOKUP(TRIM(G796),dim_targetsresults!A:C,2,FALSE))</f>
        <v>MER Targets</v>
      </c>
      <c r="AL796" s="19" t="str">
        <f>IF(ISNA(VLOOKUP(AK796,dim_targetsresults!B:C,2,FALSE)),"",VLOOKUP(AK796,dim_targetsresults!B:C,2,FALSE))</f>
        <v>W8imnja2Owd</v>
      </c>
      <c r="AM796" s="19" t="str">
        <f>IF(ISNA(VLOOKUP(TRIM(D796),dim_numeratordenominator!A:B,2,FALSE)),"",VLOOKUP(TRIM(D796),dim_numeratordenominator!A:C,2,FALSE))</f>
        <v>Numerator</v>
      </c>
      <c r="AN796" s="19" t="str">
        <f>IF(ISNA(VLOOKUP(AM796,dim_numeratordenominator!B:C,2,FALSE)),"",VLOOKUP(AM796,dim_numeratordenominator!B:C,2,FALSE))</f>
        <v>Som9NRMQqV7</v>
      </c>
      <c r="AO796" s="19" t="str">
        <f>IF(ISNA(VLOOKUP(TRIM(E796),dim_supporttype!A:B,2,FALSE)),"",VLOOKUP(TRIM(E796),dim_supporttype!A:C,2,FALSE))</f>
        <v>Sub-National</v>
      </c>
      <c r="AP796" s="19" t="str">
        <f>IF(ISNA(VLOOKUP(AO796,dim_supporttype!B:C,2,FALSE)),"",VLOOKUP(AO796,dim_supporttype!B:C,2,FALSE))</f>
        <v>jJDHP9KXvzJ</v>
      </c>
      <c r="AQ796" s="19" t="str">
        <f>IF(ISNA(VLOOKUP(TRIM(F796),dim_disaggs!A:B,2,FALSE)),"No Disagg",VLOOKUP(TRIM(F796),dim_disaggs!A:B,2,FALSE))</f>
        <v>No Disagg</v>
      </c>
      <c r="AR796" s="19" t="str">
        <f>IF(ISNA(VLOOKUP(AQ796,dim_disaggs!B:C,2,FALSE)),"",VLOOKUP(AQ796,dim_disaggs!B:C,2,FALSE))</f>
        <v>werJlVT6sf3</v>
      </c>
      <c r="AS796" s="72"/>
      <c r="AT796" s="66"/>
      <c r="AU796" s="72" t="s">
        <v>755</v>
      </c>
      <c r="AV796" s="73" t="s">
        <v>755</v>
      </c>
      <c r="AW796" s="66" t="s">
        <v>755</v>
      </c>
      <c r="AX796" s="66" t="s">
        <v>755</v>
      </c>
      <c r="AY796" s="20"/>
      <c r="AZ796" s="20"/>
      <c r="BA796" s="105" t="str">
        <f t="shared" si="117"/>
        <v/>
      </c>
      <c r="BB796" s="20" t="str">
        <f t="shared" si="118"/>
        <v/>
      </c>
      <c r="BC796" s="20"/>
      <c r="BD796" s="20"/>
      <c r="BE796" s="75"/>
      <c r="BF796" s="73"/>
      <c r="BG796" s="55"/>
      <c r="BH796" s="76"/>
      <c r="BI796" s="20"/>
      <c r="BJ796" s="20"/>
      <c r="BK796" s="55"/>
      <c r="BL796" s="71"/>
      <c r="BM796" s="77"/>
      <c r="BN796" s="78"/>
      <c r="BO796" s="77"/>
      <c r="BP796" s="78"/>
    </row>
    <row r="797" spans="1:68" s="3" customFormat="1" x14ac:dyDescent="0.2">
      <c r="A797" s="20" t="s">
        <v>95</v>
      </c>
      <c r="B797" s="21" t="s">
        <v>19794</v>
      </c>
      <c r="C797" s="20" t="s">
        <v>4119</v>
      </c>
      <c r="D797" s="20" t="s">
        <v>1</v>
      </c>
      <c r="E797" s="20" t="s">
        <v>138</v>
      </c>
      <c r="F797" s="20" t="s">
        <v>19797</v>
      </c>
      <c r="G797" s="20" t="s">
        <v>20086</v>
      </c>
      <c r="H797" s="20" t="s">
        <v>19795</v>
      </c>
      <c r="I797" s="19">
        <f t="shared" si="112"/>
        <v>38</v>
      </c>
      <c r="J797" s="20"/>
      <c r="K797" s="20" t="s">
        <v>601</v>
      </c>
      <c r="L797" s="95" t="str">
        <f>IF(M797&lt;&gt;"",IF(NOT(ISNA(INDEX(cc!B:B,MATCH(M797,cc!A:A,0)))),INDEX(cc!B:B,MATCH(M797,cc!A:A,0)),"0"),"")</f>
        <v>Service Delivery Area</v>
      </c>
      <c r="M797" s="97" t="s">
        <v>19798</v>
      </c>
      <c r="N797" s="28" t="str">
        <f t="shared" si="110"/>
        <v/>
      </c>
      <c r="O797" s="19" t="str">
        <f t="shared" si="113"/>
        <v>EMR_SITE_MIL (N, NoApp, Service Delivery Area): Services Offered</v>
      </c>
      <c r="P797" s="19" t="str">
        <f t="shared" si="114"/>
        <v>EMR_SITE_MIL (N, NoApp, Service Delivery Area): Services Offered</v>
      </c>
      <c r="Q797" s="19" t="str">
        <f t="shared" si="111"/>
        <v>EMR_SITE_MIL (N, NoApp, Serv Del Area)</v>
      </c>
      <c r="R797" s="19" t="str">
        <f t="shared" si="115"/>
        <v>EMR_SITE_MIL_N_NoApp_Serv_Del_Area</v>
      </c>
      <c r="S797" s="19" t="str">
        <f t="shared" si="116"/>
        <v>EMR_SITE_MIL_N_NoApp_Serv_Del_Area_</v>
      </c>
      <c r="T797" s="19" t="b">
        <f>NOT(ISNA(VLOOKUP(B797,dbcodes!A:B,2,FALSE)))</f>
        <v>1</v>
      </c>
      <c r="U797" s="19" t="str">
        <f>IF(ISNA(VLOOKUP(B797,dbcodes!A:B,2,FALSE)),des!R2864,VLOOKUP(B797,dbcodes!A:B,2,FALSE))</f>
        <v>EMR_SITE_MIL_N_NoApp_Serv_Del_Area</v>
      </c>
      <c r="V797" s="20" t="s">
        <v>602</v>
      </c>
      <c r="W797" s="107" t="str">
        <f>IF(ISNA(VLOOKUP(C797,descriptions!A:B,2,FALSE)),des!V100,IF(G797=" TARGET","Target ","")&amp;VLOOKUP(C797,descriptions!A:B,2,FALSE))</f>
        <v>Number of PEPFAR-supported military sites that have an electronic medical record system within the following service delivery areas: HIV Testing Services, Care &amp; Treatment, Antenatal or Maternity Services, Early Infant Diagnosis or Under Five Clinic, or TB/HIV Services</v>
      </c>
      <c r="X797" s="20" t="s">
        <v>4</v>
      </c>
      <c r="Y797" s="20" t="s">
        <v>831</v>
      </c>
      <c r="Z797" s="20" t="s">
        <v>836</v>
      </c>
      <c r="AA797" s="20" t="s">
        <v>102</v>
      </c>
      <c r="AB797" s="20"/>
      <c r="AC797" s="19" t="str">
        <f>IF(AB797&lt;&gt;"",IF(NOT(ISNA(INDEX(os!A:A,MATCH(AB797,os!B:B,0)))),INDEX(os!A:A,MATCH(AB797,os!B:B,0)),"0"),"")</f>
        <v/>
      </c>
      <c r="AD797" s="20" t="s">
        <v>830</v>
      </c>
      <c r="AE797" s="20"/>
      <c r="AF797" s="20"/>
      <c r="AG797" s="20"/>
      <c r="AH797" s="93" t="str">
        <f>IF(NOT(ISNA(VLOOKUP(B:B,ResultsTargets!A:A,1,0))),"TRUE","")</f>
        <v/>
      </c>
      <c r="AI797" s="19" t="str">
        <f>IF(ISNA(VLOOKUP(C797,dim_techarea!A:B,2,FALSE)),"",VLOOKUP(C797,dim_techarea!A:B,2,FALSE))</f>
        <v>EMR_SITE_MIL</v>
      </c>
      <c r="AJ797" s="19" t="str">
        <f>IF(ISNA(VLOOKUP(AI797,dim_techarea!B:C,2,FALSE)),"",VLOOKUP(AI797,dim_techarea!B:C,2,FALSE))</f>
        <v>xdnJ1CpBCUP</v>
      </c>
      <c r="AK797" s="19" t="str">
        <f>IF(ISNA(VLOOKUP(TRIM(G797),dim_targetsresults!A:B,2,FALSE)),"",VLOOKUP(TRIM(G797),dim_targetsresults!A:C,2,FALSE))</f>
        <v>MER Results</v>
      </c>
      <c r="AL797" s="19" t="str">
        <f>IF(ISNA(VLOOKUP(AK797,dim_targetsresults!B:C,2,FALSE)),"",VLOOKUP(AK797,dim_targetsresults!B:C,2,FALSE))</f>
        <v>Jh0jDM5yQ2E</v>
      </c>
      <c r="AM797" s="19" t="str">
        <f>IF(ISNA(VLOOKUP(TRIM(D797),dim_numeratordenominator!A:B,2,FALSE)),"",VLOOKUP(TRIM(D797),dim_numeratordenominator!A:C,2,FALSE))</f>
        <v>Numerator</v>
      </c>
      <c r="AN797" s="19" t="str">
        <f>IF(ISNA(VLOOKUP(AM797,dim_numeratordenominator!B:C,2,FALSE)),"",VLOOKUP(AM797,dim_numeratordenominator!B:C,2,FALSE))</f>
        <v>Som9NRMQqV7</v>
      </c>
      <c r="AO797" s="19" t="str">
        <f>IF(ISNA(VLOOKUP(TRIM(E797),dim_supporttype!A:B,2,FALSE)),"",VLOOKUP(TRIM(E797),dim_supporttype!A:C,2,FALSE))</f>
        <v>No Support Type</v>
      </c>
      <c r="AP797" s="19" t="str">
        <f>IF(ISNA(VLOOKUP(AO797,dim_supporttype!B:C,2,FALSE)),"",VLOOKUP(AO797,dim_supporttype!B:C,2,FALSE))</f>
        <v>npv1nsCoe0c</v>
      </c>
      <c r="AQ797" s="19" t="str">
        <f>IF(ISNA(VLOOKUP(TRIM(F797),dim_disaggs!A:B,2,FALSE)),"No Disagg",VLOOKUP(TRIM(F797),dim_disaggs!A:B,2,FALSE))</f>
        <v>Service Delivery Area</v>
      </c>
      <c r="AR797" s="19" t="str">
        <f>IF(ISNA(VLOOKUP(AQ797,dim_disaggs!B:C,2,FALSE)),"",VLOOKUP(AQ797,dim_disaggs!B:C,2,FALSE))</f>
        <v>S0hz2Pfq6bw</v>
      </c>
      <c r="AS797" s="72"/>
      <c r="AT797" s="66"/>
      <c r="AU797" s="72" t="s">
        <v>755</v>
      </c>
      <c r="AV797" s="73" t="s">
        <v>755</v>
      </c>
      <c r="AW797" s="66" t="s">
        <v>755</v>
      </c>
      <c r="AX797" s="66" t="s">
        <v>755</v>
      </c>
      <c r="AY797" s="20"/>
      <c r="AZ797" s="20"/>
      <c r="BA797" s="105" t="str">
        <f t="shared" si="117"/>
        <v/>
      </c>
      <c r="BB797" s="20" t="str">
        <f t="shared" si="118"/>
        <v/>
      </c>
      <c r="BC797" s="20"/>
      <c r="BD797" s="20"/>
      <c r="BE797" s="75"/>
      <c r="BF797" s="73"/>
      <c r="BG797" s="55"/>
      <c r="BH797" s="76"/>
      <c r="BI797" s="20"/>
      <c r="BJ797" s="20"/>
      <c r="BK797" s="55"/>
      <c r="BL797" s="71"/>
      <c r="BM797" s="77"/>
      <c r="BN797" s="78"/>
      <c r="BO797" s="77"/>
      <c r="BP797" s="78"/>
    </row>
    <row r="798" spans="1:68" x14ac:dyDescent="0.2">
      <c r="A798" s="20" t="s">
        <v>95</v>
      </c>
      <c r="B798" s="20" t="s">
        <v>4120</v>
      </c>
      <c r="C798" s="20" t="s">
        <v>4119</v>
      </c>
      <c r="D798" s="20" t="s">
        <v>1</v>
      </c>
      <c r="E798" s="20" t="s">
        <v>138</v>
      </c>
      <c r="G798" s="20" t="s">
        <v>20086</v>
      </c>
      <c r="I798" s="19">
        <f t="shared" si="112"/>
        <v>23</v>
      </c>
      <c r="K798" s="20" t="s">
        <v>601</v>
      </c>
      <c r="L798" s="95" t="str">
        <f>IF(M798&lt;&gt;"",IF(NOT(ISNA(INDEX(cc!B:B,MATCH(M798,cc!A:A,0)))),INDEX(cc!B:B,MATCH(M798,cc!A:A,0)),"0"),"")</f>
        <v>default</v>
      </c>
      <c r="M798" s="97" t="s">
        <v>13</v>
      </c>
      <c r="N798" s="28" t="str">
        <f t="shared" si="110"/>
        <v/>
      </c>
      <c r="O798" s="19" t="str">
        <f t="shared" si="113"/>
        <v>EMR_SITE_MIL (N, NoApp): Services Offered</v>
      </c>
      <c r="P798" s="19" t="str">
        <f t="shared" si="114"/>
        <v>EMR_SITE_MIL (N, NoApp): Services Offered</v>
      </c>
      <c r="Q798" s="19" t="str">
        <f t="shared" si="111"/>
        <v>EMR_SITE_MIL (N, NoApp)</v>
      </c>
      <c r="R798" s="19" t="str">
        <f t="shared" si="115"/>
        <v>EMR_SITE_MIL_N_NoApp</v>
      </c>
      <c r="S798" s="19" t="str">
        <f t="shared" si="116"/>
        <v>EMR_SITE_MIL_N_NoApp_</v>
      </c>
      <c r="T798" s="19" t="b">
        <f>NOT(ISNA(VLOOKUP(B798,dbcodes!A:B,2,FALSE)))</f>
        <v>1</v>
      </c>
      <c r="U798" s="19" t="str">
        <f>IF(ISNA(VLOOKUP(B798,dbcodes!A:B,2,FALSE)),des!R2865,VLOOKUP(B798,dbcodes!A:B,2,FALSE))</f>
        <v>EMR_SITE_MIL_N_NoApp</v>
      </c>
      <c r="V798" s="20" t="s">
        <v>602</v>
      </c>
      <c r="W798" s="107" t="str">
        <f>IF(ISNA(VLOOKUP(C798,descriptions!A:B,2,FALSE)),des!V101,IF(G798=" TARGET","Target ","")&amp;VLOOKUP(C798,descriptions!A:B,2,FALSE))</f>
        <v>Number of PEPFAR-supported military sites that have an electronic medical record system within the following service delivery areas: HIV Testing Services, Care &amp; Treatment, Antenatal or Maternity Services, Early Infant Diagnosis or Under Five Clinic, or TB/HIV Services</v>
      </c>
      <c r="X798" s="20" t="s">
        <v>4</v>
      </c>
      <c r="Y798" s="20" t="s">
        <v>831</v>
      </c>
      <c r="Z798" s="20" t="s">
        <v>836</v>
      </c>
      <c r="AA798" s="20" t="s">
        <v>102</v>
      </c>
      <c r="AC798" s="19" t="str">
        <f>IF(AB798&lt;&gt;"",IF(NOT(ISNA(INDEX(os!A:A,MATCH(AB798,os!B:B,0)))),INDEX(os!A:A,MATCH(AB798,os!B:B,0)),"0"),"")</f>
        <v/>
      </c>
      <c r="AD798" s="20" t="s">
        <v>830</v>
      </c>
      <c r="AH798" s="93" t="str">
        <f>IF(NOT(ISNA(VLOOKUP(B:B,ResultsTargets!A:A,1,0))),"TRUE","")</f>
        <v/>
      </c>
      <c r="AI798" s="19" t="str">
        <f>IF(ISNA(VLOOKUP(C798,dim_techarea!A:B,2,FALSE)),"",VLOOKUP(C798,dim_techarea!A:B,2,FALSE))</f>
        <v>EMR_SITE_MIL</v>
      </c>
      <c r="AJ798" s="19" t="str">
        <f>IF(ISNA(VLOOKUP(AI798,dim_techarea!B:C,2,FALSE)),"",VLOOKUP(AI798,dim_techarea!B:C,2,FALSE))</f>
        <v>xdnJ1CpBCUP</v>
      </c>
      <c r="AK798" s="19" t="str">
        <f>IF(ISNA(VLOOKUP(TRIM(G798),dim_targetsresults!A:B,2,FALSE)),"",VLOOKUP(TRIM(G798),dim_targetsresults!A:C,2,FALSE))</f>
        <v>MER Results</v>
      </c>
      <c r="AL798" s="19" t="str">
        <f>IF(ISNA(VLOOKUP(AK798,dim_targetsresults!B:C,2,FALSE)),"",VLOOKUP(AK798,dim_targetsresults!B:C,2,FALSE))</f>
        <v>Jh0jDM5yQ2E</v>
      </c>
      <c r="AM798" s="19" t="str">
        <f>IF(ISNA(VLOOKUP(TRIM(D798),dim_numeratordenominator!A:B,2,FALSE)),"",VLOOKUP(TRIM(D798),dim_numeratordenominator!A:C,2,FALSE))</f>
        <v>Numerator</v>
      </c>
      <c r="AN798" s="19" t="str">
        <f>IF(ISNA(VLOOKUP(AM798,dim_numeratordenominator!B:C,2,FALSE)),"",VLOOKUP(AM798,dim_numeratordenominator!B:C,2,FALSE))</f>
        <v>Som9NRMQqV7</v>
      </c>
      <c r="AO798" s="19" t="str">
        <f>IF(ISNA(VLOOKUP(TRIM(E798),dim_supporttype!A:B,2,FALSE)),"",VLOOKUP(TRIM(E798),dim_supporttype!A:C,2,FALSE))</f>
        <v>No Support Type</v>
      </c>
      <c r="AP798" s="19" t="str">
        <f>IF(ISNA(VLOOKUP(AO798,dim_supporttype!B:C,2,FALSE)),"",VLOOKUP(AO798,dim_supporttype!B:C,2,FALSE))</f>
        <v>npv1nsCoe0c</v>
      </c>
      <c r="AQ798" s="19" t="str">
        <f>IF(ISNA(VLOOKUP(TRIM(F798),dim_disaggs!A:B,2,FALSE)),"No Disagg",VLOOKUP(TRIM(F798),dim_disaggs!A:B,2,FALSE))</f>
        <v>No Disagg</v>
      </c>
      <c r="AR798" s="19" t="str">
        <f>IF(ISNA(VLOOKUP(AQ798,dim_disaggs!B:C,2,FALSE)),"",VLOOKUP(AQ798,dim_disaggs!B:C,2,FALSE))</f>
        <v>werJlVT6sf3</v>
      </c>
      <c r="AU798" s="72" t="s">
        <v>755</v>
      </c>
      <c r="AV798" s="73" t="s">
        <v>755</v>
      </c>
      <c r="AW798" s="66" t="s">
        <v>755</v>
      </c>
      <c r="AX798" s="66" t="s">
        <v>755</v>
      </c>
      <c r="BA798" s="105" t="str">
        <f t="shared" si="117"/>
        <v/>
      </c>
      <c r="BB798" s="20" t="str">
        <f t="shared" si="118"/>
        <v/>
      </c>
    </row>
    <row r="799" spans="1:68" x14ac:dyDescent="0.2">
      <c r="A799" s="20" t="s">
        <v>95</v>
      </c>
      <c r="B799" s="20" t="s">
        <v>1037</v>
      </c>
      <c r="C799" s="20" t="s">
        <v>857</v>
      </c>
      <c r="D799" s="20" t="s">
        <v>164</v>
      </c>
      <c r="E799" s="20" t="s">
        <v>77</v>
      </c>
      <c r="G799" s="20" t="s">
        <v>20086</v>
      </c>
      <c r="I799" s="19">
        <f t="shared" si="112"/>
        <v>18</v>
      </c>
      <c r="J799" s="20" t="s">
        <v>755</v>
      </c>
      <c r="K799" s="20" t="s">
        <v>2216</v>
      </c>
      <c r="L799" s="95" t="str">
        <f>IF(M799&lt;&gt;"",IF(NOT(ISNA(INDEX(cc!B:B,MATCH(M799,cc!A:A,0)))),INDEX(cc!B:B,MATCH(M799,cc!A:A,0)),"0"),"")</f>
        <v>default</v>
      </c>
      <c r="M799" s="97" t="s">
        <v>13</v>
      </c>
      <c r="N799" s="28" t="str">
        <f t="shared" si="110"/>
        <v/>
      </c>
      <c r="O799" s="19" t="str">
        <f t="shared" si="113"/>
        <v>FN_ASSESS (D, DSD): HIV Who Received Services</v>
      </c>
      <c r="P799" s="19" t="str">
        <f t="shared" si="114"/>
        <v>FN_ASSESS (D, DSD): HIV Who Received Services</v>
      </c>
      <c r="Q799" s="19" t="str">
        <f t="shared" si="111"/>
        <v>FN_ASSESS (D, DSD)</v>
      </c>
      <c r="R799" s="19" t="str">
        <f t="shared" si="115"/>
        <v>FN_ASSESS_D_DSD</v>
      </c>
      <c r="S799" s="19" t="str">
        <f t="shared" si="116"/>
        <v>FN_ASSESS_D_DSD_</v>
      </c>
      <c r="T799" s="19" t="b">
        <f>NOT(ISNA(VLOOKUP(B799,dbcodes!A:B,2,FALSE)))</f>
        <v>1</v>
      </c>
      <c r="U799" s="19" t="str">
        <f>IF(ISNA(VLOOKUP(B799,dbcodes!A:B,2,FALSE)),des!R2866,VLOOKUP(B799,dbcodes!A:B,2,FALSE))</f>
        <v>FN_ASSESS_D_DSD</v>
      </c>
      <c r="V799" s="20" t="s">
        <v>2321</v>
      </c>
      <c r="W799" s="107">
        <f>IF(ISNA(VLOOKUP(C799,descriptions!A:B,2,FALSE)),des!V102,IF(G799=" TARGET","Target ","")&amp;VLOOKUP(C799,descriptions!A:B,2,FALSE))</f>
        <v>0</v>
      </c>
      <c r="X799" s="20" t="s">
        <v>4</v>
      </c>
      <c r="Y799" s="20" t="s">
        <v>831</v>
      </c>
      <c r="Z799" s="20" t="s">
        <v>836</v>
      </c>
      <c r="AA799" s="20" t="s">
        <v>102</v>
      </c>
      <c r="AC799" s="19" t="str">
        <f>IF(AB799&lt;&gt;"",IF(NOT(ISNA(INDEX(os!A:A,MATCH(AB799,os!B:B,0)))),INDEX(os!A:A,MATCH(AB799,os!B:B,0)),"0"),"")</f>
        <v/>
      </c>
      <c r="AD799" s="20" t="s">
        <v>830</v>
      </c>
      <c r="AH799" s="93" t="str">
        <f>IF(NOT(ISNA(VLOOKUP(B:B,ResultsTargets!A:A,1,0))),"TRUE","")</f>
        <v/>
      </c>
      <c r="AI799" s="19" t="str">
        <f>IF(ISNA(VLOOKUP(C799,dim_techarea!A:B,2,FALSE)),"",VLOOKUP(C799,dim_techarea!A:B,2,FALSE))</f>
        <v>FN_ASSESS</v>
      </c>
      <c r="AJ799" s="19" t="str">
        <f>IF(ISNA(VLOOKUP(AI799,dim_techarea!B:C,2,FALSE)),"",VLOOKUP(AI799,dim_techarea!B:C,2,FALSE))</f>
        <v>kg92yJeBz7d</v>
      </c>
      <c r="AK799" s="19" t="str">
        <f>IF(ISNA(VLOOKUP(TRIM(G799),dim_targetsresults!A:B,2,FALSE)),"",VLOOKUP(TRIM(G799),dim_targetsresults!A:C,2,FALSE))</f>
        <v>MER Results</v>
      </c>
      <c r="AL799" s="19" t="str">
        <f>IF(ISNA(VLOOKUP(AK799,dim_targetsresults!B:C,2,FALSE)),"",VLOOKUP(AK799,dim_targetsresults!B:C,2,FALSE))</f>
        <v>Jh0jDM5yQ2E</v>
      </c>
      <c r="AM799" s="19" t="str">
        <f>IF(ISNA(VLOOKUP(TRIM(D799),dim_numeratordenominator!A:B,2,FALSE)),"",VLOOKUP(TRIM(D799),dim_numeratordenominator!A:C,2,FALSE))</f>
        <v>Denominator</v>
      </c>
      <c r="AN799" s="19" t="str">
        <f>IF(ISNA(VLOOKUP(AM799,dim_numeratordenominator!B:C,2,FALSE)),"",VLOOKUP(AM799,dim_numeratordenominator!B:C,2,FALSE))</f>
        <v>QpNj0nSuEhD</v>
      </c>
      <c r="AO799" s="19" t="str">
        <f>IF(ISNA(VLOOKUP(TRIM(E799),dim_supporttype!A:B,2,FALSE)),"",VLOOKUP(TRIM(E799),dim_supporttype!A:C,2,FALSE))</f>
        <v>DSD</v>
      </c>
      <c r="AP799" s="19" t="str">
        <f>IF(ISNA(VLOOKUP(AO799,dim_supporttype!B:C,2,FALSE)),"",VLOOKUP(AO799,dim_supporttype!B:C,2,FALSE))</f>
        <v>iM13vdNLWKb</v>
      </c>
      <c r="AQ799" s="19" t="str">
        <f>IF(ISNA(VLOOKUP(TRIM(F799),dim_disaggs!A:B,2,FALSE)),"No Disagg",VLOOKUP(TRIM(F799),dim_disaggs!A:B,2,FALSE))</f>
        <v>No Disagg</v>
      </c>
      <c r="AR799" s="19" t="str">
        <f>IF(ISNA(VLOOKUP(AQ799,dim_disaggs!B:C,2,FALSE)),"",VLOOKUP(AQ799,dim_disaggs!B:C,2,FALSE))</f>
        <v>werJlVT6sf3</v>
      </c>
      <c r="AU799" s="72" t="s">
        <v>755</v>
      </c>
      <c r="AV799" s="73" t="s">
        <v>755</v>
      </c>
      <c r="AW799" s="66" t="s">
        <v>755</v>
      </c>
      <c r="AX799" s="66" t="s">
        <v>755</v>
      </c>
      <c r="BA799" s="105" t="str">
        <f t="shared" si="117"/>
        <v>Top Level Denominator</v>
      </c>
      <c r="BB799" s="20" t="str">
        <f t="shared" si="118"/>
        <v>Azqe383ljKu</v>
      </c>
      <c r="BC799" s="20" t="s">
        <v>25708</v>
      </c>
      <c r="BD799" s="20" t="s">
        <v>25709</v>
      </c>
      <c r="BE799" s="75" t="s">
        <v>21242</v>
      </c>
      <c r="BF799" s="73" t="s">
        <v>21243</v>
      </c>
      <c r="BG799" s="55" t="s">
        <v>755</v>
      </c>
      <c r="BH799" s="76" t="s">
        <v>755</v>
      </c>
      <c r="BI799" s="20" t="s">
        <v>755</v>
      </c>
      <c r="BJ799" s="20" t="s">
        <v>755</v>
      </c>
      <c r="BK799" s="55" t="s">
        <v>755</v>
      </c>
      <c r="BL799" s="71" t="s">
        <v>755</v>
      </c>
      <c r="BM799" s="77" t="s">
        <v>755</v>
      </c>
      <c r="BN799" s="78" t="s">
        <v>755</v>
      </c>
      <c r="BO799" s="77" t="s">
        <v>755</v>
      </c>
      <c r="BP799" s="78" t="s">
        <v>755</v>
      </c>
    </row>
    <row r="800" spans="1:68" x14ac:dyDescent="0.2">
      <c r="A800" s="20" t="s">
        <v>95</v>
      </c>
      <c r="B800" s="20" t="s">
        <v>1039</v>
      </c>
      <c r="C800" s="20" t="s">
        <v>857</v>
      </c>
      <c r="D800" s="20" t="s">
        <v>164</v>
      </c>
      <c r="E800" s="20" t="s">
        <v>78</v>
      </c>
      <c r="G800" s="20" t="s">
        <v>20086</v>
      </c>
      <c r="I800" s="19">
        <f t="shared" si="112"/>
        <v>17</v>
      </c>
      <c r="J800" s="20" t="s">
        <v>755</v>
      </c>
      <c r="K800" s="20" t="s">
        <v>2216</v>
      </c>
      <c r="L800" s="95" t="str">
        <f>IF(M800&lt;&gt;"",IF(NOT(ISNA(INDEX(cc!B:B,MATCH(M800,cc!A:A,0)))),INDEX(cc!B:B,MATCH(M800,cc!A:A,0)),"0"),"")</f>
        <v>default</v>
      </c>
      <c r="M800" s="97" t="s">
        <v>13</v>
      </c>
      <c r="N800" s="28" t="str">
        <f t="shared" si="110"/>
        <v/>
      </c>
      <c r="O800" s="19" t="str">
        <f t="shared" si="113"/>
        <v>FN_ASSESS (D, TA): HIV Who Received Services</v>
      </c>
      <c r="P800" s="19" t="str">
        <f t="shared" si="114"/>
        <v>FN_ASSESS (D, TA): HIV Who Received Services</v>
      </c>
      <c r="Q800" s="19" t="str">
        <f t="shared" si="111"/>
        <v>FN_ASSESS (D, TA)</v>
      </c>
      <c r="R800" s="19" t="str">
        <f t="shared" si="115"/>
        <v>FN_ASSESS_D_TA</v>
      </c>
      <c r="S800" s="19" t="str">
        <f t="shared" si="116"/>
        <v>FN_ASSESS_D_TA_</v>
      </c>
      <c r="T800" s="19" t="b">
        <f>NOT(ISNA(VLOOKUP(B800,dbcodes!A:B,2,FALSE)))</f>
        <v>1</v>
      </c>
      <c r="U800" s="19" t="str">
        <f>IF(ISNA(VLOOKUP(B800,dbcodes!A:B,2,FALSE)),des!R2867,VLOOKUP(B800,dbcodes!A:B,2,FALSE))</f>
        <v>FN_ASSESS_D_TA</v>
      </c>
      <c r="V800" s="20" t="s">
        <v>2321</v>
      </c>
      <c r="W800" s="107">
        <f>IF(ISNA(VLOOKUP(C800,descriptions!A:B,2,FALSE)),des!V103,IF(G800=" TARGET","Target ","")&amp;VLOOKUP(C800,descriptions!A:B,2,FALSE))</f>
        <v>0</v>
      </c>
      <c r="X800" s="20" t="s">
        <v>4</v>
      </c>
      <c r="Y800" s="20" t="s">
        <v>831</v>
      </c>
      <c r="Z800" s="20" t="s">
        <v>836</v>
      </c>
      <c r="AA800" s="20" t="s">
        <v>102</v>
      </c>
      <c r="AC800" s="19" t="str">
        <f>IF(AB800&lt;&gt;"",IF(NOT(ISNA(INDEX(os!A:A,MATCH(AB800,os!B:B,0)))),INDEX(os!A:A,MATCH(AB800,os!B:B,0)),"0"),"")</f>
        <v/>
      </c>
      <c r="AD800" s="20" t="s">
        <v>830</v>
      </c>
      <c r="AH800" s="93" t="str">
        <f>IF(NOT(ISNA(VLOOKUP(B:B,ResultsTargets!A:A,1,0))),"TRUE","")</f>
        <v/>
      </c>
      <c r="AI800" s="19" t="str">
        <f>IF(ISNA(VLOOKUP(C800,dim_techarea!A:B,2,FALSE)),"",VLOOKUP(C800,dim_techarea!A:B,2,FALSE))</f>
        <v>FN_ASSESS</v>
      </c>
      <c r="AJ800" s="19" t="str">
        <f>IF(ISNA(VLOOKUP(AI800,dim_techarea!B:C,2,FALSE)),"",VLOOKUP(AI800,dim_techarea!B:C,2,FALSE))</f>
        <v>kg92yJeBz7d</v>
      </c>
      <c r="AK800" s="19" t="str">
        <f>IF(ISNA(VLOOKUP(TRIM(G800),dim_targetsresults!A:B,2,FALSE)),"",VLOOKUP(TRIM(G800),dim_targetsresults!A:C,2,FALSE))</f>
        <v>MER Results</v>
      </c>
      <c r="AL800" s="19" t="str">
        <f>IF(ISNA(VLOOKUP(AK800,dim_targetsresults!B:C,2,FALSE)),"",VLOOKUP(AK800,dim_targetsresults!B:C,2,FALSE))</f>
        <v>Jh0jDM5yQ2E</v>
      </c>
      <c r="AM800" s="19" t="str">
        <f>IF(ISNA(VLOOKUP(TRIM(D800),dim_numeratordenominator!A:B,2,FALSE)),"",VLOOKUP(TRIM(D800),dim_numeratordenominator!A:C,2,FALSE))</f>
        <v>Denominator</v>
      </c>
      <c r="AN800" s="19" t="str">
        <f>IF(ISNA(VLOOKUP(AM800,dim_numeratordenominator!B:C,2,FALSE)),"",VLOOKUP(AM800,dim_numeratordenominator!B:C,2,FALSE))</f>
        <v>QpNj0nSuEhD</v>
      </c>
      <c r="AO800" s="19" t="str">
        <f>IF(ISNA(VLOOKUP(TRIM(E800),dim_supporttype!A:B,2,FALSE)),"",VLOOKUP(TRIM(E800),dim_supporttype!A:C,2,FALSE))</f>
        <v>TA</v>
      </c>
      <c r="AP800" s="19" t="str">
        <f>IF(ISNA(VLOOKUP(AO800,dim_supporttype!B:C,2,FALSE)),"",VLOOKUP(AO800,dim_supporttype!B:C,2,FALSE))</f>
        <v>cRAGKdWIDn4</v>
      </c>
      <c r="AQ800" s="19" t="str">
        <f>IF(ISNA(VLOOKUP(TRIM(F800),dim_disaggs!A:B,2,FALSE)),"No Disagg",VLOOKUP(TRIM(F800),dim_disaggs!A:B,2,FALSE))</f>
        <v>No Disagg</v>
      </c>
      <c r="AR800" s="19" t="str">
        <f>IF(ISNA(VLOOKUP(AQ800,dim_disaggs!B:C,2,FALSE)),"",VLOOKUP(AQ800,dim_disaggs!B:C,2,FALSE))</f>
        <v>werJlVT6sf3</v>
      </c>
      <c r="AU800" s="72" t="s">
        <v>755</v>
      </c>
      <c r="AV800" s="73" t="s">
        <v>755</v>
      </c>
      <c r="AW800" s="66" t="s">
        <v>755</v>
      </c>
      <c r="AX800" s="66" t="s">
        <v>755</v>
      </c>
      <c r="BA800" s="105" t="str">
        <f t="shared" si="117"/>
        <v>Top Level Denominator</v>
      </c>
      <c r="BB800" s="20" t="str">
        <f t="shared" si="118"/>
        <v>Azqe383ljKu</v>
      </c>
      <c r="BC800" s="20" t="s">
        <v>25708</v>
      </c>
      <c r="BD800" s="20" t="s">
        <v>25709</v>
      </c>
      <c r="BE800" s="75" t="s">
        <v>21242</v>
      </c>
      <c r="BF800" s="73" t="s">
        <v>21243</v>
      </c>
      <c r="BG800" s="55" t="s">
        <v>755</v>
      </c>
      <c r="BH800" s="76" t="s">
        <v>755</v>
      </c>
      <c r="BI800" s="20" t="s">
        <v>755</v>
      </c>
      <c r="BJ800" s="20" t="s">
        <v>755</v>
      </c>
      <c r="BK800" s="55" t="s">
        <v>755</v>
      </c>
      <c r="BL800" s="71" t="s">
        <v>755</v>
      </c>
      <c r="BM800" s="77" t="s">
        <v>755</v>
      </c>
      <c r="BN800" s="78" t="s">
        <v>755</v>
      </c>
      <c r="BO800" s="77" t="s">
        <v>755</v>
      </c>
      <c r="BP800" s="78" t="s">
        <v>755</v>
      </c>
    </row>
    <row r="801" spans="1:68" x14ac:dyDescent="0.2">
      <c r="A801" s="20" t="s">
        <v>95</v>
      </c>
      <c r="B801" s="20" t="s">
        <v>1043</v>
      </c>
      <c r="C801" s="20" t="s">
        <v>857</v>
      </c>
      <c r="D801" s="20" t="s">
        <v>1</v>
      </c>
      <c r="E801" s="20" t="s">
        <v>77</v>
      </c>
      <c r="F801" s="20" t="s">
        <v>204</v>
      </c>
      <c r="G801" s="20" t="s">
        <v>20086</v>
      </c>
      <c r="H801" s="20" t="s">
        <v>204</v>
      </c>
      <c r="I801" s="19">
        <f t="shared" si="112"/>
        <v>23</v>
      </c>
      <c r="J801" s="20" t="s">
        <v>755</v>
      </c>
      <c r="K801" s="20" t="s">
        <v>2217</v>
      </c>
      <c r="L801" s="95" t="str">
        <f>IF(M801&lt;&gt;"",IF(NOT(ISNA(INDEX(cc!B:B,MATCH(M801,cc!A:A,0)))),INDEX(cc!B:B,MATCH(M801,cc!A:A,0)),"0"),"")</f>
        <v>Age (0-18+, 6)</v>
      </c>
      <c r="M801" s="97" t="s">
        <v>3986</v>
      </c>
      <c r="N801" s="28" t="str">
        <f t="shared" si="110"/>
        <v/>
      </c>
      <c r="O801" s="19" t="str">
        <f t="shared" si="113"/>
        <v>FN_ASSESS (N, DSD, Age): PLHIV nutrionally assessed</v>
      </c>
      <c r="P801" s="19" t="str">
        <f t="shared" si="114"/>
        <v>FN_ASSESS (N, DSD, Age): PLHIV nutrionally assessed</v>
      </c>
      <c r="Q801" s="19" t="str">
        <f t="shared" si="111"/>
        <v>FN_ASSESS (N, DSD, Age)</v>
      </c>
      <c r="R801" s="19" t="str">
        <f t="shared" si="115"/>
        <v>FN_ASSESS_N_DSD_Age</v>
      </c>
      <c r="S801" s="19" t="str">
        <f t="shared" si="116"/>
        <v>FN_ASSESS_N_DSD_Age_</v>
      </c>
      <c r="T801" s="19" t="b">
        <f>NOT(ISNA(VLOOKUP(B801,dbcodes!A:B,2,FALSE)))</f>
        <v>1</v>
      </c>
      <c r="U801" s="19" t="str">
        <f>IF(ISNA(VLOOKUP(B801,dbcodes!A:B,2,FALSE)),des!R2868,VLOOKUP(B801,dbcodes!A:B,2,FALSE))</f>
        <v>FN_ASSESS_N_DSD_Age</v>
      </c>
      <c r="V801" s="20" t="s">
        <v>2323</v>
      </c>
      <c r="W801" s="107">
        <f>IF(ISNA(VLOOKUP(C801,descriptions!A:B,2,FALSE)),des!V104,IF(G801=" TARGET","Target ","")&amp;VLOOKUP(C801,descriptions!A:B,2,FALSE))</f>
        <v>0</v>
      </c>
      <c r="X801" s="20" t="s">
        <v>4</v>
      </c>
      <c r="Y801" s="20" t="s">
        <v>831</v>
      </c>
      <c r="Z801" s="20" t="s">
        <v>836</v>
      </c>
      <c r="AA801" s="20" t="s">
        <v>102</v>
      </c>
      <c r="AB801" s="20" t="s">
        <v>755</v>
      </c>
      <c r="AC801" s="19" t="str">
        <f>IF(AB801&lt;&gt;"",IF(NOT(ISNA(INDEX(os!A:A,MATCH(AB801,os!B:B,0)))),INDEX(os!A:A,MATCH(AB801,os!B:B,0)),"0"),"")</f>
        <v/>
      </c>
      <c r="AD801" s="20" t="s">
        <v>830</v>
      </c>
      <c r="AH801" s="93" t="str">
        <f>IF(NOT(ISNA(VLOOKUP(B:B,ResultsTargets!A:A,1,0))),"TRUE","")</f>
        <v/>
      </c>
      <c r="AI801" s="19" t="str">
        <f>IF(ISNA(VLOOKUP(C801,dim_techarea!A:B,2,FALSE)),"",VLOOKUP(C801,dim_techarea!A:B,2,FALSE))</f>
        <v>FN_ASSESS</v>
      </c>
      <c r="AJ801" s="19" t="str">
        <f>IF(ISNA(VLOOKUP(AI801,dim_techarea!B:C,2,FALSE)),"",VLOOKUP(AI801,dim_techarea!B:C,2,FALSE))</f>
        <v>kg92yJeBz7d</v>
      </c>
      <c r="AK801" s="19" t="str">
        <f>IF(ISNA(VLOOKUP(TRIM(G801),dim_targetsresults!A:B,2,FALSE)),"",VLOOKUP(TRIM(G801),dim_targetsresults!A:C,2,FALSE))</f>
        <v>MER Results</v>
      </c>
      <c r="AL801" s="19" t="str">
        <f>IF(ISNA(VLOOKUP(AK801,dim_targetsresults!B:C,2,FALSE)),"",VLOOKUP(AK801,dim_targetsresults!B:C,2,FALSE))</f>
        <v>Jh0jDM5yQ2E</v>
      </c>
      <c r="AM801" s="19" t="str">
        <f>IF(ISNA(VLOOKUP(TRIM(D801),dim_numeratordenominator!A:B,2,FALSE)),"",VLOOKUP(TRIM(D801),dim_numeratordenominator!A:C,2,FALSE))</f>
        <v>Numerator</v>
      </c>
      <c r="AN801" s="19" t="str">
        <f>IF(ISNA(VLOOKUP(AM801,dim_numeratordenominator!B:C,2,FALSE)),"",VLOOKUP(AM801,dim_numeratordenominator!B:C,2,FALSE))</f>
        <v>Som9NRMQqV7</v>
      </c>
      <c r="AO801" s="19" t="str">
        <f>IF(ISNA(VLOOKUP(TRIM(E801),dim_supporttype!A:B,2,FALSE)),"",VLOOKUP(TRIM(E801),dim_supporttype!A:C,2,FALSE))</f>
        <v>DSD</v>
      </c>
      <c r="AP801" s="19" t="str">
        <f>IF(ISNA(VLOOKUP(AO801,dim_supporttype!B:C,2,FALSE)),"",VLOOKUP(AO801,dim_supporttype!B:C,2,FALSE))</f>
        <v>iM13vdNLWKb</v>
      </c>
      <c r="AQ801" s="19" t="str">
        <f>IF(ISNA(VLOOKUP(TRIM(F801),dim_disaggs!A:B,2,FALSE)),"No Disagg",VLOOKUP(TRIM(F801),dim_disaggs!A:B,2,FALSE))</f>
        <v>Age</v>
      </c>
      <c r="AR801" s="19" t="str">
        <f>IF(ISNA(VLOOKUP(AQ801,dim_disaggs!B:C,2,FALSE)),"",VLOOKUP(AQ801,dim_disaggs!B:C,2,FALSE))</f>
        <v>fNQC7f36jre</v>
      </c>
      <c r="AU801" s="72" t="s">
        <v>755</v>
      </c>
      <c r="AV801" s="73" t="s">
        <v>755</v>
      </c>
      <c r="AW801" s="66" t="s">
        <v>755</v>
      </c>
      <c r="AX801" s="66" t="s">
        <v>755</v>
      </c>
      <c r="BA801" s="105" t="str">
        <f t="shared" si="117"/>
        <v/>
      </c>
      <c r="BB801" s="20" t="str">
        <f t="shared" si="118"/>
        <v/>
      </c>
      <c r="BE801" s="75" t="s">
        <v>755</v>
      </c>
      <c r="BF801" s="73" t="s">
        <v>755</v>
      </c>
      <c r="BG801" s="55" t="s">
        <v>755</v>
      </c>
      <c r="BH801" s="76" t="s">
        <v>755</v>
      </c>
      <c r="BI801" s="20" t="s">
        <v>755</v>
      </c>
      <c r="BJ801" s="20" t="s">
        <v>755</v>
      </c>
      <c r="BK801" s="55" t="s">
        <v>755</v>
      </c>
      <c r="BL801" s="71" t="s">
        <v>755</v>
      </c>
      <c r="BM801" s="77" t="s">
        <v>755</v>
      </c>
      <c r="BN801" s="78" t="s">
        <v>755</v>
      </c>
      <c r="BO801" s="77" t="s">
        <v>755</v>
      </c>
      <c r="BP801" s="78" t="s">
        <v>755</v>
      </c>
    </row>
    <row r="802" spans="1:68" x14ac:dyDescent="0.2">
      <c r="A802" s="20" t="s">
        <v>95</v>
      </c>
      <c r="B802" s="20" t="s">
        <v>1053</v>
      </c>
      <c r="C802" s="20" t="s">
        <v>857</v>
      </c>
      <c r="D802" s="20" t="s">
        <v>1</v>
      </c>
      <c r="E802" s="20" t="s">
        <v>78</v>
      </c>
      <c r="F802" s="20" t="s">
        <v>204</v>
      </c>
      <c r="G802" s="20" t="s">
        <v>20086</v>
      </c>
      <c r="H802" s="20" t="s">
        <v>204</v>
      </c>
      <c r="I802" s="19">
        <f t="shared" si="112"/>
        <v>22</v>
      </c>
      <c r="J802" s="20" t="s">
        <v>755</v>
      </c>
      <c r="K802" s="20" t="s">
        <v>2217</v>
      </c>
      <c r="L802" s="95" t="str">
        <f>IF(M802&lt;&gt;"",IF(NOT(ISNA(INDEX(cc!B:B,MATCH(M802,cc!A:A,0)))),INDEX(cc!B:B,MATCH(M802,cc!A:A,0)),"0"),"")</f>
        <v>Age (0-18+, 6)</v>
      </c>
      <c r="M802" s="97" t="s">
        <v>3986</v>
      </c>
      <c r="N802" s="28" t="str">
        <f t="shared" si="110"/>
        <v/>
      </c>
      <c r="O802" s="19" t="str">
        <f t="shared" si="113"/>
        <v>FN_ASSESS (N, TA, Age): PLHIV nutrionally assessed</v>
      </c>
      <c r="P802" s="19" t="str">
        <f t="shared" si="114"/>
        <v>FN_ASSESS (N, TA, Age): PLHIV nutrionally assessed</v>
      </c>
      <c r="Q802" s="19" t="str">
        <f t="shared" si="111"/>
        <v>FN_ASSESS (N, TA, Age)</v>
      </c>
      <c r="R802" s="19" t="str">
        <f t="shared" si="115"/>
        <v>FN_ASSESS_N_TA_Age</v>
      </c>
      <c r="S802" s="19" t="str">
        <f t="shared" si="116"/>
        <v>FN_ASSESS_N_TA_Age_</v>
      </c>
      <c r="T802" s="19" t="b">
        <f>NOT(ISNA(VLOOKUP(B802,dbcodes!A:B,2,FALSE)))</f>
        <v>1</v>
      </c>
      <c r="U802" s="19" t="str">
        <f>IF(ISNA(VLOOKUP(B802,dbcodes!A:B,2,FALSE)),des!R2869,VLOOKUP(B802,dbcodes!A:B,2,FALSE))</f>
        <v>FN_ASSESS_N_TA_Age</v>
      </c>
      <c r="V802" s="20" t="s">
        <v>2323</v>
      </c>
      <c r="W802" s="107">
        <f>IF(ISNA(VLOOKUP(C802,descriptions!A:B,2,FALSE)),des!V105,IF(G802=" TARGET","Target ","")&amp;VLOOKUP(C802,descriptions!A:B,2,FALSE))</f>
        <v>0</v>
      </c>
      <c r="X802" s="20" t="s">
        <v>4</v>
      </c>
      <c r="Y802" s="20" t="s">
        <v>831</v>
      </c>
      <c r="Z802" s="20" t="s">
        <v>836</v>
      </c>
      <c r="AA802" s="20" t="s">
        <v>102</v>
      </c>
      <c r="AB802" s="20" t="s">
        <v>755</v>
      </c>
      <c r="AC802" s="19" t="str">
        <f>IF(AB802&lt;&gt;"",IF(NOT(ISNA(INDEX(os!A:A,MATCH(AB802,os!B:B,0)))),INDEX(os!A:A,MATCH(AB802,os!B:B,0)),"0"),"")</f>
        <v/>
      </c>
      <c r="AD802" s="20" t="s">
        <v>830</v>
      </c>
      <c r="AH802" s="93" t="str">
        <f>IF(NOT(ISNA(VLOOKUP(B:B,ResultsTargets!A:A,1,0))),"TRUE","")</f>
        <v/>
      </c>
      <c r="AI802" s="19" t="str">
        <f>IF(ISNA(VLOOKUP(C802,dim_techarea!A:B,2,FALSE)),"",VLOOKUP(C802,dim_techarea!A:B,2,FALSE))</f>
        <v>FN_ASSESS</v>
      </c>
      <c r="AJ802" s="19" t="str">
        <f>IF(ISNA(VLOOKUP(AI802,dim_techarea!B:C,2,FALSE)),"",VLOOKUP(AI802,dim_techarea!B:C,2,FALSE))</f>
        <v>kg92yJeBz7d</v>
      </c>
      <c r="AK802" s="19" t="str">
        <f>IF(ISNA(VLOOKUP(TRIM(G802),dim_targetsresults!A:B,2,FALSE)),"",VLOOKUP(TRIM(G802),dim_targetsresults!A:C,2,FALSE))</f>
        <v>MER Results</v>
      </c>
      <c r="AL802" s="19" t="str">
        <f>IF(ISNA(VLOOKUP(AK802,dim_targetsresults!B:C,2,FALSE)),"",VLOOKUP(AK802,dim_targetsresults!B:C,2,FALSE))</f>
        <v>Jh0jDM5yQ2E</v>
      </c>
      <c r="AM802" s="19" t="str">
        <f>IF(ISNA(VLOOKUP(TRIM(D802),dim_numeratordenominator!A:B,2,FALSE)),"",VLOOKUP(TRIM(D802),dim_numeratordenominator!A:C,2,FALSE))</f>
        <v>Numerator</v>
      </c>
      <c r="AN802" s="19" t="str">
        <f>IF(ISNA(VLOOKUP(AM802,dim_numeratordenominator!B:C,2,FALSE)),"",VLOOKUP(AM802,dim_numeratordenominator!B:C,2,FALSE))</f>
        <v>Som9NRMQqV7</v>
      </c>
      <c r="AO802" s="19" t="str">
        <f>IF(ISNA(VLOOKUP(TRIM(E802),dim_supporttype!A:B,2,FALSE)),"",VLOOKUP(TRIM(E802),dim_supporttype!A:C,2,FALSE))</f>
        <v>TA</v>
      </c>
      <c r="AP802" s="19" t="str">
        <f>IF(ISNA(VLOOKUP(AO802,dim_supporttype!B:C,2,FALSE)),"",VLOOKUP(AO802,dim_supporttype!B:C,2,FALSE))</f>
        <v>cRAGKdWIDn4</v>
      </c>
      <c r="AQ802" s="19" t="str">
        <f>IF(ISNA(VLOOKUP(TRIM(F802),dim_disaggs!A:B,2,FALSE)),"No Disagg",VLOOKUP(TRIM(F802),dim_disaggs!A:B,2,FALSE))</f>
        <v>Age</v>
      </c>
      <c r="AR802" s="19" t="str">
        <f>IF(ISNA(VLOOKUP(AQ802,dim_disaggs!B:C,2,FALSE)),"",VLOOKUP(AQ802,dim_disaggs!B:C,2,FALSE))</f>
        <v>fNQC7f36jre</v>
      </c>
      <c r="AU802" s="72" t="s">
        <v>755</v>
      </c>
      <c r="AV802" s="73" t="s">
        <v>755</v>
      </c>
      <c r="AW802" s="66" t="s">
        <v>755</v>
      </c>
      <c r="AX802" s="66" t="s">
        <v>755</v>
      </c>
      <c r="BA802" s="105" t="str">
        <f t="shared" si="117"/>
        <v/>
      </c>
      <c r="BB802" s="20" t="str">
        <f t="shared" si="118"/>
        <v/>
      </c>
      <c r="BE802" s="75" t="s">
        <v>755</v>
      </c>
      <c r="BF802" s="73" t="s">
        <v>755</v>
      </c>
      <c r="BG802" s="55" t="s">
        <v>755</v>
      </c>
      <c r="BH802" s="76" t="s">
        <v>755</v>
      </c>
      <c r="BI802" s="20" t="s">
        <v>755</v>
      </c>
      <c r="BJ802" s="20" t="s">
        <v>755</v>
      </c>
      <c r="BK802" s="55" t="s">
        <v>755</v>
      </c>
      <c r="BL802" s="71" t="s">
        <v>755</v>
      </c>
      <c r="BM802" s="77" t="s">
        <v>755</v>
      </c>
      <c r="BN802" s="78" t="s">
        <v>755</v>
      </c>
      <c r="BO802" s="77" t="s">
        <v>755</v>
      </c>
      <c r="BP802" s="78" t="s">
        <v>755</v>
      </c>
    </row>
    <row r="803" spans="1:68" x14ac:dyDescent="0.2">
      <c r="A803" s="20" t="s">
        <v>95</v>
      </c>
      <c r="B803" s="20" t="s">
        <v>1041</v>
      </c>
      <c r="C803" s="20" t="s">
        <v>857</v>
      </c>
      <c r="D803" s="20" t="s">
        <v>1</v>
      </c>
      <c r="E803" s="20" t="s">
        <v>77</v>
      </c>
      <c r="F803" s="20" t="s">
        <v>2147</v>
      </c>
      <c r="G803" s="20" t="s">
        <v>20086</v>
      </c>
      <c r="H803" s="20" t="s">
        <v>18673</v>
      </c>
      <c r="I803" s="19">
        <f t="shared" si="112"/>
        <v>27</v>
      </c>
      <c r="J803" s="20" t="s">
        <v>755</v>
      </c>
      <c r="K803" s="20" t="s">
        <v>2217</v>
      </c>
      <c r="L803" s="95" t="str">
        <f>IF(M803&lt;&gt;"",IF(NOT(ISNA(INDEX(cc!B:B,MATCH(M803,cc!A:A,0)))),INDEX(cc!B:B,MATCH(M803,cc!A:A,0)),"0"),"")</f>
        <v>Age (&lt;18, 18+)</v>
      </c>
      <c r="M803" s="97" t="s">
        <v>4040</v>
      </c>
      <c r="N803" s="28" t="str">
        <f t="shared" ref="N803:N866" si="119">IF(G803=" RESULT","",G803)</f>
        <v/>
      </c>
      <c r="O803" s="19" t="str">
        <f t="shared" si="113"/>
        <v>FN_ASSESS (N, DSD, Age Aggregated): PLHIV nutrionally assessed</v>
      </c>
      <c r="P803" s="19" t="str">
        <f t="shared" si="114"/>
        <v>FN_ASSESS (N, DSD, Age Aggregated): PLHIV nutrionally assessed</v>
      </c>
      <c r="Q803" s="19" t="str">
        <f t="shared" si="111"/>
        <v>FN_ASSESS (N, DSD, Age Agg)</v>
      </c>
      <c r="R803" s="19" t="str">
        <f t="shared" si="115"/>
        <v>FN_ASSESS_N_DSD_Age_Agg</v>
      </c>
      <c r="S803" s="19" t="str">
        <f t="shared" si="116"/>
        <v>FN_ASSESS_N_DSD_Age_Agg_</v>
      </c>
      <c r="T803" s="19" t="b">
        <f>NOT(ISNA(VLOOKUP(B803,dbcodes!A:B,2,FALSE)))</f>
        <v>1</v>
      </c>
      <c r="U803" s="19" t="str">
        <f>IF(ISNA(VLOOKUP(B803,dbcodes!A:B,2,FALSE)),des!R2870,VLOOKUP(B803,dbcodes!A:B,2,FALSE))</f>
        <v>FN_ASSESS_N_DSD_Age_Agg</v>
      </c>
      <c r="V803" s="20" t="s">
        <v>2323</v>
      </c>
      <c r="W803" s="107">
        <f>IF(ISNA(VLOOKUP(C803,descriptions!A:B,2,FALSE)),des!V106,IF(G803=" TARGET","Target ","")&amp;VLOOKUP(C803,descriptions!A:B,2,FALSE))</f>
        <v>0</v>
      </c>
      <c r="X803" s="20" t="s">
        <v>4</v>
      </c>
      <c r="Y803" s="20" t="s">
        <v>831</v>
      </c>
      <c r="Z803" s="20" t="s">
        <v>836</v>
      </c>
      <c r="AA803" s="20" t="s">
        <v>102</v>
      </c>
      <c r="AC803" s="19" t="str">
        <f>IF(AB803&lt;&gt;"",IF(NOT(ISNA(INDEX(os!A:A,MATCH(AB803,os!B:B,0)))),INDEX(os!A:A,MATCH(AB803,os!B:B,0)),"0"),"")</f>
        <v/>
      </c>
      <c r="AD803" s="20" t="s">
        <v>830</v>
      </c>
      <c r="AH803" s="93" t="str">
        <f>IF(NOT(ISNA(VLOOKUP(B:B,ResultsTargets!A:A,1,0))),"TRUE","")</f>
        <v/>
      </c>
      <c r="AI803" s="19" t="str">
        <f>IF(ISNA(VLOOKUP(C803,dim_techarea!A:B,2,FALSE)),"",VLOOKUP(C803,dim_techarea!A:B,2,FALSE))</f>
        <v>FN_ASSESS</v>
      </c>
      <c r="AJ803" s="19" t="str">
        <f>IF(ISNA(VLOOKUP(AI803,dim_techarea!B:C,2,FALSE)),"",VLOOKUP(AI803,dim_techarea!B:C,2,FALSE))</f>
        <v>kg92yJeBz7d</v>
      </c>
      <c r="AK803" s="19" t="str">
        <f>IF(ISNA(VLOOKUP(TRIM(G803),dim_targetsresults!A:B,2,FALSE)),"",VLOOKUP(TRIM(G803),dim_targetsresults!A:C,2,FALSE))</f>
        <v>MER Results</v>
      </c>
      <c r="AL803" s="19" t="str">
        <f>IF(ISNA(VLOOKUP(AK803,dim_targetsresults!B:C,2,FALSE)),"",VLOOKUP(AK803,dim_targetsresults!B:C,2,FALSE))</f>
        <v>Jh0jDM5yQ2E</v>
      </c>
      <c r="AM803" s="19" t="str">
        <f>IF(ISNA(VLOOKUP(TRIM(D803),dim_numeratordenominator!A:B,2,FALSE)),"",VLOOKUP(TRIM(D803),dim_numeratordenominator!A:C,2,FALSE))</f>
        <v>Numerator</v>
      </c>
      <c r="AN803" s="19" t="str">
        <f>IF(ISNA(VLOOKUP(AM803,dim_numeratordenominator!B:C,2,FALSE)),"",VLOOKUP(AM803,dim_numeratordenominator!B:C,2,FALSE))</f>
        <v>Som9NRMQqV7</v>
      </c>
      <c r="AO803" s="19" t="str">
        <f>IF(ISNA(VLOOKUP(TRIM(E803),dim_supporttype!A:B,2,FALSE)),"",VLOOKUP(TRIM(E803),dim_supporttype!A:C,2,FALSE))</f>
        <v>DSD</v>
      </c>
      <c r="AP803" s="19" t="str">
        <f>IF(ISNA(VLOOKUP(AO803,dim_supporttype!B:C,2,FALSE)),"",VLOOKUP(AO803,dim_supporttype!B:C,2,FALSE))</f>
        <v>iM13vdNLWKb</v>
      </c>
      <c r="AQ803" s="19" t="str">
        <f>IF(ISNA(VLOOKUP(TRIM(F803),dim_disaggs!A:B,2,FALSE)),"No Disagg",VLOOKUP(TRIM(F803),dim_disaggs!A:B,2,FALSE))</f>
        <v>Age Aggregated</v>
      </c>
      <c r="AR803" s="19" t="str">
        <f>IF(ISNA(VLOOKUP(AQ803,dim_disaggs!B:C,2,FALSE)),"",VLOOKUP(AQ803,dim_disaggs!B:C,2,FALSE))</f>
        <v>zY8SynzWEP5</v>
      </c>
      <c r="AU803" s="72" t="s">
        <v>755</v>
      </c>
      <c r="AV803" s="73" t="s">
        <v>755</v>
      </c>
      <c r="AW803" s="66" t="s">
        <v>755</v>
      </c>
      <c r="AX803" s="66" t="s">
        <v>755</v>
      </c>
      <c r="BA803" s="105" t="str">
        <f t="shared" si="117"/>
        <v/>
      </c>
      <c r="BB803" s="20" t="str">
        <f t="shared" si="118"/>
        <v/>
      </c>
      <c r="BE803" s="75" t="s">
        <v>755</v>
      </c>
      <c r="BF803" s="73" t="s">
        <v>755</v>
      </c>
      <c r="BG803" s="55" t="s">
        <v>755</v>
      </c>
      <c r="BH803" s="76" t="s">
        <v>755</v>
      </c>
      <c r="BI803" s="20" t="s">
        <v>755</v>
      </c>
      <c r="BJ803" s="20" t="s">
        <v>755</v>
      </c>
      <c r="BK803" s="55" t="s">
        <v>755</v>
      </c>
      <c r="BL803" s="71" t="s">
        <v>755</v>
      </c>
      <c r="BM803" s="77" t="s">
        <v>755</v>
      </c>
      <c r="BN803" s="78" t="s">
        <v>755</v>
      </c>
      <c r="BO803" s="77" t="s">
        <v>755</v>
      </c>
      <c r="BP803" s="78" t="s">
        <v>755</v>
      </c>
    </row>
    <row r="804" spans="1:68" x14ac:dyDescent="0.2">
      <c r="A804" s="20" t="s">
        <v>95</v>
      </c>
      <c r="B804" s="20" t="s">
        <v>1051</v>
      </c>
      <c r="C804" s="20" t="s">
        <v>857</v>
      </c>
      <c r="D804" s="20" t="s">
        <v>1</v>
      </c>
      <c r="E804" s="20" t="s">
        <v>78</v>
      </c>
      <c r="F804" s="20" t="s">
        <v>2147</v>
      </c>
      <c r="G804" s="20" t="s">
        <v>20086</v>
      </c>
      <c r="H804" s="20" t="s">
        <v>18673</v>
      </c>
      <c r="I804" s="19">
        <f t="shared" si="112"/>
        <v>26</v>
      </c>
      <c r="J804" s="20" t="s">
        <v>755</v>
      </c>
      <c r="K804" s="20" t="s">
        <v>2217</v>
      </c>
      <c r="L804" s="95" t="str">
        <f>IF(M804&lt;&gt;"",IF(NOT(ISNA(INDEX(cc!B:B,MATCH(M804,cc!A:A,0)))),INDEX(cc!B:B,MATCH(M804,cc!A:A,0)),"0"),"")</f>
        <v>Age (&lt;18, 18+)</v>
      </c>
      <c r="M804" s="97" t="s">
        <v>4040</v>
      </c>
      <c r="N804" s="28" t="str">
        <f t="shared" si="119"/>
        <v/>
      </c>
      <c r="O804" s="19" t="str">
        <f t="shared" si="113"/>
        <v>FN_ASSESS (N, TA, Age Aggregated): PLHIV nutrionally assessed</v>
      </c>
      <c r="P804" s="19" t="str">
        <f t="shared" si="114"/>
        <v>FN_ASSESS (N, TA, Age Aggregated): PLHIV nutrionally assessed</v>
      </c>
      <c r="Q804" s="19" t="str">
        <f t="shared" si="111"/>
        <v>FN_ASSESS (N, TA, Age Agg)</v>
      </c>
      <c r="R804" s="19" t="str">
        <f t="shared" si="115"/>
        <v>FN_ASSESS_N_TA_Age_Agg</v>
      </c>
      <c r="S804" s="19" t="str">
        <f t="shared" si="116"/>
        <v>FN_ASSESS_N_TA_Age_Agg_</v>
      </c>
      <c r="T804" s="19" t="b">
        <f>NOT(ISNA(VLOOKUP(B804,dbcodes!A:B,2,FALSE)))</f>
        <v>1</v>
      </c>
      <c r="U804" s="19" t="str">
        <f>IF(ISNA(VLOOKUP(B804,dbcodes!A:B,2,FALSE)),des!R2871,VLOOKUP(B804,dbcodes!A:B,2,FALSE))</f>
        <v>FN_ASSESS_N_TA_Age_Agg</v>
      </c>
      <c r="V804" s="20" t="s">
        <v>2323</v>
      </c>
      <c r="W804" s="107">
        <f>IF(ISNA(VLOOKUP(C804,descriptions!A:B,2,FALSE)),des!V107,IF(G804=" TARGET","Target ","")&amp;VLOOKUP(C804,descriptions!A:B,2,FALSE))</f>
        <v>0</v>
      </c>
      <c r="X804" s="20" t="s">
        <v>4</v>
      </c>
      <c r="Y804" s="20" t="s">
        <v>831</v>
      </c>
      <c r="Z804" s="20" t="s">
        <v>836</v>
      </c>
      <c r="AA804" s="20" t="s">
        <v>102</v>
      </c>
      <c r="AB804" s="20" t="s">
        <v>755</v>
      </c>
      <c r="AC804" s="19" t="str">
        <f>IF(AB804&lt;&gt;"",IF(NOT(ISNA(INDEX(os!A:A,MATCH(AB804,os!B:B,0)))),INDEX(os!A:A,MATCH(AB804,os!B:B,0)),"0"),"")</f>
        <v/>
      </c>
      <c r="AD804" s="20" t="s">
        <v>830</v>
      </c>
      <c r="AH804" s="93" t="str">
        <f>IF(NOT(ISNA(VLOOKUP(B:B,ResultsTargets!A:A,1,0))),"TRUE","")</f>
        <v/>
      </c>
      <c r="AI804" s="19" t="str">
        <f>IF(ISNA(VLOOKUP(C804,dim_techarea!A:B,2,FALSE)),"",VLOOKUP(C804,dim_techarea!A:B,2,FALSE))</f>
        <v>FN_ASSESS</v>
      </c>
      <c r="AJ804" s="19" t="str">
        <f>IF(ISNA(VLOOKUP(AI804,dim_techarea!B:C,2,FALSE)),"",VLOOKUP(AI804,dim_techarea!B:C,2,FALSE))</f>
        <v>kg92yJeBz7d</v>
      </c>
      <c r="AK804" s="19" t="str">
        <f>IF(ISNA(VLOOKUP(TRIM(G804),dim_targetsresults!A:B,2,FALSE)),"",VLOOKUP(TRIM(G804),dim_targetsresults!A:C,2,FALSE))</f>
        <v>MER Results</v>
      </c>
      <c r="AL804" s="19" t="str">
        <f>IF(ISNA(VLOOKUP(AK804,dim_targetsresults!B:C,2,FALSE)),"",VLOOKUP(AK804,dim_targetsresults!B:C,2,FALSE))</f>
        <v>Jh0jDM5yQ2E</v>
      </c>
      <c r="AM804" s="19" t="str">
        <f>IF(ISNA(VLOOKUP(TRIM(D804),dim_numeratordenominator!A:B,2,FALSE)),"",VLOOKUP(TRIM(D804),dim_numeratordenominator!A:C,2,FALSE))</f>
        <v>Numerator</v>
      </c>
      <c r="AN804" s="19" t="str">
        <f>IF(ISNA(VLOOKUP(AM804,dim_numeratordenominator!B:C,2,FALSE)),"",VLOOKUP(AM804,dim_numeratordenominator!B:C,2,FALSE))</f>
        <v>Som9NRMQqV7</v>
      </c>
      <c r="AO804" s="19" t="str">
        <f>IF(ISNA(VLOOKUP(TRIM(E804),dim_supporttype!A:B,2,FALSE)),"",VLOOKUP(TRIM(E804),dim_supporttype!A:C,2,FALSE))</f>
        <v>TA</v>
      </c>
      <c r="AP804" s="19" t="str">
        <f>IF(ISNA(VLOOKUP(AO804,dim_supporttype!B:C,2,FALSE)),"",VLOOKUP(AO804,dim_supporttype!B:C,2,FALSE))</f>
        <v>cRAGKdWIDn4</v>
      </c>
      <c r="AQ804" s="19" t="str">
        <f>IF(ISNA(VLOOKUP(TRIM(F804),dim_disaggs!A:B,2,FALSE)),"No Disagg",VLOOKUP(TRIM(F804),dim_disaggs!A:B,2,FALSE))</f>
        <v>Age Aggregated</v>
      </c>
      <c r="AR804" s="19" t="str">
        <f>IF(ISNA(VLOOKUP(AQ804,dim_disaggs!B:C,2,FALSE)),"",VLOOKUP(AQ804,dim_disaggs!B:C,2,FALSE))</f>
        <v>zY8SynzWEP5</v>
      </c>
      <c r="AU804" s="72" t="s">
        <v>755</v>
      </c>
      <c r="AV804" s="73" t="s">
        <v>755</v>
      </c>
      <c r="AW804" s="66" t="s">
        <v>755</v>
      </c>
      <c r="AX804" s="66" t="s">
        <v>755</v>
      </c>
      <c r="BA804" s="105" t="str">
        <f t="shared" si="117"/>
        <v/>
      </c>
      <c r="BB804" s="20" t="str">
        <f t="shared" si="118"/>
        <v/>
      </c>
      <c r="BE804" s="75" t="s">
        <v>755</v>
      </c>
      <c r="BF804" s="73" t="s">
        <v>755</v>
      </c>
      <c r="BG804" s="55" t="s">
        <v>755</v>
      </c>
      <c r="BH804" s="76" t="s">
        <v>755</v>
      </c>
      <c r="BI804" s="20" t="s">
        <v>755</v>
      </c>
      <c r="BJ804" s="20" t="s">
        <v>755</v>
      </c>
      <c r="BK804" s="55" t="s">
        <v>755</v>
      </c>
      <c r="BL804" s="71" t="s">
        <v>755</v>
      </c>
      <c r="BM804" s="77" t="s">
        <v>755</v>
      </c>
      <c r="BN804" s="78" t="s">
        <v>755</v>
      </c>
      <c r="BO804" s="77" t="s">
        <v>755</v>
      </c>
      <c r="BP804" s="78" t="s">
        <v>755</v>
      </c>
    </row>
    <row r="805" spans="1:68" x14ac:dyDescent="0.2">
      <c r="A805" s="20" t="s">
        <v>95</v>
      </c>
      <c r="B805" s="20" t="s">
        <v>1048</v>
      </c>
      <c r="C805" s="20" t="s">
        <v>857</v>
      </c>
      <c r="D805" s="20" t="s">
        <v>1</v>
      </c>
      <c r="E805" s="20" t="s">
        <v>77</v>
      </c>
      <c r="F805" s="20" t="s">
        <v>2148</v>
      </c>
      <c r="G805" s="20" t="s">
        <v>20086</v>
      </c>
      <c r="H805" s="20" t="s">
        <v>2148</v>
      </c>
      <c r="I805" s="19">
        <f t="shared" si="112"/>
        <v>34</v>
      </c>
      <c r="J805" s="20" t="s">
        <v>755</v>
      </c>
      <c r="K805" s="20" t="s">
        <v>2217</v>
      </c>
      <c r="L805" s="95" t="str">
        <f>IF(M805&lt;&gt;"",IF(NOT(ISNA(INDEX(cc!B:B,MATCH(M805,cc!A:A,0)))),INDEX(cc!B:B,MATCH(M805,cc!A:A,0)),"0"),"")</f>
        <v>Pregnancy Status</v>
      </c>
      <c r="M805" s="97" t="s">
        <v>4100</v>
      </c>
      <c r="N805" s="28" t="str">
        <f t="shared" si="119"/>
        <v/>
      </c>
      <c r="O805" s="19" t="str">
        <f t="shared" si="113"/>
        <v>FN_ASSESS (N, DSD, PregnantStatus): PLHIV nutrionally assessed</v>
      </c>
      <c r="P805" s="19" t="str">
        <f t="shared" si="114"/>
        <v>FN_ASSESS (N, DSD, PregnantStatus): PLHIV nutrionally assessed</v>
      </c>
      <c r="Q805" s="19" t="str">
        <f t="shared" si="111"/>
        <v>FN_ASSESS (N, DSD, PregnantStatus)</v>
      </c>
      <c r="R805" s="19" t="str">
        <f t="shared" si="115"/>
        <v>FN_ASSESS_N_DSD_PregnantStatus</v>
      </c>
      <c r="S805" s="19" t="str">
        <f t="shared" si="116"/>
        <v>FN_ASSESS_N_DSD_PregnantStatus_</v>
      </c>
      <c r="T805" s="19" t="b">
        <f>NOT(ISNA(VLOOKUP(B805,dbcodes!A:B,2,FALSE)))</f>
        <v>1</v>
      </c>
      <c r="U805" s="19" t="str">
        <f>IF(ISNA(VLOOKUP(B805,dbcodes!A:B,2,FALSE)),des!R2872,VLOOKUP(B805,dbcodes!A:B,2,FALSE))</f>
        <v>FN_ASSESS_N_DSD_PregnantStatus</v>
      </c>
      <c r="V805" s="20" t="s">
        <v>2323</v>
      </c>
      <c r="W805" s="107">
        <f>IF(ISNA(VLOOKUP(C805,descriptions!A:B,2,FALSE)),des!V108,IF(G805=" TARGET","Target ","")&amp;VLOOKUP(C805,descriptions!A:B,2,FALSE))</f>
        <v>0</v>
      </c>
      <c r="X805" s="20" t="s">
        <v>4</v>
      </c>
      <c r="Y805" s="20" t="s">
        <v>831</v>
      </c>
      <c r="Z805" s="20" t="s">
        <v>836</v>
      </c>
      <c r="AA805" s="20" t="s">
        <v>102</v>
      </c>
      <c r="AB805" s="20" t="s">
        <v>755</v>
      </c>
      <c r="AC805" s="19" t="str">
        <f>IF(AB805&lt;&gt;"",IF(NOT(ISNA(INDEX(os!A:A,MATCH(AB805,os!B:B,0)))),INDEX(os!A:A,MATCH(AB805,os!B:B,0)),"0"),"")</f>
        <v/>
      </c>
      <c r="AD805" s="20" t="s">
        <v>830</v>
      </c>
      <c r="AH805" s="93" t="str">
        <f>IF(NOT(ISNA(VLOOKUP(B:B,ResultsTargets!A:A,1,0))),"TRUE","")</f>
        <v/>
      </c>
      <c r="AI805" s="19" t="str">
        <f>IF(ISNA(VLOOKUP(C805,dim_techarea!A:B,2,FALSE)),"",VLOOKUP(C805,dim_techarea!A:B,2,FALSE))</f>
        <v>FN_ASSESS</v>
      </c>
      <c r="AJ805" s="19" t="str">
        <f>IF(ISNA(VLOOKUP(AI805,dim_techarea!B:C,2,FALSE)),"",VLOOKUP(AI805,dim_techarea!B:C,2,FALSE))</f>
        <v>kg92yJeBz7d</v>
      </c>
      <c r="AK805" s="19" t="str">
        <f>IF(ISNA(VLOOKUP(TRIM(G805),dim_targetsresults!A:B,2,FALSE)),"",VLOOKUP(TRIM(G805),dim_targetsresults!A:C,2,FALSE))</f>
        <v>MER Results</v>
      </c>
      <c r="AL805" s="19" t="str">
        <f>IF(ISNA(VLOOKUP(AK805,dim_targetsresults!B:C,2,FALSE)),"",VLOOKUP(AK805,dim_targetsresults!B:C,2,FALSE))</f>
        <v>Jh0jDM5yQ2E</v>
      </c>
      <c r="AM805" s="19" t="str">
        <f>IF(ISNA(VLOOKUP(TRIM(D805),dim_numeratordenominator!A:B,2,FALSE)),"",VLOOKUP(TRIM(D805),dim_numeratordenominator!A:C,2,FALSE))</f>
        <v>Numerator</v>
      </c>
      <c r="AN805" s="19" t="str">
        <f>IF(ISNA(VLOOKUP(AM805,dim_numeratordenominator!B:C,2,FALSE)),"",VLOOKUP(AM805,dim_numeratordenominator!B:C,2,FALSE))</f>
        <v>Som9NRMQqV7</v>
      </c>
      <c r="AO805" s="19" t="str">
        <f>IF(ISNA(VLOOKUP(TRIM(E805),dim_supporttype!A:B,2,FALSE)),"",VLOOKUP(TRIM(E805),dim_supporttype!A:C,2,FALSE))</f>
        <v>DSD</v>
      </c>
      <c r="AP805" s="19" t="str">
        <f>IF(ISNA(VLOOKUP(AO805,dim_supporttype!B:C,2,FALSE)),"",VLOOKUP(AO805,dim_supporttype!B:C,2,FALSE))</f>
        <v>iM13vdNLWKb</v>
      </c>
      <c r="AQ805" s="19" t="str">
        <f>IF(ISNA(VLOOKUP(TRIM(F805),dim_disaggs!A:B,2,FALSE)),"No Disagg",VLOOKUP(TRIM(F805),dim_disaggs!A:B,2,FALSE))</f>
        <v>PregnantStatus</v>
      </c>
      <c r="AR805" s="19" t="str">
        <f>IF(ISNA(VLOOKUP(AQ805,dim_disaggs!B:C,2,FALSE)),"",VLOOKUP(AQ805,dim_disaggs!B:C,2,FALSE))</f>
        <v>gnLtF46QSmN</v>
      </c>
      <c r="AU805" s="72" t="s">
        <v>755</v>
      </c>
      <c r="AV805" s="73" t="s">
        <v>755</v>
      </c>
      <c r="AW805" s="66" t="s">
        <v>755</v>
      </c>
      <c r="AX805" s="66" t="s">
        <v>755</v>
      </c>
      <c r="BA805" s="105" t="str">
        <f t="shared" si="117"/>
        <v/>
      </c>
      <c r="BB805" s="20" t="str">
        <f t="shared" si="118"/>
        <v/>
      </c>
      <c r="BE805" s="75" t="s">
        <v>755</v>
      </c>
      <c r="BF805" s="73" t="s">
        <v>755</v>
      </c>
      <c r="BG805" s="55" t="s">
        <v>755</v>
      </c>
      <c r="BH805" s="76" t="s">
        <v>755</v>
      </c>
      <c r="BI805" s="20" t="s">
        <v>755</v>
      </c>
      <c r="BJ805" s="20" t="s">
        <v>755</v>
      </c>
      <c r="BK805" s="55" t="s">
        <v>755</v>
      </c>
      <c r="BL805" s="71" t="s">
        <v>755</v>
      </c>
      <c r="BM805" s="77" t="s">
        <v>755</v>
      </c>
      <c r="BN805" s="78" t="s">
        <v>755</v>
      </c>
      <c r="BO805" s="77" t="s">
        <v>755</v>
      </c>
      <c r="BP805" s="78" t="s">
        <v>755</v>
      </c>
    </row>
    <row r="806" spans="1:68" x14ac:dyDescent="0.2">
      <c r="A806" s="20" t="s">
        <v>95</v>
      </c>
      <c r="B806" s="20" t="s">
        <v>1058</v>
      </c>
      <c r="C806" s="20" t="s">
        <v>857</v>
      </c>
      <c r="D806" s="20" t="s">
        <v>1</v>
      </c>
      <c r="E806" s="20" t="s">
        <v>78</v>
      </c>
      <c r="F806" s="20" t="s">
        <v>2148</v>
      </c>
      <c r="G806" s="20" t="s">
        <v>20086</v>
      </c>
      <c r="H806" s="20" t="s">
        <v>2148</v>
      </c>
      <c r="I806" s="19">
        <f t="shared" si="112"/>
        <v>33</v>
      </c>
      <c r="J806" s="20" t="s">
        <v>755</v>
      </c>
      <c r="K806" s="20" t="s">
        <v>2217</v>
      </c>
      <c r="L806" s="95" t="str">
        <f>IF(M806&lt;&gt;"",IF(NOT(ISNA(INDEX(cc!B:B,MATCH(M806,cc!A:A,0)))),INDEX(cc!B:B,MATCH(M806,cc!A:A,0)),"0"),"")</f>
        <v>Pregnancy Status</v>
      </c>
      <c r="M806" s="97" t="s">
        <v>4100</v>
      </c>
      <c r="N806" s="28" t="str">
        <f t="shared" si="119"/>
        <v/>
      </c>
      <c r="O806" s="19" t="str">
        <f t="shared" si="113"/>
        <v>FN_ASSESS (N, TA, PregnantStatus): PLHIV nutrionally assessed</v>
      </c>
      <c r="P806" s="19" t="str">
        <f t="shared" si="114"/>
        <v>FN_ASSESS (N, TA, PregnantStatus): PLHIV nutrionally assessed</v>
      </c>
      <c r="Q806" s="19" t="str">
        <f t="shared" si="111"/>
        <v>FN_ASSESS (N, TA, PregnantStatus)</v>
      </c>
      <c r="R806" s="19" t="str">
        <f t="shared" si="115"/>
        <v>FN_ASSESS_N_TA_PregnantStatus</v>
      </c>
      <c r="S806" s="19" t="str">
        <f t="shared" si="116"/>
        <v>FN_ASSESS_N_TA_PregnantStatus_</v>
      </c>
      <c r="T806" s="19" t="b">
        <f>NOT(ISNA(VLOOKUP(B806,dbcodes!A:B,2,FALSE)))</f>
        <v>1</v>
      </c>
      <c r="U806" s="19" t="str">
        <f>IF(ISNA(VLOOKUP(B806,dbcodes!A:B,2,FALSE)),des!R2873,VLOOKUP(B806,dbcodes!A:B,2,FALSE))</f>
        <v>FN_ASSESS_N_TA_PregnantStatus</v>
      </c>
      <c r="V806" s="20" t="s">
        <v>2323</v>
      </c>
      <c r="W806" s="107">
        <f>IF(ISNA(VLOOKUP(C806,descriptions!A:B,2,FALSE)),des!V109,IF(G806=" TARGET","Target ","")&amp;VLOOKUP(C806,descriptions!A:B,2,FALSE))</f>
        <v>0</v>
      </c>
      <c r="X806" s="20" t="s">
        <v>4</v>
      </c>
      <c r="Y806" s="20" t="s">
        <v>831</v>
      </c>
      <c r="Z806" s="20" t="s">
        <v>836</v>
      </c>
      <c r="AA806" s="20" t="s">
        <v>102</v>
      </c>
      <c r="AB806" s="20" t="s">
        <v>755</v>
      </c>
      <c r="AC806" s="19" t="str">
        <f>IF(AB806&lt;&gt;"",IF(NOT(ISNA(INDEX(os!A:A,MATCH(AB806,os!B:B,0)))),INDEX(os!A:A,MATCH(AB806,os!B:B,0)),"0"),"")</f>
        <v/>
      </c>
      <c r="AD806" s="20" t="s">
        <v>830</v>
      </c>
      <c r="AH806" s="93" t="str">
        <f>IF(NOT(ISNA(VLOOKUP(B:B,ResultsTargets!A:A,1,0))),"TRUE","")</f>
        <v/>
      </c>
      <c r="AI806" s="19" t="str">
        <f>IF(ISNA(VLOOKUP(C806,dim_techarea!A:B,2,FALSE)),"",VLOOKUP(C806,dim_techarea!A:B,2,FALSE))</f>
        <v>FN_ASSESS</v>
      </c>
      <c r="AJ806" s="19" t="str">
        <f>IF(ISNA(VLOOKUP(AI806,dim_techarea!B:C,2,FALSE)),"",VLOOKUP(AI806,dim_techarea!B:C,2,FALSE))</f>
        <v>kg92yJeBz7d</v>
      </c>
      <c r="AK806" s="19" t="str">
        <f>IF(ISNA(VLOOKUP(TRIM(G806),dim_targetsresults!A:B,2,FALSE)),"",VLOOKUP(TRIM(G806),dim_targetsresults!A:C,2,FALSE))</f>
        <v>MER Results</v>
      </c>
      <c r="AL806" s="19" t="str">
        <f>IF(ISNA(VLOOKUP(AK806,dim_targetsresults!B:C,2,FALSE)),"",VLOOKUP(AK806,dim_targetsresults!B:C,2,FALSE))</f>
        <v>Jh0jDM5yQ2E</v>
      </c>
      <c r="AM806" s="19" t="str">
        <f>IF(ISNA(VLOOKUP(TRIM(D806),dim_numeratordenominator!A:B,2,FALSE)),"",VLOOKUP(TRIM(D806),dim_numeratordenominator!A:C,2,FALSE))</f>
        <v>Numerator</v>
      </c>
      <c r="AN806" s="19" t="str">
        <f>IF(ISNA(VLOOKUP(AM806,dim_numeratordenominator!B:C,2,FALSE)),"",VLOOKUP(AM806,dim_numeratordenominator!B:C,2,FALSE))</f>
        <v>Som9NRMQqV7</v>
      </c>
      <c r="AO806" s="19" t="str">
        <f>IF(ISNA(VLOOKUP(TRIM(E806),dim_supporttype!A:B,2,FALSE)),"",VLOOKUP(TRIM(E806),dim_supporttype!A:C,2,FALSE))</f>
        <v>TA</v>
      </c>
      <c r="AP806" s="19" t="str">
        <f>IF(ISNA(VLOOKUP(AO806,dim_supporttype!B:C,2,FALSE)),"",VLOOKUP(AO806,dim_supporttype!B:C,2,FALSE))</f>
        <v>cRAGKdWIDn4</v>
      </c>
      <c r="AQ806" s="19" t="str">
        <f>IF(ISNA(VLOOKUP(TRIM(F806),dim_disaggs!A:B,2,FALSE)),"No Disagg",VLOOKUP(TRIM(F806),dim_disaggs!A:B,2,FALSE))</f>
        <v>PregnantStatus</v>
      </c>
      <c r="AR806" s="19" t="str">
        <f>IF(ISNA(VLOOKUP(AQ806,dim_disaggs!B:C,2,FALSE)),"",VLOOKUP(AQ806,dim_disaggs!B:C,2,FALSE))</f>
        <v>gnLtF46QSmN</v>
      </c>
      <c r="AU806" s="72" t="s">
        <v>755</v>
      </c>
      <c r="AV806" s="73" t="s">
        <v>755</v>
      </c>
      <c r="AW806" s="66" t="s">
        <v>755</v>
      </c>
      <c r="AX806" s="66" t="s">
        <v>755</v>
      </c>
      <c r="BA806" s="105" t="str">
        <f t="shared" si="117"/>
        <v/>
      </c>
      <c r="BB806" s="20" t="str">
        <f t="shared" si="118"/>
        <v/>
      </c>
      <c r="BE806" s="75" t="s">
        <v>755</v>
      </c>
      <c r="BF806" s="73" t="s">
        <v>755</v>
      </c>
      <c r="BG806" s="55" t="s">
        <v>755</v>
      </c>
      <c r="BH806" s="76" t="s">
        <v>755</v>
      </c>
      <c r="BI806" s="20" t="s">
        <v>755</v>
      </c>
      <c r="BJ806" s="20" t="s">
        <v>755</v>
      </c>
      <c r="BK806" s="55" t="s">
        <v>755</v>
      </c>
      <c r="BL806" s="71" t="s">
        <v>755</v>
      </c>
      <c r="BM806" s="77" t="s">
        <v>755</v>
      </c>
      <c r="BN806" s="78" t="s">
        <v>755</v>
      </c>
      <c r="BO806" s="77" t="s">
        <v>755</v>
      </c>
      <c r="BP806" s="78" t="s">
        <v>755</v>
      </c>
    </row>
    <row r="807" spans="1:68" x14ac:dyDescent="0.2">
      <c r="A807" s="20" t="s">
        <v>95</v>
      </c>
      <c r="B807" s="20" t="s">
        <v>1047</v>
      </c>
      <c r="C807" s="20" t="s">
        <v>857</v>
      </c>
      <c r="D807" s="20" t="s">
        <v>1</v>
      </c>
      <c r="E807" s="20" t="s">
        <v>77</v>
      </c>
      <c r="G807" s="20" t="s">
        <v>20086</v>
      </c>
      <c r="I807" s="19">
        <f t="shared" si="112"/>
        <v>18</v>
      </c>
      <c r="J807" s="20" t="s">
        <v>755</v>
      </c>
      <c r="K807" s="20" t="s">
        <v>2217</v>
      </c>
      <c r="L807" s="95" t="str">
        <f>IF(M807&lt;&gt;"",IF(NOT(ISNA(INDEX(cc!B:B,MATCH(M807,cc!A:A,0)))),INDEX(cc!B:B,MATCH(M807,cc!A:A,0)),"0"),"")</f>
        <v>default</v>
      </c>
      <c r="M807" s="97" t="s">
        <v>13</v>
      </c>
      <c r="N807" s="28" t="str">
        <f t="shared" si="119"/>
        <v/>
      </c>
      <c r="O807" s="19" t="str">
        <f t="shared" si="113"/>
        <v>FN_ASSESS (N, DSD): PLHIV nutrionally assessed</v>
      </c>
      <c r="P807" s="19" t="str">
        <f t="shared" si="114"/>
        <v>FN_ASSESS (N, DSD): PLHIV nutrionally assessed</v>
      </c>
      <c r="Q807" s="19" t="str">
        <f t="shared" si="111"/>
        <v>FN_ASSESS (N, DSD)</v>
      </c>
      <c r="R807" s="19" t="str">
        <f t="shared" si="115"/>
        <v>FN_ASSESS_N_DSD</v>
      </c>
      <c r="S807" s="19" t="str">
        <f t="shared" si="116"/>
        <v>FN_ASSESS_N_DSD_</v>
      </c>
      <c r="T807" s="19" t="b">
        <f>NOT(ISNA(VLOOKUP(B807,dbcodes!A:B,2,FALSE)))</f>
        <v>1</v>
      </c>
      <c r="U807" s="19" t="str">
        <f>IF(ISNA(VLOOKUP(B807,dbcodes!A:B,2,FALSE)),des!R2874,VLOOKUP(B807,dbcodes!A:B,2,FALSE))</f>
        <v>FN_ASSESS_N_DSD</v>
      </c>
      <c r="V807" s="20" t="s">
        <v>2323</v>
      </c>
      <c r="W807" s="107">
        <f>IF(ISNA(VLOOKUP(C807,descriptions!A:B,2,FALSE)),des!V110,IF(G807=" TARGET","Target ","")&amp;VLOOKUP(C807,descriptions!A:B,2,FALSE))</f>
        <v>0</v>
      </c>
      <c r="X807" s="20" t="s">
        <v>4</v>
      </c>
      <c r="Y807" s="20" t="s">
        <v>831</v>
      </c>
      <c r="Z807" s="20" t="s">
        <v>836</v>
      </c>
      <c r="AA807" s="20" t="s">
        <v>102</v>
      </c>
      <c r="AB807" s="20" t="s">
        <v>755</v>
      </c>
      <c r="AC807" s="19" t="str">
        <f>IF(AB807&lt;&gt;"",IF(NOT(ISNA(INDEX(os!A:A,MATCH(AB807,os!B:B,0)))),INDEX(os!A:A,MATCH(AB807,os!B:B,0)),"0"),"")</f>
        <v/>
      </c>
      <c r="AD807" s="20" t="s">
        <v>830</v>
      </c>
      <c r="AH807" s="93" t="str">
        <f>IF(NOT(ISNA(VLOOKUP(B:B,ResultsTargets!A:A,1,0))),"TRUE","")</f>
        <v/>
      </c>
      <c r="AI807" s="19" t="str">
        <f>IF(ISNA(VLOOKUP(C807,dim_techarea!A:B,2,FALSE)),"",VLOOKUP(C807,dim_techarea!A:B,2,FALSE))</f>
        <v>FN_ASSESS</v>
      </c>
      <c r="AJ807" s="19" t="str">
        <f>IF(ISNA(VLOOKUP(AI807,dim_techarea!B:C,2,FALSE)),"",VLOOKUP(AI807,dim_techarea!B:C,2,FALSE))</f>
        <v>kg92yJeBz7d</v>
      </c>
      <c r="AK807" s="19" t="str">
        <f>IF(ISNA(VLOOKUP(TRIM(G807),dim_targetsresults!A:B,2,FALSE)),"",VLOOKUP(TRIM(G807),dim_targetsresults!A:C,2,FALSE))</f>
        <v>MER Results</v>
      </c>
      <c r="AL807" s="19" t="str">
        <f>IF(ISNA(VLOOKUP(AK807,dim_targetsresults!B:C,2,FALSE)),"",VLOOKUP(AK807,dim_targetsresults!B:C,2,FALSE))</f>
        <v>Jh0jDM5yQ2E</v>
      </c>
      <c r="AM807" s="19" t="str">
        <f>IF(ISNA(VLOOKUP(TRIM(D807),dim_numeratordenominator!A:B,2,FALSE)),"",VLOOKUP(TRIM(D807),dim_numeratordenominator!A:C,2,FALSE))</f>
        <v>Numerator</v>
      </c>
      <c r="AN807" s="19" t="str">
        <f>IF(ISNA(VLOOKUP(AM807,dim_numeratordenominator!B:C,2,FALSE)),"",VLOOKUP(AM807,dim_numeratordenominator!B:C,2,FALSE))</f>
        <v>Som9NRMQqV7</v>
      </c>
      <c r="AO807" s="19" t="str">
        <f>IF(ISNA(VLOOKUP(TRIM(E807),dim_supporttype!A:B,2,FALSE)),"",VLOOKUP(TRIM(E807),dim_supporttype!A:C,2,FALSE))</f>
        <v>DSD</v>
      </c>
      <c r="AP807" s="19" t="str">
        <f>IF(ISNA(VLOOKUP(AO807,dim_supporttype!B:C,2,FALSE)),"",VLOOKUP(AO807,dim_supporttype!B:C,2,FALSE))</f>
        <v>iM13vdNLWKb</v>
      </c>
      <c r="AQ807" s="19" t="str">
        <f>IF(ISNA(VLOOKUP(TRIM(F807),dim_disaggs!A:B,2,FALSE)),"No Disagg",VLOOKUP(TRIM(F807),dim_disaggs!A:B,2,FALSE))</f>
        <v>No Disagg</v>
      </c>
      <c r="AR807" s="19" t="str">
        <f>IF(ISNA(VLOOKUP(AQ807,dim_disaggs!B:C,2,FALSE)),"",VLOOKUP(AQ807,dim_disaggs!B:C,2,FALSE))</f>
        <v>werJlVT6sf3</v>
      </c>
      <c r="AU807" s="72" t="s">
        <v>755</v>
      </c>
      <c r="AV807" s="73" t="s">
        <v>755</v>
      </c>
      <c r="AW807" s="66" t="s">
        <v>755</v>
      </c>
      <c r="AX807" s="66" t="s">
        <v>755</v>
      </c>
      <c r="BA807" s="105" t="str">
        <f t="shared" si="117"/>
        <v>Top Level Numerator</v>
      </c>
      <c r="BB807" s="20" t="str">
        <f t="shared" si="118"/>
        <v>PE5QVF0w4xj</v>
      </c>
      <c r="BC807" s="20" t="s">
        <v>25706</v>
      </c>
      <c r="BD807" s="20" t="s">
        <v>25707</v>
      </c>
      <c r="BE807" s="75" t="s">
        <v>21240</v>
      </c>
      <c r="BF807" s="73" t="s">
        <v>21241</v>
      </c>
      <c r="BG807" s="55" t="s">
        <v>755</v>
      </c>
      <c r="BH807" s="76" t="s">
        <v>755</v>
      </c>
      <c r="BI807" s="20" t="s">
        <v>755</v>
      </c>
      <c r="BJ807" s="20" t="s">
        <v>755</v>
      </c>
      <c r="BK807" s="55" t="s">
        <v>755</v>
      </c>
      <c r="BL807" s="71" t="s">
        <v>755</v>
      </c>
      <c r="BM807" s="77" t="s">
        <v>755</v>
      </c>
      <c r="BN807" s="78" t="s">
        <v>755</v>
      </c>
      <c r="BO807" s="77" t="s">
        <v>755</v>
      </c>
      <c r="BP807" s="78" t="s">
        <v>755</v>
      </c>
    </row>
    <row r="808" spans="1:68" x14ac:dyDescent="0.2">
      <c r="A808" s="20" t="s">
        <v>95</v>
      </c>
      <c r="B808" s="20" t="s">
        <v>1057</v>
      </c>
      <c r="C808" s="20" t="s">
        <v>857</v>
      </c>
      <c r="D808" s="20" t="s">
        <v>1</v>
      </c>
      <c r="E808" s="20" t="s">
        <v>78</v>
      </c>
      <c r="G808" s="20" t="s">
        <v>20086</v>
      </c>
      <c r="I808" s="19">
        <f t="shared" si="112"/>
        <v>17</v>
      </c>
      <c r="J808" s="20" t="s">
        <v>755</v>
      </c>
      <c r="K808" s="20" t="s">
        <v>2217</v>
      </c>
      <c r="L808" s="95" t="str">
        <f>IF(M808&lt;&gt;"",IF(NOT(ISNA(INDEX(cc!B:B,MATCH(M808,cc!A:A,0)))),INDEX(cc!B:B,MATCH(M808,cc!A:A,0)),"0"),"")</f>
        <v>default</v>
      </c>
      <c r="M808" s="97" t="s">
        <v>13</v>
      </c>
      <c r="N808" s="28" t="str">
        <f t="shared" si="119"/>
        <v/>
      </c>
      <c r="O808" s="19" t="str">
        <f t="shared" si="113"/>
        <v>FN_ASSESS (N, TA): PLHIV nutrionally assessed</v>
      </c>
      <c r="P808" s="19" t="str">
        <f t="shared" si="114"/>
        <v>FN_ASSESS (N, TA): PLHIV nutrionally assessed</v>
      </c>
      <c r="Q808" s="19" t="str">
        <f t="shared" ref="Q808:Q871" si="120">IF(G808=" RESULT",CONCATENATE(C808, " (",_xlfn.TEXTJOIN(", ",TRUE,D808,E808,H808),")",J808),CONCATENATE(C808, " (",_xlfn.TEXTJOIN(", ",TRUE,D808,E808,H808),")",G808,J808))</f>
        <v>FN_ASSESS (N, TA)</v>
      </c>
      <c r="R808" s="19" t="str">
        <f t="shared" si="115"/>
        <v>FN_ASSESS_N_TA</v>
      </c>
      <c r="S808" s="19" t="str">
        <f t="shared" si="116"/>
        <v>FN_ASSESS_N_TA_</v>
      </c>
      <c r="T808" s="19" t="b">
        <f>NOT(ISNA(VLOOKUP(B808,dbcodes!A:B,2,FALSE)))</f>
        <v>1</v>
      </c>
      <c r="U808" s="19" t="str">
        <f>IF(ISNA(VLOOKUP(B808,dbcodes!A:B,2,FALSE)),des!R2875,VLOOKUP(B808,dbcodes!A:B,2,FALSE))</f>
        <v>FN_ASSESS_N_TA</v>
      </c>
      <c r="V808" s="20" t="s">
        <v>2323</v>
      </c>
      <c r="W808" s="107">
        <f>IF(ISNA(VLOOKUP(C808,descriptions!A:B,2,FALSE)),des!V111,IF(G808=" TARGET","Target ","")&amp;VLOOKUP(C808,descriptions!A:B,2,FALSE))</f>
        <v>0</v>
      </c>
      <c r="X808" s="20" t="s">
        <v>4</v>
      </c>
      <c r="Y808" s="20" t="s">
        <v>831</v>
      </c>
      <c r="Z808" s="20" t="s">
        <v>836</v>
      </c>
      <c r="AA808" s="20" t="s">
        <v>102</v>
      </c>
      <c r="AB808" s="20" t="s">
        <v>755</v>
      </c>
      <c r="AC808" s="19" t="str">
        <f>IF(AB808&lt;&gt;"",IF(NOT(ISNA(INDEX(os!A:A,MATCH(AB808,os!B:B,0)))),INDEX(os!A:A,MATCH(AB808,os!B:B,0)),"0"),"")</f>
        <v/>
      </c>
      <c r="AD808" s="20" t="s">
        <v>830</v>
      </c>
      <c r="AH808" s="93" t="str">
        <f>IF(NOT(ISNA(VLOOKUP(B:B,ResultsTargets!A:A,1,0))),"TRUE","")</f>
        <v/>
      </c>
      <c r="AI808" s="19" t="str">
        <f>IF(ISNA(VLOOKUP(C808,dim_techarea!A:B,2,FALSE)),"",VLOOKUP(C808,dim_techarea!A:B,2,FALSE))</f>
        <v>FN_ASSESS</v>
      </c>
      <c r="AJ808" s="19" t="str">
        <f>IF(ISNA(VLOOKUP(AI808,dim_techarea!B:C,2,FALSE)),"",VLOOKUP(AI808,dim_techarea!B:C,2,FALSE))</f>
        <v>kg92yJeBz7d</v>
      </c>
      <c r="AK808" s="19" t="str">
        <f>IF(ISNA(VLOOKUP(TRIM(G808),dim_targetsresults!A:B,2,FALSE)),"",VLOOKUP(TRIM(G808),dim_targetsresults!A:C,2,FALSE))</f>
        <v>MER Results</v>
      </c>
      <c r="AL808" s="19" t="str">
        <f>IF(ISNA(VLOOKUP(AK808,dim_targetsresults!B:C,2,FALSE)),"",VLOOKUP(AK808,dim_targetsresults!B:C,2,FALSE))</f>
        <v>Jh0jDM5yQ2E</v>
      </c>
      <c r="AM808" s="19" t="str">
        <f>IF(ISNA(VLOOKUP(TRIM(D808),dim_numeratordenominator!A:B,2,FALSE)),"",VLOOKUP(TRIM(D808),dim_numeratordenominator!A:C,2,FALSE))</f>
        <v>Numerator</v>
      </c>
      <c r="AN808" s="19" t="str">
        <f>IF(ISNA(VLOOKUP(AM808,dim_numeratordenominator!B:C,2,FALSE)),"",VLOOKUP(AM808,dim_numeratordenominator!B:C,2,FALSE))</f>
        <v>Som9NRMQqV7</v>
      </c>
      <c r="AO808" s="19" t="str">
        <f>IF(ISNA(VLOOKUP(TRIM(E808),dim_supporttype!A:B,2,FALSE)),"",VLOOKUP(TRIM(E808),dim_supporttype!A:C,2,FALSE))</f>
        <v>TA</v>
      </c>
      <c r="AP808" s="19" t="str">
        <f>IF(ISNA(VLOOKUP(AO808,dim_supporttype!B:C,2,FALSE)),"",VLOOKUP(AO808,dim_supporttype!B:C,2,FALSE))</f>
        <v>cRAGKdWIDn4</v>
      </c>
      <c r="AQ808" s="19" t="str">
        <f>IF(ISNA(VLOOKUP(TRIM(F808),dim_disaggs!A:B,2,FALSE)),"No Disagg",VLOOKUP(TRIM(F808),dim_disaggs!A:B,2,FALSE))</f>
        <v>No Disagg</v>
      </c>
      <c r="AR808" s="19" t="str">
        <f>IF(ISNA(VLOOKUP(AQ808,dim_disaggs!B:C,2,FALSE)),"",VLOOKUP(AQ808,dim_disaggs!B:C,2,FALSE))</f>
        <v>werJlVT6sf3</v>
      </c>
      <c r="AU808" s="72" t="s">
        <v>755</v>
      </c>
      <c r="AV808" s="73" t="s">
        <v>755</v>
      </c>
      <c r="AW808" s="66" t="s">
        <v>755</v>
      </c>
      <c r="AX808" s="66" t="s">
        <v>755</v>
      </c>
      <c r="BA808" s="105" t="str">
        <f t="shared" si="117"/>
        <v>Top Level Numerator</v>
      </c>
      <c r="BB808" s="20" t="str">
        <f t="shared" si="118"/>
        <v>PE5QVF0w4xj</v>
      </c>
      <c r="BC808" s="20" t="s">
        <v>25706</v>
      </c>
      <c r="BD808" s="20" t="s">
        <v>25707</v>
      </c>
      <c r="BE808" s="75" t="s">
        <v>21240</v>
      </c>
      <c r="BF808" s="73" t="s">
        <v>21241</v>
      </c>
      <c r="BG808" s="55" t="s">
        <v>755</v>
      </c>
      <c r="BH808" s="76" t="s">
        <v>755</v>
      </c>
      <c r="BI808" s="20" t="s">
        <v>755</v>
      </c>
      <c r="BJ808" s="20" t="s">
        <v>755</v>
      </c>
      <c r="BK808" s="55" t="s">
        <v>755</v>
      </c>
      <c r="BL808" s="71" t="s">
        <v>755</v>
      </c>
      <c r="BM808" s="77" t="s">
        <v>755</v>
      </c>
      <c r="BN808" s="78" t="s">
        <v>755</v>
      </c>
      <c r="BO808" s="77" t="s">
        <v>755</v>
      </c>
      <c r="BP808" s="78" t="s">
        <v>755</v>
      </c>
    </row>
    <row r="809" spans="1:68" x14ac:dyDescent="0.2">
      <c r="A809" s="20" t="s">
        <v>95</v>
      </c>
      <c r="B809" s="20" t="s">
        <v>1045</v>
      </c>
      <c r="C809" s="20" t="s">
        <v>857</v>
      </c>
      <c r="D809" s="20" t="s">
        <v>1</v>
      </c>
      <c r="E809" s="20" t="s">
        <v>264</v>
      </c>
      <c r="G809" s="20" t="s">
        <v>20086</v>
      </c>
      <c r="I809" s="19">
        <f t="shared" si="112"/>
        <v>28</v>
      </c>
      <c r="J809" s="20" t="s">
        <v>755</v>
      </c>
      <c r="K809" s="20" t="s">
        <v>2217</v>
      </c>
      <c r="L809" s="95" t="str">
        <f>IF(M809&lt;&gt;"",IF(NOT(ISNA(INDEX(cc!B:B,MATCH(M809,cc!A:A,0)))),INDEX(cc!B:B,MATCH(M809,cc!A:A,0)),"0"),"")</f>
        <v>default</v>
      </c>
      <c r="M809" s="97" t="s">
        <v>13</v>
      </c>
      <c r="N809" s="28" t="str">
        <f t="shared" si="119"/>
        <v/>
      </c>
      <c r="O809" s="19" t="str">
        <f t="shared" si="113"/>
        <v>FN_ASSESS (N, DSD_NARRATIVE): PLHIV nutrionally assessed</v>
      </c>
      <c r="P809" s="19" t="str">
        <f t="shared" si="114"/>
        <v>FN_ASSESS (N, DSD_NARRATIVE): PLHIV nutrionally assessed</v>
      </c>
      <c r="Q809" s="19" t="str">
        <f t="shared" si="120"/>
        <v>FN_ASSESS (N, DSD_NARRATIVE)</v>
      </c>
      <c r="R809" s="19" t="str">
        <f t="shared" si="115"/>
        <v>FN_ASSESS_N_DSD_NARRATIVE</v>
      </c>
      <c r="S809" s="19" t="str">
        <f t="shared" si="116"/>
        <v>FN_ASSESS_N_DSD_NARRATIVE_</v>
      </c>
      <c r="T809" s="19" t="b">
        <f>NOT(ISNA(VLOOKUP(B809,dbcodes!A:B,2,FALSE)))</f>
        <v>1</v>
      </c>
      <c r="U809" s="19" t="str">
        <f>IF(ISNA(VLOOKUP(B809,dbcodes!A:B,2,FALSE)),des!R2876,VLOOKUP(B809,dbcodes!A:B,2,FALSE))</f>
        <v>FN_ASSESS_N_DSD_NARRATIVE</v>
      </c>
      <c r="V809" s="20" t="s">
        <v>2323</v>
      </c>
      <c r="W809" s="107">
        <f>IF(ISNA(VLOOKUP(C809,descriptions!A:B,2,FALSE)),des!V112,IF(G809=" TARGET","Target ","")&amp;VLOOKUP(C809,descriptions!A:B,2,FALSE))</f>
        <v>0</v>
      </c>
      <c r="X809" s="20" t="s">
        <v>9</v>
      </c>
      <c r="Y809" s="20" t="s">
        <v>831</v>
      </c>
      <c r="Z809" s="20" t="s">
        <v>836</v>
      </c>
      <c r="AA809" s="20" t="s">
        <v>4121</v>
      </c>
      <c r="AB809" s="20" t="s">
        <v>755</v>
      </c>
      <c r="AC809" s="19" t="str">
        <f>IF(AB809&lt;&gt;"",IF(NOT(ISNA(INDEX(os!A:A,MATCH(AB809,os!B:B,0)))),INDEX(os!A:A,MATCH(AB809,os!B:B,0)),"0"),"")</f>
        <v/>
      </c>
      <c r="AD809" s="20" t="s">
        <v>830</v>
      </c>
      <c r="AH809" s="93" t="str">
        <f>IF(NOT(ISNA(VLOOKUP(B:B,ResultsTargets!A:A,1,0))),"TRUE","")</f>
        <v/>
      </c>
      <c r="AI809" s="19" t="str">
        <f>IF(ISNA(VLOOKUP(C809,dim_techarea!A:B,2,FALSE)),"",VLOOKUP(C809,dim_techarea!A:B,2,FALSE))</f>
        <v>FN_ASSESS</v>
      </c>
      <c r="AJ809" s="19" t="str">
        <f>IF(ISNA(VLOOKUP(AI809,dim_techarea!B:C,2,FALSE)),"",VLOOKUP(AI809,dim_techarea!B:C,2,FALSE))</f>
        <v>kg92yJeBz7d</v>
      </c>
      <c r="AK809" s="19" t="str">
        <f>IF(ISNA(VLOOKUP(TRIM(G809),dim_targetsresults!A:B,2,FALSE)),"",VLOOKUP(TRIM(G809),dim_targetsresults!A:C,2,FALSE))</f>
        <v>MER Results</v>
      </c>
      <c r="AL809" s="19" t="str">
        <f>IF(ISNA(VLOOKUP(AK809,dim_targetsresults!B:C,2,FALSE)),"",VLOOKUP(AK809,dim_targetsresults!B:C,2,FALSE))</f>
        <v>Jh0jDM5yQ2E</v>
      </c>
      <c r="AM809" s="19" t="str">
        <f>IF(ISNA(VLOOKUP(TRIM(D809),dim_numeratordenominator!A:B,2,FALSE)),"",VLOOKUP(TRIM(D809),dim_numeratordenominator!A:C,2,FALSE))</f>
        <v>Numerator</v>
      </c>
      <c r="AN809" s="19" t="str">
        <f>IF(ISNA(VLOOKUP(AM809,dim_numeratordenominator!B:C,2,FALSE)),"",VLOOKUP(AM809,dim_numeratordenominator!B:C,2,FALSE))</f>
        <v>Som9NRMQqV7</v>
      </c>
      <c r="AO809" s="19" t="str">
        <f>IF(ISNA(VLOOKUP(TRIM(E809),dim_supporttype!A:B,2,FALSE)),"",VLOOKUP(TRIM(E809),dim_supporttype!A:C,2,FALSE))</f>
        <v>DSD Narratives</v>
      </c>
      <c r="AP809" s="19" t="str">
        <f>IF(ISNA(VLOOKUP(AO809,dim_supporttype!B:C,2,FALSE)),"",VLOOKUP(AO809,dim_supporttype!B:C,2,FALSE))</f>
        <v>ySGf8v2q9Rm</v>
      </c>
      <c r="AQ809" s="19" t="str">
        <f>IF(ISNA(VLOOKUP(TRIM(F809),dim_disaggs!A:B,2,FALSE)),"No Disagg",VLOOKUP(TRIM(F809),dim_disaggs!A:B,2,FALSE))</f>
        <v>No Disagg</v>
      </c>
      <c r="AR809" s="19" t="str">
        <f>IF(ISNA(VLOOKUP(AQ809,dim_disaggs!B:C,2,FALSE)),"",VLOOKUP(AQ809,dim_disaggs!B:C,2,FALSE))</f>
        <v>werJlVT6sf3</v>
      </c>
      <c r="AU809" s="72" t="s">
        <v>755</v>
      </c>
      <c r="AV809" s="73" t="s">
        <v>755</v>
      </c>
      <c r="AW809" s="66" t="s">
        <v>755</v>
      </c>
      <c r="AX809" s="66" t="s">
        <v>755</v>
      </c>
      <c r="BA809" s="105" t="str">
        <f t="shared" si="117"/>
        <v/>
      </c>
      <c r="BB809" s="20" t="str">
        <f t="shared" si="118"/>
        <v/>
      </c>
      <c r="BE809" s="75" t="s">
        <v>755</v>
      </c>
      <c r="BF809" s="73" t="s">
        <v>755</v>
      </c>
      <c r="BG809" s="55" t="s">
        <v>755</v>
      </c>
      <c r="BH809" s="76" t="s">
        <v>755</v>
      </c>
      <c r="BI809" s="20" t="s">
        <v>755</v>
      </c>
      <c r="BJ809" s="20" t="s">
        <v>755</v>
      </c>
      <c r="BK809" s="55" t="s">
        <v>755</v>
      </c>
      <c r="BL809" s="71" t="s">
        <v>755</v>
      </c>
      <c r="BM809" s="77" t="s">
        <v>755</v>
      </c>
      <c r="BN809" s="78" t="s">
        <v>755</v>
      </c>
      <c r="BO809" s="77" t="s">
        <v>755</v>
      </c>
      <c r="BP809" s="78" t="s">
        <v>755</v>
      </c>
    </row>
    <row r="810" spans="1:68" x14ac:dyDescent="0.2">
      <c r="A810" s="20" t="s">
        <v>95</v>
      </c>
      <c r="B810" s="20" t="s">
        <v>1055</v>
      </c>
      <c r="C810" s="20" t="s">
        <v>857</v>
      </c>
      <c r="D810" s="20" t="s">
        <v>1</v>
      </c>
      <c r="E810" s="20" t="s">
        <v>265</v>
      </c>
      <c r="G810" s="20" t="s">
        <v>20086</v>
      </c>
      <c r="I810" s="19">
        <f t="shared" si="112"/>
        <v>27</v>
      </c>
      <c r="J810" s="20" t="s">
        <v>755</v>
      </c>
      <c r="K810" s="20" t="s">
        <v>2217</v>
      </c>
      <c r="L810" s="95" t="str">
        <f>IF(M810&lt;&gt;"",IF(NOT(ISNA(INDEX(cc!B:B,MATCH(M810,cc!A:A,0)))),INDEX(cc!B:B,MATCH(M810,cc!A:A,0)),"0"),"")</f>
        <v>default</v>
      </c>
      <c r="M810" s="97" t="s">
        <v>13</v>
      </c>
      <c r="N810" s="28" t="str">
        <f t="shared" si="119"/>
        <v/>
      </c>
      <c r="O810" s="19" t="str">
        <f t="shared" si="113"/>
        <v>FN_ASSESS (N, TA_NARRATIVE): PLHIV nutrionally assessed</v>
      </c>
      <c r="P810" s="19" t="str">
        <f t="shared" si="114"/>
        <v>FN_ASSESS (N, TA_NARRATIVE): PLHIV nutrionally assessed</v>
      </c>
      <c r="Q810" s="19" t="str">
        <f t="shared" si="120"/>
        <v>FN_ASSESS (N, TA_NARRATIVE)</v>
      </c>
      <c r="R810" s="19" t="str">
        <f t="shared" si="115"/>
        <v>FN_ASSESS_N_TA_NARRATIVE</v>
      </c>
      <c r="S810" s="19" t="str">
        <f t="shared" si="116"/>
        <v>FN_ASSESS_N_TA_NARRATIVE_</v>
      </c>
      <c r="T810" s="19" t="b">
        <f>NOT(ISNA(VLOOKUP(B810,dbcodes!A:B,2,FALSE)))</f>
        <v>1</v>
      </c>
      <c r="U810" s="19" t="str">
        <f>IF(ISNA(VLOOKUP(B810,dbcodes!A:B,2,FALSE)),des!R2877,VLOOKUP(B810,dbcodes!A:B,2,FALSE))</f>
        <v>FN_ASSESS_N_TA_NARRATIVE</v>
      </c>
      <c r="V810" s="20" t="s">
        <v>2323</v>
      </c>
      <c r="W810" s="107">
        <f>IF(ISNA(VLOOKUP(C810,descriptions!A:B,2,FALSE)),des!V113,IF(G810=" TARGET","Target ","")&amp;VLOOKUP(C810,descriptions!A:B,2,FALSE))</f>
        <v>0</v>
      </c>
      <c r="X810" s="20" t="s">
        <v>9</v>
      </c>
      <c r="Y810" s="20" t="s">
        <v>831</v>
      </c>
      <c r="Z810" s="20" t="s">
        <v>836</v>
      </c>
      <c r="AA810" s="20" t="s">
        <v>4121</v>
      </c>
      <c r="AB810" s="20" t="s">
        <v>755</v>
      </c>
      <c r="AC810" s="19" t="str">
        <f>IF(AB810&lt;&gt;"",IF(NOT(ISNA(INDEX(os!A:A,MATCH(AB810,os!B:B,0)))),INDEX(os!A:A,MATCH(AB810,os!B:B,0)),"0"),"")</f>
        <v/>
      </c>
      <c r="AD810" s="20" t="s">
        <v>830</v>
      </c>
      <c r="AH810" s="93" t="str">
        <f>IF(NOT(ISNA(VLOOKUP(B:B,ResultsTargets!A:A,1,0))),"TRUE","")</f>
        <v/>
      </c>
      <c r="AI810" s="19" t="str">
        <f>IF(ISNA(VLOOKUP(C810,dim_techarea!A:B,2,FALSE)),"",VLOOKUP(C810,dim_techarea!A:B,2,FALSE))</f>
        <v>FN_ASSESS</v>
      </c>
      <c r="AJ810" s="19" t="str">
        <f>IF(ISNA(VLOOKUP(AI810,dim_techarea!B:C,2,FALSE)),"",VLOOKUP(AI810,dim_techarea!B:C,2,FALSE))</f>
        <v>kg92yJeBz7d</v>
      </c>
      <c r="AK810" s="19" t="str">
        <f>IF(ISNA(VLOOKUP(TRIM(G810),dim_targetsresults!A:B,2,FALSE)),"",VLOOKUP(TRIM(G810),dim_targetsresults!A:C,2,FALSE))</f>
        <v>MER Results</v>
      </c>
      <c r="AL810" s="19" t="str">
        <f>IF(ISNA(VLOOKUP(AK810,dim_targetsresults!B:C,2,FALSE)),"",VLOOKUP(AK810,dim_targetsresults!B:C,2,FALSE))</f>
        <v>Jh0jDM5yQ2E</v>
      </c>
      <c r="AM810" s="19" t="str">
        <f>IF(ISNA(VLOOKUP(TRIM(D810),dim_numeratordenominator!A:B,2,FALSE)),"",VLOOKUP(TRIM(D810),dim_numeratordenominator!A:C,2,FALSE))</f>
        <v>Numerator</v>
      </c>
      <c r="AN810" s="19" t="str">
        <f>IF(ISNA(VLOOKUP(AM810,dim_numeratordenominator!B:C,2,FALSE)),"",VLOOKUP(AM810,dim_numeratordenominator!B:C,2,FALSE))</f>
        <v>Som9NRMQqV7</v>
      </c>
      <c r="AO810" s="19" t="str">
        <f>IF(ISNA(VLOOKUP(TRIM(E810),dim_supporttype!A:B,2,FALSE)),"",VLOOKUP(TRIM(E810),dim_supporttype!A:C,2,FALSE))</f>
        <v>TA Narratives</v>
      </c>
      <c r="AP810" s="19" t="str">
        <f>IF(ISNA(VLOOKUP(AO810,dim_supporttype!B:C,2,FALSE)),"",VLOOKUP(AO810,dim_supporttype!B:C,2,FALSE))</f>
        <v>aBZapfNWlIU</v>
      </c>
      <c r="AQ810" s="19" t="str">
        <f>IF(ISNA(VLOOKUP(TRIM(F810),dim_disaggs!A:B,2,FALSE)),"No Disagg",VLOOKUP(TRIM(F810),dim_disaggs!A:B,2,FALSE))</f>
        <v>No Disagg</v>
      </c>
      <c r="AR810" s="19" t="str">
        <f>IF(ISNA(VLOOKUP(AQ810,dim_disaggs!B:C,2,FALSE)),"",VLOOKUP(AQ810,dim_disaggs!B:C,2,FALSE))</f>
        <v>werJlVT6sf3</v>
      </c>
      <c r="AU810" s="72" t="s">
        <v>755</v>
      </c>
      <c r="AV810" s="73" t="s">
        <v>755</v>
      </c>
      <c r="AW810" s="66" t="s">
        <v>755</v>
      </c>
      <c r="AX810" s="66" t="s">
        <v>755</v>
      </c>
      <c r="BA810" s="105" t="str">
        <f t="shared" si="117"/>
        <v/>
      </c>
      <c r="BB810" s="20" t="str">
        <f t="shared" si="118"/>
        <v/>
      </c>
      <c r="BE810" s="75" t="s">
        <v>755</v>
      </c>
      <c r="BF810" s="73" t="s">
        <v>755</v>
      </c>
      <c r="BG810" s="55" t="s">
        <v>755</v>
      </c>
      <c r="BH810" s="76" t="s">
        <v>755</v>
      </c>
      <c r="BI810" s="20" t="s">
        <v>755</v>
      </c>
      <c r="BJ810" s="20" t="s">
        <v>755</v>
      </c>
      <c r="BK810" s="55" t="s">
        <v>755</v>
      </c>
      <c r="BL810" s="71" t="s">
        <v>755</v>
      </c>
      <c r="BM810" s="77" t="s">
        <v>755</v>
      </c>
      <c r="BN810" s="78" t="s">
        <v>755</v>
      </c>
      <c r="BO810" s="77" t="s">
        <v>755</v>
      </c>
      <c r="BP810" s="78" t="s">
        <v>755</v>
      </c>
    </row>
    <row r="811" spans="1:68" x14ac:dyDescent="0.2">
      <c r="A811" s="20" t="s">
        <v>95</v>
      </c>
      <c r="B811" s="20" t="s">
        <v>1038</v>
      </c>
      <c r="C811" s="20" t="s">
        <v>857</v>
      </c>
      <c r="D811" s="20" t="s">
        <v>164</v>
      </c>
      <c r="E811" s="20" t="s">
        <v>77</v>
      </c>
      <c r="G811" s="20" t="s">
        <v>2442</v>
      </c>
      <c r="I811" s="19">
        <f t="shared" si="112"/>
        <v>25</v>
      </c>
      <c r="J811" s="20" t="s">
        <v>755</v>
      </c>
      <c r="K811" s="20" t="s">
        <v>2216</v>
      </c>
      <c r="L811" s="95" t="str">
        <f>IF(M811&lt;&gt;"",IF(NOT(ISNA(INDEX(cc!B:B,MATCH(M811,cc!A:A,0)))),INDEX(cc!B:B,MATCH(M811,cc!A:A,0)),"0"),"")</f>
        <v>default</v>
      </c>
      <c r="M811" s="97" t="s">
        <v>13</v>
      </c>
      <c r="N811" s="28" t="str">
        <f t="shared" si="119"/>
        <v xml:space="preserve"> TARGET</v>
      </c>
      <c r="O811" s="19" t="str">
        <f t="shared" si="113"/>
        <v>FN_ASSESS (D, DSD) TARGET: HIV Who Received Services</v>
      </c>
      <c r="P811" s="19" t="str">
        <f t="shared" si="114"/>
        <v>FN_ASSESS (D, DSD) TARGET: HIV Who Received Services</v>
      </c>
      <c r="Q811" s="19" t="str">
        <f t="shared" si="120"/>
        <v>FN_ASSESS (D, DSD) TARGET</v>
      </c>
      <c r="R811" s="19" t="str">
        <f t="shared" si="115"/>
        <v>FN_ASSESS_D_DSD_TARGET</v>
      </c>
      <c r="S811" s="19" t="str">
        <f t="shared" si="116"/>
        <v>FN_ASSESS_D_DSD_TARGET</v>
      </c>
      <c r="T811" s="19" t="b">
        <f>NOT(ISNA(VLOOKUP(B811,dbcodes!A:B,2,FALSE)))</f>
        <v>1</v>
      </c>
      <c r="U811" s="19" t="str">
        <f>IF(ISNA(VLOOKUP(B811,dbcodes!A:B,2,FALSE)),des!R2878,VLOOKUP(B811,dbcodes!A:B,2,FALSE))</f>
        <v>FN_ASSESS_D_DSD_TARGET</v>
      </c>
      <c r="V811" s="20" t="s">
        <v>2322</v>
      </c>
      <c r="W811" s="107">
        <f>IF(ISNA(VLOOKUP(C811,descriptions!A:B,2,FALSE)),des!V114,IF(G811=" TARGET","Target ","")&amp;VLOOKUP(C811,descriptions!A:B,2,FALSE))</f>
        <v>0</v>
      </c>
      <c r="X811" s="20" t="s">
        <v>4</v>
      </c>
      <c r="Y811" s="20" t="s">
        <v>831</v>
      </c>
      <c r="Z811" s="20" t="s">
        <v>836</v>
      </c>
      <c r="AA811" s="20" t="s">
        <v>102</v>
      </c>
      <c r="AC811" s="19" t="str">
        <f>IF(AB811&lt;&gt;"",IF(NOT(ISNA(INDEX(os!A:A,MATCH(AB811,os!B:B,0)))),INDEX(os!A:A,MATCH(AB811,os!B:B,0)),"0"),"")</f>
        <v/>
      </c>
      <c r="AD811" s="20" t="s">
        <v>830</v>
      </c>
      <c r="AH811" s="93" t="str">
        <f>IF(NOT(ISNA(VLOOKUP(B:B,ResultsTargets!A:A,1,0))),"TRUE","")</f>
        <v/>
      </c>
      <c r="AI811" s="19" t="str">
        <f>IF(ISNA(VLOOKUP(C811,dim_techarea!A:B,2,FALSE)),"",VLOOKUP(C811,dim_techarea!A:B,2,FALSE))</f>
        <v>FN_ASSESS</v>
      </c>
      <c r="AJ811" s="19" t="str">
        <f>IF(ISNA(VLOOKUP(AI811,dim_techarea!B:C,2,FALSE)),"",VLOOKUP(AI811,dim_techarea!B:C,2,FALSE))</f>
        <v>kg92yJeBz7d</v>
      </c>
      <c r="AK811" s="19" t="str">
        <f>IF(ISNA(VLOOKUP(TRIM(G811),dim_targetsresults!A:B,2,FALSE)),"",VLOOKUP(TRIM(G811),dim_targetsresults!A:C,2,FALSE))</f>
        <v>MER Targets</v>
      </c>
      <c r="AL811" s="19" t="str">
        <f>IF(ISNA(VLOOKUP(AK811,dim_targetsresults!B:C,2,FALSE)),"",VLOOKUP(AK811,dim_targetsresults!B:C,2,FALSE))</f>
        <v>W8imnja2Owd</v>
      </c>
      <c r="AM811" s="19" t="str">
        <f>IF(ISNA(VLOOKUP(TRIM(D811),dim_numeratordenominator!A:B,2,FALSE)),"",VLOOKUP(TRIM(D811),dim_numeratordenominator!A:C,2,FALSE))</f>
        <v>Denominator</v>
      </c>
      <c r="AN811" s="19" t="str">
        <f>IF(ISNA(VLOOKUP(AM811,dim_numeratordenominator!B:C,2,FALSE)),"",VLOOKUP(AM811,dim_numeratordenominator!B:C,2,FALSE))</f>
        <v>QpNj0nSuEhD</v>
      </c>
      <c r="AO811" s="19" t="str">
        <f>IF(ISNA(VLOOKUP(TRIM(E811),dim_supporttype!A:B,2,FALSE)),"",VLOOKUP(TRIM(E811),dim_supporttype!A:C,2,FALSE))</f>
        <v>DSD</v>
      </c>
      <c r="AP811" s="19" t="str">
        <f>IF(ISNA(VLOOKUP(AO811,dim_supporttype!B:C,2,FALSE)),"",VLOOKUP(AO811,dim_supporttype!B:C,2,FALSE))</f>
        <v>iM13vdNLWKb</v>
      </c>
      <c r="AQ811" s="19" t="str">
        <f>IF(ISNA(VLOOKUP(TRIM(F811),dim_disaggs!A:B,2,FALSE)),"No Disagg",VLOOKUP(TRIM(F811),dim_disaggs!A:B,2,FALSE))</f>
        <v>No Disagg</v>
      </c>
      <c r="AR811" s="19" t="str">
        <f>IF(ISNA(VLOOKUP(AQ811,dim_disaggs!B:C,2,FALSE)),"",VLOOKUP(AQ811,dim_disaggs!B:C,2,FALSE))</f>
        <v>werJlVT6sf3</v>
      </c>
      <c r="AU811" s="72" t="s">
        <v>755</v>
      </c>
      <c r="AV811" s="73" t="s">
        <v>755</v>
      </c>
      <c r="AW811" s="66" t="s">
        <v>755</v>
      </c>
      <c r="AX811" s="66" t="s">
        <v>755</v>
      </c>
      <c r="BA811" s="105" t="str">
        <f t="shared" si="117"/>
        <v>Top Level Denominator</v>
      </c>
      <c r="BB811" s="20" t="str">
        <f t="shared" si="118"/>
        <v>Azqe383ljKu</v>
      </c>
      <c r="BC811" s="20" t="s">
        <v>25708</v>
      </c>
      <c r="BD811" s="20" t="s">
        <v>25709</v>
      </c>
      <c r="BE811" s="75" t="s">
        <v>755</v>
      </c>
      <c r="BF811" s="73" t="s">
        <v>755</v>
      </c>
      <c r="BG811" s="55" t="s">
        <v>755</v>
      </c>
      <c r="BH811" s="76" t="s">
        <v>755</v>
      </c>
      <c r="BI811" s="20" t="s">
        <v>755</v>
      </c>
      <c r="BJ811" s="20" t="s">
        <v>755</v>
      </c>
      <c r="BK811" s="55" t="s">
        <v>755</v>
      </c>
      <c r="BL811" s="71" t="s">
        <v>755</v>
      </c>
      <c r="BM811" s="77" t="s">
        <v>755</v>
      </c>
      <c r="BN811" s="78" t="s">
        <v>755</v>
      </c>
      <c r="BO811" s="77" t="s">
        <v>755</v>
      </c>
      <c r="BP811" s="78" t="s">
        <v>755</v>
      </c>
    </row>
    <row r="812" spans="1:68" x14ac:dyDescent="0.2">
      <c r="A812" s="20" t="s">
        <v>95</v>
      </c>
      <c r="B812" s="20" t="s">
        <v>1040</v>
      </c>
      <c r="C812" s="20" t="s">
        <v>857</v>
      </c>
      <c r="D812" s="20" t="s">
        <v>164</v>
      </c>
      <c r="E812" s="20" t="s">
        <v>78</v>
      </c>
      <c r="G812" s="20" t="s">
        <v>2442</v>
      </c>
      <c r="I812" s="19">
        <f t="shared" si="112"/>
        <v>24</v>
      </c>
      <c r="J812" s="20" t="s">
        <v>755</v>
      </c>
      <c r="K812" s="20" t="s">
        <v>2216</v>
      </c>
      <c r="L812" s="95" t="str">
        <f>IF(M812&lt;&gt;"",IF(NOT(ISNA(INDEX(cc!B:B,MATCH(M812,cc!A:A,0)))),INDEX(cc!B:B,MATCH(M812,cc!A:A,0)),"0"),"")</f>
        <v>default</v>
      </c>
      <c r="M812" s="97" t="s">
        <v>13</v>
      </c>
      <c r="N812" s="28" t="str">
        <f t="shared" si="119"/>
        <v xml:space="preserve"> TARGET</v>
      </c>
      <c r="O812" s="19" t="str">
        <f t="shared" si="113"/>
        <v>FN_ASSESS (D, TA) TARGET: HIV Who Received Services</v>
      </c>
      <c r="P812" s="19" t="str">
        <f t="shared" si="114"/>
        <v>FN_ASSESS (D, TA) TARGET: HIV Who Received Services</v>
      </c>
      <c r="Q812" s="19" t="str">
        <f t="shared" si="120"/>
        <v>FN_ASSESS (D, TA) TARGET</v>
      </c>
      <c r="R812" s="19" t="str">
        <f t="shared" si="115"/>
        <v>FN_ASSESS_D_TA_TARGET</v>
      </c>
      <c r="S812" s="19" t="str">
        <f t="shared" si="116"/>
        <v>FN_ASSESS_D_TA_TARGET</v>
      </c>
      <c r="T812" s="19" t="b">
        <f>NOT(ISNA(VLOOKUP(B812,dbcodes!A:B,2,FALSE)))</f>
        <v>1</v>
      </c>
      <c r="U812" s="19" t="str">
        <f>IF(ISNA(VLOOKUP(B812,dbcodes!A:B,2,FALSE)),des!R2879,VLOOKUP(B812,dbcodes!A:B,2,FALSE))</f>
        <v>FN_ASSESS_D_TA_TARGET</v>
      </c>
      <c r="V812" s="20" t="s">
        <v>2322</v>
      </c>
      <c r="W812" s="107">
        <f>IF(ISNA(VLOOKUP(C812,descriptions!A:B,2,FALSE)),des!V115,IF(G812=" TARGET","Target ","")&amp;VLOOKUP(C812,descriptions!A:B,2,FALSE))</f>
        <v>0</v>
      </c>
      <c r="X812" s="20" t="s">
        <v>4</v>
      </c>
      <c r="Y812" s="20" t="s">
        <v>831</v>
      </c>
      <c r="Z812" s="20" t="s">
        <v>836</v>
      </c>
      <c r="AA812" s="20" t="s">
        <v>102</v>
      </c>
      <c r="AC812" s="19" t="str">
        <f>IF(AB812&lt;&gt;"",IF(NOT(ISNA(INDEX(os!A:A,MATCH(AB812,os!B:B,0)))),INDEX(os!A:A,MATCH(AB812,os!B:B,0)),"0"),"")</f>
        <v/>
      </c>
      <c r="AD812" s="20" t="s">
        <v>830</v>
      </c>
      <c r="AH812" s="93" t="str">
        <f>IF(NOT(ISNA(VLOOKUP(B:B,ResultsTargets!A:A,1,0))),"TRUE","")</f>
        <v/>
      </c>
      <c r="AI812" s="19" t="str">
        <f>IF(ISNA(VLOOKUP(C812,dim_techarea!A:B,2,FALSE)),"",VLOOKUP(C812,dim_techarea!A:B,2,FALSE))</f>
        <v>FN_ASSESS</v>
      </c>
      <c r="AJ812" s="19" t="str">
        <f>IF(ISNA(VLOOKUP(AI812,dim_techarea!B:C,2,FALSE)),"",VLOOKUP(AI812,dim_techarea!B:C,2,FALSE))</f>
        <v>kg92yJeBz7d</v>
      </c>
      <c r="AK812" s="19" t="str">
        <f>IF(ISNA(VLOOKUP(TRIM(G812),dim_targetsresults!A:B,2,FALSE)),"",VLOOKUP(TRIM(G812),dim_targetsresults!A:C,2,FALSE))</f>
        <v>MER Targets</v>
      </c>
      <c r="AL812" s="19" t="str">
        <f>IF(ISNA(VLOOKUP(AK812,dim_targetsresults!B:C,2,FALSE)),"",VLOOKUP(AK812,dim_targetsresults!B:C,2,FALSE))</f>
        <v>W8imnja2Owd</v>
      </c>
      <c r="AM812" s="19" t="str">
        <f>IF(ISNA(VLOOKUP(TRIM(D812),dim_numeratordenominator!A:B,2,FALSE)),"",VLOOKUP(TRIM(D812),dim_numeratordenominator!A:C,2,FALSE))</f>
        <v>Denominator</v>
      </c>
      <c r="AN812" s="19" t="str">
        <f>IF(ISNA(VLOOKUP(AM812,dim_numeratordenominator!B:C,2,FALSE)),"",VLOOKUP(AM812,dim_numeratordenominator!B:C,2,FALSE))</f>
        <v>QpNj0nSuEhD</v>
      </c>
      <c r="AO812" s="19" t="str">
        <f>IF(ISNA(VLOOKUP(TRIM(E812),dim_supporttype!A:B,2,FALSE)),"",VLOOKUP(TRIM(E812),dim_supporttype!A:C,2,FALSE))</f>
        <v>TA</v>
      </c>
      <c r="AP812" s="19" t="str">
        <f>IF(ISNA(VLOOKUP(AO812,dim_supporttype!B:C,2,FALSE)),"",VLOOKUP(AO812,dim_supporttype!B:C,2,FALSE))</f>
        <v>cRAGKdWIDn4</v>
      </c>
      <c r="AQ812" s="19" t="str">
        <f>IF(ISNA(VLOOKUP(TRIM(F812),dim_disaggs!A:B,2,FALSE)),"No Disagg",VLOOKUP(TRIM(F812),dim_disaggs!A:B,2,FALSE))</f>
        <v>No Disagg</v>
      </c>
      <c r="AR812" s="19" t="str">
        <f>IF(ISNA(VLOOKUP(AQ812,dim_disaggs!B:C,2,FALSE)),"",VLOOKUP(AQ812,dim_disaggs!B:C,2,FALSE))</f>
        <v>werJlVT6sf3</v>
      </c>
      <c r="AU812" s="72" t="s">
        <v>755</v>
      </c>
      <c r="AV812" s="73" t="s">
        <v>755</v>
      </c>
      <c r="AW812" s="66" t="s">
        <v>755</v>
      </c>
      <c r="AX812" s="66" t="s">
        <v>755</v>
      </c>
      <c r="BA812" s="105" t="str">
        <f t="shared" si="117"/>
        <v>Top Level Denominator</v>
      </c>
      <c r="BB812" s="20" t="str">
        <f t="shared" si="118"/>
        <v>Azqe383ljKu</v>
      </c>
      <c r="BC812" s="20" t="s">
        <v>25708</v>
      </c>
      <c r="BD812" s="20" t="s">
        <v>25709</v>
      </c>
      <c r="BE812" s="75" t="s">
        <v>755</v>
      </c>
      <c r="BF812" s="73" t="s">
        <v>755</v>
      </c>
      <c r="BG812" s="55" t="s">
        <v>755</v>
      </c>
      <c r="BH812" s="76" t="s">
        <v>755</v>
      </c>
      <c r="BI812" s="20" t="s">
        <v>755</v>
      </c>
      <c r="BJ812" s="20" t="s">
        <v>755</v>
      </c>
      <c r="BK812" s="55" t="s">
        <v>755</v>
      </c>
      <c r="BL812" s="71" t="s">
        <v>755</v>
      </c>
      <c r="BM812" s="77" t="s">
        <v>755</v>
      </c>
      <c r="BN812" s="78" t="s">
        <v>755</v>
      </c>
      <c r="BO812" s="77" t="s">
        <v>755</v>
      </c>
      <c r="BP812" s="78" t="s">
        <v>755</v>
      </c>
    </row>
    <row r="813" spans="1:68" x14ac:dyDescent="0.2">
      <c r="A813" s="20" t="s">
        <v>95</v>
      </c>
      <c r="B813" s="20" t="s">
        <v>1044</v>
      </c>
      <c r="C813" s="20" t="s">
        <v>857</v>
      </c>
      <c r="D813" s="20" t="s">
        <v>1</v>
      </c>
      <c r="E813" s="20" t="s">
        <v>77</v>
      </c>
      <c r="F813" s="20" t="s">
        <v>204</v>
      </c>
      <c r="G813" s="20" t="s">
        <v>2442</v>
      </c>
      <c r="H813" s="20" t="s">
        <v>204</v>
      </c>
      <c r="I813" s="19">
        <f t="shared" si="112"/>
        <v>30</v>
      </c>
      <c r="J813" s="20" t="s">
        <v>755</v>
      </c>
      <c r="K813" s="20" t="s">
        <v>2217</v>
      </c>
      <c r="L813" s="95" t="str">
        <f>IF(M813&lt;&gt;"",IF(NOT(ISNA(INDEX(cc!B:B,MATCH(M813,cc!A:A,0)))),INDEX(cc!B:B,MATCH(M813,cc!A:A,0)),"0"),"")</f>
        <v>Age (0-18+, 6)</v>
      </c>
      <c r="M813" s="97" t="s">
        <v>3986</v>
      </c>
      <c r="N813" s="28" t="str">
        <f t="shared" si="119"/>
        <v xml:space="preserve"> TARGET</v>
      </c>
      <c r="O813" s="19" t="str">
        <f t="shared" si="113"/>
        <v>FN_ASSESS (N, DSD, Age) TARGET: PLHIV nutrionally assessed</v>
      </c>
      <c r="P813" s="19" t="str">
        <f t="shared" si="114"/>
        <v>FN_ASSESS (N, DSD, Age) TARGET: PLHIV nutrionally assessed</v>
      </c>
      <c r="Q813" s="19" t="str">
        <f t="shared" si="120"/>
        <v>FN_ASSESS (N, DSD, Age) TARGET</v>
      </c>
      <c r="R813" s="19" t="str">
        <f t="shared" si="115"/>
        <v>FN_ASSESS_N_DSD_Age_TARGET</v>
      </c>
      <c r="S813" s="19" t="str">
        <f t="shared" si="116"/>
        <v>FN_ASSESS_N_DSD_Age_TARGET</v>
      </c>
      <c r="T813" s="19" t="b">
        <f>NOT(ISNA(VLOOKUP(B813,dbcodes!A:B,2,FALSE)))</f>
        <v>1</v>
      </c>
      <c r="U813" s="19" t="str">
        <f>IF(ISNA(VLOOKUP(B813,dbcodes!A:B,2,FALSE)),des!R2880,VLOOKUP(B813,dbcodes!A:B,2,FALSE))</f>
        <v>FN_ASSESS_N_DSD_Age_TARGET</v>
      </c>
      <c r="V813" s="20" t="s">
        <v>2324</v>
      </c>
      <c r="W813" s="107">
        <f>IF(ISNA(VLOOKUP(C813,descriptions!A:B,2,FALSE)),des!V116,IF(G813=" TARGET","Target ","")&amp;VLOOKUP(C813,descriptions!A:B,2,FALSE))</f>
        <v>0</v>
      </c>
      <c r="X813" s="20" t="s">
        <v>4</v>
      </c>
      <c r="Y813" s="20" t="s">
        <v>831</v>
      </c>
      <c r="Z813" s="20" t="s">
        <v>836</v>
      </c>
      <c r="AA813" s="20" t="s">
        <v>102</v>
      </c>
      <c r="AB813" s="20" t="s">
        <v>755</v>
      </c>
      <c r="AC813" s="19" t="str">
        <f>IF(AB813&lt;&gt;"",IF(NOT(ISNA(INDEX(os!A:A,MATCH(AB813,os!B:B,0)))),INDEX(os!A:A,MATCH(AB813,os!B:B,0)),"0"),"")</f>
        <v/>
      </c>
      <c r="AD813" s="20" t="s">
        <v>830</v>
      </c>
      <c r="AH813" s="93" t="str">
        <f>IF(NOT(ISNA(VLOOKUP(B:B,ResultsTargets!A:A,1,0))),"TRUE","")</f>
        <v/>
      </c>
      <c r="AI813" s="19" t="str">
        <f>IF(ISNA(VLOOKUP(C813,dim_techarea!A:B,2,FALSE)),"",VLOOKUP(C813,dim_techarea!A:B,2,FALSE))</f>
        <v>FN_ASSESS</v>
      </c>
      <c r="AJ813" s="19" t="str">
        <f>IF(ISNA(VLOOKUP(AI813,dim_techarea!B:C,2,FALSE)),"",VLOOKUP(AI813,dim_techarea!B:C,2,FALSE))</f>
        <v>kg92yJeBz7d</v>
      </c>
      <c r="AK813" s="19" t="str">
        <f>IF(ISNA(VLOOKUP(TRIM(G813),dim_targetsresults!A:B,2,FALSE)),"",VLOOKUP(TRIM(G813),dim_targetsresults!A:C,2,FALSE))</f>
        <v>MER Targets</v>
      </c>
      <c r="AL813" s="19" t="str">
        <f>IF(ISNA(VLOOKUP(AK813,dim_targetsresults!B:C,2,FALSE)),"",VLOOKUP(AK813,dim_targetsresults!B:C,2,FALSE))</f>
        <v>W8imnja2Owd</v>
      </c>
      <c r="AM813" s="19" t="str">
        <f>IF(ISNA(VLOOKUP(TRIM(D813),dim_numeratordenominator!A:B,2,FALSE)),"",VLOOKUP(TRIM(D813),dim_numeratordenominator!A:C,2,FALSE))</f>
        <v>Numerator</v>
      </c>
      <c r="AN813" s="19" t="str">
        <f>IF(ISNA(VLOOKUP(AM813,dim_numeratordenominator!B:C,2,FALSE)),"",VLOOKUP(AM813,dim_numeratordenominator!B:C,2,FALSE))</f>
        <v>Som9NRMQqV7</v>
      </c>
      <c r="AO813" s="19" t="str">
        <f>IF(ISNA(VLOOKUP(TRIM(E813),dim_supporttype!A:B,2,FALSE)),"",VLOOKUP(TRIM(E813),dim_supporttype!A:C,2,FALSE))</f>
        <v>DSD</v>
      </c>
      <c r="AP813" s="19" t="str">
        <f>IF(ISNA(VLOOKUP(AO813,dim_supporttype!B:C,2,FALSE)),"",VLOOKUP(AO813,dim_supporttype!B:C,2,FALSE))</f>
        <v>iM13vdNLWKb</v>
      </c>
      <c r="AQ813" s="19" t="str">
        <f>IF(ISNA(VLOOKUP(TRIM(F813),dim_disaggs!A:B,2,FALSE)),"No Disagg",VLOOKUP(TRIM(F813),dim_disaggs!A:B,2,FALSE))</f>
        <v>Age</v>
      </c>
      <c r="AR813" s="19" t="str">
        <f>IF(ISNA(VLOOKUP(AQ813,dim_disaggs!B:C,2,FALSE)),"",VLOOKUP(AQ813,dim_disaggs!B:C,2,FALSE))</f>
        <v>fNQC7f36jre</v>
      </c>
      <c r="AU813" s="72" t="s">
        <v>755</v>
      </c>
      <c r="AV813" s="73" t="s">
        <v>755</v>
      </c>
      <c r="AW813" s="66" t="s">
        <v>755</v>
      </c>
      <c r="AX813" s="66" t="s">
        <v>755</v>
      </c>
      <c r="BA813" s="105" t="str">
        <f t="shared" si="117"/>
        <v/>
      </c>
      <c r="BB813" s="20" t="str">
        <f t="shared" si="118"/>
        <v/>
      </c>
      <c r="BE813" s="75" t="s">
        <v>755</v>
      </c>
      <c r="BF813" s="73" t="s">
        <v>755</v>
      </c>
      <c r="BG813" s="55" t="s">
        <v>755</v>
      </c>
      <c r="BH813" s="76" t="s">
        <v>755</v>
      </c>
      <c r="BI813" s="20" t="s">
        <v>755</v>
      </c>
      <c r="BJ813" s="20" t="s">
        <v>755</v>
      </c>
      <c r="BK813" s="55" t="s">
        <v>755</v>
      </c>
      <c r="BL813" s="71" t="s">
        <v>755</v>
      </c>
      <c r="BM813" s="77" t="s">
        <v>755</v>
      </c>
      <c r="BN813" s="78" t="s">
        <v>755</v>
      </c>
      <c r="BO813" s="77" t="s">
        <v>755</v>
      </c>
      <c r="BP813" s="78" t="s">
        <v>755</v>
      </c>
    </row>
    <row r="814" spans="1:68" x14ac:dyDescent="0.2">
      <c r="A814" s="20" t="s">
        <v>95</v>
      </c>
      <c r="B814" s="20" t="s">
        <v>1054</v>
      </c>
      <c r="C814" s="20" t="s">
        <v>857</v>
      </c>
      <c r="D814" s="20" t="s">
        <v>1</v>
      </c>
      <c r="E814" s="20" t="s">
        <v>78</v>
      </c>
      <c r="F814" s="20" t="s">
        <v>204</v>
      </c>
      <c r="G814" s="20" t="s">
        <v>2442</v>
      </c>
      <c r="H814" s="20" t="s">
        <v>204</v>
      </c>
      <c r="I814" s="19">
        <f t="shared" si="112"/>
        <v>29</v>
      </c>
      <c r="J814" s="20" t="s">
        <v>755</v>
      </c>
      <c r="K814" s="20" t="s">
        <v>2217</v>
      </c>
      <c r="L814" s="95" t="str">
        <f>IF(M814&lt;&gt;"",IF(NOT(ISNA(INDEX(cc!B:B,MATCH(M814,cc!A:A,0)))),INDEX(cc!B:B,MATCH(M814,cc!A:A,0)),"0"),"")</f>
        <v>Age (0-18+, 6)</v>
      </c>
      <c r="M814" s="97" t="s">
        <v>3986</v>
      </c>
      <c r="N814" s="28" t="str">
        <f t="shared" si="119"/>
        <v xml:space="preserve"> TARGET</v>
      </c>
      <c r="O814" s="19" t="str">
        <f t="shared" si="113"/>
        <v>FN_ASSESS (N, TA, Age) TARGET: PLHIV nutrionally assessed</v>
      </c>
      <c r="P814" s="19" t="str">
        <f t="shared" si="114"/>
        <v>FN_ASSESS (N, TA, Age) TARGET: PLHIV nutrionally assessed</v>
      </c>
      <c r="Q814" s="19" t="str">
        <f t="shared" si="120"/>
        <v>FN_ASSESS (N, TA, Age) TARGET</v>
      </c>
      <c r="R814" s="19" t="str">
        <f t="shared" si="115"/>
        <v>FN_ASSESS_N_TA_Age_TARGET</v>
      </c>
      <c r="S814" s="19" t="str">
        <f t="shared" si="116"/>
        <v>FN_ASSESS_N_TA_Age_TARGET</v>
      </c>
      <c r="T814" s="19" t="b">
        <f>NOT(ISNA(VLOOKUP(B814,dbcodes!A:B,2,FALSE)))</f>
        <v>1</v>
      </c>
      <c r="U814" s="19" t="str">
        <f>IF(ISNA(VLOOKUP(B814,dbcodes!A:B,2,FALSE)),des!R2881,VLOOKUP(B814,dbcodes!A:B,2,FALSE))</f>
        <v>FN_ASSESS_N_TA_Age_TARGET</v>
      </c>
      <c r="V814" s="20" t="s">
        <v>2324</v>
      </c>
      <c r="W814" s="107">
        <f>IF(ISNA(VLOOKUP(C814,descriptions!A:B,2,FALSE)),des!V117,IF(G814=" TARGET","Target ","")&amp;VLOOKUP(C814,descriptions!A:B,2,FALSE))</f>
        <v>0</v>
      </c>
      <c r="X814" s="20" t="s">
        <v>4</v>
      </c>
      <c r="Y814" s="20" t="s">
        <v>831</v>
      </c>
      <c r="Z814" s="20" t="s">
        <v>836</v>
      </c>
      <c r="AA814" s="20" t="s">
        <v>102</v>
      </c>
      <c r="AB814" s="20" t="s">
        <v>755</v>
      </c>
      <c r="AC814" s="19" t="str">
        <f>IF(AB814&lt;&gt;"",IF(NOT(ISNA(INDEX(os!A:A,MATCH(AB814,os!B:B,0)))),INDEX(os!A:A,MATCH(AB814,os!B:B,0)),"0"),"")</f>
        <v/>
      </c>
      <c r="AD814" s="20" t="s">
        <v>830</v>
      </c>
      <c r="AH814" s="93" t="str">
        <f>IF(NOT(ISNA(VLOOKUP(B:B,ResultsTargets!A:A,1,0))),"TRUE","")</f>
        <v/>
      </c>
      <c r="AI814" s="19" t="str">
        <f>IF(ISNA(VLOOKUP(C814,dim_techarea!A:B,2,FALSE)),"",VLOOKUP(C814,dim_techarea!A:B,2,FALSE))</f>
        <v>FN_ASSESS</v>
      </c>
      <c r="AJ814" s="19" t="str">
        <f>IF(ISNA(VLOOKUP(AI814,dim_techarea!B:C,2,FALSE)),"",VLOOKUP(AI814,dim_techarea!B:C,2,FALSE))</f>
        <v>kg92yJeBz7d</v>
      </c>
      <c r="AK814" s="19" t="str">
        <f>IF(ISNA(VLOOKUP(TRIM(G814),dim_targetsresults!A:B,2,FALSE)),"",VLOOKUP(TRIM(G814),dim_targetsresults!A:C,2,FALSE))</f>
        <v>MER Targets</v>
      </c>
      <c r="AL814" s="19" t="str">
        <f>IF(ISNA(VLOOKUP(AK814,dim_targetsresults!B:C,2,FALSE)),"",VLOOKUP(AK814,dim_targetsresults!B:C,2,FALSE))</f>
        <v>W8imnja2Owd</v>
      </c>
      <c r="AM814" s="19" t="str">
        <f>IF(ISNA(VLOOKUP(TRIM(D814),dim_numeratordenominator!A:B,2,FALSE)),"",VLOOKUP(TRIM(D814),dim_numeratordenominator!A:C,2,FALSE))</f>
        <v>Numerator</v>
      </c>
      <c r="AN814" s="19" t="str">
        <f>IF(ISNA(VLOOKUP(AM814,dim_numeratordenominator!B:C,2,FALSE)),"",VLOOKUP(AM814,dim_numeratordenominator!B:C,2,FALSE))</f>
        <v>Som9NRMQqV7</v>
      </c>
      <c r="AO814" s="19" t="str">
        <f>IF(ISNA(VLOOKUP(TRIM(E814),dim_supporttype!A:B,2,FALSE)),"",VLOOKUP(TRIM(E814),dim_supporttype!A:C,2,FALSE))</f>
        <v>TA</v>
      </c>
      <c r="AP814" s="19" t="str">
        <f>IF(ISNA(VLOOKUP(AO814,dim_supporttype!B:C,2,FALSE)),"",VLOOKUP(AO814,dim_supporttype!B:C,2,FALSE))</f>
        <v>cRAGKdWIDn4</v>
      </c>
      <c r="AQ814" s="19" t="str">
        <f>IF(ISNA(VLOOKUP(TRIM(F814),dim_disaggs!A:B,2,FALSE)),"No Disagg",VLOOKUP(TRIM(F814),dim_disaggs!A:B,2,FALSE))</f>
        <v>Age</v>
      </c>
      <c r="AR814" s="19" t="str">
        <f>IF(ISNA(VLOOKUP(AQ814,dim_disaggs!B:C,2,FALSE)),"",VLOOKUP(AQ814,dim_disaggs!B:C,2,FALSE))</f>
        <v>fNQC7f36jre</v>
      </c>
      <c r="AU814" s="72" t="s">
        <v>755</v>
      </c>
      <c r="AV814" s="73" t="s">
        <v>755</v>
      </c>
      <c r="AW814" s="66" t="s">
        <v>755</v>
      </c>
      <c r="AX814" s="66" t="s">
        <v>755</v>
      </c>
      <c r="BA814" s="105" t="str">
        <f t="shared" si="117"/>
        <v/>
      </c>
      <c r="BB814" s="20" t="str">
        <f t="shared" si="118"/>
        <v/>
      </c>
      <c r="BE814" s="75" t="s">
        <v>755</v>
      </c>
      <c r="BF814" s="73" t="s">
        <v>755</v>
      </c>
      <c r="BG814" s="55" t="s">
        <v>755</v>
      </c>
      <c r="BH814" s="76" t="s">
        <v>755</v>
      </c>
      <c r="BI814" s="20" t="s">
        <v>755</v>
      </c>
      <c r="BJ814" s="20" t="s">
        <v>755</v>
      </c>
      <c r="BK814" s="55" t="s">
        <v>755</v>
      </c>
      <c r="BL814" s="71" t="s">
        <v>755</v>
      </c>
      <c r="BM814" s="77" t="s">
        <v>755</v>
      </c>
      <c r="BN814" s="78" t="s">
        <v>755</v>
      </c>
      <c r="BO814" s="77" t="s">
        <v>755</v>
      </c>
      <c r="BP814" s="78" t="s">
        <v>755</v>
      </c>
    </row>
    <row r="815" spans="1:68" x14ac:dyDescent="0.2">
      <c r="A815" s="20" t="s">
        <v>95</v>
      </c>
      <c r="B815" s="20" t="s">
        <v>1042</v>
      </c>
      <c r="C815" s="20" t="s">
        <v>857</v>
      </c>
      <c r="D815" s="20" t="s">
        <v>1</v>
      </c>
      <c r="E815" s="20" t="s">
        <v>77</v>
      </c>
      <c r="F815" s="20" t="s">
        <v>2147</v>
      </c>
      <c r="G815" s="20" t="s">
        <v>2442</v>
      </c>
      <c r="H815" s="20" t="s">
        <v>18673</v>
      </c>
      <c r="I815" s="19">
        <f t="shared" si="112"/>
        <v>34</v>
      </c>
      <c r="J815" s="20" t="s">
        <v>755</v>
      </c>
      <c r="K815" s="20" t="s">
        <v>2217</v>
      </c>
      <c r="L815" s="95" t="str">
        <f>IF(M815&lt;&gt;"",IF(NOT(ISNA(INDEX(cc!B:B,MATCH(M815,cc!A:A,0)))),INDEX(cc!B:B,MATCH(M815,cc!A:A,0)),"0"),"")</f>
        <v>Age (&lt;18, 18+)</v>
      </c>
      <c r="M815" s="97" t="s">
        <v>4040</v>
      </c>
      <c r="N815" s="28" t="str">
        <f t="shared" si="119"/>
        <v xml:space="preserve"> TARGET</v>
      </c>
      <c r="O815" s="19" t="str">
        <f t="shared" si="113"/>
        <v>FN_ASSESS (N, DSD, Age Aggregated) TARGET: PLHIV nutrionally assessed</v>
      </c>
      <c r="P815" s="19" t="str">
        <f t="shared" si="114"/>
        <v>FN_ASSESS (N, DSD, Age Aggregated) TARGET: PLHIV nutrionally assessed</v>
      </c>
      <c r="Q815" s="19" t="str">
        <f t="shared" si="120"/>
        <v>FN_ASSESS (N, DSD, Age Agg) TARGET</v>
      </c>
      <c r="R815" s="19" t="str">
        <f t="shared" si="115"/>
        <v>FN_ASSESS_N_DSD_Age_Agg_TARGET</v>
      </c>
      <c r="S815" s="19" t="str">
        <f t="shared" si="116"/>
        <v>FN_ASSESS_N_DSD_Age_Agg_TARGET</v>
      </c>
      <c r="T815" s="19" t="b">
        <f>NOT(ISNA(VLOOKUP(B815,dbcodes!A:B,2,FALSE)))</f>
        <v>1</v>
      </c>
      <c r="U815" s="19" t="str">
        <f>IF(ISNA(VLOOKUP(B815,dbcodes!A:B,2,FALSE)),des!R2882,VLOOKUP(B815,dbcodes!A:B,2,FALSE))</f>
        <v>FN_ASSESS_N_DSD_Age_Aggregated_TARGET</v>
      </c>
      <c r="V815" s="20" t="s">
        <v>2324</v>
      </c>
      <c r="W815" s="107">
        <f>IF(ISNA(VLOOKUP(C815,descriptions!A:B,2,FALSE)),des!V118,IF(G815=" TARGET","Target ","")&amp;VLOOKUP(C815,descriptions!A:B,2,FALSE))</f>
        <v>0</v>
      </c>
      <c r="X815" s="20" t="s">
        <v>4</v>
      </c>
      <c r="Y815" s="20" t="s">
        <v>831</v>
      </c>
      <c r="Z815" s="20" t="s">
        <v>836</v>
      </c>
      <c r="AA815" s="20" t="s">
        <v>102</v>
      </c>
      <c r="AB815" s="20" t="s">
        <v>755</v>
      </c>
      <c r="AC815" s="19" t="str">
        <f>IF(AB815&lt;&gt;"",IF(NOT(ISNA(INDEX(os!A:A,MATCH(AB815,os!B:B,0)))),INDEX(os!A:A,MATCH(AB815,os!B:B,0)),"0"),"")</f>
        <v/>
      </c>
      <c r="AD815" s="20" t="s">
        <v>830</v>
      </c>
      <c r="AH815" s="93" t="str">
        <f>IF(NOT(ISNA(VLOOKUP(B:B,ResultsTargets!A:A,1,0))),"TRUE","")</f>
        <v/>
      </c>
      <c r="AI815" s="19" t="str">
        <f>IF(ISNA(VLOOKUP(C815,dim_techarea!A:B,2,FALSE)),"",VLOOKUP(C815,dim_techarea!A:B,2,FALSE))</f>
        <v>FN_ASSESS</v>
      </c>
      <c r="AJ815" s="19" t="str">
        <f>IF(ISNA(VLOOKUP(AI815,dim_techarea!B:C,2,FALSE)),"",VLOOKUP(AI815,dim_techarea!B:C,2,FALSE))</f>
        <v>kg92yJeBz7d</v>
      </c>
      <c r="AK815" s="19" t="str">
        <f>IF(ISNA(VLOOKUP(TRIM(G815),dim_targetsresults!A:B,2,FALSE)),"",VLOOKUP(TRIM(G815),dim_targetsresults!A:C,2,FALSE))</f>
        <v>MER Targets</v>
      </c>
      <c r="AL815" s="19" t="str">
        <f>IF(ISNA(VLOOKUP(AK815,dim_targetsresults!B:C,2,FALSE)),"",VLOOKUP(AK815,dim_targetsresults!B:C,2,FALSE))</f>
        <v>W8imnja2Owd</v>
      </c>
      <c r="AM815" s="19" t="str">
        <f>IF(ISNA(VLOOKUP(TRIM(D815),dim_numeratordenominator!A:B,2,FALSE)),"",VLOOKUP(TRIM(D815),dim_numeratordenominator!A:C,2,FALSE))</f>
        <v>Numerator</v>
      </c>
      <c r="AN815" s="19" t="str">
        <f>IF(ISNA(VLOOKUP(AM815,dim_numeratordenominator!B:C,2,FALSE)),"",VLOOKUP(AM815,dim_numeratordenominator!B:C,2,FALSE))</f>
        <v>Som9NRMQqV7</v>
      </c>
      <c r="AO815" s="19" t="str">
        <f>IF(ISNA(VLOOKUP(TRIM(E815),dim_supporttype!A:B,2,FALSE)),"",VLOOKUP(TRIM(E815),dim_supporttype!A:C,2,FALSE))</f>
        <v>DSD</v>
      </c>
      <c r="AP815" s="19" t="str">
        <f>IF(ISNA(VLOOKUP(AO815,dim_supporttype!B:C,2,FALSE)),"",VLOOKUP(AO815,dim_supporttype!B:C,2,FALSE))</f>
        <v>iM13vdNLWKb</v>
      </c>
      <c r="AQ815" s="19" t="str">
        <f>IF(ISNA(VLOOKUP(TRIM(F815),dim_disaggs!A:B,2,FALSE)),"No Disagg",VLOOKUP(TRIM(F815),dim_disaggs!A:B,2,FALSE))</f>
        <v>Age Aggregated</v>
      </c>
      <c r="AR815" s="19" t="str">
        <f>IF(ISNA(VLOOKUP(AQ815,dim_disaggs!B:C,2,FALSE)),"",VLOOKUP(AQ815,dim_disaggs!B:C,2,FALSE))</f>
        <v>zY8SynzWEP5</v>
      </c>
      <c r="AU815" s="72" t="s">
        <v>755</v>
      </c>
      <c r="AV815" s="73" t="s">
        <v>755</v>
      </c>
      <c r="AW815" s="66" t="s">
        <v>755</v>
      </c>
      <c r="AX815" s="66" t="s">
        <v>755</v>
      </c>
      <c r="BA815" s="105" t="str">
        <f t="shared" si="117"/>
        <v/>
      </c>
      <c r="BB815" s="20" t="str">
        <f t="shared" si="118"/>
        <v/>
      </c>
      <c r="BE815" s="75" t="s">
        <v>755</v>
      </c>
      <c r="BF815" s="73" t="s">
        <v>755</v>
      </c>
      <c r="BG815" s="55" t="s">
        <v>755</v>
      </c>
      <c r="BH815" s="76" t="s">
        <v>755</v>
      </c>
      <c r="BI815" s="20" t="s">
        <v>755</v>
      </c>
      <c r="BJ815" s="20" t="s">
        <v>755</v>
      </c>
      <c r="BK815" s="55" t="s">
        <v>755</v>
      </c>
      <c r="BL815" s="71" t="s">
        <v>755</v>
      </c>
      <c r="BM815" s="77" t="s">
        <v>755</v>
      </c>
      <c r="BN815" s="78" t="s">
        <v>755</v>
      </c>
      <c r="BO815" s="77" t="s">
        <v>755</v>
      </c>
      <c r="BP815" s="78" t="s">
        <v>755</v>
      </c>
    </row>
    <row r="816" spans="1:68" x14ac:dyDescent="0.2">
      <c r="A816" s="20" t="s">
        <v>95</v>
      </c>
      <c r="B816" s="20" t="s">
        <v>1052</v>
      </c>
      <c r="C816" s="20" t="s">
        <v>857</v>
      </c>
      <c r="D816" s="20" t="s">
        <v>1</v>
      </c>
      <c r="E816" s="20" t="s">
        <v>78</v>
      </c>
      <c r="F816" s="20" t="s">
        <v>2147</v>
      </c>
      <c r="G816" s="20" t="s">
        <v>2442</v>
      </c>
      <c r="H816" s="20" t="s">
        <v>18673</v>
      </c>
      <c r="I816" s="19">
        <f t="shared" si="112"/>
        <v>33</v>
      </c>
      <c r="J816" s="20" t="s">
        <v>755</v>
      </c>
      <c r="K816" s="20" t="s">
        <v>2217</v>
      </c>
      <c r="L816" s="95" t="str">
        <f>IF(M816&lt;&gt;"",IF(NOT(ISNA(INDEX(cc!B:B,MATCH(M816,cc!A:A,0)))),INDEX(cc!B:B,MATCH(M816,cc!A:A,0)),"0"),"")</f>
        <v>Age (&lt;18, 18+)</v>
      </c>
      <c r="M816" s="97" t="s">
        <v>4040</v>
      </c>
      <c r="N816" s="28" t="str">
        <f t="shared" si="119"/>
        <v xml:space="preserve"> TARGET</v>
      </c>
      <c r="O816" s="19" t="str">
        <f t="shared" si="113"/>
        <v>FN_ASSESS (N, TA, Age Aggregated) TARGET: PLHIV nutrionally assessed</v>
      </c>
      <c r="P816" s="19" t="str">
        <f t="shared" si="114"/>
        <v>FN_ASSESS (N, TA, Age Aggregated) TARGET: PLHIV nutrionally assessed</v>
      </c>
      <c r="Q816" s="19" t="str">
        <f t="shared" si="120"/>
        <v>FN_ASSESS (N, TA, Age Agg) TARGET</v>
      </c>
      <c r="R816" s="19" t="str">
        <f t="shared" si="115"/>
        <v>FN_ASSESS_N_TA_Age_Agg_TARGET</v>
      </c>
      <c r="S816" s="19" t="str">
        <f t="shared" si="116"/>
        <v>FN_ASSESS_N_TA_Age_Agg_TARGET</v>
      </c>
      <c r="T816" s="19" t="b">
        <f>NOT(ISNA(VLOOKUP(B816,dbcodes!A:B,2,FALSE)))</f>
        <v>1</v>
      </c>
      <c r="U816" s="19" t="str">
        <f>IF(ISNA(VLOOKUP(B816,dbcodes!A:B,2,FALSE)),des!R2883,VLOOKUP(B816,dbcodes!A:B,2,FALSE))</f>
        <v>FN_ASSESS_N_TA_Age_Aggregated_TARGET</v>
      </c>
      <c r="V816" s="20" t="s">
        <v>2324</v>
      </c>
      <c r="W816" s="107">
        <f>IF(ISNA(VLOOKUP(C816,descriptions!A:B,2,FALSE)),des!V119,IF(G816=" TARGET","Target ","")&amp;VLOOKUP(C816,descriptions!A:B,2,FALSE))</f>
        <v>0</v>
      </c>
      <c r="X816" s="20" t="s">
        <v>4</v>
      </c>
      <c r="Y816" s="20" t="s">
        <v>831</v>
      </c>
      <c r="Z816" s="20" t="s">
        <v>836</v>
      </c>
      <c r="AA816" s="20" t="s">
        <v>102</v>
      </c>
      <c r="AB816" s="20" t="s">
        <v>755</v>
      </c>
      <c r="AC816" s="19" t="str">
        <f>IF(AB816&lt;&gt;"",IF(NOT(ISNA(INDEX(os!A:A,MATCH(AB816,os!B:B,0)))),INDEX(os!A:A,MATCH(AB816,os!B:B,0)),"0"),"")</f>
        <v/>
      </c>
      <c r="AD816" s="20" t="s">
        <v>830</v>
      </c>
      <c r="AH816" s="93" t="str">
        <f>IF(NOT(ISNA(VLOOKUP(B:B,ResultsTargets!A:A,1,0))),"TRUE","")</f>
        <v/>
      </c>
      <c r="AI816" s="19" t="str">
        <f>IF(ISNA(VLOOKUP(C816,dim_techarea!A:B,2,FALSE)),"",VLOOKUP(C816,dim_techarea!A:B,2,FALSE))</f>
        <v>FN_ASSESS</v>
      </c>
      <c r="AJ816" s="19" t="str">
        <f>IF(ISNA(VLOOKUP(AI816,dim_techarea!B:C,2,FALSE)),"",VLOOKUP(AI816,dim_techarea!B:C,2,FALSE))</f>
        <v>kg92yJeBz7d</v>
      </c>
      <c r="AK816" s="19" t="str">
        <f>IF(ISNA(VLOOKUP(TRIM(G816),dim_targetsresults!A:B,2,FALSE)),"",VLOOKUP(TRIM(G816),dim_targetsresults!A:C,2,FALSE))</f>
        <v>MER Targets</v>
      </c>
      <c r="AL816" s="19" t="str">
        <f>IF(ISNA(VLOOKUP(AK816,dim_targetsresults!B:C,2,FALSE)),"",VLOOKUP(AK816,dim_targetsresults!B:C,2,FALSE))</f>
        <v>W8imnja2Owd</v>
      </c>
      <c r="AM816" s="19" t="str">
        <f>IF(ISNA(VLOOKUP(TRIM(D816),dim_numeratordenominator!A:B,2,FALSE)),"",VLOOKUP(TRIM(D816),dim_numeratordenominator!A:C,2,FALSE))</f>
        <v>Numerator</v>
      </c>
      <c r="AN816" s="19" t="str">
        <f>IF(ISNA(VLOOKUP(AM816,dim_numeratordenominator!B:C,2,FALSE)),"",VLOOKUP(AM816,dim_numeratordenominator!B:C,2,FALSE))</f>
        <v>Som9NRMQqV7</v>
      </c>
      <c r="AO816" s="19" t="str">
        <f>IF(ISNA(VLOOKUP(TRIM(E816),dim_supporttype!A:B,2,FALSE)),"",VLOOKUP(TRIM(E816),dim_supporttype!A:C,2,FALSE))</f>
        <v>TA</v>
      </c>
      <c r="AP816" s="19" t="str">
        <f>IF(ISNA(VLOOKUP(AO816,dim_supporttype!B:C,2,FALSE)),"",VLOOKUP(AO816,dim_supporttype!B:C,2,FALSE))</f>
        <v>cRAGKdWIDn4</v>
      </c>
      <c r="AQ816" s="19" t="str">
        <f>IF(ISNA(VLOOKUP(TRIM(F816),dim_disaggs!A:B,2,FALSE)),"No Disagg",VLOOKUP(TRIM(F816),dim_disaggs!A:B,2,FALSE))</f>
        <v>Age Aggregated</v>
      </c>
      <c r="AR816" s="19" t="str">
        <f>IF(ISNA(VLOOKUP(AQ816,dim_disaggs!B:C,2,FALSE)),"",VLOOKUP(AQ816,dim_disaggs!B:C,2,FALSE))</f>
        <v>zY8SynzWEP5</v>
      </c>
      <c r="AU816" s="72" t="s">
        <v>755</v>
      </c>
      <c r="AV816" s="73" t="s">
        <v>755</v>
      </c>
      <c r="AW816" s="66" t="s">
        <v>755</v>
      </c>
      <c r="AX816" s="66" t="s">
        <v>755</v>
      </c>
      <c r="BA816" s="105" t="str">
        <f t="shared" si="117"/>
        <v/>
      </c>
      <c r="BB816" s="20" t="str">
        <f t="shared" si="118"/>
        <v/>
      </c>
      <c r="BE816" s="75" t="s">
        <v>755</v>
      </c>
      <c r="BF816" s="73" t="s">
        <v>755</v>
      </c>
      <c r="BG816" s="55" t="s">
        <v>755</v>
      </c>
      <c r="BH816" s="76" t="s">
        <v>755</v>
      </c>
      <c r="BI816" s="20" t="s">
        <v>755</v>
      </c>
      <c r="BJ816" s="20" t="s">
        <v>755</v>
      </c>
      <c r="BK816" s="55" t="s">
        <v>755</v>
      </c>
      <c r="BL816" s="71" t="s">
        <v>755</v>
      </c>
      <c r="BM816" s="77" t="s">
        <v>755</v>
      </c>
      <c r="BN816" s="78" t="s">
        <v>755</v>
      </c>
      <c r="BO816" s="77" t="s">
        <v>755</v>
      </c>
      <c r="BP816" s="78" t="s">
        <v>755</v>
      </c>
    </row>
    <row r="817" spans="1:68" x14ac:dyDescent="0.2">
      <c r="A817" s="20" t="s">
        <v>95</v>
      </c>
      <c r="B817" s="20" t="s">
        <v>1049</v>
      </c>
      <c r="C817" s="20" t="s">
        <v>857</v>
      </c>
      <c r="D817" s="20" t="s">
        <v>1</v>
      </c>
      <c r="E817" s="20" t="s">
        <v>77</v>
      </c>
      <c r="F817" s="20" t="s">
        <v>2148</v>
      </c>
      <c r="G817" s="20" t="s">
        <v>2442</v>
      </c>
      <c r="H817" s="20" t="s">
        <v>2148</v>
      </c>
      <c r="I817" s="19">
        <f t="shared" si="112"/>
        <v>41</v>
      </c>
      <c r="J817" s="20" t="s">
        <v>755</v>
      </c>
      <c r="K817" s="20" t="s">
        <v>2217</v>
      </c>
      <c r="L817" s="95" t="str">
        <f>IF(M817&lt;&gt;"",IF(NOT(ISNA(INDEX(cc!B:B,MATCH(M817,cc!A:A,0)))),INDEX(cc!B:B,MATCH(M817,cc!A:A,0)),"0"),"")</f>
        <v>Pregnancy Status</v>
      </c>
      <c r="M817" s="97" t="s">
        <v>4100</v>
      </c>
      <c r="N817" s="28" t="str">
        <f t="shared" si="119"/>
        <v xml:space="preserve"> TARGET</v>
      </c>
      <c r="O817" s="19" t="str">
        <f t="shared" si="113"/>
        <v>FN_ASSESS (N, DSD, PregnantStatus) TARGET: PLHIV nutrionally assessed</v>
      </c>
      <c r="P817" s="19" t="str">
        <f t="shared" si="114"/>
        <v>FN_ASSESS (N, DSD, PregnantStatus) TARGET: PLHIV nutrionally assessed</v>
      </c>
      <c r="Q817" s="19" t="str">
        <f t="shared" si="120"/>
        <v>FN_ASSESS (N, DSD, PregnantStatus) TARGET</v>
      </c>
      <c r="R817" s="19" t="str">
        <f t="shared" si="115"/>
        <v>FN_ASSESS_N_DSD_PregnantStatus_TARGET</v>
      </c>
      <c r="S817" s="19" t="str">
        <f t="shared" si="116"/>
        <v>FN_ASSESS_N_DSD_PregnantStatus_TARGET</v>
      </c>
      <c r="T817" s="19" t="b">
        <f>NOT(ISNA(VLOOKUP(B817,dbcodes!A:B,2,FALSE)))</f>
        <v>1</v>
      </c>
      <c r="U817" s="19" t="str">
        <f>IF(ISNA(VLOOKUP(B817,dbcodes!A:B,2,FALSE)),des!R2884,VLOOKUP(B817,dbcodes!A:B,2,FALSE))</f>
        <v>FN_ASSESS_N_DSD_PregnantStatus_TARGET</v>
      </c>
      <c r="V817" s="20" t="s">
        <v>2324</v>
      </c>
      <c r="W817" s="107">
        <f>IF(ISNA(VLOOKUP(C817,descriptions!A:B,2,FALSE)),des!V120,IF(G817=" TARGET","Target ","")&amp;VLOOKUP(C817,descriptions!A:B,2,FALSE))</f>
        <v>0</v>
      </c>
      <c r="X817" s="20" t="s">
        <v>4</v>
      </c>
      <c r="Y817" s="20" t="s">
        <v>831</v>
      </c>
      <c r="Z817" s="20" t="s">
        <v>836</v>
      </c>
      <c r="AA817" s="20" t="s">
        <v>102</v>
      </c>
      <c r="AB817" s="20" t="s">
        <v>755</v>
      </c>
      <c r="AC817" s="19" t="str">
        <f>IF(AB817&lt;&gt;"",IF(NOT(ISNA(INDEX(os!A:A,MATCH(AB817,os!B:B,0)))),INDEX(os!A:A,MATCH(AB817,os!B:B,0)),"0"),"")</f>
        <v/>
      </c>
      <c r="AD817" s="20" t="s">
        <v>830</v>
      </c>
      <c r="AH817" s="93" t="str">
        <f>IF(NOT(ISNA(VLOOKUP(B:B,ResultsTargets!A:A,1,0))),"TRUE","")</f>
        <v/>
      </c>
      <c r="AI817" s="19" t="str">
        <f>IF(ISNA(VLOOKUP(C817,dim_techarea!A:B,2,FALSE)),"",VLOOKUP(C817,dim_techarea!A:B,2,FALSE))</f>
        <v>FN_ASSESS</v>
      </c>
      <c r="AJ817" s="19" t="str">
        <f>IF(ISNA(VLOOKUP(AI817,dim_techarea!B:C,2,FALSE)),"",VLOOKUP(AI817,dim_techarea!B:C,2,FALSE))</f>
        <v>kg92yJeBz7d</v>
      </c>
      <c r="AK817" s="19" t="str">
        <f>IF(ISNA(VLOOKUP(TRIM(G817),dim_targetsresults!A:B,2,FALSE)),"",VLOOKUP(TRIM(G817),dim_targetsresults!A:C,2,FALSE))</f>
        <v>MER Targets</v>
      </c>
      <c r="AL817" s="19" t="str">
        <f>IF(ISNA(VLOOKUP(AK817,dim_targetsresults!B:C,2,FALSE)),"",VLOOKUP(AK817,dim_targetsresults!B:C,2,FALSE))</f>
        <v>W8imnja2Owd</v>
      </c>
      <c r="AM817" s="19" t="str">
        <f>IF(ISNA(VLOOKUP(TRIM(D817),dim_numeratordenominator!A:B,2,FALSE)),"",VLOOKUP(TRIM(D817),dim_numeratordenominator!A:C,2,FALSE))</f>
        <v>Numerator</v>
      </c>
      <c r="AN817" s="19" t="str">
        <f>IF(ISNA(VLOOKUP(AM817,dim_numeratordenominator!B:C,2,FALSE)),"",VLOOKUP(AM817,dim_numeratordenominator!B:C,2,FALSE))</f>
        <v>Som9NRMQqV7</v>
      </c>
      <c r="AO817" s="19" t="str">
        <f>IF(ISNA(VLOOKUP(TRIM(E817),dim_supporttype!A:B,2,FALSE)),"",VLOOKUP(TRIM(E817),dim_supporttype!A:C,2,FALSE))</f>
        <v>DSD</v>
      </c>
      <c r="AP817" s="19" t="str">
        <f>IF(ISNA(VLOOKUP(AO817,dim_supporttype!B:C,2,FALSE)),"",VLOOKUP(AO817,dim_supporttype!B:C,2,FALSE))</f>
        <v>iM13vdNLWKb</v>
      </c>
      <c r="AQ817" s="19" t="str">
        <f>IF(ISNA(VLOOKUP(TRIM(F817),dim_disaggs!A:B,2,FALSE)),"No Disagg",VLOOKUP(TRIM(F817),dim_disaggs!A:B,2,FALSE))</f>
        <v>PregnantStatus</v>
      </c>
      <c r="AR817" s="19" t="str">
        <f>IF(ISNA(VLOOKUP(AQ817,dim_disaggs!B:C,2,FALSE)),"",VLOOKUP(AQ817,dim_disaggs!B:C,2,FALSE))</f>
        <v>gnLtF46QSmN</v>
      </c>
      <c r="AU817" s="72" t="s">
        <v>755</v>
      </c>
      <c r="AV817" s="73" t="s">
        <v>755</v>
      </c>
      <c r="AW817" s="66" t="s">
        <v>755</v>
      </c>
      <c r="AX817" s="66" t="s">
        <v>755</v>
      </c>
      <c r="BA817" s="105" t="str">
        <f t="shared" si="117"/>
        <v/>
      </c>
      <c r="BB817" s="20" t="str">
        <f t="shared" si="118"/>
        <v/>
      </c>
      <c r="BE817" s="75" t="s">
        <v>755</v>
      </c>
      <c r="BF817" s="73" t="s">
        <v>755</v>
      </c>
      <c r="BG817" s="55" t="s">
        <v>755</v>
      </c>
      <c r="BH817" s="76" t="s">
        <v>755</v>
      </c>
      <c r="BI817" s="20" t="s">
        <v>755</v>
      </c>
      <c r="BJ817" s="20" t="s">
        <v>755</v>
      </c>
      <c r="BK817" s="55" t="s">
        <v>755</v>
      </c>
      <c r="BL817" s="71" t="s">
        <v>755</v>
      </c>
      <c r="BM817" s="77" t="s">
        <v>755</v>
      </c>
      <c r="BN817" s="78" t="s">
        <v>755</v>
      </c>
      <c r="BO817" s="77" t="s">
        <v>755</v>
      </c>
      <c r="BP817" s="78" t="s">
        <v>755</v>
      </c>
    </row>
    <row r="818" spans="1:68" x14ac:dyDescent="0.2">
      <c r="A818" s="20" t="s">
        <v>95</v>
      </c>
      <c r="B818" s="20" t="s">
        <v>1059</v>
      </c>
      <c r="C818" s="20" t="s">
        <v>857</v>
      </c>
      <c r="D818" s="20" t="s">
        <v>1</v>
      </c>
      <c r="E818" s="20" t="s">
        <v>78</v>
      </c>
      <c r="F818" s="20" t="s">
        <v>2148</v>
      </c>
      <c r="G818" s="20" t="s">
        <v>2442</v>
      </c>
      <c r="H818" s="20" t="s">
        <v>2148</v>
      </c>
      <c r="I818" s="19">
        <f t="shared" si="112"/>
        <v>40</v>
      </c>
      <c r="J818" s="20" t="s">
        <v>755</v>
      </c>
      <c r="K818" s="20" t="s">
        <v>2217</v>
      </c>
      <c r="L818" s="95" t="str">
        <f>IF(M818&lt;&gt;"",IF(NOT(ISNA(INDEX(cc!B:B,MATCH(M818,cc!A:A,0)))),INDEX(cc!B:B,MATCH(M818,cc!A:A,0)),"0"),"")</f>
        <v>Pregnancy Status</v>
      </c>
      <c r="M818" s="97" t="s">
        <v>4100</v>
      </c>
      <c r="N818" s="28" t="str">
        <f t="shared" si="119"/>
        <v xml:space="preserve"> TARGET</v>
      </c>
      <c r="O818" s="19" t="str">
        <f t="shared" si="113"/>
        <v>FN_ASSESS (N, TA, PregnantStatus) TARGET: PLHIV nutrionally assessed</v>
      </c>
      <c r="P818" s="19" t="str">
        <f t="shared" si="114"/>
        <v>FN_ASSESS (N, TA, PregnantStatus) TARGET: PLHIV nutrionally assessed</v>
      </c>
      <c r="Q818" s="19" t="str">
        <f t="shared" si="120"/>
        <v>FN_ASSESS (N, TA, PregnantStatus) TARGET</v>
      </c>
      <c r="R818" s="19" t="str">
        <f t="shared" si="115"/>
        <v>FN_ASSESS_N_TA_PregnantStatus_TARGET</v>
      </c>
      <c r="S818" s="19" t="str">
        <f t="shared" si="116"/>
        <v>FN_ASSESS_N_TA_PregnantStatus_TARGET</v>
      </c>
      <c r="T818" s="19" t="b">
        <f>NOT(ISNA(VLOOKUP(B818,dbcodes!A:B,2,FALSE)))</f>
        <v>1</v>
      </c>
      <c r="U818" s="19" t="str">
        <f>IF(ISNA(VLOOKUP(B818,dbcodes!A:B,2,FALSE)),des!R2885,VLOOKUP(B818,dbcodes!A:B,2,FALSE))</f>
        <v>FN_ASSESS_N_TA_PregnantStatus_TARGET</v>
      </c>
      <c r="V818" s="20" t="s">
        <v>2324</v>
      </c>
      <c r="W818" s="107">
        <f>IF(ISNA(VLOOKUP(C818,descriptions!A:B,2,FALSE)),des!V121,IF(G818=" TARGET","Target ","")&amp;VLOOKUP(C818,descriptions!A:B,2,FALSE))</f>
        <v>0</v>
      </c>
      <c r="X818" s="20" t="s">
        <v>4</v>
      </c>
      <c r="Y818" s="20" t="s">
        <v>831</v>
      </c>
      <c r="Z818" s="20" t="s">
        <v>836</v>
      </c>
      <c r="AA818" s="20" t="s">
        <v>102</v>
      </c>
      <c r="AB818" s="20" t="s">
        <v>755</v>
      </c>
      <c r="AC818" s="19" t="str">
        <f>IF(AB818&lt;&gt;"",IF(NOT(ISNA(INDEX(os!A:A,MATCH(AB818,os!B:B,0)))),INDEX(os!A:A,MATCH(AB818,os!B:B,0)),"0"),"")</f>
        <v/>
      </c>
      <c r="AD818" s="20" t="s">
        <v>830</v>
      </c>
      <c r="AH818" s="93" t="str">
        <f>IF(NOT(ISNA(VLOOKUP(B:B,ResultsTargets!A:A,1,0))),"TRUE","")</f>
        <v/>
      </c>
      <c r="AI818" s="19" t="str">
        <f>IF(ISNA(VLOOKUP(C818,dim_techarea!A:B,2,FALSE)),"",VLOOKUP(C818,dim_techarea!A:B,2,FALSE))</f>
        <v>FN_ASSESS</v>
      </c>
      <c r="AJ818" s="19" t="str">
        <f>IF(ISNA(VLOOKUP(AI818,dim_techarea!B:C,2,FALSE)),"",VLOOKUP(AI818,dim_techarea!B:C,2,FALSE))</f>
        <v>kg92yJeBz7d</v>
      </c>
      <c r="AK818" s="19" t="str">
        <f>IF(ISNA(VLOOKUP(TRIM(G818),dim_targetsresults!A:B,2,FALSE)),"",VLOOKUP(TRIM(G818),dim_targetsresults!A:C,2,FALSE))</f>
        <v>MER Targets</v>
      </c>
      <c r="AL818" s="19" t="str">
        <f>IF(ISNA(VLOOKUP(AK818,dim_targetsresults!B:C,2,FALSE)),"",VLOOKUP(AK818,dim_targetsresults!B:C,2,FALSE))</f>
        <v>W8imnja2Owd</v>
      </c>
      <c r="AM818" s="19" t="str">
        <f>IF(ISNA(VLOOKUP(TRIM(D818),dim_numeratordenominator!A:B,2,FALSE)),"",VLOOKUP(TRIM(D818),dim_numeratordenominator!A:C,2,FALSE))</f>
        <v>Numerator</v>
      </c>
      <c r="AN818" s="19" t="str">
        <f>IF(ISNA(VLOOKUP(AM818,dim_numeratordenominator!B:C,2,FALSE)),"",VLOOKUP(AM818,dim_numeratordenominator!B:C,2,FALSE))</f>
        <v>Som9NRMQqV7</v>
      </c>
      <c r="AO818" s="19" t="str">
        <f>IF(ISNA(VLOOKUP(TRIM(E818),dim_supporttype!A:B,2,FALSE)),"",VLOOKUP(TRIM(E818),dim_supporttype!A:C,2,FALSE))</f>
        <v>TA</v>
      </c>
      <c r="AP818" s="19" t="str">
        <f>IF(ISNA(VLOOKUP(AO818,dim_supporttype!B:C,2,FALSE)),"",VLOOKUP(AO818,dim_supporttype!B:C,2,FALSE))</f>
        <v>cRAGKdWIDn4</v>
      </c>
      <c r="AQ818" s="19" t="str">
        <f>IF(ISNA(VLOOKUP(TRIM(F818),dim_disaggs!A:B,2,FALSE)),"No Disagg",VLOOKUP(TRIM(F818),dim_disaggs!A:B,2,FALSE))</f>
        <v>PregnantStatus</v>
      </c>
      <c r="AR818" s="19" t="str">
        <f>IF(ISNA(VLOOKUP(AQ818,dim_disaggs!B:C,2,FALSE)),"",VLOOKUP(AQ818,dim_disaggs!B:C,2,FALSE))</f>
        <v>gnLtF46QSmN</v>
      </c>
      <c r="AU818" s="72" t="s">
        <v>755</v>
      </c>
      <c r="AV818" s="73" t="s">
        <v>755</v>
      </c>
      <c r="AW818" s="66" t="s">
        <v>755</v>
      </c>
      <c r="AX818" s="66" t="s">
        <v>755</v>
      </c>
      <c r="BA818" s="105" t="str">
        <f t="shared" si="117"/>
        <v/>
      </c>
      <c r="BB818" s="20" t="str">
        <f t="shared" si="118"/>
        <v/>
      </c>
      <c r="BE818" s="75" t="s">
        <v>755</v>
      </c>
      <c r="BF818" s="73" t="s">
        <v>755</v>
      </c>
      <c r="BG818" s="55" t="s">
        <v>755</v>
      </c>
      <c r="BH818" s="76" t="s">
        <v>755</v>
      </c>
      <c r="BI818" s="20" t="s">
        <v>755</v>
      </c>
      <c r="BJ818" s="20" t="s">
        <v>755</v>
      </c>
      <c r="BK818" s="55" t="s">
        <v>755</v>
      </c>
      <c r="BL818" s="71" t="s">
        <v>755</v>
      </c>
      <c r="BM818" s="77" t="s">
        <v>755</v>
      </c>
      <c r="BN818" s="78" t="s">
        <v>755</v>
      </c>
      <c r="BO818" s="77" t="s">
        <v>755</v>
      </c>
      <c r="BP818" s="78" t="s">
        <v>755</v>
      </c>
    </row>
    <row r="819" spans="1:68" x14ac:dyDescent="0.2">
      <c r="A819" s="20" t="s">
        <v>95</v>
      </c>
      <c r="B819" s="20" t="s">
        <v>1050</v>
      </c>
      <c r="C819" s="20" t="s">
        <v>857</v>
      </c>
      <c r="D819" s="20" t="s">
        <v>1</v>
      </c>
      <c r="E819" s="20" t="s">
        <v>77</v>
      </c>
      <c r="G819" s="20" t="s">
        <v>2442</v>
      </c>
      <c r="I819" s="19">
        <f t="shared" si="112"/>
        <v>25</v>
      </c>
      <c r="J819" s="20" t="s">
        <v>755</v>
      </c>
      <c r="K819" s="20" t="s">
        <v>2217</v>
      </c>
      <c r="L819" s="95" t="str">
        <f>IF(M819&lt;&gt;"",IF(NOT(ISNA(INDEX(cc!B:B,MATCH(M819,cc!A:A,0)))),INDEX(cc!B:B,MATCH(M819,cc!A:A,0)),"0"),"")</f>
        <v>default</v>
      </c>
      <c r="M819" s="97" t="s">
        <v>13</v>
      </c>
      <c r="N819" s="28" t="str">
        <f t="shared" si="119"/>
        <v xml:space="preserve"> TARGET</v>
      </c>
      <c r="O819" s="19" t="str">
        <f t="shared" si="113"/>
        <v>FN_ASSESS (N, DSD) TARGET: PLHIV nutrionally assessed</v>
      </c>
      <c r="P819" s="19" t="str">
        <f t="shared" si="114"/>
        <v>FN_ASSESS (N, DSD) TARGET: PLHIV nutrionally assessed</v>
      </c>
      <c r="Q819" s="19" t="str">
        <f t="shared" si="120"/>
        <v>FN_ASSESS (N, DSD) TARGET</v>
      </c>
      <c r="R819" s="19" t="str">
        <f t="shared" si="115"/>
        <v>FN_ASSESS_N_DSD_TARGET</v>
      </c>
      <c r="S819" s="19" t="str">
        <f t="shared" si="116"/>
        <v>FN_ASSESS_N_DSD_TARGET</v>
      </c>
      <c r="T819" s="19" t="b">
        <f>NOT(ISNA(VLOOKUP(B819,dbcodes!A:B,2,FALSE)))</f>
        <v>1</v>
      </c>
      <c r="U819" s="19" t="str">
        <f>IF(ISNA(VLOOKUP(B819,dbcodes!A:B,2,FALSE)),des!R2886,VLOOKUP(B819,dbcodes!A:B,2,FALSE))</f>
        <v>FN_ASSESS_N_DSD_TARGET</v>
      </c>
      <c r="V819" s="20" t="s">
        <v>2324</v>
      </c>
      <c r="W819" s="107">
        <f>IF(ISNA(VLOOKUP(C819,descriptions!A:B,2,FALSE)),des!V122,IF(G819=" TARGET","Target ","")&amp;VLOOKUP(C819,descriptions!A:B,2,FALSE))</f>
        <v>0</v>
      </c>
      <c r="X819" s="20" t="s">
        <v>4</v>
      </c>
      <c r="Y819" s="20" t="s">
        <v>831</v>
      </c>
      <c r="Z819" s="20" t="s">
        <v>836</v>
      </c>
      <c r="AA819" s="20" t="s">
        <v>102</v>
      </c>
      <c r="AB819" s="20" t="s">
        <v>755</v>
      </c>
      <c r="AC819" s="19" t="str">
        <f>IF(AB819&lt;&gt;"",IF(NOT(ISNA(INDEX(os!A:A,MATCH(AB819,os!B:B,0)))),INDEX(os!A:A,MATCH(AB819,os!B:B,0)),"0"),"")</f>
        <v/>
      </c>
      <c r="AD819" s="20" t="s">
        <v>830</v>
      </c>
      <c r="AH819" s="93" t="str">
        <f>IF(NOT(ISNA(VLOOKUP(B:B,ResultsTargets!A:A,1,0))),"TRUE","")</f>
        <v/>
      </c>
      <c r="AI819" s="19" t="str">
        <f>IF(ISNA(VLOOKUP(C819,dim_techarea!A:B,2,FALSE)),"",VLOOKUP(C819,dim_techarea!A:B,2,FALSE))</f>
        <v>FN_ASSESS</v>
      </c>
      <c r="AJ819" s="19" t="str">
        <f>IF(ISNA(VLOOKUP(AI819,dim_techarea!B:C,2,FALSE)),"",VLOOKUP(AI819,dim_techarea!B:C,2,FALSE))</f>
        <v>kg92yJeBz7d</v>
      </c>
      <c r="AK819" s="19" t="str">
        <f>IF(ISNA(VLOOKUP(TRIM(G819),dim_targetsresults!A:B,2,FALSE)),"",VLOOKUP(TRIM(G819),dim_targetsresults!A:C,2,FALSE))</f>
        <v>MER Targets</v>
      </c>
      <c r="AL819" s="19" t="str">
        <f>IF(ISNA(VLOOKUP(AK819,dim_targetsresults!B:C,2,FALSE)),"",VLOOKUP(AK819,dim_targetsresults!B:C,2,FALSE))</f>
        <v>W8imnja2Owd</v>
      </c>
      <c r="AM819" s="19" t="str">
        <f>IF(ISNA(VLOOKUP(TRIM(D819),dim_numeratordenominator!A:B,2,FALSE)),"",VLOOKUP(TRIM(D819),dim_numeratordenominator!A:C,2,FALSE))</f>
        <v>Numerator</v>
      </c>
      <c r="AN819" s="19" t="str">
        <f>IF(ISNA(VLOOKUP(AM819,dim_numeratordenominator!B:C,2,FALSE)),"",VLOOKUP(AM819,dim_numeratordenominator!B:C,2,FALSE))</f>
        <v>Som9NRMQqV7</v>
      </c>
      <c r="AO819" s="19" t="str">
        <f>IF(ISNA(VLOOKUP(TRIM(E819),dim_supporttype!A:B,2,FALSE)),"",VLOOKUP(TRIM(E819),dim_supporttype!A:C,2,FALSE))</f>
        <v>DSD</v>
      </c>
      <c r="AP819" s="19" t="str">
        <f>IF(ISNA(VLOOKUP(AO819,dim_supporttype!B:C,2,FALSE)),"",VLOOKUP(AO819,dim_supporttype!B:C,2,FALSE))</f>
        <v>iM13vdNLWKb</v>
      </c>
      <c r="AQ819" s="19" t="str">
        <f>IF(ISNA(VLOOKUP(TRIM(F819),dim_disaggs!A:B,2,FALSE)),"No Disagg",VLOOKUP(TRIM(F819),dim_disaggs!A:B,2,FALSE))</f>
        <v>No Disagg</v>
      </c>
      <c r="AR819" s="19" t="str">
        <f>IF(ISNA(VLOOKUP(AQ819,dim_disaggs!B:C,2,FALSE)),"",VLOOKUP(AQ819,dim_disaggs!B:C,2,FALSE))</f>
        <v>werJlVT6sf3</v>
      </c>
      <c r="AU819" s="72" t="s">
        <v>755</v>
      </c>
      <c r="AV819" s="73" t="s">
        <v>755</v>
      </c>
      <c r="AW819" s="66" t="s">
        <v>755</v>
      </c>
      <c r="AX819" s="66" t="s">
        <v>755</v>
      </c>
      <c r="BA819" s="105" t="str">
        <f t="shared" si="117"/>
        <v>Top Level Numerator</v>
      </c>
      <c r="BB819" s="20" t="str">
        <f t="shared" si="118"/>
        <v>PE5QVF0w4xj</v>
      </c>
      <c r="BC819" s="20" t="s">
        <v>25706</v>
      </c>
      <c r="BD819" s="20" t="s">
        <v>25707</v>
      </c>
      <c r="BE819" s="75" t="s">
        <v>755</v>
      </c>
      <c r="BF819" s="73" t="s">
        <v>755</v>
      </c>
      <c r="BG819" s="55" t="s">
        <v>755</v>
      </c>
      <c r="BH819" s="76" t="s">
        <v>755</v>
      </c>
      <c r="BI819" s="20" t="s">
        <v>755</v>
      </c>
      <c r="BJ819" s="20" t="s">
        <v>755</v>
      </c>
      <c r="BK819" s="55" t="s">
        <v>755</v>
      </c>
      <c r="BL819" s="71" t="s">
        <v>755</v>
      </c>
      <c r="BM819" s="77" t="s">
        <v>755</v>
      </c>
      <c r="BN819" s="78" t="s">
        <v>755</v>
      </c>
      <c r="BO819" s="77" t="s">
        <v>755</v>
      </c>
      <c r="BP819" s="78" t="s">
        <v>755</v>
      </c>
    </row>
    <row r="820" spans="1:68" x14ac:dyDescent="0.2">
      <c r="A820" s="20" t="s">
        <v>95</v>
      </c>
      <c r="B820" s="20" t="s">
        <v>1060</v>
      </c>
      <c r="C820" s="20" t="s">
        <v>857</v>
      </c>
      <c r="D820" s="20" t="s">
        <v>1</v>
      </c>
      <c r="E820" s="20" t="s">
        <v>78</v>
      </c>
      <c r="G820" s="20" t="s">
        <v>2442</v>
      </c>
      <c r="I820" s="19">
        <f t="shared" si="112"/>
        <v>24</v>
      </c>
      <c r="J820" s="20" t="s">
        <v>755</v>
      </c>
      <c r="K820" s="20" t="s">
        <v>2217</v>
      </c>
      <c r="L820" s="95" t="str">
        <f>IF(M820&lt;&gt;"",IF(NOT(ISNA(INDEX(cc!B:B,MATCH(M820,cc!A:A,0)))),INDEX(cc!B:B,MATCH(M820,cc!A:A,0)),"0"),"")</f>
        <v>default</v>
      </c>
      <c r="M820" s="97" t="s">
        <v>13</v>
      </c>
      <c r="N820" s="28" t="str">
        <f t="shared" si="119"/>
        <v xml:space="preserve"> TARGET</v>
      </c>
      <c r="O820" s="19" t="str">
        <f t="shared" si="113"/>
        <v>FN_ASSESS (N, TA) TARGET: PLHIV nutrionally assessed</v>
      </c>
      <c r="P820" s="19" t="str">
        <f t="shared" si="114"/>
        <v>FN_ASSESS (N, TA) TARGET: PLHIV nutrionally assessed</v>
      </c>
      <c r="Q820" s="19" t="str">
        <f t="shared" si="120"/>
        <v>FN_ASSESS (N, TA) TARGET</v>
      </c>
      <c r="R820" s="19" t="str">
        <f t="shared" si="115"/>
        <v>FN_ASSESS_N_TA_TARGET</v>
      </c>
      <c r="S820" s="19" t="str">
        <f t="shared" si="116"/>
        <v>FN_ASSESS_N_TA_TARGET</v>
      </c>
      <c r="T820" s="19" t="b">
        <f>NOT(ISNA(VLOOKUP(B820,dbcodes!A:B,2,FALSE)))</f>
        <v>1</v>
      </c>
      <c r="U820" s="19" t="str">
        <f>IF(ISNA(VLOOKUP(B820,dbcodes!A:B,2,FALSE)),des!R2887,VLOOKUP(B820,dbcodes!A:B,2,FALSE))</f>
        <v>FN_ASSESS_N_TA_TARGET</v>
      </c>
      <c r="V820" s="20" t="s">
        <v>2324</v>
      </c>
      <c r="W820" s="107">
        <f>IF(ISNA(VLOOKUP(C820,descriptions!A:B,2,FALSE)),des!V123,IF(G820=" TARGET","Target ","")&amp;VLOOKUP(C820,descriptions!A:B,2,FALSE))</f>
        <v>0</v>
      </c>
      <c r="X820" s="20" t="s">
        <v>4</v>
      </c>
      <c r="Y820" s="20" t="s">
        <v>831</v>
      </c>
      <c r="Z820" s="20" t="s">
        <v>836</v>
      </c>
      <c r="AA820" s="20" t="s">
        <v>102</v>
      </c>
      <c r="AB820" s="20" t="s">
        <v>755</v>
      </c>
      <c r="AC820" s="19" t="str">
        <f>IF(AB820&lt;&gt;"",IF(NOT(ISNA(INDEX(os!A:A,MATCH(AB820,os!B:B,0)))),INDEX(os!A:A,MATCH(AB820,os!B:B,0)),"0"),"")</f>
        <v/>
      </c>
      <c r="AD820" s="20" t="s">
        <v>830</v>
      </c>
      <c r="AH820" s="93" t="str">
        <f>IF(NOT(ISNA(VLOOKUP(B:B,ResultsTargets!A:A,1,0))),"TRUE","")</f>
        <v/>
      </c>
      <c r="AI820" s="19" t="str">
        <f>IF(ISNA(VLOOKUP(C820,dim_techarea!A:B,2,FALSE)),"",VLOOKUP(C820,dim_techarea!A:B,2,FALSE))</f>
        <v>FN_ASSESS</v>
      </c>
      <c r="AJ820" s="19" t="str">
        <f>IF(ISNA(VLOOKUP(AI820,dim_techarea!B:C,2,FALSE)),"",VLOOKUP(AI820,dim_techarea!B:C,2,FALSE))</f>
        <v>kg92yJeBz7d</v>
      </c>
      <c r="AK820" s="19" t="str">
        <f>IF(ISNA(VLOOKUP(TRIM(G820),dim_targetsresults!A:B,2,FALSE)),"",VLOOKUP(TRIM(G820),dim_targetsresults!A:C,2,FALSE))</f>
        <v>MER Targets</v>
      </c>
      <c r="AL820" s="19" t="str">
        <f>IF(ISNA(VLOOKUP(AK820,dim_targetsresults!B:C,2,FALSE)),"",VLOOKUP(AK820,dim_targetsresults!B:C,2,FALSE))</f>
        <v>W8imnja2Owd</v>
      </c>
      <c r="AM820" s="19" t="str">
        <f>IF(ISNA(VLOOKUP(TRIM(D820),dim_numeratordenominator!A:B,2,FALSE)),"",VLOOKUP(TRIM(D820),dim_numeratordenominator!A:C,2,FALSE))</f>
        <v>Numerator</v>
      </c>
      <c r="AN820" s="19" t="str">
        <f>IF(ISNA(VLOOKUP(AM820,dim_numeratordenominator!B:C,2,FALSE)),"",VLOOKUP(AM820,dim_numeratordenominator!B:C,2,FALSE))</f>
        <v>Som9NRMQqV7</v>
      </c>
      <c r="AO820" s="19" t="str">
        <f>IF(ISNA(VLOOKUP(TRIM(E820),dim_supporttype!A:B,2,FALSE)),"",VLOOKUP(TRIM(E820),dim_supporttype!A:C,2,FALSE))</f>
        <v>TA</v>
      </c>
      <c r="AP820" s="19" t="str">
        <f>IF(ISNA(VLOOKUP(AO820,dim_supporttype!B:C,2,FALSE)),"",VLOOKUP(AO820,dim_supporttype!B:C,2,FALSE))</f>
        <v>cRAGKdWIDn4</v>
      </c>
      <c r="AQ820" s="19" t="str">
        <f>IF(ISNA(VLOOKUP(TRIM(F820),dim_disaggs!A:B,2,FALSE)),"No Disagg",VLOOKUP(TRIM(F820),dim_disaggs!A:B,2,FALSE))</f>
        <v>No Disagg</v>
      </c>
      <c r="AR820" s="19" t="str">
        <f>IF(ISNA(VLOOKUP(AQ820,dim_disaggs!B:C,2,FALSE)),"",VLOOKUP(AQ820,dim_disaggs!B:C,2,FALSE))</f>
        <v>werJlVT6sf3</v>
      </c>
      <c r="AU820" s="72" t="s">
        <v>755</v>
      </c>
      <c r="AV820" s="73" t="s">
        <v>755</v>
      </c>
      <c r="AW820" s="66" t="s">
        <v>755</v>
      </c>
      <c r="AX820" s="66" t="s">
        <v>755</v>
      </c>
      <c r="BA820" s="105" t="str">
        <f t="shared" si="117"/>
        <v>Top Level Numerator</v>
      </c>
      <c r="BB820" s="20" t="str">
        <f t="shared" si="118"/>
        <v>PE5QVF0w4xj</v>
      </c>
      <c r="BC820" s="20" t="s">
        <v>25706</v>
      </c>
      <c r="BD820" s="20" t="s">
        <v>25707</v>
      </c>
      <c r="BE820" s="75" t="s">
        <v>755</v>
      </c>
      <c r="BF820" s="73" t="s">
        <v>755</v>
      </c>
      <c r="BG820" s="55" t="s">
        <v>755</v>
      </c>
      <c r="BH820" s="76" t="s">
        <v>755</v>
      </c>
      <c r="BI820" s="20" t="s">
        <v>755</v>
      </c>
      <c r="BJ820" s="20" t="s">
        <v>755</v>
      </c>
      <c r="BK820" s="55" t="s">
        <v>755</v>
      </c>
      <c r="BL820" s="71" t="s">
        <v>755</v>
      </c>
      <c r="BM820" s="77" t="s">
        <v>755</v>
      </c>
      <c r="BN820" s="78" t="s">
        <v>755</v>
      </c>
      <c r="BO820" s="77" t="s">
        <v>755</v>
      </c>
      <c r="BP820" s="78" t="s">
        <v>755</v>
      </c>
    </row>
    <row r="821" spans="1:68" x14ac:dyDescent="0.2">
      <c r="A821" s="20" t="s">
        <v>95</v>
      </c>
      <c r="B821" s="20" t="s">
        <v>1046</v>
      </c>
      <c r="C821" s="20" t="s">
        <v>857</v>
      </c>
      <c r="D821" s="20" t="s">
        <v>1</v>
      </c>
      <c r="E821" s="20" t="s">
        <v>264</v>
      </c>
      <c r="G821" s="20" t="s">
        <v>2442</v>
      </c>
      <c r="I821" s="19">
        <f t="shared" si="112"/>
        <v>35</v>
      </c>
      <c r="J821" s="20" t="s">
        <v>755</v>
      </c>
      <c r="K821" s="20" t="s">
        <v>2217</v>
      </c>
      <c r="L821" s="95" t="str">
        <f>IF(M821&lt;&gt;"",IF(NOT(ISNA(INDEX(cc!B:B,MATCH(M821,cc!A:A,0)))),INDEX(cc!B:B,MATCH(M821,cc!A:A,0)),"0"),"")</f>
        <v>default</v>
      </c>
      <c r="M821" s="97" t="s">
        <v>13</v>
      </c>
      <c r="N821" s="28" t="str">
        <f t="shared" si="119"/>
        <v xml:space="preserve"> TARGET</v>
      </c>
      <c r="O821" s="19" t="str">
        <f t="shared" si="113"/>
        <v>FN_ASSESS (N, DSD_NARRATIVE) TARGET: PLHIV nutrionally assessed</v>
      </c>
      <c r="P821" s="19" t="str">
        <f t="shared" si="114"/>
        <v>FN_ASSESS (N, DSD_NARRATIVE) TARGET: PLHIV nutrionally assessed</v>
      </c>
      <c r="Q821" s="19" t="str">
        <f t="shared" si="120"/>
        <v>FN_ASSESS (N, DSD_NARRATIVE) TARGET</v>
      </c>
      <c r="R821" s="19" t="str">
        <f t="shared" si="115"/>
        <v>FN_ASSESS_N_DSD_NARRATIVE_TARGET</v>
      </c>
      <c r="S821" s="19" t="str">
        <f t="shared" si="116"/>
        <v>FN_ASSESS_N_DSD_NARRATIVE_TARGET</v>
      </c>
      <c r="T821" s="19" t="b">
        <f>NOT(ISNA(VLOOKUP(B821,dbcodes!A:B,2,FALSE)))</f>
        <v>1</v>
      </c>
      <c r="U821" s="19" t="str">
        <f>IF(ISNA(VLOOKUP(B821,dbcodes!A:B,2,FALSE)),des!R2888,VLOOKUP(B821,dbcodes!A:B,2,FALSE))</f>
        <v>FN_ASSESS_N_DSD_NARRATIVE_TARGET</v>
      </c>
      <c r="V821" s="20" t="s">
        <v>2324</v>
      </c>
      <c r="W821" s="107">
        <f>IF(ISNA(VLOOKUP(C821,descriptions!A:B,2,FALSE)),des!V124,IF(G821=" TARGET","Target ","")&amp;VLOOKUP(C821,descriptions!A:B,2,FALSE))</f>
        <v>0</v>
      </c>
      <c r="X821" s="20" t="s">
        <v>9</v>
      </c>
      <c r="Y821" s="20" t="s">
        <v>831</v>
      </c>
      <c r="Z821" s="20" t="s">
        <v>836</v>
      </c>
      <c r="AA821" s="20" t="s">
        <v>4121</v>
      </c>
      <c r="AB821" s="20" t="s">
        <v>755</v>
      </c>
      <c r="AC821" s="19" t="str">
        <f>IF(AB821&lt;&gt;"",IF(NOT(ISNA(INDEX(os!A:A,MATCH(AB821,os!B:B,0)))),INDEX(os!A:A,MATCH(AB821,os!B:B,0)),"0"),"")</f>
        <v/>
      </c>
      <c r="AD821" s="20" t="s">
        <v>830</v>
      </c>
      <c r="AH821" s="93" t="str">
        <f>IF(NOT(ISNA(VLOOKUP(B:B,ResultsTargets!A:A,1,0))),"TRUE","")</f>
        <v/>
      </c>
      <c r="AI821" s="19" t="str">
        <f>IF(ISNA(VLOOKUP(C821,dim_techarea!A:B,2,FALSE)),"",VLOOKUP(C821,dim_techarea!A:B,2,FALSE))</f>
        <v>FN_ASSESS</v>
      </c>
      <c r="AJ821" s="19" t="str">
        <f>IF(ISNA(VLOOKUP(AI821,dim_techarea!B:C,2,FALSE)),"",VLOOKUP(AI821,dim_techarea!B:C,2,FALSE))</f>
        <v>kg92yJeBz7d</v>
      </c>
      <c r="AK821" s="19" t="str">
        <f>IF(ISNA(VLOOKUP(TRIM(G821),dim_targetsresults!A:B,2,FALSE)),"",VLOOKUP(TRIM(G821),dim_targetsresults!A:C,2,FALSE))</f>
        <v>MER Targets</v>
      </c>
      <c r="AL821" s="19" t="str">
        <f>IF(ISNA(VLOOKUP(AK821,dim_targetsresults!B:C,2,FALSE)),"",VLOOKUP(AK821,dim_targetsresults!B:C,2,FALSE))</f>
        <v>W8imnja2Owd</v>
      </c>
      <c r="AM821" s="19" t="str">
        <f>IF(ISNA(VLOOKUP(TRIM(D821),dim_numeratordenominator!A:B,2,FALSE)),"",VLOOKUP(TRIM(D821),dim_numeratordenominator!A:C,2,FALSE))</f>
        <v>Numerator</v>
      </c>
      <c r="AN821" s="19" t="str">
        <f>IF(ISNA(VLOOKUP(AM821,dim_numeratordenominator!B:C,2,FALSE)),"",VLOOKUP(AM821,dim_numeratordenominator!B:C,2,FALSE))</f>
        <v>Som9NRMQqV7</v>
      </c>
      <c r="AO821" s="19" t="str">
        <f>IF(ISNA(VLOOKUP(TRIM(E821),dim_supporttype!A:B,2,FALSE)),"",VLOOKUP(TRIM(E821),dim_supporttype!A:C,2,FALSE))</f>
        <v>DSD Narratives</v>
      </c>
      <c r="AP821" s="19" t="str">
        <f>IF(ISNA(VLOOKUP(AO821,dim_supporttype!B:C,2,FALSE)),"",VLOOKUP(AO821,dim_supporttype!B:C,2,FALSE))</f>
        <v>ySGf8v2q9Rm</v>
      </c>
      <c r="AQ821" s="19" t="str">
        <f>IF(ISNA(VLOOKUP(TRIM(F821),dim_disaggs!A:B,2,FALSE)),"No Disagg",VLOOKUP(TRIM(F821),dim_disaggs!A:B,2,FALSE))</f>
        <v>No Disagg</v>
      </c>
      <c r="AR821" s="19" t="str">
        <f>IF(ISNA(VLOOKUP(AQ821,dim_disaggs!B:C,2,FALSE)),"",VLOOKUP(AQ821,dim_disaggs!B:C,2,FALSE))</f>
        <v>werJlVT6sf3</v>
      </c>
      <c r="AU821" s="72" t="s">
        <v>755</v>
      </c>
      <c r="AV821" s="73" t="s">
        <v>755</v>
      </c>
      <c r="AW821" s="66" t="s">
        <v>755</v>
      </c>
      <c r="AX821" s="66" t="s">
        <v>755</v>
      </c>
      <c r="BA821" s="105" t="str">
        <f t="shared" si="117"/>
        <v/>
      </c>
      <c r="BB821" s="20" t="str">
        <f t="shared" si="118"/>
        <v/>
      </c>
      <c r="BE821" s="75" t="s">
        <v>755</v>
      </c>
      <c r="BF821" s="73" t="s">
        <v>755</v>
      </c>
      <c r="BG821" s="55" t="s">
        <v>755</v>
      </c>
      <c r="BH821" s="76" t="s">
        <v>755</v>
      </c>
      <c r="BI821" s="20" t="s">
        <v>755</v>
      </c>
      <c r="BJ821" s="20" t="s">
        <v>755</v>
      </c>
      <c r="BK821" s="55" t="s">
        <v>755</v>
      </c>
      <c r="BL821" s="71" t="s">
        <v>755</v>
      </c>
      <c r="BM821" s="77" t="s">
        <v>755</v>
      </c>
      <c r="BN821" s="78" t="s">
        <v>755</v>
      </c>
      <c r="BO821" s="77" t="s">
        <v>755</v>
      </c>
      <c r="BP821" s="78" t="s">
        <v>755</v>
      </c>
    </row>
    <row r="822" spans="1:68" x14ac:dyDescent="0.2">
      <c r="A822" s="20" t="s">
        <v>95</v>
      </c>
      <c r="B822" s="20" t="s">
        <v>1056</v>
      </c>
      <c r="C822" s="20" t="s">
        <v>857</v>
      </c>
      <c r="D822" s="20" t="s">
        <v>1</v>
      </c>
      <c r="E822" s="20" t="s">
        <v>265</v>
      </c>
      <c r="G822" s="20" t="s">
        <v>2442</v>
      </c>
      <c r="I822" s="19">
        <f t="shared" si="112"/>
        <v>34</v>
      </c>
      <c r="J822" s="20" t="s">
        <v>755</v>
      </c>
      <c r="K822" s="20" t="s">
        <v>2217</v>
      </c>
      <c r="L822" s="95" t="str">
        <f>IF(M822&lt;&gt;"",IF(NOT(ISNA(INDEX(cc!B:B,MATCH(M822,cc!A:A,0)))),INDEX(cc!B:B,MATCH(M822,cc!A:A,0)),"0"),"")</f>
        <v>default</v>
      </c>
      <c r="M822" s="97" t="s">
        <v>13</v>
      </c>
      <c r="N822" s="28" t="str">
        <f t="shared" si="119"/>
        <v xml:space="preserve"> TARGET</v>
      </c>
      <c r="O822" s="19" t="str">
        <f t="shared" si="113"/>
        <v>FN_ASSESS (N, TA_NARRATIVE) TARGET: PLHIV nutrionally assessed</v>
      </c>
      <c r="P822" s="19" t="str">
        <f t="shared" si="114"/>
        <v>FN_ASSESS (N, TA_NARRATIVE) TARGET: PLHIV nutrionally assessed</v>
      </c>
      <c r="Q822" s="19" t="str">
        <f t="shared" si="120"/>
        <v>FN_ASSESS (N, TA_NARRATIVE) TARGET</v>
      </c>
      <c r="R822" s="19" t="str">
        <f t="shared" si="115"/>
        <v>FN_ASSESS_N_TA_NARRATIVE_TARGET</v>
      </c>
      <c r="S822" s="19" t="str">
        <f t="shared" si="116"/>
        <v>FN_ASSESS_N_TA_NARRATIVE_TARGET</v>
      </c>
      <c r="T822" s="19" t="b">
        <f>NOT(ISNA(VLOOKUP(B822,dbcodes!A:B,2,FALSE)))</f>
        <v>1</v>
      </c>
      <c r="U822" s="19" t="str">
        <f>IF(ISNA(VLOOKUP(B822,dbcodes!A:B,2,FALSE)),des!R2889,VLOOKUP(B822,dbcodes!A:B,2,FALSE))</f>
        <v>FN_ASSESS_N_TA_NARRATIVE_TARGET</v>
      </c>
      <c r="V822" s="20" t="s">
        <v>2324</v>
      </c>
      <c r="W822" s="107">
        <f>IF(ISNA(VLOOKUP(C822,descriptions!A:B,2,FALSE)),des!V125,IF(G822=" TARGET","Target ","")&amp;VLOOKUP(C822,descriptions!A:B,2,FALSE))</f>
        <v>0</v>
      </c>
      <c r="X822" s="20" t="s">
        <v>9</v>
      </c>
      <c r="Y822" s="20" t="s">
        <v>831</v>
      </c>
      <c r="Z822" s="20" t="s">
        <v>836</v>
      </c>
      <c r="AA822" s="20" t="s">
        <v>4121</v>
      </c>
      <c r="AB822" s="20" t="s">
        <v>755</v>
      </c>
      <c r="AC822" s="19" t="str">
        <f>IF(AB822&lt;&gt;"",IF(NOT(ISNA(INDEX(os!A:A,MATCH(AB822,os!B:B,0)))),INDEX(os!A:A,MATCH(AB822,os!B:B,0)),"0"),"")</f>
        <v/>
      </c>
      <c r="AD822" s="20" t="s">
        <v>830</v>
      </c>
      <c r="AH822" s="93" t="str">
        <f>IF(NOT(ISNA(VLOOKUP(B:B,ResultsTargets!A:A,1,0))),"TRUE","")</f>
        <v/>
      </c>
      <c r="AI822" s="19" t="str">
        <f>IF(ISNA(VLOOKUP(C822,dim_techarea!A:B,2,FALSE)),"",VLOOKUP(C822,dim_techarea!A:B,2,FALSE))</f>
        <v>FN_ASSESS</v>
      </c>
      <c r="AJ822" s="19" t="str">
        <f>IF(ISNA(VLOOKUP(AI822,dim_techarea!B:C,2,FALSE)),"",VLOOKUP(AI822,dim_techarea!B:C,2,FALSE))</f>
        <v>kg92yJeBz7d</v>
      </c>
      <c r="AK822" s="19" t="str">
        <f>IF(ISNA(VLOOKUP(TRIM(G822),dim_targetsresults!A:B,2,FALSE)),"",VLOOKUP(TRIM(G822),dim_targetsresults!A:C,2,FALSE))</f>
        <v>MER Targets</v>
      </c>
      <c r="AL822" s="19" t="str">
        <f>IF(ISNA(VLOOKUP(AK822,dim_targetsresults!B:C,2,FALSE)),"",VLOOKUP(AK822,dim_targetsresults!B:C,2,FALSE))</f>
        <v>W8imnja2Owd</v>
      </c>
      <c r="AM822" s="19" t="str">
        <f>IF(ISNA(VLOOKUP(TRIM(D822),dim_numeratordenominator!A:B,2,FALSE)),"",VLOOKUP(TRIM(D822),dim_numeratordenominator!A:C,2,FALSE))</f>
        <v>Numerator</v>
      </c>
      <c r="AN822" s="19" t="str">
        <f>IF(ISNA(VLOOKUP(AM822,dim_numeratordenominator!B:C,2,FALSE)),"",VLOOKUP(AM822,dim_numeratordenominator!B:C,2,FALSE))</f>
        <v>Som9NRMQqV7</v>
      </c>
      <c r="AO822" s="19" t="str">
        <f>IF(ISNA(VLOOKUP(TRIM(E822),dim_supporttype!A:B,2,FALSE)),"",VLOOKUP(TRIM(E822),dim_supporttype!A:C,2,FALSE))</f>
        <v>TA Narratives</v>
      </c>
      <c r="AP822" s="19" t="str">
        <f>IF(ISNA(VLOOKUP(AO822,dim_supporttype!B:C,2,FALSE)),"",VLOOKUP(AO822,dim_supporttype!B:C,2,FALSE))</f>
        <v>aBZapfNWlIU</v>
      </c>
      <c r="AQ822" s="19" t="str">
        <f>IF(ISNA(VLOOKUP(TRIM(F822),dim_disaggs!A:B,2,FALSE)),"No Disagg",VLOOKUP(TRIM(F822),dim_disaggs!A:B,2,FALSE))</f>
        <v>No Disagg</v>
      </c>
      <c r="AR822" s="19" t="str">
        <f>IF(ISNA(VLOOKUP(AQ822,dim_disaggs!B:C,2,FALSE)),"",VLOOKUP(AQ822,dim_disaggs!B:C,2,FALSE))</f>
        <v>werJlVT6sf3</v>
      </c>
      <c r="AU822" s="72" t="s">
        <v>755</v>
      </c>
      <c r="AV822" s="73" t="s">
        <v>755</v>
      </c>
      <c r="AW822" s="66" t="s">
        <v>755</v>
      </c>
      <c r="AX822" s="66" t="s">
        <v>755</v>
      </c>
      <c r="BA822" s="105" t="str">
        <f t="shared" si="117"/>
        <v/>
      </c>
      <c r="BB822" s="20" t="str">
        <f t="shared" si="118"/>
        <v/>
      </c>
      <c r="BE822" s="75" t="s">
        <v>755</v>
      </c>
      <c r="BF822" s="73" t="s">
        <v>755</v>
      </c>
      <c r="BG822" s="55" t="s">
        <v>755</v>
      </c>
      <c r="BH822" s="76" t="s">
        <v>755</v>
      </c>
      <c r="BI822" s="20" t="s">
        <v>755</v>
      </c>
      <c r="BJ822" s="20" t="s">
        <v>755</v>
      </c>
      <c r="BK822" s="55" t="s">
        <v>755</v>
      </c>
      <c r="BL822" s="71" t="s">
        <v>755</v>
      </c>
      <c r="BM822" s="77" t="s">
        <v>755</v>
      </c>
      <c r="BN822" s="78" t="s">
        <v>755</v>
      </c>
      <c r="BO822" s="77" t="s">
        <v>755</v>
      </c>
      <c r="BP822" s="78" t="s">
        <v>755</v>
      </c>
    </row>
    <row r="823" spans="1:68" x14ac:dyDescent="0.2">
      <c r="A823" s="20" t="s">
        <v>95</v>
      </c>
      <c r="B823" s="20" t="s">
        <v>1062</v>
      </c>
      <c r="C823" s="20" t="s">
        <v>859</v>
      </c>
      <c r="D823" s="20" t="s">
        <v>164</v>
      </c>
      <c r="E823" s="20" t="s">
        <v>77</v>
      </c>
      <c r="G823" s="20" t="s">
        <v>20086</v>
      </c>
      <c r="I823" s="19">
        <f t="shared" si="112"/>
        <v>16</v>
      </c>
      <c r="J823" s="20" t="s">
        <v>755</v>
      </c>
      <c r="K823" s="20" t="s">
        <v>2218</v>
      </c>
      <c r="L823" s="95" t="str">
        <f>IF(M823&lt;&gt;"",IF(NOT(ISNA(INDEX(cc!B:B,MATCH(M823,cc!A:A,0)))),INDEX(cc!B:B,MATCH(M823,cc!A:A,0)),"0"),"")</f>
        <v>default</v>
      </c>
      <c r="M823" s="97" t="s">
        <v>13</v>
      </c>
      <c r="N823" s="28" t="str">
        <f t="shared" si="119"/>
        <v/>
      </c>
      <c r="O823" s="19" t="str">
        <f t="shared" si="113"/>
        <v>FN_THER (D, DSD): Undernourished PLHIV assessed</v>
      </c>
      <c r="P823" s="19" t="str">
        <f t="shared" si="114"/>
        <v>FN_THER (D, DSD): Undernourished PLHIV assessed</v>
      </c>
      <c r="Q823" s="19" t="str">
        <f t="shared" si="120"/>
        <v>FN_THER (D, DSD)</v>
      </c>
      <c r="R823" s="19" t="str">
        <f t="shared" si="115"/>
        <v>FN_THER_D_DSD</v>
      </c>
      <c r="S823" s="19" t="str">
        <f t="shared" si="116"/>
        <v>FN_THER_D_DSD_</v>
      </c>
      <c r="T823" s="19" t="b">
        <f>NOT(ISNA(VLOOKUP(B823,dbcodes!A:B,2,FALSE)))</f>
        <v>1</v>
      </c>
      <c r="U823" s="19" t="str">
        <f>IF(ISNA(VLOOKUP(B823,dbcodes!A:B,2,FALSE)),des!R2890,VLOOKUP(B823,dbcodes!A:B,2,FALSE))</f>
        <v>FN_THER_D_DSD</v>
      </c>
      <c r="V823" s="20" t="s">
        <v>2326</v>
      </c>
      <c r="W823" s="107">
        <f>IF(ISNA(VLOOKUP(C823,descriptions!A:B,2,FALSE)),des!V126,IF(G823=" TARGET","Target ","")&amp;VLOOKUP(C823,descriptions!A:B,2,FALSE))</f>
        <v>0</v>
      </c>
      <c r="X823" s="20" t="s">
        <v>4</v>
      </c>
      <c r="Y823" s="20" t="s">
        <v>831</v>
      </c>
      <c r="Z823" s="20" t="s">
        <v>836</v>
      </c>
      <c r="AA823" s="20" t="s">
        <v>102</v>
      </c>
      <c r="AB823" s="20" t="s">
        <v>755</v>
      </c>
      <c r="AC823" s="19" t="str">
        <f>IF(AB823&lt;&gt;"",IF(NOT(ISNA(INDEX(os!A:A,MATCH(AB823,os!B:B,0)))),INDEX(os!A:A,MATCH(AB823,os!B:B,0)),"0"),"")</f>
        <v/>
      </c>
      <c r="AD823" s="20" t="s">
        <v>830</v>
      </c>
      <c r="AH823" s="93" t="str">
        <f>IF(NOT(ISNA(VLOOKUP(B:B,ResultsTargets!A:A,1,0))),"TRUE","")</f>
        <v/>
      </c>
      <c r="AI823" s="19" t="str">
        <f>IF(ISNA(VLOOKUP(C823,dim_techarea!A:B,2,FALSE)),"",VLOOKUP(C823,dim_techarea!A:B,2,FALSE))</f>
        <v>FN_THER</v>
      </c>
      <c r="AJ823" s="19" t="str">
        <f>IF(ISNA(VLOOKUP(AI823,dim_techarea!B:C,2,FALSE)),"",VLOOKUP(AI823,dim_techarea!B:C,2,FALSE))</f>
        <v>ofK1LzUu4ox</v>
      </c>
      <c r="AK823" s="19" t="str">
        <f>IF(ISNA(VLOOKUP(TRIM(G823),dim_targetsresults!A:B,2,FALSE)),"",VLOOKUP(TRIM(G823),dim_targetsresults!A:C,2,FALSE))</f>
        <v>MER Results</v>
      </c>
      <c r="AL823" s="19" t="str">
        <f>IF(ISNA(VLOOKUP(AK823,dim_targetsresults!B:C,2,FALSE)),"",VLOOKUP(AK823,dim_targetsresults!B:C,2,FALSE))</f>
        <v>Jh0jDM5yQ2E</v>
      </c>
      <c r="AM823" s="19" t="str">
        <f>IF(ISNA(VLOOKUP(TRIM(D823),dim_numeratordenominator!A:B,2,FALSE)),"",VLOOKUP(TRIM(D823),dim_numeratordenominator!A:C,2,FALSE))</f>
        <v>Denominator</v>
      </c>
      <c r="AN823" s="19" t="str">
        <f>IF(ISNA(VLOOKUP(AM823,dim_numeratordenominator!B:C,2,FALSE)),"",VLOOKUP(AM823,dim_numeratordenominator!B:C,2,FALSE))</f>
        <v>QpNj0nSuEhD</v>
      </c>
      <c r="AO823" s="19" t="str">
        <f>IF(ISNA(VLOOKUP(TRIM(E823),dim_supporttype!A:B,2,FALSE)),"",VLOOKUP(TRIM(E823),dim_supporttype!A:C,2,FALSE))</f>
        <v>DSD</v>
      </c>
      <c r="AP823" s="19" t="str">
        <f>IF(ISNA(VLOOKUP(AO823,dim_supporttype!B:C,2,FALSE)),"",VLOOKUP(AO823,dim_supporttype!B:C,2,FALSE))</f>
        <v>iM13vdNLWKb</v>
      </c>
      <c r="AQ823" s="19" t="str">
        <f>IF(ISNA(VLOOKUP(TRIM(F823),dim_disaggs!A:B,2,FALSE)),"No Disagg",VLOOKUP(TRIM(F823),dim_disaggs!A:B,2,FALSE))</f>
        <v>No Disagg</v>
      </c>
      <c r="AR823" s="19" t="str">
        <f>IF(ISNA(VLOOKUP(AQ823,dim_disaggs!B:C,2,FALSE)),"",VLOOKUP(AQ823,dim_disaggs!B:C,2,FALSE))</f>
        <v>werJlVT6sf3</v>
      </c>
      <c r="AU823" s="72" t="s">
        <v>755</v>
      </c>
      <c r="AV823" s="73" t="s">
        <v>755</v>
      </c>
      <c r="AW823" s="66" t="s">
        <v>755</v>
      </c>
      <c r="AX823" s="66" t="s">
        <v>755</v>
      </c>
      <c r="BA823" s="105" t="str">
        <f t="shared" si="117"/>
        <v>Top Level Denominator</v>
      </c>
      <c r="BB823" s="20" t="str">
        <f t="shared" si="118"/>
        <v>Azqe383ljKu</v>
      </c>
      <c r="BC823" s="20" t="s">
        <v>25708</v>
      </c>
      <c r="BD823" s="20" t="s">
        <v>25709</v>
      </c>
      <c r="BE823" s="75" t="s">
        <v>21242</v>
      </c>
      <c r="BF823" s="73" t="s">
        <v>21243</v>
      </c>
      <c r="BG823" s="55" t="s">
        <v>755</v>
      </c>
      <c r="BH823" s="76" t="s">
        <v>755</v>
      </c>
      <c r="BI823" s="20" t="s">
        <v>755</v>
      </c>
      <c r="BJ823" s="20" t="s">
        <v>755</v>
      </c>
      <c r="BK823" s="55" t="s">
        <v>755</v>
      </c>
      <c r="BL823" s="71" t="s">
        <v>755</v>
      </c>
      <c r="BM823" s="77" t="s">
        <v>755</v>
      </c>
      <c r="BN823" s="78" t="s">
        <v>755</v>
      </c>
      <c r="BO823" s="77" t="s">
        <v>755</v>
      </c>
      <c r="BP823" s="78" t="s">
        <v>755</v>
      </c>
    </row>
    <row r="824" spans="1:68" x14ac:dyDescent="0.2">
      <c r="A824" s="20" t="s">
        <v>95</v>
      </c>
      <c r="B824" s="20" t="s">
        <v>1064</v>
      </c>
      <c r="C824" s="20" t="s">
        <v>859</v>
      </c>
      <c r="D824" s="20" t="s">
        <v>164</v>
      </c>
      <c r="E824" s="20" t="s">
        <v>78</v>
      </c>
      <c r="G824" s="20" t="s">
        <v>20086</v>
      </c>
      <c r="I824" s="19">
        <f t="shared" si="112"/>
        <v>15</v>
      </c>
      <c r="J824" s="20" t="s">
        <v>755</v>
      </c>
      <c r="K824" s="20" t="s">
        <v>2218</v>
      </c>
      <c r="L824" s="95" t="str">
        <f>IF(M824&lt;&gt;"",IF(NOT(ISNA(INDEX(cc!B:B,MATCH(M824,cc!A:A,0)))),INDEX(cc!B:B,MATCH(M824,cc!A:A,0)),"0"),"")</f>
        <v>default</v>
      </c>
      <c r="M824" s="97" t="s">
        <v>13</v>
      </c>
      <c r="N824" s="28" t="str">
        <f t="shared" si="119"/>
        <v/>
      </c>
      <c r="O824" s="19" t="str">
        <f t="shared" si="113"/>
        <v>FN_THER (D, TA): Undernourished PLHIV assessed</v>
      </c>
      <c r="P824" s="19" t="str">
        <f t="shared" si="114"/>
        <v>FN_THER (D, TA): Undernourished PLHIV assessed</v>
      </c>
      <c r="Q824" s="19" t="str">
        <f t="shared" si="120"/>
        <v>FN_THER (D, TA)</v>
      </c>
      <c r="R824" s="19" t="str">
        <f t="shared" si="115"/>
        <v>FN_THER_D_TA</v>
      </c>
      <c r="S824" s="19" t="str">
        <f t="shared" si="116"/>
        <v>FN_THER_D_TA_</v>
      </c>
      <c r="T824" s="19" t="b">
        <f>NOT(ISNA(VLOOKUP(B824,dbcodes!A:B,2,FALSE)))</f>
        <v>1</v>
      </c>
      <c r="U824" s="19" t="str">
        <f>IF(ISNA(VLOOKUP(B824,dbcodes!A:B,2,FALSE)),des!R2891,VLOOKUP(B824,dbcodes!A:B,2,FALSE))</f>
        <v>FN_THER_D_TA</v>
      </c>
      <c r="V824" s="20" t="s">
        <v>2326</v>
      </c>
      <c r="W824" s="107">
        <f>IF(ISNA(VLOOKUP(C824,descriptions!A:B,2,FALSE)),des!V127,IF(G824=" TARGET","Target ","")&amp;VLOOKUP(C824,descriptions!A:B,2,FALSE))</f>
        <v>0</v>
      </c>
      <c r="X824" s="20" t="s">
        <v>4</v>
      </c>
      <c r="Y824" s="20" t="s">
        <v>831</v>
      </c>
      <c r="Z824" s="20" t="s">
        <v>836</v>
      </c>
      <c r="AA824" s="20" t="s">
        <v>102</v>
      </c>
      <c r="AB824" s="20" t="s">
        <v>755</v>
      </c>
      <c r="AC824" s="19" t="str">
        <f>IF(AB824&lt;&gt;"",IF(NOT(ISNA(INDEX(os!A:A,MATCH(AB824,os!B:B,0)))),INDEX(os!A:A,MATCH(AB824,os!B:B,0)),"0"),"")</f>
        <v/>
      </c>
      <c r="AD824" s="20" t="s">
        <v>830</v>
      </c>
      <c r="AH824" s="93" t="str">
        <f>IF(NOT(ISNA(VLOOKUP(B:B,ResultsTargets!A:A,1,0))),"TRUE","")</f>
        <v/>
      </c>
      <c r="AI824" s="19" t="str">
        <f>IF(ISNA(VLOOKUP(C824,dim_techarea!A:B,2,FALSE)),"",VLOOKUP(C824,dim_techarea!A:B,2,FALSE))</f>
        <v>FN_THER</v>
      </c>
      <c r="AJ824" s="19" t="str">
        <f>IF(ISNA(VLOOKUP(AI824,dim_techarea!B:C,2,FALSE)),"",VLOOKUP(AI824,dim_techarea!B:C,2,FALSE))</f>
        <v>ofK1LzUu4ox</v>
      </c>
      <c r="AK824" s="19" t="str">
        <f>IF(ISNA(VLOOKUP(TRIM(G824),dim_targetsresults!A:B,2,FALSE)),"",VLOOKUP(TRIM(G824),dim_targetsresults!A:C,2,FALSE))</f>
        <v>MER Results</v>
      </c>
      <c r="AL824" s="19" t="str">
        <f>IF(ISNA(VLOOKUP(AK824,dim_targetsresults!B:C,2,FALSE)),"",VLOOKUP(AK824,dim_targetsresults!B:C,2,FALSE))</f>
        <v>Jh0jDM5yQ2E</v>
      </c>
      <c r="AM824" s="19" t="str">
        <f>IF(ISNA(VLOOKUP(TRIM(D824),dim_numeratordenominator!A:B,2,FALSE)),"",VLOOKUP(TRIM(D824),dim_numeratordenominator!A:C,2,FALSE))</f>
        <v>Denominator</v>
      </c>
      <c r="AN824" s="19" t="str">
        <f>IF(ISNA(VLOOKUP(AM824,dim_numeratordenominator!B:C,2,FALSE)),"",VLOOKUP(AM824,dim_numeratordenominator!B:C,2,FALSE))</f>
        <v>QpNj0nSuEhD</v>
      </c>
      <c r="AO824" s="19" t="str">
        <f>IF(ISNA(VLOOKUP(TRIM(E824),dim_supporttype!A:B,2,FALSE)),"",VLOOKUP(TRIM(E824),dim_supporttype!A:C,2,FALSE))</f>
        <v>TA</v>
      </c>
      <c r="AP824" s="19" t="str">
        <f>IF(ISNA(VLOOKUP(AO824,dim_supporttype!B:C,2,FALSE)),"",VLOOKUP(AO824,dim_supporttype!B:C,2,FALSE))</f>
        <v>cRAGKdWIDn4</v>
      </c>
      <c r="AQ824" s="19" t="str">
        <f>IF(ISNA(VLOOKUP(TRIM(F824),dim_disaggs!A:B,2,FALSE)),"No Disagg",VLOOKUP(TRIM(F824),dim_disaggs!A:B,2,FALSE))</f>
        <v>No Disagg</v>
      </c>
      <c r="AR824" s="19" t="str">
        <f>IF(ISNA(VLOOKUP(AQ824,dim_disaggs!B:C,2,FALSE)),"",VLOOKUP(AQ824,dim_disaggs!B:C,2,FALSE))</f>
        <v>werJlVT6sf3</v>
      </c>
      <c r="AU824" s="72" t="s">
        <v>755</v>
      </c>
      <c r="AV824" s="73" t="s">
        <v>755</v>
      </c>
      <c r="AW824" s="66" t="s">
        <v>755</v>
      </c>
      <c r="AX824" s="66" t="s">
        <v>755</v>
      </c>
      <c r="BA824" s="105" t="str">
        <f t="shared" si="117"/>
        <v>Top Level Denominator</v>
      </c>
      <c r="BB824" s="20" t="str">
        <f t="shared" si="118"/>
        <v>Azqe383ljKu</v>
      </c>
      <c r="BC824" s="20" t="s">
        <v>25708</v>
      </c>
      <c r="BD824" s="20" t="s">
        <v>25709</v>
      </c>
      <c r="BE824" s="75" t="s">
        <v>21242</v>
      </c>
      <c r="BF824" s="73" t="s">
        <v>21243</v>
      </c>
      <c r="BG824" s="55" t="s">
        <v>755</v>
      </c>
      <c r="BH824" s="76" t="s">
        <v>755</v>
      </c>
      <c r="BI824" s="20" t="s">
        <v>755</v>
      </c>
      <c r="BJ824" s="20" t="s">
        <v>755</v>
      </c>
      <c r="BK824" s="55" t="s">
        <v>755</v>
      </c>
      <c r="BL824" s="71" t="s">
        <v>755</v>
      </c>
      <c r="BM824" s="77" t="s">
        <v>755</v>
      </c>
      <c r="BN824" s="78" t="s">
        <v>755</v>
      </c>
      <c r="BO824" s="77" t="s">
        <v>755</v>
      </c>
      <c r="BP824" s="78" t="s">
        <v>755</v>
      </c>
    </row>
    <row r="825" spans="1:68" x14ac:dyDescent="0.2">
      <c r="A825" s="20" t="s">
        <v>95</v>
      </c>
      <c r="B825" s="20" t="s">
        <v>1068</v>
      </c>
      <c r="C825" s="20" t="s">
        <v>859</v>
      </c>
      <c r="D825" s="20" t="s">
        <v>1</v>
      </c>
      <c r="E825" s="20" t="s">
        <v>77</v>
      </c>
      <c r="F825" s="20" t="s">
        <v>204</v>
      </c>
      <c r="G825" s="20" t="s">
        <v>20086</v>
      </c>
      <c r="H825" s="20" t="s">
        <v>204</v>
      </c>
      <c r="I825" s="19">
        <f t="shared" si="112"/>
        <v>21</v>
      </c>
      <c r="J825" s="20" t="s">
        <v>755</v>
      </c>
      <c r="K825" s="20" t="s">
        <v>2219</v>
      </c>
      <c r="L825" s="95" t="str">
        <f>IF(M825&lt;&gt;"",IF(NOT(ISNA(INDEX(cc!B:B,MATCH(M825,cc!A:A,0)))),INDEX(cc!B:B,MATCH(M825,cc!A:A,0)),"0"),"")</f>
        <v>Age (0-18+, 6)</v>
      </c>
      <c r="M825" s="97" t="s">
        <v>3986</v>
      </c>
      <c r="N825" s="28" t="str">
        <f t="shared" si="119"/>
        <v/>
      </c>
      <c r="O825" s="19" t="str">
        <f t="shared" si="113"/>
        <v>FN_THER (N, DSD, Age): Undernourished PLHIV fed</v>
      </c>
      <c r="P825" s="19" t="str">
        <f t="shared" si="114"/>
        <v>FN_THER (N, DSD, Age): Undernourished PLHIV fed</v>
      </c>
      <c r="Q825" s="19" t="str">
        <f t="shared" si="120"/>
        <v>FN_THER (N, DSD, Age)</v>
      </c>
      <c r="R825" s="19" t="str">
        <f t="shared" si="115"/>
        <v>FN_THER_N_DSD_Age</v>
      </c>
      <c r="S825" s="19" t="str">
        <f t="shared" si="116"/>
        <v>FN_THER_N_DSD_Age_</v>
      </c>
      <c r="T825" s="19" t="b">
        <f>NOT(ISNA(VLOOKUP(B825,dbcodes!A:B,2,FALSE)))</f>
        <v>1</v>
      </c>
      <c r="U825" s="19" t="str">
        <f>IF(ISNA(VLOOKUP(B825,dbcodes!A:B,2,FALSE)),des!R2892,VLOOKUP(B825,dbcodes!A:B,2,FALSE))</f>
        <v>FN_THER_N_DSD_Age</v>
      </c>
      <c r="V825" s="20" t="s">
        <v>2328</v>
      </c>
      <c r="W825" s="107">
        <f>IF(ISNA(VLOOKUP(C825,descriptions!A:B,2,FALSE)),des!V128,IF(G825=" TARGET","Target ","")&amp;VLOOKUP(C825,descriptions!A:B,2,FALSE))</f>
        <v>0</v>
      </c>
      <c r="X825" s="20" t="s">
        <v>4</v>
      </c>
      <c r="Y825" s="20" t="s">
        <v>831</v>
      </c>
      <c r="Z825" s="20" t="s">
        <v>836</v>
      </c>
      <c r="AA825" s="20" t="s">
        <v>102</v>
      </c>
      <c r="AB825" s="20" t="s">
        <v>755</v>
      </c>
      <c r="AC825" s="19" t="str">
        <f>IF(AB825&lt;&gt;"",IF(NOT(ISNA(INDEX(os!A:A,MATCH(AB825,os!B:B,0)))),INDEX(os!A:A,MATCH(AB825,os!B:B,0)),"0"),"")</f>
        <v/>
      </c>
      <c r="AD825" s="20" t="s">
        <v>830</v>
      </c>
      <c r="AH825" s="93" t="str">
        <f>IF(NOT(ISNA(VLOOKUP(B:B,ResultsTargets!A:A,1,0))),"TRUE","")</f>
        <v/>
      </c>
      <c r="AI825" s="19" t="str">
        <f>IF(ISNA(VLOOKUP(C825,dim_techarea!A:B,2,FALSE)),"",VLOOKUP(C825,dim_techarea!A:B,2,FALSE))</f>
        <v>FN_THER</v>
      </c>
      <c r="AJ825" s="19" t="str">
        <f>IF(ISNA(VLOOKUP(AI825,dim_techarea!B:C,2,FALSE)),"",VLOOKUP(AI825,dim_techarea!B:C,2,FALSE))</f>
        <v>ofK1LzUu4ox</v>
      </c>
      <c r="AK825" s="19" t="str">
        <f>IF(ISNA(VLOOKUP(TRIM(G825),dim_targetsresults!A:B,2,FALSE)),"",VLOOKUP(TRIM(G825),dim_targetsresults!A:C,2,FALSE))</f>
        <v>MER Results</v>
      </c>
      <c r="AL825" s="19" t="str">
        <f>IF(ISNA(VLOOKUP(AK825,dim_targetsresults!B:C,2,FALSE)),"",VLOOKUP(AK825,dim_targetsresults!B:C,2,FALSE))</f>
        <v>Jh0jDM5yQ2E</v>
      </c>
      <c r="AM825" s="19" t="str">
        <f>IF(ISNA(VLOOKUP(TRIM(D825),dim_numeratordenominator!A:B,2,FALSE)),"",VLOOKUP(TRIM(D825),dim_numeratordenominator!A:C,2,FALSE))</f>
        <v>Numerator</v>
      </c>
      <c r="AN825" s="19" t="str">
        <f>IF(ISNA(VLOOKUP(AM825,dim_numeratordenominator!B:C,2,FALSE)),"",VLOOKUP(AM825,dim_numeratordenominator!B:C,2,FALSE))</f>
        <v>Som9NRMQqV7</v>
      </c>
      <c r="AO825" s="19" t="str">
        <f>IF(ISNA(VLOOKUP(TRIM(E825),dim_supporttype!A:B,2,FALSE)),"",VLOOKUP(TRIM(E825),dim_supporttype!A:C,2,FALSE))</f>
        <v>DSD</v>
      </c>
      <c r="AP825" s="19" t="str">
        <f>IF(ISNA(VLOOKUP(AO825,dim_supporttype!B:C,2,FALSE)),"",VLOOKUP(AO825,dim_supporttype!B:C,2,FALSE))</f>
        <v>iM13vdNLWKb</v>
      </c>
      <c r="AQ825" s="19" t="str">
        <f>IF(ISNA(VLOOKUP(TRIM(F825),dim_disaggs!A:B,2,FALSE)),"No Disagg",VLOOKUP(TRIM(F825),dim_disaggs!A:B,2,FALSE))</f>
        <v>Age</v>
      </c>
      <c r="AR825" s="19" t="str">
        <f>IF(ISNA(VLOOKUP(AQ825,dim_disaggs!B:C,2,FALSE)),"",VLOOKUP(AQ825,dim_disaggs!B:C,2,FALSE))</f>
        <v>fNQC7f36jre</v>
      </c>
      <c r="AU825" s="72" t="s">
        <v>755</v>
      </c>
      <c r="AV825" s="73" t="s">
        <v>755</v>
      </c>
      <c r="AW825" s="66" t="s">
        <v>755</v>
      </c>
      <c r="AX825" s="66" t="s">
        <v>755</v>
      </c>
      <c r="BA825" s="105" t="str">
        <f t="shared" si="117"/>
        <v/>
      </c>
      <c r="BB825" s="20" t="str">
        <f t="shared" si="118"/>
        <v/>
      </c>
      <c r="BE825" s="75" t="s">
        <v>755</v>
      </c>
      <c r="BF825" s="73" t="s">
        <v>755</v>
      </c>
      <c r="BG825" s="55" t="s">
        <v>755</v>
      </c>
      <c r="BH825" s="76" t="s">
        <v>755</v>
      </c>
      <c r="BI825" s="20" t="s">
        <v>755</v>
      </c>
      <c r="BJ825" s="20" t="s">
        <v>755</v>
      </c>
      <c r="BK825" s="55" t="s">
        <v>755</v>
      </c>
      <c r="BL825" s="71" t="s">
        <v>755</v>
      </c>
      <c r="BM825" s="77" t="s">
        <v>755</v>
      </c>
      <c r="BN825" s="78" t="s">
        <v>755</v>
      </c>
      <c r="BO825" s="77" t="s">
        <v>755</v>
      </c>
      <c r="BP825" s="78" t="s">
        <v>755</v>
      </c>
    </row>
    <row r="826" spans="1:68" x14ac:dyDescent="0.2">
      <c r="A826" s="20" t="s">
        <v>95</v>
      </c>
      <c r="B826" s="20" t="s">
        <v>1078</v>
      </c>
      <c r="C826" s="20" t="s">
        <v>859</v>
      </c>
      <c r="D826" s="20" t="s">
        <v>1</v>
      </c>
      <c r="E826" s="20" t="s">
        <v>78</v>
      </c>
      <c r="F826" s="20" t="s">
        <v>204</v>
      </c>
      <c r="G826" s="20" t="s">
        <v>20086</v>
      </c>
      <c r="H826" s="20" t="s">
        <v>204</v>
      </c>
      <c r="I826" s="19">
        <f t="shared" si="112"/>
        <v>20</v>
      </c>
      <c r="J826" s="20" t="s">
        <v>755</v>
      </c>
      <c r="K826" s="20" t="s">
        <v>2219</v>
      </c>
      <c r="L826" s="95" t="str">
        <f>IF(M826&lt;&gt;"",IF(NOT(ISNA(INDEX(cc!B:B,MATCH(M826,cc!A:A,0)))),INDEX(cc!B:B,MATCH(M826,cc!A:A,0)),"0"),"")</f>
        <v>Age (0-18+, 6)</v>
      </c>
      <c r="M826" s="97" t="s">
        <v>3986</v>
      </c>
      <c r="N826" s="28" t="str">
        <f t="shared" si="119"/>
        <v/>
      </c>
      <c r="O826" s="19" t="str">
        <f t="shared" si="113"/>
        <v>FN_THER (N, TA, Age): Undernourished PLHIV fed</v>
      </c>
      <c r="P826" s="19" t="str">
        <f t="shared" si="114"/>
        <v>FN_THER (N, TA, Age): Undernourished PLHIV fed</v>
      </c>
      <c r="Q826" s="19" t="str">
        <f t="shared" si="120"/>
        <v>FN_THER (N, TA, Age)</v>
      </c>
      <c r="R826" s="19" t="str">
        <f t="shared" si="115"/>
        <v>FN_THER_N_TA_Age</v>
      </c>
      <c r="S826" s="19" t="str">
        <f t="shared" si="116"/>
        <v>FN_THER_N_TA_Age_</v>
      </c>
      <c r="T826" s="19" t="b">
        <f>NOT(ISNA(VLOOKUP(B826,dbcodes!A:B,2,FALSE)))</f>
        <v>1</v>
      </c>
      <c r="U826" s="19" t="str">
        <f>IF(ISNA(VLOOKUP(B826,dbcodes!A:B,2,FALSE)),des!R2893,VLOOKUP(B826,dbcodes!A:B,2,FALSE))</f>
        <v>FN_THER_N_TA_Age</v>
      </c>
      <c r="V826" s="20" t="s">
        <v>2328</v>
      </c>
      <c r="W826" s="107">
        <f>IF(ISNA(VLOOKUP(C826,descriptions!A:B,2,FALSE)),des!V129,IF(G826=" TARGET","Target ","")&amp;VLOOKUP(C826,descriptions!A:B,2,FALSE))</f>
        <v>0</v>
      </c>
      <c r="X826" s="20" t="s">
        <v>4</v>
      </c>
      <c r="Y826" s="20" t="s">
        <v>831</v>
      </c>
      <c r="Z826" s="20" t="s">
        <v>836</v>
      </c>
      <c r="AA826" s="20" t="s">
        <v>102</v>
      </c>
      <c r="AB826" s="20" t="s">
        <v>755</v>
      </c>
      <c r="AC826" s="19" t="str">
        <f>IF(AB826&lt;&gt;"",IF(NOT(ISNA(INDEX(os!A:A,MATCH(AB826,os!B:B,0)))),INDEX(os!A:A,MATCH(AB826,os!B:B,0)),"0"),"")</f>
        <v/>
      </c>
      <c r="AD826" s="20" t="s">
        <v>830</v>
      </c>
      <c r="AH826" s="93" t="str">
        <f>IF(NOT(ISNA(VLOOKUP(B:B,ResultsTargets!A:A,1,0))),"TRUE","")</f>
        <v/>
      </c>
      <c r="AI826" s="19" t="str">
        <f>IF(ISNA(VLOOKUP(C826,dim_techarea!A:B,2,FALSE)),"",VLOOKUP(C826,dim_techarea!A:B,2,FALSE))</f>
        <v>FN_THER</v>
      </c>
      <c r="AJ826" s="19" t="str">
        <f>IF(ISNA(VLOOKUP(AI826,dim_techarea!B:C,2,FALSE)),"",VLOOKUP(AI826,dim_techarea!B:C,2,FALSE))</f>
        <v>ofK1LzUu4ox</v>
      </c>
      <c r="AK826" s="19" t="str">
        <f>IF(ISNA(VLOOKUP(TRIM(G826),dim_targetsresults!A:B,2,FALSE)),"",VLOOKUP(TRIM(G826),dim_targetsresults!A:C,2,FALSE))</f>
        <v>MER Results</v>
      </c>
      <c r="AL826" s="19" t="str">
        <f>IF(ISNA(VLOOKUP(AK826,dim_targetsresults!B:C,2,FALSE)),"",VLOOKUP(AK826,dim_targetsresults!B:C,2,FALSE))</f>
        <v>Jh0jDM5yQ2E</v>
      </c>
      <c r="AM826" s="19" t="str">
        <f>IF(ISNA(VLOOKUP(TRIM(D826),dim_numeratordenominator!A:B,2,FALSE)),"",VLOOKUP(TRIM(D826),dim_numeratordenominator!A:C,2,FALSE))</f>
        <v>Numerator</v>
      </c>
      <c r="AN826" s="19" t="str">
        <f>IF(ISNA(VLOOKUP(AM826,dim_numeratordenominator!B:C,2,FALSE)),"",VLOOKUP(AM826,dim_numeratordenominator!B:C,2,FALSE))</f>
        <v>Som9NRMQqV7</v>
      </c>
      <c r="AO826" s="19" t="str">
        <f>IF(ISNA(VLOOKUP(TRIM(E826),dim_supporttype!A:B,2,FALSE)),"",VLOOKUP(TRIM(E826),dim_supporttype!A:C,2,FALSE))</f>
        <v>TA</v>
      </c>
      <c r="AP826" s="19" t="str">
        <f>IF(ISNA(VLOOKUP(AO826,dim_supporttype!B:C,2,FALSE)),"",VLOOKUP(AO826,dim_supporttype!B:C,2,FALSE))</f>
        <v>cRAGKdWIDn4</v>
      </c>
      <c r="AQ826" s="19" t="str">
        <f>IF(ISNA(VLOOKUP(TRIM(F826),dim_disaggs!A:B,2,FALSE)),"No Disagg",VLOOKUP(TRIM(F826),dim_disaggs!A:B,2,FALSE))</f>
        <v>Age</v>
      </c>
      <c r="AR826" s="19" t="str">
        <f>IF(ISNA(VLOOKUP(AQ826,dim_disaggs!B:C,2,FALSE)),"",VLOOKUP(AQ826,dim_disaggs!B:C,2,FALSE))</f>
        <v>fNQC7f36jre</v>
      </c>
      <c r="AU826" s="72" t="s">
        <v>755</v>
      </c>
      <c r="AV826" s="73" t="s">
        <v>755</v>
      </c>
      <c r="AW826" s="66" t="s">
        <v>755</v>
      </c>
      <c r="AX826" s="66" t="s">
        <v>755</v>
      </c>
      <c r="BA826" s="105" t="str">
        <f t="shared" si="117"/>
        <v/>
      </c>
      <c r="BB826" s="20" t="str">
        <f t="shared" si="118"/>
        <v/>
      </c>
      <c r="BE826" s="75" t="s">
        <v>755</v>
      </c>
      <c r="BF826" s="73" t="s">
        <v>755</v>
      </c>
      <c r="BG826" s="55" t="s">
        <v>755</v>
      </c>
      <c r="BH826" s="76" t="s">
        <v>755</v>
      </c>
      <c r="BI826" s="20" t="s">
        <v>755</v>
      </c>
      <c r="BJ826" s="20" t="s">
        <v>755</v>
      </c>
      <c r="BK826" s="55" t="s">
        <v>755</v>
      </c>
      <c r="BL826" s="71" t="s">
        <v>755</v>
      </c>
      <c r="BM826" s="77" t="s">
        <v>755</v>
      </c>
      <c r="BN826" s="78" t="s">
        <v>755</v>
      </c>
      <c r="BO826" s="77" t="s">
        <v>755</v>
      </c>
      <c r="BP826" s="78" t="s">
        <v>755</v>
      </c>
    </row>
    <row r="827" spans="1:68" x14ac:dyDescent="0.2">
      <c r="A827" s="20" t="s">
        <v>95</v>
      </c>
      <c r="B827" s="20" t="s">
        <v>1066</v>
      </c>
      <c r="C827" s="20" t="s">
        <v>859</v>
      </c>
      <c r="D827" s="20" t="s">
        <v>1</v>
      </c>
      <c r="E827" s="20" t="s">
        <v>77</v>
      </c>
      <c r="F827" s="20" t="s">
        <v>2147</v>
      </c>
      <c r="G827" s="20" t="s">
        <v>20086</v>
      </c>
      <c r="H827" s="20" t="s">
        <v>18673</v>
      </c>
      <c r="I827" s="19">
        <f t="shared" si="112"/>
        <v>25</v>
      </c>
      <c r="J827" s="20" t="s">
        <v>755</v>
      </c>
      <c r="K827" s="20" t="s">
        <v>2219</v>
      </c>
      <c r="L827" s="95" t="str">
        <f>IF(M827&lt;&gt;"",IF(NOT(ISNA(INDEX(cc!B:B,MATCH(M827,cc!A:A,0)))),INDEX(cc!B:B,MATCH(M827,cc!A:A,0)),"0"),"")</f>
        <v>Age (&lt;18, 18+)</v>
      </c>
      <c r="M827" s="97" t="s">
        <v>4040</v>
      </c>
      <c r="N827" s="28" t="str">
        <f t="shared" si="119"/>
        <v/>
      </c>
      <c r="O827" s="19" t="str">
        <f t="shared" si="113"/>
        <v>FN_THER (N, DSD, Age Aggregated): Undernourished PLHIV fed</v>
      </c>
      <c r="P827" s="19" t="str">
        <f t="shared" si="114"/>
        <v>FN_THER (N, DSD, Age Aggregated): Undernourished PLHIV fed</v>
      </c>
      <c r="Q827" s="19" t="str">
        <f t="shared" si="120"/>
        <v>FN_THER (N, DSD, Age Agg)</v>
      </c>
      <c r="R827" s="19" t="str">
        <f t="shared" si="115"/>
        <v>FN_THER_N_DSD_Age_Agg</v>
      </c>
      <c r="S827" s="19" t="str">
        <f t="shared" si="116"/>
        <v>FN_THER_N_DSD_Age_Agg_</v>
      </c>
      <c r="T827" s="19" t="b">
        <f>NOT(ISNA(VLOOKUP(B827,dbcodes!A:B,2,FALSE)))</f>
        <v>1</v>
      </c>
      <c r="U827" s="19" t="str">
        <f>IF(ISNA(VLOOKUP(B827,dbcodes!A:B,2,FALSE)),des!R2894,VLOOKUP(B827,dbcodes!A:B,2,FALSE))</f>
        <v>FN_THER_N_DSD_Age_Agg</v>
      </c>
      <c r="V827" s="20" t="s">
        <v>2328</v>
      </c>
      <c r="W827" s="107">
        <f>IF(ISNA(VLOOKUP(C827,descriptions!A:B,2,FALSE)),des!V130,IF(G827=" TARGET","Target ","")&amp;VLOOKUP(C827,descriptions!A:B,2,FALSE))</f>
        <v>0</v>
      </c>
      <c r="X827" s="20" t="s">
        <v>4</v>
      </c>
      <c r="Y827" s="20" t="s">
        <v>831</v>
      </c>
      <c r="Z827" s="20" t="s">
        <v>836</v>
      </c>
      <c r="AA827" s="20" t="s">
        <v>102</v>
      </c>
      <c r="AB827" s="20" t="s">
        <v>755</v>
      </c>
      <c r="AC827" s="19" t="str">
        <f>IF(AB827&lt;&gt;"",IF(NOT(ISNA(INDEX(os!A:A,MATCH(AB827,os!B:B,0)))),INDEX(os!A:A,MATCH(AB827,os!B:B,0)),"0"),"")</f>
        <v/>
      </c>
      <c r="AD827" s="20" t="s">
        <v>830</v>
      </c>
      <c r="AH827" s="93" t="str">
        <f>IF(NOT(ISNA(VLOOKUP(B:B,ResultsTargets!A:A,1,0))),"TRUE","")</f>
        <v/>
      </c>
      <c r="AI827" s="19" t="str">
        <f>IF(ISNA(VLOOKUP(C827,dim_techarea!A:B,2,FALSE)),"",VLOOKUP(C827,dim_techarea!A:B,2,FALSE))</f>
        <v>FN_THER</v>
      </c>
      <c r="AJ827" s="19" t="str">
        <f>IF(ISNA(VLOOKUP(AI827,dim_techarea!B:C,2,FALSE)),"",VLOOKUP(AI827,dim_techarea!B:C,2,FALSE))</f>
        <v>ofK1LzUu4ox</v>
      </c>
      <c r="AK827" s="19" t="str">
        <f>IF(ISNA(VLOOKUP(TRIM(G827),dim_targetsresults!A:B,2,FALSE)),"",VLOOKUP(TRIM(G827),dim_targetsresults!A:C,2,FALSE))</f>
        <v>MER Results</v>
      </c>
      <c r="AL827" s="19" t="str">
        <f>IF(ISNA(VLOOKUP(AK827,dim_targetsresults!B:C,2,FALSE)),"",VLOOKUP(AK827,dim_targetsresults!B:C,2,FALSE))</f>
        <v>Jh0jDM5yQ2E</v>
      </c>
      <c r="AM827" s="19" t="str">
        <f>IF(ISNA(VLOOKUP(TRIM(D827),dim_numeratordenominator!A:B,2,FALSE)),"",VLOOKUP(TRIM(D827),dim_numeratordenominator!A:C,2,FALSE))</f>
        <v>Numerator</v>
      </c>
      <c r="AN827" s="19" t="str">
        <f>IF(ISNA(VLOOKUP(AM827,dim_numeratordenominator!B:C,2,FALSE)),"",VLOOKUP(AM827,dim_numeratordenominator!B:C,2,FALSE))</f>
        <v>Som9NRMQqV7</v>
      </c>
      <c r="AO827" s="19" t="str">
        <f>IF(ISNA(VLOOKUP(TRIM(E827),dim_supporttype!A:B,2,FALSE)),"",VLOOKUP(TRIM(E827),dim_supporttype!A:C,2,FALSE))</f>
        <v>DSD</v>
      </c>
      <c r="AP827" s="19" t="str">
        <f>IF(ISNA(VLOOKUP(AO827,dim_supporttype!B:C,2,FALSE)),"",VLOOKUP(AO827,dim_supporttype!B:C,2,FALSE))</f>
        <v>iM13vdNLWKb</v>
      </c>
      <c r="AQ827" s="19" t="str">
        <f>IF(ISNA(VLOOKUP(TRIM(F827),dim_disaggs!A:B,2,FALSE)),"No Disagg",VLOOKUP(TRIM(F827),dim_disaggs!A:B,2,FALSE))</f>
        <v>Age Aggregated</v>
      </c>
      <c r="AR827" s="19" t="str">
        <f>IF(ISNA(VLOOKUP(AQ827,dim_disaggs!B:C,2,FALSE)),"",VLOOKUP(AQ827,dim_disaggs!B:C,2,FALSE))</f>
        <v>zY8SynzWEP5</v>
      </c>
      <c r="AU827" s="72" t="s">
        <v>755</v>
      </c>
      <c r="AV827" s="73" t="s">
        <v>755</v>
      </c>
      <c r="AW827" s="66" t="s">
        <v>755</v>
      </c>
      <c r="AX827" s="66" t="s">
        <v>755</v>
      </c>
      <c r="BA827" s="105" t="str">
        <f t="shared" si="117"/>
        <v/>
      </c>
      <c r="BB827" s="20" t="str">
        <f t="shared" si="118"/>
        <v/>
      </c>
      <c r="BE827" s="75" t="s">
        <v>755</v>
      </c>
      <c r="BF827" s="73" t="s">
        <v>755</v>
      </c>
      <c r="BG827" s="55" t="s">
        <v>755</v>
      </c>
      <c r="BH827" s="76" t="s">
        <v>755</v>
      </c>
      <c r="BI827" s="20" t="s">
        <v>755</v>
      </c>
      <c r="BJ827" s="20" t="s">
        <v>755</v>
      </c>
      <c r="BK827" s="55" t="s">
        <v>755</v>
      </c>
      <c r="BL827" s="71" t="s">
        <v>755</v>
      </c>
      <c r="BM827" s="77" t="s">
        <v>755</v>
      </c>
      <c r="BN827" s="78" t="s">
        <v>755</v>
      </c>
      <c r="BO827" s="77" t="s">
        <v>755</v>
      </c>
      <c r="BP827" s="78" t="s">
        <v>755</v>
      </c>
    </row>
    <row r="828" spans="1:68" x14ac:dyDescent="0.2">
      <c r="A828" s="20" t="s">
        <v>95</v>
      </c>
      <c r="B828" s="20" t="s">
        <v>1076</v>
      </c>
      <c r="C828" s="20" t="s">
        <v>859</v>
      </c>
      <c r="D828" s="20" t="s">
        <v>1</v>
      </c>
      <c r="E828" s="20" t="s">
        <v>78</v>
      </c>
      <c r="F828" s="20" t="s">
        <v>2147</v>
      </c>
      <c r="G828" s="20" t="s">
        <v>20086</v>
      </c>
      <c r="H828" s="20" t="s">
        <v>18673</v>
      </c>
      <c r="I828" s="19">
        <f t="shared" si="112"/>
        <v>24</v>
      </c>
      <c r="J828" s="20" t="s">
        <v>755</v>
      </c>
      <c r="K828" s="20" t="s">
        <v>2219</v>
      </c>
      <c r="L828" s="95" t="str">
        <f>IF(M828&lt;&gt;"",IF(NOT(ISNA(INDEX(cc!B:B,MATCH(M828,cc!A:A,0)))),INDEX(cc!B:B,MATCH(M828,cc!A:A,0)),"0"),"")</f>
        <v>Age (&lt;18, 18+)</v>
      </c>
      <c r="M828" s="97" t="s">
        <v>4040</v>
      </c>
      <c r="N828" s="28" t="str">
        <f t="shared" si="119"/>
        <v/>
      </c>
      <c r="O828" s="19" t="str">
        <f t="shared" si="113"/>
        <v>FN_THER (N, TA, Age Aggregated): Undernourished PLHIV fed</v>
      </c>
      <c r="P828" s="19" t="str">
        <f t="shared" si="114"/>
        <v>FN_THER (N, TA, Age Aggregated): Undernourished PLHIV fed</v>
      </c>
      <c r="Q828" s="19" t="str">
        <f t="shared" si="120"/>
        <v>FN_THER (N, TA, Age Agg)</v>
      </c>
      <c r="R828" s="19" t="str">
        <f t="shared" si="115"/>
        <v>FN_THER_N_TA_Age_Agg</v>
      </c>
      <c r="S828" s="19" t="str">
        <f t="shared" si="116"/>
        <v>FN_THER_N_TA_Age_Agg_</v>
      </c>
      <c r="T828" s="19" t="b">
        <f>NOT(ISNA(VLOOKUP(B828,dbcodes!A:B,2,FALSE)))</f>
        <v>1</v>
      </c>
      <c r="U828" s="19" t="str">
        <f>IF(ISNA(VLOOKUP(B828,dbcodes!A:B,2,FALSE)),des!R2895,VLOOKUP(B828,dbcodes!A:B,2,FALSE))</f>
        <v>FN_THER_N_TA_Age_Agg</v>
      </c>
      <c r="V828" s="20" t="s">
        <v>2328</v>
      </c>
      <c r="W828" s="107">
        <f>IF(ISNA(VLOOKUP(C828,descriptions!A:B,2,FALSE)),des!V131,IF(G828=" TARGET","Target ","")&amp;VLOOKUP(C828,descriptions!A:B,2,FALSE))</f>
        <v>0</v>
      </c>
      <c r="X828" s="20" t="s">
        <v>4</v>
      </c>
      <c r="Y828" s="20" t="s">
        <v>831</v>
      </c>
      <c r="Z828" s="20" t="s">
        <v>836</v>
      </c>
      <c r="AA828" s="20" t="s">
        <v>102</v>
      </c>
      <c r="AB828" s="20" t="s">
        <v>755</v>
      </c>
      <c r="AC828" s="19" t="str">
        <f>IF(AB828&lt;&gt;"",IF(NOT(ISNA(INDEX(os!A:A,MATCH(AB828,os!B:B,0)))),INDEX(os!A:A,MATCH(AB828,os!B:B,0)),"0"),"")</f>
        <v/>
      </c>
      <c r="AD828" s="20" t="s">
        <v>830</v>
      </c>
      <c r="AH828" s="93" t="str">
        <f>IF(NOT(ISNA(VLOOKUP(B:B,ResultsTargets!A:A,1,0))),"TRUE","")</f>
        <v/>
      </c>
      <c r="AI828" s="19" t="str">
        <f>IF(ISNA(VLOOKUP(C828,dim_techarea!A:B,2,FALSE)),"",VLOOKUP(C828,dim_techarea!A:B,2,FALSE))</f>
        <v>FN_THER</v>
      </c>
      <c r="AJ828" s="19" t="str">
        <f>IF(ISNA(VLOOKUP(AI828,dim_techarea!B:C,2,FALSE)),"",VLOOKUP(AI828,dim_techarea!B:C,2,FALSE))</f>
        <v>ofK1LzUu4ox</v>
      </c>
      <c r="AK828" s="19" t="str">
        <f>IF(ISNA(VLOOKUP(TRIM(G828),dim_targetsresults!A:B,2,FALSE)),"",VLOOKUP(TRIM(G828),dim_targetsresults!A:C,2,FALSE))</f>
        <v>MER Results</v>
      </c>
      <c r="AL828" s="19" t="str">
        <f>IF(ISNA(VLOOKUP(AK828,dim_targetsresults!B:C,2,FALSE)),"",VLOOKUP(AK828,dim_targetsresults!B:C,2,FALSE))</f>
        <v>Jh0jDM5yQ2E</v>
      </c>
      <c r="AM828" s="19" t="str">
        <f>IF(ISNA(VLOOKUP(TRIM(D828),dim_numeratordenominator!A:B,2,FALSE)),"",VLOOKUP(TRIM(D828),dim_numeratordenominator!A:C,2,FALSE))</f>
        <v>Numerator</v>
      </c>
      <c r="AN828" s="19" t="str">
        <f>IF(ISNA(VLOOKUP(AM828,dim_numeratordenominator!B:C,2,FALSE)),"",VLOOKUP(AM828,dim_numeratordenominator!B:C,2,FALSE))</f>
        <v>Som9NRMQqV7</v>
      </c>
      <c r="AO828" s="19" t="str">
        <f>IF(ISNA(VLOOKUP(TRIM(E828),dim_supporttype!A:B,2,FALSE)),"",VLOOKUP(TRIM(E828),dim_supporttype!A:C,2,FALSE))</f>
        <v>TA</v>
      </c>
      <c r="AP828" s="19" t="str">
        <f>IF(ISNA(VLOOKUP(AO828,dim_supporttype!B:C,2,FALSE)),"",VLOOKUP(AO828,dim_supporttype!B:C,2,FALSE))</f>
        <v>cRAGKdWIDn4</v>
      </c>
      <c r="AQ828" s="19" t="str">
        <f>IF(ISNA(VLOOKUP(TRIM(F828),dim_disaggs!A:B,2,FALSE)),"No Disagg",VLOOKUP(TRIM(F828),dim_disaggs!A:B,2,FALSE))</f>
        <v>Age Aggregated</v>
      </c>
      <c r="AR828" s="19" t="str">
        <f>IF(ISNA(VLOOKUP(AQ828,dim_disaggs!B:C,2,FALSE)),"",VLOOKUP(AQ828,dim_disaggs!B:C,2,FALSE))</f>
        <v>zY8SynzWEP5</v>
      </c>
      <c r="AU828" s="72" t="s">
        <v>755</v>
      </c>
      <c r="AV828" s="73" t="s">
        <v>755</v>
      </c>
      <c r="AW828" s="66" t="s">
        <v>755</v>
      </c>
      <c r="AX828" s="66" t="s">
        <v>755</v>
      </c>
      <c r="BA828" s="105" t="str">
        <f t="shared" si="117"/>
        <v/>
      </c>
      <c r="BB828" s="20" t="str">
        <f t="shared" si="118"/>
        <v/>
      </c>
      <c r="BE828" s="75" t="s">
        <v>755</v>
      </c>
      <c r="BF828" s="73" t="s">
        <v>755</v>
      </c>
      <c r="BG828" s="55" t="s">
        <v>755</v>
      </c>
      <c r="BH828" s="76" t="s">
        <v>755</v>
      </c>
      <c r="BI828" s="20" t="s">
        <v>755</v>
      </c>
      <c r="BJ828" s="20" t="s">
        <v>755</v>
      </c>
      <c r="BK828" s="55" t="s">
        <v>755</v>
      </c>
      <c r="BL828" s="71" t="s">
        <v>755</v>
      </c>
      <c r="BM828" s="77" t="s">
        <v>755</v>
      </c>
      <c r="BN828" s="78" t="s">
        <v>755</v>
      </c>
      <c r="BO828" s="77" t="s">
        <v>755</v>
      </c>
      <c r="BP828" s="78" t="s">
        <v>755</v>
      </c>
    </row>
    <row r="829" spans="1:68" x14ac:dyDescent="0.2">
      <c r="A829" s="20" t="s">
        <v>95</v>
      </c>
      <c r="B829" s="20" t="s">
        <v>1072</v>
      </c>
      <c r="C829" s="20" t="s">
        <v>859</v>
      </c>
      <c r="D829" s="20" t="s">
        <v>1</v>
      </c>
      <c r="E829" s="20" t="s">
        <v>77</v>
      </c>
      <c r="F829" s="20" t="s">
        <v>2149</v>
      </c>
      <c r="G829" s="20" t="s">
        <v>20086</v>
      </c>
      <c r="H829" s="20" t="s">
        <v>2149</v>
      </c>
      <c r="I829" s="19">
        <f t="shared" si="112"/>
        <v>33</v>
      </c>
      <c r="J829" s="20" t="s">
        <v>755</v>
      </c>
      <c r="K829" s="20" t="s">
        <v>2219</v>
      </c>
      <c r="L829" s="95" t="str">
        <f>IF(M829&lt;&gt;"",IF(NOT(ISNA(INDEX(cc!B:B,MATCH(M829,cc!A:A,0)))),INDEX(cc!B:B,MATCH(M829,cc!A:A,0)),"0"),"")</f>
        <v>Pregnancy Status</v>
      </c>
      <c r="M829" s="97" t="s">
        <v>4100</v>
      </c>
      <c r="N829" s="28" t="str">
        <f t="shared" si="119"/>
        <v/>
      </c>
      <c r="O829" s="19" t="str">
        <f t="shared" si="113"/>
        <v>FN_THER (N, DSD, PregnancyStatus): Undernourished PLHIV fed</v>
      </c>
      <c r="P829" s="19" t="str">
        <f t="shared" si="114"/>
        <v>FN_THER (N, DSD, PregnancyStatus): Undernourished PLHIV fed</v>
      </c>
      <c r="Q829" s="19" t="str">
        <f t="shared" si="120"/>
        <v>FN_THER (N, DSD, PregnancyStatus)</v>
      </c>
      <c r="R829" s="19" t="str">
        <f t="shared" si="115"/>
        <v>FN_THER_N_DSD_PregnancyStatus</v>
      </c>
      <c r="S829" s="19" t="str">
        <f t="shared" si="116"/>
        <v>FN_THER_N_DSD_PregnancyStatus_</v>
      </c>
      <c r="T829" s="19" t="b">
        <f>NOT(ISNA(VLOOKUP(B829,dbcodes!A:B,2,FALSE)))</f>
        <v>1</v>
      </c>
      <c r="U829" s="19" t="str">
        <f>IF(ISNA(VLOOKUP(B829,dbcodes!A:B,2,FALSE)),des!R2896,VLOOKUP(B829,dbcodes!A:B,2,FALSE))</f>
        <v>FN_THER_N_DSD_PregnancyStatus</v>
      </c>
      <c r="V829" s="20" t="s">
        <v>2328</v>
      </c>
      <c r="W829" s="107">
        <f>IF(ISNA(VLOOKUP(C829,descriptions!A:B,2,FALSE)),des!V132,IF(G829=" TARGET","Target ","")&amp;VLOOKUP(C829,descriptions!A:B,2,FALSE))</f>
        <v>0</v>
      </c>
      <c r="X829" s="20" t="s">
        <v>4</v>
      </c>
      <c r="Y829" s="20" t="s">
        <v>831</v>
      </c>
      <c r="Z829" s="20" t="s">
        <v>836</v>
      </c>
      <c r="AA829" s="20" t="s">
        <v>102</v>
      </c>
      <c r="AB829" s="20" t="s">
        <v>755</v>
      </c>
      <c r="AC829" s="19" t="str">
        <f>IF(AB829&lt;&gt;"",IF(NOT(ISNA(INDEX(os!A:A,MATCH(AB829,os!B:B,0)))),INDEX(os!A:A,MATCH(AB829,os!B:B,0)),"0"),"")</f>
        <v/>
      </c>
      <c r="AD829" s="20" t="s">
        <v>830</v>
      </c>
      <c r="AH829" s="93" t="str">
        <f>IF(NOT(ISNA(VLOOKUP(B:B,ResultsTargets!A:A,1,0))),"TRUE","")</f>
        <v/>
      </c>
      <c r="AI829" s="19" t="str">
        <f>IF(ISNA(VLOOKUP(C829,dim_techarea!A:B,2,FALSE)),"",VLOOKUP(C829,dim_techarea!A:B,2,FALSE))</f>
        <v>FN_THER</v>
      </c>
      <c r="AJ829" s="19" t="str">
        <f>IF(ISNA(VLOOKUP(AI829,dim_techarea!B:C,2,FALSE)),"",VLOOKUP(AI829,dim_techarea!B:C,2,FALSE))</f>
        <v>ofK1LzUu4ox</v>
      </c>
      <c r="AK829" s="19" t="str">
        <f>IF(ISNA(VLOOKUP(TRIM(G829),dim_targetsresults!A:B,2,FALSE)),"",VLOOKUP(TRIM(G829),dim_targetsresults!A:C,2,FALSE))</f>
        <v>MER Results</v>
      </c>
      <c r="AL829" s="19" t="str">
        <f>IF(ISNA(VLOOKUP(AK829,dim_targetsresults!B:C,2,FALSE)),"",VLOOKUP(AK829,dim_targetsresults!B:C,2,FALSE))</f>
        <v>Jh0jDM5yQ2E</v>
      </c>
      <c r="AM829" s="19" t="str">
        <f>IF(ISNA(VLOOKUP(TRIM(D829),dim_numeratordenominator!A:B,2,FALSE)),"",VLOOKUP(TRIM(D829),dim_numeratordenominator!A:C,2,FALSE))</f>
        <v>Numerator</v>
      </c>
      <c r="AN829" s="19" t="str">
        <f>IF(ISNA(VLOOKUP(AM829,dim_numeratordenominator!B:C,2,FALSE)),"",VLOOKUP(AM829,dim_numeratordenominator!B:C,2,FALSE))</f>
        <v>Som9NRMQqV7</v>
      </c>
      <c r="AO829" s="19" t="str">
        <f>IF(ISNA(VLOOKUP(TRIM(E829),dim_supporttype!A:B,2,FALSE)),"",VLOOKUP(TRIM(E829),dim_supporttype!A:C,2,FALSE))</f>
        <v>DSD</v>
      </c>
      <c r="AP829" s="19" t="str">
        <f>IF(ISNA(VLOOKUP(AO829,dim_supporttype!B:C,2,FALSE)),"",VLOOKUP(AO829,dim_supporttype!B:C,2,FALSE))</f>
        <v>iM13vdNLWKb</v>
      </c>
      <c r="AQ829" s="19" t="str">
        <f>IF(ISNA(VLOOKUP(TRIM(F829),dim_disaggs!A:B,2,FALSE)),"No Disagg",VLOOKUP(TRIM(F829),dim_disaggs!A:B,2,FALSE))</f>
        <v>PregnancyStatus</v>
      </c>
      <c r="AR829" s="19" t="str">
        <f>IF(ISNA(VLOOKUP(AQ829,dim_disaggs!B:C,2,FALSE)),"",VLOOKUP(AQ829,dim_disaggs!B:C,2,FALSE))</f>
        <v>rdwoDzVugHN</v>
      </c>
      <c r="AU829" s="72" t="s">
        <v>755</v>
      </c>
      <c r="AV829" s="73" t="s">
        <v>755</v>
      </c>
      <c r="AW829" s="66" t="s">
        <v>755</v>
      </c>
      <c r="AX829" s="66" t="s">
        <v>755</v>
      </c>
      <c r="BA829" s="105" t="str">
        <f t="shared" si="117"/>
        <v/>
      </c>
      <c r="BB829" s="20" t="str">
        <f t="shared" si="118"/>
        <v/>
      </c>
      <c r="BE829" s="75" t="s">
        <v>755</v>
      </c>
      <c r="BF829" s="73" t="s">
        <v>755</v>
      </c>
      <c r="BG829" s="55" t="s">
        <v>755</v>
      </c>
      <c r="BH829" s="76" t="s">
        <v>755</v>
      </c>
      <c r="BI829" s="20" t="s">
        <v>755</v>
      </c>
      <c r="BJ829" s="20" t="s">
        <v>755</v>
      </c>
      <c r="BK829" s="55" t="s">
        <v>755</v>
      </c>
      <c r="BL829" s="71" t="s">
        <v>755</v>
      </c>
      <c r="BM829" s="77" t="s">
        <v>755</v>
      </c>
      <c r="BN829" s="78" t="s">
        <v>755</v>
      </c>
      <c r="BO829" s="77" t="s">
        <v>755</v>
      </c>
      <c r="BP829" s="78" t="s">
        <v>755</v>
      </c>
    </row>
    <row r="830" spans="1:68" x14ac:dyDescent="0.2">
      <c r="A830" s="20" t="s">
        <v>95</v>
      </c>
      <c r="B830" s="20" t="s">
        <v>1082</v>
      </c>
      <c r="C830" s="20" t="s">
        <v>859</v>
      </c>
      <c r="D830" s="20" t="s">
        <v>1</v>
      </c>
      <c r="E830" s="20" t="s">
        <v>78</v>
      </c>
      <c r="F830" s="20" t="s">
        <v>2149</v>
      </c>
      <c r="G830" s="20" t="s">
        <v>20086</v>
      </c>
      <c r="H830" s="20" t="s">
        <v>2149</v>
      </c>
      <c r="I830" s="19">
        <f t="shared" si="112"/>
        <v>32</v>
      </c>
      <c r="J830" s="20" t="s">
        <v>755</v>
      </c>
      <c r="K830" s="20" t="s">
        <v>2219</v>
      </c>
      <c r="L830" s="95" t="str">
        <f>IF(M830&lt;&gt;"",IF(NOT(ISNA(INDEX(cc!B:B,MATCH(M830,cc!A:A,0)))),INDEX(cc!B:B,MATCH(M830,cc!A:A,0)),"0"),"")</f>
        <v>Pregnancy Status</v>
      </c>
      <c r="M830" s="97" t="s">
        <v>4100</v>
      </c>
      <c r="N830" s="28" t="str">
        <f t="shared" si="119"/>
        <v/>
      </c>
      <c r="O830" s="19" t="str">
        <f t="shared" si="113"/>
        <v>FN_THER (N, TA, PregnancyStatus): Undernourished PLHIV fed</v>
      </c>
      <c r="P830" s="19" t="str">
        <f t="shared" si="114"/>
        <v>FN_THER (N, TA, PregnancyStatus): Undernourished PLHIV fed</v>
      </c>
      <c r="Q830" s="19" t="str">
        <f t="shared" si="120"/>
        <v>FN_THER (N, TA, PregnancyStatus)</v>
      </c>
      <c r="R830" s="19" t="str">
        <f t="shared" si="115"/>
        <v>FN_THER_N_TA_PregnancyStatus</v>
      </c>
      <c r="S830" s="19" t="str">
        <f t="shared" si="116"/>
        <v>FN_THER_N_TA_PregnancyStatus_</v>
      </c>
      <c r="T830" s="19" t="b">
        <f>NOT(ISNA(VLOOKUP(B830,dbcodes!A:B,2,FALSE)))</f>
        <v>1</v>
      </c>
      <c r="U830" s="19" t="str">
        <f>IF(ISNA(VLOOKUP(B830,dbcodes!A:B,2,FALSE)),des!R2897,VLOOKUP(B830,dbcodes!A:B,2,FALSE))</f>
        <v>FN_THER_N_TA_PregnancyStatus</v>
      </c>
      <c r="V830" s="20" t="s">
        <v>2328</v>
      </c>
      <c r="W830" s="107">
        <f>IF(ISNA(VLOOKUP(C830,descriptions!A:B,2,FALSE)),des!V133,IF(G830=" TARGET","Target ","")&amp;VLOOKUP(C830,descriptions!A:B,2,FALSE))</f>
        <v>0</v>
      </c>
      <c r="X830" s="20" t="s">
        <v>4</v>
      </c>
      <c r="Y830" s="20" t="s">
        <v>831</v>
      </c>
      <c r="Z830" s="20" t="s">
        <v>836</v>
      </c>
      <c r="AA830" s="20" t="s">
        <v>102</v>
      </c>
      <c r="AB830" s="20" t="s">
        <v>755</v>
      </c>
      <c r="AC830" s="19" t="str">
        <f>IF(AB830&lt;&gt;"",IF(NOT(ISNA(INDEX(os!A:A,MATCH(AB830,os!B:B,0)))),INDEX(os!A:A,MATCH(AB830,os!B:B,0)),"0"),"")</f>
        <v/>
      </c>
      <c r="AD830" s="20" t="s">
        <v>830</v>
      </c>
      <c r="AH830" s="93" t="str">
        <f>IF(NOT(ISNA(VLOOKUP(B:B,ResultsTargets!A:A,1,0))),"TRUE","")</f>
        <v/>
      </c>
      <c r="AI830" s="19" t="str">
        <f>IF(ISNA(VLOOKUP(C830,dim_techarea!A:B,2,FALSE)),"",VLOOKUP(C830,dim_techarea!A:B,2,FALSE))</f>
        <v>FN_THER</v>
      </c>
      <c r="AJ830" s="19" t="str">
        <f>IF(ISNA(VLOOKUP(AI830,dim_techarea!B:C,2,FALSE)),"",VLOOKUP(AI830,dim_techarea!B:C,2,FALSE))</f>
        <v>ofK1LzUu4ox</v>
      </c>
      <c r="AK830" s="19" t="str">
        <f>IF(ISNA(VLOOKUP(TRIM(G830),dim_targetsresults!A:B,2,FALSE)),"",VLOOKUP(TRIM(G830),dim_targetsresults!A:C,2,FALSE))</f>
        <v>MER Results</v>
      </c>
      <c r="AL830" s="19" t="str">
        <f>IF(ISNA(VLOOKUP(AK830,dim_targetsresults!B:C,2,FALSE)),"",VLOOKUP(AK830,dim_targetsresults!B:C,2,FALSE))</f>
        <v>Jh0jDM5yQ2E</v>
      </c>
      <c r="AM830" s="19" t="str">
        <f>IF(ISNA(VLOOKUP(TRIM(D830),dim_numeratordenominator!A:B,2,FALSE)),"",VLOOKUP(TRIM(D830),dim_numeratordenominator!A:C,2,FALSE))</f>
        <v>Numerator</v>
      </c>
      <c r="AN830" s="19" t="str">
        <f>IF(ISNA(VLOOKUP(AM830,dim_numeratordenominator!B:C,2,FALSE)),"",VLOOKUP(AM830,dim_numeratordenominator!B:C,2,FALSE))</f>
        <v>Som9NRMQqV7</v>
      </c>
      <c r="AO830" s="19" t="str">
        <f>IF(ISNA(VLOOKUP(TRIM(E830),dim_supporttype!A:B,2,FALSE)),"",VLOOKUP(TRIM(E830),dim_supporttype!A:C,2,FALSE))</f>
        <v>TA</v>
      </c>
      <c r="AP830" s="19" t="str">
        <f>IF(ISNA(VLOOKUP(AO830,dim_supporttype!B:C,2,FALSE)),"",VLOOKUP(AO830,dim_supporttype!B:C,2,FALSE))</f>
        <v>cRAGKdWIDn4</v>
      </c>
      <c r="AQ830" s="19" t="str">
        <f>IF(ISNA(VLOOKUP(TRIM(F830),dim_disaggs!A:B,2,FALSE)),"No Disagg",VLOOKUP(TRIM(F830),dim_disaggs!A:B,2,FALSE))</f>
        <v>PregnancyStatus</v>
      </c>
      <c r="AR830" s="19" t="str">
        <f>IF(ISNA(VLOOKUP(AQ830,dim_disaggs!B:C,2,FALSE)),"",VLOOKUP(AQ830,dim_disaggs!B:C,2,FALSE))</f>
        <v>rdwoDzVugHN</v>
      </c>
      <c r="AU830" s="72" t="s">
        <v>755</v>
      </c>
      <c r="AV830" s="73" t="s">
        <v>755</v>
      </c>
      <c r="AW830" s="66" t="s">
        <v>755</v>
      </c>
      <c r="AX830" s="66" t="s">
        <v>755</v>
      </c>
      <c r="BA830" s="105" t="str">
        <f t="shared" si="117"/>
        <v/>
      </c>
      <c r="BB830" s="20" t="str">
        <f t="shared" si="118"/>
        <v/>
      </c>
      <c r="BE830" s="75" t="s">
        <v>755</v>
      </c>
      <c r="BF830" s="73" t="s">
        <v>755</v>
      </c>
      <c r="BG830" s="55" t="s">
        <v>755</v>
      </c>
      <c r="BH830" s="76" t="s">
        <v>755</v>
      </c>
      <c r="BI830" s="20" t="s">
        <v>755</v>
      </c>
      <c r="BJ830" s="20" t="s">
        <v>755</v>
      </c>
      <c r="BK830" s="55" t="s">
        <v>755</v>
      </c>
      <c r="BL830" s="71" t="s">
        <v>755</v>
      </c>
      <c r="BM830" s="77" t="s">
        <v>755</v>
      </c>
      <c r="BN830" s="78" t="s">
        <v>755</v>
      </c>
      <c r="BO830" s="77" t="s">
        <v>755</v>
      </c>
      <c r="BP830" s="78" t="s">
        <v>755</v>
      </c>
    </row>
    <row r="831" spans="1:68" x14ac:dyDescent="0.2">
      <c r="A831" s="20" t="s">
        <v>95</v>
      </c>
      <c r="B831" s="20" t="s">
        <v>1074</v>
      </c>
      <c r="C831" s="20" t="s">
        <v>859</v>
      </c>
      <c r="D831" s="20" t="s">
        <v>1</v>
      </c>
      <c r="E831" s="20" t="s">
        <v>77</v>
      </c>
      <c r="G831" s="20" t="s">
        <v>20086</v>
      </c>
      <c r="I831" s="19">
        <f t="shared" si="112"/>
        <v>16</v>
      </c>
      <c r="J831" s="20" t="s">
        <v>755</v>
      </c>
      <c r="K831" s="20" t="s">
        <v>2219</v>
      </c>
      <c r="L831" s="95" t="str">
        <f>IF(M831&lt;&gt;"",IF(NOT(ISNA(INDEX(cc!B:B,MATCH(M831,cc!A:A,0)))),INDEX(cc!B:B,MATCH(M831,cc!A:A,0)),"0"),"")</f>
        <v>default</v>
      </c>
      <c r="M831" s="97" t="s">
        <v>13</v>
      </c>
      <c r="N831" s="28" t="str">
        <f t="shared" si="119"/>
        <v/>
      </c>
      <c r="O831" s="19" t="str">
        <f t="shared" si="113"/>
        <v>FN_THER (N, DSD): Undernourished PLHIV fed</v>
      </c>
      <c r="P831" s="19" t="str">
        <f t="shared" si="114"/>
        <v>FN_THER (N, DSD): Undernourished PLHIV fed</v>
      </c>
      <c r="Q831" s="19" t="str">
        <f t="shared" si="120"/>
        <v>FN_THER (N, DSD)</v>
      </c>
      <c r="R831" s="19" t="str">
        <f t="shared" si="115"/>
        <v>FN_THER_N_DSD</v>
      </c>
      <c r="S831" s="19" t="str">
        <f t="shared" si="116"/>
        <v>FN_THER_N_DSD_</v>
      </c>
      <c r="T831" s="19" t="b">
        <f>NOT(ISNA(VLOOKUP(B831,dbcodes!A:B,2,FALSE)))</f>
        <v>1</v>
      </c>
      <c r="U831" s="19" t="str">
        <f>IF(ISNA(VLOOKUP(B831,dbcodes!A:B,2,FALSE)),des!R2898,VLOOKUP(B831,dbcodes!A:B,2,FALSE))</f>
        <v>FN_THER_N_DSD</v>
      </c>
      <c r="V831" s="20" t="s">
        <v>2328</v>
      </c>
      <c r="W831" s="107">
        <f>IF(ISNA(VLOOKUP(C831,descriptions!A:B,2,FALSE)),des!V134,IF(G831=" TARGET","Target ","")&amp;VLOOKUP(C831,descriptions!A:B,2,FALSE))</f>
        <v>0</v>
      </c>
      <c r="X831" s="20" t="s">
        <v>4</v>
      </c>
      <c r="Y831" s="20" t="s">
        <v>831</v>
      </c>
      <c r="Z831" s="20" t="s">
        <v>836</v>
      </c>
      <c r="AA831" s="20" t="s">
        <v>102</v>
      </c>
      <c r="AB831" s="20" t="s">
        <v>755</v>
      </c>
      <c r="AC831" s="19" t="str">
        <f>IF(AB831&lt;&gt;"",IF(NOT(ISNA(INDEX(os!A:A,MATCH(AB831,os!B:B,0)))),INDEX(os!A:A,MATCH(AB831,os!B:B,0)),"0"),"")</f>
        <v/>
      </c>
      <c r="AD831" s="20" t="s">
        <v>830</v>
      </c>
      <c r="AH831" s="93" t="str">
        <f>IF(NOT(ISNA(VLOOKUP(B:B,ResultsTargets!A:A,1,0))),"TRUE","")</f>
        <v/>
      </c>
      <c r="AI831" s="19" t="str">
        <f>IF(ISNA(VLOOKUP(C831,dim_techarea!A:B,2,FALSE)),"",VLOOKUP(C831,dim_techarea!A:B,2,FALSE))</f>
        <v>FN_THER</v>
      </c>
      <c r="AJ831" s="19" t="str">
        <f>IF(ISNA(VLOOKUP(AI831,dim_techarea!B:C,2,FALSE)),"",VLOOKUP(AI831,dim_techarea!B:C,2,FALSE))</f>
        <v>ofK1LzUu4ox</v>
      </c>
      <c r="AK831" s="19" t="str">
        <f>IF(ISNA(VLOOKUP(TRIM(G831),dim_targetsresults!A:B,2,FALSE)),"",VLOOKUP(TRIM(G831),dim_targetsresults!A:C,2,FALSE))</f>
        <v>MER Results</v>
      </c>
      <c r="AL831" s="19" t="str">
        <f>IF(ISNA(VLOOKUP(AK831,dim_targetsresults!B:C,2,FALSE)),"",VLOOKUP(AK831,dim_targetsresults!B:C,2,FALSE))</f>
        <v>Jh0jDM5yQ2E</v>
      </c>
      <c r="AM831" s="19" t="str">
        <f>IF(ISNA(VLOOKUP(TRIM(D831),dim_numeratordenominator!A:B,2,FALSE)),"",VLOOKUP(TRIM(D831),dim_numeratordenominator!A:C,2,FALSE))</f>
        <v>Numerator</v>
      </c>
      <c r="AN831" s="19" t="str">
        <f>IF(ISNA(VLOOKUP(AM831,dim_numeratordenominator!B:C,2,FALSE)),"",VLOOKUP(AM831,dim_numeratordenominator!B:C,2,FALSE))</f>
        <v>Som9NRMQqV7</v>
      </c>
      <c r="AO831" s="19" t="str">
        <f>IF(ISNA(VLOOKUP(TRIM(E831),dim_supporttype!A:B,2,FALSE)),"",VLOOKUP(TRIM(E831),dim_supporttype!A:C,2,FALSE))</f>
        <v>DSD</v>
      </c>
      <c r="AP831" s="19" t="str">
        <f>IF(ISNA(VLOOKUP(AO831,dim_supporttype!B:C,2,FALSE)),"",VLOOKUP(AO831,dim_supporttype!B:C,2,FALSE))</f>
        <v>iM13vdNLWKb</v>
      </c>
      <c r="AQ831" s="19" t="str">
        <f>IF(ISNA(VLOOKUP(TRIM(F831),dim_disaggs!A:B,2,FALSE)),"No Disagg",VLOOKUP(TRIM(F831),dim_disaggs!A:B,2,FALSE))</f>
        <v>No Disagg</v>
      </c>
      <c r="AR831" s="19" t="str">
        <f>IF(ISNA(VLOOKUP(AQ831,dim_disaggs!B:C,2,FALSE)),"",VLOOKUP(AQ831,dim_disaggs!B:C,2,FALSE))</f>
        <v>werJlVT6sf3</v>
      </c>
      <c r="AU831" s="72" t="s">
        <v>755</v>
      </c>
      <c r="AV831" s="73" t="s">
        <v>755</v>
      </c>
      <c r="AW831" s="66" t="s">
        <v>755</v>
      </c>
      <c r="AX831" s="66" t="s">
        <v>755</v>
      </c>
      <c r="BA831" s="105" t="str">
        <f t="shared" si="117"/>
        <v>Top Level Numerator</v>
      </c>
      <c r="BB831" s="20" t="str">
        <f t="shared" si="118"/>
        <v>PE5QVF0w4xj</v>
      </c>
      <c r="BC831" s="20" t="s">
        <v>25706</v>
      </c>
      <c r="BD831" s="20" t="s">
        <v>25707</v>
      </c>
      <c r="BE831" s="75" t="s">
        <v>21240</v>
      </c>
      <c r="BF831" s="73" t="s">
        <v>21241</v>
      </c>
      <c r="BG831" s="55" t="s">
        <v>755</v>
      </c>
      <c r="BH831" s="76" t="s">
        <v>755</v>
      </c>
      <c r="BI831" s="20" t="s">
        <v>755</v>
      </c>
      <c r="BJ831" s="20" t="s">
        <v>755</v>
      </c>
      <c r="BK831" s="55" t="s">
        <v>755</v>
      </c>
      <c r="BL831" s="71" t="s">
        <v>755</v>
      </c>
      <c r="BM831" s="77" t="s">
        <v>755</v>
      </c>
      <c r="BN831" s="78" t="s">
        <v>755</v>
      </c>
      <c r="BO831" s="77" t="s">
        <v>755</v>
      </c>
      <c r="BP831" s="78" t="s">
        <v>755</v>
      </c>
    </row>
    <row r="832" spans="1:68" x14ac:dyDescent="0.2">
      <c r="A832" s="20" t="s">
        <v>95</v>
      </c>
      <c r="B832" s="20" t="s">
        <v>1084</v>
      </c>
      <c r="C832" s="20" t="s">
        <v>859</v>
      </c>
      <c r="D832" s="20" t="s">
        <v>1</v>
      </c>
      <c r="E832" s="20" t="s">
        <v>78</v>
      </c>
      <c r="G832" s="20" t="s">
        <v>20086</v>
      </c>
      <c r="I832" s="19">
        <f t="shared" si="112"/>
        <v>15</v>
      </c>
      <c r="J832" s="20" t="s">
        <v>755</v>
      </c>
      <c r="K832" s="20" t="s">
        <v>2219</v>
      </c>
      <c r="L832" s="95" t="str">
        <f>IF(M832&lt;&gt;"",IF(NOT(ISNA(INDEX(cc!B:B,MATCH(M832,cc!A:A,0)))),INDEX(cc!B:B,MATCH(M832,cc!A:A,0)),"0"),"")</f>
        <v>default</v>
      </c>
      <c r="M832" s="97" t="s">
        <v>13</v>
      </c>
      <c r="N832" s="28" t="str">
        <f t="shared" si="119"/>
        <v/>
      </c>
      <c r="O832" s="19" t="str">
        <f t="shared" si="113"/>
        <v>FN_THER (N, TA): Undernourished PLHIV fed</v>
      </c>
      <c r="P832" s="19" t="str">
        <f t="shared" si="114"/>
        <v>FN_THER (N, TA): Undernourished PLHIV fed</v>
      </c>
      <c r="Q832" s="19" t="str">
        <f t="shared" si="120"/>
        <v>FN_THER (N, TA)</v>
      </c>
      <c r="R832" s="19" t="str">
        <f t="shared" si="115"/>
        <v>FN_THER_N_TA</v>
      </c>
      <c r="S832" s="19" t="str">
        <f t="shared" si="116"/>
        <v>FN_THER_N_TA_</v>
      </c>
      <c r="T832" s="19" t="b">
        <f>NOT(ISNA(VLOOKUP(B832,dbcodes!A:B,2,FALSE)))</f>
        <v>1</v>
      </c>
      <c r="U832" s="19" t="str">
        <f>IF(ISNA(VLOOKUP(B832,dbcodes!A:B,2,FALSE)),des!R2899,VLOOKUP(B832,dbcodes!A:B,2,FALSE))</f>
        <v>FN_THER_N_TA</v>
      </c>
      <c r="V832" s="20" t="s">
        <v>2328</v>
      </c>
      <c r="W832" s="107">
        <f>IF(ISNA(VLOOKUP(C832,descriptions!A:B,2,FALSE)),des!V135,IF(G832=" TARGET","Target ","")&amp;VLOOKUP(C832,descriptions!A:B,2,FALSE))</f>
        <v>0</v>
      </c>
      <c r="X832" s="20" t="s">
        <v>4</v>
      </c>
      <c r="Y832" s="20" t="s">
        <v>831</v>
      </c>
      <c r="Z832" s="20" t="s">
        <v>836</v>
      </c>
      <c r="AA832" s="20" t="s">
        <v>102</v>
      </c>
      <c r="AB832" s="20" t="s">
        <v>755</v>
      </c>
      <c r="AC832" s="19" t="str">
        <f>IF(AB832&lt;&gt;"",IF(NOT(ISNA(INDEX(os!A:A,MATCH(AB832,os!B:B,0)))),INDEX(os!A:A,MATCH(AB832,os!B:B,0)),"0"),"")</f>
        <v/>
      </c>
      <c r="AD832" s="20" t="s">
        <v>830</v>
      </c>
      <c r="AH832" s="93" t="str">
        <f>IF(NOT(ISNA(VLOOKUP(B:B,ResultsTargets!A:A,1,0))),"TRUE","")</f>
        <v/>
      </c>
      <c r="AI832" s="19" t="str">
        <f>IF(ISNA(VLOOKUP(C832,dim_techarea!A:B,2,FALSE)),"",VLOOKUP(C832,dim_techarea!A:B,2,FALSE))</f>
        <v>FN_THER</v>
      </c>
      <c r="AJ832" s="19" t="str">
        <f>IF(ISNA(VLOOKUP(AI832,dim_techarea!B:C,2,FALSE)),"",VLOOKUP(AI832,dim_techarea!B:C,2,FALSE))</f>
        <v>ofK1LzUu4ox</v>
      </c>
      <c r="AK832" s="19" t="str">
        <f>IF(ISNA(VLOOKUP(TRIM(G832),dim_targetsresults!A:B,2,FALSE)),"",VLOOKUP(TRIM(G832),dim_targetsresults!A:C,2,FALSE))</f>
        <v>MER Results</v>
      </c>
      <c r="AL832" s="19" t="str">
        <f>IF(ISNA(VLOOKUP(AK832,dim_targetsresults!B:C,2,FALSE)),"",VLOOKUP(AK832,dim_targetsresults!B:C,2,FALSE))</f>
        <v>Jh0jDM5yQ2E</v>
      </c>
      <c r="AM832" s="19" t="str">
        <f>IF(ISNA(VLOOKUP(TRIM(D832),dim_numeratordenominator!A:B,2,FALSE)),"",VLOOKUP(TRIM(D832),dim_numeratordenominator!A:C,2,FALSE))</f>
        <v>Numerator</v>
      </c>
      <c r="AN832" s="19" t="str">
        <f>IF(ISNA(VLOOKUP(AM832,dim_numeratordenominator!B:C,2,FALSE)),"",VLOOKUP(AM832,dim_numeratordenominator!B:C,2,FALSE))</f>
        <v>Som9NRMQqV7</v>
      </c>
      <c r="AO832" s="19" t="str">
        <f>IF(ISNA(VLOOKUP(TRIM(E832),dim_supporttype!A:B,2,FALSE)),"",VLOOKUP(TRIM(E832),dim_supporttype!A:C,2,FALSE))</f>
        <v>TA</v>
      </c>
      <c r="AP832" s="19" t="str">
        <f>IF(ISNA(VLOOKUP(AO832,dim_supporttype!B:C,2,FALSE)),"",VLOOKUP(AO832,dim_supporttype!B:C,2,FALSE))</f>
        <v>cRAGKdWIDn4</v>
      </c>
      <c r="AQ832" s="19" t="str">
        <f>IF(ISNA(VLOOKUP(TRIM(F832),dim_disaggs!A:B,2,FALSE)),"No Disagg",VLOOKUP(TRIM(F832),dim_disaggs!A:B,2,FALSE))</f>
        <v>No Disagg</v>
      </c>
      <c r="AR832" s="19" t="str">
        <f>IF(ISNA(VLOOKUP(AQ832,dim_disaggs!B:C,2,FALSE)),"",VLOOKUP(AQ832,dim_disaggs!B:C,2,FALSE))</f>
        <v>werJlVT6sf3</v>
      </c>
      <c r="AU832" s="72" t="s">
        <v>755</v>
      </c>
      <c r="AV832" s="73" t="s">
        <v>755</v>
      </c>
      <c r="AW832" s="66" t="s">
        <v>755</v>
      </c>
      <c r="AX832" s="66" t="s">
        <v>755</v>
      </c>
      <c r="BA832" s="105" t="str">
        <f t="shared" si="117"/>
        <v>Top Level Numerator</v>
      </c>
      <c r="BB832" s="20" t="str">
        <f t="shared" si="118"/>
        <v>PE5QVF0w4xj</v>
      </c>
      <c r="BC832" s="20" t="s">
        <v>25706</v>
      </c>
      <c r="BD832" s="20" t="s">
        <v>25707</v>
      </c>
      <c r="BE832" s="75" t="s">
        <v>21240</v>
      </c>
      <c r="BF832" s="73" t="s">
        <v>21241</v>
      </c>
      <c r="BG832" s="55" t="s">
        <v>755</v>
      </c>
      <c r="BH832" s="76" t="s">
        <v>755</v>
      </c>
      <c r="BI832" s="20" t="s">
        <v>755</v>
      </c>
      <c r="BJ832" s="20" t="s">
        <v>755</v>
      </c>
      <c r="BK832" s="55" t="s">
        <v>755</v>
      </c>
      <c r="BL832" s="71" t="s">
        <v>755</v>
      </c>
      <c r="BM832" s="77" t="s">
        <v>755</v>
      </c>
      <c r="BN832" s="78" t="s">
        <v>755</v>
      </c>
      <c r="BO832" s="77" t="s">
        <v>755</v>
      </c>
      <c r="BP832" s="78" t="s">
        <v>755</v>
      </c>
    </row>
    <row r="833" spans="1:68" x14ac:dyDescent="0.2">
      <c r="A833" s="20" t="s">
        <v>95</v>
      </c>
      <c r="B833" s="20" t="s">
        <v>1070</v>
      </c>
      <c r="C833" s="20" t="s">
        <v>859</v>
      </c>
      <c r="D833" s="20" t="s">
        <v>1</v>
      </c>
      <c r="E833" s="20" t="s">
        <v>264</v>
      </c>
      <c r="G833" s="20" t="s">
        <v>20086</v>
      </c>
      <c r="I833" s="19">
        <f t="shared" si="112"/>
        <v>26</v>
      </c>
      <c r="J833" s="20" t="s">
        <v>755</v>
      </c>
      <c r="K833" s="20" t="s">
        <v>2219</v>
      </c>
      <c r="L833" s="95" t="str">
        <f>IF(M833&lt;&gt;"",IF(NOT(ISNA(INDEX(cc!B:B,MATCH(M833,cc!A:A,0)))),INDEX(cc!B:B,MATCH(M833,cc!A:A,0)),"0"),"")</f>
        <v>default</v>
      </c>
      <c r="M833" s="97" t="s">
        <v>13</v>
      </c>
      <c r="N833" s="28" t="str">
        <f t="shared" si="119"/>
        <v/>
      </c>
      <c r="O833" s="19" t="str">
        <f t="shared" si="113"/>
        <v>FN_THER (N, DSD_NARRATIVE): Undernourished PLHIV fed</v>
      </c>
      <c r="P833" s="19" t="str">
        <f t="shared" si="114"/>
        <v>FN_THER (N, DSD_NARRATIVE): Undernourished PLHIV fed</v>
      </c>
      <c r="Q833" s="19" t="str">
        <f t="shared" si="120"/>
        <v>FN_THER (N, DSD_NARRATIVE)</v>
      </c>
      <c r="R833" s="19" t="str">
        <f t="shared" si="115"/>
        <v>FN_THER_N_DSD_NARRATIVE</v>
      </c>
      <c r="S833" s="19" t="str">
        <f t="shared" si="116"/>
        <v>FN_THER_N_DSD_NARRATIVE_</v>
      </c>
      <c r="T833" s="19" t="b">
        <f>NOT(ISNA(VLOOKUP(B833,dbcodes!A:B,2,FALSE)))</f>
        <v>1</v>
      </c>
      <c r="U833" s="19" t="str">
        <f>IF(ISNA(VLOOKUP(B833,dbcodes!A:B,2,FALSE)),des!R2900,VLOOKUP(B833,dbcodes!A:B,2,FALSE))</f>
        <v>FN_THER_N_DSD_NARRATIVE</v>
      </c>
      <c r="V833" s="20" t="s">
        <v>2328</v>
      </c>
      <c r="W833" s="107">
        <f>IF(ISNA(VLOOKUP(C833,descriptions!A:B,2,FALSE)),des!V136,IF(G833=" TARGET","Target ","")&amp;VLOOKUP(C833,descriptions!A:B,2,FALSE))</f>
        <v>0</v>
      </c>
      <c r="X833" s="20" t="s">
        <v>9</v>
      </c>
      <c r="Y833" s="20" t="s">
        <v>831</v>
      </c>
      <c r="Z833" s="20" t="s">
        <v>836</v>
      </c>
      <c r="AA833" s="20" t="s">
        <v>102</v>
      </c>
      <c r="AB833" s="20" t="s">
        <v>755</v>
      </c>
      <c r="AC833" s="19" t="str">
        <f>IF(AB833&lt;&gt;"",IF(NOT(ISNA(INDEX(os!A:A,MATCH(AB833,os!B:B,0)))),INDEX(os!A:A,MATCH(AB833,os!B:B,0)),"0"),"")</f>
        <v/>
      </c>
      <c r="AD833" s="20" t="s">
        <v>830</v>
      </c>
      <c r="AH833" s="93" t="str">
        <f>IF(NOT(ISNA(VLOOKUP(B:B,ResultsTargets!A:A,1,0))),"TRUE","")</f>
        <v/>
      </c>
      <c r="AI833" s="19" t="str">
        <f>IF(ISNA(VLOOKUP(C833,dim_techarea!A:B,2,FALSE)),"",VLOOKUP(C833,dim_techarea!A:B,2,FALSE))</f>
        <v>FN_THER</v>
      </c>
      <c r="AJ833" s="19" t="str">
        <f>IF(ISNA(VLOOKUP(AI833,dim_techarea!B:C,2,FALSE)),"",VLOOKUP(AI833,dim_techarea!B:C,2,FALSE))</f>
        <v>ofK1LzUu4ox</v>
      </c>
      <c r="AK833" s="19" t="str">
        <f>IF(ISNA(VLOOKUP(TRIM(G833),dim_targetsresults!A:B,2,FALSE)),"",VLOOKUP(TRIM(G833),dim_targetsresults!A:C,2,FALSE))</f>
        <v>MER Results</v>
      </c>
      <c r="AL833" s="19" t="str">
        <f>IF(ISNA(VLOOKUP(AK833,dim_targetsresults!B:C,2,FALSE)),"",VLOOKUP(AK833,dim_targetsresults!B:C,2,FALSE))</f>
        <v>Jh0jDM5yQ2E</v>
      </c>
      <c r="AM833" s="19" t="str">
        <f>IF(ISNA(VLOOKUP(TRIM(D833),dim_numeratordenominator!A:B,2,FALSE)),"",VLOOKUP(TRIM(D833),dim_numeratordenominator!A:C,2,FALSE))</f>
        <v>Numerator</v>
      </c>
      <c r="AN833" s="19" t="str">
        <f>IF(ISNA(VLOOKUP(AM833,dim_numeratordenominator!B:C,2,FALSE)),"",VLOOKUP(AM833,dim_numeratordenominator!B:C,2,FALSE))</f>
        <v>Som9NRMQqV7</v>
      </c>
      <c r="AO833" s="19" t="str">
        <f>IF(ISNA(VLOOKUP(TRIM(E833),dim_supporttype!A:B,2,FALSE)),"",VLOOKUP(TRIM(E833),dim_supporttype!A:C,2,FALSE))</f>
        <v>DSD Narratives</v>
      </c>
      <c r="AP833" s="19" t="str">
        <f>IF(ISNA(VLOOKUP(AO833,dim_supporttype!B:C,2,FALSE)),"",VLOOKUP(AO833,dim_supporttype!B:C,2,FALSE))</f>
        <v>ySGf8v2q9Rm</v>
      </c>
      <c r="AQ833" s="19" t="str">
        <f>IF(ISNA(VLOOKUP(TRIM(F833),dim_disaggs!A:B,2,FALSE)),"No Disagg",VLOOKUP(TRIM(F833),dim_disaggs!A:B,2,FALSE))</f>
        <v>No Disagg</v>
      </c>
      <c r="AR833" s="19" t="str">
        <f>IF(ISNA(VLOOKUP(AQ833,dim_disaggs!B:C,2,FALSE)),"",VLOOKUP(AQ833,dim_disaggs!B:C,2,FALSE))</f>
        <v>werJlVT6sf3</v>
      </c>
      <c r="AU833" s="72" t="s">
        <v>755</v>
      </c>
      <c r="AV833" s="73" t="s">
        <v>755</v>
      </c>
      <c r="AW833" s="66" t="s">
        <v>755</v>
      </c>
      <c r="AX833" s="66" t="s">
        <v>755</v>
      </c>
      <c r="BA833" s="105" t="str">
        <f t="shared" si="117"/>
        <v/>
      </c>
      <c r="BB833" s="20" t="str">
        <f t="shared" si="118"/>
        <v/>
      </c>
      <c r="BE833" s="75" t="s">
        <v>755</v>
      </c>
      <c r="BF833" s="73" t="s">
        <v>755</v>
      </c>
      <c r="BG833" s="55" t="s">
        <v>755</v>
      </c>
      <c r="BH833" s="76" t="s">
        <v>755</v>
      </c>
      <c r="BI833" s="20" t="s">
        <v>755</v>
      </c>
      <c r="BJ833" s="20" t="s">
        <v>755</v>
      </c>
      <c r="BK833" s="55" t="s">
        <v>755</v>
      </c>
      <c r="BL833" s="71" t="s">
        <v>755</v>
      </c>
      <c r="BM833" s="77" t="s">
        <v>755</v>
      </c>
      <c r="BN833" s="78" t="s">
        <v>755</v>
      </c>
      <c r="BO833" s="77" t="s">
        <v>755</v>
      </c>
      <c r="BP833" s="78" t="s">
        <v>755</v>
      </c>
    </row>
    <row r="834" spans="1:68" x14ac:dyDescent="0.2">
      <c r="A834" s="20" t="s">
        <v>95</v>
      </c>
      <c r="B834" s="20" t="s">
        <v>1080</v>
      </c>
      <c r="C834" s="20" t="s">
        <v>859</v>
      </c>
      <c r="D834" s="20" t="s">
        <v>1</v>
      </c>
      <c r="E834" s="20" t="s">
        <v>265</v>
      </c>
      <c r="G834" s="20" t="s">
        <v>20086</v>
      </c>
      <c r="I834" s="19">
        <f t="shared" ref="I834:I897" si="121">LEN(Q834)</f>
        <v>25</v>
      </c>
      <c r="J834" s="20" t="s">
        <v>755</v>
      </c>
      <c r="K834" s="20" t="s">
        <v>2219</v>
      </c>
      <c r="L834" s="95" t="str">
        <f>IF(M834&lt;&gt;"",IF(NOT(ISNA(INDEX(cc!B:B,MATCH(M834,cc!A:A,0)))),INDEX(cc!B:B,MATCH(M834,cc!A:A,0)),"0"),"")</f>
        <v>default</v>
      </c>
      <c r="M834" s="97" t="s">
        <v>13</v>
      </c>
      <c r="N834" s="28" t="str">
        <f t="shared" si="119"/>
        <v/>
      </c>
      <c r="O834" s="19" t="str">
        <f t="shared" ref="O834:O897" si="122">CONCATENATE(C834, " (",_xlfn.TEXTJOIN(", ",TRUE,D834,E834,F834),")",N834,J834,": ",K834)</f>
        <v>FN_THER (N, TA_NARRATIVE): Undernourished PLHIV fed</v>
      </c>
      <c r="P834" s="19" t="str">
        <f t="shared" ref="P834:P897" si="123">IF(RIGHT(O834,1)=":",LEFT(O834,LEN(O834)-1),O834)</f>
        <v>FN_THER (N, TA_NARRATIVE): Undernourished PLHIV fed</v>
      </c>
      <c r="Q834" s="19" t="str">
        <f t="shared" si="120"/>
        <v>FN_THER (N, TA_NARRATIVE)</v>
      </c>
      <c r="R834" s="19" t="str">
        <f t="shared" ref="R834:R897" si="124">IF(RIGHT(S834,1)="_",LEFT(S834,LEN(S834)-1),S834)</f>
        <v>FN_THER_N_TA_NARRATIVE</v>
      </c>
      <c r="S834" s="19" t="str">
        <f t="shared" ref="S834:S897" si="125">SUBSTITUTE(SUBSTITUTE(SUBSTITUTE(SUBSTITUTE(SUBSTITUTE(SUBSTITUTE(SUBSTITUTE(SUBSTITUTE(SUBSTITUTE(Q834,"&amp;","and"),"&lt;","lt"),"&gt;","gt"),"(","_"),")","_"),"/","_")," ","_"),",","_"),"__","_")</f>
        <v>FN_THER_N_TA_NARRATIVE_</v>
      </c>
      <c r="T834" s="19" t="b">
        <f>NOT(ISNA(VLOOKUP(B834,dbcodes!A:B,2,FALSE)))</f>
        <v>1</v>
      </c>
      <c r="U834" s="19" t="str">
        <f>IF(ISNA(VLOOKUP(B834,dbcodes!A:B,2,FALSE)),des!R2901,VLOOKUP(B834,dbcodes!A:B,2,FALSE))</f>
        <v>FN_THER_N_TA_NARRATIVE</v>
      </c>
      <c r="V834" s="20" t="s">
        <v>2328</v>
      </c>
      <c r="W834" s="107">
        <f>IF(ISNA(VLOOKUP(C834,descriptions!A:B,2,FALSE)),des!V137,IF(G834=" TARGET","Target ","")&amp;VLOOKUP(C834,descriptions!A:B,2,FALSE))</f>
        <v>0</v>
      </c>
      <c r="X834" s="20" t="s">
        <v>9</v>
      </c>
      <c r="Y834" s="20" t="s">
        <v>831</v>
      </c>
      <c r="Z834" s="20" t="s">
        <v>836</v>
      </c>
      <c r="AA834" s="20" t="s">
        <v>4121</v>
      </c>
      <c r="AB834" s="20" t="s">
        <v>755</v>
      </c>
      <c r="AC834" s="19" t="str">
        <f>IF(AB834&lt;&gt;"",IF(NOT(ISNA(INDEX(os!A:A,MATCH(AB834,os!B:B,0)))),INDEX(os!A:A,MATCH(AB834,os!B:B,0)),"0"),"")</f>
        <v/>
      </c>
      <c r="AD834" s="20" t="s">
        <v>830</v>
      </c>
      <c r="AH834" s="93" t="str">
        <f>IF(NOT(ISNA(VLOOKUP(B:B,ResultsTargets!A:A,1,0))),"TRUE","")</f>
        <v/>
      </c>
      <c r="AI834" s="19" t="str">
        <f>IF(ISNA(VLOOKUP(C834,dim_techarea!A:B,2,FALSE)),"",VLOOKUP(C834,dim_techarea!A:B,2,FALSE))</f>
        <v>FN_THER</v>
      </c>
      <c r="AJ834" s="19" t="str">
        <f>IF(ISNA(VLOOKUP(AI834,dim_techarea!B:C,2,FALSE)),"",VLOOKUP(AI834,dim_techarea!B:C,2,FALSE))</f>
        <v>ofK1LzUu4ox</v>
      </c>
      <c r="AK834" s="19" t="str">
        <f>IF(ISNA(VLOOKUP(TRIM(G834),dim_targetsresults!A:B,2,FALSE)),"",VLOOKUP(TRIM(G834),dim_targetsresults!A:C,2,FALSE))</f>
        <v>MER Results</v>
      </c>
      <c r="AL834" s="19" t="str">
        <f>IF(ISNA(VLOOKUP(AK834,dim_targetsresults!B:C,2,FALSE)),"",VLOOKUP(AK834,dim_targetsresults!B:C,2,FALSE))</f>
        <v>Jh0jDM5yQ2E</v>
      </c>
      <c r="AM834" s="19" t="str">
        <f>IF(ISNA(VLOOKUP(TRIM(D834),dim_numeratordenominator!A:B,2,FALSE)),"",VLOOKUP(TRIM(D834),dim_numeratordenominator!A:C,2,FALSE))</f>
        <v>Numerator</v>
      </c>
      <c r="AN834" s="19" t="str">
        <f>IF(ISNA(VLOOKUP(AM834,dim_numeratordenominator!B:C,2,FALSE)),"",VLOOKUP(AM834,dim_numeratordenominator!B:C,2,FALSE))</f>
        <v>Som9NRMQqV7</v>
      </c>
      <c r="AO834" s="19" t="str">
        <f>IF(ISNA(VLOOKUP(TRIM(E834),dim_supporttype!A:B,2,FALSE)),"",VLOOKUP(TRIM(E834),dim_supporttype!A:C,2,FALSE))</f>
        <v>TA Narratives</v>
      </c>
      <c r="AP834" s="19" t="str">
        <f>IF(ISNA(VLOOKUP(AO834,dim_supporttype!B:C,2,FALSE)),"",VLOOKUP(AO834,dim_supporttype!B:C,2,FALSE))</f>
        <v>aBZapfNWlIU</v>
      </c>
      <c r="AQ834" s="19" t="str">
        <f>IF(ISNA(VLOOKUP(TRIM(F834),dim_disaggs!A:B,2,FALSE)),"No Disagg",VLOOKUP(TRIM(F834),dim_disaggs!A:B,2,FALSE))</f>
        <v>No Disagg</v>
      </c>
      <c r="AR834" s="19" t="str">
        <f>IF(ISNA(VLOOKUP(AQ834,dim_disaggs!B:C,2,FALSE)),"",VLOOKUP(AQ834,dim_disaggs!B:C,2,FALSE))</f>
        <v>werJlVT6sf3</v>
      </c>
      <c r="AU834" s="72" t="s">
        <v>755</v>
      </c>
      <c r="AV834" s="73" t="s">
        <v>755</v>
      </c>
      <c r="AW834" s="66" t="s">
        <v>755</v>
      </c>
      <c r="AX834" s="66" t="s">
        <v>755</v>
      </c>
      <c r="BA834" s="105" t="str">
        <f t="shared" ref="BA834:BA897" si="126">IF(OR(
IF(RIGHT(LEFT(BC834,11),1)="N",TRUE,FALSE),IF(RIGHT(LEFT(BE834,11),1)="N",TRUE,FALSE),IF(RIGHT(LEFT(BG834,11),1)="N",TRUE,FALSE),IF(RIGHT(LEFT(BI834,11),1)="N",TRUE,FALSE),IF(RIGHT(LEFT(BK834,11),1)="N",TRUE,FALSE),IF(RIGHT(LEFT(BM834,11),1)="N",TRUE,FALSE),IF(RIGHT(LEFT(BO834,11),1)="N",TRUE,FALSE)
),"Top Level Numerator",
IF(OR(
IF(RIGHT(LEFT(BC834,11),1)="D",TRUE,FALSE),IF(RIGHT(LEFT(BE834,11),1)="D",TRUE,FALSE),IF(RIGHT(LEFT(BG834,11),1)="D",TRUE,FALSE),IF(RIGHT(LEFT(BI834,11),1)="D",TRUE,FALSE),IF(RIGHT(LEFT(BK834,11),1)="D",TRUE,FALSE),IF(RIGHT(LEFT(BM834,11),1)="D",TRUE,FALSE),IF(RIGHT(LEFT(BO834,11),1)="D",TRUE,FALSE)
),"Top Level Denominator","")
)</f>
        <v/>
      </c>
      <c r="BB834" s="20" t="str">
        <f t="shared" ref="BB834:BB897" si="127">IF(OR(
IF(RIGHT(LEFT(BC834,11),1)="N",TRUE,FALSE),IF(RIGHT(LEFT(BE834,11),1)="N",TRUE,FALSE),IF(RIGHT(LEFT(BG834,11),1)="N",TRUE,FALSE),IF(RIGHT(LEFT(BI834,11),1)="N",TRUE,FALSE),IF(RIGHT(LEFT(BK834,11),1)="N",TRUE,FALSE),IF(RIGHT(LEFT(BM834,11),1)="N",TRUE,FALSE),IF(RIGHT(LEFT(BO834,11),1)="N",TRUE,FALSE)
),"PE5QVF0w4xj",
IF(OR(
IF(RIGHT(LEFT(BC834,11),1)="D",TRUE,FALSE),IF(RIGHT(LEFT(BE834,11),1)="D",TRUE,FALSE),IF(RIGHT(LEFT(BG834,11),1)="D",TRUE,FALSE),IF(RIGHT(LEFT(BI834,11),1)="D",TRUE,FALSE),IF(RIGHT(LEFT(BK834,11),1)="D",TRUE,FALSE),IF(RIGHT(LEFT(BM834,11),1)="D",TRUE,FALSE),IF(RIGHT(LEFT(BO834,11),1)="D",TRUE,FALSE)
),"Azqe383ljKu","")
)</f>
        <v/>
      </c>
      <c r="BE834" s="75" t="s">
        <v>755</v>
      </c>
      <c r="BF834" s="73" t="s">
        <v>755</v>
      </c>
      <c r="BG834" s="55" t="s">
        <v>755</v>
      </c>
      <c r="BH834" s="76" t="s">
        <v>755</v>
      </c>
      <c r="BI834" s="20" t="s">
        <v>755</v>
      </c>
      <c r="BJ834" s="20" t="s">
        <v>755</v>
      </c>
      <c r="BK834" s="55" t="s">
        <v>755</v>
      </c>
      <c r="BL834" s="71" t="s">
        <v>755</v>
      </c>
      <c r="BM834" s="77" t="s">
        <v>755</v>
      </c>
      <c r="BN834" s="78" t="s">
        <v>755</v>
      </c>
      <c r="BO834" s="77" t="s">
        <v>755</v>
      </c>
      <c r="BP834" s="78" t="s">
        <v>755</v>
      </c>
    </row>
    <row r="835" spans="1:68" x14ac:dyDescent="0.2">
      <c r="A835" s="20" t="s">
        <v>95</v>
      </c>
      <c r="B835" s="20" t="s">
        <v>1061</v>
      </c>
      <c r="C835" s="20" t="s">
        <v>859</v>
      </c>
      <c r="D835" s="20" t="s">
        <v>164</v>
      </c>
      <c r="E835" s="20" t="s">
        <v>77</v>
      </c>
      <c r="G835" s="20" t="s">
        <v>2442</v>
      </c>
      <c r="I835" s="19">
        <f t="shared" si="121"/>
        <v>23</v>
      </c>
      <c r="J835" s="20" t="s">
        <v>755</v>
      </c>
      <c r="K835" s="20" t="s">
        <v>2218</v>
      </c>
      <c r="L835" s="95" t="str">
        <f>IF(M835&lt;&gt;"",IF(NOT(ISNA(INDEX(cc!B:B,MATCH(M835,cc!A:A,0)))),INDEX(cc!B:B,MATCH(M835,cc!A:A,0)),"0"),"")</f>
        <v>default</v>
      </c>
      <c r="M835" s="97" t="s">
        <v>13</v>
      </c>
      <c r="N835" s="28" t="str">
        <f t="shared" si="119"/>
        <v xml:space="preserve"> TARGET</v>
      </c>
      <c r="O835" s="19" t="str">
        <f t="shared" si="122"/>
        <v>FN_THER (D, DSD) TARGET: Undernourished PLHIV assessed</v>
      </c>
      <c r="P835" s="19" t="str">
        <f t="shared" si="123"/>
        <v>FN_THER (D, DSD) TARGET: Undernourished PLHIV assessed</v>
      </c>
      <c r="Q835" s="19" t="str">
        <f t="shared" si="120"/>
        <v>FN_THER (D, DSD) TARGET</v>
      </c>
      <c r="R835" s="19" t="str">
        <f t="shared" si="124"/>
        <v>FN_THER_D_DSD_TARGET</v>
      </c>
      <c r="S835" s="19" t="str">
        <f t="shared" si="125"/>
        <v>FN_THER_D_DSD_TARGET</v>
      </c>
      <c r="T835" s="19" t="b">
        <f>NOT(ISNA(VLOOKUP(B835,dbcodes!A:B,2,FALSE)))</f>
        <v>1</v>
      </c>
      <c r="U835" s="19" t="str">
        <f>IF(ISNA(VLOOKUP(B835,dbcodes!A:B,2,FALSE)),des!R2902,VLOOKUP(B835,dbcodes!A:B,2,FALSE))</f>
        <v>FN_THER_D_DSD_TARGET</v>
      </c>
      <c r="V835" s="20" t="s">
        <v>2325</v>
      </c>
      <c r="W835" s="107">
        <f>IF(ISNA(VLOOKUP(C835,descriptions!A:B,2,FALSE)),des!V138,IF(G835=" TARGET","Target ","")&amp;VLOOKUP(C835,descriptions!A:B,2,FALSE))</f>
        <v>0</v>
      </c>
      <c r="X835" s="20" t="s">
        <v>4</v>
      </c>
      <c r="Y835" s="20" t="s">
        <v>831</v>
      </c>
      <c r="Z835" s="20" t="s">
        <v>836</v>
      </c>
      <c r="AA835" s="20" t="s">
        <v>102</v>
      </c>
      <c r="AB835" s="20" t="s">
        <v>755</v>
      </c>
      <c r="AC835" s="19" t="str">
        <f>IF(AB835&lt;&gt;"",IF(NOT(ISNA(INDEX(os!A:A,MATCH(AB835,os!B:B,0)))),INDEX(os!A:A,MATCH(AB835,os!B:B,0)),"0"),"")</f>
        <v/>
      </c>
      <c r="AD835" s="20" t="s">
        <v>830</v>
      </c>
      <c r="AH835" s="93" t="str">
        <f>IF(NOT(ISNA(VLOOKUP(B:B,ResultsTargets!A:A,1,0))),"TRUE","")</f>
        <v/>
      </c>
      <c r="AI835" s="19" t="str">
        <f>IF(ISNA(VLOOKUP(C835,dim_techarea!A:B,2,FALSE)),"",VLOOKUP(C835,dim_techarea!A:B,2,FALSE))</f>
        <v>FN_THER</v>
      </c>
      <c r="AJ835" s="19" t="str">
        <f>IF(ISNA(VLOOKUP(AI835,dim_techarea!B:C,2,FALSE)),"",VLOOKUP(AI835,dim_techarea!B:C,2,FALSE))</f>
        <v>ofK1LzUu4ox</v>
      </c>
      <c r="AK835" s="19" t="str">
        <f>IF(ISNA(VLOOKUP(TRIM(G835),dim_targetsresults!A:B,2,FALSE)),"",VLOOKUP(TRIM(G835),dim_targetsresults!A:C,2,FALSE))</f>
        <v>MER Targets</v>
      </c>
      <c r="AL835" s="19" t="str">
        <f>IF(ISNA(VLOOKUP(AK835,dim_targetsresults!B:C,2,FALSE)),"",VLOOKUP(AK835,dim_targetsresults!B:C,2,FALSE))</f>
        <v>W8imnja2Owd</v>
      </c>
      <c r="AM835" s="19" t="str">
        <f>IF(ISNA(VLOOKUP(TRIM(D835),dim_numeratordenominator!A:B,2,FALSE)),"",VLOOKUP(TRIM(D835),dim_numeratordenominator!A:C,2,FALSE))</f>
        <v>Denominator</v>
      </c>
      <c r="AN835" s="19" t="str">
        <f>IF(ISNA(VLOOKUP(AM835,dim_numeratordenominator!B:C,2,FALSE)),"",VLOOKUP(AM835,dim_numeratordenominator!B:C,2,FALSE))</f>
        <v>QpNj0nSuEhD</v>
      </c>
      <c r="AO835" s="19" t="str">
        <f>IF(ISNA(VLOOKUP(TRIM(E835),dim_supporttype!A:B,2,FALSE)),"",VLOOKUP(TRIM(E835),dim_supporttype!A:C,2,FALSE))</f>
        <v>DSD</v>
      </c>
      <c r="AP835" s="19" t="str">
        <f>IF(ISNA(VLOOKUP(AO835,dim_supporttype!B:C,2,FALSE)),"",VLOOKUP(AO835,dim_supporttype!B:C,2,FALSE))</f>
        <v>iM13vdNLWKb</v>
      </c>
      <c r="AQ835" s="19" t="str">
        <f>IF(ISNA(VLOOKUP(TRIM(F835),dim_disaggs!A:B,2,FALSE)),"No Disagg",VLOOKUP(TRIM(F835),dim_disaggs!A:B,2,FALSE))</f>
        <v>No Disagg</v>
      </c>
      <c r="AR835" s="19" t="str">
        <f>IF(ISNA(VLOOKUP(AQ835,dim_disaggs!B:C,2,FALSE)),"",VLOOKUP(AQ835,dim_disaggs!B:C,2,FALSE))</f>
        <v>werJlVT6sf3</v>
      </c>
      <c r="AU835" s="72" t="s">
        <v>755</v>
      </c>
      <c r="AV835" s="73" t="s">
        <v>755</v>
      </c>
      <c r="AW835" s="66" t="s">
        <v>755</v>
      </c>
      <c r="AX835" s="66" t="s">
        <v>755</v>
      </c>
      <c r="BA835" s="105" t="str">
        <f t="shared" si="126"/>
        <v>Top Level Denominator</v>
      </c>
      <c r="BB835" s="20" t="str">
        <f t="shared" si="127"/>
        <v>Azqe383ljKu</v>
      </c>
      <c r="BC835" s="20" t="s">
        <v>25708</v>
      </c>
      <c r="BD835" s="20" t="s">
        <v>25709</v>
      </c>
      <c r="BE835" s="75" t="s">
        <v>755</v>
      </c>
      <c r="BF835" s="73" t="s">
        <v>755</v>
      </c>
      <c r="BG835" s="55" t="s">
        <v>755</v>
      </c>
      <c r="BH835" s="76" t="s">
        <v>755</v>
      </c>
      <c r="BI835" s="20" t="s">
        <v>755</v>
      </c>
      <c r="BJ835" s="20" t="s">
        <v>755</v>
      </c>
      <c r="BK835" s="55" t="s">
        <v>755</v>
      </c>
      <c r="BL835" s="71" t="s">
        <v>755</v>
      </c>
      <c r="BM835" s="77" t="s">
        <v>755</v>
      </c>
      <c r="BN835" s="78" t="s">
        <v>755</v>
      </c>
      <c r="BO835" s="77" t="s">
        <v>755</v>
      </c>
      <c r="BP835" s="78" t="s">
        <v>755</v>
      </c>
    </row>
    <row r="836" spans="1:68" s="3" customFormat="1" x14ac:dyDescent="0.2">
      <c r="A836" s="20" t="s">
        <v>95</v>
      </c>
      <c r="B836" s="20" t="s">
        <v>1063</v>
      </c>
      <c r="C836" s="20" t="s">
        <v>859</v>
      </c>
      <c r="D836" s="20" t="s">
        <v>164</v>
      </c>
      <c r="E836" s="20" t="s">
        <v>78</v>
      </c>
      <c r="F836" s="20"/>
      <c r="G836" s="20" t="s">
        <v>2442</v>
      </c>
      <c r="H836" s="20"/>
      <c r="I836" s="19">
        <f t="shared" si="121"/>
        <v>22</v>
      </c>
      <c r="J836" s="20" t="s">
        <v>755</v>
      </c>
      <c r="K836" s="20" t="s">
        <v>2218</v>
      </c>
      <c r="L836" s="95" t="str">
        <f>IF(M836&lt;&gt;"",IF(NOT(ISNA(INDEX(cc!B:B,MATCH(M836,cc!A:A,0)))),INDEX(cc!B:B,MATCH(M836,cc!A:A,0)),"0"),"")</f>
        <v>default</v>
      </c>
      <c r="M836" s="97" t="s">
        <v>13</v>
      </c>
      <c r="N836" s="28" t="str">
        <f t="shared" si="119"/>
        <v xml:space="preserve"> TARGET</v>
      </c>
      <c r="O836" s="19" t="str">
        <f t="shared" si="122"/>
        <v>FN_THER (D, TA) TARGET: Undernourished PLHIV assessed</v>
      </c>
      <c r="P836" s="19" t="str">
        <f t="shared" si="123"/>
        <v>FN_THER (D, TA) TARGET: Undernourished PLHIV assessed</v>
      </c>
      <c r="Q836" s="19" t="str">
        <f t="shared" si="120"/>
        <v>FN_THER (D, TA) TARGET</v>
      </c>
      <c r="R836" s="19" t="str">
        <f t="shared" si="124"/>
        <v>FN_THER_D_TA_TARGET</v>
      </c>
      <c r="S836" s="19" t="str">
        <f t="shared" si="125"/>
        <v>FN_THER_D_TA_TARGET</v>
      </c>
      <c r="T836" s="19" t="b">
        <f>NOT(ISNA(VLOOKUP(B836,dbcodes!A:B,2,FALSE)))</f>
        <v>1</v>
      </c>
      <c r="U836" s="19" t="str">
        <f>IF(ISNA(VLOOKUP(B836,dbcodes!A:B,2,FALSE)),des!R2903,VLOOKUP(B836,dbcodes!A:B,2,FALSE))</f>
        <v>FN_THER_D_TA_TARGET</v>
      </c>
      <c r="V836" s="20" t="s">
        <v>2325</v>
      </c>
      <c r="W836" s="107">
        <f>IF(ISNA(VLOOKUP(C836,descriptions!A:B,2,FALSE)),des!V139,IF(G836=" TARGET","Target ","")&amp;VLOOKUP(C836,descriptions!A:B,2,FALSE))</f>
        <v>0</v>
      </c>
      <c r="X836" s="20" t="s">
        <v>4</v>
      </c>
      <c r="Y836" s="20" t="s">
        <v>831</v>
      </c>
      <c r="Z836" s="20" t="s">
        <v>836</v>
      </c>
      <c r="AA836" s="20" t="s">
        <v>102</v>
      </c>
      <c r="AB836" s="20" t="s">
        <v>755</v>
      </c>
      <c r="AC836" s="19" t="str">
        <f>IF(AB836&lt;&gt;"",IF(NOT(ISNA(INDEX(os!A:A,MATCH(AB836,os!B:B,0)))),INDEX(os!A:A,MATCH(AB836,os!B:B,0)),"0"),"")</f>
        <v/>
      </c>
      <c r="AD836" s="20" t="s">
        <v>830</v>
      </c>
      <c r="AE836" s="20"/>
      <c r="AF836" s="20"/>
      <c r="AG836" s="20"/>
      <c r="AH836" s="93" t="str">
        <f>IF(NOT(ISNA(VLOOKUP(B:B,ResultsTargets!A:A,1,0))),"TRUE","")</f>
        <v/>
      </c>
      <c r="AI836" s="19" t="str">
        <f>IF(ISNA(VLOOKUP(C836,dim_techarea!A:B,2,FALSE)),"",VLOOKUP(C836,dim_techarea!A:B,2,FALSE))</f>
        <v>FN_THER</v>
      </c>
      <c r="AJ836" s="19" t="str">
        <f>IF(ISNA(VLOOKUP(AI836,dim_techarea!B:C,2,FALSE)),"",VLOOKUP(AI836,dim_techarea!B:C,2,FALSE))</f>
        <v>ofK1LzUu4ox</v>
      </c>
      <c r="AK836" s="19" t="str">
        <f>IF(ISNA(VLOOKUP(TRIM(G836),dim_targetsresults!A:B,2,FALSE)),"",VLOOKUP(TRIM(G836),dim_targetsresults!A:C,2,FALSE))</f>
        <v>MER Targets</v>
      </c>
      <c r="AL836" s="19" t="str">
        <f>IF(ISNA(VLOOKUP(AK836,dim_targetsresults!B:C,2,FALSE)),"",VLOOKUP(AK836,dim_targetsresults!B:C,2,FALSE))</f>
        <v>W8imnja2Owd</v>
      </c>
      <c r="AM836" s="19" t="str">
        <f>IF(ISNA(VLOOKUP(TRIM(D836),dim_numeratordenominator!A:B,2,FALSE)),"",VLOOKUP(TRIM(D836),dim_numeratordenominator!A:C,2,FALSE))</f>
        <v>Denominator</v>
      </c>
      <c r="AN836" s="19" t="str">
        <f>IF(ISNA(VLOOKUP(AM836,dim_numeratordenominator!B:C,2,FALSE)),"",VLOOKUP(AM836,dim_numeratordenominator!B:C,2,FALSE))</f>
        <v>QpNj0nSuEhD</v>
      </c>
      <c r="AO836" s="19" t="str">
        <f>IF(ISNA(VLOOKUP(TRIM(E836),dim_supporttype!A:B,2,FALSE)),"",VLOOKUP(TRIM(E836),dim_supporttype!A:C,2,FALSE))</f>
        <v>TA</v>
      </c>
      <c r="AP836" s="19" t="str">
        <f>IF(ISNA(VLOOKUP(AO836,dim_supporttype!B:C,2,FALSE)),"",VLOOKUP(AO836,dim_supporttype!B:C,2,FALSE))</f>
        <v>cRAGKdWIDn4</v>
      </c>
      <c r="AQ836" s="19" t="str">
        <f>IF(ISNA(VLOOKUP(TRIM(F836),dim_disaggs!A:B,2,FALSE)),"No Disagg",VLOOKUP(TRIM(F836),dim_disaggs!A:B,2,FALSE))</f>
        <v>No Disagg</v>
      </c>
      <c r="AR836" s="19" t="str">
        <f>IF(ISNA(VLOOKUP(AQ836,dim_disaggs!B:C,2,FALSE)),"",VLOOKUP(AQ836,dim_disaggs!B:C,2,FALSE))</f>
        <v>werJlVT6sf3</v>
      </c>
      <c r="AS836" s="72"/>
      <c r="AT836" s="66"/>
      <c r="AU836" s="72" t="s">
        <v>755</v>
      </c>
      <c r="AV836" s="73" t="s">
        <v>755</v>
      </c>
      <c r="AW836" s="66" t="s">
        <v>755</v>
      </c>
      <c r="AX836" s="66" t="s">
        <v>755</v>
      </c>
      <c r="AY836" s="20"/>
      <c r="AZ836" s="20"/>
      <c r="BA836" s="105" t="str">
        <f t="shared" si="126"/>
        <v>Top Level Denominator</v>
      </c>
      <c r="BB836" s="20" t="str">
        <f t="shared" si="127"/>
        <v>Azqe383ljKu</v>
      </c>
      <c r="BC836" s="20" t="s">
        <v>25708</v>
      </c>
      <c r="BD836" s="20" t="s">
        <v>25709</v>
      </c>
      <c r="BE836" s="75" t="s">
        <v>755</v>
      </c>
      <c r="BF836" s="73" t="s">
        <v>755</v>
      </c>
      <c r="BG836" s="55" t="s">
        <v>755</v>
      </c>
      <c r="BH836" s="76" t="s">
        <v>755</v>
      </c>
      <c r="BI836" s="20" t="s">
        <v>755</v>
      </c>
      <c r="BJ836" s="20" t="s">
        <v>755</v>
      </c>
      <c r="BK836" s="55" t="s">
        <v>755</v>
      </c>
      <c r="BL836" s="71" t="s">
        <v>755</v>
      </c>
      <c r="BM836" s="77" t="s">
        <v>755</v>
      </c>
      <c r="BN836" s="78" t="s">
        <v>755</v>
      </c>
      <c r="BO836" s="77" t="s">
        <v>755</v>
      </c>
      <c r="BP836" s="78" t="s">
        <v>755</v>
      </c>
    </row>
    <row r="837" spans="1:68" s="3" customFormat="1" x14ac:dyDescent="0.2">
      <c r="A837" s="20" t="s">
        <v>95</v>
      </c>
      <c r="B837" s="20" t="s">
        <v>1067</v>
      </c>
      <c r="C837" s="20" t="s">
        <v>859</v>
      </c>
      <c r="D837" s="20" t="s">
        <v>1</v>
      </c>
      <c r="E837" s="20" t="s">
        <v>77</v>
      </c>
      <c r="F837" s="20" t="s">
        <v>204</v>
      </c>
      <c r="G837" s="20" t="s">
        <v>2442</v>
      </c>
      <c r="H837" s="20" t="s">
        <v>204</v>
      </c>
      <c r="I837" s="19">
        <f t="shared" si="121"/>
        <v>28</v>
      </c>
      <c r="J837" s="20" t="s">
        <v>755</v>
      </c>
      <c r="K837" s="20" t="s">
        <v>2219</v>
      </c>
      <c r="L837" s="95" t="str">
        <f>IF(M837&lt;&gt;"",IF(NOT(ISNA(INDEX(cc!B:B,MATCH(M837,cc!A:A,0)))),INDEX(cc!B:B,MATCH(M837,cc!A:A,0)),"0"),"")</f>
        <v>Age (0-18+, 6)</v>
      </c>
      <c r="M837" s="97" t="s">
        <v>3986</v>
      </c>
      <c r="N837" s="28" t="str">
        <f t="shared" si="119"/>
        <v xml:space="preserve"> TARGET</v>
      </c>
      <c r="O837" s="19" t="str">
        <f t="shared" si="122"/>
        <v>FN_THER (N, DSD, Age) TARGET: Undernourished PLHIV fed</v>
      </c>
      <c r="P837" s="19" t="str">
        <f t="shared" si="123"/>
        <v>FN_THER (N, DSD, Age) TARGET: Undernourished PLHIV fed</v>
      </c>
      <c r="Q837" s="19" t="str">
        <f t="shared" si="120"/>
        <v>FN_THER (N, DSD, Age) TARGET</v>
      </c>
      <c r="R837" s="19" t="str">
        <f t="shared" si="124"/>
        <v>FN_THER_N_DSD_Age_TARGET</v>
      </c>
      <c r="S837" s="19" t="str">
        <f t="shared" si="125"/>
        <v>FN_THER_N_DSD_Age_TARGET</v>
      </c>
      <c r="T837" s="19" t="b">
        <f>NOT(ISNA(VLOOKUP(B837,dbcodes!A:B,2,FALSE)))</f>
        <v>1</v>
      </c>
      <c r="U837" s="19" t="str">
        <f>IF(ISNA(VLOOKUP(B837,dbcodes!A:B,2,FALSE)),des!R2904,VLOOKUP(B837,dbcodes!A:B,2,FALSE))</f>
        <v>FN_THER_N_DSD_Age_TARGET</v>
      </c>
      <c r="V837" s="20" t="s">
        <v>2327</v>
      </c>
      <c r="W837" s="107">
        <f>IF(ISNA(VLOOKUP(C837,descriptions!A:B,2,FALSE)),des!V140,IF(G837=" TARGET","Target ","")&amp;VLOOKUP(C837,descriptions!A:B,2,FALSE))</f>
        <v>0</v>
      </c>
      <c r="X837" s="20" t="s">
        <v>4</v>
      </c>
      <c r="Y837" s="20" t="s">
        <v>831</v>
      </c>
      <c r="Z837" s="20" t="s">
        <v>836</v>
      </c>
      <c r="AA837" s="20" t="s">
        <v>102</v>
      </c>
      <c r="AB837" s="20" t="s">
        <v>755</v>
      </c>
      <c r="AC837" s="19" t="str">
        <f>IF(AB837&lt;&gt;"",IF(NOT(ISNA(INDEX(os!A:A,MATCH(AB837,os!B:B,0)))),INDEX(os!A:A,MATCH(AB837,os!B:B,0)),"0"),"")</f>
        <v/>
      </c>
      <c r="AD837" s="20" t="s">
        <v>830</v>
      </c>
      <c r="AE837" s="20"/>
      <c r="AF837" s="20"/>
      <c r="AG837" s="20"/>
      <c r="AH837" s="93" t="str">
        <f>IF(NOT(ISNA(VLOOKUP(B:B,ResultsTargets!A:A,1,0))),"TRUE","")</f>
        <v/>
      </c>
      <c r="AI837" s="19" t="str">
        <f>IF(ISNA(VLOOKUP(C837,dim_techarea!A:B,2,FALSE)),"",VLOOKUP(C837,dim_techarea!A:B,2,FALSE))</f>
        <v>FN_THER</v>
      </c>
      <c r="AJ837" s="19" t="str">
        <f>IF(ISNA(VLOOKUP(AI837,dim_techarea!B:C,2,FALSE)),"",VLOOKUP(AI837,dim_techarea!B:C,2,FALSE))</f>
        <v>ofK1LzUu4ox</v>
      </c>
      <c r="AK837" s="19" t="str">
        <f>IF(ISNA(VLOOKUP(TRIM(G837),dim_targetsresults!A:B,2,FALSE)),"",VLOOKUP(TRIM(G837),dim_targetsresults!A:C,2,FALSE))</f>
        <v>MER Targets</v>
      </c>
      <c r="AL837" s="19" t="str">
        <f>IF(ISNA(VLOOKUP(AK837,dim_targetsresults!B:C,2,FALSE)),"",VLOOKUP(AK837,dim_targetsresults!B:C,2,FALSE))</f>
        <v>W8imnja2Owd</v>
      </c>
      <c r="AM837" s="19" t="str">
        <f>IF(ISNA(VLOOKUP(TRIM(D837),dim_numeratordenominator!A:B,2,FALSE)),"",VLOOKUP(TRIM(D837),dim_numeratordenominator!A:C,2,FALSE))</f>
        <v>Numerator</v>
      </c>
      <c r="AN837" s="19" t="str">
        <f>IF(ISNA(VLOOKUP(AM837,dim_numeratordenominator!B:C,2,FALSE)),"",VLOOKUP(AM837,dim_numeratordenominator!B:C,2,FALSE))</f>
        <v>Som9NRMQqV7</v>
      </c>
      <c r="AO837" s="19" t="str">
        <f>IF(ISNA(VLOOKUP(TRIM(E837),dim_supporttype!A:B,2,FALSE)),"",VLOOKUP(TRIM(E837),dim_supporttype!A:C,2,FALSE))</f>
        <v>DSD</v>
      </c>
      <c r="AP837" s="19" t="str">
        <f>IF(ISNA(VLOOKUP(AO837,dim_supporttype!B:C,2,FALSE)),"",VLOOKUP(AO837,dim_supporttype!B:C,2,FALSE))</f>
        <v>iM13vdNLWKb</v>
      </c>
      <c r="AQ837" s="19" t="str">
        <f>IF(ISNA(VLOOKUP(TRIM(F837),dim_disaggs!A:B,2,FALSE)),"No Disagg",VLOOKUP(TRIM(F837),dim_disaggs!A:B,2,FALSE))</f>
        <v>Age</v>
      </c>
      <c r="AR837" s="19" t="str">
        <f>IF(ISNA(VLOOKUP(AQ837,dim_disaggs!B:C,2,FALSE)),"",VLOOKUP(AQ837,dim_disaggs!B:C,2,FALSE))</f>
        <v>fNQC7f36jre</v>
      </c>
      <c r="AS837" s="72"/>
      <c r="AT837" s="66"/>
      <c r="AU837" s="72" t="s">
        <v>755</v>
      </c>
      <c r="AV837" s="73" t="s">
        <v>755</v>
      </c>
      <c r="AW837" s="66" t="s">
        <v>755</v>
      </c>
      <c r="AX837" s="66" t="s">
        <v>755</v>
      </c>
      <c r="AY837" s="20"/>
      <c r="AZ837" s="20"/>
      <c r="BA837" s="105" t="str">
        <f t="shared" si="126"/>
        <v/>
      </c>
      <c r="BB837" s="20" t="str">
        <f t="shared" si="127"/>
        <v/>
      </c>
      <c r="BC837" s="20"/>
      <c r="BD837" s="20"/>
      <c r="BE837" s="75" t="s">
        <v>755</v>
      </c>
      <c r="BF837" s="73" t="s">
        <v>755</v>
      </c>
      <c r="BG837" s="55" t="s">
        <v>755</v>
      </c>
      <c r="BH837" s="76" t="s">
        <v>755</v>
      </c>
      <c r="BI837" s="20" t="s">
        <v>755</v>
      </c>
      <c r="BJ837" s="20" t="s">
        <v>755</v>
      </c>
      <c r="BK837" s="55" t="s">
        <v>755</v>
      </c>
      <c r="BL837" s="71" t="s">
        <v>755</v>
      </c>
      <c r="BM837" s="77" t="s">
        <v>755</v>
      </c>
      <c r="BN837" s="78" t="s">
        <v>755</v>
      </c>
      <c r="BO837" s="77" t="s">
        <v>755</v>
      </c>
      <c r="BP837" s="78" t="s">
        <v>755</v>
      </c>
    </row>
    <row r="838" spans="1:68" s="3" customFormat="1" x14ac:dyDescent="0.2">
      <c r="A838" s="20" t="s">
        <v>95</v>
      </c>
      <c r="B838" s="20" t="s">
        <v>1077</v>
      </c>
      <c r="C838" s="20" t="s">
        <v>859</v>
      </c>
      <c r="D838" s="20" t="s">
        <v>1</v>
      </c>
      <c r="E838" s="20" t="s">
        <v>78</v>
      </c>
      <c r="F838" s="20" t="s">
        <v>204</v>
      </c>
      <c r="G838" s="20" t="s">
        <v>2442</v>
      </c>
      <c r="H838" s="20" t="s">
        <v>204</v>
      </c>
      <c r="I838" s="19">
        <f t="shared" si="121"/>
        <v>27</v>
      </c>
      <c r="J838" s="20" t="s">
        <v>755</v>
      </c>
      <c r="K838" s="20" t="s">
        <v>2219</v>
      </c>
      <c r="L838" s="95" t="str">
        <f>IF(M838&lt;&gt;"",IF(NOT(ISNA(INDEX(cc!B:B,MATCH(M838,cc!A:A,0)))),INDEX(cc!B:B,MATCH(M838,cc!A:A,0)),"0"),"")</f>
        <v>Age (0-18+, 6)</v>
      </c>
      <c r="M838" s="97" t="s">
        <v>3986</v>
      </c>
      <c r="N838" s="28" t="str">
        <f t="shared" si="119"/>
        <v xml:space="preserve"> TARGET</v>
      </c>
      <c r="O838" s="19" t="str">
        <f t="shared" si="122"/>
        <v>FN_THER (N, TA, Age) TARGET: Undernourished PLHIV fed</v>
      </c>
      <c r="P838" s="19" t="str">
        <f t="shared" si="123"/>
        <v>FN_THER (N, TA, Age) TARGET: Undernourished PLHIV fed</v>
      </c>
      <c r="Q838" s="19" t="str">
        <f t="shared" si="120"/>
        <v>FN_THER (N, TA, Age) TARGET</v>
      </c>
      <c r="R838" s="19" t="str">
        <f t="shared" si="124"/>
        <v>FN_THER_N_TA_Age_TARGET</v>
      </c>
      <c r="S838" s="19" t="str">
        <f t="shared" si="125"/>
        <v>FN_THER_N_TA_Age_TARGET</v>
      </c>
      <c r="T838" s="19" t="b">
        <f>NOT(ISNA(VLOOKUP(B838,dbcodes!A:B,2,FALSE)))</f>
        <v>1</v>
      </c>
      <c r="U838" s="19" t="str">
        <f>IF(ISNA(VLOOKUP(B838,dbcodes!A:B,2,FALSE)),des!R2905,VLOOKUP(B838,dbcodes!A:B,2,FALSE))</f>
        <v>FN_THER_N_TA_Age_TARGET</v>
      </c>
      <c r="V838" s="20" t="s">
        <v>2327</v>
      </c>
      <c r="W838" s="107">
        <f>IF(ISNA(VLOOKUP(C838,descriptions!A:B,2,FALSE)),des!V141,IF(G838=" TARGET","Target ","")&amp;VLOOKUP(C838,descriptions!A:B,2,FALSE))</f>
        <v>0</v>
      </c>
      <c r="X838" s="20" t="s">
        <v>4</v>
      </c>
      <c r="Y838" s="20" t="s">
        <v>831</v>
      </c>
      <c r="Z838" s="20" t="s">
        <v>836</v>
      </c>
      <c r="AA838" s="20" t="s">
        <v>102</v>
      </c>
      <c r="AB838" s="20" t="s">
        <v>755</v>
      </c>
      <c r="AC838" s="19" t="str">
        <f>IF(AB838&lt;&gt;"",IF(NOT(ISNA(INDEX(os!A:A,MATCH(AB838,os!B:B,0)))),INDEX(os!A:A,MATCH(AB838,os!B:B,0)),"0"),"")</f>
        <v/>
      </c>
      <c r="AD838" s="20" t="s">
        <v>830</v>
      </c>
      <c r="AE838" s="20"/>
      <c r="AF838" s="20"/>
      <c r="AG838" s="20"/>
      <c r="AH838" s="93" t="str">
        <f>IF(NOT(ISNA(VLOOKUP(B:B,ResultsTargets!A:A,1,0))),"TRUE","")</f>
        <v/>
      </c>
      <c r="AI838" s="19" t="str">
        <f>IF(ISNA(VLOOKUP(C838,dim_techarea!A:B,2,FALSE)),"",VLOOKUP(C838,dim_techarea!A:B,2,FALSE))</f>
        <v>FN_THER</v>
      </c>
      <c r="AJ838" s="19" t="str">
        <f>IF(ISNA(VLOOKUP(AI838,dim_techarea!B:C,2,FALSE)),"",VLOOKUP(AI838,dim_techarea!B:C,2,FALSE))</f>
        <v>ofK1LzUu4ox</v>
      </c>
      <c r="AK838" s="19" t="str">
        <f>IF(ISNA(VLOOKUP(TRIM(G838),dim_targetsresults!A:B,2,FALSE)),"",VLOOKUP(TRIM(G838),dim_targetsresults!A:C,2,FALSE))</f>
        <v>MER Targets</v>
      </c>
      <c r="AL838" s="19" t="str">
        <f>IF(ISNA(VLOOKUP(AK838,dim_targetsresults!B:C,2,FALSE)),"",VLOOKUP(AK838,dim_targetsresults!B:C,2,FALSE))</f>
        <v>W8imnja2Owd</v>
      </c>
      <c r="AM838" s="19" t="str">
        <f>IF(ISNA(VLOOKUP(TRIM(D838),dim_numeratordenominator!A:B,2,FALSE)),"",VLOOKUP(TRIM(D838),dim_numeratordenominator!A:C,2,FALSE))</f>
        <v>Numerator</v>
      </c>
      <c r="AN838" s="19" t="str">
        <f>IF(ISNA(VLOOKUP(AM838,dim_numeratordenominator!B:C,2,FALSE)),"",VLOOKUP(AM838,dim_numeratordenominator!B:C,2,FALSE))</f>
        <v>Som9NRMQqV7</v>
      </c>
      <c r="AO838" s="19" t="str">
        <f>IF(ISNA(VLOOKUP(TRIM(E838),dim_supporttype!A:B,2,FALSE)),"",VLOOKUP(TRIM(E838),dim_supporttype!A:C,2,FALSE))</f>
        <v>TA</v>
      </c>
      <c r="AP838" s="19" t="str">
        <f>IF(ISNA(VLOOKUP(AO838,dim_supporttype!B:C,2,FALSE)),"",VLOOKUP(AO838,dim_supporttype!B:C,2,FALSE))</f>
        <v>cRAGKdWIDn4</v>
      </c>
      <c r="AQ838" s="19" t="str">
        <f>IF(ISNA(VLOOKUP(TRIM(F838),dim_disaggs!A:B,2,FALSE)),"No Disagg",VLOOKUP(TRIM(F838),dim_disaggs!A:B,2,FALSE))</f>
        <v>Age</v>
      </c>
      <c r="AR838" s="19" t="str">
        <f>IF(ISNA(VLOOKUP(AQ838,dim_disaggs!B:C,2,FALSE)),"",VLOOKUP(AQ838,dim_disaggs!B:C,2,FALSE))</f>
        <v>fNQC7f36jre</v>
      </c>
      <c r="AS838" s="72"/>
      <c r="AT838" s="66"/>
      <c r="AU838" s="72" t="s">
        <v>755</v>
      </c>
      <c r="AV838" s="73" t="s">
        <v>755</v>
      </c>
      <c r="AW838" s="66" t="s">
        <v>755</v>
      </c>
      <c r="AX838" s="66" t="s">
        <v>755</v>
      </c>
      <c r="AY838" s="20"/>
      <c r="AZ838" s="20"/>
      <c r="BA838" s="105" t="str">
        <f t="shared" si="126"/>
        <v/>
      </c>
      <c r="BB838" s="20" t="str">
        <f t="shared" si="127"/>
        <v/>
      </c>
      <c r="BC838" s="20"/>
      <c r="BD838" s="20"/>
      <c r="BE838" s="75" t="s">
        <v>755</v>
      </c>
      <c r="BF838" s="73" t="s">
        <v>755</v>
      </c>
      <c r="BG838" s="55" t="s">
        <v>755</v>
      </c>
      <c r="BH838" s="76" t="s">
        <v>755</v>
      </c>
      <c r="BI838" s="20" t="s">
        <v>755</v>
      </c>
      <c r="BJ838" s="20" t="s">
        <v>755</v>
      </c>
      <c r="BK838" s="55" t="s">
        <v>755</v>
      </c>
      <c r="BL838" s="71" t="s">
        <v>755</v>
      </c>
      <c r="BM838" s="77" t="s">
        <v>755</v>
      </c>
      <c r="BN838" s="78" t="s">
        <v>755</v>
      </c>
      <c r="BO838" s="77" t="s">
        <v>755</v>
      </c>
      <c r="BP838" s="78" t="s">
        <v>755</v>
      </c>
    </row>
    <row r="839" spans="1:68" s="3" customFormat="1" x14ac:dyDescent="0.2">
      <c r="A839" s="20" t="s">
        <v>95</v>
      </c>
      <c r="B839" s="20" t="s">
        <v>1065</v>
      </c>
      <c r="C839" s="20" t="s">
        <v>859</v>
      </c>
      <c r="D839" s="20" t="s">
        <v>1</v>
      </c>
      <c r="E839" s="20" t="s">
        <v>77</v>
      </c>
      <c r="F839" s="20" t="s">
        <v>2147</v>
      </c>
      <c r="G839" s="20" t="s">
        <v>2442</v>
      </c>
      <c r="H839" s="20" t="s">
        <v>18673</v>
      </c>
      <c r="I839" s="19">
        <f t="shared" si="121"/>
        <v>32</v>
      </c>
      <c r="J839" s="20" t="s">
        <v>755</v>
      </c>
      <c r="K839" s="20" t="s">
        <v>2219</v>
      </c>
      <c r="L839" s="95" t="str">
        <f>IF(M839&lt;&gt;"",IF(NOT(ISNA(INDEX(cc!B:B,MATCH(M839,cc!A:A,0)))),INDEX(cc!B:B,MATCH(M839,cc!A:A,0)),"0"),"")</f>
        <v>Age (&lt;18, 18+)</v>
      </c>
      <c r="M839" s="97" t="s">
        <v>4040</v>
      </c>
      <c r="N839" s="28" t="str">
        <f t="shared" si="119"/>
        <v xml:space="preserve"> TARGET</v>
      </c>
      <c r="O839" s="19" t="str">
        <f t="shared" si="122"/>
        <v>FN_THER (N, DSD, Age Aggregated) TARGET: Undernourished PLHIV fed</v>
      </c>
      <c r="P839" s="19" t="str">
        <f t="shared" si="123"/>
        <v>FN_THER (N, DSD, Age Aggregated) TARGET: Undernourished PLHIV fed</v>
      </c>
      <c r="Q839" s="19" t="str">
        <f t="shared" si="120"/>
        <v>FN_THER (N, DSD, Age Agg) TARGET</v>
      </c>
      <c r="R839" s="19" t="str">
        <f t="shared" si="124"/>
        <v>FN_THER_N_DSD_Age_Agg_TARGET</v>
      </c>
      <c r="S839" s="19" t="str">
        <f t="shared" si="125"/>
        <v>FN_THER_N_DSD_Age_Agg_TARGET</v>
      </c>
      <c r="T839" s="19" t="b">
        <f>NOT(ISNA(VLOOKUP(B839,dbcodes!A:B,2,FALSE)))</f>
        <v>1</v>
      </c>
      <c r="U839" s="19" t="str">
        <f>IF(ISNA(VLOOKUP(B839,dbcodes!A:B,2,FALSE)),des!R2906,VLOOKUP(B839,dbcodes!A:B,2,FALSE))</f>
        <v>FN_THER_N_DSD_Age_Aggregated_TARGET</v>
      </c>
      <c r="V839" s="20" t="s">
        <v>2327</v>
      </c>
      <c r="W839" s="107">
        <f>IF(ISNA(VLOOKUP(C839,descriptions!A:B,2,FALSE)),des!V142,IF(G839=" TARGET","Target ","")&amp;VLOOKUP(C839,descriptions!A:B,2,FALSE))</f>
        <v>0</v>
      </c>
      <c r="X839" s="20" t="s">
        <v>4</v>
      </c>
      <c r="Y839" s="20" t="s">
        <v>831</v>
      </c>
      <c r="Z839" s="20" t="s">
        <v>836</v>
      </c>
      <c r="AA839" s="20" t="s">
        <v>102</v>
      </c>
      <c r="AB839" s="20" t="s">
        <v>755</v>
      </c>
      <c r="AC839" s="19" t="str">
        <f>IF(AB839&lt;&gt;"",IF(NOT(ISNA(INDEX(os!A:A,MATCH(AB839,os!B:B,0)))),INDEX(os!A:A,MATCH(AB839,os!B:B,0)),"0"),"")</f>
        <v/>
      </c>
      <c r="AD839" s="20" t="s">
        <v>830</v>
      </c>
      <c r="AE839" s="20"/>
      <c r="AF839" s="20"/>
      <c r="AG839" s="20"/>
      <c r="AH839" s="93" t="str">
        <f>IF(NOT(ISNA(VLOOKUP(B:B,ResultsTargets!A:A,1,0))),"TRUE","")</f>
        <v/>
      </c>
      <c r="AI839" s="19" t="str">
        <f>IF(ISNA(VLOOKUP(C839,dim_techarea!A:B,2,FALSE)),"",VLOOKUP(C839,dim_techarea!A:B,2,FALSE))</f>
        <v>FN_THER</v>
      </c>
      <c r="AJ839" s="19" t="str">
        <f>IF(ISNA(VLOOKUP(AI839,dim_techarea!B:C,2,FALSE)),"",VLOOKUP(AI839,dim_techarea!B:C,2,FALSE))</f>
        <v>ofK1LzUu4ox</v>
      </c>
      <c r="AK839" s="19" t="str">
        <f>IF(ISNA(VLOOKUP(TRIM(G839),dim_targetsresults!A:B,2,FALSE)),"",VLOOKUP(TRIM(G839),dim_targetsresults!A:C,2,FALSE))</f>
        <v>MER Targets</v>
      </c>
      <c r="AL839" s="19" t="str">
        <f>IF(ISNA(VLOOKUP(AK839,dim_targetsresults!B:C,2,FALSE)),"",VLOOKUP(AK839,dim_targetsresults!B:C,2,FALSE))</f>
        <v>W8imnja2Owd</v>
      </c>
      <c r="AM839" s="19" t="str">
        <f>IF(ISNA(VLOOKUP(TRIM(D839),dim_numeratordenominator!A:B,2,FALSE)),"",VLOOKUP(TRIM(D839),dim_numeratordenominator!A:C,2,FALSE))</f>
        <v>Numerator</v>
      </c>
      <c r="AN839" s="19" t="str">
        <f>IF(ISNA(VLOOKUP(AM839,dim_numeratordenominator!B:C,2,FALSE)),"",VLOOKUP(AM839,dim_numeratordenominator!B:C,2,FALSE))</f>
        <v>Som9NRMQqV7</v>
      </c>
      <c r="AO839" s="19" t="str">
        <f>IF(ISNA(VLOOKUP(TRIM(E839),dim_supporttype!A:B,2,FALSE)),"",VLOOKUP(TRIM(E839),dim_supporttype!A:C,2,FALSE))</f>
        <v>DSD</v>
      </c>
      <c r="AP839" s="19" t="str">
        <f>IF(ISNA(VLOOKUP(AO839,dim_supporttype!B:C,2,FALSE)),"",VLOOKUP(AO839,dim_supporttype!B:C,2,FALSE))</f>
        <v>iM13vdNLWKb</v>
      </c>
      <c r="AQ839" s="19" t="str">
        <f>IF(ISNA(VLOOKUP(TRIM(F839),dim_disaggs!A:B,2,FALSE)),"No Disagg",VLOOKUP(TRIM(F839),dim_disaggs!A:B,2,FALSE))</f>
        <v>Age Aggregated</v>
      </c>
      <c r="AR839" s="19" t="str">
        <f>IF(ISNA(VLOOKUP(AQ839,dim_disaggs!B:C,2,FALSE)),"",VLOOKUP(AQ839,dim_disaggs!B:C,2,FALSE))</f>
        <v>zY8SynzWEP5</v>
      </c>
      <c r="AS839" s="72"/>
      <c r="AT839" s="66"/>
      <c r="AU839" s="72" t="s">
        <v>755</v>
      </c>
      <c r="AV839" s="73" t="s">
        <v>755</v>
      </c>
      <c r="AW839" s="66" t="s">
        <v>755</v>
      </c>
      <c r="AX839" s="66" t="s">
        <v>755</v>
      </c>
      <c r="AY839" s="20"/>
      <c r="AZ839" s="20"/>
      <c r="BA839" s="105" t="str">
        <f t="shared" si="126"/>
        <v/>
      </c>
      <c r="BB839" s="20" t="str">
        <f t="shared" si="127"/>
        <v/>
      </c>
      <c r="BC839" s="20"/>
      <c r="BD839" s="20"/>
      <c r="BE839" s="75" t="s">
        <v>755</v>
      </c>
      <c r="BF839" s="73" t="s">
        <v>755</v>
      </c>
      <c r="BG839" s="55" t="s">
        <v>755</v>
      </c>
      <c r="BH839" s="76" t="s">
        <v>755</v>
      </c>
      <c r="BI839" s="20" t="s">
        <v>755</v>
      </c>
      <c r="BJ839" s="20" t="s">
        <v>755</v>
      </c>
      <c r="BK839" s="55" t="s">
        <v>755</v>
      </c>
      <c r="BL839" s="71" t="s">
        <v>755</v>
      </c>
      <c r="BM839" s="77" t="s">
        <v>755</v>
      </c>
      <c r="BN839" s="78" t="s">
        <v>755</v>
      </c>
      <c r="BO839" s="77" t="s">
        <v>755</v>
      </c>
      <c r="BP839" s="78" t="s">
        <v>755</v>
      </c>
    </row>
    <row r="840" spans="1:68" x14ac:dyDescent="0.2">
      <c r="A840" s="20" t="s">
        <v>95</v>
      </c>
      <c r="B840" s="20" t="s">
        <v>1075</v>
      </c>
      <c r="C840" s="20" t="s">
        <v>859</v>
      </c>
      <c r="D840" s="20" t="s">
        <v>1</v>
      </c>
      <c r="E840" s="20" t="s">
        <v>78</v>
      </c>
      <c r="F840" s="20" t="s">
        <v>2147</v>
      </c>
      <c r="G840" s="20" t="s">
        <v>2442</v>
      </c>
      <c r="H840" s="20" t="s">
        <v>18673</v>
      </c>
      <c r="I840" s="19">
        <f t="shared" si="121"/>
        <v>31</v>
      </c>
      <c r="J840" s="20" t="s">
        <v>755</v>
      </c>
      <c r="K840" s="20" t="s">
        <v>2219</v>
      </c>
      <c r="L840" s="95" t="str">
        <f>IF(M840&lt;&gt;"",IF(NOT(ISNA(INDEX(cc!B:B,MATCH(M840,cc!A:A,0)))),INDEX(cc!B:B,MATCH(M840,cc!A:A,0)),"0"),"")</f>
        <v>Age (&lt;18, 18+)</v>
      </c>
      <c r="M840" s="97" t="s">
        <v>4040</v>
      </c>
      <c r="N840" s="28" t="str">
        <f t="shared" si="119"/>
        <v xml:space="preserve"> TARGET</v>
      </c>
      <c r="O840" s="19" t="str">
        <f t="shared" si="122"/>
        <v>FN_THER (N, TA, Age Aggregated) TARGET: Undernourished PLHIV fed</v>
      </c>
      <c r="P840" s="19" t="str">
        <f t="shared" si="123"/>
        <v>FN_THER (N, TA, Age Aggregated) TARGET: Undernourished PLHIV fed</v>
      </c>
      <c r="Q840" s="19" t="str">
        <f t="shared" si="120"/>
        <v>FN_THER (N, TA, Age Agg) TARGET</v>
      </c>
      <c r="R840" s="19" t="str">
        <f t="shared" si="124"/>
        <v>FN_THER_N_TA_Age_Agg_TARGET</v>
      </c>
      <c r="S840" s="19" t="str">
        <f t="shared" si="125"/>
        <v>FN_THER_N_TA_Age_Agg_TARGET</v>
      </c>
      <c r="T840" s="19" t="b">
        <f>NOT(ISNA(VLOOKUP(B840,dbcodes!A:B,2,FALSE)))</f>
        <v>1</v>
      </c>
      <c r="U840" s="19" t="str">
        <f>IF(ISNA(VLOOKUP(B840,dbcodes!A:B,2,FALSE)),des!R2907,VLOOKUP(B840,dbcodes!A:B,2,FALSE))</f>
        <v>FN_THER_N_TA_Age_Aggregated_TARGET</v>
      </c>
      <c r="V840" s="20" t="s">
        <v>2327</v>
      </c>
      <c r="W840" s="107">
        <f>IF(ISNA(VLOOKUP(C840,descriptions!A:B,2,FALSE)),des!V143,IF(G840=" TARGET","Target ","")&amp;VLOOKUP(C840,descriptions!A:B,2,FALSE))</f>
        <v>0</v>
      </c>
      <c r="X840" s="20" t="s">
        <v>4</v>
      </c>
      <c r="Y840" s="20" t="s">
        <v>831</v>
      </c>
      <c r="Z840" s="20" t="s">
        <v>836</v>
      </c>
      <c r="AA840" s="20" t="s">
        <v>102</v>
      </c>
      <c r="AB840" s="20" t="s">
        <v>755</v>
      </c>
      <c r="AC840" s="19" t="str">
        <f>IF(AB840&lt;&gt;"",IF(NOT(ISNA(INDEX(os!A:A,MATCH(AB840,os!B:B,0)))),INDEX(os!A:A,MATCH(AB840,os!B:B,0)),"0"),"")</f>
        <v/>
      </c>
      <c r="AD840" s="20" t="s">
        <v>830</v>
      </c>
      <c r="AH840" s="93" t="str">
        <f>IF(NOT(ISNA(VLOOKUP(B:B,ResultsTargets!A:A,1,0))),"TRUE","")</f>
        <v/>
      </c>
      <c r="AI840" s="19" t="str">
        <f>IF(ISNA(VLOOKUP(C840,dim_techarea!A:B,2,FALSE)),"",VLOOKUP(C840,dim_techarea!A:B,2,FALSE))</f>
        <v>FN_THER</v>
      </c>
      <c r="AJ840" s="19" t="str">
        <f>IF(ISNA(VLOOKUP(AI840,dim_techarea!B:C,2,FALSE)),"",VLOOKUP(AI840,dim_techarea!B:C,2,FALSE))</f>
        <v>ofK1LzUu4ox</v>
      </c>
      <c r="AK840" s="19" t="str">
        <f>IF(ISNA(VLOOKUP(TRIM(G840),dim_targetsresults!A:B,2,FALSE)),"",VLOOKUP(TRIM(G840),dim_targetsresults!A:C,2,FALSE))</f>
        <v>MER Targets</v>
      </c>
      <c r="AL840" s="19" t="str">
        <f>IF(ISNA(VLOOKUP(AK840,dim_targetsresults!B:C,2,FALSE)),"",VLOOKUP(AK840,dim_targetsresults!B:C,2,FALSE))</f>
        <v>W8imnja2Owd</v>
      </c>
      <c r="AM840" s="19" t="str">
        <f>IF(ISNA(VLOOKUP(TRIM(D840),dim_numeratordenominator!A:B,2,FALSE)),"",VLOOKUP(TRIM(D840),dim_numeratordenominator!A:C,2,FALSE))</f>
        <v>Numerator</v>
      </c>
      <c r="AN840" s="19" t="str">
        <f>IF(ISNA(VLOOKUP(AM840,dim_numeratordenominator!B:C,2,FALSE)),"",VLOOKUP(AM840,dim_numeratordenominator!B:C,2,FALSE))</f>
        <v>Som9NRMQqV7</v>
      </c>
      <c r="AO840" s="19" t="str">
        <f>IF(ISNA(VLOOKUP(TRIM(E840),dim_supporttype!A:B,2,FALSE)),"",VLOOKUP(TRIM(E840),dim_supporttype!A:C,2,FALSE))</f>
        <v>TA</v>
      </c>
      <c r="AP840" s="19" t="str">
        <f>IF(ISNA(VLOOKUP(AO840,dim_supporttype!B:C,2,FALSE)),"",VLOOKUP(AO840,dim_supporttype!B:C,2,FALSE))</f>
        <v>cRAGKdWIDn4</v>
      </c>
      <c r="AQ840" s="19" t="str">
        <f>IF(ISNA(VLOOKUP(TRIM(F840),dim_disaggs!A:B,2,FALSE)),"No Disagg",VLOOKUP(TRIM(F840),dim_disaggs!A:B,2,FALSE))</f>
        <v>Age Aggregated</v>
      </c>
      <c r="AR840" s="19" t="str">
        <f>IF(ISNA(VLOOKUP(AQ840,dim_disaggs!B:C,2,FALSE)),"",VLOOKUP(AQ840,dim_disaggs!B:C,2,FALSE))</f>
        <v>zY8SynzWEP5</v>
      </c>
      <c r="AU840" s="72" t="s">
        <v>755</v>
      </c>
      <c r="AV840" s="73" t="s">
        <v>755</v>
      </c>
      <c r="AW840" s="66" t="s">
        <v>755</v>
      </c>
      <c r="AX840" s="66" t="s">
        <v>755</v>
      </c>
      <c r="BA840" s="105" t="str">
        <f t="shared" si="126"/>
        <v/>
      </c>
      <c r="BB840" s="20" t="str">
        <f t="shared" si="127"/>
        <v/>
      </c>
      <c r="BE840" s="75" t="s">
        <v>755</v>
      </c>
      <c r="BF840" s="73" t="s">
        <v>755</v>
      </c>
      <c r="BG840" s="55" t="s">
        <v>755</v>
      </c>
      <c r="BH840" s="76" t="s">
        <v>755</v>
      </c>
      <c r="BI840" s="20" t="s">
        <v>755</v>
      </c>
      <c r="BJ840" s="20" t="s">
        <v>755</v>
      </c>
      <c r="BK840" s="55" t="s">
        <v>755</v>
      </c>
      <c r="BL840" s="71" t="s">
        <v>755</v>
      </c>
      <c r="BM840" s="77" t="s">
        <v>755</v>
      </c>
      <c r="BN840" s="78" t="s">
        <v>755</v>
      </c>
      <c r="BO840" s="77" t="s">
        <v>755</v>
      </c>
      <c r="BP840" s="78" t="s">
        <v>755</v>
      </c>
    </row>
    <row r="841" spans="1:68" x14ac:dyDescent="0.2">
      <c r="A841" s="20" t="s">
        <v>95</v>
      </c>
      <c r="B841" s="20" t="s">
        <v>1071</v>
      </c>
      <c r="C841" s="20" t="s">
        <v>859</v>
      </c>
      <c r="D841" s="20" t="s">
        <v>1</v>
      </c>
      <c r="E841" s="20" t="s">
        <v>77</v>
      </c>
      <c r="F841" s="20" t="s">
        <v>2149</v>
      </c>
      <c r="G841" s="20" t="s">
        <v>2442</v>
      </c>
      <c r="H841" s="20" t="s">
        <v>2149</v>
      </c>
      <c r="I841" s="19">
        <f t="shared" si="121"/>
        <v>40</v>
      </c>
      <c r="J841" s="20" t="s">
        <v>755</v>
      </c>
      <c r="K841" s="20" t="s">
        <v>2219</v>
      </c>
      <c r="L841" s="95" t="str">
        <f>IF(M841&lt;&gt;"",IF(NOT(ISNA(INDEX(cc!B:B,MATCH(M841,cc!A:A,0)))),INDEX(cc!B:B,MATCH(M841,cc!A:A,0)),"0"),"")</f>
        <v>Pregnancy Status</v>
      </c>
      <c r="M841" s="97" t="s">
        <v>4100</v>
      </c>
      <c r="N841" s="28" t="str">
        <f t="shared" si="119"/>
        <v xml:space="preserve"> TARGET</v>
      </c>
      <c r="O841" s="19" t="str">
        <f t="shared" si="122"/>
        <v>FN_THER (N, DSD, PregnancyStatus) TARGET: Undernourished PLHIV fed</v>
      </c>
      <c r="P841" s="19" t="str">
        <f t="shared" si="123"/>
        <v>FN_THER (N, DSD, PregnancyStatus) TARGET: Undernourished PLHIV fed</v>
      </c>
      <c r="Q841" s="19" t="str">
        <f t="shared" si="120"/>
        <v>FN_THER (N, DSD, PregnancyStatus) TARGET</v>
      </c>
      <c r="R841" s="19" t="str">
        <f t="shared" si="124"/>
        <v>FN_THER_N_DSD_PregnancyStatus_TARGET</v>
      </c>
      <c r="S841" s="19" t="str">
        <f t="shared" si="125"/>
        <v>FN_THER_N_DSD_PregnancyStatus_TARGET</v>
      </c>
      <c r="T841" s="19" t="b">
        <f>NOT(ISNA(VLOOKUP(B841,dbcodes!A:B,2,FALSE)))</f>
        <v>1</v>
      </c>
      <c r="U841" s="19" t="str">
        <f>IF(ISNA(VLOOKUP(B841,dbcodes!A:B,2,FALSE)),des!R2908,VLOOKUP(B841,dbcodes!A:B,2,FALSE))</f>
        <v>FN_THER_N_DSD_PregnancyStatus_TARGET</v>
      </c>
      <c r="V841" s="20" t="s">
        <v>2327</v>
      </c>
      <c r="W841" s="107">
        <f>IF(ISNA(VLOOKUP(C841,descriptions!A:B,2,FALSE)),des!V144,IF(G841=" TARGET","Target ","")&amp;VLOOKUP(C841,descriptions!A:B,2,FALSE))</f>
        <v>0</v>
      </c>
      <c r="X841" s="20" t="s">
        <v>4</v>
      </c>
      <c r="Y841" s="20" t="s">
        <v>831</v>
      </c>
      <c r="Z841" s="20" t="s">
        <v>836</v>
      </c>
      <c r="AA841" s="20" t="s">
        <v>102</v>
      </c>
      <c r="AB841" s="20" t="s">
        <v>755</v>
      </c>
      <c r="AC841" s="19" t="str">
        <f>IF(AB841&lt;&gt;"",IF(NOT(ISNA(INDEX(os!A:A,MATCH(AB841,os!B:B,0)))),INDEX(os!A:A,MATCH(AB841,os!B:B,0)),"0"),"")</f>
        <v/>
      </c>
      <c r="AD841" s="20" t="s">
        <v>830</v>
      </c>
      <c r="AH841" s="93" t="str">
        <f>IF(NOT(ISNA(VLOOKUP(B:B,ResultsTargets!A:A,1,0))),"TRUE","")</f>
        <v/>
      </c>
      <c r="AI841" s="19" t="str">
        <f>IF(ISNA(VLOOKUP(C841,dim_techarea!A:B,2,FALSE)),"",VLOOKUP(C841,dim_techarea!A:B,2,FALSE))</f>
        <v>FN_THER</v>
      </c>
      <c r="AJ841" s="19" t="str">
        <f>IF(ISNA(VLOOKUP(AI841,dim_techarea!B:C,2,FALSE)),"",VLOOKUP(AI841,dim_techarea!B:C,2,FALSE))</f>
        <v>ofK1LzUu4ox</v>
      </c>
      <c r="AK841" s="19" t="str">
        <f>IF(ISNA(VLOOKUP(TRIM(G841),dim_targetsresults!A:B,2,FALSE)),"",VLOOKUP(TRIM(G841),dim_targetsresults!A:C,2,FALSE))</f>
        <v>MER Targets</v>
      </c>
      <c r="AL841" s="19" t="str">
        <f>IF(ISNA(VLOOKUP(AK841,dim_targetsresults!B:C,2,FALSE)),"",VLOOKUP(AK841,dim_targetsresults!B:C,2,FALSE))</f>
        <v>W8imnja2Owd</v>
      </c>
      <c r="AM841" s="19" t="str">
        <f>IF(ISNA(VLOOKUP(TRIM(D841),dim_numeratordenominator!A:B,2,FALSE)),"",VLOOKUP(TRIM(D841),dim_numeratordenominator!A:C,2,FALSE))</f>
        <v>Numerator</v>
      </c>
      <c r="AN841" s="19" t="str">
        <f>IF(ISNA(VLOOKUP(AM841,dim_numeratordenominator!B:C,2,FALSE)),"",VLOOKUP(AM841,dim_numeratordenominator!B:C,2,FALSE))</f>
        <v>Som9NRMQqV7</v>
      </c>
      <c r="AO841" s="19" t="str">
        <f>IF(ISNA(VLOOKUP(TRIM(E841),dim_supporttype!A:B,2,FALSE)),"",VLOOKUP(TRIM(E841),dim_supporttype!A:C,2,FALSE))</f>
        <v>DSD</v>
      </c>
      <c r="AP841" s="19" t="str">
        <f>IF(ISNA(VLOOKUP(AO841,dim_supporttype!B:C,2,FALSE)),"",VLOOKUP(AO841,dim_supporttype!B:C,2,FALSE))</f>
        <v>iM13vdNLWKb</v>
      </c>
      <c r="AQ841" s="19" t="str">
        <f>IF(ISNA(VLOOKUP(TRIM(F841),dim_disaggs!A:B,2,FALSE)),"No Disagg",VLOOKUP(TRIM(F841),dim_disaggs!A:B,2,FALSE))</f>
        <v>PregnancyStatus</v>
      </c>
      <c r="AR841" s="19" t="str">
        <f>IF(ISNA(VLOOKUP(AQ841,dim_disaggs!B:C,2,FALSE)),"",VLOOKUP(AQ841,dim_disaggs!B:C,2,FALSE))</f>
        <v>rdwoDzVugHN</v>
      </c>
      <c r="AU841" s="72" t="s">
        <v>755</v>
      </c>
      <c r="AV841" s="73" t="s">
        <v>755</v>
      </c>
      <c r="AW841" s="66" t="s">
        <v>755</v>
      </c>
      <c r="AX841" s="66" t="s">
        <v>755</v>
      </c>
      <c r="BA841" s="105" t="str">
        <f t="shared" si="126"/>
        <v/>
      </c>
      <c r="BB841" s="20" t="str">
        <f t="shared" si="127"/>
        <v/>
      </c>
      <c r="BE841" s="75" t="s">
        <v>755</v>
      </c>
      <c r="BF841" s="73" t="s">
        <v>755</v>
      </c>
      <c r="BG841" s="55" t="s">
        <v>755</v>
      </c>
      <c r="BH841" s="76" t="s">
        <v>755</v>
      </c>
      <c r="BI841" s="20" t="s">
        <v>755</v>
      </c>
      <c r="BJ841" s="20" t="s">
        <v>755</v>
      </c>
      <c r="BK841" s="55" t="s">
        <v>755</v>
      </c>
      <c r="BL841" s="71" t="s">
        <v>755</v>
      </c>
      <c r="BM841" s="77" t="s">
        <v>755</v>
      </c>
      <c r="BN841" s="78" t="s">
        <v>755</v>
      </c>
      <c r="BO841" s="77" t="s">
        <v>755</v>
      </c>
      <c r="BP841" s="78" t="s">
        <v>755</v>
      </c>
    </row>
    <row r="842" spans="1:68" x14ac:dyDescent="0.2">
      <c r="A842" s="20" t="s">
        <v>95</v>
      </c>
      <c r="B842" s="20" t="s">
        <v>1081</v>
      </c>
      <c r="C842" s="20" t="s">
        <v>859</v>
      </c>
      <c r="D842" s="20" t="s">
        <v>1</v>
      </c>
      <c r="E842" s="20" t="s">
        <v>78</v>
      </c>
      <c r="F842" s="20" t="s">
        <v>2149</v>
      </c>
      <c r="G842" s="20" t="s">
        <v>2442</v>
      </c>
      <c r="H842" s="20" t="s">
        <v>2149</v>
      </c>
      <c r="I842" s="19">
        <f t="shared" si="121"/>
        <v>39</v>
      </c>
      <c r="J842" s="20" t="s">
        <v>755</v>
      </c>
      <c r="K842" s="20" t="s">
        <v>2219</v>
      </c>
      <c r="L842" s="95" t="str">
        <f>IF(M842&lt;&gt;"",IF(NOT(ISNA(INDEX(cc!B:B,MATCH(M842,cc!A:A,0)))),INDEX(cc!B:B,MATCH(M842,cc!A:A,0)),"0"),"")</f>
        <v>Pregnancy Status</v>
      </c>
      <c r="M842" s="97" t="s">
        <v>4100</v>
      </c>
      <c r="N842" s="28" t="str">
        <f t="shared" si="119"/>
        <v xml:space="preserve"> TARGET</v>
      </c>
      <c r="O842" s="19" t="str">
        <f t="shared" si="122"/>
        <v>FN_THER (N, TA, PregnancyStatus) TARGET: Undernourished PLHIV fed</v>
      </c>
      <c r="P842" s="19" t="str">
        <f t="shared" si="123"/>
        <v>FN_THER (N, TA, PregnancyStatus) TARGET: Undernourished PLHIV fed</v>
      </c>
      <c r="Q842" s="19" t="str">
        <f t="shared" si="120"/>
        <v>FN_THER (N, TA, PregnancyStatus) TARGET</v>
      </c>
      <c r="R842" s="19" t="str">
        <f t="shared" si="124"/>
        <v>FN_THER_N_TA_PregnancyStatus_TARGET</v>
      </c>
      <c r="S842" s="19" t="str">
        <f t="shared" si="125"/>
        <v>FN_THER_N_TA_PregnancyStatus_TARGET</v>
      </c>
      <c r="T842" s="19" t="b">
        <f>NOT(ISNA(VLOOKUP(B842,dbcodes!A:B,2,FALSE)))</f>
        <v>1</v>
      </c>
      <c r="U842" s="19" t="str">
        <f>IF(ISNA(VLOOKUP(B842,dbcodes!A:B,2,FALSE)),des!R2909,VLOOKUP(B842,dbcodes!A:B,2,FALSE))</f>
        <v>FN_THER_N_TA_PregnancyStatus_TARGET</v>
      </c>
      <c r="V842" s="20" t="s">
        <v>2327</v>
      </c>
      <c r="W842" s="107">
        <f>IF(ISNA(VLOOKUP(C842,descriptions!A:B,2,FALSE)),des!V145,IF(G842=" TARGET","Target ","")&amp;VLOOKUP(C842,descriptions!A:B,2,FALSE))</f>
        <v>0</v>
      </c>
      <c r="X842" s="20" t="s">
        <v>4</v>
      </c>
      <c r="Y842" s="20" t="s">
        <v>831</v>
      </c>
      <c r="Z842" s="20" t="s">
        <v>836</v>
      </c>
      <c r="AA842" s="20" t="s">
        <v>102</v>
      </c>
      <c r="AB842" s="20" t="s">
        <v>755</v>
      </c>
      <c r="AC842" s="19" t="str">
        <f>IF(AB842&lt;&gt;"",IF(NOT(ISNA(INDEX(os!A:A,MATCH(AB842,os!B:B,0)))),INDEX(os!A:A,MATCH(AB842,os!B:B,0)),"0"),"")</f>
        <v/>
      </c>
      <c r="AD842" s="20" t="s">
        <v>830</v>
      </c>
      <c r="AH842" s="93" t="str">
        <f>IF(NOT(ISNA(VLOOKUP(B:B,ResultsTargets!A:A,1,0))),"TRUE","")</f>
        <v/>
      </c>
      <c r="AI842" s="19" t="str">
        <f>IF(ISNA(VLOOKUP(C842,dim_techarea!A:B,2,FALSE)),"",VLOOKUP(C842,dim_techarea!A:B,2,FALSE))</f>
        <v>FN_THER</v>
      </c>
      <c r="AJ842" s="19" t="str">
        <f>IF(ISNA(VLOOKUP(AI842,dim_techarea!B:C,2,FALSE)),"",VLOOKUP(AI842,dim_techarea!B:C,2,FALSE))</f>
        <v>ofK1LzUu4ox</v>
      </c>
      <c r="AK842" s="19" t="str">
        <f>IF(ISNA(VLOOKUP(TRIM(G842),dim_targetsresults!A:B,2,FALSE)),"",VLOOKUP(TRIM(G842),dim_targetsresults!A:C,2,FALSE))</f>
        <v>MER Targets</v>
      </c>
      <c r="AL842" s="19" t="str">
        <f>IF(ISNA(VLOOKUP(AK842,dim_targetsresults!B:C,2,FALSE)),"",VLOOKUP(AK842,dim_targetsresults!B:C,2,FALSE))</f>
        <v>W8imnja2Owd</v>
      </c>
      <c r="AM842" s="19" t="str">
        <f>IF(ISNA(VLOOKUP(TRIM(D842),dim_numeratordenominator!A:B,2,FALSE)),"",VLOOKUP(TRIM(D842),dim_numeratordenominator!A:C,2,FALSE))</f>
        <v>Numerator</v>
      </c>
      <c r="AN842" s="19" t="str">
        <f>IF(ISNA(VLOOKUP(AM842,dim_numeratordenominator!B:C,2,FALSE)),"",VLOOKUP(AM842,dim_numeratordenominator!B:C,2,FALSE))</f>
        <v>Som9NRMQqV7</v>
      </c>
      <c r="AO842" s="19" t="str">
        <f>IF(ISNA(VLOOKUP(TRIM(E842),dim_supporttype!A:B,2,FALSE)),"",VLOOKUP(TRIM(E842),dim_supporttype!A:C,2,FALSE))</f>
        <v>TA</v>
      </c>
      <c r="AP842" s="19" t="str">
        <f>IF(ISNA(VLOOKUP(AO842,dim_supporttype!B:C,2,FALSE)),"",VLOOKUP(AO842,dim_supporttype!B:C,2,FALSE))</f>
        <v>cRAGKdWIDn4</v>
      </c>
      <c r="AQ842" s="19" t="str">
        <f>IF(ISNA(VLOOKUP(TRIM(F842),dim_disaggs!A:B,2,FALSE)),"No Disagg",VLOOKUP(TRIM(F842),dim_disaggs!A:B,2,FALSE))</f>
        <v>PregnancyStatus</v>
      </c>
      <c r="AR842" s="19" t="str">
        <f>IF(ISNA(VLOOKUP(AQ842,dim_disaggs!B:C,2,FALSE)),"",VLOOKUP(AQ842,dim_disaggs!B:C,2,FALSE))</f>
        <v>rdwoDzVugHN</v>
      </c>
      <c r="AU842" s="72" t="s">
        <v>755</v>
      </c>
      <c r="AV842" s="73" t="s">
        <v>755</v>
      </c>
      <c r="AW842" s="66" t="s">
        <v>755</v>
      </c>
      <c r="AX842" s="66" t="s">
        <v>755</v>
      </c>
      <c r="BA842" s="105" t="str">
        <f t="shared" si="126"/>
        <v/>
      </c>
      <c r="BB842" s="20" t="str">
        <f t="shared" si="127"/>
        <v/>
      </c>
      <c r="BE842" s="75" t="s">
        <v>755</v>
      </c>
      <c r="BF842" s="73" t="s">
        <v>755</v>
      </c>
      <c r="BG842" s="55" t="s">
        <v>755</v>
      </c>
      <c r="BH842" s="76" t="s">
        <v>755</v>
      </c>
      <c r="BI842" s="20" t="s">
        <v>755</v>
      </c>
      <c r="BJ842" s="20" t="s">
        <v>755</v>
      </c>
      <c r="BK842" s="55" t="s">
        <v>755</v>
      </c>
      <c r="BL842" s="71" t="s">
        <v>755</v>
      </c>
      <c r="BM842" s="77" t="s">
        <v>755</v>
      </c>
      <c r="BN842" s="78" t="s">
        <v>755</v>
      </c>
      <c r="BO842" s="77" t="s">
        <v>755</v>
      </c>
      <c r="BP842" s="78" t="s">
        <v>755</v>
      </c>
    </row>
    <row r="843" spans="1:68" x14ac:dyDescent="0.2">
      <c r="A843" s="20" t="s">
        <v>95</v>
      </c>
      <c r="B843" s="20" t="s">
        <v>1073</v>
      </c>
      <c r="C843" s="20" t="s">
        <v>859</v>
      </c>
      <c r="D843" s="20" t="s">
        <v>1</v>
      </c>
      <c r="E843" s="20" t="s">
        <v>77</v>
      </c>
      <c r="G843" s="20" t="s">
        <v>2442</v>
      </c>
      <c r="I843" s="19">
        <f t="shared" si="121"/>
        <v>23</v>
      </c>
      <c r="J843" s="20" t="s">
        <v>755</v>
      </c>
      <c r="K843" s="20" t="s">
        <v>2219</v>
      </c>
      <c r="L843" s="95" t="str">
        <f>IF(M843&lt;&gt;"",IF(NOT(ISNA(INDEX(cc!B:B,MATCH(M843,cc!A:A,0)))),INDEX(cc!B:B,MATCH(M843,cc!A:A,0)),"0"),"")</f>
        <v>default</v>
      </c>
      <c r="M843" s="97" t="s">
        <v>13</v>
      </c>
      <c r="N843" s="28" t="str">
        <f t="shared" si="119"/>
        <v xml:space="preserve"> TARGET</v>
      </c>
      <c r="O843" s="19" t="str">
        <f t="shared" si="122"/>
        <v>FN_THER (N, DSD) TARGET: Undernourished PLHIV fed</v>
      </c>
      <c r="P843" s="19" t="str">
        <f t="shared" si="123"/>
        <v>FN_THER (N, DSD) TARGET: Undernourished PLHIV fed</v>
      </c>
      <c r="Q843" s="19" t="str">
        <f t="shared" si="120"/>
        <v>FN_THER (N, DSD) TARGET</v>
      </c>
      <c r="R843" s="19" t="str">
        <f t="shared" si="124"/>
        <v>FN_THER_N_DSD_TARGET</v>
      </c>
      <c r="S843" s="19" t="str">
        <f t="shared" si="125"/>
        <v>FN_THER_N_DSD_TARGET</v>
      </c>
      <c r="T843" s="19" t="b">
        <f>NOT(ISNA(VLOOKUP(B843,dbcodes!A:B,2,FALSE)))</f>
        <v>1</v>
      </c>
      <c r="U843" s="19" t="str">
        <f>IF(ISNA(VLOOKUP(B843,dbcodes!A:B,2,FALSE)),des!R2910,VLOOKUP(B843,dbcodes!A:B,2,FALSE))</f>
        <v>FN_THER_N_DSD_TARGET</v>
      </c>
      <c r="V843" s="20" t="s">
        <v>2327</v>
      </c>
      <c r="W843" s="107">
        <f>IF(ISNA(VLOOKUP(C843,descriptions!A:B,2,FALSE)),des!V146,IF(G843=" TARGET","Target ","")&amp;VLOOKUP(C843,descriptions!A:B,2,FALSE))</f>
        <v>0</v>
      </c>
      <c r="X843" s="20" t="s">
        <v>4</v>
      </c>
      <c r="Y843" s="20" t="s">
        <v>831</v>
      </c>
      <c r="Z843" s="20" t="s">
        <v>836</v>
      </c>
      <c r="AA843" s="20" t="s">
        <v>102</v>
      </c>
      <c r="AB843" s="20" t="s">
        <v>755</v>
      </c>
      <c r="AC843" s="19" t="str">
        <f>IF(AB843&lt;&gt;"",IF(NOT(ISNA(INDEX(os!A:A,MATCH(AB843,os!B:B,0)))),INDEX(os!A:A,MATCH(AB843,os!B:B,0)),"0"),"")</f>
        <v/>
      </c>
      <c r="AD843" s="20" t="s">
        <v>830</v>
      </c>
      <c r="AH843" s="93" t="str">
        <f>IF(NOT(ISNA(VLOOKUP(B:B,ResultsTargets!A:A,1,0))),"TRUE","")</f>
        <v/>
      </c>
      <c r="AI843" s="19" t="str">
        <f>IF(ISNA(VLOOKUP(C843,dim_techarea!A:B,2,FALSE)),"",VLOOKUP(C843,dim_techarea!A:B,2,FALSE))</f>
        <v>FN_THER</v>
      </c>
      <c r="AJ843" s="19" t="str">
        <f>IF(ISNA(VLOOKUP(AI843,dim_techarea!B:C,2,FALSE)),"",VLOOKUP(AI843,dim_techarea!B:C,2,FALSE))</f>
        <v>ofK1LzUu4ox</v>
      </c>
      <c r="AK843" s="19" t="str">
        <f>IF(ISNA(VLOOKUP(TRIM(G843),dim_targetsresults!A:B,2,FALSE)),"",VLOOKUP(TRIM(G843),dim_targetsresults!A:C,2,FALSE))</f>
        <v>MER Targets</v>
      </c>
      <c r="AL843" s="19" t="str">
        <f>IF(ISNA(VLOOKUP(AK843,dim_targetsresults!B:C,2,FALSE)),"",VLOOKUP(AK843,dim_targetsresults!B:C,2,FALSE))</f>
        <v>W8imnja2Owd</v>
      </c>
      <c r="AM843" s="19" t="str">
        <f>IF(ISNA(VLOOKUP(TRIM(D843),dim_numeratordenominator!A:B,2,FALSE)),"",VLOOKUP(TRIM(D843),dim_numeratordenominator!A:C,2,FALSE))</f>
        <v>Numerator</v>
      </c>
      <c r="AN843" s="19" t="str">
        <f>IF(ISNA(VLOOKUP(AM843,dim_numeratordenominator!B:C,2,FALSE)),"",VLOOKUP(AM843,dim_numeratordenominator!B:C,2,FALSE))</f>
        <v>Som9NRMQqV7</v>
      </c>
      <c r="AO843" s="19" t="str">
        <f>IF(ISNA(VLOOKUP(TRIM(E843),dim_supporttype!A:B,2,FALSE)),"",VLOOKUP(TRIM(E843),dim_supporttype!A:C,2,FALSE))</f>
        <v>DSD</v>
      </c>
      <c r="AP843" s="19" t="str">
        <f>IF(ISNA(VLOOKUP(AO843,dim_supporttype!B:C,2,FALSE)),"",VLOOKUP(AO843,dim_supporttype!B:C,2,FALSE))</f>
        <v>iM13vdNLWKb</v>
      </c>
      <c r="AQ843" s="19" t="str">
        <f>IF(ISNA(VLOOKUP(TRIM(F843),dim_disaggs!A:B,2,FALSE)),"No Disagg",VLOOKUP(TRIM(F843),dim_disaggs!A:B,2,FALSE))</f>
        <v>No Disagg</v>
      </c>
      <c r="AR843" s="19" t="str">
        <f>IF(ISNA(VLOOKUP(AQ843,dim_disaggs!B:C,2,FALSE)),"",VLOOKUP(AQ843,dim_disaggs!B:C,2,FALSE))</f>
        <v>werJlVT6sf3</v>
      </c>
      <c r="AU843" s="72" t="s">
        <v>755</v>
      </c>
      <c r="AV843" s="73" t="s">
        <v>755</v>
      </c>
      <c r="AW843" s="66" t="s">
        <v>755</v>
      </c>
      <c r="AX843" s="66" t="s">
        <v>755</v>
      </c>
      <c r="BA843" s="105" t="str">
        <f t="shared" si="126"/>
        <v>Top Level Numerator</v>
      </c>
      <c r="BB843" s="20" t="str">
        <f t="shared" si="127"/>
        <v>PE5QVF0w4xj</v>
      </c>
      <c r="BC843" s="20" t="s">
        <v>25706</v>
      </c>
      <c r="BD843" s="20" t="s">
        <v>25707</v>
      </c>
      <c r="BE843" s="75" t="s">
        <v>755</v>
      </c>
      <c r="BF843" s="73" t="s">
        <v>755</v>
      </c>
      <c r="BG843" s="55" t="s">
        <v>755</v>
      </c>
      <c r="BH843" s="76" t="s">
        <v>755</v>
      </c>
      <c r="BI843" s="20" t="s">
        <v>755</v>
      </c>
      <c r="BJ843" s="20" t="s">
        <v>755</v>
      </c>
      <c r="BK843" s="55" t="s">
        <v>755</v>
      </c>
      <c r="BL843" s="71" t="s">
        <v>755</v>
      </c>
      <c r="BM843" s="77" t="s">
        <v>755</v>
      </c>
      <c r="BN843" s="78" t="s">
        <v>755</v>
      </c>
      <c r="BO843" s="77" t="s">
        <v>755</v>
      </c>
      <c r="BP843" s="78" t="s">
        <v>755</v>
      </c>
    </row>
    <row r="844" spans="1:68" ht="17" customHeight="1" x14ac:dyDescent="0.2">
      <c r="A844" s="20" t="s">
        <v>95</v>
      </c>
      <c r="B844" s="20" t="s">
        <v>1083</v>
      </c>
      <c r="C844" s="20" t="s">
        <v>859</v>
      </c>
      <c r="D844" s="20" t="s">
        <v>1</v>
      </c>
      <c r="E844" s="20" t="s">
        <v>78</v>
      </c>
      <c r="G844" s="20" t="s">
        <v>2442</v>
      </c>
      <c r="I844" s="19">
        <f t="shared" si="121"/>
        <v>22</v>
      </c>
      <c r="J844" s="20" t="s">
        <v>755</v>
      </c>
      <c r="K844" s="20" t="s">
        <v>2219</v>
      </c>
      <c r="L844" s="95" t="str">
        <f>IF(M844&lt;&gt;"",IF(NOT(ISNA(INDEX(cc!B:B,MATCH(M844,cc!A:A,0)))),INDEX(cc!B:B,MATCH(M844,cc!A:A,0)),"0"),"")</f>
        <v>default</v>
      </c>
      <c r="M844" s="97" t="s">
        <v>13</v>
      </c>
      <c r="N844" s="28" t="str">
        <f t="shared" si="119"/>
        <v xml:space="preserve"> TARGET</v>
      </c>
      <c r="O844" s="19" t="str">
        <f t="shared" si="122"/>
        <v>FN_THER (N, TA) TARGET: Undernourished PLHIV fed</v>
      </c>
      <c r="P844" s="19" t="str">
        <f t="shared" si="123"/>
        <v>FN_THER (N, TA) TARGET: Undernourished PLHIV fed</v>
      </c>
      <c r="Q844" s="19" t="str">
        <f t="shared" si="120"/>
        <v>FN_THER (N, TA) TARGET</v>
      </c>
      <c r="R844" s="19" t="str">
        <f t="shared" si="124"/>
        <v>FN_THER_N_TA_TARGET</v>
      </c>
      <c r="S844" s="19" t="str">
        <f t="shared" si="125"/>
        <v>FN_THER_N_TA_TARGET</v>
      </c>
      <c r="T844" s="19" t="b">
        <f>NOT(ISNA(VLOOKUP(B844,dbcodes!A:B,2,FALSE)))</f>
        <v>1</v>
      </c>
      <c r="U844" s="19" t="str">
        <f>IF(ISNA(VLOOKUP(B844,dbcodes!A:B,2,FALSE)),des!R2911,VLOOKUP(B844,dbcodes!A:B,2,FALSE))</f>
        <v>FN_THER_N_TA_TARGET</v>
      </c>
      <c r="V844" s="20" t="s">
        <v>2327</v>
      </c>
      <c r="W844" s="107">
        <f>IF(ISNA(VLOOKUP(C844,descriptions!A:B,2,FALSE)),des!V147,IF(G844=" TARGET","Target ","")&amp;VLOOKUP(C844,descriptions!A:B,2,FALSE))</f>
        <v>0</v>
      </c>
      <c r="X844" s="20" t="s">
        <v>4</v>
      </c>
      <c r="Y844" s="20" t="s">
        <v>831</v>
      </c>
      <c r="Z844" s="20" t="s">
        <v>836</v>
      </c>
      <c r="AA844" s="20" t="s">
        <v>102</v>
      </c>
      <c r="AB844" s="20" t="s">
        <v>755</v>
      </c>
      <c r="AC844" s="19" t="str">
        <f>IF(AB844&lt;&gt;"",IF(NOT(ISNA(INDEX(os!A:A,MATCH(AB844,os!B:B,0)))),INDEX(os!A:A,MATCH(AB844,os!B:B,0)),"0"),"")</f>
        <v/>
      </c>
      <c r="AD844" s="20" t="s">
        <v>830</v>
      </c>
      <c r="AH844" s="93" t="str">
        <f>IF(NOT(ISNA(VLOOKUP(B:B,ResultsTargets!A:A,1,0))),"TRUE","")</f>
        <v/>
      </c>
      <c r="AI844" s="19" t="str">
        <f>IF(ISNA(VLOOKUP(C844,dim_techarea!A:B,2,FALSE)),"",VLOOKUP(C844,dim_techarea!A:B,2,FALSE))</f>
        <v>FN_THER</v>
      </c>
      <c r="AJ844" s="19" t="str">
        <f>IF(ISNA(VLOOKUP(AI844,dim_techarea!B:C,2,FALSE)),"",VLOOKUP(AI844,dim_techarea!B:C,2,FALSE))</f>
        <v>ofK1LzUu4ox</v>
      </c>
      <c r="AK844" s="19" t="str">
        <f>IF(ISNA(VLOOKUP(TRIM(G844),dim_targetsresults!A:B,2,FALSE)),"",VLOOKUP(TRIM(G844),dim_targetsresults!A:C,2,FALSE))</f>
        <v>MER Targets</v>
      </c>
      <c r="AL844" s="19" t="str">
        <f>IF(ISNA(VLOOKUP(AK844,dim_targetsresults!B:C,2,FALSE)),"",VLOOKUP(AK844,dim_targetsresults!B:C,2,FALSE))</f>
        <v>W8imnja2Owd</v>
      </c>
      <c r="AM844" s="19" t="str">
        <f>IF(ISNA(VLOOKUP(TRIM(D844),dim_numeratordenominator!A:B,2,FALSE)),"",VLOOKUP(TRIM(D844),dim_numeratordenominator!A:C,2,FALSE))</f>
        <v>Numerator</v>
      </c>
      <c r="AN844" s="19" t="str">
        <f>IF(ISNA(VLOOKUP(AM844,dim_numeratordenominator!B:C,2,FALSE)),"",VLOOKUP(AM844,dim_numeratordenominator!B:C,2,FALSE))</f>
        <v>Som9NRMQqV7</v>
      </c>
      <c r="AO844" s="19" t="str">
        <f>IF(ISNA(VLOOKUP(TRIM(E844),dim_supporttype!A:B,2,FALSE)),"",VLOOKUP(TRIM(E844),dim_supporttype!A:C,2,FALSE))</f>
        <v>TA</v>
      </c>
      <c r="AP844" s="19" t="str">
        <f>IF(ISNA(VLOOKUP(AO844,dim_supporttype!B:C,2,FALSE)),"",VLOOKUP(AO844,dim_supporttype!B:C,2,FALSE))</f>
        <v>cRAGKdWIDn4</v>
      </c>
      <c r="AQ844" s="19" t="str">
        <f>IF(ISNA(VLOOKUP(TRIM(F844),dim_disaggs!A:B,2,FALSE)),"No Disagg",VLOOKUP(TRIM(F844),dim_disaggs!A:B,2,FALSE))</f>
        <v>No Disagg</v>
      </c>
      <c r="AR844" s="19" t="str">
        <f>IF(ISNA(VLOOKUP(AQ844,dim_disaggs!B:C,2,FALSE)),"",VLOOKUP(AQ844,dim_disaggs!B:C,2,FALSE))</f>
        <v>werJlVT6sf3</v>
      </c>
      <c r="AU844" s="72" t="s">
        <v>755</v>
      </c>
      <c r="AV844" s="73" t="s">
        <v>755</v>
      </c>
      <c r="AW844" s="66" t="s">
        <v>755</v>
      </c>
      <c r="AX844" s="66" t="s">
        <v>755</v>
      </c>
      <c r="BA844" s="105" t="str">
        <f t="shared" si="126"/>
        <v>Top Level Numerator</v>
      </c>
      <c r="BB844" s="20" t="str">
        <f t="shared" si="127"/>
        <v>PE5QVF0w4xj</v>
      </c>
      <c r="BC844" s="20" t="s">
        <v>25706</v>
      </c>
      <c r="BD844" s="20" t="s">
        <v>25707</v>
      </c>
      <c r="BE844" s="75" t="s">
        <v>755</v>
      </c>
      <c r="BF844" s="73" t="s">
        <v>755</v>
      </c>
      <c r="BG844" s="55" t="s">
        <v>755</v>
      </c>
      <c r="BH844" s="76" t="s">
        <v>755</v>
      </c>
      <c r="BI844" s="20" t="s">
        <v>755</v>
      </c>
      <c r="BJ844" s="20" t="s">
        <v>755</v>
      </c>
      <c r="BK844" s="55" t="s">
        <v>755</v>
      </c>
      <c r="BL844" s="71" t="s">
        <v>755</v>
      </c>
      <c r="BM844" s="77" t="s">
        <v>755</v>
      </c>
      <c r="BN844" s="78" t="s">
        <v>755</v>
      </c>
      <c r="BO844" s="77" t="s">
        <v>755</v>
      </c>
      <c r="BP844" s="78" t="s">
        <v>755</v>
      </c>
    </row>
    <row r="845" spans="1:68" x14ac:dyDescent="0.2">
      <c r="A845" s="20" t="s">
        <v>95</v>
      </c>
      <c r="B845" s="20" t="s">
        <v>1069</v>
      </c>
      <c r="C845" s="20" t="s">
        <v>859</v>
      </c>
      <c r="D845" s="20" t="s">
        <v>1</v>
      </c>
      <c r="E845" s="20" t="s">
        <v>264</v>
      </c>
      <c r="G845" s="20" t="s">
        <v>2442</v>
      </c>
      <c r="I845" s="19">
        <f t="shared" si="121"/>
        <v>33</v>
      </c>
      <c r="J845" s="20" t="s">
        <v>755</v>
      </c>
      <c r="K845" s="20" t="s">
        <v>2219</v>
      </c>
      <c r="L845" s="95" t="str">
        <f>IF(M845&lt;&gt;"",IF(NOT(ISNA(INDEX(cc!B:B,MATCH(M845,cc!A:A,0)))),INDEX(cc!B:B,MATCH(M845,cc!A:A,0)),"0"),"")</f>
        <v>default</v>
      </c>
      <c r="M845" s="97" t="s">
        <v>13</v>
      </c>
      <c r="N845" s="28" t="str">
        <f t="shared" si="119"/>
        <v xml:space="preserve"> TARGET</v>
      </c>
      <c r="O845" s="19" t="str">
        <f t="shared" si="122"/>
        <v>FN_THER (N, DSD_NARRATIVE) TARGET: Undernourished PLHIV fed</v>
      </c>
      <c r="P845" s="19" t="str">
        <f t="shared" si="123"/>
        <v>FN_THER (N, DSD_NARRATIVE) TARGET: Undernourished PLHIV fed</v>
      </c>
      <c r="Q845" s="19" t="str">
        <f t="shared" si="120"/>
        <v>FN_THER (N, DSD_NARRATIVE) TARGET</v>
      </c>
      <c r="R845" s="19" t="str">
        <f t="shared" si="124"/>
        <v>FN_THER_N_DSD_NARRATIVE_TARGET</v>
      </c>
      <c r="S845" s="19" t="str">
        <f t="shared" si="125"/>
        <v>FN_THER_N_DSD_NARRATIVE_TARGET</v>
      </c>
      <c r="T845" s="19" t="b">
        <f>NOT(ISNA(VLOOKUP(B845,dbcodes!A:B,2,FALSE)))</f>
        <v>1</v>
      </c>
      <c r="U845" s="19" t="str">
        <f>IF(ISNA(VLOOKUP(B845,dbcodes!A:B,2,FALSE)),des!R2912,VLOOKUP(B845,dbcodes!A:B,2,FALSE))</f>
        <v>FN_THER_N_DSD_NARRATIVE_TARGET</v>
      </c>
      <c r="V845" s="20" t="s">
        <v>2327</v>
      </c>
      <c r="W845" s="107">
        <f>IF(ISNA(VLOOKUP(C845,descriptions!A:B,2,FALSE)),des!V148,IF(G845=" TARGET","Target ","")&amp;VLOOKUP(C845,descriptions!A:B,2,FALSE))</f>
        <v>0</v>
      </c>
      <c r="X845" s="20" t="s">
        <v>9</v>
      </c>
      <c r="Y845" s="20" t="s">
        <v>831</v>
      </c>
      <c r="Z845" s="20" t="s">
        <v>836</v>
      </c>
      <c r="AA845" s="20" t="s">
        <v>102</v>
      </c>
      <c r="AB845" s="20" t="s">
        <v>755</v>
      </c>
      <c r="AC845" s="19" t="str">
        <f>IF(AB845&lt;&gt;"",IF(NOT(ISNA(INDEX(os!A:A,MATCH(AB845,os!B:B,0)))),INDEX(os!A:A,MATCH(AB845,os!B:B,0)),"0"),"")</f>
        <v/>
      </c>
      <c r="AD845" s="20" t="s">
        <v>830</v>
      </c>
      <c r="AH845" s="93" t="str">
        <f>IF(NOT(ISNA(VLOOKUP(B:B,ResultsTargets!A:A,1,0))),"TRUE","")</f>
        <v/>
      </c>
      <c r="AI845" s="19" t="str">
        <f>IF(ISNA(VLOOKUP(C845,dim_techarea!A:B,2,FALSE)),"",VLOOKUP(C845,dim_techarea!A:B,2,FALSE))</f>
        <v>FN_THER</v>
      </c>
      <c r="AJ845" s="19" t="str">
        <f>IF(ISNA(VLOOKUP(AI845,dim_techarea!B:C,2,FALSE)),"",VLOOKUP(AI845,dim_techarea!B:C,2,FALSE))</f>
        <v>ofK1LzUu4ox</v>
      </c>
      <c r="AK845" s="19" t="str">
        <f>IF(ISNA(VLOOKUP(TRIM(G845),dim_targetsresults!A:B,2,FALSE)),"",VLOOKUP(TRIM(G845),dim_targetsresults!A:C,2,FALSE))</f>
        <v>MER Targets</v>
      </c>
      <c r="AL845" s="19" t="str">
        <f>IF(ISNA(VLOOKUP(AK845,dim_targetsresults!B:C,2,FALSE)),"",VLOOKUP(AK845,dim_targetsresults!B:C,2,FALSE))</f>
        <v>W8imnja2Owd</v>
      </c>
      <c r="AM845" s="19" t="str">
        <f>IF(ISNA(VLOOKUP(TRIM(D845),dim_numeratordenominator!A:B,2,FALSE)),"",VLOOKUP(TRIM(D845),dim_numeratordenominator!A:C,2,FALSE))</f>
        <v>Numerator</v>
      </c>
      <c r="AN845" s="19" t="str">
        <f>IF(ISNA(VLOOKUP(AM845,dim_numeratordenominator!B:C,2,FALSE)),"",VLOOKUP(AM845,dim_numeratordenominator!B:C,2,FALSE))</f>
        <v>Som9NRMQqV7</v>
      </c>
      <c r="AO845" s="19" t="str">
        <f>IF(ISNA(VLOOKUP(TRIM(E845),dim_supporttype!A:B,2,FALSE)),"",VLOOKUP(TRIM(E845),dim_supporttype!A:C,2,FALSE))</f>
        <v>DSD Narratives</v>
      </c>
      <c r="AP845" s="19" t="str">
        <f>IF(ISNA(VLOOKUP(AO845,dim_supporttype!B:C,2,FALSE)),"",VLOOKUP(AO845,dim_supporttype!B:C,2,FALSE))</f>
        <v>ySGf8v2q9Rm</v>
      </c>
      <c r="AQ845" s="19" t="str">
        <f>IF(ISNA(VLOOKUP(TRIM(F845),dim_disaggs!A:B,2,FALSE)),"No Disagg",VLOOKUP(TRIM(F845),dim_disaggs!A:B,2,FALSE))</f>
        <v>No Disagg</v>
      </c>
      <c r="AR845" s="19" t="str">
        <f>IF(ISNA(VLOOKUP(AQ845,dim_disaggs!B:C,2,FALSE)),"",VLOOKUP(AQ845,dim_disaggs!B:C,2,FALSE))</f>
        <v>werJlVT6sf3</v>
      </c>
      <c r="AU845" s="72" t="s">
        <v>755</v>
      </c>
      <c r="AV845" s="73" t="s">
        <v>755</v>
      </c>
      <c r="AW845" s="66" t="s">
        <v>755</v>
      </c>
      <c r="AX845" s="66" t="s">
        <v>755</v>
      </c>
      <c r="BA845" s="105" t="str">
        <f t="shared" si="126"/>
        <v/>
      </c>
      <c r="BB845" s="20" t="str">
        <f t="shared" si="127"/>
        <v/>
      </c>
      <c r="BE845" s="75" t="s">
        <v>755</v>
      </c>
      <c r="BF845" s="73" t="s">
        <v>755</v>
      </c>
      <c r="BG845" s="55" t="s">
        <v>755</v>
      </c>
      <c r="BH845" s="76" t="s">
        <v>755</v>
      </c>
      <c r="BI845" s="20" t="s">
        <v>755</v>
      </c>
      <c r="BJ845" s="20" t="s">
        <v>755</v>
      </c>
      <c r="BK845" s="55" t="s">
        <v>755</v>
      </c>
      <c r="BL845" s="71" t="s">
        <v>755</v>
      </c>
      <c r="BM845" s="77" t="s">
        <v>755</v>
      </c>
      <c r="BN845" s="78" t="s">
        <v>755</v>
      </c>
      <c r="BO845" s="77" t="s">
        <v>755</v>
      </c>
      <c r="BP845" s="78" t="s">
        <v>755</v>
      </c>
    </row>
    <row r="846" spans="1:68" x14ac:dyDescent="0.2">
      <c r="A846" s="20" t="s">
        <v>95</v>
      </c>
      <c r="B846" s="20" t="s">
        <v>1079</v>
      </c>
      <c r="C846" s="20" t="s">
        <v>859</v>
      </c>
      <c r="D846" s="20" t="s">
        <v>1</v>
      </c>
      <c r="E846" s="20" t="s">
        <v>265</v>
      </c>
      <c r="G846" s="20" t="s">
        <v>2442</v>
      </c>
      <c r="I846" s="19">
        <f t="shared" si="121"/>
        <v>32</v>
      </c>
      <c r="J846" s="20" t="s">
        <v>755</v>
      </c>
      <c r="K846" s="20" t="s">
        <v>2219</v>
      </c>
      <c r="L846" s="95" t="str">
        <f>IF(M846&lt;&gt;"",IF(NOT(ISNA(INDEX(cc!B:B,MATCH(M846,cc!A:A,0)))),INDEX(cc!B:B,MATCH(M846,cc!A:A,0)),"0"),"")</f>
        <v>default</v>
      </c>
      <c r="M846" s="97" t="s">
        <v>13</v>
      </c>
      <c r="N846" s="28" t="str">
        <f t="shared" si="119"/>
        <v xml:space="preserve"> TARGET</v>
      </c>
      <c r="O846" s="19" t="str">
        <f t="shared" si="122"/>
        <v>FN_THER (N, TA_NARRATIVE) TARGET: Undernourished PLHIV fed</v>
      </c>
      <c r="P846" s="19" t="str">
        <f t="shared" si="123"/>
        <v>FN_THER (N, TA_NARRATIVE) TARGET: Undernourished PLHIV fed</v>
      </c>
      <c r="Q846" s="19" t="str">
        <f t="shared" si="120"/>
        <v>FN_THER (N, TA_NARRATIVE) TARGET</v>
      </c>
      <c r="R846" s="19" t="str">
        <f t="shared" si="124"/>
        <v>FN_THER_N_TA_NARRATIVE_TARGET</v>
      </c>
      <c r="S846" s="19" t="str">
        <f t="shared" si="125"/>
        <v>FN_THER_N_TA_NARRATIVE_TARGET</v>
      </c>
      <c r="T846" s="19" t="b">
        <f>NOT(ISNA(VLOOKUP(B846,dbcodes!A:B,2,FALSE)))</f>
        <v>1</v>
      </c>
      <c r="U846" s="19" t="str">
        <f>IF(ISNA(VLOOKUP(B846,dbcodes!A:B,2,FALSE)),des!R2913,VLOOKUP(B846,dbcodes!A:B,2,FALSE))</f>
        <v>FN_THER_N_TA_NARRATIVE_TARGET</v>
      </c>
      <c r="V846" s="20" t="s">
        <v>2327</v>
      </c>
      <c r="W846" s="107">
        <f>IF(ISNA(VLOOKUP(C846,descriptions!A:B,2,FALSE)),des!V149,IF(G846=" TARGET","Target ","")&amp;VLOOKUP(C846,descriptions!A:B,2,FALSE))</f>
        <v>0</v>
      </c>
      <c r="X846" s="20" t="s">
        <v>9</v>
      </c>
      <c r="Y846" s="20" t="s">
        <v>831</v>
      </c>
      <c r="Z846" s="20" t="s">
        <v>836</v>
      </c>
      <c r="AA846" s="20" t="s">
        <v>4121</v>
      </c>
      <c r="AB846" s="20" t="s">
        <v>755</v>
      </c>
      <c r="AC846" s="19" t="str">
        <f>IF(AB846&lt;&gt;"",IF(NOT(ISNA(INDEX(os!A:A,MATCH(AB846,os!B:B,0)))),INDEX(os!A:A,MATCH(AB846,os!B:B,0)),"0"),"")</f>
        <v/>
      </c>
      <c r="AD846" s="20" t="s">
        <v>830</v>
      </c>
      <c r="AH846" s="93" t="str">
        <f>IF(NOT(ISNA(VLOOKUP(B:B,ResultsTargets!A:A,1,0))),"TRUE","")</f>
        <v/>
      </c>
      <c r="AI846" s="19" t="str">
        <f>IF(ISNA(VLOOKUP(C846,dim_techarea!A:B,2,FALSE)),"",VLOOKUP(C846,dim_techarea!A:B,2,FALSE))</f>
        <v>FN_THER</v>
      </c>
      <c r="AJ846" s="19" t="str">
        <f>IF(ISNA(VLOOKUP(AI846,dim_techarea!B:C,2,FALSE)),"",VLOOKUP(AI846,dim_techarea!B:C,2,FALSE))</f>
        <v>ofK1LzUu4ox</v>
      </c>
      <c r="AK846" s="19" t="str">
        <f>IF(ISNA(VLOOKUP(TRIM(G846),dim_targetsresults!A:B,2,FALSE)),"",VLOOKUP(TRIM(G846),dim_targetsresults!A:C,2,FALSE))</f>
        <v>MER Targets</v>
      </c>
      <c r="AL846" s="19" t="str">
        <f>IF(ISNA(VLOOKUP(AK846,dim_targetsresults!B:C,2,FALSE)),"",VLOOKUP(AK846,dim_targetsresults!B:C,2,FALSE))</f>
        <v>W8imnja2Owd</v>
      </c>
      <c r="AM846" s="19" t="str">
        <f>IF(ISNA(VLOOKUP(TRIM(D846),dim_numeratordenominator!A:B,2,FALSE)),"",VLOOKUP(TRIM(D846),dim_numeratordenominator!A:C,2,FALSE))</f>
        <v>Numerator</v>
      </c>
      <c r="AN846" s="19" t="str">
        <f>IF(ISNA(VLOOKUP(AM846,dim_numeratordenominator!B:C,2,FALSE)),"",VLOOKUP(AM846,dim_numeratordenominator!B:C,2,FALSE))</f>
        <v>Som9NRMQqV7</v>
      </c>
      <c r="AO846" s="19" t="str">
        <f>IF(ISNA(VLOOKUP(TRIM(E846),dim_supporttype!A:B,2,FALSE)),"",VLOOKUP(TRIM(E846),dim_supporttype!A:C,2,FALSE))</f>
        <v>TA Narratives</v>
      </c>
      <c r="AP846" s="19" t="str">
        <f>IF(ISNA(VLOOKUP(AO846,dim_supporttype!B:C,2,FALSE)),"",VLOOKUP(AO846,dim_supporttype!B:C,2,FALSE))</f>
        <v>aBZapfNWlIU</v>
      </c>
      <c r="AQ846" s="19" t="str">
        <f>IF(ISNA(VLOOKUP(TRIM(F846),dim_disaggs!A:B,2,FALSE)),"No Disagg",VLOOKUP(TRIM(F846),dim_disaggs!A:B,2,FALSE))</f>
        <v>No Disagg</v>
      </c>
      <c r="AR846" s="19" t="str">
        <f>IF(ISNA(VLOOKUP(AQ846,dim_disaggs!B:C,2,FALSE)),"",VLOOKUP(AQ846,dim_disaggs!B:C,2,FALSE))</f>
        <v>werJlVT6sf3</v>
      </c>
      <c r="AU846" s="72" t="s">
        <v>755</v>
      </c>
      <c r="AV846" s="73" t="s">
        <v>755</v>
      </c>
      <c r="AW846" s="66" t="s">
        <v>755</v>
      </c>
      <c r="AX846" s="66" t="s">
        <v>755</v>
      </c>
      <c r="BA846" s="105" t="str">
        <f t="shared" si="126"/>
        <v/>
      </c>
      <c r="BB846" s="20" t="str">
        <f t="shared" si="127"/>
        <v/>
      </c>
      <c r="BE846" s="75" t="s">
        <v>755</v>
      </c>
      <c r="BF846" s="73" t="s">
        <v>755</v>
      </c>
      <c r="BG846" s="55" t="s">
        <v>755</v>
      </c>
      <c r="BH846" s="76" t="s">
        <v>755</v>
      </c>
      <c r="BI846" s="20" t="s">
        <v>755</v>
      </c>
      <c r="BJ846" s="20" t="s">
        <v>755</v>
      </c>
      <c r="BK846" s="55" t="s">
        <v>755</v>
      </c>
      <c r="BL846" s="71" t="s">
        <v>755</v>
      </c>
      <c r="BM846" s="77" t="s">
        <v>755</v>
      </c>
      <c r="BN846" s="78" t="s">
        <v>755</v>
      </c>
      <c r="BO846" s="77" t="s">
        <v>755</v>
      </c>
      <c r="BP846" s="78" t="s">
        <v>755</v>
      </c>
    </row>
    <row r="847" spans="1:68" x14ac:dyDescent="0.2">
      <c r="A847" s="20" t="s">
        <v>95</v>
      </c>
      <c r="B847" s="20" t="s">
        <v>1085</v>
      </c>
      <c r="C847" s="20" t="s">
        <v>249</v>
      </c>
      <c r="D847" s="20" t="s">
        <v>164</v>
      </c>
      <c r="E847" s="20" t="s">
        <v>77</v>
      </c>
      <c r="G847" s="20" t="s">
        <v>20086</v>
      </c>
      <c r="I847" s="19">
        <f t="shared" si="121"/>
        <v>19</v>
      </c>
      <c r="J847" s="20" t="s">
        <v>755</v>
      </c>
      <c r="K847" s="20" t="s">
        <v>2220</v>
      </c>
      <c r="L847" s="95" t="str">
        <f>IF(M847&lt;&gt;"",IF(NOT(ISNA(INDEX(cc!B:B,MATCH(M847,cc!A:A,0)))),INDEX(cc!B:B,MATCH(M847,cc!A:A,0)),"0"),"")</f>
        <v>default</v>
      </c>
      <c r="M847" s="97" t="s">
        <v>13</v>
      </c>
      <c r="N847" s="28" t="str">
        <f t="shared" si="119"/>
        <v/>
      </c>
      <c r="O847" s="19" t="str">
        <f t="shared" si="122"/>
        <v>FPINT_SITE (D, DSD): HIV Service delivery points</v>
      </c>
      <c r="P847" s="19" t="str">
        <f t="shared" si="123"/>
        <v>FPINT_SITE (D, DSD): HIV Service delivery points</v>
      </c>
      <c r="Q847" s="19" t="str">
        <f t="shared" si="120"/>
        <v>FPINT_SITE (D, DSD)</v>
      </c>
      <c r="R847" s="19" t="str">
        <f t="shared" si="124"/>
        <v>FPINT_SITE_D_DSD</v>
      </c>
      <c r="S847" s="19" t="str">
        <f t="shared" si="125"/>
        <v>FPINT_SITE_D_DSD_</v>
      </c>
      <c r="T847" s="19" t="b">
        <f>NOT(ISNA(VLOOKUP(B847,dbcodes!A:B,2,FALSE)))</f>
        <v>1</v>
      </c>
      <c r="U847" s="19" t="str">
        <f>IF(ISNA(VLOOKUP(B847,dbcodes!A:B,2,FALSE)),des!R2914,VLOOKUP(B847,dbcodes!A:B,2,FALSE))</f>
        <v>FPINT_SITE_D_DSD</v>
      </c>
      <c r="W847" s="107" t="str">
        <f>IF(ISNA(VLOOKUP(C847,descriptions!A:B,2,FALSE)),des!V150,IF(G847=" TARGET","Target ","")&amp;VLOOKUP(C847,descriptions!A:B,2,FALSE))</f>
        <v>Enter the number of service delivery points, supported by your organization, at this site that directly provide integrated voluntary family planning services</v>
      </c>
      <c r="X847" s="20" t="s">
        <v>4</v>
      </c>
      <c r="Y847" s="20" t="s">
        <v>831</v>
      </c>
      <c r="Z847" s="20" t="s">
        <v>836</v>
      </c>
      <c r="AA847" s="20" t="s">
        <v>102</v>
      </c>
      <c r="AB847" s="20" t="s">
        <v>755</v>
      </c>
      <c r="AC847" s="19" t="str">
        <f>IF(AB847&lt;&gt;"",IF(NOT(ISNA(INDEX(os!A:A,MATCH(AB847,os!B:B,0)))),INDEX(os!A:A,MATCH(AB847,os!B:B,0)),"0"),"")</f>
        <v/>
      </c>
      <c r="AD847" s="20" t="s">
        <v>830</v>
      </c>
      <c r="AH847" s="93" t="str">
        <f>IF(NOT(ISNA(VLOOKUP(B:B,ResultsTargets!A:A,1,0))),"TRUE","")</f>
        <v/>
      </c>
      <c r="AI847" s="19" t="str">
        <f>IF(ISNA(VLOOKUP(C847,dim_techarea!A:B,2,FALSE)),"",VLOOKUP(C847,dim_techarea!A:B,2,FALSE))</f>
        <v>FPINT_SITE</v>
      </c>
      <c r="AJ847" s="19" t="str">
        <f>IF(ISNA(VLOOKUP(AI847,dim_techarea!B:C,2,FALSE)),"",VLOOKUP(AI847,dim_techarea!B:C,2,FALSE))</f>
        <v>CZplmfCbnv2</v>
      </c>
      <c r="AK847" s="19" t="str">
        <f>IF(ISNA(VLOOKUP(TRIM(G847),dim_targetsresults!A:B,2,FALSE)),"",VLOOKUP(TRIM(G847),dim_targetsresults!A:C,2,FALSE))</f>
        <v>MER Results</v>
      </c>
      <c r="AL847" s="19" t="str">
        <f>IF(ISNA(VLOOKUP(AK847,dim_targetsresults!B:C,2,FALSE)),"",VLOOKUP(AK847,dim_targetsresults!B:C,2,FALSE))</f>
        <v>Jh0jDM5yQ2E</v>
      </c>
      <c r="AM847" s="19" t="str">
        <f>IF(ISNA(VLOOKUP(TRIM(D847),dim_numeratordenominator!A:B,2,FALSE)),"",VLOOKUP(TRIM(D847),dim_numeratordenominator!A:C,2,FALSE))</f>
        <v>Denominator</v>
      </c>
      <c r="AN847" s="19" t="str">
        <f>IF(ISNA(VLOOKUP(AM847,dim_numeratordenominator!B:C,2,FALSE)),"",VLOOKUP(AM847,dim_numeratordenominator!B:C,2,FALSE))</f>
        <v>QpNj0nSuEhD</v>
      </c>
      <c r="AO847" s="19" t="str">
        <f>IF(ISNA(VLOOKUP(TRIM(E847),dim_supporttype!A:B,2,FALSE)),"",VLOOKUP(TRIM(E847),dim_supporttype!A:C,2,FALSE))</f>
        <v>DSD</v>
      </c>
      <c r="AP847" s="19" t="str">
        <f>IF(ISNA(VLOOKUP(AO847,dim_supporttype!B:C,2,FALSE)),"",VLOOKUP(AO847,dim_supporttype!B:C,2,FALSE))</f>
        <v>iM13vdNLWKb</v>
      </c>
      <c r="AQ847" s="19" t="str">
        <f>IF(ISNA(VLOOKUP(TRIM(F847),dim_disaggs!A:B,2,FALSE)),"No Disagg",VLOOKUP(TRIM(F847),dim_disaggs!A:B,2,FALSE))</f>
        <v>No Disagg</v>
      </c>
      <c r="AR847" s="19" t="str">
        <f>IF(ISNA(VLOOKUP(AQ847,dim_disaggs!B:C,2,FALSE)),"",VLOOKUP(AQ847,dim_disaggs!B:C,2,FALSE))</f>
        <v>werJlVT6sf3</v>
      </c>
      <c r="AU847" s="72" t="s">
        <v>755</v>
      </c>
      <c r="AV847" s="73" t="s">
        <v>755</v>
      </c>
      <c r="AW847" s="66" t="s">
        <v>755</v>
      </c>
      <c r="AX847" s="66" t="s">
        <v>755</v>
      </c>
      <c r="BA847" s="105" t="str">
        <f t="shared" si="126"/>
        <v/>
      </c>
      <c r="BB847" s="20" t="str">
        <f t="shared" si="127"/>
        <v/>
      </c>
    </row>
    <row r="848" spans="1:68" x14ac:dyDescent="0.2">
      <c r="A848" s="20" t="s">
        <v>95</v>
      </c>
      <c r="B848" s="20" t="s">
        <v>1087</v>
      </c>
      <c r="C848" s="20" t="s">
        <v>249</v>
      </c>
      <c r="D848" s="20" t="s">
        <v>164</v>
      </c>
      <c r="E848" s="20" t="s">
        <v>78</v>
      </c>
      <c r="G848" s="20" t="s">
        <v>20086</v>
      </c>
      <c r="I848" s="19">
        <f t="shared" si="121"/>
        <v>18</v>
      </c>
      <c r="J848" s="20" t="s">
        <v>755</v>
      </c>
      <c r="K848" s="20" t="s">
        <v>2220</v>
      </c>
      <c r="L848" s="95" t="str">
        <f>IF(M848&lt;&gt;"",IF(NOT(ISNA(INDEX(cc!B:B,MATCH(M848,cc!A:A,0)))),INDEX(cc!B:B,MATCH(M848,cc!A:A,0)),"0"),"")</f>
        <v>default</v>
      </c>
      <c r="M848" s="97" t="s">
        <v>13</v>
      </c>
      <c r="N848" s="28" t="str">
        <f t="shared" si="119"/>
        <v/>
      </c>
      <c r="O848" s="19" t="str">
        <f t="shared" si="122"/>
        <v>FPINT_SITE (D, TA): HIV Service delivery points</v>
      </c>
      <c r="P848" s="19" t="str">
        <f t="shared" si="123"/>
        <v>FPINT_SITE (D, TA): HIV Service delivery points</v>
      </c>
      <c r="Q848" s="19" t="str">
        <f t="shared" si="120"/>
        <v>FPINT_SITE (D, TA)</v>
      </c>
      <c r="R848" s="19" t="str">
        <f t="shared" si="124"/>
        <v>FPINT_SITE_D_TA</v>
      </c>
      <c r="S848" s="19" t="str">
        <f t="shared" si="125"/>
        <v>FPINT_SITE_D_TA_</v>
      </c>
      <c r="T848" s="19" t="b">
        <f>NOT(ISNA(VLOOKUP(B848,dbcodes!A:B,2,FALSE)))</f>
        <v>1</v>
      </c>
      <c r="U848" s="19" t="str">
        <f>IF(ISNA(VLOOKUP(B848,dbcodes!A:B,2,FALSE)),des!R2915,VLOOKUP(B848,dbcodes!A:B,2,FALSE))</f>
        <v>FPINT_SITE_D_TA</v>
      </c>
      <c r="W848" s="107" t="str">
        <f>IF(ISNA(VLOOKUP(C848,descriptions!A:B,2,FALSE)),des!V151,IF(G848=" TARGET","Target ","")&amp;VLOOKUP(C848,descriptions!A:B,2,FALSE))</f>
        <v>Enter the number of service delivery points, supported by your organization, at this site that directly provide integrated voluntary family planning services</v>
      </c>
      <c r="X848" s="20" t="s">
        <v>4</v>
      </c>
      <c r="Y848" s="20" t="s">
        <v>831</v>
      </c>
      <c r="Z848" s="20" t="s">
        <v>836</v>
      </c>
      <c r="AA848" s="20" t="s">
        <v>102</v>
      </c>
      <c r="AB848" s="20" t="s">
        <v>755</v>
      </c>
      <c r="AC848" s="19" t="str">
        <f>IF(AB848&lt;&gt;"",IF(NOT(ISNA(INDEX(os!A:A,MATCH(AB848,os!B:B,0)))),INDEX(os!A:A,MATCH(AB848,os!B:B,0)),"0"),"")</f>
        <v/>
      </c>
      <c r="AD848" s="20" t="s">
        <v>830</v>
      </c>
      <c r="AH848" s="93" t="str">
        <f>IF(NOT(ISNA(VLOOKUP(B:B,ResultsTargets!A:A,1,0))),"TRUE","")</f>
        <v/>
      </c>
      <c r="AI848" s="19" t="str">
        <f>IF(ISNA(VLOOKUP(C848,dim_techarea!A:B,2,FALSE)),"",VLOOKUP(C848,dim_techarea!A:B,2,FALSE))</f>
        <v>FPINT_SITE</v>
      </c>
      <c r="AJ848" s="19" t="str">
        <f>IF(ISNA(VLOOKUP(AI848,dim_techarea!B:C,2,FALSE)),"",VLOOKUP(AI848,dim_techarea!B:C,2,FALSE))</f>
        <v>CZplmfCbnv2</v>
      </c>
      <c r="AK848" s="19" t="str">
        <f>IF(ISNA(VLOOKUP(TRIM(G848),dim_targetsresults!A:B,2,FALSE)),"",VLOOKUP(TRIM(G848),dim_targetsresults!A:C,2,FALSE))</f>
        <v>MER Results</v>
      </c>
      <c r="AL848" s="19" t="str">
        <f>IF(ISNA(VLOOKUP(AK848,dim_targetsresults!B:C,2,FALSE)),"",VLOOKUP(AK848,dim_targetsresults!B:C,2,FALSE))</f>
        <v>Jh0jDM5yQ2E</v>
      </c>
      <c r="AM848" s="19" t="str">
        <f>IF(ISNA(VLOOKUP(TRIM(D848),dim_numeratordenominator!A:B,2,FALSE)),"",VLOOKUP(TRIM(D848),dim_numeratordenominator!A:C,2,FALSE))</f>
        <v>Denominator</v>
      </c>
      <c r="AN848" s="19" t="str">
        <f>IF(ISNA(VLOOKUP(AM848,dim_numeratordenominator!B:C,2,FALSE)),"",VLOOKUP(AM848,dim_numeratordenominator!B:C,2,FALSE))</f>
        <v>QpNj0nSuEhD</v>
      </c>
      <c r="AO848" s="19" t="str">
        <f>IF(ISNA(VLOOKUP(TRIM(E848),dim_supporttype!A:B,2,FALSE)),"",VLOOKUP(TRIM(E848),dim_supporttype!A:C,2,FALSE))</f>
        <v>TA</v>
      </c>
      <c r="AP848" s="19" t="str">
        <f>IF(ISNA(VLOOKUP(AO848,dim_supporttype!B:C,2,FALSE)),"",VLOOKUP(AO848,dim_supporttype!B:C,2,FALSE))</f>
        <v>cRAGKdWIDn4</v>
      </c>
      <c r="AQ848" s="19" t="str">
        <f>IF(ISNA(VLOOKUP(TRIM(F848),dim_disaggs!A:B,2,FALSE)),"No Disagg",VLOOKUP(TRIM(F848),dim_disaggs!A:B,2,FALSE))</f>
        <v>No Disagg</v>
      </c>
      <c r="AR848" s="19" t="str">
        <f>IF(ISNA(VLOOKUP(AQ848,dim_disaggs!B:C,2,FALSE)),"",VLOOKUP(AQ848,dim_disaggs!B:C,2,FALSE))</f>
        <v>werJlVT6sf3</v>
      </c>
      <c r="AU848" s="72" t="s">
        <v>755</v>
      </c>
      <c r="AV848" s="73" t="s">
        <v>755</v>
      </c>
      <c r="AW848" s="66" t="s">
        <v>755</v>
      </c>
      <c r="AX848" s="66" t="s">
        <v>755</v>
      </c>
      <c r="BA848" s="105" t="str">
        <f t="shared" si="126"/>
        <v/>
      </c>
      <c r="BB848" s="20" t="str">
        <f t="shared" si="127"/>
        <v/>
      </c>
    </row>
    <row r="849" spans="1:68" x14ac:dyDescent="0.2">
      <c r="A849" s="20" t="s">
        <v>95</v>
      </c>
      <c r="B849" s="20" t="s">
        <v>1092</v>
      </c>
      <c r="C849" s="20" t="s">
        <v>249</v>
      </c>
      <c r="D849" s="20" t="s">
        <v>1</v>
      </c>
      <c r="E849" s="20" t="s">
        <v>77</v>
      </c>
      <c r="F849" s="20" t="s">
        <v>2150</v>
      </c>
      <c r="G849" s="20" t="s">
        <v>20086</v>
      </c>
      <c r="H849" s="20" t="s">
        <v>2150</v>
      </c>
      <c r="I849" s="19">
        <f t="shared" si="121"/>
        <v>34</v>
      </c>
      <c r="J849" s="20" t="s">
        <v>755</v>
      </c>
      <c r="K849" s="20" t="s">
        <v>248</v>
      </c>
      <c r="L849" s="95" t="str">
        <f>IF(M849&lt;&gt;"",IF(NOT(ISNA(INDEX(cc!B:B,MATCH(M849,cc!A:A,0)))),INDEX(cc!B:B,MATCH(M849,cc!A:A,0)),"0"),"")</f>
        <v>Site Service Delivery Type</v>
      </c>
      <c r="M849" s="97" t="s">
        <v>4110</v>
      </c>
      <c r="N849" s="28" t="str">
        <f t="shared" si="119"/>
        <v/>
      </c>
      <c r="O849" s="19" t="str">
        <f t="shared" si="122"/>
        <v>FPINT_SITE (N, DSD, Serv Del Type): Providing voluntary FPS</v>
      </c>
      <c r="P849" s="19" t="str">
        <f t="shared" si="123"/>
        <v>FPINT_SITE (N, DSD, Serv Del Type): Providing voluntary FPS</v>
      </c>
      <c r="Q849" s="19" t="str">
        <f t="shared" si="120"/>
        <v>FPINT_SITE (N, DSD, Serv Del Type)</v>
      </c>
      <c r="R849" s="19" t="str">
        <f t="shared" si="124"/>
        <v>FPINT_SITE_N_DSD_Serv_Del_Type</v>
      </c>
      <c r="S849" s="19" t="str">
        <f t="shared" si="125"/>
        <v>FPINT_SITE_N_DSD_Serv_Del_Type_</v>
      </c>
      <c r="T849" s="19" t="b">
        <f>NOT(ISNA(VLOOKUP(B849,dbcodes!A:B,2,FALSE)))</f>
        <v>1</v>
      </c>
      <c r="U849" s="19" t="str">
        <f>IF(ISNA(VLOOKUP(B849,dbcodes!A:B,2,FALSE)),des!R2916,VLOOKUP(B849,dbcodes!A:B,2,FALSE))</f>
        <v>FPINT_SITE_N_DSD_Serv_Del_Type</v>
      </c>
      <c r="W849" s="107" t="str">
        <f>IF(ISNA(VLOOKUP(C849,descriptions!A:B,2,FALSE)),des!V153,IF(G849=" TARGET","Target ","")&amp;VLOOKUP(C849,descriptions!A:B,2,FALSE))</f>
        <v>Enter the number of service delivery points, supported by your organization, at this site that directly provide integrated voluntary family planning services</v>
      </c>
      <c r="X849" s="20" t="s">
        <v>4</v>
      </c>
      <c r="Y849" s="20" t="s">
        <v>831</v>
      </c>
      <c r="Z849" s="20" t="s">
        <v>836</v>
      </c>
      <c r="AA849" s="20" t="s">
        <v>102</v>
      </c>
      <c r="AB849" s="20" t="s">
        <v>755</v>
      </c>
      <c r="AC849" s="19" t="str">
        <f>IF(AB849&lt;&gt;"",IF(NOT(ISNA(INDEX(os!A:A,MATCH(AB849,os!B:B,0)))),INDEX(os!A:A,MATCH(AB849,os!B:B,0)),"0"),"")</f>
        <v/>
      </c>
      <c r="AD849" s="20" t="s">
        <v>830</v>
      </c>
      <c r="AH849" s="93" t="str">
        <f>IF(NOT(ISNA(VLOOKUP(B:B,ResultsTargets!A:A,1,0))),"TRUE","")</f>
        <v/>
      </c>
      <c r="AI849" s="19" t="str">
        <f>IF(ISNA(VLOOKUP(C849,dim_techarea!A:B,2,FALSE)),"",VLOOKUP(C849,dim_techarea!A:B,2,FALSE))</f>
        <v>FPINT_SITE</v>
      </c>
      <c r="AJ849" s="19" t="str">
        <f>IF(ISNA(VLOOKUP(AI849,dim_techarea!B:C,2,FALSE)),"",VLOOKUP(AI849,dim_techarea!B:C,2,FALSE))</f>
        <v>CZplmfCbnv2</v>
      </c>
      <c r="AK849" s="19" t="str">
        <f>IF(ISNA(VLOOKUP(TRIM(G849),dim_targetsresults!A:B,2,FALSE)),"",VLOOKUP(TRIM(G849),dim_targetsresults!A:C,2,FALSE))</f>
        <v>MER Results</v>
      </c>
      <c r="AL849" s="19" t="str">
        <f>IF(ISNA(VLOOKUP(AK849,dim_targetsresults!B:C,2,FALSE)),"",VLOOKUP(AK849,dim_targetsresults!B:C,2,FALSE))</f>
        <v>Jh0jDM5yQ2E</v>
      </c>
      <c r="AM849" s="19" t="str">
        <f>IF(ISNA(VLOOKUP(TRIM(D849),dim_numeratordenominator!A:B,2,FALSE)),"",VLOOKUP(TRIM(D849),dim_numeratordenominator!A:C,2,FALSE))</f>
        <v>Numerator</v>
      </c>
      <c r="AN849" s="19" t="str">
        <f>IF(ISNA(VLOOKUP(AM849,dim_numeratordenominator!B:C,2,FALSE)),"",VLOOKUP(AM849,dim_numeratordenominator!B:C,2,FALSE))</f>
        <v>Som9NRMQqV7</v>
      </c>
      <c r="AO849" s="19" t="str">
        <f>IF(ISNA(VLOOKUP(TRIM(E849),dim_supporttype!A:B,2,FALSE)),"",VLOOKUP(TRIM(E849),dim_supporttype!A:C,2,FALSE))</f>
        <v>DSD</v>
      </c>
      <c r="AP849" s="19" t="str">
        <f>IF(ISNA(VLOOKUP(AO849,dim_supporttype!B:C,2,FALSE)),"",VLOOKUP(AO849,dim_supporttype!B:C,2,FALSE))</f>
        <v>iM13vdNLWKb</v>
      </c>
      <c r="AQ849" s="19" t="str">
        <f>IF(ISNA(VLOOKUP(TRIM(F849),dim_disaggs!A:B,2,FALSE)),"No Disagg",VLOOKUP(TRIM(F849),dim_disaggs!A:B,2,FALSE))</f>
        <v>Serv Del Type</v>
      </c>
      <c r="AR849" s="19" t="str">
        <f>IF(ISNA(VLOOKUP(AQ849,dim_disaggs!B:C,2,FALSE)),"",VLOOKUP(AQ849,dim_disaggs!B:C,2,FALSE))</f>
        <v>GxXCE1ecgBJ</v>
      </c>
      <c r="AU849" s="72" t="s">
        <v>755</v>
      </c>
      <c r="AV849" s="73" t="s">
        <v>755</v>
      </c>
      <c r="AW849" s="66" t="s">
        <v>755</v>
      </c>
      <c r="AX849" s="66" t="s">
        <v>755</v>
      </c>
      <c r="BA849" s="105" t="str">
        <f t="shared" si="126"/>
        <v/>
      </c>
      <c r="BB849" s="20" t="str">
        <f t="shared" si="127"/>
        <v/>
      </c>
    </row>
    <row r="850" spans="1:68" s="3" customFormat="1" ht="19" customHeight="1" x14ac:dyDescent="0.2">
      <c r="A850" s="20" t="s">
        <v>95</v>
      </c>
      <c r="B850" s="20" t="s">
        <v>1098</v>
      </c>
      <c r="C850" s="20" t="s">
        <v>249</v>
      </c>
      <c r="D850" s="20" t="s">
        <v>1</v>
      </c>
      <c r="E850" s="20" t="s">
        <v>78</v>
      </c>
      <c r="F850" s="20" t="s">
        <v>2150</v>
      </c>
      <c r="G850" s="20" t="s">
        <v>20086</v>
      </c>
      <c r="H850" s="20" t="s">
        <v>2150</v>
      </c>
      <c r="I850" s="19">
        <f t="shared" si="121"/>
        <v>33</v>
      </c>
      <c r="J850" s="20" t="s">
        <v>755</v>
      </c>
      <c r="K850" s="20" t="s">
        <v>248</v>
      </c>
      <c r="L850" s="95" t="str">
        <f>IF(M850&lt;&gt;"",IF(NOT(ISNA(INDEX(cc!B:B,MATCH(M850,cc!A:A,0)))),INDEX(cc!B:B,MATCH(M850,cc!A:A,0)),"0"),"")</f>
        <v>Site Service Delivery Type</v>
      </c>
      <c r="M850" s="97" t="s">
        <v>4110</v>
      </c>
      <c r="N850" s="28" t="str">
        <f t="shared" si="119"/>
        <v/>
      </c>
      <c r="O850" s="19" t="str">
        <f t="shared" si="122"/>
        <v>FPINT_SITE (N, TA, Serv Del Type): Providing voluntary FPS</v>
      </c>
      <c r="P850" s="19" t="str">
        <f t="shared" si="123"/>
        <v>FPINT_SITE (N, TA, Serv Del Type): Providing voluntary FPS</v>
      </c>
      <c r="Q850" s="19" t="str">
        <f t="shared" si="120"/>
        <v>FPINT_SITE (N, TA, Serv Del Type)</v>
      </c>
      <c r="R850" s="19" t="str">
        <f t="shared" si="124"/>
        <v>FPINT_SITE_N_TA_Serv_Del_Type</v>
      </c>
      <c r="S850" s="19" t="str">
        <f t="shared" si="125"/>
        <v>FPINT_SITE_N_TA_Serv_Del_Type_</v>
      </c>
      <c r="T850" s="19" t="b">
        <f>NOT(ISNA(VLOOKUP(B850,dbcodes!A:B,2,FALSE)))</f>
        <v>1</v>
      </c>
      <c r="U850" s="19" t="str">
        <f>IF(ISNA(VLOOKUP(B850,dbcodes!A:B,2,FALSE)),des!R2917,VLOOKUP(B850,dbcodes!A:B,2,FALSE))</f>
        <v>FPINT_SITE_N_TA_Serv_Del_Type</v>
      </c>
      <c r="V850" s="20"/>
      <c r="W850" s="107" t="str">
        <f>IF(ISNA(VLOOKUP(C850,descriptions!A:B,2,FALSE)),des!V154,IF(G850=" TARGET","Target ","")&amp;VLOOKUP(C850,descriptions!A:B,2,FALSE))</f>
        <v>Enter the number of service delivery points, supported by your organization, at this site that directly provide integrated voluntary family planning services</v>
      </c>
      <c r="X850" s="20" t="s">
        <v>4</v>
      </c>
      <c r="Y850" s="20" t="s">
        <v>831</v>
      </c>
      <c r="Z850" s="20" t="s">
        <v>836</v>
      </c>
      <c r="AA850" s="20" t="s">
        <v>102</v>
      </c>
      <c r="AB850" s="20" t="s">
        <v>755</v>
      </c>
      <c r="AC850" s="19" t="str">
        <f>IF(AB850&lt;&gt;"",IF(NOT(ISNA(INDEX(os!A:A,MATCH(AB850,os!B:B,0)))),INDEX(os!A:A,MATCH(AB850,os!B:B,0)),"0"),"")</f>
        <v/>
      </c>
      <c r="AD850" s="20" t="s">
        <v>830</v>
      </c>
      <c r="AE850" s="20"/>
      <c r="AF850" s="20"/>
      <c r="AG850" s="20"/>
      <c r="AH850" s="93" t="str">
        <f>IF(NOT(ISNA(VLOOKUP(B:B,ResultsTargets!A:A,1,0))),"TRUE","")</f>
        <v/>
      </c>
      <c r="AI850" s="19" t="str">
        <f>IF(ISNA(VLOOKUP(C850,dim_techarea!A:B,2,FALSE)),"",VLOOKUP(C850,dim_techarea!A:B,2,FALSE))</f>
        <v>FPINT_SITE</v>
      </c>
      <c r="AJ850" s="19" t="str">
        <f>IF(ISNA(VLOOKUP(AI850,dim_techarea!B:C,2,FALSE)),"",VLOOKUP(AI850,dim_techarea!B:C,2,FALSE))</f>
        <v>CZplmfCbnv2</v>
      </c>
      <c r="AK850" s="19" t="str">
        <f>IF(ISNA(VLOOKUP(TRIM(G850),dim_targetsresults!A:B,2,FALSE)),"",VLOOKUP(TRIM(G850),dim_targetsresults!A:C,2,FALSE))</f>
        <v>MER Results</v>
      </c>
      <c r="AL850" s="19" t="str">
        <f>IF(ISNA(VLOOKUP(AK850,dim_targetsresults!B:C,2,FALSE)),"",VLOOKUP(AK850,dim_targetsresults!B:C,2,FALSE))</f>
        <v>Jh0jDM5yQ2E</v>
      </c>
      <c r="AM850" s="19" t="str">
        <f>IF(ISNA(VLOOKUP(TRIM(D850),dim_numeratordenominator!A:B,2,FALSE)),"",VLOOKUP(TRIM(D850),dim_numeratordenominator!A:C,2,FALSE))</f>
        <v>Numerator</v>
      </c>
      <c r="AN850" s="19" t="str">
        <f>IF(ISNA(VLOOKUP(AM850,dim_numeratordenominator!B:C,2,FALSE)),"",VLOOKUP(AM850,dim_numeratordenominator!B:C,2,FALSE))</f>
        <v>Som9NRMQqV7</v>
      </c>
      <c r="AO850" s="19" t="str">
        <f>IF(ISNA(VLOOKUP(TRIM(E850),dim_supporttype!A:B,2,FALSE)),"",VLOOKUP(TRIM(E850),dim_supporttype!A:C,2,FALSE))</f>
        <v>TA</v>
      </c>
      <c r="AP850" s="19" t="str">
        <f>IF(ISNA(VLOOKUP(AO850,dim_supporttype!B:C,2,FALSE)),"",VLOOKUP(AO850,dim_supporttype!B:C,2,FALSE))</f>
        <v>cRAGKdWIDn4</v>
      </c>
      <c r="AQ850" s="19" t="str">
        <f>IF(ISNA(VLOOKUP(TRIM(F850),dim_disaggs!A:B,2,FALSE)),"No Disagg",VLOOKUP(TRIM(F850),dim_disaggs!A:B,2,FALSE))</f>
        <v>Serv Del Type</v>
      </c>
      <c r="AR850" s="19" t="str">
        <f>IF(ISNA(VLOOKUP(AQ850,dim_disaggs!B:C,2,FALSE)),"",VLOOKUP(AQ850,dim_disaggs!B:C,2,FALSE))</f>
        <v>GxXCE1ecgBJ</v>
      </c>
      <c r="AS850" s="72"/>
      <c r="AT850" s="66"/>
      <c r="AU850" s="72" t="s">
        <v>755</v>
      </c>
      <c r="AV850" s="73" t="s">
        <v>755</v>
      </c>
      <c r="AW850" s="66" t="s">
        <v>755</v>
      </c>
      <c r="AX850" s="66" t="s">
        <v>755</v>
      </c>
      <c r="AY850" s="20"/>
      <c r="AZ850" s="20"/>
      <c r="BA850" s="105" t="str">
        <f t="shared" si="126"/>
        <v/>
      </c>
      <c r="BB850" s="20" t="str">
        <f t="shared" si="127"/>
        <v/>
      </c>
      <c r="BC850" s="20"/>
      <c r="BD850" s="20"/>
      <c r="BE850" s="75"/>
      <c r="BF850" s="73"/>
      <c r="BG850" s="55"/>
      <c r="BH850" s="76"/>
      <c r="BI850" s="20"/>
      <c r="BJ850" s="20"/>
      <c r="BK850" s="55"/>
      <c r="BL850" s="71"/>
      <c r="BM850" s="77"/>
      <c r="BN850" s="78"/>
      <c r="BO850" s="77"/>
      <c r="BP850" s="78"/>
    </row>
    <row r="851" spans="1:68" s="3" customFormat="1" x14ac:dyDescent="0.2">
      <c r="A851" s="20" t="s">
        <v>95</v>
      </c>
      <c r="B851" s="20" t="s">
        <v>1091</v>
      </c>
      <c r="C851" s="20" t="s">
        <v>249</v>
      </c>
      <c r="D851" s="20" t="s">
        <v>1</v>
      </c>
      <c r="E851" s="20" t="s">
        <v>77</v>
      </c>
      <c r="F851" s="20"/>
      <c r="G851" s="20" t="s">
        <v>20086</v>
      </c>
      <c r="H851" s="20"/>
      <c r="I851" s="19">
        <f t="shared" si="121"/>
        <v>19</v>
      </c>
      <c r="J851" s="20" t="s">
        <v>755</v>
      </c>
      <c r="K851" s="20" t="s">
        <v>248</v>
      </c>
      <c r="L851" s="95" t="str">
        <f>IF(M851&lt;&gt;"",IF(NOT(ISNA(INDEX(cc!B:B,MATCH(M851,cc!A:A,0)))),INDEX(cc!B:B,MATCH(M851,cc!A:A,0)),"0"),"")</f>
        <v>default</v>
      </c>
      <c r="M851" s="97" t="s">
        <v>13</v>
      </c>
      <c r="N851" s="28" t="str">
        <f t="shared" si="119"/>
        <v/>
      </c>
      <c r="O851" s="19" t="str">
        <f t="shared" si="122"/>
        <v>FPINT_SITE (N, DSD): Providing voluntary FPS</v>
      </c>
      <c r="P851" s="19" t="str">
        <f t="shared" si="123"/>
        <v>FPINT_SITE (N, DSD): Providing voluntary FPS</v>
      </c>
      <c r="Q851" s="19" t="str">
        <f t="shared" si="120"/>
        <v>FPINT_SITE (N, DSD)</v>
      </c>
      <c r="R851" s="19" t="str">
        <f t="shared" si="124"/>
        <v>FPINT_SITE_N_DSD</v>
      </c>
      <c r="S851" s="19" t="str">
        <f t="shared" si="125"/>
        <v>FPINT_SITE_N_DSD_</v>
      </c>
      <c r="T851" s="19" t="b">
        <f>NOT(ISNA(VLOOKUP(B851,dbcodes!A:B,2,FALSE)))</f>
        <v>1</v>
      </c>
      <c r="U851" s="19" t="str">
        <f>IF(ISNA(VLOOKUP(B851,dbcodes!A:B,2,FALSE)),des!R2918,VLOOKUP(B851,dbcodes!A:B,2,FALSE))</f>
        <v>FPINT_SITE_N_DSD</v>
      </c>
      <c r="V851" s="20"/>
      <c r="W851" s="107" t="str">
        <f>IF(ISNA(VLOOKUP(C851,descriptions!A:B,2,FALSE)),des!V155,IF(G851=" TARGET","Target ","")&amp;VLOOKUP(C851,descriptions!A:B,2,FALSE))</f>
        <v>Enter the number of service delivery points, supported by your organization, at this site that directly provide integrated voluntary family planning services</v>
      </c>
      <c r="X851" s="20" t="s">
        <v>4</v>
      </c>
      <c r="Y851" s="20" t="s">
        <v>831</v>
      </c>
      <c r="Z851" s="20" t="s">
        <v>836</v>
      </c>
      <c r="AA851" s="20" t="s">
        <v>102</v>
      </c>
      <c r="AB851" s="20" t="s">
        <v>755</v>
      </c>
      <c r="AC851" s="19" t="str">
        <f>IF(AB851&lt;&gt;"",IF(NOT(ISNA(INDEX(os!A:A,MATCH(AB851,os!B:B,0)))),INDEX(os!A:A,MATCH(AB851,os!B:B,0)),"0"),"")</f>
        <v/>
      </c>
      <c r="AD851" s="20" t="s">
        <v>830</v>
      </c>
      <c r="AE851" s="20"/>
      <c r="AF851" s="20"/>
      <c r="AG851" s="20"/>
      <c r="AH851" s="93" t="str">
        <f>IF(NOT(ISNA(VLOOKUP(B:B,ResultsTargets!A:A,1,0))),"TRUE","")</f>
        <v/>
      </c>
      <c r="AI851" s="19" t="str">
        <f>IF(ISNA(VLOOKUP(C851,dim_techarea!A:B,2,FALSE)),"",VLOOKUP(C851,dim_techarea!A:B,2,FALSE))</f>
        <v>FPINT_SITE</v>
      </c>
      <c r="AJ851" s="19" t="str">
        <f>IF(ISNA(VLOOKUP(AI851,dim_techarea!B:C,2,FALSE)),"",VLOOKUP(AI851,dim_techarea!B:C,2,FALSE))</f>
        <v>CZplmfCbnv2</v>
      </c>
      <c r="AK851" s="19" t="str">
        <f>IF(ISNA(VLOOKUP(TRIM(G851),dim_targetsresults!A:B,2,FALSE)),"",VLOOKUP(TRIM(G851),dim_targetsresults!A:C,2,FALSE))</f>
        <v>MER Results</v>
      </c>
      <c r="AL851" s="19" t="str">
        <f>IF(ISNA(VLOOKUP(AK851,dim_targetsresults!B:C,2,FALSE)),"",VLOOKUP(AK851,dim_targetsresults!B:C,2,FALSE))</f>
        <v>Jh0jDM5yQ2E</v>
      </c>
      <c r="AM851" s="19" t="str">
        <f>IF(ISNA(VLOOKUP(TRIM(D851),dim_numeratordenominator!A:B,2,FALSE)),"",VLOOKUP(TRIM(D851),dim_numeratordenominator!A:C,2,FALSE))</f>
        <v>Numerator</v>
      </c>
      <c r="AN851" s="19" t="str">
        <f>IF(ISNA(VLOOKUP(AM851,dim_numeratordenominator!B:C,2,FALSE)),"",VLOOKUP(AM851,dim_numeratordenominator!B:C,2,FALSE))</f>
        <v>Som9NRMQqV7</v>
      </c>
      <c r="AO851" s="19" t="str">
        <f>IF(ISNA(VLOOKUP(TRIM(E851),dim_supporttype!A:B,2,FALSE)),"",VLOOKUP(TRIM(E851),dim_supporttype!A:C,2,FALSE))</f>
        <v>DSD</v>
      </c>
      <c r="AP851" s="19" t="str">
        <f>IF(ISNA(VLOOKUP(AO851,dim_supporttype!B:C,2,FALSE)),"",VLOOKUP(AO851,dim_supporttype!B:C,2,FALSE))</f>
        <v>iM13vdNLWKb</v>
      </c>
      <c r="AQ851" s="19" t="str">
        <f>IF(ISNA(VLOOKUP(TRIM(F851),dim_disaggs!A:B,2,FALSE)),"No Disagg",VLOOKUP(TRIM(F851),dim_disaggs!A:B,2,FALSE))</f>
        <v>No Disagg</v>
      </c>
      <c r="AR851" s="19" t="str">
        <f>IF(ISNA(VLOOKUP(AQ851,dim_disaggs!B:C,2,FALSE)),"",VLOOKUP(AQ851,dim_disaggs!B:C,2,FALSE))</f>
        <v>werJlVT6sf3</v>
      </c>
      <c r="AS851" s="72"/>
      <c r="AT851" s="66"/>
      <c r="AU851" s="72" t="s">
        <v>755</v>
      </c>
      <c r="AV851" s="73" t="s">
        <v>755</v>
      </c>
      <c r="AW851" s="66" t="s">
        <v>755</v>
      </c>
      <c r="AX851" s="66" t="s">
        <v>755</v>
      </c>
      <c r="AY851" s="20"/>
      <c r="AZ851" s="20"/>
      <c r="BA851" s="105" t="str">
        <f t="shared" si="126"/>
        <v/>
      </c>
      <c r="BB851" s="20" t="str">
        <f t="shared" si="127"/>
        <v/>
      </c>
      <c r="BC851" s="20"/>
      <c r="BD851" s="20"/>
      <c r="BE851" s="75"/>
      <c r="BF851" s="73"/>
      <c r="BG851" s="55"/>
      <c r="BH851" s="76"/>
      <c r="BI851" s="20"/>
      <c r="BJ851" s="20"/>
      <c r="BK851" s="55"/>
      <c r="BL851" s="71"/>
      <c r="BM851" s="77"/>
      <c r="BN851" s="78"/>
      <c r="BO851" s="77"/>
      <c r="BP851" s="78"/>
    </row>
    <row r="852" spans="1:68" x14ac:dyDescent="0.2">
      <c r="A852" s="20" t="s">
        <v>95</v>
      </c>
      <c r="B852" s="20" t="s">
        <v>1097</v>
      </c>
      <c r="C852" s="20" t="s">
        <v>249</v>
      </c>
      <c r="D852" s="20" t="s">
        <v>1</v>
      </c>
      <c r="E852" s="20" t="s">
        <v>78</v>
      </c>
      <c r="G852" s="20" t="s">
        <v>20086</v>
      </c>
      <c r="I852" s="19">
        <f t="shared" si="121"/>
        <v>18</v>
      </c>
      <c r="J852" s="20" t="s">
        <v>755</v>
      </c>
      <c r="K852" s="20" t="s">
        <v>248</v>
      </c>
      <c r="L852" s="95" t="str">
        <f>IF(M852&lt;&gt;"",IF(NOT(ISNA(INDEX(cc!B:B,MATCH(M852,cc!A:A,0)))),INDEX(cc!B:B,MATCH(M852,cc!A:A,0)),"0"),"")</f>
        <v>default</v>
      </c>
      <c r="M852" s="97" t="s">
        <v>13</v>
      </c>
      <c r="N852" s="28" t="str">
        <f t="shared" si="119"/>
        <v/>
      </c>
      <c r="O852" s="19" t="str">
        <f t="shared" si="122"/>
        <v>FPINT_SITE (N, TA): Providing voluntary FPS</v>
      </c>
      <c r="P852" s="19" t="str">
        <f t="shared" si="123"/>
        <v>FPINT_SITE (N, TA): Providing voluntary FPS</v>
      </c>
      <c r="Q852" s="19" t="str">
        <f t="shared" si="120"/>
        <v>FPINT_SITE (N, TA)</v>
      </c>
      <c r="R852" s="19" t="str">
        <f t="shared" si="124"/>
        <v>FPINT_SITE_N_TA</v>
      </c>
      <c r="S852" s="19" t="str">
        <f t="shared" si="125"/>
        <v>FPINT_SITE_N_TA_</v>
      </c>
      <c r="T852" s="19" t="b">
        <f>NOT(ISNA(VLOOKUP(B852,dbcodes!A:B,2,FALSE)))</f>
        <v>1</v>
      </c>
      <c r="U852" s="19" t="str">
        <f>IF(ISNA(VLOOKUP(B852,dbcodes!A:B,2,FALSE)),des!R2919,VLOOKUP(B852,dbcodes!A:B,2,FALSE))</f>
        <v>FPINT_SITE_N_TA</v>
      </c>
      <c r="W852" s="107" t="str">
        <f>IF(ISNA(VLOOKUP(C852,descriptions!A:B,2,FALSE)),des!V156,IF(G852=" TARGET","Target ","")&amp;VLOOKUP(C852,descriptions!A:B,2,FALSE))</f>
        <v>Enter the number of service delivery points, supported by your organization, at this site that directly provide integrated voluntary family planning services</v>
      </c>
      <c r="X852" s="20" t="s">
        <v>4</v>
      </c>
      <c r="Y852" s="20" t="s">
        <v>831</v>
      </c>
      <c r="Z852" s="20" t="s">
        <v>836</v>
      </c>
      <c r="AA852" s="20" t="s">
        <v>102</v>
      </c>
      <c r="AB852" s="20" t="s">
        <v>755</v>
      </c>
      <c r="AC852" s="19" t="str">
        <f>IF(AB852&lt;&gt;"",IF(NOT(ISNA(INDEX(os!A:A,MATCH(AB852,os!B:B,0)))),INDEX(os!A:A,MATCH(AB852,os!B:B,0)),"0"),"")</f>
        <v/>
      </c>
      <c r="AD852" s="20" t="s">
        <v>830</v>
      </c>
      <c r="AH852" s="93" t="str">
        <f>IF(NOT(ISNA(VLOOKUP(B:B,ResultsTargets!A:A,1,0))),"TRUE","")</f>
        <v/>
      </c>
      <c r="AI852" s="19" t="str">
        <f>IF(ISNA(VLOOKUP(C852,dim_techarea!A:B,2,FALSE)),"",VLOOKUP(C852,dim_techarea!A:B,2,FALSE))</f>
        <v>FPINT_SITE</v>
      </c>
      <c r="AJ852" s="19" t="str">
        <f>IF(ISNA(VLOOKUP(AI852,dim_techarea!B:C,2,FALSE)),"",VLOOKUP(AI852,dim_techarea!B:C,2,FALSE))</f>
        <v>CZplmfCbnv2</v>
      </c>
      <c r="AK852" s="19" t="str">
        <f>IF(ISNA(VLOOKUP(TRIM(G852),dim_targetsresults!A:B,2,FALSE)),"",VLOOKUP(TRIM(G852),dim_targetsresults!A:C,2,FALSE))</f>
        <v>MER Results</v>
      </c>
      <c r="AL852" s="19" t="str">
        <f>IF(ISNA(VLOOKUP(AK852,dim_targetsresults!B:C,2,FALSE)),"",VLOOKUP(AK852,dim_targetsresults!B:C,2,FALSE))</f>
        <v>Jh0jDM5yQ2E</v>
      </c>
      <c r="AM852" s="19" t="str">
        <f>IF(ISNA(VLOOKUP(TRIM(D852),dim_numeratordenominator!A:B,2,FALSE)),"",VLOOKUP(TRIM(D852),dim_numeratordenominator!A:C,2,FALSE))</f>
        <v>Numerator</v>
      </c>
      <c r="AN852" s="19" t="str">
        <f>IF(ISNA(VLOOKUP(AM852,dim_numeratordenominator!B:C,2,FALSE)),"",VLOOKUP(AM852,dim_numeratordenominator!B:C,2,FALSE))</f>
        <v>Som9NRMQqV7</v>
      </c>
      <c r="AO852" s="19" t="str">
        <f>IF(ISNA(VLOOKUP(TRIM(E852),dim_supporttype!A:B,2,FALSE)),"",VLOOKUP(TRIM(E852),dim_supporttype!A:C,2,FALSE))</f>
        <v>TA</v>
      </c>
      <c r="AP852" s="19" t="str">
        <f>IF(ISNA(VLOOKUP(AO852,dim_supporttype!B:C,2,FALSE)),"",VLOOKUP(AO852,dim_supporttype!B:C,2,FALSE))</f>
        <v>cRAGKdWIDn4</v>
      </c>
      <c r="AQ852" s="19" t="str">
        <f>IF(ISNA(VLOOKUP(TRIM(F852),dim_disaggs!A:B,2,FALSE)),"No Disagg",VLOOKUP(TRIM(F852),dim_disaggs!A:B,2,FALSE))</f>
        <v>No Disagg</v>
      </c>
      <c r="AR852" s="19" t="str">
        <f>IF(ISNA(VLOOKUP(AQ852,dim_disaggs!B:C,2,FALSE)),"",VLOOKUP(AQ852,dim_disaggs!B:C,2,FALSE))</f>
        <v>werJlVT6sf3</v>
      </c>
      <c r="AU852" s="72" t="s">
        <v>755</v>
      </c>
      <c r="AV852" s="73" t="s">
        <v>755</v>
      </c>
      <c r="AW852" s="66" t="s">
        <v>755</v>
      </c>
      <c r="AX852" s="66" t="s">
        <v>755</v>
      </c>
      <c r="BA852" s="105" t="str">
        <f t="shared" si="126"/>
        <v/>
      </c>
      <c r="BB852" s="20" t="str">
        <f t="shared" si="127"/>
        <v/>
      </c>
    </row>
    <row r="853" spans="1:68" x14ac:dyDescent="0.2">
      <c r="A853" s="20" t="s">
        <v>95</v>
      </c>
      <c r="B853" s="20" t="s">
        <v>1089</v>
      </c>
      <c r="C853" s="20" t="s">
        <v>249</v>
      </c>
      <c r="D853" s="20" t="s">
        <v>1</v>
      </c>
      <c r="E853" s="20" t="s">
        <v>264</v>
      </c>
      <c r="G853" s="20" t="s">
        <v>20086</v>
      </c>
      <c r="I853" s="19">
        <f t="shared" si="121"/>
        <v>29</v>
      </c>
      <c r="J853" s="20" t="s">
        <v>755</v>
      </c>
      <c r="K853" s="20" t="s">
        <v>248</v>
      </c>
      <c r="L853" s="95" t="str">
        <f>IF(M853&lt;&gt;"",IF(NOT(ISNA(INDEX(cc!B:B,MATCH(M853,cc!A:A,0)))),INDEX(cc!B:B,MATCH(M853,cc!A:A,0)),"0"),"")</f>
        <v>default</v>
      </c>
      <c r="M853" s="97" t="s">
        <v>13</v>
      </c>
      <c r="N853" s="28" t="str">
        <f t="shared" si="119"/>
        <v/>
      </c>
      <c r="O853" s="19" t="str">
        <f t="shared" si="122"/>
        <v>FPINT_SITE (N, DSD_NARRATIVE): Providing voluntary FPS</v>
      </c>
      <c r="P853" s="19" t="str">
        <f t="shared" si="123"/>
        <v>FPINT_SITE (N, DSD_NARRATIVE): Providing voluntary FPS</v>
      </c>
      <c r="Q853" s="19" t="str">
        <f t="shared" si="120"/>
        <v>FPINT_SITE (N, DSD_NARRATIVE)</v>
      </c>
      <c r="R853" s="19" t="str">
        <f t="shared" si="124"/>
        <v>FPINT_SITE_N_DSD_NARRATIVE</v>
      </c>
      <c r="S853" s="19" t="str">
        <f t="shared" si="125"/>
        <v>FPINT_SITE_N_DSD_NARRATIVE_</v>
      </c>
      <c r="T853" s="19" t="b">
        <f>NOT(ISNA(VLOOKUP(B853,dbcodes!A:B,2,FALSE)))</f>
        <v>1</v>
      </c>
      <c r="U853" s="19" t="str">
        <f>IF(ISNA(VLOOKUP(B853,dbcodes!A:B,2,FALSE)),des!R2920,VLOOKUP(B853,dbcodes!A:B,2,FALSE))</f>
        <v>FPINT_SITE_N_DSD_NARRATIVE</v>
      </c>
      <c r="W853" s="107" t="str">
        <f>IF(ISNA(VLOOKUP(C853,descriptions!A:B,2,FALSE)),des!V157,IF(G853=" TARGET","Target ","")&amp;VLOOKUP(C853,descriptions!A:B,2,FALSE))</f>
        <v>Enter the number of service delivery points, supported by your organization, at this site that directly provide integrated voluntary family planning services</v>
      </c>
      <c r="X853" s="20" t="s">
        <v>9</v>
      </c>
      <c r="Y853" s="20" t="s">
        <v>831</v>
      </c>
      <c r="Z853" s="20" t="s">
        <v>836</v>
      </c>
      <c r="AA853" s="20" t="s">
        <v>4121</v>
      </c>
      <c r="AB853" s="20" t="s">
        <v>755</v>
      </c>
      <c r="AC853" s="19" t="str">
        <f>IF(AB853&lt;&gt;"",IF(NOT(ISNA(INDEX(os!A:A,MATCH(AB853,os!B:B,0)))),INDEX(os!A:A,MATCH(AB853,os!B:B,0)),"0"),"")</f>
        <v/>
      </c>
      <c r="AD853" s="20" t="s">
        <v>830</v>
      </c>
      <c r="AH853" s="93" t="str">
        <f>IF(NOT(ISNA(VLOOKUP(B:B,ResultsTargets!A:A,1,0))),"TRUE","")</f>
        <v/>
      </c>
      <c r="AI853" s="19" t="str">
        <f>IF(ISNA(VLOOKUP(C853,dim_techarea!A:B,2,FALSE)),"",VLOOKUP(C853,dim_techarea!A:B,2,FALSE))</f>
        <v>FPINT_SITE</v>
      </c>
      <c r="AJ853" s="19" t="str">
        <f>IF(ISNA(VLOOKUP(AI853,dim_techarea!B:C,2,FALSE)),"",VLOOKUP(AI853,dim_techarea!B:C,2,FALSE))</f>
        <v>CZplmfCbnv2</v>
      </c>
      <c r="AK853" s="19" t="str">
        <f>IF(ISNA(VLOOKUP(TRIM(G853),dim_targetsresults!A:B,2,FALSE)),"",VLOOKUP(TRIM(G853),dim_targetsresults!A:C,2,FALSE))</f>
        <v>MER Results</v>
      </c>
      <c r="AL853" s="19" t="str">
        <f>IF(ISNA(VLOOKUP(AK853,dim_targetsresults!B:C,2,FALSE)),"",VLOOKUP(AK853,dim_targetsresults!B:C,2,FALSE))</f>
        <v>Jh0jDM5yQ2E</v>
      </c>
      <c r="AM853" s="19" t="str">
        <f>IF(ISNA(VLOOKUP(TRIM(D853),dim_numeratordenominator!A:B,2,FALSE)),"",VLOOKUP(TRIM(D853),dim_numeratordenominator!A:C,2,FALSE))</f>
        <v>Numerator</v>
      </c>
      <c r="AN853" s="19" t="str">
        <f>IF(ISNA(VLOOKUP(AM853,dim_numeratordenominator!B:C,2,FALSE)),"",VLOOKUP(AM853,dim_numeratordenominator!B:C,2,FALSE))</f>
        <v>Som9NRMQqV7</v>
      </c>
      <c r="AO853" s="19" t="str">
        <f>IF(ISNA(VLOOKUP(TRIM(E853),dim_supporttype!A:B,2,FALSE)),"",VLOOKUP(TRIM(E853),dim_supporttype!A:C,2,FALSE))</f>
        <v>DSD Narratives</v>
      </c>
      <c r="AP853" s="19" t="str">
        <f>IF(ISNA(VLOOKUP(AO853,dim_supporttype!B:C,2,FALSE)),"",VLOOKUP(AO853,dim_supporttype!B:C,2,FALSE))</f>
        <v>ySGf8v2q9Rm</v>
      </c>
      <c r="AQ853" s="19" t="str">
        <f>IF(ISNA(VLOOKUP(TRIM(F853),dim_disaggs!A:B,2,FALSE)),"No Disagg",VLOOKUP(TRIM(F853),dim_disaggs!A:B,2,FALSE))</f>
        <v>No Disagg</v>
      </c>
      <c r="AR853" s="19" t="str">
        <f>IF(ISNA(VLOOKUP(AQ853,dim_disaggs!B:C,2,FALSE)),"",VLOOKUP(AQ853,dim_disaggs!B:C,2,FALSE))</f>
        <v>werJlVT6sf3</v>
      </c>
      <c r="AU853" s="72" t="s">
        <v>755</v>
      </c>
      <c r="AV853" s="73" t="s">
        <v>755</v>
      </c>
      <c r="AW853" s="66" t="s">
        <v>755</v>
      </c>
      <c r="AX853" s="66" t="s">
        <v>755</v>
      </c>
      <c r="BA853" s="105" t="str">
        <f t="shared" si="126"/>
        <v/>
      </c>
      <c r="BB853" s="20" t="str">
        <f t="shared" si="127"/>
        <v/>
      </c>
    </row>
    <row r="854" spans="1:68" s="3" customFormat="1" x14ac:dyDescent="0.2">
      <c r="A854" s="20" t="s">
        <v>95</v>
      </c>
      <c r="B854" s="20" t="s">
        <v>1095</v>
      </c>
      <c r="C854" s="20" t="s">
        <v>249</v>
      </c>
      <c r="D854" s="20" t="s">
        <v>1</v>
      </c>
      <c r="E854" s="20" t="s">
        <v>265</v>
      </c>
      <c r="F854" s="20"/>
      <c r="G854" s="20" t="s">
        <v>20086</v>
      </c>
      <c r="H854" s="20"/>
      <c r="I854" s="19">
        <f t="shared" si="121"/>
        <v>28</v>
      </c>
      <c r="J854" s="20" t="s">
        <v>755</v>
      </c>
      <c r="K854" s="20" t="s">
        <v>248</v>
      </c>
      <c r="L854" s="95" t="str">
        <f>IF(M854&lt;&gt;"",IF(NOT(ISNA(INDEX(cc!B:B,MATCH(M854,cc!A:A,0)))),INDEX(cc!B:B,MATCH(M854,cc!A:A,0)),"0"),"")</f>
        <v>default</v>
      </c>
      <c r="M854" s="97" t="s">
        <v>13</v>
      </c>
      <c r="N854" s="28" t="str">
        <f t="shared" si="119"/>
        <v/>
      </c>
      <c r="O854" s="19" t="str">
        <f t="shared" si="122"/>
        <v>FPINT_SITE (N, TA_NARRATIVE): Providing voluntary FPS</v>
      </c>
      <c r="P854" s="19" t="str">
        <f t="shared" si="123"/>
        <v>FPINT_SITE (N, TA_NARRATIVE): Providing voluntary FPS</v>
      </c>
      <c r="Q854" s="19" t="str">
        <f t="shared" si="120"/>
        <v>FPINT_SITE (N, TA_NARRATIVE)</v>
      </c>
      <c r="R854" s="19" t="str">
        <f t="shared" si="124"/>
        <v>FPINT_SITE_N_TA_NARRATIVE</v>
      </c>
      <c r="S854" s="19" t="str">
        <f t="shared" si="125"/>
        <v>FPINT_SITE_N_TA_NARRATIVE_</v>
      </c>
      <c r="T854" s="19" t="b">
        <f>NOT(ISNA(VLOOKUP(B854,dbcodes!A:B,2,FALSE)))</f>
        <v>1</v>
      </c>
      <c r="U854" s="19" t="str">
        <f>IF(ISNA(VLOOKUP(B854,dbcodes!A:B,2,FALSE)),des!R2921,VLOOKUP(B854,dbcodes!A:B,2,FALSE))</f>
        <v>FPINT_SITE_N_TA_NARRATIVE</v>
      </c>
      <c r="V854" s="20"/>
      <c r="W854" s="107" t="str">
        <f>IF(ISNA(VLOOKUP(C854,descriptions!A:B,2,FALSE)),des!V159,IF(G854=" TARGET","Target ","")&amp;VLOOKUP(C854,descriptions!A:B,2,FALSE))</f>
        <v>Enter the number of service delivery points, supported by your organization, at this site that directly provide integrated voluntary family planning services</v>
      </c>
      <c r="X854" s="20" t="s">
        <v>9</v>
      </c>
      <c r="Y854" s="20" t="s">
        <v>831</v>
      </c>
      <c r="Z854" s="20" t="s">
        <v>836</v>
      </c>
      <c r="AA854" s="20" t="s">
        <v>4121</v>
      </c>
      <c r="AB854" s="20" t="s">
        <v>755</v>
      </c>
      <c r="AC854" s="19" t="str">
        <f>IF(AB854&lt;&gt;"",IF(NOT(ISNA(INDEX(os!A:A,MATCH(AB854,os!B:B,0)))),INDEX(os!A:A,MATCH(AB854,os!B:B,0)),"0"),"")</f>
        <v/>
      </c>
      <c r="AD854" s="20" t="s">
        <v>830</v>
      </c>
      <c r="AE854" s="20"/>
      <c r="AF854" s="20"/>
      <c r="AG854" s="20"/>
      <c r="AH854" s="93" t="str">
        <f>IF(NOT(ISNA(VLOOKUP(B:B,ResultsTargets!A:A,1,0))),"TRUE","")</f>
        <v/>
      </c>
      <c r="AI854" s="19" t="str">
        <f>IF(ISNA(VLOOKUP(C854,dim_techarea!A:B,2,FALSE)),"",VLOOKUP(C854,dim_techarea!A:B,2,FALSE))</f>
        <v>FPINT_SITE</v>
      </c>
      <c r="AJ854" s="19" t="str">
        <f>IF(ISNA(VLOOKUP(AI854,dim_techarea!B:C,2,FALSE)),"",VLOOKUP(AI854,dim_techarea!B:C,2,FALSE))</f>
        <v>CZplmfCbnv2</v>
      </c>
      <c r="AK854" s="19" t="str">
        <f>IF(ISNA(VLOOKUP(TRIM(G854),dim_targetsresults!A:B,2,FALSE)),"",VLOOKUP(TRIM(G854),dim_targetsresults!A:C,2,FALSE))</f>
        <v>MER Results</v>
      </c>
      <c r="AL854" s="19" t="str">
        <f>IF(ISNA(VLOOKUP(AK854,dim_targetsresults!B:C,2,FALSE)),"",VLOOKUP(AK854,dim_targetsresults!B:C,2,FALSE))</f>
        <v>Jh0jDM5yQ2E</v>
      </c>
      <c r="AM854" s="19" t="str">
        <f>IF(ISNA(VLOOKUP(TRIM(D854),dim_numeratordenominator!A:B,2,FALSE)),"",VLOOKUP(TRIM(D854),dim_numeratordenominator!A:C,2,FALSE))</f>
        <v>Numerator</v>
      </c>
      <c r="AN854" s="19" t="str">
        <f>IF(ISNA(VLOOKUP(AM854,dim_numeratordenominator!B:C,2,FALSE)),"",VLOOKUP(AM854,dim_numeratordenominator!B:C,2,FALSE))</f>
        <v>Som9NRMQqV7</v>
      </c>
      <c r="AO854" s="19" t="str">
        <f>IF(ISNA(VLOOKUP(TRIM(E854),dim_supporttype!A:B,2,FALSE)),"",VLOOKUP(TRIM(E854),dim_supporttype!A:C,2,FALSE))</f>
        <v>TA Narratives</v>
      </c>
      <c r="AP854" s="19" t="str">
        <f>IF(ISNA(VLOOKUP(AO854,dim_supporttype!B:C,2,FALSE)),"",VLOOKUP(AO854,dim_supporttype!B:C,2,FALSE))</f>
        <v>aBZapfNWlIU</v>
      </c>
      <c r="AQ854" s="19" t="str">
        <f>IF(ISNA(VLOOKUP(TRIM(F854),dim_disaggs!A:B,2,FALSE)),"No Disagg",VLOOKUP(TRIM(F854),dim_disaggs!A:B,2,FALSE))</f>
        <v>No Disagg</v>
      </c>
      <c r="AR854" s="19" t="str">
        <f>IF(ISNA(VLOOKUP(AQ854,dim_disaggs!B:C,2,FALSE)),"",VLOOKUP(AQ854,dim_disaggs!B:C,2,FALSE))</f>
        <v>werJlVT6sf3</v>
      </c>
      <c r="AS854" s="72"/>
      <c r="AT854" s="66"/>
      <c r="AU854" s="72" t="s">
        <v>755</v>
      </c>
      <c r="AV854" s="73" t="s">
        <v>755</v>
      </c>
      <c r="AW854" s="66" t="s">
        <v>755</v>
      </c>
      <c r="AX854" s="66" t="s">
        <v>755</v>
      </c>
      <c r="AY854" s="20"/>
      <c r="AZ854" s="20"/>
      <c r="BA854" s="105" t="str">
        <f t="shared" si="126"/>
        <v/>
      </c>
      <c r="BB854" s="20" t="str">
        <f t="shared" si="127"/>
        <v/>
      </c>
      <c r="BC854" s="20"/>
      <c r="BD854" s="20"/>
      <c r="BE854" s="75"/>
      <c r="BF854" s="73"/>
      <c r="BG854" s="55"/>
      <c r="BH854" s="76"/>
      <c r="BI854" s="20"/>
      <c r="BJ854" s="20"/>
      <c r="BK854" s="55"/>
      <c r="BL854" s="71"/>
      <c r="BM854" s="77"/>
      <c r="BN854" s="78"/>
      <c r="BO854" s="77"/>
      <c r="BP854" s="78"/>
    </row>
    <row r="855" spans="1:68" s="3" customFormat="1" x14ac:dyDescent="0.2">
      <c r="A855" s="20" t="s">
        <v>95</v>
      </c>
      <c r="B855" s="20" t="s">
        <v>1086</v>
      </c>
      <c r="C855" s="20" t="s">
        <v>249</v>
      </c>
      <c r="D855" s="20" t="s">
        <v>164</v>
      </c>
      <c r="E855" s="20" t="s">
        <v>77</v>
      </c>
      <c r="F855" s="20"/>
      <c r="G855" s="20" t="s">
        <v>2442</v>
      </c>
      <c r="H855" s="20"/>
      <c r="I855" s="19">
        <f t="shared" si="121"/>
        <v>26</v>
      </c>
      <c r="J855" s="20" t="s">
        <v>755</v>
      </c>
      <c r="K855" s="20" t="s">
        <v>2220</v>
      </c>
      <c r="L855" s="95" t="str">
        <f>IF(M855&lt;&gt;"",IF(NOT(ISNA(INDEX(cc!B:B,MATCH(M855,cc!A:A,0)))),INDEX(cc!B:B,MATCH(M855,cc!A:A,0)),"0"),"")</f>
        <v>default</v>
      </c>
      <c r="M855" s="97" t="s">
        <v>13</v>
      </c>
      <c r="N855" s="28" t="str">
        <f t="shared" si="119"/>
        <v xml:space="preserve"> TARGET</v>
      </c>
      <c r="O855" s="19" t="str">
        <f t="shared" si="122"/>
        <v>FPINT_SITE (D, DSD) TARGET: HIV Service delivery points</v>
      </c>
      <c r="P855" s="19" t="str">
        <f t="shared" si="123"/>
        <v>FPINT_SITE (D, DSD) TARGET: HIV Service delivery points</v>
      </c>
      <c r="Q855" s="19" t="str">
        <f t="shared" si="120"/>
        <v>FPINT_SITE (D, DSD) TARGET</v>
      </c>
      <c r="R855" s="19" t="str">
        <f t="shared" si="124"/>
        <v>FPINT_SITE_D_DSD_TARGET</v>
      </c>
      <c r="S855" s="19" t="str">
        <f t="shared" si="125"/>
        <v>FPINT_SITE_D_DSD_TARGET</v>
      </c>
      <c r="T855" s="19" t="b">
        <f>NOT(ISNA(VLOOKUP(B855,dbcodes!A:B,2,FALSE)))</f>
        <v>1</v>
      </c>
      <c r="U855" s="19" t="str">
        <f>IF(ISNA(VLOOKUP(B855,dbcodes!A:B,2,FALSE)),des!R2922,VLOOKUP(B855,dbcodes!A:B,2,FALSE))</f>
        <v>FPINT_SITE_D_DSD_TARGET</v>
      </c>
      <c r="V855" s="20"/>
      <c r="W855" s="107" t="str">
        <f>IF(ISNA(VLOOKUP(C855,descriptions!A:B,2,FALSE)),des!V160,IF(G855=" TARGET","Target ","")&amp;VLOOKUP(C855,descriptions!A:B,2,FALSE))</f>
        <v>Target Enter the number of service delivery points, supported by your organization, at this site that directly provide integrated voluntary family planning services</v>
      </c>
      <c r="X855" s="20" t="s">
        <v>4</v>
      </c>
      <c r="Y855" s="20" t="s">
        <v>831</v>
      </c>
      <c r="Z855" s="20" t="s">
        <v>836</v>
      </c>
      <c r="AA855" s="20" t="s">
        <v>102</v>
      </c>
      <c r="AB855" s="20" t="s">
        <v>755</v>
      </c>
      <c r="AC855" s="19" t="str">
        <f>IF(AB855&lt;&gt;"",IF(NOT(ISNA(INDEX(os!A:A,MATCH(AB855,os!B:B,0)))),INDEX(os!A:A,MATCH(AB855,os!B:B,0)),"0"),"")</f>
        <v/>
      </c>
      <c r="AD855" s="20" t="s">
        <v>830</v>
      </c>
      <c r="AE855" s="20"/>
      <c r="AF855" s="20"/>
      <c r="AG855" s="20"/>
      <c r="AH855" s="93" t="str">
        <f>IF(NOT(ISNA(VLOOKUP(B:B,ResultsTargets!A:A,1,0))),"TRUE","")</f>
        <v/>
      </c>
      <c r="AI855" s="19" t="str">
        <f>IF(ISNA(VLOOKUP(C855,dim_techarea!A:B,2,FALSE)),"",VLOOKUP(C855,dim_techarea!A:B,2,FALSE))</f>
        <v>FPINT_SITE</v>
      </c>
      <c r="AJ855" s="19" t="str">
        <f>IF(ISNA(VLOOKUP(AI855,dim_techarea!B:C,2,FALSE)),"",VLOOKUP(AI855,dim_techarea!B:C,2,FALSE))</f>
        <v>CZplmfCbnv2</v>
      </c>
      <c r="AK855" s="19" t="str">
        <f>IF(ISNA(VLOOKUP(TRIM(G855),dim_targetsresults!A:B,2,FALSE)),"",VLOOKUP(TRIM(G855),dim_targetsresults!A:C,2,FALSE))</f>
        <v>MER Targets</v>
      </c>
      <c r="AL855" s="19" t="str">
        <f>IF(ISNA(VLOOKUP(AK855,dim_targetsresults!B:C,2,FALSE)),"",VLOOKUP(AK855,dim_targetsresults!B:C,2,FALSE))</f>
        <v>W8imnja2Owd</v>
      </c>
      <c r="AM855" s="19" t="str">
        <f>IF(ISNA(VLOOKUP(TRIM(D855),dim_numeratordenominator!A:B,2,FALSE)),"",VLOOKUP(TRIM(D855),dim_numeratordenominator!A:C,2,FALSE))</f>
        <v>Denominator</v>
      </c>
      <c r="AN855" s="19" t="str">
        <f>IF(ISNA(VLOOKUP(AM855,dim_numeratordenominator!B:C,2,FALSE)),"",VLOOKUP(AM855,dim_numeratordenominator!B:C,2,FALSE))</f>
        <v>QpNj0nSuEhD</v>
      </c>
      <c r="AO855" s="19" t="str">
        <f>IF(ISNA(VLOOKUP(TRIM(E855),dim_supporttype!A:B,2,FALSE)),"",VLOOKUP(TRIM(E855),dim_supporttype!A:C,2,FALSE))</f>
        <v>DSD</v>
      </c>
      <c r="AP855" s="19" t="str">
        <f>IF(ISNA(VLOOKUP(AO855,dim_supporttype!B:C,2,FALSE)),"",VLOOKUP(AO855,dim_supporttype!B:C,2,FALSE))</f>
        <v>iM13vdNLWKb</v>
      </c>
      <c r="AQ855" s="19" t="str">
        <f>IF(ISNA(VLOOKUP(TRIM(F855),dim_disaggs!A:B,2,FALSE)),"No Disagg",VLOOKUP(TRIM(F855),dim_disaggs!A:B,2,FALSE))</f>
        <v>No Disagg</v>
      </c>
      <c r="AR855" s="19" t="str">
        <f>IF(ISNA(VLOOKUP(AQ855,dim_disaggs!B:C,2,FALSE)),"",VLOOKUP(AQ855,dim_disaggs!B:C,2,FALSE))</f>
        <v>werJlVT6sf3</v>
      </c>
      <c r="AS855" s="72"/>
      <c r="AT855" s="66"/>
      <c r="AU855" s="72" t="s">
        <v>755</v>
      </c>
      <c r="AV855" s="73" t="s">
        <v>755</v>
      </c>
      <c r="AW855" s="66" t="s">
        <v>755</v>
      </c>
      <c r="AX855" s="66" t="s">
        <v>755</v>
      </c>
      <c r="AY855" s="20"/>
      <c r="AZ855" s="20"/>
      <c r="BA855" s="105" t="str">
        <f t="shared" si="126"/>
        <v/>
      </c>
      <c r="BB855" s="20" t="str">
        <f t="shared" si="127"/>
        <v/>
      </c>
      <c r="BC855" s="20"/>
      <c r="BD855" s="20"/>
      <c r="BE855" s="75"/>
      <c r="BF855" s="73"/>
      <c r="BG855" s="55"/>
      <c r="BH855" s="76"/>
      <c r="BI855" s="20"/>
      <c r="BJ855" s="20"/>
      <c r="BK855" s="55"/>
      <c r="BL855" s="71"/>
      <c r="BM855" s="77"/>
      <c r="BN855" s="78"/>
      <c r="BO855" s="77"/>
      <c r="BP855" s="78"/>
    </row>
    <row r="856" spans="1:68" x14ac:dyDescent="0.2">
      <c r="A856" s="20" t="s">
        <v>95</v>
      </c>
      <c r="B856" s="20" t="s">
        <v>1088</v>
      </c>
      <c r="C856" s="20" t="s">
        <v>249</v>
      </c>
      <c r="D856" s="20" t="s">
        <v>164</v>
      </c>
      <c r="E856" s="20" t="s">
        <v>78</v>
      </c>
      <c r="G856" s="20" t="s">
        <v>2442</v>
      </c>
      <c r="I856" s="19">
        <f t="shared" si="121"/>
        <v>25</v>
      </c>
      <c r="J856" s="20" t="s">
        <v>755</v>
      </c>
      <c r="K856" s="20" t="s">
        <v>2220</v>
      </c>
      <c r="L856" s="95" t="str">
        <f>IF(M856&lt;&gt;"",IF(NOT(ISNA(INDEX(cc!B:B,MATCH(M856,cc!A:A,0)))),INDEX(cc!B:B,MATCH(M856,cc!A:A,0)),"0"),"")</f>
        <v>default</v>
      </c>
      <c r="M856" s="97" t="s">
        <v>13</v>
      </c>
      <c r="N856" s="28" t="str">
        <f t="shared" si="119"/>
        <v xml:space="preserve"> TARGET</v>
      </c>
      <c r="O856" s="19" t="str">
        <f t="shared" si="122"/>
        <v>FPINT_SITE (D, TA) TARGET: HIV Service delivery points</v>
      </c>
      <c r="P856" s="19" t="str">
        <f t="shared" si="123"/>
        <v>FPINT_SITE (D, TA) TARGET: HIV Service delivery points</v>
      </c>
      <c r="Q856" s="19" t="str">
        <f t="shared" si="120"/>
        <v>FPINT_SITE (D, TA) TARGET</v>
      </c>
      <c r="R856" s="19" t="str">
        <f t="shared" si="124"/>
        <v>FPINT_SITE_D_TA_TARGET</v>
      </c>
      <c r="S856" s="19" t="str">
        <f t="shared" si="125"/>
        <v>FPINT_SITE_D_TA_TARGET</v>
      </c>
      <c r="T856" s="19" t="b">
        <f>NOT(ISNA(VLOOKUP(B856,dbcodes!A:B,2,FALSE)))</f>
        <v>1</v>
      </c>
      <c r="U856" s="19" t="str">
        <f>IF(ISNA(VLOOKUP(B856,dbcodes!A:B,2,FALSE)),des!R2923,VLOOKUP(B856,dbcodes!A:B,2,FALSE))</f>
        <v>FPINT_SITE_D_TA_TARGET</v>
      </c>
      <c r="W856" s="107" t="str">
        <f>IF(ISNA(VLOOKUP(C856,descriptions!A:B,2,FALSE)),des!V161,IF(G856=" TARGET","Target ","")&amp;VLOOKUP(C856,descriptions!A:B,2,FALSE))</f>
        <v>Target Enter the number of service delivery points, supported by your organization, at this site that directly provide integrated voluntary family planning services</v>
      </c>
      <c r="X856" s="20" t="s">
        <v>4</v>
      </c>
      <c r="Y856" s="20" t="s">
        <v>831</v>
      </c>
      <c r="Z856" s="20" t="s">
        <v>836</v>
      </c>
      <c r="AA856" s="20" t="s">
        <v>102</v>
      </c>
      <c r="AB856" s="20" t="s">
        <v>755</v>
      </c>
      <c r="AC856" s="19" t="str">
        <f>IF(AB856&lt;&gt;"",IF(NOT(ISNA(INDEX(os!A:A,MATCH(AB856,os!B:B,0)))),INDEX(os!A:A,MATCH(AB856,os!B:B,0)),"0"),"")</f>
        <v/>
      </c>
      <c r="AD856" s="20" t="s">
        <v>830</v>
      </c>
      <c r="AH856" s="93" t="str">
        <f>IF(NOT(ISNA(VLOOKUP(B:B,ResultsTargets!A:A,1,0))),"TRUE","")</f>
        <v/>
      </c>
      <c r="AI856" s="19" t="str">
        <f>IF(ISNA(VLOOKUP(C856,dim_techarea!A:B,2,FALSE)),"",VLOOKUP(C856,dim_techarea!A:B,2,FALSE))</f>
        <v>FPINT_SITE</v>
      </c>
      <c r="AJ856" s="19" t="str">
        <f>IF(ISNA(VLOOKUP(AI856,dim_techarea!B:C,2,FALSE)),"",VLOOKUP(AI856,dim_techarea!B:C,2,FALSE))</f>
        <v>CZplmfCbnv2</v>
      </c>
      <c r="AK856" s="19" t="str">
        <f>IF(ISNA(VLOOKUP(TRIM(G856),dim_targetsresults!A:B,2,FALSE)),"",VLOOKUP(TRIM(G856),dim_targetsresults!A:C,2,FALSE))</f>
        <v>MER Targets</v>
      </c>
      <c r="AL856" s="19" t="str">
        <f>IF(ISNA(VLOOKUP(AK856,dim_targetsresults!B:C,2,FALSE)),"",VLOOKUP(AK856,dim_targetsresults!B:C,2,FALSE))</f>
        <v>W8imnja2Owd</v>
      </c>
      <c r="AM856" s="19" t="str">
        <f>IF(ISNA(VLOOKUP(TRIM(D856),dim_numeratordenominator!A:B,2,FALSE)),"",VLOOKUP(TRIM(D856),dim_numeratordenominator!A:C,2,FALSE))</f>
        <v>Denominator</v>
      </c>
      <c r="AN856" s="19" t="str">
        <f>IF(ISNA(VLOOKUP(AM856,dim_numeratordenominator!B:C,2,FALSE)),"",VLOOKUP(AM856,dim_numeratordenominator!B:C,2,FALSE))</f>
        <v>QpNj0nSuEhD</v>
      </c>
      <c r="AO856" s="19" t="str">
        <f>IF(ISNA(VLOOKUP(TRIM(E856),dim_supporttype!A:B,2,FALSE)),"",VLOOKUP(TRIM(E856),dim_supporttype!A:C,2,FALSE))</f>
        <v>TA</v>
      </c>
      <c r="AP856" s="19" t="str">
        <f>IF(ISNA(VLOOKUP(AO856,dim_supporttype!B:C,2,FALSE)),"",VLOOKUP(AO856,dim_supporttype!B:C,2,FALSE))</f>
        <v>cRAGKdWIDn4</v>
      </c>
      <c r="AQ856" s="19" t="str">
        <f>IF(ISNA(VLOOKUP(TRIM(F856),dim_disaggs!A:B,2,FALSE)),"No Disagg",VLOOKUP(TRIM(F856),dim_disaggs!A:B,2,FALSE))</f>
        <v>No Disagg</v>
      </c>
      <c r="AR856" s="19" t="str">
        <f>IF(ISNA(VLOOKUP(AQ856,dim_disaggs!B:C,2,FALSE)),"",VLOOKUP(AQ856,dim_disaggs!B:C,2,FALSE))</f>
        <v>werJlVT6sf3</v>
      </c>
      <c r="AU856" s="72" t="s">
        <v>755</v>
      </c>
      <c r="AV856" s="73" t="s">
        <v>755</v>
      </c>
      <c r="AW856" s="66" t="s">
        <v>755</v>
      </c>
      <c r="AX856" s="66" t="s">
        <v>755</v>
      </c>
      <c r="BA856" s="105" t="str">
        <f t="shared" si="126"/>
        <v/>
      </c>
      <c r="BB856" s="20" t="str">
        <f t="shared" si="127"/>
        <v/>
      </c>
    </row>
    <row r="857" spans="1:68" x14ac:dyDescent="0.2">
      <c r="A857" s="20" t="s">
        <v>95</v>
      </c>
      <c r="B857" s="20" t="s">
        <v>1093</v>
      </c>
      <c r="C857" s="20" t="s">
        <v>249</v>
      </c>
      <c r="D857" s="20" t="s">
        <v>1</v>
      </c>
      <c r="E857" s="20" t="s">
        <v>77</v>
      </c>
      <c r="F857" s="20" t="s">
        <v>2150</v>
      </c>
      <c r="G857" s="22" t="s">
        <v>2442</v>
      </c>
      <c r="H857" s="20" t="s">
        <v>2150</v>
      </c>
      <c r="I857" s="19">
        <f t="shared" si="121"/>
        <v>41</v>
      </c>
      <c r="J857" s="20" t="s">
        <v>755</v>
      </c>
      <c r="K857" s="20" t="s">
        <v>248</v>
      </c>
      <c r="L857" s="95" t="str">
        <f>IF(M857&lt;&gt;"",IF(NOT(ISNA(INDEX(cc!B:B,MATCH(M857,cc!A:A,0)))),INDEX(cc!B:B,MATCH(M857,cc!A:A,0)),"0"),"")</f>
        <v>Site Service Delivery Type</v>
      </c>
      <c r="M857" s="97" t="s">
        <v>4110</v>
      </c>
      <c r="N857" s="28" t="str">
        <f t="shared" si="119"/>
        <v xml:space="preserve"> TARGET</v>
      </c>
      <c r="O857" s="19" t="str">
        <f t="shared" si="122"/>
        <v>FPINT_SITE (N, DSD, Serv Del Type) TARGET: Providing voluntary FPS</v>
      </c>
      <c r="P857" s="19" t="str">
        <f t="shared" si="123"/>
        <v>FPINT_SITE (N, DSD, Serv Del Type) TARGET: Providing voluntary FPS</v>
      </c>
      <c r="Q857" s="19" t="str">
        <f t="shared" si="120"/>
        <v>FPINT_SITE (N, DSD, Serv Del Type) TARGET</v>
      </c>
      <c r="R857" s="19" t="str">
        <f t="shared" si="124"/>
        <v>FPINT_SITE_N_DSD_Serv_Del_Type_TARGET</v>
      </c>
      <c r="S857" s="19" t="str">
        <f t="shared" si="125"/>
        <v>FPINT_SITE_N_DSD_Serv_Del_Type_TARGET</v>
      </c>
      <c r="T857" s="19" t="b">
        <f>NOT(ISNA(VLOOKUP(B857,dbcodes!A:B,2,FALSE)))</f>
        <v>1</v>
      </c>
      <c r="U857" s="19" t="str">
        <f>IF(ISNA(VLOOKUP(B857,dbcodes!A:B,2,FALSE)),des!R2924,VLOOKUP(B857,dbcodes!A:B,2,FALSE))</f>
        <v>FPINT_SITE_N_DSD_Serv_Del_Type_TARGET</v>
      </c>
      <c r="W857" s="107" t="str">
        <f>IF(ISNA(VLOOKUP(C857,descriptions!A:B,2,FALSE)),des!V162,IF(G857=" TARGET","Target ","")&amp;VLOOKUP(C857,descriptions!A:B,2,FALSE))</f>
        <v>Target Enter the number of service delivery points, supported by your organization, at this site that directly provide integrated voluntary family planning services</v>
      </c>
      <c r="X857" s="20" t="s">
        <v>4</v>
      </c>
      <c r="Y857" s="20" t="s">
        <v>831</v>
      </c>
      <c r="Z857" s="20" t="s">
        <v>836</v>
      </c>
      <c r="AA857" s="20" t="s">
        <v>102</v>
      </c>
      <c r="AB857" s="20" t="s">
        <v>755</v>
      </c>
      <c r="AC857" s="19" t="str">
        <f>IF(AB857&lt;&gt;"",IF(NOT(ISNA(INDEX(os!A:A,MATCH(AB857,os!B:B,0)))),INDEX(os!A:A,MATCH(AB857,os!B:B,0)),"0"),"")</f>
        <v/>
      </c>
      <c r="AD857" s="20" t="s">
        <v>830</v>
      </c>
      <c r="AH857" s="93" t="str">
        <f>IF(NOT(ISNA(VLOOKUP(B:B,ResultsTargets!A:A,1,0))),"TRUE","")</f>
        <v/>
      </c>
      <c r="AI857" s="19" t="str">
        <f>IF(ISNA(VLOOKUP(C857,dim_techarea!A:B,2,FALSE)),"",VLOOKUP(C857,dim_techarea!A:B,2,FALSE))</f>
        <v>FPINT_SITE</v>
      </c>
      <c r="AJ857" s="19" t="str">
        <f>IF(ISNA(VLOOKUP(AI857,dim_techarea!B:C,2,FALSE)),"",VLOOKUP(AI857,dim_techarea!B:C,2,FALSE))</f>
        <v>CZplmfCbnv2</v>
      </c>
      <c r="AK857" s="19" t="str">
        <f>IF(ISNA(VLOOKUP(TRIM(G857),dim_targetsresults!A:B,2,FALSE)),"",VLOOKUP(TRIM(G857),dim_targetsresults!A:C,2,FALSE))</f>
        <v>MER Targets</v>
      </c>
      <c r="AL857" s="19" t="str">
        <f>IF(ISNA(VLOOKUP(AK857,dim_targetsresults!B:C,2,FALSE)),"",VLOOKUP(AK857,dim_targetsresults!B:C,2,FALSE))</f>
        <v>W8imnja2Owd</v>
      </c>
      <c r="AM857" s="19" t="str">
        <f>IF(ISNA(VLOOKUP(TRIM(D857),dim_numeratordenominator!A:B,2,FALSE)),"",VLOOKUP(TRIM(D857),dim_numeratordenominator!A:C,2,FALSE))</f>
        <v>Numerator</v>
      </c>
      <c r="AN857" s="19" t="str">
        <f>IF(ISNA(VLOOKUP(AM857,dim_numeratordenominator!B:C,2,FALSE)),"",VLOOKUP(AM857,dim_numeratordenominator!B:C,2,FALSE))</f>
        <v>Som9NRMQqV7</v>
      </c>
      <c r="AO857" s="19" t="str">
        <f>IF(ISNA(VLOOKUP(TRIM(E857),dim_supporttype!A:B,2,FALSE)),"",VLOOKUP(TRIM(E857),dim_supporttype!A:C,2,FALSE))</f>
        <v>DSD</v>
      </c>
      <c r="AP857" s="19" t="str">
        <f>IF(ISNA(VLOOKUP(AO857,dim_supporttype!B:C,2,FALSE)),"",VLOOKUP(AO857,dim_supporttype!B:C,2,FALSE))</f>
        <v>iM13vdNLWKb</v>
      </c>
      <c r="AQ857" s="19" t="str">
        <f>IF(ISNA(VLOOKUP(TRIM(F857),dim_disaggs!A:B,2,FALSE)),"No Disagg",VLOOKUP(TRIM(F857),dim_disaggs!A:B,2,FALSE))</f>
        <v>Serv Del Type</v>
      </c>
      <c r="AR857" s="19" t="str">
        <f>IF(ISNA(VLOOKUP(AQ857,dim_disaggs!B:C,2,FALSE)),"",VLOOKUP(AQ857,dim_disaggs!B:C,2,FALSE))</f>
        <v>GxXCE1ecgBJ</v>
      </c>
      <c r="AU857" s="72" t="s">
        <v>755</v>
      </c>
      <c r="AV857" s="73" t="s">
        <v>755</v>
      </c>
      <c r="AW857" s="66" t="s">
        <v>755</v>
      </c>
      <c r="AX857" s="66" t="s">
        <v>755</v>
      </c>
      <c r="BA857" s="105" t="str">
        <f t="shared" si="126"/>
        <v/>
      </c>
      <c r="BB857" s="20" t="str">
        <f t="shared" si="127"/>
        <v/>
      </c>
    </row>
    <row r="858" spans="1:68" x14ac:dyDescent="0.2">
      <c r="A858" s="20" t="s">
        <v>95</v>
      </c>
      <c r="B858" s="20" t="s">
        <v>1099</v>
      </c>
      <c r="C858" s="20" t="s">
        <v>249</v>
      </c>
      <c r="D858" s="20" t="s">
        <v>1</v>
      </c>
      <c r="E858" s="20" t="s">
        <v>78</v>
      </c>
      <c r="F858" s="20" t="s">
        <v>2150</v>
      </c>
      <c r="G858" s="20" t="s">
        <v>2442</v>
      </c>
      <c r="H858" s="20" t="s">
        <v>2150</v>
      </c>
      <c r="I858" s="19">
        <f t="shared" si="121"/>
        <v>40</v>
      </c>
      <c r="J858" s="20" t="s">
        <v>755</v>
      </c>
      <c r="K858" s="20" t="s">
        <v>248</v>
      </c>
      <c r="L858" s="95" t="str">
        <f>IF(M858&lt;&gt;"",IF(NOT(ISNA(INDEX(cc!B:B,MATCH(M858,cc!A:A,0)))),INDEX(cc!B:B,MATCH(M858,cc!A:A,0)),"0"),"")</f>
        <v>Site Service Delivery Type</v>
      </c>
      <c r="M858" s="97" t="s">
        <v>4110</v>
      </c>
      <c r="N858" s="28" t="str">
        <f t="shared" si="119"/>
        <v xml:space="preserve"> TARGET</v>
      </c>
      <c r="O858" s="19" t="str">
        <f t="shared" si="122"/>
        <v>FPINT_SITE (N, TA, Serv Del Type) TARGET: Providing voluntary FPS</v>
      </c>
      <c r="P858" s="19" t="str">
        <f t="shared" si="123"/>
        <v>FPINT_SITE (N, TA, Serv Del Type) TARGET: Providing voluntary FPS</v>
      </c>
      <c r="Q858" s="19" t="str">
        <f t="shared" si="120"/>
        <v>FPINT_SITE (N, TA, Serv Del Type) TARGET</v>
      </c>
      <c r="R858" s="19" t="str">
        <f t="shared" si="124"/>
        <v>FPINT_SITE_N_TA_Serv_Del_Type_TARGET</v>
      </c>
      <c r="S858" s="19" t="str">
        <f t="shared" si="125"/>
        <v>FPINT_SITE_N_TA_Serv_Del_Type_TARGET</v>
      </c>
      <c r="T858" s="19" t="b">
        <f>NOT(ISNA(VLOOKUP(B858,dbcodes!A:B,2,FALSE)))</f>
        <v>1</v>
      </c>
      <c r="U858" s="19" t="str">
        <f>IF(ISNA(VLOOKUP(B858,dbcodes!A:B,2,FALSE)),des!R2925,VLOOKUP(B858,dbcodes!A:B,2,FALSE))</f>
        <v>FPINT_SITE_N_TA_Serv_Del_Type_TARGET</v>
      </c>
      <c r="W858" s="107" t="str">
        <f>IF(ISNA(VLOOKUP(C858,descriptions!A:B,2,FALSE)),des!V163,IF(G858=" TARGET","Target ","")&amp;VLOOKUP(C858,descriptions!A:B,2,FALSE))</f>
        <v>Target Enter the number of service delivery points, supported by your organization, at this site that directly provide integrated voluntary family planning services</v>
      </c>
      <c r="X858" s="20" t="s">
        <v>4</v>
      </c>
      <c r="Y858" s="20" t="s">
        <v>831</v>
      </c>
      <c r="Z858" s="20" t="s">
        <v>836</v>
      </c>
      <c r="AA858" s="20" t="s">
        <v>102</v>
      </c>
      <c r="AB858" s="20" t="s">
        <v>755</v>
      </c>
      <c r="AC858" s="19" t="str">
        <f>IF(AB858&lt;&gt;"",IF(NOT(ISNA(INDEX(os!A:A,MATCH(AB858,os!B:B,0)))),INDEX(os!A:A,MATCH(AB858,os!B:B,0)),"0"),"")</f>
        <v/>
      </c>
      <c r="AD858" s="20" t="s">
        <v>830</v>
      </c>
      <c r="AH858" s="93" t="str">
        <f>IF(NOT(ISNA(VLOOKUP(B:B,ResultsTargets!A:A,1,0))),"TRUE","")</f>
        <v/>
      </c>
      <c r="AI858" s="19" t="str">
        <f>IF(ISNA(VLOOKUP(C858,dim_techarea!A:B,2,FALSE)),"",VLOOKUP(C858,dim_techarea!A:B,2,FALSE))</f>
        <v>FPINT_SITE</v>
      </c>
      <c r="AJ858" s="19" t="str">
        <f>IF(ISNA(VLOOKUP(AI858,dim_techarea!B:C,2,FALSE)),"",VLOOKUP(AI858,dim_techarea!B:C,2,FALSE))</f>
        <v>CZplmfCbnv2</v>
      </c>
      <c r="AK858" s="19" t="str">
        <f>IF(ISNA(VLOOKUP(TRIM(G858),dim_targetsresults!A:B,2,FALSE)),"",VLOOKUP(TRIM(G858),dim_targetsresults!A:C,2,FALSE))</f>
        <v>MER Targets</v>
      </c>
      <c r="AL858" s="19" t="str">
        <f>IF(ISNA(VLOOKUP(AK858,dim_targetsresults!B:C,2,FALSE)),"",VLOOKUP(AK858,dim_targetsresults!B:C,2,FALSE))</f>
        <v>W8imnja2Owd</v>
      </c>
      <c r="AM858" s="19" t="str">
        <f>IF(ISNA(VLOOKUP(TRIM(D858),dim_numeratordenominator!A:B,2,FALSE)),"",VLOOKUP(TRIM(D858),dim_numeratordenominator!A:C,2,FALSE))</f>
        <v>Numerator</v>
      </c>
      <c r="AN858" s="19" t="str">
        <f>IF(ISNA(VLOOKUP(AM858,dim_numeratordenominator!B:C,2,FALSE)),"",VLOOKUP(AM858,dim_numeratordenominator!B:C,2,FALSE))</f>
        <v>Som9NRMQqV7</v>
      </c>
      <c r="AO858" s="19" t="str">
        <f>IF(ISNA(VLOOKUP(TRIM(E858),dim_supporttype!A:B,2,FALSE)),"",VLOOKUP(TRIM(E858),dim_supporttype!A:C,2,FALSE))</f>
        <v>TA</v>
      </c>
      <c r="AP858" s="19" t="str">
        <f>IF(ISNA(VLOOKUP(AO858,dim_supporttype!B:C,2,FALSE)),"",VLOOKUP(AO858,dim_supporttype!B:C,2,FALSE))</f>
        <v>cRAGKdWIDn4</v>
      </c>
      <c r="AQ858" s="19" t="str">
        <f>IF(ISNA(VLOOKUP(TRIM(F858),dim_disaggs!A:B,2,FALSE)),"No Disagg",VLOOKUP(TRIM(F858),dim_disaggs!A:B,2,FALSE))</f>
        <v>Serv Del Type</v>
      </c>
      <c r="AR858" s="19" t="str">
        <f>IF(ISNA(VLOOKUP(AQ858,dim_disaggs!B:C,2,FALSE)),"",VLOOKUP(AQ858,dim_disaggs!B:C,2,FALSE))</f>
        <v>GxXCE1ecgBJ</v>
      </c>
      <c r="AU858" s="72" t="s">
        <v>755</v>
      </c>
      <c r="AV858" s="73" t="s">
        <v>755</v>
      </c>
      <c r="AW858" s="66" t="s">
        <v>755</v>
      </c>
      <c r="AX858" s="66" t="s">
        <v>755</v>
      </c>
      <c r="BA858" s="105" t="str">
        <f t="shared" si="126"/>
        <v/>
      </c>
      <c r="BB858" s="20" t="str">
        <f t="shared" si="127"/>
        <v/>
      </c>
    </row>
    <row r="859" spans="1:68" x14ac:dyDescent="0.2">
      <c r="A859" s="20" t="s">
        <v>95</v>
      </c>
      <c r="B859" s="20" t="s">
        <v>1094</v>
      </c>
      <c r="C859" s="20" t="s">
        <v>249</v>
      </c>
      <c r="D859" s="20" t="s">
        <v>1</v>
      </c>
      <c r="E859" s="20" t="s">
        <v>77</v>
      </c>
      <c r="G859" s="20" t="s">
        <v>2442</v>
      </c>
      <c r="I859" s="19">
        <f t="shared" si="121"/>
        <v>26</v>
      </c>
      <c r="J859" s="20" t="s">
        <v>755</v>
      </c>
      <c r="K859" s="20" t="s">
        <v>248</v>
      </c>
      <c r="L859" s="95" t="str">
        <f>IF(M859&lt;&gt;"",IF(NOT(ISNA(INDEX(cc!B:B,MATCH(M859,cc!A:A,0)))),INDEX(cc!B:B,MATCH(M859,cc!A:A,0)),"0"),"")</f>
        <v>default</v>
      </c>
      <c r="M859" s="97" t="s">
        <v>13</v>
      </c>
      <c r="N859" s="28" t="str">
        <f t="shared" si="119"/>
        <v xml:space="preserve"> TARGET</v>
      </c>
      <c r="O859" s="19" t="str">
        <f t="shared" si="122"/>
        <v>FPINT_SITE (N, DSD) TARGET: Providing voluntary FPS</v>
      </c>
      <c r="P859" s="19" t="str">
        <f t="shared" si="123"/>
        <v>FPINT_SITE (N, DSD) TARGET: Providing voluntary FPS</v>
      </c>
      <c r="Q859" s="19" t="str">
        <f t="shared" si="120"/>
        <v>FPINT_SITE (N, DSD) TARGET</v>
      </c>
      <c r="R859" s="19" t="str">
        <f t="shared" si="124"/>
        <v>FPINT_SITE_N_DSD_TARGET</v>
      </c>
      <c r="S859" s="19" t="str">
        <f t="shared" si="125"/>
        <v>FPINT_SITE_N_DSD_TARGET</v>
      </c>
      <c r="T859" s="19" t="b">
        <f>NOT(ISNA(VLOOKUP(B859,dbcodes!A:B,2,FALSE)))</f>
        <v>1</v>
      </c>
      <c r="U859" s="19" t="str">
        <f>IF(ISNA(VLOOKUP(B859,dbcodes!A:B,2,FALSE)),des!R2926,VLOOKUP(B859,dbcodes!A:B,2,FALSE))</f>
        <v>FPINT_SITE_N_DSD_TARGET</v>
      </c>
      <c r="W859" s="107" t="str">
        <f>IF(ISNA(VLOOKUP(C859,descriptions!A:B,2,FALSE)),des!V164,IF(G859=" TARGET","Target ","")&amp;VLOOKUP(C859,descriptions!A:B,2,FALSE))</f>
        <v>Target Enter the number of service delivery points, supported by your organization, at this site that directly provide integrated voluntary family planning services</v>
      </c>
      <c r="X859" s="20" t="s">
        <v>4</v>
      </c>
      <c r="Y859" s="20" t="s">
        <v>831</v>
      </c>
      <c r="Z859" s="20" t="s">
        <v>836</v>
      </c>
      <c r="AA859" s="20" t="s">
        <v>102</v>
      </c>
      <c r="AB859" s="20" t="s">
        <v>755</v>
      </c>
      <c r="AC859" s="19" t="str">
        <f>IF(AB859&lt;&gt;"",IF(NOT(ISNA(INDEX(os!A:A,MATCH(AB859,os!B:B,0)))),INDEX(os!A:A,MATCH(AB859,os!B:B,0)),"0"),"")</f>
        <v/>
      </c>
      <c r="AD859" s="20" t="s">
        <v>830</v>
      </c>
      <c r="AH859" s="93" t="str">
        <f>IF(NOT(ISNA(VLOOKUP(B:B,ResultsTargets!A:A,1,0))),"TRUE","")</f>
        <v/>
      </c>
      <c r="AI859" s="19" t="str">
        <f>IF(ISNA(VLOOKUP(C859,dim_techarea!A:B,2,FALSE)),"",VLOOKUP(C859,dim_techarea!A:B,2,FALSE))</f>
        <v>FPINT_SITE</v>
      </c>
      <c r="AJ859" s="19" t="str">
        <f>IF(ISNA(VLOOKUP(AI859,dim_techarea!B:C,2,FALSE)),"",VLOOKUP(AI859,dim_techarea!B:C,2,FALSE))</f>
        <v>CZplmfCbnv2</v>
      </c>
      <c r="AK859" s="19" t="str">
        <f>IF(ISNA(VLOOKUP(TRIM(G859),dim_targetsresults!A:B,2,FALSE)),"",VLOOKUP(TRIM(G859),dim_targetsresults!A:C,2,FALSE))</f>
        <v>MER Targets</v>
      </c>
      <c r="AL859" s="19" t="str">
        <f>IF(ISNA(VLOOKUP(AK859,dim_targetsresults!B:C,2,FALSE)),"",VLOOKUP(AK859,dim_targetsresults!B:C,2,FALSE))</f>
        <v>W8imnja2Owd</v>
      </c>
      <c r="AM859" s="19" t="str">
        <f>IF(ISNA(VLOOKUP(TRIM(D859),dim_numeratordenominator!A:B,2,FALSE)),"",VLOOKUP(TRIM(D859),dim_numeratordenominator!A:C,2,FALSE))</f>
        <v>Numerator</v>
      </c>
      <c r="AN859" s="19" t="str">
        <f>IF(ISNA(VLOOKUP(AM859,dim_numeratordenominator!B:C,2,FALSE)),"",VLOOKUP(AM859,dim_numeratordenominator!B:C,2,FALSE))</f>
        <v>Som9NRMQqV7</v>
      </c>
      <c r="AO859" s="19" t="str">
        <f>IF(ISNA(VLOOKUP(TRIM(E859),dim_supporttype!A:B,2,FALSE)),"",VLOOKUP(TRIM(E859),dim_supporttype!A:C,2,FALSE))</f>
        <v>DSD</v>
      </c>
      <c r="AP859" s="19" t="str">
        <f>IF(ISNA(VLOOKUP(AO859,dim_supporttype!B:C,2,FALSE)),"",VLOOKUP(AO859,dim_supporttype!B:C,2,FALSE))</f>
        <v>iM13vdNLWKb</v>
      </c>
      <c r="AQ859" s="19" t="str">
        <f>IF(ISNA(VLOOKUP(TRIM(F859),dim_disaggs!A:B,2,FALSE)),"No Disagg",VLOOKUP(TRIM(F859),dim_disaggs!A:B,2,FALSE))</f>
        <v>No Disagg</v>
      </c>
      <c r="AR859" s="19" t="str">
        <f>IF(ISNA(VLOOKUP(AQ859,dim_disaggs!B:C,2,FALSE)),"",VLOOKUP(AQ859,dim_disaggs!B:C,2,FALSE))</f>
        <v>werJlVT6sf3</v>
      </c>
      <c r="AU859" s="72" t="s">
        <v>755</v>
      </c>
      <c r="AV859" s="73" t="s">
        <v>755</v>
      </c>
      <c r="AW859" s="66" t="s">
        <v>755</v>
      </c>
      <c r="AX859" s="66" t="s">
        <v>755</v>
      </c>
      <c r="BA859" s="105" t="str">
        <f t="shared" si="126"/>
        <v/>
      </c>
      <c r="BB859" s="20" t="str">
        <f t="shared" si="127"/>
        <v/>
      </c>
    </row>
    <row r="860" spans="1:68" x14ac:dyDescent="0.2">
      <c r="A860" s="20" t="s">
        <v>95</v>
      </c>
      <c r="B860" s="20" t="s">
        <v>1100</v>
      </c>
      <c r="C860" s="20" t="s">
        <v>249</v>
      </c>
      <c r="D860" s="20" t="s">
        <v>1</v>
      </c>
      <c r="E860" s="20" t="s">
        <v>78</v>
      </c>
      <c r="G860" s="20" t="s">
        <v>2442</v>
      </c>
      <c r="I860" s="19">
        <f t="shared" si="121"/>
        <v>25</v>
      </c>
      <c r="J860" s="20" t="s">
        <v>755</v>
      </c>
      <c r="K860" s="20" t="s">
        <v>248</v>
      </c>
      <c r="L860" s="95" t="str">
        <f>IF(M860&lt;&gt;"",IF(NOT(ISNA(INDEX(cc!B:B,MATCH(M860,cc!A:A,0)))),INDEX(cc!B:B,MATCH(M860,cc!A:A,0)),"0"),"")</f>
        <v>default</v>
      </c>
      <c r="M860" s="97" t="s">
        <v>13</v>
      </c>
      <c r="N860" s="28" t="str">
        <f t="shared" si="119"/>
        <v xml:space="preserve"> TARGET</v>
      </c>
      <c r="O860" s="19" t="str">
        <f t="shared" si="122"/>
        <v>FPINT_SITE (N, TA) TARGET: Providing voluntary FPS</v>
      </c>
      <c r="P860" s="19" t="str">
        <f t="shared" si="123"/>
        <v>FPINT_SITE (N, TA) TARGET: Providing voluntary FPS</v>
      </c>
      <c r="Q860" s="19" t="str">
        <f t="shared" si="120"/>
        <v>FPINT_SITE (N, TA) TARGET</v>
      </c>
      <c r="R860" s="19" t="str">
        <f t="shared" si="124"/>
        <v>FPINT_SITE_N_TA_TARGET</v>
      </c>
      <c r="S860" s="19" t="str">
        <f t="shared" si="125"/>
        <v>FPINT_SITE_N_TA_TARGET</v>
      </c>
      <c r="T860" s="19" t="b">
        <f>NOT(ISNA(VLOOKUP(B860,dbcodes!A:B,2,FALSE)))</f>
        <v>1</v>
      </c>
      <c r="U860" s="19" t="str">
        <f>IF(ISNA(VLOOKUP(B860,dbcodes!A:B,2,FALSE)),des!R2927,VLOOKUP(B860,dbcodes!A:B,2,FALSE))</f>
        <v>FPINT_SITE_N_TA_TARGET</v>
      </c>
      <c r="W860" s="107" t="str">
        <f>IF(ISNA(VLOOKUP(C860,descriptions!A:B,2,FALSE)),des!V165,IF(G860=" TARGET","Target ","")&amp;VLOOKUP(C860,descriptions!A:B,2,FALSE))</f>
        <v>Target Enter the number of service delivery points, supported by your organization, at this site that directly provide integrated voluntary family planning services</v>
      </c>
      <c r="X860" s="20" t="s">
        <v>4</v>
      </c>
      <c r="Y860" s="20" t="s">
        <v>831</v>
      </c>
      <c r="Z860" s="20" t="s">
        <v>836</v>
      </c>
      <c r="AA860" s="20" t="s">
        <v>102</v>
      </c>
      <c r="AB860" s="20" t="s">
        <v>755</v>
      </c>
      <c r="AC860" s="19" t="str">
        <f>IF(AB860&lt;&gt;"",IF(NOT(ISNA(INDEX(os!A:A,MATCH(AB860,os!B:B,0)))),INDEX(os!A:A,MATCH(AB860,os!B:B,0)),"0"),"")</f>
        <v/>
      </c>
      <c r="AD860" s="20" t="s">
        <v>830</v>
      </c>
      <c r="AH860" s="93" t="str">
        <f>IF(NOT(ISNA(VLOOKUP(B:B,ResultsTargets!A:A,1,0))),"TRUE","")</f>
        <v/>
      </c>
      <c r="AI860" s="19" t="str">
        <f>IF(ISNA(VLOOKUP(C860,dim_techarea!A:B,2,FALSE)),"",VLOOKUP(C860,dim_techarea!A:B,2,FALSE))</f>
        <v>FPINT_SITE</v>
      </c>
      <c r="AJ860" s="19" t="str">
        <f>IF(ISNA(VLOOKUP(AI860,dim_techarea!B:C,2,FALSE)),"",VLOOKUP(AI860,dim_techarea!B:C,2,FALSE))</f>
        <v>CZplmfCbnv2</v>
      </c>
      <c r="AK860" s="19" t="str">
        <f>IF(ISNA(VLOOKUP(TRIM(G860),dim_targetsresults!A:B,2,FALSE)),"",VLOOKUP(TRIM(G860),dim_targetsresults!A:C,2,FALSE))</f>
        <v>MER Targets</v>
      </c>
      <c r="AL860" s="19" t="str">
        <f>IF(ISNA(VLOOKUP(AK860,dim_targetsresults!B:C,2,FALSE)),"",VLOOKUP(AK860,dim_targetsresults!B:C,2,FALSE))</f>
        <v>W8imnja2Owd</v>
      </c>
      <c r="AM860" s="19" t="str">
        <f>IF(ISNA(VLOOKUP(TRIM(D860),dim_numeratordenominator!A:B,2,FALSE)),"",VLOOKUP(TRIM(D860),dim_numeratordenominator!A:C,2,FALSE))</f>
        <v>Numerator</v>
      </c>
      <c r="AN860" s="19" t="str">
        <f>IF(ISNA(VLOOKUP(AM860,dim_numeratordenominator!B:C,2,FALSE)),"",VLOOKUP(AM860,dim_numeratordenominator!B:C,2,FALSE))</f>
        <v>Som9NRMQqV7</v>
      </c>
      <c r="AO860" s="19" t="str">
        <f>IF(ISNA(VLOOKUP(TRIM(E860),dim_supporttype!A:B,2,FALSE)),"",VLOOKUP(TRIM(E860),dim_supporttype!A:C,2,FALSE))</f>
        <v>TA</v>
      </c>
      <c r="AP860" s="19" t="str">
        <f>IF(ISNA(VLOOKUP(AO860,dim_supporttype!B:C,2,FALSE)),"",VLOOKUP(AO860,dim_supporttype!B:C,2,FALSE))</f>
        <v>cRAGKdWIDn4</v>
      </c>
      <c r="AQ860" s="19" t="str">
        <f>IF(ISNA(VLOOKUP(TRIM(F860),dim_disaggs!A:B,2,FALSE)),"No Disagg",VLOOKUP(TRIM(F860),dim_disaggs!A:B,2,FALSE))</f>
        <v>No Disagg</v>
      </c>
      <c r="AR860" s="19" t="str">
        <f>IF(ISNA(VLOOKUP(AQ860,dim_disaggs!B:C,2,FALSE)),"",VLOOKUP(AQ860,dim_disaggs!B:C,2,FALSE))</f>
        <v>werJlVT6sf3</v>
      </c>
      <c r="AU860" s="72" t="s">
        <v>755</v>
      </c>
      <c r="AV860" s="73" t="s">
        <v>755</v>
      </c>
      <c r="AW860" s="66" t="s">
        <v>755</v>
      </c>
      <c r="AX860" s="66" t="s">
        <v>755</v>
      </c>
      <c r="BA860" s="105" t="str">
        <f t="shared" si="126"/>
        <v/>
      </c>
      <c r="BB860" s="20" t="str">
        <f t="shared" si="127"/>
        <v/>
      </c>
    </row>
    <row r="861" spans="1:68" x14ac:dyDescent="0.2">
      <c r="A861" s="20" t="s">
        <v>95</v>
      </c>
      <c r="B861" s="20" t="s">
        <v>1090</v>
      </c>
      <c r="C861" s="20" t="s">
        <v>249</v>
      </c>
      <c r="D861" s="20" t="s">
        <v>1</v>
      </c>
      <c r="E861" s="20" t="s">
        <v>264</v>
      </c>
      <c r="G861" s="20" t="s">
        <v>2442</v>
      </c>
      <c r="I861" s="19">
        <f t="shared" si="121"/>
        <v>36</v>
      </c>
      <c r="J861" s="20" t="s">
        <v>755</v>
      </c>
      <c r="K861" s="20" t="s">
        <v>248</v>
      </c>
      <c r="L861" s="95" t="str">
        <f>IF(M861&lt;&gt;"",IF(NOT(ISNA(INDEX(cc!B:B,MATCH(M861,cc!A:A,0)))),INDEX(cc!B:B,MATCH(M861,cc!A:A,0)),"0"),"")</f>
        <v>default</v>
      </c>
      <c r="M861" s="97" t="s">
        <v>13</v>
      </c>
      <c r="N861" s="28" t="str">
        <f t="shared" si="119"/>
        <v xml:space="preserve"> TARGET</v>
      </c>
      <c r="O861" s="19" t="str">
        <f t="shared" si="122"/>
        <v>FPINT_SITE (N, DSD_NARRATIVE) TARGET: Providing voluntary FPS</v>
      </c>
      <c r="P861" s="19" t="str">
        <f t="shared" si="123"/>
        <v>FPINT_SITE (N, DSD_NARRATIVE) TARGET: Providing voluntary FPS</v>
      </c>
      <c r="Q861" s="19" t="str">
        <f t="shared" si="120"/>
        <v>FPINT_SITE (N, DSD_NARRATIVE) TARGET</v>
      </c>
      <c r="R861" s="19" t="str">
        <f t="shared" si="124"/>
        <v>FPINT_SITE_N_DSD_NARRATIVE_TARGET</v>
      </c>
      <c r="S861" s="19" t="str">
        <f t="shared" si="125"/>
        <v>FPINT_SITE_N_DSD_NARRATIVE_TARGET</v>
      </c>
      <c r="T861" s="19" t="b">
        <f>NOT(ISNA(VLOOKUP(B861,dbcodes!A:B,2,FALSE)))</f>
        <v>1</v>
      </c>
      <c r="U861" s="19" t="str">
        <f>IF(ISNA(VLOOKUP(B861,dbcodes!A:B,2,FALSE)),des!R2928,VLOOKUP(B861,dbcodes!A:B,2,FALSE))</f>
        <v>FPINT_SITE_N_DSD_NARRATIVE_TARGET</v>
      </c>
      <c r="W861" s="107" t="str">
        <f>IF(ISNA(VLOOKUP(C861,descriptions!A:B,2,FALSE)),des!V166,IF(G861=" TARGET","Target ","")&amp;VLOOKUP(C861,descriptions!A:B,2,FALSE))</f>
        <v>Target Enter the number of service delivery points, supported by your organization, at this site that directly provide integrated voluntary family planning services</v>
      </c>
      <c r="X861" s="20" t="s">
        <v>9</v>
      </c>
      <c r="Y861" s="20" t="s">
        <v>831</v>
      </c>
      <c r="Z861" s="20" t="s">
        <v>836</v>
      </c>
      <c r="AA861" s="20" t="s">
        <v>4121</v>
      </c>
      <c r="AB861" s="20" t="s">
        <v>755</v>
      </c>
      <c r="AC861" s="19" t="str">
        <f>IF(AB861&lt;&gt;"",IF(NOT(ISNA(INDEX(os!A:A,MATCH(AB861,os!B:B,0)))),INDEX(os!A:A,MATCH(AB861,os!B:B,0)),"0"),"")</f>
        <v/>
      </c>
      <c r="AD861" s="20" t="s">
        <v>830</v>
      </c>
      <c r="AH861" s="93" t="str">
        <f>IF(NOT(ISNA(VLOOKUP(B:B,ResultsTargets!A:A,1,0))),"TRUE","")</f>
        <v/>
      </c>
      <c r="AI861" s="19" t="str">
        <f>IF(ISNA(VLOOKUP(C861,dim_techarea!A:B,2,FALSE)),"",VLOOKUP(C861,dim_techarea!A:B,2,FALSE))</f>
        <v>FPINT_SITE</v>
      </c>
      <c r="AJ861" s="19" t="str">
        <f>IF(ISNA(VLOOKUP(AI861,dim_techarea!B:C,2,FALSE)),"",VLOOKUP(AI861,dim_techarea!B:C,2,FALSE))</f>
        <v>CZplmfCbnv2</v>
      </c>
      <c r="AK861" s="19" t="str">
        <f>IF(ISNA(VLOOKUP(TRIM(G861),dim_targetsresults!A:B,2,FALSE)),"",VLOOKUP(TRIM(G861),dim_targetsresults!A:C,2,FALSE))</f>
        <v>MER Targets</v>
      </c>
      <c r="AL861" s="19" t="str">
        <f>IF(ISNA(VLOOKUP(AK861,dim_targetsresults!B:C,2,FALSE)),"",VLOOKUP(AK861,dim_targetsresults!B:C,2,FALSE))</f>
        <v>W8imnja2Owd</v>
      </c>
      <c r="AM861" s="19" t="str">
        <f>IF(ISNA(VLOOKUP(TRIM(D861),dim_numeratordenominator!A:B,2,FALSE)),"",VLOOKUP(TRIM(D861),dim_numeratordenominator!A:C,2,FALSE))</f>
        <v>Numerator</v>
      </c>
      <c r="AN861" s="19" t="str">
        <f>IF(ISNA(VLOOKUP(AM861,dim_numeratordenominator!B:C,2,FALSE)),"",VLOOKUP(AM861,dim_numeratordenominator!B:C,2,FALSE))</f>
        <v>Som9NRMQqV7</v>
      </c>
      <c r="AO861" s="19" t="str">
        <f>IF(ISNA(VLOOKUP(TRIM(E861),dim_supporttype!A:B,2,FALSE)),"",VLOOKUP(TRIM(E861),dim_supporttype!A:C,2,FALSE))</f>
        <v>DSD Narratives</v>
      </c>
      <c r="AP861" s="19" t="str">
        <f>IF(ISNA(VLOOKUP(AO861,dim_supporttype!B:C,2,FALSE)),"",VLOOKUP(AO861,dim_supporttype!B:C,2,FALSE))</f>
        <v>ySGf8v2q9Rm</v>
      </c>
      <c r="AQ861" s="19" t="str">
        <f>IF(ISNA(VLOOKUP(TRIM(F861),dim_disaggs!A:B,2,FALSE)),"No Disagg",VLOOKUP(TRIM(F861),dim_disaggs!A:B,2,FALSE))</f>
        <v>No Disagg</v>
      </c>
      <c r="AR861" s="19" t="str">
        <f>IF(ISNA(VLOOKUP(AQ861,dim_disaggs!B:C,2,FALSE)),"",VLOOKUP(AQ861,dim_disaggs!B:C,2,FALSE))</f>
        <v>werJlVT6sf3</v>
      </c>
      <c r="AU861" s="72" t="s">
        <v>755</v>
      </c>
      <c r="AV861" s="73" t="s">
        <v>755</v>
      </c>
      <c r="AW861" s="66" t="s">
        <v>755</v>
      </c>
      <c r="AX861" s="66" t="s">
        <v>755</v>
      </c>
      <c r="BA861" s="105" t="str">
        <f t="shared" si="126"/>
        <v/>
      </c>
      <c r="BB861" s="20" t="str">
        <f t="shared" si="127"/>
        <v/>
      </c>
    </row>
    <row r="862" spans="1:68" x14ac:dyDescent="0.2">
      <c r="A862" s="20" t="s">
        <v>95</v>
      </c>
      <c r="B862" s="20" t="s">
        <v>1096</v>
      </c>
      <c r="C862" s="20" t="s">
        <v>249</v>
      </c>
      <c r="D862" s="20" t="s">
        <v>1</v>
      </c>
      <c r="E862" s="20" t="s">
        <v>265</v>
      </c>
      <c r="G862" s="20" t="s">
        <v>2442</v>
      </c>
      <c r="I862" s="19">
        <f t="shared" si="121"/>
        <v>35</v>
      </c>
      <c r="J862" s="20" t="s">
        <v>755</v>
      </c>
      <c r="K862" s="20" t="s">
        <v>248</v>
      </c>
      <c r="L862" s="95" t="str">
        <f>IF(M862&lt;&gt;"",IF(NOT(ISNA(INDEX(cc!B:B,MATCH(M862,cc!A:A,0)))),INDEX(cc!B:B,MATCH(M862,cc!A:A,0)),"0"),"")</f>
        <v>default</v>
      </c>
      <c r="M862" s="97" t="s">
        <v>13</v>
      </c>
      <c r="N862" s="28" t="str">
        <f t="shared" si="119"/>
        <v xml:space="preserve"> TARGET</v>
      </c>
      <c r="O862" s="19" t="str">
        <f t="shared" si="122"/>
        <v>FPINT_SITE (N, TA_NARRATIVE) TARGET: Providing voluntary FPS</v>
      </c>
      <c r="P862" s="19" t="str">
        <f t="shared" si="123"/>
        <v>FPINT_SITE (N, TA_NARRATIVE) TARGET: Providing voluntary FPS</v>
      </c>
      <c r="Q862" s="19" t="str">
        <f t="shared" si="120"/>
        <v>FPINT_SITE (N, TA_NARRATIVE) TARGET</v>
      </c>
      <c r="R862" s="19" t="str">
        <f t="shared" si="124"/>
        <v>FPINT_SITE_N_TA_NARRATIVE_TARGET</v>
      </c>
      <c r="S862" s="19" t="str">
        <f t="shared" si="125"/>
        <v>FPINT_SITE_N_TA_NARRATIVE_TARGET</v>
      </c>
      <c r="T862" s="19" t="b">
        <f>NOT(ISNA(VLOOKUP(B862,dbcodes!A:B,2,FALSE)))</f>
        <v>1</v>
      </c>
      <c r="U862" s="19" t="str">
        <f>IF(ISNA(VLOOKUP(B862,dbcodes!A:B,2,FALSE)),des!R2929,VLOOKUP(B862,dbcodes!A:B,2,FALSE))</f>
        <v>FPINT_SITE_N_TA_NARRATIVE_TARGET</v>
      </c>
      <c r="W862" s="107" t="str">
        <f>IF(ISNA(VLOOKUP(C862,descriptions!A:B,2,FALSE)),des!V167,IF(G862=" TARGET","Target ","")&amp;VLOOKUP(C862,descriptions!A:B,2,FALSE))</f>
        <v>Target Enter the number of service delivery points, supported by your organization, at this site that directly provide integrated voluntary family planning services</v>
      </c>
      <c r="X862" s="20" t="s">
        <v>9</v>
      </c>
      <c r="Y862" s="20" t="s">
        <v>831</v>
      </c>
      <c r="Z862" s="20" t="s">
        <v>836</v>
      </c>
      <c r="AA862" s="20" t="s">
        <v>4121</v>
      </c>
      <c r="AB862" s="20" t="s">
        <v>755</v>
      </c>
      <c r="AC862" s="19" t="str">
        <f>IF(AB862&lt;&gt;"",IF(NOT(ISNA(INDEX(os!A:A,MATCH(AB862,os!B:B,0)))),INDEX(os!A:A,MATCH(AB862,os!B:B,0)),"0"),"")</f>
        <v/>
      </c>
      <c r="AD862" s="20" t="s">
        <v>830</v>
      </c>
      <c r="AH862" s="93" t="str">
        <f>IF(NOT(ISNA(VLOOKUP(B:B,ResultsTargets!A:A,1,0))),"TRUE","")</f>
        <v/>
      </c>
      <c r="AI862" s="19" t="str">
        <f>IF(ISNA(VLOOKUP(C862,dim_techarea!A:B,2,FALSE)),"",VLOOKUP(C862,dim_techarea!A:B,2,FALSE))</f>
        <v>FPINT_SITE</v>
      </c>
      <c r="AJ862" s="19" t="str">
        <f>IF(ISNA(VLOOKUP(AI862,dim_techarea!B:C,2,FALSE)),"",VLOOKUP(AI862,dim_techarea!B:C,2,FALSE))</f>
        <v>CZplmfCbnv2</v>
      </c>
      <c r="AK862" s="19" t="str">
        <f>IF(ISNA(VLOOKUP(TRIM(G862),dim_targetsresults!A:B,2,FALSE)),"",VLOOKUP(TRIM(G862),dim_targetsresults!A:C,2,FALSE))</f>
        <v>MER Targets</v>
      </c>
      <c r="AL862" s="19" t="str">
        <f>IF(ISNA(VLOOKUP(AK862,dim_targetsresults!B:C,2,FALSE)),"",VLOOKUP(AK862,dim_targetsresults!B:C,2,FALSE))</f>
        <v>W8imnja2Owd</v>
      </c>
      <c r="AM862" s="19" t="str">
        <f>IF(ISNA(VLOOKUP(TRIM(D862),dim_numeratordenominator!A:B,2,FALSE)),"",VLOOKUP(TRIM(D862),dim_numeratordenominator!A:C,2,FALSE))</f>
        <v>Numerator</v>
      </c>
      <c r="AN862" s="19" t="str">
        <f>IF(ISNA(VLOOKUP(AM862,dim_numeratordenominator!B:C,2,FALSE)),"",VLOOKUP(AM862,dim_numeratordenominator!B:C,2,FALSE))</f>
        <v>Som9NRMQqV7</v>
      </c>
      <c r="AO862" s="19" t="str">
        <f>IF(ISNA(VLOOKUP(TRIM(E862),dim_supporttype!A:B,2,FALSE)),"",VLOOKUP(TRIM(E862),dim_supporttype!A:C,2,FALSE))</f>
        <v>TA Narratives</v>
      </c>
      <c r="AP862" s="19" t="str">
        <f>IF(ISNA(VLOOKUP(AO862,dim_supporttype!B:C,2,FALSE)),"",VLOOKUP(AO862,dim_supporttype!B:C,2,FALSE))</f>
        <v>aBZapfNWlIU</v>
      </c>
      <c r="AQ862" s="19" t="str">
        <f>IF(ISNA(VLOOKUP(TRIM(F862),dim_disaggs!A:B,2,FALSE)),"No Disagg",VLOOKUP(TRIM(F862),dim_disaggs!A:B,2,FALSE))</f>
        <v>No Disagg</v>
      </c>
      <c r="AR862" s="19" t="str">
        <f>IF(ISNA(VLOOKUP(AQ862,dim_disaggs!B:C,2,FALSE)),"",VLOOKUP(AQ862,dim_disaggs!B:C,2,FALSE))</f>
        <v>werJlVT6sf3</v>
      </c>
      <c r="AU862" s="72" t="s">
        <v>755</v>
      </c>
      <c r="AV862" s="73" t="s">
        <v>755</v>
      </c>
      <c r="AW862" s="66" t="s">
        <v>755</v>
      </c>
      <c r="AX862" s="66" t="s">
        <v>755</v>
      </c>
      <c r="BA862" s="105" t="str">
        <f t="shared" si="126"/>
        <v/>
      </c>
      <c r="BB862" s="20" t="str">
        <f t="shared" si="127"/>
        <v/>
      </c>
    </row>
    <row r="863" spans="1:68" x14ac:dyDescent="0.2">
      <c r="A863" s="20" t="s">
        <v>95</v>
      </c>
      <c r="B863" s="20" t="s">
        <v>956</v>
      </c>
      <c r="C863" s="20" t="s">
        <v>19793</v>
      </c>
      <c r="D863" s="20" t="s">
        <v>1</v>
      </c>
      <c r="E863" s="20" t="s">
        <v>138</v>
      </c>
      <c r="G863" s="20" t="s">
        <v>20086</v>
      </c>
      <c r="I863" s="19">
        <f t="shared" si="121"/>
        <v>25</v>
      </c>
      <c r="K863" s="20" t="s">
        <v>248</v>
      </c>
      <c r="L863" s="95" t="str">
        <f>IF(M863&lt;&gt;"",IF(NOT(ISNA(INDEX(cc!B:B,MATCH(M863,cc!A:A,0)))),INDEX(cc!B:B,MATCH(M863,cc!A:A,0)),"0"),"")</f>
        <v>default</v>
      </c>
      <c r="M863" s="97" t="s">
        <v>13</v>
      </c>
      <c r="N863" s="28" t="str">
        <f t="shared" si="119"/>
        <v/>
      </c>
      <c r="O863" s="19" t="str">
        <f t="shared" si="122"/>
        <v>FPINT_SITE_MIL (N, NoApp): Providing voluntary FPS</v>
      </c>
      <c r="P863" s="19" t="str">
        <f t="shared" si="123"/>
        <v>FPINT_SITE_MIL (N, NoApp): Providing voluntary FPS</v>
      </c>
      <c r="Q863" s="19" t="str">
        <f t="shared" si="120"/>
        <v>FPINT_SITE_MIL (N, NoApp)</v>
      </c>
      <c r="R863" s="19" t="str">
        <f t="shared" si="124"/>
        <v>FPINT_SITE_MIL_N_NoApp</v>
      </c>
      <c r="S863" s="19" t="str">
        <f t="shared" si="125"/>
        <v>FPINT_SITE_MIL_N_NoApp_</v>
      </c>
      <c r="T863" s="19" t="b">
        <f>NOT(ISNA(VLOOKUP(B863,dbcodes!A:B,2,FALSE)))</f>
        <v>1</v>
      </c>
      <c r="U863" s="19" t="str">
        <f>IF(ISNA(VLOOKUP(B863,dbcodes!A:B,2,FALSE)),des!R2930,VLOOKUP(B863,dbcodes!A:B,2,FALSE))</f>
        <v>FPINT_SITE_MIL_N_NoApp</v>
      </c>
      <c r="V863" s="20" t="s">
        <v>957</v>
      </c>
      <c r="W863" s="107" t="str">
        <f>IF(ISNA(VLOOKUP(C863,descriptions!A:B,2,FALSE)),des!V168,IF(G863=" TARGET","Target ","")&amp;VLOOKUP(C863,descriptions!A:B,2,FALSE))</f>
        <v>Enter the total number of PEPFAR-supported military sites that directly provide integrated voluntary family planning services</v>
      </c>
      <c r="X863" s="20" t="s">
        <v>4</v>
      </c>
      <c r="Y863" s="20" t="s">
        <v>831</v>
      </c>
      <c r="Z863" s="20" t="s">
        <v>836</v>
      </c>
      <c r="AA863" s="20" t="s">
        <v>102</v>
      </c>
      <c r="AC863" s="19" t="str">
        <f>IF(AB863&lt;&gt;"",IF(NOT(ISNA(INDEX(os!A:A,MATCH(AB863,os!B:B,0)))),INDEX(os!A:A,MATCH(AB863,os!B:B,0)),"0"),"")</f>
        <v/>
      </c>
      <c r="AD863" s="20" t="s">
        <v>830</v>
      </c>
      <c r="AH863" s="93" t="str">
        <f>IF(NOT(ISNA(VLOOKUP(B:B,ResultsTargets!A:A,1,0))),"TRUE","")</f>
        <v/>
      </c>
      <c r="AI863" s="19" t="str">
        <f>IF(ISNA(VLOOKUP(C863,dim_techarea!A:B,2,FALSE)),"",VLOOKUP(C863,dim_techarea!A:B,2,FALSE))</f>
        <v>FPINT_SITE</v>
      </c>
      <c r="AJ863" s="19" t="str">
        <f>IF(ISNA(VLOOKUP(AI863,dim_techarea!B:C,2,FALSE)),"",VLOOKUP(AI863,dim_techarea!B:C,2,FALSE))</f>
        <v>CZplmfCbnv2</v>
      </c>
      <c r="AK863" s="19" t="str">
        <f>IF(ISNA(VLOOKUP(TRIM(G863),dim_targetsresults!A:B,2,FALSE)),"",VLOOKUP(TRIM(G863),dim_targetsresults!A:C,2,FALSE))</f>
        <v>MER Results</v>
      </c>
      <c r="AL863" s="19" t="str">
        <f>IF(ISNA(VLOOKUP(AK863,dim_targetsresults!B:C,2,FALSE)),"",VLOOKUP(AK863,dim_targetsresults!B:C,2,FALSE))</f>
        <v>Jh0jDM5yQ2E</v>
      </c>
      <c r="AM863" s="19" t="str">
        <f>IF(ISNA(VLOOKUP(TRIM(D863),dim_numeratordenominator!A:B,2,FALSE)),"",VLOOKUP(TRIM(D863),dim_numeratordenominator!A:C,2,FALSE))</f>
        <v>Numerator</v>
      </c>
      <c r="AN863" s="19" t="str">
        <f>IF(ISNA(VLOOKUP(AM863,dim_numeratordenominator!B:C,2,FALSE)),"",VLOOKUP(AM863,dim_numeratordenominator!B:C,2,FALSE))</f>
        <v>Som9NRMQqV7</v>
      </c>
      <c r="AO863" s="19" t="str">
        <f>IF(ISNA(VLOOKUP(TRIM(E863),dim_supporttype!A:B,2,FALSE)),"",VLOOKUP(TRIM(E863),dim_supporttype!A:C,2,FALSE))</f>
        <v>No Support Type</v>
      </c>
      <c r="AP863" s="19" t="str">
        <f>IF(ISNA(VLOOKUP(AO863,dim_supporttype!B:C,2,FALSE)),"",VLOOKUP(AO863,dim_supporttype!B:C,2,FALSE))</f>
        <v>npv1nsCoe0c</v>
      </c>
      <c r="AQ863" s="19" t="str">
        <f>IF(ISNA(VLOOKUP(TRIM(F863),dim_disaggs!A:B,2,FALSE)),"No Disagg",VLOOKUP(TRIM(F863),dim_disaggs!A:B,2,FALSE))</f>
        <v>No Disagg</v>
      </c>
      <c r="AR863" s="19" t="str">
        <f>IF(ISNA(VLOOKUP(AQ863,dim_disaggs!B:C,2,FALSE)),"",VLOOKUP(AQ863,dim_disaggs!B:C,2,FALSE))</f>
        <v>werJlVT6sf3</v>
      </c>
      <c r="AU863" s="72" t="s">
        <v>755</v>
      </c>
      <c r="AV863" s="73" t="s">
        <v>755</v>
      </c>
      <c r="AW863" s="66" t="s">
        <v>755</v>
      </c>
      <c r="AX863" s="66" t="s">
        <v>755</v>
      </c>
      <c r="BA863" s="105" t="str">
        <f t="shared" si="126"/>
        <v/>
      </c>
      <c r="BB863" s="20" t="str">
        <f t="shared" si="127"/>
        <v/>
      </c>
      <c r="BE863" s="75" t="s">
        <v>755</v>
      </c>
      <c r="BF863" s="73" t="s">
        <v>755</v>
      </c>
      <c r="BG863" s="55" t="s">
        <v>755</v>
      </c>
      <c r="BH863" s="76" t="s">
        <v>755</v>
      </c>
      <c r="BI863" s="20" t="s">
        <v>755</v>
      </c>
      <c r="BJ863" s="20" t="s">
        <v>755</v>
      </c>
      <c r="BK863" s="55" t="s">
        <v>755</v>
      </c>
      <c r="BL863" s="71" t="s">
        <v>755</v>
      </c>
      <c r="BM863" s="77" t="s">
        <v>755</v>
      </c>
      <c r="BN863" s="78" t="s">
        <v>755</v>
      </c>
      <c r="BO863" s="77" t="s">
        <v>755</v>
      </c>
      <c r="BP863" s="78" t="s">
        <v>755</v>
      </c>
    </row>
    <row r="864" spans="1:68" x14ac:dyDescent="0.2">
      <c r="A864" s="20" t="s">
        <v>95</v>
      </c>
      <c r="B864" s="20" t="s">
        <v>1102</v>
      </c>
      <c r="C864" s="20" t="s">
        <v>254</v>
      </c>
      <c r="D864" s="20" t="s">
        <v>1</v>
      </c>
      <c r="E864" s="20" t="s">
        <v>77</v>
      </c>
      <c r="F864" s="20" t="s">
        <v>135</v>
      </c>
      <c r="G864" s="20" t="s">
        <v>20086</v>
      </c>
      <c r="H864" s="20" t="s">
        <v>135</v>
      </c>
      <c r="I864" s="19">
        <f t="shared" si="121"/>
        <v>26</v>
      </c>
      <c r="J864" s="20" t="s">
        <v>755</v>
      </c>
      <c r="K864" s="20" t="s">
        <v>282</v>
      </c>
      <c r="L864" s="95" t="str">
        <f>IF(M864&lt;&gt;"",IF(NOT(ISNA(INDEX(cc!B:B,MATCH(M864,cc!A:A,0)))),INDEX(cc!B:B,MATCH(M864,cc!A:A,0)),"0"),"")</f>
        <v>Age (&lt;10-25+, 5) and Sex</v>
      </c>
      <c r="M864" s="97" t="s">
        <v>4010</v>
      </c>
      <c r="N864" s="28" t="str">
        <f t="shared" si="119"/>
        <v/>
      </c>
      <c r="O864" s="19" t="str">
        <f t="shared" si="122"/>
        <v>GEND_GBV (N, DSD, Age/Sex): GBV Care</v>
      </c>
      <c r="P864" s="19" t="str">
        <f t="shared" si="123"/>
        <v>GEND_GBV (N, DSD, Age/Sex): GBV Care</v>
      </c>
      <c r="Q864" s="19" t="str">
        <f t="shared" si="120"/>
        <v>GEND_GBV (N, DSD, Age/Sex)</v>
      </c>
      <c r="R864" s="19" t="str">
        <f t="shared" si="124"/>
        <v>GEND_GBV_N_DSD_Age_Sex</v>
      </c>
      <c r="S864" s="19" t="str">
        <f t="shared" si="125"/>
        <v>GEND_GBV_N_DSD_Age_Sex_</v>
      </c>
      <c r="T864" s="19" t="b">
        <f>NOT(ISNA(VLOOKUP(B864,dbcodes!A:B,2,FALSE)))</f>
        <v>1</v>
      </c>
      <c r="U864" s="19" t="str">
        <f>IF(ISNA(VLOOKUP(B864,dbcodes!A:B,2,FALSE)),des!R2931,VLOOKUP(B864,dbcodes!A:B,2,FALSE))</f>
        <v>GEND_GBV_N_DSD_Age_Sex</v>
      </c>
      <c r="W864" s="107" t="str">
        <f>IF(ISNA(VLOOKUP(C864,descriptions!A:B,2,FALSE)),des!V169,IF(G864=" TARGET","Target ","")&amp;VLOOKUP(C864,descriptions!A:B,2,FALSE))</f>
        <v>Number of people receiving post-GBV care based on the minimum package</v>
      </c>
      <c r="X864" s="20" t="s">
        <v>4</v>
      </c>
      <c r="Y864" s="20" t="s">
        <v>831</v>
      </c>
      <c r="Z864" s="20" t="s">
        <v>836</v>
      </c>
      <c r="AA864" s="20" t="s">
        <v>102</v>
      </c>
      <c r="AB864" s="20" t="s">
        <v>755</v>
      </c>
      <c r="AC864" s="19" t="str">
        <f>IF(AB864&lt;&gt;"",IF(NOT(ISNA(INDEX(os!A:A,MATCH(AB864,os!B:B,0)))),INDEX(os!A:A,MATCH(AB864,os!B:B,0)),"0"),"")</f>
        <v/>
      </c>
      <c r="AD864" s="20" t="s">
        <v>830</v>
      </c>
      <c r="AH864" s="93" t="str">
        <f>IF(NOT(ISNA(VLOOKUP(B:B,ResultsTargets!A:A,1,0))),"TRUE","")</f>
        <v/>
      </c>
      <c r="AI864" s="19" t="str">
        <f>IF(ISNA(VLOOKUP(C864,dim_techarea!A:B,2,FALSE)),"",VLOOKUP(C864,dim_techarea!A:B,2,FALSE))</f>
        <v>GEND_GBV</v>
      </c>
      <c r="AJ864" s="19" t="str">
        <f>IF(ISNA(VLOOKUP(AI864,dim_techarea!B:C,2,FALSE)),"",VLOOKUP(AI864,dim_techarea!B:C,2,FALSE))</f>
        <v>vw3VoiA4D0s</v>
      </c>
      <c r="AK864" s="19" t="str">
        <f>IF(ISNA(VLOOKUP(TRIM(G864),dim_targetsresults!A:B,2,FALSE)),"",VLOOKUP(TRIM(G864),dim_targetsresults!A:C,2,FALSE))</f>
        <v>MER Results</v>
      </c>
      <c r="AL864" s="19" t="str">
        <f>IF(ISNA(VLOOKUP(AK864,dim_targetsresults!B:C,2,FALSE)),"",VLOOKUP(AK864,dim_targetsresults!B:C,2,FALSE))</f>
        <v>Jh0jDM5yQ2E</v>
      </c>
      <c r="AM864" s="19" t="str">
        <f>IF(ISNA(VLOOKUP(TRIM(D864),dim_numeratordenominator!A:B,2,FALSE)),"",VLOOKUP(TRIM(D864),dim_numeratordenominator!A:C,2,FALSE))</f>
        <v>Numerator</v>
      </c>
      <c r="AN864" s="19" t="str">
        <f>IF(ISNA(VLOOKUP(AM864,dim_numeratordenominator!B:C,2,FALSE)),"",VLOOKUP(AM864,dim_numeratordenominator!B:C,2,FALSE))</f>
        <v>Som9NRMQqV7</v>
      </c>
      <c r="AO864" s="19" t="str">
        <f>IF(ISNA(VLOOKUP(TRIM(E864),dim_supporttype!A:B,2,FALSE)),"",VLOOKUP(TRIM(E864),dim_supporttype!A:C,2,FALSE))</f>
        <v>DSD</v>
      </c>
      <c r="AP864" s="19" t="str">
        <f>IF(ISNA(VLOOKUP(AO864,dim_supporttype!B:C,2,FALSE)),"",VLOOKUP(AO864,dim_supporttype!B:C,2,FALSE))</f>
        <v>iM13vdNLWKb</v>
      </c>
      <c r="AQ864" s="19" t="str">
        <f>IF(ISNA(VLOOKUP(TRIM(F864),dim_disaggs!A:B,2,FALSE)),"No Disagg",VLOOKUP(TRIM(F864),dim_disaggs!A:B,2,FALSE))</f>
        <v>Age/Sex</v>
      </c>
      <c r="AR864" s="19" t="str">
        <f>IF(ISNA(VLOOKUP(AQ864,dim_disaggs!B:C,2,FALSE)),"",VLOOKUP(AQ864,dim_disaggs!B:C,2,FALSE))</f>
        <v>Qbz6SrpmJ1y</v>
      </c>
      <c r="AU864" s="72" t="s">
        <v>755</v>
      </c>
      <c r="AV864" s="73" t="s">
        <v>755</v>
      </c>
      <c r="AW864" s="66" t="s">
        <v>755</v>
      </c>
      <c r="AX864" s="66" t="s">
        <v>755</v>
      </c>
      <c r="BA864" s="105" t="str">
        <f t="shared" si="126"/>
        <v/>
      </c>
      <c r="BB864" s="20" t="str">
        <f t="shared" si="127"/>
        <v/>
      </c>
      <c r="BE864" s="75" t="s">
        <v>755</v>
      </c>
      <c r="BF864" s="73" t="s">
        <v>755</v>
      </c>
      <c r="BG864" s="55" t="s">
        <v>755</v>
      </c>
      <c r="BH864" s="76" t="s">
        <v>755</v>
      </c>
      <c r="BI864" s="20" t="s">
        <v>755</v>
      </c>
      <c r="BJ864" s="20" t="s">
        <v>755</v>
      </c>
      <c r="BK864" s="55" t="s">
        <v>755</v>
      </c>
      <c r="BL864" s="71" t="s">
        <v>755</v>
      </c>
      <c r="BM864" s="77" t="s">
        <v>755</v>
      </c>
      <c r="BN864" s="78" t="s">
        <v>755</v>
      </c>
      <c r="BO864" s="77" t="s">
        <v>755</v>
      </c>
      <c r="BP864" s="78" t="s">
        <v>755</v>
      </c>
    </row>
    <row r="865" spans="1:68" x14ac:dyDescent="0.2">
      <c r="A865" s="20" t="s">
        <v>95</v>
      </c>
      <c r="B865" s="20" t="s">
        <v>1112</v>
      </c>
      <c r="C865" s="20" t="s">
        <v>254</v>
      </c>
      <c r="D865" s="20" t="s">
        <v>1</v>
      </c>
      <c r="E865" s="20" t="s">
        <v>78</v>
      </c>
      <c r="F865" s="20" t="s">
        <v>135</v>
      </c>
      <c r="G865" s="20" t="s">
        <v>20086</v>
      </c>
      <c r="H865" s="20" t="s">
        <v>135</v>
      </c>
      <c r="I865" s="19">
        <f t="shared" si="121"/>
        <v>25</v>
      </c>
      <c r="J865" s="20" t="s">
        <v>755</v>
      </c>
      <c r="K865" s="20" t="s">
        <v>282</v>
      </c>
      <c r="L865" s="95" t="str">
        <f>IF(M865&lt;&gt;"",IF(NOT(ISNA(INDEX(cc!B:B,MATCH(M865,cc!A:A,0)))),INDEX(cc!B:B,MATCH(M865,cc!A:A,0)),"0"),"")</f>
        <v>Age (&lt;10-25+, 5) and Sex</v>
      </c>
      <c r="M865" s="97" t="s">
        <v>4010</v>
      </c>
      <c r="N865" s="28" t="str">
        <f t="shared" si="119"/>
        <v/>
      </c>
      <c r="O865" s="19" t="str">
        <f t="shared" si="122"/>
        <v>GEND_GBV (N, TA, Age/Sex): GBV Care</v>
      </c>
      <c r="P865" s="19" t="str">
        <f t="shared" si="123"/>
        <v>GEND_GBV (N, TA, Age/Sex): GBV Care</v>
      </c>
      <c r="Q865" s="19" t="str">
        <f t="shared" si="120"/>
        <v>GEND_GBV (N, TA, Age/Sex)</v>
      </c>
      <c r="R865" s="19" t="str">
        <f t="shared" si="124"/>
        <v>GEND_GBV_N_TA_Age_Sex</v>
      </c>
      <c r="S865" s="19" t="str">
        <f t="shared" si="125"/>
        <v>GEND_GBV_N_TA_Age_Sex_</v>
      </c>
      <c r="T865" s="19" t="b">
        <f>NOT(ISNA(VLOOKUP(B865,dbcodes!A:B,2,FALSE)))</f>
        <v>1</v>
      </c>
      <c r="U865" s="19" t="str">
        <f>IF(ISNA(VLOOKUP(B865,dbcodes!A:B,2,FALSE)),des!R2932,VLOOKUP(B865,dbcodes!A:B,2,FALSE))</f>
        <v>GEND_GBV_N_TA_Age_Sex</v>
      </c>
      <c r="W865" s="107" t="str">
        <f>IF(ISNA(VLOOKUP(C865,descriptions!A:B,2,FALSE)),des!V170,IF(G865=" TARGET","Target ","")&amp;VLOOKUP(C865,descriptions!A:B,2,FALSE))</f>
        <v>Number of people receiving post-GBV care based on the minimum package</v>
      </c>
      <c r="X865" s="20" t="s">
        <v>4</v>
      </c>
      <c r="Y865" s="20" t="s">
        <v>831</v>
      </c>
      <c r="Z865" s="20" t="s">
        <v>836</v>
      </c>
      <c r="AA865" s="20" t="s">
        <v>102</v>
      </c>
      <c r="AB865" s="20" t="s">
        <v>755</v>
      </c>
      <c r="AC865" s="19" t="str">
        <f>IF(AB865&lt;&gt;"",IF(NOT(ISNA(INDEX(os!A:A,MATCH(AB865,os!B:B,0)))),INDEX(os!A:A,MATCH(AB865,os!B:B,0)),"0"),"")</f>
        <v/>
      </c>
      <c r="AD865" s="20" t="s">
        <v>830</v>
      </c>
      <c r="AH865" s="93" t="str">
        <f>IF(NOT(ISNA(VLOOKUP(B:B,ResultsTargets!A:A,1,0))),"TRUE","")</f>
        <v/>
      </c>
      <c r="AI865" s="19" t="str">
        <f>IF(ISNA(VLOOKUP(C865,dim_techarea!A:B,2,FALSE)),"",VLOOKUP(C865,dim_techarea!A:B,2,FALSE))</f>
        <v>GEND_GBV</v>
      </c>
      <c r="AJ865" s="19" t="str">
        <f>IF(ISNA(VLOOKUP(AI865,dim_techarea!B:C,2,FALSE)),"",VLOOKUP(AI865,dim_techarea!B:C,2,FALSE))</f>
        <v>vw3VoiA4D0s</v>
      </c>
      <c r="AK865" s="19" t="str">
        <f>IF(ISNA(VLOOKUP(TRIM(G865),dim_targetsresults!A:B,2,FALSE)),"",VLOOKUP(TRIM(G865),dim_targetsresults!A:C,2,FALSE))</f>
        <v>MER Results</v>
      </c>
      <c r="AL865" s="19" t="str">
        <f>IF(ISNA(VLOOKUP(AK865,dim_targetsresults!B:C,2,FALSE)),"",VLOOKUP(AK865,dim_targetsresults!B:C,2,FALSE))</f>
        <v>Jh0jDM5yQ2E</v>
      </c>
      <c r="AM865" s="19" t="str">
        <f>IF(ISNA(VLOOKUP(TRIM(D865),dim_numeratordenominator!A:B,2,FALSE)),"",VLOOKUP(TRIM(D865),dim_numeratordenominator!A:C,2,FALSE))</f>
        <v>Numerator</v>
      </c>
      <c r="AN865" s="19" t="str">
        <f>IF(ISNA(VLOOKUP(AM865,dim_numeratordenominator!B:C,2,FALSE)),"",VLOOKUP(AM865,dim_numeratordenominator!B:C,2,FALSE))</f>
        <v>Som9NRMQqV7</v>
      </c>
      <c r="AO865" s="19" t="str">
        <f>IF(ISNA(VLOOKUP(TRIM(E865),dim_supporttype!A:B,2,FALSE)),"",VLOOKUP(TRIM(E865),dim_supporttype!A:C,2,FALSE))</f>
        <v>TA</v>
      </c>
      <c r="AP865" s="19" t="str">
        <f>IF(ISNA(VLOOKUP(AO865,dim_supporttype!B:C,2,FALSE)),"",VLOOKUP(AO865,dim_supporttype!B:C,2,FALSE))</f>
        <v>cRAGKdWIDn4</v>
      </c>
      <c r="AQ865" s="19" t="str">
        <f>IF(ISNA(VLOOKUP(TRIM(F865),dim_disaggs!A:B,2,FALSE)),"No Disagg",VLOOKUP(TRIM(F865),dim_disaggs!A:B,2,FALSE))</f>
        <v>Age/Sex</v>
      </c>
      <c r="AR865" s="19" t="str">
        <f>IF(ISNA(VLOOKUP(AQ865,dim_disaggs!B:C,2,FALSE)),"",VLOOKUP(AQ865,dim_disaggs!B:C,2,FALSE))</f>
        <v>Qbz6SrpmJ1y</v>
      </c>
      <c r="AU865" s="72" t="s">
        <v>755</v>
      </c>
      <c r="AV865" s="73" t="s">
        <v>755</v>
      </c>
      <c r="AW865" s="66" t="s">
        <v>755</v>
      </c>
      <c r="AX865" s="66" t="s">
        <v>755</v>
      </c>
      <c r="BA865" s="105" t="str">
        <f t="shared" si="126"/>
        <v/>
      </c>
      <c r="BB865" s="20" t="str">
        <f t="shared" si="127"/>
        <v/>
      </c>
      <c r="BE865" s="75" t="s">
        <v>755</v>
      </c>
      <c r="BF865" s="73" t="s">
        <v>755</v>
      </c>
      <c r="BG865" s="55" t="s">
        <v>755</v>
      </c>
      <c r="BH865" s="76" t="s">
        <v>755</v>
      </c>
      <c r="BI865" s="20" t="s">
        <v>755</v>
      </c>
      <c r="BJ865" s="20" t="s">
        <v>755</v>
      </c>
      <c r="BK865" s="55" t="s">
        <v>755</v>
      </c>
      <c r="BL865" s="71" t="s">
        <v>755</v>
      </c>
      <c r="BM865" s="77" t="s">
        <v>755</v>
      </c>
      <c r="BN865" s="78" t="s">
        <v>755</v>
      </c>
      <c r="BO865" s="77" t="s">
        <v>755</v>
      </c>
      <c r="BP865" s="78" t="s">
        <v>755</v>
      </c>
    </row>
    <row r="866" spans="1:68" x14ac:dyDescent="0.2">
      <c r="A866" s="20" t="s">
        <v>95</v>
      </c>
      <c r="B866" s="20" t="s">
        <v>538</v>
      </c>
      <c r="C866" s="20" t="s">
        <v>254</v>
      </c>
      <c r="D866" s="20" t="s">
        <v>1</v>
      </c>
      <c r="E866" s="22" t="s">
        <v>77</v>
      </c>
      <c r="F866" s="20" t="s">
        <v>541</v>
      </c>
      <c r="G866" s="20" t="s">
        <v>20086</v>
      </c>
      <c r="H866" s="20" t="s">
        <v>541</v>
      </c>
      <c r="I866" s="19">
        <f t="shared" si="121"/>
        <v>39</v>
      </c>
      <c r="J866" s="20" t="s">
        <v>755</v>
      </c>
      <c r="K866" s="20" t="s">
        <v>282</v>
      </c>
      <c r="L866" s="95" t="str">
        <f>IF(M866&lt;&gt;"",IF(NOT(ISNA(INDEX(cc!B:B,MATCH(M866,cc!A:A,0)))),INDEX(cc!B:B,MATCH(M866,cc!A:A,0)),"0"),"")</f>
        <v>Age (&lt;10-50+-uk, 6), Sex and Violence Service Type</v>
      </c>
      <c r="M866" s="97" t="s">
        <v>535</v>
      </c>
      <c r="N866" s="28" t="str">
        <f t="shared" si="119"/>
        <v/>
      </c>
      <c r="O866" s="19" t="str">
        <f t="shared" si="122"/>
        <v>GEND_GBV (N, DSD, Age/Sex/ViolenceType): GBV Care</v>
      </c>
      <c r="P866" s="19" t="str">
        <f t="shared" si="123"/>
        <v>GEND_GBV (N, DSD, Age/Sex/ViolenceType): GBV Care</v>
      </c>
      <c r="Q866" s="19" t="str">
        <f t="shared" si="120"/>
        <v>GEND_GBV (N, DSD, Age/Sex/ViolenceType)</v>
      </c>
      <c r="R866" s="19" t="str">
        <f t="shared" si="124"/>
        <v>GEND_GBV_N_DSD_Age_Sex_ViolenceType</v>
      </c>
      <c r="S866" s="19" t="str">
        <f t="shared" si="125"/>
        <v>GEND_GBV_N_DSD_Age_Sex_ViolenceType_</v>
      </c>
      <c r="T866" s="19" t="b">
        <f>NOT(ISNA(VLOOKUP(B866,dbcodes!A:B,2,FALSE)))</f>
        <v>1</v>
      </c>
      <c r="U866" s="19" t="str">
        <f>IF(ISNA(VLOOKUP(B866,dbcodes!A:B,2,FALSE)),des!R2933,VLOOKUP(B866,dbcodes!A:B,2,FALSE))</f>
        <v>GEND_GBV_N_DSD_Age_Sex_ViolenceType</v>
      </c>
      <c r="W866" s="107" t="str">
        <f>IF(ISNA(VLOOKUP(C866,descriptions!A:B,2,FALSE)),des!V173,IF(G866=" TARGET","Target ","")&amp;VLOOKUP(C866,descriptions!A:B,2,FALSE))</f>
        <v>Number of people receiving post-GBV care based on the minimum package</v>
      </c>
      <c r="X866" s="20" t="s">
        <v>4</v>
      </c>
      <c r="Y866" s="20" t="s">
        <v>831</v>
      </c>
      <c r="Z866" s="20" t="s">
        <v>836</v>
      </c>
      <c r="AA866" s="20" t="s">
        <v>102</v>
      </c>
      <c r="AB866" s="20" t="s">
        <v>755</v>
      </c>
      <c r="AC866" s="19" t="str">
        <f>IF(AB866&lt;&gt;"",IF(NOT(ISNA(INDEX(os!A:A,MATCH(AB866,os!B:B,0)))),INDEX(os!A:A,MATCH(AB866,os!B:B,0)),"0"),"")</f>
        <v/>
      </c>
      <c r="AD866" s="20" t="s">
        <v>830</v>
      </c>
      <c r="AH866" s="93" t="str">
        <f>IF(NOT(ISNA(VLOOKUP(B:B,ResultsTargets!A:A,1,0))),"TRUE","")</f>
        <v/>
      </c>
      <c r="AI866" s="19" t="str">
        <f>IF(ISNA(VLOOKUP(C866,dim_techarea!A:B,2,FALSE)),"",VLOOKUP(C866,dim_techarea!A:B,2,FALSE))</f>
        <v>GEND_GBV</v>
      </c>
      <c r="AJ866" s="19" t="str">
        <f>IF(ISNA(VLOOKUP(AI866,dim_techarea!B:C,2,FALSE)),"",VLOOKUP(AI866,dim_techarea!B:C,2,FALSE))</f>
        <v>vw3VoiA4D0s</v>
      </c>
      <c r="AK866" s="19" t="str">
        <f>IF(ISNA(VLOOKUP(TRIM(G866),dim_targetsresults!A:B,2,FALSE)),"",VLOOKUP(TRIM(G866),dim_targetsresults!A:C,2,FALSE))</f>
        <v>MER Results</v>
      </c>
      <c r="AL866" s="19" t="str">
        <f>IF(ISNA(VLOOKUP(AK866,dim_targetsresults!B:C,2,FALSE)),"",VLOOKUP(AK866,dim_targetsresults!B:C,2,FALSE))</f>
        <v>Jh0jDM5yQ2E</v>
      </c>
      <c r="AM866" s="19" t="str">
        <f>IF(ISNA(VLOOKUP(TRIM(D866),dim_numeratordenominator!A:B,2,FALSE)),"",VLOOKUP(TRIM(D866),dim_numeratordenominator!A:C,2,FALSE))</f>
        <v>Numerator</v>
      </c>
      <c r="AN866" s="19" t="str">
        <f>IF(ISNA(VLOOKUP(AM866,dim_numeratordenominator!B:C,2,FALSE)),"",VLOOKUP(AM866,dim_numeratordenominator!B:C,2,FALSE))</f>
        <v>Som9NRMQqV7</v>
      </c>
      <c r="AO866" s="19" t="str">
        <f>IF(ISNA(VLOOKUP(TRIM(E866),dim_supporttype!A:B,2,FALSE)),"",VLOOKUP(TRIM(E866),dim_supporttype!A:C,2,FALSE))</f>
        <v>DSD</v>
      </c>
      <c r="AP866" s="19" t="str">
        <f>IF(ISNA(VLOOKUP(AO866,dim_supporttype!B:C,2,FALSE)),"",VLOOKUP(AO866,dim_supporttype!B:C,2,FALSE))</f>
        <v>iM13vdNLWKb</v>
      </c>
      <c r="AQ866" s="19" t="str">
        <f>IF(ISNA(VLOOKUP(TRIM(F866),dim_disaggs!A:B,2,FALSE)),"No Disagg",VLOOKUP(TRIM(F866),dim_disaggs!A:B,2,FALSE))</f>
        <v>Age/Sex/ViolenceType</v>
      </c>
      <c r="AR866" s="19" t="str">
        <f>IF(ISNA(VLOOKUP(AQ866,dim_disaggs!B:C,2,FALSE)),"",VLOOKUP(AQ866,dim_disaggs!B:C,2,FALSE))</f>
        <v>PkJy2jNcPYM</v>
      </c>
      <c r="AU866" s="72" t="s">
        <v>755</v>
      </c>
      <c r="AV866" s="73" t="s">
        <v>755</v>
      </c>
      <c r="AW866" s="66" t="s">
        <v>755</v>
      </c>
      <c r="AX866" s="66" t="s">
        <v>755</v>
      </c>
      <c r="BA866" s="105" t="str">
        <f t="shared" si="126"/>
        <v/>
      </c>
      <c r="BB866" s="20" t="str">
        <f t="shared" si="127"/>
        <v/>
      </c>
      <c r="BE866" s="75" t="s">
        <v>755</v>
      </c>
      <c r="BF866" s="73" t="s">
        <v>755</v>
      </c>
      <c r="BG866" s="55" t="s">
        <v>755</v>
      </c>
      <c r="BH866" s="76" t="s">
        <v>755</v>
      </c>
      <c r="BI866" s="20" t="s">
        <v>755</v>
      </c>
      <c r="BJ866" s="20" t="s">
        <v>755</v>
      </c>
      <c r="BK866" s="55" t="s">
        <v>755</v>
      </c>
      <c r="BL866" s="71" t="s">
        <v>755</v>
      </c>
      <c r="BM866" s="77" t="s">
        <v>755</v>
      </c>
      <c r="BN866" s="78" t="s">
        <v>755</v>
      </c>
      <c r="BO866" s="77" t="s">
        <v>755</v>
      </c>
      <c r="BP866" s="78" t="s">
        <v>755</v>
      </c>
    </row>
    <row r="867" spans="1:68" x14ac:dyDescent="0.2">
      <c r="A867" s="20" t="s">
        <v>95</v>
      </c>
      <c r="B867" s="20" t="s">
        <v>539</v>
      </c>
      <c r="C867" s="20" t="s">
        <v>254</v>
      </c>
      <c r="D867" s="20" t="s">
        <v>1</v>
      </c>
      <c r="E867" s="20" t="s">
        <v>78</v>
      </c>
      <c r="F867" s="20" t="s">
        <v>541</v>
      </c>
      <c r="G867" s="20" t="s">
        <v>20086</v>
      </c>
      <c r="H867" s="20" t="s">
        <v>541</v>
      </c>
      <c r="I867" s="19">
        <f t="shared" si="121"/>
        <v>38</v>
      </c>
      <c r="J867" s="20" t="s">
        <v>755</v>
      </c>
      <c r="K867" s="20" t="s">
        <v>282</v>
      </c>
      <c r="L867" s="95" t="str">
        <f>IF(M867&lt;&gt;"",IF(NOT(ISNA(INDEX(cc!B:B,MATCH(M867,cc!A:A,0)))),INDEX(cc!B:B,MATCH(M867,cc!A:A,0)),"0"),"")</f>
        <v>Age (&lt;10-50+-uk, 6), Sex and Violence Service Type</v>
      </c>
      <c r="M867" s="97" t="s">
        <v>535</v>
      </c>
      <c r="N867" s="28" t="str">
        <f t="shared" ref="N867:N908" si="128">IF(G867=" RESULT","",G867)</f>
        <v/>
      </c>
      <c r="O867" s="19" t="str">
        <f t="shared" si="122"/>
        <v>GEND_GBV (N, TA, Age/Sex/ViolenceType): GBV Care</v>
      </c>
      <c r="P867" s="19" t="str">
        <f t="shared" si="123"/>
        <v>GEND_GBV (N, TA, Age/Sex/ViolenceType): GBV Care</v>
      </c>
      <c r="Q867" s="19" t="str">
        <f t="shared" si="120"/>
        <v>GEND_GBV (N, TA, Age/Sex/ViolenceType)</v>
      </c>
      <c r="R867" s="19" t="str">
        <f t="shared" si="124"/>
        <v>GEND_GBV_N_TA_Age_Sex_ViolenceType</v>
      </c>
      <c r="S867" s="19" t="str">
        <f t="shared" si="125"/>
        <v>GEND_GBV_N_TA_Age_Sex_ViolenceType_</v>
      </c>
      <c r="T867" s="19" t="b">
        <f>NOT(ISNA(VLOOKUP(B867,dbcodes!A:B,2,FALSE)))</f>
        <v>1</v>
      </c>
      <c r="U867" s="19" t="str">
        <f>IF(ISNA(VLOOKUP(B867,dbcodes!A:B,2,FALSE)),des!R2934,VLOOKUP(B867,dbcodes!A:B,2,FALSE))</f>
        <v>GEND_GBV_N_TA_Age_Sex_ViolenceType</v>
      </c>
      <c r="W867" s="107" t="str">
        <f>IF(ISNA(VLOOKUP(C867,descriptions!A:B,2,FALSE)),des!V175,IF(G867=" TARGET","Target ","")&amp;VLOOKUP(C867,descriptions!A:B,2,FALSE))</f>
        <v>Number of people receiving post-GBV care based on the minimum package</v>
      </c>
      <c r="X867" s="20" t="s">
        <v>4</v>
      </c>
      <c r="Y867" s="20" t="s">
        <v>831</v>
      </c>
      <c r="Z867" s="20" t="s">
        <v>836</v>
      </c>
      <c r="AA867" s="20" t="s">
        <v>102</v>
      </c>
      <c r="AB867" s="20" t="s">
        <v>755</v>
      </c>
      <c r="AC867" s="19" t="str">
        <f>IF(AB867&lt;&gt;"",IF(NOT(ISNA(INDEX(os!A:A,MATCH(AB867,os!B:B,0)))),INDEX(os!A:A,MATCH(AB867,os!B:B,0)),"0"),"")</f>
        <v/>
      </c>
      <c r="AD867" s="20" t="s">
        <v>830</v>
      </c>
      <c r="AH867" s="93" t="str">
        <f>IF(NOT(ISNA(VLOOKUP(B:B,ResultsTargets!A:A,1,0))),"TRUE","")</f>
        <v/>
      </c>
      <c r="AI867" s="19" t="str">
        <f>IF(ISNA(VLOOKUP(C867,dim_techarea!A:B,2,FALSE)),"",VLOOKUP(C867,dim_techarea!A:B,2,FALSE))</f>
        <v>GEND_GBV</v>
      </c>
      <c r="AJ867" s="19" t="str">
        <f>IF(ISNA(VLOOKUP(AI867,dim_techarea!B:C,2,FALSE)),"",VLOOKUP(AI867,dim_techarea!B:C,2,FALSE))</f>
        <v>vw3VoiA4D0s</v>
      </c>
      <c r="AK867" s="19" t="str">
        <f>IF(ISNA(VLOOKUP(TRIM(G867),dim_targetsresults!A:B,2,FALSE)),"",VLOOKUP(TRIM(G867),dim_targetsresults!A:C,2,FALSE))</f>
        <v>MER Results</v>
      </c>
      <c r="AL867" s="19" t="str">
        <f>IF(ISNA(VLOOKUP(AK867,dim_targetsresults!B:C,2,FALSE)),"",VLOOKUP(AK867,dim_targetsresults!B:C,2,FALSE))</f>
        <v>Jh0jDM5yQ2E</v>
      </c>
      <c r="AM867" s="19" t="str">
        <f>IF(ISNA(VLOOKUP(TRIM(D867),dim_numeratordenominator!A:B,2,FALSE)),"",VLOOKUP(TRIM(D867),dim_numeratordenominator!A:C,2,FALSE))</f>
        <v>Numerator</v>
      </c>
      <c r="AN867" s="19" t="str">
        <f>IF(ISNA(VLOOKUP(AM867,dim_numeratordenominator!B:C,2,FALSE)),"",VLOOKUP(AM867,dim_numeratordenominator!B:C,2,FALSE))</f>
        <v>Som9NRMQqV7</v>
      </c>
      <c r="AO867" s="19" t="str">
        <f>IF(ISNA(VLOOKUP(TRIM(E867),dim_supporttype!A:B,2,FALSE)),"",VLOOKUP(TRIM(E867),dim_supporttype!A:C,2,FALSE))</f>
        <v>TA</v>
      </c>
      <c r="AP867" s="19" t="str">
        <f>IF(ISNA(VLOOKUP(AO867,dim_supporttype!B:C,2,FALSE)),"",VLOOKUP(AO867,dim_supporttype!B:C,2,FALSE))</f>
        <v>cRAGKdWIDn4</v>
      </c>
      <c r="AQ867" s="19" t="str">
        <f>IF(ISNA(VLOOKUP(TRIM(F867),dim_disaggs!A:B,2,FALSE)),"No Disagg",VLOOKUP(TRIM(F867),dim_disaggs!A:B,2,FALSE))</f>
        <v>Age/Sex/ViolenceType</v>
      </c>
      <c r="AR867" s="19" t="str">
        <f>IF(ISNA(VLOOKUP(AQ867,dim_disaggs!B:C,2,FALSE)),"",VLOOKUP(AQ867,dim_disaggs!B:C,2,FALSE))</f>
        <v>PkJy2jNcPYM</v>
      </c>
      <c r="AU867" s="72" t="s">
        <v>755</v>
      </c>
      <c r="AV867" s="73" t="s">
        <v>755</v>
      </c>
      <c r="AW867" s="66" t="s">
        <v>755</v>
      </c>
      <c r="AX867" s="66" t="s">
        <v>755</v>
      </c>
      <c r="BA867" s="105" t="str">
        <f t="shared" si="126"/>
        <v/>
      </c>
      <c r="BB867" s="20" t="str">
        <f t="shared" si="127"/>
        <v/>
      </c>
      <c r="BE867" s="75" t="s">
        <v>755</v>
      </c>
      <c r="BF867" s="73" t="s">
        <v>755</v>
      </c>
      <c r="BG867" s="55" t="s">
        <v>755</v>
      </c>
      <c r="BH867" s="76" t="s">
        <v>755</v>
      </c>
      <c r="BI867" s="20" t="s">
        <v>755</v>
      </c>
      <c r="BJ867" s="20" t="s">
        <v>755</v>
      </c>
      <c r="BK867" s="55" t="s">
        <v>755</v>
      </c>
      <c r="BL867" s="71" t="s">
        <v>755</v>
      </c>
      <c r="BM867" s="77" t="s">
        <v>755</v>
      </c>
      <c r="BN867" s="78" t="s">
        <v>755</v>
      </c>
      <c r="BO867" s="77" t="s">
        <v>755</v>
      </c>
      <c r="BP867" s="78" t="s">
        <v>755</v>
      </c>
    </row>
    <row r="868" spans="1:68" x14ac:dyDescent="0.2">
      <c r="A868" s="20" t="s">
        <v>95</v>
      </c>
      <c r="B868" s="20" t="s">
        <v>536</v>
      </c>
      <c r="C868" s="20" t="s">
        <v>254</v>
      </c>
      <c r="D868" s="20" t="s">
        <v>1</v>
      </c>
      <c r="E868" s="20" t="s">
        <v>77</v>
      </c>
      <c r="F868" s="20" t="s">
        <v>540</v>
      </c>
      <c r="G868" s="20" t="s">
        <v>20086</v>
      </c>
      <c r="H868" s="20" t="s">
        <v>540</v>
      </c>
      <c r="I868" s="19">
        <f t="shared" si="121"/>
        <v>22</v>
      </c>
      <c r="J868" s="20" t="s">
        <v>755</v>
      </c>
      <c r="K868" s="20" t="s">
        <v>282</v>
      </c>
      <c r="L868" s="95" t="str">
        <f>IF(M868&lt;&gt;"",IF(NOT(ISNA(INDEX(cc!B:B,MATCH(M868,cc!A:A,0)))),INDEX(cc!B:B,MATCH(M868,cc!A:A,0)),"0"),"")</f>
        <v>default</v>
      </c>
      <c r="M868" s="97" t="s">
        <v>13</v>
      </c>
      <c r="N868" s="28" t="str">
        <f t="shared" si="128"/>
        <v/>
      </c>
      <c r="O868" s="19" t="str">
        <f t="shared" si="122"/>
        <v>GEND_GBV (N, DSD, PEP): GBV Care</v>
      </c>
      <c r="P868" s="19" t="str">
        <f t="shared" si="123"/>
        <v>GEND_GBV (N, DSD, PEP): GBV Care</v>
      </c>
      <c r="Q868" s="19" t="str">
        <f t="shared" si="120"/>
        <v>GEND_GBV (N, DSD, PEP)</v>
      </c>
      <c r="R868" s="19" t="str">
        <f t="shared" si="124"/>
        <v>GEND_GBV_N_DSD_PEP</v>
      </c>
      <c r="S868" s="19" t="str">
        <f t="shared" si="125"/>
        <v>GEND_GBV_N_DSD_PEP_</v>
      </c>
      <c r="T868" s="19" t="b">
        <f>NOT(ISNA(VLOOKUP(B868,dbcodes!A:B,2,FALSE)))</f>
        <v>1</v>
      </c>
      <c r="U868" s="19" t="str">
        <f>IF(ISNA(VLOOKUP(B868,dbcodes!A:B,2,FALSE)),des!R2935,VLOOKUP(B868,dbcodes!A:B,2,FALSE))</f>
        <v>GEND_GBV_N_DSD_PEP</v>
      </c>
      <c r="W868" s="107" t="str">
        <f>IF(ISNA(VLOOKUP(C868,descriptions!A:B,2,FALSE)),des!V177,IF(G868=" TARGET","Target ","")&amp;VLOOKUP(C868,descriptions!A:B,2,FALSE))</f>
        <v>Number of people receiving post-GBV care based on the minimum package</v>
      </c>
      <c r="X868" s="20" t="s">
        <v>4</v>
      </c>
      <c r="Y868" s="20" t="s">
        <v>831</v>
      </c>
      <c r="Z868" s="20" t="s">
        <v>836</v>
      </c>
      <c r="AA868" s="20" t="s">
        <v>102</v>
      </c>
      <c r="AB868" s="20" t="s">
        <v>755</v>
      </c>
      <c r="AC868" s="19" t="str">
        <f>IF(AB868&lt;&gt;"",IF(NOT(ISNA(INDEX(os!A:A,MATCH(AB868,os!B:B,0)))),INDEX(os!A:A,MATCH(AB868,os!B:B,0)),"0"),"")</f>
        <v/>
      </c>
      <c r="AD868" s="20" t="s">
        <v>830</v>
      </c>
      <c r="AH868" s="93" t="str">
        <f>IF(NOT(ISNA(VLOOKUP(B:B,ResultsTargets!A:A,1,0))),"TRUE","")</f>
        <v/>
      </c>
      <c r="AI868" s="19" t="str">
        <f>IF(ISNA(VLOOKUP(C868,dim_techarea!A:B,2,FALSE)),"",VLOOKUP(C868,dim_techarea!A:B,2,FALSE))</f>
        <v>GEND_GBV</v>
      </c>
      <c r="AJ868" s="19" t="str">
        <f>IF(ISNA(VLOOKUP(AI868,dim_techarea!B:C,2,FALSE)),"",VLOOKUP(AI868,dim_techarea!B:C,2,FALSE))</f>
        <v>vw3VoiA4D0s</v>
      </c>
      <c r="AK868" s="19" t="str">
        <f>IF(ISNA(VLOOKUP(TRIM(G868),dim_targetsresults!A:B,2,FALSE)),"",VLOOKUP(TRIM(G868),dim_targetsresults!A:C,2,FALSE))</f>
        <v>MER Results</v>
      </c>
      <c r="AL868" s="19" t="str">
        <f>IF(ISNA(VLOOKUP(AK868,dim_targetsresults!B:C,2,FALSE)),"",VLOOKUP(AK868,dim_targetsresults!B:C,2,FALSE))</f>
        <v>Jh0jDM5yQ2E</v>
      </c>
      <c r="AM868" s="19" t="str">
        <f>IF(ISNA(VLOOKUP(TRIM(D868),dim_numeratordenominator!A:B,2,FALSE)),"",VLOOKUP(TRIM(D868),dim_numeratordenominator!A:C,2,FALSE))</f>
        <v>Numerator</v>
      </c>
      <c r="AN868" s="19" t="str">
        <f>IF(ISNA(VLOOKUP(AM868,dim_numeratordenominator!B:C,2,FALSE)),"",VLOOKUP(AM868,dim_numeratordenominator!B:C,2,FALSE))</f>
        <v>Som9NRMQqV7</v>
      </c>
      <c r="AO868" s="19" t="str">
        <f>IF(ISNA(VLOOKUP(TRIM(E868),dim_supporttype!A:B,2,FALSE)),"",VLOOKUP(TRIM(E868),dim_supporttype!A:C,2,FALSE))</f>
        <v>DSD</v>
      </c>
      <c r="AP868" s="19" t="str">
        <f>IF(ISNA(VLOOKUP(AO868,dim_supporttype!B:C,2,FALSE)),"",VLOOKUP(AO868,dim_supporttype!B:C,2,FALSE))</f>
        <v>iM13vdNLWKb</v>
      </c>
      <c r="AQ868" s="19" t="str">
        <f>IF(ISNA(VLOOKUP(TRIM(F868),dim_disaggs!A:B,2,FALSE)),"No Disagg",VLOOKUP(TRIM(F868),dim_disaggs!A:B,2,FALSE))</f>
        <v>PEP</v>
      </c>
      <c r="AR868" s="19" t="str">
        <f>IF(ISNA(VLOOKUP(AQ868,dim_disaggs!B:C,2,FALSE)),"",VLOOKUP(AQ868,dim_disaggs!B:C,2,FALSE))</f>
        <v>gvVGgkMx541</v>
      </c>
      <c r="AU868" s="72" t="s">
        <v>755</v>
      </c>
      <c r="AV868" s="73" t="s">
        <v>755</v>
      </c>
      <c r="AW868" s="66" t="s">
        <v>755</v>
      </c>
      <c r="AX868" s="66" t="s">
        <v>755</v>
      </c>
      <c r="BA868" s="105" t="str">
        <f t="shared" si="126"/>
        <v/>
      </c>
      <c r="BB868" s="20" t="str">
        <f t="shared" si="127"/>
        <v/>
      </c>
      <c r="BE868" s="75" t="s">
        <v>755</v>
      </c>
      <c r="BF868" s="73" t="s">
        <v>755</v>
      </c>
      <c r="BG868" s="55" t="s">
        <v>755</v>
      </c>
      <c r="BH868" s="76" t="s">
        <v>755</v>
      </c>
      <c r="BI868" s="20" t="s">
        <v>755</v>
      </c>
      <c r="BJ868" s="20" t="s">
        <v>755</v>
      </c>
      <c r="BK868" s="55" t="s">
        <v>755</v>
      </c>
      <c r="BL868" s="71" t="s">
        <v>755</v>
      </c>
      <c r="BM868" s="77" t="s">
        <v>755</v>
      </c>
      <c r="BN868" s="78" t="s">
        <v>755</v>
      </c>
      <c r="BO868" s="77" t="s">
        <v>755</v>
      </c>
      <c r="BP868" s="78" t="s">
        <v>755</v>
      </c>
    </row>
    <row r="869" spans="1:68" x14ac:dyDescent="0.2">
      <c r="A869" s="20" t="s">
        <v>95</v>
      </c>
      <c r="B869" s="20" t="s">
        <v>537</v>
      </c>
      <c r="C869" s="20" t="s">
        <v>254</v>
      </c>
      <c r="D869" s="20" t="s">
        <v>1</v>
      </c>
      <c r="E869" s="20" t="s">
        <v>78</v>
      </c>
      <c r="F869" s="20" t="s">
        <v>540</v>
      </c>
      <c r="G869" s="20" t="s">
        <v>20086</v>
      </c>
      <c r="H869" s="20" t="s">
        <v>540</v>
      </c>
      <c r="I869" s="19">
        <f t="shared" si="121"/>
        <v>21</v>
      </c>
      <c r="J869" s="20" t="s">
        <v>755</v>
      </c>
      <c r="K869" s="20" t="s">
        <v>282</v>
      </c>
      <c r="L869" s="95" t="str">
        <f>IF(M869&lt;&gt;"",IF(NOT(ISNA(INDEX(cc!B:B,MATCH(M869,cc!A:A,0)))),INDEX(cc!B:B,MATCH(M869,cc!A:A,0)),"0"),"")</f>
        <v>default</v>
      </c>
      <c r="M869" s="97" t="s">
        <v>13</v>
      </c>
      <c r="N869" s="28" t="str">
        <f t="shared" si="128"/>
        <v/>
      </c>
      <c r="O869" s="19" t="str">
        <f t="shared" si="122"/>
        <v>GEND_GBV (N, TA, PEP): GBV Care</v>
      </c>
      <c r="P869" s="19" t="str">
        <f t="shared" si="123"/>
        <v>GEND_GBV (N, TA, PEP): GBV Care</v>
      </c>
      <c r="Q869" s="19" t="str">
        <f t="shared" si="120"/>
        <v>GEND_GBV (N, TA, PEP)</v>
      </c>
      <c r="R869" s="19" t="str">
        <f t="shared" si="124"/>
        <v>GEND_GBV_N_TA_PEP</v>
      </c>
      <c r="S869" s="19" t="str">
        <f t="shared" si="125"/>
        <v>GEND_GBV_N_TA_PEP_</v>
      </c>
      <c r="T869" s="19" t="b">
        <f>NOT(ISNA(VLOOKUP(B869,dbcodes!A:B,2,FALSE)))</f>
        <v>1</v>
      </c>
      <c r="U869" s="19" t="str">
        <f>IF(ISNA(VLOOKUP(B869,dbcodes!A:B,2,FALSE)),des!R2936,VLOOKUP(B869,dbcodes!A:B,2,FALSE))</f>
        <v>GEND_GBV_N_TA_PEP</v>
      </c>
      <c r="W869" s="107" t="str">
        <f>IF(ISNA(VLOOKUP(C869,descriptions!A:B,2,FALSE)),des!V178,IF(G869=" TARGET","Target ","")&amp;VLOOKUP(C869,descriptions!A:B,2,FALSE))</f>
        <v>Number of people receiving post-GBV care based on the minimum package</v>
      </c>
      <c r="X869" s="20" t="s">
        <v>4</v>
      </c>
      <c r="Y869" s="20" t="s">
        <v>831</v>
      </c>
      <c r="Z869" s="20" t="s">
        <v>836</v>
      </c>
      <c r="AA869" s="20" t="s">
        <v>102</v>
      </c>
      <c r="AB869" s="20" t="s">
        <v>755</v>
      </c>
      <c r="AC869" s="19" t="str">
        <f>IF(AB869&lt;&gt;"",IF(NOT(ISNA(INDEX(os!A:A,MATCH(AB869,os!B:B,0)))),INDEX(os!A:A,MATCH(AB869,os!B:B,0)),"0"),"")</f>
        <v/>
      </c>
      <c r="AD869" s="20" t="s">
        <v>830</v>
      </c>
      <c r="AH869" s="93" t="str">
        <f>IF(NOT(ISNA(VLOOKUP(B:B,ResultsTargets!A:A,1,0))),"TRUE","")</f>
        <v/>
      </c>
      <c r="AI869" s="19" t="str">
        <f>IF(ISNA(VLOOKUP(C869,dim_techarea!A:B,2,FALSE)),"",VLOOKUP(C869,dim_techarea!A:B,2,FALSE))</f>
        <v>GEND_GBV</v>
      </c>
      <c r="AJ869" s="19" t="str">
        <f>IF(ISNA(VLOOKUP(AI869,dim_techarea!B:C,2,FALSE)),"",VLOOKUP(AI869,dim_techarea!B:C,2,FALSE))</f>
        <v>vw3VoiA4D0s</v>
      </c>
      <c r="AK869" s="19" t="str">
        <f>IF(ISNA(VLOOKUP(TRIM(G869),dim_targetsresults!A:B,2,FALSE)),"",VLOOKUP(TRIM(G869),dim_targetsresults!A:C,2,FALSE))</f>
        <v>MER Results</v>
      </c>
      <c r="AL869" s="19" t="str">
        <f>IF(ISNA(VLOOKUP(AK869,dim_targetsresults!B:C,2,FALSE)),"",VLOOKUP(AK869,dim_targetsresults!B:C,2,FALSE))</f>
        <v>Jh0jDM5yQ2E</v>
      </c>
      <c r="AM869" s="19" t="str">
        <f>IF(ISNA(VLOOKUP(TRIM(D869),dim_numeratordenominator!A:B,2,FALSE)),"",VLOOKUP(TRIM(D869),dim_numeratordenominator!A:C,2,FALSE))</f>
        <v>Numerator</v>
      </c>
      <c r="AN869" s="19" t="str">
        <f>IF(ISNA(VLOOKUP(AM869,dim_numeratordenominator!B:C,2,FALSE)),"",VLOOKUP(AM869,dim_numeratordenominator!B:C,2,FALSE))</f>
        <v>Som9NRMQqV7</v>
      </c>
      <c r="AO869" s="19" t="str">
        <f>IF(ISNA(VLOOKUP(TRIM(E869),dim_supporttype!A:B,2,FALSE)),"",VLOOKUP(TRIM(E869),dim_supporttype!A:C,2,FALSE))</f>
        <v>TA</v>
      </c>
      <c r="AP869" s="19" t="str">
        <f>IF(ISNA(VLOOKUP(AO869,dim_supporttype!B:C,2,FALSE)),"",VLOOKUP(AO869,dim_supporttype!B:C,2,FALSE))</f>
        <v>cRAGKdWIDn4</v>
      </c>
      <c r="AQ869" s="19" t="str">
        <f>IF(ISNA(VLOOKUP(TRIM(F869),dim_disaggs!A:B,2,FALSE)),"No Disagg",VLOOKUP(TRIM(F869),dim_disaggs!A:B,2,FALSE))</f>
        <v>PEP</v>
      </c>
      <c r="AR869" s="19" t="str">
        <f>IF(ISNA(VLOOKUP(AQ869,dim_disaggs!B:C,2,FALSE)),"",VLOOKUP(AQ869,dim_disaggs!B:C,2,FALSE))</f>
        <v>gvVGgkMx541</v>
      </c>
      <c r="AU869" s="72" t="s">
        <v>755</v>
      </c>
      <c r="AV869" s="73" t="s">
        <v>755</v>
      </c>
      <c r="AW869" s="66" t="s">
        <v>755</v>
      </c>
      <c r="AX869" s="66" t="s">
        <v>755</v>
      </c>
      <c r="BA869" s="105" t="str">
        <f t="shared" si="126"/>
        <v/>
      </c>
      <c r="BB869" s="20" t="str">
        <f t="shared" si="127"/>
        <v/>
      </c>
      <c r="BE869" s="75" t="s">
        <v>755</v>
      </c>
      <c r="BF869" s="73" t="s">
        <v>755</v>
      </c>
      <c r="BG869" s="55" t="s">
        <v>755</v>
      </c>
      <c r="BH869" s="76" t="s">
        <v>755</v>
      </c>
      <c r="BI869" s="20" t="s">
        <v>755</v>
      </c>
      <c r="BJ869" s="20" t="s">
        <v>755</v>
      </c>
      <c r="BK869" s="55" t="s">
        <v>755</v>
      </c>
      <c r="BL869" s="71" t="s">
        <v>755</v>
      </c>
      <c r="BM869" s="77" t="s">
        <v>755</v>
      </c>
      <c r="BN869" s="78" t="s">
        <v>755</v>
      </c>
      <c r="BO869" s="77" t="s">
        <v>755</v>
      </c>
      <c r="BP869" s="78" t="s">
        <v>755</v>
      </c>
    </row>
    <row r="870" spans="1:68" x14ac:dyDescent="0.2">
      <c r="A870" s="20" t="s">
        <v>95</v>
      </c>
      <c r="B870" s="20" t="s">
        <v>1108</v>
      </c>
      <c r="C870" s="20" t="s">
        <v>254</v>
      </c>
      <c r="D870" s="20" t="s">
        <v>1</v>
      </c>
      <c r="E870" s="20" t="s">
        <v>77</v>
      </c>
      <c r="F870" s="20" t="s">
        <v>2152</v>
      </c>
      <c r="G870" s="20" t="s">
        <v>20086</v>
      </c>
      <c r="H870" s="20" t="s">
        <v>2152</v>
      </c>
      <c r="I870" s="19">
        <f t="shared" si="121"/>
        <v>38</v>
      </c>
      <c r="J870" s="20" t="s">
        <v>755</v>
      </c>
      <c r="K870" s="20" t="s">
        <v>282</v>
      </c>
      <c r="L870" s="95" t="str">
        <f>IF(M870&lt;&gt;"",IF(NOT(ISNA(INDEX(cc!B:B,MATCH(M870,cc!A:A,0)))),INDEX(cc!B:B,MATCH(M870,cc!A:A,0)),"0"),"")</f>
        <v>Violence Service Type</v>
      </c>
      <c r="M870" s="97" t="s">
        <v>4114</v>
      </c>
      <c r="N870" s="28" t="str">
        <f t="shared" si="128"/>
        <v/>
      </c>
      <c r="O870" s="19" t="str">
        <f t="shared" si="122"/>
        <v>GEND_GBV (N, DSD, ViolenceServiceType): GBV Care</v>
      </c>
      <c r="P870" s="19" t="str">
        <f t="shared" si="123"/>
        <v>GEND_GBV (N, DSD, ViolenceServiceType): GBV Care</v>
      </c>
      <c r="Q870" s="19" t="str">
        <f t="shared" si="120"/>
        <v>GEND_GBV (N, DSD, ViolenceServiceType)</v>
      </c>
      <c r="R870" s="19" t="str">
        <f t="shared" si="124"/>
        <v>GEND_GBV_N_DSD_ViolenceServiceType</v>
      </c>
      <c r="S870" s="19" t="str">
        <f t="shared" si="125"/>
        <v>GEND_GBV_N_DSD_ViolenceServiceType_</v>
      </c>
      <c r="T870" s="19" t="b">
        <f>NOT(ISNA(VLOOKUP(B870,dbcodes!A:B,2,FALSE)))</f>
        <v>1</v>
      </c>
      <c r="U870" s="19" t="str">
        <f>IF(ISNA(VLOOKUP(B870,dbcodes!A:B,2,FALSE)),des!R2937,VLOOKUP(B870,dbcodes!A:B,2,FALSE))</f>
        <v>GEND_GBV_N_DSD_ViolenceServiceType</v>
      </c>
      <c r="W870" s="107" t="str">
        <f>IF(ISNA(VLOOKUP(C870,descriptions!A:B,2,FALSE)),des!V179,IF(G870=" TARGET","Target ","")&amp;VLOOKUP(C870,descriptions!A:B,2,FALSE))</f>
        <v>Number of people receiving post-GBV care based on the minimum package</v>
      </c>
      <c r="X870" s="20" t="s">
        <v>4</v>
      </c>
      <c r="Y870" s="20" t="s">
        <v>831</v>
      </c>
      <c r="Z870" s="20" t="s">
        <v>836</v>
      </c>
      <c r="AA870" s="20" t="s">
        <v>102</v>
      </c>
      <c r="AB870" s="20" t="s">
        <v>755</v>
      </c>
      <c r="AC870" s="19" t="str">
        <f>IF(AB870&lt;&gt;"",IF(NOT(ISNA(INDEX(os!A:A,MATCH(AB870,os!B:B,0)))),INDEX(os!A:A,MATCH(AB870,os!B:B,0)),"0"),"")</f>
        <v/>
      </c>
      <c r="AD870" s="20" t="s">
        <v>830</v>
      </c>
      <c r="AH870" s="93" t="str">
        <f>IF(NOT(ISNA(VLOOKUP(B:B,ResultsTargets!A:A,1,0))),"TRUE","")</f>
        <v/>
      </c>
      <c r="AI870" s="19" t="str">
        <f>IF(ISNA(VLOOKUP(C870,dim_techarea!A:B,2,FALSE)),"",VLOOKUP(C870,dim_techarea!A:B,2,FALSE))</f>
        <v>GEND_GBV</v>
      </c>
      <c r="AJ870" s="19" t="str">
        <f>IF(ISNA(VLOOKUP(AI870,dim_techarea!B:C,2,FALSE)),"",VLOOKUP(AI870,dim_techarea!B:C,2,FALSE))</f>
        <v>vw3VoiA4D0s</v>
      </c>
      <c r="AK870" s="19" t="str">
        <f>IF(ISNA(VLOOKUP(TRIM(G870),dim_targetsresults!A:B,2,FALSE)),"",VLOOKUP(TRIM(G870),dim_targetsresults!A:C,2,FALSE))</f>
        <v>MER Results</v>
      </c>
      <c r="AL870" s="19" t="str">
        <f>IF(ISNA(VLOOKUP(AK870,dim_targetsresults!B:C,2,FALSE)),"",VLOOKUP(AK870,dim_targetsresults!B:C,2,FALSE))</f>
        <v>Jh0jDM5yQ2E</v>
      </c>
      <c r="AM870" s="19" t="str">
        <f>IF(ISNA(VLOOKUP(TRIM(D870),dim_numeratordenominator!A:B,2,FALSE)),"",VLOOKUP(TRIM(D870),dim_numeratordenominator!A:C,2,FALSE))</f>
        <v>Numerator</v>
      </c>
      <c r="AN870" s="19" t="str">
        <f>IF(ISNA(VLOOKUP(AM870,dim_numeratordenominator!B:C,2,FALSE)),"",VLOOKUP(AM870,dim_numeratordenominator!B:C,2,FALSE))</f>
        <v>Som9NRMQqV7</v>
      </c>
      <c r="AO870" s="19" t="str">
        <f>IF(ISNA(VLOOKUP(TRIM(E870),dim_supporttype!A:B,2,FALSE)),"",VLOOKUP(TRIM(E870),dim_supporttype!A:C,2,FALSE))</f>
        <v>DSD</v>
      </c>
      <c r="AP870" s="19" t="str">
        <f>IF(ISNA(VLOOKUP(AO870,dim_supporttype!B:C,2,FALSE)),"",VLOOKUP(AO870,dim_supporttype!B:C,2,FALSE))</f>
        <v>iM13vdNLWKb</v>
      </c>
      <c r="AQ870" s="19" t="str">
        <f>IF(ISNA(VLOOKUP(TRIM(F870),dim_disaggs!A:B,2,FALSE)),"No Disagg",VLOOKUP(TRIM(F870),dim_disaggs!A:B,2,FALSE))</f>
        <v>ViolenceServiceType</v>
      </c>
      <c r="AR870" s="19" t="str">
        <f>IF(ISNA(VLOOKUP(AQ870,dim_disaggs!B:C,2,FALSE)),"",VLOOKUP(AQ870,dim_disaggs!B:C,2,FALSE))</f>
        <v>QEpxdKlM3zh</v>
      </c>
      <c r="AU870" s="72" t="s">
        <v>755</v>
      </c>
      <c r="AV870" s="73" t="s">
        <v>755</v>
      </c>
      <c r="AW870" s="66" t="s">
        <v>755</v>
      </c>
      <c r="AX870" s="66" t="s">
        <v>755</v>
      </c>
      <c r="BA870" s="105" t="str">
        <f t="shared" si="126"/>
        <v/>
      </c>
      <c r="BB870" s="20" t="str">
        <f t="shared" si="127"/>
        <v/>
      </c>
      <c r="BE870" s="75" t="s">
        <v>755</v>
      </c>
      <c r="BF870" s="73" t="s">
        <v>755</v>
      </c>
      <c r="BG870" s="55" t="s">
        <v>755</v>
      </c>
      <c r="BH870" s="76" t="s">
        <v>755</v>
      </c>
      <c r="BI870" s="20" t="s">
        <v>755</v>
      </c>
      <c r="BJ870" s="20" t="s">
        <v>755</v>
      </c>
      <c r="BK870" s="55" t="s">
        <v>755</v>
      </c>
      <c r="BL870" s="71" t="s">
        <v>755</v>
      </c>
      <c r="BM870" s="77" t="s">
        <v>755</v>
      </c>
      <c r="BN870" s="78" t="s">
        <v>755</v>
      </c>
      <c r="BO870" s="77" t="s">
        <v>755</v>
      </c>
      <c r="BP870" s="78" t="s">
        <v>755</v>
      </c>
    </row>
    <row r="871" spans="1:68" x14ac:dyDescent="0.2">
      <c r="A871" s="20" t="s">
        <v>95</v>
      </c>
      <c r="B871" s="20" t="s">
        <v>1118</v>
      </c>
      <c r="C871" s="20" t="s">
        <v>254</v>
      </c>
      <c r="D871" s="20" t="s">
        <v>1</v>
      </c>
      <c r="E871" s="20" t="s">
        <v>78</v>
      </c>
      <c r="F871" s="20" t="s">
        <v>2152</v>
      </c>
      <c r="G871" s="20" t="s">
        <v>20086</v>
      </c>
      <c r="H871" s="20" t="s">
        <v>2152</v>
      </c>
      <c r="I871" s="19">
        <f t="shared" si="121"/>
        <v>37</v>
      </c>
      <c r="J871" s="20" t="s">
        <v>755</v>
      </c>
      <c r="K871" s="20" t="s">
        <v>282</v>
      </c>
      <c r="L871" s="95" t="str">
        <f>IF(M871&lt;&gt;"",IF(NOT(ISNA(INDEX(cc!B:B,MATCH(M871,cc!A:A,0)))),INDEX(cc!B:B,MATCH(M871,cc!A:A,0)),"0"),"")</f>
        <v>Violence Service Type</v>
      </c>
      <c r="M871" s="97" t="s">
        <v>4114</v>
      </c>
      <c r="N871" s="28" t="str">
        <f t="shared" si="128"/>
        <v/>
      </c>
      <c r="O871" s="19" t="str">
        <f t="shared" si="122"/>
        <v>GEND_GBV (N, TA, ViolenceServiceType): GBV Care</v>
      </c>
      <c r="P871" s="19" t="str">
        <f t="shared" si="123"/>
        <v>GEND_GBV (N, TA, ViolenceServiceType): GBV Care</v>
      </c>
      <c r="Q871" s="19" t="str">
        <f t="shared" si="120"/>
        <v>GEND_GBV (N, TA, ViolenceServiceType)</v>
      </c>
      <c r="R871" s="19" t="str">
        <f t="shared" si="124"/>
        <v>GEND_GBV_N_TA_ViolenceServiceType</v>
      </c>
      <c r="S871" s="19" t="str">
        <f t="shared" si="125"/>
        <v>GEND_GBV_N_TA_ViolenceServiceType_</v>
      </c>
      <c r="T871" s="19" t="b">
        <f>NOT(ISNA(VLOOKUP(B871,dbcodes!A:B,2,FALSE)))</f>
        <v>1</v>
      </c>
      <c r="U871" s="19" t="str">
        <f>IF(ISNA(VLOOKUP(B871,dbcodes!A:B,2,FALSE)),des!R2938,VLOOKUP(B871,dbcodes!A:B,2,FALSE))</f>
        <v>GEND_GBV_N_TA_ViolenceServiceType</v>
      </c>
      <c r="W871" s="107" t="str">
        <f>IF(ISNA(VLOOKUP(C871,descriptions!A:B,2,FALSE)),des!V180,IF(G871=" TARGET","Target ","")&amp;VLOOKUP(C871,descriptions!A:B,2,FALSE))</f>
        <v>Number of people receiving post-GBV care based on the minimum package</v>
      </c>
      <c r="X871" s="20" t="s">
        <v>4</v>
      </c>
      <c r="Y871" s="20" t="s">
        <v>831</v>
      </c>
      <c r="Z871" s="20" t="s">
        <v>836</v>
      </c>
      <c r="AA871" s="20" t="s">
        <v>102</v>
      </c>
      <c r="AB871" s="20" t="s">
        <v>755</v>
      </c>
      <c r="AC871" s="19" t="str">
        <f>IF(AB871&lt;&gt;"",IF(NOT(ISNA(INDEX(os!A:A,MATCH(AB871,os!B:B,0)))),INDEX(os!A:A,MATCH(AB871,os!B:B,0)),"0"),"")</f>
        <v/>
      </c>
      <c r="AD871" s="20" t="s">
        <v>830</v>
      </c>
      <c r="AH871" s="93" t="str">
        <f>IF(NOT(ISNA(VLOOKUP(B:B,ResultsTargets!A:A,1,0))),"TRUE","")</f>
        <v/>
      </c>
      <c r="AI871" s="19" t="str">
        <f>IF(ISNA(VLOOKUP(C871,dim_techarea!A:B,2,FALSE)),"",VLOOKUP(C871,dim_techarea!A:B,2,FALSE))</f>
        <v>GEND_GBV</v>
      </c>
      <c r="AJ871" s="19" t="str">
        <f>IF(ISNA(VLOOKUP(AI871,dim_techarea!B:C,2,FALSE)),"",VLOOKUP(AI871,dim_techarea!B:C,2,FALSE))</f>
        <v>vw3VoiA4D0s</v>
      </c>
      <c r="AK871" s="19" t="str">
        <f>IF(ISNA(VLOOKUP(TRIM(G871),dim_targetsresults!A:B,2,FALSE)),"",VLOOKUP(TRIM(G871),dim_targetsresults!A:C,2,FALSE))</f>
        <v>MER Results</v>
      </c>
      <c r="AL871" s="19" t="str">
        <f>IF(ISNA(VLOOKUP(AK871,dim_targetsresults!B:C,2,FALSE)),"",VLOOKUP(AK871,dim_targetsresults!B:C,2,FALSE))</f>
        <v>Jh0jDM5yQ2E</v>
      </c>
      <c r="AM871" s="19" t="str">
        <f>IF(ISNA(VLOOKUP(TRIM(D871),dim_numeratordenominator!A:B,2,FALSE)),"",VLOOKUP(TRIM(D871),dim_numeratordenominator!A:C,2,FALSE))</f>
        <v>Numerator</v>
      </c>
      <c r="AN871" s="19" t="str">
        <f>IF(ISNA(VLOOKUP(AM871,dim_numeratordenominator!B:C,2,FALSE)),"",VLOOKUP(AM871,dim_numeratordenominator!B:C,2,FALSE))</f>
        <v>Som9NRMQqV7</v>
      </c>
      <c r="AO871" s="19" t="str">
        <f>IF(ISNA(VLOOKUP(TRIM(E871),dim_supporttype!A:B,2,FALSE)),"",VLOOKUP(TRIM(E871),dim_supporttype!A:C,2,FALSE))</f>
        <v>TA</v>
      </c>
      <c r="AP871" s="19" t="str">
        <f>IF(ISNA(VLOOKUP(AO871,dim_supporttype!B:C,2,FALSE)),"",VLOOKUP(AO871,dim_supporttype!B:C,2,FALSE))</f>
        <v>cRAGKdWIDn4</v>
      </c>
      <c r="AQ871" s="19" t="str">
        <f>IF(ISNA(VLOOKUP(TRIM(F871),dim_disaggs!A:B,2,FALSE)),"No Disagg",VLOOKUP(TRIM(F871),dim_disaggs!A:B,2,FALSE))</f>
        <v>ViolenceServiceType</v>
      </c>
      <c r="AR871" s="19" t="str">
        <f>IF(ISNA(VLOOKUP(AQ871,dim_disaggs!B:C,2,FALSE)),"",VLOOKUP(AQ871,dim_disaggs!B:C,2,FALSE))</f>
        <v>QEpxdKlM3zh</v>
      </c>
      <c r="AU871" s="72" t="s">
        <v>755</v>
      </c>
      <c r="AV871" s="73" t="s">
        <v>755</v>
      </c>
      <c r="AW871" s="66" t="s">
        <v>755</v>
      </c>
      <c r="AX871" s="66" t="s">
        <v>755</v>
      </c>
      <c r="BA871" s="105" t="str">
        <f t="shared" si="126"/>
        <v/>
      </c>
      <c r="BB871" s="20" t="str">
        <f t="shared" si="127"/>
        <v/>
      </c>
      <c r="BE871" s="75" t="s">
        <v>755</v>
      </c>
      <c r="BF871" s="73" t="s">
        <v>755</v>
      </c>
      <c r="BG871" s="55" t="s">
        <v>755</v>
      </c>
      <c r="BH871" s="76" t="s">
        <v>755</v>
      </c>
      <c r="BI871" s="20" t="s">
        <v>755</v>
      </c>
      <c r="BJ871" s="20" t="s">
        <v>755</v>
      </c>
      <c r="BK871" s="55" t="s">
        <v>755</v>
      </c>
      <c r="BL871" s="71" t="s">
        <v>755</v>
      </c>
      <c r="BM871" s="77" t="s">
        <v>755</v>
      </c>
      <c r="BN871" s="78" t="s">
        <v>755</v>
      </c>
      <c r="BO871" s="77" t="s">
        <v>755</v>
      </c>
      <c r="BP871" s="78" t="s">
        <v>755</v>
      </c>
    </row>
    <row r="872" spans="1:68" x14ac:dyDescent="0.2">
      <c r="A872" s="20" t="s">
        <v>95</v>
      </c>
      <c r="B872" s="20" t="s">
        <v>532</v>
      </c>
      <c r="C872" s="20" t="s">
        <v>254</v>
      </c>
      <c r="D872" s="20" t="s">
        <v>1</v>
      </c>
      <c r="E872" s="20" t="s">
        <v>77</v>
      </c>
      <c r="G872" s="20" t="s">
        <v>20086</v>
      </c>
      <c r="I872" s="19">
        <f t="shared" si="121"/>
        <v>17</v>
      </c>
      <c r="J872" s="20" t="s">
        <v>755</v>
      </c>
      <c r="K872" s="20" t="s">
        <v>282</v>
      </c>
      <c r="L872" s="95" t="str">
        <f>IF(M872&lt;&gt;"",IF(NOT(ISNA(INDEX(cc!B:B,MATCH(M872,cc!A:A,0)))),INDEX(cc!B:B,MATCH(M872,cc!A:A,0)),"0"),"")</f>
        <v>default</v>
      </c>
      <c r="M872" s="97" t="s">
        <v>13</v>
      </c>
      <c r="N872" s="28" t="str">
        <f t="shared" si="128"/>
        <v/>
      </c>
      <c r="O872" s="19" t="str">
        <f t="shared" si="122"/>
        <v>GEND_GBV (N, DSD): GBV Care</v>
      </c>
      <c r="P872" s="19" t="str">
        <f t="shared" si="123"/>
        <v>GEND_GBV (N, DSD): GBV Care</v>
      </c>
      <c r="Q872" s="19" t="str">
        <f t="shared" ref="Q872:Q935" si="129">IF(G872=" RESULT",CONCATENATE(C872, " (",_xlfn.TEXTJOIN(", ",TRUE,D872,E872,H872),")",J872),CONCATENATE(C872, " (",_xlfn.TEXTJOIN(", ",TRUE,D872,E872,H872),")",G872,J872))</f>
        <v>GEND_GBV (N, DSD)</v>
      </c>
      <c r="R872" s="19" t="str">
        <f t="shared" si="124"/>
        <v>GEND_GBV_N_DSD</v>
      </c>
      <c r="S872" s="19" t="str">
        <f t="shared" si="125"/>
        <v>GEND_GBV_N_DSD_</v>
      </c>
      <c r="T872" s="19" t="b">
        <f>NOT(ISNA(VLOOKUP(B872,dbcodes!A:B,2,FALSE)))</f>
        <v>1</v>
      </c>
      <c r="U872" s="19" t="str">
        <f>IF(ISNA(VLOOKUP(B872,dbcodes!A:B,2,FALSE)),des!R2939,VLOOKUP(B872,dbcodes!A:B,2,FALSE))</f>
        <v>GEND_GBV_N_DSD</v>
      </c>
      <c r="W872" s="107" t="str">
        <f>IF(ISNA(VLOOKUP(C872,descriptions!A:B,2,FALSE)),des!V181,IF(G872=" TARGET","Target ","")&amp;VLOOKUP(C872,descriptions!A:B,2,FALSE))</f>
        <v>Number of people receiving post-GBV care based on the minimum package</v>
      </c>
      <c r="X872" s="20" t="s">
        <v>4</v>
      </c>
      <c r="Y872" s="20" t="s">
        <v>831</v>
      </c>
      <c r="Z872" s="20" t="s">
        <v>836</v>
      </c>
      <c r="AA872" s="20" t="s">
        <v>102</v>
      </c>
      <c r="AB872" s="20" t="s">
        <v>755</v>
      </c>
      <c r="AC872" s="19" t="str">
        <f>IF(AB872&lt;&gt;"",IF(NOT(ISNA(INDEX(os!A:A,MATCH(AB872,os!B:B,0)))),INDEX(os!A:A,MATCH(AB872,os!B:B,0)),"0"),"")</f>
        <v/>
      </c>
      <c r="AD872" s="20" t="s">
        <v>830</v>
      </c>
      <c r="AH872" s="93" t="str">
        <f>IF(NOT(ISNA(VLOOKUP(B:B,ResultsTargets!A:A,1,0))),"TRUE","")</f>
        <v/>
      </c>
      <c r="AI872" s="19" t="str">
        <f>IF(ISNA(VLOOKUP(C872,dim_techarea!A:B,2,FALSE)),"",VLOOKUP(C872,dim_techarea!A:B,2,FALSE))</f>
        <v>GEND_GBV</v>
      </c>
      <c r="AJ872" s="19" t="str">
        <f>IF(ISNA(VLOOKUP(AI872,dim_techarea!B:C,2,FALSE)),"",VLOOKUP(AI872,dim_techarea!B:C,2,FALSE))</f>
        <v>vw3VoiA4D0s</v>
      </c>
      <c r="AK872" s="19" t="str">
        <f>IF(ISNA(VLOOKUP(TRIM(G872),dim_targetsresults!A:B,2,FALSE)),"",VLOOKUP(TRIM(G872),dim_targetsresults!A:C,2,FALSE))</f>
        <v>MER Results</v>
      </c>
      <c r="AL872" s="19" t="str">
        <f>IF(ISNA(VLOOKUP(AK872,dim_targetsresults!B:C,2,FALSE)),"",VLOOKUP(AK872,dim_targetsresults!B:C,2,FALSE))</f>
        <v>Jh0jDM5yQ2E</v>
      </c>
      <c r="AM872" s="19" t="str">
        <f>IF(ISNA(VLOOKUP(TRIM(D872),dim_numeratordenominator!A:B,2,FALSE)),"",VLOOKUP(TRIM(D872),dim_numeratordenominator!A:C,2,FALSE))</f>
        <v>Numerator</v>
      </c>
      <c r="AN872" s="19" t="str">
        <f>IF(ISNA(VLOOKUP(AM872,dim_numeratordenominator!B:C,2,FALSE)),"",VLOOKUP(AM872,dim_numeratordenominator!B:C,2,FALSE))</f>
        <v>Som9NRMQqV7</v>
      </c>
      <c r="AO872" s="19" t="str">
        <f>IF(ISNA(VLOOKUP(TRIM(E872),dim_supporttype!A:B,2,FALSE)),"",VLOOKUP(TRIM(E872),dim_supporttype!A:C,2,FALSE))</f>
        <v>DSD</v>
      </c>
      <c r="AP872" s="19" t="str">
        <f>IF(ISNA(VLOOKUP(AO872,dim_supporttype!B:C,2,FALSE)),"",VLOOKUP(AO872,dim_supporttype!B:C,2,FALSE))</f>
        <v>iM13vdNLWKb</v>
      </c>
      <c r="AQ872" s="19" t="str">
        <f>IF(ISNA(VLOOKUP(TRIM(F872),dim_disaggs!A:B,2,FALSE)),"No Disagg",VLOOKUP(TRIM(F872),dim_disaggs!A:B,2,FALSE))</f>
        <v>No Disagg</v>
      </c>
      <c r="AR872" s="19" t="str">
        <f>IF(ISNA(VLOOKUP(AQ872,dim_disaggs!B:C,2,FALSE)),"",VLOOKUP(AQ872,dim_disaggs!B:C,2,FALSE))</f>
        <v>werJlVT6sf3</v>
      </c>
      <c r="AU872" s="72" t="s">
        <v>755</v>
      </c>
      <c r="AV872" s="73" t="s">
        <v>755</v>
      </c>
      <c r="AW872" s="66" t="s">
        <v>755</v>
      </c>
      <c r="AX872" s="66" t="s">
        <v>755</v>
      </c>
      <c r="BA872" s="105" t="str">
        <f t="shared" si="126"/>
        <v>Top Level Numerator</v>
      </c>
      <c r="BB872" s="20" t="str">
        <f t="shared" si="127"/>
        <v>PE5QVF0w4xj</v>
      </c>
      <c r="BC872" s="20" t="s">
        <v>25706</v>
      </c>
      <c r="BD872" s="20" t="s">
        <v>25707</v>
      </c>
      <c r="BE872" s="75" t="s">
        <v>21240</v>
      </c>
      <c r="BF872" s="73" t="s">
        <v>21241</v>
      </c>
      <c r="BG872" s="55" t="s">
        <v>20424</v>
      </c>
      <c r="BH872" s="76" t="s">
        <v>20422</v>
      </c>
      <c r="BI872" s="20" t="s">
        <v>20420</v>
      </c>
      <c r="BJ872" s="20" t="s">
        <v>20426</v>
      </c>
      <c r="BK872" s="55" t="s">
        <v>755</v>
      </c>
      <c r="BL872" s="71" t="s">
        <v>755</v>
      </c>
      <c r="BM872" s="77" t="s">
        <v>755</v>
      </c>
      <c r="BN872" s="78" t="s">
        <v>755</v>
      </c>
      <c r="BO872" s="77" t="s">
        <v>755</v>
      </c>
      <c r="BP872" s="78" t="s">
        <v>755</v>
      </c>
    </row>
    <row r="873" spans="1:68" x14ac:dyDescent="0.2">
      <c r="A873" s="20" t="s">
        <v>95</v>
      </c>
      <c r="B873" s="20" t="s">
        <v>533</v>
      </c>
      <c r="C873" s="20" t="s">
        <v>254</v>
      </c>
      <c r="D873" s="20" t="s">
        <v>1</v>
      </c>
      <c r="E873" s="20" t="s">
        <v>78</v>
      </c>
      <c r="G873" s="20" t="s">
        <v>20086</v>
      </c>
      <c r="I873" s="19">
        <f t="shared" si="121"/>
        <v>16</v>
      </c>
      <c r="J873" s="20" t="s">
        <v>755</v>
      </c>
      <c r="K873" s="20" t="s">
        <v>282</v>
      </c>
      <c r="L873" s="95" t="str">
        <f>IF(M873&lt;&gt;"",IF(NOT(ISNA(INDEX(cc!B:B,MATCH(M873,cc!A:A,0)))),INDEX(cc!B:B,MATCH(M873,cc!A:A,0)),"0"),"")</f>
        <v>default</v>
      </c>
      <c r="M873" s="97" t="s">
        <v>13</v>
      </c>
      <c r="N873" s="28" t="str">
        <f t="shared" si="128"/>
        <v/>
      </c>
      <c r="O873" s="19" t="str">
        <f t="shared" si="122"/>
        <v>GEND_GBV (N, TA): GBV Care</v>
      </c>
      <c r="P873" s="19" t="str">
        <f t="shared" si="123"/>
        <v>GEND_GBV (N, TA): GBV Care</v>
      </c>
      <c r="Q873" s="19" t="str">
        <f t="shared" si="129"/>
        <v>GEND_GBV (N, TA)</v>
      </c>
      <c r="R873" s="19" t="str">
        <f t="shared" si="124"/>
        <v>GEND_GBV_N_TA</v>
      </c>
      <c r="S873" s="19" t="str">
        <f t="shared" si="125"/>
        <v>GEND_GBV_N_TA_</v>
      </c>
      <c r="T873" s="19" t="b">
        <f>NOT(ISNA(VLOOKUP(B873,dbcodes!A:B,2,FALSE)))</f>
        <v>1</v>
      </c>
      <c r="U873" s="19" t="str">
        <f>IF(ISNA(VLOOKUP(B873,dbcodes!A:B,2,FALSE)),des!R2940,VLOOKUP(B873,dbcodes!A:B,2,FALSE))</f>
        <v>GEND_GBV_N_TA</v>
      </c>
      <c r="W873" s="107" t="str">
        <f>IF(ISNA(VLOOKUP(C873,descriptions!A:B,2,FALSE)),des!V182,IF(G873=" TARGET","Target ","")&amp;VLOOKUP(C873,descriptions!A:B,2,FALSE))</f>
        <v>Number of people receiving post-GBV care based on the minimum package</v>
      </c>
      <c r="X873" s="20" t="s">
        <v>4</v>
      </c>
      <c r="Y873" s="20" t="s">
        <v>831</v>
      </c>
      <c r="Z873" s="20" t="s">
        <v>836</v>
      </c>
      <c r="AA873" s="20" t="s">
        <v>102</v>
      </c>
      <c r="AB873" s="20" t="s">
        <v>755</v>
      </c>
      <c r="AC873" s="19" t="str">
        <f>IF(AB873&lt;&gt;"",IF(NOT(ISNA(INDEX(os!A:A,MATCH(AB873,os!B:B,0)))),INDEX(os!A:A,MATCH(AB873,os!B:B,0)),"0"),"")</f>
        <v/>
      </c>
      <c r="AD873" s="20" t="s">
        <v>830</v>
      </c>
      <c r="AH873" s="93" t="str">
        <f>IF(NOT(ISNA(VLOOKUP(B:B,ResultsTargets!A:A,1,0))),"TRUE","")</f>
        <v/>
      </c>
      <c r="AI873" s="19" t="str">
        <f>IF(ISNA(VLOOKUP(C873,dim_techarea!A:B,2,FALSE)),"",VLOOKUP(C873,dim_techarea!A:B,2,FALSE))</f>
        <v>GEND_GBV</v>
      </c>
      <c r="AJ873" s="19" t="str">
        <f>IF(ISNA(VLOOKUP(AI873,dim_techarea!B:C,2,FALSE)),"",VLOOKUP(AI873,dim_techarea!B:C,2,FALSE))</f>
        <v>vw3VoiA4D0s</v>
      </c>
      <c r="AK873" s="19" t="str">
        <f>IF(ISNA(VLOOKUP(TRIM(G873),dim_targetsresults!A:B,2,FALSE)),"",VLOOKUP(TRIM(G873),dim_targetsresults!A:C,2,FALSE))</f>
        <v>MER Results</v>
      </c>
      <c r="AL873" s="19" t="str">
        <f>IF(ISNA(VLOOKUP(AK873,dim_targetsresults!B:C,2,FALSE)),"",VLOOKUP(AK873,dim_targetsresults!B:C,2,FALSE))</f>
        <v>Jh0jDM5yQ2E</v>
      </c>
      <c r="AM873" s="19" t="str">
        <f>IF(ISNA(VLOOKUP(TRIM(D873),dim_numeratordenominator!A:B,2,FALSE)),"",VLOOKUP(TRIM(D873),dim_numeratordenominator!A:C,2,FALSE))</f>
        <v>Numerator</v>
      </c>
      <c r="AN873" s="19" t="str">
        <f>IF(ISNA(VLOOKUP(AM873,dim_numeratordenominator!B:C,2,FALSE)),"",VLOOKUP(AM873,dim_numeratordenominator!B:C,2,FALSE))</f>
        <v>Som9NRMQqV7</v>
      </c>
      <c r="AO873" s="19" t="str">
        <f>IF(ISNA(VLOOKUP(TRIM(E873),dim_supporttype!A:B,2,FALSE)),"",VLOOKUP(TRIM(E873),dim_supporttype!A:C,2,FALSE))</f>
        <v>TA</v>
      </c>
      <c r="AP873" s="19" t="str">
        <f>IF(ISNA(VLOOKUP(AO873,dim_supporttype!B:C,2,FALSE)),"",VLOOKUP(AO873,dim_supporttype!B:C,2,FALSE))</f>
        <v>cRAGKdWIDn4</v>
      </c>
      <c r="AQ873" s="19" t="str">
        <f>IF(ISNA(VLOOKUP(TRIM(F873),dim_disaggs!A:B,2,FALSE)),"No Disagg",VLOOKUP(TRIM(F873),dim_disaggs!A:B,2,FALSE))</f>
        <v>No Disagg</v>
      </c>
      <c r="AR873" s="19" t="str">
        <f>IF(ISNA(VLOOKUP(AQ873,dim_disaggs!B:C,2,FALSE)),"",VLOOKUP(AQ873,dim_disaggs!B:C,2,FALSE))</f>
        <v>werJlVT6sf3</v>
      </c>
      <c r="AU873" s="72" t="s">
        <v>755</v>
      </c>
      <c r="AV873" s="73" t="s">
        <v>755</v>
      </c>
      <c r="AW873" s="66" t="s">
        <v>755</v>
      </c>
      <c r="AX873" s="66" t="s">
        <v>755</v>
      </c>
      <c r="BA873" s="105" t="str">
        <f t="shared" si="126"/>
        <v>Top Level Numerator</v>
      </c>
      <c r="BB873" s="20" t="str">
        <f t="shared" si="127"/>
        <v>PE5QVF0w4xj</v>
      </c>
      <c r="BC873" s="20" t="s">
        <v>25706</v>
      </c>
      <c r="BD873" s="20" t="s">
        <v>25707</v>
      </c>
      <c r="BE873" s="75" t="s">
        <v>21240</v>
      </c>
      <c r="BF873" s="73" t="s">
        <v>21241</v>
      </c>
      <c r="BG873" s="55" t="s">
        <v>20424</v>
      </c>
      <c r="BH873" s="76" t="s">
        <v>20422</v>
      </c>
      <c r="BI873" s="20" t="s">
        <v>20420</v>
      </c>
      <c r="BJ873" s="20" t="s">
        <v>20426</v>
      </c>
      <c r="BK873" s="55" t="s">
        <v>755</v>
      </c>
      <c r="BL873" s="71" t="s">
        <v>755</v>
      </c>
      <c r="BM873" s="77" t="s">
        <v>755</v>
      </c>
      <c r="BN873" s="78" t="s">
        <v>755</v>
      </c>
      <c r="BO873" s="77" t="s">
        <v>755</v>
      </c>
      <c r="BP873" s="78" t="s">
        <v>755</v>
      </c>
    </row>
    <row r="874" spans="1:68" x14ac:dyDescent="0.2">
      <c r="A874" s="20" t="s">
        <v>95</v>
      </c>
      <c r="B874" s="20" t="s">
        <v>1103</v>
      </c>
      <c r="C874" s="20" t="s">
        <v>254</v>
      </c>
      <c r="D874" s="20" t="s">
        <v>1</v>
      </c>
      <c r="E874" s="20" t="s">
        <v>77</v>
      </c>
      <c r="F874" s="20" t="s">
        <v>135</v>
      </c>
      <c r="G874" s="20" t="s">
        <v>2442</v>
      </c>
      <c r="H874" s="20" t="s">
        <v>135</v>
      </c>
      <c r="I874" s="19">
        <f t="shared" si="121"/>
        <v>33</v>
      </c>
      <c r="J874" s="20" t="s">
        <v>755</v>
      </c>
      <c r="K874" s="20" t="s">
        <v>282</v>
      </c>
      <c r="L874" s="95" t="str">
        <f>IF(M874&lt;&gt;"",IF(NOT(ISNA(INDEX(cc!B:B,MATCH(M874,cc!A:A,0)))),INDEX(cc!B:B,MATCH(M874,cc!A:A,0)),"0"),"")</f>
        <v>Age (&lt;10-25+, 5) and Sex</v>
      </c>
      <c r="M874" s="97" t="s">
        <v>4010</v>
      </c>
      <c r="N874" s="28" t="str">
        <f t="shared" si="128"/>
        <v xml:space="preserve"> TARGET</v>
      </c>
      <c r="O874" s="19" t="str">
        <f t="shared" si="122"/>
        <v>GEND_GBV (N, DSD, Age/Sex) TARGET: GBV Care</v>
      </c>
      <c r="P874" s="19" t="str">
        <f t="shared" si="123"/>
        <v>GEND_GBV (N, DSD, Age/Sex) TARGET: GBV Care</v>
      </c>
      <c r="Q874" s="19" t="str">
        <f t="shared" si="129"/>
        <v>GEND_GBV (N, DSD, Age/Sex) TARGET</v>
      </c>
      <c r="R874" s="19" t="str">
        <f t="shared" si="124"/>
        <v>GEND_GBV_N_DSD_Age_Sex_TARGET</v>
      </c>
      <c r="S874" s="19" t="str">
        <f t="shared" si="125"/>
        <v>GEND_GBV_N_DSD_Age_Sex_TARGET</v>
      </c>
      <c r="T874" s="19" t="b">
        <f>NOT(ISNA(VLOOKUP(B874,dbcodes!A:B,2,FALSE)))</f>
        <v>1</v>
      </c>
      <c r="U874" s="19" t="str">
        <f>IF(ISNA(VLOOKUP(B874,dbcodes!A:B,2,FALSE)),des!R2941,VLOOKUP(B874,dbcodes!A:B,2,FALSE))</f>
        <v>GEND_GBV_N_DSD_Age_Sex_TARGET</v>
      </c>
      <c r="W874" s="107" t="str">
        <f>IF(ISNA(VLOOKUP(C874,descriptions!A:B,2,FALSE)),des!V185,IF(G874=" TARGET","Target ","")&amp;VLOOKUP(C874,descriptions!A:B,2,FALSE))</f>
        <v>Target Number of people receiving post-GBV care based on the minimum package</v>
      </c>
      <c r="X874" s="20" t="s">
        <v>4</v>
      </c>
      <c r="Y874" s="20" t="s">
        <v>831</v>
      </c>
      <c r="Z874" s="20" t="s">
        <v>836</v>
      </c>
      <c r="AA874" s="20" t="s">
        <v>102</v>
      </c>
      <c r="AB874" s="20" t="s">
        <v>755</v>
      </c>
      <c r="AC874" s="19" t="str">
        <f>IF(AB874&lt;&gt;"",IF(NOT(ISNA(INDEX(os!A:A,MATCH(AB874,os!B:B,0)))),INDEX(os!A:A,MATCH(AB874,os!B:B,0)),"0"),"")</f>
        <v/>
      </c>
      <c r="AD874" s="20" t="s">
        <v>830</v>
      </c>
      <c r="AH874" s="93" t="str">
        <f>IF(NOT(ISNA(VLOOKUP(B:B,ResultsTargets!A:A,1,0))),"TRUE","")</f>
        <v/>
      </c>
      <c r="AI874" s="19" t="str">
        <f>IF(ISNA(VLOOKUP(C874,dim_techarea!A:B,2,FALSE)),"",VLOOKUP(C874,dim_techarea!A:B,2,FALSE))</f>
        <v>GEND_GBV</v>
      </c>
      <c r="AJ874" s="19" t="str">
        <f>IF(ISNA(VLOOKUP(AI874,dim_techarea!B:C,2,FALSE)),"",VLOOKUP(AI874,dim_techarea!B:C,2,FALSE))</f>
        <v>vw3VoiA4D0s</v>
      </c>
      <c r="AK874" s="19" t="str">
        <f>IF(ISNA(VLOOKUP(TRIM(G874),dim_targetsresults!A:B,2,FALSE)),"",VLOOKUP(TRIM(G874),dim_targetsresults!A:C,2,FALSE))</f>
        <v>MER Targets</v>
      </c>
      <c r="AL874" s="19" t="str">
        <f>IF(ISNA(VLOOKUP(AK874,dim_targetsresults!B:C,2,FALSE)),"",VLOOKUP(AK874,dim_targetsresults!B:C,2,FALSE))</f>
        <v>W8imnja2Owd</v>
      </c>
      <c r="AM874" s="19" t="str">
        <f>IF(ISNA(VLOOKUP(TRIM(D874),dim_numeratordenominator!A:B,2,FALSE)),"",VLOOKUP(TRIM(D874),dim_numeratordenominator!A:C,2,FALSE))</f>
        <v>Numerator</v>
      </c>
      <c r="AN874" s="19" t="str">
        <f>IF(ISNA(VLOOKUP(AM874,dim_numeratordenominator!B:C,2,FALSE)),"",VLOOKUP(AM874,dim_numeratordenominator!B:C,2,FALSE))</f>
        <v>Som9NRMQqV7</v>
      </c>
      <c r="AO874" s="19" t="str">
        <f>IF(ISNA(VLOOKUP(TRIM(E874),dim_supporttype!A:B,2,FALSE)),"",VLOOKUP(TRIM(E874),dim_supporttype!A:C,2,FALSE))</f>
        <v>DSD</v>
      </c>
      <c r="AP874" s="19" t="str">
        <f>IF(ISNA(VLOOKUP(AO874,dim_supporttype!B:C,2,FALSE)),"",VLOOKUP(AO874,dim_supporttype!B:C,2,FALSE))</f>
        <v>iM13vdNLWKb</v>
      </c>
      <c r="AQ874" s="19" t="str">
        <f>IF(ISNA(VLOOKUP(TRIM(F874),dim_disaggs!A:B,2,FALSE)),"No Disagg",VLOOKUP(TRIM(F874),dim_disaggs!A:B,2,FALSE))</f>
        <v>Age/Sex</v>
      </c>
      <c r="AR874" s="19" t="str">
        <f>IF(ISNA(VLOOKUP(AQ874,dim_disaggs!B:C,2,FALSE)),"",VLOOKUP(AQ874,dim_disaggs!B:C,2,FALSE))</f>
        <v>Qbz6SrpmJ1y</v>
      </c>
      <c r="AU874" s="72" t="s">
        <v>755</v>
      </c>
      <c r="AV874" s="73" t="s">
        <v>755</v>
      </c>
      <c r="AW874" s="66" t="s">
        <v>755</v>
      </c>
      <c r="AX874" s="66" t="s">
        <v>755</v>
      </c>
      <c r="BA874" s="105" t="str">
        <f t="shared" si="126"/>
        <v/>
      </c>
      <c r="BB874" s="20" t="str">
        <f t="shared" si="127"/>
        <v/>
      </c>
      <c r="BE874" s="75" t="s">
        <v>755</v>
      </c>
      <c r="BF874" s="73" t="s">
        <v>755</v>
      </c>
      <c r="BG874" s="55" t="s">
        <v>755</v>
      </c>
      <c r="BH874" s="76" t="s">
        <v>755</v>
      </c>
      <c r="BI874" s="20" t="s">
        <v>755</v>
      </c>
      <c r="BJ874" s="20" t="s">
        <v>755</v>
      </c>
      <c r="BK874" s="55" t="s">
        <v>755</v>
      </c>
      <c r="BL874" s="71" t="s">
        <v>755</v>
      </c>
      <c r="BM874" s="77" t="s">
        <v>755</v>
      </c>
      <c r="BN874" s="78" t="s">
        <v>755</v>
      </c>
      <c r="BO874" s="77" t="s">
        <v>755</v>
      </c>
      <c r="BP874" s="78" t="s">
        <v>755</v>
      </c>
    </row>
    <row r="875" spans="1:68" x14ac:dyDescent="0.2">
      <c r="A875" s="20" t="s">
        <v>95</v>
      </c>
      <c r="B875" s="20" t="s">
        <v>1101</v>
      </c>
      <c r="C875" s="20" t="s">
        <v>254</v>
      </c>
      <c r="D875" s="20" t="s">
        <v>1</v>
      </c>
      <c r="E875" s="20" t="s">
        <v>77</v>
      </c>
      <c r="F875" s="20" t="s">
        <v>135</v>
      </c>
      <c r="G875" s="20" t="s">
        <v>2442</v>
      </c>
      <c r="H875" s="20" t="s">
        <v>135</v>
      </c>
      <c r="I875" s="19">
        <f t="shared" si="121"/>
        <v>36</v>
      </c>
      <c r="J875" s="20" t="s">
        <v>205</v>
      </c>
      <c r="K875" s="20" t="s">
        <v>282</v>
      </c>
      <c r="L875" s="95" t="str">
        <f>IF(M875&lt;&gt;"",IF(NOT(ISNA(INDEX(cc!B:B,MATCH(M875,cc!A:A,0)))),INDEX(cc!B:B,MATCH(M875,cc!A:A,0)),"0"),"")</f>
        <v>Age (&lt;10-50+, 6) and Sex</v>
      </c>
      <c r="M875" s="97" t="s">
        <v>4018</v>
      </c>
      <c r="N875" s="28" t="str">
        <f t="shared" si="128"/>
        <v xml:space="preserve"> TARGET</v>
      </c>
      <c r="O875" s="19" t="str">
        <f t="shared" si="122"/>
        <v>GEND_GBV (N, DSD, Age/Sex) TARGET v2: GBV Care</v>
      </c>
      <c r="P875" s="19" t="str">
        <f t="shared" si="123"/>
        <v>GEND_GBV (N, DSD, Age/Sex) TARGET v2: GBV Care</v>
      </c>
      <c r="Q875" s="19" t="str">
        <f t="shared" si="129"/>
        <v>GEND_GBV (N, DSD, Age/Sex) TARGET v2</v>
      </c>
      <c r="R875" s="19" t="str">
        <f t="shared" si="124"/>
        <v>GEND_GBV_N_DSD_Age_Sex_TARGET_v2</v>
      </c>
      <c r="S875" s="19" t="str">
        <f t="shared" si="125"/>
        <v>GEND_GBV_N_DSD_Age_Sex_TARGET_v2</v>
      </c>
      <c r="T875" s="19" t="b">
        <f>NOT(ISNA(VLOOKUP(B875,dbcodes!A:B,2,FALSE)))</f>
        <v>1</v>
      </c>
      <c r="U875" s="19" t="str">
        <f>IF(ISNA(VLOOKUP(B875,dbcodes!A:B,2,FALSE)),des!R2942,VLOOKUP(B875,dbcodes!A:B,2,FALSE))</f>
        <v>GEND_GBV_N_DSD_Age_Sex2017_TARGET</v>
      </c>
      <c r="W875" s="107" t="str">
        <f>IF(ISNA(VLOOKUP(C875,descriptions!A:B,2,FALSE)),des!V186,IF(G875=" TARGET","Target ","")&amp;VLOOKUP(C875,descriptions!A:B,2,FALSE))</f>
        <v>Target Number of people receiving post-GBV care based on the minimum package</v>
      </c>
      <c r="X875" s="20" t="s">
        <v>4</v>
      </c>
      <c r="Y875" s="20" t="s">
        <v>831</v>
      </c>
      <c r="Z875" s="20" t="s">
        <v>836</v>
      </c>
      <c r="AA875" s="20" t="s">
        <v>102</v>
      </c>
      <c r="AB875" s="20" t="s">
        <v>755</v>
      </c>
      <c r="AC875" s="19" t="str">
        <f>IF(AB875&lt;&gt;"",IF(NOT(ISNA(INDEX(os!A:A,MATCH(AB875,os!B:B,0)))),INDEX(os!A:A,MATCH(AB875,os!B:B,0)),"0"),"")</f>
        <v/>
      </c>
      <c r="AD875" s="20" t="s">
        <v>830</v>
      </c>
      <c r="AH875" s="93" t="str">
        <f>IF(NOT(ISNA(VLOOKUP(B:B,ResultsTargets!A:A,1,0))),"TRUE","")</f>
        <v/>
      </c>
      <c r="AI875" s="19" t="str">
        <f>IF(ISNA(VLOOKUP(C875,dim_techarea!A:B,2,FALSE)),"",VLOOKUP(C875,dim_techarea!A:B,2,FALSE))</f>
        <v>GEND_GBV</v>
      </c>
      <c r="AJ875" s="19" t="str">
        <f>IF(ISNA(VLOOKUP(AI875,dim_techarea!B:C,2,FALSE)),"",VLOOKUP(AI875,dim_techarea!B:C,2,FALSE))</f>
        <v>vw3VoiA4D0s</v>
      </c>
      <c r="AK875" s="19" t="str">
        <f>IF(ISNA(VLOOKUP(TRIM(G875),dim_targetsresults!A:B,2,FALSE)),"",VLOOKUP(TRIM(G875),dim_targetsresults!A:C,2,FALSE))</f>
        <v>MER Targets</v>
      </c>
      <c r="AL875" s="19" t="str">
        <f>IF(ISNA(VLOOKUP(AK875,dim_targetsresults!B:C,2,FALSE)),"",VLOOKUP(AK875,dim_targetsresults!B:C,2,FALSE))</f>
        <v>W8imnja2Owd</v>
      </c>
      <c r="AM875" s="19" t="str">
        <f>IF(ISNA(VLOOKUP(TRIM(D875),dim_numeratordenominator!A:B,2,FALSE)),"",VLOOKUP(TRIM(D875),dim_numeratordenominator!A:C,2,FALSE))</f>
        <v>Numerator</v>
      </c>
      <c r="AN875" s="19" t="str">
        <f>IF(ISNA(VLOOKUP(AM875,dim_numeratordenominator!B:C,2,FALSE)),"",VLOOKUP(AM875,dim_numeratordenominator!B:C,2,FALSE))</f>
        <v>Som9NRMQqV7</v>
      </c>
      <c r="AO875" s="19" t="str">
        <f>IF(ISNA(VLOOKUP(TRIM(E875),dim_supporttype!A:B,2,FALSE)),"",VLOOKUP(TRIM(E875),dim_supporttype!A:C,2,FALSE))</f>
        <v>DSD</v>
      </c>
      <c r="AP875" s="19" t="str">
        <f>IF(ISNA(VLOOKUP(AO875,dim_supporttype!B:C,2,FALSE)),"",VLOOKUP(AO875,dim_supporttype!B:C,2,FALSE))</f>
        <v>iM13vdNLWKb</v>
      </c>
      <c r="AQ875" s="19" t="str">
        <f>IF(ISNA(VLOOKUP(TRIM(F875),dim_disaggs!A:B,2,FALSE)),"No Disagg",VLOOKUP(TRIM(F875),dim_disaggs!A:B,2,FALSE))</f>
        <v>Age/Sex</v>
      </c>
      <c r="AR875" s="19" t="str">
        <f>IF(ISNA(VLOOKUP(AQ875,dim_disaggs!B:C,2,FALSE)),"",VLOOKUP(AQ875,dim_disaggs!B:C,2,FALSE))</f>
        <v>Qbz6SrpmJ1y</v>
      </c>
      <c r="AU875" s="72" t="s">
        <v>755</v>
      </c>
      <c r="AV875" s="73" t="s">
        <v>755</v>
      </c>
      <c r="AW875" s="66" t="s">
        <v>755</v>
      </c>
      <c r="AX875" s="66" t="s">
        <v>755</v>
      </c>
      <c r="BA875" s="105" t="str">
        <f t="shared" si="126"/>
        <v/>
      </c>
      <c r="BB875" s="20" t="str">
        <f t="shared" si="127"/>
        <v/>
      </c>
      <c r="BE875" s="75" t="s">
        <v>755</v>
      </c>
      <c r="BF875" s="73" t="s">
        <v>755</v>
      </c>
      <c r="BG875" s="55" t="s">
        <v>755</v>
      </c>
      <c r="BH875" s="76" t="s">
        <v>755</v>
      </c>
      <c r="BI875" s="20" t="s">
        <v>755</v>
      </c>
      <c r="BJ875" s="20" t="s">
        <v>755</v>
      </c>
      <c r="BK875" s="55" t="s">
        <v>755</v>
      </c>
      <c r="BL875" s="71" t="s">
        <v>755</v>
      </c>
      <c r="BM875" s="77" t="s">
        <v>755</v>
      </c>
      <c r="BN875" s="78" t="s">
        <v>755</v>
      </c>
      <c r="BO875" s="77" t="s">
        <v>755</v>
      </c>
      <c r="BP875" s="78" t="s">
        <v>755</v>
      </c>
    </row>
    <row r="876" spans="1:68" x14ac:dyDescent="0.2">
      <c r="A876" s="20" t="s">
        <v>95</v>
      </c>
      <c r="B876" s="20" t="s">
        <v>1113</v>
      </c>
      <c r="C876" s="20" t="s">
        <v>254</v>
      </c>
      <c r="D876" s="20" t="s">
        <v>1</v>
      </c>
      <c r="E876" s="20" t="s">
        <v>78</v>
      </c>
      <c r="F876" s="20" t="s">
        <v>135</v>
      </c>
      <c r="G876" s="20" t="s">
        <v>2442</v>
      </c>
      <c r="H876" s="20" t="s">
        <v>135</v>
      </c>
      <c r="I876" s="19">
        <f t="shared" si="121"/>
        <v>32</v>
      </c>
      <c r="J876" s="20" t="s">
        <v>755</v>
      </c>
      <c r="K876" s="20" t="s">
        <v>282</v>
      </c>
      <c r="L876" s="95" t="str">
        <f>IF(M876&lt;&gt;"",IF(NOT(ISNA(INDEX(cc!B:B,MATCH(M876,cc!A:A,0)))),INDEX(cc!B:B,MATCH(M876,cc!A:A,0)),"0"),"")</f>
        <v>Age (&lt;10-25+, 5) and Sex</v>
      </c>
      <c r="M876" s="97" t="s">
        <v>4010</v>
      </c>
      <c r="N876" s="28" t="str">
        <f t="shared" si="128"/>
        <v xml:space="preserve"> TARGET</v>
      </c>
      <c r="O876" s="19" t="str">
        <f t="shared" si="122"/>
        <v>GEND_GBV (N, TA, Age/Sex) TARGET: GBV Care</v>
      </c>
      <c r="P876" s="19" t="str">
        <f t="shared" si="123"/>
        <v>GEND_GBV (N, TA, Age/Sex) TARGET: GBV Care</v>
      </c>
      <c r="Q876" s="19" t="str">
        <f t="shared" si="129"/>
        <v>GEND_GBV (N, TA, Age/Sex) TARGET</v>
      </c>
      <c r="R876" s="19" t="str">
        <f t="shared" si="124"/>
        <v>GEND_GBV_N_TA_Age_Sex_TARGET</v>
      </c>
      <c r="S876" s="19" t="str">
        <f t="shared" si="125"/>
        <v>GEND_GBV_N_TA_Age_Sex_TARGET</v>
      </c>
      <c r="T876" s="19" t="b">
        <f>NOT(ISNA(VLOOKUP(B876,dbcodes!A:B,2,FALSE)))</f>
        <v>1</v>
      </c>
      <c r="U876" s="19" t="str">
        <f>IF(ISNA(VLOOKUP(B876,dbcodes!A:B,2,FALSE)),des!R2943,VLOOKUP(B876,dbcodes!A:B,2,FALSE))</f>
        <v>GEND_GBV_N_TA_Age_Sex_TARGET</v>
      </c>
      <c r="W876" s="107" t="str">
        <f>IF(ISNA(VLOOKUP(C876,descriptions!A:B,2,FALSE)),des!V187,IF(G876=" TARGET","Target ","")&amp;VLOOKUP(C876,descriptions!A:B,2,FALSE))</f>
        <v>Target Number of people receiving post-GBV care based on the minimum package</v>
      </c>
      <c r="X876" s="20" t="s">
        <v>4</v>
      </c>
      <c r="Y876" s="20" t="s">
        <v>831</v>
      </c>
      <c r="Z876" s="20" t="s">
        <v>836</v>
      </c>
      <c r="AA876" s="20" t="s">
        <v>102</v>
      </c>
      <c r="AB876" s="20" t="s">
        <v>755</v>
      </c>
      <c r="AC876" s="19" t="str">
        <f>IF(AB876&lt;&gt;"",IF(NOT(ISNA(INDEX(os!A:A,MATCH(AB876,os!B:B,0)))),INDEX(os!A:A,MATCH(AB876,os!B:B,0)),"0"),"")</f>
        <v/>
      </c>
      <c r="AD876" s="20" t="s">
        <v>830</v>
      </c>
      <c r="AH876" s="93" t="str">
        <f>IF(NOT(ISNA(VLOOKUP(B:B,ResultsTargets!A:A,1,0))),"TRUE","")</f>
        <v/>
      </c>
      <c r="AI876" s="19" t="str">
        <f>IF(ISNA(VLOOKUP(C876,dim_techarea!A:B,2,FALSE)),"",VLOOKUP(C876,dim_techarea!A:B,2,FALSE))</f>
        <v>GEND_GBV</v>
      </c>
      <c r="AJ876" s="19" t="str">
        <f>IF(ISNA(VLOOKUP(AI876,dim_techarea!B:C,2,FALSE)),"",VLOOKUP(AI876,dim_techarea!B:C,2,FALSE))</f>
        <v>vw3VoiA4D0s</v>
      </c>
      <c r="AK876" s="19" t="str">
        <f>IF(ISNA(VLOOKUP(TRIM(G876),dim_targetsresults!A:B,2,FALSE)),"",VLOOKUP(TRIM(G876),dim_targetsresults!A:C,2,FALSE))</f>
        <v>MER Targets</v>
      </c>
      <c r="AL876" s="19" t="str">
        <f>IF(ISNA(VLOOKUP(AK876,dim_targetsresults!B:C,2,FALSE)),"",VLOOKUP(AK876,dim_targetsresults!B:C,2,FALSE))</f>
        <v>W8imnja2Owd</v>
      </c>
      <c r="AM876" s="19" t="str">
        <f>IF(ISNA(VLOOKUP(TRIM(D876),dim_numeratordenominator!A:B,2,FALSE)),"",VLOOKUP(TRIM(D876),dim_numeratordenominator!A:C,2,FALSE))</f>
        <v>Numerator</v>
      </c>
      <c r="AN876" s="19" t="str">
        <f>IF(ISNA(VLOOKUP(AM876,dim_numeratordenominator!B:C,2,FALSE)),"",VLOOKUP(AM876,dim_numeratordenominator!B:C,2,FALSE))</f>
        <v>Som9NRMQqV7</v>
      </c>
      <c r="AO876" s="19" t="str">
        <f>IF(ISNA(VLOOKUP(TRIM(E876),dim_supporttype!A:B,2,FALSE)),"",VLOOKUP(TRIM(E876),dim_supporttype!A:C,2,FALSE))</f>
        <v>TA</v>
      </c>
      <c r="AP876" s="19" t="str">
        <f>IF(ISNA(VLOOKUP(AO876,dim_supporttype!B:C,2,FALSE)),"",VLOOKUP(AO876,dim_supporttype!B:C,2,FALSE))</f>
        <v>cRAGKdWIDn4</v>
      </c>
      <c r="AQ876" s="19" t="str">
        <f>IF(ISNA(VLOOKUP(TRIM(F876),dim_disaggs!A:B,2,FALSE)),"No Disagg",VLOOKUP(TRIM(F876),dim_disaggs!A:B,2,FALSE))</f>
        <v>Age/Sex</v>
      </c>
      <c r="AR876" s="19" t="str">
        <f>IF(ISNA(VLOOKUP(AQ876,dim_disaggs!B:C,2,FALSE)),"",VLOOKUP(AQ876,dim_disaggs!B:C,2,FALSE))</f>
        <v>Qbz6SrpmJ1y</v>
      </c>
      <c r="AU876" s="72" t="s">
        <v>755</v>
      </c>
      <c r="AV876" s="73" t="s">
        <v>755</v>
      </c>
      <c r="AW876" s="66" t="s">
        <v>755</v>
      </c>
      <c r="AX876" s="66" t="s">
        <v>755</v>
      </c>
      <c r="BA876" s="105" t="str">
        <f t="shared" si="126"/>
        <v/>
      </c>
      <c r="BB876" s="20" t="str">
        <f t="shared" si="127"/>
        <v/>
      </c>
      <c r="BE876" s="75" t="s">
        <v>755</v>
      </c>
      <c r="BF876" s="73" t="s">
        <v>755</v>
      </c>
      <c r="BG876" s="55" t="s">
        <v>755</v>
      </c>
      <c r="BH876" s="76" t="s">
        <v>755</v>
      </c>
      <c r="BI876" s="20" t="s">
        <v>755</v>
      </c>
      <c r="BJ876" s="20" t="s">
        <v>755</v>
      </c>
      <c r="BK876" s="55" t="s">
        <v>755</v>
      </c>
      <c r="BL876" s="71" t="s">
        <v>755</v>
      </c>
      <c r="BM876" s="77" t="s">
        <v>755</v>
      </c>
      <c r="BN876" s="78" t="s">
        <v>755</v>
      </c>
      <c r="BO876" s="77" t="s">
        <v>755</v>
      </c>
      <c r="BP876" s="78" t="s">
        <v>755</v>
      </c>
    </row>
    <row r="877" spans="1:68" x14ac:dyDescent="0.2">
      <c r="A877" s="20" t="s">
        <v>95</v>
      </c>
      <c r="B877" s="20" t="s">
        <v>1111</v>
      </c>
      <c r="C877" s="20" t="s">
        <v>254</v>
      </c>
      <c r="D877" s="20" t="s">
        <v>1</v>
      </c>
      <c r="E877" s="20" t="s">
        <v>78</v>
      </c>
      <c r="F877" s="20" t="s">
        <v>135</v>
      </c>
      <c r="G877" s="20" t="s">
        <v>2442</v>
      </c>
      <c r="H877" s="20" t="s">
        <v>135</v>
      </c>
      <c r="I877" s="19">
        <f t="shared" si="121"/>
        <v>35</v>
      </c>
      <c r="J877" s="20" t="s">
        <v>205</v>
      </c>
      <c r="K877" s="20" t="s">
        <v>282</v>
      </c>
      <c r="L877" s="95" t="str">
        <f>IF(M877&lt;&gt;"",IF(NOT(ISNA(INDEX(cc!B:B,MATCH(M877,cc!A:A,0)))),INDEX(cc!B:B,MATCH(M877,cc!A:A,0)),"0"),"")</f>
        <v>Age (&lt;10-50+, 6) and Sex</v>
      </c>
      <c r="M877" s="97" t="s">
        <v>4018</v>
      </c>
      <c r="N877" s="28" t="str">
        <f t="shared" si="128"/>
        <v xml:space="preserve"> TARGET</v>
      </c>
      <c r="O877" s="19" t="str">
        <f t="shared" si="122"/>
        <v>GEND_GBV (N, TA, Age/Sex) TARGET v2: GBV Care</v>
      </c>
      <c r="P877" s="19" t="str">
        <f t="shared" si="123"/>
        <v>GEND_GBV (N, TA, Age/Sex) TARGET v2: GBV Care</v>
      </c>
      <c r="Q877" s="19" t="str">
        <f t="shared" si="129"/>
        <v>GEND_GBV (N, TA, Age/Sex) TARGET v2</v>
      </c>
      <c r="R877" s="19" t="str">
        <f t="shared" si="124"/>
        <v>GEND_GBV_N_TA_Age_Sex_TARGET_v2</v>
      </c>
      <c r="S877" s="19" t="str">
        <f t="shared" si="125"/>
        <v>GEND_GBV_N_TA_Age_Sex_TARGET_v2</v>
      </c>
      <c r="T877" s="19" t="b">
        <f>NOT(ISNA(VLOOKUP(B877,dbcodes!A:B,2,FALSE)))</f>
        <v>1</v>
      </c>
      <c r="U877" s="19" t="str">
        <f>IF(ISNA(VLOOKUP(B877,dbcodes!A:B,2,FALSE)),des!R2944,VLOOKUP(B877,dbcodes!A:B,2,FALSE))</f>
        <v>GEND_GBV_N_TA_Age_Sex2017_TARGET</v>
      </c>
      <c r="W877" s="107" t="str">
        <f>IF(ISNA(VLOOKUP(C877,descriptions!A:B,2,FALSE)),des!V188,IF(G877=" TARGET","Target ","")&amp;VLOOKUP(C877,descriptions!A:B,2,FALSE))</f>
        <v>Target Number of people receiving post-GBV care based on the minimum package</v>
      </c>
      <c r="X877" s="20" t="s">
        <v>4</v>
      </c>
      <c r="Y877" s="20" t="s">
        <v>831</v>
      </c>
      <c r="Z877" s="20" t="s">
        <v>836</v>
      </c>
      <c r="AA877" s="20" t="s">
        <v>102</v>
      </c>
      <c r="AB877" s="20" t="s">
        <v>755</v>
      </c>
      <c r="AC877" s="19" t="str">
        <f>IF(AB877&lt;&gt;"",IF(NOT(ISNA(INDEX(os!A:A,MATCH(AB877,os!B:B,0)))),INDEX(os!A:A,MATCH(AB877,os!B:B,0)),"0"),"")</f>
        <v/>
      </c>
      <c r="AD877" s="20" t="s">
        <v>830</v>
      </c>
      <c r="AH877" s="93" t="str">
        <f>IF(NOT(ISNA(VLOOKUP(B:B,ResultsTargets!A:A,1,0))),"TRUE","")</f>
        <v/>
      </c>
      <c r="AI877" s="19" t="str">
        <f>IF(ISNA(VLOOKUP(C877,dim_techarea!A:B,2,FALSE)),"",VLOOKUP(C877,dim_techarea!A:B,2,FALSE))</f>
        <v>GEND_GBV</v>
      </c>
      <c r="AJ877" s="19" t="str">
        <f>IF(ISNA(VLOOKUP(AI877,dim_techarea!B:C,2,FALSE)),"",VLOOKUP(AI877,dim_techarea!B:C,2,FALSE))</f>
        <v>vw3VoiA4D0s</v>
      </c>
      <c r="AK877" s="19" t="str">
        <f>IF(ISNA(VLOOKUP(TRIM(G877),dim_targetsresults!A:B,2,FALSE)),"",VLOOKUP(TRIM(G877),dim_targetsresults!A:C,2,FALSE))</f>
        <v>MER Targets</v>
      </c>
      <c r="AL877" s="19" t="str">
        <f>IF(ISNA(VLOOKUP(AK877,dim_targetsresults!B:C,2,FALSE)),"",VLOOKUP(AK877,dim_targetsresults!B:C,2,FALSE))</f>
        <v>W8imnja2Owd</v>
      </c>
      <c r="AM877" s="19" t="str">
        <f>IF(ISNA(VLOOKUP(TRIM(D877),dim_numeratordenominator!A:B,2,FALSE)),"",VLOOKUP(TRIM(D877),dim_numeratordenominator!A:C,2,FALSE))</f>
        <v>Numerator</v>
      </c>
      <c r="AN877" s="19" t="str">
        <f>IF(ISNA(VLOOKUP(AM877,dim_numeratordenominator!B:C,2,FALSE)),"",VLOOKUP(AM877,dim_numeratordenominator!B:C,2,FALSE))</f>
        <v>Som9NRMQqV7</v>
      </c>
      <c r="AO877" s="19" t="str">
        <f>IF(ISNA(VLOOKUP(TRIM(E877),dim_supporttype!A:B,2,FALSE)),"",VLOOKUP(TRIM(E877),dim_supporttype!A:C,2,FALSE))</f>
        <v>TA</v>
      </c>
      <c r="AP877" s="19" t="str">
        <f>IF(ISNA(VLOOKUP(AO877,dim_supporttype!B:C,2,FALSE)),"",VLOOKUP(AO877,dim_supporttype!B:C,2,FALSE))</f>
        <v>cRAGKdWIDn4</v>
      </c>
      <c r="AQ877" s="19" t="str">
        <f>IF(ISNA(VLOOKUP(TRIM(F877),dim_disaggs!A:B,2,FALSE)),"No Disagg",VLOOKUP(TRIM(F877),dim_disaggs!A:B,2,FALSE))</f>
        <v>Age/Sex</v>
      </c>
      <c r="AR877" s="19" t="str">
        <f>IF(ISNA(VLOOKUP(AQ877,dim_disaggs!B:C,2,FALSE)),"",VLOOKUP(AQ877,dim_disaggs!B:C,2,FALSE))</f>
        <v>Qbz6SrpmJ1y</v>
      </c>
      <c r="AU877" s="72" t="s">
        <v>755</v>
      </c>
      <c r="AV877" s="73" t="s">
        <v>755</v>
      </c>
      <c r="AW877" s="66" t="s">
        <v>755</v>
      </c>
      <c r="AX877" s="66" t="s">
        <v>755</v>
      </c>
      <c r="BA877" s="105" t="str">
        <f t="shared" si="126"/>
        <v/>
      </c>
      <c r="BB877" s="20" t="str">
        <f t="shared" si="127"/>
        <v/>
      </c>
      <c r="BE877" s="75" t="s">
        <v>755</v>
      </c>
      <c r="BF877" s="73" t="s">
        <v>755</v>
      </c>
      <c r="BG877" s="55" t="s">
        <v>755</v>
      </c>
      <c r="BH877" s="76" t="s">
        <v>755</v>
      </c>
      <c r="BI877" s="20" t="s">
        <v>755</v>
      </c>
      <c r="BJ877" s="20" t="s">
        <v>755</v>
      </c>
      <c r="BK877" s="55" t="s">
        <v>755</v>
      </c>
      <c r="BL877" s="71" t="s">
        <v>755</v>
      </c>
      <c r="BM877" s="77" t="s">
        <v>755</v>
      </c>
      <c r="BN877" s="78" t="s">
        <v>755</v>
      </c>
      <c r="BO877" s="77" t="s">
        <v>755</v>
      </c>
      <c r="BP877" s="78" t="s">
        <v>755</v>
      </c>
    </row>
    <row r="878" spans="1:68" x14ac:dyDescent="0.2">
      <c r="A878" s="20" t="s">
        <v>95</v>
      </c>
      <c r="B878" s="20" t="s">
        <v>1104</v>
      </c>
      <c r="C878" s="20" t="s">
        <v>254</v>
      </c>
      <c r="D878" s="20" t="s">
        <v>1</v>
      </c>
      <c r="E878" s="20" t="s">
        <v>77</v>
      </c>
      <c r="F878" s="20" t="s">
        <v>541</v>
      </c>
      <c r="G878" s="20" t="s">
        <v>2442</v>
      </c>
      <c r="H878" s="20" t="s">
        <v>541</v>
      </c>
      <c r="I878" s="19">
        <f t="shared" si="121"/>
        <v>46</v>
      </c>
      <c r="J878" s="20" t="s">
        <v>755</v>
      </c>
      <c r="K878" s="20" t="s">
        <v>282</v>
      </c>
      <c r="L878" s="95" t="str">
        <f>IF(M878&lt;&gt;"",IF(NOT(ISNA(INDEX(cc!B:B,MATCH(M878,cc!A:A,0)))),INDEX(cc!B:B,MATCH(M878,cc!A:A,0)),"0"),"")</f>
        <v>Age (&lt;10-50+-uk, 6), Sex and Violence Service Type</v>
      </c>
      <c r="M878" s="97" t="s">
        <v>535</v>
      </c>
      <c r="N878" s="28" t="str">
        <f t="shared" si="128"/>
        <v xml:space="preserve"> TARGET</v>
      </c>
      <c r="O878" s="19" t="str">
        <f t="shared" si="122"/>
        <v>GEND_GBV (N, DSD, Age/Sex/ViolenceType) TARGET: GBV Care</v>
      </c>
      <c r="P878" s="19" t="str">
        <f t="shared" si="123"/>
        <v>GEND_GBV (N, DSD, Age/Sex/ViolenceType) TARGET: GBV Care</v>
      </c>
      <c r="Q878" s="19" t="str">
        <f t="shared" si="129"/>
        <v>GEND_GBV (N, DSD, Age/Sex/ViolenceType) TARGET</v>
      </c>
      <c r="R878" s="19" t="str">
        <f t="shared" si="124"/>
        <v>GEND_GBV_N_DSD_Age_Sex_ViolenceType_TARGET</v>
      </c>
      <c r="S878" s="19" t="str">
        <f t="shared" si="125"/>
        <v>GEND_GBV_N_DSD_Age_Sex_ViolenceType_TARGET</v>
      </c>
      <c r="T878" s="19" t="b">
        <f>NOT(ISNA(VLOOKUP(B878,dbcodes!A:B,2,FALSE)))</f>
        <v>1</v>
      </c>
      <c r="U878" s="19" t="str">
        <f>IF(ISNA(VLOOKUP(B878,dbcodes!A:B,2,FALSE)),des!R2945,VLOOKUP(B878,dbcodes!A:B,2,FALSE))</f>
        <v>GEND_GBV_N_DSD_Age_Sex_ViolenceType_TARGET</v>
      </c>
      <c r="W878" s="107" t="str">
        <f>IF(ISNA(VLOOKUP(C878,descriptions!A:B,2,FALSE)),des!V189,IF(G878=" TARGET","Target ","")&amp;VLOOKUP(C878,descriptions!A:B,2,FALSE))</f>
        <v>Target Number of people receiving post-GBV care based on the minimum package</v>
      </c>
      <c r="X878" s="20" t="s">
        <v>4</v>
      </c>
      <c r="Y878" s="20" t="s">
        <v>831</v>
      </c>
      <c r="Z878" s="20" t="s">
        <v>836</v>
      </c>
      <c r="AA878" s="20" t="s">
        <v>102</v>
      </c>
      <c r="AB878" s="20" t="s">
        <v>755</v>
      </c>
      <c r="AC878" s="19" t="str">
        <f>IF(AB878&lt;&gt;"",IF(NOT(ISNA(INDEX(os!A:A,MATCH(AB878,os!B:B,0)))),INDEX(os!A:A,MATCH(AB878,os!B:B,0)),"0"),"")</f>
        <v/>
      </c>
      <c r="AD878" s="20" t="s">
        <v>830</v>
      </c>
      <c r="AH878" s="93" t="str">
        <f>IF(NOT(ISNA(VLOOKUP(B:B,ResultsTargets!A:A,1,0))),"TRUE","")</f>
        <v/>
      </c>
      <c r="AI878" s="19" t="str">
        <f>IF(ISNA(VLOOKUP(C878,dim_techarea!A:B,2,FALSE)),"",VLOOKUP(C878,dim_techarea!A:B,2,FALSE))</f>
        <v>GEND_GBV</v>
      </c>
      <c r="AJ878" s="19" t="str">
        <f>IF(ISNA(VLOOKUP(AI878,dim_techarea!B:C,2,FALSE)),"",VLOOKUP(AI878,dim_techarea!B:C,2,FALSE))</f>
        <v>vw3VoiA4D0s</v>
      </c>
      <c r="AK878" s="19" t="str">
        <f>IF(ISNA(VLOOKUP(TRIM(G878),dim_targetsresults!A:B,2,FALSE)),"",VLOOKUP(TRIM(G878),dim_targetsresults!A:C,2,FALSE))</f>
        <v>MER Targets</v>
      </c>
      <c r="AL878" s="19" t="str">
        <f>IF(ISNA(VLOOKUP(AK878,dim_targetsresults!B:C,2,FALSE)),"",VLOOKUP(AK878,dim_targetsresults!B:C,2,FALSE))</f>
        <v>W8imnja2Owd</v>
      </c>
      <c r="AM878" s="19" t="str">
        <f>IF(ISNA(VLOOKUP(TRIM(D878),dim_numeratordenominator!A:B,2,FALSE)),"",VLOOKUP(TRIM(D878),dim_numeratordenominator!A:C,2,FALSE))</f>
        <v>Numerator</v>
      </c>
      <c r="AN878" s="19" t="str">
        <f>IF(ISNA(VLOOKUP(AM878,dim_numeratordenominator!B:C,2,FALSE)),"",VLOOKUP(AM878,dim_numeratordenominator!B:C,2,FALSE))</f>
        <v>Som9NRMQqV7</v>
      </c>
      <c r="AO878" s="19" t="str">
        <f>IF(ISNA(VLOOKUP(TRIM(E878),dim_supporttype!A:B,2,FALSE)),"",VLOOKUP(TRIM(E878),dim_supporttype!A:C,2,FALSE))</f>
        <v>DSD</v>
      </c>
      <c r="AP878" s="19" t="str">
        <f>IF(ISNA(VLOOKUP(AO878,dim_supporttype!B:C,2,FALSE)),"",VLOOKUP(AO878,dim_supporttype!B:C,2,FALSE))</f>
        <v>iM13vdNLWKb</v>
      </c>
      <c r="AQ878" s="19" t="str">
        <f>IF(ISNA(VLOOKUP(TRIM(F878),dim_disaggs!A:B,2,FALSE)),"No Disagg",VLOOKUP(TRIM(F878),dim_disaggs!A:B,2,FALSE))</f>
        <v>Age/Sex/ViolenceType</v>
      </c>
      <c r="AR878" s="19" t="str">
        <f>IF(ISNA(VLOOKUP(AQ878,dim_disaggs!B:C,2,FALSE)),"",VLOOKUP(AQ878,dim_disaggs!B:C,2,FALSE))</f>
        <v>PkJy2jNcPYM</v>
      </c>
      <c r="AU878" s="72" t="s">
        <v>755</v>
      </c>
      <c r="AV878" s="73" t="s">
        <v>755</v>
      </c>
      <c r="AW878" s="66" t="s">
        <v>755</v>
      </c>
      <c r="AX878" s="66" t="s">
        <v>755</v>
      </c>
      <c r="BA878" s="105" t="str">
        <f t="shared" si="126"/>
        <v/>
      </c>
      <c r="BB878" s="20" t="str">
        <f t="shared" si="127"/>
        <v/>
      </c>
      <c r="BE878" s="75" t="s">
        <v>755</v>
      </c>
      <c r="BF878" s="73" t="s">
        <v>755</v>
      </c>
      <c r="BG878" s="55" t="s">
        <v>755</v>
      </c>
      <c r="BH878" s="76" t="s">
        <v>755</v>
      </c>
      <c r="BI878" s="20" t="s">
        <v>755</v>
      </c>
      <c r="BJ878" s="20" t="s">
        <v>755</v>
      </c>
      <c r="BK878" s="55" t="s">
        <v>755</v>
      </c>
      <c r="BL878" s="71" t="s">
        <v>755</v>
      </c>
      <c r="BM878" s="77" t="s">
        <v>755</v>
      </c>
      <c r="BN878" s="78" t="s">
        <v>755</v>
      </c>
      <c r="BO878" s="77" t="s">
        <v>755</v>
      </c>
      <c r="BP878" s="78" t="s">
        <v>755</v>
      </c>
    </row>
    <row r="879" spans="1:68" x14ac:dyDescent="0.2">
      <c r="A879" s="20" t="s">
        <v>95</v>
      </c>
      <c r="B879" s="21" t="s">
        <v>19859</v>
      </c>
      <c r="C879" s="20" t="s">
        <v>254</v>
      </c>
      <c r="D879" s="20" t="s">
        <v>1</v>
      </c>
      <c r="E879" s="20" t="s">
        <v>77</v>
      </c>
      <c r="F879" s="20" t="s">
        <v>541</v>
      </c>
      <c r="G879" s="20" t="s">
        <v>2442</v>
      </c>
      <c r="H879" s="20" t="s">
        <v>541</v>
      </c>
      <c r="I879" s="19">
        <f t="shared" si="121"/>
        <v>49</v>
      </c>
      <c r="J879" s="20" t="s">
        <v>958</v>
      </c>
      <c r="K879" s="20" t="s">
        <v>282</v>
      </c>
      <c r="L879" s="95" t="str">
        <f>IF(M879&lt;&gt;"",IF(NOT(ISNA(INDEX(cc!B:B,MATCH(M879,cc!A:A,0)))),INDEX(cc!B:B,MATCH(M879,cc!A:A,0)),"0"),"")</f>
        <v>Age (&lt;10-50+-uk-nme, 11), Sex and Violence Service Type</v>
      </c>
      <c r="M879" s="97" t="s">
        <v>19858</v>
      </c>
      <c r="N879" s="28" t="str">
        <f t="shared" si="128"/>
        <v xml:space="preserve"> TARGET</v>
      </c>
      <c r="O879" s="19" t="str">
        <f t="shared" si="122"/>
        <v>GEND_GBV (N, DSD, Age/Sex/ViolenceType) TARGET v3: GBV Care</v>
      </c>
      <c r="P879" s="19" t="str">
        <f t="shared" si="123"/>
        <v>GEND_GBV (N, DSD, Age/Sex/ViolenceType) TARGET v3: GBV Care</v>
      </c>
      <c r="Q879" s="19" t="str">
        <f t="shared" si="129"/>
        <v>GEND_GBV (N, DSD, Age/Sex/ViolenceType) TARGET v3</v>
      </c>
      <c r="R879" s="19" t="str">
        <f t="shared" si="124"/>
        <v>GEND_GBV_N_DSD_Age_Sex_ViolenceType_TARGET_v3</v>
      </c>
      <c r="S879" s="19" t="str">
        <f t="shared" si="125"/>
        <v>GEND_GBV_N_DSD_Age_Sex_ViolenceType_TARGET_v3</v>
      </c>
      <c r="T879" s="19" t="b">
        <f>NOT(ISNA(VLOOKUP(B879,dbcodes!A:B,2,FALSE)))</f>
        <v>1</v>
      </c>
      <c r="U879" s="19" t="str">
        <f>IF(ISNA(VLOOKUP(B879,dbcodes!A:B,2,FALSE)),des!R2946,VLOOKUP(B879,dbcodes!A:B,2,FALSE))</f>
        <v>GEND_GBV_N_DSD_Age_Sex_ViolenceType_TARGET_v3</v>
      </c>
      <c r="W879" s="107" t="str">
        <f>IF(ISNA(VLOOKUP(C879,descriptions!A:B,2,FALSE)),des!V190,IF(G879=" TARGET","Target ","")&amp;VLOOKUP(C879,descriptions!A:B,2,FALSE))</f>
        <v>Target Number of people receiving post-GBV care based on the minimum package</v>
      </c>
      <c r="X879" s="20" t="s">
        <v>4</v>
      </c>
      <c r="Y879" s="20" t="s">
        <v>831</v>
      </c>
      <c r="Z879" s="20" t="s">
        <v>836</v>
      </c>
      <c r="AA879" s="20" t="s">
        <v>102</v>
      </c>
      <c r="AB879" s="20" t="s">
        <v>755</v>
      </c>
      <c r="AC879" s="19" t="str">
        <f>IF(AB879&lt;&gt;"",IF(NOT(ISNA(INDEX(os!A:A,MATCH(AB879,os!B:B,0)))),INDEX(os!A:A,MATCH(AB879,os!B:B,0)),"0"),"")</f>
        <v/>
      </c>
      <c r="AD879" s="20" t="s">
        <v>830</v>
      </c>
      <c r="AH879" s="93" t="str">
        <f>IF(NOT(ISNA(VLOOKUP(B:B,ResultsTargets!A:A,1,0))),"TRUE","")</f>
        <v/>
      </c>
      <c r="AI879" s="19" t="str">
        <f>IF(ISNA(VLOOKUP(C879,dim_techarea!A:B,2,FALSE)),"",VLOOKUP(C879,dim_techarea!A:B,2,FALSE))</f>
        <v>GEND_GBV</v>
      </c>
      <c r="AJ879" s="19" t="str">
        <f>IF(ISNA(VLOOKUP(AI879,dim_techarea!B:C,2,FALSE)),"",VLOOKUP(AI879,dim_techarea!B:C,2,FALSE))</f>
        <v>vw3VoiA4D0s</v>
      </c>
      <c r="AK879" s="19" t="str">
        <f>IF(ISNA(VLOOKUP(TRIM(G879),dim_targetsresults!A:B,2,FALSE)),"",VLOOKUP(TRIM(G879),dim_targetsresults!A:C,2,FALSE))</f>
        <v>MER Targets</v>
      </c>
      <c r="AL879" s="19" t="str">
        <f>IF(ISNA(VLOOKUP(AK879,dim_targetsresults!B:C,2,FALSE)),"",VLOOKUP(AK879,dim_targetsresults!B:C,2,FALSE))</f>
        <v>W8imnja2Owd</v>
      </c>
      <c r="AM879" s="19" t="str">
        <f>IF(ISNA(VLOOKUP(TRIM(D879),dim_numeratordenominator!A:B,2,FALSE)),"",VLOOKUP(TRIM(D879),dim_numeratordenominator!A:C,2,FALSE))</f>
        <v>Numerator</v>
      </c>
      <c r="AN879" s="19" t="str">
        <f>IF(ISNA(VLOOKUP(AM879,dim_numeratordenominator!B:C,2,FALSE)),"",VLOOKUP(AM879,dim_numeratordenominator!B:C,2,FALSE))</f>
        <v>Som9NRMQqV7</v>
      </c>
      <c r="AO879" s="19" t="str">
        <f>IF(ISNA(VLOOKUP(TRIM(E879),dim_supporttype!A:B,2,FALSE)),"",VLOOKUP(TRIM(E879),dim_supporttype!A:C,2,FALSE))</f>
        <v>DSD</v>
      </c>
      <c r="AP879" s="19" t="str">
        <f>IF(ISNA(VLOOKUP(AO879,dim_supporttype!B:C,2,FALSE)),"",VLOOKUP(AO879,dim_supporttype!B:C,2,FALSE))</f>
        <v>iM13vdNLWKb</v>
      </c>
      <c r="AQ879" s="19" t="str">
        <f>IF(ISNA(VLOOKUP(TRIM(F879),dim_disaggs!A:B,2,FALSE)),"No Disagg",VLOOKUP(TRIM(F879),dim_disaggs!A:B,2,FALSE))</f>
        <v>Age/Sex/ViolenceType</v>
      </c>
      <c r="AR879" s="19" t="str">
        <f>IF(ISNA(VLOOKUP(AQ879,dim_disaggs!B:C,2,FALSE)),"",VLOOKUP(AQ879,dim_disaggs!B:C,2,FALSE))</f>
        <v>PkJy2jNcPYM</v>
      </c>
      <c r="AU879" s="72" t="s">
        <v>755</v>
      </c>
      <c r="AV879" s="73" t="s">
        <v>755</v>
      </c>
      <c r="AW879" s="66" t="s">
        <v>755</v>
      </c>
      <c r="AX879" s="66" t="s">
        <v>755</v>
      </c>
      <c r="BA879" s="105" t="str">
        <f t="shared" si="126"/>
        <v/>
      </c>
      <c r="BB879" s="20" t="str">
        <f t="shared" si="127"/>
        <v/>
      </c>
      <c r="BE879" s="75" t="s">
        <v>755</v>
      </c>
      <c r="BF879" s="73" t="s">
        <v>755</v>
      </c>
      <c r="BG879" s="55" t="s">
        <v>755</v>
      </c>
      <c r="BH879" s="76" t="s">
        <v>755</v>
      </c>
      <c r="BI879" s="20" t="s">
        <v>755</v>
      </c>
      <c r="BJ879" s="20" t="s">
        <v>755</v>
      </c>
      <c r="BK879" s="55" t="s">
        <v>755</v>
      </c>
      <c r="BL879" s="71" t="s">
        <v>755</v>
      </c>
      <c r="BM879" s="77" t="s">
        <v>755</v>
      </c>
      <c r="BN879" s="78" t="s">
        <v>755</v>
      </c>
      <c r="BO879" s="77" t="s">
        <v>755</v>
      </c>
      <c r="BP879" s="78" t="s">
        <v>755</v>
      </c>
    </row>
    <row r="880" spans="1:68" x14ac:dyDescent="0.2">
      <c r="A880" s="20" t="s">
        <v>95</v>
      </c>
      <c r="B880" s="20" t="s">
        <v>1114</v>
      </c>
      <c r="C880" s="20" t="s">
        <v>254</v>
      </c>
      <c r="D880" s="20" t="s">
        <v>1</v>
      </c>
      <c r="E880" s="20" t="s">
        <v>78</v>
      </c>
      <c r="F880" s="20" t="s">
        <v>541</v>
      </c>
      <c r="G880" s="20" t="s">
        <v>2442</v>
      </c>
      <c r="H880" s="20" t="s">
        <v>541</v>
      </c>
      <c r="I880" s="19">
        <f t="shared" si="121"/>
        <v>45</v>
      </c>
      <c r="J880" s="20" t="s">
        <v>755</v>
      </c>
      <c r="K880" s="20" t="s">
        <v>282</v>
      </c>
      <c r="L880" s="95" t="str">
        <f>IF(M880&lt;&gt;"",IF(NOT(ISNA(INDEX(cc!B:B,MATCH(M880,cc!A:A,0)))),INDEX(cc!B:B,MATCH(M880,cc!A:A,0)),"0"),"")</f>
        <v>Age (&lt;10-50+-uk, 6), Sex and Violence Service Type</v>
      </c>
      <c r="M880" s="97" t="s">
        <v>535</v>
      </c>
      <c r="N880" s="28" t="str">
        <f t="shared" si="128"/>
        <v xml:space="preserve"> TARGET</v>
      </c>
      <c r="O880" s="19" t="str">
        <f t="shared" si="122"/>
        <v>GEND_GBV (N, TA, Age/Sex/ViolenceType) TARGET: GBV Care</v>
      </c>
      <c r="P880" s="19" t="str">
        <f t="shared" si="123"/>
        <v>GEND_GBV (N, TA, Age/Sex/ViolenceType) TARGET: GBV Care</v>
      </c>
      <c r="Q880" s="19" t="str">
        <f t="shared" si="129"/>
        <v>GEND_GBV (N, TA, Age/Sex/ViolenceType) TARGET</v>
      </c>
      <c r="R880" s="19" t="str">
        <f t="shared" si="124"/>
        <v>GEND_GBV_N_TA_Age_Sex_ViolenceType_TARGET</v>
      </c>
      <c r="S880" s="19" t="str">
        <f t="shared" si="125"/>
        <v>GEND_GBV_N_TA_Age_Sex_ViolenceType_TARGET</v>
      </c>
      <c r="T880" s="19" t="b">
        <f>NOT(ISNA(VLOOKUP(B880,dbcodes!A:B,2,FALSE)))</f>
        <v>1</v>
      </c>
      <c r="U880" s="19" t="str">
        <f>IF(ISNA(VLOOKUP(B880,dbcodes!A:B,2,FALSE)),des!R2947,VLOOKUP(B880,dbcodes!A:B,2,FALSE))</f>
        <v>GEND_GBV_N_TA_Age_Sex_ViolenceType_TARGET</v>
      </c>
      <c r="W880" s="107" t="str">
        <f>IF(ISNA(VLOOKUP(C880,descriptions!A:B,2,FALSE)),des!V191,IF(G880=" TARGET","Target ","")&amp;VLOOKUP(C880,descriptions!A:B,2,FALSE))</f>
        <v>Target Number of people receiving post-GBV care based on the minimum package</v>
      </c>
      <c r="X880" s="20" t="s">
        <v>4</v>
      </c>
      <c r="Y880" s="20" t="s">
        <v>831</v>
      </c>
      <c r="Z880" s="20" t="s">
        <v>836</v>
      </c>
      <c r="AA880" s="20" t="s">
        <v>102</v>
      </c>
      <c r="AB880" s="20" t="s">
        <v>755</v>
      </c>
      <c r="AC880" s="19" t="str">
        <f>IF(AB880&lt;&gt;"",IF(NOT(ISNA(INDEX(os!A:A,MATCH(AB880,os!B:B,0)))),INDEX(os!A:A,MATCH(AB880,os!B:B,0)),"0"),"")</f>
        <v/>
      </c>
      <c r="AD880" s="20" t="s">
        <v>830</v>
      </c>
      <c r="AH880" s="93" t="str">
        <f>IF(NOT(ISNA(VLOOKUP(B:B,ResultsTargets!A:A,1,0))),"TRUE","")</f>
        <v/>
      </c>
      <c r="AI880" s="19" t="str">
        <f>IF(ISNA(VLOOKUP(C880,dim_techarea!A:B,2,FALSE)),"",VLOOKUP(C880,dim_techarea!A:B,2,FALSE))</f>
        <v>GEND_GBV</v>
      </c>
      <c r="AJ880" s="19" t="str">
        <f>IF(ISNA(VLOOKUP(AI880,dim_techarea!B:C,2,FALSE)),"",VLOOKUP(AI880,dim_techarea!B:C,2,FALSE))</f>
        <v>vw3VoiA4D0s</v>
      </c>
      <c r="AK880" s="19" t="str">
        <f>IF(ISNA(VLOOKUP(TRIM(G880),dim_targetsresults!A:B,2,FALSE)),"",VLOOKUP(TRIM(G880),dim_targetsresults!A:C,2,FALSE))</f>
        <v>MER Targets</v>
      </c>
      <c r="AL880" s="19" t="str">
        <f>IF(ISNA(VLOOKUP(AK880,dim_targetsresults!B:C,2,FALSE)),"",VLOOKUP(AK880,dim_targetsresults!B:C,2,FALSE))</f>
        <v>W8imnja2Owd</v>
      </c>
      <c r="AM880" s="19" t="str">
        <f>IF(ISNA(VLOOKUP(TRIM(D880),dim_numeratordenominator!A:B,2,FALSE)),"",VLOOKUP(TRIM(D880),dim_numeratordenominator!A:C,2,FALSE))</f>
        <v>Numerator</v>
      </c>
      <c r="AN880" s="19" t="str">
        <f>IF(ISNA(VLOOKUP(AM880,dim_numeratordenominator!B:C,2,FALSE)),"",VLOOKUP(AM880,dim_numeratordenominator!B:C,2,FALSE))</f>
        <v>Som9NRMQqV7</v>
      </c>
      <c r="AO880" s="19" t="str">
        <f>IF(ISNA(VLOOKUP(TRIM(E880),dim_supporttype!A:B,2,FALSE)),"",VLOOKUP(TRIM(E880),dim_supporttype!A:C,2,FALSE))</f>
        <v>TA</v>
      </c>
      <c r="AP880" s="19" t="str">
        <f>IF(ISNA(VLOOKUP(AO880,dim_supporttype!B:C,2,FALSE)),"",VLOOKUP(AO880,dim_supporttype!B:C,2,FALSE))</f>
        <v>cRAGKdWIDn4</v>
      </c>
      <c r="AQ880" s="19" t="str">
        <f>IF(ISNA(VLOOKUP(TRIM(F880),dim_disaggs!A:B,2,FALSE)),"No Disagg",VLOOKUP(TRIM(F880),dim_disaggs!A:B,2,FALSE))</f>
        <v>Age/Sex/ViolenceType</v>
      </c>
      <c r="AR880" s="19" t="str">
        <f>IF(ISNA(VLOOKUP(AQ880,dim_disaggs!B:C,2,FALSE)),"",VLOOKUP(AQ880,dim_disaggs!B:C,2,FALSE))</f>
        <v>PkJy2jNcPYM</v>
      </c>
      <c r="AU880" s="72" t="s">
        <v>755</v>
      </c>
      <c r="AV880" s="73" t="s">
        <v>755</v>
      </c>
      <c r="AW880" s="66" t="s">
        <v>755</v>
      </c>
      <c r="AX880" s="66" t="s">
        <v>755</v>
      </c>
      <c r="BA880" s="105" t="str">
        <f t="shared" si="126"/>
        <v/>
      </c>
      <c r="BB880" s="20" t="str">
        <f t="shared" si="127"/>
        <v/>
      </c>
      <c r="BE880" s="75" t="s">
        <v>755</v>
      </c>
      <c r="BF880" s="73" t="s">
        <v>755</v>
      </c>
      <c r="BG880" s="55" t="s">
        <v>755</v>
      </c>
      <c r="BH880" s="76" t="s">
        <v>755</v>
      </c>
      <c r="BI880" s="20" t="s">
        <v>755</v>
      </c>
      <c r="BJ880" s="20" t="s">
        <v>755</v>
      </c>
      <c r="BK880" s="55" t="s">
        <v>755</v>
      </c>
      <c r="BL880" s="71" t="s">
        <v>755</v>
      </c>
      <c r="BM880" s="77" t="s">
        <v>755</v>
      </c>
      <c r="BN880" s="78" t="s">
        <v>755</v>
      </c>
      <c r="BO880" s="77" t="s">
        <v>755</v>
      </c>
      <c r="BP880" s="78" t="s">
        <v>755</v>
      </c>
    </row>
    <row r="881" spans="1:68" x14ac:dyDescent="0.2">
      <c r="A881" s="20" t="s">
        <v>95</v>
      </c>
      <c r="B881" s="21" t="s">
        <v>19860</v>
      </c>
      <c r="C881" s="20" t="s">
        <v>254</v>
      </c>
      <c r="D881" s="20" t="s">
        <v>1</v>
      </c>
      <c r="E881" s="20" t="s">
        <v>78</v>
      </c>
      <c r="F881" s="20" t="s">
        <v>541</v>
      </c>
      <c r="G881" s="20" t="s">
        <v>2442</v>
      </c>
      <c r="H881" s="20" t="s">
        <v>541</v>
      </c>
      <c r="I881" s="19">
        <f t="shared" si="121"/>
        <v>48</v>
      </c>
      <c r="J881" s="20" t="s">
        <v>958</v>
      </c>
      <c r="K881" s="20" t="s">
        <v>282</v>
      </c>
      <c r="L881" s="95" t="str">
        <f>IF(M881&lt;&gt;"",IF(NOT(ISNA(INDEX(cc!B:B,MATCH(M881,cc!A:A,0)))),INDEX(cc!B:B,MATCH(M881,cc!A:A,0)),"0"),"")</f>
        <v>Age (&lt;10-50+-uk-nme, 11), Sex and Violence Service Type</v>
      </c>
      <c r="M881" s="97" t="s">
        <v>19858</v>
      </c>
      <c r="N881" s="28" t="str">
        <f t="shared" si="128"/>
        <v xml:space="preserve"> TARGET</v>
      </c>
      <c r="O881" s="19" t="str">
        <f t="shared" si="122"/>
        <v>GEND_GBV (N, TA, Age/Sex/ViolenceType) TARGET v3: GBV Care</v>
      </c>
      <c r="P881" s="19" t="str">
        <f t="shared" si="123"/>
        <v>GEND_GBV (N, TA, Age/Sex/ViolenceType) TARGET v3: GBV Care</v>
      </c>
      <c r="Q881" s="19" t="str">
        <f t="shared" si="129"/>
        <v>GEND_GBV (N, TA, Age/Sex/ViolenceType) TARGET v3</v>
      </c>
      <c r="R881" s="19" t="str">
        <f t="shared" si="124"/>
        <v>GEND_GBV_N_TA_Age_Sex_ViolenceType_TARGET_v3</v>
      </c>
      <c r="S881" s="19" t="str">
        <f t="shared" si="125"/>
        <v>GEND_GBV_N_TA_Age_Sex_ViolenceType_TARGET_v3</v>
      </c>
      <c r="T881" s="19" t="b">
        <f>NOT(ISNA(VLOOKUP(B881,dbcodes!A:B,2,FALSE)))</f>
        <v>1</v>
      </c>
      <c r="U881" s="19" t="str">
        <f>IF(ISNA(VLOOKUP(B881,dbcodes!A:B,2,FALSE)),des!R2948,VLOOKUP(B881,dbcodes!A:B,2,FALSE))</f>
        <v>GEND_GBV_N_TA_Age_Sex_ViolenceType_TARGET_v3</v>
      </c>
      <c r="W881" s="107" t="str">
        <f>IF(ISNA(VLOOKUP(C881,descriptions!A:B,2,FALSE)),des!V192,IF(G881=" TARGET","Target ","")&amp;VLOOKUP(C881,descriptions!A:B,2,FALSE))</f>
        <v>Target Number of people receiving post-GBV care based on the minimum package</v>
      </c>
      <c r="X881" s="20" t="s">
        <v>4</v>
      </c>
      <c r="Y881" s="20" t="s">
        <v>831</v>
      </c>
      <c r="Z881" s="20" t="s">
        <v>836</v>
      </c>
      <c r="AA881" s="20" t="s">
        <v>102</v>
      </c>
      <c r="AB881" s="20" t="s">
        <v>755</v>
      </c>
      <c r="AC881" s="19" t="str">
        <f>IF(AB881&lt;&gt;"",IF(NOT(ISNA(INDEX(os!A:A,MATCH(AB881,os!B:B,0)))),INDEX(os!A:A,MATCH(AB881,os!B:B,0)),"0"),"")</f>
        <v/>
      </c>
      <c r="AD881" s="20" t="s">
        <v>830</v>
      </c>
      <c r="AH881" s="93" t="str">
        <f>IF(NOT(ISNA(VLOOKUP(B:B,ResultsTargets!A:A,1,0))),"TRUE","")</f>
        <v/>
      </c>
      <c r="AI881" s="19" t="str">
        <f>IF(ISNA(VLOOKUP(C881,dim_techarea!A:B,2,FALSE)),"",VLOOKUP(C881,dim_techarea!A:B,2,FALSE))</f>
        <v>GEND_GBV</v>
      </c>
      <c r="AJ881" s="19" t="str">
        <f>IF(ISNA(VLOOKUP(AI881,dim_techarea!B:C,2,FALSE)),"",VLOOKUP(AI881,dim_techarea!B:C,2,FALSE))</f>
        <v>vw3VoiA4D0s</v>
      </c>
      <c r="AK881" s="19" t="str">
        <f>IF(ISNA(VLOOKUP(TRIM(G881),dim_targetsresults!A:B,2,FALSE)),"",VLOOKUP(TRIM(G881),dim_targetsresults!A:C,2,FALSE))</f>
        <v>MER Targets</v>
      </c>
      <c r="AL881" s="19" t="str">
        <f>IF(ISNA(VLOOKUP(AK881,dim_targetsresults!B:C,2,FALSE)),"",VLOOKUP(AK881,dim_targetsresults!B:C,2,FALSE))</f>
        <v>W8imnja2Owd</v>
      </c>
      <c r="AM881" s="19" t="str">
        <f>IF(ISNA(VLOOKUP(TRIM(D881),dim_numeratordenominator!A:B,2,FALSE)),"",VLOOKUP(TRIM(D881),dim_numeratordenominator!A:C,2,FALSE))</f>
        <v>Numerator</v>
      </c>
      <c r="AN881" s="19" t="str">
        <f>IF(ISNA(VLOOKUP(AM881,dim_numeratordenominator!B:C,2,FALSE)),"",VLOOKUP(AM881,dim_numeratordenominator!B:C,2,FALSE))</f>
        <v>Som9NRMQqV7</v>
      </c>
      <c r="AO881" s="19" t="str">
        <f>IF(ISNA(VLOOKUP(TRIM(E881),dim_supporttype!A:B,2,FALSE)),"",VLOOKUP(TRIM(E881),dim_supporttype!A:C,2,FALSE))</f>
        <v>TA</v>
      </c>
      <c r="AP881" s="19" t="str">
        <f>IF(ISNA(VLOOKUP(AO881,dim_supporttype!B:C,2,FALSE)),"",VLOOKUP(AO881,dim_supporttype!B:C,2,FALSE))</f>
        <v>cRAGKdWIDn4</v>
      </c>
      <c r="AQ881" s="19" t="str">
        <f>IF(ISNA(VLOOKUP(TRIM(F881),dim_disaggs!A:B,2,FALSE)),"No Disagg",VLOOKUP(TRIM(F881),dim_disaggs!A:B,2,FALSE))</f>
        <v>Age/Sex/ViolenceType</v>
      </c>
      <c r="AR881" s="19" t="str">
        <f>IF(ISNA(VLOOKUP(AQ881,dim_disaggs!B:C,2,FALSE)),"",VLOOKUP(AQ881,dim_disaggs!B:C,2,FALSE))</f>
        <v>PkJy2jNcPYM</v>
      </c>
      <c r="AU881" s="72" t="s">
        <v>755</v>
      </c>
      <c r="AV881" s="73" t="s">
        <v>755</v>
      </c>
      <c r="AW881" s="66" t="s">
        <v>755</v>
      </c>
      <c r="AX881" s="66" t="s">
        <v>755</v>
      </c>
      <c r="BA881" s="105" t="str">
        <f t="shared" si="126"/>
        <v/>
      </c>
      <c r="BB881" s="20" t="str">
        <f t="shared" si="127"/>
        <v/>
      </c>
      <c r="BE881" s="75" t="s">
        <v>755</v>
      </c>
      <c r="BF881" s="73" t="s">
        <v>755</v>
      </c>
      <c r="BG881" s="55" t="s">
        <v>755</v>
      </c>
      <c r="BH881" s="76" t="s">
        <v>755</v>
      </c>
      <c r="BI881" s="20" t="s">
        <v>755</v>
      </c>
      <c r="BJ881" s="20" t="s">
        <v>755</v>
      </c>
      <c r="BK881" s="55" t="s">
        <v>755</v>
      </c>
      <c r="BL881" s="71" t="s">
        <v>755</v>
      </c>
      <c r="BM881" s="77" t="s">
        <v>755</v>
      </c>
      <c r="BN881" s="78" t="s">
        <v>755</v>
      </c>
      <c r="BO881" s="77" t="s">
        <v>755</v>
      </c>
      <c r="BP881" s="78" t="s">
        <v>755</v>
      </c>
    </row>
    <row r="882" spans="1:68" x14ac:dyDescent="0.2">
      <c r="A882" s="20" t="s">
        <v>95</v>
      </c>
      <c r="B882" s="20" t="s">
        <v>1106</v>
      </c>
      <c r="C882" s="20" t="s">
        <v>254</v>
      </c>
      <c r="D882" s="20" t="s">
        <v>1</v>
      </c>
      <c r="E882" s="20" t="s">
        <v>77</v>
      </c>
      <c r="F882" s="20" t="s">
        <v>540</v>
      </c>
      <c r="G882" s="20" t="s">
        <v>2442</v>
      </c>
      <c r="H882" s="20" t="s">
        <v>540</v>
      </c>
      <c r="I882" s="19">
        <f t="shared" si="121"/>
        <v>29</v>
      </c>
      <c r="J882" s="20" t="s">
        <v>755</v>
      </c>
      <c r="K882" s="20" t="s">
        <v>282</v>
      </c>
      <c r="L882" s="95" t="str">
        <f>IF(M882&lt;&gt;"",IF(NOT(ISNA(INDEX(cc!B:B,MATCH(M882,cc!A:A,0)))),INDEX(cc!B:B,MATCH(M882,cc!A:A,0)),"0"),"")</f>
        <v>default</v>
      </c>
      <c r="M882" s="97" t="s">
        <v>13</v>
      </c>
      <c r="N882" s="28" t="str">
        <f t="shared" si="128"/>
        <v xml:space="preserve"> TARGET</v>
      </c>
      <c r="O882" s="19" t="str">
        <f t="shared" si="122"/>
        <v>GEND_GBV (N, DSD, PEP) TARGET: GBV Care</v>
      </c>
      <c r="P882" s="19" t="str">
        <f t="shared" si="123"/>
        <v>GEND_GBV (N, DSD, PEP) TARGET: GBV Care</v>
      </c>
      <c r="Q882" s="19" t="str">
        <f t="shared" si="129"/>
        <v>GEND_GBV (N, DSD, PEP) TARGET</v>
      </c>
      <c r="R882" s="19" t="str">
        <f t="shared" si="124"/>
        <v>GEND_GBV_N_DSD_PEP_TARGET</v>
      </c>
      <c r="S882" s="19" t="str">
        <f t="shared" si="125"/>
        <v>GEND_GBV_N_DSD_PEP_TARGET</v>
      </c>
      <c r="T882" s="19" t="b">
        <f>NOT(ISNA(VLOOKUP(B882,dbcodes!A:B,2,FALSE)))</f>
        <v>1</v>
      </c>
      <c r="U882" s="19" t="str">
        <f>IF(ISNA(VLOOKUP(B882,dbcodes!A:B,2,FALSE)),des!R2949,VLOOKUP(B882,dbcodes!A:B,2,FALSE))</f>
        <v>GEND_GBV_PEP_N_DSD_TARGET</v>
      </c>
      <c r="W882" s="107" t="str">
        <f>IF(ISNA(VLOOKUP(C882,descriptions!A:B,2,FALSE)),des!V193,IF(G882=" TARGET","Target ","")&amp;VLOOKUP(C882,descriptions!A:B,2,FALSE))</f>
        <v>Target Number of people receiving post-GBV care based on the minimum package</v>
      </c>
      <c r="X882" s="20" t="s">
        <v>4</v>
      </c>
      <c r="Y882" s="20" t="s">
        <v>831</v>
      </c>
      <c r="Z882" s="20" t="s">
        <v>836</v>
      </c>
      <c r="AA882" s="20" t="s">
        <v>102</v>
      </c>
      <c r="AB882" s="20" t="s">
        <v>755</v>
      </c>
      <c r="AC882" s="19" t="str">
        <f>IF(AB882&lt;&gt;"",IF(NOT(ISNA(INDEX(os!A:A,MATCH(AB882,os!B:B,0)))),INDEX(os!A:A,MATCH(AB882,os!B:B,0)),"0"),"")</f>
        <v/>
      </c>
      <c r="AD882" s="20" t="s">
        <v>830</v>
      </c>
      <c r="AH882" s="93" t="str">
        <f>IF(NOT(ISNA(VLOOKUP(B:B,ResultsTargets!A:A,1,0))),"TRUE","")</f>
        <v/>
      </c>
      <c r="AI882" s="19" t="str">
        <f>IF(ISNA(VLOOKUP(C882,dim_techarea!A:B,2,FALSE)),"",VLOOKUP(C882,dim_techarea!A:B,2,FALSE))</f>
        <v>GEND_GBV</v>
      </c>
      <c r="AJ882" s="19" t="str">
        <f>IF(ISNA(VLOOKUP(AI882,dim_techarea!B:C,2,FALSE)),"",VLOOKUP(AI882,dim_techarea!B:C,2,FALSE))</f>
        <v>vw3VoiA4D0s</v>
      </c>
      <c r="AK882" s="19" t="str">
        <f>IF(ISNA(VLOOKUP(TRIM(G882),dim_targetsresults!A:B,2,FALSE)),"",VLOOKUP(TRIM(G882),dim_targetsresults!A:C,2,FALSE))</f>
        <v>MER Targets</v>
      </c>
      <c r="AL882" s="19" t="str">
        <f>IF(ISNA(VLOOKUP(AK882,dim_targetsresults!B:C,2,FALSE)),"",VLOOKUP(AK882,dim_targetsresults!B:C,2,FALSE))</f>
        <v>W8imnja2Owd</v>
      </c>
      <c r="AM882" s="19" t="str">
        <f>IF(ISNA(VLOOKUP(TRIM(D882),dim_numeratordenominator!A:B,2,FALSE)),"",VLOOKUP(TRIM(D882),dim_numeratordenominator!A:C,2,FALSE))</f>
        <v>Numerator</v>
      </c>
      <c r="AN882" s="19" t="str">
        <f>IF(ISNA(VLOOKUP(AM882,dim_numeratordenominator!B:C,2,FALSE)),"",VLOOKUP(AM882,dim_numeratordenominator!B:C,2,FALSE))</f>
        <v>Som9NRMQqV7</v>
      </c>
      <c r="AO882" s="19" t="str">
        <f>IF(ISNA(VLOOKUP(TRIM(E882),dim_supporttype!A:B,2,FALSE)),"",VLOOKUP(TRIM(E882),dim_supporttype!A:C,2,FALSE))</f>
        <v>DSD</v>
      </c>
      <c r="AP882" s="19" t="str">
        <f>IF(ISNA(VLOOKUP(AO882,dim_supporttype!B:C,2,FALSE)),"",VLOOKUP(AO882,dim_supporttype!B:C,2,FALSE))</f>
        <v>iM13vdNLWKb</v>
      </c>
      <c r="AQ882" s="19" t="str">
        <f>IF(ISNA(VLOOKUP(TRIM(F882),dim_disaggs!A:B,2,FALSE)),"No Disagg",VLOOKUP(TRIM(F882),dim_disaggs!A:B,2,FALSE))</f>
        <v>PEP</v>
      </c>
      <c r="AR882" s="19" t="str">
        <f>IF(ISNA(VLOOKUP(AQ882,dim_disaggs!B:C,2,FALSE)),"",VLOOKUP(AQ882,dim_disaggs!B:C,2,FALSE))</f>
        <v>gvVGgkMx541</v>
      </c>
      <c r="AU882" s="72" t="s">
        <v>755</v>
      </c>
      <c r="AV882" s="73" t="s">
        <v>755</v>
      </c>
      <c r="AW882" s="66" t="s">
        <v>755</v>
      </c>
      <c r="AX882" s="66" t="s">
        <v>755</v>
      </c>
      <c r="BA882" s="105" t="str">
        <f t="shared" si="126"/>
        <v/>
      </c>
      <c r="BB882" s="20" t="str">
        <f t="shared" si="127"/>
        <v/>
      </c>
      <c r="BE882" s="75" t="s">
        <v>755</v>
      </c>
      <c r="BF882" s="73" t="s">
        <v>755</v>
      </c>
      <c r="BG882" s="55" t="s">
        <v>755</v>
      </c>
      <c r="BH882" s="76" t="s">
        <v>755</v>
      </c>
      <c r="BI882" s="20" t="s">
        <v>755</v>
      </c>
      <c r="BJ882" s="20" t="s">
        <v>755</v>
      </c>
      <c r="BK882" s="55" t="s">
        <v>755</v>
      </c>
      <c r="BL882" s="71" t="s">
        <v>755</v>
      </c>
      <c r="BM882" s="77" t="s">
        <v>755</v>
      </c>
      <c r="BN882" s="78" t="s">
        <v>755</v>
      </c>
      <c r="BO882" s="77" t="s">
        <v>755</v>
      </c>
      <c r="BP882" s="78" t="s">
        <v>755</v>
      </c>
    </row>
    <row r="883" spans="1:68" x14ac:dyDescent="0.2">
      <c r="A883" s="20" t="s">
        <v>95</v>
      </c>
      <c r="B883" s="20" t="s">
        <v>1116</v>
      </c>
      <c r="C883" s="20" t="s">
        <v>254</v>
      </c>
      <c r="D883" s="20" t="s">
        <v>1</v>
      </c>
      <c r="E883" s="20" t="s">
        <v>78</v>
      </c>
      <c r="F883" s="20" t="s">
        <v>540</v>
      </c>
      <c r="G883" s="20" t="s">
        <v>2442</v>
      </c>
      <c r="H883" s="20" t="s">
        <v>540</v>
      </c>
      <c r="I883" s="19">
        <f t="shared" si="121"/>
        <v>28</v>
      </c>
      <c r="J883" s="20" t="s">
        <v>755</v>
      </c>
      <c r="K883" s="20" t="s">
        <v>282</v>
      </c>
      <c r="L883" s="95" t="str">
        <f>IF(M883&lt;&gt;"",IF(NOT(ISNA(INDEX(cc!B:B,MATCH(M883,cc!A:A,0)))),INDEX(cc!B:B,MATCH(M883,cc!A:A,0)),"0"),"")</f>
        <v>default</v>
      </c>
      <c r="M883" s="97" t="s">
        <v>13</v>
      </c>
      <c r="N883" s="28" t="str">
        <f t="shared" si="128"/>
        <v xml:space="preserve"> TARGET</v>
      </c>
      <c r="O883" s="19" t="str">
        <f t="shared" si="122"/>
        <v>GEND_GBV (N, TA, PEP) TARGET: GBV Care</v>
      </c>
      <c r="P883" s="19" t="str">
        <f t="shared" si="123"/>
        <v>GEND_GBV (N, TA, PEP) TARGET: GBV Care</v>
      </c>
      <c r="Q883" s="19" t="str">
        <f t="shared" si="129"/>
        <v>GEND_GBV (N, TA, PEP) TARGET</v>
      </c>
      <c r="R883" s="19" t="str">
        <f t="shared" si="124"/>
        <v>GEND_GBV_N_TA_PEP_TARGET</v>
      </c>
      <c r="S883" s="19" t="str">
        <f t="shared" si="125"/>
        <v>GEND_GBV_N_TA_PEP_TARGET</v>
      </c>
      <c r="T883" s="19" t="b">
        <f>NOT(ISNA(VLOOKUP(B883,dbcodes!A:B,2,FALSE)))</f>
        <v>1</v>
      </c>
      <c r="U883" s="19" t="str">
        <f>IF(ISNA(VLOOKUP(B883,dbcodes!A:B,2,FALSE)),des!R2950,VLOOKUP(B883,dbcodes!A:B,2,FALSE))</f>
        <v>GEND_GBV_PEP_N_TA_TARGET</v>
      </c>
      <c r="W883" s="107" t="str">
        <f>IF(ISNA(VLOOKUP(C883,descriptions!A:B,2,FALSE)),des!V194,IF(G883=" TARGET","Target ","")&amp;VLOOKUP(C883,descriptions!A:B,2,FALSE))</f>
        <v>Target Number of people receiving post-GBV care based on the minimum package</v>
      </c>
      <c r="X883" s="20" t="s">
        <v>4</v>
      </c>
      <c r="Y883" s="20" t="s">
        <v>831</v>
      </c>
      <c r="Z883" s="20" t="s">
        <v>836</v>
      </c>
      <c r="AA883" s="20" t="s">
        <v>102</v>
      </c>
      <c r="AB883" s="20" t="s">
        <v>755</v>
      </c>
      <c r="AC883" s="19" t="str">
        <f>IF(AB883&lt;&gt;"",IF(NOT(ISNA(INDEX(os!A:A,MATCH(AB883,os!B:B,0)))),INDEX(os!A:A,MATCH(AB883,os!B:B,0)),"0"),"")</f>
        <v/>
      </c>
      <c r="AD883" s="20" t="s">
        <v>830</v>
      </c>
      <c r="AH883" s="93" t="str">
        <f>IF(NOT(ISNA(VLOOKUP(B:B,ResultsTargets!A:A,1,0))),"TRUE","")</f>
        <v/>
      </c>
      <c r="AI883" s="19" t="str">
        <f>IF(ISNA(VLOOKUP(C883,dim_techarea!A:B,2,FALSE)),"",VLOOKUP(C883,dim_techarea!A:B,2,FALSE))</f>
        <v>GEND_GBV</v>
      </c>
      <c r="AJ883" s="19" t="str">
        <f>IF(ISNA(VLOOKUP(AI883,dim_techarea!B:C,2,FALSE)),"",VLOOKUP(AI883,dim_techarea!B:C,2,FALSE))</f>
        <v>vw3VoiA4D0s</v>
      </c>
      <c r="AK883" s="19" t="str">
        <f>IF(ISNA(VLOOKUP(TRIM(G883),dim_targetsresults!A:B,2,FALSE)),"",VLOOKUP(TRIM(G883),dim_targetsresults!A:C,2,FALSE))</f>
        <v>MER Targets</v>
      </c>
      <c r="AL883" s="19" t="str">
        <f>IF(ISNA(VLOOKUP(AK883,dim_targetsresults!B:C,2,FALSE)),"",VLOOKUP(AK883,dim_targetsresults!B:C,2,FALSE))</f>
        <v>W8imnja2Owd</v>
      </c>
      <c r="AM883" s="19" t="str">
        <f>IF(ISNA(VLOOKUP(TRIM(D883),dim_numeratordenominator!A:B,2,FALSE)),"",VLOOKUP(TRIM(D883),dim_numeratordenominator!A:C,2,FALSE))</f>
        <v>Numerator</v>
      </c>
      <c r="AN883" s="19" t="str">
        <f>IF(ISNA(VLOOKUP(AM883,dim_numeratordenominator!B:C,2,FALSE)),"",VLOOKUP(AM883,dim_numeratordenominator!B:C,2,FALSE))</f>
        <v>Som9NRMQqV7</v>
      </c>
      <c r="AO883" s="19" t="str">
        <f>IF(ISNA(VLOOKUP(TRIM(E883),dim_supporttype!A:B,2,FALSE)),"",VLOOKUP(TRIM(E883),dim_supporttype!A:C,2,FALSE))</f>
        <v>TA</v>
      </c>
      <c r="AP883" s="19" t="str">
        <f>IF(ISNA(VLOOKUP(AO883,dim_supporttype!B:C,2,FALSE)),"",VLOOKUP(AO883,dim_supporttype!B:C,2,FALSE))</f>
        <v>cRAGKdWIDn4</v>
      </c>
      <c r="AQ883" s="19" t="str">
        <f>IF(ISNA(VLOOKUP(TRIM(F883),dim_disaggs!A:B,2,FALSE)),"No Disagg",VLOOKUP(TRIM(F883),dim_disaggs!A:B,2,FALSE))</f>
        <v>PEP</v>
      </c>
      <c r="AR883" s="19" t="str">
        <f>IF(ISNA(VLOOKUP(AQ883,dim_disaggs!B:C,2,FALSE)),"",VLOOKUP(AQ883,dim_disaggs!B:C,2,FALSE))</f>
        <v>gvVGgkMx541</v>
      </c>
      <c r="AU883" s="72" t="s">
        <v>755</v>
      </c>
      <c r="AV883" s="73" t="s">
        <v>755</v>
      </c>
      <c r="AW883" s="66" t="s">
        <v>755</v>
      </c>
      <c r="AX883" s="66" t="s">
        <v>755</v>
      </c>
      <c r="BA883" s="105" t="str">
        <f t="shared" si="126"/>
        <v/>
      </c>
      <c r="BB883" s="20" t="str">
        <f t="shared" si="127"/>
        <v/>
      </c>
      <c r="BE883" s="75" t="s">
        <v>755</v>
      </c>
      <c r="BF883" s="73" t="s">
        <v>755</v>
      </c>
      <c r="BG883" s="55" t="s">
        <v>755</v>
      </c>
      <c r="BH883" s="76" t="s">
        <v>755</v>
      </c>
      <c r="BI883" s="20" t="s">
        <v>755</v>
      </c>
      <c r="BJ883" s="20" t="s">
        <v>755</v>
      </c>
      <c r="BK883" s="55" t="s">
        <v>755</v>
      </c>
      <c r="BL883" s="71" t="s">
        <v>755</v>
      </c>
      <c r="BM883" s="77" t="s">
        <v>755</v>
      </c>
      <c r="BN883" s="78" t="s">
        <v>755</v>
      </c>
      <c r="BO883" s="77" t="s">
        <v>755</v>
      </c>
      <c r="BP883" s="78" t="s">
        <v>755</v>
      </c>
    </row>
    <row r="884" spans="1:68" x14ac:dyDescent="0.2">
      <c r="A884" s="20" t="s">
        <v>95</v>
      </c>
      <c r="B884" s="20" t="s">
        <v>1109</v>
      </c>
      <c r="C884" s="20" t="s">
        <v>254</v>
      </c>
      <c r="D884" s="20" t="s">
        <v>1</v>
      </c>
      <c r="E884" s="20" t="s">
        <v>77</v>
      </c>
      <c r="F884" s="20" t="s">
        <v>2152</v>
      </c>
      <c r="G884" s="20" t="s">
        <v>2442</v>
      </c>
      <c r="H884" s="20" t="s">
        <v>2152</v>
      </c>
      <c r="I884" s="19">
        <f t="shared" si="121"/>
        <v>45</v>
      </c>
      <c r="J884" s="20" t="s">
        <v>755</v>
      </c>
      <c r="K884" s="20" t="s">
        <v>282</v>
      </c>
      <c r="L884" s="95" t="str">
        <f>IF(M884&lt;&gt;"",IF(NOT(ISNA(INDEX(cc!B:B,MATCH(M884,cc!A:A,0)))),INDEX(cc!B:B,MATCH(M884,cc!A:A,0)),"0"),"")</f>
        <v>Violence Service Type</v>
      </c>
      <c r="M884" s="97" t="s">
        <v>4114</v>
      </c>
      <c r="N884" s="28" t="str">
        <f t="shared" si="128"/>
        <v xml:space="preserve"> TARGET</v>
      </c>
      <c r="O884" s="19" t="str">
        <f t="shared" si="122"/>
        <v>GEND_GBV (N, DSD, ViolenceServiceType) TARGET: GBV Care</v>
      </c>
      <c r="P884" s="19" t="str">
        <f t="shared" si="123"/>
        <v>GEND_GBV (N, DSD, ViolenceServiceType) TARGET: GBV Care</v>
      </c>
      <c r="Q884" s="19" t="str">
        <f t="shared" si="129"/>
        <v>GEND_GBV (N, DSD, ViolenceServiceType) TARGET</v>
      </c>
      <c r="R884" s="19" t="str">
        <f t="shared" si="124"/>
        <v>GEND_GBV_N_DSD_ViolenceServiceType_TARGET</v>
      </c>
      <c r="S884" s="19" t="str">
        <f t="shared" si="125"/>
        <v>GEND_GBV_N_DSD_ViolenceServiceType_TARGET</v>
      </c>
      <c r="T884" s="19" t="b">
        <f>NOT(ISNA(VLOOKUP(B884,dbcodes!A:B,2,FALSE)))</f>
        <v>1</v>
      </c>
      <c r="U884" s="19" t="str">
        <f>IF(ISNA(VLOOKUP(B884,dbcodes!A:B,2,FALSE)),des!R2951,VLOOKUP(B884,dbcodes!A:B,2,FALSE))</f>
        <v>GEND_GBV_N_DSD_ViolenceServiceType_TARGET</v>
      </c>
      <c r="W884" s="107" t="str">
        <f>IF(ISNA(VLOOKUP(C884,descriptions!A:B,2,FALSE)),des!V195,IF(G884=" TARGET","Target ","")&amp;VLOOKUP(C884,descriptions!A:B,2,FALSE))</f>
        <v>Target Number of people receiving post-GBV care based on the minimum package</v>
      </c>
      <c r="X884" s="20" t="s">
        <v>4</v>
      </c>
      <c r="Y884" s="20" t="s">
        <v>831</v>
      </c>
      <c r="Z884" s="20" t="s">
        <v>836</v>
      </c>
      <c r="AA884" s="20" t="s">
        <v>102</v>
      </c>
      <c r="AB884" s="20" t="s">
        <v>755</v>
      </c>
      <c r="AC884" s="19" t="str">
        <f>IF(AB884&lt;&gt;"",IF(NOT(ISNA(INDEX(os!A:A,MATCH(AB884,os!B:B,0)))),INDEX(os!A:A,MATCH(AB884,os!B:B,0)),"0"),"")</f>
        <v/>
      </c>
      <c r="AD884" s="20" t="s">
        <v>830</v>
      </c>
      <c r="AH884" s="93" t="str">
        <f>IF(NOT(ISNA(VLOOKUP(B:B,ResultsTargets!A:A,1,0))),"TRUE","")</f>
        <v/>
      </c>
      <c r="AI884" s="19" t="str">
        <f>IF(ISNA(VLOOKUP(C884,dim_techarea!A:B,2,FALSE)),"",VLOOKUP(C884,dim_techarea!A:B,2,FALSE))</f>
        <v>GEND_GBV</v>
      </c>
      <c r="AJ884" s="19" t="str">
        <f>IF(ISNA(VLOOKUP(AI884,dim_techarea!B:C,2,FALSE)),"",VLOOKUP(AI884,dim_techarea!B:C,2,FALSE))</f>
        <v>vw3VoiA4D0s</v>
      </c>
      <c r="AK884" s="19" t="str">
        <f>IF(ISNA(VLOOKUP(TRIM(G884),dim_targetsresults!A:B,2,FALSE)),"",VLOOKUP(TRIM(G884),dim_targetsresults!A:C,2,FALSE))</f>
        <v>MER Targets</v>
      </c>
      <c r="AL884" s="19" t="str">
        <f>IF(ISNA(VLOOKUP(AK884,dim_targetsresults!B:C,2,FALSE)),"",VLOOKUP(AK884,dim_targetsresults!B:C,2,FALSE))</f>
        <v>W8imnja2Owd</v>
      </c>
      <c r="AM884" s="19" t="str">
        <f>IF(ISNA(VLOOKUP(TRIM(D884),dim_numeratordenominator!A:B,2,FALSE)),"",VLOOKUP(TRIM(D884),dim_numeratordenominator!A:C,2,FALSE))</f>
        <v>Numerator</v>
      </c>
      <c r="AN884" s="19" t="str">
        <f>IF(ISNA(VLOOKUP(AM884,dim_numeratordenominator!B:C,2,FALSE)),"",VLOOKUP(AM884,dim_numeratordenominator!B:C,2,FALSE))</f>
        <v>Som9NRMQqV7</v>
      </c>
      <c r="AO884" s="19" t="str">
        <f>IF(ISNA(VLOOKUP(TRIM(E884),dim_supporttype!A:B,2,FALSE)),"",VLOOKUP(TRIM(E884),dim_supporttype!A:C,2,FALSE))</f>
        <v>DSD</v>
      </c>
      <c r="AP884" s="19" t="str">
        <f>IF(ISNA(VLOOKUP(AO884,dim_supporttype!B:C,2,FALSE)),"",VLOOKUP(AO884,dim_supporttype!B:C,2,FALSE))</f>
        <v>iM13vdNLWKb</v>
      </c>
      <c r="AQ884" s="19" t="str">
        <f>IF(ISNA(VLOOKUP(TRIM(F884),dim_disaggs!A:B,2,FALSE)),"No Disagg",VLOOKUP(TRIM(F884),dim_disaggs!A:B,2,FALSE))</f>
        <v>ViolenceServiceType</v>
      </c>
      <c r="AR884" s="19" t="str">
        <f>IF(ISNA(VLOOKUP(AQ884,dim_disaggs!B:C,2,FALSE)),"",VLOOKUP(AQ884,dim_disaggs!B:C,2,FALSE))</f>
        <v>QEpxdKlM3zh</v>
      </c>
      <c r="AU884" s="72" t="s">
        <v>755</v>
      </c>
      <c r="AV884" s="73" t="s">
        <v>755</v>
      </c>
      <c r="AW884" s="66" t="s">
        <v>755</v>
      </c>
      <c r="AX884" s="66" t="s">
        <v>755</v>
      </c>
      <c r="BA884" s="105" t="str">
        <f t="shared" si="126"/>
        <v/>
      </c>
      <c r="BB884" s="20" t="str">
        <f t="shared" si="127"/>
        <v/>
      </c>
      <c r="BE884" s="75" t="s">
        <v>755</v>
      </c>
      <c r="BF884" s="73" t="s">
        <v>755</v>
      </c>
      <c r="BG884" s="55" t="s">
        <v>755</v>
      </c>
      <c r="BH884" s="76" t="s">
        <v>755</v>
      </c>
      <c r="BI884" s="20" t="s">
        <v>755</v>
      </c>
      <c r="BJ884" s="20" t="s">
        <v>755</v>
      </c>
      <c r="BK884" s="55" t="s">
        <v>755</v>
      </c>
      <c r="BL884" s="71" t="s">
        <v>755</v>
      </c>
      <c r="BM884" s="77" t="s">
        <v>755</v>
      </c>
      <c r="BN884" s="78" t="s">
        <v>755</v>
      </c>
      <c r="BO884" s="77" t="s">
        <v>755</v>
      </c>
      <c r="BP884" s="78" t="s">
        <v>755</v>
      </c>
    </row>
    <row r="885" spans="1:68" x14ac:dyDescent="0.2">
      <c r="A885" s="20" t="s">
        <v>95</v>
      </c>
      <c r="B885" s="20" t="s">
        <v>1119</v>
      </c>
      <c r="C885" s="20" t="s">
        <v>254</v>
      </c>
      <c r="D885" s="20" t="s">
        <v>1</v>
      </c>
      <c r="E885" s="20" t="s">
        <v>78</v>
      </c>
      <c r="F885" s="20" t="s">
        <v>2152</v>
      </c>
      <c r="G885" s="20" t="s">
        <v>2442</v>
      </c>
      <c r="H885" s="20" t="s">
        <v>2152</v>
      </c>
      <c r="I885" s="19">
        <f t="shared" si="121"/>
        <v>44</v>
      </c>
      <c r="J885" s="20" t="s">
        <v>755</v>
      </c>
      <c r="K885" s="20" t="s">
        <v>282</v>
      </c>
      <c r="L885" s="95" t="str">
        <f>IF(M885&lt;&gt;"",IF(NOT(ISNA(INDEX(cc!B:B,MATCH(M885,cc!A:A,0)))),INDEX(cc!B:B,MATCH(M885,cc!A:A,0)),"0"),"")</f>
        <v>Violence Service Type</v>
      </c>
      <c r="M885" s="97" t="s">
        <v>4114</v>
      </c>
      <c r="N885" s="28" t="str">
        <f t="shared" si="128"/>
        <v xml:space="preserve"> TARGET</v>
      </c>
      <c r="O885" s="19" t="str">
        <f t="shared" si="122"/>
        <v>GEND_GBV (N, TA, ViolenceServiceType) TARGET: GBV Care</v>
      </c>
      <c r="P885" s="19" t="str">
        <f t="shared" si="123"/>
        <v>GEND_GBV (N, TA, ViolenceServiceType) TARGET: GBV Care</v>
      </c>
      <c r="Q885" s="19" t="str">
        <f t="shared" si="129"/>
        <v>GEND_GBV (N, TA, ViolenceServiceType) TARGET</v>
      </c>
      <c r="R885" s="19" t="str">
        <f t="shared" si="124"/>
        <v>GEND_GBV_N_TA_ViolenceServiceType_TARGET</v>
      </c>
      <c r="S885" s="19" t="str">
        <f t="shared" si="125"/>
        <v>GEND_GBV_N_TA_ViolenceServiceType_TARGET</v>
      </c>
      <c r="T885" s="19" t="b">
        <f>NOT(ISNA(VLOOKUP(B885,dbcodes!A:B,2,FALSE)))</f>
        <v>1</v>
      </c>
      <c r="U885" s="19" t="str">
        <f>IF(ISNA(VLOOKUP(B885,dbcodes!A:B,2,FALSE)),des!R2952,VLOOKUP(B885,dbcodes!A:B,2,FALSE))</f>
        <v>GEND_GBV_N_TA_ViolenceServiceType_TARGET</v>
      </c>
      <c r="W885" s="107" t="str">
        <f>IF(ISNA(VLOOKUP(C885,descriptions!A:B,2,FALSE)),des!V197,IF(G885=" TARGET","Target ","")&amp;VLOOKUP(C885,descriptions!A:B,2,FALSE))</f>
        <v>Target Number of people receiving post-GBV care based on the minimum package</v>
      </c>
      <c r="X885" s="20" t="s">
        <v>4</v>
      </c>
      <c r="Y885" s="20" t="s">
        <v>831</v>
      </c>
      <c r="Z885" s="20" t="s">
        <v>836</v>
      </c>
      <c r="AA885" s="20" t="s">
        <v>102</v>
      </c>
      <c r="AB885" s="20" t="s">
        <v>755</v>
      </c>
      <c r="AC885" s="19" t="str">
        <f>IF(AB885&lt;&gt;"",IF(NOT(ISNA(INDEX(os!A:A,MATCH(AB885,os!B:B,0)))),INDEX(os!A:A,MATCH(AB885,os!B:B,0)),"0"),"")</f>
        <v/>
      </c>
      <c r="AD885" s="20" t="s">
        <v>830</v>
      </c>
      <c r="AH885" s="93" t="str">
        <f>IF(NOT(ISNA(VLOOKUP(B:B,ResultsTargets!A:A,1,0))),"TRUE","")</f>
        <v/>
      </c>
      <c r="AI885" s="19" t="str">
        <f>IF(ISNA(VLOOKUP(C885,dim_techarea!A:B,2,FALSE)),"",VLOOKUP(C885,dim_techarea!A:B,2,FALSE))</f>
        <v>GEND_GBV</v>
      </c>
      <c r="AJ885" s="19" t="str">
        <f>IF(ISNA(VLOOKUP(AI885,dim_techarea!B:C,2,FALSE)),"",VLOOKUP(AI885,dim_techarea!B:C,2,FALSE))</f>
        <v>vw3VoiA4D0s</v>
      </c>
      <c r="AK885" s="19" t="str">
        <f>IF(ISNA(VLOOKUP(TRIM(G885),dim_targetsresults!A:B,2,FALSE)),"",VLOOKUP(TRIM(G885),dim_targetsresults!A:C,2,FALSE))</f>
        <v>MER Targets</v>
      </c>
      <c r="AL885" s="19" t="str">
        <f>IF(ISNA(VLOOKUP(AK885,dim_targetsresults!B:C,2,FALSE)),"",VLOOKUP(AK885,dim_targetsresults!B:C,2,FALSE))</f>
        <v>W8imnja2Owd</v>
      </c>
      <c r="AM885" s="19" t="str">
        <f>IF(ISNA(VLOOKUP(TRIM(D885),dim_numeratordenominator!A:B,2,FALSE)),"",VLOOKUP(TRIM(D885),dim_numeratordenominator!A:C,2,FALSE))</f>
        <v>Numerator</v>
      </c>
      <c r="AN885" s="19" t="str">
        <f>IF(ISNA(VLOOKUP(AM885,dim_numeratordenominator!B:C,2,FALSE)),"",VLOOKUP(AM885,dim_numeratordenominator!B:C,2,FALSE))</f>
        <v>Som9NRMQqV7</v>
      </c>
      <c r="AO885" s="19" t="str">
        <f>IF(ISNA(VLOOKUP(TRIM(E885),dim_supporttype!A:B,2,FALSE)),"",VLOOKUP(TRIM(E885),dim_supporttype!A:C,2,FALSE))</f>
        <v>TA</v>
      </c>
      <c r="AP885" s="19" t="str">
        <f>IF(ISNA(VLOOKUP(AO885,dim_supporttype!B:C,2,FALSE)),"",VLOOKUP(AO885,dim_supporttype!B:C,2,FALSE))</f>
        <v>cRAGKdWIDn4</v>
      </c>
      <c r="AQ885" s="19" t="str">
        <f>IF(ISNA(VLOOKUP(TRIM(F885),dim_disaggs!A:B,2,FALSE)),"No Disagg",VLOOKUP(TRIM(F885),dim_disaggs!A:B,2,FALSE))</f>
        <v>ViolenceServiceType</v>
      </c>
      <c r="AR885" s="19" t="str">
        <f>IF(ISNA(VLOOKUP(AQ885,dim_disaggs!B:C,2,FALSE)),"",VLOOKUP(AQ885,dim_disaggs!B:C,2,FALSE))</f>
        <v>QEpxdKlM3zh</v>
      </c>
      <c r="AU885" s="72" t="s">
        <v>755</v>
      </c>
      <c r="AV885" s="73" t="s">
        <v>755</v>
      </c>
      <c r="AW885" s="66" t="s">
        <v>755</v>
      </c>
      <c r="AX885" s="66" t="s">
        <v>755</v>
      </c>
      <c r="BA885" s="105" t="str">
        <f t="shared" si="126"/>
        <v/>
      </c>
      <c r="BB885" s="20" t="str">
        <f t="shared" si="127"/>
        <v/>
      </c>
      <c r="BE885" s="75" t="s">
        <v>755</v>
      </c>
      <c r="BF885" s="73" t="s">
        <v>755</v>
      </c>
      <c r="BG885" s="55" t="s">
        <v>755</v>
      </c>
      <c r="BH885" s="76" t="s">
        <v>755</v>
      </c>
      <c r="BI885" s="20" t="s">
        <v>755</v>
      </c>
      <c r="BJ885" s="20" t="s">
        <v>755</v>
      </c>
      <c r="BK885" s="55" t="s">
        <v>755</v>
      </c>
      <c r="BL885" s="71" t="s">
        <v>755</v>
      </c>
      <c r="BM885" s="77" t="s">
        <v>755</v>
      </c>
      <c r="BN885" s="78" t="s">
        <v>755</v>
      </c>
      <c r="BO885" s="77" t="s">
        <v>755</v>
      </c>
      <c r="BP885" s="78" t="s">
        <v>755</v>
      </c>
    </row>
    <row r="886" spans="1:68" x14ac:dyDescent="0.2">
      <c r="A886" s="20" t="s">
        <v>95</v>
      </c>
      <c r="B886" s="20" t="s">
        <v>1107</v>
      </c>
      <c r="C886" s="20" t="s">
        <v>254</v>
      </c>
      <c r="D886" s="20" t="s">
        <v>1</v>
      </c>
      <c r="E886" s="20" t="s">
        <v>77</v>
      </c>
      <c r="G886" s="20" t="s">
        <v>2442</v>
      </c>
      <c r="I886" s="19">
        <f t="shared" si="121"/>
        <v>24</v>
      </c>
      <c r="J886" s="20" t="s">
        <v>755</v>
      </c>
      <c r="K886" s="20" t="s">
        <v>282</v>
      </c>
      <c r="L886" s="95" t="str">
        <f>IF(M886&lt;&gt;"",IF(NOT(ISNA(INDEX(cc!B:B,MATCH(M886,cc!A:A,0)))),INDEX(cc!B:B,MATCH(M886,cc!A:A,0)),"0"),"")</f>
        <v>default</v>
      </c>
      <c r="M886" s="97" t="s">
        <v>13</v>
      </c>
      <c r="N886" s="28" t="str">
        <f t="shared" si="128"/>
        <v xml:space="preserve"> TARGET</v>
      </c>
      <c r="O886" s="19" t="str">
        <f t="shared" si="122"/>
        <v>GEND_GBV (N, DSD) TARGET: GBV Care</v>
      </c>
      <c r="P886" s="19" t="str">
        <f t="shared" si="123"/>
        <v>GEND_GBV (N, DSD) TARGET: GBV Care</v>
      </c>
      <c r="Q886" s="19" t="str">
        <f t="shared" si="129"/>
        <v>GEND_GBV (N, DSD) TARGET</v>
      </c>
      <c r="R886" s="19" t="str">
        <f t="shared" si="124"/>
        <v>GEND_GBV_N_DSD_TARGET</v>
      </c>
      <c r="S886" s="19" t="str">
        <f t="shared" si="125"/>
        <v>GEND_GBV_N_DSD_TARGET</v>
      </c>
      <c r="T886" s="19" t="b">
        <f>NOT(ISNA(VLOOKUP(B886,dbcodes!A:B,2,FALSE)))</f>
        <v>1</v>
      </c>
      <c r="U886" s="19" t="str">
        <f>IF(ISNA(VLOOKUP(B886,dbcodes!A:B,2,FALSE)),des!R2953,VLOOKUP(B886,dbcodes!A:B,2,FALSE))</f>
        <v>GEND_GBV_N_DSD_TARGET</v>
      </c>
      <c r="W886" s="107" t="str">
        <f>IF(ISNA(VLOOKUP(C886,descriptions!A:B,2,FALSE)),des!V199,IF(G886=" TARGET","Target ","")&amp;VLOOKUP(C886,descriptions!A:B,2,FALSE))</f>
        <v>Target Number of people receiving post-GBV care based on the minimum package</v>
      </c>
      <c r="X886" s="20" t="s">
        <v>4</v>
      </c>
      <c r="Y886" s="20" t="s">
        <v>831</v>
      </c>
      <c r="Z886" s="20" t="s">
        <v>836</v>
      </c>
      <c r="AA886" s="20" t="s">
        <v>102</v>
      </c>
      <c r="AB886" s="20" t="s">
        <v>755</v>
      </c>
      <c r="AC886" s="19" t="str">
        <f>IF(AB886&lt;&gt;"",IF(NOT(ISNA(INDEX(os!A:A,MATCH(AB886,os!B:B,0)))),INDEX(os!A:A,MATCH(AB886,os!B:B,0)),"0"),"")</f>
        <v/>
      </c>
      <c r="AD886" s="20" t="s">
        <v>830</v>
      </c>
      <c r="AH886" s="93" t="str">
        <f>IF(NOT(ISNA(VLOOKUP(B:B,ResultsTargets!A:A,1,0))),"TRUE","")</f>
        <v/>
      </c>
      <c r="AI886" s="19" t="str">
        <f>IF(ISNA(VLOOKUP(C886,dim_techarea!A:B,2,FALSE)),"",VLOOKUP(C886,dim_techarea!A:B,2,FALSE))</f>
        <v>GEND_GBV</v>
      </c>
      <c r="AJ886" s="19" t="str">
        <f>IF(ISNA(VLOOKUP(AI886,dim_techarea!B:C,2,FALSE)),"",VLOOKUP(AI886,dim_techarea!B:C,2,FALSE))</f>
        <v>vw3VoiA4D0s</v>
      </c>
      <c r="AK886" s="19" t="str">
        <f>IF(ISNA(VLOOKUP(TRIM(G886),dim_targetsresults!A:B,2,FALSE)),"",VLOOKUP(TRIM(G886),dim_targetsresults!A:C,2,FALSE))</f>
        <v>MER Targets</v>
      </c>
      <c r="AL886" s="19" t="str">
        <f>IF(ISNA(VLOOKUP(AK886,dim_targetsresults!B:C,2,FALSE)),"",VLOOKUP(AK886,dim_targetsresults!B:C,2,FALSE))</f>
        <v>W8imnja2Owd</v>
      </c>
      <c r="AM886" s="19" t="str">
        <f>IF(ISNA(VLOOKUP(TRIM(D886),dim_numeratordenominator!A:B,2,FALSE)),"",VLOOKUP(TRIM(D886),dim_numeratordenominator!A:C,2,FALSE))</f>
        <v>Numerator</v>
      </c>
      <c r="AN886" s="19" t="str">
        <f>IF(ISNA(VLOOKUP(AM886,dim_numeratordenominator!B:C,2,FALSE)),"",VLOOKUP(AM886,dim_numeratordenominator!B:C,2,FALSE))</f>
        <v>Som9NRMQqV7</v>
      </c>
      <c r="AO886" s="19" t="str">
        <f>IF(ISNA(VLOOKUP(TRIM(E886),dim_supporttype!A:B,2,FALSE)),"",VLOOKUP(TRIM(E886),dim_supporttype!A:C,2,FALSE))</f>
        <v>DSD</v>
      </c>
      <c r="AP886" s="19" t="str">
        <f>IF(ISNA(VLOOKUP(AO886,dim_supporttype!B:C,2,FALSE)),"",VLOOKUP(AO886,dim_supporttype!B:C,2,FALSE))</f>
        <v>iM13vdNLWKb</v>
      </c>
      <c r="AQ886" s="19" t="str">
        <f>IF(ISNA(VLOOKUP(TRIM(F886),dim_disaggs!A:B,2,FALSE)),"No Disagg",VLOOKUP(TRIM(F886),dim_disaggs!A:B,2,FALSE))</f>
        <v>No Disagg</v>
      </c>
      <c r="AR886" s="19" t="str">
        <f>IF(ISNA(VLOOKUP(AQ886,dim_disaggs!B:C,2,FALSE)),"",VLOOKUP(AQ886,dim_disaggs!B:C,2,FALSE))</f>
        <v>werJlVT6sf3</v>
      </c>
      <c r="AU886" s="72" t="s">
        <v>755</v>
      </c>
      <c r="AV886" s="73" t="s">
        <v>755</v>
      </c>
      <c r="AW886" s="66" t="s">
        <v>755</v>
      </c>
      <c r="AX886" s="66" t="s">
        <v>755</v>
      </c>
      <c r="BA886" s="105" t="str">
        <f t="shared" si="126"/>
        <v>Top Level Numerator</v>
      </c>
      <c r="BB886" s="20" t="str">
        <f t="shared" si="127"/>
        <v>PE5QVF0w4xj</v>
      </c>
      <c r="BC886" s="20" t="s">
        <v>25706</v>
      </c>
      <c r="BD886" s="20" t="s">
        <v>25707</v>
      </c>
      <c r="BE886" s="75" t="s">
        <v>21240</v>
      </c>
      <c r="BF886" s="73" t="s">
        <v>21241</v>
      </c>
      <c r="BG886" s="55" t="s">
        <v>20424</v>
      </c>
      <c r="BH886" s="76" t="s">
        <v>20422</v>
      </c>
      <c r="BI886" s="20" t="s">
        <v>20420</v>
      </c>
      <c r="BJ886" s="20" t="s">
        <v>20426</v>
      </c>
      <c r="BK886" s="55" t="s">
        <v>755</v>
      </c>
      <c r="BL886" s="71" t="s">
        <v>755</v>
      </c>
      <c r="BM886" s="77" t="s">
        <v>755</v>
      </c>
      <c r="BN886" s="78" t="s">
        <v>755</v>
      </c>
      <c r="BO886" s="77" t="s">
        <v>755</v>
      </c>
      <c r="BP886" s="78" t="s">
        <v>755</v>
      </c>
    </row>
    <row r="887" spans="1:68" x14ac:dyDescent="0.2">
      <c r="A887" s="20" t="s">
        <v>95</v>
      </c>
      <c r="B887" s="20" t="s">
        <v>1117</v>
      </c>
      <c r="C887" s="20" t="s">
        <v>254</v>
      </c>
      <c r="D887" s="20" t="s">
        <v>1</v>
      </c>
      <c r="E887" s="20" t="s">
        <v>78</v>
      </c>
      <c r="G887" s="20" t="s">
        <v>2442</v>
      </c>
      <c r="I887" s="19">
        <f t="shared" si="121"/>
        <v>23</v>
      </c>
      <c r="J887" s="20" t="s">
        <v>755</v>
      </c>
      <c r="K887" s="20" t="s">
        <v>282</v>
      </c>
      <c r="L887" s="95" t="str">
        <f>IF(M887&lt;&gt;"",IF(NOT(ISNA(INDEX(cc!B:B,MATCH(M887,cc!A:A,0)))),INDEX(cc!B:B,MATCH(M887,cc!A:A,0)),"0"),"")</f>
        <v>default</v>
      </c>
      <c r="M887" s="97" t="s">
        <v>13</v>
      </c>
      <c r="N887" s="28" t="str">
        <f t="shared" si="128"/>
        <v xml:space="preserve"> TARGET</v>
      </c>
      <c r="O887" s="19" t="str">
        <f t="shared" si="122"/>
        <v>GEND_GBV (N, TA) TARGET: GBV Care</v>
      </c>
      <c r="P887" s="19" t="str">
        <f t="shared" si="123"/>
        <v>GEND_GBV (N, TA) TARGET: GBV Care</v>
      </c>
      <c r="Q887" s="19" t="str">
        <f t="shared" si="129"/>
        <v>GEND_GBV (N, TA) TARGET</v>
      </c>
      <c r="R887" s="19" t="str">
        <f t="shared" si="124"/>
        <v>GEND_GBV_N_TA_TARGET</v>
      </c>
      <c r="S887" s="19" t="str">
        <f t="shared" si="125"/>
        <v>GEND_GBV_N_TA_TARGET</v>
      </c>
      <c r="T887" s="19" t="b">
        <f>NOT(ISNA(VLOOKUP(B887,dbcodes!A:B,2,FALSE)))</f>
        <v>1</v>
      </c>
      <c r="U887" s="19" t="str">
        <f>IF(ISNA(VLOOKUP(B887,dbcodes!A:B,2,FALSE)),des!R2954,VLOOKUP(B887,dbcodes!A:B,2,FALSE))</f>
        <v>GEND_GBV_N_TA_TARGET</v>
      </c>
      <c r="W887" s="107" t="str">
        <f>IF(ISNA(VLOOKUP(C887,descriptions!A:B,2,FALSE)),des!V200,IF(G887=" TARGET","Target ","")&amp;VLOOKUP(C887,descriptions!A:B,2,FALSE))</f>
        <v>Target Number of people receiving post-GBV care based on the minimum package</v>
      </c>
      <c r="X887" s="20" t="s">
        <v>4</v>
      </c>
      <c r="Y887" s="20" t="s">
        <v>831</v>
      </c>
      <c r="Z887" s="20" t="s">
        <v>836</v>
      </c>
      <c r="AA887" s="20" t="s">
        <v>102</v>
      </c>
      <c r="AB887" s="20" t="s">
        <v>755</v>
      </c>
      <c r="AC887" s="19" t="str">
        <f>IF(AB887&lt;&gt;"",IF(NOT(ISNA(INDEX(os!A:A,MATCH(AB887,os!B:B,0)))),INDEX(os!A:A,MATCH(AB887,os!B:B,0)),"0"),"")</f>
        <v/>
      </c>
      <c r="AD887" s="20" t="s">
        <v>830</v>
      </c>
      <c r="AH887" s="93" t="str">
        <f>IF(NOT(ISNA(VLOOKUP(B:B,ResultsTargets!A:A,1,0))),"TRUE","")</f>
        <v/>
      </c>
      <c r="AI887" s="19" t="str">
        <f>IF(ISNA(VLOOKUP(C887,dim_techarea!A:B,2,FALSE)),"",VLOOKUP(C887,dim_techarea!A:B,2,FALSE))</f>
        <v>GEND_GBV</v>
      </c>
      <c r="AJ887" s="19" t="str">
        <f>IF(ISNA(VLOOKUP(AI887,dim_techarea!B:C,2,FALSE)),"",VLOOKUP(AI887,dim_techarea!B:C,2,FALSE))</f>
        <v>vw3VoiA4D0s</v>
      </c>
      <c r="AK887" s="19" t="str">
        <f>IF(ISNA(VLOOKUP(TRIM(G887),dim_targetsresults!A:B,2,FALSE)),"",VLOOKUP(TRIM(G887),dim_targetsresults!A:C,2,FALSE))</f>
        <v>MER Targets</v>
      </c>
      <c r="AL887" s="19" t="str">
        <f>IF(ISNA(VLOOKUP(AK887,dim_targetsresults!B:C,2,FALSE)),"",VLOOKUP(AK887,dim_targetsresults!B:C,2,FALSE))</f>
        <v>W8imnja2Owd</v>
      </c>
      <c r="AM887" s="19" t="str">
        <f>IF(ISNA(VLOOKUP(TRIM(D887),dim_numeratordenominator!A:B,2,FALSE)),"",VLOOKUP(TRIM(D887),dim_numeratordenominator!A:C,2,FALSE))</f>
        <v>Numerator</v>
      </c>
      <c r="AN887" s="19" t="str">
        <f>IF(ISNA(VLOOKUP(AM887,dim_numeratordenominator!B:C,2,FALSE)),"",VLOOKUP(AM887,dim_numeratordenominator!B:C,2,FALSE))</f>
        <v>Som9NRMQqV7</v>
      </c>
      <c r="AO887" s="19" t="str">
        <f>IF(ISNA(VLOOKUP(TRIM(E887),dim_supporttype!A:B,2,FALSE)),"",VLOOKUP(TRIM(E887),dim_supporttype!A:C,2,FALSE))</f>
        <v>TA</v>
      </c>
      <c r="AP887" s="19" t="str">
        <f>IF(ISNA(VLOOKUP(AO887,dim_supporttype!B:C,2,FALSE)),"",VLOOKUP(AO887,dim_supporttype!B:C,2,FALSE))</f>
        <v>cRAGKdWIDn4</v>
      </c>
      <c r="AQ887" s="19" t="str">
        <f>IF(ISNA(VLOOKUP(TRIM(F887),dim_disaggs!A:B,2,FALSE)),"No Disagg",VLOOKUP(TRIM(F887),dim_disaggs!A:B,2,FALSE))</f>
        <v>No Disagg</v>
      </c>
      <c r="AR887" s="19" t="str">
        <f>IF(ISNA(VLOOKUP(AQ887,dim_disaggs!B:C,2,FALSE)),"",VLOOKUP(AQ887,dim_disaggs!B:C,2,FALSE))</f>
        <v>werJlVT6sf3</v>
      </c>
      <c r="AU887" s="72" t="s">
        <v>755</v>
      </c>
      <c r="AV887" s="73" t="s">
        <v>755</v>
      </c>
      <c r="AW887" s="66" t="s">
        <v>755</v>
      </c>
      <c r="AX887" s="66" t="s">
        <v>755</v>
      </c>
      <c r="BA887" s="105" t="str">
        <f t="shared" si="126"/>
        <v>Top Level Numerator</v>
      </c>
      <c r="BB887" s="20" t="str">
        <f t="shared" si="127"/>
        <v>PE5QVF0w4xj</v>
      </c>
      <c r="BC887" s="20" t="s">
        <v>25706</v>
      </c>
      <c r="BD887" s="20" t="s">
        <v>25707</v>
      </c>
      <c r="BE887" s="75" t="s">
        <v>21240</v>
      </c>
      <c r="BF887" s="73" t="s">
        <v>21241</v>
      </c>
      <c r="BG887" s="55" t="s">
        <v>20424</v>
      </c>
      <c r="BH887" s="76" t="s">
        <v>20422</v>
      </c>
      <c r="BI887" s="20" t="s">
        <v>20420</v>
      </c>
      <c r="BJ887" s="20" t="s">
        <v>20426</v>
      </c>
      <c r="BK887" s="55" t="s">
        <v>755</v>
      </c>
      <c r="BL887" s="71" t="s">
        <v>755</v>
      </c>
      <c r="BM887" s="77" t="s">
        <v>755</v>
      </c>
      <c r="BN887" s="78" t="s">
        <v>755</v>
      </c>
      <c r="BO887" s="77" t="s">
        <v>755</v>
      </c>
      <c r="BP887" s="78" t="s">
        <v>755</v>
      </c>
    </row>
    <row r="888" spans="1:68" x14ac:dyDescent="0.2">
      <c r="A888" s="20" t="s">
        <v>95</v>
      </c>
      <c r="B888" s="20" t="s">
        <v>1121</v>
      </c>
      <c r="C888" s="20" t="s">
        <v>863</v>
      </c>
      <c r="D888" s="20" t="s">
        <v>1</v>
      </c>
      <c r="E888" s="20" t="s">
        <v>77</v>
      </c>
      <c r="G888" s="20" t="s">
        <v>20086</v>
      </c>
      <c r="I888" s="19">
        <f t="shared" si="121"/>
        <v>21</v>
      </c>
      <c r="J888" s="20" t="s">
        <v>755</v>
      </c>
      <c r="K888" s="20" t="s">
        <v>2221</v>
      </c>
      <c r="L888" s="95" t="str">
        <f>IF(M888&lt;&gt;"",IF(NOT(ISNA(INDEX(cc!B:B,MATCH(M888,cc!A:A,0)))),INDEX(cc!B:B,MATCH(M888,cc!A:A,0)),"0"),"")</f>
        <v>default</v>
      </c>
      <c r="M888" s="97" t="s">
        <v>13</v>
      </c>
      <c r="N888" s="28" t="str">
        <f t="shared" si="128"/>
        <v/>
      </c>
      <c r="O888" s="19" t="str">
        <f t="shared" si="122"/>
        <v>GEND_GBV_PEP (N, DSD): GBV PEP</v>
      </c>
      <c r="P888" s="19" t="str">
        <f t="shared" si="123"/>
        <v>GEND_GBV_PEP (N, DSD): GBV PEP</v>
      </c>
      <c r="Q888" s="19" t="str">
        <f t="shared" si="129"/>
        <v>GEND_GBV_PEP (N, DSD)</v>
      </c>
      <c r="R888" s="19" t="str">
        <f t="shared" si="124"/>
        <v>GEND_GBV_PEP_N_DSD</v>
      </c>
      <c r="S888" s="19" t="str">
        <f t="shared" si="125"/>
        <v>GEND_GBV_PEP_N_DSD_</v>
      </c>
      <c r="T888" s="19" t="b">
        <f>NOT(ISNA(VLOOKUP(B888,dbcodes!A:B,2,FALSE)))</f>
        <v>1</v>
      </c>
      <c r="U888" s="19" t="str">
        <f>IF(ISNA(VLOOKUP(B888,dbcodes!A:B,2,FALSE)),des!R2955,VLOOKUP(B888,dbcodes!A:B,2,FALSE))</f>
        <v>GEND_GBV_PEP_N_DSD</v>
      </c>
      <c r="V888" s="20" t="s">
        <v>283</v>
      </c>
      <c r="W888" s="107">
        <f>IF(ISNA(VLOOKUP(C888,descriptions!A:B,2,FALSE)),des!V203,IF(G888=" TARGET","Target ","")&amp;VLOOKUP(C888,descriptions!A:B,2,FALSE))</f>
        <v>0</v>
      </c>
      <c r="X888" s="20" t="s">
        <v>4</v>
      </c>
      <c r="Y888" s="20" t="s">
        <v>831</v>
      </c>
      <c r="Z888" s="20" t="s">
        <v>836</v>
      </c>
      <c r="AA888" s="20" t="s">
        <v>102</v>
      </c>
      <c r="AB888" s="20" t="s">
        <v>755</v>
      </c>
      <c r="AC888" s="19" t="str">
        <f>IF(AB888&lt;&gt;"",IF(NOT(ISNA(INDEX(os!A:A,MATCH(AB888,os!B:B,0)))),INDEX(os!A:A,MATCH(AB888,os!B:B,0)),"0"),"")</f>
        <v/>
      </c>
      <c r="AD888" s="20" t="s">
        <v>830</v>
      </c>
      <c r="AH888" s="93" t="str">
        <f>IF(NOT(ISNA(VLOOKUP(B:B,ResultsTargets!A:A,1,0))),"TRUE","")</f>
        <v/>
      </c>
      <c r="AI888" s="19" t="str">
        <f>IF(ISNA(VLOOKUP(C888,dim_techarea!A:B,2,FALSE)),"",VLOOKUP(C888,dim_techarea!A:B,2,FALSE))</f>
        <v>GEND_GBV_PEP</v>
      </c>
      <c r="AJ888" s="19" t="str">
        <f>IF(ISNA(VLOOKUP(AI888,dim_techarea!B:C,2,FALSE)),"",VLOOKUP(AI888,dim_techarea!B:C,2,FALSE))</f>
        <v>MigoteukJTb</v>
      </c>
      <c r="AK888" s="19" t="str">
        <f>IF(ISNA(VLOOKUP(TRIM(G888),dim_targetsresults!A:B,2,FALSE)),"",VLOOKUP(TRIM(G888),dim_targetsresults!A:C,2,FALSE))</f>
        <v>MER Results</v>
      </c>
      <c r="AL888" s="19" t="str">
        <f>IF(ISNA(VLOOKUP(AK888,dim_targetsresults!B:C,2,FALSE)),"",VLOOKUP(AK888,dim_targetsresults!B:C,2,FALSE))</f>
        <v>Jh0jDM5yQ2E</v>
      </c>
      <c r="AM888" s="19" t="str">
        <f>IF(ISNA(VLOOKUP(TRIM(D888),dim_numeratordenominator!A:B,2,FALSE)),"",VLOOKUP(TRIM(D888),dim_numeratordenominator!A:C,2,FALSE))</f>
        <v>Numerator</v>
      </c>
      <c r="AN888" s="19" t="str">
        <f>IF(ISNA(VLOOKUP(AM888,dim_numeratordenominator!B:C,2,FALSE)),"",VLOOKUP(AM888,dim_numeratordenominator!B:C,2,FALSE))</f>
        <v>Som9NRMQqV7</v>
      </c>
      <c r="AO888" s="19" t="str">
        <f>IF(ISNA(VLOOKUP(TRIM(E888),dim_supporttype!A:B,2,FALSE)),"",VLOOKUP(TRIM(E888),dim_supporttype!A:C,2,FALSE))</f>
        <v>DSD</v>
      </c>
      <c r="AP888" s="19" t="str">
        <f>IF(ISNA(VLOOKUP(AO888,dim_supporttype!B:C,2,FALSE)),"",VLOOKUP(AO888,dim_supporttype!B:C,2,FALSE))</f>
        <v>iM13vdNLWKb</v>
      </c>
      <c r="AQ888" s="19" t="str">
        <f>IF(ISNA(VLOOKUP(TRIM(F888),dim_disaggs!A:B,2,FALSE)),"No Disagg",VLOOKUP(TRIM(F888),dim_disaggs!A:B,2,FALSE))</f>
        <v>No Disagg</v>
      </c>
      <c r="AR888" s="19" t="str">
        <f>IF(ISNA(VLOOKUP(AQ888,dim_disaggs!B:C,2,FALSE)),"",VLOOKUP(AQ888,dim_disaggs!B:C,2,FALSE))</f>
        <v>werJlVT6sf3</v>
      </c>
      <c r="AU888" s="72" t="s">
        <v>755</v>
      </c>
      <c r="AV888" s="73" t="s">
        <v>755</v>
      </c>
      <c r="AW888" s="66" t="s">
        <v>755</v>
      </c>
      <c r="AX888" s="66" t="s">
        <v>755</v>
      </c>
      <c r="BA888" s="105" t="str">
        <f t="shared" si="126"/>
        <v/>
      </c>
      <c r="BB888" s="20" t="str">
        <f t="shared" si="127"/>
        <v/>
      </c>
      <c r="BE888" s="75" t="s">
        <v>755</v>
      </c>
      <c r="BF888" s="73" t="s">
        <v>755</v>
      </c>
      <c r="BG888" s="55" t="s">
        <v>755</v>
      </c>
      <c r="BH888" s="76" t="s">
        <v>755</v>
      </c>
      <c r="BI888" s="20" t="s">
        <v>755</v>
      </c>
      <c r="BJ888" s="20" t="s">
        <v>755</v>
      </c>
      <c r="BK888" s="55" t="s">
        <v>755</v>
      </c>
      <c r="BL888" s="71" t="s">
        <v>755</v>
      </c>
      <c r="BM888" s="77" t="s">
        <v>755</v>
      </c>
      <c r="BN888" s="78" t="s">
        <v>755</v>
      </c>
      <c r="BO888" s="77" t="s">
        <v>755</v>
      </c>
      <c r="BP888" s="78" t="s">
        <v>755</v>
      </c>
    </row>
    <row r="889" spans="1:68" x14ac:dyDescent="0.2">
      <c r="A889" s="20" t="s">
        <v>95</v>
      </c>
      <c r="B889" s="20" t="s">
        <v>1122</v>
      </c>
      <c r="C889" s="20" t="s">
        <v>863</v>
      </c>
      <c r="D889" s="20" t="s">
        <v>1</v>
      </c>
      <c r="E889" s="20" t="s">
        <v>78</v>
      </c>
      <c r="G889" s="20" t="s">
        <v>20086</v>
      </c>
      <c r="I889" s="19">
        <f t="shared" si="121"/>
        <v>20</v>
      </c>
      <c r="J889" s="20" t="s">
        <v>755</v>
      </c>
      <c r="K889" s="20" t="s">
        <v>2221</v>
      </c>
      <c r="L889" s="95" t="str">
        <f>IF(M889&lt;&gt;"",IF(NOT(ISNA(INDEX(cc!B:B,MATCH(M889,cc!A:A,0)))),INDEX(cc!B:B,MATCH(M889,cc!A:A,0)),"0"),"")</f>
        <v>default</v>
      </c>
      <c r="M889" s="97" t="s">
        <v>13</v>
      </c>
      <c r="N889" s="28" t="str">
        <f t="shared" si="128"/>
        <v/>
      </c>
      <c r="O889" s="19" t="str">
        <f t="shared" si="122"/>
        <v>GEND_GBV_PEP (N, TA): GBV PEP</v>
      </c>
      <c r="P889" s="19" t="str">
        <f t="shared" si="123"/>
        <v>GEND_GBV_PEP (N, TA): GBV PEP</v>
      </c>
      <c r="Q889" s="19" t="str">
        <f t="shared" si="129"/>
        <v>GEND_GBV_PEP (N, TA)</v>
      </c>
      <c r="R889" s="19" t="str">
        <f t="shared" si="124"/>
        <v>GEND_GBV_PEP_N_TA</v>
      </c>
      <c r="S889" s="19" t="str">
        <f t="shared" si="125"/>
        <v>GEND_GBV_PEP_N_TA_</v>
      </c>
      <c r="T889" s="19" t="b">
        <f>NOT(ISNA(VLOOKUP(B889,dbcodes!A:B,2,FALSE)))</f>
        <v>1</v>
      </c>
      <c r="U889" s="19" t="str">
        <f>IF(ISNA(VLOOKUP(B889,dbcodes!A:B,2,FALSE)),des!R2956,VLOOKUP(B889,dbcodes!A:B,2,FALSE))</f>
        <v>GEND_GBV_PEP_N_TA</v>
      </c>
      <c r="V889" s="20" t="s">
        <v>283</v>
      </c>
      <c r="W889" s="107">
        <f>IF(ISNA(VLOOKUP(C889,descriptions!A:B,2,FALSE)),des!V204,IF(G889=" TARGET","Target ","")&amp;VLOOKUP(C889,descriptions!A:B,2,FALSE))</f>
        <v>0</v>
      </c>
      <c r="X889" s="20" t="s">
        <v>4</v>
      </c>
      <c r="Y889" s="20" t="s">
        <v>831</v>
      </c>
      <c r="Z889" s="20" t="s">
        <v>836</v>
      </c>
      <c r="AA889" s="20" t="s">
        <v>102</v>
      </c>
      <c r="AB889" s="20" t="s">
        <v>755</v>
      </c>
      <c r="AC889" s="19" t="str">
        <f>IF(AB889&lt;&gt;"",IF(NOT(ISNA(INDEX(os!A:A,MATCH(AB889,os!B:B,0)))),INDEX(os!A:A,MATCH(AB889,os!B:B,0)),"0"),"")</f>
        <v/>
      </c>
      <c r="AD889" s="20" t="s">
        <v>830</v>
      </c>
      <c r="AH889" s="93" t="str">
        <f>IF(NOT(ISNA(VLOOKUP(B:B,ResultsTargets!A:A,1,0))),"TRUE","")</f>
        <v/>
      </c>
      <c r="AI889" s="19" t="str">
        <f>IF(ISNA(VLOOKUP(C889,dim_techarea!A:B,2,FALSE)),"",VLOOKUP(C889,dim_techarea!A:B,2,FALSE))</f>
        <v>GEND_GBV_PEP</v>
      </c>
      <c r="AJ889" s="19" t="str">
        <f>IF(ISNA(VLOOKUP(AI889,dim_techarea!B:C,2,FALSE)),"",VLOOKUP(AI889,dim_techarea!B:C,2,FALSE))</f>
        <v>MigoteukJTb</v>
      </c>
      <c r="AK889" s="19" t="str">
        <f>IF(ISNA(VLOOKUP(TRIM(G889),dim_targetsresults!A:B,2,FALSE)),"",VLOOKUP(TRIM(G889),dim_targetsresults!A:C,2,FALSE))</f>
        <v>MER Results</v>
      </c>
      <c r="AL889" s="19" t="str">
        <f>IF(ISNA(VLOOKUP(AK889,dim_targetsresults!B:C,2,FALSE)),"",VLOOKUP(AK889,dim_targetsresults!B:C,2,FALSE))</f>
        <v>Jh0jDM5yQ2E</v>
      </c>
      <c r="AM889" s="19" t="str">
        <f>IF(ISNA(VLOOKUP(TRIM(D889),dim_numeratordenominator!A:B,2,FALSE)),"",VLOOKUP(TRIM(D889),dim_numeratordenominator!A:C,2,FALSE))</f>
        <v>Numerator</v>
      </c>
      <c r="AN889" s="19" t="str">
        <f>IF(ISNA(VLOOKUP(AM889,dim_numeratordenominator!B:C,2,FALSE)),"",VLOOKUP(AM889,dim_numeratordenominator!B:C,2,FALSE))</f>
        <v>Som9NRMQqV7</v>
      </c>
      <c r="AO889" s="19" t="str">
        <f>IF(ISNA(VLOOKUP(TRIM(E889),dim_supporttype!A:B,2,FALSE)),"",VLOOKUP(TRIM(E889),dim_supporttype!A:C,2,FALSE))</f>
        <v>TA</v>
      </c>
      <c r="AP889" s="19" t="str">
        <f>IF(ISNA(VLOOKUP(AO889,dim_supporttype!B:C,2,FALSE)),"",VLOOKUP(AO889,dim_supporttype!B:C,2,FALSE))</f>
        <v>cRAGKdWIDn4</v>
      </c>
      <c r="AQ889" s="19" t="str">
        <f>IF(ISNA(VLOOKUP(TRIM(F889),dim_disaggs!A:B,2,FALSE)),"No Disagg",VLOOKUP(TRIM(F889),dim_disaggs!A:B,2,FALSE))</f>
        <v>No Disagg</v>
      </c>
      <c r="AR889" s="19" t="str">
        <f>IF(ISNA(VLOOKUP(AQ889,dim_disaggs!B:C,2,FALSE)),"",VLOOKUP(AQ889,dim_disaggs!B:C,2,FALSE))</f>
        <v>werJlVT6sf3</v>
      </c>
      <c r="AU889" s="72" t="s">
        <v>755</v>
      </c>
      <c r="AV889" s="73" t="s">
        <v>755</v>
      </c>
      <c r="AW889" s="66" t="s">
        <v>755</v>
      </c>
      <c r="AX889" s="66" t="s">
        <v>755</v>
      </c>
      <c r="BA889" s="105" t="str">
        <f t="shared" si="126"/>
        <v/>
      </c>
      <c r="BB889" s="20" t="str">
        <f t="shared" si="127"/>
        <v/>
      </c>
      <c r="BE889" s="75" t="s">
        <v>755</v>
      </c>
      <c r="BF889" s="73" t="s">
        <v>755</v>
      </c>
      <c r="BG889" s="55" t="s">
        <v>755</v>
      </c>
      <c r="BH889" s="76" t="s">
        <v>755</v>
      </c>
      <c r="BI889" s="20" t="s">
        <v>755</v>
      </c>
      <c r="BJ889" s="20" t="s">
        <v>755</v>
      </c>
      <c r="BK889" s="55" t="s">
        <v>755</v>
      </c>
      <c r="BL889" s="71" t="s">
        <v>755</v>
      </c>
      <c r="BM889" s="77" t="s">
        <v>755</v>
      </c>
      <c r="BN889" s="78" t="s">
        <v>755</v>
      </c>
      <c r="BO889" s="77" t="s">
        <v>755</v>
      </c>
      <c r="BP889" s="78" t="s">
        <v>755</v>
      </c>
    </row>
    <row r="890" spans="1:68" x14ac:dyDescent="0.2">
      <c r="A890" s="20" t="s">
        <v>95</v>
      </c>
      <c r="B890" s="20" t="s">
        <v>1123</v>
      </c>
      <c r="C890" s="20" t="s">
        <v>865</v>
      </c>
      <c r="D890" s="20" t="s">
        <v>1</v>
      </c>
      <c r="E890" s="20" t="s">
        <v>77</v>
      </c>
      <c r="F890" s="20" t="s">
        <v>204</v>
      </c>
      <c r="G890" s="20" t="s">
        <v>20086</v>
      </c>
      <c r="H890" s="20" t="s">
        <v>204</v>
      </c>
      <c r="I890" s="19">
        <f t="shared" si="121"/>
        <v>23</v>
      </c>
      <c r="J890" s="20" t="s">
        <v>755</v>
      </c>
      <c r="K890" s="20" t="s">
        <v>2222</v>
      </c>
      <c r="L890" s="95" t="str">
        <f>IF(M890&lt;&gt;"",IF(NOT(ISNA(INDEX(cc!B:B,MATCH(M890,cc!A:A,0)))),INDEX(cc!B:B,MATCH(M890,cc!A:A,0)),"0"),"")</f>
        <v>Age (0-25+, 5, 4 yr step)</v>
      </c>
      <c r="M890" s="97" t="s">
        <v>3993</v>
      </c>
      <c r="N890" s="28" t="str">
        <f t="shared" si="128"/>
        <v/>
      </c>
      <c r="O890" s="19" t="str">
        <f t="shared" si="122"/>
        <v>GEND_NORM (N, DSD, Age): Intervention</v>
      </c>
      <c r="P890" s="19" t="str">
        <f t="shared" si="123"/>
        <v>GEND_NORM (N, DSD, Age): Intervention</v>
      </c>
      <c r="Q890" s="19" t="str">
        <f t="shared" si="129"/>
        <v>GEND_NORM (N, DSD, Age)</v>
      </c>
      <c r="R890" s="19" t="str">
        <f t="shared" si="124"/>
        <v>GEND_NORM_N_DSD_Age</v>
      </c>
      <c r="S890" s="19" t="str">
        <f t="shared" si="125"/>
        <v>GEND_NORM_N_DSD_Age_</v>
      </c>
      <c r="T890" s="19" t="b">
        <f>NOT(ISNA(VLOOKUP(B890,dbcodes!A:B,2,FALSE)))</f>
        <v>1</v>
      </c>
      <c r="U890" s="19" t="str">
        <f>IF(ISNA(VLOOKUP(B890,dbcodes!A:B,2,FALSE)),des!R2957,VLOOKUP(B890,dbcodes!A:B,2,FALSE))</f>
        <v>GEND_NORM_N_DSD_Age</v>
      </c>
      <c r="V890" s="20" t="s">
        <v>2329</v>
      </c>
      <c r="W890" s="107">
        <f>IF(ISNA(VLOOKUP(C890,descriptions!A:B,2,FALSE)),des!V205,IF(G890=" TARGET","Target ","")&amp;VLOOKUP(C890,descriptions!A:B,2,FALSE))</f>
        <v>0</v>
      </c>
      <c r="X890" s="20" t="s">
        <v>4</v>
      </c>
      <c r="Y890" s="20" t="s">
        <v>831</v>
      </c>
      <c r="Z890" s="20" t="s">
        <v>836</v>
      </c>
      <c r="AA890" s="20" t="s">
        <v>102</v>
      </c>
      <c r="AB890" s="20" t="s">
        <v>755</v>
      </c>
      <c r="AC890" s="19" t="str">
        <f>IF(AB890&lt;&gt;"",IF(NOT(ISNA(INDEX(os!A:A,MATCH(AB890,os!B:B,0)))),INDEX(os!A:A,MATCH(AB890,os!B:B,0)),"0"),"")</f>
        <v/>
      </c>
      <c r="AD890" s="20" t="s">
        <v>830</v>
      </c>
      <c r="AH890" s="93" t="str">
        <f>IF(NOT(ISNA(VLOOKUP(B:B,ResultsTargets!A:A,1,0))),"TRUE","")</f>
        <v/>
      </c>
      <c r="AI890" s="19" t="str">
        <f>IF(ISNA(VLOOKUP(C890,dim_techarea!A:B,2,FALSE)),"",VLOOKUP(C890,dim_techarea!A:B,2,FALSE))</f>
        <v>GEND_NORM</v>
      </c>
      <c r="AJ890" s="19" t="str">
        <f>IF(ISNA(VLOOKUP(AI890,dim_techarea!B:C,2,FALSE)),"",VLOOKUP(AI890,dim_techarea!B:C,2,FALSE))</f>
        <v>tMXEQU0hK8l</v>
      </c>
      <c r="AK890" s="19" t="str">
        <f>IF(ISNA(VLOOKUP(TRIM(G890),dim_targetsresults!A:B,2,FALSE)),"",VLOOKUP(TRIM(G890),dim_targetsresults!A:C,2,FALSE))</f>
        <v>MER Results</v>
      </c>
      <c r="AL890" s="19" t="str">
        <f>IF(ISNA(VLOOKUP(AK890,dim_targetsresults!B:C,2,FALSE)),"",VLOOKUP(AK890,dim_targetsresults!B:C,2,FALSE))</f>
        <v>Jh0jDM5yQ2E</v>
      </c>
      <c r="AM890" s="19" t="str">
        <f>IF(ISNA(VLOOKUP(TRIM(D890),dim_numeratordenominator!A:B,2,FALSE)),"",VLOOKUP(TRIM(D890),dim_numeratordenominator!A:C,2,FALSE))</f>
        <v>Numerator</v>
      </c>
      <c r="AN890" s="19" t="str">
        <f>IF(ISNA(VLOOKUP(AM890,dim_numeratordenominator!B:C,2,FALSE)),"",VLOOKUP(AM890,dim_numeratordenominator!B:C,2,FALSE))</f>
        <v>Som9NRMQqV7</v>
      </c>
      <c r="AO890" s="19" t="str">
        <f>IF(ISNA(VLOOKUP(TRIM(E890),dim_supporttype!A:B,2,FALSE)),"",VLOOKUP(TRIM(E890),dim_supporttype!A:C,2,FALSE))</f>
        <v>DSD</v>
      </c>
      <c r="AP890" s="19" t="str">
        <f>IF(ISNA(VLOOKUP(AO890,dim_supporttype!B:C,2,FALSE)),"",VLOOKUP(AO890,dim_supporttype!B:C,2,FALSE))</f>
        <v>iM13vdNLWKb</v>
      </c>
      <c r="AQ890" s="19" t="str">
        <f>IF(ISNA(VLOOKUP(TRIM(F890),dim_disaggs!A:B,2,FALSE)),"No Disagg",VLOOKUP(TRIM(F890),dim_disaggs!A:B,2,FALSE))</f>
        <v>Age</v>
      </c>
      <c r="AR890" s="19" t="str">
        <f>IF(ISNA(VLOOKUP(AQ890,dim_disaggs!B:C,2,FALSE)),"",VLOOKUP(AQ890,dim_disaggs!B:C,2,FALSE))</f>
        <v>fNQC7f36jre</v>
      </c>
      <c r="AU890" s="72" t="s">
        <v>755</v>
      </c>
      <c r="AV890" s="73" t="s">
        <v>755</v>
      </c>
      <c r="AW890" s="66" t="s">
        <v>755</v>
      </c>
      <c r="AX890" s="66" t="s">
        <v>755</v>
      </c>
      <c r="BA890" s="105" t="str">
        <f t="shared" si="126"/>
        <v/>
      </c>
      <c r="BB890" s="20" t="str">
        <f t="shared" si="127"/>
        <v/>
      </c>
      <c r="BE890" s="75" t="s">
        <v>755</v>
      </c>
      <c r="BF890" s="73" t="s">
        <v>755</v>
      </c>
      <c r="BG890" s="55" t="s">
        <v>755</v>
      </c>
      <c r="BH890" s="76" t="s">
        <v>755</v>
      </c>
      <c r="BI890" s="20" t="s">
        <v>755</v>
      </c>
      <c r="BJ890" s="20" t="s">
        <v>755</v>
      </c>
      <c r="BK890" s="55" t="s">
        <v>755</v>
      </c>
      <c r="BL890" s="71" t="s">
        <v>755</v>
      </c>
      <c r="BM890" s="77" t="s">
        <v>755</v>
      </c>
      <c r="BN890" s="78" t="s">
        <v>755</v>
      </c>
      <c r="BO890" s="77" t="s">
        <v>755</v>
      </c>
      <c r="BP890" s="78" t="s">
        <v>755</v>
      </c>
    </row>
    <row r="891" spans="1:68" x14ac:dyDescent="0.2">
      <c r="A891" s="20" t="s">
        <v>95</v>
      </c>
      <c r="B891" s="20" t="s">
        <v>1131</v>
      </c>
      <c r="C891" s="20" t="s">
        <v>865</v>
      </c>
      <c r="D891" s="20" t="s">
        <v>1</v>
      </c>
      <c r="E891" s="20" t="s">
        <v>78</v>
      </c>
      <c r="F891" s="20" t="s">
        <v>204</v>
      </c>
      <c r="G891" s="20" t="s">
        <v>20086</v>
      </c>
      <c r="H891" s="20" t="s">
        <v>204</v>
      </c>
      <c r="I891" s="19">
        <f t="shared" si="121"/>
        <v>22</v>
      </c>
      <c r="J891" s="20" t="s">
        <v>755</v>
      </c>
      <c r="K891" s="20" t="s">
        <v>2222</v>
      </c>
      <c r="L891" s="95" t="str">
        <f>IF(M891&lt;&gt;"",IF(NOT(ISNA(INDEX(cc!B:B,MATCH(M891,cc!A:A,0)))),INDEX(cc!B:B,MATCH(M891,cc!A:A,0)),"0"),"")</f>
        <v>Age (0-25+, 5, 4 yr step)</v>
      </c>
      <c r="M891" s="97" t="s">
        <v>3993</v>
      </c>
      <c r="N891" s="28" t="str">
        <f t="shared" si="128"/>
        <v/>
      </c>
      <c r="O891" s="19" t="str">
        <f t="shared" si="122"/>
        <v>GEND_NORM (N, TA, Age): Intervention</v>
      </c>
      <c r="P891" s="19" t="str">
        <f t="shared" si="123"/>
        <v>GEND_NORM (N, TA, Age): Intervention</v>
      </c>
      <c r="Q891" s="19" t="str">
        <f t="shared" si="129"/>
        <v>GEND_NORM (N, TA, Age)</v>
      </c>
      <c r="R891" s="19" t="str">
        <f t="shared" si="124"/>
        <v>GEND_NORM_N_TA_Age</v>
      </c>
      <c r="S891" s="19" t="str">
        <f t="shared" si="125"/>
        <v>GEND_NORM_N_TA_Age_</v>
      </c>
      <c r="T891" s="19" t="b">
        <f>NOT(ISNA(VLOOKUP(B891,dbcodes!A:B,2,FALSE)))</f>
        <v>1</v>
      </c>
      <c r="U891" s="19" t="str">
        <f>IF(ISNA(VLOOKUP(B891,dbcodes!A:B,2,FALSE)),des!R2958,VLOOKUP(B891,dbcodes!A:B,2,FALSE))</f>
        <v>GEND_NORM_N_TA_Age</v>
      </c>
      <c r="V891" s="20" t="s">
        <v>2329</v>
      </c>
      <c r="W891" s="107">
        <f>IF(ISNA(VLOOKUP(C891,descriptions!A:B,2,FALSE)),des!V206,IF(G891=" TARGET","Target ","")&amp;VLOOKUP(C891,descriptions!A:B,2,FALSE))</f>
        <v>0</v>
      </c>
      <c r="X891" s="20" t="s">
        <v>4</v>
      </c>
      <c r="Y891" s="20" t="s">
        <v>831</v>
      </c>
      <c r="Z891" s="20" t="s">
        <v>836</v>
      </c>
      <c r="AA891" s="20" t="s">
        <v>102</v>
      </c>
      <c r="AB891" s="20" t="s">
        <v>755</v>
      </c>
      <c r="AC891" s="19" t="str">
        <f>IF(AB891&lt;&gt;"",IF(NOT(ISNA(INDEX(os!A:A,MATCH(AB891,os!B:B,0)))),INDEX(os!A:A,MATCH(AB891,os!B:B,0)),"0"),"")</f>
        <v/>
      </c>
      <c r="AD891" s="20" t="s">
        <v>830</v>
      </c>
      <c r="AH891" s="93" t="str">
        <f>IF(NOT(ISNA(VLOOKUP(B:B,ResultsTargets!A:A,1,0))),"TRUE","")</f>
        <v/>
      </c>
      <c r="AI891" s="19" t="str">
        <f>IF(ISNA(VLOOKUP(C891,dim_techarea!A:B,2,FALSE)),"",VLOOKUP(C891,dim_techarea!A:B,2,FALSE))</f>
        <v>GEND_NORM</v>
      </c>
      <c r="AJ891" s="19" t="str">
        <f>IF(ISNA(VLOOKUP(AI891,dim_techarea!B:C,2,FALSE)),"",VLOOKUP(AI891,dim_techarea!B:C,2,FALSE))</f>
        <v>tMXEQU0hK8l</v>
      </c>
      <c r="AK891" s="19" t="str">
        <f>IF(ISNA(VLOOKUP(TRIM(G891),dim_targetsresults!A:B,2,FALSE)),"",VLOOKUP(TRIM(G891),dim_targetsresults!A:C,2,FALSE))</f>
        <v>MER Results</v>
      </c>
      <c r="AL891" s="19" t="str">
        <f>IF(ISNA(VLOOKUP(AK891,dim_targetsresults!B:C,2,FALSE)),"",VLOOKUP(AK891,dim_targetsresults!B:C,2,FALSE))</f>
        <v>Jh0jDM5yQ2E</v>
      </c>
      <c r="AM891" s="19" t="str">
        <f>IF(ISNA(VLOOKUP(TRIM(D891),dim_numeratordenominator!A:B,2,FALSE)),"",VLOOKUP(TRIM(D891),dim_numeratordenominator!A:C,2,FALSE))</f>
        <v>Numerator</v>
      </c>
      <c r="AN891" s="19" t="str">
        <f>IF(ISNA(VLOOKUP(AM891,dim_numeratordenominator!B:C,2,FALSE)),"",VLOOKUP(AM891,dim_numeratordenominator!B:C,2,FALSE))</f>
        <v>Som9NRMQqV7</v>
      </c>
      <c r="AO891" s="19" t="str">
        <f>IF(ISNA(VLOOKUP(TRIM(E891),dim_supporttype!A:B,2,FALSE)),"",VLOOKUP(TRIM(E891),dim_supporttype!A:C,2,FALSE))</f>
        <v>TA</v>
      </c>
      <c r="AP891" s="19" t="str">
        <f>IF(ISNA(VLOOKUP(AO891,dim_supporttype!B:C,2,FALSE)),"",VLOOKUP(AO891,dim_supporttype!B:C,2,FALSE))</f>
        <v>cRAGKdWIDn4</v>
      </c>
      <c r="AQ891" s="19" t="str">
        <f>IF(ISNA(VLOOKUP(TRIM(F891),dim_disaggs!A:B,2,FALSE)),"No Disagg",VLOOKUP(TRIM(F891),dim_disaggs!A:B,2,FALSE))</f>
        <v>Age</v>
      </c>
      <c r="AR891" s="19" t="str">
        <f>IF(ISNA(VLOOKUP(AQ891,dim_disaggs!B:C,2,FALSE)),"",VLOOKUP(AQ891,dim_disaggs!B:C,2,FALSE))</f>
        <v>fNQC7f36jre</v>
      </c>
      <c r="AU891" s="72" t="s">
        <v>755</v>
      </c>
      <c r="AV891" s="73" t="s">
        <v>755</v>
      </c>
      <c r="AW891" s="66" t="s">
        <v>755</v>
      </c>
      <c r="AX891" s="66" t="s">
        <v>755</v>
      </c>
      <c r="BA891" s="105" t="str">
        <f t="shared" si="126"/>
        <v/>
      </c>
      <c r="BB891" s="20" t="str">
        <f t="shared" si="127"/>
        <v/>
      </c>
      <c r="BE891" s="75" t="s">
        <v>755</v>
      </c>
      <c r="BF891" s="73" t="s">
        <v>755</v>
      </c>
      <c r="BG891" s="55" t="s">
        <v>755</v>
      </c>
      <c r="BH891" s="76" t="s">
        <v>755</v>
      </c>
      <c r="BI891" s="20" t="s">
        <v>755</v>
      </c>
      <c r="BJ891" s="20" t="s">
        <v>755</v>
      </c>
      <c r="BK891" s="55" t="s">
        <v>755</v>
      </c>
      <c r="BL891" s="71" t="s">
        <v>755</v>
      </c>
      <c r="BM891" s="77" t="s">
        <v>755</v>
      </c>
      <c r="BN891" s="78" t="s">
        <v>755</v>
      </c>
      <c r="BO891" s="77" t="s">
        <v>755</v>
      </c>
      <c r="BP891" s="78" t="s">
        <v>755</v>
      </c>
    </row>
    <row r="892" spans="1:68" ht="17" customHeight="1" x14ac:dyDescent="0.2">
      <c r="A892" s="20" t="s">
        <v>95</v>
      </c>
      <c r="B892" s="20" t="s">
        <v>1124</v>
      </c>
      <c r="C892" s="20" t="s">
        <v>865</v>
      </c>
      <c r="D892" s="20" t="s">
        <v>1</v>
      </c>
      <c r="E892" s="20" t="s">
        <v>77</v>
      </c>
      <c r="F892" s="20" t="s">
        <v>135</v>
      </c>
      <c r="G892" s="20" t="s">
        <v>20086</v>
      </c>
      <c r="H892" s="20" t="s">
        <v>135</v>
      </c>
      <c r="I892" s="19">
        <f t="shared" si="121"/>
        <v>27</v>
      </c>
      <c r="J892" s="20" t="s">
        <v>755</v>
      </c>
      <c r="K892" s="20" t="s">
        <v>2222</v>
      </c>
      <c r="L892" s="95" t="str">
        <f>IF(M892&lt;&gt;"",IF(NOT(ISNA(INDEX(cc!B:B,MATCH(M892,cc!A:A,0)))),INDEX(cc!B:B,MATCH(M892,cc!A:A,0)),"0"),"")</f>
        <v>Age (&lt;10-25+, 5, v2) and Sex</v>
      </c>
      <c r="M892" s="97" t="s">
        <v>4011</v>
      </c>
      <c r="N892" s="28" t="str">
        <f t="shared" si="128"/>
        <v/>
      </c>
      <c r="O892" s="19" t="str">
        <f t="shared" si="122"/>
        <v>GEND_NORM (N, DSD, Age/Sex): Intervention</v>
      </c>
      <c r="P892" s="19" t="str">
        <f t="shared" si="123"/>
        <v>GEND_NORM (N, DSD, Age/Sex): Intervention</v>
      </c>
      <c r="Q892" s="19" t="str">
        <f t="shared" si="129"/>
        <v>GEND_NORM (N, DSD, Age/Sex)</v>
      </c>
      <c r="R892" s="19" t="str">
        <f t="shared" si="124"/>
        <v>GEND_NORM_N_DSD_Age_Sex</v>
      </c>
      <c r="S892" s="19" t="str">
        <f t="shared" si="125"/>
        <v>GEND_NORM_N_DSD_Age_Sex_</v>
      </c>
      <c r="T892" s="19" t="b">
        <f>NOT(ISNA(VLOOKUP(B892,dbcodes!A:B,2,FALSE)))</f>
        <v>1</v>
      </c>
      <c r="U892" s="19" t="str">
        <f>IF(ISNA(VLOOKUP(B892,dbcodes!A:B,2,FALSE)),des!R2959,VLOOKUP(B892,dbcodes!A:B,2,FALSE))</f>
        <v>GEND_NORM_N_DSD_Age_Sex</v>
      </c>
      <c r="V892" s="20" t="s">
        <v>2329</v>
      </c>
      <c r="W892" s="107">
        <f>IF(ISNA(VLOOKUP(C892,descriptions!A:B,2,FALSE)),des!V207,IF(G892=" TARGET","Target ","")&amp;VLOOKUP(C892,descriptions!A:B,2,FALSE))</f>
        <v>0</v>
      </c>
      <c r="X892" s="20" t="s">
        <v>4</v>
      </c>
      <c r="Y892" s="20" t="s">
        <v>831</v>
      </c>
      <c r="Z892" s="20" t="s">
        <v>836</v>
      </c>
      <c r="AA892" s="20" t="s">
        <v>102</v>
      </c>
      <c r="AB892" s="20" t="s">
        <v>755</v>
      </c>
      <c r="AC892" s="19" t="str">
        <f>IF(AB892&lt;&gt;"",IF(NOT(ISNA(INDEX(os!A:A,MATCH(AB892,os!B:B,0)))),INDEX(os!A:A,MATCH(AB892,os!B:B,0)),"0"),"")</f>
        <v/>
      </c>
      <c r="AD892" s="20" t="s">
        <v>830</v>
      </c>
      <c r="AH892" s="93" t="str">
        <f>IF(NOT(ISNA(VLOOKUP(B:B,ResultsTargets!A:A,1,0))),"TRUE","")</f>
        <v/>
      </c>
      <c r="AI892" s="19" t="str">
        <f>IF(ISNA(VLOOKUP(C892,dim_techarea!A:B,2,FALSE)),"",VLOOKUP(C892,dim_techarea!A:B,2,FALSE))</f>
        <v>GEND_NORM</v>
      </c>
      <c r="AJ892" s="19" t="str">
        <f>IF(ISNA(VLOOKUP(AI892,dim_techarea!B:C,2,FALSE)),"",VLOOKUP(AI892,dim_techarea!B:C,2,FALSE))</f>
        <v>tMXEQU0hK8l</v>
      </c>
      <c r="AK892" s="19" t="str">
        <f>IF(ISNA(VLOOKUP(TRIM(G892),dim_targetsresults!A:B,2,FALSE)),"",VLOOKUP(TRIM(G892),dim_targetsresults!A:C,2,FALSE))</f>
        <v>MER Results</v>
      </c>
      <c r="AL892" s="19" t="str">
        <f>IF(ISNA(VLOOKUP(AK892,dim_targetsresults!B:C,2,FALSE)),"",VLOOKUP(AK892,dim_targetsresults!B:C,2,FALSE))</f>
        <v>Jh0jDM5yQ2E</v>
      </c>
      <c r="AM892" s="19" t="str">
        <f>IF(ISNA(VLOOKUP(TRIM(D892),dim_numeratordenominator!A:B,2,FALSE)),"",VLOOKUP(TRIM(D892),dim_numeratordenominator!A:C,2,FALSE))</f>
        <v>Numerator</v>
      </c>
      <c r="AN892" s="19" t="str">
        <f>IF(ISNA(VLOOKUP(AM892,dim_numeratordenominator!B:C,2,FALSE)),"",VLOOKUP(AM892,dim_numeratordenominator!B:C,2,FALSE))</f>
        <v>Som9NRMQqV7</v>
      </c>
      <c r="AO892" s="19" t="str">
        <f>IF(ISNA(VLOOKUP(TRIM(E892),dim_supporttype!A:B,2,FALSE)),"",VLOOKUP(TRIM(E892),dim_supporttype!A:C,2,FALSE))</f>
        <v>DSD</v>
      </c>
      <c r="AP892" s="19" t="str">
        <f>IF(ISNA(VLOOKUP(AO892,dim_supporttype!B:C,2,FALSE)),"",VLOOKUP(AO892,dim_supporttype!B:C,2,FALSE))</f>
        <v>iM13vdNLWKb</v>
      </c>
      <c r="AQ892" s="19" t="str">
        <f>IF(ISNA(VLOOKUP(TRIM(F892),dim_disaggs!A:B,2,FALSE)),"No Disagg",VLOOKUP(TRIM(F892),dim_disaggs!A:B,2,FALSE))</f>
        <v>Age/Sex</v>
      </c>
      <c r="AR892" s="19" t="str">
        <f>IF(ISNA(VLOOKUP(AQ892,dim_disaggs!B:C,2,FALSE)),"",VLOOKUP(AQ892,dim_disaggs!B:C,2,FALSE))</f>
        <v>Qbz6SrpmJ1y</v>
      </c>
      <c r="AU892" s="72" t="s">
        <v>755</v>
      </c>
      <c r="AV892" s="73" t="s">
        <v>755</v>
      </c>
      <c r="AW892" s="66" t="s">
        <v>755</v>
      </c>
      <c r="AX892" s="66" t="s">
        <v>755</v>
      </c>
      <c r="BA892" s="105" t="str">
        <f t="shared" si="126"/>
        <v/>
      </c>
      <c r="BB892" s="20" t="str">
        <f t="shared" si="127"/>
        <v/>
      </c>
      <c r="BE892" s="75" t="s">
        <v>755</v>
      </c>
      <c r="BF892" s="73" t="s">
        <v>755</v>
      </c>
      <c r="BG892" s="55" t="s">
        <v>755</v>
      </c>
      <c r="BH892" s="76" t="s">
        <v>755</v>
      </c>
      <c r="BI892" s="20" t="s">
        <v>755</v>
      </c>
      <c r="BJ892" s="20" t="s">
        <v>755</v>
      </c>
      <c r="BK892" s="55" t="s">
        <v>755</v>
      </c>
      <c r="BL892" s="71" t="s">
        <v>755</v>
      </c>
      <c r="BM892" s="77" t="s">
        <v>755</v>
      </c>
      <c r="BN892" s="78" t="s">
        <v>755</v>
      </c>
      <c r="BO892" s="77" t="s">
        <v>755</v>
      </c>
      <c r="BP892" s="78" t="s">
        <v>755</v>
      </c>
    </row>
    <row r="893" spans="1:68" s="3" customFormat="1" ht="17" customHeight="1" x14ac:dyDescent="0.2">
      <c r="A893" s="20" t="s">
        <v>95</v>
      </c>
      <c r="B893" s="20" t="s">
        <v>1132</v>
      </c>
      <c r="C893" s="20" t="s">
        <v>865</v>
      </c>
      <c r="D893" s="20" t="s">
        <v>1</v>
      </c>
      <c r="E893" s="20" t="s">
        <v>78</v>
      </c>
      <c r="F893" s="20" t="s">
        <v>135</v>
      </c>
      <c r="G893" s="20" t="s">
        <v>20086</v>
      </c>
      <c r="H893" s="20" t="s">
        <v>135</v>
      </c>
      <c r="I893" s="19">
        <f t="shared" si="121"/>
        <v>26</v>
      </c>
      <c r="J893" s="20" t="s">
        <v>755</v>
      </c>
      <c r="K893" s="20" t="s">
        <v>2222</v>
      </c>
      <c r="L893" s="95" t="str">
        <f>IF(M893&lt;&gt;"",IF(NOT(ISNA(INDEX(cc!B:B,MATCH(M893,cc!A:A,0)))),INDEX(cc!B:B,MATCH(M893,cc!A:A,0)),"0"),"")</f>
        <v>Age (&lt;10-25+, 5, v2) and Sex</v>
      </c>
      <c r="M893" s="97" t="s">
        <v>4011</v>
      </c>
      <c r="N893" s="28" t="str">
        <f t="shared" si="128"/>
        <v/>
      </c>
      <c r="O893" s="19" t="str">
        <f t="shared" si="122"/>
        <v>GEND_NORM (N, TA, Age/Sex): Intervention</v>
      </c>
      <c r="P893" s="19" t="str">
        <f t="shared" si="123"/>
        <v>GEND_NORM (N, TA, Age/Sex): Intervention</v>
      </c>
      <c r="Q893" s="19" t="str">
        <f t="shared" si="129"/>
        <v>GEND_NORM (N, TA, Age/Sex)</v>
      </c>
      <c r="R893" s="19" t="str">
        <f t="shared" si="124"/>
        <v>GEND_NORM_N_TA_Age_Sex</v>
      </c>
      <c r="S893" s="19" t="str">
        <f t="shared" si="125"/>
        <v>GEND_NORM_N_TA_Age_Sex_</v>
      </c>
      <c r="T893" s="19" t="b">
        <f>NOT(ISNA(VLOOKUP(B893,dbcodes!A:B,2,FALSE)))</f>
        <v>1</v>
      </c>
      <c r="U893" s="19" t="str">
        <f>IF(ISNA(VLOOKUP(B893,dbcodes!A:B,2,FALSE)),des!R2960,VLOOKUP(B893,dbcodes!A:B,2,FALSE))</f>
        <v>GEND_NORM_N_TA_Age_Sex</v>
      </c>
      <c r="V893" s="20" t="s">
        <v>2329</v>
      </c>
      <c r="W893" s="107">
        <f>IF(ISNA(VLOOKUP(C893,descriptions!A:B,2,FALSE)),des!V208,IF(G893=" TARGET","Target ","")&amp;VLOOKUP(C893,descriptions!A:B,2,FALSE))</f>
        <v>0</v>
      </c>
      <c r="X893" s="20" t="s">
        <v>4</v>
      </c>
      <c r="Y893" s="20" t="s">
        <v>831</v>
      </c>
      <c r="Z893" s="20" t="s">
        <v>836</v>
      </c>
      <c r="AA893" s="20" t="s">
        <v>102</v>
      </c>
      <c r="AB893" s="20" t="s">
        <v>755</v>
      </c>
      <c r="AC893" s="19" t="str">
        <f>IF(AB893&lt;&gt;"",IF(NOT(ISNA(INDEX(os!A:A,MATCH(AB893,os!B:B,0)))),INDEX(os!A:A,MATCH(AB893,os!B:B,0)),"0"),"")</f>
        <v/>
      </c>
      <c r="AD893" s="20" t="s">
        <v>830</v>
      </c>
      <c r="AE893" s="20"/>
      <c r="AF893" s="20"/>
      <c r="AG893" s="20"/>
      <c r="AH893" s="93" t="str">
        <f>IF(NOT(ISNA(VLOOKUP(B:B,ResultsTargets!A:A,1,0))),"TRUE","")</f>
        <v/>
      </c>
      <c r="AI893" s="19" t="str">
        <f>IF(ISNA(VLOOKUP(C893,dim_techarea!A:B,2,FALSE)),"",VLOOKUP(C893,dim_techarea!A:B,2,FALSE))</f>
        <v>GEND_NORM</v>
      </c>
      <c r="AJ893" s="19" t="str">
        <f>IF(ISNA(VLOOKUP(AI893,dim_techarea!B:C,2,FALSE)),"",VLOOKUP(AI893,dim_techarea!B:C,2,FALSE))</f>
        <v>tMXEQU0hK8l</v>
      </c>
      <c r="AK893" s="19" t="str">
        <f>IF(ISNA(VLOOKUP(TRIM(G893),dim_targetsresults!A:B,2,FALSE)),"",VLOOKUP(TRIM(G893),dim_targetsresults!A:C,2,FALSE))</f>
        <v>MER Results</v>
      </c>
      <c r="AL893" s="19" t="str">
        <f>IF(ISNA(VLOOKUP(AK893,dim_targetsresults!B:C,2,FALSE)),"",VLOOKUP(AK893,dim_targetsresults!B:C,2,FALSE))</f>
        <v>Jh0jDM5yQ2E</v>
      </c>
      <c r="AM893" s="19" t="str">
        <f>IF(ISNA(VLOOKUP(TRIM(D893),dim_numeratordenominator!A:B,2,FALSE)),"",VLOOKUP(TRIM(D893),dim_numeratordenominator!A:C,2,FALSE))</f>
        <v>Numerator</v>
      </c>
      <c r="AN893" s="19" t="str">
        <f>IF(ISNA(VLOOKUP(AM893,dim_numeratordenominator!B:C,2,FALSE)),"",VLOOKUP(AM893,dim_numeratordenominator!B:C,2,FALSE))</f>
        <v>Som9NRMQqV7</v>
      </c>
      <c r="AO893" s="19" t="str">
        <f>IF(ISNA(VLOOKUP(TRIM(E893),dim_supporttype!A:B,2,FALSE)),"",VLOOKUP(TRIM(E893),dim_supporttype!A:C,2,FALSE))</f>
        <v>TA</v>
      </c>
      <c r="AP893" s="19" t="str">
        <f>IF(ISNA(VLOOKUP(AO893,dim_supporttype!B:C,2,FALSE)),"",VLOOKUP(AO893,dim_supporttype!B:C,2,FALSE))</f>
        <v>cRAGKdWIDn4</v>
      </c>
      <c r="AQ893" s="19" t="str">
        <f>IF(ISNA(VLOOKUP(TRIM(F893),dim_disaggs!A:B,2,FALSE)),"No Disagg",VLOOKUP(TRIM(F893),dim_disaggs!A:B,2,FALSE))</f>
        <v>Age/Sex</v>
      </c>
      <c r="AR893" s="19" t="str">
        <f>IF(ISNA(VLOOKUP(AQ893,dim_disaggs!B:C,2,FALSE)),"",VLOOKUP(AQ893,dim_disaggs!B:C,2,FALSE))</f>
        <v>Qbz6SrpmJ1y</v>
      </c>
      <c r="AS893" s="72"/>
      <c r="AT893" s="66"/>
      <c r="AU893" s="72" t="s">
        <v>755</v>
      </c>
      <c r="AV893" s="73" t="s">
        <v>755</v>
      </c>
      <c r="AW893" s="66" t="s">
        <v>755</v>
      </c>
      <c r="AX893" s="66" t="s">
        <v>755</v>
      </c>
      <c r="AY893" s="20"/>
      <c r="AZ893" s="20"/>
      <c r="BA893" s="105" t="str">
        <f t="shared" si="126"/>
        <v/>
      </c>
      <c r="BB893" s="20" t="str">
        <f t="shared" si="127"/>
        <v/>
      </c>
      <c r="BC893" s="20"/>
      <c r="BD893" s="20"/>
      <c r="BE893" s="75" t="s">
        <v>755</v>
      </c>
      <c r="BF893" s="73" t="s">
        <v>755</v>
      </c>
      <c r="BG893" s="55" t="s">
        <v>755</v>
      </c>
      <c r="BH893" s="76" t="s">
        <v>755</v>
      </c>
      <c r="BI893" s="20" t="s">
        <v>755</v>
      </c>
      <c r="BJ893" s="20" t="s">
        <v>755</v>
      </c>
      <c r="BK893" s="55" t="s">
        <v>755</v>
      </c>
      <c r="BL893" s="71" t="s">
        <v>755</v>
      </c>
      <c r="BM893" s="77" t="s">
        <v>755</v>
      </c>
      <c r="BN893" s="78" t="s">
        <v>755</v>
      </c>
      <c r="BO893" s="77" t="s">
        <v>755</v>
      </c>
      <c r="BP893" s="78" t="s">
        <v>755</v>
      </c>
    </row>
    <row r="894" spans="1:68" s="3" customFormat="1" ht="19" customHeight="1" x14ac:dyDescent="0.2">
      <c r="A894" s="20" t="s">
        <v>95</v>
      </c>
      <c r="B894" s="20" t="s">
        <v>1127</v>
      </c>
      <c r="C894" s="20" t="s">
        <v>865</v>
      </c>
      <c r="D894" s="20" t="s">
        <v>1</v>
      </c>
      <c r="E894" s="20" t="s">
        <v>77</v>
      </c>
      <c r="F894" s="20"/>
      <c r="G894" s="20" t="s">
        <v>20086</v>
      </c>
      <c r="H894" s="20"/>
      <c r="I894" s="19">
        <f t="shared" si="121"/>
        <v>18</v>
      </c>
      <c r="J894" s="20" t="s">
        <v>755</v>
      </c>
      <c r="K894" s="20" t="s">
        <v>2222</v>
      </c>
      <c r="L894" s="95" t="str">
        <f>IF(M894&lt;&gt;"",IF(NOT(ISNA(INDEX(cc!B:B,MATCH(M894,cc!A:A,0)))),INDEX(cc!B:B,MATCH(M894,cc!A:A,0)),"0"),"")</f>
        <v>default</v>
      </c>
      <c r="M894" s="97" t="s">
        <v>13</v>
      </c>
      <c r="N894" s="28" t="str">
        <f t="shared" si="128"/>
        <v/>
      </c>
      <c r="O894" s="19" t="str">
        <f t="shared" si="122"/>
        <v>GEND_NORM (N, DSD): Intervention</v>
      </c>
      <c r="P894" s="19" t="str">
        <f t="shared" si="123"/>
        <v>GEND_NORM (N, DSD): Intervention</v>
      </c>
      <c r="Q894" s="19" t="str">
        <f t="shared" si="129"/>
        <v>GEND_NORM (N, DSD)</v>
      </c>
      <c r="R894" s="19" t="str">
        <f t="shared" si="124"/>
        <v>GEND_NORM_N_DSD</v>
      </c>
      <c r="S894" s="19" t="str">
        <f t="shared" si="125"/>
        <v>GEND_NORM_N_DSD_</v>
      </c>
      <c r="T894" s="19" t="b">
        <f>NOT(ISNA(VLOOKUP(B894,dbcodes!A:B,2,FALSE)))</f>
        <v>1</v>
      </c>
      <c r="U894" s="19" t="str">
        <f>IF(ISNA(VLOOKUP(B894,dbcodes!A:B,2,FALSE)),des!R2961,VLOOKUP(B894,dbcodes!A:B,2,FALSE))</f>
        <v>GEND_NORM_N_DSD</v>
      </c>
      <c r="V894" s="20" t="s">
        <v>2329</v>
      </c>
      <c r="W894" s="107">
        <f>IF(ISNA(VLOOKUP(C894,descriptions!A:B,2,FALSE)),des!V209,IF(G894=" TARGET","Target ","")&amp;VLOOKUP(C894,descriptions!A:B,2,FALSE))</f>
        <v>0</v>
      </c>
      <c r="X894" s="20" t="s">
        <v>4</v>
      </c>
      <c r="Y894" s="20" t="s">
        <v>831</v>
      </c>
      <c r="Z894" s="20" t="s">
        <v>836</v>
      </c>
      <c r="AA894" s="20" t="s">
        <v>102</v>
      </c>
      <c r="AB894" s="20" t="s">
        <v>755</v>
      </c>
      <c r="AC894" s="19" t="str">
        <f>IF(AB894&lt;&gt;"",IF(NOT(ISNA(INDEX(os!A:A,MATCH(AB894,os!B:B,0)))),INDEX(os!A:A,MATCH(AB894,os!B:B,0)),"0"),"")</f>
        <v/>
      </c>
      <c r="AD894" s="20" t="s">
        <v>830</v>
      </c>
      <c r="AE894" s="20"/>
      <c r="AF894" s="20"/>
      <c r="AG894" s="20"/>
      <c r="AH894" s="93" t="str">
        <f>IF(NOT(ISNA(VLOOKUP(B:B,ResultsTargets!A:A,1,0))),"TRUE","")</f>
        <v/>
      </c>
      <c r="AI894" s="19" t="str">
        <f>IF(ISNA(VLOOKUP(C894,dim_techarea!A:B,2,FALSE)),"",VLOOKUP(C894,dim_techarea!A:B,2,FALSE))</f>
        <v>GEND_NORM</v>
      </c>
      <c r="AJ894" s="19" t="str">
        <f>IF(ISNA(VLOOKUP(AI894,dim_techarea!B:C,2,FALSE)),"",VLOOKUP(AI894,dim_techarea!B:C,2,FALSE))</f>
        <v>tMXEQU0hK8l</v>
      </c>
      <c r="AK894" s="19" t="str">
        <f>IF(ISNA(VLOOKUP(TRIM(G894),dim_targetsresults!A:B,2,FALSE)),"",VLOOKUP(TRIM(G894),dim_targetsresults!A:C,2,FALSE))</f>
        <v>MER Results</v>
      </c>
      <c r="AL894" s="19" t="str">
        <f>IF(ISNA(VLOOKUP(AK894,dim_targetsresults!B:C,2,FALSE)),"",VLOOKUP(AK894,dim_targetsresults!B:C,2,FALSE))</f>
        <v>Jh0jDM5yQ2E</v>
      </c>
      <c r="AM894" s="19" t="str">
        <f>IF(ISNA(VLOOKUP(TRIM(D894),dim_numeratordenominator!A:B,2,FALSE)),"",VLOOKUP(TRIM(D894),dim_numeratordenominator!A:C,2,FALSE))</f>
        <v>Numerator</v>
      </c>
      <c r="AN894" s="19" t="str">
        <f>IF(ISNA(VLOOKUP(AM894,dim_numeratordenominator!B:C,2,FALSE)),"",VLOOKUP(AM894,dim_numeratordenominator!B:C,2,FALSE))</f>
        <v>Som9NRMQqV7</v>
      </c>
      <c r="AO894" s="19" t="str">
        <f>IF(ISNA(VLOOKUP(TRIM(E894),dim_supporttype!A:B,2,FALSE)),"",VLOOKUP(TRIM(E894),dim_supporttype!A:C,2,FALSE))</f>
        <v>DSD</v>
      </c>
      <c r="AP894" s="19" t="str">
        <f>IF(ISNA(VLOOKUP(AO894,dim_supporttype!B:C,2,FALSE)),"",VLOOKUP(AO894,dim_supporttype!B:C,2,FALSE))</f>
        <v>iM13vdNLWKb</v>
      </c>
      <c r="AQ894" s="19" t="str">
        <f>IF(ISNA(VLOOKUP(TRIM(F894),dim_disaggs!A:B,2,FALSE)),"No Disagg",VLOOKUP(TRIM(F894),dim_disaggs!A:B,2,FALSE))</f>
        <v>No Disagg</v>
      </c>
      <c r="AR894" s="19" t="str">
        <f>IF(ISNA(VLOOKUP(AQ894,dim_disaggs!B:C,2,FALSE)),"",VLOOKUP(AQ894,dim_disaggs!B:C,2,FALSE))</f>
        <v>werJlVT6sf3</v>
      </c>
      <c r="AS894" s="72"/>
      <c r="AT894" s="66"/>
      <c r="AU894" s="72" t="s">
        <v>755</v>
      </c>
      <c r="AV894" s="73" t="s">
        <v>755</v>
      </c>
      <c r="AW894" s="66" t="s">
        <v>755</v>
      </c>
      <c r="AX894" s="66" t="s">
        <v>755</v>
      </c>
      <c r="AY894" s="20"/>
      <c r="AZ894" s="20"/>
      <c r="BA894" s="105" t="str">
        <f t="shared" si="126"/>
        <v>Top Level Numerator</v>
      </c>
      <c r="BB894" s="20" t="str">
        <f t="shared" si="127"/>
        <v>PE5QVF0w4xj</v>
      </c>
      <c r="BC894" s="20" t="s">
        <v>25706</v>
      </c>
      <c r="BD894" s="20" t="s">
        <v>25707</v>
      </c>
      <c r="BE894" s="75" t="s">
        <v>21240</v>
      </c>
      <c r="BF894" s="73" t="s">
        <v>21241</v>
      </c>
      <c r="BG894" s="55" t="s">
        <v>755</v>
      </c>
      <c r="BH894" s="76" t="s">
        <v>755</v>
      </c>
      <c r="BI894" s="20" t="s">
        <v>755</v>
      </c>
      <c r="BJ894" s="20" t="s">
        <v>755</v>
      </c>
      <c r="BK894" s="55" t="s">
        <v>755</v>
      </c>
      <c r="BL894" s="71" t="s">
        <v>755</v>
      </c>
      <c r="BM894" s="77" t="s">
        <v>755</v>
      </c>
      <c r="BN894" s="78" t="s">
        <v>755</v>
      </c>
      <c r="BO894" s="77" t="s">
        <v>755</v>
      </c>
      <c r="BP894" s="78" t="s">
        <v>755</v>
      </c>
    </row>
    <row r="895" spans="1:68" s="10" customFormat="1" x14ac:dyDescent="0.2">
      <c r="A895" s="20" t="s">
        <v>95</v>
      </c>
      <c r="B895" s="20" t="s">
        <v>1135</v>
      </c>
      <c r="C895" s="20" t="s">
        <v>865</v>
      </c>
      <c r="D895" s="20" t="s">
        <v>1</v>
      </c>
      <c r="E895" s="20" t="s">
        <v>78</v>
      </c>
      <c r="F895" s="20"/>
      <c r="G895" s="20" t="s">
        <v>20086</v>
      </c>
      <c r="H895" s="20"/>
      <c r="I895" s="19">
        <f t="shared" si="121"/>
        <v>17</v>
      </c>
      <c r="J895" s="20" t="s">
        <v>755</v>
      </c>
      <c r="K895" s="20" t="s">
        <v>2222</v>
      </c>
      <c r="L895" s="95" t="str">
        <f>IF(M895&lt;&gt;"",IF(NOT(ISNA(INDEX(cc!B:B,MATCH(M895,cc!A:A,0)))),INDEX(cc!B:B,MATCH(M895,cc!A:A,0)),"0"),"")</f>
        <v>default</v>
      </c>
      <c r="M895" s="97" t="s">
        <v>13</v>
      </c>
      <c r="N895" s="28" t="str">
        <f t="shared" si="128"/>
        <v/>
      </c>
      <c r="O895" s="19" t="str">
        <f t="shared" si="122"/>
        <v>GEND_NORM (N, TA): Intervention</v>
      </c>
      <c r="P895" s="19" t="str">
        <f t="shared" si="123"/>
        <v>GEND_NORM (N, TA): Intervention</v>
      </c>
      <c r="Q895" s="19" t="str">
        <f t="shared" si="129"/>
        <v>GEND_NORM (N, TA)</v>
      </c>
      <c r="R895" s="19" t="str">
        <f t="shared" si="124"/>
        <v>GEND_NORM_N_TA</v>
      </c>
      <c r="S895" s="19" t="str">
        <f t="shared" si="125"/>
        <v>GEND_NORM_N_TA_</v>
      </c>
      <c r="T895" s="19" t="b">
        <f>NOT(ISNA(VLOOKUP(B895,dbcodes!A:B,2,FALSE)))</f>
        <v>1</v>
      </c>
      <c r="U895" s="19" t="str">
        <f>IF(ISNA(VLOOKUP(B895,dbcodes!A:B,2,FALSE)),des!R2962,VLOOKUP(B895,dbcodes!A:B,2,FALSE))</f>
        <v>GEND_NORM_N_TA</v>
      </c>
      <c r="V895" s="20" t="s">
        <v>2329</v>
      </c>
      <c r="W895" s="107">
        <f>IF(ISNA(VLOOKUP(C895,descriptions!A:B,2,FALSE)),des!V210,IF(G895=" TARGET","Target ","")&amp;VLOOKUP(C895,descriptions!A:B,2,FALSE))</f>
        <v>0</v>
      </c>
      <c r="X895" s="20" t="s">
        <v>4</v>
      </c>
      <c r="Y895" s="20" t="s">
        <v>831</v>
      </c>
      <c r="Z895" s="20" t="s">
        <v>836</v>
      </c>
      <c r="AA895" s="20" t="s">
        <v>102</v>
      </c>
      <c r="AB895" s="20" t="s">
        <v>755</v>
      </c>
      <c r="AC895" s="19" t="str">
        <f>IF(AB895&lt;&gt;"",IF(NOT(ISNA(INDEX(os!A:A,MATCH(AB895,os!B:B,0)))),INDEX(os!A:A,MATCH(AB895,os!B:B,0)),"0"),"")</f>
        <v/>
      </c>
      <c r="AD895" s="20" t="s">
        <v>830</v>
      </c>
      <c r="AE895" s="20"/>
      <c r="AF895" s="20"/>
      <c r="AG895" s="20"/>
      <c r="AH895" s="93" t="str">
        <f>IF(NOT(ISNA(VLOOKUP(B:B,ResultsTargets!A:A,1,0))),"TRUE","")</f>
        <v/>
      </c>
      <c r="AI895" s="19" t="str">
        <f>IF(ISNA(VLOOKUP(C895,dim_techarea!A:B,2,FALSE)),"",VLOOKUP(C895,dim_techarea!A:B,2,FALSE))</f>
        <v>GEND_NORM</v>
      </c>
      <c r="AJ895" s="19" t="str">
        <f>IF(ISNA(VLOOKUP(AI895,dim_techarea!B:C,2,FALSE)),"",VLOOKUP(AI895,dim_techarea!B:C,2,FALSE))</f>
        <v>tMXEQU0hK8l</v>
      </c>
      <c r="AK895" s="19" t="str">
        <f>IF(ISNA(VLOOKUP(TRIM(G895),dim_targetsresults!A:B,2,FALSE)),"",VLOOKUP(TRIM(G895),dim_targetsresults!A:C,2,FALSE))</f>
        <v>MER Results</v>
      </c>
      <c r="AL895" s="19" t="str">
        <f>IF(ISNA(VLOOKUP(AK895,dim_targetsresults!B:C,2,FALSE)),"",VLOOKUP(AK895,dim_targetsresults!B:C,2,FALSE))</f>
        <v>Jh0jDM5yQ2E</v>
      </c>
      <c r="AM895" s="19" t="str">
        <f>IF(ISNA(VLOOKUP(TRIM(D895),dim_numeratordenominator!A:B,2,FALSE)),"",VLOOKUP(TRIM(D895),dim_numeratordenominator!A:C,2,FALSE))</f>
        <v>Numerator</v>
      </c>
      <c r="AN895" s="19" t="str">
        <f>IF(ISNA(VLOOKUP(AM895,dim_numeratordenominator!B:C,2,FALSE)),"",VLOOKUP(AM895,dim_numeratordenominator!B:C,2,FALSE))</f>
        <v>Som9NRMQqV7</v>
      </c>
      <c r="AO895" s="19" t="str">
        <f>IF(ISNA(VLOOKUP(TRIM(E895),dim_supporttype!A:B,2,FALSE)),"",VLOOKUP(TRIM(E895),dim_supporttype!A:C,2,FALSE))</f>
        <v>TA</v>
      </c>
      <c r="AP895" s="19" t="str">
        <f>IF(ISNA(VLOOKUP(AO895,dim_supporttype!B:C,2,FALSE)),"",VLOOKUP(AO895,dim_supporttype!B:C,2,FALSE))</f>
        <v>cRAGKdWIDn4</v>
      </c>
      <c r="AQ895" s="19" t="str">
        <f>IF(ISNA(VLOOKUP(TRIM(F895),dim_disaggs!A:B,2,FALSE)),"No Disagg",VLOOKUP(TRIM(F895),dim_disaggs!A:B,2,FALSE))</f>
        <v>No Disagg</v>
      </c>
      <c r="AR895" s="19" t="str">
        <f>IF(ISNA(VLOOKUP(AQ895,dim_disaggs!B:C,2,FALSE)),"",VLOOKUP(AQ895,dim_disaggs!B:C,2,FALSE))</f>
        <v>werJlVT6sf3</v>
      </c>
      <c r="AS895" s="72"/>
      <c r="AT895" s="66"/>
      <c r="AU895" s="72" t="s">
        <v>755</v>
      </c>
      <c r="AV895" s="73" t="s">
        <v>755</v>
      </c>
      <c r="AW895" s="66" t="s">
        <v>755</v>
      </c>
      <c r="AX895" s="66" t="s">
        <v>755</v>
      </c>
      <c r="AY895" s="20"/>
      <c r="AZ895" s="20"/>
      <c r="BA895" s="105" t="str">
        <f t="shared" si="126"/>
        <v>Top Level Numerator</v>
      </c>
      <c r="BB895" s="20" t="str">
        <f t="shared" si="127"/>
        <v>PE5QVF0w4xj</v>
      </c>
      <c r="BC895" s="20" t="s">
        <v>25706</v>
      </c>
      <c r="BD895" s="20" t="s">
        <v>25707</v>
      </c>
      <c r="BE895" s="75" t="s">
        <v>21240</v>
      </c>
      <c r="BF895" s="73" t="s">
        <v>21241</v>
      </c>
      <c r="BG895" s="55" t="s">
        <v>755</v>
      </c>
      <c r="BH895" s="76" t="s">
        <v>755</v>
      </c>
      <c r="BI895" s="20" t="s">
        <v>755</v>
      </c>
      <c r="BJ895" s="20" t="s">
        <v>755</v>
      </c>
      <c r="BK895" s="55" t="s">
        <v>755</v>
      </c>
      <c r="BL895" s="71" t="s">
        <v>755</v>
      </c>
      <c r="BM895" s="77" t="s">
        <v>755</v>
      </c>
      <c r="BN895" s="78" t="s">
        <v>755</v>
      </c>
      <c r="BO895" s="77" t="s">
        <v>755</v>
      </c>
      <c r="BP895" s="78" t="s">
        <v>755</v>
      </c>
    </row>
    <row r="896" spans="1:68" s="10" customFormat="1" x14ac:dyDescent="0.2">
      <c r="A896" s="20" t="s">
        <v>95</v>
      </c>
      <c r="B896" s="20" t="s">
        <v>1128</v>
      </c>
      <c r="C896" s="20" t="s">
        <v>865</v>
      </c>
      <c r="D896" s="20" t="s">
        <v>1</v>
      </c>
      <c r="E896" s="20" t="s">
        <v>264</v>
      </c>
      <c r="F896" s="20"/>
      <c r="G896" s="20" t="s">
        <v>20086</v>
      </c>
      <c r="H896" s="20"/>
      <c r="I896" s="19">
        <f t="shared" si="121"/>
        <v>28</v>
      </c>
      <c r="J896" s="20" t="s">
        <v>755</v>
      </c>
      <c r="K896" s="20" t="s">
        <v>2222</v>
      </c>
      <c r="L896" s="95" t="str">
        <f>IF(M896&lt;&gt;"",IF(NOT(ISNA(INDEX(cc!B:B,MATCH(M896,cc!A:A,0)))),INDEX(cc!B:B,MATCH(M896,cc!A:A,0)),"0"),"")</f>
        <v>default</v>
      </c>
      <c r="M896" s="97" t="s">
        <v>13</v>
      </c>
      <c r="N896" s="28" t="str">
        <f t="shared" si="128"/>
        <v/>
      </c>
      <c r="O896" s="19" t="str">
        <f t="shared" si="122"/>
        <v>GEND_NORM (N, DSD_NARRATIVE): Intervention</v>
      </c>
      <c r="P896" s="19" t="str">
        <f t="shared" si="123"/>
        <v>GEND_NORM (N, DSD_NARRATIVE): Intervention</v>
      </c>
      <c r="Q896" s="19" t="str">
        <f t="shared" si="129"/>
        <v>GEND_NORM (N, DSD_NARRATIVE)</v>
      </c>
      <c r="R896" s="19" t="str">
        <f t="shared" si="124"/>
        <v>GEND_NORM_N_DSD_NARRATIVE</v>
      </c>
      <c r="S896" s="19" t="str">
        <f t="shared" si="125"/>
        <v>GEND_NORM_N_DSD_NARRATIVE_</v>
      </c>
      <c r="T896" s="19" t="b">
        <f>NOT(ISNA(VLOOKUP(B896,dbcodes!A:B,2,FALSE)))</f>
        <v>1</v>
      </c>
      <c r="U896" s="19" t="str">
        <f>IF(ISNA(VLOOKUP(B896,dbcodes!A:B,2,FALSE)),des!R2963,VLOOKUP(B896,dbcodes!A:B,2,FALSE))</f>
        <v>GEND_NORM_N_DSD_NARRATIVE</v>
      </c>
      <c r="V896" s="20" t="s">
        <v>2329</v>
      </c>
      <c r="W896" s="107">
        <f>IF(ISNA(VLOOKUP(C896,descriptions!A:B,2,FALSE)),des!V211,IF(G896=" TARGET","Target ","")&amp;VLOOKUP(C896,descriptions!A:B,2,FALSE))</f>
        <v>0</v>
      </c>
      <c r="X896" s="20" t="s">
        <v>9</v>
      </c>
      <c r="Y896" s="20" t="s">
        <v>831</v>
      </c>
      <c r="Z896" s="20" t="s">
        <v>836</v>
      </c>
      <c r="AA896" s="20" t="s">
        <v>4121</v>
      </c>
      <c r="AB896" s="20" t="s">
        <v>755</v>
      </c>
      <c r="AC896" s="19" t="str">
        <f>IF(AB896&lt;&gt;"",IF(NOT(ISNA(INDEX(os!A:A,MATCH(AB896,os!B:B,0)))),INDEX(os!A:A,MATCH(AB896,os!B:B,0)),"0"),"")</f>
        <v/>
      </c>
      <c r="AD896" s="20" t="s">
        <v>830</v>
      </c>
      <c r="AE896" s="20"/>
      <c r="AF896" s="20"/>
      <c r="AG896" s="20"/>
      <c r="AH896" s="93" t="str">
        <f>IF(NOT(ISNA(VLOOKUP(B:B,ResultsTargets!A:A,1,0))),"TRUE","")</f>
        <v/>
      </c>
      <c r="AI896" s="19" t="str">
        <f>IF(ISNA(VLOOKUP(C896,dim_techarea!A:B,2,FALSE)),"",VLOOKUP(C896,dim_techarea!A:B,2,FALSE))</f>
        <v>GEND_NORM</v>
      </c>
      <c r="AJ896" s="19" t="str">
        <f>IF(ISNA(VLOOKUP(AI896,dim_techarea!B:C,2,FALSE)),"",VLOOKUP(AI896,dim_techarea!B:C,2,FALSE))</f>
        <v>tMXEQU0hK8l</v>
      </c>
      <c r="AK896" s="19" t="str">
        <f>IF(ISNA(VLOOKUP(TRIM(G896),dim_targetsresults!A:B,2,FALSE)),"",VLOOKUP(TRIM(G896),dim_targetsresults!A:C,2,FALSE))</f>
        <v>MER Results</v>
      </c>
      <c r="AL896" s="19" t="str">
        <f>IF(ISNA(VLOOKUP(AK896,dim_targetsresults!B:C,2,FALSE)),"",VLOOKUP(AK896,dim_targetsresults!B:C,2,FALSE))</f>
        <v>Jh0jDM5yQ2E</v>
      </c>
      <c r="AM896" s="19" t="str">
        <f>IF(ISNA(VLOOKUP(TRIM(D896),dim_numeratordenominator!A:B,2,FALSE)),"",VLOOKUP(TRIM(D896),dim_numeratordenominator!A:C,2,FALSE))</f>
        <v>Numerator</v>
      </c>
      <c r="AN896" s="19" t="str">
        <f>IF(ISNA(VLOOKUP(AM896,dim_numeratordenominator!B:C,2,FALSE)),"",VLOOKUP(AM896,dim_numeratordenominator!B:C,2,FALSE))</f>
        <v>Som9NRMQqV7</v>
      </c>
      <c r="AO896" s="19" t="str">
        <f>IF(ISNA(VLOOKUP(TRIM(E896),dim_supporttype!A:B,2,FALSE)),"",VLOOKUP(TRIM(E896),dim_supporttype!A:C,2,FALSE))</f>
        <v>DSD Narratives</v>
      </c>
      <c r="AP896" s="19" t="str">
        <f>IF(ISNA(VLOOKUP(AO896,dim_supporttype!B:C,2,FALSE)),"",VLOOKUP(AO896,dim_supporttype!B:C,2,FALSE))</f>
        <v>ySGf8v2q9Rm</v>
      </c>
      <c r="AQ896" s="19" t="str">
        <f>IF(ISNA(VLOOKUP(TRIM(F896),dim_disaggs!A:B,2,FALSE)),"No Disagg",VLOOKUP(TRIM(F896),dim_disaggs!A:B,2,FALSE))</f>
        <v>No Disagg</v>
      </c>
      <c r="AR896" s="19" t="str">
        <f>IF(ISNA(VLOOKUP(AQ896,dim_disaggs!B:C,2,FALSE)),"",VLOOKUP(AQ896,dim_disaggs!B:C,2,FALSE))</f>
        <v>werJlVT6sf3</v>
      </c>
      <c r="AS896" s="72"/>
      <c r="AT896" s="66"/>
      <c r="AU896" s="72" t="s">
        <v>755</v>
      </c>
      <c r="AV896" s="73" t="s">
        <v>755</v>
      </c>
      <c r="AW896" s="66" t="s">
        <v>755</v>
      </c>
      <c r="AX896" s="66" t="s">
        <v>755</v>
      </c>
      <c r="AY896" s="20"/>
      <c r="AZ896" s="20"/>
      <c r="BA896" s="105" t="str">
        <f t="shared" si="126"/>
        <v/>
      </c>
      <c r="BB896" s="20" t="str">
        <f t="shared" si="127"/>
        <v/>
      </c>
      <c r="BC896" s="20"/>
      <c r="BD896" s="20"/>
      <c r="BE896" s="75" t="s">
        <v>755</v>
      </c>
      <c r="BF896" s="73" t="s">
        <v>755</v>
      </c>
      <c r="BG896" s="55" t="s">
        <v>755</v>
      </c>
      <c r="BH896" s="76" t="s">
        <v>755</v>
      </c>
      <c r="BI896" s="20" t="s">
        <v>755</v>
      </c>
      <c r="BJ896" s="20" t="s">
        <v>755</v>
      </c>
      <c r="BK896" s="55" t="s">
        <v>755</v>
      </c>
      <c r="BL896" s="71" t="s">
        <v>755</v>
      </c>
      <c r="BM896" s="77" t="s">
        <v>755</v>
      </c>
      <c r="BN896" s="78" t="s">
        <v>755</v>
      </c>
      <c r="BO896" s="77" t="s">
        <v>755</v>
      </c>
      <c r="BP896" s="78" t="s">
        <v>755</v>
      </c>
    </row>
    <row r="897" spans="1:68" s="10" customFormat="1" x14ac:dyDescent="0.2">
      <c r="A897" s="20" t="s">
        <v>95</v>
      </c>
      <c r="B897" s="20" t="s">
        <v>1136</v>
      </c>
      <c r="C897" s="20" t="s">
        <v>865</v>
      </c>
      <c r="D897" s="20" t="s">
        <v>1</v>
      </c>
      <c r="E897" s="20" t="s">
        <v>265</v>
      </c>
      <c r="F897" s="20"/>
      <c r="G897" s="20" t="s">
        <v>20086</v>
      </c>
      <c r="H897" s="20"/>
      <c r="I897" s="19">
        <f t="shared" si="121"/>
        <v>27</v>
      </c>
      <c r="J897" s="20" t="s">
        <v>755</v>
      </c>
      <c r="K897" s="20" t="s">
        <v>2222</v>
      </c>
      <c r="L897" s="95" t="str">
        <f>IF(M897&lt;&gt;"",IF(NOT(ISNA(INDEX(cc!B:B,MATCH(M897,cc!A:A,0)))),INDEX(cc!B:B,MATCH(M897,cc!A:A,0)),"0"),"")</f>
        <v>default</v>
      </c>
      <c r="M897" s="97" t="s">
        <v>13</v>
      </c>
      <c r="N897" s="28" t="str">
        <f t="shared" si="128"/>
        <v/>
      </c>
      <c r="O897" s="19" t="str">
        <f t="shared" si="122"/>
        <v>GEND_NORM (N, TA_NARRATIVE): Intervention</v>
      </c>
      <c r="P897" s="19" t="str">
        <f t="shared" si="123"/>
        <v>GEND_NORM (N, TA_NARRATIVE): Intervention</v>
      </c>
      <c r="Q897" s="19" t="str">
        <f t="shared" si="129"/>
        <v>GEND_NORM (N, TA_NARRATIVE)</v>
      </c>
      <c r="R897" s="19" t="str">
        <f t="shared" si="124"/>
        <v>GEND_NORM_N_TA_NARRATIVE</v>
      </c>
      <c r="S897" s="19" t="str">
        <f t="shared" si="125"/>
        <v>GEND_NORM_N_TA_NARRATIVE_</v>
      </c>
      <c r="T897" s="19" t="b">
        <f>NOT(ISNA(VLOOKUP(B897,dbcodes!A:B,2,FALSE)))</f>
        <v>1</v>
      </c>
      <c r="U897" s="19" t="str">
        <f>IF(ISNA(VLOOKUP(B897,dbcodes!A:B,2,FALSE)),des!R2964,VLOOKUP(B897,dbcodes!A:B,2,FALSE))</f>
        <v>GEND_NORM_N_TA_NARRATIVE</v>
      </c>
      <c r="V897" s="20" t="s">
        <v>2329</v>
      </c>
      <c r="W897" s="107">
        <f>IF(ISNA(VLOOKUP(C897,descriptions!A:B,2,FALSE)),des!V212,IF(G897=" TARGET","Target ","")&amp;VLOOKUP(C897,descriptions!A:B,2,FALSE))</f>
        <v>0</v>
      </c>
      <c r="X897" s="20" t="s">
        <v>9</v>
      </c>
      <c r="Y897" s="20" t="s">
        <v>831</v>
      </c>
      <c r="Z897" s="20" t="s">
        <v>836</v>
      </c>
      <c r="AA897" s="20" t="s">
        <v>4121</v>
      </c>
      <c r="AB897" s="20" t="s">
        <v>755</v>
      </c>
      <c r="AC897" s="19" t="str">
        <f>IF(AB897&lt;&gt;"",IF(NOT(ISNA(INDEX(os!A:A,MATCH(AB897,os!B:B,0)))),INDEX(os!A:A,MATCH(AB897,os!B:B,0)),"0"),"")</f>
        <v/>
      </c>
      <c r="AD897" s="20" t="s">
        <v>830</v>
      </c>
      <c r="AE897" s="20"/>
      <c r="AF897" s="20"/>
      <c r="AG897" s="20"/>
      <c r="AH897" s="93" t="str">
        <f>IF(NOT(ISNA(VLOOKUP(B:B,ResultsTargets!A:A,1,0))),"TRUE","")</f>
        <v/>
      </c>
      <c r="AI897" s="19" t="str">
        <f>IF(ISNA(VLOOKUP(C897,dim_techarea!A:B,2,FALSE)),"",VLOOKUP(C897,dim_techarea!A:B,2,FALSE))</f>
        <v>GEND_NORM</v>
      </c>
      <c r="AJ897" s="19" t="str">
        <f>IF(ISNA(VLOOKUP(AI897,dim_techarea!B:C,2,FALSE)),"",VLOOKUP(AI897,dim_techarea!B:C,2,FALSE))</f>
        <v>tMXEQU0hK8l</v>
      </c>
      <c r="AK897" s="19" t="str">
        <f>IF(ISNA(VLOOKUP(TRIM(G897),dim_targetsresults!A:B,2,FALSE)),"",VLOOKUP(TRIM(G897),dim_targetsresults!A:C,2,FALSE))</f>
        <v>MER Results</v>
      </c>
      <c r="AL897" s="19" t="str">
        <f>IF(ISNA(VLOOKUP(AK897,dim_targetsresults!B:C,2,FALSE)),"",VLOOKUP(AK897,dim_targetsresults!B:C,2,FALSE))</f>
        <v>Jh0jDM5yQ2E</v>
      </c>
      <c r="AM897" s="19" t="str">
        <f>IF(ISNA(VLOOKUP(TRIM(D897),dim_numeratordenominator!A:B,2,FALSE)),"",VLOOKUP(TRIM(D897),dim_numeratordenominator!A:C,2,FALSE))</f>
        <v>Numerator</v>
      </c>
      <c r="AN897" s="19" t="str">
        <f>IF(ISNA(VLOOKUP(AM897,dim_numeratordenominator!B:C,2,FALSE)),"",VLOOKUP(AM897,dim_numeratordenominator!B:C,2,FALSE))</f>
        <v>Som9NRMQqV7</v>
      </c>
      <c r="AO897" s="19" t="str">
        <f>IF(ISNA(VLOOKUP(TRIM(E897),dim_supporttype!A:B,2,FALSE)),"",VLOOKUP(TRIM(E897),dim_supporttype!A:C,2,FALSE))</f>
        <v>TA Narratives</v>
      </c>
      <c r="AP897" s="19" t="str">
        <f>IF(ISNA(VLOOKUP(AO897,dim_supporttype!B:C,2,FALSE)),"",VLOOKUP(AO897,dim_supporttype!B:C,2,FALSE))</f>
        <v>aBZapfNWlIU</v>
      </c>
      <c r="AQ897" s="19" t="str">
        <f>IF(ISNA(VLOOKUP(TRIM(F897),dim_disaggs!A:B,2,FALSE)),"No Disagg",VLOOKUP(TRIM(F897),dim_disaggs!A:B,2,FALSE))</f>
        <v>No Disagg</v>
      </c>
      <c r="AR897" s="19" t="str">
        <f>IF(ISNA(VLOOKUP(AQ897,dim_disaggs!B:C,2,FALSE)),"",VLOOKUP(AQ897,dim_disaggs!B:C,2,FALSE))</f>
        <v>werJlVT6sf3</v>
      </c>
      <c r="AS897" s="72"/>
      <c r="AT897" s="66"/>
      <c r="AU897" s="72" t="s">
        <v>755</v>
      </c>
      <c r="AV897" s="73" t="s">
        <v>755</v>
      </c>
      <c r="AW897" s="66" t="s">
        <v>755</v>
      </c>
      <c r="AX897" s="66" t="s">
        <v>755</v>
      </c>
      <c r="AY897" s="20"/>
      <c r="AZ897" s="20"/>
      <c r="BA897" s="105" t="str">
        <f t="shared" si="126"/>
        <v/>
      </c>
      <c r="BB897" s="20" t="str">
        <f t="shared" si="127"/>
        <v/>
      </c>
      <c r="BC897" s="20"/>
      <c r="BD897" s="20"/>
      <c r="BE897" s="75" t="s">
        <v>755</v>
      </c>
      <c r="BF897" s="73" t="s">
        <v>755</v>
      </c>
      <c r="BG897" s="55" t="s">
        <v>755</v>
      </c>
      <c r="BH897" s="76" t="s">
        <v>755</v>
      </c>
      <c r="BI897" s="20" t="s">
        <v>755</v>
      </c>
      <c r="BJ897" s="20" t="s">
        <v>755</v>
      </c>
      <c r="BK897" s="55" t="s">
        <v>755</v>
      </c>
      <c r="BL897" s="71" t="s">
        <v>755</v>
      </c>
      <c r="BM897" s="77" t="s">
        <v>755</v>
      </c>
      <c r="BN897" s="78" t="s">
        <v>755</v>
      </c>
      <c r="BO897" s="77" t="s">
        <v>755</v>
      </c>
      <c r="BP897" s="78" t="s">
        <v>755</v>
      </c>
    </row>
    <row r="898" spans="1:68" s="10" customFormat="1" x14ac:dyDescent="0.2">
      <c r="A898" s="20" t="s">
        <v>95</v>
      </c>
      <c r="B898" s="20" t="s">
        <v>1126</v>
      </c>
      <c r="C898" s="20" t="s">
        <v>865</v>
      </c>
      <c r="D898" s="20" t="s">
        <v>1</v>
      </c>
      <c r="E898" s="20" t="s">
        <v>77</v>
      </c>
      <c r="F898" s="20" t="s">
        <v>204</v>
      </c>
      <c r="G898" s="20" t="s">
        <v>2442</v>
      </c>
      <c r="H898" s="20" t="s">
        <v>204</v>
      </c>
      <c r="I898" s="19">
        <f t="shared" ref="I898:I908" si="130">LEN(Q898)</f>
        <v>30</v>
      </c>
      <c r="J898" s="20" t="s">
        <v>755</v>
      </c>
      <c r="K898" s="20" t="s">
        <v>2222</v>
      </c>
      <c r="L898" s="95" t="str">
        <f>IF(M898&lt;&gt;"",IF(NOT(ISNA(INDEX(cc!B:B,MATCH(M898,cc!A:A,0)))),INDEX(cc!B:B,MATCH(M898,cc!A:A,0)),"0"),"")</f>
        <v>Age (0-25+, 5, 4 yr step)</v>
      </c>
      <c r="M898" s="97" t="s">
        <v>3993</v>
      </c>
      <c r="N898" s="28" t="str">
        <f t="shared" si="128"/>
        <v xml:space="preserve"> TARGET</v>
      </c>
      <c r="O898" s="19" t="str">
        <f t="shared" ref="O898:O961" si="131">CONCATENATE(C898, " (",_xlfn.TEXTJOIN(", ",TRUE,D898,E898,F898),")",N898,J898,": ",K898)</f>
        <v>GEND_NORM (N, DSD, Age) TARGET: Intervention</v>
      </c>
      <c r="P898" s="19" t="str">
        <f t="shared" ref="P898:P961" si="132">IF(RIGHT(O898,1)=":",LEFT(O898,LEN(O898)-1),O898)</f>
        <v>GEND_NORM (N, DSD, Age) TARGET: Intervention</v>
      </c>
      <c r="Q898" s="19" t="str">
        <f t="shared" si="129"/>
        <v>GEND_NORM (N, DSD, Age) TARGET</v>
      </c>
      <c r="R898" s="19" t="str">
        <f t="shared" ref="R898:R961" si="133">IF(RIGHT(S898,1)="_",LEFT(S898,LEN(S898)-1),S898)</f>
        <v>GEND_NORM_N_DSD_Age_TARGET</v>
      </c>
      <c r="S898" s="19" t="str">
        <f t="shared" ref="S898:S961" si="134">SUBSTITUTE(SUBSTITUTE(SUBSTITUTE(SUBSTITUTE(SUBSTITUTE(SUBSTITUTE(SUBSTITUTE(SUBSTITUTE(SUBSTITUTE(Q898,"&amp;","and"),"&lt;","lt"),"&gt;","gt"),"(","_"),")","_"),"/","_")," ","_"),",","_"),"__","_")</f>
        <v>GEND_NORM_N_DSD_Age_TARGET</v>
      </c>
      <c r="T898" s="19" t="b">
        <f>NOT(ISNA(VLOOKUP(B898,dbcodes!A:B,2,FALSE)))</f>
        <v>1</v>
      </c>
      <c r="U898" s="19" t="str">
        <f>IF(ISNA(VLOOKUP(B898,dbcodes!A:B,2,FALSE)),des!R2965,VLOOKUP(B898,dbcodes!A:B,2,FALSE))</f>
        <v>GEND_NORM_N_DSD_Age_TARGET</v>
      </c>
      <c r="V898" s="20" t="s">
        <v>2330</v>
      </c>
      <c r="W898" s="107">
        <f>IF(ISNA(VLOOKUP(C898,descriptions!A:B,2,FALSE)),des!V213,IF(G898=" TARGET","Target ","")&amp;VLOOKUP(C898,descriptions!A:B,2,FALSE))</f>
        <v>0</v>
      </c>
      <c r="X898" s="20" t="s">
        <v>4</v>
      </c>
      <c r="Y898" s="20" t="s">
        <v>831</v>
      </c>
      <c r="Z898" s="20" t="s">
        <v>836</v>
      </c>
      <c r="AA898" s="20" t="s">
        <v>102</v>
      </c>
      <c r="AB898" s="20" t="s">
        <v>755</v>
      </c>
      <c r="AC898" s="19" t="str">
        <f>IF(AB898&lt;&gt;"",IF(NOT(ISNA(INDEX(os!A:A,MATCH(AB898,os!B:B,0)))),INDEX(os!A:A,MATCH(AB898,os!B:B,0)),"0"),"")</f>
        <v/>
      </c>
      <c r="AD898" s="20" t="s">
        <v>830</v>
      </c>
      <c r="AE898" s="20"/>
      <c r="AF898" s="20"/>
      <c r="AG898" s="20"/>
      <c r="AH898" s="93" t="str">
        <f>IF(NOT(ISNA(VLOOKUP(B:B,ResultsTargets!A:A,1,0))),"TRUE","")</f>
        <v/>
      </c>
      <c r="AI898" s="19" t="str">
        <f>IF(ISNA(VLOOKUP(C898,dim_techarea!A:B,2,FALSE)),"",VLOOKUP(C898,dim_techarea!A:B,2,FALSE))</f>
        <v>GEND_NORM</v>
      </c>
      <c r="AJ898" s="19" t="str">
        <f>IF(ISNA(VLOOKUP(AI898,dim_techarea!B:C,2,FALSE)),"",VLOOKUP(AI898,dim_techarea!B:C,2,FALSE))</f>
        <v>tMXEQU0hK8l</v>
      </c>
      <c r="AK898" s="19" t="str">
        <f>IF(ISNA(VLOOKUP(TRIM(G898),dim_targetsresults!A:B,2,FALSE)),"",VLOOKUP(TRIM(G898),dim_targetsresults!A:C,2,FALSE))</f>
        <v>MER Targets</v>
      </c>
      <c r="AL898" s="19" t="str">
        <f>IF(ISNA(VLOOKUP(AK898,dim_targetsresults!B:C,2,FALSE)),"",VLOOKUP(AK898,dim_targetsresults!B:C,2,FALSE))</f>
        <v>W8imnja2Owd</v>
      </c>
      <c r="AM898" s="19" t="str">
        <f>IF(ISNA(VLOOKUP(TRIM(D898),dim_numeratordenominator!A:B,2,FALSE)),"",VLOOKUP(TRIM(D898),dim_numeratordenominator!A:C,2,FALSE))</f>
        <v>Numerator</v>
      </c>
      <c r="AN898" s="19" t="str">
        <f>IF(ISNA(VLOOKUP(AM898,dim_numeratordenominator!B:C,2,FALSE)),"",VLOOKUP(AM898,dim_numeratordenominator!B:C,2,FALSE))</f>
        <v>Som9NRMQqV7</v>
      </c>
      <c r="AO898" s="19" t="str">
        <f>IF(ISNA(VLOOKUP(TRIM(E898),dim_supporttype!A:B,2,FALSE)),"",VLOOKUP(TRIM(E898),dim_supporttype!A:C,2,FALSE))</f>
        <v>DSD</v>
      </c>
      <c r="AP898" s="19" t="str">
        <f>IF(ISNA(VLOOKUP(AO898,dim_supporttype!B:C,2,FALSE)),"",VLOOKUP(AO898,dim_supporttype!B:C,2,FALSE))</f>
        <v>iM13vdNLWKb</v>
      </c>
      <c r="AQ898" s="19" t="str">
        <f>IF(ISNA(VLOOKUP(TRIM(F898),dim_disaggs!A:B,2,FALSE)),"No Disagg",VLOOKUP(TRIM(F898),dim_disaggs!A:B,2,FALSE))</f>
        <v>Age</v>
      </c>
      <c r="AR898" s="19" t="str">
        <f>IF(ISNA(VLOOKUP(AQ898,dim_disaggs!B:C,2,FALSE)),"",VLOOKUP(AQ898,dim_disaggs!B:C,2,FALSE))</f>
        <v>fNQC7f36jre</v>
      </c>
      <c r="AS898" s="72"/>
      <c r="AT898" s="66"/>
      <c r="AU898" s="72" t="s">
        <v>755</v>
      </c>
      <c r="AV898" s="73" t="s">
        <v>755</v>
      </c>
      <c r="AW898" s="66" t="s">
        <v>755</v>
      </c>
      <c r="AX898" s="66" t="s">
        <v>755</v>
      </c>
      <c r="AY898" s="20"/>
      <c r="AZ898" s="20"/>
      <c r="BA898" s="105" t="str">
        <f t="shared" ref="BA898:BA961" si="135">IF(OR(
IF(RIGHT(LEFT(BC898,11),1)="N",TRUE,FALSE),IF(RIGHT(LEFT(BE898,11),1)="N",TRUE,FALSE),IF(RIGHT(LEFT(BG898,11),1)="N",TRUE,FALSE),IF(RIGHT(LEFT(BI898,11),1)="N",TRUE,FALSE),IF(RIGHT(LEFT(BK898,11),1)="N",TRUE,FALSE),IF(RIGHT(LEFT(BM898,11),1)="N",TRUE,FALSE),IF(RIGHT(LEFT(BO898,11),1)="N",TRUE,FALSE)
),"Top Level Numerator",
IF(OR(
IF(RIGHT(LEFT(BC898,11),1)="D",TRUE,FALSE),IF(RIGHT(LEFT(BE898,11),1)="D",TRUE,FALSE),IF(RIGHT(LEFT(BG898,11),1)="D",TRUE,FALSE),IF(RIGHT(LEFT(BI898,11),1)="D",TRUE,FALSE),IF(RIGHT(LEFT(BK898,11),1)="D",TRUE,FALSE),IF(RIGHT(LEFT(BM898,11),1)="D",TRUE,FALSE),IF(RIGHT(LEFT(BO898,11),1)="D",TRUE,FALSE)
),"Top Level Denominator","")
)</f>
        <v/>
      </c>
      <c r="BB898" s="20" t="str">
        <f t="shared" ref="BB898:BB961" si="136">IF(OR(
IF(RIGHT(LEFT(BC898,11),1)="N",TRUE,FALSE),IF(RIGHT(LEFT(BE898,11),1)="N",TRUE,FALSE),IF(RIGHT(LEFT(BG898,11),1)="N",TRUE,FALSE),IF(RIGHT(LEFT(BI898,11),1)="N",TRUE,FALSE),IF(RIGHT(LEFT(BK898,11),1)="N",TRUE,FALSE),IF(RIGHT(LEFT(BM898,11),1)="N",TRUE,FALSE),IF(RIGHT(LEFT(BO898,11),1)="N",TRUE,FALSE)
),"PE5QVF0w4xj",
IF(OR(
IF(RIGHT(LEFT(BC898,11),1)="D",TRUE,FALSE),IF(RIGHT(LEFT(BE898,11),1)="D",TRUE,FALSE),IF(RIGHT(LEFT(BG898,11),1)="D",TRUE,FALSE),IF(RIGHT(LEFT(BI898,11),1)="D",TRUE,FALSE),IF(RIGHT(LEFT(BK898,11),1)="D",TRUE,FALSE),IF(RIGHT(LEFT(BM898,11),1)="D",TRUE,FALSE),IF(RIGHT(LEFT(BO898,11),1)="D",TRUE,FALSE)
),"Azqe383ljKu","")
)</f>
        <v/>
      </c>
      <c r="BC898" s="20"/>
      <c r="BD898" s="20"/>
      <c r="BE898" s="75" t="s">
        <v>755</v>
      </c>
      <c r="BF898" s="73" t="s">
        <v>755</v>
      </c>
      <c r="BG898" s="55" t="s">
        <v>755</v>
      </c>
      <c r="BH898" s="76" t="s">
        <v>755</v>
      </c>
      <c r="BI898" s="20" t="s">
        <v>755</v>
      </c>
      <c r="BJ898" s="20" t="s">
        <v>755</v>
      </c>
      <c r="BK898" s="55" t="s">
        <v>755</v>
      </c>
      <c r="BL898" s="71" t="s">
        <v>755</v>
      </c>
      <c r="BM898" s="77" t="s">
        <v>755</v>
      </c>
      <c r="BN898" s="78" t="s">
        <v>755</v>
      </c>
      <c r="BO898" s="77" t="s">
        <v>755</v>
      </c>
      <c r="BP898" s="78" t="s">
        <v>755</v>
      </c>
    </row>
    <row r="899" spans="1:68" s="10" customFormat="1" x14ac:dyDescent="0.2">
      <c r="A899" s="20" t="s">
        <v>95</v>
      </c>
      <c r="B899" s="20" t="s">
        <v>1134</v>
      </c>
      <c r="C899" s="20" t="s">
        <v>865</v>
      </c>
      <c r="D899" s="20" t="s">
        <v>1</v>
      </c>
      <c r="E899" s="20" t="s">
        <v>78</v>
      </c>
      <c r="F899" s="20" t="s">
        <v>204</v>
      </c>
      <c r="G899" s="20" t="s">
        <v>2442</v>
      </c>
      <c r="H899" s="20" t="s">
        <v>204</v>
      </c>
      <c r="I899" s="19">
        <f t="shared" si="130"/>
        <v>29</v>
      </c>
      <c r="J899" s="20" t="s">
        <v>755</v>
      </c>
      <c r="K899" s="20" t="s">
        <v>2222</v>
      </c>
      <c r="L899" s="95" t="str">
        <f>IF(M899&lt;&gt;"",IF(NOT(ISNA(INDEX(cc!B:B,MATCH(M899,cc!A:A,0)))),INDEX(cc!B:B,MATCH(M899,cc!A:A,0)),"0"),"")</f>
        <v>Age (0-25+, 5, 4 yr step)</v>
      </c>
      <c r="M899" s="97" t="s">
        <v>3993</v>
      </c>
      <c r="N899" s="28" t="str">
        <f t="shared" si="128"/>
        <v xml:space="preserve"> TARGET</v>
      </c>
      <c r="O899" s="19" t="str">
        <f t="shared" si="131"/>
        <v>GEND_NORM (N, TA, Age) TARGET: Intervention</v>
      </c>
      <c r="P899" s="19" t="str">
        <f t="shared" si="132"/>
        <v>GEND_NORM (N, TA, Age) TARGET: Intervention</v>
      </c>
      <c r="Q899" s="19" t="str">
        <f t="shared" si="129"/>
        <v>GEND_NORM (N, TA, Age) TARGET</v>
      </c>
      <c r="R899" s="19" t="str">
        <f t="shared" si="133"/>
        <v>GEND_NORM_N_TA_Age_TARGET</v>
      </c>
      <c r="S899" s="19" t="str">
        <f t="shared" si="134"/>
        <v>GEND_NORM_N_TA_Age_TARGET</v>
      </c>
      <c r="T899" s="19" t="b">
        <f>NOT(ISNA(VLOOKUP(B899,dbcodes!A:B,2,FALSE)))</f>
        <v>1</v>
      </c>
      <c r="U899" s="19" t="str">
        <f>IF(ISNA(VLOOKUP(B899,dbcodes!A:B,2,FALSE)),des!R2966,VLOOKUP(B899,dbcodes!A:B,2,FALSE))</f>
        <v>GEND_NORM_N_TA_Age_TARGET</v>
      </c>
      <c r="V899" s="20" t="s">
        <v>2330</v>
      </c>
      <c r="W899" s="107">
        <f>IF(ISNA(VLOOKUP(C899,descriptions!A:B,2,FALSE)),des!V214,IF(G899=" TARGET","Target ","")&amp;VLOOKUP(C899,descriptions!A:B,2,FALSE))</f>
        <v>0</v>
      </c>
      <c r="X899" s="20" t="s">
        <v>4</v>
      </c>
      <c r="Y899" s="20" t="s">
        <v>831</v>
      </c>
      <c r="Z899" s="20" t="s">
        <v>836</v>
      </c>
      <c r="AA899" s="20" t="s">
        <v>102</v>
      </c>
      <c r="AB899" s="20" t="s">
        <v>755</v>
      </c>
      <c r="AC899" s="19" t="str">
        <f>IF(AB899&lt;&gt;"",IF(NOT(ISNA(INDEX(os!A:A,MATCH(AB899,os!B:B,0)))),INDEX(os!A:A,MATCH(AB899,os!B:B,0)),"0"),"")</f>
        <v/>
      </c>
      <c r="AD899" s="20" t="s">
        <v>830</v>
      </c>
      <c r="AE899" s="20"/>
      <c r="AF899" s="20"/>
      <c r="AG899" s="20"/>
      <c r="AH899" s="93" t="str">
        <f>IF(NOT(ISNA(VLOOKUP(B:B,ResultsTargets!A:A,1,0))),"TRUE","")</f>
        <v/>
      </c>
      <c r="AI899" s="19" t="str">
        <f>IF(ISNA(VLOOKUP(C899,dim_techarea!A:B,2,FALSE)),"",VLOOKUP(C899,dim_techarea!A:B,2,FALSE))</f>
        <v>GEND_NORM</v>
      </c>
      <c r="AJ899" s="19" t="str">
        <f>IF(ISNA(VLOOKUP(AI899,dim_techarea!B:C,2,FALSE)),"",VLOOKUP(AI899,dim_techarea!B:C,2,FALSE))</f>
        <v>tMXEQU0hK8l</v>
      </c>
      <c r="AK899" s="19" t="str">
        <f>IF(ISNA(VLOOKUP(TRIM(G899),dim_targetsresults!A:B,2,FALSE)),"",VLOOKUP(TRIM(G899),dim_targetsresults!A:C,2,FALSE))</f>
        <v>MER Targets</v>
      </c>
      <c r="AL899" s="19" t="str">
        <f>IF(ISNA(VLOOKUP(AK899,dim_targetsresults!B:C,2,FALSE)),"",VLOOKUP(AK899,dim_targetsresults!B:C,2,FALSE))</f>
        <v>W8imnja2Owd</v>
      </c>
      <c r="AM899" s="19" t="str">
        <f>IF(ISNA(VLOOKUP(TRIM(D899),dim_numeratordenominator!A:B,2,FALSE)),"",VLOOKUP(TRIM(D899),dim_numeratordenominator!A:C,2,FALSE))</f>
        <v>Numerator</v>
      </c>
      <c r="AN899" s="19" t="str">
        <f>IF(ISNA(VLOOKUP(AM899,dim_numeratordenominator!B:C,2,FALSE)),"",VLOOKUP(AM899,dim_numeratordenominator!B:C,2,FALSE))</f>
        <v>Som9NRMQqV7</v>
      </c>
      <c r="AO899" s="19" t="str">
        <f>IF(ISNA(VLOOKUP(TRIM(E899),dim_supporttype!A:B,2,FALSE)),"",VLOOKUP(TRIM(E899),dim_supporttype!A:C,2,FALSE))</f>
        <v>TA</v>
      </c>
      <c r="AP899" s="19" t="str">
        <f>IF(ISNA(VLOOKUP(AO899,dim_supporttype!B:C,2,FALSE)),"",VLOOKUP(AO899,dim_supporttype!B:C,2,FALSE))</f>
        <v>cRAGKdWIDn4</v>
      </c>
      <c r="AQ899" s="19" t="str">
        <f>IF(ISNA(VLOOKUP(TRIM(F899),dim_disaggs!A:B,2,FALSE)),"No Disagg",VLOOKUP(TRIM(F899),dim_disaggs!A:B,2,FALSE))</f>
        <v>Age</v>
      </c>
      <c r="AR899" s="19" t="str">
        <f>IF(ISNA(VLOOKUP(AQ899,dim_disaggs!B:C,2,FALSE)),"",VLOOKUP(AQ899,dim_disaggs!B:C,2,FALSE))</f>
        <v>fNQC7f36jre</v>
      </c>
      <c r="AS899" s="72"/>
      <c r="AT899" s="66"/>
      <c r="AU899" s="72" t="s">
        <v>755</v>
      </c>
      <c r="AV899" s="73" t="s">
        <v>755</v>
      </c>
      <c r="AW899" s="66" t="s">
        <v>755</v>
      </c>
      <c r="AX899" s="66" t="s">
        <v>755</v>
      </c>
      <c r="AY899" s="20"/>
      <c r="AZ899" s="20"/>
      <c r="BA899" s="105" t="str">
        <f t="shared" si="135"/>
        <v/>
      </c>
      <c r="BB899" s="20" t="str">
        <f t="shared" si="136"/>
        <v/>
      </c>
      <c r="BC899" s="20"/>
      <c r="BD899" s="20"/>
      <c r="BE899" s="75" t="s">
        <v>755</v>
      </c>
      <c r="BF899" s="73" t="s">
        <v>755</v>
      </c>
      <c r="BG899" s="55" t="s">
        <v>755</v>
      </c>
      <c r="BH899" s="76" t="s">
        <v>755</v>
      </c>
      <c r="BI899" s="20" t="s">
        <v>755</v>
      </c>
      <c r="BJ899" s="20" t="s">
        <v>755</v>
      </c>
      <c r="BK899" s="55" t="s">
        <v>755</v>
      </c>
      <c r="BL899" s="71" t="s">
        <v>755</v>
      </c>
      <c r="BM899" s="77" t="s">
        <v>755</v>
      </c>
      <c r="BN899" s="78" t="s">
        <v>755</v>
      </c>
      <c r="BO899" s="77" t="s">
        <v>755</v>
      </c>
      <c r="BP899" s="78" t="s">
        <v>755</v>
      </c>
    </row>
    <row r="900" spans="1:68" s="10" customFormat="1" x14ac:dyDescent="0.2">
      <c r="A900" s="20" t="s">
        <v>95</v>
      </c>
      <c r="B900" s="20" t="s">
        <v>1125</v>
      </c>
      <c r="C900" s="20" t="s">
        <v>865</v>
      </c>
      <c r="D900" s="20" t="s">
        <v>1</v>
      </c>
      <c r="E900" s="20" t="s">
        <v>77</v>
      </c>
      <c r="F900" s="20" t="s">
        <v>135</v>
      </c>
      <c r="G900" s="20" t="s">
        <v>2442</v>
      </c>
      <c r="H900" s="20" t="s">
        <v>135</v>
      </c>
      <c r="I900" s="19">
        <f t="shared" si="130"/>
        <v>34</v>
      </c>
      <c r="J900" s="20" t="s">
        <v>755</v>
      </c>
      <c r="K900" s="20" t="s">
        <v>2222</v>
      </c>
      <c r="L900" s="95" t="str">
        <f>IF(M900&lt;&gt;"",IF(NOT(ISNA(INDEX(cc!B:B,MATCH(M900,cc!A:A,0)))),INDEX(cc!B:B,MATCH(M900,cc!A:A,0)),"0"),"")</f>
        <v>Age (&lt;10-25+, 5, v2) and Sex</v>
      </c>
      <c r="M900" s="97" t="s">
        <v>4011</v>
      </c>
      <c r="N900" s="28" t="str">
        <f t="shared" si="128"/>
        <v xml:space="preserve"> TARGET</v>
      </c>
      <c r="O900" s="19" t="str">
        <f t="shared" si="131"/>
        <v>GEND_NORM (N, DSD, Age/Sex) TARGET: Intervention</v>
      </c>
      <c r="P900" s="19" t="str">
        <f t="shared" si="132"/>
        <v>GEND_NORM (N, DSD, Age/Sex) TARGET: Intervention</v>
      </c>
      <c r="Q900" s="19" t="str">
        <f t="shared" si="129"/>
        <v>GEND_NORM (N, DSD, Age/Sex) TARGET</v>
      </c>
      <c r="R900" s="19" t="str">
        <f t="shared" si="133"/>
        <v>GEND_NORM_N_DSD_Age_Sex_TARGET</v>
      </c>
      <c r="S900" s="19" t="str">
        <f t="shared" si="134"/>
        <v>GEND_NORM_N_DSD_Age_Sex_TARGET</v>
      </c>
      <c r="T900" s="19" t="b">
        <f>NOT(ISNA(VLOOKUP(B900,dbcodes!A:B,2,FALSE)))</f>
        <v>1</v>
      </c>
      <c r="U900" s="19" t="str">
        <f>IF(ISNA(VLOOKUP(B900,dbcodes!A:B,2,FALSE)),des!R2967,VLOOKUP(B900,dbcodes!A:B,2,FALSE))</f>
        <v>GEND_NORM_N_DSD_Age_Sex_TARGET</v>
      </c>
      <c r="V900" s="20" t="s">
        <v>2330</v>
      </c>
      <c r="W900" s="107">
        <f>IF(ISNA(VLOOKUP(C900,descriptions!A:B,2,FALSE)),des!V215,IF(G900=" TARGET","Target ","")&amp;VLOOKUP(C900,descriptions!A:B,2,FALSE))</f>
        <v>0</v>
      </c>
      <c r="X900" s="20" t="s">
        <v>4</v>
      </c>
      <c r="Y900" s="20" t="s">
        <v>831</v>
      </c>
      <c r="Z900" s="20" t="s">
        <v>836</v>
      </c>
      <c r="AA900" s="20" t="s">
        <v>102</v>
      </c>
      <c r="AB900" s="20" t="s">
        <v>755</v>
      </c>
      <c r="AC900" s="19" t="str">
        <f>IF(AB900&lt;&gt;"",IF(NOT(ISNA(INDEX(os!A:A,MATCH(AB900,os!B:B,0)))),INDEX(os!A:A,MATCH(AB900,os!B:B,0)),"0"),"")</f>
        <v/>
      </c>
      <c r="AD900" s="20" t="s">
        <v>830</v>
      </c>
      <c r="AE900" s="20"/>
      <c r="AF900" s="20"/>
      <c r="AG900" s="20"/>
      <c r="AH900" s="93" t="str">
        <f>IF(NOT(ISNA(VLOOKUP(B:B,ResultsTargets!A:A,1,0))),"TRUE","")</f>
        <v/>
      </c>
      <c r="AI900" s="19" t="str">
        <f>IF(ISNA(VLOOKUP(C900,dim_techarea!A:B,2,FALSE)),"",VLOOKUP(C900,dim_techarea!A:B,2,FALSE))</f>
        <v>GEND_NORM</v>
      </c>
      <c r="AJ900" s="19" t="str">
        <f>IF(ISNA(VLOOKUP(AI900,dim_techarea!B:C,2,FALSE)),"",VLOOKUP(AI900,dim_techarea!B:C,2,FALSE))</f>
        <v>tMXEQU0hK8l</v>
      </c>
      <c r="AK900" s="19" t="str">
        <f>IF(ISNA(VLOOKUP(TRIM(G900),dim_targetsresults!A:B,2,FALSE)),"",VLOOKUP(TRIM(G900),dim_targetsresults!A:C,2,FALSE))</f>
        <v>MER Targets</v>
      </c>
      <c r="AL900" s="19" t="str">
        <f>IF(ISNA(VLOOKUP(AK900,dim_targetsresults!B:C,2,FALSE)),"",VLOOKUP(AK900,dim_targetsresults!B:C,2,FALSE))</f>
        <v>W8imnja2Owd</v>
      </c>
      <c r="AM900" s="19" t="str">
        <f>IF(ISNA(VLOOKUP(TRIM(D900),dim_numeratordenominator!A:B,2,FALSE)),"",VLOOKUP(TRIM(D900),dim_numeratordenominator!A:C,2,FALSE))</f>
        <v>Numerator</v>
      </c>
      <c r="AN900" s="19" t="str">
        <f>IF(ISNA(VLOOKUP(AM900,dim_numeratordenominator!B:C,2,FALSE)),"",VLOOKUP(AM900,dim_numeratordenominator!B:C,2,FALSE))</f>
        <v>Som9NRMQqV7</v>
      </c>
      <c r="AO900" s="19" t="str">
        <f>IF(ISNA(VLOOKUP(TRIM(E900),dim_supporttype!A:B,2,FALSE)),"",VLOOKUP(TRIM(E900),dim_supporttype!A:C,2,FALSE))</f>
        <v>DSD</v>
      </c>
      <c r="AP900" s="19" t="str">
        <f>IF(ISNA(VLOOKUP(AO900,dim_supporttype!B:C,2,FALSE)),"",VLOOKUP(AO900,dim_supporttype!B:C,2,FALSE))</f>
        <v>iM13vdNLWKb</v>
      </c>
      <c r="AQ900" s="19" t="str">
        <f>IF(ISNA(VLOOKUP(TRIM(F900),dim_disaggs!A:B,2,FALSE)),"No Disagg",VLOOKUP(TRIM(F900),dim_disaggs!A:B,2,FALSE))</f>
        <v>Age/Sex</v>
      </c>
      <c r="AR900" s="19" t="str">
        <f>IF(ISNA(VLOOKUP(AQ900,dim_disaggs!B:C,2,FALSE)),"",VLOOKUP(AQ900,dim_disaggs!B:C,2,FALSE))</f>
        <v>Qbz6SrpmJ1y</v>
      </c>
      <c r="AS900" s="72"/>
      <c r="AT900" s="66"/>
      <c r="AU900" s="72" t="s">
        <v>755</v>
      </c>
      <c r="AV900" s="73" t="s">
        <v>755</v>
      </c>
      <c r="AW900" s="66" t="s">
        <v>755</v>
      </c>
      <c r="AX900" s="66" t="s">
        <v>755</v>
      </c>
      <c r="AY900" s="20"/>
      <c r="AZ900" s="20"/>
      <c r="BA900" s="105" t="str">
        <f t="shared" si="135"/>
        <v/>
      </c>
      <c r="BB900" s="20" t="str">
        <f t="shared" si="136"/>
        <v/>
      </c>
      <c r="BC900" s="20"/>
      <c r="BD900" s="20"/>
      <c r="BE900" s="75" t="s">
        <v>755</v>
      </c>
      <c r="BF900" s="73" t="s">
        <v>755</v>
      </c>
      <c r="BG900" s="55" t="s">
        <v>755</v>
      </c>
      <c r="BH900" s="76" t="s">
        <v>755</v>
      </c>
      <c r="BI900" s="20" t="s">
        <v>755</v>
      </c>
      <c r="BJ900" s="20" t="s">
        <v>755</v>
      </c>
      <c r="BK900" s="55" t="s">
        <v>755</v>
      </c>
      <c r="BL900" s="71" t="s">
        <v>755</v>
      </c>
      <c r="BM900" s="77" t="s">
        <v>755</v>
      </c>
      <c r="BN900" s="78" t="s">
        <v>755</v>
      </c>
      <c r="BO900" s="77" t="s">
        <v>755</v>
      </c>
      <c r="BP900" s="78" t="s">
        <v>755</v>
      </c>
    </row>
    <row r="901" spans="1:68" s="10" customFormat="1" x14ac:dyDescent="0.2">
      <c r="A901" s="20" t="s">
        <v>95</v>
      </c>
      <c r="B901" s="20" t="s">
        <v>1133</v>
      </c>
      <c r="C901" s="20" t="s">
        <v>865</v>
      </c>
      <c r="D901" s="20" t="s">
        <v>1</v>
      </c>
      <c r="E901" s="20" t="s">
        <v>78</v>
      </c>
      <c r="F901" s="20" t="s">
        <v>135</v>
      </c>
      <c r="G901" s="20" t="s">
        <v>2442</v>
      </c>
      <c r="H901" s="20" t="s">
        <v>135</v>
      </c>
      <c r="I901" s="19">
        <f t="shared" si="130"/>
        <v>33</v>
      </c>
      <c r="J901" s="20" t="s">
        <v>755</v>
      </c>
      <c r="K901" s="20" t="s">
        <v>2222</v>
      </c>
      <c r="L901" s="95" t="str">
        <f>IF(M901&lt;&gt;"",IF(NOT(ISNA(INDEX(cc!B:B,MATCH(M901,cc!A:A,0)))),INDEX(cc!B:B,MATCH(M901,cc!A:A,0)),"0"),"")</f>
        <v>Age (&lt;10-25+, 5, v2) and Sex</v>
      </c>
      <c r="M901" s="97" t="s">
        <v>4011</v>
      </c>
      <c r="N901" s="28" t="str">
        <f t="shared" si="128"/>
        <v xml:space="preserve"> TARGET</v>
      </c>
      <c r="O901" s="19" t="str">
        <f t="shared" si="131"/>
        <v>GEND_NORM (N, TA, Age/Sex) TARGET: Intervention</v>
      </c>
      <c r="P901" s="19" t="str">
        <f t="shared" si="132"/>
        <v>GEND_NORM (N, TA, Age/Sex) TARGET: Intervention</v>
      </c>
      <c r="Q901" s="19" t="str">
        <f t="shared" si="129"/>
        <v>GEND_NORM (N, TA, Age/Sex) TARGET</v>
      </c>
      <c r="R901" s="19" t="str">
        <f t="shared" si="133"/>
        <v>GEND_NORM_N_TA_Age_Sex_TARGET</v>
      </c>
      <c r="S901" s="19" t="str">
        <f t="shared" si="134"/>
        <v>GEND_NORM_N_TA_Age_Sex_TARGET</v>
      </c>
      <c r="T901" s="19" t="b">
        <f>NOT(ISNA(VLOOKUP(B901,dbcodes!A:B,2,FALSE)))</f>
        <v>1</v>
      </c>
      <c r="U901" s="19" t="str">
        <f>IF(ISNA(VLOOKUP(B901,dbcodes!A:B,2,FALSE)),des!R2968,VLOOKUP(B901,dbcodes!A:B,2,FALSE))</f>
        <v>GEND_NORM_N_TA_Age_Sex_TARGET</v>
      </c>
      <c r="V901" s="20" t="s">
        <v>2330</v>
      </c>
      <c r="W901" s="107">
        <f>IF(ISNA(VLOOKUP(C901,descriptions!A:B,2,FALSE)),des!V216,IF(G901=" TARGET","Target ","")&amp;VLOOKUP(C901,descriptions!A:B,2,FALSE))</f>
        <v>0</v>
      </c>
      <c r="X901" s="20" t="s">
        <v>4</v>
      </c>
      <c r="Y901" s="20" t="s">
        <v>831</v>
      </c>
      <c r="Z901" s="20" t="s">
        <v>836</v>
      </c>
      <c r="AA901" s="20" t="s">
        <v>102</v>
      </c>
      <c r="AB901" s="20" t="s">
        <v>755</v>
      </c>
      <c r="AC901" s="19" t="str">
        <f>IF(AB901&lt;&gt;"",IF(NOT(ISNA(INDEX(os!A:A,MATCH(AB901,os!B:B,0)))),INDEX(os!A:A,MATCH(AB901,os!B:B,0)),"0"),"")</f>
        <v/>
      </c>
      <c r="AD901" s="20" t="s">
        <v>830</v>
      </c>
      <c r="AE901" s="20"/>
      <c r="AF901" s="20"/>
      <c r="AG901" s="20"/>
      <c r="AH901" s="93" t="str">
        <f>IF(NOT(ISNA(VLOOKUP(B:B,ResultsTargets!A:A,1,0))),"TRUE","")</f>
        <v/>
      </c>
      <c r="AI901" s="19" t="str">
        <f>IF(ISNA(VLOOKUP(C901,dim_techarea!A:B,2,FALSE)),"",VLOOKUP(C901,dim_techarea!A:B,2,FALSE))</f>
        <v>GEND_NORM</v>
      </c>
      <c r="AJ901" s="19" t="str">
        <f>IF(ISNA(VLOOKUP(AI901,dim_techarea!B:C,2,FALSE)),"",VLOOKUP(AI901,dim_techarea!B:C,2,FALSE))</f>
        <v>tMXEQU0hK8l</v>
      </c>
      <c r="AK901" s="19" t="str">
        <f>IF(ISNA(VLOOKUP(TRIM(G901),dim_targetsresults!A:B,2,FALSE)),"",VLOOKUP(TRIM(G901),dim_targetsresults!A:C,2,FALSE))</f>
        <v>MER Targets</v>
      </c>
      <c r="AL901" s="19" t="str">
        <f>IF(ISNA(VLOOKUP(AK901,dim_targetsresults!B:C,2,FALSE)),"",VLOOKUP(AK901,dim_targetsresults!B:C,2,FALSE))</f>
        <v>W8imnja2Owd</v>
      </c>
      <c r="AM901" s="19" t="str">
        <f>IF(ISNA(VLOOKUP(TRIM(D901),dim_numeratordenominator!A:B,2,FALSE)),"",VLOOKUP(TRIM(D901),dim_numeratordenominator!A:C,2,FALSE))</f>
        <v>Numerator</v>
      </c>
      <c r="AN901" s="19" t="str">
        <f>IF(ISNA(VLOOKUP(AM901,dim_numeratordenominator!B:C,2,FALSE)),"",VLOOKUP(AM901,dim_numeratordenominator!B:C,2,FALSE))</f>
        <v>Som9NRMQqV7</v>
      </c>
      <c r="AO901" s="19" t="str">
        <f>IF(ISNA(VLOOKUP(TRIM(E901),dim_supporttype!A:B,2,FALSE)),"",VLOOKUP(TRIM(E901),dim_supporttype!A:C,2,FALSE))</f>
        <v>TA</v>
      </c>
      <c r="AP901" s="19" t="str">
        <f>IF(ISNA(VLOOKUP(AO901,dim_supporttype!B:C,2,FALSE)),"",VLOOKUP(AO901,dim_supporttype!B:C,2,FALSE))</f>
        <v>cRAGKdWIDn4</v>
      </c>
      <c r="AQ901" s="19" t="str">
        <f>IF(ISNA(VLOOKUP(TRIM(F901),dim_disaggs!A:B,2,FALSE)),"No Disagg",VLOOKUP(TRIM(F901),dim_disaggs!A:B,2,FALSE))</f>
        <v>Age/Sex</v>
      </c>
      <c r="AR901" s="19" t="str">
        <f>IF(ISNA(VLOOKUP(AQ901,dim_disaggs!B:C,2,FALSE)),"",VLOOKUP(AQ901,dim_disaggs!B:C,2,FALSE))</f>
        <v>Qbz6SrpmJ1y</v>
      </c>
      <c r="AS901" s="72"/>
      <c r="AT901" s="66"/>
      <c r="AU901" s="72" t="s">
        <v>755</v>
      </c>
      <c r="AV901" s="73" t="s">
        <v>755</v>
      </c>
      <c r="AW901" s="66" t="s">
        <v>755</v>
      </c>
      <c r="AX901" s="66" t="s">
        <v>755</v>
      </c>
      <c r="AY901" s="20"/>
      <c r="AZ901" s="20"/>
      <c r="BA901" s="105" t="str">
        <f t="shared" si="135"/>
        <v/>
      </c>
      <c r="BB901" s="20" t="str">
        <f t="shared" si="136"/>
        <v/>
      </c>
      <c r="BC901" s="20"/>
      <c r="BD901" s="20"/>
      <c r="BE901" s="75" t="s">
        <v>755</v>
      </c>
      <c r="BF901" s="73" t="s">
        <v>755</v>
      </c>
      <c r="BG901" s="55" t="s">
        <v>755</v>
      </c>
      <c r="BH901" s="76" t="s">
        <v>755</v>
      </c>
      <c r="BI901" s="20" t="s">
        <v>755</v>
      </c>
      <c r="BJ901" s="20" t="s">
        <v>755</v>
      </c>
      <c r="BK901" s="55" t="s">
        <v>755</v>
      </c>
      <c r="BL901" s="71" t="s">
        <v>755</v>
      </c>
      <c r="BM901" s="77" t="s">
        <v>755</v>
      </c>
      <c r="BN901" s="78" t="s">
        <v>755</v>
      </c>
      <c r="BO901" s="77" t="s">
        <v>755</v>
      </c>
      <c r="BP901" s="78" t="s">
        <v>755</v>
      </c>
    </row>
    <row r="902" spans="1:68" s="10" customFormat="1" ht="17" customHeight="1" x14ac:dyDescent="0.2">
      <c r="A902" s="20" t="s">
        <v>95</v>
      </c>
      <c r="B902" s="20" t="s">
        <v>1130</v>
      </c>
      <c r="C902" s="20" t="s">
        <v>865</v>
      </c>
      <c r="D902" s="20" t="s">
        <v>1</v>
      </c>
      <c r="E902" s="20" t="s">
        <v>77</v>
      </c>
      <c r="F902" s="20"/>
      <c r="G902" s="20" t="s">
        <v>2442</v>
      </c>
      <c r="H902" s="20"/>
      <c r="I902" s="19">
        <f t="shared" si="130"/>
        <v>25</v>
      </c>
      <c r="J902" s="20" t="s">
        <v>755</v>
      </c>
      <c r="K902" s="20" t="s">
        <v>2222</v>
      </c>
      <c r="L902" s="95" t="str">
        <f>IF(M902&lt;&gt;"",IF(NOT(ISNA(INDEX(cc!B:B,MATCH(M902,cc!A:A,0)))),INDEX(cc!B:B,MATCH(M902,cc!A:A,0)),"0"),"")</f>
        <v>default</v>
      </c>
      <c r="M902" s="97" t="s">
        <v>13</v>
      </c>
      <c r="N902" s="28" t="str">
        <f t="shared" si="128"/>
        <v xml:space="preserve"> TARGET</v>
      </c>
      <c r="O902" s="19" t="str">
        <f t="shared" si="131"/>
        <v>GEND_NORM (N, DSD) TARGET: Intervention</v>
      </c>
      <c r="P902" s="19" t="str">
        <f t="shared" si="132"/>
        <v>GEND_NORM (N, DSD) TARGET: Intervention</v>
      </c>
      <c r="Q902" s="19" t="str">
        <f t="shared" si="129"/>
        <v>GEND_NORM (N, DSD) TARGET</v>
      </c>
      <c r="R902" s="19" t="str">
        <f t="shared" si="133"/>
        <v>GEND_NORM_N_DSD_TARGET</v>
      </c>
      <c r="S902" s="19" t="str">
        <f t="shared" si="134"/>
        <v>GEND_NORM_N_DSD_TARGET</v>
      </c>
      <c r="T902" s="19" t="b">
        <f>NOT(ISNA(VLOOKUP(B902,dbcodes!A:B,2,FALSE)))</f>
        <v>1</v>
      </c>
      <c r="U902" s="19" t="str">
        <f>IF(ISNA(VLOOKUP(B902,dbcodes!A:B,2,FALSE)),des!R2969,VLOOKUP(B902,dbcodes!A:B,2,FALSE))</f>
        <v>GEND_NORM_N_DSD_TARGET</v>
      </c>
      <c r="V902" s="20" t="s">
        <v>2330</v>
      </c>
      <c r="W902" s="107">
        <f>IF(ISNA(VLOOKUP(C902,descriptions!A:B,2,FALSE)),des!V217,IF(G902=" TARGET","Target ","")&amp;VLOOKUP(C902,descriptions!A:B,2,FALSE))</f>
        <v>0</v>
      </c>
      <c r="X902" s="20" t="s">
        <v>4</v>
      </c>
      <c r="Y902" s="20" t="s">
        <v>831</v>
      </c>
      <c r="Z902" s="20" t="s">
        <v>836</v>
      </c>
      <c r="AA902" s="20" t="s">
        <v>102</v>
      </c>
      <c r="AB902" s="20" t="s">
        <v>755</v>
      </c>
      <c r="AC902" s="19" t="str">
        <f>IF(AB902&lt;&gt;"",IF(NOT(ISNA(INDEX(os!A:A,MATCH(AB902,os!B:B,0)))),INDEX(os!A:A,MATCH(AB902,os!B:B,0)),"0"),"")</f>
        <v/>
      </c>
      <c r="AD902" s="20" t="s">
        <v>830</v>
      </c>
      <c r="AE902" s="20"/>
      <c r="AF902" s="20"/>
      <c r="AG902" s="20"/>
      <c r="AH902" s="93" t="str">
        <f>IF(NOT(ISNA(VLOOKUP(B:B,ResultsTargets!A:A,1,0))),"TRUE","")</f>
        <v/>
      </c>
      <c r="AI902" s="19" t="str">
        <f>IF(ISNA(VLOOKUP(C902,dim_techarea!A:B,2,FALSE)),"",VLOOKUP(C902,dim_techarea!A:B,2,FALSE))</f>
        <v>GEND_NORM</v>
      </c>
      <c r="AJ902" s="19" t="str">
        <f>IF(ISNA(VLOOKUP(AI902,dim_techarea!B:C,2,FALSE)),"",VLOOKUP(AI902,dim_techarea!B:C,2,FALSE))</f>
        <v>tMXEQU0hK8l</v>
      </c>
      <c r="AK902" s="19" t="str">
        <f>IF(ISNA(VLOOKUP(TRIM(G902),dim_targetsresults!A:B,2,FALSE)),"",VLOOKUP(TRIM(G902),dim_targetsresults!A:C,2,FALSE))</f>
        <v>MER Targets</v>
      </c>
      <c r="AL902" s="19" t="str">
        <f>IF(ISNA(VLOOKUP(AK902,dim_targetsresults!B:C,2,FALSE)),"",VLOOKUP(AK902,dim_targetsresults!B:C,2,FALSE))</f>
        <v>W8imnja2Owd</v>
      </c>
      <c r="AM902" s="19" t="str">
        <f>IF(ISNA(VLOOKUP(TRIM(D902),dim_numeratordenominator!A:B,2,FALSE)),"",VLOOKUP(TRIM(D902),dim_numeratordenominator!A:C,2,FALSE))</f>
        <v>Numerator</v>
      </c>
      <c r="AN902" s="19" t="str">
        <f>IF(ISNA(VLOOKUP(AM902,dim_numeratordenominator!B:C,2,FALSE)),"",VLOOKUP(AM902,dim_numeratordenominator!B:C,2,FALSE))</f>
        <v>Som9NRMQqV7</v>
      </c>
      <c r="AO902" s="19" t="str">
        <f>IF(ISNA(VLOOKUP(TRIM(E902),dim_supporttype!A:B,2,FALSE)),"",VLOOKUP(TRIM(E902),dim_supporttype!A:C,2,FALSE))</f>
        <v>DSD</v>
      </c>
      <c r="AP902" s="19" t="str">
        <f>IF(ISNA(VLOOKUP(AO902,dim_supporttype!B:C,2,FALSE)),"",VLOOKUP(AO902,dim_supporttype!B:C,2,FALSE))</f>
        <v>iM13vdNLWKb</v>
      </c>
      <c r="AQ902" s="19" t="str">
        <f>IF(ISNA(VLOOKUP(TRIM(F902),dim_disaggs!A:B,2,FALSE)),"No Disagg",VLOOKUP(TRIM(F902),dim_disaggs!A:B,2,FALSE))</f>
        <v>No Disagg</v>
      </c>
      <c r="AR902" s="19" t="str">
        <f>IF(ISNA(VLOOKUP(AQ902,dim_disaggs!B:C,2,FALSE)),"",VLOOKUP(AQ902,dim_disaggs!B:C,2,FALSE))</f>
        <v>werJlVT6sf3</v>
      </c>
      <c r="AS902" s="72"/>
      <c r="AT902" s="66"/>
      <c r="AU902" s="72" t="s">
        <v>755</v>
      </c>
      <c r="AV902" s="73" t="s">
        <v>755</v>
      </c>
      <c r="AW902" s="66" t="s">
        <v>755</v>
      </c>
      <c r="AX902" s="66" t="s">
        <v>755</v>
      </c>
      <c r="AY902" s="20"/>
      <c r="AZ902" s="20"/>
      <c r="BA902" s="105" t="str">
        <f t="shared" si="135"/>
        <v>Top Level Numerator</v>
      </c>
      <c r="BB902" s="20" t="str">
        <f t="shared" si="136"/>
        <v>PE5QVF0w4xj</v>
      </c>
      <c r="BC902" s="20" t="s">
        <v>25706</v>
      </c>
      <c r="BD902" s="20" t="s">
        <v>25707</v>
      </c>
      <c r="BE902" s="75" t="s">
        <v>755</v>
      </c>
      <c r="BF902" s="73" t="s">
        <v>755</v>
      </c>
      <c r="BG902" s="55" t="s">
        <v>755</v>
      </c>
      <c r="BH902" s="76" t="s">
        <v>755</v>
      </c>
      <c r="BI902" s="20" t="s">
        <v>755</v>
      </c>
      <c r="BJ902" s="20" t="s">
        <v>755</v>
      </c>
      <c r="BK902" s="55" t="s">
        <v>755</v>
      </c>
      <c r="BL902" s="71" t="s">
        <v>755</v>
      </c>
      <c r="BM902" s="77" t="s">
        <v>755</v>
      </c>
      <c r="BN902" s="78" t="s">
        <v>755</v>
      </c>
      <c r="BO902" s="77" t="s">
        <v>755</v>
      </c>
      <c r="BP902" s="78" t="s">
        <v>755</v>
      </c>
    </row>
    <row r="903" spans="1:68" s="10" customFormat="1" x14ac:dyDescent="0.2">
      <c r="A903" s="20" t="s">
        <v>95</v>
      </c>
      <c r="B903" s="20" t="s">
        <v>1138</v>
      </c>
      <c r="C903" s="20" t="s">
        <v>865</v>
      </c>
      <c r="D903" s="20" t="s">
        <v>1</v>
      </c>
      <c r="E903" s="20" t="s">
        <v>78</v>
      </c>
      <c r="F903" s="20"/>
      <c r="G903" s="20" t="s">
        <v>2442</v>
      </c>
      <c r="H903" s="20"/>
      <c r="I903" s="19">
        <f t="shared" si="130"/>
        <v>24</v>
      </c>
      <c r="J903" s="20" t="s">
        <v>755</v>
      </c>
      <c r="K903" s="20" t="s">
        <v>2222</v>
      </c>
      <c r="L903" s="95" t="str">
        <f>IF(M903&lt;&gt;"",IF(NOT(ISNA(INDEX(cc!B:B,MATCH(M903,cc!A:A,0)))),INDEX(cc!B:B,MATCH(M903,cc!A:A,0)),"0"),"")</f>
        <v>default</v>
      </c>
      <c r="M903" s="97" t="s">
        <v>13</v>
      </c>
      <c r="N903" s="28" t="str">
        <f t="shared" si="128"/>
        <v xml:space="preserve"> TARGET</v>
      </c>
      <c r="O903" s="19" t="str">
        <f t="shared" si="131"/>
        <v>GEND_NORM (N, TA) TARGET: Intervention</v>
      </c>
      <c r="P903" s="19" t="str">
        <f t="shared" si="132"/>
        <v>GEND_NORM (N, TA) TARGET: Intervention</v>
      </c>
      <c r="Q903" s="19" t="str">
        <f t="shared" si="129"/>
        <v>GEND_NORM (N, TA) TARGET</v>
      </c>
      <c r="R903" s="19" t="str">
        <f t="shared" si="133"/>
        <v>GEND_NORM_N_TA_TARGET</v>
      </c>
      <c r="S903" s="19" t="str">
        <f t="shared" si="134"/>
        <v>GEND_NORM_N_TA_TARGET</v>
      </c>
      <c r="T903" s="19" t="b">
        <f>NOT(ISNA(VLOOKUP(B903,dbcodes!A:B,2,FALSE)))</f>
        <v>1</v>
      </c>
      <c r="U903" s="19" t="str">
        <f>IF(ISNA(VLOOKUP(B903,dbcodes!A:B,2,FALSE)),des!R2970,VLOOKUP(B903,dbcodes!A:B,2,FALSE))</f>
        <v>GEND_NORM_N_TA_TARGET</v>
      </c>
      <c r="V903" s="20" t="s">
        <v>2330</v>
      </c>
      <c r="W903" s="107">
        <f>IF(ISNA(VLOOKUP(C903,descriptions!A:B,2,FALSE)),des!V218,IF(G903=" TARGET","Target ","")&amp;VLOOKUP(C903,descriptions!A:B,2,FALSE))</f>
        <v>0</v>
      </c>
      <c r="X903" s="20" t="s">
        <v>4</v>
      </c>
      <c r="Y903" s="20" t="s">
        <v>831</v>
      </c>
      <c r="Z903" s="20" t="s">
        <v>836</v>
      </c>
      <c r="AA903" s="20" t="s">
        <v>102</v>
      </c>
      <c r="AB903" s="20" t="s">
        <v>755</v>
      </c>
      <c r="AC903" s="19" t="str">
        <f>IF(AB903&lt;&gt;"",IF(NOT(ISNA(INDEX(os!A:A,MATCH(AB903,os!B:B,0)))),INDEX(os!A:A,MATCH(AB903,os!B:B,0)),"0"),"")</f>
        <v/>
      </c>
      <c r="AD903" s="20" t="s">
        <v>830</v>
      </c>
      <c r="AE903" s="20"/>
      <c r="AF903" s="20"/>
      <c r="AG903" s="20"/>
      <c r="AH903" s="93" t="str">
        <f>IF(NOT(ISNA(VLOOKUP(B:B,ResultsTargets!A:A,1,0))),"TRUE","")</f>
        <v/>
      </c>
      <c r="AI903" s="19" t="str">
        <f>IF(ISNA(VLOOKUP(C903,dim_techarea!A:B,2,FALSE)),"",VLOOKUP(C903,dim_techarea!A:B,2,FALSE))</f>
        <v>GEND_NORM</v>
      </c>
      <c r="AJ903" s="19" t="str">
        <f>IF(ISNA(VLOOKUP(AI903,dim_techarea!B:C,2,FALSE)),"",VLOOKUP(AI903,dim_techarea!B:C,2,FALSE))</f>
        <v>tMXEQU0hK8l</v>
      </c>
      <c r="AK903" s="19" t="str">
        <f>IF(ISNA(VLOOKUP(TRIM(G903),dim_targetsresults!A:B,2,FALSE)),"",VLOOKUP(TRIM(G903),dim_targetsresults!A:C,2,FALSE))</f>
        <v>MER Targets</v>
      </c>
      <c r="AL903" s="19" t="str">
        <f>IF(ISNA(VLOOKUP(AK903,dim_targetsresults!B:C,2,FALSE)),"",VLOOKUP(AK903,dim_targetsresults!B:C,2,FALSE))</f>
        <v>W8imnja2Owd</v>
      </c>
      <c r="AM903" s="19" t="str">
        <f>IF(ISNA(VLOOKUP(TRIM(D903),dim_numeratordenominator!A:B,2,FALSE)),"",VLOOKUP(TRIM(D903),dim_numeratordenominator!A:C,2,FALSE))</f>
        <v>Numerator</v>
      </c>
      <c r="AN903" s="19" t="str">
        <f>IF(ISNA(VLOOKUP(AM903,dim_numeratordenominator!B:C,2,FALSE)),"",VLOOKUP(AM903,dim_numeratordenominator!B:C,2,FALSE))</f>
        <v>Som9NRMQqV7</v>
      </c>
      <c r="AO903" s="19" t="str">
        <f>IF(ISNA(VLOOKUP(TRIM(E903),dim_supporttype!A:B,2,FALSE)),"",VLOOKUP(TRIM(E903),dim_supporttype!A:C,2,FALSE))</f>
        <v>TA</v>
      </c>
      <c r="AP903" s="19" t="str">
        <f>IF(ISNA(VLOOKUP(AO903,dim_supporttype!B:C,2,FALSE)),"",VLOOKUP(AO903,dim_supporttype!B:C,2,FALSE))</f>
        <v>cRAGKdWIDn4</v>
      </c>
      <c r="AQ903" s="19" t="str">
        <f>IF(ISNA(VLOOKUP(TRIM(F903),dim_disaggs!A:B,2,FALSE)),"No Disagg",VLOOKUP(TRIM(F903),dim_disaggs!A:B,2,FALSE))</f>
        <v>No Disagg</v>
      </c>
      <c r="AR903" s="19" t="str">
        <f>IF(ISNA(VLOOKUP(AQ903,dim_disaggs!B:C,2,FALSE)),"",VLOOKUP(AQ903,dim_disaggs!B:C,2,FALSE))</f>
        <v>werJlVT6sf3</v>
      </c>
      <c r="AS903" s="72"/>
      <c r="AT903" s="66"/>
      <c r="AU903" s="72" t="s">
        <v>755</v>
      </c>
      <c r="AV903" s="73" t="s">
        <v>755</v>
      </c>
      <c r="AW903" s="66" t="s">
        <v>755</v>
      </c>
      <c r="AX903" s="66" t="s">
        <v>755</v>
      </c>
      <c r="AY903" s="20"/>
      <c r="AZ903" s="20"/>
      <c r="BA903" s="105" t="str">
        <f t="shared" si="135"/>
        <v>Top Level Numerator</v>
      </c>
      <c r="BB903" s="20" t="str">
        <f t="shared" si="136"/>
        <v>PE5QVF0w4xj</v>
      </c>
      <c r="BC903" s="20" t="s">
        <v>25706</v>
      </c>
      <c r="BD903" s="20" t="s">
        <v>25707</v>
      </c>
      <c r="BE903" s="75" t="s">
        <v>755</v>
      </c>
      <c r="BF903" s="73" t="s">
        <v>755</v>
      </c>
      <c r="BG903" s="55" t="s">
        <v>755</v>
      </c>
      <c r="BH903" s="76" t="s">
        <v>755</v>
      </c>
      <c r="BI903" s="20" t="s">
        <v>755</v>
      </c>
      <c r="BJ903" s="20" t="s">
        <v>755</v>
      </c>
      <c r="BK903" s="55" t="s">
        <v>755</v>
      </c>
      <c r="BL903" s="71" t="s">
        <v>755</v>
      </c>
      <c r="BM903" s="77" t="s">
        <v>755</v>
      </c>
      <c r="BN903" s="78" t="s">
        <v>755</v>
      </c>
      <c r="BO903" s="77" t="s">
        <v>755</v>
      </c>
      <c r="BP903" s="78" t="s">
        <v>755</v>
      </c>
    </row>
    <row r="904" spans="1:68" s="10" customFormat="1" x14ac:dyDescent="0.2">
      <c r="A904" s="20" t="s">
        <v>95</v>
      </c>
      <c r="B904" s="20" t="s">
        <v>1129</v>
      </c>
      <c r="C904" s="20" t="s">
        <v>865</v>
      </c>
      <c r="D904" s="20" t="s">
        <v>1</v>
      </c>
      <c r="E904" s="20" t="s">
        <v>264</v>
      </c>
      <c r="F904" s="20"/>
      <c r="G904" s="20" t="s">
        <v>2442</v>
      </c>
      <c r="H904" s="20"/>
      <c r="I904" s="19">
        <f t="shared" si="130"/>
        <v>35</v>
      </c>
      <c r="J904" s="20" t="s">
        <v>755</v>
      </c>
      <c r="K904" s="20" t="s">
        <v>2222</v>
      </c>
      <c r="L904" s="95" t="str">
        <f>IF(M904&lt;&gt;"",IF(NOT(ISNA(INDEX(cc!B:B,MATCH(M904,cc!A:A,0)))),INDEX(cc!B:B,MATCH(M904,cc!A:A,0)),"0"),"")</f>
        <v>default</v>
      </c>
      <c r="M904" s="97" t="s">
        <v>13</v>
      </c>
      <c r="N904" s="28" t="str">
        <f t="shared" si="128"/>
        <v xml:space="preserve"> TARGET</v>
      </c>
      <c r="O904" s="19" t="str">
        <f t="shared" si="131"/>
        <v>GEND_NORM (N, DSD_NARRATIVE) TARGET: Intervention</v>
      </c>
      <c r="P904" s="19" t="str">
        <f t="shared" si="132"/>
        <v>GEND_NORM (N, DSD_NARRATIVE) TARGET: Intervention</v>
      </c>
      <c r="Q904" s="19" t="str">
        <f t="shared" si="129"/>
        <v>GEND_NORM (N, DSD_NARRATIVE) TARGET</v>
      </c>
      <c r="R904" s="19" t="str">
        <f t="shared" si="133"/>
        <v>GEND_NORM_N_DSD_NARRATIVE_TARGET</v>
      </c>
      <c r="S904" s="19" t="str">
        <f t="shared" si="134"/>
        <v>GEND_NORM_N_DSD_NARRATIVE_TARGET</v>
      </c>
      <c r="T904" s="19" t="b">
        <f>NOT(ISNA(VLOOKUP(B904,dbcodes!A:B,2,FALSE)))</f>
        <v>1</v>
      </c>
      <c r="U904" s="19" t="str">
        <f>IF(ISNA(VLOOKUP(B904,dbcodes!A:B,2,FALSE)),des!R2971,VLOOKUP(B904,dbcodes!A:B,2,FALSE))</f>
        <v>GEND_NORM_N_DSD_NARRATIVE_TARGET</v>
      </c>
      <c r="V904" s="20" t="s">
        <v>2330</v>
      </c>
      <c r="W904" s="107">
        <f>IF(ISNA(VLOOKUP(C904,descriptions!A:B,2,FALSE)),des!V219,IF(G904=" TARGET","Target ","")&amp;VLOOKUP(C904,descriptions!A:B,2,FALSE))</f>
        <v>0</v>
      </c>
      <c r="X904" s="20" t="s">
        <v>9</v>
      </c>
      <c r="Y904" s="20" t="s">
        <v>831</v>
      </c>
      <c r="Z904" s="20" t="s">
        <v>836</v>
      </c>
      <c r="AA904" s="20" t="s">
        <v>4121</v>
      </c>
      <c r="AB904" s="20" t="s">
        <v>755</v>
      </c>
      <c r="AC904" s="19" t="str">
        <f>IF(AB904&lt;&gt;"",IF(NOT(ISNA(INDEX(os!A:A,MATCH(AB904,os!B:B,0)))),INDEX(os!A:A,MATCH(AB904,os!B:B,0)),"0"),"")</f>
        <v/>
      </c>
      <c r="AD904" s="20" t="s">
        <v>830</v>
      </c>
      <c r="AE904" s="20"/>
      <c r="AF904" s="20"/>
      <c r="AG904" s="20"/>
      <c r="AH904" s="93" t="str">
        <f>IF(NOT(ISNA(VLOOKUP(B:B,ResultsTargets!A:A,1,0))),"TRUE","")</f>
        <v/>
      </c>
      <c r="AI904" s="19" t="str">
        <f>IF(ISNA(VLOOKUP(C904,dim_techarea!A:B,2,FALSE)),"",VLOOKUP(C904,dim_techarea!A:B,2,FALSE))</f>
        <v>GEND_NORM</v>
      </c>
      <c r="AJ904" s="19" t="str">
        <f>IF(ISNA(VLOOKUP(AI904,dim_techarea!B:C,2,FALSE)),"",VLOOKUP(AI904,dim_techarea!B:C,2,FALSE))</f>
        <v>tMXEQU0hK8l</v>
      </c>
      <c r="AK904" s="19" t="str">
        <f>IF(ISNA(VLOOKUP(TRIM(G904),dim_targetsresults!A:B,2,FALSE)),"",VLOOKUP(TRIM(G904),dim_targetsresults!A:C,2,FALSE))</f>
        <v>MER Targets</v>
      </c>
      <c r="AL904" s="19" t="str">
        <f>IF(ISNA(VLOOKUP(AK904,dim_targetsresults!B:C,2,FALSE)),"",VLOOKUP(AK904,dim_targetsresults!B:C,2,FALSE))</f>
        <v>W8imnja2Owd</v>
      </c>
      <c r="AM904" s="19" t="str">
        <f>IF(ISNA(VLOOKUP(TRIM(D904),dim_numeratordenominator!A:B,2,FALSE)),"",VLOOKUP(TRIM(D904),dim_numeratordenominator!A:C,2,FALSE))</f>
        <v>Numerator</v>
      </c>
      <c r="AN904" s="19" t="str">
        <f>IF(ISNA(VLOOKUP(AM904,dim_numeratordenominator!B:C,2,FALSE)),"",VLOOKUP(AM904,dim_numeratordenominator!B:C,2,FALSE))</f>
        <v>Som9NRMQqV7</v>
      </c>
      <c r="AO904" s="19" t="str">
        <f>IF(ISNA(VLOOKUP(TRIM(E904),dim_supporttype!A:B,2,FALSE)),"",VLOOKUP(TRIM(E904),dim_supporttype!A:C,2,FALSE))</f>
        <v>DSD Narratives</v>
      </c>
      <c r="AP904" s="19" t="str">
        <f>IF(ISNA(VLOOKUP(AO904,dim_supporttype!B:C,2,FALSE)),"",VLOOKUP(AO904,dim_supporttype!B:C,2,FALSE))</f>
        <v>ySGf8v2q9Rm</v>
      </c>
      <c r="AQ904" s="19" t="str">
        <f>IF(ISNA(VLOOKUP(TRIM(F904),dim_disaggs!A:B,2,FALSE)),"No Disagg",VLOOKUP(TRIM(F904),dim_disaggs!A:B,2,FALSE))</f>
        <v>No Disagg</v>
      </c>
      <c r="AR904" s="19" t="str">
        <f>IF(ISNA(VLOOKUP(AQ904,dim_disaggs!B:C,2,FALSE)),"",VLOOKUP(AQ904,dim_disaggs!B:C,2,FALSE))</f>
        <v>werJlVT6sf3</v>
      </c>
      <c r="AS904" s="72"/>
      <c r="AT904" s="66"/>
      <c r="AU904" s="72" t="s">
        <v>755</v>
      </c>
      <c r="AV904" s="73" t="s">
        <v>755</v>
      </c>
      <c r="AW904" s="66" t="s">
        <v>755</v>
      </c>
      <c r="AX904" s="66" t="s">
        <v>755</v>
      </c>
      <c r="AY904" s="20"/>
      <c r="AZ904" s="20"/>
      <c r="BA904" s="105" t="str">
        <f t="shared" si="135"/>
        <v/>
      </c>
      <c r="BB904" s="20" t="str">
        <f t="shared" si="136"/>
        <v/>
      </c>
      <c r="BC904" s="20"/>
      <c r="BD904" s="20"/>
      <c r="BE904" s="75" t="s">
        <v>755</v>
      </c>
      <c r="BF904" s="73" t="s">
        <v>755</v>
      </c>
      <c r="BG904" s="55" t="s">
        <v>755</v>
      </c>
      <c r="BH904" s="76" t="s">
        <v>755</v>
      </c>
      <c r="BI904" s="20" t="s">
        <v>755</v>
      </c>
      <c r="BJ904" s="20" t="s">
        <v>755</v>
      </c>
      <c r="BK904" s="55" t="s">
        <v>755</v>
      </c>
      <c r="BL904" s="71" t="s">
        <v>755</v>
      </c>
      <c r="BM904" s="77" t="s">
        <v>755</v>
      </c>
      <c r="BN904" s="78" t="s">
        <v>755</v>
      </c>
      <c r="BO904" s="77" t="s">
        <v>755</v>
      </c>
      <c r="BP904" s="78" t="s">
        <v>755</v>
      </c>
    </row>
    <row r="905" spans="1:68" s="10" customFormat="1" x14ac:dyDescent="0.2">
      <c r="A905" s="20" t="s">
        <v>95</v>
      </c>
      <c r="B905" s="20" t="s">
        <v>1137</v>
      </c>
      <c r="C905" s="20" t="s">
        <v>865</v>
      </c>
      <c r="D905" s="20" t="s">
        <v>1</v>
      </c>
      <c r="E905" s="20" t="s">
        <v>265</v>
      </c>
      <c r="F905" s="20"/>
      <c r="G905" s="20" t="s">
        <v>2442</v>
      </c>
      <c r="H905" s="20"/>
      <c r="I905" s="19">
        <f t="shared" si="130"/>
        <v>34</v>
      </c>
      <c r="J905" s="20" t="s">
        <v>755</v>
      </c>
      <c r="K905" s="20" t="s">
        <v>2222</v>
      </c>
      <c r="L905" s="95" t="str">
        <f>IF(M905&lt;&gt;"",IF(NOT(ISNA(INDEX(cc!B:B,MATCH(M905,cc!A:A,0)))),INDEX(cc!B:B,MATCH(M905,cc!A:A,0)),"0"),"")</f>
        <v>default</v>
      </c>
      <c r="M905" s="97" t="s">
        <v>13</v>
      </c>
      <c r="N905" s="28" t="str">
        <f t="shared" si="128"/>
        <v xml:space="preserve"> TARGET</v>
      </c>
      <c r="O905" s="19" t="str">
        <f t="shared" si="131"/>
        <v>GEND_NORM (N, TA_NARRATIVE) TARGET: Intervention</v>
      </c>
      <c r="P905" s="19" t="str">
        <f t="shared" si="132"/>
        <v>GEND_NORM (N, TA_NARRATIVE) TARGET: Intervention</v>
      </c>
      <c r="Q905" s="19" t="str">
        <f t="shared" si="129"/>
        <v>GEND_NORM (N, TA_NARRATIVE) TARGET</v>
      </c>
      <c r="R905" s="19" t="str">
        <f t="shared" si="133"/>
        <v>GEND_NORM_N_TA_NARRATIVE_TARGET</v>
      </c>
      <c r="S905" s="19" t="str">
        <f t="shared" si="134"/>
        <v>GEND_NORM_N_TA_NARRATIVE_TARGET</v>
      </c>
      <c r="T905" s="19" t="b">
        <f>NOT(ISNA(VLOOKUP(B905,dbcodes!A:B,2,FALSE)))</f>
        <v>1</v>
      </c>
      <c r="U905" s="19" t="str">
        <f>IF(ISNA(VLOOKUP(B905,dbcodes!A:B,2,FALSE)),des!R2972,VLOOKUP(B905,dbcodes!A:B,2,FALSE))</f>
        <v>GEND_NORM_N_TA_NARRATIVE_TARGET</v>
      </c>
      <c r="V905" s="20" t="s">
        <v>2330</v>
      </c>
      <c r="W905" s="107">
        <f>IF(ISNA(VLOOKUP(C905,descriptions!A:B,2,FALSE)),des!V220,IF(G905=" TARGET","Target ","")&amp;VLOOKUP(C905,descriptions!A:B,2,FALSE))</f>
        <v>0</v>
      </c>
      <c r="X905" s="20" t="s">
        <v>9</v>
      </c>
      <c r="Y905" s="20" t="s">
        <v>831</v>
      </c>
      <c r="Z905" s="20" t="s">
        <v>836</v>
      </c>
      <c r="AA905" s="20" t="s">
        <v>4121</v>
      </c>
      <c r="AB905" s="20" t="s">
        <v>755</v>
      </c>
      <c r="AC905" s="19" t="str">
        <f>IF(AB905&lt;&gt;"",IF(NOT(ISNA(INDEX(os!A:A,MATCH(AB905,os!B:B,0)))),INDEX(os!A:A,MATCH(AB905,os!B:B,0)),"0"),"")</f>
        <v/>
      </c>
      <c r="AD905" s="20" t="s">
        <v>830</v>
      </c>
      <c r="AE905" s="20"/>
      <c r="AF905" s="20"/>
      <c r="AG905" s="20"/>
      <c r="AH905" s="93" t="str">
        <f>IF(NOT(ISNA(VLOOKUP(B:B,ResultsTargets!A:A,1,0))),"TRUE","")</f>
        <v/>
      </c>
      <c r="AI905" s="19" t="str">
        <f>IF(ISNA(VLOOKUP(C905,dim_techarea!A:B,2,FALSE)),"",VLOOKUP(C905,dim_techarea!A:B,2,FALSE))</f>
        <v>GEND_NORM</v>
      </c>
      <c r="AJ905" s="19" t="str">
        <f>IF(ISNA(VLOOKUP(AI905,dim_techarea!B:C,2,FALSE)),"",VLOOKUP(AI905,dim_techarea!B:C,2,FALSE))</f>
        <v>tMXEQU0hK8l</v>
      </c>
      <c r="AK905" s="19" t="str">
        <f>IF(ISNA(VLOOKUP(TRIM(G905),dim_targetsresults!A:B,2,FALSE)),"",VLOOKUP(TRIM(G905),dim_targetsresults!A:C,2,FALSE))</f>
        <v>MER Targets</v>
      </c>
      <c r="AL905" s="19" t="str">
        <f>IF(ISNA(VLOOKUP(AK905,dim_targetsresults!B:C,2,FALSE)),"",VLOOKUP(AK905,dim_targetsresults!B:C,2,FALSE))</f>
        <v>W8imnja2Owd</v>
      </c>
      <c r="AM905" s="19" t="str">
        <f>IF(ISNA(VLOOKUP(TRIM(D905),dim_numeratordenominator!A:B,2,FALSE)),"",VLOOKUP(TRIM(D905),dim_numeratordenominator!A:C,2,FALSE))</f>
        <v>Numerator</v>
      </c>
      <c r="AN905" s="19" t="str">
        <f>IF(ISNA(VLOOKUP(AM905,dim_numeratordenominator!B:C,2,FALSE)),"",VLOOKUP(AM905,dim_numeratordenominator!B:C,2,FALSE))</f>
        <v>Som9NRMQqV7</v>
      </c>
      <c r="AO905" s="19" t="str">
        <f>IF(ISNA(VLOOKUP(TRIM(E905),dim_supporttype!A:B,2,FALSE)),"",VLOOKUP(TRIM(E905),dim_supporttype!A:C,2,FALSE))</f>
        <v>TA Narratives</v>
      </c>
      <c r="AP905" s="19" t="str">
        <f>IF(ISNA(VLOOKUP(AO905,dim_supporttype!B:C,2,FALSE)),"",VLOOKUP(AO905,dim_supporttype!B:C,2,FALSE))</f>
        <v>aBZapfNWlIU</v>
      </c>
      <c r="AQ905" s="19" t="str">
        <f>IF(ISNA(VLOOKUP(TRIM(F905),dim_disaggs!A:B,2,FALSE)),"No Disagg",VLOOKUP(TRIM(F905),dim_disaggs!A:B,2,FALSE))</f>
        <v>No Disagg</v>
      </c>
      <c r="AR905" s="19" t="str">
        <f>IF(ISNA(VLOOKUP(AQ905,dim_disaggs!B:C,2,FALSE)),"",VLOOKUP(AQ905,dim_disaggs!B:C,2,FALSE))</f>
        <v>werJlVT6sf3</v>
      </c>
      <c r="AS905" s="72"/>
      <c r="AT905" s="66"/>
      <c r="AU905" s="72" t="s">
        <v>755</v>
      </c>
      <c r="AV905" s="73" t="s">
        <v>755</v>
      </c>
      <c r="AW905" s="66" t="s">
        <v>755</v>
      </c>
      <c r="AX905" s="66" t="s">
        <v>755</v>
      </c>
      <c r="AY905" s="20"/>
      <c r="AZ905" s="20"/>
      <c r="BA905" s="105" t="str">
        <f t="shared" si="135"/>
        <v/>
      </c>
      <c r="BB905" s="20" t="str">
        <f t="shared" si="136"/>
        <v/>
      </c>
      <c r="BC905" s="20"/>
      <c r="BD905" s="20"/>
      <c r="BE905" s="75" t="s">
        <v>755</v>
      </c>
      <c r="BF905" s="73" t="s">
        <v>755</v>
      </c>
      <c r="BG905" s="55" t="s">
        <v>755</v>
      </c>
      <c r="BH905" s="76" t="s">
        <v>755</v>
      </c>
      <c r="BI905" s="20" t="s">
        <v>755</v>
      </c>
      <c r="BJ905" s="20" t="s">
        <v>755</v>
      </c>
      <c r="BK905" s="55" t="s">
        <v>755</v>
      </c>
      <c r="BL905" s="71" t="s">
        <v>755</v>
      </c>
      <c r="BM905" s="77" t="s">
        <v>755</v>
      </c>
      <c r="BN905" s="78" t="s">
        <v>755</v>
      </c>
      <c r="BO905" s="77" t="s">
        <v>755</v>
      </c>
      <c r="BP905" s="78" t="s">
        <v>755</v>
      </c>
    </row>
    <row r="906" spans="1:68" s="10" customFormat="1" x14ac:dyDescent="0.2">
      <c r="A906" s="22" t="s">
        <v>95</v>
      </c>
      <c r="B906" s="20" t="s">
        <v>20630</v>
      </c>
      <c r="C906" s="20" t="s">
        <v>258</v>
      </c>
      <c r="D906" s="20" t="s">
        <v>1</v>
      </c>
      <c r="E906" s="20" t="s">
        <v>77</v>
      </c>
      <c r="F906" s="20" t="s">
        <v>20631</v>
      </c>
      <c r="G906" s="20" t="s">
        <v>20086</v>
      </c>
      <c r="H906" s="20" t="s">
        <v>20632</v>
      </c>
      <c r="I906" s="19">
        <f t="shared" si="130"/>
        <v>43</v>
      </c>
      <c r="J906" s="20" t="s">
        <v>755</v>
      </c>
      <c r="K906" s="20" t="s">
        <v>124</v>
      </c>
      <c r="L906" s="95" t="str">
        <f>IF(M906&lt;&gt;"",IF(NOT(ISNA(INDEX(cc!B:B,MATCH(M906,cc!A:A,0)))),INDEX(cc!B:B,MATCH(M906,cc!A:A,0)),"0"),"")</f>
        <v>Key Cadre Categories and Financial Support Type</v>
      </c>
      <c r="M906" s="97" t="s">
        <v>651</v>
      </c>
      <c r="N906" s="28" t="str">
        <f t="shared" si="128"/>
        <v/>
      </c>
      <c r="O906" s="19" t="str">
        <f t="shared" si="131"/>
        <v>HRH_CURR (N, DSD, CadreCategory/FinancialSupport/Expenditure): Health Workers</v>
      </c>
      <c r="P906" s="19" t="str">
        <f t="shared" si="132"/>
        <v>HRH_CURR (N, DSD, CadreCategory/FinancialSupport/Expenditure): Health Workers</v>
      </c>
      <c r="Q906" s="19" t="str">
        <f t="shared" si="129"/>
        <v>HRH_CURR (N, DSD, CadreCat/FinanceSprt/Exp)</v>
      </c>
      <c r="R906" s="19" t="str">
        <f t="shared" si="133"/>
        <v>HRH_CURR_N_DSD_CadreCat_FinanceSprt_Exp</v>
      </c>
      <c r="S906" s="19" t="str">
        <f t="shared" si="134"/>
        <v>HRH_CURR_N_DSD_CadreCat_FinanceSprt_Exp_</v>
      </c>
      <c r="T906" s="19" t="b">
        <f>NOT(ISNA(VLOOKUP(B906,dbcodes!A:B,2,FALSE)))</f>
        <v>1</v>
      </c>
      <c r="U906" s="19" t="str">
        <f>IF(ISNA(VLOOKUP(B906,dbcodes!A:B,2,FALSE)),des!R2973,VLOOKUP(B906,dbcodes!A:B,2,FALSE))</f>
        <v>HRH_CURR_N_DSD_CadreCat_FinanceSprt_Exp</v>
      </c>
      <c r="V906" s="20"/>
      <c r="W906" s="107" t="str">
        <f>IF(ISNA(VLOOKUP(C906,descriptions!A:B,2,FALSE)),des!V222,IF(G906=" TARGET","Target ","")&amp;VLOOKUP(C906,descriptions!A:B,2,FALSE))</f>
        <v>Number of health worker full-time equivalents who are working on any HIV-related activities i.e., prevention, treatment and other HIV support and are receiving any type of support from PEPFAR</v>
      </c>
      <c r="X906" s="20" t="s">
        <v>22</v>
      </c>
      <c r="Y906" s="20" t="s">
        <v>831</v>
      </c>
      <c r="Z906" s="20" t="s">
        <v>836</v>
      </c>
      <c r="AA906" s="20" t="s">
        <v>102</v>
      </c>
      <c r="AB906" s="20" t="s">
        <v>755</v>
      </c>
      <c r="AC906" s="19" t="str">
        <f>IF(AB906&lt;&gt;"",IF(NOT(ISNA(INDEX(os!A:A,MATCH(AB906,os!B:B,0)))),INDEX(os!A:A,MATCH(AB906,os!B:B,0)),"0"),"")</f>
        <v/>
      </c>
      <c r="AD906" s="20" t="s">
        <v>830</v>
      </c>
      <c r="AE906" s="20"/>
      <c r="AF906" s="20"/>
      <c r="AG906" s="20"/>
      <c r="AH906" s="93" t="str">
        <f>IF(NOT(ISNA(VLOOKUP(B:B,ResultsTargets!A:A,1,0))),"TRUE","")</f>
        <v/>
      </c>
      <c r="AI906" s="19" t="str">
        <f>IF(ISNA(VLOOKUP(C906,dim_techarea!A:B,2,FALSE)),"",VLOOKUP(C906,dim_techarea!A:B,2,FALSE))</f>
        <v>HRH_CURR</v>
      </c>
      <c r="AJ906" s="19" t="str">
        <f>IF(ISNA(VLOOKUP(AI906,dim_techarea!B:C,2,FALSE)),"",VLOOKUP(AI906,dim_techarea!B:C,2,FALSE))</f>
        <v>HfHarMdbSZz</v>
      </c>
      <c r="AK906" s="19" t="str">
        <f>IF(ISNA(VLOOKUP(TRIM(G906),dim_targetsresults!A:B,2,FALSE)),"",VLOOKUP(TRIM(G906),dim_targetsresults!A:C,2,FALSE))</f>
        <v>MER Results</v>
      </c>
      <c r="AL906" s="19" t="str">
        <f>IF(ISNA(VLOOKUP(AK906,dim_targetsresults!B:C,2,FALSE)),"",VLOOKUP(AK906,dim_targetsresults!B:C,2,FALSE))</f>
        <v>Jh0jDM5yQ2E</v>
      </c>
      <c r="AM906" s="19" t="str">
        <f>IF(ISNA(VLOOKUP(TRIM(D906),dim_numeratordenominator!A:B,2,FALSE)),"",VLOOKUP(TRIM(D906),dim_numeratordenominator!A:C,2,FALSE))</f>
        <v>Numerator</v>
      </c>
      <c r="AN906" s="19" t="str">
        <f>IF(ISNA(VLOOKUP(AM906,dim_numeratordenominator!B:C,2,FALSE)),"",VLOOKUP(AM906,dim_numeratordenominator!B:C,2,FALSE))</f>
        <v>Som9NRMQqV7</v>
      </c>
      <c r="AO906" s="19" t="str">
        <f>IF(ISNA(VLOOKUP(TRIM(E906),dim_supporttype!A:B,2,FALSE)),"",VLOOKUP(TRIM(E906),dim_supporttype!A:C,2,FALSE))</f>
        <v>DSD</v>
      </c>
      <c r="AP906" s="19" t="str">
        <f>IF(ISNA(VLOOKUP(AO906,dim_supporttype!B:C,2,FALSE)),"",VLOOKUP(AO906,dim_supporttype!B:C,2,FALSE))</f>
        <v>iM13vdNLWKb</v>
      </c>
      <c r="AQ906" s="19" t="str">
        <f>IF(ISNA(VLOOKUP(TRIM(F906),dim_disaggs!A:B,2,FALSE)),"No Disagg",VLOOKUP(TRIM(F906),dim_disaggs!A:B,2,FALSE))</f>
        <v>CadreCategory/FinancialSupport/Expenditure</v>
      </c>
      <c r="AR906" s="19" t="str">
        <f>IF(ISNA(VLOOKUP(AQ906,dim_disaggs!B:C,2,FALSE)),"",VLOOKUP(AQ906,dim_disaggs!B:C,2,FALSE))</f>
        <v>LsAtnMoIeBm</v>
      </c>
      <c r="AS906" s="72"/>
      <c r="AT906" s="66"/>
      <c r="AU906" s="72" t="s">
        <v>755</v>
      </c>
      <c r="AV906" s="73" t="s">
        <v>755</v>
      </c>
      <c r="AW906" s="66" t="s">
        <v>755</v>
      </c>
      <c r="AX906" s="66" t="s">
        <v>755</v>
      </c>
      <c r="AY906" s="20"/>
      <c r="AZ906" s="20"/>
      <c r="BA906" s="105" t="str">
        <f t="shared" si="135"/>
        <v/>
      </c>
      <c r="BB906" s="20" t="str">
        <f t="shared" si="136"/>
        <v/>
      </c>
      <c r="BC906" s="20"/>
      <c r="BD906" s="20"/>
      <c r="BE906" s="75"/>
      <c r="BF906" s="73"/>
      <c r="BG906" s="55"/>
      <c r="BH906" s="76"/>
      <c r="BI906" s="20"/>
      <c r="BJ906" s="20"/>
      <c r="BK906" s="55"/>
      <c r="BL906" s="71"/>
      <c r="BM906" s="77"/>
      <c r="BN906" s="78"/>
      <c r="BO906" s="77"/>
      <c r="BP906" s="78"/>
    </row>
    <row r="907" spans="1:68" s="10" customFormat="1" x14ac:dyDescent="0.2">
      <c r="A907" s="20" t="s">
        <v>95</v>
      </c>
      <c r="B907" s="20" t="s">
        <v>308</v>
      </c>
      <c r="C907" s="20" t="s">
        <v>258</v>
      </c>
      <c r="D907" s="20" t="s">
        <v>1</v>
      </c>
      <c r="E907" s="20" t="s">
        <v>264</v>
      </c>
      <c r="F907" s="20"/>
      <c r="G907" s="20" t="s">
        <v>20086</v>
      </c>
      <c r="H907" s="20"/>
      <c r="I907" s="19">
        <f t="shared" si="130"/>
        <v>27</v>
      </c>
      <c r="J907" s="20" t="s">
        <v>755</v>
      </c>
      <c r="K907" s="20" t="s">
        <v>124</v>
      </c>
      <c r="L907" s="95" t="str">
        <f>IF(M907&lt;&gt;"",IF(NOT(ISNA(INDEX(cc!B:B,MATCH(M907,cc!A:A,0)))),INDEX(cc!B:B,MATCH(M907,cc!A:A,0)),"0"),"")</f>
        <v>default</v>
      </c>
      <c r="M907" s="97" t="s">
        <v>13</v>
      </c>
      <c r="N907" s="28" t="str">
        <f t="shared" si="128"/>
        <v/>
      </c>
      <c r="O907" s="19" t="str">
        <f t="shared" si="131"/>
        <v>HRH_CURR (N, DSD_NARRATIVE): Health Workers</v>
      </c>
      <c r="P907" s="19" t="str">
        <f t="shared" si="132"/>
        <v>HRH_CURR (N, DSD_NARRATIVE): Health Workers</v>
      </c>
      <c r="Q907" s="19" t="str">
        <f t="shared" si="129"/>
        <v>HRH_CURR (N, DSD_NARRATIVE)</v>
      </c>
      <c r="R907" s="19" t="str">
        <f t="shared" si="133"/>
        <v>HRH_CURR_N_DSD_NARRATIVE</v>
      </c>
      <c r="S907" s="19" t="str">
        <f t="shared" si="134"/>
        <v>HRH_CURR_N_DSD_NARRATIVE_</v>
      </c>
      <c r="T907" s="19" t="b">
        <f>NOT(ISNA(VLOOKUP(B907,dbcodes!A:B,2,FALSE)))</f>
        <v>1</v>
      </c>
      <c r="U907" s="19" t="str">
        <f>IF(ISNA(VLOOKUP(B907,dbcodes!A:B,2,FALSE)),des!R2974,VLOOKUP(B907,dbcodes!A:B,2,FALSE))</f>
        <v>HRH_CURR_N_DSD_NARRATIVE_CadreCategory</v>
      </c>
      <c r="V907" s="20"/>
      <c r="W907" s="107" t="str">
        <f>IF(ISNA(VLOOKUP(C907,descriptions!A:B,2,FALSE)),des!V225,IF(G907=" TARGET","Target ","")&amp;VLOOKUP(C907,descriptions!A:B,2,FALSE))</f>
        <v>Number of health worker full-time equivalents who are working on any HIV-related activities i.e., prevention, treatment and other HIV support and are receiving any type of support from PEPFAR</v>
      </c>
      <c r="X907" s="20" t="s">
        <v>9</v>
      </c>
      <c r="Y907" s="20" t="s">
        <v>831</v>
      </c>
      <c r="Z907" s="20" t="s">
        <v>836</v>
      </c>
      <c r="AA907" s="20" t="s">
        <v>4121</v>
      </c>
      <c r="AB907" s="20" t="s">
        <v>755</v>
      </c>
      <c r="AC907" s="19" t="str">
        <f>IF(AB907&lt;&gt;"",IF(NOT(ISNA(INDEX(os!A:A,MATCH(AB907,os!B:B,0)))),INDEX(os!A:A,MATCH(AB907,os!B:B,0)),"0"),"")</f>
        <v/>
      </c>
      <c r="AD907" s="20" t="s">
        <v>830</v>
      </c>
      <c r="AE907" s="20"/>
      <c r="AF907" s="20"/>
      <c r="AG907" s="20"/>
      <c r="AH907" s="93" t="str">
        <f>IF(NOT(ISNA(VLOOKUP(B:B,ResultsTargets!A:A,1,0))),"TRUE","")</f>
        <v/>
      </c>
      <c r="AI907" s="19" t="str">
        <f>IF(ISNA(VLOOKUP(C907,dim_techarea!A:B,2,FALSE)),"",VLOOKUP(C907,dim_techarea!A:B,2,FALSE))</f>
        <v>HRH_CURR</v>
      </c>
      <c r="AJ907" s="19" t="str">
        <f>IF(ISNA(VLOOKUP(AI907,dim_techarea!B:C,2,FALSE)),"",VLOOKUP(AI907,dim_techarea!B:C,2,FALSE))</f>
        <v>HfHarMdbSZz</v>
      </c>
      <c r="AK907" s="19" t="str">
        <f>IF(ISNA(VLOOKUP(TRIM(G907),dim_targetsresults!A:B,2,FALSE)),"",VLOOKUP(TRIM(G907),dim_targetsresults!A:C,2,FALSE))</f>
        <v>MER Results</v>
      </c>
      <c r="AL907" s="19" t="str">
        <f>IF(ISNA(VLOOKUP(AK907,dim_targetsresults!B:C,2,FALSE)),"",VLOOKUP(AK907,dim_targetsresults!B:C,2,FALSE))</f>
        <v>Jh0jDM5yQ2E</v>
      </c>
      <c r="AM907" s="19" t="str">
        <f>IF(ISNA(VLOOKUP(TRIM(D907),dim_numeratordenominator!A:B,2,FALSE)),"",VLOOKUP(TRIM(D907),dim_numeratordenominator!A:C,2,FALSE))</f>
        <v>Numerator</v>
      </c>
      <c r="AN907" s="19" t="str">
        <f>IF(ISNA(VLOOKUP(AM907,dim_numeratordenominator!B:C,2,FALSE)),"",VLOOKUP(AM907,dim_numeratordenominator!B:C,2,FALSE))</f>
        <v>Som9NRMQqV7</v>
      </c>
      <c r="AO907" s="19" t="str">
        <f>IF(ISNA(VLOOKUP(TRIM(E907),dim_supporttype!A:B,2,FALSE)),"",VLOOKUP(TRIM(E907),dim_supporttype!A:C,2,FALSE))</f>
        <v>DSD Narratives</v>
      </c>
      <c r="AP907" s="19" t="str">
        <f>IF(ISNA(VLOOKUP(AO907,dim_supporttype!B:C,2,FALSE)),"",VLOOKUP(AO907,dim_supporttype!B:C,2,FALSE))</f>
        <v>ySGf8v2q9Rm</v>
      </c>
      <c r="AQ907" s="19" t="str">
        <f>IF(ISNA(VLOOKUP(TRIM(F907),dim_disaggs!A:B,2,FALSE)),"No Disagg",VLOOKUP(TRIM(F907),dim_disaggs!A:B,2,FALSE))</f>
        <v>No Disagg</v>
      </c>
      <c r="AR907" s="19" t="str">
        <f>IF(ISNA(VLOOKUP(AQ907,dim_disaggs!B:C,2,FALSE)),"",VLOOKUP(AQ907,dim_disaggs!B:C,2,FALSE))</f>
        <v>werJlVT6sf3</v>
      </c>
      <c r="AS907" s="72"/>
      <c r="AT907" s="66"/>
      <c r="AU907" s="72" t="s">
        <v>755</v>
      </c>
      <c r="AV907" s="73" t="s">
        <v>755</v>
      </c>
      <c r="AW907" s="66" t="s">
        <v>755</v>
      </c>
      <c r="AX907" s="66" t="s">
        <v>755</v>
      </c>
      <c r="AY907" s="20"/>
      <c r="AZ907" s="20"/>
      <c r="BA907" s="105" t="str">
        <f t="shared" si="135"/>
        <v/>
      </c>
      <c r="BB907" s="20" t="str">
        <f t="shared" si="136"/>
        <v/>
      </c>
      <c r="BC907" s="20"/>
      <c r="BD907" s="20"/>
      <c r="BE907" s="75"/>
      <c r="BF907" s="73"/>
      <c r="BG907" s="55"/>
      <c r="BH907" s="76"/>
      <c r="BI907" s="20"/>
      <c r="BJ907" s="20"/>
      <c r="BK907" s="55"/>
      <c r="BL907" s="71"/>
      <c r="BM907" s="77"/>
      <c r="BN907" s="78"/>
      <c r="BO907" s="77"/>
      <c r="BP907" s="78"/>
    </row>
    <row r="908" spans="1:68" s="10" customFormat="1" ht="17" customHeight="1" x14ac:dyDescent="0.2">
      <c r="A908" s="22" t="s">
        <v>95</v>
      </c>
      <c r="B908" s="36" t="s">
        <v>21267</v>
      </c>
      <c r="C908" s="20" t="s">
        <v>258</v>
      </c>
      <c r="D908" s="20" t="s">
        <v>1</v>
      </c>
      <c r="E908" s="22" t="s">
        <v>138</v>
      </c>
      <c r="F908" s="42" t="s">
        <v>25397</v>
      </c>
      <c r="G908" s="20" t="s">
        <v>20086</v>
      </c>
      <c r="H908" s="22" t="s">
        <v>21297</v>
      </c>
      <c r="I908" s="19">
        <f t="shared" si="130"/>
        <v>40</v>
      </c>
      <c r="J908" s="20" t="s">
        <v>755</v>
      </c>
      <c r="K908" s="20" t="s">
        <v>124</v>
      </c>
      <c r="L908" s="95" t="str">
        <f>IF(M908&lt;&gt;"",IF(NOT(ISNA(INDEX(cc!B:B,MATCH(M908,cc!A:A,0)))),INDEX(cc!B:B,MATCH(M908,cc!A:A,0)),"0"),"")</f>
        <v>Key Cadres (OU Level) and Financial Support Type v3</v>
      </c>
      <c r="M908" s="100" t="s">
        <v>21262</v>
      </c>
      <c r="N908" s="28" t="str">
        <f t="shared" si="128"/>
        <v/>
      </c>
      <c r="O908" s="19" t="str">
        <f t="shared" si="131"/>
        <v>HRH_CURR (N, NoApp, CadreOU/FinanceSupport): Health Workers</v>
      </c>
      <c r="P908" s="19" t="str">
        <f t="shared" si="132"/>
        <v>HRH_CURR (N, NoApp, CadreOU/FinanceSupport): Health Workers</v>
      </c>
      <c r="Q908" s="19" t="str">
        <f t="shared" si="129"/>
        <v>HRH_CURR (N, NoApp, CadreOU/FinanceSprt)</v>
      </c>
      <c r="R908" s="19" t="str">
        <f t="shared" si="133"/>
        <v>HRH_CURR_N_NoApp_CadreOU_FinanceSprt</v>
      </c>
      <c r="S908" s="19" t="str">
        <f t="shared" si="134"/>
        <v>HRH_CURR_N_NoApp_CadreOU_FinanceSprt_</v>
      </c>
      <c r="T908" s="19" t="b">
        <f>NOT(ISNA(VLOOKUP(B908,dbcodes!A:B,2,FALSE)))</f>
        <v>1</v>
      </c>
      <c r="U908" s="19" t="str">
        <f>IF(ISNA(VLOOKUP(B908,dbcodes!A:B,2,FALSE)),des!R2975,VLOOKUP(B908,dbcodes!A:B,2,FALSE))</f>
        <v>HRH_CURR_N_NoApp_CadreOU_FinanceSprt_Exp</v>
      </c>
      <c r="V908" s="20"/>
      <c r="W908" s="107" t="str">
        <f>IF(ISNA(VLOOKUP(C908,descriptions!A:B,2,FALSE)),des!V2111,IF(G908=" TARGET","Target ","")&amp;VLOOKUP(C908,descriptions!A:B,2,FALSE))</f>
        <v>Number of health worker full-time equivalents who are working on any HIV-related activities i.e., prevention, treatment and other HIV support and are receiving any type of support from PEPFAR</v>
      </c>
      <c r="X908" s="20" t="s">
        <v>22</v>
      </c>
      <c r="Y908" s="20" t="s">
        <v>831</v>
      </c>
      <c r="Z908" s="20" t="s">
        <v>836</v>
      </c>
      <c r="AA908" s="20" t="s">
        <v>102</v>
      </c>
      <c r="AB908" s="20" t="s">
        <v>755</v>
      </c>
      <c r="AC908" s="19" t="str">
        <f>IF(AB908&lt;&gt;"",IF(NOT(ISNA(INDEX(os!A:A,MATCH(AB908,os!B:B,0)))),INDEX(os!A:A,MATCH(AB908,os!B:B,0)),"0"),"")</f>
        <v/>
      </c>
      <c r="AD908" s="20" t="s">
        <v>830</v>
      </c>
      <c r="AE908" s="20"/>
      <c r="AF908" s="20"/>
      <c r="AG908" s="20"/>
      <c r="AH908" s="93" t="str">
        <f>IF(NOT(ISNA(VLOOKUP(B:B,ResultsTargets!A:A,1,0))),"TRUE","")</f>
        <v/>
      </c>
      <c r="AI908" s="19" t="str">
        <f>IF(ISNA(VLOOKUP(C908,dim_techarea!A:B,2,FALSE)),"",VLOOKUP(C908,dim_techarea!A:B,2,FALSE))</f>
        <v>HRH_CURR</v>
      </c>
      <c r="AJ908" s="19" t="str">
        <f>IF(ISNA(VLOOKUP(AI908,dim_techarea!B:C,2,FALSE)),"",VLOOKUP(AI908,dim_techarea!B:C,2,FALSE))</f>
        <v>HfHarMdbSZz</v>
      </c>
      <c r="AK908" s="19" t="str">
        <f>IF(ISNA(VLOOKUP(TRIM(G908),dim_targetsresults!A:B,2,FALSE)),"",VLOOKUP(TRIM(G908),dim_targetsresults!A:C,2,FALSE))</f>
        <v>MER Results</v>
      </c>
      <c r="AL908" s="19" t="str">
        <f>IF(ISNA(VLOOKUP(AK908,dim_targetsresults!B:C,2,FALSE)),"",VLOOKUP(AK908,dim_targetsresults!B:C,2,FALSE))</f>
        <v>Jh0jDM5yQ2E</v>
      </c>
      <c r="AM908" s="19" t="str">
        <f>IF(ISNA(VLOOKUP(TRIM(D908),dim_numeratordenominator!A:B,2,FALSE)),"",VLOOKUP(TRIM(D908),dim_numeratordenominator!A:C,2,FALSE))</f>
        <v>Numerator</v>
      </c>
      <c r="AN908" s="19" t="str">
        <f>IF(ISNA(VLOOKUP(AM908,dim_numeratordenominator!B:C,2,FALSE)),"",VLOOKUP(AM908,dim_numeratordenominator!B:C,2,FALSE))</f>
        <v>Som9NRMQqV7</v>
      </c>
      <c r="AO908" s="19" t="str">
        <f>IF(ISNA(VLOOKUP(TRIM(E908),dim_supporttype!A:B,2,FALSE)),"",VLOOKUP(TRIM(E908),dim_supporttype!A:C,2,FALSE))</f>
        <v>No Support Type</v>
      </c>
      <c r="AP908" s="19" t="str">
        <f>IF(ISNA(VLOOKUP(AO908,dim_supporttype!B:C,2,FALSE)),"",VLOOKUP(AO908,dim_supporttype!B:C,2,FALSE))</f>
        <v>npv1nsCoe0c</v>
      </c>
      <c r="AQ908" s="19" t="str">
        <f>IF(ISNA(VLOOKUP(TRIM(F908),dim_disaggs!A:B,2,FALSE)),"No Disagg",VLOOKUP(TRIM(F908),dim_disaggs!A:B,2,FALSE))</f>
        <v>CadreOU/FinancialSupport</v>
      </c>
      <c r="AR908" s="19" t="str">
        <f>IF(ISNA(VLOOKUP(AQ908,dim_disaggs!B:C,2,FALSE)),"",VLOOKUP(AQ908,dim_disaggs!B:C,2,FALSE))</f>
        <v>wEDBE597GEq</v>
      </c>
      <c r="AS908" s="72"/>
      <c r="AT908" s="66"/>
      <c r="AU908" s="72" t="s">
        <v>755</v>
      </c>
      <c r="AV908" s="73" t="s">
        <v>755</v>
      </c>
      <c r="AW908" s="66" t="s">
        <v>755</v>
      </c>
      <c r="AX908" s="66" t="s">
        <v>755</v>
      </c>
      <c r="AY908" s="20"/>
      <c r="AZ908" s="20"/>
      <c r="BA908" s="105" t="str">
        <f t="shared" si="135"/>
        <v/>
      </c>
      <c r="BB908" s="20" t="str">
        <f t="shared" si="136"/>
        <v/>
      </c>
      <c r="BC908" s="20"/>
      <c r="BD908" s="20"/>
      <c r="BE908" s="75"/>
      <c r="BF908" s="73"/>
      <c r="BG908" s="55"/>
      <c r="BH908" s="76"/>
      <c r="BI908" s="20"/>
      <c r="BJ908" s="20"/>
      <c r="BK908" s="55"/>
      <c r="BL908" s="71"/>
      <c r="BM908" s="77"/>
      <c r="BN908" s="78"/>
      <c r="BO908" s="77"/>
      <c r="BP908" s="78"/>
    </row>
    <row r="909" spans="1:68" s="3" customFormat="1" x14ac:dyDescent="0.2">
      <c r="A909" s="22" t="s">
        <v>95</v>
      </c>
      <c r="B909" s="20" t="s">
        <v>25367</v>
      </c>
      <c r="C909" s="20" t="s">
        <v>258</v>
      </c>
      <c r="D909" s="20" t="s">
        <v>1</v>
      </c>
      <c r="E909" s="20" t="s">
        <v>77</v>
      </c>
      <c r="F909" s="22" t="s">
        <v>25371</v>
      </c>
      <c r="G909" s="20" t="s">
        <v>20086</v>
      </c>
      <c r="H909" s="22" t="s">
        <v>25375</v>
      </c>
      <c r="I909" s="19">
        <v>32</v>
      </c>
      <c r="J909" s="20" t="s">
        <v>755</v>
      </c>
      <c r="K909" s="20" t="s">
        <v>124</v>
      </c>
      <c r="L909" s="95" t="s">
        <v>127</v>
      </c>
      <c r="M909" s="97" t="s">
        <v>128</v>
      </c>
      <c r="N909" s="28" t="s">
        <v>755</v>
      </c>
      <c r="O909" s="19" t="str">
        <f t="shared" si="131"/>
        <v>HRH_CURR (N, DSD, Individuals/CadreCategory): Health Workers</v>
      </c>
      <c r="P909" s="19" t="str">
        <f t="shared" si="132"/>
        <v>HRH_CURR (N, DSD, Individuals/CadreCategory): Health Workers</v>
      </c>
      <c r="Q909" s="19" t="str">
        <f t="shared" si="129"/>
        <v>HRH_CURR (N, DSD, Ind/CadreCategory)</v>
      </c>
      <c r="R909" s="19" t="str">
        <f t="shared" si="133"/>
        <v>HRH_CURR_N_DSD_Ind_CadreCategory</v>
      </c>
      <c r="S909" s="19" t="str">
        <f t="shared" si="134"/>
        <v>HRH_CURR_N_DSD_Ind_CadreCategory_</v>
      </c>
      <c r="T909" s="19" t="b">
        <f>NOT(ISNA(VLOOKUP(B909,dbcodes!A:B,2,FALSE)))</f>
        <v>0</v>
      </c>
      <c r="U909" s="19">
        <f>IF(ISNA(VLOOKUP(B909,dbcodes!A:B,2,FALSE)),des!R2976,VLOOKUP(B909,dbcodes!A:B,2,FALSE))</f>
        <v>0</v>
      </c>
      <c r="V909" s="20"/>
      <c r="W909" s="107" t="str">
        <f>IF(ISNA(VLOOKUP(C909,descriptions!A:B,2,FALSE)),des!V2254,IF(G909=" TARGET","Target ","")&amp;VLOOKUP(C909,descriptions!A:B,2,FALSE))</f>
        <v>Number of health worker full-time equivalents who are working on any HIV-related activities i.e., prevention, treatment and other HIV support and are receiving any type of support from PEPFAR</v>
      </c>
      <c r="X909" s="22" t="s">
        <v>4</v>
      </c>
      <c r="Y909" s="20" t="s">
        <v>831</v>
      </c>
      <c r="Z909" s="20" t="s">
        <v>836</v>
      </c>
      <c r="AA909" s="20" t="s">
        <v>102</v>
      </c>
      <c r="AB909" s="20" t="s">
        <v>755</v>
      </c>
      <c r="AC909" s="19" t="str">
        <f>IF(AB909&lt;&gt;"",IF(NOT(ISNA(INDEX(os!A:A,MATCH(AB909,os!B:B,0)))),INDEX(os!A:A,MATCH(AB909,os!B:B,0)),"0"),"")</f>
        <v/>
      </c>
      <c r="AD909" s="20" t="s">
        <v>830</v>
      </c>
      <c r="AE909" s="20"/>
      <c r="AF909" s="20"/>
      <c r="AG909" s="20"/>
      <c r="AH909" s="93" t="str">
        <f>IF(NOT(ISNA(VLOOKUP(B:B,ResultsTargets!A:A,1,0))),"TRUE","")</f>
        <v/>
      </c>
      <c r="AI909" s="19" t="str">
        <f>IF(ISNA(VLOOKUP(C909,dim_techarea!A:B,2,FALSE)),"",VLOOKUP(C909,dim_techarea!A:B,2,FALSE))</f>
        <v>HRH_CURR</v>
      </c>
      <c r="AJ909" s="19" t="str">
        <f>IF(ISNA(VLOOKUP(AI909,dim_techarea!B:C,2,FALSE)),"",VLOOKUP(AI909,dim_techarea!B:C,2,FALSE))</f>
        <v>HfHarMdbSZz</v>
      </c>
      <c r="AK909" s="19" t="str">
        <f>IF(ISNA(VLOOKUP(TRIM(G909),dim_targetsresults!A:B,2,FALSE)),"",VLOOKUP(TRIM(G909),dim_targetsresults!A:C,2,FALSE))</f>
        <v>MER Results</v>
      </c>
      <c r="AL909" s="19" t="str">
        <f>IF(ISNA(VLOOKUP(AK909,dim_targetsresults!B:C,2,FALSE)),"",VLOOKUP(AK909,dim_targetsresults!B:C,2,FALSE))</f>
        <v>Jh0jDM5yQ2E</v>
      </c>
      <c r="AM909" s="19" t="str">
        <f>IF(ISNA(VLOOKUP(TRIM(D909),dim_numeratordenominator!A:B,2,FALSE)),"",VLOOKUP(TRIM(D909),dim_numeratordenominator!A:C,2,FALSE))</f>
        <v>Numerator</v>
      </c>
      <c r="AN909" s="19" t="str">
        <f>IF(ISNA(VLOOKUP(AM909,dim_numeratordenominator!B:C,2,FALSE)),"",VLOOKUP(AM909,dim_numeratordenominator!B:C,2,FALSE))</f>
        <v>Som9NRMQqV7</v>
      </c>
      <c r="AO909" s="19" t="str">
        <f>IF(ISNA(VLOOKUP(TRIM(E909),dim_supporttype!A:B,2,FALSE)),"",VLOOKUP(TRIM(E909),dim_supporttype!A:C,2,FALSE))</f>
        <v>DSD</v>
      </c>
      <c r="AP909" s="19" t="str">
        <f>IF(ISNA(VLOOKUP(AO909,dim_supporttype!B:C,2,FALSE)),"",VLOOKUP(AO909,dim_supporttype!B:C,2,FALSE))</f>
        <v>iM13vdNLWKb</v>
      </c>
      <c r="AQ909" s="19" t="str">
        <f>IF(ISNA(VLOOKUP(TRIM(F909),dim_disaggs!A:B,2,FALSE)),"No Disagg",VLOOKUP(TRIM(F909),dim_disaggs!A:B,2,FALSE))</f>
        <v>Individuals/CadreCategory</v>
      </c>
      <c r="AR909" s="19" t="str">
        <f>IF(ISNA(VLOOKUP(AQ909,dim_disaggs!B:C,2,FALSE)),"",VLOOKUP(AQ909,dim_disaggs!B:C,2,FALSE))</f>
        <v>Jeq8of13g6i</v>
      </c>
      <c r="AS909" s="72"/>
      <c r="AT909" s="66"/>
      <c r="AU909" s="72" t="s">
        <v>755</v>
      </c>
      <c r="AV909" s="73" t="s">
        <v>755</v>
      </c>
      <c r="AW909" s="66"/>
      <c r="AX909" s="66" t="s">
        <v>755</v>
      </c>
      <c r="AY909" s="20"/>
      <c r="AZ909" s="20"/>
      <c r="BA909" s="105" t="str">
        <f t="shared" si="135"/>
        <v/>
      </c>
      <c r="BB909" s="20" t="str">
        <f t="shared" si="136"/>
        <v/>
      </c>
      <c r="BC909" s="20"/>
      <c r="BD909" s="20"/>
      <c r="BE909" s="75"/>
      <c r="BF909" s="73"/>
      <c r="BG909" s="55"/>
      <c r="BH909" s="76"/>
      <c r="BI909" s="20"/>
      <c r="BJ909" s="20"/>
      <c r="BK909" s="55"/>
      <c r="BL909" s="71"/>
      <c r="BM909" s="77"/>
      <c r="BN909" s="78"/>
      <c r="BO909" s="77"/>
      <c r="BP909" s="78"/>
    </row>
    <row r="910" spans="1:68" s="3" customFormat="1" x14ac:dyDescent="0.2">
      <c r="A910" s="22" t="s">
        <v>95</v>
      </c>
      <c r="B910" s="20" t="s">
        <v>25368</v>
      </c>
      <c r="C910" s="20" t="s">
        <v>258</v>
      </c>
      <c r="D910" s="20" t="s">
        <v>1</v>
      </c>
      <c r="E910" s="20" t="s">
        <v>77</v>
      </c>
      <c r="F910" s="22" t="s">
        <v>25372</v>
      </c>
      <c r="G910" s="20" t="s">
        <v>20086</v>
      </c>
      <c r="H910" s="22" t="s">
        <v>25376</v>
      </c>
      <c r="I910" s="19">
        <v>41</v>
      </c>
      <c r="J910" s="20" t="s">
        <v>755</v>
      </c>
      <c r="K910" s="20" t="s">
        <v>124</v>
      </c>
      <c r="L910" s="95" t="s">
        <v>650</v>
      </c>
      <c r="M910" s="97" t="s">
        <v>651</v>
      </c>
      <c r="N910" s="28" t="s">
        <v>755</v>
      </c>
      <c r="O910" s="19" t="str">
        <f t="shared" si="131"/>
        <v>HRH_CURR (N, DSD, Individuals/CadreCategory/FinancialSupport): Health Workers</v>
      </c>
      <c r="P910" s="19" t="str">
        <f t="shared" si="132"/>
        <v>HRH_CURR (N, DSD, Individuals/CadreCategory/FinancialSupport): Health Workers</v>
      </c>
      <c r="Q910" s="19" t="str">
        <f t="shared" si="129"/>
        <v>HRH_CURR (N, DSD, Ind/CadreCat/FinancialSprt)</v>
      </c>
      <c r="R910" s="19" t="str">
        <f t="shared" si="133"/>
        <v>HRH_CURR_N_DSD_Ind_CadreCat_FinancialSprt</v>
      </c>
      <c r="S910" s="19" t="str">
        <f t="shared" si="134"/>
        <v>HRH_CURR_N_DSD_Ind_CadreCat_FinancialSprt_</v>
      </c>
      <c r="T910" s="19" t="b">
        <f>NOT(ISNA(VLOOKUP(B910,dbcodes!A:B,2,FALSE)))</f>
        <v>0</v>
      </c>
      <c r="U910" s="19">
        <f>IF(ISNA(VLOOKUP(B910,dbcodes!A:B,2,FALSE)),des!R2977,VLOOKUP(B910,dbcodes!A:B,2,FALSE))</f>
        <v>0</v>
      </c>
      <c r="V910" s="20"/>
      <c r="W910" s="107" t="str">
        <f>IF(ISNA(VLOOKUP(C910,descriptions!A:B,2,FALSE)),des!V2255,IF(G910=" TARGET","Target ","")&amp;VLOOKUP(C910,descriptions!A:B,2,FALSE))</f>
        <v>Number of health worker full-time equivalents who are working on any HIV-related activities i.e., prevention, treatment and other HIV support and are receiving any type of support from PEPFAR</v>
      </c>
      <c r="X910" s="22" t="s">
        <v>4</v>
      </c>
      <c r="Y910" s="20" t="s">
        <v>831</v>
      </c>
      <c r="Z910" s="20" t="s">
        <v>836</v>
      </c>
      <c r="AA910" s="20" t="s">
        <v>102</v>
      </c>
      <c r="AB910" s="20" t="s">
        <v>755</v>
      </c>
      <c r="AC910" s="19" t="str">
        <f>IF(AB910&lt;&gt;"",IF(NOT(ISNA(INDEX(os!A:A,MATCH(AB910,os!B:B,0)))),INDEX(os!A:A,MATCH(AB910,os!B:B,0)),"0"),"")</f>
        <v/>
      </c>
      <c r="AD910" s="20" t="s">
        <v>830</v>
      </c>
      <c r="AE910" s="20"/>
      <c r="AF910" s="20"/>
      <c r="AG910" s="20"/>
      <c r="AH910" s="93" t="str">
        <f>IF(NOT(ISNA(VLOOKUP(B:B,ResultsTargets!A:A,1,0))),"TRUE","")</f>
        <v/>
      </c>
      <c r="AI910" s="19" t="str">
        <f>IF(ISNA(VLOOKUP(C910,dim_techarea!A:B,2,FALSE)),"",VLOOKUP(C910,dim_techarea!A:B,2,FALSE))</f>
        <v>HRH_CURR</v>
      </c>
      <c r="AJ910" s="19" t="str">
        <f>IF(ISNA(VLOOKUP(AI910,dim_techarea!B:C,2,FALSE)),"",VLOOKUP(AI910,dim_techarea!B:C,2,FALSE))</f>
        <v>HfHarMdbSZz</v>
      </c>
      <c r="AK910" s="19" t="str">
        <f>IF(ISNA(VLOOKUP(TRIM(G910),dim_targetsresults!A:B,2,FALSE)),"",VLOOKUP(TRIM(G910),dim_targetsresults!A:C,2,FALSE))</f>
        <v>MER Results</v>
      </c>
      <c r="AL910" s="19" t="str">
        <f>IF(ISNA(VLOOKUP(AK910,dim_targetsresults!B:C,2,FALSE)),"",VLOOKUP(AK910,dim_targetsresults!B:C,2,FALSE))</f>
        <v>Jh0jDM5yQ2E</v>
      </c>
      <c r="AM910" s="19" t="str">
        <f>IF(ISNA(VLOOKUP(TRIM(D910),dim_numeratordenominator!A:B,2,FALSE)),"",VLOOKUP(TRIM(D910),dim_numeratordenominator!A:C,2,FALSE))</f>
        <v>Numerator</v>
      </c>
      <c r="AN910" s="19" t="str">
        <f>IF(ISNA(VLOOKUP(AM910,dim_numeratordenominator!B:C,2,FALSE)),"",VLOOKUP(AM910,dim_numeratordenominator!B:C,2,FALSE))</f>
        <v>Som9NRMQqV7</v>
      </c>
      <c r="AO910" s="19" t="str">
        <f>IF(ISNA(VLOOKUP(TRIM(E910),dim_supporttype!A:B,2,FALSE)),"",VLOOKUP(TRIM(E910),dim_supporttype!A:C,2,FALSE))</f>
        <v>DSD</v>
      </c>
      <c r="AP910" s="19" t="str">
        <f>IF(ISNA(VLOOKUP(AO910,dim_supporttype!B:C,2,FALSE)),"",VLOOKUP(AO910,dim_supporttype!B:C,2,FALSE))</f>
        <v>iM13vdNLWKb</v>
      </c>
      <c r="AQ910" s="19" t="str">
        <f>IF(ISNA(VLOOKUP(TRIM(F910),dim_disaggs!A:B,2,FALSE)),"No Disagg",VLOOKUP(TRIM(F910),dim_disaggs!A:B,2,FALSE))</f>
        <v>Individuals/CadreCategory/FinancialSupport</v>
      </c>
      <c r="AR910" s="19" t="str">
        <f>IF(ISNA(VLOOKUP(AQ910,dim_disaggs!B:C,2,FALSE)),"",VLOOKUP(AQ910,dim_disaggs!B:C,2,FALSE))</f>
        <v>ZqkvAj39TFT</v>
      </c>
      <c r="AS910" s="72"/>
      <c r="AT910" s="66"/>
      <c r="AU910" s="72" t="s">
        <v>755</v>
      </c>
      <c r="AV910" s="73" t="s">
        <v>755</v>
      </c>
      <c r="AW910" s="66"/>
      <c r="AX910" s="66" t="s">
        <v>755</v>
      </c>
      <c r="AY910" s="20"/>
      <c r="AZ910" s="20"/>
      <c r="BA910" s="105" t="str">
        <f t="shared" si="135"/>
        <v/>
      </c>
      <c r="BB910" s="20" t="str">
        <f t="shared" si="136"/>
        <v/>
      </c>
      <c r="BC910" s="20"/>
      <c r="BD910" s="20"/>
      <c r="BE910" s="75"/>
      <c r="BF910" s="73"/>
      <c r="BG910" s="55"/>
      <c r="BH910" s="76"/>
      <c r="BI910" s="20"/>
      <c r="BJ910" s="20"/>
      <c r="BK910" s="55"/>
      <c r="BL910" s="71"/>
      <c r="BM910" s="77"/>
      <c r="BN910" s="78"/>
      <c r="BO910" s="77"/>
      <c r="BP910" s="78"/>
    </row>
    <row r="911" spans="1:68" x14ac:dyDescent="0.2">
      <c r="A911" s="22" t="s">
        <v>95</v>
      </c>
      <c r="B911" s="36" t="s">
        <v>25369</v>
      </c>
      <c r="C911" s="20" t="s">
        <v>258</v>
      </c>
      <c r="D911" s="20" t="s">
        <v>1</v>
      </c>
      <c r="E911" s="22" t="s">
        <v>138</v>
      </c>
      <c r="F911" s="22" t="s">
        <v>25373</v>
      </c>
      <c r="G911" s="20" t="s">
        <v>20086</v>
      </c>
      <c r="H911" s="22" t="s">
        <v>25377</v>
      </c>
      <c r="I911" s="19">
        <f t="shared" ref="I911:I974" si="137">LEN(Q911)</f>
        <v>32</v>
      </c>
      <c r="J911" s="20" t="s">
        <v>755</v>
      </c>
      <c r="K911" s="20" t="s">
        <v>124</v>
      </c>
      <c r="L911" s="95" t="str">
        <f>IF(M911&lt;&gt;"",IF(NOT(ISNA(INDEX(cc!B:B,MATCH(M911,cc!A:A,0)))),INDEX(cc!B:B,MATCH(M911,cc!A:A,0)),"0"),"")</f>
        <v>Key Cadres (OU Level) v3</v>
      </c>
      <c r="M911" s="100" t="s">
        <v>21265</v>
      </c>
      <c r="N911" s="28" t="str">
        <f t="shared" ref="N911:N974" si="138">IF(G911=" RESULT","",G911)</f>
        <v/>
      </c>
      <c r="O911" s="19" t="str">
        <f t="shared" si="131"/>
        <v>HRH_CURR (N, NoApp, Individuals/CadreOU): Health Workers</v>
      </c>
      <c r="P911" s="19" t="str">
        <f t="shared" si="132"/>
        <v>HRH_CURR (N, NoApp, Individuals/CadreOU): Health Workers</v>
      </c>
      <c r="Q911" s="19" t="str">
        <f t="shared" si="129"/>
        <v>HRH_CURR (N, NoApp, Ind/CadreOU)</v>
      </c>
      <c r="R911" s="19" t="str">
        <f t="shared" si="133"/>
        <v>HRH_CURR_N_NoApp_Ind_CadreOU</v>
      </c>
      <c r="S911" s="19" t="str">
        <f t="shared" si="134"/>
        <v>HRH_CURR_N_NoApp_Ind_CadreOU_</v>
      </c>
      <c r="T911" s="19" t="b">
        <f>NOT(ISNA(VLOOKUP(B911,dbcodes!A:B,2,FALSE)))</f>
        <v>0</v>
      </c>
      <c r="U911" s="19">
        <f>IF(ISNA(VLOOKUP(B911,dbcodes!A:B,2,FALSE)),des!R2978,VLOOKUP(B911,dbcodes!A:B,2,FALSE))</f>
        <v>0</v>
      </c>
      <c r="W911" s="107" t="str">
        <f>IF(ISNA(VLOOKUP(C911,descriptions!A:B,2,FALSE)),des!V2256,IF(G911=" TARGET","Target ","")&amp;VLOOKUP(C911,descriptions!A:B,2,FALSE))</f>
        <v>Number of health worker full-time equivalents who are working on any HIV-related activities i.e., prevention, treatment and other HIV support and are receiving any type of support from PEPFAR</v>
      </c>
      <c r="X911" s="22" t="s">
        <v>4</v>
      </c>
      <c r="Y911" s="20" t="s">
        <v>831</v>
      </c>
      <c r="Z911" s="20" t="s">
        <v>836</v>
      </c>
      <c r="AA911" s="20" t="s">
        <v>102</v>
      </c>
      <c r="AB911" s="20" t="s">
        <v>755</v>
      </c>
      <c r="AC911" s="19" t="str">
        <f>IF(AB911&lt;&gt;"",IF(NOT(ISNA(INDEX(os!A:A,MATCH(AB911,os!B:B,0)))),INDEX(os!A:A,MATCH(AB911,os!B:B,0)),"0"),"")</f>
        <v/>
      </c>
      <c r="AD911" s="20" t="s">
        <v>830</v>
      </c>
      <c r="AH911" s="93" t="str">
        <f>IF(NOT(ISNA(VLOOKUP(B:B,ResultsTargets!A:A,1,0))),"TRUE","")</f>
        <v/>
      </c>
      <c r="AI911" s="19" t="str">
        <f>IF(ISNA(VLOOKUP(C911,dim_techarea!A:B,2,FALSE)),"",VLOOKUP(C911,dim_techarea!A:B,2,FALSE))</f>
        <v>HRH_CURR</v>
      </c>
      <c r="AJ911" s="19" t="str">
        <f>IF(ISNA(VLOOKUP(AI911,dim_techarea!B:C,2,FALSE)),"",VLOOKUP(AI911,dim_techarea!B:C,2,FALSE))</f>
        <v>HfHarMdbSZz</v>
      </c>
      <c r="AK911" s="19" t="str">
        <f>IF(ISNA(VLOOKUP(TRIM(G911),dim_targetsresults!A:B,2,FALSE)),"",VLOOKUP(TRIM(G911),dim_targetsresults!A:C,2,FALSE))</f>
        <v>MER Results</v>
      </c>
      <c r="AL911" s="19" t="str">
        <f>IF(ISNA(VLOOKUP(AK911,dim_targetsresults!B:C,2,FALSE)),"",VLOOKUP(AK911,dim_targetsresults!B:C,2,FALSE))</f>
        <v>Jh0jDM5yQ2E</v>
      </c>
      <c r="AM911" s="19" t="str">
        <f>IF(ISNA(VLOOKUP(TRIM(D911),dim_numeratordenominator!A:B,2,FALSE)),"",VLOOKUP(TRIM(D911),dim_numeratordenominator!A:C,2,FALSE))</f>
        <v>Numerator</v>
      </c>
      <c r="AN911" s="19" t="str">
        <f>IF(ISNA(VLOOKUP(AM911,dim_numeratordenominator!B:C,2,FALSE)),"",VLOOKUP(AM911,dim_numeratordenominator!B:C,2,FALSE))</f>
        <v>Som9NRMQqV7</v>
      </c>
      <c r="AO911" s="19" t="str">
        <f>IF(ISNA(VLOOKUP(TRIM(E911),dim_supporttype!A:B,2,FALSE)),"",VLOOKUP(TRIM(E911),dim_supporttype!A:C,2,FALSE))</f>
        <v>No Support Type</v>
      </c>
      <c r="AP911" s="19" t="str">
        <f>IF(ISNA(VLOOKUP(AO911,dim_supporttype!B:C,2,FALSE)),"",VLOOKUP(AO911,dim_supporttype!B:C,2,FALSE))</f>
        <v>npv1nsCoe0c</v>
      </c>
      <c r="AQ911" s="19" t="str">
        <f>IF(ISNA(VLOOKUP(TRIM(F911),dim_disaggs!A:B,2,FALSE)),"No Disagg",VLOOKUP(TRIM(F911),dim_disaggs!A:B,2,FALSE))</f>
        <v>Individuals/CadreOU</v>
      </c>
      <c r="AR911" s="19" t="str">
        <f>IF(ISNA(VLOOKUP(AQ911,dim_disaggs!B:C,2,FALSE)),"",VLOOKUP(AQ911,dim_disaggs!B:C,2,FALSE))</f>
        <v>g3PzVzLmrUf</v>
      </c>
      <c r="AU911" s="72" t="s">
        <v>755</v>
      </c>
      <c r="AV911" s="73" t="s">
        <v>755</v>
      </c>
      <c r="AX911" s="66" t="s">
        <v>755</v>
      </c>
      <c r="BA911" s="105" t="str">
        <f t="shared" si="135"/>
        <v/>
      </c>
      <c r="BB911" s="20" t="str">
        <f t="shared" si="136"/>
        <v/>
      </c>
    </row>
    <row r="912" spans="1:68" x14ac:dyDescent="0.2">
      <c r="A912" s="22" t="s">
        <v>95</v>
      </c>
      <c r="B912" s="36" t="s">
        <v>25370</v>
      </c>
      <c r="C912" s="20" t="s">
        <v>258</v>
      </c>
      <c r="D912" s="20" t="s">
        <v>1</v>
      </c>
      <c r="E912" s="22" t="s">
        <v>138</v>
      </c>
      <c r="F912" s="42" t="s">
        <v>25374</v>
      </c>
      <c r="G912" s="20" t="s">
        <v>20086</v>
      </c>
      <c r="H912" s="22" t="s">
        <v>25378</v>
      </c>
      <c r="I912" s="19">
        <f t="shared" si="137"/>
        <v>44</v>
      </c>
      <c r="J912" s="20" t="s">
        <v>755</v>
      </c>
      <c r="K912" s="20" t="s">
        <v>124</v>
      </c>
      <c r="L912" s="95" t="str">
        <f>IF(M912&lt;&gt;"",IF(NOT(ISNA(INDEX(cc!B:B,MATCH(M912,cc!A:A,0)))),INDEX(cc!B:B,MATCH(M912,cc!A:A,0)),"0"),"")</f>
        <v>Key Cadres (OU Level) and Financial Support Type v3</v>
      </c>
      <c r="M912" s="100" t="s">
        <v>21262</v>
      </c>
      <c r="N912" s="28" t="str">
        <f t="shared" si="138"/>
        <v/>
      </c>
      <c r="O912" s="19" t="str">
        <f t="shared" si="131"/>
        <v>HRH_CURR (N, NoApp, Individuals/CadreOU/FinancialSupport): Health Workers</v>
      </c>
      <c r="P912" s="19" t="str">
        <f t="shared" si="132"/>
        <v>HRH_CURR (N, NoApp, Individuals/CadreOU/FinancialSupport): Health Workers</v>
      </c>
      <c r="Q912" s="19" t="str">
        <f t="shared" si="129"/>
        <v>HRH_CURR (N, NoApp, Ind/CadreOU/FinanceSprt)</v>
      </c>
      <c r="R912" s="19" t="str">
        <f t="shared" si="133"/>
        <v>HRH_CURR_N_NoApp_Ind_CadreOU_FinanceSprt</v>
      </c>
      <c r="S912" s="19" t="str">
        <f t="shared" si="134"/>
        <v>HRH_CURR_N_NoApp_Ind_CadreOU_FinanceSprt_</v>
      </c>
      <c r="T912" s="19" t="b">
        <f>NOT(ISNA(VLOOKUP(B912,dbcodes!A:B,2,FALSE)))</f>
        <v>0</v>
      </c>
      <c r="U912" s="19">
        <f>IF(ISNA(VLOOKUP(B912,dbcodes!A:B,2,FALSE)),des!R2979,VLOOKUP(B912,dbcodes!A:B,2,FALSE))</f>
        <v>0</v>
      </c>
      <c r="W912" s="107" t="str">
        <f>IF(ISNA(VLOOKUP(C912,descriptions!A:B,2,FALSE)),des!V2257,IF(G912=" TARGET","Target ","")&amp;VLOOKUP(C912,descriptions!A:B,2,FALSE))</f>
        <v>Number of health worker full-time equivalents who are working on any HIV-related activities i.e., prevention, treatment and other HIV support and are receiving any type of support from PEPFAR</v>
      </c>
      <c r="X912" s="22" t="s">
        <v>4</v>
      </c>
      <c r="Y912" s="20" t="s">
        <v>831</v>
      </c>
      <c r="Z912" s="20" t="s">
        <v>836</v>
      </c>
      <c r="AA912" s="20" t="s">
        <v>102</v>
      </c>
      <c r="AB912" s="20" t="s">
        <v>755</v>
      </c>
      <c r="AC912" s="19" t="str">
        <f>IF(AB912&lt;&gt;"",IF(NOT(ISNA(INDEX(os!A:A,MATCH(AB912,os!B:B,0)))),INDEX(os!A:A,MATCH(AB912,os!B:B,0)),"0"),"")</f>
        <v/>
      </c>
      <c r="AD912" s="20" t="s">
        <v>830</v>
      </c>
      <c r="AH912" s="93" t="str">
        <f>IF(NOT(ISNA(VLOOKUP(B:B,ResultsTargets!A:A,1,0))),"TRUE","")</f>
        <v/>
      </c>
      <c r="AI912" s="19" t="str">
        <f>IF(ISNA(VLOOKUP(C912,dim_techarea!A:B,2,FALSE)),"",VLOOKUP(C912,dim_techarea!A:B,2,FALSE))</f>
        <v>HRH_CURR</v>
      </c>
      <c r="AJ912" s="19" t="str">
        <f>IF(ISNA(VLOOKUP(AI912,dim_techarea!B:C,2,FALSE)),"",VLOOKUP(AI912,dim_techarea!B:C,2,FALSE))</f>
        <v>HfHarMdbSZz</v>
      </c>
      <c r="AK912" s="19" t="str">
        <f>IF(ISNA(VLOOKUP(TRIM(G912),dim_targetsresults!A:B,2,FALSE)),"",VLOOKUP(TRIM(G912),dim_targetsresults!A:C,2,FALSE))</f>
        <v>MER Results</v>
      </c>
      <c r="AL912" s="19" t="str">
        <f>IF(ISNA(VLOOKUP(AK912,dim_targetsresults!B:C,2,FALSE)),"",VLOOKUP(AK912,dim_targetsresults!B:C,2,FALSE))</f>
        <v>Jh0jDM5yQ2E</v>
      </c>
      <c r="AM912" s="19" t="str">
        <f>IF(ISNA(VLOOKUP(TRIM(D912),dim_numeratordenominator!A:B,2,FALSE)),"",VLOOKUP(TRIM(D912),dim_numeratordenominator!A:C,2,FALSE))</f>
        <v>Numerator</v>
      </c>
      <c r="AN912" s="19" t="str">
        <f>IF(ISNA(VLOOKUP(AM912,dim_numeratordenominator!B:C,2,FALSE)),"",VLOOKUP(AM912,dim_numeratordenominator!B:C,2,FALSE))</f>
        <v>Som9NRMQqV7</v>
      </c>
      <c r="AO912" s="19" t="str">
        <f>IF(ISNA(VLOOKUP(TRIM(E912),dim_supporttype!A:B,2,FALSE)),"",VLOOKUP(TRIM(E912),dim_supporttype!A:C,2,FALSE))</f>
        <v>No Support Type</v>
      </c>
      <c r="AP912" s="19" t="str">
        <f>IF(ISNA(VLOOKUP(AO912,dim_supporttype!B:C,2,FALSE)),"",VLOOKUP(AO912,dim_supporttype!B:C,2,FALSE))</f>
        <v>npv1nsCoe0c</v>
      </c>
      <c r="AQ912" s="19" t="str">
        <f>IF(ISNA(VLOOKUP(TRIM(F912),dim_disaggs!A:B,2,FALSE)),"No Disagg",VLOOKUP(TRIM(F912),dim_disaggs!A:B,2,FALSE))</f>
        <v>Individuals/CadreOU/FinancialSupport</v>
      </c>
      <c r="AR912" s="19" t="str">
        <f>IF(ISNA(VLOOKUP(AQ912,dim_disaggs!B:C,2,FALSE)),"",VLOOKUP(AQ912,dim_disaggs!B:C,2,FALSE))</f>
        <v>aVW7vMvCbiE</v>
      </c>
      <c r="AU912" s="72" t="s">
        <v>755</v>
      </c>
      <c r="AV912" s="73" t="s">
        <v>755</v>
      </c>
      <c r="AX912" s="66" t="s">
        <v>755</v>
      </c>
      <c r="BA912" s="105" t="str">
        <f t="shared" si="135"/>
        <v/>
      </c>
      <c r="BB912" s="20" t="str">
        <f t="shared" si="136"/>
        <v/>
      </c>
    </row>
    <row r="913" spans="1:68" x14ac:dyDescent="0.2">
      <c r="A913" s="20" t="s">
        <v>95</v>
      </c>
      <c r="B913" s="20" t="s">
        <v>1139</v>
      </c>
      <c r="C913" s="20" t="s">
        <v>258</v>
      </c>
      <c r="D913" s="20" t="s">
        <v>1</v>
      </c>
      <c r="E913" s="20" t="s">
        <v>77</v>
      </c>
      <c r="F913" s="20" t="s">
        <v>126</v>
      </c>
      <c r="G913" s="20" t="s">
        <v>20086</v>
      </c>
      <c r="H913" s="20" t="s">
        <v>126</v>
      </c>
      <c r="I913" s="19">
        <f t="shared" si="137"/>
        <v>32</v>
      </c>
      <c r="J913" s="20" t="s">
        <v>755</v>
      </c>
      <c r="K913" s="20" t="s">
        <v>124</v>
      </c>
      <c r="L913" s="95" t="str">
        <f>IF(M913&lt;&gt;"",IF(NOT(ISNA(INDEX(cc!B:B,MATCH(M913,cc!A:A,0)))),INDEX(cc!B:B,MATCH(M913,cc!A:A,0)),"0"),"")</f>
        <v>Key Cadre Categories</v>
      </c>
      <c r="M913" s="97" t="s">
        <v>128</v>
      </c>
      <c r="N913" s="28" t="str">
        <f t="shared" si="138"/>
        <v/>
      </c>
      <c r="O913" s="19" t="str">
        <f t="shared" si="131"/>
        <v>HRH_CURR (N, DSD, CadreCategory): Health Workers</v>
      </c>
      <c r="P913" s="19" t="str">
        <f t="shared" si="132"/>
        <v>HRH_CURR (N, DSD, CadreCategory): Health Workers</v>
      </c>
      <c r="Q913" s="19" t="str">
        <f t="shared" si="129"/>
        <v>HRH_CURR (N, DSD, CadreCategory)</v>
      </c>
      <c r="R913" s="19" t="str">
        <f t="shared" si="133"/>
        <v>HRH_CURR_N_DSD_CadreCategory</v>
      </c>
      <c r="S913" s="19" t="str">
        <f t="shared" si="134"/>
        <v>HRH_CURR_N_DSD_CadreCategory_</v>
      </c>
      <c r="T913" s="19" t="b">
        <f>NOT(ISNA(VLOOKUP(B913,dbcodes!A:B,2,FALSE)))</f>
        <v>1</v>
      </c>
      <c r="U913" s="19" t="str">
        <f>IF(ISNA(VLOOKUP(B913,dbcodes!A:B,2,FALSE)),des!R2980,VLOOKUP(B913,dbcodes!A:B,2,FALSE))</f>
        <v>HRH_CURR_N_DSD_CadreCategory</v>
      </c>
      <c r="W913" s="107" t="str">
        <f>IF(ISNA(VLOOKUP(C913,descriptions!A:B,2,FALSE)),des!V221,IF(G913=" TARGET","Target ","")&amp;VLOOKUP(C913,descriptions!A:B,2,FALSE))</f>
        <v>Number of health worker full-time equivalents who are working on any HIV-related activities i.e., prevention, treatment and other HIV support and are receiving any type of support from PEPFAR</v>
      </c>
      <c r="X913" s="20" t="s">
        <v>22</v>
      </c>
      <c r="Y913" s="20" t="s">
        <v>831</v>
      </c>
      <c r="Z913" s="20" t="s">
        <v>836</v>
      </c>
      <c r="AA913" s="20" t="s">
        <v>102</v>
      </c>
      <c r="AB913" s="20" t="s">
        <v>755</v>
      </c>
      <c r="AC913" s="19" t="str">
        <f>IF(AB913&lt;&gt;"",IF(NOT(ISNA(INDEX(os!A:A,MATCH(AB913,os!B:B,0)))),INDEX(os!A:A,MATCH(AB913,os!B:B,0)),"0"),"")</f>
        <v/>
      </c>
      <c r="AD913" s="20" t="s">
        <v>830</v>
      </c>
      <c r="AH913" s="93" t="str">
        <f>IF(NOT(ISNA(VLOOKUP(B:B,ResultsTargets!A:A,1,0))),"TRUE","")</f>
        <v/>
      </c>
      <c r="AI913" s="19" t="str">
        <f>IF(ISNA(VLOOKUP(C913,dim_techarea!A:B,2,FALSE)),"",VLOOKUP(C913,dim_techarea!A:B,2,FALSE))</f>
        <v>HRH_CURR</v>
      </c>
      <c r="AJ913" s="19" t="str">
        <f>IF(ISNA(VLOOKUP(AI913,dim_techarea!B:C,2,FALSE)),"",VLOOKUP(AI913,dim_techarea!B:C,2,FALSE))</f>
        <v>HfHarMdbSZz</v>
      </c>
      <c r="AK913" s="19" t="str">
        <f>IF(ISNA(VLOOKUP(TRIM(G913),dim_targetsresults!A:B,2,FALSE)),"",VLOOKUP(TRIM(G913),dim_targetsresults!A:C,2,FALSE))</f>
        <v>MER Results</v>
      </c>
      <c r="AL913" s="19" t="str">
        <f>IF(ISNA(VLOOKUP(AK913,dim_targetsresults!B:C,2,FALSE)),"",VLOOKUP(AK913,dim_targetsresults!B:C,2,FALSE))</f>
        <v>Jh0jDM5yQ2E</v>
      </c>
      <c r="AM913" s="19" t="str">
        <f>IF(ISNA(VLOOKUP(TRIM(D913),dim_numeratordenominator!A:B,2,FALSE)),"",VLOOKUP(TRIM(D913),dim_numeratordenominator!A:C,2,FALSE))</f>
        <v>Numerator</v>
      </c>
      <c r="AN913" s="19" t="str">
        <f>IF(ISNA(VLOOKUP(AM913,dim_numeratordenominator!B:C,2,FALSE)),"",VLOOKUP(AM913,dim_numeratordenominator!B:C,2,FALSE))</f>
        <v>Som9NRMQqV7</v>
      </c>
      <c r="AO913" s="19" t="str">
        <f>IF(ISNA(VLOOKUP(TRIM(E913),dim_supporttype!A:B,2,FALSE)),"",VLOOKUP(TRIM(E913),dim_supporttype!A:C,2,FALSE))</f>
        <v>DSD</v>
      </c>
      <c r="AP913" s="19" t="str">
        <f>IF(ISNA(VLOOKUP(AO913,dim_supporttype!B:C,2,FALSE)),"",VLOOKUP(AO913,dim_supporttype!B:C,2,FALSE))</f>
        <v>iM13vdNLWKb</v>
      </c>
      <c r="AQ913" s="19" t="str">
        <f>IF(ISNA(VLOOKUP(TRIM(F913),dim_disaggs!A:B,2,FALSE)),"No Disagg",VLOOKUP(TRIM(F913),dim_disaggs!A:B,2,FALSE))</f>
        <v>CadreCategory</v>
      </c>
      <c r="AR913" s="19" t="str">
        <f>IF(ISNA(VLOOKUP(AQ913,dim_disaggs!B:C,2,FALSE)),"",VLOOKUP(AQ913,dim_disaggs!B:C,2,FALSE))</f>
        <v>hpXHRAcseTu</v>
      </c>
      <c r="AU913" s="72" t="s">
        <v>755</v>
      </c>
      <c r="AV913" s="73" t="s">
        <v>755</v>
      </c>
      <c r="AW913" s="66" t="s">
        <v>755</v>
      </c>
      <c r="AX913" s="66" t="s">
        <v>755</v>
      </c>
      <c r="BA913" s="105" t="str">
        <f t="shared" si="135"/>
        <v/>
      </c>
      <c r="BB913" s="20" t="str">
        <f t="shared" si="136"/>
        <v/>
      </c>
    </row>
    <row r="914" spans="1:68" x14ac:dyDescent="0.2">
      <c r="A914" s="20" t="s">
        <v>95</v>
      </c>
      <c r="B914" s="20" t="s">
        <v>647</v>
      </c>
      <c r="C914" s="20" t="s">
        <v>258</v>
      </c>
      <c r="D914" s="20" t="s">
        <v>1</v>
      </c>
      <c r="E914" s="20" t="s">
        <v>77</v>
      </c>
      <c r="F914" s="20" t="s">
        <v>648</v>
      </c>
      <c r="G914" s="20" t="s">
        <v>20086</v>
      </c>
      <c r="H914" s="20" t="s">
        <v>649</v>
      </c>
      <c r="I914" s="19">
        <f t="shared" si="137"/>
        <v>41</v>
      </c>
      <c r="J914" s="20" t="s">
        <v>755</v>
      </c>
      <c r="K914" s="20" t="s">
        <v>124</v>
      </c>
      <c r="L914" s="95" t="str">
        <f>IF(M914&lt;&gt;"",IF(NOT(ISNA(INDEX(cc!B:B,MATCH(M914,cc!A:A,0)))),INDEX(cc!B:B,MATCH(M914,cc!A:A,0)),"0"),"")</f>
        <v>Key Cadre Categories and Financial Support Type</v>
      </c>
      <c r="M914" s="97" t="s">
        <v>651</v>
      </c>
      <c r="N914" s="28" t="str">
        <f t="shared" si="138"/>
        <v/>
      </c>
      <c r="O914" s="19" t="str">
        <f t="shared" si="131"/>
        <v>HRH_CURR (N, DSD, CadreCategory/FinancialSupport): Health Workers</v>
      </c>
      <c r="P914" s="19" t="str">
        <f t="shared" si="132"/>
        <v>HRH_CURR (N, DSD, CadreCategory/FinancialSupport): Health Workers</v>
      </c>
      <c r="Q914" s="19" t="str">
        <f t="shared" si="129"/>
        <v>HRH_CURR (N, DSD, CadreCat/FinancialSprt)</v>
      </c>
      <c r="R914" s="19" t="str">
        <f t="shared" si="133"/>
        <v>HRH_CURR_N_DSD_CadreCat_FinancialSprt</v>
      </c>
      <c r="S914" s="19" t="str">
        <f t="shared" si="134"/>
        <v>HRH_CURR_N_DSD_CadreCat_FinancialSprt_</v>
      </c>
      <c r="T914" s="19" t="b">
        <f>NOT(ISNA(VLOOKUP(B914,dbcodes!A:B,2,FALSE)))</f>
        <v>1</v>
      </c>
      <c r="U914" s="19" t="str">
        <f>IF(ISNA(VLOOKUP(B914,dbcodes!A:B,2,FALSE)),des!R2981,VLOOKUP(B914,dbcodes!A:B,2,FALSE))</f>
        <v>HRH_CURR_N_DSD_CadreCat_FinancialSprt</v>
      </c>
      <c r="W914" s="107" t="str">
        <f>IF(ISNA(VLOOKUP(C914,descriptions!A:B,2,FALSE)),des!V223,IF(G914=" TARGET","Target ","")&amp;VLOOKUP(C914,descriptions!A:B,2,FALSE))</f>
        <v>Number of health worker full-time equivalents who are working on any HIV-related activities i.e., prevention, treatment and other HIV support and are receiving any type of support from PEPFAR</v>
      </c>
      <c r="X914" s="20" t="s">
        <v>22</v>
      </c>
      <c r="Y914" s="20" t="s">
        <v>831</v>
      </c>
      <c r="Z914" s="20" t="s">
        <v>836</v>
      </c>
      <c r="AA914" s="20" t="s">
        <v>102</v>
      </c>
      <c r="AB914" s="20" t="s">
        <v>755</v>
      </c>
      <c r="AC914" s="19" t="str">
        <f>IF(AB914&lt;&gt;"",IF(NOT(ISNA(INDEX(os!A:A,MATCH(AB914,os!B:B,0)))),INDEX(os!A:A,MATCH(AB914,os!B:B,0)),"0"),"")</f>
        <v/>
      </c>
      <c r="AD914" s="20" t="s">
        <v>830</v>
      </c>
      <c r="AH914" s="93" t="str">
        <f>IF(NOT(ISNA(VLOOKUP(B:B,ResultsTargets!A:A,1,0))),"TRUE","")</f>
        <v/>
      </c>
      <c r="AI914" s="19" t="str">
        <f>IF(ISNA(VLOOKUP(C914,dim_techarea!A:B,2,FALSE)),"",VLOOKUP(C914,dim_techarea!A:B,2,FALSE))</f>
        <v>HRH_CURR</v>
      </c>
      <c r="AJ914" s="19" t="str">
        <f>IF(ISNA(VLOOKUP(AI914,dim_techarea!B:C,2,FALSE)),"",VLOOKUP(AI914,dim_techarea!B:C,2,FALSE))</f>
        <v>HfHarMdbSZz</v>
      </c>
      <c r="AK914" s="19" t="str">
        <f>IF(ISNA(VLOOKUP(TRIM(G914),dim_targetsresults!A:B,2,FALSE)),"",VLOOKUP(TRIM(G914),dim_targetsresults!A:C,2,FALSE))</f>
        <v>MER Results</v>
      </c>
      <c r="AL914" s="19" t="str">
        <f>IF(ISNA(VLOOKUP(AK914,dim_targetsresults!B:C,2,FALSE)),"",VLOOKUP(AK914,dim_targetsresults!B:C,2,FALSE))</f>
        <v>Jh0jDM5yQ2E</v>
      </c>
      <c r="AM914" s="19" t="str">
        <f>IF(ISNA(VLOOKUP(TRIM(D914),dim_numeratordenominator!A:B,2,FALSE)),"",VLOOKUP(TRIM(D914),dim_numeratordenominator!A:C,2,FALSE))</f>
        <v>Numerator</v>
      </c>
      <c r="AN914" s="19" t="str">
        <f>IF(ISNA(VLOOKUP(AM914,dim_numeratordenominator!B:C,2,FALSE)),"",VLOOKUP(AM914,dim_numeratordenominator!B:C,2,FALSE))</f>
        <v>Som9NRMQqV7</v>
      </c>
      <c r="AO914" s="19" t="str">
        <f>IF(ISNA(VLOOKUP(TRIM(E914),dim_supporttype!A:B,2,FALSE)),"",VLOOKUP(TRIM(E914),dim_supporttype!A:C,2,FALSE))</f>
        <v>DSD</v>
      </c>
      <c r="AP914" s="19" t="str">
        <f>IF(ISNA(VLOOKUP(AO914,dim_supporttype!B:C,2,FALSE)),"",VLOOKUP(AO914,dim_supporttype!B:C,2,FALSE))</f>
        <v>iM13vdNLWKb</v>
      </c>
      <c r="AQ914" s="19" t="str">
        <f>IF(ISNA(VLOOKUP(TRIM(F914),dim_disaggs!A:B,2,FALSE)),"No Disagg",VLOOKUP(TRIM(F914),dim_disaggs!A:B,2,FALSE))</f>
        <v>CadreCategory/FinancialSupport</v>
      </c>
      <c r="AR914" s="19" t="str">
        <f>IF(ISNA(VLOOKUP(AQ914,dim_disaggs!B:C,2,FALSE)),"",VLOOKUP(AQ914,dim_disaggs!B:C,2,FALSE))</f>
        <v>h9dpnsWf8FU</v>
      </c>
      <c r="AU914" s="72" t="s">
        <v>755</v>
      </c>
      <c r="AV914" s="73" t="s">
        <v>755</v>
      </c>
      <c r="AW914" s="66" t="s">
        <v>755</v>
      </c>
      <c r="AX914" s="66" t="s">
        <v>755</v>
      </c>
      <c r="BA914" s="105" t="str">
        <f t="shared" si="135"/>
        <v/>
      </c>
      <c r="BB914" s="20" t="str">
        <f t="shared" si="136"/>
        <v/>
      </c>
    </row>
    <row r="915" spans="1:68" x14ac:dyDescent="0.2">
      <c r="A915" s="22" t="s">
        <v>95</v>
      </c>
      <c r="B915" s="20" t="s">
        <v>652</v>
      </c>
      <c r="C915" s="20" t="s">
        <v>258</v>
      </c>
      <c r="D915" s="20" t="s">
        <v>1</v>
      </c>
      <c r="E915" s="20" t="s">
        <v>138</v>
      </c>
      <c r="F915" s="22" t="s">
        <v>654</v>
      </c>
      <c r="G915" s="20" t="s">
        <v>20086</v>
      </c>
      <c r="H915" s="20" t="s">
        <v>653</v>
      </c>
      <c r="I915" s="19">
        <f t="shared" si="137"/>
        <v>42</v>
      </c>
      <c r="J915" s="22"/>
      <c r="K915" s="20" t="s">
        <v>124</v>
      </c>
      <c r="L915" s="95" t="str">
        <f>IF(M915&lt;&gt;"",IF(NOT(ISNA(INDEX(cc!B:B,MATCH(M915,cc!A:A,0)))),INDEX(cc!B:B,MATCH(M915,cc!A:A,0)),"0"),"")</f>
        <v>Key Cadre (OU Level) and Financial Support Type v2</v>
      </c>
      <c r="M915" s="97" t="s">
        <v>19822</v>
      </c>
      <c r="N915" s="28" t="str">
        <f t="shared" si="138"/>
        <v/>
      </c>
      <c r="O915" s="19" t="str">
        <f t="shared" si="131"/>
        <v>HRH_CURR (N, NoApp, CadreOU/FinancialSupport): Health Workers</v>
      </c>
      <c r="P915" s="19" t="str">
        <f t="shared" si="132"/>
        <v>HRH_CURR (N, NoApp, CadreOU/FinancialSupport): Health Workers</v>
      </c>
      <c r="Q915" s="19" t="str">
        <f t="shared" si="129"/>
        <v>HRH_CURR (N, NoApp, CadreOU/FinancialSprt)</v>
      </c>
      <c r="R915" s="19" t="str">
        <f t="shared" si="133"/>
        <v>HRH_CURR_N_NoApp_CadreOU_FinancialSprt</v>
      </c>
      <c r="S915" s="19" t="str">
        <f t="shared" si="134"/>
        <v>HRH_CURR_N_NoApp_CadreOU_FinancialSprt_</v>
      </c>
      <c r="T915" s="19" t="b">
        <f>NOT(ISNA(VLOOKUP(B915,dbcodes!A:B,2,FALSE)))</f>
        <v>1</v>
      </c>
      <c r="U915" s="19" t="str">
        <f>IF(ISNA(VLOOKUP(B915,dbcodes!A:B,2,FALSE)),des!R2982,VLOOKUP(B915,dbcodes!A:B,2,FALSE))</f>
        <v>HRH_CURR_N_NoApp_CadreOU_FinancialSprt</v>
      </c>
      <c r="W915" s="107" t="str">
        <f>IF(ISNA(VLOOKUP(C915,descriptions!A:B,2,FALSE)),des!V224,IF(G915=" TARGET","Target ","")&amp;VLOOKUP(C915,descriptions!A:B,2,FALSE))</f>
        <v>Number of health worker full-time equivalents who are working on any HIV-related activities i.e., prevention, treatment and other HIV support and are receiving any type of support from PEPFAR</v>
      </c>
      <c r="X915" s="20" t="s">
        <v>22</v>
      </c>
      <c r="Y915" s="20" t="s">
        <v>831</v>
      </c>
      <c r="Z915" s="20" t="s">
        <v>836</v>
      </c>
      <c r="AA915" s="20" t="s">
        <v>102</v>
      </c>
      <c r="AB915" s="20" t="s">
        <v>755</v>
      </c>
      <c r="AC915" s="19" t="str">
        <f>IF(AB915&lt;&gt;"",IF(NOT(ISNA(INDEX(os!A:A,MATCH(AB915,os!B:B,0)))),INDEX(os!A:A,MATCH(AB915,os!B:B,0)),"0"),"")</f>
        <v/>
      </c>
      <c r="AD915" s="20" t="s">
        <v>830</v>
      </c>
      <c r="AH915" s="93" t="str">
        <f>IF(NOT(ISNA(VLOOKUP(B:B,ResultsTargets!A:A,1,0))),"TRUE","")</f>
        <v/>
      </c>
      <c r="AI915" s="19" t="str">
        <f>IF(ISNA(VLOOKUP(C915,dim_techarea!A:B,2,FALSE)),"",VLOOKUP(C915,dim_techarea!A:B,2,FALSE))</f>
        <v>HRH_CURR</v>
      </c>
      <c r="AJ915" s="19" t="str">
        <f>IF(ISNA(VLOOKUP(AI915,dim_techarea!B:C,2,FALSE)),"",VLOOKUP(AI915,dim_techarea!B:C,2,FALSE))</f>
        <v>HfHarMdbSZz</v>
      </c>
      <c r="AK915" s="19" t="str">
        <f>IF(ISNA(VLOOKUP(TRIM(G915),dim_targetsresults!A:B,2,FALSE)),"",VLOOKUP(TRIM(G915),dim_targetsresults!A:C,2,FALSE))</f>
        <v>MER Results</v>
      </c>
      <c r="AL915" s="19" t="str">
        <f>IF(ISNA(VLOOKUP(AK915,dim_targetsresults!B:C,2,FALSE)),"",VLOOKUP(AK915,dim_targetsresults!B:C,2,FALSE))</f>
        <v>Jh0jDM5yQ2E</v>
      </c>
      <c r="AM915" s="19" t="str">
        <f>IF(ISNA(VLOOKUP(TRIM(D915),dim_numeratordenominator!A:B,2,FALSE)),"",VLOOKUP(TRIM(D915),dim_numeratordenominator!A:C,2,FALSE))</f>
        <v>Numerator</v>
      </c>
      <c r="AN915" s="19" t="str">
        <f>IF(ISNA(VLOOKUP(AM915,dim_numeratordenominator!B:C,2,FALSE)),"",VLOOKUP(AM915,dim_numeratordenominator!B:C,2,FALSE))</f>
        <v>Som9NRMQqV7</v>
      </c>
      <c r="AO915" s="19" t="str">
        <f>IF(ISNA(VLOOKUP(TRIM(E915),dim_supporttype!A:B,2,FALSE)),"",VLOOKUP(TRIM(E915),dim_supporttype!A:C,2,FALSE))</f>
        <v>No Support Type</v>
      </c>
      <c r="AP915" s="19" t="str">
        <f>IF(ISNA(VLOOKUP(AO915,dim_supporttype!B:C,2,FALSE)),"",VLOOKUP(AO915,dim_supporttype!B:C,2,FALSE))</f>
        <v>npv1nsCoe0c</v>
      </c>
      <c r="AQ915" s="19" t="str">
        <f>IF(ISNA(VLOOKUP(TRIM(F915),dim_disaggs!A:B,2,FALSE)),"No Disagg",VLOOKUP(TRIM(F915),dim_disaggs!A:B,2,FALSE))</f>
        <v>CadreOU/FinancialSupport</v>
      </c>
      <c r="AR915" s="19" t="str">
        <f>IF(ISNA(VLOOKUP(AQ915,dim_disaggs!B:C,2,FALSE)),"",VLOOKUP(AQ915,dim_disaggs!B:C,2,FALSE))</f>
        <v>wEDBE597GEq</v>
      </c>
      <c r="AU915" s="72" t="s">
        <v>755</v>
      </c>
      <c r="AV915" s="73" t="s">
        <v>755</v>
      </c>
      <c r="AW915" s="66" t="s">
        <v>755</v>
      </c>
      <c r="AX915" s="66" t="s">
        <v>755</v>
      </c>
      <c r="BA915" s="105" t="str">
        <f t="shared" si="135"/>
        <v/>
      </c>
      <c r="BB915" s="20" t="str">
        <f t="shared" si="136"/>
        <v/>
      </c>
    </row>
    <row r="916" spans="1:68" x14ac:dyDescent="0.2">
      <c r="A916" s="22" t="s">
        <v>95</v>
      </c>
      <c r="B916" s="36" t="s">
        <v>21266</v>
      </c>
      <c r="C916" s="20" t="s">
        <v>258</v>
      </c>
      <c r="D916" s="20" t="s">
        <v>1</v>
      </c>
      <c r="E916" s="22" t="s">
        <v>138</v>
      </c>
      <c r="F916" s="22" t="s">
        <v>21269</v>
      </c>
      <c r="G916" s="20" t="s">
        <v>20086</v>
      </c>
      <c r="H916" s="22" t="s">
        <v>21269</v>
      </c>
      <c r="I916" s="19">
        <f t="shared" si="137"/>
        <v>28</v>
      </c>
      <c r="J916" s="20" t="s">
        <v>755</v>
      </c>
      <c r="K916" s="20" t="s">
        <v>124</v>
      </c>
      <c r="L916" s="95" t="str">
        <f>IF(M916&lt;&gt;"",IF(NOT(ISNA(INDEX(cc!B:B,MATCH(M916,cc!A:A,0)))),INDEX(cc!B:B,MATCH(M916,cc!A:A,0)),"0"),"")</f>
        <v>Key Cadres (OU Level) v3</v>
      </c>
      <c r="M916" s="100" t="s">
        <v>21265</v>
      </c>
      <c r="N916" s="28" t="str">
        <f t="shared" si="138"/>
        <v/>
      </c>
      <c r="O916" s="19" t="str">
        <f t="shared" si="131"/>
        <v>HRH_CURR (N, NoApp, CadreOU): Health Workers</v>
      </c>
      <c r="P916" s="19" t="str">
        <f t="shared" si="132"/>
        <v>HRH_CURR (N, NoApp, CadreOU): Health Workers</v>
      </c>
      <c r="Q916" s="19" t="str">
        <f t="shared" si="129"/>
        <v>HRH_CURR (N, NoApp, CadreOU)</v>
      </c>
      <c r="R916" s="19" t="str">
        <f t="shared" si="133"/>
        <v>HRH_CURR_N_NoApp_CadreOU</v>
      </c>
      <c r="S916" s="19" t="str">
        <f t="shared" si="134"/>
        <v>HRH_CURR_N_NoApp_CadreOU_</v>
      </c>
      <c r="T916" s="19" t="b">
        <f>NOT(ISNA(VLOOKUP(B916,dbcodes!A:B,2,FALSE)))</f>
        <v>1</v>
      </c>
      <c r="U916" s="19" t="str">
        <f>IF(ISNA(VLOOKUP(B916,dbcodes!A:B,2,FALSE)),des!R2983,VLOOKUP(B916,dbcodes!A:B,2,FALSE))</f>
        <v>HRH_CURR_N_NoApp_CadreOU</v>
      </c>
      <c r="W916" s="107" t="str">
        <f>IF(ISNA(VLOOKUP(C916,descriptions!A:B,2,FALSE)),des!V2110,IF(G916=" TARGET","Target ","")&amp;VLOOKUP(C916,descriptions!A:B,2,FALSE))</f>
        <v>Number of health worker full-time equivalents who are working on any HIV-related activities i.e., prevention, treatment and other HIV support and are receiving any type of support from PEPFAR</v>
      </c>
      <c r="X916" s="20" t="s">
        <v>22</v>
      </c>
      <c r="Y916" s="20" t="s">
        <v>831</v>
      </c>
      <c r="Z916" s="20" t="s">
        <v>836</v>
      </c>
      <c r="AA916" s="20" t="s">
        <v>102</v>
      </c>
      <c r="AB916" s="20" t="s">
        <v>755</v>
      </c>
      <c r="AC916" s="19" t="str">
        <f>IF(AB916&lt;&gt;"",IF(NOT(ISNA(INDEX(os!A:A,MATCH(AB916,os!B:B,0)))),INDEX(os!A:A,MATCH(AB916,os!B:B,0)),"0"),"")</f>
        <v/>
      </c>
      <c r="AD916" s="20" t="s">
        <v>830</v>
      </c>
      <c r="AH916" s="93" t="str">
        <f>IF(NOT(ISNA(VLOOKUP(B:B,ResultsTargets!A:A,1,0))),"TRUE","")</f>
        <v/>
      </c>
      <c r="AI916" s="19" t="str">
        <f>IF(ISNA(VLOOKUP(C916,dim_techarea!A:B,2,FALSE)),"",VLOOKUP(C916,dim_techarea!A:B,2,FALSE))</f>
        <v>HRH_CURR</v>
      </c>
      <c r="AJ916" s="19" t="str">
        <f>IF(ISNA(VLOOKUP(AI916,dim_techarea!B:C,2,FALSE)),"",VLOOKUP(AI916,dim_techarea!B:C,2,FALSE))</f>
        <v>HfHarMdbSZz</v>
      </c>
      <c r="AK916" s="19" t="str">
        <f>IF(ISNA(VLOOKUP(TRIM(G916),dim_targetsresults!A:B,2,FALSE)),"",VLOOKUP(TRIM(G916),dim_targetsresults!A:C,2,FALSE))</f>
        <v>MER Results</v>
      </c>
      <c r="AL916" s="19" t="str">
        <f>IF(ISNA(VLOOKUP(AK916,dim_targetsresults!B:C,2,FALSE)),"",VLOOKUP(AK916,dim_targetsresults!B:C,2,FALSE))</f>
        <v>Jh0jDM5yQ2E</v>
      </c>
      <c r="AM916" s="19" t="str">
        <f>IF(ISNA(VLOOKUP(TRIM(D916),dim_numeratordenominator!A:B,2,FALSE)),"",VLOOKUP(TRIM(D916),dim_numeratordenominator!A:C,2,FALSE))</f>
        <v>Numerator</v>
      </c>
      <c r="AN916" s="19" t="str">
        <f>IF(ISNA(VLOOKUP(AM916,dim_numeratordenominator!B:C,2,FALSE)),"",VLOOKUP(AM916,dim_numeratordenominator!B:C,2,FALSE))</f>
        <v>Som9NRMQqV7</v>
      </c>
      <c r="AO916" s="19" t="str">
        <f>IF(ISNA(VLOOKUP(TRIM(E916),dim_supporttype!A:B,2,FALSE)),"",VLOOKUP(TRIM(E916),dim_supporttype!A:C,2,FALSE))</f>
        <v>No Support Type</v>
      </c>
      <c r="AP916" s="19" t="str">
        <f>IF(ISNA(VLOOKUP(AO916,dim_supporttype!B:C,2,FALSE)),"",VLOOKUP(AO916,dim_supporttype!B:C,2,FALSE))</f>
        <v>npv1nsCoe0c</v>
      </c>
      <c r="AQ916" s="19" t="str">
        <f>IF(ISNA(VLOOKUP(TRIM(F916),dim_disaggs!A:B,2,FALSE)),"No Disagg",VLOOKUP(TRIM(F916),dim_disaggs!A:B,2,FALSE))</f>
        <v>CadreOU</v>
      </c>
      <c r="AR916" s="19" t="str">
        <f>IF(ISNA(VLOOKUP(AQ916,dim_disaggs!B:C,2,FALSE)),"",VLOOKUP(AQ916,dim_disaggs!B:C,2,FALSE))</f>
        <v>Nnw94Oh83nL</v>
      </c>
      <c r="AU916" s="72" t="s">
        <v>755</v>
      </c>
      <c r="AV916" s="73" t="s">
        <v>755</v>
      </c>
      <c r="AW916" s="66" t="s">
        <v>755</v>
      </c>
      <c r="AX916" s="66" t="s">
        <v>755</v>
      </c>
      <c r="BA916" s="105" t="str">
        <f t="shared" si="135"/>
        <v/>
      </c>
      <c r="BB916" s="20" t="str">
        <f t="shared" si="136"/>
        <v/>
      </c>
    </row>
    <row r="917" spans="1:68" x14ac:dyDescent="0.2">
      <c r="A917" s="22" t="s">
        <v>95</v>
      </c>
      <c r="B917" s="36" t="s">
        <v>21268</v>
      </c>
      <c r="C917" s="20" t="s">
        <v>258</v>
      </c>
      <c r="D917" s="20" t="s">
        <v>1</v>
      </c>
      <c r="E917" s="22" t="s">
        <v>138</v>
      </c>
      <c r="F917" s="22" t="s">
        <v>21331</v>
      </c>
      <c r="G917" s="20" t="s">
        <v>20086</v>
      </c>
      <c r="H917" s="22" t="s">
        <v>21271</v>
      </c>
      <c r="I917" s="19">
        <f t="shared" si="137"/>
        <v>44</v>
      </c>
      <c r="K917" s="20" t="s">
        <v>124</v>
      </c>
      <c r="L917" s="95" t="str">
        <f>IF(M917&lt;&gt;"",IF(NOT(ISNA(INDEX(cc!B:B,MATCH(M917,cc!A:A,0)))),INDEX(cc!B:B,MATCH(M917,cc!A:A,0)),"0"),"")</f>
        <v>Key Cadres (OU Level) and Financial Support Type v3</v>
      </c>
      <c r="M917" s="100" t="s">
        <v>21262</v>
      </c>
      <c r="N917" s="28" t="str">
        <f t="shared" si="138"/>
        <v/>
      </c>
      <c r="O917" s="19" t="str">
        <f t="shared" si="131"/>
        <v>HRH_CURR (N, NoApp, CadreOU/FinanceSupport/Expenditure): Health Workers</v>
      </c>
      <c r="P917" s="19" t="str">
        <f t="shared" si="132"/>
        <v>HRH_CURR (N, NoApp, CadreOU/FinanceSupport/Expenditure): Health Workers</v>
      </c>
      <c r="Q917" s="19" t="str">
        <f t="shared" si="129"/>
        <v>HRH_CURR (N, NoApp, CadreOU/FinanceSprt/Exp)</v>
      </c>
      <c r="R917" s="19" t="str">
        <f t="shared" si="133"/>
        <v>HRH_CURR_N_NoApp_CadreOU_FinanceSprt_Exp</v>
      </c>
      <c r="S917" s="19" t="str">
        <f t="shared" si="134"/>
        <v>HRH_CURR_N_NoApp_CadreOU_FinanceSprt_Exp_</v>
      </c>
      <c r="T917" s="19" t="b">
        <f>NOT(ISNA(VLOOKUP(B917,dbcodes!A:B,2,FALSE)))</f>
        <v>1</v>
      </c>
      <c r="U917" s="19" t="str">
        <f>IF(ISNA(VLOOKUP(B917,dbcodes!A:B,2,FALSE)),des!R2984,VLOOKUP(B917,dbcodes!A:B,2,FALSE))</f>
        <v>HRH_CURR_N_NoApp_CadreOU_FinanceSprt</v>
      </c>
      <c r="W917" s="107" t="str">
        <f>IF(ISNA(VLOOKUP(C917,descriptions!A:B,2,FALSE)),des!V2112,IF(G917=" TARGET","Target ","")&amp;VLOOKUP(C917,descriptions!A:B,2,FALSE))</f>
        <v>Number of health worker full-time equivalents who are working on any HIV-related activities i.e., prevention, treatment and other HIV support and are receiving any type of support from PEPFAR</v>
      </c>
      <c r="X917" s="20" t="s">
        <v>22</v>
      </c>
      <c r="Y917" s="20" t="s">
        <v>831</v>
      </c>
      <c r="Z917" s="20" t="s">
        <v>836</v>
      </c>
      <c r="AA917" s="20" t="s">
        <v>102</v>
      </c>
      <c r="AB917" s="20" t="s">
        <v>755</v>
      </c>
      <c r="AC917" s="19" t="str">
        <f>IF(AB917&lt;&gt;"",IF(NOT(ISNA(INDEX(os!A:A,MATCH(AB917,os!B:B,0)))),INDEX(os!A:A,MATCH(AB917,os!B:B,0)),"0"),"")</f>
        <v/>
      </c>
      <c r="AD917" s="20" t="s">
        <v>830</v>
      </c>
      <c r="AH917" s="93" t="str">
        <f>IF(NOT(ISNA(VLOOKUP(B:B,ResultsTargets!A:A,1,0))),"TRUE","")</f>
        <v/>
      </c>
      <c r="AI917" s="19" t="str">
        <f>IF(ISNA(VLOOKUP(C917,dim_techarea!A:B,2,FALSE)),"",VLOOKUP(C917,dim_techarea!A:B,2,FALSE))</f>
        <v>HRH_CURR</v>
      </c>
      <c r="AJ917" s="19" t="str">
        <f>IF(ISNA(VLOOKUP(AI917,dim_techarea!B:C,2,FALSE)),"",VLOOKUP(AI917,dim_techarea!B:C,2,FALSE))</f>
        <v>HfHarMdbSZz</v>
      </c>
      <c r="AK917" s="19" t="str">
        <f>IF(ISNA(VLOOKUP(TRIM(G917),dim_targetsresults!A:B,2,FALSE)),"",VLOOKUP(TRIM(G917),dim_targetsresults!A:C,2,FALSE))</f>
        <v>MER Results</v>
      </c>
      <c r="AL917" s="19" t="str">
        <f>IF(ISNA(VLOOKUP(AK917,dim_targetsresults!B:C,2,FALSE)),"",VLOOKUP(AK917,dim_targetsresults!B:C,2,FALSE))</f>
        <v>Jh0jDM5yQ2E</v>
      </c>
      <c r="AM917" s="19" t="str">
        <f>IF(ISNA(VLOOKUP(TRIM(D917),dim_numeratordenominator!A:B,2,FALSE)),"",VLOOKUP(TRIM(D917),dim_numeratordenominator!A:C,2,FALSE))</f>
        <v>Numerator</v>
      </c>
      <c r="AN917" s="19" t="str">
        <f>IF(ISNA(VLOOKUP(AM917,dim_numeratordenominator!B:C,2,FALSE)),"",VLOOKUP(AM917,dim_numeratordenominator!B:C,2,FALSE))</f>
        <v>Som9NRMQqV7</v>
      </c>
      <c r="AO917" s="19" t="str">
        <f>IF(ISNA(VLOOKUP(TRIM(E917),dim_supporttype!A:B,2,FALSE)),"",VLOOKUP(TRIM(E917),dim_supporttype!A:C,2,FALSE))</f>
        <v>No Support Type</v>
      </c>
      <c r="AP917" s="19" t="str">
        <f>IF(ISNA(VLOOKUP(AO917,dim_supporttype!B:C,2,FALSE)),"",VLOOKUP(AO917,dim_supporttype!B:C,2,FALSE))</f>
        <v>npv1nsCoe0c</v>
      </c>
      <c r="AQ917" s="19" t="str">
        <f>IF(ISNA(VLOOKUP(TRIM(F917),dim_disaggs!A:B,2,FALSE)),"No Disagg",VLOOKUP(TRIM(F917),dim_disaggs!A:B,2,FALSE))</f>
        <v>CadreOU/FinanceSupport/Expenditure</v>
      </c>
      <c r="AR917" s="19" t="str">
        <f>IF(ISNA(VLOOKUP(AQ917,dim_disaggs!B:C,2,FALSE)),"",VLOOKUP(AQ917,dim_disaggs!B:C,2,FALSE))</f>
        <v>Pdn8z1DFXaV</v>
      </c>
      <c r="AU917" s="72" t="s">
        <v>755</v>
      </c>
      <c r="AV917" s="73" t="s">
        <v>755</v>
      </c>
      <c r="AW917" s="66" t="s">
        <v>755</v>
      </c>
      <c r="AX917" s="66" t="s">
        <v>755</v>
      </c>
      <c r="BA917" s="105" t="str">
        <f t="shared" si="135"/>
        <v/>
      </c>
      <c r="BB917" s="20" t="str">
        <f t="shared" si="136"/>
        <v/>
      </c>
    </row>
    <row r="918" spans="1:68" x14ac:dyDescent="0.2">
      <c r="A918" s="20" t="s">
        <v>95</v>
      </c>
      <c r="B918" s="20" t="s">
        <v>1140</v>
      </c>
      <c r="C918" s="20" t="s">
        <v>139</v>
      </c>
      <c r="D918" s="20" t="s">
        <v>1</v>
      </c>
      <c r="E918" s="20" t="s">
        <v>77</v>
      </c>
      <c r="F918" s="20" t="s">
        <v>140</v>
      </c>
      <c r="G918" s="20" t="s">
        <v>20086</v>
      </c>
      <c r="H918" s="20" t="s">
        <v>140</v>
      </c>
      <c r="I918" s="19">
        <f t="shared" si="137"/>
        <v>28</v>
      </c>
      <c r="J918" s="20" t="s">
        <v>755</v>
      </c>
      <c r="K918" s="20" t="s">
        <v>141</v>
      </c>
      <c r="L918" s="95" t="str">
        <f>IF(M918&lt;&gt;"",IF(NOT(ISNA(INDEX(cc!B:B,MATCH(M918,cc!A:A,0)))),INDEX(cc!B:B,MATCH(M918,cc!A:A,0)),"0"),"")</f>
        <v>Key Cadres</v>
      </c>
      <c r="M918" s="97" t="s">
        <v>145</v>
      </c>
      <c r="N918" s="28" t="str">
        <f t="shared" si="138"/>
        <v/>
      </c>
      <c r="O918" s="19" t="str">
        <f t="shared" si="131"/>
        <v>HRH_PRE (N, DSD, Grad Cadre): Graduates by Cadre</v>
      </c>
      <c r="P918" s="19" t="str">
        <f t="shared" si="132"/>
        <v>HRH_PRE (N, DSD, Grad Cadre): Graduates by Cadre</v>
      </c>
      <c r="Q918" s="19" t="str">
        <f t="shared" si="129"/>
        <v>HRH_PRE (N, DSD, Grad Cadre)</v>
      </c>
      <c r="R918" s="19" t="str">
        <f t="shared" si="133"/>
        <v>HRH_PRE_N_DSD_Grad_Cadre</v>
      </c>
      <c r="S918" s="19" t="str">
        <f t="shared" si="134"/>
        <v>HRH_PRE_N_DSD_Grad_Cadre_</v>
      </c>
      <c r="T918" s="19" t="b">
        <f>NOT(ISNA(VLOOKUP(B918,dbcodes!A:B,2,FALSE)))</f>
        <v>1</v>
      </c>
      <c r="U918" s="19" t="str">
        <f>IF(ISNA(VLOOKUP(B918,dbcodes!A:B,2,FALSE)),des!R2985,VLOOKUP(B918,dbcodes!A:B,2,FALSE))</f>
        <v>HRH_PRE_N_DSD_Grad_Cadre</v>
      </c>
      <c r="W918" s="107" t="str">
        <f>IF(ISNA(VLOOKUP(C918,descriptions!A:B,2,FALSE)),des!V226,IF(G918=" TARGET","Target ","")&amp;VLOOKUP(C918,descriptions!A:B,2,FALSE))</f>
        <v>Number of new health workers who graduated from a pre-service training institution or program as a result of PEPFAR-supported strengthening efforts, within the reporting period, by select cadre</v>
      </c>
      <c r="X918" s="20" t="s">
        <v>4</v>
      </c>
      <c r="Y918" s="20" t="s">
        <v>831</v>
      </c>
      <c r="Z918" s="20" t="s">
        <v>836</v>
      </c>
      <c r="AA918" s="20" t="s">
        <v>102</v>
      </c>
      <c r="AB918" s="20" t="s">
        <v>755</v>
      </c>
      <c r="AC918" s="19" t="str">
        <f>IF(AB918&lt;&gt;"",IF(NOT(ISNA(INDEX(os!A:A,MATCH(AB918,os!B:B,0)))),INDEX(os!A:A,MATCH(AB918,os!B:B,0)),"0"),"")</f>
        <v/>
      </c>
      <c r="AD918" s="20" t="s">
        <v>830</v>
      </c>
      <c r="AH918" s="93" t="str">
        <f>IF(NOT(ISNA(VLOOKUP(B:B,ResultsTargets!A:A,1,0))),"TRUE","")</f>
        <v/>
      </c>
      <c r="AI918" s="19" t="str">
        <f>IF(ISNA(VLOOKUP(C918,dim_techarea!A:B,2,FALSE)),"",VLOOKUP(C918,dim_techarea!A:B,2,FALSE))</f>
        <v>HRH_PRE</v>
      </c>
      <c r="AJ918" s="19" t="str">
        <f>IF(ISNA(VLOOKUP(AI918,dim_techarea!B:C,2,FALSE)),"",VLOOKUP(AI918,dim_techarea!B:C,2,FALSE))</f>
        <v>jbyq87W19Qv</v>
      </c>
      <c r="AK918" s="19" t="str">
        <f>IF(ISNA(VLOOKUP(TRIM(G918),dim_targetsresults!A:B,2,FALSE)),"",VLOOKUP(TRIM(G918),dim_targetsresults!A:C,2,FALSE))</f>
        <v>MER Results</v>
      </c>
      <c r="AL918" s="19" t="str">
        <f>IF(ISNA(VLOOKUP(AK918,dim_targetsresults!B:C,2,FALSE)),"",VLOOKUP(AK918,dim_targetsresults!B:C,2,FALSE))</f>
        <v>Jh0jDM5yQ2E</v>
      </c>
      <c r="AM918" s="19" t="str">
        <f>IF(ISNA(VLOOKUP(TRIM(D918),dim_numeratordenominator!A:B,2,FALSE)),"",VLOOKUP(TRIM(D918),dim_numeratordenominator!A:C,2,FALSE))</f>
        <v>Numerator</v>
      </c>
      <c r="AN918" s="19" t="str">
        <f>IF(ISNA(VLOOKUP(AM918,dim_numeratordenominator!B:C,2,FALSE)),"",VLOOKUP(AM918,dim_numeratordenominator!B:C,2,FALSE))</f>
        <v>Som9NRMQqV7</v>
      </c>
      <c r="AO918" s="19" t="str">
        <f>IF(ISNA(VLOOKUP(TRIM(E918),dim_supporttype!A:B,2,FALSE)),"",VLOOKUP(TRIM(E918),dim_supporttype!A:C,2,FALSE))</f>
        <v>DSD</v>
      </c>
      <c r="AP918" s="19" t="str">
        <f>IF(ISNA(VLOOKUP(AO918,dim_supporttype!B:C,2,FALSE)),"",VLOOKUP(AO918,dim_supporttype!B:C,2,FALSE))</f>
        <v>iM13vdNLWKb</v>
      </c>
      <c r="AQ918" s="19" t="str">
        <f>IF(ISNA(VLOOKUP(TRIM(F918),dim_disaggs!A:B,2,FALSE)),"No Disagg",VLOOKUP(TRIM(F918),dim_disaggs!A:B,2,FALSE))</f>
        <v>Grad Cadre</v>
      </c>
      <c r="AR918" s="19" t="str">
        <f>IF(ISNA(VLOOKUP(AQ918,dim_disaggs!B:C,2,FALSE)),"",VLOOKUP(AQ918,dim_disaggs!B:C,2,FALSE))</f>
        <v>aWLU0JHZ9px</v>
      </c>
      <c r="AU918" s="72" t="s">
        <v>755</v>
      </c>
      <c r="AV918" s="73" t="s">
        <v>755</v>
      </c>
      <c r="AW918" s="66" t="s">
        <v>755</v>
      </c>
      <c r="AX918" s="66" t="s">
        <v>755</v>
      </c>
      <c r="BA918" s="105" t="str">
        <f t="shared" si="135"/>
        <v/>
      </c>
      <c r="BB918" s="20" t="str">
        <f t="shared" si="136"/>
        <v/>
      </c>
    </row>
    <row r="919" spans="1:68" x14ac:dyDescent="0.2">
      <c r="A919" s="20" t="s">
        <v>95</v>
      </c>
      <c r="B919" s="20" t="s">
        <v>1142</v>
      </c>
      <c r="C919" s="20" t="s">
        <v>139</v>
      </c>
      <c r="D919" s="20" t="s">
        <v>1</v>
      </c>
      <c r="E919" s="20" t="s">
        <v>77</v>
      </c>
      <c r="G919" s="20" t="s">
        <v>20086</v>
      </c>
      <c r="I919" s="19">
        <f t="shared" si="137"/>
        <v>16</v>
      </c>
      <c r="J919" s="20" t="s">
        <v>755</v>
      </c>
      <c r="K919" s="20" t="s">
        <v>141</v>
      </c>
      <c r="L919" s="95" t="str">
        <f>IF(M919&lt;&gt;"",IF(NOT(ISNA(INDEX(cc!B:B,MATCH(M919,cc!A:A,0)))),INDEX(cc!B:B,MATCH(M919,cc!A:A,0)),"0"),"")</f>
        <v>default</v>
      </c>
      <c r="M919" s="97" t="s">
        <v>13</v>
      </c>
      <c r="N919" s="28" t="str">
        <f t="shared" si="138"/>
        <v/>
      </c>
      <c r="O919" s="19" t="str">
        <f t="shared" si="131"/>
        <v>HRH_PRE (N, DSD): Graduates by Cadre</v>
      </c>
      <c r="P919" s="19" t="str">
        <f t="shared" si="132"/>
        <v>HRH_PRE (N, DSD): Graduates by Cadre</v>
      </c>
      <c r="Q919" s="19" t="str">
        <f t="shared" si="129"/>
        <v>HRH_PRE (N, DSD)</v>
      </c>
      <c r="R919" s="19" t="str">
        <f t="shared" si="133"/>
        <v>HRH_PRE_N_DSD</v>
      </c>
      <c r="S919" s="19" t="str">
        <f t="shared" si="134"/>
        <v>HRH_PRE_N_DSD_</v>
      </c>
      <c r="T919" s="19" t="b">
        <f>NOT(ISNA(VLOOKUP(B919,dbcodes!A:B,2,FALSE)))</f>
        <v>1</v>
      </c>
      <c r="U919" s="19" t="str">
        <f>IF(ISNA(VLOOKUP(B919,dbcodes!A:B,2,FALSE)),des!R2986,VLOOKUP(B919,dbcodes!A:B,2,FALSE))</f>
        <v>HRH_PRE_N_DSD</v>
      </c>
      <c r="W919" s="107" t="str">
        <f>IF(ISNA(VLOOKUP(C919,descriptions!A:B,2,FALSE)),des!V228,IF(G919=" TARGET","Target ","")&amp;VLOOKUP(C919,descriptions!A:B,2,FALSE))</f>
        <v>Number of new health workers who graduated from a pre-service training institution or program as a result of PEPFAR-supported strengthening efforts, within the reporting period, by select cadre</v>
      </c>
      <c r="X919" s="20" t="s">
        <v>4</v>
      </c>
      <c r="Y919" s="20" t="s">
        <v>831</v>
      </c>
      <c r="Z919" s="20" t="s">
        <v>836</v>
      </c>
      <c r="AA919" s="20" t="s">
        <v>102</v>
      </c>
      <c r="AB919" s="20" t="s">
        <v>755</v>
      </c>
      <c r="AC919" s="19" t="str">
        <f>IF(AB919&lt;&gt;"",IF(NOT(ISNA(INDEX(os!A:A,MATCH(AB919,os!B:B,0)))),INDEX(os!A:A,MATCH(AB919,os!B:B,0)),"0"),"")</f>
        <v/>
      </c>
      <c r="AD919" s="20" t="s">
        <v>830</v>
      </c>
      <c r="AH919" s="93" t="str">
        <f>IF(NOT(ISNA(VLOOKUP(B:B,ResultsTargets!A:A,1,0))),"TRUE","")</f>
        <v/>
      </c>
      <c r="AI919" s="19" t="str">
        <f>IF(ISNA(VLOOKUP(C919,dim_techarea!A:B,2,FALSE)),"",VLOOKUP(C919,dim_techarea!A:B,2,FALSE))</f>
        <v>HRH_PRE</v>
      </c>
      <c r="AJ919" s="19" t="str">
        <f>IF(ISNA(VLOOKUP(AI919,dim_techarea!B:C,2,FALSE)),"",VLOOKUP(AI919,dim_techarea!B:C,2,FALSE))</f>
        <v>jbyq87W19Qv</v>
      </c>
      <c r="AK919" s="19" t="str">
        <f>IF(ISNA(VLOOKUP(TRIM(G919),dim_targetsresults!A:B,2,FALSE)),"",VLOOKUP(TRIM(G919),dim_targetsresults!A:C,2,FALSE))</f>
        <v>MER Results</v>
      </c>
      <c r="AL919" s="19" t="str">
        <f>IF(ISNA(VLOOKUP(AK919,dim_targetsresults!B:C,2,FALSE)),"",VLOOKUP(AK919,dim_targetsresults!B:C,2,FALSE))</f>
        <v>Jh0jDM5yQ2E</v>
      </c>
      <c r="AM919" s="19" t="str">
        <f>IF(ISNA(VLOOKUP(TRIM(D919),dim_numeratordenominator!A:B,2,FALSE)),"",VLOOKUP(TRIM(D919),dim_numeratordenominator!A:C,2,FALSE))</f>
        <v>Numerator</v>
      </c>
      <c r="AN919" s="19" t="str">
        <f>IF(ISNA(VLOOKUP(AM919,dim_numeratordenominator!B:C,2,FALSE)),"",VLOOKUP(AM919,dim_numeratordenominator!B:C,2,FALSE))</f>
        <v>Som9NRMQqV7</v>
      </c>
      <c r="AO919" s="19" t="str">
        <f>IF(ISNA(VLOOKUP(TRIM(E919),dim_supporttype!A:B,2,FALSE)),"",VLOOKUP(TRIM(E919),dim_supporttype!A:C,2,FALSE))</f>
        <v>DSD</v>
      </c>
      <c r="AP919" s="19" t="str">
        <f>IF(ISNA(VLOOKUP(AO919,dim_supporttype!B:C,2,FALSE)),"",VLOOKUP(AO919,dim_supporttype!B:C,2,FALSE))</f>
        <v>iM13vdNLWKb</v>
      </c>
      <c r="AQ919" s="19" t="str">
        <f>IF(ISNA(VLOOKUP(TRIM(F919),dim_disaggs!A:B,2,FALSE)),"No Disagg",VLOOKUP(TRIM(F919),dim_disaggs!A:B,2,FALSE))</f>
        <v>No Disagg</v>
      </c>
      <c r="AR919" s="19" t="str">
        <f>IF(ISNA(VLOOKUP(AQ919,dim_disaggs!B:C,2,FALSE)),"",VLOOKUP(AQ919,dim_disaggs!B:C,2,FALSE))</f>
        <v>werJlVT6sf3</v>
      </c>
      <c r="AU919" s="72" t="s">
        <v>755</v>
      </c>
      <c r="AV919" s="73" t="s">
        <v>755</v>
      </c>
      <c r="AW919" s="66" t="s">
        <v>755</v>
      </c>
      <c r="AX919" s="66" t="s">
        <v>755</v>
      </c>
      <c r="BA919" s="105" t="str">
        <f t="shared" si="135"/>
        <v/>
      </c>
      <c r="BB919" s="20" t="str">
        <f t="shared" si="136"/>
        <v/>
      </c>
    </row>
    <row r="920" spans="1:68" x14ac:dyDescent="0.2">
      <c r="A920" s="20" t="s">
        <v>95</v>
      </c>
      <c r="B920" s="20" t="s">
        <v>1143</v>
      </c>
      <c r="C920" s="20" t="s">
        <v>139</v>
      </c>
      <c r="D920" s="20" t="s">
        <v>1</v>
      </c>
      <c r="E920" s="20" t="s">
        <v>264</v>
      </c>
      <c r="G920" s="20" t="s">
        <v>20086</v>
      </c>
      <c r="I920" s="19">
        <f t="shared" si="137"/>
        <v>26</v>
      </c>
      <c r="J920" s="20" t="s">
        <v>755</v>
      </c>
      <c r="K920" s="20" t="s">
        <v>141</v>
      </c>
      <c r="L920" s="95" t="str">
        <f>IF(M920&lt;&gt;"",IF(NOT(ISNA(INDEX(cc!B:B,MATCH(M920,cc!A:A,0)))),INDEX(cc!B:B,MATCH(M920,cc!A:A,0)),"0"),"")</f>
        <v>default</v>
      </c>
      <c r="M920" s="97" t="s">
        <v>13</v>
      </c>
      <c r="N920" s="28" t="str">
        <f t="shared" si="138"/>
        <v/>
      </c>
      <c r="O920" s="19" t="str">
        <f t="shared" si="131"/>
        <v>HRH_PRE (N, DSD_NARRATIVE): Graduates by Cadre</v>
      </c>
      <c r="P920" s="19" t="str">
        <f t="shared" si="132"/>
        <v>HRH_PRE (N, DSD_NARRATIVE): Graduates by Cadre</v>
      </c>
      <c r="Q920" s="19" t="str">
        <f t="shared" si="129"/>
        <v>HRH_PRE (N, DSD_NARRATIVE)</v>
      </c>
      <c r="R920" s="19" t="str">
        <f t="shared" si="133"/>
        <v>HRH_PRE_N_DSD_NARRATIVE</v>
      </c>
      <c r="S920" s="19" t="str">
        <f t="shared" si="134"/>
        <v>HRH_PRE_N_DSD_NARRATIVE_</v>
      </c>
      <c r="T920" s="19" t="b">
        <f>NOT(ISNA(VLOOKUP(B920,dbcodes!A:B,2,FALSE)))</f>
        <v>1</v>
      </c>
      <c r="U920" s="19" t="str">
        <f>IF(ISNA(VLOOKUP(B920,dbcodes!A:B,2,FALSE)),des!R2987,VLOOKUP(B920,dbcodes!A:B,2,FALSE))</f>
        <v>HRH_PRE_N_DSD_NARRATIVE</v>
      </c>
      <c r="W920" s="107" t="str">
        <f>IF(ISNA(VLOOKUP(C920,descriptions!A:B,2,FALSE)),des!V230,IF(G920=" TARGET","Target ","")&amp;VLOOKUP(C920,descriptions!A:B,2,FALSE))</f>
        <v>Number of new health workers who graduated from a pre-service training institution or program as a result of PEPFAR-supported strengthening efforts, within the reporting period, by select cadre</v>
      </c>
      <c r="X920" s="20" t="s">
        <v>9</v>
      </c>
      <c r="Y920" s="20" t="s">
        <v>831</v>
      </c>
      <c r="Z920" s="20" t="s">
        <v>836</v>
      </c>
      <c r="AA920" s="20" t="s">
        <v>102</v>
      </c>
      <c r="AB920" s="20" t="s">
        <v>755</v>
      </c>
      <c r="AC920" s="19" t="str">
        <f>IF(AB920&lt;&gt;"",IF(NOT(ISNA(INDEX(os!A:A,MATCH(AB920,os!B:B,0)))),INDEX(os!A:A,MATCH(AB920,os!B:B,0)),"0"),"")</f>
        <v/>
      </c>
      <c r="AD920" s="20" t="s">
        <v>830</v>
      </c>
      <c r="AH920" s="93" t="str">
        <f>IF(NOT(ISNA(VLOOKUP(B:B,ResultsTargets!A:A,1,0))),"TRUE","")</f>
        <v/>
      </c>
      <c r="AI920" s="19" t="str">
        <f>IF(ISNA(VLOOKUP(C920,dim_techarea!A:B,2,FALSE)),"",VLOOKUP(C920,dim_techarea!A:B,2,FALSE))</f>
        <v>HRH_PRE</v>
      </c>
      <c r="AJ920" s="19" t="str">
        <f>IF(ISNA(VLOOKUP(AI920,dim_techarea!B:C,2,FALSE)),"",VLOOKUP(AI920,dim_techarea!B:C,2,FALSE))</f>
        <v>jbyq87W19Qv</v>
      </c>
      <c r="AK920" s="19" t="str">
        <f>IF(ISNA(VLOOKUP(TRIM(G920),dim_targetsresults!A:B,2,FALSE)),"",VLOOKUP(TRIM(G920),dim_targetsresults!A:C,2,FALSE))</f>
        <v>MER Results</v>
      </c>
      <c r="AL920" s="19" t="str">
        <f>IF(ISNA(VLOOKUP(AK920,dim_targetsresults!B:C,2,FALSE)),"",VLOOKUP(AK920,dim_targetsresults!B:C,2,FALSE))</f>
        <v>Jh0jDM5yQ2E</v>
      </c>
      <c r="AM920" s="19" t="str">
        <f>IF(ISNA(VLOOKUP(TRIM(D920),dim_numeratordenominator!A:B,2,FALSE)),"",VLOOKUP(TRIM(D920),dim_numeratordenominator!A:C,2,FALSE))</f>
        <v>Numerator</v>
      </c>
      <c r="AN920" s="19" t="str">
        <f>IF(ISNA(VLOOKUP(AM920,dim_numeratordenominator!B:C,2,FALSE)),"",VLOOKUP(AM920,dim_numeratordenominator!B:C,2,FALSE))</f>
        <v>Som9NRMQqV7</v>
      </c>
      <c r="AO920" s="19" t="str">
        <f>IF(ISNA(VLOOKUP(TRIM(E920),dim_supporttype!A:B,2,FALSE)),"",VLOOKUP(TRIM(E920),dim_supporttype!A:C,2,FALSE))</f>
        <v>DSD Narratives</v>
      </c>
      <c r="AP920" s="19" t="str">
        <f>IF(ISNA(VLOOKUP(AO920,dim_supporttype!B:C,2,FALSE)),"",VLOOKUP(AO920,dim_supporttype!B:C,2,FALSE))</f>
        <v>ySGf8v2q9Rm</v>
      </c>
      <c r="AQ920" s="19" t="str">
        <f>IF(ISNA(VLOOKUP(TRIM(F920),dim_disaggs!A:B,2,FALSE)),"No Disagg",VLOOKUP(TRIM(F920),dim_disaggs!A:B,2,FALSE))</f>
        <v>No Disagg</v>
      </c>
      <c r="AR920" s="19" t="str">
        <f>IF(ISNA(VLOOKUP(AQ920,dim_disaggs!B:C,2,FALSE)),"",VLOOKUP(AQ920,dim_disaggs!B:C,2,FALSE))</f>
        <v>werJlVT6sf3</v>
      </c>
      <c r="AU920" s="72" t="s">
        <v>755</v>
      </c>
      <c r="AV920" s="73" t="s">
        <v>755</v>
      </c>
      <c r="AW920" s="66" t="s">
        <v>755</v>
      </c>
      <c r="AX920" s="66" t="s">
        <v>755</v>
      </c>
      <c r="BA920" s="105" t="str">
        <f t="shared" si="135"/>
        <v/>
      </c>
      <c r="BB920" s="20" t="str">
        <f t="shared" si="136"/>
        <v/>
      </c>
    </row>
    <row r="921" spans="1:68" x14ac:dyDescent="0.2">
      <c r="A921" s="20" t="s">
        <v>95</v>
      </c>
      <c r="B921" s="20" t="s">
        <v>1141</v>
      </c>
      <c r="C921" s="20" t="s">
        <v>139</v>
      </c>
      <c r="D921" s="20" t="s">
        <v>1</v>
      </c>
      <c r="E921" s="20" t="s">
        <v>77</v>
      </c>
      <c r="F921" s="20" t="s">
        <v>140</v>
      </c>
      <c r="G921" s="20" t="s">
        <v>2442</v>
      </c>
      <c r="H921" s="20" t="s">
        <v>140</v>
      </c>
      <c r="I921" s="19">
        <f t="shared" si="137"/>
        <v>35</v>
      </c>
      <c r="J921" s="20" t="s">
        <v>755</v>
      </c>
      <c r="K921" s="20" t="s">
        <v>141</v>
      </c>
      <c r="L921" s="95" t="str">
        <f>IF(M921&lt;&gt;"",IF(NOT(ISNA(INDEX(cc!B:B,MATCH(M921,cc!A:A,0)))),INDEX(cc!B:B,MATCH(M921,cc!A:A,0)),"0"),"")</f>
        <v>Key Cadres</v>
      </c>
      <c r="M921" s="97" t="s">
        <v>145</v>
      </c>
      <c r="N921" s="28" t="str">
        <f t="shared" si="138"/>
        <v xml:space="preserve"> TARGET</v>
      </c>
      <c r="O921" s="19" t="str">
        <f t="shared" si="131"/>
        <v>HRH_PRE (N, DSD, Grad Cadre) TARGET: Graduates by Cadre</v>
      </c>
      <c r="P921" s="19" t="str">
        <f t="shared" si="132"/>
        <v>HRH_PRE (N, DSD, Grad Cadre) TARGET: Graduates by Cadre</v>
      </c>
      <c r="Q921" s="19" t="str">
        <f t="shared" si="129"/>
        <v>HRH_PRE (N, DSD, Grad Cadre) TARGET</v>
      </c>
      <c r="R921" s="19" t="str">
        <f t="shared" si="133"/>
        <v>HRH_PRE_N_DSD_Grad_Cadre_TARGET</v>
      </c>
      <c r="S921" s="19" t="str">
        <f t="shared" si="134"/>
        <v>HRH_PRE_N_DSD_Grad_Cadre_TARGET</v>
      </c>
      <c r="T921" s="19" t="b">
        <f>NOT(ISNA(VLOOKUP(B921,dbcodes!A:B,2,FALSE)))</f>
        <v>1</v>
      </c>
      <c r="U921" s="19" t="str">
        <f>IF(ISNA(VLOOKUP(B921,dbcodes!A:B,2,FALSE)),des!R2988,VLOOKUP(B921,dbcodes!A:B,2,FALSE))</f>
        <v>HRH_PRE_N_DSD_Grad_Cadre_TARGET</v>
      </c>
      <c r="W921" s="107" t="str">
        <f>IF(ISNA(VLOOKUP(C921,descriptions!A:B,2,FALSE)),des!V231,IF(G921=" TARGET","Target ","")&amp;VLOOKUP(C921,descriptions!A:B,2,FALSE))</f>
        <v>Target Number of new health workers who graduated from a pre-service training institution or program as a result of PEPFAR-supported strengthening efforts, within the reporting period, by select cadre</v>
      </c>
      <c r="X921" s="20" t="s">
        <v>4</v>
      </c>
      <c r="Y921" s="20" t="s">
        <v>831</v>
      </c>
      <c r="Z921" s="20" t="s">
        <v>836</v>
      </c>
      <c r="AA921" s="20" t="s">
        <v>102</v>
      </c>
      <c r="AB921" s="20" t="s">
        <v>755</v>
      </c>
      <c r="AC921" s="19" t="str">
        <f>IF(AB921&lt;&gt;"",IF(NOT(ISNA(INDEX(os!A:A,MATCH(AB921,os!B:B,0)))),INDEX(os!A:A,MATCH(AB921,os!B:B,0)),"0"),"")</f>
        <v/>
      </c>
      <c r="AD921" s="20" t="s">
        <v>830</v>
      </c>
      <c r="AH921" s="93" t="str">
        <f>IF(NOT(ISNA(VLOOKUP(B:B,ResultsTargets!A:A,1,0))),"TRUE","")</f>
        <v/>
      </c>
      <c r="AI921" s="19" t="str">
        <f>IF(ISNA(VLOOKUP(C921,dim_techarea!A:B,2,FALSE)),"",VLOOKUP(C921,dim_techarea!A:B,2,FALSE))</f>
        <v>HRH_PRE</v>
      </c>
      <c r="AJ921" s="19" t="str">
        <f>IF(ISNA(VLOOKUP(AI921,dim_techarea!B:C,2,FALSE)),"",VLOOKUP(AI921,dim_techarea!B:C,2,FALSE))</f>
        <v>jbyq87W19Qv</v>
      </c>
      <c r="AK921" s="19" t="str">
        <f>IF(ISNA(VLOOKUP(TRIM(G921),dim_targetsresults!A:B,2,FALSE)),"",VLOOKUP(TRIM(G921),dim_targetsresults!A:C,2,FALSE))</f>
        <v>MER Targets</v>
      </c>
      <c r="AL921" s="19" t="str">
        <f>IF(ISNA(VLOOKUP(AK921,dim_targetsresults!B:C,2,FALSE)),"",VLOOKUP(AK921,dim_targetsresults!B:C,2,FALSE))</f>
        <v>W8imnja2Owd</v>
      </c>
      <c r="AM921" s="19" t="str">
        <f>IF(ISNA(VLOOKUP(TRIM(D921),dim_numeratordenominator!A:B,2,FALSE)),"",VLOOKUP(TRIM(D921),dim_numeratordenominator!A:C,2,FALSE))</f>
        <v>Numerator</v>
      </c>
      <c r="AN921" s="19" t="str">
        <f>IF(ISNA(VLOOKUP(AM921,dim_numeratordenominator!B:C,2,FALSE)),"",VLOOKUP(AM921,dim_numeratordenominator!B:C,2,FALSE))</f>
        <v>Som9NRMQqV7</v>
      </c>
      <c r="AO921" s="19" t="str">
        <f>IF(ISNA(VLOOKUP(TRIM(E921),dim_supporttype!A:B,2,FALSE)),"",VLOOKUP(TRIM(E921),dim_supporttype!A:C,2,FALSE))</f>
        <v>DSD</v>
      </c>
      <c r="AP921" s="19" t="str">
        <f>IF(ISNA(VLOOKUP(AO921,dim_supporttype!B:C,2,FALSE)),"",VLOOKUP(AO921,dim_supporttype!B:C,2,FALSE))</f>
        <v>iM13vdNLWKb</v>
      </c>
      <c r="AQ921" s="19" t="str">
        <f>IF(ISNA(VLOOKUP(TRIM(F921),dim_disaggs!A:B,2,FALSE)),"No Disagg",VLOOKUP(TRIM(F921),dim_disaggs!A:B,2,FALSE))</f>
        <v>Grad Cadre</v>
      </c>
      <c r="AR921" s="19" t="str">
        <f>IF(ISNA(VLOOKUP(AQ921,dim_disaggs!B:C,2,FALSE)),"",VLOOKUP(AQ921,dim_disaggs!B:C,2,FALSE))</f>
        <v>aWLU0JHZ9px</v>
      </c>
      <c r="AU921" s="72" t="s">
        <v>755</v>
      </c>
      <c r="AV921" s="73" t="s">
        <v>755</v>
      </c>
      <c r="AW921" s="66" t="s">
        <v>755</v>
      </c>
      <c r="AX921" s="66" t="s">
        <v>755</v>
      </c>
      <c r="BA921" s="105" t="str">
        <f t="shared" si="135"/>
        <v/>
      </c>
      <c r="BB921" s="20" t="str">
        <f t="shared" si="136"/>
        <v/>
      </c>
    </row>
    <row r="922" spans="1:68" x14ac:dyDescent="0.2">
      <c r="A922" s="20" t="s">
        <v>95</v>
      </c>
      <c r="B922" s="20" t="s">
        <v>1146</v>
      </c>
      <c r="C922" s="20" t="s">
        <v>139</v>
      </c>
      <c r="D922" s="20" t="s">
        <v>1</v>
      </c>
      <c r="E922" s="20" t="s">
        <v>138</v>
      </c>
      <c r="F922" s="20" t="s">
        <v>140</v>
      </c>
      <c r="G922" s="20" t="s">
        <v>2442</v>
      </c>
      <c r="H922" s="20" t="s">
        <v>140</v>
      </c>
      <c r="I922" s="19">
        <f t="shared" si="137"/>
        <v>37</v>
      </c>
      <c r="J922" s="20" t="s">
        <v>755</v>
      </c>
      <c r="K922" s="20" t="s">
        <v>141</v>
      </c>
      <c r="L922" s="95" t="str">
        <f>IF(M922&lt;&gt;"",IF(NOT(ISNA(INDEX(cc!B:B,MATCH(M922,cc!A:A,0)))),INDEX(cc!B:B,MATCH(M922,cc!A:A,0)),"0"),"")</f>
        <v>Key Cadres</v>
      </c>
      <c r="M922" s="97" t="s">
        <v>145</v>
      </c>
      <c r="N922" s="28" t="str">
        <f t="shared" si="138"/>
        <v xml:space="preserve"> TARGET</v>
      </c>
      <c r="O922" s="19" t="str">
        <f t="shared" si="131"/>
        <v>HRH_PRE (N, NoApp, Grad Cadre) TARGET: Graduates by Cadre</v>
      </c>
      <c r="P922" s="19" t="str">
        <f t="shared" si="132"/>
        <v>HRH_PRE (N, NoApp, Grad Cadre) TARGET: Graduates by Cadre</v>
      </c>
      <c r="Q922" s="19" t="str">
        <f t="shared" si="129"/>
        <v>HRH_PRE (N, NoApp, Grad Cadre) TARGET</v>
      </c>
      <c r="R922" s="19" t="str">
        <f t="shared" si="133"/>
        <v>HRH_PRE_N_NoApp_Grad_Cadre_TARGET</v>
      </c>
      <c r="S922" s="19" t="str">
        <f t="shared" si="134"/>
        <v>HRH_PRE_N_NoApp_Grad_Cadre_TARGET</v>
      </c>
      <c r="T922" s="19" t="b">
        <f>NOT(ISNA(VLOOKUP(B922,dbcodes!A:B,2,FALSE)))</f>
        <v>1</v>
      </c>
      <c r="U922" s="19" t="str">
        <f>IF(ISNA(VLOOKUP(B922,dbcodes!A:B,2,FALSE)),des!R2989,VLOOKUP(B922,dbcodes!A:B,2,FALSE))</f>
        <v>HRH_PRE_N_NoApp_Grad_Cadre_TARGET</v>
      </c>
      <c r="W922" s="107" t="str">
        <f>IF(ISNA(VLOOKUP(C922,descriptions!A:B,2,FALSE)),des!V232,IF(G922=" TARGET","Target ","")&amp;VLOOKUP(C922,descriptions!A:B,2,FALSE))</f>
        <v>Target Number of new health workers who graduated from a pre-service training institution or program as a result of PEPFAR-supported strengthening efforts, within the reporting period, by select cadre</v>
      </c>
      <c r="X922" s="20" t="s">
        <v>4</v>
      </c>
      <c r="Y922" s="20" t="s">
        <v>831</v>
      </c>
      <c r="Z922" s="20" t="s">
        <v>836</v>
      </c>
      <c r="AA922" s="20" t="s">
        <v>102</v>
      </c>
      <c r="AB922" s="20" t="s">
        <v>755</v>
      </c>
      <c r="AC922" s="19" t="str">
        <f>IF(AB922&lt;&gt;"",IF(NOT(ISNA(INDEX(os!A:A,MATCH(AB922,os!B:B,0)))),INDEX(os!A:A,MATCH(AB922,os!B:B,0)),"0"),"")</f>
        <v/>
      </c>
      <c r="AD922" s="20" t="s">
        <v>830</v>
      </c>
      <c r="AH922" s="93" t="str">
        <f>IF(NOT(ISNA(VLOOKUP(B:B,ResultsTargets!A:A,1,0))),"TRUE","")</f>
        <v/>
      </c>
      <c r="AI922" s="19" t="str">
        <f>IF(ISNA(VLOOKUP(C922,dim_techarea!A:B,2,FALSE)),"",VLOOKUP(C922,dim_techarea!A:B,2,FALSE))</f>
        <v>HRH_PRE</v>
      </c>
      <c r="AJ922" s="19" t="str">
        <f>IF(ISNA(VLOOKUP(AI922,dim_techarea!B:C,2,FALSE)),"",VLOOKUP(AI922,dim_techarea!B:C,2,FALSE))</f>
        <v>jbyq87W19Qv</v>
      </c>
      <c r="AK922" s="19" t="str">
        <f>IF(ISNA(VLOOKUP(TRIM(G922),dim_targetsresults!A:B,2,FALSE)),"",VLOOKUP(TRIM(G922),dim_targetsresults!A:C,2,FALSE))</f>
        <v>MER Targets</v>
      </c>
      <c r="AL922" s="19" t="str">
        <f>IF(ISNA(VLOOKUP(AK922,dim_targetsresults!B:C,2,FALSE)),"",VLOOKUP(AK922,dim_targetsresults!B:C,2,FALSE))</f>
        <v>W8imnja2Owd</v>
      </c>
      <c r="AM922" s="19" t="str">
        <f>IF(ISNA(VLOOKUP(TRIM(D922),dim_numeratordenominator!A:B,2,FALSE)),"",VLOOKUP(TRIM(D922),dim_numeratordenominator!A:C,2,FALSE))</f>
        <v>Numerator</v>
      </c>
      <c r="AN922" s="19" t="str">
        <f>IF(ISNA(VLOOKUP(AM922,dim_numeratordenominator!B:C,2,FALSE)),"",VLOOKUP(AM922,dim_numeratordenominator!B:C,2,FALSE))</f>
        <v>Som9NRMQqV7</v>
      </c>
      <c r="AO922" s="19" t="str">
        <f>IF(ISNA(VLOOKUP(TRIM(E922),dim_supporttype!A:B,2,FALSE)),"",VLOOKUP(TRIM(E922),dim_supporttype!A:C,2,FALSE))</f>
        <v>No Support Type</v>
      </c>
      <c r="AP922" s="19" t="str">
        <f>IF(ISNA(VLOOKUP(AO922,dim_supporttype!B:C,2,FALSE)),"",VLOOKUP(AO922,dim_supporttype!B:C,2,FALSE))</f>
        <v>npv1nsCoe0c</v>
      </c>
      <c r="AQ922" s="19" t="str">
        <f>IF(ISNA(VLOOKUP(TRIM(F922),dim_disaggs!A:B,2,FALSE)),"No Disagg",VLOOKUP(TRIM(F922),dim_disaggs!A:B,2,FALSE))</f>
        <v>Grad Cadre</v>
      </c>
      <c r="AR922" s="19" t="str">
        <f>IF(ISNA(VLOOKUP(AQ922,dim_disaggs!B:C,2,FALSE)),"",VLOOKUP(AQ922,dim_disaggs!B:C,2,FALSE))</f>
        <v>aWLU0JHZ9px</v>
      </c>
      <c r="AU922" s="72" t="s">
        <v>755</v>
      </c>
      <c r="AV922" s="73" t="s">
        <v>755</v>
      </c>
      <c r="AW922" s="66" t="s">
        <v>755</v>
      </c>
      <c r="AX922" s="66" t="s">
        <v>755</v>
      </c>
      <c r="BA922" s="105" t="str">
        <f t="shared" si="135"/>
        <v/>
      </c>
      <c r="BB922" s="20" t="str">
        <f t="shared" si="136"/>
        <v/>
      </c>
    </row>
    <row r="923" spans="1:68" x14ac:dyDescent="0.2">
      <c r="A923" s="20" t="s">
        <v>95</v>
      </c>
      <c r="B923" s="20" t="s">
        <v>1145</v>
      </c>
      <c r="C923" s="20" t="s">
        <v>139</v>
      </c>
      <c r="D923" s="20" t="s">
        <v>1</v>
      </c>
      <c r="E923" s="20" t="s">
        <v>77</v>
      </c>
      <c r="G923" s="20" t="s">
        <v>2442</v>
      </c>
      <c r="I923" s="19">
        <f t="shared" si="137"/>
        <v>23</v>
      </c>
      <c r="J923" s="20" t="s">
        <v>755</v>
      </c>
      <c r="K923" s="20" t="s">
        <v>141</v>
      </c>
      <c r="L923" s="95" t="str">
        <f>IF(M923&lt;&gt;"",IF(NOT(ISNA(INDEX(cc!B:B,MATCH(M923,cc!A:A,0)))),INDEX(cc!B:B,MATCH(M923,cc!A:A,0)),"0"),"")</f>
        <v>default</v>
      </c>
      <c r="M923" s="97" t="s">
        <v>13</v>
      </c>
      <c r="N923" s="28" t="str">
        <f t="shared" si="138"/>
        <v xml:space="preserve"> TARGET</v>
      </c>
      <c r="O923" s="19" t="str">
        <f t="shared" si="131"/>
        <v>HRH_PRE (N, DSD) TARGET: Graduates by Cadre</v>
      </c>
      <c r="P923" s="19" t="str">
        <f t="shared" si="132"/>
        <v>HRH_PRE (N, DSD) TARGET: Graduates by Cadre</v>
      </c>
      <c r="Q923" s="19" t="str">
        <f t="shared" si="129"/>
        <v>HRH_PRE (N, DSD) TARGET</v>
      </c>
      <c r="R923" s="19" t="str">
        <f t="shared" si="133"/>
        <v>HRH_PRE_N_DSD_TARGET</v>
      </c>
      <c r="S923" s="19" t="str">
        <f t="shared" si="134"/>
        <v>HRH_PRE_N_DSD_TARGET</v>
      </c>
      <c r="T923" s="19" t="b">
        <f>NOT(ISNA(VLOOKUP(B923,dbcodes!A:B,2,FALSE)))</f>
        <v>1</v>
      </c>
      <c r="U923" s="19" t="str">
        <f>IF(ISNA(VLOOKUP(B923,dbcodes!A:B,2,FALSE)),des!R2990,VLOOKUP(B923,dbcodes!A:B,2,FALSE))</f>
        <v>HRH_PRE_N_DSD_TARGET</v>
      </c>
      <c r="W923" s="107" t="str">
        <f>IF(ISNA(VLOOKUP(C923,descriptions!A:B,2,FALSE)),des!V233,IF(G923=" TARGET","Target ","")&amp;VLOOKUP(C923,descriptions!A:B,2,FALSE))</f>
        <v>Target Number of new health workers who graduated from a pre-service training institution or program as a result of PEPFAR-supported strengthening efforts, within the reporting period, by select cadre</v>
      </c>
      <c r="X923" s="20" t="s">
        <v>4</v>
      </c>
      <c r="Y923" s="20" t="s">
        <v>831</v>
      </c>
      <c r="Z923" s="20" t="s">
        <v>836</v>
      </c>
      <c r="AA923" s="20" t="s">
        <v>102</v>
      </c>
      <c r="AB923" s="20" t="s">
        <v>755</v>
      </c>
      <c r="AC923" s="19" t="str">
        <f>IF(AB923&lt;&gt;"",IF(NOT(ISNA(INDEX(os!A:A,MATCH(AB923,os!B:B,0)))),INDEX(os!A:A,MATCH(AB923,os!B:B,0)),"0"),"")</f>
        <v/>
      </c>
      <c r="AD923" s="20" t="s">
        <v>830</v>
      </c>
      <c r="AH923" s="93" t="str">
        <f>IF(NOT(ISNA(VLOOKUP(B:B,ResultsTargets!A:A,1,0))),"TRUE","")</f>
        <v/>
      </c>
      <c r="AI923" s="19" t="str">
        <f>IF(ISNA(VLOOKUP(C923,dim_techarea!A:B,2,FALSE)),"",VLOOKUP(C923,dim_techarea!A:B,2,FALSE))</f>
        <v>HRH_PRE</v>
      </c>
      <c r="AJ923" s="19" t="str">
        <f>IF(ISNA(VLOOKUP(AI923,dim_techarea!B:C,2,FALSE)),"",VLOOKUP(AI923,dim_techarea!B:C,2,FALSE))</f>
        <v>jbyq87W19Qv</v>
      </c>
      <c r="AK923" s="19" t="str">
        <f>IF(ISNA(VLOOKUP(TRIM(G923),dim_targetsresults!A:B,2,FALSE)),"",VLOOKUP(TRIM(G923),dim_targetsresults!A:C,2,FALSE))</f>
        <v>MER Targets</v>
      </c>
      <c r="AL923" s="19" t="str">
        <f>IF(ISNA(VLOOKUP(AK923,dim_targetsresults!B:C,2,FALSE)),"",VLOOKUP(AK923,dim_targetsresults!B:C,2,FALSE))</f>
        <v>W8imnja2Owd</v>
      </c>
      <c r="AM923" s="19" t="str">
        <f>IF(ISNA(VLOOKUP(TRIM(D923),dim_numeratordenominator!A:B,2,FALSE)),"",VLOOKUP(TRIM(D923),dim_numeratordenominator!A:C,2,FALSE))</f>
        <v>Numerator</v>
      </c>
      <c r="AN923" s="19" t="str">
        <f>IF(ISNA(VLOOKUP(AM923,dim_numeratordenominator!B:C,2,FALSE)),"",VLOOKUP(AM923,dim_numeratordenominator!B:C,2,FALSE))</f>
        <v>Som9NRMQqV7</v>
      </c>
      <c r="AO923" s="19" t="str">
        <f>IF(ISNA(VLOOKUP(TRIM(E923),dim_supporttype!A:B,2,FALSE)),"",VLOOKUP(TRIM(E923),dim_supporttype!A:C,2,FALSE))</f>
        <v>DSD</v>
      </c>
      <c r="AP923" s="19" t="str">
        <f>IF(ISNA(VLOOKUP(AO923,dim_supporttype!B:C,2,FALSE)),"",VLOOKUP(AO923,dim_supporttype!B:C,2,FALSE))</f>
        <v>iM13vdNLWKb</v>
      </c>
      <c r="AQ923" s="19" t="str">
        <f>IF(ISNA(VLOOKUP(TRIM(F923),dim_disaggs!A:B,2,FALSE)),"No Disagg",VLOOKUP(TRIM(F923),dim_disaggs!A:B,2,FALSE))</f>
        <v>No Disagg</v>
      </c>
      <c r="AR923" s="19" t="str">
        <f>IF(ISNA(VLOOKUP(AQ923,dim_disaggs!B:C,2,FALSE)),"",VLOOKUP(AQ923,dim_disaggs!B:C,2,FALSE))</f>
        <v>werJlVT6sf3</v>
      </c>
      <c r="AU923" s="72" t="s">
        <v>755</v>
      </c>
      <c r="AV923" s="73" t="s">
        <v>755</v>
      </c>
      <c r="AW923" s="66" t="s">
        <v>755</v>
      </c>
      <c r="AX923" s="66" t="s">
        <v>755</v>
      </c>
      <c r="BA923" s="105" t="str">
        <f t="shared" si="135"/>
        <v/>
      </c>
      <c r="BB923" s="20" t="str">
        <f t="shared" si="136"/>
        <v/>
      </c>
    </row>
    <row r="924" spans="1:68" x14ac:dyDescent="0.2">
      <c r="A924" s="20" t="s">
        <v>95</v>
      </c>
      <c r="B924" s="20" t="s">
        <v>1144</v>
      </c>
      <c r="C924" s="20" t="s">
        <v>139</v>
      </c>
      <c r="D924" s="20" t="s">
        <v>1</v>
      </c>
      <c r="E924" s="20" t="s">
        <v>264</v>
      </c>
      <c r="G924" s="20" t="s">
        <v>2442</v>
      </c>
      <c r="I924" s="19">
        <f t="shared" si="137"/>
        <v>33</v>
      </c>
      <c r="J924" s="20" t="s">
        <v>755</v>
      </c>
      <c r="K924" s="20" t="s">
        <v>141</v>
      </c>
      <c r="L924" s="95" t="str">
        <f>IF(M924&lt;&gt;"",IF(NOT(ISNA(INDEX(cc!B:B,MATCH(M924,cc!A:A,0)))),INDEX(cc!B:B,MATCH(M924,cc!A:A,0)),"0"),"")</f>
        <v>default</v>
      </c>
      <c r="M924" s="97" t="s">
        <v>13</v>
      </c>
      <c r="N924" s="28" t="str">
        <f t="shared" si="138"/>
        <v xml:space="preserve"> TARGET</v>
      </c>
      <c r="O924" s="19" t="str">
        <f t="shared" si="131"/>
        <v>HRH_PRE (N, DSD_NARRATIVE) TARGET: Graduates by Cadre</v>
      </c>
      <c r="P924" s="19" t="str">
        <f t="shared" si="132"/>
        <v>HRH_PRE (N, DSD_NARRATIVE) TARGET: Graduates by Cadre</v>
      </c>
      <c r="Q924" s="19" t="str">
        <f t="shared" si="129"/>
        <v>HRH_PRE (N, DSD_NARRATIVE) TARGET</v>
      </c>
      <c r="R924" s="19" t="str">
        <f t="shared" si="133"/>
        <v>HRH_PRE_N_DSD_NARRATIVE_TARGET</v>
      </c>
      <c r="S924" s="19" t="str">
        <f t="shared" si="134"/>
        <v>HRH_PRE_N_DSD_NARRATIVE_TARGET</v>
      </c>
      <c r="T924" s="19" t="b">
        <f>NOT(ISNA(VLOOKUP(B924,dbcodes!A:B,2,FALSE)))</f>
        <v>1</v>
      </c>
      <c r="U924" s="19" t="str">
        <f>IF(ISNA(VLOOKUP(B924,dbcodes!A:B,2,FALSE)),des!R2991,VLOOKUP(B924,dbcodes!A:B,2,FALSE))</f>
        <v>HRH_PRE_N_DSD_NARRATIVE_TARGET</v>
      </c>
      <c r="W924" s="107" t="str">
        <f>IF(ISNA(VLOOKUP(C924,descriptions!A:B,2,FALSE)),des!V234,IF(G924=" TARGET","Target ","")&amp;VLOOKUP(C924,descriptions!A:B,2,FALSE))</f>
        <v>Target Number of new health workers who graduated from a pre-service training institution or program as a result of PEPFAR-supported strengthening efforts, within the reporting period, by select cadre</v>
      </c>
      <c r="X924" s="20" t="s">
        <v>9</v>
      </c>
      <c r="Y924" s="20" t="s">
        <v>831</v>
      </c>
      <c r="Z924" s="20" t="s">
        <v>836</v>
      </c>
      <c r="AA924" s="20" t="s">
        <v>102</v>
      </c>
      <c r="AB924" s="20" t="s">
        <v>755</v>
      </c>
      <c r="AC924" s="19" t="str">
        <f>IF(AB924&lt;&gt;"",IF(NOT(ISNA(INDEX(os!A:A,MATCH(AB924,os!B:B,0)))),INDEX(os!A:A,MATCH(AB924,os!B:B,0)),"0"),"")</f>
        <v/>
      </c>
      <c r="AD924" s="20" t="s">
        <v>830</v>
      </c>
      <c r="AH924" s="93" t="str">
        <f>IF(NOT(ISNA(VLOOKUP(B:B,ResultsTargets!A:A,1,0))),"TRUE","")</f>
        <v/>
      </c>
      <c r="AI924" s="19" t="str">
        <f>IF(ISNA(VLOOKUP(C924,dim_techarea!A:B,2,FALSE)),"",VLOOKUP(C924,dim_techarea!A:B,2,FALSE))</f>
        <v>HRH_PRE</v>
      </c>
      <c r="AJ924" s="19" t="str">
        <f>IF(ISNA(VLOOKUP(AI924,dim_techarea!B:C,2,FALSE)),"",VLOOKUP(AI924,dim_techarea!B:C,2,FALSE))</f>
        <v>jbyq87W19Qv</v>
      </c>
      <c r="AK924" s="19" t="str">
        <f>IF(ISNA(VLOOKUP(TRIM(G924),dim_targetsresults!A:B,2,FALSE)),"",VLOOKUP(TRIM(G924),dim_targetsresults!A:C,2,FALSE))</f>
        <v>MER Targets</v>
      </c>
      <c r="AL924" s="19" t="str">
        <f>IF(ISNA(VLOOKUP(AK924,dim_targetsresults!B:C,2,FALSE)),"",VLOOKUP(AK924,dim_targetsresults!B:C,2,FALSE))</f>
        <v>W8imnja2Owd</v>
      </c>
      <c r="AM924" s="19" t="str">
        <f>IF(ISNA(VLOOKUP(TRIM(D924),dim_numeratordenominator!A:B,2,FALSE)),"",VLOOKUP(TRIM(D924),dim_numeratordenominator!A:C,2,FALSE))</f>
        <v>Numerator</v>
      </c>
      <c r="AN924" s="19" t="str">
        <f>IF(ISNA(VLOOKUP(AM924,dim_numeratordenominator!B:C,2,FALSE)),"",VLOOKUP(AM924,dim_numeratordenominator!B:C,2,FALSE))</f>
        <v>Som9NRMQqV7</v>
      </c>
      <c r="AO924" s="19" t="str">
        <f>IF(ISNA(VLOOKUP(TRIM(E924),dim_supporttype!A:B,2,FALSE)),"",VLOOKUP(TRIM(E924),dim_supporttype!A:C,2,FALSE))</f>
        <v>DSD Narratives</v>
      </c>
      <c r="AP924" s="19" t="str">
        <f>IF(ISNA(VLOOKUP(AO924,dim_supporttype!B:C,2,FALSE)),"",VLOOKUP(AO924,dim_supporttype!B:C,2,FALSE))</f>
        <v>ySGf8v2q9Rm</v>
      </c>
      <c r="AQ924" s="19" t="str">
        <f>IF(ISNA(VLOOKUP(TRIM(F924),dim_disaggs!A:B,2,FALSE)),"No Disagg",VLOOKUP(TRIM(F924),dim_disaggs!A:B,2,FALSE))</f>
        <v>No Disagg</v>
      </c>
      <c r="AR924" s="19" t="str">
        <f>IF(ISNA(VLOOKUP(AQ924,dim_disaggs!B:C,2,FALSE)),"",VLOOKUP(AQ924,dim_disaggs!B:C,2,FALSE))</f>
        <v>werJlVT6sf3</v>
      </c>
      <c r="AU924" s="72" t="s">
        <v>755</v>
      </c>
      <c r="AV924" s="73" t="s">
        <v>755</v>
      </c>
      <c r="AW924" s="66" t="s">
        <v>755</v>
      </c>
      <c r="AX924" s="66" t="s">
        <v>755</v>
      </c>
      <c r="BA924" s="105" t="str">
        <f t="shared" si="135"/>
        <v/>
      </c>
      <c r="BB924" s="20" t="str">
        <f t="shared" si="136"/>
        <v/>
      </c>
    </row>
    <row r="925" spans="1:68" x14ac:dyDescent="0.2">
      <c r="A925" s="20" t="s">
        <v>95</v>
      </c>
      <c r="B925" s="20" t="s">
        <v>1147</v>
      </c>
      <c r="C925" s="20" t="s">
        <v>139</v>
      </c>
      <c r="D925" s="20" t="s">
        <v>1</v>
      </c>
      <c r="E925" s="20" t="s">
        <v>310</v>
      </c>
      <c r="G925" s="20" t="s">
        <v>2442</v>
      </c>
      <c r="I925" s="19">
        <f t="shared" si="137"/>
        <v>35</v>
      </c>
      <c r="J925" s="20" t="s">
        <v>755</v>
      </c>
      <c r="K925" s="20" t="s">
        <v>141</v>
      </c>
      <c r="L925" s="95" t="str">
        <f>IF(M925&lt;&gt;"",IF(NOT(ISNA(INDEX(cc!B:B,MATCH(M925,cc!A:A,0)))),INDEX(cc!B:B,MATCH(M925,cc!A:A,0)),"0"),"")</f>
        <v>default</v>
      </c>
      <c r="M925" s="97" t="s">
        <v>13</v>
      </c>
      <c r="N925" s="28" t="str">
        <f t="shared" si="138"/>
        <v xml:space="preserve"> TARGET</v>
      </c>
      <c r="O925" s="19" t="str">
        <f t="shared" si="131"/>
        <v>HRH_PRE (N, NoApp_NARRATIVE) TARGET: Graduates by Cadre</v>
      </c>
      <c r="P925" s="19" t="str">
        <f t="shared" si="132"/>
        <v>HRH_PRE (N, NoApp_NARRATIVE) TARGET: Graduates by Cadre</v>
      </c>
      <c r="Q925" s="19" t="str">
        <f t="shared" si="129"/>
        <v>HRH_PRE (N, NoApp_NARRATIVE) TARGET</v>
      </c>
      <c r="R925" s="19" t="str">
        <f t="shared" si="133"/>
        <v>HRH_PRE_N_NoApp_NARRATIVE_TARGET</v>
      </c>
      <c r="S925" s="19" t="str">
        <f t="shared" si="134"/>
        <v>HRH_PRE_N_NoApp_NARRATIVE_TARGET</v>
      </c>
      <c r="T925" s="19" t="b">
        <f>NOT(ISNA(VLOOKUP(B925,dbcodes!A:B,2,FALSE)))</f>
        <v>1</v>
      </c>
      <c r="U925" s="19" t="str">
        <f>IF(ISNA(VLOOKUP(B925,dbcodes!A:B,2,FALSE)),des!R2992,VLOOKUP(B925,dbcodes!A:B,2,FALSE))</f>
        <v>HRH_PRE_N_NoApp_NARRATIVE_TARGET</v>
      </c>
      <c r="W925" s="107" t="str">
        <f>IF(ISNA(VLOOKUP(C925,descriptions!A:B,2,FALSE)),des!V235,IF(G925=" TARGET","Target ","")&amp;VLOOKUP(C925,descriptions!A:B,2,FALSE))</f>
        <v>Target Number of new health workers who graduated from a pre-service training institution or program as a result of PEPFAR-supported strengthening efforts, within the reporting period, by select cadre</v>
      </c>
      <c r="X925" s="20" t="s">
        <v>9</v>
      </c>
      <c r="Y925" s="20" t="s">
        <v>831</v>
      </c>
      <c r="Z925" s="20" t="s">
        <v>836</v>
      </c>
      <c r="AA925" s="20" t="s">
        <v>102</v>
      </c>
      <c r="AB925" s="20" t="s">
        <v>755</v>
      </c>
      <c r="AC925" s="19" t="str">
        <f>IF(AB925&lt;&gt;"",IF(NOT(ISNA(INDEX(os!A:A,MATCH(AB925,os!B:B,0)))),INDEX(os!A:A,MATCH(AB925,os!B:B,0)),"0"),"")</f>
        <v/>
      </c>
      <c r="AD925" s="20" t="s">
        <v>830</v>
      </c>
      <c r="AH925" s="93" t="str">
        <f>IF(NOT(ISNA(VLOOKUP(B:B,ResultsTargets!A:A,1,0))),"TRUE","")</f>
        <v/>
      </c>
      <c r="AI925" s="19" t="str">
        <f>IF(ISNA(VLOOKUP(C925,dim_techarea!A:B,2,FALSE)),"",VLOOKUP(C925,dim_techarea!A:B,2,FALSE))</f>
        <v>HRH_PRE</v>
      </c>
      <c r="AJ925" s="19" t="str">
        <f>IF(ISNA(VLOOKUP(AI925,dim_techarea!B:C,2,FALSE)),"",VLOOKUP(AI925,dim_techarea!B:C,2,FALSE))</f>
        <v>jbyq87W19Qv</v>
      </c>
      <c r="AK925" s="19" t="str">
        <f>IF(ISNA(VLOOKUP(TRIM(G925),dim_targetsresults!A:B,2,FALSE)),"",VLOOKUP(TRIM(G925),dim_targetsresults!A:C,2,FALSE))</f>
        <v>MER Targets</v>
      </c>
      <c r="AL925" s="19" t="str">
        <f>IF(ISNA(VLOOKUP(AK925,dim_targetsresults!B:C,2,FALSE)),"",VLOOKUP(AK925,dim_targetsresults!B:C,2,FALSE))</f>
        <v>W8imnja2Owd</v>
      </c>
      <c r="AM925" s="19" t="str">
        <f>IF(ISNA(VLOOKUP(TRIM(D925),dim_numeratordenominator!A:B,2,FALSE)),"",VLOOKUP(TRIM(D925),dim_numeratordenominator!A:C,2,FALSE))</f>
        <v>Numerator</v>
      </c>
      <c r="AN925" s="19" t="str">
        <f>IF(ISNA(VLOOKUP(AM925,dim_numeratordenominator!B:C,2,FALSE)),"",VLOOKUP(AM925,dim_numeratordenominator!B:C,2,FALSE))</f>
        <v>Som9NRMQqV7</v>
      </c>
      <c r="AO925" s="19" t="str">
        <f>IF(ISNA(VLOOKUP(TRIM(E925),dim_supporttype!A:B,2,FALSE)),"",VLOOKUP(TRIM(E925),dim_supporttype!A:C,2,FALSE))</f>
        <v>No Support Type Narratives</v>
      </c>
      <c r="AP925" s="19" t="str">
        <f>IF(ISNA(VLOOKUP(AO925,dim_supporttype!B:C,2,FALSE)),"",VLOOKUP(AO925,dim_supporttype!B:C,2,FALSE))</f>
        <v>ofm0j7b5JPu</v>
      </c>
      <c r="AQ925" s="19" t="str">
        <f>IF(ISNA(VLOOKUP(TRIM(F925),dim_disaggs!A:B,2,FALSE)),"No Disagg",VLOOKUP(TRIM(F925),dim_disaggs!A:B,2,FALSE))</f>
        <v>No Disagg</v>
      </c>
      <c r="AR925" s="19" t="str">
        <f>IF(ISNA(VLOOKUP(AQ925,dim_disaggs!B:C,2,FALSE)),"",VLOOKUP(AQ925,dim_disaggs!B:C,2,FALSE))</f>
        <v>werJlVT6sf3</v>
      </c>
      <c r="AU925" s="72" t="s">
        <v>755</v>
      </c>
      <c r="AV925" s="73" t="s">
        <v>755</v>
      </c>
      <c r="AW925" s="66" t="s">
        <v>755</v>
      </c>
      <c r="AX925" s="66" t="s">
        <v>755</v>
      </c>
      <c r="BA925" s="105" t="str">
        <f t="shared" si="135"/>
        <v/>
      </c>
      <c r="BB925" s="20" t="str">
        <f t="shared" si="136"/>
        <v/>
      </c>
    </row>
    <row r="926" spans="1:68" x14ac:dyDescent="0.2">
      <c r="A926" s="22" t="s">
        <v>95</v>
      </c>
      <c r="B926" s="21" t="s">
        <v>20497</v>
      </c>
      <c r="C926" s="22" t="s">
        <v>20490</v>
      </c>
      <c r="D926" s="22" t="s">
        <v>1</v>
      </c>
      <c r="E926" s="22" t="s">
        <v>77</v>
      </c>
      <c r="F926" s="22" t="s">
        <v>20491</v>
      </c>
      <c r="G926" s="22" t="s">
        <v>20086</v>
      </c>
      <c r="H926" s="22" t="s">
        <v>20534</v>
      </c>
      <c r="I926" s="18">
        <f t="shared" si="137"/>
        <v>40</v>
      </c>
      <c r="J926" s="22"/>
      <c r="K926" s="22" t="s">
        <v>20526</v>
      </c>
      <c r="L926" s="95" t="str">
        <f>IF(M926&lt;&gt;"",IF(NOT(ISNA(INDEX(cc!B:B,MATCH(M926,cc!A:A,0)))),INDEX(cc!B:B,MATCH(M926,cc!A:A,0)),"0"),"")</f>
        <v>Age (15-50+-uk, 8), Sex, HIV Status (Positive) and HIV Indication</v>
      </c>
      <c r="M926" s="97" t="s">
        <v>20494</v>
      </c>
      <c r="N926" s="28" t="str">
        <f t="shared" si="138"/>
        <v/>
      </c>
      <c r="O926" s="18" t="str">
        <f t="shared" si="131"/>
        <v>HTS_RECENT (N, DSD, Age/Sex/HIVIndication): HTS recently tested</v>
      </c>
      <c r="P926" s="18" t="str">
        <f t="shared" si="132"/>
        <v>HTS_RECENT (N, DSD, Age/Sex/HIVIndication): HTS recently tested</v>
      </c>
      <c r="Q926" s="18" t="str">
        <f t="shared" si="129"/>
        <v>HTS_RECENT (N, DSD, Age/Sex/HIVIndicate)</v>
      </c>
      <c r="R926" s="18" t="str">
        <f t="shared" si="133"/>
        <v>HTS_RECENT_N_DSD_Age_Sex_HIVIndicate</v>
      </c>
      <c r="S926" s="18" t="str">
        <f t="shared" si="134"/>
        <v>HTS_RECENT_N_DSD_Age_Sex_HIVIndicate_</v>
      </c>
      <c r="T926" s="19" t="b">
        <f>NOT(ISNA(VLOOKUP(B926,dbcodes!A:B,2,FALSE)))</f>
        <v>1</v>
      </c>
      <c r="U926" s="19" t="str">
        <f>IF(ISNA(VLOOKUP(B926,dbcodes!A:B,2,FALSE)),des!R2993,VLOOKUP(B926,dbcodes!A:B,2,FALSE))</f>
        <v>HTS_RECENT_N_DSD_Age_Sex_HIVIndicate</v>
      </c>
      <c r="W926" s="107" t="str">
        <f>IF(ISNA(VLOOKUP(C926,descriptions!A:B,2,FALSE)),des!V2014,IF(G926=" TARGET","Target ","")&amp;VLOOKUP(C926,descriptions!A:B,2,FALSE))</f>
        <v>Number of newly diagnosed HIV-positive persons aged greater than or equal to &gt;_ 15yrs with a test for recent infection result during the reporting period</v>
      </c>
      <c r="X926" s="22" t="s">
        <v>4</v>
      </c>
      <c r="Y926" s="22" t="s">
        <v>831</v>
      </c>
      <c r="Z926" s="22" t="s">
        <v>836</v>
      </c>
      <c r="AA926" s="22" t="s">
        <v>102</v>
      </c>
      <c r="AB926" s="22" t="s">
        <v>755</v>
      </c>
      <c r="AC926" s="19" t="str">
        <f>IF(AB926&lt;&gt;"",IF(NOT(ISNA(INDEX(os!A:A,MATCH(AB926,os!B:B,0)))),INDEX(os!A:A,MATCH(AB926,os!B:B,0)),"0"),"")</f>
        <v/>
      </c>
      <c r="AD926" s="22" t="s">
        <v>830</v>
      </c>
      <c r="AE926" s="22"/>
      <c r="AF926" s="22"/>
      <c r="AG926" s="22"/>
      <c r="AH926" s="93" t="str">
        <f>IF(NOT(ISNA(VLOOKUP(B:B,ResultsTargets!A:A,1,0))),"TRUE","")</f>
        <v/>
      </c>
      <c r="AI926" s="18" t="str">
        <f>IF(ISNA(VLOOKUP(C926,dim_techarea!A:B,2,FALSE)),"",VLOOKUP(C926,dim_techarea!A:B,2,FALSE))</f>
        <v>HTS_RECENT</v>
      </c>
      <c r="AJ926" s="18" t="str">
        <f>IF(ISNA(VLOOKUP(AI926,dim_techarea!B:C,2,FALSE)),"",VLOOKUP(AI926,dim_techarea!B:C,2,FALSE))</f>
        <v>twyHxdQVjMC</v>
      </c>
      <c r="AK926" s="18" t="str">
        <f>IF(ISNA(VLOOKUP(TRIM(G926),dim_targetsresults!A:B,2,FALSE)),"",VLOOKUP(TRIM(G926),dim_targetsresults!A:C,2,FALSE))</f>
        <v>MER Results</v>
      </c>
      <c r="AL926" s="18" t="str">
        <f>IF(ISNA(VLOOKUP(AK926,dim_targetsresults!B:C,2,FALSE)),"",VLOOKUP(AK926,dim_targetsresults!B:C,2,FALSE))</f>
        <v>Jh0jDM5yQ2E</v>
      </c>
      <c r="AM926" s="18" t="str">
        <f>IF(ISNA(VLOOKUP(TRIM(D926),dim_numeratordenominator!A:B,2,FALSE)),"",VLOOKUP(TRIM(D926),dim_numeratordenominator!A:C,2,FALSE))</f>
        <v>Numerator</v>
      </c>
      <c r="AN926" s="18" t="str">
        <f>IF(ISNA(VLOOKUP(AM926,dim_numeratordenominator!B:C,2,FALSE)),"",VLOOKUP(AM926,dim_numeratordenominator!B:C,2,FALSE))</f>
        <v>Som9NRMQqV7</v>
      </c>
      <c r="AO926" s="18" t="str">
        <f>IF(ISNA(VLOOKUP(TRIM(E926),dim_supporttype!A:B,2,FALSE)),"",VLOOKUP(TRIM(E926),dim_supporttype!A:C,2,FALSE))</f>
        <v>DSD</v>
      </c>
      <c r="AP926" s="18" t="str">
        <f>IF(ISNA(VLOOKUP(AO926,dim_supporttype!B:C,2,FALSE)),"",VLOOKUP(AO926,dim_supporttype!B:C,2,FALSE))</f>
        <v>iM13vdNLWKb</v>
      </c>
      <c r="AQ926" s="18" t="str">
        <f>IF(ISNA(VLOOKUP(TRIM(F926),dim_disaggs!A:B,2,FALSE)),"No Disagg",VLOOKUP(TRIM(F926),dim_disaggs!A:B,2,FALSE))</f>
        <v>Age/Sex/HIVIndication</v>
      </c>
      <c r="AR926" s="18" t="str">
        <f>IF(ISNA(VLOOKUP(AQ926,dim_disaggs!B:C,2,FALSE)),"",VLOOKUP(AQ926,dim_disaggs!B:C,2,FALSE))</f>
        <v>SUQVVrHxjTP</v>
      </c>
      <c r="AU926" s="72" t="s">
        <v>755</v>
      </c>
      <c r="AV926" s="73" t="s">
        <v>755</v>
      </c>
      <c r="AW926" s="66" t="s">
        <v>755</v>
      </c>
      <c r="AX926" s="66" t="s">
        <v>755</v>
      </c>
      <c r="AY926" s="22"/>
      <c r="AZ926" s="22"/>
      <c r="BA926" s="105" t="str">
        <f t="shared" si="135"/>
        <v>Top Level Numerator</v>
      </c>
      <c r="BB926" s="20" t="str">
        <f t="shared" si="136"/>
        <v>PE5QVF0w4xj</v>
      </c>
      <c r="BC926" s="22"/>
      <c r="BD926" s="22"/>
      <c r="BE926" s="75" t="s">
        <v>755</v>
      </c>
      <c r="BF926" s="73" t="s">
        <v>755</v>
      </c>
      <c r="BG926" s="57"/>
      <c r="BH926" s="76" t="s">
        <v>755</v>
      </c>
      <c r="BI926" s="22"/>
      <c r="BJ926" s="20" t="s">
        <v>755</v>
      </c>
      <c r="BK926" s="55" t="s">
        <v>20634</v>
      </c>
      <c r="BL926" s="71" t="s">
        <v>20636</v>
      </c>
    </row>
    <row r="927" spans="1:68" x14ac:dyDescent="0.2">
      <c r="A927" s="22" t="s">
        <v>95</v>
      </c>
      <c r="B927" s="21" t="s">
        <v>20498</v>
      </c>
      <c r="C927" s="22" t="s">
        <v>20490</v>
      </c>
      <c r="D927" s="22" t="s">
        <v>1</v>
      </c>
      <c r="E927" s="22" t="s">
        <v>78</v>
      </c>
      <c r="F927" s="22" t="s">
        <v>20491</v>
      </c>
      <c r="G927" s="22" t="s">
        <v>20086</v>
      </c>
      <c r="H927" s="22" t="s">
        <v>20534</v>
      </c>
      <c r="I927" s="18">
        <f t="shared" si="137"/>
        <v>39</v>
      </c>
      <c r="J927" s="22"/>
      <c r="K927" s="22" t="s">
        <v>20526</v>
      </c>
      <c r="L927" s="95" t="str">
        <f>IF(M927&lt;&gt;"",IF(NOT(ISNA(INDEX(cc!B:B,MATCH(M927,cc!A:A,0)))),INDEX(cc!B:B,MATCH(M927,cc!A:A,0)),"0"),"")</f>
        <v>Age (15-50+-uk, 8), Sex, HIV Status (Positive) and HIV Indication</v>
      </c>
      <c r="M927" s="97" t="s">
        <v>20494</v>
      </c>
      <c r="N927" s="28" t="str">
        <f t="shared" si="138"/>
        <v/>
      </c>
      <c r="O927" s="18" t="str">
        <f t="shared" si="131"/>
        <v>HTS_RECENT (N, TA, Age/Sex/HIVIndication): HTS recently tested</v>
      </c>
      <c r="P927" s="18" t="str">
        <f t="shared" si="132"/>
        <v>HTS_RECENT (N, TA, Age/Sex/HIVIndication): HTS recently tested</v>
      </c>
      <c r="Q927" s="18" t="str">
        <f t="shared" si="129"/>
        <v>HTS_RECENT (N, TA, Age/Sex/HIVIndicate)</v>
      </c>
      <c r="R927" s="18" t="str">
        <f t="shared" si="133"/>
        <v>HTS_RECENT_N_TA_Age_Sex_HIVIndicate</v>
      </c>
      <c r="S927" s="18" t="str">
        <f t="shared" si="134"/>
        <v>HTS_RECENT_N_TA_Age_Sex_HIVIndicate_</v>
      </c>
      <c r="T927" s="19" t="b">
        <f>NOT(ISNA(VLOOKUP(B927,dbcodes!A:B,2,FALSE)))</f>
        <v>1</v>
      </c>
      <c r="U927" s="19" t="str">
        <f>IF(ISNA(VLOOKUP(B927,dbcodes!A:B,2,FALSE)),des!R2994,VLOOKUP(B927,dbcodes!A:B,2,FALSE))</f>
        <v>HTS_RECENT_N_TA_Age_Sex_HIVIndicate</v>
      </c>
      <c r="W927" s="107" t="str">
        <f>IF(ISNA(VLOOKUP(C927,descriptions!A:B,2,FALSE)),des!V2015,IF(G927=" TARGET","Target ","")&amp;VLOOKUP(C927,descriptions!A:B,2,FALSE))</f>
        <v>Number of newly diagnosed HIV-positive persons aged greater than or equal to &gt;_ 15yrs with a test for recent infection result during the reporting period</v>
      </c>
      <c r="X927" s="22" t="s">
        <v>4</v>
      </c>
      <c r="Y927" s="22" t="s">
        <v>831</v>
      </c>
      <c r="Z927" s="22" t="s">
        <v>836</v>
      </c>
      <c r="AA927" s="22" t="s">
        <v>102</v>
      </c>
      <c r="AB927" s="22" t="s">
        <v>755</v>
      </c>
      <c r="AC927" s="19" t="str">
        <f>IF(AB927&lt;&gt;"",IF(NOT(ISNA(INDEX(os!A:A,MATCH(AB927,os!B:B,0)))),INDEX(os!A:A,MATCH(AB927,os!B:B,0)),"0"),"")</f>
        <v/>
      </c>
      <c r="AD927" s="22" t="s">
        <v>830</v>
      </c>
      <c r="AE927" s="22"/>
      <c r="AF927" s="22"/>
      <c r="AG927" s="22"/>
      <c r="AH927" s="93" t="str">
        <f>IF(NOT(ISNA(VLOOKUP(B:B,ResultsTargets!A:A,1,0))),"TRUE","")</f>
        <v/>
      </c>
      <c r="AI927" s="18" t="str">
        <f>IF(ISNA(VLOOKUP(C927,dim_techarea!A:B,2,FALSE)),"",VLOOKUP(C927,dim_techarea!A:B,2,FALSE))</f>
        <v>HTS_RECENT</v>
      </c>
      <c r="AJ927" s="18" t="str">
        <f>IF(ISNA(VLOOKUP(AI927,dim_techarea!B:C,2,FALSE)),"",VLOOKUP(AI927,dim_techarea!B:C,2,FALSE))</f>
        <v>twyHxdQVjMC</v>
      </c>
      <c r="AK927" s="18" t="str">
        <f>IF(ISNA(VLOOKUP(TRIM(G927),dim_targetsresults!A:B,2,FALSE)),"",VLOOKUP(TRIM(G927),dim_targetsresults!A:C,2,FALSE))</f>
        <v>MER Results</v>
      </c>
      <c r="AL927" s="18" t="str">
        <f>IF(ISNA(VLOOKUP(AK927,dim_targetsresults!B:C,2,FALSE)),"",VLOOKUP(AK927,dim_targetsresults!B:C,2,FALSE))</f>
        <v>Jh0jDM5yQ2E</v>
      </c>
      <c r="AM927" s="18" t="str">
        <f>IF(ISNA(VLOOKUP(TRIM(D927),dim_numeratordenominator!A:B,2,FALSE)),"",VLOOKUP(TRIM(D927),dim_numeratordenominator!A:C,2,FALSE))</f>
        <v>Numerator</v>
      </c>
      <c r="AN927" s="18" t="str">
        <f>IF(ISNA(VLOOKUP(AM927,dim_numeratordenominator!B:C,2,FALSE)),"",VLOOKUP(AM927,dim_numeratordenominator!B:C,2,FALSE))</f>
        <v>Som9NRMQqV7</v>
      </c>
      <c r="AO927" s="18" t="str">
        <f>IF(ISNA(VLOOKUP(TRIM(E927),dim_supporttype!A:B,2,FALSE)),"",VLOOKUP(TRIM(E927),dim_supporttype!A:C,2,FALSE))</f>
        <v>TA</v>
      </c>
      <c r="AP927" s="18" t="str">
        <f>IF(ISNA(VLOOKUP(AO927,dim_supporttype!B:C,2,FALSE)),"",VLOOKUP(AO927,dim_supporttype!B:C,2,FALSE))</f>
        <v>cRAGKdWIDn4</v>
      </c>
      <c r="AQ927" s="18" t="str">
        <f>IF(ISNA(VLOOKUP(TRIM(F927),dim_disaggs!A:B,2,FALSE)),"No Disagg",VLOOKUP(TRIM(F927),dim_disaggs!A:B,2,FALSE))</f>
        <v>Age/Sex/HIVIndication</v>
      </c>
      <c r="AR927" s="18" t="str">
        <f>IF(ISNA(VLOOKUP(AQ927,dim_disaggs!B:C,2,FALSE)),"",VLOOKUP(AQ927,dim_disaggs!B:C,2,FALSE))</f>
        <v>SUQVVrHxjTP</v>
      </c>
      <c r="AU927" s="72" t="s">
        <v>755</v>
      </c>
      <c r="AV927" s="73" t="s">
        <v>755</v>
      </c>
      <c r="AW927" s="66" t="s">
        <v>755</v>
      </c>
      <c r="AX927" s="66" t="s">
        <v>755</v>
      </c>
      <c r="AY927" s="22"/>
      <c r="AZ927" s="22"/>
      <c r="BA927" s="105" t="str">
        <f t="shared" si="135"/>
        <v>Top Level Numerator</v>
      </c>
      <c r="BB927" s="20" t="str">
        <f t="shared" si="136"/>
        <v>PE5QVF0w4xj</v>
      </c>
      <c r="BC927" s="22"/>
      <c r="BD927" s="22"/>
      <c r="BE927" s="75" t="s">
        <v>755</v>
      </c>
      <c r="BF927" s="73" t="s">
        <v>755</v>
      </c>
      <c r="BG927" s="57"/>
      <c r="BH927" s="76" t="s">
        <v>755</v>
      </c>
      <c r="BI927" s="22"/>
      <c r="BJ927" s="20" t="s">
        <v>755</v>
      </c>
      <c r="BK927" s="55" t="s">
        <v>20634</v>
      </c>
      <c r="BL927" s="71" t="s">
        <v>20636</v>
      </c>
    </row>
    <row r="928" spans="1:68" x14ac:dyDescent="0.2">
      <c r="A928" s="22" t="s">
        <v>95</v>
      </c>
      <c r="B928" s="21" t="s">
        <v>20499</v>
      </c>
      <c r="C928" s="22" t="s">
        <v>20490</v>
      </c>
      <c r="D928" s="22" t="s">
        <v>1</v>
      </c>
      <c r="E928" s="22" t="s">
        <v>77</v>
      </c>
      <c r="F928" s="22" t="s">
        <v>20496</v>
      </c>
      <c r="G928" s="22" t="s">
        <v>20086</v>
      </c>
      <c r="H928" s="22" t="s">
        <v>20529</v>
      </c>
      <c r="I928" s="18">
        <f t="shared" si="137"/>
        <v>42</v>
      </c>
      <c r="J928" s="22"/>
      <c r="K928" s="22" t="s">
        <v>20526</v>
      </c>
      <c r="L928" s="95" t="str">
        <f>IF(M928&lt;&gt;"",IF(NOT(ISNA(INDEX(cc!B:B,MATCH(M928,cc!A:A,0)))),INDEX(cc!B:B,MATCH(M928,cc!A:A,0)),"0"),"")</f>
        <v>Sex (Female), Pregnancy Status (Pregnant), HIV Status (Positive), HIV Indication</v>
      </c>
      <c r="M928" s="97" t="s">
        <v>20518</v>
      </c>
      <c r="N928" s="33" t="str">
        <f t="shared" si="138"/>
        <v/>
      </c>
      <c r="O928" s="18" t="str">
        <f t="shared" si="131"/>
        <v>HTS_RECENT (N, DSD, Sex/PregnancyStatus/HIVStatus/HIVIndication): HTS recently tested</v>
      </c>
      <c r="P928" s="18" t="str">
        <f t="shared" si="132"/>
        <v>HTS_RECENT (N, DSD, Sex/PregnancyStatus/HIVStatus/HIVIndication): HTS recently tested</v>
      </c>
      <c r="Q928" s="18" t="str">
        <f t="shared" si="129"/>
        <v>HTS_RECENT (N, DSD, Sex/Preg/HIV/Indicate)</v>
      </c>
      <c r="R928" s="18" t="str">
        <f t="shared" si="133"/>
        <v>HTS_RECENT_N_DSD_Sex_Preg_HIV_Indicate</v>
      </c>
      <c r="S928" s="18" t="str">
        <f t="shared" si="134"/>
        <v>HTS_RECENT_N_DSD_Sex_Preg_HIV_Indicate_</v>
      </c>
      <c r="T928" s="19" t="b">
        <f>NOT(ISNA(VLOOKUP(B928,dbcodes!A:B,2,FALSE)))</f>
        <v>1</v>
      </c>
      <c r="U928" s="19" t="str">
        <f>IF(ISNA(VLOOKUP(B928,dbcodes!A:B,2,FALSE)),des!R2995,VLOOKUP(B928,dbcodes!A:B,2,FALSE))</f>
        <v>HTS_RECENT_N_DSD_Sex_Preg_HIV_Indicate</v>
      </c>
      <c r="W928" s="107" t="str">
        <f>IF(ISNA(VLOOKUP(C928,descriptions!A:B,2,FALSE)),des!V2016,IF(G928=" TARGET","Target ","")&amp;VLOOKUP(C928,descriptions!A:B,2,FALSE))</f>
        <v>Number of newly diagnosed HIV-positive persons aged greater than or equal to &gt;_ 15yrs with a test for recent infection result during the reporting period</v>
      </c>
      <c r="X928" s="22" t="s">
        <v>4</v>
      </c>
      <c r="Y928" s="22" t="s">
        <v>831</v>
      </c>
      <c r="Z928" s="22" t="s">
        <v>836</v>
      </c>
      <c r="AA928" s="22" t="s">
        <v>102</v>
      </c>
      <c r="AB928" s="22" t="s">
        <v>755</v>
      </c>
      <c r="AC928" s="19" t="str">
        <f>IF(AB928&lt;&gt;"",IF(NOT(ISNA(INDEX(os!A:A,MATCH(AB928,os!B:B,0)))),INDEX(os!A:A,MATCH(AB928,os!B:B,0)),"0"),"")</f>
        <v/>
      </c>
      <c r="AD928" s="22" t="s">
        <v>830</v>
      </c>
      <c r="AE928" s="22"/>
      <c r="AF928" s="22"/>
      <c r="AG928" s="22"/>
      <c r="AH928" s="93" t="str">
        <f>IF(NOT(ISNA(VLOOKUP(B:B,ResultsTargets!A:A,1,0))),"TRUE","")</f>
        <v/>
      </c>
      <c r="AI928" s="18" t="str">
        <f>IF(ISNA(VLOOKUP(C928,dim_techarea!A:B,2,FALSE)),"",VLOOKUP(C928,dim_techarea!A:B,2,FALSE))</f>
        <v>HTS_RECENT</v>
      </c>
      <c r="AJ928" s="18" t="str">
        <f>IF(ISNA(VLOOKUP(AI928,dim_techarea!B:C,2,FALSE)),"",VLOOKUP(AI928,dim_techarea!B:C,2,FALSE))</f>
        <v>twyHxdQVjMC</v>
      </c>
      <c r="AK928" s="18" t="str">
        <f>IF(ISNA(VLOOKUP(TRIM(G928),dim_targetsresults!A:B,2,FALSE)),"",VLOOKUP(TRIM(G928),dim_targetsresults!A:C,2,FALSE))</f>
        <v>MER Results</v>
      </c>
      <c r="AL928" s="18" t="str">
        <f>IF(ISNA(VLOOKUP(AK928,dim_targetsresults!B:C,2,FALSE)),"",VLOOKUP(AK928,dim_targetsresults!B:C,2,FALSE))</f>
        <v>Jh0jDM5yQ2E</v>
      </c>
      <c r="AM928" s="18" t="str">
        <f>IF(ISNA(VLOOKUP(TRIM(D928),dim_numeratordenominator!A:B,2,FALSE)),"",VLOOKUP(TRIM(D928),dim_numeratordenominator!A:C,2,FALSE))</f>
        <v>Numerator</v>
      </c>
      <c r="AN928" s="18" t="str">
        <f>IF(ISNA(VLOOKUP(AM928,dim_numeratordenominator!B:C,2,FALSE)),"",VLOOKUP(AM928,dim_numeratordenominator!B:C,2,FALSE))</f>
        <v>Som9NRMQqV7</v>
      </c>
      <c r="AO928" s="18" t="str">
        <f>IF(ISNA(VLOOKUP(TRIM(E928),dim_supporttype!A:B,2,FALSE)),"",VLOOKUP(TRIM(E928),dim_supporttype!A:C,2,FALSE))</f>
        <v>DSD</v>
      </c>
      <c r="AP928" s="18" t="str">
        <f>IF(ISNA(VLOOKUP(AO928,dim_supporttype!B:C,2,FALSE)),"",VLOOKUP(AO928,dim_supporttype!B:C,2,FALSE))</f>
        <v>iM13vdNLWKb</v>
      </c>
      <c r="AQ928" s="18" t="str">
        <f>IF(ISNA(VLOOKUP(TRIM(F928),dim_disaggs!A:B,2,FALSE)),"No Disagg",VLOOKUP(TRIM(F928),dim_disaggs!A:B,2,FALSE))</f>
        <v>Sex/PregnancyStatus/HIVStatus/HIVIndication</v>
      </c>
      <c r="AR928" s="18" t="str">
        <f>IF(ISNA(VLOOKUP(AQ928,dim_disaggs!B:C,2,FALSE)),"",VLOOKUP(AQ928,dim_disaggs!B:C,2,FALSE))</f>
        <v>xtATyAWqPdX</v>
      </c>
      <c r="AU928" s="72" t="s">
        <v>755</v>
      </c>
      <c r="AV928" s="73" t="s">
        <v>755</v>
      </c>
      <c r="AW928" s="66" t="s">
        <v>755</v>
      </c>
      <c r="AX928" s="66" t="s">
        <v>755</v>
      </c>
      <c r="AY928" s="22"/>
      <c r="AZ928" s="22"/>
      <c r="BA928" s="105" t="str">
        <f t="shared" si="135"/>
        <v/>
      </c>
      <c r="BB928" s="20" t="str">
        <f t="shared" si="136"/>
        <v/>
      </c>
      <c r="BC928" s="22"/>
      <c r="BD928" s="22"/>
      <c r="BE928" s="75" t="s">
        <v>755</v>
      </c>
      <c r="BF928" s="73" t="s">
        <v>755</v>
      </c>
      <c r="BG928" s="57"/>
      <c r="BH928" s="76" t="s">
        <v>755</v>
      </c>
      <c r="BI928" s="22"/>
      <c r="BJ928" s="20" t="s">
        <v>755</v>
      </c>
      <c r="BK928" s="55" t="s">
        <v>755</v>
      </c>
      <c r="BL928" s="71" t="s">
        <v>755</v>
      </c>
      <c r="BM928" s="77" t="s">
        <v>755</v>
      </c>
      <c r="BN928" s="78" t="s">
        <v>755</v>
      </c>
      <c r="BO928" s="77" t="s">
        <v>755</v>
      </c>
      <c r="BP928" s="78" t="s">
        <v>755</v>
      </c>
    </row>
    <row r="929" spans="1:68" x14ac:dyDescent="0.2">
      <c r="A929" s="22" t="s">
        <v>95</v>
      </c>
      <c r="B929" s="21" t="s">
        <v>20500</v>
      </c>
      <c r="C929" s="22" t="s">
        <v>20490</v>
      </c>
      <c r="D929" s="22" t="s">
        <v>1</v>
      </c>
      <c r="E929" s="22" t="s">
        <v>78</v>
      </c>
      <c r="F929" s="22" t="s">
        <v>20496</v>
      </c>
      <c r="G929" s="22" t="s">
        <v>20086</v>
      </c>
      <c r="H929" s="22" t="s">
        <v>20529</v>
      </c>
      <c r="I929" s="18">
        <f t="shared" si="137"/>
        <v>41</v>
      </c>
      <c r="J929" s="22"/>
      <c r="K929" s="22" t="s">
        <v>20526</v>
      </c>
      <c r="L929" s="95" t="str">
        <f>IF(M929&lt;&gt;"",IF(NOT(ISNA(INDEX(cc!B:B,MATCH(M929,cc!A:A,0)))),INDEX(cc!B:B,MATCH(M929,cc!A:A,0)),"0"),"")</f>
        <v>Sex (Female), Pregnancy Status (Pregnant), HIV Status (Positive), HIV Indication</v>
      </c>
      <c r="M929" s="97" t="s">
        <v>20518</v>
      </c>
      <c r="N929" s="33" t="str">
        <f t="shared" si="138"/>
        <v/>
      </c>
      <c r="O929" s="18" t="str">
        <f t="shared" si="131"/>
        <v>HTS_RECENT (N, TA, Sex/PregnancyStatus/HIVStatus/HIVIndication): HTS recently tested</v>
      </c>
      <c r="P929" s="18" t="str">
        <f t="shared" si="132"/>
        <v>HTS_RECENT (N, TA, Sex/PregnancyStatus/HIVStatus/HIVIndication): HTS recently tested</v>
      </c>
      <c r="Q929" s="18" t="str">
        <f t="shared" si="129"/>
        <v>HTS_RECENT (N, TA, Sex/Preg/HIV/Indicate)</v>
      </c>
      <c r="R929" s="18" t="str">
        <f t="shared" si="133"/>
        <v>HTS_RECENT_N_TA_Sex_Preg_HIV_Indicate</v>
      </c>
      <c r="S929" s="18" t="str">
        <f t="shared" si="134"/>
        <v>HTS_RECENT_N_TA_Sex_Preg_HIV_Indicate_</v>
      </c>
      <c r="T929" s="19" t="b">
        <f>NOT(ISNA(VLOOKUP(B929,dbcodes!A:B,2,FALSE)))</f>
        <v>1</v>
      </c>
      <c r="U929" s="19" t="str">
        <f>IF(ISNA(VLOOKUP(B929,dbcodes!A:B,2,FALSE)),des!R2996,VLOOKUP(B929,dbcodes!A:B,2,FALSE))</f>
        <v>HTS_RECENT_N_TA_Sex_Preg_HIV_Indicate</v>
      </c>
      <c r="W929" s="107" t="str">
        <f>IF(ISNA(VLOOKUP(C929,descriptions!A:B,2,FALSE)),des!V2017,IF(G929=" TARGET","Target ","")&amp;VLOOKUP(C929,descriptions!A:B,2,FALSE))</f>
        <v>Number of newly diagnosed HIV-positive persons aged greater than or equal to &gt;_ 15yrs with a test for recent infection result during the reporting period</v>
      </c>
      <c r="X929" s="22" t="s">
        <v>4</v>
      </c>
      <c r="Y929" s="22" t="s">
        <v>831</v>
      </c>
      <c r="Z929" s="22" t="s">
        <v>836</v>
      </c>
      <c r="AA929" s="22" t="s">
        <v>102</v>
      </c>
      <c r="AB929" s="22" t="s">
        <v>755</v>
      </c>
      <c r="AC929" s="19" t="str">
        <f>IF(AB929&lt;&gt;"",IF(NOT(ISNA(INDEX(os!A:A,MATCH(AB929,os!B:B,0)))),INDEX(os!A:A,MATCH(AB929,os!B:B,0)),"0"),"")</f>
        <v/>
      </c>
      <c r="AD929" s="22" t="s">
        <v>830</v>
      </c>
      <c r="AE929" s="22"/>
      <c r="AF929" s="22"/>
      <c r="AG929" s="22"/>
      <c r="AH929" s="93" t="str">
        <f>IF(NOT(ISNA(VLOOKUP(B:B,ResultsTargets!A:A,1,0))),"TRUE","")</f>
        <v/>
      </c>
      <c r="AI929" s="18" t="str">
        <f>IF(ISNA(VLOOKUP(C929,dim_techarea!A:B,2,FALSE)),"",VLOOKUP(C929,dim_techarea!A:B,2,FALSE))</f>
        <v>HTS_RECENT</v>
      </c>
      <c r="AJ929" s="18" t="str">
        <f>IF(ISNA(VLOOKUP(AI929,dim_techarea!B:C,2,FALSE)),"",VLOOKUP(AI929,dim_techarea!B:C,2,FALSE))</f>
        <v>twyHxdQVjMC</v>
      </c>
      <c r="AK929" s="18" t="str">
        <f>IF(ISNA(VLOOKUP(TRIM(G929),dim_targetsresults!A:B,2,FALSE)),"",VLOOKUP(TRIM(G929),dim_targetsresults!A:C,2,FALSE))</f>
        <v>MER Results</v>
      </c>
      <c r="AL929" s="18" t="str">
        <f>IF(ISNA(VLOOKUP(AK929,dim_targetsresults!B:C,2,FALSE)),"",VLOOKUP(AK929,dim_targetsresults!B:C,2,FALSE))</f>
        <v>Jh0jDM5yQ2E</v>
      </c>
      <c r="AM929" s="18" t="str">
        <f>IF(ISNA(VLOOKUP(TRIM(D929),dim_numeratordenominator!A:B,2,FALSE)),"",VLOOKUP(TRIM(D929),dim_numeratordenominator!A:C,2,FALSE))</f>
        <v>Numerator</v>
      </c>
      <c r="AN929" s="18" t="str">
        <f>IF(ISNA(VLOOKUP(AM929,dim_numeratordenominator!B:C,2,FALSE)),"",VLOOKUP(AM929,dim_numeratordenominator!B:C,2,FALSE))</f>
        <v>Som9NRMQqV7</v>
      </c>
      <c r="AO929" s="18" t="str">
        <f>IF(ISNA(VLOOKUP(TRIM(E929),dim_supporttype!A:B,2,FALSE)),"",VLOOKUP(TRIM(E929),dim_supporttype!A:C,2,FALSE))</f>
        <v>TA</v>
      </c>
      <c r="AP929" s="18" t="str">
        <f>IF(ISNA(VLOOKUP(AO929,dim_supporttype!B:C,2,FALSE)),"",VLOOKUP(AO929,dim_supporttype!B:C,2,FALSE))</f>
        <v>cRAGKdWIDn4</v>
      </c>
      <c r="AQ929" s="18" t="str">
        <f>IF(ISNA(VLOOKUP(TRIM(F929),dim_disaggs!A:B,2,FALSE)),"No Disagg",VLOOKUP(TRIM(F929),dim_disaggs!A:B,2,FALSE))</f>
        <v>Sex/PregnancyStatus/HIVStatus/HIVIndication</v>
      </c>
      <c r="AR929" s="18" t="str">
        <f>IF(ISNA(VLOOKUP(AQ929,dim_disaggs!B:C,2,FALSE)),"",VLOOKUP(AQ929,dim_disaggs!B:C,2,FALSE))</f>
        <v>xtATyAWqPdX</v>
      </c>
      <c r="AU929" s="72" t="s">
        <v>755</v>
      </c>
      <c r="AV929" s="73" t="s">
        <v>755</v>
      </c>
      <c r="AW929" s="66" t="s">
        <v>755</v>
      </c>
      <c r="AX929" s="66" t="s">
        <v>755</v>
      </c>
      <c r="AY929" s="22"/>
      <c r="AZ929" s="22"/>
      <c r="BA929" s="105" t="str">
        <f t="shared" si="135"/>
        <v/>
      </c>
      <c r="BB929" s="20" t="str">
        <f t="shared" si="136"/>
        <v/>
      </c>
      <c r="BC929" s="22"/>
      <c r="BD929" s="22"/>
      <c r="BE929" s="75" t="s">
        <v>755</v>
      </c>
      <c r="BF929" s="73" t="s">
        <v>755</v>
      </c>
      <c r="BG929" s="57"/>
      <c r="BH929" s="76" t="s">
        <v>755</v>
      </c>
      <c r="BI929" s="22"/>
      <c r="BJ929" s="20" t="s">
        <v>755</v>
      </c>
      <c r="BK929" s="55" t="s">
        <v>755</v>
      </c>
      <c r="BL929" s="71" t="s">
        <v>755</v>
      </c>
      <c r="BM929" s="77" t="s">
        <v>755</v>
      </c>
      <c r="BN929" s="78" t="s">
        <v>755</v>
      </c>
      <c r="BO929" s="77" t="s">
        <v>755</v>
      </c>
      <c r="BP929" s="78" t="s">
        <v>755</v>
      </c>
    </row>
    <row r="930" spans="1:68" x14ac:dyDescent="0.2">
      <c r="A930" s="22" t="s">
        <v>95</v>
      </c>
      <c r="B930" s="21" t="s">
        <v>20501</v>
      </c>
      <c r="C930" s="22" t="s">
        <v>20490</v>
      </c>
      <c r="D930" s="22" t="s">
        <v>1</v>
      </c>
      <c r="E930" s="22" t="s">
        <v>77</v>
      </c>
      <c r="F930" s="22" t="s">
        <v>19991</v>
      </c>
      <c r="G930" s="22" t="s">
        <v>20086</v>
      </c>
      <c r="H930" s="22" t="s">
        <v>19991</v>
      </c>
      <c r="I930" s="18">
        <f t="shared" si="137"/>
        <v>37</v>
      </c>
      <c r="J930" s="22"/>
      <c r="K930" s="22" t="s">
        <v>20526</v>
      </c>
      <c r="L930" s="95" t="str">
        <f>IF(M930&lt;&gt;"",IF(NOT(ISNA(INDEX(cc!B:B,MATCH(M930,cc!A:A,0)))),INDEX(cc!B:B,MATCH(M930,cc!A:A,0)),"0"),"")</f>
        <v>Key Populations v3 and HIV Status (Positive)</v>
      </c>
      <c r="M930" s="97" t="s">
        <v>19977</v>
      </c>
      <c r="N930" s="33" t="str">
        <f t="shared" si="138"/>
        <v/>
      </c>
      <c r="O930" s="18" t="str">
        <f t="shared" si="131"/>
        <v>HTS_RECENT (N, DSD, KeyPop/HIVStatus): HTS recently tested</v>
      </c>
      <c r="P930" s="18" t="str">
        <f t="shared" si="132"/>
        <v>HTS_RECENT (N, DSD, KeyPop/HIVStatus): HTS recently tested</v>
      </c>
      <c r="Q930" s="18" t="str">
        <f t="shared" si="129"/>
        <v>HTS_RECENT (N, DSD, KeyPop/HIVStatus)</v>
      </c>
      <c r="R930" s="18" t="str">
        <f t="shared" si="133"/>
        <v>HTS_RECENT_N_DSD_KeyPop_HIVStatus</v>
      </c>
      <c r="S930" s="18" t="str">
        <f t="shared" si="134"/>
        <v>HTS_RECENT_N_DSD_KeyPop_HIVStatus_</v>
      </c>
      <c r="T930" s="19" t="b">
        <f>NOT(ISNA(VLOOKUP(B930,dbcodes!A:B,2,FALSE)))</f>
        <v>1</v>
      </c>
      <c r="U930" s="19" t="str">
        <f>IF(ISNA(VLOOKUP(B930,dbcodes!A:B,2,FALSE)),des!R2997,VLOOKUP(B930,dbcodes!A:B,2,FALSE))</f>
        <v>HTS_RECENT_N_DSD_KeyPop_HIVStatus</v>
      </c>
      <c r="W930" s="107" t="str">
        <f>IF(ISNA(VLOOKUP(C930,descriptions!A:B,2,FALSE)),des!V2018,IF(G930=" TARGET","Target ","")&amp;VLOOKUP(C930,descriptions!A:B,2,FALSE))</f>
        <v>Number of newly diagnosed HIV-positive persons aged greater than or equal to &gt;_ 15yrs with a test for recent infection result during the reporting period</v>
      </c>
      <c r="X930" s="22" t="s">
        <v>4</v>
      </c>
      <c r="Y930" s="22" t="s">
        <v>831</v>
      </c>
      <c r="Z930" s="22" t="s">
        <v>836</v>
      </c>
      <c r="AA930" s="22" t="s">
        <v>102</v>
      </c>
      <c r="AB930" s="22" t="s">
        <v>755</v>
      </c>
      <c r="AC930" s="19" t="str">
        <f>IF(AB930&lt;&gt;"",IF(NOT(ISNA(INDEX(os!A:A,MATCH(AB930,os!B:B,0)))),INDEX(os!A:A,MATCH(AB930,os!B:B,0)),"0"),"")</f>
        <v/>
      </c>
      <c r="AD930" s="22" t="s">
        <v>830</v>
      </c>
      <c r="AE930" s="22"/>
      <c r="AF930" s="22"/>
      <c r="AG930" s="22"/>
      <c r="AH930" s="93" t="str">
        <f>IF(NOT(ISNA(VLOOKUP(B:B,ResultsTargets!A:A,1,0))),"TRUE","")</f>
        <v/>
      </c>
      <c r="AI930" s="18" t="str">
        <f>IF(ISNA(VLOOKUP(C930,dim_techarea!A:B,2,FALSE)),"",VLOOKUP(C930,dim_techarea!A:B,2,FALSE))</f>
        <v>HTS_RECENT</v>
      </c>
      <c r="AJ930" s="18" t="str">
        <f>IF(ISNA(VLOOKUP(AI930,dim_techarea!B:C,2,FALSE)),"",VLOOKUP(AI930,dim_techarea!B:C,2,FALSE))</f>
        <v>twyHxdQVjMC</v>
      </c>
      <c r="AK930" s="18" t="str">
        <f>IF(ISNA(VLOOKUP(TRIM(G930),dim_targetsresults!A:B,2,FALSE)),"",VLOOKUP(TRIM(G930),dim_targetsresults!A:C,2,FALSE))</f>
        <v>MER Results</v>
      </c>
      <c r="AL930" s="18" t="str">
        <f>IF(ISNA(VLOOKUP(AK930,dim_targetsresults!B:C,2,FALSE)),"",VLOOKUP(AK930,dim_targetsresults!B:C,2,FALSE))</f>
        <v>Jh0jDM5yQ2E</v>
      </c>
      <c r="AM930" s="18" t="str">
        <f>IF(ISNA(VLOOKUP(TRIM(D930),dim_numeratordenominator!A:B,2,FALSE)),"",VLOOKUP(TRIM(D930),dim_numeratordenominator!A:C,2,FALSE))</f>
        <v>Numerator</v>
      </c>
      <c r="AN930" s="18" t="str">
        <f>IF(ISNA(VLOOKUP(AM930,dim_numeratordenominator!B:C,2,FALSE)),"",VLOOKUP(AM930,dim_numeratordenominator!B:C,2,FALSE))</f>
        <v>Som9NRMQqV7</v>
      </c>
      <c r="AO930" s="18" t="str">
        <f>IF(ISNA(VLOOKUP(TRIM(E930),dim_supporttype!A:B,2,FALSE)),"",VLOOKUP(TRIM(E930),dim_supporttype!A:C,2,FALSE))</f>
        <v>DSD</v>
      </c>
      <c r="AP930" s="18" t="str">
        <f>IF(ISNA(VLOOKUP(AO930,dim_supporttype!B:C,2,FALSE)),"",VLOOKUP(AO930,dim_supporttype!B:C,2,FALSE))</f>
        <v>iM13vdNLWKb</v>
      </c>
      <c r="AQ930" s="18" t="str">
        <f>IF(ISNA(VLOOKUP(TRIM(F930),dim_disaggs!A:B,2,FALSE)),"No Disagg",VLOOKUP(TRIM(F930),dim_disaggs!A:B,2,FALSE))</f>
        <v>KeyPop/HIVStatus</v>
      </c>
      <c r="AR930" s="18" t="str">
        <f>IF(ISNA(VLOOKUP(AQ930,dim_disaggs!B:C,2,FALSE)),"",VLOOKUP(AQ930,dim_disaggs!B:C,2,FALSE))</f>
        <v>oLVJbdHt6ou</v>
      </c>
      <c r="AU930" s="72" t="s">
        <v>755</v>
      </c>
      <c r="AV930" s="73" t="s">
        <v>755</v>
      </c>
      <c r="AW930" s="66" t="s">
        <v>755</v>
      </c>
      <c r="AX930" s="66" t="s">
        <v>755</v>
      </c>
      <c r="AY930" s="22"/>
      <c r="AZ930" s="22"/>
      <c r="BA930" s="105" t="str">
        <f t="shared" si="135"/>
        <v/>
      </c>
      <c r="BB930" s="20" t="str">
        <f t="shared" si="136"/>
        <v/>
      </c>
      <c r="BC930" s="22"/>
      <c r="BD930" s="22"/>
      <c r="BE930" s="75" t="s">
        <v>755</v>
      </c>
      <c r="BF930" s="73" t="s">
        <v>755</v>
      </c>
      <c r="BG930" s="57"/>
      <c r="BH930" s="76" t="s">
        <v>755</v>
      </c>
      <c r="BI930" s="22"/>
      <c r="BJ930" s="20" t="s">
        <v>755</v>
      </c>
      <c r="BK930" s="55" t="s">
        <v>755</v>
      </c>
      <c r="BL930" s="71" t="s">
        <v>755</v>
      </c>
      <c r="BM930" s="77" t="s">
        <v>755</v>
      </c>
      <c r="BN930" s="78" t="s">
        <v>755</v>
      </c>
      <c r="BO930" s="77" t="s">
        <v>755</v>
      </c>
      <c r="BP930" s="78" t="s">
        <v>755</v>
      </c>
    </row>
    <row r="931" spans="1:68" x14ac:dyDescent="0.2">
      <c r="A931" s="22" t="s">
        <v>95</v>
      </c>
      <c r="B931" s="21" t="s">
        <v>20502</v>
      </c>
      <c r="C931" s="22" t="s">
        <v>20490</v>
      </c>
      <c r="D931" s="22" t="s">
        <v>1</v>
      </c>
      <c r="E931" s="22" t="s">
        <v>78</v>
      </c>
      <c r="F931" s="22" t="s">
        <v>19991</v>
      </c>
      <c r="G931" s="22" t="s">
        <v>20086</v>
      </c>
      <c r="H931" s="22" t="s">
        <v>19991</v>
      </c>
      <c r="I931" s="18">
        <f t="shared" si="137"/>
        <v>36</v>
      </c>
      <c r="J931" s="22"/>
      <c r="K931" s="22" t="s">
        <v>20526</v>
      </c>
      <c r="L931" s="95" t="str">
        <f>IF(M931&lt;&gt;"",IF(NOT(ISNA(INDEX(cc!B:B,MATCH(M931,cc!A:A,0)))),INDEX(cc!B:B,MATCH(M931,cc!A:A,0)),"0"),"")</f>
        <v>Key Populations v3 and HIV Status (Positive)</v>
      </c>
      <c r="M931" s="97" t="s">
        <v>19977</v>
      </c>
      <c r="N931" s="33" t="str">
        <f t="shared" si="138"/>
        <v/>
      </c>
      <c r="O931" s="18" t="str">
        <f t="shared" si="131"/>
        <v>HTS_RECENT (N, TA, KeyPop/HIVStatus): HTS recently tested</v>
      </c>
      <c r="P931" s="18" t="str">
        <f t="shared" si="132"/>
        <v>HTS_RECENT (N, TA, KeyPop/HIVStatus): HTS recently tested</v>
      </c>
      <c r="Q931" s="18" t="str">
        <f t="shared" si="129"/>
        <v>HTS_RECENT (N, TA, KeyPop/HIVStatus)</v>
      </c>
      <c r="R931" s="18" t="str">
        <f t="shared" si="133"/>
        <v>HTS_RECENT_N_TA_KeyPop_HIVStatus</v>
      </c>
      <c r="S931" s="18" t="str">
        <f t="shared" si="134"/>
        <v>HTS_RECENT_N_TA_KeyPop_HIVStatus_</v>
      </c>
      <c r="T931" s="19" t="b">
        <f>NOT(ISNA(VLOOKUP(B931,dbcodes!A:B,2,FALSE)))</f>
        <v>1</v>
      </c>
      <c r="U931" s="19" t="str">
        <f>IF(ISNA(VLOOKUP(B931,dbcodes!A:B,2,FALSE)),des!R2998,VLOOKUP(B931,dbcodes!A:B,2,FALSE))</f>
        <v>HTS_RECENT_N_TA_KeyPop_HIVStatus</v>
      </c>
      <c r="W931" s="107" t="str">
        <f>IF(ISNA(VLOOKUP(C931,descriptions!A:B,2,FALSE)),des!V2019,IF(G931=" TARGET","Target ","")&amp;VLOOKUP(C931,descriptions!A:B,2,FALSE))</f>
        <v>Number of newly diagnosed HIV-positive persons aged greater than or equal to &gt;_ 15yrs with a test for recent infection result during the reporting period</v>
      </c>
      <c r="X931" s="22" t="s">
        <v>4</v>
      </c>
      <c r="Y931" s="22" t="s">
        <v>831</v>
      </c>
      <c r="Z931" s="22" t="s">
        <v>836</v>
      </c>
      <c r="AA931" s="22" t="s">
        <v>102</v>
      </c>
      <c r="AB931" s="22" t="s">
        <v>755</v>
      </c>
      <c r="AC931" s="19" t="str">
        <f>IF(AB931&lt;&gt;"",IF(NOT(ISNA(INDEX(os!A:A,MATCH(AB931,os!B:B,0)))),INDEX(os!A:A,MATCH(AB931,os!B:B,0)),"0"),"")</f>
        <v/>
      </c>
      <c r="AD931" s="22" t="s">
        <v>830</v>
      </c>
      <c r="AE931" s="22"/>
      <c r="AF931" s="22"/>
      <c r="AG931" s="22"/>
      <c r="AH931" s="93" t="str">
        <f>IF(NOT(ISNA(VLOOKUP(B:B,ResultsTargets!A:A,1,0))),"TRUE","")</f>
        <v/>
      </c>
      <c r="AI931" s="18" t="str">
        <f>IF(ISNA(VLOOKUP(C931,dim_techarea!A:B,2,FALSE)),"",VLOOKUP(C931,dim_techarea!A:B,2,FALSE))</f>
        <v>HTS_RECENT</v>
      </c>
      <c r="AJ931" s="18" t="str">
        <f>IF(ISNA(VLOOKUP(AI931,dim_techarea!B:C,2,FALSE)),"",VLOOKUP(AI931,dim_techarea!B:C,2,FALSE))</f>
        <v>twyHxdQVjMC</v>
      </c>
      <c r="AK931" s="18" t="str">
        <f>IF(ISNA(VLOOKUP(TRIM(G931),dim_targetsresults!A:B,2,FALSE)),"",VLOOKUP(TRIM(G931),dim_targetsresults!A:C,2,FALSE))</f>
        <v>MER Results</v>
      </c>
      <c r="AL931" s="18" t="str">
        <f>IF(ISNA(VLOOKUP(AK931,dim_targetsresults!B:C,2,FALSE)),"",VLOOKUP(AK931,dim_targetsresults!B:C,2,FALSE))</f>
        <v>Jh0jDM5yQ2E</v>
      </c>
      <c r="AM931" s="18" t="str">
        <f>IF(ISNA(VLOOKUP(TRIM(D931),dim_numeratordenominator!A:B,2,FALSE)),"",VLOOKUP(TRIM(D931),dim_numeratordenominator!A:C,2,FALSE))</f>
        <v>Numerator</v>
      </c>
      <c r="AN931" s="18" t="str">
        <f>IF(ISNA(VLOOKUP(AM931,dim_numeratordenominator!B:C,2,FALSE)),"",VLOOKUP(AM931,dim_numeratordenominator!B:C,2,FALSE))</f>
        <v>Som9NRMQqV7</v>
      </c>
      <c r="AO931" s="18" t="str">
        <f>IF(ISNA(VLOOKUP(TRIM(E931),dim_supporttype!A:B,2,FALSE)),"",VLOOKUP(TRIM(E931),dim_supporttype!A:C,2,FALSE))</f>
        <v>TA</v>
      </c>
      <c r="AP931" s="18" t="str">
        <f>IF(ISNA(VLOOKUP(AO931,dim_supporttype!B:C,2,FALSE)),"",VLOOKUP(AO931,dim_supporttype!B:C,2,FALSE))</f>
        <v>cRAGKdWIDn4</v>
      </c>
      <c r="AQ931" s="18" t="str">
        <f>IF(ISNA(VLOOKUP(TRIM(F931),dim_disaggs!A:B,2,FALSE)),"No Disagg",VLOOKUP(TRIM(F931),dim_disaggs!A:B,2,FALSE))</f>
        <v>KeyPop/HIVStatus</v>
      </c>
      <c r="AR931" s="18" t="str">
        <f>IF(ISNA(VLOOKUP(AQ931,dim_disaggs!B:C,2,FALSE)),"",VLOOKUP(AQ931,dim_disaggs!B:C,2,FALSE))</f>
        <v>oLVJbdHt6ou</v>
      </c>
      <c r="AU931" s="72" t="s">
        <v>755</v>
      </c>
      <c r="AV931" s="73" t="s">
        <v>755</v>
      </c>
      <c r="AW931" s="66" t="s">
        <v>755</v>
      </c>
      <c r="AX931" s="66" t="s">
        <v>755</v>
      </c>
      <c r="AY931" s="22"/>
      <c r="AZ931" s="22"/>
      <c r="BA931" s="105" t="str">
        <f t="shared" si="135"/>
        <v/>
      </c>
      <c r="BB931" s="20" t="str">
        <f t="shared" si="136"/>
        <v/>
      </c>
      <c r="BC931" s="22"/>
      <c r="BD931" s="22"/>
      <c r="BE931" s="75" t="s">
        <v>755</v>
      </c>
      <c r="BF931" s="73" t="s">
        <v>755</v>
      </c>
      <c r="BG931" s="57"/>
      <c r="BH931" s="76" t="s">
        <v>755</v>
      </c>
      <c r="BI931" s="22"/>
      <c r="BJ931" s="20" t="s">
        <v>755</v>
      </c>
      <c r="BK931" s="55" t="s">
        <v>755</v>
      </c>
      <c r="BL931" s="71" t="s">
        <v>755</v>
      </c>
      <c r="BM931" s="77" t="s">
        <v>755</v>
      </c>
      <c r="BN931" s="78" t="s">
        <v>755</v>
      </c>
      <c r="BO931" s="77" t="s">
        <v>755</v>
      </c>
      <c r="BP931" s="78" t="s">
        <v>755</v>
      </c>
    </row>
    <row r="932" spans="1:68" ht="18" x14ac:dyDescent="0.2">
      <c r="A932" s="22" t="s">
        <v>95</v>
      </c>
      <c r="B932" s="21" t="s">
        <v>20503</v>
      </c>
      <c r="C932" s="22" t="s">
        <v>20490</v>
      </c>
      <c r="D932" s="22" t="s">
        <v>164</v>
      </c>
      <c r="E932" s="22" t="s">
        <v>77</v>
      </c>
      <c r="F932" s="22" t="s">
        <v>20491</v>
      </c>
      <c r="G932" s="22" t="s">
        <v>20086</v>
      </c>
      <c r="H932" s="22" t="s">
        <v>20491</v>
      </c>
      <c r="I932" s="18">
        <f t="shared" si="137"/>
        <v>42</v>
      </c>
      <c r="J932" s="22"/>
      <c r="K932" s="74" t="s">
        <v>25398</v>
      </c>
      <c r="L932" s="95" t="str">
        <f>IF(M932&lt;&gt;"",IF(NOT(ISNA(INDEX(cc!B:B,MATCH(M932,cc!A:A,0)))),INDEX(cc!B:B,MATCH(M932,cc!A:A,0)),"0"),"")</f>
        <v>Age (15-50+-uk, 8), Sex, HIV Status (Positive) and HIV Indication</v>
      </c>
      <c r="M932" s="97" t="s">
        <v>20494</v>
      </c>
      <c r="N932" s="33" t="str">
        <f t="shared" si="138"/>
        <v/>
      </c>
      <c r="O932" s="18" t="str">
        <f t="shared" si="131"/>
        <v>HTS_RECENT (D, DSD, Age/Sex/HIVIndication): HIV recency test</v>
      </c>
      <c r="P932" s="18" t="str">
        <f t="shared" si="132"/>
        <v>HTS_RECENT (D, DSD, Age/Sex/HIVIndication): HIV recency test</v>
      </c>
      <c r="Q932" s="18" t="str">
        <f t="shared" si="129"/>
        <v>HTS_RECENT (D, DSD, Age/Sex/HIVIndication)</v>
      </c>
      <c r="R932" s="18" t="str">
        <f t="shared" si="133"/>
        <v>HTS_RECENT_D_DSD_Age_Sex_HIVIndication</v>
      </c>
      <c r="S932" s="18" t="str">
        <f t="shared" si="134"/>
        <v>HTS_RECENT_D_DSD_Age_Sex_HIVIndication_</v>
      </c>
      <c r="T932" s="19" t="b">
        <f>NOT(ISNA(VLOOKUP(B932,dbcodes!A:B,2,FALSE)))</f>
        <v>1</v>
      </c>
      <c r="U932" s="19" t="str">
        <f>IF(ISNA(VLOOKUP(B932,dbcodes!A:B,2,FALSE)),des!R2999,VLOOKUP(B932,dbcodes!A:B,2,FALSE))</f>
        <v>HTS_RECENT_D_DSD_Age_Sex_HIVIndication</v>
      </c>
      <c r="V932" s="22"/>
      <c r="W932" s="108" t="str">
        <f>IF(ISNA(VLOOKUP(C932,descriptions!A:B,2,FALSE)),des!V2020,IF(G932=" TARGET","Target ","")&amp;VLOOKUP(C932,descriptions!A:B,2,FALSE))</f>
        <v>Number of newly diagnosed HIV-positive persons aged greater than or equal to &gt;_ 15yrs with a test for recent infection result during the reporting period</v>
      </c>
      <c r="X932" s="22" t="s">
        <v>4</v>
      </c>
      <c r="Y932" s="22" t="s">
        <v>831</v>
      </c>
      <c r="Z932" s="22" t="s">
        <v>836</v>
      </c>
      <c r="AA932" s="22" t="s">
        <v>102</v>
      </c>
      <c r="AB932" s="22" t="s">
        <v>755</v>
      </c>
      <c r="AC932" s="19" t="str">
        <f>IF(AB932&lt;&gt;"",IF(NOT(ISNA(INDEX(os!A:A,MATCH(AB932,os!B:B,0)))),INDEX(os!A:A,MATCH(AB932,os!B:B,0)),"0"),"")</f>
        <v/>
      </c>
      <c r="AD932" s="22" t="s">
        <v>830</v>
      </c>
      <c r="AE932" s="22"/>
      <c r="AF932" s="22"/>
      <c r="AG932" s="22"/>
      <c r="AH932" s="93" t="str">
        <f>IF(NOT(ISNA(VLOOKUP(B:B,ResultsTargets!A:A,1,0))),"TRUE","")</f>
        <v/>
      </c>
      <c r="AI932" s="18" t="str">
        <f>IF(ISNA(VLOOKUP(C932,dim_techarea!A:B,2,FALSE)),"",VLOOKUP(C932,dim_techarea!A:B,2,FALSE))</f>
        <v>HTS_RECENT</v>
      </c>
      <c r="AJ932" s="18" t="str">
        <f>IF(ISNA(VLOOKUP(AI932,dim_techarea!B:C,2,FALSE)),"",VLOOKUP(AI932,dim_techarea!B:C,2,FALSE))</f>
        <v>twyHxdQVjMC</v>
      </c>
      <c r="AK932" s="18" t="str">
        <f>IF(ISNA(VLOOKUP(TRIM(G932),dim_targetsresults!A:B,2,FALSE)),"",VLOOKUP(TRIM(G932),dim_targetsresults!A:C,2,FALSE))</f>
        <v>MER Results</v>
      </c>
      <c r="AL932" s="18" t="str">
        <f>IF(ISNA(VLOOKUP(AK932,dim_targetsresults!B:C,2,FALSE)),"",VLOOKUP(AK932,dim_targetsresults!B:C,2,FALSE))</f>
        <v>Jh0jDM5yQ2E</v>
      </c>
      <c r="AM932" s="18" t="str">
        <f>IF(ISNA(VLOOKUP(TRIM(D932),dim_numeratordenominator!A:B,2,FALSE)),"",VLOOKUP(TRIM(D932),dim_numeratordenominator!A:C,2,FALSE))</f>
        <v>Denominator</v>
      </c>
      <c r="AN932" s="18" t="str">
        <f>IF(ISNA(VLOOKUP(AM932,dim_numeratordenominator!B:C,2,FALSE)),"",VLOOKUP(AM932,dim_numeratordenominator!B:C,2,FALSE))</f>
        <v>QpNj0nSuEhD</v>
      </c>
      <c r="AO932" s="18" t="str">
        <f>IF(ISNA(VLOOKUP(TRIM(E932),dim_supporttype!A:B,2,FALSE)),"",VLOOKUP(TRIM(E932),dim_supporttype!A:C,2,FALSE))</f>
        <v>DSD</v>
      </c>
      <c r="AP932" s="18" t="str">
        <f>IF(ISNA(VLOOKUP(AO932,dim_supporttype!B:C,2,FALSE)),"",VLOOKUP(AO932,dim_supporttype!B:C,2,FALSE))</f>
        <v>iM13vdNLWKb</v>
      </c>
      <c r="AQ932" s="18" t="str">
        <f>IF(ISNA(VLOOKUP(TRIM(F932),dim_disaggs!A:B,2,FALSE)),"No Disagg",VLOOKUP(TRIM(F932),dim_disaggs!A:B,2,FALSE))</f>
        <v>Age/Sex/HIVIndication</v>
      </c>
      <c r="AR932" s="18" t="str">
        <f>IF(ISNA(VLOOKUP(AQ932,dim_disaggs!B:C,2,FALSE)),"",VLOOKUP(AQ932,dim_disaggs!B:C,2,FALSE))</f>
        <v>SUQVVrHxjTP</v>
      </c>
      <c r="AU932" s="72" t="s">
        <v>755</v>
      </c>
      <c r="AV932" s="73" t="s">
        <v>755</v>
      </c>
      <c r="AW932" s="66" t="s">
        <v>755</v>
      </c>
      <c r="AX932" s="66" t="s">
        <v>755</v>
      </c>
      <c r="AY932" s="22"/>
      <c r="AZ932" s="22"/>
      <c r="BA932" s="105" t="str">
        <f t="shared" si="135"/>
        <v>Top Level Denominator</v>
      </c>
      <c r="BB932" s="20" t="str">
        <f t="shared" si="136"/>
        <v>Azqe383ljKu</v>
      </c>
      <c r="BC932" s="22"/>
      <c r="BD932" s="22"/>
      <c r="BE932" s="75" t="s">
        <v>755</v>
      </c>
      <c r="BF932" s="73" t="s">
        <v>755</v>
      </c>
      <c r="BG932" s="57"/>
      <c r="BH932" s="76" t="s">
        <v>755</v>
      </c>
      <c r="BI932" s="22"/>
      <c r="BJ932" s="22"/>
      <c r="BK932" s="55" t="s">
        <v>20635</v>
      </c>
      <c r="BL932" s="71" t="s">
        <v>20637</v>
      </c>
    </row>
    <row r="933" spans="1:68" ht="18" x14ac:dyDescent="0.2">
      <c r="A933" s="22" t="s">
        <v>95</v>
      </c>
      <c r="B933" s="21" t="s">
        <v>20504</v>
      </c>
      <c r="C933" s="22" t="s">
        <v>20490</v>
      </c>
      <c r="D933" s="22" t="s">
        <v>164</v>
      </c>
      <c r="E933" s="22" t="s">
        <v>78</v>
      </c>
      <c r="F933" s="22" t="s">
        <v>20491</v>
      </c>
      <c r="G933" s="22" t="s">
        <v>20086</v>
      </c>
      <c r="H933" s="22" t="s">
        <v>20491</v>
      </c>
      <c r="I933" s="18">
        <f t="shared" si="137"/>
        <v>41</v>
      </c>
      <c r="J933" s="22"/>
      <c r="K933" s="74" t="s">
        <v>25398</v>
      </c>
      <c r="L933" s="95" t="str">
        <f>IF(M933&lt;&gt;"",IF(NOT(ISNA(INDEX(cc!B:B,MATCH(M933,cc!A:A,0)))),INDEX(cc!B:B,MATCH(M933,cc!A:A,0)),"0"),"")</f>
        <v>Age (15-50+-uk, 8), Sex, HIV Status (Positive) and HIV Indication</v>
      </c>
      <c r="M933" s="97" t="s">
        <v>20494</v>
      </c>
      <c r="N933" s="33" t="str">
        <f t="shared" si="138"/>
        <v/>
      </c>
      <c r="O933" s="18" t="str">
        <f t="shared" si="131"/>
        <v>HTS_RECENT (D, TA, Age/Sex/HIVIndication): HIV recency test</v>
      </c>
      <c r="P933" s="18" t="str">
        <f t="shared" si="132"/>
        <v>HTS_RECENT (D, TA, Age/Sex/HIVIndication): HIV recency test</v>
      </c>
      <c r="Q933" s="18" t="str">
        <f t="shared" si="129"/>
        <v>HTS_RECENT (D, TA, Age/Sex/HIVIndication)</v>
      </c>
      <c r="R933" s="18" t="str">
        <f t="shared" si="133"/>
        <v>HTS_RECENT_D_TA_Age_Sex_HIVIndication</v>
      </c>
      <c r="S933" s="18" t="str">
        <f t="shared" si="134"/>
        <v>HTS_RECENT_D_TA_Age_Sex_HIVIndication_</v>
      </c>
      <c r="T933" s="19" t="b">
        <f>NOT(ISNA(VLOOKUP(B933,dbcodes!A:B,2,FALSE)))</f>
        <v>1</v>
      </c>
      <c r="U933" s="19" t="str">
        <f>IF(ISNA(VLOOKUP(B933,dbcodes!A:B,2,FALSE)),des!R3000,VLOOKUP(B933,dbcodes!A:B,2,FALSE))</f>
        <v>HTS_RECENT_D_TA_Age_Sex_HIVIndication</v>
      </c>
      <c r="V933" s="22"/>
      <c r="W933" s="108" t="str">
        <f>IF(ISNA(VLOOKUP(C933,descriptions!A:B,2,FALSE)),des!V2021,IF(G933=" TARGET","Target ","")&amp;VLOOKUP(C933,descriptions!A:B,2,FALSE))</f>
        <v>Number of newly diagnosed HIV-positive persons aged greater than or equal to &gt;_ 15yrs with a test for recent infection result during the reporting period</v>
      </c>
      <c r="X933" s="22" t="s">
        <v>4</v>
      </c>
      <c r="Y933" s="22" t="s">
        <v>831</v>
      </c>
      <c r="Z933" s="22" t="s">
        <v>836</v>
      </c>
      <c r="AA933" s="22" t="s">
        <v>102</v>
      </c>
      <c r="AB933" s="22" t="s">
        <v>755</v>
      </c>
      <c r="AC933" s="19" t="str">
        <f>IF(AB933&lt;&gt;"",IF(NOT(ISNA(INDEX(os!A:A,MATCH(AB933,os!B:B,0)))),INDEX(os!A:A,MATCH(AB933,os!B:B,0)),"0"),"")</f>
        <v/>
      </c>
      <c r="AD933" s="22" t="s">
        <v>830</v>
      </c>
      <c r="AE933" s="22"/>
      <c r="AF933" s="22"/>
      <c r="AG933" s="22"/>
      <c r="AH933" s="93" t="str">
        <f>IF(NOT(ISNA(VLOOKUP(B:B,ResultsTargets!A:A,1,0))),"TRUE","")</f>
        <v/>
      </c>
      <c r="AI933" s="18" t="str">
        <f>IF(ISNA(VLOOKUP(C933,dim_techarea!A:B,2,FALSE)),"",VLOOKUP(C933,dim_techarea!A:B,2,FALSE))</f>
        <v>HTS_RECENT</v>
      </c>
      <c r="AJ933" s="18" t="str">
        <f>IF(ISNA(VLOOKUP(AI933,dim_techarea!B:C,2,FALSE)),"",VLOOKUP(AI933,dim_techarea!B:C,2,FALSE))</f>
        <v>twyHxdQVjMC</v>
      </c>
      <c r="AK933" s="18" t="str">
        <f>IF(ISNA(VLOOKUP(TRIM(G933),dim_targetsresults!A:B,2,FALSE)),"",VLOOKUP(TRIM(G933),dim_targetsresults!A:C,2,FALSE))</f>
        <v>MER Results</v>
      </c>
      <c r="AL933" s="18" t="str">
        <f>IF(ISNA(VLOOKUP(AK933,dim_targetsresults!B:C,2,FALSE)),"",VLOOKUP(AK933,dim_targetsresults!B:C,2,FALSE))</f>
        <v>Jh0jDM5yQ2E</v>
      </c>
      <c r="AM933" s="18" t="str">
        <f>IF(ISNA(VLOOKUP(TRIM(D933),dim_numeratordenominator!A:B,2,FALSE)),"",VLOOKUP(TRIM(D933),dim_numeratordenominator!A:C,2,FALSE))</f>
        <v>Denominator</v>
      </c>
      <c r="AN933" s="18" t="str">
        <f>IF(ISNA(VLOOKUP(AM933,dim_numeratordenominator!B:C,2,FALSE)),"",VLOOKUP(AM933,dim_numeratordenominator!B:C,2,FALSE))</f>
        <v>QpNj0nSuEhD</v>
      </c>
      <c r="AO933" s="18" t="str">
        <f>IF(ISNA(VLOOKUP(TRIM(E933),dim_supporttype!A:B,2,FALSE)),"",VLOOKUP(TRIM(E933),dim_supporttype!A:C,2,FALSE))</f>
        <v>TA</v>
      </c>
      <c r="AP933" s="18" t="str">
        <f>IF(ISNA(VLOOKUP(AO933,dim_supporttype!B:C,2,FALSE)),"",VLOOKUP(AO933,dim_supporttype!B:C,2,FALSE))</f>
        <v>cRAGKdWIDn4</v>
      </c>
      <c r="AQ933" s="18" t="str">
        <f>IF(ISNA(VLOOKUP(TRIM(F933),dim_disaggs!A:B,2,FALSE)),"No Disagg",VLOOKUP(TRIM(F933),dim_disaggs!A:B,2,FALSE))</f>
        <v>Age/Sex/HIVIndication</v>
      </c>
      <c r="AR933" s="18" t="str">
        <f>IF(ISNA(VLOOKUP(AQ933,dim_disaggs!B:C,2,FALSE)),"",VLOOKUP(AQ933,dim_disaggs!B:C,2,FALSE))</f>
        <v>SUQVVrHxjTP</v>
      </c>
      <c r="AU933" s="72" t="s">
        <v>755</v>
      </c>
      <c r="AV933" s="73" t="s">
        <v>755</v>
      </c>
      <c r="AW933" s="66" t="s">
        <v>755</v>
      </c>
      <c r="AX933" s="66" t="s">
        <v>755</v>
      </c>
      <c r="AY933" s="22"/>
      <c r="AZ933" s="22"/>
      <c r="BA933" s="105" t="str">
        <f t="shared" si="135"/>
        <v>Top Level Denominator</v>
      </c>
      <c r="BB933" s="20" t="str">
        <f t="shared" si="136"/>
        <v>Azqe383ljKu</v>
      </c>
      <c r="BC933" s="22"/>
      <c r="BD933" s="22"/>
      <c r="BE933" s="75" t="s">
        <v>755</v>
      </c>
      <c r="BF933" s="73" t="s">
        <v>755</v>
      </c>
      <c r="BG933" s="57"/>
      <c r="BH933" s="76" t="s">
        <v>755</v>
      </c>
      <c r="BI933" s="22"/>
      <c r="BJ933" s="22"/>
      <c r="BK933" s="55" t="s">
        <v>20635</v>
      </c>
      <c r="BL933" s="71" t="s">
        <v>20637</v>
      </c>
    </row>
    <row r="934" spans="1:68" x14ac:dyDescent="0.2">
      <c r="A934" s="22" t="s">
        <v>95</v>
      </c>
      <c r="B934" s="21" t="s">
        <v>20505</v>
      </c>
      <c r="C934" s="22" t="s">
        <v>20490</v>
      </c>
      <c r="D934" s="22" t="s">
        <v>164</v>
      </c>
      <c r="E934" s="22" t="s">
        <v>77</v>
      </c>
      <c r="F934" s="22" t="s">
        <v>20496</v>
      </c>
      <c r="G934" s="22" t="s">
        <v>20086</v>
      </c>
      <c r="H934" s="22" t="s">
        <v>20529</v>
      </c>
      <c r="I934" s="18">
        <f t="shared" si="137"/>
        <v>42</v>
      </c>
      <c r="J934" s="22"/>
      <c r="K934" s="22" t="s">
        <v>20526</v>
      </c>
      <c r="L934" s="95" t="str">
        <f>IF(M934&lt;&gt;"",IF(NOT(ISNA(INDEX(cc!B:B,MATCH(M934,cc!A:A,0)))),INDEX(cc!B:B,MATCH(M934,cc!A:A,0)),"0"),"")</f>
        <v>Sex (Female), Pregnancy Status (Pregnant), HIV Status (Positive), HIV Indication</v>
      </c>
      <c r="M934" s="97" t="s">
        <v>20518</v>
      </c>
      <c r="N934" s="33" t="str">
        <f t="shared" si="138"/>
        <v/>
      </c>
      <c r="O934" s="18" t="str">
        <f t="shared" si="131"/>
        <v>HTS_RECENT (D, DSD, Sex/PregnancyStatus/HIVStatus/HIVIndication): HTS recently tested</v>
      </c>
      <c r="P934" s="18" t="str">
        <f t="shared" si="132"/>
        <v>HTS_RECENT (D, DSD, Sex/PregnancyStatus/HIVStatus/HIVIndication): HTS recently tested</v>
      </c>
      <c r="Q934" s="18" t="str">
        <f t="shared" si="129"/>
        <v>HTS_RECENT (D, DSD, Sex/Preg/HIV/Indicate)</v>
      </c>
      <c r="R934" s="18" t="str">
        <f t="shared" si="133"/>
        <v>HTS_RECENT_D_DSD_Sex_Preg_HIV_Indicate</v>
      </c>
      <c r="S934" s="18" t="str">
        <f t="shared" si="134"/>
        <v>HTS_RECENT_D_DSD_Sex_Preg_HIV_Indicate_</v>
      </c>
      <c r="T934" s="19" t="b">
        <f>NOT(ISNA(VLOOKUP(B934,dbcodes!A:B,2,FALSE)))</f>
        <v>1</v>
      </c>
      <c r="U934" s="19" t="str">
        <f>IF(ISNA(VLOOKUP(B934,dbcodes!A:B,2,FALSE)),des!R3001,VLOOKUP(B934,dbcodes!A:B,2,FALSE))</f>
        <v>HTS_RECENT_D_DSD_Sex_Preg_HIV_Indicate</v>
      </c>
      <c r="V934" s="22"/>
      <c r="W934" s="108" t="str">
        <f>IF(ISNA(VLOOKUP(C934,descriptions!A:B,2,FALSE)),des!V2024,IF(G934=" TARGET","Target ","")&amp;VLOOKUP(C934,descriptions!A:B,2,FALSE))</f>
        <v>Number of newly diagnosed HIV-positive persons aged greater than or equal to &gt;_ 15yrs with a test for recent infection result during the reporting period</v>
      </c>
      <c r="X934" s="22" t="s">
        <v>4</v>
      </c>
      <c r="Y934" s="22" t="s">
        <v>831</v>
      </c>
      <c r="Z934" s="22" t="s">
        <v>836</v>
      </c>
      <c r="AA934" s="22" t="s">
        <v>102</v>
      </c>
      <c r="AB934" s="22" t="s">
        <v>755</v>
      </c>
      <c r="AC934" s="19" t="str">
        <f>IF(AB934&lt;&gt;"",IF(NOT(ISNA(INDEX(os!A:A,MATCH(AB934,os!B:B,0)))),INDEX(os!A:A,MATCH(AB934,os!B:B,0)),"0"),"")</f>
        <v/>
      </c>
      <c r="AD934" s="22" t="s">
        <v>830</v>
      </c>
      <c r="AE934" s="22"/>
      <c r="AF934" s="22"/>
      <c r="AG934" s="22"/>
      <c r="AH934" s="93" t="str">
        <f>IF(NOT(ISNA(VLOOKUP(B:B,ResultsTargets!A:A,1,0))),"TRUE","")</f>
        <v/>
      </c>
      <c r="AI934" s="18" t="str">
        <f>IF(ISNA(VLOOKUP(C934,dim_techarea!A:B,2,FALSE)),"",VLOOKUP(C934,dim_techarea!A:B,2,FALSE))</f>
        <v>HTS_RECENT</v>
      </c>
      <c r="AJ934" s="18" t="str">
        <f>IF(ISNA(VLOOKUP(AI934,dim_techarea!B:C,2,FALSE)),"",VLOOKUP(AI934,dim_techarea!B:C,2,FALSE))</f>
        <v>twyHxdQVjMC</v>
      </c>
      <c r="AK934" s="18" t="str">
        <f>IF(ISNA(VLOOKUP(TRIM(G934),dim_targetsresults!A:B,2,FALSE)),"",VLOOKUP(TRIM(G934),dim_targetsresults!A:C,2,FALSE))</f>
        <v>MER Results</v>
      </c>
      <c r="AL934" s="18" t="str">
        <f>IF(ISNA(VLOOKUP(AK934,dim_targetsresults!B:C,2,FALSE)),"",VLOOKUP(AK934,dim_targetsresults!B:C,2,FALSE))</f>
        <v>Jh0jDM5yQ2E</v>
      </c>
      <c r="AM934" s="18" t="str">
        <f>IF(ISNA(VLOOKUP(TRIM(D934),dim_numeratordenominator!A:B,2,FALSE)),"",VLOOKUP(TRIM(D934),dim_numeratordenominator!A:C,2,FALSE))</f>
        <v>Denominator</v>
      </c>
      <c r="AN934" s="18" t="str">
        <f>IF(ISNA(VLOOKUP(AM934,dim_numeratordenominator!B:C,2,FALSE)),"",VLOOKUP(AM934,dim_numeratordenominator!B:C,2,FALSE))</f>
        <v>QpNj0nSuEhD</v>
      </c>
      <c r="AO934" s="18" t="str">
        <f>IF(ISNA(VLOOKUP(TRIM(E934),dim_supporttype!A:B,2,FALSE)),"",VLOOKUP(TRIM(E934),dim_supporttype!A:C,2,FALSE))</f>
        <v>DSD</v>
      </c>
      <c r="AP934" s="18" t="str">
        <f>IF(ISNA(VLOOKUP(AO934,dim_supporttype!B:C,2,FALSE)),"",VLOOKUP(AO934,dim_supporttype!B:C,2,FALSE))</f>
        <v>iM13vdNLWKb</v>
      </c>
      <c r="AQ934" s="18" t="str">
        <f>IF(ISNA(VLOOKUP(TRIM(F934),dim_disaggs!A:B,2,FALSE)),"No Disagg",VLOOKUP(TRIM(F934),dim_disaggs!A:B,2,FALSE))</f>
        <v>Sex/PregnancyStatus/HIVStatus/HIVIndication</v>
      </c>
      <c r="AR934" s="18" t="str">
        <f>IF(ISNA(VLOOKUP(AQ934,dim_disaggs!B:C,2,FALSE)),"",VLOOKUP(AQ934,dim_disaggs!B:C,2,FALSE))</f>
        <v>xtATyAWqPdX</v>
      </c>
      <c r="AU934" s="72" t="s">
        <v>755</v>
      </c>
      <c r="AV934" s="73" t="s">
        <v>755</v>
      </c>
      <c r="AW934" s="66" t="s">
        <v>755</v>
      </c>
      <c r="AX934" s="66" t="s">
        <v>755</v>
      </c>
      <c r="AY934" s="22"/>
      <c r="AZ934" s="22"/>
      <c r="BA934" s="105" t="str">
        <f t="shared" si="135"/>
        <v/>
      </c>
      <c r="BB934" s="20" t="str">
        <f t="shared" si="136"/>
        <v/>
      </c>
      <c r="BC934" s="22"/>
      <c r="BD934" s="22"/>
      <c r="BE934" s="75" t="s">
        <v>755</v>
      </c>
      <c r="BF934" s="73" t="s">
        <v>755</v>
      </c>
      <c r="BG934" s="57"/>
      <c r="BH934" s="76" t="s">
        <v>755</v>
      </c>
      <c r="BI934" s="22"/>
      <c r="BJ934" s="22"/>
      <c r="BK934" s="55" t="s">
        <v>755</v>
      </c>
      <c r="BL934" s="71" t="s">
        <v>755</v>
      </c>
      <c r="BM934" s="77" t="s">
        <v>755</v>
      </c>
      <c r="BN934" s="78" t="s">
        <v>755</v>
      </c>
      <c r="BO934" s="77" t="s">
        <v>755</v>
      </c>
      <c r="BP934" s="78" t="s">
        <v>755</v>
      </c>
    </row>
    <row r="935" spans="1:68" s="3" customFormat="1" x14ac:dyDescent="0.2">
      <c r="A935" s="22" t="s">
        <v>95</v>
      </c>
      <c r="B935" s="21" t="s">
        <v>20506</v>
      </c>
      <c r="C935" s="22" t="s">
        <v>20490</v>
      </c>
      <c r="D935" s="22" t="s">
        <v>164</v>
      </c>
      <c r="E935" s="22" t="s">
        <v>78</v>
      </c>
      <c r="F935" s="22" t="s">
        <v>20496</v>
      </c>
      <c r="G935" s="22" t="s">
        <v>20086</v>
      </c>
      <c r="H935" s="22" t="s">
        <v>20529</v>
      </c>
      <c r="I935" s="18">
        <f t="shared" si="137"/>
        <v>41</v>
      </c>
      <c r="J935" s="22"/>
      <c r="K935" s="22" t="s">
        <v>20526</v>
      </c>
      <c r="L935" s="95" t="str">
        <f>IF(M935&lt;&gt;"",IF(NOT(ISNA(INDEX(cc!B:B,MATCH(M935,cc!A:A,0)))),INDEX(cc!B:B,MATCH(M935,cc!A:A,0)),"0"),"")</f>
        <v>Sex (Female), Pregnancy Status (Pregnant), HIV Status (Positive), HIV Indication</v>
      </c>
      <c r="M935" s="97" t="s">
        <v>20518</v>
      </c>
      <c r="N935" s="33" t="str">
        <f t="shared" si="138"/>
        <v/>
      </c>
      <c r="O935" s="18" t="str">
        <f t="shared" si="131"/>
        <v>HTS_RECENT (D, TA, Sex/PregnancyStatus/HIVStatus/HIVIndication): HTS recently tested</v>
      </c>
      <c r="P935" s="18" t="str">
        <f t="shared" si="132"/>
        <v>HTS_RECENT (D, TA, Sex/PregnancyStatus/HIVStatus/HIVIndication): HTS recently tested</v>
      </c>
      <c r="Q935" s="18" t="str">
        <f t="shared" si="129"/>
        <v>HTS_RECENT (D, TA, Sex/Preg/HIV/Indicate)</v>
      </c>
      <c r="R935" s="18" t="str">
        <f t="shared" si="133"/>
        <v>HTS_RECENT_D_TA_Sex_Preg_HIV_Indicate</v>
      </c>
      <c r="S935" s="18" t="str">
        <f t="shared" si="134"/>
        <v>HTS_RECENT_D_TA_Sex_Preg_HIV_Indicate_</v>
      </c>
      <c r="T935" s="19" t="b">
        <f>NOT(ISNA(VLOOKUP(B935,dbcodes!A:B,2,FALSE)))</f>
        <v>1</v>
      </c>
      <c r="U935" s="19" t="str">
        <f>IF(ISNA(VLOOKUP(B935,dbcodes!A:B,2,FALSE)),des!R3002,VLOOKUP(B935,dbcodes!A:B,2,FALSE))</f>
        <v>HTS_RECENT_D_TA_Sex_Preg_HIV_Indicate</v>
      </c>
      <c r="V935" s="22"/>
      <c r="W935" s="108" t="str">
        <f>IF(ISNA(VLOOKUP(C935,descriptions!A:B,2,FALSE)),des!V2025,IF(G935=" TARGET","Target ","")&amp;VLOOKUP(C935,descriptions!A:B,2,FALSE))</f>
        <v>Number of newly diagnosed HIV-positive persons aged greater than or equal to &gt;_ 15yrs with a test for recent infection result during the reporting period</v>
      </c>
      <c r="X935" s="22" t="s">
        <v>4</v>
      </c>
      <c r="Y935" s="22" t="s">
        <v>831</v>
      </c>
      <c r="Z935" s="22" t="s">
        <v>836</v>
      </c>
      <c r="AA935" s="22" t="s">
        <v>102</v>
      </c>
      <c r="AB935" s="22" t="s">
        <v>755</v>
      </c>
      <c r="AC935" s="19" t="str">
        <f>IF(AB935&lt;&gt;"",IF(NOT(ISNA(INDEX(os!A:A,MATCH(AB935,os!B:B,0)))),INDEX(os!A:A,MATCH(AB935,os!B:B,0)),"0"),"")</f>
        <v/>
      </c>
      <c r="AD935" s="22" t="s">
        <v>830</v>
      </c>
      <c r="AE935" s="22"/>
      <c r="AF935" s="22"/>
      <c r="AG935" s="22"/>
      <c r="AH935" s="93" t="str">
        <f>IF(NOT(ISNA(VLOOKUP(B:B,ResultsTargets!A:A,1,0))),"TRUE","")</f>
        <v/>
      </c>
      <c r="AI935" s="18" t="str">
        <f>IF(ISNA(VLOOKUP(C935,dim_techarea!A:B,2,FALSE)),"",VLOOKUP(C935,dim_techarea!A:B,2,FALSE))</f>
        <v>HTS_RECENT</v>
      </c>
      <c r="AJ935" s="18" t="str">
        <f>IF(ISNA(VLOOKUP(AI935,dim_techarea!B:C,2,FALSE)),"",VLOOKUP(AI935,dim_techarea!B:C,2,FALSE))</f>
        <v>twyHxdQVjMC</v>
      </c>
      <c r="AK935" s="18" t="str">
        <f>IF(ISNA(VLOOKUP(TRIM(G935),dim_targetsresults!A:B,2,FALSE)),"",VLOOKUP(TRIM(G935),dim_targetsresults!A:C,2,FALSE))</f>
        <v>MER Results</v>
      </c>
      <c r="AL935" s="18" t="str">
        <f>IF(ISNA(VLOOKUP(AK935,dim_targetsresults!B:C,2,FALSE)),"",VLOOKUP(AK935,dim_targetsresults!B:C,2,FALSE))</f>
        <v>Jh0jDM5yQ2E</v>
      </c>
      <c r="AM935" s="18" t="str">
        <f>IF(ISNA(VLOOKUP(TRIM(D935),dim_numeratordenominator!A:B,2,FALSE)),"",VLOOKUP(TRIM(D935),dim_numeratordenominator!A:C,2,FALSE))</f>
        <v>Denominator</v>
      </c>
      <c r="AN935" s="18" t="str">
        <f>IF(ISNA(VLOOKUP(AM935,dim_numeratordenominator!B:C,2,FALSE)),"",VLOOKUP(AM935,dim_numeratordenominator!B:C,2,FALSE))</f>
        <v>QpNj0nSuEhD</v>
      </c>
      <c r="AO935" s="18" t="str">
        <f>IF(ISNA(VLOOKUP(TRIM(E935),dim_supporttype!A:B,2,FALSE)),"",VLOOKUP(TRIM(E935),dim_supporttype!A:C,2,FALSE))</f>
        <v>TA</v>
      </c>
      <c r="AP935" s="18" t="str">
        <f>IF(ISNA(VLOOKUP(AO935,dim_supporttype!B:C,2,FALSE)),"",VLOOKUP(AO935,dim_supporttype!B:C,2,FALSE))</f>
        <v>cRAGKdWIDn4</v>
      </c>
      <c r="AQ935" s="18" t="str">
        <f>IF(ISNA(VLOOKUP(TRIM(F935),dim_disaggs!A:B,2,FALSE)),"No Disagg",VLOOKUP(TRIM(F935),dim_disaggs!A:B,2,FALSE))</f>
        <v>Sex/PregnancyStatus/HIVStatus/HIVIndication</v>
      </c>
      <c r="AR935" s="18" t="str">
        <f>IF(ISNA(VLOOKUP(AQ935,dim_disaggs!B:C,2,FALSE)),"",VLOOKUP(AQ935,dim_disaggs!B:C,2,FALSE))</f>
        <v>xtATyAWqPdX</v>
      </c>
      <c r="AS935" s="72"/>
      <c r="AT935" s="66"/>
      <c r="AU935" s="72" t="s">
        <v>755</v>
      </c>
      <c r="AV935" s="73" t="s">
        <v>755</v>
      </c>
      <c r="AW935" s="66" t="s">
        <v>755</v>
      </c>
      <c r="AX935" s="66" t="s">
        <v>755</v>
      </c>
      <c r="AY935" s="22"/>
      <c r="AZ935" s="22"/>
      <c r="BA935" s="105" t="str">
        <f t="shared" si="135"/>
        <v/>
      </c>
      <c r="BB935" s="20" t="str">
        <f t="shared" si="136"/>
        <v/>
      </c>
      <c r="BC935" s="22"/>
      <c r="BD935" s="22"/>
      <c r="BE935" s="75" t="s">
        <v>755</v>
      </c>
      <c r="BF935" s="73" t="s">
        <v>755</v>
      </c>
      <c r="BG935" s="57"/>
      <c r="BH935" s="87"/>
      <c r="BI935" s="22"/>
      <c r="BJ935" s="22"/>
      <c r="BK935" s="55" t="s">
        <v>755</v>
      </c>
      <c r="BL935" s="71" t="s">
        <v>755</v>
      </c>
      <c r="BM935" s="77" t="s">
        <v>755</v>
      </c>
      <c r="BN935" s="78" t="s">
        <v>755</v>
      </c>
      <c r="BO935" s="77" t="s">
        <v>755</v>
      </c>
      <c r="BP935" s="78" t="s">
        <v>755</v>
      </c>
    </row>
    <row r="936" spans="1:68" s="3" customFormat="1" x14ac:dyDescent="0.2">
      <c r="A936" s="22" t="s">
        <v>95</v>
      </c>
      <c r="B936" s="21" t="s">
        <v>20507</v>
      </c>
      <c r="C936" s="22" t="s">
        <v>20490</v>
      </c>
      <c r="D936" s="22" t="s">
        <v>164</v>
      </c>
      <c r="E936" s="22" t="s">
        <v>77</v>
      </c>
      <c r="F936" s="22" t="s">
        <v>19991</v>
      </c>
      <c r="G936" s="22" t="s">
        <v>20086</v>
      </c>
      <c r="H936" s="22" t="s">
        <v>19991</v>
      </c>
      <c r="I936" s="18">
        <f t="shared" si="137"/>
        <v>37</v>
      </c>
      <c r="J936" s="22"/>
      <c r="K936" s="22" t="s">
        <v>20526</v>
      </c>
      <c r="L936" s="95" t="str">
        <f>IF(M936&lt;&gt;"",IF(NOT(ISNA(INDEX(cc!B:B,MATCH(M936,cc!A:A,0)))),INDEX(cc!B:B,MATCH(M936,cc!A:A,0)),"0"),"")</f>
        <v>Key Populations v3 and HIV Status (Positive)</v>
      </c>
      <c r="M936" s="97" t="s">
        <v>19977</v>
      </c>
      <c r="N936" s="33" t="str">
        <f t="shared" si="138"/>
        <v/>
      </c>
      <c r="O936" s="18" t="str">
        <f t="shared" si="131"/>
        <v>HTS_RECENT (D, DSD, KeyPop/HIVStatus): HTS recently tested</v>
      </c>
      <c r="P936" s="18" t="str">
        <f t="shared" si="132"/>
        <v>HTS_RECENT (D, DSD, KeyPop/HIVStatus): HTS recently tested</v>
      </c>
      <c r="Q936" s="18" t="str">
        <f t="shared" ref="Q936:Q999" si="139">IF(G936=" RESULT",CONCATENATE(C936, " (",_xlfn.TEXTJOIN(", ",TRUE,D936,E936,H936),")",J936),CONCATENATE(C936, " (",_xlfn.TEXTJOIN(", ",TRUE,D936,E936,H936),")",G936,J936))</f>
        <v>HTS_RECENT (D, DSD, KeyPop/HIVStatus)</v>
      </c>
      <c r="R936" s="18" t="str">
        <f t="shared" si="133"/>
        <v>HTS_RECENT_D_DSD_KeyPop_HIVStatus</v>
      </c>
      <c r="S936" s="18" t="str">
        <f t="shared" si="134"/>
        <v>HTS_RECENT_D_DSD_KeyPop_HIVStatus_</v>
      </c>
      <c r="T936" s="19" t="b">
        <f>NOT(ISNA(VLOOKUP(B936,dbcodes!A:B,2,FALSE)))</f>
        <v>1</v>
      </c>
      <c r="U936" s="19" t="str">
        <f>IF(ISNA(VLOOKUP(B936,dbcodes!A:B,2,FALSE)),des!R3003,VLOOKUP(B936,dbcodes!A:B,2,FALSE))</f>
        <v>HTS_RECENT_D_DSD_KeyPop_HIVStatus</v>
      </c>
      <c r="V936" s="22"/>
      <c r="W936" s="108" t="str">
        <f>IF(ISNA(VLOOKUP(C936,descriptions!A:B,2,FALSE)),des!V2028,IF(G936=" TARGET","Target ","")&amp;VLOOKUP(C936,descriptions!A:B,2,FALSE))</f>
        <v>Number of newly diagnosed HIV-positive persons aged greater than or equal to &gt;_ 15yrs with a test for recent infection result during the reporting period</v>
      </c>
      <c r="X936" s="22" t="s">
        <v>4</v>
      </c>
      <c r="Y936" s="22" t="s">
        <v>831</v>
      </c>
      <c r="Z936" s="22" t="s">
        <v>836</v>
      </c>
      <c r="AA936" s="22" t="s">
        <v>102</v>
      </c>
      <c r="AB936" s="22" t="s">
        <v>755</v>
      </c>
      <c r="AC936" s="19" t="str">
        <f>IF(AB936&lt;&gt;"",IF(NOT(ISNA(INDEX(os!A:A,MATCH(AB936,os!B:B,0)))),INDEX(os!A:A,MATCH(AB936,os!B:B,0)),"0"),"")</f>
        <v/>
      </c>
      <c r="AD936" s="22" t="s">
        <v>830</v>
      </c>
      <c r="AE936" s="22"/>
      <c r="AF936" s="22"/>
      <c r="AG936" s="22"/>
      <c r="AH936" s="93" t="str">
        <f>IF(NOT(ISNA(VLOOKUP(B:B,ResultsTargets!A:A,1,0))),"TRUE","")</f>
        <v/>
      </c>
      <c r="AI936" s="18" t="str">
        <f>IF(ISNA(VLOOKUP(C936,dim_techarea!A:B,2,FALSE)),"",VLOOKUP(C936,dim_techarea!A:B,2,FALSE))</f>
        <v>HTS_RECENT</v>
      </c>
      <c r="AJ936" s="18" t="str">
        <f>IF(ISNA(VLOOKUP(AI936,dim_techarea!B:C,2,FALSE)),"",VLOOKUP(AI936,dim_techarea!B:C,2,FALSE))</f>
        <v>twyHxdQVjMC</v>
      </c>
      <c r="AK936" s="18" t="str">
        <f>IF(ISNA(VLOOKUP(TRIM(G936),dim_targetsresults!A:B,2,FALSE)),"",VLOOKUP(TRIM(G936),dim_targetsresults!A:C,2,FALSE))</f>
        <v>MER Results</v>
      </c>
      <c r="AL936" s="18" t="str">
        <f>IF(ISNA(VLOOKUP(AK936,dim_targetsresults!B:C,2,FALSE)),"",VLOOKUP(AK936,dim_targetsresults!B:C,2,FALSE))</f>
        <v>Jh0jDM5yQ2E</v>
      </c>
      <c r="AM936" s="18" t="str">
        <f>IF(ISNA(VLOOKUP(TRIM(D936),dim_numeratordenominator!A:B,2,FALSE)),"",VLOOKUP(TRIM(D936),dim_numeratordenominator!A:C,2,FALSE))</f>
        <v>Denominator</v>
      </c>
      <c r="AN936" s="18" t="str">
        <f>IF(ISNA(VLOOKUP(AM936,dim_numeratordenominator!B:C,2,FALSE)),"",VLOOKUP(AM936,dim_numeratordenominator!B:C,2,FALSE))</f>
        <v>QpNj0nSuEhD</v>
      </c>
      <c r="AO936" s="18" t="str">
        <f>IF(ISNA(VLOOKUP(TRIM(E936),dim_supporttype!A:B,2,FALSE)),"",VLOOKUP(TRIM(E936),dim_supporttype!A:C,2,FALSE))</f>
        <v>DSD</v>
      </c>
      <c r="AP936" s="18" t="str">
        <f>IF(ISNA(VLOOKUP(AO936,dim_supporttype!B:C,2,FALSE)),"",VLOOKUP(AO936,dim_supporttype!B:C,2,FALSE))</f>
        <v>iM13vdNLWKb</v>
      </c>
      <c r="AQ936" s="18" t="str">
        <f>IF(ISNA(VLOOKUP(TRIM(F936),dim_disaggs!A:B,2,FALSE)),"No Disagg",VLOOKUP(TRIM(F936),dim_disaggs!A:B,2,FALSE))</f>
        <v>KeyPop/HIVStatus</v>
      </c>
      <c r="AR936" s="18" t="str">
        <f>IF(ISNA(VLOOKUP(AQ936,dim_disaggs!B:C,2,FALSE)),"",VLOOKUP(AQ936,dim_disaggs!B:C,2,FALSE))</f>
        <v>oLVJbdHt6ou</v>
      </c>
      <c r="AS936" s="72"/>
      <c r="AT936" s="66"/>
      <c r="AU936" s="72" t="s">
        <v>755</v>
      </c>
      <c r="AV936" s="73" t="s">
        <v>755</v>
      </c>
      <c r="AW936" s="66" t="s">
        <v>755</v>
      </c>
      <c r="AX936" s="66" t="s">
        <v>755</v>
      </c>
      <c r="AY936" s="22"/>
      <c r="AZ936" s="22"/>
      <c r="BA936" s="105" t="str">
        <f t="shared" si="135"/>
        <v/>
      </c>
      <c r="BB936" s="20" t="str">
        <f t="shared" si="136"/>
        <v/>
      </c>
      <c r="BC936" s="22"/>
      <c r="BD936" s="22"/>
      <c r="BE936" s="75" t="s">
        <v>755</v>
      </c>
      <c r="BF936" s="73" t="s">
        <v>755</v>
      </c>
      <c r="BG936" s="57"/>
      <c r="BH936" s="87"/>
      <c r="BI936" s="22"/>
      <c r="BJ936" s="22"/>
      <c r="BK936" s="55" t="s">
        <v>755</v>
      </c>
      <c r="BL936" s="71" t="s">
        <v>755</v>
      </c>
      <c r="BM936" s="77" t="s">
        <v>755</v>
      </c>
      <c r="BN936" s="78" t="s">
        <v>755</v>
      </c>
      <c r="BO936" s="77" t="s">
        <v>755</v>
      </c>
      <c r="BP936" s="78" t="s">
        <v>755</v>
      </c>
    </row>
    <row r="937" spans="1:68" x14ac:dyDescent="0.2">
      <c r="A937" s="22" t="s">
        <v>95</v>
      </c>
      <c r="B937" s="21" t="s">
        <v>20508</v>
      </c>
      <c r="C937" s="22" t="s">
        <v>20490</v>
      </c>
      <c r="D937" s="22" t="s">
        <v>164</v>
      </c>
      <c r="E937" s="22" t="s">
        <v>78</v>
      </c>
      <c r="F937" s="22" t="s">
        <v>19991</v>
      </c>
      <c r="G937" s="22" t="s">
        <v>20086</v>
      </c>
      <c r="H937" s="22" t="s">
        <v>19991</v>
      </c>
      <c r="I937" s="18">
        <f t="shared" si="137"/>
        <v>36</v>
      </c>
      <c r="J937" s="22"/>
      <c r="K937" s="22" t="s">
        <v>20526</v>
      </c>
      <c r="L937" s="95" t="str">
        <f>IF(M937&lt;&gt;"",IF(NOT(ISNA(INDEX(cc!B:B,MATCH(M937,cc!A:A,0)))),INDEX(cc!B:B,MATCH(M937,cc!A:A,0)),"0"),"")</f>
        <v>Key Populations v3 and HIV Status (Positive)</v>
      </c>
      <c r="M937" s="97" t="s">
        <v>19977</v>
      </c>
      <c r="N937" s="33" t="str">
        <f t="shared" si="138"/>
        <v/>
      </c>
      <c r="O937" s="18" t="str">
        <f t="shared" si="131"/>
        <v>HTS_RECENT (D, TA, KeyPop/HIVStatus): HTS recently tested</v>
      </c>
      <c r="P937" s="18" t="str">
        <f t="shared" si="132"/>
        <v>HTS_RECENT (D, TA, KeyPop/HIVStatus): HTS recently tested</v>
      </c>
      <c r="Q937" s="18" t="str">
        <f t="shared" si="139"/>
        <v>HTS_RECENT (D, TA, KeyPop/HIVStatus)</v>
      </c>
      <c r="R937" s="18" t="str">
        <f t="shared" si="133"/>
        <v>HTS_RECENT_D_TA_KeyPop_HIVStatus</v>
      </c>
      <c r="S937" s="18" t="str">
        <f t="shared" si="134"/>
        <v>HTS_RECENT_D_TA_KeyPop_HIVStatus_</v>
      </c>
      <c r="T937" s="19" t="b">
        <f>NOT(ISNA(VLOOKUP(B937,dbcodes!A:B,2,FALSE)))</f>
        <v>1</v>
      </c>
      <c r="U937" s="19" t="str">
        <f>IF(ISNA(VLOOKUP(B937,dbcodes!A:B,2,FALSE)),des!R3004,VLOOKUP(B937,dbcodes!A:B,2,FALSE))</f>
        <v>HTS_RECENT_D_TA_KeyPop_HIVStatus</v>
      </c>
      <c r="V937" s="22"/>
      <c r="W937" s="108" t="str">
        <f>IF(ISNA(VLOOKUP(C937,descriptions!A:B,2,FALSE)),des!V2029,IF(G937=" TARGET","Target ","")&amp;VLOOKUP(C937,descriptions!A:B,2,FALSE))</f>
        <v>Number of newly diagnosed HIV-positive persons aged greater than or equal to &gt;_ 15yrs with a test for recent infection result during the reporting period</v>
      </c>
      <c r="X937" s="22" t="s">
        <v>4</v>
      </c>
      <c r="Y937" s="22" t="s">
        <v>831</v>
      </c>
      <c r="Z937" s="22" t="s">
        <v>836</v>
      </c>
      <c r="AA937" s="22" t="s">
        <v>102</v>
      </c>
      <c r="AB937" s="22" t="s">
        <v>755</v>
      </c>
      <c r="AC937" s="19" t="str">
        <f>IF(AB937&lt;&gt;"",IF(NOT(ISNA(INDEX(os!A:A,MATCH(AB937,os!B:B,0)))),INDEX(os!A:A,MATCH(AB937,os!B:B,0)),"0"),"")</f>
        <v/>
      </c>
      <c r="AD937" s="22" t="s">
        <v>830</v>
      </c>
      <c r="AE937" s="22"/>
      <c r="AF937" s="22"/>
      <c r="AG937" s="22"/>
      <c r="AH937" s="93" t="str">
        <f>IF(NOT(ISNA(VLOOKUP(B:B,ResultsTargets!A:A,1,0))),"TRUE","")</f>
        <v/>
      </c>
      <c r="AI937" s="18" t="str">
        <f>IF(ISNA(VLOOKUP(C937,dim_techarea!A:B,2,FALSE)),"",VLOOKUP(C937,dim_techarea!A:B,2,FALSE))</f>
        <v>HTS_RECENT</v>
      </c>
      <c r="AJ937" s="18" t="str">
        <f>IF(ISNA(VLOOKUP(AI937,dim_techarea!B:C,2,FALSE)),"",VLOOKUP(AI937,dim_techarea!B:C,2,FALSE))</f>
        <v>twyHxdQVjMC</v>
      </c>
      <c r="AK937" s="18" t="str">
        <f>IF(ISNA(VLOOKUP(TRIM(G937),dim_targetsresults!A:B,2,FALSE)),"",VLOOKUP(TRIM(G937),dim_targetsresults!A:C,2,FALSE))</f>
        <v>MER Results</v>
      </c>
      <c r="AL937" s="18" t="str">
        <f>IF(ISNA(VLOOKUP(AK937,dim_targetsresults!B:C,2,FALSE)),"",VLOOKUP(AK937,dim_targetsresults!B:C,2,FALSE))</f>
        <v>Jh0jDM5yQ2E</v>
      </c>
      <c r="AM937" s="18" t="str">
        <f>IF(ISNA(VLOOKUP(TRIM(D937),dim_numeratordenominator!A:B,2,FALSE)),"",VLOOKUP(TRIM(D937),dim_numeratordenominator!A:C,2,FALSE))</f>
        <v>Denominator</v>
      </c>
      <c r="AN937" s="18" t="str">
        <f>IF(ISNA(VLOOKUP(AM937,dim_numeratordenominator!B:C,2,FALSE)),"",VLOOKUP(AM937,dim_numeratordenominator!B:C,2,FALSE))</f>
        <v>QpNj0nSuEhD</v>
      </c>
      <c r="AO937" s="18" t="str">
        <f>IF(ISNA(VLOOKUP(TRIM(E937),dim_supporttype!A:B,2,FALSE)),"",VLOOKUP(TRIM(E937),dim_supporttype!A:C,2,FALSE))</f>
        <v>TA</v>
      </c>
      <c r="AP937" s="18" t="str">
        <f>IF(ISNA(VLOOKUP(AO937,dim_supporttype!B:C,2,FALSE)),"",VLOOKUP(AO937,dim_supporttype!B:C,2,FALSE))</f>
        <v>cRAGKdWIDn4</v>
      </c>
      <c r="AQ937" s="18" t="str">
        <f>IF(ISNA(VLOOKUP(TRIM(F937),dim_disaggs!A:B,2,FALSE)),"No Disagg",VLOOKUP(TRIM(F937),dim_disaggs!A:B,2,FALSE))</f>
        <v>KeyPop/HIVStatus</v>
      </c>
      <c r="AR937" s="18" t="str">
        <f>IF(ISNA(VLOOKUP(AQ937,dim_disaggs!B:C,2,FALSE)),"",VLOOKUP(AQ937,dim_disaggs!B:C,2,FALSE))</f>
        <v>oLVJbdHt6ou</v>
      </c>
      <c r="AU937" s="72" t="s">
        <v>755</v>
      </c>
      <c r="AV937" s="73" t="s">
        <v>755</v>
      </c>
      <c r="AW937" s="66" t="s">
        <v>755</v>
      </c>
      <c r="AX937" s="66" t="s">
        <v>755</v>
      </c>
      <c r="AY937" s="22"/>
      <c r="AZ937" s="22"/>
      <c r="BA937" s="105" t="str">
        <f t="shared" si="135"/>
        <v/>
      </c>
      <c r="BB937" s="20" t="str">
        <f t="shared" si="136"/>
        <v/>
      </c>
      <c r="BC937" s="22"/>
      <c r="BD937" s="22"/>
      <c r="BE937" s="75" t="s">
        <v>755</v>
      </c>
      <c r="BF937" s="73" t="s">
        <v>755</v>
      </c>
      <c r="BG937" s="57"/>
      <c r="BH937" s="87"/>
      <c r="BI937" s="22"/>
      <c r="BJ937" s="22"/>
      <c r="BK937" s="55" t="s">
        <v>755</v>
      </c>
      <c r="BL937" s="71" t="s">
        <v>755</v>
      </c>
      <c r="BM937" s="77" t="s">
        <v>755</v>
      </c>
      <c r="BN937" s="78" t="s">
        <v>755</v>
      </c>
      <c r="BO937" s="77" t="s">
        <v>755</v>
      </c>
      <c r="BP937" s="78" t="s">
        <v>755</v>
      </c>
    </row>
    <row r="938" spans="1:68" s="3" customFormat="1" ht="18" x14ac:dyDescent="0.2">
      <c r="A938" s="22" t="s">
        <v>95</v>
      </c>
      <c r="B938" s="21" t="s">
        <v>21183</v>
      </c>
      <c r="C938" s="22" t="s">
        <v>20490</v>
      </c>
      <c r="D938" s="22" t="s">
        <v>164</v>
      </c>
      <c r="E938" s="22" t="s">
        <v>77</v>
      </c>
      <c r="F938" s="22" t="s">
        <v>20491</v>
      </c>
      <c r="G938" s="22" t="s">
        <v>2442</v>
      </c>
      <c r="H938" s="22" t="s">
        <v>20491</v>
      </c>
      <c r="I938" s="18">
        <f t="shared" si="137"/>
        <v>49</v>
      </c>
      <c r="J938" s="22"/>
      <c r="K938" s="74" t="s">
        <v>25398</v>
      </c>
      <c r="L938" s="95" t="str">
        <f>IF(M938&lt;&gt;"",IF(NOT(ISNA(INDEX(cc!B:B,MATCH(M938,cc!A:A,0)))),INDEX(cc!B:B,MATCH(M938,cc!A:A,0)),"0"),"")</f>
        <v>Age (15-50+-uk, 8), Sex, HIV Status (Positive) and HIV Indication</v>
      </c>
      <c r="M938" s="97" t="s">
        <v>20494</v>
      </c>
      <c r="N938" s="33" t="str">
        <f t="shared" si="138"/>
        <v xml:space="preserve"> TARGET</v>
      </c>
      <c r="O938" s="18" t="str">
        <f t="shared" si="131"/>
        <v>HTS_RECENT (D, DSD, Age/Sex/HIVIndication) TARGET: HIV recency test</v>
      </c>
      <c r="P938" s="18" t="str">
        <f t="shared" si="132"/>
        <v>HTS_RECENT (D, DSD, Age/Sex/HIVIndication) TARGET: HIV recency test</v>
      </c>
      <c r="Q938" s="18" t="str">
        <f t="shared" si="139"/>
        <v>HTS_RECENT (D, DSD, Age/Sex/HIVIndication) TARGET</v>
      </c>
      <c r="R938" s="18" t="str">
        <f t="shared" si="133"/>
        <v>HTS_RECENT_D_DSD_Age_Sex_HIVIndication_TARGET</v>
      </c>
      <c r="S938" s="18" t="str">
        <f t="shared" si="134"/>
        <v>HTS_RECENT_D_DSD_Age_Sex_HIVIndication_TARGET</v>
      </c>
      <c r="T938" s="19" t="b">
        <f>NOT(ISNA(VLOOKUP(B938,dbcodes!A:B,2,FALSE)))</f>
        <v>1</v>
      </c>
      <c r="U938" s="19" t="str">
        <f>IF(ISNA(VLOOKUP(B938,dbcodes!A:B,2,FALSE)),des!R3005,VLOOKUP(B938,dbcodes!A:B,2,FALSE))</f>
        <v>HTS_RECENT_D_DSD_Age_Sex_HIVIndication_TARGET</v>
      </c>
      <c r="V938" s="22"/>
      <c r="W938" s="108" t="str">
        <f>IF(ISNA(VLOOKUP(C938,descriptions!A:B,2,FALSE)),des!V2022,IF(G938=" TARGET","Target ","")&amp;VLOOKUP(C938,descriptions!A:B,2,FALSE))</f>
        <v>Target Number of newly diagnosed HIV-positive persons aged greater than or equal to &gt;_ 15yrs with a test for recent infection result during the reporting period</v>
      </c>
      <c r="X938" s="22" t="s">
        <v>4</v>
      </c>
      <c r="Y938" s="22" t="s">
        <v>831</v>
      </c>
      <c r="Z938" s="22" t="s">
        <v>836</v>
      </c>
      <c r="AA938" s="22" t="s">
        <v>102</v>
      </c>
      <c r="AB938" s="22" t="s">
        <v>755</v>
      </c>
      <c r="AC938" s="19" t="str">
        <f>IF(AB938&lt;&gt;"",IF(NOT(ISNA(INDEX(os!A:A,MATCH(AB938,os!B:B,0)))),INDEX(os!A:A,MATCH(AB938,os!B:B,0)),"0"),"")</f>
        <v/>
      </c>
      <c r="AD938" s="22" t="s">
        <v>830</v>
      </c>
      <c r="AE938" s="22"/>
      <c r="AF938" s="22"/>
      <c r="AG938" s="22"/>
      <c r="AH938" s="93" t="str">
        <f>IF(NOT(ISNA(VLOOKUP(B:B,ResultsTargets!A:A,1,0))),"TRUE","")</f>
        <v/>
      </c>
      <c r="AI938" s="18" t="str">
        <f>IF(ISNA(VLOOKUP(C938,dim_techarea!A:B,2,FALSE)),"",VLOOKUP(C938,dim_techarea!A:B,2,FALSE))</f>
        <v>HTS_RECENT</v>
      </c>
      <c r="AJ938" s="18" t="str">
        <f>IF(ISNA(VLOOKUP(AI938,dim_techarea!B:C,2,FALSE)),"",VLOOKUP(AI938,dim_techarea!B:C,2,FALSE))</f>
        <v>twyHxdQVjMC</v>
      </c>
      <c r="AK938" s="18" t="str">
        <f>IF(ISNA(VLOOKUP(TRIM(G938),dim_targetsresults!A:B,2,FALSE)),"",VLOOKUP(TRIM(G938),dim_targetsresults!A:C,2,FALSE))</f>
        <v>MER Targets</v>
      </c>
      <c r="AL938" s="18" t="str">
        <f>IF(ISNA(VLOOKUP(AK938,dim_targetsresults!B:C,2,FALSE)),"",VLOOKUP(AK938,dim_targetsresults!B:C,2,FALSE))</f>
        <v>W8imnja2Owd</v>
      </c>
      <c r="AM938" s="18" t="str">
        <f>IF(ISNA(VLOOKUP(TRIM(D938),dim_numeratordenominator!A:B,2,FALSE)),"",VLOOKUP(TRIM(D938),dim_numeratordenominator!A:C,2,FALSE))</f>
        <v>Denominator</v>
      </c>
      <c r="AN938" s="18" t="str">
        <f>IF(ISNA(VLOOKUP(AM938,dim_numeratordenominator!B:C,2,FALSE)),"",VLOOKUP(AM938,dim_numeratordenominator!B:C,2,FALSE))</f>
        <v>QpNj0nSuEhD</v>
      </c>
      <c r="AO938" s="18" t="str">
        <f>IF(ISNA(VLOOKUP(TRIM(E938),dim_supporttype!A:B,2,FALSE)),"",VLOOKUP(TRIM(E938),dim_supporttype!A:C,2,FALSE))</f>
        <v>DSD</v>
      </c>
      <c r="AP938" s="18" t="str">
        <f>IF(ISNA(VLOOKUP(AO938,dim_supporttype!B:C,2,FALSE)),"",VLOOKUP(AO938,dim_supporttype!B:C,2,FALSE))</f>
        <v>iM13vdNLWKb</v>
      </c>
      <c r="AQ938" s="18" t="str">
        <f>IF(ISNA(VLOOKUP(TRIM(F938),dim_disaggs!A:B,2,FALSE)),"No Disagg",VLOOKUP(TRIM(F938),dim_disaggs!A:B,2,FALSE))</f>
        <v>Age/Sex/HIVIndication</v>
      </c>
      <c r="AR938" s="18" t="str">
        <f>IF(ISNA(VLOOKUP(AQ938,dim_disaggs!B:C,2,FALSE)),"",VLOOKUP(AQ938,dim_disaggs!B:C,2,FALSE))</f>
        <v>SUQVVrHxjTP</v>
      </c>
      <c r="AS938" s="72"/>
      <c r="AT938" s="66"/>
      <c r="AU938" s="72" t="s">
        <v>755</v>
      </c>
      <c r="AV938" s="73" t="s">
        <v>755</v>
      </c>
      <c r="AW938" s="66" t="s">
        <v>755</v>
      </c>
      <c r="AX938" s="66" t="s">
        <v>755</v>
      </c>
      <c r="AY938" s="22"/>
      <c r="AZ938" s="22"/>
      <c r="BA938" s="105" t="str">
        <f t="shared" si="135"/>
        <v>Top Level Denominator</v>
      </c>
      <c r="BB938" s="20" t="str">
        <f t="shared" si="136"/>
        <v>Azqe383ljKu</v>
      </c>
      <c r="BC938" s="22"/>
      <c r="BD938" s="22"/>
      <c r="BE938" s="75" t="s">
        <v>755</v>
      </c>
      <c r="BF938" s="73" t="s">
        <v>755</v>
      </c>
      <c r="BG938" s="57"/>
      <c r="BH938" s="76" t="s">
        <v>755</v>
      </c>
      <c r="BI938" s="22"/>
      <c r="BJ938" s="22"/>
      <c r="BK938" s="55" t="s">
        <v>20635</v>
      </c>
      <c r="BL938" s="71" t="s">
        <v>20637</v>
      </c>
      <c r="BM938" s="77"/>
      <c r="BN938" s="78"/>
      <c r="BO938" s="77"/>
      <c r="BP938" s="78"/>
    </row>
    <row r="939" spans="1:68" s="3" customFormat="1" ht="18" x14ac:dyDescent="0.2">
      <c r="A939" s="22" t="s">
        <v>95</v>
      </c>
      <c r="B939" s="21" t="s">
        <v>21184</v>
      </c>
      <c r="C939" s="22" t="s">
        <v>20490</v>
      </c>
      <c r="D939" s="22" t="s">
        <v>164</v>
      </c>
      <c r="E939" s="22" t="s">
        <v>78</v>
      </c>
      <c r="F939" s="22" t="s">
        <v>20491</v>
      </c>
      <c r="G939" s="22" t="s">
        <v>2442</v>
      </c>
      <c r="H939" s="22" t="s">
        <v>20491</v>
      </c>
      <c r="I939" s="18">
        <f t="shared" si="137"/>
        <v>48</v>
      </c>
      <c r="J939" s="22"/>
      <c r="K939" s="74" t="s">
        <v>25398</v>
      </c>
      <c r="L939" s="95" t="str">
        <f>IF(M939&lt;&gt;"",IF(NOT(ISNA(INDEX(cc!B:B,MATCH(M939,cc!A:A,0)))),INDEX(cc!B:B,MATCH(M939,cc!A:A,0)),"0"),"")</f>
        <v>Age (15-50+-uk, 8), Sex, HIV Status (Positive) and HIV Indication</v>
      </c>
      <c r="M939" s="97" t="s">
        <v>20494</v>
      </c>
      <c r="N939" s="33" t="str">
        <f t="shared" si="138"/>
        <v xml:space="preserve"> TARGET</v>
      </c>
      <c r="O939" s="18" t="str">
        <f t="shared" si="131"/>
        <v>HTS_RECENT (D, TA, Age/Sex/HIVIndication) TARGET: HIV recency test</v>
      </c>
      <c r="P939" s="18" t="str">
        <f t="shared" si="132"/>
        <v>HTS_RECENT (D, TA, Age/Sex/HIVIndication) TARGET: HIV recency test</v>
      </c>
      <c r="Q939" s="18" t="str">
        <f t="shared" si="139"/>
        <v>HTS_RECENT (D, TA, Age/Sex/HIVIndication) TARGET</v>
      </c>
      <c r="R939" s="18" t="str">
        <f t="shared" si="133"/>
        <v>HTS_RECENT_D_TA_Age_Sex_HIVIndication_TARGET</v>
      </c>
      <c r="S939" s="18" t="str">
        <f t="shared" si="134"/>
        <v>HTS_RECENT_D_TA_Age_Sex_HIVIndication_TARGET</v>
      </c>
      <c r="T939" s="19" t="b">
        <f>NOT(ISNA(VLOOKUP(B939,dbcodes!A:B,2,FALSE)))</f>
        <v>1</v>
      </c>
      <c r="U939" s="19" t="str">
        <f>IF(ISNA(VLOOKUP(B939,dbcodes!A:B,2,FALSE)),des!R3006,VLOOKUP(B939,dbcodes!A:B,2,FALSE))</f>
        <v>HTS_RECENT_D_TA_Age_Sex_HIVIndication_TARGET</v>
      </c>
      <c r="V939" s="22"/>
      <c r="W939" s="108" t="str">
        <f>IF(ISNA(VLOOKUP(C939,descriptions!A:B,2,FALSE)),des!V2023,IF(G939=" TARGET","Target ","")&amp;VLOOKUP(C939,descriptions!A:B,2,FALSE))</f>
        <v>Target Number of newly diagnosed HIV-positive persons aged greater than or equal to &gt;_ 15yrs with a test for recent infection result during the reporting period</v>
      </c>
      <c r="X939" s="22" t="s">
        <v>4</v>
      </c>
      <c r="Y939" s="22" t="s">
        <v>831</v>
      </c>
      <c r="Z939" s="22" t="s">
        <v>836</v>
      </c>
      <c r="AA939" s="22" t="s">
        <v>102</v>
      </c>
      <c r="AB939" s="22" t="s">
        <v>755</v>
      </c>
      <c r="AC939" s="19" t="str">
        <f>IF(AB939&lt;&gt;"",IF(NOT(ISNA(INDEX(os!A:A,MATCH(AB939,os!B:B,0)))),INDEX(os!A:A,MATCH(AB939,os!B:B,0)),"0"),"")</f>
        <v/>
      </c>
      <c r="AD939" s="22" t="s">
        <v>830</v>
      </c>
      <c r="AE939" s="22"/>
      <c r="AF939" s="22"/>
      <c r="AG939" s="22"/>
      <c r="AH939" s="93" t="str">
        <f>IF(NOT(ISNA(VLOOKUP(B:B,ResultsTargets!A:A,1,0))),"TRUE","")</f>
        <v/>
      </c>
      <c r="AI939" s="18" t="str">
        <f>IF(ISNA(VLOOKUP(C939,dim_techarea!A:B,2,FALSE)),"",VLOOKUP(C939,dim_techarea!A:B,2,FALSE))</f>
        <v>HTS_RECENT</v>
      </c>
      <c r="AJ939" s="18" t="str">
        <f>IF(ISNA(VLOOKUP(AI939,dim_techarea!B:C,2,FALSE)),"",VLOOKUP(AI939,dim_techarea!B:C,2,FALSE))</f>
        <v>twyHxdQVjMC</v>
      </c>
      <c r="AK939" s="18" t="str">
        <f>IF(ISNA(VLOOKUP(TRIM(G939),dim_targetsresults!A:B,2,FALSE)),"",VLOOKUP(TRIM(G939),dim_targetsresults!A:C,2,FALSE))</f>
        <v>MER Targets</v>
      </c>
      <c r="AL939" s="18" t="str">
        <f>IF(ISNA(VLOOKUP(AK939,dim_targetsresults!B:C,2,FALSE)),"",VLOOKUP(AK939,dim_targetsresults!B:C,2,FALSE))</f>
        <v>W8imnja2Owd</v>
      </c>
      <c r="AM939" s="18" t="str">
        <f>IF(ISNA(VLOOKUP(TRIM(D939),dim_numeratordenominator!A:B,2,FALSE)),"",VLOOKUP(TRIM(D939),dim_numeratordenominator!A:C,2,FALSE))</f>
        <v>Denominator</v>
      </c>
      <c r="AN939" s="18" t="str">
        <f>IF(ISNA(VLOOKUP(AM939,dim_numeratordenominator!B:C,2,FALSE)),"",VLOOKUP(AM939,dim_numeratordenominator!B:C,2,FALSE))</f>
        <v>QpNj0nSuEhD</v>
      </c>
      <c r="AO939" s="18" t="str">
        <f>IF(ISNA(VLOOKUP(TRIM(E939),dim_supporttype!A:B,2,FALSE)),"",VLOOKUP(TRIM(E939),dim_supporttype!A:C,2,FALSE))</f>
        <v>TA</v>
      </c>
      <c r="AP939" s="18" t="str">
        <f>IF(ISNA(VLOOKUP(AO939,dim_supporttype!B:C,2,FALSE)),"",VLOOKUP(AO939,dim_supporttype!B:C,2,FALSE))</f>
        <v>cRAGKdWIDn4</v>
      </c>
      <c r="AQ939" s="18" t="str">
        <f>IF(ISNA(VLOOKUP(TRIM(F939),dim_disaggs!A:B,2,FALSE)),"No Disagg",VLOOKUP(TRIM(F939),dim_disaggs!A:B,2,FALSE))</f>
        <v>Age/Sex/HIVIndication</v>
      </c>
      <c r="AR939" s="18" t="str">
        <f>IF(ISNA(VLOOKUP(AQ939,dim_disaggs!B:C,2,FALSE)),"",VLOOKUP(AQ939,dim_disaggs!B:C,2,FALSE))</f>
        <v>SUQVVrHxjTP</v>
      </c>
      <c r="AS939" s="72"/>
      <c r="AT939" s="66"/>
      <c r="AU939" s="72" t="s">
        <v>755</v>
      </c>
      <c r="AV939" s="73" t="s">
        <v>755</v>
      </c>
      <c r="AW939" s="66" t="s">
        <v>755</v>
      </c>
      <c r="AX939" s="66" t="s">
        <v>755</v>
      </c>
      <c r="AY939" s="22"/>
      <c r="AZ939" s="22"/>
      <c r="BA939" s="105" t="str">
        <f t="shared" si="135"/>
        <v>Top Level Denominator</v>
      </c>
      <c r="BB939" s="20" t="str">
        <f t="shared" si="136"/>
        <v>Azqe383ljKu</v>
      </c>
      <c r="BC939" s="22"/>
      <c r="BD939" s="22"/>
      <c r="BE939" s="75" t="s">
        <v>755</v>
      </c>
      <c r="BF939" s="73" t="s">
        <v>755</v>
      </c>
      <c r="BG939" s="57"/>
      <c r="BH939" s="76" t="s">
        <v>755</v>
      </c>
      <c r="BI939" s="22"/>
      <c r="BJ939" s="22"/>
      <c r="BK939" s="55" t="s">
        <v>20635</v>
      </c>
      <c r="BL939" s="71" t="s">
        <v>20637</v>
      </c>
      <c r="BM939" s="77"/>
      <c r="BN939" s="78"/>
      <c r="BO939" s="77"/>
      <c r="BP939" s="78"/>
    </row>
    <row r="940" spans="1:68" ht="18" x14ac:dyDescent="0.2">
      <c r="A940" s="22" t="s">
        <v>95</v>
      </c>
      <c r="B940" s="21" t="s">
        <v>21185</v>
      </c>
      <c r="C940" s="22" t="s">
        <v>20490</v>
      </c>
      <c r="D940" s="22" t="s">
        <v>164</v>
      </c>
      <c r="E940" s="22" t="s">
        <v>77</v>
      </c>
      <c r="F940" s="22" t="s">
        <v>20496</v>
      </c>
      <c r="G940" s="22" t="s">
        <v>2442</v>
      </c>
      <c r="H940" s="22" t="s">
        <v>20529</v>
      </c>
      <c r="I940" s="18">
        <f t="shared" si="137"/>
        <v>49</v>
      </c>
      <c r="J940" s="22"/>
      <c r="K940" s="74" t="s">
        <v>25398</v>
      </c>
      <c r="L940" s="95" t="str">
        <f>IF(M940&lt;&gt;"",IF(NOT(ISNA(INDEX(cc!B:B,MATCH(M940,cc!A:A,0)))),INDEX(cc!B:B,MATCH(M940,cc!A:A,0)),"0"),"")</f>
        <v>Sex (Female), Pregnancy Status (Pregnant), HIV Status (Positive), HIV Indication</v>
      </c>
      <c r="M940" s="97" t="s">
        <v>20518</v>
      </c>
      <c r="N940" s="33" t="str">
        <f t="shared" si="138"/>
        <v xml:space="preserve"> TARGET</v>
      </c>
      <c r="O940" s="18" t="str">
        <f t="shared" si="131"/>
        <v>HTS_RECENT (D, DSD, Sex/PregnancyStatus/HIVStatus/HIVIndication) TARGET: HIV recency test</v>
      </c>
      <c r="P940" s="18" t="str">
        <f t="shared" si="132"/>
        <v>HTS_RECENT (D, DSD, Sex/PregnancyStatus/HIVStatus/HIVIndication) TARGET: HIV recency test</v>
      </c>
      <c r="Q940" s="18" t="str">
        <f t="shared" si="139"/>
        <v>HTS_RECENT (D, DSD, Sex/Preg/HIV/Indicate) TARGET</v>
      </c>
      <c r="R940" s="18" t="str">
        <f t="shared" si="133"/>
        <v>HTS_RECENT_D_DSD_Sex_Preg_HIV_Indicate_TARGET</v>
      </c>
      <c r="S940" s="18" t="str">
        <f t="shared" si="134"/>
        <v>HTS_RECENT_D_DSD_Sex_Preg_HIV_Indicate_TARGET</v>
      </c>
      <c r="T940" s="19" t="b">
        <f>NOT(ISNA(VLOOKUP(B940,dbcodes!A:B,2,FALSE)))</f>
        <v>1</v>
      </c>
      <c r="U940" s="19" t="str">
        <f>IF(ISNA(VLOOKUP(B940,dbcodes!A:B,2,FALSE)),des!R3007,VLOOKUP(B940,dbcodes!A:B,2,FALSE))</f>
        <v>HTS_RECENT_D_DSD_Sex_Preg_HIV_Indicate_TARGET</v>
      </c>
      <c r="V940" s="22"/>
      <c r="W940" s="108" t="str">
        <f>IF(ISNA(VLOOKUP(C940,descriptions!A:B,2,FALSE)),des!V2026,IF(G940=" TARGET","Target ","")&amp;VLOOKUP(C940,descriptions!A:B,2,FALSE))</f>
        <v>Target Number of newly diagnosed HIV-positive persons aged greater than or equal to &gt;_ 15yrs with a test for recent infection result during the reporting period</v>
      </c>
      <c r="X940" s="22" t="s">
        <v>4</v>
      </c>
      <c r="Y940" s="22" t="s">
        <v>831</v>
      </c>
      <c r="Z940" s="22" t="s">
        <v>836</v>
      </c>
      <c r="AA940" s="22" t="s">
        <v>102</v>
      </c>
      <c r="AB940" s="22" t="s">
        <v>755</v>
      </c>
      <c r="AC940" s="19" t="str">
        <f>IF(AB940&lt;&gt;"",IF(NOT(ISNA(INDEX(os!A:A,MATCH(AB940,os!B:B,0)))),INDEX(os!A:A,MATCH(AB940,os!B:B,0)),"0"),"")</f>
        <v/>
      </c>
      <c r="AD940" s="22" t="s">
        <v>830</v>
      </c>
      <c r="AE940" s="22"/>
      <c r="AF940" s="22"/>
      <c r="AG940" s="22"/>
      <c r="AH940" s="93" t="str">
        <f>IF(NOT(ISNA(VLOOKUP(B:B,ResultsTargets!A:A,1,0))),"TRUE","")</f>
        <v/>
      </c>
      <c r="AI940" s="18" t="str">
        <f>IF(ISNA(VLOOKUP(C940,dim_techarea!A:B,2,FALSE)),"",VLOOKUP(C940,dim_techarea!A:B,2,FALSE))</f>
        <v>HTS_RECENT</v>
      </c>
      <c r="AJ940" s="18" t="str">
        <f>IF(ISNA(VLOOKUP(AI940,dim_techarea!B:C,2,FALSE)),"",VLOOKUP(AI940,dim_techarea!B:C,2,FALSE))</f>
        <v>twyHxdQVjMC</v>
      </c>
      <c r="AK940" s="18" t="str">
        <f>IF(ISNA(VLOOKUP(TRIM(G940),dim_targetsresults!A:B,2,FALSE)),"",VLOOKUP(TRIM(G940),dim_targetsresults!A:C,2,FALSE))</f>
        <v>MER Targets</v>
      </c>
      <c r="AL940" s="18" t="str">
        <f>IF(ISNA(VLOOKUP(AK940,dim_targetsresults!B:C,2,FALSE)),"",VLOOKUP(AK940,dim_targetsresults!B:C,2,FALSE))</f>
        <v>W8imnja2Owd</v>
      </c>
      <c r="AM940" s="18" t="str">
        <f>IF(ISNA(VLOOKUP(TRIM(D940),dim_numeratordenominator!A:B,2,FALSE)),"",VLOOKUP(TRIM(D940),dim_numeratordenominator!A:C,2,FALSE))</f>
        <v>Denominator</v>
      </c>
      <c r="AN940" s="18" t="str">
        <f>IF(ISNA(VLOOKUP(AM940,dim_numeratordenominator!B:C,2,FALSE)),"",VLOOKUP(AM940,dim_numeratordenominator!B:C,2,FALSE))</f>
        <v>QpNj0nSuEhD</v>
      </c>
      <c r="AO940" s="18" t="str">
        <f>IF(ISNA(VLOOKUP(TRIM(E940),dim_supporttype!A:B,2,FALSE)),"",VLOOKUP(TRIM(E940),dim_supporttype!A:C,2,FALSE))</f>
        <v>DSD</v>
      </c>
      <c r="AP940" s="18" t="str">
        <f>IF(ISNA(VLOOKUP(AO940,dim_supporttype!B:C,2,FALSE)),"",VLOOKUP(AO940,dim_supporttype!B:C,2,FALSE))</f>
        <v>iM13vdNLWKb</v>
      </c>
      <c r="AQ940" s="18" t="str">
        <f>IF(ISNA(VLOOKUP(TRIM(F940),dim_disaggs!A:B,2,FALSE)),"No Disagg",VLOOKUP(TRIM(F940),dim_disaggs!A:B,2,FALSE))</f>
        <v>Sex/PregnancyStatus/HIVStatus/HIVIndication</v>
      </c>
      <c r="AR940" s="18" t="str">
        <f>IF(ISNA(VLOOKUP(AQ940,dim_disaggs!B:C,2,FALSE)),"",VLOOKUP(AQ940,dim_disaggs!B:C,2,FALSE))</f>
        <v>xtATyAWqPdX</v>
      </c>
      <c r="AU940" s="72" t="s">
        <v>755</v>
      </c>
      <c r="AV940" s="73" t="s">
        <v>755</v>
      </c>
      <c r="AW940" s="66" t="s">
        <v>755</v>
      </c>
      <c r="AX940" s="66" t="s">
        <v>755</v>
      </c>
      <c r="AY940" s="22"/>
      <c r="AZ940" s="22"/>
      <c r="BA940" s="105" t="str">
        <f t="shared" si="135"/>
        <v/>
      </c>
      <c r="BB940" s="20" t="str">
        <f t="shared" si="136"/>
        <v/>
      </c>
      <c r="BC940" s="22"/>
      <c r="BD940" s="22"/>
      <c r="BE940" s="75" t="s">
        <v>755</v>
      </c>
      <c r="BF940" s="73" t="s">
        <v>755</v>
      </c>
      <c r="BG940" s="57"/>
      <c r="BH940" s="76" t="s">
        <v>755</v>
      </c>
      <c r="BI940" s="22"/>
      <c r="BJ940" s="22"/>
      <c r="BK940" s="55" t="s">
        <v>755</v>
      </c>
      <c r="BL940" s="71" t="s">
        <v>755</v>
      </c>
      <c r="BM940" s="77" t="s">
        <v>755</v>
      </c>
      <c r="BN940" s="78" t="s">
        <v>755</v>
      </c>
      <c r="BO940" s="77" t="s">
        <v>755</v>
      </c>
      <c r="BP940" s="78" t="s">
        <v>755</v>
      </c>
    </row>
    <row r="941" spans="1:68" ht="18" x14ac:dyDescent="0.2">
      <c r="A941" s="22" t="s">
        <v>95</v>
      </c>
      <c r="B941" s="21" t="s">
        <v>21186</v>
      </c>
      <c r="C941" s="22" t="s">
        <v>20490</v>
      </c>
      <c r="D941" s="22" t="s">
        <v>164</v>
      </c>
      <c r="E941" s="22" t="s">
        <v>78</v>
      </c>
      <c r="F941" s="22" t="s">
        <v>20496</v>
      </c>
      <c r="G941" s="22" t="s">
        <v>2442</v>
      </c>
      <c r="H941" s="22" t="s">
        <v>20529</v>
      </c>
      <c r="I941" s="18">
        <f t="shared" si="137"/>
        <v>48</v>
      </c>
      <c r="J941" s="22"/>
      <c r="K941" s="74" t="s">
        <v>25398</v>
      </c>
      <c r="L941" s="95" t="str">
        <f>IF(M941&lt;&gt;"",IF(NOT(ISNA(INDEX(cc!B:B,MATCH(M941,cc!A:A,0)))),INDEX(cc!B:B,MATCH(M941,cc!A:A,0)),"0"),"")</f>
        <v>Sex (Female), Pregnancy Status (Pregnant), HIV Status (Positive), HIV Indication</v>
      </c>
      <c r="M941" s="97" t="s">
        <v>20518</v>
      </c>
      <c r="N941" s="33" t="str">
        <f t="shared" si="138"/>
        <v xml:space="preserve"> TARGET</v>
      </c>
      <c r="O941" s="18" t="str">
        <f t="shared" si="131"/>
        <v>HTS_RECENT (D, TA, Sex/PregnancyStatus/HIVStatus/HIVIndication) TARGET: HIV recency test</v>
      </c>
      <c r="P941" s="18" t="str">
        <f t="shared" si="132"/>
        <v>HTS_RECENT (D, TA, Sex/PregnancyStatus/HIVStatus/HIVIndication) TARGET: HIV recency test</v>
      </c>
      <c r="Q941" s="18" t="str">
        <f t="shared" si="139"/>
        <v>HTS_RECENT (D, TA, Sex/Preg/HIV/Indicate) TARGET</v>
      </c>
      <c r="R941" s="18" t="str">
        <f t="shared" si="133"/>
        <v>HTS_RECENT_D_TA_Sex_Preg_HIV_Indicate_TARGET</v>
      </c>
      <c r="S941" s="18" t="str">
        <f t="shared" si="134"/>
        <v>HTS_RECENT_D_TA_Sex_Preg_HIV_Indicate_TARGET</v>
      </c>
      <c r="T941" s="19" t="b">
        <f>NOT(ISNA(VLOOKUP(B941,dbcodes!A:B,2,FALSE)))</f>
        <v>1</v>
      </c>
      <c r="U941" s="19" t="str">
        <f>IF(ISNA(VLOOKUP(B941,dbcodes!A:B,2,FALSE)),des!R3008,VLOOKUP(B941,dbcodes!A:B,2,FALSE))</f>
        <v>HTS_RECENT_D_TA_Sex_Preg_HIV_Indicate_TARGET</v>
      </c>
      <c r="V941" s="22"/>
      <c r="W941" s="108" t="str">
        <f>IF(ISNA(VLOOKUP(C941,descriptions!A:B,2,FALSE)),des!V2027,IF(G941=" TARGET","Target ","")&amp;VLOOKUP(C941,descriptions!A:B,2,FALSE))</f>
        <v>Target Number of newly diagnosed HIV-positive persons aged greater than or equal to &gt;_ 15yrs with a test for recent infection result during the reporting period</v>
      </c>
      <c r="X941" s="22" t="s">
        <v>4</v>
      </c>
      <c r="Y941" s="22" t="s">
        <v>831</v>
      </c>
      <c r="Z941" s="22" t="s">
        <v>836</v>
      </c>
      <c r="AA941" s="22" t="s">
        <v>102</v>
      </c>
      <c r="AB941" s="22" t="s">
        <v>755</v>
      </c>
      <c r="AC941" s="19" t="str">
        <f>IF(AB941&lt;&gt;"",IF(NOT(ISNA(INDEX(os!A:A,MATCH(AB941,os!B:B,0)))),INDEX(os!A:A,MATCH(AB941,os!B:B,0)),"0"),"")</f>
        <v/>
      </c>
      <c r="AD941" s="22" t="s">
        <v>830</v>
      </c>
      <c r="AE941" s="22"/>
      <c r="AF941" s="22"/>
      <c r="AG941" s="22"/>
      <c r="AH941" s="93" t="str">
        <f>IF(NOT(ISNA(VLOOKUP(B:B,ResultsTargets!A:A,1,0))),"TRUE","")</f>
        <v/>
      </c>
      <c r="AI941" s="18" t="str">
        <f>IF(ISNA(VLOOKUP(C941,dim_techarea!A:B,2,FALSE)),"",VLOOKUP(C941,dim_techarea!A:B,2,FALSE))</f>
        <v>HTS_RECENT</v>
      </c>
      <c r="AJ941" s="18" t="str">
        <f>IF(ISNA(VLOOKUP(AI941,dim_techarea!B:C,2,FALSE)),"",VLOOKUP(AI941,dim_techarea!B:C,2,FALSE))</f>
        <v>twyHxdQVjMC</v>
      </c>
      <c r="AK941" s="18" t="str">
        <f>IF(ISNA(VLOOKUP(TRIM(G941),dim_targetsresults!A:B,2,FALSE)),"",VLOOKUP(TRIM(G941),dim_targetsresults!A:C,2,FALSE))</f>
        <v>MER Targets</v>
      </c>
      <c r="AL941" s="18" t="str">
        <f>IF(ISNA(VLOOKUP(AK941,dim_targetsresults!B:C,2,FALSE)),"",VLOOKUP(AK941,dim_targetsresults!B:C,2,FALSE))</f>
        <v>W8imnja2Owd</v>
      </c>
      <c r="AM941" s="18" t="str">
        <f>IF(ISNA(VLOOKUP(TRIM(D941),dim_numeratordenominator!A:B,2,FALSE)),"",VLOOKUP(TRIM(D941),dim_numeratordenominator!A:C,2,FALSE))</f>
        <v>Denominator</v>
      </c>
      <c r="AN941" s="18" t="str">
        <f>IF(ISNA(VLOOKUP(AM941,dim_numeratordenominator!B:C,2,FALSE)),"",VLOOKUP(AM941,dim_numeratordenominator!B:C,2,FALSE))</f>
        <v>QpNj0nSuEhD</v>
      </c>
      <c r="AO941" s="18" t="str">
        <f>IF(ISNA(VLOOKUP(TRIM(E941),dim_supporttype!A:B,2,FALSE)),"",VLOOKUP(TRIM(E941),dim_supporttype!A:C,2,FALSE))</f>
        <v>TA</v>
      </c>
      <c r="AP941" s="18" t="str">
        <f>IF(ISNA(VLOOKUP(AO941,dim_supporttype!B:C,2,FALSE)),"",VLOOKUP(AO941,dim_supporttype!B:C,2,FALSE))</f>
        <v>cRAGKdWIDn4</v>
      </c>
      <c r="AQ941" s="18" t="str">
        <f>IF(ISNA(VLOOKUP(TRIM(F941),dim_disaggs!A:B,2,FALSE)),"No Disagg",VLOOKUP(TRIM(F941),dim_disaggs!A:B,2,FALSE))</f>
        <v>Sex/PregnancyStatus/HIVStatus/HIVIndication</v>
      </c>
      <c r="AR941" s="18" t="str">
        <f>IF(ISNA(VLOOKUP(AQ941,dim_disaggs!B:C,2,FALSE)),"",VLOOKUP(AQ941,dim_disaggs!B:C,2,FALSE))</f>
        <v>xtATyAWqPdX</v>
      </c>
      <c r="AU941" s="72" t="s">
        <v>755</v>
      </c>
      <c r="AV941" s="73" t="s">
        <v>755</v>
      </c>
      <c r="AW941" s="66" t="s">
        <v>755</v>
      </c>
      <c r="AX941" s="66" t="s">
        <v>755</v>
      </c>
      <c r="AY941" s="22"/>
      <c r="AZ941" s="22"/>
      <c r="BA941" s="105" t="str">
        <f t="shared" si="135"/>
        <v/>
      </c>
      <c r="BB941" s="20" t="str">
        <f t="shared" si="136"/>
        <v/>
      </c>
      <c r="BC941" s="22"/>
      <c r="BD941" s="22"/>
      <c r="BE941" s="75" t="s">
        <v>755</v>
      </c>
      <c r="BF941" s="73" t="s">
        <v>755</v>
      </c>
      <c r="BG941" s="57"/>
      <c r="BH941" s="87"/>
      <c r="BI941" s="22"/>
      <c r="BJ941" s="22"/>
      <c r="BK941" s="55" t="s">
        <v>755</v>
      </c>
      <c r="BL941" s="71" t="s">
        <v>755</v>
      </c>
      <c r="BM941" s="77" t="s">
        <v>755</v>
      </c>
      <c r="BN941" s="78" t="s">
        <v>755</v>
      </c>
      <c r="BO941" s="77" t="s">
        <v>755</v>
      </c>
      <c r="BP941" s="78" t="s">
        <v>755</v>
      </c>
    </row>
    <row r="942" spans="1:68" ht="18" x14ac:dyDescent="0.2">
      <c r="A942" s="22" t="s">
        <v>95</v>
      </c>
      <c r="B942" s="21" t="s">
        <v>21187</v>
      </c>
      <c r="C942" s="22" t="s">
        <v>20490</v>
      </c>
      <c r="D942" s="22" t="s">
        <v>164</v>
      </c>
      <c r="E942" s="22" t="s">
        <v>77</v>
      </c>
      <c r="F942" s="22" t="s">
        <v>19991</v>
      </c>
      <c r="G942" s="22" t="s">
        <v>2442</v>
      </c>
      <c r="H942" s="22" t="s">
        <v>19991</v>
      </c>
      <c r="I942" s="18">
        <f t="shared" si="137"/>
        <v>44</v>
      </c>
      <c r="J942" s="22"/>
      <c r="K942" s="74" t="s">
        <v>25398</v>
      </c>
      <c r="L942" s="95" t="str">
        <f>IF(M942&lt;&gt;"",IF(NOT(ISNA(INDEX(cc!B:B,MATCH(M942,cc!A:A,0)))),INDEX(cc!B:B,MATCH(M942,cc!A:A,0)),"0"),"")</f>
        <v>Key Populations v3 and HIV Status (Positive)</v>
      </c>
      <c r="M942" s="97" t="s">
        <v>19977</v>
      </c>
      <c r="N942" s="33" t="str">
        <f t="shared" si="138"/>
        <v xml:space="preserve"> TARGET</v>
      </c>
      <c r="O942" s="18" t="str">
        <f t="shared" si="131"/>
        <v>HTS_RECENT (D, DSD, KeyPop/HIVStatus) TARGET: HIV recency test</v>
      </c>
      <c r="P942" s="18" t="str">
        <f t="shared" si="132"/>
        <v>HTS_RECENT (D, DSD, KeyPop/HIVStatus) TARGET: HIV recency test</v>
      </c>
      <c r="Q942" s="18" t="str">
        <f t="shared" si="139"/>
        <v>HTS_RECENT (D, DSD, KeyPop/HIVStatus) TARGET</v>
      </c>
      <c r="R942" s="18" t="str">
        <f t="shared" si="133"/>
        <v>HTS_RECENT_D_DSD_KeyPop_HIVStatus_TARGET</v>
      </c>
      <c r="S942" s="18" t="str">
        <f t="shared" si="134"/>
        <v>HTS_RECENT_D_DSD_KeyPop_HIVStatus_TARGET</v>
      </c>
      <c r="T942" s="19" t="b">
        <f>NOT(ISNA(VLOOKUP(B942,dbcodes!A:B,2,FALSE)))</f>
        <v>1</v>
      </c>
      <c r="U942" s="19" t="str">
        <f>IF(ISNA(VLOOKUP(B942,dbcodes!A:B,2,FALSE)),des!R3009,VLOOKUP(B942,dbcodes!A:B,2,FALSE))</f>
        <v>HTS_RECENT_D_DSD_KeyPop_HIVStatus_TARGET</v>
      </c>
      <c r="V942" s="22"/>
      <c r="W942" s="108" t="str">
        <f>IF(ISNA(VLOOKUP(C942,descriptions!A:B,2,FALSE)),des!V2030,IF(G942=" TARGET","Target ","")&amp;VLOOKUP(C942,descriptions!A:B,2,FALSE))</f>
        <v>Target Number of newly diagnosed HIV-positive persons aged greater than or equal to &gt;_ 15yrs with a test for recent infection result during the reporting period</v>
      </c>
      <c r="X942" s="22" t="s">
        <v>4</v>
      </c>
      <c r="Y942" s="22" t="s">
        <v>831</v>
      </c>
      <c r="Z942" s="22" t="s">
        <v>836</v>
      </c>
      <c r="AA942" s="22" t="s">
        <v>102</v>
      </c>
      <c r="AB942" s="22" t="s">
        <v>755</v>
      </c>
      <c r="AC942" s="19" t="str">
        <f>IF(AB942&lt;&gt;"",IF(NOT(ISNA(INDEX(os!A:A,MATCH(AB942,os!B:B,0)))),INDEX(os!A:A,MATCH(AB942,os!B:B,0)),"0"),"")</f>
        <v/>
      </c>
      <c r="AD942" s="22" t="s">
        <v>830</v>
      </c>
      <c r="AE942" s="22"/>
      <c r="AF942" s="22"/>
      <c r="AG942" s="22"/>
      <c r="AH942" s="93" t="str">
        <f>IF(NOT(ISNA(VLOOKUP(B:B,ResultsTargets!A:A,1,0))),"TRUE","")</f>
        <v/>
      </c>
      <c r="AI942" s="18" t="str">
        <f>IF(ISNA(VLOOKUP(C942,dim_techarea!A:B,2,FALSE)),"",VLOOKUP(C942,dim_techarea!A:B,2,FALSE))</f>
        <v>HTS_RECENT</v>
      </c>
      <c r="AJ942" s="18" t="str">
        <f>IF(ISNA(VLOOKUP(AI942,dim_techarea!B:C,2,FALSE)),"",VLOOKUP(AI942,dim_techarea!B:C,2,FALSE))</f>
        <v>twyHxdQVjMC</v>
      </c>
      <c r="AK942" s="18" t="str">
        <f>IF(ISNA(VLOOKUP(TRIM(G942),dim_targetsresults!A:B,2,FALSE)),"",VLOOKUP(TRIM(G942),dim_targetsresults!A:C,2,FALSE))</f>
        <v>MER Targets</v>
      </c>
      <c r="AL942" s="18" t="str">
        <f>IF(ISNA(VLOOKUP(AK942,dim_targetsresults!B:C,2,FALSE)),"",VLOOKUP(AK942,dim_targetsresults!B:C,2,FALSE))</f>
        <v>W8imnja2Owd</v>
      </c>
      <c r="AM942" s="18" t="str">
        <f>IF(ISNA(VLOOKUP(TRIM(D942),dim_numeratordenominator!A:B,2,FALSE)),"",VLOOKUP(TRIM(D942),dim_numeratordenominator!A:C,2,FALSE))</f>
        <v>Denominator</v>
      </c>
      <c r="AN942" s="18" t="str">
        <f>IF(ISNA(VLOOKUP(AM942,dim_numeratordenominator!B:C,2,FALSE)),"",VLOOKUP(AM942,dim_numeratordenominator!B:C,2,FALSE))</f>
        <v>QpNj0nSuEhD</v>
      </c>
      <c r="AO942" s="18" t="str">
        <f>IF(ISNA(VLOOKUP(TRIM(E942),dim_supporttype!A:B,2,FALSE)),"",VLOOKUP(TRIM(E942),dim_supporttype!A:C,2,FALSE))</f>
        <v>DSD</v>
      </c>
      <c r="AP942" s="18" t="str">
        <f>IF(ISNA(VLOOKUP(AO942,dim_supporttype!B:C,2,FALSE)),"",VLOOKUP(AO942,dim_supporttype!B:C,2,FALSE))</f>
        <v>iM13vdNLWKb</v>
      </c>
      <c r="AQ942" s="18" t="str">
        <f>IF(ISNA(VLOOKUP(TRIM(F942),dim_disaggs!A:B,2,FALSE)),"No Disagg",VLOOKUP(TRIM(F942),dim_disaggs!A:B,2,FALSE))</f>
        <v>KeyPop/HIVStatus</v>
      </c>
      <c r="AR942" s="18" t="str">
        <f>IF(ISNA(VLOOKUP(AQ942,dim_disaggs!B:C,2,FALSE)),"",VLOOKUP(AQ942,dim_disaggs!B:C,2,FALSE))</f>
        <v>oLVJbdHt6ou</v>
      </c>
      <c r="AU942" s="72" t="s">
        <v>755</v>
      </c>
      <c r="AV942" s="73" t="s">
        <v>755</v>
      </c>
      <c r="AW942" s="66" t="s">
        <v>755</v>
      </c>
      <c r="AX942" s="66" t="s">
        <v>755</v>
      </c>
      <c r="AY942" s="22"/>
      <c r="AZ942" s="22"/>
      <c r="BA942" s="105" t="str">
        <f t="shared" si="135"/>
        <v/>
      </c>
      <c r="BB942" s="20" t="str">
        <f t="shared" si="136"/>
        <v/>
      </c>
      <c r="BC942" s="22"/>
      <c r="BD942" s="22"/>
      <c r="BE942" s="75" t="s">
        <v>755</v>
      </c>
      <c r="BF942" s="73" t="s">
        <v>755</v>
      </c>
      <c r="BG942" s="57"/>
      <c r="BH942" s="87"/>
      <c r="BI942" s="22"/>
      <c r="BJ942" s="22"/>
      <c r="BK942" s="55" t="s">
        <v>755</v>
      </c>
      <c r="BL942" s="71" t="s">
        <v>755</v>
      </c>
      <c r="BM942" s="77" t="s">
        <v>755</v>
      </c>
      <c r="BN942" s="78" t="s">
        <v>755</v>
      </c>
      <c r="BO942" s="77" t="s">
        <v>755</v>
      </c>
      <c r="BP942" s="78" t="s">
        <v>755</v>
      </c>
    </row>
    <row r="943" spans="1:68" ht="18" x14ac:dyDescent="0.2">
      <c r="A943" s="22" t="s">
        <v>95</v>
      </c>
      <c r="B943" s="21" t="s">
        <v>21188</v>
      </c>
      <c r="C943" s="22" t="s">
        <v>20490</v>
      </c>
      <c r="D943" s="22" t="s">
        <v>164</v>
      </c>
      <c r="E943" s="22" t="s">
        <v>78</v>
      </c>
      <c r="F943" s="22" t="s">
        <v>19991</v>
      </c>
      <c r="G943" s="22" t="s">
        <v>2442</v>
      </c>
      <c r="H943" s="22" t="s">
        <v>19991</v>
      </c>
      <c r="I943" s="18">
        <f t="shared" si="137"/>
        <v>43</v>
      </c>
      <c r="J943" s="22"/>
      <c r="K943" s="74" t="s">
        <v>25398</v>
      </c>
      <c r="L943" s="95" t="str">
        <f>IF(M943&lt;&gt;"",IF(NOT(ISNA(INDEX(cc!B:B,MATCH(M943,cc!A:A,0)))),INDEX(cc!B:B,MATCH(M943,cc!A:A,0)),"0"),"")</f>
        <v>Key Populations v3 and HIV Status (Positive)</v>
      </c>
      <c r="M943" s="97" t="s">
        <v>19977</v>
      </c>
      <c r="N943" s="33" t="str">
        <f t="shared" si="138"/>
        <v xml:space="preserve"> TARGET</v>
      </c>
      <c r="O943" s="18" t="str">
        <f t="shared" si="131"/>
        <v>HTS_RECENT (D, TA, KeyPop/HIVStatus) TARGET: HIV recency test</v>
      </c>
      <c r="P943" s="18" t="str">
        <f t="shared" si="132"/>
        <v>HTS_RECENT (D, TA, KeyPop/HIVStatus) TARGET: HIV recency test</v>
      </c>
      <c r="Q943" s="18" t="str">
        <f t="shared" si="139"/>
        <v>HTS_RECENT (D, TA, KeyPop/HIVStatus) TARGET</v>
      </c>
      <c r="R943" s="18" t="str">
        <f t="shared" si="133"/>
        <v>HTS_RECENT_D_TA_KeyPop_HIVStatus_TARGET</v>
      </c>
      <c r="S943" s="18" t="str">
        <f t="shared" si="134"/>
        <v>HTS_RECENT_D_TA_KeyPop_HIVStatus_TARGET</v>
      </c>
      <c r="T943" s="19" t="b">
        <f>NOT(ISNA(VLOOKUP(B943,dbcodes!A:B,2,FALSE)))</f>
        <v>1</v>
      </c>
      <c r="U943" s="19" t="str">
        <f>IF(ISNA(VLOOKUP(B943,dbcodes!A:B,2,FALSE)),des!R3010,VLOOKUP(B943,dbcodes!A:B,2,FALSE))</f>
        <v>HTS_RECENT_D_TA_KeyPop_HIVStatus_TARGET</v>
      </c>
      <c r="V943" s="22"/>
      <c r="W943" s="108" t="str">
        <f>IF(ISNA(VLOOKUP(C943,descriptions!A:B,2,FALSE)),des!V2031,IF(G943=" TARGET","Target ","")&amp;VLOOKUP(C943,descriptions!A:B,2,FALSE))</f>
        <v>Target Number of newly diagnosed HIV-positive persons aged greater than or equal to &gt;_ 15yrs with a test for recent infection result during the reporting period</v>
      </c>
      <c r="X943" s="22" t="s">
        <v>4</v>
      </c>
      <c r="Y943" s="22" t="s">
        <v>831</v>
      </c>
      <c r="Z943" s="22" t="s">
        <v>836</v>
      </c>
      <c r="AA943" s="22" t="s">
        <v>102</v>
      </c>
      <c r="AB943" s="22" t="s">
        <v>755</v>
      </c>
      <c r="AC943" s="19" t="str">
        <f>IF(AB943&lt;&gt;"",IF(NOT(ISNA(INDEX(os!A:A,MATCH(AB943,os!B:B,0)))),INDEX(os!A:A,MATCH(AB943,os!B:B,0)),"0"),"")</f>
        <v/>
      </c>
      <c r="AD943" s="22" t="s">
        <v>830</v>
      </c>
      <c r="AE943" s="22"/>
      <c r="AF943" s="22"/>
      <c r="AG943" s="22"/>
      <c r="AH943" s="93" t="str">
        <f>IF(NOT(ISNA(VLOOKUP(B:B,ResultsTargets!A:A,1,0))),"TRUE","")</f>
        <v/>
      </c>
      <c r="AI943" s="18" t="str">
        <f>IF(ISNA(VLOOKUP(C943,dim_techarea!A:B,2,FALSE)),"",VLOOKUP(C943,dim_techarea!A:B,2,FALSE))</f>
        <v>HTS_RECENT</v>
      </c>
      <c r="AJ943" s="18" t="str">
        <f>IF(ISNA(VLOOKUP(AI943,dim_techarea!B:C,2,FALSE)),"",VLOOKUP(AI943,dim_techarea!B:C,2,FALSE))</f>
        <v>twyHxdQVjMC</v>
      </c>
      <c r="AK943" s="18" t="str">
        <f>IF(ISNA(VLOOKUP(TRIM(G943),dim_targetsresults!A:B,2,FALSE)),"",VLOOKUP(TRIM(G943),dim_targetsresults!A:C,2,FALSE))</f>
        <v>MER Targets</v>
      </c>
      <c r="AL943" s="18" t="str">
        <f>IF(ISNA(VLOOKUP(AK943,dim_targetsresults!B:C,2,FALSE)),"",VLOOKUP(AK943,dim_targetsresults!B:C,2,FALSE))</f>
        <v>W8imnja2Owd</v>
      </c>
      <c r="AM943" s="18" t="str">
        <f>IF(ISNA(VLOOKUP(TRIM(D943),dim_numeratordenominator!A:B,2,FALSE)),"",VLOOKUP(TRIM(D943),dim_numeratordenominator!A:C,2,FALSE))</f>
        <v>Denominator</v>
      </c>
      <c r="AN943" s="18" t="str">
        <f>IF(ISNA(VLOOKUP(AM943,dim_numeratordenominator!B:C,2,FALSE)),"",VLOOKUP(AM943,dim_numeratordenominator!B:C,2,FALSE))</f>
        <v>QpNj0nSuEhD</v>
      </c>
      <c r="AO943" s="18" t="str">
        <f>IF(ISNA(VLOOKUP(TRIM(E943),dim_supporttype!A:B,2,FALSE)),"",VLOOKUP(TRIM(E943),dim_supporttype!A:C,2,FALSE))</f>
        <v>TA</v>
      </c>
      <c r="AP943" s="18" t="str">
        <f>IF(ISNA(VLOOKUP(AO943,dim_supporttype!B:C,2,FALSE)),"",VLOOKUP(AO943,dim_supporttype!B:C,2,FALSE))</f>
        <v>cRAGKdWIDn4</v>
      </c>
      <c r="AQ943" s="18" t="str">
        <f>IF(ISNA(VLOOKUP(TRIM(F943),dim_disaggs!A:B,2,FALSE)),"No Disagg",VLOOKUP(TRIM(F943),dim_disaggs!A:B,2,FALSE))</f>
        <v>KeyPop/HIVStatus</v>
      </c>
      <c r="AR943" s="18" t="str">
        <f>IF(ISNA(VLOOKUP(AQ943,dim_disaggs!B:C,2,FALSE)),"",VLOOKUP(AQ943,dim_disaggs!B:C,2,FALSE))</f>
        <v>oLVJbdHt6ou</v>
      </c>
      <c r="AU943" s="72" t="s">
        <v>755</v>
      </c>
      <c r="AV943" s="73" t="s">
        <v>755</v>
      </c>
      <c r="AW943" s="66" t="s">
        <v>755</v>
      </c>
      <c r="AX943" s="66" t="s">
        <v>755</v>
      </c>
      <c r="AY943" s="22"/>
      <c r="AZ943" s="22"/>
      <c r="BA943" s="105" t="str">
        <f t="shared" si="135"/>
        <v/>
      </c>
      <c r="BB943" s="20" t="str">
        <f t="shared" si="136"/>
        <v/>
      </c>
      <c r="BC943" s="22"/>
      <c r="BD943" s="22"/>
      <c r="BE943" s="75" t="s">
        <v>755</v>
      </c>
      <c r="BF943" s="73" t="s">
        <v>755</v>
      </c>
      <c r="BG943" s="57"/>
      <c r="BH943" s="87"/>
      <c r="BI943" s="22"/>
      <c r="BJ943" s="22"/>
      <c r="BK943" s="55" t="s">
        <v>755</v>
      </c>
      <c r="BL943" s="71" t="s">
        <v>755</v>
      </c>
      <c r="BM943" s="77" t="s">
        <v>755</v>
      </c>
      <c r="BN943" s="78" t="s">
        <v>755</v>
      </c>
      <c r="BO943" s="77" t="s">
        <v>755</v>
      </c>
      <c r="BP943" s="78" t="s">
        <v>755</v>
      </c>
    </row>
    <row r="944" spans="1:68" ht="19" x14ac:dyDescent="0.25">
      <c r="A944" s="22" t="s">
        <v>95</v>
      </c>
      <c r="B944" s="66" t="s">
        <v>21522</v>
      </c>
      <c r="C944" s="22" t="s">
        <v>20490</v>
      </c>
      <c r="D944" s="22" t="s">
        <v>1</v>
      </c>
      <c r="E944" s="22" t="s">
        <v>77</v>
      </c>
      <c r="F944" s="22" t="s">
        <v>25391</v>
      </c>
      <c r="G944" s="22" t="s">
        <v>2442</v>
      </c>
      <c r="H944" s="22" t="s">
        <v>21495</v>
      </c>
      <c r="I944" s="19">
        <f t="shared" si="137"/>
        <v>47</v>
      </c>
      <c r="J944" s="20" t="s">
        <v>755</v>
      </c>
      <c r="K944" s="74" t="s">
        <v>25398</v>
      </c>
      <c r="L944" s="95" t="str">
        <f>IF(M944&lt;&gt;"",IF(NOT(ISNA(INDEX(cc!B:B,MATCH(M944,cc!A:A,0)))),INDEX(cc!B:B,MATCH(M944,cc!A:A,0)),"0"),"")</f>
        <v>Age (&lt;1-50+-uk, 12), Sex and HIV Status (Positive)</v>
      </c>
      <c r="M944" s="102" t="s">
        <v>20545</v>
      </c>
      <c r="N944" s="28" t="str">
        <f t="shared" si="138"/>
        <v xml:space="preserve"> TARGET</v>
      </c>
      <c r="O944" s="19" t="str">
        <f t="shared" si="131"/>
        <v>HTS_RECENT (N, DSD, VCTMod/Age/Sex/HIVStatus) TARGET: HIV recency test</v>
      </c>
      <c r="P944" s="19" t="str">
        <f t="shared" si="132"/>
        <v>HTS_RECENT (N, DSD, VCTMod/Age/Sex/HIVStatus) TARGET: HIV recency test</v>
      </c>
      <c r="Q944" s="19" t="str">
        <f t="shared" si="139"/>
        <v>HTS_RECENT (N, DSD, VCTMod/A/S/RTRI/HIV) TARGET</v>
      </c>
      <c r="R944" s="19" t="str">
        <f t="shared" si="133"/>
        <v>HTS_RECENT_N_DSD_VCTMod_A_S_RTRI_HIV_TARGET</v>
      </c>
      <c r="S944" s="19" t="str">
        <f t="shared" si="134"/>
        <v>HTS_RECENT_N_DSD_VCTMod_A_S_RTRI_HIV_TARGET</v>
      </c>
      <c r="T944" s="19" t="b">
        <f>NOT(ISNA(VLOOKUP(B944,dbcodes!A:B,2,FALSE)))</f>
        <v>0</v>
      </c>
      <c r="U944" s="19">
        <f>IF(ISNA(VLOOKUP(B944,dbcodes!A:B,2,FALSE)),des!R3011,VLOOKUP(B944,dbcodes!A:B,2,FALSE))</f>
        <v>0</v>
      </c>
      <c r="W944" s="107" t="str">
        <f>IF(ISNA(VLOOKUP(C944,descriptions!A:B,2,FALSE)),des!V2240,IF(G944=" TARGET","Target ","")&amp;VLOOKUP(C944,descriptions!A:B,2,FALSE))</f>
        <v>Target Number of newly diagnosed HIV-positive persons aged greater than or equal to &gt;_ 15yrs with a test for recent infection result during the reporting period</v>
      </c>
      <c r="X944" s="20" t="s">
        <v>4</v>
      </c>
      <c r="Y944" s="20" t="s">
        <v>831</v>
      </c>
      <c r="Z944" s="20" t="s">
        <v>836</v>
      </c>
      <c r="AA944" s="20" t="s">
        <v>102</v>
      </c>
      <c r="AB944" s="20" t="s">
        <v>755</v>
      </c>
      <c r="AC944" s="19" t="str">
        <f>IF(AB944&lt;&gt;"",IF(NOT(ISNA(INDEX(os!A:A,MATCH(AB944,os!B:B,0)))),INDEX(os!A:A,MATCH(AB944,os!B:B,0)),"0"),"")</f>
        <v/>
      </c>
      <c r="AD944" s="20" t="s">
        <v>830</v>
      </c>
      <c r="AH944" s="93" t="str">
        <f>IF(NOT(ISNA(VLOOKUP(B:B,ResultsTargets!A:A,1,0))),"TRUE","")</f>
        <v/>
      </c>
      <c r="AI944" s="19" t="str">
        <f>IF(ISNA(VLOOKUP(C944,dim_techarea!A:B,2,FALSE)),"",VLOOKUP(C944,dim_techarea!A:B,2,FALSE))</f>
        <v>HTS_RECENT</v>
      </c>
      <c r="AJ944" s="19" t="str">
        <f>IF(ISNA(VLOOKUP(AI944,dim_techarea!B:C,2,FALSE)),"",VLOOKUP(AI944,dim_techarea!B:C,2,FALSE))</f>
        <v>twyHxdQVjMC</v>
      </c>
      <c r="AK944" s="19" t="str">
        <f>IF(ISNA(VLOOKUP(TRIM(G944),dim_targetsresults!A:B,2,FALSE)),"",VLOOKUP(TRIM(G944),dim_targetsresults!A:C,2,FALSE))</f>
        <v>MER Targets</v>
      </c>
      <c r="AL944" s="19" t="str">
        <f>IF(ISNA(VLOOKUP(AK944,dim_targetsresults!B:C,2,FALSE)),"",VLOOKUP(AK944,dim_targetsresults!B:C,2,FALSE))</f>
        <v>W8imnja2Owd</v>
      </c>
      <c r="AM944" s="19" t="str">
        <f>IF(ISNA(VLOOKUP(TRIM(D944),dim_numeratordenominator!A:B,2,FALSE)),"",VLOOKUP(TRIM(D944),dim_numeratordenominator!A:C,2,FALSE))</f>
        <v>Numerator</v>
      </c>
      <c r="AN944" s="19" t="str">
        <f>IF(ISNA(VLOOKUP(AM944,dim_numeratordenominator!B:C,2,FALSE)),"",VLOOKUP(AM944,dim_numeratordenominator!B:C,2,FALSE))</f>
        <v>Som9NRMQqV7</v>
      </c>
      <c r="AO944" s="19" t="str">
        <f>IF(ISNA(VLOOKUP(TRIM(E944),dim_supporttype!A:B,2,FALSE)),"",VLOOKUP(TRIM(E944),dim_supporttype!A:C,2,FALSE))</f>
        <v>DSD</v>
      </c>
      <c r="AP944" s="19" t="str">
        <f>IF(ISNA(VLOOKUP(AO944,dim_supporttype!B:C,2,FALSE)),"",VLOOKUP(AO944,dim_supporttype!B:C,2,FALSE))</f>
        <v>iM13vdNLWKb</v>
      </c>
      <c r="AQ944" s="19" t="str">
        <f>IF(ISNA(VLOOKUP(TRIM(F944),dim_disaggs!A:B,2,FALSE)),"No Disagg",VLOOKUP(TRIM(F944),dim_disaggs!A:B,2,FALSE))</f>
        <v>VCTMod/Age/Sex/HIVStatus</v>
      </c>
      <c r="AR944" s="19" t="str">
        <f>IF(ISNA(VLOOKUP(AQ944,dim_disaggs!B:C,2,FALSE)),"",VLOOKUP(AQ944,dim_disaggs!B:C,2,FALSE))</f>
        <v>r1KalF9Sxz5</v>
      </c>
      <c r="AU944" s="72" t="s">
        <v>755</v>
      </c>
      <c r="AV944" s="73" t="s">
        <v>755</v>
      </c>
      <c r="AX944" s="66" t="s">
        <v>755</v>
      </c>
      <c r="BA944" s="105" t="str">
        <f t="shared" si="135"/>
        <v>Top Level Numerator</v>
      </c>
      <c r="BB944" s="20" t="str">
        <f t="shared" si="136"/>
        <v>PE5QVF0w4xj</v>
      </c>
      <c r="BE944" s="75" t="s">
        <v>755</v>
      </c>
      <c r="BF944" s="73" t="s">
        <v>755</v>
      </c>
      <c r="BG944" s="55" t="s">
        <v>755</v>
      </c>
      <c r="BH944" s="76" t="s">
        <v>755</v>
      </c>
      <c r="BI944" s="20" t="s">
        <v>755</v>
      </c>
      <c r="BJ944" s="20" t="s">
        <v>755</v>
      </c>
      <c r="BK944" s="55" t="s">
        <v>755</v>
      </c>
      <c r="BL944" s="71" t="s">
        <v>755</v>
      </c>
      <c r="BM944" s="77" t="s">
        <v>21473</v>
      </c>
      <c r="BN944" s="78" t="s">
        <v>21476</v>
      </c>
      <c r="BO944" s="77" t="s">
        <v>25670</v>
      </c>
      <c r="BP944" s="78" t="s">
        <v>25672</v>
      </c>
    </row>
    <row r="945" spans="1:68" ht="19" x14ac:dyDescent="0.25">
      <c r="A945" s="22" t="s">
        <v>95</v>
      </c>
      <c r="B945" s="20" t="s">
        <v>21523</v>
      </c>
      <c r="C945" s="22" t="s">
        <v>20490</v>
      </c>
      <c r="D945" s="22" t="s">
        <v>1</v>
      </c>
      <c r="E945" s="22" t="s">
        <v>78</v>
      </c>
      <c r="F945" s="22" t="s">
        <v>25391</v>
      </c>
      <c r="G945" s="22" t="s">
        <v>2442</v>
      </c>
      <c r="H945" s="22" t="s">
        <v>21495</v>
      </c>
      <c r="I945" s="19">
        <f t="shared" si="137"/>
        <v>46</v>
      </c>
      <c r="J945" s="20" t="s">
        <v>755</v>
      </c>
      <c r="K945" s="74" t="s">
        <v>25398</v>
      </c>
      <c r="L945" s="95" t="str">
        <f>IF(M945&lt;&gt;"",IF(NOT(ISNA(INDEX(cc!B:B,MATCH(M945,cc!A:A,0)))),INDEX(cc!B:B,MATCH(M945,cc!A:A,0)),"0"),"")</f>
        <v>Age (&lt;1-50+-uk, 12), Sex and HIV Status (Positive)</v>
      </c>
      <c r="M945" s="102" t="s">
        <v>20545</v>
      </c>
      <c r="N945" s="28" t="str">
        <f t="shared" si="138"/>
        <v xml:space="preserve"> TARGET</v>
      </c>
      <c r="O945" s="19" t="str">
        <f t="shared" si="131"/>
        <v>HTS_RECENT (N, TA, VCTMod/Age/Sex/HIVStatus) TARGET: HIV recency test</v>
      </c>
      <c r="P945" s="19" t="str">
        <f t="shared" si="132"/>
        <v>HTS_RECENT (N, TA, VCTMod/Age/Sex/HIVStatus) TARGET: HIV recency test</v>
      </c>
      <c r="Q945" s="19" t="str">
        <f t="shared" si="139"/>
        <v>HTS_RECENT (N, TA, VCTMod/A/S/RTRI/HIV) TARGET</v>
      </c>
      <c r="R945" s="19" t="str">
        <f t="shared" si="133"/>
        <v>HTS_RECENT_N_TA_VCTMod_A_S_RTRI_HIV_TARGET</v>
      </c>
      <c r="S945" s="19" t="str">
        <f t="shared" si="134"/>
        <v>HTS_RECENT_N_TA_VCTMod_A_S_RTRI_HIV_TARGET</v>
      </c>
      <c r="T945" s="19" t="b">
        <f>NOT(ISNA(VLOOKUP(B945,dbcodes!A:B,2,FALSE)))</f>
        <v>0</v>
      </c>
      <c r="U945" s="19">
        <f>IF(ISNA(VLOOKUP(B945,dbcodes!A:B,2,FALSE)),des!R3012,VLOOKUP(B945,dbcodes!A:B,2,FALSE))</f>
        <v>0</v>
      </c>
      <c r="W945" s="107" t="str">
        <f>IF(ISNA(VLOOKUP(C945,descriptions!A:B,2,FALSE)),des!V2241,IF(G945=" TARGET","Target ","")&amp;VLOOKUP(C945,descriptions!A:B,2,FALSE))</f>
        <v>Target Number of newly diagnosed HIV-positive persons aged greater than or equal to &gt;_ 15yrs with a test for recent infection result during the reporting period</v>
      </c>
      <c r="X945" s="20" t="s">
        <v>4</v>
      </c>
      <c r="Y945" s="20" t="s">
        <v>831</v>
      </c>
      <c r="Z945" s="20" t="s">
        <v>836</v>
      </c>
      <c r="AA945" s="20" t="s">
        <v>102</v>
      </c>
      <c r="AB945" s="20" t="s">
        <v>755</v>
      </c>
      <c r="AC945" s="19" t="str">
        <f>IF(AB945&lt;&gt;"",IF(NOT(ISNA(INDEX(os!A:A,MATCH(AB945,os!B:B,0)))),INDEX(os!A:A,MATCH(AB945,os!B:B,0)),"0"),"")</f>
        <v/>
      </c>
      <c r="AD945" s="20" t="s">
        <v>830</v>
      </c>
      <c r="AH945" s="93" t="str">
        <f>IF(NOT(ISNA(VLOOKUP(B:B,ResultsTargets!A:A,1,0))),"TRUE","")</f>
        <v/>
      </c>
      <c r="AI945" s="19" t="str">
        <f>IF(ISNA(VLOOKUP(C945,dim_techarea!A:B,2,FALSE)),"",VLOOKUP(C945,dim_techarea!A:B,2,FALSE))</f>
        <v>HTS_RECENT</v>
      </c>
      <c r="AJ945" s="19" t="str">
        <f>IF(ISNA(VLOOKUP(AI945,dim_techarea!B:C,2,FALSE)),"",VLOOKUP(AI945,dim_techarea!B:C,2,FALSE))</f>
        <v>twyHxdQVjMC</v>
      </c>
      <c r="AK945" s="19" t="str">
        <f>IF(ISNA(VLOOKUP(TRIM(G945),dim_targetsresults!A:B,2,FALSE)),"",VLOOKUP(TRIM(G945),dim_targetsresults!A:C,2,FALSE))</f>
        <v>MER Targets</v>
      </c>
      <c r="AL945" s="19" t="str">
        <f>IF(ISNA(VLOOKUP(AK945,dim_targetsresults!B:C,2,FALSE)),"",VLOOKUP(AK945,dim_targetsresults!B:C,2,FALSE))</f>
        <v>W8imnja2Owd</v>
      </c>
      <c r="AM945" s="19" t="str">
        <f>IF(ISNA(VLOOKUP(TRIM(D945),dim_numeratordenominator!A:B,2,FALSE)),"",VLOOKUP(TRIM(D945),dim_numeratordenominator!A:C,2,FALSE))</f>
        <v>Numerator</v>
      </c>
      <c r="AN945" s="19" t="str">
        <f>IF(ISNA(VLOOKUP(AM945,dim_numeratordenominator!B:C,2,FALSE)),"",VLOOKUP(AM945,dim_numeratordenominator!B:C,2,FALSE))</f>
        <v>Som9NRMQqV7</v>
      </c>
      <c r="AO945" s="19" t="str">
        <f>IF(ISNA(VLOOKUP(TRIM(E945),dim_supporttype!A:B,2,FALSE)),"",VLOOKUP(TRIM(E945),dim_supporttype!A:C,2,FALSE))</f>
        <v>TA</v>
      </c>
      <c r="AP945" s="19" t="str">
        <f>IF(ISNA(VLOOKUP(AO945,dim_supporttype!B:C,2,FALSE)),"",VLOOKUP(AO945,dim_supporttype!B:C,2,FALSE))</f>
        <v>cRAGKdWIDn4</v>
      </c>
      <c r="AQ945" s="19" t="str">
        <f>IF(ISNA(VLOOKUP(TRIM(F945),dim_disaggs!A:B,2,FALSE)),"No Disagg",VLOOKUP(TRIM(F945),dim_disaggs!A:B,2,FALSE))</f>
        <v>VCTMod/Age/Sex/HIVStatus</v>
      </c>
      <c r="AR945" s="19" t="str">
        <f>IF(ISNA(VLOOKUP(AQ945,dim_disaggs!B:C,2,FALSE)),"",VLOOKUP(AQ945,dim_disaggs!B:C,2,FALSE))</f>
        <v>r1KalF9Sxz5</v>
      </c>
      <c r="AU945" s="72" t="s">
        <v>755</v>
      </c>
      <c r="AV945" s="73" t="s">
        <v>755</v>
      </c>
      <c r="AX945" s="66" t="s">
        <v>755</v>
      </c>
      <c r="BA945" s="105" t="str">
        <f t="shared" si="135"/>
        <v>Top Level Numerator</v>
      </c>
      <c r="BB945" s="20" t="str">
        <f t="shared" si="136"/>
        <v>PE5QVF0w4xj</v>
      </c>
      <c r="BE945" s="75" t="s">
        <v>755</v>
      </c>
      <c r="BF945" s="73" t="s">
        <v>755</v>
      </c>
      <c r="BG945" s="55" t="s">
        <v>755</v>
      </c>
      <c r="BH945" s="76" t="s">
        <v>755</v>
      </c>
      <c r="BI945" s="20" t="s">
        <v>755</v>
      </c>
      <c r="BJ945" s="20" t="s">
        <v>755</v>
      </c>
      <c r="BK945" s="55" t="s">
        <v>755</v>
      </c>
      <c r="BL945" s="71" t="s">
        <v>755</v>
      </c>
      <c r="BM945" s="77" t="s">
        <v>21473</v>
      </c>
      <c r="BN945" s="78" t="s">
        <v>21476</v>
      </c>
      <c r="BO945" s="77" t="s">
        <v>25670</v>
      </c>
      <c r="BP945" s="78" t="s">
        <v>25672</v>
      </c>
    </row>
    <row r="946" spans="1:68" x14ac:dyDescent="0.2">
      <c r="A946" s="20" t="s">
        <v>95</v>
      </c>
      <c r="B946" s="21" t="s">
        <v>20252</v>
      </c>
      <c r="C946" s="20" t="s">
        <v>19934</v>
      </c>
      <c r="D946" s="20" t="s">
        <v>1</v>
      </c>
      <c r="E946" s="20" t="s">
        <v>77</v>
      </c>
      <c r="F946" s="20" t="s">
        <v>19945</v>
      </c>
      <c r="G946" s="20" t="s">
        <v>20086</v>
      </c>
      <c r="H946" s="20" t="s">
        <v>19945</v>
      </c>
      <c r="I946" s="19">
        <f t="shared" si="137"/>
        <v>30</v>
      </c>
      <c r="J946" s="20" t="s">
        <v>755</v>
      </c>
      <c r="K946" s="20" t="s">
        <v>19937</v>
      </c>
      <c r="L946" s="95" t="str">
        <f>IF(M946&lt;&gt;"",IF(NOT(ISNA(INDEX(cc!B:B,MATCH(M946,cc!A:A,0)))),INDEX(cc!B:B,MATCH(M946,cc!A:A,0)),"0"),"")</f>
        <v>HIV Self Test Kit Type</v>
      </c>
      <c r="M946" s="97" t="s">
        <v>19939</v>
      </c>
      <c r="N946" s="28" t="str">
        <f t="shared" si="138"/>
        <v/>
      </c>
      <c r="O946" s="19" t="str">
        <f t="shared" si="131"/>
        <v>HTS_SELF (N, DSD, HIVSelfTest): HIV self test kits distributed</v>
      </c>
      <c r="P946" s="19" t="str">
        <f t="shared" si="132"/>
        <v>HTS_SELF (N, DSD, HIVSelfTest): HIV self test kits distributed</v>
      </c>
      <c r="Q946" s="19" t="str">
        <f t="shared" si="139"/>
        <v>HTS_SELF (N, DSD, HIVSelfTest)</v>
      </c>
      <c r="R946" s="19" t="str">
        <f t="shared" si="133"/>
        <v>HTS_SELF_N_DSD_HIVSelfTest</v>
      </c>
      <c r="S946" s="19" t="str">
        <f t="shared" si="134"/>
        <v>HTS_SELF_N_DSD_HIVSelfTest_</v>
      </c>
      <c r="T946" s="19" t="b">
        <f>NOT(ISNA(VLOOKUP(B946,dbcodes!A:B,2,FALSE)))</f>
        <v>1</v>
      </c>
      <c r="U946" s="19" t="str">
        <f>IF(ISNA(VLOOKUP(B946,dbcodes!A:B,2,FALSE)),des!R3013,VLOOKUP(B946,dbcodes!A:B,2,FALSE))</f>
        <v>HTS_SELF_N_DSD_HIVSelfTest</v>
      </c>
      <c r="W946" s="107" t="str">
        <f>IF(ISNA(VLOOKUP(C946,descriptions!A:B,2,FALSE)),des!V240,IF(G946=" TARGET","Target ","")&amp;VLOOKUP(C946,descriptions!A:B,2,FALSE))</f>
        <v>Number of individual HIV self-test kits distributed</v>
      </c>
      <c r="X946" s="20" t="s">
        <v>4</v>
      </c>
      <c r="Y946" s="20" t="s">
        <v>831</v>
      </c>
      <c r="Z946" s="20" t="s">
        <v>836</v>
      </c>
      <c r="AA946" s="20" t="s">
        <v>102</v>
      </c>
      <c r="AB946" s="20" t="s">
        <v>755</v>
      </c>
      <c r="AC946" s="19" t="str">
        <f>IF(AB946&lt;&gt;"",IF(NOT(ISNA(INDEX(os!A:A,MATCH(AB946,os!B:B,0)))),INDEX(os!A:A,MATCH(AB946,os!B:B,0)),"0"),"")</f>
        <v/>
      </c>
      <c r="AD946" s="20" t="s">
        <v>830</v>
      </c>
      <c r="AH946" s="93" t="str">
        <f>IF(NOT(ISNA(VLOOKUP(B:B,ResultsTargets!A:A,1,0))),"TRUE","")</f>
        <v/>
      </c>
      <c r="AI946" s="19" t="str">
        <f>IF(ISNA(VLOOKUP(C946,dim_techarea!A:B,2,FALSE)),"",VLOOKUP(C946,dim_techarea!A:B,2,FALSE))</f>
        <v>HTS_SELF</v>
      </c>
      <c r="AJ946" s="19" t="str">
        <f>IF(ISNA(VLOOKUP(AI946,dim_techarea!B:C,2,FALSE)),"",VLOOKUP(AI946,dim_techarea!B:C,2,FALSE))</f>
        <v>hGUykTtC0Xm</v>
      </c>
      <c r="AK946" s="19" t="str">
        <f>IF(ISNA(VLOOKUP(TRIM(G946),dim_targetsresults!A:B,2,FALSE)),"",VLOOKUP(TRIM(G946),dim_targetsresults!A:C,2,FALSE))</f>
        <v>MER Results</v>
      </c>
      <c r="AL946" s="19" t="str">
        <f>IF(ISNA(VLOOKUP(AK946,dim_targetsresults!B:C,2,FALSE)),"",VLOOKUP(AK946,dim_targetsresults!B:C,2,FALSE))</f>
        <v>Jh0jDM5yQ2E</v>
      </c>
      <c r="AM946" s="19" t="str">
        <f>IF(ISNA(VLOOKUP(TRIM(D946),dim_numeratordenominator!A:B,2,FALSE)),"",VLOOKUP(TRIM(D946),dim_numeratordenominator!A:C,2,FALSE))</f>
        <v>Numerator</v>
      </c>
      <c r="AN946" s="19" t="str">
        <f>IF(ISNA(VLOOKUP(AM946,dim_numeratordenominator!B:C,2,FALSE)),"",VLOOKUP(AM946,dim_numeratordenominator!B:C,2,FALSE))</f>
        <v>Som9NRMQqV7</v>
      </c>
      <c r="AO946" s="19" t="str">
        <f>IF(ISNA(VLOOKUP(TRIM(E946),dim_supporttype!A:B,2,FALSE)),"",VLOOKUP(TRIM(E946),dim_supporttype!A:C,2,FALSE))</f>
        <v>DSD</v>
      </c>
      <c r="AP946" s="19" t="str">
        <f>IF(ISNA(VLOOKUP(AO946,dim_supporttype!B:C,2,FALSE)),"",VLOOKUP(AO946,dim_supporttype!B:C,2,FALSE))</f>
        <v>iM13vdNLWKb</v>
      </c>
      <c r="AQ946" s="19" t="str">
        <f>IF(ISNA(VLOOKUP(TRIM(F946),dim_disaggs!A:B,2,FALSE)),"No Disagg",VLOOKUP(TRIM(F946),dim_disaggs!A:B,2,FALSE))</f>
        <v>HIVSelfTest</v>
      </c>
      <c r="AR946" s="19" t="str">
        <f>IF(ISNA(VLOOKUP(AQ946,dim_disaggs!B:C,2,FALSE)),"",VLOOKUP(AQ946,dim_disaggs!B:C,2,FALSE))</f>
        <v>RzzSOWig2RY</v>
      </c>
      <c r="AU946" s="72" t="s">
        <v>755</v>
      </c>
      <c r="AV946" s="73" t="s">
        <v>755</v>
      </c>
      <c r="AW946" s="66" t="s">
        <v>755</v>
      </c>
      <c r="AX946" s="66" t="s">
        <v>755</v>
      </c>
      <c r="BA946" s="105" t="str">
        <f t="shared" si="135"/>
        <v>Top Level Numerator</v>
      </c>
      <c r="BB946" s="20" t="str">
        <f t="shared" si="136"/>
        <v>PE5QVF0w4xj</v>
      </c>
      <c r="BE946" s="75" t="s">
        <v>755</v>
      </c>
      <c r="BF946" s="73" t="s">
        <v>755</v>
      </c>
      <c r="BG946" s="55" t="s">
        <v>755</v>
      </c>
      <c r="BH946" s="76" t="s">
        <v>755</v>
      </c>
      <c r="BI946" s="20" t="s">
        <v>20420</v>
      </c>
      <c r="BJ946" s="20" t="s">
        <v>20426</v>
      </c>
      <c r="BK946" s="55" t="s">
        <v>755</v>
      </c>
      <c r="BL946" s="71" t="s">
        <v>755</v>
      </c>
      <c r="BM946" s="77" t="s">
        <v>755</v>
      </c>
      <c r="BN946" s="78" t="s">
        <v>755</v>
      </c>
      <c r="BO946" s="77" t="s">
        <v>755</v>
      </c>
      <c r="BP946" s="78" t="s">
        <v>755</v>
      </c>
    </row>
    <row r="947" spans="1:68" x14ac:dyDescent="0.2">
      <c r="A947" s="20" t="s">
        <v>95</v>
      </c>
      <c r="B947" s="21" t="s">
        <v>20253</v>
      </c>
      <c r="C947" s="20" t="s">
        <v>19934</v>
      </c>
      <c r="D947" s="20" t="s">
        <v>1</v>
      </c>
      <c r="E947" s="20" t="s">
        <v>78</v>
      </c>
      <c r="F947" s="20" t="s">
        <v>19945</v>
      </c>
      <c r="G947" s="20" t="s">
        <v>20086</v>
      </c>
      <c r="H947" s="20" t="s">
        <v>19945</v>
      </c>
      <c r="I947" s="19">
        <f t="shared" si="137"/>
        <v>29</v>
      </c>
      <c r="J947" s="20" t="s">
        <v>755</v>
      </c>
      <c r="K947" s="20" t="s">
        <v>19937</v>
      </c>
      <c r="L947" s="95" t="str">
        <f>IF(M947&lt;&gt;"",IF(NOT(ISNA(INDEX(cc!B:B,MATCH(M947,cc!A:A,0)))),INDEX(cc!B:B,MATCH(M947,cc!A:A,0)),"0"),"")</f>
        <v>HIV Self Test Kit Type</v>
      </c>
      <c r="M947" s="97" t="s">
        <v>19939</v>
      </c>
      <c r="N947" s="28" t="str">
        <f t="shared" si="138"/>
        <v/>
      </c>
      <c r="O947" s="19" t="str">
        <f t="shared" si="131"/>
        <v>HTS_SELF (N, TA, HIVSelfTest): HIV self test kits distributed</v>
      </c>
      <c r="P947" s="19" t="str">
        <f t="shared" si="132"/>
        <v>HTS_SELF (N, TA, HIVSelfTest): HIV self test kits distributed</v>
      </c>
      <c r="Q947" s="19" t="str">
        <f t="shared" si="139"/>
        <v>HTS_SELF (N, TA, HIVSelfTest)</v>
      </c>
      <c r="R947" s="19" t="str">
        <f t="shared" si="133"/>
        <v>HTS_SELF_N_TA_HIVSelfTest</v>
      </c>
      <c r="S947" s="19" t="str">
        <f t="shared" si="134"/>
        <v>HTS_SELF_N_TA_HIVSelfTest_</v>
      </c>
      <c r="T947" s="19" t="b">
        <f>NOT(ISNA(VLOOKUP(B947,dbcodes!A:B,2,FALSE)))</f>
        <v>1</v>
      </c>
      <c r="U947" s="19" t="str">
        <f>IF(ISNA(VLOOKUP(B947,dbcodes!A:B,2,FALSE)),des!R3014,VLOOKUP(B947,dbcodes!A:B,2,FALSE))</f>
        <v>HTS_SELF_N_TA_HIVSelfTest</v>
      </c>
      <c r="W947" s="107" t="str">
        <f>IF(ISNA(VLOOKUP(C947,descriptions!A:B,2,FALSE)),des!V241,IF(G947=" TARGET","Target ","")&amp;VLOOKUP(C947,descriptions!A:B,2,FALSE))</f>
        <v>Number of individual HIV self-test kits distributed</v>
      </c>
      <c r="X947" s="20" t="s">
        <v>4</v>
      </c>
      <c r="Y947" s="20" t="s">
        <v>831</v>
      </c>
      <c r="Z947" s="20" t="s">
        <v>836</v>
      </c>
      <c r="AA947" s="20" t="s">
        <v>102</v>
      </c>
      <c r="AB947" s="20" t="s">
        <v>755</v>
      </c>
      <c r="AC947" s="19" t="str">
        <f>IF(AB947&lt;&gt;"",IF(NOT(ISNA(INDEX(os!A:A,MATCH(AB947,os!B:B,0)))),INDEX(os!A:A,MATCH(AB947,os!B:B,0)),"0"),"")</f>
        <v/>
      </c>
      <c r="AD947" s="20" t="s">
        <v>830</v>
      </c>
      <c r="AH947" s="93" t="str">
        <f>IF(NOT(ISNA(VLOOKUP(B:B,ResultsTargets!A:A,1,0))),"TRUE","")</f>
        <v/>
      </c>
      <c r="AI947" s="19" t="str">
        <f>IF(ISNA(VLOOKUP(C947,dim_techarea!A:B,2,FALSE)),"",VLOOKUP(C947,dim_techarea!A:B,2,FALSE))</f>
        <v>HTS_SELF</v>
      </c>
      <c r="AJ947" s="19" t="str">
        <f>IF(ISNA(VLOOKUP(AI947,dim_techarea!B:C,2,FALSE)),"",VLOOKUP(AI947,dim_techarea!B:C,2,FALSE))</f>
        <v>hGUykTtC0Xm</v>
      </c>
      <c r="AK947" s="19" t="str">
        <f>IF(ISNA(VLOOKUP(TRIM(G947),dim_targetsresults!A:B,2,FALSE)),"",VLOOKUP(TRIM(G947),dim_targetsresults!A:C,2,FALSE))</f>
        <v>MER Results</v>
      </c>
      <c r="AL947" s="19" t="str">
        <f>IF(ISNA(VLOOKUP(AK947,dim_targetsresults!B:C,2,FALSE)),"",VLOOKUP(AK947,dim_targetsresults!B:C,2,FALSE))</f>
        <v>Jh0jDM5yQ2E</v>
      </c>
      <c r="AM947" s="19" t="str">
        <f>IF(ISNA(VLOOKUP(TRIM(D947),dim_numeratordenominator!A:B,2,FALSE)),"",VLOOKUP(TRIM(D947),dim_numeratordenominator!A:C,2,FALSE))</f>
        <v>Numerator</v>
      </c>
      <c r="AN947" s="19" t="str">
        <f>IF(ISNA(VLOOKUP(AM947,dim_numeratordenominator!B:C,2,FALSE)),"",VLOOKUP(AM947,dim_numeratordenominator!B:C,2,FALSE))</f>
        <v>Som9NRMQqV7</v>
      </c>
      <c r="AO947" s="19" t="str">
        <f>IF(ISNA(VLOOKUP(TRIM(E947),dim_supporttype!A:B,2,FALSE)),"",VLOOKUP(TRIM(E947),dim_supporttype!A:C,2,FALSE))</f>
        <v>TA</v>
      </c>
      <c r="AP947" s="19" t="str">
        <f>IF(ISNA(VLOOKUP(AO947,dim_supporttype!B:C,2,FALSE)),"",VLOOKUP(AO947,dim_supporttype!B:C,2,FALSE))</f>
        <v>cRAGKdWIDn4</v>
      </c>
      <c r="AQ947" s="19" t="str">
        <f>IF(ISNA(VLOOKUP(TRIM(F947),dim_disaggs!A:B,2,FALSE)),"No Disagg",VLOOKUP(TRIM(F947),dim_disaggs!A:B,2,FALSE))</f>
        <v>HIVSelfTest</v>
      </c>
      <c r="AR947" s="19" t="str">
        <f>IF(ISNA(VLOOKUP(AQ947,dim_disaggs!B:C,2,FALSE)),"",VLOOKUP(AQ947,dim_disaggs!B:C,2,FALSE))</f>
        <v>RzzSOWig2RY</v>
      </c>
      <c r="AU947" s="72" t="s">
        <v>755</v>
      </c>
      <c r="AV947" s="73" t="s">
        <v>755</v>
      </c>
      <c r="AW947" s="66" t="s">
        <v>755</v>
      </c>
      <c r="AX947" s="66" t="s">
        <v>755</v>
      </c>
      <c r="BA947" s="105" t="str">
        <f t="shared" si="135"/>
        <v>Top Level Numerator</v>
      </c>
      <c r="BB947" s="20" t="str">
        <f t="shared" si="136"/>
        <v>PE5QVF0w4xj</v>
      </c>
      <c r="BE947" s="75" t="s">
        <v>755</v>
      </c>
      <c r="BF947" s="73" t="s">
        <v>755</v>
      </c>
      <c r="BG947" s="55" t="s">
        <v>755</v>
      </c>
      <c r="BH947" s="76" t="s">
        <v>755</v>
      </c>
      <c r="BI947" s="20" t="s">
        <v>20420</v>
      </c>
      <c r="BJ947" s="20" t="s">
        <v>20426</v>
      </c>
      <c r="BK947" s="55" t="s">
        <v>755</v>
      </c>
      <c r="BL947" s="71" t="s">
        <v>755</v>
      </c>
      <c r="BM947" s="77" t="s">
        <v>755</v>
      </c>
      <c r="BN947" s="78" t="s">
        <v>755</v>
      </c>
      <c r="BO947" s="77" t="s">
        <v>755</v>
      </c>
      <c r="BP947" s="78" t="s">
        <v>755</v>
      </c>
    </row>
    <row r="948" spans="1:68" s="3" customFormat="1" x14ac:dyDescent="0.2">
      <c r="A948" s="22" t="s">
        <v>95</v>
      </c>
      <c r="B948" s="21" t="s">
        <v>19928</v>
      </c>
      <c r="C948" s="22" t="s">
        <v>19934</v>
      </c>
      <c r="D948" s="20" t="s">
        <v>1</v>
      </c>
      <c r="E948" s="20" t="s">
        <v>77</v>
      </c>
      <c r="F948" s="20" t="s">
        <v>19946</v>
      </c>
      <c r="G948" s="20" t="s">
        <v>2442</v>
      </c>
      <c r="H948" s="20" t="s">
        <v>19946</v>
      </c>
      <c r="I948" s="19">
        <f t="shared" si="137"/>
        <v>45</v>
      </c>
      <c r="J948" s="20" t="s">
        <v>755</v>
      </c>
      <c r="K948" s="20" t="s">
        <v>19937</v>
      </c>
      <c r="L948" s="95" t="str">
        <f>IF(M948&lt;&gt;"",IF(NOT(ISNA(INDEX(cc!B:B,MATCH(M948,cc!A:A,0)))),INDEX(cc!B:B,MATCH(M948,cc!A:A,0)),"0"),"")</f>
        <v>Age (10-50+-uk, 10) Sex w/ Unknown and HIV Self Test Kit Type</v>
      </c>
      <c r="M948" s="97" t="s">
        <v>20676</v>
      </c>
      <c r="N948" s="28" t="str">
        <f t="shared" si="138"/>
        <v xml:space="preserve"> TARGET</v>
      </c>
      <c r="O948" s="19" t="str">
        <f t="shared" si="131"/>
        <v>HTS_SELF (N, DSD, Age/Sex/HIVSelfTest) TARGET: HIV self test kits distributed</v>
      </c>
      <c r="P948" s="19" t="str">
        <f t="shared" si="132"/>
        <v>HTS_SELF (N, DSD, Age/Sex/HIVSelfTest) TARGET: HIV self test kits distributed</v>
      </c>
      <c r="Q948" s="19" t="str">
        <f t="shared" si="139"/>
        <v>HTS_SELF (N, DSD, Age/Sex/HIVSelfTest) TARGET</v>
      </c>
      <c r="R948" s="19" t="str">
        <f t="shared" si="133"/>
        <v>HTS_SELF_N_DSD_Age_Sex_HIVSelfTest_TARGET</v>
      </c>
      <c r="S948" s="19" t="str">
        <f t="shared" si="134"/>
        <v>HTS_SELF_N_DSD_Age_Sex_HIVSelfTest_TARGET</v>
      </c>
      <c r="T948" s="19" t="b">
        <f>NOT(ISNA(VLOOKUP(B948,dbcodes!A:B,2,FALSE)))</f>
        <v>1</v>
      </c>
      <c r="U948" s="19" t="str">
        <f>IF(ISNA(VLOOKUP(B948,dbcodes!A:B,2,FALSE)),des!R3015,VLOOKUP(B948,dbcodes!A:B,2,FALSE))</f>
        <v>HTS_SELF_N_DSD_Age_Sex_HIVSelfTest_TARGET</v>
      </c>
      <c r="V948" s="20"/>
      <c r="W948" s="107" t="str">
        <f>IF(ISNA(VLOOKUP(C948,descriptions!A:B,2,FALSE)),des!V246,IF(G948=" TARGET","Target ","")&amp;VLOOKUP(C948,descriptions!A:B,2,FALSE))</f>
        <v>Target Number of individual HIV self-test kits distributed</v>
      </c>
      <c r="X948" s="20" t="s">
        <v>4</v>
      </c>
      <c r="Y948" s="20" t="s">
        <v>831</v>
      </c>
      <c r="Z948" s="20" t="s">
        <v>836</v>
      </c>
      <c r="AA948" s="20" t="s">
        <v>102</v>
      </c>
      <c r="AB948" s="20" t="s">
        <v>755</v>
      </c>
      <c r="AC948" s="19" t="str">
        <f>IF(AB948&lt;&gt;"",IF(NOT(ISNA(INDEX(os!A:A,MATCH(AB948,os!B:B,0)))),INDEX(os!A:A,MATCH(AB948,os!B:B,0)),"0"),"")</f>
        <v/>
      </c>
      <c r="AD948" s="20" t="s">
        <v>830</v>
      </c>
      <c r="AE948" s="20"/>
      <c r="AF948" s="20"/>
      <c r="AG948" s="20"/>
      <c r="AH948" s="93" t="str">
        <f>IF(NOT(ISNA(VLOOKUP(B:B,ResultsTargets!A:A,1,0))),"TRUE","")</f>
        <v/>
      </c>
      <c r="AI948" s="19" t="str">
        <f>IF(ISNA(VLOOKUP(C948,dim_techarea!A:B,2,FALSE)),"",VLOOKUP(C948,dim_techarea!A:B,2,FALSE))</f>
        <v>HTS_SELF</v>
      </c>
      <c r="AJ948" s="19" t="str">
        <f>IF(ISNA(VLOOKUP(AI948,dim_techarea!B:C,2,FALSE)),"",VLOOKUP(AI948,dim_techarea!B:C,2,FALSE))</f>
        <v>hGUykTtC0Xm</v>
      </c>
      <c r="AK948" s="19" t="str">
        <f>IF(ISNA(VLOOKUP(TRIM(G948),dim_targetsresults!A:B,2,FALSE)),"",VLOOKUP(TRIM(G948),dim_targetsresults!A:C,2,FALSE))</f>
        <v>MER Targets</v>
      </c>
      <c r="AL948" s="19" t="str">
        <f>IF(ISNA(VLOOKUP(AK948,dim_targetsresults!B:C,2,FALSE)),"",VLOOKUP(AK948,dim_targetsresults!B:C,2,FALSE))</f>
        <v>W8imnja2Owd</v>
      </c>
      <c r="AM948" s="19" t="str">
        <f>IF(ISNA(VLOOKUP(TRIM(D948),dim_numeratordenominator!A:B,2,FALSE)),"",VLOOKUP(TRIM(D948),dim_numeratordenominator!A:C,2,FALSE))</f>
        <v>Numerator</v>
      </c>
      <c r="AN948" s="19" t="str">
        <f>IF(ISNA(VLOOKUP(AM948,dim_numeratordenominator!B:C,2,FALSE)),"",VLOOKUP(AM948,dim_numeratordenominator!B:C,2,FALSE))</f>
        <v>Som9NRMQqV7</v>
      </c>
      <c r="AO948" s="19" t="str">
        <f>IF(ISNA(VLOOKUP(TRIM(E948),dim_supporttype!A:B,2,FALSE)),"",VLOOKUP(TRIM(E948),dim_supporttype!A:C,2,FALSE))</f>
        <v>DSD</v>
      </c>
      <c r="AP948" s="19" t="str">
        <f>IF(ISNA(VLOOKUP(AO948,dim_supporttype!B:C,2,FALSE)),"",VLOOKUP(AO948,dim_supporttype!B:C,2,FALSE))</f>
        <v>iM13vdNLWKb</v>
      </c>
      <c r="AQ948" s="19" t="str">
        <f>IF(ISNA(VLOOKUP(TRIM(F948),dim_disaggs!A:B,2,FALSE)),"No Disagg",VLOOKUP(TRIM(F948),dim_disaggs!A:B,2,FALSE))</f>
        <v>Age/Sex/HIVSelfTest</v>
      </c>
      <c r="AR948" s="19" t="str">
        <f>IF(ISNA(VLOOKUP(AQ948,dim_disaggs!B:C,2,FALSE)),"",VLOOKUP(AQ948,dim_disaggs!B:C,2,FALSE))</f>
        <v>CXO3RZgYCAY</v>
      </c>
      <c r="AS948" s="72"/>
      <c r="AT948" s="66"/>
      <c r="AU948" s="72" t="s">
        <v>755</v>
      </c>
      <c r="AV948" s="73" t="s">
        <v>755</v>
      </c>
      <c r="AW948" s="66" t="s">
        <v>755</v>
      </c>
      <c r="AX948" s="66" t="s">
        <v>755</v>
      </c>
      <c r="AY948" s="20"/>
      <c r="AZ948" s="20"/>
      <c r="BA948" s="105" t="str">
        <f t="shared" si="135"/>
        <v>Top Level Numerator</v>
      </c>
      <c r="BB948" s="20" t="str">
        <f t="shared" si="136"/>
        <v>PE5QVF0w4xj</v>
      </c>
      <c r="BC948" s="20"/>
      <c r="BD948" s="20"/>
      <c r="BE948" s="75" t="s">
        <v>755</v>
      </c>
      <c r="BF948" s="73" t="s">
        <v>755</v>
      </c>
      <c r="BG948" s="55" t="s">
        <v>755</v>
      </c>
      <c r="BH948" s="76" t="s">
        <v>755</v>
      </c>
      <c r="BI948" s="22" t="s">
        <v>20420</v>
      </c>
      <c r="BJ948" s="22" t="s">
        <v>20426</v>
      </c>
      <c r="BK948" s="55" t="s">
        <v>20634</v>
      </c>
      <c r="BL948" s="71" t="s">
        <v>20636</v>
      </c>
      <c r="BM948" s="77"/>
      <c r="BN948" s="78"/>
      <c r="BO948" s="77"/>
      <c r="BP948" s="78"/>
    </row>
    <row r="949" spans="1:68" s="3" customFormat="1" x14ac:dyDescent="0.2">
      <c r="A949" s="22" t="s">
        <v>95</v>
      </c>
      <c r="B949" s="21" t="s">
        <v>19929</v>
      </c>
      <c r="C949" s="20" t="s">
        <v>19934</v>
      </c>
      <c r="D949" s="20" t="s">
        <v>1</v>
      </c>
      <c r="E949" s="20" t="s">
        <v>78</v>
      </c>
      <c r="F949" s="20" t="s">
        <v>19946</v>
      </c>
      <c r="G949" s="20" t="s">
        <v>2442</v>
      </c>
      <c r="H949" s="20" t="s">
        <v>19946</v>
      </c>
      <c r="I949" s="19">
        <f t="shared" si="137"/>
        <v>44</v>
      </c>
      <c r="J949" s="20" t="s">
        <v>755</v>
      </c>
      <c r="K949" s="20" t="s">
        <v>19937</v>
      </c>
      <c r="L949" s="95" t="str">
        <f>IF(M949&lt;&gt;"",IF(NOT(ISNA(INDEX(cc!B:B,MATCH(M949,cc!A:A,0)))),INDEX(cc!B:B,MATCH(M949,cc!A:A,0)),"0"),"")</f>
        <v>Age (10-50+-uk, 10) Sex w/ Unknown and HIV Self Test Kit Type</v>
      </c>
      <c r="M949" s="97" t="s">
        <v>20676</v>
      </c>
      <c r="N949" s="28" t="str">
        <f t="shared" si="138"/>
        <v xml:space="preserve"> TARGET</v>
      </c>
      <c r="O949" s="19" t="str">
        <f t="shared" si="131"/>
        <v>HTS_SELF (N, TA, Age/Sex/HIVSelfTest) TARGET: HIV self test kits distributed</v>
      </c>
      <c r="P949" s="19" t="str">
        <f t="shared" si="132"/>
        <v>HTS_SELF (N, TA, Age/Sex/HIVSelfTest) TARGET: HIV self test kits distributed</v>
      </c>
      <c r="Q949" s="19" t="str">
        <f t="shared" si="139"/>
        <v>HTS_SELF (N, TA, Age/Sex/HIVSelfTest) TARGET</v>
      </c>
      <c r="R949" s="19" t="str">
        <f t="shared" si="133"/>
        <v>HTS_SELF_N_TA_Age_Sex_HIVSelfTest_TARGET</v>
      </c>
      <c r="S949" s="19" t="str">
        <f t="shared" si="134"/>
        <v>HTS_SELF_N_TA_Age_Sex_HIVSelfTest_TARGET</v>
      </c>
      <c r="T949" s="19" t="b">
        <f>NOT(ISNA(VLOOKUP(B949,dbcodes!A:B,2,FALSE)))</f>
        <v>1</v>
      </c>
      <c r="U949" s="19" t="str">
        <f>IF(ISNA(VLOOKUP(B949,dbcodes!A:B,2,FALSE)),des!R3016,VLOOKUP(B949,dbcodes!A:B,2,FALSE))</f>
        <v>HTS_SELF_N_TA_Age_Sex_HIVSelfTest_TARGET</v>
      </c>
      <c r="V949" s="20"/>
      <c r="W949" s="107" t="str">
        <f>IF(ISNA(VLOOKUP(C949,descriptions!A:B,2,FALSE)),des!V247,IF(G949=" TARGET","Target ","")&amp;VLOOKUP(C949,descriptions!A:B,2,FALSE))</f>
        <v>Target Number of individual HIV self-test kits distributed</v>
      </c>
      <c r="X949" s="20" t="s">
        <v>4</v>
      </c>
      <c r="Y949" s="20" t="s">
        <v>831</v>
      </c>
      <c r="Z949" s="20" t="s">
        <v>836</v>
      </c>
      <c r="AA949" s="20" t="s">
        <v>102</v>
      </c>
      <c r="AB949" s="20" t="s">
        <v>755</v>
      </c>
      <c r="AC949" s="19" t="str">
        <f>IF(AB949&lt;&gt;"",IF(NOT(ISNA(INDEX(os!A:A,MATCH(AB949,os!B:B,0)))),INDEX(os!A:A,MATCH(AB949,os!B:B,0)),"0"),"")</f>
        <v/>
      </c>
      <c r="AD949" s="20" t="s">
        <v>830</v>
      </c>
      <c r="AE949" s="20"/>
      <c r="AF949" s="20"/>
      <c r="AG949" s="20"/>
      <c r="AH949" s="93" t="str">
        <f>IF(NOT(ISNA(VLOOKUP(B:B,ResultsTargets!A:A,1,0))),"TRUE","")</f>
        <v/>
      </c>
      <c r="AI949" s="19" t="str">
        <f>IF(ISNA(VLOOKUP(C949,dim_techarea!A:B,2,FALSE)),"",VLOOKUP(C949,dim_techarea!A:B,2,FALSE))</f>
        <v>HTS_SELF</v>
      </c>
      <c r="AJ949" s="19" t="str">
        <f>IF(ISNA(VLOOKUP(AI949,dim_techarea!B:C,2,FALSE)),"",VLOOKUP(AI949,dim_techarea!B:C,2,FALSE))</f>
        <v>hGUykTtC0Xm</v>
      </c>
      <c r="AK949" s="19" t="str">
        <f>IF(ISNA(VLOOKUP(TRIM(G949),dim_targetsresults!A:B,2,FALSE)),"",VLOOKUP(TRIM(G949),dim_targetsresults!A:C,2,FALSE))</f>
        <v>MER Targets</v>
      </c>
      <c r="AL949" s="19" t="str">
        <f>IF(ISNA(VLOOKUP(AK949,dim_targetsresults!B:C,2,FALSE)),"",VLOOKUP(AK949,dim_targetsresults!B:C,2,FALSE))</f>
        <v>W8imnja2Owd</v>
      </c>
      <c r="AM949" s="19" t="str">
        <f>IF(ISNA(VLOOKUP(TRIM(D949),dim_numeratordenominator!A:B,2,FALSE)),"",VLOOKUP(TRIM(D949),dim_numeratordenominator!A:C,2,FALSE))</f>
        <v>Numerator</v>
      </c>
      <c r="AN949" s="19" t="str">
        <f>IF(ISNA(VLOOKUP(AM949,dim_numeratordenominator!B:C,2,FALSE)),"",VLOOKUP(AM949,dim_numeratordenominator!B:C,2,FALSE))</f>
        <v>Som9NRMQqV7</v>
      </c>
      <c r="AO949" s="19" t="str">
        <f>IF(ISNA(VLOOKUP(TRIM(E949),dim_supporttype!A:B,2,FALSE)),"",VLOOKUP(TRIM(E949),dim_supporttype!A:C,2,FALSE))</f>
        <v>TA</v>
      </c>
      <c r="AP949" s="19" t="str">
        <f>IF(ISNA(VLOOKUP(AO949,dim_supporttype!B:C,2,FALSE)),"",VLOOKUP(AO949,dim_supporttype!B:C,2,FALSE))</f>
        <v>cRAGKdWIDn4</v>
      </c>
      <c r="AQ949" s="19" t="str">
        <f>IF(ISNA(VLOOKUP(TRIM(F949),dim_disaggs!A:B,2,FALSE)),"No Disagg",VLOOKUP(TRIM(F949),dim_disaggs!A:B,2,FALSE))</f>
        <v>Age/Sex/HIVSelfTest</v>
      </c>
      <c r="AR949" s="19" t="str">
        <f>IF(ISNA(VLOOKUP(AQ949,dim_disaggs!B:C,2,FALSE)),"",VLOOKUP(AQ949,dim_disaggs!B:C,2,FALSE))</f>
        <v>CXO3RZgYCAY</v>
      </c>
      <c r="AS949" s="72"/>
      <c r="AT949" s="66"/>
      <c r="AU949" s="72" t="s">
        <v>755</v>
      </c>
      <c r="AV949" s="73" t="s">
        <v>755</v>
      </c>
      <c r="AW949" s="66" t="s">
        <v>755</v>
      </c>
      <c r="AX949" s="66" t="s">
        <v>755</v>
      </c>
      <c r="AY949" s="20"/>
      <c r="AZ949" s="20"/>
      <c r="BA949" s="105" t="str">
        <f t="shared" si="135"/>
        <v>Top Level Numerator</v>
      </c>
      <c r="BB949" s="20" t="str">
        <f t="shared" si="136"/>
        <v>PE5QVF0w4xj</v>
      </c>
      <c r="BC949" s="20"/>
      <c r="BD949" s="20"/>
      <c r="BE949" s="75" t="s">
        <v>755</v>
      </c>
      <c r="BF949" s="73" t="s">
        <v>755</v>
      </c>
      <c r="BG949" s="55" t="s">
        <v>755</v>
      </c>
      <c r="BH949" s="76" t="s">
        <v>755</v>
      </c>
      <c r="BI949" s="22" t="s">
        <v>20420</v>
      </c>
      <c r="BJ949" s="22" t="s">
        <v>20426</v>
      </c>
      <c r="BK949" s="55" t="s">
        <v>20634</v>
      </c>
      <c r="BL949" s="71" t="s">
        <v>20636</v>
      </c>
      <c r="BM949" s="77"/>
      <c r="BN949" s="78"/>
      <c r="BO949" s="77"/>
      <c r="BP949" s="78"/>
    </row>
    <row r="950" spans="1:68" s="3" customFormat="1" x14ac:dyDescent="0.2">
      <c r="A950" s="20" t="s">
        <v>95</v>
      </c>
      <c r="B950" s="21" t="s">
        <v>19926</v>
      </c>
      <c r="C950" s="20" t="s">
        <v>19934</v>
      </c>
      <c r="D950" s="20" t="s">
        <v>1</v>
      </c>
      <c r="E950" s="20" t="s">
        <v>77</v>
      </c>
      <c r="F950" s="20" t="s">
        <v>19945</v>
      </c>
      <c r="G950" s="20" t="s">
        <v>2442</v>
      </c>
      <c r="H950" s="20" t="s">
        <v>19945</v>
      </c>
      <c r="I950" s="19">
        <f t="shared" si="137"/>
        <v>37</v>
      </c>
      <c r="J950" s="20" t="s">
        <v>755</v>
      </c>
      <c r="K950" s="20" t="s">
        <v>19937</v>
      </c>
      <c r="L950" s="95" t="str">
        <f>IF(M950&lt;&gt;"",IF(NOT(ISNA(INDEX(cc!B:B,MATCH(M950,cc!A:A,0)))),INDEX(cc!B:B,MATCH(M950,cc!A:A,0)),"0"),"")</f>
        <v>HIV Self Test Kit Type</v>
      </c>
      <c r="M950" s="97" t="s">
        <v>19939</v>
      </c>
      <c r="N950" s="28" t="str">
        <f t="shared" si="138"/>
        <v xml:space="preserve"> TARGET</v>
      </c>
      <c r="O950" s="19" t="str">
        <f t="shared" si="131"/>
        <v>HTS_SELF (N, DSD, HIVSelfTest) TARGET: HIV self test kits distributed</v>
      </c>
      <c r="P950" s="19" t="str">
        <f t="shared" si="132"/>
        <v>HTS_SELF (N, DSD, HIVSelfTest) TARGET: HIV self test kits distributed</v>
      </c>
      <c r="Q950" s="19" t="str">
        <f t="shared" si="139"/>
        <v>HTS_SELF (N, DSD, HIVSelfTest) TARGET</v>
      </c>
      <c r="R950" s="19" t="str">
        <f t="shared" si="133"/>
        <v>HTS_SELF_N_DSD_HIVSelfTest_TARGET</v>
      </c>
      <c r="S950" s="19" t="str">
        <f t="shared" si="134"/>
        <v>HTS_SELF_N_DSD_HIVSelfTest_TARGET</v>
      </c>
      <c r="T950" s="19" t="b">
        <f>NOT(ISNA(VLOOKUP(B950,dbcodes!A:B,2,FALSE)))</f>
        <v>1</v>
      </c>
      <c r="U950" s="19" t="str">
        <f>IF(ISNA(VLOOKUP(B950,dbcodes!A:B,2,FALSE)),des!R3017,VLOOKUP(B950,dbcodes!A:B,2,FALSE))</f>
        <v>HTS_SELF_N_DSD_HIVSelfTest_TARGET</v>
      </c>
      <c r="V950" s="20"/>
      <c r="W950" s="107" t="str">
        <f>IF(ISNA(VLOOKUP(C950,descriptions!A:B,2,FALSE)),des!V248,IF(G950=" TARGET","Target ","")&amp;VLOOKUP(C950,descriptions!A:B,2,FALSE))</f>
        <v>Target Number of individual HIV self-test kits distributed</v>
      </c>
      <c r="X950" s="20" t="s">
        <v>4</v>
      </c>
      <c r="Y950" s="20" t="s">
        <v>831</v>
      </c>
      <c r="Z950" s="20" t="s">
        <v>836</v>
      </c>
      <c r="AA950" s="20" t="s">
        <v>102</v>
      </c>
      <c r="AB950" s="20" t="s">
        <v>755</v>
      </c>
      <c r="AC950" s="19" t="str">
        <f>IF(AB950&lt;&gt;"",IF(NOT(ISNA(INDEX(os!A:A,MATCH(AB950,os!B:B,0)))),INDEX(os!A:A,MATCH(AB950,os!B:B,0)),"0"),"")</f>
        <v/>
      </c>
      <c r="AD950" s="20" t="s">
        <v>830</v>
      </c>
      <c r="AE950" s="20"/>
      <c r="AF950" s="20"/>
      <c r="AG950" s="20"/>
      <c r="AH950" s="93" t="str">
        <f>IF(NOT(ISNA(VLOOKUP(B:B,ResultsTargets!A:A,1,0))),"TRUE","")</f>
        <v/>
      </c>
      <c r="AI950" s="19" t="str">
        <f>IF(ISNA(VLOOKUP(C950,dim_techarea!A:B,2,FALSE)),"",VLOOKUP(C950,dim_techarea!A:B,2,FALSE))</f>
        <v>HTS_SELF</v>
      </c>
      <c r="AJ950" s="19" t="str">
        <f>IF(ISNA(VLOOKUP(AI950,dim_techarea!B:C,2,FALSE)),"",VLOOKUP(AI950,dim_techarea!B:C,2,FALSE))</f>
        <v>hGUykTtC0Xm</v>
      </c>
      <c r="AK950" s="19" t="str">
        <f>IF(ISNA(VLOOKUP(TRIM(G950),dim_targetsresults!A:B,2,FALSE)),"",VLOOKUP(TRIM(G950),dim_targetsresults!A:C,2,FALSE))</f>
        <v>MER Targets</v>
      </c>
      <c r="AL950" s="19" t="str">
        <f>IF(ISNA(VLOOKUP(AK950,dim_targetsresults!B:C,2,FALSE)),"",VLOOKUP(AK950,dim_targetsresults!B:C,2,FALSE))</f>
        <v>W8imnja2Owd</v>
      </c>
      <c r="AM950" s="19" t="str">
        <f>IF(ISNA(VLOOKUP(TRIM(D950),dim_numeratordenominator!A:B,2,FALSE)),"",VLOOKUP(TRIM(D950),dim_numeratordenominator!A:C,2,FALSE))</f>
        <v>Numerator</v>
      </c>
      <c r="AN950" s="19" t="str">
        <f>IF(ISNA(VLOOKUP(AM950,dim_numeratordenominator!B:C,2,FALSE)),"",VLOOKUP(AM950,dim_numeratordenominator!B:C,2,FALSE))</f>
        <v>Som9NRMQqV7</v>
      </c>
      <c r="AO950" s="19" t="str">
        <f>IF(ISNA(VLOOKUP(TRIM(E950),dim_supporttype!A:B,2,FALSE)),"",VLOOKUP(TRIM(E950),dim_supporttype!A:C,2,FALSE))</f>
        <v>DSD</v>
      </c>
      <c r="AP950" s="19" t="str">
        <f>IF(ISNA(VLOOKUP(AO950,dim_supporttype!B:C,2,FALSE)),"",VLOOKUP(AO950,dim_supporttype!B:C,2,FALSE))</f>
        <v>iM13vdNLWKb</v>
      </c>
      <c r="AQ950" s="19" t="str">
        <f>IF(ISNA(VLOOKUP(TRIM(F950),dim_disaggs!A:B,2,FALSE)),"No Disagg",VLOOKUP(TRIM(F950),dim_disaggs!A:B,2,FALSE))</f>
        <v>HIVSelfTest</v>
      </c>
      <c r="AR950" s="19" t="str">
        <f>IF(ISNA(VLOOKUP(AQ950,dim_disaggs!B:C,2,FALSE)),"",VLOOKUP(AQ950,dim_disaggs!B:C,2,FALSE))</f>
        <v>RzzSOWig2RY</v>
      </c>
      <c r="AS950" s="72"/>
      <c r="AT950" s="66"/>
      <c r="AU950" s="72" t="s">
        <v>755</v>
      </c>
      <c r="AV950" s="73" t="s">
        <v>755</v>
      </c>
      <c r="AW950" s="66" t="s">
        <v>755</v>
      </c>
      <c r="AX950" s="66" t="s">
        <v>755</v>
      </c>
      <c r="AY950" s="20"/>
      <c r="AZ950" s="20"/>
      <c r="BA950" s="105" t="str">
        <f t="shared" si="135"/>
        <v/>
      </c>
      <c r="BB950" s="20" t="str">
        <f t="shared" si="136"/>
        <v/>
      </c>
      <c r="BC950" s="20"/>
      <c r="BD950" s="20"/>
      <c r="BE950" s="75" t="s">
        <v>755</v>
      </c>
      <c r="BF950" s="73" t="s">
        <v>755</v>
      </c>
      <c r="BG950" s="55" t="s">
        <v>755</v>
      </c>
      <c r="BH950" s="76" t="s">
        <v>755</v>
      </c>
      <c r="BI950" s="20" t="s">
        <v>755</v>
      </c>
      <c r="BJ950" s="20" t="s">
        <v>755</v>
      </c>
      <c r="BK950" s="55"/>
      <c r="BL950" s="71" t="s">
        <v>755</v>
      </c>
      <c r="BM950" s="77" t="s">
        <v>755</v>
      </c>
      <c r="BN950" s="78" t="s">
        <v>755</v>
      </c>
      <c r="BO950" s="77" t="s">
        <v>755</v>
      </c>
      <c r="BP950" s="78" t="s">
        <v>755</v>
      </c>
    </row>
    <row r="951" spans="1:68" s="3" customFormat="1" x14ac:dyDescent="0.2">
      <c r="A951" s="20" t="s">
        <v>95</v>
      </c>
      <c r="B951" s="21" t="s">
        <v>19927</v>
      </c>
      <c r="C951" s="20" t="s">
        <v>19934</v>
      </c>
      <c r="D951" s="20" t="s">
        <v>1</v>
      </c>
      <c r="E951" s="20" t="s">
        <v>78</v>
      </c>
      <c r="F951" s="20" t="s">
        <v>19945</v>
      </c>
      <c r="G951" s="20" t="s">
        <v>2442</v>
      </c>
      <c r="H951" s="20" t="s">
        <v>19945</v>
      </c>
      <c r="I951" s="19">
        <f t="shared" si="137"/>
        <v>36</v>
      </c>
      <c r="J951" s="20" t="s">
        <v>755</v>
      </c>
      <c r="K951" s="20" t="s">
        <v>19937</v>
      </c>
      <c r="L951" s="95" t="str">
        <f>IF(M951&lt;&gt;"",IF(NOT(ISNA(INDEX(cc!B:B,MATCH(M951,cc!A:A,0)))),INDEX(cc!B:B,MATCH(M951,cc!A:A,0)),"0"),"")</f>
        <v>HIV Self Test Kit Type</v>
      </c>
      <c r="M951" s="97" t="s">
        <v>19939</v>
      </c>
      <c r="N951" s="28" t="str">
        <f t="shared" si="138"/>
        <v xml:space="preserve"> TARGET</v>
      </c>
      <c r="O951" s="19" t="str">
        <f t="shared" si="131"/>
        <v>HTS_SELF (N, TA, HIVSelfTest) TARGET: HIV self test kits distributed</v>
      </c>
      <c r="P951" s="19" t="str">
        <f t="shared" si="132"/>
        <v>HTS_SELF (N, TA, HIVSelfTest) TARGET: HIV self test kits distributed</v>
      </c>
      <c r="Q951" s="19" t="str">
        <f t="shared" si="139"/>
        <v>HTS_SELF (N, TA, HIVSelfTest) TARGET</v>
      </c>
      <c r="R951" s="19" t="str">
        <f t="shared" si="133"/>
        <v>HTS_SELF_N_TA_HIVSelfTest_TARGET</v>
      </c>
      <c r="S951" s="19" t="str">
        <f t="shared" si="134"/>
        <v>HTS_SELF_N_TA_HIVSelfTest_TARGET</v>
      </c>
      <c r="T951" s="19" t="b">
        <f>NOT(ISNA(VLOOKUP(B951,dbcodes!A:B,2,FALSE)))</f>
        <v>1</v>
      </c>
      <c r="U951" s="19" t="str">
        <f>IF(ISNA(VLOOKUP(B951,dbcodes!A:B,2,FALSE)),des!R3018,VLOOKUP(B951,dbcodes!A:B,2,FALSE))</f>
        <v>HTS_SELF_N_TA_HIVSelfTest_TARGET</v>
      </c>
      <c r="V951" s="20"/>
      <c r="W951" s="107" t="str">
        <f>IF(ISNA(VLOOKUP(C951,descriptions!A:B,2,FALSE)),des!V249,IF(G951=" TARGET","Target ","")&amp;VLOOKUP(C951,descriptions!A:B,2,FALSE))</f>
        <v>Target Number of individual HIV self-test kits distributed</v>
      </c>
      <c r="X951" s="20" t="s">
        <v>4</v>
      </c>
      <c r="Y951" s="20" t="s">
        <v>831</v>
      </c>
      <c r="Z951" s="20" t="s">
        <v>836</v>
      </c>
      <c r="AA951" s="20" t="s">
        <v>102</v>
      </c>
      <c r="AB951" s="20" t="s">
        <v>755</v>
      </c>
      <c r="AC951" s="19" t="str">
        <f>IF(AB951&lt;&gt;"",IF(NOT(ISNA(INDEX(os!A:A,MATCH(AB951,os!B:B,0)))),INDEX(os!A:A,MATCH(AB951,os!B:B,0)),"0"),"")</f>
        <v/>
      </c>
      <c r="AD951" s="20" t="s">
        <v>830</v>
      </c>
      <c r="AE951" s="20"/>
      <c r="AF951" s="20"/>
      <c r="AG951" s="20"/>
      <c r="AH951" s="93" t="str">
        <f>IF(NOT(ISNA(VLOOKUP(B:B,ResultsTargets!A:A,1,0))),"TRUE","")</f>
        <v/>
      </c>
      <c r="AI951" s="19" t="str">
        <f>IF(ISNA(VLOOKUP(C951,dim_techarea!A:B,2,FALSE)),"",VLOOKUP(C951,dim_techarea!A:B,2,FALSE))</f>
        <v>HTS_SELF</v>
      </c>
      <c r="AJ951" s="19" t="str">
        <f>IF(ISNA(VLOOKUP(AI951,dim_techarea!B:C,2,FALSE)),"",VLOOKUP(AI951,dim_techarea!B:C,2,FALSE))</f>
        <v>hGUykTtC0Xm</v>
      </c>
      <c r="AK951" s="19" t="str">
        <f>IF(ISNA(VLOOKUP(TRIM(G951),dim_targetsresults!A:B,2,FALSE)),"",VLOOKUP(TRIM(G951),dim_targetsresults!A:C,2,FALSE))</f>
        <v>MER Targets</v>
      </c>
      <c r="AL951" s="19" t="str">
        <f>IF(ISNA(VLOOKUP(AK951,dim_targetsresults!B:C,2,FALSE)),"",VLOOKUP(AK951,dim_targetsresults!B:C,2,FALSE))</f>
        <v>W8imnja2Owd</v>
      </c>
      <c r="AM951" s="19" t="str">
        <f>IF(ISNA(VLOOKUP(TRIM(D951),dim_numeratordenominator!A:B,2,FALSE)),"",VLOOKUP(TRIM(D951),dim_numeratordenominator!A:C,2,FALSE))</f>
        <v>Numerator</v>
      </c>
      <c r="AN951" s="19" t="str">
        <f>IF(ISNA(VLOOKUP(AM951,dim_numeratordenominator!B:C,2,FALSE)),"",VLOOKUP(AM951,dim_numeratordenominator!B:C,2,FALSE))</f>
        <v>Som9NRMQqV7</v>
      </c>
      <c r="AO951" s="19" t="str">
        <f>IF(ISNA(VLOOKUP(TRIM(E951),dim_supporttype!A:B,2,FALSE)),"",VLOOKUP(TRIM(E951),dim_supporttype!A:C,2,FALSE))</f>
        <v>TA</v>
      </c>
      <c r="AP951" s="19" t="str">
        <f>IF(ISNA(VLOOKUP(AO951,dim_supporttype!B:C,2,FALSE)),"",VLOOKUP(AO951,dim_supporttype!B:C,2,FALSE))</f>
        <v>cRAGKdWIDn4</v>
      </c>
      <c r="AQ951" s="19" t="str">
        <f>IF(ISNA(VLOOKUP(TRIM(F951),dim_disaggs!A:B,2,FALSE)),"No Disagg",VLOOKUP(TRIM(F951),dim_disaggs!A:B,2,FALSE))</f>
        <v>HIVSelfTest</v>
      </c>
      <c r="AR951" s="19" t="str">
        <f>IF(ISNA(VLOOKUP(AQ951,dim_disaggs!B:C,2,FALSE)),"",VLOOKUP(AQ951,dim_disaggs!B:C,2,FALSE))</f>
        <v>RzzSOWig2RY</v>
      </c>
      <c r="AS951" s="72"/>
      <c r="AT951" s="66"/>
      <c r="AU951" s="72" t="s">
        <v>755</v>
      </c>
      <c r="AV951" s="73" t="s">
        <v>755</v>
      </c>
      <c r="AW951" s="66" t="s">
        <v>755</v>
      </c>
      <c r="AX951" s="66" t="s">
        <v>755</v>
      </c>
      <c r="AY951" s="20"/>
      <c r="AZ951" s="20"/>
      <c r="BA951" s="105" t="str">
        <f t="shared" si="135"/>
        <v/>
      </c>
      <c r="BB951" s="20" t="str">
        <f t="shared" si="136"/>
        <v/>
      </c>
      <c r="BC951" s="20"/>
      <c r="BD951" s="20"/>
      <c r="BE951" s="75" t="s">
        <v>755</v>
      </c>
      <c r="BF951" s="73" t="s">
        <v>755</v>
      </c>
      <c r="BG951" s="55" t="s">
        <v>755</v>
      </c>
      <c r="BH951" s="76" t="s">
        <v>755</v>
      </c>
      <c r="BI951" s="20" t="s">
        <v>755</v>
      </c>
      <c r="BJ951" s="20" t="s">
        <v>755</v>
      </c>
      <c r="BK951" s="55"/>
      <c r="BL951" s="71" t="s">
        <v>755</v>
      </c>
      <c r="BM951" s="77" t="s">
        <v>755</v>
      </c>
      <c r="BN951" s="78" t="s">
        <v>755</v>
      </c>
      <c r="BO951" s="77" t="s">
        <v>755</v>
      </c>
      <c r="BP951" s="78" t="s">
        <v>755</v>
      </c>
    </row>
    <row r="952" spans="1:68" s="3" customFormat="1" x14ac:dyDescent="0.2">
      <c r="A952" s="20" t="s">
        <v>95</v>
      </c>
      <c r="B952" s="21" t="s">
        <v>19932</v>
      </c>
      <c r="C952" s="20" t="s">
        <v>19934</v>
      </c>
      <c r="D952" s="20" t="s">
        <v>1</v>
      </c>
      <c r="E952" s="20" t="s">
        <v>77</v>
      </c>
      <c r="F952" s="20" t="s">
        <v>19948</v>
      </c>
      <c r="G952" s="20" t="s">
        <v>2442</v>
      </c>
      <c r="H952" s="20" t="s">
        <v>19948</v>
      </c>
      <c r="I952" s="19">
        <f t="shared" si="137"/>
        <v>41</v>
      </c>
      <c r="J952" s="20" t="s">
        <v>755</v>
      </c>
      <c r="K952" s="20" t="s">
        <v>19937</v>
      </c>
      <c r="L952" s="95" t="str">
        <f>IF(M952&lt;&gt;"",IF(NOT(ISNA(INDEX(cc!B:B,MATCH(M952,cc!A:A,0)))),INDEX(cc!B:B,MATCH(M952,cc!A:A,0)),"0"),"")</f>
        <v>Unassisted Self Testing Kit User</v>
      </c>
      <c r="M952" s="97" t="s">
        <v>19944</v>
      </c>
      <c r="N952" s="28" t="str">
        <f t="shared" si="138"/>
        <v xml:space="preserve"> TARGET</v>
      </c>
      <c r="O952" s="19" t="str">
        <f t="shared" si="131"/>
        <v>HTS_SELF (N, DSD, HIVSelfTestUser) TARGET: HIV self test kits distributed</v>
      </c>
      <c r="P952" s="19" t="str">
        <f t="shared" si="132"/>
        <v>HTS_SELF (N, DSD, HIVSelfTestUser) TARGET: HIV self test kits distributed</v>
      </c>
      <c r="Q952" s="19" t="str">
        <f t="shared" si="139"/>
        <v>HTS_SELF (N, DSD, HIVSelfTestUser) TARGET</v>
      </c>
      <c r="R952" s="19" t="str">
        <f t="shared" si="133"/>
        <v>HTS_SELF_N_DSD_HIVSelfTestUser_TARGET</v>
      </c>
      <c r="S952" s="19" t="str">
        <f t="shared" si="134"/>
        <v>HTS_SELF_N_DSD_HIVSelfTestUser_TARGET</v>
      </c>
      <c r="T952" s="19" t="b">
        <f>NOT(ISNA(VLOOKUP(B952,dbcodes!A:B,2,FALSE)))</f>
        <v>1</v>
      </c>
      <c r="U952" s="19" t="str">
        <f>IF(ISNA(VLOOKUP(B952,dbcodes!A:B,2,FALSE)),des!R3019,VLOOKUP(B952,dbcodes!A:B,2,FALSE))</f>
        <v>HTS_SELF_N_DSD_HIVSelfTestUser_TARGET</v>
      </c>
      <c r="V952" s="20"/>
      <c r="W952" s="107" t="str">
        <f>IF(ISNA(VLOOKUP(C952,descriptions!A:B,2,FALSE)),des!V250,IF(G952=" TARGET","Target ","")&amp;VLOOKUP(C952,descriptions!A:B,2,FALSE))</f>
        <v>Target Number of individual HIV self-test kits distributed</v>
      </c>
      <c r="X952" s="20" t="s">
        <v>4</v>
      </c>
      <c r="Y952" s="20" t="s">
        <v>831</v>
      </c>
      <c r="Z952" s="20" t="s">
        <v>836</v>
      </c>
      <c r="AA952" s="20" t="s">
        <v>102</v>
      </c>
      <c r="AB952" s="20" t="s">
        <v>755</v>
      </c>
      <c r="AC952" s="19" t="str">
        <f>IF(AB952&lt;&gt;"",IF(NOT(ISNA(INDEX(os!A:A,MATCH(AB952,os!B:B,0)))),INDEX(os!A:A,MATCH(AB952,os!B:B,0)),"0"),"")</f>
        <v/>
      </c>
      <c r="AD952" s="20" t="s">
        <v>830</v>
      </c>
      <c r="AE952" s="20"/>
      <c r="AF952" s="20"/>
      <c r="AG952" s="20"/>
      <c r="AH952" s="93" t="str">
        <f>IF(NOT(ISNA(VLOOKUP(B:B,ResultsTargets!A:A,1,0))),"TRUE","")</f>
        <v/>
      </c>
      <c r="AI952" s="19" t="str">
        <f>IF(ISNA(VLOOKUP(C952,dim_techarea!A:B,2,FALSE)),"",VLOOKUP(C952,dim_techarea!A:B,2,FALSE))</f>
        <v>HTS_SELF</v>
      </c>
      <c r="AJ952" s="19" t="str">
        <f>IF(ISNA(VLOOKUP(AI952,dim_techarea!B:C,2,FALSE)),"",VLOOKUP(AI952,dim_techarea!B:C,2,FALSE))</f>
        <v>hGUykTtC0Xm</v>
      </c>
      <c r="AK952" s="19" t="str">
        <f>IF(ISNA(VLOOKUP(TRIM(G952),dim_targetsresults!A:B,2,FALSE)),"",VLOOKUP(TRIM(G952),dim_targetsresults!A:C,2,FALSE))</f>
        <v>MER Targets</v>
      </c>
      <c r="AL952" s="19" t="str">
        <f>IF(ISNA(VLOOKUP(AK952,dim_targetsresults!B:C,2,FALSE)),"",VLOOKUP(AK952,dim_targetsresults!B:C,2,FALSE))</f>
        <v>W8imnja2Owd</v>
      </c>
      <c r="AM952" s="19" t="str">
        <f>IF(ISNA(VLOOKUP(TRIM(D952),dim_numeratordenominator!A:B,2,FALSE)),"",VLOOKUP(TRIM(D952),dim_numeratordenominator!A:C,2,FALSE))</f>
        <v>Numerator</v>
      </c>
      <c r="AN952" s="19" t="str">
        <f>IF(ISNA(VLOOKUP(AM952,dim_numeratordenominator!B:C,2,FALSE)),"",VLOOKUP(AM952,dim_numeratordenominator!B:C,2,FALSE))</f>
        <v>Som9NRMQqV7</v>
      </c>
      <c r="AO952" s="19" t="str">
        <f>IF(ISNA(VLOOKUP(TRIM(E952),dim_supporttype!A:B,2,FALSE)),"",VLOOKUP(TRIM(E952),dim_supporttype!A:C,2,FALSE))</f>
        <v>DSD</v>
      </c>
      <c r="AP952" s="19" t="str">
        <f>IF(ISNA(VLOOKUP(AO952,dim_supporttype!B:C,2,FALSE)),"",VLOOKUP(AO952,dim_supporttype!B:C,2,FALSE))</f>
        <v>iM13vdNLWKb</v>
      </c>
      <c r="AQ952" s="19" t="str">
        <f>IF(ISNA(VLOOKUP(TRIM(F952),dim_disaggs!A:B,2,FALSE)),"No Disagg",VLOOKUP(TRIM(F952),dim_disaggs!A:B,2,FALSE))</f>
        <v>HIVSelfTestUser</v>
      </c>
      <c r="AR952" s="19" t="str">
        <f>IF(ISNA(VLOOKUP(AQ952,dim_disaggs!B:C,2,FALSE)),"",VLOOKUP(AQ952,dim_disaggs!B:C,2,FALSE))</f>
        <v>Poie5ZafzrT</v>
      </c>
      <c r="AS952" s="72"/>
      <c r="AT952" s="66"/>
      <c r="AU952" s="72" t="s">
        <v>755</v>
      </c>
      <c r="AV952" s="73" t="s">
        <v>755</v>
      </c>
      <c r="AW952" s="66" t="s">
        <v>755</v>
      </c>
      <c r="AX952" s="66" t="s">
        <v>755</v>
      </c>
      <c r="AY952" s="20"/>
      <c r="AZ952" s="20"/>
      <c r="BA952" s="105" t="str">
        <f t="shared" si="135"/>
        <v/>
      </c>
      <c r="BB952" s="20" t="str">
        <f t="shared" si="136"/>
        <v/>
      </c>
      <c r="BC952" s="20"/>
      <c r="BD952" s="20"/>
      <c r="BE952" s="75" t="s">
        <v>755</v>
      </c>
      <c r="BF952" s="73" t="s">
        <v>755</v>
      </c>
      <c r="BG952" s="55" t="s">
        <v>755</v>
      </c>
      <c r="BH952" s="76" t="s">
        <v>755</v>
      </c>
      <c r="BI952" s="20" t="s">
        <v>755</v>
      </c>
      <c r="BJ952" s="20" t="s">
        <v>755</v>
      </c>
      <c r="BK952" s="55" t="s">
        <v>755</v>
      </c>
      <c r="BL952" s="71" t="s">
        <v>755</v>
      </c>
      <c r="BM952" s="77" t="s">
        <v>755</v>
      </c>
      <c r="BN952" s="78" t="s">
        <v>755</v>
      </c>
      <c r="BO952" s="77" t="s">
        <v>755</v>
      </c>
      <c r="BP952" s="78" t="s">
        <v>755</v>
      </c>
    </row>
    <row r="953" spans="1:68" s="3" customFormat="1" x14ac:dyDescent="0.2">
      <c r="A953" s="20" t="s">
        <v>95</v>
      </c>
      <c r="B953" s="21" t="s">
        <v>19933</v>
      </c>
      <c r="C953" s="20" t="s">
        <v>19934</v>
      </c>
      <c r="D953" s="20" t="s">
        <v>1</v>
      </c>
      <c r="E953" s="20" t="s">
        <v>78</v>
      </c>
      <c r="F953" s="20" t="s">
        <v>19948</v>
      </c>
      <c r="G953" s="20" t="s">
        <v>2442</v>
      </c>
      <c r="H953" s="20" t="s">
        <v>19948</v>
      </c>
      <c r="I953" s="19">
        <f t="shared" si="137"/>
        <v>40</v>
      </c>
      <c r="J953" s="20" t="s">
        <v>755</v>
      </c>
      <c r="K953" s="20" t="s">
        <v>19937</v>
      </c>
      <c r="L953" s="95" t="str">
        <f>IF(M953&lt;&gt;"",IF(NOT(ISNA(INDEX(cc!B:B,MATCH(M953,cc!A:A,0)))),INDEX(cc!B:B,MATCH(M953,cc!A:A,0)),"0"),"")</f>
        <v>Unassisted Self Testing Kit User</v>
      </c>
      <c r="M953" s="97" t="s">
        <v>19944</v>
      </c>
      <c r="N953" s="28" t="str">
        <f t="shared" si="138"/>
        <v xml:space="preserve"> TARGET</v>
      </c>
      <c r="O953" s="19" t="str">
        <f t="shared" si="131"/>
        <v>HTS_SELF (N, TA, HIVSelfTestUser) TARGET: HIV self test kits distributed</v>
      </c>
      <c r="P953" s="19" t="str">
        <f t="shared" si="132"/>
        <v>HTS_SELF (N, TA, HIVSelfTestUser) TARGET: HIV self test kits distributed</v>
      </c>
      <c r="Q953" s="19" t="str">
        <f t="shared" si="139"/>
        <v>HTS_SELF (N, TA, HIVSelfTestUser) TARGET</v>
      </c>
      <c r="R953" s="19" t="str">
        <f t="shared" si="133"/>
        <v>HTS_SELF_N_TA_HIVSelfTestUser_TARGET</v>
      </c>
      <c r="S953" s="19" t="str">
        <f t="shared" si="134"/>
        <v>HTS_SELF_N_TA_HIVSelfTestUser_TARGET</v>
      </c>
      <c r="T953" s="19" t="b">
        <f>NOT(ISNA(VLOOKUP(B953,dbcodes!A:B,2,FALSE)))</f>
        <v>1</v>
      </c>
      <c r="U953" s="19" t="str">
        <f>IF(ISNA(VLOOKUP(B953,dbcodes!A:B,2,FALSE)),des!R3020,VLOOKUP(B953,dbcodes!A:B,2,FALSE))</f>
        <v>HTS_SELF_N_TA_HIVSelfTestUser_TARGET</v>
      </c>
      <c r="V953" s="20"/>
      <c r="W953" s="107" t="str">
        <f>IF(ISNA(VLOOKUP(C953,descriptions!A:B,2,FALSE)),des!V251,IF(G953=" TARGET","Target ","")&amp;VLOOKUP(C953,descriptions!A:B,2,FALSE))</f>
        <v>Target Number of individual HIV self-test kits distributed</v>
      </c>
      <c r="X953" s="20" t="s">
        <v>4</v>
      </c>
      <c r="Y953" s="20" t="s">
        <v>831</v>
      </c>
      <c r="Z953" s="20" t="s">
        <v>836</v>
      </c>
      <c r="AA953" s="20" t="s">
        <v>102</v>
      </c>
      <c r="AB953" s="20" t="s">
        <v>755</v>
      </c>
      <c r="AC953" s="19" t="str">
        <f>IF(AB953&lt;&gt;"",IF(NOT(ISNA(INDEX(os!A:A,MATCH(AB953,os!B:B,0)))),INDEX(os!A:A,MATCH(AB953,os!B:B,0)),"0"),"")</f>
        <v/>
      </c>
      <c r="AD953" s="20" t="s">
        <v>830</v>
      </c>
      <c r="AE953" s="20"/>
      <c r="AF953" s="20"/>
      <c r="AG953" s="20"/>
      <c r="AH953" s="93" t="str">
        <f>IF(NOT(ISNA(VLOOKUP(B:B,ResultsTargets!A:A,1,0))),"TRUE","")</f>
        <v/>
      </c>
      <c r="AI953" s="19" t="str">
        <f>IF(ISNA(VLOOKUP(C953,dim_techarea!A:B,2,FALSE)),"",VLOOKUP(C953,dim_techarea!A:B,2,FALSE))</f>
        <v>HTS_SELF</v>
      </c>
      <c r="AJ953" s="19" t="str">
        <f>IF(ISNA(VLOOKUP(AI953,dim_techarea!B:C,2,FALSE)),"",VLOOKUP(AI953,dim_techarea!B:C,2,FALSE))</f>
        <v>hGUykTtC0Xm</v>
      </c>
      <c r="AK953" s="19" t="str">
        <f>IF(ISNA(VLOOKUP(TRIM(G953),dim_targetsresults!A:B,2,FALSE)),"",VLOOKUP(TRIM(G953),dim_targetsresults!A:C,2,FALSE))</f>
        <v>MER Targets</v>
      </c>
      <c r="AL953" s="19" t="str">
        <f>IF(ISNA(VLOOKUP(AK953,dim_targetsresults!B:C,2,FALSE)),"",VLOOKUP(AK953,dim_targetsresults!B:C,2,FALSE))</f>
        <v>W8imnja2Owd</v>
      </c>
      <c r="AM953" s="19" t="str">
        <f>IF(ISNA(VLOOKUP(TRIM(D953),dim_numeratordenominator!A:B,2,FALSE)),"",VLOOKUP(TRIM(D953),dim_numeratordenominator!A:C,2,FALSE))</f>
        <v>Numerator</v>
      </c>
      <c r="AN953" s="19" t="str">
        <f>IF(ISNA(VLOOKUP(AM953,dim_numeratordenominator!B:C,2,FALSE)),"",VLOOKUP(AM953,dim_numeratordenominator!B:C,2,FALSE))</f>
        <v>Som9NRMQqV7</v>
      </c>
      <c r="AO953" s="19" t="str">
        <f>IF(ISNA(VLOOKUP(TRIM(E953),dim_supporttype!A:B,2,FALSE)),"",VLOOKUP(TRIM(E953),dim_supporttype!A:C,2,FALSE))</f>
        <v>TA</v>
      </c>
      <c r="AP953" s="19" t="str">
        <f>IF(ISNA(VLOOKUP(AO953,dim_supporttype!B:C,2,FALSE)),"",VLOOKUP(AO953,dim_supporttype!B:C,2,FALSE))</f>
        <v>cRAGKdWIDn4</v>
      </c>
      <c r="AQ953" s="19" t="str">
        <f>IF(ISNA(VLOOKUP(TRIM(F953),dim_disaggs!A:B,2,FALSE)),"No Disagg",VLOOKUP(TRIM(F953),dim_disaggs!A:B,2,FALSE))</f>
        <v>HIVSelfTestUser</v>
      </c>
      <c r="AR953" s="19" t="str">
        <f>IF(ISNA(VLOOKUP(AQ953,dim_disaggs!B:C,2,FALSE)),"",VLOOKUP(AQ953,dim_disaggs!B:C,2,FALSE))</f>
        <v>Poie5ZafzrT</v>
      </c>
      <c r="AS953" s="72"/>
      <c r="AT953" s="66"/>
      <c r="AU953" s="72" t="s">
        <v>755</v>
      </c>
      <c r="AV953" s="73" t="s">
        <v>755</v>
      </c>
      <c r="AW953" s="66" t="s">
        <v>755</v>
      </c>
      <c r="AX953" s="66" t="s">
        <v>755</v>
      </c>
      <c r="AY953" s="20"/>
      <c r="AZ953" s="20"/>
      <c r="BA953" s="105" t="str">
        <f t="shared" si="135"/>
        <v/>
      </c>
      <c r="BB953" s="20" t="str">
        <f t="shared" si="136"/>
        <v/>
      </c>
      <c r="BC953" s="20"/>
      <c r="BD953" s="20"/>
      <c r="BE953" s="75" t="s">
        <v>755</v>
      </c>
      <c r="BF953" s="73" t="s">
        <v>755</v>
      </c>
      <c r="BG953" s="55" t="s">
        <v>755</v>
      </c>
      <c r="BH953" s="76" t="s">
        <v>755</v>
      </c>
      <c r="BI953" s="20" t="s">
        <v>755</v>
      </c>
      <c r="BJ953" s="20" t="s">
        <v>755</v>
      </c>
      <c r="BK953" s="55" t="s">
        <v>755</v>
      </c>
      <c r="BL953" s="71" t="s">
        <v>755</v>
      </c>
      <c r="BM953" s="77" t="s">
        <v>755</v>
      </c>
      <c r="BN953" s="78" t="s">
        <v>755</v>
      </c>
      <c r="BO953" s="77" t="s">
        <v>755</v>
      </c>
      <c r="BP953" s="78" t="s">
        <v>755</v>
      </c>
    </row>
    <row r="954" spans="1:68" x14ac:dyDescent="0.2">
      <c r="A954" s="20" t="s">
        <v>95</v>
      </c>
      <c r="B954" s="21" t="s">
        <v>19930</v>
      </c>
      <c r="C954" s="20" t="s">
        <v>19934</v>
      </c>
      <c r="D954" s="20" t="s">
        <v>1</v>
      </c>
      <c r="E954" s="20" t="s">
        <v>77</v>
      </c>
      <c r="F954" s="20" t="s">
        <v>19947</v>
      </c>
      <c r="G954" s="20" t="s">
        <v>2442</v>
      </c>
      <c r="H954" s="20" t="s">
        <v>19947</v>
      </c>
      <c r="I954" s="19">
        <f t="shared" si="137"/>
        <v>44</v>
      </c>
      <c r="J954" s="20" t="s">
        <v>755</v>
      </c>
      <c r="K954" s="20" t="s">
        <v>19937</v>
      </c>
      <c r="L954" s="95" t="str">
        <f>IF(M954&lt;&gt;"",IF(NOT(ISNA(INDEX(cc!B:B,MATCH(M954,cc!A:A,0)))),INDEX(cc!B:B,MATCH(M954,cc!A:A,0)),"0"),"")</f>
        <v>Key Populations v3 and HIV Self Test Kit Type</v>
      </c>
      <c r="M954" s="97" t="s">
        <v>19942</v>
      </c>
      <c r="N954" s="28" t="str">
        <f t="shared" si="138"/>
        <v xml:space="preserve"> TARGET</v>
      </c>
      <c r="O954" s="19" t="str">
        <f t="shared" si="131"/>
        <v>HTS_SELF (N, DSD, KeyPop/HIVSelfTest) TARGET: HIV self test kits distributed</v>
      </c>
      <c r="P954" s="19" t="str">
        <f t="shared" si="132"/>
        <v>HTS_SELF (N, DSD, KeyPop/HIVSelfTest) TARGET: HIV self test kits distributed</v>
      </c>
      <c r="Q954" s="19" t="str">
        <f t="shared" si="139"/>
        <v>HTS_SELF (N, DSD, KeyPop/HIVSelfTest) TARGET</v>
      </c>
      <c r="R954" s="19" t="str">
        <f t="shared" si="133"/>
        <v>HTS_SELF_N_DSD_KeyPop_HIVSelfTest_TARGET</v>
      </c>
      <c r="S954" s="19" t="str">
        <f t="shared" si="134"/>
        <v>HTS_SELF_N_DSD_KeyPop_HIVSelfTest_TARGET</v>
      </c>
      <c r="T954" s="19" t="b">
        <f>NOT(ISNA(VLOOKUP(B954,dbcodes!A:B,2,FALSE)))</f>
        <v>1</v>
      </c>
      <c r="U954" s="19" t="str">
        <f>IF(ISNA(VLOOKUP(B954,dbcodes!A:B,2,FALSE)),des!R3021,VLOOKUP(B954,dbcodes!A:B,2,FALSE))</f>
        <v>HTS_SELF_N_DSD_KeyPop_HIVSelfTest_TARGET</v>
      </c>
      <c r="W954" s="107" t="str">
        <f>IF(ISNA(VLOOKUP(C954,descriptions!A:B,2,FALSE)),des!V252,IF(G954=" TARGET","Target ","")&amp;VLOOKUP(C954,descriptions!A:B,2,FALSE))</f>
        <v>Target Number of individual HIV self-test kits distributed</v>
      </c>
      <c r="X954" s="20" t="s">
        <v>4</v>
      </c>
      <c r="Y954" s="20" t="s">
        <v>831</v>
      </c>
      <c r="Z954" s="20" t="s">
        <v>836</v>
      </c>
      <c r="AA954" s="20" t="s">
        <v>102</v>
      </c>
      <c r="AB954" s="20" t="s">
        <v>755</v>
      </c>
      <c r="AC954" s="19" t="str">
        <f>IF(AB954&lt;&gt;"",IF(NOT(ISNA(INDEX(os!A:A,MATCH(AB954,os!B:B,0)))),INDEX(os!A:A,MATCH(AB954,os!B:B,0)),"0"),"")</f>
        <v/>
      </c>
      <c r="AD954" s="20" t="s">
        <v>830</v>
      </c>
      <c r="AH954" s="93" t="str">
        <f>IF(NOT(ISNA(VLOOKUP(B:B,ResultsTargets!A:A,1,0))),"TRUE","")</f>
        <v/>
      </c>
      <c r="AI954" s="19" t="str">
        <f>IF(ISNA(VLOOKUP(C954,dim_techarea!A:B,2,FALSE)),"",VLOOKUP(C954,dim_techarea!A:B,2,FALSE))</f>
        <v>HTS_SELF</v>
      </c>
      <c r="AJ954" s="19" t="str">
        <f>IF(ISNA(VLOOKUP(AI954,dim_techarea!B:C,2,FALSE)),"",VLOOKUP(AI954,dim_techarea!B:C,2,FALSE))</f>
        <v>hGUykTtC0Xm</v>
      </c>
      <c r="AK954" s="19" t="str">
        <f>IF(ISNA(VLOOKUP(TRIM(G954),dim_targetsresults!A:B,2,FALSE)),"",VLOOKUP(TRIM(G954),dim_targetsresults!A:C,2,FALSE))</f>
        <v>MER Targets</v>
      </c>
      <c r="AL954" s="19" t="str">
        <f>IF(ISNA(VLOOKUP(AK954,dim_targetsresults!B:C,2,FALSE)),"",VLOOKUP(AK954,dim_targetsresults!B:C,2,FALSE))</f>
        <v>W8imnja2Owd</v>
      </c>
      <c r="AM954" s="19" t="str">
        <f>IF(ISNA(VLOOKUP(TRIM(D954),dim_numeratordenominator!A:B,2,FALSE)),"",VLOOKUP(TRIM(D954),dim_numeratordenominator!A:C,2,FALSE))</f>
        <v>Numerator</v>
      </c>
      <c r="AN954" s="19" t="str">
        <f>IF(ISNA(VLOOKUP(AM954,dim_numeratordenominator!B:C,2,FALSE)),"",VLOOKUP(AM954,dim_numeratordenominator!B:C,2,FALSE))</f>
        <v>Som9NRMQqV7</v>
      </c>
      <c r="AO954" s="19" t="str">
        <f>IF(ISNA(VLOOKUP(TRIM(E954),dim_supporttype!A:B,2,FALSE)),"",VLOOKUP(TRIM(E954),dim_supporttype!A:C,2,FALSE))</f>
        <v>DSD</v>
      </c>
      <c r="AP954" s="19" t="str">
        <f>IF(ISNA(VLOOKUP(AO954,dim_supporttype!B:C,2,FALSE)),"",VLOOKUP(AO954,dim_supporttype!B:C,2,FALSE))</f>
        <v>iM13vdNLWKb</v>
      </c>
      <c r="AQ954" s="19" t="str">
        <f>IF(ISNA(VLOOKUP(TRIM(F954),dim_disaggs!A:B,2,FALSE)),"No Disagg",VLOOKUP(TRIM(F954),dim_disaggs!A:B,2,FALSE))</f>
        <v>KeyPop/HIVSelfTest</v>
      </c>
      <c r="AR954" s="19" t="str">
        <f>IF(ISNA(VLOOKUP(AQ954,dim_disaggs!B:C,2,FALSE)),"",VLOOKUP(AQ954,dim_disaggs!B:C,2,FALSE))</f>
        <v>eYD5clyWX8T</v>
      </c>
      <c r="AU954" s="72" t="s">
        <v>755</v>
      </c>
      <c r="AV954" s="73" t="s">
        <v>755</v>
      </c>
      <c r="AW954" s="66" t="s">
        <v>755</v>
      </c>
      <c r="AX954" s="66" t="s">
        <v>755</v>
      </c>
      <c r="BA954" s="105" t="str">
        <f t="shared" si="135"/>
        <v/>
      </c>
      <c r="BB954" s="20" t="str">
        <f t="shared" si="136"/>
        <v/>
      </c>
      <c r="BE954" s="75" t="s">
        <v>755</v>
      </c>
      <c r="BF954" s="73" t="s">
        <v>755</v>
      </c>
      <c r="BG954" s="55" t="s">
        <v>755</v>
      </c>
      <c r="BH954" s="76" t="s">
        <v>755</v>
      </c>
      <c r="BI954" s="20" t="s">
        <v>755</v>
      </c>
      <c r="BJ954" s="20" t="s">
        <v>755</v>
      </c>
      <c r="BK954" s="55" t="s">
        <v>755</v>
      </c>
      <c r="BL954" s="71" t="s">
        <v>755</v>
      </c>
      <c r="BM954" s="77" t="s">
        <v>755</v>
      </c>
      <c r="BN954" s="78" t="s">
        <v>755</v>
      </c>
      <c r="BO954" s="77" t="s">
        <v>755</v>
      </c>
      <c r="BP954" s="78" t="s">
        <v>755</v>
      </c>
    </row>
    <row r="955" spans="1:68" s="3" customFormat="1" x14ac:dyDescent="0.2">
      <c r="A955" s="20" t="s">
        <v>95</v>
      </c>
      <c r="B955" s="21" t="s">
        <v>19931</v>
      </c>
      <c r="C955" s="20" t="s">
        <v>19934</v>
      </c>
      <c r="D955" s="20" t="s">
        <v>1</v>
      </c>
      <c r="E955" s="20" t="s">
        <v>78</v>
      </c>
      <c r="F955" s="20" t="s">
        <v>19947</v>
      </c>
      <c r="G955" s="20" t="s">
        <v>2442</v>
      </c>
      <c r="H955" s="20" t="s">
        <v>19947</v>
      </c>
      <c r="I955" s="19">
        <f t="shared" si="137"/>
        <v>43</v>
      </c>
      <c r="J955" s="20" t="s">
        <v>755</v>
      </c>
      <c r="K955" s="20" t="s">
        <v>19937</v>
      </c>
      <c r="L955" s="95" t="str">
        <f>IF(M955&lt;&gt;"",IF(NOT(ISNA(INDEX(cc!B:B,MATCH(M955,cc!A:A,0)))),INDEX(cc!B:B,MATCH(M955,cc!A:A,0)),"0"),"")</f>
        <v>Key Populations v3 and HIV Self Test Kit Type</v>
      </c>
      <c r="M955" s="97" t="s">
        <v>19942</v>
      </c>
      <c r="N955" s="28" t="str">
        <f t="shared" si="138"/>
        <v xml:space="preserve"> TARGET</v>
      </c>
      <c r="O955" s="19" t="str">
        <f t="shared" si="131"/>
        <v>HTS_SELF (N, TA, KeyPop/HIVSelfTest) TARGET: HIV self test kits distributed</v>
      </c>
      <c r="P955" s="19" t="str">
        <f t="shared" si="132"/>
        <v>HTS_SELF (N, TA, KeyPop/HIVSelfTest) TARGET: HIV self test kits distributed</v>
      </c>
      <c r="Q955" s="19" t="str">
        <f t="shared" si="139"/>
        <v>HTS_SELF (N, TA, KeyPop/HIVSelfTest) TARGET</v>
      </c>
      <c r="R955" s="19" t="str">
        <f t="shared" si="133"/>
        <v>HTS_SELF_N_TA_KeyPop_HIVSelfTest_TARGET</v>
      </c>
      <c r="S955" s="19" t="str">
        <f t="shared" si="134"/>
        <v>HTS_SELF_N_TA_KeyPop_HIVSelfTest_TARGET</v>
      </c>
      <c r="T955" s="19" t="b">
        <f>NOT(ISNA(VLOOKUP(B955,dbcodes!A:B,2,FALSE)))</f>
        <v>1</v>
      </c>
      <c r="U955" s="19" t="str">
        <f>IF(ISNA(VLOOKUP(B955,dbcodes!A:B,2,FALSE)),des!R3022,VLOOKUP(B955,dbcodes!A:B,2,FALSE))</f>
        <v>HTS_SELF_N_TA_KeyPop_HIVSelfTest_TARGET</v>
      </c>
      <c r="V955" s="20"/>
      <c r="W955" s="107" t="str">
        <f>IF(ISNA(VLOOKUP(C955,descriptions!A:B,2,FALSE)),des!V253,IF(G955=" TARGET","Target ","")&amp;VLOOKUP(C955,descriptions!A:B,2,FALSE))</f>
        <v>Target Number of individual HIV self-test kits distributed</v>
      </c>
      <c r="X955" s="20" t="s">
        <v>4</v>
      </c>
      <c r="Y955" s="20" t="s">
        <v>831</v>
      </c>
      <c r="Z955" s="20" t="s">
        <v>836</v>
      </c>
      <c r="AA955" s="20" t="s">
        <v>102</v>
      </c>
      <c r="AB955" s="20" t="s">
        <v>755</v>
      </c>
      <c r="AC955" s="19" t="str">
        <f>IF(AB955&lt;&gt;"",IF(NOT(ISNA(INDEX(os!A:A,MATCH(AB955,os!B:B,0)))),INDEX(os!A:A,MATCH(AB955,os!B:B,0)),"0"),"")</f>
        <v/>
      </c>
      <c r="AD955" s="20" t="s">
        <v>830</v>
      </c>
      <c r="AE955" s="20"/>
      <c r="AF955" s="20"/>
      <c r="AG955" s="20"/>
      <c r="AH955" s="93" t="str">
        <f>IF(NOT(ISNA(VLOOKUP(B:B,ResultsTargets!A:A,1,0))),"TRUE","")</f>
        <v/>
      </c>
      <c r="AI955" s="19" t="str">
        <f>IF(ISNA(VLOOKUP(C955,dim_techarea!A:B,2,FALSE)),"",VLOOKUP(C955,dim_techarea!A:B,2,FALSE))</f>
        <v>HTS_SELF</v>
      </c>
      <c r="AJ955" s="19" t="str">
        <f>IF(ISNA(VLOOKUP(AI955,dim_techarea!B:C,2,FALSE)),"",VLOOKUP(AI955,dim_techarea!B:C,2,FALSE))</f>
        <v>hGUykTtC0Xm</v>
      </c>
      <c r="AK955" s="19" t="str">
        <f>IF(ISNA(VLOOKUP(TRIM(G955),dim_targetsresults!A:B,2,FALSE)),"",VLOOKUP(TRIM(G955),dim_targetsresults!A:C,2,FALSE))</f>
        <v>MER Targets</v>
      </c>
      <c r="AL955" s="19" t="str">
        <f>IF(ISNA(VLOOKUP(AK955,dim_targetsresults!B:C,2,FALSE)),"",VLOOKUP(AK955,dim_targetsresults!B:C,2,FALSE))</f>
        <v>W8imnja2Owd</v>
      </c>
      <c r="AM955" s="19" t="str">
        <f>IF(ISNA(VLOOKUP(TRIM(D955),dim_numeratordenominator!A:B,2,FALSE)),"",VLOOKUP(TRIM(D955),dim_numeratordenominator!A:C,2,FALSE))</f>
        <v>Numerator</v>
      </c>
      <c r="AN955" s="19" t="str">
        <f>IF(ISNA(VLOOKUP(AM955,dim_numeratordenominator!B:C,2,FALSE)),"",VLOOKUP(AM955,dim_numeratordenominator!B:C,2,FALSE))</f>
        <v>Som9NRMQqV7</v>
      </c>
      <c r="AO955" s="19" t="str">
        <f>IF(ISNA(VLOOKUP(TRIM(E955),dim_supporttype!A:B,2,FALSE)),"",VLOOKUP(TRIM(E955),dim_supporttype!A:C,2,FALSE))</f>
        <v>TA</v>
      </c>
      <c r="AP955" s="19" t="str">
        <f>IF(ISNA(VLOOKUP(AO955,dim_supporttype!B:C,2,FALSE)),"",VLOOKUP(AO955,dim_supporttype!B:C,2,FALSE))</f>
        <v>cRAGKdWIDn4</v>
      </c>
      <c r="AQ955" s="19" t="str">
        <f>IF(ISNA(VLOOKUP(TRIM(F955),dim_disaggs!A:B,2,FALSE)),"No Disagg",VLOOKUP(TRIM(F955),dim_disaggs!A:B,2,FALSE))</f>
        <v>KeyPop/HIVSelfTest</v>
      </c>
      <c r="AR955" s="19" t="str">
        <f>IF(ISNA(VLOOKUP(AQ955,dim_disaggs!B:C,2,FALSE)),"",VLOOKUP(AQ955,dim_disaggs!B:C,2,FALSE))</f>
        <v>eYD5clyWX8T</v>
      </c>
      <c r="AS955" s="72"/>
      <c r="AT955" s="66"/>
      <c r="AU955" s="72" t="s">
        <v>755</v>
      </c>
      <c r="AV955" s="73" t="s">
        <v>755</v>
      </c>
      <c r="AW955" s="66" t="s">
        <v>755</v>
      </c>
      <c r="AX955" s="66" t="s">
        <v>755</v>
      </c>
      <c r="AY955" s="20"/>
      <c r="AZ955" s="20"/>
      <c r="BA955" s="105" t="str">
        <f t="shared" si="135"/>
        <v/>
      </c>
      <c r="BB955" s="20" t="str">
        <f t="shared" si="136"/>
        <v/>
      </c>
      <c r="BC955" s="20"/>
      <c r="BD955" s="20"/>
      <c r="BE955" s="75" t="s">
        <v>755</v>
      </c>
      <c r="BF955" s="73" t="s">
        <v>755</v>
      </c>
      <c r="BG955" s="55" t="s">
        <v>755</v>
      </c>
      <c r="BH955" s="76" t="s">
        <v>755</v>
      </c>
      <c r="BI955" s="20" t="s">
        <v>755</v>
      </c>
      <c r="BJ955" s="20" t="s">
        <v>755</v>
      </c>
      <c r="BK955" s="55" t="s">
        <v>755</v>
      </c>
      <c r="BL955" s="71" t="s">
        <v>755</v>
      </c>
      <c r="BM955" s="77" t="s">
        <v>755</v>
      </c>
      <c r="BN955" s="78" t="s">
        <v>755</v>
      </c>
      <c r="BO955" s="77" t="s">
        <v>755</v>
      </c>
      <c r="BP955" s="78" t="s">
        <v>755</v>
      </c>
    </row>
    <row r="956" spans="1:68" s="3" customFormat="1" x14ac:dyDescent="0.2">
      <c r="A956" s="20" t="s">
        <v>95</v>
      </c>
      <c r="B956" s="20" t="s">
        <v>1156</v>
      </c>
      <c r="C956" s="20" t="s">
        <v>870</v>
      </c>
      <c r="D956" s="20" t="s">
        <v>1</v>
      </c>
      <c r="E956" s="20" t="s">
        <v>77</v>
      </c>
      <c r="F956" s="20" t="s">
        <v>4156</v>
      </c>
      <c r="G956" s="20" t="s">
        <v>20086</v>
      </c>
      <c r="H956" s="20" t="s">
        <v>18672</v>
      </c>
      <c r="I956" s="19">
        <f t="shared" si="137"/>
        <v>29</v>
      </c>
      <c r="J956" s="20" t="s">
        <v>755</v>
      </c>
      <c r="K956" s="20" t="s">
        <v>2225</v>
      </c>
      <c r="L956" s="95" t="str">
        <f>IF(M956&lt;&gt;"",IF(NOT(ISNA(INDEX(cc!B:B,MATCH(M956,cc!A:A,0)))),INDEX(cc!B:B,MATCH(M956,cc!A:A,0)),"0"),"")</f>
        <v>Age (&lt;15,15+) and Sex</v>
      </c>
      <c r="M956" s="97" t="s">
        <v>111</v>
      </c>
      <c r="N956" s="28" t="str">
        <f t="shared" si="138"/>
        <v/>
      </c>
      <c r="O956" s="19" t="str">
        <f t="shared" si="131"/>
        <v>HTS_TST (N, DSD, Age Aggregated/Sex): HTS received results</v>
      </c>
      <c r="P956" s="19" t="str">
        <f t="shared" si="132"/>
        <v>HTS_TST (N, DSD, Age Aggregated/Sex): HTS received results</v>
      </c>
      <c r="Q956" s="19" t="str">
        <f t="shared" si="139"/>
        <v>HTS_TST (N, DSD, Age Agg/Sex)</v>
      </c>
      <c r="R956" s="19" t="str">
        <f t="shared" si="133"/>
        <v>HTS_TST_N_DSD_Age_Agg_Sex</v>
      </c>
      <c r="S956" s="19" t="str">
        <f t="shared" si="134"/>
        <v>HTS_TST_N_DSD_Age_Agg_Sex_</v>
      </c>
      <c r="T956" s="19" t="b">
        <f>NOT(ISNA(VLOOKUP(B956,dbcodes!A:B,2,FALSE)))</f>
        <v>1</v>
      </c>
      <c r="U956" s="19" t="str">
        <f>IF(ISNA(VLOOKUP(B956,dbcodes!A:B,2,FALSE)),des!R3023,VLOOKUP(B956,dbcodes!A:B,2,FALSE))</f>
        <v>HTC_TST_N_DSD_Aggr_Age</v>
      </c>
      <c r="V956" s="20"/>
      <c r="W956" s="107" t="str">
        <f>IF(ISNA(VLOOKUP(C956,descriptions!A:B,2,FALSE)),des!V258,IF(G956=" TARGET","Target ","")&amp;VLOOKUP(C956,descriptions!A:B,2,FALSE))</f>
        <v>Number of individuals who received HIV Testing Services (HTS) and received their test results</v>
      </c>
      <c r="X956" s="20" t="s">
        <v>4</v>
      </c>
      <c r="Y956" s="20" t="s">
        <v>831</v>
      </c>
      <c r="Z956" s="20" t="s">
        <v>836</v>
      </c>
      <c r="AA956" s="20" t="s">
        <v>102</v>
      </c>
      <c r="AB956" s="20" t="s">
        <v>755</v>
      </c>
      <c r="AC956" s="19" t="str">
        <f>IF(AB956&lt;&gt;"",IF(NOT(ISNA(INDEX(os!A:A,MATCH(AB956,os!B:B,0)))),INDEX(os!A:A,MATCH(AB956,os!B:B,0)),"0"),"")</f>
        <v/>
      </c>
      <c r="AD956" s="20" t="s">
        <v>830</v>
      </c>
      <c r="AE956" s="20"/>
      <c r="AF956" s="20"/>
      <c r="AG956" s="20"/>
      <c r="AH956" s="93" t="str">
        <f>IF(NOT(ISNA(VLOOKUP(B:B,ResultsTargets!A:A,1,0))),"TRUE","")</f>
        <v/>
      </c>
      <c r="AI956" s="19" t="str">
        <f>IF(ISNA(VLOOKUP(C956,dim_techarea!A:B,2,FALSE)),"",VLOOKUP(C956,dim_techarea!A:B,2,FALSE))</f>
        <v>HTS_TST</v>
      </c>
      <c r="AJ956" s="19" t="str">
        <f>IF(ISNA(VLOOKUP(AI956,dim_techarea!B:C,2,FALSE)),"",VLOOKUP(AI956,dim_techarea!B:C,2,FALSE))</f>
        <v>f5IPTM7mieH</v>
      </c>
      <c r="AK956" s="19" t="str">
        <f>IF(ISNA(VLOOKUP(TRIM(G956),dim_targetsresults!A:B,2,FALSE)),"",VLOOKUP(TRIM(G956),dim_targetsresults!A:C,2,FALSE))</f>
        <v>MER Results</v>
      </c>
      <c r="AL956" s="19" t="str">
        <f>IF(ISNA(VLOOKUP(AK956,dim_targetsresults!B:C,2,FALSE)),"",VLOOKUP(AK956,dim_targetsresults!B:C,2,FALSE))</f>
        <v>Jh0jDM5yQ2E</v>
      </c>
      <c r="AM956" s="19" t="str">
        <f>IF(ISNA(VLOOKUP(TRIM(D956),dim_numeratordenominator!A:B,2,FALSE)),"",VLOOKUP(TRIM(D956),dim_numeratordenominator!A:C,2,FALSE))</f>
        <v>Numerator</v>
      </c>
      <c r="AN956" s="19" t="str">
        <f>IF(ISNA(VLOOKUP(AM956,dim_numeratordenominator!B:C,2,FALSE)),"",VLOOKUP(AM956,dim_numeratordenominator!B:C,2,FALSE))</f>
        <v>Som9NRMQqV7</v>
      </c>
      <c r="AO956" s="19" t="str">
        <f>IF(ISNA(VLOOKUP(TRIM(E956),dim_supporttype!A:B,2,FALSE)),"",VLOOKUP(TRIM(E956),dim_supporttype!A:C,2,FALSE))</f>
        <v>DSD</v>
      </c>
      <c r="AP956" s="19" t="str">
        <f>IF(ISNA(VLOOKUP(AO956,dim_supporttype!B:C,2,FALSE)),"",VLOOKUP(AO956,dim_supporttype!B:C,2,FALSE))</f>
        <v>iM13vdNLWKb</v>
      </c>
      <c r="AQ956" s="19" t="str">
        <f>IF(ISNA(VLOOKUP(TRIM(F956),dim_disaggs!A:B,2,FALSE)),"No Disagg",VLOOKUP(TRIM(F956),dim_disaggs!A:B,2,FALSE))</f>
        <v>Age Aggregated/Sex</v>
      </c>
      <c r="AR956" s="19" t="str">
        <f>IF(ISNA(VLOOKUP(AQ956,dim_disaggs!B:C,2,FALSE)),"",VLOOKUP(AQ956,dim_disaggs!B:C,2,FALSE))</f>
        <v>KMhxXDjVseT</v>
      </c>
      <c r="AS956" s="72"/>
      <c r="AT956" s="66"/>
      <c r="AU956" s="72" t="s">
        <v>755</v>
      </c>
      <c r="AV956" s="73" t="s">
        <v>755</v>
      </c>
      <c r="AW956" s="66" t="s">
        <v>755</v>
      </c>
      <c r="AX956" s="66" t="s">
        <v>755</v>
      </c>
      <c r="AY956" s="20"/>
      <c r="AZ956" s="20"/>
      <c r="BA956" s="105" t="str">
        <f t="shared" si="135"/>
        <v/>
      </c>
      <c r="BB956" s="20" t="str">
        <f t="shared" si="136"/>
        <v/>
      </c>
      <c r="BC956" s="20"/>
      <c r="BD956" s="20"/>
      <c r="BE956" s="75"/>
      <c r="BF956" s="73"/>
      <c r="BG956" s="55"/>
      <c r="BH956" s="76"/>
      <c r="BI956" s="20"/>
      <c r="BJ956" s="20"/>
      <c r="BK956" s="55"/>
      <c r="BL956" s="71"/>
      <c r="BM956" s="77"/>
      <c r="BN956" s="78"/>
      <c r="BO956" s="77"/>
      <c r="BP956" s="78"/>
    </row>
    <row r="957" spans="1:68" s="3" customFormat="1" x14ac:dyDescent="0.2">
      <c r="A957" s="20" t="s">
        <v>95</v>
      </c>
      <c r="B957" s="20" t="s">
        <v>1214</v>
      </c>
      <c r="C957" s="20" t="s">
        <v>870</v>
      </c>
      <c r="D957" s="20" t="s">
        <v>1</v>
      </c>
      <c r="E957" s="20" t="s">
        <v>78</v>
      </c>
      <c r="F957" s="20" t="s">
        <v>4156</v>
      </c>
      <c r="G957" s="20" t="s">
        <v>20086</v>
      </c>
      <c r="H957" s="20" t="s">
        <v>18672</v>
      </c>
      <c r="I957" s="19">
        <f t="shared" si="137"/>
        <v>28</v>
      </c>
      <c r="J957" s="20" t="s">
        <v>755</v>
      </c>
      <c r="K957" s="20" t="s">
        <v>2225</v>
      </c>
      <c r="L957" s="95" t="str">
        <f>IF(M957&lt;&gt;"",IF(NOT(ISNA(INDEX(cc!B:B,MATCH(M957,cc!A:A,0)))),INDEX(cc!B:B,MATCH(M957,cc!A:A,0)),"0"),"")</f>
        <v>Age (&lt;15,15+) and Sex</v>
      </c>
      <c r="M957" s="97" t="s">
        <v>111</v>
      </c>
      <c r="N957" s="28" t="str">
        <f t="shared" si="138"/>
        <v/>
      </c>
      <c r="O957" s="19" t="str">
        <f t="shared" si="131"/>
        <v>HTS_TST (N, TA, Age Aggregated/Sex): HTS received results</v>
      </c>
      <c r="P957" s="19" t="str">
        <f t="shared" si="132"/>
        <v>HTS_TST (N, TA, Age Aggregated/Sex): HTS received results</v>
      </c>
      <c r="Q957" s="19" t="str">
        <f t="shared" si="139"/>
        <v>HTS_TST (N, TA, Age Agg/Sex)</v>
      </c>
      <c r="R957" s="19" t="str">
        <f t="shared" si="133"/>
        <v>HTS_TST_N_TA_Age_Agg_Sex</v>
      </c>
      <c r="S957" s="19" t="str">
        <f t="shared" si="134"/>
        <v>HTS_TST_N_TA_Age_Agg_Sex_</v>
      </c>
      <c r="T957" s="19" t="b">
        <f>NOT(ISNA(VLOOKUP(B957,dbcodes!A:B,2,FALSE)))</f>
        <v>1</v>
      </c>
      <c r="U957" s="19" t="str">
        <f>IF(ISNA(VLOOKUP(B957,dbcodes!A:B,2,FALSE)),des!R3024,VLOOKUP(B957,dbcodes!A:B,2,FALSE))</f>
        <v>HTC_TST_N_TA_Aggr_Age</v>
      </c>
      <c r="V957" s="20"/>
      <c r="W957" s="107" t="str">
        <f>IF(ISNA(VLOOKUP(C957,descriptions!A:B,2,FALSE)),des!V259,IF(G957=" TARGET","Target ","")&amp;VLOOKUP(C957,descriptions!A:B,2,FALSE))</f>
        <v>Number of individuals who received HIV Testing Services (HTS) and received their test results</v>
      </c>
      <c r="X957" s="20" t="s">
        <v>4</v>
      </c>
      <c r="Y957" s="20" t="s">
        <v>831</v>
      </c>
      <c r="Z957" s="20" t="s">
        <v>836</v>
      </c>
      <c r="AA957" s="20" t="s">
        <v>102</v>
      </c>
      <c r="AB957" s="20" t="s">
        <v>755</v>
      </c>
      <c r="AC957" s="19" t="str">
        <f>IF(AB957&lt;&gt;"",IF(NOT(ISNA(INDEX(os!A:A,MATCH(AB957,os!B:B,0)))),INDEX(os!A:A,MATCH(AB957,os!B:B,0)),"0"),"")</f>
        <v/>
      </c>
      <c r="AD957" s="20" t="s">
        <v>830</v>
      </c>
      <c r="AE957" s="20"/>
      <c r="AF957" s="20"/>
      <c r="AG957" s="20"/>
      <c r="AH957" s="93" t="str">
        <f>IF(NOT(ISNA(VLOOKUP(B:B,ResultsTargets!A:A,1,0))),"TRUE","")</f>
        <v/>
      </c>
      <c r="AI957" s="19" t="str">
        <f>IF(ISNA(VLOOKUP(C957,dim_techarea!A:B,2,FALSE)),"",VLOOKUP(C957,dim_techarea!A:B,2,FALSE))</f>
        <v>HTS_TST</v>
      </c>
      <c r="AJ957" s="19" t="str">
        <f>IF(ISNA(VLOOKUP(AI957,dim_techarea!B:C,2,FALSE)),"",VLOOKUP(AI957,dim_techarea!B:C,2,FALSE))</f>
        <v>f5IPTM7mieH</v>
      </c>
      <c r="AK957" s="19" t="str">
        <f>IF(ISNA(VLOOKUP(TRIM(G957),dim_targetsresults!A:B,2,FALSE)),"",VLOOKUP(TRIM(G957),dim_targetsresults!A:C,2,FALSE))</f>
        <v>MER Results</v>
      </c>
      <c r="AL957" s="19" t="str">
        <f>IF(ISNA(VLOOKUP(AK957,dim_targetsresults!B:C,2,FALSE)),"",VLOOKUP(AK957,dim_targetsresults!B:C,2,FALSE))</f>
        <v>Jh0jDM5yQ2E</v>
      </c>
      <c r="AM957" s="19" t="str">
        <f>IF(ISNA(VLOOKUP(TRIM(D957),dim_numeratordenominator!A:B,2,FALSE)),"",VLOOKUP(TRIM(D957),dim_numeratordenominator!A:C,2,FALSE))</f>
        <v>Numerator</v>
      </c>
      <c r="AN957" s="19" t="str">
        <f>IF(ISNA(VLOOKUP(AM957,dim_numeratordenominator!B:C,2,FALSE)),"",VLOOKUP(AM957,dim_numeratordenominator!B:C,2,FALSE))</f>
        <v>Som9NRMQqV7</v>
      </c>
      <c r="AO957" s="19" t="str">
        <f>IF(ISNA(VLOOKUP(TRIM(E957),dim_supporttype!A:B,2,FALSE)),"",VLOOKUP(TRIM(E957),dim_supporttype!A:C,2,FALSE))</f>
        <v>TA</v>
      </c>
      <c r="AP957" s="19" t="str">
        <f>IF(ISNA(VLOOKUP(AO957,dim_supporttype!B:C,2,FALSE)),"",VLOOKUP(AO957,dim_supporttype!B:C,2,FALSE))</f>
        <v>cRAGKdWIDn4</v>
      </c>
      <c r="AQ957" s="19" t="str">
        <f>IF(ISNA(VLOOKUP(TRIM(F957),dim_disaggs!A:B,2,FALSE)),"No Disagg",VLOOKUP(TRIM(F957),dim_disaggs!A:B,2,FALSE))</f>
        <v>Age Aggregated/Sex</v>
      </c>
      <c r="AR957" s="19" t="str">
        <f>IF(ISNA(VLOOKUP(AQ957,dim_disaggs!B:C,2,FALSE)),"",VLOOKUP(AQ957,dim_disaggs!B:C,2,FALSE))</f>
        <v>KMhxXDjVseT</v>
      </c>
      <c r="AS957" s="72"/>
      <c r="AT957" s="66"/>
      <c r="AU957" s="72" t="s">
        <v>755</v>
      </c>
      <c r="AV957" s="73" t="s">
        <v>755</v>
      </c>
      <c r="AW957" s="66" t="s">
        <v>755</v>
      </c>
      <c r="AX957" s="66" t="s">
        <v>755</v>
      </c>
      <c r="AY957" s="20"/>
      <c r="AZ957" s="20"/>
      <c r="BA957" s="105" t="str">
        <f t="shared" si="135"/>
        <v/>
      </c>
      <c r="BB957" s="20" t="str">
        <f t="shared" si="136"/>
        <v/>
      </c>
      <c r="BC957" s="20"/>
      <c r="BD957" s="20"/>
      <c r="BE957" s="75"/>
      <c r="BF957" s="73"/>
      <c r="BG957" s="55"/>
      <c r="BH957" s="76"/>
      <c r="BI957" s="20"/>
      <c r="BJ957" s="20"/>
      <c r="BK957" s="55"/>
      <c r="BL957" s="71"/>
      <c r="BM957" s="77"/>
      <c r="BN957" s="78"/>
      <c r="BO957" s="77"/>
      <c r="BP957" s="78"/>
    </row>
    <row r="958" spans="1:68" s="3" customFormat="1" x14ac:dyDescent="0.2">
      <c r="A958" s="20" t="s">
        <v>95</v>
      </c>
      <c r="B958" s="20" t="s">
        <v>1152</v>
      </c>
      <c r="C958" s="20" t="s">
        <v>870</v>
      </c>
      <c r="D958" s="20" t="s">
        <v>1</v>
      </c>
      <c r="E958" s="20" t="s">
        <v>77</v>
      </c>
      <c r="F958" s="20" t="s">
        <v>18853</v>
      </c>
      <c r="G958" s="20" t="s">
        <v>20086</v>
      </c>
      <c r="H958" s="20" t="s">
        <v>18854</v>
      </c>
      <c r="I958" s="19">
        <f t="shared" si="137"/>
        <v>36</v>
      </c>
      <c r="J958" s="20" t="s">
        <v>755</v>
      </c>
      <c r="K958" s="20" t="s">
        <v>2225</v>
      </c>
      <c r="L958" s="95" t="str">
        <f>IF(M958&lt;&gt;"",IF(NOT(ISNA(INDEX(cc!B:B,MATCH(M958,cc!A:A,0)))),INDEX(cc!B:B,MATCH(M958,cc!A:A,0)),"0"),"")</f>
        <v>Age (&lt;15,15+) and Sex and Test Results</v>
      </c>
      <c r="M958" s="97" t="s">
        <v>4033</v>
      </c>
      <c r="N958" s="28" t="str">
        <f t="shared" si="138"/>
        <v/>
      </c>
      <c r="O958" s="19" t="str">
        <f t="shared" si="131"/>
        <v>HTS_TST (N, DSD, Age Aggregated/Sex/Result): HTS received results</v>
      </c>
      <c r="P958" s="19" t="str">
        <f t="shared" si="132"/>
        <v>HTS_TST (N, DSD, Age Aggregated/Sex/Result): HTS received results</v>
      </c>
      <c r="Q958" s="19" t="str">
        <f t="shared" si="139"/>
        <v>HTS_TST (N, DSD, Age Agg/Sex/Result)</v>
      </c>
      <c r="R958" s="19" t="str">
        <f t="shared" si="133"/>
        <v>HTS_TST_N_DSD_Age_Agg_Sex_Result</v>
      </c>
      <c r="S958" s="19" t="str">
        <f t="shared" si="134"/>
        <v>HTS_TST_N_DSD_Age_Agg_Sex_Result_</v>
      </c>
      <c r="T958" s="19" t="b">
        <f>NOT(ISNA(VLOOKUP(B958,dbcodes!A:B,2,FALSE)))</f>
        <v>1</v>
      </c>
      <c r="U958" s="19" t="str">
        <f>IF(ISNA(VLOOKUP(B958,dbcodes!A:B,2,FALSE)),des!R3025,VLOOKUP(B958,dbcodes!A:B,2,FALSE))</f>
        <v>HTC_TST_N_DSD_Age_Sex_Agg_Result</v>
      </c>
      <c r="V958" s="20"/>
      <c r="W958" s="107" t="str">
        <f>IF(ISNA(VLOOKUP(C958,descriptions!A:B,2,FALSE)),des!V260,IF(G958=" TARGET","Target ","")&amp;VLOOKUP(C958,descriptions!A:B,2,FALSE))</f>
        <v>Number of individuals who received HIV Testing Services (HTS) and received their test results</v>
      </c>
      <c r="X958" s="20" t="s">
        <v>4</v>
      </c>
      <c r="Y958" s="20" t="s">
        <v>831</v>
      </c>
      <c r="Z958" s="20" t="s">
        <v>836</v>
      </c>
      <c r="AA958" s="20" t="s">
        <v>102</v>
      </c>
      <c r="AB958" s="20" t="s">
        <v>755</v>
      </c>
      <c r="AC958" s="19" t="str">
        <f>IF(AB958&lt;&gt;"",IF(NOT(ISNA(INDEX(os!A:A,MATCH(AB958,os!B:B,0)))),INDEX(os!A:A,MATCH(AB958,os!B:B,0)),"0"),"")</f>
        <v/>
      </c>
      <c r="AD958" s="20" t="s">
        <v>830</v>
      </c>
      <c r="AE958" s="20"/>
      <c r="AF958" s="20"/>
      <c r="AG958" s="20"/>
      <c r="AH958" s="93" t="str">
        <f>IF(NOT(ISNA(VLOOKUP(B:B,ResultsTargets!A:A,1,0))),"TRUE","")</f>
        <v/>
      </c>
      <c r="AI958" s="19" t="str">
        <f>IF(ISNA(VLOOKUP(C958,dim_techarea!A:B,2,FALSE)),"",VLOOKUP(C958,dim_techarea!A:B,2,FALSE))</f>
        <v>HTS_TST</v>
      </c>
      <c r="AJ958" s="19" t="str">
        <f>IF(ISNA(VLOOKUP(AI958,dim_techarea!B:C,2,FALSE)),"",VLOOKUP(AI958,dim_techarea!B:C,2,FALSE))</f>
        <v>f5IPTM7mieH</v>
      </c>
      <c r="AK958" s="19" t="str">
        <f>IF(ISNA(VLOOKUP(TRIM(G958),dim_targetsresults!A:B,2,FALSE)),"",VLOOKUP(TRIM(G958),dim_targetsresults!A:C,2,FALSE))</f>
        <v>MER Results</v>
      </c>
      <c r="AL958" s="19" t="str">
        <f>IF(ISNA(VLOOKUP(AK958,dim_targetsresults!B:C,2,FALSE)),"",VLOOKUP(AK958,dim_targetsresults!B:C,2,FALSE))</f>
        <v>Jh0jDM5yQ2E</v>
      </c>
      <c r="AM958" s="19" t="str">
        <f>IF(ISNA(VLOOKUP(TRIM(D958),dim_numeratordenominator!A:B,2,FALSE)),"",VLOOKUP(TRIM(D958),dim_numeratordenominator!A:C,2,FALSE))</f>
        <v>Numerator</v>
      </c>
      <c r="AN958" s="19" t="str">
        <f>IF(ISNA(VLOOKUP(AM958,dim_numeratordenominator!B:C,2,FALSE)),"",VLOOKUP(AM958,dim_numeratordenominator!B:C,2,FALSE))</f>
        <v>Som9NRMQqV7</v>
      </c>
      <c r="AO958" s="19" t="str">
        <f>IF(ISNA(VLOOKUP(TRIM(E958),dim_supporttype!A:B,2,FALSE)),"",VLOOKUP(TRIM(E958),dim_supporttype!A:C,2,FALSE))</f>
        <v>DSD</v>
      </c>
      <c r="AP958" s="19" t="str">
        <f>IF(ISNA(VLOOKUP(AO958,dim_supporttype!B:C,2,FALSE)),"",VLOOKUP(AO958,dim_supporttype!B:C,2,FALSE))</f>
        <v>iM13vdNLWKb</v>
      </c>
      <c r="AQ958" s="19" t="str">
        <f>IF(ISNA(VLOOKUP(TRIM(F958),dim_disaggs!A:B,2,FALSE)),"No Disagg",VLOOKUP(TRIM(F958),dim_disaggs!A:B,2,FALSE))</f>
        <v>Age Aggregated/Sex/Result</v>
      </c>
      <c r="AR958" s="19" t="str">
        <f>IF(ISNA(VLOOKUP(AQ958,dim_disaggs!B:C,2,FALSE)),"",VLOOKUP(AQ958,dim_disaggs!B:C,2,FALSE))</f>
        <v>TwqbeWKcfbA</v>
      </c>
      <c r="AS958" s="72"/>
      <c r="AT958" s="66"/>
      <c r="AU958" s="72" t="s">
        <v>755</v>
      </c>
      <c r="AV958" s="73" t="s">
        <v>755</v>
      </c>
      <c r="AW958" s="66" t="s">
        <v>755</v>
      </c>
      <c r="AX958" s="66" t="s">
        <v>755</v>
      </c>
      <c r="AY958" s="20"/>
      <c r="AZ958" s="20"/>
      <c r="BA958" s="105" t="str">
        <f t="shared" si="135"/>
        <v/>
      </c>
      <c r="BB958" s="20" t="str">
        <f t="shared" si="136"/>
        <v/>
      </c>
      <c r="BC958" s="20"/>
      <c r="BD958" s="20"/>
      <c r="BE958" s="75"/>
      <c r="BF958" s="73"/>
      <c r="BG958" s="55"/>
      <c r="BH958" s="76"/>
      <c r="BI958" s="20"/>
      <c r="BJ958" s="20"/>
      <c r="BK958" s="55"/>
      <c r="BL958" s="71"/>
      <c r="BM958" s="77"/>
      <c r="BN958" s="78"/>
      <c r="BO958" s="77"/>
      <c r="BP958" s="78"/>
    </row>
    <row r="959" spans="1:68" s="3" customFormat="1" x14ac:dyDescent="0.2">
      <c r="A959" s="20" t="s">
        <v>95</v>
      </c>
      <c r="B959" s="20" t="s">
        <v>1210</v>
      </c>
      <c r="C959" s="20" t="s">
        <v>870</v>
      </c>
      <c r="D959" s="20" t="s">
        <v>1</v>
      </c>
      <c r="E959" s="20" t="s">
        <v>78</v>
      </c>
      <c r="F959" s="20" t="s">
        <v>18853</v>
      </c>
      <c r="G959" s="20" t="s">
        <v>20086</v>
      </c>
      <c r="H959" s="20" t="s">
        <v>18854</v>
      </c>
      <c r="I959" s="19">
        <f t="shared" si="137"/>
        <v>35</v>
      </c>
      <c r="J959" s="20" t="s">
        <v>755</v>
      </c>
      <c r="K959" s="20" t="s">
        <v>2225</v>
      </c>
      <c r="L959" s="95" t="str">
        <f>IF(M959&lt;&gt;"",IF(NOT(ISNA(INDEX(cc!B:B,MATCH(M959,cc!A:A,0)))),INDEX(cc!B:B,MATCH(M959,cc!A:A,0)),"0"),"")</f>
        <v>Age (&lt;15,15+) and Sex and Test Results</v>
      </c>
      <c r="M959" s="97" t="s">
        <v>4033</v>
      </c>
      <c r="N959" s="28" t="str">
        <f t="shared" si="138"/>
        <v/>
      </c>
      <c r="O959" s="19" t="str">
        <f t="shared" si="131"/>
        <v>HTS_TST (N, TA, Age Aggregated/Sex/Result): HTS received results</v>
      </c>
      <c r="P959" s="19" t="str">
        <f t="shared" si="132"/>
        <v>HTS_TST (N, TA, Age Aggregated/Sex/Result): HTS received results</v>
      </c>
      <c r="Q959" s="19" t="str">
        <f t="shared" si="139"/>
        <v>HTS_TST (N, TA, Age Agg/Sex/Result)</v>
      </c>
      <c r="R959" s="19" t="str">
        <f t="shared" si="133"/>
        <v>HTS_TST_N_TA_Age_Agg_Sex_Result</v>
      </c>
      <c r="S959" s="19" t="str">
        <f t="shared" si="134"/>
        <v>HTS_TST_N_TA_Age_Agg_Sex_Result_</v>
      </c>
      <c r="T959" s="19" t="b">
        <f>NOT(ISNA(VLOOKUP(B959,dbcodes!A:B,2,FALSE)))</f>
        <v>1</v>
      </c>
      <c r="U959" s="19" t="str">
        <f>IF(ISNA(VLOOKUP(B959,dbcodes!A:B,2,FALSE)),des!R3026,VLOOKUP(B959,dbcodes!A:B,2,FALSE))</f>
        <v>HTC_TST_N_TA_Age_Sex_Agg_Result</v>
      </c>
      <c r="V959" s="20"/>
      <c r="W959" s="107" t="str">
        <f>IF(ISNA(VLOOKUP(C959,descriptions!A:B,2,FALSE)),des!V261,IF(G959=" TARGET","Target ","")&amp;VLOOKUP(C959,descriptions!A:B,2,FALSE))</f>
        <v>Number of individuals who received HIV Testing Services (HTS) and received their test results</v>
      </c>
      <c r="X959" s="20" t="s">
        <v>4</v>
      </c>
      <c r="Y959" s="20" t="s">
        <v>831</v>
      </c>
      <c r="Z959" s="20" t="s">
        <v>836</v>
      </c>
      <c r="AA959" s="20" t="s">
        <v>102</v>
      </c>
      <c r="AB959" s="20" t="s">
        <v>755</v>
      </c>
      <c r="AC959" s="19" t="str">
        <f>IF(AB959&lt;&gt;"",IF(NOT(ISNA(INDEX(os!A:A,MATCH(AB959,os!B:B,0)))),INDEX(os!A:A,MATCH(AB959,os!B:B,0)),"0"),"")</f>
        <v/>
      </c>
      <c r="AD959" s="20" t="s">
        <v>830</v>
      </c>
      <c r="AE959" s="20"/>
      <c r="AF959" s="20"/>
      <c r="AG959" s="20"/>
      <c r="AH959" s="93" t="str">
        <f>IF(NOT(ISNA(VLOOKUP(B:B,ResultsTargets!A:A,1,0))),"TRUE","")</f>
        <v/>
      </c>
      <c r="AI959" s="19" t="str">
        <f>IF(ISNA(VLOOKUP(C959,dim_techarea!A:B,2,FALSE)),"",VLOOKUP(C959,dim_techarea!A:B,2,FALSE))</f>
        <v>HTS_TST</v>
      </c>
      <c r="AJ959" s="19" t="str">
        <f>IF(ISNA(VLOOKUP(AI959,dim_techarea!B:C,2,FALSE)),"",VLOOKUP(AI959,dim_techarea!B:C,2,FALSE))</f>
        <v>f5IPTM7mieH</v>
      </c>
      <c r="AK959" s="19" t="str">
        <f>IF(ISNA(VLOOKUP(TRIM(G959),dim_targetsresults!A:B,2,FALSE)),"",VLOOKUP(TRIM(G959),dim_targetsresults!A:C,2,FALSE))</f>
        <v>MER Results</v>
      </c>
      <c r="AL959" s="19" t="str">
        <f>IF(ISNA(VLOOKUP(AK959,dim_targetsresults!B:C,2,FALSE)),"",VLOOKUP(AK959,dim_targetsresults!B:C,2,FALSE))</f>
        <v>Jh0jDM5yQ2E</v>
      </c>
      <c r="AM959" s="19" t="str">
        <f>IF(ISNA(VLOOKUP(TRIM(D959),dim_numeratordenominator!A:B,2,FALSE)),"",VLOOKUP(TRIM(D959),dim_numeratordenominator!A:C,2,FALSE))</f>
        <v>Numerator</v>
      </c>
      <c r="AN959" s="19" t="str">
        <f>IF(ISNA(VLOOKUP(AM959,dim_numeratordenominator!B:C,2,FALSE)),"",VLOOKUP(AM959,dim_numeratordenominator!B:C,2,FALSE))</f>
        <v>Som9NRMQqV7</v>
      </c>
      <c r="AO959" s="19" t="str">
        <f>IF(ISNA(VLOOKUP(TRIM(E959),dim_supporttype!A:B,2,FALSE)),"",VLOOKUP(TRIM(E959),dim_supporttype!A:C,2,FALSE))</f>
        <v>TA</v>
      </c>
      <c r="AP959" s="19" t="str">
        <f>IF(ISNA(VLOOKUP(AO959,dim_supporttype!B:C,2,FALSE)),"",VLOOKUP(AO959,dim_supporttype!B:C,2,FALSE))</f>
        <v>cRAGKdWIDn4</v>
      </c>
      <c r="AQ959" s="19" t="str">
        <f>IF(ISNA(VLOOKUP(TRIM(F959),dim_disaggs!A:B,2,FALSE)),"No Disagg",VLOOKUP(TRIM(F959),dim_disaggs!A:B,2,FALSE))</f>
        <v>Age Aggregated/Sex/Result</v>
      </c>
      <c r="AR959" s="19" t="str">
        <f>IF(ISNA(VLOOKUP(AQ959,dim_disaggs!B:C,2,FALSE)),"",VLOOKUP(AQ959,dim_disaggs!B:C,2,FALSE))</f>
        <v>TwqbeWKcfbA</v>
      </c>
      <c r="AS959" s="72"/>
      <c r="AT959" s="66"/>
      <c r="AU959" s="72" t="s">
        <v>755</v>
      </c>
      <c r="AV959" s="73" t="s">
        <v>755</v>
      </c>
      <c r="AW959" s="66" t="s">
        <v>755</v>
      </c>
      <c r="AX959" s="66" t="s">
        <v>755</v>
      </c>
      <c r="AY959" s="20"/>
      <c r="AZ959" s="20"/>
      <c r="BA959" s="105" t="str">
        <f t="shared" si="135"/>
        <v/>
      </c>
      <c r="BB959" s="20" t="str">
        <f t="shared" si="136"/>
        <v/>
      </c>
      <c r="BC959" s="20"/>
      <c r="BD959" s="20"/>
      <c r="BE959" s="75"/>
      <c r="BF959" s="73"/>
      <c r="BG959" s="55"/>
      <c r="BH959" s="76"/>
      <c r="BI959" s="20"/>
      <c r="BJ959" s="20"/>
      <c r="BK959" s="55"/>
      <c r="BL959" s="71"/>
      <c r="BM959" s="77"/>
      <c r="BN959" s="78"/>
      <c r="BO959" s="77"/>
      <c r="BP959" s="78"/>
    </row>
    <row r="960" spans="1:68" x14ac:dyDescent="0.2">
      <c r="A960" s="20" t="s">
        <v>95</v>
      </c>
      <c r="B960" s="20" t="s">
        <v>1154</v>
      </c>
      <c r="C960" s="20" t="s">
        <v>870</v>
      </c>
      <c r="D960" s="20" t="s">
        <v>1</v>
      </c>
      <c r="E960" s="20" t="s">
        <v>77</v>
      </c>
      <c r="F960" s="20" t="s">
        <v>2156</v>
      </c>
      <c r="G960" s="20" t="s">
        <v>20086</v>
      </c>
      <c r="H960" s="20" t="s">
        <v>2156</v>
      </c>
      <c r="I960" s="19">
        <f t="shared" si="137"/>
        <v>32</v>
      </c>
      <c r="J960" s="20" t="s">
        <v>755</v>
      </c>
      <c r="K960" s="20" t="s">
        <v>2225</v>
      </c>
      <c r="L960" s="95" t="str">
        <f>IF(M960&lt;&gt;"",IF(NOT(ISNA(INDEX(cc!B:B,MATCH(M960,cc!A:A,0)))),INDEX(cc!B:B,MATCH(M960,cc!A:A,0)),"0"),"")</f>
        <v>Age (0-50+, 10), Sex and Result</v>
      </c>
      <c r="M960" s="97" t="s">
        <v>4006</v>
      </c>
      <c r="N960" s="28" t="str">
        <f t="shared" si="138"/>
        <v/>
      </c>
      <c r="O960" s="19" t="str">
        <f t="shared" si="131"/>
        <v>HTS_TST (N, DSD, Age/Sex/Result): HTS received results</v>
      </c>
      <c r="P960" s="19" t="str">
        <f t="shared" si="132"/>
        <v>HTS_TST (N, DSD, Age/Sex/Result): HTS received results</v>
      </c>
      <c r="Q960" s="19" t="str">
        <f t="shared" si="139"/>
        <v>HTS_TST (N, DSD, Age/Sex/Result)</v>
      </c>
      <c r="R960" s="19" t="str">
        <f t="shared" si="133"/>
        <v>HTS_TST_N_DSD_Age_Sex_Result</v>
      </c>
      <c r="S960" s="19" t="str">
        <f t="shared" si="134"/>
        <v>HTS_TST_N_DSD_Age_Sex_Result_</v>
      </c>
      <c r="T960" s="19" t="b">
        <f>NOT(ISNA(VLOOKUP(B960,dbcodes!A:B,2,FALSE)))</f>
        <v>1</v>
      </c>
      <c r="U960" s="19" t="str">
        <f>IF(ISNA(VLOOKUP(B960,dbcodes!A:B,2,FALSE)),des!R3027,VLOOKUP(B960,dbcodes!A:B,2,FALSE))</f>
        <v>HTC_TST_N_DSD_Age_Sex_Result</v>
      </c>
      <c r="W960" s="107" t="str">
        <f>IF(ISNA(VLOOKUP(C960,descriptions!A:B,2,FALSE)),des!V262,IF(G960=" TARGET","Target ","")&amp;VLOOKUP(C960,descriptions!A:B,2,FALSE))</f>
        <v>Number of individuals who received HIV Testing Services (HTS) and received their test results</v>
      </c>
      <c r="X960" s="20" t="s">
        <v>4</v>
      </c>
      <c r="Y960" s="20" t="s">
        <v>831</v>
      </c>
      <c r="Z960" s="20" t="s">
        <v>836</v>
      </c>
      <c r="AA960" s="20" t="s">
        <v>102</v>
      </c>
      <c r="AB960" s="20" t="s">
        <v>755</v>
      </c>
      <c r="AC960" s="19" t="str">
        <f>IF(AB960&lt;&gt;"",IF(NOT(ISNA(INDEX(os!A:A,MATCH(AB960,os!B:B,0)))),INDEX(os!A:A,MATCH(AB960,os!B:B,0)),"0"),"")</f>
        <v/>
      </c>
      <c r="AD960" s="20" t="s">
        <v>830</v>
      </c>
      <c r="AH960" s="93" t="str">
        <f>IF(NOT(ISNA(VLOOKUP(B:B,ResultsTargets!A:A,1,0))),"TRUE","")</f>
        <v/>
      </c>
      <c r="AI960" s="19" t="str">
        <f>IF(ISNA(VLOOKUP(C960,dim_techarea!A:B,2,FALSE)),"",VLOOKUP(C960,dim_techarea!A:B,2,FALSE))</f>
        <v>HTS_TST</v>
      </c>
      <c r="AJ960" s="19" t="str">
        <f>IF(ISNA(VLOOKUP(AI960,dim_techarea!B:C,2,FALSE)),"",VLOOKUP(AI960,dim_techarea!B:C,2,FALSE))</f>
        <v>f5IPTM7mieH</v>
      </c>
      <c r="AK960" s="19" t="str">
        <f>IF(ISNA(VLOOKUP(TRIM(G960),dim_targetsresults!A:B,2,FALSE)),"",VLOOKUP(TRIM(G960),dim_targetsresults!A:C,2,FALSE))</f>
        <v>MER Results</v>
      </c>
      <c r="AL960" s="19" t="str">
        <f>IF(ISNA(VLOOKUP(AK960,dim_targetsresults!B:C,2,FALSE)),"",VLOOKUP(AK960,dim_targetsresults!B:C,2,FALSE))</f>
        <v>Jh0jDM5yQ2E</v>
      </c>
      <c r="AM960" s="19" t="str">
        <f>IF(ISNA(VLOOKUP(TRIM(D960),dim_numeratordenominator!A:B,2,FALSE)),"",VLOOKUP(TRIM(D960),dim_numeratordenominator!A:C,2,FALSE))</f>
        <v>Numerator</v>
      </c>
      <c r="AN960" s="19" t="str">
        <f>IF(ISNA(VLOOKUP(AM960,dim_numeratordenominator!B:C,2,FALSE)),"",VLOOKUP(AM960,dim_numeratordenominator!B:C,2,FALSE))</f>
        <v>Som9NRMQqV7</v>
      </c>
      <c r="AO960" s="19" t="str">
        <f>IF(ISNA(VLOOKUP(TRIM(E960),dim_supporttype!A:B,2,FALSE)),"",VLOOKUP(TRIM(E960),dim_supporttype!A:C,2,FALSE))</f>
        <v>DSD</v>
      </c>
      <c r="AP960" s="19" t="str">
        <f>IF(ISNA(VLOOKUP(AO960,dim_supporttype!B:C,2,FALSE)),"",VLOOKUP(AO960,dim_supporttype!B:C,2,FALSE))</f>
        <v>iM13vdNLWKb</v>
      </c>
      <c r="AQ960" s="19" t="str">
        <f>IF(ISNA(VLOOKUP(TRIM(F960),dim_disaggs!A:B,2,FALSE)),"No Disagg",VLOOKUP(TRIM(F960),dim_disaggs!A:B,2,FALSE))</f>
        <v>Age/Sex/Result</v>
      </c>
      <c r="AR960" s="19" t="str">
        <f>IF(ISNA(VLOOKUP(AQ960,dim_disaggs!B:C,2,FALSE)),"",VLOOKUP(AQ960,dim_disaggs!B:C,2,FALSE))</f>
        <v>Qd5HOliGLD2</v>
      </c>
      <c r="AU960" s="72" t="s">
        <v>755</v>
      </c>
      <c r="AV960" s="73" t="s">
        <v>755</v>
      </c>
      <c r="AW960" s="66" t="s">
        <v>755</v>
      </c>
      <c r="AX960" s="66" t="s">
        <v>755</v>
      </c>
      <c r="BA960" s="105" t="str">
        <f t="shared" si="135"/>
        <v/>
      </c>
      <c r="BB960" s="20" t="str">
        <f t="shared" si="136"/>
        <v/>
      </c>
    </row>
    <row r="961" spans="1:68" x14ac:dyDescent="0.2">
      <c r="A961" s="20" t="s">
        <v>95</v>
      </c>
      <c r="B961" s="20" t="s">
        <v>1212</v>
      </c>
      <c r="C961" s="20" t="s">
        <v>870</v>
      </c>
      <c r="D961" s="20" t="s">
        <v>1</v>
      </c>
      <c r="E961" s="20" t="s">
        <v>78</v>
      </c>
      <c r="F961" s="20" t="s">
        <v>2156</v>
      </c>
      <c r="G961" s="20" t="s">
        <v>20086</v>
      </c>
      <c r="H961" s="20" t="s">
        <v>2156</v>
      </c>
      <c r="I961" s="19">
        <f t="shared" si="137"/>
        <v>31</v>
      </c>
      <c r="J961" s="20" t="s">
        <v>755</v>
      </c>
      <c r="K961" s="20" t="s">
        <v>2225</v>
      </c>
      <c r="L961" s="95" t="str">
        <f>IF(M961&lt;&gt;"",IF(NOT(ISNA(INDEX(cc!B:B,MATCH(M961,cc!A:A,0)))),INDEX(cc!B:B,MATCH(M961,cc!A:A,0)),"0"),"")</f>
        <v>Age (0-50+,10) and Sex and Test Results</v>
      </c>
      <c r="M961" s="97" t="s">
        <v>4005</v>
      </c>
      <c r="N961" s="28" t="str">
        <f t="shared" si="138"/>
        <v/>
      </c>
      <c r="O961" s="19" t="str">
        <f t="shared" si="131"/>
        <v>HTS_TST (N, TA, Age/Sex/Result): HTS received results</v>
      </c>
      <c r="P961" s="19" t="str">
        <f t="shared" si="132"/>
        <v>HTS_TST (N, TA, Age/Sex/Result): HTS received results</v>
      </c>
      <c r="Q961" s="19" t="str">
        <f t="shared" si="139"/>
        <v>HTS_TST (N, TA, Age/Sex/Result)</v>
      </c>
      <c r="R961" s="19" t="str">
        <f t="shared" si="133"/>
        <v>HTS_TST_N_TA_Age_Sex_Result</v>
      </c>
      <c r="S961" s="19" t="str">
        <f t="shared" si="134"/>
        <v>HTS_TST_N_TA_Age_Sex_Result_</v>
      </c>
      <c r="T961" s="19" t="b">
        <f>NOT(ISNA(VLOOKUP(B961,dbcodes!A:B,2,FALSE)))</f>
        <v>1</v>
      </c>
      <c r="U961" s="19" t="str">
        <f>IF(ISNA(VLOOKUP(B961,dbcodes!A:B,2,FALSE)),des!R3028,VLOOKUP(B961,dbcodes!A:B,2,FALSE))</f>
        <v>HTC_TST_N_TA_Age_Sex_Result</v>
      </c>
      <c r="W961" s="107" t="str">
        <f>IF(ISNA(VLOOKUP(C961,descriptions!A:B,2,FALSE)),des!V263,IF(G961=" TARGET","Target ","")&amp;VLOOKUP(C961,descriptions!A:B,2,FALSE))</f>
        <v>Number of individuals who received HIV Testing Services (HTS) and received their test results</v>
      </c>
      <c r="X961" s="20" t="s">
        <v>4</v>
      </c>
      <c r="Y961" s="20" t="s">
        <v>831</v>
      </c>
      <c r="Z961" s="20" t="s">
        <v>836</v>
      </c>
      <c r="AA961" s="20" t="s">
        <v>102</v>
      </c>
      <c r="AB961" s="20" t="s">
        <v>755</v>
      </c>
      <c r="AC961" s="19" t="str">
        <f>IF(AB961&lt;&gt;"",IF(NOT(ISNA(INDEX(os!A:A,MATCH(AB961,os!B:B,0)))),INDEX(os!A:A,MATCH(AB961,os!B:B,0)),"0"),"")</f>
        <v/>
      </c>
      <c r="AD961" s="20" t="s">
        <v>830</v>
      </c>
      <c r="AH961" s="93" t="str">
        <f>IF(NOT(ISNA(VLOOKUP(B:B,ResultsTargets!A:A,1,0))),"TRUE","")</f>
        <v/>
      </c>
      <c r="AI961" s="19" t="str">
        <f>IF(ISNA(VLOOKUP(C961,dim_techarea!A:B,2,FALSE)),"",VLOOKUP(C961,dim_techarea!A:B,2,FALSE))</f>
        <v>HTS_TST</v>
      </c>
      <c r="AJ961" s="19" t="str">
        <f>IF(ISNA(VLOOKUP(AI961,dim_techarea!B:C,2,FALSE)),"",VLOOKUP(AI961,dim_techarea!B:C,2,FALSE))</f>
        <v>f5IPTM7mieH</v>
      </c>
      <c r="AK961" s="19" t="str">
        <f>IF(ISNA(VLOOKUP(TRIM(G961),dim_targetsresults!A:B,2,FALSE)),"",VLOOKUP(TRIM(G961),dim_targetsresults!A:C,2,FALSE))</f>
        <v>MER Results</v>
      </c>
      <c r="AL961" s="19" t="str">
        <f>IF(ISNA(VLOOKUP(AK961,dim_targetsresults!B:C,2,FALSE)),"",VLOOKUP(AK961,dim_targetsresults!B:C,2,FALSE))</f>
        <v>Jh0jDM5yQ2E</v>
      </c>
      <c r="AM961" s="19" t="str">
        <f>IF(ISNA(VLOOKUP(TRIM(D961),dim_numeratordenominator!A:B,2,FALSE)),"",VLOOKUP(TRIM(D961),dim_numeratordenominator!A:C,2,FALSE))</f>
        <v>Numerator</v>
      </c>
      <c r="AN961" s="19" t="str">
        <f>IF(ISNA(VLOOKUP(AM961,dim_numeratordenominator!B:C,2,FALSE)),"",VLOOKUP(AM961,dim_numeratordenominator!B:C,2,FALSE))</f>
        <v>Som9NRMQqV7</v>
      </c>
      <c r="AO961" s="19" t="str">
        <f>IF(ISNA(VLOOKUP(TRIM(E961),dim_supporttype!A:B,2,FALSE)),"",VLOOKUP(TRIM(E961),dim_supporttype!A:C,2,FALSE))</f>
        <v>TA</v>
      </c>
      <c r="AP961" s="19" t="str">
        <f>IF(ISNA(VLOOKUP(AO961,dim_supporttype!B:C,2,FALSE)),"",VLOOKUP(AO961,dim_supporttype!B:C,2,FALSE))</f>
        <v>cRAGKdWIDn4</v>
      </c>
      <c r="AQ961" s="19" t="str">
        <f>IF(ISNA(VLOOKUP(TRIM(F961),dim_disaggs!A:B,2,FALSE)),"No Disagg",VLOOKUP(TRIM(F961),dim_disaggs!A:B,2,FALSE))</f>
        <v>Age/Sex/Result</v>
      </c>
      <c r="AR961" s="19" t="str">
        <f>IF(ISNA(VLOOKUP(AQ961,dim_disaggs!B:C,2,FALSE)),"",VLOOKUP(AQ961,dim_disaggs!B:C,2,FALSE))</f>
        <v>Qd5HOliGLD2</v>
      </c>
      <c r="AU961" s="72" t="s">
        <v>755</v>
      </c>
      <c r="AV961" s="73" t="s">
        <v>755</v>
      </c>
      <c r="AW961" s="66" t="s">
        <v>755</v>
      </c>
      <c r="AX961" s="66" t="s">
        <v>755</v>
      </c>
      <c r="BA961" s="105" t="str">
        <f t="shared" si="135"/>
        <v/>
      </c>
      <c r="BB961" s="20" t="str">
        <f t="shared" si="136"/>
        <v/>
      </c>
    </row>
    <row r="962" spans="1:68" x14ac:dyDescent="0.2">
      <c r="A962" s="20" t="s">
        <v>95</v>
      </c>
      <c r="B962" s="20" t="s">
        <v>439</v>
      </c>
      <c r="C962" s="20" t="s">
        <v>870</v>
      </c>
      <c r="D962" s="20" t="s">
        <v>1</v>
      </c>
      <c r="E962" s="20" t="s">
        <v>77</v>
      </c>
      <c r="F962" s="20" t="s">
        <v>18662</v>
      </c>
      <c r="G962" s="20" t="s">
        <v>20086</v>
      </c>
      <c r="H962" s="20" t="s">
        <v>18679</v>
      </c>
      <c r="I962" s="19">
        <f t="shared" si="137"/>
        <v>42</v>
      </c>
      <c r="J962" s="20" t="s">
        <v>755</v>
      </c>
      <c r="K962" s="20" t="s">
        <v>2225</v>
      </c>
      <c r="L962" s="95" t="str">
        <f>IF(M962&lt;&gt;"",IF(NOT(ISNA(INDEX(cc!B:B,MATCH(M962,cc!A:A,0)))),INDEX(cc!B:B,MATCH(M962,cc!A:A,0)),"0"),"")</f>
        <v>Age (&lt;15,15+-uk, 2), Sex, and Results</v>
      </c>
      <c r="M962" s="97" t="s">
        <v>341</v>
      </c>
      <c r="N962" s="28" t="str">
        <f t="shared" si="138"/>
        <v/>
      </c>
      <c r="O962" s="19" t="str">
        <f t="shared" ref="O962:O1025" si="140">CONCATENATE(C962, " (",_xlfn.TEXTJOIN(", ",TRUE,D962,E962,F962),")",N962,J962,": ",K962)</f>
        <v>HTS_TST (N, DSD, HomeMod/Age Aggregated/Sex/Result): HTS received results</v>
      </c>
      <c r="P962" s="19" t="str">
        <f t="shared" ref="P962:P1025" si="141">IF(RIGHT(O962,1)=":",LEFT(O962,LEN(O962)-1),O962)</f>
        <v>HTS_TST (N, DSD, HomeMod/Age Aggregated/Sex/Result): HTS received results</v>
      </c>
      <c r="Q962" s="19" t="str">
        <f t="shared" si="139"/>
        <v>HTS_TST (N, DSD, HmMod/Age Agg/Sex/Result)</v>
      </c>
      <c r="R962" s="19" t="str">
        <f t="shared" ref="R962:R1025" si="142">IF(RIGHT(S962,1)="_",LEFT(S962,LEN(S962)-1),S962)</f>
        <v>HTS_TST_N_DSD_HmMod_Age_Agg_Sex_Result</v>
      </c>
      <c r="S962" s="19" t="str">
        <f t="shared" ref="S962:S1025" si="143">SUBSTITUTE(SUBSTITUTE(SUBSTITUTE(SUBSTITUTE(SUBSTITUTE(SUBSTITUTE(SUBSTITUTE(SUBSTITUTE(SUBSTITUTE(Q962,"&amp;","and"),"&lt;","lt"),"&gt;","gt"),"(","_"),")","_"),"/","_")," ","_"),",","_"),"__","_")</f>
        <v>HTS_TST_N_DSD_HmMod_Age_Agg_Sex_Result_</v>
      </c>
      <c r="T962" s="19" t="b">
        <f>NOT(ISNA(VLOOKUP(B962,dbcodes!A:B,2,FALSE)))</f>
        <v>1</v>
      </c>
      <c r="U962" s="19" t="str">
        <f>IF(ISNA(VLOOKUP(B962,dbcodes!A:B,2,FALSE)),des!R3029,VLOOKUP(B962,dbcodes!A:B,2,FALSE))</f>
        <v>HTC_TST_N_DSD_HomeMod_Agg_Age_Sex_Result</v>
      </c>
      <c r="W962" s="107" t="str">
        <f>IF(ISNA(VLOOKUP(C962,descriptions!A:B,2,FALSE)),des!V270,IF(G962=" TARGET","Target ","")&amp;VLOOKUP(C962,descriptions!A:B,2,FALSE))</f>
        <v>Number of individuals who received HIV Testing Services (HTS) and received their test results</v>
      </c>
      <c r="X962" s="20" t="s">
        <v>4</v>
      </c>
      <c r="Y962" s="20" t="s">
        <v>831</v>
      </c>
      <c r="Z962" s="20" t="s">
        <v>836</v>
      </c>
      <c r="AA962" s="20" t="s">
        <v>102</v>
      </c>
      <c r="AB962" s="20" t="s">
        <v>755</v>
      </c>
      <c r="AC962" s="19" t="str">
        <f>IF(AB962&lt;&gt;"",IF(NOT(ISNA(INDEX(os!A:A,MATCH(AB962,os!B:B,0)))),INDEX(os!A:A,MATCH(AB962,os!B:B,0)),"0"),"")</f>
        <v/>
      </c>
      <c r="AD962" s="20" t="s">
        <v>830</v>
      </c>
      <c r="AH962" s="93" t="str">
        <f>IF(NOT(ISNA(VLOOKUP(B:B,ResultsTargets!A:A,1,0))),"TRUE","")</f>
        <v/>
      </c>
      <c r="AI962" s="19" t="str">
        <f>IF(ISNA(VLOOKUP(C962,dim_techarea!A:B,2,FALSE)),"",VLOOKUP(C962,dim_techarea!A:B,2,FALSE))</f>
        <v>HTS_TST</v>
      </c>
      <c r="AJ962" s="19" t="str">
        <f>IF(ISNA(VLOOKUP(AI962,dim_techarea!B:C,2,FALSE)),"",VLOOKUP(AI962,dim_techarea!B:C,2,FALSE))</f>
        <v>f5IPTM7mieH</v>
      </c>
      <c r="AK962" s="19" t="str">
        <f>IF(ISNA(VLOOKUP(TRIM(G962),dim_targetsresults!A:B,2,FALSE)),"",VLOOKUP(TRIM(G962),dim_targetsresults!A:C,2,FALSE))</f>
        <v>MER Results</v>
      </c>
      <c r="AL962" s="19" t="str">
        <f>IF(ISNA(VLOOKUP(AK962,dim_targetsresults!B:C,2,FALSE)),"",VLOOKUP(AK962,dim_targetsresults!B:C,2,FALSE))</f>
        <v>Jh0jDM5yQ2E</v>
      </c>
      <c r="AM962" s="19" t="str">
        <f>IF(ISNA(VLOOKUP(TRIM(D962),dim_numeratordenominator!A:B,2,FALSE)),"",VLOOKUP(TRIM(D962),dim_numeratordenominator!A:C,2,FALSE))</f>
        <v>Numerator</v>
      </c>
      <c r="AN962" s="19" t="str">
        <f>IF(ISNA(VLOOKUP(AM962,dim_numeratordenominator!B:C,2,FALSE)),"",VLOOKUP(AM962,dim_numeratordenominator!B:C,2,FALSE))</f>
        <v>Som9NRMQqV7</v>
      </c>
      <c r="AO962" s="19" t="str">
        <f>IF(ISNA(VLOOKUP(TRIM(E962),dim_supporttype!A:B,2,FALSE)),"",VLOOKUP(TRIM(E962),dim_supporttype!A:C,2,FALSE))</f>
        <v>DSD</v>
      </c>
      <c r="AP962" s="19" t="str">
        <f>IF(ISNA(VLOOKUP(AO962,dim_supporttype!B:C,2,FALSE)),"",VLOOKUP(AO962,dim_supporttype!B:C,2,FALSE))</f>
        <v>iM13vdNLWKb</v>
      </c>
      <c r="AQ962" s="19" t="str">
        <f>IF(ISNA(VLOOKUP(TRIM(F962),dim_disaggs!A:B,2,FALSE)),"No Disagg",VLOOKUP(TRIM(F962),dim_disaggs!A:B,2,FALSE))</f>
        <v>HomeMod/Age Aggregated/Sex/Result</v>
      </c>
      <c r="AR962" s="19" t="str">
        <f>IF(ISNA(VLOOKUP(AQ962,dim_disaggs!B:C,2,FALSE)),"",VLOOKUP(AQ962,dim_disaggs!B:C,2,FALSE))</f>
        <v>rhWlYHcvKgX</v>
      </c>
      <c r="AS962" s="72" t="s">
        <v>21113</v>
      </c>
      <c r="AT962" s="66" t="s">
        <v>19773</v>
      </c>
      <c r="AU962" s="72" t="s">
        <v>755</v>
      </c>
      <c r="AV962" s="73" t="s">
        <v>755</v>
      </c>
      <c r="AW962" s="66" t="s">
        <v>755</v>
      </c>
      <c r="AX962" s="66" t="s">
        <v>755</v>
      </c>
      <c r="BA962" s="105" t="str">
        <f t="shared" ref="BA962:BA1025" si="144">IF(OR(
IF(RIGHT(LEFT(BC962,11),1)="N",TRUE,FALSE),IF(RIGHT(LEFT(BE962,11),1)="N",TRUE,FALSE),IF(RIGHT(LEFT(BG962,11),1)="N",TRUE,FALSE),IF(RIGHT(LEFT(BI962,11),1)="N",TRUE,FALSE),IF(RIGHT(LEFT(BK962,11),1)="N",TRUE,FALSE),IF(RIGHT(LEFT(BM962,11),1)="N",TRUE,FALSE),IF(RIGHT(LEFT(BO962,11),1)="N",TRUE,FALSE)
),"Top Level Numerator",
IF(OR(
IF(RIGHT(LEFT(BC962,11),1)="D",TRUE,FALSE),IF(RIGHT(LEFT(BE962,11),1)="D",TRUE,FALSE),IF(RIGHT(LEFT(BG962,11),1)="D",TRUE,FALSE),IF(RIGHT(LEFT(BI962,11),1)="D",TRUE,FALSE),IF(RIGHT(LEFT(BK962,11),1)="D",TRUE,FALSE),IF(RIGHT(LEFT(BM962,11),1)="D",TRUE,FALSE),IF(RIGHT(LEFT(BO962,11),1)="D",TRUE,FALSE)
),"Top Level Denominator","")
)</f>
        <v/>
      </c>
      <c r="BB962" s="20" t="str">
        <f t="shared" ref="BB962:BB1025" si="145">IF(OR(
IF(RIGHT(LEFT(BC962,11),1)="N",TRUE,FALSE),IF(RIGHT(LEFT(BE962,11),1)="N",TRUE,FALSE),IF(RIGHT(LEFT(BG962,11),1)="N",TRUE,FALSE),IF(RIGHT(LEFT(BI962,11),1)="N",TRUE,FALSE),IF(RIGHT(LEFT(BK962,11),1)="N",TRUE,FALSE),IF(RIGHT(LEFT(BM962,11),1)="N",TRUE,FALSE),IF(RIGHT(LEFT(BO962,11),1)="N",TRUE,FALSE)
),"PE5QVF0w4xj",
IF(OR(
IF(RIGHT(LEFT(BC962,11),1)="D",TRUE,FALSE),IF(RIGHT(LEFT(BE962,11),1)="D",TRUE,FALSE),IF(RIGHT(LEFT(BG962,11),1)="D",TRUE,FALSE),IF(RIGHT(LEFT(BI962,11),1)="D",TRUE,FALSE),IF(RIGHT(LEFT(BK962,11),1)="D",TRUE,FALSE),IF(RIGHT(LEFT(BM962,11),1)="D",TRUE,FALSE),IF(RIGHT(LEFT(BO962,11),1)="D",TRUE,FALSE)
),"Azqe383ljKu","")
)</f>
        <v/>
      </c>
    </row>
    <row r="963" spans="1:68" x14ac:dyDescent="0.2">
      <c r="A963" s="20" t="s">
        <v>95</v>
      </c>
      <c r="B963" s="20" t="s">
        <v>440</v>
      </c>
      <c r="C963" s="20" t="s">
        <v>870</v>
      </c>
      <c r="D963" s="20" t="s">
        <v>1</v>
      </c>
      <c r="E963" s="20" t="s">
        <v>78</v>
      </c>
      <c r="F963" s="20" t="s">
        <v>18662</v>
      </c>
      <c r="G963" s="20" t="s">
        <v>20086</v>
      </c>
      <c r="H963" s="20" t="s">
        <v>18679</v>
      </c>
      <c r="I963" s="19">
        <f t="shared" si="137"/>
        <v>41</v>
      </c>
      <c r="J963" s="20" t="s">
        <v>755</v>
      </c>
      <c r="K963" s="20" t="s">
        <v>2225</v>
      </c>
      <c r="L963" s="95" t="str">
        <f>IF(M963&lt;&gt;"",IF(NOT(ISNA(INDEX(cc!B:B,MATCH(M963,cc!A:A,0)))),INDEX(cc!B:B,MATCH(M963,cc!A:A,0)),"0"),"")</f>
        <v>Age (&lt;15,15+-uk, 2), Sex, and Results</v>
      </c>
      <c r="M963" s="97" t="s">
        <v>341</v>
      </c>
      <c r="N963" s="28" t="str">
        <f t="shared" si="138"/>
        <v/>
      </c>
      <c r="O963" s="19" t="str">
        <f t="shared" si="140"/>
        <v>HTS_TST (N, TA, HomeMod/Age Aggregated/Sex/Result): HTS received results</v>
      </c>
      <c r="P963" s="19" t="str">
        <f t="shared" si="141"/>
        <v>HTS_TST (N, TA, HomeMod/Age Aggregated/Sex/Result): HTS received results</v>
      </c>
      <c r="Q963" s="19" t="str">
        <f t="shared" si="139"/>
        <v>HTS_TST (N, TA, HmMod/Age Agg/Sex/Result)</v>
      </c>
      <c r="R963" s="19" t="str">
        <f t="shared" si="142"/>
        <v>HTS_TST_N_TA_HmMod_Age_Agg_Sex_Result</v>
      </c>
      <c r="S963" s="19" t="str">
        <f t="shared" si="143"/>
        <v>HTS_TST_N_TA_HmMod_Age_Agg_Sex_Result_</v>
      </c>
      <c r="T963" s="19" t="b">
        <f>NOT(ISNA(VLOOKUP(B963,dbcodes!A:B,2,FALSE)))</f>
        <v>1</v>
      </c>
      <c r="U963" s="19" t="str">
        <f>IF(ISNA(VLOOKUP(B963,dbcodes!A:B,2,FALSE)),des!R3030,VLOOKUP(B963,dbcodes!A:B,2,FALSE))</f>
        <v>HTC_TST_N_TA_HomeMod_Agg_Age_Sex_Result</v>
      </c>
      <c r="W963" s="107" t="str">
        <f>IF(ISNA(VLOOKUP(C963,descriptions!A:B,2,FALSE)),des!V271,IF(G963=" TARGET","Target ","")&amp;VLOOKUP(C963,descriptions!A:B,2,FALSE))</f>
        <v>Number of individuals who received HIV Testing Services (HTS) and received their test results</v>
      </c>
      <c r="X963" s="20" t="s">
        <v>4</v>
      </c>
      <c r="Y963" s="20" t="s">
        <v>831</v>
      </c>
      <c r="Z963" s="20" t="s">
        <v>836</v>
      </c>
      <c r="AA963" s="20" t="s">
        <v>102</v>
      </c>
      <c r="AB963" s="20" t="s">
        <v>755</v>
      </c>
      <c r="AC963" s="19" t="str">
        <f>IF(AB963&lt;&gt;"",IF(NOT(ISNA(INDEX(os!A:A,MATCH(AB963,os!B:B,0)))),INDEX(os!A:A,MATCH(AB963,os!B:B,0)),"0"),"")</f>
        <v/>
      </c>
      <c r="AD963" s="20" t="s">
        <v>830</v>
      </c>
      <c r="AH963" s="93" t="str">
        <f>IF(NOT(ISNA(VLOOKUP(B:B,ResultsTargets!A:A,1,0))),"TRUE","")</f>
        <v/>
      </c>
      <c r="AI963" s="19" t="str">
        <f>IF(ISNA(VLOOKUP(C963,dim_techarea!A:B,2,FALSE)),"",VLOOKUP(C963,dim_techarea!A:B,2,FALSE))</f>
        <v>HTS_TST</v>
      </c>
      <c r="AJ963" s="19" t="str">
        <f>IF(ISNA(VLOOKUP(AI963,dim_techarea!B:C,2,FALSE)),"",VLOOKUP(AI963,dim_techarea!B:C,2,FALSE))</f>
        <v>f5IPTM7mieH</v>
      </c>
      <c r="AK963" s="19" t="str">
        <f>IF(ISNA(VLOOKUP(TRIM(G963),dim_targetsresults!A:B,2,FALSE)),"",VLOOKUP(TRIM(G963),dim_targetsresults!A:C,2,FALSE))</f>
        <v>MER Results</v>
      </c>
      <c r="AL963" s="19" t="str">
        <f>IF(ISNA(VLOOKUP(AK963,dim_targetsresults!B:C,2,FALSE)),"",VLOOKUP(AK963,dim_targetsresults!B:C,2,FALSE))</f>
        <v>Jh0jDM5yQ2E</v>
      </c>
      <c r="AM963" s="19" t="str">
        <f>IF(ISNA(VLOOKUP(TRIM(D963),dim_numeratordenominator!A:B,2,FALSE)),"",VLOOKUP(TRIM(D963),dim_numeratordenominator!A:C,2,FALSE))</f>
        <v>Numerator</v>
      </c>
      <c r="AN963" s="19" t="str">
        <f>IF(ISNA(VLOOKUP(AM963,dim_numeratordenominator!B:C,2,FALSE)),"",VLOOKUP(AM963,dim_numeratordenominator!B:C,2,FALSE))</f>
        <v>Som9NRMQqV7</v>
      </c>
      <c r="AO963" s="19" t="str">
        <f>IF(ISNA(VLOOKUP(TRIM(E963),dim_supporttype!A:B,2,FALSE)),"",VLOOKUP(TRIM(E963),dim_supporttype!A:C,2,FALSE))</f>
        <v>TA</v>
      </c>
      <c r="AP963" s="19" t="str">
        <f>IF(ISNA(VLOOKUP(AO963,dim_supporttype!B:C,2,FALSE)),"",VLOOKUP(AO963,dim_supporttype!B:C,2,FALSE))</f>
        <v>cRAGKdWIDn4</v>
      </c>
      <c r="AQ963" s="19" t="str">
        <f>IF(ISNA(VLOOKUP(TRIM(F963),dim_disaggs!A:B,2,FALSE)),"No Disagg",VLOOKUP(TRIM(F963),dim_disaggs!A:B,2,FALSE))</f>
        <v>HomeMod/Age Aggregated/Sex/Result</v>
      </c>
      <c r="AR963" s="19" t="str">
        <f>IF(ISNA(VLOOKUP(AQ963,dim_disaggs!B:C,2,FALSE)),"",VLOOKUP(AQ963,dim_disaggs!B:C,2,FALSE))</f>
        <v>rhWlYHcvKgX</v>
      </c>
      <c r="AS963" s="72" t="s">
        <v>21113</v>
      </c>
      <c r="AT963" s="66" t="s">
        <v>19773</v>
      </c>
      <c r="AU963" s="72" t="s">
        <v>755</v>
      </c>
      <c r="AV963" s="73" t="s">
        <v>755</v>
      </c>
      <c r="AW963" s="66" t="s">
        <v>755</v>
      </c>
      <c r="AX963" s="66" t="s">
        <v>755</v>
      </c>
      <c r="BA963" s="105" t="str">
        <f t="shared" si="144"/>
        <v/>
      </c>
      <c r="BB963" s="20" t="str">
        <f t="shared" si="145"/>
        <v/>
      </c>
    </row>
    <row r="964" spans="1:68" x14ac:dyDescent="0.2">
      <c r="A964" s="20" t="s">
        <v>95</v>
      </c>
      <c r="B964" s="20" t="s">
        <v>436</v>
      </c>
      <c r="C964" s="20" t="s">
        <v>870</v>
      </c>
      <c r="D964" s="20" t="s">
        <v>1</v>
      </c>
      <c r="E964" s="20" t="s">
        <v>77</v>
      </c>
      <c r="F964" s="20" t="s">
        <v>416</v>
      </c>
      <c r="G964" s="20" t="s">
        <v>20086</v>
      </c>
      <c r="H964" s="20" t="s">
        <v>2274</v>
      </c>
      <c r="I964" s="19">
        <f t="shared" si="137"/>
        <v>41</v>
      </c>
      <c r="J964" s="20" t="s">
        <v>755</v>
      </c>
      <c r="K964" s="20" t="s">
        <v>2225</v>
      </c>
      <c r="L964" s="95" t="str">
        <f>IF(M964&lt;&gt;"",IF(NOT(ISNA(INDEX(cc!B:B,MATCH(M964,cc!A:A,0)))),INDEX(cc!B:B,MATCH(M964,cc!A:A,0)),"0"),"")</f>
        <v>Age (10-50+-uk, 5), Sex and Result</v>
      </c>
      <c r="M964" s="97" t="s">
        <v>345</v>
      </c>
      <c r="N964" s="28" t="str">
        <f t="shared" si="138"/>
        <v/>
      </c>
      <c r="O964" s="19" t="str">
        <f t="shared" si="140"/>
        <v>HTS_TST (N, DSD, HomeMod/AgeAboveTen/Sex/Result): HTS received results</v>
      </c>
      <c r="P964" s="19" t="str">
        <f t="shared" si="141"/>
        <v>HTS_TST (N, DSD, HomeMod/AgeAboveTen/Sex/Result): HTS received results</v>
      </c>
      <c r="Q964" s="19" t="str">
        <f t="shared" si="139"/>
        <v>HTS_TST (N, DSD, HmMod/Age&gt;10/Sex/Result)</v>
      </c>
      <c r="R964" s="19" t="str">
        <f t="shared" si="142"/>
        <v>HTS_TST_N_DSD_HmMod_Agegt10_Sex_Result</v>
      </c>
      <c r="S964" s="19" t="str">
        <f t="shared" si="143"/>
        <v>HTS_TST_N_DSD_HmMod_Agegt10_Sex_Result_</v>
      </c>
      <c r="T964" s="19" t="b">
        <f>NOT(ISNA(VLOOKUP(B964,dbcodes!A:B,2,FALSE)))</f>
        <v>1</v>
      </c>
      <c r="U964" s="19" t="str">
        <f>IF(ISNA(VLOOKUP(B964,dbcodes!A:B,2,FALSE)),des!R3031,VLOOKUP(B964,dbcodes!A:B,2,FALSE))</f>
        <v>HTC_TST_N_DSD_HomeMod_Agegt10_Sex_Result</v>
      </c>
      <c r="W964" s="107" t="str">
        <f>IF(ISNA(VLOOKUP(C964,descriptions!A:B,2,FALSE)),des!V272,IF(G964=" TARGET","Target ","")&amp;VLOOKUP(C964,descriptions!A:B,2,FALSE))</f>
        <v>Number of individuals who received HIV Testing Services (HTS) and received their test results</v>
      </c>
      <c r="X964" s="20" t="s">
        <v>4</v>
      </c>
      <c r="Y964" s="20" t="s">
        <v>831</v>
      </c>
      <c r="Z964" s="20" t="s">
        <v>836</v>
      </c>
      <c r="AA964" s="20" t="s">
        <v>102</v>
      </c>
      <c r="AB964" s="20" t="s">
        <v>755</v>
      </c>
      <c r="AC964" s="19" t="str">
        <f>IF(AB964&lt;&gt;"",IF(NOT(ISNA(INDEX(os!A:A,MATCH(AB964,os!B:B,0)))),INDEX(os!A:A,MATCH(AB964,os!B:B,0)),"0"),"")</f>
        <v/>
      </c>
      <c r="AD964" s="20" t="s">
        <v>830</v>
      </c>
      <c r="AH964" s="93" t="str">
        <f>IF(NOT(ISNA(VLOOKUP(B:B,ResultsTargets!A:A,1,0))),"TRUE","")</f>
        <v/>
      </c>
      <c r="AI964" s="19" t="str">
        <f>IF(ISNA(VLOOKUP(C964,dim_techarea!A:B,2,FALSE)),"",VLOOKUP(C964,dim_techarea!A:B,2,FALSE))</f>
        <v>HTS_TST</v>
      </c>
      <c r="AJ964" s="19" t="str">
        <f>IF(ISNA(VLOOKUP(AI964,dim_techarea!B:C,2,FALSE)),"",VLOOKUP(AI964,dim_techarea!B:C,2,FALSE))</f>
        <v>f5IPTM7mieH</v>
      </c>
      <c r="AK964" s="19" t="str">
        <f>IF(ISNA(VLOOKUP(TRIM(G964),dim_targetsresults!A:B,2,FALSE)),"",VLOOKUP(TRIM(G964),dim_targetsresults!A:C,2,FALSE))</f>
        <v>MER Results</v>
      </c>
      <c r="AL964" s="19" t="str">
        <f>IF(ISNA(VLOOKUP(AK964,dim_targetsresults!B:C,2,FALSE)),"",VLOOKUP(AK964,dim_targetsresults!B:C,2,FALSE))</f>
        <v>Jh0jDM5yQ2E</v>
      </c>
      <c r="AM964" s="19" t="str">
        <f>IF(ISNA(VLOOKUP(TRIM(D964),dim_numeratordenominator!A:B,2,FALSE)),"",VLOOKUP(TRIM(D964),dim_numeratordenominator!A:C,2,FALSE))</f>
        <v>Numerator</v>
      </c>
      <c r="AN964" s="19" t="str">
        <f>IF(ISNA(VLOOKUP(AM964,dim_numeratordenominator!B:C,2,FALSE)),"",VLOOKUP(AM964,dim_numeratordenominator!B:C,2,FALSE))</f>
        <v>Som9NRMQqV7</v>
      </c>
      <c r="AO964" s="19" t="str">
        <f>IF(ISNA(VLOOKUP(TRIM(E964),dim_supporttype!A:B,2,FALSE)),"",VLOOKUP(TRIM(E964),dim_supporttype!A:C,2,FALSE))</f>
        <v>DSD</v>
      </c>
      <c r="AP964" s="19" t="str">
        <f>IF(ISNA(VLOOKUP(AO964,dim_supporttype!B:C,2,FALSE)),"",VLOOKUP(AO964,dim_supporttype!B:C,2,FALSE))</f>
        <v>iM13vdNLWKb</v>
      </c>
      <c r="AQ964" s="19" t="str">
        <f>IF(ISNA(VLOOKUP(TRIM(F964),dim_disaggs!A:B,2,FALSE)),"No Disagg",VLOOKUP(TRIM(F964),dim_disaggs!A:B,2,FALSE))</f>
        <v>HomeMod/AgeAboveTen/Sex/Result</v>
      </c>
      <c r="AR964" s="19" t="str">
        <f>IF(ISNA(VLOOKUP(AQ964,dim_disaggs!B:C,2,FALSE)),"",VLOOKUP(AQ964,dim_disaggs!B:C,2,FALSE))</f>
        <v>Q2yriNjEtBA</v>
      </c>
      <c r="AS964" s="72" t="s">
        <v>21113</v>
      </c>
      <c r="AT964" s="66" t="s">
        <v>19773</v>
      </c>
      <c r="AU964" s="72" t="s">
        <v>755</v>
      </c>
      <c r="AV964" s="73" t="s">
        <v>755</v>
      </c>
      <c r="AW964" s="66" t="s">
        <v>755</v>
      </c>
      <c r="AX964" s="66" t="s">
        <v>755</v>
      </c>
      <c r="BA964" s="105" t="str">
        <f t="shared" si="144"/>
        <v/>
      </c>
      <c r="BB964" s="20" t="str">
        <f t="shared" si="145"/>
        <v/>
      </c>
    </row>
    <row r="965" spans="1:68" x14ac:dyDescent="0.2">
      <c r="A965" s="20" t="s">
        <v>95</v>
      </c>
      <c r="B965" s="20" t="s">
        <v>438</v>
      </c>
      <c r="C965" s="20" t="s">
        <v>870</v>
      </c>
      <c r="D965" s="20" t="s">
        <v>1</v>
      </c>
      <c r="E965" s="20" t="s">
        <v>78</v>
      </c>
      <c r="F965" s="20" t="s">
        <v>416</v>
      </c>
      <c r="G965" s="20" t="s">
        <v>20086</v>
      </c>
      <c r="H965" s="20" t="s">
        <v>2274</v>
      </c>
      <c r="I965" s="19">
        <f t="shared" si="137"/>
        <v>40</v>
      </c>
      <c r="J965" s="20" t="s">
        <v>755</v>
      </c>
      <c r="K965" s="20" t="s">
        <v>2225</v>
      </c>
      <c r="L965" s="95" t="str">
        <f>IF(M965&lt;&gt;"",IF(NOT(ISNA(INDEX(cc!B:B,MATCH(M965,cc!A:A,0)))),INDEX(cc!B:B,MATCH(M965,cc!A:A,0)),"0"),"")</f>
        <v>Age (10-50+-uk, 5), Sex and Result</v>
      </c>
      <c r="M965" s="97" t="s">
        <v>345</v>
      </c>
      <c r="N965" s="28" t="str">
        <f t="shared" si="138"/>
        <v/>
      </c>
      <c r="O965" s="19" t="str">
        <f t="shared" si="140"/>
        <v>HTS_TST (N, TA, HomeMod/AgeAboveTen/Sex/Result): HTS received results</v>
      </c>
      <c r="P965" s="19" t="str">
        <f t="shared" si="141"/>
        <v>HTS_TST (N, TA, HomeMod/AgeAboveTen/Sex/Result): HTS received results</v>
      </c>
      <c r="Q965" s="19" t="str">
        <f t="shared" si="139"/>
        <v>HTS_TST (N, TA, HmMod/Age&gt;10/Sex/Result)</v>
      </c>
      <c r="R965" s="19" t="str">
        <f t="shared" si="142"/>
        <v>HTS_TST_N_TA_HmMod_Agegt10_Sex_Result</v>
      </c>
      <c r="S965" s="19" t="str">
        <f t="shared" si="143"/>
        <v>HTS_TST_N_TA_HmMod_Agegt10_Sex_Result_</v>
      </c>
      <c r="T965" s="19" t="b">
        <f>NOT(ISNA(VLOOKUP(B965,dbcodes!A:B,2,FALSE)))</f>
        <v>1</v>
      </c>
      <c r="U965" s="19" t="str">
        <f>IF(ISNA(VLOOKUP(B965,dbcodes!A:B,2,FALSE)),des!R3032,VLOOKUP(B965,dbcodes!A:B,2,FALSE))</f>
        <v>HTC_TST_N_TA_HomeMod_Agegt10_Sex_Result</v>
      </c>
      <c r="W965" s="107" t="str">
        <f>IF(ISNA(VLOOKUP(C965,descriptions!A:B,2,FALSE)),des!V273,IF(G965=" TARGET","Target ","")&amp;VLOOKUP(C965,descriptions!A:B,2,FALSE))</f>
        <v>Number of individuals who received HIV Testing Services (HTS) and received their test results</v>
      </c>
      <c r="X965" s="20" t="s">
        <v>4</v>
      </c>
      <c r="Y965" s="20" t="s">
        <v>831</v>
      </c>
      <c r="Z965" s="20" t="s">
        <v>836</v>
      </c>
      <c r="AA965" s="20" t="s">
        <v>102</v>
      </c>
      <c r="AB965" s="20" t="s">
        <v>755</v>
      </c>
      <c r="AC965" s="19" t="str">
        <f>IF(AB965&lt;&gt;"",IF(NOT(ISNA(INDEX(os!A:A,MATCH(AB965,os!B:B,0)))),INDEX(os!A:A,MATCH(AB965,os!B:B,0)),"0"),"")</f>
        <v/>
      </c>
      <c r="AD965" s="20" t="s">
        <v>830</v>
      </c>
      <c r="AH965" s="93" t="str">
        <f>IF(NOT(ISNA(VLOOKUP(B:B,ResultsTargets!A:A,1,0))),"TRUE","")</f>
        <v/>
      </c>
      <c r="AI965" s="19" t="str">
        <f>IF(ISNA(VLOOKUP(C965,dim_techarea!A:B,2,FALSE)),"",VLOOKUP(C965,dim_techarea!A:B,2,FALSE))</f>
        <v>HTS_TST</v>
      </c>
      <c r="AJ965" s="19" t="str">
        <f>IF(ISNA(VLOOKUP(AI965,dim_techarea!B:C,2,FALSE)),"",VLOOKUP(AI965,dim_techarea!B:C,2,FALSE))</f>
        <v>f5IPTM7mieH</v>
      </c>
      <c r="AK965" s="19" t="str">
        <f>IF(ISNA(VLOOKUP(TRIM(G965),dim_targetsresults!A:B,2,FALSE)),"",VLOOKUP(TRIM(G965),dim_targetsresults!A:C,2,FALSE))</f>
        <v>MER Results</v>
      </c>
      <c r="AL965" s="19" t="str">
        <f>IF(ISNA(VLOOKUP(AK965,dim_targetsresults!B:C,2,FALSE)),"",VLOOKUP(AK965,dim_targetsresults!B:C,2,FALSE))</f>
        <v>Jh0jDM5yQ2E</v>
      </c>
      <c r="AM965" s="19" t="str">
        <f>IF(ISNA(VLOOKUP(TRIM(D965),dim_numeratordenominator!A:B,2,FALSE)),"",VLOOKUP(TRIM(D965),dim_numeratordenominator!A:C,2,FALSE))</f>
        <v>Numerator</v>
      </c>
      <c r="AN965" s="19" t="str">
        <f>IF(ISNA(VLOOKUP(AM965,dim_numeratordenominator!B:C,2,FALSE)),"",VLOOKUP(AM965,dim_numeratordenominator!B:C,2,FALSE))</f>
        <v>Som9NRMQqV7</v>
      </c>
      <c r="AO965" s="19" t="str">
        <f>IF(ISNA(VLOOKUP(TRIM(E965),dim_supporttype!A:B,2,FALSE)),"",VLOOKUP(TRIM(E965),dim_supporttype!A:C,2,FALSE))</f>
        <v>TA</v>
      </c>
      <c r="AP965" s="19" t="str">
        <f>IF(ISNA(VLOOKUP(AO965,dim_supporttype!B:C,2,FALSE)),"",VLOOKUP(AO965,dim_supporttype!B:C,2,FALSE))</f>
        <v>cRAGKdWIDn4</v>
      </c>
      <c r="AQ965" s="19" t="str">
        <f>IF(ISNA(VLOOKUP(TRIM(F965),dim_disaggs!A:B,2,FALSE)),"No Disagg",VLOOKUP(TRIM(F965),dim_disaggs!A:B,2,FALSE))</f>
        <v>HomeMod/AgeAboveTen/Sex/Result</v>
      </c>
      <c r="AR965" s="19" t="str">
        <f>IF(ISNA(VLOOKUP(AQ965,dim_disaggs!B:C,2,FALSE)),"",VLOOKUP(AQ965,dim_disaggs!B:C,2,FALSE))</f>
        <v>Q2yriNjEtBA</v>
      </c>
      <c r="AS965" s="72" t="s">
        <v>21113</v>
      </c>
      <c r="AT965" s="66" t="s">
        <v>19773</v>
      </c>
      <c r="AU965" s="72" t="s">
        <v>755</v>
      </c>
      <c r="AV965" s="73" t="s">
        <v>755</v>
      </c>
      <c r="AW965" s="66" t="s">
        <v>755</v>
      </c>
      <c r="AX965" s="66" t="s">
        <v>755</v>
      </c>
      <c r="BA965" s="105" t="str">
        <f t="shared" si="144"/>
        <v/>
      </c>
      <c r="BB965" s="20" t="str">
        <f t="shared" si="145"/>
        <v/>
      </c>
    </row>
    <row r="966" spans="1:68" s="3" customFormat="1" x14ac:dyDescent="0.2">
      <c r="A966" s="20" t="s">
        <v>95</v>
      </c>
      <c r="B966" s="20" t="s">
        <v>435</v>
      </c>
      <c r="C966" s="20" t="s">
        <v>870</v>
      </c>
      <c r="D966" s="20" t="s">
        <v>1</v>
      </c>
      <c r="E966" s="20" t="s">
        <v>77</v>
      </c>
      <c r="F966" s="20" t="s">
        <v>415</v>
      </c>
      <c r="G966" s="20" t="s">
        <v>20086</v>
      </c>
      <c r="H966" s="20" t="s">
        <v>2275</v>
      </c>
      <c r="I966" s="19">
        <f t="shared" si="137"/>
        <v>37</v>
      </c>
      <c r="J966" s="20" t="s">
        <v>755</v>
      </c>
      <c r="K966" s="20" t="s">
        <v>2225</v>
      </c>
      <c r="L966" s="95" t="str">
        <f>IF(M966&lt;&gt;"",IF(NOT(ISNA(INDEX(cc!B:B,MATCH(M966,cc!A:A,0)))),INDEX(cc!B:B,MATCH(M966,cc!A:A,0)),"0"),"")</f>
        <v>Age (&lt;1-9, 2) and Result</v>
      </c>
      <c r="M966" s="97" t="s">
        <v>342</v>
      </c>
      <c r="N966" s="28" t="str">
        <f t="shared" si="138"/>
        <v/>
      </c>
      <c r="O966" s="19" t="str">
        <f t="shared" si="140"/>
        <v>HTS_TST (N, DSD, HomeMod/AgeLessThanTen/Result): HTS received results</v>
      </c>
      <c r="P966" s="19" t="str">
        <f t="shared" si="141"/>
        <v>HTS_TST (N, DSD, HomeMod/AgeLessThanTen/Result): HTS received results</v>
      </c>
      <c r="Q966" s="19" t="str">
        <f t="shared" si="139"/>
        <v>HTS_TST (N, DSD, HmMod/Age&lt;10/Result)</v>
      </c>
      <c r="R966" s="19" t="str">
        <f t="shared" si="142"/>
        <v>HTS_TST_N_DSD_HmMod_Agelt10_Result</v>
      </c>
      <c r="S966" s="19" t="str">
        <f t="shared" si="143"/>
        <v>HTS_TST_N_DSD_HmMod_Agelt10_Result_</v>
      </c>
      <c r="T966" s="19" t="b">
        <f>NOT(ISNA(VLOOKUP(B966,dbcodes!A:B,2,FALSE)))</f>
        <v>1</v>
      </c>
      <c r="U966" s="19" t="str">
        <f>IF(ISNA(VLOOKUP(B966,dbcodes!A:B,2,FALSE)),des!R3033,VLOOKUP(B966,dbcodes!A:B,2,FALSE))</f>
        <v>HTC_TST_N_DSD_HomeMod_Agelt10_Result</v>
      </c>
      <c r="V966" s="20"/>
      <c r="W966" s="107" t="str">
        <f>IF(ISNA(VLOOKUP(C966,descriptions!A:B,2,FALSE)),des!V274,IF(G966=" TARGET","Target ","")&amp;VLOOKUP(C966,descriptions!A:B,2,FALSE))</f>
        <v>Number of individuals who received HIV Testing Services (HTS) and received their test results</v>
      </c>
      <c r="X966" s="20" t="s">
        <v>4</v>
      </c>
      <c r="Y966" s="20" t="s">
        <v>831</v>
      </c>
      <c r="Z966" s="20" t="s">
        <v>836</v>
      </c>
      <c r="AA966" s="20" t="s">
        <v>102</v>
      </c>
      <c r="AB966" s="20" t="s">
        <v>755</v>
      </c>
      <c r="AC966" s="19" t="str">
        <f>IF(AB966&lt;&gt;"",IF(NOT(ISNA(INDEX(os!A:A,MATCH(AB966,os!B:B,0)))),INDEX(os!A:A,MATCH(AB966,os!B:B,0)),"0"),"")</f>
        <v/>
      </c>
      <c r="AD966" s="20" t="s">
        <v>830</v>
      </c>
      <c r="AE966" s="20"/>
      <c r="AF966" s="20"/>
      <c r="AG966" s="20"/>
      <c r="AH966" s="93" t="str">
        <f>IF(NOT(ISNA(VLOOKUP(B:B,ResultsTargets!A:A,1,0))),"TRUE","")</f>
        <v/>
      </c>
      <c r="AI966" s="19" t="str">
        <f>IF(ISNA(VLOOKUP(C966,dim_techarea!A:B,2,FALSE)),"",VLOOKUP(C966,dim_techarea!A:B,2,FALSE))</f>
        <v>HTS_TST</v>
      </c>
      <c r="AJ966" s="19" t="str">
        <f>IF(ISNA(VLOOKUP(AI966,dim_techarea!B:C,2,FALSE)),"",VLOOKUP(AI966,dim_techarea!B:C,2,FALSE))</f>
        <v>f5IPTM7mieH</v>
      </c>
      <c r="AK966" s="19" t="str">
        <f>IF(ISNA(VLOOKUP(TRIM(G966),dim_targetsresults!A:B,2,FALSE)),"",VLOOKUP(TRIM(G966),dim_targetsresults!A:C,2,FALSE))</f>
        <v>MER Results</v>
      </c>
      <c r="AL966" s="19" t="str">
        <f>IF(ISNA(VLOOKUP(AK966,dim_targetsresults!B:C,2,FALSE)),"",VLOOKUP(AK966,dim_targetsresults!B:C,2,FALSE))</f>
        <v>Jh0jDM5yQ2E</v>
      </c>
      <c r="AM966" s="19" t="str">
        <f>IF(ISNA(VLOOKUP(TRIM(D966),dim_numeratordenominator!A:B,2,FALSE)),"",VLOOKUP(TRIM(D966),dim_numeratordenominator!A:C,2,FALSE))</f>
        <v>Numerator</v>
      </c>
      <c r="AN966" s="19" t="str">
        <f>IF(ISNA(VLOOKUP(AM966,dim_numeratordenominator!B:C,2,FALSE)),"",VLOOKUP(AM966,dim_numeratordenominator!B:C,2,FALSE))</f>
        <v>Som9NRMQqV7</v>
      </c>
      <c r="AO966" s="19" t="str">
        <f>IF(ISNA(VLOOKUP(TRIM(E966),dim_supporttype!A:B,2,FALSE)),"",VLOOKUP(TRIM(E966),dim_supporttype!A:C,2,FALSE))</f>
        <v>DSD</v>
      </c>
      <c r="AP966" s="19" t="str">
        <f>IF(ISNA(VLOOKUP(AO966,dim_supporttype!B:C,2,FALSE)),"",VLOOKUP(AO966,dim_supporttype!B:C,2,FALSE))</f>
        <v>iM13vdNLWKb</v>
      </c>
      <c r="AQ966" s="19" t="str">
        <f>IF(ISNA(VLOOKUP(TRIM(F966),dim_disaggs!A:B,2,FALSE)),"No Disagg",VLOOKUP(TRIM(F966),dim_disaggs!A:B,2,FALSE))</f>
        <v>HomeMod/AgeLessThanTen/Result</v>
      </c>
      <c r="AR966" s="19" t="str">
        <f>IF(ISNA(VLOOKUP(AQ966,dim_disaggs!B:C,2,FALSE)),"",VLOOKUP(AQ966,dim_disaggs!B:C,2,FALSE))</f>
        <v>nFE5GrlAhog</v>
      </c>
      <c r="AS966" s="72" t="s">
        <v>21113</v>
      </c>
      <c r="AT966" s="66" t="s">
        <v>19773</v>
      </c>
      <c r="AU966" s="72" t="s">
        <v>755</v>
      </c>
      <c r="AV966" s="73" t="s">
        <v>755</v>
      </c>
      <c r="AW966" s="66" t="s">
        <v>755</v>
      </c>
      <c r="AX966" s="66" t="s">
        <v>755</v>
      </c>
      <c r="AY966" s="20"/>
      <c r="AZ966" s="20"/>
      <c r="BA966" s="105" t="str">
        <f t="shared" si="144"/>
        <v/>
      </c>
      <c r="BB966" s="20" t="str">
        <f t="shared" si="145"/>
        <v/>
      </c>
      <c r="BC966" s="20"/>
      <c r="BD966" s="20"/>
      <c r="BE966" s="75"/>
      <c r="BF966" s="73"/>
      <c r="BG966" s="55"/>
      <c r="BH966" s="76"/>
      <c r="BI966" s="20"/>
      <c r="BJ966" s="20"/>
      <c r="BK966" s="55"/>
      <c r="BL966" s="71"/>
      <c r="BM966" s="77"/>
      <c r="BN966" s="78"/>
      <c r="BO966" s="77"/>
      <c r="BP966" s="78"/>
    </row>
    <row r="967" spans="1:68" x14ac:dyDescent="0.2">
      <c r="A967" s="20" t="s">
        <v>95</v>
      </c>
      <c r="B967" s="20" t="s">
        <v>437</v>
      </c>
      <c r="C967" s="20" t="s">
        <v>870</v>
      </c>
      <c r="D967" s="20" t="s">
        <v>1</v>
      </c>
      <c r="E967" s="20" t="s">
        <v>78</v>
      </c>
      <c r="F967" s="20" t="s">
        <v>415</v>
      </c>
      <c r="G967" s="20" t="s">
        <v>20086</v>
      </c>
      <c r="H967" s="20" t="s">
        <v>2275</v>
      </c>
      <c r="I967" s="19">
        <f t="shared" si="137"/>
        <v>36</v>
      </c>
      <c r="J967" s="20" t="s">
        <v>755</v>
      </c>
      <c r="K967" s="20" t="s">
        <v>2225</v>
      </c>
      <c r="L967" s="95" t="str">
        <f>IF(M967&lt;&gt;"",IF(NOT(ISNA(INDEX(cc!B:B,MATCH(M967,cc!A:A,0)))),INDEX(cc!B:B,MATCH(M967,cc!A:A,0)),"0"),"")</f>
        <v>Age (&lt;1-9, 2) and Result</v>
      </c>
      <c r="M967" s="97" t="s">
        <v>342</v>
      </c>
      <c r="N967" s="28" t="str">
        <f t="shared" si="138"/>
        <v/>
      </c>
      <c r="O967" s="19" t="str">
        <f t="shared" si="140"/>
        <v>HTS_TST (N, TA, HomeMod/AgeLessThanTen/Result): HTS received results</v>
      </c>
      <c r="P967" s="19" t="str">
        <f t="shared" si="141"/>
        <v>HTS_TST (N, TA, HomeMod/AgeLessThanTen/Result): HTS received results</v>
      </c>
      <c r="Q967" s="19" t="str">
        <f t="shared" si="139"/>
        <v>HTS_TST (N, TA, HmMod/Age&lt;10/Result)</v>
      </c>
      <c r="R967" s="19" t="str">
        <f t="shared" si="142"/>
        <v>HTS_TST_N_TA_HmMod_Agelt10_Result</v>
      </c>
      <c r="S967" s="19" t="str">
        <f t="shared" si="143"/>
        <v>HTS_TST_N_TA_HmMod_Agelt10_Result_</v>
      </c>
      <c r="T967" s="19" t="b">
        <f>NOT(ISNA(VLOOKUP(B967,dbcodes!A:B,2,FALSE)))</f>
        <v>1</v>
      </c>
      <c r="U967" s="19" t="str">
        <f>IF(ISNA(VLOOKUP(B967,dbcodes!A:B,2,FALSE)),des!R3034,VLOOKUP(B967,dbcodes!A:B,2,FALSE))</f>
        <v>HTC_TST_N_TA_HomeMod_Agelt10_Result</v>
      </c>
      <c r="W967" s="107" t="str">
        <f>IF(ISNA(VLOOKUP(C967,descriptions!A:B,2,FALSE)),des!V275,IF(G967=" TARGET","Target ","")&amp;VLOOKUP(C967,descriptions!A:B,2,FALSE))</f>
        <v>Number of individuals who received HIV Testing Services (HTS) and received their test results</v>
      </c>
      <c r="X967" s="20" t="s">
        <v>4</v>
      </c>
      <c r="Y967" s="20" t="s">
        <v>831</v>
      </c>
      <c r="Z967" s="20" t="s">
        <v>836</v>
      </c>
      <c r="AA967" s="20" t="s">
        <v>102</v>
      </c>
      <c r="AB967" s="20" t="s">
        <v>755</v>
      </c>
      <c r="AC967" s="19" t="str">
        <f>IF(AB967&lt;&gt;"",IF(NOT(ISNA(INDEX(os!A:A,MATCH(AB967,os!B:B,0)))),INDEX(os!A:A,MATCH(AB967,os!B:B,0)),"0"),"")</f>
        <v/>
      </c>
      <c r="AD967" s="20" t="s">
        <v>830</v>
      </c>
      <c r="AH967" s="93" t="str">
        <f>IF(NOT(ISNA(VLOOKUP(B:B,ResultsTargets!A:A,1,0))),"TRUE","")</f>
        <v/>
      </c>
      <c r="AI967" s="19" t="str">
        <f>IF(ISNA(VLOOKUP(C967,dim_techarea!A:B,2,FALSE)),"",VLOOKUP(C967,dim_techarea!A:B,2,FALSE))</f>
        <v>HTS_TST</v>
      </c>
      <c r="AJ967" s="19" t="str">
        <f>IF(ISNA(VLOOKUP(AI967,dim_techarea!B:C,2,FALSE)),"",VLOOKUP(AI967,dim_techarea!B:C,2,FALSE))</f>
        <v>f5IPTM7mieH</v>
      </c>
      <c r="AK967" s="19" t="str">
        <f>IF(ISNA(VLOOKUP(TRIM(G967),dim_targetsresults!A:B,2,FALSE)),"",VLOOKUP(TRIM(G967),dim_targetsresults!A:C,2,FALSE))</f>
        <v>MER Results</v>
      </c>
      <c r="AL967" s="19" t="str">
        <f>IF(ISNA(VLOOKUP(AK967,dim_targetsresults!B:C,2,FALSE)),"",VLOOKUP(AK967,dim_targetsresults!B:C,2,FALSE))</f>
        <v>Jh0jDM5yQ2E</v>
      </c>
      <c r="AM967" s="19" t="str">
        <f>IF(ISNA(VLOOKUP(TRIM(D967),dim_numeratordenominator!A:B,2,FALSE)),"",VLOOKUP(TRIM(D967),dim_numeratordenominator!A:C,2,FALSE))</f>
        <v>Numerator</v>
      </c>
      <c r="AN967" s="19" t="str">
        <f>IF(ISNA(VLOOKUP(AM967,dim_numeratordenominator!B:C,2,FALSE)),"",VLOOKUP(AM967,dim_numeratordenominator!B:C,2,FALSE))</f>
        <v>Som9NRMQqV7</v>
      </c>
      <c r="AO967" s="19" t="str">
        <f>IF(ISNA(VLOOKUP(TRIM(E967),dim_supporttype!A:B,2,FALSE)),"",VLOOKUP(TRIM(E967),dim_supporttype!A:C,2,FALSE))</f>
        <v>TA</v>
      </c>
      <c r="AP967" s="19" t="str">
        <f>IF(ISNA(VLOOKUP(AO967,dim_supporttype!B:C,2,FALSE)),"",VLOOKUP(AO967,dim_supporttype!B:C,2,FALSE))</f>
        <v>cRAGKdWIDn4</v>
      </c>
      <c r="AQ967" s="19" t="str">
        <f>IF(ISNA(VLOOKUP(TRIM(F967),dim_disaggs!A:B,2,FALSE)),"No Disagg",VLOOKUP(TRIM(F967),dim_disaggs!A:B,2,FALSE))</f>
        <v>HomeMod/AgeLessThanTen/Result</v>
      </c>
      <c r="AR967" s="19" t="str">
        <f>IF(ISNA(VLOOKUP(AQ967,dim_disaggs!B:C,2,FALSE)),"",VLOOKUP(AQ967,dim_disaggs!B:C,2,FALSE))</f>
        <v>nFE5GrlAhog</v>
      </c>
      <c r="AS967" s="72" t="s">
        <v>21113</v>
      </c>
      <c r="AT967" s="66" t="s">
        <v>19773</v>
      </c>
      <c r="AU967" s="72" t="s">
        <v>755</v>
      </c>
      <c r="AV967" s="73" t="s">
        <v>755</v>
      </c>
      <c r="AW967" s="66" t="s">
        <v>755</v>
      </c>
      <c r="AX967" s="66" t="s">
        <v>755</v>
      </c>
      <c r="BA967" s="105" t="str">
        <f t="shared" si="144"/>
        <v/>
      </c>
      <c r="BB967" s="20" t="str">
        <f t="shared" si="145"/>
        <v/>
      </c>
    </row>
    <row r="968" spans="1:68" x14ac:dyDescent="0.2">
      <c r="A968" s="20" t="s">
        <v>95</v>
      </c>
      <c r="B968" s="20" t="s">
        <v>407</v>
      </c>
      <c r="C968" s="20" t="s">
        <v>870</v>
      </c>
      <c r="D968" s="20" t="s">
        <v>1</v>
      </c>
      <c r="E968" s="20" t="s">
        <v>77</v>
      </c>
      <c r="F968" s="20" t="s">
        <v>18663</v>
      </c>
      <c r="G968" s="20" t="s">
        <v>20086</v>
      </c>
      <c r="H968" s="20" t="s">
        <v>18674</v>
      </c>
      <c r="I968" s="19">
        <f t="shared" si="137"/>
        <v>42</v>
      </c>
      <c r="J968" s="20" t="s">
        <v>755</v>
      </c>
      <c r="K968" s="20" t="s">
        <v>2225</v>
      </c>
      <c r="L968" s="95" t="str">
        <f>IF(M968&lt;&gt;"",IF(NOT(ISNA(INDEX(cc!B:B,MATCH(M968,cc!A:A,0)))),INDEX(cc!B:B,MATCH(M968,cc!A:A,0)),"0"),"")</f>
        <v>Age (&lt;15,15+-uk, 2), Sex, and Results</v>
      </c>
      <c r="M968" s="97" t="s">
        <v>341</v>
      </c>
      <c r="N968" s="28" t="str">
        <f t="shared" si="138"/>
        <v/>
      </c>
      <c r="O968" s="19" t="str">
        <f t="shared" si="140"/>
        <v>HTS_TST (N, DSD, Index/Age Aggregated/Sex/Result): HTS received results</v>
      </c>
      <c r="P968" s="19" t="str">
        <f t="shared" si="141"/>
        <v>HTS_TST (N, DSD, Index/Age Aggregated/Sex/Result): HTS received results</v>
      </c>
      <c r="Q968" s="19" t="str">
        <f t="shared" si="139"/>
        <v>HTS_TST (N, DSD, Index/Age Agg/Sex/Result)</v>
      </c>
      <c r="R968" s="19" t="str">
        <f t="shared" si="142"/>
        <v>HTS_TST_N_DSD_Index_Age_Agg_Sex_Result</v>
      </c>
      <c r="S968" s="19" t="str">
        <f t="shared" si="143"/>
        <v>HTS_TST_N_DSD_Index_Age_Agg_Sex_Result_</v>
      </c>
      <c r="T968" s="19" t="b">
        <f>NOT(ISNA(VLOOKUP(B968,dbcodes!A:B,2,FALSE)))</f>
        <v>1</v>
      </c>
      <c r="U968" s="19" t="str">
        <f>IF(ISNA(VLOOKUP(B968,dbcodes!A:B,2,FALSE)),des!R3035,VLOOKUP(B968,dbcodes!A:B,2,FALSE))</f>
        <v>HTC_TST_N_DSD_Index_Agg_Age_Sex_Result</v>
      </c>
      <c r="W968" s="107" t="str">
        <f>IF(ISNA(VLOOKUP(C968,descriptions!A:B,2,FALSE)),des!V276,IF(G968=" TARGET","Target ","")&amp;VLOOKUP(C968,descriptions!A:B,2,FALSE))</f>
        <v>Number of individuals who received HIV Testing Services (HTS) and received their test results</v>
      </c>
      <c r="X968" s="20" t="s">
        <v>4</v>
      </c>
      <c r="Y968" s="20" t="s">
        <v>831</v>
      </c>
      <c r="Z968" s="20" t="s">
        <v>836</v>
      </c>
      <c r="AA968" s="20" t="s">
        <v>102</v>
      </c>
      <c r="AB968" s="20" t="s">
        <v>755</v>
      </c>
      <c r="AC968" s="19" t="str">
        <f>IF(AB968&lt;&gt;"",IF(NOT(ISNA(INDEX(os!A:A,MATCH(AB968,os!B:B,0)))),INDEX(os!A:A,MATCH(AB968,os!B:B,0)),"0"),"")</f>
        <v/>
      </c>
      <c r="AD968" s="20" t="s">
        <v>830</v>
      </c>
      <c r="AH968" s="93" t="str">
        <f>IF(NOT(ISNA(VLOOKUP(B:B,ResultsTargets!A:A,1,0))),"TRUE","")</f>
        <v/>
      </c>
      <c r="AI968" s="19" t="str">
        <f>IF(ISNA(VLOOKUP(C968,dim_techarea!A:B,2,FALSE)),"",VLOOKUP(C968,dim_techarea!A:B,2,FALSE))</f>
        <v>HTS_TST</v>
      </c>
      <c r="AJ968" s="19" t="str">
        <f>IF(ISNA(VLOOKUP(AI968,dim_techarea!B:C,2,FALSE)),"",VLOOKUP(AI968,dim_techarea!B:C,2,FALSE))</f>
        <v>f5IPTM7mieH</v>
      </c>
      <c r="AK968" s="19" t="str">
        <f>IF(ISNA(VLOOKUP(TRIM(G968),dim_targetsresults!A:B,2,FALSE)),"",VLOOKUP(TRIM(G968),dim_targetsresults!A:C,2,FALSE))</f>
        <v>MER Results</v>
      </c>
      <c r="AL968" s="19" t="str">
        <f>IF(ISNA(VLOOKUP(AK968,dim_targetsresults!B:C,2,FALSE)),"",VLOOKUP(AK968,dim_targetsresults!B:C,2,FALSE))</f>
        <v>Jh0jDM5yQ2E</v>
      </c>
      <c r="AM968" s="19" t="str">
        <f>IF(ISNA(VLOOKUP(TRIM(D968),dim_numeratordenominator!A:B,2,FALSE)),"",VLOOKUP(TRIM(D968),dim_numeratordenominator!A:C,2,FALSE))</f>
        <v>Numerator</v>
      </c>
      <c r="AN968" s="19" t="str">
        <f>IF(ISNA(VLOOKUP(AM968,dim_numeratordenominator!B:C,2,FALSE)),"",VLOOKUP(AM968,dim_numeratordenominator!B:C,2,FALSE))</f>
        <v>Som9NRMQqV7</v>
      </c>
      <c r="AO968" s="19" t="str">
        <f>IF(ISNA(VLOOKUP(TRIM(E968),dim_supporttype!A:B,2,FALSE)),"",VLOOKUP(TRIM(E968),dim_supporttype!A:C,2,FALSE))</f>
        <v>DSD</v>
      </c>
      <c r="AP968" s="19" t="str">
        <f>IF(ISNA(VLOOKUP(AO968,dim_supporttype!B:C,2,FALSE)),"",VLOOKUP(AO968,dim_supporttype!B:C,2,FALSE))</f>
        <v>iM13vdNLWKb</v>
      </c>
      <c r="AQ968" s="19" t="str">
        <f>IF(ISNA(VLOOKUP(TRIM(F968),dim_disaggs!A:B,2,FALSE)),"No Disagg",VLOOKUP(TRIM(F968),dim_disaggs!A:B,2,FALSE))</f>
        <v>Index/Age Aggregated/Sex/Result</v>
      </c>
      <c r="AR968" s="19" t="str">
        <f>IF(ISNA(VLOOKUP(AQ968,dim_disaggs!B:C,2,FALSE)),"",VLOOKUP(AQ968,dim_disaggs!B:C,2,FALSE))</f>
        <v>Gqyl2fMjiUp</v>
      </c>
      <c r="AS968" s="72" t="s">
        <v>21114</v>
      </c>
      <c r="AT968" s="66" t="s">
        <v>19774</v>
      </c>
      <c r="AU968" s="72" t="s">
        <v>755</v>
      </c>
      <c r="AV968" s="73" t="s">
        <v>755</v>
      </c>
      <c r="AW968" s="66" t="s">
        <v>755</v>
      </c>
      <c r="AX968" s="66" t="s">
        <v>755</v>
      </c>
      <c r="BA968" s="105" t="str">
        <f t="shared" si="144"/>
        <v/>
      </c>
      <c r="BB968" s="20" t="str">
        <f t="shared" si="145"/>
        <v/>
      </c>
    </row>
    <row r="969" spans="1:68" x14ac:dyDescent="0.2">
      <c r="A969" s="20" t="s">
        <v>95</v>
      </c>
      <c r="B969" s="20" t="s">
        <v>408</v>
      </c>
      <c r="C969" s="20" t="s">
        <v>870</v>
      </c>
      <c r="D969" s="20" t="s">
        <v>1</v>
      </c>
      <c r="E969" s="20" t="s">
        <v>78</v>
      </c>
      <c r="F969" s="20" t="s">
        <v>18663</v>
      </c>
      <c r="G969" s="20" t="s">
        <v>20086</v>
      </c>
      <c r="H969" s="20" t="s">
        <v>18674</v>
      </c>
      <c r="I969" s="19">
        <f t="shared" si="137"/>
        <v>41</v>
      </c>
      <c r="J969" s="20" t="s">
        <v>755</v>
      </c>
      <c r="K969" s="20" t="s">
        <v>2225</v>
      </c>
      <c r="L969" s="95" t="str">
        <f>IF(M969&lt;&gt;"",IF(NOT(ISNA(INDEX(cc!B:B,MATCH(M969,cc!A:A,0)))),INDEX(cc!B:B,MATCH(M969,cc!A:A,0)),"0"),"")</f>
        <v>Age (&lt;15,15+-uk, 2), Sex, and Results</v>
      </c>
      <c r="M969" s="97" t="s">
        <v>341</v>
      </c>
      <c r="N969" s="28" t="str">
        <f t="shared" si="138"/>
        <v/>
      </c>
      <c r="O969" s="19" t="str">
        <f t="shared" si="140"/>
        <v>HTS_TST (N, TA, Index/Age Aggregated/Sex/Result): HTS received results</v>
      </c>
      <c r="P969" s="19" t="str">
        <f t="shared" si="141"/>
        <v>HTS_TST (N, TA, Index/Age Aggregated/Sex/Result): HTS received results</v>
      </c>
      <c r="Q969" s="19" t="str">
        <f t="shared" si="139"/>
        <v>HTS_TST (N, TA, Index/Age Agg/Sex/Result)</v>
      </c>
      <c r="R969" s="19" t="str">
        <f t="shared" si="142"/>
        <v>HTS_TST_N_TA_Index_Age_Agg_Sex_Result</v>
      </c>
      <c r="S969" s="19" t="str">
        <f t="shared" si="143"/>
        <v>HTS_TST_N_TA_Index_Age_Agg_Sex_Result_</v>
      </c>
      <c r="T969" s="19" t="b">
        <f>NOT(ISNA(VLOOKUP(B969,dbcodes!A:B,2,FALSE)))</f>
        <v>1</v>
      </c>
      <c r="U969" s="19" t="str">
        <f>IF(ISNA(VLOOKUP(B969,dbcodes!A:B,2,FALSE)),des!R3036,VLOOKUP(B969,dbcodes!A:B,2,FALSE))</f>
        <v>HTC_TST_N_TA_Index_Agg_Age_Sex_Result</v>
      </c>
      <c r="W969" s="107" t="str">
        <f>IF(ISNA(VLOOKUP(C969,descriptions!A:B,2,FALSE)),des!V277,IF(G969=" TARGET","Target ","")&amp;VLOOKUP(C969,descriptions!A:B,2,FALSE))</f>
        <v>Number of individuals who received HIV Testing Services (HTS) and received their test results</v>
      </c>
      <c r="X969" s="20" t="s">
        <v>4</v>
      </c>
      <c r="Y969" s="20" t="s">
        <v>831</v>
      </c>
      <c r="Z969" s="20" t="s">
        <v>836</v>
      </c>
      <c r="AA969" s="20" t="s">
        <v>102</v>
      </c>
      <c r="AB969" s="20" t="s">
        <v>755</v>
      </c>
      <c r="AC969" s="19" t="str">
        <f>IF(AB969&lt;&gt;"",IF(NOT(ISNA(INDEX(os!A:A,MATCH(AB969,os!B:B,0)))),INDEX(os!A:A,MATCH(AB969,os!B:B,0)),"0"),"")</f>
        <v/>
      </c>
      <c r="AD969" s="20" t="s">
        <v>830</v>
      </c>
      <c r="AH969" s="93" t="str">
        <f>IF(NOT(ISNA(VLOOKUP(B:B,ResultsTargets!A:A,1,0))),"TRUE","")</f>
        <v/>
      </c>
      <c r="AI969" s="19" t="str">
        <f>IF(ISNA(VLOOKUP(C969,dim_techarea!A:B,2,FALSE)),"",VLOOKUP(C969,dim_techarea!A:B,2,FALSE))</f>
        <v>HTS_TST</v>
      </c>
      <c r="AJ969" s="19" t="str">
        <f>IF(ISNA(VLOOKUP(AI969,dim_techarea!B:C,2,FALSE)),"",VLOOKUP(AI969,dim_techarea!B:C,2,FALSE))</f>
        <v>f5IPTM7mieH</v>
      </c>
      <c r="AK969" s="19" t="str">
        <f>IF(ISNA(VLOOKUP(TRIM(G969),dim_targetsresults!A:B,2,FALSE)),"",VLOOKUP(TRIM(G969),dim_targetsresults!A:C,2,FALSE))</f>
        <v>MER Results</v>
      </c>
      <c r="AL969" s="19" t="str">
        <f>IF(ISNA(VLOOKUP(AK969,dim_targetsresults!B:C,2,FALSE)),"",VLOOKUP(AK969,dim_targetsresults!B:C,2,FALSE))</f>
        <v>Jh0jDM5yQ2E</v>
      </c>
      <c r="AM969" s="19" t="str">
        <f>IF(ISNA(VLOOKUP(TRIM(D969),dim_numeratordenominator!A:B,2,FALSE)),"",VLOOKUP(TRIM(D969),dim_numeratordenominator!A:C,2,FALSE))</f>
        <v>Numerator</v>
      </c>
      <c r="AN969" s="19" t="str">
        <f>IF(ISNA(VLOOKUP(AM969,dim_numeratordenominator!B:C,2,FALSE)),"",VLOOKUP(AM969,dim_numeratordenominator!B:C,2,FALSE))</f>
        <v>Som9NRMQqV7</v>
      </c>
      <c r="AO969" s="19" t="str">
        <f>IF(ISNA(VLOOKUP(TRIM(E969),dim_supporttype!A:B,2,FALSE)),"",VLOOKUP(TRIM(E969),dim_supporttype!A:C,2,FALSE))</f>
        <v>TA</v>
      </c>
      <c r="AP969" s="19" t="str">
        <f>IF(ISNA(VLOOKUP(AO969,dim_supporttype!B:C,2,FALSE)),"",VLOOKUP(AO969,dim_supporttype!B:C,2,FALSE))</f>
        <v>cRAGKdWIDn4</v>
      </c>
      <c r="AQ969" s="19" t="str">
        <f>IF(ISNA(VLOOKUP(TRIM(F969),dim_disaggs!A:B,2,FALSE)),"No Disagg",VLOOKUP(TRIM(F969),dim_disaggs!A:B,2,FALSE))</f>
        <v>Index/Age Aggregated/Sex/Result</v>
      </c>
      <c r="AR969" s="19" t="str">
        <f>IF(ISNA(VLOOKUP(AQ969,dim_disaggs!B:C,2,FALSE)),"",VLOOKUP(AQ969,dim_disaggs!B:C,2,FALSE))</f>
        <v>Gqyl2fMjiUp</v>
      </c>
      <c r="AS969" s="72" t="s">
        <v>21114</v>
      </c>
      <c r="AT969" s="66" t="s">
        <v>19774</v>
      </c>
      <c r="AU969" s="72" t="s">
        <v>755</v>
      </c>
      <c r="AV969" s="73" t="s">
        <v>755</v>
      </c>
      <c r="AW969" s="66" t="s">
        <v>755</v>
      </c>
      <c r="AX969" s="66" t="s">
        <v>755</v>
      </c>
      <c r="BA969" s="105" t="str">
        <f t="shared" si="144"/>
        <v/>
      </c>
      <c r="BB969" s="20" t="str">
        <f t="shared" si="145"/>
        <v/>
      </c>
    </row>
    <row r="970" spans="1:68" x14ac:dyDescent="0.2">
      <c r="A970" s="20" t="s">
        <v>95</v>
      </c>
      <c r="B970" s="21" t="s">
        <v>20227</v>
      </c>
      <c r="C970" s="20" t="s">
        <v>870</v>
      </c>
      <c r="D970" s="20" t="s">
        <v>1</v>
      </c>
      <c r="E970" s="20" t="s">
        <v>77</v>
      </c>
      <c r="F970" s="20" t="s">
        <v>19922</v>
      </c>
      <c r="G970" s="20" t="s">
        <v>20086</v>
      </c>
      <c r="H970" s="20" t="s">
        <v>19922</v>
      </c>
      <c r="I970" s="19">
        <f t="shared" si="137"/>
        <v>38</v>
      </c>
      <c r="J970" s="20" t="s">
        <v>755</v>
      </c>
      <c r="K970" s="20" t="s">
        <v>2225</v>
      </c>
      <c r="L970" s="95" t="str">
        <f>IF(M970&lt;&gt;"",IF(NOT(ISNA(INDEX(cc!B:B,MATCH(M970,cc!A:A,0)))),INDEX(cc!B:B,MATCH(M970,cc!A:A,0)),"0"),"")</f>
        <v>Age (&lt;1-50+-uk-nme, 12), Sex and Result</v>
      </c>
      <c r="M970" s="97" t="s">
        <v>19865</v>
      </c>
      <c r="N970" s="28" t="str">
        <f t="shared" si="138"/>
        <v/>
      </c>
      <c r="O970" s="19" t="str">
        <f t="shared" si="140"/>
        <v>HTS_TST (N, DSD, Index/Age/Sex/Result): HTS received results</v>
      </c>
      <c r="P970" s="19" t="str">
        <f t="shared" si="141"/>
        <v>HTS_TST (N, DSD, Index/Age/Sex/Result): HTS received results</v>
      </c>
      <c r="Q970" s="19" t="str">
        <f t="shared" si="139"/>
        <v>HTS_TST (N, DSD, Index/Age/Sex/Result)</v>
      </c>
      <c r="R970" s="19" t="str">
        <f t="shared" si="142"/>
        <v>HTS_TST_N_DSD_Index_Age_Sex_Result</v>
      </c>
      <c r="S970" s="19" t="str">
        <f t="shared" si="143"/>
        <v>HTS_TST_N_DSD_Index_Age_Sex_Result_</v>
      </c>
      <c r="T970" s="19" t="b">
        <f>NOT(ISNA(VLOOKUP(B970,dbcodes!A:B,2,FALSE)))</f>
        <v>1</v>
      </c>
      <c r="U970" s="19" t="str">
        <f>IF(ISNA(VLOOKUP(B970,dbcodes!A:B,2,FALSE)),des!R3037,VLOOKUP(B970,dbcodes!A:B,2,FALSE))</f>
        <v>HTS_TST_N_DSD_Index_Age_Sex_Result</v>
      </c>
      <c r="W970" s="107" t="str">
        <f>IF(ISNA(VLOOKUP(C970,descriptions!A:B,2,FALSE)),des!V278,IF(G970=" TARGET","Target ","")&amp;VLOOKUP(C970,descriptions!A:B,2,FALSE))</f>
        <v>Number of individuals who received HIV Testing Services (HTS) and received their test results</v>
      </c>
      <c r="X970" s="20" t="s">
        <v>4</v>
      </c>
      <c r="Y970" s="20" t="s">
        <v>831</v>
      </c>
      <c r="Z970" s="20" t="s">
        <v>836</v>
      </c>
      <c r="AA970" s="20" t="s">
        <v>102</v>
      </c>
      <c r="AB970" s="20" t="s">
        <v>755</v>
      </c>
      <c r="AC970" s="19" t="str">
        <f>IF(AB970&lt;&gt;"",IF(NOT(ISNA(INDEX(os!A:A,MATCH(AB970,os!B:B,0)))),INDEX(os!A:A,MATCH(AB970,os!B:B,0)),"0"),"")</f>
        <v/>
      </c>
      <c r="AD970" s="20" t="s">
        <v>830</v>
      </c>
      <c r="AH970" s="93" t="str">
        <f>IF(NOT(ISNA(VLOOKUP(B:B,ResultsTargets!A:A,1,0))),"TRUE","")</f>
        <v/>
      </c>
      <c r="AI970" s="19" t="str">
        <f>IF(ISNA(VLOOKUP(C970,dim_techarea!A:B,2,FALSE)),"",VLOOKUP(C970,dim_techarea!A:B,2,FALSE))</f>
        <v>HTS_TST</v>
      </c>
      <c r="AJ970" s="19" t="str">
        <f>IF(ISNA(VLOOKUP(AI970,dim_techarea!B:C,2,FALSE)),"",VLOOKUP(AI970,dim_techarea!B:C,2,FALSE))</f>
        <v>f5IPTM7mieH</v>
      </c>
      <c r="AK970" s="19" t="str">
        <f>IF(ISNA(VLOOKUP(TRIM(G970),dim_targetsresults!A:B,2,FALSE)),"",VLOOKUP(TRIM(G970),dim_targetsresults!A:C,2,FALSE))</f>
        <v>MER Results</v>
      </c>
      <c r="AL970" s="19" t="str">
        <f>IF(ISNA(VLOOKUP(AK970,dim_targetsresults!B:C,2,FALSE)),"",VLOOKUP(AK970,dim_targetsresults!B:C,2,FALSE))</f>
        <v>Jh0jDM5yQ2E</v>
      </c>
      <c r="AM970" s="19" t="str">
        <f>IF(ISNA(VLOOKUP(TRIM(D970),dim_numeratordenominator!A:B,2,FALSE)),"",VLOOKUP(TRIM(D970),dim_numeratordenominator!A:C,2,FALSE))</f>
        <v>Numerator</v>
      </c>
      <c r="AN970" s="19" t="str">
        <f>IF(ISNA(VLOOKUP(AM970,dim_numeratordenominator!B:C,2,FALSE)),"",VLOOKUP(AM970,dim_numeratordenominator!B:C,2,FALSE))</f>
        <v>Som9NRMQqV7</v>
      </c>
      <c r="AO970" s="19" t="str">
        <f>IF(ISNA(VLOOKUP(TRIM(E970),dim_supporttype!A:B,2,FALSE)),"",VLOOKUP(TRIM(E970),dim_supporttype!A:C,2,FALSE))</f>
        <v>DSD</v>
      </c>
      <c r="AP970" s="19" t="str">
        <f>IF(ISNA(VLOOKUP(AO970,dim_supporttype!B:C,2,FALSE)),"",VLOOKUP(AO970,dim_supporttype!B:C,2,FALSE))</f>
        <v>iM13vdNLWKb</v>
      </c>
      <c r="AQ970" s="19" t="str">
        <f>IF(ISNA(VLOOKUP(TRIM(F970),dim_disaggs!A:B,2,FALSE)),"No Disagg",VLOOKUP(TRIM(F970),dim_disaggs!A:B,2,FALSE))</f>
        <v>Index/Age/Sex/Result</v>
      </c>
      <c r="AR970" s="19" t="str">
        <f>IF(ISNA(VLOOKUP(AQ970,dim_disaggs!B:C,2,FALSE)),"",VLOOKUP(AQ970,dim_disaggs!B:C,2,FALSE))</f>
        <v>zzNslrLngKi</v>
      </c>
      <c r="AS970" s="72" t="s">
        <v>21114</v>
      </c>
      <c r="AT970" s="66" t="s">
        <v>19774</v>
      </c>
      <c r="AU970" s="72" t="s">
        <v>755</v>
      </c>
      <c r="AV970" s="73" t="s">
        <v>755</v>
      </c>
      <c r="AW970" s="66" t="s">
        <v>755</v>
      </c>
      <c r="AX970" s="66" t="s">
        <v>755</v>
      </c>
      <c r="BA970" s="105" t="str">
        <f t="shared" si="144"/>
        <v/>
      </c>
      <c r="BB970" s="20" t="str">
        <f t="shared" si="145"/>
        <v/>
      </c>
    </row>
    <row r="971" spans="1:68" s="3" customFormat="1" x14ac:dyDescent="0.2">
      <c r="A971" s="20" t="s">
        <v>95</v>
      </c>
      <c r="B971" s="21" t="s">
        <v>20228</v>
      </c>
      <c r="C971" s="20" t="s">
        <v>870</v>
      </c>
      <c r="D971" s="20" t="s">
        <v>1</v>
      </c>
      <c r="E971" s="20" t="s">
        <v>78</v>
      </c>
      <c r="F971" s="20" t="s">
        <v>19922</v>
      </c>
      <c r="G971" s="20" t="s">
        <v>20086</v>
      </c>
      <c r="H971" s="20" t="s">
        <v>19922</v>
      </c>
      <c r="I971" s="19">
        <f t="shared" si="137"/>
        <v>37</v>
      </c>
      <c r="J971" s="20" t="s">
        <v>755</v>
      </c>
      <c r="K971" s="20" t="s">
        <v>2225</v>
      </c>
      <c r="L971" s="95" t="str">
        <f>IF(M971&lt;&gt;"",IF(NOT(ISNA(INDEX(cc!B:B,MATCH(M971,cc!A:A,0)))),INDEX(cc!B:B,MATCH(M971,cc!A:A,0)),"0"),"")</f>
        <v>Age (&lt;1-50+-uk-nme, 12), Sex and Result</v>
      </c>
      <c r="M971" s="97" t="s">
        <v>19865</v>
      </c>
      <c r="N971" s="28" t="str">
        <f t="shared" si="138"/>
        <v/>
      </c>
      <c r="O971" s="19" t="str">
        <f t="shared" si="140"/>
        <v>HTS_TST (N, TA, Index/Age/Sex/Result): HTS received results</v>
      </c>
      <c r="P971" s="19" t="str">
        <f t="shared" si="141"/>
        <v>HTS_TST (N, TA, Index/Age/Sex/Result): HTS received results</v>
      </c>
      <c r="Q971" s="19" t="str">
        <f t="shared" si="139"/>
        <v>HTS_TST (N, TA, Index/Age/Sex/Result)</v>
      </c>
      <c r="R971" s="19" t="str">
        <f t="shared" si="142"/>
        <v>HTS_TST_N_TA_Index_Age_Sex_Result</v>
      </c>
      <c r="S971" s="19" t="str">
        <f t="shared" si="143"/>
        <v>HTS_TST_N_TA_Index_Age_Sex_Result_</v>
      </c>
      <c r="T971" s="19" t="b">
        <f>NOT(ISNA(VLOOKUP(B971,dbcodes!A:B,2,FALSE)))</f>
        <v>1</v>
      </c>
      <c r="U971" s="19" t="str">
        <f>IF(ISNA(VLOOKUP(B971,dbcodes!A:B,2,FALSE)),des!R3038,VLOOKUP(B971,dbcodes!A:B,2,FALSE))</f>
        <v>HTS_TST_N_TA_Index_Age_Sex_Result</v>
      </c>
      <c r="V971" s="20"/>
      <c r="W971" s="107" t="str">
        <f>IF(ISNA(VLOOKUP(C971,descriptions!A:B,2,FALSE)),des!V279,IF(G971=" TARGET","Target ","")&amp;VLOOKUP(C971,descriptions!A:B,2,FALSE))</f>
        <v>Number of individuals who received HIV Testing Services (HTS) and received their test results</v>
      </c>
      <c r="X971" s="20" t="s">
        <v>4</v>
      </c>
      <c r="Y971" s="20" t="s">
        <v>831</v>
      </c>
      <c r="Z971" s="20" t="s">
        <v>836</v>
      </c>
      <c r="AA971" s="20" t="s">
        <v>102</v>
      </c>
      <c r="AB971" s="20" t="s">
        <v>755</v>
      </c>
      <c r="AC971" s="19" t="str">
        <f>IF(AB971&lt;&gt;"",IF(NOT(ISNA(INDEX(os!A:A,MATCH(AB971,os!B:B,0)))),INDEX(os!A:A,MATCH(AB971,os!B:B,0)),"0"),"")</f>
        <v/>
      </c>
      <c r="AD971" s="20" t="s">
        <v>830</v>
      </c>
      <c r="AE971" s="20"/>
      <c r="AF971" s="20"/>
      <c r="AG971" s="20"/>
      <c r="AH971" s="93" t="str">
        <f>IF(NOT(ISNA(VLOOKUP(B:B,ResultsTargets!A:A,1,0))),"TRUE","")</f>
        <v/>
      </c>
      <c r="AI971" s="19" t="str">
        <f>IF(ISNA(VLOOKUP(C971,dim_techarea!A:B,2,FALSE)),"",VLOOKUP(C971,dim_techarea!A:B,2,FALSE))</f>
        <v>HTS_TST</v>
      </c>
      <c r="AJ971" s="19" t="str">
        <f>IF(ISNA(VLOOKUP(AI971,dim_techarea!B:C,2,FALSE)),"",VLOOKUP(AI971,dim_techarea!B:C,2,FALSE))</f>
        <v>f5IPTM7mieH</v>
      </c>
      <c r="AK971" s="19" t="str">
        <f>IF(ISNA(VLOOKUP(TRIM(G971),dim_targetsresults!A:B,2,FALSE)),"",VLOOKUP(TRIM(G971),dim_targetsresults!A:C,2,FALSE))</f>
        <v>MER Results</v>
      </c>
      <c r="AL971" s="19" t="str">
        <f>IF(ISNA(VLOOKUP(AK971,dim_targetsresults!B:C,2,FALSE)),"",VLOOKUP(AK971,dim_targetsresults!B:C,2,FALSE))</f>
        <v>Jh0jDM5yQ2E</v>
      </c>
      <c r="AM971" s="19" t="str">
        <f>IF(ISNA(VLOOKUP(TRIM(D971),dim_numeratordenominator!A:B,2,FALSE)),"",VLOOKUP(TRIM(D971),dim_numeratordenominator!A:C,2,FALSE))</f>
        <v>Numerator</v>
      </c>
      <c r="AN971" s="19" t="str">
        <f>IF(ISNA(VLOOKUP(AM971,dim_numeratordenominator!B:C,2,FALSE)),"",VLOOKUP(AM971,dim_numeratordenominator!B:C,2,FALSE))</f>
        <v>Som9NRMQqV7</v>
      </c>
      <c r="AO971" s="19" t="str">
        <f>IF(ISNA(VLOOKUP(TRIM(E971),dim_supporttype!A:B,2,FALSE)),"",VLOOKUP(TRIM(E971),dim_supporttype!A:C,2,FALSE))</f>
        <v>TA</v>
      </c>
      <c r="AP971" s="19" t="str">
        <f>IF(ISNA(VLOOKUP(AO971,dim_supporttype!B:C,2,FALSE)),"",VLOOKUP(AO971,dim_supporttype!B:C,2,FALSE))</f>
        <v>cRAGKdWIDn4</v>
      </c>
      <c r="AQ971" s="19" t="str">
        <f>IF(ISNA(VLOOKUP(TRIM(F971),dim_disaggs!A:B,2,FALSE)),"No Disagg",VLOOKUP(TRIM(F971),dim_disaggs!A:B,2,FALSE))</f>
        <v>Index/Age/Sex/Result</v>
      </c>
      <c r="AR971" s="19" t="str">
        <f>IF(ISNA(VLOOKUP(AQ971,dim_disaggs!B:C,2,FALSE)),"",VLOOKUP(AQ971,dim_disaggs!B:C,2,FALSE))</f>
        <v>zzNslrLngKi</v>
      </c>
      <c r="AS971" s="72" t="s">
        <v>21114</v>
      </c>
      <c r="AT971" s="66" t="s">
        <v>19774</v>
      </c>
      <c r="AU971" s="72" t="s">
        <v>755</v>
      </c>
      <c r="AV971" s="73" t="s">
        <v>755</v>
      </c>
      <c r="AW971" s="66" t="s">
        <v>755</v>
      </c>
      <c r="AX971" s="66" t="s">
        <v>755</v>
      </c>
      <c r="AY971" s="20"/>
      <c r="AZ971" s="20"/>
      <c r="BA971" s="105" t="str">
        <f t="shared" si="144"/>
        <v/>
      </c>
      <c r="BB971" s="20" t="str">
        <f t="shared" si="145"/>
        <v/>
      </c>
      <c r="BC971" s="20"/>
      <c r="BD971" s="20"/>
      <c r="BE971" s="75"/>
      <c r="BF971" s="73"/>
      <c r="BG971" s="55"/>
      <c r="BH971" s="76"/>
      <c r="BI971" s="20"/>
      <c r="BJ971" s="20"/>
      <c r="BK971" s="55"/>
      <c r="BL971" s="71"/>
      <c r="BM971" s="77"/>
      <c r="BN971" s="78"/>
      <c r="BO971" s="77"/>
      <c r="BP971" s="78"/>
    </row>
    <row r="972" spans="1:68" s="3" customFormat="1" x14ac:dyDescent="0.2">
      <c r="A972" s="20" t="s">
        <v>95</v>
      </c>
      <c r="B972" s="20" t="s">
        <v>404</v>
      </c>
      <c r="C972" s="20" t="s">
        <v>870</v>
      </c>
      <c r="D972" s="20" t="s">
        <v>1</v>
      </c>
      <c r="E972" s="20" t="s">
        <v>77</v>
      </c>
      <c r="F972" s="20" t="s">
        <v>394</v>
      </c>
      <c r="G972" s="20" t="s">
        <v>20086</v>
      </c>
      <c r="H972" s="20" t="s">
        <v>395</v>
      </c>
      <c r="I972" s="19">
        <f t="shared" si="137"/>
        <v>41</v>
      </c>
      <c r="J972" s="20" t="s">
        <v>755</v>
      </c>
      <c r="K972" s="20" t="s">
        <v>2225</v>
      </c>
      <c r="L972" s="95" t="str">
        <f>IF(M972&lt;&gt;"",IF(NOT(ISNA(INDEX(cc!B:B,MATCH(M972,cc!A:A,0)))),INDEX(cc!B:B,MATCH(M972,cc!A:A,0)),"0"),"")</f>
        <v>Age (10-50+-uk, 5), Sex and Result</v>
      </c>
      <c r="M972" s="97" t="s">
        <v>345</v>
      </c>
      <c r="N972" s="28" t="str">
        <f t="shared" si="138"/>
        <v/>
      </c>
      <c r="O972" s="19" t="str">
        <f t="shared" si="140"/>
        <v>HTS_TST (N, DSD, Index/AgeAboveTen/Sex/Result): HTS received results</v>
      </c>
      <c r="P972" s="19" t="str">
        <f t="shared" si="141"/>
        <v>HTS_TST (N, DSD, Index/AgeAboveTen/Sex/Result): HTS received results</v>
      </c>
      <c r="Q972" s="19" t="str">
        <f t="shared" si="139"/>
        <v>HTS_TST (N, DSD, Index/Age&gt;10/Sex/Result)</v>
      </c>
      <c r="R972" s="19" t="str">
        <f t="shared" si="142"/>
        <v>HTS_TST_N_DSD_Index_Agegt10_Sex_Result</v>
      </c>
      <c r="S972" s="19" t="str">
        <f t="shared" si="143"/>
        <v>HTS_TST_N_DSD_Index_Agegt10_Sex_Result_</v>
      </c>
      <c r="T972" s="19" t="b">
        <f>NOT(ISNA(VLOOKUP(B972,dbcodes!A:B,2,FALSE)))</f>
        <v>1</v>
      </c>
      <c r="U972" s="19" t="str">
        <f>IF(ISNA(VLOOKUP(B972,dbcodes!A:B,2,FALSE)),des!R3039,VLOOKUP(B972,dbcodes!A:B,2,FALSE))</f>
        <v>HTC_TST_N_DSD_Index_Agegt10_Sex_Result</v>
      </c>
      <c r="V972" s="20"/>
      <c r="W972" s="107" t="str">
        <f>IF(ISNA(VLOOKUP(C972,descriptions!A:B,2,FALSE)),des!V280,IF(G972=" TARGET","Target ","")&amp;VLOOKUP(C972,descriptions!A:B,2,FALSE))</f>
        <v>Number of individuals who received HIV Testing Services (HTS) and received their test results</v>
      </c>
      <c r="X972" s="20" t="s">
        <v>4</v>
      </c>
      <c r="Y972" s="20" t="s">
        <v>831</v>
      </c>
      <c r="Z972" s="20" t="s">
        <v>836</v>
      </c>
      <c r="AA972" s="20" t="s">
        <v>102</v>
      </c>
      <c r="AB972" s="20" t="s">
        <v>755</v>
      </c>
      <c r="AC972" s="19" t="str">
        <f>IF(AB972&lt;&gt;"",IF(NOT(ISNA(INDEX(os!A:A,MATCH(AB972,os!B:B,0)))),INDEX(os!A:A,MATCH(AB972,os!B:B,0)),"0"),"")</f>
        <v/>
      </c>
      <c r="AD972" s="20" t="s">
        <v>830</v>
      </c>
      <c r="AE972" s="20"/>
      <c r="AF972" s="20"/>
      <c r="AG972" s="20"/>
      <c r="AH972" s="93" t="str">
        <f>IF(NOT(ISNA(VLOOKUP(B:B,ResultsTargets!A:A,1,0))),"TRUE","")</f>
        <v/>
      </c>
      <c r="AI972" s="19" t="str">
        <f>IF(ISNA(VLOOKUP(C972,dim_techarea!A:B,2,FALSE)),"",VLOOKUP(C972,dim_techarea!A:B,2,FALSE))</f>
        <v>HTS_TST</v>
      </c>
      <c r="AJ972" s="19" t="str">
        <f>IF(ISNA(VLOOKUP(AI972,dim_techarea!B:C,2,FALSE)),"",VLOOKUP(AI972,dim_techarea!B:C,2,FALSE))</f>
        <v>f5IPTM7mieH</v>
      </c>
      <c r="AK972" s="19" t="str">
        <f>IF(ISNA(VLOOKUP(TRIM(G972),dim_targetsresults!A:B,2,FALSE)),"",VLOOKUP(TRIM(G972),dim_targetsresults!A:C,2,FALSE))</f>
        <v>MER Results</v>
      </c>
      <c r="AL972" s="19" t="str">
        <f>IF(ISNA(VLOOKUP(AK972,dim_targetsresults!B:C,2,FALSE)),"",VLOOKUP(AK972,dim_targetsresults!B:C,2,FALSE))</f>
        <v>Jh0jDM5yQ2E</v>
      </c>
      <c r="AM972" s="19" t="str">
        <f>IF(ISNA(VLOOKUP(TRIM(D972),dim_numeratordenominator!A:B,2,FALSE)),"",VLOOKUP(TRIM(D972),dim_numeratordenominator!A:C,2,FALSE))</f>
        <v>Numerator</v>
      </c>
      <c r="AN972" s="19" t="str">
        <f>IF(ISNA(VLOOKUP(AM972,dim_numeratordenominator!B:C,2,FALSE)),"",VLOOKUP(AM972,dim_numeratordenominator!B:C,2,FALSE))</f>
        <v>Som9NRMQqV7</v>
      </c>
      <c r="AO972" s="19" t="str">
        <f>IF(ISNA(VLOOKUP(TRIM(E972),dim_supporttype!A:B,2,FALSE)),"",VLOOKUP(TRIM(E972),dim_supporttype!A:C,2,FALSE))</f>
        <v>DSD</v>
      </c>
      <c r="AP972" s="19" t="str">
        <f>IF(ISNA(VLOOKUP(AO972,dim_supporttype!B:C,2,FALSE)),"",VLOOKUP(AO972,dim_supporttype!B:C,2,FALSE))</f>
        <v>iM13vdNLWKb</v>
      </c>
      <c r="AQ972" s="19" t="str">
        <f>IF(ISNA(VLOOKUP(TRIM(F972),dim_disaggs!A:B,2,FALSE)),"No Disagg",VLOOKUP(TRIM(F972),dim_disaggs!A:B,2,FALSE))</f>
        <v>Index/AgeAboveTen/Sex/Result</v>
      </c>
      <c r="AR972" s="19" t="str">
        <f>IF(ISNA(VLOOKUP(AQ972,dim_disaggs!B:C,2,FALSE)),"",VLOOKUP(AQ972,dim_disaggs!B:C,2,FALSE))</f>
        <v>iglZC4WOyjM</v>
      </c>
      <c r="AS972" s="72" t="s">
        <v>21114</v>
      </c>
      <c r="AT972" s="66" t="s">
        <v>19774</v>
      </c>
      <c r="AU972" s="72" t="s">
        <v>755</v>
      </c>
      <c r="AV972" s="73" t="s">
        <v>755</v>
      </c>
      <c r="AW972" s="66" t="s">
        <v>755</v>
      </c>
      <c r="AX972" s="66" t="s">
        <v>755</v>
      </c>
      <c r="AY972" s="20"/>
      <c r="AZ972" s="20"/>
      <c r="BA972" s="105" t="str">
        <f t="shared" si="144"/>
        <v/>
      </c>
      <c r="BB972" s="20" t="str">
        <f t="shared" si="145"/>
        <v/>
      </c>
      <c r="BC972" s="20"/>
      <c r="BD972" s="20"/>
      <c r="BE972" s="75"/>
      <c r="BF972" s="73"/>
      <c r="BG972" s="55"/>
      <c r="BH972" s="76"/>
      <c r="BI972" s="20"/>
      <c r="BJ972" s="20"/>
      <c r="BK972" s="55"/>
      <c r="BL972" s="71"/>
      <c r="BM972" s="77"/>
      <c r="BN972" s="78"/>
      <c r="BO972" s="77"/>
      <c r="BP972" s="78"/>
    </row>
    <row r="973" spans="1:68" s="3" customFormat="1" x14ac:dyDescent="0.2">
      <c r="A973" s="20" t="s">
        <v>95</v>
      </c>
      <c r="B973" s="20" t="s">
        <v>406</v>
      </c>
      <c r="C973" s="20" t="s">
        <v>870</v>
      </c>
      <c r="D973" s="20" t="s">
        <v>1</v>
      </c>
      <c r="E973" s="20" t="s">
        <v>78</v>
      </c>
      <c r="F973" s="20" t="s">
        <v>394</v>
      </c>
      <c r="G973" s="20" t="s">
        <v>20086</v>
      </c>
      <c r="H973" s="20" t="s">
        <v>395</v>
      </c>
      <c r="I973" s="19">
        <f t="shared" si="137"/>
        <v>40</v>
      </c>
      <c r="J973" s="20" t="s">
        <v>755</v>
      </c>
      <c r="K973" s="20" t="s">
        <v>2225</v>
      </c>
      <c r="L973" s="95" t="str">
        <f>IF(M973&lt;&gt;"",IF(NOT(ISNA(INDEX(cc!B:B,MATCH(M973,cc!A:A,0)))),INDEX(cc!B:B,MATCH(M973,cc!A:A,0)),"0"),"")</f>
        <v>Age (10-50+-uk, 5), Sex and Result</v>
      </c>
      <c r="M973" s="97" t="s">
        <v>345</v>
      </c>
      <c r="N973" s="28" t="str">
        <f t="shared" si="138"/>
        <v/>
      </c>
      <c r="O973" s="19" t="str">
        <f t="shared" si="140"/>
        <v>HTS_TST (N, TA, Index/AgeAboveTen/Sex/Result): HTS received results</v>
      </c>
      <c r="P973" s="19" t="str">
        <f t="shared" si="141"/>
        <v>HTS_TST (N, TA, Index/AgeAboveTen/Sex/Result): HTS received results</v>
      </c>
      <c r="Q973" s="19" t="str">
        <f t="shared" si="139"/>
        <v>HTS_TST (N, TA, Index/Age&gt;10/Sex/Result)</v>
      </c>
      <c r="R973" s="19" t="str">
        <f t="shared" si="142"/>
        <v>HTS_TST_N_TA_Index_Agegt10_Sex_Result</v>
      </c>
      <c r="S973" s="19" t="str">
        <f t="shared" si="143"/>
        <v>HTS_TST_N_TA_Index_Agegt10_Sex_Result_</v>
      </c>
      <c r="T973" s="19" t="b">
        <f>NOT(ISNA(VLOOKUP(B973,dbcodes!A:B,2,FALSE)))</f>
        <v>1</v>
      </c>
      <c r="U973" s="19" t="str">
        <f>IF(ISNA(VLOOKUP(B973,dbcodes!A:B,2,FALSE)),des!R3040,VLOOKUP(B973,dbcodes!A:B,2,FALSE))</f>
        <v>HTC_TST_N_TA_Index_Agegt10_Sex_Result</v>
      </c>
      <c r="V973" s="20"/>
      <c r="W973" s="107" t="str">
        <f>IF(ISNA(VLOOKUP(C973,descriptions!A:B,2,FALSE)),des!V281,IF(G973=" TARGET","Target ","")&amp;VLOOKUP(C973,descriptions!A:B,2,FALSE))</f>
        <v>Number of individuals who received HIV Testing Services (HTS) and received their test results</v>
      </c>
      <c r="X973" s="20" t="s">
        <v>4</v>
      </c>
      <c r="Y973" s="20" t="s">
        <v>831</v>
      </c>
      <c r="Z973" s="20" t="s">
        <v>836</v>
      </c>
      <c r="AA973" s="20" t="s">
        <v>102</v>
      </c>
      <c r="AB973" s="20" t="s">
        <v>755</v>
      </c>
      <c r="AC973" s="19" t="str">
        <f>IF(AB973&lt;&gt;"",IF(NOT(ISNA(INDEX(os!A:A,MATCH(AB973,os!B:B,0)))),INDEX(os!A:A,MATCH(AB973,os!B:B,0)),"0"),"")</f>
        <v/>
      </c>
      <c r="AD973" s="20" t="s">
        <v>830</v>
      </c>
      <c r="AE973" s="20"/>
      <c r="AF973" s="20"/>
      <c r="AG973" s="20"/>
      <c r="AH973" s="93" t="str">
        <f>IF(NOT(ISNA(VLOOKUP(B:B,ResultsTargets!A:A,1,0))),"TRUE","")</f>
        <v/>
      </c>
      <c r="AI973" s="19" t="str">
        <f>IF(ISNA(VLOOKUP(C973,dim_techarea!A:B,2,FALSE)),"",VLOOKUP(C973,dim_techarea!A:B,2,FALSE))</f>
        <v>HTS_TST</v>
      </c>
      <c r="AJ973" s="19" t="str">
        <f>IF(ISNA(VLOOKUP(AI973,dim_techarea!B:C,2,FALSE)),"",VLOOKUP(AI973,dim_techarea!B:C,2,FALSE))</f>
        <v>f5IPTM7mieH</v>
      </c>
      <c r="AK973" s="19" t="str">
        <f>IF(ISNA(VLOOKUP(TRIM(G973),dim_targetsresults!A:B,2,FALSE)),"",VLOOKUP(TRIM(G973),dim_targetsresults!A:C,2,FALSE))</f>
        <v>MER Results</v>
      </c>
      <c r="AL973" s="19" t="str">
        <f>IF(ISNA(VLOOKUP(AK973,dim_targetsresults!B:C,2,FALSE)),"",VLOOKUP(AK973,dim_targetsresults!B:C,2,FALSE))</f>
        <v>Jh0jDM5yQ2E</v>
      </c>
      <c r="AM973" s="19" t="str">
        <f>IF(ISNA(VLOOKUP(TRIM(D973),dim_numeratordenominator!A:B,2,FALSE)),"",VLOOKUP(TRIM(D973),dim_numeratordenominator!A:C,2,FALSE))</f>
        <v>Numerator</v>
      </c>
      <c r="AN973" s="19" t="str">
        <f>IF(ISNA(VLOOKUP(AM973,dim_numeratordenominator!B:C,2,FALSE)),"",VLOOKUP(AM973,dim_numeratordenominator!B:C,2,FALSE))</f>
        <v>Som9NRMQqV7</v>
      </c>
      <c r="AO973" s="19" t="str">
        <f>IF(ISNA(VLOOKUP(TRIM(E973),dim_supporttype!A:B,2,FALSE)),"",VLOOKUP(TRIM(E973),dim_supporttype!A:C,2,FALSE))</f>
        <v>TA</v>
      </c>
      <c r="AP973" s="19" t="str">
        <f>IF(ISNA(VLOOKUP(AO973,dim_supporttype!B:C,2,FALSE)),"",VLOOKUP(AO973,dim_supporttype!B:C,2,FALSE))</f>
        <v>cRAGKdWIDn4</v>
      </c>
      <c r="AQ973" s="19" t="str">
        <f>IF(ISNA(VLOOKUP(TRIM(F973),dim_disaggs!A:B,2,FALSE)),"No Disagg",VLOOKUP(TRIM(F973),dim_disaggs!A:B,2,FALSE))</f>
        <v>Index/AgeAboveTen/Sex/Result</v>
      </c>
      <c r="AR973" s="19" t="str">
        <f>IF(ISNA(VLOOKUP(AQ973,dim_disaggs!B:C,2,FALSE)),"",VLOOKUP(AQ973,dim_disaggs!B:C,2,FALSE))</f>
        <v>iglZC4WOyjM</v>
      </c>
      <c r="AS973" s="72" t="s">
        <v>21114</v>
      </c>
      <c r="AT973" s="66" t="s">
        <v>19774</v>
      </c>
      <c r="AU973" s="72" t="s">
        <v>755</v>
      </c>
      <c r="AV973" s="73" t="s">
        <v>755</v>
      </c>
      <c r="AW973" s="66" t="s">
        <v>755</v>
      </c>
      <c r="AX973" s="66" t="s">
        <v>755</v>
      </c>
      <c r="AY973" s="20"/>
      <c r="AZ973" s="20"/>
      <c r="BA973" s="105" t="str">
        <f t="shared" si="144"/>
        <v/>
      </c>
      <c r="BB973" s="20" t="str">
        <f t="shared" si="145"/>
        <v/>
      </c>
      <c r="BC973" s="20"/>
      <c r="BD973" s="20"/>
      <c r="BE973" s="75"/>
      <c r="BF973" s="73"/>
      <c r="BG973" s="55"/>
      <c r="BH973" s="76"/>
      <c r="BI973" s="20"/>
      <c r="BJ973" s="20"/>
      <c r="BK973" s="55"/>
      <c r="BL973" s="71"/>
      <c r="BM973" s="77"/>
      <c r="BN973" s="78"/>
      <c r="BO973" s="77"/>
      <c r="BP973" s="78"/>
    </row>
    <row r="974" spans="1:68" s="3" customFormat="1" x14ac:dyDescent="0.2">
      <c r="A974" s="20" t="s">
        <v>95</v>
      </c>
      <c r="B974" s="20" t="s">
        <v>403</v>
      </c>
      <c r="C974" s="20" t="s">
        <v>870</v>
      </c>
      <c r="D974" s="20" t="s">
        <v>1</v>
      </c>
      <c r="E974" s="20" t="s">
        <v>77</v>
      </c>
      <c r="F974" s="20" t="s">
        <v>392</v>
      </c>
      <c r="G974" s="20" t="s">
        <v>20086</v>
      </c>
      <c r="H974" s="20" t="s">
        <v>393</v>
      </c>
      <c r="I974" s="19">
        <f t="shared" si="137"/>
        <v>37</v>
      </c>
      <c r="J974" s="20" t="s">
        <v>755</v>
      </c>
      <c r="K974" s="20" t="s">
        <v>2225</v>
      </c>
      <c r="L974" s="95" t="str">
        <f>IF(M974&lt;&gt;"",IF(NOT(ISNA(INDEX(cc!B:B,MATCH(M974,cc!A:A,0)))),INDEX(cc!B:B,MATCH(M974,cc!A:A,0)),"0"),"")</f>
        <v>Age (&lt;1-9, 2) and Result</v>
      </c>
      <c r="M974" s="97" t="s">
        <v>342</v>
      </c>
      <c r="N974" s="28" t="str">
        <f t="shared" si="138"/>
        <v/>
      </c>
      <c r="O974" s="19" t="str">
        <f t="shared" si="140"/>
        <v>HTS_TST (N, DSD, Index/AgeLessThanTen/Result): HTS received results</v>
      </c>
      <c r="P974" s="19" t="str">
        <f t="shared" si="141"/>
        <v>HTS_TST (N, DSD, Index/AgeLessThanTen/Result): HTS received results</v>
      </c>
      <c r="Q974" s="19" t="str">
        <f t="shared" si="139"/>
        <v>HTS_TST (N, DSD, Index/Age&lt;10/Result)</v>
      </c>
      <c r="R974" s="19" t="str">
        <f t="shared" si="142"/>
        <v>HTS_TST_N_DSD_Index_Agelt10_Result</v>
      </c>
      <c r="S974" s="19" t="str">
        <f t="shared" si="143"/>
        <v>HTS_TST_N_DSD_Index_Agelt10_Result_</v>
      </c>
      <c r="T974" s="19" t="b">
        <f>NOT(ISNA(VLOOKUP(B974,dbcodes!A:B,2,FALSE)))</f>
        <v>1</v>
      </c>
      <c r="U974" s="19" t="str">
        <f>IF(ISNA(VLOOKUP(B974,dbcodes!A:B,2,FALSE)),des!R282,VLOOKUP(B974,dbcodes!A:B,2,FALSE))</f>
        <v>HTC_TST_N_DSD_Index_Agelt10_Result</v>
      </c>
      <c r="V974" s="20"/>
      <c r="W974" s="107" t="str">
        <f>IF(ISNA(VLOOKUP(C974,descriptions!A:B,2,FALSE)),des!V282,IF(G974=" TARGET","Target ","")&amp;VLOOKUP(C974,descriptions!A:B,2,FALSE))</f>
        <v>Number of individuals who received HIV Testing Services (HTS) and received their test results</v>
      </c>
      <c r="X974" s="20" t="s">
        <v>4</v>
      </c>
      <c r="Y974" s="20" t="s">
        <v>831</v>
      </c>
      <c r="Z974" s="20" t="s">
        <v>836</v>
      </c>
      <c r="AA974" s="20" t="s">
        <v>102</v>
      </c>
      <c r="AB974" s="20" t="s">
        <v>755</v>
      </c>
      <c r="AC974" s="19" t="str">
        <f>IF(AB974&lt;&gt;"",IF(NOT(ISNA(INDEX(os!A:A,MATCH(AB974,os!B:B,0)))),INDEX(os!A:A,MATCH(AB974,os!B:B,0)),"0"),"")</f>
        <v/>
      </c>
      <c r="AD974" s="20" t="s">
        <v>830</v>
      </c>
      <c r="AE974" s="20"/>
      <c r="AF974" s="20"/>
      <c r="AG974" s="20"/>
      <c r="AH974" s="93" t="str">
        <f>IF(NOT(ISNA(VLOOKUP(B:B,ResultsTargets!A:A,1,0))),"TRUE","")</f>
        <v/>
      </c>
      <c r="AI974" s="19" t="str">
        <f>IF(ISNA(VLOOKUP(C974,dim_techarea!A:B,2,FALSE)),"",VLOOKUP(C974,dim_techarea!A:B,2,FALSE))</f>
        <v>HTS_TST</v>
      </c>
      <c r="AJ974" s="19" t="str">
        <f>IF(ISNA(VLOOKUP(AI974,dim_techarea!B:C,2,FALSE)),"",VLOOKUP(AI974,dim_techarea!B:C,2,FALSE))</f>
        <v>f5IPTM7mieH</v>
      </c>
      <c r="AK974" s="19" t="str">
        <f>IF(ISNA(VLOOKUP(TRIM(G974),dim_targetsresults!A:B,2,FALSE)),"",VLOOKUP(TRIM(G974),dim_targetsresults!A:C,2,FALSE))</f>
        <v>MER Results</v>
      </c>
      <c r="AL974" s="19" t="str">
        <f>IF(ISNA(VLOOKUP(AK974,dim_targetsresults!B:C,2,FALSE)),"",VLOOKUP(AK974,dim_targetsresults!B:C,2,FALSE))</f>
        <v>Jh0jDM5yQ2E</v>
      </c>
      <c r="AM974" s="19" t="str">
        <f>IF(ISNA(VLOOKUP(TRIM(D974),dim_numeratordenominator!A:B,2,FALSE)),"",VLOOKUP(TRIM(D974),dim_numeratordenominator!A:C,2,FALSE))</f>
        <v>Numerator</v>
      </c>
      <c r="AN974" s="19" t="str">
        <f>IF(ISNA(VLOOKUP(AM974,dim_numeratordenominator!B:C,2,FALSE)),"",VLOOKUP(AM974,dim_numeratordenominator!B:C,2,FALSE))</f>
        <v>Som9NRMQqV7</v>
      </c>
      <c r="AO974" s="19" t="str">
        <f>IF(ISNA(VLOOKUP(TRIM(E974),dim_supporttype!A:B,2,FALSE)),"",VLOOKUP(TRIM(E974),dim_supporttype!A:C,2,FALSE))</f>
        <v>DSD</v>
      </c>
      <c r="AP974" s="19" t="str">
        <f>IF(ISNA(VLOOKUP(AO974,dim_supporttype!B:C,2,FALSE)),"",VLOOKUP(AO974,dim_supporttype!B:C,2,FALSE))</f>
        <v>iM13vdNLWKb</v>
      </c>
      <c r="AQ974" s="19" t="str">
        <f>IF(ISNA(VLOOKUP(TRIM(F974),dim_disaggs!A:B,2,FALSE)),"No Disagg",VLOOKUP(TRIM(F974),dim_disaggs!A:B,2,FALSE))</f>
        <v>Index/AgeLessThanTen/Result</v>
      </c>
      <c r="AR974" s="19" t="str">
        <f>IF(ISNA(VLOOKUP(AQ974,dim_disaggs!B:C,2,FALSE)),"",VLOOKUP(AQ974,dim_disaggs!B:C,2,FALSE))</f>
        <v>g7NnxGwlKVO</v>
      </c>
      <c r="AS974" s="72" t="s">
        <v>21114</v>
      </c>
      <c r="AT974" s="66" t="s">
        <v>19774</v>
      </c>
      <c r="AU974" s="72" t="s">
        <v>755</v>
      </c>
      <c r="AV974" s="73" t="s">
        <v>755</v>
      </c>
      <c r="AW974" s="66" t="s">
        <v>755</v>
      </c>
      <c r="AX974" s="66" t="s">
        <v>755</v>
      </c>
      <c r="AY974" s="20"/>
      <c r="AZ974" s="20"/>
      <c r="BA974" s="105" t="str">
        <f t="shared" si="144"/>
        <v/>
      </c>
      <c r="BB974" s="20" t="str">
        <f t="shared" si="145"/>
        <v/>
      </c>
      <c r="BC974" s="20"/>
      <c r="BD974" s="20"/>
      <c r="BE974" s="75"/>
      <c r="BF974" s="73"/>
      <c r="BG974" s="55"/>
      <c r="BH974" s="76"/>
      <c r="BI974" s="20"/>
      <c r="BJ974" s="20"/>
      <c r="BK974" s="55"/>
      <c r="BL974" s="71"/>
      <c r="BM974" s="77"/>
      <c r="BN974" s="78"/>
      <c r="BO974" s="77"/>
      <c r="BP974" s="78"/>
    </row>
    <row r="975" spans="1:68" x14ac:dyDescent="0.2">
      <c r="A975" s="20" t="s">
        <v>95</v>
      </c>
      <c r="B975" s="20" t="s">
        <v>405</v>
      </c>
      <c r="C975" s="20" t="s">
        <v>870</v>
      </c>
      <c r="D975" s="20" t="s">
        <v>1</v>
      </c>
      <c r="E975" s="20" t="s">
        <v>78</v>
      </c>
      <c r="F975" s="20" t="s">
        <v>392</v>
      </c>
      <c r="G975" s="20" t="s">
        <v>20086</v>
      </c>
      <c r="H975" s="20" t="s">
        <v>393</v>
      </c>
      <c r="I975" s="19">
        <f t="shared" ref="I975:I1038" si="146">LEN(Q975)</f>
        <v>36</v>
      </c>
      <c r="J975" s="20" t="s">
        <v>755</v>
      </c>
      <c r="K975" s="20" t="s">
        <v>2225</v>
      </c>
      <c r="L975" s="95" t="str">
        <f>IF(M975&lt;&gt;"",IF(NOT(ISNA(INDEX(cc!B:B,MATCH(M975,cc!A:A,0)))),INDEX(cc!B:B,MATCH(M975,cc!A:A,0)),"0"),"")</f>
        <v>Age (&lt;1-9, 2) and Result</v>
      </c>
      <c r="M975" s="97" t="s">
        <v>342</v>
      </c>
      <c r="N975" s="28" t="str">
        <f t="shared" ref="N975:N1038" si="147">IF(G975=" RESULT","",G975)</f>
        <v/>
      </c>
      <c r="O975" s="19" t="str">
        <f t="shared" si="140"/>
        <v>HTS_TST (N, TA, Index/AgeLessThanTen/Result): HTS received results</v>
      </c>
      <c r="P975" s="19" t="str">
        <f t="shared" si="141"/>
        <v>HTS_TST (N, TA, Index/AgeLessThanTen/Result): HTS received results</v>
      </c>
      <c r="Q975" s="19" t="str">
        <f t="shared" si="139"/>
        <v>HTS_TST (N, TA, Index/Age&lt;10/Result)</v>
      </c>
      <c r="R975" s="19" t="str">
        <f t="shared" si="142"/>
        <v>HTS_TST_N_TA_Index_Agelt10_Result</v>
      </c>
      <c r="S975" s="19" t="str">
        <f t="shared" si="143"/>
        <v>HTS_TST_N_TA_Index_Agelt10_Result_</v>
      </c>
      <c r="T975" s="19" t="b">
        <f>NOT(ISNA(VLOOKUP(B975,dbcodes!A:B,2,FALSE)))</f>
        <v>1</v>
      </c>
      <c r="U975" s="19" t="str">
        <f>IF(ISNA(VLOOKUP(B975,dbcodes!A:B,2,FALSE)),des!R283,VLOOKUP(B975,dbcodes!A:B,2,FALSE))</f>
        <v>HTC_TST_N_TA_Index_Agelt10_Result</v>
      </c>
      <c r="W975" s="107" t="str">
        <f>IF(ISNA(VLOOKUP(C975,descriptions!A:B,2,FALSE)),des!V283,IF(G975=" TARGET","Target ","")&amp;VLOOKUP(C975,descriptions!A:B,2,FALSE))</f>
        <v>Number of individuals who received HIV Testing Services (HTS) and received their test results</v>
      </c>
      <c r="X975" s="20" t="s">
        <v>4</v>
      </c>
      <c r="Y975" s="20" t="s">
        <v>831</v>
      </c>
      <c r="Z975" s="20" t="s">
        <v>836</v>
      </c>
      <c r="AA975" s="20" t="s">
        <v>102</v>
      </c>
      <c r="AB975" s="20" t="s">
        <v>755</v>
      </c>
      <c r="AC975" s="19" t="str">
        <f>IF(AB975&lt;&gt;"",IF(NOT(ISNA(INDEX(os!A:A,MATCH(AB975,os!B:B,0)))),INDEX(os!A:A,MATCH(AB975,os!B:B,0)),"0"),"")</f>
        <v/>
      </c>
      <c r="AD975" s="20" t="s">
        <v>830</v>
      </c>
      <c r="AH975" s="93" t="str">
        <f>IF(NOT(ISNA(VLOOKUP(B:B,ResultsTargets!A:A,1,0))),"TRUE","")</f>
        <v/>
      </c>
      <c r="AI975" s="19" t="str">
        <f>IF(ISNA(VLOOKUP(C975,dim_techarea!A:B,2,FALSE)),"",VLOOKUP(C975,dim_techarea!A:B,2,FALSE))</f>
        <v>HTS_TST</v>
      </c>
      <c r="AJ975" s="19" t="str">
        <f>IF(ISNA(VLOOKUP(AI975,dim_techarea!B:C,2,FALSE)),"",VLOOKUP(AI975,dim_techarea!B:C,2,FALSE))</f>
        <v>f5IPTM7mieH</v>
      </c>
      <c r="AK975" s="19" t="str">
        <f>IF(ISNA(VLOOKUP(TRIM(G975),dim_targetsresults!A:B,2,FALSE)),"",VLOOKUP(TRIM(G975),dim_targetsresults!A:C,2,FALSE))</f>
        <v>MER Results</v>
      </c>
      <c r="AL975" s="19" t="str">
        <f>IF(ISNA(VLOOKUP(AK975,dim_targetsresults!B:C,2,FALSE)),"",VLOOKUP(AK975,dim_targetsresults!B:C,2,FALSE))</f>
        <v>Jh0jDM5yQ2E</v>
      </c>
      <c r="AM975" s="19" t="str">
        <f>IF(ISNA(VLOOKUP(TRIM(D975),dim_numeratordenominator!A:B,2,FALSE)),"",VLOOKUP(TRIM(D975),dim_numeratordenominator!A:C,2,FALSE))</f>
        <v>Numerator</v>
      </c>
      <c r="AN975" s="19" t="str">
        <f>IF(ISNA(VLOOKUP(AM975,dim_numeratordenominator!B:C,2,FALSE)),"",VLOOKUP(AM975,dim_numeratordenominator!B:C,2,FALSE))</f>
        <v>Som9NRMQqV7</v>
      </c>
      <c r="AO975" s="19" t="str">
        <f>IF(ISNA(VLOOKUP(TRIM(E975),dim_supporttype!A:B,2,FALSE)),"",VLOOKUP(TRIM(E975),dim_supporttype!A:C,2,FALSE))</f>
        <v>TA</v>
      </c>
      <c r="AP975" s="19" t="str">
        <f>IF(ISNA(VLOOKUP(AO975,dim_supporttype!B:C,2,FALSE)),"",VLOOKUP(AO975,dim_supporttype!B:C,2,FALSE))</f>
        <v>cRAGKdWIDn4</v>
      </c>
      <c r="AQ975" s="19" t="str">
        <f>IF(ISNA(VLOOKUP(TRIM(F975),dim_disaggs!A:B,2,FALSE)),"No Disagg",VLOOKUP(TRIM(F975),dim_disaggs!A:B,2,FALSE))</f>
        <v>Index/AgeLessThanTen/Result</v>
      </c>
      <c r="AR975" s="19" t="str">
        <f>IF(ISNA(VLOOKUP(AQ975,dim_disaggs!B:C,2,FALSE)),"",VLOOKUP(AQ975,dim_disaggs!B:C,2,FALSE))</f>
        <v>g7NnxGwlKVO</v>
      </c>
      <c r="AS975" s="72" t="s">
        <v>21114</v>
      </c>
      <c r="AT975" s="66" t="s">
        <v>19774</v>
      </c>
      <c r="AU975" s="72" t="s">
        <v>755</v>
      </c>
      <c r="AV975" s="73" t="s">
        <v>755</v>
      </c>
      <c r="AW975" s="66" t="s">
        <v>755</v>
      </c>
      <c r="AX975" s="66" t="s">
        <v>755</v>
      </c>
      <c r="BA975" s="105" t="str">
        <f t="shared" si="144"/>
        <v/>
      </c>
      <c r="BB975" s="20" t="str">
        <f t="shared" si="145"/>
        <v/>
      </c>
    </row>
    <row r="976" spans="1:68" x14ac:dyDescent="0.2">
      <c r="A976" s="20" t="s">
        <v>95</v>
      </c>
      <c r="B976" s="20" t="s">
        <v>433</v>
      </c>
      <c r="C976" s="20" t="s">
        <v>870</v>
      </c>
      <c r="D976" s="20" t="s">
        <v>1</v>
      </c>
      <c r="E976" s="20" t="s">
        <v>77</v>
      </c>
      <c r="F976" s="20" t="s">
        <v>18664</v>
      </c>
      <c r="G976" s="20" t="s">
        <v>20086</v>
      </c>
      <c r="H976" s="20" t="s">
        <v>18680</v>
      </c>
      <c r="I976" s="19">
        <f t="shared" si="146"/>
        <v>43</v>
      </c>
      <c r="J976" s="20" t="s">
        <v>755</v>
      </c>
      <c r="K976" s="20" t="s">
        <v>2225</v>
      </c>
      <c r="L976" s="95" t="str">
        <f>IF(M976&lt;&gt;"",IF(NOT(ISNA(INDEX(cc!B:B,MATCH(M976,cc!A:A,0)))),INDEX(cc!B:B,MATCH(M976,cc!A:A,0)),"0"),"")</f>
        <v>Age (&lt;15,15+-uk, 2), Sex, and Results</v>
      </c>
      <c r="M976" s="97" t="s">
        <v>341</v>
      </c>
      <c r="N976" s="28" t="str">
        <f t="shared" si="147"/>
        <v/>
      </c>
      <c r="O976" s="19" t="str">
        <f t="shared" si="140"/>
        <v>HTS_TST (N, DSD, IndexMod/Age Aggregated/Sex/Result): HTS received results</v>
      </c>
      <c r="P976" s="19" t="str">
        <f t="shared" si="141"/>
        <v>HTS_TST (N, DSD, IndexMod/Age Aggregated/Sex/Result): HTS received results</v>
      </c>
      <c r="Q976" s="19" t="str">
        <f t="shared" si="139"/>
        <v>HTS_TST (N, DSD, NdxMod/Age Agg/Sex/Result)</v>
      </c>
      <c r="R976" s="19" t="str">
        <f t="shared" si="142"/>
        <v>HTS_TST_N_DSD_NdxMod_Age_Agg_Sex_Result</v>
      </c>
      <c r="S976" s="19" t="str">
        <f t="shared" si="143"/>
        <v>HTS_TST_N_DSD_NdxMod_Age_Agg_Sex_Result_</v>
      </c>
      <c r="T976" s="19" t="b">
        <f>NOT(ISNA(VLOOKUP(B976,dbcodes!A:B,2,FALSE)))</f>
        <v>1</v>
      </c>
      <c r="U976" s="19" t="str">
        <f>IF(ISNA(VLOOKUP(B976,dbcodes!A:B,2,FALSE)),des!R284,VLOOKUP(B976,dbcodes!A:B,2,FALSE))</f>
        <v>HTC_TST_N_DSD_IndexMod_Agg_Age_Sex_Result</v>
      </c>
      <c r="W976" s="107" t="str">
        <f>IF(ISNA(VLOOKUP(C976,descriptions!A:B,2,FALSE)),des!V284,IF(G976=" TARGET","Target ","")&amp;VLOOKUP(C976,descriptions!A:B,2,FALSE))</f>
        <v>Number of individuals who received HIV Testing Services (HTS) and received their test results</v>
      </c>
      <c r="X976" s="20" t="s">
        <v>4</v>
      </c>
      <c r="Y976" s="20" t="s">
        <v>831</v>
      </c>
      <c r="Z976" s="20" t="s">
        <v>836</v>
      </c>
      <c r="AA976" s="20" t="s">
        <v>102</v>
      </c>
      <c r="AB976" s="20" t="s">
        <v>755</v>
      </c>
      <c r="AC976" s="19" t="str">
        <f>IF(AB976&lt;&gt;"",IF(NOT(ISNA(INDEX(os!A:A,MATCH(AB976,os!B:B,0)))),INDEX(os!A:A,MATCH(AB976,os!B:B,0)),"0"),"")</f>
        <v/>
      </c>
      <c r="AD976" s="20" t="s">
        <v>830</v>
      </c>
      <c r="AH976" s="93" t="str">
        <f>IF(NOT(ISNA(VLOOKUP(B:B,ResultsTargets!A:A,1,0))),"TRUE","")</f>
        <v/>
      </c>
      <c r="AI976" s="19" t="str">
        <f>IF(ISNA(VLOOKUP(C976,dim_techarea!A:B,2,FALSE)),"",VLOOKUP(C976,dim_techarea!A:B,2,FALSE))</f>
        <v>HTS_TST</v>
      </c>
      <c r="AJ976" s="19" t="str">
        <f>IF(ISNA(VLOOKUP(AI976,dim_techarea!B:C,2,FALSE)),"",VLOOKUP(AI976,dim_techarea!B:C,2,FALSE))</f>
        <v>f5IPTM7mieH</v>
      </c>
      <c r="AK976" s="19" t="str">
        <f>IF(ISNA(VLOOKUP(TRIM(G976),dim_targetsresults!A:B,2,FALSE)),"",VLOOKUP(TRIM(G976),dim_targetsresults!A:C,2,FALSE))</f>
        <v>MER Results</v>
      </c>
      <c r="AL976" s="19" t="str">
        <f>IF(ISNA(VLOOKUP(AK976,dim_targetsresults!B:C,2,FALSE)),"",VLOOKUP(AK976,dim_targetsresults!B:C,2,FALSE))</f>
        <v>Jh0jDM5yQ2E</v>
      </c>
      <c r="AM976" s="19" t="str">
        <f>IF(ISNA(VLOOKUP(TRIM(D976),dim_numeratordenominator!A:B,2,FALSE)),"",VLOOKUP(TRIM(D976),dim_numeratordenominator!A:C,2,FALSE))</f>
        <v>Numerator</v>
      </c>
      <c r="AN976" s="19" t="str">
        <f>IF(ISNA(VLOOKUP(AM976,dim_numeratordenominator!B:C,2,FALSE)),"",VLOOKUP(AM976,dim_numeratordenominator!B:C,2,FALSE))</f>
        <v>Som9NRMQqV7</v>
      </c>
      <c r="AO976" s="19" t="str">
        <f>IF(ISNA(VLOOKUP(TRIM(E976),dim_supporttype!A:B,2,FALSE)),"",VLOOKUP(TRIM(E976),dim_supporttype!A:C,2,FALSE))</f>
        <v>DSD</v>
      </c>
      <c r="AP976" s="19" t="str">
        <f>IF(ISNA(VLOOKUP(AO976,dim_supporttype!B:C,2,FALSE)),"",VLOOKUP(AO976,dim_supporttype!B:C,2,FALSE))</f>
        <v>iM13vdNLWKb</v>
      </c>
      <c r="AQ976" s="19" t="str">
        <f>IF(ISNA(VLOOKUP(TRIM(F976),dim_disaggs!A:B,2,FALSE)),"No Disagg",VLOOKUP(TRIM(F976),dim_disaggs!A:B,2,FALSE))</f>
        <v>IndexMod/Age Aggregated/Sex/Result</v>
      </c>
      <c r="AR976" s="19" t="str">
        <f>IF(ISNA(VLOOKUP(AQ976,dim_disaggs!B:C,2,FALSE)),"",VLOOKUP(AQ976,dim_disaggs!B:C,2,FALSE))</f>
        <v>JvtylwD81N0</v>
      </c>
      <c r="AS976" s="72" t="s">
        <v>21115</v>
      </c>
      <c r="AT976" s="66" t="s">
        <v>19775</v>
      </c>
      <c r="AU976" s="72" t="s">
        <v>21145</v>
      </c>
      <c r="AV976" s="73" t="s">
        <v>21161</v>
      </c>
      <c r="AW976" s="65" t="s">
        <v>25655</v>
      </c>
      <c r="AX976" s="66" t="s">
        <v>25403</v>
      </c>
      <c r="BA976" s="105" t="str">
        <f t="shared" si="144"/>
        <v/>
      </c>
      <c r="BB976" s="20" t="str">
        <f t="shared" si="145"/>
        <v/>
      </c>
    </row>
    <row r="977" spans="1:68" x14ac:dyDescent="0.2">
      <c r="A977" s="20" t="s">
        <v>95</v>
      </c>
      <c r="B977" s="20" t="s">
        <v>434</v>
      </c>
      <c r="C977" s="20" t="s">
        <v>870</v>
      </c>
      <c r="D977" s="20" t="s">
        <v>1</v>
      </c>
      <c r="E977" s="20" t="s">
        <v>78</v>
      </c>
      <c r="F977" s="20" t="s">
        <v>18664</v>
      </c>
      <c r="G977" s="20" t="s">
        <v>20086</v>
      </c>
      <c r="H977" s="20" t="s">
        <v>18680</v>
      </c>
      <c r="I977" s="19">
        <f t="shared" si="146"/>
        <v>42</v>
      </c>
      <c r="J977" s="20" t="s">
        <v>755</v>
      </c>
      <c r="K977" s="20" t="s">
        <v>2225</v>
      </c>
      <c r="L977" s="95" t="str">
        <f>IF(M977&lt;&gt;"",IF(NOT(ISNA(INDEX(cc!B:B,MATCH(M977,cc!A:A,0)))),INDEX(cc!B:B,MATCH(M977,cc!A:A,0)),"0"),"")</f>
        <v>Age (&lt;15,15+-uk, 2), Sex, and Results</v>
      </c>
      <c r="M977" s="97" t="s">
        <v>341</v>
      </c>
      <c r="N977" s="28" t="str">
        <f t="shared" si="147"/>
        <v/>
      </c>
      <c r="O977" s="19" t="str">
        <f t="shared" si="140"/>
        <v>HTS_TST (N, TA, IndexMod/Age Aggregated/Sex/Result): HTS received results</v>
      </c>
      <c r="P977" s="19" t="str">
        <f t="shared" si="141"/>
        <v>HTS_TST (N, TA, IndexMod/Age Aggregated/Sex/Result): HTS received results</v>
      </c>
      <c r="Q977" s="19" t="str">
        <f t="shared" si="139"/>
        <v>HTS_TST (N, TA, NdxMod/Age Agg/Sex/Result)</v>
      </c>
      <c r="R977" s="19" t="str">
        <f t="shared" si="142"/>
        <v>HTS_TST_N_TA_NdxMod_Age_Agg_Sex_Result</v>
      </c>
      <c r="S977" s="19" t="str">
        <f t="shared" si="143"/>
        <v>HTS_TST_N_TA_NdxMod_Age_Agg_Sex_Result_</v>
      </c>
      <c r="T977" s="19" t="b">
        <f>NOT(ISNA(VLOOKUP(B977,dbcodes!A:B,2,FALSE)))</f>
        <v>1</v>
      </c>
      <c r="U977" s="19" t="str">
        <f>IF(ISNA(VLOOKUP(B977,dbcodes!A:B,2,FALSE)),des!R285,VLOOKUP(B977,dbcodes!A:B,2,FALSE))</f>
        <v>HTC_TST_N_TA_IndexMod_Agg_Age_Sex_Result</v>
      </c>
      <c r="W977" s="107" t="str">
        <f>IF(ISNA(VLOOKUP(C977,descriptions!A:B,2,FALSE)),des!V285,IF(G977=" TARGET","Target ","")&amp;VLOOKUP(C977,descriptions!A:B,2,FALSE))</f>
        <v>Number of individuals who received HIV Testing Services (HTS) and received their test results</v>
      </c>
      <c r="X977" s="20" t="s">
        <v>4</v>
      </c>
      <c r="Y977" s="20" t="s">
        <v>831</v>
      </c>
      <c r="Z977" s="20" t="s">
        <v>836</v>
      </c>
      <c r="AA977" s="20" t="s">
        <v>102</v>
      </c>
      <c r="AB977" s="20" t="s">
        <v>755</v>
      </c>
      <c r="AC977" s="19" t="str">
        <f>IF(AB977&lt;&gt;"",IF(NOT(ISNA(INDEX(os!A:A,MATCH(AB977,os!B:B,0)))),INDEX(os!A:A,MATCH(AB977,os!B:B,0)),"0"),"")</f>
        <v/>
      </c>
      <c r="AD977" s="20" t="s">
        <v>830</v>
      </c>
      <c r="AH977" s="93" t="str">
        <f>IF(NOT(ISNA(VLOOKUP(B:B,ResultsTargets!A:A,1,0))),"TRUE","")</f>
        <v/>
      </c>
      <c r="AI977" s="19" t="str">
        <f>IF(ISNA(VLOOKUP(C977,dim_techarea!A:B,2,FALSE)),"",VLOOKUP(C977,dim_techarea!A:B,2,FALSE))</f>
        <v>HTS_TST</v>
      </c>
      <c r="AJ977" s="19" t="str">
        <f>IF(ISNA(VLOOKUP(AI977,dim_techarea!B:C,2,FALSE)),"",VLOOKUP(AI977,dim_techarea!B:C,2,FALSE))</f>
        <v>f5IPTM7mieH</v>
      </c>
      <c r="AK977" s="19" t="str">
        <f>IF(ISNA(VLOOKUP(TRIM(G977),dim_targetsresults!A:B,2,FALSE)),"",VLOOKUP(TRIM(G977),dim_targetsresults!A:C,2,FALSE))</f>
        <v>MER Results</v>
      </c>
      <c r="AL977" s="19" t="str">
        <f>IF(ISNA(VLOOKUP(AK977,dim_targetsresults!B:C,2,FALSE)),"",VLOOKUP(AK977,dim_targetsresults!B:C,2,FALSE))</f>
        <v>Jh0jDM5yQ2E</v>
      </c>
      <c r="AM977" s="19" t="str">
        <f>IF(ISNA(VLOOKUP(TRIM(D977),dim_numeratordenominator!A:B,2,FALSE)),"",VLOOKUP(TRIM(D977),dim_numeratordenominator!A:C,2,FALSE))</f>
        <v>Numerator</v>
      </c>
      <c r="AN977" s="19" t="str">
        <f>IF(ISNA(VLOOKUP(AM977,dim_numeratordenominator!B:C,2,FALSE)),"",VLOOKUP(AM977,dim_numeratordenominator!B:C,2,FALSE))</f>
        <v>Som9NRMQqV7</v>
      </c>
      <c r="AO977" s="19" t="str">
        <f>IF(ISNA(VLOOKUP(TRIM(E977),dim_supporttype!A:B,2,FALSE)),"",VLOOKUP(TRIM(E977),dim_supporttype!A:C,2,FALSE))</f>
        <v>TA</v>
      </c>
      <c r="AP977" s="19" t="str">
        <f>IF(ISNA(VLOOKUP(AO977,dim_supporttype!B:C,2,FALSE)),"",VLOOKUP(AO977,dim_supporttype!B:C,2,FALSE))</f>
        <v>cRAGKdWIDn4</v>
      </c>
      <c r="AQ977" s="19" t="str">
        <f>IF(ISNA(VLOOKUP(TRIM(F977),dim_disaggs!A:B,2,FALSE)),"No Disagg",VLOOKUP(TRIM(F977),dim_disaggs!A:B,2,FALSE))</f>
        <v>IndexMod/Age Aggregated/Sex/Result</v>
      </c>
      <c r="AR977" s="19" t="str">
        <f>IF(ISNA(VLOOKUP(AQ977,dim_disaggs!B:C,2,FALSE)),"",VLOOKUP(AQ977,dim_disaggs!B:C,2,FALSE))</f>
        <v>JvtylwD81N0</v>
      </c>
      <c r="AS977" s="72" t="s">
        <v>21115</v>
      </c>
      <c r="AT977" s="66" t="s">
        <v>19775</v>
      </c>
      <c r="AU977" s="72" t="s">
        <v>21145</v>
      </c>
      <c r="AV977" s="73" t="s">
        <v>21161</v>
      </c>
      <c r="AW977" s="65" t="s">
        <v>25655</v>
      </c>
      <c r="AX977" s="66" t="s">
        <v>25403</v>
      </c>
      <c r="BA977" s="105" t="str">
        <f t="shared" si="144"/>
        <v/>
      </c>
      <c r="BB977" s="20" t="str">
        <f t="shared" si="145"/>
        <v/>
      </c>
    </row>
    <row r="978" spans="1:68" x14ac:dyDescent="0.2">
      <c r="A978" s="20" t="s">
        <v>95</v>
      </c>
      <c r="B978" s="20" t="s">
        <v>430</v>
      </c>
      <c r="C978" s="20" t="s">
        <v>870</v>
      </c>
      <c r="D978" s="20" t="s">
        <v>1</v>
      </c>
      <c r="E978" s="20" t="s">
        <v>77</v>
      </c>
      <c r="F978" s="20" t="s">
        <v>413</v>
      </c>
      <c r="G978" s="20" t="s">
        <v>20086</v>
      </c>
      <c r="H978" s="20" t="s">
        <v>2276</v>
      </c>
      <c r="I978" s="19">
        <f t="shared" si="146"/>
        <v>42</v>
      </c>
      <c r="J978" s="20" t="s">
        <v>755</v>
      </c>
      <c r="K978" s="20" t="s">
        <v>2225</v>
      </c>
      <c r="L978" s="95" t="str">
        <f>IF(M978&lt;&gt;"",IF(NOT(ISNA(INDEX(cc!B:B,MATCH(M978,cc!A:A,0)))),INDEX(cc!B:B,MATCH(M978,cc!A:A,0)),"0"),"")</f>
        <v>Age (10-50+-uk, 5), Sex and Result</v>
      </c>
      <c r="M978" s="97" t="s">
        <v>345</v>
      </c>
      <c r="N978" s="28" t="str">
        <f t="shared" si="147"/>
        <v/>
      </c>
      <c r="O978" s="19" t="str">
        <f t="shared" si="140"/>
        <v>HTS_TST (N, DSD, IndexMod/AgeAboveTen/Sex/Result): HTS received results</v>
      </c>
      <c r="P978" s="19" t="str">
        <f t="shared" si="141"/>
        <v>HTS_TST (N, DSD, IndexMod/AgeAboveTen/Sex/Result): HTS received results</v>
      </c>
      <c r="Q978" s="19" t="str">
        <f t="shared" si="139"/>
        <v>HTS_TST (N, DSD, NdxMod/Age&gt;10/Sex/Result)</v>
      </c>
      <c r="R978" s="19" t="str">
        <f t="shared" si="142"/>
        <v>HTS_TST_N_DSD_NdxMod_Agegt10_Sex_Result</v>
      </c>
      <c r="S978" s="19" t="str">
        <f t="shared" si="143"/>
        <v>HTS_TST_N_DSD_NdxMod_Agegt10_Sex_Result_</v>
      </c>
      <c r="T978" s="19" t="b">
        <f>NOT(ISNA(VLOOKUP(B978,dbcodes!A:B,2,FALSE)))</f>
        <v>1</v>
      </c>
      <c r="U978" s="19" t="str">
        <f>IF(ISNA(VLOOKUP(B978,dbcodes!A:B,2,FALSE)),des!R286,VLOOKUP(B978,dbcodes!A:B,2,FALSE))</f>
        <v>HTC_TST_N_DSD_IndexMod_Agegt10_Sex_Result</v>
      </c>
      <c r="W978" s="107" t="str">
        <f>IF(ISNA(VLOOKUP(C978,descriptions!A:B,2,FALSE)),des!V286,IF(G978=" TARGET","Target ","")&amp;VLOOKUP(C978,descriptions!A:B,2,FALSE))</f>
        <v>Number of individuals who received HIV Testing Services (HTS) and received their test results</v>
      </c>
      <c r="X978" s="20" t="s">
        <v>4</v>
      </c>
      <c r="Y978" s="20" t="s">
        <v>831</v>
      </c>
      <c r="Z978" s="20" t="s">
        <v>836</v>
      </c>
      <c r="AA978" s="20" t="s">
        <v>102</v>
      </c>
      <c r="AB978" s="20" t="s">
        <v>755</v>
      </c>
      <c r="AC978" s="19" t="str">
        <f>IF(AB978&lt;&gt;"",IF(NOT(ISNA(INDEX(os!A:A,MATCH(AB978,os!B:B,0)))),INDEX(os!A:A,MATCH(AB978,os!B:B,0)),"0"),"")</f>
        <v/>
      </c>
      <c r="AD978" s="20" t="s">
        <v>830</v>
      </c>
      <c r="AH978" s="93" t="str">
        <f>IF(NOT(ISNA(VLOOKUP(B:B,ResultsTargets!A:A,1,0))),"TRUE","")</f>
        <v/>
      </c>
      <c r="AI978" s="19" t="str">
        <f>IF(ISNA(VLOOKUP(C978,dim_techarea!A:B,2,FALSE)),"",VLOOKUP(C978,dim_techarea!A:B,2,FALSE))</f>
        <v>HTS_TST</v>
      </c>
      <c r="AJ978" s="19" t="str">
        <f>IF(ISNA(VLOOKUP(AI978,dim_techarea!B:C,2,FALSE)),"",VLOOKUP(AI978,dim_techarea!B:C,2,FALSE))</f>
        <v>f5IPTM7mieH</v>
      </c>
      <c r="AK978" s="19" t="str">
        <f>IF(ISNA(VLOOKUP(TRIM(G978),dim_targetsresults!A:B,2,FALSE)),"",VLOOKUP(TRIM(G978),dim_targetsresults!A:C,2,FALSE))</f>
        <v>MER Results</v>
      </c>
      <c r="AL978" s="19" t="str">
        <f>IF(ISNA(VLOOKUP(AK978,dim_targetsresults!B:C,2,FALSE)),"",VLOOKUP(AK978,dim_targetsresults!B:C,2,FALSE))</f>
        <v>Jh0jDM5yQ2E</v>
      </c>
      <c r="AM978" s="19" t="str">
        <f>IF(ISNA(VLOOKUP(TRIM(D978),dim_numeratordenominator!A:B,2,FALSE)),"",VLOOKUP(TRIM(D978),dim_numeratordenominator!A:C,2,FALSE))</f>
        <v>Numerator</v>
      </c>
      <c r="AN978" s="19" t="str">
        <f>IF(ISNA(VLOOKUP(AM978,dim_numeratordenominator!B:C,2,FALSE)),"",VLOOKUP(AM978,dim_numeratordenominator!B:C,2,FALSE))</f>
        <v>Som9NRMQqV7</v>
      </c>
      <c r="AO978" s="19" t="str">
        <f>IF(ISNA(VLOOKUP(TRIM(E978),dim_supporttype!A:B,2,FALSE)),"",VLOOKUP(TRIM(E978),dim_supporttype!A:C,2,FALSE))</f>
        <v>DSD</v>
      </c>
      <c r="AP978" s="19" t="str">
        <f>IF(ISNA(VLOOKUP(AO978,dim_supporttype!B:C,2,FALSE)),"",VLOOKUP(AO978,dim_supporttype!B:C,2,FALSE))</f>
        <v>iM13vdNLWKb</v>
      </c>
      <c r="AQ978" s="19" t="str">
        <f>IF(ISNA(VLOOKUP(TRIM(F978),dim_disaggs!A:B,2,FALSE)),"No Disagg",VLOOKUP(TRIM(F978),dim_disaggs!A:B,2,FALSE))</f>
        <v>IndexMod/AgeAboveTen/Sex/Result</v>
      </c>
      <c r="AR978" s="19" t="str">
        <f>IF(ISNA(VLOOKUP(AQ978,dim_disaggs!B:C,2,FALSE)),"",VLOOKUP(AQ978,dim_disaggs!B:C,2,FALSE))</f>
        <v>D0qVuMrhZDW</v>
      </c>
      <c r="AS978" s="72" t="s">
        <v>21115</v>
      </c>
      <c r="AT978" s="66" t="s">
        <v>19775</v>
      </c>
      <c r="AU978" s="72" t="s">
        <v>755</v>
      </c>
      <c r="AV978" s="73" t="s">
        <v>755</v>
      </c>
      <c r="AW978" s="66" t="s">
        <v>755</v>
      </c>
      <c r="AX978" s="66" t="s">
        <v>755</v>
      </c>
      <c r="BA978" s="105" t="str">
        <f t="shared" si="144"/>
        <v/>
      </c>
      <c r="BB978" s="20" t="str">
        <f t="shared" si="145"/>
        <v/>
      </c>
    </row>
    <row r="979" spans="1:68" x14ac:dyDescent="0.2">
      <c r="A979" s="20" t="s">
        <v>95</v>
      </c>
      <c r="B979" s="20" t="s">
        <v>432</v>
      </c>
      <c r="C979" s="20" t="s">
        <v>870</v>
      </c>
      <c r="D979" s="20" t="s">
        <v>1</v>
      </c>
      <c r="E979" s="20" t="s">
        <v>78</v>
      </c>
      <c r="F979" s="20" t="s">
        <v>413</v>
      </c>
      <c r="G979" s="20" t="s">
        <v>20086</v>
      </c>
      <c r="H979" s="20" t="s">
        <v>2276</v>
      </c>
      <c r="I979" s="19">
        <f t="shared" si="146"/>
        <v>41</v>
      </c>
      <c r="J979" s="20" t="s">
        <v>755</v>
      </c>
      <c r="K979" s="20" t="s">
        <v>2225</v>
      </c>
      <c r="L979" s="95" t="str">
        <f>IF(M979&lt;&gt;"",IF(NOT(ISNA(INDEX(cc!B:B,MATCH(M979,cc!A:A,0)))),INDEX(cc!B:B,MATCH(M979,cc!A:A,0)),"0"),"")</f>
        <v>Age (10-50+-uk, 5), Sex and Result</v>
      </c>
      <c r="M979" s="97" t="s">
        <v>345</v>
      </c>
      <c r="N979" s="28" t="str">
        <f t="shared" si="147"/>
        <v/>
      </c>
      <c r="O979" s="19" t="str">
        <f t="shared" si="140"/>
        <v>HTS_TST (N, TA, IndexMod/AgeAboveTen/Sex/Result): HTS received results</v>
      </c>
      <c r="P979" s="19" t="str">
        <f t="shared" si="141"/>
        <v>HTS_TST (N, TA, IndexMod/AgeAboveTen/Sex/Result): HTS received results</v>
      </c>
      <c r="Q979" s="19" t="str">
        <f t="shared" si="139"/>
        <v>HTS_TST (N, TA, NdxMod/Age&gt;10/Sex/Result)</v>
      </c>
      <c r="R979" s="19" t="str">
        <f t="shared" si="142"/>
        <v>HTS_TST_N_TA_NdxMod_Agegt10_Sex_Result</v>
      </c>
      <c r="S979" s="19" t="str">
        <f t="shared" si="143"/>
        <v>HTS_TST_N_TA_NdxMod_Agegt10_Sex_Result_</v>
      </c>
      <c r="T979" s="19" t="b">
        <f>NOT(ISNA(VLOOKUP(B979,dbcodes!A:B,2,FALSE)))</f>
        <v>1</v>
      </c>
      <c r="U979" s="19" t="str">
        <f>IF(ISNA(VLOOKUP(B979,dbcodes!A:B,2,FALSE)),des!R287,VLOOKUP(B979,dbcodes!A:B,2,FALSE))</f>
        <v>HTC_TST_N_TA_IndexMod_Agegt10_Sex_Result</v>
      </c>
      <c r="W979" s="107" t="str">
        <f>IF(ISNA(VLOOKUP(C979,descriptions!A:B,2,FALSE)),des!V287,IF(G979=" TARGET","Target ","")&amp;VLOOKUP(C979,descriptions!A:B,2,FALSE))</f>
        <v>Number of individuals who received HIV Testing Services (HTS) and received their test results</v>
      </c>
      <c r="X979" s="20" t="s">
        <v>4</v>
      </c>
      <c r="Y979" s="20" t="s">
        <v>831</v>
      </c>
      <c r="Z979" s="20" t="s">
        <v>836</v>
      </c>
      <c r="AA979" s="20" t="s">
        <v>102</v>
      </c>
      <c r="AB979" s="20" t="s">
        <v>755</v>
      </c>
      <c r="AC979" s="19" t="str">
        <f>IF(AB979&lt;&gt;"",IF(NOT(ISNA(INDEX(os!A:A,MATCH(AB979,os!B:B,0)))),INDEX(os!A:A,MATCH(AB979,os!B:B,0)),"0"),"")</f>
        <v/>
      </c>
      <c r="AD979" s="20" t="s">
        <v>830</v>
      </c>
      <c r="AH979" s="93" t="str">
        <f>IF(NOT(ISNA(VLOOKUP(B:B,ResultsTargets!A:A,1,0))),"TRUE","")</f>
        <v/>
      </c>
      <c r="AI979" s="19" t="str">
        <f>IF(ISNA(VLOOKUP(C979,dim_techarea!A:B,2,FALSE)),"",VLOOKUP(C979,dim_techarea!A:B,2,FALSE))</f>
        <v>HTS_TST</v>
      </c>
      <c r="AJ979" s="19" t="str">
        <f>IF(ISNA(VLOOKUP(AI979,dim_techarea!B:C,2,FALSE)),"",VLOOKUP(AI979,dim_techarea!B:C,2,FALSE))</f>
        <v>f5IPTM7mieH</v>
      </c>
      <c r="AK979" s="19" t="str">
        <f>IF(ISNA(VLOOKUP(TRIM(G979),dim_targetsresults!A:B,2,FALSE)),"",VLOOKUP(TRIM(G979),dim_targetsresults!A:C,2,FALSE))</f>
        <v>MER Results</v>
      </c>
      <c r="AL979" s="19" t="str">
        <f>IF(ISNA(VLOOKUP(AK979,dim_targetsresults!B:C,2,FALSE)),"",VLOOKUP(AK979,dim_targetsresults!B:C,2,FALSE))</f>
        <v>Jh0jDM5yQ2E</v>
      </c>
      <c r="AM979" s="19" t="str">
        <f>IF(ISNA(VLOOKUP(TRIM(D979),dim_numeratordenominator!A:B,2,FALSE)),"",VLOOKUP(TRIM(D979),dim_numeratordenominator!A:C,2,FALSE))</f>
        <v>Numerator</v>
      </c>
      <c r="AN979" s="19" t="str">
        <f>IF(ISNA(VLOOKUP(AM979,dim_numeratordenominator!B:C,2,FALSE)),"",VLOOKUP(AM979,dim_numeratordenominator!B:C,2,FALSE))</f>
        <v>Som9NRMQqV7</v>
      </c>
      <c r="AO979" s="19" t="str">
        <f>IF(ISNA(VLOOKUP(TRIM(E979),dim_supporttype!A:B,2,FALSE)),"",VLOOKUP(TRIM(E979),dim_supporttype!A:C,2,FALSE))</f>
        <v>TA</v>
      </c>
      <c r="AP979" s="19" t="str">
        <f>IF(ISNA(VLOOKUP(AO979,dim_supporttype!B:C,2,FALSE)),"",VLOOKUP(AO979,dim_supporttype!B:C,2,FALSE))</f>
        <v>cRAGKdWIDn4</v>
      </c>
      <c r="AQ979" s="19" t="str">
        <f>IF(ISNA(VLOOKUP(TRIM(F979),dim_disaggs!A:B,2,FALSE)),"No Disagg",VLOOKUP(TRIM(F979),dim_disaggs!A:B,2,FALSE))</f>
        <v>IndexMod/AgeAboveTen/Sex/Result</v>
      </c>
      <c r="AR979" s="19" t="str">
        <f>IF(ISNA(VLOOKUP(AQ979,dim_disaggs!B:C,2,FALSE)),"",VLOOKUP(AQ979,dim_disaggs!B:C,2,FALSE))</f>
        <v>D0qVuMrhZDW</v>
      </c>
      <c r="AS979" s="72" t="s">
        <v>21115</v>
      </c>
      <c r="AT979" s="66" t="s">
        <v>19775</v>
      </c>
      <c r="AU979" s="72" t="s">
        <v>755</v>
      </c>
      <c r="AV979" s="73" t="s">
        <v>755</v>
      </c>
      <c r="AW979" s="66" t="s">
        <v>755</v>
      </c>
      <c r="AX979" s="66" t="s">
        <v>755</v>
      </c>
      <c r="BA979" s="105" t="str">
        <f t="shared" si="144"/>
        <v/>
      </c>
      <c r="BB979" s="20" t="str">
        <f t="shared" si="145"/>
        <v/>
      </c>
    </row>
    <row r="980" spans="1:68" x14ac:dyDescent="0.2">
      <c r="A980" s="20" t="s">
        <v>95</v>
      </c>
      <c r="B980" s="20" t="s">
        <v>429</v>
      </c>
      <c r="C980" s="20" t="s">
        <v>870</v>
      </c>
      <c r="D980" s="20" t="s">
        <v>1</v>
      </c>
      <c r="E980" s="20" t="s">
        <v>77</v>
      </c>
      <c r="F980" s="20" t="s">
        <v>412</v>
      </c>
      <c r="G980" s="20" t="s">
        <v>20086</v>
      </c>
      <c r="H980" s="20" t="s">
        <v>2277</v>
      </c>
      <c r="I980" s="19">
        <f t="shared" si="146"/>
        <v>38</v>
      </c>
      <c r="J980" s="20" t="s">
        <v>755</v>
      </c>
      <c r="K980" s="20" t="s">
        <v>2225</v>
      </c>
      <c r="L980" s="95" t="str">
        <f>IF(M980&lt;&gt;"",IF(NOT(ISNA(INDEX(cc!B:B,MATCH(M980,cc!A:A,0)))),INDEX(cc!B:B,MATCH(M980,cc!A:A,0)),"0"),"")</f>
        <v>Age (&lt;1-9, 2) and Result</v>
      </c>
      <c r="M980" s="97" t="s">
        <v>342</v>
      </c>
      <c r="N980" s="28" t="str">
        <f t="shared" si="147"/>
        <v/>
      </c>
      <c r="O980" s="19" t="str">
        <f t="shared" si="140"/>
        <v>HTS_TST (N, DSD, IndexMod/AgeLessThanTen/Result): HTS received results</v>
      </c>
      <c r="P980" s="19" t="str">
        <f t="shared" si="141"/>
        <v>HTS_TST (N, DSD, IndexMod/AgeLessThanTen/Result): HTS received results</v>
      </c>
      <c r="Q980" s="19" t="str">
        <f t="shared" si="139"/>
        <v>HTS_TST (N, DSD, NdxMod/Age&lt;10/Result)</v>
      </c>
      <c r="R980" s="19" t="str">
        <f t="shared" si="142"/>
        <v>HTS_TST_N_DSD_NdxMod_Agelt10_Result</v>
      </c>
      <c r="S980" s="19" t="str">
        <f t="shared" si="143"/>
        <v>HTS_TST_N_DSD_NdxMod_Agelt10_Result_</v>
      </c>
      <c r="T980" s="19" t="b">
        <f>NOT(ISNA(VLOOKUP(B980,dbcodes!A:B,2,FALSE)))</f>
        <v>1</v>
      </c>
      <c r="U980" s="19" t="str">
        <f>IF(ISNA(VLOOKUP(B980,dbcodes!A:B,2,FALSE)),des!R288,VLOOKUP(B980,dbcodes!A:B,2,FALSE))</f>
        <v>HTC_TST_N_DSD_IndexMod_Agelt10_Result</v>
      </c>
      <c r="W980" s="107" t="str">
        <f>IF(ISNA(VLOOKUP(C980,descriptions!A:B,2,FALSE)),des!V288,IF(G980=" TARGET","Target ","")&amp;VLOOKUP(C980,descriptions!A:B,2,FALSE))</f>
        <v>Number of individuals who received HIV Testing Services (HTS) and received their test results</v>
      </c>
      <c r="X980" s="20" t="s">
        <v>4</v>
      </c>
      <c r="Y980" s="20" t="s">
        <v>831</v>
      </c>
      <c r="Z980" s="20" t="s">
        <v>836</v>
      </c>
      <c r="AA980" s="20" t="s">
        <v>102</v>
      </c>
      <c r="AB980" s="20" t="s">
        <v>755</v>
      </c>
      <c r="AC980" s="19" t="str">
        <f>IF(AB980&lt;&gt;"",IF(NOT(ISNA(INDEX(os!A:A,MATCH(AB980,os!B:B,0)))),INDEX(os!A:A,MATCH(AB980,os!B:B,0)),"0"),"")</f>
        <v/>
      </c>
      <c r="AD980" s="20" t="s">
        <v>830</v>
      </c>
      <c r="AH980" s="93" t="str">
        <f>IF(NOT(ISNA(VLOOKUP(B:B,ResultsTargets!A:A,1,0))),"TRUE","")</f>
        <v/>
      </c>
      <c r="AI980" s="19" t="str">
        <f>IF(ISNA(VLOOKUP(C980,dim_techarea!A:B,2,FALSE)),"",VLOOKUP(C980,dim_techarea!A:B,2,FALSE))</f>
        <v>HTS_TST</v>
      </c>
      <c r="AJ980" s="19" t="str">
        <f>IF(ISNA(VLOOKUP(AI980,dim_techarea!B:C,2,FALSE)),"",VLOOKUP(AI980,dim_techarea!B:C,2,FALSE))</f>
        <v>f5IPTM7mieH</v>
      </c>
      <c r="AK980" s="19" t="str">
        <f>IF(ISNA(VLOOKUP(TRIM(G980),dim_targetsresults!A:B,2,FALSE)),"",VLOOKUP(TRIM(G980),dim_targetsresults!A:C,2,FALSE))</f>
        <v>MER Results</v>
      </c>
      <c r="AL980" s="19" t="str">
        <f>IF(ISNA(VLOOKUP(AK980,dim_targetsresults!B:C,2,FALSE)),"",VLOOKUP(AK980,dim_targetsresults!B:C,2,FALSE))</f>
        <v>Jh0jDM5yQ2E</v>
      </c>
      <c r="AM980" s="19" t="str">
        <f>IF(ISNA(VLOOKUP(TRIM(D980),dim_numeratordenominator!A:B,2,FALSE)),"",VLOOKUP(TRIM(D980),dim_numeratordenominator!A:C,2,FALSE))</f>
        <v>Numerator</v>
      </c>
      <c r="AN980" s="19" t="str">
        <f>IF(ISNA(VLOOKUP(AM980,dim_numeratordenominator!B:C,2,FALSE)),"",VLOOKUP(AM980,dim_numeratordenominator!B:C,2,FALSE))</f>
        <v>Som9NRMQqV7</v>
      </c>
      <c r="AO980" s="19" t="str">
        <f>IF(ISNA(VLOOKUP(TRIM(E980),dim_supporttype!A:B,2,FALSE)),"",VLOOKUP(TRIM(E980),dim_supporttype!A:C,2,FALSE))</f>
        <v>DSD</v>
      </c>
      <c r="AP980" s="19" t="str">
        <f>IF(ISNA(VLOOKUP(AO980,dim_supporttype!B:C,2,FALSE)),"",VLOOKUP(AO980,dim_supporttype!B:C,2,FALSE))</f>
        <v>iM13vdNLWKb</v>
      </c>
      <c r="AQ980" s="19" t="str">
        <f>IF(ISNA(VLOOKUP(TRIM(F980),dim_disaggs!A:B,2,FALSE)),"No Disagg",VLOOKUP(TRIM(F980),dim_disaggs!A:B,2,FALSE))</f>
        <v>IndexMod/AgeLessThanTen/Result</v>
      </c>
      <c r="AR980" s="19" t="str">
        <f>IF(ISNA(VLOOKUP(AQ980,dim_disaggs!B:C,2,FALSE)),"",VLOOKUP(AQ980,dim_disaggs!B:C,2,FALSE))</f>
        <v>THC3PbJvDVi</v>
      </c>
      <c r="AS980" s="72" t="s">
        <v>21115</v>
      </c>
      <c r="AT980" s="66" t="s">
        <v>19775</v>
      </c>
      <c r="AU980" s="72" t="s">
        <v>755</v>
      </c>
      <c r="AV980" s="73" t="s">
        <v>755</v>
      </c>
      <c r="AW980" s="66" t="s">
        <v>755</v>
      </c>
      <c r="AX980" s="66" t="s">
        <v>755</v>
      </c>
      <c r="BA980" s="105" t="str">
        <f t="shared" si="144"/>
        <v/>
      </c>
      <c r="BB980" s="20" t="str">
        <f t="shared" si="145"/>
        <v/>
      </c>
    </row>
    <row r="981" spans="1:68" x14ac:dyDescent="0.2">
      <c r="A981" s="20" t="s">
        <v>95</v>
      </c>
      <c r="B981" s="20" t="s">
        <v>431</v>
      </c>
      <c r="C981" s="20" t="s">
        <v>870</v>
      </c>
      <c r="D981" s="20" t="s">
        <v>1</v>
      </c>
      <c r="E981" s="20" t="s">
        <v>78</v>
      </c>
      <c r="F981" s="20" t="s">
        <v>412</v>
      </c>
      <c r="G981" s="20" t="s">
        <v>20086</v>
      </c>
      <c r="H981" s="20" t="s">
        <v>2277</v>
      </c>
      <c r="I981" s="19">
        <f t="shared" si="146"/>
        <v>37</v>
      </c>
      <c r="J981" s="20" t="s">
        <v>755</v>
      </c>
      <c r="K981" s="20" t="s">
        <v>2225</v>
      </c>
      <c r="L981" s="95" t="str">
        <f>IF(M981&lt;&gt;"",IF(NOT(ISNA(INDEX(cc!B:B,MATCH(M981,cc!A:A,0)))),INDEX(cc!B:B,MATCH(M981,cc!A:A,0)),"0"),"")</f>
        <v>Age (&lt;1-9, 2) and Result</v>
      </c>
      <c r="M981" s="97" t="s">
        <v>342</v>
      </c>
      <c r="N981" s="28" t="str">
        <f t="shared" si="147"/>
        <v/>
      </c>
      <c r="O981" s="19" t="str">
        <f t="shared" si="140"/>
        <v>HTS_TST (N, TA, IndexMod/AgeLessThanTen/Result): HTS received results</v>
      </c>
      <c r="P981" s="19" t="str">
        <f t="shared" si="141"/>
        <v>HTS_TST (N, TA, IndexMod/AgeLessThanTen/Result): HTS received results</v>
      </c>
      <c r="Q981" s="19" t="str">
        <f t="shared" si="139"/>
        <v>HTS_TST (N, TA, NdxMod/Age&lt;10/Result)</v>
      </c>
      <c r="R981" s="19" t="str">
        <f t="shared" si="142"/>
        <v>HTS_TST_N_TA_NdxMod_Agelt10_Result</v>
      </c>
      <c r="S981" s="19" t="str">
        <f t="shared" si="143"/>
        <v>HTS_TST_N_TA_NdxMod_Agelt10_Result_</v>
      </c>
      <c r="T981" s="19" t="b">
        <f>NOT(ISNA(VLOOKUP(B981,dbcodes!A:B,2,FALSE)))</f>
        <v>1</v>
      </c>
      <c r="U981" s="19" t="str">
        <f>IF(ISNA(VLOOKUP(B981,dbcodes!A:B,2,FALSE)),des!R289,VLOOKUP(B981,dbcodes!A:B,2,FALSE))</f>
        <v>HTC_TST_N_TA_IndexMod_Agelt10_Result</v>
      </c>
      <c r="W981" s="107" t="str">
        <f>IF(ISNA(VLOOKUP(C981,descriptions!A:B,2,FALSE)),des!V289,IF(G981=" TARGET","Target ","")&amp;VLOOKUP(C981,descriptions!A:B,2,FALSE))</f>
        <v>Number of individuals who received HIV Testing Services (HTS) and received their test results</v>
      </c>
      <c r="X981" s="20" t="s">
        <v>4</v>
      </c>
      <c r="Y981" s="20" t="s">
        <v>831</v>
      </c>
      <c r="Z981" s="20" t="s">
        <v>836</v>
      </c>
      <c r="AA981" s="20" t="s">
        <v>102</v>
      </c>
      <c r="AB981" s="20" t="s">
        <v>755</v>
      </c>
      <c r="AC981" s="19" t="str">
        <f>IF(AB981&lt;&gt;"",IF(NOT(ISNA(INDEX(os!A:A,MATCH(AB981,os!B:B,0)))),INDEX(os!A:A,MATCH(AB981,os!B:B,0)),"0"),"")</f>
        <v/>
      </c>
      <c r="AD981" s="20" t="s">
        <v>830</v>
      </c>
      <c r="AH981" s="93" t="str">
        <f>IF(NOT(ISNA(VLOOKUP(B:B,ResultsTargets!A:A,1,0))),"TRUE","")</f>
        <v/>
      </c>
      <c r="AI981" s="19" t="str">
        <f>IF(ISNA(VLOOKUP(C981,dim_techarea!A:B,2,FALSE)),"",VLOOKUP(C981,dim_techarea!A:B,2,FALSE))</f>
        <v>HTS_TST</v>
      </c>
      <c r="AJ981" s="19" t="str">
        <f>IF(ISNA(VLOOKUP(AI981,dim_techarea!B:C,2,FALSE)),"",VLOOKUP(AI981,dim_techarea!B:C,2,FALSE))</f>
        <v>f5IPTM7mieH</v>
      </c>
      <c r="AK981" s="19" t="str">
        <f>IF(ISNA(VLOOKUP(TRIM(G981),dim_targetsresults!A:B,2,FALSE)),"",VLOOKUP(TRIM(G981),dim_targetsresults!A:C,2,FALSE))</f>
        <v>MER Results</v>
      </c>
      <c r="AL981" s="19" t="str">
        <f>IF(ISNA(VLOOKUP(AK981,dim_targetsresults!B:C,2,FALSE)),"",VLOOKUP(AK981,dim_targetsresults!B:C,2,FALSE))</f>
        <v>Jh0jDM5yQ2E</v>
      </c>
      <c r="AM981" s="19" t="str">
        <f>IF(ISNA(VLOOKUP(TRIM(D981),dim_numeratordenominator!A:B,2,FALSE)),"",VLOOKUP(TRIM(D981),dim_numeratordenominator!A:C,2,FALSE))</f>
        <v>Numerator</v>
      </c>
      <c r="AN981" s="19" t="str">
        <f>IF(ISNA(VLOOKUP(AM981,dim_numeratordenominator!B:C,2,FALSE)),"",VLOOKUP(AM981,dim_numeratordenominator!B:C,2,FALSE))</f>
        <v>Som9NRMQqV7</v>
      </c>
      <c r="AO981" s="19" t="str">
        <f>IF(ISNA(VLOOKUP(TRIM(E981),dim_supporttype!A:B,2,FALSE)),"",VLOOKUP(TRIM(E981),dim_supporttype!A:C,2,FALSE))</f>
        <v>TA</v>
      </c>
      <c r="AP981" s="19" t="str">
        <f>IF(ISNA(VLOOKUP(AO981,dim_supporttype!B:C,2,FALSE)),"",VLOOKUP(AO981,dim_supporttype!B:C,2,FALSE))</f>
        <v>cRAGKdWIDn4</v>
      </c>
      <c r="AQ981" s="19" t="str">
        <f>IF(ISNA(VLOOKUP(TRIM(F981),dim_disaggs!A:B,2,FALSE)),"No Disagg",VLOOKUP(TRIM(F981),dim_disaggs!A:B,2,FALSE))</f>
        <v>IndexMod/AgeLessThanTen/Result</v>
      </c>
      <c r="AR981" s="19" t="str">
        <f>IF(ISNA(VLOOKUP(AQ981,dim_disaggs!B:C,2,FALSE)),"",VLOOKUP(AQ981,dim_disaggs!B:C,2,FALSE))</f>
        <v>THC3PbJvDVi</v>
      </c>
      <c r="AS981" s="72" t="s">
        <v>21115</v>
      </c>
      <c r="AT981" s="66" t="s">
        <v>19775</v>
      </c>
      <c r="AU981" s="72" t="s">
        <v>755</v>
      </c>
      <c r="AV981" s="73" t="s">
        <v>755</v>
      </c>
      <c r="AW981" s="66" t="s">
        <v>755</v>
      </c>
      <c r="AX981" s="66" t="s">
        <v>755</v>
      </c>
      <c r="BA981" s="105" t="str">
        <f t="shared" si="144"/>
        <v/>
      </c>
      <c r="BB981" s="20" t="str">
        <f t="shared" si="145"/>
        <v/>
      </c>
      <c r="BG981" s="71"/>
      <c r="BH981" s="71"/>
      <c r="BK981" s="71"/>
      <c r="BM981" s="71"/>
      <c r="BN981" s="71"/>
      <c r="BO981" s="71"/>
      <c r="BP981" s="71"/>
    </row>
    <row r="982" spans="1:68" x14ac:dyDescent="0.2">
      <c r="A982" s="22" t="s">
        <v>95</v>
      </c>
      <c r="B982" s="21" t="s">
        <v>20347</v>
      </c>
      <c r="C982" s="20" t="s">
        <v>870</v>
      </c>
      <c r="D982" s="20" t="s">
        <v>1</v>
      </c>
      <c r="E982" s="20" t="s">
        <v>77</v>
      </c>
      <c r="F982" s="20" t="s">
        <v>20043</v>
      </c>
      <c r="G982" s="20" t="s">
        <v>20086</v>
      </c>
      <c r="H982" s="20" t="s">
        <v>20044</v>
      </c>
      <c r="I982" s="19">
        <f t="shared" si="146"/>
        <v>39</v>
      </c>
      <c r="J982" s="20" t="s">
        <v>755</v>
      </c>
      <c r="K982" s="20" t="s">
        <v>2225</v>
      </c>
      <c r="L982" s="95" t="str">
        <f>IF(M982&lt;&gt;"",IF(NOT(ISNA(INDEX(cc!B:B,MATCH(M982,cc!A:A,0)))),INDEX(cc!B:B,MATCH(M982,cc!A:A,0)),"0"),"")</f>
        <v>Age (&lt;1-50+-uk, 12), Sex and Test Results</v>
      </c>
      <c r="M982" s="97" t="s">
        <v>20629</v>
      </c>
      <c r="N982" s="28" t="str">
        <f t="shared" si="147"/>
        <v/>
      </c>
      <c r="O982" s="19" t="str">
        <f t="shared" si="140"/>
        <v>HTS_TST (N, DSD, IndexMod/Age/Sex/Result): HTS received results</v>
      </c>
      <c r="P982" s="19" t="str">
        <f t="shared" si="141"/>
        <v>HTS_TST (N, DSD, IndexMod/Age/Sex/Result): HTS received results</v>
      </c>
      <c r="Q982" s="19" t="str">
        <f t="shared" si="139"/>
        <v>HTS_TST (N, DSD, NdxMod/Age/Sex/Result)</v>
      </c>
      <c r="R982" s="19" t="str">
        <f t="shared" si="142"/>
        <v>HTS_TST_N_DSD_NdxMod_Age_Sex_Result</v>
      </c>
      <c r="S982" s="19" t="str">
        <f t="shared" si="143"/>
        <v>HTS_TST_N_DSD_NdxMod_Age_Sex_Result_</v>
      </c>
      <c r="T982" s="19" t="b">
        <f>NOT(ISNA(VLOOKUP(B982,dbcodes!A:B,2,FALSE)))</f>
        <v>1</v>
      </c>
      <c r="U982" s="19" t="str">
        <f>IF(ISNA(VLOOKUP(B982,dbcodes!A:B,2,FALSE)),des!R290,VLOOKUP(B982,dbcodes!A:B,2,FALSE))</f>
        <v>HTS_TST_N_DSD_NdxMod_Age_Sex_Result</v>
      </c>
      <c r="W982" s="107" t="str">
        <f>IF(ISNA(VLOOKUP(C982,descriptions!A:B,2,FALSE)),des!V290,IF(G982=" TARGET","Target ","")&amp;VLOOKUP(C982,descriptions!A:B,2,FALSE))</f>
        <v>Number of individuals who received HIV Testing Services (HTS) and received their test results</v>
      </c>
      <c r="X982" s="20" t="s">
        <v>4</v>
      </c>
      <c r="Y982" s="20" t="s">
        <v>831</v>
      </c>
      <c r="Z982" s="20" t="s">
        <v>836</v>
      </c>
      <c r="AA982" s="20" t="s">
        <v>102</v>
      </c>
      <c r="AB982" s="20" t="s">
        <v>755</v>
      </c>
      <c r="AC982" s="19" t="str">
        <f>IF(AB982&lt;&gt;"",IF(NOT(ISNA(INDEX(os!A:A,MATCH(AB982,os!B:B,0)))),INDEX(os!A:A,MATCH(AB982,os!B:B,0)),"0"),"")</f>
        <v/>
      </c>
      <c r="AD982" s="20" t="s">
        <v>830</v>
      </c>
      <c r="AH982" s="93" t="str">
        <f>IF(NOT(ISNA(VLOOKUP(B:B,ResultsTargets!A:A,1,0))),"TRUE","")</f>
        <v/>
      </c>
      <c r="AI982" s="19" t="str">
        <f>IF(ISNA(VLOOKUP(C982,dim_techarea!A:B,2,FALSE)),"",VLOOKUP(C982,dim_techarea!A:B,2,FALSE))</f>
        <v>HTS_TST</v>
      </c>
      <c r="AJ982" s="19" t="str">
        <f>IF(ISNA(VLOOKUP(AI982,dim_techarea!B:C,2,FALSE)),"",VLOOKUP(AI982,dim_techarea!B:C,2,FALSE))</f>
        <v>f5IPTM7mieH</v>
      </c>
      <c r="AK982" s="19" t="str">
        <f>IF(ISNA(VLOOKUP(TRIM(G982),dim_targetsresults!A:B,2,FALSE)),"",VLOOKUP(TRIM(G982),dim_targetsresults!A:C,2,FALSE))</f>
        <v>MER Results</v>
      </c>
      <c r="AL982" s="19" t="str">
        <f>IF(ISNA(VLOOKUP(AK982,dim_targetsresults!B:C,2,FALSE)),"",VLOOKUP(AK982,dim_targetsresults!B:C,2,FALSE))</f>
        <v>Jh0jDM5yQ2E</v>
      </c>
      <c r="AM982" s="19" t="str">
        <f>IF(ISNA(VLOOKUP(TRIM(D982),dim_numeratordenominator!A:B,2,FALSE)),"",VLOOKUP(TRIM(D982),dim_numeratordenominator!A:C,2,FALSE))</f>
        <v>Numerator</v>
      </c>
      <c r="AN982" s="19" t="str">
        <f>IF(ISNA(VLOOKUP(AM982,dim_numeratordenominator!B:C,2,FALSE)),"",VLOOKUP(AM982,dim_numeratordenominator!B:C,2,FALSE))</f>
        <v>Som9NRMQqV7</v>
      </c>
      <c r="AO982" s="19" t="str">
        <f>IF(ISNA(VLOOKUP(TRIM(E982),dim_supporttype!A:B,2,FALSE)),"",VLOOKUP(TRIM(E982),dim_supporttype!A:C,2,FALSE))</f>
        <v>DSD</v>
      </c>
      <c r="AP982" s="19" t="str">
        <f>IF(ISNA(VLOOKUP(AO982,dim_supporttype!B:C,2,FALSE)),"",VLOOKUP(AO982,dim_supporttype!B:C,2,FALSE))</f>
        <v>iM13vdNLWKb</v>
      </c>
      <c r="AQ982" s="19" t="str">
        <f>IF(ISNA(VLOOKUP(TRIM(F982),dim_disaggs!A:B,2,FALSE)),"No Disagg",VLOOKUP(TRIM(F982),dim_disaggs!A:B,2,FALSE))</f>
        <v>IndexMod/Age/Sex/Result</v>
      </c>
      <c r="AR982" s="19" t="str">
        <f>IF(ISNA(VLOOKUP(AQ982,dim_disaggs!B:C,2,FALSE)),"",VLOOKUP(AQ982,dim_disaggs!B:C,2,FALSE))</f>
        <v>xds87opkbem</v>
      </c>
      <c r="AS982" s="72" t="s">
        <v>21115</v>
      </c>
      <c r="AT982" s="66" t="s">
        <v>19775</v>
      </c>
      <c r="AU982" s="72" t="s">
        <v>21145</v>
      </c>
      <c r="AV982" s="73" t="s">
        <v>21161</v>
      </c>
      <c r="AW982" s="65" t="s">
        <v>25655</v>
      </c>
      <c r="AX982" s="66" t="s">
        <v>25403</v>
      </c>
      <c r="BA982" s="105" t="str">
        <f t="shared" si="144"/>
        <v/>
      </c>
      <c r="BB982" s="20" t="str">
        <f t="shared" si="145"/>
        <v/>
      </c>
    </row>
    <row r="983" spans="1:68" x14ac:dyDescent="0.2">
      <c r="A983" s="22" t="s">
        <v>95</v>
      </c>
      <c r="B983" s="21" t="s">
        <v>20348</v>
      </c>
      <c r="C983" s="20" t="s">
        <v>870</v>
      </c>
      <c r="D983" s="20" t="s">
        <v>1</v>
      </c>
      <c r="E983" s="20" t="s">
        <v>78</v>
      </c>
      <c r="F983" s="20" t="s">
        <v>20043</v>
      </c>
      <c r="G983" s="20" t="s">
        <v>20086</v>
      </c>
      <c r="H983" s="20" t="s">
        <v>20044</v>
      </c>
      <c r="I983" s="19">
        <f t="shared" si="146"/>
        <v>38</v>
      </c>
      <c r="J983" s="20" t="s">
        <v>755</v>
      </c>
      <c r="K983" s="20" t="s">
        <v>2225</v>
      </c>
      <c r="L983" s="95" t="str">
        <f>IF(M983&lt;&gt;"",IF(NOT(ISNA(INDEX(cc!B:B,MATCH(M983,cc!A:A,0)))),INDEX(cc!B:B,MATCH(M983,cc!A:A,0)),"0"),"")</f>
        <v>Age (&lt;1-50+-uk, 12), Sex and Test Results</v>
      </c>
      <c r="M983" s="97" t="s">
        <v>20629</v>
      </c>
      <c r="N983" s="28" t="str">
        <f t="shared" si="147"/>
        <v/>
      </c>
      <c r="O983" s="19" t="str">
        <f t="shared" si="140"/>
        <v>HTS_TST (N, TA, IndexMod/Age/Sex/Result): HTS received results</v>
      </c>
      <c r="P983" s="19" t="str">
        <f t="shared" si="141"/>
        <v>HTS_TST (N, TA, IndexMod/Age/Sex/Result): HTS received results</v>
      </c>
      <c r="Q983" s="19" t="str">
        <f t="shared" si="139"/>
        <v>HTS_TST (N, TA, NdxMod/Age/Sex/Result)</v>
      </c>
      <c r="R983" s="19" t="str">
        <f t="shared" si="142"/>
        <v>HTS_TST_N_TA_NdxMod_Age_Sex_Result</v>
      </c>
      <c r="S983" s="19" t="str">
        <f t="shared" si="143"/>
        <v>HTS_TST_N_TA_NdxMod_Age_Sex_Result_</v>
      </c>
      <c r="T983" s="19" t="b">
        <f>NOT(ISNA(VLOOKUP(B983,dbcodes!A:B,2,FALSE)))</f>
        <v>1</v>
      </c>
      <c r="U983" s="19" t="str">
        <f>IF(ISNA(VLOOKUP(B983,dbcodes!A:B,2,FALSE)),des!R291,VLOOKUP(B983,dbcodes!A:B,2,FALSE))</f>
        <v>HTS_TST_N_TA_NdxMod_Age_Sex_Result</v>
      </c>
      <c r="W983" s="107" t="str">
        <f>IF(ISNA(VLOOKUP(C983,descriptions!A:B,2,FALSE)),des!V291,IF(G983=" TARGET","Target ","")&amp;VLOOKUP(C983,descriptions!A:B,2,FALSE))</f>
        <v>Number of individuals who received HIV Testing Services (HTS) and received their test results</v>
      </c>
      <c r="X983" s="20" t="s">
        <v>4</v>
      </c>
      <c r="Y983" s="20" t="s">
        <v>831</v>
      </c>
      <c r="Z983" s="20" t="s">
        <v>836</v>
      </c>
      <c r="AA983" s="20" t="s">
        <v>102</v>
      </c>
      <c r="AB983" s="20" t="s">
        <v>755</v>
      </c>
      <c r="AC983" s="19" t="str">
        <f>IF(AB983&lt;&gt;"",IF(NOT(ISNA(INDEX(os!A:A,MATCH(AB983,os!B:B,0)))),INDEX(os!A:A,MATCH(AB983,os!B:B,0)),"0"),"")</f>
        <v/>
      </c>
      <c r="AD983" s="20" t="s">
        <v>830</v>
      </c>
      <c r="AH983" s="93" t="str">
        <f>IF(NOT(ISNA(VLOOKUP(B:B,ResultsTargets!A:A,1,0))),"TRUE","")</f>
        <v/>
      </c>
      <c r="AI983" s="19" t="str">
        <f>IF(ISNA(VLOOKUP(C983,dim_techarea!A:B,2,FALSE)),"",VLOOKUP(C983,dim_techarea!A:B,2,FALSE))</f>
        <v>HTS_TST</v>
      </c>
      <c r="AJ983" s="19" t="str">
        <f>IF(ISNA(VLOOKUP(AI983,dim_techarea!B:C,2,FALSE)),"",VLOOKUP(AI983,dim_techarea!B:C,2,FALSE))</f>
        <v>f5IPTM7mieH</v>
      </c>
      <c r="AK983" s="19" t="str">
        <f>IF(ISNA(VLOOKUP(TRIM(G983),dim_targetsresults!A:B,2,FALSE)),"",VLOOKUP(TRIM(G983),dim_targetsresults!A:C,2,FALSE))</f>
        <v>MER Results</v>
      </c>
      <c r="AL983" s="19" t="str">
        <f>IF(ISNA(VLOOKUP(AK983,dim_targetsresults!B:C,2,FALSE)),"",VLOOKUP(AK983,dim_targetsresults!B:C,2,FALSE))</f>
        <v>Jh0jDM5yQ2E</v>
      </c>
      <c r="AM983" s="19" t="str">
        <f>IF(ISNA(VLOOKUP(TRIM(D983),dim_numeratordenominator!A:B,2,FALSE)),"",VLOOKUP(TRIM(D983),dim_numeratordenominator!A:C,2,FALSE))</f>
        <v>Numerator</v>
      </c>
      <c r="AN983" s="19" t="str">
        <f>IF(ISNA(VLOOKUP(AM983,dim_numeratordenominator!B:C,2,FALSE)),"",VLOOKUP(AM983,dim_numeratordenominator!B:C,2,FALSE))</f>
        <v>Som9NRMQqV7</v>
      </c>
      <c r="AO983" s="19" t="str">
        <f>IF(ISNA(VLOOKUP(TRIM(E983),dim_supporttype!A:B,2,FALSE)),"",VLOOKUP(TRIM(E983),dim_supporttype!A:C,2,FALSE))</f>
        <v>TA</v>
      </c>
      <c r="AP983" s="19" t="str">
        <f>IF(ISNA(VLOOKUP(AO983,dim_supporttype!B:C,2,FALSE)),"",VLOOKUP(AO983,dim_supporttype!B:C,2,FALSE))</f>
        <v>cRAGKdWIDn4</v>
      </c>
      <c r="AQ983" s="19" t="str">
        <f>IF(ISNA(VLOOKUP(TRIM(F983),dim_disaggs!A:B,2,FALSE)),"No Disagg",VLOOKUP(TRIM(F983),dim_disaggs!A:B,2,FALSE))</f>
        <v>IndexMod/Age/Sex/Result</v>
      </c>
      <c r="AR983" s="19" t="str">
        <f>IF(ISNA(VLOOKUP(AQ983,dim_disaggs!B:C,2,FALSE)),"",VLOOKUP(AQ983,dim_disaggs!B:C,2,FALSE))</f>
        <v>xds87opkbem</v>
      </c>
      <c r="AS983" s="72" t="s">
        <v>21115</v>
      </c>
      <c r="AT983" s="66" t="s">
        <v>19775</v>
      </c>
      <c r="AU983" s="72" t="s">
        <v>21145</v>
      </c>
      <c r="AV983" s="73" t="s">
        <v>21161</v>
      </c>
      <c r="AW983" s="65" t="s">
        <v>25655</v>
      </c>
      <c r="AX983" s="66" t="s">
        <v>25403</v>
      </c>
      <c r="BA983" s="105" t="str">
        <f t="shared" si="144"/>
        <v/>
      </c>
      <c r="BB983" s="20" t="str">
        <f t="shared" si="145"/>
        <v/>
      </c>
      <c r="BF983" s="75"/>
      <c r="BG983" s="71"/>
      <c r="BH983" s="71"/>
      <c r="BK983" s="71"/>
    </row>
    <row r="984" spans="1:68" x14ac:dyDescent="0.2">
      <c r="A984" s="20" t="s">
        <v>95</v>
      </c>
      <c r="B984" s="20" t="s">
        <v>334</v>
      </c>
      <c r="C984" s="20" t="s">
        <v>870</v>
      </c>
      <c r="D984" s="20" t="s">
        <v>1</v>
      </c>
      <c r="E984" s="20" t="s">
        <v>77</v>
      </c>
      <c r="F984" s="20" t="s">
        <v>330</v>
      </c>
      <c r="G984" s="20" t="s">
        <v>20086</v>
      </c>
      <c r="H984" s="20" t="s">
        <v>329</v>
      </c>
      <c r="I984" s="19">
        <f t="shared" si="146"/>
        <v>41</v>
      </c>
      <c r="J984" s="20" t="s">
        <v>755</v>
      </c>
      <c r="K984" s="20" t="s">
        <v>2225</v>
      </c>
      <c r="L984" s="95" t="str">
        <f>IF(M984&lt;&gt;"",IF(NOT(ISNA(INDEX(cc!B:B,MATCH(M984,cc!A:A,0)))),INDEX(cc!B:B,MATCH(M984,cc!A:A,0)),"0"),"")</f>
        <v>Age (10-50+-uk, 5), Sex and Result</v>
      </c>
      <c r="M984" s="97" t="s">
        <v>345</v>
      </c>
      <c r="N984" s="28" t="str">
        <f t="shared" si="147"/>
        <v/>
      </c>
      <c r="O984" s="19" t="str">
        <f t="shared" si="140"/>
        <v>HTS_TST (N, DSD, Inpat/AgeAboveTen/Sex/Result): HTS received results</v>
      </c>
      <c r="P984" s="19" t="str">
        <f t="shared" si="141"/>
        <v>HTS_TST (N, DSD, Inpat/AgeAboveTen/Sex/Result): HTS received results</v>
      </c>
      <c r="Q984" s="19" t="str">
        <f t="shared" si="139"/>
        <v>HTS_TST (N, DSD, Inpat/Age&gt;10/Sex/Result)</v>
      </c>
      <c r="R984" s="19" t="str">
        <f t="shared" si="142"/>
        <v>HTS_TST_N_DSD_Inpat_Agegt10_Sex_Result</v>
      </c>
      <c r="S984" s="19" t="str">
        <f t="shared" si="143"/>
        <v>HTS_TST_N_DSD_Inpat_Agegt10_Sex_Result_</v>
      </c>
      <c r="T984" s="19" t="b">
        <f>NOT(ISNA(VLOOKUP(B984,dbcodes!A:B,2,FALSE)))</f>
        <v>1</v>
      </c>
      <c r="U984" s="19" t="str">
        <f>IF(ISNA(VLOOKUP(B984,dbcodes!A:B,2,FALSE)),des!R298,VLOOKUP(B984,dbcodes!A:B,2,FALSE))</f>
        <v>HTC_TST_N_DSD_Inpat_Agegt10_Sex_Result</v>
      </c>
      <c r="W984" s="107" t="str">
        <f>IF(ISNA(VLOOKUP(C984,descriptions!A:B,2,FALSE)),des!V298,IF(G984=" TARGET","Target ","")&amp;VLOOKUP(C984,descriptions!A:B,2,FALSE))</f>
        <v>Number of individuals who received HIV Testing Services (HTS) and received their test results</v>
      </c>
      <c r="X984" s="20" t="s">
        <v>4</v>
      </c>
      <c r="Y984" s="20" t="s">
        <v>831</v>
      </c>
      <c r="Z984" s="20" t="s">
        <v>836</v>
      </c>
      <c r="AA984" s="20" t="s">
        <v>102</v>
      </c>
      <c r="AB984" s="20" t="s">
        <v>755</v>
      </c>
      <c r="AC984" s="19" t="str">
        <f>IF(AB984&lt;&gt;"",IF(NOT(ISNA(INDEX(os!A:A,MATCH(AB984,os!B:B,0)))),INDEX(os!A:A,MATCH(AB984,os!B:B,0)),"0"),"")</f>
        <v/>
      </c>
      <c r="AD984" s="20" t="s">
        <v>830</v>
      </c>
      <c r="AH984" s="93" t="str">
        <f>IF(NOT(ISNA(VLOOKUP(B:B,ResultsTargets!A:A,1,0))),"TRUE","")</f>
        <v/>
      </c>
      <c r="AI984" s="19" t="str">
        <f>IF(ISNA(VLOOKUP(C984,dim_techarea!A:B,2,FALSE)),"",VLOOKUP(C984,dim_techarea!A:B,2,FALSE))</f>
        <v>HTS_TST</v>
      </c>
      <c r="AJ984" s="19" t="str">
        <f>IF(ISNA(VLOOKUP(AI984,dim_techarea!B:C,2,FALSE)),"",VLOOKUP(AI984,dim_techarea!B:C,2,FALSE))</f>
        <v>f5IPTM7mieH</v>
      </c>
      <c r="AK984" s="19" t="str">
        <f>IF(ISNA(VLOOKUP(TRIM(G984),dim_targetsresults!A:B,2,FALSE)),"",VLOOKUP(TRIM(G984),dim_targetsresults!A:C,2,FALSE))</f>
        <v>MER Results</v>
      </c>
      <c r="AL984" s="19" t="str">
        <f>IF(ISNA(VLOOKUP(AK984,dim_targetsresults!B:C,2,FALSE)),"",VLOOKUP(AK984,dim_targetsresults!B:C,2,FALSE))</f>
        <v>Jh0jDM5yQ2E</v>
      </c>
      <c r="AM984" s="19" t="str">
        <f>IF(ISNA(VLOOKUP(TRIM(D984),dim_numeratordenominator!A:B,2,FALSE)),"",VLOOKUP(TRIM(D984),dim_numeratordenominator!A:C,2,FALSE))</f>
        <v>Numerator</v>
      </c>
      <c r="AN984" s="19" t="str">
        <f>IF(ISNA(VLOOKUP(AM984,dim_numeratordenominator!B:C,2,FALSE)),"",VLOOKUP(AM984,dim_numeratordenominator!B:C,2,FALSE))</f>
        <v>Som9NRMQqV7</v>
      </c>
      <c r="AO984" s="19" t="str">
        <f>IF(ISNA(VLOOKUP(TRIM(E984),dim_supporttype!A:B,2,FALSE)),"",VLOOKUP(TRIM(E984),dim_supporttype!A:C,2,FALSE))</f>
        <v>DSD</v>
      </c>
      <c r="AP984" s="19" t="str">
        <f>IF(ISNA(VLOOKUP(AO984,dim_supporttype!B:C,2,FALSE)),"",VLOOKUP(AO984,dim_supporttype!B:C,2,FALSE))</f>
        <v>iM13vdNLWKb</v>
      </c>
      <c r="AQ984" s="19" t="str">
        <f>IF(ISNA(VLOOKUP(TRIM(F984),dim_disaggs!A:B,2,FALSE)),"No Disagg",VLOOKUP(TRIM(F984),dim_disaggs!A:B,2,FALSE))</f>
        <v>Inpat/AgeAboveTen/Sex/Result</v>
      </c>
      <c r="AR984" s="19" t="str">
        <f>IF(ISNA(VLOOKUP(AQ984,dim_disaggs!B:C,2,FALSE)),"",VLOOKUP(AQ984,dim_disaggs!B:C,2,FALSE))</f>
        <v>UHemG2gyM5s</v>
      </c>
      <c r="AS984" s="72" t="s">
        <v>21116</v>
      </c>
      <c r="AT984" s="66" t="s">
        <v>19776</v>
      </c>
      <c r="AU984" s="72" t="s">
        <v>755</v>
      </c>
      <c r="AV984" s="73" t="s">
        <v>755</v>
      </c>
      <c r="AW984" s="66" t="s">
        <v>755</v>
      </c>
      <c r="AX984" s="66" t="s">
        <v>755</v>
      </c>
      <c r="BA984" s="105" t="str">
        <f t="shared" si="144"/>
        <v/>
      </c>
      <c r="BB984" s="20" t="str">
        <f t="shared" si="145"/>
        <v/>
      </c>
    </row>
    <row r="985" spans="1:68" x14ac:dyDescent="0.2">
      <c r="A985" s="20" t="s">
        <v>95</v>
      </c>
      <c r="B985" s="20" t="s">
        <v>336</v>
      </c>
      <c r="C985" s="20" t="s">
        <v>870</v>
      </c>
      <c r="D985" s="20" t="s">
        <v>1</v>
      </c>
      <c r="E985" s="20" t="s">
        <v>78</v>
      </c>
      <c r="F985" s="20" t="s">
        <v>330</v>
      </c>
      <c r="G985" s="20" t="s">
        <v>20086</v>
      </c>
      <c r="H985" s="20" t="s">
        <v>329</v>
      </c>
      <c r="I985" s="19">
        <f t="shared" si="146"/>
        <v>40</v>
      </c>
      <c r="J985" s="20" t="s">
        <v>755</v>
      </c>
      <c r="K985" s="20" t="s">
        <v>2225</v>
      </c>
      <c r="L985" s="95" t="str">
        <f>IF(M985&lt;&gt;"",IF(NOT(ISNA(INDEX(cc!B:B,MATCH(M985,cc!A:A,0)))),INDEX(cc!B:B,MATCH(M985,cc!A:A,0)),"0"),"")</f>
        <v>Age (10-50+-uk, 5), Sex and Result</v>
      </c>
      <c r="M985" s="97" t="s">
        <v>345</v>
      </c>
      <c r="N985" s="28" t="str">
        <f t="shared" si="147"/>
        <v/>
      </c>
      <c r="O985" s="19" t="str">
        <f t="shared" si="140"/>
        <v>HTS_TST (N, TA, Inpat/AgeAboveTen/Sex/Result): HTS received results</v>
      </c>
      <c r="P985" s="19" t="str">
        <f t="shared" si="141"/>
        <v>HTS_TST (N, TA, Inpat/AgeAboveTen/Sex/Result): HTS received results</v>
      </c>
      <c r="Q985" s="19" t="str">
        <f t="shared" si="139"/>
        <v>HTS_TST (N, TA, Inpat/Age&gt;10/Sex/Result)</v>
      </c>
      <c r="R985" s="19" t="str">
        <f t="shared" si="142"/>
        <v>HTS_TST_N_TA_Inpat_Agegt10_Sex_Result</v>
      </c>
      <c r="S985" s="19" t="str">
        <f t="shared" si="143"/>
        <v>HTS_TST_N_TA_Inpat_Agegt10_Sex_Result_</v>
      </c>
      <c r="T985" s="19" t="b">
        <f>NOT(ISNA(VLOOKUP(B985,dbcodes!A:B,2,FALSE)))</f>
        <v>1</v>
      </c>
      <c r="U985" s="19" t="str">
        <f>IF(ISNA(VLOOKUP(B985,dbcodes!A:B,2,FALSE)),des!R299,VLOOKUP(B985,dbcodes!A:B,2,FALSE))</f>
        <v>HTC_TST_N_TA_Inpat_Agegt10_Sex_Result</v>
      </c>
      <c r="W985" s="107" t="str">
        <f>IF(ISNA(VLOOKUP(C985,descriptions!A:B,2,FALSE)),des!V299,IF(G985=" TARGET","Target ","")&amp;VLOOKUP(C985,descriptions!A:B,2,FALSE))</f>
        <v>Number of individuals who received HIV Testing Services (HTS) and received their test results</v>
      </c>
      <c r="X985" s="20" t="s">
        <v>4</v>
      </c>
      <c r="Y985" s="20" t="s">
        <v>831</v>
      </c>
      <c r="Z985" s="20" t="s">
        <v>836</v>
      </c>
      <c r="AA985" s="20" t="s">
        <v>102</v>
      </c>
      <c r="AB985" s="20" t="s">
        <v>755</v>
      </c>
      <c r="AC985" s="19" t="str">
        <f>IF(AB985&lt;&gt;"",IF(NOT(ISNA(INDEX(os!A:A,MATCH(AB985,os!B:B,0)))),INDEX(os!A:A,MATCH(AB985,os!B:B,0)),"0"),"")</f>
        <v/>
      </c>
      <c r="AD985" s="20" t="s">
        <v>830</v>
      </c>
      <c r="AH985" s="93" t="str">
        <f>IF(NOT(ISNA(VLOOKUP(B:B,ResultsTargets!A:A,1,0))),"TRUE","")</f>
        <v/>
      </c>
      <c r="AI985" s="19" t="str">
        <f>IF(ISNA(VLOOKUP(C985,dim_techarea!A:B,2,FALSE)),"",VLOOKUP(C985,dim_techarea!A:B,2,FALSE))</f>
        <v>HTS_TST</v>
      </c>
      <c r="AJ985" s="19" t="str">
        <f>IF(ISNA(VLOOKUP(AI985,dim_techarea!B:C,2,FALSE)),"",VLOOKUP(AI985,dim_techarea!B:C,2,FALSE))</f>
        <v>f5IPTM7mieH</v>
      </c>
      <c r="AK985" s="19" t="str">
        <f>IF(ISNA(VLOOKUP(TRIM(G985),dim_targetsresults!A:B,2,FALSE)),"",VLOOKUP(TRIM(G985),dim_targetsresults!A:C,2,FALSE))</f>
        <v>MER Results</v>
      </c>
      <c r="AL985" s="19" t="str">
        <f>IF(ISNA(VLOOKUP(AK985,dim_targetsresults!B:C,2,FALSE)),"",VLOOKUP(AK985,dim_targetsresults!B:C,2,FALSE))</f>
        <v>Jh0jDM5yQ2E</v>
      </c>
      <c r="AM985" s="19" t="str">
        <f>IF(ISNA(VLOOKUP(TRIM(D985),dim_numeratordenominator!A:B,2,FALSE)),"",VLOOKUP(TRIM(D985),dim_numeratordenominator!A:C,2,FALSE))</f>
        <v>Numerator</v>
      </c>
      <c r="AN985" s="19" t="str">
        <f>IF(ISNA(VLOOKUP(AM985,dim_numeratordenominator!B:C,2,FALSE)),"",VLOOKUP(AM985,dim_numeratordenominator!B:C,2,FALSE))</f>
        <v>Som9NRMQqV7</v>
      </c>
      <c r="AO985" s="19" t="str">
        <f>IF(ISNA(VLOOKUP(TRIM(E985),dim_supporttype!A:B,2,FALSE)),"",VLOOKUP(TRIM(E985),dim_supporttype!A:C,2,FALSE))</f>
        <v>TA</v>
      </c>
      <c r="AP985" s="19" t="str">
        <f>IF(ISNA(VLOOKUP(AO985,dim_supporttype!B:C,2,FALSE)),"",VLOOKUP(AO985,dim_supporttype!B:C,2,FALSE))</f>
        <v>cRAGKdWIDn4</v>
      </c>
      <c r="AQ985" s="19" t="str">
        <f>IF(ISNA(VLOOKUP(TRIM(F985),dim_disaggs!A:B,2,FALSE)),"No Disagg",VLOOKUP(TRIM(F985),dim_disaggs!A:B,2,FALSE))</f>
        <v>Inpat/AgeAboveTen/Sex/Result</v>
      </c>
      <c r="AR985" s="19" t="str">
        <f>IF(ISNA(VLOOKUP(AQ985,dim_disaggs!B:C,2,FALSE)),"",VLOOKUP(AQ985,dim_disaggs!B:C,2,FALSE))</f>
        <v>UHemG2gyM5s</v>
      </c>
      <c r="AS985" s="72" t="s">
        <v>21116</v>
      </c>
      <c r="AT985" s="66" t="s">
        <v>19776</v>
      </c>
      <c r="AU985" s="72" t="s">
        <v>755</v>
      </c>
      <c r="AV985" s="73" t="s">
        <v>755</v>
      </c>
      <c r="AW985" s="66" t="s">
        <v>755</v>
      </c>
      <c r="AX985" s="66" t="s">
        <v>755</v>
      </c>
      <c r="BA985" s="105" t="str">
        <f t="shared" si="144"/>
        <v/>
      </c>
      <c r="BB985" s="20" t="str">
        <f t="shared" si="145"/>
        <v/>
      </c>
    </row>
    <row r="986" spans="1:68" x14ac:dyDescent="0.2">
      <c r="A986" s="20" t="s">
        <v>95</v>
      </c>
      <c r="B986" s="20" t="s">
        <v>333</v>
      </c>
      <c r="C986" s="20" t="s">
        <v>870</v>
      </c>
      <c r="D986" s="20" t="s">
        <v>1</v>
      </c>
      <c r="E986" s="20" t="s">
        <v>77</v>
      </c>
      <c r="F986" s="20" t="s">
        <v>327</v>
      </c>
      <c r="G986" s="20" t="s">
        <v>20086</v>
      </c>
      <c r="H986" s="20" t="s">
        <v>328</v>
      </c>
      <c r="I986" s="19">
        <f t="shared" si="146"/>
        <v>37</v>
      </c>
      <c r="J986" s="20" t="s">
        <v>755</v>
      </c>
      <c r="K986" s="20" t="s">
        <v>2225</v>
      </c>
      <c r="L986" s="95" t="str">
        <f>IF(M986&lt;&gt;"",IF(NOT(ISNA(INDEX(cc!B:B,MATCH(M986,cc!A:A,0)))),INDEX(cc!B:B,MATCH(M986,cc!A:A,0)),"0"),"")</f>
        <v>Age (&lt;1-9, 2) and Result</v>
      </c>
      <c r="M986" s="97" t="s">
        <v>342</v>
      </c>
      <c r="N986" s="28" t="str">
        <f t="shared" si="147"/>
        <v/>
      </c>
      <c r="O986" s="19" t="str">
        <f t="shared" si="140"/>
        <v>HTS_TST (N, DSD, Inpat/AgeLessThanTen/Result): HTS received results</v>
      </c>
      <c r="P986" s="19" t="str">
        <f t="shared" si="141"/>
        <v>HTS_TST (N, DSD, Inpat/AgeLessThanTen/Result): HTS received results</v>
      </c>
      <c r="Q986" s="19" t="str">
        <f t="shared" si="139"/>
        <v>HTS_TST (N, DSD, Inpat/Age&lt;10/Result)</v>
      </c>
      <c r="R986" s="19" t="str">
        <f t="shared" si="142"/>
        <v>HTS_TST_N_DSD_Inpat_Agelt10_Result</v>
      </c>
      <c r="S986" s="19" t="str">
        <f t="shared" si="143"/>
        <v>HTS_TST_N_DSD_Inpat_Agelt10_Result_</v>
      </c>
      <c r="T986" s="19" t="b">
        <f>NOT(ISNA(VLOOKUP(B986,dbcodes!A:B,2,FALSE)))</f>
        <v>1</v>
      </c>
      <c r="U986" s="19" t="str">
        <f>IF(ISNA(VLOOKUP(B986,dbcodes!A:B,2,FALSE)),des!R300,VLOOKUP(B986,dbcodes!A:B,2,FALSE))</f>
        <v>HTC_TST_N_DSD_Inpat_Agelt10_Result</v>
      </c>
      <c r="W986" s="107" t="str">
        <f>IF(ISNA(VLOOKUP(C986,descriptions!A:B,2,FALSE)),des!V300,IF(G986=" TARGET","Target ","")&amp;VLOOKUP(C986,descriptions!A:B,2,FALSE))</f>
        <v>Number of individuals who received HIV Testing Services (HTS) and received their test results</v>
      </c>
      <c r="X986" s="20" t="s">
        <v>4</v>
      </c>
      <c r="Y986" s="20" t="s">
        <v>831</v>
      </c>
      <c r="Z986" s="20" t="s">
        <v>836</v>
      </c>
      <c r="AA986" s="20" t="s">
        <v>102</v>
      </c>
      <c r="AB986" s="20" t="s">
        <v>755</v>
      </c>
      <c r="AC986" s="19" t="str">
        <f>IF(AB986&lt;&gt;"",IF(NOT(ISNA(INDEX(os!A:A,MATCH(AB986,os!B:B,0)))),INDEX(os!A:A,MATCH(AB986,os!B:B,0)),"0"),"")</f>
        <v/>
      </c>
      <c r="AD986" s="20" t="s">
        <v>830</v>
      </c>
      <c r="AH986" s="93" t="str">
        <f>IF(NOT(ISNA(VLOOKUP(B:B,ResultsTargets!A:A,1,0))),"TRUE","")</f>
        <v/>
      </c>
      <c r="AI986" s="19" t="str">
        <f>IF(ISNA(VLOOKUP(C986,dim_techarea!A:B,2,FALSE)),"",VLOOKUP(C986,dim_techarea!A:B,2,FALSE))</f>
        <v>HTS_TST</v>
      </c>
      <c r="AJ986" s="19" t="str">
        <f>IF(ISNA(VLOOKUP(AI986,dim_techarea!B:C,2,FALSE)),"",VLOOKUP(AI986,dim_techarea!B:C,2,FALSE))</f>
        <v>f5IPTM7mieH</v>
      </c>
      <c r="AK986" s="19" t="str">
        <f>IF(ISNA(VLOOKUP(TRIM(G986),dim_targetsresults!A:B,2,FALSE)),"",VLOOKUP(TRIM(G986),dim_targetsresults!A:C,2,FALSE))</f>
        <v>MER Results</v>
      </c>
      <c r="AL986" s="19" t="str">
        <f>IF(ISNA(VLOOKUP(AK986,dim_targetsresults!B:C,2,FALSE)),"",VLOOKUP(AK986,dim_targetsresults!B:C,2,FALSE))</f>
        <v>Jh0jDM5yQ2E</v>
      </c>
      <c r="AM986" s="19" t="str">
        <f>IF(ISNA(VLOOKUP(TRIM(D986),dim_numeratordenominator!A:B,2,FALSE)),"",VLOOKUP(TRIM(D986),dim_numeratordenominator!A:C,2,FALSE))</f>
        <v>Numerator</v>
      </c>
      <c r="AN986" s="19" t="str">
        <f>IF(ISNA(VLOOKUP(AM986,dim_numeratordenominator!B:C,2,FALSE)),"",VLOOKUP(AM986,dim_numeratordenominator!B:C,2,FALSE))</f>
        <v>Som9NRMQqV7</v>
      </c>
      <c r="AO986" s="19" t="str">
        <f>IF(ISNA(VLOOKUP(TRIM(E986),dim_supporttype!A:B,2,FALSE)),"",VLOOKUP(TRIM(E986),dim_supporttype!A:C,2,FALSE))</f>
        <v>DSD</v>
      </c>
      <c r="AP986" s="19" t="str">
        <f>IF(ISNA(VLOOKUP(AO986,dim_supporttype!B:C,2,FALSE)),"",VLOOKUP(AO986,dim_supporttype!B:C,2,FALSE))</f>
        <v>iM13vdNLWKb</v>
      </c>
      <c r="AQ986" s="19" t="str">
        <f>IF(ISNA(VLOOKUP(TRIM(F986),dim_disaggs!A:B,2,FALSE)),"No Disagg",VLOOKUP(TRIM(F986),dim_disaggs!A:B,2,FALSE))</f>
        <v>Inpat/AgeLessThanTen/Result</v>
      </c>
      <c r="AR986" s="19" t="str">
        <f>IF(ISNA(VLOOKUP(AQ986,dim_disaggs!B:C,2,FALSE)),"",VLOOKUP(AQ986,dim_disaggs!B:C,2,FALSE))</f>
        <v>WqWlZgc65J0</v>
      </c>
      <c r="AS986" s="72" t="s">
        <v>21116</v>
      </c>
      <c r="AT986" s="66" t="s">
        <v>19776</v>
      </c>
      <c r="AU986" s="72" t="s">
        <v>755</v>
      </c>
      <c r="AV986" s="73" t="s">
        <v>755</v>
      </c>
      <c r="AW986" s="66" t="s">
        <v>755</v>
      </c>
      <c r="AX986" s="66" t="s">
        <v>755</v>
      </c>
      <c r="BA986" s="105" t="str">
        <f t="shared" si="144"/>
        <v/>
      </c>
      <c r="BB986" s="20" t="str">
        <f t="shared" si="145"/>
        <v/>
      </c>
    </row>
    <row r="987" spans="1:68" x14ac:dyDescent="0.2">
      <c r="A987" s="20" t="s">
        <v>95</v>
      </c>
      <c r="B987" s="20" t="s">
        <v>335</v>
      </c>
      <c r="C987" s="20" t="s">
        <v>870</v>
      </c>
      <c r="D987" s="20" t="s">
        <v>1</v>
      </c>
      <c r="E987" s="20" t="s">
        <v>78</v>
      </c>
      <c r="F987" s="20" t="s">
        <v>327</v>
      </c>
      <c r="G987" s="20" t="s">
        <v>20086</v>
      </c>
      <c r="H987" s="20" t="s">
        <v>328</v>
      </c>
      <c r="I987" s="19">
        <f t="shared" si="146"/>
        <v>36</v>
      </c>
      <c r="J987" s="20" t="s">
        <v>755</v>
      </c>
      <c r="K987" s="20" t="s">
        <v>2225</v>
      </c>
      <c r="L987" s="95" t="str">
        <f>IF(M987&lt;&gt;"",IF(NOT(ISNA(INDEX(cc!B:B,MATCH(M987,cc!A:A,0)))),INDEX(cc!B:B,MATCH(M987,cc!A:A,0)),"0"),"")</f>
        <v>Age (&lt;1-9, 2) and Result</v>
      </c>
      <c r="M987" s="97" t="s">
        <v>342</v>
      </c>
      <c r="N987" s="28" t="str">
        <f t="shared" si="147"/>
        <v/>
      </c>
      <c r="O987" s="19" t="str">
        <f t="shared" si="140"/>
        <v>HTS_TST (N, TA, Inpat/AgeLessThanTen/Result): HTS received results</v>
      </c>
      <c r="P987" s="19" t="str">
        <f t="shared" si="141"/>
        <v>HTS_TST (N, TA, Inpat/AgeLessThanTen/Result): HTS received results</v>
      </c>
      <c r="Q987" s="19" t="str">
        <f t="shared" si="139"/>
        <v>HTS_TST (N, TA, Inpat/Age&lt;10/Result)</v>
      </c>
      <c r="R987" s="19" t="str">
        <f t="shared" si="142"/>
        <v>HTS_TST_N_TA_Inpat_Agelt10_Result</v>
      </c>
      <c r="S987" s="19" t="str">
        <f t="shared" si="143"/>
        <v>HTS_TST_N_TA_Inpat_Agelt10_Result_</v>
      </c>
      <c r="T987" s="19" t="b">
        <f>NOT(ISNA(VLOOKUP(B987,dbcodes!A:B,2,FALSE)))</f>
        <v>1</v>
      </c>
      <c r="U987" s="19" t="str">
        <f>IF(ISNA(VLOOKUP(B987,dbcodes!A:B,2,FALSE)),des!R301,VLOOKUP(B987,dbcodes!A:B,2,FALSE))</f>
        <v>HTC_TST_N_TA_Inpat_Agelt10_Result</v>
      </c>
      <c r="W987" s="107" t="str">
        <f>IF(ISNA(VLOOKUP(C987,descriptions!A:B,2,FALSE)),des!V301,IF(G987=" TARGET","Target ","")&amp;VLOOKUP(C987,descriptions!A:B,2,FALSE))</f>
        <v>Number of individuals who received HIV Testing Services (HTS) and received their test results</v>
      </c>
      <c r="X987" s="20" t="s">
        <v>4</v>
      </c>
      <c r="Y987" s="20" t="s">
        <v>831</v>
      </c>
      <c r="Z987" s="20" t="s">
        <v>836</v>
      </c>
      <c r="AA987" s="20" t="s">
        <v>102</v>
      </c>
      <c r="AB987" s="20" t="s">
        <v>755</v>
      </c>
      <c r="AC987" s="19" t="str">
        <f>IF(AB987&lt;&gt;"",IF(NOT(ISNA(INDEX(os!A:A,MATCH(AB987,os!B:B,0)))),INDEX(os!A:A,MATCH(AB987,os!B:B,0)),"0"),"")</f>
        <v/>
      </c>
      <c r="AD987" s="20" t="s">
        <v>830</v>
      </c>
      <c r="AH987" s="93" t="str">
        <f>IF(NOT(ISNA(VLOOKUP(B:B,ResultsTargets!A:A,1,0))),"TRUE","")</f>
        <v/>
      </c>
      <c r="AI987" s="19" t="str">
        <f>IF(ISNA(VLOOKUP(C987,dim_techarea!A:B,2,FALSE)),"",VLOOKUP(C987,dim_techarea!A:B,2,FALSE))</f>
        <v>HTS_TST</v>
      </c>
      <c r="AJ987" s="19" t="str">
        <f>IF(ISNA(VLOOKUP(AI987,dim_techarea!B:C,2,FALSE)),"",VLOOKUP(AI987,dim_techarea!B:C,2,FALSE))</f>
        <v>f5IPTM7mieH</v>
      </c>
      <c r="AK987" s="19" t="str">
        <f>IF(ISNA(VLOOKUP(TRIM(G987),dim_targetsresults!A:B,2,FALSE)),"",VLOOKUP(TRIM(G987),dim_targetsresults!A:C,2,FALSE))</f>
        <v>MER Results</v>
      </c>
      <c r="AL987" s="19" t="str">
        <f>IF(ISNA(VLOOKUP(AK987,dim_targetsresults!B:C,2,FALSE)),"",VLOOKUP(AK987,dim_targetsresults!B:C,2,FALSE))</f>
        <v>Jh0jDM5yQ2E</v>
      </c>
      <c r="AM987" s="19" t="str">
        <f>IF(ISNA(VLOOKUP(TRIM(D987),dim_numeratordenominator!A:B,2,FALSE)),"",VLOOKUP(TRIM(D987),dim_numeratordenominator!A:C,2,FALSE))</f>
        <v>Numerator</v>
      </c>
      <c r="AN987" s="19" t="str">
        <f>IF(ISNA(VLOOKUP(AM987,dim_numeratordenominator!B:C,2,FALSE)),"",VLOOKUP(AM987,dim_numeratordenominator!B:C,2,FALSE))</f>
        <v>Som9NRMQqV7</v>
      </c>
      <c r="AO987" s="19" t="str">
        <f>IF(ISNA(VLOOKUP(TRIM(E987),dim_supporttype!A:B,2,FALSE)),"",VLOOKUP(TRIM(E987),dim_supporttype!A:C,2,FALSE))</f>
        <v>TA</v>
      </c>
      <c r="AP987" s="19" t="str">
        <f>IF(ISNA(VLOOKUP(AO987,dim_supporttype!B:C,2,FALSE)),"",VLOOKUP(AO987,dim_supporttype!B:C,2,FALSE))</f>
        <v>cRAGKdWIDn4</v>
      </c>
      <c r="AQ987" s="19" t="str">
        <f>IF(ISNA(VLOOKUP(TRIM(F987),dim_disaggs!A:B,2,FALSE)),"No Disagg",VLOOKUP(TRIM(F987),dim_disaggs!A:B,2,FALSE))</f>
        <v>Inpat/AgeLessThanTen/Result</v>
      </c>
      <c r="AR987" s="19" t="str">
        <f>IF(ISNA(VLOOKUP(AQ987,dim_disaggs!B:C,2,FALSE)),"",VLOOKUP(AQ987,dim_disaggs!B:C,2,FALSE))</f>
        <v>WqWlZgc65J0</v>
      </c>
      <c r="AS987" s="72" t="s">
        <v>21116</v>
      </c>
      <c r="AT987" s="66" t="s">
        <v>19776</v>
      </c>
      <c r="AU987" s="72" t="s">
        <v>755</v>
      </c>
      <c r="AV987" s="73" t="s">
        <v>755</v>
      </c>
      <c r="AW987" s="66" t="s">
        <v>755</v>
      </c>
      <c r="AX987" s="66" t="s">
        <v>755</v>
      </c>
      <c r="BA987" s="105" t="str">
        <f t="shared" si="144"/>
        <v/>
      </c>
      <c r="BB987" s="20" t="str">
        <f t="shared" si="145"/>
        <v/>
      </c>
      <c r="BG987" s="71"/>
      <c r="BH987" s="71"/>
    </row>
    <row r="988" spans="1:68" x14ac:dyDescent="0.2">
      <c r="A988" s="20" t="s">
        <v>95</v>
      </c>
      <c r="B988" s="20" t="s">
        <v>350</v>
      </c>
      <c r="C988" s="20" t="s">
        <v>870</v>
      </c>
      <c r="D988" s="20" t="s">
        <v>1</v>
      </c>
      <c r="E988" s="20" t="s">
        <v>77</v>
      </c>
      <c r="F988" s="20" t="s">
        <v>347</v>
      </c>
      <c r="G988" s="20" t="s">
        <v>20086</v>
      </c>
      <c r="H988" s="20" t="s">
        <v>20219</v>
      </c>
      <c r="I988" s="19">
        <f t="shared" si="146"/>
        <v>30</v>
      </c>
      <c r="J988" s="20" t="s">
        <v>755</v>
      </c>
      <c r="K988" s="20" t="s">
        <v>2225</v>
      </c>
      <c r="L988" s="95" t="str">
        <f>IF(M988&lt;&gt;"",IF(NOT(ISNA(INDEX(cc!B:B,MATCH(M988,cc!A:A,0)))),INDEX(cc!B:B,MATCH(M988,cc!A:A,0)),"0"),"")</f>
        <v>Test Results</v>
      </c>
      <c r="M988" s="97" t="s">
        <v>353</v>
      </c>
      <c r="N988" s="28" t="str">
        <f t="shared" si="147"/>
        <v/>
      </c>
      <c r="O988" s="19" t="str">
        <f t="shared" si="140"/>
        <v>HTS_TST (N, DSD, Malnutrition/Result/&lt;5): HTS received results</v>
      </c>
      <c r="P988" s="19" t="str">
        <f t="shared" si="141"/>
        <v>HTS_TST (N, DSD, Malnutrition/Result/&lt;5): HTS received results</v>
      </c>
      <c r="Q988" s="19" t="str">
        <f t="shared" si="139"/>
        <v>HTS_TST (N, DSD, MN/Result/&lt;5)</v>
      </c>
      <c r="R988" s="19" t="str">
        <f t="shared" si="142"/>
        <v>HTS_TST_N_DSD_MN_Result_lt5</v>
      </c>
      <c r="S988" s="19" t="str">
        <f t="shared" si="143"/>
        <v>HTS_TST_N_DSD_MN_Result_lt5_</v>
      </c>
      <c r="T988" s="19" t="b">
        <f>NOT(ISNA(VLOOKUP(B988,dbcodes!A:B,2,FALSE)))</f>
        <v>1</v>
      </c>
      <c r="U988" s="19" t="str">
        <f>IF(ISNA(VLOOKUP(B988,dbcodes!A:B,2,FALSE)),des!R308,VLOOKUP(B988,dbcodes!A:B,2,FALSE))</f>
        <v>HTC_TST_N_DSD_Malnutrition_Result_lt5</v>
      </c>
      <c r="W988" s="107" t="str">
        <f>IF(ISNA(VLOOKUP(C988,descriptions!A:B,2,FALSE)),des!V308,IF(G988=" TARGET","Target ","")&amp;VLOOKUP(C988,descriptions!A:B,2,FALSE))</f>
        <v>Number of individuals who received HIV Testing Services (HTS) and received their test results</v>
      </c>
      <c r="X988" s="20" t="s">
        <v>4</v>
      </c>
      <c r="Y988" s="20" t="s">
        <v>831</v>
      </c>
      <c r="Z988" s="20" t="s">
        <v>836</v>
      </c>
      <c r="AA988" s="20" t="s">
        <v>102</v>
      </c>
      <c r="AB988" s="20" t="s">
        <v>755</v>
      </c>
      <c r="AC988" s="19" t="str">
        <f>IF(AB988&lt;&gt;"",IF(NOT(ISNA(INDEX(os!A:A,MATCH(AB988,os!B:B,0)))),INDEX(os!A:A,MATCH(AB988,os!B:B,0)),"0"),"")</f>
        <v/>
      </c>
      <c r="AD988" s="20" t="s">
        <v>830</v>
      </c>
      <c r="AH988" s="93" t="str">
        <f>IF(NOT(ISNA(VLOOKUP(B:B,ResultsTargets!A:A,1,0))),"TRUE","")</f>
        <v/>
      </c>
      <c r="AI988" s="19" t="str">
        <f>IF(ISNA(VLOOKUP(C988,dim_techarea!A:B,2,FALSE)),"",VLOOKUP(C988,dim_techarea!A:B,2,FALSE))</f>
        <v>HTS_TST</v>
      </c>
      <c r="AJ988" s="19" t="str">
        <f>IF(ISNA(VLOOKUP(AI988,dim_techarea!B:C,2,FALSE)),"",VLOOKUP(AI988,dim_techarea!B:C,2,FALSE))</f>
        <v>f5IPTM7mieH</v>
      </c>
      <c r="AK988" s="19" t="str">
        <f>IF(ISNA(VLOOKUP(TRIM(G988),dim_targetsresults!A:B,2,FALSE)),"",VLOOKUP(TRIM(G988),dim_targetsresults!A:C,2,FALSE))</f>
        <v>MER Results</v>
      </c>
      <c r="AL988" s="19" t="str">
        <f>IF(ISNA(VLOOKUP(AK988,dim_targetsresults!B:C,2,FALSE)),"",VLOOKUP(AK988,dim_targetsresults!B:C,2,FALSE))</f>
        <v>Jh0jDM5yQ2E</v>
      </c>
      <c r="AM988" s="19" t="str">
        <f>IF(ISNA(VLOOKUP(TRIM(D988),dim_numeratordenominator!A:B,2,FALSE)),"",VLOOKUP(TRIM(D988),dim_numeratordenominator!A:C,2,FALSE))</f>
        <v>Numerator</v>
      </c>
      <c r="AN988" s="19" t="str">
        <f>IF(ISNA(VLOOKUP(AM988,dim_numeratordenominator!B:C,2,FALSE)),"",VLOOKUP(AM988,dim_numeratordenominator!B:C,2,FALSE))</f>
        <v>Som9NRMQqV7</v>
      </c>
      <c r="AO988" s="19" t="str">
        <f>IF(ISNA(VLOOKUP(TRIM(E988),dim_supporttype!A:B,2,FALSE)),"",VLOOKUP(TRIM(E988),dim_supporttype!A:C,2,FALSE))</f>
        <v>DSD</v>
      </c>
      <c r="AP988" s="19" t="str">
        <f>IF(ISNA(VLOOKUP(AO988,dim_supporttype!B:C,2,FALSE)),"",VLOOKUP(AO988,dim_supporttype!B:C,2,FALSE))</f>
        <v>iM13vdNLWKb</v>
      </c>
      <c r="AQ988" s="19" t="str">
        <f>IF(ISNA(VLOOKUP(TRIM(F988),dim_disaggs!A:B,2,FALSE)),"No Disagg",VLOOKUP(TRIM(F988),dim_disaggs!A:B,2,FALSE))</f>
        <v>Malnutrition/Result/&lt;5</v>
      </c>
      <c r="AR988" s="19" t="str">
        <f>IF(ISNA(VLOOKUP(AQ988,dim_disaggs!B:C,2,FALSE)),"",VLOOKUP(AQ988,dim_disaggs!B:C,2,FALSE))</f>
        <v>GDlca90VFe8</v>
      </c>
      <c r="AS988" s="72" t="s">
        <v>21117</v>
      </c>
      <c r="AT988" s="66" t="s">
        <v>19777</v>
      </c>
      <c r="AU988" s="72" t="s">
        <v>755</v>
      </c>
      <c r="AV988" s="73" t="s">
        <v>755</v>
      </c>
      <c r="AW988" s="66" t="s">
        <v>755</v>
      </c>
      <c r="AX988" s="66" t="s">
        <v>755</v>
      </c>
      <c r="BA988" s="105" t="str">
        <f t="shared" si="144"/>
        <v/>
      </c>
      <c r="BB988" s="20" t="str">
        <f t="shared" si="145"/>
        <v/>
      </c>
    </row>
    <row r="989" spans="1:68" x14ac:dyDescent="0.2">
      <c r="A989" s="20" t="s">
        <v>95</v>
      </c>
      <c r="B989" s="20" t="s">
        <v>351</v>
      </c>
      <c r="C989" s="20" t="s">
        <v>870</v>
      </c>
      <c r="D989" s="20" t="s">
        <v>1</v>
      </c>
      <c r="E989" s="20" t="s">
        <v>78</v>
      </c>
      <c r="F989" s="20" t="s">
        <v>347</v>
      </c>
      <c r="G989" s="20" t="s">
        <v>20086</v>
      </c>
      <c r="H989" s="20" t="s">
        <v>20219</v>
      </c>
      <c r="I989" s="19">
        <f t="shared" si="146"/>
        <v>29</v>
      </c>
      <c r="J989" s="20" t="s">
        <v>755</v>
      </c>
      <c r="K989" s="20" t="s">
        <v>2225</v>
      </c>
      <c r="L989" s="95" t="str">
        <f>IF(M989&lt;&gt;"",IF(NOT(ISNA(INDEX(cc!B:B,MATCH(M989,cc!A:A,0)))),INDEX(cc!B:B,MATCH(M989,cc!A:A,0)),"0"),"")</f>
        <v>Test Results</v>
      </c>
      <c r="M989" s="97" t="s">
        <v>353</v>
      </c>
      <c r="N989" s="28" t="str">
        <f t="shared" si="147"/>
        <v/>
      </c>
      <c r="O989" s="19" t="str">
        <f t="shared" si="140"/>
        <v>HTS_TST (N, TA, Malnutrition/Result/&lt;5): HTS received results</v>
      </c>
      <c r="P989" s="19" t="str">
        <f t="shared" si="141"/>
        <v>HTS_TST (N, TA, Malnutrition/Result/&lt;5): HTS received results</v>
      </c>
      <c r="Q989" s="19" t="str">
        <f t="shared" si="139"/>
        <v>HTS_TST (N, TA, MN/Result/&lt;5)</v>
      </c>
      <c r="R989" s="19" t="str">
        <f t="shared" si="142"/>
        <v>HTS_TST_N_TA_MN_Result_lt5</v>
      </c>
      <c r="S989" s="19" t="str">
        <f t="shared" si="143"/>
        <v>HTS_TST_N_TA_MN_Result_lt5_</v>
      </c>
      <c r="T989" s="19" t="b">
        <f>NOT(ISNA(VLOOKUP(B989,dbcodes!A:B,2,FALSE)))</f>
        <v>1</v>
      </c>
      <c r="U989" s="19" t="str">
        <f>IF(ISNA(VLOOKUP(B989,dbcodes!A:B,2,FALSE)),des!R309,VLOOKUP(B989,dbcodes!A:B,2,FALSE))</f>
        <v>HTC_TST_N_TA_Malnutrition_Result_lt5</v>
      </c>
      <c r="W989" s="107" t="str">
        <f>IF(ISNA(VLOOKUP(C989,descriptions!A:B,2,FALSE)),des!V309,IF(G989=" TARGET","Target ","")&amp;VLOOKUP(C989,descriptions!A:B,2,FALSE))</f>
        <v>Number of individuals who received HIV Testing Services (HTS) and received their test results</v>
      </c>
      <c r="X989" s="20" t="s">
        <v>4</v>
      </c>
      <c r="Y989" s="20" t="s">
        <v>831</v>
      </c>
      <c r="Z989" s="20" t="s">
        <v>836</v>
      </c>
      <c r="AA989" s="20" t="s">
        <v>102</v>
      </c>
      <c r="AB989" s="20" t="s">
        <v>755</v>
      </c>
      <c r="AC989" s="19" t="str">
        <f>IF(AB989&lt;&gt;"",IF(NOT(ISNA(INDEX(os!A:A,MATCH(AB989,os!B:B,0)))),INDEX(os!A:A,MATCH(AB989,os!B:B,0)),"0"),"")</f>
        <v/>
      </c>
      <c r="AD989" s="20" t="s">
        <v>830</v>
      </c>
      <c r="AH989" s="93" t="str">
        <f>IF(NOT(ISNA(VLOOKUP(B:B,ResultsTargets!A:A,1,0))),"TRUE","")</f>
        <v/>
      </c>
      <c r="AI989" s="19" t="str">
        <f>IF(ISNA(VLOOKUP(C989,dim_techarea!A:B,2,FALSE)),"",VLOOKUP(C989,dim_techarea!A:B,2,FALSE))</f>
        <v>HTS_TST</v>
      </c>
      <c r="AJ989" s="19" t="str">
        <f>IF(ISNA(VLOOKUP(AI989,dim_techarea!B:C,2,FALSE)),"",VLOOKUP(AI989,dim_techarea!B:C,2,FALSE))</f>
        <v>f5IPTM7mieH</v>
      </c>
      <c r="AK989" s="19" t="str">
        <f>IF(ISNA(VLOOKUP(TRIM(G989),dim_targetsresults!A:B,2,FALSE)),"",VLOOKUP(TRIM(G989),dim_targetsresults!A:C,2,FALSE))</f>
        <v>MER Results</v>
      </c>
      <c r="AL989" s="19" t="str">
        <f>IF(ISNA(VLOOKUP(AK989,dim_targetsresults!B:C,2,FALSE)),"",VLOOKUP(AK989,dim_targetsresults!B:C,2,FALSE))</f>
        <v>Jh0jDM5yQ2E</v>
      </c>
      <c r="AM989" s="19" t="str">
        <f>IF(ISNA(VLOOKUP(TRIM(D989),dim_numeratordenominator!A:B,2,FALSE)),"",VLOOKUP(TRIM(D989),dim_numeratordenominator!A:C,2,FALSE))</f>
        <v>Numerator</v>
      </c>
      <c r="AN989" s="19" t="str">
        <f>IF(ISNA(VLOOKUP(AM989,dim_numeratordenominator!B:C,2,FALSE)),"",VLOOKUP(AM989,dim_numeratordenominator!B:C,2,FALSE))</f>
        <v>Som9NRMQqV7</v>
      </c>
      <c r="AO989" s="19" t="str">
        <f>IF(ISNA(VLOOKUP(TRIM(E989),dim_supporttype!A:B,2,FALSE)),"",VLOOKUP(TRIM(E989),dim_supporttype!A:C,2,FALSE))</f>
        <v>TA</v>
      </c>
      <c r="AP989" s="19" t="str">
        <f>IF(ISNA(VLOOKUP(AO989,dim_supporttype!B:C,2,FALSE)),"",VLOOKUP(AO989,dim_supporttype!B:C,2,FALSE))</f>
        <v>cRAGKdWIDn4</v>
      </c>
      <c r="AQ989" s="19" t="str">
        <f>IF(ISNA(VLOOKUP(TRIM(F989),dim_disaggs!A:B,2,FALSE)),"No Disagg",VLOOKUP(TRIM(F989),dim_disaggs!A:B,2,FALSE))</f>
        <v>Malnutrition/Result/&lt;5</v>
      </c>
      <c r="AR989" s="19" t="str">
        <f>IF(ISNA(VLOOKUP(AQ989,dim_disaggs!B:C,2,FALSE)),"",VLOOKUP(AQ989,dim_disaggs!B:C,2,FALSE))</f>
        <v>GDlca90VFe8</v>
      </c>
      <c r="AS989" s="72" t="s">
        <v>21117</v>
      </c>
      <c r="AT989" s="66" t="s">
        <v>19777</v>
      </c>
      <c r="AU989" s="72" t="s">
        <v>755</v>
      </c>
      <c r="AV989" s="73" t="s">
        <v>755</v>
      </c>
      <c r="AW989" s="66" t="s">
        <v>755</v>
      </c>
      <c r="AX989" s="66" t="s">
        <v>755</v>
      </c>
      <c r="BA989" s="105" t="str">
        <f t="shared" si="144"/>
        <v/>
      </c>
      <c r="BB989" s="20" t="str">
        <f t="shared" si="145"/>
        <v/>
      </c>
      <c r="BG989" s="71"/>
      <c r="BH989" s="71"/>
    </row>
    <row r="990" spans="1:68" x14ac:dyDescent="0.2">
      <c r="A990" s="20" t="s">
        <v>95</v>
      </c>
      <c r="B990" s="20" t="s">
        <v>442</v>
      </c>
      <c r="C990" s="20" t="s">
        <v>870</v>
      </c>
      <c r="D990" s="20" t="s">
        <v>1</v>
      </c>
      <c r="E990" s="20" t="s">
        <v>77</v>
      </c>
      <c r="F990" s="20" t="s">
        <v>419</v>
      </c>
      <c r="G990" s="20" t="s">
        <v>20086</v>
      </c>
      <c r="H990" s="20" t="s">
        <v>2278</v>
      </c>
      <c r="I990" s="19">
        <f t="shared" si="146"/>
        <v>41</v>
      </c>
      <c r="J990" s="20" t="s">
        <v>755</v>
      </c>
      <c r="K990" s="20" t="s">
        <v>2225</v>
      </c>
      <c r="L990" s="95" t="str">
        <f>IF(M990&lt;&gt;"",IF(NOT(ISNA(INDEX(cc!B:B,MATCH(M990,cc!A:A,0)))),INDEX(cc!B:B,MATCH(M990,cc!A:A,0)),"0"),"")</f>
        <v>Age (10-50+-uk, 5), Sex and Result</v>
      </c>
      <c r="M990" s="97" t="s">
        <v>345</v>
      </c>
      <c r="N990" s="28" t="str">
        <f t="shared" si="147"/>
        <v/>
      </c>
      <c r="O990" s="19" t="str">
        <f t="shared" si="140"/>
        <v>HTS_TST (N, DSD, MobileMod/AgeAboveTen/Sex/Result): HTS received results</v>
      </c>
      <c r="P990" s="19" t="str">
        <f t="shared" si="141"/>
        <v>HTS_TST (N, DSD, MobileMod/AgeAboveTen/Sex/Result): HTS received results</v>
      </c>
      <c r="Q990" s="19" t="str">
        <f t="shared" si="139"/>
        <v>HTS_TST (N, DSD, MbMod/Age&gt;10/Sex/Result)</v>
      </c>
      <c r="R990" s="19" t="str">
        <f t="shared" si="142"/>
        <v>HTS_TST_N_DSD_MbMod_Agegt10_Sex_Result</v>
      </c>
      <c r="S990" s="19" t="str">
        <f t="shared" si="143"/>
        <v>HTS_TST_N_DSD_MbMod_Agegt10_Sex_Result_</v>
      </c>
      <c r="T990" s="19" t="b">
        <f>NOT(ISNA(VLOOKUP(B990,dbcodes!A:B,2,FALSE)))</f>
        <v>1</v>
      </c>
      <c r="U990" s="19" t="str">
        <f>IF(ISNA(VLOOKUP(B990,dbcodes!A:B,2,FALSE)),des!R313,VLOOKUP(B990,dbcodes!A:B,2,FALSE))</f>
        <v>HTC_TST_N_DSD_MobileMod_Agegt10_Sex_Result</v>
      </c>
      <c r="W990" s="107" t="str">
        <f>IF(ISNA(VLOOKUP(C990,descriptions!A:B,2,FALSE)),des!V313,IF(G990=" TARGET","Target ","")&amp;VLOOKUP(C990,descriptions!A:B,2,FALSE))</f>
        <v>Number of individuals who received HIV Testing Services (HTS) and received their test results</v>
      </c>
      <c r="X990" s="20" t="s">
        <v>4</v>
      </c>
      <c r="Y990" s="20" t="s">
        <v>831</v>
      </c>
      <c r="Z990" s="20" t="s">
        <v>836</v>
      </c>
      <c r="AA990" s="20" t="s">
        <v>102</v>
      </c>
      <c r="AB990" s="20" t="s">
        <v>755</v>
      </c>
      <c r="AC990" s="19" t="str">
        <f>IF(AB990&lt;&gt;"",IF(NOT(ISNA(INDEX(os!A:A,MATCH(AB990,os!B:B,0)))),INDEX(os!A:A,MATCH(AB990,os!B:B,0)),"0"),"")</f>
        <v/>
      </c>
      <c r="AD990" s="20" t="s">
        <v>830</v>
      </c>
      <c r="AH990" s="93" t="str">
        <f>IF(NOT(ISNA(VLOOKUP(B:B,ResultsTargets!A:A,1,0))),"TRUE","")</f>
        <v/>
      </c>
      <c r="AI990" s="19" t="str">
        <f>IF(ISNA(VLOOKUP(C990,dim_techarea!A:B,2,FALSE)),"",VLOOKUP(C990,dim_techarea!A:B,2,FALSE))</f>
        <v>HTS_TST</v>
      </c>
      <c r="AJ990" s="19" t="str">
        <f>IF(ISNA(VLOOKUP(AI990,dim_techarea!B:C,2,FALSE)),"",VLOOKUP(AI990,dim_techarea!B:C,2,FALSE))</f>
        <v>f5IPTM7mieH</v>
      </c>
      <c r="AK990" s="19" t="str">
        <f>IF(ISNA(VLOOKUP(TRIM(G990),dim_targetsresults!A:B,2,FALSE)),"",VLOOKUP(TRIM(G990),dim_targetsresults!A:C,2,FALSE))</f>
        <v>MER Results</v>
      </c>
      <c r="AL990" s="19" t="str">
        <f>IF(ISNA(VLOOKUP(AK990,dim_targetsresults!B:C,2,FALSE)),"",VLOOKUP(AK990,dim_targetsresults!B:C,2,FALSE))</f>
        <v>Jh0jDM5yQ2E</v>
      </c>
      <c r="AM990" s="19" t="str">
        <f>IF(ISNA(VLOOKUP(TRIM(D990),dim_numeratordenominator!A:B,2,FALSE)),"",VLOOKUP(TRIM(D990),dim_numeratordenominator!A:C,2,FALSE))</f>
        <v>Numerator</v>
      </c>
      <c r="AN990" s="19" t="str">
        <f>IF(ISNA(VLOOKUP(AM990,dim_numeratordenominator!B:C,2,FALSE)),"",VLOOKUP(AM990,dim_numeratordenominator!B:C,2,FALSE))</f>
        <v>Som9NRMQqV7</v>
      </c>
      <c r="AO990" s="19" t="str">
        <f>IF(ISNA(VLOOKUP(TRIM(E990),dim_supporttype!A:B,2,FALSE)),"",VLOOKUP(TRIM(E990),dim_supporttype!A:C,2,FALSE))</f>
        <v>DSD</v>
      </c>
      <c r="AP990" s="19" t="str">
        <f>IF(ISNA(VLOOKUP(AO990,dim_supporttype!B:C,2,FALSE)),"",VLOOKUP(AO990,dim_supporttype!B:C,2,FALSE))</f>
        <v>iM13vdNLWKb</v>
      </c>
      <c r="AQ990" s="19" t="str">
        <f>IF(ISNA(VLOOKUP(TRIM(F990),dim_disaggs!A:B,2,FALSE)),"No Disagg",VLOOKUP(TRIM(F990),dim_disaggs!A:B,2,FALSE))</f>
        <v>MobileMod/AgeAboveTen/Sex/Result</v>
      </c>
      <c r="AR990" s="19" t="str">
        <f>IF(ISNA(VLOOKUP(AQ990,dim_disaggs!B:C,2,FALSE)),"",VLOOKUP(AQ990,dim_disaggs!B:C,2,FALSE))</f>
        <v>khbtFdS49Qx</v>
      </c>
      <c r="AS990" s="72" t="s">
        <v>21118</v>
      </c>
      <c r="AT990" s="66" t="s">
        <v>19778</v>
      </c>
      <c r="AU990" s="72" t="s">
        <v>755</v>
      </c>
      <c r="AV990" s="73" t="s">
        <v>755</v>
      </c>
      <c r="AW990" s="66" t="s">
        <v>755</v>
      </c>
      <c r="AX990" s="66" t="s">
        <v>755</v>
      </c>
      <c r="BA990" s="105" t="str">
        <f t="shared" si="144"/>
        <v/>
      </c>
      <c r="BB990" s="20" t="str">
        <f t="shared" si="145"/>
        <v/>
      </c>
    </row>
    <row r="991" spans="1:68" x14ac:dyDescent="0.2">
      <c r="A991" s="20" t="s">
        <v>95</v>
      </c>
      <c r="B991" s="20" t="s">
        <v>444</v>
      </c>
      <c r="C991" s="20" t="s">
        <v>870</v>
      </c>
      <c r="D991" s="20" t="s">
        <v>1</v>
      </c>
      <c r="E991" s="20" t="s">
        <v>78</v>
      </c>
      <c r="F991" s="20" t="s">
        <v>419</v>
      </c>
      <c r="G991" s="20" t="s">
        <v>20086</v>
      </c>
      <c r="H991" s="20" t="s">
        <v>2278</v>
      </c>
      <c r="I991" s="19">
        <f t="shared" si="146"/>
        <v>40</v>
      </c>
      <c r="J991" s="20" t="s">
        <v>755</v>
      </c>
      <c r="K991" s="20" t="s">
        <v>2225</v>
      </c>
      <c r="L991" s="95" t="str">
        <f>IF(M991&lt;&gt;"",IF(NOT(ISNA(INDEX(cc!B:B,MATCH(M991,cc!A:A,0)))),INDEX(cc!B:B,MATCH(M991,cc!A:A,0)),"0"),"")</f>
        <v>Age (10-50+-uk, 5), Sex and Result</v>
      </c>
      <c r="M991" s="97" t="s">
        <v>345</v>
      </c>
      <c r="N991" s="28" t="str">
        <f t="shared" si="147"/>
        <v/>
      </c>
      <c r="O991" s="19" t="str">
        <f t="shared" si="140"/>
        <v>HTS_TST (N, TA, MobileMod/AgeAboveTen/Sex/Result): HTS received results</v>
      </c>
      <c r="P991" s="19" t="str">
        <f t="shared" si="141"/>
        <v>HTS_TST (N, TA, MobileMod/AgeAboveTen/Sex/Result): HTS received results</v>
      </c>
      <c r="Q991" s="19" t="str">
        <f t="shared" si="139"/>
        <v>HTS_TST (N, TA, MbMod/Age&gt;10/Sex/Result)</v>
      </c>
      <c r="R991" s="19" t="str">
        <f t="shared" si="142"/>
        <v>HTS_TST_N_TA_MbMod_Agegt10_Sex_Result</v>
      </c>
      <c r="S991" s="19" t="str">
        <f t="shared" si="143"/>
        <v>HTS_TST_N_TA_MbMod_Agegt10_Sex_Result_</v>
      </c>
      <c r="T991" s="19" t="b">
        <f>NOT(ISNA(VLOOKUP(B991,dbcodes!A:B,2,FALSE)))</f>
        <v>1</v>
      </c>
      <c r="U991" s="19" t="str">
        <f>IF(ISNA(VLOOKUP(B991,dbcodes!A:B,2,FALSE)),des!R314,VLOOKUP(B991,dbcodes!A:B,2,FALSE))</f>
        <v>HTC_TST_N_TA_MobileMod_Agegt10_Sex_Result</v>
      </c>
      <c r="W991" s="107" t="str">
        <f>IF(ISNA(VLOOKUP(C991,descriptions!A:B,2,FALSE)),des!V314,IF(G991=" TARGET","Target ","")&amp;VLOOKUP(C991,descriptions!A:B,2,FALSE))</f>
        <v>Number of individuals who received HIV Testing Services (HTS) and received their test results</v>
      </c>
      <c r="X991" s="20" t="s">
        <v>4</v>
      </c>
      <c r="Y991" s="20" t="s">
        <v>831</v>
      </c>
      <c r="Z991" s="20" t="s">
        <v>836</v>
      </c>
      <c r="AA991" s="20" t="s">
        <v>102</v>
      </c>
      <c r="AB991" s="20" t="s">
        <v>755</v>
      </c>
      <c r="AC991" s="19" t="str">
        <f>IF(AB991&lt;&gt;"",IF(NOT(ISNA(INDEX(os!A:A,MATCH(AB991,os!B:B,0)))),INDEX(os!A:A,MATCH(AB991,os!B:B,0)),"0"),"")</f>
        <v/>
      </c>
      <c r="AD991" s="20" t="s">
        <v>830</v>
      </c>
      <c r="AH991" s="93" t="str">
        <f>IF(NOT(ISNA(VLOOKUP(B:B,ResultsTargets!A:A,1,0))),"TRUE","")</f>
        <v/>
      </c>
      <c r="AI991" s="19" t="str">
        <f>IF(ISNA(VLOOKUP(C991,dim_techarea!A:B,2,FALSE)),"",VLOOKUP(C991,dim_techarea!A:B,2,FALSE))</f>
        <v>HTS_TST</v>
      </c>
      <c r="AJ991" s="19" t="str">
        <f>IF(ISNA(VLOOKUP(AI991,dim_techarea!B:C,2,FALSE)),"",VLOOKUP(AI991,dim_techarea!B:C,2,FALSE))</f>
        <v>f5IPTM7mieH</v>
      </c>
      <c r="AK991" s="19" t="str">
        <f>IF(ISNA(VLOOKUP(TRIM(G991),dim_targetsresults!A:B,2,FALSE)),"",VLOOKUP(TRIM(G991),dim_targetsresults!A:C,2,FALSE))</f>
        <v>MER Results</v>
      </c>
      <c r="AL991" s="19" t="str">
        <f>IF(ISNA(VLOOKUP(AK991,dim_targetsresults!B:C,2,FALSE)),"",VLOOKUP(AK991,dim_targetsresults!B:C,2,FALSE))</f>
        <v>Jh0jDM5yQ2E</v>
      </c>
      <c r="AM991" s="19" t="str">
        <f>IF(ISNA(VLOOKUP(TRIM(D991),dim_numeratordenominator!A:B,2,FALSE)),"",VLOOKUP(TRIM(D991),dim_numeratordenominator!A:C,2,FALSE))</f>
        <v>Numerator</v>
      </c>
      <c r="AN991" s="19" t="str">
        <f>IF(ISNA(VLOOKUP(AM991,dim_numeratordenominator!B:C,2,FALSE)),"",VLOOKUP(AM991,dim_numeratordenominator!B:C,2,FALSE))</f>
        <v>Som9NRMQqV7</v>
      </c>
      <c r="AO991" s="19" t="str">
        <f>IF(ISNA(VLOOKUP(TRIM(E991),dim_supporttype!A:B,2,FALSE)),"",VLOOKUP(TRIM(E991),dim_supporttype!A:C,2,FALSE))</f>
        <v>TA</v>
      </c>
      <c r="AP991" s="19" t="str">
        <f>IF(ISNA(VLOOKUP(AO991,dim_supporttype!B:C,2,FALSE)),"",VLOOKUP(AO991,dim_supporttype!B:C,2,FALSE))</f>
        <v>cRAGKdWIDn4</v>
      </c>
      <c r="AQ991" s="19" t="str">
        <f>IF(ISNA(VLOOKUP(TRIM(F991),dim_disaggs!A:B,2,FALSE)),"No Disagg",VLOOKUP(TRIM(F991),dim_disaggs!A:B,2,FALSE))</f>
        <v>MobileMod/AgeAboveTen/Sex/Result</v>
      </c>
      <c r="AR991" s="19" t="str">
        <f>IF(ISNA(VLOOKUP(AQ991,dim_disaggs!B:C,2,FALSE)),"",VLOOKUP(AQ991,dim_disaggs!B:C,2,FALSE))</f>
        <v>khbtFdS49Qx</v>
      </c>
      <c r="AS991" s="72" t="s">
        <v>21118</v>
      </c>
      <c r="AT991" s="66" t="s">
        <v>19778</v>
      </c>
      <c r="AU991" s="72" t="s">
        <v>755</v>
      </c>
      <c r="AV991" s="73" t="s">
        <v>755</v>
      </c>
      <c r="AW991" s="66" t="s">
        <v>755</v>
      </c>
      <c r="AX991" s="66" t="s">
        <v>755</v>
      </c>
      <c r="BA991" s="105" t="str">
        <f t="shared" si="144"/>
        <v/>
      </c>
      <c r="BB991" s="20" t="str">
        <f t="shared" si="145"/>
        <v/>
      </c>
    </row>
    <row r="992" spans="1:68" x14ac:dyDescent="0.2">
      <c r="A992" s="20" t="s">
        <v>95</v>
      </c>
      <c r="B992" s="20" t="s">
        <v>441</v>
      </c>
      <c r="C992" s="20" t="s">
        <v>870</v>
      </c>
      <c r="D992" s="20" t="s">
        <v>1</v>
      </c>
      <c r="E992" s="20" t="s">
        <v>77</v>
      </c>
      <c r="F992" s="20" t="s">
        <v>418</v>
      </c>
      <c r="G992" s="20" t="s">
        <v>20086</v>
      </c>
      <c r="H992" s="20" t="s">
        <v>2279</v>
      </c>
      <c r="I992" s="19">
        <f t="shared" si="146"/>
        <v>37</v>
      </c>
      <c r="J992" s="20" t="s">
        <v>755</v>
      </c>
      <c r="K992" s="20" t="s">
        <v>2225</v>
      </c>
      <c r="L992" s="95" t="str">
        <f>IF(M992&lt;&gt;"",IF(NOT(ISNA(INDEX(cc!B:B,MATCH(M992,cc!A:A,0)))),INDEX(cc!B:B,MATCH(M992,cc!A:A,0)),"0"),"")</f>
        <v>Age (&lt;1-9, 2) and Result</v>
      </c>
      <c r="M992" s="97" t="s">
        <v>342</v>
      </c>
      <c r="N992" s="28" t="str">
        <f t="shared" si="147"/>
        <v/>
      </c>
      <c r="O992" s="19" t="str">
        <f t="shared" si="140"/>
        <v>HTS_TST (N, DSD, MobileMod/AgeLessThanTen/Result): HTS received results</v>
      </c>
      <c r="P992" s="19" t="str">
        <f t="shared" si="141"/>
        <v>HTS_TST (N, DSD, MobileMod/AgeLessThanTen/Result): HTS received results</v>
      </c>
      <c r="Q992" s="19" t="str">
        <f t="shared" si="139"/>
        <v>HTS_TST (N, DSD, MbMod/Age&lt;10/Result)</v>
      </c>
      <c r="R992" s="19" t="str">
        <f t="shared" si="142"/>
        <v>HTS_TST_N_DSD_MbMod_Agelt10_Result</v>
      </c>
      <c r="S992" s="19" t="str">
        <f t="shared" si="143"/>
        <v>HTS_TST_N_DSD_MbMod_Agelt10_Result_</v>
      </c>
      <c r="T992" s="19" t="b">
        <f>NOT(ISNA(VLOOKUP(B992,dbcodes!A:B,2,FALSE)))</f>
        <v>1</v>
      </c>
      <c r="U992" s="19" t="str">
        <f>IF(ISNA(VLOOKUP(B992,dbcodes!A:B,2,FALSE)),des!R315,VLOOKUP(B992,dbcodes!A:B,2,FALSE))</f>
        <v>HTC_TST_N_DSD_MobileMod_Agelt10_Result</v>
      </c>
      <c r="W992" s="107" t="str">
        <f>IF(ISNA(VLOOKUP(C992,descriptions!A:B,2,FALSE)),des!V315,IF(G992=" TARGET","Target ","")&amp;VLOOKUP(C992,descriptions!A:B,2,FALSE))</f>
        <v>Number of individuals who received HIV Testing Services (HTS) and received their test results</v>
      </c>
      <c r="X992" s="20" t="s">
        <v>4</v>
      </c>
      <c r="Y992" s="20" t="s">
        <v>831</v>
      </c>
      <c r="Z992" s="20" t="s">
        <v>836</v>
      </c>
      <c r="AA992" s="20" t="s">
        <v>102</v>
      </c>
      <c r="AB992" s="20" t="s">
        <v>755</v>
      </c>
      <c r="AC992" s="19" t="str">
        <f>IF(AB992&lt;&gt;"",IF(NOT(ISNA(INDEX(os!A:A,MATCH(AB992,os!B:B,0)))),INDEX(os!A:A,MATCH(AB992,os!B:B,0)),"0"),"")</f>
        <v/>
      </c>
      <c r="AD992" s="20" t="s">
        <v>830</v>
      </c>
      <c r="AH992" s="93" t="str">
        <f>IF(NOT(ISNA(VLOOKUP(B:B,ResultsTargets!A:A,1,0))),"TRUE","")</f>
        <v/>
      </c>
      <c r="AI992" s="19" t="str">
        <f>IF(ISNA(VLOOKUP(C992,dim_techarea!A:B,2,FALSE)),"",VLOOKUP(C992,dim_techarea!A:B,2,FALSE))</f>
        <v>HTS_TST</v>
      </c>
      <c r="AJ992" s="19" t="str">
        <f>IF(ISNA(VLOOKUP(AI992,dim_techarea!B:C,2,FALSE)),"",VLOOKUP(AI992,dim_techarea!B:C,2,FALSE))</f>
        <v>f5IPTM7mieH</v>
      </c>
      <c r="AK992" s="19" t="str">
        <f>IF(ISNA(VLOOKUP(TRIM(G992),dim_targetsresults!A:B,2,FALSE)),"",VLOOKUP(TRIM(G992),dim_targetsresults!A:C,2,FALSE))</f>
        <v>MER Results</v>
      </c>
      <c r="AL992" s="19" t="str">
        <f>IF(ISNA(VLOOKUP(AK992,dim_targetsresults!B:C,2,FALSE)),"",VLOOKUP(AK992,dim_targetsresults!B:C,2,FALSE))</f>
        <v>Jh0jDM5yQ2E</v>
      </c>
      <c r="AM992" s="19" t="str">
        <f>IF(ISNA(VLOOKUP(TRIM(D992),dim_numeratordenominator!A:B,2,FALSE)),"",VLOOKUP(TRIM(D992),dim_numeratordenominator!A:C,2,FALSE))</f>
        <v>Numerator</v>
      </c>
      <c r="AN992" s="19" t="str">
        <f>IF(ISNA(VLOOKUP(AM992,dim_numeratordenominator!B:C,2,FALSE)),"",VLOOKUP(AM992,dim_numeratordenominator!B:C,2,FALSE))</f>
        <v>Som9NRMQqV7</v>
      </c>
      <c r="AO992" s="19" t="str">
        <f>IF(ISNA(VLOOKUP(TRIM(E992),dim_supporttype!A:B,2,FALSE)),"",VLOOKUP(TRIM(E992),dim_supporttype!A:C,2,FALSE))</f>
        <v>DSD</v>
      </c>
      <c r="AP992" s="19" t="str">
        <f>IF(ISNA(VLOOKUP(AO992,dim_supporttype!B:C,2,FALSE)),"",VLOOKUP(AO992,dim_supporttype!B:C,2,FALSE))</f>
        <v>iM13vdNLWKb</v>
      </c>
      <c r="AQ992" s="19" t="str">
        <f>IF(ISNA(VLOOKUP(TRIM(F992),dim_disaggs!A:B,2,FALSE)),"No Disagg",VLOOKUP(TRIM(F992),dim_disaggs!A:B,2,FALSE))</f>
        <v>MobileMod/AgeLessThanTen/Result</v>
      </c>
      <c r="AR992" s="19" t="str">
        <f>IF(ISNA(VLOOKUP(AQ992,dim_disaggs!B:C,2,FALSE)),"",VLOOKUP(AQ992,dim_disaggs!B:C,2,FALSE))</f>
        <v>FnUs8oEiLP9</v>
      </c>
      <c r="AS992" s="72" t="s">
        <v>21118</v>
      </c>
      <c r="AT992" s="66" t="s">
        <v>19778</v>
      </c>
      <c r="AU992" s="72" t="s">
        <v>755</v>
      </c>
      <c r="AV992" s="73" t="s">
        <v>755</v>
      </c>
      <c r="AW992" s="66" t="s">
        <v>755</v>
      </c>
      <c r="AX992" s="66" t="s">
        <v>755</v>
      </c>
      <c r="BA992" s="105" t="str">
        <f t="shared" si="144"/>
        <v/>
      </c>
      <c r="BB992" s="20" t="str">
        <f t="shared" si="145"/>
        <v/>
      </c>
    </row>
    <row r="993" spans="1:68" x14ac:dyDescent="0.2">
      <c r="A993" s="20" t="s">
        <v>95</v>
      </c>
      <c r="B993" s="20" t="s">
        <v>443</v>
      </c>
      <c r="C993" s="20" t="s">
        <v>870</v>
      </c>
      <c r="D993" s="20" t="s">
        <v>1</v>
      </c>
      <c r="E993" s="20" t="s">
        <v>78</v>
      </c>
      <c r="F993" s="20" t="s">
        <v>418</v>
      </c>
      <c r="G993" s="20" t="s">
        <v>20086</v>
      </c>
      <c r="H993" s="20" t="s">
        <v>2279</v>
      </c>
      <c r="I993" s="19">
        <f t="shared" si="146"/>
        <v>36</v>
      </c>
      <c r="J993" s="20" t="s">
        <v>755</v>
      </c>
      <c r="K993" s="20" t="s">
        <v>2225</v>
      </c>
      <c r="L993" s="95" t="str">
        <f>IF(M993&lt;&gt;"",IF(NOT(ISNA(INDEX(cc!B:B,MATCH(M993,cc!A:A,0)))),INDEX(cc!B:B,MATCH(M993,cc!A:A,0)),"0"),"")</f>
        <v>Age (&lt;1-9, 2) and Result</v>
      </c>
      <c r="M993" s="97" t="s">
        <v>342</v>
      </c>
      <c r="N993" s="28" t="str">
        <f t="shared" si="147"/>
        <v/>
      </c>
      <c r="O993" s="19" t="str">
        <f t="shared" si="140"/>
        <v>HTS_TST (N, TA, MobileMod/AgeLessThanTen/Result): HTS received results</v>
      </c>
      <c r="P993" s="19" t="str">
        <f t="shared" si="141"/>
        <v>HTS_TST (N, TA, MobileMod/AgeLessThanTen/Result): HTS received results</v>
      </c>
      <c r="Q993" s="19" t="str">
        <f t="shared" si="139"/>
        <v>HTS_TST (N, TA, MbMod/Age&lt;10/Result)</v>
      </c>
      <c r="R993" s="19" t="str">
        <f t="shared" si="142"/>
        <v>HTS_TST_N_TA_MbMod_Agelt10_Result</v>
      </c>
      <c r="S993" s="19" t="str">
        <f t="shared" si="143"/>
        <v>HTS_TST_N_TA_MbMod_Agelt10_Result_</v>
      </c>
      <c r="T993" s="19" t="b">
        <f>NOT(ISNA(VLOOKUP(B993,dbcodes!A:B,2,FALSE)))</f>
        <v>1</v>
      </c>
      <c r="U993" s="19" t="str">
        <f>IF(ISNA(VLOOKUP(B993,dbcodes!A:B,2,FALSE)),des!R316,VLOOKUP(B993,dbcodes!A:B,2,FALSE))</f>
        <v>HTC_TST_N_TA_MobileMod_Agelt10_Result</v>
      </c>
      <c r="W993" s="107" t="str">
        <f>IF(ISNA(VLOOKUP(C993,descriptions!A:B,2,FALSE)),des!V316,IF(G993=" TARGET","Target ","")&amp;VLOOKUP(C993,descriptions!A:B,2,FALSE))</f>
        <v>Number of individuals who received HIV Testing Services (HTS) and received their test results</v>
      </c>
      <c r="X993" s="20" t="s">
        <v>4</v>
      </c>
      <c r="Y993" s="20" t="s">
        <v>831</v>
      </c>
      <c r="Z993" s="20" t="s">
        <v>836</v>
      </c>
      <c r="AA993" s="20" t="s">
        <v>102</v>
      </c>
      <c r="AB993" s="20" t="s">
        <v>755</v>
      </c>
      <c r="AC993" s="19" t="str">
        <f>IF(AB993&lt;&gt;"",IF(NOT(ISNA(INDEX(os!A:A,MATCH(AB993,os!B:B,0)))),INDEX(os!A:A,MATCH(AB993,os!B:B,0)),"0"),"")</f>
        <v/>
      </c>
      <c r="AD993" s="20" t="s">
        <v>830</v>
      </c>
      <c r="AH993" s="93" t="str">
        <f>IF(NOT(ISNA(VLOOKUP(B:B,ResultsTargets!A:A,1,0))),"TRUE","")</f>
        <v/>
      </c>
      <c r="AI993" s="19" t="str">
        <f>IF(ISNA(VLOOKUP(C993,dim_techarea!A:B,2,FALSE)),"",VLOOKUP(C993,dim_techarea!A:B,2,FALSE))</f>
        <v>HTS_TST</v>
      </c>
      <c r="AJ993" s="19" t="str">
        <f>IF(ISNA(VLOOKUP(AI993,dim_techarea!B:C,2,FALSE)),"",VLOOKUP(AI993,dim_techarea!B:C,2,FALSE))</f>
        <v>f5IPTM7mieH</v>
      </c>
      <c r="AK993" s="19" t="str">
        <f>IF(ISNA(VLOOKUP(TRIM(G993),dim_targetsresults!A:B,2,FALSE)),"",VLOOKUP(TRIM(G993),dim_targetsresults!A:C,2,FALSE))</f>
        <v>MER Results</v>
      </c>
      <c r="AL993" s="19" t="str">
        <f>IF(ISNA(VLOOKUP(AK993,dim_targetsresults!B:C,2,FALSE)),"",VLOOKUP(AK993,dim_targetsresults!B:C,2,FALSE))</f>
        <v>Jh0jDM5yQ2E</v>
      </c>
      <c r="AM993" s="19" t="str">
        <f>IF(ISNA(VLOOKUP(TRIM(D993),dim_numeratordenominator!A:B,2,FALSE)),"",VLOOKUP(TRIM(D993),dim_numeratordenominator!A:C,2,FALSE))</f>
        <v>Numerator</v>
      </c>
      <c r="AN993" s="19" t="str">
        <f>IF(ISNA(VLOOKUP(AM993,dim_numeratordenominator!B:C,2,FALSE)),"",VLOOKUP(AM993,dim_numeratordenominator!B:C,2,FALSE))</f>
        <v>Som9NRMQqV7</v>
      </c>
      <c r="AO993" s="19" t="str">
        <f>IF(ISNA(VLOOKUP(TRIM(E993),dim_supporttype!A:B,2,FALSE)),"",VLOOKUP(TRIM(E993),dim_supporttype!A:C,2,FALSE))</f>
        <v>TA</v>
      </c>
      <c r="AP993" s="19" t="str">
        <f>IF(ISNA(VLOOKUP(AO993,dim_supporttype!B:C,2,FALSE)),"",VLOOKUP(AO993,dim_supporttype!B:C,2,FALSE))</f>
        <v>cRAGKdWIDn4</v>
      </c>
      <c r="AQ993" s="19" t="str">
        <f>IF(ISNA(VLOOKUP(TRIM(F993),dim_disaggs!A:B,2,FALSE)),"No Disagg",VLOOKUP(TRIM(F993),dim_disaggs!A:B,2,FALSE))</f>
        <v>MobileMod/AgeLessThanTen/Result</v>
      </c>
      <c r="AR993" s="19" t="str">
        <f>IF(ISNA(VLOOKUP(AQ993,dim_disaggs!B:C,2,FALSE)),"",VLOOKUP(AQ993,dim_disaggs!B:C,2,FALSE))</f>
        <v>FnUs8oEiLP9</v>
      </c>
      <c r="AS993" s="72" t="s">
        <v>21118</v>
      </c>
      <c r="AT993" s="66" t="s">
        <v>19778</v>
      </c>
      <c r="AU993" s="72" t="s">
        <v>755</v>
      </c>
      <c r="AV993" s="73" t="s">
        <v>755</v>
      </c>
      <c r="AW993" s="66" t="s">
        <v>755</v>
      </c>
      <c r="AX993" s="66" t="s">
        <v>755</v>
      </c>
      <c r="BA993" s="105" t="str">
        <f t="shared" si="144"/>
        <v/>
      </c>
      <c r="BB993" s="20" t="str">
        <f t="shared" si="145"/>
        <v/>
      </c>
      <c r="BF993" s="75"/>
      <c r="BG993" s="71"/>
      <c r="BH993" s="71"/>
    </row>
    <row r="994" spans="1:68" ht="17" customHeight="1" x14ac:dyDescent="0.2">
      <c r="A994" s="20" t="s">
        <v>95</v>
      </c>
      <c r="B994" s="20" t="s">
        <v>454</v>
      </c>
      <c r="C994" s="20" t="s">
        <v>870</v>
      </c>
      <c r="D994" s="20" t="s">
        <v>1</v>
      </c>
      <c r="E994" s="20" t="s">
        <v>77</v>
      </c>
      <c r="F994" s="20" t="s">
        <v>427</v>
      </c>
      <c r="G994" s="20" t="s">
        <v>20086</v>
      </c>
      <c r="H994" s="20" t="s">
        <v>2280</v>
      </c>
      <c r="I994" s="19">
        <f t="shared" si="146"/>
        <v>42</v>
      </c>
      <c r="J994" s="20" t="s">
        <v>755</v>
      </c>
      <c r="K994" s="20" t="s">
        <v>2225</v>
      </c>
      <c r="L994" s="95" t="str">
        <f>IF(M994&lt;&gt;"",IF(NOT(ISNA(INDEX(cc!B:B,MATCH(M994,cc!A:A,0)))),INDEX(cc!B:B,MATCH(M994,cc!A:A,0)),"0"),"")</f>
        <v>Age (10-50+-uk, 5), Sex and Result</v>
      </c>
      <c r="M994" s="97" t="s">
        <v>345</v>
      </c>
      <c r="N994" s="28" t="str">
        <f t="shared" si="147"/>
        <v/>
      </c>
      <c r="O994" s="19" t="str">
        <f t="shared" si="140"/>
        <v>HTS_TST (N, DSD, OtherMod/AgeAboveTen/Sex/Result): HTS received results</v>
      </c>
      <c r="P994" s="19" t="str">
        <f t="shared" si="141"/>
        <v>HTS_TST (N, DSD, OtherMod/AgeAboveTen/Sex/Result): HTS received results</v>
      </c>
      <c r="Q994" s="19" t="str">
        <f t="shared" si="139"/>
        <v>HTS_TST (N, DSD, OtrMod/Age&gt;10/Sex/Result)</v>
      </c>
      <c r="R994" s="19" t="str">
        <f t="shared" si="142"/>
        <v>HTS_TST_N_DSD_OtrMod_Agegt10_Sex_Result</v>
      </c>
      <c r="S994" s="19" t="str">
        <f t="shared" si="143"/>
        <v>HTS_TST_N_DSD_OtrMod_Agegt10_Sex_Result_</v>
      </c>
      <c r="T994" s="19" t="b">
        <f>NOT(ISNA(VLOOKUP(B994,dbcodes!A:B,2,FALSE)))</f>
        <v>1</v>
      </c>
      <c r="U994" s="19" t="str">
        <f>IF(ISNA(VLOOKUP(B994,dbcodes!A:B,2,FALSE)),des!R323,VLOOKUP(B994,dbcodes!A:B,2,FALSE))</f>
        <v>HTC_TST_N_DSD_OtherMod_Agegt10_Sex_Result</v>
      </c>
      <c r="W994" s="107" t="str">
        <f>IF(ISNA(VLOOKUP(C994,descriptions!A:B,2,FALSE)),des!V323,IF(G994=" TARGET","Target ","")&amp;VLOOKUP(C994,descriptions!A:B,2,FALSE))</f>
        <v>Number of individuals who received HIV Testing Services (HTS) and received their test results</v>
      </c>
      <c r="X994" s="20" t="s">
        <v>4</v>
      </c>
      <c r="Y994" s="20" t="s">
        <v>831</v>
      </c>
      <c r="Z994" s="20" t="s">
        <v>836</v>
      </c>
      <c r="AA994" s="20" t="s">
        <v>102</v>
      </c>
      <c r="AB994" s="20" t="s">
        <v>755</v>
      </c>
      <c r="AC994" s="19" t="str">
        <f>IF(AB994&lt;&gt;"",IF(NOT(ISNA(INDEX(os!A:A,MATCH(AB994,os!B:B,0)))),INDEX(os!A:A,MATCH(AB994,os!B:B,0)),"0"),"")</f>
        <v/>
      </c>
      <c r="AD994" s="20" t="s">
        <v>830</v>
      </c>
      <c r="AH994" s="93" t="str">
        <f>IF(NOT(ISNA(VLOOKUP(B:B,ResultsTargets!A:A,1,0))),"TRUE","")</f>
        <v/>
      </c>
      <c r="AI994" s="19" t="str">
        <f>IF(ISNA(VLOOKUP(C994,dim_techarea!A:B,2,FALSE)),"",VLOOKUP(C994,dim_techarea!A:B,2,FALSE))</f>
        <v>HTS_TST</v>
      </c>
      <c r="AJ994" s="19" t="str">
        <f>IF(ISNA(VLOOKUP(AI994,dim_techarea!B:C,2,FALSE)),"",VLOOKUP(AI994,dim_techarea!B:C,2,FALSE))</f>
        <v>f5IPTM7mieH</v>
      </c>
      <c r="AK994" s="19" t="str">
        <f>IF(ISNA(VLOOKUP(TRIM(G994),dim_targetsresults!A:B,2,FALSE)),"",VLOOKUP(TRIM(G994),dim_targetsresults!A:C,2,FALSE))</f>
        <v>MER Results</v>
      </c>
      <c r="AL994" s="19" t="str">
        <f>IF(ISNA(VLOOKUP(AK994,dim_targetsresults!B:C,2,FALSE)),"",VLOOKUP(AK994,dim_targetsresults!B:C,2,FALSE))</f>
        <v>Jh0jDM5yQ2E</v>
      </c>
      <c r="AM994" s="19" t="str">
        <f>IF(ISNA(VLOOKUP(TRIM(D994),dim_numeratordenominator!A:B,2,FALSE)),"",VLOOKUP(TRIM(D994),dim_numeratordenominator!A:C,2,FALSE))</f>
        <v>Numerator</v>
      </c>
      <c r="AN994" s="19" t="str">
        <f>IF(ISNA(VLOOKUP(AM994,dim_numeratordenominator!B:C,2,FALSE)),"",VLOOKUP(AM994,dim_numeratordenominator!B:C,2,FALSE))</f>
        <v>Som9NRMQqV7</v>
      </c>
      <c r="AO994" s="19" t="str">
        <f>IF(ISNA(VLOOKUP(TRIM(E994),dim_supporttype!A:B,2,FALSE)),"",VLOOKUP(TRIM(E994),dim_supporttype!A:C,2,FALSE))</f>
        <v>DSD</v>
      </c>
      <c r="AP994" s="19" t="str">
        <f>IF(ISNA(VLOOKUP(AO994,dim_supporttype!B:C,2,FALSE)),"",VLOOKUP(AO994,dim_supporttype!B:C,2,FALSE))</f>
        <v>iM13vdNLWKb</v>
      </c>
      <c r="AQ994" s="19" t="str">
        <f>IF(ISNA(VLOOKUP(TRIM(F994),dim_disaggs!A:B,2,FALSE)),"No Disagg",VLOOKUP(TRIM(F994),dim_disaggs!A:B,2,FALSE))</f>
        <v>OtherMod/AgeAboveTen/Sex/Result</v>
      </c>
      <c r="AR994" s="19" t="str">
        <f>IF(ISNA(VLOOKUP(AQ994,dim_disaggs!B:C,2,FALSE)),"",VLOOKUP(AQ994,dim_disaggs!B:C,2,FALSE))</f>
        <v>VmV9br5xDNJ</v>
      </c>
      <c r="AS994" s="79" t="s">
        <v>21144</v>
      </c>
      <c r="AT994" s="66" t="s">
        <v>19779</v>
      </c>
      <c r="AU994" s="72" t="s">
        <v>755</v>
      </c>
      <c r="AV994" s="73" t="s">
        <v>755</v>
      </c>
      <c r="AW994" s="66" t="s">
        <v>755</v>
      </c>
      <c r="AX994" s="66" t="s">
        <v>755</v>
      </c>
      <c r="BA994" s="105" t="str">
        <f t="shared" si="144"/>
        <v/>
      </c>
      <c r="BB994" s="20" t="str">
        <f t="shared" si="145"/>
        <v/>
      </c>
      <c r="BF994" s="75"/>
      <c r="BG994" s="71"/>
      <c r="BH994" s="71"/>
    </row>
    <row r="995" spans="1:68" x14ac:dyDescent="0.2">
      <c r="A995" s="20" t="s">
        <v>95</v>
      </c>
      <c r="B995" s="20" t="s">
        <v>456</v>
      </c>
      <c r="C995" s="20" t="s">
        <v>870</v>
      </c>
      <c r="D995" s="20" t="s">
        <v>1</v>
      </c>
      <c r="E995" s="20" t="s">
        <v>78</v>
      </c>
      <c r="F995" s="20" t="s">
        <v>427</v>
      </c>
      <c r="G995" s="20" t="s">
        <v>20086</v>
      </c>
      <c r="H995" s="20" t="s">
        <v>2280</v>
      </c>
      <c r="I995" s="19">
        <f t="shared" si="146"/>
        <v>41</v>
      </c>
      <c r="J995" s="20" t="s">
        <v>755</v>
      </c>
      <c r="K995" s="20" t="s">
        <v>2225</v>
      </c>
      <c r="L995" s="95" t="str">
        <f>IF(M995&lt;&gt;"",IF(NOT(ISNA(INDEX(cc!B:B,MATCH(M995,cc!A:A,0)))),INDEX(cc!B:B,MATCH(M995,cc!A:A,0)),"0"),"")</f>
        <v>Age (10-50+-uk, 5), Sex and Result</v>
      </c>
      <c r="M995" s="97" t="s">
        <v>345</v>
      </c>
      <c r="N995" s="28" t="str">
        <f t="shared" si="147"/>
        <v/>
      </c>
      <c r="O995" s="19" t="str">
        <f t="shared" si="140"/>
        <v>HTS_TST (N, TA, OtherMod/AgeAboveTen/Sex/Result): HTS received results</v>
      </c>
      <c r="P995" s="19" t="str">
        <f t="shared" si="141"/>
        <v>HTS_TST (N, TA, OtherMod/AgeAboveTen/Sex/Result): HTS received results</v>
      </c>
      <c r="Q995" s="19" t="str">
        <f t="shared" si="139"/>
        <v>HTS_TST (N, TA, OtrMod/Age&gt;10/Sex/Result)</v>
      </c>
      <c r="R995" s="19" t="str">
        <f t="shared" si="142"/>
        <v>HTS_TST_N_TA_OtrMod_Agegt10_Sex_Result</v>
      </c>
      <c r="S995" s="19" t="str">
        <f t="shared" si="143"/>
        <v>HTS_TST_N_TA_OtrMod_Agegt10_Sex_Result_</v>
      </c>
      <c r="T995" s="19" t="b">
        <f>NOT(ISNA(VLOOKUP(B995,dbcodes!A:B,2,FALSE)))</f>
        <v>1</v>
      </c>
      <c r="U995" s="19" t="str">
        <f>IF(ISNA(VLOOKUP(B995,dbcodes!A:B,2,FALSE)),des!R324,VLOOKUP(B995,dbcodes!A:B,2,FALSE))</f>
        <v>HTC_TST_N_TA_OtherMod_Agegt10_Sex_Result</v>
      </c>
      <c r="W995" s="107" t="str">
        <f>IF(ISNA(VLOOKUP(C995,descriptions!A:B,2,FALSE)),des!V324,IF(G995=" TARGET","Target ","")&amp;VLOOKUP(C995,descriptions!A:B,2,FALSE))</f>
        <v>Number of individuals who received HIV Testing Services (HTS) and received their test results</v>
      </c>
      <c r="X995" s="20" t="s">
        <v>4</v>
      </c>
      <c r="Y995" s="20" t="s">
        <v>831</v>
      </c>
      <c r="Z995" s="20" t="s">
        <v>836</v>
      </c>
      <c r="AA995" s="20" t="s">
        <v>102</v>
      </c>
      <c r="AB995" s="20" t="s">
        <v>755</v>
      </c>
      <c r="AC995" s="19" t="str">
        <f>IF(AB995&lt;&gt;"",IF(NOT(ISNA(INDEX(os!A:A,MATCH(AB995,os!B:B,0)))),INDEX(os!A:A,MATCH(AB995,os!B:B,0)),"0"),"")</f>
        <v/>
      </c>
      <c r="AD995" s="20" t="s">
        <v>830</v>
      </c>
      <c r="AH995" s="93" t="str">
        <f>IF(NOT(ISNA(VLOOKUP(B:B,ResultsTargets!A:A,1,0))),"TRUE","")</f>
        <v/>
      </c>
      <c r="AI995" s="19" t="str">
        <f>IF(ISNA(VLOOKUP(C995,dim_techarea!A:B,2,FALSE)),"",VLOOKUP(C995,dim_techarea!A:B,2,FALSE))</f>
        <v>HTS_TST</v>
      </c>
      <c r="AJ995" s="19" t="str">
        <f>IF(ISNA(VLOOKUP(AI995,dim_techarea!B:C,2,FALSE)),"",VLOOKUP(AI995,dim_techarea!B:C,2,FALSE))</f>
        <v>f5IPTM7mieH</v>
      </c>
      <c r="AK995" s="19" t="str">
        <f>IF(ISNA(VLOOKUP(TRIM(G995),dim_targetsresults!A:B,2,FALSE)),"",VLOOKUP(TRIM(G995),dim_targetsresults!A:C,2,FALSE))</f>
        <v>MER Results</v>
      </c>
      <c r="AL995" s="19" t="str">
        <f>IF(ISNA(VLOOKUP(AK995,dim_targetsresults!B:C,2,FALSE)),"",VLOOKUP(AK995,dim_targetsresults!B:C,2,FALSE))</f>
        <v>Jh0jDM5yQ2E</v>
      </c>
      <c r="AM995" s="19" t="str">
        <f>IF(ISNA(VLOOKUP(TRIM(D995),dim_numeratordenominator!A:B,2,FALSE)),"",VLOOKUP(TRIM(D995),dim_numeratordenominator!A:C,2,FALSE))</f>
        <v>Numerator</v>
      </c>
      <c r="AN995" s="19" t="str">
        <f>IF(ISNA(VLOOKUP(AM995,dim_numeratordenominator!B:C,2,FALSE)),"",VLOOKUP(AM995,dim_numeratordenominator!B:C,2,FALSE))</f>
        <v>Som9NRMQqV7</v>
      </c>
      <c r="AO995" s="19" t="str">
        <f>IF(ISNA(VLOOKUP(TRIM(E995),dim_supporttype!A:B,2,FALSE)),"",VLOOKUP(TRIM(E995),dim_supporttype!A:C,2,FALSE))</f>
        <v>TA</v>
      </c>
      <c r="AP995" s="19" t="str">
        <f>IF(ISNA(VLOOKUP(AO995,dim_supporttype!B:C,2,FALSE)),"",VLOOKUP(AO995,dim_supporttype!B:C,2,FALSE))</f>
        <v>cRAGKdWIDn4</v>
      </c>
      <c r="AQ995" s="19" t="str">
        <f>IF(ISNA(VLOOKUP(TRIM(F995),dim_disaggs!A:B,2,FALSE)),"No Disagg",VLOOKUP(TRIM(F995),dim_disaggs!A:B,2,FALSE))</f>
        <v>OtherMod/AgeAboveTen/Sex/Result</v>
      </c>
      <c r="AR995" s="19" t="str">
        <f>IF(ISNA(VLOOKUP(AQ995,dim_disaggs!B:C,2,FALSE)),"",VLOOKUP(AQ995,dim_disaggs!B:C,2,FALSE))</f>
        <v>VmV9br5xDNJ</v>
      </c>
      <c r="AS995" s="79" t="s">
        <v>21144</v>
      </c>
      <c r="AT995" s="66" t="s">
        <v>19779</v>
      </c>
      <c r="AU995" s="72" t="s">
        <v>755</v>
      </c>
      <c r="AV995" s="73" t="s">
        <v>755</v>
      </c>
      <c r="AW995" s="66" t="s">
        <v>755</v>
      </c>
      <c r="AX995" s="66" t="s">
        <v>755</v>
      </c>
      <c r="BA995" s="105" t="str">
        <f t="shared" si="144"/>
        <v/>
      </c>
      <c r="BB995" s="20" t="str">
        <f t="shared" si="145"/>
        <v/>
      </c>
      <c r="BG995" s="71"/>
      <c r="BH995" s="71"/>
    </row>
    <row r="996" spans="1:68" x14ac:dyDescent="0.2">
      <c r="A996" s="20" t="s">
        <v>95</v>
      </c>
      <c r="B996" s="20" t="s">
        <v>453</v>
      </c>
      <c r="C996" s="20" t="s">
        <v>870</v>
      </c>
      <c r="D996" s="20" t="s">
        <v>1</v>
      </c>
      <c r="E996" s="20" t="s">
        <v>77</v>
      </c>
      <c r="F996" s="20" t="s">
        <v>426</v>
      </c>
      <c r="G996" s="20" t="s">
        <v>20086</v>
      </c>
      <c r="H996" s="20" t="s">
        <v>2281</v>
      </c>
      <c r="I996" s="19">
        <f t="shared" si="146"/>
        <v>38</v>
      </c>
      <c r="J996" s="20" t="s">
        <v>755</v>
      </c>
      <c r="K996" s="20" t="s">
        <v>2225</v>
      </c>
      <c r="L996" s="95" t="str">
        <f>IF(M996&lt;&gt;"",IF(NOT(ISNA(INDEX(cc!B:B,MATCH(M996,cc!A:A,0)))),INDEX(cc!B:B,MATCH(M996,cc!A:A,0)),"0"),"")</f>
        <v>Age (&lt;1-9, 2) and Result</v>
      </c>
      <c r="M996" s="97" t="s">
        <v>342</v>
      </c>
      <c r="N996" s="28" t="str">
        <f t="shared" si="147"/>
        <v/>
      </c>
      <c r="O996" s="19" t="str">
        <f t="shared" si="140"/>
        <v>HTS_TST (N, DSD, OtherMod/AgeLessThanTen/Result): HTS received results</v>
      </c>
      <c r="P996" s="19" t="str">
        <f t="shared" si="141"/>
        <v>HTS_TST (N, DSD, OtherMod/AgeLessThanTen/Result): HTS received results</v>
      </c>
      <c r="Q996" s="19" t="str">
        <f t="shared" si="139"/>
        <v>HTS_TST (N, DSD, OtrMod/Age&lt;10/Result)</v>
      </c>
      <c r="R996" s="19" t="str">
        <f t="shared" si="142"/>
        <v>HTS_TST_N_DSD_OtrMod_Agelt10_Result</v>
      </c>
      <c r="S996" s="19" t="str">
        <f t="shared" si="143"/>
        <v>HTS_TST_N_DSD_OtrMod_Agelt10_Result_</v>
      </c>
      <c r="T996" s="19" t="b">
        <f>NOT(ISNA(VLOOKUP(B996,dbcodes!A:B,2,FALSE)))</f>
        <v>1</v>
      </c>
      <c r="U996" s="19" t="str">
        <f>IF(ISNA(VLOOKUP(B996,dbcodes!A:B,2,FALSE)),des!R325,VLOOKUP(B996,dbcodes!A:B,2,FALSE))</f>
        <v>HTC_TST_N_DSD_OtherMod_Agelt10_Result</v>
      </c>
      <c r="W996" s="107" t="str">
        <f>IF(ISNA(VLOOKUP(C996,descriptions!A:B,2,FALSE)),des!V325,IF(G996=" TARGET","Target ","")&amp;VLOOKUP(C996,descriptions!A:B,2,FALSE))</f>
        <v>Number of individuals who received HIV Testing Services (HTS) and received their test results</v>
      </c>
      <c r="X996" s="20" t="s">
        <v>4</v>
      </c>
      <c r="Y996" s="20" t="s">
        <v>831</v>
      </c>
      <c r="Z996" s="20" t="s">
        <v>836</v>
      </c>
      <c r="AA996" s="20" t="s">
        <v>102</v>
      </c>
      <c r="AB996" s="20" t="s">
        <v>755</v>
      </c>
      <c r="AC996" s="19" t="str">
        <f>IF(AB996&lt;&gt;"",IF(NOT(ISNA(INDEX(os!A:A,MATCH(AB996,os!B:B,0)))),INDEX(os!A:A,MATCH(AB996,os!B:B,0)),"0"),"")</f>
        <v/>
      </c>
      <c r="AD996" s="20" t="s">
        <v>830</v>
      </c>
      <c r="AH996" s="93" t="str">
        <f>IF(NOT(ISNA(VLOOKUP(B:B,ResultsTargets!A:A,1,0))),"TRUE","")</f>
        <v/>
      </c>
      <c r="AI996" s="19" t="str">
        <f>IF(ISNA(VLOOKUP(C996,dim_techarea!A:B,2,FALSE)),"",VLOOKUP(C996,dim_techarea!A:B,2,FALSE))</f>
        <v>HTS_TST</v>
      </c>
      <c r="AJ996" s="19" t="str">
        <f>IF(ISNA(VLOOKUP(AI996,dim_techarea!B:C,2,FALSE)),"",VLOOKUP(AI996,dim_techarea!B:C,2,FALSE))</f>
        <v>f5IPTM7mieH</v>
      </c>
      <c r="AK996" s="19" t="str">
        <f>IF(ISNA(VLOOKUP(TRIM(G996),dim_targetsresults!A:B,2,FALSE)),"",VLOOKUP(TRIM(G996),dim_targetsresults!A:C,2,FALSE))</f>
        <v>MER Results</v>
      </c>
      <c r="AL996" s="19" t="str">
        <f>IF(ISNA(VLOOKUP(AK996,dim_targetsresults!B:C,2,FALSE)),"",VLOOKUP(AK996,dim_targetsresults!B:C,2,FALSE))</f>
        <v>Jh0jDM5yQ2E</v>
      </c>
      <c r="AM996" s="19" t="str">
        <f>IF(ISNA(VLOOKUP(TRIM(D996),dim_numeratordenominator!A:B,2,FALSE)),"",VLOOKUP(TRIM(D996),dim_numeratordenominator!A:C,2,FALSE))</f>
        <v>Numerator</v>
      </c>
      <c r="AN996" s="19" t="str">
        <f>IF(ISNA(VLOOKUP(AM996,dim_numeratordenominator!B:C,2,FALSE)),"",VLOOKUP(AM996,dim_numeratordenominator!B:C,2,FALSE))</f>
        <v>Som9NRMQqV7</v>
      </c>
      <c r="AO996" s="19" t="str">
        <f>IF(ISNA(VLOOKUP(TRIM(E996),dim_supporttype!A:B,2,FALSE)),"",VLOOKUP(TRIM(E996),dim_supporttype!A:C,2,FALSE))</f>
        <v>DSD</v>
      </c>
      <c r="AP996" s="19" t="str">
        <f>IF(ISNA(VLOOKUP(AO996,dim_supporttype!B:C,2,FALSE)),"",VLOOKUP(AO996,dim_supporttype!B:C,2,FALSE))</f>
        <v>iM13vdNLWKb</v>
      </c>
      <c r="AQ996" s="19" t="str">
        <f>IF(ISNA(VLOOKUP(TRIM(F996),dim_disaggs!A:B,2,FALSE)),"No Disagg",VLOOKUP(TRIM(F996),dim_disaggs!A:B,2,FALSE))</f>
        <v>OtherMod/AgeLessThanTen/Result</v>
      </c>
      <c r="AR996" s="19" t="str">
        <f>IF(ISNA(VLOOKUP(AQ996,dim_disaggs!B:C,2,FALSE)),"",VLOOKUP(AQ996,dim_disaggs!B:C,2,FALSE))</f>
        <v>v40XjsOvYQL</v>
      </c>
      <c r="AS996" s="79" t="s">
        <v>21144</v>
      </c>
      <c r="AT996" s="66" t="s">
        <v>19779</v>
      </c>
      <c r="AU996" s="72" t="s">
        <v>755</v>
      </c>
      <c r="AV996" s="73" t="s">
        <v>755</v>
      </c>
      <c r="AW996" s="66" t="s">
        <v>755</v>
      </c>
      <c r="AX996" s="66" t="s">
        <v>755</v>
      </c>
      <c r="BA996" s="105" t="str">
        <f t="shared" si="144"/>
        <v/>
      </c>
      <c r="BB996" s="20" t="str">
        <f t="shared" si="145"/>
        <v/>
      </c>
      <c r="BG996" s="71"/>
      <c r="BH996" s="71"/>
    </row>
    <row r="997" spans="1:68" x14ac:dyDescent="0.2">
      <c r="A997" s="20" t="s">
        <v>95</v>
      </c>
      <c r="B997" s="20" t="s">
        <v>455</v>
      </c>
      <c r="C997" s="20" t="s">
        <v>870</v>
      </c>
      <c r="D997" s="20" t="s">
        <v>1</v>
      </c>
      <c r="E997" s="20" t="s">
        <v>78</v>
      </c>
      <c r="F997" s="20" t="s">
        <v>426</v>
      </c>
      <c r="G997" s="20" t="s">
        <v>20086</v>
      </c>
      <c r="H997" s="20" t="s">
        <v>2281</v>
      </c>
      <c r="I997" s="19">
        <f t="shared" si="146"/>
        <v>37</v>
      </c>
      <c r="J997" s="20" t="s">
        <v>755</v>
      </c>
      <c r="K997" s="20" t="s">
        <v>2225</v>
      </c>
      <c r="L997" s="95" t="str">
        <f>IF(M997&lt;&gt;"",IF(NOT(ISNA(INDEX(cc!B:B,MATCH(M997,cc!A:A,0)))),INDEX(cc!B:B,MATCH(M997,cc!A:A,0)),"0"),"")</f>
        <v>Age (&lt;1-9, 2) and Result</v>
      </c>
      <c r="M997" s="97" t="s">
        <v>342</v>
      </c>
      <c r="N997" s="28" t="str">
        <f t="shared" si="147"/>
        <v/>
      </c>
      <c r="O997" s="19" t="str">
        <f t="shared" si="140"/>
        <v>HTS_TST (N, TA, OtherMod/AgeLessThanTen/Result): HTS received results</v>
      </c>
      <c r="P997" s="19" t="str">
        <f t="shared" si="141"/>
        <v>HTS_TST (N, TA, OtherMod/AgeLessThanTen/Result): HTS received results</v>
      </c>
      <c r="Q997" s="19" t="str">
        <f t="shared" si="139"/>
        <v>HTS_TST (N, TA, OtrMod/Age&lt;10/Result)</v>
      </c>
      <c r="R997" s="19" t="str">
        <f t="shared" si="142"/>
        <v>HTS_TST_N_TA_OtrMod_Agelt10_Result</v>
      </c>
      <c r="S997" s="19" t="str">
        <f t="shared" si="143"/>
        <v>HTS_TST_N_TA_OtrMod_Agelt10_Result_</v>
      </c>
      <c r="T997" s="19" t="b">
        <f>NOT(ISNA(VLOOKUP(B997,dbcodes!A:B,2,FALSE)))</f>
        <v>1</v>
      </c>
      <c r="U997" s="19" t="str">
        <f>IF(ISNA(VLOOKUP(B997,dbcodes!A:B,2,FALSE)),des!R326,VLOOKUP(B997,dbcodes!A:B,2,FALSE))</f>
        <v>HTC_TST_N_TA_OtherMod_Agelt10_Result</v>
      </c>
      <c r="W997" s="107" t="str">
        <f>IF(ISNA(VLOOKUP(C997,descriptions!A:B,2,FALSE)),des!V326,IF(G997=" TARGET","Target ","")&amp;VLOOKUP(C997,descriptions!A:B,2,FALSE))</f>
        <v>Number of individuals who received HIV Testing Services (HTS) and received their test results</v>
      </c>
      <c r="X997" s="20" t="s">
        <v>4</v>
      </c>
      <c r="Y997" s="20" t="s">
        <v>831</v>
      </c>
      <c r="Z997" s="20" t="s">
        <v>836</v>
      </c>
      <c r="AA997" s="20" t="s">
        <v>102</v>
      </c>
      <c r="AB997" s="20" t="s">
        <v>755</v>
      </c>
      <c r="AC997" s="19" t="str">
        <f>IF(AB997&lt;&gt;"",IF(NOT(ISNA(INDEX(os!A:A,MATCH(AB997,os!B:B,0)))),INDEX(os!A:A,MATCH(AB997,os!B:B,0)),"0"),"")</f>
        <v/>
      </c>
      <c r="AD997" s="20" t="s">
        <v>830</v>
      </c>
      <c r="AH997" s="93" t="str">
        <f>IF(NOT(ISNA(VLOOKUP(B:B,ResultsTargets!A:A,1,0))),"TRUE","")</f>
        <v/>
      </c>
      <c r="AI997" s="19" t="str">
        <f>IF(ISNA(VLOOKUP(C997,dim_techarea!A:B,2,FALSE)),"",VLOOKUP(C997,dim_techarea!A:B,2,FALSE))</f>
        <v>HTS_TST</v>
      </c>
      <c r="AJ997" s="19" t="str">
        <f>IF(ISNA(VLOOKUP(AI997,dim_techarea!B:C,2,FALSE)),"",VLOOKUP(AI997,dim_techarea!B:C,2,FALSE))</f>
        <v>f5IPTM7mieH</v>
      </c>
      <c r="AK997" s="19" t="str">
        <f>IF(ISNA(VLOOKUP(TRIM(G997),dim_targetsresults!A:B,2,FALSE)),"",VLOOKUP(TRIM(G997),dim_targetsresults!A:C,2,FALSE))</f>
        <v>MER Results</v>
      </c>
      <c r="AL997" s="19" t="str">
        <f>IF(ISNA(VLOOKUP(AK997,dim_targetsresults!B:C,2,FALSE)),"",VLOOKUP(AK997,dim_targetsresults!B:C,2,FALSE))</f>
        <v>Jh0jDM5yQ2E</v>
      </c>
      <c r="AM997" s="19" t="str">
        <f>IF(ISNA(VLOOKUP(TRIM(D997),dim_numeratordenominator!A:B,2,FALSE)),"",VLOOKUP(TRIM(D997),dim_numeratordenominator!A:C,2,FALSE))</f>
        <v>Numerator</v>
      </c>
      <c r="AN997" s="19" t="str">
        <f>IF(ISNA(VLOOKUP(AM997,dim_numeratordenominator!B:C,2,FALSE)),"",VLOOKUP(AM997,dim_numeratordenominator!B:C,2,FALSE))</f>
        <v>Som9NRMQqV7</v>
      </c>
      <c r="AO997" s="19" t="str">
        <f>IF(ISNA(VLOOKUP(TRIM(E997),dim_supporttype!A:B,2,FALSE)),"",VLOOKUP(TRIM(E997),dim_supporttype!A:C,2,FALSE))</f>
        <v>TA</v>
      </c>
      <c r="AP997" s="19" t="str">
        <f>IF(ISNA(VLOOKUP(AO997,dim_supporttype!B:C,2,FALSE)),"",VLOOKUP(AO997,dim_supporttype!B:C,2,FALSE))</f>
        <v>cRAGKdWIDn4</v>
      </c>
      <c r="AQ997" s="19" t="str">
        <f>IF(ISNA(VLOOKUP(TRIM(F997),dim_disaggs!A:B,2,FALSE)),"No Disagg",VLOOKUP(TRIM(F997),dim_disaggs!A:B,2,FALSE))</f>
        <v>OtherMod/AgeLessThanTen/Result</v>
      </c>
      <c r="AR997" s="19" t="str">
        <f>IF(ISNA(VLOOKUP(AQ997,dim_disaggs!B:C,2,FALSE)),"",VLOOKUP(AQ997,dim_disaggs!B:C,2,FALSE))</f>
        <v>v40XjsOvYQL</v>
      </c>
      <c r="AS997" s="79" t="s">
        <v>21144</v>
      </c>
      <c r="AT997" s="66" t="s">
        <v>19779</v>
      </c>
      <c r="AU997" s="72" t="s">
        <v>755</v>
      </c>
      <c r="AV997" s="73" t="s">
        <v>755</v>
      </c>
      <c r="AW997" s="66" t="s">
        <v>755</v>
      </c>
      <c r="AX997" s="66" t="s">
        <v>755</v>
      </c>
      <c r="BA997" s="105" t="str">
        <f t="shared" si="144"/>
        <v/>
      </c>
      <c r="BB997" s="20" t="str">
        <f t="shared" si="145"/>
        <v/>
      </c>
    </row>
    <row r="998" spans="1:68" x14ac:dyDescent="0.2">
      <c r="A998" s="20" t="s">
        <v>95</v>
      </c>
      <c r="B998" s="20" t="s">
        <v>382</v>
      </c>
      <c r="C998" s="20" t="s">
        <v>870</v>
      </c>
      <c r="D998" s="20" t="s">
        <v>1</v>
      </c>
      <c r="E998" s="20" t="s">
        <v>77</v>
      </c>
      <c r="F998" s="20" t="s">
        <v>410</v>
      </c>
      <c r="G998" s="20" t="s">
        <v>20086</v>
      </c>
      <c r="H998" s="20" t="s">
        <v>2282</v>
      </c>
      <c r="I998" s="19">
        <f t="shared" si="146"/>
        <v>42</v>
      </c>
      <c r="J998" s="20" t="s">
        <v>755</v>
      </c>
      <c r="K998" s="20" t="s">
        <v>2225</v>
      </c>
      <c r="L998" s="95" t="str">
        <f>IF(M998&lt;&gt;"",IF(NOT(ISNA(INDEX(cc!B:B,MATCH(M998,cc!A:A,0)))),INDEX(cc!B:B,MATCH(M998,cc!A:A,0)),"0"),"")</f>
        <v>Age (10-50+-uk, 5), Sex and Result</v>
      </c>
      <c r="M998" s="97" t="s">
        <v>345</v>
      </c>
      <c r="N998" s="28" t="str">
        <f t="shared" si="147"/>
        <v/>
      </c>
      <c r="O998" s="19" t="str">
        <f t="shared" si="140"/>
        <v>HTS_TST (N, DSD, OtherPITC/AgeAboveTen/Sex/Result): HTS received results</v>
      </c>
      <c r="P998" s="19" t="str">
        <f t="shared" si="141"/>
        <v>HTS_TST (N, DSD, OtherPITC/AgeAboveTen/Sex/Result): HTS received results</v>
      </c>
      <c r="Q998" s="19" t="str">
        <f t="shared" si="139"/>
        <v>HTS_TST (N, DSD, OtPITC/Age&gt;10/Sex/Result)</v>
      </c>
      <c r="R998" s="19" t="str">
        <f t="shared" si="142"/>
        <v>HTS_TST_N_DSD_OtPITC_Agegt10_Sex_Result</v>
      </c>
      <c r="S998" s="19" t="str">
        <f t="shared" si="143"/>
        <v>HTS_TST_N_DSD_OtPITC_Agegt10_Sex_Result_</v>
      </c>
      <c r="T998" s="19" t="b">
        <f>NOT(ISNA(VLOOKUP(B998,dbcodes!A:B,2,FALSE)))</f>
        <v>1</v>
      </c>
      <c r="U998" s="19" t="str">
        <f>IF(ISNA(VLOOKUP(B998,dbcodes!A:B,2,FALSE)),des!R336,VLOOKUP(B998,dbcodes!A:B,2,FALSE))</f>
        <v>HTC_TST_N_DSD_OtherPITC_Agegt10_Sex_Result</v>
      </c>
      <c r="W998" s="107" t="str">
        <f>IF(ISNA(VLOOKUP(C998,descriptions!A:B,2,FALSE)),des!V336,IF(G998=" TARGET","Target ","")&amp;VLOOKUP(C998,descriptions!A:B,2,FALSE))</f>
        <v>Number of individuals who received HIV Testing Services (HTS) and received their test results</v>
      </c>
      <c r="X998" s="20" t="s">
        <v>4</v>
      </c>
      <c r="Y998" s="20" t="s">
        <v>831</v>
      </c>
      <c r="Z998" s="20" t="s">
        <v>836</v>
      </c>
      <c r="AA998" s="20" t="s">
        <v>102</v>
      </c>
      <c r="AB998" s="20" t="s">
        <v>755</v>
      </c>
      <c r="AC998" s="19" t="str">
        <f>IF(AB998&lt;&gt;"",IF(NOT(ISNA(INDEX(os!A:A,MATCH(AB998,os!B:B,0)))),INDEX(os!A:A,MATCH(AB998,os!B:B,0)),"0"),"")</f>
        <v/>
      </c>
      <c r="AD998" s="20" t="s">
        <v>830</v>
      </c>
      <c r="AH998" s="93" t="str">
        <f>IF(NOT(ISNA(VLOOKUP(B:B,ResultsTargets!A:A,1,0))),"TRUE","")</f>
        <v/>
      </c>
      <c r="AI998" s="19" t="str">
        <f>IF(ISNA(VLOOKUP(C998,dim_techarea!A:B,2,FALSE)),"",VLOOKUP(C998,dim_techarea!A:B,2,FALSE))</f>
        <v>HTS_TST</v>
      </c>
      <c r="AJ998" s="19" t="str">
        <f>IF(ISNA(VLOOKUP(AI998,dim_techarea!B:C,2,FALSE)),"",VLOOKUP(AI998,dim_techarea!B:C,2,FALSE))</f>
        <v>f5IPTM7mieH</v>
      </c>
      <c r="AK998" s="19" t="str">
        <f>IF(ISNA(VLOOKUP(TRIM(G998),dim_targetsresults!A:B,2,FALSE)),"",VLOOKUP(TRIM(G998),dim_targetsresults!A:C,2,FALSE))</f>
        <v>MER Results</v>
      </c>
      <c r="AL998" s="19" t="str">
        <f>IF(ISNA(VLOOKUP(AK998,dim_targetsresults!B:C,2,FALSE)),"",VLOOKUP(AK998,dim_targetsresults!B:C,2,FALSE))</f>
        <v>Jh0jDM5yQ2E</v>
      </c>
      <c r="AM998" s="19" t="str">
        <f>IF(ISNA(VLOOKUP(TRIM(D998),dim_numeratordenominator!A:B,2,FALSE)),"",VLOOKUP(TRIM(D998),dim_numeratordenominator!A:C,2,FALSE))</f>
        <v>Numerator</v>
      </c>
      <c r="AN998" s="19" t="str">
        <f>IF(ISNA(VLOOKUP(AM998,dim_numeratordenominator!B:C,2,FALSE)),"",VLOOKUP(AM998,dim_numeratordenominator!B:C,2,FALSE))</f>
        <v>Som9NRMQqV7</v>
      </c>
      <c r="AO998" s="19" t="str">
        <f>IF(ISNA(VLOOKUP(TRIM(E998),dim_supporttype!A:B,2,FALSE)),"",VLOOKUP(TRIM(E998),dim_supporttype!A:C,2,FALSE))</f>
        <v>DSD</v>
      </c>
      <c r="AP998" s="19" t="str">
        <f>IF(ISNA(VLOOKUP(AO998,dim_supporttype!B:C,2,FALSE)),"",VLOOKUP(AO998,dim_supporttype!B:C,2,FALSE))</f>
        <v>iM13vdNLWKb</v>
      </c>
      <c r="AQ998" s="19" t="str">
        <f>IF(ISNA(VLOOKUP(TRIM(F998),dim_disaggs!A:B,2,FALSE)),"No Disagg",VLOOKUP(TRIM(F998),dim_disaggs!A:B,2,FALSE))</f>
        <v>OtherPITC/AgeAboveTen/Sex/Result</v>
      </c>
      <c r="AR998" s="19" t="str">
        <f>IF(ISNA(VLOOKUP(AQ998,dim_disaggs!B:C,2,FALSE)),"",VLOOKUP(AQ998,dim_disaggs!B:C,2,FALSE))</f>
        <v>yXv2gb6rZG4</v>
      </c>
      <c r="AS998" s="72" t="s">
        <v>21119</v>
      </c>
      <c r="AT998" s="66" t="s">
        <v>19780</v>
      </c>
      <c r="AU998" s="72" t="s">
        <v>755</v>
      </c>
      <c r="AV998" s="73" t="s">
        <v>755</v>
      </c>
      <c r="AW998" s="66" t="s">
        <v>755</v>
      </c>
      <c r="AX998" s="66" t="s">
        <v>755</v>
      </c>
      <c r="BA998" s="105" t="str">
        <f t="shared" si="144"/>
        <v/>
      </c>
      <c r="BB998" s="20" t="str">
        <f t="shared" si="145"/>
        <v/>
      </c>
    </row>
    <row r="999" spans="1:68" x14ac:dyDescent="0.2">
      <c r="A999" s="20" t="s">
        <v>95</v>
      </c>
      <c r="B999" s="20" t="s">
        <v>384</v>
      </c>
      <c r="C999" s="20" t="s">
        <v>870</v>
      </c>
      <c r="D999" s="20" t="s">
        <v>1</v>
      </c>
      <c r="E999" s="20" t="s">
        <v>78</v>
      </c>
      <c r="F999" s="20" t="s">
        <v>410</v>
      </c>
      <c r="G999" s="20" t="s">
        <v>20086</v>
      </c>
      <c r="H999" s="20" t="s">
        <v>2282</v>
      </c>
      <c r="I999" s="19">
        <f t="shared" si="146"/>
        <v>41</v>
      </c>
      <c r="J999" s="20" t="s">
        <v>755</v>
      </c>
      <c r="K999" s="20" t="s">
        <v>2225</v>
      </c>
      <c r="L999" s="95" t="str">
        <f>IF(M999&lt;&gt;"",IF(NOT(ISNA(INDEX(cc!B:B,MATCH(M999,cc!A:A,0)))),INDEX(cc!B:B,MATCH(M999,cc!A:A,0)),"0"),"")</f>
        <v>Age (10-50+-uk, 5), Sex and Result</v>
      </c>
      <c r="M999" s="97" t="s">
        <v>345</v>
      </c>
      <c r="N999" s="28" t="str">
        <f t="shared" si="147"/>
        <v/>
      </c>
      <c r="O999" s="19" t="str">
        <f t="shared" si="140"/>
        <v>HTS_TST (N, TA, OtherPITC/AgeAboveTen/Sex/Result): HTS received results</v>
      </c>
      <c r="P999" s="19" t="str">
        <f t="shared" si="141"/>
        <v>HTS_TST (N, TA, OtherPITC/AgeAboveTen/Sex/Result): HTS received results</v>
      </c>
      <c r="Q999" s="19" t="str">
        <f t="shared" si="139"/>
        <v>HTS_TST (N, TA, OtPITC/Age&gt;10/Sex/Result)</v>
      </c>
      <c r="R999" s="19" t="str">
        <f t="shared" si="142"/>
        <v>HTS_TST_N_TA_OtPITC_Agegt10_Sex_Result</v>
      </c>
      <c r="S999" s="19" t="str">
        <f t="shared" si="143"/>
        <v>HTS_TST_N_TA_OtPITC_Agegt10_Sex_Result_</v>
      </c>
      <c r="T999" s="19" t="b">
        <f>NOT(ISNA(VLOOKUP(B999,dbcodes!A:B,2,FALSE)))</f>
        <v>1</v>
      </c>
      <c r="U999" s="19" t="str">
        <f>IF(ISNA(VLOOKUP(B999,dbcodes!A:B,2,FALSE)),des!R337,VLOOKUP(B999,dbcodes!A:B,2,FALSE))</f>
        <v>HTC_TST_N_TA_OtherPITC_Agegt10_Sex_Result</v>
      </c>
      <c r="W999" s="107" t="str">
        <f>IF(ISNA(VLOOKUP(C999,descriptions!A:B,2,FALSE)),des!V337,IF(G999=" TARGET","Target ","")&amp;VLOOKUP(C999,descriptions!A:B,2,FALSE))</f>
        <v>Number of individuals who received HIV Testing Services (HTS) and received their test results</v>
      </c>
      <c r="X999" s="20" t="s">
        <v>4</v>
      </c>
      <c r="Y999" s="20" t="s">
        <v>831</v>
      </c>
      <c r="Z999" s="20" t="s">
        <v>836</v>
      </c>
      <c r="AA999" s="20" t="s">
        <v>102</v>
      </c>
      <c r="AB999" s="20" t="s">
        <v>755</v>
      </c>
      <c r="AC999" s="19" t="str">
        <f>IF(AB999&lt;&gt;"",IF(NOT(ISNA(INDEX(os!A:A,MATCH(AB999,os!B:B,0)))),INDEX(os!A:A,MATCH(AB999,os!B:B,0)),"0"),"")</f>
        <v/>
      </c>
      <c r="AD999" s="20" t="s">
        <v>830</v>
      </c>
      <c r="AH999" s="93" t="str">
        <f>IF(NOT(ISNA(VLOOKUP(B:B,ResultsTargets!A:A,1,0))),"TRUE","")</f>
        <v/>
      </c>
      <c r="AI999" s="19" t="str">
        <f>IF(ISNA(VLOOKUP(C999,dim_techarea!A:B,2,FALSE)),"",VLOOKUP(C999,dim_techarea!A:B,2,FALSE))</f>
        <v>HTS_TST</v>
      </c>
      <c r="AJ999" s="19" t="str">
        <f>IF(ISNA(VLOOKUP(AI999,dim_techarea!B:C,2,FALSE)),"",VLOOKUP(AI999,dim_techarea!B:C,2,FALSE))</f>
        <v>f5IPTM7mieH</v>
      </c>
      <c r="AK999" s="19" t="str">
        <f>IF(ISNA(VLOOKUP(TRIM(G999),dim_targetsresults!A:B,2,FALSE)),"",VLOOKUP(TRIM(G999),dim_targetsresults!A:C,2,FALSE))</f>
        <v>MER Results</v>
      </c>
      <c r="AL999" s="19" t="str">
        <f>IF(ISNA(VLOOKUP(AK999,dim_targetsresults!B:C,2,FALSE)),"",VLOOKUP(AK999,dim_targetsresults!B:C,2,FALSE))</f>
        <v>Jh0jDM5yQ2E</v>
      </c>
      <c r="AM999" s="19" t="str">
        <f>IF(ISNA(VLOOKUP(TRIM(D999),dim_numeratordenominator!A:B,2,FALSE)),"",VLOOKUP(TRIM(D999),dim_numeratordenominator!A:C,2,FALSE))</f>
        <v>Numerator</v>
      </c>
      <c r="AN999" s="19" t="str">
        <f>IF(ISNA(VLOOKUP(AM999,dim_numeratordenominator!B:C,2,FALSE)),"",VLOOKUP(AM999,dim_numeratordenominator!B:C,2,FALSE))</f>
        <v>Som9NRMQqV7</v>
      </c>
      <c r="AO999" s="19" t="str">
        <f>IF(ISNA(VLOOKUP(TRIM(E999),dim_supporttype!A:B,2,FALSE)),"",VLOOKUP(TRIM(E999),dim_supporttype!A:C,2,FALSE))</f>
        <v>TA</v>
      </c>
      <c r="AP999" s="19" t="str">
        <f>IF(ISNA(VLOOKUP(AO999,dim_supporttype!B:C,2,FALSE)),"",VLOOKUP(AO999,dim_supporttype!B:C,2,FALSE))</f>
        <v>cRAGKdWIDn4</v>
      </c>
      <c r="AQ999" s="19" t="str">
        <f>IF(ISNA(VLOOKUP(TRIM(F999),dim_disaggs!A:B,2,FALSE)),"No Disagg",VLOOKUP(TRIM(F999),dim_disaggs!A:B,2,FALSE))</f>
        <v>OtherPITC/AgeAboveTen/Sex/Result</v>
      </c>
      <c r="AR999" s="19" t="str">
        <f>IF(ISNA(VLOOKUP(AQ999,dim_disaggs!B:C,2,FALSE)),"",VLOOKUP(AQ999,dim_disaggs!B:C,2,FALSE))</f>
        <v>yXv2gb6rZG4</v>
      </c>
      <c r="AS999" s="72" t="s">
        <v>21119</v>
      </c>
      <c r="AT999" s="66" t="s">
        <v>19780</v>
      </c>
      <c r="AU999" s="72" t="s">
        <v>755</v>
      </c>
      <c r="AV999" s="73" t="s">
        <v>755</v>
      </c>
      <c r="AW999" s="66" t="s">
        <v>755</v>
      </c>
      <c r="AX999" s="66" t="s">
        <v>755</v>
      </c>
      <c r="BA999" s="105" t="str">
        <f t="shared" si="144"/>
        <v/>
      </c>
      <c r="BB999" s="20" t="str">
        <f t="shared" si="145"/>
        <v/>
      </c>
    </row>
    <row r="1000" spans="1:68" x14ac:dyDescent="0.2">
      <c r="A1000" s="20" t="s">
        <v>95</v>
      </c>
      <c r="B1000" s="20" t="s">
        <v>381</v>
      </c>
      <c r="C1000" s="20" t="s">
        <v>870</v>
      </c>
      <c r="D1000" s="20" t="s">
        <v>1</v>
      </c>
      <c r="E1000" s="20" t="s">
        <v>77</v>
      </c>
      <c r="F1000" s="20" t="s">
        <v>409</v>
      </c>
      <c r="G1000" s="20" t="s">
        <v>20086</v>
      </c>
      <c r="H1000" s="20" t="s">
        <v>2283</v>
      </c>
      <c r="I1000" s="19">
        <f t="shared" si="146"/>
        <v>38</v>
      </c>
      <c r="J1000" s="20" t="s">
        <v>755</v>
      </c>
      <c r="K1000" s="20" t="s">
        <v>2225</v>
      </c>
      <c r="L1000" s="95" t="str">
        <f>IF(M1000&lt;&gt;"",IF(NOT(ISNA(INDEX(cc!B:B,MATCH(M1000,cc!A:A,0)))),INDEX(cc!B:B,MATCH(M1000,cc!A:A,0)),"0"),"")</f>
        <v>Age (&lt;1-9, 2) and Result</v>
      </c>
      <c r="M1000" s="97" t="s">
        <v>342</v>
      </c>
      <c r="N1000" s="28" t="str">
        <f t="shared" si="147"/>
        <v/>
      </c>
      <c r="O1000" s="19" t="str">
        <f t="shared" si="140"/>
        <v>HTS_TST (N, DSD, OtherPITC/AgeLessThanTen/Result): HTS received results</v>
      </c>
      <c r="P1000" s="19" t="str">
        <f t="shared" si="141"/>
        <v>HTS_TST (N, DSD, OtherPITC/AgeLessThanTen/Result): HTS received results</v>
      </c>
      <c r="Q1000" s="19" t="str">
        <f t="shared" ref="Q1000:Q1063" si="148">IF(G1000=" RESULT",CONCATENATE(C1000, " (",_xlfn.TEXTJOIN(", ",TRUE,D1000,E1000,H1000),")",J1000),CONCATENATE(C1000, " (",_xlfn.TEXTJOIN(", ",TRUE,D1000,E1000,H1000),")",G1000,J1000))</f>
        <v>HTS_TST (N, DSD, OtPITC/Age&lt;10/Result)</v>
      </c>
      <c r="R1000" s="19" t="str">
        <f t="shared" si="142"/>
        <v>HTS_TST_N_DSD_OtPITC_Agelt10_Result</v>
      </c>
      <c r="S1000" s="19" t="str">
        <f t="shared" si="143"/>
        <v>HTS_TST_N_DSD_OtPITC_Agelt10_Result_</v>
      </c>
      <c r="T1000" s="19" t="b">
        <f>NOT(ISNA(VLOOKUP(B1000,dbcodes!A:B,2,FALSE)))</f>
        <v>1</v>
      </c>
      <c r="U1000" s="19" t="str">
        <f>IF(ISNA(VLOOKUP(B1000,dbcodes!A:B,2,FALSE)),des!R338,VLOOKUP(B1000,dbcodes!A:B,2,FALSE))</f>
        <v>HTC_TST_N_DSD_OtherPITC_Agelt10_Result</v>
      </c>
      <c r="W1000" s="107" t="str">
        <f>IF(ISNA(VLOOKUP(C1000,descriptions!A:B,2,FALSE)),des!V338,IF(G1000=" TARGET","Target ","")&amp;VLOOKUP(C1000,descriptions!A:B,2,FALSE))</f>
        <v>Number of individuals who received HIV Testing Services (HTS) and received their test results</v>
      </c>
      <c r="X1000" s="20" t="s">
        <v>4</v>
      </c>
      <c r="Y1000" s="20" t="s">
        <v>831</v>
      </c>
      <c r="Z1000" s="20" t="s">
        <v>836</v>
      </c>
      <c r="AA1000" s="20" t="s">
        <v>102</v>
      </c>
      <c r="AB1000" s="20" t="s">
        <v>755</v>
      </c>
      <c r="AC1000" s="19" t="str">
        <f>IF(AB1000&lt;&gt;"",IF(NOT(ISNA(INDEX(os!A:A,MATCH(AB1000,os!B:B,0)))),INDEX(os!A:A,MATCH(AB1000,os!B:B,0)),"0"),"")</f>
        <v/>
      </c>
      <c r="AD1000" s="20" t="s">
        <v>830</v>
      </c>
      <c r="AH1000" s="93" t="str">
        <f>IF(NOT(ISNA(VLOOKUP(B:B,ResultsTargets!A:A,1,0))),"TRUE","")</f>
        <v/>
      </c>
      <c r="AI1000" s="19" t="str">
        <f>IF(ISNA(VLOOKUP(C1000,dim_techarea!A:B,2,FALSE)),"",VLOOKUP(C1000,dim_techarea!A:B,2,FALSE))</f>
        <v>HTS_TST</v>
      </c>
      <c r="AJ1000" s="19" t="str">
        <f>IF(ISNA(VLOOKUP(AI1000,dim_techarea!B:C,2,FALSE)),"",VLOOKUP(AI1000,dim_techarea!B:C,2,FALSE))</f>
        <v>f5IPTM7mieH</v>
      </c>
      <c r="AK1000" s="19" t="str">
        <f>IF(ISNA(VLOOKUP(TRIM(G1000),dim_targetsresults!A:B,2,FALSE)),"",VLOOKUP(TRIM(G1000),dim_targetsresults!A:C,2,FALSE))</f>
        <v>MER Results</v>
      </c>
      <c r="AL1000" s="19" t="str">
        <f>IF(ISNA(VLOOKUP(AK1000,dim_targetsresults!B:C,2,FALSE)),"",VLOOKUP(AK1000,dim_targetsresults!B:C,2,FALSE))</f>
        <v>Jh0jDM5yQ2E</v>
      </c>
      <c r="AM1000" s="19" t="str">
        <f>IF(ISNA(VLOOKUP(TRIM(D1000),dim_numeratordenominator!A:B,2,FALSE)),"",VLOOKUP(TRIM(D1000),dim_numeratordenominator!A:C,2,FALSE))</f>
        <v>Numerator</v>
      </c>
      <c r="AN1000" s="19" t="str">
        <f>IF(ISNA(VLOOKUP(AM1000,dim_numeratordenominator!B:C,2,FALSE)),"",VLOOKUP(AM1000,dim_numeratordenominator!B:C,2,FALSE))</f>
        <v>Som9NRMQqV7</v>
      </c>
      <c r="AO1000" s="19" t="str">
        <f>IF(ISNA(VLOOKUP(TRIM(E1000),dim_supporttype!A:B,2,FALSE)),"",VLOOKUP(TRIM(E1000),dim_supporttype!A:C,2,FALSE))</f>
        <v>DSD</v>
      </c>
      <c r="AP1000" s="19" t="str">
        <f>IF(ISNA(VLOOKUP(AO1000,dim_supporttype!B:C,2,FALSE)),"",VLOOKUP(AO1000,dim_supporttype!B:C,2,FALSE))</f>
        <v>iM13vdNLWKb</v>
      </c>
      <c r="AQ1000" s="19" t="str">
        <f>IF(ISNA(VLOOKUP(TRIM(F1000),dim_disaggs!A:B,2,FALSE)),"No Disagg",VLOOKUP(TRIM(F1000),dim_disaggs!A:B,2,FALSE))</f>
        <v>OtherPITC/AgeLessThanTen/Result</v>
      </c>
      <c r="AR1000" s="19" t="str">
        <f>IF(ISNA(VLOOKUP(AQ1000,dim_disaggs!B:C,2,FALSE)),"",VLOOKUP(AQ1000,dim_disaggs!B:C,2,FALSE))</f>
        <v>MRjIxifBZbT</v>
      </c>
      <c r="AS1000" s="72" t="s">
        <v>21119</v>
      </c>
      <c r="AT1000" s="66" t="s">
        <v>19780</v>
      </c>
      <c r="AU1000" s="72" t="s">
        <v>755</v>
      </c>
      <c r="AV1000" s="73" t="s">
        <v>755</v>
      </c>
      <c r="AW1000" s="66" t="s">
        <v>755</v>
      </c>
      <c r="AX1000" s="66" t="s">
        <v>755</v>
      </c>
      <c r="BA1000" s="105" t="str">
        <f t="shared" si="144"/>
        <v/>
      </c>
      <c r="BB1000" s="20" t="str">
        <f t="shared" si="145"/>
        <v/>
      </c>
    </row>
    <row r="1001" spans="1:68" x14ac:dyDescent="0.2">
      <c r="A1001" s="20" t="s">
        <v>95</v>
      </c>
      <c r="B1001" s="20" t="s">
        <v>383</v>
      </c>
      <c r="C1001" s="20" t="s">
        <v>870</v>
      </c>
      <c r="D1001" s="20" t="s">
        <v>1</v>
      </c>
      <c r="E1001" s="20" t="s">
        <v>78</v>
      </c>
      <c r="F1001" s="20" t="s">
        <v>409</v>
      </c>
      <c r="G1001" s="20" t="s">
        <v>20086</v>
      </c>
      <c r="H1001" s="20" t="s">
        <v>2283</v>
      </c>
      <c r="I1001" s="19">
        <f t="shared" si="146"/>
        <v>37</v>
      </c>
      <c r="J1001" s="20" t="s">
        <v>755</v>
      </c>
      <c r="K1001" s="20" t="s">
        <v>2225</v>
      </c>
      <c r="L1001" s="95" t="str">
        <f>IF(M1001&lt;&gt;"",IF(NOT(ISNA(INDEX(cc!B:B,MATCH(M1001,cc!A:A,0)))),INDEX(cc!B:B,MATCH(M1001,cc!A:A,0)),"0"),"")</f>
        <v>Age (&lt;1-9, 2) and Result</v>
      </c>
      <c r="M1001" s="97" t="s">
        <v>342</v>
      </c>
      <c r="N1001" s="28" t="str">
        <f t="shared" si="147"/>
        <v/>
      </c>
      <c r="O1001" s="19" t="str">
        <f t="shared" si="140"/>
        <v>HTS_TST (N, TA, OtherPITC/AgeLessThanTen/Result): HTS received results</v>
      </c>
      <c r="P1001" s="19" t="str">
        <f t="shared" si="141"/>
        <v>HTS_TST (N, TA, OtherPITC/AgeLessThanTen/Result): HTS received results</v>
      </c>
      <c r="Q1001" s="19" t="str">
        <f t="shared" si="148"/>
        <v>HTS_TST (N, TA, OtPITC/Age&lt;10/Result)</v>
      </c>
      <c r="R1001" s="19" t="str">
        <f t="shared" si="142"/>
        <v>HTS_TST_N_TA_OtPITC_Agelt10_Result</v>
      </c>
      <c r="S1001" s="19" t="str">
        <f t="shared" si="143"/>
        <v>HTS_TST_N_TA_OtPITC_Agelt10_Result_</v>
      </c>
      <c r="T1001" s="19" t="b">
        <f>NOT(ISNA(VLOOKUP(B1001,dbcodes!A:B,2,FALSE)))</f>
        <v>1</v>
      </c>
      <c r="U1001" s="19" t="str">
        <f>IF(ISNA(VLOOKUP(B1001,dbcodes!A:B,2,FALSE)),des!R339,VLOOKUP(B1001,dbcodes!A:B,2,FALSE))</f>
        <v>HTC_TST_N_TA_OtherPITC_Agelt10_Result</v>
      </c>
      <c r="W1001" s="107" t="str">
        <f>IF(ISNA(VLOOKUP(C1001,descriptions!A:B,2,FALSE)),des!V339,IF(G1001=" TARGET","Target ","")&amp;VLOOKUP(C1001,descriptions!A:B,2,FALSE))</f>
        <v>Number of individuals who received HIV Testing Services (HTS) and received their test results</v>
      </c>
      <c r="X1001" s="20" t="s">
        <v>4</v>
      </c>
      <c r="Y1001" s="20" t="s">
        <v>831</v>
      </c>
      <c r="Z1001" s="20" t="s">
        <v>836</v>
      </c>
      <c r="AA1001" s="20" t="s">
        <v>102</v>
      </c>
      <c r="AB1001" s="20" t="s">
        <v>755</v>
      </c>
      <c r="AC1001" s="19" t="str">
        <f>IF(AB1001&lt;&gt;"",IF(NOT(ISNA(INDEX(os!A:A,MATCH(AB1001,os!B:B,0)))),INDEX(os!A:A,MATCH(AB1001,os!B:B,0)),"0"),"")</f>
        <v/>
      </c>
      <c r="AD1001" s="20" t="s">
        <v>830</v>
      </c>
      <c r="AH1001" s="93" t="str">
        <f>IF(NOT(ISNA(VLOOKUP(B:B,ResultsTargets!A:A,1,0))),"TRUE","")</f>
        <v/>
      </c>
      <c r="AI1001" s="19" t="str">
        <f>IF(ISNA(VLOOKUP(C1001,dim_techarea!A:B,2,FALSE)),"",VLOOKUP(C1001,dim_techarea!A:B,2,FALSE))</f>
        <v>HTS_TST</v>
      </c>
      <c r="AJ1001" s="19" t="str">
        <f>IF(ISNA(VLOOKUP(AI1001,dim_techarea!B:C,2,FALSE)),"",VLOOKUP(AI1001,dim_techarea!B:C,2,FALSE))</f>
        <v>f5IPTM7mieH</v>
      </c>
      <c r="AK1001" s="19" t="str">
        <f>IF(ISNA(VLOOKUP(TRIM(G1001),dim_targetsresults!A:B,2,FALSE)),"",VLOOKUP(TRIM(G1001),dim_targetsresults!A:C,2,FALSE))</f>
        <v>MER Results</v>
      </c>
      <c r="AL1001" s="19" t="str">
        <f>IF(ISNA(VLOOKUP(AK1001,dim_targetsresults!B:C,2,FALSE)),"",VLOOKUP(AK1001,dim_targetsresults!B:C,2,FALSE))</f>
        <v>Jh0jDM5yQ2E</v>
      </c>
      <c r="AM1001" s="19" t="str">
        <f>IF(ISNA(VLOOKUP(TRIM(D1001),dim_numeratordenominator!A:B,2,FALSE)),"",VLOOKUP(TRIM(D1001),dim_numeratordenominator!A:C,2,FALSE))</f>
        <v>Numerator</v>
      </c>
      <c r="AN1001" s="19" t="str">
        <f>IF(ISNA(VLOOKUP(AM1001,dim_numeratordenominator!B:C,2,FALSE)),"",VLOOKUP(AM1001,dim_numeratordenominator!B:C,2,FALSE))</f>
        <v>Som9NRMQqV7</v>
      </c>
      <c r="AO1001" s="19" t="str">
        <f>IF(ISNA(VLOOKUP(TRIM(E1001),dim_supporttype!A:B,2,FALSE)),"",VLOOKUP(TRIM(E1001),dim_supporttype!A:C,2,FALSE))</f>
        <v>TA</v>
      </c>
      <c r="AP1001" s="19" t="str">
        <f>IF(ISNA(VLOOKUP(AO1001,dim_supporttype!B:C,2,FALSE)),"",VLOOKUP(AO1001,dim_supporttype!B:C,2,FALSE))</f>
        <v>cRAGKdWIDn4</v>
      </c>
      <c r="AQ1001" s="19" t="str">
        <f>IF(ISNA(VLOOKUP(TRIM(F1001),dim_disaggs!A:B,2,FALSE)),"No Disagg",VLOOKUP(TRIM(F1001),dim_disaggs!A:B,2,FALSE))</f>
        <v>OtherPITC/AgeLessThanTen/Result</v>
      </c>
      <c r="AR1001" s="19" t="str">
        <f>IF(ISNA(VLOOKUP(AQ1001,dim_disaggs!B:C,2,FALSE)),"",VLOOKUP(AQ1001,dim_disaggs!B:C,2,FALSE))</f>
        <v>MRjIxifBZbT</v>
      </c>
      <c r="AS1001" s="72" t="s">
        <v>21119</v>
      </c>
      <c r="AT1001" s="66" t="s">
        <v>19780</v>
      </c>
      <c r="AU1001" s="72" t="s">
        <v>755</v>
      </c>
      <c r="AV1001" s="73" t="s">
        <v>755</v>
      </c>
      <c r="AW1001" s="66" t="s">
        <v>755</v>
      </c>
      <c r="AX1001" s="66" t="s">
        <v>755</v>
      </c>
      <c r="BA1001" s="105" t="str">
        <f t="shared" si="144"/>
        <v/>
      </c>
      <c r="BB1001" s="20" t="str">
        <f t="shared" si="145"/>
        <v/>
      </c>
    </row>
    <row r="1002" spans="1:68" x14ac:dyDescent="0.2">
      <c r="A1002" s="20" t="s">
        <v>95</v>
      </c>
      <c r="B1002" s="20" t="s">
        <v>348</v>
      </c>
      <c r="C1002" s="20" t="s">
        <v>870</v>
      </c>
      <c r="D1002" s="20" t="s">
        <v>1</v>
      </c>
      <c r="E1002" s="20" t="s">
        <v>77</v>
      </c>
      <c r="F1002" s="20" t="s">
        <v>346</v>
      </c>
      <c r="G1002" s="20" t="s">
        <v>20086</v>
      </c>
      <c r="H1002" s="20" t="s">
        <v>346</v>
      </c>
      <c r="I1002" s="19">
        <f t="shared" si="146"/>
        <v>37</v>
      </c>
      <c r="J1002" s="20" t="s">
        <v>755</v>
      </c>
      <c r="K1002" s="20" t="s">
        <v>2225</v>
      </c>
      <c r="L1002" s="95" t="str">
        <f>IF(M1002&lt;&gt;"",IF(NOT(ISNA(INDEX(cc!B:B,MATCH(M1002,cc!A:A,0)))),INDEX(cc!B:B,MATCH(M1002,cc!A:A,0)),"0"),"")</f>
        <v>Test Results</v>
      </c>
      <c r="M1002" s="97" t="s">
        <v>353</v>
      </c>
      <c r="N1002" s="28" t="str">
        <f t="shared" si="147"/>
        <v/>
      </c>
      <c r="O1002" s="19" t="str">
        <f t="shared" si="140"/>
        <v>HTS_TST (N, DSD, Pediatric/Result/&lt;5): HTS received results</v>
      </c>
      <c r="P1002" s="19" t="str">
        <f t="shared" si="141"/>
        <v>HTS_TST (N, DSD, Pediatric/Result/&lt;5): HTS received results</v>
      </c>
      <c r="Q1002" s="19" t="str">
        <f t="shared" si="148"/>
        <v>HTS_TST (N, DSD, Pediatric/Result/&lt;5)</v>
      </c>
      <c r="R1002" s="19" t="str">
        <f t="shared" si="142"/>
        <v>HTS_TST_N_DSD_Pediatric_Result_lt5</v>
      </c>
      <c r="S1002" s="19" t="str">
        <f t="shared" si="143"/>
        <v>HTS_TST_N_DSD_Pediatric_Result_lt5_</v>
      </c>
      <c r="T1002" s="19" t="b">
        <f>NOT(ISNA(VLOOKUP(B1002,dbcodes!A:B,2,FALSE)))</f>
        <v>1</v>
      </c>
      <c r="U1002" s="19" t="str">
        <f>IF(ISNA(VLOOKUP(B1002,dbcodes!A:B,2,FALSE)),des!R343,VLOOKUP(B1002,dbcodes!A:B,2,FALSE))</f>
        <v>HTC_TST_N_DSD_Pediatric_Result_lt5</v>
      </c>
      <c r="W1002" s="107" t="str">
        <f>IF(ISNA(VLOOKUP(C1002,descriptions!A:B,2,FALSE)),des!V343,IF(G1002=" TARGET","Target ","")&amp;VLOOKUP(C1002,descriptions!A:B,2,FALSE))</f>
        <v>Number of individuals who received HIV Testing Services (HTS) and received their test results</v>
      </c>
      <c r="X1002" s="20" t="s">
        <v>4</v>
      </c>
      <c r="Y1002" s="20" t="s">
        <v>831</v>
      </c>
      <c r="Z1002" s="20" t="s">
        <v>836</v>
      </c>
      <c r="AA1002" s="20" t="s">
        <v>102</v>
      </c>
      <c r="AB1002" s="20" t="s">
        <v>755</v>
      </c>
      <c r="AC1002" s="19" t="str">
        <f>IF(AB1002&lt;&gt;"",IF(NOT(ISNA(INDEX(os!A:A,MATCH(AB1002,os!B:B,0)))),INDEX(os!A:A,MATCH(AB1002,os!B:B,0)),"0"),"")</f>
        <v/>
      </c>
      <c r="AD1002" s="20" t="s">
        <v>830</v>
      </c>
      <c r="AH1002" s="93" t="str">
        <f>IF(NOT(ISNA(VLOOKUP(B:B,ResultsTargets!A:A,1,0))),"TRUE","")</f>
        <v/>
      </c>
      <c r="AI1002" s="19" t="str">
        <f>IF(ISNA(VLOOKUP(C1002,dim_techarea!A:B,2,FALSE)),"",VLOOKUP(C1002,dim_techarea!A:B,2,FALSE))</f>
        <v>HTS_TST</v>
      </c>
      <c r="AJ1002" s="19" t="str">
        <f>IF(ISNA(VLOOKUP(AI1002,dim_techarea!B:C,2,FALSE)),"",VLOOKUP(AI1002,dim_techarea!B:C,2,FALSE))</f>
        <v>f5IPTM7mieH</v>
      </c>
      <c r="AK1002" s="19" t="str">
        <f>IF(ISNA(VLOOKUP(TRIM(G1002),dim_targetsresults!A:B,2,FALSE)),"",VLOOKUP(TRIM(G1002),dim_targetsresults!A:C,2,FALSE))</f>
        <v>MER Results</v>
      </c>
      <c r="AL1002" s="19" t="str">
        <f>IF(ISNA(VLOOKUP(AK1002,dim_targetsresults!B:C,2,FALSE)),"",VLOOKUP(AK1002,dim_targetsresults!B:C,2,FALSE))</f>
        <v>Jh0jDM5yQ2E</v>
      </c>
      <c r="AM1002" s="19" t="str">
        <f>IF(ISNA(VLOOKUP(TRIM(D1002),dim_numeratordenominator!A:B,2,FALSE)),"",VLOOKUP(TRIM(D1002),dim_numeratordenominator!A:C,2,FALSE))</f>
        <v>Numerator</v>
      </c>
      <c r="AN1002" s="19" t="str">
        <f>IF(ISNA(VLOOKUP(AM1002,dim_numeratordenominator!B:C,2,FALSE)),"",VLOOKUP(AM1002,dim_numeratordenominator!B:C,2,FALSE))</f>
        <v>Som9NRMQqV7</v>
      </c>
      <c r="AO1002" s="19" t="str">
        <f>IF(ISNA(VLOOKUP(TRIM(E1002),dim_supporttype!A:B,2,FALSE)),"",VLOOKUP(TRIM(E1002),dim_supporttype!A:C,2,FALSE))</f>
        <v>DSD</v>
      </c>
      <c r="AP1002" s="19" t="str">
        <f>IF(ISNA(VLOOKUP(AO1002,dim_supporttype!B:C,2,FALSE)),"",VLOOKUP(AO1002,dim_supporttype!B:C,2,FALSE))</f>
        <v>iM13vdNLWKb</v>
      </c>
      <c r="AQ1002" s="19" t="str">
        <f>IF(ISNA(VLOOKUP(TRIM(F1002),dim_disaggs!A:B,2,FALSE)),"No Disagg",VLOOKUP(TRIM(F1002),dim_disaggs!A:B,2,FALSE))</f>
        <v>Pediatric/Result/&lt;5</v>
      </c>
      <c r="AR1002" s="19" t="str">
        <f>IF(ISNA(VLOOKUP(AQ1002,dim_disaggs!B:C,2,FALSE)),"",VLOOKUP(AQ1002,dim_disaggs!B:C,2,FALSE))</f>
        <v>ZmVGISi8k2P</v>
      </c>
      <c r="AS1002" s="72" t="s">
        <v>21120</v>
      </c>
      <c r="AT1002" s="66" t="s">
        <v>19781</v>
      </c>
      <c r="AU1002" s="72" t="s">
        <v>755</v>
      </c>
      <c r="AV1002" s="73" t="s">
        <v>755</v>
      </c>
      <c r="AW1002" s="66" t="s">
        <v>755</v>
      </c>
      <c r="AX1002" s="66" t="s">
        <v>755</v>
      </c>
      <c r="BA1002" s="105" t="str">
        <f t="shared" si="144"/>
        <v/>
      </c>
      <c r="BB1002" s="20" t="str">
        <f t="shared" si="145"/>
        <v/>
      </c>
    </row>
    <row r="1003" spans="1:68" x14ac:dyDescent="0.2">
      <c r="A1003" s="20" t="s">
        <v>95</v>
      </c>
      <c r="B1003" s="20" t="s">
        <v>349</v>
      </c>
      <c r="C1003" s="20" t="s">
        <v>870</v>
      </c>
      <c r="D1003" s="20" t="s">
        <v>1</v>
      </c>
      <c r="E1003" s="20" t="s">
        <v>78</v>
      </c>
      <c r="F1003" s="20" t="s">
        <v>346</v>
      </c>
      <c r="G1003" s="20" t="s">
        <v>20086</v>
      </c>
      <c r="H1003" s="20" t="s">
        <v>346</v>
      </c>
      <c r="I1003" s="19">
        <f t="shared" si="146"/>
        <v>36</v>
      </c>
      <c r="J1003" s="20" t="s">
        <v>755</v>
      </c>
      <c r="K1003" s="20" t="s">
        <v>2225</v>
      </c>
      <c r="L1003" s="95" t="str">
        <f>IF(M1003&lt;&gt;"",IF(NOT(ISNA(INDEX(cc!B:B,MATCH(M1003,cc!A:A,0)))),INDEX(cc!B:B,MATCH(M1003,cc!A:A,0)),"0"),"")</f>
        <v>Test Results</v>
      </c>
      <c r="M1003" s="97" t="s">
        <v>353</v>
      </c>
      <c r="N1003" s="28" t="str">
        <f t="shared" si="147"/>
        <v/>
      </c>
      <c r="O1003" s="19" t="str">
        <f t="shared" si="140"/>
        <v>HTS_TST (N, TA, Pediatric/Result/&lt;5): HTS received results</v>
      </c>
      <c r="P1003" s="19" t="str">
        <f t="shared" si="141"/>
        <v>HTS_TST (N, TA, Pediatric/Result/&lt;5): HTS received results</v>
      </c>
      <c r="Q1003" s="19" t="str">
        <f t="shared" si="148"/>
        <v>HTS_TST (N, TA, Pediatric/Result/&lt;5)</v>
      </c>
      <c r="R1003" s="19" t="str">
        <f t="shared" si="142"/>
        <v>HTS_TST_N_TA_Pediatric_Result_lt5</v>
      </c>
      <c r="S1003" s="19" t="str">
        <f t="shared" si="143"/>
        <v>HTS_TST_N_TA_Pediatric_Result_lt5_</v>
      </c>
      <c r="T1003" s="19" t="b">
        <f>NOT(ISNA(VLOOKUP(B1003,dbcodes!A:B,2,FALSE)))</f>
        <v>1</v>
      </c>
      <c r="U1003" s="19" t="str">
        <f>IF(ISNA(VLOOKUP(B1003,dbcodes!A:B,2,FALSE)),des!R344,VLOOKUP(B1003,dbcodes!A:B,2,FALSE))</f>
        <v>HTC_TST_N_TA_Pediatric_Result_lt5</v>
      </c>
      <c r="W1003" s="107" t="str">
        <f>IF(ISNA(VLOOKUP(C1003,descriptions!A:B,2,FALSE)),des!V344,IF(G1003=" TARGET","Target ","")&amp;VLOOKUP(C1003,descriptions!A:B,2,FALSE))</f>
        <v>Number of individuals who received HIV Testing Services (HTS) and received their test results</v>
      </c>
      <c r="X1003" s="20" t="s">
        <v>4</v>
      </c>
      <c r="Y1003" s="20" t="s">
        <v>831</v>
      </c>
      <c r="Z1003" s="20" t="s">
        <v>836</v>
      </c>
      <c r="AA1003" s="20" t="s">
        <v>102</v>
      </c>
      <c r="AB1003" s="20" t="s">
        <v>755</v>
      </c>
      <c r="AC1003" s="19" t="str">
        <f>IF(AB1003&lt;&gt;"",IF(NOT(ISNA(INDEX(os!A:A,MATCH(AB1003,os!B:B,0)))),INDEX(os!A:A,MATCH(AB1003,os!B:B,0)),"0"),"")</f>
        <v/>
      </c>
      <c r="AD1003" s="20" t="s">
        <v>830</v>
      </c>
      <c r="AH1003" s="93" t="str">
        <f>IF(NOT(ISNA(VLOOKUP(B:B,ResultsTargets!A:A,1,0))),"TRUE","")</f>
        <v/>
      </c>
      <c r="AI1003" s="19" t="str">
        <f>IF(ISNA(VLOOKUP(C1003,dim_techarea!A:B,2,FALSE)),"",VLOOKUP(C1003,dim_techarea!A:B,2,FALSE))</f>
        <v>HTS_TST</v>
      </c>
      <c r="AJ1003" s="19" t="str">
        <f>IF(ISNA(VLOOKUP(AI1003,dim_techarea!B:C,2,FALSE)),"",VLOOKUP(AI1003,dim_techarea!B:C,2,FALSE))</f>
        <v>f5IPTM7mieH</v>
      </c>
      <c r="AK1003" s="19" t="str">
        <f>IF(ISNA(VLOOKUP(TRIM(G1003),dim_targetsresults!A:B,2,FALSE)),"",VLOOKUP(TRIM(G1003),dim_targetsresults!A:C,2,FALSE))</f>
        <v>MER Results</v>
      </c>
      <c r="AL1003" s="19" t="str">
        <f>IF(ISNA(VLOOKUP(AK1003,dim_targetsresults!B:C,2,FALSE)),"",VLOOKUP(AK1003,dim_targetsresults!B:C,2,FALSE))</f>
        <v>Jh0jDM5yQ2E</v>
      </c>
      <c r="AM1003" s="19" t="str">
        <f>IF(ISNA(VLOOKUP(TRIM(D1003),dim_numeratordenominator!A:B,2,FALSE)),"",VLOOKUP(TRIM(D1003),dim_numeratordenominator!A:C,2,FALSE))</f>
        <v>Numerator</v>
      </c>
      <c r="AN1003" s="19" t="str">
        <f>IF(ISNA(VLOOKUP(AM1003,dim_numeratordenominator!B:C,2,FALSE)),"",VLOOKUP(AM1003,dim_numeratordenominator!B:C,2,FALSE))</f>
        <v>Som9NRMQqV7</v>
      </c>
      <c r="AO1003" s="19" t="str">
        <f>IF(ISNA(VLOOKUP(TRIM(E1003),dim_supporttype!A:B,2,FALSE)),"",VLOOKUP(TRIM(E1003),dim_supporttype!A:C,2,FALSE))</f>
        <v>TA</v>
      </c>
      <c r="AP1003" s="19" t="str">
        <f>IF(ISNA(VLOOKUP(AO1003,dim_supporttype!B:C,2,FALSE)),"",VLOOKUP(AO1003,dim_supporttype!B:C,2,FALSE))</f>
        <v>cRAGKdWIDn4</v>
      </c>
      <c r="AQ1003" s="19" t="str">
        <f>IF(ISNA(VLOOKUP(TRIM(F1003),dim_disaggs!A:B,2,FALSE)),"No Disagg",VLOOKUP(TRIM(F1003),dim_disaggs!A:B,2,FALSE))</f>
        <v>Pediatric/Result/&lt;5</v>
      </c>
      <c r="AR1003" s="19" t="str">
        <f>IF(ISNA(VLOOKUP(AQ1003,dim_disaggs!B:C,2,FALSE)),"",VLOOKUP(AQ1003,dim_disaggs!B:C,2,FALSE))</f>
        <v>ZmVGISi8k2P</v>
      </c>
      <c r="AS1003" s="72" t="s">
        <v>21120</v>
      </c>
      <c r="AT1003" s="66" t="s">
        <v>19781</v>
      </c>
      <c r="AU1003" s="72" t="s">
        <v>755</v>
      </c>
      <c r="AV1003" s="73" t="s">
        <v>755</v>
      </c>
      <c r="AW1003" s="66" t="s">
        <v>755</v>
      </c>
      <c r="AX1003" s="66" t="s">
        <v>755</v>
      </c>
      <c r="BA1003" s="105" t="str">
        <f t="shared" si="144"/>
        <v/>
      </c>
      <c r="BB1003" s="20" t="str">
        <f t="shared" si="145"/>
        <v/>
      </c>
    </row>
    <row r="1004" spans="1:68" x14ac:dyDescent="0.2">
      <c r="A1004" s="20" t="s">
        <v>95</v>
      </c>
      <c r="B1004" s="20" t="s">
        <v>371</v>
      </c>
      <c r="C1004" s="20" t="s">
        <v>870</v>
      </c>
      <c r="D1004" s="20" t="s">
        <v>1</v>
      </c>
      <c r="E1004" s="20" t="s">
        <v>77</v>
      </c>
      <c r="F1004" s="20" t="s">
        <v>20221</v>
      </c>
      <c r="G1004" s="20" t="s">
        <v>20086</v>
      </c>
      <c r="H1004" s="20" t="s">
        <v>20356</v>
      </c>
      <c r="I1004" s="19">
        <f t="shared" si="146"/>
        <v>38</v>
      </c>
      <c r="J1004" s="20" t="s">
        <v>755</v>
      </c>
      <c r="K1004" s="20" t="s">
        <v>2225</v>
      </c>
      <c r="L1004" s="95" t="str">
        <f>IF(M1004&lt;&gt;"",IF(NOT(ISNA(INDEX(cc!B:B,MATCH(M1004,cc!A:A,0)))),INDEX(cc!B:B,MATCH(M1004,cc!A:A,0)),"0"),"")</f>
        <v>Age (&lt;15,15+-uk, 2) and Results</v>
      </c>
      <c r="M1004" s="97" t="s">
        <v>374</v>
      </c>
      <c r="N1004" s="28" t="str">
        <f t="shared" si="147"/>
        <v/>
      </c>
      <c r="O1004" s="19" t="str">
        <f t="shared" si="140"/>
        <v>HTS_TST (N, DSD, PMTCT ANC/Age Aggregated/Result): HTS received results</v>
      </c>
      <c r="P1004" s="19" t="str">
        <f t="shared" si="141"/>
        <v>HTS_TST (N, DSD, PMTCT ANC/Age Aggregated/Result): HTS received results</v>
      </c>
      <c r="Q1004" s="19" t="str">
        <f t="shared" si="148"/>
        <v>HTS_TST (N, DSD, PMTCT/Age Agg/Result)</v>
      </c>
      <c r="R1004" s="19" t="str">
        <f t="shared" si="142"/>
        <v>HTS_TST_N_DSD_PMTCT_Age_Agg_Result</v>
      </c>
      <c r="S1004" s="19" t="str">
        <f t="shared" si="143"/>
        <v>HTS_TST_N_DSD_PMTCT_Age_Agg_Result_</v>
      </c>
      <c r="T1004" s="19" t="b">
        <f>NOT(ISNA(VLOOKUP(B1004,dbcodes!A:B,2,FALSE)))</f>
        <v>1</v>
      </c>
      <c r="U1004" s="19" t="str">
        <f>IF(ISNA(VLOOKUP(B1004,dbcodes!A:B,2,FALSE)),des!R345,VLOOKUP(B1004,dbcodes!A:B,2,FALSE))</f>
        <v>HTC_TST_N_DSD_PMTCT_ANC_Agg_Age_F_Result</v>
      </c>
      <c r="W1004" s="107" t="str">
        <f>IF(ISNA(VLOOKUP(C1004,descriptions!A:B,2,FALSE)),des!V345,IF(G1004=" TARGET","Target ","")&amp;VLOOKUP(C1004,descriptions!A:B,2,FALSE))</f>
        <v>Number of individuals who received HIV Testing Services (HTS) and received their test results</v>
      </c>
      <c r="X1004" s="20" t="s">
        <v>4</v>
      </c>
      <c r="Y1004" s="20" t="s">
        <v>831</v>
      </c>
      <c r="Z1004" s="20" t="s">
        <v>836</v>
      </c>
      <c r="AA1004" s="20" t="s">
        <v>102</v>
      </c>
      <c r="AB1004" s="20" t="s">
        <v>755</v>
      </c>
      <c r="AC1004" s="19" t="str">
        <f>IF(AB1004&lt;&gt;"",IF(NOT(ISNA(INDEX(os!A:A,MATCH(AB1004,os!B:B,0)))),INDEX(os!A:A,MATCH(AB1004,os!B:B,0)),"0"),"")</f>
        <v/>
      </c>
      <c r="AD1004" s="20" t="s">
        <v>830</v>
      </c>
      <c r="AH1004" s="93" t="str">
        <f>IF(NOT(ISNA(VLOOKUP(B:B,ResultsTargets!A:A,1,0))),"TRUE","")</f>
        <v/>
      </c>
      <c r="AI1004" s="19" t="str">
        <f>IF(ISNA(VLOOKUP(C1004,dim_techarea!A:B,2,FALSE)),"",VLOOKUP(C1004,dim_techarea!A:B,2,FALSE))</f>
        <v>HTS_TST</v>
      </c>
      <c r="AJ1004" s="19" t="str">
        <f>IF(ISNA(VLOOKUP(AI1004,dim_techarea!B:C,2,FALSE)),"",VLOOKUP(AI1004,dim_techarea!B:C,2,FALSE))</f>
        <v>f5IPTM7mieH</v>
      </c>
      <c r="AK1004" s="19" t="str">
        <f>IF(ISNA(VLOOKUP(TRIM(G1004),dim_targetsresults!A:B,2,FALSE)),"",VLOOKUP(TRIM(G1004),dim_targetsresults!A:C,2,FALSE))</f>
        <v>MER Results</v>
      </c>
      <c r="AL1004" s="19" t="str">
        <f>IF(ISNA(VLOOKUP(AK1004,dim_targetsresults!B:C,2,FALSE)),"",VLOOKUP(AK1004,dim_targetsresults!B:C,2,FALSE))</f>
        <v>Jh0jDM5yQ2E</v>
      </c>
      <c r="AM1004" s="19" t="str">
        <f>IF(ISNA(VLOOKUP(TRIM(D1004),dim_numeratordenominator!A:B,2,FALSE)),"",VLOOKUP(TRIM(D1004),dim_numeratordenominator!A:C,2,FALSE))</f>
        <v>Numerator</v>
      </c>
      <c r="AN1004" s="19" t="str">
        <f>IF(ISNA(VLOOKUP(AM1004,dim_numeratordenominator!B:C,2,FALSE)),"",VLOOKUP(AM1004,dim_numeratordenominator!B:C,2,FALSE))</f>
        <v>Som9NRMQqV7</v>
      </c>
      <c r="AO1004" s="19" t="str">
        <f>IF(ISNA(VLOOKUP(TRIM(E1004),dim_supporttype!A:B,2,FALSE)),"",VLOOKUP(TRIM(E1004),dim_supporttype!A:C,2,FALSE))</f>
        <v>DSD</v>
      </c>
      <c r="AP1004" s="19" t="str">
        <f>IF(ISNA(VLOOKUP(AO1004,dim_supporttype!B:C,2,FALSE)),"",VLOOKUP(AO1004,dim_supporttype!B:C,2,FALSE))</f>
        <v>iM13vdNLWKb</v>
      </c>
      <c r="AQ1004" s="19" t="str">
        <f>IF(ISNA(VLOOKUP(TRIM(F1004),dim_disaggs!A:B,2,FALSE)),"No Disagg",VLOOKUP(TRIM(F1004),dim_disaggs!A:B,2,FALSE))</f>
        <v>PMTCT ANC/Age Aggregated/Result</v>
      </c>
      <c r="AR1004" s="19" t="str">
        <f>IF(ISNA(VLOOKUP(AQ1004,dim_disaggs!B:C,2,FALSE)),"",VLOOKUP(AQ1004,dim_disaggs!B:C,2,FALSE))</f>
        <v>tJIfqKB7OZd</v>
      </c>
      <c r="AS1004" s="72" t="s">
        <v>21121</v>
      </c>
      <c r="AT1004" s="66" t="s">
        <v>19782</v>
      </c>
      <c r="AU1004" s="72" t="s">
        <v>755</v>
      </c>
      <c r="AV1004" s="73" t="s">
        <v>755</v>
      </c>
      <c r="AW1004" s="66" t="s">
        <v>755</v>
      </c>
      <c r="AX1004" s="66" t="s">
        <v>755</v>
      </c>
      <c r="BA1004" s="105" t="str">
        <f t="shared" si="144"/>
        <v/>
      </c>
      <c r="BB1004" s="20" t="str">
        <f t="shared" si="145"/>
        <v/>
      </c>
    </row>
    <row r="1005" spans="1:68" x14ac:dyDescent="0.2">
      <c r="A1005" s="20" t="s">
        <v>95</v>
      </c>
      <c r="B1005" s="20" t="s">
        <v>372</v>
      </c>
      <c r="C1005" s="20" t="s">
        <v>870</v>
      </c>
      <c r="D1005" s="20" t="s">
        <v>1</v>
      </c>
      <c r="E1005" s="20" t="s">
        <v>78</v>
      </c>
      <c r="F1005" s="20" t="s">
        <v>20221</v>
      </c>
      <c r="G1005" s="20" t="s">
        <v>20086</v>
      </c>
      <c r="H1005" s="20" t="s">
        <v>20356</v>
      </c>
      <c r="I1005" s="19">
        <f t="shared" si="146"/>
        <v>37</v>
      </c>
      <c r="J1005" s="20" t="s">
        <v>755</v>
      </c>
      <c r="K1005" s="20" t="s">
        <v>2225</v>
      </c>
      <c r="L1005" s="95" t="str">
        <f>IF(M1005&lt;&gt;"",IF(NOT(ISNA(INDEX(cc!B:B,MATCH(M1005,cc!A:A,0)))),INDEX(cc!B:B,MATCH(M1005,cc!A:A,0)),"0"),"")</f>
        <v>Age (&lt;15,15+-uk, 2) and Results</v>
      </c>
      <c r="M1005" s="97" t="s">
        <v>374</v>
      </c>
      <c r="N1005" s="28" t="str">
        <f t="shared" si="147"/>
        <v/>
      </c>
      <c r="O1005" s="19" t="str">
        <f t="shared" si="140"/>
        <v>HTS_TST (N, TA, PMTCT ANC/Age Aggregated/Result): HTS received results</v>
      </c>
      <c r="P1005" s="19" t="str">
        <f t="shared" si="141"/>
        <v>HTS_TST (N, TA, PMTCT ANC/Age Aggregated/Result): HTS received results</v>
      </c>
      <c r="Q1005" s="19" t="str">
        <f t="shared" si="148"/>
        <v>HTS_TST (N, TA, PMTCT/Age Agg/Result)</v>
      </c>
      <c r="R1005" s="19" t="str">
        <f t="shared" si="142"/>
        <v>HTS_TST_N_TA_PMTCT_Age_Agg_Result</v>
      </c>
      <c r="S1005" s="19" t="str">
        <f t="shared" si="143"/>
        <v>HTS_TST_N_TA_PMTCT_Age_Agg_Result_</v>
      </c>
      <c r="T1005" s="19" t="b">
        <f>NOT(ISNA(VLOOKUP(B1005,dbcodes!A:B,2,FALSE)))</f>
        <v>1</v>
      </c>
      <c r="U1005" s="19" t="str">
        <f>IF(ISNA(VLOOKUP(B1005,dbcodes!A:B,2,FALSE)),des!R346,VLOOKUP(B1005,dbcodes!A:B,2,FALSE))</f>
        <v>HTC_TST_N_TA_PMTCT_ANC_Agg_Age_F_Result</v>
      </c>
      <c r="W1005" s="107" t="str">
        <f>IF(ISNA(VLOOKUP(C1005,descriptions!A:B,2,FALSE)),des!V346,IF(G1005=" TARGET","Target ","")&amp;VLOOKUP(C1005,descriptions!A:B,2,FALSE))</f>
        <v>Number of individuals who received HIV Testing Services (HTS) and received their test results</v>
      </c>
      <c r="X1005" s="20" t="s">
        <v>4</v>
      </c>
      <c r="Y1005" s="20" t="s">
        <v>831</v>
      </c>
      <c r="Z1005" s="20" t="s">
        <v>836</v>
      </c>
      <c r="AA1005" s="20" t="s">
        <v>102</v>
      </c>
      <c r="AB1005" s="20" t="s">
        <v>755</v>
      </c>
      <c r="AC1005" s="19" t="str">
        <f>IF(AB1005&lt;&gt;"",IF(NOT(ISNA(INDEX(os!A:A,MATCH(AB1005,os!B:B,0)))),INDEX(os!A:A,MATCH(AB1005,os!B:B,0)),"0"),"")</f>
        <v/>
      </c>
      <c r="AD1005" s="20" t="s">
        <v>830</v>
      </c>
      <c r="AH1005" s="93" t="str">
        <f>IF(NOT(ISNA(VLOOKUP(B:B,ResultsTargets!A:A,1,0))),"TRUE","")</f>
        <v/>
      </c>
      <c r="AI1005" s="19" t="str">
        <f>IF(ISNA(VLOOKUP(C1005,dim_techarea!A:B,2,FALSE)),"",VLOOKUP(C1005,dim_techarea!A:B,2,FALSE))</f>
        <v>HTS_TST</v>
      </c>
      <c r="AJ1005" s="19" t="str">
        <f>IF(ISNA(VLOOKUP(AI1005,dim_techarea!B:C,2,FALSE)),"",VLOOKUP(AI1005,dim_techarea!B:C,2,FALSE))</f>
        <v>f5IPTM7mieH</v>
      </c>
      <c r="AK1005" s="19" t="str">
        <f>IF(ISNA(VLOOKUP(TRIM(G1005),dim_targetsresults!A:B,2,FALSE)),"",VLOOKUP(TRIM(G1005),dim_targetsresults!A:C,2,FALSE))</f>
        <v>MER Results</v>
      </c>
      <c r="AL1005" s="19" t="str">
        <f>IF(ISNA(VLOOKUP(AK1005,dim_targetsresults!B:C,2,FALSE)),"",VLOOKUP(AK1005,dim_targetsresults!B:C,2,FALSE))</f>
        <v>Jh0jDM5yQ2E</v>
      </c>
      <c r="AM1005" s="19" t="str">
        <f>IF(ISNA(VLOOKUP(TRIM(D1005),dim_numeratordenominator!A:B,2,FALSE)),"",VLOOKUP(TRIM(D1005),dim_numeratordenominator!A:C,2,FALSE))</f>
        <v>Numerator</v>
      </c>
      <c r="AN1005" s="19" t="str">
        <f>IF(ISNA(VLOOKUP(AM1005,dim_numeratordenominator!B:C,2,FALSE)),"",VLOOKUP(AM1005,dim_numeratordenominator!B:C,2,FALSE))</f>
        <v>Som9NRMQqV7</v>
      </c>
      <c r="AO1005" s="19" t="str">
        <f>IF(ISNA(VLOOKUP(TRIM(E1005),dim_supporttype!A:B,2,FALSE)),"",VLOOKUP(TRIM(E1005),dim_supporttype!A:C,2,FALSE))</f>
        <v>TA</v>
      </c>
      <c r="AP1005" s="19" t="str">
        <f>IF(ISNA(VLOOKUP(AO1005,dim_supporttype!B:C,2,FALSE)),"",VLOOKUP(AO1005,dim_supporttype!B:C,2,FALSE))</f>
        <v>cRAGKdWIDn4</v>
      </c>
      <c r="AQ1005" s="19" t="str">
        <f>IF(ISNA(VLOOKUP(TRIM(F1005),dim_disaggs!A:B,2,FALSE)),"No Disagg",VLOOKUP(TRIM(F1005),dim_disaggs!A:B,2,FALSE))</f>
        <v>PMTCT ANC/Age Aggregated/Result</v>
      </c>
      <c r="AR1005" s="19" t="str">
        <f>IF(ISNA(VLOOKUP(AQ1005,dim_disaggs!B:C,2,FALSE)),"",VLOOKUP(AQ1005,dim_disaggs!B:C,2,FALSE))</f>
        <v>tJIfqKB7OZd</v>
      </c>
      <c r="AS1005" s="72" t="s">
        <v>21121</v>
      </c>
      <c r="AT1005" s="66" t="s">
        <v>19782</v>
      </c>
      <c r="AU1005" s="72" t="s">
        <v>755</v>
      </c>
      <c r="AV1005" s="73" t="s">
        <v>755</v>
      </c>
      <c r="AW1005" s="66" t="s">
        <v>755</v>
      </c>
      <c r="AX1005" s="66" t="s">
        <v>755</v>
      </c>
      <c r="BA1005" s="105" t="str">
        <f t="shared" si="144"/>
        <v/>
      </c>
      <c r="BB1005" s="20" t="str">
        <f t="shared" si="145"/>
        <v/>
      </c>
    </row>
    <row r="1006" spans="1:68" x14ac:dyDescent="0.2">
      <c r="A1006" s="20" t="s">
        <v>95</v>
      </c>
      <c r="B1006" s="21" t="s">
        <v>19885</v>
      </c>
      <c r="C1006" s="20" t="s">
        <v>870</v>
      </c>
      <c r="D1006" s="20" t="s">
        <v>1</v>
      </c>
      <c r="E1006" s="20" t="s">
        <v>77</v>
      </c>
      <c r="F1006" s="20" t="s">
        <v>19889</v>
      </c>
      <c r="G1006" s="20" t="s">
        <v>20086</v>
      </c>
      <c r="H1006" s="20" t="s">
        <v>19890</v>
      </c>
      <c r="I1006" s="19">
        <f t="shared" si="146"/>
        <v>42</v>
      </c>
      <c r="J1006" s="20" t="s">
        <v>755</v>
      </c>
      <c r="K1006" s="20" t="s">
        <v>2225</v>
      </c>
      <c r="L1006" s="95" t="str">
        <f>IF(M1006&lt;&gt;"",IF(NOT(ISNA(INDEX(cc!B:B,MATCH(M1006,cc!A:A,0)))),INDEX(cc!B:B,MATCH(M1006,cc!A:A,0)),"0"),"")</f>
        <v>Age (&lt;15,15+-uk, 2), Sex (Female) and Results</v>
      </c>
      <c r="M1006" s="97" t="s">
        <v>19881</v>
      </c>
      <c r="N1006" s="28" t="str">
        <f t="shared" si="147"/>
        <v/>
      </c>
      <c r="O1006" s="19" t="str">
        <f t="shared" si="140"/>
        <v>HTS_TST (N, DSD, PMTCT ANC/Age Aggregated/Sex/Result): HTS received results</v>
      </c>
      <c r="P1006" s="19" t="str">
        <f t="shared" si="141"/>
        <v>HTS_TST (N, DSD, PMTCT ANC/Age Aggregated/Sex/Result): HTS received results</v>
      </c>
      <c r="Q1006" s="19" t="str">
        <f t="shared" si="148"/>
        <v>HTS_TST (N, DSD, PMTCT/Age Agg/Sex/Result)</v>
      </c>
      <c r="R1006" s="19" t="str">
        <f t="shared" si="142"/>
        <v>HTS_TST_N_DSD_PMTCT_Age_Agg_Sex_Result</v>
      </c>
      <c r="S1006" s="19" t="str">
        <f t="shared" si="143"/>
        <v>HTS_TST_N_DSD_PMTCT_Age_Agg_Sex_Result_</v>
      </c>
      <c r="T1006" s="19" t="b">
        <f>NOT(ISNA(VLOOKUP(B1006,dbcodes!A:B,2,FALSE)))</f>
        <v>1</v>
      </c>
      <c r="U1006" s="19" t="str">
        <f>IF(ISNA(VLOOKUP(B1006,dbcodes!A:B,2,FALSE)),des!R347,VLOOKUP(B1006,dbcodes!A:B,2,FALSE))</f>
        <v>HTS_TST_N_DSD_PMTCT_Age_Agg_Sex_Result</v>
      </c>
      <c r="W1006" s="107" t="str">
        <f>IF(ISNA(VLOOKUP(C1006,descriptions!A:B,2,FALSE)),des!V347,IF(G1006=" TARGET","Target ","")&amp;VLOOKUP(C1006,descriptions!A:B,2,FALSE))</f>
        <v>Number of individuals who received HIV Testing Services (HTS) and received their test results</v>
      </c>
      <c r="X1006" s="20" t="s">
        <v>4</v>
      </c>
      <c r="Y1006" s="20" t="s">
        <v>831</v>
      </c>
      <c r="Z1006" s="20" t="s">
        <v>836</v>
      </c>
      <c r="AA1006" s="20" t="s">
        <v>102</v>
      </c>
      <c r="AB1006" s="20" t="s">
        <v>755</v>
      </c>
      <c r="AC1006" s="19" t="str">
        <f>IF(AB1006&lt;&gt;"",IF(NOT(ISNA(INDEX(os!A:A,MATCH(AB1006,os!B:B,0)))),INDEX(os!A:A,MATCH(AB1006,os!B:B,0)),"0"),"")</f>
        <v/>
      </c>
      <c r="AD1006" s="20" t="s">
        <v>830</v>
      </c>
      <c r="AH1006" s="93" t="str">
        <f>IF(NOT(ISNA(VLOOKUP(B:B,ResultsTargets!A:A,1,0))),"TRUE","")</f>
        <v/>
      </c>
      <c r="AI1006" s="19" t="str">
        <f>IF(ISNA(VLOOKUP(C1006,dim_techarea!A:B,2,FALSE)),"",VLOOKUP(C1006,dim_techarea!A:B,2,FALSE))</f>
        <v>HTS_TST</v>
      </c>
      <c r="AJ1006" s="19" t="str">
        <f>IF(ISNA(VLOOKUP(AI1006,dim_techarea!B:C,2,FALSE)),"",VLOOKUP(AI1006,dim_techarea!B:C,2,FALSE))</f>
        <v>f5IPTM7mieH</v>
      </c>
      <c r="AK1006" s="19" t="str">
        <f>IF(ISNA(VLOOKUP(TRIM(G1006),dim_targetsresults!A:B,2,FALSE)),"",VLOOKUP(TRIM(G1006),dim_targetsresults!A:C,2,FALSE))</f>
        <v>MER Results</v>
      </c>
      <c r="AL1006" s="19" t="str">
        <f>IF(ISNA(VLOOKUP(AK1006,dim_targetsresults!B:C,2,FALSE)),"",VLOOKUP(AK1006,dim_targetsresults!B:C,2,FALSE))</f>
        <v>Jh0jDM5yQ2E</v>
      </c>
      <c r="AM1006" s="19" t="str">
        <f>IF(ISNA(VLOOKUP(TRIM(D1006),dim_numeratordenominator!A:B,2,FALSE)),"",VLOOKUP(TRIM(D1006),dim_numeratordenominator!A:C,2,FALSE))</f>
        <v>Numerator</v>
      </c>
      <c r="AN1006" s="19" t="str">
        <f>IF(ISNA(VLOOKUP(AM1006,dim_numeratordenominator!B:C,2,FALSE)),"",VLOOKUP(AM1006,dim_numeratordenominator!B:C,2,FALSE))</f>
        <v>Som9NRMQqV7</v>
      </c>
      <c r="AO1006" s="19" t="str">
        <f>IF(ISNA(VLOOKUP(TRIM(E1006),dim_supporttype!A:B,2,FALSE)),"",VLOOKUP(TRIM(E1006),dim_supporttype!A:C,2,FALSE))</f>
        <v>DSD</v>
      </c>
      <c r="AP1006" s="19" t="str">
        <f>IF(ISNA(VLOOKUP(AO1006,dim_supporttype!B:C,2,FALSE)),"",VLOOKUP(AO1006,dim_supporttype!B:C,2,FALSE))</f>
        <v>iM13vdNLWKb</v>
      </c>
      <c r="AQ1006" s="19" t="str">
        <f>IF(ISNA(VLOOKUP(TRIM(F1006),dim_disaggs!A:B,2,FALSE)),"No Disagg",VLOOKUP(TRIM(F1006),dim_disaggs!A:B,2,FALSE))</f>
        <v>PMTCT ANC/Age Aggregated/Sex/Result</v>
      </c>
      <c r="AR1006" s="19" t="str">
        <f>IF(ISNA(VLOOKUP(AQ1006,dim_disaggs!B:C,2,FALSE)),"",VLOOKUP(AQ1006,dim_disaggs!B:C,2,FALSE))</f>
        <v>vdVXlNiY6DI</v>
      </c>
      <c r="AS1006" s="72" t="s">
        <v>21121</v>
      </c>
      <c r="AT1006" s="66" t="s">
        <v>19782</v>
      </c>
      <c r="AU1006" s="72" t="s">
        <v>755</v>
      </c>
      <c r="AV1006" s="73" t="s">
        <v>755</v>
      </c>
      <c r="AW1006" s="66" t="s">
        <v>755</v>
      </c>
      <c r="AX1006" s="66" t="s">
        <v>755</v>
      </c>
      <c r="BA1006" s="105" t="str">
        <f t="shared" si="144"/>
        <v/>
      </c>
      <c r="BB1006" s="20" t="str">
        <f t="shared" si="145"/>
        <v/>
      </c>
    </row>
    <row r="1007" spans="1:68" x14ac:dyDescent="0.2">
      <c r="A1007" s="20" t="s">
        <v>95</v>
      </c>
      <c r="B1007" s="21" t="s">
        <v>19886</v>
      </c>
      <c r="C1007" s="20" t="s">
        <v>870</v>
      </c>
      <c r="D1007" s="20" t="s">
        <v>1</v>
      </c>
      <c r="E1007" s="20" t="s">
        <v>78</v>
      </c>
      <c r="F1007" s="20" t="s">
        <v>19889</v>
      </c>
      <c r="G1007" s="20" t="s">
        <v>20086</v>
      </c>
      <c r="H1007" s="20" t="s">
        <v>19890</v>
      </c>
      <c r="I1007" s="19">
        <f t="shared" si="146"/>
        <v>41</v>
      </c>
      <c r="J1007" s="20" t="s">
        <v>755</v>
      </c>
      <c r="K1007" s="20" t="s">
        <v>2225</v>
      </c>
      <c r="L1007" s="95" t="str">
        <f>IF(M1007&lt;&gt;"",IF(NOT(ISNA(INDEX(cc!B:B,MATCH(M1007,cc!A:A,0)))),INDEX(cc!B:B,MATCH(M1007,cc!A:A,0)),"0"),"")</f>
        <v>Age (&lt;15,15+-uk, 2), Sex (Female) and Results</v>
      </c>
      <c r="M1007" s="97" t="s">
        <v>19881</v>
      </c>
      <c r="N1007" s="28" t="str">
        <f t="shared" si="147"/>
        <v/>
      </c>
      <c r="O1007" s="19" t="str">
        <f t="shared" si="140"/>
        <v>HTS_TST (N, TA, PMTCT ANC/Age Aggregated/Sex/Result): HTS received results</v>
      </c>
      <c r="P1007" s="19" t="str">
        <f t="shared" si="141"/>
        <v>HTS_TST (N, TA, PMTCT ANC/Age Aggregated/Sex/Result): HTS received results</v>
      </c>
      <c r="Q1007" s="19" t="str">
        <f t="shared" si="148"/>
        <v>HTS_TST (N, TA, PMTCT/Age Agg/Sex/Result)</v>
      </c>
      <c r="R1007" s="19" t="str">
        <f t="shared" si="142"/>
        <v>HTS_TST_N_TA_PMTCT_Age_Agg_Sex_Result</v>
      </c>
      <c r="S1007" s="19" t="str">
        <f t="shared" si="143"/>
        <v>HTS_TST_N_TA_PMTCT_Age_Agg_Sex_Result_</v>
      </c>
      <c r="T1007" s="19" t="b">
        <f>NOT(ISNA(VLOOKUP(B1007,dbcodes!A:B,2,FALSE)))</f>
        <v>1</v>
      </c>
      <c r="U1007" s="19" t="str">
        <f>IF(ISNA(VLOOKUP(B1007,dbcodes!A:B,2,FALSE)),des!R348,VLOOKUP(B1007,dbcodes!A:B,2,FALSE))</f>
        <v>HTS_TST_N_TA_PMTCT_Age_Agg_Sex_Result</v>
      </c>
      <c r="W1007" s="107" t="str">
        <f>IF(ISNA(VLOOKUP(C1007,descriptions!A:B,2,FALSE)),des!V348,IF(G1007=" TARGET","Target ","")&amp;VLOOKUP(C1007,descriptions!A:B,2,FALSE))</f>
        <v>Number of individuals who received HIV Testing Services (HTS) and received their test results</v>
      </c>
      <c r="X1007" s="20" t="s">
        <v>4</v>
      </c>
      <c r="Y1007" s="20" t="s">
        <v>831</v>
      </c>
      <c r="Z1007" s="20" t="s">
        <v>836</v>
      </c>
      <c r="AA1007" s="20" t="s">
        <v>102</v>
      </c>
      <c r="AB1007" s="20" t="s">
        <v>755</v>
      </c>
      <c r="AC1007" s="19" t="str">
        <f>IF(AB1007&lt;&gt;"",IF(NOT(ISNA(INDEX(os!A:A,MATCH(AB1007,os!B:B,0)))),INDEX(os!A:A,MATCH(AB1007,os!B:B,0)),"0"),"")</f>
        <v/>
      </c>
      <c r="AD1007" s="20" t="s">
        <v>830</v>
      </c>
      <c r="AH1007" s="93" t="str">
        <f>IF(NOT(ISNA(VLOOKUP(B:B,ResultsTargets!A:A,1,0))),"TRUE","")</f>
        <v/>
      </c>
      <c r="AI1007" s="19" t="str">
        <f>IF(ISNA(VLOOKUP(C1007,dim_techarea!A:B,2,FALSE)),"",VLOOKUP(C1007,dim_techarea!A:B,2,FALSE))</f>
        <v>HTS_TST</v>
      </c>
      <c r="AJ1007" s="19" t="str">
        <f>IF(ISNA(VLOOKUP(AI1007,dim_techarea!B:C,2,FALSE)),"",VLOOKUP(AI1007,dim_techarea!B:C,2,FALSE))</f>
        <v>f5IPTM7mieH</v>
      </c>
      <c r="AK1007" s="19" t="str">
        <f>IF(ISNA(VLOOKUP(TRIM(G1007),dim_targetsresults!A:B,2,FALSE)),"",VLOOKUP(TRIM(G1007),dim_targetsresults!A:C,2,FALSE))</f>
        <v>MER Results</v>
      </c>
      <c r="AL1007" s="19" t="str">
        <f>IF(ISNA(VLOOKUP(AK1007,dim_targetsresults!B:C,2,FALSE)),"",VLOOKUP(AK1007,dim_targetsresults!B:C,2,FALSE))</f>
        <v>Jh0jDM5yQ2E</v>
      </c>
      <c r="AM1007" s="19" t="str">
        <f>IF(ISNA(VLOOKUP(TRIM(D1007),dim_numeratordenominator!A:B,2,FALSE)),"",VLOOKUP(TRIM(D1007),dim_numeratordenominator!A:C,2,FALSE))</f>
        <v>Numerator</v>
      </c>
      <c r="AN1007" s="19" t="str">
        <f>IF(ISNA(VLOOKUP(AM1007,dim_numeratordenominator!B:C,2,FALSE)),"",VLOOKUP(AM1007,dim_numeratordenominator!B:C,2,FALSE))</f>
        <v>Som9NRMQqV7</v>
      </c>
      <c r="AO1007" s="19" t="str">
        <f>IF(ISNA(VLOOKUP(TRIM(E1007),dim_supporttype!A:B,2,FALSE)),"",VLOOKUP(TRIM(E1007),dim_supporttype!A:C,2,FALSE))</f>
        <v>TA</v>
      </c>
      <c r="AP1007" s="19" t="str">
        <f>IF(ISNA(VLOOKUP(AO1007,dim_supporttype!B:C,2,FALSE)),"",VLOOKUP(AO1007,dim_supporttype!B:C,2,FALSE))</f>
        <v>cRAGKdWIDn4</v>
      </c>
      <c r="AQ1007" s="19" t="str">
        <f>IF(ISNA(VLOOKUP(TRIM(F1007),dim_disaggs!A:B,2,FALSE)),"No Disagg",VLOOKUP(TRIM(F1007),dim_disaggs!A:B,2,FALSE))</f>
        <v>PMTCT ANC/Age Aggregated/Sex/Result</v>
      </c>
      <c r="AR1007" s="19" t="str">
        <f>IF(ISNA(VLOOKUP(AQ1007,dim_disaggs!B:C,2,FALSE)),"",VLOOKUP(AQ1007,dim_disaggs!B:C,2,FALSE))</f>
        <v>vdVXlNiY6DI</v>
      </c>
      <c r="AS1007" s="72" t="s">
        <v>21121</v>
      </c>
      <c r="AT1007" s="66" t="s">
        <v>19782</v>
      </c>
      <c r="AU1007" s="72" t="s">
        <v>755</v>
      </c>
      <c r="AV1007" s="73" t="s">
        <v>755</v>
      </c>
      <c r="AW1007" s="66" t="s">
        <v>755</v>
      </c>
      <c r="AX1007" s="66" t="s">
        <v>755</v>
      </c>
      <c r="BA1007" s="105" t="str">
        <f t="shared" si="144"/>
        <v/>
      </c>
      <c r="BB1007" s="20" t="str">
        <f t="shared" si="145"/>
        <v/>
      </c>
    </row>
    <row r="1008" spans="1:68" s="3" customFormat="1" x14ac:dyDescent="0.2">
      <c r="A1008" s="20" t="s">
        <v>95</v>
      </c>
      <c r="B1008" s="20" t="s">
        <v>369</v>
      </c>
      <c r="C1008" s="20" t="s">
        <v>870</v>
      </c>
      <c r="D1008" s="20" t="s">
        <v>1</v>
      </c>
      <c r="E1008" s="20" t="s">
        <v>77</v>
      </c>
      <c r="F1008" s="20" t="s">
        <v>20220</v>
      </c>
      <c r="G1008" s="20" t="s">
        <v>20086</v>
      </c>
      <c r="H1008" s="20" t="s">
        <v>20355</v>
      </c>
      <c r="I1008" s="19">
        <f t="shared" si="146"/>
        <v>34</v>
      </c>
      <c r="J1008" s="20" t="s">
        <v>755</v>
      </c>
      <c r="K1008" s="20" t="s">
        <v>2225</v>
      </c>
      <c r="L1008" s="95" t="str">
        <f>IF(M1008&lt;&gt;"",IF(NOT(ISNA(INDEX(cc!B:B,MATCH(M1008,cc!A:A,0)))),INDEX(cc!B:B,MATCH(M1008,cc!A:A,0)),"0"),"")</f>
        <v>Age (&lt;1-50+-uk, 6) and Result</v>
      </c>
      <c r="M1008" s="97" t="s">
        <v>366</v>
      </c>
      <c r="N1008" s="28" t="str">
        <f t="shared" si="147"/>
        <v/>
      </c>
      <c r="O1008" s="19" t="str">
        <f t="shared" si="140"/>
        <v>HTS_TST (N, DSD, PMTCT ANC/Age/Result): HTS received results</v>
      </c>
      <c r="P1008" s="19" t="str">
        <f t="shared" si="141"/>
        <v>HTS_TST (N, DSD, PMTCT ANC/Age/Result): HTS received results</v>
      </c>
      <c r="Q1008" s="19" t="str">
        <f t="shared" si="148"/>
        <v>HTS_TST (N, DSD, PMTCT/Age/Result)</v>
      </c>
      <c r="R1008" s="19" t="str">
        <f t="shared" si="142"/>
        <v>HTS_TST_N_DSD_PMTCT_Age_Result</v>
      </c>
      <c r="S1008" s="19" t="str">
        <f t="shared" si="143"/>
        <v>HTS_TST_N_DSD_PMTCT_Age_Result_</v>
      </c>
      <c r="T1008" s="19" t="b">
        <f>NOT(ISNA(VLOOKUP(B1008,dbcodes!A:B,2,FALSE)))</f>
        <v>1</v>
      </c>
      <c r="U1008" s="19" t="str">
        <f>IF(ISNA(VLOOKUP(B1008,dbcodes!A:B,2,FALSE)),des!R349,VLOOKUP(B1008,dbcodes!A:B,2,FALSE))</f>
        <v>HTC_TST_N_DSD_PMTCT_ANC_Age_F_Result</v>
      </c>
      <c r="V1008" s="20"/>
      <c r="W1008" s="107" t="str">
        <f>IF(ISNA(VLOOKUP(C1008,descriptions!A:B,2,FALSE)),des!V349,IF(G1008=" TARGET","Target ","")&amp;VLOOKUP(C1008,descriptions!A:B,2,FALSE))</f>
        <v>Number of individuals who received HIV Testing Services (HTS) and received their test results</v>
      </c>
      <c r="X1008" s="20" t="s">
        <v>4</v>
      </c>
      <c r="Y1008" s="20" t="s">
        <v>831</v>
      </c>
      <c r="Z1008" s="20" t="s">
        <v>836</v>
      </c>
      <c r="AA1008" s="20" t="s">
        <v>102</v>
      </c>
      <c r="AB1008" s="20" t="s">
        <v>755</v>
      </c>
      <c r="AC1008" s="19" t="str">
        <f>IF(AB1008&lt;&gt;"",IF(NOT(ISNA(INDEX(os!A:A,MATCH(AB1008,os!B:B,0)))),INDEX(os!A:A,MATCH(AB1008,os!B:B,0)),"0"),"")</f>
        <v/>
      </c>
      <c r="AD1008" s="20" t="s">
        <v>830</v>
      </c>
      <c r="AE1008" s="20"/>
      <c r="AF1008" s="20"/>
      <c r="AG1008" s="20"/>
      <c r="AH1008" s="93" t="str">
        <f>IF(NOT(ISNA(VLOOKUP(B:B,ResultsTargets!A:A,1,0))),"TRUE","")</f>
        <v/>
      </c>
      <c r="AI1008" s="19" t="str">
        <f>IF(ISNA(VLOOKUP(C1008,dim_techarea!A:B,2,FALSE)),"",VLOOKUP(C1008,dim_techarea!A:B,2,FALSE))</f>
        <v>HTS_TST</v>
      </c>
      <c r="AJ1008" s="19" t="str">
        <f>IF(ISNA(VLOOKUP(AI1008,dim_techarea!B:C,2,FALSE)),"",VLOOKUP(AI1008,dim_techarea!B:C,2,FALSE))</f>
        <v>f5IPTM7mieH</v>
      </c>
      <c r="AK1008" s="19" t="str">
        <f>IF(ISNA(VLOOKUP(TRIM(G1008),dim_targetsresults!A:B,2,FALSE)),"",VLOOKUP(TRIM(G1008),dim_targetsresults!A:C,2,FALSE))</f>
        <v>MER Results</v>
      </c>
      <c r="AL1008" s="19" t="str">
        <f>IF(ISNA(VLOOKUP(AK1008,dim_targetsresults!B:C,2,FALSE)),"",VLOOKUP(AK1008,dim_targetsresults!B:C,2,FALSE))</f>
        <v>Jh0jDM5yQ2E</v>
      </c>
      <c r="AM1008" s="19" t="str">
        <f>IF(ISNA(VLOOKUP(TRIM(D1008),dim_numeratordenominator!A:B,2,FALSE)),"",VLOOKUP(TRIM(D1008),dim_numeratordenominator!A:C,2,FALSE))</f>
        <v>Numerator</v>
      </c>
      <c r="AN1008" s="19" t="str">
        <f>IF(ISNA(VLOOKUP(AM1008,dim_numeratordenominator!B:C,2,FALSE)),"",VLOOKUP(AM1008,dim_numeratordenominator!B:C,2,FALSE))</f>
        <v>Som9NRMQqV7</v>
      </c>
      <c r="AO1008" s="19" t="str">
        <f>IF(ISNA(VLOOKUP(TRIM(E1008),dim_supporttype!A:B,2,FALSE)),"",VLOOKUP(TRIM(E1008),dim_supporttype!A:C,2,FALSE))</f>
        <v>DSD</v>
      </c>
      <c r="AP1008" s="19" t="str">
        <f>IF(ISNA(VLOOKUP(AO1008,dim_supporttype!B:C,2,FALSE)),"",VLOOKUP(AO1008,dim_supporttype!B:C,2,FALSE))</f>
        <v>iM13vdNLWKb</v>
      </c>
      <c r="AQ1008" s="19" t="str">
        <f>IF(ISNA(VLOOKUP(TRIM(F1008),dim_disaggs!A:B,2,FALSE)),"No Disagg",VLOOKUP(TRIM(F1008),dim_disaggs!A:B,2,FALSE))</f>
        <v>PMTCT ANC/Age/Result</v>
      </c>
      <c r="AR1008" s="19" t="str">
        <f>IF(ISNA(VLOOKUP(AQ1008,dim_disaggs!B:C,2,FALSE)),"",VLOOKUP(AQ1008,dim_disaggs!B:C,2,FALSE))</f>
        <v>Hmd6S4GxPil</v>
      </c>
      <c r="AS1008" s="72" t="s">
        <v>21121</v>
      </c>
      <c r="AT1008" s="66" t="s">
        <v>19782</v>
      </c>
      <c r="AU1008" s="72" t="s">
        <v>755</v>
      </c>
      <c r="AV1008" s="73" t="s">
        <v>755</v>
      </c>
      <c r="AW1008" s="66" t="s">
        <v>755</v>
      </c>
      <c r="AX1008" s="66" t="s">
        <v>755</v>
      </c>
      <c r="AY1008" s="20"/>
      <c r="AZ1008" s="20"/>
      <c r="BA1008" s="105" t="str">
        <f t="shared" si="144"/>
        <v/>
      </c>
      <c r="BB1008" s="20" t="str">
        <f t="shared" si="145"/>
        <v/>
      </c>
      <c r="BC1008" s="20"/>
      <c r="BD1008" s="20"/>
      <c r="BE1008" s="75"/>
      <c r="BF1008" s="73"/>
      <c r="BG1008" s="55"/>
      <c r="BH1008" s="76"/>
      <c r="BI1008" s="20"/>
      <c r="BJ1008" s="20"/>
      <c r="BK1008" s="55"/>
      <c r="BL1008" s="71"/>
      <c r="BM1008" s="77"/>
      <c r="BN1008" s="78"/>
      <c r="BO1008" s="77"/>
      <c r="BP1008" s="78"/>
    </row>
    <row r="1009" spans="1:68" s="3" customFormat="1" x14ac:dyDescent="0.2">
      <c r="A1009" s="20" t="s">
        <v>95</v>
      </c>
      <c r="B1009" s="20" t="s">
        <v>370</v>
      </c>
      <c r="C1009" s="20" t="s">
        <v>870</v>
      </c>
      <c r="D1009" s="20" t="s">
        <v>1</v>
      </c>
      <c r="E1009" s="20" t="s">
        <v>78</v>
      </c>
      <c r="F1009" s="20" t="s">
        <v>20220</v>
      </c>
      <c r="G1009" s="20" t="s">
        <v>20086</v>
      </c>
      <c r="H1009" s="20" t="s">
        <v>20355</v>
      </c>
      <c r="I1009" s="19">
        <f t="shared" si="146"/>
        <v>33</v>
      </c>
      <c r="J1009" s="20" t="s">
        <v>755</v>
      </c>
      <c r="K1009" s="20" t="s">
        <v>2225</v>
      </c>
      <c r="L1009" s="95" t="str">
        <f>IF(M1009&lt;&gt;"",IF(NOT(ISNA(INDEX(cc!B:B,MATCH(M1009,cc!A:A,0)))),INDEX(cc!B:B,MATCH(M1009,cc!A:A,0)),"0"),"")</f>
        <v>Age (&lt;1-50+-uk, 6) and Result</v>
      </c>
      <c r="M1009" s="97" t="s">
        <v>366</v>
      </c>
      <c r="N1009" s="28" t="str">
        <f t="shared" si="147"/>
        <v/>
      </c>
      <c r="O1009" s="19" t="str">
        <f t="shared" si="140"/>
        <v>HTS_TST (N, TA, PMTCT ANC/Age/Result): HTS received results</v>
      </c>
      <c r="P1009" s="19" t="str">
        <f t="shared" si="141"/>
        <v>HTS_TST (N, TA, PMTCT ANC/Age/Result): HTS received results</v>
      </c>
      <c r="Q1009" s="19" t="str">
        <f t="shared" si="148"/>
        <v>HTS_TST (N, TA, PMTCT/Age/Result)</v>
      </c>
      <c r="R1009" s="19" t="str">
        <f t="shared" si="142"/>
        <v>HTS_TST_N_TA_PMTCT_Age_Result</v>
      </c>
      <c r="S1009" s="19" t="str">
        <f t="shared" si="143"/>
        <v>HTS_TST_N_TA_PMTCT_Age_Result_</v>
      </c>
      <c r="T1009" s="19" t="b">
        <f>NOT(ISNA(VLOOKUP(B1009,dbcodes!A:B,2,FALSE)))</f>
        <v>1</v>
      </c>
      <c r="U1009" s="19" t="str">
        <f>IF(ISNA(VLOOKUP(B1009,dbcodes!A:B,2,FALSE)),des!R350,VLOOKUP(B1009,dbcodes!A:B,2,FALSE))</f>
        <v>HTC_TST_N_TA_PMTCT_ANC_Age_F_Result</v>
      </c>
      <c r="V1009" s="20"/>
      <c r="W1009" s="107" t="str">
        <f>IF(ISNA(VLOOKUP(C1009,descriptions!A:B,2,FALSE)),des!V350,IF(G1009=" TARGET","Target ","")&amp;VLOOKUP(C1009,descriptions!A:B,2,FALSE))</f>
        <v>Number of individuals who received HIV Testing Services (HTS) and received their test results</v>
      </c>
      <c r="X1009" s="20" t="s">
        <v>4</v>
      </c>
      <c r="Y1009" s="20" t="s">
        <v>831</v>
      </c>
      <c r="Z1009" s="20" t="s">
        <v>836</v>
      </c>
      <c r="AA1009" s="20" t="s">
        <v>102</v>
      </c>
      <c r="AB1009" s="20" t="s">
        <v>755</v>
      </c>
      <c r="AC1009" s="19" t="str">
        <f>IF(AB1009&lt;&gt;"",IF(NOT(ISNA(INDEX(os!A:A,MATCH(AB1009,os!B:B,0)))),INDEX(os!A:A,MATCH(AB1009,os!B:B,0)),"0"),"")</f>
        <v/>
      </c>
      <c r="AD1009" s="20" t="s">
        <v>830</v>
      </c>
      <c r="AE1009" s="20"/>
      <c r="AF1009" s="20"/>
      <c r="AG1009" s="20"/>
      <c r="AH1009" s="93" t="str">
        <f>IF(NOT(ISNA(VLOOKUP(B:B,ResultsTargets!A:A,1,0))),"TRUE","")</f>
        <v/>
      </c>
      <c r="AI1009" s="19" t="str">
        <f>IF(ISNA(VLOOKUP(C1009,dim_techarea!A:B,2,FALSE)),"",VLOOKUP(C1009,dim_techarea!A:B,2,FALSE))</f>
        <v>HTS_TST</v>
      </c>
      <c r="AJ1009" s="19" t="str">
        <f>IF(ISNA(VLOOKUP(AI1009,dim_techarea!B:C,2,FALSE)),"",VLOOKUP(AI1009,dim_techarea!B:C,2,FALSE))</f>
        <v>f5IPTM7mieH</v>
      </c>
      <c r="AK1009" s="19" t="str">
        <f>IF(ISNA(VLOOKUP(TRIM(G1009),dim_targetsresults!A:B,2,FALSE)),"",VLOOKUP(TRIM(G1009),dim_targetsresults!A:C,2,FALSE))</f>
        <v>MER Results</v>
      </c>
      <c r="AL1009" s="19" t="str">
        <f>IF(ISNA(VLOOKUP(AK1009,dim_targetsresults!B:C,2,FALSE)),"",VLOOKUP(AK1009,dim_targetsresults!B:C,2,FALSE))</f>
        <v>Jh0jDM5yQ2E</v>
      </c>
      <c r="AM1009" s="19" t="str">
        <f>IF(ISNA(VLOOKUP(TRIM(D1009),dim_numeratordenominator!A:B,2,FALSE)),"",VLOOKUP(TRIM(D1009),dim_numeratordenominator!A:C,2,FALSE))</f>
        <v>Numerator</v>
      </c>
      <c r="AN1009" s="19" t="str">
        <f>IF(ISNA(VLOOKUP(AM1009,dim_numeratordenominator!B:C,2,FALSE)),"",VLOOKUP(AM1009,dim_numeratordenominator!B:C,2,FALSE))</f>
        <v>Som9NRMQqV7</v>
      </c>
      <c r="AO1009" s="19" t="str">
        <f>IF(ISNA(VLOOKUP(TRIM(E1009),dim_supporttype!A:B,2,FALSE)),"",VLOOKUP(TRIM(E1009),dim_supporttype!A:C,2,FALSE))</f>
        <v>TA</v>
      </c>
      <c r="AP1009" s="19" t="str">
        <f>IF(ISNA(VLOOKUP(AO1009,dim_supporttype!B:C,2,FALSE)),"",VLOOKUP(AO1009,dim_supporttype!B:C,2,FALSE))</f>
        <v>cRAGKdWIDn4</v>
      </c>
      <c r="AQ1009" s="19" t="str">
        <f>IF(ISNA(VLOOKUP(TRIM(F1009),dim_disaggs!A:B,2,FALSE)),"No Disagg",VLOOKUP(TRIM(F1009),dim_disaggs!A:B,2,FALSE))</f>
        <v>PMTCT ANC/Age/Result</v>
      </c>
      <c r="AR1009" s="19" t="str">
        <f>IF(ISNA(VLOOKUP(AQ1009,dim_disaggs!B:C,2,FALSE)),"",VLOOKUP(AQ1009,dim_disaggs!B:C,2,FALSE))</f>
        <v>Hmd6S4GxPil</v>
      </c>
      <c r="AS1009" s="72" t="s">
        <v>21121</v>
      </c>
      <c r="AT1009" s="66" t="s">
        <v>19782</v>
      </c>
      <c r="AU1009" s="72" t="s">
        <v>755</v>
      </c>
      <c r="AV1009" s="73" t="s">
        <v>755</v>
      </c>
      <c r="AW1009" s="66" t="s">
        <v>755</v>
      </c>
      <c r="AX1009" s="66" t="s">
        <v>755</v>
      </c>
      <c r="AY1009" s="20"/>
      <c r="AZ1009" s="20"/>
      <c r="BA1009" s="105" t="str">
        <f t="shared" si="144"/>
        <v/>
      </c>
      <c r="BB1009" s="20" t="str">
        <f t="shared" si="145"/>
        <v/>
      </c>
      <c r="BC1009" s="20"/>
      <c r="BD1009" s="20"/>
      <c r="BE1009" s="75"/>
      <c r="BF1009" s="73"/>
      <c r="BG1009" s="55"/>
      <c r="BH1009" s="76"/>
      <c r="BI1009" s="20"/>
      <c r="BJ1009" s="20"/>
      <c r="BK1009" s="55"/>
      <c r="BL1009" s="71"/>
      <c r="BM1009" s="77"/>
      <c r="BN1009" s="78"/>
      <c r="BO1009" s="77"/>
      <c r="BP1009" s="78"/>
    </row>
    <row r="1010" spans="1:68" x14ac:dyDescent="0.2">
      <c r="A1010" s="20" t="s">
        <v>95</v>
      </c>
      <c r="B1010" s="21" t="s">
        <v>20237</v>
      </c>
      <c r="C1010" s="20" t="s">
        <v>870</v>
      </c>
      <c r="D1010" s="20" t="s">
        <v>1</v>
      </c>
      <c r="E1010" s="20" t="s">
        <v>77</v>
      </c>
      <c r="F1010" s="20" t="s">
        <v>19891</v>
      </c>
      <c r="G1010" s="20" t="s">
        <v>20086</v>
      </c>
      <c r="H1010" s="20" t="s">
        <v>19892</v>
      </c>
      <c r="I1010" s="19">
        <f t="shared" si="146"/>
        <v>38</v>
      </c>
      <c r="J1010" s="20" t="s">
        <v>755</v>
      </c>
      <c r="K1010" s="20" t="s">
        <v>2225</v>
      </c>
      <c r="L1010" s="95" t="str">
        <f>IF(M1010&lt;&gt;"",IF(NOT(ISNA(INDEX(cc!B:B,MATCH(M1010,cc!A:A,0)))),INDEX(cc!B:B,MATCH(M1010,cc!A:A,0)),"0"),"")</f>
        <v>Age (&lt;1-50+-uk-nme, 12), Sex (Female) and Result</v>
      </c>
      <c r="M1010" s="97" t="s">
        <v>19883</v>
      </c>
      <c r="N1010" s="28" t="str">
        <f t="shared" si="147"/>
        <v/>
      </c>
      <c r="O1010" s="19" t="str">
        <f t="shared" si="140"/>
        <v>HTS_TST (N, DSD, PMTCT ANC/Age/Sex/Result): HTS received results</v>
      </c>
      <c r="P1010" s="19" t="str">
        <f t="shared" si="141"/>
        <v>HTS_TST (N, DSD, PMTCT ANC/Age/Sex/Result): HTS received results</v>
      </c>
      <c r="Q1010" s="19" t="str">
        <f t="shared" si="148"/>
        <v>HTS_TST (N, DSD, PMTCT/Age/Sex/Result)</v>
      </c>
      <c r="R1010" s="19" t="str">
        <f t="shared" si="142"/>
        <v>HTS_TST_N_DSD_PMTCT_Age_Sex_Result</v>
      </c>
      <c r="S1010" s="19" t="str">
        <f t="shared" si="143"/>
        <v>HTS_TST_N_DSD_PMTCT_Age_Sex_Result_</v>
      </c>
      <c r="T1010" s="19" t="b">
        <f>NOT(ISNA(VLOOKUP(B1010,dbcodes!A:B,2,FALSE)))</f>
        <v>1</v>
      </c>
      <c r="U1010" s="19" t="str">
        <f>IF(ISNA(VLOOKUP(B1010,dbcodes!A:B,2,FALSE)),des!R351,VLOOKUP(B1010,dbcodes!A:B,2,FALSE))</f>
        <v>HTS_TST_N_DSD_PMTCT_Age_Sex_Result</v>
      </c>
      <c r="W1010" s="107" t="str">
        <f>IF(ISNA(VLOOKUP(C1010,descriptions!A:B,2,FALSE)),des!V351,IF(G1010=" TARGET","Target ","")&amp;VLOOKUP(C1010,descriptions!A:B,2,FALSE))</f>
        <v>Number of individuals who received HIV Testing Services (HTS) and received their test results</v>
      </c>
      <c r="X1010" s="20" t="s">
        <v>4</v>
      </c>
      <c r="Y1010" s="20" t="s">
        <v>831</v>
      </c>
      <c r="Z1010" s="20" t="s">
        <v>836</v>
      </c>
      <c r="AA1010" s="20" t="s">
        <v>102</v>
      </c>
      <c r="AB1010" s="20" t="s">
        <v>755</v>
      </c>
      <c r="AC1010" s="19" t="str">
        <f>IF(AB1010&lt;&gt;"",IF(NOT(ISNA(INDEX(os!A:A,MATCH(AB1010,os!B:B,0)))),INDEX(os!A:A,MATCH(AB1010,os!B:B,0)),"0"),"")</f>
        <v/>
      </c>
      <c r="AD1010" s="20" t="s">
        <v>830</v>
      </c>
      <c r="AH1010" s="93" t="str">
        <f>IF(NOT(ISNA(VLOOKUP(B:B,ResultsTargets!A:A,1,0))),"TRUE","")</f>
        <v/>
      </c>
      <c r="AI1010" s="19" t="str">
        <f>IF(ISNA(VLOOKUP(C1010,dim_techarea!A:B,2,FALSE)),"",VLOOKUP(C1010,dim_techarea!A:B,2,FALSE))</f>
        <v>HTS_TST</v>
      </c>
      <c r="AJ1010" s="19" t="str">
        <f>IF(ISNA(VLOOKUP(AI1010,dim_techarea!B:C,2,FALSE)),"",VLOOKUP(AI1010,dim_techarea!B:C,2,FALSE))</f>
        <v>f5IPTM7mieH</v>
      </c>
      <c r="AK1010" s="19" t="str">
        <f>IF(ISNA(VLOOKUP(TRIM(G1010),dim_targetsresults!A:B,2,FALSE)),"",VLOOKUP(TRIM(G1010),dim_targetsresults!A:C,2,FALSE))</f>
        <v>MER Results</v>
      </c>
      <c r="AL1010" s="19" t="str">
        <f>IF(ISNA(VLOOKUP(AK1010,dim_targetsresults!B:C,2,FALSE)),"",VLOOKUP(AK1010,dim_targetsresults!B:C,2,FALSE))</f>
        <v>Jh0jDM5yQ2E</v>
      </c>
      <c r="AM1010" s="19" t="str">
        <f>IF(ISNA(VLOOKUP(TRIM(D1010),dim_numeratordenominator!A:B,2,FALSE)),"",VLOOKUP(TRIM(D1010),dim_numeratordenominator!A:C,2,FALSE))</f>
        <v>Numerator</v>
      </c>
      <c r="AN1010" s="19" t="str">
        <f>IF(ISNA(VLOOKUP(AM1010,dim_numeratordenominator!B:C,2,FALSE)),"",VLOOKUP(AM1010,dim_numeratordenominator!B:C,2,FALSE))</f>
        <v>Som9NRMQqV7</v>
      </c>
      <c r="AO1010" s="19" t="str">
        <f>IF(ISNA(VLOOKUP(TRIM(E1010),dim_supporttype!A:B,2,FALSE)),"",VLOOKUP(TRIM(E1010),dim_supporttype!A:C,2,FALSE))</f>
        <v>DSD</v>
      </c>
      <c r="AP1010" s="19" t="str">
        <f>IF(ISNA(VLOOKUP(AO1010,dim_supporttype!B:C,2,FALSE)),"",VLOOKUP(AO1010,dim_supporttype!B:C,2,FALSE))</f>
        <v>iM13vdNLWKb</v>
      </c>
      <c r="AQ1010" s="19" t="str">
        <f>IF(ISNA(VLOOKUP(TRIM(F1010),dim_disaggs!A:B,2,FALSE)),"No Disagg",VLOOKUP(TRIM(F1010),dim_disaggs!A:B,2,FALSE))</f>
        <v>PMTCT ANC/Age/Sex/Result</v>
      </c>
      <c r="AR1010" s="19" t="str">
        <f>IF(ISNA(VLOOKUP(AQ1010,dim_disaggs!B:C,2,FALSE)),"",VLOOKUP(AQ1010,dim_disaggs!B:C,2,FALSE))</f>
        <v>dmPR3N6lKPJ</v>
      </c>
      <c r="AS1010" s="72" t="s">
        <v>21121</v>
      </c>
      <c r="AT1010" s="66" t="s">
        <v>19782</v>
      </c>
      <c r="AU1010" s="72" t="s">
        <v>755</v>
      </c>
      <c r="AV1010" s="73" t="s">
        <v>755</v>
      </c>
      <c r="AW1010" s="66" t="s">
        <v>755</v>
      </c>
      <c r="AX1010" s="66" t="s">
        <v>755</v>
      </c>
      <c r="BA1010" s="105" t="str">
        <f t="shared" si="144"/>
        <v/>
      </c>
      <c r="BB1010" s="20" t="str">
        <f t="shared" si="145"/>
        <v/>
      </c>
    </row>
    <row r="1011" spans="1:68" x14ac:dyDescent="0.2">
      <c r="A1011" s="20" t="s">
        <v>95</v>
      </c>
      <c r="B1011" s="21" t="s">
        <v>20238</v>
      </c>
      <c r="C1011" s="20" t="s">
        <v>870</v>
      </c>
      <c r="D1011" s="20" t="s">
        <v>1</v>
      </c>
      <c r="E1011" s="20" t="s">
        <v>78</v>
      </c>
      <c r="F1011" s="20" t="s">
        <v>19891</v>
      </c>
      <c r="G1011" s="20" t="s">
        <v>20086</v>
      </c>
      <c r="H1011" s="20" t="s">
        <v>19892</v>
      </c>
      <c r="I1011" s="19">
        <f t="shared" si="146"/>
        <v>37</v>
      </c>
      <c r="J1011" s="20" t="s">
        <v>755</v>
      </c>
      <c r="K1011" s="20" t="s">
        <v>2225</v>
      </c>
      <c r="L1011" s="95" t="str">
        <f>IF(M1011&lt;&gt;"",IF(NOT(ISNA(INDEX(cc!B:B,MATCH(M1011,cc!A:A,0)))),INDEX(cc!B:B,MATCH(M1011,cc!A:A,0)),"0"),"")</f>
        <v>Age (&lt;1-50+-uk-nme, 12), Sex (Female) and Result</v>
      </c>
      <c r="M1011" s="97" t="s">
        <v>19883</v>
      </c>
      <c r="N1011" s="28" t="str">
        <f t="shared" si="147"/>
        <v/>
      </c>
      <c r="O1011" s="19" t="str">
        <f t="shared" si="140"/>
        <v>HTS_TST (N, TA, PMTCT ANC/Age/Sex/Result): HTS received results</v>
      </c>
      <c r="P1011" s="19" t="str">
        <f t="shared" si="141"/>
        <v>HTS_TST (N, TA, PMTCT ANC/Age/Sex/Result): HTS received results</v>
      </c>
      <c r="Q1011" s="19" t="str">
        <f t="shared" si="148"/>
        <v>HTS_TST (N, TA, PMTCT/Age/Sex/Result)</v>
      </c>
      <c r="R1011" s="19" t="str">
        <f t="shared" si="142"/>
        <v>HTS_TST_N_TA_PMTCT_Age_Sex_Result</v>
      </c>
      <c r="S1011" s="19" t="str">
        <f t="shared" si="143"/>
        <v>HTS_TST_N_TA_PMTCT_Age_Sex_Result_</v>
      </c>
      <c r="T1011" s="19" t="b">
        <f>NOT(ISNA(VLOOKUP(B1011,dbcodes!A:B,2,FALSE)))</f>
        <v>1</v>
      </c>
      <c r="U1011" s="19" t="str">
        <f>IF(ISNA(VLOOKUP(B1011,dbcodes!A:B,2,FALSE)),des!R352,VLOOKUP(B1011,dbcodes!A:B,2,FALSE))</f>
        <v>HTS_TST_N_TA_PMTCT_Age_Sex_Result</v>
      </c>
      <c r="W1011" s="107" t="str">
        <f>IF(ISNA(VLOOKUP(C1011,descriptions!A:B,2,FALSE)),des!V352,IF(G1011=" TARGET","Target ","")&amp;VLOOKUP(C1011,descriptions!A:B,2,FALSE))</f>
        <v>Number of individuals who received HIV Testing Services (HTS) and received their test results</v>
      </c>
      <c r="X1011" s="20" t="s">
        <v>4</v>
      </c>
      <c r="Y1011" s="20" t="s">
        <v>831</v>
      </c>
      <c r="Z1011" s="20" t="s">
        <v>836</v>
      </c>
      <c r="AA1011" s="20" t="s">
        <v>102</v>
      </c>
      <c r="AB1011" s="20" t="s">
        <v>755</v>
      </c>
      <c r="AC1011" s="19" t="str">
        <f>IF(AB1011&lt;&gt;"",IF(NOT(ISNA(INDEX(os!A:A,MATCH(AB1011,os!B:B,0)))),INDEX(os!A:A,MATCH(AB1011,os!B:B,0)),"0"),"")</f>
        <v/>
      </c>
      <c r="AD1011" s="20" t="s">
        <v>830</v>
      </c>
      <c r="AH1011" s="93" t="str">
        <f>IF(NOT(ISNA(VLOOKUP(B:B,ResultsTargets!A:A,1,0))),"TRUE","")</f>
        <v/>
      </c>
      <c r="AI1011" s="19" t="str">
        <f>IF(ISNA(VLOOKUP(C1011,dim_techarea!A:B,2,FALSE)),"",VLOOKUP(C1011,dim_techarea!A:B,2,FALSE))</f>
        <v>HTS_TST</v>
      </c>
      <c r="AJ1011" s="19" t="str">
        <f>IF(ISNA(VLOOKUP(AI1011,dim_techarea!B:C,2,FALSE)),"",VLOOKUP(AI1011,dim_techarea!B:C,2,FALSE))</f>
        <v>f5IPTM7mieH</v>
      </c>
      <c r="AK1011" s="19" t="str">
        <f>IF(ISNA(VLOOKUP(TRIM(G1011),dim_targetsresults!A:B,2,FALSE)),"",VLOOKUP(TRIM(G1011),dim_targetsresults!A:C,2,FALSE))</f>
        <v>MER Results</v>
      </c>
      <c r="AL1011" s="19" t="str">
        <f>IF(ISNA(VLOOKUP(AK1011,dim_targetsresults!B:C,2,FALSE)),"",VLOOKUP(AK1011,dim_targetsresults!B:C,2,FALSE))</f>
        <v>Jh0jDM5yQ2E</v>
      </c>
      <c r="AM1011" s="19" t="str">
        <f>IF(ISNA(VLOOKUP(TRIM(D1011),dim_numeratordenominator!A:B,2,FALSE)),"",VLOOKUP(TRIM(D1011),dim_numeratordenominator!A:C,2,FALSE))</f>
        <v>Numerator</v>
      </c>
      <c r="AN1011" s="19" t="str">
        <f>IF(ISNA(VLOOKUP(AM1011,dim_numeratordenominator!B:C,2,FALSE)),"",VLOOKUP(AM1011,dim_numeratordenominator!B:C,2,FALSE))</f>
        <v>Som9NRMQqV7</v>
      </c>
      <c r="AO1011" s="19" t="str">
        <f>IF(ISNA(VLOOKUP(TRIM(E1011),dim_supporttype!A:B,2,FALSE)),"",VLOOKUP(TRIM(E1011),dim_supporttype!A:C,2,FALSE))</f>
        <v>TA</v>
      </c>
      <c r="AP1011" s="19" t="str">
        <f>IF(ISNA(VLOOKUP(AO1011,dim_supporttype!B:C,2,FALSE)),"",VLOOKUP(AO1011,dim_supporttype!B:C,2,FALSE))</f>
        <v>cRAGKdWIDn4</v>
      </c>
      <c r="AQ1011" s="19" t="str">
        <f>IF(ISNA(VLOOKUP(TRIM(F1011),dim_disaggs!A:B,2,FALSE)),"No Disagg",VLOOKUP(TRIM(F1011),dim_disaggs!A:B,2,FALSE))</f>
        <v>PMTCT ANC/Age/Sex/Result</v>
      </c>
      <c r="AR1011" s="19" t="str">
        <f>IF(ISNA(VLOOKUP(AQ1011,dim_disaggs!B:C,2,FALSE)),"",VLOOKUP(AQ1011,dim_disaggs!B:C,2,FALSE))</f>
        <v>dmPR3N6lKPJ</v>
      </c>
      <c r="AS1011" s="72" t="s">
        <v>21121</v>
      </c>
      <c r="AT1011" s="66" t="s">
        <v>19782</v>
      </c>
      <c r="AU1011" s="72" t="s">
        <v>755</v>
      </c>
      <c r="AV1011" s="73" t="s">
        <v>755</v>
      </c>
      <c r="AW1011" s="66" t="s">
        <v>755</v>
      </c>
      <c r="AX1011" s="66" t="s">
        <v>755</v>
      </c>
      <c r="BA1011" s="105" t="str">
        <f t="shared" si="144"/>
        <v/>
      </c>
      <c r="BB1011" s="20" t="str">
        <f t="shared" si="145"/>
        <v/>
      </c>
    </row>
    <row r="1012" spans="1:68" x14ac:dyDescent="0.2">
      <c r="A1012" s="20" t="s">
        <v>95</v>
      </c>
      <c r="B1012" s="20" t="s">
        <v>1188</v>
      </c>
      <c r="C1012" s="20" t="s">
        <v>870</v>
      </c>
      <c r="D1012" s="20" t="s">
        <v>1</v>
      </c>
      <c r="E1012" s="20" t="s">
        <v>77</v>
      </c>
      <c r="F1012" s="20" t="s">
        <v>2160</v>
      </c>
      <c r="G1012" s="20" t="s">
        <v>20086</v>
      </c>
      <c r="H1012" s="20" t="s">
        <v>2160</v>
      </c>
      <c r="I1012" s="19">
        <f t="shared" si="146"/>
        <v>25</v>
      </c>
      <c r="J1012" s="20" t="s">
        <v>755</v>
      </c>
      <c r="K1012" s="20" t="s">
        <v>2225</v>
      </c>
      <c r="L1012" s="95" t="str">
        <f>IF(M1012&lt;&gt;"",IF(NOT(ISNA(INDEX(cc!B:B,MATCH(M1012,cc!A:A,0)))),INDEX(cc!B:B,MATCH(M1012,cc!A:A,0)),"0"),"")</f>
        <v>Test Results</v>
      </c>
      <c r="M1012" s="97" t="s">
        <v>353</v>
      </c>
      <c r="N1012" s="28" t="str">
        <f t="shared" si="147"/>
        <v/>
      </c>
      <c r="O1012" s="19" t="str">
        <f t="shared" si="140"/>
        <v>HTS_TST (N, DSD, Results): HTS received results</v>
      </c>
      <c r="P1012" s="19" t="str">
        <f t="shared" si="141"/>
        <v>HTS_TST (N, DSD, Results): HTS received results</v>
      </c>
      <c r="Q1012" s="19" t="str">
        <f t="shared" si="148"/>
        <v>HTS_TST (N, DSD, Results)</v>
      </c>
      <c r="R1012" s="19" t="str">
        <f t="shared" si="142"/>
        <v>HTS_TST_N_DSD_Results</v>
      </c>
      <c r="S1012" s="19" t="str">
        <f t="shared" si="143"/>
        <v>HTS_TST_N_DSD_Results_</v>
      </c>
      <c r="T1012" s="19" t="b">
        <f>NOT(ISNA(VLOOKUP(B1012,dbcodes!A:B,2,FALSE)))</f>
        <v>1</v>
      </c>
      <c r="U1012" s="19" t="str">
        <f>IF(ISNA(VLOOKUP(B1012,dbcodes!A:B,2,FALSE)),des!R353,VLOOKUP(B1012,dbcodes!A:B,2,FALSE))</f>
        <v>HTC_TST_N_DSD_Results</v>
      </c>
      <c r="W1012" s="107" t="str">
        <f>IF(ISNA(VLOOKUP(C1012,descriptions!A:B,2,FALSE)),des!V353,IF(G1012=" TARGET","Target ","")&amp;VLOOKUP(C1012,descriptions!A:B,2,FALSE))</f>
        <v>Number of individuals who received HIV Testing Services (HTS) and received their test results</v>
      </c>
      <c r="X1012" s="20" t="s">
        <v>4</v>
      </c>
      <c r="Y1012" s="20" t="s">
        <v>831</v>
      </c>
      <c r="Z1012" s="20" t="s">
        <v>836</v>
      </c>
      <c r="AA1012" s="20" t="s">
        <v>102</v>
      </c>
      <c r="AB1012" s="20" t="s">
        <v>755</v>
      </c>
      <c r="AC1012" s="19" t="str">
        <f>IF(AB1012&lt;&gt;"",IF(NOT(ISNA(INDEX(os!A:A,MATCH(AB1012,os!B:B,0)))),INDEX(os!A:A,MATCH(AB1012,os!B:B,0)),"0"),"")</f>
        <v/>
      </c>
      <c r="AD1012" s="20" t="s">
        <v>830</v>
      </c>
      <c r="AH1012" s="93" t="str">
        <f>IF(NOT(ISNA(VLOOKUP(B:B,ResultsTargets!A:A,1,0))),"TRUE","")</f>
        <v/>
      </c>
      <c r="AI1012" s="19" t="str">
        <f>IF(ISNA(VLOOKUP(C1012,dim_techarea!A:B,2,FALSE)),"",VLOOKUP(C1012,dim_techarea!A:B,2,FALSE))</f>
        <v>HTS_TST</v>
      </c>
      <c r="AJ1012" s="19" t="str">
        <f>IF(ISNA(VLOOKUP(AI1012,dim_techarea!B:C,2,FALSE)),"",VLOOKUP(AI1012,dim_techarea!B:C,2,FALSE))</f>
        <v>f5IPTM7mieH</v>
      </c>
      <c r="AK1012" s="19" t="str">
        <f>IF(ISNA(VLOOKUP(TRIM(G1012),dim_targetsresults!A:B,2,FALSE)),"",VLOOKUP(TRIM(G1012),dim_targetsresults!A:C,2,FALSE))</f>
        <v>MER Results</v>
      </c>
      <c r="AL1012" s="19" t="str">
        <f>IF(ISNA(VLOOKUP(AK1012,dim_targetsresults!B:C,2,FALSE)),"",VLOOKUP(AK1012,dim_targetsresults!B:C,2,FALSE))</f>
        <v>Jh0jDM5yQ2E</v>
      </c>
      <c r="AM1012" s="19" t="str">
        <f>IF(ISNA(VLOOKUP(TRIM(D1012),dim_numeratordenominator!A:B,2,FALSE)),"",VLOOKUP(TRIM(D1012),dim_numeratordenominator!A:C,2,FALSE))</f>
        <v>Numerator</v>
      </c>
      <c r="AN1012" s="19" t="str">
        <f>IF(ISNA(VLOOKUP(AM1012,dim_numeratordenominator!B:C,2,FALSE)),"",VLOOKUP(AM1012,dim_numeratordenominator!B:C,2,FALSE))</f>
        <v>Som9NRMQqV7</v>
      </c>
      <c r="AO1012" s="19" t="str">
        <f>IF(ISNA(VLOOKUP(TRIM(E1012),dim_supporttype!A:B,2,FALSE)),"",VLOOKUP(TRIM(E1012),dim_supporttype!A:C,2,FALSE))</f>
        <v>DSD</v>
      </c>
      <c r="AP1012" s="19" t="str">
        <f>IF(ISNA(VLOOKUP(AO1012,dim_supporttype!B:C,2,FALSE)),"",VLOOKUP(AO1012,dim_supporttype!B:C,2,FALSE))</f>
        <v>iM13vdNLWKb</v>
      </c>
      <c r="AQ1012" s="19" t="str">
        <f>IF(ISNA(VLOOKUP(TRIM(F1012),dim_disaggs!A:B,2,FALSE)),"No Disagg",VLOOKUP(TRIM(F1012),dim_disaggs!A:B,2,FALSE))</f>
        <v>Results</v>
      </c>
      <c r="AR1012" s="19" t="str">
        <f>IF(ISNA(VLOOKUP(AQ1012,dim_disaggs!B:C,2,FALSE)),"",VLOOKUP(AQ1012,dim_disaggs!B:C,2,FALSE))</f>
        <v>vVHJNM0uehd</v>
      </c>
      <c r="AT1012" s="66" t="s">
        <v>755</v>
      </c>
      <c r="AU1012" s="72" t="s">
        <v>755</v>
      </c>
      <c r="AV1012" s="73" t="s">
        <v>755</v>
      </c>
      <c r="AW1012" s="66" t="s">
        <v>755</v>
      </c>
      <c r="AX1012" s="66" t="s">
        <v>755</v>
      </c>
      <c r="BA1012" s="105" t="str">
        <f t="shared" si="144"/>
        <v/>
      </c>
      <c r="BB1012" s="20" t="str">
        <f t="shared" si="145"/>
        <v/>
      </c>
    </row>
    <row r="1013" spans="1:68" s="3" customFormat="1" x14ac:dyDescent="0.2">
      <c r="A1013" s="20" t="s">
        <v>95</v>
      </c>
      <c r="B1013" s="20" t="s">
        <v>1246</v>
      </c>
      <c r="C1013" s="20" t="s">
        <v>870</v>
      </c>
      <c r="D1013" s="20" t="s">
        <v>1</v>
      </c>
      <c r="E1013" s="20" t="s">
        <v>78</v>
      </c>
      <c r="F1013" s="20" t="s">
        <v>2160</v>
      </c>
      <c r="G1013" s="20" t="s">
        <v>20086</v>
      </c>
      <c r="H1013" s="20" t="s">
        <v>2160</v>
      </c>
      <c r="I1013" s="19">
        <f t="shared" si="146"/>
        <v>24</v>
      </c>
      <c r="J1013" s="20" t="s">
        <v>755</v>
      </c>
      <c r="K1013" s="20" t="s">
        <v>2225</v>
      </c>
      <c r="L1013" s="95" t="str">
        <f>IF(M1013&lt;&gt;"",IF(NOT(ISNA(INDEX(cc!B:B,MATCH(M1013,cc!A:A,0)))),INDEX(cc!B:B,MATCH(M1013,cc!A:A,0)),"0"),"")</f>
        <v>Test Results</v>
      </c>
      <c r="M1013" s="97" t="s">
        <v>353</v>
      </c>
      <c r="N1013" s="28" t="str">
        <f t="shared" si="147"/>
        <v/>
      </c>
      <c r="O1013" s="19" t="str">
        <f t="shared" si="140"/>
        <v>HTS_TST (N, TA, Results): HTS received results</v>
      </c>
      <c r="P1013" s="19" t="str">
        <f t="shared" si="141"/>
        <v>HTS_TST (N, TA, Results): HTS received results</v>
      </c>
      <c r="Q1013" s="19" t="str">
        <f t="shared" si="148"/>
        <v>HTS_TST (N, TA, Results)</v>
      </c>
      <c r="R1013" s="19" t="str">
        <f t="shared" si="142"/>
        <v>HTS_TST_N_TA_Results</v>
      </c>
      <c r="S1013" s="19" t="str">
        <f t="shared" si="143"/>
        <v>HTS_TST_N_TA_Results_</v>
      </c>
      <c r="T1013" s="19" t="b">
        <f>NOT(ISNA(VLOOKUP(B1013,dbcodes!A:B,2,FALSE)))</f>
        <v>1</v>
      </c>
      <c r="U1013" s="19" t="str">
        <f>IF(ISNA(VLOOKUP(B1013,dbcodes!A:B,2,FALSE)),des!R354,VLOOKUP(B1013,dbcodes!A:B,2,FALSE))</f>
        <v>HTC_TST_N_TA_Results</v>
      </c>
      <c r="V1013" s="20"/>
      <c r="W1013" s="107" t="str">
        <f>IF(ISNA(VLOOKUP(C1013,descriptions!A:B,2,FALSE)),des!V354,IF(G1013=" TARGET","Target ","")&amp;VLOOKUP(C1013,descriptions!A:B,2,FALSE))</f>
        <v>Number of individuals who received HIV Testing Services (HTS) and received their test results</v>
      </c>
      <c r="X1013" s="20" t="s">
        <v>4</v>
      </c>
      <c r="Y1013" s="20" t="s">
        <v>831</v>
      </c>
      <c r="Z1013" s="20" t="s">
        <v>836</v>
      </c>
      <c r="AA1013" s="20" t="s">
        <v>102</v>
      </c>
      <c r="AB1013" s="20" t="s">
        <v>755</v>
      </c>
      <c r="AC1013" s="19" t="str">
        <f>IF(AB1013&lt;&gt;"",IF(NOT(ISNA(INDEX(os!A:A,MATCH(AB1013,os!B:B,0)))),INDEX(os!A:A,MATCH(AB1013,os!B:B,0)),"0"),"")</f>
        <v/>
      </c>
      <c r="AD1013" s="20" t="s">
        <v>830</v>
      </c>
      <c r="AE1013" s="20"/>
      <c r="AF1013" s="20"/>
      <c r="AG1013" s="20"/>
      <c r="AH1013" s="93" t="str">
        <f>IF(NOT(ISNA(VLOOKUP(B:B,ResultsTargets!A:A,1,0))),"TRUE","")</f>
        <v/>
      </c>
      <c r="AI1013" s="19" t="str">
        <f>IF(ISNA(VLOOKUP(C1013,dim_techarea!A:B,2,FALSE)),"",VLOOKUP(C1013,dim_techarea!A:B,2,FALSE))</f>
        <v>HTS_TST</v>
      </c>
      <c r="AJ1013" s="19" t="str">
        <f>IF(ISNA(VLOOKUP(AI1013,dim_techarea!B:C,2,FALSE)),"",VLOOKUP(AI1013,dim_techarea!B:C,2,FALSE))</f>
        <v>f5IPTM7mieH</v>
      </c>
      <c r="AK1013" s="19" t="str">
        <f>IF(ISNA(VLOOKUP(TRIM(G1013),dim_targetsresults!A:B,2,FALSE)),"",VLOOKUP(TRIM(G1013),dim_targetsresults!A:C,2,FALSE))</f>
        <v>MER Results</v>
      </c>
      <c r="AL1013" s="19" t="str">
        <f>IF(ISNA(VLOOKUP(AK1013,dim_targetsresults!B:C,2,FALSE)),"",VLOOKUP(AK1013,dim_targetsresults!B:C,2,FALSE))</f>
        <v>Jh0jDM5yQ2E</v>
      </c>
      <c r="AM1013" s="19" t="str">
        <f>IF(ISNA(VLOOKUP(TRIM(D1013),dim_numeratordenominator!A:B,2,FALSE)),"",VLOOKUP(TRIM(D1013),dim_numeratordenominator!A:C,2,FALSE))</f>
        <v>Numerator</v>
      </c>
      <c r="AN1013" s="19" t="str">
        <f>IF(ISNA(VLOOKUP(AM1013,dim_numeratordenominator!B:C,2,FALSE)),"",VLOOKUP(AM1013,dim_numeratordenominator!B:C,2,FALSE))</f>
        <v>Som9NRMQqV7</v>
      </c>
      <c r="AO1013" s="19" t="str">
        <f>IF(ISNA(VLOOKUP(TRIM(E1013),dim_supporttype!A:B,2,FALSE)),"",VLOOKUP(TRIM(E1013),dim_supporttype!A:C,2,FALSE))</f>
        <v>TA</v>
      </c>
      <c r="AP1013" s="19" t="str">
        <f>IF(ISNA(VLOOKUP(AO1013,dim_supporttype!B:C,2,FALSE)),"",VLOOKUP(AO1013,dim_supporttype!B:C,2,FALSE))</f>
        <v>cRAGKdWIDn4</v>
      </c>
      <c r="AQ1013" s="19" t="str">
        <f>IF(ISNA(VLOOKUP(TRIM(F1013),dim_disaggs!A:B,2,FALSE)),"No Disagg",VLOOKUP(TRIM(F1013),dim_disaggs!A:B,2,FALSE))</f>
        <v>Results</v>
      </c>
      <c r="AR1013" s="19" t="str">
        <f>IF(ISNA(VLOOKUP(AQ1013,dim_disaggs!B:C,2,FALSE)),"",VLOOKUP(AQ1013,dim_disaggs!B:C,2,FALSE))</f>
        <v>vVHJNM0uehd</v>
      </c>
      <c r="AS1013" s="72"/>
      <c r="AT1013" s="66" t="s">
        <v>755</v>
      </c>
      <c r="AU1013" s="72" t="s">
        <v>755</v>
      </c>
      <c r="AV1013" s="73" t="s">
        <v>755</v>
      </c>
      <c r="AW1013" s="66" t="s">
        <v>755</v>
      </c>
      <c r="AX1013" s="66" t="s">
        <v>755</v>
      </c>
      <c r="AY1013" s="20"/>
      <c r="AZ1013" s="20"/>
      <c r="BA1013" s="105" t="str">
        <f t="shared" si="144"/>
        <v/>
      </c>
      <c r="BB1013" s="20" t="str">
        <f t="shared" si="145"/>
        <v/>
      </c>
      <c r="BC1013" s="20"/>
      <c r="BD1013" s="20"/>
      <c r="BE1013" s="75"/>
      <c r="BF1013" s="73"/>
      <c r="BG1013" s="55"/>
      <c r="BH1013" s="76"/>
      <c r="BI1013" s="20"/>
      <c r="BJ1013" s="20"/>
      <c r="BK1013" s="55"/>
      <c r="BL1013" s="71"/>
      <c r="BM1013" s="77"/>
      <c r="BN1013" s="78"/>
      <c r="BO1013" s="77"/>
      <c r="BP1013" s="78"/>
    </row>
    <row r="1014" spans="1:68" s="3" customFormat="1" x14ac:dyDescent="0.2">
      <c r="A1014" s="20" t="s">
        <v>95</v>
      </c>
      <c r="B1014" s="20" t="s">
        <v>1190</v>
      </c>
      <c r="C1014" s="20" t="s">
        <v>870</v>
      </c>
      <c r="D1014" s="20" t="s">
        <v>1</v>
      </c>
      <c r="E1014" s="20" t="s">
        <v>77</v>
      </c>
      <c r="F1014" s="20" t="s">
        <v>2161</v>
      </c>
      <c r="G1014" s="20" t="s">
        <v>20086</v>
      </c>
      <c r="H1014" s="20" t="s">
        <v>2161</v>
      </c>
      <c r="I1014" s="19">
        <f t="shared" si="146"/>
        <v>38</v>
      </c>
      <c r="J1014" s="20" t="s">
        <v>755</v>
      </c>
      <c r="K1014" s="20" t="s">
        <v>2225</v>
      </c>
      <c r="L1014" s="95" t="str">
        <f>IF(M1014&lt;&gt;"",IF(NOT(ISNA(INDEX(cc!B:B,MATCH(M1014,cc!A:A,0)))),INDEX(cc!B:B,MATCH(M1014,cc!A:A,0)),"0"),"")</f>
        <v>Service Delivery Point</v>
      </c>
      <c r="M1014" s="97" t="s">
        <v>4103</v>
      </c>
      <c r="N1014" s="28" t="str">
        <f t="shared" si="147"/>
        <v/>
      </c>
      <c r="O1014" s="19" t="str">
        <f t="shared" si="140"/>
        <v>HTS_TST (N, DSD, ServiceDeliveryPoint): HTS received results</v>
      </c>
      <c r="P1014" s="19" t="str">
        <f t="shared" si="141"/>
        <v>HTS_TST (N, DSD, ServiceDeliveryPoint): HTS received results</v>
      </c>
      <c r="Q1014" s="19" t="str">
        <f t="shared" si="148"/>
        <v>HTS_TST (N, DSD, ServiceDeliveryPoint)</v>
      </c>
      <c r="R1014" s="19" t="str">
        <f t="shared" si="142"/>
        <v>HTS_TST_N_DSD_ServiceDeliveryPoint</v>
      </c>
      <c r="S1014" s="19" t="str">
        <f t="shared" si="143"/>
        <v>HTS_TST_N_DSD_ServiceDeliveryPoint_</v>
      </c>
      <c r="T1014" s="19" t="b">
        <f>NOT(ISNA(VLOOKUP(B1014,dbcodes!A:B,2,FALSE)))</f>
        <v>1</v>
      </c>
      <c r="U1014" s="19" t="str">
        <f>IF(ISNA(VLOOKUP(B1014,dbcodes!A:B,2,FALSE)),des!R355,VLOOKUP(B1014,dbcodes!A:B,2,FALSE))</f>
        <v>HTC_TST_N_DSD_ServiceDeliveryPoint</v>
      </c>
      <c r="V1014" s="20"/>
      <c r="W1014" s="107" t="str">
        <f>IF(ISNA(VLOOKUP(C1014,descriptions!A:B,2,FALSE)),des!V355,IF(G1014=" TARGET","Target ","")&amp;VLOOKUP(C1014,descriptions!A:B,2,FALSE))</f>
        <v>Number of individuals who received HIV Testing Services (HTS) and received their test results</v>
      </c>
      <c r="X1014" s="20" t="s">
        <v>4</v>
      </c>
      <c r="Y1014" s="20" t="s">
        <v>831</v>
      </c>
      <c r="Z1014" s="20" t="s">
        <v>836</v>
      </c>
      <c r="AA1014" s="20" t="s">
        <v>102</v>
      </c>
      <c r="AB1014" s="20" t="s">
        <v>755</v>
      </c>
      <c r="AC1014" s="19" t="str">
        <f>IF(AB1014&lt;&gt;"",IF(NOT(ISNA(INDEX(os!A:A,MATCH(AB1014,os!B:B,0)))),INDEX(os!A:A,MATCH(AB1014,os!B:B,0)),"0"),"")</f>
        <v/>
      </c>
      <c r="AD1014" s="20" t="s">
        <v>830</v>
      </c>
      <c r="AE1014" s="20"/>
      <c r="AF1014" s="20"/>
      <c r="AG1014" s="20"/>
      <c r="AH1014" s="93" t="str">
        <f>IF(NOT(ISNA(VLOOKUP(B:B,ResultsTargets!A:A,1,0))),"TRUE","")</f>
        <v/>
      </c>
      <c r="AI1014" s="19" t="str">
        <f>IF(ISNA(VLOOKUP(C1014,dim_techarea!A:B,2,FALSE)),"",VLOOKUP(C1014,dim_techarea!A:B,2,FALSE))</f>
        <v>HTS_TST</v>
      </c>
      <c r="AJ1014" s="19" t="str">
        <f>IF(ISNA(VLOOKUP(AI1014,dim_techarea!B:C,2,FALSE)),"",VLOOKUP(AI1014,dim_techarea!B:C,2,FALSE))</f>
        <v>f5IPTM7mieH</v>
      </c>
      <c r="AK1014" s="19" t="str">
        <f>IF(ISNA(VLOOKUP(TRIM(G1014),dim_targetsresults!A:B,2,FALSE)),"",VLOOKUP(TRIM(G1014),dim_targetsresults!A:C,2,FALSE))</f>
        <v>MER Results</v>
      </c>
      <c r="AL1014" s="19" t="str">
        <f>IF(ISNA(VLOOKUP(AK1014,dim_targetsresults!B:C,2,FALSE)),"",VLOOKUP(AK1014,dim_targetsresults!B:C,2,FALSE))</f>
        <v>Jh0jDM5yQ2E</v>
      </c>
      <c r="AM1014" s="19" t="str">
        <f>IF(ISNA(VLOOKUP(TRIM(D1014),dim_numeratordenominator!A:B,2,FALSE)),"",VLOOKUP(TRIM(D1014),dim_numeratordenominator!A:C,2,FALSE))</f>
        <v>Numerator</v>
      </c>
      <c r="AN1014" s="19" t="str">
        <f>IF(ISNA(VLOOKUP(AM1014,dim_numeratordenominator!B:C,2,FALSE)),"",VLOOKUP(AM1014,dim_numeratordenominator!B:C,2,FALSE))</f>
        <v>Som9NRMQqV7</v>
      </c>
      <c r="AO1014" s="19" t="str">
        <f>IF(ISNA(VLOOKUP(TRIM(E1014),dim_supporttype!A:B,2,FALSE)),"",VLOOKUP(TRIM(E1014),dim_supporttype!A:C,2,FALSE))</f>
        <v>DSD</v>
      </c>
      <c r="AP1014" s="19" t="str">
        <f>IF(ISNA(VLOOKUP(AO1014,dim_supporttype!B:C,2,FALSE)),"",VLOOKUP(AO1014,dim_supporttype!B:C,2,FALSE))</f>
        <v>iM13vdNLWKb</v>
      </c>
      <c r="AQ1014" s="19" t="str">
        <f>IF(ISNA(VLOOKUP(TRIM(F1014),dim_disaggs!A:B,2,FALSE)),"No Disagg",VLOOKUP(TRIM(F1014),dim_disaggs!A:B,2,FALSE))</f>
        <v>ServiceDeliveryPoint</v>
      </c>
      <c r="AR1014" s="19" t="str">
        <f>IF(ISNA(VLOOKUP(AQ1014,dim_disaggs!B:C,2,FALSE)),"",VLOOKUP(AQ1014,dim_disaggs!B:C,2,FALSE))</f>
        <v>y5l0nkwItKR</v>
      </c>
      <c r="AS1014" s="72"/>
      <c r="AT1014" s="66" t="s">
        <v>755</v>
      </c>
      <c r="AU1014" s="72" t="s">
        <v>755</v>
      </c>
      <c r="AV1014" s="73" t="s">
        <v>755</v>
      </c>
      <c r="AW1014" s="66" t="s">
        <v>755</v>
      </c>
      <c r="AX1014" s="66" t="s">
        <v>755</v>
      </c>
      <c r="AY1014" s="20"/>
      <c r="AZ1014" s="20"/>
      <c r="BA1014" s="105" t="str">
        <f t="shared" si="144"/>
        <v/>
      </c>
      <c r="BB1014" s="20" t="str">
        <f t="shared" si="145"/>
        <v/>
      </c>
      <c r="BC1014" s="20"/>
      <c r="BD1014" s="20"/>
      <c r="BE1014" s="75"/>
      <c r="BF1014" s="73"/>
      <c r="BG1014" s="55"/>
      <c r="BH1014" s="76"/>
      <c r="BI1014" s="20"/>
      <c r="BJ1014" s="20"/>
      <c r="BK1014" s="55"/>
      <c r="BL1014" s="71"/>
      <c r="BM1014" s="77"/>
      <c r="BN1014" s="78"/>
      <c r="BO1014" s="77"/>
      <c r="BP1014" s="78"/>
    </row>
    <row r="1015" spans="1:68" s="3" customFormat="1" x14ac:dyDescent="0.2">
      <c r="A1015" s="20" t="s">
        <v>95</v>
      </c>
      <c r="B1015" s="20" t="s">
        <v>1248</v>
      </c>
      <c r="C1015" s="20" t="s">
        <v>870</v>
      </c>
      <c r="D1015" s="20" t="s">
        <v>1</v>
      </c>
      <c r="E1015" s="20" t="s">
        <v>78</v>
      </c>
      <c r="F1015" s="20" t="s">
        <v>2161</v>
      </c>
      <c r="G1015" s="20" t="s">
        <v>20086</v>
      </c>
      <c r="H1015" s="20" t="s">
        <v>2161</v>
      </c>
      <c r="I1015" s="19">
        <f t="shared" si="146"/>
        <v>37</v>
      </c>
      <c r="J1015" s="20" t="s">
        <v>755</v>
      </c>
      <c r="K1015" s="20" t="s">
        <v>2225</v>
      </c>
      <c r="L1015" s="95" t="str">
        <f>IF(M1015&lt;&gt;"",IF(NOT(ISNA(INDEX(cc!B:B,MATCH(M1015,cc!A:A,0)))),INDEX(cc!B:B,MATCH(M1015,cc!A:A,0)),"0"),"")</f>
        <v>Service Delivery Point</v>
      </c>
      <c r="M1015" s="97" t="s">
        <v>4103</v>
      </c>
      <c r="N1015" s="28" t="str">
        <f t="shared" si="147"/>
        <v/>
      </c>
      <c r="O1015" s="19" t="str">
        <f t="shared" si="140"/>
        <v>HTS_TST (N, TA, ServiceDeliveryPoint): HTS received results</v>
      </c>
      <c r="P1015" s="19" t="str">
        <f t="shared" si="141"/>
        <v>HTS_TST (N, TA, ServiceDeliveryPoint): HTS received results</v>
      </c>
      <c r="Q1015" s="19" t="str">
        <f t="shared" si="148"/>
        <v>HTS_TST (N, TA, ServiceDeliveryPoint)</v>
      </c>
      <c r="R1015" s="19" t="str">
        <f t="shared" si="142"/>
        <v>HTS_TST_N_TA_ServiceDeliveryPoint</v>
      </c>
      <c r="S1015" s="19" t="str">
        <f t="shared" si="143"/>
        <v>HTS_TST_N_TA_ServiceDeliveryPoint_</v>
      </c>
      <c r="T1015" s="19" t="b">
        <f>NOT(ISNA(VLOOKUP(B1015,dbcodes!A:B,2,FALSE)))</f>
        <v>1</v>
      </c>
      <c r="U1015" s="19" t="str">
        <f>IF(ISNA(VLOOKUP(B1015,dbcodes!A:B,2,FALSE)),des!R356,VLOOKUP(B1015,dbcodes!A:B,2,FALSE))</f>
        <v>HTC_TST_N_TA_ServiceDeliveryPoint</v>
      </c>
      <c r="V1015" s="20"/>
      <c r="W1015" s="107" t="str">
        <f>IF(ISNA(VLOOKUP(C1015,descriptions!A:B,2,FALSE)),des!V356,IF(G1015=" TARGET","Target ","")&amp;VLOOKUP(C1015,descriptions!A:B,2,FALSE))</f>
        <v>Number of individuals who received HIV Testing Services (HTS) and received their test results</v>
      </c>
      <c r="X1015" s="20" t="s">
        <v>4</v>
      </c>
      <c r="Y1015" s="20" t="s">
        <v>831</v>
      </c>
      <c r="Z1015" s="20" t="s">
        <v>836</v>
      </c>
      <c r="AA1015" s="20" t="s">
        <v>102</v>
      </c>
      <c r="AB1015" s="20" t="s">
        <v>755</v>
      </c>
      <c r="AC1015" s="19" t="str">
        <f>IF(AB1015&lt;&gt;"",IF(NOT(ISNA(INDEX(os!A:A,MATCH(AB1015,os!B:B,0)))),INDEX(os!A:A,MATCH(AB1015,os!B:B,0)),"0"),"")</f>
        <v/>
      </c>
      <c r="AD1015" s="20" t="s">
        <v>830</v>
      </c>
      <c r="AE1015" s="20"/>
      <c r="AF1015" s="20"/>
      <c r="AG1015" s="20"/>
      <c r="AH1015" s="93" t="str">
        <f>IF(NOT(ISNA(VLOOKUP(B:B,ResultsTargets!A:A,1,0))),"TRUE","")</f>
        <v/>
      </c>
      <c r="AI1015" s="19" t="str">
        <f>IF(ISNA(VLOOKUP(C1015,dim_techarea!A:B,2,FALSE)),"",VLOOKUP(C1015,dim_techarea!A:B,2,FALSE))</f>
        <v>HTS_TST</v>
      </c>
      <c r="AJ1015" s="19" t="str">
        <f>IF(ISNA(VLOOKUP(AI1015,dim_techarea!B:C,2,FALSE)),"",VLOOKUP(AI1015,dim_techarea!B:C,2,FALSE))</f>
        <v>f5IPTM7mieH</v>
      </c>
      <c r="AK1015" s="19" t="str">
        <f>IF(ISNA(VLOOKUP(TRIM(G1015),dim_targetsresults!A:B,2,FALSE)),"",VLOOKUP(TRIM(G1015),dim_targetsresults!A:C,2,FALSE))</f>
        <v>MER Results</v>
      </c>
      <c r="AL1015" s="19" t="str">
        <f>IF(ISNA(VLOOKUP(AK1015,dim_targetsresults!B:C,2,FALSE)),"",VLOOKUP(AK1015,dim_targetsresults!B:C,2,FALSE))</f>
        <v>Jh0jDM5yQ2E</v>
      </c>
      <c r="AM1015" s="19" t="str">
        <f>IF(ISNA(VLOOKUP(TRIM(D1015),dim_numeratordenominator!A:B,2,FALSE)),"",VLOOKUP(TRIM(D1015),dim_numeratordenominator!A:C,2,FALSE))</f>
        <v>Numerator</v>
      </c>
      <c r="AN1015" s="19" t="str">
        <f>IF(ISNA(VLOOKUP(AM1015,dim_numeratordenominator!B:C,2,FALSE)),"",VLOOKUP(AM1015,dim_numeratordenominator!B:C,2,FALSE))</f>
        <v>Som9NRMQqV7</v>
      </c>
      <c r="AO1015" s="19" t="str">
        <f>IF(ISNA(VLOOKUP(TRIM(E1015),dim_supporttype!A:B,2,FALSE)),"",VLOOKUP(TRIM(E1015),dim_supporttype!A:C,2,FALSE))</f>
        <v>TA</v>
      </c>
      <c r="AP1015" s="19" t="str">
        <f>IF(ISNA(VLOOKUP(AO1015,dim_supporttype!B:C,2,FALSE)),"",VLOOKUP(AO1015,dim_supporttype!B:C,2,FALSE))</f>
        <v>cRAGKdWIDn4</v>
      </c>
      <c r="AQ1015" s="19" t="str">
        <f>IF(ISNA(VLOOKUP(TRIM(F1015),dim_disaggs!A:B,2,FALSE)),"No Disagg",VLOOKUP(TRIM(F1015),dim_disaggs!A:B,2,FALSE))</f>
        <v>ServiceDeliveryPoint</v>
      </c>
      <c r="AR1015" s="19" t="str">
        <f>IF(ISNA(VLOOKUP(AQ1015,dim_disaggs!B:C,2,FALSE)),"",VLOOKUP(AQ1015,dim_disaggs!B:C,2,FALSE))</f>
        <v>y5l0nkwItKR</v>
      </c>
      <c r="AS1015" s="72"/>
      <c r="AT1015" s="66" t="s">
        <v>755</v>
      </c>
      <c r="AU1015" s="72" t="s">
        <v>755</v>
      </c>
      <c r="AV1015" s="73" t="s">
        <v>755</v>
      </c>
      <c r="AW1015" s="66" t="s">
        <v>755</v>
      </c>
      <c r="AX1015" s="66" t="s">
        <v>755</v>
      </c>
      <c r="AY1015" s="20"/>
      <c r="AZ1015" s="20"/>
      <c r="BA1015" s="105" t="str">
        <f t="shared" si="144"/>
        <v/>
      </c>
      <c r="BB1015" s="20" t="str">
        <f t="shared" si="145"/>
        <v/>
      </c>
      <c r="BC1015" s="20"/>
      <c r="BD1015" s="20"/>
      <c r="BE1015" s="75"/>
      <c r="BF1015" s="73"/>
      <c r="BG1015" s="55"/>
      <c r="BH1015" s="76"/>
      <c r="BI1015" s="20"/>
      <c r="BJ1015" s="20"/>
      <c r="BK1015" s="55"/>
      <c r="BL1015" s="71"/>
      <c r="BM1015" s="77"/>
      <c r="BN1015" s="78"/>
      <c r="BO1015" s="77"/>
      <c r="BP1015" s="78"/>
    </row>
    <row r="1016" spans="1:68" ht="17" customHeight="1" x14ac:dyDescent="0.2">
      <c r="A1016" s="20" t="s">
        <v>95</v>
      </c>
      <c r="B1016" s="20" t="s">
        <v>1191</v>
      </c>
      <c r="C1016" s="20" t="s">
        <v>870</v>
      </c>
      <c r="D1016" s="20" t="s">
        <v>1</v>
      </c>
      <c r="E1016" s="20" t="s">
        <v>77</v>
      </c>
      <c r="F1016" s="20" t="s">
        <v>2162</v>
      </c>
      <c r="G1016" s="20" t="s">
        <v>20086</v>
      </c>
      <c r="H1016" s="20" t="s">
        <v>2162</v>
      </c>
      <c r="I1016" s="19">
        <f t="shared" si="146"/>
        <v>45</v>
      </c>
      <c r="J1016" s="20" t="s">
        <v>755</v>
      </c>
      <c r="K1016" s="20" t="s">
        <v>2225</v>
      </c>
      <c r="L1016" s="95" t="str">
        <f>IF(M1016&lt;&gt;"",IF(NOT(ISNA(INDEX(cc!B:B,MATCH(M1016,cc!A:A,0)))),INDEX(cc!B:B,MATCH(M1016,cc!A:A,0)),"0"),"")</f>
        <v>Test Results and Service Delivery Point</v>
      </c>
      <c r="M1016" s="97" t="s">
        <v>4113</v>
      </c>
      <c r="N1016" s="28" t="str">
        <f t="shared" si="147"/>
        <v/>
      </c>
      <c r="O1016" s="19" t="str">
        <f t="shared" si="140"/>
        <v>HTS_TST (N, DSD, ServiceDeliveryPoint/Result): HTS received results</v>
      </c>
      <c r="P1016" s="19" t="str">
        <f t="shared" si="141"/>
        <v>HTS_TST (N, DSD, ServiceDeliveryPoint/Result): HTS received results</v>
      </c>
      <c r="Q1016" s="19" t="str">
        <f t="shared" si="148"/>
        <v>HTS_TST (N, DSD, ServiceDeliveryPoint/Result)</v>
      </c>
      <c r="R1016" s="19" t="str">
        <f t="shared" si="142"/>
        <v>HTS_TST_N_DSD_ServiceDeliveryPoint_Result</v>
      </c>
      <c r="S1016" s="19" t="str">
        <f t="shared" si="143"/>
        <v>HTS_TST_N_DSD_ServiceDeliveryPoint_Result_</v>
      </c>
      <c r="T1016" s="19" t="b">
        <f>NOT(ISNA(VLOOKUP(B1016,dbcodes!A:B,2,FALSE)))</f>
        <v>1</v>
      </c>
      <c r="U1016" s="19" t="str">
        <f>IF(ISNA(VLOOKUP(B1016,dbcodes!A:B,2,FALSE)),des!R357,VLOOKUP(B1016,dbcodes!A:B,2,FALSE))</f>
        <v>HTC_TST_N_DSD_ServiceDeliveryPoint_Result</v>
      </c>
      <c r="W1016" s="107" t="str">
        <f>IF(ISNA(VLOOKUP(C1016,descriptions!A:B,2,FALSE)),des!V357,IF(G1016=" TARGET","Target ","")&amp;VLOOKUP(C1016,descriptions!A:B,2,FALSE))</f>
        <v>Number of individuals who received HIV Testing Services (HTS) and received their test results</v>
      </c>
      <c r="X1016" s="20" t="s">
        <v>4</v>
      </c>
      <c r="Y1016" s="20" t="s">
        <v>831</v>
      </c>
      <c r="Z1016" s="20" t="s">
        <v>836</v>
      </c>
      <c r="AA1016" s="20" t="s">
        <v>102</v>
      </c>
      <c r="AB1016" s="20" t="s">
        <v>755</v>
      </c>
      <c r="AC1016" s="19" t="str">
        <f>IF(AB1016&lt;&gt;"",IF(NOT(ISNA(INDEX(os!A:A,MATCH(AB1016,os!B:B,0)))),INDEX(os!A:A,MATCH(AB1016,os!B:B,0)),"0"),"")</f>
        <v/>
      </c>
      <c r="AD1016" s="20" t="s">
        <v>830</v>
      </c>
      <c r="AH1016" s="93" t="str">
        <f>IF(NOT(ISNA(VLOOKUP(B:B,ResultsTargets!A:A,1,0))),"TRUE","")</f>
        <v/>
      </c>
      <c r="AI1016" s="19" t="str">
        <f>IF(ISNA(VLOOKUP(C1016,dim_techarea!A:B,2,FALSE)),"",VLOOKUP(C1016,dim_techarea!A:B,2,FALSE))</f>
        <v>HTS_TST</v>
      </c>
      <c r="AJ1016" s="19" t="str">
        <f>IF(ISNA(VLOOKUP(AI1016,dim_techarea!B:C,2,FALSE)),"",VLOOKUP(AI1016,dim_techarea!B:C,2,FALSE))</f>
        <v>f5IPTM7mieH</v>
      </c>
      <c r="AK1016" s="19" t="str">
        <f>IF(ISNA(VLOOKUP(TRIM(G1016),dim_targetsresults!A:B,2,FALSE)),"",VLOOKUP(TRIM(G1016),dim_targetsresults!A:C,2,FALSE))</f>
        <v>MER Results</v>
      </c>
      <c r="AL1016" s="19" t="str">
        <f>IF(ISNA(VLOOKUP(AK1016,dim_targetsresults!B:C,2,FALSE)),"",VLOOKUP(AK1016,dim_targetsresults!B:C,2,FALSE))</f>
        <v>Jh0jDM5yQ2E</v>
      </c>
      <c r="AM1016" s="19" t="str">
        <f>IF(ISNA(VLOOKUP(TRIM(D1016),dim_numeratordenominator!A:B,2,FALSE)),"",VLOOKUP(TRIM(D1016),dim_numeratordenominator!A:C,2,FALSE))</f>
        <v>Numerator</v>
      </c>
      <c r="AN1016" s="19" t="str">
        <f>IF(ISNA(VLOOKUP(AM1016,dim_numeratordenominator!B:C,2,FALSE)),"",VLOOKUP(AM1016,dim_numeratordenominator!B:C,2,FALSE))</f>
        <v>Som9NRMQqV7</v>
      </c>
      <c r="AO1016" s="19" t="str">
        <f>IF(ISNA(VLOOKUP(TRIM(E1016),dim_supporttype!A:B,2,FALSE)),"",VLOOKUP(TRIM(E1016),dim_supporttype!A:C,2,FALSE))</f>
        <v>DSD</v>
      </c>
      <c r="AP1016" s="19" t="str">
        <f>IF(ISNA(VLOOKUP(AO1016,dim_supporttype!B:C,2,FALSE)),"",VLOOKUP(AO1016,dim_supporttype!B:C,2,FALSE))</f>
        <v>iM13vdNLWKb</v>
      </c>
      <c r="AQ1016" s="19" t="str">
        <f>IF(ISNA(VLOOKUP(TRIM(F1016),dim_disaggs!A:B,2,FALSE)),"No Disagg",VLOOKUP(TRIM(F1016),dim_disaggs!A:B,2,FALSE))</f>
        <v>ServiceDeliveryPoint/Result</v>
      </c>
      <c r="AR1016" s="19" t="str">
        <f>IF(ISNA(VLOOKUP(AQ1016,dim_disaggs!B:C,2,FALSE)),"",VLOOKUP(AQ1016,dim_disaggs!B:C,2,FALSE))</f>
        <v>LEkL2yPwNfo</v>
      </c>
      <c r="AT1016" s="66" t="s">
        <v>755</v>
      </c>
      <c r="AU1016" s="72" t="s">
        <v>755</v>
      </c>
      <c r="AV1016" s="73" t="s">
        <v>755</v>
      </c>
      <c r="AW1016" s="66" t="s">
        <v>755</v>
      </c>
      <c r="AX1016" s="66" t="s">
        <v>755</v>
      </c>
      <c r="BA1016" s="105" t="str">
        <f t="shared" si="144"/>
        <v/>
      </c>
      <c r="BB1016" s="20" t="str">
        <f t="shared" si="145"/>
        <v/>
      </c>
    </row>
    <row r="1017" spans="1:68" x14ac:dyDescent="0.2">
      <c r="A1017" s="20" t="s">
        <v>95</v>
      </c>
      <c r="B1017" s="20" t="s">
        <v>1249</v>
      </c>
      <c r="C1017" s="20" t="s">
        <v>870</v>
      </c>
      <c r="D1017" s="20" t="s">
        <v>1</v>
      </c>
      <c r="E1017" s="20" t="s">
        <v>78</v>
      </c>
      <c r="F1017" s="20" t="s">
        <v>2162</v>
      </c>
      <c r="G1017" s="20" t="s">
        <v>20086</v>
      </c>
      <c r="H1017" s="20" t="s">
        <v>2162</v>
      </c>
      <c r="I1017" s="19">
        <f t="shared" si="146"/>
        <v>44</v>
      </c>
      <c r="J1017" s="20" t="s">
        <v>755</v>
      </c>
      <c r="K1017" s="20" t="s">
        <v>2225</v>
      </c>
      <c r="L1017" s="95" t="str">
        <f>IF(M1017&lt;&gt;"",IF(NOT(ISNA(INDEX(cc!B:B,MATCH(M1017,cc!A:A,0)))),INDEX(cc!B:B,MATCH(M1017,cc!A:A,0)),"0"),"")</f>
        <v>Test Results and Service Delivery Point</v>
      </c>
      <c r="M1017" s="97" t="s">
        <v>4113</v>
      </c>
      <c r="N1017" s="28" t="str">
        <f t="shared" si="147"/>
        <v/>
      </c>
      <c r="O1017" s="19" t="str">
        <f t="shared" si="140"/>
        <v>HTS_TST (N, TA, ServiceDeliveryPoint/Result): HTS received results</v>
      </c>
      <c r="P1017" s="19" t="str">
        <f t="shared" si="141"/>
        <v>HTS_TST (N, TA, ServiceDeliveryPoint/Result): HTS received results</v>
      </c>
      <c r="Q1017" s="19" t="str">
        <f t="shared" si="148"/>
        <v>HTS_TST (N, TA, ServiceDeliveryPoint/Result)</v>
      </c>
      <c r="R1017" s="19" t="str">
        <f t="shared" si="142"/>
        <v>HTS_TST_N_TA_ServiceDeliveryPoint_Result</v>
      </c>
      <c r="S1017" s="19" t="str">
        <f t="shared" si="143"/>
        <v>HTS_TST_N_TA_ServiceDeliveryPoint_Result_</v>
      </c>
      <c r="T1017" s="19" t="b">
        <f>NOT(ISNA(VLOOKUP(B1017,dbcodes!A:B,2,FALSE)))</f>
        <v>1</v>
      </c>
      <c r="U1017" s="19" t="str">
        <f>IF(ISNA(VLOOKUP(B1017,dbcodes!A:B,2,FALSE)),des!R358,VLOOKUP(B1017,dbcodes!A:B,2,FALSE))</f>
        <v>HTC_TST_N_TA_ServiceDeliveryPoint_Result</v>
      </c>
      <c r="W1017" s="107" t="str">
        <f>IF(ISNA(VLOOKUP(C1017,descriptions!A:B,2,FALSE)),des!V358,IF(G1017=" TARGET","Target ","")&amp;VLOOKUP(C1017,descriptions!A:B,2,FALSE))</f>
        <v>Number of individuals who received HIV Testing Services (HTS) and received their test results</v>
      </c>
      <c r="X1017" s="20" t="s">
        <v>4</v>
      </c>
      <c r="Y1017" s="20" t="s">
        <v>831</v>
      </c>
      <c r="Z1017" s="20" t="s">
        <v>836</v>
      </c>
      <c r="AA1017" s="20" t="s">
        <v>102</v>
      </c>
      <c r="AB1017" s="20" t="s">
        <v>755</v>
      </c>
      <c r="AC1017" s="19" t="str">
        <f>IF(AB1017&lt;&gt;"",IF(NOT(ISNA(INDEX(os!A:A,MATCH(AB1017,os!B:B,0)))),INDEX(os!A:A,MATCH(AB1017,os!B:B,0)),"0"),"")</f>
        <v/>
      </c>
      <c r="AD1017" s="20" t="s">
        <v>830</v>
      </c>
      <c r="AH1017" s="93" t="str">
        <f>IF(NOT(ISNA(VLOOKUP(B:B,ResultsTargets!A:A,1,0))),"TRUE","")</f>
        <v/>
      </c>
      <c r="AI1017" s="19" t="str">
        <f>IF(ISNA(VLOOKUP(C1017,dim_techarea!A:B,2,FALSE)),"",VLOOKUP(C1017,dim_techarea!A:B,2,FALSE))</f>
        <v>HTS_TST</v>
      </c>
      <c r="AJ1017" s="19" t="str">
        <f>IF(ISNA(VLOOKUP(AI1017,dim_techarea!B:C,2,FALSE)),"",VLOOKUP(AI1017,dim_techarea!B:C,2,FALSE))</f>
        <v>f5IPTM7mieH</v>
      </c>
      <c r="AK1017" s="19" t="str">
        <f>IF(ISNA(VLOOKUP(TRIM(G1017),dim_targetsresults!A:B,2,FALSE)),"",VLOOKUP(TRIM(G1017),dim_targetsresults!A:C,2,FALSE))</f>
        <v>MER Results</v>
      </c>
      <c r="AL1017" s="19" t="str">
        <f>IF(ISNA(VLOOKUP(AK1017,dim_targetsresults!B:C,2,FALSE)),"",VLOOKUP(AK1017,dim_targetsresults!B:C,2,FALSE))</f>
        <v>Jh0jDM5yQ2E</v>
      </c>
      <c r="AM1017" s="19" t="str">
        <f>IF(ISNA(VLOOKUP(TRIM(D1017),dim_numeratordenominator!A:B,2,FALSE)),"",VLOOKUP(TRIM(D1017),dim_numeratordenominator!A:C,2,FALSE))</f>
        <v>Numerator</v>
      </c>
      <c r="AN1017" s="19" t="str">
        <f>IF(ISNA(VLOOKUP(AM1017,dim_numeratordenominator!B:C,2,FALSE)),"",VLOOKUP(AM1017,dim_numeratordenominator!B:C,2,FALSE))</f>
        <v>Som9NRMQqV7</v>
      </c>
      <c r="AO1017" s="19" t="str">
        <f>IF(ISNA(VLOOKUP(TRIM(E1017),dim_supporttype!A:B,2,FALSE)),"",VLOOKUP(TRIM(E1017),dim_supporttype!A:C,2,FALSE))</f>
        <v>TA</v>
      </c>
      <c r="AP1017" s="19" t="str">
        <f>IF(ISNA(VLOOKUP(AO1017,dim_supporttype!B:C,2,FALSE)),"",VLOOKUP(AO1017,dim_supporttype!B:C,2,FALSE))</f>
        <v>cRAGKdWIDn4</v>
      </c>
      <c r="AQ1017" s="19" t="str">
        <f>IF(ISNA(VLOOKUP(TRIM(F1017),dim_disaggs!A:B,2,FALSE)),"No Disagg",VLOOKUP(TRIM(F1017),dim_disaggs!A:B,2,FALSE))</f>
        <v>ServiceDeliveryPoint/Result</v>
      </c>
      <c r="AR1017" s="19" t="str">
        <f>IF(ISNA(VLOOKUP(AQ1017,dim_disaggs!B:C,2,FALSE)),"",VLOOKUP(AQ1017,dim_disaggs!B:C,2,FALSE))</f>
        <v>LEkL2yPwNfo</v>
      </c>
      <c r="AT1017" s="66" t="s">
        <v>755</v>
      </c>
      <c r="AU1017" s="72" t="s">
        <v>755</v>
      </c>
      <c r="AV1017" s="73" t="s">
        <v>755</v>
      </c>
      <c r="AW1017" s="66" t="s">
        <v>755</v>
      </c>
      <c r="AX1017" s="66" t="s">
        <v>755</v>
      </c>
      <c r="BA1017" s="105" t="str">
        <f t="shared" si="144"/>
        <v/>
      </c>
      <c r="BB1017" s="20" t="str">
        <f t="shared" si="145"/>
        <v/>
      </c>
    </row>
    <row r="1018" spans="1:68" x14ac:dyDescent="0.2">
      <c r="A1018" s="20" t="s">
        <v>95</v>
      </c>
      <c r="B1018" s="20" t="s">
        <v>363</v>
      </c>
      <c r="C1018" s="20" t="s">
        <v>870</v>
      </c>
      <c r="D1018" s="20" t="s">
        <v>1</v>
      </c>
      <c r="E1018" s="20" t="s">
        <v>77</v>
      </c>
      <c r="F1018" s="20" t="s">
        <v>18669</v>
      </c>
      <c r="G1018" s="20" t="s">
        <v>20086</v>
      </c>
      <c r="H1018" s="20" t="s">
        <v>18676</v>
      </c>
      <c r="I1018" s="19">
        <f t="shared" si="146"/>
        <v>45</v>
      </c>
      <c r="J1018" s="20" t="s">
        <v>755</v>
      </c>
      <c r="K1018" s="20" t="s">
        <v>2225</v>
      </c>
      <c r="L1018" s="95" t="str">
        <f>IF(M1018&lt;&gt;"",IF(NOT(ISNA(INDEX(cc!B:B,MATCH(M1018,cc!A:A,0)))),INDEX(cc!B:B,MATCH(M1018,cc!A:A,0)),"0"),"")</f>
        <v>Age (&lt;15,15+-uk, 2), Sex, and Results</v>
      </c>
      <c r="M1018" s="97" t="s">
        <v>341</v>
      </c>
      <c r="N1018" s="28" t="str">
        <f t="shared" si="147"/>
        <v/>
      </c>
      <c r="O1018" s="19" t="str">
        <f t="shared" si="140"/>
        <v>HTS_TST (N, DSD, TBClinic/Age Aggregated/Sex/Result): HTS received results</v>
      </c>
      <c r="P1018" s="19" t="str">
        <f t="shared" si="141"/>
        <v>HTS_TST (N, DSD, TBClinic/Age Aggregated/Sex/Result): HTS received results</v>
      </c>
      <c r="Q1018" s="19" t="str">
        <f t="shared" si="148"/>
        <v>HTS_TST (N, DSD, TBClinic/Age Agg/Sex/Result)</v>
      </c>
      <c r="R1018" s="19" t="str">
        <f t="shared" si="142"/>
        <v>HTS_TST_N_DSD_TBClinic_Age_Agg_Sex_Result</v>
      </c>
      <c r="S1018" s="19" t="str">
        <f t="shared" si="143"/>
        <v>HTS_TST_N_DSD_TBClinic_Age_Agg_Sex_Result_</v>
      </c>
      <c r="T1018" s="19" t="b">
        <f>NOT(ISNA(VLOOKUP(B1018,dbcodes!A:B,2,FALSE)))</f>
        <v>1</v>
      </c>
      <c r="U1018" s="19" t="str">
        <f>IF(ISNA(VLOOKUP(B1018,dbcodes!A:B,2,FALSE)),des!R365,VLOOKUP(B1018,dbcodes!A:B,2,FALSE))</f>
        <v>HTC_TST_N_DSD_TBClinic_Agg_Age_Sex_Result</v>
      </c>
      <c r="W1018" s="107" t="str">
        <f>IF(ISNA(VLOOKUP(C1018,descriptions!A:B,2,FALSE)),des!V365,IF(G1018=" TARGET","Target ","")&amp;VLOOKUP(C1018,descriptions!A:B,2,FALSE))</f>
        <v>Number of individuals who received HIV Testing Services (HTS) and received their test results</v>
      </c>
      <c r="X1018" s="20" t="s">
        <v>4</v>
      </c>
      <c r="Y1018" s="20" t="s">
        <v>831</v>
      </c>
      <c r="Z1018" s="20" t="s">
        <v>836</v>
      </c>
      <c r="AA1018" s="20" t="s">
        <v>102</v>
      </c>
      <c r="AB1018" s="20" t="s">
        <v>755</v>
      </c>
      <c r="AC1018" s="19" t="str">
        <f>IF(AB1018&lt;&gt;"",IF(NOT(ISNA(INDEX(os!A:A,MATCH(AB1018,os!B:B,0)))),INDEX(os!A:A,MATCH(AB1018,os!B:B,0)),"0"),"")</f>
        <v/>
      </c>
      <c r="AD1018" s="20" t="s">
        <v>830</v>
      </c>
      <c r="AH1018" s="93" t="str">
        <f>IF(NOT(ISNA(VLOOKUP(B:B,ResultsTargets!A:A,1,0))),"TRUE","")</f>
        <v/>
      </c>
      <c r="AI1018" s="19" t="str">
        <f>IF(ISNA(VLOOKUP(C1018,dim_techarea!A:B,2,FALSE)),"",VLOOKUP(C1018,dim_techarea!A:B,2,FALSE))</f>
        <v>HTS_TST</v>
      </c>
      <c r="AJ1018" s="19" t="str">
        <f>IF(ISNA(VLOOKUP(AI1018,dim_techarea!B:C,2,FALSE)),"",VLOOKUP(AI1018,dim_techarea!B:C,2,FALSE))</f>
        <v>f5IPTM7mieH</v>
      </c>
      <c r="AK1018" s="19" t="str">
        <f>IF(ISNA(VLOOKUP(TRIM(G1018),dim_targetsresults!A:B,2,FALSE)),"",VLOOKUP(TRIM(G1018),dim_targetsresults!A:C,2,FALSE))</f>
        <v>MER Results</v>
      </c>
      <c r="AL1018" s="19" t="str">
        <f>IF(ISNA(VLOOKUP(AK1018,dim_targetsresults!B:C,2,FALSE)),"",VLOOKUP(AK1018,dim_targetsresults!B:C,2,FALSE))</f>
        <v>Jh0jDM5yQ2E</v>
      </c>
      <c r="AM1018" s="19" t="str">
        <f>IF(ISNA(VLOOKUP(TRIM(D1018),dim_numeratordenominator!A:B,2,FALSE)),"",VLOOKUP(TRIM(D1018),dim_numeratordenominator!A:C,2,FALSE))</f>
        <v>Numerator</v>
      </c>
      <c r="AN1018" s="19" t="str">
        <f>IF(ISNA(VLOOKUP(AM1018,dim_numeratordenominator!B:C,2,FALSE)),"",VLOOKUP(AM1018,dim_numeratordenominator!B:C,2,FALSE))</f>
        <v>Som9NRMQqV7</v>
      </c>
      <c r="AO1018" s="19" t="str">
        <f>IF(ISNA(VLOOKUP(TRIM(E1018),dim_supporttype!A:B,2,FALSE)),"",VLOOKUP(TRIM(E1018),dim_supporttype!A:C,2,FALSE))</f>
        <v>DSD</v>
      </c>
      <c r="AP1018" s="19" t="str">
        <f>IF(ISNA(VLOOKUP(AO1018,dim_supporttype!B:C,2,FALSE)),"",VLOOKUP(AO1018,dim_supporttype!B:C,2,FALSE))</f>
        <v>iM13vdNLWKb</v>
      </c>
      <c r="AQ1018" s="19" t="str">
        <f>IF(ISNA(VLOOKUP(TRIM(F1018),dim_disaggs!A:B,2,FALSE)),"No Disagg",VLOOKUP(TRIM(F1018),dim_disaggs!A:B,2,FALSE))</f>
        <v>TBClinic/Age Aggregated/Sex/Result</v>
      </c>
      <c r="AR1018" s="19" t="str">
        <f>IF(ISNA(VLOOKUP(AQ1018,dim_disaggs!B:C,2,FALSE)),"",VLOOKUP(AQ1018,dim_disaggs!B:C,2,FALSE))</f>
        <v>aJNgobSpim5</v>
      </c>
      <c r="AS1018" s="72" t="s">
        <v>21122</v>
      </c>
      <c r="AT1018" s="66" t="s">
        <v>19783</v>
      </c>
      <c r="AU1018" s="72" t="s">
        <v>755</v>
      </c>
      <c r="AV1018" s="73" t="s">
        <v>755</v>
      </c>
      <c r="AW1018" s="66" t="s">
        <v>755</v>
      </c>
      <c r="AX1018" s="66" t="s">
        <v>755</v>
      </c>
      <c r="BA1018" s="105" t="str">
        <f t="shared" si="144"/>
        <v/>
      </c>
      <c r="BB1018" s="20" t="str">
        <f t="shared" si="145"/>
        <v/>
      </c>
    </row>
    <row r="1019" spans="1:68" x14ac:dyDescent="0.2">
      <c r="A1019" s="20" t="s">
        <v>95</v>
      </c>
      <c r="B1019" s="20" t="s">
        <v>364</v>
      </c>
      <c r="C1019" s="20" t="s">
        <v>870</v>
      </c>
      <c r="D1019" s="20" t="s">
        <v>1</v>
      </c>
      <c r="E1019" s="20" t="s">
        <v>78</v>
      </c>
      <c r="F1019" s="20" t="s">
        <v>18669</v>
      </c>
      <c r="G1019" s="20" t="s">
        <v>20086</v>
      </c>
      <c r="H1019" s="20" t="s">
        <v>18676</v>
      </c>
      <c r="I1019" s="19">
        <f t="shared" si="146"/>
        <v>44</v>
      </c>
      <c r="J1019" s="20" t="s">
        <v>755</v>
      </c>
      <c r="K1019" s="20" t="s">
        <v>2225</v>
      </c>
      <c r="L1019" s="95" t="str">
        <f>IF(M1019&lt;&gt;"",IF(NOT(ISNA(INDEX(cc!B:B,MATCH(M1019,cc!A:A,0)))),INDEX(cc!B:B,MATCH(M1019,cc!A:A,0)),"0"),"")</f>
        <v>Age (&lt;15,15+-uk, 2), Sex, and Results</v>
      </c>
      <c r="M1019" s="97" t="s">
        <v>341</v>
      </c>
      <c r="N1019" s="28" t="str">
        <f t="shared" si="147"/>
        <v/>
      </c>
      <c r="O1019" s="19" t="str">
        <f t="shared" si="140"/>
        <v>HTS_TST (N, TA, TBClinic/Age Aggregated/Sex/Result): HTS received results</v>
      </c>
      <c r="P1019" s="19" t="str">
        <f t="shared" si="141"/>
        <v>HTS_TST (N, TA, TBClinic/Age Aggregated/Sex/Result): HTS received results</v>
      </c>
      <c r="Q1019" s="19" t="str">
        <f t="shared" si="148"/>
        <v>HTS_TST (N, TA, TBClinic/Age Agg/Sex/Result)</v>
      </c>
      <c r="R1019" s="19" t="str">
        <f t="shared" si="142"/>
        <v>HTS_TST_N_TA_TBClinic_Age_Agg_Sex_Result</v>
      </c>
      <c r="S1019" s="19" t="str">
        <f t="shared" si="143"/>
        <v>HTS_TST_N_TA_TBClinic_Age_Agg_Sex_Result_</v>
      </c>
      <c r="T1019" s="19" t="b">
        <f>NOT(ISNA(VLOOKUP(B1019,dbcodes!A:B,2,FALSE)))</f>
        <v>1</v>
      </c>
      <c r="U1019" s="19" t="str">
        <f>IF(ISNA(VLOOKUP(B1019,dbcodes!A:B,2,FALSE)),des!R366,VLOOKUP(B1019,dbcodes!A:B,2,FALSE))</f>
        <v>HTC_TST_N_TA_TBClinic_Agg_Age_Sex_Result</v>
      </c>
      <c r="W1019" s="107" t="str">
        <f>IF(ISNA(VLOOKUP(C1019,descriptions!A:B,2,FALSE)),des!V366,IF(G1019=" TARGET","Target ","")&amp;VLOOKUP(C1019,descriptions!A:B,2,FALSE))</f>
        <v>Number of individuals who received HIV Testing Services (HTS) and received their test results</v>
      </c>
      <c r="X1019" s="20" t="s">
        <v>4</v>
      </c>
      <c r="Y1019" s="20" t="s">
        <v>831</v>
      </c>
      <c r="Z1019" s="20" t="s">
        <v>836</v>
      </c>
      <c r="AA1019" s="20" t="s">
        <v>102</v>
      </c>
      <c r="AB1019" s="20" t="s">
        <v>755</v>
      </c>
      <c r="AC1019" s="19" t="str">
        <f>IF(AB1019&lt;&gt;"",IF(NOT(ISNA(INDEX(os!A:A,MATCH(AB1019,os!B:B,0)))),INDEX(os!A:A,MATCH(AB1019,os!B:B,0)),"0"),"")</f>
        <v/>
      </c>
      <c r="AD1019" s="20" t="s">
        <v>830</v>
      </c>
      <c r="AH1019" s="93" t="str">
        <f>IF(NOT(ISNA(VLOOKUP(B:B,ResultsTargets!A:A,1,0))),"TRUE","")</f>
        <v/>
      </c>
      <c r="AI1019" s="19" t="str">
        <f>IF(ISNA(VLOOKUP(C1019,dim_techarea!A:B,2,FALSE)),"",VLOOKUP(C1019,dim_techarea!A:B,2,FALSE))</f>
        <v>HTS_TST</v>
      </c>
      <c r="AJ1019" s="19" t="str">
        <f>IF(ISNA(VLOOKUP(AI1019,dim_techarea!B:C,2,FALSE)),"",VLOOKUP(AI1019,dim_techarea!B:C,2,FALSE))</f>
        <v>f5IPTM7mieH</v>
      </c>
      <c r="AK1019" s="19" t="str">
        <f>IF(ISNA(VLOOKUP(TRIM(G1019),dim_targetsresults!A:B,2,FALSE)),"",VLOOKUP(TRIM(G1019),dim_targetsresults!A:C,2,FALSE))</f>
        <v>MER Results</v>
      </c>
      <c r="AL1019" s="19" t="str">
        <f>IF(ISNA(VLOOKUP(AK1019,dim_targetsresults!B:C,2,FALSE)),"",VLOOKUP(AK1019,dim_targetsresults!B:C,2,FALSE))</f>
        <v>Jh0jDM5yQ2E</v>
      </c>
      <c r="AM1019" s="19" t="str">
        <f>IF(ISNA(VLOOKUP(TRIM(D1019),dim_numeratordenominator!A:B,2,FALSE)),"",VLOOKUP(TRIM(D1019),dim_numeratordenominator!A:C,2,FALSE))</f>
        <v>Numerator</v>
      </c>
      <c r="AN1019" s="19" t="str">
        <f>IF(ISNA(VLOOKUP(AM1019,dim_numeratordenominator!B:C,2,FALSE)),"",VLOOKUP(AM1019,dim_numeratordenominator!B:C,2,FALSE))</f>
        <v>Som9NRMQqV7</v>
      </c>
      <c r="AO1019" s="19" t="str">
        <f>IF(ISNA(VLOOKUP(TRIM(E1019),dim_supporttype!A:B,2,FALSE)),"",VLOOKUP(TRIM(E1019),dim_supporttype!A:C,2,FALSE))</f>
        <v>TA</v>
      </c>
      <c r="AP1019" s="19" t="str">
        <f>IF(ISNA(VLOOKUP(AO1019,dim_supporttype!B:C,2,FALSE)),"",VLOOKUP(AO1019,dim_supporttype!B:C,2,FALSE))</f>
        <v>cRAGKdWIDn4</v>
      </c>
      <c r="AQ1019" s="19" t="str">
        <f>IF(ISNA(VLOOKUP(TRIM(F1019),dim_disaggs!A:B,2,FALSE)),"No Disagg",VLOOKUP(TRIM(F1019),dim_disaggs!A:B,2,FALSE))</f>
        <v>TBClinic/Age Aggregated/Sex/Result</v>
      </c>
      <c r="AR1019" s="19" t="str">
        <f>IF(ISNA(VLOOKUP(AQ1019,dim_disaggs!B:C,2,FALSE)),"",VLOOKUP(AQ1019,dim_disaggs!B:C,2,FALSE))</f>
        <v>aJNgobSpim5</v>
      </c>
      <c r="AS1019" s="72" t="s">
        <v>21122</v>
      </c>
      <c r="AT1019" s="66" t="s">
        <v>19783</v>
      </c>
      <c r="AU1019" s="72" t="s">
        <v>755</v>
      </c>
      <c r="AV1019" s="73" t="s">
        <v>755</v>
      </c>
      <c r="AW1019" s="66" t="s">
        <v>755</v>
      </c>
      <c r="AX1019" s="66" t="s">
        <v>755</v>
      </c>
      <c r="BA1019" s="105" t="str">
        <f t="shared" si="144"/>
        <v/>
      </c>
      <c r="BB1019" s="20" t="str">
        <f t="shared" si="145"/>
        <v/>
      </c>
    </row>
    <row r="1020" spans="1:68" x14ac:dyDescent="0.2">
      <c r="A1020" s="20" t="s">
        <v>95</v>
      </c>
      <c r="B1020" s="21" t="s">
        <v>20241</v>
      </c>
      <c r="C1020" s="20" t="s">
        <v>870</v>
      </c>
      <c r="D1020" s="20" t="s">
        <v>1</v>
      </c>
      <c r="E1020" s="20" t="s">
        <v>77</v>
      </c>
      <c r="F1020" s="20" t="s">
        <v>19875</v>
      </c>
      <c r="G1020" s="20" t="s">
        <v>20086</v>
      </c>
      <c r="H1020" s="20" t="s">
        <v>19876</v>
      </c>
      <c r="I1020" s="19">
        <f t="shared" si="146"/>
        <v>36</v>
      </c>
      <c r="J1020" s="20" t="s">
        <v>755</v>
      </c>
      <c r="K1020" s="20" t="s">
        <v>2225</v>
      </c>
      <c r="L1020" s="95" t="str">
        <f>IF(M1020&lt;&gt;"",IF(NOT(ISNA(INDEX(cc!B:B,MATCH(M1020,cc!A:A,0)))),INDEX(cc!B:B,MATCH(M1020,cc!A:A,0)),"0"),"")</f>
        <v>Age (&lt;1-50+-uk-nme, 12), Sex and Result</v>
      </c>
      <c r="M1020" s="97" t="s">
        <v>19865</v>
      </c>
      <c r="N1020" s="28" t="str">
        <f t="shared" si="147"/>
        <v/>
      </c>
      <c r="O1020" s="19" t="str">
        <f t="shared" si="140"/>
        <v>HTS_TST (N, DSD, TBClinic/Age/Sex/Result): HTS received results</v>
      </c>
      <c r="P1020" s="19" t="str">
        <f t="shared" si="141"/>
        <v>HTS_TST (N, DSD, TBClinic/Age/Sex/Result): HTS received results</v>
      </c>
      <c r="Q1020" s="19" t="str">
        <f t="shared" si="148"/>
        <v>HTS_TST (N, DSD, TBC/Age/Sex/Result)</v>
      </c>
      <c r="R1020" s="19" t="str">
        <f t="shared" si="142"/>
        <v>HTS_TST_N_DSD_TBC_Age_Sex_Result</v>
      </c>
      <c r="S1020" s="19" t="str">
        <f t="shared" si="143"/>
        <v>HTS_TST_N_DSD_TBC_Age_Sex_Result_</v>
      </c>
      <c r="T1020" s="19" t="b">
        <f>NOT(ISNA(VLOOKUP(B1020,dbcodes!A:B,2,FALSE)))</f>
        <v>1</v>
      </c>
      <c r="U1020" s="19" t="str">
        <f>IF(ISNA(VLOOKUP(B1020,dbcodes!A:B,2,FALSE)),des!R367,VLOOKUP(B1020,dbcodes!A:B,2,FALSE))</f>
        <v>HTS_TST_N_DSD_TBC_Age_Sex_Result</v>
      </c>
      <c r="W1020" s="107" t="str">
        <f>IF(ISNA(VLOOKUP(C1020,descriptions!A:B,2,FALSE)),des!V367,IF(G1020=" TARGET","Target ","")&amp;VLOOKUP(C1020,descriptions!A:B,2,FALSE))</f>
        <v>Number of individuals who received HIV Testing Services (HTS) and received their test results</v>
      </c>
      <c r="X1020" s="20" t="s">
        <v>4</v>
      </c>
      <c r="Y1020" s="20" t="s">
        <v>831</v>
      </c>
      <c r="Z1020" s="20" t="s">
        <v>836</v>
      </c>
      <c r="AA1020" s="20" t="s">
        <v>102</v>
      </c>
      <c r="AB1020" s="20" t="s">
        <v>755</v>
      </c>
      <c r="AC1020" s="19" t="str">
        <f>IF(AB1020&lt;&gt;"",IF(NOT(ISNA(INDEX(os!A:A,MATCH(AB1020,os!B:B,0)))),INDEX(os!A:A,MATCH(AB1020,os!B:B,0)),"0"),"")</f>
        <v/>
      </c>
      <c r="AD1020" s="20" t="s">
        <v>830</v>
      </c>
      <c r="AH1020" s="93" t="str">
        <f>IF(NOT(ISNA(VLOOKUP(B:B,ResultsTargets!A:A,1,0))),"TRUE","")</f>
        <v/>
      </c>
      <c r="AI1020" s="19" t="str">
        <f>IF(ISNA(VLOOKUP(C1020,dim_techarea!A:B,2,FALSE)),"",VLOOKUP(C1020,dim_techarea!A:B,2,FALSE))</f>
        <v>HTS_TST</v>
      </c>
      <c r="AJ1020" s="19" t="str">
        <f>IF(ISNA(VLOOKUP(AI1020,dim_techarea!B:C,2,FALSE)),"",VLOOKUP(AI1020,dim_techarea!B:C,2,FALSE))</f>
        <v>f5IPTM7mieH</v>
      </c>
      <c r="AK1020" s="19" t="str">
        <f>IF(ISNA(VLOOKUP(TRIM(G1020),dim_targetsresults!A:B,2,FALSE)),"",VLOOKUP(TRIM(G1020),dim_targetsresults!A:C,2,FALSE))</f>
        <v>MER Results</v>
      </c>
      <c r="AL1020" s="19" t="str">
        <f>IF(ISNA(VLOOKUP(AK1020,dim_targetsresults!B:C,2,FALSE)),"",VLOOKUP(AK1020,dim_targetsresults!B:C,2,FALSE))</f>
        <v>Jh0jDM5yQ2E</v>
      </c>
      <c r="AM1020" s="19" t="str">
        <f>IF(ISNA(VLOOKUP(TRIM(D1020),dim_numeratordenominator!A:B,2,FALSE)),"",VLOOKUP(TRIM(D1020),dim_numeratordenominator!A:C,2,FALSE))</f>
        <v>Numerator</v>
      </c>
      <c r="AN1020" s="19" t="str">
        <f>IF(ISNA(VLOOKUP(AM1020,dim_numeratordenominator!B:C,2,FALSE)),"",VLOOKUP(AM1020,dim_numeratordenominator!B:C,2,FALSE))</f>
        <v>Som9NRMQqV7</v>
      </c>
      <c r="AO1020" s="19" t="str">
        <f>IF(ISNA(VLOOKUP(TRIM(E1020),dim_supporttype!A:B,2,FALSE)),"",VLOOKUP(TRIM(E1020),dim_supporttype!A:C,2,FALSE))</f>
        <v>DSD</v>
      </c>
      <c r="AP1020" s="19" t="str">
        <f>IF(ISNA(VLOOKUP(AO1020,dim_supporttype!B:C,2,FALSE)),"",VLOOKUP(AO1020,dim_supporttype!B:C,2,FALSE))</f>
        <v>iM13vdNLWKb</v>
      </c>
      <c r="AQ1020" s="19" t="str">
        <f>IF(ISNA(VLOOKUP(TRIM(F1020),dim_disaggs!A:B,2,FALSE)),"No Disagg",VLOOKUP(TRIM(F1020),dim_disaggs!A:B,2,FALSE))</f>
        <v>TBClinic/Age/Sex/Result</v>
      </c>
      <c r="AR1020" s="19" t="str">
        <f>IF(ISNA(VLOOKUP(AQ1020,dim_disaggs!B:C,2,FALSE)),"",VLOOKUP(AQ1020,dim_disaggs!B:C,2,FALSE))</f>
        <v>K3ROKxFntYA</v>
      </c>
      <c r="AS1020" s="72" t="s">
        <v>21122</v>
      </c>
      <c r="AT1020" s="66" t="s">
        <v>19783</v>
      </c>
      <c r="AU1020" s="72" t="s">
        <v>755</v>
      </c>
      <c r="AV1020" s="73" t="s">
        <v>755</v>
      </c>
      <c r="AW1020" s="66" t="s">
        <v>755</v>
      </c>
      <c r="AX1020" s="66" t="s">
        <v>755</v>
      </c>
      <c r="BA1020" s="105" t="str">
        <f t="shared" si="144"/>
        <v/>
      </c>
      <c r="BB1020" s="20" t="str">
        <f t="shared" si="145"/>
        <v/>
      </c>
    </row>
    <row r="1021" spans="1:68" x14ac:dyDescent="0.2">
      <c r="A1021" s="20" t="s">
        <v>95</v>
      </c>
      <c r="B1021" s="21" t="s">
        <v>20242</v>
      </c>
      <c r="C1021" s="20" t="s">
        <v>870</v>
      </c>
      <c r="D1021" s="20" t="s">
        <v>1</v>
      </c>
      <c r="E1021" s="20" t="s">
        <v>78</v>
      </c>
      <c r="F1021" s="20" t="s">
        <v>19875</v>
      </c>
      <c r="G1021" s="20" t="s">
        <v>20086</v>
      </c>
      <c r="H1021" s="20" t="s">
        <v>19876</v>
      </c>
      <c r="I1021" s="19">
        <f t="shared" si="146"/>
        <v>35</v>
      </c>
      <c r="J1021" s="20" t="s">
        <v>755</v>
      </c>
      <c r="K1021" s="20" t="s">
        <v>2225</v>
      </c>
      <c r="L1021" s="95" t="str">
        <f>IF(M1021&lt;&gt;"",IF(NOT(ISNA(INDEX(cc!B:B,MATCH(M1021,cc!A:A,0)))),INDEX(cc!B:B,MATCH(M1021,cc!A:A,0)),"0"),"")</f>
        <v>Age (&lt;1-50+-uk-nme, 12), Sex and Result</v>
      </c>
      <c r="M1021" s="97" t="s">
        <v>19865</v>
      </c>
      <c r="N1021" s="28" t="str">
        <f t="shared" si="147"/>
        <v/>
      </c>
      <c r="O1021" s="19" t="str">
        <f t="shared" si="140"/>
        <v>HTS_TST (N, TA, TBClinic/Age/Sex/Result): HTS received results</v>
      </c>
      <c r="P1021" s="19" t="str">
        <f t="shared" si="141"/>
        <v>HTS_TST (N, TA, TBClinic/Age/Sex/Result): HTS received results</v>
      </c>
      <c r="Q1021" s="19" t="str">
        <f t="shared" si="148"/>
        <v>HTS_TST (N, TA, TBC/Age/Sex/Result)</v>
      </c>
      <c r="R1021" s="19" t="str">
        <f t="shared" si="142"/>
        <v>HTS_TST_N_TA_TBC_Age_Sex_Result</v>
      </c>
      <c r="S1021" s="19" t="str">
        <f t="shared" si="143"/>
        <v>HTS_TST_N_TA_TBC_Age_Sex_Result_</v>
      </c>
      <c r="T1021" s="19" t="b">
        <f>NOT(ISNA(VLOOKUP(B1021,dbcodes!A:B,2,FALSE)))</f>
        <v>1</v>
      </c>
      <c r="U1021" s="19" t="str">
        <f>IF(ISNA(VLOOKUP(B1021,dbcodes!A:B,2,FALSE)),des!R368,VLOOKUP(B1021,dbcodes!A:B,2,FALSE))</f>
        <v>HTS_TST_N_TA_TBC_Age_Sex_Result</v>
      </c>
      <c r="W1021" s="107" t="str">
        <f>IF(ISNA(VLOOKUP(C1021,descriptions!A:B,2,FALSE)),des!V368,IF(G1021=" TARGET","Target ","")&amp;VLOOKUP(C1021,descriptions!A:B,2,FALSE))</f>
        <v>Number of individuals who received HIV Testing Services (HTS) and received their test results</v>
      </c>
      <c r="X1021" s="20" t="s">
        <v>4</v>
      </c>
      <c r="Y1021" s="20" t="s">
        <v>831</v>
      </c>
      <c r="Z1021" s="20" t="s">
        <v>836</v>
      </c>
      <c r="AA1021" s="20" t="s">
        <v>102</v>
      </c>
      <c r="AB1021" s="20" t="s">
        <v>755</v>
      </c>
      <c r="AC1021" s="19" t="str">
        <f>IF(AB1021&lt;&gt;"",IF(NOT(ISNA(INDEX(os!A:A,MATCH(AB1021,os!B:B,0)))),INDEX(os!A:A,MATCH(AB1021,os!B:B,0)),"0"),"")</f>
        <v/>
      </c>
      <c r="AD1021" s="20" t="s">
        <v>830</v>
      </c>
      <c r="AH1021" s="93" t="str">
        <f>IF(NOT(ISNA(VLOOKUP(B:B,ResultsTargets!A:A,1,0))),"TRUE","")</f>
        <v/>
      </c>
      <c r="AI1021" s="19" t="str">
        <f>IF(ISNA(VLOOKUP(C1021,dim_techarea!A:B,2,FALSE)),"",VLOOKUP(C1021,dim_techarea!A:B,2,FALSE))</f>
        <v>HTS_TST</v>
      </c>
      <c r="AJ1021" s="19" t="str">
        <f>IF(ISNA(VLOOKUP(AI1021,dim_techarea!B:C,2,FALSE)),"",VLOOKUP(AI1021,dim_techarea!B:C,2,FALSE))</f>
        <v>f5IPTM7mieH</v>
      </c>
      <c r="AK1021" s="19" t="str">
        <f>IF(ISNA(VLOOKUP(TRIM(G1021),dim_targetsresults!A:B,2,FALSE)),"",VLOOKUP(TRIM(G1021),dim_targetsresults!A:C,2,FALSE))</f>
        <v>MER Results</v>
      </c>
      <c r="AL1021" s="19" t="str">
        <f>IF(ISNA(VLOOKUP(AK1021,dim_targetsresults!B:C,2,FALSE)),"",VLOOKUP(AK1021,dim_targetsresults!B:C,2,FALSE))</f>
        <v>Jh0jDM5yQ2E</v>
      </c>
      <c r="AM1021" s="19" t="str">
        <f>IF(ISNA(VLOOKUP(TRIM(D1021),dim_numeratordenominator!A:B,2,FALSE)),"",VLOOKUP(TRIM(D1021),dim_numeratordenominator!A:C,2,FALSE))</f>
        <v>Numerator</v>
      </c>
      <c r="AN1021" s="19" t="str">
        <f>IF(ISNA(VLOOKUP(AM1021,dim_numeratordenominator!B:C,2,FALSE)),"",VLOOKUP(AM1021,dim_numeratordenominator!B:C,2,FALSE))</f>
        <v>Som9NRMQqV7</v>
      </c>
      <c r="AO1021" s="19" t="str">
        <f>IF(ISNA(VLOOKUP(TRIM(E1021),dim_supporttype!A:B,2,FALSE)),"",VLOOKUP(TRIM(E1021),dim_supporttype!A:C,2,FALSE))</f>
        <v>TA</v>
      </c>
      <c r="AP1021" s="19" t="str">
        <f>IF(ISNA(VLOOKUP(AO1021,dim_supporttype!B:C,2,FALSE)),"",VLOOKUP(AO1021,dim_supporttype!B:C,2,FALSE))</f>
        <v>cRAGKdWIDn4</v>
      </c>
      <c r="AQ1021" s="19" t="str">
        <f>IF(ISNA(VLOOKUP(TRIM(F1021),dim_disaggs!A:B,2,FALSE)),"No Disagg",VLOOKUP(TRIM(F1021),dim_disaggs!A:B,2,FALSE))</f>
        <v>TBClinic/Age/Sex/Result</v>
      </c>
      <c r="AR1021" s="19" t="str">
        <f>IF(ISNA(VLOOKUP(AQ1021,dim_disaggs!B:C,2,FALSE)),"",VLOOKUP(AQ1021,dim_disaggs!B:C,2,FALSE))</f>
        <v>K3ROKxFntYA</v>
      </c>
      <c r="AS1021" s="72" t="s">
        <v>21122</v>
      </c>
      <c r="AT1021" s="66" t="s">
        <v>19783</v>
      </c>
      <c r="AU1021" s="72" t="s">
        <v>755</v>
      </c>
      <c r="AV1021" s="73" t="s">
        <v>755</v>
      </c>
      <c r="AW1021" s="66" t="s">
        <v>755</v>
      </c>
      <c r="AX1021" s="66" t="s">
        <v>755</v>
      </c>
      <c r="BA1021" s="105" t="str">
        <f t="shared" si="144"/>
        <v/>
      </c>
      <c r="BB1021" s="20" t="str">
        <f t="shared" si="145"/>
        <v/>
      </c>
    </row>
    <row r="1022" spans="1:68" s="3" customFormat="1" x14ac:dyDescent="0.2">
      <c r="A1022" s="20" t="s">
        <v>95</v>
      </c>
      <c r="B1022" s="20" t="s">
        <v>360</v>
      </c>
      <c r="C1022" s="20" t="s">
        <v>870</v>
      </c>
      <c r="D1022" s="20" t="s">
        <v>1</v>
      </c>
      <c r="E1022" s="20" t="s">
        <v>77</v>
      </c>
      <c r="F1022" s="20" t="s">
        <v>356</v>
      </c>
      <c r="G1022" s="20" t="s">
        <v>20086</v>
      </c>
      <c r="H1022" s="20" t="s">
        <v>357</v>
      </c>
      <c r="I1022" s="19">
        <f t="shared" si="146"/>
        <v>44</v>
      </c>
      <c r="J1022" s="20" t="s">
        <v>755</v>
      </c>
      <c r="K1022" s="20" t="s">
        <v>2225</v>
      </c>
      <c r="L1022" s="95" t="str">
        <f>IF(M1022&lt;&gt;"",IF(NOT(ISNA(INDEX(cc!B:B,MATCH(M1022,cc!A:A,0)))),INDEX(cc!B:B,MATCH(M1022,cc!A:A,0)),"0"),"")</f>
        <v>Age (10-50+-uk, 5), Sex and Result</v>
      </c>
      <c r="M1022" s="97" t="s">
        <v>345</v>
      </c>
      <c r="N1022" s="28" t="str">
        <f t="shared" si="147"/>
        <v/>
      </c>
      <c r="O1022" s="19" t="str">
        <f t="shared" si="140"/>
        <v>HTS_TST (N, DSD, TBClinic/AgeAboveTen/Sex/Result): HTS received results</v>
      </c>
      <c r="P1022" s="19" t="str">
        <f t="shared" si="141"/>
        <v>HTS_TST (N, DSD, TBClinic/AgeAboveTen/Sex/Result): HTS received results</v>
      </c>
      <c r="Q1022" s="19" t="str">
        <f t="shared" si="148"/>
        <v>HTS_TST (N, DSD, TBClinic/Age&gt;10/Sex/Result)</v>
      </c>
      <c r="R1022" s="19" t="str">
        <f t="shared" si="142"/>
        <v>HTS_TST_N_DSD_TBClinic_Agegt10_Sex_Result</v>
      </c>
      <c r="S1022" s="19" t="str">
        <f t="shared" si="143"/>
        <v>HTS_TST_N_DSD_TBClinic_Agegt10_Sex_Result_</v>
      </c>
      <c r="T1022" s="19" t="b">
        <f>NOT(ISNA(VLOOKUP(B1022,dbcodes!A:B,2,FALSE)))</f>
        <v>1</v>
      </c>
      <c r="U1022" s="19" t="str">
        <f>IF(ISNA(VLOOKUP(B1022,dbcodes!A:B,2,FALSE)),des!R369,VLOOKUP(B1022,dbcodes!A:B,2,FALSE))</f>
        <v>HTC_TST_N_DSD_TBClinic_Agegt10_Sex_Result</v>
      </c>
      <c r="V1022" s="20"/>
      <c r="W1022" s="107" t="str">
        <f>IF(ISNA(VLOOKUP(C1022,descriptions!A:B,2,FALSE)),des!V369,IF(G1022=" TARGET","Target ","")&amp;VLOOKUP(C1022,descriptions!A:B,2,FALSE))</f>
        <v>Number of individuals who received HIV Testing Services (HTS) and received their test results</v>
      </c>
      <c r="X1022" s="20" t="s">
        <v>4</v>
      </c>
      <c r="Y1022" s="20" t="s">
        <v>831</v>
      </c>
      <c r="Z1022" s="20" t="s">
        <v>836</v>
      </c>
      <c r="AA1022" s="20" t="s">
        <v>102</v>
      </c>
      <c r="AB1022" s="20" t="s">
        <v>755</v>
      </c>
      <c r="AC1022" s="19" t="str">
        <f>IF(AB1022&lt;&gt;"",IF(NOT(ISNA(INDEX(os!A:A,MATCH(AB1022,os!B:B,0)))),INDEX(os!A:A,MATCH(AB1022,os!B:B,0)),"0"),"")</f>
        <v/>
      </c>
      <c r="AD1022" s="20" t="s">
        <v>830</v>
      </c>
      <c r="AE1022" s="20"/>
      <c r="AF1022" s="20"/>
      <c r="AG1022" s="20"/>
      <c r="AH1022" s="93" t="str">
        <f>IF(NOT(ISNA(VLOOKUP(B:B,ResultsTargets!A:A,1,0))),"TRUE","")</f>
        <v/>
      </c>
      <c r="AI1022" s="19" t="str">
        <f>IF(ISNA(VLOOKUP(C1022,dim_techarea!A:B,2,FALSE)),"",VLOOKUP(C1022,dim_techarea!A:B,2,FALSE))</f>
        <v>HTS_TST</v>
      </c>
      <c r="AJ1022" s="19" t="str">
        <f>IF(ISNA(VLOOKUP(AI1022,dim_techarea!B:C,2,FALSE)),"",VLOOKUP(AI1022,dim_techarea!B:C,2,FALSE))</f>
        <v>f5IPTM7mieH</v>
      </c>
      <c r="AK1022" s="19" t="str">
        <f>IF(ISNA(VLOOKUP(TRIM(G1022),dim_targetsresults!A:B,2,FALSE)),"",VLOOKUP(TRIM(G1022),dim_targetsresults!A:C,2,FALSE))</f>
        <v>MER Results</v>
      </c>
      <c r="AL1022" s="19" t="str">
        <f>IF(ISNA(VLOOKUP(AK1022,dim_targetsresults!B:C,2,FALSE)),"",VLOOKUP(AK1022,dim_targetsresults!B:C,2,FALSE))</f>
        <v>Jh0jDM5yQ2E</v>
      </c>
      <c r="AM1022" s="19" t="str">
        <f>IF(ISNA(VLOOKUP(TRIM(D1022),dim_numeratordenominator!A:B,2,FALSE)),"",VLOOKUP(TRIM(D1022),dim_numeratordenominator!A:C,2,FALSE))</f>
        <v>Numerator</v>
      </c>
      <c r="AN1022" s="19" t="str">
        <f>IF(ISNA(VLOOKUP(AM1022,dim_numeratordenominator!B:C,2,FALSE)),"",VLOOKUP(AM1022,dim_numeratordenominator!B:C,2,FALSE))</f>
        <v>Som9NRMQqV7</v>
      </c>
      <c r="AO1022" s="19" t="str">
        <f>IF(ISNA(VLOOKUP(TRIM(E1022),dim_supporttype!A:B,2,FALSE)),"",VLOOKUP(TRIM(E1022),dim_supporttype!A:C,2,FALSE))</f>
        <v>DSD</v>
      </c>
      <c r="AP1022" s="19" t="str">
        <f>IF(ISNA(VLOOKUP(AO1022,dim_supporttype!B:C,2,FALSE)),"",VLOOKUP(AO1022,dim_supporttype!B:C,2,FALSE))</f>
        <v>iM13vdNLWKb</v>
      </c>
      <c r="AQ1022" s="19" t="str">
        <f>IF(ISNA(VLOOKUP(TRIM(F1022),dim_disaggs!A:B,2,FALSE)),"No Disagg",VLOOKUP(TRIM(F1022),dim_disaggs!A:B,2,FALSE))</f>
        <v>TBClinic/AgeAboveTen/Sex/Result</v>
      </c>
      <c r="AR1022" s="19" t="str">
        <f>IF(ISNA(VLOOKUP(AQ1022,dim_disaggs!B:C,2,FALSE)),"",VLOOKUP(AQ1022,dim_disaggs!B:C,2,FALSE))</f>
        <v>mQtrzEyFTpG</v>
      </c>
      <c r="AS1022" s="72" t="s">
        <v>21122</v>
      </c>
      <c r="AT1022" s="66" t="s">
        <v>19783</v>
      </c>
      <c r="AU1022" s="72" t="s">
        <v>755</v>
      </c>
      <c r="AV1022" s="73" t="s">
        <v>755</v>
      </c>
      <c r="AW1022" s="66" t="s">
        <v>755</v>
      </c>
      <c r="AX1022" s="66" t="s">
        <v>755</v>
      </c>
      <c r="AY1022" s="20"/>
      <c r="AZ1022" s="20"/>
      <c r="BA1022" s="105" t="str">
        <f t="shared" si="144"/>
        <v/>
      </c>
      <c r="BB1022" s="20" t="str">
        <f t="shared" si="145"/>
        <v/>
      </c>
      <c r="BC1022" s="20"/>
      <c r="BD1022" s="20"/>
      <c r="BE1022" s="75"/>
      <c r="BF1022" s="73"/>
      <c r="BG1022" s="55"/>
      <c r="BH1022" s="76"/>
      <c r="BI1022" s="20"/>
      <c r="BJ1022" s="20"/>
      <c r="BK1022" s="55"/>
      <c r="BL1022" s="71"/>
      <c r="BM1022" s="77"/>
      <c r="BN1022" s="78"/>
      <c r="BO1022" s="77"/>
      <c r="BP1022" s="78"/>
    </row>
    <row r="1023" spans="1:68" s="3" customFormat="1" x14ac:dyDescent="0.2">
      <c r="A1023" s="20" t="s">
        <v>95</v>
      </c>
      <c r="B1023" s="20" t="s">
        <v>362</v>
      </c>
      <c r="C1023" s="20" t="s">
        <v>870</v>
      </c>
      <c r="D1023" s="20" t="s">
        <v>1</v>
      </c>
      <c r="E1023" s="20" t="s">
        <v>78</v>
      </c>
      <c r="F1023" s="20" t="s">
        <v>356</v>
      </c>
      <c r="G1023" s="20" t="s">
        <v>20086</v>
      </c>
      <c r="H1023" s="20" t="s">
        <v>357</v>
      </c>
      <c r="I1023" s="19">
        <f t="shared" si="146"/>
        <v>43</v>
      </c>
      <c r="J1023" s="20" t="s">
        <v>755</v>
      </c>
      <c r="K1023" s="20" t="s">
        <v>2225</v>
      </c>
      <c r="L1023" s="95" t="str">
        <f>IF(M1023&lt;&gt;"",IF(NOT(ISNA(INDEX(cc!B:B,MATCH(M1023,cc!A:A,0)))),INDEX(cc!B:B,MATCH(M1023,cc!A:A,0)),"0"),"")</f>
        <v>Age (10-50+-uk, 5), Sex and Result</v>
      </c>
      <c r="M1023" s="97" t="s">
        <v>345</v>
      </c>
      <c r="N1023" s="28" t="str">
        <f t="shared" si="147"/>
        <v/>
      </c>
      <c r="O1023" s="19" t="str">
        <f t="shared" si="140"/>
        <v>HTS_TST (N, TA, TBClinic/AgeAboveTen/Sex/Result): HTS received results</v>
      </c>
      <c r="P1023" s="19" t="str">
        <f t="shared" si="141"/>
        <v>HTS_TST (N, TA, TBClinic/AgeAboveTen/Sex/Result): HTS received results</v>
      </c>
      <c r="Q1023" s="19" t="str">
        <f t="shared" si="148"/>
        <v>HTS_TST (N, TA, TBClinic/Age&gt;10/Sex/Result)</v>
      </c>
      <c r="R1023" s="19" t="str">
        <f t="shared" si="142"/>
        <v>HTS_TST_N_TA_TBClinic_Agegt10_Sex_Result</v>
      </c>
      <c r="S1023" s="19" t="str">
        <f t="shared" si="143"/>
        <v>HTS_TST_N_TA_TBClinic_Agegt10_Sex_Result_</v>
      </c>
      <c r="T1023" s="19" t="b">
        <f>NOT(ISNA(VLOOKUP(B1023,dbcodes!A:B,2,FALSE)))</f>
        <v>1</v>
      </c>
      <c r="U1023" s="19" t="str">
        <f>IF(ISNA(VLOOKUP(B1023,dbcodes!A:B,2,FALSE)),des!R370,VLOOKUP(B1023,dbcodes!A:B,2,FALSE))</f>
        <v>HTC_TST_N_TA_TBClinic_Agegt10_Sex_Result</v>
      </c>
      <c r="V1023" s="20"/>
      <c r="W1023" s="107" t="str">
        <f>IF(ISNA(VLOOKUP(C1023,descriptions!A:B,2,FALSE)),des!V370,IF(G1023=" TARGET","Target ","")&amp;VLOOKUP(C1023,descriptions!A:B,2,FALSE))</f>
        <v>Number of individuals who received HIV Testing Services (HTS) and received their test results</v>
      </c>
      <c r="X1023" s="20" t="s">
        <v>4</v>
      </c>
      <c r="Y1023" s="20" t="s">
        <v>831</v>
      </c>
      <c r="Z1023" s="20" t="s">
        <v>836</v>
      </c>
      <c r="AA1023" s="20" t="s">
        <v>102</v>
      </c>
      <c r="AB1023" s="20" t="s">
        <v>755</v>
      </c>
      <c r="AC1023" s="19" t="str">
        <f>IF(AB1023&lt;&gt;"",IF(NOT(ISNA(INDEX(os!A:A,MATCH(AB1023,os!B:B,0)))),INDEX(os!A:A,MATCH(AB1023,os!B:B,0)),"0"),"")</f>
        <v/>
      </c>
      <c r="AD1023" s="20" t="s">
        <v>830</v>
      </c>
      <c r="AE1023" s="20"/>
      <c r="AF1023" s="20"/>
      <c r="AG1023" s="20"/>
      <c r="AH1023" s="93" t="str">
        <f>IF(NOT(ISNA(VLOOKUP(B:B,ResultsTargets!A:A,1,0))),"TRUE","")</f>
        <v/>
      </c>
      <c r="AI1023" s="19" t="str">
        <f>IF(ISNA(VLOOKUP(C1023,dim_techarea!A:B,2,FALSE)),"",VLOOKUP(C1023,dim_techarea!A:B,2,FALSE))</f>
        <v>HTS_TST</v>
      </c>
      <c r="AJ1023" s="19" t="str">
        <f>IF(ISNA(VLOOKUP(AI1023,dim_techarea!B:C,2,FALSE)),"",VLOOKUP(AI1023,dim_techarea!B:C,2,FALSE))</f>
        <v>f5IPTM7mieH</v>
      </c>
      <c r="AK1023" s="19" t="str">
        <f>IF(ISNA(VLOOKUP(TRIM(G1023),dim_targetsresults!A:B,2,FALSE)),"",VLOOKUP(TRIM(G1023),dim_targetsresults!A:C,2,FALSE))</f>
        <v>MER Results</v>
      </c>
      <c r="AL1023" s="19" t="str">
        <f>IF(ISNA(VLOOKUP(AK1023,dim_targetsresults!B:C,2,FALSE)),"",VLOOKUP(AK1023,dim_targetsresults!B:C,2,FALSE))</f>
        <v>Jh0jDM5yQ2E</v>
      </c>
      <c r="AM1023" s="19" t="str">
        <f>IF(ISNA(VLOOKUP(TRIM(D1023),dim_numeratordenominator!A:B,2,FALSE)),"",VLOOKUP(TRIM(D1023),dim_numeratordenominator!A:C,2,FALSE))</f>
        <v>Numerator</v>
      </c>
      <c r="AN1023" s="19" t="str">
        <f>IF(ISNA(VLOOKUP(AM1023,dim_numeratordenominator!B:C,2,FALSE)),"",VLOOKUP(AM1023,dim_numeratordenominator!B:C,2,FALSE))</f>
        <v>Som9NRMQqV7</v>
      </c>
      <c r="AO1023" s="19" t="str">
        <f>IF(ISNA(VLOOKUP(TRIM(E1023),dim_supporttype!A:B,2,FALSE)),"",VLOOKUP(TRIM(E1023),dim_supporttype!A:C,2,FALSE))</f>
        <v>TA</v>
      </c>
      <c r="AP1023" s="19" t="str">
        <f>IF(ISNA(VLOOKUP(AO1023,dim_supporttype!B:C,2,FALSE)),"",VLOOKUP(AO1023,dim_supporttype!B:C,2,FALSE))</f>
        <v>cRAGKdWIDn4</v>
      </c>
      <c r="AQ1023" s="19" t="str">
        <f>IF(ISNA(VLOOKUP(TRIM(F1023),dim_disaggs!A:B,2,FALSE)),"No Disagg",VLOOKUP(TRIM(F1023),dim_disaggs!A:B,2,FALSE))</f>
        <v>TBClinic/AgeAboveTen/Sex/Result</v>
      </c>
      <c r="AR1023" s="19" t="str">
        <f>IF(ISNA(VLOOKUP(AQ1023,dim_disaggs!B:C,2,FALSE)),"",VLOOKUP(AQ1023,dim_disaggs!B:C,2,FALSE))</f>
        <v>mQtrzEyFTpG</v>
      </c>
      <c r="AS1023" s="72" t="s">
        <v>21122</v>
      </c>
      <c r="AT1023" s="66" t="s">
        <v>19783</v>
      </c>
      <c r="AU1023" s="72" t="s">
        <v>755</v>
      </c>
      <c r="AV1023" s="73" t="s">
        <v>755</v>
      </c>
      <c r="AW1023" s="66" t="s">
        <v>755</v>
      </c>
      <c r="AX1023" s="66" t="s">
        <v>755</v>
      </c>
      <c r="AY1023" s="20"/>
      <c r="AZ1023" s="20"/>
      <c r="BA1023" s="105" t="str">
        <f t="shared" si="144"/>
        <v/>
      </c>
      <c r="BB1023" s="20" t="str">
        <f t="shared" si="145"/>
        <v/>
      </c>
      <c r="BC1023" s="20"/>
      <c r="BD1023" s="20"/>
      <c r="BE1023" s="75"/>
      <c r="BF1023" s="73"/>
      <c r="BG1023" s="55"/>
      <c r="BH1023" s="76"/>
      <c r="BI1023" s="20"/>
      <c r="BJ1023" s="20"/>
      <c r="BK1023" s="55"/>
      <c r="BL1023" s="71"/>
      <c r="BM1023" s="77"/>
      <c r="BN1023" s="78"/>
      <c r="BO1023" s="77"/>
      <c r="BP1023" s="78"/>
    </row>
    <row r="1024" spans="1:68" x14ac:dyDescent="0.2">
      <c r="A1024" s="20" t="s">
        <v>95</v>
      </c>
      <c r="B1024" s="20" t="s">
        <v>359</v>
      </c>
      <c r="C1024" s="20" t="s">
        <v>870</v>
      </c>
      <c r="D1024" s="20" t="s">
        <v>1</v>
      </c>
      <c r="E1024" s="20" t="s">
        <v>77</v>
      </c>
      <c r="F1024" s="20" t="s">
        <v>354</v>
      </c>
      <c r="G1024" s="20" t="s">
        <v>20086</v>
      </c>
      <c r="H1024" s="20" t="s">
        <v>355</v>
      </c>
      <c r="I1024" s="19">
        <f t="shared" si="146"/>
        <v>40</v>
      </c>
      <c r="J1024" s="20" t="s">
        <v>755</v>
      </c>
      <c r="K1024" s="20" t="s">
        <v>2225</v>
      </c>
      <c r="L1024" s="95" t="str">
        <f>IF(M1024&lt;&gt;"",IF(NOT(ISNA(INDEX(cc!B:B,MATCH(M1024,cc!A:A,0)))),INDEX(cc!B:B,MATCH(M1024,cc!A:A,0)),"0"),"")</f>
        <v>Age (&lt;1-9, 2) and Result</v>
      </c>
      <c r="M1024" s="97" t="s">
        <v>342</v>
      </c>
      <c r="N1024" s="28" t="str">
        <f t="shared" si="147"/>
        <v/>
      </c>
      <c r="O1024" s="19" t="str">
        <f t="shared" si="140"/>
        <v>HTS_TST (N, DSD, TBClinic/AgeLessThanTen/Result): HTS received results</v>
      </c>
      <c r="P1024" s="19" t="str">
        <f t="shared" si="141"/>
        <v>HTS_TST (N, DSD, TBClinic/AgeLessThanTen/Result): HTS received results</v>
      </c>
      <c r="Q1024" s="19" t="str">
        <f t="shared" si="148"/>
        <v>HTS_TST (N, DSD, TBClinic/Age&lt;10/Result)</v>
      </c>
      <c r="R1024" s="19" t="str">
        <f t="shared" si="142"/>
        <v>HTS_TST_N_DSD_TBClinic_Agelt10_Result</v>
      </c>
      <c r="S1024" s="19" t="str">
        <f t="shared" si="143"/>
        <v>HTS_TST_N_DSD_TBClinic_Agelt10_Result_</v>
      </c>
      <c r="T1024" s="19" t="b">
        <f>NOT(ISNA(VLOOKUP(B1024,dbcodes!A:B,2,FALSE)))</f>
        <v>1</v>
      </c>
      <c r="U1024" s="19" t="str">
        <f>IF(ISNA(VLOOKUP(B1024,dbcodes!A:B,2,FALSE)),des!R371,VLOOKUP(B1024,dbcodes!A:B,2,FALSE))</f>
        <v>HTC_TST_N_DSD_TBClinic_Agelt10_Result</v>
      </c>
      <c r="W1024" s="107" t="str">
        <f>IF(ISNA(VLOOKUP(C1024,descriptions!A:B,2,FALSE)),des!V371,IF(G1024=" TARGET","Target ","")&amp;VLOOKUP(C1024,descriptions!A:B,2,FALSE))</f>
        <v>Number of individuals who received HIV Testing Services (HTS) and received their test results</v>
      </c>
      <c r="X1024" s="20" t="s">
        <v>4</v>
      </c>
      <c r="Y1024" s="20" t="s">
        <v>831</v>
      </c>
      <c r="Z1024" s="20" t="s">
        <v>836</v>
      </c>
      <c r="AA1024" s="20" t="s">
        <v>102</v>
      </c>
      <c r="AB1024" s="20" t="s">
        <v>755</v>
      </c>
      <c r="AC1024" s="19" t="str">
        <f>IF(AB1024&lt;&gt;"",IF(NOT(ISNA(INDEX(os!A:A,MATCH(AB1024,os!B:B,0)))),INDEX(os!A:A,MATCH(AB1024,os!B:B,0)),"0"),"")</f>
        <v/>
      </c>
      <c r="AD1024" s="20" t="s">
        <v>830</v>
      </c>
      <c r="AH1024" s="93" t="str">
        <f>IF(NOT(ISNA(VLOOKUP(B:B,ResultsTargets!A:A,1,0))),"TRUE","")</f>
        <v/>
      </c>
      <c r="AI1024" s="19" t="str">
        <f>IF(ISNA(VLOOKUP(C1024,dim_techarea!A:B,2,FALSE)),"",VLOOKUP(C1024,dim_techarea!A:B,2,FALSE))</f>
        <v>HTS_TST</v>
      </c>
      <c r="AJ1024" s="19" t="str">
        <f>IF(ISNA(VLOOKUP(AI1024,dim_techarea!B:C,2,FALSE)),"",VLOOKUP(AI1024,dim_techarea!B:C,2,FALSE))</f>
        <v>f5IPTM7mieH</v>
      </c>
      <c r="AK1024" s="19" t="str">
        <f>IF(ISNA(VLOOKUP(TRIM(G1024),dim_targetsresults!A:B,2,FALSE)),"",VLOOKUP(TRIM(G1024),dim_targetsresults!A:C,2,FALSE))</f>
        <v>MER Results</v>
      </c>
      <c r="AL1024" s="19" t="str">
        <f>IF(ISNA(VLOOKUP(AK1024,dim_targetsresults!B:C,2,FALSE)),"",VLOOKUP(AK1024,dim_targetsresults!B:C,2,FALSE))</f>
        <v>Jh0jDM5yQ2E</v>
      </c>
      <c r="AM1024" s="19" t="str">
        <f>IF(ISNA(VLOOKUP(TRIM(D1024),dim_numeratordenominator!A:B,2,FALSE)),"",VLOOKUP(TRIM(D1024),dim_numeratordenominator!A:C,2,FALSE))</f>
        <v>Numerator</v>
      </c>
      <c r="AN1024" s="19" t="str">
        <f>IF(ISNA(VLOOKUP(AM1024,dim_numeratordenominator!B:C,2,FALSE)),"",VLOOKUP(AM1024,dim_numeratordenominator!B:C,2,FALSE))</f>
        <v>Som9NRMQqV7</v>
      </c>
      <c r="AO1024" s="19" t="str">
        <f>IF(ISNA(VLOOKUP(TRIM(E1024),dim_supporttype!A:B,2,FALSE)),"",VLOOKUP(TRIM(E1024),dim_supporttype!A:C,2,FALSE))</f>
        <v>DSD</v>
      </c>
      <c r="AP1024" s="19" t="str">
        <f>IF(ISNA(VLOOKUP(AO1024,dim_supporttype!B:C,2,FALSE)),"",VLOOKUP(AO1024,dim_supporttype!B:C,2,FALSE))</f>
        <v>iM13vdNLWKb</v>
      </c>
      <c r="AQ1024" s="19" t="str">
        <f>IF(ISNA(VLOOKUP(TRIM(F1024),dim_disaggs!A:B,2,FALSE)),"No Disagg",VLOOKUP(TRIM(F1024),dim_disaggs!A:B,2,FALSE))</f>
        <v>TBClinic/AgeLessThanTen/Result</v>
      </c>
      <c r="AR1024" s="19" t="str">
        <f>IF(ISNA(VLOOKUP(AQ1024,dim_disaggs!B:C,2,FALSE)),"",VLOOKUP(AQ1024,dim_disaggs!B:C,2,FALSE))</f>
        <v>oBEsnLxR813</v>
      </c>
      <c r="AS1024" s="72" t="s">
        <v>21122</v>
      </c>
      <c r="AT1024" s="66" t="s">
        <v>19783</v>
      </c>
      <c r="AU1024" s="72" t="s">
        <v>755</v>
      </c>
      <c r="AV1024" s="73" t="s">
        <v>755</v>
      </c>
      <c r="AW1024" s="66" t="s">
        <v>755</v>
      </c>
      <c r="AX1024" s="66" t="s">
        <v>755</v>
      </c>
      <c r="BA1024" s="105" t="str">
        <f t="shared" si="144"/>
        <v/>
      </c>
      <c r="BB1024" s="20" t="str">
        <f t="shared" si="145"/>
        <v/>
      </c>
    </row>
    <row r="1025" spans="1:68" x14ac:dyDescent="0.2">
      <c r="A1025" s="20" t="s">
        <v>95</v>
      </c>
      <c r="B1025" s="20" t="s">
        <v>361</v>
      </c>
      <c r="C1025" s="20" t="s">
        <v>870</v>
      </c>
      <c r="D1025" s="20" t="s">
        <v>1</v>
      </c>
      <c r="E1025" s="20" t="s">
        <v>78</v>
      </c>
      <c r="F1025" s="20" t="s">
        <v>354</v>
      </c>
      <c r="G1025" s="20" t="s">
        <v>20086</v>
      </c>
      <c r="H1025" s="20" t="s">
        <v>355</v>
      </c>
      <c r="I1025" s="19">
        <f t="shared" si="146"/>
        <v>39</v>
      </c>
      <c r="J1025" s="20" t="s">
        <v>755</v>
      </c>
      <c r="K1025" s="20" t="s">
        <v>2225</v>
      </c>
      <c r="L1025" s="95" t="str">
        <f>IF(M1025&lt;&gt;"",IF(NOT(ISNA(INDEX(cc!B:B,MATCH(M1025,cc!A:A,0)))),INDEX(cc!B:B,MATCH(M1025,cc!A:A,0)),"0"),"")</f>
        <v>Age (&lt;1-9, 2) and Result</v>
      </c>
      <c r="M1025" s="97" t="s">
        <v>342</v>
      </c>
      <c r="N1025" s="28" t="str">
        <f t="shared" si="147"/>
        <v/>
      </c>
      <c r="O1025" s="19" t="str">
        <f t="shared" si="140"/>
        <v>HTS_TST (N, TA, TBClinic/AgeLessThanTen/Result): HTS received results</v>
      </c>
      <c r="P1025" s="19" t="str">
        <f t="shared" si="141"/>
        <v>HTS_TST (N, TA, TBClinic/AgeLessThanTen/Result): HTS received results</v>
      </c>
      <c r="Q1025" s="19" t="str">
        <f t="shared" si="148"/>
        <v>HTS_TST (N, TA, TBClinic/Age&lt;10/Result)</v>
      </c>
      <c r="R1025" s="19" t="str">
        <f t="shared" si="142"/>
        <v>HTS_TST_N_TA_TBClinic_Agelt10_Result</v>
      </c>
      <c r="S1025" s="19" t="str">
        <f t="shared" si="143"/>
        <v>HTS_TST_N_TA_TBClinic_Agelt10_Result_</v>
      </c>
      <c r="T1025" s="19" t="b">
        <f>NOT(ISNA(VLOOKUP(B1025,dbcodes!A:B,2,FALSE)))</f>
        <v>1</v>
      </c>
      <c r="U1025" s="19" t="str">
        <f>IF(ISNA(VLOOKUP(B1025,dbcodes!A:B,2,FALSE)),des!R372,VLOOKUP(B1025,dbcodes!A:B,2,FALSE))</f>
        <v>HTC_TST_N_TA_TBClinic_Agelt10_Result</v>
      </c>
      <c r="W1025" s="107" t="str">
        <f>IF(ISNA(VLOOKUP(C1025,descriptions!A:B,2,FALSE)),des!V372,IF(G1025=" TARGET","Target ","")&amp;VLOOKUP(C1025,descriptions!A:B,2,FALSE))</f>
        <v>Number of individuals who received HIV Testing Services (HTS) and received their test results</v>
      </c>
      <c r="X1025" s="20" t="s">
        <v>4</v>
      </c>
      <c r="Y1025" s="20" t="s">
        <v>831</v>
      </c>
      <c r="Z1025" s="20" t="s">
        <v>836</v>
      </c>
      <c r="AA1025" s="20" t="s">
        <v>102</v>
      </c>
      <c r="AB1025" s="20" t="s">
        <v>755</v>
      </c>
      <c r="AC1025" s="19" t="str">
        <f>IF(AB1025&lt;&gt;"",IF(NOT(ISNA(INDEX(os!A:A,MATCH(AB1025,os!B:B,0)))),INDEX(os!A:A,MATCH(AB1025,os!B:B,0)),"0"),"")</f>
        <v/>
      </c>
      <c r="AD1025" s="20" t="s">
        <v>830</v>
      </c>
      <c r="AH1025" s="93" t="str">
        <f>IF(NOT(ISNA(VLOOKUP(B:B,ResultsTargets!A:A,1,0))),"TRUE","")</f>
        <v/>
      </c>
      <c r="AI1025" s="19" t="str">
        <f>IF(ISNA(VLOOKUP(C1025,dim_techarea!A:B,2,FALSE)),"",VLOOKUP(C1025,dim_techarea!A:B,2,FALSE))</f>
        <v>HTS_TST</v>
      </c>
      <c r="AJ1025" s="19" t="str">
        <f>IF(ISNA(VLOOKUP(AI1025,dim_techarea!B:C,2,FALSE)),"",VLOOKUP(AI1025,dim_techarea!B:C,2,FALSE))</f>
        <v>f5IPTM7mieH</v>
      </c>
      <c r="AK1025" s="19" t="str">
        <f>IF(ISNA(VLOOKUP(TRIM(G1025),dim_targetsresults!A:B,2,FALSE)),"",VLOOKUP(TRIM(G1025),dim_targetsresults!A:C,2,FALSE))</f>
        <v>MER Results</v>
      </c>
      <c r="AL1025" s="19" t="str">
        <f>IF(ISNA(VLOOKUP(AK1025,dim_targetsresults!B:C,2,FALSE)),"",VLOOKUP(AK1025,dim_targetsresults!B:C,2,FALSE))</f>
        <v>Jh0jDM5yQ2E</v>
      </c>
      <c r="AM1025" s="19" t="str">
        <f>IF(ISNA(VLOOKUP(TRIM(D1025),dim_numeratordenominator!A:B,2,FALSE)),"",VLOOKUP(TRIM(D1025),dim_numeratordenominator!A:C,2,FALSE))</f>
        <v>Numerator</v>
      </c>
      <c r="AN1025" s="19" t="str">
        <f>IF(ISNA(VLOOKUP(AM1025,dim_numeratordenominator!B:C,2,FALSE)),"",VLOOKUP(AM1025,dim_numeratordenominator!B:C,2,FALSE))</f>
        <v>Som9NRMQqV7</v>
      </c>
      <c r="AO1025" s="19" t="str">
        <f>IF(ISNA(VLOOKUP(TRIM(E1025),dim_supporttype!A:B,2,FALSE)),"",VLOOKUP(TRIM(E1025),dim_supporttype!A:C,2,FALSE))</f>
        <v>TA</v>
      </c>
      <c r="AP1025" s="19" t="str">
        <f>IF(ISNA(VLOOKUP(AO1025,dim_supporttype!B:C,2,FALSE)),"",VLOOKUP(AO1025,dim_supporttype!B:C,2,FALSE))</f>
        <v>cRAGKdWIDn4</v>
      </c>
      <c r="AQ1025" s="19" t="str">
        <f>IF(ISNA(VLOOKUP(TRIM(F1025),dim_disaggs!A:B,2,FALSE)),"No Disagg",VLOOKUP(TRIM(F1025),dim_disaggs!A:B,2,FALSE))</f>
        <v>TBClinic/AgeLessThanTen/Result</v>
      </c>
      <c r="AR1025" s="19" t="str">
        <f>IF(ISNA(VLOOKUP(AQ1025,dim_disaggs!B:C,2,FALSE)),"",VLOOKUP(AQ1025,dim_disaggs!B:C,2,FALSE))</f>
        <v>oBEsnLxR813</v>
      </c>
      <c r="AS1025" s="72" t="s">
        <v>21122</v>
      </c>
      <c r="AT1025" s="66" t="s">
        <v>19783</v>
      </c>
      <c r="AU1025" s="72" t="s">
        <v>755</v>
      </c>
      <c r="AV1025" s="73" t="s">
        <v>755</v>
      </c>
      <c r="AW1025" s="66" t="s">
        <v>755</v>
      </c>
      <c r="AX1025" s="66" t="s">
        <v>755</v>
      </c>
      <c r="BA1025" s="105" t="str">
        <f t="shared" si="144"/>
        <v/>
      </c>
      <c r="BB1025" s="20" t="str">
        <f t="shared" si="145"/>
        <v/>
      </c>
    </row>
    <row r="1026" spans="1:68" x14ac:dyDescent="0.2">
      <c r="A1026" s="20" t="s">
        <v>95</v>
      </c>
      <c r="B1026" s="20" t="s">
        <v>398</v>
      </c>
      <c r="C1026" s="20" t="s">
        <v>870</v>
      </c>
      <c r="D1026" s="20" t="s">
        <v>1</v>
      </c>
      <c r="E1026" s="20" t="s">
        <v>77</v>
      </c>
      <c r="F1026" s="20" t="s">
        <v>389</v>
      </c>
      <c r="G1026" s="20" t="s">
        <v>20086</v>
      </c>
      <c r="H1026" s="20" t="s">
        <v>390</v>
      </c>
      <c r="I1026" s="19">
        <f t="shared" si="146"/>
        <v>39</v>
      </c>
      <c r="J1026" s="20" t="s">
        <v>755</v>
      </c>
      <c r="K1026" s="20" t="s">
        <v>2225</v>
      </c>
      <c r="L1026" s="95" t="str">
        <f>IF(M1026&lt;&gt;"",IF(NOT(ISNA(INDEX(cc!B:B,MATCH(M1026,cc!A:A,0)))),INDEX(cc!B:B,MATCH(M1026,cc!A:A,0)),"0"),"")</f>
        <v>Age (10-50+-uk, 5), Sex and Result</v>
      </c>
      <c r="M1026" s="97" t="s">
        <v>345</v>
      </c>
      <c r="N1026" s="28" t="str">
        <f t="shared" si="147"/>
        <v/>
      </c>
      <c r="O1026" s="19" t="str">
        <f t="shared" ref="O1026:O1089" si="149">CONCATENATE(C1026, " (",_xlfn.TEXTJOIN(", ",TRUE,D1026,E1026,F1026),")",N1026,J1026,": ",K1026)</f>
        <v>HTS_TST (N, DSD, VCT/AgeAboveTen/Sex/Result): HTS received results</v>
      </c>
      <c r="P1026" s="19" t="str">
        <f t="shared" ref="P1026:P1089" si="150">IF(RIGHT(O1026,1)=":",LEFT(O1026,LEN(O1026)-1),O1026)</f>
        <v>HTS_TST (N, DSD, VCT/AgeAboveTen/Sex/Result): HTS received results</v>
      </c>
      <c r="Q1026" s="19" t="str">
        <f t="shared" si="148"/>
        <v>HTS_TST (N, DSD, VCT/Age&gt;10/Sex/Result)</v>
      </c>
      <c r="R1026" s="19" t="str">
        <f t="shared" ref="R1026:R1089" si="151">IF(RIGHT(S1026,1)="_",LEFT(S1026,LEN(S1026)-1),S1026)</f>
        <v>HTS_TST_N_DSD_VCT_Agegt10_Sex_Result</v>
      </c>
      <c r="S1026" s="19" t="str">
        <f t="shared" ref="S1026:S1089" si="152">SUBSTITUTE(SUBSTITUTE(SUBSTITUTE(SUBSTITUTE(SUBSTITUTE(SUBSTITUTE(SUBSTITUTE(SUBSTITUTE(SUBSTITUTE(Q1026,"&amp;","and"),"&lt;","lt"),"&gt;","gt"),"(","_"),")","_"),"/","_")," ","_"),",","_"),"__","_")</f>
        <v>HTS_TST_N_DSD_VCT_Agegt10_Sex_Result_</v>
      </c>
      <c r="T1026" s="19" t="b">
        <f>NOT(ISNA(VLOOKUP(B1026,dbcodes!A:B,2,FALSE)))</f>
        <v>1</v>
      </c>
      <c r="U1026" s="19" t="str">
        <f>IF(ISNA(VLOOKUP(B1026,dbcodes!A:B,2,FALSE)),des!R379,VLOOKUP(B1026,dbcodes!A:B,2,FALSE))</f>
        <v>HTC_TST_N_DSD_VCT_Agegt10_Sex_Result</v>
      </c>
      <c r="W1026" s="107" t="str">
        <f>IF(ISNA(VLOOKUP(C1026,descriptions!A:B,2,FALSE)),des!V379,IF(G1026=" TARGET","Target ","")&amp;VLOOKUP(C1026,descriptions!A:B,2,FALSE))</f>
        <v>Number of individuals who received HIV Testing Services (HTS) and received their test results</v>
      </c>
      <c r="X1026" s="20" t="s">
        <v>4</v>
      </c>
      <c r="Y1026" s="20" t="s">
        <v>831</v>
      </c>
      <c r="Z1026" s="20" t="s">
        <v>836</v>
      </c>
      <c r="AA1026" s="20" t="s">
        <v>102</v>
      </c>
      <c r="AB1026" s="20" t="s">
        <v>755</v>
      </c>
      <c r="AC1026" s="19" t="str">
        <f>IF(AB1026&lt;&gt;"",IF(NOT(ISNA(INDEX(os!A:A,MATCH(AB1026,os!B:B,0)))),INDEX(os!A:A,MATCH(AB1026,os!B:B,0)),"0"),"")</f>
        <v/>
      </c>
      <c r="AD1026" s="20" t="s">
        <v>830</v>
      </c>
      <c r="AH1026" s="93" t="str">
        <f>IF(NOT(ISNA(VLOOKUP(B:B,ResultsTargets!A:A,1,0))),"TRUE","")</f>
        <v/>
      </c>
      <c r="AI1026" s="19" t="str">
        <f>IF(ISNA(VLOOKUP(C1026,dim_techarea!A:B,2,FALSE)),"",VLOOKUP(C1026,dim_techarea!A:B,2,FALSE))</f>
        <v>HTS_TST</v>
      </c>
      <c r="AJ1026" s="19" t="str">
        <f>IF(ISNA(VLOOKUP(AI1026,dim_techarea!B:C,2,FALSE)),"",VLOOKUP(AI1026,dim_techarea!B:C,2,FALSE))</f>
        <v>f5IPTM7mieH</v>
      </c>
      <c r="AK1026" s="19" t="str">
        <f>IF(ISNA(VLOOKUP(TRIM(G1026),dim_targetsresults!A:B,2,FALSE)),"",VLOOKUP(TRIM(G1026),dim_targetsresults!A:C,2,FALSE))</f>
        <v>MER Results</v>
      </c>
      <c r="AL1026" s="19" t="str">
        <f>IF(ISNA(VLOOKUP(AK1026,dim_targetsresults!B:C,2,FALSE)),"",VLOOKUP(AK1026,dim_targetsresults!B:C,2,FALSE))</f>
        <v>Jh0jDM5yQ2E</v>
      </c>
      <c r="AM1026" s="19" t="str">
        <f>IF(ISNA(VLOOKUP(TRIM(D1026),dim_numeratordenominator!A:B,2,FALSE)),"",VLOOKUP(TRIM(D1026),dim_numeratordenominator!A:C,2,FALSE))</f>
        <v>Numerator</v>
      </c>
      <c r="AN1026" s="19" t="str">
        <f>IF(ISNA(VLOOKUP(AM1026,dim_numeratordenominator!B:C,2,FALSE)),"",VLOOKUP(AM1026,dim_numeratordenominator!B:C,2,FALSE))</f>
        <v>Som9NRMQqV7</v>
      </c>
      <c r="AO1026" s="19" t="str">
        <f>IF(ISNA(VLOOKUP(TRIM(E1026),dim_supporttype!A:B,2,FALSE)),"",VLOOKUP(TRIM(E1026),dim_supporttype!A:C,2,FALSE))</f>
        <v>DSD</v>
      </c>
      <c r="AP1026" s="19" t="str">
        <f>IF(ISNA(VLOOKUP(AO1026,dim_supporttype!B:C,2,FALSE)),"",VLOOKUP(AO1026,dim_supporttype!B:C,2,FALSE))</f>
        <v>iM13vdNLWKb</v>
      </c>
      <c r="AQ1026" s="19" t="str">
        <f>IF(ISNA(VLOOKUP(TRIM(F1026),dim_disaggs!A:B,2,FALSE)),"No Disagg",VLOOKUP(TRIM(F1026),dim_disaggs!A:B,2,FALSE))</f>
        <v>VCT/AgeAboveTen/Sex/Result</v>
      </c>
      <c r="AR1026" s="19" t="str">
        <f>IF(ISNA(VLOOKUP(AQ1026,dim_disaggs!B:C,2,FALSE)),"",VLOOKUP(AQ1026,dim_disaggs!B:C,2,FALSE))</f>
        <v>DAbp4Sf8O9Z</v>
      </c>
      <c r="AS1026" s="72" t="s">
        <v>21123</v>
      </c>
      <c r="AT1026" s="66" t="s">
        <v>19784</v>
      </c>
      <c r="AU1026" s="72" t="s">
        <v>755</v>
      </c>
      <c r="AV1026" s="73" t="s">
        <v>755</v>
      </c>
      <c r="AW1026" s="66" t="s">
        <v>755</v>
      </c>
      <c r="AX1026" s="66" t="s">
        <v>755</v>
      </c>
      <c r="BA1026" s="105" t="str">
        <f t="shared" ref="BA1026:BA1089" si="153">IF(OR(
IF(RIGHT(LEFT(BC1026,11),1)="N",TRUE,FALSE),IF(RIGHT(LEFT(BE1026,11),1)="N",TRUE,FALSE),IF(RIGHT(LEFT(BG1026,11),1)="N",TRUE,FALSE),IF(RIGHT(LEFT(BI1026,11),1)="N",TRUE,FALSE),IF(RIGHT(LEFT(BK1026,11),1)="N",TRUE,FALSE),IF(RIGHT(LEFT(BM1026,11),1)="N",TRUE,FALSE),IF(RIGHT(LEFT(BO1026,11),1)="N",TRUE,FALSE)
),"Top Level Numerator",
IF(OR(
IF(RIGHT(LEFT(BC1026,11),1)="D",TRUE,FALSE),IF(RIGHT(LEFT(BE1026,11),1)="D",TRUE,FALSE),IF(RIGHT(LEFT(BG1026,11),1)="D",TRUE,FALSE),IF(RIGHT(LEFT(BI1026,11),1)="D",TRUE,FALSE),IF(RIGHT(LEFT(BK1026,11),1)="D",TRUE,FALSE),IF(RIGHT(LEFT(BM1026,11),1)="D",TRUE,FALSE),IF(RIGHT(LEFT(BO1026,11),1)="D",TRUE,FALSE)
),"Top Level Denominator","")
)</f>
        <v/>
      </c>
      <c r="BB1026" s="20" t="str">
        <f t="shared" ref="BB1026:BB1089" si="154">IF(OR(
IF(RIGHT(LEFT(BC1026,11),1)="N",TRUE,FALSE),IF(RIGHT(LEFT(BE1026,11),1)="N",TRUE,FALSE),IF(RIGHT(LEFT(BG1026,11),1)="N",TRUE,FALSE),IF(RIGHT(LEFT(BI1026,11),1)="N",TRUE,FALSE),IF(RIGHT(LEFT(BK1026,11),1)="N",TRUE,FALSE),IF(RIGHT(LEFT(BM1026,11),1)="N",TRUE,FALSE),IF(RIGHT(LEFT(BO1026,11),1)="N",TRUE,FALSE)
),"PE5QVF0w4xj",
IF(OR(
IF(RIGHT(LEFT(BC1026,11),1)="D",TRUE,FALSE),IF(RIGHT(LEFT(BE1026,11),1)="D",TRUE,FALSE),IF(RIGHT(LEFT(BG1026,11),1)="D",TRUE,FALSE),IF(RIGHT(LEFT(BI1026,11),1)="D",TRUE,FALSE),IF(RIGHT(LEFT(BK1026,11),1)="D",TRUE,FALSE),IF(RIGHT(LEFT(BM1026,11),1)="D",TRUE,FALSE),IF(RIGHT(LEFT(BO1026,11),1)="D",TRUE,FALSE)
),"Azqe383ljKu","")
)</f>
        <v/>
      </c>
    </row>
    <row r="1027" spans="1:68" x14ac:dyDescent="0.2">
      <c r="A1027" s="20" t="s">
        <v>95</v>
      </c>
      <c r="B1027" s="20" t="s">
        <v>400</v>
      </c>
      <c r="C1027" s="20" t="s">
        <v>870</v>
      </c>
      <c r="D1027" s="20" t="s">
        <v>1</v>
      </c>
      <c r="E1027" s="20" t="s">
        <v>78</v>
      </c>
      <c r="F1027" s="20" t="s">
        <v>389</v>
      </c>
      <c r="G1027" s="20" t="s">
        <v>20086</v>
      </c>
      <c r="H1027" s="20" t="s">
        <v>390</v>
      </c>
      <c r="I1027" s="19">
        <f t="shared" si="146"/>
        <v>38</v>
      </c>
      <c r="J1027" s="20" t="s">
        <v>755</v>
      </c>
      <c r="K1027" s="20" t="s">
        <v>2225</v>
      </c>
      <c r="L1027" s="95" t="str">
        <f>IF(M1027&lt;&gt;"",IF(NOT(ISNA(INDEX(cc!B:B,MATCH(M1027,cc!A:A,0)))),INDEX(cc!B:B,MATCH(M1027,cc!A:A,0)),"0"),"")</f>
        <v>Age (10-50+-uk, 5), Sex and Result</v>
      </c>
      <c r="M1027" s="97" t="s">
        <v>345</v>
      </c>
      <c r="N1027" s="28" t="str">
        <f t="shared" si="147"/>
        <v/>
      </c>
      <c r="O1027" s="19" t="str">
        <f t="shared" si="149"/>
        <v>HTS_TST (N, TA, VCT/AgeAboveTen/Sex/Result): HTS received results</v>
      </c>
      <c r="P1027" s="19" t="str">
        <f t="shared" si="150"/>
        <v>HTS_TST (N, TA, VCT/AgeAboveTen/Sex/Result): HTS received results</v>
      </c>
      <c r="Q1027" s="19" t="str">
        <f t="shared" si="148"/>
        <v>HTS_TST (N, TA, VCT/Age&gt;10/Sex/Result)</v>
      </c>
      <c r="R1027" s="19" t="str">
        <f t="shared" si="151"/>
        <v>HTS_TST_N_TA_VCT_Agegt10_Sex_Result</v>
      </c>
      <c r="S1027" s="19" t="str">
        <f t="shared" si="152"/>
        <v>HTS_TST_N_TA_VCT_Agegt10_Sex_Result_</v>
      </c>
      <c r="T1027" s="19" t="b">
        <f>NOT(ISNA(VLOOKUP(B1027,dbcodes!A:B,2,FALSE)))</f>
        <v>1</v>
      </c>
      <c r="U1027" s="19" t="str">
        <f>IF(ISNA(VLOOKUP(B1027,dbcodes!A:B,2,FALSE)),des!R380,VLOOKUP(B1027,dbcodes!A:B,2,FALSE))</f>
        <v>HTC_TST_N_TA_VCT_Agegt10_Sex_Result</v>
      </c>
      <c r="W1027" s="107" t="str">
        <f>IF(ISNA(VLOOKUP(C1027,descriptions!A:B,2,FALSE)),des!V380,IF(G1027=" TARGET","Target ","")&amp;VLOOKUP(C1027,descriptions!A:B,2,FALSE))</f>
        <v>Number of individuals who received HIV Testing Services (HTS) and received their test results</v>
      </c>
      <c r="X1027" s="20" t="s">
        <v>4</v>
      </c>
      <c r="Y1027" s="20" t="s">
        <v>831</v>
      </c>
      <c r="Z1027" s="20" t="s">
        <v>836</v>
      </c>
      <c r="AA1027" s="20" t="s">
        <v>102</v>
      </c>
      <c r="AB1027" s="20" t="s">
        <v>755</v>
      </c>
      <c r="AC1027" s="19" t="str">
        <f>IF(AB1027&lt;&gt;"",IF(NOT(ISNA(INDEX(os!A:A,MATCH(AB1027,os!B:B,0)))),INDEX(os!A:A,MATCH(AB1027,os!B:B,0)),"0"),"")</f>
        <v/>
      </c>
      <c r="AD1027" s="20" t="s">
        <v>830</v>
      </c>
      <c r="AH1027" s="93" t="str">
        <f>IF(NOT(ISNA(VLOOKUP(B:B,ResultsTargets!A:A,1,0))),"TRUE","")</f>
        <v/>
      </c>
      <c r="AI1027" s="19" t="str">
        <f>IF(ISNA(VLOOKUP(C1027,dim_techarea!A:B,2,FALSE)),"",VLOOKUP(C1027,dim_techarea!A:B,2,FALSE))</f>
        <v>HTS_TST</v>
      </c>
      <c r="AJ1027" s="19" t="str">
        <f>IF(ISNA(VLOOKUP(AI1027,dim_techarea!B:C,2,FALSE)),"",VLOOKUP(AI1027,dim_techarea!B:C,2,FALSE))</f>
        <v>f5IPTM7mieH</v>
      </c>
      <c r="AK1027" s="19" t="str">
        <f>IF(ISNA(VLOOKUP(TRIM(G1027),dim_targetsresults!A:B,2,FALSE)),"",VLOOKUP(TRIM(G1027),dim_targetsresults!A:C,2,FALSE))</f>
        <v>MER Results</v>
      </c>
      <c r="AL1027" s="19" t="str">
        <f>IF(ISNA(VLOOKUP(AK1027,dim_targetsresults!B:C,2,FALSE)),"",VLOOKUP(AK1027,dim_targetsresults!B:C,2,FALSE))</f>
        <v>Jh0jDM5yQ2E</v>
      </c>
      <c r="AM1027" s="19" t="str">
        <f>IF(ISNA(VLOOKUP(TRIM(D1027),dim_numeratordenominator!A:B,2,FALSE)),"",VLOOKUP(TRIM(D1027),dim_numeratordenominator!A:C,2,FALSE))</f>
        <v>Numerator</v>
      </c>
      <c r="AN1027" s="19" t="str">
        <f>IF(ISNA(VLOOKUP(AM1027,dim_numeratordenominator!B:C,2,FALSE)),"",VLOOKUP(AM1027,dim_numeratordenominator!B:C,2,FALSE))</f>
        <v>Som9NRMQqV7</v>
      </c>
      <c r="AO1027" s="19" t="str">
        <f>IF(ISNA(VLOOKUP(TRIM(E1027),dim_supporttype!A:B,2,FALSE)),"",VLOOKUP(TRIM(E1027),dim_supporttype!A:C,2,FALSE))</f>
        <v>TA</v>
      </c>
      <c r="AP1027" s="19" t="str">
        <f>IF(ISNA(VLOOKUP(AO1027,dim_supporttype!B:C,2,FALSE)),"",VLOOKUP(AO1027,dim_supporttype!B:C,2,FALSE))</f>
        <v>cRAGKdWIDn4</v>
      </c>
      <c r="AQ1027" s="19" t="str">
        <f>IF(ISNA(VLOOKUP(TRIM(F1027),dim_disaggs!A:B,2,FALSE)),"No Disagg",VLOOKUP(TRIM(F1027),dim_disaggs!A:B,2,FALSE))</f>
        <v>VCT/AgeAboveTen/Sex/Result</v>
      </c>
      <c r="AR1027" s="19" t="str">
        <f>IF(ISNA(VLOOKUP(AQ1027,dim_disaggs!B:C,2,FALSE)),"",VLOOKUP(AQ1027,dim_disaggs!B:C,2,FALSE))</f>
        <v>DAbp4Sf8O9Z</v>
      </c>
      <c r="AS1027" s="72" t="s">
        <v>21123</v>
      </c>
      <c r="AT1027" s="66" t="s">
        <v>19784</v>
      </c>
      <c r="AU1027" s="72" t="s">
        <v>755</v>
      </c>
      <c r="AV1027" s="73" t="s">
        <v>755</v>
      </c>
      <c r="AW1027" s="66" t="s">
        <v>755</v>
      </c>
      <c r="AX1027" s="66" t="s">
        <v>755</v>
      </c>
      <c r="BA1027" s="105" t="str">
        <f t="shared" si="153"/>
        <v/>
      </c>
      <c r="BB1027" s="20" t="str">
        <f t="shared" si="154"/>
        <v/>
      </c>
    </row>
    <row r="1028" spans="1:68" s="3" customFormat="1" x14ac:dyDescent="0.2">
      <c r="A1028" s="20" t="s">
        <v>95</v>
      </c>
      <c r="B1028" s="20" t="s">
        <v>397</v>
      </c>
      <c r="C1028" s="20" t="s">
        <v>870</v>
      </c>
      <c r="D1028" s="20" t="s">
        <v>1</v>
      </c>
      <c r="E1028" s="20" t="s">
        <v>77</v>
      </c>
      <c r="F1028" s="20" t="s">
        <v>387</v>
      </c>
      <c r="G1028" s="20" t="s">
        <v>20086</v>
      </c>
      <c r="H1028" s="20" t="s">
        <v>388</v>
      </c>
      <c r="I1028" s="19">
        <f t="shared" si="146"/>
        <v>35</v>
      </c>
      <c r="J1028" s="20" t="s">
        <v>755</v>
      </c>
      <c r="K1028" s="20" t="s">
        <v>2225</v>
      </c>
      <c r="L1028" s="95" t="str">
        <f>IF(M1028&lt;&gt;"",IF(NOT(ISNA(INDEX(cc!B:B,MATCH(M1028,cc!A:A,0)))),INDEX(cc!B:B,MATCH(M1028,cc!A:A,0)),"0"),"")</f>
        <v>Age (&lt;1-9, 2) and Result</v>
      </c>
      <c r="M1028" s="97" t="s">
        <v>342</v>
      </c>
      <c r="N1028" s="28" t="str">
        <f t="shared" si="147"/>
        <v/>
      </c>
      <c r="O1028" s="19" t="str">
        <f t="shared" si="149"/>
        <v>HTS_TST (N, DSD, VCT/AgeLessThanTen/Result): HTS received results</v>
      </c>
      <c r="P1028" s="19" t="str">
        <f t="shared" si="150"/>
        <v>HTS_TST (N, DSD, VCT/AgeLessThanTen/Result): HTS received results</v>
      </c>
      <c r="Q1028" s="19" t="str">
        <f t="shared" si="148"/>
        <v>HTS_TST (N, DSD, VCT/Age&lt;10/Result)</v>
      </c>
      <c r="R1028" s="19" t="str">
        <f t="shared" si="151"/>
        <v>HTS_TST_N_DSD_VCT_Agelt10_Result</v>
      </c>
      <c r="S1028" s="19" t="str">
        <f t="shared" si="152"/>
        <v>HTS_TST_N_DSD_VCT_Agelt10_Result_</v>
      </c>
      <c r="T1028" s="19" t="b">
        <f>NOT(ISNA(VLOOKUP(B1028,dbcodes!A:B,2,FALSE)))</f>
        <v>1</v>
      </c>
      <c r="U1028" s="19" t="str">
        <f>IF(ISNA(VLOOKUP(B1028,dbcodes!A:B,2,FALSE)),des!R381,VLOOKUP(B1028,dbcodes!A:B,2,FALSE))</f>
        <v>HTC_TST_N_DSD_VCT_Agelt10_Result</v>
      </c>
      <c r="V1028" s="20"/>
      <c r="W1028" s="107" t="str">
        <f>IF(ISNA(VLOOKUP(C1028,descriptions!A:B,2,FALSE)),des!V381,IF(G1028=" TARGET","Target ","")&amp;VLOOKUP(C1028,descriptions!A:B,2,FALSE))</f>
        <v>Number of individuals who received HIV Testing Services (HTS) and received their test results</v>
      </c>
      <c r="X1028" s="20" t="s">
        <v>4</v>
      </c>
      <c r="Y1028" s="20" t="s">
        <v>831</v>
      </c>
      <c r="Z1028" s="20" t="s">
        <v>836</v>
      </c>
      <c r="AA1028" s="20" t="s">
        <v>102</v>
      </c>
      <c r="AB1028" s="20" t="s">
        <v>755</v>
      </c>
      <c r="AC1028" s="19" t="str">
        <f>IF(AB1028&lt;&gt;"",IF(NOT(ISNA(INDEX(os!A:A,MATCH(AB1028,os!B:B,0)))),INDEX(os!A:A,MATCH(AB1028,os!B:B,0)),"0"),"")</f>
        <v/>
      </c>
      <c r="AD1028" s="20" t="s">
        <v>830</v>
      </c>
      <c r="AE1028" s="20"/>
      <c r="AF1028" s="20"/>
      <c r="AG1028" s="20"/>
      <c r="AH1028" s="93" t="str">
        <f>IF(NOT(ISNA(VLOOKUP(B:B,ResultsTargets!A:A,1,0))),"TRUE","")</f>
        <v/>
      </c>
      <c r="AI1028" s="19" t="str">
        <f>IF(ISNA(VLOOKUP(C1028,dim_techarea!A:B,2,FALSE)),"",VLOOKUP(C1028,dim_techarea!A:B,2,FALSE))</f>
        <v>HTS_TST</v>
      </c>
      <c r="AJ1028" s="19" t="str">
        <f>IF(ISNA(VLOOKUP(AI1028,dim_techarea!B:C,2,FALSE)),"",VLOOKUP(AI1028,dim_techarea!B:C,2,FALSE))</f>
        <v>f5IPTM7mieH</v>
      </c>
      <c r="AK1028" s="19" t="str">
        <f>IF(ISNA(VLOOKUP(TRIM(G1028),dim_targetsresults!A:B,2,FALSE)),"",VLOOKUP(TRIM(G1028),dim_targetsresults!A:C,2,FALSE))</f>
        <v>MER Results</v>
      </c>
      <c r="AL1028" s="19" t="str">
        <f>IF(ISNA(VLOOKUP(AK1028,dim_targetsresults!B:C,2,FALSE)),"",VLOOKUP(AK1028,dim_targetsresults!B:C,2,FALSE))</f>
        <v>Jh0jDM5yQ2E</v>
      </c>
      <c r="AM1028" s="19" t="str">
        <f>IF(ISNA(VLOOKUP(TRIM(D1028),dim_numeratordenominator!A:B,2,FALSE)),"",VLOOKUP(TRIM(D1028),dim_numeratordenominator!A:C,2,FALSE))</f>
        <v>Numerator</v>
      </c>
      <c r="AN1028" s="19" t="str">
        <f>IF(ISNA(VLOOKUP(AM1028,dim_numeratordenominator!B:C,2,FALSE)),"",VLOOKUP(AM1028,dim_numeratordenominator!B:C,2,FALSE))</f>
        <v>Som9NRMQqV7</v>
      </c>
      <c r="AO1028" s="19" t="str">
        <f>IF(ISNA(VLOOKUP(TRIM(E1028),dim_supporttype!A:B,2,FALSE)),"",VLOOKUP(TRIM(E1028),dim_supporttype!A:C,2,FALSE))</f>
        <v>DSD</v>
      </c>
      <c r="AP1028" s="19" t="str">
        <f>IF(ISNA(VLOOKUP(AO1028,dim_supporttype!B:C,2,FALSE)),"",VLOOKUP(AO1028,dim_supporttype!B:C,2,FALSE))</f>
        <v>iM13vdNLWKb</v>
      </c>
      <c r="AQ1028" s="19" t="str">
        <f>IF(ISNA(VLOOKUP(TRIM(F1028),dim_disaggs!A:B,2,FALSE)),"No Disagg",VLOOKUP(TRIM(F1028),dim_disaggs!A:B,2,FALSE))</f>
        <v>VCT/AgeLessThanTen/Result</v>
      </c>
      <c r="AR1028" s="19" t="str">
        <f>IF(ISNA(VLOOKUP(AQ1028,dim_disaggs!B:C,2,FALSE)),"",VLOOKUP(AQ1028,dim_disaggs!B:C,2,FALSE))</f>
        <v>ayuzrvaBqD8</v>
      </c>
      <c r="AS1028" s="72" t="s">
        <v>21123</v>
      </c>
      <c r="AT1028" s="66" t="s">
        <v>19784</v>
      </c>
      <c r="AU1028" s="72" t="s">
        <v>755</v>
      </c>
      <c r="AV1028" s="73" t="s">
        <v>755</v>
      </c>
      <c r="AW1028" s="66" t="s">
        <v>755</v>
      </c>
      <c r="AX1028" s="66" t="s">
        <v>755</v>
      </c>
      <c r="AY1028" s="20"/>
      <c r="AZ1028" s="20"/>
      <c r="BA1028" s="105" t="str">
        <f t="shared" si="153"/>
        <v/>
      </c>
      <c r="BB1028" s="20" t="str">
        <f t="shared" si="154"/>
        <v/>
      </c>
      <c r="BC1028" s="20"/>
      <c r="BD1028" s="20"/>
      <c r="BE1028" s="75"/>
      <c r="BF1028" s="73"/>
      <c r="BG1028" s="55"/>
      <c r="BH1028" s="76"/>
      <c r="BI1028" s="20"/>
      <c r="BJ1028" s="20"/>
      <c r="BK1028" s="55"/>
      <c r="BL1028" s="71"/>
      <c r="BM1028" s="77"/>
      <c r="BN1028" s="78"/>
      <c r="BO1028" s="77"/>
      <c r="BP1028" s="78"/>
    </row>
    <row r="1029" spans="1:68" s="3" customFormat="1" x14ac:dyDescent="0.2">
      <c r="A1029" s="20" t="s">
        <v>95</v>
      </c>
      <c r="B1029" s="20" t="s">
        <v>399</v>
      </c>
      <c r="C1029" s="20" t="s">
        <v>870</v>
      </c>
      <c r="D1029" s="20" t="s">
        <v>1</v>
      </c>
      <c r="E1029" s="20" t="s">
        <v>78</v>
      </c>
      <c r="F1029" s="20" t="s">
        <v>387</v>
      </c>
      <c r="G1029" s="20" t="s">
        <v>20086</v>
      </c>
      <c r="H1029" s="20" t="s">
        <v>388</v>
      </c>
      <c r="I1029" s="19">
        <f t="shared" si="146"/>
        <v>34</v>
      </c>
      <c r="J1029" s="20" t="s">
        <v>755</v>
      </c>
      <c r="K1029" s="20" t="s">
        <v>2225</v>
      </c>
      <c r="L1029" s="95" t="str">
        <f>IF(M1029&lt;&gt;"",IF(NOT(ISNA(INDEX(cc!B:B,MATCH(M1029,cc!A:A,0)))),INDEX(cc!B:B,MATCH(M1029,cc!A:A,0)),"0"),"")</f>
        <v>Age (&lt;1-9, 2) and Result</v>
      </c>
      <c r="M1029" s="97" t="s">
        <v>342</v>
      </c>
      <c r="N1029" s="28" t="str">
        <f t="shared" si="147"/>
        <v/>
      </c>
      <c r="O1029" s="19" t="str">
        <f t="shared" si="149"/>
        <v>HTS_TST (N, TA, VCT/AgeLessThanTen/Result): HTS received results</v>
      </c>
      <c r="P1029" s="19" t="str">
        <f t="shared" si="150"/>
        <v>HTS_TST (N, TA, VCT/AgeLessThanTen/Result): HTS received results</v>
      </c>
      <c r="Q1029" s="19" t="str">
        <f t="shared" si="148"/>
        <v>HTS_TST (N, TA, VCT/Age&lt;10/Result)</v>
      </c>
      <c r="R1029" s="19" t="str">
        <f t="shared" si="151"/>
        <v>HTS_TST_N_TA_VCT_Agelt10_Result</v>
      </c>
      <c r="S1029" s="19" t="str">
        <f t="shared" si="152"/>
        <v>HTS_TST_N_TA_VCT_Agelt10_Result_</v>
      </c>
      <c r="T1029" s="19" t="b">
        <f>NOT(ISNA(VLOOKUP(B1029,dbcodes!A:B,2,FALSE)))</f>
        <v>1</v>
      </c>
      <c r="U1029" s="19" t="str">
        <f>IF(ISNA(VLOOKUP(B1029,dbcodes!A:B,2,FALSE)),des!R382,VLOOKUP(B1029,dbcodes!A:B,2,FALSE))</f>
        <v>HTC_TST_N_TA_VCT_Agelt10_Result</v>
      </c>
      <c r="V1029" s="20"/>
      <c r="W1029" s="107" t="str">
        <f>IF(ISNA(VLOOKUP(C1029,descriptions!A:B,2,FALSE)),des!V382,IF(G1029=" TARGET","Target ","")&amp;VLOOKUP(C1029,descriptions!A:B,2,FALSE))</f>
        <v>Number of individuals who received HIV Testing Services (HTS) and received their test results</v>
      </c>
      <c r="X1029" s="20" t="s">
        <v>4</v>
      </c>
      <c r="Y1029" s="20" t="s">
        <v>831</v>
      </c>
      <c r="Z1029" s="20" t="s">
        <v>836</v>
      </c>
      <c r="AA1029" s="20" t="s">
        <v>102</v>
      </c>
      <c r="AB1029" s="20" t="s">
        <v>755</v>
      </c>
      <c r="AC1029" s="19" t="str">
        <f>IF(AB1029&lt;&gt;"",IF(NOT(ISNA(INDEX(os!A:A,MATCH(AB1029,os!B:B,0)))),INDEX(os!A:A,MATCH(AB1029,os!B:B,0)),"0"),"")</f>
        <v/>
      </c>
      <c r="AD1029" s="20" t="s">
        <v>830</v>
      </c>
      <c r="AE1029" s="20"/>
      <c r="AF1029" s="20"/>
      <c r="AG1029" s="20"/>
      <c r="AH1029" s="93" t="str">
        <f>IF(NOT(ISNA(VLOOKUP(B:B,ResultsTargets!A:A,1,0))),"TRUE","")</f>
        <v/>
      </c>
      <c r="AI1029" s="19" t="str">
        <f>IF(ISNA(VLOOKUP(C1029,dim_techarea!A:B,2,FALSE)),"",VLOOKUP(C1029,dim_techarea!A:B,2,FALSE))</f>
        <v>HTS_TST</v>
      </c>
      <c r="AJ1029" s="19" t="str">
        <f>IF(ISNA(VLOOKUP(AI1029,dim_techarea!B:C,2,FALSE)),"",VLOOKUP(AI1029,dim_techarea!B:C,2,FALSE))</f>
        <v>f5IPTM7mieH</v>
      </c>
      <c r="AK1029" s="19" t="str">
        <f>IF(ISNA(VLOOKUP(TRIM(G1029),dim_targetsresults!A:B,2,FALSE)),"",VLOOKUP(TRIM(G1029),dim_targetsresults!A:C,2,FALSE))</f>
        <v>MER Results</v>
      </c>
      <c r="AL1029" s="19" t="str">
        <f>IF(ISNA(VLOOKUP(AK1029,dim_targetsresults!B:C,2,FALSE)),"",VLOOKUP(AK1029,dim_targetsresults!B:C,2,FALSE))</f>
        <v>Jh0jDM5yQ2E</v>
      </c>
      <c r="AM1029" s="19" t="str">
        <f>IF(ISNA(VLOOKUP(TRIM(D1029),dim_numeratordenominator!A:B,2,FALSE)),"",VLOOKUP(TRIM(D1029),dim_numeratordenominator!A:C,2,FALSE))</f>
        <v>Numerator</v>
      </c>
      <c r="AN1029" s="19" t="str">
        <f>IF(ISNA(VLOOKUP(AM1029,dim_numeratordenominator!B:C,2,FALSE)),"",VLOOKUP(AM1029,dim_numeratordenominator!B:C,2,FALSE))</f>
        <v>Som9NRMQqV7</v>
      </c>
      <c r="AO1029" s="19" t="str">
        <f>IF(ISNA(VLOOKUP(TRIM(E1029),dim_supporttype!A:B,2,FALSE)),"",VLOOKUP(TRIM(E1029),dim_supporttype!A:C,2,FALSE))</f>
        <v>TA</v>
      </c>
      <c r="AP1029" s="19" t="str">
        <f>IF(ISNA(VLOOKUP(AO1029,dim_supporttype!B:C,2,FALSE)),"",VLOOKUP(AO1029,dim_supporttype!B:C,2,FALSE))</f>
        <v>cRAGKdWIDn4</v>
      </c>
      <c r="AQ1029" s="19" t="str">
        <f>IF(ISNA(VLOOKUP(TRIM(F1029),dim_disaggs!A:B,2,FALSE)),"No Disagg",VLOOKUP(TRIM(F1029),dim_disaggs!A:B,2,FALSE))</f>
        <v>VCT/AgeLessThanTen/Result</v>
      </c>
      <c r="AR1029" s="19" t="str">
        <f>IF(ISNA(VLOOKUP(AQ1029,dim_disaggs!B:C,2,FALSE)),"",VLOOKUP(AQ1029,dim_disaggs!B:C,2,FALSE))</f>
        <v>ayuzrvaBqD8</v>
      </c>
      <c r="AS1029" s="72" t="s">
        <v>21123</v>
      </c>
      <c r="AT1029" s="66" t="s">
        <v>19784</v>
      </c>
      <c r="AU1029" s="72" t="s">
        <v>755</v>
      </c>
      <c r="AV1029" s="73" t="s">
        <v>755</v>
      </c>
      <c r="AW1029" s="66" t="s">
        <v>755</v>
      </c>
      <c r="AX1029" s="66" t="s">
        <v>755</v>
      </c>
      <c r="AY1029" s="20"/>
      <c r="AZ1029" s="20"/>
      <c r="BA1029" s="105" t="str">
        <f t="shared" si="153"/>
        <v/>
      </c>
      <c r="BB1029" s="20" t="str">
        <f t="shared" si="154"/>
        <v/>
      </c>
      <c r="BC1029" s="20"/>
      <c r="BD1029" s="20"/>
      <c r="BE1029" s="75"/>
      <c r="BF1029" s="73"/>
      <c r="BG1029" s="55"/>
      <c r="BH1029" s="76"/>
      <c r="BI1029" s="20"/>
      <c r="BJ1029" s="20"/>
      <c r="BK1029" s="55"/>
      <c r="BL1029" s="71"/>
      <c r="BM1029" s="77"/>
      <c r="BN1029" s="78"/>
      <c r="BO1029" s="77"/>
      <c r="BP1029" s="78"/>
    </row>
    <row r="1030" spans="1:68" x14ac:dyDescent="0.2">
      <c r="A1030" s="20" t="s">
        <v>95</v>
      </c>
      <c r="B1030" s="20" t="s">
        <v>448</v>
      </c>
      <c r="C1030" s="20" t="s">
        <v>870</v>
      </c>
      <c r="D1030" s="20" t="s">
        <v>1</v>
      </c>
      <c r="E1030" s="20" t="s">
        <v>77</v>
      </c>
      <c r="F1030" s="20" t="s">
        <v>423</v>
      </c>
      <c r="G1030" s="20" t="s">
        <v>20086</v>
      </c>
      <c r="H1030" s="20" t="s">
        <v>424</v>
      </c>
      <c r="I1030" s="19">
        <f t="shared" si="146"/>
        <v>42</v>
      </c>
      <c r="J1030" s="20" t="s">
        <v>755</v>
      </c>
      <c r="K1030" s="20" t="s">
        <v>2225</v>
      </c>
      <c r="L1030" s="95" t="str">
        <f>IF(M1030&lt;&gt;"",IF(NOT(ISNA(INDEX(cc!B:B,MATCH(M1030,cc!A:A,0)))),INDEX(cc!B:B,MATCH(M1030,cc!A:A,0)),"0"),"")</f>
        <v>Age (10-50+-uk, 5), Sex and Result</v>
      </c>
      <c r="M1030" s="97" t="s">
        <v>345</v>
      </c>
      <c r="N1030" s="28" t="str">
        <f t="shared" si="147"/>
        <v/>
      </c>
      <c r="O1030" s="19" t="str">
        <f t="shared" si="149"/>
        <v>HTS_TST (N, DSD, VCTMod/AgeAboveTen/Sex/Result): HTS received results</v>
      </c>
      <c r="P1030" s="19" t="str">
        <f t="shared" si="150"/>
        <v>HTS_TST (N, DSD, VCTMod/AgeAboveTen/Sex/Result): HTS received results</v>
      </c>
      <c r="Q1030" s="19" t="str">
        <f t="shared" si="148"/>
        <v>HTS_TST (N, DSD, VCTMod/Age&gt;10/Sex/Result)</v>
      </c>
      <c r="R1030" s="19" t="str">
        <f t="shared" si="151"/>
        <v>HTS_TST_N_DSD_VCTMod_Agegt10_Sex_Result</v>
      </c>
      <c r="S1030" s="19" t="str">
        <f t="shared" si="152"/>
        <v>HTS_TST_N_DSD_VCTMod_Agegt10_Sex_Result_</v>
      </c>
      <c r="T1030" s="19" t="b">
        <f>NOT(ISNA(VLOOKUP(B1030,dbcodes!A:B,2,FALSE)))</f>
        <v>1</v>
      </c>
      <c r="U1030" s="19" t="str">
        <f>IF(ISNA(VLOOKUP(B1030,dbcodes!A:B,2,FALSE)),des!R386,VLOOKUP(B1030,dbcodes!A:B,2,FALSE))</f>
        <v>HTC_TST_N_DSD_VCTMod_Agegt10_Sex_Result</v>
      </c>
      <c r="W1030" s="107" t="str">
        <f>IF(ISNA(VLOOKUP(C1030,descriptions!A:B,2,FALSE)),des!V386,IF(G1030=" TARGET","Target ","")&amp;VLOOKUP(C1030,descriptions!A:B,2,FALSE))</f>
        <v>Number of individuals who received HIV Testing Services (HTS) and received their test results</v>
      </c>
      <c r="X1030" s="20" t="s">
        <v>4</v>
      </c>
      <c r="Y1030" s="20" t="s">
        <v>831</v>
      </c>
      <c r="Z1030" s="20" t="s">
        <v>836</v>
      </c>
      <c r="AA1030" s="20" t="s">
        <v>102</v>
      </c>
      <c r="AB1030" s="20" t="s">
        <v>755</v>
      </c>
      <c r="AC1030" s="19" t="str">
        <f>IF(AB1030&lt;&gt;"",IF(NOT(ISNA(INDEX(os!A:A,MATCH(AB1030,os!B:B,0)))),INDEX(os!A:A,MATCH(AB1030,os!B:B,0)),"0"),"")</f>
        <v/>
      </c>
      <c r="AD1030" s="20" t="s">
        <v>830</v>
      </c>
      <c r="AH1030" s="93" t="str">
        <f>IF(NOT(ISNA(VLOOKUP(B:B,ResultsTargets!A:A,1,0))),"TRUE","")</f>
        <v/>
      </c>
      <c r="AI1030" s="19" t="str">
        <f>IF(ISNA(VLOOKUP(C1030,dim_techarea!A:B,2,FALSE)),"",VLOOKUP(C1030,dim_techarea!A:B,2,FALSE))</f>
        <v>HTS_TST</v>
      </c>
      <c r="AJ1030" s="19" t="str">
        <f>IF(ISNA(VLOOKUP(AI1030,dim_techarea!B:C,2,FALSE)),"",VLOOKUP(AI1030,dim_techarea!B:C,2,FALSE))</f>
        <v>f5IPTM7mieH</v>
      </c>
      <c r="AK1030" s="19" t="str">
        <f>IF(ISNA(VLOOKUP(TRIM(G1030),dim_targetsresults!A:B,2,FALSE)),"",VLOOKUP(TRIM(G1030),dim_targetsresults!A:C,2,FALSE))</f>
        <v>MER Results</v>
      </c>
      <c r="AL1030" s="19" t="str">
        <f>IF(ISNA(VLOOKUP(AK1030,dim_targetsresults!B:C,2,FALSE)),"",VLOOKUP(AK1030,dim_targetsresults!B:C,2,FALSE))</f>
        <v>Jh0jDM5yQ2E</v>
      </c>
      <c r="AM1030" s="19" t="str">
        <f>IF(ISNA(VLOOKUP(TRIM(D1030),dim_numeratordenominator!A:B,2,FALSE)),"",VLOOKUP(TRIM(D1030),dim_numeratordenominator!A:C,2,FALSE))</f>
        <v>Numerator</v>
      </c>
      <c r="AN1030" s="19" t="str">
        <f>IF(ISNA(VLOOKUP(AM1030,dim_numeratordenominator!B:C,2,FALSE)),"",VLOOKUP(AM1030,dim_numeratordenominator!B:C,2,FALSE))</f>
        <v>Som9NRMQqV7</v>
      </c>
      <c r="AO1030" s="19" t="str">
        <f>IF(ISNA(VLOOKUP(TRIM(E1030),dim_supporttype!A:B,2,FALSE)),"",VLOOKUP(TRIM(E1030),dim_supporttype!A:C,2,FALSE))</f>
        <v>DSD</v>
      </c>
      <c r="AP1030" s="19" t="str">
        <f>IF(ISNA(VLOOKUP(AO1030,dim_supporttype!B:C,2,FALSE)),"",VLOOKUP(AO1030,dim_supporttype!B:C,2,FALSE))</f>
        <v>iM13vdNLWKb</v>
      </c>
      <c r="AQ1030" s="19" t="str">
        <f>IF(ISNA(VLOOKUP(TRIM(F1030),dim_disaggs!A:B,2,FALSE)),"No Disagg",VLOOKUP(TRIM(F1030),dim_disaggs!A:B,2,FALSE))</f>
        <v>VCTMod/AgeAboveTen/Sex/Result</v>
      </c>
      <c r="AR1030" s="19" t="str">
        <f>IF(ISNA(VLOOKUP(AQ1030,dim_disaggs!B:C,2,FALSE)),"",VLOOKUP(AQ1030,dim_disaggs!B:C,2,FALSE))</f>
        <v>neBU3HMNwbL</v>
      </c>
      <c r="AS1030" s="72" t="s">
        <v>21124</v>
      </c>
      <c r="AT1030" s="66" t="s">
        <v>19785</v>
      </c>
      <c r="AU1030" s="72" t="s">
        <v>755</v>
      </c>
      <c r="AV1030" s="73" t="s">
        <v>755</v>
      </c>
      <c r="AW1030" s="66" t="s">
        <v>755</v>
      </c>
      <c r="AX1030" s="66" t="s">
        <v>755</v>
      </c>
      <c r="BA1030" s="105" t="str">
        <f t="shared" si="153"/>
        <v/>
      </c>
      <c r="BB1030" s="20" t="str">
        <f t="shared" si="154"/>
        <v/>
      </c>
    </row>
    <row r="1031" spans="1:68" x14ac:dyDescent="0.2">
      <c r="A1031" s="20" t="s">
        <v>95</v>
      </c>
      <c r="B1031" s="20" t="s">
        <v>450</v>
      </c>
      <c r="C1031" s="20" t="s">
        <v>870</v>
      </c>
      <c r="D1031" s="20" t="s">
        <v>1</v>
      </c>
      <c r="E1031" s="20" t="s">
        <v>78</v>
      </c>
      <c r="F1031" s="20" t="s">
        <v>423</v>
      </c>
      <c r="G1031" s="20" t="s">
        <v>20086</v>
      </c>
      <c r="H1031" s="20" t="s">
        <v>424</v>
      </c>
      <c r="I1031" s="19">
        <f t="shared" si="146"/>
        <v>41</v>
      </c>
      <c r="J1031" s="20" t="s">
        <v>755</v>
      </c>
      <c r="K1031" s="20" t="s">
        <v>2225</v>
      </c>
      <c r="L1031" s="95" t="str">
        <f>IF(M1031&lt;&gt;"",IF(NOT(ISNA(INDEX(cc!B:B,MATCH(M1031,cc!A:A,0)))),INDEX(cc!B:B,MATCH(M1031,cc!A:A,0)),"0"),"")</f>
        <v>Age (10-50+-uk, 5), Sex and Result</v>
      </c>
      <c r="M1031" s="97" t="s">
        <v>345</v>
      </c>
      <c r="N1031" s="28" t="str">
        <f t="shared" si="147"/>
        <v/>
      </c>
      <c r="O1031" s="19" t="str">
        <f t="shared" si="149"/>
        <v>HTS_TST (N, TA, VCTMod/AgeAboveTen/Sex/Result): HTS received results</v>
      </c>
      <c r="P1031" s="19" t="str">
        <f t="shared" si="150"/>
        <v>HTS_TST (N, TA, VCTMod/AgeAboveTen/Sex/Result): HTS received results</v>
      </c>
      <c r="Q1031" s="19" t="str">
        <f t="shared" si="148"/>
        <v>HTS_TST (N, TA, VCTMod/Age&gt;10/Sex/Result)</v>
      </c>
      <c r="R1031" s="19" t="str">
        <f t="shared" si="151"/>
        <v>HTS_TST_N_TA_VCTMod_Agegt10_Sex_Result</v>
      </c>
      <c r="S1031" s="19" t="str">
        <f t="shared" si="152"/>
        <v>HTS_TST_N_TA_VCTMod_Agegt10_Sex_Result_</v>
      </c>
      <c r="T1031" s="19" t="b">
        <f>NOT(ISNA(VLOOKUP(B1031,dbcodes!A:B,2,FALSE)))</f>
        <v>1</v>
      </c>
      <c r="U1031" s="19" t="str">
        <f>IF(ISNA(VLOOKUP(B1031,dbcodes!A:B,2,FALSE)),des!R387,VLOOKUP(B1031,dbcodes!A:B,2,FALSE))</f>
        <v>HTC_TST_N_TA_VCTMod_Agegt10_Sex_Result</v>
      </c>
      <c r="W1031" s="107" t="str">
        <f>IF(ISNA(VLOOKUP(C1031,descriptions!A:B,2,FALSE)),des!V387,IF(G1031=" TARGET","Target ","")&amp;VLOOKUP(C1031,descriptions!A:B,2,FALSE))</f>
        <v>Number of individuals who received HIV Testing Services (HTS) and received their test results</v>
      </c>
      <c r="X1031" s="20" t="s">
        <v>4</v>
      </c>
      <c r="Y1031" s="20" t="s">
        <v>831</v>
      </c>
      <c r="Z1031" s="20" t="s">
        <v>836</v>
      </c>
      <c r="AA1031" s="20" t="s">
        <v>102</v>
      </c>
      <c r="AB1031" s="20" t="s">
        <v>755</v>
      </c>
      <c r="AC1031" s="19" t="str">
        <f>IF(AB1031&lt;&gt;"",IF(NOT(ISNA(INDEX(os!A:A,MATCH(AB1031,os!B:B,0)))),INDEX(os!A:A,MATCH(AB1031,os!B:B,0)),"0"),"")</f>
        <v/>
      </c>
      <c r="AD1031" s="20" t="s">
        <v>830</v>
      </c>
      <c r="AH1031" s="93" t="str">
        <f>IF(NOT(ISNA(VLOOKUP(B:B,ResultsTargets!A:A,1,0))),"TRUE","")</f>
        <v/>
      </c>
      <c r="AI1031" s="19" t="str">
        <f>IF(ISNA(VLOOKUP(C1031,dim_techarea!A:B,2,FALSE)),"",VLOOKUP(C1031,dim_techarea!A:B,2,FALSE))</f>
        <v>HTS_TST</v>
      </c>
      <c r="AJ1031" s="19" t="str">
        <f>IF(ISNA(VLOOKUP(AI1031,dim_techarea!B:C,2,FALSE)),"",VLOOKUP(AI1031,dim_techarea!B:C,2,FALSE))</f>
        <v>f5IPTM7mieH</v>
      </c>
      <c r="AK1031" s="19" t="str">
        <f>IF(ISNA(VLOOKUP(TRIM(G1031),dim_targetsresults!A:B,2,FALSE)),"",VLOOKUP(TRIM(G1031),dim_targetsresults!A:C,2,FALSE))</f>
        <v>MER Results</v>
      </c>
      <c r="AL1031" s="19" t="str">
        <f>IF(ISNA(VLOOKUP(AK1031,dim_targetsresults!B:C,2,FALSE)),"",VLOOKUP(AK1031,dim_targetsresults!B:C,2,FALSE))</f>
        <v>Jh0jDM5yQ2E</v>
      </c>
      <c r="AM1031" s="19" t="str">
        <f>IF(ISNA(VLOOKUP(TRIM(D1031),dim_numeratordenominator!A:B,2,FALSE)),"",VLOOKUP(TRIM(D1031),dim_numeratordenominator!A:C,2,FALSE))</f>
        <v>Numerator</v>
      </c>
      <c r="AN1031" s="19" t="str">
        <f>IF(ISNA(VLOOKUP(AM1031,dim_numeratordenominator!B:C,2,FALSE)),"",VLOOKUP(AM1031,dim_numeratordenominator!B:C,2,FALSE))</f>
        <v>Som9NRMQqV7</v>
      </c>
      <c r="AO1031" s="19" t="str">
        <f>IF(ISNA(VLOOKUP(TRIM(E1031),dim_supporttype!A:B,2,FALSE)),"",VLOOKUP(TRIM(E1031),dim_supporttype!A:C,2,FALSE))</f>
        <v>TA</v>
      </c>
      <c r="AP1031" s="19" t="str">
        <f>IF(ISNA(VLOOKUP(AO1031,dim_supporttype!B:C,2,FALSE)),"",VLOOKUP(AO1031,dim_supporttype!B:C,2,FALSE))</f>
        <v>cRAGKdWIDn4</v>
      </c>
      <c r="AQ1031" s="19" t="str">
        <f>IF(ISNA(VLOOKUP(TRIM(F1031),dim_disaggs!A:B,2,FALSE)),"No Disagg",VLOOKUP(TRIM(F1031),dim_disaggs!A:B,2,FALSE))</f>
        <v>VCTMod/AgeAboveTen/Sex/Result</v>
      </c>
      <c r="AR1031" s="19" t="str">
        <f>IF(ISNA(VLOOKUP(AQ1031,dim_disaggs!B:C,2,FALSE)),"",VLOOKUP(AQ1031,dim_disaggs!B:C,2,FALSE))</f>
        <v>neBU3HMNwbL</v>
      </c>
      <c r="AS1031" s="72" t="s">
        <v>21124</v>
      </c>
      <c r="AT1031" s="66" t="s">
        <v>19785</v>
      </c>
      <c r="AU1031" s="72" t="s">
        <v>755</v>
      </c>
      <c r="AV1031" s="73" t="s">
        <v>755</v>
      </c>
      <c r="AW1031" s="66" t="s">
        <v>755</v>
      </c>
      <c r="AX1031" s="66" t="s">
        <v>755</v>
      </c>
      <c r="BA1031" s="105" t="str">
        <f t="shared" si="153"/>
        <v/>
      </c>
      <c r="BB1031" s="20" t="str">
        <f t="shared" si="154"/>
        <v/>
      </c>
    </row>
    <row r="1032" spans="1:68" x14ac:dyDescent="0.2">
      <c r="A1032" s="20" t="s">
        <v>95</v>
      </c>
      <c r="B1032" s="20" t="s">
        <v>447</v>
      </c>
      <c r="C1032" s="20" t="s">
        <v>870</v>
      </c>
      <c r="D1032" s="20" t="s">
        <v>1</v>
      </c>
      <c r="E1032" s="20" t="s">
        <v>77</v>
      </c>
      <c r="F1032" s="20" t="s">
        <v>421</v>
      </c>
      <c r="G1032" s="20" t="s">
        <v>20086</v>
      </c>
      <c r="H1032" s="20" t="s">
        <v>422</v>
      </c>
      <c r="I1032" s="19">
        <f t="shared" si="146"/>
        <v>38</v>
      </c>
      <c r="J1032" s="20" t="s">
        <v>755</v>
      </c>
      <c r="K1032" s="20" t="s">
        <v>2225</v>
      </c>
      <c r="L1032" s="95" t="str">
        <f>IF(M1032&lt;&gt;"",IF(NOT(ISNA(INDEX(cc!B:B,MATCH(M1032,cc!A:A,0)))),INDEX(cc!B:B,MATCH(M1032,cc!A:A,0)),"0"),"")</f>
        <v>Age (&lt;1-9, 2) and Result</v>
      </c>
      <c r="M1032" s="97" t="s">
        <v>342</v>
      </c>
      <c r="N1032" s="28" t="str">
        <f t="shared" si="147"/>
        <v/>
      </c>
      <c r="O1032" s="19" t="str">
        <f t="shared" si="149"/>
        <v>HTS_TST (N, DSD, VCTMod/AgeLessThanTen/Result): HTS received results</v>
      </c>
      <c r="P1032" s="19" t="str">
        <f t="shared" si="150"/>
        <v>HTS_TST (N, DSD, VCTMod/AgeLessThanTen/Result): HTS received results</v>
      </c>
      <c r="Q1032" s="19" t="str">
        <f t="shared" si="148"/>
        <v>HTS_TST (N, DSD, VCTMod/Age&lt;10/Result)</v>
      </c>
      <c r="R1032" s="19" t="str">
        <f t="shared" si="151"/>
        <v>HTS_TST_N_DSD_VCTMod_Agelt10_Result</v>
      </c>
      <c r="S1032" s="19" t="str">
        <f t="shared" si="152"/>
        <v>HTS_TST_N_DSD_VCTMod_Agelt10_Result_</v>
      </c>
      <c r="T1032" s="19" t="b">
        <f>NOT(ISNA(VLOOKUP(B1032,dbcodes!A:B,2,FALSE)))</f>
        <v>1</v>
      </c>
      <c r="U1032" s="19" t="str">
        <f>IF(ISNA(VLOOKUP(B1032,dbcodes!A:B,2,FALSE)),des!R388,VLOOKUP(B1032,dbcodes!A:B,2,FALSE))</f>
        <v>HTC_TST_N_DSD_VCTMod_Agelt10_Result</v>
      </c>
      <c r="W1032" s="107" t="str">
        <f>IF(ISNA(VLOOKUP(C1032,descriptions!A:B,2,FALSE)),des!V388,IF(G1032=" TARGET","Target ","")&amp;VLOOKUP(C1032,descriptions!A:B,2,FALSE))</f>
        <v>Number of individuals who received HIV Testing Services (HTS) and received their test results</v>
      </c>
      <c r="X1032" s="20" t="s">
        <v>4</v>
      </c>
      <c r="Y1032" s="20" t="s">
        <v>831</v>
      </c>
      <c r="Z1032" s="20" t="s">
        <v>836</v>
      </c>
      <c r="AA1032" s="20" t="s">
        <v>102</v>
      </c>
      <c r="AB1032" s="20" t="s">
        <v>755</v>
      </c>
      <c r="AC1032" s="19" t="str">
        <f>IF(AB1032&lt;&gt;"",IF(NOT(ISNA(INDEX(os!A:A,MATCH(AB1032,os!B:B,0)))),INDEX(os!A:A,MATCH(AB1032,os!B:B,0)),"0"),"")</f>
        <v/>
      </c>
      <c r="AD1032" s="20" t="s">
        <v>830</v>
      </c>
      <c r="AH1032" s="93" t="str">
        <f>IF(NOT(ISNA(VLOOKUP(B:B,ResultsTargets!A:A,1,0))),"TRUE","")</f>
        <v/>
      </c>
      <c r="AI1032" s="19" t="str">
        <f>IF(ISNA(VLOOKUP(C1032,dim_techarea!A:B,2,FALSE)),"",VLOOKUP(C1032,dim_techarea!A:B,2,FALSE))</f>
        <v>HTS_TST</v>
      </c>
      <c r="AJ1032" s="19" t="str">
        <f>IF(ISNA(VLOOKUP(AI1032,dim_techarea!B:C,2,FALSE)),"",VLOOKUP(AI1032,dim_techarea!B:C,2,FALSE))</f>
        <v>f5IPTM7mieH</v>
      </c>
      <c r="AK1032" s="19" t="str">
        <f>IF(ISNA(VLOOKUP(TRIM(G1032),dim_targetsresults!A:B,2,FALSE)),"",VLOOKUP(TRIM(G1032),dim_targetsresults!A:C,2,FALSE))</f>
        <v>MER Results</v>
      </c>
      <c r="AL1032" s="19" t="str">
        <f>IF(ISNA(VLOOKUP(AK1032,dim_targetsresults!B:C,2,FALSE)),"",VLOOKUP(AK1032,dim_targetsresults!B:C,2,FALSE))</f>
        <v>Jh0jDM5yQ2E</v>
      </c>
      <c r="AM1032" s="19" t="str">
        <f>IF(ISNA(VLOOKUP(TRIM(D1032),dim_numeratordenominator!A:B,2,FALSE)),"",VLOOKUP(TRIM(D1032),dim_numeratordenominator!A:C,2,FALSE))</f>
        <v>Numerator</v>
      </c>
      <c r="AN1032" s="19" t="str">
        <f>IF(ISNA(VLOOKUP(AM1032,dim_numeratordenominator!B:C,2,FALSE)),"",VLOOKUP(AM1032,dim_numeratordenominator!B:C,2,FALSE))</f>
        <v>Som9NRMQqV7</v>
      </c>
      <c r="AO1032" s="19" t="str">
        <f>IF(ISNA(VLOOKUP(TRIM(E1032),dim_supporttype!A:B,2,FALSE)),"",VLOOKUP(TRIM(E1032),dim_supporttype!A:C,2,FALSE))</f>
        <v>DSD</v>
      </c>
      <c r="AP1032" s="19" t="str">
        <f>IF(ISNA(VLOOKUP(AO1032,dim_supporttype!B:C,2,FALSE)),"",VLOOKUP(AO1032,dim_supporttype!B:C,2,FALSE))</f>
        <v>iM13vdNLWKb</v>
      </c>
      <c r="AQ1032" s="19" t="str">
        <f>IF(ISNA(VLOOKUP(TRIM(F1032),dim_disaggs!A:B,2,FALSE)),"No Disagg",VLOOKUP(TRIM(F1032),dim_disaggs!A:B,2,FALSE))</f>
        <v>VCTMod/AgeLessThanTen/Result</v>
      </c>
      <c r="AR1032" s="19" t="str">
        <f>IF(ISNA(VLOOKUP(AQ1032,dim_disaggs!B:C,2,FALSE)),"",VLOOKUP(AQ1032,dim_disaggs!B:C,2,FALSE))</f>
        <v>hbRtQcUagfo</v>
      </c>
      <c r="AS1032" s="72" t="s">
        <v>21124</v>
      </c>
      <c r="AT1032" s="66" t="s">
        <v>19785</v>
      </c>
      <c r="AU1032" s="72" t="s">
        <v>755</v>
      </c>
      <c r="AV1032" s="73" t="s">
        <v>755</v>
      </c>
      <c r="AW1032" s="66" t="s">
        <v>755</v>
      </c>
      <c r="AX1032" s="66" t="s">
        <v>755</v>
      </c>
      <c r="BA1032" s="105" t="str">
        <f t="shared" si="153"/>
        <v/>
      </c>
      <c r="BB1032" s="20" t="str">
        <f t="shared" si="154"/>
        <v/>
      </c>
    </row>
    <row r="1033" spans="1:68" x14ac:dyDescent="0.2">
      <c r="A1033" s="20" t="s">
        <v>95</v>
      </c>
      <c r="B1033" s="20" t="s">
        <v>449</v>
      </c>
      <c r="C1033" s="20" t="s">
        <v>870</v>
      </c>
      <c r="D1033" s="20" t="s">
        <v>1</v>
      </c>
      <c r="E1033" s="20" t="s">
        <v>78</v>
      </c>
      <c r="F1033" s="20" t="s">
        <v>421</v>
      </c>
      <c r="G1033" s="20" t="s">
        <v>20086</v>
      </c>
      <c r="H1033" s="20" t="s">
        <v>422</v>
      </c>
      <c r="I1033" s="19">
        <f t="shared" si="146"/>
        <v>37</v>
      </c>
      <c r="J1033" s="20" t="s">
        <v>755</v>
      </c>
      <c r="K1033" s="20" t="s">
        <v>2225</v>
      </c>
      <c r="L1033" s="95" t="str">
        <f>IF(M1033&lt;&gt;"",IF(NOT(ISNA(INDEX(cc!B:B,MATCH(M1033,cc!A:A,0)))),INDEX(cc!B:B,MATCH(M1033,cc!A:A,0)),"0"),"")</f>
        <v>Age (&lt;1-9, 2) and Result</v>
      </c>
      <c r="M1033" s="97" t="s">
        <v>342</v>
      </c>
      <c r="N1033" s="28" t="str">
        <f t="shared" si="147"/>
        <v/>
      </c>
      <c r="O1033" s="19" t="str">
        <f t="shared" si="149"/>
        <v>HTS_TST (N, TA, VCTMod/AgeLessThanTen/Result): HTS received results</v>
      </c>
      <c r="P1033" s="19" t="str">
        <f t="shared" si="150"/>
        <v>HTS_TST (N, TA, VCTMod/AgeLessThanTen/Result): HTS received results</v>
      </c>
      <c r="Q1033" s="19" t="str">
        <f t="shared" si="148"/>
        <v>HTS_TST (N, TA, VCTMod/Age&lt;10/Result)</v>
      </c>
      <c r="R1033" s="19" t="str">
        <f t="shared" si="151"/>
        <v>HTS_TST_N_TA_VCTMod_Agelt10_Result</v>
      </c>
      <c r="S1033" s="19" t="str">
        <f t="shared" si="152"/>
        <v>HTS_TST_N_TA_VCTMod_Agelt10_Result_</v>
      </c>
      <c r="T1033" s="19" t="b">
        <f>NOT(ISNA(VLOOKUP(B1033,dbcodes!A:B,2,FALSE)))</f>
        <v>1</v>
      </c>
      <c r="U1033" s="19" t="str">
        <f>IF(ISNA(VLOOKUP(B1033,dbcodes!A:B,2,FALSE)),des!R389,VLOOKUP(B1033,dbcodes!A:B,2,FALSE))</f>
        <v>HTC_TST_N_TA_VCTMod_Agelt10_Result</v>
      </c>
      <c r="W1033" s="107" t="str">
        <f>IF(ISNA(VLOOKUP(C1033,descriptions!A:B,2,FALSE)),des!V389,IF(G1033=" TARGET","Target ","")&amp;VLOOKUP(C1033,descriptions!A:B,2,FALSE))</f>
        <v>Number of individuals who received HIV Testing Services (HTS) and received their test results</v>
      </c>
      <c r="X1033" s="20" t="s">
        <v>4</v>
      </c>
      <c r="Y1033" s="20" t="s">
        <v>831</v>
      </c>
      <c r="Z1033" s="20" t="s">
        <v>836</v>
      </c>
      <c r="AA1033" s="20" t="s">
        <v>102</v>
      </c>
      <c r="AB1033" s="20" t="s">
        <v>755</v>
      </c>
      <c r="AC1033" s="19" t="str">
        <f>IF(AB1033&lt;&gt;"",IF(NOT(ISNA(INDEX(os!A:A,MATCH(AB1033,os!B:B,0)))),INDEX(os!A:A,MATCH(AB1033,os!B:B,0)),"0"),"")</f>
        <v/>
      </c>
      <c r="AD1033" s="20" t="s">
        <v>830</v>
      </c>
      <c r="AH1033" s="93" t="str">
        <f>IF(NOT(ISNA(VLOOKUP(B:B,ResultsTargets!A:A,1,0))),"TRUE","")</f>
        <v/>
      </c>
      <c r="AI1033" s="19" t="str">
        <f>IF(ISNA(VLOOKUP(C1033,dim_techarea!A:B,2,FALSE)),"",VLOOKUP(C1033,dim_techarea!A:B,2,FALSE))</f>
        <v>HTS_TST</v>
      </c>
      <c r="AJ1033" s="19" t="str">
        <f>IF(ISNA(VLOOKUP(AI1033,dim_techarea!B:C,2,FALSE)),"",VLOOKUP(AI1033,dim_techarea!B:C,2,FALSE))</f>
        <v>f5IPTM7mieH</v>
      </c>
      <c r="AK1033" s="19" t="str">
        <f>IF(ISNA(VLOOKUP(TRIM(G1033),dim_targetsresults!A:B,2,FALSE)),"",VLOOKUP(TRIM(G1033),dim_targetsresults!A:C,2,FALSE))</f>
        <v>MER Results</v>
      </c>
      <c r="AL1033" s="19" t="str">
        <f>IF(ISNA(VLOOKUP(AK1033,dim_targetsresults!B:C,2,FALSE)),"",VLOOKUP(AK1033,dim_targetsresults!B:C,2,FALSE))</f>
        <v>Jh0jDM5yQ2E</v>
      </c>
      <c r="AM1033" s="19" t="str">
        <f>IF(ISNA(VLOOKUP(TRIM(D1033),dim_numeratordenominator!A:B,2,FALSE)),"",VLOOKUP(TRIM(D1033),dim_numeratordenominator!A:C,2,FALSE))</f>
        <v>Numerator</v>
      </c>
      <c r="AN1033" s="19" t="str">
        <f>IF(ISNA(VLOOKUP(AM1033,dim_numeratordenominator!B:C,2,FALSE)),"",VLOOKUP(AM1033,dim_numeratordenominator!B:C,2,FALSE))</f>
        <v>Som9NRMQqV7</v>
      </c>
      <c r="AO1033" s="19" t="str">
        <f>IF(ISNA(VLOOKUP(TRIM(E1033),dim_supporttype!A:B,2,FALSE)),"",VLOOKUP(TRIM(E1033),dim_supporttype!A:C,2,FALSE))</f>
        <v>TA</v>
      </c>
      <c r="AP1033" s="19" t="str">
        <f>IF(ISNA(VLOOKUP(AO1033,dim_supporttype!B:C,2,FALSE)),"",VLOOKUP(AO1033,dim_supporttype!B:C,2,FALSE))</f>
        <v>cRAGKdWIDn4</v>
      </c>
      <c r="AQ1033" s="19" t="str">
        <f>IF(ISNA(VLOOKUP(TRIM(F1033),dim_disaggs!A:B,2,FALSE)),"No Disagg",VLOOKUP(TRIM(F1033),dim_disaggs!A:B,2,FALSE))</f>
        <v>VCTMod/AgeLessThanTen/Result</v>
      </c>
      <c r="AR1033" s="19" t="str">
        <f>IF(ISNA(VLOOKUP(AQ1033,dim_disaggs!B:C,2,FALSE)),"",VLOOKUP(AQ1033,dim_disaggs!B:C,2,FALSE))</f>
        <v>hbRtQcUagfo</v>
      </c>
      <c r="AS1033" s="72" t="s">
        <v>21124</v>
      </c>
      <c r="AT1033" s="66" t="s">
        <v>19785</v>
      </c>
      <c r="AU1033" s="72" t="s">
        <v>755</v>
      </c>
      <c r="AV1033" s="73" t="s">
        <v>755</v>
      </c>
      <c r="AW1033" s="66" t="s">
        <v>755</v>
      </c>
      <c r="AX1033" s="66" t="s">
        <v>755</v>
      </c>
      <c r="BA1033" s="105" t="str">
        <f t="shared" si="153"/>
        <v/>
      </c>
      <c r="BB1033" s="20" t="str">
        <f t="shared" si="154"/>
        <v/>
      </c>
    </row>
    <row r="1034" spans="1:68" x14ac:dyDescent="0.2">
      <c r="A1034" s="20" t="s">
        <v>95</v>
      </c>
      <c r="B1034" s="20" t="s">
        <v>377</v>
      </c>
      <c r="C1034" s="20" t="s">
        <v>870</v>
      </c>
      <c r="D1034" s="20" t="s">
        <v>1</v>
      </c>
      <c r="E1034" s="20" t="s">
        <v>77</v>
      </c>
      <c r="F1034" s="20" t="s">
        <v>20223</v>
      </c>
      <c r="G1034" s="20" t="s">
        <v>20086</v>
      </c>
      <c r="H1034" s="20" t="s">
        <v>20222</v>
      </c>
      <c r="I1034" s="19">
        <f t="shared" si="146"/>
        <v>37</v>
      </c>
      <c r="J1034" s="20" t="s">
        <v>755</v>
      </c>
      <c r="K1034" s="20" t="s">
        <v>2225</v>
      </c>
      <c r="L1034" s="95" t="str">
        <f>IF(M1034&lt;&gt;"",IF(NOT(ISNA(INDEX(cc!B:B,MATCH(M1034,cc!A:A,0)))),INDEX(cc!B:B,MATCH(M1034,cc!A:A,0)),"0"),"")</f>
        <v>Age (&lt;15,15+-uk, 2) and Results</v>
      </c>
      <c r="M1034" s="97" t="s">
        <v>374</v>
      </c>
      <c r="N1034" s="28" t="str">
        <f t="shared" si="147"/>
        <v/>
      </c>
      <c r="O1034" s="19" t="str">
        <f t="shared" si="149"/>
        <v>HTS_TST (N, DSD, VMMC/Age Aggregated/Result): HTS received results</v>
      </c>
      <c r="P1034" s="19" t="str">
        <f t="shared" si="150"/>
        <v>HTS_TST (N, DSD, VMMC/Age Aggregated/Result): HTS received results</v>
      </c>
      <c r="Q1034" s="19" t="str">
        <f t="shared" si="148"/>
        <v>HTS_TST (N, DSD, VMMC/Age Agg/Result)</v>
      </c>
      <c r="R1034" s="19" t="str">
        <f t="shared" si="151"/>
        <v>HTS_TST_N_DSD_VMMC_Age_Agg_Result</v>
      </c>
      <c r="S1034" s="19" t="str">
        <f t="shared" si="152"/>
        <v>HTS_TST_N_DSD_VMMC_Age_Agg_Result_</v>
      </c>
      <c r="T1034" s="19" t="b">
        <f>NOT(ISNA(VLOOKUP(B1034,dbcodes!A:B,2,FALSE)))</f>
        <v>1</v>
      </c>
      <c r="U1034" s="19" t="str">
        <f>IF(ISNA(VLOOKUP(B1034,dbcodes!A:B,2,FALSE)),des!R395,VLOOKUP(B1034,dbcodes!A:B,2,FALSE))</f>
        <v>HTC_TST_N_DSD_VMMC_Agg_Age_M_Result</v>
      </c>
      <c r="W1034" s="107" t="str">
        <f>IF(ISNA(VLOOKUP(C1034,descriptions!A:B,2,FALSE)),des!V395,IF(G1034=" TARGET","Target ","")&amp;VLOOKUP(C1034,descriptions!A:B,2,FALSE))</f>
        <v>Number of individuals who received HIV Testing Services (HTS) and received their test results</v>
      </c>
      <c r="X1034" s="20" t="s">
        <v>4</v>
      </c>
      <c r="Y1034" s="20" t="s">
        <v>831</v>
      </c>
      <c r="Z1034" s="20" t="s">
        <v>836</v>
      </c>
      <c r="AA1034" s="20" t="s">
        <v>102</v>
      </c>
      <c r="AB1034" s="20" t="s">
        <v>755</v>
      </c>
      <c r="AC1034" s="19" t="str">
        <f>IF(AB1034&lt;&gt;"",IF(NOT(ISNA(INDEX(os!A:A,MATCH(AB1034,os!B:B,0)))),INDEX(os!A:A,MATCH(AB1034,os!B:B,0)),"0"),"")</f>
        <v/>
      </c>
      <c r="AD1034" s="20" t="s">
        <v>830</v>
      </c>
      <c r="AH1034" s="93" t="str">
        <f>IF(NOT(ISNA(VLOOKUP(B:B,ResultsTargets!A:A,1,0))),"TRUE","")</f>
        <v/>
      </c>
      <c r="AI1034" s="19" t="str">
        <f>IF(ISNA(VLOOKUP(C1034,dim_techarea!A:B,2,FALSE)),"",VLOOKUP(C1034,dim_techarea!A:B,2,FALSE))</f>
        <v>HTS_TST</v>
      </c>
      <c r="AJ1034" s="19" t="str">
        <f>IF(ISNA(VLOOKUP(AI1034,dim_techarea!B:C,2,FALSE)),"",VLOOKUP(AI1034,dim_techarea!B:C,2,FALSE))</f>
        <v>f5IPTM7mieH</v>
      </c>
      <c r="AK1034" s="19" t="str">
        <f>IF(ISNA(VLOOKUP(TRIM(G1034),dim_targetsresults!A:B,2,FALSE)),"",VLOOKUP(TRIM(G1034),dim_targetsresults!A:C,2,FALSE))</f>
        <v>MER Results</v>
      </c>
      <c r="AL1034" s="19" t="str">
        <f>IF(ISNA(VLOOKUP(AK1034,dim_targetsresults!B:C,2,FALSE)),"",VLOOKUP(AK1034,dim_targetsresults!B:C,2,FALSE))</f>
        <v>Jh0jDM5yQ2E</v>
      </c>
      <c r="AM1034" s="19" t="str">
        <f>IF(ISNA(VLOOKUP(TRIM(D1034),dim_numeratordenominator!A:B,2,FALSE)),"",VLOOKUP(TRIM(D1034),dim_numeratordenominator!A:C,2,FALSE))</f>
        <v>Numerator</v>
      </c>
      <c r="AN1034" s="19" t="str">
        <f>IF(ISNA(VLOOKUP(AM1034,dim_numeratordenominator!B:C,2,FALSE)),"",VLOOKUP(AM1034,dim_numeratordenominator!B:C,2,FALSE))</f>
        <v>Som9NRMQqV7</v>
      </c>
      <c r="AO1034" s="19" t="str">
        <f>IF(ISNA(VLOOKUP(TRIM(E1034),dim_supporttype!A:B,2,FALSE)),"",VLOOKUP(TRIM(E1034),dim_supporttype!A:C,2,FALSE))</f>
        <v>DSD</v>
      </c>
      <c r="AP1034" s="19" t="str">
        <f>IF(ISNA(VLOOKUP(AO1034,dim_supporttype!B:C,2,FALSE)),"",VLOOKUP(AO1034,dim_supporttype!B:C,2,FALSE))</f>
        <v>iM13vdNLWKb</v>
      </c>
      <c r="AQ1034" s="19" t="str">
        <f>IF(ISNA(VLOOKUP(TRIM(F1034),dim_disaggs!A:B,2,FALSE)),"No Disagg",VLOOKUP(TRIM(F1034),dim_disaggs!A:B,2,FALSE))</f>
        <v>VMMC/Age Aggregated/Result</v>
      </c>
      <c r="AR1034" s="19" t="str">
        <f>IF(ISNA(VLOOKUP(AQ1034,dim_disaggs!B:C,2,FALSE)),"",VLOOKUP(AQ1034,dim_disaggs!B:C,2,FALSE))</f>
        <v>Qzk8bd5mLDf</v>
      </c>
      <c r="AS1034" s="72" t="s">
        <v>21125</v>
      </c>
      <c r="AT1034" s="66" t="s">
        <v>19786</v>
      </c>
      <c r="AU1034" s="72" t="s">
        <v>755</v>
      </c>
      <c r="AV1034" s="73" t="s">
        <v>755</v>
      </c>
      <c r="AW1034" s="66" t="s">
        <v>755</v>
      </c>
      <c r="AX1034" s="66" t="s">
        <v>755</v>
      </c>
      <c r="BA1034" s="105" t="str">
        <f t="shared" si="153"/>
        <v/>
      </c>
      <c r="BB1034" s="20" t="str">
        <f t="shared" si="154"/>
        <v/>
      </c>
    </row>
    <row r="1035" spans="1:68" x14ac:dyDescent="0.2">
      <c r="A1035" s="20" t="s">
        <v>95</v>
      </c>
      <c r="B1035" s="20" t="s">
        <v>378</v>
      </c>
      <c r="C1035" s="20" t="s">
        <v>870</v>
      </c>
      <c r="D1035" s="20" t="s">
        <v>1</v>
      </c>
      <c r="E1035" s="20" t="s">
        <v>78</v>
      </c>
      <c r="F1035" s="20" t="s">
        <v>20223</v>
      </c>
      <c r="G1035" s="20" t="s">
        <v>20086</v>
      </c>
      <c r="H1035" s="20" t="s">
        <v>20222</v>
      </c>
      <c r="I1035" s="19">
        <f t="shared" si="146"/>
        <v>36</v>
      </c>
      <c r="J1035" s="20" t="s">
        <v>755</v>
      </c>
      <c r="K1035" s="20" t="s">
        <v>2225</v>
      </c>
      <c r="L1035" s="95" t="str">
        <f>IF(M1035&lt;&gt;"",IF(NOT(ISNA(INDEX(cc!B:B,MATCH(M1035,cc!A:A,0)))),INDEX(cc!B:B,MATCH(M1035,cc!A:A,0)),"0"),"")</f>
        <v>Age (&lt;15,15+-uk, 2) and Results</v>
      </c>
      <c r="M1035" s="97" t="s">
        <v>374</v>
      </c>
      <c r="N1035" s="28" t="str">
        <f t="shared" si="147"/>
        <v/>
      </c>
      <c r="O1035" s="19" t="str">
        <f t="shared" si="149"/>
        <v>HTS_TST (N, TA, VMMC/Age Aggregated/Result): HTS received results</v>
      </c>
      <c r="P1035" s="19" t="str">
        <f t="shared" si="150"/>
        <v>HTS_TST (N, TA, VMMC/Age Aggregated/Result): HTS received results</v>
      </c>
      <c r="Q1035" s="19" t="str">
        <f t="shared" si="148"/>
        <v>HTS_TST (N, TA, VMMC/Age Agg/Result)</v>
      </c>
      <c r="R1035" s="19" t="str">
        <f t="shared" si="151"/>
        <v>HTS_TST_N_TA_VMMC_Age_Agg_Result</v>
      </c>
      <c r="S1035" s="19" t="str">
        <f t="shared" si="152"/>
        <v>HTS_TST_N_TA_VMMC_Age_Agg_Result_</v>
      </c>
      <c r="T1035" s="19" t="b">
        <f>NOT(ISNA(VLOOKUP(B1035,dbcodes!A:B,2,FALSE)))</f>
        <v>1</v>
      </c>
      <c r="U1035" s="19" t="str">
        <f>IF(ISNA(VLOOKUP(B1035,dbcodes!A:B,2,FALSE)),des!R396,VLOOKUP(B1035,dbcodes!A:B,2,FALSE))</f>
        <v>HTC_TST_N_TA_VMMC_Agg_Age_M_Result</v>
      </c>
      <c r="W1035" s="107" t="str">
        <f>IF(ISNA(VLOOKUP(C1035,descriptions!A:B,2,FALSE)),des!V396,IF(G1035=" TARGET","Target ","")&amp;VLOOKUP(C1035,descriptions!A:B,2,FALSE))</f>
        <v>Number of individuals who received HIV Testing Services (HTS) and received their test results</v>
      </c>
      <c r="X1035" s="20" t="s">
        <v>4</v>
      </c>
      <c r="Y1035" s="20" t="s">
        <v>831</v>
      </c>
      <c r="Z1035" s="20" t="s">
        <v>836</v>
      </c>
      <c r="AA1035" s="20" t="s">
        <v>102</v>
      </c>
      <c r="AB1035" s="20" t="s">
        <v>755</v>
      </c>
      <c r="AC1035" s="19" t="str">
        <f>IF(AB1035&lt;&gt;"",IF(NOT(ISNA(INDEX(os!A:A,MATCH(AB1035,os!B:B,0)))),INDEX(os!A:A,MATCH(AB1035,os!B:B,0)),"0"),"")</f>
        <v/>
      </c>
      <c r="AD1035" s="20" t="s">
        <v>830</v>
      </c>
      <c r="AH1035" s="93" t="str">
        <f>IF(NOT(ISNA(VLOOKUP(B:B,ResultsTargets!A:A,1,0))),"TRUE","")</f>
        <v/>
      </c>
      <c r="AI1035" s="19" t="str">
        <f>IF(ISNA(VLOOKUP(C1035,dim_techarea!A:B,2,FALSE)),"",VLOOKUP(C1035,dim_techarea!A:B,2,FALSE))</f>
        <v>HTS_TST</v>
      </c>
      <c r="AJ1035" s="19" t="str">
        <f>IF(ISNA(VLOOKUP(AI1035,dim_techarea!B:C,2,FALSE)),"",VLOOKUP(AI1035,dim_techarea!B:C,2,FALSE))</f>
        <v>f5IPTM7mieH</v>
      </c>
      <c r="AK1035" s="19" t="str">
        <f>IF(ISNA(VLOOKUP(TRIM(G1035),dim_targetsresults!A:B,2,FALSE)),"",VLOOKUP(TRIM(G1035),dim_targetsresults!A:C,2,FALSE))</f>
        <v>MER Results</v>
      </c>
      <c r="AL1035" s="19" t="str">
        <f>IF(ISNA(VLOOKUP(AK1035,dim_targetsresults!B:C,2,FALSE)),"",VLOOKUP(AK1035,dim_targetsresults!B:C,2,FALSE))</f>
        <v>Jh0jDM5yQ2E</v>
      </c>
      <c r="AM1035" s="19" t="str">
        <f>IF(ISNA(VLOOKUP(TRIM(D1035),dim_numeratordenominator!A:B,2,FALSE)),"",VLOOKUP(TRIM(D1035),dim_numeratordenominator!A:C,2,FALSE))</f>
        <v>Numerator</v>
      </c>
      <c r="AN1035" s="19" t="str">
        <f>IF(ISNA(VLOOKUP(AM1035,dim_numeratordenominator!B:C,2,FALSE)),"",VLOOKUP(AM1035,dim_numeratordenominator!B:C,2,FALSE))</f>
        <v>Som9NRMQqV7</v>
      </c>
      <c r="AO1035" s="19" t="str">
        <f>IF(ISNA(VLOOKUP(TRIM(E1035),dim_supporttype!A:B,2,FALSE)),"",VLOOKUP(TRIM(E1035),dim_supporttype!A:C,2,FALSE))</f>
        <v>TA</v>
      </c>
      <c r="AP1035" s="19" t="str">
        <f>IF(ISNA(VLOOKUP(AO1035,dim_supporttype!B:C,2,FALSE)),"",VLOOKUP(AO1035,dim_supporttype!B:C,2,FALSE))</f>
        <v>cRAGKdWIDn4</v>
      </c>
      <c r="AQ1035" s="19" t="str">
        <f>IF(ISNA(VLOOKUP(TRIM(F1035),dim_disaggs!A:B,2,FALSE)),"No Disagg",VLOOKUP(TRIM(F1035),dim_disaggs!A:B,2,FALSE))</f>
        <v>VMMC/Age Aggregated/Result</v>
      </c>
      <c r="AR1035" s="19" t="str">
        <f>IF(ISNA(VLOOKUP(AQ1035,dim_disaggs!B:C,2,FALSE)),"",VLOOKUP(AQ1035,dim_disaggs!B:C,2,FALSE))</f>
        <v>Qzk8bd5mLDf</v>
      </c>
      <c r="AS1035" s="72" t="s">
        <v>21125</v>
      </c>
      <c r="AT1035" s="66" t="s">
        <v>19786</v>
      </c>
      <c r="AU1035" s="72" t="s">
        <v>755</v>
      </c>
      <c r="AV1035" s="73" t="s">
        <v>755</v>
      </c>
      <c r="AW1035" s="66" t="s">
        <v>755</v>
      </c>
      <c r="AX1035" s="66" t="s">
        <v>755</v>
      </c>
      <c r="BA1035" s="105" t="str">
        <f t="shared" si="153"/>
        <v/>
      </c>
      <c r="BB1035" s="20" t="str">
        <f t="shared" si="154"/>
        <v/>
      </c>
    </row>
    <row r="1036" spans="1:68" x14ac:dyDescent="0.2">
      <c r="A1036" s="20" t="s">
        <v>95</v>
      </c>
      <c r="B1036" s="21" t="s">
        <v>20245</v>
      </c>
      <c r="C1036" s="20" t="s">
        <v>870</v>
      </c>
      <c r="D1036" s="20" t="s">
        <v>1</v>
      </c>
      <c r="E1036" s="20" t="s">
        <v>77</v>
      </c>
      <c r="F1036" s="20" t="s">
        <v>19911</v>
      </c>
      <c r="G1036" s="20" t="s">
        <v>20086</v>
      </c>
      <c r="H1036" s="20" t="s">
        <v>19912</v>
      </c>
      <c r="I1036" s="19">
        <f t="shared" si="146"/>
        <v>41</v>
      </c>
      <c r="J1036" s="20" t="s">
        <v>755</v>
      </c>
      <c r="K1036" s="20" t="s">
        <v>2225</v>
      </c>
      <c r="L1036" s="95" t="str">
        <f>IF(M1036&lt;&gt;"",IF(NOT(ISNA(INDEX(cc!B:B,MATCH(M1036,cc!A:A,0)))),INDEX(cc!B:B,MATCH(M1036,cc!A:A,0)),"0"),"")</f>
        <v>Age (&lt;15,15+-uk, 2), Sex (Male) and Results</v>
      </c>
      <c r="M1036" s="97" t="s">
        <v>19882</v>
      </c>
      <c r="N1036" s="28" t="str">
        <f t="shared" si="147"/>
        <v/>
      </c>
      <c r="O1036" s="19" t="str">
        <f t="shared" si="149"/>
        <v>HTS_TST (N, DSD, VMMC/Age Aggregated/Sex/Result): HTS received results</v>
      </c>
      <c r="P1036" s="19" t="str">
        <f t="shared" si="150"/>
        <v>HTS_TST (N, DSD, VMMC/Age Aggregated/Sex/Result): HTS received results</v>
      </c>
      <c r="Q1036" s="19" t="str">
        <f t="shared" si="148"/>
        <v>HTS_TST (N, DSD, VMMC/Age Agg/Sex/Result)</v>
      </c>
      <c r="R1036" s="19" t="str">
        <f t="shared" si="151"/>
        <v>HTS_TST_N_DSD_VMMC_Age_Agg_Sex_Result</v>
      </c>
      <c r="S1036" s="19" t="str">
        <f t="shared" si="152"/>
        <v>HTS_TST_N_DSD_VMMC_Age_Agg_Sex_Result_</v>
      </c>
      <c r="T1036" s="19" t="b">
        <f>NOT(ISNA(VLOOKUP(B1036,dbcodes!A:B,2,FALSE)))</f>
        <v>1</v>
      </c>
      <c r="U1036" s="19" t="str">
        <f>IF(ISNA(VLOOKUP(B1036,dbcodes!A:B,2,FALSE)),des!R397,VLOOKUP(B1036,dbcodes!A:B,2,FALSE))</f>
        <v>HTS_TST_N_DSD_VMMC_Age_Agg_Sex_Result</v>
      </c>
      <c r="W1036" s="107" t="str">
        <f>IF(ISNA(VLOOKUP(C1036,descriptions!A:B,2,FALSE)),des!V397,IF(G1036=" TARGET","Target ","")&amp;VLOOKUP(C1036,descriptions!A:B,2,FALSE))</f>
        <v>Number of individuals who received HIV Testing Services (HTS) and received their test results</v>
      </c>
      <c r="X1036" s="20" t="s">
        <v>4</v>
      </c>
      <c r="Y1036" s="20" t="s">
        <v>831</v>
      </c>
      <c r="Z1036" s="20" t="s">
        <v>836</v>
      </c>
      <c r="AA1036" s="20" t="s">
        <v>102</v>
      </c>
      <c r="AB1036" s="20" t="s">
        <v>755</v>
      </c>
      <c r="AC1036" s="19" t="str">
        <f>IF(AB1036&lt;&gt;"",IF(NOT(ISNA(INDEX(os!A:A,MATCH(AB1036,os!B:B,0)))),INDEX(os!A:A,MATCH(AB1036,os!B:B,0)),"0"),"")</f>
        <v/>
      </c>
      <c r="AD1036" s="20" t="s">
        <v>830</v>
      </c>
      <c r="AH1036" s="93" t="str">
        <f>IF(NOT(ISNA(VLOOKUP(B:B,ResultsTargets!A:A,1,0))),"TRUE","")</f>
        <v/>
      </c>
      <c r="AI1036" s="19" t="str">
        <f>IF(ISNA(VLOOKUP(C1036,dim_techarea!A:B,2,FALSE)),"",VLOOKUP(C1036,dim_techarea!A:B,2,FALSE))</f>
        <v>HTS_TST</v>
      </c>
      <c r="AJ1036" s="19" t="str">
        <f>IF(ISNA(VLOOKUP(AI1036,dim_techarea!B:C,2,FALSE)),"",VLOOKUP(AI1036,dim_techarea!B:C,2,FALSE))</f>
        <v>f5IPTM7mieH</v>
      </c>
      <c r="AK1036" s="19" t="str">
        <f>IF(ISNA(VLOOKUP(TRIM(G1036),dim_targetsresults!A:B,2,FALSE)),"",VLOOKUP(TRIM(G1036),dim_targetsresults!A:C,2,FALSE))</f>
        <v>MER Results</v>
      </c>
      <c r="AL1036" s="19" t="str">
        <f>IF(ISNA(VLOOKUP(AK1036,dim_targetsresults!B:C,2,FALSE)),"",VLOOKUP(AK1036,dim_targetsresults!B:C,2,FALSE))</f>
        <v>Jh0jDM5yQ2E</v>
      </c>
      <c r="AM1036" s="19" t="str">
        <f>IF(ISNA(VLOOKUP(TRIM(D1036),dim_numeratordenominator!A:B,2,FALSE)),"",VLOOKUP(TRIM(D1036),dim_numeratordenominator!A:C,2,FALSE))</f>
        <v>Numerator</v>
      </c>
      <c r="AN1036" s="19" t="str">
        <f>IF(ISNA(VLOOKUP(AM1036,dim_numeratordenominator!B:C,2,FALSE)),"",VLOOKUP(AM1036,dim_numeratordenominator!B:C,2,FALSE))</f>
        <v>Som9NRMQqV7</v>
      </c>
      <c r="AO1036" s="19" t="str">
        <f>IF(ISNA(VLOOKUP(TRIM(E1036),dim_supporttype!A:B,2,FALSE)),"",VLOOKUP(TRIM(E1036),dim_supporttype!A:C,2,FALSE))</f>
        <v>DSD</v>
      </c>
      <c r="AP1036" s="19" t="str">
        <f>IF(ISNA(VLOOKUP(AO1036,dim_supporttype!B:C,2,FALSE)),"",VLOOKUP(AO1036,dim_supporttype!B:C,2,FALSE))</f>
        <v>iM13vdNLWKb</v>
      </c>
      <c r="AQ1036" s="19" t="str">
        <f>IF(ISNA(VLOOKUP(TRIM(F1036),dim_disaggs!A:B,2,FALSE)),"No Disagg",VLOOKUP(TRIM(F1036),dim_disaggs!A:B,2,FALSE))</f>
        <v>VMMC/Age Aggregated/Sex/Result</v>
      </c>
      <c r="AR1036" s="19" t="str">
        <f>IF(ISNA(VLOOKUP(AQ1036,dim_disaggs!B:C,2,FALSE)),"",VLOOKUP(AQ1036,dim_disaggs!B:C,2,FALSE))</f>
        <v>PLVSo1WWnr6</v>
      </c>
      <c r="AS1036" s="72" t="s">
        <v>21125</v>
      </c>
      <c r="AT1036" s="66" t="s">
        <v>19786</v>
      </c>
      <c r="AU1036" s="72" t="s">
        <v>755</v>
      </c>
      <c r="AV1036" s="73" t="s">
        <v>755</v>
      </c>
      <c r="AW1036" s="66" t="s">
        <v>755</v>
      </c>
      <c r="AX1036" s="66" t="s">
        <v>755</v>
      </c>
      <c r="BA1036" s="105" t="str">
        <f t="shared" si="153"/>
        <v/>
      </c>
      <c r="BB1036" s="20" t="str">
        <f t="shared" si="154"/>
        <v/>
      </c>
    </row>
    <row r="1037" spans="1:68" x14ac:dyDescent="0.2">
      <c r="A1037" s="20" t="s">
        <v>95</v>
      </c>
      <c r="B1037" s="21" t="s">
        <v>20246</v>
      </c>
      <c r="C1037" s="20" t="s">
        <v>870</v>
      </c>
      <c r="D1037" s="20" t="s">
        <v>1</v>
      </c>
      <c r="E1037" s="20" t="s">
        <v>78</v>
      </c>
      <c r="F1037" s="20" t="s">
        <v>19911</v>
      </c>
      <c r="G1037" s="20" t="s">
        <v>20086</v>
      </c>
      <c r="H1037" s="20" t="s">
        <v>19912</v>
      </c>
      <c r="I1037" s="19">
        <f t="shared" si="146"/>
        <v>40</v>
      </c>
      <c r="J1037" s="20" t="s">
        <v>755</v>
      </c>
      <c r="K1037" s="20" t="s">
        <v>2225</v>
      </c>
      <c r="L1037" s="95" t="str">
        <f>IF(M1037&lt;&gt;"",IF(NOT(ISNA(INDEX(cc!B:B,MATCH(M1037,cc!A:A,0)))),INDEX(cc!B:B,MATCH(M1037,cc!A:A,0)),"0"),"")</f>
        <v>Age (&lt;15,15+-uk, 2), Sex (Male) and Results</v>
      </c>
      <c r="M1037" s="97" t="s">
        <v>19882</v>
      </c>
      <c r="N1037" s="28" t="str">
        <f t="shared" si="147"/>
        <v/>
      </c>
      <c r="O1037" s="19" t="str">
        <f t="shared" si="149"/>
        <v>HTS_TST (N, TA, VMMC/Age Aggregated/Sex/Result): HTS received results</v>
      </c>
      <c r="P1037" s="19" t="str">
        <f t="shared" si="150"/>
        <v>HTS_TST (N, TA, VMMC/Age Aggregated/Sex/Result): HTS received results</v>
      </c>
      <c r="Q1037" s="19" t="str">
        <f t="shared" si="148"/>
        <v>HTS_TST (N, TA, VMMC/Age Agg/Sex/Result)</v>
      </c>
      <c r="R1037" s="19" t="str">
        <f t="shared" si="151"/>
        <v>HTS_TST_N_TA_VMMC_Age_Agg_Sex_Result</v>
      </c>
      <c r="S1037" s="19" t="str">
        <f t="shared" si="152"/>
        <v>HTS_TST_N_TA_VMMC_Age_Agg_Sex_Result_</v>
      </c>
      <c r="T1037" s="19" t="b">
        <f>NOT(ISNA(VLOOKUP(B1037,dbcodes!A:B,2,FALSE)))</f>
        <v>1</v>
      </c>
      <c r="U1037" s="19" t="str">
        <f>IF(ISNA(VLOOKUP(B1037,dbcodes!A:B,2,FALSE)),des!R398,VLOOKUP(B1037,dbcodes!A:B,2,FALSE))</f>
        <v>HTS_TST_N_TA_VMMC_Age_Agg_Sex_Result</v>
      </c>
      <c r="W1037" s="107" t="str">
        <f>IF(ISNA(VLOOKUP(C1037,descriptions!A:B,2,FALSE)),des!V398,IF(G1037=" TARGET","Target ","")&amp;VLOOKUP(C1037,descriptions!A:B,2,FALSE))</f>
        <v>Number of individuals who received HIV Testing Services (HTS) and received their test results</v>
      </c>
      <c r="X1037" s="20" t="s">
        <v>4</v>
      </c>
      <c r="Y1037" s="20" t="s">
        <v>831</v>
      </c>
      <c r="Z1037" s="20" t="s">
        <v>836</v>
      </c>
      <c r="AA1037" s="20" t="s">
        <v>102</v>
      </c>
      <c r="AB1037" s="20" t="s">
        <v>755</v>
      </c>
      <c r="AC1037" s="19" t="str">
        <f>IF(AB1037&lt;&gt;"",IF(NOT(ISNA(INDEX(os!A:A,MATCH(AB1037,os!B:B,0)))),INDEX(os!A:A,MATCH(AB1037,os!B:B,0)),"0"),"")</f>
        <v/>
      </c>
      <c r="AD1037" s="20" t="s">
        <v>830</v>
      </c>
      <c r="AH1037" s="93" t="str">
        <f>IF(NOT(ISNA(VLOOKUP(B:B,ResultsTargets!A:A,1,0))),"TRUE","")</f>
        <v/>
      </c>
      <c r="AI1037" s="19" t="str">
        <f>IF(ISNA(VLOOKUP(C1037,dim_techarea!A:B,2,FALSE)),"",VLOOKUP(C1037,dim_techarea!A:B,2,FALSE))</f>
        <v>HTS_TST</v>
      </c>
      <c r="AJ1037" s="19" t="str">
        <f>IF(ISNA(VLOOKUP(AI1037,dim_techarea!B:C,2,FALSE)),"",VLOOKUP(AI1037,dim_techarea!B:C,2,FALSE))</f>
        <v>f5IPTM7mieH</v>
      </c>
      <c r="AK1037" s="19" t="str">
        <f>IF(ISNA(VLOOKUP(TRIM(G1037),dim_targetsresults!A:B,2,FALSE)),"",VLOOKUP(TRIM(G1037),dim_targetsresults!A:C,2,FALSE))</f>
        <v>MER Results</v>
      </c>
      <c r="AL1037" s="19" t="str">
        <f>IF(ISNA(VLOOKUP(AK1037,dim_targetsresults!B:C,2,FALSE)),"",VLOOKUP(AK1037,dim_targetsresults!B:C,2,FALSE))</f>
        <v>Jh0jDM5yQ2E</v>
      </c>
      <c r="AM1037" s="19" t="str">
        <f>IF(ISNA(VLOOKUP(TRIM(D1037),dim_numeratordenominator!A:B,2,FALSE)),"",VLOOKUP(TRIM(D1037),dim_numeratordenominator!A:C,2,FALSE))</f>
        <v>Numerator</v>
      </c>
      <c r="AN1037" s="19" t="str">
        <f>IF(ISNA(VLOOKUP(AM1037,dim_numeratordenominator!B:C,2,FALSE)),"",VLOOKUP(AM1037,dim_numeratordenominator!B:C,2,FALSE))</f>
        <v>Som9NRMQqV7</v>
      </c>
      <c r="AO1037" s="19" t="str">
        <f>IF(ISNA(VLOOKUP(TRIM(E1037),dim_supporttype!A:B,2,FALSE)),"",VLOOKUP(TRIM(E1037),dim_supporttype!A:C,2,FALSE))</f>
        <v>TA</v>
      </c>
      <c r="AP1037" s="19" t="str">
        <f>IF(ISNA(VLOOKUP(AO1037,dim_supporttype!B:C,2,FALSE)),"",VLOOKUP(AO1037,dim_supporttype!B:C,2,FALSE))</f>
        <v>cRAGKdWIDn4</v>
      </c>
      <c r="AQ1037" s="19" t="str">
        <f>IF(ISNA(VLOOKUP(TRIM(F1037),dim_disaggs!A:B,2,FALSE)),"No Disagg",VLOOKUP(TRIM(F1037),dim_disaggs!A:B,2,FALSE))</f>
        <v>VMMC/Age Aggregated/Sex/Result</v>
      </c>
      <c r="AR1037" s="19" t="str">
        <f>IF(ISNA(VLOOKUP(AQ1037,dim_disaggs!B:C,2,FALSE)),"",VLOOKUP(AQ1037,dim_disaggs!B:C,2,FALSE))</f>
        <v>PLVSo1WWnr6</v>
      </c>
      <c r="AS1037" s="72" t="s">
        <v>21125</v>
      </c>
      <c r="AT1037" s="66" t="s">
        <v>19786</v>
      </c>
      <c r="AU1037" s="72" t="s">
        <v>755</v>
      </c>
      <c r="AV1037" s="73" t="s">
        <v>755</v>
      </c>
      <c r="AW1037" s="66" t="s">
        <v>755</v>
      </c>
      <c r="AX1037" s="66" t="s">
        <v>755</v>
      </c>
      <c r="BA1037" s="105" t="str">
        <f t="shared" si="153"/>
        <v/>
      </c>
      <c r="BB1037" s="20" t="str">
        <f t="shared" si="154"/>
        <v/>
      </c>
    </row>
    <row r="1038" spans="1:68" x14ac:dyDescent="0.2">
      <c r="A1038" s="20" t="s">
        <v>95</v>
      </c>
      <c r="B1038" s="20" t="s">
        <v>375</v>
      </c>
      <c r="C1038" s="20" t="s">
        <v>870</v>
      </c>
      <c r="D1038" s="20" t="s">
        <v>1</v>
      </c>
      <c r="E1038" s="20" t="s">
        <v>77</v>
      </c>
      <c r="F1038" s="20" t="s">
        <v>20224</v>
      </c>
      <c r="G1038" s="20" t="s">
        <v>20086</v>
      </c>
      <c r="H1038" s="20" t="s">
        <v>20224</v>
      </c>
      <c r="I1038" s="19">
        <f t="shared" si="146"/>
        <v>33</v>
      </c>
      <c r="J1038" s="20" t="s">
        <v>755</v>
      </c>
      <c r="K1038" s="20" t="s">
        <v>2225</v>
      </c>
      <c r="L1038" s="95" t="str">
        <f>IF(M1038&lt;&gt;"",IF(NOT(ISNA(INDEX(cc!B:B,MATCH(M1038,cc!A:A,0)))),INDEX(cc!B:B,MATCH(M1038,cc!A:A,0)),"0"),"")</f>
        <v>Age (&lt;1-50+-uk, 6) and Result</v>
      </c>
      <c r="M1038" s="97" t="s">
        <v>366</v>
      </c>
      <c r="N1038" s="28" t="str">
        <f t="shared" si="147"/>
        <v/>
      </c>
      <c r="O1038" s="19" t="str">
        <f t="shared" si="149"/>
        <v>HTS_TST (N, DSD, VMMC/Age/Result): HTS received results</v>
      </c>
      <c r="P1038" s="19" t="str">
        <f t="shared" si="150"/>
        <v>HTS_TST (N, DSD, VMMC/Age/Result): HTS received results</v>
      </c>
      <c r="Q1038" s="19" t="str">
        <f t="shared" si="148"/>
        <v>HTS_TST (N, DSD, VMMC/Age/Result)</v>
      </c>
      <c r="R1038" s="19" t="str">
        <f t="shared" si="151"/>
        <v>HTS_TST_N_DSD_VMMC_Age_Result</v>
      </c>
      <c r="S1038" s="19" t="str">
        <f t="shared" si="152"/>
        <v>HTS_TST_N_DSD_VMMC_Age_Result_</v>
      </c>
      <c r="T1038" s="19" t="b">
        <f>NOT(ISNA(VLOOKUP(B1038,dbcodes!A:B,2,FALSE)))</f>
        <v>1</v>
      </c>
      <c r="U1038" s="19" t="str">
        <f>IF(ISNA(VLOOKUP(B1038,dbcodes!A:B,2,FALSE)),des!R399,VLOOKUP(B1038,dbcodes!A:B,2,FALSE))</f>
        <v>HTC_TST_N_DSD_VMMC_Age_M_Result</v>
      </c>
      <c r="W1038" s="107" t="str">
        <f>IF(ISNA(VLOOKUP(C1038,descriptions!A:B,2,FALSE)),des!V399,IF(G1038=" TARGET","Target ","")&amp;VLOOKUP(C1038,descriptions!A:B,2,FALSE))</f>
        <v>Number of individuals who received HIV Testing Services (HTS) and received their test results</v>
      </c>
      <c r="X1038" s="20" t="s">
        <v>4</v>
      </c>
      <c r="Y1038" s="20" t="s">
        <v>831</v>
      </c>
      <c r="Z1038" s="20" t="s">
        <v>836</v>
      </c>
      <c r="AA1038" s="20" t="s">
        <v>102</v>
      </c>
      <c r="AB1038" s="20" t="s">
        <v>755</v>
      </c>
      <c r="AC1038" s="19" t="str">
        <f>IF(AB1038&lt;&gt;"",IF(NOT(ISNA(INDEX(os!A:A,MATCH(AB1038,os!B:B,0)))),INDEX(os!A:A,MATCH(AB1038,os!B:B,0)),"0"),"")</f>
        <v/>
      </c>
      <c r="AD1038" s="20" t="s">
        <v>830</v>
      </c>
      <c r="AH1038" s="93" t="str">
        <f>IF(NOT(ISNA(VLOOKUP(B:B,ResultsTargets!A:A,1,0))),"TRUE","")</f>
        <v/>
      </c>
      <c r="AI1038" s="19" t="str">
        <f>IF(ISNA(VLOOKUP(C1038,dim_techarea!A:B,2,FALSE)),"",VLOOKUP(C1038,dim_techarea!A:B,2,FALSE))</f>
        <v>HTS_TST</v>
      </c>
      <c r="AJ1038" s="19" t="str">
        <f>IF(ISNA(VLOOKUP(AI1038,dim_techarea!B:C,2,FALSE)),"",VLOOKUP(AI1038,dim_techarea!B:C,2,FALSE))</f>
        <v>f5IPTM7mieH</v>
      </c>
      <c r="AK1038" s="19" t="str">
        <f>IF(ISNA(VLOOKUP(TRIM(G1038),dim_targetsresults!A:B,2,FALSE)),"",VLOOKUP(TRIM(G1038),dim_targetsresults!A:C,2,FALSE))</f>
        <v>MER Results</v>
      </c>
      <c r="AL1038" s="19" t="str">
        <f>IF(ISNA(VLOOKUP(AK1038,dim_targetsresults!B:C,2,FALSE)),"",VLOOKUP(AK1038,dim_targetsresults!B:C,2,FALSE))</f>
        <v>Jh0jDM5yQ2E</v>
      </c>
      <c r="AM1038" s="19" t="str">
        <f>IF(ISNA(VLOOKUP(TRIM(D1038),dim_numeratordenominator!A:B,2,FALSE)),"",VLOOKUP(TRIM(D1038),dim_numeratordenominator!A:C,2,FALSE))</f>
        <v>Numerator</v>
      </c>
      <c r="AN1038" s="19" t="str">
        <f>IF(ISNA(VLOOKUP(AM1038,dim_numeratordenominator!B:C,2,FALSE)),"",VLOOKUP(AM1038,dim_numeratordenominator!B:C,2,FALSE))</f>
        <v>Som9NRMQqV7</v>
      </c>
      <c r="AO1038" s="19" t="str">
        <f>IF(ISNA(VLOOKUP(TRIM(E1038),dim_supporttype!A:B,2,FALSE)),"",VLOOKUP(TRIM(E1038),dim_supporttype!A:C,2,FALSE))</f>
        <v>DSD</v>
      </c>
      <c r="AP1038" s="19" t="str">
        <f>IF(ISNA(VLOOKUP(AO1038,dim_supporttype!B:C,2,FALSE)),"",VLOOKUP(AO1038,dim_supporttype!B:C,2,FALSE))</f>
        <v>iM13vdNLWKb</v>
      </c>
      <c r="AQ1038" s="19" t="str">
        <f>IF(ISNA(VLOOKUP(TRIM(F1038),dim_disaggs!A:B,2,FALSE)),"No Disagg",VLOOKUP(TRIM(F1038),dim_disaggs!A:B,2,FALSE))</f>
        <v>VMMC/Age/Result</v>
      </c>
      <c r="AR1038" s="19" t="str">
        <f>IF(ISNA(VLOOKUP(AQ1038,dim_disaggs!B:C,2,FALSE)),"",VLOOKUP(AQ1038,dim_disaggs!B:C,2,FALSE))</f>
        <v>RuLCOTKks8x</v>
      </c>
      <c r="AS1038" s="72" t="s">
        <v>21125</v>
      </c>
      <c r="AT1038" s="66" t="s">
        <v>19786</v>
      </c>
      <c r="AU1038" s="72" t="s">
        <v>755</v>
      </c>
      <c r="AV1038" s="73" t="s">
        <v>755</v>
      </c>
      <c r="AW1038" s="66" t="s">
        <v>755</v>
      </c>
      <c r="AX1038" s="66" t="s">
        <v>755</v>
      </c>
      <c r="BA1038" s="105" t="str">
        <f t="shared" si="153"/>
        <v/>
      </c>
      <c r="BB1038" s="20" t="str">
        <f t="shared" si="154"/>
        <v/>
      </c>
    </row>
    <row r="1039" spans="1:68" x14ac:dyDescent="0.2">
      <c r="A1039" s="20" t="s">
        <v>95</v>
      </c>
      <c r="B1039" s="20" t="s">
        <v>376</v>
      </c>
      <c r="C1039" s="20" t="s">
        <v>870</v>
      </c>
      <c r="D1039" s="20" t="s">
        <v>1</v>
      </c>
      <c r="E1039" s="20" t="s">
        <v>78</v>
      </c>
      <c r="F1039" s="20" t="s">
        <v>20224</v>
      </c>
      <c r="G1039" s="20" t="s">
        <v>20086</v>
      </c>
      <c r="H1039" s="20" t="s">
        <v>20224</v>
      </c>
      <c r="I1039" s="19">
        <f t="shared" ref="I1039:I1102" si="155">LEN(Q1039)</f>
        <v>32</v>
      </c>
      <c r="J1039" s="20" t="s">
        <v>755</v>
      </c>
      <c r="K1039" s="20" t="s">
        <v>2225</v>
      </c>
      <c r="L1039" s="95" t="str">
        <f>IF(M1039&lt;&gt;"",IF(NOT(ISNA(INDEX(cc!B:B,MATCH(M1039,cc!A:A,0)))),INDEX(cc!B:B,MATCH(M1039,cc!A:A,0)),"0"),"")</f>
        <v>Age (&lt;1-50+-uk, 6) and Result</v>
      </c>
      <c r="M1039" s="97" t="s">
        <v>366</v>
      </c>
      <c r="N1039" s="28" t="str">
        <f t="shared" ref="N1039:N1102" si="156">IF(G1039=" RESULT","",G1039)</f>
        <v/>
      </c>
      <c r="O1039" s="19" t="str">
        <f t="shared" si="149"/>
        <v>HTS_TST (N, TA, VMMC/Age/Result): HTS received results</v>
      </c>
      <c r="P1039" s="19" t="str">
        <f t="shared" si="150"/>
        <v>HTS_TST (N, TA, VMMC/Age/Result): HTS received results</v>
      </c>
      <c r="Q1039" s="19" t="str">
        <f t="shared" si="148"/>
        <v>HTS_TST (N, TA, VMMC/Age/Result)</v>
      </c>
      <c r="R1039" s="19" t="str">
        <f t="shared" si="151"/>
        <v>HTS_TST_N_TA_VMMC_Age_Result</v>
      </c>
      <c r="S1039" s="19" t="str">
        <f t="shared" si="152"/>
        <v>HTS_TST_N_TA_VMMC_Age_Result_</v>
      </c>
      <c r="T1039" s="19" t="b">
        <f>NOT(ISNA(VLOOKUP(B1039,dbcodes!A:B,2,FALSE)))</f>
        <v>1</v>
      </c>
      <c r="U1039" s="19" t="str">
        <f>IF(ISNA(VLOOKUP(B1039,dbcodes!A:B,2,FALSE)),des!R400,VLOOKUP(B1039,dbcodes!A:B,2,FALSE))</f>
        <v>HTC_TST_N_TA_VMMC_Age_M_Result</v>
      </c>
      <c r="W1039" s="107" t="str">
        <f>IF(ISNA(VLOOKUP(C1039,descriptions!A:B,2,FALSE)),des!V400,IF(G1039=" TARGET","Target ","")&amp;VLOOKUP(C1039,descriptions!A:B,2,FALSE))</f>
        <v>Number of individuals who received HIV Testing Services (HTS) and received their test results</v>
      </c>
      <c r="X1039" s="20" t="s">
        <v>4</v>
      </c>
      <c r="Y1039" s="20" t="s">
        <v>831</v>
      </c>
      <c r="Z1039" s="20" t="s">
        <v>836</v>
      </c>
      <c r="AA1039" s="20" t="s">
        <v>102</v>
      </c>
      <c r="AB1039" s="20" t="s">
        <v>755</v>
      </c>
      <c r="AC1039" s="19" t="str">
        <f>IF(AB1039&lt;&gt;"",IF(NOT(ISNA(INDEX(os!A:A,MATCH(AB1039,os!B:B,0)))),INDEX(os!A:A,MATCH(AB1039,os!B:B,0)),"0"),"")</f>
        <v/>
      </c>
      <c r="AD1039" s="20" t="s">
        <v>830</v>
      </c>
      <c r="AH1039" s="93" t="str">
        <f>IF(NOT(ISNA(VLOOKUP(B:B,ResultsTargets!A:A,1,0))),"TRUE","")</f>
        <v/>
      </c>
      <c r="AI1039" s="19" t="str">
        <f>IF(ISNA(VLOOKUP(C1039,dim_techarea!A:B,2,FALSE)),"",VLOOKUP(C1039,dim_techarea!A:B,2,FALSE))</f>
        <v>HTS_TST</v>
      </c>
      <c r="AJ1039" s="19" t="str">
        <f>IF(ISNA(VLOOKUP(AI1039,dim_techarea!B:C,2,FALSE)),"",VLOOKUP(AI1039,dim_techarea!B:C,2,FALSE))</f>
        <v>f5IPTM7mieH</v>
      </c>
      <c r="AK1039" s="19" t="str">
        <f>IF(ISNA(VLOOKUP(TRIM(G1039),dim_targetsresults!A:B,2,FALSE)),"",VLOOKUP(TRIM(G1039),dim_targetsresults!A:C,2,FALSE))</f>
        <v>MER Results</v>
      </c>
      <c r="AL1039" s="19" t="str">
        <f>IF(ISNA(VLOOKUP(AK1039,dim_targetsresults!B:C,2,FALSE)),"",VLOOKUP(AK1039,dim_targetsresults!B:C,2,FALSE))</f>
        <v>Jh0jDM5yQ2E</v>
      </c>
      <c r="AM1039" s="19" t="str">
        <f>IF(ISNA(VLOOKUP(TRIM(D1039),dim_numeratordenominator!A:B,2,FALSE)),"",VLOOKUP(TRIM(D1039),dim_numeratordenominator!A:C,2,FALSE))</f>
        <v>Numerator</v>
      </c>
      <c r="AN1039" s="19" t="str">
        <f>IF(ISNA(VLOOKUP(AM1039,dim_numeratordenominator!B:C,2,FALSE)),"",VLOOKUP(AM1039,dim_numeratordenominator!B:C,2,FALSE))</f>
        <v>Som9NRMQqV7</v>
      </c>
      <c r="AO1039" s="19" t="str">
        <f>IF(ISNA(VLOOKUP(TRIM(E1039),dim_supporttype!A:B,2,FALSE)),"",VLOOKUP(TRIM(E1039),dim_supporttype!A:C,2,FALSE))</f>
        <v>TA</v>
      </c>
      <c r="AP1039" s="19" t="str">
        <f>IF(ISNA(VLOOKUP(AO1039,dim_supporttype!B:C,2,FALSE)),"",VLOOKUP(AO1039,dim_supporttype!B:C,2,FALSE))</f>
        <v>cRAGKdWIDn4</v>
      </c>
      <c r="AQ1039" s="19" t="str">
        <f>IF(ISNA(VLOOKUP(TRIM(F1039),dim_disaggs!A:B,2,FALSE)),"No Disagg",VLOOKUP(TRIM(F1039),dim_disaggs!A:B,2,FALSE))</f>
        <v>VMMC/Age/Result</v>
      </c>
      <c r="AR1039" s="19" t="str">
        <f>IF(ISNA(VLOOKUP(AQ1039,dim_disaggs!B:C,2,FALSE)),"",VLOOKUP(AQ1039,dim_disaggs!B:C,2,FALSE))</f>
        <v>RuLCOTKks8x</v>
      </c>
      <c r="AS1039" s="72" t="s">
        <v>21125</v>
      </c>
      <c r="AT1039" s="66" t="s">
        <v>19786</v>
      </c>
      <c r="AU1039" s="72" t="s">
        <v>755</v>
      </c>
      <c r="AV1039" s="73" t="s">
        <v>755</v>
      </c>
      <c r="AW1039" s="66" t="s">
        <v>755</v>
      </c>
      <c r="AX1039" s="66" t="s">
        <v>755</v>
      </c>
      <c r="BA1039" s="105" t="str">
        <f t="shared" si="153"/>
        <v/>
      </c>
      <c r="BB1039" s="20" t="str">
        <f t="shared" si="154"/>
        <v/>
      </c>
    </row>
    <row r="1040" spans="1:68" x14ac:dyDescent="0.2">
      <c r="A1040" s="20" t="s">
        <v>95</v>
      </c>
      <c r="B1040" s="21" t="s">
        <v>20247</v>
      </c>
      <c r="C1040" s="20" t="s">
        <v>870</v>
      </c>
      <c r="D1040" s="20" t="s">
        <v>1</v>
      </c>
      <c r="E1040" s="20" t="s">
        <v>77</v>
      </c>
      <c r="F1040" s="20" t="s">
        <v>19913</v>
      </c>
      <c r="G1040" s="20" t="s">
        <v>20086</v>
      </c>
      <c r="H1040" s="20" t="s">
        <v>19913</v>
      </c>
      <c r="I1040" s="19">
        <f t="shared" si="155"/>
        <v>37</v>
      </c>
      <c r="J1040" s="20" t="s">
        <v>755</v>
      </c>
      <c r="K1040" s="20" t="s">
        <v>2225</v>
      </c>
      <c r="L1040" s="95" t="str">
        <f>IF(M1040&lt;&gt;"",IF(NOT(ISNA(INDEX(cc!B:B,MATCH(M1040,cc!A:A,0)))),INDEX(cc!B:B,MATCH(M1040,cc!A:A,0)),"0"),"")</f>
        <v>Age (&lt;1-50+-uk-nme, 12), Sex (Male) and Result</v>
      </c>
      <c r="M1040" s="97" t="s">
        <v>19884</v>
      </c>
      <c r="N1040" s="28" t="str">
        <f t="shared" si="156"/>
        <v/>
      </c>
      <c r="O1040" s="19" t="str">
        <f t="shared" si="149"/>
        <v>HTS_TST (N, DSD, VMMC/Age/Sex/Result): HTS received results</v>
      </c>
      <c r="P1040" s="19" t="str">
        <f t="shared" si="150"/>
        <v>HTS_TST (N, DSD, VMMC/Age/Sex/Result): HTS received results</v>
      </c>
      <c r="Q1040" s="19" t="str">
        <f t="shared" si="148"/>
        <v>HTS_TST (N, DSD, VMMC/Age/Sex/Result)</v>
      </c>
      <c r="R1040" s="19" t="str">
        <f t="shared" si="151"/>
        <v>HTS_TST_N_DSD_VMMC_Age_Sex_Result</v>
      </c>
      <c r="S1040" s="19" t="str">
        <f t="shared" si="152"/>
        <v>HTS_TST_N_DSD_VMMC_Age_Sex_Result_</v>
      </c>
      <c r="T1040" s="19" t="b">
        <f>NOT(ISNA(VLOOKUP(B1040,dbcodes!A:B,2,FALSE)))</f>
        <v>1</v>
      </c>
      <c r="U1040" s="19" t="str">
        <f>IF(ISNA(VLOOKUP(B1040,dbcodes!A:B,2,FALSE)),des!R401,VLOOKUP(B1040,dbcodes!A:B,2,FALSE))</f>
        <v>HTS_TST_N_DSD_VMMC_Age_Sex_Result</v>
      </c>
      <c r="W1040" s="107" t="str">
        <f>IF(ISNA(VLOOKUP(C1040,descriptions!A:B,2,FALSE)),des!V401,IF(G1040=" TARGET","Target ","")&amp;VLOOKUP(C1040,descriptions!A:B,2,FALSE))</f>
        <v>Number of individuals who received HIV Testing Services (HTS) and received their test results</v>
      </c>
      <c r="X1040" s="20" t="s">
        <v>4</v>
      </c>
      <c r="Y1040" s="20" t="s">
        <v>831</v>
      </c>
      <c r="Z1040" s="20" t="s">
        <v>836</v>
      </c>
      <c r="AA1040" s="20" t="s">
        <v>102</v>
      </c>
      <c r="AB1040" s="20" t="s">
        <v>755</v>
      </c>
      <c r="AC1040" s="19" t="str">
        <f>IF(AB1040&lt;&gt;"",IF(NOT(ISNA(INDEX(os!A:A,MATCH(AB1040,os!B:B,0)))),INDEX(os!A:A,MATCH(AB1040,os!B:B,0)),"0"),"")</f>
        <v/>
      </c>
      <c r="AD1040" s="20" t="s">
        <v>830</v>
      </c>
      <c r="AH1040" s="93" t="str">
        <f>IF(NOT(ISNA(VLOOKUP(B:B,ResultsTargets!A:A,1,0))),"TRUE","")</f>
        <v/>
      </c>
      <c r="AI1040" s="19" t="str">
        <f>IF(ISNA(VLOOKUP(C1040,dim_techarea!A:B,2,FALSE)),"",VLOOKUP(C1040,dim_techarea!A:B,2,FALSE))</f>
        <v>HTS_TST</v>
      </c>
      <c r="AJ1040" s="19" t="str">
        <f>IF(ISNA(VLOOKUP(AI1040,dim_techarea!B:C,2,FALSE)),"",VLOOKUP(AI1040,dim_techarea!B:C,2,FALSE))</f>
        <v>f5IPTM7mieH</v>
      </c>
      <c r="AK1040" s="19" t="str">
        <f>IF(ISNA(VLOOKUP(TRIM(G1040),dim_targetsresults!A:B,2,FALSE)),"",VLOOKUP(TRIM(G1040),dim_targetsresults!A:C,2,FALSE))</f>
        <v>MER Results</v>
      </c>
      <c r="AL1040" s="19" t="str">
        <f>IF(ISNA(VLOOKUP(AK1040,dim_targetsresults!B:C,2,FALSE)),"",VLOOKUP(AK1040,dim_targetsresults!B:C,2,FALSE))</f>
        <v>Jh0jDM5yQ2E</v>
      </c>
      <c r="AM1040" s="19" t="str">
        <f>IF(ISNA(VLOOKUP(TRIM(D1040),dim_numeratordenominator!A:B,2,FALSE)),"",VLOOKUP(TRIM(D1040),dim_numeratordenominator!A:C,2,FALSE))</f>
        <v>Numerator</v>
      </c>
      <c r="AN1040" s="19" t="str">
        <f>IF(ISNA(VLOOKUP(AM1040,dim_numeratordenominator!B:C,2,FALSE)),"",VLOOKUP(AM1040,dim_numeratordenominator!B:C,2,FALSE))</f>
        <v>Som9NRMQqV7</v>
      </c>
      <c r="AO1040" s="19" t="str">
        <f>IF(ISNA(VLOOKUP(TRIM(E1040),dim_supporttype!A:B,2,FALSE)),"",VLOOKUP(TRIM(E1040),dim_supporttype!A:C,2,FALSE))</f>
        <v>DSD</v>
      </c>
      <c r="AP1040" s="19" t="str">
        <f>IF(ISNA(VLOOKUP(AO1040,dim_supporttype!B:C,2,FALSE)),"",VLOOKUP(AO1040,dim_supporttype!B:C,2,FALSE))</f>
        <v>iM13vdNLWKb</v>
      </c>
      <c r="AQ1040" s="19" t="str">
        <f>IF(ISNA(VLOOKUP(TRIM(F1040),dim_disaggs!A:B,2,FALSE)),"No Disagg",VLOOKUP(TRIM(F1040),dim_disaggs!A:B,2,FALSE))</f>
        <v>VMMC/Age/Sex/Result</v>
      </c>
      <c r="AR1040" s="19" t="str">
        <f>IF(ISNA(VLOOKUP(AQ1040,dim_disaggs!B:C,2,FALSE)),"",VLOOKUP(AQ1040,dim_disaggs!B:C,2,FALSE))</f>
        <v>M19ArwHBuan</v>
      </c>
      <c r="AS1040" s="72" t="s">
        <v>21125</v>
      </c>
      <c r="AT1040" s="66" t="s">
        <v>19786</v>
      </c>
      <c r="AU1040" s="72" t="s">
        <v>755</v>
      </c>
      <c r="AV1040" s="73" t="s">
        <v>755</v>
      </c>
      <c r="AW1040" s="66" t="s">
        <v>755</v>
      </c>
      <c r="AX1040" s="66" t="s">
        <v>755</v>
      </c>
      <c r="BA1040" s="105" t="str">
        <f t="shared" si="153"/>
        <v/>
      </c>
      <c r="BB1040" s="20" t="str">
        <f t="shared" si="154"/>
        <v/>
      </c>
    </row>
    <row r="1041" spans="1:68" x14ac:dyDescent="0.2">
      <c r="A1041" s="20" t="s">
        <v>95</v>
      </c>
      <c r="B1041" s="21" t="s">
        <v>20248</v>
      </c>
      <c r="C1041" s="20" t="s">
        <v>870</v>
      </c>
      <c r="D1041" s="20" t="s">
        <v>1</v>
      </c>
      <c r="E1041" s="20" t="s">
        <v>78</v>
      </c>
      <c r="F1041" s="20" t="s">
        <v>19913</v>
      </c>
      <c r="G1041" s="20" t="s">
        <v>20086</v>
      </c>
      <c r="H1041" s="20" t="s">
        <v>19913</v>
      </c>
      <c r="I1041" s="19">
        <f t="shared" si="155"/>
        <v>36</v>
      </c>
      <c r="J1041" s="20" t="s">
        <v>755</v>
      </c>
      <c r="K1041" s="20" t="s">
        <v>2225</v>
      </c>
      <c r="L1041" s="95" t="str">
        <f>IF(M1041&lt;&gt;"",IF(NOT(ISNA(INDEX(cc!B:B,MATCH(M1041,cc!A:A,0)))),INDEX(cc!B:B,MATCH(M1041,cc!A:A,0)),"0"),"")</f>
        <v>Age (&lt;1-50+-uk-nme, 12), Sex (Male) and Result</v>
      </c>
      <c r="M1041" s="97" t="s">
        <v>19884</v>
      </c>
      <c r="N1041" s="28" t="str">
        <f t="shared" si="156"/>
        <v/>
      </c>
      <c r="O1041" s="19" t="str">
        <f t="shared" si="149"/>
        <v>HTS_TST (N, TA, VMMC/Age/Sex/Result): HTS received results</v>
      </c>
      <c r="P1041" s="19" t="str">
        <f t="shared" si="150"/>
        <v>HTS_TST (N, TA, VMMC/Age/Sex/Result): HTS received results</v>
      </c>
      <c r="Q1041" s="19" t="str">
        <f t="shared" si="148"/>
        <v>HTS_TST (N, TA, VMMC/Age/Sex/Result)</v>
      </c>
      <c r="R1041" s="19" t="str">
        <f t="shared" si="151"/>
        <v>HTS_TST_N_TA_VMMC_Age_Sex_Result</v>
      </c>
      <c r="S1041" s="19" t="str">
        <f t="shared" si="152"/>
        <v>HTS_TST_N_TA_VMMC_Age_Sex_Result_</v>
      </c>
      <c r="T1041" s="19" t="b">
        <f>NOT(ISNA(VLOOKUP(B1041,dbcodes!A:B,2,FALSE)))</f>
        <v>1</v>
      </c>
      <c r="U1041" s="19" t="str">
        <f>IF(ISNA(VLOOKUP(B1041,dbcodes!A:B,2,FALSE)),des!R402,VLOOKUP(B1041,dbcodes!A:B,2,FALSE))</f>
        <v>HTS_TST_N_TA_VMMC_Age_Sex_Result</v>
      </c>
      <c r="W1041" s="107" t="str">
        <f>IF(ISNA(VLOOKUP(C1041,descriptions!A:B,2,FALSE)),des!V402,IF(G1041=" TARGET","Target ","")&amp;VLOOKUP(C1041,descriptions!A:B,2,FALSE))</f>
        <v>Number of individuals who received HIV Testing Services (HTS) and received their test results</v>
      </c>
      <c r="X1041" s="20" t="s">
        <v>4</v>
      </c>
      <c r="Y1041" s="20" t="s">
        <v>831</v>
      </c>
      <c r="Z1041" s="20" t="s">
        <v>836</v>
      </c>
      <c r="AA1041" s="20" t="s">
        <v>102</v>
      </c>
      <c r="AB1041" s="20" t="s">
        <v>755</v>
      </c>
      <c r="AC1041" s="19" t="str">
        <f>IF(AB1041&lt;&gt;"",IF(NOT(ISNA(INDEX(os!A:A,MATCH(AB1041,os!B:B,0)))),INDEX(os!A:A,MATCH(AB1041,os!B:B,0)),"0"),"")</f>
        <v/>
      </c>
      <c r="AD1041" s="20" t="s">
        <v>830</v>
      </c>
      <c r="AH1041" s="93" t="str">
        <f>IF(NOT(ISNA(VLOOKUP(B:B,ResultsTargets!A:A,1,0))),"TRUE","")</f>
        <v/>
      </c>
      <c r="AI1041" s="19" t="str">
        <f>IF(ISNA(VLOOKUP(C1041,dim_techarea!A:B,2,FALSE)),"",VLOOKUP(C1041,dim_techarea!A:B,2,FALSE))</f>
        <v>HTS_TST</v>
      </c>
      <c r="AJ1041" s="19" t="str">
        <f>IF(ISNA(VLOOKUP(AI1041,dim_techarea!B:C,2,FALSE)),"",VLOOKUP(AI1041,dim_techarea!B:C,2,FALSE))</f>
        <v>f5IPTM7mieH</v>
      </c>
      <c r="AK1041" s="19" t="str">
        <f>IF(ISNA(VLOOKUP(TRIM(G1041),dim_targetsresults!A:B,2,FALSE)),"",VLOOKUP(TRIM(G1041),dim_targetsresults!A:C,2,FALSE))</f>
        <v>MER Results</v>
      </c>
      <c r="AL1041" s="19" t="str">
        <f>IF(ISNA(VLOOKUP(AK1041,dim_targetsresults!B:C,2,FALSE)),"",VLOOKUP(AK1041,dim_targetsresults!B:C,2,FALSE))</f>
        <v>Jh0jDM5yQ2E</v>
      </c>
      <c r="AM1041" s="19" t="str">
        <f>IF(ISNA(VLOOKUP(TRIM(D1041),dim_numeratordenominator!A:B,2,FALSE)),"",VLOOKUP(TRIM(D1041),dim_numeratordenominator!A:C,2,FALSE))</f>
        <v>Numerator</v>
      </c>
      <c r="AN1041" s="19" t="str">
        <f>IF(ISNA(VLOOKUP(AM1041,dim_numeratordenominator!B:C,2,FALSE)),"",VLOOKUP(AM1041,dim_numeratordenominator!B:C,2,FALSE))</f>
        <v>Som9NRMQqV7</v>
      </c>
      <c r="AO1041" s="19" t="str">
        <f>IF(ISNA(VLOOKUP(TRIM(E1041),dim_supporttype!A:B,2,FALSE)),"",VLOOKUP(TRIM(E1041),dim_supporttype!A:C,2,FALSE))</f>
        <v>TA</v>
      </c>
      <c r="AP1041" s="19" t="str">
        <f>IF(ISNA(VLOOKUP(AO1041,dim_supporttype!B:C,2,FALSE)),"",VLOOKUP(AO1041,dim_supporttype!B:C,2,FALSE))</f>
        <v>cRAGKdWIDn4</v>
      </c>
      <c r="AQ1041" s="19" t="str">
        <f>IF(ISNA(VLOOKUP(TRIM(F1041),dim_disaggs!A:B,2,FALSE)),"No Disagg",VLOOKUP(TRIM(F1041),dim_disaggs!A:B,2,FALSE))</f>
        <v>VMMC/Age/Sex/Result</v>
      </c>
      <c r="AR1041" s="19" t="str">
        <f>IF(ISNA(VLOOKUP(AQ1041,dim_disaggs!B:C,2,FALSE)),"",VLOOKUP(AQ1041,dim_disaggs!B:C,2,FALSE))</f>
        <v>M19ArwHBuan</v>
      </c>
      <c r="AS1041" s="72" t="s">
        <v>21125</v>
      </c>
      <c r="AT1041" s="66" t="s">
        <v>19786</v>
      </c>
      <c r="AU1041" s="72" t="s">
        <v>755</v>
      </c>
      <c r="AV1041" s="73" t="s">
        <v>755</v>
      </c>
      <c r="AW1041" s="66" t="s">
        <v>755</v>
      </c>
      <c r="AX1041" s="66" t="s">
        <v>755</v>
      </c>
      <c r="BA1041" s="105" t="str">
        <f t="shared" si="153"/>
        <v/>
      </c>
      <c r="BB1041" s="20" t="str">
        <f t="shared" si="154"/>
        <v/>
      </c>
    </row>
    <row r="1042" spans="1:68" x14ac:dyDescent="0.2">
      <c r="A1042" s="20" t="s">
        <v>95</v>
      </c>
      <c r="B1042" s="20" t="s">
        <v>324</v>
      </c>
      <c r="C1042" s="20" t="s">
        <v>870</v>
      </c>
      <c r="D1042" s="20" t="s">
        <v>1</v>
      </c>
      <c r="E1042" s="20" t="s">
        <v>77</v>
      </c>
      <c r="G1042" s="20" t="s">
        <v>20086</v>
      </c>
      <c r="I1042" s="19">
        <f t="shared" si="155"/>
        <v>16</v>
      </c>
      <c r="J1042" s="20" t="s">
        <v>755</v>
      </c>
      <c r="K1042" s="20" t="s">
        <v>2225</v>
      </c>
      <c r="L1042" s="95" t="str">
        <f>IF(M1042&lt;&gt;"",IF(NOT(ISNA(INDEX(cc!B:B,MATCH(M1042,cc!A:A,0)))),INDEX(cc!B:B,MATCH(M1042,cc!A:A,0)),"0"),"")</f>
        <v>default</v>
      </c>
      <c r="M1042" s="97" t="s">
        <v>13</v>
      </c>
      <c r="N1042" s="28" t="str">
        <f t="shared" si="156"/>
        <v/>
      </c>
      <c r="O1042" s="19" t="str">
        <f t="shared" si="149"/>
        <v>HTS_TST (N, DSD): HTS received results</v>
      </c>
      <c r="P1042" s="19" t="str">
        <f t="shared" si="150"/>
        <v>HTS_TST (N, DSD): HTS received results</v>
      </c>
      <c r="Q1042" s="19" t="str">
        <f t="shared" si="148"/>
        <v>HTS_TST (N, DSD)</v>
      </c>
      <c r="R1042" s="19" t="str">
        <f t="shared" si="151"/>
        <v>HTS_TST_N_DSD</v>
      </c>
      <c r="S1042" s="19" t="str">
        <f t="shared" si="152"/>
        <v>HTS_TST_N_DSD_</v>
      </c>
      <c r="T1042" s="19" t="b">
        <f>NOT(ISNA(VLOOKUP(B1042,dbcodes!A:B,2,FALSE)))</f>
        <v>1</v>
      </c>
      <c r="U1042" s="19" t="str">
        <f>IF(ISNA(VLOOKUP(B1042,dbcodes!A:B,2,FALSE)),des!R403,VLOOKUP(B1042,dbcodes!A:B,2,FALSE))</f>
        <v>HTC_TST_N_DSD</v>
      </c>
      <c r="W1042" s="107" t="str">
        <f>IF(ISNA(VLOOKUP(C1042,descriptions!A:B,2,FALSE)),des!V403,IF(G1042=" TARGET","Target ","")&amp;VLOOKUP(C1042,descriptions!A:B,2,FALSE))</f>
        <v>Number of individuals who received HIV Testing Services (HTS) and received their test results</v>
      </c>
      <c r="X1042" s="20" t="s">
        <v>4</v>
      </c>
      <c r="Y1042" s="20" t="s">
        <v>831</v>
      </c>
      <c r="Z1042" s="20" t="s">
        <v>836</v>
      </c>
      <c r="AA1042" s="20" t="s">
        <v>102</v>
      </c>
      <c r="AB1042" s="20" t="s">
        <v>755</v>
      </c>
      <c r="AC1042" s="19" t="str">
        <f>IF(AB1042&lt;&gt;"",IF(NOT(ISNA(INDEX(os!A:A,MATCH(AB1042,os!B:B,0)))),INDEX(os!A:A,MATCH(AB1042,os!B:B,0)),"0"),"")</f>
        <v/>
      </c>
      <c r="AD1042" s="20" t="s">
        <v>830</v>
      </c>
      <c r="AH1042" s="93" t="str">
        <f>IF(NOT(ISNA(VLOOKUP(B:B,ResultsTargets!A:A,1,0))),"TRUE","")</f>
        <v/>
      </c>
      <c r="AI1042" s="19" t="str">
        <f>IF(ISNA(VLOOKUP(C1042,dim_techarea!A:B,2,FALSE)),"",VLOOKUP(C1042,dim_techarea!A:B,2,FALSE))</f>
        <v>HTS_TST</v>
      </c>
      <c r="AJ1042" s="19" t="str">
        <f>IF(ISNA(VLOOKUP(AI1042,dim_techarea!B:C,2,FALSE)),"",VLOOKUP(AI1042,dim_techarea!B:C,2,FALSE))</f>
        <v>f5IPTM7mieH</v>
      </c>
      <c r="AK1042" s="19" t="str">
        <f>IF(ISNA(VLOOKUP(TRIM(G1042),dim_targetsresults!A:B,2,FALSE)),"",VLOOKUP(TRIM(G1042),dim_targetsresults!A:C,2,FALSE))</f>
        <v>MER Results</v>
      </c>
      <c r="AL1042" s="19" t="str">
        <f>IF(ISNA(VLOOKUP(AK1042,dim_targetsresults!B:C,2,FALSE)),"",VLOOKUP(AK1042,dim_targetsresults!B:C,2,FALSE))</f>
        <v>Jh0jDM5yQ2E</v>
      </c>
      <c r="AM1042" s="19" t="str">
        <f>IF(ISNA(VLOOKUP(TRIM(D1042),dim_numeratordenominator!A:B,2,FALSE)),"",VLOOKUP(TRIM(D1042),dim_numeratordenominator!A:C,2,FALSE))</f>
        <v>Numerator</v>
      </c>
      <c r="AN1042" s="19" t="str">
        <f>IF(ISNA(VLOOKUP(AM1042,dim_numeratordenominator!B:C,2,FALSE)),"",VLOOKUP(AM1042,dim_numeratordenominator!B:C,2,FALSE))</f>
        <v>Som9NRMQqV7</v>
      </c>
      <c r="AO1042" s="19" t="str">
        <f>IF(ISNA(VLOOKUP(TRIM(E1042),dim_supporttype!A:B,2,FALSE)),"",VLOOKUP(TRIM(E1042),dim_supporttype!A:C,2,FALSE))</f>
        <v>DSD</v>
      </c>
      <c r="AP1042" s="19" t="str">
        <f>IF(ISNA(VLOOKUP(AO1042,dim_supporttype!B:C,2,FALSE)),"",VLOOKUP(AO1042,dim_supporttype!B:C,2,FALSE))</f>
        <v>iM13vdNLWKb</v>
      </c>
      <c r="AQ1042" s="19" t="str">
        <f>IF(ISNA(VLOOKUP(TRIM(F1042),dim_disaggs!A:B,2,FALSE)),"No Disagg",VLOOKUP(TRIM(F1042),dim_disaggs!A:B,2,FALSE))</f>
        <v>No Disagg</v>
      </c>
      <c r="AR1042" s="19" t="str">
        <f>IF(ISNA(VLOOKUP(AQ1042,dim_disaggs!B:C,2,FALSE)),"",VLOOKUP(AQ1042,dim_disaggs!B:C,2,FALSE))</f>
        <v>werJlVT6sf3</v>
      </c>
      <c r="AT1042" s="66" t="s">
        <v>755</v>
      </c>
      <c r="AU1042" s="72" t="s">
        <v>755</v>
      </c>
      <c r="AV1042" s="73" t="s">
        <v>755</v>
      </c>
      <c r="AW1042" s="66" t="s">
        <v>755</v>
      </c>
      <c r="AX1042" s="66" t="s">
        <v>755</v>
      </c>
      <c r="BA1042" s="105" t="str">
        <f t="shared" si="153"/>
        <v/>
      </c>
      <c r="BB1042" s="20" t="str">
        <f t="shared" si="154"/>
        <v/>
      </c>
    </row>
    <row r="1043" spans="1:68" x14ac:dyDescent="0.2">
      <c r="A1043" s="20" t="s">
        <v>95</v>
      </c>
      <c r="B1043" s="20" t="s">
        <v>325</v>
      </c>
      <c r="C1043" s="20" t="s">
        <v>870</v>
      </c>
      <c r="D1043" s="20" t="s">
        <v>1</v>
      </c>
      <c r="E1043" s="20" t="s">
        <v>78</v>
      </c>
      <c r="G1043" s="20" t="s">
        <v>20086</v>
      </c>
      <c r="I1043" s="19">
        <f t="shared" si="155"/>
        <v>15</v>
      </c>
      <c r="J1043" s="20" t="s">
        <v>755</v>
      </c>
      <c r="K1043" s="20" t="s">
        <v>2225</v>
      </c>
      <c r="L1043" s="95" t="str">
        <f>IF(M1043&lt;&gt;"",IF(NOT(ISNA(INDEX(cc!B:B,MATCH(M1043,cc!A:A,0)))),INDEX(cc!B:B,MATCH(M1043,cc!A:A,0)),"0"),"")</f>
        <v>default</v>
      </c>
      <c r="M1043" s="97" t="s">
        <v>13</v>
      </c>
      <c r="N1043" s="28" t="str">
        <f t="shared" si="156"/>
        <v/>
      </c>
      <c r="O1043" s="19" t="str">
        <f t="shared" si="149"/>
        <v>HTS_TST (N, TA): HTS received results</v>
      </c>
      <c r="P1043" s="19" t="str">
        <f t="shared" si="150"/>
        <v>HTS_TST (N, TA): HTS received results</v>
      </c>
      <c r="Q1043" s="19" t="str">
        <f t="shared" si="148"/>
        <v>HTS_TST (N, TA)</v>
      </c>
      <c r="R1043" s="19" t="str">
        <f t="shared" si="151"/>
        <v>HTS_TST_N_TA</v>
      </c>
      <c r="S1043" s="19" t="str">
        <f t="shared" si="152"/>
        <v>HTS_TST_N_TA_</v>
      </c>
      <c r="T1043" s="19" t="b">
        <f>NOT(ISNA(VLOOKUP(B1043,dbcodes!A:B,2,FALSE)))</f>
        <v>1</v>
      </c>
      <c r="U1043" s="19" t="str">
        <f>IF(ISNA(VLOOKUP(B1043,dbcodes!A:B,2,FALSE)),des!R404,VLOOKUP(B1043,dbcodes!A:B,2,FALSE))</f>
        <v>HTC_TST_N_TA</v>
      </c>
      <c r="W1043" s="107" t="str">
        <f>IF(ISNA(VLOOKUP(C1043,descriptions!A:B,2,FALSE)),des!V404,IF(G1043=" TARGET","Target ","")&amp;VLOOKUP(C1043,descriptions!A:B,2,FALSE))</f>
        <v>Number of individuals who received HIV Testing Services (HTS) and received their test results</v>
      </c>
      <c r="X1043" s="20" t="s">
        <v>4</v>
      </c>
      <c r="Y1043" s="20" t="s">
        <v>831</v>
      </c>
      <c r="Z1043" s="20" t="s">
        <v>836</v>
      </c>
      <c r="AA1043" s="20" t="s">
        <v>102</v>
      </c>
      <c r="AB1043" s="20" t="s">
        <v>755</v>
      </c>
      <c r="AC1043" s="19" t="str">
        <f>IF(AB1043&lt;&gt;"",IF(NOT(ISNA(INDEX(os!A:A,MATCH(AB1043,os!B:B,0)))),INDEX(os!A:A,MATCH(AB1043,os!B:B,0)),"0"),"")</f>
        <v/>
      </c>
      <c r="AD1043" s="20" t="s">
        <v>830</v>
      </c>
      <c r="AH1043" s="93" t="str">
        <f>IF(NOT(ISNA(VLOOKUP(B:B,ResultsTargets!A:A,1,0))),"TRUE","")</f>
        <v/>
      </c>
      <c r="AI1043" s="19" t="str">
        <f>IF(ISNA(VLOOKUP(C1043,dim_techarea!A:B,2,FALSE)),"",VLOOKUP(C1043,dim_techarea!A:B,2,FALSE))</f>
        <v>HTS_TST</v>
      </c>
      <c r="AJ1043" s="19" t="str">
        <f>IF(ISNA(VLOOKUP(AI1043,dim_techarea!B:C,2,FALSE)),"",VLOOKUP(AI1043,dim_techarea!B:C,2,FALSE))</f>
        <v>f5IPTM7mieH</v>
      </c>
      <c r="AK1043" s="19" t="str">
        <f>IF(ISNA(VLOOKUP(TRIM(G1043),dim_targetsresults!A:B,2,FALSE)),"",VLOOKUP(TRIM(G1043),dim_targetsresults!A:C,2,FALSE))</f>
        <v>MER Results</v>
      </c>
      <c r="AL1043" s="19" t="str">
        <f>IF(ISNA(VLOOKUP(AK1043,dim_targetsresults!B:C,2,FALSE)),"",VLOOKUP(AK1043,dim_targetsresults!B:C,2,FALSE))</f>
        <v>Jh0jDM5yQ2E</v>
      </c>
      <c r="AM1043" s="19" t="str">
        <f>IF(ISNA(VLOOKUP(TRIM(D1043),dim_numeratordenominator!A:B,2,FALSE)),"",VLOOKUP(TRIM(D1043),dim_numeratordenominator!A:C,2,FALSE))</f>
        <v>Numerator</v>
      </c>
      <c r="AN1043" s="19" t="str">
        <f>IF(ISNA(VLOOKUP(AM1043,dim_numeratordenominator!B:C,2,FALSE)),"",VLOOKUP(AM1043,dim_numeratordenominator!B:C,2,FALSE))</f>
        <v>Som9NRMQqV7</v>
      </c>
      <c r="AO1043" s="19" t="str">
        <f>IF(ISNA(VLOOKUP(TRIM(E1043),dim_supporttype!A:B,2,FALSE)),"",VLOOKUP(TRIM(E1043),dim_supporttype!A:C,2,FALSE))</f>
        <v>TA</v>
      </c>
      <c r="AP1043" s="19" t="str">
        <f>IF(ISNA(VLOOKUP(AO1043,dim_supporttype!B:C,2,FALSE)),"",VLOOKUP(AO1043,dim_supporttype!B:C,2,FALSE))</f>
        <v>cRAGKdWIDn4</v>
      </c>
      <c r="AQ1043" s="19" t="str">
        <f>IF(ISNA(VLOOKUP(TRIM(F1043),dim_disaggs!A:B,2,FALSE)),"No Disagg",VLOOKUP(TRIM(F1043),dim_disaggs!A:B,2,FALSE))</f>
        <v>No Disagg</v>
      </c>
      <c r="AR1043" s="19" t="str">
        <f>IF(ISNA(VLOOKUP(AQ1043,dim_disaggs!B:C,2,FALSE)),"",VLOOKUP(AQ1043,dim_disaggs!B:C,2,FALSE))</f>
        <v>werJlVT6sf3</v>
      </c>
      <c r="AT1043" s="66" t="s">
        <v>755</v>
      </c>
      <c r="AU1043" s="72" t="s">
        <v>755</v>
      </c>
      <c r="AV1043" s="73" t="s">
        <v>755</v>
      </c>
      <c r="AW1043" s="66" t="s">
        <v>755</v>
      </c>
      <c r="AX1043" s="66" t="s">
        <v>755</v>
      </c>
      <c r="BA1043" s="105" t="str">
        <f t="shared" si="153"/>
        <v/>
      </c>
      <c r="BB1043" s="20" t="str">
        <f t="shared" si="154"/>
        <v/>
      </c>
    </row>
    <row r="1044" spans="1:68" x14ac:dyDescent="0.2">
      <c r="A1044" s="22" t="s">
        <v>20489</v>
      </c>
      <c r="B1044" s="22" t="s">
        <v>20472</v>
      </c>
      <c r="C1044" s="22" t="s">
        <v>870</v>
      </c>
      <c r="D1044" s="20" t="s">
        <v>1</v>
      </c>
      <c r="E1044" s="22" t="s">
        <v>20430</v>
      </c>
      <c r="F1044" s="20" t="s">
        <v>18853</v>
      </c>
      <c r="G1044" s="20" t="s">
        <v>20086</v>
      </c>
      <c r="H1044" s="22" t="s">
        <v>18854</v>
      </c>
      <c r="I1044" s="19">
        <f t="shared" si="155"/>
        <v>36</v>
      </c>
      <c r="J1044" s="20" t="s">
        <v>755</v>
      </c>
      <c r="K1044" s="22" t="s">
        <v>2225</v>
      </c>
      <c r="L1044" s="95" t="str">
        <f>IF(M1044&lt;&gt;"",IF(NOT(ISNA(INDEX(cc!B:B,MATCH(M1044,cc!A:A,0)))),INDEX(cc!B:B,MATCH(M1044,cc!A:A,0)),"0"),"")</f>
        <v>Age (&lt;15,15+-uk, 2) and Sex w/ Unknown and Result</v>
      </c>
      <c r="M1044" s="97" t="s">
        <v>20436</v>
      </c>
      <c r="N1044" s="28" t="str">
        <f t="shared" si="156"/>
        <v/>
      </c>
      <c r="O1044" s="19" t="str">
        <f t="shared" si="149"/>
        <v>HTS_TST (N, MOH, Age Aggregated/Sex/Result): HTS received results</v>
      </c>
      <c r="P1044" s="19" t="str">
        <f t="shared" si="150"/>
        <v>HTS_TST (N, MOH, Age Aggregated/Sex/Result): HTS received results</v>
      </c>
      <c r="Q1044" s="19" t="str">
        <f t="shared" si="148"/>
        <v>HTS_TST (N, MOH, Age Agg/Sex/Result)</v>
      </c>
      <c r="R1044" s="19" t="str">
        <f t="shared" si="151"/>
        <v>HTS_TST_N_MOH_Age_Agg_Sex_Result</v>
      </c>
      <c r="S1044" s="19" t="str">
        <f t="shared" si="152"/>
        <v>HTS_TST_N_MOH_Age_Agg_Sex_Result_</v>
      </c>
      <c r="T1044" s="19" t="b">
        <f>NOT(ISNA(VLOOKUP(B1044,dbcodes!A:B,2,FALSE)))</f>
        <v>1</v>
      </c>
      <c r="U1044" s="19" t="str">
        <f>IF(ISNA(VLOOKUP(B1044,dbcodes!A:B,2,FALSE)),des!R1987,VLOOKUP(B1044,dbcodes!A:B,2,FALSE))</f>
        <v>HTS_TST_N_MOH_Age_Agg_Sex_Result</v>
      </c>
      <c r="W1044" s="107" t="str">
        <f>IF(ISNA(VLOOKUP(C1044,descriptions!A:B,2,FALSE)),des!V1987,IF(G1044=" TARGET","Target ","")&amp;VLOOKUP(C1044,descriptions!A:B,2,FALSE))</f>
        <v>Number of individuals who received HIV Testing Services (HTS) and received their test results</v>
      </c>
      <c r="X1044" s="20" t="s">
        <v>4</v>
      </c>
      <c r="Y1044" s="20" t="s">
        <v>831</v>
      </c>
      <c r="Z1044" s="20" t="s">
        <v>836</v>
      </c>
      <c r="AA1044" s="20" t="s">
        <v>102</v>
      </c>
      <c r="AB1044" s="20" t="s">
        <v>755</v>
      </c>
      <c r="AC1044" s="19" t="str">
        <f>IF(AB1044&lt;&gt;"",IF(NOT(ISNA(INDEX(os!A:A,MATCH(AB1044,os!B:B,0)))),INDEX(os!A:A,MATCH(AB1044,os!B:B,0)),"0"),"")</f>
        <v/>
      </c>
      <c r="AD1044" s="20" t="s">
        <v>830</v>
      </c>
      <c r="AH1044" s="93" t="str">
        <f>IF(NOT(ISNA(VLOOKUP(B:B,ResultsTargets!A:A,1,0))),"TRUE","")</f>
        <v/>
      </c>
      <c r="AI1044" s="19" t="str">
        <f>IF(ISNA(VLOOKUP(C1044,dim_techarea!A:B,2,FALSE)),"",VLOOKUP(C1044,dim_techarea!A:B,2,FALSE))</f>
        <v>HTS_TST</v>
      </c>
      <c r="AJ1044" s="19" t="str">
        <f>IF(ISNA(VLOOKUP(AI1044,dim_techarea!B:C,2,FALSE)),"",VLOOKUP(AI1044,dim_techarea!B:C,2,FALSE))</f>
        <v>f5IPTM7mieH</v>
      </c>
      <c r="AK1044" s="19" t="str">
        <f>IF(ISNA(VLOOKUP(TRIM(G1044),dim_targetsresults!A:B,2,FALSE)),"",VLOOKUP(TRIM(G1044),dim_targetsresults!A:C,2,FALSE))</f>
        <v>MER Results</v>
      </c>
      <c r="AL1044" s="19" t="str">
        <f>IF(ISNA(VLOOKUP(AK1044,dim_targetsresults!B:C,2,FALSE)),"",VLOOKUP(AK1044,dim_targetsresults!B:C,2,FALSE))</f>
        <v>Jh0jDM5yQ2E</v>
      </c>
      <c r="AM1044" s="19" t="str">
        <f>IF(ISNA(VLOOKUP(TRIM(D1044),dim_numeratordenominator!A:B,2,FALSE)),"",VLOOKUP(TRIM(D1044),dim_numeratordenominator!A:C,2,FALSE))</f>
        <v>Numerator</v>
      </c>
      <c r="AN1044" s="19" t="str">
        <f>IF(ISNA(VLOOKUP(AM1044,dim_numeratordenominator!B:C,2,FALSE)),"",VLOOKUP(AM1044,dim_numeratordenominator!B:C,2,FALSE))</f>
        <v>Som9NRMQqV7</v>
      </c>
      <c r="AO1044" s="19" t="str">
        <f>IF(ISNA(VLOOKUP(TRIM(E1044),dim_supporttype!A:B,2,FALSE)),"",VLOOKUP(TRIM(E1044),dim_supporttype!A:C,2,FALSE))</f>
        <v>MOH</v>
      </c>
      <c r="AP1044" s="19" t="str">
        <f>IF(ISNA(VLOOKUP(AO1044,dim_supporttype!B:C,2,FALSE)),"",VLOOKUP(AO1044,dim_supporttype!B:C,2,FALSE))</f>
        <v>sUhaJVAUfcA</v>
      </c>
      <c r="AQ1044" s="19" t="str">
        <f>IF(ISNA(VLOOKUP(TRIM(F1044),dim_disaggs!A:B,2,FALSE)),"No Disagg",VLOOKUP(TRIM(F1044),dim_disaggs!A:B,2,FALSE))</f>
        <v>Age Aggregated/Sex/Result</v>
      </c>
      <c r="AR1044" s="19" t="str">
        <f>IF(ISNA(VLOOKUP(AQ1044,dim_disaggs!B:C,2,FALSE)),"",VLOOKUP(AQ1044,dim_disaggs!B:C,2,FALSE))</f>
        <v>TwqbeWKcfbA</v>
      </c>
      <c r="AU1044" s="72" t="s">
        <v>755</v>
      </c>
      <c r="AV1044" s="73" t="s">
        <v>755</v>
      </c>
      <c r="AW1044" s="66" t="s">
        <v>755</v>
      </c>
      <c r="AX1044" s="66" t="s">
        <v>755</v>
      </c>
      <c r="BA1044" s="105" t="str">
        <f t="shared" si="153"/>
        <v/>
      </c>
      <c r="BB1044" s="20" t="str">
        <f t="shared" si="154"/>
        <v/>
      </c>
    </row>
    <row r="1045" spans="1:68" x14ac:dyDescent="0.2">
      <c r="A1045" s="22" t="s">
        <v>20489</v>
      </c>
      <c r="B1045" s="22" t="s">
        <v>20473</v>
      </c>
      <c r="C1045" s="22" t="s">
        <v>870</v>
      </c>
      <c r="D1045" s="20" t="s">
        <v>1</v>
      </c>
      <c r="E1045" s="22" t="s">
        <v>20430</v>
      </c>
      <c r="F1045" s="22" t="s">
        <v>2156</v>
      </c>
      <c r="G1045" s="22" t="s">
        <v>20086</v>
      </c>
      <c r="H1045" s="22" t="s">
        <v>2156</v>
      </c>
      <c r="I1045" s="19">
        <f t="shared" si="155"/>
        <v>32</v>
      </c>
      <c r="J1045" s="20" t="s">
        <v>755</v>
      </c>
      <c r="K1045" s="22" t="s">
        <v>2225</v>
      </c>
      <c r="L1045" s="95" t="str">
        <f>IF(M1045&lt;&gt;"",IF(NOT(ISNA(INDEX(cc!B:B,MATCH(M1045,cc!A:A,0)))),INDEX(cc!B:B,MATCH(M1045,cc!A:A,0)),"0"),"")</f>
        <v>Age (&lt;1-50+-uk-nme, 12), Sex and Result</v>
      </c>
      <c r="M1045" s="97" t="s">
        <v>19865</v>
      </c>
      <c r="N1045" s="28" t="str">
        <f t="shared" si="156"/>
        <v/>
      </c>
      <c r="O1045" s="19" t="str">
        <f t="shared" si="149"/>
        <v>HTS_TST (N, MOH, Age/Sex/Result): HTS received results</v>
      </c>
      <c r="P1045" s="19" t="str">
        <f t="shared" si="150"/>
        <v>HTS_TST (N, MOH, Age/Sex/Result): HTS received results</v>
      </c>
      <c r="Q1045" s="19" t="str">
        <f t="shared" si="148"/>
        <v>HTS_TST (N, MOH, Age/Sex/Result)</v>
      </c>
      <c r="R1045" s="19" t="str">
        <f t="shared" si="151"/>
        <v>HTS_TST_N_MOH_Age_Sex_Result</v>
      </c>
      <c r="S1045" s="19" t="str">
        <f t="shared" si="152"/>
        <v>HTS_TST_N_MOH_Age_Sex_Result_</v>
      </c>
      <c r="T1045" s="19" t="b">
        <f>NOT(ISNA(VLOOKUP(B1045,dbcodes!A:B,2,FALSE)))</f>
        <v>1</v>
      </c>
      <c r="U1045" s="19" t="str">
        <f>IF(ISNA(VLOOKUP(B1045,dbcodes!A:B,2,FALSE)),des!R1988,VLOOKUP(B1045,dbcodes!A:B,2,FALSE))</f>
        <v>HTS_TST_N_MOH_Age_Sex_Result</v>
      </c>
      <c r="W1045" s="107" t="str">
        <f>IF(ISNA(VLOOKUP(C1045,descriptions!A:B,2,FALSE)),des!V1988,IF(G1045=" TARGET","Target ","")&amp;VLOOKUP(C1045,descriptions!A:B,2,FALSE))</f>
        <v>Number of individuals who received HIV Testing Services (HTS) and received their test results</v>
      </c>
      <c r="X1045" s="20" t="s">
        <v>4</v>
      </c>
      <c r="Y1045" s="20" t="s">
        <v>831</v>
      </c>
      <c r="Z1045" s="20" t="s">
        <v>836</v>
      </c>
      <c r="AA1045" s="20" t="s">
        <v>102</v>
      </c>
      <c r="AB1045" s="20" t="s">
        <v>755</v>
      </c>
      <c r="AC1045" s="19" t="str">
        <f>IF(AB1045&lt;&gt;"",IF(NOT(ISNA(INDEX(os!A:A,MATCH(AB1045,os!B:B,0)))),INDEX(os!A:A,MATCH(AB1045,os!B:B,0)),"0"),"")</f>
        <v/>
      </c>
      <c r="AD1045" s="20" t="s">
        <v>830</v>
      </c>
      <c r="AH1045" s="93" t="str">
        <f>IF(NOT(ISNA(VLOOKUP(B:B,ResultsTargets!A:A,1,0))),"TRUE","")</f>
        <v/>
      </c>
      <c r="AI1045" s="19" t="str">
        <f>IF(ISNA(VLOOKUP(C1045,dim_techarea!A:B,2,FALSE)),"",VLOOKUP(C1045,dim_techarea!A:B,2,FALSE))</f>
        <v>HTS_TST</v>
      </c>
      <c r="AJ1045" s="19" t="str">
        <f>IF(ISNA(VLOOKUP(AI1045,dim_techarea!B:C,2,FALSE)),"",VLOOKUP(AI1045,dim_techarea!B:C,2,FALSE))</f>
        <v>f5IPTM7mieH</v>
      </c>
      <c r="AK1045" s="19" t="str">
        <f>IF(ISNA(VLOOKUP(TRIM(G1045),dim_targetsresults!A:B,2,FALSE)),"",VLOOKUP(TRIM(G1045),dim_targetsresults!A:C,2,FALSE))</f>
        <v>MER Results</v>
      </c>
      <c r="AL1045" s="19" t="str">
        <f>IF(ISNA(VLOOKUP(AK1045,dim_targetsresults!B:C,2,FALSE)),"",VLOOKUP(AK1045,dim_targetsresults!B:C,2,FALSE))</f>
        <v>Jh0jDM5yQ2E</v>
      </c>
      <c r="AM1045" s="19" t="str">
        <f>IF(ISNA(VLOOKUP(TRIM(D1045),dim_numeratordenominator!A:B,2,FALSE)),"",VLOOKUP(TRIM(D1045),dim_numeratordenominator!A:C,2,FALSE))</f>
        <v>Numerator</v>
      </c>
      <c r="AN1045" s="19" t="str">
        <f>IF(ISNA(VLOOKUP(AM1045,dim_numeratordenominator!B:C,2,FALSE)),"",VLOOKUP(AM1045,dim_numeratordenominator!B:C,2,FALSE))</f>
        <v>Som9NRMQqV7</v>
      </c>
      <c r="AO1045" s="19" t="str">
        <f>IF(ISNA(VLOOKUP(TRIM(E1045),dim_supporttype!A:B,2,FALSE)),"",VLOOKUP(TRIM(E1045),dim_supporttype!A:C,2,FALSE))</f>
        <v>MOH</v>
      </c>
      <c r="AP1045" s="19" t="str">
        <f>IF(ISNA(VLOOKUP(AO1045,dim_supporttype!B:C,2,FALSE)),"",VLOOKUP(AO1045,dim_supporttype!B:C,2,FALSE))</f>
        <v>sUhaJVAUfcA</v>
      </c>
      <c r="AQ1045" s="19" t="str">
        <f>IF(ISNA(VLOOKUP(TRIM(F1045),dim_disaggs!A:B,2,FALSE)),"No Disagg",VLOOKUP(TRIM(F1045),dim_disaggs!A:B,2,FALSE))</f>
        <v>Age/Sex/Result</v>
      </c>
      <c r="AR1045" s="19" t="str">
        <f>IF(ISNA(VLOOKUP(AQ1045,dim_disaggs!B:C,2,FALSE)),"",VLOOKUP(AQ1045,dim_disaggs!B:C,2,FALSE))</f>
        <v>Qd5HOliGLD2</v>
      </c>
      <c r="AU1045" s="72" t="s">
        <v>755</v>
      </c>
      <c r="AV1045" s="73" t="s">
        <v>755</v>
      </c>
      <c r="AW1045" s="66" t="s">
        <v>755</v>
      </c>
      <c r="AX1045" s="66" t="s">
        <v>755</v>
      </c>
      <c r="BA1045" s="105" t="str">
        <f t="shared" si="153"/>
        <v/>
      </c>
      <c r="BB1045" s="20" t="str">
        <f t="shared" si="154"/>
        <v/>
      </c>
    </row>
    <row r="1046" spans="1:68" x14ac:dyDescent="0.2">
      <c r="A1046" s="22" t="s">
        <v>20489</v>
      </c>
      <c r="B1046" s="21" t="s">
        <v>20487</v>
      </c>
      <c r="C1046" s="22" t="s">
        <v>870</v>
      </c>
      <c r="D1046" s="22" t="s">
        <v>1</v>
      </c>
      <c r="E1046" s="22" t="s">
        <v>20430</v>
      </c>
      <c r="F1046" s="22"/>
      <c r="G1046" s="22" t="s">
        <v>20086</v>
      </c>
      <c r="H1046" s="22"/>
      <c r="I1046" s="19">
        <f t="shared" si="155"/>
        <v>16</v>
      </c>
      <c r="J1046" s="20" t="s">
        <v>755</v>
      </c>
      <c r="K1046" s="22" t="s">
        <v>2225</v>
      </c>
      <c r="L1046" s="95" t="str">
        <f>IF(M1046&lt;&gt;"",IF(NOT(ISNA(INDEX(cc!B:B,MATCH(M1046,cc!A:A,0)))),INDEX(cc!B:B,MATCH(M1046,cc!A:A,0)),"0"),"")</f>
        <v>default</v>
      </c>
      <c r="M1046" s="97" t="s">
        <v>13</v>
      </c>
      <c r="N1046" s="28" t="str">
        <f t="shared" si="156"/>
        <v/>
      </c>
      <c r="O1046" s="19" t="str">
        <f t="shared" si="149"/>
        <v>HTS_TST (N, MOH): HTS received results</v>
      </c>
      <c r="P1046" s="19" t="str">
        <f t="shared" si="150"/>
        <v>HTS_TST (N, MOH): HTS received results</v>
      </c>
      <c r="Q1046" s="19" t="str">
        <f t="shared" si="148"/>
        <v>HTS_TST (N, MOH)</v>
      </c>
      <c r="R1046" s="19" t="str">
        <f t="shared" si="151"/>
        <v>HTS_TST_N_MOH</v>
      </c>
      <c r="S1046" s="19" t="str">
        <f t="shared" si="152"/>
        <v>HTS_TST_N_MOH_</v>
      </c>
      <c r="T1046" s="19" t="b">
        <f>NOT(ISNA(VLOOKUP(B1046,dbcodes!A:B,2,FALSE)))</f>
        <v>1</v>
      </c>
      <c r="U1046" s="19" t="str">
        <f>IF(ISNA(VLOOKUP(B1046,dbcodes!A:B,2,FALSE)),des!R2001,VLOOKUP(B1046,dbcodes!A:B,2,FALSE))</f>
        <v>HTS_TST_N_MOH</v>
      </c>
      <c r="W1046" s="107" t="str">
        <f>IF(ISNA(VLOOKUP(C1046,descriptions!A:B,2,FALSE)),des!V2001,IF(G1046=" TARGET","Target ","")&amp;VLOOKUP(C1046,descriptions!A:B,2,FALSE))</f>
        <v>Number of individuals who received HIV Testing Services (HTS) and received their test results</v>
      </c>
      <c r="X1046" s="20" t="s">
        <v>4</v>
      </c>
      <c r="Y1046" s="20" t="s">
        <v>831</v>
      </c>
      <c r="Z1046" s="20" t="s">
        <v>836</v>
      </c>
      <c r="AA1046" s="20" t="s">
        <v>102</v>
      </c>
      <c r="AB1046" s="20" t="s">
        <v>755</v>
      </c>
      <c r="AC1046" s="19" t="str">
        <f>IF(AB1046&lt;&gt;"",IF(NOT(ISNA(INDEX(os!A:A,MATCH(AB1046,os!B:B,0)))),INDEX(os!A:A,MATCH(AB1046,os!B:B,0)),"0"),"")</f>
        <v/>
      </c>
      <c r="AD1046" s="20" t="s">
        <v>830</v>
      </c>
      <c r="AH1046" s="93" t="str">
        <f>IF(NOT(ISNA(VLOOKUP(B:B,ResultsTargets!A:A,1,0))),"TRUE","")</f>
        <v/>
      </c>
      <c r="AI1046" s="19" t="str">
        <f>IF(ISNA(VLOOKUP(C1046,dim_techarea!A:B,2,FALSE)),"",VLOOKUP(C1046,dim_techarea!A:B,2,FALSE))</f>
        <v>HTS_TST</v>
      </c>
      <c r="AJ1046" s="19" t="str">
        <f>IF(ISNA(VLOOKUP(AI1046,dim_techarea!B:C,2,FALSE)),"",VLOOKUP(AI1046,dim_techarea!B:C,2,FALSE))</f>
        <v>f5IPTM7mieH</v>
      </c>
      <c r="AK1046" s="19" t="str">
        <f>IF(ISNA(VLOOKUP(TRIM(G1046),dim_targetsresults!A:B,2,FALSE)),"",VLOOKUP(TRIM(G1046),dim_targetsresults!A:C,2,FALSE))</f>
        <v>MER Results</v>
      </c>
      <c r="AL1046" s="19" t="str">
        <f>IF(ISNA(VLOOKUP(AK1046,dim_targetsresults!B:C,2,FALSE)),"",VLOOKUP(AK1046,dim_targetsresults!B:C,2,FALSE))</f>
        <v>Jh0jDM5yQ2E</v>
      </c>
      <c r="AM1046" s="19" t="str">
        <f>IF(ISNA(VLOOKUP(TRIM(D1046),dim_numeratordenominator!A:B,2,FALSE)),"",VLOOKUP(TRIM(D1046),dim_numeratordenominator!A:C,2,FALSE))</f>
        <v>Numerator</v>
      </c>
      <c r="AN1046" s="19" t="str">
        <f>IF(ISNA(VLOOKUP(AM1046,dim_numeratordenominator!B:C,2,FALSE)),"",VLOOKUP(AM1046,dim_numeratordenominator!B:C,2,FALSE))</f>
        <v>Som9NRMQqV7</v>
      </c>
      <c r="AO1046" s="19" t="str">
        <f>IF(ISNA(VLOOKUP(TRIM(E1046),dim_supporttype!A:B,2,FALSE)),"",VLOOKUP(TRIM(E1046),dim_supporttype!A:C,2,FALSE))</f>
        <v>MOH</v>
      </c>
      <c r="AP1046" s="19" t="str">
        <f>IF(ISNA(VLOOKUP(AO1046,dim_supporttype!B:C,2,FALSE)),"",VLOOKUP(AO1046,dim_supporttype!B:C,2,FALSE))</f>
        <v>sUhaJVAUfcA</v>
      </c>
      <c r="AQ1046" s="19" t="str">
        <f>IF(ISNA(VLOOKUP(TRIM(F1046),dim_disaggs!A:B,2,FALSE)),"No Disagg",VLOOKUP(TRIM(F1046),dim_disaggs!A:B,2,FALSE))</f>
        <v>No Disagg</v>
      </c>
      <c r="AR1046" s="19" t="str">
        <f>IF(ISNA(VLOOKUP(AQ1046,dim_disaggs!B:C,2,FALSE)),"",VLOOKUP(AQ1046,dim_disaggs!B:C,2,FALSE))</f>
        <v>werJlVT6sf3</v>
      </c>
      <c r="AU1046" s="72" t="s">
        <v>755</v>
      </c>
      <c r="AV1046" s="73" t="s">
        <v>755</v>
      </c>
      <c r="AW1046" s="66" t="s">
        <v>755</v>
      </c>
      <c r="AX1046" s="66" t="s">
        <v>755</v>
      </c>
      <c r="BA1046" s="105" t="str">
        <f t="shared" si="153"/>
        <v/>
      </c>
      <c r="BB1046" s="20" t="str">
        <f t="shared" si="154"/>
        <v/>
      </c>
    </row>
    <row r="1047" spans="1:68" x14ac:dyDescent="0.2">
      <c r="A1047" s="20" t="s">
        <v>95</v>
      </c>
      <c r="B1047" s="20" t="s">
        <v>1157</v>
      </c>
      <c r="C1047" s="20" t="s">
        <v>870</v>
      </c>
      <c r="D1047" s="20" t="s">
        <v>1</v>
      </c>
      <c r="E1047" s="20" t="s">
        <v>77</v>
      </c>
      <c r="F1047" s="20" t="s">
        <v>4156</v>
      </c>
      <c r="G1047" s="20" t="s">
        <v>2442</v>
      </c>
      <c r="H1047" s="20" t="s">
        <v>18672</v>
      </c>
      <c r="I1047" s="19">
        <f t="shared" si="155"/>
        <v>36</v>
      </c>
      <c r="J1047" s="20" t="s">
        <v>755</v>
      </c>
      <c r="K1047" s="20" t="s">
        <v>2225</v>
      </c>
      <c r="L1047" s="95" t="str">
        <f>IF(M1047&lt;&gt;"",IF(NOT(ISNA(INDEX(cc!B:B,MATCH(M1047,cc!A:A,0)))),INDEX(cc!B:B,MATCH(M1047,cc!A:A,0)),"0"),"")</f>
        <v>Age (&lt;15,15+) and Sex</v>
      </c>
      <c r="M1047" s="97" t="s">
        <v>111</v>
      </c>
      <c r="N1047" s="28" t="str">
        <f t="shared" si="156"/>
        <v xml:space="preserve"> TARGET</v>
      </c>
      <c r="O1047" s="19" t="str">
        <f t="shared" si="149"/>
        <v>HTS_TST (N, DSD, Age Aggregated/Sex) TARGET: HTS received results</v>
      </c>
      <c r="P1047" s="19" t="str">
        <f t="shared" si="150"/>
        <v>HTS_TST (N, DSD, Age Aggregated/Sex) TARGET: HTS received results</v>
      </c>
      <c r="Q1047" s="19" t="str">
        <f t="shared" si="148"/>
        <v>HTS_TST (N, DSD, Age Agg/Sex) TARGET</v>
      </c>
      <c r="R1047" s="19" t="str">
        <f t="shared" si="151"/>
        <v>HTS_TST_N_DSD_Age_Agg_Sex_TARGET</v>
      </c>
      <c r="S1047" s="19" t="str">
        <f t="shared" si="152"/>
        <v>HTS_TST_N_DSD_Age_Agg_Sex_TARGET</v>
      </c>
      <c r="T1047" s="19" t="b">
        <f>NOT(ISNA(VLOOKUP(B1047,dbcodes!A:B,2,FALSE)))</f>
        <v>1</v>
      </c>
      <c r="U1047" s="19" t="str">
        <f>IF(ISNA(VLOOKUP(B1047,dbcodes!A:B,2,FALSE)),des!R408,VLOOKUP(B1047,dbcodes!A:B,2,FALSE))</f>
        <v>HTC_TST_N_DSD_Aggr_Age_TARGET</v>
      </c>
      <c r="W1047" s="107" t="str">
        <f>IF(ISNA(VLOOKUP(C1047,descriptions!A:B,2,FALSE)),des!V408,IF(G1047=" TARGET","Target ","")&amp;VLOOKUP(C1047,descriptions!A:B,2,FALSE))</f>
        <v>Target Number of individuals who received HIV Testing Services (HTS) and received their test results</v>
      </c>
      <c r="X1047" s="20" t="s">
        <v>4</v>
      </c>
      <c r="Y1047" s="20" t="s">
        <v>831</v>
      </c>
      <c r="Z1047" s="20" t="s">
        <v>836</v>
      </c>
      <c r="AA1047" s="20" t="s">
        <v>102</v>
      </c>
      <c r="AB1047" s="20" t="s">
        <v>755</v>
      </c>
      <c r="AC1047" s="19" t="str">
        <f>IF(AB1047&lt;&gt;"",IF(NOT(ISNA(INDEX(os!A:A,MATCH(AB1047,os!B:B,0)))),INDEX(os!A:A,MATCH(AB1047,os!B:B,0)),"0"),"")</f>
        <v/>
      </c>
      <c r="AD1047" s="20" t="s">
        <v>830</v>
      </c>
      <c r="AH1047" s="93" t="str">
        <f>IF(NOT(ISNA(VLOOKUP(B:B,ResultsTargets!A:A,1,0))),"TRUE","")</f>
        <v/>
      </c>
      <c r="AI1047" s="19" t="str">
        <f>IF(ISNA(VLOOKUP(C1047,dim_techarea!A:B,2,FALSE)),"",VLOOKUP(C1047,dim_techarea!A:B,2,FALSE))</f>
        <v>HTS_TST</v>
      </c>
      <c r="AJ1047" s="19" t="str">
        <f>IF(ISNA(VLOOKUP(AI1047,dim_techarea!B:C,2,FALSE)),"",VLOOKUP(AI1047,dim_techarea!B:C,2,FALSE))</f>
        <v>f5IPTM7mieH</v>
      </c>
      <c r="AK1047" s="19" t="str">
        <f>IF(ISNA(VLOOKUP(TRIM(G1047),dim_targetsresults!A:B,2,FALSE)),"",VLOOKUP(TRIM(G1047),dim_targetsresults!A:C,2,FALSE))</f>
        <v>MER Targets</v>
      </c>
      <c r="AL1047" s="19" t="str">
        <f>IF(ISNA(VLOOKUP(AK1047,dim_targetsresults!B:C,2,FALSE)),"",VLOOKUP(AK1047,dim_targetsresults!B:C,2,FALSE))</f>
        <v>W8imnja2Owd</v>
      </c>
      <c r="AM1047" s="19" t="str">
        <f>IF(ISNA(VLOOKUP(TRIM(D1047),dim_numeratordenominator!A:B,2,FALSE)),"",VLOOKUP(TRIM(D1047),dim_numeratordenominator!A:C,2,FALSE))</f>
        <v>Numerator</v>
      </c>
      <c r="AN1047" s="19" t="str">
        <f>IF(ISNA(VLOOKUP(AM1047,dim_numeratordenominator!B:C,2,FALSE)),"",VLOOKUP(AM1047,dim_numeratordenominator!B:C,2,FALSE))</f>
        <v>Som9NRMQqV7</v>
      </c>
      <c r="AO1047" s="19" t="str">
        <f>IF(ISNA(VLOOKUP(TRIM(E1047),dim_supporttype!A:B,2,FALSE)),"",VLOOKUP(TRIM(E1047),dim_supporttype!A:C,2,FALSE))</f>
        <v>DSD</v>
      </c>
      <c r="AP1047" s="19" t="str">
        <f>IF(ISNA(VLOOKUP(AO1047,dim_supporttype!B:C,2,FALSE)),"",VLOOKUP(AO1047,dim_supporttype!B:C,2,FALSE))</f>
        <v>iM13vdNLWKb</v>
      </c>
      <c r="AQ1047" s="19" t="str">
        <f>IF(ISNA(VLOOKUP(TRIM(F1047),dim_disaggs!A:B,2,FALSE)),"No Disagg",VLOOKUP(TRIM(F1047),dim_disaggs!A:B,2,FALSE))</f>
        <v>Age Aggregated/Sex</v>
      </c>
      <c r="AR1047" s="19" t="str">
        <f>IF(ISNA(VLOOKUP(AQ1047,dim_disaggs!B:C,2,FALSE)),"",VLOOKUP(AQ1047,dim_disaggs!B:C,2,FALSE))</f>
        <v>KMhxXDjVseT</v>
      </c>
      <c r="AT1047" s="66" t="s">
        <v>755</v>
      </c>
      <c r="AU1047" s="72" t="s">
        <v>755</v>
      </c>
      <c r="AV1047" s="73" t="s">
        <v>755</v>
      </c>
      <c r="AW1047" s="66" t="s">
        <v>755</v>
      </c>
      <c r="AX1047" s="66" t="s">
        <v>755</v>
      </c>
      <c r="BA1047" s="105" t="str">
        <f t="shared" si="153"/>
        <v/>
      </c>
      <c r="BB1047" s="20" t="str">
        <f t="shared" si="154"/>
        <v/>
      </c>
    </row>
    <row r="1048" spans="1:68" x14ac:dyDescent="0.2">
      <c r="A1048" s="20" t="s">
        <v>95</v>
      </c>
      <c r="B1048" s="20" t="s">
        <v>1215</v>
      </c>
      <c r="C1048" s="20" t="s">
        <v>870</v>
      </c>
      <c r="D1048" s="20" t="s">
        <v>1</v>
      </c>
      <c r="E1048" s="20" t="s">
        <v>78</v>
      </c>
      <c r="F1048" s="20" t="s">
        <v>4156</v>
      </c>
      <c r="G1048" s="20" t="s">
        <v>2442</v>
      </c>
      <c r="H1048" s="20" t="s">
        <v>18672</v>
      </c>
      <c r="I1048" s="19">
        <f t="shared" si="155"/>
        <v>35</v>
      </c>
      <c r="J1048" s="20" t="s">
        <v>755</v>
      </c>
      <c r="K1048" s="20" t="s">
        <v>2225</v>
      </c>
      <c r="L1048" s="95" t="str">
        <f>IF(M1048&lt;&gt;"",IF(NOT(ISNA(INDEX(cc!B:B,MATCH(M1048,cc!A:A,0)))),INDEX(cc!B:B,MATCH(M1048,cc!A:A,0)),"0"),"")</f>
        <v>Age (&lt;15,15+) and Sex</v>
      </c>
      <c r="M1048" s="97" t="s">
        <v>111</v>
      </c>
      <c r="N1048" s="28" t="str">
        <f t="shared" si="156"/>
        <v xml:space="preserve"> TARGET</v>
      </c>
      <c r="O1048" s="19" t="str">
        <f t="shared" si="149"/>
        <v>HTS_TST (N, TA, Age Aggregated/Sex) TARGET: HTS received results</v>
      </c>
      <c r="P1048" s="19" t="str">
        <f t="shared" si="150"/>
        <v>HTS_TST (N, TA, Age Aggregated/Sex) TARGET: HTS received results</v>
      </c>
      <c r="Q1048" s="19" t="str">
        <f t="shared" si="148"/>
        <v>HTS_TST (N, TA, Age Agg/Sex) TARGET</v>
      </c>
      <c r="R1048" s="19" t="str">
        <f t="shared" si="151"/>
        <v>HTS_TST_N_TA_Age_Agg_Sex_TARGET</v>
      </c>
      <c r="S1048" s="19" t="str">
        <f t="shared" si="152"/>
        <v>HTS_TST_N_TA_Age_Agg_Sex_TARGET</v>
      </c>
      <c r="T1048" s="19" t="b">
        <f>NOT(ISNA(VLOOKUP(B1048,dbcodes!A:B,2,FALSE)))</f>
        <v>1</v>
      </c>
      <c r="U1048" s="19" t="str">
        <f>IF(ISNA(VLOOKUP(B1048,dbcodes!A:B,2,FALSE)),des!R409,VLOOKUP(B1048,dbcodes!A:B,2,FALSE))</f>
        <v>HTC_TST_N_TA_Aggr_Age_TARGET</v>
      </c>
      <c r="W1048" s="107" t="str">
        <f>IF(ISNA(VLOOKUP(C1048,descriptions!A:B,2,FALSE)),des!V409,IF(G1048=" TARGET","Target ","")&amp;VLOOKUP(C1048,descriptions!A:B,2,FALSE))</f>
        <v>Target Number of individuals who received HIV Testing Services (HTS) and received their test results</v>
      </c>
      <c r="X1048" s="20" t="s">
        <v>4</v>
      </c>
      <c r="Y1048" s="20" t="s">
        <v>831</v>
      </c>
      <c r="Z1048" s="20" t="s">
        <v>836</v>
      </c>
      <c r="AA1048" s="20" t="s">
        <v>102</v>
      </c>
      <c r="AB1048" s="20" t="s">
        <v>755</v>
      </c>
      <c r="AC1048" s="19" t="str">
        <f>IF(AB1048&lt;&gt;"",IF(NOT(ISNA(INDEX(os!A:A,MATCH(AB1048,os!B:B,0)))),INDEX(os!A:A,MATCH(AB1048,os!B:B,0)),"0"),"")</f>
        <v/>
      </c>
      <c r="AD1048" s="20" t="s">
        <v>830</v>
      </c>
      <c r="AH1048" s="93" t="str">
        <f>IF(NOT(ISNA(VLOOKUP(B:B,ResultsTargets!A:A,1,0))),"TRUE","")</f>
        <v/>
      </c>
      <c r="AI1048" s="19" t="str">
        <f>IF(ISNA(VLOOKUP(C1048,dim_techarea!A:B,2,FALSE)),"",VLOOKUP(C1048,dim_techarea!A:B,2,FALSE))</f>
        <v>HTS_TST</v>
      </c>
      <c r="AJ1048" s="19" t="str">
        <f>IF(ISNA(VLOOKUP(AI1048,dim_techarea!B:C,2,FALSE)),"",VLOOKUP(AI1048,dim_techarea!B:C,2,FALSE))</f>
        <v>f5IPTM7mieH</v>
      </c>
      <c r="AK1048" s="19" t="str">
        <f>IF(ISNA(VLOOKUP(TRIM(G1048),dim_targetsresults!A:B,2,FALSE)),"",VLOOKUP(TRIM(G1048),dim_targetsresults!A:C,2,FALSE))</f>
        <v>MER Targets</v>
      </c>
      <c r="AL1048" s="19" t="str">
        <f>IF(ISNA(VLOOKUP(AK1048,dim_targetsresults!B:C,2,FALSE)),"",VLOOKUP(AK1048,dim_targetsresults!B:C,2,FALSE))</f>
        <v>W8imnja2Owd</v>
      </c>
      <c r="AM1048" s="19" t="str">
        <f>IF(ISNA(VLOOKUP(TRIM(D1048),dim_numeratordenominator!A:B,2,FALSE)),"",VLOOKUP(TRIM(D1048),dim_numeratordenominator!A:C,2,FALSE))</f>
        <v>Numerator</v>
      </c>
      <c r="AN1048" s="19" t="str">
        <f>IF(ISNA(VLOOKUP(AM1048,dim_numeratordenominator!B:C,2,FALSE)),"",VLOOKUP(AM1048,dim_numeratordenominator!B:C,2,FALSE))</f>
        <v>Som9NRMQqV7</v>
      </c>
      <c r="AO1048" s="19" t="str">
        <f>IF(ISNA(VLOOKUP(TRIM(E1048),dim_supporttype!A:B,2,FALSE)),"",VLOOKUP(TRIM(E1048),dim_supporttype!A:C,2,FALSE))</f>
        <v>TA</v>
      </c>
      <c r="AP1048" s="19" t="str">
        <f>IF(ISNA(VLOOKUP(AO1048,dim_supporttype!B:C,2,FALSE)),"",VLOOKUP(AO1048,dim_supporttype!B:C,2,FALSE))</f>
        <v>cRAGKdWIDn4</v>
      </c>
      <c r="AQ1048" s="19" t="str">
        <f>IF(ISNA(VLOOKUP(TRIM(F1048),dim_disaggs!A:B,2,FALSE)),"No Disagg",VLOOKUP(TRIM(F1048),dim_disaggs!A:B,2,FALSE))</f>
        <v>Age Aggregated/Sex</v>
      </c>
      <c r="AR1048" s="19" t="str">
        <f>IF(ISNA(VLOOKUP(AQ1048,dim_disaggs!B:C,2,FALSE)),"",VLOOKUP(AQ1048,dim_disaggs!B:C,2,FALSE))</f>
        <v>KMhxXDjVseT</v>
      </c>
      <c r="AT1048" s="66" t="s">
        <v>755</v>
      </c>
      <c r="AU1048" s="72" t="s">
        <v>755</v>
      </c>
      <c r="AV1048" s="73" t="s">
        <v>755</v>
      </c>
      <c r="AW1048" s="66" t="s">
        <v>755</v>
      </c>
      <c r="AX1048" s="66" t="s">
        <v>755</v>
      </c>
      <c r="BA1048" s="105" t="str">
        <f t="shared" si="153"/>
        <v/>
      </c>
      <c r="BB1048" s="20" t="str">
        <f t="shared" si="154"/>
        <v/>
      </c>
    </row>
    <row r="1049" spans="1:68" x14ac:dyDescent="0.2">
      <c r="A1049" s="20" t="s">
        <v>95</v>
      </c>
      <c r="B1049" s="20" t="s">
        <v>1153</v>
      </c>
      <c r="C1049" s="20" t="s">
        <v>870</v>
      </c>
      <c r="D1049" s="20" t="s">
        <v>1</v>
      </c>
      <c r="E1049" s="20" t="s">
        <v>77</v>
      </c>
      <c r="F1049" s="20" t="s">
        <v>18853</v>
      </c>
      <c r="G1049" s="20" t="s">
        <v>2442</v>
      </c>
      <c r="H1049" s="20" t="s">
        <v>18854</v>
      </c>
      <c r="I1049" s="19">
        <f t="shared" si="155"/>
        <v>43</v>
      </c>
      <c r="J1049" s="20" t="s">
        <v>755</v>
      </c>
      <c r="K1049" s="20" t="s">
        <v>2225</v>
      </c>
      <c r="L1049" s="95" t="str">
        <f>IF(M1049&lt;&gt;"",IF(NOT(ISNA(INDEX(cc!B:B,MATCH(M1049,cc!A:A,0)))),INDEX(cc!B:B,MATCH(M1049,cc!A:A,0)),"0"),"")</f>
        <v>Age (&lt;15,15+) and Sex and Test Results</v>
      </c>
      <c r="M1049" s="97" t="s">
        <v>4033</v>
      </c>
      <c r="N1049" s="28" t="str">
        <f t="shared" si="156"/>
        <v xml:space="preserve"> TARGET</v>
      </c>
      <c r="O1049" s="19" t="str">
        <f t="shared" si="149"/>
        <v>HTS_TST (N, DSD, Age Aggregated/Sex/Result) TARGET: HTS received results</v>
      </c>
      <c r="P1049" s="19" t="str">
        <f t="shared" si="150"/>
        <v>HTS_TST (N, DSD, Age Aggregated/Sex/Result) TARGET: HTS received results</v>
      </c>
      <c r="Q1049" s="19" t="str">
        <f t="shared" si="148"/>
        <v>HTS_TST (N, DSD, Age Agg/Sex/Result) TARGET</v>
      </c>
      <c r="R1049" s="19" t="str">
        <f t="shared" si="151"/>
        <v>HTS_TST_N_DSD_Age_Agg_Sex_Result_TARGET</v>
      </c>
      <c r="S1049" s="19" t="str">
        <f t="shared" si="152"/>
        <v>HTS_TST_N_DSD_Age_Agg_Sex_Result_TARGET</v>
      </c>
      <c r="T1049" s="19" t="b">
        <f>NOT(ISNA(VLOOKUP(B1049,dbcodes!A:B,2,FALSE)))</f>
        <v>1</v>
      </c>
      <c r="U1049" s="19" t="str">
        <f>IF(ISNA(VLOOKUP(B1049,dbcodes!A:B,2,FALSE)),des!R410,VLOOKUP(B1049,dbcodes!A:B,2,FALSE))</f>
        <v>HTC_TST_N_DSD_Age_Sex_Aggregated_Result_TARGET</v>
      </c>
      <c r="W1049" s="107" t="str">
        <f>IF(ISNA(VLOOKUP(C1049,descriptions!A:B,2,FALSE)),des!V410,IF(G1049=" TARGET","Target ","")&amp;VLOOKUP(C1049,descriptions!A:B,2,FALSE))</f>
        <v>Target Number of individuals who received HIV Testing Services (HTS) and received their test results</v>
      </c>
      <c r="X1049" s="20" t="s">
        <v>4</v>
      </c>
      <c r="Y1049" s="20" t="s">
        <v>831</v>
      </c>
      <c r="Z1049" s="20" t="s">
        <v>836</v>
      </c>
      <c r="AA1049" s="20" t="s">
        <v>102</v>
      </c>
      <c r="AB1049" s="20" t="s">
        <v>755</v>
      </c>
      <c r="AC1049" s="19" t="str">
        <f>IF(AB1049&lt;&gt;"",IF(NOT(ISNA(INDEX(os!A:A,MATCH(AB1049,os!B:B,0)))),INDEX(os!A:A,MATCH(AB1049,os!B:B,0)),"0"),"")</f>
        <v/>
      </c>
      <c r="AD1049" s="20" t="s">
        <v>830</v>
      </c>
      <c r="AH1049" s="93" t="str">
        <f>IF(NOT(ISNA(VLOOKUP(B:B,ResultsTargets!A:A,1,0))),"TRUE","")</f>
        <v/>
      </c>
      <c r="AI1049" s="19" t="str">
        <f>IF(ISNA(VLOOKUP(C1049,dim_techarea!A:B,2,FALSE)),"",VLOOKUP(C1049,dim_techarea!A:B,2,FALSE))</f>
        <v>HTS_TST</v>
      </c>
      <c r="AJ1049" s="19" t="str">
        <f>IF(ISNA(VLOOKUP(AI1049,dim_techarea!B:C,2,FALSE)),"",VLOOKUP(AI1049,dim_techarea!B:C,2,FALSE))</f>
        <v>f5IPTM7mieH</v>
      </c>
      <c r="AK1049" s="19" t="str">
        <f>IF(ISNA(VLOOKUP(TRIM(G1049),dim_targetsresults!A:B,2,FALSE)),"",VLOOKUP(TRIM(G1049),dim_targetsresults!A:C,2,FALSE))</f>
        <v>MER Targets</v>
      </c>
      <c r="AL1049" s="19" t="str">
        <f>IF(ISNA(VLOOKUP(AK1049,dim_targetsresults!B:C,2,FALSE)),"",VLOOKUP(AK1049,dim_targetsresults!B:C,2,FALSE))</f>
        <v>W8imnja2Owd</v>
      </c>
      <c r="AM1049" s="19" t="str">
        <f>IF(ISNA(VLOOKUP(TRIM(D1049),dim_numeratordenominator!A:B,2,FALSE)),"",VLOOKUP(TRIM(D1049),dim_numeratordenominator!A:C,2,FALSE))</f>
        <v>Numerator</v>
      </c>
      <c r="AN1049" s="19" t="str">
        <f>IF(ISNA(VLOOKUP(AM1049,dim_numeratordenominator!B:C,2,FALSE)),"",VLOOKUP(AM1049,dim_numeratordenominator!B:C,2,FALSE))</f>
        <v>Som9NRMQqV7</v>
      </c>
      <c r="AO1049" s="19" t="str">
        <f>IF(ISNA(VLOOKUP(TRIM(E1049),dim_supporttype!A:B,2,FALSE)),"",VLOOKUP(TRIM(E1049),dim_supporttype!A:C,2,FALSE))</f>
        <v>DSD</v>
      </c>
      <c r="AP1049" s="19" t="str">
        <f>IF(ISNA(VLOOKUP(AO1049,dim_supporttype!B:C,2,FALSE)),"",VLOOKUP(AO1049,dim_supporttype!B:C,2,FALSE))</f>
        <v>iM13vdNLWKb</v>
      </c>
      <c r="AQ1049" s="19" t="str">
        <f>IF(ISNA(VLOOKUP(TRIM(F1049),dim_disaggs!A:B,2,FALSE)),"No Disagg",VLOOKUP(TRIM(F1049),dim_disaggs!A:B,2,FALSE))</f>
        <v>Age Aggregated/Sex/Result</v>
      </c>
      <c r="AR1049" s="19" t="str">
        <f>IF(ISNA(VLOOKUP(AQ1049,dim_disaggs!B:C,2,FALSE)),"",VLOOKUP(AQ1049,dim_disaggs!B:C,2,FALSE))</f>
        <v>TwqbeWKcfbA</v>
      </c>
      <c r="AT1049" s="66" t="s">
        <v>755</v>
      </c>
      <c r="AU1049" s="72" t="s">
        <v>755</v>
      </c>
      <c r="AV1049" s="73" t="s">
        <v>755</v>
      </c>
      <c r="AW1049" s="66" t="s">
        <v>755</v>
      </c>
      <c r="AX1049" s="66" t="s">
        <v>755</v>
      </c>
      <c r="BA1049" s="105" t="str">
        <f t="shared" si="153"/>
        <v/>
      </c>
      <c r="BB1049" s="20" t="str">
        <f t="shared" si="154"/>
        <v/>
      </c>
    </row>
    <row r="1050" spans="1:68" x14ac:dyDescent="0.2">
      <c r="A1050" s="20" t="s">
        <v>95</v>
      </c>
      <c r="B1050" s="20" t="s">
        <v>1211</v>
      </c>
      <c r="C1050" s="20" t="s">
        <v>870</v>
      </c>
      <c r="D1050" s="20" t="s">
        <v>1</v>
      </c>
      <c r="E1050" s="20" t="s">
        <v>78</v>
      </c>
      <c r="F1050" s="20" t="s">
        <v>18853</v>
      </c>
      <c r="G1050" s="20" t="s">
        <v>2442</v>
      </c>
      <c r="H1050" s="20" t="s">
        <v>18854</v>
      </c>
      <c r="I1050" s="19">
        <f t="shared" si="155"/>
        <v>42</v>
      </c>
      <c r="J1050" s="20" t="s">
        <v>755</v>
      </c>
      <c r="K1050" s="20" t="s">
        <v>2225</v>
      </c>
      <c r="L1050" s="95" t="str">
        <f>IF(M1050&lt;&gt;"",IF(NOT(ISNA(INDEX(cc!B:B,MATCH(M1050,cc!A:A,0)))),INDEX(cc!B:B,MATCH(M1050,cc!A:A,0)),"0"),"")</f>
        <v>Age (&lt;15,15+) and Sex and Test Results</v>
      </c>
      <c r="M1050" s="97" t="s">
        <v>4033</v>
      </c>
      <c r="N1050" s="28" t="str">
        <f t="shared" si="156"/>
        <v xml:space="preserve"> TARGET</v>
      </c>
      <c r="O1050" s="19" t="str">
        <f t="shared" si="149"/>
        <v>HTS_TST (N, TA, Age Aggregated/Sex/Result) TARGET: HTS received results</v>
      </c>
      <c r="P1050" s="19" t="str">
        <f t="shared" si="150"/>
        <v>HTS_TST (N, TA, Age Aggregated/Sex/Result) TARGET: HTS received results</v>
      </c>
      <c r="Q1050" s="19" t="str">
        <f t="shared" si="148"/>
        <v>HTS_TST (N, TA, Age Agg/Sex/Result) TARGET</v>
      </c>
      <c r="R1050" s="19" t="str">
        <f t="shared" si="151"/>
        <v>HTS_TST_N_TA_Age_Agg_Sex_Result_TARGET</v>
      </c>
      <c r="S1050" s="19" t="str">
        <f t="shared" si="152"/>
        <v>HTS_TST_N_TA_Age_Agg_Sex_Result_TARGET</v>
      </c>
      <c r="T1050" s="19" t="b">
        <f>NOT(ISNA(VLOOKUP(B1050,dbcodes!A:B,2,FALSE)))</f>
        <v>1</v>
      </c>
      <c r="U1050" s="19" t="str">
        <f>IF(ISNA(VLOOKUP(B1050,dbcodes!A:B,2,FALSE)),des!R411,VLOOKUP(B1050,dbcodes!A:B,2,FALSE))</f>
        <v>HTC_TST_N_TA_Age_Sex_Aggregated_Result_TARGET</v>
      </c>
      <c r="W1050" s="107" t="str">
        <f>IF(ISNA(VLOOKUP(C1050,descriptions!A:B,2,FALSE)),des!V411,IF(G1050=" TARGET","Target ","")&amp;VLOOKUP(C1050,descriptions!A:B,2,FALSE))</f>
        <v>Target Number of individuals who received HIV Testing Services (HTS) and received their test results</v>
      </c>
      <c r="X1050" s="20" t="s">
        <v>4</v>
      </c>
      <c r="Y1050" s="20" t="s">
        <v>831</v>
      </c>
      <c r="Z1050" s="20" t="s">
        <v>836</v>
      </c>
      <c r="AA1050" s="20" t="s">
        <v>102</v>
      </c>
      <c r="AB1050" s="20" t="s">
        <v>755</v>
      </c>
      <c r="AC1050" s="19" t="str">
        <f>IF(AB1050&lt;&gt;"",IF(NOT(ISNA(INDEX(os!A:A,MATCH(AB1050,os!B:B,0)))),INDEX(os!A:A,MATCH(AB1050,os!B:B,0)),"0"),"")</f>
        <v/>
      </c>
      <c r="AD1050" s="20" t="s">
        <v>830</v>
      </c>
      <c r="AH1050" s="93" t="str">
        <f>IF(NOT(ISNA(VLOOKUP(B:B,ResultsTargets!A:A,1,0))),"TRUE","")</f>
        <v/>
      </c>
      <c r="AI1050" s="19" t="str">
        <f>IF(ISNA(VLOOKUP(C1050,dim_techarea!A:B,2,FALSE)),"",VLOOKUP(C1050,dim_techarea!A:B,2,FALSE))</f>
        <v>HTS_TST</v>
      </c>
      <c r="AJ1050" s="19" t="str">
        <f>IF(ISNA(VLOOKUP(AI1050,dim_techarea!B:C,2,FALSE)),"",VLOOKUP(AI1050,dim_techarea!B:C,2,FALSE))</f>
        <v>f5IPTM7mieH</v>
      </c>
      <c r="AK1050" s="19" t="str">
        <f>IF(ISNA(VLOOKUP(TRIM(G1050),dim_targetsresults!A:B,2,FALSE)),"",VLOOKUP(TRIM(G1050),dim_targetsresults!A:C,2,FALSE))</f>
        <v>MER Targets</v>
      </c>
      <c r="AL1050" s="19" t="str">
        <f>IF(ISNA(VLOOKUP(AK1050,dim_targetsresults!B:C,2,FALSE)),"",VLOOKUP(AK1050,dim_targetsresults!B:C,2,FALSE))</f>
        <v>W8imnja2Owd</v>
      </c>
      <c r="AM1050" s="19" t="str">
        <f>IF(ISNA(VLOOKUP(TRIM(D1050),dim_numeratordenominator!A:B,2,FALSE)),"",VLOOKUP(TRIM(D1050),dim_numeratordenominator!A:C,2,FALSE))</f>
        <v>Numerator</v>
      </c>
      <c r="AN1050" s="19" t="str">
        <f>IF(ISNA(VLOOKUP(AM1050,dim_numeratordenominator!B:C,2,FALSE)),"",VLOOKUP(AM1050,dim_numeratordenominator!B:C,2,FALSE))</f>
        <v>Som9NRMQqV7</v>
      </c>
      <c r="AO1050" s="19" t="str">
        <f>IF(ISNA(VLOOKUP(TRIM(E1050),dim_supporttype!A:B,2,FALSE)),"",VLOOKUP(TRIM(E1050),dim_supporttype!A:C,2,FALSE))</f>
        <v>TA</v>
      </c>
      <c r="AP1050" s="19" t="str">
        <f>IF(ISNA(VLOOKUP(AO1050,dim_supporttype!B:C,2,FALSE)),"",VLOOKUP(AO1050,dim_supporttype!B:C,2,FALSE))</f>
        <v>cRAGKdWIDn4</v>
      </c>
      <c r="AQ1050" s="19" t="str">
        <f>IF(ISNA(VLOOKUP(TRIM(F1050),dim_disaggs!A:B,2,FALSE)),"No Disagg",VLOOKUP(TRIM(F1050),dim_disaggs!A:B,2,FALSE))</f>
        <v>Age Aggregated/Sex/Result</v>
      </c>
      <c r="AR1050" s="19" t="str">
        <f>IF(ISNA(VLOOKUP(AQ1050,dim_disaggs!B:C,2,FALSE)),"",VLOOKUP(AQ1050,dim_disaggs!B:C,2,FALSE))</f>
        <v>TwqbeWKcfbA</v>
      </c>
      <c r="AT1050" s="66" t="s">
        <v>755</v>
      </c>
      <c r="AU1050" s="72" t="s">
        <v>755</v>
      </c>
      <c r="AV1050" s="73" t="s">
        <v>755</v>
      </c>
      <c r="AW1050" s="66" t="s">
        <v>755</v>
      </c>
      <c r="AX1050" s="66" t="s">
        <v>755</v>
      </c>
      <c r="BA1050" s="105" t="str">
        <f t="shared" si="153"/>
        <v/>
      </c>
      <c r="BB1050" s="20" t="str">
        <f t="shared" si="154"/>
        <v/>
      </c>
    </row>
    <row r="1051" spans="1:68" x14ac:dyDescent="0.2">
      <c r="A1051" s="20" t="s">
        <v>95</v>
      </c>
      <c r="B1051" s="20" t="s">
        <v>1155</v>
      </c>
      <c r="C1051" s="20" t="s">
        <v>870</v>
      </c>
      <c r="D1051" s="20" t="s">
        <v>1</v>
      </c>
      <c r="E1051" s="20" t="s">
        <v>77</v>
      </c>
      <c r="F1051" s="20" t="s">
        <v>2156</v>
      </c>
      <c r="G1051" s="20" t="s">
        <v>2442</v>
      </c>
      <c r="H1051" s="20" t="s">
        <v>2156</v>
      </c>
      <c r="I1051" s="19">
        <f t="shared" si="155"/>
        <v>39</v>
      </c>
      <c r="J1051" s="20" t="s">
        <v>755</v>
      </c>
      <c r="K1051" s="20" t="s">
        <v>2225</v>
      </c>
      <c r="L1051" s="95" t="str">
        <f>IF(M1051&lt;&gt;"",IF(NOT(ISNA(INDEX(cc!B:B,MATCH(M1051,cc!A:A,0)))),INDEX(cc!B:B,MATCH(M1051,cc!A:A,0)),"0"),"")</f>
        <v>Age (0-50+, 10), Sex and Result</v>
      </c>
      <c r="M1051" s="97" t="s">
        <v>4006</v>
      </c>
      <c r="N1051" s="28" t="str">
        <f t="shared" si="156"/>
        <v xml:space="preserve"> TARGET</v>
      </c>
      <c r="O1051" s="19" t="str">
        <f t="shared" si="149"/>
        <v>HTS_TST (N, DSD, Age/Sex/Result) TARGET: HTS received results</v>
      </c>
      <c r="P1051" s="19" t="str">
        <f t="shared" si="150"/>
        <v>HTS_TST (N, DSD, Age/Sex/Result) TARGET: HTS received results</v>
      </c>
      <c r="Q1051" s="19" t="str">
        <f t="shared" si="148"/>
        <v>HTS_TST (N, DSD, Age/Sex/Result) TARGET</v>
      </c>
      <c r="R1051" s="19" t="str">
        <f t="shared" si="151"/>
        <v>HTS_TST_N_DSD_Age_Sex_Result_TARGET</v>
      </c>
      <c r="S1051" s="19" t="str">
        <f t="shared" si="152"/>
        <v>HTS_TST_N_DSD_Age_Sex_Result_TARGET</v>
      </c>
      <c r="T1051" s="19" t="b">
        <f>NOT(ISNA(VLOOKUP(B1051,dbcodes!A:B,2,FALSE)))</f>
        <v>1</v>
      </c>
      <c r="U1051" s="19" t="str">
        <f>IF(ISNA(VLOOKUP(B1051,dbcodes!A:B,2,FALSE)),des!R412,VLOOKUP(B1051,dbcodes!A:B,2,FALSE))</f>
        <v>HTC_TST_N_DSD_Age_Sex_Result_TARGET</v>
      </c>
      <c r="W1051" s="107" t="str">
        <f>IF(ISNA(VLOOKUP(C1051,descriptions!A:B,2,FALSE)),des!V412,IF(G1051=" TARGET","Target ","")&amp;VLOOKUP(C1051,descriptions!A:B,2,FALSE))</f>
        <v>Target Number of individuals who received HIV Testing Services (HTS) and received their test results</v>
      </c>
      <c r="X1051" s="20" t="s">
        <v>4</v>
      </c>
      <c r="Y1051" s="20" t="s">
        <v>831</v>
      </c>
      <c r="Z1051" s="20" t="s">
        <v>836</v>
      </c>
      <c r="AA1051" s="20" t="s">
        <v>102</v>
      </c>
      <c r="AB1051" s="20" t="s">
        <v>755</v>
      </c>
      <c r="AC1051" s="19" t="str">
        <f>IF(AB1051&lt;&gt;"",IF(NOT(ISNA(INDEX(os!A:A,MATCH(AB1051,os!B:B,0)))),INDEX(os!A:A,MATCH(AB1051,os!B:B,0)),"0"),"")</f>
        <v/>
      </c>
      <c r="AD1051" s="20" t="s">
        <v>830</v>
      </c>
      <c r="AH1051" s="93" t="str">
        <f>IF(NOT(ISNA(VLOOKUP(B:B,ResultsTargets!A:A,1,0))),"TRUE","")</f>
        <v/>
      </c>
      <c r="AI1051" s="19" t="str">
        <f>IF(ISNA(VLOOKUP(C1051,dim_techarea!A:B,2,FALSE)),"",VLOOKUP(C1051,dim_techarea!A:B,2,FALSE))</f>
        <v>HTS_TST</v>
      </c>
      <c r="AJ1051" s="19" t="str">
        <f>IF(ISNA(VLOOKUP(AI1051,dim_techarea!B:C,2,FALSE)),"",VLOOKUP(AI1051,dim_techarea!B:C,2,FALSE))</f>
        <v>f5IPTM7mieH</v>
      </c>
      <c r="AK1051" s="19" t="str">
        <f>IF(ISNA(VLOOKUP(TRIM(G1051),dim_targetsresults!A:B,2,FALSE)),"",VLOOKUP(TRIM(G1051),dim_targetsresults!A:C,2,FALSE))</f>
        <v>MER Targets</v>
      </c>
      <c r="AL1051" s="19" t="str">
        <f>IF(ISNA(VLOOKUP(AK1051,dim_targetsresults!B:C,2,FALSE)),"",VLOOKUP(AK1051,dim_targetsresults!B:C,2,FALSE))</f>
        <v>W8imnja2Owd</v>
      </c>
      <c r="AM1051" s="19" t="str">
        <f>IF(ISNA(VLOOKUP(TRIM(D1051),dim_numeratordenominator!A:B,2,FALSE)),"",VLOOKUP(TRIM(D1051),dim_numeratordenominator!A:C,2,FALSE))</f>
        <v>Numerator</v>
      </c>
      <c r="AN1051" s="19" t="str">
        <f>IF(ISNA(VLOOKUP(AM1051,dim_numeratordenominator!B:C,2,FALSE)),"",VLOOKUP(AM1051,dim_numeratordenominator!B:C,2,FALSE))</f>
        <v>Som9NRMQqV7</v>
      </c>
      <c r="AO1051" s="19" t="str">
        <f>IF(ISNA(VLOOKUP(TRIM(E1051),dim_supporttype!A:B,2,FALSE)),"",VLOOKUP(TRIM(E1051),dim_supporttype!A:C,2,FALSE))</f>
        <v>DSD</v>
      </c>
      <c r="AP1051" s="19" t="str">
        <f>IF(ISNA(VLOOKUP(AO1051,dim_supporttype!B:C,2,FALSE)),"",VLOOKUP(AO1051,dim_supporttype!B:C,2,FALSE))</f>
        <v>iM13vdNLWKb</v>
      </c>
      <c r="AQ1051" s="19" t="str">
        <f>IF(ISNA(VLOOKUP(TRIM(F1051),dim_disaggs!A:B,2,FALSE)),"No Disagg",VLOOKUP(TRIM(F1051),dim_disaggs!A:B,2,FALSE))</f>
        <v>Age/Sex/Result</v>
      </c>
      <c r="AR1051" s="19" t="str">
        <f>IF(ISNA(VLOOKUP(AQ1051,dim_disaggs!B:C,2,FALSE)),"",VLOOKUP(AQ1051,dim_disaggs!B:C,2,FALSE))</f>
        <v>Qd5HOliGLD2</v>
      </c>
      <c r="AT1051" s="66" t="s">
        <v>755</v>
      </c>
      <c r="AU1051" s="72" t="s">
        <v>755</v>
      </c>
      <c r="AV1051" s="73" t="s">
        <v>755</v>
      </c>
      <c r="AW1051" s="66" t="s">
        <v>755</v>
      </c>
      <c r="AX1051" s="66" t="s">
        <v>755</v>
      </c>
      <c r="BA1051" s="105" t="str">
        <f t="shared" si="153"/>
        <v/>
      </c>
      <c r="BB1051" s="20" t="str">
        <f t="shared" si="154"/>
        <v/>
      </c>
    </row>
    <row r="1052" spans="1:68" x14ac:dyDescent="0.2">
      <c r="A1052" s="20" t="s">
        <v>95</v>
      </c>
      <c r="B1052" s="20" t="s">
        <v>1213</v>
      </c>
      <c r="C1052" s="20" t="s">
        <v>870</v>
      </c>
      <c r="D1052" s="20" t="s">
        <v>1</v>
      </c>
      <c r="E1052" s="20" t="s">
        <v>78</v>
      </c>
      <c r="F1052" s="20" t="s">
        <v>2156</v>
      </c>
      <c r="G1052" s="20" t="s">
        <v>2442</v>
      </c>
      <c r="H1052" s="20" t="s">
        <v>2156</v>
      </c>
      <c r="I1052" s="19">
        <f t="shared" si="155"/>
        <v>38</v>
      </c>
      <c r="J1052" s="20" t="s">
        <v>755</v>
      </c>
      <c r="K1052" s="20" t="s">
        <v>2225</v>
      </c>
      <c r="L1052" s="95" t="str">
        <f>IF(M1052&lt;&gt;"",IF(NOT(ISNA(INDEX(cc!B:B,MATCH(M1052,cc!A:A,0)))),INDEX(cc!B:B,MATCH(M1052,cc!A:A,0)),"0"),"")</f>
        <v>Age (0-50+,10) and Sex and Test Results</v>
      </c>
      <c r="M1052" s="97" t="s">
        <v>4005</v>
      </c>
      <c r="N1052" s="28" t="str">
        <f t="shared" si="156"/>
        <v xml:space="preserve"> TARGET</v>
      </c>
      <c r="O1052" s="19" t="str">
        <f t="shared" si="149"/>
        <v>HTS_TST (N, TA, Age/Sex/Result) TARGET: HTS received results</v>
      </c>
      <c r="P1052" s="19" t="str">
        <f t="shared" si="150"/>
        <v>HTS_TST (N, TA, Age/Sex/Result) TARGET: HTS received results</v>
      </c>
      <c r="Q1052" s="19" t="str">
        <f t="shared" si="148"/>
        <v>HTS_TST (N, TA, Age/Sex/Result) TARGET</v>
      </c>
      <c r="R1052" s="19" t="str">
        <f t="shared" si="151"/>
        <v>HTS_TST_N_TA_Age_Sex_Result_TARGET</v>
      </c>
      <c r="S1052" s="19" t="str">
        <f t="shared" si="152"/>
        <v>HTS_TST_N_TA_Age_Sex_Result_TARGET</v>
      </c>
      <c r="T1052" s="19" t="b">
        <f>NOT(ISNA(VLOOKUP(B1052,dbcodes!A:B,2,FALSE)))</f>
        <v>1</v>
      </c>
      <c r="U1052" s="19" t="str">
        <f>IF(ISNA(VLOOKUP(B1052,dbcodes!A:B,2,FALSE)),des!R413,VLOOKUP(B1052,dbcodes!A:B,2,FALSE))</f>
        <v>HTC_TST_N_TA_Age_Sex_Result_TARGET</v>
      </c>
      <c r="W1052" s="107" t="str">
        <f>IF(ISNA(VLOOKUP(C1052,descriptions!A:B,2,FALSE)),des!V413,IF(G1052=" TARGET","Target ","")&amp;VLOOKUP(C1052,descriptions!A:B,2,FALSE))</f>
        <v>Target Number of individuals who received HIV Testing Services (HTS) and received their test results</v>
      </c>
      <c r="X1052" s="20" t="s">
        <v>4</v>
      </c>
      <c r="Y1052" s="20" t="s">
        <v>831</v>
      </c>
      <c r="Z1052" s="20" t="s">
        <v>836</v>
      </c>
      <c r="AA1052" s="20" t="s">
        <v>102</v>
      </c>
      <c r="AB1052" s="20" t="s">
        <v>755</v>
      </c>
      <c r="AC1052" s="19" t="str">
        <f>IF(AB1052&lt;&gt;"",IF(NOT(ISNA(INDEX(os!A:A,MATCH(AB1052,os!B:B,0)))),INDEX(os!A:A,MATCH(AB1052,os!B:B,0)),"0"),"")</f>
        <v/>
      </c>
      <c r="AD1052" s="20" t="s">
        <v>830</v>
      </c>
      <c r="AH1052" s="93" t="str">
        <f>IF(NOT(ISNA(VLOOKUP(B:B,ResultsTargets!A:A,1,0))),"TRUE","")</f>
        <v/>
      </c>
      <c r="AI1052" s="19" t="str">
        <f>IF(ISNA(VLOOKUP(C1052,dim_techarea!A:B,2,FALSE)),"",VLOOKUP(C1052,dim_techarea!A:B,2,FALSE))</f>
        <v>HTS_TST</v>
      </c>
      <c r="AJ1052" s="19" t="str">
        <f>IF(ISNA(VLOOKUP(AI1052,dim_techarea!B:C,2,FALSE)),"",VLOOKUP(AI1052,dim_techarea!B:C,2,FALSE))</f>
        <v>f5IPTM7mieH</v>
      </c>
      <c r="AK1052" s="19" t="str">
        <f>IF(ISNA(VLOOKUP(TRIM(G1052),dim_targetsresults!A:B,2,FALSE)),"",VLOOKUP(TRIM(G1052),dim_targetsresults!A:C,2,FALSE))</f>
        <v>MER Targets</v>
      </c>
      <c r="AL1052" s="19" t="str">
        <f>IF(ISNA(VLOOKUP(AK1052,dim_targetsresults!B:C,2,FALSE)),"",VLOOKUP(AK1052,dim_targetsresults!B:C,2,FALSE))</f>
        <v>W8imnja2Owd</v>
      </c>
      <c r="AM1052" s="19" t="str">
        <f>IF(ISNA(VLOOKUP(TRIM(D1052),dim_numeratordenominator!A:B,2,FALSE)),"",VLOOKUP(TRIM(D1052),dim_numeratordenominator!A:C,2,FALSE))</f>
        <v>Numerator</v>
      </c>
      <c r="AN1052" s="19" t="str">
        <f>IF(ISNA(VLOOKUP(AM1052,dim_numeratordenominator!B:C,2,FALSE)),"",VLOOKUP(AM1052,dim_numeratordenominator!B:C,2,FALSE))</f>
        <v>Som9NRMQqV7</v>
      </c>
      <c r="AO1052" s="19" t="str">
        <f>IF(ISNA(VLOOKUP(TRIM(E1052),dim_supporttype!A:B,2,FALSE)),"",VLOOKUP(TRIM(E1052),dim_supporttype!A:C,2,FALSE))</f>
        <v>TA</v>
      </c>
      <c r="AP1052" s="19" t="str">
        <f>IF(ISNA(VLOOKUP(AO1052,dim_supporttype!B:C,2,FALSE)),"",VLOOKUP(AO1052,dim_supporttype!B:C,2,FALSE))</f>
        <v>cRAGKdWIDn4</v>
      </c>
      <c r="AQ1052" s="19" t="str">
        <f>IF(ISNA(VLOOKUP(TRIM(F1052),dim_disaggs!A:B,2,FALSE)),"No Disagg",VLOOKUP(TRIM(F1052),dim_disaggs!A:B,2,FALSE))</f>
        <v>Age/Sex/Result</v>
      </c>
      <c r="AR1052" s="19" t="str">
        <f>IF(ISNA(VLOOKUP(AQ1052,dim_disaggs!B:C,2,FALSE)),"",VLOOKUP(AQ1052,dim_disaggs!B:C,2,FALSE))</f>
        <v>Qd5HOliGLD2</v>
      </c>
      <c r="AT1052" s="66" t="s">
        <v>755</v>
      </c>
      <c r="AU1052" s="72" t="s">
        <v>755</v>
      </c>
      <c r="AV1052" s="73" t="s">
        <v>755</v>
      </c>
      <c r="AW1052" s="66" t="s">
        <v>755</v>
      </c>
      <c r="AX1052" s="66" t="s">
        <v>755</v>
      </c>
      <c r="BA1052" s="105" t="str">
        <f t="shared" si="153"/>
        <v/>
      </c>
      <c r="BB1052" s="20" t="str">
        <f t="shared" si="154"/>
        <v/>
      </c>
    </row>
    <row r="1053" spans="1:68" x14ac:dyDescent="0.2">
      <c r="A1053" s="20" t="s">
        <v>95</v>
      </c>
      <c r="B1053" s="20" t="s">
        <v>1149</v>
      </c>
      <c r="C1053" s="20" t="s">
        <v>870</v>
      </c>
      <c r="D1053" s="20" t="s">
        <v>1</v>
      </c>
      <c r="E1053" s="20" t="s">
        <v>77</v>
      </c>
      <c r="F1053" s="20" t="s">
        <v>88</v>
      </c>
      <c r="G1053" s="20" t="s">
        <v>2442</v>
      </c>
      <c r="H1053" s="20" t="s">
        <v>89</v>
      </c>
      <c r="I1053" s="19">
        <f t="shared" si="155"/>
        <v>35</v>
      </c>
      <c r="J1053" s="20" t="s">
        <v>755</v>
      </c>
      <c r="K1053" s="20" t="s">
        <v>2224</v>
      </c>
      <c r="L1053" s="95" t="str">
        <f>IF(M1053&lt;&gt;"",IF(NOT(ISNA(INDEX(cc!B:B,MATCH(M1053,cc!A:A,0)))),INDEX(cc!B:B,MATCH(M1053,cc!A:A,0)),"0"),"")</f>
        <v>Age (10-50+, 5) and Sex</v>
      </c>
      <c r="M1053" s="97" t="s">
        <v>110</v>
      </c>
      <c r="N1053" s="28" t="str">
        <f t="shared" si="156"/>
        <v xml:space="preserve"> TARGET</v>
      </c>
      <c r="O1053" s="19" t="str">
        <f t="shared" si="149"/>
        <v>HTS_TST (N, DSD, AgeAboveTen/Sex) TARGET: HTS received result</v>
      </c>
      <c r="P1053" s="19" t="str">
        <f t="shared" si="150"/>
        <v>HTS_TST (N, DSD, AgeAboveTen/Sex) TARGET: HTS received result</v>
      </c>
      <c r="Q1053" s="19" t="str">
        <f t="shared" si="148"/>
        <v>HTS_TST (N, DSD, Age&gt;10/Sex) TARGET</v>
      </c>
      <c r="R1053" s="19" t="str">
        <f t="shared" si="151"/>
        <v>HTS_TST_N_DSD_Agegt10_Sex_TARGET</v>
      </c>
      <c r="S1053" s="19" t="str">
        <f t="shared" si="152"/>
        <v>HTS_TST_N_DSD_Agegt10_Sex_TARGET</v>
      </c>
      <c r="T1053" s="19" t="b">
        <f>NOT(ISNA(VLOOKUP(B1053,dbcodes!A:B,2,FALSE)))</f>
        <v>1</v>
      </c>
      <c r="U1053" s="19" t="str">
        <f>IF(ISNA(VLOOKUP(B1053,dbcodes!A:B,2,FALSE)),des!R414,VLOOKUP(B1053,dbcodes!A:B,2,FALSE))</f>
        <v>HTC_TST_N_DSD_Agegt10_Sex_TARGET</v>
      </c>
      <c r="W1053" s="107" t="str">
        <f>IF(ISNA(VLOOKUP(C1053,descriptions!A:B,2,FALSE)),des!V414,IF(G1053=" TARGET","Target ","")&amp;VLOOKUP(C1053,descriptions!A:B,2,FALSE))</f>
        <v>Target Number of individuals who received HIV Testing Services (HTS) and received their test results</v>
      </c>
      <c r="X1053" s="20" t="s">
        <v>4</v>
      </c>
      <c r="Y1053" s="20" t="s">
        <v>831</v>
      </c>
      <c r="Z1053" s="20" t="s">
        <v>836</v>
      </c>
      <c r="AA1053" s="20" t="s">
        <v>102</v>
      </c>
      <c r="AB1053" s="20" t="s">
        <v>755</v>
      </c>
      <c r="AC1053" s="19" t="str">
        <f>IF(AB1053&lt;&gt;"",IF(NOT(ISNA(INDEX(os!A:A,MATCH(AB1053,os!B:B,0)))),INDEX(os!A:A,MATCH(AB1053,os!B:B,0)),"0"),"")</f>
        <v/>
      </c>
      <c r="AD1053" s="20" t="s">
        <v>830</v>
      </c>
      <c r="AH1053" s="93" t="str">
        <f>IF(NOT(ISNA(VLOOKUP(B:B,ResultsTargets!A:A,1,0))),"TRUE","")</f>
        <v/>
      </c>
      <c r="AI1053" s="19" t="str">
        <f>IF(ISNA(VLOOKUP(C1053,dim_techarea!A:B,2,FALSE)),"",VLOOKUP(C1053,dim_techarea!A:B,2,FALSE))</f>
        <v>HTS_TST</v>
      </c>
      <c r="AJ1053" s="19" t="str">
        <f>IF(ISNA(VLOOKUP(AI1053,dim_techarea!B:C,2,FALSE)),"",VLOOKUP(AI1053,dim_techarea!B:C,2,FALSE))</f>
        <v>f5IPTM7mieH</v>
      </c>
      <c r="AK1053" s="19" t="str">
        <f>IF(ISNA(VLOOKUP(TRIM(G1053),dim_targetsresults!A:B,2,FALSE)),"",VLOOKUP(TRIM(G1053),dim_targetsresults!A:C,2,FALSE))</f>
        <v>MER Targets</v>
      </c>
      <c r="AL1053" s="19" t="str">
        <f>IF(ISNA(VLOOKUP(AK1053,dim_targetsresults!B:C,2,FALSE)),"",VLOOKUP(AK1053,dim_targetsresults!B:C,2,FALSE))</f>
        <v>W8imnja2Owd</v>
      </c>
      <c r="AM1053" s="19" t="str">
        <f>IF(ISNA(VLOOKUP(TRIM(D1053),dim_numeratordenominator!A:B,2,FALSE)),"",VLOOKUP(TRIM(D1053),dim_numeratordenominator!A:C,2,FALSE))</f>
        <v>Numerator</v>
      </c>
      <c r="AN1053" s="19" t="str">
        <f>IF(ISNA(VLOOKUP(AM1053,dim_numeratordenominator!B:C,2,FALSE)),"",VLOOKUP(AM1053,dim_numeratordenominator!B:C,2,FALSE))</f>
        <v>Som9NRMQqV7</v>
      </c>
      <c r="AO1053" s="19" t="str">
        <f>IF(ISNA(VLOOKUP(TRIM(E1053),dim_supporttype!A:B,2,FALSE)),"",VLOOKUP(TRIM(E1053),dim_supporttype!A:C,2,FALSE))</f>
        <v>DSD</v>
      </c>
      <c r="AP1053" s="19" t="str">
        <f>IF(ISNA(VLOOKUP(AO1053,dim_supporttype!B:C,2,FALSE)),"",VLOOKUP(AO1053,dim_supporttype!B:C,2,FALSE))</f>
        <v>iM13vdNLWKb</v>
      </c>
      <c r="AQ1053" s="19" t="str">
        <f>IF(ISNA(VLOOKUP(TRIM(F1053),dim_disaggs!A:B,2,FALSE)),"No Disagg",VLOOKUP(TRIM(F1053),dim_disaggs!A:B,2,FALSE))</f>
        <v>AgeAboveTen/Sex</v>
      </c>
      <c r="AR1053" s="19" t="str">
        <f>IF(ISNA(VLOOKUP(AQ1053,dim_disaggs!B:C,2,FALSE)),"",VLOOKUP(AQ1053,dim_disaggs!B:C,2,FALSE))</f>
        <v>TUFwLYVsbxA</v>
      </c>
      <c r="AT1053" s="66" t="s">
        <v>755</v>
      </c>
      <c r="AU1053" s="72" t="s">
        <v>755</v>
      </c>
      <c r="AV1053" s="73" t="s">
        <v>755</v>
      </c>
      <c r="AW1053" s="66" t="s">
        <v>755</v>
      </c>
      <c r="AX1053" s="66" t="s">
        <v>755</v>
      </c>
      <c r="BA1053" s="105" t="str">
        <f t="shared" si="153"/>
        <v/>
      </c>
      <c r="BB1053" s="20" t="str">
        <f t="shared" si="154"/>
        <v/>
      </c>
    </row>
    <row r="1054" spans="1:68" x14ac:dyDescent="0.2">
      <c r="A1054" s="20" t="s">
        <v>95</v>
      </c>
      <c r="B1054" s="20" t="s">
        <v>1207</v>
      </c>
      <c r="C1054" s="20" t="s">
        <v>870</v>
      </c>
      <c r="D1054" s="20" t="s">
        <v>1</v>
      </c>
      <c r="E1054" s="20" t="s">
        <v>78</v>
      </c>
      <c r="F1054" s="20" t="s">
        <v>88</v>
      </c>
      <c r="G1054" s="20" t="s">
        <v>2442</v>
      </c>
      <c r="H1054" s="20" t="s">
        <v>89</v>
      </c>
      <c r="I1054" s="19">
        <f t="shared" si="155"/>
        <v>34</v>
      </c>
      <c r="J1054" s="20" t="s">
        <v>755</v>
      </c>
      <c r="K1054" s="20" t="s">
        <v>2224</v>
      </c>
      <c r="L1054" s="95" t="str">
        <f>IF(M1054&lt;&gt;"",IF(NOT(ISNA(INDEX(cc!B:B,MATCH(M1054,cc!A:A,0)))),INDEX(cc!B:B,MATCH(M1054,cc!A:A,0)),"0"),"")</f>
        <v>Age (10-50+, 5) and Sex</v>
      </c>
      <c r="M1054" s="97" t="s">
        <v>110</v>
      </c>
      <c r="N1054" s="28" t="str">
        <f t="shared" si="156"/>
        <v xml:space="preserve"> TARGET</v>
      </c>
      <c r="O1054" s="19" t="str">
        <f t="shared" si="149"/>
        <v>HTS_TST (N, TA, AgeAboveTen/Sex) TARGET: HTS received result</v>
      </c>
      <c r="P1054" s="19" t="str">
        <f t="shared" si="150"/>
        <v>HTS_TST (N, TA, AgeAboveTen/Sex) TARGET: HTS received result</v>
      </c>
      <c r="Q1054" s="19" t="str">
        <f t="shared" si="148"/>
        <v>HTS_TST (N, TA, Age&gt;10/Sex) TARGET</v>
      </c>
      <c r="R1054" s="19" t="str">
        <f t="shared" si="151"/>
        <v>HTS_TST_N_TA_Agegt10_Sex_TARGET</v>
      </c>
      <c r="S1054" s="19" t="str">
        <f t="shared" si="152"/>
        <v>HTS_TST_N_TA_Agegt10_Sex_TARGET</v>
      </c>
      <c r="T1054" s="19" t="b">
        <f>NOT(ISNA(VLOOKUP(B1054,dbcodes!A:B,2,FALSE)))</f>
        <v>1</v>
      </c>
      <c r="U1054" s="19" t="str">
        <f>IF(ISNA(VLOOKUP(B1054,dbcodes!A:B,2,FALSE)),des!R415,VLOOKUP(B1054,dbcodes!A:B,2,FALSE))</f>
        <v>HTC_TST_N_TA_Agegt10_Sex_TARGET</v>
      </c>
      <c r="W1054" s="107" t="str">
        <f>IF(ISNA(VLOOKUP(C1054,descriptions!A:B,2,FALSE)),des!V415,IF(G1054=" TARGET","Target ","")&amp;VLOOKUP(C1054,descriptions!A:B,2,FALSE))</f>
        <v>Target Number of individuals who received HIV Testing Services (HTS) and received their test results</v>
      </c>
      <c r="X1054" s="20" t="s">
        <v>4</v>
      </c>
      <c r="Y1054" s="20" t="s">
        <v>831</v>
      </c>
      <c r="Z1054" s="20" t="s">
        <v>836</v>
      </c>
      <c r="AA1054" s="20" t="s">
        <v>102</v>
      </c>
      <c r="AB1054" s="20" t="s">
        <v>755</v>
      </c>
      <c r="AC1054" s="19" t="str">
        <f>IF(AB1054&lt;&gt;"",IF(NOT(ISNA(INDEX(os!A:A,MATCH(AB1054,os!B:B,0)))),INDEX(os!A:A,MATCH(AB1054,os!B:B,0)),"0"),"")</f>
        <v/>
      </c>
      <c r="AD1054" s="20" t="s">
        <v>830</v>
      </c>
      <c r="AH1054" s="93" t="str">
        <f>IF(NOT(ISNA(VLOOKUP(B:B,ResultsTargets!A:A,1,0))),"TRUE","")</f>
        <v/>
      </c>
      <c r="AI1054" s="19" t="str">
        <f>IF(ISNA(VLOOKUP(C1054,dim_techarea!A:B,2,FALSE)),"",VLOOKUP(C1054,dim_techarea!A:B,2,FALSE))</f>
        <v>HTS_TST</v>
      </c>
      <c r="AJ1054" s="19" t="str">
        <f>IF(ISNA(VLOOKUP(AI1054,dim_techarea!B:C,2,FALSE)),"",VLOOKUP(AI1054,dim_techarea!B:C,2,FALSE))</f>
        <v>f5IPTM7mieH</v>
      </c>
      <c r="AK1054" s="19" t="str">
        <f>IF(ISNA(VLOOKUP(TRIM(G1054),dim_targetsresults!A:B,2,FALSE)),"",VLOOKUP(TRIM(G1054),dim_targetsresults!A:C,2,FALSE))</f>
        <v>MER Targets</v>
      </c>
      <c r="AL1054" s="19" t="str">
        <f>IF(ISNA(VLOOKUP(AK1054,dim_targetsresults!B:C,2,FALSE)),"",VLOOKUP(AK1054,dim_targetsresults!B:C,2,FALSE))</f>
        <v>W8imnja2Owd</v>
      </c>
      <c r="AM1054" s="19" t="str">
        <f>IF(ISNA(VLOOKUP(TRIM(D1054),dim_numeratordenominator!A:B,2,FALSE)),"",VLOOKUP(TRIM(D1054),dim_numeratordenominator!A:C,2,FALSE))</f>
        <v>Numerator</v>
      </c>
      <c r="AN1054" s="19" t="str">
        <f>IF(ISNA(VLOOKUP(AM1054,dim_numeratordenominator!B:C,2,FALSE)),"",VLOOKUP(AM1054,dim_numeratordenominator!B:C,2,FALSE))</f>
        <v>Som9NRMQqV7</v>
      </c>
      <c r="AO1054" s="19" t="str">
        <f>IF(ISNA(VLOOKUP(TRIM(E1054),dim_supporttype!A:B,2,FALSE)),"",VLOOKUP(TRIM(E1054),dim_supporttype!A:C,2,FALSE))</f>
        <v>TA</v>
      </c>
      <c r="AP1054" s="19" t="str">
        <f>IF(ISNA(VLOOKUP(AO1054,dim_supporttype!B:C,2,FALSE)),"",VLOOKUP(AO1054,dim_supporttype!B:C,2,FALSE))</f>
        <v>cRAGKdWIDn4</v>
      </c>
      <c r="AQ1054" s="19" t="str">
        <f>IF(ISNA(VLOOKUP(TRIM(F1054),dim_disaggs!A:B,2,FALSE)),"No Disagg",VLOOKUP(TRIM(F1054),dim_disaggs!A:B,2,FALSE))</f>
        <v>AgeAboveTen/Sex</v>
      </c>
      <c r="AR1054" s="19" t="str">
        <f>IF(ISNA(VLOOKUP(AQ1054,dim_disaggs!B:C,2,FALSE)),"",VLOOKUP(AQ1054,dim_disaggs!B:C,2,FALSE))</f>
        <v>TUFwLYVsbxA</v>
      </c>
      <c r="AT1054" s="66" t="s">
        <v>755</v>
      </c>
      <c r="AU1054" s="72" t="s">
        <v>755</v>
      </c>
      <c r="AV1054" s="73" t="s">
        <v>755</v>
      </c>
      <c r="AW1054" s="66" t="s">
        <v>755</v>
      </c>
      <c r="AX1054" s="66" t="s">
        <v>755</v>
      </c>
      <c r="BA1054" s="105" t="str">
        <f t="shared" si="153"/>
        <v/>
      </c>
      <c r="BB1054" s="20" t="str">
        <f t="shared" si="154"/>
        <v/>
      </c>
    </row>
    <row r="1055" spans="1:68" x14ac:dyDescent="0.2">
      <c r="A1055" s="20" t="s">
        <v>95</v>
      </c>
      <c r="B1055" s="20" t="s">
        <v>1148</v>
      </c>
      <c r="C1055" s="20" t="s">
        <v>870</v>
      </c>
      <c r="D1055" s="20" t="s">
        <v>1</v>
      </c>
      <c r="E1055" s="20" t="s">
        <v>77</v>
      </c>
      <c r="F1055" s="20" t="s">
        <v>2153</v>
      </c>
      <c r="G1055" s="20" t="s">
        <v>2442</v>
      </c>
      <c r="H1055" s="20" t="s">
        <v>2272</v>
      </c>
      <c r="I1055" s="19">
        <f t="shared" si="155"/>
        <v>39</v>
      </c>
      <c r="J1055" s="20" t="s">
        <v>755</v>
      </c>
      <c r="K1055" s="20" t="s">
        <v>2223</v>
      </c>
      <c r="L1055" s="95" t="str">
        <f>IF(M1055&lt;&gt;"",IF(NOT(ISNA(INDEX(cc!B:B,MATCH(M1055,cc!A:A,0)))),INDEX(cc!B:B,MATCH(M1055,cc!A:A,0)),"0"),"")</f>
        <v>Age (10-50+, 5) and Sex</v>
      </c>
      <c r="M1055" s="97" t="s">
        <v>110</v>
      </c>
      <c r="N1055" s="28" t="str">
        <f t="shared" si="156"/>
        <v xml:space="preserve"> TARGET</v>
      </c>
      <c r="O1055" s="19" t="str">
        <f t="shared" si="149"/>
        <v>HTS_TST (N, DSD, AgeAboveTen/Sex/Positive) TARGET: HTS result positive</v>
      </c>
      <c r="P1055" s="19" t="str">
        <f t="shared" si="150"/>
        <v>HTS_TST (N, DSD, AgeAboveTen/Sex/Positive) TARGET: HTS result positive</v>
      </c>
      <c r="Q1055" s="19" t="str">
        <f t="shared" si="148"/>
        <v>HTS_TST (N, DSD, Age&gt;10/Sex/Pos) TARGET</v>
      </c>
      <c r="R1055" s="19" t="str">
        <f t="shared" si="151"/>
        <v>HTS_TST_N_DSD_Agegt10_Sex_Pos_TARGET</v>
      </c>
      <c r="S1055" s="19" t="str">
        <f t="shared" si="152"/>
        <v>HTS_TST_N_DSD_Agegt10_Sex_Pos_TARGET</v>
      </c>
      <c r="T1055" s="19" t="b">
        <f>NOT(ISNA(VLOOKUP(B1055,dbcodes!A:B,2,FALSE)))</f>
        <v>1</v>
      </c>
      <c r="U1055" s="19" t="str">
        <f>IF(ISNA(VLOOKUP(B1055,dbcodes!A:B,2,FALSE)),des!R416,VLOOKUP(B1055,dbcodes!A:B,2,FALSE))</f>
        <v>HTC_TST_N_DSD_Agegt10_Sex_Pos_TARGET</v>
      </c>
      <c r="W1055" s="107" t="str">
        <f>IF(ISNA(VLOOKUP(C1055,descriptions!A:B,2,FALSE)),des!V416,IF(G1055=" TARGET","Target ","")&amp;VLOOKUP(C1055,descriptions!A:B,2,FALSE))</f>
        <v>Target Number of individuals who received HIV Testing Services (HTS) and received their test results</v>
      </c>
      <c r="X1055" s="20" t="s">
        <v>4</v>
      </c>
      <c r="Y1055" s="20" t="s">
        <v>831</v>
      </c>
      <c r="Z1055" s="20" t="s">
        <v>836</v>
      </c>
      <c r="AA1055" s="20" t="s">
        <v>102</v>
      </c>
      <c r="AB1055" s="20" t="s">
        <v>755</v>
      </c>
      <c r="AC1055" s="19" t="str">
        <f>IF(AB1055&lt;&gt;"",IF(NOT(ISNA(INDEX(os!A:A,MATCH(AB1055,os!B:B,0)))),INDEX(os!A:A,MATCH(AB1055,os!B:B,0)),"0"),"")</f>
        <v/>
      </c>
      <c r="AD1055" s="20" t="s">
        <v>830</v>
      </c>
      <c r="AH1055" s="93" t="str">
        <f>IF(NOT(ISNA(VLOOKUP(B:B,ResultsTargets!A:A,1,0))),"TRUE","")</f>
        <v/>
      </c>
      <c r="AI1055" s="19" t="str">
        <f>IF(ISNA(VLOOKUP(C1055,dim_techarea!A:B,2,FALSE)),"",VLOOKUP(C1055,dim_techarea!A:B,2,FALSE))</f>
        <v>HTS_TST</v>
      </c>
      <c r="AJ1055" s="19" t="str">
        <f>IF(ISNA(VLOOKUP(AI1055,dim_techarea!B:C,2,FALSE)),"",VLOOKUP(AI1055,dim_techarea!B:C,2,FALSE))</f>
        <v>f5IPTM7mieH</v>
      </c>
      <c r="AK1055" s="19" t="str">
        <f>IF(ISNA(VLOOKUP(TRIM(G1055),dim_targetsresults!A:B,2,FALSE)),"",VLOOKUP(TRIM(G1055),dim_targetsresults!A:C,2,FALSE))</f>
        <v>MER Targets</v>
      </c>
      <c r="AL1055" s="19" t="str">
        <f>IF(ISNA(VLOOKUP(AK1055,dim_targetsresults!B:C,2,FALSE)),"",VLOOKUP(AK1055,dim_targetsresults!B:C,2,FALSE))</f>
        <v>W8imnja2Owd</v>
      </c>
      <c r="AM1055" s="19" t="str">
        <f>IF(ISNA(VLOOKUP(TRIM(D1055),dim_numeratordenominator!A:B,2,FALSE)),"",VLOOKUP(TRIM(D1055),dim_numeratordenominator!A:C,2,FALSE))</f>
        <v>Numerator</v>
      </c>
      <c r="AN1055" s="19" t="str">
        <f>IF(ISNA(VLOOKUP(AM1055,dim_numeratordenominator!B:C,2,FALSE)),"",VLOOKUP(AM1055,dim_numeratordenominator!B:C,2,FALSE))</f>
        <v>Som9NRMQqV7</v>
      </c>
      <c r="AO1055" s="19" t="str">
        <f>IF(ISNA(VLOOKUP(TRIM(E1055),dim_supporttype!A:B,2,FALSE)),"",VLOOKUP(TRIM(E1055),dim_supporttype!A:C,2,FALSE))</f>
        <v>DSD</v>
      </c>
      <c r="AP1055" s="19" t="str">
        <f>IF(ISNA(VLOOKUP(AO1055,dim_supporttype!B:C,2,FALSE)),"",VLOOKUP(AO1055,dim_supporttype!B:C,2,FALSE))</f>
        <v>iM13vdNLWKb</v>
      </c>
      <c r="AQ1055" s="19" t="str">
        <f>IF(ISNA(VLOOKUP(TRIM(F1055),dim_disaggs!A:B,2,FALSE)),"No Disagg",VLOOKUP(TRIM(F1055),dim_disaggs!A:B,2,FALSE))</f>
        <v>AgeAboveTen/Sex/Positive</v>
      </c>
      <c r="AR1055" s="19" t="str">
        <f>IF(ISNA(VLOOKUP(AQ1055,dim_disaggs!B:C,2,FALSE)),"",VLOOKUP(AQ1055,dim_disaggs!B:C,2,FALSE))</f>
        <v>FqMZejRpxS6</v>
      </c>
      <c r="AT1055" s="66" t="s">
        <v>755</v>
      </c>
      <c r="AU1055" s="72" t="s">
        <v>755</v>
      </c>
      <c r="AV1055" s="73" t="s">
        <v>755</v>
      </c>
      <c r="AW1055" s="66" t="s">
        <v>755</v>
      </c>
      <c r="AX1055" s="66" t="s">
        <v>755</v>
      </c>
      <c r="BA1055" s="105" t="str">
        <f t="shared" si="153"/>
        <v/>
      </c>
      <c r="BB1055" s="20" t="str">
        <f t="shared" si="154"/>
        <v/>
      </c>
    </row>
    <row r="1056" spans="1:68" s="3" customFormat="1" x14ac:dyDescent="0.2">
      <c r="A1056" s="20" t="s">
        <v>95</v>
      </c>
      <c r="B1056" s="20" t="s">
        <v>1206</v>
      </c>
      <c r="C1056" s="20" t="s">
        <v>870</v>
      </c>
      <c r="D1056" s="20" t="s">
        <v>1</v>
      </c>
      <c r="E1056" s="20" t="s">
        <v>78</v>
      </c>
      <c r="F1056" s="20" t="s">
        <v>2153</v>
      </c>
      <c r="G1056" s="20" t="s">
        <v>2442</v>
      </c>
      <c r="H1056" s="20" t="s">
        <v>2272</v>
      </c>
      <c r="I1056" s="19">
        <f t="shared" si="155"/>
        <v>38</v>
      </c>
      <c r="J1056" s="20" t="s">
        <v>755</v>
      </c>
      <c r="K1056" s="20" t="s">
        <v>2223</v>
      </c>
      <c r="L1056" s="95" t="str">
        <f>IF(M1056&lt;&gt;"",IF(NOT(ISNA(INDEX(cc!B:B,MATCH(M1056,cc!A:A,0)))),INDEX(cc!B:B,MATCH(M1056,cc!A:A,0)),"0"),"")</f>
        <v>Age (10-50+, 5) and Sex</v>
      </c>
      <c r="M1056" s="97" t="s">
        <v>110</v>
      </c>
      <c r="N1056" s="28" t="str">
        <f t="shared" si="156"/>
        <v xml:space="preserve"> TARGET</v>
      </c>
      <c r="O1056" s="19" t="str">
        <f t="shared" si="149"/>
        <v>HTS_TST (N, TA, AgeAboveTen/Sex/Positive) TARGET: HTS result positive</v>
      </c>
      <c r="P1056" s="19" t="str">
        <f t="shared" si="150"/>
        <v>HTS_TST (N, TA, AgeAboveTen/Sex/Positive) TARGET: HTS result positive</v>
      </c>
      <c r="Q1056" s="19" t="str">
        <f t="shared" si="148"/>
        <v>HTS_TST (N, TA, Age&gt;10/Sex/Pos) TARGET</v>
      </c>
      <c r="R1056" s="19" t="str">
        <f t="shared" si="151"/>
        <v>HTS_TST_N_TA_Agegt10_Sex_Pos_TARGET</v>
      </c>
      <c r="S1056" s="19" t="str">
        <f t="shared" si="152"/>
        <v>HTS_TST_N_TA_Agegt10_Sex_Pos_TARGET</v>
      </c>
      <c r="T1056" s="19" t="b">
        <f>NOT(ISNA(VLOOKUP(B1056,dbcodes!A:B,2,FALSE)))</f>
        <v>1</v>
      </c>
      <c r="U1056" s="19" t="str">
        <f>IF(ISNA(VLOOKUP(B1056,dbcodes!A:B,2,FALSE)),des!R417,VLOOKUP(B1056,dbcodes!A:B,2,FALSE))</f>
        <v>HTC_TST_N_TA_Agegt10_Sex_Pos_TARGET</v>
      </c>
      <c r="V1056" s="20"/>
      <c r="W1056" s="107" t="str">
        <f>IF(ISNA(VLOOKUP(C1056,descriptions!A:B,2,FALSE)),des!V417,IF(G1056=" TARGET","Target ","")&amp;VLOOKUP(C1056,descriptions!A:B,2,FALSE))</f>
        <v>Target Number of individuals who received HIV Testing Services (HTS) and received their test results</v>
      </c>
      <c r="X1056" s="20" t="s">
        <v>4</v>
      </c>
      <c r="Y1056" s="20" t="s">
        <v>831</v>
      </c>
      <c r="Z1056" s="20" t="s">
        <v>836</v>
      </c>
      <c r="AA1056" s="20" t="s">
        <v>102</v>
      </c>
      <c r="AB1056" s="20" t="s">
        <v>755</v>
      </c>
      <c r="AC1056" s="19" t="str">
        <f>IF(AB1056&lt;&gt;"",IF(NOT(ISNA(INDEX(os!A:A,MATCH(AB1056,os!B:B,0)))),INDEX(os!A:A,MATCH(AB1056,os!B:B,0)),"0"),"")</f>
        <v/>
      </c>
      <c r="AD1056" s="20" t="s">
        <v>830</v>
      </c>
      <c r="AE1056" s="20"/>
      <c r="AF1056" s="20"/>
      <c r="AG1056" s="20"/>
      <c r="AH1056" s="93" t="str">
        <f>IF(NOT(ISNA(VLOOKUP(B:B,ResultsTargets!A:A,1,0))),"TRUE","")</f>
        <v/>
      </c>
      <c r="AI1056" s="19" t="str">
        <f>IF(ISNA(VLOOKUP(C1056,dim_techarea!A:B,2,FALSE)),"",VLOOKUP(C1056,dim_techarea!A:B,2,FALSE))</f>
        <v>HTS_TST</v>
      </c>
      <c r="AJ1056" s="19" t="str">
        <f>IF(ISNA(VLOOKUP(AI1056,dim_techarea!B:C,2,FALSE)),"",VLOOKUP(AI1056,dim_techarea!B:C,2,FALSE))</f>
        <v>f5IPTM7mieH</v>
      </c>
      <c r="AK1056" s="19" t="str">
        <f>IF(ISNA(VLOOKUP(TRIM(G1056),dim_targetsresults!A:B,2,FALSE)),"",VLOOKUP(TRIM(G1056),dim_targetsresults!A:C,2,FALSE))</f>
        <v>MER Targets</v>
      </c>
      <c r="AL1056" s="19" t="str">
        <f>IF(ISNA(VLOOKUP(AK1056,dim_targetsresults!B:C,2,FALSE)),"",VLOOKUP(AK1056,dim_targetsresults!B:C,2,FALSE))</f>
        <v>W8imnja2Owd</v>
      </c>
      <c r="AM1056" s="19" t="str">
        <f>IF(ISNA(VLOOKUP(TRIM(D1056),dim_numeratordenominator!A:B,2,FALSE)),"",VLOOKUP(TRIM(D1056),dim_numeratordenominator!A:C,2,FALSE))</f>
        <v>Numerator</v>
      </c>
      <c r="AN1056" s="19" t="str">
        <f>IF(ISNA(VLOOKUP(AM1056,dim_numeratordenominator!B:C,2,FALSE)),"",VLOOKUP(AM1056,dim_numeratordenominator!B:C,2,FALSE))</f>
        <v>Som9NRMQqV7</v>
      </c>
      <c r="AO1056" s="19" t="str">
        <f>IF(ISNA(VLOOKUP(TRIM(E1056),dim_supporttype!A:B,2,FALSE)),"",VLOOKUP(TRIM(E1056),dim_supporttype!A:C,2,FALSE))</f>
        <v>TA</v>
      </c>
      <c r="AP1056" s="19" t="str">
        <f>IF(ISNA(VLOOKUP(AO1056,dim_supporttype!B:C,2,FALSE)),"",VLOOKUP(AO1056,dim_supporttype!B:C,2,FALSE))</f>
        <v>cRAGKdWIDn4</v>
      </c>
      <c r="AQ1056" s="19" t="str">
        <f>IF(ISNA(VLOOKUP(TRIM(F1056),dim_disaggs!A:B,2,FALSE)),"No Disagg",VLOOKUP(TRIM(F1056),dim_disaggs!A:B,2,FALSE))</f>
        <v>AgeAboveTen/Sex/Positive</v>
      </c>
      <c r="AR1056" s="19" t="str">
        <f>IF(ISNA(VLOOKUP(AQ1056,dim_disaggs!B:C,2,FALSE)),"",VLOOKUP(AQ1056,dim_disaggs!B:C,2,FALSE))</f>
        <v>FqMZejRpxS6</v>
      </c>
      <c r="AS1056" s="72"/>
      <c r="AT1056" s="66" t="s">
        <v>755</v>
      </c>
      <c r="AU1056" s="72" t="s">
        <v>755</v>
      </c>
      <c r="AV1056" s="73" t="s">
        <v>755</v>
      </c>
      <c r="AW1056" s="66" t="s">
        <v>755</v>
      </c>
      <c r="AX1056" s="66" t="s">
        <v>755</v>
      </c>
      <c r="AY1056" s="20"/>
      <c r="AZ1056" s="20"/>
      <c r="BA1056" s="105" t="str">
        <f t="shared" si="153"/>
        <v/>
      </c>
      <c r="BB1056" s="20" t="str">
        <f t="shared" si="154"/>
        <v/>
      </c>
      <c r="BC1056" s="20"/>
      <c r="BD1056" s="20"/>
      <c r="BE1056" s="75"/>
      <c r="BF1056" s="73"/>
      <c r="BG1056" s="55"/>
      <c r="BH1056" s="76"/>
      <c r="BI1056" s="20"/>
      <c r="BJ1056" s="20"/>
      <c r="BK1056" s="55"/>
      <c r="BL1056" s="71"/>
      <c r="BM1056" s="77"/>
      <c r="BN1056" s="78"/>
      <c r="BO1056" s="77"/>
      <c r="BP1056" s="78"/>
    </row>
    <row r="1057" spans="1:68" s="3" customFormat="1" x14ac:dyDescent="0.2">
      <c r="A1057" s="20" t="s">
        <v>95</v>
      </c>
      <c r="B1057" s="20" t="s">
        <v>1151</v>
      </c>
      <c r="C1057" s="20" t="s">
        <v>870</v>
      </c>
      <c r="D1057" s="20" t="s">
        <v>1</v>
      </c>
      <c r="E1057" s="20" t="s">
        <v>77</v>
      </c>
      <c r="F1057" s="20" t="s">
        <v>85</v>
      </c>
      <c r="G1057" s="20" t="s">
        <v>2442</v>
      </c>
      <c r="H1057" s="20" t="s">
        <v>86</v>
      </c>
      <c r="I1057" s="19">
        <f t="shared" si="155"/>
        <v>31</v>
      </c>
      <c r="J1057" s="20" t="s">
        <v>755</v>
      </c>
      <c r="K1057" s="20" t="s">
        <v>2224</v>
      </c>
      <c r="L1057" s="95" t="str">
        <f>IF(M1057&lt;&gt;"",IF(NOT(ISNA(INDEX(cc!B:B,MATCH(M1057,cc!A:A,0)))),INDEX(cc!B:B,MATCH(M1057,cc!A:A,0)),"0"),"")</f>
        <v>Age (&lt;1-9, 2)</v>
      </c>
      <c r="M1057" s="97" t="s">
        <v>109</v>
      </c>
      <c r="N1057" s="28" t="str">
        <f t="shared" si="156"/>
        <v xml:space="preserve"> TARGET</v>
      </c>
      <c r="O1057" s="19" t="str">
        <f t="shared" si="149"/>
        <v>HTS_TST (N, DSD, AgeLessThanTen) TARGET: HTS received result</v>
      </c>
      <c r="P1057" s="19" t="str">
        <f t="shared" si="150"/>
        <v>HTS_TST (N, DSD, AgeLessThanTen) TARGET: HTS received result</v>
      </c>
      <c r="Q1057" s="19" t="str">
        <f t="shared" si="148"/>
        <v>HTS_TST (N, DSD, Age&lt;10) TARGET</v>
      </c>
      <c r="R1057" s="19" t="str">
        <f t="shared" si="151"/>
        <v>HTS_TST_N_DSD_Agelt10_TARGET</v>
      </c>
      <c r="S1057" s="19" t="str">
        <f t="shared" si="152"/>
        <v>HTS_TST_N_DSD_Agelt10_TARGET</v>
      </c>
      <c r="T1057" s="19" t="b">
        <f>NOT(ISNA(VLOOKUP(B1057,dbcodes!A:B,2,FALSE)))</f>
        <v>1</v>
      </c>
      <c r="U1057" s="19" t="str">
        <f>IF(ISNA(VLOOKUP(B1057,dbcodes!A:B,2,FALSE)),des!R418,VLOOKUP(B1057,dbcodes!A:B,2,FALSE))</f>
        <v>HTC_TST_N_DSD_Agelt10_TARGET</v>
      </c>
      <c r="V1057" s="20"/>
      <c r="W1057" s="107" t="str">
        <f>IF(ISNA(VLOOKUP(C1057,descriptions!A:B,2,FALSE)),des!V418,IF(G1057=" TARGET","Target ","")&amp;VLOOKUP(C1057,descriptions!A:B,2,FALSE))</f>
        <v>Target Number of individuals who received HIV Testing Services (HTS) and received their test results</v>
      </c>
      <c r="X1057" s="20" t="s">
        <v>4</v>
      </c>
      <c r="Y1057" s="20" t="s">
        <v>831</v>
      </c>
      <c r="Z1057" s="20" t="s">
        <v>836</v>
      </c>
      <c r="AA1057" s="20" t="s">
        <v>102</v>
      </c>
      <c r="AB1057" s="20" t="s">
        <v>755</v>
      </c>
      <c r="AC1057" s="19" t="str">
        <f>IF(AB1057&lt;&gt;"",IF(NOT(ISNA(INDEX(os!A:A,MATCH(AB1057,os!B:B,0)))),INDEX(os!A:A,MATCH(AB1057,os!B:B,0)),"0"),"")</f>
        <v/>
      </c>
      <c r="AD1057" s="20" t="s">
        <v>830</v>
      </c>
      <c r="AE1057" s="20"/>
      <c r="AF1057" s="20"/>
      <c r="AG1057" s="20"/>
      <c r="AH1057" s="93" t="str">
        <f>IF(NOT(ISNA(VLOOKUP(B:B,ResultsTargets!A:A,1,0))),"TRUE","")</f>
        <v/>
      </c>
      <c r="AI1057" s="19" t="str">
        <f>IF(ISNA(VLOOKUP(C1057,dim_techarea!A:B,2,FALSE)),"",VLOOKUP(C1057,dim_techarea!A:B,2,FALSE))</f>
        <v>HTS_TST</v>
      </c>
      <c r="AJ1057" s="19" t="str">
        <f>IF(ISNA(VLOOKUP(AI1057,dim_techarea!B:C,2,FALSE)),"",VLOOKUP(AI1057,dim_techarea!B:C,2,FALSE))</f>
        <v>f5IPTM7mieH</v>
      </c>
      <c r="AK1057" s="19" t="str">
        <f>IF(ISNA(VLOOKUP(TRIM(G1057),dim_targetsresults!A:B,2,FALSE)),"",VLOOKUP(TRIM(G1057),dim_targetsresults!A:C,2,FALSE))</f>
        <v>MER Targets</v>
      </c>
      <c r="AL1057" s="19" t="str">
        <f>IF(ISNA(VLOOKUP(AK1057,dim_targetsresults!B:C,2,FALSE)),"",VLOOKUP(AK1057,dim_targetsresults!B:C,2,FALSE))</f>
        <v>W8imnja2Owd</v>
      </c>
      <c r="AM1057" s="19" t="str">
        <f>IF(ISNA(VLOOKUP(TRIM(D1057),dim_numeratordenominator!A:B,2,FALSE)),"",VLOOKUP(TRIM(D1057),dim_numeratordenominator!A:C,2,FALSE))</f>
        <v>Numerator</v>
      </c>
      <c r="AN1057" s="19" t="str">
        <f>IF(ISNA(VLOOKUP(AM1057,dim_numeratordenominator!B:C,2,FALSE)),"",VLOOKUP(AM1057,dim_numeratordenominator!B:C,2,FALSE))</f>
        <v>Som9NRMQqV7</v>
      </c>
      <c r="AO1057" s="19" t="str">
        <f>IF(ISNA(VLOOKUP(TRIM(E1057),dim_supporttype!A:B,2,FALSE)),"",VLOOKUP(TRIM(E1057),dim_supporttype!A:C,2,FALSE))</f>
        <v>DSD</v>
      </c>
      <c r="AP1057" s="19" t="str">
        <f>IF(ISNA(VLOOKUP(AO1057,dim_supporttype!B:C,2,FALSE)),"",VLOOKUP(AO1057,dim_supporttype!B:C,2,FALSE))</f>
        <v>iM13vdNLWKb</v>
      </c>
      <c r="AQ1057" s="19" t="str">
        <f>IF(ISNA(VLOOKUP(TRIM(F1057),dim_disaggs!A:B,2,FALSE)),"No Disagg",VLOOKUP(TRIM(F1057),dim_disaggs!A:B,2,FALSE))</f>
        <v>AgeLessThanTen</v>
      </c>
      <c r="AR1057" s="19" t="str">
        <f>IF(ISNA(VLOOKUP(AQ1057,dim_disaggs!B:C,2,FALSE)),"",VLOOKUP(AQ1057,dim_disaggs!B:C,2,FALSE))</f>
        <v>hzI8oJDwkrp</v>
      </c>
      <c r="AS1057" s="72"/>
      <c r="AT1057" s="66" t="s">
        <v>755</v>
      </c>
      <c r="AU1057" s="72" t="s">
        <v>755</v>
      </c>
      <c r="AV1057" s="73" t="s">
        <v>755</v>
      </c>
      <c r="AW1057" s="66" t="s">
        <v>755</v>
      </c>
      <c r="AX1057" s="66" t="s">
        <v>755</v>
      </c>
      <c r="AY1057" s="20"/>
      <c r="AZ1057" s="20"/>
      <c r="BA1057" s="105" t="str">
        <f t="shared" si="153"/>
        <v/>
      </c>
      <c r="BB1057" s="20" t="str">
        <f t="shared" si="154"/>
        <v/>
      </c>
      <c r="BC1057" s="20"/>
      <c r="BD1057" s="20"/>
      <c r="BE1057" s="75"/>
      <c r="BF1057" s="73"/>
      <c r="BG1057" s="55"/>
      <c r="BH1057" s="76"/>
      <c r="BI1057" s="20"/>
      <c r="BJ1057" s="20"/>
      <c r="BK1057" s="55"/>
      <c r="BL1057" s="71"/>
      <c r="BM1057" s="77"/>
      <c r="BN1057" s="78"/>
      <c r="BO1057" s="77"/>
      <c r="BP1057" s="78"/>
    </row>
    <row r="1058" spans="1:68" x14ac:dyDescent="0.2">
      <c r="A1058" s="20" t="s">
        <v>95</v>
      </c>
      <c r="B1058" s="20" t="s">
        <v>1209</v>
      </c>
      <c r="C1058" s="20" t="s">
        <v>870</v>
      </c>
      <c r="D1058" s="20" t="s">
        <v>1</v>
      </c>
      <c r="E1058" s="20" t="s">
        <v>78</v>
      </c>
      <c r="F1058" s="20" t="s">
        <v>85</v>
      </c>
      <c r="G1058" s="20" t="s">
        <v>2442</v>
      </c>
      <c r="H1058" s="20" t="s">
        <v>86</v>
      </c>
      <c r="I1058" s="19">
        <f t="shared" si="155"/>
        <v>30</v>
      </c>
      <c r="J1058" s="20" t="s">
        <v>755</v>
      </c>
      <c r="K1058" s="20" t="s">
        <v>2224</v>
      </c>
      <c r="L1058" s="95" t="str">
        <f>IF(M1058&lt;&gt;"",IF(NOT(ISNA(INDEX(cc!B:B,MATCH(M1058,cc!A:A,0)))),INDEX(cc!B:B,MATCH(M1058,cc!A:A,0)),"0"),"")</f>
        <v>Age (&lt;1-9, 2)</v>
      </c>
      <c r="M1058" s="97" t="s">
        <v>109</v>
      </c>
      <c r="N1058" s="28" t="str">
        <f t="shared" si="156"/>
        <v xml:space="preserve"> TARGET</v>
      </c>
      <c r="O1058" s="19" t="str">
        <f t="shared" si="149"/>
        <v>HTS_TST (N, TA, AgeLessThanTen) TARGET: HTS received result</v>
      </c>
      <c r="P1058" s="19" t="str">
        <f t="shared" si="150"/>
        <v>HTS_TST (N, TA, AgeLessThanTen) TARGET: HTS received result</v>
      </c>
      <c r="Q1058" s="19" t="str">
        <f t="shared" si="148"/>
        <v>HTS_TST (N, TA, Age&lt;10) TARGET</v>
      </c>
      <c r="R1058" s="19" t="str">
        <f t="shared" si="151"/>
        <v>HTS_TST_N_TA_Agelt10_TARGET</v>
      </c>
      <c r="S1058" s="19" t="str">
        <f t="shared" si="152"/>
        <v>HTS_TST_N_TA_Agelt10_TARGET</v>
      </c>
      <c r="T1058" s="19" t="b">
        <f>NOT(ISNA(VLOOKUP(B1058,dbcodes!A:B,2,FALSE)))</f>
        <v>1</v>
      </c>
      <c r="U1058" s="19" t="str">
        <f>IF(ISNA(VLOOKUP(B1058,dbcodes!A:B,2,FALSE)),des!R419,VLOOKUP(B1058,dbcodes!A:B,2,FALSE))</f>
        <v>HTC_TST_N_TA_Agelt10_TARGET</v>
      </c>
      <c r="W1058" s="107" t="str">
        <f>IF(ISNA(VLOOKUP(C1058,descriptions!A:B,2,FALSE)),des!V419,IF(G1058=" TARGET","Target ","")&amp;VLOOKUP(C1058,descriptions!A:B,2,FALSE))</f>
        <v>Target Number of individuals who received HIV Testing Services (HTS) and received their test results</v>
      </c>
      <c r="X1058" s="20" t="s">
        <v>4</v>
      </c>
      <c r="Y1058" s="20" t="s">
        <v>831</v>
      </c>
      <c r="Z1058" s="20" t="s">
        <v>836</v>
      </c>
      <c r="AA1058" s="20" t="s">
        <v>102</v>
      </c>
      <c r="AB1058" s="20" t="s">
        <v>755</v>
      </c>
      <c r="AC1058" s="19" t="str">
        <f>IF(AB1058&lt;&gt;"",IF(NOT(ISNA(INDEX(os!A:A,MATCH(AB1058,os!B:B,0)))),INDEX(os!A:A,MATCH(AB1058,os!B:B,0)),"0"),"")</f>
        <v/>
      </c>
      <c r="AD1058" s="20" t="s">
        <v>830</v>
      </c>
      <c r="AH1058" s="93" t="str">
        <f>IF(NOT(ISNA(VLOOKUP(B:B,ResultsTargets!A:A,1,0))),"TRUE","")</f>
        <v/>
      </c>
      <c r="AI1058" s="19" t="str">
        <f>IF(ISNA(VLOOKUP(C1058,dim_techarea!A:B,2,FALSE)),"",VLOOKUP(C1058,dim_techarea!A:B,2,FALSE))</f>
        <v>HTS_TST</v>
      </c>
      <c r="AJ1058" s="19" t="str">
        <f>IF(ISNA(VLOOKUP(AI1058,dim_techarea!B:C,2,FALSE)),"",VLOOKUP(AI1058,dim_techarea!B:C,2,FALSE))</f>
        <v>f5IPTM7mieH</v>
      </c>
      <c r="AK1058" s="19" t="str">
        <f>IF(ISNA(VLOOKUP(TRIM(G1058),dim_targetsresults!A:B,2,FALSE)),"",VLOOKUP(TRIM(G1058),dim_targetsresults!A:C,2,FALSE))</f>
        <v>MER Targets</v>
      </c>
      <c r="AL1058" s="19" t="str">
        <f>IF(ISNA(VLOOKUP(AK1058,dim_targetsresults!B:C,2,FALSE)),"",VLOOKUP(AK1058,dim_targetsresults!B:C,2,FALSE))</f>
        <v>W8imnja2Owd</v>
      </c>
      <c r="AM1058" s="19" t="str">
        <f>IF(ISNA(VLOOKUP(TRIM(D1058),dim_numeratordenominator!A:B,2,FALSE)),"",VLOOKUP(TRIM(D1058),dim_numeratordenominator!A:C,2,FALSE))</f>
        <v>Numerator</v>
      </c>
      <c r="AN1058" s="19" t="str">
        <f>IF(ISNA(VLOOKUP(AM1058,dim_numeratordenominator!B:C,2,FALSE)),"",VLOOKUP(AM1058,dim_numeratordenominator!B:C,2,FALSE))</f>
        <v>Som9NRMQqV7</v>
      </c>
      <c r="AO1058" s="19" t="str">
        <f>IF(ISNA(VLOOKUP(TRIM(E1058),dim_supporttype!A:B,2,FALSE)),"",VLOOKUP(TRIM(E1058),dim_supporttype!A:C,2,FALSE))</f>
        <v>TA</v>
      </c>
      <c r="AP1058" s="19" t="str">
        <f>IF(ISNA(VLOOKUP(AO1058,dim_supporttype!B:C,2,FALSE)),"",VLOOKUP(AO1058,dim_supporttype!B:C,2,FALSE))</f>
        <v>cRAGKdWIDn4</v>
      </c>
      <c r="AQ1058" s="19" t="str">
        <f>IF(ISNA(VLOOKUP(TRIM(F1058),dim_disaggs!A:B,2,FALSE)),"No Disagg",VLOOKUP(TRIM(F1058),dim_disaggs!A:B,2,FALSE))</f>
        <v>AgeLessThanTen</v>
      </c>
      <c r="AR1058" s="19" t="str">
        <f>IF(ISNA(VLOOKUP(AQ1058,dim_disaggs!B:C,2,FALSE)),"",VLOOKUP(AQ1058,dim_disaggs!B:C,2,FALSE))</f>
        <v>hzI8oJDwkrp</v>
      </c>
      <c r="AT1058" s="66" t="s">
        <v>755</v>
      </c>
      <c r="AU1058" s="72" t="s">
        <v>755</v>
      </c>
      <c r="AV1058" s="73" t="s">
        <v>755</v>
      </c>
      <c r="AW1058" s="66" t="s">
        <v>755</v>
      </c>
      <c r="AX1058" s="66" t="s">
        <v>755</v>
      </c>
      <c r="BA1058" s="105" t="str">
        <f t="shared" si="153"/>
        <v/>
      </c>
      <c r="BB1058" s="20" t="str">
        <f t="shared" si="154"/>
        <v/>
      </c>
    </row>
    <row r="1059" spans="1:68" x14ac:dyDescent="0.2">
      <c r="A1059" s="20" t="s">
        <v>95</v>
      </c>
      <c r="B1059" s="20" t="s">
        <v>1150</v>
      </c>
      <c r="C1059" s="20" t="s">
        <v>870</v>
      </c>
      <c r="D1059" s="20" t="s">
        <v>1</v>
      </c>
      <c r="E1059" s="20" t="s">
        <v>77</v>
      </c>
      <c r="F1059" s="20" t="s">
        <v>2154</v>
      </c>
      <c r="G1059" s="20" t="s">
        <v>2442</v>
      </c>
      <c r="H1059" s="20" t="s">
        <v>2273</v>
      </c>
      <c r="I1059" s="19">
        <f t="shared" si="155"/>
        <v>35</v>
      </c>
      <c r="J1059" s="20" t="s">
        <v>755</v>
      </c>
      <c r="K1059" s="20" t="s">
        <v>2223</v>
      </c>
      <c r="L1059" s="95" t="str">
        <f>IF(M1059&lt;&gt;"",IF(NOT(ISNA(INDEX(cc!B:B,MATCH(M1059,cc!A:A,0)))),INDEX(cc!B:B,MATCH(M1059,cc!A:A,0)),"0"),"")</f>
        <v>Age (&lt;1-9, 2)</v>
      </c>
      <c r="M1059" s="97" t="s">
        <v>109</v>
      </c>
      <c r="N1059" s="28" t="str">
        <f t="shared" si="156"/>
        <v xml:space="preserve"> TARGET</v>
      </c>
      <c r="O1059" s="19" t="str">
        <f t="shared" si="149"/>
        <v>HTS_TST (N, DSD, AgeLessThanTen/Positive) TARGET: HTS result positive</v>
      </c>
      <c r="P1059" s="19" t="str">
        <f t="shared" si="150"/>
        <v>HTS_TST (N, DSD, AgeLessThanTen/Positive) TARGET: HTS result positive</v>
      </c>
      <c r="Q1059" s="19" t="str">
        <f t="shared" si="148"/>
        <v>HTS_TST (N, DSD, Age&lt;10/Pos) TARGET</v>
      </c>
      <c r="R1059" s="19" t="str">
        <f t="shared" si="151"/>
        <v>HTS_TST_N_DSD_Agelt10_Pos_TARGET</v>
      </c>
      <c r="S1059" s="19" t="str">
        <f t="shared" si="152"/>
        <v>HTS_TST_N_DSD_Agelt10_Pos_TARGET</v>
      </c>
      <c r="T1059" s="19" t="b">
        <f>NOT(ISNA(VLOOKUP(B1059,dbcodes!A:B,2,FALSE)))</f>
        <v>1</v>
      </c>
      <c r="U1059" s="19" t="str">
        <f>IF(ISNA(VLOOKUP(B1059,dbcodes!A:B,2,FALSE)),des!R420,VLOOKUP(B1059,dbcodes!A:B,2,FALSE))</f>
        <v>HTC_TST_N_DSD_Agelt10_Pos_TARGET</v>
      </c>
      <c r="W1059" s="107" t="str">
        <f>IF(ISNA(VLOOKUP(C1059,descriptions!A:B,2,FALSE)),des!V420,IF(G1059=" TARGET","Target ","")&amp;VLOOKUP(C1059,descriptions!A:B,2,FALSE))</f>
        <v>Target Number of individuals who received HIV Testing Services (HTS) and received their test results</v>
      </c>
      <c r="X1059" s="20" t="s">
        <v>4</v>
      </c>
      <c r="Y1059" s="20" t="s">
        <v>831</v>
      </c>
      <c r="Z1059" s="20" t="s">
        <v>836</v>
      </c>
      <c r="AA1059" s="20" t="s">
        <v>102</v>
      </c>
      <c r="AB1059" s="20" t="s">
        <v>755</v>
      </c>
      <c r="AC1059" s="19" t="str">
        <f>IF(AB1059&lt;&gt;"",IF(NOT(ISNA(INDEX(os!A:A,MATCH(AB1059,os!B:B,0)))),INDEX(os!A:A,MATCH(AB1059,os!B:B,0)),"0"),"")</f>
        <v/>
      </c>
      <c r="AD1059" s="20" t="s">
        <v>830</v>
      </c>
      <c r="AH1059" s="93" t="str">
        <f>IF(NOT(ISNA(VLOOKUP(B:B,ResultsTargets!A:A,1,0))),"TRUE","")</f>
        <v/>
      </c>
      <c r="AI1059" s="19" t="str">
        <f>IF(ISNA(VLOOKUP(C1059,dim_techarea!A:B,2,FALSE)),"",VLOOKUP(C1059,dim_techarea!A:B,2,FALSE))</f>
        <v>HTS_TST</v>
      </c>
      <c r="AJ1059" s="19" t="str">
        <f>IF(ISNA(VLOOKUP(AI1059,dim_techarea!B:C,2,FALSE)),"",VLOOKUP(AI1059,dim_techarea!B:C,2,FALSE))</f>
        <v>f5IPTM7mieH</v>
      </c>
      <c r="AK1059" s="19" t="str">
        <f>IF(ISNA(VLOOKUP(TRIM(G1059),dim_targetsresults!A:B,2,FALSE)),"",VLOOKUP(TRIM(G1059),dim_targetsresults!A:C,2,FALSE))</f>
        <v>MER Targets</v>
      </c>
      <c r="AL1059" s="19" t="str">
        <f>IF(ISNA(VLOOKUP(AK1059,dim_targetsresults!B:C,2,FALSE)),"",VLOOKUP(AK1059,dim_targetsresults!B:C,2,FALSE))</f>
        <v>W8imnja2Owd</v>
      </c>
      <c r="AM1059" s="19" t="str">
        <f>IF(ISNA(VLOOKUP(TRIM(D1059),dim_numeratordenominator!A:B,2,FALSE)),"",VLOOKUP(TRIM(D1059),dim_numeratordenominator!A:C,2,FALSE))</f>
        <v>Numerator</v>
      </c>
      <c r="AN1059" s="19" t="str">
        <f>IF(ISNA(VLOOKUP(AM1059,dim_numeratordenominator!B:C,2,FALSE)),"",VLOOKUP(AM1059,dim_numeratordenominator!B:C,2,FALSE))</f>
        <v>Som9NRMQqV7</v>
      </c>
      <c r="AO1059" s="19" t="str">
        <f>IF(ISNA(VLOOKUP(TRIM(E1059),dim_supporttype!A:B,2,FALSE)),"",VLOOKUP(TRIM(E1059),dim_supporttype!A:C,2,FALSE))</f>
        <v>DSD</v>
      </c>
      <c r="AP1059" s="19" t="str">
        <f>IF(ISNA(VLOOKUP(AO1059,dim_supporttype!B:C,2,FALSE)),"",VLOOKUP(AO1059,dim_supporttype!B:C,2,FALSE))</f>
        <v>iM13vdNLWKb</v>
      </c>
      <c r="AQ1059" s="19" t="str">
        <f>IF(ISNA(VLOOKUP(TRIM(F1059),dim_disaggs!A:B,2,FALSE)),"No Disagg",VLOOKUP(TRIM(F1059),dim_disaggs!A:B,2,FALSE))</f>
        <v>AgeLessThanTen/Positive</v>
      </c>
      <c r="AR1059" s="19" t="str">
        <f>IF(ISNA(VLOOKUP(AQ1059,dim_disaggs!B:C,2,FALSE)),"",VLOOKUP(AQ1059,dim_disaggs!B:C,2,FALSE))</f>
        <v>W2l4KPLhyIH</v>
      </c>
      <c r="AT1059" s="66" t="s">
        <v>755</v>
      </c>
      <c r="AU1059" s="72" t="s">
        <v>755</v>
      </c>
      <c r="AV1059" s="73" t="s">
        <v>755</v>
      </c>
      <c r="AW1059" s="66" t="s">
        <v>755</v>
      </c>
      <c r="AX1059" s="66" t="s">
        <v>755</v>
      </c>
      <c r="BA1059" s="105" t="str">
        <f t="shared" si="153"/>
        <v/>
      </c>
      <c r="BB1059" s="20" t="str">
        <f t="shared" si="154"/>
        <v/>
      </c>
    </row>
    <row r="1060" spans="1:68" x14ac:dyDescent="0.2">
      <c r="A1060" s="20" t="s">
        <v>95</v>
      </c>
      <c r="B1060" s="20" t="s">
        <v>1208</v>
      </c>
      <c r="C1060" s="20" t="s">
        <v>870</v>
      </c>
      <c r="D1060" s="20" t="s">
        <v>1</v>
      </c>
      <c r="E1060" s="20" t="s">
        <v>78</v>
      </c>
      <c r="F1060" s="20" t="s">
        <v>2154</v>
      </c>
      <c r="G1060" s="20" t="s">
        <v>2442</v>
      </c>
      <c r="H1060" s="20" t="s">
        <v>2273</v>
      </c>
      <c r="I1060" s="19">
        <f t="shared" si="155"/>
        <v>34</v>
      </c>
      <c r="J1060" s="20" t="s">
        <v>755</v>
      </c>
      <c r="K1060" s="20" t="s">
        <v>2223</v>
      </c>
      <c r="L1060" s="95" t="str">
        <f>IF(M1060&lt;&gt;"",IF(NOT(ISNA(INDEX(cc!B:B,MATCH(M1060,cc!A:A,0)))),INDEX(cc!B:B,MATCH(M1060,cc!A:A,0)),"0"),"")</f>
        <v>Age (&lt;1-9, 2)</v>
      </c>
      <c r="M1060" s="97" t="s">
        <v>109</v>
      </c>
      <c r="N1060" s="28" t="str">
        <f t="shared" si="156"/>
        <v xml:space="preserve"> TARGET</v>
      </c>
      <c r="O1060" s="19" t="str">
        <f t="shared" si="149"/>
        <v>HTS_TST (N, TA, AgeLessThanTen/Positive) TARGET: HTS result positive</v>
      </c>
      <c r="P1060" s="19" t="str">
        <f t="shared" si="150"/>
        <v>HTS_TST (N, TA, AgeLessThanTen/Positive) TARGET: HTS result positive</v>
      </c>
      <c r="Q1060" s="19" t="str">
        <f t="shared" si="148"/>
        <v>HTS_TST (N, TA, Age&lt;10/Pos) TARGET</v>
      </c>
      <c r="R1060" s="19" t="str">
        <f t="shared" si="151"/>
        <v>HTS_TST_N_TA_Agelt10_Pos_TARGET</v>
      </c>
      <c r="S1060" s="19" t="str">
        <f t="shared" si="152"/>
        <v>HTS_TST_N_TA_Agelt10_Pos_TARGET</v>
      </c>
      <c r="T1060" s="19" t="b">
        <f>NOT(ISNA(VLOOKUP(B1060,dbcodes!A:B,2,FALSE)))</f>
        <v>1</v>
      </c>
      <c r="U1060" s="19" t="str">
        <f>IF(ISNA(VLOOKUP(B1060,dbcodes!A:B,2,FALSE)),des!R421,VLOOKUP(B1060,dbcodes!A:B,2,FALSE))</f>
        <v>HTC_TST_N_TA_Agelt10_Pos_TARGET</v>
      </c>
      <c r="W1060" s="107" t="str">
        <f>IF(ISNA(VLOOKUP(C1060,descriptions!A:B,2,FALSE)),des!V421,IF(G1060=" TARGET","Target ","")&amp;VLOOKUP(C1060,descriptions!A:B,2,FALSE))</f>
        <v>Target Number of individuals who received HIV Testing Services (HTS) and received their test results</v>
      </c>
      <c r="X1060" s="20" t="s">
        <v>4</v>
      </c>
      <c r="Y1060" s="20" t="s">
        <v>831</v>
      </c>
      <c r="Z1060" s="20" t="s">
        <v>836</v>
      </c>
      <c r="AA1060" s="20" t="s">
        <v>102</v>
      </c>
      <c r="AB1060" s="20" t="s">
        <v>755</v>
      </c>
      <c r="AC1060" s="19" t="str">
        <f>IF(AB1060&lt;&gt;"",IF(NOT(ISNA(INDEX(os!A:A,MATCH(AB1060,os!B:B,0)))),INDEX(os!A:A,MATCH(AB1060,os!B:B,0)),"0"),"")</f>
        <v/>
      </c>
      <c r="AD1060" s="20" t="s">
        <v>830</v>
      </c>
      <c r="AH1060" s="93" t="str">
        <f>IF(NOT(ISNA(VLOOKUP(B:B,ResultsTargets!A:A,1,0))),"TRUE","")</f>
        <v/>
      </c>
      <c r="AI1060" s="19" t="str">
        <f>IF(ISNA(VLOOKUP(C1060,dim_techarea!A:B,2,FALSE)),"",VLOOKUP(C1060,dim_techarea!A:B,2,FALSE))</f>
        <v>HTS_TST</v>
      </c>
      <c r="AJ1060" s="19" t="str">
        <f>IF(ISNA(VLOOKUP(AI1060,dim_techarea!B:C,2,FALSE)),"",VLOOKUP(AI1060,dim_techarea!B:C,2,FALSE))</f>
        <v>f5IPTM7mieH</v>
      </c>
      <c r="AK1060" s="19" t="str">
        <f>IF(ISNA(VLOOKUP(TRIM(G1060),dim_targetsresults!A:B,2,FALSE)),"",VLOOKUP(TRIM(G1060),dim_targetsresults!A:C,2,FALSE))</f>
        <v>MER Targets</v>
      </c>
      <c r="AL1060" s="19" t="str">
        <f>IF(ISNA(VLOOKUP(AK1060,dim_targetsresults!B:C,2,FALSE)),"",VLOOKUP(AK1060,dim_targetsresults!B:C,2,FALSE))</f>
        <v>W8imnja2Owd</v>
      </c>
      <c r="AM1060" s="19" t="str">
        <f>IF(ISNA(VLOOKUP(TRIM(D1060),dim_numeratordenominator!A:B,2,FALSE)),"",VLOOKUP(TRIM(D1060),dim_numeratordenominator!A:C,2,FALSE))</f>
        <v>Numerator</v>
      </c>
      <c r="AN1060" s="19" t="str">
        <f>IF(ISNA(VLOOKUP(AM1060,dim_numeratordenominator!B:C,2,FALSE)),"",VLOOKUP(AM1060,dim_numeratordenominator!B:C,2,FALSE))</f>
        <v>Som9NRMQqV7</v>
      </c>
      <c r="AO1060" s="19" t="str">
        <f>IF(ISNA(VLOOKUP(TRIM(E1060),dim_supporttype!A:B,2,FALSE)),"",VLOOKUP(TRIM(E1060),dim_supporttype!A:C,2,FALSE))</f>
        <v>TA</v>
      </c>
      <c r="AP1060" s="19" t="str">
        <f>IF(ISNA(VLOOKUP(AO1060,dim_supporttype!B:C,2,FALSE)),"",VLOOKUP(AO1060,dim_supporttype!B:C,2,FALSE))</f>
        <v>cRAGKdWIDn4</v>
      </c>
      <c r="AQ1060" s="19" t="str">
        <f>IF(ISNA(VLOOKUP(TRIM(F1060),dim_disaggs!A:B,2,FALSE)),"No Disagg",VLOOKUP(TRIM(F1060),dim_disaggs!A:B,2,FALSE))</f>
        <v>AgeLessThanTen/Positive</v>
      </c>
      <c r="AR1060" s="19" t="str">
        <f>IF(ISNA(VLOOKUP(AQ1060,dim_disaggs!B:C,2,FALSE)),"",VLOOKUP(AQ1060,dim_disaggs!B:C,2,FALSE))</f>
        <v>W2l4KPLhyIH</v>
      </c>
      <c r="AT1060" s="66" t="s">
        <v>755</v>
      </c>
      <c r="AU1060" s="72" t="s">
        <v>755</v>
      </c>
      <c r="AV1060" s="73" t="s">
        <v>755</v>
      </c>
      <c r="AW1060" s="66" t="s">
        <v>755</v>
      </c>
      <c r="AX1060" s="66" t="s">
        <v>755</v>
      </c>
      <c r="BA1060" s="105" t="str">
        <f t="shared" si="153"/>
        <v/>
      </c>
      <c r="BB1060" s="20" t="str">
        <f t="shared" si="154"/>
        <v/>
      </c>
    </row>
    <row r="1061" spans="1:68" ht="17" customHeight="1" x14ac:dyDescent="0.2">
      <c r="A1061" s="20" t="s">
        <v>95</v>
      </c>
      <c r="B1061" s="20" t="s">
        <v>1158</v>
      </c>
      <c r="C1061" s="20" t="s">
        <v>870</v>
      </c>
      <c r="D1061" s="20" t="s">
        <v>1</v>
      </c>
      <c r="E1061" s="20" t="s">
        <v>77</v>
      </c>
      <c r="F1061" s="20" t="s">
        <v>2157</v>
      </c>
      <c r="G1061" s="20" t="s">
        <v>2442</v>
      </c>
      <c r="H1061" s="20" t="s">
        <v>2157</v>
      </c>
      <c r="I1061" s="19">
        <f t="shared" si="155"/>
        <v>47</v>
      </c>
      <c r="J1061" s="20" t="s">
        <v>755</v>
      </c>
      <c r="K1061" s="20" t="s">
        <v>2224</v>
      </c>
      <c r="L1061" s="95" t="str">
        <f>IF(M1061&lt;&gt;"",IF(NOT(ISNA(INDEX(cc!B:B,MATCH(M1061,cc!A:A,0)))),INDEX(cc!B:B,MATCH(M1061,cc!A:A,0)),"0"),"")</f>
        <v>Community Service Delivery Point</v>
      </c>
      <c r="M1061" s="97" t="s">
        <v>4050</v>
      </c>
      <c r="N1061" s="28" t="str">
        <f t="shared" si="156"/>
        <v xml:space="preserve"> TARGET</v>
      </c>
      <c r="O1061" s="19" t="str">
        <f t="shared" si="149"/>
        <v>HTS_TST (N, DSD, CommunityDeliveryPoint) TARGET: HTS received result</v>
      </c>
      <c r="P1061" s="19" t="str">
        <f t="shared" si="150"/>
        <v>HTS_TST (N, DSD, CommunityDeliveryPoint) TARGET: HTS received result</v>
      </c>
      <c r="Q1061" s="19" t="str">
        <f t="shared" si="148"/>
        <v>HTS_TST (N, DSD, CommunityDeliveryPoint) TARGET</v>
      </c>
      <c r="R1061" s="19" t="str">
        <f t="shared" si="151"/>
        <v>HTS_TST_N_DSD_CommunityDeliveryPoint_TARGET</v>
      </c>
      <c r="S1061" s="19" t="str">
        <f t="shared" si="152"/>
        <v>HTS_TST_N_DSD_CommunityDeliveryPoint_TARGET</v>
      </c>
      <c r="T1061" s="19" t="b">
        <f>NOT(ISNA(VLOOKUP(B1061,dbcodes!A:B,2,FALSE)))</f>
        <v>1</v>
      </c>
      <c r="U1061" s="19" t="str">
        <f>IF(ISNA(VLOOKUP(B1061,dbcodes!A:B,2,FALSE)),des!R422,VLOOKUP(B1061,dbcodes!A:B,2,FALSE))</f>
        <v>HTC_TST_N_DSD_CommunityDeliveryPoint_TARGET</v>
      </c>
      <c r="W1061" s="107" t="str">
        <f>IF(ISNA(VLOOKUP(C1061,descriptions!A:B,2,FALSE)),des!V422,IF(G1061=" TARGET","Target ","")&amp;VLOOKUP(C1061,descriptions!A:B,2,FALSE))</f>
        <v>Target Number of individuals who received HIV Testing Services (HTS) and received their test results</v>
      </c>
      <c r="X1061" s="20" t="s">
        <v>4</v>
      </c>
      <c r="Y1061" s="20" t="s">
        <v>831</v>
      </c>
      <c r="Z1061" s="20" t="s">
        <v>836</v>
      </c>
      <c r="AA1061" s="20" t="s">
        <v>102</v>
      </c>
      <c r="AB1061" s="20" t="s">
        <v>755</v>
      </c>
      <c r="AC1061" s="19" t="str">
        <f>IF(AB1061&lt;&gt;"",IF(NOT(ISNA(INDEX(os!A:A,MATCH(AB1061,os!B:B,0)))),INDEX(os!A:A,MATCH(AB1061,os!B:B,0)),"0"),"")</f>
        <v/>
      </c>
      <c r="AD1061" s="20" t="s">
        <v>830</v>
      </c>
      <c r="AH1061" s="93" t="str">
        <f>IF(NOT(ISNA(VLOOKUP(B:B,ResultsTargets!A:A,1,0))),"TRUE","")</f>
        <v/>
      </c>
      <c r="AI1061" s="19" t="str">
        <f>IF(ISNA(VLOOKUP(C1061,dim_techarea!A:B,2,FALSE)),"",VLOOKUP(C1061,dim_techarea!A:B,2,FALSE))</f>
        <v>HTS_TST</v>
      </c>
      <c r="AJ1061" s="19" t="str">
        <f>IF(ISNA(VLOOKUP(AI1061,dim_techarea!B:C,2,FALSE)),"",VLOOKUP(AI1061,dim_techarea!B:C,2,FALSE))</f>
        <v>f5IPTM7mieH</v>
      </c>
      <c r="AK1061" s="19" t="str">
        <f>IF(ISNA(VLOOKUP(TRIM(G1061),dim_targetsresults!A:B,2,FALSE)),"",VLOOKUP(TRIM(G1061),dim_targetsresults!A:C,2,FALSE))</f>
        <v>MER Targets</v>
      </c>
      <c r="AL1061" s="19" t="str">
        <f>IF(ISNA(VLOOKUP(AK1061,dim_targetsresults!B:C,2,FALSE)),"",VLOOKUP(AK1061,dim_targetsresults!B:C,2,FALSE))</f>
        <v>W8imnja2Owd</v>
      </c>
      <c r="AM1061" s="19" t="str">
        <f>IF(ISNA(VLOOKUP(TRIM(D1061),dim_numeratordenominator!A:B,2,FALSE)),"",VLOOKUP(TRIM(D1061),dim_numeratordenominator!A:C,2,FALSE))</f>
        <v>Numerator</v>
      </c>
      <c r="AN1061" s="19" t="str">
        <f>IF(ISNA(VLOOKUP(AM1061,dim_numeratordenominator!B:C,2,FALSE)),"",VLOOKUP(AM1061,dim_numeratordenominator!B:C,2,FALSE))</f>
        <v>Som9NRMQqV7</v>
      </c>
      <c r="AO1061" s="19" t="str">
        <f>IF(ISNA(VLOOKUP(TRIM(E1061),dim_supporttype!A:B,2,FALSE)),"",VLOOKUP(TRIM(E1061),dim_supporttype!A:C,2,FALSE))</f>
        <v>DSD</v>
      </c>
      <c r="AP1061" s="19" t="str">
        <f>IF(ISNA(VLOOKUP(AO1061,dim_supporttype!B:C,2,FALSE)),"",VLOOKUP(AO1061,dim_supporttype!B:C,2,FALSE))</f>
        <v>iM13vdNLWKb</v>
      </c>
      <c r="AQ1061" s="19" t="str">
        <f>IF(ISNA(VLOOKUP(TRIM(F1061),dim_disaggs!A:B,2,FALSE)),"No Disagg",VLOOKUP(TRIM(F1061),dim_disaggs!A:B,2,FALSE))</f>
        <v>CommunityDeliveryPoint</v>
      </c>
      <c r="AR1061" s="19" t="str">
        <f>IF(ISNA(VLOOKUP(AQ1061,dim_disaggs!B:C,2,FALSE)),"",VLOOKUP(AQ1061,dim_disaggs!B:C,2,FALSE))</f>
        <v>QlMNdA63mgt</v>
      </c>
      <c r="AT1061" s="66" t="s">
        <v>755</v>
      </c>
      <c r="AU1061" s="72" t="s">
        <v>755</v>
      </c>
      <c r="AV1061" s="73" t="s">
        <v>755</v>
      </c>
      <c r="AW1061" s="66" t="s">
        <v>755</v>
      </c>
      <c r="AX1061" s="66" t="s">
        <v>755</v>
      </c>
      <c r="BA1061" s="105" t="str">
        <f t="shared" si="153"/>
        <v/>
      </c>
      <c r="BB1061" s="20" t="str">
        <f t="shared" si="154"/>
        <v/>
      </c>
    </row>
    <row r="1062" spans="1:68" x14ac:dyDescent="0.2">
      <c r="A1062" s="20" t="s">
        <v>95</v>
      </c>
      <c r="B1062" s="20" t="s">
        <v>1216</v>
      </c>
      <c r="C1062" s="20" t="s">
        <v>870</v>
      </c>
      <c r="D1062" s="20" t="s">
        <v>1</v>
      </c>
      <c r="E1062" s="20" t="s">
        <v>78</v>
      </c>
      <c r="F1062" s="20" t="s">
        <v>2157</v>
      </c>
      <c r="G1062" s="20" t="s">
        <v>2442</v>
      </c>
      <c r="H1062" s="20" t="s">
        <v>2157</v>
      </c>
      <c r="I1062" s="19">
        <f t="shared" si="155"/>
        <v>46</v>
      </c>
      <c r="J1062" s="20" t="s">
        <v>755</v>
      </c>
      <c r="K1062" s="20" t="s">
        <v>2224</v>
      </c>
      <c r="L1062" s="95" t="str">
        <f>IF(M1062&lt;&gt;"",IF(NOT(ISNA(INDEX(cc!B:B,MATCH(M1062,cc!A:A,0)))),INDEX(cc!B:B,MATCH(M1062,cc!A:A,0)),"0"),"")</f>
        <v>Community Service Delivery Point</v>
      </c>
      <c r="M1062" s="97" t="s">
        <v>4050</v>
      </c>
      <c r="N1062" s="28" t="str">
        <f t="shared" si="156"/>
        <v xml:space="preserve"> TARGET</v>
      </c>
      <c r="O1062" s="19" t="str">
        <f t="shared" si="149"/>
        <v>HTS_TST (N, TA, CommunityDeliveryPoint) TARGET: HTS received result</v>
      </c>
      <c r="P1062" s="19" t="str">
        <f t="shared" si="150"/>
        <v>HTS_TST (N, TA, CommunityDeliveryPoint) TARGET: HTS received result</v>
      </c>
      <c r="Q1062" s="19" t="str">
        <f t="shared" si="148"/>
        <v>HTS_TST (N, TA, CommunityDeliveryPoint) TARGET</v>
      </c>
      <c r="R1062" s="19" t="str">
        <f t="shared" si="151"/>
        <v>HTS_TST_N_TA_CommunityDeliveryPoint_TARGET</v>
      </c>
      <c r="S1062" s="19" t="str">
        <f t="shared" si="152"/>
        <v>HTS_TST_N_TA_CommunityDeliveryPoint_TARGET</v>
      </c>
      <c r="T1062" s="19" t="b">
        <f>NOT(ISNA(VLOOKUP(B1062,dbcodes!A:B,2,FALSE)))</f>
        <v>1</v>
      </c>
      <c r="U1062" s="19" t="str">
        <f>IF(ISNA(VLOOKUP(B1062,dbcodes!A:B,2,FALSE)),des!R423,VLOOKUP(B1062,dbcodes!A:B,2,FALSE))</f>
        <v>HTC_TST_N_TA_CommunityDeliveryPoint_TARGET</v>
      </c>
      <c r="W1062" s="107" t="str">
        <f>IF(ISNA(VLOOKUP(C1062,descriptions!A:B,2,FALSE)),des!V423,IF(G1062=" TARGET","Target ","")&amp;VLOOKUP(C1062,descriptions!A:B,2,FALSE))</f>
        <v>Target Number of individuals who received HIV Testing Services (HTS) and received their test results</v>
      </c>
      <c r="X1062" s="20" t="s">
        <v>4</v>
      </c>
      <c r="Y1062" s="20" t="s">
        <v>831</v>
      </c>
      <c r="Z1062" s="20" t="s">
        <v>836</v>
      </c>
      <c r="AA1062" s="20" t="s">
        <v>102</v>
      </c>
      <c r="AB1062" s="20" t="s">
        <v>755</v>
      </c>
      <c r="AC1062" s="19" t="str">
        <f>IF(AB1062&lt;&gt;"",IF(NOT(ISNA(INDEX(os!A:A,MATCH(AB1062,os!B:B,0)))),INDEX(os!A:A,MATCH(AB1062,os!B:B,0)),"0"),"")</f>
        <v/>
      </c>
      <c r="AD1062" s="20" t="s">
        <v>830</v>
      </c>
      <c r="AH1062" s="93" t="str">
        <f>IF(NOT(ISNA(VLOOKUP(B:B,ResultsTargets!A:A,1,0))),"TRUE","")</f>
        <v/>
      </c>
      <c r="AI1062" s="19" t="str">
        <f>IF(ISNA(VLOOKUP(C1062,dim_techarea!A:B,2,FALSE)),"",VLOOKUP(C1062,dim_techarea!A:B,2,FALSE))</f>
        <v>HTS_TST</v>
      </c>
      <c r="AJ1062" s="19" t="str">
        <f>IF(ISNA(VLOOKUP(AI1062,dim_techarea!B:C,2,FALSE)),"",VLOOKUP(AI1062,dim_techarea!B:C,2,FALSE))</f>
        <v>f5IPTM7mieH</v>
      </c>
      <c r="AK1062" s="19" t="str">
        <f>IF(ISNA(VLOOKUP(TRIM(G1062),dim_targetsresults!A:B,2,FALSE)),"",VLOOKUP(TRIM(G1062),dim_targetsresults!A:C,2,FALSE))</f>
        <v>MER Targets</v>
      </c>
      <c r="AL1062" s="19" t="str">
        <f>IF(ISNA(VLOOKUP(AK1062,dim_targetsresults!B:C,2,FALSE)),"",VLOOKUP(AK1062,dim_targetsresults!B:C,2,FALSE))</f>
        <v>W8imnja2Owd</v>
      </c>
      <c r="AM1062" s="19" t="str">
        <f>IF(ISNA(VLOOKUP(TRIM(D1062),dim_numeratordenominator!A:B,2,FALSE)),"",VLOOKUP(TRIM(D1062),dim_numeratordenominator!A:C,2,FALSE))</f>
        <v>Numerator</v>
      </c>
      <c r="AN1062" s="19" t="str">
        <f>IF(ISNA(VLOOKUP(AM1062,dim_numeratordenominator!B:C,2,FALSE)),"",VLOOKUP(AM1062,dim_numeratordenominator!B:C,2,FALSE))</f>
        <v>Som9NRMQqV7</v>
      </c>
      <c r="AO1062" s="19" t="str">
        <f>IF(ISNA(VLOOKUP(TRIM(E1062),dim_supporttype!A:B,2,FALSE)),"",VLOOKUP(TRIM(E1062),dim_supporttype!A:C,2,FALSE))</f>
        <v>TA</v>
      </c>
      <c r="AP1062" s="19" t="str">
        <f>IF(ISNA(VLOOKUP(AO1062,dim_supporttype!B:C,2,FALSE)),"",VLOOKUP(AO1062,dim_supporttype!B:C,2,FALSE))</f>
        <v>cRAGKdWIDn4</v>
      </c>
      <c r="AQ1062" s="19" t="str">
        <f>IF(ISNA(VLOOKUP(TRIM(F1062),dim_disaggs!A:B,2,FALSE)),"No Disagg",VLOOKUP(TRIM(F1062),dim_disaggs!A:B,2,FALSE))</f>
        <v>CommunityDeliveryPoint</v>
      </c>
      <c r="AR1062" s="19" t="str">
        <f>IF(ISNA(VLOOKUP(AQ1062,dim_disaggs!B:C,2,FALSE)),"",VLOOKUP(AQ1062,dim_disaggs!B:C,2,FALSE))</f>
        <v>QlMNdA63mgt</v>
      </c>
      <c r="AT1062" s="66" t="s">
        <v>755</v>
      </c>
      <c r="AU1062" s="72" t="s">
        <v>755</v>
      </c>
      <c r="AV1062" s="73" t="s">
        <v>755</v>
      </c>
      <c r="AW1062" s="66" t="s">
        <v>755</v>
      </c>
      <c r="AX1062" s="66" t="s">
        <v>755</v>
      </c>
      <c r="BA1062" s="105" t="str">
        <f t="shared" si="153"/>
        <v/>
      </c>
      <c r="BB1062" s="20" t="str">
        <f t="shared" si="154"/>
        <v/>
      </c>
    </row>
    <row r="1063" spans="1:68" s="3" customFormat="1" x14ac:dyDescent="0.2">
      <c r="A1063" s="20" t="s">
        <v>95</v>
      </c>
      <c r="B1063" s="20" t="s">
        <v>1159</v>
      </c>
      <c r="C1063" s="20" t="s">
        <v>870</v>
      </c>
      <c r="D1063" s="20" t="s">
        <v>1</v>
      </c>
      <c r="E1063" s="20" t="s">
        <v>77</v>
      </c>
      <c r="F1063" s="20" t="s">
        <v>2158</v>
      </c>
      <c r="G1063" s="20" t="s">
        <v>2442</v>
      </c>
      <c r="H1063" s="20" t="s">
        <v>2158</v>
      </c>
      <c r="I1063" s="19">
        <f t="shared" si="155"/>
        <v>46</v>
      </c>
      <c r="J1063" s="20" t="s">
        <v>755</v>
      </c>
      <c r="K1063" s="20" t="s">
        <v>2224</v>
      </c>
      <c r="L1063" s="95" t="str">
        <f>IF(M1063&lt;&gt;"",IF(NOT(ISNA(INDEX(cc!B:B,MATCH(M1063,cc!A:A,0)))),INDEX(cc!B:B,MATCH(M1063,cc!A:A,0)),"0"),"")</f>
        <v>Facility Service Delivery Point</v>
      </c>
      <c r="M1063" s="97" t="s">
        <v>4063</v>
      </c>
      <c r="N1063" s="28" t="str">
        <f t="shared" si="156"/>
        <v xml:space="preserve"> TARGET</v>
      </c>
      <c r="O1063" s="19" t="str">
        <f t="shared" si="149"/>
        <v>HTS_TST (N, DSD, FacilityDeliveryPoint) TARGET: HTS received result</v>
      </c>
      <c r="P1063" s="19" t="str">
        <f t="shared" si="150"/>
        <v>HTS_TST (N, DSD, FacilityDeliveryPoint) TARGET: HTS received result</v>
      </c>
      <c r="Q1063" s="19" t="str">
        <f t="shared" si="148"/>
        <v>HTS_TST (N, DSD, FacilityDeliveryPoint) TARGET</v>
      </c>
      <c r="R1063" s="19" t="str">
        <f t="shared" si="151"/>
        <v>HTS_TST_N_DSD_FacilityDeliveryPoint_TARGET</v>
      </c>
      <c r="S1063" s="19" t="str">
        <f t="shared" si="152"/>
        <v>HTS_TST_N_DSD_FacilityDeliveryPoint_TARGET</v>
      </c>
      <c r="T1063" s="19" t="b">
        <f>NOT(ISNA(VLOOKUP(B1063,dbcodes!A:B,2,FALSE)))</f>
        <v>1</v>
      </c>
      <c r="U1063" s="19" t="str">
        <f>IF(ISNA(VLOOKUP(B1063,dbcodes!A:B,2,FALSE)),des!R426,VLOOKUP(B1063,dbcodes!A:B,2,FALSE))</f>
        <v>HTC_TST_N_DSD_FacilityDeliveryPoint_TARGET</v>
      </c>
      <c r="V1063" s="20"/>
      <c r="W1063" s="107" t="str">
        <f>IF(ISNA(VLOOKUP(C1063,descriptions!A:B,2,FALSE)),des!V426,IF(G1063=" TARGET","Target ","")&amp;VLOOKUP(C1063,descriptions!A:B,2,FALSE))</f>
        <v>Target Number of individuals who received HIV Testing Services (HTS) and received their test results</v>
      </c>
      <c r="X1063" s="20" t="s">
        <v>4</v>
      </c>
      <c r="Y1063" s="20" t="s">
        <v>831</v>
      </c>
      <c r="Z1063" s="20" t="s">
        <v>836</v>
      </c>
      <c r="AA1063" s="20" t="s">
        <v>102</v>
      </c>
      <c r="AB1063" s="20" t="s">
        <v>755</v>
      </c>
      <c r="AC1063" s="19" t="str">
        <f>IF(AB1063&lt;&gt;"",IF(NOT(ISNA(INDEX(os!A:A,MATCH(AB1063,os!B:B,0)))),INDEX(os!A:A,MATCH(AB1063,os!B:B,0)),"0"),"")</f>
        <v/>
      </c>
      <c r="AD1063" s="20" t="s">
        <v>830</v>
      </c>
      <c r="AE1063" s="20"/>
      <c r="AF1063" s="20"/>
      <c r="AG1063" s="20"/>
      <c r="AH1063" s="93" t="str">
        <f>IF(NOT(ISNA(VLOOKUP(B:B,ResultsTargets!A:A,1,0))),"TRUE","")</f>
        <v/>
      </c>
      <c r="AI1063" s="19" t="str">
        <f>IF(ISNA(VLOOKUP(C1063,dim_techarea!A:B,2,FALSE)),"",VLOOKUP(C1063,dim_techarea!A:B,2,FALSE))</f>
        <v>HTS_TST</v>
      </c>
      <c r="AJ1063" s="19" t="str">
        <f>IF(ISNA(VLOOKUP(AI1063,dim_techarea!B:C,2,FALSE)),"",VLOOKUP(AI1063,dim_techarea!B:C,2,FALSE))</f>
        <v>f5IPTM7mieH</v>
      </c>
      <c r="AK1063" s="19" t="str">
        <f>IF(ISNA(VLOOKUP(TRIM(G1063),dim_targetsresults!A:B,2,FALSE)),"",VLOOKUP(TRIM(G1063),dim_targetsresults!A:C,2,FALSE))</f>
        <v>MER Targets</v>
      </c>
      <c r="AL1063" s="19" t="str">
        <f>IF(ISNA(VLOOKUP(AK1063,dim_targetsresults!B:C,2,FALSE)),"",VLOOKUP(AK1063,dim_targetsresults!B:C,2,FALSE))</f>
        <v>W8imnja2Owd</v>
      </c>
      <c r="AM1063" s="19" t="str">
        <f>IF(ISNA(VLOOKUP(TRIM(D1063),dim_numeratordenominator!A:B,2,FALSE)),"",VLOOKUP(TRIM(D1063),dim_numeratordenominator!A:C,2,FALSE))</f>
        <v>Numerator</v>
      </c>
      <c r="AN1063" s="19" t="str">
        <f>IF(ISNA(VLOOKUP(AM1063,dim_numeratordenominator!B:C,2,FALSE)),"",VLOOKUP(AM1063,dim_numeratordenominator!B:C,2,FALSE))</f>
        <v>Som9NRMQqV7</v>
      </c>
      <c r="AO1063" s="19" t="str">
        <f>IF(ISNA(VLOOKUP(TRIM(E1063),dim_supporttype!A:B,2,FALSE)),"",VLOOKUP(TRIM(E1063),dim_supporttype!A:C,2,FALSE))</f>
        <v>DSD</v>
      </c>
      <c r="AP1063" s="19" t="str">
        <f>IF(ISNA(VLOOKUP(AO1063,dim_supporttype!B:C,2,FALSE)),"",VLOOKUP(AO1063,dim_supporttype!B:C,2,FALSE))</f>
        <v>iM13vdNLWKb</v>
      </c>
      <c r="AQ1063" s="19" t="str">
        <f>IF(ISNA(VLOOKUP(TRIM(F1063),dim_disaggs!A:B,2,FALSE)),"No Disagg",VLOOKUP(TRIM(F1063),dim_disaggs!A:B,2,FALSE))</f>
        <v>FacilityDeliveryPoint</v>
      </c>
      <c r="AR1063" s="19" t="str">
        <f>IF(ISNA(VLOOKUP(AQ1063,dim_disaggs!B:C,2,FALSE)),"",VLOOKUP(AQ1063,dim_disaggs!B:C,2,FALSE))</f>
        <v>brhgcu04Z52</v>
      </c>
      <c r="AS1063" s="72"/>
      <c r="AT1063" s="66"/>
      <c r="AU1063" s="72" t="s">
        <v>755</v>
      </c>
      <c r="AV1063" s="73" t="s">
        <v>755</v>
      </c>
      <c r="AW1063" s="66" t="s">
        <v>755</v>
      </c>
      <c r="AX1063" s="66" t="s">
        <v>755</v>
      </c>
      <c r="AY1063" s="20"/>
      <c r="AZ1063" s="20"/>
      <c r="BA1063" s="105" t="str">
        <f t="shared" si="153"/>
        <v/>
      </c>
      <c r="BB1063" s="20" t="str">
        <f t="shared" si="154"/>
        <v/>
      </c>
      <c r="BC1063" s="20"/>
      <c r="BD1063" s="20"/>
      <c r="BE1063" s="75"/>
      <c r="BF1063" s="73"/>
      <c r="BG1063" s="55"/>
      <c r="BH1063" s="76"/>
      <c r="BI1063" s="20"/>
      <c r="BJ1063" s="20"/>
      <c r="BK1063" s="55"/>
      <c r="BL1063" s="71"/>
      <c r="BM1063" s="77"/>
      <c r="BN1063" s="78"/>
      <c r="BO1063" s="77"/>
      <c r="BP1063" s="78"/>
    </row>
    <row r="1064" spans="1:68" x14ac:dyDescent="0.2">
      <c r="A1064" s="20" t="s">
        <v>95</v>
      </c>
      <c r="B1064" s="20" t="s">
        <v>1217</v>
      </c>
      <c r="C1064" s="20" t="s">
        <v>870</v>
      </c>
      <c r="D1064" s="20" t="s">
        <v>1</v>
      </c>
      <c r="E1064" s="20" t="s">
        <v>78</v>
      </c>
      <c r="F1064" s="20" t="s">
        <v>2158</v>
      </c>
      <c r="G1064" s="20" t="s">
        <v>2442</v>
      </c>
      <c r="H1064" s="20" t="s">
        <v>2158</v>
      </c>
      <c r="I1064" s="19">
        <f t="shared" si="155"/>
        <v>45</v>
      </c>
      <c r="J1064" s="20" t="s">
        <v>755</v>
      </c>
      <c r="K1064" s="20" t="s">
        <v>2224</v>
      </c>
      <c r="L1064" s="95" t="str">
        <f>IF(M1064&lt;&gt;"",IF(NOT(ISNA(INDEX(cc!B:B,MATCH(M1064,cc!A:A,0)))),INDEX(cc!B:B,MATCH(M1064,cc!A:A,0)),"0"),"")</f>
        <v>Facility Service Delivery Point</v>
      </c>
      <c r="M1064" s="97" t="s">
        <v>4063</v>
      </c>
      <c r="N1064" s="28" t="str">
        <f t="shared" si="156"/>
        <v xml:space="preserve"> TARGET</v>
      </c>
      <c r="O1064" s="19" t="str">
        <f t="shared" si="149"/>
        <v>HTS_TST (N, TA, FacilityDeliveryPoint) TARGET: HTS received result</v>
      </c>
      <c r="P1064" s="19" t="str">
        <f t="shared" si="150"/>
        <v>HTS_TST (N, TA, FacilityDeliveryPoint) TARGET: HTS received result</v>
      </c>
      <c r="Q1064" s="19" t="str">
        <f t="shared" ref="Q1064:Q1127" si="157">IF(G1064=" RESULT",CONCATENATE(C1064, " (",_xlfn.TEXTJOIN(", ",TRUE,D1064,E1064,H1064),")",J1064),CONCATENATE(C1064, " (",_xlfn.TEXTJOIN(", ",TRUE,D1064,E1064,H1064),")",G1064,J1064))</f>
        <v>HTS_TST (N, TA, FacilityDeliveryPoint) TARGET</v>
      </c>
      <c r="R1064" s="19" t="str">
        <f t="shared" si="151"/>
        <v>HTS_TST_N_TA_FacilityDeliveryPoint_TARGET</v>
      </c>
      <c r="S1064" s="19" t="str">
        <f t="shared" si="152"/>
        <v>HTS_TST_N_TA_FacilityDeliveryPoint_TARGET</v>
      </c>
      <c r="T1064" s="19" t="b">
        <f>NOT(ISNA(VLOOKUP(B1064,dbcodes!A:B,2,FALSE)))</f>
        <v>1</v>
      </c>
      <c r="U1064" s="19" t="str">
        <f>IF(ISNA(VLOOKUP(B1064,dbcodes!A:B,2,FALSE)),des!R427,VLOOKUP(B1064,dbcodes!A:B,2,FALSE))</f>
        <v>HTC_TST_N_TA_FacilityDeliveryPoint_TARGET</v>
      </c>
      <c r="W1064" s="107" t="str">
        <f>IF(ISNA(VLOOKUP(C1064,descriptions!A:B,2,FALSE)),des!V427,IF(G1064=" TARGET","Target ","")&amp;VLOOKUP(C1064,descriptions!A:B,2,FALSE))</f>
        <v>Target Number of individuals who received HIV Testing Services (HTS) and received their test results</v>
      </c>
      <c r="X1064" s="20" t="s">
        <v>4</v>
      </c>
      <c r="Y1064" s="20" t="s">
        <v>831</v>
      </c>
      <c r="Z1064" s="20" t="s">
        <v>836</v>
      </c>
      <c r="AA1064" s="20" t="s">
        <v>102</v>
      </c>
      <c r="AB1064" s="20" t="s">
        <v>755</v>
      </c>
      <c r="AC1064" s="19" t="str">
        <f>IF(AB1064&lt;&gt;"",IF(NOT(ISNA(INDEX(os!A:A,MATCH(AB1064,os!B:B,0)))),INDEX(os!A:A,MATCH(AB1064,os!B:B,0)),"0"),"")</f>
        <v/>
      </c>
      <c r="AD1064" s="20" t="s">
        <v>830</v>
      </c>
      <c r="AH1064" s="93" t="str">
        <f>IF(NOT(ISNA(VLOOKUP(B:B,ResultsTargets!A:A,1,0))),"TRUE","")</f>
        <v/>
      </c>
      <c r="AI1064" s="19" t="str">
        <f>IF(ISNA(VLOOKUP(C1064,dim_techarea!A:B,2,FALSE)),"",VLOOKUP(C1064,dim_techarea!A:B,2,FALSE))</f>
        <v>HTS_TST</v>
      </c>
      <c r="AJ1064" s="19" t="str">
        <f>IF(ISNA(VLOOKUP(AI1064,dim_techarea!B:C,2,FALSE)),"",VLOOKUP(AI1064,dim_techarea!B:C,2,FALSE))</f>
        <v>f5IPTM7mieH</v>
      </c>
      <c r="AK1064" s="19" t="str">
        <f>IF(ISNA(VLOOKUP(TRIM(G1064),dim_targetsresults!A:B,2,FALSE)),"",VLOOKUP(TRIM(G1064),dim_targetsresults!A:C,2,FALSE))</f>
        <v>MER Targets</v>
      </c>
      <c r="AL1064" s="19" t="str">
        <f>IF(ISNA(VLOOKUP(AK1064,dim_targetsresults!B:C,2,FALSE)),"",VLOOKUP(AK1064,dim_targetsresults!B:C,2,FALSE))</f>
        <v>W8imnja2Owd</v>
      </c>
      <c r="AM1064" s="19" t="str">
        <f>IF(ISNA(VLOOKUP(TRIM(D1064),dim_numeratordenominator!A:B,2,FALSE)),"",VLOOKUP(TRIM(D1064),dim_numeratordenominator!A:C,2,FALSE))</f>
        <v>Numerator</v>
      </c>
      <c r="AN1064" s="19" t="str">
        <f>IF(ISNA(VLOOKUP(AM1064,dim_numeratordenominator!B:C,2,FALSE)),"",VLOOKUP(AM1064,dim_numeratordenominator!B:C,2,FALSE))</f>
        <v>Som9NRMQqV7</v>
      </c>
      <c r="AO1064" s="19" t="str">
        <f>IF(ISNA(VLOOKUP(TRIM(E1064),dim_supporttype!A:B,2,FALSE)),"",VLOOKUP(TRIM(E1064),dim_supporttype!A:C,2,FALSE))</f>
        <v>TA</v>
      </c>
      <c r="AP1064" s="19" t="str">
        <f>IF(ISNA(VLOOKUP(AO1064,dim_supporttype!B:C,2,FALSE)),"",VLOOKUP(AO1064,dim_supporttype!B:C,2,FALSE))</f>
        <v>cRAGKdWIDn4</v>
      </c>
      <c r="AQ1064" s="19" t="str">
        <f>IF(ISNA(VLOOKUP(TRIM(F1064),dim_disaggs!A:B,2,FALSE)),"No Disagg",VLOOKUP(TRIM(F1064),dim_disaggs!A:B,2,FALSE))</f>
        <v>FacilityDeliveryPoint</v>
      </c>
      <c r="AR1064" s="19" t="str">
        <f>IF(ISNA(VLOOKUP(AQ1064,dim_disaggs!B:C,2,FALSE)),"",VLOOKUP(AQ1064,dim_disaggs!B:C,2,FALSE))</f>
        <v>brhgcu04Z52</v>
      </c>
      <c r="AU1064" s="72" t="s">
        <v>755</v>
      </c>
      <c r="AV1064" s="73" t="s">
        <v>755</v>
      </c>
      <c r="AW1064" s="66" t="s">
        <v>755</v>
      </c>
      <c r="AX1064" s="66" t="s">
        <v>755</v>
      </c>
      <c r="BA1064" s="105" t="str">
        <f t="shared" si="153"/>
        <v/>
      </c>
      <c r="BB1064" s="20" t="str">
        <f t="shared" si="154"/>
        <v/>
      </c>
    </row>
    <row r="1065" spans="1:68" x14ac:dyDescent="0.2">
      <c r="A1065" s="20" t="s">
        <v>95</v>
      </c>
      <c r="B1065" s="20" t="s">
        <v>1162</v>
      </c>
      <c r="C1065" s="20" t="s">
        <v>870</v>
      </c>
      <c r="D1065" s="20" t="s">
        <v>1</v>
      </c>
      <c r="E1065" s="20" t="s">
        <v>77</v>
      </c>
      <c r="F1065" s="20" t="s">
        <v>18662</v>
      </c>
      <c r="G1065" s="20" t="s">
        <v>2442</v>
      </c>
      <c r="H1065" s="20" t="s">
        <v>18679</v>
      </c>
      <c r="I1065" s="19">
        <f t="shared" si="155"/>
        <v>49</v>
      </c>
      <c r="J1065" s="20" t="s">
        <v>755</v>
      </c>
      <c r="K1065" s="20" t="s">
        <v>2225</v>
      </c>
      <c r="L1065" s="95" t="str">
        <f>IF(M1065&lt;&gt;"",IF(NOT(ISNA(INDEX(cc!B:B,MATCH(M1065,cc!A:A,0)))),INDEX(cc!B:B,MATCH(M1065,cc!A:A,0)),"0"),"")</f>
        <v>Age (&lt;15,15+-uk, 2), Sex, and Results</v>
      </c>
      <c r="M1065" s="97" t="s">
        <v>341</v>
      </c>
      <c r="N1065" s="28" t="str">
        <f t="shared" si="156"/>
        <v xml:space="preserve"> TARGET</v>
      </c>
      <c r="O1065" s="19" t="str">
        <f t="shared" si="149"/>
        <v>HTS_TST (N, DSD, HomeMod/Age Aggregated/Sex/Result) TARGET: HTS received results</v>
      </c>
      <c r="P1065" s="19" t="str">
        <f t="shared" si="150"/>
        <v>HTS_TST (N, DSD, HomeMod/Age Aggregated/Sex/Result) TARGET: HTS received results</v>
      </c>
      <c r="Q1065" s="19" t="str">
        <f t="shared" si="157"/>
        <v>HTS_TST (N, DSD, HmMod/Age Agg/Sex/Result) TARGET</v>
      </c>
      <c r="R1065" s="19" t="str">
        <f t="shared" si="151"/>
        <v>HTS_TST_N_DSD_HmMod_Age_Agg_Sex_Result_TARGET</v>
      </c>
      <c r="S1065" s="19" t="str">
        <f t="shared" si="152"/>
        <v>HTS_TST_N_DSD_HmMod_Age_Agg_Sex_Result_TARGET</v>
      </c>
      <c r="T1065" s="19" t="b">
        <f>NOT(ISNA(VLOOKUP(B1065,dbcodes!A:B,2,FALSE)))</f>
        <v>1</v>
      </c>
      <c r="U1065" s="19" t="str">
        <f>IF(ISNA(VLOOKUP(B1065,dbcodes!A:B,2,FALSE)),des!R428,VLOOKUP(B1065,dbcodes!A:B,2,FALSE))</f>
        <v>HTC_TST_N_DSD_HmMod_Agg_Age_Sex_Result_TARGET</v>
      </c>
      <c r="W1065" s="107" t="str">
        <f>IF(ISNA(VLOOKUP(C1065,descriptions!A:B,2,FALSE)),des!V428,IF(G1065=" TARGET","Target ","")&amp;VLOOKUP(C1065,descriptions!A:B,2,FALSE))</f>
        <v>Target Number of individuals who received HIV Testing Services (HTS) and received their test results</v>
      </c>
      <c r="X1065" s="20" t="s">
        <v>4</v>
      </c>
      <c r="Y1065" s="20" t="s">
        <v>831</v>
      </c>
      <c r="Z1065" s="20" t="s">
        <v>836</v>
      </c>
      <c r="AA1065" s="20" t="s">
        <v>102</v>
      </c>
      <c r="AB1065" s="20" t="s">
        <v>755</v>
      </c>
      <c r="AC1065" s="19" t="str">
        <f>IF(AB1065&lt;&gt;"",IF(NOT(ISNA(INDEX(os!A:A,MATCH(AB1065,os!B:B,0)))),INDEX(os!A:A,MATCH(AB1065,os!B:B,0)),"0"),"")</f>
        <v/>
      </c>
      <c r="AD1065" s="20" t="s">
        <v>830</v>
      </c>
      <c r="AH1065" s="93" t="str">
        <f>IF(NOT(ISNA(VLOOKUP(B:B,ResultsTargets!A:A,1,0))),"TRUE","")</f>
        <v/>
      </c>
      <c r="AI1065" s="19" t="str">
        <f>IF(ISNA(VLOOKUP(C1065,dim_techarea!A:B,2,FALSE)),"",VLOOKUP(C1065,dim_techarea!A:B,2,FALSE))</f>
        <v>HTS_TST</v>
      </c>
      <c r="AJ1065" s="19" t="str">
        <f>IF(ISNA(VLOOKUP(AI1065,dim_techarea!B:C,2,FALSE)),"",VLOOKUP(AI1065,dim_techarea!B:C,2,FALSE))</f>
        <v>f5IPTM7mieH</v>
      </c>
      <c r="AK1065" s="19" t="str">
        <f>IF(ISNA(VLOOKUP(TRIM(G1065),dim_targetsresults!A:B,2,FALSE)),"",VLOOKUP(TRIM(G1065),dim_targetsresults!A:C,2,FALSE))</f>
        <v>MER Targets</v>
      </c>
      <c r="AL1065" s="19" t="str">
        <f>IF(ISNA(VLOOKUP(AK1065,dim_targetsresults!B:C,2,FALSE)),"",VLOOKUP(AK1065,dim_targetsresults!B:C,2,FALSE))</f>
        <v>W8imnja2Owd</v>
      </c>
      <c r="AM1065" s="19" t="str">
        <f>IF(ISNA(VLOOKUP(TRIM(D1065),dim_numeratordenominator!A:B,2,FALSE)),"",VLOOKUP(TRIM(D1065),dim_numeratordenominator!A:C,2,FALSE))</f>
        <v>Numerator</v>
      </c>
      <c r="AN1065" s="19" t="str">
        <f>IF(ISNA(VLOOKUP(AM1065,dim_numeratordenominator!B:C,2,FALSE)),"",VLOOKUP(AM1065,dim_numeratordenominator!B:C,2,FALSE))</f>
        <v>Som9NRMQqV7</v>
      </c>
      <c r="AO1065" s="19" t="str">
        <f>IF(ISNA(VLOOKUP(TRIM(E1065),dim_supporttype!A:B,2,FALSE)),"",VLOOKUP(TRIM(E1065),dim_supporttype!A:C,2,FALSE))</f>
        <v>DSD</v>
      </c>
      <c r="AP1065" s="19" t="str">
        <f>IF(ISNA(VLOOKUP(AO1065,dim_supporttype!B:C,2,FALSE)),"",VLOOKUP(AO1065,dim_supporttype!B:C,2,FALSE))</f>
        <v>iM13vdNLWKb</v>
      </c>
      <c r="AQ1065" s="19" t="str">
        <f>IF(ISNA(VLOOKUP(TRIM(F1065),dim_disaggs!A:B,2,FALSE)),"No Disagg",VLOOKUP(TRIM(F1065),dim_disaggs!A:B,2,FALSE))</f>
        <v>HomeMod/Age Aggregated/Sex/Result</v>
      </c>
      <c r="AR1065" s="19" t="str">
        <f>IF(ISNA(VLOOKUP(AQ1065,dim_disaggs!B:C,2,FALSE)),"",VLOOKUP(AQ1065,dim_disaggs!B:C,2,FALSE))</f>
        <v>rhWlYHcvKgX</v>
      </c>
      <c r="AS1065" s="72" t="s">
        <v>21113</v>
      </c>
      <c r="AT1065" s="66" t="s">
        <v>19773</v>
      </c>
      <c r="AU1065" s="72" t="s">
        <v>755</v>
      </c>
      <c r="AV1065" s="73" t="s">
        <v>755</v>
      </c>
      <c r="AW1065" s="66" t="s">
        <v>755</v>
      </c>
      <c r="AX1065" s="66" t="s">
        <v>755</v>
      </c>
      <c r="BA1065" s="105" t="str">
        <f t="shared" si="153"/>
        <v/>
      </c>
      <c r="BB1065" s="20" t="str">
        <f t="shared" si="154"/>
        <v/>
      </c>
    </row>
    <row r="1066" spans="1:68" x14ac:dyDescent="0.2">
      <c r="A1066" s="20" t="s">
        <v>95</v>
      </c>
      <c r="B1066" s="20" t="s">
        <v>1220</v>
      </c>
      <c r="C1066" s="20" t="s">
        <v>870</v>
      </c>
      <c r="D1066" s="20" t="s">
        <v>1</v>
      </c>
      <c r="E1066" s="20" t="s">
        <v>78</v>
      </c>
      <c r="F1066" s="20" t="s">
        <v>18662</v>
      </c>
      <c r="G1066" s="20" t="s">
        <v>2442</v>
      </c>
      <c r="H1066" s="20" t="s">
        <v>18679</v>
      </c>
      <c r="I1066" s="19">
        <f t="shared" si="155"/>
        <v>48</v>
      </c>
      <c r="J1066" s="20" t="s">
        <v>755</v>
      </c>
      <c r="K1066" s="20" t="s">
        <v>2225</v>
      </c>
      <c r="L1066" s="95" t="str">
        <f>IF(M1066&lt;&gt;"",IF(NOT(ISNA(INDEX(cc!B:B,MATCH(M1066,cc!A:A,0)))),INDEX(cc!B:B,MATCH(M1066,cc!A:A,0)),"0"),"")</f>
        <v>Age (&lt;15,15+-uk, 2), Sex, and Results</v>
      </c>
      <c r="M1066" s="97" t="s">
        <v>341</v>
      </c>
      <c r="N1066" s="28" t="str">
        <f t="shared" si="156"/>
        <v xml:space="preserve"> TARGET</v>
      </c>
      <c r="O1066" s="19" t="str">
        <f t="shared" si="149"/>
        <v>HTS_TST (N, TA, HomeMod/Age Aggregated/Sex/Result) TARGET: HTS received results</v>
      </c>
      <c r="P1066" s="19" t="str">
        <f t="shared" si="150"/>
        <v>HTS_TST (N, TA, HomeMod/Age Aggregated/Sex/Result) TARGET: HTS received results</v>
      </c>
      <c r="Q1066" s="19" t="str">
        <f t="shared" si="157"/>
        <v>HTS_TST (N, TA, HmMod/Age Agg/Sex/Result) TARGET</v>
      </c>
      <c r="R1066" s="19" t="str">
        <f t="shared" si="151"/>
        <v>HTS_TST_N_TA_HmMod_Age_Agg_Sex_Result_TARGET</v>
      </c>
      <c r="S1066" s="19" t="str">
        <f t="shared" si="152"/>
        <v>HTS_TST_N_TA_HmMod_Age_Agg_Sex_Result_TARGET</v>
      </c>
      <c r="T1066" s="19" t="b">
        <f>NOT(ISNA(VLOOKUP(B1066,dbcodes!A:B,2,FALSE)))</f>
        <v>1</v>
      </c>
      <c r="U1066" s="19" t="str">
        <f>IF(ISNA(VLOOKUP(B1066,dbcodes!A:B,2,FALSE)),des!R429,VLOOKUP(B1066,dbcodes!A:B,2,FALSE))</f>
        <v>HTC_TST_N_TA_HmMod_Agg_Age_Sex_Result_TARGET</v>
      </c>
      <c r="W1066" s="107" t="str">
        <f>IF(ISNA(VLOOKUP(C1066,descriptions!A:B,2,FALSE)),des!V429,IF(G1066=" TARGET","Target ","")&amp;VLOOKUP(C1066,descriptions!A:B,2,FALSE))</f>
        <v>Target Number of individuals who received HIV Testing Services (HTS) and received their test results</v>
      </c>
      <c r="X1066" s="20" t="s">
        <v>4</v>
      </c>
      <c r="Y1066" s="20" t="s">
        <v>831</v>
      </c>
      <c r="Z1066" s="20" t="s">
        <v>836</v>
      </c>
      <c r="AA1066" s="20" t="s">
        <v>102</v>
      </c>
      <c r="AB1066" s="20" t="s">
        <v>755</v>
      </c>
      <c r="AC1066" s="19" t="str">
        <f>IF(AB1066&lt;&gt;"",IF(NOT(ISNA(INDEX(os!A:A,MATCH(AB1066,os!B:B,0)))),INDEX(os!A:A,MATCH(AB1066,os!B:B,0)),"0"),"")</f>
        <v/>
      </c>
      <c r="AD1066" s="20" t="s">
        <v>830</v>
      </c>
      <c r="AH1066" s="93" t="str">
        <f>IF(NOT(ISNA(VLOOKUP(B:B,ResultsTargets!A:A,1,0))),"TRUE","")</f>
        <v/>
      </c>
      <c r="AI1066" s="19" t="str">
        <f>IF(ISNA(VLOOKUP(C1066,dim_techarea!A:B,2,FALSE)),"",VLOOKUP(C1066,dim_techarea!A:B,2,FALSE))</f>
        <v>HTS_TST</v>
      </c>
      <c r="AJ1066" s="19" t="str">
        <f>IF(ISNA(VLOOKUP(AI1066,dim_techarea!B:C,2,FALSE)),"",VLOOKUP(AI1066,dim_techarea!B:C,2,FALSE))</f>
        <v>f5IPTM7mieH</v>
      </c>
      <c r="AK1066" s="19" t="str">
        <f>IF(ISNA(VLOOKUP(TRIM(G1066),dim_targetsresults!A:B,2,FALSE)),"",VLOOKUP(TRIM(G1066),dim_targetsresults!A:C,2,FALSE))</f>
        <v>MER Targets</v>
      </c>
      <c r="AL1066" s="19" t="str">
        <f>IF(ISNA(VLOOKUP(AK1066,dim_targetsresults!B:C,2,FALSE)),"",VLOOKUP(AK1066,dim_targetsresults!B:C,2,FALSE))</f>
        <v>W8imnja2Owd</v>
      </c>
      <c r="AM1066" s="19" t="str">
        <f>IF(ISNA(VLOOKUP(TRIM(D1066),dim_numeratordenominator!A:B,2,FALSE)),"",VLOOKUP(TRIM(D1066),dim_numeratordenominator!A:C,2,FALSE))</f>
        <v>Numerator</v>
      </c>
      <c r="AN1066" s="19" t="str">
        <f>IF(ISNA(VLOOKUP(AM1066,dim_numeratordenominator!B:C,2,FALSE)),"",VLOOKUP(AM1066,dim_numeratordenominator!B:C,2,FALSE))</f>
        <v>Som9NRMQqV7</v>
      </c>
      <c r="AO1066" s="19" t="str">
        <f>IF(ISNA(VLOOKUP(TRIM(E1066),dim_supporttype!A:B,2,FALSE)),"",VLOOKUP(TRIM(E1066),dim_supporttype!A:C,2,FALSE))</f>
        <v>TA</v>
      </c>
      <c r="AP1066" s="19" t="str">
        <f>IF(ISNA(VLOOKUP(AO1066,dim_supporttype!B:C,2,FALSE)),"",VLOOKUP(AO1066,dim_supporttype!B:C,2,FALSE))</f>
        <v>cRAGKdWIDn4</v>
      </c>
      <c r="AQ1066" s="19" t="str">
        <f>IF(ISNA(VLOOKUP(TRIM(F1066),dim_disaggs!A:B,2,FALSE)),"No Disagg",VLOOKUP(TRIM(F1066),dim_disaggs!A:B,2,FALSE))</f>
        <v>HomeMod/Age Aggregated/Sex/Result</v>
      </c>
      <c r="AR1066" s="19" t="str">
        <f>IF(ISNA(VLOOKUP(AQ1066,dim_disaggs!B:C,2,FALSE)),"",VLOOKUP(AQ1066,dim_disaggs!B:C,2,FALSE))</f>
        <v>rhWlYHcvKgX</v>
      </c>
      <c r="AS1066" s="72" t="s">
        <v>21113</v>
      </c>
      <c r="AT1066" s="66" t="s">
        <v>19773</v>
      </c>
      <c r="AU1066" s="72" t="s">
        <v>755</v>
      </c>
      <c r="AV1066" s="73" t="s">
        <v>755</v>
      </c>
      <c r="AW1066" s="66" t="s">
        <v>755</v>
      </c>
      <c r="AX1066" s="66" t="s">
        <v>755</v>
      </c>
      <c r="BA1066" s="105" t="str">
        <f t="shared" si="153"/>
        <v/>
      </c>
      <c r="BB1066" s="20" t="str">
        <f t="shared" si="154"/>
        <v/>
      </c>
    </row>
    <row r="1067" spans="1:68" x14ac:dyDescent="0.2">
      <c r="A1067" s="20" t="s">
        <v>95</v>
      </c>
      <c r="B1067" s="20" t="s">
        <v>1160</v>
      </c>
      <c r="C1067" s="20" t="s">
        <v>870</v>
      </c>
      <c r="D1067" s="20" t="s">
        <v>1</v>
      </c>
      <c r="E1067" s="20" t="s">
        <v>77</v>
      </c>
      <c r="F1067" s="20" t="s">
        <v>416</v>
      </c>
      <c r="G1067" s="20" t="s">
        <v>2442</v>
      </c>
      <c r="H1067" s="20" t="s">
        <v>2274</v>
      </c>
      <c r="I1067" s="19">
        <f t="shared" si="155"/>
        <v>48</v>
      </c>
      <c r="J1067" s="20" t="s">
        <v>755</v>
      </c>
      <c r="K1067" s="20" t="s">
        <v>2225</v>
      </c>
      <c r="L1067" s="95" t="str">
        <f>IF(M1067&lt;&gt;"",IF(NOT(ISNA(INDEX(cc!B:B,MATCH(M1067,cc!A:A,0)))),INDEX(cc!B:B,MATCH(M1067,cc!A:A,0)),"0"),"")</f>
        <v>Age (10-50+-uk, 5), Sex and Result</v>
      </c>
      <c r="M1067" s="97" t="s">
        <v>345</v>
      </c>
      <c r="N1067" s="28" t="str">
        <f t="shared" si="156"/>
        <v xml:space="preserve"> TARGET</v>
      </c>
      <c r="O1067" s="19" t="str">
        <f t="shared" si="149"/>
        <v>HTS_TST (N, DSD, HomeMod/AgeAboveTen/Sex/Result) TARGET: HTS received results</v>
      </c>
      <c r="P1067" s="19" t="str">
        <f t="shared" si="150"/>
        <v>HTS_TST (N, DSD, HomeMod/AgeAboveTen/Sex/Result) TARGET: HTS received results</v>
      </c>
      <c r="Q1067" s="19" t="str">
        <f t="shared" si="157"/>
        <v>HTS_TST (N, DSD, HmMod/Age&gt;10/Sex/Result) TARGET</v>
      </c>
      <c r="R1067" s="19" t="str">
        <f t="shared" si="151"/>
        <v>HTS_TST_N_DSD_HmMod_Agegt10_Sex_Result_TARGET</v>
      </c>
      <c r="S1067" s="19" t="str">
        <f t="shared" si="152"/>
        <v>HTS_TST_N_DSD_HmMod_Agegt10_Sex_Result_TARGET</v>
      </c>
      <c r="T1067" s="19" t="b">
        <f>NOT(ISNA(VLOOKUP(B1067,dbcodes!A:B,2,FALSE)))</f>
        <v>1</v>
      </c>
      <c r="U1067" s="19" t="str">
        <f>IF(ISNA(VLOOKUP(B1067,dbcodes!A:B,2,FALSE)),des!R430,VLOOKUP(B1067,dbcodes!A:B,2,FALSE))</f>
        <v>HTC_TST_N_DSD_HmMod_Agegt10_Sex_Result_TARGET</v>
      </c>
      <c r="W1067" s="107" t="str">
        <f>IF(ISNA(VLOOKUP(C1067,descriptions!A:B,2,FALSE)),des!V430,IF(G1067=" TARGET","Target ","")&amp;VLOOKUP(C1067,descriptions!A:B,2,FALSE))</f>
        <v>Target Number of individuals who received HIV Testing Services (HTS) and received their test results</v>
      </c>
      <c r="X1067" s="20" t="s">
        <v>4</v>
      </c>
      <c r="Y1067" s="20" t="s">
        <v>831</v>
      </c>
      <c r="Z1067" s="20" t="s">
        <v>836</v>
      </c>
      <c r="AA1067" s="20" t="s">
        <v>102</v>
      </c>
      <c r="AB1067" s="20" t="s">
        <v>755</v>
      </c>
      <c r="AC1067" s="19" t="str">
        <f>IF(AB1067&lt;&gt;"",IF(NOT(ISNA(INDEX(os!A:A,MATCH(AB1067,os!B:B,0)))),INDEX(os!A:A,MATCH(AB1067,os!B:B,0)),"0"),"")</f>
        <v/>
      </c>
      <c r="AD1067" s="20" t="s">
        <v>830</v>
      </c>
      <c r="AH1067" s="93" t="str">
        <f>IF(NOT(ISNA(VLOOKUP(B:B,ResultsTargets!A:A,1,0))),"TRUE","")</f>
        <v/>
      </c>
      <c r="AI1067" s="19" t="str">
        <f>IF(ISNA(VLOOKUP(C1067,dim_techarea!A:B,2,FALSE)),"",VLOOKUP(C1067,dim_techarea!A:B,2,FALSE))</f>
        <v>HTS_TST</v>
      </c>
      <c r="AJ1067" s="19" t="str">
        <f>IF(ISNA(VLOOKUP(AI1067,dim_techarea!B:C,2,FALSE)),"",VLOOKUP(AI1067,dim_techarea!B:C,2,FALSE))</f>
        <v>f5IPTM7mieH</v>
      </c>
      <c r="AK1067" s="19" t="str">
        <f>IF(ISNA(VLOOKUP(TRIM(G1067),dim_targetsresults!A:B,2,FALSE)),"",VLOOKUP(TRIM(G1067),dim_targetsresults!A:C,2,FALSE))</f>
        <v>MER Targets</v>
      </c>
      <c r="AL1067" s="19" t="str">
        <f>IF(ISNA(VLOOKUP(AK1067,dim_targetsresults!B:C,2,FALSE)),"",VLOOKUP(AK1067,dim_targetsresults!B:C,2,FALSE))</f>
        <v>W8imnja2Owd</v>
      </c>
      <c r="AM1067" s="19" t="str">
        <f>IF(ISNA(VLOOKUP(TRIM(D1067),dim_numeratordenominator!A:B,2,FALSE)),"",VLOOKUP(TRIM(D1067),dim_numeratordenominator!A:C,2,FALSE))</f>
        <v>Numerator</v>
      </c>
      <c r="AN1067" s="19" t="str">
        <f>IF(ISNA(VLOOKUP(AM1067,dim_numeratordenominator!B:C,2,FALSE)),"",VLOOKUP(AM1067,dim_numeratordenominator!B:C,2,FALSE))</f>
        <v>Som9NRMQqV7</v>
      </c>
      <c r="AO1067" s="19" t="str">
        <f>IF(ISNA(VLOOKUP(TRIM(E1067),dim_supporttype!A:B,2,FALSE)),"",VLOOKUP(TRIM(E1067),dim_supporttype!A:C,2,FALSE))</f>
        <v>DSD</v>
      </c>
      <c r="AP1067" s="19" t="str">
        <f>IF(ISNA(VLOOKUP(AO1067,dim_supporttype!B:C,2,FALSE)),"",VLOOKUP(AO1067,dim_supporttype!B:C,2,FALSE))</f>
        <v>iM13vdNLWKb</v>
      </c>
      <c r="AQ1067" s="19" t="str">
        <f>IF(ISNA(VLOOKUP(TRIM(F1067),dim_disaggs!A:B,2,FALSE)),"No Disagg",VLOOKUP(TRIM(F1067),dim_disaggs!A:B,2,FALSE))</f>
        <v>HomeMod/AgeAboveTen/Sex/Result</v>
      </c>
      <c r="AR1067" s="19" t="str">
        <f>IF(ISNA(VLOOKUP(AQ1067,dim_disaggs!B:C,2,FALSE)),"",VLOOKUP(AQ1067,dim_disaggs!B:C,2,FALSE))</f>
        <v>Q2yriNjEtBA</v>
      </c>
      <c r="AS1067" s="72" t="s">
        <v>21113</v>
      </c>
      <c r="AT1067" s="66" t="s">
        <v>19773</v>
      </c>
      <c r="AU1067" s="72" t="s">
        <v>755</v>
      </c>
      <c r="AV1067" s="73" t="s">
        <v>755</v>
      </c>
      <c r="AW1067" s="66" t="s">
        <v>755</v>
      </c>
      <c r="AX1067" s="66" t="s">
        <v>755</v>
      </c>
      <c r="BA1067" s="105" t="str">
        <f t="shared" si="153"/>
        <v/>
      </c>
      <c r="BB1067" s="20" t="str">
        <f t="shared" si="154"/>
        <v/>
      </c>
    </row>
    <row r="1068" spans="1:68" x14ac:dyDescent="0.2">
      <c r="A1068" s="20" t="s">
        <v>95</v>
      </c>
      <c r="B1068" s="20" t="s">
        <v>1218</v>
      </c>
      <c r="C1068" s="20" t="s">
        <v>870</v>
      </c>
      <c r="D1068" s="20" t="s">
        <v>1</v>
      </c>
      <c r="E1068" s="20" t="s">
        <v>78</v>
      </c>
      <c r="F1068" s="20" t="s">
        <v>416</v>
      </c>
      <c r="G1068" s="20" t="s">
        <v>2442</v>
      </c>
      <c r="H1068" s="20" t="s">
        <v>2274</v>
      </c>
      <c r="I1068" s="19">
        <f t="shared" si="155"/>
        <v>47</v>
      </c>
      <c r="J1068" s="20" t="s">
        <v>755</v>
      </c>
      <c r="K1068" s="20" t="s">
        <v>2225</v>
      </c>
      <c r="L1068" s="95" t="str">
        <f>IF(M1068&lt;&gt;"",IF(NOT(ISNA(INDEX(cc!B:B,MATCH(M1068,cc!A:A,0)))),INDEX(cc!B:B,MATCH(M1068,cc!A:A,0)),"0"),"")</f>
        <v>Age (10-50+-uk, 5), Sex and Result</v>
      </c>
      <c r="M1068" s="97" t="s">
        <v>345</v>
      </c>
      <c r="N1068" s="28" t="str">
        <f t="shared" si="156"/>
        <v xml:space="preserve"> TARGET</v>
      </c>
      <c r="O1068" s="19" t="str">
        <f t="shared" si="149"/>
        <v>HTS_TST (N, TA, HomeMod/AgeAboveTen/Sex/Result) TARGET: HTS received results</v>
      </c>
      <c r="P1068" s="19" t="str">
        <f t="shared" si="150"/>
        <v>HTS_TST (N, TA, HomeMod/AgeAboveTen/Sex/Result) TARGET: HTS received results</v>
      </c>
      <c r="Q1068" s="19" t="str">
        <f t="shared" si="157"/>
        <v>HTS_TST (N, TA, HmMod/Age&gt;10/Sex/Result) TARGET</v>
      </c>
      <c r="R1068" s="19" t="str">
        <f t="shared" si="151"/>
        <v>HTS_TST_N_TA_HmMod_Agegt10_Sex_Result_TARGET</v>
      </c>
      <c r="S1068" s="19" t="str">
        <f t="shared" si="152"/>
        <v>HTS_TST_N_TA_HmMod_Agegt10_Sex_Result_TARGET</v>
      </c>
      <c r="T1068" s="19" t="b">
        <f>NOT(ISNA(VLOOKUP(B1068,dbcodes!A:B,2,FALSE)))</f>
        <v>1</v>
      </c>
      <c r="U1068" s="19" t="str">
        <f>IF(ISNA(VLOOKUP(B1068,dbcodes!A:B,2,FALSE)),des!R431,VLOOKUP(B1068,dbcodes!A:B,2,FALSE))</f>
        <v>HTC_TST_N_TA_HmMod_Agegt10_Sex_Result_TARGET</v>
      </c>
      <c r="W1068" s="107" t="str">
        <f>IF(ISNA(VLOOKUP(C1068,descriptions!A:B,2,FALSE)),des!V431,IF(G1068=" TARGET","Target ","")&amp;VLOOKUP(C1068,descriptions!A:B,2,FALSE))</f>
        <v>Target Number of individuals who received HIV Testing Services (HTS) and received their test results</v>
      </c>
      <c r="X1068" s="20" t="s">
        <v>4</v>
      </c>
      <c r="Y1068" s="20" t="s">
        <v>831</v>
      </c>
      <c r="Z1068" s="20" t="s">
        <v>836</v>
      </c>
      <c r="AA1068" s="20" t="s">
        <v>102</v>
      </c>
      <c r="AB1068" s="20" t="s">
        <v>755</v>
      </c>
      <c r="AC1068" s="19" t="str">
        <f>IF(AB1068&lt;&gt;"",IF(NOT(ISNA(INDEX(os!A:A,MATCH(AB1068,os!B:B,0)))),INDEX(os!A:A,MATCH(AB1068,os!B:B,0)),"0"),"")</f>
        <v/>
      </c>
      <c r="AD1068" s="20" t="s">
        <v>830</v>
      </c>
      <c r="AH1068" s="93" t="str">
        <f>IF(NOT(ISNA(VLOOKUP(B:B,ResultsTargets!A:A,1,0))),"TRUE","")</f>
        <v/>
      </c>
      <c r="AI1068" s="19" t="str">
        <f>IF(ISNA(VLOOKUP(C1068,dim_techarea!A:B,2,FALSE)),"",VLOOKUP(C1068,dim_techarea!A:B,2,FALSE))</f>
        <v>HTS_TST</v>
      </c>
      <c r="AJ1068" s="19" t="str">
        <f>IF(ISNA(VLOOKUP(AI1068,dim_techarea!B:C,2,FALSE)),"",VLOOKUP(AI1068,dim_techarea!B:C,2,FALSE))</f>
        <v>f5IPTM7mieH</v>
      </c>
      <c r="AK1068" s="19" t="str">
        <f>IF(ISNA(VLOOKUP(TRIM(G1068),dim_targetsresults!A:B,2,FALSE)),"",VLOOKUP(TRIM(G1068),dim_targetsresults!A:C,2,FALSE))</f>
        <v>MER Targets</v>
      </c>
      <c r="AL1068" s="19" t="str">
        <f>IF(ISNA(VLOOKUP(AK1068,dim_targetsresults!B:C,2,FALSE)),"",VLOOKUP(AK1068,dim_targetsresults!B:C,2,FALSE))</f>
        <v>W8imnja2Owd</v>
      </c>
      <c r="AM1068" s="19" t="str">
        <f>IF(ISNA(VLOOKUP(TRIM(D1068),dim_numeratordenominator!A:B,2,FALSE)),"",VLOOKUP(TRIM(D1068),dim_numeratordenominator!A:C,2,FALSE))</f>
        <v>Numerator</v>
      </c>
      <c r="AN1068" s="19" t="str">
        <f>IF(ISNA(VLOOKUP(AM1068,dim_numeratordenominator!B:C,2,FALSE)),"",VLOOKUP(AM1068,dim_numeratordenominator!B:C,2,FALSE))</f>
        <v>Som9NRMQqV7</v>
      </c>
      <c r="AO1068" s="19" t="str">
        <f>IF(ISNA(VLOOKUP(TRIM(E1068),dim_supporttype!A:B,2,FALSE)),"",VLOOKUP(TRIM(E1068),dim_supporttype!A:C,2,FALSE))</f>
        <v>TA</v>
      </c>
      <c r="AP1068" s="19" t="str">
        <f>IF(ISNA(VLOOKUP(AO1068,dim_supporttype!B:C,2,FALSE)),"",VLOOKUP(AO1068,dim_supporttype!B:C,2,FALSE))</f>
        <v>cRAGKdWIDn4</v>
      </c>
      <c r="AQ1068" s="19" t="str">
        <f>IF(ISNA(VLOOKUP(TRIM(F1068),dim_disaggs!A:B,2,FALSE)),"No Disagg",VLOOKUP(TRIM(F1068),dim_disaggs!A:B,2,FALSE))</f>
        <v>HomeMod/AgeAboveTen/Sex/Result</v>
      </c>
      <c r="AR1068" s="19" t="str">
        <f>IF(ISNA(VLOOKUP(AQ1068,dim_disaggs!B:C,2,FALSE)),"",VLOOKUP(AQ1068,dim_disaggs!B:C,2,FALSE))</f>
        <v>Q2yriNjEtBA</v>
      </c>
      <c r="AS1068" s="72" t="s">
        <v>21113</v>
      </c>
      <c r="AT1068" s="66" t="s">
        <v>19773</v>
      </c>
      <c r="AU1068" s="72" t="s">
        <v>755</v>
      </c>
      <c r="AV1068" s="73" t="s">
        <v>755</v>
      </c>
      <c r="AW1068" s="66" t="s">
        <v>755</v>
      </c>
      <c r="AX1068" s="66" t="s">
        <v>755</v>
      </c>
      <c r="BA1068" s="105" t="str">
        <f t="shared" si="153"/>
        <v/>
      </c>
      <c r="BB1068" s="20" t="str">
        <f t="shared" si="154"/>
        <v/>
      </c>
    </row>
    <row r="1069" spans="1:68" x14ac:dyDescent="0.2">
      <c r="A1069" s="20" t="s">
        <v>95</v>
      </c>
      <c r="B1069" s="20" t="s">
        <v>1161</v>
      </c>
      <c r="C1069" s="20" t="s">
        <v>870</v>
      </c>
      <c r="D1069" s="20" t="s">
        <v>1</v>
      </c>
      <c r="E1069" s="20" t="s">
        <v>77</v>
      </c>
      <c r="F1069" s="20" t="s">
        <v>415</v>
      </c>
      <c r="G1069" s="20" t="s">
        <v>2442</v>
      </c>
      <c r="H1069" s="20" t="s">
        <v>2275</v>
      </c>
      <c r="I1069" s="19">
        <f t="shared" si="155"/>
        <v>44</v>
      </c>
      <c r="J1069" s="20" t="s">
        <v>755</v>
      </c>
      <c r="K1069" s="20" t="s">
        <v>2225</v>
      </c>
      <c r="L1069" s="95" t="str">
        <f>IF(M1069&lt;&gt;"",IF(NOT(ISNA(INDEX(cc!B:B,MATCH(M1069,cc!A:A,0)))),INDEX(cc!B:B,MATCH(M1069,cc!A:A,0)),"0"),"")</f>
        <v>Age (&lt;1-9, 2) and Result</v>
      </c>
      <c r="M1069" s="97" t="s">
        <v>342</v>
      </c>
      <c r="N1069" s="28" t="str">
        <f t="shared" si="156"/>
        <v xml:space="preserve"> TARGET</v>
      </c>
      <c r="O1069" s="19" t="str">
        <f t="shared" si="149"/>
        <v>HTS_TST (N, DSD, HomeMod/AgeLessThanTen/Result) TARGET: HTS received results</v>
      </c>
      <c r="P1069" s="19" t="str">
        <f t="shared" si="150"/>
        <v>HTS_TST (N, DSD, HomeMod/AgeLessThanTen/Result) TARGET: HTS received results</v>
      </c>
      <c r="Q1069" s="19" t="str">
        <f t="shared" si="157"/>
        <v>HTS_TST (N, DSD, HmMod/Age&lt;10/Result) TARGET</v>
      </c>
      <c r="R1069" s="19" t="str">
        <f t="shared" si="151"/>
        <v>HTS_TST_N_DSD_HmMod_Agelt10_Result_TARGET</v>
      </c>
      <c r="S1069" s="19" t="str">
        <f t="shared" si="152"/>
        <v>HTS_TST_N_DSD_HmMod_Agelt10_Result_TARGET</v>
      </c>
      <c r="T1069" s="19" t="b">
        <f>NOT(ISNA(VLOOKUP(B1069,dbcodes!A:B,2,FALSE)))</f>
        <v>1</v>
      </c>
      <c r="U1069" s="19" t="str">
        <f>IF(ISNA(VLOOKUP(B1069,dbcodes!A:B,2,FALSE)),des!R432,VLOOKUP(B1069,dbcodes!A:B,2,FALSE))</f>
        <v>HTC_TST_N_DSD_HmMod_Agelt10_Result_TARGET</v>
      </c>
      <c r="W1069" s="107" t="str">
        <f>IF(ISNA(VLOOKUP(C1069,descriptions!A:B,2,FALSE)),des!V432,IF(G1069=" TARGET","Target ","")&amp;VLOOKUP(C1069,descriptions!A:B,2,FALSE))</f>
        <v>Target Number of individuals who received HIV Testing Services (HTS) and received their test results</v>
      </c>
      <c r="X1069" s="20" t="s">
        <v>4</v>
      </c>
      <c r="Y1069" s="20" t="s">
        <v>831</v>
      </c>
      <c r="Z1069" s="20" t="s">
        <v>836</v>
      </c>
      <c r="AA1069" s="20" t="s">
        <v>102</v>
      </c>
      <c r="AB1069" s="20" t="s">
        <v>755</v>
      </c>
      <c r="AC1069" s="19" t="str">
        <f>IF(AB1069&lt;&gt;"",IF(NOT(ISNA(INDEX(os!A:A,MATCH(AB1069,os!B:B,0)))),INDEX(os!A:A,MATCH(AB1069,os!B:B,0)),"0"),"")</f>
        <v/>
      </c>
      <c r="AD1069" s="20" t="s">
        <v>830</v>
      </c>
      <c r="AH1069" s="93" t="str">
        <f>IF(NOT(ISNA(VLOOKUP(B:B,ResultsTargets!A:A,1,0))),"TRUE","")</f>
        <v/>
      </c>
      <c r="AI1069" s="19" t="str">
        <f>IF(ISNA(VLOOKUP(C1069,dim_techarea!A:B,2,FALSE)),"",VLOOKUP(C1069,dim_techarea!A:B,2,FALSE))</f>
        <v>HTS_TST</v>
      </c>
      <c r="AJ1069" s="19" t="str">
        <f>IF(ISNA(VLOOKUP(AI1069,dim_techarea!B:C,2,FALSE)),"",VLOOKUP(AI1069,dim_techarea!B:C,2,FALSE))</f>
        <v>f5IPTM7mieH</v>
      </c>
      <c r="AK1069" s="19" t="str">
        <f>IF(ISNA(VLOOKUP(TRIM(G1069),dim_targetsresults!A:B,2,FALSE)),"",VLOOKUP(TRIM(G1069),dim_targetsresults!A:C,2,FALSE))</f>
        <v>MER Targets</v>
      </c>
      <c r="AL1069" s="19" t="str">
        <f>IF(ISNA(VLOOKUP(AK1069,dim_targetsresults!B:C,2,FALSE)),"",VLOOKUP(AK1069,dim_targetsresults!B:C,2,FALSE))</f>
        <v>W8imnja2Owd</v>
      </c>
      <c r="AM1069" s="19" t="str">
        <f>IF(ISNA(VLOOKUP(TRIM(D1069),dim_numeratordenominator!A:B,2,FALSE)),"",VLOOKUP(TRIM(D1069),dim_numeratordenominator!A:C,2,FALSE))</f>
        <v>Numerator</v>
      </c>
      <c r="AN1069" s="19" t="str">
        <f>IF(ISNA(VLOOKUP(AM1069,dim_numeratordenominator!B:C,2,FALSE)),"",VLOOKUP(AM1069,dim_numeratordenominator!B:C,2,FALSE))</f>
        <v>Som9NRMQqV7</v>
      </c>
      <c r="AO1069" s="19" t="str">
        <f>IF(ISNA(VLOOKUP(TRIM(E1069),dim_supporttype!A:B,2,FALSE)),"",VLOOKUP(TRIM(E1069),dim_supporttype!A:C,2,FALSE))</f>
        <v>DSD</v>
      </c>
      <c r="AP1069" s="19" t="str">
        <f>IF(ISNA(VLOOKUP(AO1069,dim_supporttype!B:C,2,FALSE)),"",VLOOKUP(AO1069,dim_supporttype!B:C,2,FALSE))</f>
        <v>iM13vdNLWKb</v>
      </c>
      <c r="AQ1069" s="19" t="str">
        <f>IF(ISNA(VLOOKUP(TRIM(F1069),dim_disaggs!A:B,2,FALSE)),"No Disagg",VLOOKUP(TRIM(F1069),dim_disaggs!A:B,2,FALSE))</f>
        <v>HomeMod/AgeLessThanTen/Result</v>
      </c>
      <c r="AR1069" s="19" t="str">
        <f>IF(ISNA(VLOOKUP(AQ1069,dim_disaggs!B:C,2,FALSE)),"",VLOOKUP(AQ1069,dim_disaggs!B:C,2,FALSE))</f>
        <v>nFE5GrlAhog</v>
      </c>
      <c r="AS1069" s="72" t="s">
        <v>21113</v>
      </c>
      <c r="AT1069" s="66" t="s">
        <v>19773</v>
      </c>
      <c r="AU1069" s="72" t="s">
        <v>755</v>
      </c>
      <c r="AV1069" s="73" t="s">
        <v>755</v>
      </c>
      <c r="AW1069" s="66" t="s">
        <v>755</v>
      </c>
      <c r="AX1069" s="66" t="s">
        <v>755</v>
      </c>
      <c r="BA1069" s="105" t="str">
        <f t="shared" si="153"/>
        <v/>
      </c>
      <c r="BB1069" s="20" t="str">
        <f t="shared" si="154"/>
        <v/>
      </c>
    </row>
    <row r="1070" spans="1:68" x14ac:dyDescent="0.2">
      <c r="A1070" s="20" t="s">
        <v>95</v>
      </c>
      <c r="B1070" s="20" t="s">
        <v>1219</v>
      </c>
      <c r="C1070" s="20" t="s">
        <v>870</v>
      </c>
      <c r="D1070" s="20" t="s">
        <v>1</v>
      </c>
      <c r="E1070" s="20" t="s">
        <v>78</v>
      </c>
      <c r="F1070" s="20" t="s">
        <v>415</v>
      </c>
      <c r="G1070" s="20" t="s">
        <v>2442</v>
      </c>
      <c r="H1070" s="20" t="s">
        <v>2275</v>
      </c>
      <c r="I1070" s="19">
        <f t="shared" si="155"/>
        <v>43</v>
      </c>
      <c r="J1070" s="20" t="s">
        <v>755</v>
      </c>
      <c r="K1070" s="20" t="s">
        <v>2225</v>
      </c>
      <c r="L1070" s="95" t="str">
        <f>IF(M1070&lt;&gt;"",IF(NOT(ISNA(INDEX(cc!B:B,MATCH(M1070,cc!A:A,0)))),INDEX(cc!B:B,MATCH(M1070,cc!A:A,0)),"0"),"")</f>
        <v>Age (&lt;1-9, 2) and Result</v>
      </c>
      <c r="M1070" s="97" t="s">
        <v>342</v>
      </c>
      <c r="N1070" s="28" t="str">
        <f t="shared" si="156"/>
        <v xml:space="preserve"> TARGET</v>
      </c>
      <c r="O1070" s="19" t="str">
        <f t="shared" si="149"/>
        <v>HTS_TST (N, TA, HomeMod/AgeLessThanTen/Result) TARGET: HTS received results</v>
      </c>
      <c r="P1070" s="19" t="str">
        <f t="shared" si="150"/>
        <v>HTS_TST (N, TA, HomeMod/AgeLessThanTen/Result) TARGET: HTS received results</v>
      </c>
      <c r="Q1070" s="19" t="str">
        <f t="shared" si="157"/>
        <v>HTS_TST (N, TA, HmMod/Age&lt;10/Result) TARGET</v>
      </c>
      <c r="R1070" s="19" t="str">
        <f t="shared" si="151"/>
        <v>HTS_TST_N_TA_HmMod_Agelt10_Result_TARGET</v>
      </c>
      <c r="S1070" s="19" t="str">
        <f t="shared" si="152"/>
        <v>HTS_TST_N_TA_HmMod_Agelt10_Result_TARGET</v>
      </c>
      <c r="T1070" s="19" t="b">
        <f>NOT(ISNA(VLOOKUP(B1070,dbcodes!A:B,2,FALSE)))</f>
        <v>1</v>
      </c>
      <c r="U1070" s="19" t="str">
        <f>IF(ISNA(VLOOKUP(B1070,dbcodes!A:B,2,FALSE)),des!R433,VLOOKUP(B1070,dbcodes!A:B,2,FALSE))</f>
        <v>HTC_TST_N_TA_HmMod_Agelt10_Result_TARGET</v>
      </c>
      <c r="W1070" s="107" t="str">
        <f>IF(ISNA(VLOOKUP(C1070,descriptions!A:B,2,FALSE)),des!V433,IF(G1070=" TARGET","Target ","")&amp;VLOOKUP(C1070,descriptions!A:B,2,FALSE))</f>
        <v>Target Number of individuals who received HIV Testing Services (HTS) and received their test results</v>
      </c>
      <c r="X1070" s="20" t="s">
        <v>4</v>
      </c>
      <c r="Y1070" s="20" t="s">
        <v>831</v>
      </c>
      <c r="Z1070" s="20" t="s">
        <v>836</v>
      </c>
      <c r="AA1070" s="20" t="s">
        <v>102</v>
      </c>
      <c r="AB1070" s="20" t="s">
        <v>755</v>
      </c>
      <c r="AC1070" s="19" t="str">
        <f>IF(AB1070&lt;&gt;"",IF(NOT(ISNA(INDEX(os!A:A,MATCH(AB1070,os!B:B,0)))),INDEX(os!A:A,MATCH(AB1070,os!B:B,0)),"0"),"")</f>
        <v/>
      </c>
      <c r="AD1070" s="20" t="s">
        <v>830</v>
      </c>
      <c r="AH1070" s="93" t="str">
        <f>IF(NOT(ISNA(VLOOKUP(B:B,ResultsTargets!A:A,1,0))),"TRUE","")</f>
        <v/>
      </c>
      <c r="AI1070" s="19" t="str">
        <f>IF(ISNA(VLOOKUP(C1070,dim_techarea!A:B,2,FALSE)),"",VLOOKUP(C1070,dim_techarea!A:B,2,FALSE))</f>
        <v>HTS_TST</v>
      </c>
      <c r="AJ1070" s="19" t="str">
        <f>IF(ISNA(VLOOKUP(AI1070,dim_techarea!B:C,2,FALSE)),"",VLOOKUP(AI1070,dim_techarea!B:C,2,FALSE))</f>
        <v>f5IPTM7mieH</v>
      </c>
      <c r="AK1070" s="19" t="str">
        <f>IF(ISNA(VLOOKUP(TRIM(G1070),dim_targetsresults!A:B,2,FALSE)),"",VLOOKUP(TRIM(G1070),dim_targetsresults!A:C,2,FALSE))</f>
        <v>MER Targets</v>
      </c>
      <c r="AL1070" s="19" t="str">
        <f>IF(ISNA(VLOOKUP(AK1070,dim_targetsresults!B:C,2,FALSE)),"",VLOOKUP(AK1070,dim_targetsresults!B:C,2,FALSE))</f>
        <v>W8imnja2Owd</v>
      </c>
      <c r="AM1070" s="19" t="str">
        <f>IF(ISNA(VLOOKUP(TRIM(D1070),dim_numeratordenominator!A:B,2,FALSE)),"",VLOOKUP(TRIM(D1070),dim_numeratordenominator!A:C,2,FALSE))</f>
        <v>Numerator</v>
      </c>
      <c r="AN1070" s="19" t="str">
        <f>IF(ISNA(VLOOKUP(AM1070,dim_numeratordenominator!B:C,2,FALSE)),"",VLOOKUP(AM1070,dim_numeratordenominator!B:C,2,FALSE))</f>
        <v>Som9NRMQqV7</v>
      </c>
      <c r="AO1070" s="19" t="str">
        <f>IF(ISNA(VLOOKUP(TRIM(E1070),dim_supporttype!A:B,2,FALSE)),"",VLOOKUP(TRIM(E1070),dim_supporttype!A:C,2,FALSE))</f>
        <v>TA</v>
      </c>
      <c r="AP1070" s="19" t="str">
        <f>IF(ISNA(VLOOKUP(AO1070,dim_supporttype!B:C,2,FALSE)),"",VLOOKUP(AO1070,dim_supporttype!B:C,2,FALSE))</f>
        <v>cRAGKdWIDn4</v>
      </c>
      <c r="AQ1070" s="19" t="str">
        <f>IF(ISNA(VLOOKUP(TRIM(F1070),dim_disaggs!A:B,2,FALSE)),"No Disagg",VLOOKUP(TRIM(F1070),dim_disaggs!A:B,2,FALSE))</f>
        <v>HomeMod/AgeLessThanTen/Result</v>
      </c>
      <c r="AR1070" s="19" t="str">
        <f>IF(ISNA(VLOOKUP(AQ1070,dim_disaggs!B:C,2,FALSE)),"",VLOOKUP(AQ1070,dim_disaggs!B:C,2,FALSE))</f>
        <v>nFE5GrlAhog</v>
      </c>
      <c r="AS1070" s="72" t="s">
        <v>21113</v>
      </c>
      <c r="AT1070" s="66" t="s">
        <v>19773</v>
      </c>
      <c r="AU1070" s="72" t="s">
        <v>755</v>
      </c>
      <c r="AV1070" s="73" t="s">
        <v>755</v>
      </c>
      <c r="AW1070" s="66" t="s">
        <v>755</v>
      </c>
      <c r="AX1070" s="66" t="s">
        <v>755</v>
      </c>
      <c r="BA1070" s="105" t="str">
        <f t="shared" si="153"/>
        <v/>
      </c>
      <c r="BB1070" s="20" t="str">
        <f t="shared" si="154"/>
        <v/>
      </c>
    </row>
    <row r="1071" spans="1:68" x14ac:dyDescent="0.2">
      <c r="A1071" s="20" t="s">
        <v>95</v>
      </c>
      <c r="B1071" s="20" t="s">
        <v>1165</v>
      </c>
      <c r="C1071" s="20" t="s">
        <v>870</v>
      </c>
      <c r="D1071" s="20" t="s">
        <v>1</v>
      </c>
      <c r="E1071" s="20" t="s">
        <v>77</v>
      </c>
      <c r="F1071" s="20" t="s">
        <v>18663</v>
      </c>
      <c r="G1071" s="20" t="s">
        <v>2442</v>
      </c>
      <c r="H1071" s="20" t="s">
        <v>18674</v>
      </c>
      <c r="I1071" s="19">
        <f t="shared" si="155"/>
        <v>49</v>
      </c>
      <c r="J1071" s="20" t="s">
        <v>755</v>
      </c>
      <c r="K1071" s="20" t="s">
        <v>2225</v>
      </c>
      <c r="L1071" s="95" t="str">
        <f>IF(M1071&lt;&gt;"",IF(NOT(ISNA(INDEX(cc!B:B,MATCH(M1071,cc!A:A,0)))),INDEX(cc!B:B,MATCH(M1071,cc!A:A,0)),"0"),"")</f>
        <v>Age (&lt;15,15+-uk, 2), Sex, and Results</v>
      </c>
      <c r="M1071" s="97" t="s">
        <v>341</v>
      </c>
      <c r="N1071" s="28" t="str">
        <f t="shared" si="156"/>
        <v xml:space="preserve"> TARGET</v>
      </c>
      <c r="O1071" s="19" t="str">
        <f t="shared" si="149"/>
        <v>HTS_TST (N, DSD, Index/Age Aggregated/Sex/Result) TARGET: HTS received results</v>
      </c>
      <c r="P1071" s="19" t="str">
        <f t="shared" si="150"/>
        <v>HTS_TST (N, DSD, Index/Age Aggregated/Sex/Result) TARGET: HTS received results</v>
      </c>
      <c r="Q1071" s="19" t="str">
        <f t="shared" si="157"/>
        <v>HTS_TST (N, DSD, Index/Age Agg/Sex/Result) TARGET</v>
      </c>
      <c r="R1071" s="19" t="str">
        <f t="shared" si="151"/>
        <v>HTS_TST_N_DSD_Index_Age_Agg_Sex_Result_TARGET</v>
      </c>
      <c r="S1071" s="19" t="str">
        <f t="shared" si="152"/>
        <v>HTS_TST_N_DSD_Index_Age_Agg_Sex_Result_TARGET</v>
      </c>
      <c r="T1071" s="19" t="b">
        <f>NOT(ISNA(VLOOKUP(B1071,dbcodes!A:B,2,FALSE)))</f>
        <v>1</v>
      </c>
      <c r="U1071" s="19" t="str">
        <f>IF(ISNA(VLOOKUP(B1071,dbcodes!A:B,2,FALSE)),des!R434,VLOOKUP(B1071,dbcodes!A:B,2,FALSE))</f>
        <v>HTC_TST_N_DSD_Index_Agg_Age_Sex_Result_TARGET</v>
      </c>
      <c r="W1071" s="107" t="str">
        <f>IF(ISNA(VLOOKUP(C1071,descriptions!A:B,2,FALSE)),des!V434,IF(G1071=" TARGET","Target ","")&amp;VLOOKUP(C1071,descriptions!A:B,2,FALSE))</f>
        <v>Target Number of individuals who received HIV Testing Services (HTS) and received their test results</v>
      </c>
      <c r="X1071" s="20" t="s">
        <v>4</v>
      </c>
      <c r="Y1071" s="20" t="s">
        <v>831</v>
      </c>
      <c r="Z1071" s="20" t="s">
        <v>836</v>
      </c>
      <c r="AA1071" s="20" t="s">
        <v>102</v>
      </c>
      <c r="AB1071" s="20" t="s">
        <v>755</v>
      </c>
      <c r="AC1071" s="19" t="str">
        <f>IF(AB1071&lt;&gt;"",IF(NOT(ISNA(INDEX(os!A:A,MATCH(AB1071,os!B:B,0)))),INDEX(os!A:A,MATCH(AB1071,os!B:B,0)),"0"),"")</f>
        <v/>
      </c>
      <c r="AD1071" s="20" t="s">
        <v>830</v>
      </c>
      <c r="AH1071" s="93" t="str">
        <f>IF(NOT(ISNA(VLOOKUP(B:B,ResultsTargets!A:A,1,0))),"TRUE","")</f>
        <v/>
      </c>
      <c r="AI1071" s="19" t="str">
        <f>IF(ISNA(VLOOKUP(C1071,dim_techarea!A:B,2,FALSE)),"",VLOOKUP(C1071,dim_techarea!A:B,2,FALSE))</f>
        <v>HTS_TST</v>
      </c>
      <c r="AJ1071" s="19" t="str">
        <f>IF(ISNA(VLOOKUP(AI1071,dim_techarea!B:C,2,FALSE)),"",VLOOKUP(AI1071,dim_techarea!B:C,2,FALSE))</f>
        <v>f5IPTM7mieH</v>
      </c>
      <c r="AK1071" s="19" t="str">
        <f>IF(ISNA(VLOOKUP(TRIM(G1071),dim_targetsresults!A:B,2,FALSE)),"",VLOOKUP(TRIM(G1071),dim_targetsresults!A:C,2,FALSE))</f>
        <v>MER Targets</v>
      </c>
      <c r="AL1071" s="19" t="str">
        <f>IF(ISNA(VLOOKUP(AK1071,dim_targetsresults!B:C,2,FALSE)),"",VLOOKUP(AK1071,dim_targetsresults!B:C,2,FALSE))</f>
        <v>W8imnja2Owd</v>
      </c>
      <c r="AM1071" s="19" t="str">
        <f>IF(ISNA(VLOOKUP(TRIM(D1071),dim_numeratordenominator!A:B,2,FALSE)),"",VLOOKUP(TRIM(D1071),dim_numeratordenominator!A:C,2,FALSE))</f>
        <v>Numerator</v>
      </c>
      <c r="AN1071" s="19" t="str">
        <f>IF(ISNA(VLOOKUP(AM1071,dim_numeratordenominator!B:C,2,FALSE)),"",VLOOKUP(AM1071,dim_numeratordenominator!B:C,2,FALSE))</f>
        <v>Som9NRMQqV7</v>
      </c>
      <c r="AO1071" s="19" t="str">
        <f>IF(ISNA(VLOOKUP(TRIM(E1071),dim_supporttype!A:B,2,FALSE)),"",VLOOKUP(TRIM(E1071),dim_supporttype!A:C,2,FALSE))</f>
        <v>DSD</v>
      </c>
      <c r="AP1071" s="19" t="str">
        <f>IF(ISNA(VLOOKUP(AO1071,dim_supporttype!B:C,2,FALSE)),"",VLOOKUP(AO1071,dim_supporttype!B:C,2,FALSE))</f>
        <v>iM13vdNLWKb</v>
      </c>
      <c r="AQ1071" s="19" t="str">
        <f>IF(ISNA(VLOOKUP(TRIM(F1071),dim_disaggs!A:B,2,FALSE)),"No Disagg",VLOOKUP(TRIM(F1071),dim_disaggs!A:B,2,FALSE))</f>
        <v>Index/Age Aggregated/Sex/Result</v>
      </c>
      <c r="AR1071" s="19" t="str">
        <f>IF(ISNA(VLOOKUP(AQ1071,dim_disaggs!B:C,2,FALSE)),"",VLOOKUP(AQ1071,dim_disaggs!B:C,2,FALSE))</f>
        <v>Gqyl2fMjiUp</v>
      </c>
      <c r="AS1071" s="72" t="s">
        <v>21114</v>
      </c>
      <c r="AT1071" s="66" t="s">
        <v>19774</v>
      </c>
      <c r="AU1071" s="72" t="s">
        <v>755</v>
      </c>
      <c r="AV1071" s="73" t="s">
        <v>755</v>
      </c>
      <c r="AW1071" s="66" t="s">
        <v>755</v>
      </c>
      <c r="AX1071" s="66" t="s">
        <v>755</v>
      </c>
      <c r="BA1071" s="105" t="str">
        <f t="shared" si="153"/>
        <v/>
      </c>
      <c r="BB1071" s="20" t="str">
        <f t="shared" si="154"/>
        <v/>
      </c>
    </row>
    <row r="1072" spans="1:68" s="3" customFormat="1" ht="17" customHeight="1" x14ac:dyDescent="0.2">
      <c r="A1072" s="20" t="s">
        <v>95</v>
      </c>
      <c r="B1072" s="20" t="s">
        <v>1223</v>
      </c>
      <c r="C1072" s="20" t="s">
        <v>870</v>
      </c>
      <c r="D1072" s="20" t="s">
        <v>1</v>
      </c>
      <c r="E1072" s="20" t="s">
        <v>78</v>
      </c>
      <c r="F1072" s="20" t="s">
        <v>18663</v>
      </c>
      <c r="G1072" s="20" t="s">
        <v>2442</v>
      </c>
      <c r="H1072" s="20" t="s">
        <v>18674</v>
      </c>
      <c r="I1072" s="19">
        <f t="shared" si="155"/>
        <v>48</v>
      </c>
      <c r="J1072" s="20" t="s">
        <v>755</v>
      </c>
      <c r="K1072" s="20" t="s">
        <v>2225</v>
      </c>
      <c r="L1072" s="95" t="str">
        <f>IF(M1072&lt;&gt;"",IF(NOT(ISNA(INDEX(cc!B:B,MATCH(M1072,cc!A:A,0)))),INDEX(cc!B:B,MATCH(M1072,cc!A:A,0)),"0"),"")</f>
        <v>Age (&lt;15,15+-uk, 2), Sex, and Results</v>
      </c>
      <c r="M1072" s="97" t="s">
        <v>341</v>
      </c>
      <c r="N1072" s="28" t="str">
        <f t="shared" si="156"/>
        <v xml:space="preserve"> TARGET</v>
      </c>
      <c r="O1072" s="19" t="str">
        <f t="shared" si="149"/>
        <v>HTS_TST (N, TA, Index/Age Aggregated/Sex/Result) TARGET: HTS received results</v>
      </c>
      <c r="P1072" s="19" t="str">
        <f t="shared" si="150"/>
        <v>HTS_TST (N, TA, Index/Age Aggregated/Sex/Result) TARGET: HTS received results</v>
      </c>
      <c r="Q1072" s="19" t="str">
        <f t="shared" si="157"/>
        <v>HTS_TST (N, TA, Index/Age Agg/Sex/Result) TARGET</v>
      </c>
      <c r="R1072" s="19" t="str">
        <f t="shared" si="151"/>
        <v>HTS_TST_N_TA_Index_Age_Agg_Sex_Result_TARGET</v>
      </c>
      <c r="S1072" s="19" t="str">
        <f t="shared" si="152"/>
        <v>HTS_TST_N_TA_Index_Age_Agg_Sex_Result_TARGET</v>
      </c>
      <c r="T1072" s="19" t="b">
        <f>NOT(ISNA(VLOOKUP(B1072,dbcodes!A:B,2,FALSE)))</f>
        <v>1</v>
      </c>
      <c r="U1072" s="19" t="str">
        <f>IF(ISNA(VLOOKUP(B1072,dbcodes!A:B,2,FALSE)),des!R435,VLOOKUP(B1072,dbcodes!A:B,2,FALSE))</f>
        <v>HTC_TST_N_TA_Index_Agg_Age_Sex_Result_TARGET</v>
      </c>
      <c r="V1072" s="20"/>
      <c r="W1072" s="107" t="str">
        <f>IF(ISNA(VLOOKUP(C1072,descriptions!A:B,2,FALSE)),des!V435,IF(G1072=" TARGET","Target ","")&amp;VLOOKUP(C1072,descriptions!A:B,2,FALSE))</f>
        <v>Target Number of individuals who received HIV Testing Services (HTS) and received their test results</v>
      </c>
      <c r="X1072" s="20" t="s">
        <v>4</v>
      </c>
      <c r="Y1072" s="20" t="s">
        <v>831</v>
      </c>
      <c r="Z1072" s="20" t="s">
        <v>836</v>
      </c>
      <c r="AA1072" s="20" t="s">
        <v>102</v>
      </c>
      <c r="AB1072" s="20" t="s">
        <v>755</v>
      </c>
      <c r="AC1072" s="19" t="str">
        <f>IF(AB1072&lt;&gt;"",IF(NOT(ISNA(INDEX(os!A:A,MATCH(AB1072,os!B:B,0)))),INDEX(os!A:A,MATCH(AB1072,os!B:B,0)),"0"),"")</f>
        <v/>
      </c>
      <c r="AD1072" s="20" t="s">
        <v>830</v>
      </c>
      <c r="AE1072" s="20"/>
      <c r="AF1072" s="20"/>
      <c r="AG1072" s="20"/>
      <c r="AH1072" s="93" t="str">
        <f>IF(NOT(ISNA(VLOOKUP(B:B,ResultsTargets!A:A,1,0))),"TRUE","")</f>
        <v/>
      </c>
      <c r="AI1072" s="19" t="str">
        <f>IF(ISNA(VLOOKUP(C1072,dim_techarea!A:B,2,FALSE)),"",VLOOKUP(C1072,dim_techarea!A:B,2,FALSE))</f>
        <v>HTS_TST</v>
      </c>
      <c r="AJ1072" s="19" t="str">
        <f>IF(ISNA(VLOOKUP(AI1072,dim_techarea!B:C,2,FALSE)),"",VLOOKUP(AI1072,dim_techarea!B:C,2,FALSE))</f>
        <v>f5IPTM7mieH</v>
      </c>
      <c r="AK1072" s="19" t="str">
        <f>IF(ISNA(VLOOKUP(TRIM(G1072),dim_targetsresults!A:B,2,FALSE)),"",VLOOKUP(TRIM(G1072),dim_targetsresults!A:C,2,FALSE))</f>
        <v>MER Targets</v>
      </c>
      <c r="AL1072" s="19" t="str">
        <f>IF(ISNA(VLOOKUP(AK1072,dim_targetsresults!B:C,2,FALSE)),"",VLOOKUP(AK1072,dim_targetsresults!B:C,2,FALSE))</f>
        <v>W8imnja2Owd</v>
      </c>
      <c r="AM1072" s="19" t="str">
        <f>IF(ISNA(VLOOKUP(TRIM(D1072),dim_numeratordenominator!A:B,2,FALSE)),"",VLOOKUP(TRIM(D1072),dim_numeratordenominator!A:C,2,FALSE))</f>
        <v>Numerator</v>
      </c>
      <c r="AN1072" s="19" t="str">
        <f>IF(ISNA(VLOOKUP(AM1072,dim_numeratordenominator!B:C,2,FALSE)),"",VLOOKUP(AM1072,dim_numeratordenominator!B:C,2,FALSE))</f>
        <v>Som9NRMQqV7</v>
      </c>
      <c r="AO1072" s="19" t="str">
        <f>IF(ISNA(VLOOKUP(TRIM(E1072),dim_supporttype!A:B,2,FALSE)),"",VLOOKUP(TRIM(E1072),dim_supporttype!A:C,2,FALSE))</f>
        <v>TA</v>
      </c>
      <c r="AP1072" s="19" t="str">
        <f>IF(ISNA(VLOOKUP(AO1072,dim_supporttype!B:C,2,FALSE)),"",VLOOKUP(AO1072,dim_supporttype!B:C,2,FALSE))</f>
        <v>cRAGKdWIDn4</v>
      </c>
      <c r="AQ1072" s="19" t="str">
        <f>IF(ISNA(VLOOKUP(TRIM(F1072),dim_disaggs!A:B,2,FALSE)),"No Disagg",VLOOKUP(TRIM(F1072),dim_disaggs!A:B,2,FALSE))</f>
        <v>Index/Age Aggregated/Sex/Result</v>
      </c>
      <c r="AR1072" s="19" t="str">
        <f>IF(ISNA(VLOOKUP(AQ1072,dim_disaggs!B:C,2,FALSE)),"",VLOOKUP(AQ1072,dim_disaggs!B:C,2,FALSE))</f>
        <v>Gqyl2fMjiUp</v>
      </c>
      <c r="AS1072" s="72" t="s">
        <v>21114</v>
      </c>
      <c r="AT1072" s="66" t="s">
        <v>19774</v>
      </c>
      <c r="AU1072" s="72" t="s">
        <v>755</v>
      </c>
      <c r="AV1072" s="73" t="s">
        <v>755</v>
      </c>
      <c r="AW1072" s="66" t="s">
        <v>755</v>
      </c>
      <c r="AX1072" s="66" t="s">
        <v>755</v>
      </c>
      <c r="AY1072" s="20"/>
      <c r="AZ1072" s="20"/>
      <c r="BA1072" s="105" t="str">
        <f t="shared" si="153"/>
        <v/>
      </c>
      <c r="BB1072" s="20" t="str">
        <f t="shared" si="154"/>
        <v/>
      </c>
      <c r="BC1072" s="20"/>
      <c r="BD1072" s="20"/>
      <c r="BE1072" s="75"/>
      <c r="BF1072" s="73"/>
      <c r="BG1072" s="55"/>
      <c r="BH1072" s="76"/>
      <c r="BI1072" s="20"/>
      <c r="BJ1072" s="20"/>
      <c r="BK1072" s="55"/>
      <c r="BL1072" s="71"/>
      <c r="BM1072" s="77"/>
      <c r="BN1072" s="78"/>
      <c r="BO1072" s="77"/>
      <c r="BP1072" s="78"/>
    </row>
    <row r="1073" spans="1:68" s="3" customFormat="1" x14ac:dyDescent="0.2">
      <c r="A1073" s="20" t="s">
        <v>95</v>
      </c>
      <c r="B1073" s="21" t="s">
        <v>19920</v>
      </c>
      <c r="C1073" s="20" t="s">
        <v>870</v>
      </c>
      <c r="D1073" s="20" t="s">
        <v>1</v>
      </c>
      <c r="E1073" s="20" t="s">
        <v>77</v>
      </c>
      <c r="F1073" s="20" t="s">
        <v>19922</v>
      </c>
      <c r="G1073" s="20" t="s">
        <v>2442</v>
      </c>
      <c r="H1073" s="20" t="s">
        <v>19922</v>
      </c>
      <c r="I1073" s="19">
        <f t="shared" si="155"/>
        <v>45</v>
      </c>
      <c r="J1073" s="20" t="s">
        <v>755</v>
      </c>
      <c r="K1073" s="20" t="s">
        <v>2225</v>
      </c>
      <c r="L1073" s="95" t="str">
        <f>IF(M1073&lt;&gt;"",IF(NOT(ISNA(INDEX(cc!B:B,MATCH(M1073,cc!A:A,0)))),INDEX(cc!B:B,MATCH(M1073,cc!A:A,0)),"0"),"")</f>
        <v>Age (&lt;1-50+-uk-nme, 12), Sex and Result</v>
      </c>
      <c r="M1073" s="97" t="s">
        <v>19865</v>
      </c>
      <c r="N1073" s="28" t="str">
        <f t="shared" si="156"/>
        <v xml:space="preserve"> TARGET</v>
      </c>
      <c r="O1073" s="19" t="str">
        <f t="shared" si="149"/>
        <v>HTS_TST (N, DSD, Index/Age/Sex/Result) TARGET: HTS received results</v>
      </c>
      <c r="P1073" s="19" t="str">
        <f t="shared" si="150"/>
        <v>HTS_TST (N, DSD, Index/Age/Sex/Result) TARGET: HTS received results</v>
      </c>
      <c r="Q1073" s="19" t="str">
        <f t="shared" si="157"/>
        <v>HTS_TST (N, DSD, Index/Age/Sex/Result) TARGET</v>
      </c>
      <c r="R1073" s="19" t="str">
        <f t="shared" si="151"/>
        <v>HTS_TST_N_DSD_Index_Age_Sex_Result_TARGET</v>
      </c>
      <c r="S1073" s="19" t="str">
        <f t="shared" si="152"/>
        <v>HTS_TST_N_DSD_Index_Age_Sex_Result_TARGET</v>
      </c>
      <c r="T1073" s="19" t="b">
        <f>NOT(ISNA(VLOOKUP(B1073,dbcodes!A:B,2,FALSE)))</f>
        <v>1</v>
      </c>
      <c r="U1073" s="19" t="str">
        <f>IF(ISNA(VLOOKUP(B1073,dbcodes!A:B,2,FALSE)),des!R436,VLOOKUP(B1073,dbcodes!A:B,2,FALSE))</f>
        <v>HTS_TST_N_DSD_Index_Age_Sex_Result_TARGET</v>
      </c>
      <c r="V1073" s="20"/>
      <c r="W1073" s="107" t="str">
        <f>IF(ISNA(VLOOKUP(C1073,descriptions!A:B,2,FALSE)),des!V436,IF(G1073=" TARGET","Target ","")&amp;VLOOKUP(C1073,descriptions!A:B,2,FALSE))</f>
        <v>Target Number of individuals who received HIV Testing Services (HTS) and received their test results</v>
      </c>
      <c r="X1073" s="20" t="s">
        <v>4</v>
      </c>
      <c r="Y1073" s="20" t="s">
        <v>831</v>
      </c>
      <c r="Z1073" s="20" t="s">
        <v>836</v>
      </c>
      <c r="AA1073" s="20" t="s">
        <v>102</v>
      </c>
      <c r="AB1073" s="20" t="s">
        <v>755</v>
      </c>
      <c r="AC1073" s="19" t="str">
        <f>IF(AB1073&lt;&gt;"",IF(NOT(ISNA(INDEX(os!A:A,MATCH(AB1073,os!B:B,0)))),INDEX(os!A:A,MATCH(AB1073,os!B:B,0)),"0"),"")</f>
        <v/>
      </c>
      <c r="AD1073" s="20" t="s">
        <v>830</v>
      </c>
      <c r="AE1073" s="20"/>
      <c r="AF1073" s="20"/>
      <c r="AG1073" s="20"/>
      <c r="AH1073" s="93" t="str">
        <f>IF(NOT(ISNA(VLOOKUP(B:B,ResultsTargets!A:A,1,0))),"TRUE","")</f>
        <v/>
      </c>
      <c r="AI1073" s="19" t="str">
        <f>IF(ISNA(VLOOKUP(C1073,dim_techarea!A:B,2,FALSE)),"",VLOOKUP(C1073,dim_techarea!A:B,2,FALSE))</f>
        <v>HTS_TST</v>
      </c>
      <c r="AJ1073" s="19" t="str">
        <f>IF(ISNA(VLOOKUP(AI1073,dim_techarea!B:C,2,FALSE)),"",VLOOKUP(AI1073,dim_techarea!B:C,2,FALSE))</f>
        <v>f5IPTM7mieH</v>
      </c>
      <c r="AK1073" s="19" t="str">
        <f>IF(ISNA(VLOOKUP(TRIM(G1073),dim_targetsresults!A:B,2,FALSE)),"",VLOOKUP(TRIM(G1073),dim_targetsresults!A:C,2,FALSE))</f>
        <v>MER Targets</v>
      </c>
      <c r="AL1073" s="19" t="str">
        <f>IF(ISNA(VLOOKUP(AK1073,dim_targetsresults!B:C,2,FALSE)),"",VLOOKUP(AK1073,dim_targetsresults!B:C,2,FALSE))</f>
        <v>W8imnja2Owd</v>
      </c>
      <c r="AM1073" s="19" t="str">
        <f>IF(ISNA(VLOOKUP(TRIM(D1073),dim_numeratordenominator!A:B,2,FALSE)),"",VLOOKUP(TRIM(D1073),dim_numeratordenominator!A:C,2,FALSE))</f>
        <v>Numerator</v>
      </c>
      <c r="AN1073" s="19" t="str">
        <f>IF(ISNA(VLOOKUP(AM1073,dim_numeratordenominator!B:C,2,FALSE)),"",VLOOKUP(AM1073,dim_numeratordenominator!B:C,2,FALSE))</f>
        <v>Som9NRMQqV7</v>
      </c>
      <c r="AO1073" s="19" t="str">
        <f>IF(ISNA(VLOOKUP(TRIM(E1073),dim_supporttype!A:B,2,FALSE)),"",VLOOKUP(TRIM(E1073),dim_supporttype!A:C,2,FALSE))</f>
        <v>DSD</v>
      </c>
      <c r="AP1073" s="19" t="str">
        <f>IF(ISNA(VLOOKUP(AO1073,dim_supporttype!B:C,2,FALSE)),"",VLOOKUP(AO1073,dim_supporttype!B:C,2,FALSE))</f>
        <v>iM13vdNLWKb</v>
      </c>
      <c r="AQ1073" s="19" t="str">
        <f>IF(ISNA(VLOOKUP(TRIM(F1073),dim_disaggs!A:B,2,FALSE)),"No Disagg",VLOOKUP(TRIM(F1073),dim_disaggs!A:B,2,FALSE))</f>
        <v>Index/Age/Sex/Result</v>
      </c>
      <c r="AR1073" s="19" t="str">
        <f>IF(ISNA(VLOOKUP(AQ1073,dim_disaggs!B:C,2,FALSE)),"",VLOOKUP(AQ1073,dim_disaggs!B:C,2,FALSE))</f>
        <v>zzNslrLngKi</v>
      </c>
      <c r="AS1073" s="72" t="s">
        <v>21114</v>
      </c>
      <c r="AT1073" s="66" t="s">
        <v>19774</v>
      </c>
      <c r="AU1073" s="72" t="s">
        <v>755</v>
      </c>
      <c r="AV1073" s="73" t="s">
        <v>755</v>
      </c>
      <c r="AW1073" s="66" t="s">
        <v>755</v>
      </c>
      <c r="AX1073" s="66" t="s">
        <v>755</v>
      </c>
      <c r="AY1073" s="20"/>
      <c r="AZ1073" s="20"/>
      <c r="BA1073" s="105" t="str">
        <f t="shared" si="153"/>
        <v/>
      </c>
      <c r="BB1073" s="20" t="str">
        <f t="shared" si="154"/>
        <v/>
      </c>
      <c r="BC1073" s="20"/>
      <c r="BD1073" s="20"/>
      <c r="BE1073" s="75"/>
      <c r="BF1073" s="73"/>
      <c r="BG1073" s="55"/>
      <c r="BH1073" s="76"/>
      <c r="BI1073" s="20"/>
      <c r="BJ1073" s="20"/>
      <c r="BK1073" s="55"/>
      <c r="BL1073" s="71"/>
      <c r="BM1073" s="77"/>
      <c r="BN1073" s="78"/>
      <c r="BO1073" s="77"/>
      <c r="BP1073" s="78"/>
    </row>
    <row r="1074" spans="1:68" s="3" customFormat="1" x14ac:dyDescent="0.2">
      <c r="A1074" s="20" t="s">
        <v>95</v>
      </c>
      <c r="B1074" s="21" t="s">
        <v>19921</v>
      </c>
      <c r="C1074" s="20" t="s">
        <v>870</v>
      </c>
      <c r="D1074" s="20" t="s">
        <v>1</v>
      </c>
      <c r="E1074" s="20" t="s">
        <v>78</v>
      </c>
      <c r="F1074" s="20" t="s">
        <v>19922</v>
      </c>
      <c r="G1074" s="20" t="s">
        <v>2442</v>
      </c>
      <c r="H1074" s="20" t="s">
        <v>19922</v>
      </c>
      <c r="I1074" s="19">
        <f t="shared" si="155"/>
        <v>44</v>
      </c>
      <c r="J1074" s="20" t="s">
        <v>755</v>
      </c>
      <c r="K1074" s="20" t="s">
        <v>2225</v>
      </c>
      <c r="L1074" s="95" t="str">
        <f>IF(M1074&lt;&gt;"",IF(NOT(ISNA(INDEX(cc!B:B,MATCH(M1074,cc!A:A,0)))),INDEX(cc!B:B,MATCH(M1074,cc!A:A,0)),"0"),"")</f>
        <v>Age (&lt;1-50+-uk-nme, 12), Sex and Result</v>
      </c>
      <c r="M1074" s="97" t="s">
        <v>19865</v>
      </c>
      <c r="N1074" s="28" t="str">
        <f t="shared" si="156"/>
        <v xml:space="preserve"> TARGET</v>
      </c>
      <c r="O1074" s="19" t="str">
        <f t="shared" si="149"/>
        <v>HTS_TST (N, TA, Index/Age/Sex/Result) TARGET: HTS received results</v>
      </c>
      <c r="P1074" s="19" t="str">
        <f t="shared" si="150"/>
        <v>HTS_TST (N, TA, Index/Age/Sex/Result) TARGET: HTS received results</v>
      </c>
      <c r="Q1074" s="19" t="str">
        <f t="shared" si="157"/>
        <v>HTS_TST (N, TA, Index/Age/Sex/Result) TARGET</v>
      </c>
      <c r="R1074" s="19" t="str">
        <f t="shared" si="151"/>
        <v>HTS_TST_N_TA_Index_Age_Sex_Result_TARGET</v>
      </c>
      <c r="S1074" s="19" t="str">
        <f t="shared" si="152"/>
        <v>HTS_TST_N_TA_Index_Age_Sex_Result_TARGET</v>
      </c>
      <c r="T1074" s="19" t="b">
        <f>NOT(ISNA(VLOOKUP(B1074,dbcodes!A:B,2,FALSE)))</f>
        <v>1</v>
      </c>
      <c r="U1074" s="19" t="str">
        <f>IF(ISNA(VLOOKUP(B1074,dbcodes!A:B,2,FALSE)),des!R437,VLOOKUP(B1074,dbcodes!A:B,2,FALSE))</f>
        <v>HTS_TST_N_TA_Index_Age_Sex_Result_TARGET</v>
      </c>
      <c r="V1074" s="20"/>
      <c r="W1074" s="107" t="str">
        <f>IF(ISNA(VLOOKUP(C1074,descriptions!A:B,2,FALSE)),des!V437,IF(G1074=" TARGET","Target ","")&amp;VLOOKUP(C1074,descriptions!A:B,2,FALSE))</f>
        <v>Target Number of individuals who received HIV Testing Services (HTS) and received their test results</v>
      </c>
      <c r="X1074" s="20" t="s">
        <v>4</v>
      </c>
      <c r="Y1074" s="20" t="s">
        <v>831</v>
      </c>
      <c r="Z1074" s="20" t="s">
        <v>836</v>
      </c>
      <c r="AA1074" s="20" t="s">
        <v>102</v>
      </c>
      <c r="AB1074" s="20" t="s">
        <v>755</v>
      </c>
      <c r="AC1074" s="19" t="str">
        <f>IF(AB1074&lt;&gt;"",IF(NOT(ISNA(INDEX(os!A:A,MATCH(AB1074,os!B:B,0)))),INDEX(os!A:A,MATCH(AB1074,os!B:B,0)),"0"),"")</f>
        <v/>
      </c>
      <c r="AD1074" s="20" t="s">
        <v>830</v>
      </c>
      <c r="AE1074" s="20"/>
      <c r="AF1074" s="20"/>
      <c r="AG1074" s="20"/>
      <c r="AH1074" s="93" t="str">
        <f>IF(NOT(ISNA(VLOOKUP(B:B,ResultsTargets!A:A,1,0))),"TRUE","")</f>
        <v/>
      </c>
      <c r="AI1074" s="19" t="str">
        <f>IF(ISNA(VLOOKUP(C1074,dim_techarea!A:B,2,FALSE)),"",VLOOKUP(C1074,dim_techarea!A:B,2,FALSE))</f>
        <v>HTS_TST</v>
      </c>
      <c r="AJ1074" s="19" t="str">
        <f>IF(ISNA(VLOOKUP(AI1074,dim_techarea!B:C,2,FALSE)),"",VLOOKUP(AI1074,dim_techarea!B:C,2,FALSE))</f>
        <v>f5IPTM7mieH</v>
      </c>
      <c r="AK1074" s="19" t="str">
        <f>IF(ISNA(VLOOKUP(TRIM(G1074),dim_targetsresults!A:B,2,FALSE)),"",VLOOKUP(TRIM(G1074),dim_targetsresults!A:C,2,FALSE))</f>
        <v>MER Targets</v>
      </c>
      <c r="AL1074" s="19" t="str">
        <f>IF(ISNA(VLOOKUP(AK1074,dim_targetsresults!B:C,2,FALSE)),"",VLOOKUP(AK1074,dim_targetsresults!B:C,2,FALSE))</f>
        <v>W8imnja2Owd</v>
      </c>
      <c r="AM1074" s="19" t="str">
        <f>IF(ISNA(VLOOKUP(TRIM(D1074),dim_numeratordenominator!A:B,2,FALSE)),"",VLOOKUP(TRIM(D1074),dim_numeratordenominator!A:C,2,FALSE))</f>
        <v>Numerator</v>
      </c>
      <c r="AN1074" s="19" t="str">
        <f>IF(ISNA(VLOOKUP(AM1074,dim_numeratordenominator!B:C,2,FALSE)),"",VLOOKUP(AM1074,dim_numeratordenominator!B:C,2,FALSE))</f>
        <v>Som9NRMQqV7</v>
      </c>
      <c r="AO1074" s="19" t="str">
        <f>IF(ISNA(VLOOKUP(TRIM(E1074),dim_supporttype!A:B,2,FALSE)),"",VLOOKUP(TRIM(E1074),dim_supporttype!A:C,2,FALSE))</f>
        <v>TA</v>
      </c>
      <c r="AP1074" s="19" t="str">
        <f>IF(ISNA(VLOOKUP(AO1074,dim_supporttype!B:C,2,FALSE)),"",VLOOKUP(AO1074,dim_supporttype!B:C,2,FALSE))</f>
        <v>cRAGKdWIDn4</v>
      </c>
      <c r="AQ1074" s="19" t="str">
        <f>IF(ISNA(VLOOKUP(TRIM(F1074),dim_disaggs!A:B,2,FALSE)),"No Disagg",VLOOKUP(TRIM(F1074),dim_disaggs!A:B,2,FALSE))</f>
        <v>Index/Age/Sex/Result</v>
      </c>
      <c r="AR1074" s="19" t="str">
        <f>IF(ISNA(VLOOKUP(AQ1074,dim_disaggs!B:C,2,FALSE)),"",VLOOKUP(AQ1074,dim_disaggs!B:C,2,FALSE))</f>
        <v>zzNslrLngKi</v>
      </c>
      <c r="AS1074" s="72" t="s">
        <v>21114</v>
      </c>
      <c r="AT1074" s="66" t="s">
        <v>19774</v>
      </c>
      <c r="AU1074" s="72" t="s">
        <v>755</v>
      </c>
      <c r="AV1074" s="73" t="s">
        <v>755</v>
      </c>
      <c r="AW1074" s="66" t="s">
        <v>755</v>
      </c>
      <c r="AX1074" s="66" t="s">
        <v>755</v>
      </c>
      <c r="AY1074" s="20"/>
      <c r="AZ1074" s="20"/>
      <c r="BA1074" s="105" t="str">
        <f t="shared" si="153"/>
        <v/>
      </c>
      <c r="BB1074" s="20" t="str">
        <f t="shared" si="154"/>
        <v/>
      </c>
      <c r="BC1074" s="20"/>
      <c r="BD1074" s="20"/>
      <c r="BE1074" s="75"/>
      <c r="BF1074" s="73"/>
      <c r="BG1074" s="55"/>
      <c r="BH1074" s="76"/>
      <c r="BI1074" s="20"/>
      <c r="BJ1074" s="20"/>
      <c r="BK1074" s="55"/>
      <c r="BL1074" s="71"/>
      <c r="BM1074" s="77"/>
      <c r="BN1074" s="78"/>
      <c r="BO1074" s="77"/>
      <c r="BP1074" s="78"/>
    </row>
    <row r="1075" spans="1:68" x14ac:dyDescent="0.2">
      <c r="A1075" s="20" t="s">
        <v>95</v>
      </c>
      <c r="B1075" s="20" t="s">
        <v>1163</v>
      </c>
      <c r="C1075" s="20" t="s">
        <v>870</v>
      </c>
      <c r="D1075" s="20" t="s">
        <v>1</v>
      </c>
      <c r="E1075" s="20" t="s">
        <v>77</v>
      </c>
      <c r="F1075" s="20" t="s">
        <v>394</v>
      </c>
      <c r="G1075" s="20" t="s">
        <v>2442</v>
      </c>
      <c r="H1075" s="20" t="s">
        <v>395</v>
      </c>
      <c r="I1075" s="19">
        <f t="shared" si="155"/>
        <v>48</v>
      </c>
      <c r="J1075" s="20" t="s">
        <v>755</v>
      </c>
      <c r="K1075" s="20" t="s">
        <v>2225</v>
      </c>
      <c r="L1075" s="95" t="str">
        <f>IF(M1075&lt;&gt;"",IF(NOT(ISNA(INDEX(cc!B:B,MATCH(M1075,cc!A:A,0)))),INDEX(cc!B:B,MATCH(M1075,cc!A:A,0)),"0"),"")</f>
        <v>Age (10-50+-uk, 5), Sex and Result</v>
      </c>
      <c r="M1075" s="97" t="s">
        <v>345</v>
      </c>
      <c r="N1075" s="28" t="str">
        <f t="shared" si="156"/>
        <v xml:space="preserve"> TARGET</v>
      </c>
      <c r="O1075" s="19" t="str">
        <f t="shared" si="149"/>
        <v>HTS_TST (N, DSD, Index/AgeAboveTen/Sex/Result) TARGET: HTS received results</v>
      </c>
      <c r="P1075" s="19" t="str">
        <f t="shared" si="150"/>
        <v>HTS_TST (N, DSD, Index/AgeAboveTen/Sex/Result) TARGET: HTS received results</v>
      </c>
      <c r="Q1075" s="19" t="str">
        <f t="shared" si="157"/>
        <v>HTS_TST (N, DSD, Index/Age&gt;10/Sex/Result) TARGET</v>
      </c>
      <c r="R1075" s="19" t="str">
        <f t="shared" si="151"/>
        <v>HTS_TST_N_DSD_Index_Agegt10_Sex_Result_TARGET</v>
      </c>
      <c r="S1075" s="19" t="str">
        <f t="shared" si="152"/>
        <v>HTS_TST_N_DSD_Index_Agegt10_Sex_Result_TARGET</v>
      </c>
      <c r="T1075" s="19" t="b">
        <f>NOT(ISNA(VLOOKUP(B1075,dbcodes!A:B,2,FALSE)))</f>
        <v>1</v>
      </c>
      <c r="U1075" s="19" t="str">
        <f>IF(ISNA(VLOOKUP(B1075,dbcodes!A:B,2,FALSE)),des!R438,VLOOKUP(B1075,dbcodes!A:B,2,FALSE))</f>
        <v>HTC_TST_N_DSD_Index_Agegt10_Sex_Result_TARGET</v>
      </c>
      <c r="W1075" s="107" t="str">
        <f>IF(ISNA(VLOOKUP(C1075,descriptions!A:B,2,FALSE)),des!V438,IF(G1075=" TARGET","Target ","")&amp;VLOOKUP(C1075,descriptions!A:B,2,FALSE))</f>
        <v>Target Number of individuals who received HIV Testing Services (HTS) and received their test results</v>
      </c>
      <c r="X1075" s="20" t="s">
        <v>4</v>
      </c>
      <c r="Y1075" s="20" t="s">
        <v>831</v>
      </c>
      <c r="Z1075" s="20" t="s">
        <v>836</v>
      </c>
      <c r="AA1075" s="20" t="s">
        <v>102</v>
      </c>
      <c r="AB1075" s="20" t="s">
        <v>755</v>
      </c>
      <c r="AC1075" s="19" t="str">
        <f>IF(AB1075&lt;&gt;"",IF(NOT(ISNA(INDEX(os!A:A,MATCH(AB1075,os!B:B,0)))),INDEX(os!A:A,MATCH(AB1075,os!B:B,0)),"0"),"")</f>
        <v/>
      </c>
      <c r="AD1075" s="20" t="s">
        <v>830</v>
      </c>
      <c r="AH1075" s="93" t="str">
        <f>IF(NOT(ISNA(VLOOKUP(B:B,ResultsTargets!A:A,1,0))),"TRUE","")</f>
        <v/>
      </c>
      <c r="AI1075" s="19" t="str">
        <f>IF(ISNA(VLOOKUP(C1075,dim_techarea!A:B,2,FALSE)),"",VLOOKUP(C1075,dim_techarea!A:B,2,FALSE))</f>
        <v>HTS_TST</v>
      </c>
      <c r="AJ1075" s="19" t="str">
        <f>IF(ISNA(VLOOKUP(AI1075,dim_techarea!B:C,2,FALSE)),"",VLOOKUP(AI1075,dim_techarea!B:C,2,FALSE))</f>
        <v>f5IPTM7mieH</v>
      </c>
      <c r="AK1075" s="19" t="str">
        <f>IF(ISNA(VLOOKUP(TRIM(G1075),dim_targetsresults!A:B,2,FALSE)),"",VLOOKUP(TRIM(G1075),dim_targetsresults!A:C,2,FALSE))</f>
        <v>MER Targets</v>
      </c>
      <c r="AL1075" s="19" t="str">
        <f>IF(ISNA(VLOOKUP(AK1075,dim_targetsresults!B:C,2,FALSE)),"",VLOOKUP(AK1075,dim_targetsresults!B:C,2,FALSE))</f>
        <v>W8imnja2Owd</v>
      </c>
      <c r="AM1075" s="19" t="str">
        <f>IF(ISNA(VLOOKUP(TRIM(D1075),dim_numeratordenominator!A:B,2,FALSE)),"",VLOOKUP(TRIM(D1075),dim_numeratordenominator!A:C,2,FALSE))</f>
        <v>Numerator</v>
      </c>
      <c r="AN1075" s="19" t="str">
        <f>IF(ISNA(VLOOKUP(AM1075,dim_numeratordenominator!B:C,2,FALSE)),"",VLOOKUP(AM1075,dim_numeratordenominator!B:C,2,FALSE))</f>
        <v>Som9NRMQqV7</v>
      </c>
      <c r="AO1075" s="19" t="str">
        <f>IF(ISNA(VLOOKUP(TRIM(E1075),dim_supporttype!A:B,2,FALSE)),"",VLOOKUP(TRIM(E1075),dim_supporttype!A:C,2,FALSE))</f>
        <v>DSD</v>
      </c>
      <c r="AP1075" s="19" t="str">
        <f>IF(ISNA(VLOOKUP(AO1075,dim_supporttype!B:C,2,FALSE)),"",VLOOKUP(AO1075,dim_supporttype!B:C,2,FALSE))</f>
        <v>iM13vdNLWKb</v>
      </c>
      <c r="AQ1075" s="19" t="str">
        <f>IF(ISNA(VLOOKUP(TRIM(F1075),dim_disaggs!A:B,2,FALSE)),"No Disagg",VLOOKUP(TRIM(F1075),dim_disaggs!A:B,2,FALSE))</f>
        <v>Index/AgeAboveTen/Sex/Result</v>
      </c>
      <c r="AR1075" s="19" t="str">
        <f>IF(ISNA(VLOOKUP(AQ1075,dim_disaggs!B:C,2,FALSE)),"",VLOOKUP(AQ1075,dim_disaggs!B:C,2,FALSE))</f>
        <v>iglZC4WOyjM</v>
      </c>
      <c r="AS1075" s="72" t="s">
        <v>21114</v>
      </c>
      <c r="AT1075" s="66" t="s">
        <v>19774</v>
      </c>
      <c r="AU1075" s="72" t="s">
        <v>755</v>
      </c>
      <c r="AV1075" s="73" t="s">
        <v>755</v>
      </c>
      <c r="AW1075" s="66" t="s">
        <v>755</v>
      </c>
      <c r="AX1075" s="66" t="s">
        <v>755</v>
      </c>
      <c r="BA1075" s="105" t="str">
        <f t="shared" si="153"/>
        <v/>
      </c>
      <c r="BB1075" s="20" t="str">
        <f t="shared" si="154"/>
        <v/>
      </c>
    </row>
    <row r="1076" spans="1:68" x14ac:dyDescent="0.2">
      <c r="A1076" s="20" t="s">
        <v>95</v>
      </c>
      <c r="B1076" s="20" t="s">
        <v>1221</v>
      </c>
      <c r="C1076" s="20" t="s">
        <v>870</v>
      </c>
      <c r="D1076" s="20" t="s">
        <v>1</v>
      </c>
      <c r="E1076" s="20" t="s">
        <v>78</v>
      </c>
      <c r="F1076" s="20" t="s">
        <v>394</v>
      </c>
      <c r="G1076" s="20" t="s">
        <v>2442</v>
      </c>
      <c r="H1076" s="20" t="s">
        <v>395</v>
      </c>
      <c r="I1076" s="19">
        <f t="shared" si="155"/>
        <v>47</v>
      </c>
      <c r="J1076" s="20" t="s">
        <v>755</v>
      </c>
      <c r="K1076" s="20" t="s">
        <v>2225</v>
      </c>
      <c r="L1076" s="95" t="str">
        <f>IF(M1076&lt;&gt;"",IF(NOT(ISNA(INDEX(cc!B:B,MATCH(M1076,cc!A:A,0)))),INDEX(cc!B:B,MATCH(M1076,cc!A:A,0)),"0"),"")</f>
        <v>Age (10-50+-uk, 5), Sex and Result</v>
      </c>
      <c r="M1076" s="97" t="s">
        <v>345</v>
      </c>
      <c r="N1076" s="28" t="str">
        <f t="shared" si="156"/>
        <v xml:space="preserve"> TARGET</v>
      </c>
      <c r="O1076" s="19" t="str">
        <f t="shared" si="149"/>
        <v>HTS_TST (N, TA, Index/AgeAboveTen/Sex/Result) TARGET: HTS received results</v>
      </c>
      <c r="P1076" s="19" t="str">
        <f t="shared" si="150"/>
        <v>HTS_TST (N, TA, Index/AgeAboveTen/Sex/Result) TARGET: HTS received results</v>
      </c>
      <c r="Q1076" s="19" t="str">
        <f t="shared" si="157"/>
        <v>HTS_TST (N, TA, Index/Age&gt;10/Sex/Result) TARGET</v>
      </c>
      <c r="R1076" s="19" t="str">
        <f t="shared" si="151"/>
        <v>HTS_TST_N_TA_Index_Agegt10_Sex_Result_TARGET</v>
      </c>
      <c r="S1076" s="19" t="str">
        <f t="shared" si="152"/>
        <v>HTS_TST_N_TA_Index_Agegt10_Sex_Result_TARGET</v>
      </c>
      <c r="T1076" s="19" t="b">
        <f>NOT(ISNA(VLOOKUP(B1076,dbcodes!A:B,2,FALSE)))</f>
        <v>1</v>
      </c>
      <c r="U1076" s="19" t="str">
        <f>IF(ISNA(VLOOKUP(B1076,dbcodes!A:B,2,FALSE)),des!R439,VLOOKUP(B1076,dbcodes!A:B,2,FALSE))</f>
        <v>HTC_TST_N_TA_Index_Agegt10_Sex_Result_TARGET</v>
      </c>
      <c r="W1076" s="107" t="str">
        <f>IF(ISNA(VLOOKUP(C1076,descriptions!A:B,2,FALSE)),des!V439,IF(G1076=" TARGET","Target ","")&amp;VLOOKUP(C1076,descriptions!A:B,2,FALSE))</f>
        <v>Target Number of individuals who received HIV Testing Services (HTS) and received their test results</v>
      </c>
      <c r="X1076" s="20" t="s">
        <v>4</v>
      </c>
      <c r="Y1076" s="20" t="s">
        <v>831</v>
      </c>
      <c r="Z1076" s="20" t="s">
        <v>836</v>
      </c>
      <c r="AA1076" s="20" t="s">
        <v>102</v>
      </c>
      <c r="AB1076" s="20" t="s">
        <v>755</v>
      </c>
      <c r="AC1076" s="19" t="str">
        <f>IF(AB1076&lt;&gt;"",IF(NOT(ISNA(INDEX(os!A:A,MATCH(AB1076,os!B:B,0)))),INDEX(os!A:A,MATCH(AB1076,os!B:B,0)),"0"),"")</f>
        <v/>
      </c>
      <c r="AD1076" s="20" t="s">
        <v>830</v>
      </c>
      <c r="AH1076" s="93" t="str">
        <f>IF(NOT(ISNA(VLOOKUP(B:B,ResultsTargets!A:A,1,0))),"TRUE","")</f>
        <v/>
      </c>
      <c r="AI1076" s="19" t="str">
        <f>IF(ISNA(VLOOKUP(C1076,dim_techarea!A:B,2,FALSE)),"",VLOOKUP(C1076,dim_techarea!A:B,2,FALSE))</f>
        <v>HTS_TST</v>
      </c>
      <c r="AJ1076" s="19" t="str">
        <f>IF(ISNA(VLOOKUP(AI1076,dim_techarea!B:C,2,FALSE)),"",VLOOKUP(AI1076,dim_techarea!B:C,2,FALSE))</f>
        <v>f5IPTM7mieH</v>
      </c>
      <c r="AK1076" s="19" t="str">
        <f>IF(ISNA(VLOOKUP(TRIM(G1076),dim_targetsresults!A:B,2,FALSE)),"",VLOOKUP(TRIM(G1076),dim_targetsresults!A:C,2,FALSE))</f>
        <v>MER Targets</v>
      </c>
      <c r="AL1076" s="19" t="str">
        <f>IF(ISNA(VLOOKUP(AK1076,dim_targetsresults!B:C,2,FALSE)),"",VLOOKUP(AK1076,dim_targetsresults!B:C,2,FALSE))</f>
        <v>W8imnja2Owd</v>
      </c>
      <c r="AM1076" s="19" t="str">
        <f>IF(ISNA(VLOOKUP(TRIM(D1076),dim_numeratordenominator!A:B,2,FALSE)),"",VLOOKUP(TRIM(D1076),dim_numeratordenominator!A:C,2,FALSE))</f>
        <v>Numerator</v>
      </c>
      <c r="AN1076" s="19" t="str">
        <f>IF(ISNA(VLOOKUP(AM1076,dim_numeratordenominator!B:C,2,FALSE)),"",VLOOKUP(AM1076,dim_numeratordenominator!B:C,2,FALSE))</f>
        <v>Som9NRMQqV7</v>
      </c>
      <c r="AO1076" s="19" t="str">
        <f>IF(ISNA(VLOOKUP(TRIM(E1076),dim_supporttype!A:B,2,FALSE)),"",VLOOKUP(TRIM(E1076),dim_supporttype!A:C,2,FALSE))</f>
        <v>TA</v>
      </c>
      <c r="AP1076" s="19" t="str">
        <f>IF(ISNA(VLOOKUP(AO1076,dim_supporttype!B:C,2,FALSE)),"",VLOOKUP(AO1076,dim_supporttype!B:C,2,FALSE))</f>
        <v>cRAGKdWIDn4</v>
      </c>
      <c r="AQ1076" s="19" t="str">
        <f>IF(ISNA(VLOOKUP(TRIM(F1076),dim_disaggs!A:B,2,FALSE)),"No Disagg",VLOOKUP(TRIM(F1076),dim_disaggs!A:B,2,FALSE))</f>
        <v>Index/AgeAboveTen/Sex/Result</v>
      </c>
      <c r="AR1076" s="19" t="str">
        <f>IF(ISNA(VLOOKUP(AQ1076,dim_disaggs!B:C,2,FALSE)),"",VLOOKUP(AQ1076,dim_disaggs!B:C,2,FALSE))</f>
        <v>iglZC4WOyjM</v>
      </c>
      <c r="AS1076" s="72" t="s">
        <v>21114</v>
      </c>
      <c r="AT1076" s="66" t="s">
        <v>19774</v>
      </c>
      <c r="AU1076" s="72" t="s">
        <v>755</v>
      </c>
      <c r="AV1076" s="73" t="s">
        <v>755</v>
      </c>
      <c r="AW1076" s="66" t="s">
        <v>755</v>
      </c>
      <c r="AX1076" s="66" t="s">
        <v>755</v>
      </c>
      <c r="BA1076" s="105" t="str">
        <f t="shared" si="153"/>
        <v/>
      </c>
      <c r="BB1076" s="20" t="str">
        <f t="shared" si="154"/>
        <v/>
      </c>
    </row>
    <row r="1077" spans="1:68" s="3" customFormat="1" x14ac:dyDescent="0.2">
      <c r="A1077" s="20" t="s">
        <v>95</v>
      </c>
      <c r="B1077" s="20" t="s">
        <v>1164</v>
      </c>
      <c r="C1077" s="20" t="s">
        <v>870</v>
      </c>
      <c r="D1077" s="20" t="s">
        <v>1</v>
      </c>
      <c r="E1077" s="20" t="s">
        <v>77</v>
      </c>
      <c r="F1077" s="20" t="s">
        <v>392</v>
      </c>
      <c r="G1077" s="20" t="s">
        <v>2442</v>
      </c>
      <c r="H1077" s="20" t="s">
        <v>393</v>
      </c>
      <c r="I1077" s="19">
        <f t="shared" si="155"/>
        <v>44</v>
      </c>
      <c r="J1077" s="20" t="s">
        <v>755</v>
      </c>
      <c r="K1077" s="20" t="s">
        <v>2225</v>
      </c>
      <c r="L1077" s="95" t="str">
        <f>IF(M1077&lt;&gt;"",IF(NOT(ISNA(INDEX(cc!B:B,MATCH(M1077,cc!A:A,0)))),INDEX(cc!B:B,MATCH(M1077,cc!A:A,0)),"0"),"")</f>
        <v>Age (&lt;1-9, 2) and Result</v>
      </c>
      <c r="M1077" s="97" t="s">
        <v>342</v>
      </c>
      <c r="N1077" s="28" t="str">
        <f t="shared" si="156"/>
        <v xml:space="preserve"> TARGET</v>
      </c>
      <c r="O1077" s="19" t="str">
        <f t="shared" si="149"/>
        <v>HTS_TST (N, DSD, Index/AgeLessThanTen/Result) TARGET: HTS received results</v>
      </c>
      <c r="P1077" s="19" t="str">
        <f t="shared" si="150"/>
        <v>HTS_TST (N, DSD, Index/AgeLessThanTen/Result) TARGET: HTS received results</v>
      </c>
      <c r="Q1077" s="19" t="str">
        <f t="shared" si="157"/>
        <v>HTS_TST (N, DSD, Index/Age&lt;10/Result) TARGET</v>
      </c>
      <c r="R1077" s="19" t="str">
        <f t="shared" si="151"/>
        <v>HTS_TST_N_DSD_Index_Agelt10_Result_TARGET</v>
      </c>
      <c r="S1077" s="19" t="str">
        <f t="shared" si="152"/>
        <v>HTS_TST_N_DSD_Index_Agelt10_Result_TARGET</v>
      </c>
      <c r="T1077" s="19" t="b">
        <f>NOT(ISNA(VLOOKUP(B1077,dbcodes!A:B,2,FALSE)))</f>
        <v>1</v>
      </c>
      <c r="U1077" s="19" t="str">
        <f>IF(ISNA(VLOOKUP(B1077,dbcodes!A:B,2,FALSE)),des!R440,VLOOKUP(B1077,dbcodes!A:B,2,FALSE))</f>
        <v>HTC_TST_N_DSD_Index_Agelt10_Result_TARGET</v>
      </c>
      <c r="V1077" s="20"/>
      <c r="W1077" s="107" t="str">
        <f>IF(ISNA(VLOOKUP(C1077,descriptions!A:B,2,FALSE)),des!V440,IF(G1077=" TARGET","Target ","")&amp;VLOOKUP(C1077,descriptions!A:B,2,FALSE))</f>
        <v>Target Number of individuals who received HIV Testing Services (HTS) and received their test results</v>
      </c>
      <c r="X1077" s="20" t="s">
        <v>4</v>
      </c>
      <c r="Y1077" s="20" t="s">
        <v>831</v>
      </c>
      <c r="Z1077" s="20" t="s">
        <v>836</v>
      </c>
      <c r="AA1077" s="20" t="s">
        <v>102</v>
      </c>
      <c r="AB1077" s="20" t="s">
        <v>755</v>
      </c>
      <c r="AC1077" s="19" t="str">
        <f>IF(AB1077&lt;&gt;"",IF(NOT(ISNA(INDEX(os!A:A,MATCH(AB1077,os!B:B,0)))),INDEX(os!A:A,MATCH(AB1077,os!B:B,0)),"0"),"")</f>
        <v/>
      </c>
      <c r="AD1077" s="20" t="s">
        <v>830</v>
      </c>
      <c r="AE1077" s="20"/>
      <c r="AF1077" s="20"/>
      <c r="AG1077" s="20"/>
      <c r="AH1077" s="93" t="str">
        <f>IF(NOT(ISNA(VLOOKUP(B:B,ResultsTargets!A:A,1,0))),"TRUE","")</f>
        <v/>
      </c>
      <c r="AI1077" s="19" t="str">
        <f>IF(ISNA(VLOOKUP(C1077,dim_techarea!A:B,2,FALSE)),"",VLOOKUP(C1077,dim_techarea!A:B,2,FALSE))</f>
        <v>HTS_TST</v>
      </c>
      <c r="AJ1077" s="19" t="str">
        <f>IF(ISNA(VLOOKUP(AI1077,dim_techarea!B:C,2,FALSE)),"",VLOOKUP(AI1077,dim_techarea!B:C,2,FALSE))</f>
        <v>f5IPTM7mieH</v>
      </c>
      <c r="AK1077" s="19" t="str">
        <f>IF(ISNA(VLOOKUP(TRIM(G1077),dim_targetsresults!A:B,2,FALSE)),"",VLOOKUP(TRIM(G1077),dim_targetsresults!A:C,2,FALSE))</f>
        <v>MER Targets</v>
      </c>
      <c r="AL1077" s="19" t="str">
        <f>IF(ISNA(VLOOKUP(AK1077,dim_targetsresults!B:C,2,FALSE)),"",VLOOKUP(AK1077,dim_targetsresults!B:C,2,FALSE))</f>
        <v>W8imnja2Owd</v>
      </c>
      <c r="AM1077" s="19" t="str">
        <f>IF(ISNA(VLOOKUP(TRIM(D1077),dim_numeratordenominator!A:B,2,FALSE)),"",VLOOKUP(TRIM(D1077),dim_numeratordenominator!A:C,2,FALSE))</f>
        <v>Numerator</v>
      </c>
      <c r="AN1077" s="19" t="str">
        <f>IF(ISNA(VLOOKUP(AM1077,dim_numeratordenominator!B:C,2,FALSE)),"",VLOOKUP(AM1077,dim_numeratordenominator!B:C,2,FALSE))</f>
        <v>Som9NRMQqV7</v>
      </c>
      <c r="AO1077" s="19" t="str">
        <f>IF(ISNA(VLOOKUP(TRIM(E1077),dim_supporttype!A:B,2,FALSE)),"",VLOOKUP(TRIM(E1077),dim_supporttype!A:C,2,FALSE))</f>
        <v>DSD</v>
      </c>
      <c r="AP1077" s="19" t="str">
        <f>IF(ISNA(VLOOKUP(AO1077,dim_supporttype!B:C,2,FALSE)),"",VLOOKUP(AO1077,dim_supporttype!B:C,2,FALSE))</f>
        <v>iM13vdNLWKb</v>
      </c>
      <c r="AQ1077" s="19" t="str">
        <f>IF(ISNA(VLOOKUP(TRIM(F1077),dim_disaggs!A:B,2,FALSE)),"No Disagg",VLOOKUP(TRIM(F1077),dim_disaggs!A:B,2,FALSE))</f>
        <v>Index/AgeLessThanTen/Result</v>
      </c>
      <c r="AR1077" s="19" t="str">
        <f>IF(ISNA(VLOOKUP(AQ1077,dim_disaggs!B:C,2,FALSE)),"",VLOOKUP(AQ1077,dim_disaggs!B:C,2,FALSE))</f>
        <v>g7NnxGwlKVO</v>
      </c>
      <c r="AS1077" s="72" t="s">
        <v>21114</v>
      </c>
      <c r="AT1077" s="66" t="s">
        <v>19774</v>
      </c>
      <c r="AU1077" s="72" t="s">
        <v>755</v>
      </c>
      <c r="AV1077" s="73" t="s">
        <v>755</v>
      </c>
      <c r="AW1077" s="66" t="s">
        <v>755</v>
      </c>
      <c r="AX1077" s="66" t="s">
        <v>755</v>
      </c>
      <c r="AY1077" s="20"/>
      <c r="AZ1077" s="20"/>
      <c r="BA1077" s="105" t="str">
        <f t="shared" si="153"/>
        <v/>
      </c>
      <c r="BB1077" s="20" t="str">
        <f t="shared" si="154"/>
        <v/>
      </c>
      <c r="BC1077" s="20"/>
      <c r="BD1077" s="20"/>
      <c r="BE1077" s="75"/>
      <c r="BF1077" s="73"/>
      <c r="BG1077" s="55"/>
      <c r="BH1077" s="76"/>
      <c r="BI1077" s="20"/>
      <c r="BJ1077" s="20"/>
      <c r="BK1077" s="55"/>
      <c r="BL1077" s="71"/>
      <c r="BM1077" s="77"/>
      <c r="BN1077" s="78"/>
      <c r="BO1077" s="77"/>
      <c r="BP1077" s="78"/>
    </row>
    <row r="1078" spans="1:68" s="3" customFormat="1" x14ac:dyDescent="0.2">
      <c r="A1078" s="20" t="s">
        <v>95</v>
      </c>
      <c r="B1078" s="20" t="s">
        <v>1222</v>
      </c>
      <c r="C1078" s="20" t="s">
        <v>870</v>
      </c>
      <c r="D1078" s="20" t="s">
        <v>1</v>
      </c>
      <c r="E1078" s="20" t="s">
        <v>78</v>
      </c>
      <c r="F1078" s="20" t="s">
        <v>392</v>
      </c>
      <c r="G1078" s="20" t="s">
        <v>2442</v>
      </c>
      <c r="H1078" s="20" t="s">
        <v>393</v>
      </c>
      <c r="I1078" s="19">
        <f t="shared" si="155"/>
        <v>43</v>
      </c>
      <c r="J1078" s="20" t="s">
        <v>755</v>
      </c>
      <c r="K1078" s="20" t="s">
        <v>2225</v>
      </c>
      <c r="L1078" s="95" t="str">
        <f>IF(M1078&lt;&gt;"",IF(NOT(ISNA(INDEX(cc!B:B,MATCH(M1078,cc!A:A,0)))),INDEX(cc!B:B,MATCH(M1078,cc!A:A,0)),"0"),"")</f>
        <v>Age (&lt;1-9, 2) and Result</v>
      </c>
      <c r="M1078" s="97" t="s">
        <v>342</v>
      </c>
      <c r="N1078" s="28" t="str">
        <f t="shared" si="156"/>
        <v xml:space="preserve"> TARGET</v>
      </c>
      <c r="O1078" s="19" t="str">
        <f t="shared" si="149"/>
        <v>HTS_TST (N, TA, Index/AgeLessThanTen/Result) TARGET: HTS received results</v>
      </c>
      <c r="P1078" s="19" t="str">
        <f t="shared" si="150"/>
        <v>HTS_TST (N, TA, Index/AgeLessThanTen/Result) TARGET: HTS received results</v>
      </c>
      <c r="Q1078" s="19" t="str">
        <f t="shared" si="157"/>
        <v>HTS_TST (N, TA, Index/Age&lt;10/Result) TARGET</v>
      </c>
      <c r="R1078" s="19" t="str">
        <f t="shared" si="151"/>
        <v>HTS_TST_N_TA_Index_Agelt10_Result_TARGET</v>
      </c>
      <c r="S1078" s="19" t="str">
        <f t="shared" si="152"/>
        <v>HTS_TST_N_TA_Index_Agelt10_Result_TARGET</v>
      </c>
      <c r="T1078" s="19" t="b">
        <f>NOT(ISNA(VLOOKUP(B1078,dbcodes!A:B,2,FALSE)))</f>
        <v>1</v>
      </c>
      <c r="U1078" s="19" t="str">
        <f>IF(ISNA(VLOOKUP(B1078,dbcodes!A:B,2,FALSE)),des!R441,VLOOKUP(B1078,dbcodes!A:B,2,FALSE))</f>
        <v>HTC_TST_N_TA_Index_Agelt10_Result_TARGET</v>
      </c>
      <c r="V1078" s="20"/>
      <c r="W1078" s="107" t="str">
        <f>IF(ISNA(VLOOKUP(C1078,descriptions!A:B,2,FALSE)),des!V441,IF(G1078=" TARGET","Target ","")&amp;VLOOKUP(C1078,descriptions!A:B,2,FALSE))</f>
        <v>Target Number of individuals who received HIV Testing Services (HTS) and received their test results</v>
      </c>
      <c r="X1078" s="20" t="s">
        <v>4</v>
      </c>
      <c r="Y1078" s="20" t="s">
        <v>831</v>
      </c>
      <c r="Z1078" s="20" t="s">
        <v>836</v>
      </c>
      <c r="AA1078" s="20" t="s">
        <v>102</v>
      </c>
      <c r="AB1078" s="20" t="s">
        <v>755</v>
      </c>
      <c r="AC1078" s="19" t="str">
        <f>IF(AB1078&lt;&gt;"",IF(NOT(ISNA(INDEX(os!A:A,MATCH(AB1078,os!B:B,0)))),INDEX(os!A:A,MATCH(AB1078,os!B:B,0)),"0"),"")</f>
        <v/>
      </c>
      <c r="AD1078" s="20" t="s">
        <v>830</v>
      </c>
      <c r="AE1078" s="20"/>
      <c r="AF1078" s="20"/>
      <c r="AG1078" s="20"/>
      <c r="AH1078" s="93" t="str">
        <f>IF(NOT(ISNA(VLOOKUP(B:B,ResultsTargets!A:A,1,0))),"TRUE","")</f>
        <v/>
      </c>
      <c r="AI1078" s="19" t="str">
        <f>IF(ISNA(VLOOKUP(C1078,dim_techarea!A:B,2,FALSE)),"",VLOOKUP(C1078,dim_techarea!A:B,2,FALSE))</f>
        <v>HTS_TST</v>
      </c>
      <c r="AJ1078" s="19" t="str">
        <f>IF(ISNA(VLOOKUP(AI1078,dim_techarea!B:C,2,FALSE)),"",VLOOKUP(AI1078,dim_techarea!B:C,2,FALSE))</f>
        <v>f5IPTM7mieH</v>
      </c>
      <c r="AK1078" s="19" t="str">
        <f>IF(ISNA(VLOOKUP(TRIM(G1078),dim_targetsresults!A:B,2,FALSE)),"",VLOOKUP(TRIM(G1078),dim_targetsresults!A:C,2,FALSE))</f>
        <v>MER Targets</v>
      </c>
      <c r="AL1078" s="19" t="str">
        <f>IF(ISNA(VLOOKUP(AK1078,dim_targetsresults!B:C,2,FALSE)),"",VLOOKUP(AK1078,dim_targetsresults!B:C,2,FALSE))</f>
        <v>W8imnja2Owd</v>
      </c>
      <c r="AM1078" s="19" t="str">
        <f>IF(ISNA(VLOOKUP(TRIM(D1078),dim_numeratordenominator!A:B,2,FALSE)),"",VLOOKUP(TRIM(D1078),dim_numeratordenominator!A:C,2,FALSE))</f>
        <v>Numerator</v>
      </c>
      <c r="AN1078" s="19" t="str">
        <f>IF(ISNA(VLOOKUP(AM1078,dim_numeratordenominator!B:C,2,FALSE)),"",VLOOKUP(AM1078,dim_numeratordenominator!B:C,2,FALSE))</f>
        <v>Som9NRMQqV7</v>
      </c>
      <c r="AO1078" s="19" t="str">
        <f>IF(ISNA(VLOOKUP(TRIM(E1078),dim_supporttype!A:B,2,FALSE)),"",VLOOKUP(TRIM(E1078),dim_supporttype!A:C,2,FALSE))</f>
        <v>TA</v>
      </c>
      <c r="AP1078" s="19" t="str">
        <f>IF(ISNA(VLOOKUP(AO1078,dim_supporttype!B:C,2,FALSE)),"",VLOOKUP(AO1078,dim_supporttype!B:C,2,FALSE))</f>
        <v>cRAGKdWIDn4</v>
      </c>
      <c r="AQ1078" s="19" t="str">
        <f>IF(ISNA(VLOOKUP(TRIM(F1078),dim_disaggs!A:B,2,FALSE)),"No Disagg",VLOOKUP(TRIM(F1078),dim_disaggs!A:B,2,FALSE))</f>
        <v>Index/AgeLessThanTen/Result</v>
      </c>
      <c r="AR1078" s="19" t="str">
        <f>IF(ISNA(VLOOKUP(AQ1078,dim_disaggs!B:C,2,FALSE)),"",VLOOKUP(AQ1078,dim_disaggs!B:C,2,FALSE))</f>
        <v>g7NnxGwlKVO</v>
      </c>
      <c r="AS1078" s="72" t="s">
        <v>21114</v>
      </c>
      <c r="AT1078" s="66" t="s">
        <v>19774</v>
      </c>
      <c r="AU1078" s="72" t="s">
        <v>755</v>
      </c>
      <c r="AV1078" s="73" t="s">
        <v>755</v>
      </c>
      <c r="AW1078" s="66" t="s">
        <v>755</v>
      </c>
      <c r="AX1078" s="66" t="s">
        <v>755</v>
      </c>
      <c r="AY1078" s="20"/>
      <c r="AZ1078" s="20"/>
      <c r="BA1078" s="105" t="str">
        <f t="shared" si="153"/>
        <v/>
      </c>
      <c r="BB1078" s="20" t="str">
        <f t="shared" si="154"/>
        <v/>
      </c>
      <c r="BC1078" s="20"/>
      <c r="BD1078" s="20"/>
      <c r="BE1078" s="75"/>
      <c r="BF1078" s="73"/>
      <c r="BG1078" s="55"/>
      <c r="BH1078" s="76"/>
      <c r="BI1078" s="20"/>
      <c r="BJ1078" s="20"/>
      <c r="BK1078" s="55"/>
      <c r="BL1078" s="71"/>
      <c r="BM1078" s="77"/>
      <c r="BN1078" s="78"/>
      <c r="BO1078" s="77"/>
      <c r="BP1078" s="78"/>
    </row>
    <row r="1079" spans="1:68" x14ac:dyDescent="0.2">
      <c r="A1079" s="20" t="s">
        <v>95</v>
      </c>
      <c r="B1079" s="20" t="s">
        <v>1168</v>
      </c>
      <c r="C1079" s="20" t="s">
        <v>870</v>
      </c>
      <c r="D1079" s="20" t="s">
        <v>1</v>
      </c>
      <c r="E1079" s="20" t="s">
        <v>77</v>
      </c>
      <c r="F1079" s="20" t="s">
        <v>18664</v>
      </c>
      <c r="G1079" s="20" t="s">
        <v>2442</v>
      </c>
      <c r="H1079" s="20" t="s">
        <v>18680</v>
      </c>
      <c r="I1079" s="19">
        <f t="shared" si="155"/>
        <v>50</v>
      </c>
      <c r="J1079" s="20" t="s">
        <v>755</v>
      </c>
      <c r="K1079" s="20" t="s">
        <v>2225</v>
      </c>
      <c r="L1079" s="95" t="str">
        <f>IF(M1079&lt;&gt;"",IF(NOT(ISNA(INDEX(cc!B:B,MATCH(M1079,cc!A:A,0)))),INDEX(cc!B:B,MATCH(M1079,cc!A:A,0)),"0"),"")</f>
        <v>Age (&lt;15,15+-uk, 2), Sex, and Results</v>
      </c>
      <c r="M1079" s="97" t="s">
        <v>341</v>
      </c>
      <c r="N1079" s="28" t="str">
        <f t="shared" si="156"/>
        <v xml:space="preserve"> TARGET</v>
      </c>
      <c r="O1079" s="19" t="str">
        <f t="shared" si="149"/>
        <v>HTS_TST (N, DSD, IndexMod/Age Aggregated/Sex/Result) TARGET: HTS received results</v>
      </c>
      <c r="P1079" s="19" t="str">
        <f t="shared" si="150"/>
        <v>HTS_TST (N, DSD, IndexMod/Age Aggregated/Sex/Result) TARGET: HTS received results</v>
      </c>
      <c r="Q1079" s="19" t="str">
        <f t="shared" si="157"/>
        <v>HTS_TST (N, DSD, NdxMod/Age Agg/Sex/Result) TARGET</v>
      </c>
      <c r="R1079" s="19" t="str">
        <f t="shared" si="151"/>
        <v>HTS_TST_N_DSD_NdxMod_Age_Agg_Sex_Result_TARGET</v>
      </c>
      <c r="S1079" s="19" t="str">
        <f t="shared" si="152"/>
        <v>HTS_TST_N_DSD_NdxMod_Age_Agg_Sex_Result_TARGET</v>
      </c>
      <c r="T1079" s="19" t="b">
        <f>NOT(ISNA(VLOOKUP(B1079,dbcodes!A:B,2,FALSE)))</f>
        <v>1</v>
      </c>
      <c r="U1079" s="19" t="str">
        <f>IF(ISNA(VLOOKUP(B1079,dbcodes!A:B,2,FALSE)),des!R442,VLOOKUP(B1079,dbcodes!A:B,2,FALSE))</f>
        <v>HTC_TST_N_DSD_NdxMod_Agg_Age_Sex_Result_TARGET</v>
      </c>
      <c r="W1079" s="107" t="str">
        <f>IF(ISNA(VLOOKUP(C1079,descriptions!A:B,2,FALSE)),des!V442,IF(G1079=" TARGET","Target ","")&amp;VLOOKUP(C1079,descriptions!A:B,2,FALSE))</f>
        <v>Target Number of individuals who received HIV Testing Services (HTS) and received their test results</v>
      </c>
      <c r="X1079" s="20" t="s">
        <v>4</v>
      </c>
      <c r="Y1079" s="20" t="s">
        <v>831</v>
      </c>
      <c r="Z1079" s="20" t="s">
        <v>836</v>
      </c>
      <c r="AA1079" s="20" t="s">
        <v>102</v>
      </c>
      <c r="AB1079" s="20" t="s">
        <v>755</v>
      </c>
      <c r="AC1079" s="19" t="str">
        <f>IF(AB1079&lt;&gt;"",IF(NOT(ISNA(INDEX(os!A:A,MATCH(AB1079,os!B:B,0)))),INDEX(os!A:A,MATCH(AB1079,os!B:B,0)),"0"),"")</f>
        <v/>
      </c>
      <c r="AD1079" s="20" t="s">
        <v>830</v>
      </c>
      <c r="AH1079" s="93" t="str">
        <f>IF(NOT(ISNA(VLOOKUP(B:B,ResultsTargets!A:A,1,0))),"TRUE","")</f>
        <v/>
      </c>
      <c r="AI1079" s="19" t="str">
        <f>IF(ISNA(VLOOKUP(C1079,dim_techarea!A:B,2,FALSE)),"",VLOOKUP(C1079,dim_techarea!A:B,2,FALSE))</f>
        <v>HTS_TST</v>
      </c>
      <c r="AJ1079" s="19" t="str">
        <f>IF(ISNA(VLOOKUP(AI1079,dim_techarea!B:C,2,FALSE)),"",VLOOKUP(AI1079,dim_techarea!B:C,2,FALSE))</f>
        <v>f5IPTM7mieH</v>
      </c>
      <c r="AK1079" s="19" t="str">
        <f>IF(ISNA(VLOOKUP(TRIM(G1079),dim_targetsresults!A:B,2,FALSE)),"",VLOOKUP(TRIM(G1079),dim_targetsresults!A:C,2,FALSE))</f>
        <v>MER Targets</v>
      </c>
      <c r="AL1079" s="19" t="str">
        <f>IF(ISNA(VLOOKUP(AK1079,dim_targetsresults!B:C,2,FALSE)),"",VLOOKUP(AK1079,dim_targetsresults!B:C,2,FALSE))</f>
        <v>W8imnja2Owd</v>
      </c>
      <c r="AM1079" s="19" t="str">
        <f>IF(ISNA(VLOOKUP(TRIM(D1079),dim_numeratordenominator!A:B,2,FALSE)),"",VLOOKUP(TRIM(D1079),dim_numeratordenominator!A:C,2,FALSE))</f>
        <v>Numerator</v>
      </c>
      <c r="AN1079" s="19" t="str">
        <f>IF(ISNA(VLOOKUP(AM1079,dim_numeratordenominator!B:C,2,FALSE)),"",VLOOKUP(AM1079,dim_numeratordenominator!B:C,2,FALSE))</f>
        <v>Som9NRMQqV7</v>
      </c>
      <c r="AO1079" s="19" t="str">
        <f>IF(ISNA(VLOOKUP(TRIM(E1079),dim_supporttype!A:B,2,FALSE)),"",VLOOKUP(TRIM(E1079),dim_supporttype!A:C,2,FALSE))</f>
        <v>DSD</v>
      </c>
      <c r="AP1079" s="19" t="str">
        <f>IF(ISNA(VLOOKUP(AO1079,dim_supporttype!B:C,2,FALSE)),"",VLOOKUP(AO1079,dim_supporttype!B:C,2,FALSE))</f>
        <v>iM13vdNLWKb</v>
      </c>
      <c r="AQ1079" s="19" t="str">
        <f>IF(ISNA(VLOOKUP(TRIM(F1079),dim_disaggs!A:B,2,FALSE)),"No Disagg",VLOOKUP(TRIM(F1079),dim_disaggs!A:B,2,FALSE))</f>
        <v>IndexMod/Age Aggregated/Sex/Result</v>
      </c>
      <c r="AR1079" s="19" t="str">
        <f>IF(ISNA(VLOOKUP(AQ1079,dim_disaggs!B:C,2,FALSE)),"",VLOOKUP(AQ1079,dim_disaggs!B:C,2,FALSE))</f>
        <v>JvtylwD81N0</v>
      </c>
      <c r="AS1079" s="72" t="s">
        <v>21115</v>
      </c>
      <c r="AT1079" s="66" t="s">
        <v>19775</v>
      </c>
      <c r="AU1079" s="72" t="s">
        <v>755</v>
      </c>
      <c r="AV1079" s="73" t="s">
        <v>755</v>
      </c>
      <c r="AW1079" s="66" t="s">
        <v>755</v>
      </c>
      <c r="AX1079" s="66" t="s">
        <v>755</v>
      </c>
      <c r="BA1079" s="105" t="str">
        <f t="shared" si="153"/>
        <v/>
      </c>
      <c r="BB1079" s="20" t="str">
        <f t="shared" si="154"/>
        <v/>
      </c>
    </row>
    <row r="1080" spans="1:68" x14ac:dyDescent="0.2">
      <c r="A1080" s="20" t="s">
        <v>95</v>
      </c>
      <c r="B1080" s="20" t="s">
        <v>1226</v>
      </c>
      <c r="C1080" s="20" t="s">
        <v>870</v>
      </c>
      <c r="D1080" s="20" t="s">
        <v>1</v>
      </c>
      <c r="E1080" s="20" t="s">
        <v>78</v>
      </c>
      <c r="F1080" s="20" t="s">
        <v>18664</v>
      </c>
      <c r="G1080" s="20" t="s">
        <v>2442</v>
      </c>
      <c r="H1080" s="20" t="s">
        <v>18680</v>
      </c>
      <c r="I1080" s="19">
        <f t="shared" si="155"/>
        <v>49</v>
      </c>
      <c r="J1080" s="20" t="s">
        <v>755</v>
      </c>
      <c r="K1080" s="20" t="s">
        <v>2225</v>
      </c>
      <c r="L1080" s="95" t="str">
        <f>IF(M1080&lt;&gt;"",IF(NOT(ISNA(INDEX(cc!B:B,MATCH(M1080,cc!A:A,0)))),INDEX(cc!B:B,MATCH(M1080,cc!A:A,0)),"0"),"")</f>
        <v>Age (&lt;15,15+-uk, 2), Sex, and Results</v>
      </c>
      <c r="M1080" s="97" t="s">
        <v>341</v>
      </c>
      <c r="N1080" s="28" t="str">
        <f t="shared" si="156"/>
        <v xml:space="preserve"> TARGET</v>
      </c>
      <c r="O1080" s="19" t="str">
        <f t="shared" si="149"/>
        <v>HTS_TST (N, TA, IndexMod/Age Aggregated/Sex/Result) TARGET: HTS received results</v>
      </c>
      <c r="P1080" s="19" t="str">
        <f t="shared" si="150"/>
        <v>HTS_TST (N, TA, IndexMod/Age Aggregated/Sex/Result) TARGET: HTS received results</v>
      </c>
      <c r="Q1080" s="19" t="str">
        <f t="shared" si="157"/>
        <v>HTS_TST (N, TA, NdxMod/Age Agg/Sex/Result) TARGET</v>
      </c>
      <c r="R1080" s="19" t="str">
        <f t="shared" si="151"/>
        <v>HTS_TST_N_TA_NdxMod_Age_Agg_Sex_Result_TARGET</v>
      </c>
      <c r="S1080" s="19" t="str">
        <f t="shared" si="152"/>
        <v>HTS_TST_N_TA_NdxMod_Age_Agg_Sex_Result_TARGET</v>
      </c>
      <c r="T1080" s="19" t="b">
        <f>NOT(ISNA(VLOOKUP(B1080,dbcodes!A:B,2,FALSE)))</f>
        <v>1</v>
      </c>
      <c r="U1080" s="19" t="str">
        <f>IF(ISNA(VLOOKUP(B1080,dbcodes!A:B,2,FALSE)),des!R446,VLOOKUP(B1080,dbcodes!A:B,2,FALSE))</f>
        <v>HTC_TST_N_TA_NdxMod_Agg_Age_Sex_Result_TARGET</v>
      </c>
      <c r="W1080" s="107" t="str">
        <f>IF(ISNA(VLOOKUP(C1080,descriptions!A:B,2,FALSE)),des!V446,IF(G1080=" TARGET","Target ","")&amp;VLOOKUP(C1080,descriptions!A:B,2,FALSE))</f>
        <v>Target Number of individuals who received HIV Testing Services (HTS) and received their test results</v>
      </c>
      <c r="X1080" s="20" t="s">
        <v>4</v>
      </c>
      <c r="Y1080" s="20" t="s">
        <v>831</v>
      </c>
      <c r="Z1080" s="20" t="s">
        <v>836</v>
      </c>
      <c r="AA1080" s="20" t="s">
        <v>102</v>
      </c>
      <c r="AB1080" s="20" t="s">
        <v>755</v>
      </c>
      <c r="AC1080" s="19" t="str">
        <f>IF(AB1080&lt;&gt;"",IF(NOT(ISNA(INDEX(os!A:A,MATCH(AB1080,os!B:B,0)))),INDEX(os!A:A,MATCH(AB1080,os!B:B,0)),"0"),"")</f>
        <v/>
      </c>
      <c r="AD1080" s="20" t="s">
        <v>830</v>
      </c>
      <c r="AH1080" s="93" t="str">
        <f>IF(NOT(ISNA(VLOOKUP(B:B,ResultsTargets!A:A,1,0))),"TRUE","")</f>
        <v/>
      </c>
      <c r="AI1080" s="19" t="str">
        <f>IF(ISNA(VLOOKUP(C1080,dim_techarea!A:B,2,FALSE)),"",VLOOKUP(C1080,dim_techarea!A:B,2,FALSE))</f>
        <v>HTS_TST</v>
      </c>
      <c r="AJ1080" s="19" t="str">
        <f>IF(ISNA(VLOOKUP(AI1080,dim_techarea!B:C,2,FALSE)),"",VLOOKUP(AI1080,dim_techarea!B:C,2,FALSE))</f>
        <v>f5IPTM7mieH</v>
      </c>
      <c r="AK1080" s="19" t="str">
        <f>IF(ISNA(VLOOKUP(TRIM(G1080),dim_targetsresults!A:B,2,FALSE)),"",VLOOKUP(TRIM(G1080),dim_targetsresults!A:C,2,FALSE))</f>
        <v>MER Targets</v>
      </c>
      <c r="AL1080" s="19" t="str">
        <f>IF(ISNA(VLOOKUP(AK1080,dim_targetsresults!B:C,2,FALSE)),"",VLOOKUP(AK1080,dim_targetsresults!B:C,2,FALSE))</f>
        <v>W8imnja2Owd</v>
      </c>
      <c r="AM1080" s="19" t="str">
        <f>IF(ISNA(VLOOKUP(TRIM(D1080),dim_numeratordenominator!A:B,2,FALSE)),"",VLOOKUP(TRIM(D1080),dim_numeratordenominator!A:C,2,FALSE))</f>
        <v>Numerator</v>
      </c>
      <c r="AN1080" s="19" t="str">
        <f>IF(ISNA(VLOOKUP(AM1080,dim_numeratordenominator!B:C,2,FALSE)),"",VLOOKUP(AM1080,dim_numeratordenominator!B:C,2,FALSE))</f>
        <v>Som9NRMQqV7</v>
      </c>
      <c r="AO1080" s="19" t="str">
        <f>IF(ISNA(VLOOKUP(TRIM(E1080),dim_supporttype!A:B,2,FALSE)),"",VLOOKUP(TRIM(E1080),dim_supporttype!A:C,2,FALSE))</f>
        <v>TA</v>
      </c>
      <c r="AP1080" s="19" t="str">
        <f>IF(ISNA(VLOOKUP(AO1080,dim_supporttype!B:C,2,FALSE)),"",VLOOKUP(AO1080,dim_supporttype!B:C,2,FALSE))</f>
        <v>cRAGKdWIDn4</v>
      </c>
      <c r="AQ1080" s="19" t="str">
        <f>IF(ISNA(VLOOKUP(TRIM(F1080),dim_disaggs!A:B,2,FALSE)),"No Disagg",VLOOKUP(TRIM(F1080),dim_disaggs!A:B,2,FALSE))</f>
        <v>IndexMod/Age Aggregated/Sex/Result</v>
      </c>
      <c r="AR1080" s="19" t="str">
        <f>IF(ISNA(VLOOKUP(AQ1080,dim_disaggs!B:C,2,FALSE)),"",VLOOKUP(AQ1080,dim_disaggs!B:C,2,FALSE))</f>
        <v>JvtylwD81N0</v>
      </c>
      <c r="AS1080" s="72" t="s">
        <v>21115</v>
      </c>
      <c r="AT1080" s="66" t="s">
        <v>19775</v>
      </c>
      <c r="AU1080" s="72" t="s">
        <v>755</v>
      </c>
      <c r="AV1080" s="73" t="s">
        <v>755</v>
      </c>
      <c r="AW1080" s="66" t="s">
        <v>755</v>
      </c>
      <c r="AX1080" s="66" t="s">
        <v>755</v>
      </c>
      <c r="BA1080" s="105" t="str">
        <f t="shared" si="153"/>
        <v/>
      </c>
      <c r="BB1080" s="20" t="str">
        <f t="shared" si="154"/>
        <v/>
      </c>
    </row>
    <row r="1081" spans="1:68" x14ac:dyDescent="0.2">
      <c r="A1081" s="22" t="s">
        <v>95</v>
      </c>
      <c r="B1081" s="21" t="s">
        <v>20050</v>
      </c>
      <c r="C1081" s="20" t="s">
        <v>870</v>
      </c>
      <c r="D1081" s="20" t="s">
        <v>1</v>
      </c>
      <c r="E1081" s="20" t="s">
        <v>77</v>
      </c>
      <c r="F1081" s="20" t="s">
        <v>20043</v>
      </c>
      <c r="G1081" s="20" t="s">
        <v>2442</v>
      </c>
      <c r="H1081" s="20" t="s">
        <v>20044</v>
      </c>
      <c r="I1081" s="19">
        <f t="shared" si="155"/>
        <v>46</v>
      </c>
      <c r="J1081" s="20" t="s">
        <v>755</v>
      </c>
      <c r="K1081" s="20" t="s">
        <v>2225</v>
      </c>
      <c r="L1081" s="95" t="str">
        <f>IF(M1081&lt;&gt;"",IF(NOT(ISNA(INDEX(cc!B:B,MATCH(M1081,cc!A:A,0)))),INDEX(cc!B:B,MATCH(M1081,cc!A:A,0)),"0"),"")</f>
        <v>Age (&lt;1-50+-uk, 12), Sex and Test Results</v>
      </c>
      <c r="M1081" s="97" t="s">
        <v>20629</v>
      </c>
      <c r="N1081" s="28" t="str">
        <f t="shared" si="156"/>
        <v xml:space="preserve"> TARGET</v>
      </c>
      <c r="O1081" s="19" t="str">
        <f t="shared" si="149"/>
        <v>HTS_TST (N, DSD, IndexMod/Age/Sex/Result) TARGET: HTS received results</v>
      </c>
      <c r="P1081" s="19" t="str">
        <f t="shared" si="150"/>
        <v>HTS_TST (N, DSD, IndexMod/Age/Sex/Result) TARGET: HTS received results</v>
      </c>
      <c r="Q1081" s="19" t="str">
        <f t="shared" si="157"/>
        <v>HTS_TST (N, DSD, NdxMod/Age/Sex/Result) TARGET</v>
      </c>
      <c r="R1081" s="19" t="str">
        <f t="shared" si="151"/>
        <v>HTS_TST_N_DSD_NdxMod_Age_Sex_Result_TARGET</v>
      </c>
      <c r="S1081" s="19" t="str">
        <f t="shared" si="152"/>
        <v>HTS_TST_N_DSD_NdxMod_Age_Sex_Result_TARGET</v>
      </c>
      <c r="T1081" s="19" t="b">
        <f>NOT(ISNA(VLOOKUP(B1081,dbcodes!A:B,2,FALSE)))</f>
        <v>1</v>
      </c>
      <c r="U1081" s="19" t="str">
        <f>IF(ISNA(VLOOKUP(B1081,dbcodes!A:B,2,FALSE)),des!R447,VLOOKUP(B1081,dbcodes!A:B,2,FALSE))</f>
        <v>HTS_TST_N_DSD_NdxMod_Age_Sex_Result_TARGET</v>
      </c>
      <c r="W1081" s="107" t="str">
        <f>IF(ISNA(VLOOKUP(C1081,descriptions!A:B,2,FALSE)),des!V447,IF(G1081=" TARGET","Target ","")&amp;VLOOKUP(C1081,descriptions!A:B,2,FALSE))</f>
        <v>Target Number of individuals who received HIV Testing Services (HTS) and received their test results</v>
      </c>
      <c r="X1081" s="20" t="s">
        <v>4</v>
      </c>
      <c r="Y1081" s="20" t="s">
        <v>831</v>
      </c>
      <c r="Z1081" s="20" t="s">
        <v>836</v>
      </c>
      <c r="AA1081" s="20" t="s">
        <v>102</v>
      </c>
      <c r="AB1081" s="20" t="s">
        <v>755</v>
      </c>
      <c r="AC1081" s="19" t="str">
        <f>IF(AB1081&lt;&gt;"",IF(NOT(ISNA(INDEX(os!A:A,MATCH(AB1081,os!B:B,0)))),INDEX(os!A:A,MATCH(AB1081,os!B:B,0)),"0"),"")</f>
        <v/>
      </c>
      <c r="AD1081" s="20" t="s">
        <v>830</v>
      </c>
      <c r="AH1081" s="93" t="str">
        <f>IF(NOT(ISNA(VLOOKUP(B:B,ResultsTargets!A:A,1,0))),"TRUE","")</f>
        <v/>
      </c>
      <c r="AI1081" s="19" t="str">
        <f>IF(ISNA(VLOOKUP(C1081,dim_techarea!A:B,2,FALSE)),"",VLOOKUP(C1081,dim_techarea!A:B,2,FALSE))</f>
        <v>HTS_TST</v>
      </c>
      <c r="AJ1081" s="19" t="str">
        <f>IF(ISNA(VLOOKUP(AI1081,dim_techarea!B:C,2,FALSE)),"",VLOOKUP(AI1081,dim_techarea!B:C,2,FALSE))</f>
        <v>f5IPTM7mieH</v>
      </c>
      <c r="AK1081" s="19" t="str">
        <f>IF(ISNA(VLOOKUP(TRIM(G1081),dim_targetsresults!A:B,2,FALSE)),"",VLOOKUP(TRIM(G1081),dim_targetsresults!A:C,2,FALSE))</f>
        <v>MER Targets</v>
      </c>
      <c r="AL1081" s="19" t="str">
        <f>IF(ISNA(VLOOKUP(AK1081,dim_targetsresults!B:C,2,FALSE)),"",VLOOKUP(AK1081,dim_targetsresults!B:C,2,FALSE))</f>
        <v>W8imnja2Owd</v>
      </c>
      <c r="AM1081" s="19" t="str">
        <f>IF(ISNA(VLOOKUP(TRIM(D1081),dim_numeratordenominator!A:B,2,FALSE)),"",VLOOKUP(TRIM(D1081),dim_numeratordenominator!A:C,2,FALSE))</f>
        <v>Numerator</v>
      </c>
      <c r="AN1081" s="19" t="str">
        <f>IF(ISNA(VLOOKUP(AM1081,dim_numeratordenominator!B:C,2,FALSE)),"",VLOOKUP(AM1081,dim_numeratordenominator!B:C,2,FALSE))</f>
        <v>Som9NRMQqV7</v>
      </c>
      <c r="AO1081" s="19" t="str">
        <f>IF(ISNA(VLOOKUP(TRIM(E1081),dim_supporttype!A:B,2,FALSE)),"",VLOOKUP(TRIM(E1081),dim_supporttype!A:C,2,FALSE))</f>
        <v>DSD</v>
      </c>
      <c r="AP1081" s="19" t="str">
        <f>IF(ISNA(VLOOKUP(AO1081,dim_supporttype!B:C,2,FALSE)),"",VLOOKUP(AO1081,dim_supporttype!B:C,2,FALSE))</f>
        <v>iM13vdNLWKb</v>
      </c>
      <c r="AQ1081" s="19" t="str">
        <f>IF(ISNA(VLOOKUP(TRIM(F1081),dim_disaggs!A:B,2,FALSE)),"No Disagg",VLOOKUP(TRIM(F1081),dim_disaggs!A:B,2,FALSE))</f>
        <v>IndexMod/Age/Sex/Result</v>
      </c>
      <c r="AR1081" s="19" t="str">
        <f>IF(ISNA(VLOOKUP(AQ1081,dim_disaggs!B:C,2,FALSE)),"",VLOOKUP(AQ1081,dim_disaggs!B:C,2,FALSE))</f>
        <v>xds87opkbem</v>
      </c>
      <c r="AS1081" s="72" t="s">
        <v>21115</v>
      </c>
      <c r="AT1081" s="66" t="s">
        <v>19775</v>
      </c>
      <c r="AU1081" s="72" t="s">
        <v>21145</v>
      </c>
      <c r="AV1081" s="73" t="s">
        <v>21161</v>
      </c>
      <c r="AW1081" s="65" t="s">
        <v>25655</v>
      </c>
      <c r="AX1081" s="66" t="s">
        <v>25403</v>
      </c>
      <c r="BA1081" s="105" t="str">
        <f t="shared" si="153"/>
        <v/>
      </c>
      <c r="BB1081" s="20" t="str">
        <f t="shared" si="154"/>
        <v/>
      </c>
    </row>
    <row r="1082" spans="1:68" x14ac:dyDescent="0.2">
      <c r="A1082" s="22" t="s">
        <v>95</v>
      </c>
      <c r="B1082" s="21" t="s">
        <v>20051</v>
      </c>
      <c r="C1082" s="20" t="s">
        <v>870</v>
      </c>
      <c r="D1082" s="20" t="s">
        <v>1</v>
      </c>
      <c r="E1082" s="20" t="s">
        <v>78</v>
      </c>
      <c r="F1082" s="20" t="s">
        <v>20043</v>
      </c>
      <c r="G1082" s="20" t="s">
        <v>2442</v>
      </c>
      <c r="H1082" s="20" t="s">
        <v>20044</v>
      </c>
      <c r="I1082" s="19">
        <f t="shared" si="155"/>
        <v>45</v>
      </c>
      <c r="J1082" s="20" t="s">
        <v>755</v>
      </c>
      <c r="K1082" s="20" t="s">
        <v>2225</v>
      </c>
      <c r="L1082" s="95" t="str">
        <f>IF(M1082&lt;&gt;"",IF(NOT(ISNA(INDEX(cc!B:B,MATCH(M1082,cc!A:A,0)))),INDEX(cc!B:B,MATCH(M1082,cc!A:A,0)),"0"),"")</f>
        <v>Age (&lt;1-50+-uk, 12), Sex and Test Results</v>
      </c>
      <c r="M1082" s="97" t="s">
        <v>20629</v>
      </c>
      <c r="N1082" s="28" t="str">
        <f t="shared" si="156"/>
        <v xml:space="preserve"> TARGET</v>
      </c>
      <c r="O1082" s="19" t="str">
        <f t="shared" si="149"/>
        <v>HTS_TST (N, TA, IndexMod/Age/Sex/Result) TARGET: HTS received results</v>
      </c>
      <c r="P1082" s="19" t="str">
        <f t="shared" si="150"/>
        <v>HTS_TST (N, TA, IndexMod/Age/Sex/Result) TARGET: HTS received results</v>
      </c>
      <c r="Q1082" s="19" t="str">
        <f t="shared" si="157"/>
        <v>HTS_TST (N, TA, NdxMod/Age/Sex/Result) TARGET</v>
      </c>
      <c r="R1082" s="19" t="str">
        <f t="shared" si="151"/>
        <v>HTS_TST_N_TA_NdxMod_Age_Sex_Result_TARGET</v>
      </c>
      <c r="S1082" s="19" t="str">
        <f t="shared" si="152"/>
        <v>HTS_TST_N_TA_NdxMod_Age_Sex_Result_TARGET</v>
      </c>
      <c r="T1082" s="19" t="b">
        <f>NOT(ISNA(VLOOKUP(B1082,dbcodes!A:B,2,FALSE)))</f>
        <v>1</v>
      </c>
      <c r="U1082" s="19" t="str">
        <f>IF(ISNA(VLOOKUP(B1082,dbcodes!A:B,2,FALSE)),des!R448,VLOOKUP(B1082,dbcodes!A:B,2,FALSE))</f>
        <v>HTS_TST_N_TA_NdxMod_Age_Sex_Result_TARGET</v>
      </c>
      <c r="W1082" s="107" t="str">
        <f>IF(ISNA(VLOOKUP(C1082,descriptions!A:B,2,FALSE)),des!V448,IF(G1082=" TARGET","Target ","")&amp;VLOOKUP(C1082,descriptions!A:B,2,FALSE))</f>
        <v>Target Number of individuals who received HIV Testing Services (HTS) and received their test results</v>
      </c>
      <c r="X1082" s="20" t="s">
        <v>4</v>
      </c>
      <c r="Y1082" s="20" t="s">
        <v>831</v>
      </c>
      <c r="Z1082" s="20" t="s">
        <v>836</v>
      </c>
      <c r="AA1082" s="20" t="s">
        <v>102</v>
      </c>
      <c r="AB1082" s="20" t="s">
        <v>755</v>
      </c>
      <c r="AC1082" s="19" t="str">
        <f>IF(AB1082&lt;&gt;"",IF(NOT(ISNA(INDEX(os!A:A,MATCH(AB1082,os!B:B,0)))),INDEX(os!A:A,MATCH(AB1082,os!B:B,0)),"0"),"")</f>
        <v/>
      </c>
      <c r="AD1082" s="20" t="s">
        <v>830</v>
      </c>
      <c r="AH1082" s="93" t="str">
        <f>IF(NOT(ISNA(VLOOKUP(B:B,ResultsTargets!A:A,1,0))),"TRUE","")</f>
        <v/>
      </c>
      <c r="AI1082" s="19" t="str">
        <f>IF(ISNA(VLOOKUP(C1082,dim_techarea!A:B,2,FALSE)),"",VLOOKUP(C1082,dim_techarea!A:B,2,FALSE))</f>
        <v>HTS_TST</v>
      </c>
      <c r="AJ1082" s="19" t="str">
        <f>IF(ISNA(VLOOKUP(AI1082,dim_techarea!B:C,2,FALSE)),"",VLOOKUP(AI1082,dim_techarea!B:C,2,FALSE))</f>
        <v>f5IPTM7mieH</v>
      </c>
      <c r="AK1082" s="19" t="str">
        <f>IF(ISNA(VLOOKUP(TRIM(G1082),dim_targetsresults!A:B,2,FALSE)),"",VLOOKUP(TRIM(G1082),dim_targetsresults!A:C,2,FALSE))</f>
        <v>MER Targets</v>
      </c>
      <c r="AL1082" s="19" t="str">
        <f>IF(ISNA(VLOOKUP(AK1082,dim_targetsresults!B:C,2,FALSE)),"",VLOOKUP(AK1082,dim_targetsresults!B:C,2,FALSE))</f>
        <v>W8imnja2Owd</v>
      </c>
      <c r="AM1082" s="19" t="str">
        <f>IF(ISNA(VLOOKUP(TRIM(D1082),dim_numeratordenominator!A:B,2,FALSE)),"",VLOOKUP(TRIM(D1082),dim_numeratordenominator!A:C,2,FALSE))</f>
        <v>Numerator</v>
      </c>
      <c r="AN1082" s="19" t="str">
        <f>IF(ISNA(VLOOKUP(AM1082,dim_numeratordenominator!B:C,2,FALSE)),"",VLOOKUP(AM1082,dim_numeratordenominator!B:C,2,FALSE))</f>
        <v>Som9NRMQqV7</v>
      </c>
      <c r="AO1082" s="19" t="str">
        <f>IF(ISNA(VLOOKUP(TRIM(E1082),dim_supporttype!A:B,2,FALSE)),"",VLOOKUP(TRIM(E1082),dim_supporttype!A:C,2,FALSE))</f>
        <v>TA</v>
      </c>
      <c r="AP1082" s="19" t="str">
        <f>IF(ISNA(VLOOKUP(AO1082,dim_supporttype!B:C,2,FALSE)),"",VLOOKUP(AO1082,dim_supporttype!B:C,2,FALSE))</f>
        <v>cRAGKdWIDn4</v>
      </c>
      <c r="AQ1082" s="19" t="str">
        <f>IF(ISNA(VLOOKUP(TRIM(F1082),dim_disaggs!A:B,2,FALSE)),"No Disagg",VLOOKUP(TRIM(F1082),dim_disaggs!A:B,2,FALSE))</f>
        <v>IndexMod/Age/Sex/Result</v>
      </c>
      <c r="AR1082" s="19" t="str">
        <f>IF(ISNA(VLOOKUP(AQ1082,dim_disaggs!B:C,2,FALSE)),"",VLOOKUP(AQ1082,dim_disaggs!B:C,2,FALSE))</f>
        <v>xds87opkbem</v>
      </c>
      <c r="AS1082" s="72" t="s">
        <v>21115</v>
      </c>
      <c r="AT1082" s="66" t="s">
        <v>19775</v>
      </c>
      <c r="AU1082" s="72" t="s">
        <v>21145</v>
      </c>
      <c r="AV1082" s="73" t="s">
        <v>21161</v>
      </c>
      <c r="AW1082" s="65" t="s">
        <v>25655</v>
      </c>
      <c r="AX1082" s="66" t="s">
        <v>25403</v>
      </c>
      <c r="BA1082" s="105" t="str">
        <f t="shared" si="153"/>
        <v/>
      </c>
      <c r="BB1082" s="20" t="str">
        <f t="shared" si="154"/>
        <v/>
      </c>
    </row>
    <row r="1083" spans="1:68" x14ac:dyDescent="0.2">
      <c r="A1083" s="20" t="s">
        <v>95</v>
      </c>
      <c r="B1083" s="20" t="s">
        <v>1166</v>
      </c>
      <c r="C1083" s="20" t="s">
        <v>870</v>
      </c>
      <c r="D1083" s="20" t="s">
        <v>1</v>
      </c>
      <c r="E1083" s="20" t="s">
        <v>77</v>
      </c>
      <c r="F1083" s="20" t="s">
        <v>413</v>
      </c>
      <c r="G1083" s="20" t="s">
        <v>2442</v>
      </c>
      <c r="H1083" s="20" t="s">
        <v>2276</v>
      </c>
      <c r="I1083" s="19">
        <f t="shared" si="155"/>
        <v>49</v>
      </c>
      <c r="J1083" s="20" t="s">
        <v>755</v>
      </c>
      <c r="K1083" s="20" t="s">
        <v>2225</v>
      </c>
      <c r="L1083" s="95" t="str">
        <f>IF(M1083&lt;&gt;"",IF(NOT(ISNA(INDEX(cc!B:B,MATCH(M1083,cc!A:A,0)))),INDEX(cc!B:B,MATCH(M1083,cc!A:A,0)),"0"),"")</f>
        <v>Age (10-50+-uk, 5), Sex and Result</v>
      </c>
      <c r="M1083" s="97" t="s">
        <v>345</v>
      </c>
      <c r="N1083" s="28" t="str">
        <f t="shared" si="156"/>
        <v xml:space="preserve"> TARGET</v>
      </c>
      <c r="O1083" s="19" t="str">
        <f t="shared" si="149"/>
        <v>HTS_TST (N, DSD, IndexMod/AgeAboveTen/Sex/Result) TARGET: HTS received results</v>
      </c>
      <c r="P1083" s="19" t="str">
        <f t="shared" si="150"/>
        <v>HTS_TST (N, DSD, IndexMod/AgeAboveTen/Sex/Result) TARGET: HTS received results</v>
      </c>
      <c r="Q1083" s="19" t="str">
        <f t="shared" si="157"/>
        <v>HTS_TST (N, DSD, NdxMod/Age&gt;10/Sex/Result) TARGET</v>
      </c>
      <c r="R1083" s="19" t="str">
        <f t="shared" si="151"/>
        <v>HTS_TST_N_DSD_NdxMod_Agegt10_Sex_Result_TARGET</v>
      </c>
      <c r="S1083" s="19" t="str">
        <f t="shared" si="152"/>
        <v>HTS_TST_N_DSD_NdxMod_Agegt10_Sex_Result_TARGET</v>
      </c>
      <c r="T1083" s="19" t="b">
        <f>NOT(ISNA(VLOOKUP(B1083,dbcodes!A:B,2,FALSE)))</f>
        <v>1</v>
      </c>
      <c r="U1083" s="19" t="str">
        <f>IF(ISNA(VLOOKUP(B1083,dbcodes!A:B,2,FALSE)),des!R449,VLOOKUP(B1083,dbcodes!A:B,2,FALSE))</f>
        <v>HTC_TST_N_DSD_NdxMod_Agegt10_Sex_Result_TARGET</v>
      </c>
      <c r="W1083" s="107" t="str">
        <f>IF(ISNA(VLOOKUP(C1083,descriptions!A:B,2,FALSE)),des!V449,IF(G1083=" TARGET","Target ","")&amp;VLOOKUP(C1083,descriptions!A:B,2,FALSE))</f>
        <v>Target Number of individuals who received HIV Testing Services (HTS) and received their test results</v>
      </c>
      <c r="X1083" s="20" t="s">
        <v>4</v>
      </c>
      <c r="Y1083" s="20" t="s">
        <v>831</v>
      </c>
      <c r="Z1083" s="20" t="s">
        <v>836</v>
      </c>
      <c r="AA1083" s="20" t="s">
        <v>102</v>
      </c>
      <c r="AB1083" s="20" t="s">
        <v>755</v>
      </c>
      <c r="AC1083" s="19" t="str">
        <f>IF(AB1083&lt;&gt;"",IF(NOT(ISNA(INDEX(os!A:A,MATCH(AB1083,os!B:B,0)))),INDEX(os!A:A,MATCH(AB1083,os!B:B,0)),"0"),"")</f>
        <v/>
      </c>
      <c r="AD1083" s="20" t="s">
        <v>830</v>
      </c>
      <c r="AH1083" s="93" t="str">
        <f>IF(NOT(ISNA(VLOOKUP(B:B,ResultsTargets!A:A,1,0))),"TRUE","")</f>
        <v/>
      </c>
      <c r="AI1083" s="19" t="str">
        <f>IF(ISNA(VLOOKUP(C1083,dim_techarea!A:B,2,FALSE)),"",VLOOKUP(C1083,dim_techarea!A:B,2,FALSE))</f>
        <v>HTS_TST</v>
      </c>
      <c r="AJ1083" s="19" t="str">
        <f>IF(ISNA(VLOOKUP(AI1083,dim_techarea!B:C,2,FALSE)),"",VLOOKUP(AI1083,dim_techarea!B:C,2,FALSE))</f>
        <v>f5IPTM7mieH</v>
      </c>
      <c r="AK1083" s="19" t="str">
        <f>IF(ISNA(VLOOKUP(TRIM(G1083),dim_targetsresults!A:B,2,FALSE)),"",VLOOKUP(TRIM(G1083),dim_targetsresults!A:C,2,FALSE))</f>
        <v>MER Targets</v>
      </c>
      <c r="AL1083" s="19" t="str">
        <f>IF(ISNA(VLOOKUP(AK1083,dim_targetsresults!B:C,2,FALSE)),"",VLOOKUP(AK1083,dim_targetsresults!B:C,2,FALSE))</f>
        <v>W8imnja2Owd</v>
      </c>
      <c r="AM1083" s="19" t="str">
        <f>IF(ISNA(VLOOKUP(TRIM(D1083),dim_numeratordenominator!A:B,2,FALSE)),"",VLOOKUP(TRIM(D1083),dim_numeratordenominator!A:C,2,FALSE))</f>
        <v>Numerator</v>
      </c>
      <c r="AN1083" s="19" t="str">
        <f>IF(ISNA(VLOOKUP(AM1083,dim_numeratordenominator!B:C,2,FALSE)),"",VLOOKUP(AM1083,dim_numeratordenominator!B:C,2,FALSE))</f>
        <v>Som9NRMQqV7</v>
      </c>
      <c r="AO1083" s="19" t="str">
        <f>IF(ISNA(VLOOKUP(TRIM(E1083),dim_supporttype!A:B,2,FALSE)),"",VLOOKUP(TRIM(E1083),dim_supporttype!A:C,2,FALSE))</f>
        <v>DSD</v>
      </c>
      <c r="AP1083" s="19" t="str">
        <f>IF(ISNA(VLOOKUP(AO1083,dim_supporttype!B:C,2,FALSE)),"",VLOOKUP(AO1083,dim_supporttype!B:C,2,FALSE))</f>
        <v>iM13vdNLWKb</v>
      </c>
      <c r="AQ1083" s="19" t="str">
        <f>IF(ISNA(VLOOKUP(TRIM(F1083),dim_disaggs!A:B,2,FALSE)),"No Disagg",VLOOKUP(TRIM(F1083),dim_disaggs!A:B,2,FALSE))</f>
        <v>IndexMod/AgeAboveTen/Sex/Result</v>
      </c>
      <c r="AR1083" s="19" t="str">
        <f>IF(ISNA(VLOOKUP(AQ1083,dim_disaggs!B:C,2,FALSE)),"",VLOOKUP(AQ1083,dim_disaggs!B:C,2,FALSE))</f>
        <v>D0qVuMrhZDW</v>
      </c>
      <c r="AS1083" s="72" t="s">
        <v>21115</v>
      </c>
      <c r="AT1083" s="66" t="s">
        <v>19775</v>
      </c>
      <c r="AU1083" s="72" t="s">
        <v>755</v>
      </c>
      <c r="AV1083" s="73" t="s">
        <v>755</v>
      </c>
      <c r="AW1083" s="66" t="s">
        <v>755</v>
      </c>
      <c r="AX1083" s="66" t="s">
        <v>755</v>
      </c>
      <c r="BA1083" s="105" t="str">
        <f t="shared" si="153"/>
        <v/>
      </c>
      <c r="BB1083" s="20" t="str">
        <f t="shared" si="154"/>
        <v/>
      </c>
    </row>
    <row r="1084" spans="1:68" x14ac:dyDescent="0.2">
      <c r="A1084" s="20" t="s">
        <v>95</v>
      </c>
      <c r="B1084" s="20" t="s">
        <v>1224</v>
      </c>
      <c r="C1084" s="20" t="s">
        <v>870</v>
      </c>
      <c r="D1084" s="20" t="s">
        <v>1</v>
      </c>
      <c r="E1084" s="20" t="s">
        <v>78</v>
      </c>
      <c r="F1084" s="20" t="s">
        <v>413</v>
      </c>
      <c r="G1084" s="20" t="s">
        <v>2442</v>
      </c>
      <c r="H1084" s="20" t="s">
        <v>2276</v>
      </c>
      <c r="I1084" s="19">
        <f t="shared" si="155"/>
        <v>48</v>
      </c>
      <c r="J1084" s="20" t="s">
        <v>755</v>
      </c>
      <c r="K1084" s="20" t="s">
        <v>2225</v>
      </c>
      <c r="L1084" s="95" t="str">
        <f>IF(M1084&lt;&gt;"",IF(NOT(ISNA(INDEX(cc!B:B,MATCH(M1084,cc!A:A,0)))),INDEX(cc!B:B,MATCH(M1084,cc!A:A,0)),"0"),"")</f>
        <v>Age (10-50+-uk, 5), Sex and Result</v>
      </c>
      <c r="M1084" s="97" t="s">
        <v>345</v>
      </c>
      <c r="N1084" s="28" t="str">
        <f t="shared" si="156"/>
        <v xml:space="preserve"> TARGET</v>
      </c>
      <c r="O1084" s="19" t="str">
        <f t="shared" si="149"/>
        <v>HTS_TST (N, TA, IndexMod/AgeAboveTen/Sex/Result) TARGET: HTS received results</v>
      </c>
      <c r="P1084" s="19" t="str">
        <f t="shared" si="150"/>
        <v>HTS_TST (N, TA, IndexMod/AgeAboveTen/Sex/Result) TARGET: HTS received results</v>
      </c>
      <c r="Q1084" s="19" t="str">
        <f t="shared" si="157"/>
        <v>HTS_TST (N, TA, NdxMod/Age&gt;10/Sex/Result) TARGET</v>
      </c>
      <c r="R1084" s="19" t="str">
        <f t="shared" si="151"/>
        <v>HTS_TST_N_TA_NdxMod_Agegt10_Sex_Result_TARGET</v>
      </c>
      <c r="S1084" s="19" t="str">
        <f t="shared" si="152"/>
        <v>HTS_TST_N_TA_NdxMod_Agegt10_Sex_Result_TARGET</v>
      </c>
      <c r="T1084" s="19" t="b">
        <f>NOT(ISNA(VLOOKUP(B1084,dbcodes!A:B,2,FALSE)))</f>
        <v>1</v>
      </c>
      <c r="U1084" s="19" t="str">
        <f>IF(ISNA(VLOOKUP(B1084,dbcodes!A:B,2,FALSE)),des!R450,VLOOKUP(B1084,dbcodes!A:B,2,FALSE))</f>
        <v>HTC_TST_N_TA_NdxMod_Agegt10_Sex_Result_TARGET</v>
      </c>
      <c r="W1084" s="107" t="str">
        <f>IF(ISNA(VLOOKUP(C1084,descriptions!A:B,2,FALSE)),des!V450,IF(G1084=" TARGET","Target ","")&amp;VLOOKUP(C1084,descriptions!A:B,2,FALSE))</f>
        <v>Target Number of individuals who received HIV Testing Services (HTS) and received their test results</v>
      </c>
      <c r="X1084" s="20" t="s">
        <v>4</v>
      </c>
      <c r="Y1084" s="20" t="s">
        <v>831</v>
      </c>
      <c r="Z1084" s="20" t="s">
        <v>836</v>
      </c>
      <c r="AA1084" s="20" t="s">
        <v>102</v>
      </c>
      <c r="AB1084" s="20" t="s">
        <v>755</v>
      </c>
      <c r="AC1084" s="19" t="str">
        <f>IF(AB1084&lt;&gt;"",IF(NOT(ISNA(INDEX(os!A:A,MATCH(AB1084,os!B:B,0)))),INDEX(os!A:A,MATCH(AB1084,os!B:B,0)),"0"),"")</f>
        <v/>
      </c>
      <c r="AD1084" s="20" t="s">
        <v>830</v>
      </c>
      <c r="AH1084" s="93" t="str">
        <f>IF(NOT(ISNA(VLOOKUP(B:B,ResultsTargets!A:A,1,0))),"TRUE","")</f>
        <v/>
      </c>
      <c r="AI1084" s="19" t="str">
        <f>IF(ISNA(VLOOKUP(C1084,dim_techarea!A:B,2,FALSE)),"",VLOOKUP(C1084,dim_techarea!A:B,2,FALSE))</f>
        <v>HTS_TST</v>
      </c>
      <c r="AJ1084" s="19" t="str">
        <f>IF(ISNA(VLOOKUP(AI1084,dim_techarea!B:C,2,FALSE)),"",VLOOKUP(AI1084,dim_techarea!B:C,2,FALSE))</f>
        <v>f5IPTM7mieH</v>
      </c>
      <c r="AK1084" s="19" t="str">
        <f>IF(ISNA(VLOOKUP(TRIM(G1084),dim_targetsresults!A:B,2,FALSE)),"",VLOOKUP(TRIM(G1084),dim_targetsresults!A:C,2,FALSE))</f>
        <v>MER Targets</v>
      </c>
      <c r="AL1084" s="19" t="str">
        <f>IF(ISNA(VLOOKUP(AK1084,dim_targetsresults!B:C,2,FALSE)),"",VLOOKUP(AK1084,dim_targetsresults!B:C,2,FALSE))</f>
        <v>W8imnja2Owd</v>
      </c>
      <c r="AM1084" s="19" t="str">
        <f>IF(ISNA(VLOOKUP(TRIM(D1084),dim_numeratordenominator!A:B,2,FALSE)),"",VLOOKUP(TRIM(D1084),dim_numeratordenominator!A:C,2,FALSE))</f>
        <v>Numerator</v>
      </c>
      <c r="AN1084" s="19" t="str">
        <f>IF(ISNA(VLOOKUP(AM1084,dim_numeratordenominator!B:C,2,FALSE)),"",VLOOKUP(AM1084,dim_numeratordenominator!B:C,2,FALSE))</f>
        <v>Som9NRMQqV7</v>
      </c>
      <c r="AO1084" s="19" t="str">
        <f>IF(ISNA(VLOOKUP(TRIM(E1084),dim_supporttype!A:B,2,FALSE)),"",VLOOKUP(TRIM(E1084),dim_supporttype!A:C,2,FALSE))</f>
        <v>TA</v>
      </c>
      <c r="AP1084" s="19" t="str">
        <f>IF(ISNA(VLOOKUP(AO1084,dim_supporttype!B:C,2,FALSE)),"",VLOOKUP(AO1084,dim_supporttype!B:C,2,FALSE))</f>
        <v>cRAGKdWIDn4</v>
      </c>
      <c r="AQ1084" s="19" t="str">
        <f>IF(ISNA(VLOOKUP(TRIM(F1084),dim_disaggs!A:B,2,FALSE)),"No Disagg",VLOOKUP(TRIM(F1084),dim_disaggs!A:B,2,FALSE))</f>
        <v>IndexMod/AgeAboveTen/Sex/Result</v>
      </c>
      <c r="AR1084" s="19" t="str">
        <f>IF(ISNA(VLOOKUP(AQ1084,dim_disaggs!B:C,2,FALSE)),"",VLOOKUP(AQ1084,dim_disaggs!B:C,2,FALSE))</f>
        <v>D0qVuMrhZDW</v>
      </c>
      <c r="AS1084" s="72" t="s">
        <v>21115</v>
      </c>
      <c r="AT1084" s="66" t="s">
        <v>19775</v>
      </c>
      <c r="AU1084" s="72" t="s">
        <v>755</v>
      </c>
      <c r="AV1084" s="73" t="s">
        <v>755</v>
      </c>
      <c r="AW1084" s="66" t="s">
        <v>755</v>
      </c>
      <c r="AX1084" s="66" t="s">
        <v>755</v>
      </c>
      <c r="BA1084" s="105" t="str">
        <f t="shared" si="153"/>
        <v/>
      </c>
      <c r="BB1084" s="20" t="str">
        <f t="shared" si="154"/>
        <v/>
      </c>
    </row>
    <row r="1085" spans="1:68" s="3" customFormat="1" x14ac:dyDescent="0.2">
      <c r="A1085" s="20" t="s">
        <v>95</v>
      </c>
      <c r="B1085" s="20" t="s">
        <v>1167</v>
      </c>
      <c r="C1085" s="20" t="s">
        <v>870</v>
      </c>
      <c r="D1085" s="20" t="s">
        <v>1</v>
      </c>
      <c r="E1085" s="20" t="s">
        <v>77</v>
      </c>
      <c r="F1085" s="20" t="s">
        <v>412</v>
      </c>
      <c r="G1085" s="20" t="s">
        <v>2442</v>
      </c>
      <c r="H1085" s="20" t="s">
        <v>2277</v>
      </c>
      <c r="I1085" s="19">
        <f t="shared" si="155"/>
        <v>45</v>
      </c>
      <c r="J1085" s="20" t="s">
        <v>755</v>
      </c>
      <c r="K1085" s="20" t="s">
        <v>2225</v>
      </c>
      <c r="L1085" s="95" t="str">
        <f>IF(M1085&lt;&gt;"",IF(NOT(ISNA(INDEX(cc!B:B,MATCH(M1085,cc!A:A,0)))),INDEX(cc!B:B,MATCH(M1085,cc!A:A,0)),"0"),"")</f>
        <v>Age (&lt;1-9, 2) and Result</v>
      </c>
      <c r="M1085" s="97" t="s">
        <v>342</v>
      </c>
      <c r="N1085" s="28" t="str">
        <f t="shared" si="156"/>
        <v xml:space="preserve"> TARGET</v>
      </c>
      <c r="O1085" s="19" t="str">
        <f t="shared" si="149"/>
        <v>HTS_TST (N, DSD, IndexMod/AgeLessThanTen/Result) TARGET: HTS received results</v>
      </c>
      <c r="P1085" s="19" t="str">
        <f t="shared" si="150"/>
        <v>HTS_TST (N, DSD, IndexMod/AgeLessThanTen/Result) TARGET: HTS received results</v>
      </c>
      <c r="Q1085" s="19" t="str">
        <f t="shared" si="157"/>
        <v>HTS_TST (N, DSD, NdxMod/Age&lt;10/Result) TARGET</v>
      </c>
      <c r="R1085" s="19" t="str">
        <f t="shared" si="151"/>
        <v>HTS_TST_N_DSD_NdxMod_Agelt10_Result_TARGET</v>
      </c>
      <c r="S1085" s="19" t="str">
        <f t="shared" si="152"/>
        <v>HTS_TST_N_DSD_NdxMod_Agelt10_Result_TARGET</v>
      </c>
      <c r="T1085" s="19" t="b">
        <f>NOT(ISNA(VLOOKUP(B1085,dbcodes!A:B,2,FALSE)))</f>
        <v>1</v>
      </c>
      <c r="U1085" s="19" t="str">
        <f>IF(ISNA(VLOOKUP(B1085,dbcodes!A:B,2,FALSE)),des!R451,VLOOKUP(B1085,dbcodes!A:B,2,FALSE))</f>
        <v>HTC_TST_N_DSD_NdxMod_Agelt10_Result_TARGET</v>
      </c>
      <c r="V1085" s="20"/>
      <c r="W1085" s="107" t="str">
        <f>IF(ISNA(VLOOKUP(C1085,descriptions!A:B,2,FALSE)),des!V451,IF(G1085=" TARGET","Target ","")&amp;VLOOKUP(C1085,descriptions!A:B,2,FALSE))</f>
        <v>Target Number of individuals who received HIV Testing Services (HTS) and received their test results</v>
      </c>
      <c r="X1085" s="20" t="s">
        <v>4</v>
      </c>
      <c r="Y1085" s="20" t="s">
        <v>831</v>
      </c>
      <c r="Z1085" s="20" t="s">
        <v>836</v>
      </c>
      <c r="AA1085" s="20" t="s">
        <v>102</v>
      </c>
      <c r="AB1085" s="20" t="s">
        <v>755</v>
      </c>
      <c r="AC1085" s="19" t="str">
        <f>IF(AB1085&lt;&gt;"",IF(NOT(ISNA(INDEX(os!A:A,MATCH(AB1085,os!B:B,0)))),INDEX(os!A:A,MATCH(AB1085,os!B:B,0)),"0"),"")</f>
        <v/>
      </c>
      <c r="AD1085" s="20" t="s">
        <v>830</v>
      </c>
      <c r="AE1085" s="20"/>
      <c r="AF1085" s="20"/>
      <c r="AG1085" s="20"/>
      <c r="AH1085" s="93" t="str">
        <f>IF(NOT(ISNA(VLOOKUP(B:B,ResultsTargets!A:A,1,0))),"TRUE","")</f>
        <v/>
      </c>
      <c r="AI1085" s="19" t="str">
        <f>IF(ISNA(VLOOKUP(C1085,dim_techarea!A:B,2,FALSE)),"",VLOOKUP(C1085,dim_techarea!A:B,2,FALSE))</f>
        <v>HTS_TST</v>
      </c>
      <c r="AJ1085" s="19" t="str">
        <f>IF(ISNA(VLOOKUP(AI1085,dim_techarea!B:C,2,FALSE)),"",VLOOKUP(AI1085,dim_techarea!B:C,2,FALSE))</f>
        <v>f5IPTM7mieH</v>
      </c>
      <c r="AK1085" s="19" t="str">
        <f>IF(ISNA(VLOOKUP(TRIM(G1085),dim_targetsresults!A:B,2,FALSE)),"",VLOOKUP(TRIM(G1085),dim_targetsresults!A:C,2,FALSE))</f>
        <v>MER Targets</v>
      </c>
      <c r="AL1085" s="19" t="str">
        <f>IF(ISNA(VLOOKUP(AK1085,dim_targetsresults!B:C,2,FALSE)),"",VLOOKUP(AK1085,dim_targetsresults!B:C,2,FALSE))</f>
        <v>W8imnja2Owd</v>
      </c>
      <c r="AM1085" s="19" t="str">
        <f>IF(ISNA(VLOOKUP(TRIM(D1085),dim_numeratordenominator!A:B,2,FALSE)),"",VLOOKUP(TRIM(D1085),dim_numeratordenominator!A:C,2,FALSE))</f>
        <v>Numerator</v>
      </c>
      <c r="AN1085" s="19" t="str">
        <f>IF(ISNA(VLOOKUP(AM1085,dim_numeratordenominator!B:C,2,FALSE)),"",VLOOKUP(AM1085,dim_numeratordenominator!B:C,2,FALSE))</f>
        <v>Som9NRMQqV7</v>
      </c>
      <c r="AO1085" s="19" t="str">
        <f>IF(ISNA(VLOOKUP(TRIM(E1085),dim_supporttype!A:B,2,FALSE)),"",VLOOKUP(TRIM(E1085),dim_supporttype!A:C,2,FALSE))</f>
        <v>DSD</v>
      </c>
      <c r="AP1085" s="19" t="str">
        <f>IF(ISNA(VLOOKUP(AO1085,dim_supporttype!B:C,2,FALSE)),"",VLOOKUP(AO1085,dim_supporttype!B:C,2,FALSE))</f>
        <v>iM13vdNLWKb</v>
      </c>
      <c r="AQ1085" s="19" t="str">
        <f>IF(ISNA(VLOOKUP(TRIM(F1085),dim_disaggs!A:B,2,FALSE)),"No Disagg",VLOOKUP(TRIM(F1085),dim_disaggs!A:B,2,FALSE))</f>
        <v>IndexMod/AgeLessThanTen/Result</v>
      </c>
      <c r="AR1085" s="19" t="str">
        <f>IF(ISNA(VLOOKUP(AQ1085,dim_disaggs!B:C,2,FALSE)),"",VLOOKUP(AQ1085,dim_disaggs!B:C,2,FALSE))</f>
        <v>THC3PbJvDVi</v>
      </c>
      <c r="AS1085" s="72" t="s">
        <v>21115</v>
      </c>
      <c r="AT1085" s="66" t="s">
        <v>19775</v>
      </c>
      <c r="AU1085" s="72" t="s">
        <v>755</v>
      </c>
      <c r="AV1085" s="73" t="s">
        <v>755</v>
      </c>
      <c r="AW1085" s="66" t="s">
        <v>755</v>
      </c>
      <c r="AX1085" s="66" t="s">
        <v>755</v>
      </c>
      <c r="AY1085" s="20"/>
      <c r="AZ1085" s="20"/>
      <c r="BA1085" s="105" t="str">
        <f t="shared" si="153"/>
        <v/>
      </c>
      <c r="BB1085" s="20" t="str">
        <f t="shared" si="154"/>
        <v/>
      </c>
      <c r="BC1085" s="20"/>
      <c r="BD1085" s="20"/>
      <c r="BE1085" s="75"/>
      <c r="BF1085" s="73"/>
      <c r="BG1085" s="55"/>
      <c r="BH1085" s="76"/>
      <c r="BI1085" s="20"/>
      <c r="BJ1085" s="20"/>
      <c r="BK1085" s="55"/>
      <c r="BL1085" s="71"/>
      <c r="BM1085" s="77"/>
      <c r="BN1085" s="78"/>
      <c r="BO1085" s="77"/>
      <c r="BP1085" s="78"/>
    </row>
    <row r="1086" spans="1:68" s="3" customFormat="1" x14ac:dyDescent="0.2">
      <c r="A1086" s="20" t="s">
        <v>95</v>
      </c>
      <c r="B1086" s="20" t="s">
        <v>1225</v>
      </c>
      <c r="C1086" s="20" t="s">
        <v>870</v>
      </c>
      <c r="D1086" s="20" t="s">
        <v>1</v>
      </c>
      <c r="E1086" s="20" t="s">
        <v>78</v>
      </c>
      <c r="F1086" s="20" t="s">
        <v>412</v>
      </c>
      <c r="G1086" s="20" t="s">
        <v>2442</v>
      </c>
      <c r="H1086" s="20" t="s">
        <v>2277</v>
      </c>
      <c r="I1086" s="19">
        <f t="shared" si="155"/>
        <v>44</v>
      </c>
      <c r="J1086" s="20" t="s">
        <v>755</v>
      </c>
      <c r="K1086" s="20" t="s">
        <v>2225</v>
      </c>
      <c r="L1086" s="95" t="str">
        <f>IF(M1086&lt;&gt;"",IF(NOT(ISNA(INDEX(cc!B:B,MATCH(M1086,cc!A:A,0)))),INDEX(cc!B:B,MATCH(M1086,cc!A:A,0)),"0"),"")</f>
        <v>Age (&lt;1-9, 2) and Result</v>
      </c>
      <c r="M1086" s="97" t="s">
        <v>342</v>
      </c>
      <c r="N1086" s="28" t="str">
        <f t="shared" si="156"/>
        <v xml:space="preserve"> TARGET</v>
      </c>
      <c r="O1086" s="19" t="str">
        <f t="shared" si="149"/>
        <v>HTS_TST (N, TA, IndexMod/AgeLessThanTen/Result) TARGET: HTS received results</v>
      </c>
      <c r="P1086" s="19" t="str">
        <f t="shared" si="150"/>
        <v>HTS_TST (N, TA, IndexMod/AgeLessThanTen/Result) TARGET: HTS received results</v>
      </c>
      <c r="Q1086" s="19" t="str">
        <f t="shared" si="157"/>
        <v>HTS_TST (N, TA, NdxMod/Age&lt;10/Result) TARGET</v>
      </c>
      <c r="R1086" s="19" t="str">
        <f t="shared" si="151"/>
        <v>HTS_TST_N_TA_NdxMod_Agelt10_Result_TARGET</v>
      </c>
      <c r="S1086" s="19" t="str">
        <f t="shared" si="152"/>
        <v>HTS_TST_N_TA_NdxMod_Agelt10_Result_TARGET</v>
      </c>
      <c r="T1086" s="19" t="b">
        <f>NOT(ISNA(VLOOKUP(B1086,dbcodes!A:B,2,FALSE)))</f>
        <v>1</v>
      </c>
      <c r="U1086" s="19" t="str">
        <f>IF(ISNA(VLOOKUP(B1086,dbcodes!A:B,2,FALSE)),des!R452,VLOOKUP(B1086,dbcodes!A:B,2,FALSE))</f>
        <v>HTC_TST_N_TA_NdxMod_Agelt10_Result_TARGET</v>
      </c>
      <c r="V1086" s="20"/>
      <c r="W1086" s="107" t="str">
        <f>IF(ISNA(VLOOKUP(C1086,descriptions!A:B,2,FALSE)),des!V452,IF(G1086=" TARGET","Target ","")&amp;VLOOKUP(C1086,descriptions!A:B,2,FALSE))</f>
        <v>Target Number of individuals who received HIV Testing Services (HTS) and received their test results</v>
      </c>
      <c r="X1086" s="20" t="s">
        <v>4</v>
      </c>
      <c r="Y1086" s="20" t="s">
        <v>831</v>
      </c>
      <c r="Z1086" s="20" t="s">
        <v>836</v>
      </c>
      <c r="AA1086" s="20" t="s">
        <v>102</v>
      </c>
      <c r="AB1086" s="20" t="s">
        <v>755</v>
      </c>
      <c r="AC1086" s="19" t="str">
        <f>IF(AB1086&lt;&gt;"",IF(NOT(ISNA(INDEX(os!A:A,MATCH(AB1086,os!B:B,0)))),INDEX(os!A:A,MATCH(AB1086,os!B:B,0)),"0"),"")</f>
        <v/>
      </c>
      <c r="AD1086" s="20" t="s">
        <v>830</v>
      </c>
      <c r="AE1086" s="20"/>
      <c r="AF1086" s="20"/>
      <c r="AG1086" s="20"/>
      <c r="AH1086" s="93" t="str">
        <f>IF(NOT(ISNA(VLOOKUP(B:B,ResultsTargets!A:A,1,0))),"TRUE","")</f>
        <v/>
      </c>
      <c r="AI1086" s="19" t="str">
        <f>IF(ISNA(VLOOKUP(C1086,dim_techarea!A:B,2,FALSE)),"",VLOOKUP(C1086,dim_techarea!A:B,2,FALSE))</f>
        <v>HTS_TST</v>
      </c>
      <c r="AJ1086" s="19" t="str">
        <f>IF(ISNA(VLOOKUP(AI1086,dim_techarea!B:C,2,FALSE)),"",VLOOKUP(AI1086,dim_techarea!B:C,2,FALSE))</f>
        <v>f5IPTM7mieH</v>
      </c>
      <c r="AK1086" s="19" t="str">
        <f>IF(ISNA(VLOOKUP(TRIM(G1086),dim_targetsresults!A:B,2,FALSE)),"",VLOOKUP(TRIM(G1086),dim_targetsresults!A:C,2,FALSE))</f>
        <v>MER Targets</v>
      </c>
      <c r="AL1086" s="19" t="str">
        <f>IF(ISNA(VLOOKUP(AK1086,dim_targetsresults!B:C,2,FALSE)),"",VLOOKUP(AK1086,dim_targetsresults!B:C,2,FALSE))</f>
        <v>W8imnja2Owd</v>
      </c>
      <c r="AM1086" s="19" t="str">
        <f>IF(ISNA(VLOOKUP(TRIM(D1086),dim_numeratordenominator!A:B,2,FALSE)),"",VLOOKUP(TRIM(D1086),dim_numeratordenominator!A:C,2,FALSE))</f>
        <v>Numerator</v>
      </c>
      <c r="AN1086" s="19" t="str">
        <f>IF(ISNA(VLOOKUP(AM1086,dim_numeratordenominator!B:C,2,FALSE)),"",VLOOKUP(AM1086,dim_numeratordenominator!B:C,2,FALSE))</f>
        <v>Som9NRMQqV7</v>
      </c>
      <c r="AO1086" s="19" t="str">
        <f>IF(ISNA(VLOOKUP(TRIM(E1086),dim_supporttype!A:B,2,FALSE)),"",VLOOKUP(TRIM(E1086),dim_supporttype!A:C,2,FALSE))</f>
        <v>TA</v>
      </c>
      <c r="AP1086" s="19" t="str">
        <f>IF(ISNA(VLOOKUP(AO1086,dim_supporttype!B:C,2,FALSE)),"",VLOOKUP(AO1086,dim_supporttype!B:C,2,FALSE))</f>
        <v>cRAGKdWIDn4</v>
      </c>
      <c r="AQ1086" s="19" t="str">
        <f>IF(ISNA(VLOOKUP(TRIM(F1086),dim_disaggs!A:B,2,FALSE)),"No Disagg",VLOOKUP(TRIM(F1086),dim_disaggs!A:B,2,FALSE))</f>
        <v>IndexMod/AgeLessThanTen/Result</v>
      </c>
      <c r="AR1086" s="19" t="str">
        <f>IF(ISNA(VLOOKUP(AQ1086,dim_disaggs!B:C,2,FALSE)),"",VLOOKUP(AQ1086,dim_disaggs!B:C,2,FALSE))</f>
        <v>THC3PbJvDVi</v>
      </c>
      <c r="AS1086" s="72" t="s">
        <v>21115</v>
      </c>
      <c r="AT1086" s="66" t="s">
        <v>19775</v>
      </c>
      <c r="AU1086" s="72" t="s">
        <v>755</v>
      </c>
      <c r="AV1086" s="73" t="s">
        <v>755</v>
      </c>
      <c r="AW1086" s="66" t="s">
        <v>755</v>
      </c>
      <c r="AX1086" s="66" t="s">
        <v>755</v>
      </c>
      <c r="AY1086" s="20"/>
      <c r="AZ1086" s="20"/>
      <c r="BA1086" s="105" t="str">
        <f t="shared" si="153"/>
        <v/>
      </c>
      <c r="BB1086" s="20" t="str">
        <f t="shared" si="154"/>
        <v/>
      </c>
      <c r="BC1086" s="20"/>
      <c r="BD1086" s="20"/>
      <c r="BE1086" s="75"/>
      <c r="BF1086" s="73"/>
      <c r="BG1086" s="55"/>
      <c r="BH1086" s="76"/>
      <c r="BI1086" s="20"/>
      <c r="BJ1086" s="20"/>
      <c r="BK1086" s="55"/>
      <c r="BL1086" s="71"/>
      <c r="BM1086" s="77"/>
      <c r="BN1086" s="78"/>
      <c r="BO1086" s="77"/>
      <c r="BP1086" s="78"/>
    </row>
    <row r="1087" spans="1:68" s="3" customFormat="1" x14ac:dyDescent="0.2">
      <c r="A1087" s="20" t="s">
        <v>95</v>
      </c>
      <c r="B1087" s="20" t="s">
        <v>1171</v>
      </c>
      <c r="C1087" s="20" t="s">
        <v>870</v>
      </c>
      <c r="D1087" s="20" t="s">
        <v>1</v>
      </c>
      <c r="E1087" s="20" t="s">
        <v>77</v>
      </c>
      <c r="F1087" s="20" t="s">
        <v>18665</v>
      </c>
      <c r="G1087" s="20" t="s">
        <v>2442</v>
      </c>
      <c r="H1087" s="20" t="s">
        <v>18675</v>
      </c>
      <c r="I1087" s="19">
        <f t="shared" si="155"/>
        <v>49</v>
      </c>
      <c r="J1087" s="20" t="s">
        <v>755</v>
      </c>
      <c r="K1087" s="20" t="s">
        <v>2225</v>
      </c>
      <c r="L1087" s="95" t="str">
        <f>IF(M1087&lt;&gt;"",IF(NOT(ISNA(INDEX(cc!B:B,MATCH(M1087,cc!A:A,0)))),INDEX(cc!B:B,MATCH(M1087,cc!A:A,0)),"0"),"")</f>
        <v>Age (&lt;15,15+-uk, 2), Sex, and Results</v>
      </c>
      <c r="M1087" s="97" t="s">
        <v>341</v>
      </c>
      <c r="N1087" s="28" t="str">
        <f t="shared" si="156"/>
        <v xml:space="preserve"> TARGET</v>
      </c>
      <c r="O1087" s="19" t="str">
        <f t="shared" si="149"/>
        <v>HTS_TST (N, DSD, Inpat/Age Aggregated/Sex/Result) TARGET: HTS received results</v>
      </c>
      <c r="P1087" s="19" t="str">
        <f t="shared" si="150"/>
        <v>HTS_TST (N, DSD, Inpat/Age Aggregated/Sex/Result) TARGET: HTS received results</v>
      </c>
      <c r="Q1087" s="19" t="str">
        <f t="shared" si="157"/>
        <v>HTS_TST (N, DSD, Inpat/Age Agg/Sex/Result) TARGET</v>
      </c>
      <c r="R1087" s="19" t="str">
        <f t="shared" si="151"/>
        <v>HTS_TST_N_DSD_Inpat_Age_Agg_Sex_Result_TARGET</v>
      </c>
      <c r="S1087" s="19" t="str">
        <f t="shared" si="152"/>
        <v>HTS_TST_N_DSD_Inpat_Age_Agg_Sex_Result_TARGET</v>
      </c>
      <c r="T1087" s="19" t="b">
        <f>NOT(ISNA(VLOOKUP(B1087,dbcodes!A:B,2,FALSE)))</f>
        <v>1</v>
      </c>
      <c r="U1087" s="19" t="str">
        <f>IF(ISNA(VLOOKUP(B1087,dbcodes!A:B,2,FALSE)),des!R453,VLOOKUP(B1087,dbcodes!A:B,2,FALSE))</f>
        <v>HTC_TST_N_DSD_Inpat_Agg_Age_Sex_Result_TARGET</v>
      </c>
      <c r="V1087" s="20"/>
      <c r="W1087" s="107" t="str">
        <f>IF(ISNA(VLOOKUP(C1087,descriptions!A:B,2,FALSE)),des!V453,IF(G1087=" TARGET","Target ","")&amp;VLOOKUP(C1087,descriptions!A:B,2,FALSE))</f>
        <v>Target Number of individuals who received HIV Testing Services (HTS) and received their test results</v>
      </c>
      <c r="X1087" s="20" t="s">
        <v>4</v>
      </c>
      <c r="Y1087" s="20" t="s">
        <v>831</v>
      </c>
      <c r="Z1087" s="20" t="s">
        <v>836</v>
      </c>
      <c r="AA1087" s="20" t="s">
        <v>102</v>
      </c>
      <c r="AB1087" s="20" t="s">
        <v>755</v>
      </c>
      <c r="AC1087" s="19" t="str">
        <f>IF(AB1087&lt;&gt;"",IF(NOT(ISNA(INDEX(os!A:A,MATCH(AB1087,os!B:B,0)))),INDEX(os!A:A,MATCH(AB1087,os!B:B,0)),"0"),"")</f>
        <v/>
      </c>
      <c r="AD1087" s="20" t="s">
        <v>830</v>
      </c>
      <c r="AE1087" s="20"/>
      <c r="AF1087" s="20"/>
      <c r="AG1087" s="20"/>
      <c r="AH1087" s="93" t="str">
        <f>IF(NOT(ISNA(VLOOKUP(B:B,ResultsTargets!A:A,1,0))),"TRUE","")</f>
        <v/>
      </c>
      <c r="AI1087" s="19" t="str">
        <f>IF(ISNA(VLOOKUP(C1087,dim_techarea!A:B,2,FALSE)),"",VLOOKUP(C1087,dim_techarea!A:B,2,FALSE))</f>
        <v>HTS_TST</v>
      </c>
      <c r="AJ1087" s="19" t="str">
        <f>IF(ISNA(VLOOKUP(AI1087,dim_techarea!B:C,2,FALSE)),"",VLOOKUP(AI1087,dim_techarea!B:C,2,FALSE))</f>
        <v>f5IPTM7mieH</v>
      </c>
      <c r="AK1087" s="19" t="str">
        <f>IF(ISNA(VLOOKUP(TRIM(G1087),dim_targetsresults!A:B,2,FALSE)),"",VLOOKUP(TRIM(G1087),dim_targetsresults!A:C,2,FALSE))</f>
        <v>MER Targets</v>
      </c>
      <c r="AL1087" s="19" t="str">
        <f>IF(ISNA(VLOOKUP(AK1087,dim_targetsresults!B:C,2,FALSE)),"",VLOOKUP(AK1087,dim_targetsresults!B:C,2,FALSE))</f>
        <v>W8imnja2Owd</v>
      </c>
      <c r="AM1087" s="19" t="str">
        <f>IF(ISNA(VLOOKUP(TRIM(D1087),dim_numeratordenominator!A:B,2,FALSE)),"",VLOOKUP(TRIM(D1087),dim_numeratordenominator!A:C,2,FALSE))</f>
        <v>Numerator</v>
      </c>
      <c r="AN1087" s="19" t="str">
        <f>IF(ISNA(VLOOKUP(AM1087,dim_numeratordenominator!B:C,2,FALSE)),"",VLOOKUP(AM1087,dim_numeratordenominator!B:C,2,FALSE))</f>
        <v>Som9NRMQqV7</v>
      </c>
      <c r="AO1087" s="19" t="str">
        <f>IF(ISNA(VLOOKUP(TRIM(E1087),dim_supporttype!A:B,2,FALSE)),"",VLOOKUP(TRIM(E1087),dim_supporttype!A:C,2,FALSE))</f>
        <v>DSD</v>
      </c>
      <c r="AP1087" s="19" t="str">
        <f>IF(ISNA(VLOOKUP(AO1087,dim_supporttype!B:C,2,FALSE)),"",VLOOKUP(AO1087,dim_supporttype!B:C,2,FALSE))</f>
        <v>iM13vdNLWKb</v>
      </c>
      <c r="AQ1087" s="19" t="str">
        <f>IF(ISNA(VLOOKUP(TRIM(F1087),dim_disaggs!A:B,2,FALSE)),"No Disagg",VLOOKUP(TRIM(F1087),dim_disaggs!A:B,2,FALSE))</f>
        <v>Inpat/Age Aggregated/Sex/Result</v>
      </c>
      <c r="AR1087" s="19" t="str">
        <f>IF(ISNA(VLOOKUP(AQ1087,dim_disaggs!B:C,2,FALSE)),"",VLOOKUP(AQ1087,dim_disaggs!B:C,2,FALSE))</f>
        <v>lfv6ZiUojVD</v>
      </c>
      <c r="AS1087" s="72" t="s">
        <v>21116</v>
      </c>
      <c r="AT1087" s="66" t="s">
        <v>19776</v>
      </c>
      <c r="AU1087" s="72" t="s">
        <v>755</v>
      </c>
      <c r="AV1087" s="73" t="s">
        <v>755</v>
      </c>
      <c r="AW1087" s="66" t="s">
        <v>755</v>
      </c>
      <c r="AX1087" s="66" t="s">
        <v>755</v>
      </c>
      <c r="AY1087" s="20"/>
      <c r="AZ1087" s="20"/>
      <c r="BA1087" s="105" t="str">
        <f t="shared" si="153"/>
        <v/>
      </c>
      <c r="BB1087" s="20" t="str">
        <f t="shared" si="154"/>
        <v/>
      </c>
      <c r="BC1087" s="20"/>
      <c r="BD1087" s="20"/>
      <c r="BE1087" s="75"/>
      <c r="BF1087" s="73"/>
      <c r="BG1087" s="55"/>
      <c r="BH1087" s="76"/>
      <c r="BI1087" s="20"/>
      <c r="BJ1087" s="20"/>
      <c r="BK1087" s="55"/>
      <c r="BL1087" s="71"/>
      <c r="BM1087" s="77"/>
      <c r="BN1087" s="78"/>
      <c r="BO1087" s="77"/>
      <c r="BP1087" s="78"/>
    </row>
    <row r="1088" spans="1:68" x14ac:dyDescent="0.2">
      <c r="A1088" s="20" t="s">
        <v>95</v>
      </c>
      <c r="B1088" s="20" t="s">
        <v>1229</v>
      </c>
      <c r="C1088" s="20" t="s">
        <v>870</v>
      </c>
      <c r="D1088" s="20" t="s">
        <v>1</v>
      </c>
      <c r="E1088" s="20" t="s">
        <v>78</v>
      </c>
      <c r="F1088" s="20" t="s">
        <v>18665</v>
      </c>
      <c r="G1088" s="20" t="s">
        <v>2442</v>
      </c>
      <c r="H1088" s="20" t="s">
        <v>18675</v>
      </c>
      <c r="I1088" s="19">
        <f t="shared" si="155"/>
        <v>48</v>
      </c>
      <c r="J1088" s="20" t="s">
        <v>755</v>
      </c>
      <c r="K1088" s="20" t="s">
        <v>2225</v>
      </c>
      <c r="L1088" s="95" t="str">
        <f>IF(M1088&lt;&gt;"",IF(NOT(ISNA(INDEX(cc!B:B,MATCH(M1088,cc!A:A,0)))),INDEX(cc!B:B,MATCH(M1088,cc!A:A,0)),"0"),"")</f>
        <v>Age (&lt;15,15+-uk, 2), Sex, and Results</v>
      </c>
      <c r="M1088" s="97" t="s">
        <v>341</v>
      </c>
      <c r="N1088" s="28" t="str">
        <f t="shared" si="156"/>
        <v xml:space="preserve"> TARGET</v>
      </c>
      <c r="O1088" s="19" t="str">
        <f t="shared" si="149"/>
        <v>HTS_TST (N, TA, Inpat/Age Aggregated/Sex/Result) TARGET: HTS received results</v>
      </c>
      <c r="P1088" s="19" t="str">
        <f t="shared" si="150"/>
        <v>HTS_TST (N, TA, Inpat/Age Aggregated/Sex/Result) TARGET: HTS received results</v>
      </c>
      <c r="Q1088" s="19" t="str">
        <f t="shared" si="157"/>
        <v>HTS_TST (N, TA, Inpat/Age Agg/Sex/Result) TARGET</v>
      </c>
      <c r="R1088" s="19" t="str">
        <f t="shared" si="151"/>
        <v>HTS_TST_N_TA_Inpat_Age_Agg_Sex_Result_TARGET</v>
      </c>
      <c r="S1088" s="19" t="str">
        <f t="shared" si="152"/>
        <v>HTS_TST_N_TA_Inpat_Age_Agg_Sex_Result_TARGET</v>
      </c>
      <c r="T1088" s="19" t="b">
        <f>NOT(ISNA(VLOOKUP(B1088,dbcodes!A:B,2,FALSE)))</f>
        <v>1</v>
      </c>
      <c r="U1088" s="19" t="str">
        <f>IF(ISNA(VLOOKUP(B1088,dbcodes!A:B,2,FALSE)),des!R454,VLOOKUP(B1088,dbcodes!A:B,2,FALSE))</f>
        <v>HTC_TST_N_TA_Inpat_Agg_Age_Sex_Result_TARGET</v>
      </c>
      <c r="W1088" s="107" t="str">
        <f>IF(ISNA(VLOOKUP(C1088,descriptions!A:B,2,FALSE)),des!V454,IF(G1088=" TARGET","Target ","")&amp;VLOOKUP(C1088,descriptions!A:B,2,FALSE))</f>
        <v>Target Number of individuals who received HIV Testing Services (HTS) and received their test results</v>
      </c>
      <c r="X1088" s="20" t="s">
        <v>4</v>
      </c>
      <c r="Y1088" s="20" t="s">
        <v>831</v>
      </c>
      <c r="Z1088" s="20" t="s">
        <v>836</v>
      </c>
      <c r="AA1088" s="20" t="s">
        <v>102</v>
      </c>
      <c r="AB1088" s="20" t="s">
        <v>755</v>
      </c>
      <c r="AC1088" s="19" t="str">
        <f>IF(AB1088&lt;&gt;"",IF(NOT(ISNA(INDEX(os!A:A,MATCH(AB1088,os!B:B,0)))),INDEX(os!A:A,MATCH(AB1088,os!B:B,0)),"0"),"")</f>
        <v/>
      </c>
      <c r="AD1088" s="20" t="s">
        <v>830</v>
      </c>
      <c r="AH1088" s="93" t="str">
        <f>IF(NOT(ISNA(VLOOKUP(B:B,ResultsTargets!A:A,1,0))),"TRUE","")</f>
        <v/>
      </c>
      <c r="AI1088" s="19" t="str">
        <f>IF(ISNA(VLOOKUP(C1088,dim_techarea!A:B,2,FALSE)),"",VLOOKUP(C1088,dim_techarea!A:B,2,FALSE))</f>
        <v>HTS_TST</v>
      </c>
      <c r="AJ1088" s="19" t="str">
        <f>IF(ISNA(VLOOKUP(AI1088,dim_techarea!B:C,2,FALSE)),"",VLOOKUP(AI1088,dim_techarea!B:C,2,FALSE))</f>
        <v>f5IPTM7mieH</v>
      </c>
      <c r="AK1088" s="19" t="str">
        <f>IF(ISNA(VLOOKUP(TRIM(G1088),dim_targetsresults!A:B,2,FALSE)),"",VLOOKUP(TRIM(G1088),dim_targetsresults!A:C,2,FALSE))</f>
        <v>MER Targets</v>
      </c>
      <c r="AL1088" s="19" t="str">
        <f>IF(ISNA(VLOOKUP(AK1088,dim_targetsresults!B:C,2,FALSE)),"",VLOOKUP(AK1088,dim_targetsresults!B:C,2,FALSE))</f>
        <v>W8imnja2Owd</v>
      </c>
      <c r="AM1088" s="19" t="str">
        <f>IF(ISNA(VLOOKUP(TRIM(D1088),dim_numeratordenominator!A:B,2,FALSE)),"",VLOOKUP(TRIM(D1088),dim_numeratordenominator!A:C,2,FALSE))</f>
        <v>Numerator</v>
      </c>
      <c r="AN1088" s="19" t="str">
        <f>IF(ISNA(VLOOKUP(AM1088,dim_numeratordenominator!B:C,2,FALSE)),"",VLOOKUP(AM1088,dim_numeratordenominator!B:C,2,FALSE))</f>
        <v>Som9NRMQqV7</v>
      </c>
      <c r="AO1088" s="19" t="str">
        <f>IF(ISNA(VLOOKUP(TRIM(E1088),dim_supporttype!A:B,2,FALSE)),"",VLOOKUP(TRIM(E1088),dim_supporttype!A:C,2,FALSE))</f>
        <v>TA</v>
      </c>
      <c r="AP1088" s="19" t="str">
        <f>IF(ISNA(VLOOKUP(AO1088,dim_supporttype!B:C,2,FALSE)),"",VLOOKUP(AO1088,dim_supporttype!B:C,2,FALSE))</f>
        <v>cRAGKdWIDn4</v>
      </c>
      <c r="AQ1088" s="19" t="str">
        <f>IF(ISNA(VLOOKUP(TRIM(F1088),dim_disaggs!A:B,2,FALSE)),"No Disagg",VLOOKUP(TRIM(F1088),dim_disaggs!A:B,2,FALSE))</f>
        <v>Inpat/Age Aggregated/Sex/Result</v>
      </c>
      <c r="AR1088" s="19" t="str">
        <f>IF(ISNA(VLOOKUP(AQ1088,dim_disaggs!B:C,2,FALSE)),"",VLOOKUP(AQ1088,dim_disaggs!B:C,2,FALSE))</f>
        <v>lfv6ZiUojVD</v>
      </c>
      <c r="AS1088" s="72" t="s">
        <v>21116</v>
      </c>
      <c r="AT1088" s="66" t="s">
        <v>19776</v>
      </c>
      <c r="AU1088" s="72" t="s">
        <v>755</v>
      </c>
      <c r="AV1088" s="73" t="s">
        <v>755</v>
      </c>
      <c r="AW1088" s="66" t="s">
        <v>755</v>
      </c>
      <c r="AX1088" s="66" t="s">
        <v>755</v>
      </c>
      <c r="BA1088" s="105" t="str">
        <f t="shared" si="153"/>
        <v/>
      </c>
      <c r="BB1088" s="20" t="str">
        <f t="shared" si="154"/>
        <v/>
      </c>
    </row>
    <row r="1089" spans="1:68" x14ac:dyDescent="0.2">
      <c r="A1089" s="20" t="s">
        <v>95</v>
      </c>
      <c r="B1089" s="20" t="s">
        <v>1169</v>
      </c>
      <c r="C1089" s="20" t="s">
        <v>870</v>
      </c>
      <c r="D1089" s="20" t="s">
        <v>1</v>
      </c>
      <c r="E1089" s="20" t="s">
        <v>77</v>
      </c>
      <c r="F1089" s="20" t="s">
        <v>330</v>
      </c>
      <c r="G1089" s="20" t="s">
        <v>2442</v>
      </c>
      <c r="H1089" s="20" t="s">
        <v>329</v>
      </c>
      <c r="I1089" s="19">
        <f t="shared" si="155"/>
        <v>48</v>
      </c>
      <c r="J1089" s="20" t="s">
        <v>755</v>
      </c>
      <c r="K1089" s="20" t="s">
        <v>2225</v>
      </c>
      <c r="L1089" s="95" t="str">
        <f>IF(M1089&lt;&gt;"",IF(NOT(ISNA(INDEX(cc!B:B,MATCH(M1089,cc!A:A,0)))),INDEX(cc!B:B,MATCH(M1089,cc!A:A,0)),"0"),"")</f>
        <v>Age (10-50+-uk, 5), Sex and Result</v>
      </c>
      <c r="M1089" s="97" t="s">
        <v>345</v>
      </c>
      <c r="N1089" s="28" t="str">
        <f t="shared" si="156"/>
        <v xml:space="preserve"> TARGET</v>
      </c>
      <c r="O1089" s="19" t="str">
        <f t="shared" si="149"/>
        <v>HTS_TST (N, DSD, Inpat/AgeAboveTen/Sex/Result) TARGET: HTS received results</v>
      </c>
      <c r="P1089" s="19" t="str">
        <f t="shared" si="150"/>
        <v>HTS_TST (N, DSD, Inpat/AgeAboveTen/Sex/Result) TARGET: HTS received results</v>
      </c>
      <c r="Q1089" s="19" t="str">
        <f t="shared" si="157"/>
        <v>HTS_TST (N, DSD, Inpat/Age&gt;10/Sex/Result) TARGET</v>
      </c>
      <c r="R1089" s="19" t="str">
        <f t="shared" si="151"/>
        <v>HTS_TST_N_DSD_Inpat_Agegt10_Sex_Result_TARGET</v>
      </c>
      <c r="S1089" s="19" t="str">
        <f t="shared" si="152"/>
        <v>HTS_TST_N_DSD_Inpat_Agegt10_Sex_Result_TARGET</v>
      </c>
      <c r="T1089" s="19" t="b">
        <f>NOT(ISNA(VLOOKUP(B1089,dbcodes!A:B,2,FALSE)))</f>
        <v>1</v>
      </c>
      <c r="U1089" s="19" t="str">
        <f>IF(ISNA(VLOOKUP(B1089,dbcodes!A:B,2,FALSE)),des!R457,VLOOKUP(B1089,dbcodes!A:B,2,FALSE))</f>
        <v>HTC_TST_N_DSD_Inpat_Agegt10_Sex_Result_TARGET</v>
      </c>
      <c r="W1089" s="107" t="str">
        <f>IF(ISNA(VLOOKUP(C1089,descriptions!A:B,2,FALSE)),des!V457,IF(G1089=" TARGET","Target ","")&amp;VLOOKUP(C1089,descriptions!A:B,2,FALSE))</f>
        <v>Target Number of individuals who received HIV Testing Services (HTS) and received their test results</v>
      </c>
      <c r="X1089" s="20" t="s">
        <v>4</v>
      </c>
      <c r="Y1089" s="20" t="s">
        <v>831</v>
      </c>
      <c r="Z1089" s="20" t="s">
        <v>836</v>
      </c>
      <c r="AA1089" s="20" t="s">
        <v>102</v>
      </c>
      <c r="AB1089" s="20" t="s">
        <v>755</v>
      </c>
      <c r="AC1089" s="19" t="str">
        <f>IF(AB1089&lt;&gt;"",IF(NOT(ISNA(INDEX(os!A:A,MATCH(AB1089,os!B:B,0)))),INDEX(os!A:A,MATCH(AB1089,os!B:B,0)),"0"),"")</f>
        <v/>
      </c>
      <c r="AD1089" s="20" t="s">
        <v>830</v>
      </c>
      <c r="AH1089" s="93" t="str">
        <f>IF(NOT(ISNA(VLOOKUP(B:B,ResultsTargets!A:A,1,0))),"TRUE","")</f>
        <v/>
      </c>
      <c r="AI1089" s="19" t="str">
        <f>IF(ISNA(VLOOKUP(C1089,dim_techarea!A:B,2,FALSE)),"",VLOOKUP(C1089,dim_techarea!A:B,2,FALSE))</f>
        <v>HTS_TST</v>
      </c>
      <c r="AJ1089" s="19" t="str">
        <f>IF(ISNA(VLOOKUP(AI1089,dim_techarea!B:C,2,FALSE)),"",VLOOKUP(AI1089,dim_techarea!B:C,2,FALSE))</f>
        <v>f5IPTM7mieH</v>
      </c>
      <c r="AK1089" s="19" t="str">
        <f>IF(ISNA(VLOOKUP(TRIM(G1089),dim_targetsresults!A:B,2,FALSE)),"",VLOOKUP(TRIM(G1089),dim_targetsresults!A:C,2,FALSE))</f>
        <v>MER Targets</v>
      </c>
      <c r="AL1089" s="19" t="str">
        <f>IF(ISNA(VLOOKUP(AK1089,dim_targetsresults!B:C,2,FALSE)),"",VLOOKUP(AK1089,dim_targetsresults!B:C,2,FALSE))</f>
        <v>W8imnja2Owd</v>
      </c>
      <c r="AM1089" s="19" t="str">
        <f>IF(ISNA(VLOOKUP(TRIM(D1089),dim_numeratordenominator!A:B,2,FALSE)),"",VLOOKUP(TRIM(D1089),dim_numeratordenominator!A:C,2,FALSE))</f>
        <v>Numerator</v>
      </c>
      <c r="AN1089" s="19" t="str">
        <f>IF(ISNA(VLOOKUP(AM1089,dim_numeratordenominator!B:C,2,FALSE)),"",VLOOKUP(AM1089,dim_numeratordenominator!B:C,2,FALSE))</f>
        <v>Som9NRMQqV7</v>
      </c>
      <c r="AO1089" s="19" t="str">
        <f>IF(ISNA(VLOOKUP(TRIM(E1089),dim_supporttype!A:B,2,FALSE)),"",VLOOKUP(TRIM(E1089),dim_supporttype!A:C,2,FALSE))</f>
        <v>DSD</v>
      </c>
      <c r="AP1089" s="19" t="str">
        <f>IF(ISNA(VLOOKUP(AO1089,dim_supporttype!B:C,2,FALSE)),"",VLOOKUP(AO1089,dim_supporttype!B:C,2,FALSE))</f>
        <v>iM13vdNLWKb</v>
      </c>
      <c r="AQ1089" s="19" t="str">
        <f>IF(ISNA(VLOOKUP(TRIM(F1089),dim_disaggs!A:B,2,FALSE)),"No Disagg",VLOOKUP(TRIM(F1089),dim_disaggs!A:B,2,FALSE))</f>
        <v>Inpat/AgeAboveTen/Sex/Result</v>
      </c>
      <c r="AR1089" s="19" t="str">
        <f>IF(ISNA(VLOOKUP(AQ1089,dim_disaggs!B:C,2,FALSE)),"",VLOOKUP(AQ1089,dim_disaggs!B:C,2,FALSE))</f>
        <v>UHemG2gyM5s</v>
      </c>
      <c r="AS1089" s="72" t="s">
        <v>21116</v>
      </c>
      <c r="AT1089" s="66" t="s">
        <v>19776</v>
      </c>
      <c r="AU1089" s="72" t="s">
        <v>755</v>
      </c>
      <c r="AV1089" s="73" t="s">
        <v>755</v>
      </c>
      <c r="AW1089" s="66" t="s">
        <v>755</v>
      </c>
      <c r="AX1089" s="66" t="s">
        <v>755</v>
      </c>
      <c r="BA1089" s="105" t="str">
        <f t="shared" si="153"/>
        <v/>
      </c>
      <c r="BB1089" s="20" t="str">
        <f t="shared" si="154"/>
        <v/>
      </c>
    </row>
    <row r="1090" spans="1:68" x14ac:dyDescent="0.2">
      <c r="A1090" s="20" t="s">
        <v>95</v>
      </c>
      <c r="B1090" s="20" t="s">
        <v>1227</v>
      </c>
      <c r="C1090" s="20" t="s">
        <v>870</v>
      </c>
      <c r="D1090" s="20" t="s">
        <v>1</v>
      </c>
      <c r="E1090" s="20" t="s">
        <v>78</v>
      </c>
      <c r="F1090" s="20" t="s">
        <v>330</v>
      </c>
      <c r="G1090" s="20" t="s">
        <v>2442</v>
      </c>
      <c r="H1090" s="20" t="s">
        <v>329</v>
      </c>
      <c r="I1090" s="19">
        <f t="shared" si="155"/>
        <v>47</v>
      </c>
      <c r="J1090" s="20" t="s">
        <v>755</v>
      </c>
      <c r="K1090" s="20" t="s">
        <v>2225</v>
      </c>
      <c r="L1090" s="95" t="str">
        <f>IF(M1090&lt;&gt;"",IF(NOT(ISNA(INDEX(cc!B:B,MATCH(M1090,cc!A:A,0)))),INDEX(cc!B:B,MATCH(M1090,cc!A:A,0)),"0"),"")</f>
        <v>Age (10-50+-uk, 5), Sex and Result</v>
      </c>
      <c r="M1090" s="97" t="s">
        <v>345</v>
      </c>
      <c r="N1090" s="28" t="str">
        <f t="shared" si="156"/>
        <v xml:space="preserve"> TARGET</v>
      </c>
      <c r="O1090" s="19" t="str">
        <f t="shared" ref="O1090:O1153" si="158">CONCATENATE(C1090, " (",_xlfn.TEXTJOIN(", ",TRUE,D1090,E1090,F1090),")",N1090,J1090,": ",K1090)</f>
        <v>HTS_TST (N, TA, Inpat/AgeAboveTen/Sex/Result) TARGET: HTS received results</v>
      </c>
      <c r="P1090" s="19" t="str">
        <f t="shared" ref="P1090:P1153" si="159">IF(RIGHT(O1090,1)=":",LEFT(O1090,LEN(O1090)-1),O1090)</f>
        <v>HTS_TST (N, TA, Inpat/AgeAboveTen/Sex/Result) TARGET: HTS received results</v>
      </c>
      <c r="Q1090" s="19" t="str">
        <f t="shared" si="157"/>
        <v>HTS_TST (N, TA, Inpat/Age&gt;10/Sex/Result) TARGET</v>
      </c>
      <c r="R1090" s="19" t="str">
        <f t="shared" ref="R1090:R1153" si="160">IF(RIGHT(S1090,1)="_",LEFT(S1090,LEN(S1090)-1),S1090)</f>
        <v>HTS_TST_N_TA_Inpat_Agegt10_Sex_Result_TARGET</v>
      </c>
      <c r="S1090" s="19" t="str">
        <f t="shared" ref="S1090:S1153" si="161">SUBSTITUTE(SUBSTITUTE(SUBSTITUTE(SUBSTITUTE(SUBSTITUTE(SUBSTITUTE(SUBSTITUTE(SUBSTITUTE(SUBSTITUTE(Q1090,"&amp;","and"),"&lt;","lt"),"&gt;","gt"),"(","_"),")","_"),"/","_")," ","_"),",","_"),"__","_")</f>
        <v>HTS_TST_N_TA_Inpat_Agegt10_Sex_Result_TARGET</v>
      </c>
      <c r="T1090" s="19" t="b">
        <f>NOT(ISNA(VLOOKUP(B1090,dbcodes!A:B,2,FALSE)))</f>
        <v>1</v>
      </c>
      <c r="U1090" s="19" t="str">
        <f>IF(ISNA(VLOOKUP(B1090,dbcodes!A:B,2,FALSE)),des!R458,VLOOKUP(B1090,dbcodes!A:B,2,FALSE))</f>
        <v>HTC_TST_N_TA_Inpat_Agegt10_Sex_Result_TARGET</v>
      </c>
      <c r="W1090" s="107" t="str">
        <f>IF(ISNA(VLOOKUP(C1090,descriptions!A:B,2,FALSE)),des!V458,IF(G1090=" TARGET","Target ","")&amp;VLOOKUP(C1090,descriptions!A:B,2,FALSE))</f>
        <v>Target Number of individuals who received HIV Testing Services (HTS) and received their test results</v>
      </c>
      <c r="X1090" s="20" t="s">
        <v>4</v>
      </c>
      <c r="Y1090" s="20" t="s">
        <v>831</v>
      </c>
      <c r="Z1090" s="20" t="s">
        <v>836</v>
      </c>
      <c r="AA1090" s="20" t="s">
        <v>102</v>
      </c>
      <c r="AB1090" s="20" t="s">
        <v>755</v>
      </c>
      <c r="AC1090" s="19" t="str">
        <f>IF(AB1090&lt;&gt;"",IF(NOT(ISNA(INDEX(os!A:A,MATCH(AB1090,os!B:B,0)))),INDEX(os!A:A,MATCH(AB1090,os!B:B,0)),"0"),"")</f>
        <v/>
      </c>
      <c r="AD1090" s="20" t="s">
        <v>830</v>
      </c>
      <c r="AH1090" s="93" t="str">
        <f>IF(NOT(ISNA(VLOOKUP(B:B,ResultsTargets!A:A,1,0))),"TRUE","")</f>
        <v/>
      </c>
      <c r="AI1090" s="19" t="str">
        <f>IF(ISNA(VLOOKUP(C1090,dim_techarea!A:B,2,FALSE)),"",VLOOKUP(C1090,dim_techarea!A:B,2,FALSE))</f>
        <v>HTS_TST</v>
      </c>
      <c r="AJ1090" s="19" t="str">
        <f>IF(ISNA(VLOOKUP(AI1090,dim_techarea!B:C,2,FALSE)),"",VLOOKUP(AI1090,dim_techarea!B:C,2,FALSE))</f>
        <v>f5IPTM7mieH</v>
      </c>
      <c r="AK1090" s="19" t="str">
        <f>IF(ISNA(VLOOKUP(TRIM(G1090),dim_targetsresults!A:B,2,FALSE)),"",VLOOKUP(TRIM(G1090),dim_targetsresults!A:C,2,FALSE))</f>
        <v>MER Targets</v>
      </c>
      <c r="AL1090" s="19" t="str">
        <f>IF(ISNA(VLOOKUP(AK1090,dim_targetsresults!B:C,2,FALSE)),"",VLOOKUP(AK1090,dim_targetsresults!B:C,2,FALSE))</f>
        <v>W8imnja2Owd</v>
      </c>
      <c r="AM1090" s="19" t="str">
        <f>IF(ISNA(VLOOKUP(TRIM(D1090),dim_numeratordenominator!A:B,2,FALSE)),"",VLOOKUP(TRIM(D1090),dim_numeratordenominator!A:C,2,FALSE))</f>
        <v>Numerator</v>
      </c>
      <c r="AN1090" s="19" t="str">
        <f>IF(ISNA(VLOOKUP(AM1090,dim_numeratordenominator!B:C,2,FALSE)),"",VLOOKUP(AM1090,dim_numeratordenominator!B:C,2,FALSE))</f>
        <v>Som9NRMQqV7</v>
      </c>
      <c r="AO1090" s="19" t="str">
        <f>IF(ISNA(VLOOKUP(TRIM(E1090),dim_supporttype!A:B,2,FALSE)),"",VLOOKUP(TRIM(E1090),dim_supporttype!A:C,2,FALSE))</f>
        <v>TA</v>
      </c>
      <c r="AP1090" s="19" t="str">
        <f>IF(ISNA(VLOOKUP(AO1090,dim_supporttype!B:C,2,FALSE)),"",VLOOKUP(AO1090,dim_supporttype!B:C,2,FALSE))</f>
        <v>cRAGKdWIDn4</v>
      </c>
      <c r="AQ1090" s="19" t="str">
        <f>IF(ISNA(VLOOKUP(TRIM(F1090),dim_disaggs!A:B,2,FALSE)),"No Disagg",VLOOKUP(TRIM(F1090),dim_disaggs!A:B,2,FALSE))</f>
        <v>Inpat/AgeAboveTen/Sex/Result</v>
      </c>
      <c r="AR1090" s="19" t="str">
        <f>IF(ISNA(VLOOKUP(AQ1090,dim_disaggs!B:C,2,FALSE)),"",VLOOKUP(AQ1090,dim_disaggs!B:C,2,FALSE))</f>
        <v>UHemG2gyM5s</v>
      </c>
      <c r="AS1090" s="72" t="s">
        <v>21116</v>
      </c>
      <c r="AT1090" s="66" t="s">
        <v>19776</v>
      </c>
      <c r="AU1090" s="72" t="s">
        <v>755</v>
      </c>
      <c r="AV1090" s="73" t="s">
        <v>755</v>
      </c>
      <c r="AW1090" s="66" t="s">
        <v>755</v>
      </c>
      <c r="AX1090" s="66" t="s">
        <v>755</v>
      </c>
      <c r="BA1090" s="105" t="str">
        <f t="shared" ref="BA1090:BA1153" si="162">IF(OR(
IF(RIGHT(LEFT(BC1090,11),1)="N",TRUE,FALSE),IF(RIGHT(LEFT(BE1090,11),1)="N",TRUE,FALSE),IF(RIGHT(LEFT(BG1090,11),1)="N",TRUE,FALSE),IF(RIGHT(LEFT(BI1090,11),1)="N",TRUE,FALSE),IF(RIGHT(LEFT(BK1090,11),1)="N",TRUE,FALSE),IF(RIGHT(LEFT(BM1090,11),1)="N",TRUE,FALSE),IF(RIGHT(LEFT(BO1090,11),1)="N",TRUE,FALSE)
),"Top Level Numerator",
IF(OR(
IF(RIGHT(LEFT(BC1090,11),1)="D",TRUE,FALSE),IF(RIGHT(LEFT(BE1090,11),1)="D",TRUE,FALSE),IF(RIGHT(LEFT(BG1090,11),1)="D",TRUE,FALSE),IF(RIGHT(LEFT(BI1090,11),1)="D",TRUE,FALSE),IF(RIGHT(LEFT(BK1090,11),1)="D",TRUE,FALSE),IF(RIGHT(LEFT(BM1090,11),1)="D",TRUE,FALSE),IF(RIGHT(LEFT(BO1090,11),1)="D",TRUE,FALSE)
),"Top Level Denominator","")
)</f>
        <v/>
      </c>
      <c r="BB1090" s="20" t="str">
        <f t="shared" ref="BB1090:BB1153" si="163">IF(OR(
IF(RIGHT(LEFT(BC1090,11),1)="N",TRUE,FALSE),IF(RIGHT(LEFT(BE1090,11),1)="N",TRUE,FALSE),IF(RIGHT(LEFT(BG1090,11),1)="N",TRUE,FALSE),IF(RIGHT(LEFT(BI1090,11),1)="N",TRUE,FALSE),IF(RIGHT(LEFT(BK1090,11),1)="N",TRUE,FALSE),IF(RIGHT(LEFT(BM1090,11),1)="N",TRUE,FALSE),IF(RIGHT(LEFT(BO1090,11),1)="N",TRUE,FALSE)
),"PE5QVF0w4xj",
IF(OR(
IF(RIGHT(LEFT(BC1090,11),1)="D",TRUE,FALSE),IF(RIGHT(LEFT(BE1090,11),1)="D",TRUE,FALSE),IF(RIGHT(LEFT(BG1090,11),1)="D",TRUE,FALSE),IF(RIGHT(LEFT(BI1090,11),1)="D",TRUE,FALSE),IF(RIGHT(LEFT(BK1090,11),1)="D",TRUE,FALSE),IF(RIGHT(LEFT(BM1090,11),1)="D",TRUE,FALSE),IF(RIGHT(LEFT(BO1090,11),1)="D",TRUE,FALSE)
),"Azqe383ljKu","")
)</f>
        <v/>
      </c>
    </row>
    <row r="1091" spans="1:68" x14ac:dyDescent="0.2">
      <c r="A1091" s="20" t="s">
        <v>95</v>
      </c>
      <c r="B1091" s="20" t="s">
        <v>1170</v>
      </c>
      <c r="C1091" s="20" t="s">
        <v>870</v>
      </c>
      <c r="D1091" s="20" t="s">
        <v>1</v>
      </c>
      <c r="E1091" s="20" t="s">
        <v>77</v>
      </c>
      <c r="F1091" s="20" t="s">
        <v>327</v>
      </c>
      <c r="G1091" s="20" t="s">
        <v>2442</v>
      </c>
      <c r="H1091" s="20" t="s">
        <v>328</v>
      </c>
      <c r="I1091" s="19">
        <f t="shared" si="155"/>
        <v>44</v>
      </c>
      <c r="J1091" s="20" t="s">
        <v>755</v>
      </c>
      <c r="K1091" s="20" t="s">
        <v>2225</v>
      </c>
      <c r="L1091" s="95" t="str">
        <f>IF(M1091&lt;&gt;"",IF(NOT(ISNA(INDEX(cc!B:B,MATCH(M1091,cc!A:A,0)))),INDEX(cc!B:B,MATCH(M1091,cc!A:A,0)),"0"),"")</f>
        <v>Age (&lt;1-9, 2) and Result</v>
      </c>
      <c r="M1091" s="97" t="s">
        <v>342</v>
      </c>
      <c r="N1091" s="28" t="str">
        <f t="shared" si="156"/>
        <v xml:space="preserve"> TARGET</v>
      </c>
      <c r="O1091" s="19" t="str">
        <f t="shared" si="158"/>
        <v>HTS_TST (N, DSD, Inpat/AgeLessThanTen/Result) TARGET: HTS received results</v>
      </c>
      <c r="P1091" s="19" t="str">
        <f t="shared" si="159"/>
        <v>HTS_TST (N, DSD, Inpat/AgeLessThanTen/Result) TARGET: HTS received results</v>
      </c>
      <c r="Q1091" s="19" t="str">
        <f t="shared" si="157"/>
        <v>HTS_TST (N, DSD, Inpat/Age&lt;10/Result) TARGET</v>
      </c>
      <c r="R1091" s="19" t="str">
        <f t="shared" si="160"/>
        <v>HTS_TST_N_DSD_Inpat_Agelt10_Result_TARGET</v>
      </c>
      <c r="S1091" s="19" t="str">
        <f t="shared" si="161"/>
        <v>HTS_TST_N_DSD_Inpat_Agelt10_Result_TARGET</v>
      </c>
      <c r="T1091" s="19" t="b">
        <f>NOT(ISNA(VLOOKUP(B1091,dbcodes!A:B,2,FALSE)))</f>
        <v>1</v>
      </c>
      <c r="U1091" s="19" t="str">
        <f>IF(ISNA(VLOOKUP(B1091,dbcodes!A:B,2,FALSE)),des!R459,VLOOKUP(B1091,dbcodes!A:B,2,FALSE))</f>
        <v>HTC_TST_N_DSD_Inpat_Agelt10_Result_TARGET</v>
      </c>
      <c r="W1091" s="107" t="str">
        <f>IF(ISNA(VLOOKUP(C1091,descriptions!A:B,2,FALSE)),des!V459,IF(G1091=" TARGET","Target ","")&amp;VLOOKUP(C1091,descriptions!A:B,2,FALSE))</f>
        <v>Target Number of individuals who received HIV Testing Services (HTS) and received their test results</v>
      </c>
      <c r="X1091" s="20" t="s">
        <v>4</v>
      </c>
      <c r="Y1091" s="20" t="s">
        <v>831</v>
      </c>
      <c r="Z1091" s="20" t="s">
        <v>836</v>
      </c>
      <c r="AA1091" s="20" t="s">
        <v>102</v>
      </c>
      <c r="AB1091" s="20" t="s">
        <v>755</v>
      </c>
      <c r="AC1091" s="19" t="str">
        <f>IF(AB1091&lt;&gt;"",IF(NOT(ISNA(INDEX(os!A:A,MATCH(AB1091,os!B:B,0)))),INDEX(os!A:A,MATCH(AB1091,os!B:B,0)),"0"),"")</f>
        <v/>
      </c>
      <c r="AD1091" s="20" t="s">
        <v>830</v>
      </c>
      <c r="AH1091" s="93" t="str">
        <f>IF(NOT(ISNA(VLOOKUP(B:B,ResultsTargets!A:A,1,0))),"TRUE","")</f>
        <v/>
      </c>
      <c r="AI1091" s="19" t="str">
        <f>IF(ISNA(VLOOKUP(C1091,dim_techarea!A:B,2,FALSE)),"",VLOOKUP(C1091,dim_techarea!A:B,2,FALSE))</f>
        <v>HTS_TST</v>
      </c>
      <c r="AJ1091" s="19" t="str">
        <f>IF(ISNA(VLOOKUP(AI1091,dim_techarea!B:C,2,FALSE)),"",VLOOKUP(AI1091,dim_techarea!B:C,2,FALSE))</f>
        <v>f5IPTM7mieH</v>
      </c>
      <c r="AK1091" s="19" t="str">
        <f>IF(ISNA(VLOOKUP(TRIM(G1091),dim_targetsresults!A:B,2,FALSE)),"",VLOOKUP(TRIM(G1091),dim_targetsresults!A:C,2,FALSE))</f>
        <v>MER Targets</v>
      </c>
      <c r="AL1091" s="19" t="str">
        <f>IF(ISNA(VLOOKUP(AK1091,dim_targetsresults!B:C,2,FALSE)),"",VLOOKUP(AK1091,dim_targetsresults!B:C,2,FALSE))</f>
        <v>W8imnja2Owd</v>
      </c>
      <c r="AM1091" s="19" t="str">
        <f>IF(ISNA(VLOOKUP(TRIM(D1091),dim_numeratordenominator!A:B,2,FALSE)),"",VLOOKUP(TRIM(D1091),dim_numeratordenominator!A:C,2,FALSE))</f>
        <v>Numerator</v>
      </c>
      <c r="AN1091" s="19" t="str">
        <f>IF(ISNA(VLOOKUP(AM1091,dim_numeratordenominator!B:C,2,FALSE)),"",VLOOKUP(AM1091,dim_numeratordenominator!B:C,2,FALSE))</f>
        <v>Som9NRMQqV7</v>
      </c>
      <c r="AO1091" s="19" t="str">
        <f>IF(ISNA(VLOOKUP(TRIM(E1091),dim_supporttype!A:B,2,FALSE)),"",VLOOKUP(TRIM(E1091),dim_supporttype!A:C,2,FALSE))</f>
        <v>DSD</v>
      </c>
      <c r="AP1091" s="19" t="str">
        <f>IF(ISNA(VLOOKUP(AO1091,dim_supporttype!B:C,2,FALSE)),"",VLOOKUP(AO1091,dim_supporttype!B:C,2,FALSE))</f>
        <v>iM13vdNLWKb</v>
      </c>
      <c r="AQ1091" s="19" t="str">
        <f>IF(ISNA(VLOOKUP(TRIM(F1091),dim_disaggs!A:B,2,FALSE)),"No Disagg",VLOOKUP(TRIM(F1091),dim_disaggs!A:B,2,FALSE))</f>
        <v>Inpat/AgeLessThanTen/Result</v>
      </c>
      <c r="AR1091" s="19" t="str">
        <f>IF(ISNA(VLOOKUP(AQ1091,dim_disaggs!B:C,2,FALSE)),"",VLOOKUP(AQ1091,dim_disaggs!B:C,2,FALSE))</f>
        <v>WqWlZgc65J0</v>
      </c>
      <c r="AS1091" s="72" t="s">
        <v>21116</v>
      </c>
      <c r="AT1091" s="66" t="s">
        <v>19776</v>
      </c>
      <c r="AU1091" s="72" t="s">
        <v>755</v>
      </c>
      <c r="AV1091" s="73" t="s">
        <v>755</v>
      </c>
      <c r="AW1091" s="66" t="s">
        <v>755</v>
      </c>
      <c r="AX1091" s="66" t="s">
        <v>755</v>
      </c>
      <c r="BA1091" s="105" t="str">
        <f t="shared" si="162"/>
        <v/>
      </c>
      <c r="BB1091" s="20" t="str">
        <f t="shared" si="163"/>
        <v/>
      </c>
    </row>
    <row r="1092" spans="1:68" s="3" customFormat="1" x14ac:dyDescent="0.2">
      <c r="A1092" s="20" t="s">
        <v>95</v>
      </c>
      <c r="B1092" s="20" t="s">
        <v>1228</v>
      </c>
      <c r="C1092" s="20" t="s">
        <v>870</v>
      </c>
      <c r="D1092" s="20" t="s">
        <v>1</v>
      </c>
      <c r="E1092" s="20" t="s">
        <v>78</v>
      </c>
      <c r="F1092" s="20" t="s">
        <v>327</v>
      </c>
      <c r="G1092" s="20" t="s">
        <v>2442</v>
      </c>
      <c r="H1092" s="20" t="s">
        <v>328</v>
      </c>
      <c r="I1092" s="19">
        <f t="shared" si="155"/>
        <v>43</v>
      </c>
      <c r="J1092" s="20" t="s">
        <v>755</v>
      </c>
      <c r="K1092" s="20" t="s">
        <v>2225</v>
      </c>
      <c r="L1092" s="95" t="str">
        <f>IF(M1092&lt;&gt;"",IF(NOT(ISNA(INDEX(cc!B:B,MATCH(M1092,cc!A:A,0)))),INDEX(cc!B:B,MATCH(M1092,cc!A:A,0)),"0"),"")</f>
        <v>Age (&lt;1-9, 2) and Result</v>
      </c>
      <c r="M1092" s="97" t="s">
        <v>342</v>
      </c>
      <c r="N1092" s="28" t="str">
        <f t="shared" si="156"/>
        <v xml:space="preserve"> TARGET</v>
      </c>
      <c r="O1092" s="19" t="str">
        <f t="shared" si="158"/>
        <v>HTS_TST (N, TA, Inpat/AgeLessThanTen/Result) TARGET: HTS received results</v>
      </c>
      <c r="P1092" s="19" t="str">
        <f t="shared" si="159"/>
        <v>HTS_TST (N, TA, Inpat/AgeLessThanTen/Result) TARGET: HTS received results</v>
      </c>
      <c r="Q1092" s="19" t="str">
        <f t="shared" si="157"/>
        <v>HTS_TST (N, TA, Inpat/Age&lt;10/Result) TARGET</v>
      </c>
      <c r="R1092" s="19" t="str">
        <f t="shared" si="160"/>
        <v>HTS_TST_N_TA_Inpat_Agelt10_Result_TARGET</v>
      </c>
      <c r="S1092" s="19" t="str">
        <f t="shared" si="161"/>
        <v>HTS_TST_N_TA_Inpat_Agelt10_Result_TARGET</v>
      </c>
      <c r="T1092" s="19" t="b">
        <f>NOT(ISNA(VLOOKUP(B1092,dbcodes!A:B,2,FALSE)))</f>
        <v>1</v>
      </c>
      <c r="U1092" s="19" t="str">
        <f>IF(ISNA(VLOOKUP(B1092,dbcodes!A:B,2,FALSE)),des!R460,VLOOKUP(B1092,dbcodes!A:B,2,FALSE))</f>
        <v>HTC_TST_N_TA_Inpat_Agelt10_Result_TARGET</v>
      </c>
      <c r="V1092" s="20"/>
      <c r="W1092" s="107" t="str">
        <f>IF(ISNA(VLOOKUP(C1092,descriptions!A:B,2,FALSE)),des!V460,IF(G1092=" TARGET","Target ","")&amp;VLOOKUP(C1092,descriptions!A:B,2,FALSE))</f>
        <v>Target Number of individuals who received HIV Testing Services (HTS) and received their test results</v>
      </c>
      <c r="X1092" s="20" t="s">
        <v>4</v>
      </c>
      <c r="Y1092" s="20" t="s">
        <v>831</v>
      </c>
      <c r="Z1092" s="20" t="s">
        <v>836</v>
      </c>
      <c r="AA1092" s="20" t="s">
        <v>102</v>
      </c>
      <c r="AB1092" s="20" t="s">
        <v>755</v>
      </c>
      <c r="AC1092" s="19" t="str">
        <f>IF(AB1092&lt;&gt;"",IF(NOT(ISNA(INDEX(os!A:A,MATCH(AB1092,os!B:B,0)))),INDEX(os!A:A,MATCH(AB1092,os!B:B,0)),"0"),"")</f>
        <v/>
      </c>
      <c r="AD1092" s="20" t="s">
        <v>830</v>
      </c>
      <c r="AE1092" s="20"/>
      <c r="AF1092" s="20"/>
      <c r="AG1092" s="20"/>
      <c r="AH1092" s="93" t="str">
        <f>IF(NOT(ISNA(VLOOKUP(B:B,ResultsTargets!A:A,1,0))),"TRUE","")</f>
        <v/>
      </c>
      <c r="AI1092" s="19" t="str">
        <f>IF(ISNA(VLOOKUP(C1092,dim_techarea!A:B,2,FALSE)),"",VLOOKUP(C1092,dim_techarea!A:B,2,FALSE))</f>
        <v>HTS_TST</v>
      </c>
      <c r="AJ1092" s="19" t="str">
        <f>IF(ISNA(VLOOKUP(AI1092,dim_techarea!B:C,2,FALSE)),"",VLOOKUP(AI1092,dim_techarea!B:C,2,FALSE))</f>
        <v>f5IPTM7mieH</v>
      </c>
      <c r="AK1092" s="19" t="str">
        <f>IF(ISNA(VLOOKUP(TRIM(G1092),dim_targetsresults!A:B,2,FALSE)),"",VLOOKUP(TRIM(G1092),dim_targetsresults!A:C,2,FALSE))</f>
        <v>MER Targets</v>
      </c>
      <c r="AL1092" s="19" t="str">
        <f>IF(ISNA(VLOOKUP(AK1092,dim_targetsresults!B:C,2,FALSE)),"",VLOOKUP(AK1092,dim_targetsresults!B:C,2,FALSE))</f>
        <v>W8imnja2Owd</v>
      </c>
      <c r="AM1092" s="19" t="str">
        <f>IF(ISNA(VLOOKUP(TRIM(D1092),dim_numeratordenominator!A:B,2,FALSE)),"",VLOOKUP(TRIM(D1092),dim_numeratordenominator!A:C,2,FALSE))</f>
        <v>Numerator</v>
      </c>
      <c r="AN1092" s="19" t="str">
        <f>IF(ISNA(VLOOKUP(AM1092,dim_numeratordenominator!B:C,2,FALSE)),"",VLOOKUP(AM1092,dim_numeratordenominator!B:C,2,FALSE))</f>
        <v>Som9NRMQqV7</v>
      </c>
      <c r="AO1092" s="19" t="str">
        <f>IF(ISNA(VLOOKUP(TRIM(E1092),dim_supporttype!A:B,2,FALSE)),"",VLOOKUP(TRIM(E1092),dim_supporttype!A:C,2,FALSE))</f>
        <v>TA</v>
      </c>
      <c r="AP1092" s="19" t="str">
        <f>IF(ISNA(VLOOKUP(AO1092,dim_supporttype!B:C,2,FALSE)),"",VLOOKUP(AO1092,dim_supporttype!B:C,2,FALSE))</f>
        <v>cRAGKdWIDn4</v>
      </c>
      <c r="AQ1092" s="19" t="str">
        <f>IF(ISNA(VLOOKUP(TRIM(F1092),dim_disaggs!A:B,2,FALSE)),"No Disagg",VLOOKUP(TRIM(F1092),dim_disaggs!A:B,2,FALSE))</f>
        <v>Inpat/AgeLessThanTen/Result</v>
      </c>
      <c r="AR1092" s="19" t="str">
        <f>IF(ISNA(VLOOKUP(AQ1092,dim_disaggs!B:C,2,FALSE)),"",VLOOKUP(AQ1092,dim_disaggs!B:C,2,FALSE))</f>
        <v>WqWlZgc65J0</v>
      </c>
      <c r="AS1092" s="72" t="s">
        <v>21116</v>
      </c>
      <c r="AT1092" s="66" t="s">
        <v>19776</v>
      </c>
      <c r="AU1092" s="72" t="s">
        <v>755</v>
      </c>
      <c r="AV1092" s="73" t="s">
        <v>755</v>
      </c>
      <c r="AW1092" s="66" t="s">
        <v>755</v>
      </c>
      <c r="AX1092" s="66" t="s">
        <v>755</v>
      </c>
      <c r="AY1092" s="20"/>
      <c r="AZ1092" s="20"/>
      <c r="BA1092" s="105" t="str">
        <f t="shared" si="162"/>
        <v/>
      </c>
      <c r="BB1092" s="20" t="str">
        <f t="shared" si="163"/>
        <v/>
      </c>
      <c r="BC1092" s="20"/>
      <c r="BD1092" s="20"/>
      <c r="BE1092" s="75"/>
      <c r="BF1092" s="73"/>
      <c r="BG1092" s="55"/>
      <c r="BH1092" s="76"/>
      <c r="BI1092" s="20"/>
      <c r="BJ1092" s="20"/>
      <c r="BK1092" s="55"/>
      <c r="BL1092" s="71"/>
      <c r="BM1092" s="77"/>
      <c r="BN1092" s="78"/>
      <c r="BO1092" s="77"/>
      <c r="BP1092" s="78"/>
    </row>
    <row r="1093" spans="1:68" s="3" customFormat="1" x14ac:dyDescent="0.2">
      <c r="A1093" s="22" t="s">
        <v>95</v>
      </c>
      <c r="B1093" s="20" t="s">
        <v>1173</v>
      </c>
      <c r="C1093" s="20" t="s">
        <v>870</v>
      </c>
      <c r="D1093" s="20" t="s">
        <v>1</v>
      </c>
      <c r="E1093" s="20" t="s">
        <v>77</v>
      </c>
      <c r="F1093" s="20" t="s">
        <v>347</v>
      </c>
      <c r="G1093" s="20" t="s">
        <v>2442</v>
      </c>
      <c r="H1093" s="20" t="s">
        <v>20219</v>
      </c>
      <c r="I1093" s="19">
        <f t="shared" si="155"/>
        <v>37</v>
      </c>
      <c r="J1093" s="20" t="s">
        <v>755</v>
      </c>
      <c r="K1093" s="20" t="s">
        <v>2225</v>
      </c>
      <c r="L1093" s="95" t="str">
        <f>IF(M1093&lt;&gt;"",IF(NOT(ISNA(INDEX(cc!B:B,MATCH(M1093,cc!A:A,0)))),INDEX(cc!B:B,MATCH(M1093,cc!A:A,0)),"0"),"")</f>
        <v>Test Results</v>
      </c>
      <c r="M1093" s="97" t="s">
        <v>353</v>
      </c>
      <c r="N1093" s="28" t="str">
        <f t="shared" si="156"/>
        <v xml:space="preserve"> TARGET</v>
      </c>
      <c r="O1093" s="19" t="str">
        <f t="shared" si="158"/>
        <v>HTS_TST (N, DSD, Malnutrition/Result/&lt;5) TARGET: HTS received results</v>
      </c>
      <c r="P1093" s="19" t="str">
        <f t="shared" si="159"/>
        <v>HTS_TST (N, DSD, Malnutrition/Result/&lt;5) TARGET: HTS received results</v>
      </c>
      <c r="Q1093" s="19" t="str">
        <f t="shared" si="157"/>
        <v>HTS_TST (N, DSD, MN/Result/&lt;5) TARGET</v>
      </c>
      <c r="R1093" s="19" t="str">
        <f t="shared" si="160"/>
        <v>HTS_TST_N_DSD_MN_Result_lt5_TARGET</v>
      </c>
      <c r="S1093" s="19" t="str">
        <f t="shared" si="161"/>
        <v>HTS_TST_N_DSD_MN_Result_lt5_TARGET</v>
      </c>
      <c r="T1093" s="19" t="b">
        <f>NOT(ISNA(VLOOKUP(B1093,dbcodes!A:B,2,FALSE)))</f>
        <v>1</v>
      </c>
      <c r="U1093" s="19" t="str">
        <f>IF(ISNA(VLOOKUP(B1093,dbcodes!A:B,2,FALSE)),des!R465,VLOOKUP(B1093,dbcodes!A:B,2,FALSE))</f>
        <v>HTC_TST_N_DSD_Malnutrition_Result_lt5_TARGET</v>
      </c>
      <c r="V1093" s="20"/>
      <c r="W1093" s="107" t="str">
        <f>IF(ISNA(VLOOKUP(C1093,descriptions!A:B,2,FALSE)),des!V465,IF(G1093=" TARGET","Target ","")&amp;VLOOKUP(C1093,descriptions!A:B,2,FALSE))</f>
        <v>Target Number of individuals who received HIV Testing Services (HTS) and received their test results</v>
      </c>
      <c r="X1093" s="20" t="s">
        <v>4</v>
      </c>
      <c r="Y1093" s="20" t="s">
        <v>831</v>
      </c>
      <c r="Z1093" s="20" t="s">
        <v>836</v>
      </c>
      <c r="AA1093" s="20" t="s">
        <v>102</v>
      </c>
      <c r="AB1093" s="20" t="s">
        <v>755</v>
      </c>
      <c r="AC1093" s="19" t="str">
        <f>IF(AB1093&lt;&gt;"",IF(NOT(ISNA(INDEX(os!A:A,MATCH(AB1093,os!B:B,0)))),INDEX(os!A:A,MATCH(AB1093,os!B:B,0)),"0"),"")</f>
        <v/>
      </c>
      <c r="AD1093" s="20" t="s">
        <v>830</v>
      </c>
      <c r="AE1093" s="20"/>
      <c r="AF1093" s="20"/>
      <c r="AG1093" s="20"/>
      <c r="AH1093" s="93" t="str">
        <f>IF(NOT(ISNA(VLOOKUP(B:B,ResultsTargets!A:A,1,0))),"TRUE","")</f>
        <v/>
      </c>
      <c r="AI1093" s="19" t="str">
        <f>IF(ISNA(VLOOKUP(C1093,dim_techarea!A:B,2,FALSE)),"",VLOOKUP(C1093,dim_techarea!A:B,2,FALSE))</f>
        <v>HTS_TST</v>
      </c>
      <c r="AJ1093" s="19" t="str">
        <f>IF(ISNA(VLOOKUP(AI1093,dim_techarea!B:C,2,FALSE)),"",VLOOKUP(AI1093,dim_techarea!B:C,2,FALSE))</f>
        <v>f5IPTM7mieH</v>
      </c>
      <c r="AK1093" s="19" t="str">
        <f>IF(ISNA(VLOOKUP(TRIM(G1093),dim_targetsresults!A:B,2,FALSE)),"",VLOOKUP(TRIM(G1093),dim_targetsresults!A:C,2,FALSE))</f>
        <v>MER Targets</v>
      </c>
      <c r="AL1093" s="19" t="str">
        <f>IF(ISNA(VLOOKUP(AK1093,dim_targetsresults!B:C,2,FALSE)),"",VLOOKUP(AK1093,dim_targetsresults!B:C,2,FALSE))</f>
        <v>W8imnja2Owd</v>
      </c>
      <c r="AM1093" s="19" t="str">
        <f>IF(ISNA(VLOOKUP(TRIM(D1093),dim_numeratordenominator!A:B,2,FALSE)),"",VLOOKUP(TRIM(D1093),dim_numeratordenominator!A:C,2,FALSE))</f>
        <v>Numerator</v>
      </c>
      <c r="AN1093" s="19" t="str">
        <f>IF(ISNA(VLOOKUP(AM1093,dim_numeratordenominator!B:C,2,FALSE)),"",VLOOKUP(AM1093,dim_numeratordenominator!B:C,2,FALSE))</f>
        <v>Som9NRMQqV7</v>
      </c>
      <c r="AO1093" s="19" t="str">
        <f>IF(ISNA(VLOOKUP(TRIM(E1093),dim_supporttype!A:B,2,FALSE)),"",VLOOKUP(TRIM(E1093),dim_supporttype!A:C,2,FALSE))</f>
        <v>DSD</v>
      </c>
      <c r="AP1093" s="19" t="str">
        <f>IF(ISNA(VLOOKUP(AO1093,dim_supporttype!B:C,2,FALSE)),"",VLOOKUP(AO1093,dim_supporttype!B:C,2,FALSE))</f>
        <v>iM13vdNLWKb</v>
      </c>
      <c r="AQ1093" s="19" t="str">
        <f>IF(ISNA(VLOOKUP(TRIM(F1093),dim_disaggs!A:B,2,FALSE)),"No Disagg",VLOOKUP(TRIM(F1093),dim_disaggs!A:B,2,FALSE))</f>
        <v>Malnutrition/Result/&lt;5</v>
      </c>
      <c r="AR1093" s="19" t="str">
        <f>IF(ISNA(VLOOKUP(AQ1093,dim_disaggs!B:C,2,FALSE)),"",VLOOKUP(AQ1093,dim_disaggs!B:C,2,FALSE))</f>
        <v>GDlca90VFe8</v>
      </c>
      <c r="AS1093" s="72" t="s">
        <v>21117</v>
      </c>
      <c r="AT1093" s="66" t="s">
        <v>19777</v>
      </c>
      <c r="AU1093" s="72" t="s">
        <v>755</v>
      </c>
      <c r="AV1093" s="73" t="s">
        <v>755</v>
      </c>
      <c r="AW1093" s="66" t="s">
        <v>755</v>
      </c>
      <c r="AX1093" s="66" t="s">
        <v>755</v>
      </c>
      <c r="AY1093" s="20"/>
      <c r="AZ1093" s="20"/>
      <c r="BA1093" s="105" t="str">
        <f t="shared" si="162"/>
        <v/>
      </c>
      <c r="BB1093" s="20" t="str">
        <f t="shared" si="163"/>
        <v/>
      </c>
      <c r="BC1093" s="20"/>
      <c r="BD1093" s="20"/>
      <c r="BE1093" s="75"/>
      <c r="BF1093" s="73"/>
      <c r="BG1093" s="55"/>
      <c r="BH1093" s="76"/>
      <c r="BI1093" s="20"/>
      <c r="BJ1093" s="20"/>
      <c r="BK1093" s="55"/>
      <c r="BL1093" s="71"/>
      <c r="BM1093" s="77"/>
      <c r="BN1093" s="78"/>
      <c r="BO1093" s="77"/>
      <c r="BP1093" s="78"/>
    </row>
    <row r="1094" spans="1:68" x14ac:dyDescent="0.2">
      <c r="A1094" s="20" t="s">
        <v>95</v>
      </c>
      <c r="B1094" s="20" t="s">
        <v>1231</v>
      </c>
      <c r="C1094" s="20" t="s">
        <v>870</v>
      </c>
      <c r="D1094" s="20" t="s">
        <v>1</v>
      </c>
      <c r="E1094" s="20" t="s">
        <v>78</v>
      </c>
      <c r="F1094" s="20" t="s">
        <v>347</v>
      </c>
      <c r="G1094" s="20" t="s">
        <v>2442</v>
      </c>
      <c r="H1094" s="20" t="s">
        <v>20219</v>
      </c>
      <c r="I1094" s="19">
        <f t="shared" si="155"/>
        <v>36</v>
      </c>
      <c r="J1094" s="20" t="s">
        <v>755</v>
      </c>
      <c r="K1094" s="20" t="s">
        <v>2225</v>
      </c>
      <c r="L1094" s="95" t="str">
        <f>IF(M1094&lt;&gt;"",IF(NOT(ISNA(INDEX(cc!B:B,MATCH(M1094,cc!A:A,0)))),INDEX(cc!B:B,MATCH(M1094,cc!A:A,0)),"0"),"")</f>
        <v>Test Results</v>
      </c>
      <c r="M1094" s="97" t="s">
        <v>353</v>
      </c>
      <c r="N1094" s="28" t="str">
        <f t="shared" si="156"/>
        <v xml:space="preserve"> TARGET</v>
      </c>
      <c r="O1094" s="19" t="str">
        <f t="shared" si="158"/>
        <v>HTS_TST (N, TA, Malnutrition/Result/&lt;5) TARGET: HTS received results</v>
      </c>
      <c r="P1094" s="19" t="str">
        <f t="shared" si="159"/>
        <v>HTS_TST (N, TA, Malnutrition/Result/&lt;5) TARGET: HTS received results</v>
      </c>
      <c r="Q1094" s="19" t="str">
        <f t="shared" si="157"/>
        <v>HTS_TST (N, TA, MN/Result/&lt;5) TARGET</v>
      </c>
      <c r="R1094" s="19" t="str">
        <f t="shared" si="160"/>
        <v>HTS_TST_N_TA_MN_Result_lt5_TARGET</v>
      </c>
      <c r="S1094" s="19" t="str">
        <f t="shared" si="161"/>
        <v>HTS_TST_N_TA_MN_Result_lt5_TARGET</v>
      </c>
      <c r="T1094" s="19" t="b">
        <f>NOT(ISNA(VLOOKUP(B1094,dbcodes!A:B,2,FALSE)))</f>
        <v>1</v>
      </c>
      <c r="U1094" s="19" t="str">
        <f>IF(ISNA(VLOOKUP(B1094,dbcodes!A:B,2,FALSE)),des!R466,VLOOKUP(B1094,dbcodes!A:B,2,FALSE))</f>
        <v>HTC_TST_N_TA_Malnutrition_Result_lt5_TARGET</v>
      </c>
      <c r="W1094" s="107" t="str">
        <f>IF(ISNA(VLOOKUP(C1094,descriptions!A:B,2,FALSE)),des!V466,IF(G1094=" TARGET","Target ","")&amp;VLOOKUP(C1094,descriptions!A:B,2,FALSE))</f>
        <v>Target Number of individuals who received HIV Testing Services (HTS) and received their test results</v>
      </c>
      <c r="X1094" s="20" t="s">
        <v>4</v>
      </c>
      <c r="Y1094" s="20" t="s">
        <v>831</v>
      </c>
      <c r="Z1094" s="20" t="s">
        <v>836</v>
      </c>
      <c r="AA1094" s="20" t="s">
        <v>102</v>
      </c>
      <c r="AB1094" s="20" t="s">
        <v>755</v>
      </c>
      <c r="AC1094" s="19" t="str">
        <f>IF(AB1094&lt;&gt;"",IF(NOT(ISNA(INDEX(os!A:A,MATCH(AB1094,os!B:B,0)))),INDEX(os!A:A,MATCH(AB1094,os!B:B,0)),"0"),"")</f>
        <v/>
      </c>
      <c r="AD1094" s="20" t="s">
        <v>830</v>
      </c>
      <c r="AH1094" s="93" t="str">
        <f>IF(NOT(ISNA(VLOOKUP(B:B,ResultsTargets!A:A,1,0))),"TRUE","")</f>
        <v/>
      </c>
      <c r="AI1094" s="19" t="str">
        <f>IF(ISNA(VLOOKUP(C1094,dim_techarea!A:B,2,FALSE)),"",VLOOKUP(C1094,dim_techarea!A:B,2,FALSE))</f>
        <v>HTS_TST</v>
      </c>
      <c r="AJ1094" s="19" t="str">
        <f>IF(ISNA(VLOOKUP(AI1094,dim_techarea!B:C,2,FALSE)),"",VLOOKUP(AI1094,dim_techarea!B:C,2,FALSE))</f>
        <v>f5IPTM7mieH</v>
      </c>
      <c r="AK1094" s="19" t="str">
        <f>IF(ISNA(VLOOKUP(TRIM(G1094),dim_targetsresults!A:B,2,FALSE)),"",VLOOKUP(TRIM(G1094),dim_targetsresults!A:C,2,FALSE))</f>
        <v>MER Targets</v>
      </c>
      <c r="AL1094" s="19" t="str">
        <f>IF(ISNA(VLOOKUP(AK1094,dim_targetsresults!B:C,2,FALSE)),"",VLOOKUP(AK1094,dim_targetsresults!B:C,2,FALSE))</f>
        <v>W8imnja2Owd</v>
      </c>
      <c r="AM1094" s="19" t="str">
        <f>IF(ISNA(VLOOKUP(TRIM(D1094),dim_numeratordenominator!A:B,2,FALSE)),"",VLOOKUP(TRIM(D1094),dim_numeratordenominator!A:C,2,FALSE))</f>
        <v>Numerator</v>
      </c>
      <c r="AN1094" s="19" t="str">
        <f>IF(ISNA(VLOOKUP(AM1094,dim_numeratordenominator!B:C,2,FALSE)),"",VLOOKUP(AM1094,dim_numeratordenominator!B:C,2,FALSE))</f>
        <v>Som9NRMQqV7</v>
      </c>
      <c r="AO1094" s="19" t="str">
        <f>IF(ISNA(VLOOKUP(TRIM(E1094),dim_supporttype!A:B,2,FALSE)),"",VLOOKUP(TRIM(E1094),dim_supporttype!A:C,2,FALSE))</f>
        <v>TA</v>
      </c>
      <c r="AP1094" s="19" t="str">
        <f>IF(ISNA(VLOOKUP(AO1094,dim_supporttype!B:C,2,FALSE)),"",VLOOKUP(AO1094,dim_supporttype!B:C,2,FALSE))</f>
        <v>cRAGKdWIDn4</v>
      </c>
      <c r="AQ1094" s="19" t="str">
        <f>IF(ISNA(VLOOKUP(TRIM(F1094),dim_disaggs!A:B,2,FALSE)),"No Disagg",VLOOKUP(TRIM(F1094),dim_disaggs!A:B,2,FALSE))</f>
        <v>Malnutrition/Result/&lt;5</v>
      </c>
      <c r="AR1094" s="19" t="str">
        <f>IF(ISNA(VLOOKUP(AQ1094,dim_disaggs!B:C,2,FALSE)),"",VLOOKUP(AQ1094,dim_disaggs!B:C,2,FALSE))</f>
        <v>GDlca90VFe8</v>
      </c>
      <c r="AS1094" s="72" t="s">
        <v>21117</v>
      </c>
      <c r="AT1094" s="66" t="s">
        <v>19777</v>
      </c>
      <c r="AU1094" s="72" t="s">
        <v>755</v>
      </c>
      <c r="AV1094" s="73" t="s">
        <v>755</v>
      </c>
      <c r="AW1094" s="66" t="s">
        <v>755</v>
      </c>
      <c r="AX1094" s="66" t="s">
        <v>755</v>
      </c>
      <c r="BA1094" s="105" t="str">
        <f t="shared" si="162"/>
        <v/>
      </c>
      <c r="BB1094" s="20" t="str">
        <f t="shared" si="163"/>
        <v/>
      </c>
    </row>
    <row r="1095" spans="1:68" x14ac:dyDescent="0.2">
      <c r="A1095" s="20" t="s">
        <v>95</v>
      </c>
      <c r="B1095" s="20" t="s">
        <v>1176</v>
      </c>
      <c r="C1095" s="20" t="s">
        <v>870</v>
      </c>
      <c r="D1095" s="20" t="s">
        <v>1</v>
      </c>
      <c r="E1095" s="20" t="s">
        <v>77</v>
      </c>
      <c r="F1095" s="20" t="s">
        <v>18666</v>
      </c>
      <c r="G1095" s="20" t="s">
        <v>2442</v>
      </c>
      <c r="H1095" s="20" t="s">
        <v>18681</v>
      </c>
      <c r="I1095" s="19">
        <f t="shared" si="155"/>
        <v>49</v>
      </c>
      <c r="J1095" s="20" t="s">
        <v>755</v>
      </c>
      <c r="K1095" s="20" t="s">
        <v>2225</v>
      </c>
      <c r="L1095" s="95" t="str">
        <f>IF(M1095&lt;&gt;"",IF(NOT(ISNA(INDEX(cc!B:B,MATCH(M1095,cc!A:A,0)))),INDEX(cc!B:B,MATCH(M1095,cc!A:A,0)),"0"),"")</f>
        <v>Age (&lt;15,15+-uk, 2), Sex, and Results</v>
      </c>
      <c r="M1095" s="97" t="s">
        <v>341</v>
      </c>
      <c r="N1095" s="28" t="str">
        <f t="shared" si="156"/>
        <v xml:space="preserve"> TARGET</v>
      </c>
      <c r="O1095" s="19" t="str">
        <f t="shared" si="158"/>
        <v>HTS_TST (N, DSD, MobileMod/Age Aggregated/Sex/Result) TARGET: HTS received results</v>
      </c>
      <c r="P1095" s="19" t="str">
        <f t="shared" si="159"/>
        <v>HTS_TST (N, DSD, MobileMod/Age Aggregated/Sex/Result) TARGET: HTS received results</v>
      </c>
      <c r="Q1095" s="19" t="str">
        <f t="shared" si="157"/>
        <v>HTS_TST (N, DSD, MbMod/Age Agg/Sex/Result) TARGET</v>
      </c>
      <c r="R1095" s="19" t="str">
        <f t="shared" si="160"/>
        <v>HTS_TST_N_DSD_MbMod_Age_Agg_Sex_Result_TARGET</v>
      </c>
      <c r="S1095" s="19" t="str">
        <f t="shared" si="161"/>
        <v>HTS_TST_N_DSD_MbMod_Age_Agg_Sex_Result_TARGET</v>
      </c>
      <c r="T1095" s="19" t="b">
        <f>NOT(ISNA(VLOOKUP(B1095,dbcodes!A:B,2,FALSE)))</f>
        <v>1</v>
      </c>
      <c r="U1095" s="19" t="str">
        <f>IF(ISNA(VLOOKUP(B1095,dbcodes!A:B,2,FALSE)),des!R467,VLOOKUP(B1095,dbcodes!A:B,2,FALSE))</f>
        <v>HTC_TST_N_DSD_MbMod_Agg_Age_Sex_Result_TARGET</v>
      </c>
      <c r="W1095" s="107" t="str">
        <f>IF(ISNA(VLOOKUP(C1095,descriptions!A:B,2,FALSE)),des!V467,IF(G1095=" TARGET","Target ","")&amp;VLOOKUP(C1095,descriptions!A:B,2,FALSE))</f>
        <v>Target Number of individuals who received HIV Testing Services (HTS) and received their test results</v>
      </c>
      <c r="X1095" s="20" t="s">
        <v>4</v>
      </c>
      <c r="Y1095" s="20" t="s">
        <v>831</v>
      </c>
      <c r="Z1095" s="20" t="s">
        <v>836</v>
      </c>
      <c r="AA1095" s="20" t="s">
        <v>102</v>
      </c>
      <c r="AB1095" s="20" t="s">
        <v>755</v>
      </c>
      <c r="AC1095" s="19" t="str">
        <f>IF(AB1095&lt;&gt;"",IF(NOT(ISNA(INDEX(os!A:A,MATCH(AB1095,os!B:B,0)))),INDEX(os!A:A,MATCH(AB1095,os!B:B,0)),"0"),"")</f>
        <v/>
      </c>
      <c r="AD1095" s="20" t="s">
        <v>830</v>
      </c>
      <c r="AH1095" s="93" t="str">
        <f>IF(NOT(ISNA(VLOOKUP(B:B,ResultsTargets!A:A,1,0))),"TRUE","")</f>
        <v/>
      </c>
      <c r="AI1095" s="19" t="str">
        <f>IF(ISNA(VLOOKUP(C1095,dim_techarea!A:B,2,FALSE)),"",VLOOKUP(C1095,dim_techarea!A:B,2,FALSE))</f>
        <v>HTS_TST</v>
      </c>
      <c r="AJ1095" s="19" t="str">
        <f>IF(ISNA(VLOOKUP(AI1095,dim_techarea!B:C,2,FALSE)),"",VLOOKUP(AI1095,dim_techarea!B:C,2,FALSE))</f>
        <v>f5IPTM7mieH</v>
      </c>
      <c r="AK1095" s="19" t="str">
        <f>IF(ISNA(VLOOKUP(TRIM(G1095),dim_targetsresults!A:B,2,FALSE)),"",VLOOKUP(TRIM(G1095),dim_targetsresults!A:C,2,FALSE))</f>
        <v>MER Targets</v>
      </c>
      <c r="AL1095" s="19" t="str">
        <f>IF(ISNA(VLOOKUP(AK1095,dim_targetsresults!B:C,2,FALSE)),"",VLOOKUP(AK1095,dim_targetsresults!B:C,2,FALSE))</f>
        <v>W8imnja2Owd</v>
      </c>
      <c r="AM1095" s="19" t="str">
        <f>IF(ISNA(VLOOKUP(TRIM(D1095),dim_numeratordenominator!A:B,2,FALSE)),"",VLOOKUP(TRIM(D1095),dim_numeratordenominator!A:C,2,FALSE))</f>
        <v>Numerator</v>
      </c>
      <c r="AN1095" s="19" t="str">
        <f>IF(ISNA(VLOOKUP(AM1095,dim_numeratordenominator!B:C,2,FALSE)),"",VLOOKUP(AM1095,dim_numeratordenominator!B:C,2,FALSE))</f>
        <v>Som9NRMQqV7</v>
      </c>
      <c r="AO1095" s="19" t="str">
        <f>IF(ISNA(VLOOKUP(TRIM(E1095),dim_supporttype!A:B,2,FALSE)),"",VLOOKUP(TRIM(E1095),dim_supporttype!A:C,2,FALSE))</f>
        <v>DSD</v>
      </c>
      <c r="AP1095" s="19" t="str">
        <f>IF(ISNA(VLOOKUP(AO1095,dim_supporttype!B:C,2,FALSE)),"",VLOOKUP(AO1095,dim_supporttype!B:C,2,FALSE))</f>
        <v>iM13vdNLWKb</v>
      </c>
      <c r="AQ1095" s="19" t="str">
        <f>IF(ISNA(VLOOKUP(TRIM(F1095),dim_disaggs!A:B,2,FALSE)),"No Disagg",VLOOKUP(TRIM(F1095),dim_disaggs!A:B,2,FALSE))</f>
        <v>MobileMod/Age Aggregated/Sex/Result</v>
      </c>
      <c r="AR1095" s="19" t="str">
        <f>IF(ISNA(VLOOKUP(AQ1095,dim_disaggs!B:C,2,FALSE)),"",VLOOKUP(AQ1095,dim_disaggs!B:C,2,FALSE))</f>
        <v>NAjm6rMvOgp</v>
      </c>
      <c r="AS1095" s="72" t="s">
        <v>21118</v>
      </c>
      <c r="AT1095" s="66" t="s">
        <v>19778</v>
      </c>
      <c r="AU1095" s="72" t="s">
        <v>755</v>
      </c>
      <c r="AV1095" s="73" t="s">
        <v>755</v>
      </c>
      <c r="AW1095" s="66" t="s">
        <v>755</v>
      </c>
      <c r="AX1095" s="66" t="s">
        <v>755</v>
      </c>
      <c r="BA1095" s="105" t="str">
        <f t="shared" si="162"/>
        <v/>
      </c>
      <c r="BB1095" s="20" t="str">
        <f t="shared" si="163"/>
        <v/>
      </c>
    </row>
    <row r="1096" spans="1:68" x14ac:dyDescent="0.2">
      <c r="A1096" s="20" t="s">
        <v>95</v>
      </c>
      <c r="B1096" s="20" t="s">
        <v>1234</v>
      </c>
      <c r="C1096" s="20" t="s">
        <v>870</v>
      </c>
      <c r="D1096" s="20" t="s">
        <v>1</v>
      </c>
      <c r="E1096" s="20" t="s">
        <v>78</v>
      </c>
      <c r="F1096" s="20" t="s">
        <v>18666</v>
      </c>
      <c r="G1096" s="20" t="s">
        <v>2442</v>
      </c>
      <c r="H1096" s="20" t="s">
        <v>18681</v>
      </c>
      <c r="I1096" s="19">
        <f t="shared" si="155"/>
        <v>48</v>
      </c>
      <c r="J1096" s="20" t="s">
        <v>755</v>
      </c>
      <c r="K1096" s="20" t="s">
        <v>2225</v>
      </c>
      <c r="L1096" s="95" t="str">
        <f>IF(M1096&lt;&gt;"",IF(NOT(ISNA(INDEX(cc!B:B,MATCH(M1096,cc!A:A,0)))),INDEX(cc!B:B,MATCH(M1096,cc!A:A,0)),"0"),"")</f>
        <v>Age (&lt;15,15+-uk, 2), Sex, and Results</v>
      </c>
      <c r="M1096" s="97" t="s">
        <v>341</v>
      </c>
      <c r="N1096" s="28" t="str">
        <f t="shared" si="156"/>
        <v xml:space="preserve"> TARGET</v>
      </c>
      <c r="O1096" s="19" t="str">
        <f t="shared" si="158"/>
        <v>HTS_TST (N, TA, MobileMod/Age Aggregated/Sex/Result) TARGET: HTS received results</v>
      </c>
      <c r="P1096" s="19" t="str">
        <f t="shared" si="159"/>
        <v>HTS_TST (N, TA, MobileMod/Age Aggregated/Sex/Result) TARGET: HTS received results</v>
      </c>
      <c r="Q1096" s="19" t="str">
        <f t="shared" si="157"/>
        <v>HTS_TST (N, TA, MbMod/Age Agg/Sex/Result) TARGET</v>
      </c>
      <c r="R1096" s="19" t="str">
        <f t="shared" si="160"/>
        <v>HTS_TST_N_TA_MbMod_Age_Agg_Sex_Result_TARGET</v>
      </c>
      <c r="S1096" s="19" t="str">
        <f t="shared" si="161"/>
        <v>HTS_TST_N_TA_MbMod_Age_Agg_Sex_Result_TARGET</v>
      </c>
      <c r="T1096" s="19" t="b">
        <f>NOT(ISNA(VLOOKUP(B1096,dbcodes!A:B,2,FALSE)))</f>
        <v>1</v>
      </c>
      <c r="U1096" s="19" t="str">
        <f>IF(ISNA(VLOOKUP(B1096,dbcodes!A:B,2,FALSE)),des!R468,VLOOKUP(B1096,dbcodes!A:B,2,FALSE))</f>
        <v>HTC_TST_N_TA_MbMod_Agg_Age_Sex_Result_TARGET</v>
      </c>
      <c r="W1096" s="107" t="str">
        <f>IF(ISNA(VLOOKUP(C1096,descriptions!A:B,2,FALSE)),des!V468,IF(G1096=" TARGET","Target ","")&amp;VLOOKUP(C1096,descriptions!A:B,2,FALSE))</f>
        <v>Target Number of individuals who received HIV Testing Services (HTS) and received their test results</v>
      </c>
      <c r="X1096" s="20" t="s">
        <v>4</v>
      </c>
      <c r="Y1096" s="20" t="s">
        <v>831</v>
      </c>
      <c r="Z1096" s="20" t="s">
        <v>836</v>
      </c>
      <c r="AA1096" s="20" t="s">
        <v>102</v>
      </c>
      <c r="AB1096" s="20" t="s">
        <v>755</v>
      </c>
      <c r="AC1096" s="19" t="str">
        <f>IF(AB1096&lt;&gt;"",IF(NOT(ISNA(INDEX(os!A:A,MATCH(AB1096,os!B:B,0)))),INDEX(os!A:A,MATCH(AB1096,os!B:B,0)),"0"),"")</f>
        <v/>
      </c>
      <c r="AD1096" s="20" t="s">
        <v>830</v>
      </c>
      <c r="AH1096" s="93" t="str">
        <f>IF(NOT(ISNA(VLOOKUP(B:B,ResultsTargets!A:A,1,0))),"TRUE","")</f>
        <v/>
      </c>
      <c r="AI1096" s="19" t="str">
        <f>IF(ISNA(VLOOKUP(C1096,dim_techarea!A:B,2,FALSE)),"",VLOOKUP(C1096,dim_techarea!A:B,2,FALSE))</f>
        <v>HTS_TST</v>
      </c>
      <c r="AJ1096" s="19" t="str">
        <f>IF(ISNA(VLOOKUP(AI1096,dim_techarea!B:C,2,FALSE)),"",VLOOKUP(AI1096,dim_techarea!B:C,2,FALSE))</f>
        <v>f5IPTM7mieH</v>
      </c>
      <c r="AK1096" s="19" t="str">
        <f>IF(ISNA(VLOOKUP(TRIM(G1096),dim_targetsresults!A:B,2,FALSE)),"",VLOOKUP(TRIM(G1096),dim_targetsresults!A:C,2,FALSE))</f>
        <v>MER Targets</v>
      </c>
      <c r="AL1096" s="19" t="str">
        <f>IF(ISNA(VLOOKUP(AK1096,dim_targetsresults!B:C,2,FALSE)),"",VLOOKUP(AK1096,dim_targetsresults!B:C,2,FALSE))</f>
        <v>W8imnja2Owd</v>
      </c>
      <c r="AM1096" s="19" t="str">
        <f>IF(ISNA(VLOOKUP(TRIM(D1096),dim_numeratordenominator!A:B,2,FALSE)),"",VLOOKUP(TRIM(D1096),dim_numeratordenominator!A:C,2,FALSE))</f>
        <v>Numerator</v>
      </c>
      <c r="AN1096" s="19" t="str">
        <f>IF(ISNA(VLOOKUP(AM1096,dim_numeratordenominator!B:C,2,FALSE)),"",VLOOKUP(AM1096,dim_numeratordenominator!B:C,2,FALSE))</f>
        <v>Som9NRMQqV7</v>
      </c>
      <c r="AO1096" s="19" t="str">
        <f>IF(ISNA(VLOOKUP(TRIM(E1096),dim_supporttype!A:B,2,FALSE)),"",VLOOKUP(TRIM(E1096),dim_supporttype!A:C,2,FALSE))</f>
        <v>TA</v>
      </c>
      <c r="AP1096" s="19" t="str">
        <f>IF(ISNA(VLOOKUP(AO1096,dim_supporttype!B:C,2,FALSE)),"",VLOOKUP(AO1096,dim_supporttype!B:C,2,FALSE))</f>
        <v>cRAGKdWIDn4</v>
      </c>
      <c r="AQ1096" s="19" t="str">
        <f>IF(ISNA(VLOOKUP(TRIM(F1096),dim_disaggs!A:B,2,FALSE)),"No Disagg",VLOOKUP(TRIM(F1096),dim_disaggs!A:B,2,FALSE))</f>
        <v>MobileMod/Age Aggregated/Sex/Result</v>
      </c>
      <c r="AR1096" s="19" t="str">
        <f>IF(ISNA(VLOOKUP(AQ1096,dim_disaggs!B:C,2,FALSE)),"",VLOOKUP(AQ1096,dim_disaggs!B:C,2,FALSE))</f>
        <v>NAjm6rMvOgp</v>
      </c>
      <c r="AS1096" s="72" t="s">
        <v>21118</v>
      </c>
      <c r="AT1096" s="66" t="s">
        <v>19778</v>
      </c>
      <c r="AU1096" s="72" t="s">
        <v>755</v>
      </c>
      <c r="AV1096" s="73" t="s">
        <v>755</v>
      </c>
      <c r="AW1096" s="66" t="s">
        <v>755</v>
      </c>
      <c r="AX1096" s="66" t="s">
        <v>755</v>
      </c>
      <c r="BA1096" s="105" t="str">
        <f t="shared" si="162"/>
        <v/>
      </c>
      <c r="BB1096" s="20" t="str">
        <f t="shared" si="163"/>
        <v/>
      </c>
    </row>
    <row r="1097" spans="1:68" x14ac:dyDescent="0.2">
      <c r="A1097" s="20" t="s">
        <v>95</v>
      </c>
      <c r="B1097" s="20" t="s">
        <v>1174</v>
      </c>
      <c r="C1097" s="20" t="s">
        <v>870</v>
      </c>
      <c r="D1097" s="20" t="s">
        <v>1</v>
      </c>
      <c r="E1097" s="20" t="s">
        <v>77</v>
      </c>
      <c r="F1097" s="20" t="s">
        <v>419</v>
      </c>
      <c r="G1097" s="20" t="s">
        <v>2442</v>
      </c>
      <c r="H1097" s="20" t="s">
        <v>2278</v>
      </c>
      <c r="I1097" s="19">
        <f t="shared" si="155"/>
        <v>48</v>
      </c>
      <c r="J1097" s="20" t="s">
        <v>755</v>
      </c>
      <c r="K1097" s="20" t="s">
        <v>2225</v>
      </c>
      <c r="L1097" s="95" t="str">
        <f>IF(M1097&lt;&gt;"",IF(NOT(ISNA(INDEX(cc!B:B,MATCH(M1097,cc!A:A,0)))),INDEX(cc!B:B,MATCH(M1097,cc!A:A,0)),"0"),"")</f>
        <v>Age (10-50+-uk, 5), Sex and Result</v>
      </c>
      <c r="M1097" s="97" t="s">
        <v>345</v>
      </c>
      <c r="N1097" s="28" t="str">
        <f t="shared" si="156"/>
        <v xml:space="preserve"> TARGET</v>
      </c>
      <c r="O1097" s="19" t="str">
        <f t="shared" si="158"/>
        <v>HTS_TST (N, DSD, MobileMod/AgeAboveTen/Sex/Result) TARGET: HTS received results</v>
      </c>
      <c r="P1097" s="19" t="str">
        <f t="shared" si="159"/>
        <v>HTS_TST (N, DSD, MobileMod/AgeAboveTen/Sex/Result) TARGET: HTS received results</v>
      </c>
      <c r="Q1097" s="19" t="str">
        <f t="shared" si="157"/>
        <v>HTS_TST (N, DSD, MbMod/Age&gt;10/Sex/Result) TARGET</v>
      </c>
      <c r="R1097" s="19" t="str">
        <f t="shared" si="160"/>
        <v>HTS_TST_N_DSD_MbMod_Agegt10_Sex_Result_TARGET</v>
      </c>
      <c r="S1097" s="19" t="str">
        <f t="shared" si="161"/>
        <v>HTS_TST_N_DSD_MbMod_Agegt10_Sex_Result_TARGET</v>
      </c>
      <c r="T1097" s="19" t="b">
        <f>NOT(ISNA(VLOOKUP(B1097,dbcodes!A:B,2,FALSE)))</f>
        <v>1</v>
      </c>
      <c r="U1097" s="19" t="str">
        <f>IF(ISNA(VLOOKUP(B1097,dbcodes!A:B,2,FALSE)),des!R471,VLOOKUP(B1097,dbcodes!A:B,2,FALSE))</f>
        <v>HTC_TST_N_DSD_MbMod_Agegt10_Sex_Result_TARGET</v>
      </c>
      <c r="W1097" s="107" t="str">
        <f>IF(ISNA(VLOOKUP(C1097,descriptions!A:B,2,FALSE)),des!V471,IF(G1097=" TARGET","Target ","")&amp;VLOOKUP(C1097,descriptions!A:B,2,FALSE))</f>
        <v>Target Number of individuals who received HIV Testing Services (HTS) and received their test results</v>
      </c>
      <c r="X1097" s="20" t="s">
        <v>4</v>
      </c>
      <c r="Y1097" s="20" t="s">
        <v>831</v>
      </c>
      <c r="Z1097" s="20" t="s">
        <v>836</v>
      </c>
      <c r="AA1097" s="20" t="s">
        <v>102</v>
      </c>
      <c r="AB1097" s="20" t="s">
        <v>755</v>
      </c>
      <c r="AC1097" s="19" t="str">
        <f>IF(AB1097&lt;&gt;"",IF(NOT(ISNA(INDEX(os!A:A,MATCH(AB1097,os!B:B,0)))),INDEX(os!A:A,MATCH(AB1097,os!B:B,0)),"0"),"")</f>
        <v/>
      </c>
      <c r="AD1097" s="20" t="s">
        <v>830</v>
      </c>
      <c r="AH1097" s="93" t="str">
        <f>IF(NOT(ISNA(VLOOKUP(B:B,ResultsTargets!A:A,1,0))),"TRUE","")</f>
        <v/>
      </c>
      <c r="AI1097" s="19" t="str">
        <f>IF(ISNA(VLOOKUP(C1097,dim_techarea!A:B,2,FALSE)),"",VLOOKUP(C1097,dim_techarea!A:B,2,FALSE))</f>
        <v>HTS_TST</v>
      </c>
      <c r="AJ1097" s="19" t="str">
        <f>IF(ISNA(VLOOKUP(AI1097,dim_techarea!B:C,2,FALSE)),"",VLOOKUP(AI1097,dim_techarea!B:C,2,FALSE))</f>
        <v>f5IPTM7mieH</v>
      </c>
      <c r="AK1097" s="19" t="str">
        <f>IF(ISNA(VLOOKUP(TRIM(G1097),dim_targetsresults!A:B,2,FALSE)),"",VLOOKUP(TRIM(G1097),dim_targetsresults!A:C,2,FALSE))</f>
        <v>MER Targets</v>
      </c>
      <c r="AL1097" s="19" t="str">
        <f>IF(ISNA(VLOOKUP(AK1097,dim_targetsresults!B:C,2,FALSE)),"",VLOOKUP(AK1097,dim_targetsresults!B:C,2,FALSE))</f>
        <v>W8imnja2Owd</v>
      </c>
      <c r="AM1097" s="19" t="str">
        <f>IF(ISNA(VLOOKUP(TRIM(D1097),dim_numeratordenominator!A:B,2,FALSE)),"",VLOOKUP(TRIM(D1097),dim_numeratordenominator!A:C,2,FALSE))</f>
        <v>Numerator</v>
      </c>
      <c r="AN1097" s="19" t="str">
        <f>IF(ISNA(VLOOKUP(AM1097,dim_numeratordenominator!B:C,2,FALSE)),"",VLOOKUP(AM1097,dim_numeratordenominator!B:C,2,FALSE))</f>
        <v>Som9NRMQqV7</v>
      </c>
      <c r="AO1097" s="19" t="str">
        <f>IF(ISNA(VLOOKUP(TRIM(E1097),dim_supporttype!A:B,2,FALSE)),"",VLOOKUP(TRIM(E1097),dim_supporttype!A:C,2,FALSE))</f>
        <v>DSD</v>
      </c>
      <c r="AP1097" s="19" t="str">
        <f>IF(ISNA(VLOOKUP(AO1097,dim_supporttype!B:C,2,FALSE)),"",VLOOKUP(AO1097,dim_supporttype!B:C,2,FALSE))</f>
        <v>iM13vdNLWKb</v>
      </c>
      <c r="AQ1097" s="19" t="str">
        <f>IF(ISNA(VLOOKUP(TRIM(F1097),dim_disaggs!A:B,2,FALSE)),"No Disagg",VLOOKUP(TRIM(F1097),dim_disaggs!A:B,2,FALSE))</f>
        <v>MobileMod/AgeAboveTen/Sex/Result</v>
      </c>
      <c r="AR1097" s="19" t="str">
        <f>IF(ISNA(VLOOKUP(AQ1097,dim_disaggs!B:C,2,FALSE)),"",VLOOKUP(AQ1097,dim_disaggs!B:C,2,FALSE))</f>
        <v>khbtFdS49Qx</v>
      </c>
      <c r="AS1097" s="72" t="s">
        <v>21118</v>
      </c>
      <c r="AT1097" s="66" t="s">
        <v>19778</v>
      </c>
      <c r="AU1097" s="72" t="s">
        <v>755</v>
      </c>
      <c r="AV1097" s="73" t="s">
        <v>755</v>
      </c>
      <c r="AW1097" s="66" t="s">
        <v>755</v>
      </c>
      <c r="AX1097" s="66" t="s">
        <v>755</v>
      </c>
      <c r="BA1097" s="105" t="str">
        <f t="shared" si="162"/>
        <v/>
      </c>
      <c r="BB1097" s="20" t="str">
        <f t="shared" si="163"/>
        <v/>
      </c>
    </row>
    <row r="1098" spans="1:68" x14ac:dyDescent="0.2">
      <c r="A1098" s="20" t="s">
        <v>95</v>
      </c>
      <c r="B1098" s="20" t="s">
        <v>1232</v>
      </c>
      <c r="C1098" s="20" t="s">
        <v>870</v>
      </c>
      <c r="D1098" s="20" t="s">
        <v>1</v>
      </c>
      <c r="E1098" s="20" t="s">
        <v>78</v>
      </c>
      <c r="F1098" s="20" t="s">
        <v>419</v>
      </c>
      <c r="G1098" s="20" t="s">
        <v>2442</v>
      </c>
      <c r="H1098" s="20" t="s">
        <v>2278</v>
      </c>
      <c r="I1098" s="19">
        <f t="shared" si="155"/>
        <v>47</v>
      </c>
      <c r="J1098" s="20" t="s">
        <v>755</v>
      </c>
      <c r="K1098" s="20" t="s">
        <v>2225</v>
      </c>
      <c r="L1098" s="95" t="str">
        <f>IF(M1098&lt;&gt;"",IF(NOT(ISNA(INDEX(cc!B:B,MATCH(M1098,cc!A:A,0)))),INDEX(cc!B:B,MATCH(M1098,cc!A:A,0)),"0"),"")</f>
        <v>Age (10-50+-uk, 5), Sex and Result</v>
      </c>
      <c r="M1098" s="97" t="s">
        <v>345</v>
      </c>
      <c r="N1098" s="28" t="str">
        <f t="shared" si="156"/>
        <v xml:space="preserve"> TARGET</v>
      </c>
      <c r="O1098" s="19" t="str">
        <f t="shared" si="158"/>
        <v>HTS_TST (N, TA, MobileMod/AgeAboveTen/Sex/Result) TARGET: HTS received results</v>
      </c>
      <c r="P1098" s="19" t="str">
        <f t="shared" si="159"/>
        <v>HTS_TST (N, TA, MobileMod/AgeAboveTen/Sex/Result) TARGET: HTS received results</v>
      </c>
      <c r="Q1098" s="19" t="str">
        <f t="shared" si="157"/>
        <v>HTS_TST (N, TA, MbMod/Age&gt;10/Sex/Result) TARGET</v>
      </c>
      <c r="R1098" s="19" t="str">
        <f t="shared" si="160"/>
        <v>HTS_TST_N_TA_MbMod_Agegt10_Sex_Result_TARGET</v>
      </c>
      <c r="S1098" s="19" t="str">
        <f t="shared" si="161"/>
        <v>HTS_TST_N_TA_MbMod_Agegt10_Sex_Result_TARGET</v>
      </c>
      <c r="T1098" s="19" t="b">
        <f>NOT(ISNA(VLOOKUP(B1098,dbcodes!A:B,2,FALSE)))</f>
        <v>1</v>
      </c>
      <c r="U1098" s="19" t="str">
        <f>IF(ISNA(VLOOKUP(B1098,dbcodes!A:B,2,FALSE)),des!R472,VLOOKUP(B1098,dbcodes!A:B,2,FALSE))</f>
        <v>HTC_TST_N_TA_MbMod_Agegt10_Sex_Result_TARGET</v>
      </c>
      <c r="W1098" s="107" t="str">
        <f>IF(ISNA(VLOOKUP(C1098,descriptions!A:B,2,FALSE)),des!V472,IF(G1098=" TARGET","Target ","")&amp;VLOOKUP(C1098,descriptions!A:B,2,FALSE))</f>
        <v>Target Number of individuals who received HIV Testing Services (HTS) and received their test results</v>
      </c>
      <c r="X1098" s="20" t="s">
        <v>4</v>
      </c>
      <c r="Y1098" s="20" t="s">
        <v>831</v>
      </c>
      <c r="Z1098" s="20" t="s">
        <v>836</v>
      </c>
      <c r="AA1098" s="20" t="s">
        <v>102</v>
      </c>
      <c r="AB1098" s="20" t="s">
        <v>755</v>
      </c>
      <c r="AC1098" s="19" t="str">
        <f>IF(AB1098&lt;&gt;"",IF(NOT(ISNA(INDEX(os!A:A,MATCH(AB1098,os!B:B,0)))),INDEX(os!A:A,MATCH(AB1098,os!B:B,0)),"0"),"")</f>
        <v/>
      </c>
      <c r="AD1098" s="20" t="s">
        <v>830</v>
      </c>
      <c r="AH1098" s="93" t="str">
        <f>IF(NOT(ISNA(VLOOKUP(B:B,ResultsTargets!A:A,1,0))),"TRUE","")</f>
        <v/>
      </c>
      <c r="AI1098" s="19" t="str">
        <f>IF(ISNA(VLOOKUP(C1098,dim_techarea!A:B,2,FALSE)),"",VLOOKUP(C1098,dim_techarea!A:B,2,FALSE))</f>
        <v>HTS_TST</v>
      </c>
      <c r="AJ1098" s="19" t="str">
        <f>IF(ISNA(VLOOKUP(AI1098,dim_techarea!B:C,2,FALSE)),"",VLOOKUP(AI1098,dim_techarea!B:C,2,FALSE))</f>
        <v>f5IPTM7mieH</v>
      </c>
      <c r="AK1098" s="19" t="str">
        <f>IF(ISNA(VLOOKUP(TRIM(G1098),dim_targetsresults!A:B,2,FALSE)),"",VLOOKUP(TRIM(G1098),dim_targetsresults!A:C,2,FALSE))</f>
        <v>MER Targets</v>
      </c>
      <c r="AL1098" s="19" t="str">
        <f>IF(ISNA(VLOOKUP(AK1098,dim_targetsresults!B:C,2,FALSE)),"",VLOOKUP(AK1098,dim_targetsresults!B:C,2,FALSE))</f>
        <v>W8imnja2Owd</v>
      </c>
      <c r="AM1098" s="19" t="str">
        <f>IF(ISNA(VLOOKUP(TRIM(D1098),dim_numeratordenominator!A:B,2,FALSE)),"",VLOOKUP(TRIM(D1098),dim_numeratordenominator!A:C,2,FALSE))</f>
        <v>Numerator</v>
      </c>
      <c r="AN1098" s="19" t="str">
        <f>IF(ISNA(VLOOKUP(AM1098,dim_numeratordenominator!B:C,2,FALSE)),"",VLOOKUP(AM1098,dim_numeratordenominator!B:C,2,FALSE))</f>
        <v>Som9NRMQqV7</v>
      </c>
      <c r="AO1098" s="19" t="str">
        <f>IF(ISNA(VLOOKUP(TRIM(E1098),dim_supporttype!A:B,2,FALSE)),"",VLOOKUP(TRIM(E1098),dim_supporttype!A:C,2,FALSE))</f>
        <v>TA</v>
      </c>
      <c r="AP1098" s="19" t="str">
        <f>IF(ISNA(VLOOKUP(AO1098,dim_supporttype!B:C,2,FALSE)),"",VLOOKUP(AO1098,dim_supporttype!B:C,2,FALSE))</f>
        <v>cRAGKdWIDn4</v>
      </c>
      <c r="AQ1098" s="19" t="str">
        <f>IF(ISNA(VLOOKUP(TRIM(F1098),dim_disaggs!A:B,2,FALSE)),"No Disagg",VLOOKUP(TRIM(F1098),dim_disaggs!A:B,2,FALSE))</f>
        <v>MobileMod/AgeAboveTen/Sex/Result</v>
      </c>
      <c r="AR1098" s="19" t="str">
        <f>IF(ISNA(VLOOKUP(AQ1098,dim_disaggs!B:C,2,FALSE)),"",VLOOKUP(AQ1098,dim_disaggs!B:C,2,FALSE))</f>
        <v>khbtFdS49Qx</v>
      </c>
      <c r="AS1098" s="72" t="s">
        <v>21118</v>
      </c>
      <c r="AT1098" s="66" t="s">
        <v>19778</v>
      </c>
      <c r="AU1098" s="72" t="s">
        <v>755</v>
      </c>
      <c r="AV1098" s="73" t="s">
        <v>755</v>
      </c>
      <c r="AW1098" s="66" t="s">
        <v>755</v>
      </c>
      <c r="AX1098" s="66" t="s">
        <v>755</v>
      </c>
      <c r="BA1098" s="105" t="str">
        <f t="shared" si="162"/>
        <v/>
      </c>
      <c r="BB1098" s="20" t="str">
        <f t="shared" si="163"/>
        <v/>
      </c>
    </row>
    <row r="1099" spans="1:68" x14ac:dyDescent="0.2">
      <c r="A1099" s="20" t="s">
        <v>95</v>
      </c>
      <c r="B1099" s="20" t="s">
        <v>1175</v>
      </c>
      <c r="C1099" s="20" t="s">
        <v>870</v>
      </c>
      <c r="D1099" s="20" t="s">
        <v>1</v>
      </c>
      <c r="E1099" s="20" t="s">
        <v>77</v>
      </c>
      <c r="F1099" s="20" t="s">
        <v>418</v>
      </c>
      <c r="G1099" s="20" t="s">
        <v>2442</v>
      </c>
      <c r="H1099" s="20" t="s">
        <v>2279</v>
      </c>
      <c r="I1099" s="19">
        <f t="shared" si="155"/>
        <v>44</v>
      </c>
      <c r="J1099" s="20" t="s">
        <v>755</v>
      </c>
      <c r="K1099" s="20" t="s">
        <v>2225</v>
      </c>
      <c r="L1099" s="95" t="str">
        <f>IF(M1099&lt;&gt;"",IF(NOT(ISNA(INDEX(cc!B:B,MATCH(M1099,cc!A:A,0)))),INDEX(cc!B:B,MATCH(M1099,cc!A:A,0)),"0"),"")</f>
        <v>Age (&lt;1-9, 2) and Result</v>
      </c>
      <c r="M1099" s="97" t="s">
        <v>342</v>
      </c>
      <c r="N1099" s="28" t="str">
        <f t="shared" si="156"/>
        <v xml:space="preserve"> TARGET</v>
      </c>
      <c r="O1099" s="19" t="str">
        <f t="shared" si="158"/>
        <v>HTS_TST (N, DSD, MobileMod/AgeLessThanTen/Result) TARGET: HTS received results</v>
      </c>
      <c r="P1099" s="19" t="str">
        <f t="shared" si="159"/>
        <v>HTS_TST (N, DSD, MobileMod/AgeLessThanTen/Result) TARGET: HTS received results</v>
      </c>
      <c r="Q1099" s="19" t="str">
        <f t="shared" si="157"/>
        <v>HTS_TST (N, DSD, MbMod/Age&lt;10/Result) TARGET</v>
      </c>
      <c r="R1099" s="19" t="str">
        <f t="shared" si="160"/>
        <v>HTS_TST_N_DSD_MbMod_Agelt10_Result_TARGET</v>
      </c>
      <c r="S1099" s="19" t="str">
        <f t="shared" si="161"/>
        <v>HTS_TST_N_DSD_MbMod_Agelt10_Result_TARGET</v>
      </c>
      <c r="T1099" s="19" t="b">
        <f>NOT(ISNA(VLOOKUP(B1099,dbcodes!A:B,2,FALSE)))</f>
        <v>1</v>
      </c>
      <c r="U1099" s="19" t="str">
        <f>IF(ISNA(VLOOKUP(B1099,dbcodes!A:B,2,FALSE)),des!R473,VLOOKUP(B1099,dbcodes!A:B,2,FALSE))</f>
        <v>HTC_TST_N_DSD_MbMod_Agelt10_Result_TARGET</v>
      </c>
      <c r="W1099" s="107" t="str">
        <f>IF(ISNA(VLOOKUP(C1099,descriptions!A:B,2,FALSE)),des!V473,IF(G1099=" TARGET","Target ","")&amp;VLOOKUP(C1099,descriptions!A:B,2,FALSE))</f>
        <v>Target Number of individuals who received HIV Testing Services (HTS) and received their test results</v>
      </c>
      <c r="X1099" s="20" t="s">
        <v>4</v>
      </c>
      <c r="Y1099" s="20" t="s">
        <v>831</v>
      </c>
      <c r="Z1099" s="20" t="s">
        <v>836</v>
      </c>
      <c r="AA1099" s="20" t="s">
        <v>102</v>
      </c>
      <c r="AB1099" s="20" t="s">
        <v>755</v>
      </c>
      <c r="AC1099" s="19" t="str">
        <f>IF(AB1099&lt;&gt;"",IF(NOT(ISNA(INDEX(os!A:A,MATCH(AB1099,os!B:B,0)))),INDEX(os!A:A,MATCH(AB1099,os!B:B,0)),"0"),"")</f>
        <v/>
      </c>
      <c r="AD1099" s="20" t="s">
        <v>830</v>
      </c>
      <c r="AH1099" s="93" t="str">
        <f>IF(NOT(ISNA(VLOOKUP(B:B,ResultsTargets!A:A,1,0))),"TRUE","")</f>
        <v/>
      </c>
      <c r="AI1099" s="19" t="str">
        <f>IF(ISNA(VLOOKUP(C1099,dim_techarea!A:B,2,FALSE)),"",VLOOKUP(C1099,dim_techarea!A:B,2,FALSE))</f>
        <v>HTS_TST</v>
      </c>
      <c r="AJ1099" s="19" t="str">
        <f>IF(ISNA(VLOOKUP(AI1099,dim_techarea!B:C,2,FALSE)),"",VLOOKUP(AI1099,dim_techarea!B:C,2,FALSE))</f>
        <v>f5IPTM7mieH</v>
      </c>
      <c r="AK1099" s="19" t="str">
        <f>IF(ISNA(VLOOKUP(TRIM(G1099),dim_targetsresults!A:B,2,FALSE)),"",VLOOKUP(TRIM(G1099),dim_targetsresults!A:C,2,FALSE))</f>
        <v>MER Targets</v>
      </c>
      <c r="AL1099" s="19" t="str">
        <f>IF(ISNA(VLOOKUP(AK1099,dim_targetsresults!B:C,2,FALSE)),"",VLOOKUP(AK1099,dim_targetsresults!B:C,2,FALSE))</f>
        <v>W8imnja2Owd</v>
      </c>
      <c r="AM1099" s="19" t="str">
        <f>IF(ISNA(VLOOKUP(TRIM(D1099),dim_numeratordenominator!A:B,2,FALSE)),"",VLOOKUP(TRIM(D1099),dim_numeratordenominator!A:C,2,FALSE))</f>
        <v>Numerator</v>
      </c>
      <c r="AN1099" s="19" t="str">
        <f>IF(ISNA(VLOOKUP(AM1099,dim_numeratordenominator!B:C,2,FALSE)),"",VLOOKUP(AM1099,dim_numeratordenominator!B:C,2,FALSE))</f>
        <v>Som9NRMQqV7</v>
      </c>
      <c r="AO1099" s="19" t="str">
        <f>IF(ISNA(VLOOKUP(TRIM(E1099),dim_supporttype!A:B,2,FALSE)),"",VLOOKUP(TRIM(E1099),dim_supporttype!A:C,2,FALSE))</f>
        <v>DSD</v>
      </c>
      <c r="AP1099" s="19" t="str">
        <f>IF(ISNA(VLOOKUP(AO1099,dim_supporttype!B:C,2,FALSE)),"",VLOOKUP(AO1099,dim_supporttype!B:C,2,FALSE))</f>
        <v>iM13vdNLWKb</v>
      </c>
      <c r="AQ1099" s="19" t="str">
        <f>IF(ISNA(VLOOKUP(TRIM(F1099),dim_disaggs!A:B,2,FALSE)),"No Disagg",VLOOKUP(TRIM(F1099),dim_disaggs!A:B,2,FALSE))</f>
        <v>MobileMod/AgeLessThanTen/Result</v>
      </c>
      <c r="AR1099" s="19" t="str">
        <f>IF(ISNA(VLOOKUP(AQ1099,dim_disaggs!B:C,2,FALSE)),"",VLOOKUP(AQ1099,dim_disaggs!B:C,2,FALSE))</f>
        <v>FnUs8oEiLP9</v>
      </c>
      <c r="AS1099" s="72" t="s">
        <v>21118</v>
      </c>
      <c r="AT1099" s="66" t="s">
        <v>19778</v>
      </c>
      <c r="AU1099" s="72" t="s">
        <v>755</v>
      </c>
      <c r="AV1099" s="73" t="s">
        <v>755</v>
      </c>
      <c r="AW1099" s="66" t="s">
        <v>755</v>
      </c>
      <c r="AX1099" s="66" t="s">
        <v>755</v>
      </c>
      <c r="BA1099" s="105" t="str">
        <f t="shared" si="162"/>
        <v/>
      </c>
      <c r="BB1099" s="20" t="str">
        <f t="shared" si="163"/>
        <v/>
      </c>
    </row>
    <row r="1100" spans="1:68" s="3" customFormat="1" x14ac:dyDescent="0.2">
      <c r="A1100" s="20" t="s">
        <v>95</v>
      </c>
      <c r="B1100" s="20" t="s">
        <v>1233</v>
      </c>
      <c r="C1100" s="20" t="s">
        <v>870</v>
      </c>
      <c r="D1100" s="20" t="s">
        <v>1</v>
      </c>
      <c r="E1100" s="20" t="s">
        <v>78</v>
      </c>
      <c r="F1100" s="20" t="s">
        <v>418</v>
      </c>
      <c r="G1100" s="20" t="s">
        <v>2442</v>
      </c>
      <c r="H1100" s="20" t="s">
        <v>2279</v>
      </c>
      <c r="I1100" s="19">
        <f t="shared" si="155"/>
        <v>43</v>
      </c>
      <c r="J1100" s="20" t="s">
        <v>755</v>
      </c>
      <c r="K1100" s="20" t="s">
        <v>2225</v>
      </c>
      <c r="L1100" s="95" t="str">
        <f>IF(M1100&lt;&gt;"",IF(NOT(ISNA(INDEX(cc!B:B,MATCH(M1100,cc!A:A,0)))),INDEX(cc!B:B,MATCH(M1100,cc!A:A,0)),"0"),"")</f>
        <v>Age (&lt;1-9, 2) and Result</v>
      </c>
      <c r="M1100" s="97" t="s">
        <v>342</v>
      </c>
      <c r="N1100" s="28" t="str">
        <f t="shared" si="156"/>
        <v xml:space="preserve"> TARGET</v>
      </c>
      <c r="O1100" s="19" t="str">
        <f t="shared" si="158"/>
        <v>HTS_TST (N, TA, MobileMod/AgeLessThanTen/Result) TARGET: HTS received results</v>
      </c>
      <c r="P1100" s="19" t="str">
        <f t="shared" si="159"/>
        <v>HTS_TST (N, TA, MobileMod/AgeLessThanTen/Result) TARGET: HTS received results</v>
      </c>
      <c r="Q1100" s="19" t="str">
        <f t="shared" si="157"/>
        <v>HTS_TST (N, TA, MbMod/Age&lt;10/Result) TARGET</v>
      </c>
      <c r="R1100" s="19" t="str">
        <f t="shared" si="160"/>
        <v>HTS_TST_N_TA_MbMod_Agelt10_Result_TARGET</v>
      </c>
      <c r="S1100" s="19" t="str">
        <f t="shared" si="161"/>
        <v>HTS_TST_N_TA_MbMod_Agelt10_Result_TARGET</v>
      </c>
      <c r="T1100" s="19" t="b">
        <f>NOT(ISNA(VLOOKUP(B1100,dbcodes!A:B,2,FALSE)))</f>
        <v>1</v>
      </c>
      <c r="U1100" s="19" t="str">
        <f>IF(ISNA(VLOOKUP(B1100,dbcodes!A:B,2,FALSE)),des!R474,VLOOKUP(B1100,dbcodes!A:B,2,FALSE))</f>
        <v>HTC_TST_N_TA_MbMod_Agelt10_Result_TARGET</v>
      </c>
      <c r="V1100" s="20"/>
      <c r="W1100" s="107" t="str">
        <f>IF(ISNA(VLOOKUP(C1100,descriptions!A:B,2,FALSE)),des!V474,IF(G1100=" TARGET","Target ","")&amp;VLOOKUP(C1100,descriptions!A:B,2,FALSE))</f>
        <v>Target Number of individuals who received HIV Testing Services (HTS) and received their test results</v>
      </c>
      <c r="X1100" s="20" t="s">
        <v>4</v>
      </c>
      <c r="Y1100" s="20" t="s">
        <v>831</v>
      </c>
      <c r="Z1100" s="20" t="s">
        <v>836</v>
      </c>
      <c r="AA1100" s="20" t="s">
        <v>102</v>
      </c>
      <c r="AB1100" s="20" t="s">
        <v>755</v>
      </c>
      <c r="AC1100" s="19" t="str">
        <f>IF(AB1100&lt;&gt;"",IF(NOT(ISNA(INDEX(os!A:A,MATCH(AB1100,os!B:B,0)))),INDEX(os!A:A,MATCH(AB1100,os!B:B,0)),"0"),"")</f>
        <v/>
      </c>
      <c r="AD1100" s="20" t="s">
        <v>830</v>
      </c>
      <c r="AE1100" s="20"/>
      <c r="AF1100" s="20"/>
      <c r="AG1100" s="20"/>
      <c r="AH1100" s="93" t="str">
        <f>IF(NOT(ISNA(VLOOKUP(B:B,ResultsTargets!A:A,1,0))),"TRUE","")</f>
        <v/>
      </c>
      <c r="AI1100" s="19" t="str">
        <f>IF(ISNA(VLOOKUP(C1100,dim_techarea!A:B,2,FALSE)),"",VLOOKUP(C1100,dim_techarea!A:B,2,FALSE))</f>
        <v>HTS_TST</v>
      </c>
      <c r="AJ1100" s="19" t="str">
        <f>IF(ISNA(VLOOKUP(AI1100,dim_techarea!B:C,2,FALSE)),"",VLOOKUP(AI1100,dim_techarea!B:C,2,FALSE))</f>
        <v>f5IPTM7mieH</v>
      </c>
      <c r="AK1100" s="19" t="str">
        <f>IF(ISNA(VLOOKUP(TRIM(G1100),dim_targetsresults!A:B,2,FALSE)),"",VLOOKUP(TRIM(G1100),dim_targetsresults!A:C,2,FALSE))</f>
        <v>MER Targets</v>
      </c>
      <c r="AL1100" s="19" t="str">
        <f>IF(ISNA(VLOOKUP(AK1100,dim_targetsresults!B:C,2,FALSE)),"",VLOOKUP(AK1100,dim_targetsresults!B:C,2,FALSE))</f>
        <v>W8imnja2Owd</v>
      </c>
      <c r="AM1100" s="19" t="str">
        <f>IF(ISNA(VLOOKUP(TRIM(D1100),dim_numeratordenominator!A:B,2,FALSE)),"",VLOOKUP(TRIM(D1100),dim_numeratordenominator!A:C,2,FALSE))</f>
        <v>Numerator</v>
      </c>
      <c r="AN1100" s="19" t="str">
        <f>IF(ISNA(VLOOKUP(AM1100,dim_numeratordenominator!B:C,2,FALSE)),"",VLOOKUP(AM1100,dim_numeratordenominator!B:C,2,FALSE))</f>
        <v>Som9NRMQqV7</v>
      </c>
      <c r="AO1100" s="19" t="str">
        <f>IF(ISNA(VLOOKUP(TRIM(E1100),dim_supporttype!A:B,2,FALSE)),"",VLOOKUP(TRIM(E1100),dim_supporttype!A:C,2,FALSE))</f>
        <v>TA</v>
      </c>
      <c r="AP1100" s="19" t="str">
        <f>IF(ISNA(VLOOKUP(AO1100,dim_supporttype!B:C,2,FALSE)),"",VLOOKUP(AO1100,dim_supporttype!B:C,2,FALSE))</f>
        <v>cRAGKdWIDn4</v>
      </c>
      <c r="AQ1100" s="19" t="str">
        <f>IF(ISNA(VLOOKUP(TRIM(F1100),dim_disaggs!A:B,2,FALSE)),"No Disagg",VLOOKUP(TRIM(F1100),dim_disaggs!A:B,2,FALSE))</f>
        <v>MobileMod/AgeLessThanTen/Result</v>
      </c>
      <c r="AR1100" s="19" t="str">
        <f>IF(ISNA(VLOOKUP(AQ1100,dim_disaggs!B:C,2,FALSE)),"",VLOOKUP(AQ1100,dim_disaggs!B:C,2,FALSE))</f>
        <v>FnUs8oEiLP9</v>
      </c>
      <c r="AS1100" s="72" t="s">
        <v>21118</v>
      </c>
      <c r="AT1100" s="66" t="s">
        <v>19778</v>
      </c>
      <c r="AU1100" s="72" t="s">
        <v>755</v>
      </c>
      <c r="AV1100" s="73" t="s">
        <v>755</v>
      </c>
      <c r="AW1100" s="66" t="s">
        <v>755</v>
      </c>
      <c r="AX1100" s="66" t="s">
        <v>755</v>
      </c>
      <c r="AY1100" s="20"/>
      <c r="AZ1100" s="20"/>
      <c r="BA1100" s="105" t="str">
        <f t="shared" si="162"/>
        <v/>
      </c>
      <c r="BB1100" s="20" t="str">
        <f t="shared" si="163"/>
        <v/>
      </c>
      <c r="BC1100" s="20"/>
      <c r="BD1100" s="20"/>
      <c r="BE1100" s="75"/>
      <c r="BF1100" s="73"/>
      <c r="BG1100" s="55"/>
      <c r="BH1100" s="76"/>
      <c r="BI1100" s="20"/>
      <c r="BJ1100" s="20"/>
      <c r="BK1100" s="55"/>
      <c r="BL1100" s="71"/>
      <c r="BM1100" s="77"/>
      <c r="BN1100" s="78"/>
      <c r="BO1100" s="77"/>
      <c r="BP1100" s="78"/>
    </row>
    <row r="1101" spans="1:68" s="3" customFormat="1" x14ac:dyDescent="0.2">
      <c r="A1101" s="20" t="s">
        <v>95</v>
      </c>
      <c r="B1101" s="20" t="s">
        <v>1180</v>
      </c>
      <c r="C1101" s="20" t="s">
        <v>870</v>
      </c>
      <c r="D1101" s="20" t="s">
        <v>1</v>
      </c>
      <c r="E1101" s="20" t="s">
        <v>77</v>
      </c>
      <c r="F1101" s="20" t="s">
        <v>18667</v>
      </c>
      <c r="G1101" s="20" t="s">
        <v>2442</v>
      </c>
      <c r="H1101" s="20" t="s">
        <v>18682</v>
      </c>
      <c r="I1101" s="19">
        <f t="shared" si="155"/>
        <v>50</v>
      </c>
      <c r="J1101" s="20" t="s">
        <v>755</v>
      </c>
      <c r="K1101" s="20" t="s">
        <v>2225</v>
      </c>
      <c r="L1101" s="95" t="str">
        <f>IF(M1101&lt;&gt;"",IF(NOT(ISNA(INDEX(cc!B:B,MATCH(M1101,cc!A:A,0)))),INDEX(cc!B:B,MATCH(M1101,cc!A:A,0)),"0"),"")</f>
        <v>Age (&lt;15,15+-uk, 2), Sex, and Results</v>
      </c>
      <c r="M1101" s="97" t="s">
        <v>341</v>
      </c>
      <c r="N1101" s="28" t="str">
        <f t="shared" si="156"/>
        <v xml:space="preserve"> TARGET</v>
      </c>
      <c r="O1101" s="19" t="str">
        <f t="shared" si="158"/>
        <v>HTS_TST (N, DSD, OtherMod/Age Aggregated/Sex/Result) TARGET: HTS received results</v>
      </c>
      <c r="P1101" s="19" t="str">
        <f t="shared" si="159"/>
        <v>HTS_TST (N, DSD, OtherMod/Age Aggregated/Sex/Result) TARGET: HTS received results</v>
      </c>
      <c r="Q1101" s="19" t="str">
        <f t="shared" si="157"/>
        <v>HTS_TST (N, DSD, OtrMod/Age Agg/Sex/Result) TARGET</v>
      </c>
      <c r="R1101" s="19" t="str">
        <f t="shared" si="160"/>
        <v>HTS_TST_N_DSD_OtrMod_Age_Agg_Sex_Result_TARGET</v>
      </c>
      <c r="S1101" s="19" t="str">
        <f t="shared" si="161"/>
        <v>HTS_TST_N_DSD_OtrMod_Age_Agg_Sex_Result_TARGET</v>
      </c>
      <c r="T1101" s="19" t="b">
        <f>NOT(ISNA(VLOOKUP(B1101,dbcodes!A:B,2,FALSE)))</f>
        <v>1</v>
      </c>
      <c r="U1101" s="19" t="str">
        <f>IF(ISNA(VLOOKUP(B1101,dbcodes!A:B,2,FALSE)),des!R475,VLOOKUP(B1101,dbcodes!A:B,2,FALSE))</f>
        <v>HTC_TST_N_DSD_OtrMod_Agg_Age_Sex_Result_TARGET</v>
      </c>
      <c r="V1101" s="20"/>
      <c r="W1101" s="107" t="str">
        <f>IF(ISNA(VLOOKUP(C1101,descriptions!A:B,2,FALSE)),des!V475,IF(G1101=" TARGET","Target ","")&amp;VLOOKUP(C1101,descriptions!A:B,2,FALSE))</f>
        <v>Target Number of individuals who received HIV Testing Services (HTS) and received their test results</v>
      </c>
      <c r="X1101" s="20" t="s">
        <v>4</v>
      </c>
      <c r="Y1101" s="20" t="s">
        <v>831</v>
      </c>
      <c r="Z1101" s="20" t="s">
        <v>836</v>
      </c>
      <c r="AA1101" s="20" t="s">
        <v>102</v>
      </c>
      <c r="AB1101" s="20" t="s">
        <v>755</v>
      </c>
      <c r="AC1101" s="19" t="str">
        <f>IF(AB1101&lt;&gt;"",IF(NOT(ISNA(INDEX(os!A:A,MATCH(AB1101,os!B:B,0)))),INDEX(os!A:A,MATCH(AB1101,os!B:B,0)),"0"),"")</f>
        <v/>
      </c>
      <c r="AD1101" s="20" t="s">
        <v>830</v>
      </c>
      <c r="AE1101" s="20"/>
      <c r="AF1101" s="20"/>
      <c r="AG1101" s="20"/>
      <c r="AH1101" s="93" t="str">
        <f>IF(NOT(ISNA(VLOOKUP(B:B,ResultsTargets!A:A,1,0))),"TRUE","")</f>
        <v/>
      </c>
      <c r="AI1101" s="19" t="str">
        <f>IF(ISNA(VLOOKUP(C1101,dim_techarea!A:B,2,FALSE)),"",VLOOKUP(C1101,dim_techarea!A:B,2,FALSE))</f>
        <v>HTS_TST</v>
      </c>
      <c r="AJ1101" s="19" t="str">
        <f>IF(ISNA(VLOOKUP(AI1101,dim_techarea!B:C,2,FALSE)),"",VLOOKUP(AI1101,dim_techarea!B:C,2,FALSE))</f>
        <v>f5IPTM7mieH</v>
      </c>
      <c r="AK1101" s="19" t="str">
        <f>IF(ISNA(VLOOKUP(TRIM(G1101),dim_targetsresults!A:B,2,FALSE)),"",VLOOKUP(TRIM(G1101),dim_targetsresults!A:C,2,FALSE))</f>
        <v>MER Targets</v>
      </c>
      <c r="AL1101" s="19" t="str">
        <f>IF(ISNA(VLOOKUP(AK1101,dim_targetsresults!B:C,2,FALSE)),"",VLOOKUP(AK1101,dim_targetsresults!B:C,2,FALSE))</f>
        <v>W8imnja2Owd</v>
      </c>
      <c r="AM1101" s="19" t="str">
        <f>IF(ISNA(VLOOKUP(TRIM(D1101),dim_numeratordenominator!A:B,2,FALSE)),"",VLOOKUP(TRIM(D1101),dim_numeratordenominator!A:C,2,FALSE))</f>
        <v>Numerator</v>
      </c>
      <c r="AN1101" s="19" t="str">
        <f>IF(ISNA(VLOOKUP(AM1101,dim_numeratordenominator!B:C,2,FALSE)),"",VLOOKUP(AM1101,dim_numeratordenominator!B:C,2,FALSE))</f>
        <v>Som9NRMQqV7</v>
      </c>
      <c r="AO1101" s="19" t="str">
        <f>IF(ISNA(VLOOKUP(TRIM(E1101),dim_supporttype!A:B,2,FALSE)),"",VLOOKUP(TRIM(E1101),dim_supporttype!A:C,2,FALSE))</f>
        <v>DSD</v>
      </c>
      <c r="AP1101" s="19" t="str">
        <f>IF(ISNA(VLOOKUP(AO1101,dim_supporttype!B:C,2,FALSE)),"",VLOOKUP(AO1101,dim_supporttype!B:C,2,FALSE))</f>
        <v>iM13vdNLWKb</v>
      </c>
      <c r="AQ1101" s="19" t="str">
        <f>IF(ISNA(VLOOKUP(TRIM(F1101),dim_disaggs!A:B,2,FALSE)),"No Disagg",VLOOKUP(TRIM(F1101),dim_disaggs!A:B,2,FALSE))</f>
        <v>OtherMod/Age Aggregated/Sex/Result</v>
      </c>
      <c r="AR1101" s="19" t="str">
        <f>IF(ISNA(VLOOKUP(AQ1101,dim_disaggs!B:C,2,FALSE)),"",VLOOKUP(AQ1101,dim_disaggs!B:C,2,FALSE))</f>
        <v>cYRowDkVEpl</v>
      </c>
      <c r="AS1101" s="79" t="s">
        <v>21144</v>
      </c>
      <c r="AT1101" s="66" t="s">
        <v>19779</v>
      </c>
      <c r="AU1101" s="72" t="s">
        <v>755</v>
      </c>
      <c r="AV1101" s="73" t="s">
        <v>755</v>
      </c>
      <c r="AW1101" s="66" t="s">
        <v>755</v>
      </c>
      <c r="AX1101" s="66" t="s">
        <v>755</v>
      </c>
      <c r="AY1101" s="20"/>
      <c r="AZ1101" s="20"/>
      <c r="BA1101" s="105" t="str">
        <f t="shared" si="162"/>
        <v/>
      </c>
      <c r="BB1101" s="20" t="str">
        <f t="shared" si="163"/>
        <v/>
      </c>
      <c r="BC1101" s="20"/>
      <c r="BD1101" s="20"/>
      <c r="BE1101" s="75"/>
      <c r="BF1101" s="73"/>
      <c r="BG1101" s="55"/>
      <c r="BH1101" s="76"/>
      <c r="BI1101" s="20"/>
      <c r="BJ1101" s="20"/>
      <c r="BK1101" s="55"/>
      <c r="BL1101" s="71"/>
      <c r="BM1101" s="77"/>
      <c r="BN1101" s="78"/>
      <c r="BO1101" s="77"/>
      <c r="BP1101" s="78"/>
    </row>
    <row r="1102" spans="1:68" s="3" customFormat="1" x14ac:dyDescent="0.2">
      <c r="A1102" s="20" t="s">
        <v>95</v>
      </c>
      <c r="B1102" s="20" t="s">
        <v>1238</v>
      </c>
      <c r="C1102" s="20" t="s">
        <v>870</v>
      </c>
      <c r="D1102" s="20" t="s">
        <v>1</v>
      </c>
      <c r="E1102" s="20" t="s">
        <v>78</v>
      </c>
      <c r="F1102" s="20" t="s">
        <v>18667</v>
      </c>
      <c r="G1102" s="20" t="s">
        <v>2442</v>
      </c>
      <c r="H1102" s="20" t="s">
        <v>18682</v>
      </c>
      <c r="I1102" s="19">
        <f t="shared" si="155"/>
        <v>49</v>
      </c>
      <c r="J1102" s="20" t="s">
        <v>755</v>
      </c>
      <c r="K1102" s="20" t="s">
        <v>2225</v>
      </c>
      <c r="L1102" s="95" t="str">
        <f>IF(M1102&lt;&gt;"",IF(NOT(ISNA(INDEX(cc!B:B,MATCH(M1102,cc!A:A,0)))),INDEX(cc!B:B,MATCH(M1102,cc!A:A,0)),"0"),"")</f>
        <v>Age (&lt;15,15+-uk, 2), Sex, and Results</v>
      </c>
      <c r="M1102" s="97" t="s">
        <v>341</v>
      </c>
      <c r="N1102" s="28" t="str">
        <f t="shared" si="156"/>
        <v xml:space="preserve"> TARGET</v>
      </c>
      <c r="O1102" s="19" t="str">
        <f t="shared" si="158"/>
        <v>HTS_TST (N, TA, OtherMod/Age Aggregated/Sex/Result) TARGET: HTS received results</v>
      </c>
      <c r="P1102" s="19" t="str">
        <f t="shared" si="159"/>
        <v>HTS_TST (N, TA, OtherMod/Age Aggregated/Sex/Result) TARGET: HTS received results</v>
      </c>
      <c r="Q1102" s="19" t="str">
        <f t="shared" si="157"/>
        <v>HTS_TST (N, TA, OtrMod/Age Agg/Sex/Result) TARGET</v>
      </c>
      <c r="R1102" s="19" t="str">
        <f t="shared" si="160"/>
        <v>HTS_TST_N_TA_OtrMod_Age_Agg_Sex_Result_TARGET</v>
      </c>
      <c r="S1102" s="19" t="str">
        <f t="shared" si="161"/>
        <v>HTS_TST_N_TA_OtrMod_Age_Agg_Sex_Result_TARGET</v>
      </c>
      <c r="T1102" s="19" t="b">
        <f>NOT(ISNA(VLOOKUP(B1102,dbcodes!A:B,2,FALSE)))</f>
        <v>1</v>
      </c>
      <c r="U1102" s="19" t="str">
        <f>IF(ISNA(VLOOKUP(B1102,dbcodes!A:B,2,FALSE)),des!R476,VLOOKUP(B1102,dbcodes!A:B,2,FALSE))</f>
        <v>HTC_TST_N_TA_OtrMod_Agg_Age_Sex_Result_TARGET</v>
      </c>
      <c r="V1102" s="20"/>
      <c r="W1102" s="107" t="str">
        <f>IF(ISNA(VLOOKUP(C1102,descriptions!A:B,2,FALSE)),des!V476,IF(G1102=" TARGET","Target ","")&amp;VLOOKUP(C1102,descriptions!A:B,2,FALSE))</f>
        <v>Target Number of individuals who received HIV Testing Services (HTS) and received their test results</v>
      </c>
      <c r="X1102" s="20" t="s">
        <v>4</v>
      </c>
      <c r="Y1102" s="20" t="s">
        <v>831</v>
      </c>
      <c r="Z1102" s="20" t="s">
        <v>836</v>
      </c>
      <c r="AA1102" s="20" t="s">
        <v>102</v>
      </c>
      <c r="AB1102" s="20" t="s">
        <v>755</v>
      </c>
      <c r="AC1102" s="19" t="str">
        <f>IF(AB1102&lt;&gt;"",IF(NOT(ISNA(INDEX(os!A:A,MATCH(AB1102,os!B:B,0)))),INDEX(os!A:A,MATCH(AB1102,os!B:B,0)),"0"),"")</f>
        <v/>
      </c>
      <c r="AD1102" s="20" t="s">
        <v>830</v>
      </c>
      <c r="AE1102" s="20"/>
      <c r="AF1102" s="20"/>
      <c r="AG1102" s="20"/>
      <c r="AH1102" s="93" t="str">
        <f>IF(NOT(ISNA(VLOOKUP(B:B,ResultsTargets!A:A,1,0))),"TRUE","")</f>
        <v/>
      </c>
      <c r="AI1102" s="19" t="str">
        <f>IF(ISNA(VLOOKUP(C1102,dim_techarea!A:B,2,FALSE)),"",VLOOKUP(C1102,dim_techarea!A:B,2,FALSE))</f>
        <v>HTS_TST</v>
      </c>
      <c r="AJ1102" s="19" t="str">
        <f>IF(ISNA(VLOOKUP(AI1102,dim_techarea!B:C,2,FALSE)),"",VLOOKUP(AI1102,dim_techarea!B:C,2,FALSE))</f>
        <v>f5IPTM7mieH</v>
      </c>
      <c r="AK1102" s="19" t="str">
        <f>IF(ISNA(VLOOKUP(TRIM(G1102),dim_targetsresults!A:B,2,FALSE)),"",VLOOKUP(TRIM(G1102),dim_targetsresults!A:C,2,FALSE))</f>
        <v>MER Targets</v>
      </c>
      <c r="AL1102" s="19" t="str">
        <f>IF(ISNA(VLOOKUP(AK1102,dim_targetsresults!B:C,2,FALSE)),"",VLOOKUP(AK1102,dim_targetsresults!B:C,2,FALSE))</f>
        <v>W8imnja2Owd</v>
      </c>
      <c r="AM1102" s="19" t="str">
        <f>IF(ISNA(VLOOKUP(TRIM(D1102),dim_numeratordenominator!A:B,2,FALSE)),"",VLOOKUP(TRIM(D1102),dim_numeratordenominator!A:C,2,FALSE))</f>
        <v>Numerator</v>
      </c>
      <c r="AN1102" s="19" t="str">
        <f>IF(ISNA(VLOOKUP(AM1102,dim_numeratordenominator!B:C,2,FALSE)),"",VLOOKUP(AM1102,dim_numeratordenominator!B:C,2,FALSE))</f>
        <v>Som9NRMQqV7</v>
      </c>
      <c r="AO1102" s="19" t="str">
        <f>IF(ISNA(VLOOKUP(TRIM(E1102),dim_supporttype!A:B,2,FALSE)),"",VLOOKUP(TRIM(E1102),dim_supporttype!A:C,2,FALSE))</f>
        <v>TA</v>
      </c>
      <c r="AP1102" s="19" t="str">
        <f>IF(ISNA(VLOOKUP(AO1102,dim_supporttype!B:C,2,FALSE)),"",VLOOKUP(AO1102,dim_supporttype!B:C,2,FALSE))</f>
        <v>cRAGKdWIDn4</v>
      </c>
      <c r="AQ1102" s="19" t="str">
        <f>IF(ISNA(VLOOKUP(TRIM(F1102),dim_disaggs!A:B,2,FALSE)),"No Disagg",VLOOKUP(TRIM(F1102),dim_disaggs!A:B,2,FALSE))</f>
        <v>OtherMod/Age Aggregated/Sex/Result</v>
      </c>
      <c r="AR1102" s="19" t="str">
        <f>IF(ISNA(VLOOKUP(AQ1102,dim_disaggs!B:C,2,FALSE)),"",VLOOKUP(AQ1102,dim_disaggs!B:C,2,FALSE))</f>
        <v>cYRowDkVEpl</v>
      </c>
      <c r="AS1102" s="79" t="s">
        <v>21144</v>
      </c>
      <c r="AT1102" s="66" t="s">
        <v>19779</v>
      </c>
      <c r="AU1102" s="72" t="s">
        <v>755</v>
      </c>
      <c r="AV1102" s="73" t="s">
        <v>755</v>
      </c>
      <c r="AW1102" s="66" t="s">
        <v>755</v>
      </c>
      <c r="AX1102" s="66" t="s">
        <v>755</v>
      </c>
      <c r="AY1102" s="20"/>
      <c r="AZ1102" s="20"/>
      <c r="BA1102" s="105" t="str">
        <f t="shared" si="162"/>
        <v/>
      </c>
      <c r="BB1102" s="20" t="str">
        <f t="shared" si="163"/>
        <v/>
      </c>
      <c r="BC1102" s="20"/>
      <c r="BD1102" s="20"/>
      <c r="BE1102" s="75"/>
      <c r="BF1102" s="73"/>
      <c r="BG1102" s="55"/>
      <c r="BH1102" s="76"/>
      <c r="BI1102" s="20"/>
      <c r="BJ1102" s="20"/>
      <c r="BK1102" s="55"/>
      <c r="BL1102" s="71"/>
      <c r="BM1102" s="77"/>
      <c r="BN1102" s="78"/>
      <c r="BO1102" s="77"/>
      <c r="BP1102" s="78"/>
    </row>
    <row r="1103" spans="1:68" s="3" customFormat="1" ht="19" customHeight="1" x14ac:dyDescent="0.2">
      <c r="A1103" s="20" t="s">
        <v>95</v>
      </c>
      <c r="B1103" s="20" t="s">
        <v>1178</v>
      </c>
      <c r="C1103" s="20" t="s">
        <v>870</v>
      </c>
      <c r="D1103" s="20" t="s">
        <v>1</v>
      </c>
      <c r="E1103" s="20" t="s">
        <v>77</v>
      </c>
      <c r="F1103" s="20" t="s">
        <v>427</v>
      </c>
      <c r="G1103" s="20" t="s">
        <v>2442</v>
      </c>
      <c r="H1103" s="20" t="s">
        <v>2280</v>
      </c>
      <c r="I1103" s="19">
        <f t="shared" ref="I1103:I1166" si="164">LEN(Q1103)</f>
        <v>49</v>
      </c>
      <c r="J1103" s="20" t="s">
        <v>755</v>
      </c>
      <c r="K1103" s="20" t="s">
        <v>2225</v>
      </c>
      <c r="L1103" s="95" t="str">
        <f>IF(M1103&lt;&gt;"",IF(NOT(ISNA(INDEX(cc!B:B,MATCH(M1103,cc!A:A,0)))),INDEX(cc!B:B,MATCH(M1103,cc!A:A,0)),"0"),"")</f>
        <v>Age (10-50+-uk, 5), Sex and Result</v>
      </c>
      <c r="M1103" s="97" t="s">
        <v>345</v>
      </c>
      <c r="N1103" s="28" t="str">
        <f t="shared" ref="N1103:N1166" si="165">IF(G1103=" RESULT","",G1103)</f>
        <v xml:space="preserve"> TARGET</v>
      </c>
      <c r="O1103" s="19" t="str">
        <f t="shared" si="158"/>
        <v>HTS_TST (N, DSD, OtherMod/AgeAboveTen/Sex/Result) TARGET: HTS received results</v>
      </c>
      <c r="P1103" s="19" t="str">
        <f t="shared" si="159"/>
        <v>HTS_TST (N, DSD, OtherMod/AgeAboveTen/Sex/Result) TARGET: HTS received results</v>
      </c>
      <c r="Q1103" s="19" t="str">
        <f t="shared" si="157"/>
        <v>HTS_TST (N, DSD, OtrMod/Age&gt;10/Sex/Result) TARGET</v>
      </c>
      <c r="R1103" s="19" t="str">
        <f t="shared" si="160"/>
        <v>HTS_TST_N_DSD_OtrMod_Agegt10_Sex_Result_TARGET</v>
      </c>
      <c r="S1103" s="19" t="str">
        <f t="shared" si="161"/>
        <v>HTS_TST_N_DSD_OtrMod_Agegt10_Sex_Result_TARGET</v>
      </c>
      <c r="T1103" s="19" t="b">
        <f>NOT(ISNA(VLOOKUP(B1103,dbcodes!A:B,2,FALSE)))</f>
        <v>1</v>
      </c>
      <c r="U1103" s="19" t="str">
        <f>IF(ISNA(VLOOKUP(B1103,dbcodes!A:B,2,FALSE)),des!R479,VLOOKUP(B1103,dbcodes!A:B,2,FALSE))</f>
        <v>HTC_TST_N_DSD_OtrMod_Agegt10_Sex_Result_TARGET</v>
      </c>
      <c r="V1103" s="20"/>
      <c r="W1103" s="107" t="str">
        <f>IF(ISNA(VLOOKUP(C1103,descriptions!A:B,2,FALSE)),des!V479,IF(G1103=" TARGET","Target ","")&amp;VLOOKUP(C1103,descriptions!A:B,2,FALSE))</f>
        <v>Target Number of individuals who received HIV Testing Services (HTS) and received their test results</v>
      </c>
      <c r="X1103" s="20" t="s">
        <v>4</v>
      </c>
      <c r="Y1103" s="20" t="s">
        <v>831</v>
      </c>
      <c r="Z1103" s="20" t="s">
        <v>836</v>
      </c>
      <c r="AA1103" s="20" t="s">
        <v>102</v>
      </c>
      <c r="AB1103" s="20" t="s">
        <v>755</v>
      </c>
      <c r="AC1103" s="19" t="str">
        <f>IF(AB1103&lt;&gt;"",IF(NOT(ISNA(INDEX(os!A:A,MATCH(AB1103,os!B:B,0)))),INDEX(os!A:A,MATCH(AB1103,os!B:B,0)),"0"),"")</f>
        <v/>
      </c>
      <c r="AD1103" s="20" t="s">
        <v>830</v>
      </c>
      <c r="AE1103" s="20"/>
      <c r="AF1103" s="20"/>
      <c r="AG1103" s="20"/>
      <c r="AH1103" s="93" t="str">
        <f>IF(NOT(ISNA(VLOOKUP(B:B,ResultsTargets!A:A,1,0))),"TRUE","")</f>
        <v/>
      </c>
      <c r="AI1103" s="19" t="str">
        <f>IF(ISNA(VLOOKUP(C1103,dim_techarea!A:B,2,FALSE)),"",VLOOKUP(C1103,dim_techarea!A:B,2,FALSE))</f>
        <v>HTS_TST</v>
      </c>
      <c r="AJ1103" s="19" t="str">
        <f>IF(ISNA(VLOOKUP(AI1103,dim_techarea!B:C,2,FALSE)),"",VLOOKUP(AI1103,dim_techarea!B:C,2,FALSE))</f>
        <v>f5IPTM7mieH</v>
      </c>
      <c r="AK1103" s="19" t="str">
        <f>IF(ISNA(VLOOKUP(TRIM(G1103),dim_targetsresults!A:B,2,FALSE)),"",VLOOKUP(TRIM(G1103),dim_targetsresults!A:C,2,FALSE))</f>
        <v>MER Targets</v>
      </c>
      <c r="AL1103" s="19" t="str">
        <f>IF(ISNA(VLOOKUP(AK1103,dim_targetsresults!B:C,2,FALSE)),"",VLOOKUP(AK1103,dim_targetsresults!B:C,2,FALSE))</f>
        <v>W8imnja2Owd</v>
      </c>
      <c r="AM1103" s="19" t="str">
        <f>IF(ISNA(VLOOKUP(TRIM(D1103),dim_numeratordenominator!A:B,2,FALSE)),"",VLOOKUP(TRIM(D1103),dim_numeratordenominator!A:C,2,FALSE))</f>
        <v>Numerator</v>
      </c>
      <c r="AN1103" s="19" t="str">
        <f>IF(ISNA(VLOOKUP(AM1103,dim_numeratordenominator!B:C,2,FALSE)),"",VLOOKUP(AM1103,dim_numeratordenominator!B:C,2,FALSE))</f>
        <v>Som9NRMQqV7</v>
      </c>
      <c r="AO1103" s="19" t="str">
        <f>IF(ISNA(VLOOKUP(TRIM(E1103),dim_supporttype!A:B,2,FALSE)),"",VLOOKUP(TRIM(E1103),dim_supporttype!A:C,2,FALSE))</f>
        <v>DSD</v>
      </c>
      <c r="AP1103" s="19" t="str">
        <f>IF(ISNA(VLOOKUP(AO1103,dim_supporttype!B:C,2,FALSE)),"",VLOOKUP(AO1103,dim_supporttype!B:C,2,FALSE))</f>
        <v>iM13vdNLWKb</v>
      </c>
      <c r="AQ1103" s="19" t="str">
        <f>IF(ISNA(VLOOKUP(TRIM(F1103),dim_disaggs!A:B,2,FALSE)),"No Disagg",VLOOKUP(TRIM(F1103),dim_disaggs!A:B,2,FALSE))</f>
        <v>OtherMod/AgeAboveTen/Sex/Result</v>
      </c>
      <c r="AR1103" s="19" t="str">
        <f>IF(ISNA(VLOOKUP(AQ1103,dim_disaggs!B:C,2,FALSE)),"",VLOOKUP(AQ1103,dim_disaggs!B:C,2,FALSE))</f>
        <v>VmV9br5xDNJ</v>
      </c>
      <c r="AS1103" s="79" t="s">
        <v>21144</v>
      </c>
      <c r="AT1103" s="66" t="s">
        <v>19779</v>
      </c>
      <c r="AU1103" s="72" t="s">
        <v>755</v>
      </c>
      <c r="AV1103" s="73" t="s">
        <v>755</v>
      </c>
      <c r="AW1103" s="66" t="s">
        <v>755</v>
      </c>
      <c r="AX1103" s="66" t="s">
        <v>755</v>
      </c>
      <c r="AY1103" s="20"/>
      <c r="AZ1103" s="20"/>
      <c r="BA1103" s="105" t="str">
        <f t="shared" si="162"/>
        <v/>
      </c>
      <c r="BB1103" s="20" t="str">
        <f t="shared" si="163"/>
        <v/>
      </c>
      <c r="BC1103" s="20"/>
      <c r="BD1103" s="20"/>
      <c r="BE1103" s="75"/>
      <c r="BF1103" s="73"/>
      <c r="BG1103" s="55"/>
      <c r="BH1103" s="76"/>
      <c r="BI1103" s="20"/>
      <c r="BJ1103" s="20"/>
      <c r="BK1103" s="55"/>
      <c r="BL1103" s="71"/>
      <c r="BM1103" s="77"/>
      <c r="BN1103" s="78"/>
      <c r="BO1103" s="77"/>
      <c r="BP1103" s="78"/>
    </row>
    <row r="1104" spans="1:68" s="3" customFormat="1" ht="17" customHeight="1" x14ac:dyDescent="0.2">
      <c r="A1104" s="20" t="s">
        <v>95</v>
      </c>
      <c r="B1104" s="20" t="s">
        <v>1236</v>
      </c>
      <c r="C1104" s="20" t="s">
        <v>870</v>
      </c>
      <c r="D1104" s="20" t="s">
        <v>1</v>
      </c>
      <c r="E1104" s="20" t="s">
        <v>78</v>
      </c>
      <c r="F1104" s="20" t="s">
        <v>427</v>
      </c>
      <c r="G1104" s="20" t="s">
        <v>2442</v>
      </c>
      <c r="H1104" s="20" t="s">
        <v>2280</v>
      </c>
      <c r="I1104" s="19">
        <f t="shared" si="164"/>
        <v>48</v>
      </c>
      <c r="J1104" s="20" t="s">
        <v>755</v>
      </c>
      <c r="K1104" s="20" t="s">
        <v>2225</v>
      </c>
      <c r="L1104" s="95" t="str">
        <f>IF(M1104&lt;&gt;"",IF(NOT(ISNA(INDEX(cc!B:B,MATCH(M1104,cc!A:A,0)))),INDEX(cc!B:B,MATCH(M1104,cc!A:A,0)),"0"),"")</f>
        <v>Age (10-50+-uk, 5), Sex and Result</v>
      </c>
      <c r="M1104" s="97" t="s">
        <v>345</v>
      </c>
      <c r="N1104" s="28" t="str">
        <f t="shared" si="165"/>
        <v xml:space="preserve"> TARGET</v>
      </c>
      <c r="O1104" s="19" t="str">
        <f t="shared" si="158"/>
        <v>HTS_TST (N, TA, OtherMod/AgeAboveTen/Sex/Result) TARGET: HTS received results</v>
      </c>
      <c r="P1104" s="19" t="str">
        <f t="shared" si="159"/>
        <v>HTS_TST (N, TA, OtherMod/AgeAboveTen/Sex/Result) TARGET: HTS received results</v>
      </c>
      <c r="Q1104" s="19" t="str">
        <f t="shared" si="157"/>
        <v>HTS_TST (N, TA, OtrMod/Age&gt;10/Sex/Result) TARGET</v>
      </c>
      <c r="R1104" s="19" t="str">
        <f t="shared" si="160"/>
        <v>HTS_TST_N_TA_OtrMod_Agegt10_Sex_Result_TARGET</v>
      </c>
      <c r="S1104" s="19" t="str">
        <f t="shared" si="161"/>
        <v>HTS_TST_N_TA_OtrMod_Agegt10_Sex_Result_TARGET</v>
      </c>
      <c r="T1104" s="19" t="b">
        <f>NOT(ISNA(VLOOKUP(B1104,dbcodes!A:B,2,FALSE)))</f>
        <v>1</v>
      </c>
      <c r="U1104" s="19" t="str">
        <f>IF(ISNA(VLOOKUP(B1104,dbcodes!A:B,2,FALSE)),des!R480,VLOOKUP(B1104,dbcodes!A:B,2,FALSE))</f>
        <v>HTC_TST_N_TA_OtrMod_Agegt10_Sex_Result_TARGET</v>
      </c>
      <c r="V1104" s="20"/>
      <c r="W1104" s="107" t="str">
        <f>IF(ISNA(VLOOKUP(C1104,descriptions!A:B,2,FALSE)),des!V480,IF(G1104=" TARGET","Target ","")&amp;VLOOKUP(C1104,descriptions!A:B,2,FALSE))</f>
        <v>Target Number of individuals who received HIV Testing Services (HTS) and received their test results</v>
      </c>
      <c r="X1104" s="20" t="s">
        <v>4</v>
      </c>
      <c r="Y1104" s="20" t="s">
        <v>831</v>
      </c>
      <c r="Z1104" s="20" t="s">
        <v>836</v>
      </c>
      <c r="AA1104" s="20" t="s">
        <v>102</v>
      </c>
      <c r="AB1104" s="20" t="s">
        <v>755</v>
      </c>
      <c r="AC1104" s="19" t="str">
        <f>IF(AB1104&lt;&gt;"",IF(NOT(ISNA(INDEX(os!A:A,MATCH(AB1104,os!B:B,0)))),INDEX(os!A:A,MATCH(AB1104,os!B:B,0)),"0"),"")</f>
        <v/>
      </c>
      <c r="AD1104" s="20" t="s">
        <v>830</v>
      </c>
      <c r="AE1104" s="20"/>
      <c r="AF1104" s="20"/>
      <c r="AG1104" s="20"/>
      <c r="AH1104" s="93" t="str">
        <f>IF(NOT(ISNA(VLOOKUP(B:B,ResultsTargets!A:A,1,0))),"TRUE","")</f>
        <v/>
      </c>
      <c r="AI1104" s="19" t="str">
        <f>IF(ISNA(VLOOKUP(C1104,dim_techarea!A:B,2,FALSE)),"",VLOOKUP(C1104,dim_techarea!A:B,2,FALSE))</f>
        <v>HTS_TST</v>
      </c>
      <c r="AJ1104" s="19" t="str">
        <f>IF(ISNA(VLOOKUP(AI1104,dim_techarea!B:C,2,FALSE)),"",VLOOKUP(AI1104,dim_techarea!B:C,2,FALSE))</f>
        <v>f5IPTM7mieH</v>
      </c>
      <c r="AK1104" s="19" t="str">
        <f>IF(ISNA(VLOOKUP(TRIM(G1104),dim_targetsresults!A:B,2,FALSE)),"",VLOOKUP(TRIM(G1104),dim_targetsresults!A:C,2,FALSE))</f>
        <v>MER Targets</v>
      </c>
      <c r="AL1104" s="19" t="str">
        <f>IF(ISNA(VLOOKUP(AK1104,dim_targetsresults!B:C,2,FALSE)),"",VLOOKUP(AK1104,dim_targetsresults!B:C,2,FALSE))</f>
        <v>W8imnja2Owd</v>
      </c>
      <c r="AM1104" s="19" t="str">
        <f>IF(ISNA(VLOOKUP(TRIM(D1104),dim_numeratordenominator!A:B,2,FALSE)),"",VLOOKUP(TRIM(D1104),dim_numeratordenominator!A:C,2,FALSE))</f>
        <v>Numerator</v>
      </c>
      <c r="AN1104" s="19" t="str">
        <f>IF(ISNA(VLOOKUP(AM1104,dim_numeratordenominator!B:C,2,FALSE)),"",VLOOKUP(AM1104,dim_numeratordenominator!B:C,2,FALSE))</f>
        <v>Som9NRMQqV7</v>
      </c>
      <c r="AO1104" s="19" t="str">
        <f>IF(ISNA(VLOOKUP(TRIM(E1104),dim_supporttype!A:B,2,FALSE)),"",VLOOKUP(TRIM(E1104),dim_supporttype!A:C,2,FALSE))</f>
        <v>TA</v>
      </c>
      <c r="AP1104" s="19" t="str">
        <f>IF(ISNA(VLOOKUP(AO1104,dim_supporttype!B:C,2,FALSE)),"",VLOOKUP(AO1104,dim_supporttype!B:C,2,FALSE))</f>
        <v>cRAGKdWIDn4</v>
      </c>
      <c r="AQ1104" s="19" t="str">
        <f>IF(ISNA(VLOOKUP(TRIM(F1104),dim_disaggs!A:B,2,FALSE)),"No Disagg",VLOOKUP(TRIM(F1104),dim_disaggs!A:B,2,FALSE))</f>
        <v>OtherMod/AgeAboveTen/Sex/Result</v>
      </c>
      <c r="AR1104" s="19" t="str">
        <f>IF(ISNA(VLOOKUP(AQ1104,dim_disaggs!B:C,2,FALSE)),"",VLOOKUP(AQ1104,dim_disaggs!B:C,2,FALSE))</f>
        <v>VmV9br5xDNJ</v>
      </c>
      <c r="AS1104" s="79" t="s">
        <v>21144</v>
      </c>
      <c r="AT1104" s="66" t="s">
        <v>19779</v>
      </c>
      <c r="AU1104" s="72" t="s">
        <v>755</v>
      </c>
      <c r="AV1104" s="73" t="s">
        <v>755</v>
      </c>
      <c r="AW1104" s="66" t="s">
        <v>755</v>
      </c>
      <c r="AX1104" s="66" t="s">
        <v>755</v>
      </c>
      <c r="AY1104" s="20"/>
      <c r="AZ1104" s="20"/>
      <c r="BA1104" s="105" t="str">
        <f t="shared" si="162"/>
        <v/>
      </c>
      <c r="BB1104" s="20" t="str">
        <f t="shared" si="163"/>
        <v/>
      </c>
      <c r="BC1104" s="20"/>
      <c r="BD1104" s="20"/>
      <c r="BE1104" s="75"/>
      <c r="BF1104" s="73"/>
      <c r="BG1104" s="55"/>
      <c r="BH1104" s="76"/>
      <c r="BI1104" s="20"/>
      <c r="BJ1104" s="20"/>
      <c r="BK1104" s="55"/>
      <c r="BL1104" s="71"/>
      <c r="BM1104" s="77"/>
      <c r="BN1104" s="78"/>
      <c r="BO1104" s="77"/>
      <c r="BP1104" s="78"/>
    </row>
    <row r="1105" spans="1:68" s="3" customFormat="1" x14ac:dyDescent="0.2">
      <c r="A1105" s="20" t="s">
        <v>95</v>
      </c>
      <c r="B1105" s="20" t="s">
        <v>1179</v>
      </c>
      <c r="C1105" s="20" t="s">
        <v>870</v>
      </c>
      <c r="D1105" s="20" t="s">
        <v>1</v>
      </c>
      <c r="E1105" s="20" t="s">
        <v>77</v>
      </c>
      <c r="F1105" s="20" t="s">
        <v>426</v>
      </c>
      <c r="G1105" s="20" t="s">
        <v>2442</v>
      </c>
      <c r="H1105" s="20" t="s">
        <v>2281</v>
      </c>
      <c r="I1105" s="19">
        <f t="shared" si="164"/>
        <v>45</v>
      </c>
      <c r="J1105" s="20" t="s">
        <v>755</v>
      </c>
      <c r="K1105" s="20" t="s">
        <v>2225</v>
      </c>
      <c r="L1105" s="95" t="str">
        <f>IF(M1105&lt;&gt;"",IF(NOT(ISNA(INDEX(cc!B:B,MATCH(M1105,cc!A:A,0)))),INDEX(cc!B:B,MATCH(M1105,cc!A:A,0)),"0"),"")</f>
        <v>Age (&lt;1-9, 2) and Result</v>
      </c>
      <c r="M1105" s="97" t="s">
        <v>342</v>
      </c>
      <c r="N1105" s="28" t="str">
        <f t="shared" si="165"/>
        <v xml:space="preserve"> TARGET</v>
      </c>
      <c r="O1105" s="19" t="str">
        <f t="shared" si="158"/>
        <v>HTS_TST (N, DSD, OtherMod/AgeLessThanTen/Result) TARGET: HTS received results</v>
      </c>
      <c r="P1105" s="19" t="str">
        <f t="shared" si="159"/>
        <v>HTS_TST (N, DSD, OtherMod/AgeLessThanTen/Result) TARGET: HTS received results</v>
      </c>
      <c r="Q1105" s="19" t="str">
        <f t="shared" si="157"/>
        <v>HTS_TST (N, DSD, OtrMod/Age&lt;10/Result) TARGET</v>
      </c>
      <c r="R1105" s="19" t="str">
        <f t="shared" si="160"/>
        <v>HTS_TST_N_DSD_OtrMod_Agelt10_Result_TARGET</v>
      </c>
      <c r="S1105" s="19" t="str">
        <f t="shared" si="161"/>
        <v>HTS_TST_N_DSD_OtrMod_Agelt10_Result_TARGET</v>
      </c>
      <c r="T1105" s="19" t="b">
        <f>NOT(ISNA(VLOOKUP(B1105,dbcodes!A:B,2,FALSE)))</f>
        <v>1</v>
      </c>
      <c r="U1105" s="19" t="str">
        <f>IF(ISNA(VLOOKUP(B1105,dbcodes!A:B,2,FALSE)),des!R481,VLOOKUP(B1105,dbcodes!A:B,2,FALSE))</f>
        <v>HTC_TST_N_DSD_OtrMod_Agelt10_Result_TARGET</v>
      </c>
      <c r="V1105" s="20"/>
      <c r="W1105" s="107" t="str">
        <f>IF(ISNA(VLOOKUP(C1105,descriptions!A:B,2,FALSE)),des!V481,IF(G1105=" TARGET","Target ","")&amp;VLOOKUP(C1105,descriptions!A:B,2,FALSE))</f>
        <v>Target Number of individuals who received HIV Testing Services (HTS) and received their test results</v>
      </c>
      <c r="X1105" s="20" t="s">
        <v>4</v>
      </c>
      <c r="Y1105" s="20" t="s">
        <v>831</v>
      </c>
      <c r="Z1105" s="20" t="s">
        <v>836</v>
      </c>
      <c r="AA1105" s="20" t="s">
        <v>102</v>
      </c>
      <c r="AB1105" s="20" t="s">
        <v>755</v>
      </c>
      <c r="AC1105" s="19" t="str">
        <f>IF(AB1105&lt;&gt;"",IF(NOT(ISNA(INDEX(os!A:A,MATCH(AB1105,os!B:B,0)))),INDEX(os!A:A,MATCH(AB1105,os!B:B,0)),"0"),"")</f>
        <v/>
      </c>
      <c r="AD1105" s="20" t="s">
        <v>830</v>
      </c>
      <c r="AE1105" s="20"/>
      <c r="AF1105" s="20"/>
      <c r="AG1105" s="20"/>
      <c r="AH1105" s="93" t="str">
        <f>IF(NOT(ISNA(VLOOKUP(B:B,ResultsTargets!A:A,1,0))),"TRUE","")</f>
        <v/>
      </c>
      <c r="AI1105" s="19" t="str">
        <f>IF(ISNA(VLOOKUP(C1105,dim_techarea!A:B,2,FALSE)),"",VLOOKUP(C1105,dim_techarea!A:B,2,FALSE))</f>
        <v>HTS_TST</v>
      </c>
      <c r="AJ1105" s="19" t="str">
        <f>IF(ISNA(VLOOKUP(AI1105,dim_techarea!B:C,2,FALSE)),"",VLOOKUP(AI1105,dim_techarea!B:C,2,FALSE))</f>
        <v>f5IPTM7mieH</v>
      </c>
      <c r="AK1105" s="19" t="str">
        <f>IF(ISNA(VLOOKUP(TRIM(G1105),dim_targetsresults!A:B,2,FALSE)),"",VLOOKUP(TRIM(G1105),dim_targetsresults!A:C,2,FALSE))</f>
        <v>MER Targets</v>
      </c>
      <c r="AL1105" s="19" t="str">
        <f>IF(ISNA(VLOOKUP(AK1105,dim_targetsresults!B:C,2,FALSE)),"",VLOOKUP(AK1105,dim_targetsresults!B:C,2,FALSE))</f>
        <v>W8imnja2Owd</v>
      </c>
      <c r="AM1105" s="19" t="str">
        <f>IF(ISNA(VLOOKUP(TRIM(D1105),dim_numeratordenominator!A:B,2,FALSE)),"",VLOOKUP(TRIM(D1105),dim_numeratordenominator!A:C,2,FALSE))</f>
        <v>Numerator</v>
      </c>
      <c r="AN1105" s="19" t="str">
        <f>IF(ISNA(VLOOKUP(AM1105,dim_numeratordenominator!B:C,2,FALSE)),"",VLOOKUP(AM1105,dim_numeratordenominator!B:C,2,FALSE))</f>
        <v>Som9NRMQqV7</v>
      </c>
      <c r="AO1105" s="19" t="str">
        <f>IF(ISNA(VLOOKUP(TRIM(E1105),dim_supporttype!A:B,2,FALSE)),"",VLOOKUP(TRIM(E1105),dim_supporttype!A:C,2,FALSE))</f>
        <v>DSD</v>
      </c>
      <c r="AP1105" s="19" t="str">
        <f>IF(ISNA(VLOOKUP(AO1105,dim_supporttype!B:C,2,FALSE)),"",VLOOKUP(AO1105,dim_supporttype!B:C,2,FALSE))</f>
        <v>iM13vdNLWKb</v>
      </c>
      <c r="AQ1105" s="19" t="str">
        <f>IF(ISNA(VLOOKUP(TRIM(F1105),dim_disaggs!A:B,2,FALSE)),"No Disagg",VLOOKUP(TRIM(F1105),dim_disaggs!A:B,2,FALSE))</f>
        <v>OtherMod/AgeLessThanTen/Result</v>
      </c>
      <c r="AR1105" s="19" t="str">
        <f>IF(ISNA(VLOOKUP(AQ1105,dim_disaggs!B:C,2,FALSE)),"",VLOOKUP(AQ1105,dim_disaggs!B:C,2,FALSE))</f>
        <v>v40XjsOvYQL</v>
      </c>
      <c r="AS1105" s="79" t="s">
        <v>21144</v>
      </c>
      <c r="AT1105" s="66" t="s">
        <v>19779</v>
      </c>
      <c r="AU1105" s="72" t="s">
        <v>755</v>
      </c>
      <c r="AV1105" s="73" t="s">
        <v>755</v>
      </c>
      <c r="AW1105" s="66" t="s">
        <v>755</v>
      </c>
      <c r="AX1105" s="66" t="s">
        <v>755</v>
      </c>
      <c r="AY1105" s="20"/>
      <c r="AZ1105" s="20"/>
      <c r="BA1105" s="105" t="str">
        <f t="shared" si="162"/>
        <v/>
      </c>
      <c r="BB1105" s="20" t="str">
        <f t="shared" si="163"/>
        <v/>
      </c>
      <c r="BC1105" s="20"/>
      <c r="BD1105" s="20"/>
      <c r="BE1105" s="75"/>
      <c r="BF1105" s="73"/>
      <c r="BG1105" s="55"/>
      <c r="BH1105" s="76"/>
      <c r="BI1105" s="20"/>
      <c r="BJ1105" s="20"/>
      <c r="BK1105" s="55"/>
      <c r="BL1105" s="71"/>
      <c r="BM1105" s="77"/>
      <c r="BN1105" s="78"/>
      <c r="BO1105" s="77"/>
      <c r="BP1105" s="78"/>
    </row>
    <row r="1106" spans="1:68" x14ac:dyDescent="0.2">
      <c r="A1106" s="20" t="s">
        <v>95</v>
      </c>
      <c r="B1106" s="20" t="s">
        <v>1237</v>
      </c>
      <c r="C1106" s="20" t="s">
        <v>870</v>
      </c>
      <c r="D1106" s="20" t="s">
        <v>1</v>
      </c>
      <c r="E1106" s="20" t="s">
        <v>78</v>
      </c>
      <c r="F1106" s="20" t="s">
        <v>426</v>
      </c>
      <c r="G1106" s="20" t="s">
        <v>2442</v>
      </c>
      <c r="H1106" s="20" t="s">
        <v>2281</v>
      </c>
      <c r="I1106" s="19">
        <f t="shared" si="164"/>
        <v>44</v>
      </c>
      <c r="J1106" s="20" t="s">
        <v>755</v>
      </c>
      <c r="K1106" s="20" t="s">
        <v>2225</v>
      </c>
      <c r="L1106" s="95" t="str">
        <f>IF(M1106&lt;&gt;"",IF(NOT(ISNA(INDEX(cc!B:B,MATCH(M1106,cc!A:A,0)))),INDEX(cc!B:B,MATCH(M1106,cc!A:A,0)),"0"),"")</f>
        <v>Age (&lt;1-9, 2) and Result</v>
      </c>
      <c r="M1106" s="97" t="s">
        <v>342</v>
      </c>
      <c r="N1106" s="28" t="str">
        <f t="shared" si="165"/>
        <v xml:space="preserve"> TARGET</v>
      </c>
      <c r="O1106" s="19" t="str">
        <f t="shared" si="158"/>
        <v>HTS_TST (N, TA, OtherMod/AgeLessThanTen/Result) TARGET: HTS received results</v>
      </c>
      <c r="P1106" s="19" t="str">
        <f t="shared" si="159"/>
        <v>HTS_TST (N, TA, OtherMod/AgeLessThanTen/Result) TARGET: HTS received results</v>
      </c>
      <c r="Q1106" s="19" t="str">
        <f t="shared" si="157"/>
        <v>HTS_TST (N, TA, OtrMod/Age&lt;10/Result) TARGET</v>
      </c>
      <c r="R1106" s="19" t="str">
        <f t="shared" si="160"/>
        <v>HTS_TST_N_TA_OtrMod_Agelt10_Result_TARGET</v>
      </c>
      <c r="S1106" s="19" t="str">
        <f t="shared" si="161"/>
        <v>HTS_TST_N_TA_OtrMod_Agelt10_Result_TARGET</v>
      </c>
      <c r="T1106" s="19" t="b">
        <f>NOT(ISNA(VLOOKUP(B1106,dbcodes!A:B,2,FALSE)))</f>
        <v>1</v>
      </c>
      <c r="U1106" s="19" t="str">
        <f>IF(ISNA(VLOOKUP(B1106,dbcodes!A:B,2,FALSE)),des!R482,VLOOKUP(B1106,dbcodes!A:B,2,FALSE))</f>
        <v>HTC_TST_N_TA_OtrMod_Agelt10_Result_TARGET</v>
      </c>
      <c r="W1106" s="107" t="str">
        <f>IF(ISNA(VLOOKUP(C1106,descriptions!A:B,2,FALSE)),des!V482,IF(G1106=" TARGET","Target ","")&amp;VLOOKUP(C1106,descriptions!A:B,2,FALSE))</f>
        <v>Target Number of individuals who received HIV Testing Services (HTS) and received their test results</v>
      </c>
      <c r="X1106" s="20" t="s">
        <v>4</v>
      </c>
      <c r="Y1106" s="20" t="s">
        <v>831</v>
      </c>
      <c r="Z1106" s="20" t="s">
        <v>836</v>
      </c>
      <c r="AA1106" s="20" t="s">
        <v>102</v>
      </c>
      <c r="AB1106" s="20" t="s">
        <v>755</v>
      </c>
      <c r="AC1106" s="19" t="str">
        <f>IF(AB1106&lt;&gt;"",IF(NOT(ISNA(INDEX(os!A:A,MATCH(AB1106,os!B:B,0)))),INDEX(os!A:A,MATCH(AB1106,os!B:B,0)),"0"),"")</f>
        <v/>
      </c>
      <c r="AD1106" s="20" t="s">
        <v>830</v>
      </c>
      <c r="AH1106" s="93" t="str">
        <f>IF(NOT(ISNA(VLOOKUP(B:B,ResultsTargets!A:A,1,0))),"TRUE","")</f>
        <v/>
      </c>
      <c r="AI1106" s="19" t="str">
        <f>IF(ISNA(VLOOKUP(C1106,dim_techarea!A:B,2,FALSE)),"",VLOOKUP(C1106,dim_techarea!A:B,2,FALSE))</f>
        <v>HTS_TST</v>
      </c>
      <c r="AJ1106" s="19" t="str">
        <f>IF(ISNA(VLOOKUP(AI1106,dim_techarea!B:C,2,FALSE)),"",VLOOKUP(AI1106,dim_techarea!B:C,2,FALSE))</f>
        <v>f5IPTM7mieH</v>
      </c>
      <c r="AK1106" s="19" t="str">
        <f>IF(ISNA(VLOOKUP(TRIM(G1106),dim_targetsresults!A:B,2,FALSE)),"",VLOOKUP(TRIM(G1106),dim_targetsresults!A:C,2,FALSE))</f>
        <v>MER Targets</v>
      </c>
      <c r="AL1106" s="19" t="str">
        <f>IF(ISNA(VLOOKUP(AK1106,dim_targetsresults!B:C,2,FALSE)),"",VLOOKUP(AK1106,dim_targetsresults!B:C,2,FALSE))</f>
        <v>W8imnja2Owd</v>
      </c>
      <c r="AM1106" s="19" t="str">
        <f>IF(ISNA(VLOOKUP(TRIM(D1106),dim_numeratordenominator!A:B,2,FALSE)),"",VLOOKUP(TRIM(D1106),dim_numeratordenominator!A:C,2,FALSE))</f>
        <v>Numerator</v>
      </c>
      <c r="AN1106" s="19" t="str">
        <f>IF(ISNA(VLOOKUP(AM1106,dim_numeratordenominator!B:C,2,FALSE)),"",VLOOKUP(AM1106,dim_numeratordenominator!B:C,2,FALSE))</f>
        <v>Som9NRMQqV7</v>
      </c>
      <c r="AO1106" s="19" t="str">
        <f>IF(ISNA(VLOOKUP(TRIM(E1106),dim_supporttype!A:B,2,FALSE)),"",VLOOKUP(TRIM(E1106),dim_supporttype!A:C,2,FALSE))</f>
        <v>TA</v>
      </c>
      <c r="AP1106" s="19" t="str">
        <f>IF(ISNA(VLOOKUP(AO1106,dim_supporttype!B:C,2,FALSE)),"",VLOOKUP(AO1106,dim_supporttype!B:C,2,FALSE))</f>
        <v>cRAGKdWIDn4</v>
      </c>
      <c r="AQ1106" s="19" t="str">
        <f>IF(ISNA(VLOOKUP(TRIM(F1106),dim_disaggs!A:B,2,FALSE)),"No Disagg",VLOOKUP(TRIM(F1106),dim_disaggs!A:B,2,FALSE))</f>
        <v>OtherMod/AgeLessThanTen/Result</v>
      </c>
      <c r="AR1106" s="19" t="str">
        <f>IF(ISNA(VLOOKUP(AQ1106,dim_disaggs!B:C,2,FALSE)),"",VLOOKUP(AQ1106,dim_disaggs!B:C,2,FALSE))</f>
        <v>v40XjsOvYQL</v>
      </c>
      <c r="AS1106" s="79" t="s">
        <v>21144</v>
      </c>
      <c r="AT1106" s="66" t="s">
        <v>19779</v>
      </c>
      <c r="AU1106" s="72" t="s">
        <v>755</v>
      </c>
      <c r="AV1106" s="73" t="s">
        <v>755</v>
      </c>
      <c r="AW1106" s="66" t="s">
        <v>755</v>
      </c>
      <c r="AX1106" s="66" t="s">
        <v>755</v>
      </c>
      <c r="BA1106" s="105" t="str">
        <f t="shared" si="162"/>
        <v/>
      </c>
      <c r="BB1106" s="20" t="str">
        <f t="shared" si="163"/>
        <v/>
      </c>
    </row>
    <row r="1107" spans="1:68" x14ac:dyDescent="0.2">
      <c r="A1107" s="20" t="s">
        <v>95</v>
      </c>
      <c r="B1107" s="20" t="s">
        <v>1183</v>
      </c>
      <c r="C1107" s="20" t="s">
        <v>870</v>
      </c>
      <c r="D1107" s="20" t="s">
        <v>1</v>
      </c>
      <c r="E1107" s="20" t="s">
        <v>77</v>
      </c>
      <c r="F1107" s="20" t="s">
        <v>18668</v>
      </c>
      <c r="G1107" s="20" t="s">
        <v>2442</v>
      </c>
      <c r="H1107" s="20" t="s">
        <v>18683</v>
      </c>
      <c r="I1107" s="19">
        <f t="shared" si="164"/>
        <v>50</v>
      </c>
      <c r="J1107" s="20" t="s">
        <v>755</v>
      </c>
      <c r="K1107" s="20" t="s">
        <v>2225</v>
      </c>
      <c r="L1107" s="95" t="str">
        <f>IF(M1107&lt;&gt;"",IF(NOT(ISNA(INDEX(cc!B:B,MATCH(M1107,cc!A:A,0)))),INDEX(cc!B:B,MATCH(M1107,cc!A:A,0)),"0"),"")</f>
        <v>Age (&lt;15,15+-uk, 2), Sex, and Results</v>
      </c>
      <c r="M1107" s="97" t="s">
        <v>341</v>
      </c>
      <c r="N1107" s="28" t="str">
        <f t="shared" si="165"/>
        <v xml:space="preserve"> TARGET</v>
      </c>
      <c r="O1107" s="19" t="str">
        <f t="shared" si="158"/>
        <v>HTS_TST (N, DSD, OtherPITC/Age Aggregated/Sex/Result) TARGET: HTS received results</v>
      </c>
      <c r="P1107" s="19" t="str">
        <f t="shared" si="159"/>
        <v>HTS_TST (N, DSD, OtherPITC/Age Aggregated/Sex/Result) TARGET: HTS received results</v>
      </c>
      <c r="Q1107" s="19" t="str">
        <f t="shared" si="157"/>
        <v>HTS_TST (N, DSD, OtPITC/Age Agg/Sex/Result) TARGET</v>
      </c>
      <c r="R1107" s="19" t="str">
        <f t="shared" si="160"/>
        <v>HTS_TST_N_DSD_OtPITC_Age_Agg_Sex_Result_TARGET</v>
      </c>
      <c r="S1107" s="19" t="str">
        <f t="shared" si="161"/>
        <v>HTS_TST_N_DSD_OtPITC_Age_Agg_Sex_Result_TARGET</v>
      </c>
      <c r="T1107" s="19" t="b">
        <f>NOT(ISNA(VLOOKUP(B1107,dbcodes!A:B,2,FALSE)))</f>
        <v>1</v>
      </c>
      <c r="U1107" s="19" t="str">
        <f>IF(ISNA(VLOOKUP(B1107,dbcodes!A:B,2,FALSE)),des!R483,VLOOKUP(B1107,dbcodes!A:B,2,FALSE))</f>
        <v>HTC_TST_N_DSD_OtPITC_Agg_Age_Sex_Result_TARGET</v>
      </c>
      <c r="W1107" s="107" t="str">
        <f>IF(ISNA(VLOOKUP(C1107,descriptions!A:B,2,FALSE)),des!V483,IF(G1107=" TARGET","Target ","")&amp;VLOOKUP(C1107,descriptions!A:B,2,FALSE))</f>
        <v>Target Number of individuals who received HIV Testing Services (HTS) and received their test results</v>
      </c>
      <c r="X1107" s="20" t="s">
        <v>4</v>
      </c>
      <c r="Y1107" s="20" t="s">
        <v>831</v>
      </c>
      <c r="Z1107" s="20" t="s">
        <v>836</v>
      </c>
      <c r="AA1107" s="20" t="s">
        <v>102</v>
      </c>
      <c r="AB1107" s="20" t="s">
        <v>755</v>
      </c>
      <c r="AC1107" s="19" t="str">
        <f>IF(AB1107&lt;&gt;"",IF(NOT(ISNA(INDEX(os!A:A,MATCH(AB1107,os!B:B,0)))),INDEX(os!A:A,MATCH(AB1107,os!B:B,0)),"0"),"")</f>
        <v/>
      </c>
      <c r="AD1107" s="20" t="s">
        <v>830</v>
      </c>
      <c r="AH1107" s="93" t="str">
        <f>IF(NOT(ISNA(VLOOKUP(B:B,ResultsTargets!A:A,1,0))),"TRUE","")</f>
        <v/>
      </c>
      <c r="AI1107" s="19" t="str">
        <f>IF(ISNA(VLOOKUP(C1107,dim_techarea!A:B,2,FALSE)),"",VLOOKUP(C1107,dim_techarea!A:B,2,FALSE))</f>
        <v>HTS_TST</v>
      </c>
      <c r="AJ1107" s="19" t="str">
        <f>IF(ISNA(VLOOKUP(AI1107,dim_techarea!B:C,2,FALSE)),"",VLOOKUP(AI1107,dim_techarea!B:C,2,FALSE))</f>
        <v>f5IPTM7mieH</v>
      </c>
      <c r="AK1107" s="19" t="str">
        <f>IF(ISNA(VLOOKUP(TRIM(G1107),dim_targetsresults!A:B,2,FALSE)),"",VLOOKUP(TRIM(G1107),dim_targetsresults!A:C,2,FALSE))</f>
        <v>MER Targets</v>
      </c>
      <c r="AL1107" s="19" t="str">
        <f>IF(ISNA(VLOOKUP(AK1107,dim_targetsresults!B:C,2,FALSE)),"",VLOOKUP(AK1107,dim_targetsresults!B:C,2,FALSE))</f>
        <v>W8imnja2Owd</v>
      </c>
      <c r="AM1107" s="19" t="str">
        <f>IF(ISNA(VLOOKUP(TRIM(D1107),dim_numeratordenominator!A:B,2,FALSE)),"",VLOOKUP(TRIM(D1107),dim_numeratordenominator!A:C,2,FALSE))</f>
        <v>Numerator</v>
      </c>
      <c r="AN1107" s="19" t="str">
        <f>IF(ISNA(VLOOKUP(AM1107,dim_numeratordenominator!B:C,2,FALSE)),"",VLOOKUP(AM1107,dim_numeratordenominator!B:C,2,FALSE))</f>
        <v>Som9NRMQqV7</v>
      </c>
      <c r="AO1107" s="19" t="str">
        <f>IF(ISNA(VLOOKUP(TRIM(E1107),dim_supporttype!A:B,2,FALSE)),"",VLOOKUP(TRIM(E1107),dim_supporttype!A:C,2,FALSE))</f>
        <v>DSD</v>
      </c>
      <c r="AP1107" s="19" t="str">
        <f>IF(ISNA(VLOOKUP(AO1107,dim_supporttype!B:C,2,FALSE)),"",VLOOKUP(AO1107,dim_supporttype!B:C,2,FALSE))</f>
        <v>iM13vdNLWKb</v>
      </c>
      <c r="AQ1107" s="19" t="str">
        <f>IF(ISNA(VLOOKUP(TRIM(F1107),dim_disaggs!A:B,2,FALSE)),"No Disagg",VLOOKUP(TRIM(F1107),dim_disaggs!A:B,2,FALSE))</f>
        <v>OtherPITC/Age Aggregated/Sex/Result</v>
      </c>
      <c r="AR1107" s="19" t="str">
        <f>IF(ISNA(VLOOKUP(AQ1107,dim_disaggs!B:C,2,FALSE)),"",VLOOKUP(AQ1107,dim_disaggs!B:C,2,FALSE))</f>
        <v>omf7NpYecK8</v>
      </c>
      <c r="AS1107" s="72" t="s">
        <v>21119</v>
      </c>
      <c r="AT1107" s="66" t="s">
        <v>19780</v>
      </c>
      <c r="AU1107" s="72" t="s">
        <v>755</v>
      </c>
      <c r="AV1107" s="73" t="s">
        <v>755</v>
      </c>
      <c r="AW1107" s="66" t="s">
        <v>755</v>
      </c>
      <c r="AX1107" s="66" t="s">
        <v>755</v>
      </c>
      <c r="BA1107" s="105" t="str">
        <f t="shared" si="162"/>
        <v/>
      </c>
      <c r="BB1107" s="20" t="str">
        <f t="shared" si="163"/>
        <v/>
      </c>
    </row>
    <row r="1108" spans="1:68" x14ac:dyDescent="0.2">
      <c r="A1108" s="20" t="s">
        <v>95</v>
      </c>
      <c r="B1108" s="20" t="s">
        <v>1241</v>
      </c>
      <c r="C1108" s="20" t="s">
        <v>870</v>
      </c>
      <c r="D1108" s="20" t="s">
        <v>1</v>
      </c>
      <c r="E1108" s="20" t="s">
        <v>78</v>
      </c>
      <c r="F1108" s="20" t="s">
        <v>18668</v>
      </c>
      <c r="G1108" s="20" t="s">
        <v>2442</v>
      </c>
      <c r="H1108" s="20" t="s">
        <v>18683</v>
      </c>
      <c r="I1108" s="19">
        <f t="shared" si="164"/>
        <v>49</v>
      </c>
      <c r="J1108" s="20" t="s">
        <v>755</v>
      </c>
      <c r="K1108" s="20" t="s">
        <v>2225</v>
      </c>
      <c r="L1108" s="95" t="str">
        <f>IF(M1108&lt;&gt;"",IF(NOT(ISNA(INDEX(cc!B:B,MATCH(M1108,cc!A:A,0)))),INDEX(cc!B:B,MATCH(M1108,cc!A:A,0)),"0"),"")</f>
        <v>Age (&lt;15,15+-uk, 2), Sex, and Results</v>
      </c>
      <c r="M1108" s="97" t="s">
        <v>341</v>
      </c>
      <c r="N1108" s="28" t="str">
        <f t="shared" si="165"/>
        <v xml:space="preserve"> TARGET</v>
      </c>
      <c r="O1108" s="19" t="str">
        <f t="shared" si="158"/>
        <v>HTS_TST (N, TA, OtherPITC/Age Aggregated/Sex/Result) TARGET: HTS received results</v>
      </c>
      <c r="P1108" s="19" t="str">
        <f t="shared" si="159"/>
        <v>HTS_TST (N, TA, OtherPITC/Age Aggregated/Sex/Result) TARGET: HTS received results</v>
      </c>
      <c r="Q1108" s="19" t="str">
        <f t="shared" si="157"/>
        <v>HTS_TST (N, TA, OtPITC/Age Agg/Sex/Result) TARGET</v>
      </c>
      <c r="R1108" s="19" t="str">
        <f t="shared" si="160"/>
        <v>HTS_TST_N_TA_OtPITC_Age_Agg_Sex_Result_TARGET</v>
      </c>
      <c r="S1108" s="19" t="str">
        <f t="shared" si="161"/>
        <v>HTS_TST_N_TA_OtPITC_Age_Agg_Sex_Result_TARGET</v>
      </c>
      <c r="T1108" s="19" t="b">
        <f>NOT(ISNA(VLOOKUP(B1108,dbcodes!A:B,2,FALSE)))</f>
        <v>1</v>
      </c>
      <c r="U1108" s="19" t="str">
        <f>IF(ISNA(VLOOKUP(B1108,dbcodes!A:B,2,FALSE)),des!R484,VLOOKUP(B1108,dbcodes!A:B,2,FALSE))</f>
        <v>HTC_TST_N_TA_OtPITC_Agg_Age_Sex_Result_TARGET</v>
      </c>
      <c r="W1108" s="107" t="str">
        <f>IF(ISNA(VLOOKUP(C1108,descriptions!A:B,2,FALSE)),des!V484,IF(G1108=" TARGET","Target ","")&amp;VLOOKUP(C1108,descriptions!A:B,2,FALSE))</f>
        <v>Target Number of individuals who received HIV Testing Services (HTS) and received their test results</v>
      </c>
      <c r="X1108" s="20" t="s">
        <v>4</v>
      </c>
      <c r="Y1108" s="20" t="s">
        <v>831</v>
      </c>
      <c r="Z1108" s="20" t="s">
        <v>836</v>
      </c>
      <c r="AA1108" s="20" t="s">
        <v>102</v>
      </c>
      <c r="AB1108" s="20" t="s">
        <v>755</v>
      </c>
      <c r="AC1108" s="19" t="str">
        <f>IF(AB1108&lt;&gt;"",IF(NOT(ISNA(INDEX(os!A:A,MATCH(AB1108,os!B:B,0)))),INDEX(os!A:A,MATCH(AB1108,os!B:B,0)),"0"),"")</f>
        <v/>
      </c>
      <c r="AD1108" s="20" t="s">
        <v>830</v>
      </c>
      <c r="AH1108" s="93" t="str">
        <f>IF(NOT(ISNA(VLOOKUP(B:B,ResultsTargets!A:A,1,0))),"TRUE","")</f>
        <v/>
      </c>
      <c r="AI1108" s="19" t="str">
        <f>IF(ISNA(VLOOKUP(C1108,dim_techarea!A:B,2,FALSE)),"",VLOOKUP(C1108,dim_techarea!A:B,2,FALSE))</f>
        <v>HTS_TST</v>
      </c>
      <c r="AJ1108" s="19" t="str">
        <f>IF(ISNA(VLOOKUP(AI1108,dim_techarea!B:C,2,FALSE)),"",VLOOKUP(AI1108,dim_techarea!B:C,2,FALSE))</f>
        <v>f5IPTM7mieH</v>
      </c>
      <c r="AK1108" s="19" t="str">
        <f>IF(ISNA(VLOOKUP(TRIM(G1108),dim_targetsresults!A:B,2,FALSE)),"",VLOOKUP(TRIM(G1108),dim_targetsresults!A:C,2,FALSE))</f>
        <v>MER Targets</v>
      </c>
      <c r="AL1108" s="19" t="str">
        <f>IF(ISNA(VLOOKUP(AK1108,dim_targetsresults!B:C,2,FALSE)),"",VLOOKUP(AK1108,dim_targetsresults!B:C,2,FALSE))</f>
        <v>W8imnja2Owd</v>
      </c>
      <c r="AM1108" s="19" t="str">
        <f>IF(ISNA(VLOOKUP(TRIM(D1108),dim_numeratordenominator!A:B,2,FALSE)),"",VLOOKUP(TRIM(D1108),dim_numeratordenominator!A:C,2,FALSE))</f>
        <v>Numerator</v>
      </c>
      <c r="AN1108" s="19" t="str">
        <f>IF(ISNA(VLOOKUP(AM1108,dim_numeratordenominator!B:C,2,FALSE)),"",VLOOKUP(AM1108,dim_numeratordenominator!B:C,2,FALSE))</f>
        <v>Som9NRMQqV7</v>
      </c>
      <c r="AO1108" s="19" t="str">
        <f>IF(ISNA(VLOOKUP(TRIM(E1108),dim_supporttype!A:B,2,FALSE)),"",VLOOKUP(TRIM(E1108),dim_supporttype!A:C,2,FALSE))</f>
        <v>TA</v>
      </c>
      <c r="AP1108" s="19" t="str">
        <f>IF(ISNA(VLOOKUP(AO1108,dim_supporttype!B:C,2,FALSE)),"",VLOOKUP(AO1108,dim_supporttype!B:C,2,FALSE))</f>
        <v>cRAGKdWIDn4</v>
      </c>
      <c r="AQ1108" s="19" t="str">
        <f>IF(ISNA(VLOOKUP(TRIM(F1108),dim_disaggs!A:B,2,FALSE)),"No Disagg",VLOOKUP(TRIM(F1108),dim_disaggs!A:B,2,FALSE))</f>
        <v>OtherPITC/Age Aggregated/Sex/Result</v>
      </c>
      <c r="AR1108" s="19" t="str">
        <f>IF(ISNA(VLOOKUP(AQ1108,dim_disaggs!B:C,2,FALSE)),"",VLOOKUP(AQ1108,dim_disaggs!B:C,2,FALSE))</f>
        <v>omf7NpYecK8</v>
      </c>
      <c r="AS1108" s="72" t="s">
        <v>21119</v>
      </c>
      <c r="AT1108" s="66" t="s">
        <v>19780</v>
      </c>
      <c r="AU1108" s="72" t="s">
        <v>755</v>
      </c>
      <c r="AV1108" s="73" t="s">
        <v>755</v>
      </c>
      <c r="AW1108" s="66" t="s">
        <v>755</v>
      </c>
      <c r="AX1108" s="66" t="s">
        <v>755</v>
      </c>
      <c r="BA1108" s="105" t="str">
        <f t="shared" si="162"/>
        <v/>
      </c>
      <c r="BB1108" s="20" t="str">
        <f t="shared" si="163"/>
        <v/>
      </c>
    </row>
    <row r="1109" spans="1:68" x14ac:dyDescent="0.2">
      <c r="A1109" s="42" t="s">
        <v>95</v>
      </c>
      <c r="B1109" s="20" t="s">
        <v>1181</v>
      </c>
      <c r="C1109" s="20" t="s">
        <v>870</v>
      </c>
      <c r="D1109" s="20" t="s">
        <v>1</v>
      </c>
      <c r="E1109" s="20" t="s">
        <v>77</v>
      </c>
      <c r="F1109" s="20" t="s">
        <v>410</v>
      </c>
      <c r="G1109" s="20" t="s">
        <v>2442</v>
      </c>
      <c r="H1109" s="20" t="s">
        <v>2282</v>
      </c>
      <c r="I1109" s="19">
        <f t="shared" si="164"/>
        <v>49</v>
      </c>
      <c r="J1109" s="20" t="s">
        <v>755</v>
      </c>
      <c r="K1109" s="20" t="s">
        <v>2225</v>
      </c>
      <c r="L1109" s="95" t="str">
        <f>IF(M1109&lt;&gt;"",IF(NOT(ISNA(INDEX(cc!B:B,MATCH(M1109,cc!A:A,0)))),INDEX(cc!B:B,MATCH(M1109,cc!A:A,0)),"0"),"")</f>
        <v>Age (10-50+-uk, 5), Sex and Result</v>
      </c>
      <c r="M1109" s="97" t="s">
        <v>345</v>
      </c>
      <c r="N1109" s="28" t="str">
        <f t="shared" si="165"/>
        <v xml:space="preserve"> TARGET</v>
      </c>
      <c r="O1109" s="19" t="str">
        <f t="shared" si="158"/>
        <v>HTS_TST (N, DSD, OtherPITC/AgeAboveTen/Sex/Result) TARGET: HTS received results</v>
      </c>
      <c r="P1109" s="19" t="str">
        <f t="shared" si="159"/>
        <v>HTS_TST (N, DSD, OtherPITC/AgeAboveTen/Sex/Result) TARGET: HTS received results</v>
      </c>
      <c r="Q1109" s="19" t="str">
        <f t="shared" si="157"/>
        <v>HTS_TST (N, DSD, OtPITC/Age&gt;10/Sex/Result) TARGET</v>
      </c>
      <c r="R1109" s="19" t="str">
        <f t="shared" si="160"/>
        <v>HTS_TST_N_DSD_OtPITC_Agegt10_Sex_Result_TARGET</v>
      </c>
      <c r="S1109" s="19" t="str">
        <f t="shared" si="161"/>
        <v>HTS_TST_N_DSD_OtPITC_Agegt10_Sex_Result_TARGET</v>
      </c>
      <c r="T1109" s="19" t="b">
        <f>NOT(ISNA(VLOOKUP(B1109,dbcodes!A:B,2,FALSE)))</f>
        <v>1</v>
      </c>
      <c r="U1109" s="19" t="str">
        <f>IF(ISNA(VLOOKUP(B1109,dbcodes!A:B,2,FALSE)),des!R487,VLOOKUP(B1109,dbcodes!A:B,2,FALSE))</f>
        <v>HTC_TST_N_DSD_OtPITC_Agegt10_Sex_Result_TARGET</v>
      </c>
      <c r="W1109" s="107" t="str">
        <f>IF(ISNA(VLOOKUP(C1109,descriptions!A:B,2,FALSE)),des!V487,IF(G1109=" TARGET","Target ","")&amp;VLOOKUP(C1109,descriptions!A:B,2,FALSE))</f>
        <v>Target Number of individuals who received HIV Testing Services (HTS) and received their test results</v>
      </c>
      <c r="X1109" s="20" t="s">
        <v>4</v>
      </c>
      <c r="Y1109" s="20" t="s">
        <v>831</v>
      </c>
      <c r="Z1109" s="20" t="s">
        <v>836</v>
      </c>
      <c r="AA1109" s="20" t="s">
        <v>102</v>
      </c>
      <c r="AB1109" s="20" t="s">
        <v>755</v>
      </c>
      <c r="AC1109" s="19" t="str">
        <f>IF(AB1109&lt;&gt;"",IF(NOT(ISNA(INDEX(os!A:A,MATCH(AB1109,os!B:B,0)))),INDEX(os!A:A,MATCH(AB1109,os!B:B,0)),"0"),"")</f>
        <v/>
      </c>
      <c r="AD1109" s="20" t="s">
        <v>830</v>
      </c>
      <c r="AH1109" s="93" t="str">
        <f>IF(NOT(ISNA(VLOOKUP(B:B,ResultsTargets!A:A,1,0))),"TRUE","")</f>
        <v/>
      </c>
      <c r="AI1109" s="19" t="str">
        <f>IF(ISNA(VLOOKUP(C1109,dim_techarea!A:B,2,FALSE)),"",VLOOKUP(C1109,dim_techarea!A:B,2,FALSE))</f>
        <v>HTS_TST</v>
      </c>
      <c r="AJ1109" s="19" t="str">
        <f>IF(ISNA(VLOOKUP(AI1109,dim_techarea!B:C,2,FALSE)),"",VLOOKUP(AI1109,dim_techarea!B:C,2,FALSE))</f>
        <v>f5IPTM7mieH</v>
      </c>
      <c r="AK1109" s="19" t="str">
        <f>IF(ISNA(VLOOKUP(TRIM(G1109),dim_targetsresults!A:B,2,FALSE)),"",VLOOKUP(TRIM(G1109),dim_targetsresults!A:C,2,FALSE))</f>
        <v>MER Targets</v>
      </c>
      <c r="AL1109" s="19" t="str">
        <f>IF(ISNA(VLOOKUP(AK1109,dim_targetsresults!B:C,2,FALSE)),"",VLOOKUP(AK1109,dim_targetsresults!B:C,2,FALSE))</f>
        <v>W8imnja2Owd</v>
      </c>
      <c r="AM1109" s="19" t="str">
        <f>IF(ISNA(VLOOKUP(TRIM(D1109),dim_numeratordenominator!A:B,2,FALSE)),"",VLOOKUP(TRIM(D1109),dim_numeratordenominator!A:C,2,FALSE))</f>
        <v>Numerator</v>
      </c>
      <c r="AN1109" s="19" t="str">
        <f>IF(ISNA(VLOOKUP(AM1109,dim_numeratordenominator!B:C,2,FALSE)),"",VLOOKUP(AM1109,dim_numeratordenominator!B:C,2,FALSE))</f>
        <v>Som9NRMQqV7</v>
      </c>
      <c r="AO1109" s="19" t="str">
        <f>IF(ISNA(VLOOKUP(TRIM(E1109),dim_supporttype!A:B,2,FALSE)),"",VLOOKUP(TRIM(E1109),dim_supporttype!A:C,2,FALSE))</f>
        <v>DSD</v>
      </c>
      <c r="AP1109" s="19" t="str">
        <f>IF(ISNA(VLOOKUP(AO1109,dim_supporttype!B:C,2,FALSE)),"",VLOOKUP(AO1109,dim_supporttype!B:C,2,FALSE))</f>
        <v>iM13vdNLWKb</v>
      </c>
      <c r="AQ1109" s="19" t="str">
        <f>IF(ISNA(VLOOKUP(TRIM(F1109),dim_disaggs!A:B,2,FALSE)),"No Disagg",VLOOKUP(TRIM(F1109),dim_disaggs!A:B,2,FALSE))</f>
        <v>OtherPITC/AgeAboveTen/Sex/Result</v>
      </c>
      <c r="AR1109" s="19" t="str">
        <f>IF(ISNA(VLOOKUP(AQ1109,dim_disaggs!B:C,2,FALSE)),"",VLOOKUP(AQ1109,dim_disaggs!B:C,2,FALSE))</f>
        <v>yXv2gb6rZG4</v>
      </c>
      <c r="AS1109" s="72" t="s">
        <v>21119</v>
      </c>
      <c r="AT1109" s="66" t="s">
        <v>19780</v>
      </c>
      <c r="AU1109" s="72" t="s">
        <v>755</v>
      </c>
      <c r="AV1109" s="73" t="s">
        <v>755</v>
      </c>
      <c r="AW1109" s="66" t="s">
        <v>755</v>
      </c>
      <c r="AX1109" s="66" t="s">
        <v>755</v>
      </c>
      <c r="BA1109" s="105" t="str">
        <f t="shared" si="162"/>
        <v/>
      </c>
      <c r="BB1109" s="20" t="str">
        <f t="shared" si="163"/>
        <v/>
      </c>
    </row>
    <row r="1110" spans="1:68" x14ac:dyDescent="0.2">
      <c r="A1110" s="20" t="s">
        <v>95</v>
      </c>
      <c r="B1110" s="20" t="s">
        <v>1239</v>
      </c>
      <c r="C1110" s="20" t="s">
        <v>870</v>
      </c>
      <c r="D1110" s="20" t="s">
        <v>1</v>
      </c>
      <c r="E1110" s="20" t="s">
        <v>78</v>
      </c>
      <c r="F1110" s="20" t="s">
        <v>410</v>
      </c>
      <c r="G1110" s="20" t="s">
        <v>2442</v>
      </c>
      <c r="H1110" s="20" t="s">
        <v>2282</v>
      </c>
      <c r="I1110" s="19">
        <f t="shared" si="164"/>
        <v>48</v>
      </c>
      <c r="J1110" s="20" t="s">
        <v>755</v>
      </c>
      <c r="K1110" s="20" t="s">
        <v>2225</v>
      </c>
      <c r="L1110" s="95" t="str">
        <f>IF(M1110&lt;&gt;"",IF(NOT(ISNA(INDEX(cc!B:B,MATCH(M1110,cc!A:A,0)))),INDEX(cc!B:B,MATCH(M1110,cc!A:A,0)),"0"),"")</f>
        <v>Age (10-50+-uk, 5), Sex and Result</v>
      </c>
      <c r="M1110" s="97" t="s">
        <v>345</v>
      </c>
      <c r="N1110" s="28" t="str">
        <f t="shared" si="165"/>
        <v xml:space="preserve"> TARGET</v>
      </c>
      <c r="O1110" s="19" t="str">
        <f t="shared" si="158"/>
        <v>HTS_TST (N, TA, OtherPITC/AgeAboveTen/Sex/Result) TARGET: HTS received results</v>
      </c>
      <c r="P1110" s="19" t="str">
        <f t="shared" si="159"/>
        <v>HTS_TST (N, TA, OtherPITC/AgeAboveTen/Sex/Result) TARGET: HTS received results</v>
      </c>
      <c r="Q1110" s="19" t="str">
        <f t="shared" si="157"/>
        <v>HTS_TST (N, TA, OtPITC/Age&gt;10/Sex/Result) TARGET</v>
      </c>
      <c r="R1110" s="19" t="str">
        <f t="shared" si="160"/>
        <v>HTS_TST_N_TA_OtPITC_Agegt10_Sex_Result_TARGET</v>
      </c>
      <c r="S1110" s="19" t="str">
        <f t="shared" si="161"/>
        <v>HTS_TST_N_TA_OtPITC_Agegt10_Sex_Result_TARGET</v>
      </c>
      <c r="T1110" s="19" t="b">
        <f>NOT(ISNA(VLOOKUP(B1110,dbcodes!A:B,2,FALSE)))</f>
        <v>1</v>
      </c>
      <c r="U1110" s="19" t="str">
        <f>IF(ISNA(VLOOKUP(B1110,dbcodes!A:B,2,FALSE)),des!R488,VLOOKUP(B1110,dbcodes!A:B,2,FALSE))</f>
        <v>HTC_TST_N_TA_OtPITC_Agegt10_Sex_Result_TARGET</v>
      </c>
      <c r="W1110" s="107" t="str">
        <f>IF(ISNA(VLOOKUP(C1110,descriptions!A:B,2,FALSE)),des!V488,IF(G1110=" TARGET","Target ","")&amp;VLOOKUP(C1110,descriptions!A:B,2,FALSE))</f>
        <v>Target Number of individuals who received HIV Testing Services (HTS) and received their test results</v>
      </c>
      <c r="X1110" s="20" t="s">
        <v>4</v>
      </c>
      <c r="Y1110" s="20" t="s">
        <v>831</v>
      </c>
      <c r="Z1110" s="20" t="s">
        <v>836</v>
      </c>
      <c r="AA1110" s="20" t="s">
        <v>102</v>
      </c>
      <c r="AB1110" s="20" t="s">
        <v>755</v>
      </c>
      <c r="AC1110" s="19" t="str">
        <f>IF(AB1110&lt;&gt;"",IF(NOT(ISNA(INDEX(os!A:A,MATCH(AB1110,os!B:B,0)))),INDEX(os!A:A,MATCH(AB1110,os!B:B,0)),"0"),"")</f>
        <v/>
      </c>
      <c r="AD1110" s="20" t="s">
        <v>830</v>
      </c>
      <c r="AH1110" s="93" t="str">
        <f>IF(NOT(ISNA(VLOOKUP(B:B,ResultsTargets!A:A,1,0))),"TRUE","")</f>
        <v/>
      </c>
      <c r="AI1110" s="19" t="str">
        <f>IF(ISNA(VLOOKUP(C1110,dim_techarea!A:B,2,FALSE)),"",VLOOKUP(C1110,dim_techarea!A:B,2,FALSE))</f>
        <v>HTS_TST</v>
      </c>
      <c r="AJ1110" s="19" t="str">
        <f>IF(ISNA(VLOOKUP(AI1110,dim_techarea!B:C,2,FALSE)),"",VLOOKUP(AI1110,dim_techarea!B:C,2,FALSE))</f>
        <v>f5IPTM7mieH</v>
      </c>
      <c r="AK1110" s="19" t="str">
        <f>IF(ISNA(VLOOKUP(TRIM(G1110),dim_targetsresults!A:B,2,FALSE)),"",VLOOKUP(TRIM(G1110),dim_targetsresults!A:C,2,FALSE))</f>
        <v>MER Targets</v>
      </c>
      <c r="AL1110" s="19" t="str">
        <f>IF(ISNA(VLOOKUP(AK1110,dim_targetsresults!B:C,2,FALSE)),"",VLOOKUP(AK1110,dim_targetsresults!B:C,2,FALSE))</f>
        <v>W8imnja2Owd</v>
      </c>
      <c r="AM1110" s="19" t="str">
        <f>IF(ISNA(VLOOKUP(TRIM(D1110),dim_numeratordenominator!A:B,2,FALSE)),"",VLOOKUP(TRIM(D1110),dim_numeratordenominator!A:C,2,FALSE))</f>
        <v>Numerator</v>
      </c>
      <c r="AN1110" s="19" t="str">
        <f>IF(ISNA(VLOOKUP(AM1110,dim_numeratordenominator!B:C,2,FALSE)),"",VLOOKUP(AM1110,dim_numeratordenominator!B:C,2,FALSE))</f>
        <v>Som9NRMQqV7</v>
      </c>
      <c r="AO1110" s="19" t="str">
        <f>IF(ISNA(VLOOKUP(TRIM(E1110),dim_supporttype!A:B,2,FALSE)),"",VLOOKUP(TRIM(E1110),dim_supporttype!A:C,2,FALSE))</f>
        <v>TA</v>
      </c>
      <c r="AP1110" s="19" t="str">
        <f>IF(ISNA(VLOOKUP(AO1110,dim_supporttype!B:C,2,FALSE)),"",VLOOKUP(AO1110,dim_supporttype!B:C,2,FALSE))</f>
        <v>cRAGKdWIDn4</v>
      </c>
      <c r="AQ1110" s="19" t="str">
        <f>IF(ISNA(VLOOKUP(TRIM(F1110),dim_disaggs!A:B,2,FALSE)),"No Disagg",VLOOKUP(TRIM(F1110),dim_disaggs!A:B,2,FALSE))</f>
        <v>OtherPITC/AgeAboveTen/Sex/Result</v>
      </c>
      <c r="AR1110" s="19" t="str">
        <f>IF(ISNA(VLOOKUP(AQ1110,dim_disaggs!B:C,2,FALSE)),"",VLOOKUP(AQ1110,dim_disaggs!B:C,2,FALSE))</f>
        <v>yXv2gb6rZG4</v>
      </c>
      <c r="AS1110" s="72" t="s">
        <v>21119</v>
      </c>
      <c r="AT1110" s="66" t="s">
        <v>19780</v>
      </c>
      <c r="AU1110" s="72" t="s">
        <v>755</v>
      </c>
      <c r="AV1110" s="73" t="s">
        <v>755</v>
      </c>
      <c r="AW1110" s="66" t="s">
        <v>755</v>
      </c>
      <c r="AX1110" s="66" t="s">
        <v>755</v>
      </c>
      <c r="BA1110" s="105" t="str">
        <f t="shared" si="162"/>
        <v/>
      </c>
      <c r="BB1110" s="20" t="str">
        <f t="shared" si="163"/>
        <v/>
      </c>
    </row>
    <row r="1111" spans="1:68" x14ac:dyDescent="0.2">
      <c r="A1111" s="20" t="s">
        <v>95</v>
      </c>
      <c r="B1111" s="20" t="s">
        <v>1182</v>
      </c>
      <c r="C1111" s="20" t="s">
        <v>870</v>
      </c>
      <c r="D1111" s="20" t="s">
        <v>1</v>
      </c>
      <c r="E1111" s="20" t="s">
        <v>77</v>
      </c>
      <c r="F1111" s="20" t="s">
        <v>409</v>
      </c>
      <c r="G1111" s="20" t="s">
        <v>2442</v>
      </c>
      <c r="H1111" s="20" t="s">
        <v>2283</v>
      </c>
      <c r="I1111" s="19">
        <f t="shared" si="164"/>
        <v>45</v>
      </c>
      <c r="J1111" s="20" t="s">
        <v>755</v>
      </c>
      <c r="K1111" s="20" t="s">
        <v>2225</v>
      </c>
      <c r="L1111" s="95" t="str">
        <f>IF(M1111&lt;&gt;"",IF(NOT(ISNA(INDEX(cc!B:B,MATCH(M1111,cc!A:A,0)))),INDEX(cc!B:B,MATCH(M1111,cc!A:A,0)),"0"),"")</f>
        <v>Age (&lt;1-9, 2) and Result</v>
      </c>
      <c r="M1111" s="97" t="s">
        <v>342</v>
      </c>
      <c r="N1111" s="28" t="str">
        <f t="shared" si="165"/>
        <v xml:space="preserve"> TARGET</v>
      </c>
      <c r="O1111" s="19" t="str">
        <f t="shared" si="158"/>
        <v>HTS_TST (N, DSD, OtherPITC/AgeLessThanTen/Result) TARGET: HTS received results</v>
      </c>
      <c r="P1111" s="19" t="str">
        <f t="shared" si="159"/>
        <v>HTS_TST (N, DSD, OtherPITC/AgeLessThanTen/Result) TARGET: HTS received results</v>
      </c>
      <c r="Q1111" s="19" t="str">
        <f t="shared" si="157"/>
        <v>HTS_TST (N, DSD, OtPITC/Age&lt;10/Result) TARGET</v>
      </c>
      <c r="R1111" s="19" t="str">
        <f t="shared" si="160"/>
        <v>HTS_TST_N_DSD_OtPITC_Agelt10_Result_TARGET</v>
      </c>
      <c r="S1111" s="19" t="str">
        <f t="shared" si="161"/>
        <v>HTS_TST_N_DSD_OtPITC_Agelt10_Result_TARGET</v>
      </c>
      <c r="T1111" s="19" t="b">
        <f>NOT(ISNA(VLOOKUP(B1111,dbcodes!A:B,2,FALSE)))</f>
        <v>1</v>
      </c>
      <c r="U1111" s="19" t="str">
        <f>IF(ISNA(VLOOKUP(B1111,dbcodes!A:B,2,FALSE)),des!R489,VLOOKUP(B1111,dbcodes!A:B,2,FALSE))</f>
        <v>HTC_TST_N_DSD_OtPITC_Agelt10_Result_TARGET</v>
      </c>
      <c r="W1111" s="107" t="str">
        <f>IF(ISNA(VLOOKUP(C1111,descriptions!A:B,2,FALSE)),des!V489,IF(G1111=" TARGET","Target ","")&amp;VLOOKUP(C1111,descriptions!A:B,2,FALSE))</f>
        <v>Target Number of individuals who received HIV Testing Services (HTS) and received their test results</v>
      </c>
      <c r="X1111" s="20" t="s">
        <v>4</v>
      </c>
      <c r="Y1111" s="20" t="s">
        <v>831</v>
      </c>
      <c r="Z1111" s="20" t="s">
        <v>836</v>
      </c>
      <c r="AA1111" s="20" t="s">
        <v>102</v>
      </c>
      <c r="AB1111" s="20" t="s">
        <v>755</v>
      </c>
      <c r="AC1111" s="19" t="str">
        <f>IF(AB1111&lt;&gt;"",IF(NOT(ISNA(INDEX(os!A:A,MATCH(AB1111,os!B:B,0)))),INDEX(os!A:A,MATCH(AB1111,os!B:B,0)),"0"),"")</f>
        <v/>
      </c>
      <c r="AD1111" s="20" t="s">
        <v>830</v>
      </c>
      <c r="AH1111" s="93" t="str">
        <f>IF(NOT(ISNA(VLOOKUP(B:B,ResultsTargets!A:A,1,0))),"TRUE","")</f>
        <v/>
      </c>
      <c r="AI1111" s="19" t="str">
        <f>IF(ISNA(VLOOKUP(C1111,dim_techarea!A:B,2,FALSE)),"",VLOOKUP(C1111,dim_techarea!A:B,2,FALSE))</f>
        <v>HTS_TST</v>
      </c>
      <c r="AJ1111" s="19" t="str">
        <f>IF(ISNA(VLOOKUP(AI1111,dim_techarea!B:C,2,FALSE)),"",VLOOKUP(AI1111,dim_techarea!B:C,2,FALSE))</f>
        <v>f5IPTM7mieH</v>
      </c>
      <c r="AK1111" s="19" t="str">
        <f>IF(ISNA(VLOOKUP(TRIM(G1111),dim_targetsresults!A:B,2,FALSE)),"",VLOOKUP(TRIM(G1111),dim_targetsresults!A:C,2,FALSE))</f>
        <v>MER Targets</v>
      </c>
      <c r="AL1111" s="19" t="str">
        <f>IF(ISNA(VLOOKUP(AK1111,dim_targetsresults!B:C,2,FALSE)),"",VLOOKUP(AK1111,dim_targetsresults!B:C,2,FALSE))</f>
        <v>W8imnja2Owd</v>
      </c>
      <c r="AM1111" s="19" t="str">
        <f>IF(ISNA(VLOOKUP(TRIM(D1111),dim_numeratordenominator!A:B,2,FALSE)),"",VLOOKUP(TRIM(D1111),dim_numeratordenominator!A:C,2,FALSE))</f>
        <v>Numerator</v>
      </c>
      <c r="AN1111" s="19" t="str">
        <f>IF(ISNA(VLOOKUP(AM1111,dim_numeratordenominator!B:C,2,FALSE)),"",VLOOKUP(AM1111,dim_numeratordenominator!B:C,2,FALSE))</f>
        <v>Som9NRMQqV7</v>
      </c>
      <c r="AO1111" s="19" t="str">
        <f>IF(ISNA(VLOOKUP(TRIM(E1111),dim_supporttype!A:B,2,FALSE)),"",VLOOKUP(TRIM(E1111),dim_supporttype!A:C,2,FALSE))</f>
        <v>DSD</v>
      </c>
      <c r="AP1111" s="19" t="str">
        <f>IF(ISNA(VLOOKUP(AO1111,dim_supporttype!B:C,2,FALSE)),"",VLOOKUP(AO1111,dim_supporttype!B:C,2,FALSE))</f>
        <v>iM13vdNLWKb</v>
      </c>
      <c r="AQ1111" s="19" t="str">
        <f>IF(ISNA(VLOOKUP(TRIM(F1111),dim_disaggs!A:B,2,FALSE)),"No Disagg",VLOOKUP(TRIM(F1111),dim_disaggs!A:B,2,FALSE))</f>
        <v>OtherPITC/AgeLessThanTen/Result</v>
      </c>
      <c r="AR1111" s="19" t="str">
        <f>IF(ISNA(VLOOKUP(AQ1111,dim_disaggs!B:C,2,FALSE)),"",VLOOKUP(AQ1111,dim_disaggs!B:C,2,FALSE))</f>
        <v>MRjIxifBZbT</v>
      </c>
      <c r="AS1111" s="72" t="s">
        <v>21119</v>
      </c>
      <c r="AT1111" s="66" t="s">
        <v>19780</v>
      </c>
      <c r="AU1111" s="72" t="s">
        <v>755</v>
      </c>
      <c r="AV1111" s="73" t="s">
        <v>755</v>
      </c>
      <c r="AW1111" s="66" t="s">
        <v>755</v>
      </c>
      <c r="AX1111" s="66" t="s">
        <v>755</v>
      </c>
      <c r="BA1111" s="105" t="str">
        <f t="shared" si="162"/>
        <v/>
      </c>
      <c r="BB1111" s="20" t="str">
        <f t="shared" si="163"/>
        <v/>
      </c>
    </row>
    <row r="1112" spans="1:68" s="3" customFormat="1" x14ac:dyDescent="0.2">
      <c r="A1112" s="20" t="s">
        <v>95</v>
      </c>
      <c r="B1112" s="20" t="s">
        <v>1240</v>
      </c>
      <c r="C1112" s="20" t="s">
        <v>870</v>
      </c>
      <c r="D1112" s="20" t="s">
        <v>1</v>
      </c>
      <c r="E1112" s="20" t="s">
        <v>78</v>
      </c>
      <c r="F1112" s="20" t="s">
        <v>409</v>
      </c>
      <c r="G1112" s="20" t="s">
        <v>2442</v>
      </c>
      <c r="H1112" s="20" t="s">
        <v>2283</v>
      </c>
      <c r="I1112" s="19">
        <f t="shared" si="164"/>
        <v>44</v>
      </c>
      <c r="J1112" s="20" t="s">
        <v>755</v>
      </c>
      <c r="K1112" s="20" t="s">
        <v>2225</v>
      </c>
      <c r="L1112" s="95" t="str">
        <f>IF(M1112&lt;&gt;"",IF(NOT(ISNA(INDEX(cc!B:B,MATCH(M1112,cc!A:A,0)))),INDEX(cc!B:B,MATCH(M1112,cc!A:A,0)),"0"),"")</f>
        <v>Age (&lt;1-9, 2) and Result</v>
      </c>
      <c r="M1112" s="97" t="s">
        <v>342</v>
      </c>
      <c r="N1112" s="28" t="str">
        <f t="shared" si="165"/>
        <v xml:space="preserve"> TARGET</v>
      </c>
      <c r="O1112" s="19" t="str">
        <f t="shared" si="158"/>
        <v>HTS_TST (N, TA, OtherPITC/AgeLessThanTen/Result) TARGET: HTS received results</v>
      </c>
      <c r="P1112" s="19" t="str">
        <f t="shared" si="159"/>
        <v>HTS_TST (N, TA, OtherPITC/AgeLessThanTen/Result) TARGET: HTS received results</v>
      </c>
      <c r="Q1112" s="19" t="str">
        <f t="shared" si="157"/>
        <v>HTS_TST (N, TA, OtPITC/Age&lt;10/Result) TARGET</v>
      </c>
      <c r="R1112" s="19" t="str">
        <f t="shared" si="160"/>
        <v>HTS_TST_N_TA_OtPITC_Agelt10_Result_TARGET</v>
      </c>
      <c r="S1112" s="19" t="str">
        <f t="shared" si="161"/>
        <v>HTS_TST_N_TA_OtPITC_Agelt10_Result_TARGET</v>
      </c>
      <c r="T1112" s="19" t="b">
        <f>NOT(ISNA(VLOOKUP(B1112,dbcodes!A:B,2,FALSE)))</f>
        <v>1</v>
      </c>
      <c r="U1112" s="19" t="str">
        <f>IF(ISNA(VLOOKUP(B1112,dbcodes!A:B,2,FALSE)),des!R490,VLOOKUP(B1112,dbcodes!A:B,2,FALSE))</f>
        <v>HTC_TST_N_TA_OtPITC_Agelt10_Result_TARGET</v>
      </c>
      <c r="V1112" s="20"/>
      <c r="W1112" s="107" t="str">
        <f>IF(ISNA(VLOOKUP(C1112,descriptions!A:B,2,FALSE)),des!V490,IF(G1112=" TARGET","Target ","")&amp;VLOOKUP(C1112,descriptions!A:B,2,FALSE))</f>
        <v>Target Number of individuals who received HIV Testing Services (HTS) and received their test results</v>
      </c>
      <c r="X1112" s="20" t="s">
        <v>4</v>
      </c>
      <c r="Y1112" s="20" t="s">
        <v>831</v>
      </c>
      <c r="Z1112" s="20" t="s">
        <v>836</v>
      </c>
      <c r="AA1112" s="20" t="s">
        <v>102</v>
      </c>
      <c r="AB1112" s="20" t="s">
        <v>755</v>
      </c>
      <c r="AC1112" s="19" t="str">
        <f>IF(AB1112&lt;&gt;"",IF(NOT(ISNA(INDEX(os!A:A,MATCH(AB1112,os!B:B,0)))),INDEX(os!A:A,MATCH(AB1112,os!B:B,0)),"0"),"")</f>
        <v/>
      </c>
      <c r="AD1112" s="20" t="s">
        <v>830</v>
      </c>
      <c r="AE1112" s="20"/>
      <c r="AF1112" s="20"/>
      <c r="AG1112" s="20"/>
      <c r="AH1112" s="93" t="str">
        <f>IF(NOT(ISNA(VLOOKUP(B:B,ResultsTargets!A:A,1,0))),"TRUE","")</f>
        <v/>
      </c>
      <c r="AI1112" s="19" t="str">
        <f>IF(ISNA(VLOOKUP(C1112,dim_techarea!A:B,2,FALSE)),"",VLOOKUP(C1112,dim_techarea!A:B,2,FALSE))</f>
        <v>HTS_TST</v>
      </c>
      <c r="AJ1112" s="19" t="str">
        <f>IF(ISNA(VLOOKUP(AI1112,dim_techarea!B:C,2,FALSE)),"",VLOOKUP(AI1112,dim_techarea!B:C,2,FALSE))</f>
        <v>f5IPTM7mieH</v>
      </c>
      <c r="AK1112" s="19" t="str">
        <f>IF(ISNA(VLOOKUP(TRIM(G1112),dim_targetsresults!A:B,2,FALSE)),"",VLOOKUP(TRIM(G1112),dim_targetsresults!A:C,2,FALSE))</f>
        <v>MER Targets</v>
      </c>
      <c r="AL1112" s="19" t="str">
        <f>IF(ISNA(VLOOKUP(AK1112,dim_targetsresults!B:C,2,FALSE)),"",VLOOKUP(AK1112,dim_targetsresults!B:C,2,FALSE))</f>
        <v>W8imnja2Owd</v>
      </c>
      <c r="AM1112" s="19" t="str">
        <f>IF(ISNA(VLOOKUP(TRIM(D1112),dim_numeratordenominator!A:B,2,FALSE)),"",VLOOKUP(TRIM(D1112),dim_numeratordenominator!A:C,2,FALSE))</f>
        <v>Numerator</v>
      </c>
      <c r="AN1112" s="19" t="str">
        <f>IF(ISNA(VLOOKUP(AM1112,dim_numeratordenominator!B:C,2,FALSE)),"",VLOOKUP(AM1112,dim_numeratordenominator!B:C,2,FALSE))</f>
        <v>Som9NRMQqV7</v>
      </c>
      <c r="AO1112" s="19" t="str">
        <f>IF(ISNA(VLOOKUP(TRIM(E1112),dim_supporttype!A:B,2,FALSE)),"",VLOOKUP(TRIM(E1112),dim_supporttype!A:C,2,FALSE))</f>
        <v>TA</v>
      </c>
      <c r="AP1112" s="19" t="str">
        <f>IF(ISNA(VLOOKUP(AO1112,dim_supporttype!B:C,2,FALSE)),"",VLOOKUP(AO1112,dim_supporttype!B:C,2,FALSE))</f>
        <v>cRAGKdWIDn4</v>
      </c>
      <c r="AQ1112" s="19" t="str">
        <f>IF(ISNA(VLOOKUP(TRIM(F1112),dim_disaggs!A:B,2,FALSE)),"No Disagg",VLOOKUP(TRIM(F1112),dim_disaggs!A:B,2,FALSE))</f>
        <v>OtherPITC/AgeLessThanTen/Result</v>
      </c>
      <c r="AR1112" s="19" t="str">
        <f>IF(ISNA(VLOOKUP(AQ1112,dim_disaggs!B:C,2,FALSE)),"",VLOOKUP(AQ1112,dim_disaggs!B:C,2,FALSE))</f>
        <v>MRjIxifBZbT</v>
      </c>
      <c r="AS1112" s="72" t="s">
        <v>21119</v>
      </c>
      <c r="AT1112" s="66" t="s">
        <v>19780</v>
      </c>
      <c r="AU1112" s="72" t="s">
        <v>755</v>
      </c>
      <c r="AV1112" s="73" t="s">
        <v>755</v>
      </c>
      <c r="AW1112" s="66" t="s">
        <v>755</v>
      </c>
      <c r="AX1112" s="66" t="s">
        <v>755</v>
      </c>
      <c r="AY1112" s="20"/>
      <c r="AZ1112" s="20"/>
      <c r="BA1112" s="105" t="str">
        <f t="shared" si="162"/>
        <v/>
      </c>
      <c r="BB1112" s="20" t="str">
        <f t="shared" si="163"/>
        <v/>
      </c>
      <c r="BC1112" s="20"/>
      <c r="BD1112" s="20"/>
      <c r="BE1112" s="75"/>
      <c r="BF1112" s="73"/>
      <c r="BG1112" s="55"/>
      <c r="BH1112" s="76"/>
      <c r="BI1112" s="20"/>
      <c r="BJ1112" s="20"/>
      <c r="BK1112" s="55"/>
      <c r="BL1112" s="71"/>
      <c r="BM1112" s="77"/>
      <c r="BN1112" s="78"/>
      <c r="BO1112" s="77"/>
      <c r="BP1112" s="78"/>
    </row>
    <row r="1113" spans="1:68" s="3" customFormat="1" x14ac:dyDescent="0.2">
      <c r="A1113" s="20" t="s">
        <v>95</v>
      </c>
      <c r="B1113" s="20" t="s">
        <v>1184</v>
      </c>
      <c r="C1113" s="20" t="s">
        <v>870</v>
      </c>
      <c r="D1113" s="20" t="s">
        <v>1</v>
      </c>
      <c r="E1113" s="20" t="s">
        <v>77</v>
      </c>
      <c r="F1113" s="20" t="s">
        <v>346</v>
      </c>
      <c r="G1113" s="20" t="s">
        <v>2442</v>
      </c>
      <c r="H1113" s="20" t="s">
        <v>346</v>
      </c>
      <c r="I1113" s="19">
        <f t="shared" si="164"/>
        <v>44</v>
      </c>
      <c r="J1113" s="20" t="s">
        <v>755</v>
      </c>
      <c r="K1113" s="20" t="s">
        <v>2225</v>
      </c>
      <c r="L1113" s="95" t="str">
        <f>IF(M1113&lt;&gt;"",IF(NOT(ISNA(INDEX(cc!B:B,MATCH(M1113,cc!A:A,0)))),INDEX(cc!B:B,MATCH(M1113,cc!A:A,0)),"0"),"")</f>
        <v>Test Results</v>
      </c>
      <c r="M1113" s="97" t="s">
        <v>353</v>
      </c>
      <c r="N1113" s="28" t="str">
        <f t="shared" si="165"/>
        <v xml:space="preserve"> TARGET</v>
      </c>
      <c r="O1113" s="19" t="str">
        <f t="shared" si="158"/>
        <v>HTS_TST (N, DSD, Pediatric/Result/&lt;5) TARGET: HTS received results</v>
      </c>
      <c r="P1113" s="19" t="str">
        <f t="shared" si="159"/>
        <v>HTS_TST (N, DSD, Pediatric/Result/&lt;5) TARGET: HTS received results</v>
      </c>
      <c r="Q1113" s="19" t="str">
        <f t="shared" si="157"/>
        <v>HTS_TST (N, DSD, Pediatric/Result/&lt;5) TARGET</v>
      </c>
      <c r="R1113" s="19" t="str">
        <f t="shared" si="160"/>
        <v>HTS_TST_N_DSD_Pediatric_Result_lt5_TARGET</v>
      </c>
      <c r="S1113" s="19" t="str">
        <f t="shared" si="161"/>
        <v>HTS_TST_N_DSD_Pediatric_Result_lt5_TARGET</v>
      </c>
      <c r="T1113" s="19" t="b">
        <f>NOT(ISNA(VLOOKUP(B1113,dbcodes!A:B,2,FALSE)))</f>
        <v>1</v>
      </c>
      <c r="U1113" s="19" t="str">
        <f>IF(ISNA(VLOOKUP(B1113,dbcodes!A:B,2,FALSE)),des!R493,VLOOKUP(B1113,dbcodes!A:B,2,FALSE))</f>
        <v>HTC_TST_N_DSD_Pediatric_Result_lt5_TARGET</v>
      </c>
      <c r="V1113" s="20"/>
      <c r="W1113" s="107" t="str">
        <f>IF(ISNA(VLOOKUP(C1113,descriptions!A:B,2,FALSE)),des!V493,IF(G1113=" TARGET","Target ","")&amp;VLOOKUP(C1113,descriptions!A:B,2,FALSE))</f>
        <v>Target Number of individuals who received HIV Testing Services (HTS) and received their test results</v>
      </c>
      <c r="X1113" s="20" t="s">
        <v>4</v>
      </c>
      <c r="Y1113" s="20" t="s">
        <v>831</v>
      </c>
      <c r="Z1113" s="20" t="s">
        <v>836</v>
      </c>
      <c r="AA1113" s="20" t="s">
        <v>102</v>
      </c>
      <c r="AB1113" s="20" t="s">
        <v>755</v>
      </c>
      <c r="AC1113" s="19" t="str">
        <f>IF(AB1113&lt;&gt;"",IF(NOT(ISNA(INDEX(os!A:A,MATCH(AB1113,os!B:B,0)))),INDEX(os!A:A,MATCH(AB1113,os!B:B,0)),"0"),"")</f>
        <v/>
      </c>
      <c r="AD1113" s="20" t="s">
        <v>830</v>
      </c>
      <c r="AE1113" s="20"/>
      <c r="AF1113" s="20"/>
      <c r="AG1113" s="20"/>
      <c r="AH1113" s="93" t="str">
        <f>IF(NOT(ISNA(VLOOKUP(B:B,ResultsTargets!A:A,1,0))),"TRUE","")</f>
        <v/>
      </c>
      <c r="AI1113" s="19" t="str">
        <f>IF(ISNA(VLOOKUP(C1113,dim_techarea!A:B,2,FALSE)),"",VLOOKUP(C1113,dim_techarea!A:B,2,FALSE))</f>
        <v>HTS_TST</v>
      </c>
      <c r="AJ1113" s="19" t="str">
        <f>IF(ISNA(VLOOKUP(AI1113,dim_techarea!B:C,2,FALSE)),"",VLOOKUP(AI1113,dim_techarea!B:C,2,FALSE))</f>
        <v>f5IPTM7mieH</v>
      </c>
      <c r="AK1113" s="19" t="str">
        <f>IF(ISNA(VLOOKUP(TRIM(G1113),dim_targetsresults!A:B,2,FALSE)),"",VLOOKUP(TRIM(G1113),dim_targetsresults!A:C,2,FALSE))</f>
        <v>MER Targets</v>
      </c>
      <c r="AL1113" s="19" t="str">
        <f>IF(ISNA(VLOOKUP(AK1113,dim_targetsresults!B:C,2,FALSE)),"",VLOOKUP(AK1113,dim_targetsresults!B:C,2,FALSE))</f>
        <v>W8imnja2Owd</v>
      </c>
      <c r="AM1113" s="19" t="str">
        <f>IF(ISNA(VLOOKUP(TRIM(D1113),dim_numeratordenominator!A:B,2,FALSE)),"",VLOOKUP(TRIM(D1113),dim_numeratordenominator!A:C,2,FALSE))</f>
        <v>Numerator</v>
      </c>
      <c r="AN1113" s="19" t="str">
        <f>IF(ISNA(VLOOKUP(AM1113,dim_numeratordenominator!B:C,2,FALSE)),"",VLOOKUP(AM1113,dim_numeratordenominator!B:C,2,FALSE))</f>
        <v>Som9NRMQqV7</v>
      </c>
      <c r="AO1113" s="19" t="str">
        <f>IF(ISNA(VLOOKUP(TRIM(E1113),dim_supporttype!A:B,2,FALSE)),"",VLOOKUP(TRIM(E1113),dim_supporttype!A:C,2,FALSE))</f>
        <v>DSD</v>
      </c>
      <c r="AP1113" s="19" t="str">
        <f>IF(ISNA(VLOOKUP(AO1113,dim_supporttype!B:C,2,FALSE)),"",VLOOKUP(AO1113,dim_supporttype!B:C,2,FALSE))</f>
        <v>iM13vdNLWKb</v>
      </c>
      <c r="AQ1113" s="19" t="str">
        <f>IF(ISNA(VLOOKUP(TRIM(F1113),dim_disaggs!A:B,2,FALSE)),"No Disagg",VLOOKUP(TRIM(F1113),dim_disaggs!A:B,2,FALSE))</f>
        <v>Pediatric/Result/&lt;5</v>
      </c>
      <c r="AR1113" s="19" t="str">
        <f>IF(ISNA(VLOOKUP(AQ1113,dim_disaggs!B:C,2,FALSE)),"",VLOOKUP(AQ1113,dim_disaggs!B:C,2,FALSE))</f>
        <v>ZmVGISi8k2P</v>
      </c>
      <c r="AS1113" s="72" t="s">
        <v>21120</v>
      </c>
      <c r="AT1113" s="66" t="s">
        <v>19781</v>
      </c>
      <c r="AU1113" s="72" t="s">
        <v>755</v>
      </c>
      <c r="AV1113" s="73" t="s">
        <v>755</v>
      </c>
      <c r="AW1113" s="66" t="s">
        <v>755</v>
      </c>
      <c r="AX1113" s="66" t="s">
        <v>755</v>
      </c>
      <c r="AY1113" s="20"/>
      <c r="AZ1113" s="20"/>
      <c r="BA1113" s="105" t="str">
        <f t="shared" si="162"/>
        <v/>
      </c>
      <c r="BB1113" s="20" t="str">
        <f t="shared" si="163"/>
        <v/>
      </c>
      <c r="BC1113" s="20"/>
      <c r="BD1113" s="20"/>
      <c r="BE1113" s="75"/>
      <c r="BF1113" s="73"/>
      <c r="BG1113" s="55"/>
      <c r="BH1113" s="76"/>
      <c r="BI1113" s="20"/>
      <c r="BJ1113" s="20"/>
      <c r="BK1113" s="55"/>
      <c r="BL1113" s="71"/>
      <c r="BM1113" s="77"/>
      <c r="BN1113" s="78"/>
      <c r="BO1113" s="77"/>
      <c r="BP1113" s="78"/>
    </row>
    <row r="1114" spans="1:68" x14ac:dyDescent="0.2">
      <c r="A1114" s="20" t="s">
        <v>95</v>
      </c>
      <c r="B1114" s="20" t="s">
        <v>1242</v>
      </c>
      <c r="C1114" s="20" t="s">
        <v>870</v>
      </c>
      <c r="D1114" s="20" t="s">
        <v>1</v>
      </c>
      <c r="E1114" s="20" t="s">
        <v>78</v>
      </c>
      <c r="F1114" s="20" t="s">
        <v>346</v>
      </c>
      <c r="G1114" s="20" t="s">
        <v>2442</v>
      </c>
      <c r="H1114" s="20" t="s">
        <v>346</v>
      </c>
      <c r="I1114" s="19">
        <f t="shared" si="164"/>
        <v>43</v>
      </c>
      <c r="J1114" s="20" t="s">
        <v>755</v>
      </c>
      <c r="K1114" s="20" t="s">
        <v>2225</v>
      </c>
      <c r="L1114" s="95" t="str">
        <f>IF(M1114&lt;&gt;"",IF(NOT(ISNA(INDEX(cc!B:B,MATCH(M1114,cc!A:A,0)))),INDEX(cc!B:B,MATCH(M1114,cc!A:A,0)),"0"),"")</f>
        <v>Test Results</v>
      </c>
      <c r="M1114" s="97" t="s">
        <v>353</v>
      </c>
      <c r="N1114" s="28" t="str">
        <f t="shared" si="165"/>
        <v xml:space="preserve"> TARGET</v>
      </c>
      <c r="O1114" s="19" t="str">
        <f t="shared" si="158"/>
        <v>HTS_TST (N, TA, Pediatric/Result/&lt;5) TARGET: HTS received results</v>
      </c>
      <c r="P1114" s="19" t="str">
        <f t="shared" si="159"/>
        <v>HTS_TST (N, TA, Pediatric/Result/&lt;5) TARGET: HTS received results</v>
      </c>
      <c r="Q1114" s="19" t="str">
        <f t="shared" si="157"/>
        <v>HTS_TST (N, TA, Pediatric/Result/&lt;5) TARGET</v>
      </c>
      <c r="R1114" s="19" t="str">
        <f t="shared" si="160"/>
        <v>HTS_TST_N_TA_Pediatric_Result_lt5_TARGET</v>
      </c>
      <c r="S1114" s="19" t="str">
        <f t="shared" si="161"/>
        <v>HTS_TST_N_TA_Pediatric_Result_lt5_TARGET</v>
      </c>
      <c r="T1114" s="19" t="b">
        <f>NOT(ISNA(VLOOKUP(B1114,dbcodes!A:B,2,FALSE)))</f>
        <v>1</v>
      </c>
      <c r="U1114" s="19" t="str">
        <f>IF(ISNA(VLOOKUP(B1114,dbcodes!A:B,2,FALSE)),des!R494,VLOOKUP(B1114,dbcodes!A:B,2,FALSE))</f>
        <v>HTC_TST_N_TA_Pediatric_Result_lt5_TARGET</v>
      </c>
      <c r="W1114" s="107" t="str">
        <f>IF(ISNA(VLOOKUP(C1114,descriptions!A:B,2,FALSE)),des!V494,IF(G1114=" TARGET","Target ","")&amp;VLOOKUP(C1114,descriptions!A:B,2,FALSE))</f>
        <v>Target Number of individuals who received HIV Testing Services (HTS) and received their test results</v>
      </c>
      <c r="X1114" s="20" t="s">
        <v>4</v>
      </c>
      <c r="Y1114" s="20" t="s">
        <v>831</v>
      </c>
      <c r="Z1114" s="20" t="s">
        <v>836</v>
      </c>
      <c r="AA1114" s="20" t="s">
        <v>102</v>
      </c>
      <c r="AB1114" s="20" t="s">
        <v>755</v>
      </c>
      <c r="AC1114" s="19" t="str">
        <f>IF(AB1114&lt;&gt;"",IF(NOT(ISNA(INDEX(os!A:A,MATCH(AB1114,os!B:B,0)))),INDEX(os!A:A,MATCH(AB1114,os!B:B,0)),"0"),"")</f>
        <v/>
      </c>
      <c r="AD1114" s="20" t="s">
        <v>830</v>
      </c>
      <c r="AH1114" s="93" t="str">
        <f>IF(NOT(ISNA(VLOOKUP(B:B,ResultsTargets!A:A,1,0))),"TRUE","")</f>
        <v/>
      </c>
      <c r="AI1114" s="19" t="str">
        <f>IF(ISNA(VLOOKUP(C1114,dim_techarea!A:B,2,FALSE)),"",VLOOKUP(C1114,dim_techarea!A:B,2,FALSE))</f>
        <v>HTS_TST</v>
      </c>
      <c r="AJ1114" s="19" t="str">
        <f>IF(ISNA(VLOOKUP(AI1114,dim_techarea!B:C,2,FALSE)),"",VLOOKUP(AI1114,dim_techarea!B:C,2,FALSE))</f>
        <v>f5IPTM7mieH</v>
      </c>
      <c r="AK1114" s="19" t="str">
        <f>IF(ISNA(VLOOKUP(TRIM(G1114),dim_targetsresults!A:B,2,FALSE)),"",VLOOKUP(TRIM(G1114),dim_targetsresults!A:C,2,FALSE))</f>
        <v>MER Targets</v>
      </c>
      <c r="AL1114" s="19" t="str">
        <f>IF(ISNA(VLOOKUP(AK1114,dim_targetsresults!B:C,2,FALSE)),"",VLOOKUP(AK1114,dim_targetsresults!B:C,2,FALSE))</f>
        <v>W8imnja2Owd</v>
      </c>
      <c r="AM1114" s="19" t="str">
        <f>IF(ISNA(VLOOKUP(TRIM(D1114),dim_numeratordenominator!A:B,2,FALSE)),"",VLOOKUP(TRIM(D1114),dim_numeratordenominator!A:C,2,FALSE))</f>
        <v>Numerator</v>
      </c>
      <c r="AN1114" s="19" t="str">
        <f>IF(ISNA(VLOOKUP(AM1114,dim_numeratordenominator!B:C,2,FALSE)),"",VLOOKUP(AM1114,dim_numeratordenominator!B:C,2,FALSE))</f>
        <v>Som9NRMQqV7</v>
      </c>
      <c r="AO1114" s="19" t="str">
        <f>IF(ISNA(VLOOKUP(TRIM(E1114),dim_supporttype!A:B,2,FALSE)),"",VLOOKUP(TRIM(E1114),dim_supporttype!A:C,2,FALSE))</f>
        <v>TA</v>
      </c>
      <c r="AP1114" s="19" t="str">
        <f>IF(ISNA(VLOOKUP(AO1114,dim_supporttype!B:C,2,FALSE)),"",VLOOKUP(AO1114,dim_supporttype!B:C,2,FALSE))</f>
        <v>cRAGKdWIDn4</v>
      </c>
      <c r="AQ1114" s="19" t="str">
        <f>IF(ISNA(VLOOKUP(TRIM(F1114),dim_disaggs!A:B,2,FALSE)),"No Disagg",VLOOKUP(TRIM(F1114),dim_disaggs!A:B,2,FALSE))</f>
        <v>Pediatric/Result/&lt;5</v>
      </c>
      <c r="AR1114" s="19" t="str">
        <f>IF(ISNA(VLOOKUP(AQ1114,dim_disaggs!B:C,2,FALSE)),"",VLOOKUP(AQ1114,dim_disaggs!B:C,2,FALSE))</f>
        <v>ZmVGISi8k2P</v>
      </c>
      <c r="AS1114" s="72" t="s">
        <v>21120</v>
      </c>
      <c r="AT1114" s="66" t="s">
        <v>19781</v>
      </c>
      <c r="AU1114" s="72" t="s">
        <v>755</v>
      </c>
      <c r="AV1114" s="73" t="s">
        <v>755</v>
      </c>
      <c r="AW1114" s="66" t="s">
        <v>755</v>
      </c>
      <c r="AX1114" s="66" t="s">
        <v>755</v>
      </c>
      <c r="BA1114" s="105" t="str">
        <f t="shared" si="162"/>
        <v/>
      </c>
      <c r="BB1114" s="20" t="str">
        <f t="shared" si="163"/>
        <v/>
      </c>
    </row>
    <row r="1115" spans="1:68" x14ac:dyDescent="0.2">
      <c r="A1115" s="20" t="s">
        <v>95</v>
      </c>
      <c r="B1115" s="20" t="s">
        <v>1186</v>
      </c>
      <c r="C1115" s="20" t="s">
        <v>870</v>
      </c>
      <c r="D1115" s="20" t="s">
        <v>1</v>
      </c>
      <c r="E1115" s="20" t="s">
        <v>77</v>
      </c>
      <c r="F1115" s="20" t="s">
        <v>20221</v>
      </c>
      <c r="G1115" s="20" t="s">
        <v>2442</v>
      </c>
      <c r="H1115" s="20" t="s">
        <v>20356</v>
      </c>
      <c r="I1115" s="19">
        <f t="shared" si="164"/>
        <v>45</v>
      </c>
      <c r="J1115" s="20" t="s">
        <v>755</v>
      </c>
      <c r="K1115" s="20" t="s">
        <v>2225</v>
      </c>
      <c r="L1115" s="95" t="str">
        <f>IF(M1115&lt;&gt;"",IF(NOT(ISNA(INDEX(cc!B:B,MATCH(M1115,cc!A:A,0)))),INDEX(cc!B:B,MATCH(M1115,cc!A:A,0)),"0"),"")</f>
        <v>Age (&lt;15,15+-uk, 2) and Results</v>
      </c>
      <c r="M1115" s="97" t="s">
        <v>374</v>
      </c>
      <c r="N1115" s="28" t="str">
        <f t="shared" si="165"/>
        <v xml:space="preserve"> TARGET</v>
      </c>
      <c r="O1115" s="19" t="str">
        <f t="shared" si="158"/>
        <v>HTS_TST (N, DSD, PMTCT ANC/Age Aggregated/Result) TARGET: HTS received results</v>
      </c>
      <c r="P1115" s="19" t="str">
        <f t="shared" si="159"/>
        <v>HTS_TST (N, DSD, PMTCT ANC/Age Aggregated/Result) TARGET: HTS received results</v>
      </c>
      <c r="Q1115" s="19" t="str">
        <f t="shared" si="157"/>
        <v>HTS_TST (N, DSD, PMTCT/Age Agg/Result) TARGET</v>
      </c>
      <c r="R1115" s="19" t="str">
        <f t="shared" si="160"/>
        <v>HTS_TST_N_DSD_PMTCT_Age_Agg_Result_TARGET</v>
      </c>
      <c r="S1115" s="19" t="str">
        <f t="shared" si="161"/>
        <v>HTS_TST_N_DSD_PMTCT_Age_Agg_Result_TARGET</v>
      </c>
      <c r="T1115" s="19" t="b">
        <f>NOT(ISNA(VLOOKUP(B1115,dbcodes!A:B,2,FALSE)))</f>
        <v>1</v>
      </c>
      <c r="U1115" s="19" t="str">
        <f>IF(ISNA(VLOOKUP(B1115,dbcodes!A:B,2,FALSE)),des!R495,VLOOKUP(B1115,dbcodes!A:B,2,FALSE))</f>
        <v>HTC_TST_N_DSD_PMTCTANC_Agg_Age_F_Result_TARGET</v>
      </c>
      <c r="W1115" s="107" t="str">
        <f>IF(ISNA(VLOOKUP(C1115,descriptions!A:B,2,FALSE)),des!V495,IF(G1115=" TARGET","Target ","")&amp;VLOOKUP(C1115,descriptions!A:B,2,FALSE))</f>
        <v>Target Number of individuals who received HIV Testing Services (HTS) and received their test results</v>
      </c>
      <c r="X1115" s="20" t="s">
        <v>4</v>
      </c>
      <c r="Y1115" s="20" t="s">
        <v>831</v>
      </c>
      <c r="Z1115" s="20" t="s">
        <v>836</v>
      </c>
      <c r="AA1115" s="20" t="s">
        <v>102</v>
      </c>
      <c r="AB1115" s="20" t="s">
        <v>755</v>
      </c>
      <c r="AC1115" s="19" t="str">
        <f>IF(AB1115&lt;&gt;"",IF(NOT(ISNA(INDEX(os!A:A,MATCH(AB1115,os!B:B,0)))),INDEX(os!A:A,MATCH(AB1115,os!B:B,0)),"0"),"")</f>
        <v/>
      </c>
      <c r="AD1115" s="20" t="s">
        <v>830</v>
      </c>
      <c r="AH1115" s="93" t="str">
        <f>IF(NOT(ISNA(VLOOKUP(B:B,ResultsTargets!A:A,1,0))),"TRUE","")</f>
        <v/>
      </c>
      <c r="AI1115" s="19" t="str">
        <f>IF(ISNA(VLOOKUP(C1115,dim_techarea!A:B,2,FALSE)),"",VLOOKUP(C1115,dim_techarea!A:B,2,FALSE))</f>
        <v>HTS_TST</v>
      </c>
      <c r="AJ1115" s="19" t="str">
        <f>IF(ISNA(VLOOKUP(AI1115,dim_techarea!B:C,2,FALSE)),"",VLOOKUP(AI1115,dim_techarea!B:C,2,FALSE))</f>
        <v>f5IPTM7mieH</v>
      </c>
      <c r="AK1115" s="19" t="str">
        <f>IF(ISNA(VLOOKUP(TRIM(G1115),dim_targetsresults!A:B,2,FALSE)),"",VLOOKUP(TRIM(G1115),dim_targetsresults!A:C,2,FALSE))</f>
        <v>MER Targets</v>
      </c>
      <c r="AL1115" s="19" t="str">
        <f>IF(ISNA(VLOOKUP(AK1115,dim_targetsresults!B:C,2,FALSE)),"",VLOOKUP(AK1115,dim_targetsresults!B:C,2,FALSE))</f>
        <v>W8imnja2Owd</v>
      </c>
      <c r="AM1115" s="19" t="str">
        <f>IF(ISNA(VLOOKUP(TRIM(D1115),dim_numeratordenominator!A:B,2,FALSE)),"",VLOOKUP(TRIM(D1115),dim_numeratordenominator!A:C,2,FALSE))</f>
        <v>Numerator</v>
      </c>
      <c r="AN1115" s="19" t="str">
        <f>IF(ISNA(VLOOKUP(AM1115,dim_numeratordenominator!B:C,2,FALSE)),"",VLOOKUP(AM1115,dim_numeratordenominator!B:C,2,FALSE))</f>
        <v>Som9NRMQqV7</v>
      </c>
      <c r="AO1115" s="19" t="str">
        <f>IF(ISNA(VLOOKUP(TRIM(E1115),dim_supporttype!A:B,2,FALSE)),"",VLOOKUP(TRIM(E1115),dim_supporttype!A:C,2,FALSE))</f>
        <v>DSD</v>
      </c>
      <c r="AP1115" s="19" t="str">
        <f>IF(ISNA(VLOOKUP(AO1115,dim_supporttype!B:C,2,FALSE)),"",VLOOKUP(AO1115,dim_supporttype!B:C,2,FALSE))</f>
        <v>iM13vdNLWKb</v>
      </c>
      <c r="AQ1115" s="19" t="str">
        <f>IF(ISNA(VLOOKUP(TRIM(F1115),dim_disaggs!A:B,2,FALSE)),"No Disagg",VLOOKUP(TRIM(F1115),dim_disaggs!A:B,2,FALSE))</f>
        <v>PMTCT ANC/Age Aggregated/Result</v>
      </c>
      <c r="AR1115" s="19" t="str">
        <f>IF(ISNA(VLOOKUP(AQ1115,dim_disaggs!B:C,2,FALSE)),"",VLOOKUP(AQ1115,dim_disaggs!B:C,2,FALSE))</f>
        <v>tJIfqKB7OZd</v>
      </c>
      <c r="AS1115" s="72" t="s">
        <v>21121</v>
      </c>
      <c r="AT1115" s="66" t="s">
        <v>19782</v>
      </c>
      <c r="AU1115" s="72" t="s">
        <v>755</v>
      </c>
      <c r="AV1115" s="73" t="s">
        <v>755</v>
      </c>
      <c r="AW1115" s="66" t="s">
        <v>755</v>
      </c>
      <c r="AX1115" s="66" t="s">
        <v>755</v>
      </c>
      <c r="BA1115" s="105" t="str">
        <f t="shared" si="162"/>
        <v/>
      </c>
      <c r="BB1115" s="20" t="str">
        <f t="shared" si="163"/>
        <v/>
      </c>
    </row>
    <row r="1116" spans="1:68" x14ac:dyDescent="0.2">
      <c r="A1116" s="20" t="s">
        <v>95</v>
      </c>
      <c r="B1116" s="20" t="s">
        <v>1244</v>
      </c>
      <c r="C1116" s="20" t="s">
        <v>870</v>
      </c>
      <c r="D1116" s="20" t="s">
        <v>1</v>
      </c>
      <c r="E1116" s="20" t="s">
        <v>78</v>
      </c>
      <c r="F1116" s="20" t="s">
        <v>20221</v>
      </c>
      <c r="G1116" s="20" t="s">
        <v>2442</v>
      </c>
      <c r="H1116" s="20" t="s">
        <v>20356</v>
      </c>
      <c r="I1116" s="19">
        <f t="shared" si="164"/>
        <v>44</v>
      </c>
      <c r="J1116" s="20" t="s">
        <v>755</v>
      </c>
      <c r="K1116" s="20" t="s">
        <v>2225</v>
      </c>
      <c r="L1116" s="95" t="str">
        <f>IF(M1116&lt;&gt;"",IF(NOT(ISNA(INDEX(cc!B:B,MATCH(M1116,cc!A:A,0)))),INDEX(cc!B:B,MATCH(M1116,cc!A:A,0)),"0"),"")</f>
        <v>Age (&lt;15,15+-uk, 2) and Results</v>
      </c>
      <c r="M1116" s="97" t="s">
        <v>374</v>
      </c>
      <c r="N1116" s="28" t="str">
        <f t="shared" si="165"/>
        <v xml:space="preserve"> TARGET</v>
      </c>
      <c r="O1116" s="19" t="str">
        <f t="shared" si="158"/>
        <v>HTS_TST (N, TA, PMTCT ANC/Age Aggregated/Result) TARGET: HTS received results</v>
      </c>
      <c r="P1116" s="19" t="str">
        <f t="shared" si="159"/>
        <v>HTS_TST (N, TA, PMTCT ANC/Age Aggregated/Result) TARGET: HTS received results</v>
      </c>
      <c r="Q1116" s="19" t="str">
        <f t="shared" si="157"/>
        <v>HTS_TST (N, TA, PMTCT/Age Agg/Result) TARGET</v>
      </c>
      <c r="R1116" s="19" t="str">
        <f t="shared" si="160"/>
        <v>HTS_TST_N_TA_PMTCT_Age_Agg_Result_TARGET</v>
      </c>
      <c r="S1116" s="19" t="str">
        <f t="shared" si="161"/>
        <v>HTS_TST_N_TA_PMTCT_Age_Agg_Result_TARGET</v>
      </c>
      <c r="T1116" s="19" t="b">
        <f>NOT(ISNA(VLOOKUP(B1116,dbcodes!A:B,2,FALSE)))</f>
        <v>1</v>
      </c>
      <c r="U1116" s="19" t="str">
        <f>IF(ISNA(VLOOKUP(B1116,dbcodes!A:B,2,FALSE)),des!R496,VLOOKUP(B1116,dbcodes!A:B,2,FALSE))</f>
        <v>HTC_TST_N_TA_PMTCTANC_Agg_Age_F_Result_TARGET</v>
      </c>
      <c r="W1116" s="107" t="str">
        <f>IF(ISNA(VLOOKUP(C1116,descriptions!A:B,2,FALSE)),des!V496,IF(G1116=" TARGET","Target ","")&amp;VLOOKUP(C1116,descriptions!A:B,2,FALSE))</f>
        <v>Target Number of individuals who received HIV Testing Services (HTS) and received their test results</v>
      </c>
      <c r="X1116" s="20" t="s">
        <v>4</v>
      </c>
      <c r="Y1116" s="20" t="s">
        <v>831</v>
      </c>
      <c r="Z1116" s="20" t="s">
        <v>836</v>
      </c>
      <c r="AA1116" s="20" t="s">
        <v>102</v>
      </c>
      <c r="AB1116" s="20" t="s">
        <v>755</v>
      </c>
      <c r="AC1116" s="19" t="str">
        <f>IF(AB1116&lt;&gt;"",IF(NOT(ISNA(INDEX(os!A:A,MATCH(AB1116,os!B:B,0)))),INDEX(os!A:A,MATCH(AB1116,os!B:B,0)),"0"),"")</f>
        <v/>
      </c>
      <c r="AD1116" s="20" t="s">
        <v>830</v>
      </c>
      <c r="AH1116" s="93" t="str">
        <f>IF(NOT(ISNA(VLOOKUP(B:B,ResultsTargets!A:A,1,0))),"TRUE","")</f>
        <v/>
      </c>
      <c r="AI1116" s="19" t="str">
        <f>IF(ISNA(VLOOKUP(C1116,dim_techarea!A:B,2,FALSE)),"",VLOOKUP(C1116,dim_techarea!A:B,2,FALSE))</f>
        <v>HTS_TST</v>
      </c>
      <c r="AJ1116" s="19" t="str">
        <f>IF(ISNA(VLOOKUP(AI1116,dim_techarea!B:C,2,FALSE)),"",VLOOKUP(AI1116,dim_techarea!B:C,2,FALSE))</f>
        <v>f5IPTM7mieH</v>
      </c>
      <c r="AK1116" s="19" t="str">
        <f>IF(ISNA(VLOOKUP(TRIM(G1116),dim_targetsresults!A:B,2,FALSE)),"",VLOOKUP(TRIM(G1116),dim_targetsresults!A:C,2,FALSE))</f>
        <v>MER Targets</v>
      </c>
      <c r="AL1116" s="19" t="str">
        <f>IF(ISNA(VLOOKUP(AK1116,dim_targetsresults!B:C,2,FALSE)),"",VLOOKUP(AK1116,dim_targetsresults!B:C,2,FALSE))</f>
        <v>W8imnja2Owd</v>
      </c>
      <c r="AM1116" s="19" t="str">
        <f>IF(ISNA(VLOOKUP(TRIM(D1116),dim_numeratordenominator!A:B,2,FALSE)),"",VLOOKUP(TRIM(D1116),dim_numeratordenominator!A:C,2,FALSE))</f>
        <v>Numerator</v>
      </c>
      <c r="AN1116" s="19" t="str">
        <f>IF(ISNA(VLOOKUP(AM1116,dim_numeratordenominator!B:C,2,FALSE)),"",VLOOKUP(AM1116,dim_numeratordenominator!B:C,2,FALSE))</f>
        <v>Som9NRMQqV7</v>
      </c>
      <c r="AO1116" s="19" t="str">
        <f>IF(ISNA(VLOOKUP(TRIM(E1116),dim_supporttype!A:B,2,FALSE)),"",VLOOKUP(TRIM(E1116),dim_supporttype!A:C,2,FALSE))</f>
        <v>TA</v>
      </c>
      <c r="AP1116" s="19" t="str">
        <f>IF(ISNA(VLOOKUP(AO1116,dim_supporttype!B:C,2,FALSE)),"",VLOOKUP(AO1116,dim_supporttype!B:C,2,FALSE))</f>
        <v>cRAGKdWIDn4</v>
      </c>
      <c r="AQ1116" s="19" t="str">
        <f>IF(ISNA(VLOOKUP(TRIM(F1116),dim_disaggs!A:B,2,FALSE)),"No Disagg",VLOOKUP(TRIM(F1116),dim_disaggs!A:B,2,FALSE))</f>
        <v>PMTCT ANC/Age Aggregated/Result</v>
      </c>
      <c r="AR1116" s="19" t="str">
        <f>IF(ISNA(VLOOKUP(AQ1116,dim_disaggs!B:C,2,FALSE)),"",VLOOKUP(AQ1116,dim_disaggs!B:C,2,FALSE))</f>
        <v>tJIfqKB7OZd</v>
      </c>
      <c r="AS1116" s="72" t="s">
        <v>21121</v>
      </c>
      <c r="AT1116" s="66" t="s">
        <v>19782</v>
      </c>
      <c r="AU1116" s="72" t="s">
        <v>755</v>
      </c>
      <c r="AV1116" s="73" t="s">
        <v>755</v>
      </c>
      <c r="AW1116" s="66" t="s">
        <v>755</v>
      </c>
      <c r="AX1116" s="66" t="s">
        <v>755</v>
      </c>
      <c r="BA1116" s="105" t="str">
        <f t="shared" si="162"/>
        <v/>
      </c>
      <c r="BB1116" s="20" t="str">
        <f t="shared" si="163"/>
        <v/>
      </c>
    </row>
    <row r="1117" spans="1:68" x14ac:dyDescent="0.2">
      <c r="A1117" s="20" t="s">
        <v>95</v>
      </c>
      <c r="B1117" s="20" t="s">
        <v>1185</v>
      </c>
      <c r="C1117" s="20" t="s">
        <v>870</v>
      </c>
      <c r="D1117" s="20" t="s">
        <v>1</v>
      </c>
      <c r="E1117" s="20" t="s">
        <v>77</v>
      </c>
      <c r="F1117" s="20" t="s">
        <v>20220</v>
      </c>
      <c r="G1117" s="20" t="s">
        <v>2442</v>
      </c>
      <c r="H1117" s="20" t="s">
        <v>20355</v>
      </c>
      <c r="I1117" s="19">
        <f t="shared" si="164"/>
        <v>41</v>
      </c>
      <c r="J1117" s="20" t="s">
        <v>755</v>
      </c>
      <c r="K1117" s="20" t="s">
        <v>2225</v>
      </c>
      <c r="L1117" s="95" t="str">
        <f>IF(M1117&lt;&gt;"",IF(NOT(ISNA(INDEX(cc!B:B,MATCH(M1117,cc!A:A,0)))),INDEX(cc!B:B,MATCH(M1117,cc!A:A,0)),"0"),"")</f>
        <v>Age (&lt;1-50+-uk, 6) and Result</v>
      </c>
      <c r="M1117" s="97" t="s">
        <v>366</v>
      </c>
      <c r="N1117" s="28" t="str">
        <f t="shared" si="165"/>
        <v xml:space="preserve"> TARGET</v>
      </c>
      <c r="O1117" s="19" t="str">
        <f t="shared" si="158"/>
        <v>HTS_TST (N, DSD, PMTCT ANC/Age/Result) TARGET: HTS received results</v>
      </c>
      <c r="P1117" s="19" t="str">
        <f t="shared" si="159"/>
        <v>HTS_TST (N, DSD, PMTCT ANC/Age/Result) TARGET: HTS received results</v>
      </c>
      <c r="Q1117" s="19" t="str">
        <f t="shared" si="157"/>
        <v>HTS_TST (N, DSD, PMTCT/Age/Result) TARGET</v>
      </c>
      <c r="R1117" s="19" t="str">
        <f t="shared" si="160"/>
        <v>HTS_TST_N_DSD_PMTCT_Age_Result_TARGET</v>
      </c>
      <c r="S1117" s="19" t="str">
        <f t="shared" si="161"/>
        <v>HTS_TST_N_DSD_PMTCT_Age_Result_TARGET</v>
      </c>
      <c r="T1117" s="19" t="b">
        <f>NOT(ISNA(VLOOKUP(B1117,dbcodes!A:B,2,FALSE)))</f>
        <v>1</v>
      </c>
      <c r="U1117" s="19" t="str">
        <f>IF(ISNA(VLOOKUP(B1117,dbcodes!A:B,2,FALSE)),des!R497,VLOOKUP(B1117,dbcodes!A:B,2,FALSE))</f>
        <v>HTC_TST_N_DSD_PMTCTANC_Age_F_Result_TARGET</v>
      </c>
      <c r="W1117" s="107" t="str">
        <f>IF(ISNA(VLOOKUP(C1117,descriptions!A:B,2,FALSE)),des!V497,IF(G1117=" TARGET","Target ","")&amp;VLOOKUP(C1117,descriptions!A:B,2,FALSE))</f>
        <v>Target Number of individuals who received HIV Testing Services (HTS) and received their test results</v>
      </c>
      <c r="X1117" s="20" t="s">
        <v>4</v>
      </c>
      <c r="Y1117" s="20" t="s">
        <v>831</v>
      </c>
      <c r="Z1117" s="20" t="s">
        <v>836</v>
      </c>
      <c r="AA1117" s="20" t="s">
        <v>102</v>
      </c>
      <c r="AB1117" s="20" t="s">
        <v>755</v>
      </c>
      <c r="AC1117" s="19" t="str">
        <f>IF(AB1117&lt;&gt;"",IF(NOT(ISNA(INDEX(os!A:A,MATCH(AB1117,os!B:B,0)))),INDEX(os!A:A,MATCH(AB1117,os!B:B,0)),"0"),"")</f>
        <v/>
      </c>
      <c r="AD1117" s="20" t="s">
        <v>830</v>
      </c>
      <c r="AH1117" s="93" t="str">
        <f>IF(NOT(ISNA(VLOOKUP(B:B,ResultsTargets!A:A,1,0))),"TRUE","")</f>
        <v/>
      </c>
      <c r="AI1117" s="19" t="str">
        <f>IF(ISNA(VLOOKUP(C1117,dim_techarea!A:B,2,FALSE)),"",VLOOKUP(C1117,dim_techarea!A:B,2,FALSE))</f>
        <v>HTS_TST</v>
      </c>
      <c r="AJ1117" s="19" t="str">
        <f>IF(ISNA(VLOOKUP(AI1117,dim_techarea!B:C,2,FALSE)),"",VLOOKUP(AI1117,dim_techarea!B:C,2,FALSE))</f>
        <v>f5IPTM7mieH</v>
      </c>
      <c r="AK1117" s="19" t="str">
        <f>IF(ISNA(VLOOKUP(TRIM(G1117),dim_targetsresults!A:B,2,FALSE)),"",VLOOKUP(TRIM(G1117),dim_targetsresults!A:C,2,FALSE))</f>
        <v>MER Targets</v>
      </c>
      <c r="AL1117" s="19" t="str">
        <f>IF(ISNA(VLOOKUP(AK1117,dim_targetsresults!B:C,2,FALSE)),"",VLOOKUP(AK1117,dim_targetsresults!B:C,2,FALSE))</f>
        <v>W8imnja2Owd</v>
      </c>
      <c r="AM1117" s="19" t="str">
        <f>IF(ISNA(VLOOKUP(TRIM(D1117),dim_numeratordenominator!A:B,2,FALSE)),"",VLOOKUP(TRIM(D1117),dim_numeratordenominator!A:C,2,FALSE))</f>
        <v>Numerator</v>
      </c>
      <c r="AN1117" s="19" t="str">
        <f>IF(ISNA(VLOOKUP(AM1117,dim_numeratordenominator!B:C,2,FALSE)),"",VLOOKUP(AM1117,dim_numeratordenominator!B:C,2,FALSE))</f>
        <v>Som9NRMQqV7</v>
      </c>
      <c r="AO1117" s="19" t="str">
        <f>IF(ISNA(VLOOKUP(TRIM(E1117),dim_supporttype!A:B,2,FALSE)),"",VLOOKUP(TRIM(E1117),dim_supporttype!A:C,2,FALSE))</f>
        <v>DSD</v>
      </c>
      <c r="AP1117" s="19" t="str">
        <f>IF(ISNA(VLOOKUP(AO1117,dim_supporttype!B:C,2,FALSE)),"",VLOOKUP(AO1117,dim_supporttype!B:C,2,FALSE))</f>
        <v>iM13vdNLWKb</v>
      </c>
      <c r="AQ1117" s="19" t="str">
        <f>IF(ISNA(VLOOKUP(TRIM(F1117),dim_disaggs!A:B,2,FALSE)),"No Disagg",VLOOKUP(TRIM(F1117),dim_disaggs!A:B,2,FALSE))</f>
        <v>PMTCT ANC/Age/Result</v>
      </c>
      <c r="AR1117" s="19" t="str">
        <f>IF(ISNA(VLOOKUP(AQ1117,dim_disaggs!B:C,2,FALSE)),"",VLOOKUP(AQ1117,dim_disaggs!B:C,2,FALSE))</f>
        <v>Hmd6S4GxPil</v>
      </c>
      <c r="AS1117" s="72" t="s">
        <v>21121</v>
      </c>
      <c r="AT1117" s="66" t="s">
        <v>19782</v>
      </c>
      <c r="AU1117" s="72" t="s">
        <v>755</v>
      </c>
      <c r="AV1117" s="73" t="s">
        <v>755</v>
      </c>
      <c r="AW1117" s="66" t="s">
        <v>755</v>
      </c>
      <c r="AX1117" s="66" t="s">
        <v>755</v>
      </c>
      <c r="BA1117" s="105" t="str">
        <f t="shared" si="162"/>
        <v/>
      </c>
      <c r="BB1117" s="20" t="str">
        <f t="shared" si="163"/>
        <v/>
      </c>
    </row>
    <row r="1118" spans="1:68" x14ac:dyDescent="0.2">
      <c r="A1118" s="20" t="s">
        <v>95</v>
      </c>
      <c r="B1118" s="20" t="s">
        <v>1243</v>
      </c>
      <c r="C1118" s="20" t="s">
        <v>870</v>
      </c>
      <c r="D1118" s="20" t="s">
        <v>1</v>
      </c>
      <c r="E1118" s="20" t="s">
        <v>78</v>
      </c>
      <c r="F1118" s="20" t="s">
        <v>20220</v>
      </c>
      <c r="G1118" s="20" t="s">
        <v>2442</v>
      </c>
      <c r="H1118" s="20" t="s">
        <v>20355</v>
      </c>
      <c r="I1118" s="19">
        <f t="shared" si="164"/>
        <v>40</v>
      </c>
      <c r="J1118" s="20" t="s">
        <v>755</v>
      </c>
      <c r="K1118" s="20" t="s">
        <v>2225</v>
      </c>
      <c r="L1118" s="95" t="str">
        <f>IF(M1118&lt;&gt;"",IF(NOT(ISNA(INDEX(cc!B:B,MATCH(M1118,cc!A:A,0)))),INDEX(cc!B:B,MATCH(M1118,cc!A:A,0)),"0"),"")</f>
        <v>Age (&lt;1-50+-uk, 6) and Result</v>
      </c>
      <c r="M1118" s="97" t="s">
        <v>366</v>
      </c>
      <c r="N1118" s="28" t="str">
        <f t="shared" si="165"/>
        <v xml:space="preserve"> TARGET</v>
      </c>
      <c r="O1118" s="19" t="str">
        <f t="shared" si="158"/>
        <v>HTS_TST (N, TA, PMTCT ANC/Age/Result) TARGET: HTS received results</v>
      </c>
      <c r="P1118" s="19" t="str">
        <f t="shared" si="159"/>
        <v>HTS_TST (N, TA, PMTCT ANC/Age/Result) TARGET: HTS received results</v>
      </c>
      <c r="Q1118" s="19" t="str">
        <f t="shared" si="157"/>
        <v>HTS_TST (N, TA, PMTCT/Age/Result) TARGET</v>
      </c>
      <c r="R1118" s="19" t="str">
        <f t="shared" si="160"/>
        <v>HTS_TST_N_TA_PMTCT_Age_Result_TARGET</v>
      </c>
      <c r="S1118" s="19" t="str">
        <f t="shared" si="161"/>
        <v>HTS_TST_N_TA_PMTCT_Age_Result_TARGET</v>
      </c>
      <c r="T1118" s="19" t="b">
        <f>NOT(ISNA(VLOOKUP(B1118,dbcodes!A:B,2,FALSE)))</f>
        <v>1</v>
      </c>
      <c r="U1118" s="19" t="str">
        <f>IF(ISNA(VLOOKUP(B1118,dbcodes!A:B,2,FALSE)),des!R498,VLOOKUP(B1118,dbcodes!A:B,2,FALSE))</f>
        <v>HTC_TST_N_TA_PMTCTANC_Age_F_Result_TARGET</v>
      </c>
      <c r="W1118" s="107" t="str">
        <f>IF(ISNA(VLOOKUP(C1118,descriptions!A:B,2,FALSE)),des!V498,IF(G1118=" TARGET","Target ","")&amp;VLOOKUP(C1118,descriptions!A:B,2,FALSE))</f>
        <v>Target Number of individuals who received HIV Testing Services (HTS) and received their test results</v>
      </c>
      <c r="X1118" s="20" t="s">
        <v>4</v>
      </c>
      <c r="Y1118" s="20" t="s">
        <v>831</v>
      </c>
      <c r="Z1118" s="20" t="s">
        <v>836</v>
      </c>
      <c r="AA1118" s="20" t="s">
        <v>102</v>
      </c>
      <c r="AB1118" s="20" t="s">
        <v>755</v>
      </c>
      <c r="AC1118" s="19" t="str">
        <f>IF(AB1118&lt;&gt;"",IF(NOT(ISNA(INDEX(os!A:A,MATCH(AB1118,os!B:B,0)))),INDEX(os!A:A,MATCH(AB1118,os!B:B,0)),"0"),"")</f>
        <v/>
      </c>
      <c r="AD1118" s="20" t="s">
        <v>830</v>
      </c>
      <c r="AH1118" s="93" t="str">
        <f>IF(NOT(ISNA(VLOOKUP(B:B,ResultsTargets!A:A,1,0))),"TRUE","")</f>
        <v/>
      </c>
      <c r="AI1118" s="19" t="str">
        <f>IF(ISNA(VLOOKUP(C1118,dim_techarea!A:B,2,FALSE)),"",VLOOKUP(C1118,dim_techarea!A:B,2,FALSE))</f>
        <v>HTS_TST</v>
      </c>
      <c r="AJ1118" s="19" t="str">
        <f>IF(ISNA(VLOOKUP(AI1118,dim_techarea!B:C,2,FALSE)),"",VLOOKUP(AI1118,dim_techarea!B:C,2,FALSE))</f>
        <v>f5IPTM7mieH</v>
      </c>
      <c r="AK1118" s="19" t="str">
        <f>IF(ISNA(VLOOKUP(TRIM(G1118),dim_targetsresults!A:B,2,FALSE)),"",VLOOKUP(TRIM(G1118),dim_targetsresults!A:C,2,FALSE))</f>
        <v>MER Targets</v>
      </c>
      <c r="AL1118" s="19" t="str">
        <f>IF(ISNA(VLOOKUP(AK1118,dim_targetsresults!B:C,2,FALSE)),"",VLOOKUP(AK1118,dim_targetsresults!B:C,2,FALSE))</f>
        <v>W8imnja2Owd</v>
      </c>
      <c r="AM1118" s="19" t="str">
        <f>IF(ISNA(VLOOKUP(TRIM(D1118),dim_numeratordenominator!A:B,2,FALSE)),"",VLOOKUP(TRIM(D1118),dim_numeratordenominator!A:C,2,FALSE))</f>
        <v>Numerator</v>
      </c>
      <c r="AN1118" s="19" t="str">
        <f>IF(ISNA(VLOOKUP(AM1118,dim_numeratordenominator!B:C,2,FALSE)),"",VLOOKUP(AM1118,dim_numeratordenominator!B:C,2,FALSE))</f>
        <v>Som9NRMQqV7</v>
      </c>
      <c r="AO1118" s="19" t="str">
        <f>IF(ISNA(VLOOKUP(TRIM(E1118),dim_supporttype!A:B,2,FALSE)),"",VLOOKUP(TRIM(E1118),dim_supporttype!A:C,2,FALSE))</f>
        <v>TA</v>
      </c>
      <c r="AP1118" s="19" t="str">
        <f>IF(ISNA(VLOOKUP(AO1118,dim_supporttype!B:C,2,FALSE)),"",VLOOKUP(AO1118,dim_supporttype!B:C,2,FALSE))</f>
        <v>cRAGKdWIDn4</v>
      </c>
      <c r="AQ1118" s="19" t="str">
        <f>IF(ISNA(VLOOKUP(TRIM(F1118),dim_disaggs!A:B,2,FALSE)),"No Disagg",VLOOKUP(TRIM(F1118),dim_disaggs!A:B,2,FALSE))</f>
        <v>PMTCT ANC/Age/Result</v>
      </c>
      <c r="AR1118" s="19" t="str">
        <f>IF(ISNA(VLOOKUP(AQ1118,dim_disaggs!B:C,2,FALSE)),"",VLOOKUP(AQ1118,dim_disaggs!B:C,2,FALSE))</f>
        <v>Hmd6S4GxPil</v>
      </c>
      <c r="AS1118" s="72" t="s">
        <v>21121</v>
      </c>
      <c r="AT1118" s="66" t="s">
        <v>19782</v>
      </c>
      <c r="AU1118" s="72" t="s">
        <v>755</v>
      </c>
      <c r="AV1118" s="73" t="s">
        <v>755</v>
      </c>
      <c r="AW1118" s="66" t="s">
        <v>755</v>
      </c>
      <c r="AX1118" s="66" t="s">
        <v>755</v>
      </c>
      <c r="BA1118" s="105" t="str">
        <f t="shared" si="162"/>
        <v/>
      </c>
      <c r="BB1118" s="20" t="str">
        <f t="shared" si="163"/>
        <v/>
      </c>
      <c r="BF1118" s="75"/>
      <c r="BG1118" s="71"/>
      <c r="BH1118" s="71"/>
    </row>
    <row r="1119" spans="1:68" x14ac:dyDescent="0.2">
      <c r="A1119" s="20" t="s">
        <v>95</v>
      </c>
      <c r="B1119" s="21" t="s">
        <v>19887</v>
      </c>
      <c r="C1119" s="20" t="s">
        <v>870</v>
      </c>
      <c r="D1119" s="20" t="s">
        <v>1</v>
      </c>
      <c r="E1119" s="20" t="s">
        <v>77</v>
      </c>
      <c r="F1119" s="20" t="s">
        <v>19891</v>
      </c>
      <c r="G1119" s="20" t="s">
        <v>2442</v>
      </c>
      <c r="H1119" s="20" t="s">
        <v>19892</v>
      </c>
      <c r="I1119" s="19">
        <f t="shared" si="164"/>
        <v>45</v>
      </c>
      <c r="J1119" s="20" t="s">
        <v>755</v>
      </c>
      <c r="K1119" s="20" t="s">
        <v>2225</v>
      </c>
      <c r="L1119" s="95" t="str">
        <f>IF(M1119&lt;&gt;"",IF(NOT(ISNA(INDEX(cc!B:B,MATCH(M1119,cc!A:A,0)))),INDEX(cc!B:B,MATCH(M1119,cc!A:A,0)),"0"),"")</f>
        <v>Age (&lt;1-50+-uk-nme, 12), Sex (Female) and Result</v>
      </c>
      <c r="M1119" s="97" t="s">
        <v>19883</v>
      </c>
      <c r="N1119" s="28" t="str">
        <f t="shared" si="165"/>
        <v xml:space="preserve"> TARGET</v>
      </c>
      <c r="O1119" s="19" t="str">
        <f t="shared" si="158"/>
        <v>HTS_TST (N, DSD, PMTCT ANC/Age/Sex/Result) TARGET: HTS received results</v>
      </c>
      <c r="P1119" s="19" t="str">
        <f t="shared" si="159"/>
        <v>HTS_TST (N, DSD, PMTCT ANC/Age/Sex/Result) TARGET: HTS received results</v>
      </c>
      <c r="Q1119" s="19" t="str">
        <f t="shared" si="157"/>
        <v>HTS_TST (N, DSD, PMTCT/Age/Sex/Result) TARGET</v>
      </c>
      <c r="R1119" s="19" t="str">
        <f t="shared" si="160"/>
        <v>HTS_TST_N_DSD_PMTCT_Age_Sex_Result_TARGET</v>
      </c>
      <c r="S1119" s="19" t="str">
        <f t="shared" si="161"/>
        <v>HTS_TST_N_DSD_PMTCT_Age_Sex_Result_TARGET</v>
      </c>
      <c r="T1119" s="19" t="b">
        <f>NOT(ISNA(VLOOKUP(B1119,dbcodes!A:B,2,FALSE)))</f>
        <v>1</v>
      </c>
      <c r="U1119" s="19" t="str">
        <f>IF(ISNA(VLOOKUP(B1119,dbcodes!A:B,2,FALSE)),des!R499,VLOOKUP(B1119,dbcodes!A:B,2,FALSE))</f>
        <v>HTS_TST_N_DSD_PMTCT_Age_Sex_Result_TARGET</v>
      </c>
      <c r="W1119" s="107" t="str">
        <f>IF(ISNA(VLOOKUP(C1119,descriptions!A:B,2,FALSE)),des!V499,IF(G1119=" TARGET","Target ","")&amp;VLOOKUP(C1119,descriptions!A:B,2,FALSE))</f>
        <v>Target Number of individuals who received HIV Testing Services (HTS) and received their test results</v>
      </c>
      <c r="X1119" s="20" t="s">
        <v>4</v>
      </c>
      <c r="Y1119" s="20" t="s">
        <v>831</v>
      </c>
      <c r="Z1119" s="20" t="s">
        <v>836</v>
      </c>
      <c r="AA1119" s="20" t="s">
        <v>102</v>
      </c>
      <c r="AB1119" s="20" t="s">
        <v>755</v>
      </c>
      <c r="AC1119" s="19" t="str">
        <f>IF(AB1119&lt;&gt;"",IF(NOT(ISNA(INDEX(os!A:A,MATCH(AB1119,os!B:B,0)))),INDEX(os!A:A,MATCH(AB1119,os!B:B,0)),"0"),"")</f>
        <v/>
      </c>
      <c r="AD1119" s="20" t="s">
        <v>830</v>
      </c>
      <c r="AH1119" s="93" t="str">
        <f>IF(NOT(ISNA(VLOOKUP(B:B,ResultsTargets!A:A,1,0))),"TRUE","")</f>
        <v/>
      </c>
      <c r="AI1119" s="19" t="str">
        <f>IF(ISNA(VLOOKUP(C1119,dim_techarea!A:B,2,FALSE)),"",VLOOKUP(C1119,dim_techarea!A:B,2,FALSE))</f>
        <v>HTS_TST</v>
      </c>
      <c r="AJ1119" s="19" t="str">
        <f>IF(ISNA(VLOOKUP(AI1119,dim_techarea!B:C,2,FALSE)),"",VLOOKUP(AI1119,dim_techarea!B:C,2,FALSE))</f>
        <v>f5IPTM7mieH</v>
      </c>
      <c r="AK1119" s="19" t="str">
        <f>IF(ISNA(VLOOKUP(TRIM(G1119),dim_targetsresults!A:B,2,FALSE)),"",VLOOKUP(TRIM(G1119),dim_targetsresults!A:C,2,FALSE))</f>
        <v>MER Targets</v>
      </c>
      <c r="AL1119" s="19" t="str">
        <f>IF(ISNA(VLOOKUP(AK1119,dim_targetsresults!B:C,2,FALSE)),"",VLOOKUP(AK1119,dim_targetsresults!B:C,2,FALSE))</f>
        <v>W8imnja2Owd</v>
      </c>
      <c r="AM1119" s="19" t="str">
        <f>IF(ISNA(VLOOKUP(TRIM(D1119),dim_numeratordenominator!A:B,2,FALSE)),"",VLOOKUP(TRIM(D1119),dim_numeratordenominator!A:C,2,FALSE))</f>
        <v>Numerator</v>
      </c>
      <c r="AN1119" s="19" t="str">
        <f>IF(ISNA(VLOOKUP(AM1119,dim_numeratordenominator!B:C,2,FALSE)),"",VLOOKUP(AM1119,dim_numeratordenominator!B:C,2,FALSE))</f>
        <v>Som9NRMQqV7</v>
      </c>
      <c r="AO1119" s="19" t="str">
        <f>IF(ISNA(VLOOKUP(TRIM(E1119),dim_supporttype!A:B,2,FALSE)),"",VLOOKUP(TRIM(E1119),dim_supporttype!A:C,2,FALSE))</f>
        <v>DSD</v>
      </c>
      <c r="AP1119" s="19" t="str">
        <f>IF(ISNA(VLOOKUP(AO1119,dim_supporttype!B:C,2,FALSE)),"",VLOOKUP(AO1119,dim_supporttype!B:C,2,FALSE))</f>
        <v>iM13vdNLWKb</v>
      </c>
      <c r="AQ1119" s="19" t="str">
        <f>IF(ISNA(VLOOKUP(TRIM(F1119),dim_disaggs!A:B,2,FALSE)),"No Disagg",VLOOKUP(TRIM(F1119),dim_disaggs!A:B,2,FALSE))</f>
        <v>PMTCT ANC/Age/Sex/Result</v>
      </c>
      <c r="AR1119" s="19" t="str">
        <f>IF(ISNA(VLOOKUP(AQ1119,dim_disaggs!B:C,2,FALSE)),"",VLOOKUP(AQ1119,dim_disaggs!B:C,2,FALSE))</f>
        <v>dmPR3N6lKPJ</v>
      </c>
      <c r="AS1119" s="72" t="s">
        <v>21121</v>
      </c>
      <c r="AT1119" s="66" t="s">
        <v>19782</v>
      </c>
      <c r="AU1119" s="72" t="s">
        <v>755</v>
      </c>
      <c r="AV1119" s="73" t="s">
        <v>755</v>
      </c>
      <c r="AW1119" s="66" t="s">
        <v>755</v>
      </c>
      <c r="AX1119" s="66" t="s">
        <v>755</v>
      </c>
      <c r="BA1119" s="105" t="str">
        <f t="shared" si="162"/>
        <v/>
      </c>
      <c r="BB1119" s="20" t="str">
        <f t="shared" si="163"/>
        <v/>
      </c>
    </row>
    <row r="1120" spans="1:68" x14ac:dyDescent="0.2">
      <c r="A1120" s="20" t="s">
        <v>95</v>
      </c>
      <c r="B1120" s="21" t="s">
        <v>19888</v>
      </c>
      <c r="C1120" s="20" t="s">
        <v>870</v>
      </c>
      <c r="D1120" s="20" t="s">
        <v>1</v>
      </c>
      <c r="E1120" s="20" t="s">
        <v>78</v>
      </c>
      <c r="F1120" s="20" t="s">
        <v>19891</v>
      </c>
      <c r="G1120" s="20" t="s">
        <v>2442</v>
      </c>
      <c r="H1120" s="20" t="s">
        <v>19892</v>
      </c>
      <c r="I1120" s="19">
        <f t="shared" si="164"/>
        <v>44</v>
      </c>
      <c r="J1120" s="20" t="s">
        <v>755</v>
      </c>
      <c r="K1120" s="20" t="s">
        <v>2225</v>
      </c>
      <c r="L1120" s="95" t="str">
        <f>IF(M1120&lt;&gt;"",IF(NOT(ISNA(INDEX(cc!B:B,MATCH(M1120,cc!A:A,0)))),INDEX(cc!B:B,MATCH(M1120,cc!A:A,0)),"0"),"")</f>
        <v>Age (&lt;1-50+-uk-nme, 12), Sex (Female) and Result</v>
      </c>
      <c r="M1120" s="97" t="s">
        <v>19883</v>
      </c>
      <c r="N1120" s="28" t="str">
        <f t="shared" si="165"/>
        <v xml:space="preserve"> TARGET</v>
      </c>
      <c r="O1120" s="19" t="str">
        <f t="shared" si="158"/>
        <v>HTS_TST (N, TA, PMTCT ANC/Age/Sex/Result) TARGET: HTS received results</v>
      </c>
      <c r="P1120" s="19" t="str">
        <f t="shared" si="159"/>
        <v>HTS_TST (N, TA, PMTCT ANC/Age/Sex/Result) TARGET: HTS received results</v>
      </c>
      <c r="Q1120" s="19" t="str">
        <f t="shared" si="157"/>
        <v>HTS_TST (N, TA, PMTCT/Age/Sex/Result) TARGET</v>
      </c>
      <c r="R1120" s="19" t="str">
        <f t="shared" si="160"/>
        <v>HTS_TST_N_TA_PMTCT_Age_Sex_Result_TARGET</v>
      </c>
      <c r="S1120" s="19" t="str">
        <f t="shared" si="161"/>
        <v>HTS_TST_N_TA_PMTCT_Age_Sex_Result_TARGET</v>
      </c>
      <c r="T1120" s="19" t="b">
        <f>NOT(ISNA(VLOOKUP(B1120,dbcodes!A:B,2,FALSE)))</f>
        <v>1</v>
      </c>
      <c r="U1120" s="19" t="str">
        <f>IF(ISNA(VLOOKUP(B1120,dbcodes!A:B,2,FALSE)),des!R500,VLOOKUP(B1120,dbcodes!A:B,2,FALSE))</f>
        <v>HTS_TST_N_TA_PMTCT_Age_Sex_Result_TARGET</v>
      </c>
      <c r="W1120" s="107" t="str">
        <f>IF(ISNA(VLOOKUP(C1120,descriptions!A:B,2,FALSE)),des!V500,IF(G1120=" TARGET","Target ","")&amp;VLOOKUP(C1120,descriptions!A:B,2,FALSE))</f>
        <v>Target Number of individuals who received HIV Testing Services (HTS) and received their test results</v>
      </c>
      <c r="X1120" s="20" t="s">
        <v>4</v>
      </c>
      <c r="Y1120" s="20" t="s">
        <v>831</v>
      </c>
      <c r="Z1120" s="20" t="s">
        <v>836</v>
      </c>
      <c r="AA1120" s="20" t="s">
        <v>102</v>
      </c>
      <c r="AB1120" s="20" t="s">
        <v>755</v>
      </c>
      <c r="AC1120" s="19" t="str">
        <f>IF(AB1120&lt;&gt;"",IF(NOT(ISNA(INDEX(os!A:A,MATCH(AB1120,os!B:B,0)))),INDEX(os!A:A,MATCH(AB1120,os!B:B,0)),"0"),"")</f>
        <v/>
      </c>
      <c r="AD1120" s="20" t="s">
        <v>830</v>
      </c>
      <c r="AH1120" s="93" t="str">
        <f>IF(NOT(ISNA(VLOOKUP(B:B,ResultsTargets!A:A,1,0))),"TRUE","")</f>
        <v/>
      </c>
      <c r="AI1120" s="19" t="str">
        <f>IF(ISNA(VLOOKUP(C1120,dim_techarea!A:B,2,FALSE)),"",VLOOKUP(C1120,dim_techarea!A:B,2,FALSE))</f>
        <v>HTS_TST</v>
      </c>
      <c r="AJ1120" s="19" t="str">
        <f>IF(ISNA(VLOOKUP(AI1120,dim_techarea!B:C,2,FALSE)),"",VLOOKUP(AI1120,dim_techarea!B:C,2,FALSE))</f>
        <v>f5IPTM7mieH</v>
      </c>
      <c r="AK1120" s="19" t="str">
        <f>IF(ISNA(VLOOKUP(TRIM(G1120),dim_targetsresults!A:B,2,FALSE)),"",VLOOKUP(TRIM(G1120),dim_targetsresults!A:C,2,FALSE))</f>
        <v>MER Targets</v>
      </c>
      <c r="AL1120" s="19" t="str">
        <f>IF(ISNA(VLOOKUP(AK1120,dim_targetsresults!B:C,2,FALSE)),"",VLOOKUP(AK1120,dim_targetsresults!B:C,2,FALSE))</f>
        <v>W8imnja2Owd</v>
      </c>
      <c r="AM1120" s="19" t="str">
        <f>IF(ISNA(VLOOKUP(TRIM(D1120),dim_numeratordenominator!A:B,2,FALSE)),"",VLOOKUP(TRIM(D1120),dim_numeratordenominator!A:C,2,FALSE))</f>
        <v>Numerator</v>
      </c>
      <c r="AN1120" s="19" t="str">
        <f>IF(ISNA(VLOOKUP(AM1120,dim_numeratordenominator!B:C,2,FALSE)),"",VLOOKUP(AM1120,dim_numeratordenominator!B:C,2,FALSE))</f>
        <v>Som9NRMQqV7</v>
      </c>
      <c r="AO1120" s="19" t="str">
        <f>IF(ISNA(VLOOKUP(TRIM(E1120),dim_supporttype!A:B,2,FALSE)),"",VLOOKUP(TRIM(E1120),dim_supporttype!A:C,2,FALSE))</f>
        <v>TA</v>
      </c>
      <c r="AP1120" s="19" t="str">
        <f>IF(ISNA(VLOOKUP(AO1120,dim_supporttype!B:C,2,FALSE)),"",VLOOKUP(AO1120,dim_supporttype!B:C,2,FALSE))</f>
        <v>cRAGKdWIDn4</v>
      </c>
      <c r="AQ1120" s="19" t="str">
        <f>IF(ISNA(VLOOKUP(TRIM(F1120),dim_disaggs!A:B,2,FALSE)),"No Disagg",VLOOKUP(TRIM(F1120),dim_disaggs!A:B,2,FALSE))</f>
        <v>PMTCT ANC/Age/Sex/Result</v>
      </c>
      <c r="AR1120" s="19" t="str">
        <f>IF(ISNA(VLOOKUP(AQ1120,dim_disaggs!B:C,2,FALSE)),"",VLOOKUP(AQ1120,dim_disaggs!B:C,2,FALSE))</f>
        <v>dmPR3N6lKPJ</v>
      </c>
      <c r="AS1120" s="72" t="s">
        <v>21121</v>
      </c>
      <c r="AT1120" s="66" t="s">
        <v>19782</v>
      </c>
      <c r="AU1120" s="72" t="s">
        <v>755</v>
      </c>
      <c r="AV1120" s="73" t="s">
        <v>755</v>
      </c>
      <c r="AW1120" s="66" t="s">
        <v>755</v>
      </c>
      <c r="AX1120" s="66" t="s">
        <v>755</v>
      </c>
      <c r="BA1120" s="105" t="str">
        <f t="shared" si="162"/>
        <v/>
      </c>
      <c r="BB1120" s="20" t="str">
        <f t="shared" si="163"/>
        <v/>
      </c>
    </row>
    <row r="1121" spans="1:60" x14ac:dyDescent="0.2">
      <c r="A1121" s="20" t="s">
        <v>95</v>
      </c>
      <c r="B1121" s="20" t="s">
        <v>1187</v>
      </c>
      <c r="C1121" s="20" t="s">
        <v>870</v>
      </c>
      <c r="D1121" s="20" t="s">
        <v>1</v>
      </c>
      <c r="E1121" s="20" t="s">
        <v>77</v>
      </c>
      <c r="F1121" s="20" t="s">
        <v>2159</v>
      </c>
      <c r="G1121" s="20" t="s">
        <v>2442</v>
      </c>
      <c r="H1121" s="20" t="s">
        <v>2159</v>
      </c>
      <c r="I1121" s="19">
        <f t="shared" si="164"/>
        <v>33</v>
      </c>
      <c r="J1121" s="20" t="s">
        <v>755</v>
      </c>
      <c r="K1121" s="20" t="s">
        <v>2225</v>
      </c>
      <c r="L1121" s="95" t="str">
        <f>IF(M1121&lt;&gt;"",IF(NOT(ISNA(INDEX(cc!B:B,MATCH(M1121,cc!A:A,0)))),INDEX(cc!B:B,MATCH(M1121,cc!A:A,0)),"0"),"")</f>
        <v>default</v>
      </c>
      <c r="M1121" s="97" t="s">
        <v>13</v>
      </c>
      <c r="N1121" s="28" t="str">
        <f t="shared" si="165"/>
        <v xml:space="preserve"> TARGET</v>
      </c>
      <c r="O1121" s="19" t="str">
        <f t="shared" si="158"/>
        <v>HTS_TST (N, DSD, Positive) TARGET: HTS received results</v>
      </c>
      <c r="P1121" s="19" t="str">
        <f t="shared" si="159"/>
        <v>HTS_TST (N, DSD, Positive) TARGET: HTS received results</v>
      </c>
      <c r="Q1121" s="19" t="str">
        <f t="shared" si="157"/>
        <v>HTS_TST (N, DSD, Positive) TARGET</v>
      </c>
      <c r="R1121" s="19" t="str">
        <f t="shared" si="160"/>
        <v>HTS_TST_N_DSD_Positive_TARGET</v>
      </c>
      <c r="S1121" s="19" t="str">
        <f t="shared" si="161"/>
        <v>HTS_TST_N_DSD_Positive_TARGET</v>
      </c>
      <c r="T1121" s="19" t="b">
        <f>NOT(ISNA(VLOOKUP(B1121,dbcodes!A:B,2,FALSE)))</f>
        <v>1</v>
      </c>
      <c r="U1121" s="19" t="str">
        <f>IF(ISNA(VLOOKUP(B1121,dbcodes!A:B,2,FALSE)),des!R501,VLOOKUP(B1121,dbcodes!A:B,2,FALSE))</f>
        <v>HTC_TST_N_DSD_Positive_TARGET</v>
      </c>
      <c r="W1121" s="107" t="str">
        <f>IF(ISNA(VLOOKUP(C1121,descriptions!A:B,2,FALSE)),des!V501,IF(G1121=" TARGET","Target ","")&amp;VLOOKUP(C1121,descriptions!A:B,2,FALSE))</f>
        <v>Target Number of individuals who received HIV Testing Services (HTS) and received their test results</v>
      </c>
      <c r="X1121" s="20" t="s">
        <v>4</v>
      </c>
      <c r="Y1121" s="20" t="s">
        <v>831</v>
      </c>
      <c r="Z1121" s="20" t="s">
        <v>836</v>
      </c>
      <c r="AA1121" s="20" t="s">
        <v>102</v>
      </c>
      <c r="AB1121" s="20" t="s">
        <v>755</v>
      </c>
      <c r="AC1121" s="19" t="str">
        <f>IF(AB1121&lt;&gt;"",IF(NOT(ISNA(INDEX(os!A:A,MATCH(AB1121,os!B:B,0)))),INDEX(os!A:A,MATCH(AB1121,os!B:B,0)),"0"),"")</f>
        <v/>
      </c>
      <c r="AD1121" s="20" t="s">
        <v>830</v>
      </c>
      <c r="AH1121" s="93" t="str">
        <f>IF(NOT(ISNA(VLOOKUP(B:B,ResultsTargets!A:A,1,0))),"TRUE","")</f>
        <v/>
      </c>
      <c r="AI1121" s="19" t="str">
        <f>IF(ISNA(VLOOKUP(C1121,dim_techarea!A:B,2,FALSE)),"",VLOOKUP(C1121,dim_techarea!A:B,2,FALSE))</f>
        <v>HTS_TST</v>
      </c>
      <c r="AJ1121" s="19" t="str">
        <f>IF(ISNA(VLOOKUP(AI1121,dim_techarea!B:C,2,FALSE)),"",VLOOKUP(AI1121,dim_techarea!B:C,2,FALSE))</f>
        <v>f5IPTM7mieH</v>
      </c>
      <c r="AK1121" s="19" t="str">
        <f>IF(ISNA(VLOOKUP(TRIM(G1121),dim_targetsresults!A:B,2,FALSE)),"",VLOOKUP(TRIM(G1121),dim_targetsresults!A:C,2,FALSE))</f>
        <v>MER Targets</v>
      </c>
      <c r="AL1121" s="19" t="str">
        <f>IF(ISNA(VLOOKUP(AK1121,dim_targetsresults!B:C,2,FALSE)),"",VLOOKUP(AK1121,dim_targetsresults!B:C,2,FALSE))</f>
        <v>W8imnja2Owd</v>
      </c>
      <c r="AM1121" s="19" t="str">
        <f>IF(ISNA(VLOOKUP(TRIM(D1121),dim_numeratordenominator!A:B,2,FALSE)),"",VLOOKUP(TRIM(D1121),dim_numeratordenominator!A:C,2,FALSE))</f>
        <v>Numerator</v>
      </c>
      <c r="AN1121" s="19" t="str">
        <f>IF(ISNA(VLOOKUP(AM1121,dim_numeratordenominator!B:C,2,FALSE)),"",VLOOKUP(AM1121,dim_numeratordenominator!B:C,2,FALSE))</f>
        <v>Som9NRMQqV7</v>
      </c>
      <c r="AO1121" s="19" t="str">
        <f>IF(ISNA(VLOOKUP(TRIM(E1121),dim_supporttype!A:B,2,FALSE)),"",VLOOKUP(TRIM(E1121),dim_supporttype!A:C,2,FALSE))</f>
        <v>DSD</v>
      </c>
      <c r="AP1121" s="19" t="str">
        <f>IF(ISNA(VLOOKUP(AO1121,dim_supporttype!B:C,2,FALSE)),"",VLOOKUP(AO1121,dim_supporttype!B:C,2,FALSE))</f>
        <v>iM13vdNLWKb</v>
      </c>
      <c r="AQ1121" s="19" t="str">
        <f>IF(ISNA(VLOOKUP(TRIM(F1121),dim_disaggs!A:B,2,FALSE)),"No Disagg",VLOOKUP(TRIM(F1121),dim_disaggs!A:B,2,FALSE))</f>
        <v>Positive</v>
      </c>
      <c r="AR1121" s="19" t="str">
        <f>IF(ISNA(VLOOKUP(AQ1121,dim_disaggs!B:C,2,FALSE)),"",VLOOKUP(AQ1121,dim_disaggs!B:C,2,FALSE))</f>
        <v>t8M7l5WNue2</v>
      </c>
      <c r="AU1121" s="72" t="s">
        <v>755</v>
      </c>
      <c r="AV1121" s="73" t="s">
        <v>755</v>
      </c>
      <c r="AW1121" s="66" t="s">
        <v>755</v>
      </c>
      <c r="AX1121" s="66" t="s">
        <v>755</v>
      </c>
      <c r="BA1121" s="105" t="str">
        <f t="shared" si="162"/>
        <v/>
      </c>
      <c r="BB1121" s="20" t="str">
        <f t="shared" si="163"/>
        <v/>
      </c>
      <c r="BF1121" s="75"/>
      <c r="BG1121" s="71"/>
      <c r="BH1121" s="71"/>
    </row>
    <row r="1122" spans="1:60" x14ac:dyDescent="0.2">
      <c r="A1122" s="20" t="s">
        <v>95</v>
      </c>
      <c r="B1122" s="20" t="s">
        <v>1245</v>
      </c>
      <c r="C1122" s="20" t="s">
        <v>870</v>
      </c>
      <c r="D1122" s="20" t="s">
        <v>1</v>
      </c>
      <c r="E1122" s="20" t="s">
        <v>78</v>
      </c>
      <c r="F1122" s="20" t="s">
        <v>2159</v>
      </c>
      <c r="G1122" s="20" t="s">
        <v>2442</v>
      </c>
      <c r="H1122" s="20" t="s">
        <v>2159</v>
      </c>
      <c r="I1122" s="19">
        <f t="shared" si="164"/>
        <v>32</v>
      </c>
      <c r="J1122" s="20" t="s">
        <v>755</v>
      </c>
      <c r="K1122" s="20" t="s">
        <v>2225</v>
      </c>
      <c r="L1122" s="95" t="str">
        <f>IF(M1122&lt;&gt;"",IF(NOT(ISNA(INDEX(cc!B:B,MATCH(M1122,cc!A:A,0)))),INDEX(cc!B:B,MATCH(M1122,cc!A:A,0)),"0"),"")</f>
        <v>default</v>
      </c>
      <c r="M1122" s="97" t="s">
        <v>13</v>
      </c>
      <c r="N1122" s="28" t="str">
        <f t="shared" si="165"/>
        <v xml:space="preserve"> TARGET</v>
      </c>
      <c r="O1122" s="19" t="str">
        <f t="shared" si="158"/>
        <v>HTS_TST (N, TA, Positive) TARGET: HTS received results</v>
      </c>
      <c r="P1122" s="19" t="str">
        <f t="shared" si="159"/>
        <v>HTS_TST (N, TA, Positive) TARGET: HTS received results</v>
      </c>
      <c r="Q1122" s="19" t="str">
        <f t="shared" si="157"/>
        <v>HTS_TST (N, TA, Positive) TARGET</v>
      </c>
      <c r="R1122" s="19" t="str">
        <f t="shared" si="160"/>
        <v>HTS_TST_N_TA_Positive_TARGET</v>
      </c>
      <c r="S1122" s="19" t="str">
        <f t="shared" si="161"/>
        <v>HTS_TST_N_TA_Positive_TARGET</v>
      </c>
      <c r="T1122" s="19" t="b">
        <f>NOT(ISNA(VLOOKUP(B1122,dbcodes!A:B,2,FALSE)))</f>
        <v>1</v>
      </c>
      <c r="U1122" s="19" t="str">
        <f>IF(ISNA(VLOOKUP(B1122,dbcodes!A:B,2,FALSE)),des!R502,VLOOKUP(B1122,dbcodes!A:B,2,FALSE))</f>
        <v>HTC_TST_N_TA_Positive_TARGET</v>
      </c>
      <c r="W1122" s="107" t="str">
        <f>IF(ISNA(VLOOKUP(C1122,descriptions!A:B,2,FALSE)),des!V502,IF(G1122=" TARGET","Target ","")&amp;VLOOKUP(C1122,descriptions!A:B,2,FALSE))</f>
        <v>Target Number of individuals who received HIV Testing Services (HTS) and received their test results</v>
      </c>
      <c r="X1122" s="20" t="s">
        <v>4</v>
      </c>
      <c r="Y1122" s="20" t="s">
        <v>831</v>
      </c>
      <c r="Z1122" s="20" t="s">
        <v>836</v>
      </c>
      <c r="AA1122" s="20" t="s">
        <v>102</v>
      </c>
      <c r="AB1122" s="20" t="s">
        <v>755</v>
      </c>
      <c r="AC1122" s="19" t="str">
        <f>IF(AB1122&lt;&gt;"",IF(NOT(ISNA(INDEX(os!A:A,MATCH(AB1122,os!B:B,0)))),INDEX(os!A:A,MATCH(AB1122,os!B:B,0)),"0"),"")</f>
        <v/>
      </c>
      <c r="AD1122" s="20" t="s">
        <v>830</v>
      </c>
      <c r="AH1122" s="93" t="str">
        <f>IF(NOT(ISNA(VLOOKUP(B:B,ResultsTargets!A:A,1,0))),"TRUE","")</f>
        <v/>
      </c>
      <c r="AI1122" s="19" t="str">
        <f>IF(ISNA(VLOOKUP(C1122,dim_techarea!A:B,2,FALSE)),"",VLOOKUP(C1122,dim_techarea!A:B,2,FALSE))</f>
        <v>HTS_TST</v>
      </c>
      <c r="AJ1122" s="19" t="str">
        <f>IF(ISNA(VLOOKUP(AI1122,dim_techarea!B:C,2,FALSE)),"",VLOOKUP(AI1122,dim_techarea!B:C,2,FALSE))</f>
        <v>f5IPTM7mieH</v>
      </c>
      <c r="AK1122" s="19" t="str">
        <f>IF(ISNA(VLOOKUP(TRIM(G1122),dim_targetsresults!A:B,2,FALSE)),"",VLOOKUP(TRIM(G1122),dim_targetsresults!A:C,2,FALSE))</f>
        <v>MER Targets</v>
      </c>
      <c r="AL1122" s="19" t="str">
        <f>IF(ISNA(VLOOKUP(AK1122,dim_targetsresults!B:C,2,FALSE)),"",VLOOKUP(AK1122,dim_targetsresults!B:C,2,FALSE))</f>
        <v>W8imnja2Owd</v>
      </c>
      <c r="AM1122" s="19" t="str">
        <f>IF(ISNA(VLOOKUP(TRIM(D1122),dim_numeratordenominator!A:B,2,FALSE)),"",VLOOKUP(TRIM(D1122),dim_numeratordenominator!A:C,2,FALSE))</f>
        <v>Numerator</v>
      </c>
      <c r="AN1122" s="19" t="str">
        <f>IF(ISNA(VLOOKUP(AM1122,dim_numeratordenominator!B:C,2,FALSE)),"",VLOOKUP(AM1122,dim_numeratordenominator!B:C,2,FALSE))</f>
        <v>Som9NRMQqV7</v>
      </c>
      <c r="AO1122" s="19" t="str">
        <f>IF(ISNA(VLOOKUP(TRIM(E1122),dim_supporttype!A:B,2,FALSE)),"",VLOOKUP(TRIM(E1122),dim_supporttype!A:C,2,FALSE))</f>
        <v>TA</v>
      </c>
      <c r="AP1122" s="19" t="str">
        <f>IF(ISNA(VLOOKUP(AO1122,dim_supporttype!B:C,2,FALSE)),"",VLOOKUP(AO1122,dim_supporttype!B:C,2,FALSE))</f>
        <v>cRAGKdWIDn4</v>
      </c>
      <c r="AQ1122" s="19" t="str">
        <f>IF(ISNA(VLOOKUP(TRIM(F1122),dim_disaggs!A:B,2,FALSE)),"No Disagg",VLOOKUP(TRIM(F1122),dim_disaggs!A:B,2,FALSE))</f>
        <v>Positive</v>
      </c>
      <c r="AR1122" s="19" t="str">
        <f>IF(ISNA(VLOOKUP(AQ1122,dim_disaggs!B:C,2,FALSE)),"",VLOOKUP(AQ1122,dim_disaggs!B:C,2,FALSE))</f>
        <v>t8M7l5WNue2</v>
      </c>
      <c r="AU1122" s="72" t="s">
        <v>755</v>
      </c>
      <c r="AV1122" s="73" t="s">
        <v>755</v>
      </c>
      <c r="AW1122" s="66" t="s">
        <v>755</v>
      </c>
      <c r="AX1122" s="66" t="s">
        <v>755</v>
      </c>
      <c r="BA1122" s="105" t="str">
        <f t="shared" si="162"/>
        <v/>
      </c>
      <c r="BB1122" s="20" t="str">
        <f t="shared" si="163"/>
        <v/>
      </c>
    </row>
    <row r="1123" spans="1:60" x14ac:dyDescent="0.2">
      <c r="A1123" s="20" t="s">
        <v>95</v>
      </c>
      <c r="B1123" s="20" t="s">
        <v>1189</v>
      </c>
      <c r="C1123" s="20" t="s">
        <v>870</v>
      </c>
      <c r="D1123" s="20" t="s">
        <v>1</v>
      </c>
      <c r="E1123" s="20" t="s">
        <v>77</v>
      </c>
      <c r="F1123" s="20" t="s">
        <v>2160</v>
      </c>
      <c r="G1123" s="20" t="s">
        <v>2442</v>
      </c>
      <c r="H1123" s="20" t="s">
        <v>2160</v>
      </c>
      <c r="I1123" s="19">
        <f t="shared" si="164"/>
        <v>32</v>
      </c>
      <c r="J1123" s="20" t="s">
        <v>755</v>
      </c>
      <c r="K1123" s="20" t="s">
        <v>2225</v>
      </c>
      <c r="L1123" s="95" t="str">
        <f>IF(M1123&lt;&gt;"",IF(NOT(ISNA(INDEX(cc!B:B,MATCH(M1123,cc!A:A,0)))),INDEX(cc!B:B,MATCH(M1123,cc!A:A,0)),"0"),"")</f>
        <v>Test Results</v>
      </c>
      <c r="M1123" s="97" t="s">
        <v>353</v>
      </c>
      <c r="N1123" s="28" t="str">
        <f t="shared" si="165"/>
        <v xml:space="preserve"> TARGET</v>
      </c>
      <c r="O1123" s="19" t="str">
        <f t="shared" si="158"/>
        <v>HTS_TST (N, DSD, Results) TARGET: HTS received results</v>
      </c>
      <c r="P1123" s="19" t="str">
        <f t="shared" si="159"/>
        <v>HTS_TST (N, DSD, Results) TARGET: HTS received results</v>
      </c>
      <c r="Q1123" s="19" t="str">
        <f t="shared" si="157"/>
        <v>HTS_TST (N, DSD, Results) TARGET</v>
      </c>
      <c r="R1123" s="19" t="str">
        <f t="shared" si="160"/>
        <v>HTS_TST_N_DSD_Results_TARGET</v>
      </c>
      <c r="S1123" s="19" t="str">
        <f t="shared" si="161"/>
        <v>HTS_TST_N_DSD_Results_TARGET</v>
      </c>
      <c r="T1123" s="19" t="b">
        <f>NOT(ISNA(VLOOKUP(B1123,dbcodes!A:B,2,FALSE)))</f>
        <v>1</v>
      </c>
      <c r="U1123" s="19" t="str">
        <f>IF(ISNA(VLOOKUP(B1123,dbcodes!A:B,2,FALSE)),des!R503,VLOOKUP(B1123,dbcodes!A:B,2,FALSE))</f>
        <v>HTC_TST_N_DSD_Results_TARGET</v>
      </c>
      <c r="W1123" s="107" t="str">
        <f>IF(ISNA(VLOOKUP(C1123,descriptions!A:B,2,FALSE)),des!V503,IF(G1123=" TARGET","Target ","")&amp;VLOOKUP(C1123,descriptions!A:B,2,FALSE))</f>
        <v>Target Number of individuals who received HIV Testing Services (HTS) and received their test results</v>
      </c>
      <c r="X1123" s="20" t="s">
        <v>4</v>
      </c>
      <c r="Y1123" s="20" t="s">
        <v>831</v>
      </c>
      <c r="Z1123" s="20" t="s">
        <v>836</v>
      </c>
      <c r="AA1123" s="20" t="s">
        <v>102</v>
      </c>
      <c r="AB1123" s="20" t="s">
        <v>755</v>
      </c>
      <c r="AC1123" s="19" t="str">
        <f>IF(AB1123&lt;&gt;"",IF(NOT(ISNA(INDEX(os!A:A,MATCH(AB1123,os!B:B,0)))),INDEX(os!A:A,MATCH(AB1123,os!B:B,0)),"0"),"")</f>
        <v/>
      </c>
      <c r="AD1123" s="20" t="s">
        <v>830</v>
      </c>
      <c r="AH1123" s="93" t="str">
        <f>IF(NOT(ISNA(VLOOKUP(B:B,ResultsTargets!A:A,1,0))),"TRUE","")</f>
        <v/>
      </c>
      <c r="AI1123" s="19" t="str">
        <f>IF(ISNA(VLOOKUP(C1123,dim_techarea!A:B,2,FALSE)),"",VLOOKUP(C1123,dim_techarea!A:B,2,FALSE))</f>
        <v>HTS_TST</v>
      </c>
      <c r="AJ1123" s="19" t="str">
        <f>IF(ISNA(VLOOKUP(AI1123,dim_techarea!B:C,2,FALSE)),"",VLOOKUP(AI1123,dim_techarea!B:C,2,FALSE))</f>
        <v>f5IPTM7mieH</v>
      </c>
      <c r="AK1123" s="19" t="str">
        <f>IF(ISNA(VLOOKUP(TRIM(G1123),dim_targetsresults!A:B,2,FALSE)),"",VLOOKUP(TRIM(G1123),dim_targetsresults!A:C,2,FALSE))</f>
        <v>MER Targets</v>
      </c>
      <c r="AL1123" s="19" t="str">
        <f>IF(ISNA(VLOOKUP(AK1123,dim_targetsresults!B:C,2,FALSE)),"",VLOOKUP(AK1123,dim_targetsresults!B:C,2,FALSE))</f>
        <v>W8imnja2Owd</v>
      </c>
      <c r="AM1123" s="19" t="str">
        <f>IF(ISNA(VLOOKUP(TRIM(D1123),dim_numeratordenominator!A:B,2,FALSE)),"",VLOOKUP(TRIM(D1123),dim_numeratordenominator!A:C,2,FALSE))</f>
        <v>Numerator</v>
      </c>
      <c r="AN1123" s="19" t="str">
        <f>IF(ISNA(VLOOKUP(AM1123,dim_numeratordenominator!B:C,2,FALSE)),"",VLOOKUP(AM1123,dim_numeratordenominator!B:C,2,FALSE))</f>
        <v>Som9NRMQqV7</v>
      </c>
      <c r="AO1123" s="19" t="str">
        <f>IF(ISNA(VLOOKUP(TRIM(E1123),dim_supporttype!A:B,2,FALSE)),"",VLOOKUP(TRIM(E1123),dim_supporttype!A:C,2,FALSE))</f>
        <v>DSD</v>
      </c>
      <c r="AP1123" s="19" t="str">
        <f>IF(ISNA(VLOOKUP(AO1123,dim_supporttype!B:C,2,FALSE)),"",VLOOKUP(AO1123,dim_supporttype!B:C,2,FALSE))</f>
        <v>iM13vdNLWKb</v>
      </c>
      <c r="AQ1123" s="19" t="str">
        <f>IF(ISNA(VLOOKUP(TRIM(F1123),dim_disaggs!A:B,2,FALSE)),"No Disagg",VLOOKUP(TRIM(F1123),dim_disaggs!A:B,2,FALSE))</f>
        <v>Results</v>
      </c>
      <c r="AR1123" s="19" t="str">
        <f>IF(ISNA(VLOOKUP(AQ1123,dim_disaggs!B:C,2,FALSE)),"",VLOOKUP(AQ1123,dim_disaggs!B:C,2,FALSE))</f>
        <v>vVHJNM0uehd</v>
      </c>
      <c r="AU1123" s="72" t="s">
        <v>755</v>
      </c>
      <c r="AV1123" s="73" t="s">
        <v>755</v>
      </c>
      <c r="AW1123" s="66" t="s">
        <v>755</v>
      </c>
      <c r="AX1123" s="66" t="s">
        <v>755</v>
      </c>
      <c r="BA1123" s="105" t="str">
        <f t="shared" si="162"/>
        <v/>
      </c>
      <c r="BB1123" s="20" t="str">
        <f t="shared" si="163"/>
        <v/>
      </c>
    </row>
    <row r="1124" spans="1:60" x14ac:dyDescent="0.2">
      <c r="A1124" s="20" t="s">
        <v>95</v>
      </c>
      <c r="B1124" s="20" t="s">
        <v>1247</v>
      </c>
      <c r="C1124" s="20" t="s">
        <v>870</v>
      </c>
      <c r="D1124" s="20" t="s">
        <v>1</v>
      </c>
      <c r="E1124" s="20" t="s">
        <v>78</v>
      </c>
      <c r="F1124" s="20" t="s">
        <v>2160</v>
      </c>
      <c r="G1124" s="20" t="s">
        <v>2442</v>
      </c>
      <c r="H1124" s="20" t="s">
        <v>2160</v>
      </c>
      <c r="I1124" s="19">
        <f t="shared" si="164"/>
        <v>31</v>
      </c>
      <c r="J1124" s="20" t="s">
        <v>755</v>
      </c>
      <c r="K1124" s="20" t="s">
        <v>2225</v>
      </c>
      <c r="L1124" s="95" t="str">
        <f>IF(M1124&lt;&gt;"",IF(NOT(ISNA(INDEX(cc!B:B,MATCH(M1124,cc!A:A,0)))),INDEX(cc!B:B,MATCH(M1124,cc!A:A,0)),"0"),"")</f>
        <v>Test Results</v>
      </c>
      <c r="M1124" s="97" t="s">
        <v>353</v>
      </c>
      <c r="N1124" s="28" t="str">
        <f t="shared" si="165"/>
        <v xml:space="preserve"> TARGET</v>
      </c>
      <c r="O1124" s="19" t="str">
        <f t="shared" si="158"/>
        <v>HTS_TST (N, TA, Results) TARGET: HTS received results</v>
      </c>
      <c r="P1124" s="19" t="str">
        <f t="shared" si="159"/>
        <v>HTS_TST (N, TA, Results) TARGET: HTS received results</v>
      </c>
      <c r="Q1124" s="19" t="str">
        <f t="shared" si="157"/>
        <v>HTS_TST (N, TA, Results) TARGET</v>
      </c>
      <c r="R1124" s="19" t="str">
        <f t="shared" si="160"/>
        <v>HTS_TST_N_TA_Results_TARGET</v>
      </c>
      <c r="S1124" s="19" t="str">
        <f t="shared" si="161"/>
        <v>HTS_TST_N_TA_Results_TARGET</v>
      </c>
      <c r="T1124" s="19" t="b">
        <f>NOT(ISNA(VLOOKUP(B1124,dbcodes!A:B,2,FALSE)))</f>
        <v>1</v>
      </c>
      <c r="U1124" s="19" t="str">
        <f>IF(ISNA(VLOOKUP(B1124,dbcodes!A:B,2,FALSE)),des!R504,VLOOKUP(B1124,dbcodes!A:B,2,FALSE))</f>
        <v>HTC_TST_N_TA_Results_TARGET</v>
      </c>
      <c r="W1124" s="107" t="str">
        <f>IF(ISNA(VLOOKUP(C1124,descriptions!A:B,2,FALSE)),des!V504,IF(G1124=" TARGET","Target ","")&amp;VLOOKUP(C1124,descriptions!A:B,2,FALSE))</f>
        <v>Target Number of individuals who received HIV Testing Services (HTS) and received their test results</v>
      </c>
      <c r="X1124" s="20" t="s">
        <v>4</v>
      </c>
      <c r="Y1124" s="20" t="s">
        <v>831</v>
      </c>
      <c r="Z1124" s="20" t="s">
        <v>836</v>
      </c>
      <c r="AA1124" s="20" t="s">
        <v>102</v>
      </c>
      <c r="AB1124" s="20" t="s">
        <v>755</v>
      </c>
      <c r="AC1124" s="19" t="str">
        <f>IF(AB1124&lt;&gt;"",IF(NOT(ISNA(INDEX(os!A:A,MATCH(AB1124,os!B:B,0)))),INDEX(os!A:A,MATCH(AB1124,os!B:B,0)),"0"),"")</f>
        <v/>
      </c>
      <c r="AD1124" s="20" t="s">
        <v>830</v>
      </c>
      <c r="AH1124" s="93" t="str">
        <f>IF(NOT(ISNA(VLOOKUP(B:B,ResultsTargets!A:A,1,0))),"TRUE","")</f>
        <v/>
      </c>
      <c r="AI1124" s="19" t="str">
        <f>IF(ISNA(VLOOKUP(C1124,dim_techarea!A:B,2,FALSE)),"",VLOOKUP(C1124,dim_techarea!A:B,2,FALSE))</f>
        <v>HTS_TST</v>
      </c>
      <c r="AJ1124" s="19" t="str">
        <f>IF(ISNA(VLOOKUP(AI1124,dim_techarea!B:C,2,FALSE)),"",VLOOKUP(AI1124,dim_techarea!B:C,2,FALSE))</f>
        <v>f5IPTM7mieH</v>
      </c>
      <c r="AK1124" s="19" t="str">
        <f>IF(ISNA(VLOOKUP(TRIM(G1124),dim_targetsresults!A:B,2,FALSE)),"",VLOOKUP(TRIM(G1124),dim_targetsresults!A:C,2,FALSE))</f>
        <v>MER Targets</v>
      </c>
      <c r="AL1124" s="19" t="str">
        <f>IF(ISNA(VLOOKUP(AK1124,dim_targetsresults!B:C,2,FALSE)),"",VLOOKUP(AK1124,dim_targetsresults!B:C,2,FALSE))</f>
        <v>W8imnja2Owd</v>
      </c>
      <c r="AM1124" s="19" t="str">
        <f>IF(ISNA(VLOOKUP(TRIM(D1124),dim_numeratordenominator!A:B,2,FALSE)),"",VLOOKUP(TRIM(D1124),dim_numeratordenominator!A:C,2,FALSE))</f>
        <v>Numerator</v>
      </c>
      <c r="AN1124" s="19" t="str">
        <f>IF(ISNA(VLOOKUP(AM1124,dim_numeratordenominator!B:C,2,FALSE)),"",VLOOKUP(AM1124,dim_numeratordenominator!B:C,2,FALSE))</f>
        <v>Som9NRMQqV7</v>
      </c>
      <c r="AO1124" s="19" t="str">
        <f>IF(ISNA(VLOOKUP(TRIM(E1124),dim_supporttype!A:B,2,FALSE)),"",VLOOKUP(TRIM(E1124),dim_supporttype!A:C,2,FALSE))</f>
        <v>TA</v>
      </c>
      <c r="AP1124" s="19" t="str">
        <f>IF(ISNA(VLOOKUP(AO1124,dim_supporttype!B:C,2,FALSE)),"",VLOOKUP(AO1124,dim_supporttype!B:C,2,FALSE))</f>
        <v>cRAGKdWIDn4</v>
      </c>
      <c r="AQ1124" s="19" t="str">
        <f>IF(ISNA(VLOOKUP(TRIM(F1124),dim_disaggs!A:B,2,FALSE)),"No Disagg",VLOOKUP(TRIM(F1124),dim_disaggs!A:B,2,FALSE))</f>
        <v>Results</v>
      </c>
      <c r="AR1124" s="19" t="str">
        <f>IF(ISNA(VLOOKUP(AQ1124,dim_disaggs!B:C,2,FALSE)),"",VLOOKUP(AQ1124,dim_disaggs!B:C,2,FALSE))</f>
        <v>vVHJNM0uehd</v>
      </c>
      <c r="AU1124" s="72" t="s">
        <v>755</v>
      </c>
      <c r="AV1124" s="73" t="s">
        <v>755</v>
      </c>
      <c r="AW1124" s="66" t="s">
        <v>755</v>
      </c>
      <c r="AX1124" s="66" t="s">
        <v>755</v>
      </c>
      <c r="BA1124" s="105" t="str">
        <f t="shared" si="162"/>
        <v/>
      </c>
      <c r="BB1124" s="20" t="str">
        <f t="shared" si="163"/>
        <v/>
      </c>
      <c r="BG1124" s="71"/>
      <c r="BH1124" s="71"/>
    </row>
    <row r="1125" spans="1:60" x14ac:dyDescent="0.2">
      <c r="A1125" s="20" t="s">
        <v>95</v>
      </c>
      <c r="B1125" s="20" t="s">
        <v>1193</v>
      </c>
      <c r="C1125" s="20" t="s">
        <v>870</v>
      </c>
      <c r="D1125" s="20" t="s">
        <v>1</v>
      </c>
      <c r="E1125" s="20" t="s">
        <v>77</v>
      </c>
      <c r="F1125" s="20" t="s">
        <v>2161</v>
      </c>
      <c r="G1125" s="20" t="s">
        <v>2442</v>
      </c>
      <c r="H1125" s="20" t="s">
        <v>2161</v>
      </c>
      <c r="I1125" s="19">
        <f t="shared" si="164"/>
        <v>45</v>
      </c>
      <c r="J1125" s="20" t="s">
        <v>755</v>
      </c>
      <c r="K1125" s="20" t="s">
        <v>2225</v>
      </c>
      <c r="L1125" s="95" t="str">
        <f>IF(M1125&lt;&gt;"",IF(NOT(ISNA(INDEX(cc!B:B,MATCH(M1125,cc!A:A,0)))),INDEX(cc!B:B,MATCH(M1125,cc!A:A,0)),"0"),"")</f>
        <v>Service Delivery Point</v>
      </c>
      <c r="M1125" s="97" t="s">
        <v>4103</v>
      </c>
      <c r="N1125" s="28" t="str">
        <f t="shared" si="165"/>
        <v xml:space="preserve"> TARGET</v>
      </c>
      <c r="O1125" s="19" t="str">
        <f t="shared" si="158"/>
        <v>HTS_TST (N, DSD, ServiceDeliveryPoint) TARGET: HTS received results</v>
      </c>
      <c r="P1125" s="19" t="str">
        <f t="shared" si="159"/>
        <v>HTS_TST (N, DSD, ServiceDeliveryPoint) TARGET: HTS received results</v>
      </c>
      <c r="Q1125" s="19" t="str">
        <f t="shared" si="157"/>
        <v>HTS_TST (N, DSD, ServiceDeliveryPoint) TARGET</v>
      </c>
      <c r="R1125" s="19" t="str">
        <f t="shared" si="160"/>
        <v>HTS_TST_N_DSD_ServiceDeliveryPoint_TARGET</v>
      </c>
      <c r="S1125" s="19" t="str">
        <f t="shared" si="161"/>
        <v>HTS_TST_N_DSD_ServiceDeliveryPoint_TARGET</v>
      </c>
      <c r="T1125" s="19" t="b">
        <f>NOT(ISNA(VLOOKUP(B1125,dbcodes!A:B,2,FALSE)))</f>
        <v>1</v>
      </c>
      <c r="U1125" s="19" t="str">
        <f>IF(ISNA(VLOOKUP(B1125,dbcodes!A:B,2,FALSE)),des!R505,VLOOKUP(B1125,dbcodes!A:B,2,FALSE))</f>
        <v>HTC_TST_N_DSD_ServiceDeliveryPoint_TARGET</v>
      </c>
      <c r="W1125" s="107" t="str">
        <f>IF(ISNA(VLOOKUP(C1125,descriptions!A:B,2,FALSE)),des!V505,IF(G1125=" TARGET","Target ","")&amp;VLOOKUP(C1125,descriptions!A:B,2,FALSE))</f>
        <v>Target Number of individuals who received HIV Testing Services (HTS) and received their test results</v>
      </c>
      <c r="X1125" s="20" t="s">
        <v>4</v>
      </c>
      <c r="Y1125" s="20" t="s">
        <v>831</v>
      </c>
      <c r="Z1125" s="20" t="s">
        <v>836</v>
      </c>
      <c r="AA1125" s="20" t="s">
        <v>102</v>
      </c>
      <c r="AB1125" s="20" t="s">
        <v>755</v>
      </c>
      <c r="AC1125" s="19" t="str">
        <f>IF(AB1125&lt;&gt;"",IF(NOT(ISNA(INDEX(os!A:A,MATCH(AB1125,os!B:B,0)))),INDEX(os!A:A,MATCH(AB1125,os!B:B,0)),"0"),"")</f>
        <v/>
      </c>
      <c r="AD1125" s="20" t="s">
        <v>830</v>
      </c>
      <c r="AH1125" s="93" t="str">
        <f>IF(NOT(ISNA(VLOOKUP(B:B,ResultsTargets!A:A,1,0))),"TRUE","")</f>
        <v/>
      </c>
      <c r="AI1125" s="19" t="str">
        <f>IF(ISNA(VLOOKUP(C1125,dim_techarea!A:B,2,FALSE)),"",VLOOKUP(C1125,dim_techarea!A:B,2,FALSE))</f>
        <v>HTS_TST</v>
      </c>
      <c r="AJ1125" s="19" t="str">
        <f>IF(ISNA(VLOOKUP(AI1125,dim_techarea!B:C,2,FALSE)),"",VLOOKUP(AI1125,dim_techarea!B:C,2,FALSE))</f>
        <v>f5IPTM7mieH</v>
      </c>
      <c r="AK1125" s="19" t="str">
        <f>IF(ISNA(VLOOKUP(TRIM(G1125),dim_targetsresults!A:B,2,FALSE)),"",VLOOKUP(TRIM(G1125),dim_targetsresults!A:C,2,FALSE))</f>
        <v>MER Targets</v>
      </c>
      <c r="AL1125" s="19" t="str">
        <f>IF(ISNA(VLOOKUP(AK1125,dim_targetsresults!B:C,2,FALSE)),"",VLOOKUP(AK1125,dim_targetsresults!B:C,2,FALSE))</f>
        <v>W8imnja2Owd</v>
      </c>
      <c r="AM1125" s="19" t="str">
        <f>IF(ISNA(VLOOKUP(TRIM(D1125),dim_numeratordenominator!A:B,2,FALSE)),"",VLOOKUP(TRIM(D1125),dim_numeratordenominator!A:C,2,FALSE))</f>
        <v>Numerator</v>
      </c>
      <c r="AN1125" s="19" t="str">
        <f>IF(ISNA(VLOOKUP(AM1125,dim_numeratordenominator!B:C,2,FALSE)),"",VLOOKUP(AM1125,dim_numeratordenominator!B:C,2,FALSE))</f>
        <v>Som9NRMQqV7</v>
      </c>
      <c r="AO1125" s="19" t="str">
        <f>IF(ISNA(VLOOKUP(TRIM(E1125),dim_supporttype!A:B,2,FALSE)),"",VLOOKUP(TRIM(E1125),dim_supporttype!A:C,2,FALSE))</f>
        <v>DSD</v>
      </c>
      <c r="AP1125" s="19" t="str">
        <f>IF(ISNA(VLOOKUP(AO1125,dim_supporttype!B:C,2,FALSE)),"",VLOOKUP(AO1125,dim_supporttype!B:C,2,FALSE))</f>
        <v>iM13vdNLWKb</v>
      </c>
      <c r="AQ1125" s="19" t="str">
        <f>IF(ISNA(VLOOKUP(TRIM(F1125),dim_disaggs!A:B,2,FALSE)),"No Disagg",VLOOKUP(TRIM(F1125),dim_disaggs!A:B,2,FALSE))</f>
        <v>ServiceDeliveryPoint</v>
      </c>
      <c r="AR1125" s="19" t="str">
        <f>IF(ISNA(VLOOKUP(AQ1125,dim_disaggs!B:C,2,FALSE)),"",VLOOKUP(AQ1125,dim_disaggs!B:C,2,FALSE))</f>
        <v>y5l0nkwItKR</v>
      </c>
      <c r="AU1125" s="72" t="s">
        <v>755</v>
      </c>
      <c r="AV1125" s="73" t="s">
        <v>755</v>
      </c>
      <c r="AW1125" s="66" t="s">
        <v>755</v>
      </c>
      <c r="AX1125" s="66" t="s">
        <v>755</v>
      </c>
      <c r="BA1125" s="105" t="str">
        <f t="shared" si="162"/>
        <v/>
      </c>
      <c r="BB1125" s="20" t="str">
        <f t="shared" si="163"/>
        <v/>
      </c>
    </row>
    <row r="1126" spans="1:60" x14ac:dyDescent="0.2">
      <c r="A1126" s="20" t="s">
        <v>95</v>
      </c>
      <c r="B1126" s="20" t="s">
        <v>1251</v>
      </c>
      <c r="C1126" s="20" t="s">
        <v>870</v>
      </c>
      <c r="D1126" s="20" t="s">
        <v>1</v>
      </c>
      <c r="E1126" s="20" t="s">
        <v>78</v>
      </c>
      <c r="F1126" s="20" t="s">
        <v>2161</v>
      </c>
      <c r="G1126" s="20" t="s">
        <v>2442</v>
      </c>
      <c r="H1126" s="20" t="s">
        <v>2161</v>
      </c>
      <c r="I1126" s="19">
        <f t="shared" si="164"/>
        <v>44</v>
      </c>
      <c r="J1126" s="20" t="s">
        <v>755</v>
      </c>
      <c r="K1126" s="20" t="s">
        <v>2225</v>
      </c>
      <c r="L1126" s="95" t="str">
        <f>IF(M1126&lt;&gt;"",IF(NOT(ISNA(INDEX(cc!B:B,MATCH(M1126,cc!A:A,0)))),INDEX(cc!B:B,MATCH(M1126,cc!A:A,0)),"0"),"")</f>
        <v>Service Delivery Point</v>
      </c>
      <c r="M1126" s="97" t="s">
        <v>4103</v>
      </c>
      <c r="N1126" s="28" t="str">
        <f t="shared" si="165"/>
        <v xml:space="preserve"> TARGET</v>
      </c>
      <c r="O1126" s="19" t="str">
        <f t="shared" si="158"/>
        <v>HTS_TST (N, TA, ServiceDeliveryPoint) TARGET: HTS received results</v>
      </c>
      <c r="P1126" s="19" t="str">
        <f t="shared" si="159"/>
        <v>HTS_TST (N, TA, ServiceDeliveryPoint) TARGET: HTS received results</v>
      </c>
      <c r="Q1126" s="19" t="str">
        <f t="shared" si="157"/>
        <v>HTS_TST (N, TA, ServiceDeliveryPoint) TARGET</v>
      </c>
      <c r="R1126" s="19" t="str">
        <f t="shared" si="160"/>
        <v>HTS_TST_N_TA_ServiceDeliveryPoint_TARGET</v>
      </c>
      <c r="S1126" s="19" t="str">
        <f t="shared" si="161"/>
        <v>HTS_TST_N_TA_ServiceDeliveryPoint_TARGET</v>
      </c>
      <c r="T1126" s="19" t="b">
        <f>NOT(ISNA(VLOOKUP(B1126,dbcodes!A:B,2,FALSE)))</f>
        <v>1</v>
      </c>
      <c r="U1126" s="19" t="str">
        <f>IF(ISNA(VLOOKUP(B1126,dbcodes!A:B,2,FALSE)),des!R506,VLOOKUP(B1126,dbcodes!A:B,2,FALSE))</f>
        <v>HTC_TST_N_TA_ServiceDeliveryPoint_TARGET</v>
      </c>
      <c r="W1126" s="107" t="str">
        <f>IF(ISNA(VLOOKUP(C1126,descriptions!A:B,2,FALSE)),des!V506,IF(G1126=" TARGET","Target ","")&amp;VLOOKUP(C1126,descriptions!A:B,2,FALSE))</f>
        <v>Target Number of individuals who received HIV Testing Services (HTS) and received their test results</v>
      </c>
      <c r="X1126" s="20" t="s">
        <v>4</v>
      </c>
      <c r="Y1126" s="20" t="s">
        <v>831</v>
      </c>
      <c r="Z1126" s="20" t="s">
        <v>836</v>
      </c>
      <c r="AA1126" s="20" t="s">
        <v>102</v>
      </c>
      <c r="AB1126" s="20" t="s">
        <v>755</v>
      </c>
      <c r="AC1126" s="19" t="str">
        <f>IF(AB1126&lt;&gt;"",IF(NOT(ISNA(INDEX(os!A:A,MATCH(AB1126,os!B:B,0)))),INDEX(os!A:A,MATCH(AB1126,os!B:B,0)),"0"),"")</f>
        <v/>
      </c>
      <c r="AD1126" s="20" t="s">
        <v>830</v>
      </c>
      <c r="AH1126" s="93" t="str">
        <f>IF(NOT(ISNA(VLOOKUP(B:B,ResultsTargets!A:A,1,0))),"TRUE","")</f>
        <v/>
      </c>
      <c r="AI1126" s="19" t="str">
        <f>IF(ISNA(VLOOKUP(C1126,dim_techarea!A:B,2,FALSE)),"",VLOOKUP(C1126,dim_techarea!A:B,2,FALSE))</f>
        <v>HTS_TST</v>
      </c>
      <c r="AJ1126" s="19" t="str">
        <f>IF(ISNA(VLOOKUP(AI1126,dim_techarea!B:C,2,FALSE)),"",VLOOKUP(AI1126,dim_techarea!B:C,2,FALSE))</f>
        <v>f5IPTM7mieH</v>
      </c>
      <c r="AK1126" s="19" t="str">
        <f>IF(ISNA(VLOOKUP(TRIM(G1126),dim_targetsresults!A:B,2,FALSE)),"",VLOOKUP(TRIM(G1126),dim_targetsresults!A:C,2,FALSE))</f>
        <v>MER Targets</v>
      </c>
      <c r="AL1126" s="19" t="str">
        <f>IF(ISNA(VLOOKUP(AK1126,dim_targetsresults!B:C,2,FALSE)),"",VLOOKUP(AK1126,dim_targetsresults!B:C,2,FALSE))</f>
        <v>W8imnja2Owd</v>
      </c>
      <c r="AM1126" s="19" t="str">
        <f>IF(ISNA(VLOOKUP(TRIM(D1126),dim_numeratordenominator!A:B,2,FALSE)),"",VLOOKUP(TRIM(D1126),dim_numeratordenominator!A:C,2,FALSE))</f>
        <v>Numerator</v>
      </c>
      <c r="AN1126" s="19" t="str">
        <f>IF(ISNA(VLOOKUP(AM1126,dim_numeratordenominator!B:C,2,FALSE)),"",VLOOKUP(AM1126,dim_numeratordenominator!B:C,2,FALSE))</f>
        <v>Som9NRMQqV7</v>
      </c>
      <c r="AO1126" s="19" t="str">
        <f>IF(ISNA(VLOOKUP(TRIM(E1126),dim_supporttype!A:B,2,FALSE)),"",VLOOKUP(TRIM(E1126),dim_supporttype!A:C,2,FALSE))</f>
        <v>TA</v>
      </c>
      <c r="AP1126" s="19" t="str">
        <f>IF(ISNA(VLOOKUP(AO1126,dim_supporttype!B:C,2,FALSE)),"",VLOOKUP(AO1126,dim_supporttype!B:C,2,FALSE))</f>
        <v>cRAGKdWIDn4</v>
      </c>
      <c r="AQ1126" s="19" t="str">
        <f>IF(ISNA(VLOOKUP(TRIM(F1126),dim_disaggs!A:B,2,FALSE)),"No Disagg",VLOOKUP(TRIM(F1126),dim_disaggs!A:B,2,FALSE))</f>
        <v>ServiceDeliveryPoint</v>
      </c>
      <c r="AR1126" s="19" t="str">
        <f>IF(ISNA(VLOOKUP(AQ1126,dim_disaggs!B:C,2,FALSE)),"",VLOOKUP(AQ1126,dim_disaggs!B:C,2,FALSE))</f>
        <v>y5l0nkwItKR</v>
      </c>
      <c r="AU1126" s="72" t="s">
        <v>755</v>
      </c>
      <c r="AV1126" s="73" t="s">
        <v>755</v>
      </c>
      <c r="AW1126" s="66" t="s">
        <v>755</v>
      </c>
      <c r="AX1126" s="66" t="s">
        <v>755</v>
      </c>
      <c r="BA1126" s="105" t="str">
        <f t="shared" si="162"/>
        <v/>
      </c>
      <c r="BB1126" s="20" t="str">
        <f t="shared" si="163"/>
        <v/>
      </c>
    </row>
    <row r="1127" spans="1:60" x14ac:dyDescent="0.2">
      <c r="A1127" s="20" t="s">
        <v>95</v>
      </c>
      <c r="B1127" s="20" t="s">
        <v>1192</v>
      </c>
      <c r="C1127" s="20" t="s">
        <v>870</v>
      </c>
      <c r="D1127" s="20" t="s">
        <v>1</v>
      </c>
      <c r="E1127" s="20" t="s">
        <v>77</v>
      </c>
      <c r="F1127" s="20" t="s">
        <v>2162</v>
      </c>
      <c r="G1127" s="20" t="s">
        <v>2442</v>
      </c>
      <c r="H1127" s="20" t="s">
        <v>18685</v>
      </c>
      <c r="I1127" s="19">
        <f t="shared" si="164"/>
        <v>50</v>
      </c>
      <c r="J1127" s="20" t="s">
        <v>755</v>
      </c>
      <c r="K1127" s="20" t="s">
        <v>2225</v>
      </c>
      <c r="L1127" s="95" t="str">
        <f>IF(M1127&lt;&gt;"",IF(NOT(ISNA(INDEX(cc!B:B,MATCH(M1127,cc!A:A,0)))),INDEX(cc!B:B,MATCH(M1127,cc!A:A,0)),"0"),"")</f>
        <v>Test Results and Service Delivery Point</v>
      </c>
      <c r="M1127" s="97" t="s">
        <v>4113</v>
      </c>
      <c r="N1127" s="28" t="str">
        <f t="shared" si="165"/>
        <v xml:space="preserve"> TARGET</v>
      </c>
      <c r="O1127" s="19" t="str">
        <f t="shared" si="158"/>
        <v>HTS_TST (N, DSD, ServiceDeliveryPoint/Result) TARGET: HTS received results</v>
      </c>
      <c r="P1127" s="19" t="str">
        <f t="shared" si="159"/>
        <v>HTS_TST (N, DSD, ServiceDeliveryPoint/Result) TARGET: HTS received results</v>
      </c>
      <c r="Q1127" s="19" t="str">
        <f t="shared" si="157"/>
        <v>HTS_TST (N, DSD, ServiceDeliveryPnt/Result) TARGET</v>
      </c>
      <c r="R1127" s="19" t="str">
        <f t="shared" si="160"/>
        <v>HTS_TST_N_DSD_ServiceDeliveryPnt_Result_TARGET</v>
      </c>
      <c r="S1127" s="19" t="str">
        <f t="shared" si="161"/>
        <v>HTS_TST_N_DSD_ServiceDeliveryPnt_Result_TARGET</v>
      </c>
      <c r="T1127" s="19" t="b">
        <f>NOT(ISNA(VLOOKUP(B1127,dbcodes!A:B,2,FALSE)))</f>
        <v>1</v>
      </c>
      <c r="U1127" s="19" t="str">
        <f>IF(ISNA(VLOOKUP(B1127,dbcodes!A:B,2,FALSE)),des!R507,VLOOKUP(B1127,dbcodes!A:B,2,FALSE))</f>
        <v>HTC_TST_N_DSD_ServiceDeliveryPoint_Result_TARGET</v>
      </c>
      <c r="W1127" s="107" t="str">
        <f>IF(ISNA(VLOOKUP(C1127,descriptions!A:B,2,FALSE)),des!V507,IF(G1127=" TARGET","Target ","")&amp;VLOOKUP(C1127,descriptions!A:B,2,FALSE))</f>
        <v>Target Number of individuals who received HIV Testing Services (HTS) and received their test results</v>
      </c>
      <c r="X1127" s="20" t="s">
        <v>4</v>
      </c>
      <c r="Y1127" s="20" t="s">
        <v>831</v>
      </c>
      <c r="Z1127" s="20" t="s">
        <v>836</v>
      </c>
      <c r="AA1127" s="20" t="s">
        <v>102</v>
      </c>
      <c r="AB1127" s="20" t="s">
        <v>755</v>
      </c>
      <c r="AC1127" s="19" t="str">
        <f>IF(AB1127&lt;&gt;"",IF(NOT(ISNA(INDEX(os!A:A,MATCH(AB1127,os!B:B,0)))),INDEX(os!A:A,MATCH(AB1127,os!B:B,0)),"0"),"")</f>
        <v/>
      </c>
      <c r="AD1127" s="20" t="s">
        <v>830</v>
      </c>
      <c r="AH1127" s="93" t="str">
        <f>IF(NOT(ISNA(VLOOKUP(B:B,ResultsTargets!A:A,1,0))),"TRUE","")</f>
        <v/>
      </c>
      <c r="AI1127" s="19" t="str">
        <f>IF(ISNA(VLOOKUP(C1127,dim_techarea!A:B,2,FALSE)),"",VLOOKUP(C1127,dim_techarea!A:B,2,FALSE))</f>
        <v>HTS_TST</v>
      </c>
      <c r="AJ1127" s="19" t="str">
        <f>IF(ISNA(VLOOKUP(AI1127,dim_techarea!B:C,2,FALSE)),"",VLOOKUP(AI1127,dim_techarea!B:C,2,FALSE))</f>
        <v>f5IPTM7mieH</v>
      </c>
      <c r="AK1127" s="19" t="str">
        <f>IF(ISNA(VLOOKUP(TRIM(G1127),dim_targetsresults!A:B,2,FALSE)),"",VLOOKUP(TRIM(G1127),dim_targetsresults!A:C,2,FALSE))</f>
        <v>MER Targets</v>
      </c>
      <c r="AL1127" s="19" t="str">
        <f>IF(ISNA(VLOOKUP(AK1127,dim_targetsresults!B:C,2,FALSE)),"",VLOOKUP(AK1127,dim_targetsresults!B:C,2,FALSE))</f>
        <v>W8imnja2Owd</v>
      </c>
      <c r="AM1127" s="19" t="str">
        <f>IF(ISNA(VLOOKUP(TRIM(D1127),dim_numeratordenominator!A:B,2,FALSE)),"",VLOOKUP(TRIM(D1127),dim_numeratordenominator!A:C,2,FALSE))</f>
        <v>Numerator</v>
      </c>
      <c r="AN1127" s="19" t="str">
        <f>IF(ISNA(VLOOKUP(AM1127,dim_numeratordenominator!B:C,2,FALSE)),"",VLOOKUP(AM1127,dim_numeratordenominator!B:C,2,FALSE))</f>
        <v>Som9NRMQqV7</v>
      </c>
      <c r="AO1127" s="19" t="str">
        <f>IF(ISNA(VLOOKUP(TRIM(E1127),dim_supporttype!A:B,2,FALSE)),"",VLOOKUP(TRIM(E1127),dim_supporttype!A:C,2,FALSE))</f>
        <v>DSD</v>
      </c>
      <c r="AP1127" s="19" t="str">
        <f>IF(ISNA(VLOOKUP(AO1127,dim_supporttype!B:C,2,FALSE)),"",VLOOKUP(AO1127,dim_supporttype!B:C,2,FALSE))</f>
        <v>iM13vdNLWKb</v>
      </c>
      <c r="AQ1127" s="19" t="str">
        <f>IF(ISNA(VLOOKUP(TRIM(F1127),dim_disaggs!A:B,2,FALSE)),"No Disagg",VLOOKUP(TRIM(F1127),dim_disaggs!A:B,2,FALSE))</f>
        <v>ServiceDeliveryPoint/Result</v>
      </c>
      <c r="AR1127" s="19" t="str">
        <f>IF(ISNA(VLOOKUP(AQ1127,dim_disaggs!B:C,2,FALSE)),"",VLOOKUP(AQ1127,dim_disaggs!B:C,2,FALSE))</f>
        <v>LEkL2yPwNfo</v>
      </c>
      <c r="AU1127" s="72" t="s">
        <v>755</v>
      </c>
      <c r="AV1127" s="73" t="s">
        <v>755</v>
      </c>
      <c r="AW1127" s="66" t="s">
        <v>755</v>
      </c>
      <c r="AX1127" s="66" t="s">
        <v>755</v>
      </c>
      <c r="BA1127" s="105" t="str">
        <f t="shared" si="162"/>
        <v/>
      </c>
      <c r="BB1127" s="20" t="str">
        <f t="shared" si="163"/>
        <v/>
      </c>
      <c r="BG1127" s="71"/>
      <c r="BH1127" s="71"/>
    </row>
    <row r="1128" spans="1:60" x14ac:dyDescent="0.2">
      <c r="A1128" s="20" t="s">
        <v>95</v>
      </c>
      <c r="B1128" s="20" t="s">
        <v>1250</v>
      </c>
      <c r="C1128" s="20" t="s">
        <v>870</v>
      </c>
      <c r="D1128" s="20" t="s">
        <v>1</v>
      </c>
      <c r="E1128" s="20" t="s">
        <v>78</v>
      </c>
      <c r="F1128" s="20" t="s">
        <v>2162</v>
      </c>
      <c r="G1128" s="20" t="s">
        <v>2442</v>
      </c>
      <c r="H1128" s="20" t="s">
        <v>18685</v>
      </c>
      <c r="I1128" s="19">
        <f t="shared" si="164"/>
        <v>49</v>
      </c>
      <c r="J1128" s="20" t="s">
        <v>755</v>
      </c>
      <c r="K1128" s="20" t="s">
        <v>2225</v>
      </c>
      <c r="L1128" s="95" t="str">
        <f>IF(M1128&lt;&gt;"",IF(NOT(ISNA(INDEX(cc!B:B,MATCH(M1128,cc!A:A,0)))),INDEX(cc!B:B,MATCH(M1128,cc!A:A,0)),"0"),"")</f>
        <v>Test Results and Service Delivery Point</v>
      </c>
      <c r="M1128" s="97" t="s">
        <v>4113</v>
      </c>
      <c r="N1128" s="28" t="str">
        <f t="shared" si="165"/>
        <v xml:space="preserve"> TARGET</v>
      </c>
      <c r="O1128" s="19" t="str">
        <f t="shared" si="158"/>
        <v>HTS_TST (N, TA, ServiceDeliveryPoint/Result) TARGET: HTS received results</v>
      </c>
      <c r="P1128" s="19" t="str">
        <f t="shared" si="159"/>
        <v>HTS_TST (N, TA, ServiceDeliveryPoint/Result) TARGET: HTS received results</v>
      </c>
      <c r="Q1128" s="19" t="str">
        <f t="shared" ref="Q1128:Q1191" si="166">IF(G1128=" RESULT",CONCATENATE(C1128, " (",_xlfn.TEXTJOIN(", ",TRUE,D1128,E1128,H1128),")",J1128),CONCATENATE(C1128, " (",_xlfn.TEXTJOIN(", ",TRUE,D1128,E1128,H1128),")",G1128,J1128))</f>
        <v>HTS_TST (N, TA, ServiceDeliveryPnt/Result) TARGET</v>
      </c>
      <c r="R1128" s="19" t="str">
        <f t="shared" si="160"/>
        <v>HTS_TST_N_TA_ServiceDeliveryPnt_Result_TARGET</v>
      </c>
      <c r="S1128" s="19" t="str">
        <f t="shared" si="161"/>
        <v>HTS_TST_N_TA_ServiceDeliveryPnt_Result_TARGET</v>
      </c>
      <c r="T1128" s="19" t="b">
        <f>NOT(ISNA(VLOOKUP(B1128,dbcodes!A:B,2,FALSE)))</f>
        <v>1</v>
      </c>
      <c r="U1128" s="19" t="str">
        <f>IF(ISNA(VLOOKUP(B1128,dbcodes!A:B,2,FALSE)),des!R508,VLOOKUP(B1128,dbcodes!A:B,2,FALSE))</f>
        <v>HTC_TST_N_TA_ServiceDeliveryPoint_Result_TARGET</v>
      </c>
      <c r="W1128" s="107" t="str">
        <f>IF(ISNA(VLOOKUP(C1128,descriptions!A:B,2,FALSE)),des!V508,IF(G1128=" TARGET","Target ","")&amp;VLOOKUP(C1128,descriptions!A:B,2,FALSE))</f>
        <v>Target Number of individuals who received HIV Testing Services (HTS) and received their test results</v>
      </c>
      <c r="X1128" s="20" t="s">
        <v>4</v>
      </c>
      <c r="Y1128" s="20" t="s">
        <v>831</v>
      </c>
      <c r="Z1128" s="20" t="s">
        <v>836</v>
      </c>
      <c r="AA1128" s="20" t="s">
        <v>102</v>
      </c>
      <c r="AB1128" s="20" t="s">
        <v>755</v>
      </c>
      <c r="AC1128" s="19" t="str">
        <f>IF(AB1128&lt;&gt;"",IF(NOT(ISNA(INDEX(os!A:A,MATCH(AB1128,os!B:B,0)))),INDEX(os!A:A,MATCH(AB1128,os!B:B,0)),"0"),"")</f>
        <v/>
      </c>
      <c r="AD1128" s="20" t="s">
        <v>830</v>
      </c>
      <c r="AH1128" s="93" t="str">
        <f>IF(NOT(ISNA(VLOOKUP(B:B,ResultsTargets!A:A,1,0))),"TRUE","")</f>
        <v/>
      </c>
      <c r="AI1128" s="19" t="str">
        <f>IF(ISNA(VLOOKUP(C1128,dim_techarea!A:B,2,FALSE)),"",VLOOKUP(C1128,dim_techarea!A:B,2,FALSE))</f>
        <v>HTS_TST</v>
      </c>
      <c r="AJ1128" s="19" t="str">
        <f>IF(ISNA(VLOOKUP(AI1128,dim_techarea!B:C,2,FALSE)),"",VLOOKUP(AI1128,dim_techarea!B:C,2,FALSE))</f>
        <v>f5IPTM7mieH</v>
      </c>
      <c r="AK1128" s="19" t="str">
        <f>IF(ISNA(VLOOKUP(TRIM(G1128),dim_targetsresults!A:B,2,FALSE)),"",VLOOKUP(TRIM(G1128),dim_targetsresults!A:C,2,FALSE))</f>
        <v>MER Targets</v>
      </c>
      <c r="AL1128" s="19" t="str">
        <f>IF(ISNA(VLOOKUP(AK1128,dim_targetsresults!B:C,2,FALSE)),"",VLOOKUP(AK1128,dim_targetsresults!B:C,2,FALSE))</f>
        <v>W8imnja2Owd</v>
      </c>
      <c r="AM1128" s="19" t="str">
        <f>IF(ISNA(VLOOKUP(TRIM(D1128),dim_numeratordenominator!A:B,2,FALSE)),"",VLOOKUP(TRIM(D1128),dim_numeratordenominator!A:C,2,FALSE))</f>
        <v>Numerator</v>
      </c>
      <c r="AN1128" s="19" t="str">
        <f>IF(ISNA(VLOOKUP(AM1128,dim_numeratordenominator!B:C,2,FALSE)),"",VLOOKUP(AM1128,dim_numeratordenominator!B:C,2,FALSE))</f>
        <v>Som9NRMQqV7</v>
      </c>
      <c r="AO1128" s="19" t="str">
        <f>IF(ISNA(VLOOKUP(TRIM(E1128),dim_supporttype!A:B,2,FALSE)),"",VLOOKUP(TRIM(E1128),dim_supporttype!A:C,2,FALSE))</f>
        <v>TA</v>
      </c>
      <c r="AP1128" s="19" t="str">
        <f>IF(ISNA(VLOOKUP(AO1128,dim_supporttype!B:C,2,FALSE)),"",VLOOKUP(AO1128,dim_supporttype!B:C,2,FALSE))</f>
        <v>cRAGKdWIDn4</v>
      </c>
      <c r="AQ1128" s="19" t="str">
        <f>IF(ISNA(VLOOKUP(TRIM(F1128),dim_disaggs!A:B,2,FALSE)),"No Disagg",VLOOKUP(TRIM(F1128),dim_disaggs!A:B,2,FALSE))</f>
        <v>ServiceDeliveryPoint/Result</v>
      </c>
      <c r="AR1128" s="19" t="str">
        <f>IF(ISNA(VLOOKUP(AQ1128,dim_disaggs!B:C,2,FALSE)),"",VLOOKUP(AQ1128,dim_disaggs!B:C,2,FALSE))</f>
        <v>LEkL2yPwNfo</v>
      </c>
      <c r="AU1128" s="72" t="s">
        <v>755</v>
      </c>
      <c r="AV1128" s="73" t="s">
        <v>755</v>
      </c>
      <c r="AW1128" s="66" t="s">
        <v>755</v>
      </c>
      <c r="AX1128" s="66" t="s">
        <v>755</v>
      </c>
      <c r="BA1128" s="105" t="str">
        <f t="shared" si="162"/>
        <v/>
      </c>
      <c r="BB1128" s="20" t="str">
        <f t="shared" si="163"/>
        <v/>
      </c>
    </row>
    <row r="1129" spans="1:60" x14ac:dyDescent="0.2">
      <c r="A1129" s="20" t="s">
        <v>95</v>
      </c>
      <c r="B1129" s="20" t="s">
        <v>1197</v>
      </c>
      <c r="C1129" s="20" t="s">
        <v>870</v>
      </c>
      <c r="D1129" s="20" t="s">
        <v>1</v>
      </c>
      <c r="E1129" s="20" t="s">
        <v>77</v>
      </c>
      <c r="F1129" s="20" t="s">
        <v>18669</v>
      </c>
      <c r="G1129" s="20" t="s">
        <v>2442</v>
      </c>
      <c r="H1129" s="20" t="s">
        <v>18684</v>
      </c>
      <c r="I1129" s="19">
        <f t="shared" si="164"/>
        <v>47</v>
      </c>
      <c r="J1129" s="20" t="s">
        <v>755</v>
      </c>
      <c r="K1129" s="20" t="s">
        <v>2225</v>
      </c>
      <c r="L1129" s="95" t="str">
        <f>IF(M1129&lt;&gt;"",IF(NOT(ISNA(INDEX(cc!B:B,MATCH(M1129,cc!A:A,0)))),INDEX(cc!B:B,MATCH(M1129,cc!A:A,0)),"0"),"")</f>
        <v>Age (&lt;15,15+-uk, 2), Sex, and Results</v>
      </c>
      <c r="M1129" s="97" t="s">
        <v>341</v>
      </c>
      <c r="N1129" s="28" t="str">
        <f t="shared" si="165"/>
        <v xml:space="preserve"> TARGET</v>
      </c>
      <c r="O1129" s="19" t="str">
        <f t="shared" si="158"/>
        <v>HTS_TST (N, DSD, TBClinic/Age Aggregated/Sex/Result) TARGET: HTS received results</v>
      </c>
      <c r="P1129" s="19" t="str">
        <f t="shared" si="159"/>
        <v>HTS_TST (N, DSD, TBClinic/Age Aggregated/Sex/Result) TARGET: HTS received results</v>
      </c>
      <c r="Q1129" s="19" t="str">
        <f t="shared" si="166"/>
        <v>HTS_TST (N, DSD, TBC/Age Agg/Sex/Result) TARGET</v>
      </c>
      <c r="R1129" s="19" t="str">
        <f t="shared" si="160"/>
        <v>HTS_TST_N_DSD_TBC_Age_Agg_Sex_Result_TARGET</v>
      </c>
      <c r="S1129" s="19" t="str">
        <f t="shared" si="161"/>
        <v>HTS_TST_N_DSD_TBC_Age_Agg_Sex_Result_TARGET</v>
      </c>
      <c r="T1129" s="19" t="b">
        <f>NOT(ISNA(VLOOKUP(B1129,dbcodes!A:B,2,FALSE)))</f>
        <v>1</v>
      </c>
      <c r="U1129" s="19" t="str">
        <f>IF(ISNA(VLOOKUP(B1129,dbcodes!A:B,2,FALSE)),des!R511,VLOOKUP(B1129,dbcodes!A:B,2,FALSE))</f>
        <v>HTC_TST_N_DSD_TBC_Agg_Age_Sex_Result_TARGET</v>
      </c>
      <c r="W1129" s="107" t="str">
        <f>IF(ISNA(VLOOKUP(C1129,descriptions!A:B,2,FALSE)),des!V511,IF(G1129=" TARGET","Target ","")&amp;VLOOKUP(C1129,descriptions!A:B,2,FALSE))</f>
        <v>Target Number of individuals who received HIV Testing Services (HTS) and received their test results</v>
      </c>
      <c r="X1129" s="20" t="s">
        <v>4</v>
      </c>
      <c r="Y1129" s="20" t="s">
        <v>831</v>
      </c>
      <c r="Z1129" s="20" t="s">
        <v>836</v>
      </c>
      <c r="AA1129" s="20" t="s">
        <v>102</v>
      </c>
      <c r="AB1129" s="20" t="s">
        <v>755</v>
      </c>
      <c r="AC1129" s="19" t="str">
        <f>IF(AB1129&lt;&gt;"",IF(NOT(ISNA(INDEX(os!A:A,MATCH(AB1129,os!B:B,0)))),INDEX(os!A:A,MATCH(AB1129,os!B:B,0)),"0"),"")</f>
        <v/>
      </c>
      <c r="AD1129" s="20" t="s">
        <v>830</v>
      </c>
      <c r="AH1129" s="93" t="str">
        <f>IF(NOT(ISNA(VLOOKUP(B:B,ResultsTargets!A:A,1,0))),"TRUE","")</f>
        <v/>
      </c>
      <c r="AI1129" s="19" t="str">
        <f>IF(ISNA(VLOOKUP(C1129,dim_techarea!A:B,2,FALSE)),"",VLOOKUP(C1129,dim_techarea!A:B,2,FALSE))</f>
        <v>HTS_TST</v>
      </c>
      <c r="AJ1129" s="19" t="str">
        <f>IF(ISNA(VLOOKUP(AI1129,dim_techarea!B:C,2,FALSE)),"",VLOOKUP(AI1129,dim_techarea!B:C,2,FALSE))</f>
        <v>f5IPTM7mieH</v>
      </c>
      <c r="AK1129" s="19" t="str">
        <f>IF(ISNA(VLOOKUP(TRIM(G1129),dim_targetsresults!A:B,2,FALSE)),"",VLOOKUP(TRIM(G1129),dim_targetsresults!A:C,2,FALSE))</f>
        <v>MER Targets</v>
      </c>
      <c r="AL1129" s="19" t="str">
        <f>IF(ISNA(VLOOKUP(AK1129,dim_targetsresults!B:C,2,FALSE)),"",VLOOKUP(AK1129,dim_targetsresults!B:C,2,FALSE))</f>
        <v>W8imnja2Owd</v>
      </c>
      <c r="AM1129" s="19" t="str">
        <f>IF(ISNA(VLOOKUP(TRIM(D1129),dim_numeratordenominator!A:B,2,FALSE)),"",VLOOKUP(TRIM(D1129),dim_numeratordenominator!A:C,2,FALSE))</f>
        <v>Numerator</v>
      </c>
      <c r="AN1129" s="19" t="str">
        <f>IF(ISNA(VLOOKUP(AM1129,dim_numeratordenominator!B:C,2,FALSE)),"",VLOOKUP(AM1129,dim_numeratordenominator!B:C,2,FALSE))</f>
        <v>Som9NRMQqV7</v>
      </c>
      <c r="AO1129" s="19" t="str">
        <f>IF(ISNA(VLOOKUP(TRIM(E1129),dim_supporttype!A:B,2,FALSE)),"",VLOOKUP(TRIM(E1129),dim_supporttype!A:C,2,FALSE))</f>
        <v>DSD</v>
      </c>
      <c r="AP1129" s="19" t="str">
        <f>IF(ISNA(VLOOKUP(AO1129,dim_supporttype!B:C,2,FALSE)),"",VLOOKUP(AO1129,dim_supporttype!B:C,2,FALSE))</f>
        <v>iM13vdNLWKb</v>
      </c>
      <c r="AQ1129" s="19" t="str">
        <f>IF(ISNA(VLOOKUP(TRIM(F1129),dim_disaggs!A:B,2,FALSE)),"No Disagg",VLOOKUP(TRIM(F1129),dim_disaggs!A:B,2,FALSE))</f>
        <v>TBClinic/Age Aggregated/Sex/Result</v>
      </c>
      <c r="AR1129" s="19" t="str">
        <f>IF(ISNA(VLOOKUP(AQ1129,dim_disaggs!B:C,2,FALSE)),"",VLOOKUP(AQ1129,dim_disaggs!B:C,2,FALSE))</f>
        <v>aJNgobSpim5</v>
      </c>
      <c r="AS1129" s="72" t="s">
        <v>21122</v>
      </c>
      <c r="AT1129" s="66" t="s">
        <v>19783</v>
      </c>
      <c r="AU1129" s="72" t="s">
        <v>755</v>
      </c>
      <c r="AV1129" s="73" t="s">
        <v>755</v>
      </c>
      <c r="AW1129" s="66" t="s">
        <v>755</v>
      </c>
      <c r="AX1129" s="66" t="s">
        <v>755</v>
      </c>
      <c r="BA1129" s="105" t="str">
        <f t="shared" si="162"/>
        <v/>
      </c>
      <c r="BB1129" s="20" t="str">
        <f t="shared" si="163"/>
        <v/>
      </c>
    </row>
    <row r="1130" spans="1:60" x14ac:dyDescent="0.2">
      <c r="A1130" s="20" t="s">
        <v>95</v>
      </c>
      <c r="B1130" s="20" t="s">
        <v>1255</v>
      </c>
      <c r="C1130" s="20" t="s">
        <v>870</v>
      </c>
      <c r="D1130" s="20" t="s">
        <v>1</v>
      </c>
      <c r="E1130" s="20" t="s">
        <v>78</v>
      </c>
      <c r="F1130" s="20" t="s">
        <v>18669</v>
      </c>
      <c r="G1130" s="20" t="s">
        <v>2442</v>
      </c>
      <c r="H1130" s="20" t="s">
        <v>18684</v>
      </c>
      <c r="I1130" s="19">
        <f t="shared" si="164"/>
        <v>46</v>
      </c>
      <c r="J1130" s="20" t="s">
        <v>755</v>
      </c>
      <c r="K1130" s="20" t="s">
        <v>2225</v>
      </c>
      <c r="L1130" s="95" t="str">
        <f>IF(M1130&lt;&gt;"",IF(NOT(ISNA(INDEX(cc!B:B,MATCH(M1130,cc!A:A,0)))),INDEX(cc!B:B,MATCH(M1130,cc!A:A,0)),"0"),"")</f>
        <v>Age (&lt;15,15+-uk, 2), Sex, and Results</v>
      </c>
      <c r="M1130" s="97" t="s">
        <v>341</v>
      </c>
      <c r="N1130" s="28" t="str">
        <f t="shared" si="165"/>
        <v xml:space="preserve"> TARGET</v>
      </c>
      <c r="O1130" s="19" t="str">
        <f t="shared" si="158"/>
        <v>HTS_TST (N, TA, TBClinic/Age Aggregated/Sex/Result) TARGET: HTS received results</v>
      </c>
      <c r="P1130" s="19" t="str">
        <f t="shared" si="159"/>
        <v>HTS_TST (N, TA, TBClinic/Age Aggregated/Sex/Result) TARGET: HTS received results</v>
      </c>
      <c r="Q1130" s="19" t="str">
        <f t="shared" si="166"/>
        <v>HTS_TST (N, TA, TBC/Age Agg/Sex/Result) TARGET</v>
      </c>
      <c r="R1130" s="19" t="str">
        <f t="shared" si="160"/>
        <v>HTS_TST_N_TA_TBC_Age_Agg_Sex_Result_TARGET</v>
      </c>
      <c r="S1130" s="19" t="str">
        <f t="shared" si="161"/>
        <v>HTS_TST_N_TA_TBC_Age_Agg_Sex_Result_TARGET</v>
      </c>
      <c r="T1130" s="19" t="b">
        <f>NOT(ISNA(VLOOKUP(B1130,dbcodes!A:B,2,FALSE)))</f>
        <v>1</v>
      </c>
      <c r="U1130" s="19" t="str">
        <f>IF(ISNA(VLOOKUP(B1130,dbcodes!A:B,2,FALSE)),des!R512,VLOOKUP(B1130,dbcodes!A:B,2,FALSE))</f>
        <v>HTC_TST_N_TA_TBC_Agg_Age_Sex_Result_TARGET</v>
      </c>
      <c r="W1130" s="107" t="str">
        <f>IF(ISNA(VLOOKUP(C1130,descriptions!A:B,2,FALSE)),des!V512,IF(G1130=" TARGET","Target ","")&amp;VLOOKUP(C1130,descriptions!A:B,2,FALSE))</f>
        <v>Target Number of individuals who received HIV Testing Services (HTS) and received their test results</v>
      </c>
      <c r="X1130" s="20" t="s">
        <v>4</v>
      </c>
      <c r="Y1130" s="20" t="s">
        <v>831</v>
      </c>
      <c r="Z1130" s="20" t="s">
        <v>836</v>
      </c>
      <c r="AA1130" s="20" t="s">
        <v>102</v>
      </c>
      <c r="AB1130" s="20" t="s">
        <v>755</v>
      </c>
      <c r="AC1130" s="19" t="str">
        <f>IF(AB1130&lt;&gt;"",IF(NOT(ISNA(INDEX(os!A:A,MATCH(AB1130,os!B:B,0)))),INDEX(os!A:A,MATCH(AB1130,os!B:B,0)),"0"),"")</f>
        <v/>
      </c>
      <c r="AD1130" s="20" t="s">
        <v>830</v>
      </c>
      <c r="AH1130" s="93" t="str">
        <f>IF(NOT(ISNA(VLOOKUP(B:B,ResultsTargets!A:A,1,0))),"TRUE","")</f>
        <v/>
      </c>
      <c r="AI1130" s="19" t="str">
        <f>IF(ISNA(VLOOKUP(C1130,dim_techarea!A:B,2,FALSE)),"",VLOOKUP(C1130,dim_techarea!A:B,2,FALSE))</f>
        <v>HTS_TST</v>
      </c>
      <c r="AJ1130" s="19" t="str">
        <f>IF(ISNA(VLOOKUP(AI1130,dim_techarea!B:C,2,FALSE)),"",VLOOKUP(AI1130,dim_techarea!B:C,2,FALSE))</f>
        <v>f5IPTM7mieH</v>
      </c>
      <c r="AK1130" s="19" t="str">
        <f>IF(ISNA(VLOOKUP(TRIM(G1130),dim_targetsresults!A:B,2,FALSE)),"",VLOOKUP(TRIM(G1130),dim_targetsresults!A:C,2,FALSE))</f>
        <v>MER Targets</v>
      </c>
      <c r="AL1130" s="19" t="str">
        <f>IF(ISNA(VLOOKUP(AK1130,dim_targetsresults!B:C,2,FALSE)),"",VLOOKUP(AK1130,dim_targetsresults!B:C,2,FALSE))</f>
        <v>W8imnja2Owd</v>
      </c>
      <c r="AM1130" s="19" t="str">
        <f>IF(ISNA(VLOOKUP(TRIM(D1130),dim_numeratordenominator!A:B,2,FALSE)),"",VLOOKUP(TRIM(D1130),dim_numeratordenominator!A:C,2,FALSE))</f>
        <v>Numerator</v>
      </c>
      <c r="AN1130" s="19" t="str">
        <f>IF(ISNA(VLOOKUP(AM1130,dim_numeratordenominator!B:C,2,FALSE)),"",VLOOKUP(AM1130,dim_numeratordenominator!B:C,2,FALSE))</f>
        <v>Som9NRMQqV7</v>
      </c>
      <c r="AO1130" s="19" t="str">
        <f>IF(ISNA(VLOOKUP(TRIM(E1130),dim_supporttype!A:B,2,FALSE)),"",VLOOKUP(TRIM(E1130),dim_supporttype!A:C,2,FALSE))</f>
        <v>TA</v>
      </c>
      <c r="AP1130" s="19" t="str">
        <f>IF(ISNA(VLOOKUP(AO1130,dim_supporttype!B:C,2,FALSE)),"",VLOOKUP(AO1130,dim_supporttype!B:C,2,FALSE))</f>
        <v>cRAGKdWIDn4</v>
      </c>
      <c r="AQ1130" s="19" t="str">
        <f>IF(ISNA(VLOOKUP(TRIM(F1130),dim_disaggs!A:B,2,FALSE)),"No Disagg",VLOOKUP(TRIM(F1130),dim_disaggs!A:B,2,FALSE))</f>
        <v>TBClinic/Age Aggregated/Sex/Result</v>
      </c>
      <c r="AR1130" s="19" t="str">
        <f>IF(ISNA(VLOOKUP(AQ1130,dim_disaggs!B:C,2,FALSE)),"",VLOOKUP(AQ1130,dim_disaggs!B:C,2,FALSE))</f>
        <v>aJNgobSpim5</v>
      </c>
      <c r="AS1130" s="72" t="s">
        <v>21122</v>
      </c>
      <c r="AT1130" s="66" t="s">
        <v>19783</v>
      </c>
      <c r="AU1130" s="72" t="s">
        <v>755</v>
      </c>
      <c r="AV1130" s="73" t="s">
        <v>755</v>
      </c>
      <c r="AW1130" s="66" t="s">
        <v>755</v>
      </c>
      <c r="AX1130" s="66" t="s">
        <v>755</v>
      </c>
      <c r="BA1130" s="105" t="str">
        <f t="shared" si="162"/>
        <v/>
      </c>
      <c r="BB1130" s="20" t="str">
        <f t="shared" si="163"/>
        <v/>
      </c>
      <c r="BF1130" s="75"/>
      <c r="BG1130" s="71"/>
      <c r="BH1130" s="71"/>
    </row>
    <row r="1131" spans="1:60" x14ac:dyDescent="0.2">
      <c r="A1131" s="22" t="s">
        <v>95</v>
      </c>
      <c r="B1131" s="21" t="s">
        <v>19877</v>
      </c>
      <c r="C1131" s="20" t="s">
        <v>870</v>
      </c>
      <c r="D1131" s="20" t="s">
        <v>1</v>
      </c>
      <c r="E1131" s="20" t="s">
        <v>77</v>
      </c>
      <c r="F1131" s="20" t="s">
        <v>19875</v>
      </c>
      <c r="G1131" s="20" t="s">
        <v>2442</v>
      </c>
      <c r="H1131" s="20" t="s">
        <v>19876</v>
      </c>
      <c r="I1131" s="19">
        <f t="shared" si="164"/>
        <v>43</v>
      </c>
      <c r="J1131" s="20" t="s">
        <v>755</v>
      </c>
      <c r="K1131" s="20" t="s">
        <v>2225</v>
      </c>
      <c r="L1131" s="95" t="str">
        <f>IF(M1131&lt;&gt;"",IF(NOT(ISNA(INDEX(cc!B:B,MATCH(M1131,cc!A:A,0)))),INDEX(cc!B:B,MATCH(M1131,cc!A:A,0)),"0"),"")</f>
        <v>Age (&lt;1-50+-uk, 12), Sex and Test Results</v>
      </c>
      <c r="M1131" s="97" t="s">
        <v>20629</v>
      </c>
      <c r="N1131" s="28" t="str">
        <f t="shared" si="165"/>
        <v xml:space="preserve"> TARGET</v>
      </c>
      <c r="O1131" s="19" t="str">
        <f t="shared" si="158"/>
        <v>HTS_TST (N, DSD, TBClinic/Age/Sex/Result) TARGET: HTS received results</v>
      </c>
      <c r="P1131" s="19" t="str">
        <f t="shared" si="159"/>
        <v>HTS_TST (N, DSD, TBClinic/Age/Sex/Result) TARGET: HTS received results</v>
      </c>
      <c r="Q1131" s="19" t="str">
        <f t="shared" si="166"/>
        <v>HTS_TST (N, DSD, TBC/Age/Sex/Result) TARGET</v>
      </c>
      <c r="R1131" s="19" t="str">
        <f t="shared" si="160"/>
        <v>HTS_TST_N_DSD_TBC_Age_Sex_Result_TARGET</v>
      </c>
      <c r="S1131" s="19" t="str">
        <f t="shared" si="161"/>
        <v>HTS_TST_N_DSD_TBC_Age_Sex_Result_TARGET</v>
      </c>
      <c r="T1131" s="19" t="b">
        <f>NOT(ISNA(VLOOKUP(B1131,dbcodes!A:B,2,FALSE)))</f>
        <v>1</v>
      </c>
      <c r="U1131" s="19" t="str">
        <f>IF(ISNA(VLOOKUP(B1131,dbcodes!A:B,2,FALSE)),des!R513,VLOOKUP(B1131,dbcodes!A:B,2,FALSE))</f>
        <v>HTS_TST_N_DSD_TBC_Age_Sex_Result_TARGET</v>
      </c>
      <c r="W1131" s="107" t="str">
        <f>IF(ISNA(VLOOKUP(C1131,descriptions!A:B,2,FALSE)),des!V513,IF(G1131=" TARGET","Target ","")&amp;VLOOKUP(C1131,descriptions!A:B,2,FALSE))</f>
        <v>Target Number of individuals who received HIV Testing Services (HTS) and received their test results</v>
      </c>
      <c r="X1131" s="20" t="s">
        <v>4</v>
      </c>
      <c r="Y1131" s="20" t="s">
        <v>831</v>
      </c>
      <c r="Z1131" s="20" t="s">
        <v>836</v>
      </c>
      <c r="AA1131" s="20" t="s">
        <v>102</v>
      </c>
      <c r="AB1131" s="20" t="s">
        <v>755</v>
      </c>
      <c r="AC1131" s="19" t="str">
        <f>IF(AB1131&lt;&gt;"",IF(NOT(ISNA(INDEX(os!A:A,MATCH(AB1131,os!B:B,0)))),INDEX(os!A:A,MATCH(AB1131,os!B:B,0)),"0"),"")</f>
        <v/>
      </c>
      <c r="AD1131" s="20" t="s">
        <v>830</v>
      </c>
      <c r="AH1131" s="93" t="str">
        <f>IF(NOT(ISNA(VLOOKUP(B:B,ResultsTargets!A:A,1,0))),"TRUE","")</f>
        <v/>
      </c>
      <c r="AI1131" s="19" t="str">
        <f>IF(ISNA(VLOOKUP(C1131,dim_techarea!A:B,2,FALSE)),"",VLOOKUP(C1131,dim_techarea!A:B,2,FALSE))</f>
        <v>HTS_TST</v>
      </c>
      <c r="AJ1131" s="19" t="str">
        <f>IF(ISNA(VLOOKUP(AI1131,dim_techarea!B:C,2,FALSE)),"",VLOOKUP(AI1131,dim_techarea!B:C,2,FALSE))</f>
        <v>f5IPTM7mieH</v>
      </c>
      <c r="AK1131" s="19" t="str">
        <f>IF(ISNA(VLOOKUP(TRIM(G1131),dim_targetsresults!A:B,2,FALSE)),"",VLOOKUP(TRIM(G1131),dim_targetsresults!A:C,2,FALSE))</f>
        <v>MER Targets</v>
      </c>
      <c r="AL1131" s="19" t="str">
        <f>IF(ISNA(VLOOKUP(AK1131,dim_targetsresults!B:C,2,FALSE)),"",VLOOKUP(AK1131,dim_targetsresults!B:C,2,FALSE))</f>
        <v>W8imnja2Owd</v>
      </c>
      <c r="AM1131" s="19" t="str">
        <f>IF(ISNA(VLOOKUP(TRIM(D1131),dim_numeratordenominator!A:B,2,FALSE)),"",VLOOKUP(TRIM(D1131),dim_numeratordenominator!A:C,2,FALSE))</f>
        <v>Numerator</v>
      </c>
      <c r="AN1131" s="19" t="str">
        <f>IF(ISNA(VLOOKUP(AM1131,dim_numeratordenominator!B:C,2,FALSE)),"",VLOOKUP(AM1131,dim_numeratordenominator!B:C,2,FALSE))</f>
        <v>Som9NRMQqV7</v>
      </c>
      <c r="AO1131" s="19" t="str">
        <f>IF(ISNA(VLOOKUP(TRIM(E1131),dim_supporttype!A:B,2,FALSE)),"",VLOOKUP(TRIM(E1131),dim_supporttype!A:C,2,FALSE))</f>
        <v>DSD</v>
      </c>
      <c r="AP1131" s="19" t="str">
        <f>IF(ISNA(VLOOKUP(AO1131,dim_supporttype!B:C,2,FALSE)),"",VLOOKUP(AO1131,dim_supporttype!B:C,2,FALSE))</f>
        <v>iM13vdNLWKb</v>
      </c>
      <c r="AQ1131" s="19" t="str">
        <f>IF(ISNA(VLOOKUP(TRIM(F1131),dim_disaggs!A:B,2,FALSE)),"No Disagg",VLOOKUP(TRIM(F1131),dim_disaggs!A:B,2,FALSE))</f>
        <v>TBClinic/Age/Sex/Result</v>
      </c>
      <c r="AR1131" s="19" t="str">
        <f>IF(ISNA(VLOOKUP(AQ1131,dim_disaggs!B:C,2,FALSE)),"",VLOOKUP(AQ1131,dim_disaggs!B:C,2,FALSE))</f>
        <v>K3ROKxFntYA</v>
      </c>
      <c r="AS1131" s="72" t="s">
        <v>21122</v>
      </c>
      <c r="AT1131" s="66" t="s">
        <v>19783</v>
      </c>
      <c r="AU1131" s="72" t="s">
        <v>755</v>
      </c>
      <c r="AV1131" s="73" t="s">
        <v>755</v>
      </c>
      <c r="AW1131" s="66" t="s">
        <v>755</v>
      </c>
      <c r="AX1131" s="66" t="s">
        <v>755</v>
      </c>
      <c r="BA1131" s="105" t="str">
        <f t="shared" si="162"/>
        <v/>
      </c>
      <c r="BB1131" s="20" t="str">
        <f t="shared" si="163"/>
        <v/>
      </c>
    </row>
    <row r="1132" spans="1:60" x14ac:dyDescent="0.2">
      <c r="A1132" s="22" t="s">
        <v>95</v>
      </c>
      <c r="B1132" s="21" t="s">
        <v>19878</v>
      </c>
      <c r="C1132" s="20" t="s">
        <v>870</v>
      </c>
      <c r="D1132" s="20" t="s">
        <v>1</v>
      </c>
      <c r="E1132" s="20" t="s">
        <v>78</v>
      </c>
      <c r="F1132" s="20" t="s">
        <v>19875</v>
      </c>
      <c r="G1132" s="20" t="s">
        <v>2442</v>
      </c>
      <c r="H1132" s="20" t="s">
        <v>19876</v>
      </c>
      <c r="I1132" s="19">
        <f t="shared" si="164"/>
        <v>42</v>
      </c>
      <c r="J1132" s="20" t="s">
        <v>755</v>
      </c>
      <c r="K1132" s="20" t="s">
        <v>2225</v>
      </c>
      <c r="L1132" s="95" t="str">
        <f>IF(M1132&lt;&gt;"",IF(NOT(ISNA(INDEX(cc!B:B,MATCH(M1132,cc!A:A,0)))),INDEX(cc!B:B,MATCH(M1132,cc!A:A,0)),"0"),"")</f>
        <v>Age (&lt;1-50+-uk, 12), Sex and Test Results</v>
      </c>
      <c r="M1132" s="97" t="s">
        <v>20629</v>
      </c>
      <c r="N1132" s="28" t="str">
        <f t="shared" si="165"/>
        <v xml:space="preserve"> TARGET</v>
      </c>
      <c r="O1132" s="19" t="str">
        <f t="shared" si="158"/>
        <v>HTS_TST (N, TA, TBClinic/Age/Sex/Result) TARGET: HTS received results</v>
      </c>
      <c r="P1132" s="19" t="str">
        <f t="shared" si="159"/>
        <v>HTS_TST (N, TA, TBClinic/Age/Sex/Result) TARGET: HTS received results</v>
      </c>
      <c r="Q1132" s="19" t="str">
        <f t="shared" si="166"/>
        <v>HTS_TST (N, TA, TBC/Age/Sex/Result) TARGET</v>
      </c>
      <c r="R1132" s="19" t="str">
        <f t="shared" si="160"/>
        <v>HTS_TST_N_TA_TBC_Age_Sex_Result_TARGET</v>
      </c>
      <c r="S1132" s="19" t="str">
        <f t="shared" si="161"/>
        <v>HTS_TST_N_TA_TBC_Age_Sex_Result_TARGET</v>
      </c>
      <c r="T1132" s="19" t="b">
        <f>NOT(ISNA(VLOOKUP(B1132,dbcodes!A:B,2,FALSE)))</f>
        <v>1</v>
      </c>
      <c r="U1132" s="19" t="str">
        <f>IF(ISNA(VLOOKUP(B1132,dbcodes!A:B,2,FALSE)),des!R514,VLOOKUP(B1132,dbcodes!A:B,2,FALSE))</f>
        <v>HTS_TST_N_TA_TBC_Age_Sex_Result_TARGET</v>
      </c>
      <c r="W1132" s="107" t="str">
        <f>IF(ISNA(VLOOKUP(C1132,descriptions!A:B,2,FALSE)),des!V514,IF(G1132=" TARGET","Target ","")&amp;VLOOKUP(C1132,descriptions!A:B,2,FALSE))</f>
        <v>Target Number of individuals who received HIV Testing Services (HTS) and received their test results</v>
      </c>
      <c r="X1132" s="20" t="s">
        <v>4</v>
      </c>
      <c r="Y1132" s="20" t="s">
        <v>831</v>
      </c>
      <c r="Z1132" s="20" t="s">
        <v>836</v>
      </c>
      <c r="AA1132" s="20" t="s">
        <v>102</v>
      </c>
      <c r="AB1132" s="20" t="s">
        <v>755</v>
      </c>
      <c r="AC1132" s="19" t="str">
        <f>IF(AB1132&lt;&gt;"",IF(NOT(ISNA(INDEX(os!A:A,MATCH(AB1132,os!B:B,0)))),INDEX(os!A:A,MATCH(AB1132,os!B:B,0)),"0"),"")</f>
        <v/>
      </c>
      <c r="AD1132" s="20" t="s">
        <v>830</v>
      </c>
      <c r="AH1132" s="93" t="str">
        <f>IF(NOT(ISNA(VLOOKUP(B:B,ResultsTargets!A:A,1,0))),"TRUE","")</f>
        <v/>
      </c>
      <c r="AI1132" s="19" t="str">
        <f>IF(ISNA(VLOOKUP(C1132,dim_techarea!A:B,2,FALSE)),"",VLOOKUP(C1132,dim_techarea!A:B,2,FALSE))</f>
        <v>HTS_TST</v>
      </c>
      <c r="AJ1132" s="19" t="str">
        <f>IF(ISNA(VLOOKUP(AI1132,dim_techarea!B:C,2,FALSE)),"",VLOOKUP(AI1132,dim_techarea!B:C,2,FALSE))</f>
        <v>f5IPTM7mieH</v>
      </c>
      <c r="AK1132" s="19" t="str">
        <f>IF(ISNA(VLOOKUP(TRIM(G1132),dim_targetsresults!A:B,2,FALSE)),"",VLOOKUP(TRIM(G1132),dim_targetsresults!A:C,2,FALSE))</f>
        <v>MER Targets</v>
      </c>
      <c r="AL1132" s="19" t="str">
        <f>IF(ISNA(VLOOKUP(AK1132,dim_targetsresults!B:C,2,FALSE)),"",VLOOKUP(AK1132,dim_targetsresults!B:C,2,FALSE))</f>
        <v>W8imnja2Owd</v>
      </c>
      <c r="AM1132" s="19" t="str">
        <f>IF(ISNA(VLOOKUP(TRIM(D1132),dim_numeratordenominator!A:B,2,FALSE)),"",VLOOKUP(TRIM(D1132),dim_numeratordenominator!A:C,2,FALSE))</f>
        <v>Numerator</v>
      </c>
      <c r="AN1132" s="19" t="str">
        <f>IF(ISNA(VLOOKUP(AM1132,dim_numeratordenominator!B:C,2,FALSE)),"",VLOOKUP(AM1132,dim_numeratordenominator!B:C,2,FALSE))</f>
        <v>Som9NRMQqV7</v>
      </c>
      <c r="AO1132" s="19" t="str">
        <f>IF(ISNA(VLOOKUP(TRIM(E1132),dim_supporttype!A:B,2,FALSE)),"",VLOOKUP(TRIM(E1132),dim_supporttype!A:C,2,FALSE))</f>
        <v>TA</v>
      </c>
      <c r="AP1132" s="19" t="str">
        <f>IF(ISNA(VLOOKUP(AO1132,dim_supporttype!B:C,2,FALSE)),"",VLOOKUP(AO1132,dim_supporttype!B:C,2,FALSE))</f>
        <v>cRAGKdWIDn4</v>
      </c>
      <c r="AQ1132" s="19" t="str">
        <f>IF(ISNA(VLOOKUP(TRIM(F1132),dim_disaggs!A:B,2,FALSE)),"No Disagg",VLOOKUP(TRIM(F1132),dim_disaggs!A:B,2,FALSE))</f>
        <v>TBClinic/Age/Sex/Result</v>
      </c>
      <c r="AR1132" s="19" t="str">
        <f>IF(ISNA(VLOOKUP(AQ1132,dim_disaggs!B:C,2,FALSE)),"",VLOOKUP(AQ1132,dim_disaggs!B:C,2,FALSE))</f>
        <v>K3ROKxFntYA</v>
      </c>
      <c r="AS1132" s="72" t="s">
        <v>21122</v>
      </c>
      <c r="AT1132" s="66" t="s">
        <v>19783</v>
      </c>
      <c r="AU1132" s="72" t="s">
        <v>755</v>
      </c>
      <c r="AV1132" s="73" t="s">
        <v>755</v>
      </c>
      <c r="AW1132" s="66" t="s">
        <v>755</v>
      </c>
      <c r="AX1132" s="66" t="s">
        <v>755</v>
      </c>
      <c r="BA1132" s="105" t="str">
        <f t="shared" si="162"/>
        <v/>
      </c>
      <c r="BB1132" s="20" t="str">
        <f t="shared" si="163"/>
        <v/>
      </c>
      <c r="BF1132" s="75"/>
      <c r="BG1132" s="71"/>
      <c r="BH1132" s="71"/>
    </row>
    <row r="1133" spans="1:60" x14ac:dyDescent="0.2">
      <c r="A1133" s="20" t="s">
        <v>95</v>
      </c>
      <c r="B1133" s="20" t="s">
        <v>1195</v>
      </c>
      <c r="C1133" s="20" t="s">
        <v>870</v>
      </c>
      <c r="D1133" s="20" t="s">
        <v>1</v>
      </c>
      <c r="E1133" s="20" t="s">
        <v>77</v>
      </c>
      <c r="F1133" s="20" t="s">
        <v>356</v>
      </c>
      <c r="G1133" s="20" t="s">
        <v>2442</v>
      </c>
      <c r="H1133" s="20" t="s">
        <v>2284</v>
      </c>
      <c r="I1133" s="19">
        <f t="shared" si="164"/>
        <v>46</v>
      </c>
      <c r="J1133" s="20" t="s">
        <v>755</v>
      </c>
      <c r="K1133" s="20" t="s">
        <v>2225</v>
      </c>
      <c r="L1133" s="95" t="str">
        <f>IF(M1133&lt;&gt;"",IF(NOT(ISNA(INDEX(cc!B:B,MATCH(M1133,cc!A:A,0)))),INDEX(cc!B:B,MATCH(M1133,cc!A:A,0)),"0"),"")</f>
        <v>Age (10-50+-uk, 5), Sex and Result</v>
      </c>
      <c r="M1133" s="97" t="s">
        <v>345</v>
      </c>
      <c r="N1133" s="28" t="str">
        <f t="shared" si="165"/>
        <v xml:space="preserve"> TARGET</v>
      </c>
      <c r="O1133" s="19" t="str">
        <f t="shared" si="158"/>
        <v>HTS_TST (N, DSD, TBClinic/AgeAboveTen/Sex/Result) TARGET: HTS received results</v>
      </c>
      <c r="P1133" s="19" t="str">
        <f t="shared" si="159"/>
        <v>HTS_TST (N, DSD, TBClinic/AgeAboveTen/Sex/Result) TARGET: HTS received results</v>
      </c>
      <c r="Q1133" s="19" t="str">
        <f t="shared" si="166"/>
        <v>HTS_TST (N, DSD, TBC/Age&gt;10/Sex/Result) TARGET</v>
      </c>
      <c r="R1133" s="19" t="str">
        <f t="shared" si="160"/>
        <v>HTS_TST_N_DSD_TBC_Agegt10_Sex_Result_TARGET</v>
      </c>
      <c r="S1133" s="19" t="str">
        <f t="shared" si="161"/>
        <v>HTS_TST_N_DSD_TBC_Agegt10_Sex_Result_TARGET</v>
      </c>
      <c r="T1133" s="19" t="b">
        <f>NOT(ISNA(VLOOKUP(B1133,dbcodes!A:B,2,FALSE)))</f>
        <v>1</v>
      </c>
      <c r="U1133" s="19" t="str">
        <f>IF(ISNA(VLOOKUP(B1133,dbcodes!A:B,2,FALSE)),des!R515,VLOOKUP(B1133,dbcodes!A:B,2,FALSE))</f>
        <v>HTC_TST_N_DSD_TBC_Agegt10_Sex_Result_TARGET</v>
      </c>
      <c r="W1133" s="107" t="str">
        <f>IF(ISNA(VLOOKUP(C1133,descriptions!A:B,2,FALSE)),des!V515,IF(G1133=" TARGET","Target ","")&amp;VLOOKUP(C1133,descriptions!A:B,2,FALSE))</f>
        <v>Target Number of individuals who received HIV Testing Services (HTS) and received their test results</v>
      </c>
      <c r="X1133" s="20" t="s">
        <v>4</v>
      </c>
      <c r="Y1133" s="20" t="s">
        <v>831</v>
      </c>
      <c r="Z1133" s="20" t="s">
        <v>836</v>
      </c>
      <c r="AA1133" s="20" t="s">
        <v>102</v>
      </c>
      <c r="AB1133" s="20" t="s">
        <v>755</v>
      </c>
      <c r="AC1133" s="19" t="str">
        <f>IF(AB1133&lt;&gt;"",IF(NOT(ISNA(INDEX(os!A:A,MATCH(AB1133,os!B:B,0)))),INDEX(os!A:A,MATCH(AB1133,os!B:B,0)),"0"),"")</f>
        <v/>
      </c>
      <c r="AD1133" s="20" t="s">
        <v>830</v>
      </c>
      <c r="AH1133" s="93" t="str">
        <f>IF(NOT(ISNA(VLOOKUP(B:B,ResultsTargets!A:A,1,0))),"TRUE","")</f>
        <v/>
      </c>
      <c r="AI1133" s="19" t="str">
        <f>IF(ISNA(VLOOKUP(C1133,dim_techarea!A:B,2,FALSE)),"",VLOOKUP(C1133,dim_techarea!A:B,2,FALSE))</f>
        <v>HTS_TST</v>
      </c>
      <c r="AJ1133" s="19" t="str">
        <f>IF(ISNA(VLOOKUP(AI1133,dim_techarea!B:C,2,FALSE)),"",VLOOKUP(AI1133,dim_techarea!B:C,2,FALSE))</f>
        <v>f5IPTM7mieH</v>
      </c>
      <c r="AK1133" s="19" t="str">
        <f>IF(ISNA(VLOOKUP(TRIM(G1133),dim_targetsresults!A:B,2,FALSE)),"",VLOOKUP(TRIM(G1133),dim_targetsresults!A:C,2,FALSE))</f>
        <v>MER Targets</v>
      </c>
      <c r="AL1133" s="19" t="str">
        <f>IF(ISNA(VLOOKUP(AK1133,dim_targetsresults!B:C,2,FALSE)),"",VLOOKUP(AK1133,dim_targetsresults!B:C,2,FALSE))</f>
        <v>W8imnja2Owd</v>
      </c>
      <c r="AM1133" s="19" t="str">
        <f>IF(ISNA(VLOOKUP(TRIM(D1133),dim_numeratordenominator!A:B,2,FALSE)),"",VLOOKUP(TRIM(D1133),dim_numeratordenominator!A:C,2,FALSE))</f>
        <v>Numerator</v>
      </c>
      <c r="AN1133" s="19" t="str">
        <f>IF(ISNA(VLOOKUP(AM1133,dim_numeratordenominator!B:C,2,FALSE)),"",VLOOKUP(AM1133,dim_numeratordenominator!B:C,2,FALSE))</f>
        <v>Som9NRMQqV7</v>
      </c>
      <c r="AO1133" s="19" t="str">
        <f>IF(ISNA(VLOOKUP(TRIM(E1133),dim_supporttype!A:B,2,FALSE)),"",VLOOKUP(TRIM(E1133),dim_supporttype!A:C,2,FALSE))</f>
        <v>DSD</v>
      </c>
      <c r="AP1133" s="19" t="str">
        <f>IF(ISNA(VLOOKUP(AO1133,dim_supporttype!B:C,2,FALSE)),"",VLOOKUP(AO1133,dim_supporttype!B:C,2,FALSE))</f>
        <v>iM13vdNLWKb</v>
      </c>
      <c r="AQ1133" s="19" t="str">
        <f>IF(ISNA(VLOOKUP(TRIM(F1133),dim_disaggs!A:B,2,FALSE)),"No Disagg",VLOOKUP(TRIM(F1133),dim_disaggs!A:B,2,FALSE))</f>
        <v>TBClinic/AgeAboveTen/Sex/Result</v>
      </c>
      <c r="AR1133" s="19" t="str">
        <f>IF(ISNA(VLOOKUP(AQ1133,dim_disaggs!B:C,2,FALSE)),"",VLOOKUP(AQ1133,dim_disaggs!B:C,2,FALSE))</f>
        <v>mQtrzEyFTpG</v>
      </c>
      <c r="AS1133" s="72" t="s">
        <v>21122</v>
      </c>
      <c r="AT1133" s="66" t="s">
        <v>19783</v>
      </c>
      <c r="AU1133" s="72" t="s">
        <v>755</v>
      </c>
      <c r="AV1133" s="73" t="s">
        <v>755</v>
      </c>
      <c r="AW1133" s="66" t="s">
        <v>755</v>
      </c>
      <c r="AX1133" s="66" t="s">
        <v>755</v>
      </c>
      <c r="BA1133" s="105" t="str">
        <f t="shared" si="162"/>
        <v/>
      </c>
      <c r="BB1133" s="20" t="str">
        <f t="shared" si="163"/>
        <v/>
      </c>
      <c r="BG1133" s="71"/>
      <c r="BH1133" s="71"/>
    </row>
    <row r="1134" spans="1:60" x14ac:dyDescent="0.2">
      <c r="A1134" s="20" t="s">
        <v>95</v>
      </c>
      <c r="B1134" s="20" t="s">
        <v>1253</v>
      </c>
      <c r="C1134" s="20" t="s">
        <v>870</v>
      </c>
      <c r="D1134" s="20" t="s">
        <v>1</v>
      </c>
      <c r="E1134" s="20" t="s">
        <v>78</v>
      </c>
      <c r="F1134" s="20" t="s">
        <v>356</v>
      </c>
      <c r="G1134" s="20" t="s">
        <v>2442</v>
      </c>
      <c r="H1134" s="20" t="s">
        <v>2284</v>
      </c>
      <c r="I1134" s="19">
        <f t="shared" si="164"/>
        <v>45</v>
      </c>
      <c r="J1134" s="20" t="s">
        <v>755</v>
      </c>
      <c r="K1134" s="20" t="s">
        <v>2225</v>
      </c>
      <c r="L1134" s="95" t="str">
        <f>IF(M1134&lt;&gt;"",IF(NOT(ISNA(INDEX(cc!B:B,MATCH(M1134,cc!A:A,0)))),INDEX(cc!B:B,MATCH(M1134,cc!A:A,0)),"0"),"")</f>
        <v>Age (10-50+-uk, 5), Sex and Result</v>
      </c>
      <c r="M1134" s="97" t="s">
        <v>345</v>
      </c>
      <c r="N1134" s="28" t="str">
        <f t="shared" si="165"/>
        <v xml:space="preserve"> TARGET</v>
      </c>
      <c r="O1134" s="19" t="str">
        <f t="shared" si="158"/>
        <v>HTS_TST (N, TA, TBClinic/AgeAboveTen/Sex/Result) TARGET: HTS received results</v>
      </c>
      <c r="P1134" s="19" t="str">
        <f t="shared" si="159"/>
        <v>HTS_TST (N, TA, TBClinic/AgeAboveTen/Sex/Result) TARGET: HTS received results</v>
      </c>
      <c r="Q1134" s="19" t="str">
        <f t="shared" si="166"/>
        <v>HTS_TST (N, TA, TBC/Age&gt;10/Sex/Result) TARGET</v>
      </c>
      <c r="R1134" s="19" t="str">
        <f t="shared" si="160"/>
        <v>HTS_TST_N_TA_TBC_Agegt10_Sex_Result_TARGET</v>
      </c>
      <c r="S1134" s="19" t="str">
        <f t="shared" si="161"/>
        <v>HTS_TST_N_TA_TBC_Agegt10_Sex_Result_TARGET</v>
      </c>
      <c r="T1134" s="19" t="b">
        <f>NOT(ISNA(VLOOKUP(B1134,dbcodes!A:B,2,FALSE)))</f>
        <v>1</v>
      </c>
      <c r="U1134" s="19" t="str">
        <f>IF(ISNA(VLOOKUP(B1134,dbcodes!A:B,2,FALSE)),des!R516,VLOOKUP(B1134,dbcodes!A:B,2,FALSE))</f>
        <v>HTC_TST_N_TA_TBC_Agegt10_Sex_Result_TARGET</v>
      </c>
      <c r="W1134" s="107" t="str">
        <f>IF(ISNA(VLOOKUP(C1134,descriptions!A:B,2,FALSE)),des!V516,IF(G1134=" TARGET","Target ","")&amp;VLOOKUP(C1134,descriptions!A:B,2,FALSE))</f>
        <v>Target Number of individuals who received HIV Testing Services (HTS) and received their test results</v>
      </c>
      <c r="X1134" s="20" t="s">
        <v>4</v>
      </c>
      <c r="Y1134" s="20" t="s">
        <v>831</v>
      </c>
      <c r="Z1134" s="20" t="s">
        <v>836</v>
      </c>
      <c r="AA1134" s="20" t="s">
        <v>102</v>
      </c>
      <c r="AB1134" s="20" t="s">
        <v>755</v>
      </c>
      <c r="AC1134" s="19" t="str">
        <f>IF(AB1134&lt;&gt;"",IF(NOT(ISNA(INDEX(os!A:A,MATCH(AB1134,os!B:B,0)))),INDEX(os!A:A,MATCH(AB1134,os!B:B,0)),"0"),"")</f>
        <v/>
      </c>
      <c r="AD1134" s="20" t="s">
        <v>830</v>
      </c>
      <c r="AH1134" s="93" t="str">
        <f>IF(NOT(ISNA(VLOOKUP(B:B,ResultsTargets!A:A,1,0))),"TRUE","")</f>
        <v/>
      </c>
      <c r="AI1134" s="19" t="str">
        <f>IF(ISNA(VLOOKUP(C1134,dim_techarea!A:B,2,FALSE)),"",VLOOKUP(C1134,dim_techarea!A:B,2,FALSE))</f>
        <v>HTS_TST</v>
      </c>
      <c r="AJ1134" s="19" t="str">
        <f>IF(ISNA(VLOOKUP(AI1134,dim_techarea!B:C,2,FALSE)),"",VLOOKUP(AI1134,dim_techarea!B:C,2,FALSE))</f>
        <v>f5IPTM7mieH</v>
      </c>
      <c r="AK1134" s="19" t="str">
        <f>IF(ISNA(VLOOKUP(TRIM(G1134),dim_targetsresults!A:B,2,FALSE)),"",VLOOKUP(TRIM(G1134),dim_targetsresults!A:C,2,FALSE))</f>
        <v>MER Targets</v>
      </c>
      <c r="AL1134" s="19" t="str">
        <f>IF(ISNA(VLOOKUP(AK1134,dim_targetsresults!B:C,2,FALSE)),"",VLOOKUP(AK1134,dim_targetsresults!B:C,2,FALSE))</f>
        <v>W8imnja2Owd</v>
      </c>
      <c r="AM1134" s="19" t="str">
        <f>IF(ISNA(VLOOKUP(TRIM(D1134),dim_numeratordenominator!A:B,2,FALSE)),"",VLOOKUP(TRIM(D1134),dim_numeratordenominator!A:C,2,FALSE))</f>
        <v>Numerator</v>
      </c>
      <c r="AN1134" s="19" t="str">
        <f>IF(ISNA(VLOOKUP(AM1134,dim_numeratordenominator!B:C,2,FALSE)),"",VLOOKUP(AM1134,dim_numeratordenominator!B:C,2,FALSE))</f>
        <v>Som9NRMQqV7</v>
      </c>
      <c r="AO1134" s="19" t="str">
        <f>IF(ISNA(VLOOKUP(TRIM(E1134),dim_supporttype!A:B,2,FALSE)),"",VLOOKUP(TRIM(E1134),dim_supporttype!A:C,2,FALSE))</f>
        <v>TA</v>
      </c>
      <c r="AP1134" s="19" t="str">
        <f>IF(ISNA(VLOOKUP(AO1134,dim_supporttype!B:C,2,FALSE)),"",VLOOKUP(AO1134,dim_supporttype!B:C,2,FALSE))</f>
        <v>cRAGKdWIDn4</v>
      </c>
      <c r="AQ1134" s="19" t="str">
        <f>IF(ISNA(VLOOKUP(TRIM(F1134),dim_disaggs!A:B,2,FALSE)),"No Disagg",VLOOKUP(TRIM(F1134),dim_disaggs!A:B,2,FALSE))</f>
        <v>TBClinic/AgeAboveTen/Sex/Result</v>
      </c>
      <c r="AR1134" s="19" t="str">
        <f>IF(ISNA(VLOOKUP(AQ1134,dim_disaggs!B:C,2,FALSE)),"",VLOOKUP(AQ1134,dim_disaggs!B:C,2,FALSE))</f>
        <v>mQtrzEyFTpG</v>
      </c>
      <c r="AS1134" s="72" t="s">
        <v>21122</v>
      </c>
      <c r="AT1134" s="66" t="s">
        <v>19783</v>
      </c>
      <c r="AU1134" s="72" t="s">
        <v>755</v>
      </c>
      <c r="AV1134" s="73" t="s">
        <v>755</v>
      </c>
      <c r="AW1134" s="66" t="s">
        <v>755</v>
      </c>
      <c r="AX1134" s="66" t="s">
        <v>755</v>
      </c>
      <c r="BA1134" s="105" t="str">
        <f t="shared" si="162"/>
        <v/>
      </c>
      <c r="BB1134" s="20" t="str">
        <f t="shared" si="163"/>
        <v/>
      </c>
    </row>
    <row r="1135" spans="1:60" x14ac:dyDescent="0.2">
      <c r="A1135" s="20" t="s">
        <v>95</v>
      </c>
      <c r="B1135" s="20" t="s">
        <v>1196</v>
      </c>
      <c r="C1135" s="20" t="s">
        <v>870</v>
      </c>
      <c r="D1135" s="20" t="s">
        <v>1</v>
      </c>
      <c r="E1135" s="20" t="s">
        <v>77</v>
      </c>
      <c r="F1135" s="20" t="s">
        <v>354</v>
      </c>
      <c r="G1135" s="20" t="s">
        <v>2442</v>
      </c>
      <c r="H1135" s="20" t="s">
        <v>2285</v>
      </c>
      <c r="I1135" s="19">
        <f t="shared" si="164"/>
        <v>42</v>
      </c>
      <c r="J1135" s="20" t="s">
        <v>755</v>
      </c>
      <c r="K1135" s="20" t="s">
        <v>2225</v>
      </c>
      <c r="L1135" s="95" t="str">
        <f>IF(M1135&lt;&gt;"",IF(NOT(ISNA(INDEX(cc!B:B,MATCH(M1135,cc!A:A,0)))),INDEX(cc!B:B,MATCH(M1135,cc!A:A,0)),"0"),"")</f>
        <v>Age (&lt;1-9, 2) and Result</v>
      </c>
      <c r="M1135" s="97" t="s">
        <v>342</v>
      </c>
      <c r="N1135" s="28" t="str">
        <f t="shared" si="165"/>
        <v xml:space="preserve"> TARGET</v>
      </c>
      <c r="O1135" s="19" t="str">
        <f t="shared" si="158"/>
        <v>HTS_TST (N, DSD, TBClinic/AgeLessThanTen/Result) TARGET: HTS received results</v>
      </c>
      <c r="P1135" s="19" t="str">
        <f t="shared" si="159"/>
        <v>HTS_TST (N, DSD, TBClinic/AgeLessThanTen/Result) TARGET: HTS received results</v>
      </c>
      <c r="Q1135" s="19" t="str">
        <f t="shared" si="166"/>
        <v>HTS_TST (N, DSD, TBC/Age&lt;10/Result) TARGET</v>
      </c>
      <c r="R1135" s="19" t="str">
        <f t="shared" si="160"/>
        <v>HTS_TST_N_DSD_TBC_Agelt10_Result_TARGET</v>
      </c>
      <c r="S1135" s="19" t="str">
        <f t="shared" si="161"/>
        <v>HTS_TST_N_DSD_TBC_Agelt10_Result_TARGET</v>
      </c>
      <c r="T1135" s="19" t="b">
        <f>NOT(ISNA(VLOOKUP(B1135,dbcodes!A:B,2,FALSE)))</f>
        <v>1</v>
      </c>
      <c r="U1135" s="19" t="str">
        <f>IF(ISNA(VLOOKUP(B1135,dbcodes!A:B,2,FALSE)),des!R517,VLOOKUP(B1135,dbcodes!A:B,2,FALSE))</f>
        <v>HTC_TST_N_DSD_TBC_Agelt10_Result_TARGET</v>
      </c>
      <c r="W1135" s="107" t="str">
        <f>IF(ISNA(VLOOKUP(C1135,descriptions!A:B,2,FALSE)),des!V517,IF(G1135=" TARGET","Target ","")&amp;VLOOKUP(C1135,descriptions!A:B,2,FALSE))</f>
        <v>Target Number of individuals who received HIV Testing Services (HTS) and received their test results</v>
      </c>
      <c r="X1135" s="20" t="s">
        <v>4</v>
      </c>
      <c r="Y1135" s="20" t="s">
        <v>831</v>
      </c>
      <c r="Z1135" s="20" t="s">
        <v>836</v>
      </c>
      <c r="AA1135" s="20" t="s">
        <v>102</v>
      </c>
      <c r="AB1135" s="20" t="s">
        <v>755</v>
      </c>
      <c r="AC1135" s="19" t="str">
        <f>IF(AB1135&lt;&gt;"",IF(NOT(ISNA(INDEX(os!A:A,MATCH(AB1135,os!B:B,0)))),INDEX(os!A:A,MATCH(AB1135,os!B:B,0)),"0"),"")</f>
        <v/>
      </c>
      <c r="AD1135" s="20" t="s">
        <v>830</v>
      </c>
      <c r="AH1135" s="93" t="str">
        <f>IF(NOT(ISNA(VLOOKUP(B:B,ResultsTargets!A:A,1,0))),"TRUE","")</f>
        <v/>
      </c>
      <c r="AI1135" s="19" t="str">
        <f>IF(ISNA(VLOOKUP(C1135,dim_techarea!A:B,2,FALSE)),"",VLOOKUP(C1135,dim_techarea!A:B,2,FALSE))</f>
        <v>HTS_TST</v>
      </c>
      <c r="AJ1135" s="19" t="str">
        <f>IF(ISNA(VLOOKUP(AI1135,dim_techarea!B:C,2,FALSE)),"",VLOOKUP(AI1135,dim_techarea!B:C,2,FALSE))</f>
        <v>f5IPTM7mieH</v>
      </c>
      <c r="AK1135" s="19" t="str">
        <f>IF(ISNA(VLOOKUP(TRIM(G1135),dim_targetsresults!A:B,2,FALSE)),"",VLOOKUP(TRIM(G1135),dim_targetsresults!A:C,2,FALSE))</f>
        <v>MER Targets</v>
      </c>
      <c r="AL1135" s="19" t="str">
        <f>IF(ISNA(VLOOKUP(AK1135,dim_targetsresults!B:C,2,FALSE)),"",VLOOKUP(AK1135,dim_targetsresults!B:C,2,FALSE))</f>
        <v>W8imnja2Owd</v>
      </c>
      <c r="AM1135" s="19" t="str">
        <f>IF(ISNA(VLOOKUP(TRIM(D1135),dim_numeratordenominator!A:B,2,FALSE)),"",VLOOKUP(TRIM(D1135),dim_numeratordenominator!A:C,2,FALSE))</f>
        <v>Numerator</v>
      </c>
      <c r="AN1135" s="19" t="str">
        <f>IF(ISNA(VLOOKUP(AM1135,dim_numeratordenominator!B:C,2,FALSE)),"",VLOOKUP(AM1135,dim_numeratordenominator!B:C,2,FALSE))</f>
        <v>Som9NRMQqV7</v>
      </c>
      <c r="AO1135" s="19" t="str">
        <f>IF(ISNA(VLOOKUP(TRIM(E1135),dim_supporttype!A:B,2,FALSE)),"",VLOOKUP(TRIM(E1135),dim_supporttype!A:C,2,FALSE))</f>
        <v>DSD</v>
      </c>
      <c r="AP1135" s="19" t="str">
        <f>IF(ISNA(VLOOKUP(AO1135,dim_supporttype!B:C,2,FALSE)),"",VLOOKUP(AO1135,dim_supporttype!B:C,2,FALSE))</f>
        <v>iM13vdNLWKb</v>
      </c>
      <c r="AQ1135" s="19" t="str">
        <f>IF(ISNA(VLOOKUP(TRIM(F1135),dim_disaggs!A:B,2,FALSE)),"No Disagg",VLOOKUP(TRIM(F1135),dim_disaggs!A:B,2,FALSE))</f>
        <v>TBClinic/AgeLessThanTen/Result</v>
      </c>
      <c r="AR1135" s="19" t="str">
        <f>IF(ISNA(VLOOKUP(AQ1135,dim_disaggs!B:C,2,FALSE)),"",VLOOKUP(AQ1135,dim_disaggs!B:C,2,FALSE))</f>
        <v>oBEsnLxR813</v>
      </c>
      <c r="AS1135" s="72" t="s">
        <v>21122</v>
      </c>
      <c r="AT1135" s="66" t="s">
        <v>19783</v>
      </c>
      <c r="AU1135" s="72" t="s">
        <v>755</v>
      </c>
      <c r="AV1135" s="73" t="s">
        <v>755</v>
      </c>
      <c r="AW1135" s="66" t="s">
        <v>755</v>
      </c>
      <c r="AX1135" s="66" t="s">
        <v>755</v>
      </c>
      <c r="BA1135" s="105" t="str">
        <f t="shared" si="162"/>
        <v/>
      </c>
      <c r="BB1135" s="20" t="str">
        <f t="shared" si="163"/>
        <v/>
      </c>
      <c r="BG1135" s="71"/>
      <c r="BH1135" s="71"/>
    </row>
    <row r="1136" spans="1:60" x14ac:dyDescent="0.2">
      <c r="A1136" s="20" t="s">
        <v>95</v>
      </c>
      <c r="B1136" s="20" t="s">
        <v>1254</v>
      </c>
      <c r="C1136" s="20" t="s">
        <v>870</v>
      </c>
      <c r="D1136" s="20" t="s">
        <v>1</v>
      </c>
      <c r="E1136" s="20" t="s">
        <v>78</v>
      </c>
      <c r="F1136" s="20" t="s">
        <v>354</v>
      </c>
      <c r="G1136" s="20" t="s">
        <v>2442</v>
      </c>
      <c r="H1136" s="20" t="s">
        <v>2285</v>
      </c>
      <c r="I1136" s="19">
        <f t="shared" si="164"/>
        <v>41</v>
      </c>
      <c r="J1136" s="20" t="s">
        <v>755</v>
      </c>
      <c r="K1136" s="20" t="s">
        <v>2225</v>
      </c>
      <c r="L1136" s="95" t="str">
        <f>IF(M1136&lt;&gt;"",IF(NOT(ISNA(INDEX(cc!B:B,MATCH(M1136,cc!A:A,0)))),INDEX(cc!B:B,MATCH(M1136,cc!A:A,0)),"0"),"")</f>
        <v>Age (&lt;1-9, 2) and Result</v>
      </c>
      <c r="M1136" s="97" t="s">
        <v>342</v>
      </c>
      <c r="N1136" s="28" t="str">
        <f t="shared" si="165"/>
        <v xml:space="preserve"> TARGET</v>
      </c>
      <c r="O1136" s="19" t="str">
        <f t="shared" si="158"/>
        <v>HTS_TST (N, TA, TBClinic/AgeLessThanTen/Result) TARGET: HTS received results</v>
      </c>
      <c r="P1136" s="19" t="str">
        <f t="shared" si="159"/>
        <v>HTS_TST (N, TA, TBClinic/AgeLessThanTen/Result) TARGET: HTS received results</v>
      </c>
      <c r="Q1136" s="19" t="str">
        <f t="shared" si="166"/>
        <v>HTS_TST (N, TA, TBC/Age&lt;10/Result) TARGET</v>
      </c>
      <c r="R1136" s="19" t="str">
        <f t="shared" si="160"/>
        <v>HTS_TST_N_TA_TBC_Agelt10_Result_TARGET</v>
      </c>
      <c r="S1136" s="19" t="str">
        <f t="shared" si="161"/>
        <v>HTS_TST_N_TA_TBC_Agelt10_Result_TARGET</v>
      </c>
      <c r="T1136" s="19" t="b">
        <f>NOT(ISNA(VLOOKUP(B1136,dbcodes!A:B,2,FALSE)))</f>
        <v>1</v>
      </c>
      <c r="U1136" s="19" t="str">
        <f>IF(ISNA(VLOOKUP(B1136,dbcodes!A:B,2,FALSE)),des!R518,VLOOKUP(B1136,dbcodes!A:B,2,FALSE))</f>
        <v>HTC_TST_N_TA_TBC_Agelt10_Result_TARGET</v>
      </c>
      <c r="W1136" s="107" t="str">
        <f>IF(ISNA(VLOOKUP(C1136,descriptions!A:B,2,FALSE)),des!V518,IF(G1136=" TARGET","Target ","")&amp;VLOOKUP(C1136,descriptions!A:B,2,FALSE))</f>
        <v>Target Number of individuals who received HIV Testing Services (HTS) and received their test results</v>
      </c>
      <c r="X1136" s="20" t="s">
        <v>4</v>
      </c>
      <c r="Y1136" s="20" t="s">
        <v>831</v>
      </c>
      <c r="Z1136" s="20" t="s">
        <v>836</v>
      </c>
      <c r="AA1136" s="20" t="s">
        <v>102</v>
      </c>
      <c r="AB1136" s="20" t="s">
        <v>755</v>
      </c>
      <c r="AC1136" s="19" t="str">
        <f>IF(AB1136&lt;&gt;"",IF(NOT(ISNA(INDEX(os!A:A,MATCH(AB1136,os!B:B,0)))),INDEX(os!A:A,MATCH(AB1136,os!B:B,0)),"0"),"")</f>
        <v/>
      </c>
      <c r="AD1136" s="20" t="s">
        <v>830</v>
      </c>
      <c r="AH1136" s="93" t="str">
        <f>IF(NOT(ISNA(VLOOKUP(B:B,ResultsTargets!A:A,1,0))),"TRUE","")</f>
        <v/>
      </c>
      <c r="AI1136" s="19" t="str">
        <f>IF(ISNA(VLOOKUP(C1136,dim_techarea!A:B,2,FALSE)),"",VLOOKUP(C1136,dim_techarea!A:B,2,FALSE))</f>
        <v>HTS_TST</v>
      </c>
      <c r="AJ1136" s="19" t="str">
        <f>IF(ISNA(VLOOKUP(AI1136,dim_techarea!B:C,2,FALSE)),"",VLOOKUP(AI1136,dim_techarea!B:C,2,FALSE))</f>
        <v>f5IPTM7mieH</v>
      </c>
      <c r="AK1136" s="19" t="str">
        <f>IF(ISNA(VLOOKUP(TRIM(G1136),dim_targetsresults!A:B,2,FALSE)),"",VLOOKUP(TRIM(G1136),dim_targetsresults!A:C,2,FALSE))</f>
        <v>MER Targets</v>
      </c>
      <c r="AL1136" s="19" t="str">
        <f>IF(ISNA(VLOOKUP(AK1136,dim_targetsresults!B:C,2,FALSE)),"",VLOOKUP(AK1136,dim_targetsresults!B:C,2,FALSE))</f>
        <v>W8imnja2Owd</v>
      </c>
      <c r="AM1136" s="19" t="str">
        <f>IF(ISNA(VLOOKUP(TRIM(D1136),dim_numeratordenominator!A:B,2,FALSE)),"",VLOOKUP(TRIM(D1136),dim_numeratordenominator!A:C,2,FALSE))</f>
        <v>Numerator</v>
      </c>
      <c r="AN1136" s="19" t="str">
        <f>IF(ISNA(VLOOKUP(AM1136,dim_numeratordenominator!B:C,2,FALSE)),"",VLOOKUP(AM1136,dim_numeratordenominator!B:C,2,FALSE))</f>
        <v>Som9NRMQqV7</v>
      </c>
      <c r="AO1136" s="19" t="str">
        <f>IF(ISNA(VLOOKUP(TRIM(E1136),dim_supporttype!A:B,2,FALSE)),"",VLOOKUP(TRIM(E1136),dim_supporttype!A:C,2,FALSE))</f>
        <v>TA</v>
      </c>
      <c r="AP1136" s="19" t="str">
        <f>IF(ISNA(VLOOKUP(AO1136,dim_supporttype!B:C,2,FALSE)),"",VLOOKUP(AO1136,dim_supporttype!B:C,2,FALSE))</f>
        <v>cRAGKdWIDn4</v>
      </c>
      <c r="AQ1136" s="19" t="str">
        <f>IF(ISNA(VLOOKUP(TRIM(F1136),dim_disaggs!A:B,2,FALSE)),"No Disagg",VLOOKUP(TRIM(F1136),dim_disaggs!A:B,2,FALSE))</f>
        <v>TBClinic/AgeLessThanTen/Result</v>
      </c>
      <c r="AR1136" s="19" t="str">
        <f>IF(ISNA(VLOOKUP(AQ1136,dim_disaggs!B:C,2,FALSE)),"",VLOOKUP(AQ1136,dim_disaggs!B:C,2,FALSE))</f>
        <v>oBEsnLxR813</v>
      </c>
      <c r="AS1136" s="72" t="s">
        <v>21122</v>
      </c>
      <c r="AT1136" s="66" t="s">
        <v>19783</v>
      </c>
      <c r="AU1136" s="72" t="s">
        <v>755</v>
      </c>
      <c r="AV1136" s="73" t="s">
        <v>755</v>
      </c>
      <c r="AW1136" s="66" t="s">
        <v>755</v>
      </c>
      <c r="AX1136" s="66" t="s">
        <v>755</v>
      </c>
      <c r="BA1136" s="105" t="str">
        <f t="shared" si="162"/>
        <v/>
      </c>
      <c r="BB1136" s="20" t="str">
        <f t="shared" si="163"/>
        <v/>
      </c>
    </row>
    <row r="1137" spans="1:68" ht="17" customHeight="1" x14ac:dyDescent="0.2">
      <c r="A1137" s="20" t="s">
        <v>95</v>
      </c>
      <c r="B1137" s="20" t="s">
        <v>1200</v>
      </c>
      <c r="C1137" s="20" t="s">
        <v>870</v>
      </c>
      <c r="D1137" s="20" t="s">
        <v>1</v>
      </c>
      <c r="E1137" s="20" t="s">
        <v>77</v>
      </c>
      <c r="F1137" s="20" t="s">
        <v>18670</v>
      </c>
      <c r="G1137" s="20" t="s">
        <v>2442</v>
      </c>
      <c r="H1137" s="20" t="s">
        <v>18677</v>
      </c>
      <c r="I1137" s="19">
        <f t="shared" si="164"/>
        <v>47</v>
      </c>
      <c r="J1137" s="20" t="s">
        <v>755</v>
      </c>
      <c r="K1137" s="20" t="s">
        <v>2225</v>
      </c>
      <c r="L1137" s="95" t="str">
        <f>IF(M1137&lt;&gt;"",IF(NOT(ISNA(INDEX(cc!B:B,MATCH(M1137,cc!A:A,0)))),INDEX(cc!B:B,MATCH(M1137,cc!A:A,0)),"0"),"")</f>
        <v>Age (&lt;15,15+-uk, 2), Sex, and Results</v>
      </c>
      <c r="M1137" s="97" t="s">
        <v>341</v>
      </c>
      <c r="N1137" s="28" t="str">
        <f t="shared" si="165"/>
        <v xml:space="preserve"> TARGET</v>
      </c>
      <c r="O1137" s="19" t="str">
        <f t="shared" si="158"/>
        <v>HTS_TST (N, DSD, VCT/Age Aggregated/Sex/Result) TARGET: HTS received results</v>
      </c>
      <c r="P1137" s="19" t="str">
        <f t="shared" si="159"/>
        <v>HTS_TST (N, DSD, VCT/Age Aggregated/Sex/Result) TARGET: HTS received results</v>
      </c>
      <c r="Q1137" s="19" t="str">
        <f t="shared" si="166"/>
        <v>HTS_TST (N, DSD, VCT/Age Agg/Sex/Result) TARGET</v>
      </c>
      <c r="R1137" s="19" t="str">
        <f t="shared" si="160"/>
        <v>HTS_TST_N_DSD_VCT_Age_Agg_Sex_Result_TARGET</v>
      </c>
      <c r="S1137" s="19" t="str">
        <f t="shared" si="161"/>
        <v>HTS_TST_N_DSD_VCT_Age_Agg_Sex_Result_TARGET</v>
      </c>
      <c r="T1137" s="19" t="b">
        <f>NOT(ISNA(VLOOKUP(B1137,dbcodes!A:B,2,FALSE)))</f>
        <v>1</v>
      </c>
      <c r="U1137" s="19" t="str">
        <f>IF(ISNA(VLOOKUP(B1137,dbcodes!A:B,2,FALSE)),des!R519,VLOOKUP(B1137,dbcodes!A:B,2,FALSE))</f>
        <v>HTC_TST_N_DSD_VCT_Agg_Age_Sex_Result_TARGET</v>
      </c>
      <c r="W1137" s="107" t="str">
        <f>IF(ISNA(VLOOKUP(C1137,descriptions!A:B,2,FALSE)),des!V519,IF(G1137=" TARGET","Target ","")&amp;VLOOKUP(C1137,descriptions!A:B,2,FALSE))</f>
        <v>Target Number of individuals who received HIV Testing Services (HTS) and received their test results</v>
      </c>
      <c r="X1137" s="20" t="s">
        <v>4</v>
      </c>
      <c r="Y1137" s="20" t="s">
        <v>831</v>
      </c>
      <c r="Z1137" s="20" t="s">
        <v>836</v>
      </c>
      <c r="AA1137" s="20" t="s">
        <v>102</v>
      </c>
      <c r="AB1137" s="20" t="s">
        <v>755</v>
      </c>
      <c r="AC1137" s="19" t="str">
        <f>IF(AB1137&lt;&gt;"",IF(NOT(ISNA(INDEX(os!A:A,MATCH(AB1137,os!B:B,0)))),INDEX(os!A:A,MATCH(AB1137,os!B:B,0)),"0"),"")</f>
        <v/>
      </c>
      <c r="AD1137" s="20" t="s">
        <v>830</v>
      </c>
      <c r="AH1137" s="93" t="str">
        <f>IF(NOT(ISNA(VLOOKUP(B:B,ResultsTargets!A:A,1,0))),"TRUE","")</f>
        <v/>
      </c>
      <c r="AI1137" s="19" t="str">
        <f>IF(ISNA(VLOOKUP(C1137,dim_techarea!A:B,2,FALSE)),"",VLOOKUP(C1137,dim_techarea!A:B,2,FALSE))</f>
        <v>HTS_TST</v>
      </c>
      <c r="AJ1137" s="19" t="str">
        <f>IF(ISNA(VLOOKUP(AI1137,dim_techarea!B:C,2,FALSE)),"",VLOOKUP(AI1137,dim_techarea!B:C,2,FALSE))</f>
        <v>f5IPTM7mieH</v>
      </c>
      <c r="AK1137" s="19" t="str">
        <f>IF(ISNA(VLOOKUP(TRIM(G1137),dim_targetsresults!A:B,2,FALSE)),"",VLOOKUP(TRIM(G1137),dim_targetsresults!A:C,2,FALSE))</f>
        <v>MER Targets</v>
      </c>
      <c r="AL1137" s="19" t="str">
        <f>IF(ISNA(VLOOKUP(AK1137,dim_targetsresults!B:C,2,FALSE)),"",VLOOKUP(AK1137,dim_targetsresults!B:C,2,FALSE))</f>
        <v>W8imnja2Owd</v>
      </c>
      <c r="AM1137" s="19" t="str">
        <f>IF(ISNA(VLOOKUP(TRIM(D1137),dim_numeratordenominator!A:B,2,FALSE)),"",VLOOKUP(TRIM(D1137),dim_numeratordenominator!A:C,2,FALSE))</f>
        <v>Numerator</v>
      </c>
      <c r="AN1137" s="19" t="str">
        <f>IF(ISNA(VLOOKUP(AM1137,dim_numeratordenominator!B:C,2,FALSE)),"",VLOOKUP(AM1137,dim_numeratordenominator!B:C,2,FALSE))</f>
        <v>Som9NRMQqV7</v>
      </c>
      <c r="AO1137" s="19" t="str">
        <f>IF(ISNA(VLOOKUP(TRIM(E1137),dim_supporttype!A:B,2,FALSE)),"",VLOOKUP(TRIM(E1137),dim_supporttype!A:C,2,FALSE))</f>
        <v>DSD</v>
      </c>
      <c r="AP1137" s="19" t="str">
        <f>IF(ISNA(VLOOKUP(AO1137,dim_supporttype!B:C,2,FALSE)),"",VLOOKUP(AO1137,dim_supporttype!B:C,2,FALSE))</f>
        <v>iM13vdNLWKb</v>
      </c>
      <c r="AQ1137" s="19" t="str">
        <f>IF(ISNA(VLOOKUP(TRIM(F1137),dim_disaggs!A:B,2,FALSE)),"No Disagg",VLOOKUP(TRIM(F1137),dim_disaggs!A:B,2,FALSE))</f>
        <v>VCT/Age Aggregated/Sex/Result</v>
      </c>
      <c r="AR1137" s="19" t="str">
        <f>IF(ISNA(VLOOKUP(AQ1137,dim_disaggs!B:C,2,FALSE)),"",VLOOKUP(AQ1137,dim_disaggs!B:C,2,FALSE))</f>
        <v>aokNmgLW3pB</v>
      </c>
      <c r="AS1137" s="72" t="s">
        <v>21123</v>
      </c>
      <c r="AT1137" s="66" t="s">
        <v>19784</v>
      </c>
      <c r="AU1137" s="72" t="s">
        <v>755</v>
      </c>
      <c r="AV1137" s="73" t="s">
        <v>755</v>
      </c>
      <c r="AW1137" s="66" t="s">
        <v>755</v>
      </c>
      <c r="AX1137" s="66" t="s">
        <v>755</v>
      </c>
      <c r="BA1137" s="105" t="str">
        <f t="shared" si="162"/>
        <v/>
      </c>
      <c r="BB1137" s="20" t="str">
        <f t="shared" si="163"/>
        <v/>
      </c>
    </row>
    <row r="1138" spans="1:68" s="3" customFormat="1" x14ac:dyDescent="0.2">
      <c r="A1138" s="20" t="s">
        <v>95</v>
      </c>
      <c r="B1138" s="20" t="s">
        <v>1258</v>
      </c>
      <c r="C1138" s="20" t="s">
        <v>870</v>
      </c>
      <c r="D1138" s="20" t="s">
        <v>1</v>
      </c>
      <c r="E1138" s="20" t="s">
        <v>78</v>
      </c>
      <c r="F1138" s="20" t="s">
        <v>18670</v>
      </c>
      <c r="G1138" s="20" t="s">
        <v>2442</v>
      </c>
      <c r="H1138" s="20" t="s">
        <v>18677</v>
      </c>
      <c r="I1138" s="19">
        <f t="shared" si="164"/>
        <v>46</v>
      </c>
      <c r="J1138" s="20" t="s">
        <v>755</v>
      </c>
      <c r="K1138" s="20" t="s">
        <v>2225</v>
      </c>
      <c r="L1138" s="95" t="str">
        <f>IF(M1138&lt;&gt;"",IF(NOT(ISNA(INDEX(cc!B:B,MATCH(M1138,cc!A:A,0)))),INDEX(cc!B:B,MATCH(M1138,cc!A:A,0)),"0"),"")</f>
        <v>Age (&lt;15,15+-uk, 2), Sex, and Results</v>
      </c>
      <c r="M1138" s="97" t="s">
        <v>341</v>
      </c>
      <c r="N1138" s="28" t="str">
        <f t="shared" si="165"/>
        <v xml:space="preserve"> TARGET</v>
      </c>
      <c r="O1138" s="19" t="str">
        <f t="shared" si="158"/>
        <v>HTS_TST (N, TA, VCT/Age Aggregated/Sex/Result) TARGET: HTS received results</v>
      </c>
      <c r="P1138" s="19" t="str">
        <f t="shared" si="159"/>
        <v>HTS_TST (N, TA, VCT/Age Aggregated/Sex/Result) TARGET: HTS received results</v>
      </c>
      <c r="Q1138" s="19" t="str">
        <f t="shared" si="166"/>
        <v>HTS_TST (N, TA, VCT/Age Agg/Sex/Result) TARGET</v>
      </c>
      <c r="R1138" s="19" t="str">
        <f t="shared" si="160"/>
        <v>HTS_TST_N_TA_VCT_Age_Agg_Sex_Result_TARGET</v>
      </c>
      <c r="S1138" s="19" t="str">
        <f t="shared" si="161"/>
        <v>HTS_TST_N_TA_VCT_Age_Agg_Sex_Result_TARGET</v>
      </c>
      <c r="T1138" s="19" t="b">
        <f>NOT(ISNA(VLOOKUP(B1138,dbcodes!A:B,2,FALSE)))</f>
        <v>1</v>
      </c>
      <c r="U1138" s="19" t="str">
        <f>IF(ISNA(VLOOKUP(B1138,dbcodes!A:B,2,FALSE)),des!R520,VLOOKUP(B1138,dbcodes!A:B,2,FALSE))</f>
        <v>HTC_TST_N_TA_VCT_Agg_Age_Sex_Result_TARGET</v>
      </c>
      <c r="V1138" s="20"/>
      <c r="W1138" s="107" t="str">
        <f>IF(ISNA(VLOOKUP(C1138,descriptions!A:B,2,FALSE)),des!V520,IF(G1138=" TARGET","Target ","")&amp;VLOOKUP(C1138,descriptions!A:B,2,FALSE))</f>
        <v>Target Number of individuals who received HIV Testing Services (HTS) and received their test results</v>
      </c>
      <c r="X1138" s="20" t="s">
        <v>4</v>
      </c>
      <c r="Y1138" s="20" t="s">
        <v>831</v>
      </c>
      <c r="Z1138" s="20" t="s">
        <v>836</v>
      </c>
      <c r="AA1138" s="20" t="s">
        <v>102</v>
      </c>
      <c r="AB1138" s="20" t="s">
        <v>755</v>
      </c>
      <c r="AC1138" s="19" t="str">
        <f>IF(AB1138&lt;&gt;"",IF(NOT(ISNA(INDEX(os!A:A,MATCH(AB1138,os!B:B,0)))),INDEX(os!A:A,MATCH(AB1138,os!B:B,0)),"0"),"")</f>
        <v/>
      </c>
      <c r="AD1138" s="20" t="s">
        <v>830</v>
      </c>
      <c r="AE1138" s="20"/>
      <c r="AF1138" s="20"/>
      <c r="AG1138" s="20"/>
      <c r="AH1138" s="93" t="str">
        <f>IF(NOT(ISNA(VLOOKUP(B:B,ResultsTargets!A:A,1,0))),"TRUE","")</f>
        <v/>
      </c>
      <c r="AI1138" s="19" t="str">
        <f>IF(ISNA(VLOOKUP(C1138,dim_techarea!A:B,2,FALSE)),"",VLOOKUP(C1138,dim_techarea!A:B,2,FALSE))</f>
        <v>HTS_TST</v>
      </c>
      <c r="AJ1138" s="19" t="str">
        <f>IF(ISNA(VLOOKUP(AI1138,dim_techarea!B:C,2,FALSE)),"",VLOOKUP(AI1138,dim_techarea!B:C,2,FALSE))</f>
        <v>f5IPTM7mieH</v>
      </c>
      <c r="AK1138" s="19" t="str">
        <f>IF(ISNA(VLOOKUP(TRIM(G1138),dim_targetsresults!A:B,2,FALSE)),"",VLOOKUP(TRIM(G1138),dim_targetsresults!A:C,2,FALSE))</f>
        <v>MER Targets</v>
      </c>
      <c r="AL1138" s="19" t="str">
        <f>IF(ISNA(VLOOKUP(AK1138,dim_targetsresults!B:C,2,FALSE)),"",VLOOKUP(AK1138,dim_targetsresults!B:C,2,FALSE))</f>
        <v>W8imnja2Owd</v>
      </c>
      <c r="AM1138" s="19" t="str">
        <f>IF(ISNA(VLOOKUP(TRIM(D1138),dim_numeratordenominator!A:B,2,FALSE)),"",VLOOKUP(TRIM(D1138),dim_numeratordenominator!A:C,2,FALSE))</f>
        <v>Numerator</v>
      </c>
      <c r="AN1138" s="19" t="str">
        <f>IF(ISNA(VLOOKUP(AM1138,dim_numeratordenominator!B:C,2,FALSE)),"",VLOOKUP(AM1138,dim_numeratordenominator!B:C,2,FALSE))</f>
        <v>Som9NRMQqV7</v>
      </c>
      <c r="AO1138" s="19" t="str">
        <f>IF(ISNA(VLOOKUP(TRIM(E1138),dim_supporttype!A:B,2,FALSE)),"",VLOOKUP(TRIM(E1138),dim_supporttype!A:C,2,FALSE))</f>
        <v>TA</v>
      </c>
      <c r="AP1138" s="19" t="str">
        <f>IF(ISNA(VLOOKUP(AO1138,dim_supporttype!B:C,2,FALSE)),"",VLOOKUP(AO1138,dim_supporttype!B:C,2,FALSE))</f>
        <v>cRAGKdWIDn4</v>
      </c>
      <c r="AQ1138" s="19" t="str">
        <f>IF(ISNA(VLOOKUP(TRIM(F1138),dim_disaggs!A:B,2,FALSE)),"No Disagg",VLOOKUP(TRIM(F1138),dim_disaggs!A:B,2,FALSE))</f>
        <v>VCT/Age Aggregated/Sex/Result</v>
      </c>
      <c r="AR1138" s="19" t="str">
        <f>IF(ISNA(VLOOKUP(AQ1138,dim_disaggs!B:C,2,FALSE)),"",VLOOKUP(AQ1138,dim_disaggs!B:C,2,FALSE))</f>
        <v>aokNmgLW3pB</v>
      </c>
      <c r="AS1138" s="72" t="s">
        <v>21123</v>
      </c>
      <c r="AT1138" s="66" t="s">
        <v>19784</v>
      </c>
      <c r="AU1138" s="72" t="s">
        <v>755</v>
      </c>
      <c r="AV1138" s="73" t="s">
        <v>755</v>
      </c>
      <c r="AW1138" s="66" t="s">
        <v>755</v>
      </c>
      <c r="AX1138" s="66" t="s">
        <v>755</v>
      </c>
      <c r="AY1138" s="20"/>
      <c r="AZ1138" s="20"/>
      <c r="BA1138" s="105" t="str">
        <f t="shared" si="162"/>
        <v/>
      </c>
      <c r="BB1138" s="20" t="str">
        <f t="shared" si="163"/>
        <v/>
      </c>
      <c r="BC1138" s="20"/>
      <c r="BD1138" s="20"/>
      <c r="BE1138" s="75"/>
      <c r="BF1138" s="73"/>
      <c r="BG1138" s="55"/>
      <c r="BH1138" s="76"/>
      <c r="BI1138" s="20"/>
      <c r="BJ1138" s="20"/>
      <c r="BK1138" s="55"/>
      <c r="BL1138" s="71"/>
      <c r="BM1138" s="77"/>
      <c r="BN1138" s="78"/>
      <c r="BO1138" s="77"/>
      <c r="BP1138" s="78"/>
    </row>
    <row r="1139" spans="1:68" s="3" customFormat="1" ht="17" customHeight="1" x14ac:dyDescent="0.2">
      <c r="A1139" s="20" t="s">
        <v>95</v>
      </c>
      <c r="B1139" s="20" t="s">
        <v>1198</v>
      </c>
      <c r="C1139" s="20" t="s">
        <v>870</v>
      </c>
      <c r="D1139" s="20" t="s">
        <v>1</v>
      </c>
      <c r="E1139" s="20" t="s">
        <v>77</v>
      </c>
      <c r="F1139" s="20" t="s">
        <v>389</v>
      </c>
      <c r="G1139" s="20" t="s">
        <v>2442</v>
      </c>
      <c r="H1139" s="20" t="s">
        <v>390</v>
      </c>
      <c r="I1139" s="19">
        <f t="shared" si="164"/>
        <v>46</v>
      </c>
      <c r="J1139" s="20" t="s">
        <v>755</v>
      </c>
      <c r="K1139" s="20" t="s">
        <v>2225</v>
      </c>
      <c r="L1139" s="95" t="str">
        <f>IF(M1139&lt;&gt;"",IF(NOT(ISNA(INDEX(cc!B:B,MATCH(M1139,cc!A:A,0)))),INDEX(cc!B:B,MATCH(M1139,cc!A:A,0)),"0"),"")</f>
        <v>Age (10-50+-uk, 5), Sex and Result</v>
      </c>
      <c r="M1139" s="97" t="s">
        <v>345</v>
      </c>
      <c r="N1139" s="28" t="str">
        <f t="shared" si="165"/>
        <v xml:space="preserve"> TARGET</v>
      </c>
      <c r="O1139" s="19" t="str">
        <f t="shared" si="158"/>
        <v>HTS_TST (N, DSD, VCT/AgeAboveTen/Sex/Result) TARGET: HTS received results</v>
      </c>
      <c r="P1139" s="19" t="str">
        <f t="shared" si="159"/>
        <v>HTS_TST (N, DSD, VCT/AgeAboveTen/Sex/Result) TARGET: HTS received results</v>
      </c>
      <c r="Q1139" s="19" t="str">
        <f t="shared" si="166"/>
        <v>HTS_TST (N, DSD, VCT/Age&gt;10/Sex/Result) TARGET</v>
      </c>
      <c r="R1139" s="19" t="str">
        <f t="shared" si="160"/>
        <v>HTS_TST_N_DSD_VCT_Agegt10_Sex_Result_TARGET</v>
      </c>
      <c r="S1139" s="19" t="str">
        <f t="shared" si="161"/>
        <v>HTS_TST_N_DSD_VCT_Agegt10_Sex_Result_TARGET</v>
      </c>
      <c r="T1139" s="19" t="b">
        <f>NOT(ISNA(VLOOKUP(B1139,dbcodes!A:B,2,FALSE)))</f>
        <v>1</v>
      </c>
      <c r="U1139" s="19" t="str">
        <f>IF(ISNA(VLOOKUP(B1139,dbcodes!A:B,2,FALSE)),des!R523,VLOOKUP(B1139,dbcodes!A:B,2,FALSE))</f>
        <v>HTC_TST_N_DSD_VCT_Agegt10_Sex_Result_TARGET</v>
      </c>
      <c r="V1139" s="20"/>
      <c r="W1139" s="107" t="str">
        <f>IF(ISNA(VLOOKUP(C1139,descriptions!A:B,2,FALSE)),des!V523,IF(G1139=" TARGET","Target ","")&amp;VLOOKUP(C1139,descriptions!A:B,2,FALSE))</f>
        <v>Target Number of individuals who received HIV Testing Services (HTS) and received their test results</v>
      </c>
      <c r="X1139" s="20" t="s">
        <v>4</v>
      </c>
      <c r="Y1139" s="20" t="s">
        <v>831</v>
      </c>
      <c r="Z1139" s="20" t="s">
        <v>836</v>
      </c>
      <c r="AA1139" s="20" t="s">
        <v>102</v>
      </c>
      <c r="AB1139" s="20" t="s">
        <v>755</v>
      </c>
      <c r="AC1139" s="19" t="str">
        <f>IF(AB1139&lt;&gt;"",IF(NOT(ISNA(INDEX(os!A:A,MATCH(AB1139,os!B:B,0)))),INDEX(os!A:A,MATCH(AB1139,os!B:B,0)),"0"),"")</f>
        <v/>
      </c>
      <c r="AD1139" s="20" t="s">
        <v>830</v>
      </c>
      <c r="AE1139" s="20"/>
      <c r="AF1139" s="20"/>
      <c r="AG1139" s="20"/>
      <c r="AH1139" s="93" t="str">
        <f>IF(NOT(ISNA(VLOOKUP(B:B,ResultsTargets!A:A,1,0))),"TRUE","")</f>
        <v/>
      </c>
      <c r="AI1139" s="19" t="str">
        <f>IF(ISNA(VLOOKUP(C1139,dim_techarea!A:B,2,FALSE)),"",VLOOKUP(C1139,dim_techarea!A:B,2,FALSE))</f>
        <v>HTS_TST</v>
      </c>
      <c r="AJ1139" s="19" t="str">
        <f>IF(ISNA(VLOOKUP(AI1139,dim_techarea!B:C,2,FALSE)),"",VLOOKUP(AI1139,dim_techarea!B:C,2,FALSE))</f>
        <v>f5IPTM7mieH</v>
      </c>
      <c r="AK1139" s="19" t="str">
        <f>IF(ISNA(VLOOKUP(TRIM(G1139),dim_targetsresults!A:B,2,FALSE)),"",VLOOKUP(TRIM(G1139),dim_targetsresults!A:C,2,FALSE))</f>
        <v>MER Targets</v>
      </c>
      <c r="AL1139" s="19" t="str">
        <f>IF(ISNA(VLOOKUP(AK1139,dim_targetsresults!B:C,2,FALSE)),"",VLOOKUP(AK1139,dim_targetsresults!B:C,2,FALSE))</f>
        <v>W8imnja2Owd</v>
      </c>
      <c r="AM1139" s="19" t="str">
        <f>IF(ISNA(VLOOKUP(TRIM(D1139),dim_numeratordenominator!A:B,2,FALSE)),"",VLOOKUP(TRIM(D1139),dim_numeratordenominator!A:C,2,FALSE))</f>
        <v>Numerator</v>
      </c>
      <c r="AN1139" s="19" t="str">
        <f>IF(ISNA(VLOOKUP(AM1139,dim_numeratordenominator!B:C,2,FALSE)),"",VLOOKUP(AM1139,dim_numeratordenominator!B:C,2,FALSE))</f>
        <v>Som9NRMQqV7</v>
      </c>
      <c r="AO1139" s="19" t="str">
        <f>IF(ISNA(VLOOKUP(TRIM(E1139),dim_supporttype!A:B,2,FALSE)),"",VLOOKUP(TRIM(E1139),dim_supporttype!A:C,2,FALSE))</f>
        <v>DSD</v>
      </c>
      <c r="AP1139" s="19" t="str">
        <f>IF(ISNA(VLOOKUP(AO1139,dim_supporttype!B:C,2,FALSE)),"",VLOOKUP(AO1139,dim_supporttype!B:C,2,FALSE))</f>
        <v>iM13vdNLWKb</v>
      </c>
      <c r="AQ1139" s="19" t="str">
        <f>IF(ISNA(VLOOKUP(TRIM(F1139),dim_disaggs!A:B,2,FALSE)),"No Disagg",VLOOKUP(TRIM(F1139),dim_disaggs!A:B,2,FALSE))</f>
        <v>VCT/AgeAboveTen/Sex/Result</v>
      </c>
      <c r="AR1139" s="19" t="str">
        <f>IF(ISNA(VLOOKUP(AQ1139,dim_disaggs!B:C,2,FALSE)),"",VLOOKUP(AQ1139,dim_disaggs!B:C,2,FALSE))</f>
        <v>DAbp4Sf8O9Z</v>
      </c>
      <c r="AS1139" s="72" t="s">
        <v>21123</v>
      </c>
      <c r="AT1139" s="66" t="s">
        <v>19784</v>
      </c>
      <c r="AU1139" s="72" t="s">
        <v>755</v>
      </c>
      <c r="AV1139" s="73" t="s">
        <v>755</v>
      </c>
      <c r="AW1139" s="66" t="s">
        <v>755</v>
      </c>
      <c r="AX1139" s="66" t="s">
        <v>755</v>
      </c>
      <c r="AY1139" s="20"/>
      <c r="AZ1139" s="20"/>
      <c r="BA1139" s="105" t="str">
        <f t="shared" si="162"/>
        <v/>
      </c>
      <c r="BB1139" s="20" t="str">
        <f t="shared" si="163"/>
        <v/>
      </c>
      <c r="BC1139" s="20"/>
      <c r="BD1139" s="20"/>
      <c r="BE1139" s="75"/>
      <c r="BF1139" s="73"/>
      <c r="BG1139" s="55"/>
      <c r="BH1139" s="76"/>
      <c r="BI1139" s="20"/>
      <c r="BJ1139" s="20"/>
      <c r="BK1139" s="55"/>
      <c r="BL1139" s="71"/>
      <c r="BM1139" s="77"/>
      <c r="BN1139" s="78"/>
      <c r="BO1139" s="77"/>
      <c r="BP1139" s="78"/>
    </row>
    <row r="1140" spans="1:68" x14ac:dyDescent="0.2">
      <c r="A1140" s="20" t="s">
        <v>95</v>
      </c>
      <c r="B1140" s="20" t="s">
        <v>1256</v>
      </c>
      <c r="C1140" s="20" t="s">
        <v>870</v>
      </c>
      <c r="D1140" s="20" t="s">
        <v>1</v>
      </c>
      <c r="E1140" s="20" t="s">
        <v>78</v>
      </c>
      <c r="F1140" s="20" t="s">
        <v>389</v>
      </c>
      <c r="G1140" s="20" t="s">
        <v>2442</v>
      </c>
      <c r="H1140" s="20" t="s">
        <v>390</v>
      </c>
      <c r="I1140" s="19">
        <f t="shared" si="164"/>
        <v>45</v>
      </c>
      <c r="J1140" s="20" t="s">
        <v>755</v>
      </c>
      <c r="K1140" s="20" t="s">
        <v>2225</v>
      </c>
      <c r="L1140" s="95" t="str">
        <f>IF(M1140&lt;&gt;"",IF(NOT(ISNA(INDEX(cc!B:B,MATCH(M1140,cc!A:A,0)))),INDEX(cc!B:B,MATCH(M1140,cc!A:A,0)),"0"),"")</f>
        <v>Age (10-50+-uk, 5), Sex and Result</v>
      </c>
      <c r="M1140" s="97" t="s">
        <v>345</v>
      </c>
      <c r="N1140" s="28" t="str">
        <f t="shared" si="165"/>
        <v xml:space="preserve"> TARGET</v>
      </c>
      <c r="O1140" s="19" t="str">
        <f t="shared" si="158"/>
        <v>HTS_TST (N, TA, VCT/AgeAboveTen/Sex/Result) TARGET: HTS received results</v>
      </c>
      <c r="P1140" s="19" t="str">
        <f t="shared" si="159"/>
        <v>HTS_TST (N, TA, VCT/AgeAboveTen/Sex/Result) TARGET: HTS received results</v>
      </c>
      <c r="Q1140" s="19" t="str">
        <f t="shared" si="166"/>
        <v>HTS_TST (N, TA, VCT/Age&gt;10/Sex/Result) TARGET</v>
      </c>
      <c r="R1140" s="19" t="str">
        <f t="shared" si="160"/>
        <v>HTS_TST_N_TA_VCT_Agegt10_Sex_Result_TARGET</v>
      </c>
      <c r="S1140" s="19" t="str">
        <f t="shared" si="161"/>
        <v>HTS_TST_N_TA_VCT_Agegt10_Sex_Result_TARGET</v>
      </c>
      <c r="T1140" s="19" t="b">
        <f>NOT(ISNA(VLOOKUP(B1140,dbcodes!A:B,2,FALSE)))</f>
        <v>1</v>
      </c>
      <c r="U1140" s="19" t="str">
        <f>IF(ISNA(VLOOKUP(B1140,dbcodes!A:B,2,FALSE)),des!R524,VLOOKUP(B1140,dbcodes!A:B,2,FALSE))</f>
        <v>HTC_TST_N_TA_VCT_Agegt10_Sex_Result_TARGET</v>
      </c>
      <c r="W1140" s="107" t="str">
        <f>IF(ISNA(VLOOKUP(C1140,descriptions!A:B,2,FALSE)),des!V524,IF(G1140=" TARGET","Target ","")&amp;VLOOKUP(C1140,descriptions!A:B,2,FALSE))</f>
        <v>Target Number of individuals who received HIV Testing Services (HTS) and received their test results</v>
      </c>
      <c r="X1140" s="20" t="s">
        <v>4</v>
      </c>
      <c r="Y1140" s="20" t="s">
        <v>831</v>
      </c>
      <c r="Z1140" s="20" t="s">
        <v>836</v>
      </c>
      <c r="AA1140" s="20" t="s">
        <v>102</v>
      </c>
      <c r="AB1140" s="20" t="s">
        <v>755</v>
      </c>
      <c r="AC1140" s="19" t="str">
        <f>IF(AB1140&lt;&gt;"",IF(NOT(ISNA(INDEX(os!A:A,MATCH(AB1140,os!B:B,0)))),INDEX(os!A:A,MATCH(AB1140,os!B:B,0)),"0"),"")</f>
        <v/>
      </c>
      <c r="AD1140" s="20" t="s">
        <v>830</v>
      </c>
      <c r="AH1140" s="93" t="str">
        <f>IF(NOT(ISNA(VLOOKUP(B:B,ResultsTargets!A:A,1,0))),"TRUE","")</f>
        <v/>
      </c>
      <c r="AI1140" s="19" t="str">
        <f>IF(ISNA(VLOOKUP(C1140,dim_techarea!A:B,2,FALSE)),"",VLOOKUP(C1140,dim_techarea!A:B,2,FALSE))</f>
        <v>HTS_TST</v>
      </c>
      <c r="AJ1140" s="19" t="str">
        <f>IF(ISNA(VLOOKUP(AI1140,dim_techarea!B:C,2,FALSE)),"",VLOOKUP(AI1140,dim_techarea!B:C,2,FALSE))</f>
        <v>f5IPTM7mieH</v>
      </c>
      <c r="AK1140" s="19" t="str">
        <f>IF(ISNA(VLOOKUP(TRIM(G1140),dim_targetsresults!A:B,2,FALSE)),"",VLOOKUP(TRIM(G1140),dim_targetsresults!A:C,2,FALSE))</f>
        <v>MER Targets</v>
      </c>
      <c r="AL1140" s="19" t="str">
        <f>IF(ISNA(VLOOKUP(AK1140,dim_targetsresults!B:C,2,FALSE)),"",VLOOKUP(AK1140,dim_targetsresults!B:C,2,FALSE))</f>
        <v>W8imnja2Owd</v>
      </c>
      <c r="AM1140" s="19" t="str">
        <f>IF(ISNA(VLOOKUP(TRIM(D1140),dim_numeratordenominator!A:B,2,FALSE)),"",VLOOKUP(TRIM(D1140),dim_numeratordenominator!A:C,2,FALSE))</f>
        <v>Numerator</v>
      </c>
      <c r="AN1140" s="19" t="str">
        <f>IF(ISNA(VLOOKUP(AM1140,dim_numeratordenominator!B:C,2,FALSE)),"",VLOOKUP(AM1140,dim_numeratordenominator!B:C,2,FALSE))</f>
        <v>Som9NRMQqV7</v>
      </c>
      <c r="AO1140" s="19" t="str">
        <f>IF(ISNA(VLOOKUP(TRIM(E1140),dim_supporttype!A:B,2,FALSE)),"",VLOOKUP(TRIM(E1140),dim_supporttype!A:C,2,FALSE))</f>
        <v>TA</v>
      </c>
      <c r="AP1140" s="19" t="str">
        <f>IF(ISNA(VLOOKUP(AO1140,dim_supporttype!B:C,2,FALSE)),"",VLOOKUP(AO1140,dim_supporttype!B:C,2,FALSE))</f>
        <v>cRAGKdWIDn4</v>
      </c>
      <c r="AQ1140" s="19" t="str">
        <f>IF(ISNA(VLOOKUP(TRIM(F1140),dim_disaggs!A:B,2,FALSE)),"No Disagg",VLOOKUP(TRIM(F1140),dim_disaggs!A:B,2,FALSE))</f>
        <v>VCT/AgeAboveTen/Sex/Result</v>
      </c>
      <c r="AR1140" s="19" t="str">
        <f>IF(ISNA(VLOOKUP(AQ1140,dim_disaggs!B:C,2,FALSE)),"",VLOOKUP(AQ1140,dim_disaggs!B:C,2,FALSE))</f>
        <v>DAbp4Sf8O9Z</v>
      </c>
      <c r="AS1140" s="72" t="s">
        <v>21123</v>
      </c>
      <c r="AT1140" s="66" t="s">
        <v>19784</v>
      </c>
      <c r="AU1140" s="72" t="s">
        <v>755</v>
      </c>
      <c r="AV1140" s="73" t="s">
        <v>755</v>
      </c>
      <c r="AW1140" s="66" t="s">
        <v>755</v>
      </c>
      <c r="AX1140" s="66" t="s">
        <v>755</v>
      </c>
      <c r="BA1140" s="105" t="str">
        <f t="shared" si="162"/>
        <v/>
      </c>
      <c r="BB1140" s="20" t="str">
        <f t="shared" si="163"/>
        <v/>
      </c>
    </row>
    <row r="1141" spans="1:68" x14ac:dyDescent="0.2">
      <c r="A1141" s="20" t="s">
        <v>95</v>
      </c>
      <c r="B1141" s="20" t="s">
        <v>1199</v>
      </c>
      <c r="C1141" s="20" t="s">
        <v>870</v>
      </c>
      <c r="D1141" s="20" t="s">
        <v>1</v>
      </c>
      <c r="E1141" s="20" t="s">
        <v>77</v>
      </c>
      <c r="F1141" s="20" t="s">
        <v>387</v>
      </c>
      <c r="G1141" s="20" t="s">
        <v>2442</v>
      </c>
      <c r="H1141" s="20" t="s">
        <v>388</v>
      </c>
      <c r="I1141" s="19">
        <f t="shared" si="164"/>
        <v>42</v>
      </c>
      <c r="J1141" s="20" t="s">
        <v>755</v>
      </c>
      <c r="K1141" s="20" t="s">
        <v>2225</v>
      </c>
      <c r="L1141" s="95" t="str">
        <f>IF(M1141&lt;&gt;"",IF(NOT(ISNA(INDEX(cc!B:B,MATCH(M1141,cc!A:A,0)))),INDEX(cc!B:B,MATCH(M1141,cc!A:A,0)),"0"),"")</f>
        <v>Age (&lt;1-9, 2) and Result</v>
      </c>
      <c r="M1141" s="97" t="s">
        <v>342</v>
      </c>
      <c r="N1141" s="28" t="str">
        <f t="shared" si="165"/>
        <v xml:space="preserve"> TARGET</v>
      </c>
      <c r="O1141" s="19" t="str">
        <f t="shared" si="158"/>
        <v>HTS_TST (N, DSD, VCT/AgeLessThanTen/Result) TARGET: HTS received results</v>
      </c>
      <c r="P1141" s="19" t="str">
        <f t="shared" si="159"/>
        <v>HTS_TST (N, DSD, VCT/AgeLessThanTen/Result) TARGET: HTS received results</v>
      </c>
      <c r="Q1141" s="19" t="str">
        <f t="shared" si="166"/>
        <v>HTS_TST (N, DSD, VCT/Age&lt;10/Result) TARGET</v>
      </c>
      <c r="R1141" s="19" t="str">
        <f t="shared" si="160"/>
        <v>HTS_TST_N_DSD_VCT_Agelt10_Result_TARGET</v>
      </c>
      <c r="S1141" s="19" t="str">
        <f t="shared" si="161"/>
        <v>HTS_TST_N_DSD_VCT_Agelt10_Result_TARGET</v>
      </c>
      <c r="T1141" s="19" t="b">
        <f>NOT(ISNA(VLOOKUP(B1141,dbcodes!A:B,2,FALSE)))</f>
        <v>1</v>
      </c>
      <c r="U1141" s="19" t="str">
        <f>IF(ISNA(VLOOKUP(B1141,dbcodes!A:B,2,FALSE)),des!R525,VLOOKUP(B1141,dbcodes!A:B,2,FALSE))</f>
        <v>HTC_TST_N_DSD_VCT_Agelt10_Result_TARGET</v>
      </c>
      <c r="W1141" s="107" t="str">
        <f>IF(ISNA(VLOOKUP(C1141,descriptions!A:B,2,FALSE)),des!V525,IF(G1141=" TARGET","Target ","")&amp;VLOOKUP(C1141,descriptions!A:B,2,FALSE))</f>
        <v>Target Number of individuals who received HIV Testing Services (HTS) and received their test results</v>
      </c>
      <c r="X1141" s="20" t="s">
        <v>4</v>
      </c>
      <c r="Y1141" s="20" t="s">
        <v>831</v>
      </c>
      <c r="Z1141" s="20" t="s">
        <v>836</v>
      </c>
      <c r="AA1141" s="20" t="s">
        <v>102</v>
      </c>
      <c r="AB1141" s="20" t="s">
        <v>755</v>
      </c>
      <c r="AC1141" s="19" t="str">
        <f>IF(AB1141&lt;&gt;"",IF(NOT(ISNA(INDEX(os!A:A,MATCH(AB1141,os!B:B,0)))),INDEX(os!A:A,MATCH(AB1141,os!B:B,0)),"0"),"")</f>
        <v/>
      </c>
      <c r="AD1141" s="20" t="s">
        <v>830</v>
      </c>
      <c r="AH1141" s="93" t="str">
        <f>IF(NOT(ISNA(VLOOKUP(B:B,ResultsTargets!A:A,1,0))),"TRUE","")</f>
        <v/>
      </c>
      <c r="AI1141" s="19" t="str">
        <f>IF(ISNA(VLOOKUP(C1141,dim_techarea!A:B,2,FALSE)),"",VLOOKUP(C1141,dim_techarea!A:B,2,FALSE))</f>
        <v>HTS_TST</v>
      </c>
      <c r="AJ1141" s="19" t="str">
        <f>IF(ISNA(VLOOKUP(AI1141,dim_techarea!B:C,2,FALSE)),"",VLOOKUP(AI1141,dim_techarea!B:C,2,FALSE))</f>
        <v>f5IPTM7mieH</v>
      </c>
      <c r="AK1141" s="19" t="str">
        <f>IF(ISNA(VLOOKUP(TRIM(G1141),dim_targetsresults!A:B,2,FALSE)),"",VLOOKUP(TRIM(G1141),dim_targetsresults!A:C,2,FALSE))</f>
        <v>MER Targets</v>
      </c>
      <c r="AL1141" s="19" t="str">
        <f>IF(ISNA(VLOOKUP(AK1141,dim_targetsresults!B:C,2,FALSE)),"",VLOOKUP(AK1141,dim_targetsresults!B:C,2,FALSE))</f>
        <v>W8imnja2Owd</v>
      </c>
      <c r="AM1141" s="19" t="str">
        <f>IF(ISNA(VLOOKUP(TRIM(D1141),dim_numeratordenominator!A:B,2,FALSE)),"",VLOOKUP(TRIM(D1141),dim_numeratordenominator!A:C,2,FALSE))</f>
        <v>Numerator</v>
      </c>
      <c r="AN1141" s="19" t="str">
        <f>IF(ISNA(VLOOKUP(AM1141,dim_numeratordenominator!B:C,2,FALSE)),"",VLOOKUP(AM1141,dim_numeratordenominator!B:C,2,FALSE))</f>
        <v>Som9NRMQqV7</v>
      </c>
      <c r="AO1141" s="19" t="str">
        <f>IF(ISNA(VLOOKUP(TRIM(E1141),dim_supporttype!A:B,2,FALSE)),"",VLOOKUP(TRIM(E1141),dim_supporttype!A:C,2,FALSE))</f>
        <v>DSD</v>
      </c>
      <c r="AP1141" s="19" t="str">
        <f>IF(ISNA(VLOOKUP(AO1141,dim_supporttype!B:C,2,FALSE)),"",VLOOKUP(AO1141,dim_supporttype!B:C,2,FALSE))</f>
        <v>iM13vdNLWKb</v>
      </c>
      <c r="AQ1141" s="19" t="str">
        <f>IF(ISNA(VLOOKUP(TRIM(F1141),dim_disaggs!A:B,2,FALSE)),"No Disagg",VLOOKUP(TRIM(F1141),dim_disaggs!A:B,2,FALSE))</f>
        <v>VCT/AgeLessThanTen/Result</v>
      </c>
      <c r="AR1141" s="19" t="str">
        <f>IF(ISNA(VLOOKUP(AQ1141,dim_disaggs!B:C,2,FALSE)),"",VLOOKUP(AQ1141,dim_disaggs!B:C,2,FALSE))</f>
        <v>ayuzrvaBqD8</v>
      </c>
      <c r="AS1141" s="72" t="s">
        <v>21123</v>
      </c>
      <c r="AT1141" s="66" t="s">
        <v>19784</v>
      </c>
      <c r="AU1141" s="72" t="s">
        <v>755</v>
      </c>
      <c r="AV1141" s="73" t="s">
        <v>755</v>
      </c>
      <c r="AW1141" s="66" t="s">
        <v>755</v>
      </c>
      <c r="AX1141" s="66" t="s">
        <v>755</v>
      </c>
      <c r="BA1141" s="105" t="str">
        <f t="shared" si="162"/>
        <v/>
      </c>
      <c r="BB1141" s="20" t="str">
        <f t="shared" si="163"/>
        <v/>
      </c>
    </row>
    <row r="1142" spans="1:68" x14ac:dyDescent="0.2">
      <c r="A1142" s="20" t="s">
        <v>95</v>
      </c>
      <c r="B1142" s="20" t="s">
        <v>1257</v>
      </c>
      <c r="C1142" s="20" t="s">
        <v>870</v>
      </c>
      <c r="D1142" s="20" t="s">
        <v>1</v>
      </c>
      <c r="E1142" s="20" t="s">
        <v>78</v>
      </c>
      <c r="F1142" s="20" t="s">
        <v>387</v>
      </c>
      <c r="G1142" s="20" t="s">
        <v>2442</v>
      </c>
      <c r="H1142" s="20" t="s">
        <v>388</v>
      </c>
      <c r="I1142" s="19">
        <f t="shared" si="164"/>
        <v>41</v>
      </c>
      <c r="J1142" s="20" t="s">
        <v>755</v>
      </c>
      <c r="K1142" s="20" t="s">
        <v>2225</v>
      </c>
      <c r="L1142" s="95" t="str">
        <f>IF(M1142&lt;&gt;"",IF(NOT(ISNA(INDEX(cc!B:B,MATCH(M1142,cc!A:A,0)))),INDEX(cc!B:B,MATCH(M1142,cc!A:A,0)),"0"),"")</f>
        <v>Age (&lt;1-9, 2) and Result</v>
      </c>
      <c r="M1142" s="97" t="s">
        <v>342</v>
      </c>
      <c r="N1142" s="28" t="str">
        <f t="shared" si="165"/>
        <v xml:space="preserve"> TARGET</v>
      </c>
      <c r="O1142" s="19" t="str">
        <f t="shared" si="158"/>
        <v>HTS_TST (N, TA, VCT/AgeLessThanTen/Result) TARGET: HTS received results</v>
      </c>
      <c r="P1142" s="19" t="str">
        <f t="shared" si="159"/>
        <v>HTS_TST (N, TA, VCT/AgeLessThanTen/Result) TARGET: HTS received results</v>
      </c>
      <c r="Q1142" s="19" t="str">
        <f t="shared" si="166"/>
        <v>HTS_TST (N, TA, VCT/Age&lt;10/Result) TARGET</v>
      </c>
      <c r="R1142" s="19" t="str">
        <f t="shared" si="160"/>
        <v>HTS_TST_N_TA_VCT_Agelt10_Result_TARGET</v>
      </c>
      <c r="S1142" s="19" t="str">
        <f t="shared" si="161"/>
        <v>HTS_TST_N_TA_VCT_Agelt10_Result_TARGET</v>
      </c>
      <c r="T1142" s="19" t="b">
        <f>NOT(ISNA(VLOOKUP(B1142,dbcodes!A:B,2,FALSE)))</f>
        <v>1</v>
      </c>
      <c r="U1142" s="19" t="str">
        <f>IF(ISNA(VLOOKUP(B1142,dbcodes!A:B,2,FALSE)),des!R526,VLOOKUP(B1142,dbcodes!A:B,2,FALSE))</f>
        <v>HTC_TST_N_TA_VCT_Agelt10_Result_TARGET</v>
      </c>
      <c r="W1142" s="107" t="str">
        <f>IF(ISNA(VLOOKUP(C1142,descriptions!A:B,2,FALSE)),des!V526,IF(G1142=" TARGET","Target ","")&amp;VLOOKUP(C1142,descriptions!A:B,2,FALSE))</f>
        <v>Target Number of individuals who received HIV Testing Services (HTS) and received their test results</v>
      </c>
      <c r="X1142" s="20" t="s">
        <v>4</v>
      </c>
      <c r="Y1142" s="20" t="s">
        <v>831</v>
      </c>
      <c r="Z1142" s="20" t="s">
        <v>836</v>
      </c>
      <c r="AA1142" s="20" t="s">
        <v>102</v>
      </c>
      <c r="AB1142" s="20" t="s">
        <v>755</v>
      </c>
      <c r="AC1142" s="19" t="str">
        <f>IF(AB1142&lt;&gt;"",IF(NOT(ISNA(INDEX(os!A:A,MATCH(AB1142,os!B:B,0)))),INDEX(os!A:A,MATCH(AB1142,os!B:B,0)),"0"),"")</f>
        <v/>
      </c>
      <c r="AD1142" s="20" t="s">
        <v>830</v>
      </c>
      <c r="AH1142" s="93" t="str">
        <f>IF(NOT(ISNA(VLOOKUP(B:B,ResultsTargets!A:A,1,0))),"TRUE","")</f>
        <v/>
      </c>
      <c r="AI1142" s="19" t="str">
        <f>IF(ISNA(VLOOKUP(C1142,dim_techarea!A:B,2,FALSE)),"",VLOOKUP(C1142,dim_techarea!A:B,2,FALSE))</f>
        <v>HTS_TST</v>
      </c>
      <c r="AJ1142" s="19" t="str">
        <f>IF(ISNA(VLOOKUP(AI1142,dim_techarea!B:C,2,FALSE)),"",VLOOKUP(AI1142,dim_techarea!B:C,2,FALSE))</f>
        <v>f5IPTM7mieH</v>
      </c>
      <c r="AK1142" s="19" t="str">
        <f>IF(ISNA(VLOOKUP(TRIM(G1142),dim_targetsresults!A:B,2,FALSE)),"",VLOOKUP(TRIM(G1142),dim_targetsresults!A:C,2,FALSE))</f>
        <v>MER Targets</v>
      </c>
      <c r="AL1142" s="19" t="str">
        <f>IF(ISNA(VLOOKUP(AK1142,dim_targetsresults!B:C,2,FALSE)),"",VLOOKUP(AK1142,dim_targetsresults!B:C,2,FALSE))</f>
        <v>W8imnja2Owd</v>
      </c>
      <c r="AM1142" s="19" t="str">
        <f>IF(ISNA(VLOOKUP(TRIM(D1142),dim_numeratordenominator!A:B,2,FALSE)),"",VLOOKUP(TRIM(D1142),dim_numeratordenominator!A:C,2,FALSE))</f>
        <v>Numerator</v>
      </c>
      <c r="AN1142" s="19" t="str">
        <f>IF(ISNA(VLOOKUP(AM1142,dim_numeratordenominator!B:C,2,FALSE)),"",VLOOKUP(AM1142,dim_numeratordenominator!B:C,2,FALSE))</f>
        <v>Som9NRMQqV7</v>
      </c>
      <c r="AO1142" s="19" t="str">
        <f>IF(ISNA(VLOOKUP(TRIM(E1142),dim_supporttype!A:B,2,FALSE)),"",VLOOKUP(TRIM(E1142),dim_supporttype!A:C,2,FALSE))</f>
        <v>TA</v>
      </c>
      <c r="AP1142" s="19" t="str">
        <f>IF(ISNA(VLOOKUP(AO1142,dim_supporttype!B:C,2,FALSE)),"",VLOOKUP(AO1142,dim_supporttype!B:C,2,FALSE))</f>
        <v>cRAGKdWIDn4</v>
      </c>
      <c r="AQ1142" s="19" t="str">
        <f>IF(ISNA(VLOOKUP(TRIM(F1142),dim_disaggs!A:B,2,FALSE)),"No Disagg",VLOOKUP(TRIM(F1142),dim_disaggs!A:B,2,FALSE))</f>
        <v>VCT/AgeLessThanTen/Result</v>
      </c>
      <c r="AR1142" s="19" t="str">
        <f>IF(ISNA(VLOOKUP(AQ1142,dim_disaggs!B:C,2,FALSE)),"",VLOOKUP(AQ1142,dim_disaggs!B:C,2,FALSE))</f>
        <v>ayuzrvaBqD8</v>
      </c>
      <c r="AS1142" s="72" t="s">
        <v>21123</v>
      </c>
      <c r="AT1142" s="66" t="s">
        <v>19784</v>
      </c>
      <c r="AU1142" s="72" t="s">
        <v>755</v>
      </c>
      <c r="AV1142" s="73" t="s">
        <v>755</v>
      </c>
      <c r="AW1142" s="66" t="s">
        <v>755</v>
      </c>
      <c r="AX1142" s="66" t="s">
        <v>755</v>
      </c>
      <c r="BA1142" s="105" t="str">
        <f t="shared" si="162"/>
        <v/>
      </c>
      <c r="BB1142" s="20" t="str">
        <f t="shared" si="163"/>
        <v/>
      </c>
    </row>
    <row r="1143" spans="1:68" x14ac:dyDescent="0.2">
      <c r="A1143" s="20" t="s">
        <v>95</v>
      </c>
      <c r="B1143" s="20" t="s">
        <v>1203</v>
      </c>
      <c r="C1143" s="20" t="s">
        <v>870</v>
      </c>
      <c r="D1143" s="20" t="s">
        <v>1</v>
      </c>
      <c r="E1143" s="20" t="s">
        <v>77</v>
      </c>
      <c r="F1143" s="20" t="s">
        <v>18671</v>
      </c>
      <c r="G1143" s="20" t="s">
        <v>2442</v>
      </c>
      <c r="H1143" s="20" t="s">
        <v>18678</v>
      </c>
      <c r="I1143" s="19">
        <f t="shared" si="164"/>
        <v>50</v>
      </c>
      <c r="J1143" s="20" t="s">
        <v>755</v>
      </c>
      <c r="K1143" s="20" t="s">
        <v>2225</v>
      </c>
      <c r="L1143" s="95" t="str">
        <f>IF(M1143&lt;&gt;"",IF(NOT(ISNA(INDEX(cc!B:B,MATCH(M1143,cc!A:A,0)))),INDEX(cc!B:B,MATCH(M1143,cc!A:A,0)),"0"),"")</f>
        <v>Age (&lt;15,15+-uk, 2), Sex, and Results</v>
      </c>
      <c r="M1143" s="97" t="s">
        <v>341</v>
      </c>
      <c r="N1143" s="28" t="str">
        <f t="shared" si="165"/>
        <v xml:space="preserve"> TARGET</v>
      </c>
      <c r="O1143" s="19" t="str">
        <f t="shared" si="158"/>
        <v>HTS_TST (N, DSD, VCTMod/Age Aggregated/Sex/Result) TARGET: HTS received results</v>
      </c>
      <c r="P1143" s="19" t="str">
        <f t="shared" si="159"/>
        <v>HTS_TST (N, DSD, VCTMod/Age Aggregated/Sex/Result) TARGET: HTS received results</v>
      </c>
      <c r="Q1143" s="19" t="str">
        <f t="shared" si="166"/>
        <v>HTS_TST (N, DSD, VCTMod/Age Agg/Sex/Result) TARGET</v>
      </c>
      <c r="R1143" s="19" t="str">
        <f t="shared" si="160"/>
        <v>HTS_TST_N_DSD_VCTMod_Age_Agg_Sex_Result_TARGET</v>
      </c>
      <c r="S1143" s="19" t="str">
        <f t="shared" si="161"/>
        <v>HTS_TST_N_DSD_VCTMod_Age_Agg_Sex_Result_TARGET</v>
      </c>
      <c r="T1143" s="19" t="b">
        <f>NOT(ISNA(VLOOKUP(B1143,dbcodes!A:B,2,FALSE)))</f>
        <v>1</v>
      </c>
      <c r="U1143" s="19" t="str">
        <f>IF(ISNA(VLOOKUP(B1143,dbcodes!A:B,2,FALSE)),des!R527,VLOOKUP(B1143,dbcodes!A:B,2,FALSE))</f>
        <v>HTC_TST_N_DSD_VCTMod_Agg_Age_Sex_Result_TARGET</v>
      </c>
      <c r="W1143" s="107" t="str">
        <f>IF(ISNA(VLOOKUP(C1143,descriptions!A:B,2,FALSE)),des!V527,IF(G1143=" TARGET","Target ","")&amp;VLOOKUP(C1143,descriptions!A:B,2,FALSE))</f>
        <v>Target Number of individuals who received HIV Testing Services (HTS) and received their test results</v>
      </c>
      <c r="X1143" s="20" t="s">
        <v>4</v>
      </c>
      <c r="Y1143" s="20" t="s">
        <v>831</v>
      </c>
      <c r="Z1143" s="20" t="s">
        <v>836</v>
      </c>
      <c r="AA1143" s="20" t="s">
        <v>102</v>
      </c>
      <c r="AB1143" s="20" t="s">
        <v>755</v>
      </c>
      <c r="AC1143" s="19" t="str">
        <f>IF(AB1143&lt;&gt;"",IF(NOT(ISNA(INDEX(os!A:A,MATCH(AB1143,os!B:B,0)))),INDEX(os!A:A,MATCH(AB1143,os!B:B,0)),"0"),"")</f>
        <v/>
      </c>
      <c r="AD1143" s="20" t="s">
        <v>830</v>
      </c>
      <c r="AH1143" s="93" t="str">
        <f>IF(NOT(ISNA(VLOOKUP(B:B,ResultsTargets!A:A,1,0))),"TRUE","")</f>
        <v/>
      </c>
      <c r="AI1143" s="19" t="str">
        <f>IF(ISNA(VLOOKUP(C1143,dim_techarea!A:B,2,FALSE)),"",VLOOKUP(C1143,dim_techarea!A:B,2,FALSE))</f>
        <v>HTS_TST</v>
      </c>
      <c r="AJ1143" s="19" t="str">
        <f>IF(ISNA(VLOOKUP(AI1143,dim_techarea!B:C,2,FALSE)),"",VLOOKUP(AI1143,dim_techarea!B:C,2,FALSE))</f>
        <v>f5IPTM7mieH</v>
      </c>
      <c r="AK1143" s="19" t="str">
        <f>IF(ISNA(VLOOKUP(TRIM(G1143),dim_targetsresults!A:B,2,FALSE)),"",VLOOKUP(TRIM(G1143),dim_targetsresults!A:C,2,FALSE))</f>
        <v>MER Targets</v>
      </c>
      <c r="AL1143" s="19" t="str">
        <f>IF(ISNA(VLOOKUP(AK1143,dim_targetsresults!B:C,2,FALSE)),"",VLOOKUP(AK1143,dim_targetsresults!B:C,2,FALSE))</f>
        <v>W8imnja2Owd</v>
      </c>
      <c r="AM1143" s="19" t="str">
        <f>IF(ISNA(VLOOKUP(TRIM(D1143),dim_numeratordenominator!A:B,2,FALSE)),"",VLOOKUP(TRIM(D1143),dim_numeratordenominator!A:C,2,FALSE))</f>
        <v>Numerator</v>
      </c>
      <c r="AN1143" s="19" t="str">
        <f>IF(ISNA(VLOOKUP(AM1143,dim_numeratordenominator!B:C,2,FALSE)),"",VLOOKUP(AM1143,dim_numeratordenominator!B:C,2,FALSE))</f>
        <v>Som9NRMQqV7</v>
      </c>
      <c r="AO1143" s="19" t="str">
        <f>IF(ISNA(VLOOKUP(TRIM(E1143),dim_supporttype!A:B,2,FALSE)),"",VLOOKUP(TRIM(E1143),dim_supporttype!A:C,2,FALSE))</f>
        <v>DSD</v>
      </c>
      <c r="AP1143" s="19" t="str">
        <f>IF(ISNA(VLOOKUP(AO1143,dim_supporttype!B:C,2,FALSE)),"",VLOOKUP(AO1143,dim_supporttype!B:C,2,FALSE))</f>
        <v>iM13vdNLWKb</v>
      </c>
      <c r="AQ1143" s="19" t="str">
        <f>IF(ISNA(VLOOKUP(TRIM(F1143),dim_disaggs!A:B,2,FALSE)),"No Disagg",VLOOKUP(TRIM(F1143),dim_disaggs!A:B,2,FALSE))</f>
        <v>VCTMod/Age Aggregated/Sex/Result</v>
      </c>
      <c r="AR1143" s="19" t="str">
        <f>IF(ISNA(VLOOKUP(AQ1143,dim_disaggs!B:C,2,FALSE)),"",VLOOKUP(AQ1143,dim_disaggs!B:C,2,FALSE))</f>
        <v>cqGRnm6W8f2</v>
      </c>
      <c r="AS1143" s="72" t="s">
        <v>21124</v>
      </c>
      <c r="AT1143" s="66" t="s">
        <v>19785</v>
      </c>
      <c r="AU1143" s="72" t="s">
        <v>755</v>
      </c>
      <c r="AV1143" s="73" t="s">
        <v>755</v>
      </c>
      <c r="AW1143" s="66" t="s">
        <v>755</v>
      </c>
      <c r="AX1143" s="66" t="s">
        <v>755</v>
      </c>
      <c r="BA1143" s="105" t="str">
        <f t="shared" si="162"/>
        <v/>
      </c>
      <c r="BB1143" s="20" t="str">
        <f t="shared" si="163"/>
        <v/>
      </c>
    </row>
    <row r="1144" spans="1:68" s="3" customFormat="1" x14ac:dyDescent="0.2">
      <c r="A1144" s="20" t="s">
        <v>95</v>
      </c>
      <c r="B1144" s="20" t="s">
        <v>1261</v>
      </c>
      <c r="C1144" s="20" t="s">
        <v>870</v>
      </c>
      <c r="D1144" s="20" t="s">
        <v>1</v>
      </c>
      <c r="E1144" s="20" t="s">
        <v>78</v>
      </c>
      <c r="F1144" s="20" t="s">
        <v>18671</v>
      </c>
      <c r="G1144" s="20" t="s">
        <v>2442</v>
      </c>
      <c r="H1144" s="20" t="s">
        <v>18678</v>
      </c>
      <c r="I1144" s="19">
        <f t="shared" si="164"/>
        <v>49</v>
      </c>
      <c r="J1144" s="20" t="s">
        <v>755</v>
      </c>
      <c r="K1144" s="20" t="s">
        <v>2225</v>
      </c>
      <c r="L1144" s="95" t="str">
        <f>IF(M1144&lt;&gt;"",IF(NOT(ISNA(INDEX(cc!B:B,MATCH(M1144,cc!A:A,0)))),INDEX(cc!B:B,MATCH(M1144,cc!A:A,0)),"0"),"")</f>
        <v>Age (&lt;15,15+-uk, 2), Sex, and Results</v>
      </c>
      <c r="M1144" s="97" t="s">
        <v>341</v>
      </c>
      <c r="N1144" s="28" t="str">
        <f t="shared" si="165"/>
        <v xml:space="preserve"> TARGET</v>
      </c>
      <c r="O1144" s="19" t="str">
        <f t="shared" si="158"/>
        <v>HTS_TST (N, TA, VCTMod/Age Aggregated/Sex/Result) TARGET: HTS received results</v>
      </c>
      <c r="P1144" s="19" t="str">
        <f t="shared" si="159"/>
        <v>HTS_TST (N, TA, VCTMod/Age Aggregated/Sex/Result) TARGET: HTS received results</v>
      </c>
      <c r="Q1144" s="19" t="str">
        <f t="shared" si="166"/>
        <v>HTS_TST (N, TA, VCTMod/Age Agg/Sex/Result) TARGET</v>
      </c>
      <c r="R1144" s="19" t="str">
        <f t="shared" si="160"/>
        <v>HTS_TST_N_TA_VCTMod_Age_Agg_Sex_Result_TARGET</v>
      </c>
      <c r="S1144" s="19" t="str">
        <f t="shared" si="161"/>
        <v>HTS_TST_N_TA_VCTMod_Age_Agg_Sex_Result_TARGET</v>
      </c>
      <c r="T1144" s="19" t="b">
        <f>NOT(ISNA(VLOOKUP(B1144,dbcodes!A:B,2,FALSE)))</f>
        <v>1</v>
      </c>
      <c r="U1144" s="19" t="str">
        <f>IF(ISNA(VLOOKUP(B1144,dbcodes!A:B,2,FALSE)),des!R528,VLOOKUP(B1144,dbcodes!A:B,2,FALSE))</f>
        <v>HTC_TST_N_TA_VCTMod_Agg_Age_Sex_Result_TARGET</v>
      </c>
      <c r="V1144" s="20"/>
      <c r="W1144" s="107" t="str">
        <f>IF(ISNA(VLOOKUP(C1144,descriptions!A:B,2,FALSE)),des!V528,IF(G1144=" TARGET","Target ","")&amp;VLOOKUP(C1144,descriptions!A:B,2,FALSE))</f>
        <v>Target Number of individuals who received HIV Testing Services (HTS) and received their test results</v>
      </c>
      <c r="X1144" s="20" t="s">
        <v>4</v>
      </c>
      <c r="Y1144" s="20" t="s">
        <v>831</v>
      </c>
      <c r="Z1144" s="20" t="s">
        <v>836</v>
      </c>
      <c r="AA1144" s="20" t="s">
        <v>102</v>
      </c>
      <c r="AB1144" s="20" t="s">
        <v>755</v>
      </c>
      <c r="AC1144" s="19" t="str">
        <f>IF(AB1144&lt;&gt;"",IF(NOT(ISNA(INDEX(os!A:A,MATCH(AB1144,os!B:B,0)))),INDEX(os!A:A,MATCH(AB1144,os!B:B,0)),"0"),"")</f>
        <v/>
      </c>
      <c r="AD1144" s="20" t="s">
        <v>830</v>
      </c>
      <c r="AE1144" s="20"/>
      <c r="AF1144" s="20"/>
      <c r="AG1144" s="20"/>
      <c r="AH1144" s="93" t="str">
        <f>IF(NOT(ISNA(VLOOKUP(B:B,ResultsTargets!A:A,1,0))),"TRUE","")</f>
        <v/>
      </c>
      <c r="AI1144" s="19" t="str">
        <f>IF(ISNA(VLOOKUP(C1144,dim_techarea!A:B,2,FALSE)),"",VLOOKUP(C1144,dim_techarea!A:B,2,FALSE))</f>
        <v>HTS_TST</v>
      </c>
      <c r="AJ1144" s="19" t="str">
        <f>IF(ISNA(VLOOKUP(AI1144,dim_techarea!B:C,2,FALSE)),"",VLOOKUP(AI1144,dim_techarea!B:C,2,FALSE))</f>
        <v>f5IPTM7mieH</v>
      </c>
      <c r="AK1144" s="19" t="str">
        <f>IF(ISNA(VLOOKUP(TRIM(G1144),dim_targetsresults!A:B,2,FALSE)),"",VLOOKUP(TRIM(G1144),dim_targetsresults!A:C,2,FALSE))</f>
        <v>MER Targets</v>
      </c>
      <c r="AL1144" s="19" t="str">
        <f>IF(ISNA(VLOOKUP(AK1144,dim_targetsresults!B:C,2,FALSE)),"",VLOOKUP(AK1144,dim_targetsresults!B:C,2,FALSE))</f>
        <v>W8imnja2Owd</v>
      </c>
      <c r="AM1144" s="19" t="str">
        <f>IF(ISNA(VLOOKUP(TRIM(D1144),dim_numeratordenominator!A:B,2,FALSE)),"",VLOOKUP(TRIM(D1144),dim_numeratordenominator!A:C,2,FALSE))</f>
        <v>Numerator</v>
      </c>
      <c r="AN1144" s="19" t="str">
        <f>IF(ISNA(VLOOKUP(AM1144,dim_numeratordenominator!B:C,2,FALSE)),"",VLOOKUP(AM1144,dim_numeratordenominator!B:C,2,FALSE))</f>
        <v>Som9NRMQqV7</v>
      </c>
      <c r="AO1144" s="19" t="str">
        <f>IF(ISNA(VLOOKUP(TRIM(E1144),dim_supporttype!A:B,2,FALSE)),"",VLOOKUP(TRIM(E1144),dim_supporttype!A:C,2,FALSE))</f>
        <v>TA</v>
      </c>
      <c r="AP1144" s="19" t="str">
        <f>IF(ISNA(VLOOKUP(AO1144,dim_supporttype!B:C,2,FALSE)),"",VLOOKUP(AO1144,dim_supporttype!B:C,2,FALSE))</f>
        <v>cRAGKdWIDn4</v>
      </c>
      <c r="AQ1144" s="19" t="str">
        <f>IF(ISNA(VLOOKUP(TRIM(F1144),dim_disaggs!A:B,2,FALSE)),"No Disagg",VLOOKUP(TRIM(F1144),dim_disaggs!A:B,2,FALSE))</f>
        <v>VCTMod/Age Aggregated/Sex/Result</v>
      </c>
      <c r="AR1144" s="19" t="str">
        <f>IF(ISNA(VLOOKUP(AQ1144,dim_disaggs!B:C,2,FALSE)),"",VLOOKUP(AQ1144,dim_disaggs!B:C,2,FALSE))</f>
        <v>cqGRnm6W8f2</v>
      </c>
      <c r="AS1144" s="72" t="s">
        <v>21124</v>
      </c>
      <c r="AT1144" s="66" t="s">
        <v>19785</v>
      </c>
      <c r="AU1144" s="72" t="s">
        <v>755</v>
      </c>
      <c r="AV1144" s="73" t="s">
        <v>755</v>
      </c>
      <c r="AW1144" s="66" t="s">
        <v>755</v>
      </c>
      <c r="AX1144" s="66" t="s">
        <v>755</v>
      </c>
      <c r="AY1144" s="20"/>
      <c r="AZ1144" s="20"/>
      <c r="BA1144" s="105" t="str">
        <f t="shared" si="162"/>
        <v/>
      </c>
      <c r="BB1144" s="20" t="str">
        <f t="shared" si="163"/>
        <v/>
      </c>
      <c r="BC1144" s="20"/>
      <c r="BD1144" s="20"/>
      <c r="BE1144" s="75"/>
      <c r="BF1144" s="73"/>
      <c r="BG1144" s="55"/>
      <c r="BH1144" s="76"/>
      <c r="BI1144" s="20"/>
      <c r="BJ1144" s="20"/>
      <c r="BK1144" s="55"/>
      <c r="BL1144" s="71"/>
      <c r="BM1144" s="77"/>
      <c r="BN1144" s="78"/>
      <c r="BO1144" s="77"/>
      <c r="BP1144" s="78"/>
    </row>
    <row r="1145" spans="1:68" s="3" customFormat="1" x14ac:dyDescent="0.2">
      <c r="A1145" s="22" t="s">
        <v>95</v>
      </c>
      <c r="B1145" s="21" t="s">
        <v>20056</v>
      </c>
      <c r="C1145" s="20" t="s">
        <v>870</v>
      </c>
      <c r="D1145" s="20" t="s">
        <v>1</v>
      </c>
      <c r="E1145" s="20" t="s">
        <v>77</v>
      </c>
      <c r="F1145" s="20" t="s">
        <v>20045</v>
      </c>
      <c r="G1145" s="20" t="s">
        <v>2442</v>
      </c>
      <c r="H1145" s="20" t="s">
        <v>20045</v>
      </c>
      <c r="I1145" s="19">
        <f t="shared" si="164"/>
        <v>46</v>
      </c>
      <c r="J1145" s="20" t="s">
        <v>755</v>
      </c>
      <c r="K1145" s="20" t="s">
        <v>2225</v>
      </c>
      <c r="L1145" s="95" t="str">
        <f>IF(M1145&lt;&gt;"",IF(NOT(ISNA(INDEX(cc!B:B,MATCH(M1145,cc!A:A,0)))),INDEX(cc!B:B,MATCH(M1145,cc!A:A,0)),"0"),"")</f>
        <v>Age (&lt;1-50+-uk, 12), Sex and Test Results</v>
      </c>
      <c r="M1145" s="97" t="s">
        <v>20629</v>
      </c>
      <c r="N1145" s="28" t="str">
        <f t="shared" si="165"/>
        <v xml:space="preserve"> TARGET</v>
      </c>
      <c r="O1145" s="19" t="str">
        <f t="shared" si="158"/>
        <v>HTS_TST (N, DSD, VCTMod/Age/Sex/Result) TARGET: HTS received results</v>
      </c>
      <c r="P1145" s="19" t="str">
        <f t="shared" si="159"/>
        <v>HTS_TST (N, DSD, VCTMod/Age/Sex/Result) TARGET: HTS received results</v>
      </c>
      <c r="Q1145" s="19" t="str">
        <f t="shared" si="166"/>
        <v>HTS_TST (N, DSD, VCTMod/Age/Sex/Result) TARGET</v>
      </c>
      <c r="R1145" s="19" t="str">
        <f t="shared" si="160"/>
        <v>HTS_TST_N_DSD_VCTMod_Age_Sex_Result_TARGET</v>
      </c>
      <c r="S1145" s="19" t="str">
        <f t="shared" si="161"/>
        <v>HTS_TST_N_DSD_VCTMod_Age_Sex_Result_TARGET</v>
      </c>
      <c r="T1145" s="19" t="b">
        <f>NOT(ISNA(VLOOKUP(B1145,dbcodes!A:B,2,FALSE)))</f>
        <v>1</v>
      </c>
      <c r="U1145" s="19" t="str">
        <f>IF(ISNA(VLOOKUP(B1145,dbcodes!A:B,2,FALSE)),des!R529,VLOOKUP(B1145,dbcodes!A:B,2,FALSE))</f>
        <v>HTS_TST_N_DSD_VCTMod_Age_Sex_Result_TARGET</v>
      </c>
      <c r="V1145" s="20"/>
      <c r="W1145" s="107" t="str">
        <f>IF(ISNA(VLOOKUP(C1145,descriptions!A:B,2,FALSE)),des!V529,IF(G1145=" TARGET","Target ","")&amp;VLOOKUP(C1145,descriptions!A:B,2,FALSE))</f>
        <v>Target Number of individuals who received HIV Testing Services (HTS) and received their test results</v>
      </c>
      <c r="X1145" s="20" t="s">
        <v>4</v>
      </c>
      <c r="Y1145" s="20" t="s">
        <v>831</v>
      </c>
      <c r="Z1145" s="20" t="s">
        <v>836</v>
      </c>
      <c r="AA1145" s="20" t="s">
        <v>102</v>
      </c>
      <c r="AB1145" s="20" t="s">
        <v>755</v>
      </c>
      <c r="AC1145" s="19" t="str">
        <f>IF(AB1145&lt;&gt;"",IF(NOT(ISNA(INDEX(os!A:A,MATCH(AB1145,os!B:B,0)))),INDEX(os!A:A,MATCH(AB1145,os!B:B,0)),"0"),"")</f>
        <v/>
      </c>
      <c r="AD1145" s="20" t="s">
        <v>830</v>
      </c>
      <c r="AE1145" s="20"/>
      <c r="AF1145" s="20"/>
      <c r="AG1145" s="20"/>
      <c r="AH1145" s="93" t="str">
        <f>IF(NOT(ISNA(VLOOKUP(B:B,ResultsTargets!A:A,1,0))),"TRUE","")</f>
        <v/>
      </c>
      <c r="AI1145" s="19" t="str">
        <f>IF(ISNA(VLOOKUP(C1145,dim_techarea!A:B,2,FALSE)),"",VLOOKUP(C1145,dim_techarea!A:B,2,FALSE))</f>
        <v>HTS_TST</v>
      </c>
      <c r="AJ1145" s="19" t="str">
        <f>IF(ISNA(VLOOKUP(AI1145,dim_techarea!B:C,2,FALSE)),"",VLOOKUP(AI1145,dim_techarea!B:C,2,FALSE))</f>
        <v>f5IPTM7mieH</v>
      </c>
      <c r="AK1145" s="19" t="str">
        <f>IF(ISNA(VLOOKUP(TRIM(G1145),dim_targetsresults!A:B,2,FALSE)),"",VLOOKUP(TRIM(G1145),dim_targetsresults!A:C,2,FALSE))</f>
        <v>MER Targets</v>
      </c>
      <c r="AL1145" s="19" t="str">
        <f>IF(ISNA(VLOOKUP(AK1145,dim_targetsresults!B:C,2,FALSE)),"",VLOOKUP(AK1145,dim_targetsresults!B:C,2,FALSE))</f>
        <v>W8imnja2Owd</v>
      </c>
      <c r="AM1145" s="19" t="str">
        <f>IF(ISNA(VLOOKUP(TRIM(D1145),dim_numeratordenominator!A:B,2,FALSE)),"",VLOOKUP(TRIM(D1145),dim_numeratordenominator!A:C,2,FALSE))</f>
        <v>Numerator</v>
      </c>
      <c r="AN1145" s="19" t="str">
        <f>IF(ISNA(VLOOKUP(AM1145,dim_numeratordenominator!B:C,2,FALSE)),"",VLOOKUP(AM1145,dim_numeratordenominator!B:C,2,FALSE))</f>
        <v>Som9NRMQqV7</v>
      </c>
      <c r="AO1145" s="19" t="str">
        <f>IF(ISNA(VLOOKUP(TRIM(E1145),dim_supporttype!A:B,2,FALSE)),"",VLOOKUP(TRIM(E1145),dim_supporttype!A:C,2,FALSE))</f>
        <v>DSD</v>
      </c>
      <c r="AP1145" s="19" t="str">
        <f>IF(ISNA(VLOOKUP(AO1145,dim_supporttype!B:C,2,FALSE)),"",VLOOKUP(AO1145,dim_supporttype!B:C,2,FALSE))</f>
        <v>iM13vdNLWKb</v>
      </c>
      <c r="AQ1145" s="19" t="str">
        <f>IF(ISNA(VLOOKUP(TRIM(F1145),dim_disaggs!A:B,2,FALSE)),"No Disagg",VLOOKUP(TRIM(F1145),dim_disaggs!A:B,2,FALSE))</f>
        <v>VCTMod/Age/Sex/Result</v>
      </c>
      <c r="AR1145" s="19" t="str">
        <f>IF(ISNA(VLOOKUP(AQ1145,dim_disaggs!B:C,2,FALSE)),"",VLOOKUP(AQ1145,dim_disaggs!B:C,2,FALSE))</f>
        <v>HlEDNiLt5hq</v>
      </c>
      <c r="AS1145" s="72" t="s">
        <v>21124</v>
      </c>
      <c r="AT1145" s="66" t="s">
        <v>19785</v>
      </c>
      <c r="AU1145" s="72" t="s">
        <v>21147</v>
      </c>
      <c r="AV1145" s="73" t="s">
        <v>21163</v>
      </c>
      <c r="AW1145" s="65" t="s">
        <v>25663</v>
      </c>
      <c r="AX1145" s="66" t="s">
        <v>25408</v>
      </c>
      <c r="AY1145" s="20"/>
      <c r="AZ1145" s="20"/>
      <c r="BA1145" s="105" t="str">
        <f t="shared" si="162"/>
        <v/>
      </c>
      <c r="BB1145" s="20" t="str">
        <f t="shared" si="163"/>
        <v/>
      </c>
      <c r="BC1145" s="20"/>
      <c r="BD1145" s="20"/>
      <c r="BE1145" s="75"/>
      <c r="BF1145" s="73"/>
      <c r="BG1145" s="55"/>
      <c r="BH1145" s="76"/>
      <c r="BI1145" s="20"/>
      <c r="BJ1145" s="20"/>
      <c r="BK1145" s="55"/>
      <c r="BL1145" s="71"/>
      <c r="BM1145" s="77"/>
      <c r="BN1145" s="78"/>
      <c r="BO1145" s="77"/>
      <c r="BP1145" s="78"/>
    </row>
    <row r="1146" spans="1:68" s="53" customFormat="1" x14ac:dyDescent="0.2">
      <c r="A1146" s="22" t="s">
        <v>95</v>
      </c>
      <c r="B1146" s="21" t="s">
        <v>20057</v>
      </c>
      <c r="C1146" s="20" t="s">
        <v>870</v>
      </c>
      <c r="D1146" s="20" t="s">
        <v>1</v>
      </c>
      <c r="E1146" s="20" t="s">
        <v>78</v>
      </c>
      <c r="F1146" s="20" t="s">
        <v>20045</v>
      </c>
      <c r="G1146" s="20" t="s">
        <v>2442</v>
      </c>
      <c r="H1146" s="20" t="s">
        <v>20045</v>
      </c>
      <c r="I1146" s="19">
        <f t="shared" si="164"/>
        <v>45</v>
      </c>
      <c r="J1146" s="20" t="s">
        <v>755</v>
      </c>
      <c r="K1146" s="20" t="s">
        <v>2225</v>
      </c>
      <c r="L1146" s="95" t="str">
        <f>IF(M1146&lt;&gt;"",IF(NOT(ISNA(INDEX(cc!B:B,MATCH(M1146,cc!A:A,0)))),INDEX(cc!B:B,MATCH(M1146,cc!A:A,0)),"0"),"")</f>
        <v>Age (&lt;1-50+-uk, 12), Sex and Test Results</v>
      </c>
      <c r="M1146" s="97" t="s">
        <v>20629</v>
      </c>
      <c r="N1146" s="28" t="str">
        <f t="shared" si="165"/>
        <v xml:space="preserve"> TARGET</v>
      </c>
      <c r="O1146" s="19" t="str">
        <f t="shared" si="158"/>
        <v>HTS_TST (N, TA, VCTMod/Age/Sex/Result) TARGET: HTS received results</v>
      </c>
      <c r="P1146" s="19" t="str">
        <f t="shared" si="159"/>
        <v>HTS_TST (N, TA, VCTMod/Age/Sex/Result) TARGET: HTS received results</v>
      </c>
      <c r="Q1146" s="19" t="str">
        <f t="shared" si="166"/>
        <v>HTS_TST (N, TA, VCTMod/Age/Sex/Result) TARGET</v>
      </c>
      <c r="R1146" s="19" t="str">
        <f t="shared" si="160"/>
        <v>HTS_TST_N_TA_VCTMod_Age_Sex_Result_TARGET</v>
      </c>
      <c r="S1146" s="19" t="str">
        <f t="shared" si="161"/>
        <v>HTS_TST_N_TA_VCTMod_Age_Sex_Result_TARGET</v>
      </c>
      <c r="T1146" s="19" t="b">
        <f>NOT(ISNA(VLOOKUP(B1146,dbcodes!A:B,2,FALSE)))</f>
        <v>1</v>
      </c>
      <c r="U1146" s="19" t="str">
        <f>IF(ISNA(VLOOKUP(B1146,dbcodes!A:B,2,FALSE)),des!R530,VLOOKUP(B1146,dbcodes!A:B,2,FALSE))</f>
        <v>HTS_TST_N_TA_VCTMod_Age_Sex_Result_TARGET</v>
      </c>
      <c r="V1146" s="20"/>
      <c r="W1146" s="107" t="str">
        <f>IF(ISNA(VLOOKUP(C1146,descriptions!A:B,2,FALSE)),des!V530,IF(G1146=" TARGET","Target ","")&amp;VLOOKUP(C1146,descriptions!A:B,2,FALSE))</f>
        <v>Target Number of individuals who received HIV Testing Services (HTS) and received their test results</v>
      </c>
      <c r="X1146" s="20" t="s">
        <v>4</v>
      </c>
      <c r="Y1146" s="20" t="s">
        <v>831</v>
      </c>
      <c r="Z1146" s="20" t="s">
        <v>836</v>
      </c>
      <c r="AA1146" s="20" t="s">
        <v>102</v>
      </c>
      <c r="AB1146" s="20" t="s">
        <v>755</v>
      </c>
      <c r="AC1146" s="19" t="str">
        <f>IF(AB1146&lt;&gt;"",IF(NOT(ISNA(INDEX(os!A:A,MATCH(AB1146,os!B:B,0)))),INDEX(os!A:A,MATCH(AB1146,os!B:B,0)),"0"),"")</f>
        <v/>
      </c>
      <c r="AD1146" s="20" t="s">
        <v>830</v>
      </c>
      <c r="AE1146" s="20"/>
      <c r="AF1146" s="20"/>
      <c r="AG1146" s="20"/>
      <c r="AH1146" s="93" t="str">
        <f>IF(NOT(ISNA(VLOOKUP(B:B,ResultsTargets!A:A,1,0))),"TRUE","")</f>
        <v/>
      </c>
      <c r="AI1146" s="19" t="str">
        <f>IF(ISNA(VLOOKUP(C1146,dim_techarea!A:B,2,FALSE)),"",VLOOKUP(C1146,dim_techarea!A:B,2,FALSE))</f>
        <v>HTS_TST</v>
      </c>
      <c r="AJ1146" s="19" t="str">
        <f>IF(ISNA(VLOOKUP(AI1146,dim_techarea!B:C,2,FALSE)),"",VLOOKUP(AI1146,dim_techarea!B:C,2,FALSE))</f>
        <v>f5IPTM7mieH</v>
      </c>
      <c r="AK1146" s="19" t="str">
        <f>IF(ISNA(VLOOKUP(TRIM(G1146),dim_targetsresults!A:B,2,FALSE)),"",VLOOKUP(TRIM(G1146),dim_targetsresults!A:C,2,FALSE))</f>
        <v>MER Targets</v>
      </c>
      <c r="AL1146" s="19" t="str">
        <f>IF(ISNA(VLOOKUP(AK1146,dim_targetsresults!B:C,2,FALSE)),"",VLOOKUP(AK1146,dim_targetsresults!B:C,2,FALSE))</f>
        <v>W8imnja2Owd</v>
      </c>
      <c r="AM1146" s="19" t="str">
        <f>IF(ISNA(VLOOKUP(TRIM(D1146),dim_numeratordenominator!A:B,2,FALSE)),"",VLOOKUP(TRIM(D1146),dim_numeratordenominator!A:C,2,FALSE))</f>
        <v>Numerator</v>
      </c>
      <c r="AN1146" s="19" t="str">
        <f>IF(ISNA(VLOOKUP(AM1146,dim_numeratordenominator!B:C,2,FALSE)),"",VLOOKUP(AM1146,dim_numeratordenominator!B:C,2,FALSE))</f>
        <v>Som9NRMQqV7</v>
      </c>
      <c r="AO1146" s="19" t="str">
        <f>IF(ISNA(VLOOKUP(TRIM(E1146),dim_supporttype!A:B,2,FALSE)),"",VLOOKUP(TRIM(E1146),dim_supporttype!A:C,2,FALSE))</f>
        <v>TA</v>
      </c>
      <c r="AP1146" s="19" t="str">
        <f>IF(ISNA(VLOOKUP(AO1146,dim_supporttype!B:C,2,FALSE)),"",VLOOKUP(AO1146,dim_supporttype!B:C,2,FALSE))</f>
        <v>cRAGKdWIDn4</v>
      </c>
      <c r="AQ1146" s="19" t="str">
        <f>IF(ISNA(VLOOKUP(TRIM(F1146),dim_disaggs!A:B,2,FALSE)),"No Disagg",VLOOKUP(TRIM(F1146),dim_disaggs!A:B,2,FALSE))</f>
        <v>VCTMod/Age/Sex/Result</v>
      </c>
      <c r="AR1146" s="19" t="str">
        <f>IF(ISNA(VLOOKUP(AQ1146,dim_disaggs!B:C,2,FALSE)),"",VLOOKUP(AQ1146,dim_disaggs!B:C,2,FALSE))</f>
        <v>HlEDNiLt5hq</v>
      </c>
      <c r="AS1146" s="72" t="s">
        <v>21124</v>
      </c>
      <c r="AT1146" s="66" t="s">
        <v>19785</v>
      </c>
      <c r="AU1146" s="72" t="s">
        <v>21147</v>
      </c>
      <c r="AV1146" s="73" t="s">
        <v>21163</v>
      </c>
      <c r="AW1146" s="65" t="s">
        <v>25663</v>
      </c>
      <c r="AX1146" s="66" t="s">
        <v>25408</v>
      </c>
      <c r="AY1146" s="20"/>
      <c r="AZ1146" s="20"/>
      <c r="BA1146" s="105" t="str">
        <f t="shared" si="162"/>
        <v/>
      </c>
      <c r="BB1146" s="20" t="str">
        <f t="shared" si="163"/>
        <v/>
      </c>
      <c r="BC1146" s="20"/>
      <c r="BD1146" s="20"/>
      <c r="BE1146" s="75"/>
      <c r="BF1146" s="73"/>
      <c r="BG1146" s="55"/>
      <c r="BH1146" s="76"/>
      <c r="BI1146" s="20"/>
      <c r="BJ1146" s="20"/>
      <c r="BK1146" s="55"/>
      <c r="BL1146" s="71"/>
      <c r="BM1146" s="77"/>
      <c r="BN1146" s="78"/>
      <c r="BO1146" s="77"/>
      <c r="BP1146" s="78"/>
    </row>
    <row r="1147" spans="1:68" x14ac:dyDescent="0.2">
      <c r="A1147" s="20" t="s">
        <v>95</v>
      </c>
      <c r="B1147" s="20" t="s">
        <v>1201</v>
      </c>
      <c r="C1147" s="20" t="s">
        <v>870</v>
      </c>
      <c r="D1147" s="20" t="s">
        <v>1</v>
      </c>
      <c r="E1147" s="20" t="s">
        <v>77</v>
      </c>
      <c r="F1147" s="20" t="s">
        <v>423</v>
      </c>
      <c r="G1147" s="20" t="s">
        <v>2442</v>
      </c>
      <c r="H1147" s="20" t="s">
        <v>424</v>
      </c>
      <c r="I1147" s="19">
        <f t="shared" si="164"/>
        <v>49</v>
      </c>
      <c r="J1147" s="20" t="s">
        <v>755</v>
      </c>
      <c r="K1147" s="20" t="s">
        <v>2225</v>
      </c>
      <c r="L1147" s="95" t="str">
        <f>IF(M1147&lt;&gt;"",IF(NOT(ISNA(INDEX(cc!B:B,MATCH(M1147,cc!A:A,0)))),INDEX(cc!B:B,MATCH(M1147,cc!A:A,0)),"0"),"")</f>
        <v>Age (10-50+-uk, 5), Sex and Result</v>
      </c>
      <c r="M1147" s="97" t="s">
        <v>345</v>
      </c>
      <c r="N1147" s="28" t="str">
        <f t="shared" si="165"/>
        <v xml:space="preserve"> TARGET</v>
      </c>
      <c r="O1147" s="19" t="str">
        <f t="shared" si="158"/>
        <v>HTS_TST (N, DSD, VCTMod/AgeAboveTen/Sex/Result) TARGET: HTS received results</v>
      </c>
      <c r="P1147" s="19" t="str">
        <f t="shared" si="159"/>
        <v>HTS_TST (N, DSD, VCTMod/AgeAboveTen/Sex/Result) TARGET: HTS received results</v>
      </c>
      <c r="Q1147" s="19" t="str">
        <f t="shared" si="166"/>
        <v>HTS_TST (N, DSD, VCTMod/Age&gt;10/Sex/Result) TARGET</v>
      </c>
      <c r="R1147" s="19" t="str">
        <f t="shared" si="160"/>
        <v>HTS_TST_N_DSD_VCTMod_Agegt10_Sex_Result_TARGET</v>
      </c>
      <c r="S1147" s="19" t="str">
        <f t="shared" si="161"/>
        <v>HTS_TST_N_DSD_VCTMod_Agegt10_Sex_Result_TARGET</v>
      </c>
      <c r="T1147" s="19" t="b">
        <f>NOT(ISNA(VLOOKUP(B1147,dbcodes!A:B,2,FALSE)))</f>
        <v>1</v>
      </c>
      <c r="U1147" s="19" t="str">
        <f>IF(ISNA(VLOOKUP(B1147,dbcodes!A:B,2,FALSE)),des!R531,VLOOKUP(B1147,dbcodes!A:B,2,FALSE))</f>
        <v>HTC_TST_N_DSD_VCTMod_Agegt10_Sex_Result_TARGET</v>
      </c>
      <c r="W1147" s="107" t="str">
        <f>IF(ISNA(VLOOKUP(C1147,descriptions!A:B,2,FALSE)),des!V531,IF(G1147=" TARGET","Target ","")&amp;VLOOKUP(C1147,descriptions!A:B,2,FALSE))</f>
        <v>Target Number of individuals who received HIV Testing Services (HTS) and received their test results</v>
      </c>
      <c r="X1147" s="20" t="s">
        <v>4</v>
      </c>
      <c r="Y1147" s="20" t="s">
        <v>831</v>
      </c>
      <c r="Z1147" s="20" t="s">
        <v>836</v>
      </c>
      <c r="AA1147" s="20" t="s">
        <v>102</v>
      </c>
      <c r="AB1147" s="20" t="s">
        <v>755</v>
      </c>
      <c r="AC1147" s="19" t="str">
        <f>IF(AB1147&lt;&gt;"",IF(NOT(ISNA(INDEX(os!A:A,MATCH(AB1147,os!B:B,0)))),INDEX(os!A:A,MATCH(AB1147,os!B:B,0)),"0"),"")</f>
        <v/>
      </c>
      <c r="AD1147" s="20" t="s">
        <v>830</v>
      </c>
      <c r="AH1147" s="93" t="str">
        <f>IF(NOT(ISNA(VLOOKUP(B:B,ResultsTargets!A:A,1,0))),"TRUE","")</f>
        <v/>
      </c>
      <c r="AI1147" s="19" t="str">
        <f>IF(ISNA(VLOOKUP(C1147,dim_techarea!A:B,2,FALSE)),"",VLOOKUP(C1147,dim_techarea!A:B,2,FALSE))</f>
        <v>HTS_TST</v>
      </c>
      <c r="AJ1147" s="19" t="str">
        <f>IF(ISNA(VLOOKUP(AI1147,dim_techarea!B:C,2,FALSE)),"",VLOOKUP(AI1147,dim_techarea!B:C,2,FALSE))</f>
        <v>f5IPTM7mieH</v>
      </c>
      <c r="AK1147" s="19" t="str">
        <f>IF(ISNA(VLOOKUP(TRIM(G1147),dim_targetsresults!A:B,2,FALSE)),"",VLOOKUP(TRIM(G1147),dim_targetsresults!A:C,2,FALSE))</f>
        <v>MER Targets</v>
      </c>
      <c r="AL1147" s="19" t="str">
        <f>IF(ISNA(VLOOKUP(AK1147,dim_targetsresults!B:C,2,FALSE)),"",VLOOKUP(AK1147,dim_targetsresults!B:C,2,FALSE))</f>
        <v>W8imnja2Owd</v>
      </c>
      <c r="AM1147" s="19" t="str">
        <f>IF(ISNA(VLOOKUP(TRIM(D1147),dim_numeratordenominator!A:B,2,FALSE)),"",VLOOKUP(TRIM(D1147),dim_numeratordenominator!A:C,2,FALSE))</f>
        <v>Numerator</v>
      </c>
      <c r="AN1147" s="19" t="str">
        <f>IF(ISNA(VLOOKUP(AM1147,dim_numeratordenominator!B:C,2,FALSE)),"",VLOOKUP(AM1147,dim_numeratordenominator!B:C,2,FALSE))</f>
        <v>Som9NRMQqV7</v>
      </c>
      <c r="AO1147" s="19" t="str">
        <f>IF(ISNA(VLOOKUP(TRIM(E1147),dim_supporttype!A:B,2,FALSE)),"",VLOOKUP(TRIM(E1147),dim_supporttype!A:C,2,FALSE))</f>
        <v>DSD</v>
      </c>
      <c r="AP1147" s="19" t="str">
        <f>IF(ISNA(VLOOKUP(AO1147,dim_supporttype!B:C,2,FALSE)),"",VLOOKUP(AO1147,dim_supporttype!B:C,2,FALSE))</f>
        <v>iM13vdNLWKb</v>
      </c>
      <c r="AQ1147" s="19" t="str">
        <f>IF(ISNA(VLOOKUP(TRIM(F1147),dim_disaggs!A:B,2,FALSE)),"No Disagg",VLOOKUP(TRIM(F1147),dim_disaggs!A:B,2,FALSE))</f>
        <v>VCTMod/AgeAboveTen/Sex/Result</v>
      </c>
      <c r="AR1147" s="19" t="str">
        <f>IF(ISNA(VLOOKUP(AQ1147,dim_disaggs!B:C,2,FALSE)),"",VLOOKUP(AQ1147,dim_disaggs!B:C,2,FALSE))</f>
        <v>neBU3HMNwbL</v>
      </c>
      <c r="AS1147" s="72" t="s">
        <v>21124</v>
      </c>
      <c r="AT1147" s="66" t="s">
        <v>19785</v>
      </c>
      <c r="AU1147" s="72" t="s">
        <v>755</v>
      </c>
      <c r="AV1147" s="73" t="s">
        <v>755</v>
      </c>
      <c r="AW1147" s="66" t="s">
        <v>755</v>
      </c>
      <c r="AX1147" s="66" t="s">
        <v>755</v>
      </c>
      <c r="BA1147" s="105" t="str">
        <f t="shared" si="162"/>
        <v/>
      </c>
      <c r="BB1147" s="20" t="str">
        <f t="shared" si="163"/>
        <v/>
      </c>
    </row>
    <row r="1148" spans="1:68" ht="15" customHeight="1" x14ac:dyDescent="0.2">
      <c r="A1148" s="20" t="s">
        <v>95</v>
      </c>
      <c r="B1148" s="20" t="s">
        <v>1259</v>
      </c>
      <c r="C1148" s="20" t="s">
        <v>870</v>
      </c>
      <c r="D1148" s="20" t="s">
        <v>1</v>
      </c>
      <c r="E1148" s="20" t="s">
        <v>78</v>
      </c>
      <c r="F1148" s="20" t="s">
        <v>423</v>
      </c>
      <c r="G1148" s="20" t="s">
        <v>2442</v>
      </c>
      <c r="H1148" s="20" t="s">
        <v>424</v>
      </c>
      <c r="I1148" s="19">
        <f t="shared" si="164"/>
        <v>48</v>
      </c>
      <c r="J1148" s="20" t="s">
        <v>755</v>
      </c>
      <c r="K1148" s="20" t="s">
        <v>2225</v>
      </c>
      <c r="L1148" s="95" t="str">
        <f>IF(M1148&lt;&gt;"",IF(NOT(ISNA(INDEX(cc!B:B,MATCH(M1148,cc!A:A,0)))),INDEX(cc!B:B,MATCH(M1148,cc!A:A,0)),"0"),"")</f>
        <v>Age (10-50+-uk, 5), Sex and Result</v>
      </c>
      <c r="M1148" s="97" t="s">
        <v>345</v>
      </c>
      <c r="N1148" s="28" t="str">
        <f t="shared" si="165"/>
        <v xml:space="preserve"> TARGET</v>
      </c>
      <c r="O1148" s="19" t="str">
        <f t="shared" si="158"/>
        <v>HTS_TST (N, TA, VCTMod/AgeAboveTen/Sex/Result) TARGET: HTS received results</v>
      </c>
      <c r="P1148" s="19" t="str">
        <f t="shared" si="159"/>
        <v>HTS_TST (N, TA, VCTMod/AgeAboveTen/Sex/Result) TARGET: HTS received results</v>
      </c>
      <c r="Q1148" s="19" t="str">
        <f t="shared" si="166"/>
        <v>HTS_TST (N, TA, VCTMod/Age&gt;10/Sex/Result) TARGET</v>
      </c>
      <c r="R1148" s="19" t="str">
        <f t="shared" si="160"/>
        <v>HTS_TST_N_TA_VCTMod_Agegt10_Sex_Result_TARGET</v>
      </c>
      <c r="S1148" s="19" t="str">
        <f t="shared" si="161"/>
        <v>HTS_TST_N_TA_VCTMod_Agegt10_Sex_Result_TARGET</v>
      </c>
      <c r="T1148" s="19" t="b">
        <f>NOT(ISNA(VLOOKUP(B1148,dbcodes!A:B,2,FALSE)))</f>
        <v>1</v>
      </c>
      <c r="U1148" s="19" t="str">
        <f>IF(ISNA(VLOOKUP(B1148,dbcodes!A:B,2,FALSE)),des!R532,VLOOKUP(B1148,dbcodes!A:B,2,FALSE))</f>
        <v>HTC_TST_N_TA_VCTMod_Agegt10_Sex_Result_TARGET</v>
      </c>
      <c r="W1148" s="107" t="str">
        <f>IF(ISNA(VLOOKUP(C1148,descriptions!A:B,2,FALSE)),des!V532,IF(G1148=" TARGET","Target ","")&amp;VLOOKUP(C1148,descriptions!A:B,2,FALSE))</f>
        <v>Target Number of individuals who received HIV Testing Services (HTS) and received their test results</v>
      </c>
      <c r="X1148" s="20" t="s">
        <v>4</v>
      </c>
      <c r="Y1148" s="20" t="s">
        <v>831</v>
      </c>
      <c r="Z1148" s="20" t="s">
        <v>836</v>
      </c>
      <c r="AA1148" s="20" t="s">
        <v>102</v>
      </c>
      <c r="AB1148" s="20" t="s">
        <v>755</v>
      </c>
      <c r="AC1148" s="19" t="str">
        <f>IF(AB1148&lt;&gt;"",IF(NOT(ISNA(INDEX(os!A:A,MATCH(AB1148,os!B:B,0)))),INDEX(os!A:A,MATCH(AB1148,os!B:B,0)),"0"),"")</f>
        <v/>
      </c>
      <c r="AD1148" s="20" t="s">
        <v>830</v>
      </c>
      <c r="AH1148" s="93" t="str">
        <f>IF(NOT(ISNA(VLOOKUP(B:B,ResultsTargets!A:A,1,0))),"TRUE","")</f>
        <v/>
      </c>
      <c r="AI1148" s="19" t="str">
        <f>IF(ISNA(VLOOKUP(C1148,dim_techarea!A:B,2,FALSE)),"",VLOOKUP(C1148,dim_techarea!A:B,2,FALSE))</f>
        <v>HTS_TST</v>
      </c>
      <c r="AJ1148" s="19" t="str">
        <f>IF(ISNA(VLOOKUP(AI1148,dim_techarea!B:C,2,FALSE)),"",VLOOKUP(AI1148,dim_techarea!B:C,2,FALSE))</f>
        <v>f5IPTM7mieH</v>
      </c>
      <c r="AK1148" s="19" t="str">
        <f>IF(ISNA(VLOOKUP(TRIM(G1148),dim_targetsresults!A:B,2,FALSE)),"",VLOOKUP(TRIM(G1148),dim_targetsresults!A:C,2,FALSE))</f>
        <v>MER Targets</v>
      </c>
      <c r="AL1148" s="19" t="str">
        <f>IF(ISNA(VLOOKUP(AK1148,dim_targetsresults!B:C,2,FALSE)),"",VLOOKUP(AK1148,dim_targetsresults!B:C,2,FALSE))</f>
        <v>W8imnja2Owd</v>
      </c>
      <c r="AM1148" s="19" t="str">
        <f>IF(ISNA(VLOOKUP(TRIM(D1148),dim_numeratordenominator!A:B,2,FALSE)),"",VLOOKUP(TRIM(D1148),dim_numeratordenominator!A:C,2,FALSE))</f>
        <v>Numerator</v>
      </c>
      <c r="AN1148" s="19" t="str">
        <f>IF(ISNA(VLOOKUP(AM1148,dim_numeratordenominator!B:C,2,FALSE)),"",VLOOKUP(AM1148,dim_numeratordenominator!B:C,2,FALSE))</f>
        <v>Som9NRMQqV7</v>
      </c>
      <c r="AO1148" s="19" t="str">
        <f>IF(ISNA(VLOOKUP(TRIM(E1148),dim_supporttype!A:B,2,FALSE)),"",VLOOKUP(TRIM(E1148),dim_supporttype!A:C,2,FALSE))</f>
        <v>TA</v>
      </c>
      <c r="AP1148" s="19" t="str">
        <f>IF(ISNA(VLOOKUP(AO1148,dim_supporttype!B:C,2,FALSE)),"",VLOOKUP(AO1148,dim_supporttype!B:C,2,FALSE))</f>
        <v>cRAGKdWIDn4</v>
      </c>
      <c r="AQ1148" s="19" t="str">
        <f>IF(ISNA(VLOOKUP(TRIM(F1148),dim_disaggs!A:B,2,FALSE)),"No Disagg",VLOOKUP(TRIM(F1148),dim_disaggs!A:B,2,FALSE))</f>
        <v>VCTMod/AgeAboveTen/Sex/Result</v>
      </c>
      <c r="AR1148" s="19" t="str">
        <f>IF(ISNA(VLOOKUP(AQ1148,dim_disaggs!B:C,2,FALSE)),"",VLOOKUP(AQ1148,dim_disaggs!B:C,2,FALSE))</f>
        <v>neBU3HMNwbL</v>
      </c>
      <c r="AS1148" s="72" t="s">
        <v>21124</v>
      </c>
      <c r="AT1148" s="66" t="s">
        <v>19785</v>
      </c>
      <c r="AU1148" s="72" t="s">
        <v>755</v>
      </c>
      <c r="AV1148" s="73" t="s">
        <v>755</v>
      </c>
      <c r="AW1148" s="66" t="s">
        <v>755</v>
      </c>
      <c r="AX1148" s="66" t="s">
        <v>755</v>
      </c>
      <c r="BA1148" s="105" t="str">
        <f t="shared" si="162"/>
        <v/>
      </c>
      <c r="BB1148" s="20" t="str">
        <f t="shared" si="163"/>
        <v/>
      </c>
    </row>
    <row r="1149" spans="1:68" x14ac:dyDescent="0.2">
      <c r="A1149" s="20" t="s">
        <v>95</v>
      </c>
      <c r="B1149" s="20" t="s">
        <v>1202</v>
      </c>
      <c r="C1149" s="20" t="s">
        <v>870</v>
      </c>
      <c r="D1149" s="20" t="s">
        <v>1</v>
      </c>
      <c r="E1149" s="20" t="s">
        <v>77</v>
      </c>
      <c r="F1149" s="20" t="s">
        <v>421</v>
      </c>
      <c r="G1149" s="20" t="s">
        <v>2442</v>
      </c>
      <c r="H1149" s="20" t="s">
        <v>422</v>
      </c>
      <c r="I1149" s="19">
        <f t="shared" si="164"/>
        <v>45</v>
      </c>
      <c r="J1149" s="20" t="s">
        <v>755</v>
      </c>
      <c r="K1149" s="20" t="s">
        <v>2225</v>
      </c>
      <c r="L1149" s="95" t="str">
        <f>IF(M1149&lt;&gt;"",IF(NOT(ISNA(INDEX(cc!B:B,MATCH(M1149,cc!A:A,0)))),INDEX(cc!B:B,MATCH(M1149,cc!A:A,0)),"0"),"")</f>
        <v>Age (&lt;1-9, 2) and Result</v>
      </c>
      <c r="M1149" s="97" t="s">
        <v>342</v>
      </c>
      <c r="N1149" s="28" t="str">
        <f t="shared" si="165"/>
        <v xml:space="preserve"> TARGET</v>
      </c>
      <c r="O1149" s="19" t="str">
        <f t="shared" si="158"/>
        <v>HTS_TST (N, DSD, VCTMod/AgeLessThanTen/Result) TARGET: HTS received results</v>
      </c>
      <c r="P1149" s="19" t="str">
        <f t="shared" si="159"/>
        <v>HTS_TST (N, DSD, VCTMod/AgeLessThanTen/Result) TARGET: HTS received results</v>
      </c>
      <c r="Q1149" s="19" t="str">
        <f t="shared" si="166"/>
        <v>HTS_TST (N, DSD, VCTMod/Age&lt;10/Result) TARGET</v>
      </c>
      <c r="R1149" s="19" t="str">
        <f t="shared" si="160"/>
        <v>HTS_TST_N_DSD_VCTMod_Agelt10_Result_TARGET</v>
      </c>
      <c r="S1149" s="19" t="str">
        <f t="shared" si="161"/>
        <v>HTS_TST_N_DSD_VCTMod_Agelt10_Result_TARGET</v>
      </c>
      <c r="T1149" s="19" t="b">
        <f>NOT(ISNA(VLOOKUP(B1149,dbcodes!A:B,2,FALSE)))</f>
        <v>1</v>
      </c>
      <c r="U1149" s="19" t="str">
        <f>IF(ISNA(VLOOKUP(B1149,dbcodes!A:B,2,FALSE)),des!R533,VLOOKUP(B1149,dbcodes!A:B,2,FALSE))</f>
        <v>HTC_TST_N_DSD_VCTMod_Agelt10_Result_TARGET</v>
      </c>
      <c r="W1149" s="107" t="str">
        <f>IF(ISNA(VLOOKUP(C1149,descriptions!A:B,2,FALSE)),des!V533,IF(G1149=" TARGET","Target ","")&amp;VLOOKUP(C1149,descriptions!A:B,2,FALSE))</f>
        <v>Target Number of individuals who received HIV Testing Services (HTS) and received their test results</v>
      </c>
      <c r="X1149" s="20" t="s">
        <v>4</v>
      </c>
      <c r="Y1149" s="20" t="s">
        <v>831</v>
      </c>
      <c r="Z1149" s="20" t="s">
        <v>836</v>
      </c>
      <c r="AA1149" s="20" t="s">
        <v>102</v>
      </c>
      <c r="AB1149" s="20" t="s">
        <v>755</v>
      </c>
      <c r="AC1149" s="19" t="str">
        <f>IF(AB1149&lt;&gt;"",IF(NOT(ISNA(INDEX(os!A:A,MATCH(AB1149,os!B:B,0)))),INDEX(os!A:A,MATCH(AB1149,os!B:B,0)),"0"),"")</f>
        <v/>
      </c>
      <c r="AD1149" s="20" t="s">
        <v>830</v>
      </c>
      <c r="AH1149" s="93" t="str">
        <f>IF(NOT(ISNA(VLOOKUP(B:B,ResultsTargets!A:A,1,0))),"TRUE","")</f>
        <v/>
      </c>
      <c r="AI1149" s="19" t="str">
        <f>IF(ISNA(VLOOKUP(C1149,dim_techarea!A:B,2,FALSE)),"",VLOOKUP(C1149,dim_techarea!A:B,2,FALSE))</f>
        <v>HTS_TST</v>
      </c>
      <c r="AJ1149" s="19" t="str">
        <f>IF(ISNA(VLOOKUP(AI1149,dim_techarea!B:C,2,FALSE)),"",VLOOKUP(AI1149,dim_techarea!B:C,2,FALSE))</f>
        <v>f5IPTM7mieH</v>
      </c>
      <c r="AK1149" s="19" t="str">
        <f>IF(ISNA(VLOOKUP(TRIM(G1149),dim_targetsresults!A:B,2,FALSE)),"",VLOOKUP(TRIM(G1149),dim_targetsresults!A:C,2,FALSE))</f>
        <v>MER Targets</v>
      </c>
      <c r="AL1149" s="19" t="str">
        <f>IF(ISNA(VLOOKUP(AK1149,dim_targetsresults!B:C,2,FALSE)),"",VLOOKUP(AK1149,dim_targetsresults!B:C,2,FALSE))</f>
        <v>W8imnja2Owd</v>
      </c>
      <c r="AM1149" s="19" t="str">
        <f>IF(ISNA(VLOOKUP(TRIM(D1149),dim_numeratordenominator!A:B,2,FALSE)),"",VLOOKUP(TRIM(D1149),dim_numeratordenominator!A:C,2,FALSE))</f>
        <v>Numerator</v>
      </c>
      <c r="AN1149" s="19" t="str">
        <f>IF(ISNA(VLOOKUP(AM1149,dim_numeratordenominator!B:C,2,FALSE)),"",VLOOKUP(AM1149,dim_numeratordenominator!B:C,2,FALSE))</f>
        <v>Som9NRMQqV7</v>
      </c>
      <c r="AO1149" s="19" t="str">
        <f>IF(ISNA(VLOOKUP(TRIM(E1149),dim_supporttype!A:B,2,FALSE)),"",VLOOKUP(TRIM(E1149),dim_supporttype!A:C,2,FALSE))</f>
        <v>DSD</v>
      </c>
      <c r="AP1149" s="19" t="str">
        <f>IF(ISNA(VLOOKUP(AO1149,dim_supporttype!B:C,2,FALSE)),"",VLOOKUP(AO1149,dim_supporttype!B:C,2,FALSE))</f>
        <v>iM13vdNLWKb</v>
      </c>
      <c r="AQ1149" s="19" t="str">
        <f>IF(ISNA(VLOOKUP(TRIM(F1149),dim_disaggs!A:B,2,FALSE)),"No Disagg",VLOOKUP(TRIM(F1149),dim_disaggs!A:B,2,FALSE))</f>
        <v>VCTMod/AgeLessThanTen/Result</v>
      </c>
      <c r="AR1149" s="19" t="str">
        <f>IF(ISNA(VLOOKUP(AQ1149,dim_disaggs!B:C,2,FALSE)),"",VLOOKUP(AQ1149,dim_disaggs!B:C,2,FALSE))</f>
        <v>hbRtQcUagfo</v>
      </c>
      <c r="AS1149" s="72" t="s">
        <v>21124</v>
      </c>
      <c r="AT1149" s="66" t="s">
        <v>19785</v>
      </c>
      <c r="AU1149" s="72" t="s">
        <v>755</v>
      </c>
      <c r="AV1149" s="73" t="s">
        <v>755</v>
      </c>
      <c r="AW1149" s="66" t="s">
        <v>755</v>
      </c>
      <c r="AX1149" s="66" t="s">
        <v>755</v>
      </c>
      <c r="BA1149" s="105" t="str">
        <f t="shared" si="162"/>
        <v/>
      </c>
      <c r="BB1149" s="20" t="str">
        <f t="shared" si="163"/>
        <v/>
      </c>
    </row>
    <row r="1150" spans="1:68" x14ac:dyDescent="0.2">
      <c r="A1150" s="20" t="s">
        <v>95</v>
      </c>
      <c r="B1150" s="20" t="s">
        <v>1260</v>
      </c>
      <c r="C1150" s="20" t="s">
        <v>870</v>
      </c>
      <c r="D1150" s="20" t="s">
        <v>1</v>
      </c>
      <c r="E1150" s="20" t="s">
        <v>78</v>
      </c>
      <c r="F1150" s="20" t="s">
        <v>421</v>
      </c>
      <c r="G1150" s="20" t="s">
        <v>2442</v>
      </c>
      <c r="H1150" s="20" t="s">
        <v>422</v>
      </c>
      <c r="I1150" s="19">
        <f t="shared" si="164"/>
        <v>44</v>
      </c>
      <c r="J1150" s="20" t="s">
        <v>755</v>
      </c>
      <c r="K1150" s="20" t="s">
        <v>2225</v>
      </c>
      <c r="L1150" s="95" t="str">
        <f>IF(M1150&lt;&gt;"",IF(NOT(ISNA(INDEX(cc!B:B,MATCH(M1150,cc!A:A,0)))),INDEX(cc!B:B,MATCH(M1150,cc!A:A,0)),"0"),"")</f>
        <v>Age (&lt;1-9, 2) and Result</v>
      </c>
      <c r="M1150" s="97" t="s">
        <v>342</v>
      </c>
      <c r="N1150" s="28" t="str">
        <f t="shared" si="165"/>
        <v xml:space="preserve"> TARGET</v>
      </c>
      <c r="O1150" s="19" t="str">
        <f t="shared" si="158"/>
        <v>HTS_TST (N, TA, VCTMod/AgeLessThanTen/Result) TARGET: HTS received results</v>
      </c>
      <c r="P1150" s="19" t="str">
        <f t="shared" si="159"/>
        <v>HTS_TST (N, TA, VCTMod/AgeLessThanTen/Result) TARGET: HTS received results</v>
      </c>
      <c r="Q1150" s="19" t="str">
        <f t="shared" si="166"/>
        <v>HTS_TST (N, TA, VCTMod/Age&lt;10/Result) TARGET</v>
      </c>
      <c r="R1150" s="19" t="str">
        <f t="shared" si="160"/>
        <v>HTS_TST_N_TA_VCTMod_Agelt10_Result_TARGET</v>
      </c>
      <c r="S1150" s="19" t="str">
        <f t="shared" si="161"/>
        <v>HTS_TST_N_TA_VCTMod_Agelt10_Result_TARGET</v>
      </c>
      <c r="T1150" s="19" t="b">
        <f>NOT(ISNA(VLOOKUP(B1150,dbcodes!A:B,2,FALSE)))</f>
        <v>1</v>
      </c>
      <c r="U1150" s="19" t="str">
        <f>IF(ISNA(VLOOKUP(B1150,dbcodes!A:B,2,FALSE)),des!R534,VLOOKUP(B1150,dbcodes!A:B,2,FALSE))</f>
        <v>HTC_TST_N_TA_VCTMod_Agelt10_Result_TARGET</v>
      </c>
      <c r="W1150" s="107" t="str">
        <f>IF(ISNA(VLOOKUP(C1150,descriptions!A:B,2,FALSE)),des!V534,IF(G1150=" TARGET","Target ","")&amp;VLOOKUP(C1150,descriptions!A:B,2,FALSE))</f>
        <v>Target Number of individuals who received HIV Testing Services (HTS) and received their test results</v>
      </c>
      <c r="X1150" s="20" t="s">
        <v>4</v>
      </c>
      <c r="Y1150" s="20" t="s">
        <v>831</v>
      </c>
      <c r="Z1150" s="20" t="s">
        <v>836</v>
      </c>
      <c r="AA1150" s="20" t="s">
        <v>102</v>
      </c>
      <c r="AB1150" s="20" t="s">
        <v>755</v>
      </c>
      <c r="AC1150" s="19" t="str">
        <f>IF(AB1150&lt;&gt;"",IF(NOT(ISNA(INDEX(os!A:A,MATCH(AB1150,os!B:B,0)))),INDEX(os!A:A,MATCH(AB1150,os!B:B,0)),"0"),"")</f>
        <v/>
      </c>
      <c r="AD1150" s="20" t="s">
        <v>830</v>
      </c>
      <c r="AH1150" s="93" t="str">
        <f>IF(NOT(ISNA(VLOOKUP(B:B,ResultsTargets!A:A,1,0))),"TRUE","")</f>
        <v/>
      </c>
      <c r="AI1150" s="19" t="str">
        <f>IF(ISNA(VLOOKUP(C1150,dim_techarea!A:B,2,FALSE)),"",VLOOKUP(C1150,dim_techarea!A:B,2,FALSE))</f>
        <v>HTS_TST</v>
      </c>
      <c r="AJ1150" s="19" t="str">
        <f>IF(ISNA(VLOOKUP(AI1150,dim_techarea!B:C,2,FALSE)),"",VLOOKUP(AI1150,dim_techarea!B:C,2,FALSE))</f>
        <v>f5IPTM7mieH</v>
      </c>
      <c r="AK1150" s="19" t="str">
        <f>IF(ISNA(VLOOKUP(TRIM(G1150),dim_targetsresults!A:B,2,FALSE)),"",VLOOKUP(TRIM(G1150),dim_targetsresults!A:C,2,FALSE))</f>
        <v>MER Targets</v>
      </c>
      <c r="AL1150" s="19" t="str">
        <f>IF(ISNA(VLOOKUP(AK1150,dim_targetsresults!B:C,2,FALSE)),"",VLOOKUP(AK1150,dim_targetsresults!B:C,2,FALSE))</f>
        <v>W8imnja2Owd</v>
      </c>
      <c r="AM1150" s="19" t="str">
        <f>IF(ISNA(VLOOKUP(TRIM(D1150),dim_numeratordenominator!A:B,2,FALSE)),"",VLOOKUP(TRIM(D1150),dim_numeratordenominator!A:C,2,FALSE))</f>
        <v>Numerator</v>
      </c>
      <c r="AN1150" s="19" t="str">
        <f>IF(ISNA(VLOOKUP(AM1150,dim_numeratordenominator!B:C,2,FALSE)),"",VLOOKUP(AM1150,dim_numeratordenominator!B:C,2,FALSE))</f>
        <v>Som9NRMQqV7</v>
      </c>
      <c r="AO1150" s="19" t="str">
        <f>IF(ISNA(VLOOKUP(TRIM(E1150),dim_supporttype!A:B,2,FALSE)),"",VLOOKUP(TRIM(E1150),dim_supporttype!A:C,2,FALSE))</f>
        <v>TA</v>
      </c>
      <c r="AP1150" s="19" t="str">
        <f>IF(ISNA(VLOOKUP(AO1150,dim_supporttype!B:C,2,FALSE)),"",VLOOKUP(AO1150,dim_supporttype!B:C,2,FALSE))</f>
        <v>cRAGKdWIDn4</v>
      </c>
      <c r="AQ1150" s="19" t="str">
        <f>IF(ISNA(VLOOKUP(TRIM(F1150),dim_disaggs!A:B,2,FALSE)),"No Disagg",VLOOKUP(TRIM(F1150),dim_disaggs!A:B,2,FALSE))</f>
        <v>VCTMod/AgeLessThanTen/Result</v>
      </c>
      <c r="AR1150" s="19" t="str">
        <f>IF(ISNA(VLOOKUP(AQ1150,dim_disaggs!B:C,2,FALSE)),"",VLOOKUP(AQ1150,dim_disaggs!B:C,2,FALSE))</f>
        <v>hbRtQcUagfo</v>
      </c>
      <c r="AS1150" s="72" t="s">
        <v>21124</v>
      </c>
      <c r="AT1150" s="66" t="s">
        <v>19785</v>
      </c>
      <c r="AU1150" s="72" t="s">
        <v>755</v>
      </c>
      <c r="AV1150" s="73" t="s">
        <v>755</v>
      </c>
      <c r="AW1150" s="66" t="s">
        <v>755</v>
      </c>
      <c r="AX1150" s="66" t="s">
        <v>755</v>
      </c>
      <c r="BA1150" s="105" t="str">
        <f t="shared" si="162"/>
        <v/>
      </c>
      <c r="BB1150" s="20" t="str">
        <f t="shared" si="163"/>
        <v/>
      </c>
    </row>
    <row r="1151" spans="1:68" x14ac:dyDescent="0.2">
      <c r="A1151" s="20" t="s">
        <v>95</v>
      </c>
      <c r="B1151" s="20" t="s">
        <v>1205</v>
      </c>
      <c r="C1151" s="20" t="s">
        <v>870</v>
      </c>
      <c r="D1151" s="20" t="s">
        <v>1</v>
      </c>
      <c r="E1151" s="20" t="s">
        <v>77</v>
      </c>
      <c r="F1151" s="20" t="s">
        <v>20223</v>
      </c>
      <c r="G1151" s="20" t="s">
        <v>2442</v>
      </c>
      <c r="H1151" s="20" t="s">
        <v>20222</v>
      </c>
      <c r="I1151" s="19">
        <f t="shared" si="164"/>
        <v>44</v>
      </c>
      <c r="J1151" s="20" t="s">
        <v>755</v>
      </c>
      <c r="K1151" s="20" t="s">
        <v>2225</v>
      </c>
      <c r="L1151" s="95" t="str">
        <f>IF(M1151&lt;&gt;"",IF(NOT(ISNA(INDEX(cc!B:B,MATCH(M1151,cc!A:A,0)))),INDEX(cc!B:B,MATCH(M1151,cc!A:A,0)),"0"),"")</f>
        <v>Age (&lt;15,15+-uk, 2) and Results</v>
      </c>
      <c r="M1151" s="97" t="s">
        <v>374</v>
      </c>
      <c r="N1151" s="28" t="str">
        <f t="shared" si="165"/>
        <v xml:space="preserve"> TARGET</v>
      </c>
      <c r="O1151" s="19" t="str">
        <f t="shared" si="158"/>
        <v>HTS_TST (N, DSD, VMMC/Age Aggregated/Result) TARGET: HTS received results</v>
      </c>
      <c r="P1151" s="19" t="str">
        <f t="shared" si="159"/>
        <v>HTS_TST (N, DSD, VMMC/Age Aggregated/Result) TARGET: HTS received results</v>
      </c>
      <c r="Q1151" s="19" t="str">
        <f t="shared" si="166"/>
        <v>HTS_TST (N, DSD, VMMC/Age Agg/Result) TARGET</v>
      </c>
      <c r="R1151" s="19" t="str">
        <f t="shared" si="160"/>
        <v>HTS_TST_N_DSD_VMMC_Age_Agg_Result_TARGET</v>
      </c>
      <c r="S1151" s="19" t="str">
        <f t="shared" si="161"/>
        <v>HTS_TST_N_DSD_VMMC_Age_Agg_Result_TARGET</v>
      </c>
      <c r="T1151" s="19" t="b">
        <f>NOT(ISNA(VLOOKUP(B1151,dbcodes!A:B,2,FALSE)))</f>
        <v>1</v>
      </c>
      <c r="U1151" s="19" t="str">
        <f>IF(ISNA(VLOOKUP(B1151,dbcodes!A:B,2,FALSE)),des!R535,VLOOKUP(B1151,dbcodes!A:B,2,FALSE))</f>
        <v>HTC_TST_N_DSD_VMMC_Agg_Age_M_Result_TARGET</v>
      </c>
      <c r="W1151" s="107" t="str">
        <f>IF(ISNA(VLOOKUP(C1151,descriptions!A:B,2,FALSE)),des!V535,IF(G1151=" TARGET","Target ","")&amp;VLOOKUP(C1151,descriptions!A:B,2,FALSE))</f>
        <v>Target Number of individuals who received HIV Testing Services (HTS) and received their test results</v>
      </c>
      <c r="X1151" s="20" t="s">
        <v>4</v>
      </c>
      <c r="Y1151" s="20" t="s">
        <v>831</v>
      </c>
      <c r="Z1151" s="20" t="s">
        <v>836</v>
      </c>
      <c r="AA1151" s="20" t="s">
        <v>102</v>
      </c>
      <c r="AB1151" s="20" t="s">
        <v>755</v>
      </c>
      <c r="AC1151" s="19" t="str">
        <f>IF(AB1151&lt;&gt;"",IF(NOT(ISNA(INDEX(os!A:A,MATCH(AB1151,os!B:B,0)))),INDEX(os!A:A,MATCH(AB1151,os!B:B,0)),"0"),"")</f>
        <v/>
      </c>
      <c r="AD1151" s="20" t="s">
        <v>830</v>
      </c>
      <c r="AH1151" s="93" t="str">
        <f>IF(NOT(ISNA(VLOOKUP(B:B,ResultsTargets!A:A,1,0))),"TRUE","")</f>
        <v/>
      </c>
      <c r="AI1151" s="19" t="str">
        <f>IF(ISNA(VLOOKUP(C1151,dim_techarea!A:B,2,FALSE)),"",VLOOKUP(C1151,dim_techarea!A:B,2,FALSE))</f>
        <v>HTS_TST</v>
      </c>
      <c r="AJ1151" s="19" t="str">
        <f>IF(ISNA(VLOOKUP(AI1151,dim_techarea!B:C,2,FALSE)),"",VLOOKUP(AI1151,dim_techarea!B:C,2,FALSE))</f>
        <v>f5IPTM7mieH</v>
      </c>
      <c r="AK1151" s="19" t="str">
        <f>IF(ISNA(VLOOKUP(TRIM(G1151),dim_targetsresults!A:B,2,FALSE)),"",VLOOKUP(TRIM(G1151),dim_targetsresults!A:C,2,FALSE))</f>
        <v>MER Targets</v>
      </c>
      <c r="AL1151" s="19" t="str">
        <f>IF(ISNA(VLOOKUP(AK1151,dim_targetsresults!B:C,2,FALSE)),"",VLOOKUP(AK1151,dim_targetsresults!B:C,2,FALSE))</f>
        <v>W8imnja2Owd</v>
      </c>
      <c r="AM1151" s="19" t="str">
        <f>IF(ISNA(VLOOKUP(TRIM(D1151),dim_numeratordenominator!A:B,2,FALSE)),"",VLOOKUP(TRIM(D1151),dim_numeratordenominator!A:C,2,FALSE))</f>
        <v>Numerator</v>
      </c>
      <c r="AN1151" s="19" t="str">
        <f>IF(ISNA(VLOOKUP(AM1151,dim_numeratordenominator!B:C,2,FALSE)),"",VLOOKUP(AM1151,dim_numeratordenominator!B:C,2,FALSE))</f>
        <v>Som9NRMQqV7</v>
      </c>
      <c r="AO1151" s="19" t="str">
        <f>IF(ISNA(VLOOKUP(TRIM(E1151),dim_supporttype!A:B,2,FALSE)),"",VLOOKUP(TRIM(E1151),dim_supporttype!A:C,2,FALSE))</f>
        <v>DSD</v>
      </c>
      <c r="AP1151" s="19" t="str">
        <f>IF(ISNA(VLOOKUP(AO1151,dim_supporttype!B:C,2,FALSE)),"",VLOOKUP(AO1151,dim_supporttype!B:C,2,FALSE))</f>
        <v>iM13vdNLWKb</v>
      </c>
      <c r="AQ1151" s="19" t="str">
        <f>IF(ISNA(VLOOKUP(TRIM(F1151),dim_disaggs!A:B,2,FALSE)),"No Disagg",VLOOKUP(TRIM(F1151),dim_disaggs!A:B,2,FALSE))</f>
        <v>VMMC/Age Aggregated/Result</v>
      </c>
      <c r="AR1151" s="19" t="str">
        <f>IF(ISNA(VLOOKUP(AQ1151,dim_disaggs!B:C,2,FALSE)),"",VLOOKUP(AQ1151,dim_disaggs!B:C,2,FALSE))</f>
        <v>Qzk8bd5mLDf</v>
      </c>
      <c r="AS1151" s="72" t="s">
        <v>21125</v>
      </c>
      <c r="AT1151" s="66" t="s">
        <v>19786</v>
      </c>
      <c r="AU1151" s="72" t="s">
        <v>755</v>
      </c>
      <c r="AV1151" s="73" t="s">
        <v>755</v>
      </c>
      <c r="AW1151" s="66" t="s">
        <v>755</v>
      </c>
      <c r="AX1151" s="66" t="s">
        <v>755</v>
      </c>
      <c r="BA1151" s="105" t="str">
        <f t="shared" si="162"/>
        <v/>
      </c>
      <c r="BB1151" s="20" t="str">
        <f t="shared" si="163"/>
        <v/>
      </c>
    </row>
    <row r="1152" spans="1:68" x14ac:dyDescent="0.2">
      <c r="A1152" s="20" t="s">
        <v>95</v>
      </c>
      <c r="B1152" s="20" t="s">
        <v>1263</v>
      </c>
      <c r="C1152" s="20" t="s">
        <v>870</v>
      </c>
      <c r="D1152" s="20" t="s">
        <v>1</v>
      </c>
      <c r="E1152" s="20" t="s">
        <v>78</v>
      </c>
      <c r="F1152" s="20" t="s">
        <v>20223</v>
      </c>
      <c r="G1152" s="20" t="s">
        <v>2442</v>
      </c>
      <c r="H1152" s="20" t="s">
        <v>20222</v>
      </c>
      <c r="I1152" s="19">
        <f t="shared" si="164"/>
        <v>43</v>
      </c>
      <c r="J1152" s="20" t="s">
        <v>755</v>
      </c>
      <c r="K1152" s="20" t="s">
        <v>2225</v>
      </c>
      <c r="L1152" s="95" t="str">
        <f>IF(M1152&lt;&gt;"",IF(NOT(ISNA(INDEX(cc!B:B,MATCH(M1152,cc!A:A,0)))),INDEX(cc!B:B,MATCH(M1152,cc!A:A,0)),"0"),"")</f>
        <v>Age (&lt;15,15+-uk, 2) and Results</v>
      </c>
      <c r="M1152" s="97" t="s">
        <v>374</v>
      </c>
      <c r="N1152" s="28" t="str">
        <f t="shared" si="165"/>
        <v xml:space="preserve"> TARGET</v>
      </c>
      <c r="O1152" s="19" t="str">
        <f t="shared" si="158"/>
        <v>HTS_TST (N, TA, VMMC/Age Aggregated/Result) TARGET: HTS received results</v>
      </c>
      <c r="P1152" s="19" t="str">
        <f t="shared" si="159"/>
        <v>HTS_TST (N, TA, VMMC/Age Aggregated/Result) TARGET: HTS received results</v>
      </c>
      <c r="Q1152" s="19" t="str">
        <f t="shared" si="166"/>
        <v>HTS_TST (N, TA, VMMC/Age Agg/Result) TARGET</v>
      </c>
      <c r="R1152" s="19" t="str">
        <f t="shared" si="160"/>
        <v>HTS_TST_N_TA_VMMC_Age_Agg_Result_TARGET</v>
      </c>
      <c r="S1152" s="19" t="str">
        <f t="shared" si="161"/>
        <v>HTS_TST_N_TA_VMMC_Age_Agg_Result_TARGET</v>
      </c>
      <c r="T1152" s="19" t="b">
        <f>NOT(ISNA(VLOOKUP(B1152,dbcodes!A:B,2,FALSE)))</f>
        <v>1</v>
      </c>
      <c r="U1152" s="19" t="str">
        <f>IF(ISNA(VLOOKUP(B1152,dbcodes!A:B,2,FALSE)),des!R536,VLOOKUP(B1152,dbcodes!A:B,2,FALSE))</f>
        <v>HTC_TST_N_TA_VMMC_Agg_Age_M_Result_TARGET</v>
      </c>
      <c r="W1152" s="107" t="str">
        <f>IF(ISNA(VLOOKUP(C1152,descriptions!A:B,2,FALSE)),des!V536,IF(G1152=" TARGET","Target ","")&amp;VLOOKUP(C1152,descriptions!A:B,2,FALSE))</f>
        <v>Target Number of individuals who received HIV Testing Services (HTS) and received their test results</v>
      </c>
      <c r="X1152" s="20" t="s">
        <v>4</v>
      </c>
      <c r="Y1152" s="20" t="s">
        <v>831</v>
      </c>
      <c r="Z1152" s="20" t="s">
        <v>836</v>
      </c>
      <c r="AA1152" s="20" t="s">
        <v>102</v>
      </c>
      <c r="AB1152" s="20" t="s">
        <v>755</v>
      </c>
      <c r="AC1152" s="19" t="str">
        <f>IF(AB1152&lt;&gt;"",IF(NOT(ISNA(INDEX(os!A:A,MATCH(AB1152,os!B:B,0)))),INDEX(os!A:A,MATCH(AB1152,os!B:B,0)),"0"),"")</f>
        <v/>
      </c>
      <c r="AD1152" s="20" t="s">
        <v>830</v>
      </c>
      <c r="AH1152" s="93" t="str">
        <f>IF(NOT(ISNA(VLOOKUP(B:B,ResultsTargets!A:A,1,0))),"TRUE","")</f>
        <v/>
      </c>
      <c r="AI1152" s="19" t="str">
        <f>IF(ISNA(VLOOKUP(C1152,dim_techarea!A:B,2,FALSE)),"",VLOOKUP(C1152,dim_techarea!A:B,2,FALSE))</f>
        <v>HTS_TST</v>
      </c>
      <c r="AJ1152" s="19" t="str">
        <f>IF(ISNA(VLOOKUP(AI1152,dim_techarea!B:C,2,FALSE)),"",VLOOKUP(AI1152,dim_techarea!B:C,2,FALSE))</f>
        <v>f5IPTM7mieH</v>
      </c>
      <c r="AK1152" s="19" t="str">
        <f>IF(ISNA(VLOOKUP(TRIM(G1152),dim_targetsresults!A:B,2,FALSE)),"",VLOOKUP(TRIM(G1152),dim_targetsresults!A:C,2,FALSE))</f>
        <v>MER Targets</v>
      </c>
      <c r="AL1152" s="19" t="str">
        <f>IF(ISNA(VLOOKUP(AK1152,dim_targetsresults!B:C,2,FALSE)),"",VLOOKUP(AK1152,dim_targetsresults!B:C,2,FALSE))</f>
        <v>W8imnja2Owd</v>
      </c>
      <c r="AM1152" s="19" t="str">
        <f>IF(ISNA(VLOOKUP(TRIM(D1152),dim_numeratordenominator!A:B,2,FALSE)),"",VLOOKUP(TRIM(D1152),dim_numeratordenominator!A:C,2,FALSE))</f>
        <v>Numerator</v>
      </c>
      <c r="AN1152" s="19" t="str">
        <f>IF(ISNA(VLOOKUP(AM1152,dim_numeratordenominator!B:C,2,FALSE)),"",VLOOKUP(AM1152,dim_numeratordenominator!B:C,2,FALSE))</f>
        <v>Som9NRMQqV7</v>
      </c>
      <c r="AO1152" s="19" t="str">
        <f>IF(ISNA(VLOOKUP(TRIM(E1152),dim_supporttype!A:B,2,FALSE)),"",VLOOKUP(TRIM(E1152),dim_supporttype!A:C,2,FALSE))</f>
        <v>TA</v>
      </c>
      <c r="AP1152" s="19" t="str">
        <f>IF(ISNA(VLOOKUP(AO1152,dim_supporttype!B:C,2,FALSE)),"",VLOOKUP(AO1152,dim_supporttype!B:C,2,FALSE))</f>
        <v>cRAGKdWIDn4</v>
      </c>
      <c r="AQ1152" s="19" t="str">
        <f>IF(ISNA(VLOOKUP(TRIM(F1152),dim_disaggs!A:B,2,FALSE)),"No Disagg",VLOOKUP(TRIM(F1152),dim_disaggs!A:B,2,FALSE))</f>
        <v>VMMC/Age Aggregated/Result</v>
      </c>
      <c r="AR1152" s="19" t="str">
        <f>IF(ISNA(VLOOKUP(AQ1152,dim_disaggs!B:C,2,FALSE)),"",VLOOKUP(AQ1152,dim_disaggs!B:C,2,FALSE))</f>
        <v>Qzk8bd5mLDf</v>
      </c>
      <c r="AS1152" s="72" t="s">
        <v>21125</v>
      </c>
      <c r="AT1152" s="66" t="s">
        <v>19786</v>
      </c>
      <c r="AU1152" s="72" t="s">
        <v>755</v>
      </c>
      <c r="AV1152" s="73" t="s">
        <v>755</v>
      </c>
      <c r="AW1152" s="66" t="s">
        <v>755</v>
      </c>
      <c r="AX1152" s="66" t="s">
        <v>755</v>
      </c>
      <c r="BA1152" s="105" t="str">
        <f t="shared" si="162"/>
        <v/>
      </c>
      <c r="BB1152" s="20" t="str">
        <f t="shared" si="163"/>
        <v/>
      </c>
    </row>
    <row r="1153" spans="1:68" x14ac:dyDescent="0.2">
      <c r="A1153" s="20" t="s">
        <v>95</v>
      </c>
      <c r="B1153" s="20" t="s">
        <v>1204</v>
      </c>
      <c r="C1153" s="20" t="s">
        <v>870</v>
      </c>
      <c r="D1153" s="20" t="s">
        <v>1</v>
      </c>
      <c r="E1153" s="20" t="s">
        <v>77</v>
      </c>
      <c r="F1153" s="20" t="s">
        <v>20224</v>
      </c>
      <c r="G1153" s="20" t="s">
        <v>2442</v>
      </c>
      <c r="H1153" s="20" t="s">
        <v>20224</v>
      </c>
      <c r="I1153" s="19">
        <f t="shared" si="164"/>
        <v>40</v>
      </c>
      <c r="J1153" s="20" t="s">
        <v>755</v>
      </c>
      <c r="K1153" s="20" t="s">
        <v>2225</v>
      </c>
      <c r="L1153" s="95" t="str">
        <f>IF(M1153&lt;&gt;"",IF(NOT(ISNA(INDEX(cc!B:B,MATCH(M1153,cc!A:A,0)))),INDEX(cc!B:B,MATCH(M1153,cc!A:A,0)),"0"),"")</f>
        <v>Age (&lt;1-50+-uk, 6) and Result</v>
      </c>
      <c r="M1153" s="97" t="s">
        <v>366</v>
      </c>
      <c r="N1153" s="28" t="str">
        <f t="shared" si="165"/>
        <v xml:space="preserve"> TARGET</v>
      </c>
      <c r="O1153" s="19" t="str">
        <f t="shared" si="158"/>
        <v>HTS_TST (N, DSD, VMMC/Age/Result) TARGET: HTS received results</v>
      </c>
      <c r="P1153" s="19" t="str">
        <f t="shared" si="159"/>
        <v>HTS_TST (N, DSD, VMMC/Age/Result) TARGET: HTS received results</v>
      </c>
      <c r="Q1153" s="19" t="str">
        <f t="shared" si="166"/>
        <v>HTS_TST (N, DSD, VMMC/Age/Result) TARGET</v>
      </c>
      <c r="R1153" s="19" t="str">
        <f t="shared" si="160"/>
        <v>HTS_TST_N_DSD_VMMC_Age_Result_TARGET</v>
      </c>
      <c r="S1153" s="19" t="str">
        <f t="shared" si="161"/>
        <v>HTS_TST_N_DSD_VMMC_Age_Result_TARGET</v>
      </c>
      <c r="T1153" s="19" t="b">
        <f>NOT(ISNA(VLOOKUP(B1153,dbcodes!A:B,2,FALSE)))</f>
        <v>1</v>
      </c>
      <c r="U1153" s="19" t="str">
        <f>IF(ISNA(VLOOKUP(B1153,dbcodes!A:B,2,FALSE)),des!R537,VLOOKUP(B1153,dbcodes!A:B,2,FALSE))</f>
        <v>HTC_TST_N_DSD_VMMC_Age_M_Result_TARGET</v>
      </c>
      <c r="W1153" s="107" t="str">
        <f>IF(ISNA(VLOOKUP(C1153,descriptions!A:B,2,FALSE)),des!V537,IF(G1153=" TARGET","Target ","")&amp;VLOOKUP(C1153,descriptions!A:B,2,FALSE))</f>
        <v>Target Number of individuals who received HIV Testing Services (HTS) and received their test results</v>
      </c>
      <c r="X1153" s="20" t="s">
        <v>4</v>
      </c>
      <c r="Y1153" s="20" t="s">
        <v>831</v>
      </c>
      <c r="Z1153" s="20" t="s">
        <v>836</v>
      </c>
      <c r="AA1153" s="20" t="s">
        <v>102</v>
      </c>
      <c r="AB1153" s="20" t="s">
        <v>755</v>
      </c>
      <c r="AC1153" s="19" t="str">
        <f>IF(AB1153&lt;&gt;"",IF(NOT(ISNA(INDEX(os!A:A,MATCH(AB1153,os!B:B,0)))),INDEX(os!A:A,MATCH(AB1153,os!B:B,0)),"0"),"")</f>
        <v/>
      </c>
      <c r="AD1153" s="20" t="s">
        <v>830</v>
      </c>
      <c r="AH1153" s="93" t="str">
        <f>IF(NOT(ISNA(VLOOKUP(B:B,ResultsTargets!A:A,1,0))),"TRUE","")</f>
        <v/>
      </c>
      <c r="AI1153" s="19" t="str">
        <f>IF(ISNA(VLOOKUP(C1153,dim_techarea!A:B,2,FALSE)),"",VLOOKUP(C1153,dim_techarea!A:B,2,FALSE))</f>
        <v>HTS_TST</v>
      </c>
      <c r="AJ1153" s="19" t="str">
        <f>IF(ISNA(VLOOKUP(AI1153,dim_techarea!B:C,2,FALSE)),"",VLOOKUP(AI1153,dim_techarea!B:C,2,FALSE))</f>
        <v>f5IPTM7mieH</v>
      </c>
      <c r="AK1153" s="19" t="str">
        <f>IF(ISNA(VLOOKUP(TRIM(G1153),dim_targetsresults!A:B,2,FALSE)),"",VLOOKUP(TRIM(G1153),dim_targetsresults!A:C,2,FALSE))</f>
        <v>MER Targets</v>
      </c>
      <c r="AL1153" s="19" t="str">
        <f>IF(ISNA(VLOOKUP(AK1153,dim_targetsresults!B:C,2,FALSE)),"",VLOOKUP(AK1153,dim_targetsresults!B:C,2,FALSE))</f>
        <v>W8imnja2Owd</v>
      </c>
      <c r="AM1153" s="19" t="str">
        <f>IF(ISNA(VLOOKUP(TRIM(D1153),dim_numeratordenominator!A:B,2,FALSE)),"",VLOOKUP(TRIM(D1153),dim_numeratordenominator!A:C,2,FALSE))</f>
        <v>Numerator</v>
      </c>
      <c r="AN1153" s="19" t="str">
        <f>IF(ISNA(VLOOKUP(AM1153,dim_numeratordenominator!B:C,2,FALSE)),"",VLOOKUP(AM1153,dim_numeratordenominator!B:C,2,FALSE))</f>
        <v>Som9NRMQqV7</v>
      </c>
      <c r="AO1153" s="19" t="str">
        <f>IF(ISNA(VLOOKUP(TRIM(E1153),dim_supporttype!A:B,2,FALSE)),"",VLOOKUP(TRIM(E1153),dim_supporttype!A:C,2,FALSE))</f>
        <v>DSD</v>
      </c>
      <c r="AP1153" s="19" t="str">
        <f>IF(ISNA(VLOOKUP(AO1153,dim_supporttype!B:C,2,FALSE)),"",VLOOKUP(AO1153,dim_supporttype!B:C,2,FALSE))</f>
        <v>iM13vdNLWKb</v>
      </c>
      <c r="AQ1153" s="19" t="str">
        <f>IF(ISNA(VLOOKUP(TRIM(F1153),dim_disaggs!A:B,2,FALSE)),"No Disagg",VLOOKUP(TRIM(F1153),dim_disaggs!A:B,2,FALSE))</f>
        <v>VMMC/Age/Result</v>
      </c>
      <c r="AR1153" s="19" t="str">
        <f>IF(ISNA(VLOOKUP(AQ1153,dim_disaggs!B:C,2,FALSE)),"",VLOOKUP(AQ1153,dim_disaggs!B:C,2,FALSE))</f>
        <v>RuLCOTKks8x</v>
      </c>
      <c r="AS1153" s="72" t="s">
        <v>21125</v>
      </c>
      <c r="AT1153" s="66" t="s">
        <v>19786</v>
      </c>
      <c r="AU1153" s="72" t="s">
        <v>755</v>
      </c>
      <c r="AV1153" s="73" t="s">
        <v>755</v>
      </c>
      <c r="AW1153" s="66" t="s">
        <v>755</v>
      </c>
      <c r="AX1153" s="66" t="s">
        <v>755</v>
      </c>
      <c r="BA1153" s="105" t="str">
        <f t="shared" si="162"/>
        <v/>
      </c>
      <c r="BB1153" s="20" t="str">
        <f t="shared" si="163"/>
        <v/>
      </c>
    </row>
    <row r="1154" spans="1:68" x14ac:dyDescent="0.2">
      <c r="A1154" s="20" t="s">
        <v>95</v>
      </c>
      <c r="B1154" s="20" t="s">
        <v>1262</v>
      </c>
      <c r="C1154" s="20" t="s">
        <v>870</v>
      </c>
      <c r="D1154" s="20" t="s">
        <v>1</v>
      </c>
      <c r="E1154" s="20" t="s">
        <v>78</v>
      </c>
      <c r="F1154" s="20" t="s">
        <v>20224</v>
      </c>
      <c r="G1154" s="20" t="s">
        <v>2442</v>
      </c>
      <c r="H1154" s="20" t="s">
        <v>20224</v>
      </c>
      <c r="I1154" s="19">
        <f t="shared" si="164"/>
        <v>39</v>
      </c>
      <c r="J1154" s="20" t="s">
        <v>755</v>
      </c>
      <c r="K1154" s="20" t="s">
        <v>2225</v>
      </c>
      <c r="L1154" s="95" t="str">
        <f>IF(M1154&lt;&gt;"",IF(NOT(ISNA(INDEX(cc!B:B,MATCH(M1154,cc!A:A,0)))),INDEX(cc!B:B,MATCH(M1154,cc!A:A,0)),"0"),"")</f>
        <v>Age (&lt;1-50+-uk, 6) and Result</v>
      </c>
      <c r="M1154" s="97" t="s">
        <v>366</v>
      </c>
      <c r="N1154" s="28" t="str">
        <f t="shared" si="165"/>
        <v xml:space="preserve"> TARGET</v>
      </c>
      <c r="O1154" s="19" t="str">
        <f t="shared" ref="O1154:O1217" si="167">CONCATENATE(C1154, " (",_xlfn.TEXTJOIN(", ",TRUE,D1154,E1154,F1154),")",N1154,J1154,": ",K1154)</f>
        <v>HTS_TST (N, TA, VMMC/Age/Result) TARGET: HTS received results</v>
      </c>
      <c r="P1154" s="19" t="str">
        <f t="shared" ref="P1154:P1217" si="168">IF(RIGHT(O1154,1)=":",LEFT(O1154,LEN(O1154)-1),O1154)</f>
        <v>HTS_TST (N, TA, VMMC/Age/Result) TARGET: HTS received results</v>
      </c>
      <c r="Q1154" s="19" t="str">
        <f t="shared" si="166"/>
        <v>HTS_TST (N, TA, VMMC/Age/Result) TARGET</v>
      </c>
      <c r="R1154" s="19" t="str">
        <f t="shared" ref="R1154:R1217" si="169">IF(RIGHT(S1154,1)="_",LEFT(S1154,LEN(S1154)-1),S1154)</f>
        <v>HTS_TST_N_TA_VMMC_Age_Result_TARGET</v>
      </c>
      <c r="S1154" s="19" t="str">
        <f t="shared" ref="S1154:S1217" si="170">SUBSTITUTE(SUBSTITUTE(SUBSTITUTE(SUBSTITUTE(SUBSTITUTE(SUBSTITUTE(SUBSTITUTE(SUBSTITUTE(SUBSTITUTE(Q1154,"&amp;","and"),"&lt;","lt"),"&gt;","gt"),"(","_"),")","_"),"/","_")," ","_"),",","_"),"__","_")</f>
        <v>HTS_TST_N_TA_VMMC_Age_Result_TARGET</v>
      </c>
      <c r="T1154" s="19" t="b">
        <f>NOT(ISNA(VLOOKUP(B1154,dbcodes!A:B,2,FALSE)))</f>
        <v>1</v>
      </c>
      <c r="U1154" s="19" t="str">
        <f>IF(ISNA(VLOOKUP(B1154,dbcodes!A:B,2,FALSE)),des!R538,VLOOKUP(B1154,dbcodes!A:B,2,FALSE))</f>
        <v>HTC_TST_N_TA_VMMC_Age_M_Result_TARGET</v>
      </c>
      <c r="W1154" s="107" t="str">
        <f>IF(ISNA(VLOOKUP(C1154,descriptions!A:B,2,FALSE)),des!V538,IF(G1154=" TARGET","Target ","")&amp;VLOOKUP(C1154,descriptions!A:B,2,FALSE))</f>
        <v>Target Number of individuals who received HIV Testing Services (HTS) and received their test results</v>
      </c>
      <c r="X1154" s="20" t="s">
        <v>4</v>
      </c>
      <c r="Y1154" s="20" t="s">
        <v>831</v>
      </c>
      <c r="Z1154" s="20" t="s">
        <v>836</v>
      </c>
      <c r="AA1154" s="20" t="s">
        <v>102</v>
      </c>
      <c r="AB1154" s="20" t="s">
        <v>755</v>
      </c>
      <c r="AC1154" s="19" t="str">
        <f>IF(AB1154&lt;&gt;"",IF(NOT(ISNA(INDEX(os!A:A,MATCH(AB1154,os!B:B,0)))),INDEX(os!A:A,MATCH(AB1154,os!B:B,0)),"0"),"")</f>
        <v/>
      </c>
      <c r="AD1154" s="20" t="s">
        <v>830</v>
      </c>
      <c r="AH1154" s="93" t="str">
        <f>IF(NOT(ISNA(VLOOKUP(B:B,ResultsTargets!A:A,1,0))),"TRUE","")</f>
        <v/>
      </c>
      <c r="AI1154" s="19" t="str">
        <f>IF(ISNA(VLOOKUP(C1154,dim_techarea!A:B,2,FALSE)),"",VLOOKUP(C1154,dim_techarea!A:B,2,FALSE))</f>
        <v>HTS_TST</v>
      </c>
      <c r="AJ1154" s="19" t="str">
        <f>IF(ISNA(VLOOKUP(AI1154,dim_techarea!B:C,2,FALSE)),"",VLOOKUP(AI1154,dim_techarea!B:C,2,FALSE))</f>
        <v>f5IPTM7mieH</v>
      </c>
      <c r="AK1154" s="19" t="str">
        <f>IF(ISNA(VLOOKUP(TRIM(G1154),dim_targetsresults!A:B,2,FALSE)),"",VLOOKUP(TRIM(G1154),dim_targetsresults!A:C,2,FALSE))</f>
        <v>MER Targets</v>
      </c>
      <c r="AL1154" s="19" t="str">
        <f>IF(ISNA(VLOOKUP(AK1154,dim_targetsresults!B:C,2,FALSE)),"",VLOOKUP(AK1154,dim_targetsresults!B:C,2,FALSE))</f>
        <v>W8imnja2Owd</v>
      </c>
      <c r="AM1154" s="19" t="str">
        <f>IF(ISNA(VLOOKUP(TRIM(D1154),dim_numeratordenominator!A:B,2,FALSE)),"",VLOOKUP(TRIM(D1154),dim_numeratordenominator!A:C,2,FALSE))</f>
        <v>Numerator</v>
      </c>
      <c r="AN1154" s="19" t="str">
        <f>IF(ISNA(VLOOKUP(AM1154,dim_numeratordenominator!B:C,2,FALSE)),"",VLOOKUP(AM1154,dim_numeratordenominator!B:C,2,FALSE))</f>
        <v>Som9NRMQqV7</v>
      </c>
      <c r="AO1154" s="19" t="str">
        <f>IF(ISNA(VLOOKUP(TRIM(E1154),dim_supporttype!A:B,2,FALSE)),"",VLOOKUP(TRIM(E1154),dim_supporttype!A:C,2,FALSE))</f>
        <v>TA</v>
      </c>
      <c r="AP1154" s="19" t="str">
        <f>IF(ISNA(VLOOKUP(AO1154,dim_supporttype!B:C,2,FALSE)),"",VLOOKUP(AO1154,dim_supporttype!B:C,2,FALSE))</f>
        <v>cRAGKdWIDn4</v>
      </c>
      <c r="AQ1154" s="19" t="str">
        <f>IF(ISNA(VLOOKUP(TRIM(F1154),dim_disaggs!A:B,2,FALSE)),"No Disagg",VLOOKUP(TRIM(F1154),dim_disaggs!A:B,2,FALSE))</f>
        <v>VMMC/Age/Result</v>
      </c>
      <c r="AR1154" s="19" t="str">
        <f>IF(ISNA(VLOOKUP(AQ1154,dim_disaggs!B:C,2,FALSE)),"",VLOOKUP(AQ1154,dim_disaggs!B:C,2,FALSE))</f>
        <v>RuLCOTKks8x</v>
      </c>
      <c r="AS1154" s="72" t="s">
        <v>21125</v>
      </c>
      <c r="AT1154" s="66" t="s">
        <v>19786</v>
      </c>
      <c r="AU1154" s="72" t="s">
        <v>755</v>
      </c>
      <c r="AV1154" s="73" t="s">
        <v>755</v>
      </c>
      <c r="AW1154" s="66" t="s">
        <v>755</v>
      </c>
      <c r="AX1154" s="66" t="s">
        <v>755</v>
      </c>
      <c r="BA1154" s="105" t="str">
        <f t="shared" ref="BA1154:BA1217" si="171">IF(OR(
IF(RIGHT(LEFT(BC1154,11),1)="N",TRUE,FALSE),IF(RIGHT(LEFT(BE1154,11),1)="N",TRUE,FALSE),IF(RIGHT(LEFT(BG1154,11),1)="N",TRUE,FALSE),IF(RIGHT(LEFT(BI1154,11),1)="N",TRUE,FALSE),IF(RIGHT(LEFT(BK1154,11),1)="N",TRUE,FALSE),IF(RIGHT(LEFT(BM1154,11),1)="N",TRUE,FALSE),IF(RIGHT(LEFT(BO1154,11),1)="N",TRUE,FALSE)
),"Top Level Numerator",
IF(OR(
IF(RIGHT(LEFT(BC1154,11),1)="D",TRUE,FALSE),IF(RIGHT(LEFT(BE1154,11),1)="D",TRUE,FALSE),IF(RIGHT(LEFT(BG1154,11),1)="D",TRUE,FALSE),IF(RIGHT(LEFT(BI1154,11),1)="D",TRUE,FALSE),IF(RIGHT(LEFT(BK1154,11),1)="D",TRUE,FALSE),IF(RIGHT(LEFT(BM1154,11),1)="D",TRUE,FALSE),IF(RIGHT(LEFT(BO1154,11),1)="D",TRUE,FALSE)
),"Top Level Denominator","")
)</f>
        <v/>
      </c>
      <c r="BB1154" s="20" t="str">
        <f t="shared" ref="BB1154:BB1217" si="172">IF(OR(
IF(RIGHT(LEFT(BC1154,11),1)="N",TRUE,FALSE),IF(RIGHT(LEFT(BE1154,11),1)="N",TRUE,FALSE),IF(RIGHT(LEFT(BG1154,11),1)="N",TRUE,FALSE),IF(RIGHT(LEFT(BI1154,11),1)="N",TRUE,FALSE),IF(RIGHT(LEFT(BK1154,11),1)="N",TRUE,FALSE),IF(RIGHT(LEFT(BM1154,11),1)="N",TRUE,FALSE),IF(RIGHT(LEFT(BO1154,11),1)="N",TRUE,FALSE)
),"PE5QVF0w4xj",
IF(OR(
IF(RIGHT(LEFT(BC1154,11),1)="D",TRUE,FALSE),IF(RIGHT(LEFT(BE1154,11),1)="D",TRUE,FALSE),IF(RIGHT(LEFT(BG1154,11),1)="D",TRUE,FALSE),IF(RIGHT(LEFT(BI1154,11),1)="D",TRUE,FALSE),IF(RIGHT(LEFT(BK1154,11),1)="D",TRUE,FALSE),IF(RIGHT(LEFT(BM1154,11),1)="D",TRUE,FALSE),IF(RIGHT(LEFT(BO1154,11),1)="D",TRUE,FALSE)
),"Azqe383ljKu","")
)</f>
        <v/>
      </c>
    </row>
    <row r="1155" spans="1:68" x14ac:dyDescent="0.2">
      <c r="A1155" s="20" t="s">
        <v>95</v>
      </c>
      <c r="B1155" s="21" t="s">
        <v>19909</v>
      </c>
      <c r="C1155" s="20" t="s">
        <v>870</v>
      </c>
      <c r="D1155" s="20" t="s">
        <v>1</v>
      </c>
      <c r="E1155" s="20" t="s">
        <v>77</v>
      </c>
      <c r="F1155" s="20" t="s">
        <v>19913</v>
      </c>
      <c r="G1155" s="20" t="s">
        <v>2442</v>
      </c>
      <c r="H1155" s="20" t="s">
        <v>19913</v>
      </c>
      <c r="I1155" s="19">
        <f t="shared" si="164"/>
        <v>44</v>
      </c>
      <c r="J1155" s="20" t="s">
        <v>755</v>
      </c>
      <c r="K1155" s="20" t="s">
        <v>2225</v>
      </c>
      <c r="L1155" s="95" t="str">
        <f>IF(M1155&lt;&gt;"",IF(NOT(ISNA(INDEX(cc!B:B,MATCH(M1155,cc!A:A,0)))),INDEX(cc!B:B,MATCH(M1155,cc!A:A,0)),"0"),"")</f>
        <v>Age (&lt;1-50+-uk-nme, 12), Sex (Male) and Result</v>
      </c>
      <c r="M1155" s="97" t="s">
        <v>19884</v>
      </c>
      <c r="N1155" s="28" t="str">
        <f t="shared" si="165"/>
        <v xml:space="preserve"> TARGET</v>
      </c>
      <c r="O1155" s="19" t="str">
        <f t="shared" si="167"/>
        <v>HTS_TST (N, DSD, VMMC/Age/Sex/Result) TARGET: HTS received results</v>
      </c>
      <c r="P1155" s="19" t="str">
        <f t="shared" si="168"/>
        <v>HTS_TST (N, DSD, VMMC/Age/Sex/Result) TARGET: HTS received results</v>
      </c>
      <c r="Q1155" s="19" t="str">
        <f t="shared" si="166"/>
        <v>HTS_TST (N, DSD, VMMC/Age/Sex/Result) TARGET</v>
      </c>
      <c r="R1155" s="19" t="str">
        <f t="shared" si="169"/>
        <v>HTS_TST_N_DSD_VMMC_Age_Sex_Result_TARGET</v>
      </c>
      <c r="S1155" s="19" t="str">
        <f t="shared" si="170"/>
        <v>HTS_TST_N_DSD_VMMC_Age_Sex_Result_TARGET</v>
      </c>
      <c r="T1155" s="19" t="b">
        <f>NOT(ISNA(VLOOKUP(B1155,dbcodes!A:B,2,FALSE)))</f>
        <v>1</v>
      </c>
      <c r="U1155" s="19" t="str">
        <f>IF(ISNA(VLOOKUP(B1155,dbcodes!A:B,2,FALSE)),des!R539,VLOOKUP(B1155,dbcodes!A:B,2,FALSE))</f>
        <v>HTS_TST_N_DSD_VMMC_Age_Sex_Result_TARGET</v>
      </c>
      <c r="W1155" s="107" t="str">
        <f>IF(ISNA(VLOOKUP(C1155,descriptions!A:B,2,FALSE)),des!V539,IF(G1155=" TARGET","Target ","")&amp;VLOOKUP(C1155,descriptions!A:B,2,FALSE))</f>
        <v>Target Number of individuals who received HIV Testing Services (HTS) and received their test results</v>
      </c>
      <c r="X1155" s="20" t="s">
        <v>4</v>
      </c>
      <c r="Y1155" s="20" t="s">
        <v>831</v>
      </c>
      <c r="Z1155" s="20" t="s">
        <v>836</v>
      </c>
      <c r="AA1155" s="20" t="s">
        <v>102</v>
      </c>
      <c r="AB1155" s="20" t="s">
        <v>755</v>
      </c>
      <c r="AC1155" s="19" t="str">
        <f>IF(AB1155&lt;&gt;"",IF(NOT(ISNA(INDEX(os!A:A,MATCH(AB1155,os!B:B,0)))),INDEX(os!A:A,MATCH(AB1155,os!B:B,0)),"0"),"")</f>
        <v/>
      </c>
      <c r="AD1155" s="20" t="s">
        <v>830</v>
      </c>
      <c r="AH1155" s="93" t="str">
        <f>IF(NOT(ISNA(VLOOKUP(B:B,ResultsTargets!A:A,1,0))),"TRUE","")</f>
        <v/>
      </c>
      <c r="AI1155" s="19" t="str">
        <f>IF(ISNA(VLOOKUP(C1155,dim_techarea!A:B,2,FALSE)),"",VLOOKUP(C1155,dim_techarea!A:B,2,FALSE))</f>
        <v>HTS_TST</v>
      </c>
      <c r="AJ1155" s="19" t="str">
        <f>IF(ISNA(VLOOKUP(AI1155,dim_techarea!B:C,2,FALSE)),"",VLOOKUP(AI1155,dim_techarea!B:C,2,FALSE))</f>
        <v>f5IPTM7mieH</v>
      </c>
      <c r="AK1155" s="19" t="str">
        <f>IF(ISNA(VLOOKUP(TRIM(G1155),dim_targetsresults!A:B,2,FALSE)),"",VLOOKUP(TRIM(G1155),dim_targetsresults!A:C,2,FALSE))</f>
        <v>MER Targets</v>
      </c>
      <c r="AL1155" s="19" t="str">
        <f>IF(ISNA(VLOOKUP(AK1155,dim_targetsresults!B:C,2,FALSE)),"",VLOOKUP(AK1155,dim_targetsresults!B:C,2,FALSE))</f>
        <v>W8imnja2Owd</v>
      </c>
      <c r="AM1155" s="19" t="str">
        <f>IF(ISNA(VLOOKUP(TRIM(D1155),dim_numeratordenominator!A:B,2,FALSE)),"",VLOOKUP(TRIM(D1155),dim_numeratordenominator!A:C,2,FALSE))</f>
        <v>Numerator</v>
      </c>
      <c r="AN1155" s="19" t="str">
        <f>IF(ISNA(VLOOKUP(AM1155,dim_numeratordenominator!B:C,2,FALSE)),"",VLOOKUP(AM1155,dim_numeratordenominator!B:C,2,FALSE))</f>
        <v>Som9NRMQqV7</v>
      </c>
      <c r="AO1155" s="19" t="str">
        <f>IF(ISNA(VLOOKUP(TRIM(E1155),dim_supporttype!A:B,2,FALSE)),"",VLOOKUP(TRIM(E1155),dim_supporttype!A:C,2,FALSE))</f>
        <v>DSD</v>
      </c>
      <c r="AP1155" s="19" t="str">
        <f>IF(ISNA(VLOOKUP(AO1155,dim_supporttype!B:C,2,FALSE)),"",VLOOKUP(AO1155,dim_supporttype!B:C,2,FALSE))</f>
        <v>iM13vdNLWKb</v>
      </c>
      <c r="AQ1155" s="19" t="str">
        <f>IF(ISNA(VLOOKUP(TRIM(F1155),dim_disaggs!A:B,2,FALSE)),"No Disagg",VLOOKUP(TRIM(F1155),dim_disaggs!A:B,2,FALSE))</f>
        <v>VMMC/Age/Sex/Result</v>
      </c>
      <c r="AR1155" s="19" t="str">
        <f>IF(ISNA(VLOOKUP(AQ1155,dim_disaggs!B:C,2,FALSE)),"",VLOOKUP(AQ1155,dim_disaggs!B:C,2,FALSE))</f>
        <v>M19ArwHBuan</v>
      </c>
      <c r="AS1155" s="72" t="s">
        <v>21125</v>
      </c>
      <c r="AT1155" s="66" t="s">
        <v>19786</v>
      </c>
      <c r="AU1155" s="72" t="s">
        <v>755</v>
      </c>
      <c r="AV1155" s="73" t="s">
        <v>755</v>
      </c>
      <c r="AW1155" s="66" t="s">
        <v>755</v>
      </c>
      <c r="AX1155" s="66" t="s">
        <v>755</v>
      </c>
      <c r="BA1155" s="105" t="str">
        <f t="shared" si="171"/>
        <v/>
      </c>
      <c r="BB1155" s="20" t="str">
        <f t="shared" si="172"/>
        <v/>
      </c>
    </row>
    <row r="1156" spans="1:68" x14ac:dyDescent="0.2">
      <c r="A1156" s="20" t="s">
        <v>95</v>
      </c>
      <c r="B1156" s="21" t="s">
        <v>19910</v>
      </c>
      <c r="C1156" s="20" t="s">
        <v>870</v>
      </c>
      <c r="D1156" s="20" t="s">
        <v>1</v>
      </c>
      <c r="E1156" s="20" t="s">
        <v>78</v>
      </c>
      <c r="F1156" s="20" t="s">
        <v>19913</v>
      </c>
      <c r="G1156" s="20" t="s">
        <v>2442</v>
      </c>
      <c r="H1156" s="20" t="s">
        <v>19913</v>
      </c>
      <c r="I1156" s="19">
        <f t="shared" si="164"/>
        <v>43</v>
      </c>
      <c r="J1156" s="20" t="s">
        <v>755</v>
      </c>
      <c r="K1156" s="20" t="s">
        <v>2225</v>
      </c>
      <c r="L1156" s="95" t="str">
        <f>IF(M1156&lt;&gt;"",IF(NOT(ISNA(INDEX(cc!B:B,MATCH(M1156,cc!A:A,0)))),INDEX(cc!B:B,MATCH(M1156,cc!A:A,0)),"0"),"")</f>
        <v>Age (&lt;1-50+-uk-nme, 12), Sex (Male) and Result</v>
      </c>
      <c r="M1156" s="97" t="s">
        <v>19884</v>
      </c>
      <c r="N1156" s="28" t="str">
        <f t="shared" si="165"/>
        <v xml:space="preserve"> TARGET</v>
      </c>
      <c r="O1156" s="19" t="str">
        <f t="shared" si="167"/>
        <v>HTS_TST (N, TA, VMMC/Age/Sex/Result) TARGET: HTS received results</v>
      </c>
      <c r="P1156" s="19" t="str">
        <f t="shared" si="168"/>
        <v>HTS_TST (N, TA, VMMC/Age/Sex/Result) TARGET: HTS received results</v>
      </c>
      <c r="Q1156" s="19" t="str">
        <f t="shared" si="166"/>
        <v>HTS_TST (N, TA, VMMC/Age/Sex/Result) TARGET</v>
      </c>
      <c r="R1156" s="19" t="str">
        <f t="shared" si="169"/>
        <v>HTS_TST_N_TA_VMMC_Age_Sex_Result_TARGET</v>
      </c>
      <c r="S1156" s="19" t="str">
        <f t="shared" si="170"/>
        <v>HTS_TST_N_TA_VMMC_Age_Sex_Result_TARGET</v>
      </c>
      <c r="T1156" s="19" t="b">
        <f>NOT(ISNA(VLOOKUP(B1156,dbcodes!A:B,2,FALSE)))</f>
        <v>1</v>
      </c>
      <c r="U1156" s="19" t="str">
        <f>IF(ISNA(VLOOKUP(B1156,dbcodes!A:B,2,FALSE)),des!R540,VLOOKUP(B1156,dbcodes!A:B,2,FALSE))</f>
        <v>HTS_TST_N_TA_VMMC_Age_Sex_Result_TARGET</v>
      </c>
      <c r="W1156" s="107" t="str">
        <f>IF(ISNA(VLOOKUP(C1156,descriptions!A:B,2,FALSE)),des!V540,IF(G1156=" TARGET","Target ","")&amp;VLOOKUP(C1156,descriptions!A:B,2,FALSE))</f>
        <v>Target Number of individuals who received HIV Testing Services (HTS) and received their test results</v>
      </c>
      <c r="X1156" s="20" t="s">
        <v>4</v>
      </c>
      <c r="Y1156" s="20" t="s">
        <v>831</v>
      </c>
      <c r="Z1156" s="20" t="s">
        <v>836</v>
      </c>
      <c r="AA1156" s="20" t="s">
        <v>102</v>
      </c>
      <c r="AB1156" s="20" t="s">
        <v>755</v>
      </c>
      <c r="AC1156" s="19" t="str">
        <f>IF(AB1156&lt;&gt;"",IF(NOT(ISNA(INDEX(os!A:A,MATCH(AB1156,os!B:B,0)))),INDEX(os!A:A,MATCH(AB1156,os!B:B,0)),"0"),"")</f>
        <v/>
      </c>
      <c r="AD1156" s="20" t="s">
        <v>830</v>
      </c>
      <c r="AH1156" s="93" t="str">
        <f>IF(NOT(ISNA(VLOOKUP(B:B,ResultsTargets!A:A,1,0))),"TRUE","")</f>
        <v/>
      </c>
      <c r="AI1156" s="19" t="str">
        <f>IF(ISNA(VLOOKUP(C1156,dim_techarea!A:B,2,FALSE)),"",VLOOKUP(C1156,dim_techarea!A:B,2,FALSE))</f>
        <v>HTS_TST</v>
      </c>
      <c r="AJ1156" s="19" t="str">
        <f>IF(ISNA(VLOOKUP(AI1156,dim_techarea!B:C,2,FALSE)),"",VLOOKUP(AI1156,dim_techarea!B:C,2,FALSE))</f>
        <v>f5IPTM7mieH</v>
      </c>
      <c r="AK1156" s="19" t="str">
        <f>IF(ISNA(VLOOKUP(TRIM(G1156),dim_targetsresults!A:B,2,FALSE)),"",VLOOKUP(TRIM(G1156),dim_targetsresults!A:C,2,FALSE))</f>
        <v>MER Targets</v>
      </c>
      <c r="AL1156" s="19" t="str">
        <f>IF(ISNA(VLOOKUP(AK1156,dim_targetsresults!B:C,2,FALSE)),"",VLOOKUP(AK1156,dim_targetsresults!B:C,2,FALSE))</f>
        <v>W8imnja2Owd</v>
      </c>
      <c r="AM1156" s="19" t="str">
        <f>IF(ISNA(VLOOKUP(TRIM(D1156),dim_numeratordenominator!A:B,2,FALSE)),"",VLOOKUP(TRIM(D1156),dim_numeratordenominator!A:C,2,FALSE))</f>
        <v>Numerator</v>
      </c>
      <c r="AN1156" s="19" t="str">
        <f>IF(ISNA(VLOOKUP(AM1156,dim_numeratordenominator!B:C,2,FALSE)),"",VLOOKUP(AM1156,dim_numeratordenominator!B:C,2,FALSE))</f>
        <v>Som9NRMQqV7</v>
      </c>
      <c r="AO1156" s="19" t="str">
        <f>IF(ISNA(VLOOKUP(TRIM(E1156),dim_supporttype!A:B,2,FALSE)),"",VLOOKUP(TRIM(E1156),dim_supporttype!A:C,2,FALSE))</f>
        <v>TA</v>
      </c>
      <c r="AP1156" s="19" t="str">
        <f>IF(ISNA(VLOOKUP(AO1156,dim_supporttype!B:C,2,FALSE)),"",VLOOKUP(AO1156,dim_supporttype!B:C,2,FALSE))</f>
        <v>cRAGKdWIDn4</v>
      </c>
      <c r="AQ1156" s="19" t="str">
        <f>IF(ISNA(VLOOKUP(TRIM(F1156),dim_disaggs!A:B,2,FALSE)),"No Disagg",VLOOKUP(TRIM(F1156),dim_disaggs!A:B,2,FALSE))</f>
        <v>VMMC/Age/Sex/Result</v>
      </c>
      <c r="AR1156" s="19" t="str">
        <f>IF(ISNA(VLOOKUP(AQ1156,dim_disaggs!B:C,2,FALSE)),"",VLOOKUP(AQ1156,dim_disaggs!B:C,2,FALSE))</f>
        <v>M19ArwHBuan</v>
      </c>
      <c r="AS1156" s="72" t="s">
        <v>21125</v>
      </c>
      <c r="AT1156" s="66" t="s">
        <v>19786</v>
      </c>
      <c r="AU1156" s="72" t="s">
        <v>755</v>
      </c>
      <c r="AV1156" s="73" t="s">
        <v>755</v>
      </c>
      <c r="AW1156" s="66" t="s">
        <v>755</v>
      </c>
      <c r="AX1156" s="66" t="s">
        <v>755</v>
      </c>
      <c r="BA1156" s="105" t="str">
        <f t="shared" si="171"/>
        <v/>
      </c>
      <c r="BB1156" s="20" t="str">
        <f t="shared" si="172"/>
        <v/>
      </c>
    </row>
    <row r="1157" spans="1:68" s="3" customFormat="1" x14ac:dyDescent="0.2">
      <c r="A1157" s="20" t="s">
        <v>95</v>
      </c>
      <c r="B1157" s="20" t="s">
        <v>1194</v>
      </c>
      <c r="C1157" s="20" t="s">
        <v>870</v>
      </c>
      <c r="D1157" s="20" t="s">
        <v>1</v>
      </c>
      <c r="E1157" s="20" t="s">
        <v>77</v>
      </c>
      <c r="F1157" s="20"/>
      <c r="G1157" s="20" t="s">
        <v>2442</v>
      </c>
      <c r="H1157" s="20"/>
      <c r="I1157" s="19">
        <f t="shared" si="164"/>
        <v>23</v>
      </c>
      <c r="J1157" s="20" t="s">
        <v>755</v>
      </c>
      <c r="K1157" s="20" t="s">
        <v>2225</v>
      </c>
      <c r="L1157" s="95" t="str">
        <f>IF(M1157&lt;&gt;"",IF(NOT(ISNA(INDEX(cc!B:B,MATCH(M1157,cc!A:A,0)))),INDEX(cc!B:B,MATCH(M1157,cc!A:A,0)),"0"),"")</f>
        <v>default</v>
      </c>
      <c r="M1157" s="97" t="s">
        <v>13</v>
      </c>
      <c r="N1157" s="28" t="str">
        <f t="shared" si="165"/>
        <v xml:space="preserve"> TARGET</v>
      </c>
      <c r="O1157" s="19" t="str">
        <f t="shared" si="167"/>
        <v>HTS_TST (N, DSD) TARGET: HTS received results</v>
      </c>
      <c r="P1157" s="19" t="str">
        <f t="shared" si="168"/>
        <v>HTS_TST (N, DSD) TARGET: HTS received results</v>
      </c>
      <c r="Q1157" s="19" t="str">
        <f t="shared" si="166"/>
        <v>HTS_TST (N, DSD) TARGET</v>
      </c>
      <c r="R1157" s="19" t="str">
        <f t="shared" si="169"/>
        <v>HTS_TST_N_DSD_TARGET</v>
      </c>
      <c r="S1157" s="19" t="str">
        <f t="shared" si="170"/>
        <v>HTS_TST_N_DSD_TARGET</v>
      </c>
      <c r="T1157" s="19" t="b">
        <f>NOT(ISNA(VLOOKUP(B1157,dbcodes!A:B,2,FALSE)))</f>
        <v>1</v>
      </c>
      <c r="U1157" s="19" t="str">
        <f>IF(ISNA(VLOOKUP(B1157,dbcodes!A:B,2,FALSE)),des!R541,VLOOKUP(B1157,dbcodes!A:B,2,FALSE))</f>
        <v>HTC_TST_N_DSD_TARGET</v>
      </c>
      <c r="V1157" s="20"/>
      <c r="W1157" s="107" t="str">
        <f>IF(ISNA(VLOOKUP(C1157,descriptions!A:B,2,FALSE)),des!V541,IF(G1157=" TARGET","Target ","")&amp;VLOOKUP(C1157,descriptions!A:B,2,FALSE))</f>
        <v>Target Number of individuals who received HIV Testing Services (HTS) and received their test results</v>
      </c>
      <c r="X1157" s="20" t="s">
        <v>4</v>
      </c>
      <c r="Y1157" s="20" t="s">
        <v>831</v>
      </c>
      <c r="Z1157" s="20" t="s">
        <v>836</v>
      </c>
      <c r="AA1157" s="20" t="s">
        <v>102</v>
      </c>
      <c r="AB1157" s="20" t="s">
        <v>755</v>
      </c>
      <c r="AC1157" s="19" t="str">
        <f>IF(AB1157&lt;&gt;"",IF(NOT(ISNA(INDEX(os!A:A,MATCH(AB1157,os!B:B,0)))),INDEX(os!A:A,MATCH(AB1157,os!B:B,0)),"0"),"")</f>
        <v/>
      </c>
      <c r="AD1157" s="20" t="s">
        <v>830</v>
      </c>
      <c r="AE1157" s="20"/>
      <c r="AF1157" s="20"/>
      <c r="AG1157" s="20"/>
      <c r="AH1157" s="93" t="str">
        <f>IF(NOT(ISNA(VLOOKUP(B:B,ResultsTargets!A:A,1,0))),"TRUE","")</f>
        <v/>
      </c>
      <c r="AI1157" s="19" t="str">
        <f>IF(ISNA(VLOOKUP(C1157,dim_techarea!A:B,2,FALSE)),"",VLOOKUP(C1157,dim_techarea!A:B,2,FALSE))</f>
        <v>HTS_TST</v>
      </c>
      <c r="AJ1157" s="19" t="str">
        <f>IF(ISNA(VLOOKUP(AI1157,dim_techarea!B:C,2,FALSE)),"",VLOOKUP(AI1157,dim_techarea!B:C,2,FALSE))</f>
        <v>f5IPTM7mieH</v>
      </c>
      <c r="AK1157" s="19" t="str">
        <f>IF(ISNA(VLOOKUP(TRIM(G1157),dim_targetsresults!A:B,2,FALSE)),"",VLOOKUP(TRIM(G1157),dim_targetsresults!A:C,2,FALSE))</f>
        <v>MER Targets</v>
      </c>
      <c r="AL1157" s="19" t="str">
        <f>IF(ISNA(VLOOKUP(AK1157,dim_targetsresults!B:C,2,FALSE)),"",VLOOKUP(AK1157,dim_targetsresults!B:C,2,FALSE))</f>
        <v>W8imnja2Owd</v>
      </c>
      <c r="AM1157" s="19" t="str">
        <f>IF(ISNA(VLOOKUP(TRIM(D1157),dim_numeratordenominator!A:B,2,FALSE)),"",VLOOKUP(TRIM(D1157),dim_numeratordenominator!A:C,2,FALSE))</f>
        <v>Numerator</v>
      </c>
      <c r="AN1157" s="19" t="str">
        <f>IF(ISNA(VLOOKUP(AM1157,dim_numeratordenominator!B:C,2,FALSE)),"",VLOOKUP(AM1157,dim_numeratordenominator!B:C,2,FALSE))</f>
        <v>Som9NRMQqV7</v>
      </c>
      <c r="AO1157" s="19" t="str">
        <f>IF(ISNA(VLOOKUP(TRIM(E1157),dim_supporttype!A:B,2,FALSE)),"",VLOOKUP(TRIM(E1157),dim_supporttype!A:C,2,FALSE))</f>
        <v>DSD</v>
      </c>
      <c r="AP1157" s="19" t="str">
        <f>IF(ISNA(VLOOKUP(AO1157,dim_supporttype!B:C,2,FALSE)),"",VLOOKUP(AO1157,dim_supporttype!B:C,2,FALSE))</f>
        <v>iM13vdNLWKb</v>
      </c>
      <c r="AQ1157" s="19" t="str">
        <f>IF(ISNA(VLOOKUP(TRIM(F1157),dim_disaggs!A:B,2,FALSE)),"No Disagg",VLOOKUP(TRIM(F1157),dim_disaggs!A:B,2,FALSE))</f>
        <v>No Disagg</v>
      </c>
      <c r="AR1157" s="19" t="str">
        <f>IF(ISNA(VLOOKUP(AQ1157,dim_disaggs!B:C,2,FALSE)),"",VLOOKUP(AQ1157,dim_disaggs!B:C,2,FALSE))</f>
        <v>werJlVT6sf3</v>
      </c>
      <c r="AS1157" s="72"/>
      <c r="AT1157" s="66"/>
      <c r="AU1157" s="72" t="s">
        <v>755</v>
      </c>
      <c r="AV1157" s="73" t="s">
        <v>755</v>
      </c>
      <c r="AW1157" s="66" t="s">
        <v>755</v>
      </c>
      <c r="AX1157" s="66" t="s">
        <v>755</v>
      </c>
      <c r="AY1157" s="20"/>
      <c r="AZ1157" s="20"/>
      <c r="BA1157" s="105" t="str">
        <f t="shared" si="171"/>
        <v/>
      </c>
      <c r="BB1157" s="20" t="str">
        <f t="shared" si="172"/>
        <v/>
      </c>
      <c r="BC1157" s="20"/>
      <c r="BD1157" s="20"/>
      <c r="BE1157" s="75"/>
      <c r="BF1157" s="73"/>
      <c r="BG1157" s="55"/>
      <c r="BH1157" s="76"/>
      <c r="BI1157" s="20"/>
      <c r="BJ1157" s="20"/>
      <c r="BK1157" s="55"/>
      <c r="BL1157" s="71"/>
      <c r="BM1157" s="77"/>
      <c r="BN1157" s="78"/>
      <c r="BO1157" s="77"/>
      <c r="BP1157" s="78"/>
    </row>
    <row r="1158" spans="1:68" x14ac:dyDescent="0.2">
      <c r="A1158" s="20" t="s">
        <v>95</v>
      </c>
      <c r="B1158" s="20" t="s">
        <v>1252</v>
      </c>
      <c r="C1158" s="20" t="s">
        <v>870</v>
      </c>
      <c r="D1158" s="20" t="s">
        <v>1</v>
      </c>
      <c r="E1158" s="20" t="s">
        <v>78</v>
      </c>
      <c r="G1158" s="20" t="s">
        <v>2442</v>
      </c>
      <c r="I1158" s="19">
        <f t="shared" si="164"/>
        <v>22</v>
      </c>
      <c r="J1158" s="20" t="s">
        <v>755</v>
      </c>
      <c r="K1158" s="20" t="s">
        <v>2225</v>
      </c>
      <c r="L1158" s="95" t="str">
        <f>IF(M1158&lt;&gt;"",IF(NOT(ISNA(INDEX(cc!B:B,MATCH(M1158,cc!A:A,0)))),INDEX(cc!B:B,MATCH(M1158,cc!A:A,0)),"0"),"")</f>
        <v>default</v>
      </c>
      <c r="M1158" s="97" t="s">
        <v>13</v>
      </c>
      <c r="N1158" s="28" t="str">
        <f t="shared" si="165"/>
        <v xml:space="preserve"> TARGET</v>
      </c>
      <c r="O1158" s="19" t="str">
        <f t="shared" si="167"/>
        <v>HTS_TST (N, TA) TARGET: HTS received results</v>
      </c>
      <c r="P1158" s="19" t="str">
        <f t="shared" si="168"/>
        <v>HTS_TST (N, TA) TARGET: HTS received results</v>
      </c>
      <c r="Q1158" s="19" t="str">
        <f t="shared" si="166"/>
        <v>HTS_TST (N, TA) TARGET</v>
      </c>
      <c r="R1158" s="19" t="str">
        <f t="shared" si="169"/>
        <v>HTS_TST_N_TA_TARGET</v>
      </c>
      <c r="S1158" s="19" t="str">
        <f t="shared" si="170"/>
        <v>HTS_TST_N_TA_TARGET</v>
      </c>
      <c r="T1158" s="19" t="b">
        <f>NOT(ISNA(VLOOKUP(B1158,dbcodes!A:B,2,FALSE)))</f>
        <v>1</v>
      </c>
      <c r="U1158" s="19" t="str">
        <f>IF(ISNA(VLOOKUP(B1158,dbcodes!A:B,2,FALSE)),des!R542,VLOOKUP(B1158,dbcodes!A:B,2,FALSE))</f>
        <v>HTC_TST_N_TA_TARGET</v>
      </c>
      <c r="W1158" s="107" t="str">
        <f>IF(ISNA(VLOOKUP(C1158,descriptions!A:B,2,FALSE)),des!V542,IF(G1158=" TARGET","Target ","")&amp;VLOOKUP(C1158,descriptions!A:B,2,FALSE))</f>
        <v>Target Number of individuals who received HIV Testing Services (HTS) and received their test results</v>
      </c>
      <c r="X1158" s="20" t="s">
        <v>4</v>
      </c>
      <c r="Y1158" s="20" t="s">
        <v>831</v>
      </c>
      <c r="Z1158" s="20" t="s">
        <v>836</v>
      </c>
      <c r="AA1158" s="20" t="s">
        <v>102</v>
      </c>
      <c r="AB1158" s="20" t="s">
        <v>755</v>
      </c>
      <c r="AC1158" s="19" t="str">
        <f>IF(AB1158&lt;&gt;"",IF(NOT(ISNA(INDEX(os!A:A,MATCH(AB1158,os!B:B,0)))),INDEX(os!A:A,MATCH(AB1158,os!B:B,0)),"0"),"")</f>
        <v/>
      </c>
      <c r="AD1158" s="20" t="s">
        <v>830</v>
      </c>
      <c r="AH1158" s="93" t="str">
        <f>IF(NOT(ISNA(VLOOKUP(B:B,ResultsTargets!A:A,1,0))),"TRUE","")</f>
        <v/>
      </c>
      <c r="AI1158" s="19" t="str">
        <f>IF(ISNA(VLOOKUP(C1158,dim_techarea!A:B,2,FALSE)),"",VLOOKUP(C1158,dim_techarea!A:B,2,FALSE))</f>
        <v>HTS_TST</v>
      </c>
      <c r="AJ1158" s="19" t="str">
        <f>IF(ISNA(VLOOKUP(AI1158,dim_techarea!B:C,2,FALSE)),"",VLOOKUP(AI1158,dim_techarea!B:C,2,FALSE))</f>
        <v>f5IPTM7mieH</v>
      </c>
      <c r="AK1158" s="19" t="str">
        <f>IF(ISNA(VLOOKUP(TRIM(G1158),dim_targetsresults!A:B,2,FALSE)),"",VLOOKUP(TRIM(G1158),dim_targetsresults!A:C,2,FALSE))</f>
        <v>MER Targets</v>
      </c>
      <c r="AL1158" s="19" t="str">
        <f>IF(ISNA(VLOOKUP(AK1158,dim_targetsresults!B:C,2,FALSE)),"",VLOOKUP(AK1158,dim_targetsresults!B:C,2,FALSE))</f>
        <v>W8imnja2Owd</v>
      </c>
      <c r="AM1158" s="19" t="str">
        <f>IF(ISNA(VLOOKUP(TRIM(D1158),dim_numeratordenominator!A:B,2,FALSE)),"",VLOOKUP(TRIM(D1158),dim_numeratordenominator!A:C,2,FALSE))</f>
        <v>Numerator</v>
      </c>
      <c r="AN1158" s="19" t="str">
        <f>IF(ISNA(VLOOKUP(AM1158,dim_numeratordenominator!B:C,2,FALSE)),"",VLOOKUP(AM1158,dim_numeratordenominator!B:C,2,FALSE))</f>
        <v>Som9NRMQqV7</v>
      </c>
      <c r="AO1158" s="19" t="str">
        <f>IF(ISNA(VLOOKUP(TRIM(E1158),dim_supporttype!A:B,2,FALSE)),"",VLOOKUP(TRIM(E1158),dim_supporttype!A:C,2,FALSE))</f>
        <v>TA</v>
      </c>
      <c r="AP1158" s="19" t="str">
        <f>IF(ISNA(VLOOKUP(AO1158,dim_supporttype!B:C,2,FALSE)),"",VLOOKUP(AO1158,dim_supporttype!B:C,2,FALSE))</f>
        <v>cRAGKdWIDn4</v>
      </c>
      <c r="AQ1158" s="19" t="str">
        <f>IF(ISNA(VLOOKUP(TRIM(F1158),dim_disaggs!A:B,2,FALSE)),"No Disagg",VLOOKUP(TRIM(F1158),dim_disaggs!A:B,2,FALSE))</f>
        <v>No Disagg</v>
      </c>
      <c r="AR1158" s="19" t="str">
        <f>IF(ISNA(VLOOKUP(AQ1158,dim_disaggs!B:C,2,FALSE)),"",VLOOKUP(AQ1158,dim_disaggs!B:C,2,FALSE))</f>
        <v>werJlVT6sf3</v>
      </c>
      <c r="AU1158" s="72" t="s">
        <v>755</v>
      </c>
      <c r="AV1158" s="73" t="s">
        <v>755</v>
      </c>
      <c r="AW1158" s="66" t="s">
        <v>755</v>
      </c>
      <c r="AX1158" s="66" t="s">
        <v>755</v>
      </c>
      <c r="BA1158" s="105" t="str">
        <f t="shared" si="171"/>
        <v/>
      </c>
      <c r="BB1158" s="20" t="str">
        <f t="shared" si="172"/>
        <v/>
      </c>
    </row>
    <row r="1159" spans="1:68" s="3" customFormat="1" x14ac:dyDescent="0.2">
      <c r="A1159" s="20" t="s">
        <v>95</v>
      </c>
      <c r="B1159" s="20" t="s">
        <v>1274</v>
      </c>
      <c r="C1159" s="20" t="s">
        <v>260</v>
      </c>
      <c r="D1159" s="20" t="s">
        <v>1</v>
      </c>
      <c r="E1159" s="20" t="s">
        <v>138</v>
      </c>
      <c r="F1159" s="20" t="s">
        <v>2163</v>
      </c>
      <c r="G1159" s="20" t="s">
        <v>20086</v>
      </c>
      <c r="H1159" s="20" t="s">
        <v>2163</v>
      </c>
      <c r="I1159" s="19">
        <f t="shared" si="164"/>
        <v>34</v>
      </c>
      <c r="J1159" s="20" t="s">
        <v>755</v>
      </c>
      <c r="K1159" s="20" t="s">
        <v>578</v>
      </c>
      <c r="L1159" s="95" t="str">
        <f>IF(M1159&lt;&gt;"",IF(NOT(ISNA(INDEX(cc!B:B,MATCH(M1159,cc!A:A,0)))),INDEX(cc!B:B,MATCH(M1159,cc!A:A,0)),"0"),"")</f>
        <v>HIV Commodity 2017</v>
      </c>
      <c r="M1159" s="97" t="s">
        <v>4069</v>
      </c>
      <c r="N1159" s="28" t="str">
        <f t="shared" si="165"/>
        <v/>
      </c>
      <c r="O1159" s="19" t="str">
        <f t="shared" si="167"/>
        <v>INVS_COMD (N, NoApp, HIVCommodity): HIV Commodities purchased in last 12 months</v>
      </c>
      <c r="P1159" s="19" t="str">
        <f t="shared" si="168"/>
        <v>INVS_COMD (N, NoApp, HIVCommodity): HIV Commodities purchased in last 12 months</v>
      </c>
      <c r="Q1159" s="19" t="str">
        <f t="shared" si="166"/>
        <v>INVS_COMD (N, NoApp, HIVCommodity)</v>
      </c>
      <c r="R1159" s="19" t="str">
        <f t="shared" si="169"/>
        <v>INVS_COMD_N_NoApp_HIVCommodity</v>
      </c>
      <c r="S1159" s="19" t="str">
        <f t="shared" si="170"/>
        <v>INVS_COMD_N_NoApp_HIVCommodity_</v>
      </c>
      <c r="T1159" s="19" t="b">
        <f>NOT(ISNA(VLOOKUP(B1159,dbcodes!A:B,2,FALSE)))</f>
        <v>1</v>
      </c>
      <c r="U1159" s="19" t="str">
        <f>IF(ISNA(VLOOKUP(B1159,dbcodes!A:B,2,FALSE)),des!R553,VLOOKUP(B1159,dbcodes!A:B,2,FALSE))</f>
        <v>INVS_COMD_N_NoApp_HIVCommodity</v>
      </c>
      <c r="V1159" s="20"/>
      <c r="W1159" s="107">
        <f>IF(ISNA(VLOOKUP(C1159,descriptions!A:B,2,FALSE)),des!V553,IF(G1159=" TARGET","Target ","")&amp;VLOOKUP(C1159,descriptions!A:B,2,FALSE))</f>
        <v>0</v>
      </c>
      <c r="X1159" s="20" t="s">
        <v>4</v>
      </c>
      <c r="Y1159" s="20" t="s">
        <v>831</v>
      </c>
      <c r="Z1159" s="20" t="s">
        <v>836</v>
      </c>
      <c r="AA1159" s="20" t="s">
        <v>102</v>
      </c>
      <c r="AB1159" s="20" t="s">
        <v>755</v>
      </c>
      <c r="AC1159" s="19" t="str">
        <f>IF(AB1159&lt;&gt;"",IF(NOT(ISNA(INDEX(os!A:A,MATCH(AB1159,os!B:B,0)))),INDEX(os!A:A,MATCH(AB1159,os!B:B,0)),"0"),"")</f>
        <v/>
      </c>
      <c r="AD1159" s="20" t="s">
        <v>830</v>
      </c>
      <c r="AE1159" s="20"/>
      <c r="AF1159" s="20"/>
      <c r="AG1159" s="20"/>
      <c r="AH1159" s="93" t="str">
        <f>IF(NOT(ISNA(VLOOKUP(B:B,ResultsTargets!A:A,1,0))),"TRUE","")</f>
        <v/>
      </c>
      <c r="AI1159" s="19" t="str">
        <f>IF(ISNA(VLOOKUP(C1159,dim_techarea!A:B,2,FALSE)),"",VLOOKUP(C1159,dim_techarea!A:B,2,FALSE))</f>
        <v>INVS_COMD</v>
      </c>
      <c r="AJ1159" s="19" t="str">
        <f>IF(ISNA(VLOOKUP(AI1159,dim_techarea!B:C,2,FALSE)),"",VLOOKUP(AI1159,dim_techarea!B:C,2,FALSE))</f>
        <v>aa720kCFoWz</v>
      </c>
      <c r="AK1159" s="19" t="str">
        <f>IF(ISNA(VLOOKUP(TRIM(G1159),dim_targetsresults!A:B,2,FALSE)),"",VLOOKUP(TRIM(G1159),dim_targetsresults!A:C,2,FALSE))</f>
        <v>MER Results</v>
      </c>
      <c r="AL1159" s="19" t="str">
        <f>IF(ISNA(VLOOKUP(AK1159,dim_targetsresults!B:C,2,FALSE)),"",VLOOKUP(AK1159,dim_targetsresults!B:C,2,FALSE))</f>
        <v>Jh0jDM5yQ2E</v>
      </c>
      <c r="AM1159" s="19" t="str">
        <f>IF(ISNA(VLOOKUP(TRIM(D1159),dim_numeratordenominator!A:B,2,FALSE)),"",VLOOKUP(TRIM(D1159),dim_numeratordenominator!A:C,2,FALSE))</f>
        <v>Numerator</v>
      </c>
      <c r="AN1159" s="19" t="str">
        <f>IF(ISNA(VLOOKUP(AM1159,dim_numeratordenominator!B:C,2,FALSE)),"",VLOOKUP(AM1159,dim_numeratordenominator!B:C,2,FALSE))</f>
        <v>Som9NRMQqV7</v>
      </c>
      <c r="AO1159" s="19" t="str">
        <f>IF(ISNA(VLOOKUP(TRIM(E1159),dim_supporttype!A:B,2,FALSE)),"",VLOOKUP(TRIM(E1159),dim_supporttype!A:C,2,FALSE))</f>
        <v>No Support Type</v>
      </c>
      <c r="AP1159" s="19" t="str">
        <f>IF(ISNA(VLOOKUP(AO1159,dim_supporttype!B:C,2,FALSE)),"",VLOOKUP(AO1159,dim_supporttype!B:C,2,FALSE))</f>
        <v>npv1nsCoe0c</v>
      </c>
      <c r="AQ1159" s="19" t="str">
        <f>IF(ISNA(VLOOKUP(TRIM(F1159),dim_disaggs!A:B,2,FALSE)),"No Disagg",VLOOKUP(TRIM(F1159),dim_disaggs!A:B,2,FALSE))</f>
        <v>HIVCommodity</v>
      </c>
      <c r="AR1159" s="19" t="str">
        <f>IF(ISNA(VLOOKUP(AQ1159,dim_disaggs!B:C,2,FALSE)),"",VLOOKUP(AQ1159,dim_disaggs!B:C,2,FALSE))</f>
        <v>d9TEnoWG5hP</v>
      </c>
      <c r="AS1159" s="72"/>
      <c r="AT1159" s="66"/>
      <c r="AU1159" s="72" t="s">
        <v>755</v>
      </c>
      <c r="AV1159" s="73" t="s">
        <v>755</v>
      </c>
      <c r="AW1159" s="66" t="s">
        <v>755</v>
      </c>
      <c r="AX1159" s="66" t="s">
        <v>755</v>
      </c>
      <c r="AY1159" s="20"/>
      <c r="AZ1159" s="20"/>
      <c r="BA1159" s="105" t="str">
        <f t="shared" si="171"/>
        <v/>
      </c>
      <c r="BB1159" s="20" t="str">
        <f t="shared" si="172"/>
        <v/>
      </c>
      <c r="BC1159" s="20"/>
      <c r="BD1159" s="20"/>
      <c r="BE1159" s="75"/>
      <c r="BF1159" s="73"/>
      <c r="BG1159" s="55"/>
      <c r="BH1159" s="76"/>
      <c r="BI1159" s="20"/>
      <c r="BJ1159" s="20"/>
      <c r="BK1159" s="55"/>
      <c r="BL1159" s="71"/>
      <c r="BM1159" s="77"/>
      <c r="BN1159" s="78"/>
      <c r="BO1159" s="77"/>
      <c r="BP1159" s="78"/>
    </row>
    <row r="1160" spans="1:68" x14ac:dyDescent="0.2">
      <c r="A1160" s="20" t="s">
        <v>95</v>
      </c>
      <c r="B1160" s="20" t="s">
        <v>1272</v>
      </c>
      <c r="C1160" s="20" t="s">
        <v>260</v>
      </c>
      <c r="D1160" s="20" t="s">
        <v>1</v>
      </c>
      <c r="E1160" s="20" t="s">
        <v>138</v>
      </c>
      <c r="F1160" s="20" t="s">
        <v>577</v>
      </c>
      <c r="G1160" s="20" t="s">
        <v>20086</v>
      </c>
      <c r="H1160" s="20" t="s">
        <v>577</v>
      </c>
      <c r="I1160" s="19">
        <f t="shared" si="164"/>
        <v>41</v>
      </c>
      <c r="J1160" s="20" t="s">
        <v>755</v>
      </c>
      <c r="K1160" s="20" t="s">
        <v>2226</v>
      </c>
      <c r="L1160" s="95" t="str">
        <f>IF(M1160&lt;&gt;"",IF(NOT(ISNA(INDEX(cc!B:B,MATCH(M1160,cc!A:A,0)))),INDEX(cc!B:B,MATCH(M1160,cc!A:A,0)),"0"),"")</f>
        <v>HIV Commodity 2017</v>
      </c>
      <c r="M1160" s="97" t="s">
        <v>4069</v>
      </c>
      <c r="N1160" s="28" t="str">
        <f t="shared" si="165"/>
        <v/>
      </c>
      <c r="O1160" s="19" t="str">
        <f t="shared" si="167"/>
        <v>INVS_COMD (N, NoApp, HIVCommodityDollars): Dollars spent on HIV Commodities purchased in last 12 months</v>
      </c>
      <c r="P1160" s="19" t="str">
        <f t="shared" si="168"/>
        <v>INVS_COMD (N, NoApp, HIVCommodityDollars): Dollars spent on HIV Commodities purchased in last 12 months</v>
      </c>
      <c r="Q1160" s="19" t="str">
        <f t="shared" si="166"/>
        <v>INVS_COMD (N, NoApp, HIVCommodityDollars)</v>
      </c>
      <c r="R1160" s="19" t="str">
        <f t="shared" si="169"/>
        <v>INVS_COMD_N_NoApp_HIVCommodityDollars</v>
      </c>
      <c r="S1160" s="19" t="str">
        <f t="shared" si="170"/>
        <v>INVS_COMD_N_NoApp_HIVCommodityDollars_</v>
      </c>
      <c r="T1160" s="19" t="b">
        <f>NOT(ISNA(VLOOKUP(B1160,dbcodes!A:B,2,FALSE)))</f>
        <v>1</v>
      </c>
      <c r="U1160" s="19" t="str">
        <f>IF(ISNA(VLOOKUP(B1160,dbcodes!A:B,2,FALSE)),des!R554,VLOOKUP(B1160,dbcodes!A:B,2,FALSE))</f>
        <v>INVS_COMD_N_NoApp_HIVCommodityDollars</v>
      </c>
      <c r="W1160" s="107">
        <f>IF(ISNA(VLOOKUP(C1160,descriptions!A:B,2,FALSE)),des!V554,IF(G1160=" TARGET","Target ","")&amp;VLOOKUP(C1160,descriptions!A:B,2,FALSE))</f>
        <v>0</v>
      </c>
      <c r="X1160" s="20" t="s">
        <v>22</v>
      </c>
      <c r="Y1160" s="20" t="s">
        <v>831</v>
      </c>
      <c r="Z1160" s="20" t="s">
        <v>836</v>
      </c>
      <c r="AA1160" s="20" t="s">
        <v>102</v>
      </c>
      <c r="AB1160" s="20" t="s">
        <v>755</v>
      </c>
      <c r="AC1160" s="19" t="str">
        <f>IF(AB1160&lt;&gt;"",IF(NOT(ISNA(INDEX(os!A:A,MATCH(AB1160,os!B:B,0)))),INDEX(os!A:A,MATCH(AB1160,os!B:B,0)),"0"),"")</f>
        <v/>
      </c>
      <c r="AD1160" s="20" t="s">
        <v>830</v>
      </c>
      <c r="AH1160" s="93" t="str">
        <f>IF(NOT(ISNA(VLOOKUP(B:B,ResultsTargets!A:A,1,0))),"TRUE","")</f>
        <v/>
      </c>
      <c r="AI1160" s="19" t="str">
        <f>IF(ISNA(VLOOKUP(C1160,dim_techarea!A:B,2,FALSE)),"",VLOOKUP(C1160,dim_techarea!A:B,2,FALSE))</f>
        <v>INVS_COMD</v>
      </c>
      <c r="AJ1160" s="19" t="str">
        <f>IF(ISNA(VLOOKUP(AI1160,dim_techarea!B:C,2,FALSE)),"",VLOOKUP(AI1160,dim_techarea!B:C,2,FALSE))</f>
        <v>aa720kCFoWz</v>
      </c>
      <c r="AK1160" s="19" t="str">
        <f>IF(ISNA(VLOOKUP(TRIM(G1160),dim_targetsresults!A:B,2,FALSE)),"",VLOOKUP(TRIM(G1160),dim_targetsresults!A:C,2,FALSE))</f>
        <v>MER Results</v>
      </c>
      <c r="AL1160" s="19" t="str">
        <f>IF(ISNA(VLOOKUP(AK1160,dim_targetsresults!B:C,2,FALSE)),"",VLOOKUP(AK1160,dim_targetsresults!B:C,2,FALSE))</f>
        <v>Jh0jDM5yQ2E</v>
      </c>
      <c r="AM1160" s="19" t="str">
        <f>IF(ISNA(VLOOKUP(TRIM(D1160),dim_numeratordenominator!A:B,2,FALSE)),"",VLOOKUP(TRIM(D1160),dim_numeratordenominator!A:C,2,FALSE))</f>
        <v>Numerator</v>
      </c>
      <c r="AN1160" s="19" t="str">
        <f>IF(ISNA(VLOOKUP(AM1160,dim_numeratordenominator!B:C,2,FALSE)),"",VLOOKUP(AM1160,dim_numeratordenominator!B:C,2,FALSE))</f>
        <v>Som9NRMQqV7</v>
      </c>
      <c r="AO1160" s="19" t="str">
        <f>IF(ISNA(VLOOKUP(TRIM(E1160),dim_supporttype!A:B,2,FALSE)),"",VLOOKUP(TRIM(E1160),dim_supporttype!A:C,2,FALSE))</f>
        <v>No Support Type</v>
      </c>
      <c r="AP1160" s="19" t="str">
        <f>IF(ISNA(VLOOKUP(AO1160,dim_supporttype!B:C,2,FALSE)),"",VLOOKUP(AO1160,dim_supporttype!B:C,2,FALSE))</f>
        <v>npv1nsCoe0c</v>
      </c>
      <c r="AQ1160" s="19" t="str">
        <f>IF(ISNA(VLOOKUP(TRIM(F1160),dim_disaggs!A:B,2,FALSE)),"No Disagg",VLOOKUP(TRIM(F1160),dim_disaggs!A:B,2,FALSE))</f>
        <v>HIVCommodityDollars</v>
      </c>
      <c r="AR1160" s="19" t="str">
        <f>IF(ISNA(VLOOKUP(AQ1160,dim_disaggs!B:C,2,FALSE)),"",VLOOKUP(AQ1160,dim_disaggs!B:C,2,FALSE))</f>
        <v>hAS5vx0pUd6</v>
      </c>
      <c r="AU1160" s="72" t="s">
        <v>755</v>
      </c>
      <c r="AV1160" s="73" t="s">
        <v>755</v>
      </c>
      <c r="AW1160" s="66" t="s">
        <v>755</v>
      </c>
      <c r="AX1160" s="66" t="s">
        <v>755</v>
      </c>
      <c r="BA1160" s="105" t="str">
        <f t="shared" si="171"/>
        <v/>
      </c>
      <c r="BB1160" s="20" t="str">
        <f t="shared" si="172"/>
        <v/>
      </c>
    </row>
    <row r="1161" spans="1:68" x14ac:dyDescent="0.2">
      <c r="A1161" s="20" t="s">
        <v>95</v>
      </c>
      <c r="B1161" s="20" t="s">
        <v>309</v>
      </c>
      <c r="C1161" s="20" t="s">
        <v>260</v>
      </c>
      <c r="D1161" s="20" t="s">
        <v>1</v>
      </c>
      <c r="E1161" s="20" t="s">
        <v>310</v>
      </c>
      <c r="G1161" s="20" t="s">
        <v>20086</v>
      </c>
      <c r="I1161" s="19">
        <f t="shared" si="164"/>
        <v>30</v>
      </c>
      <c r="J1161" s="20" t="s">
        <v>755</v>
      </c>
      <c r="K1161" s="20" t="s">
        <v>312</v>
      </c>
      <c r="L1161" s="95" t="str">
        <f>IF(M1161&lt;&gt;"",IF(NOT(ISNA(INDEX(cc!B:B,MATCH(M1161,cc!A:A,0)))),INDEX(cc!B:B,MATCH(M1161,cc!A:A,0)),"0"),"")</f>
        <v>default</v>
      </c>
      <c r="M1161" s="97" t="s">
        <v>13</v>
      </c>
      <c r="N1161" s="28" t="str">
        <f t="shared" si="165"/>
        <v/>
      </c>
      <c r="O1161" s="19" t="str">
        <f t="shared" si="167"/>
        <v>INVS_COMD (N, NoApp_NARRATIVE): HIV Commodities</v>
      </c>
      <c r="P1161" s="19" t="str">
        <f t="shared" si="168"/>
        <v>INVS_COMD (N, NoApp_NARRATIVE): HIV Commodities</v>
      </c>
      <c r="Q1161" s="19" t="str">
        <f t="shared" si="166"/>
        <v>INVS_COMD (N, NoApp_NARRATIVE)</v>
      </c>
      <c r="R1161" s="19" t="str">
        <f t="shared" si="169"/>
        <v>INVS_COMD_N_NoApp_NARRATIVE</v>
      </c>
      <c r="S1161" s="19" t="str">
        <f t="shared" si="170"/>
        <v>INVS_COMD_N_NoApp_NARRATIVE_</v>
      </c>
      <c r="T1161" s="19" t="b">
        <f>NOT(ISNA(VLOOKUP(B1161,dbcodes!A:B,2,FALSE)))</f>
        <v>1</v>
      </c>
      <c r="U1161" s="19" t="str">
        <f>IF(ISNA(VLOOKUP(B1161,dbcodes!A:B,2,FALSE)),des!R555,VLOOKUP(B1161,dbcodes!A:B,2,FALSE))</f>
        <v>INVS_COMD_N_NoApp_NARRATIVE</v>
      </c>
      <c r="V1161" s="20" t="s">
        <v>311</v>
      </c>
      <c r="W1161" s="107">
        <f>IF(ISNA(VLOOKUP(C1161,descriptions!A:B,2,FALSE)),des!V555,IF(G1161=" TARGET","Target ","")&amp;VLOOKUP(C1161,descriptions!A:B,2,FALSE))</f>
        <v>0</v>
      </c>
      <c r="X1161" s="20" t="s">
        <v>9</v>
      </c>
      <c r="Y1161" s="20" t="s">
        <v>831</v>
      </c>
      <c r="Z1161" s="20" t="s">
        <v>836</v>
      </c>
      <c r="AA1161" s="20" t="s">
        <v>102</v>
      </c>
      <c r="AB1161" s="20" t="s">
        <v>755</v>
      </c>
      <c r="AC1161" s="19" t="str">
        <f>IF(AB1161&lt;&gt;"",IF(NOT(ISNA(INDEX(os!A:A,MATCH(AB1161,os!B:B,0)))),INDEX(os!A:A,MATCH(AB1161,os!B:B,0)),"0"),"")</f>
        <v/>
      </c>
      <c r="AD1161" s="20" t="s">
        <v>830</v>
      </c>
      <c r="AH1161" s="93" t="str">
        <f>IF(NOT(ISNA(VLOOKUP(B:B,ResultsTargets!A:A,1,0))),"TRUE","")</f>
        <v/>
      </c>
      <c r="AI1161" s="19" t="str">
        <f>IF(ISNA(VLOOKUP(C1161,dim_techarea!A:B,2,FALSE)),"",VLOOKUP(C1161,dim_techarea!A:B,2,FALSE))</f>
        <v>INVS_COMD</v>
      </c>
      <c r="AJ1161" s="19" t="str">
        <f>IF(ISNA(VLOOKUP(AI1161,dim_techarea!B:C,2,FALSE)),"",VLOOKUP(AI1161,dim_techarea!B:C,2,FALSE))</f>
        <v>aa720kCFoWz</v>
      </c>
      <c r="AK1161" s="19" t="str">
        <f>IF(ISNA(VLOOKUP(TRIM(G1161),dim_targetsresults!A:B,2,FALSE)),"",VLOOKUP(TRIM(G1161),dim_targetsresults!A:C,2,FALSE))</f>
        <v>MER Results</v>
      </c>
      <c r="AL1161" s="19" t="str">
        <f>IF(ISNA(VLOOKUP(AK1161,dim_targetsresults!B:C,2,FALSE)),"",VLOOKUP(AK1161,dim_targetsresults!B:C,2,FALSE))</f>
        <v>Jh0jDM5yQ2E</v>
      </c>
      <c r="AM1161" s="19" t="str">
        <f>IF(ISNA(VLOOKUP(TRIM(D1161),dim_numeratordenominator!A:B,2,FALSE)),"",VLOOKUP(TRIM(D1161),dim_numeratordenominator!A:C,2,FALSE))</f>
        <v>Numerator</v>
      </c>
      <c r="AN1161" s="19" t="str">
        <f>IF(ISNA(VLOOKUP(AM1161,dim_numeratordenominator!B:C,2,FALSE)),"",VLOOKUP(AM1161,dim_numeratordenominator!B:C,2,FALSE))</f>
        <v>Som9NRMQqV7</v>
      </c>
      <c r="AO1161" s="19" t="str">
        <f>IF(ISNA(VLOOKUP(TRIM(E1161),dim_supporttype!A:B,2,FALSE)),"",VLOOKUP(TRIM(E1161),dim_supporttype!A:C,2,FALSE))</f>
        <v>No Support Type Narratives</v>
      </c>
      <c r="AP1161" s="19" t="str">
        <f>IF(ISNA(VLOOKUP(AO1161,dim_supporttype!B:C,2,FALSE)),"",VLOOKUP(AO1161,dim_supporttype!B:C,2,FALSE))</f>
        <v>ofm0j7b5JPu</v>
      </c>
      <c r="AQ1161" s="19" t="str">
        <f>IF(ISNA(VLOOKUP(TRIM(F1161),dim_disaggs!A:B,2,FALSE)),"No Disagg",VLOOKUP(TRIM(F1161),dim_disaggs!A:B,2,FALSE))</f>
        <v>No Disagg</v>
      </c>
      <c r="AR1161" s="19" t="str">
        <f>IF(ISNA(VLOOKUP(AQ1161,dim_disaggs!B:C,2,FALSE)),"",VLOOKUP(AQ1161,dim_disaggs!B:C,2,FALSE))</f>
        <v>werJlVT6sf3</v>
      </c>
      <c r="AU1161" s="72" t="s">
        <v>755</v>
      </c>
      <c r="AV1161" s="73" t="s">
        <v>755</v>
      </c>
      <c r="AW1161" s="66" t="s">
        <v>755</v>
      </c>
      <c r="AX1161" s="66" t="s">
        <v>755</v>
      </c>
      <c r="BA1161" s="105" t="str">
        <f t="shared" si="171"/>
        <v/>
      </c>
      <c r="BB1161" s="20" t="str">
        <f t="shared" si="172"/>
        <v/>
      </c>
    </row>
    <row r="1162" spans="1:68" x14ac:dyDescent="0.2">
      <c r="A1162" s="20" t="s">
        <v>95</v>
      </c>
      <c r="B1162" s="20" t="s">
        <v>1275</v>
      </c>
      <c r="C1162" s="20" t="s">
        <v>260</v>
      </c>
      <c r="D1162" s="20" t="s">
        <v>1</v>
      </c>
      <c r="E1162" s="20" t="s">
        <v>138</v>
      </c>
      <c r="F1162" s="20" t="s">
        <v>2163</v>
      </c>
      <c r="G1162" s="20" t="s">
        <v>2442</v>
      </c>
      <c r="H1162" s="20" t="s">
        <v>2163</v>
      </c>
      <c r="I1162" s="19">
        <f t="shared" si="164"/>
        <v>41</v>
      </c>
      <c r="J1162" s="20" t="s">
        <v>755</v>
      </c>
      <c r="K1162" s="20" t="s">
        <v>578</v>
      </c>
      <c r="L1162" s="95" t="str">
        <f>IF(M1162&lt;&gt;"",IF(NOT(ISNA(INDEX(cc!B:B,MATCH(M1162,cc!A:A,0)))),INDEX(cc!B:B,MATCH(M1162,cc!A:A,0)),"0"),"")</f>
        <v>HIV Commodity 2017</v>
      </c>
      <c r="M1162" s="97" t="s">
        <v>4069</v>
      </c>
      <c r="N1162" s="28" t="str">
        <f t="shared" si="165"/>
        <v xml:space="preserve"> TARGET</v>
      </c>
      <c r="O1162" s="19" t="str">
        <f t="shared" si="167"/>
        <v>INVS_COMD (N, NoApp, HIVCommodity) TARGET: HIV Commodities purchased in last 12 months</v>
      </c>
      <c r="P1162" s="19" t="str">
        <f t="shared" si="168"/>
        <v>INVS_COMD (N, NoApp, HIVCommodity) TARGET: HIV Commodities purchased in last 12 months</v>
      </c>
      <c r="Q1162" s="19" t="str">
        <f t="shared" si="166"/>
        <v>INVS_COMD (N, NoApp, HIVCommodity) TARGET</v>
      </c>
      <c r="R1162" s="19" t="str">
        <f t="shared" si="169"/>
        <v>INVS_COMD_N_NoApp_HIVCommodity_TARGET</v>
      </c>
      <c r="S1162" s="19" t="str">
        <f t="shared" si="170"/>
        <v>INVS_COMD_N_NoApp_HIVCommodity_TARGET</v>
      </c>
      <c r="T1162" s="19" t="b">
        <f>NOT(ISNA(VLOOKUP(B1162,dbcodes!A:B,2,FALSE)))</f>
        <v>1</v>
      </c>
      <c r="U1162" s="19" t="str">
        <f>IF(ISNA(VLOOKUP(B1162,dbcodes!A:B,2,FALSE)),des!R556,VLOOKUP(B1162,dbcodes!A:B,2,FALSE))</f>
        <v>INVS_COMD_N_NoApp_HIVCommodity_TARGET</v>
      </c>
      <c r="V1162" s="20" t="s">
        <v>2331</v>
      </c>
      <c r="W1162" s="107">
        <f>IF(ISNA(VLOOKUP(C1162,descriptions!A:B,2,FALSE)),des!V556,IF(G1162=" TARGET","Target ","")&amp;VLOOKUP(C1162,descriptions!A:B,2,FALSE))</f>
        <v>0</v>
      </c>
      <c r="X1162" s="20" t="s">
        <v>4</v>
      </c>
      <c r="Y1162" s="20" t="s">
        <v>831</v>
      </c>
      <c r="Z1162" s="20" t="s">
        <v>836</v>
      </c>
      <c r="AA1162" s="20" t="s">
        <v>102</v>
      </c>
      <c r="AB1162" s="20" t="s">
        <v>755</v>
      </c>
      <c r="AC1162" s="19" t="str">
        <f>IF(AB1162&lt;&gt;"",IF(NOT(ISNA(INDEX(os!A:A,MATCH(AB1162,os!B:B,0)))),INDEX(os!A:A,MATCH(AB1162,os!B:B,0)),"0"),"")</f>
        <v/>
      </c>
      <c r="AD1162" s="20" t="s">
        <v>830</v>
      </c>
      <c r="AH1162" s="93" t="str">
        <f>IF(NOT(ISNA(VLOOKUP(B:B,ResultsTargets!A:A,1,0))),"TRUE","")</f>
        <v/>
      </c>
      <c r="AI1162" s="19" t="str">
        <f>IF(ISNA(VLOOKUP(C1162,dim_techarea!A:B,2,FALSE)),"",VLOOKUP(C1162,dim_techarea!A:B,2,FALSE))</f>
        <v>INVS_COMD</v>
      </c>
      <c r="AJ1162" s="19" t="str">
        <f>IF(ISNA(VLOOKUP(AI1162,dim_techarea!B:C,2,FALSE)),"",VLOOKUP(AI1162,dim_techarea!B:C,2,FALSE))</f>
        <v>aa720kCFoWz</v>
      </c>
      <c r="AK1162" s="19" t="str">
        <f>IF(ISNA(VLOOKUP(TRIM(G1162),dim_targetsresults!A:B,2,FALSE)),"",VLOOKUP(TRIM(G1162),dim_targetsresults!A:C,2,FALSE))</f>
        <v>MER Targets</v>
      </c>
      <c r="AL1162" s="19" t="str">
        <f>IF(ISNA(VLOOKUP(AK1162,dim_targetsresults!B:C,2,FALSE)),"",VLOOKUP(AK1162,dim_targetsresults!B:C,2,FALSE))</f>
        <v>W8imnja2Owd</v>
      </c>
      <c r="AM1162" s="19" t="str">
        <f>IF(ISNA(VLOOKUP(TRIM(D1162),dim_numeratordenominator!A:B,2,FALSE)),"",VLOOKUP(TRIM(D1162),dim_numeratordenominator!A:C,2,FALSE))</f>
        <v>Numerator</v>
      </c>
      <c r="AN1162" s="19" t="str">
        <f>IF(ISNA(VLOOKUP(AM1162,dim_numeratordenominator!B:C,2,FALSE)),"",VLOOKUP(AM1162,dim_numeratordenominator!B:C,2,FALSE))</f>
        <v>Som9NRMQqV7</v>
      </c>
      <c r="AO1162" s="19" t="str">
        <f>IF(ISNA(VLOOKUP(TRIM(E1162),dim_supporttype!A:B,2,FALSE)),"",VLOOKUP(TRIM(E1162),dim_supporttype!A:C,2,FALSE))</f>
        <v>No Support Type</v>
      </c>
      <c r="AP1162" s="19" t="str">
        <f>IF(ISNA(VLOOKUP(AO1162,dim_supporttype!B:C,2,FALSE)),"",VLOOKUP(AO1162,dim_supporttype!B:C,2,FALSE))</f>
        <v>npv1nsCoe0c</v>
      </c>
      <c r="AQ1162" s="19" t="str">
        <f>IF(ISNA(VLOOKUP(TRIM(F1162),dim_disaggs!A:B,2,FALSE)),"No Disagg",VLOOKUP(TRIM(F1162),dim_disaggs!A:B,2,FALSE))</f>
        <v>HIVCommodity</v>
      </c>
      <c r="AR1162" s="19" t="str">
        <f>IF(ISNA(VLOOKUP(AQ1162,dim_disaggs!B:C,2,FALSE)),"",VLOOKUP(AQ1162,dim_disaggs!B:C,2,FALSE))</f>
        <v>d9TEnoWG5hP</v>
      </c>
      <c r="AU1162" s="72" t="s">
        <v>755</v>
      </c>
      <c r="AV1162" s="73" t="s">
        <v>755</v>
      </c>
      <c r="AW1162" s="66" t="s">
        <v>755</v>
      </c>
      <c r="AX1162" s="66" t="s">
        <v>755</v>
      </c>
      <c r="BA1162" s="105" t="str">
        <f t="shared" si="171"/>
        <v/>
      </c>
      <c r="BB1162" s="20" t="str">
        <f t="shared" si="172"/>
        <v/>
      </c>
    </row>
    <row r="1163" spans="1:68" x14ac:dyDescent="0.2">
      <c r="A1163" s="20" t="s">
        <v>95</v>
      </c>
      <c r="B1163" s="20" t="s">
        <v>1273</v>
      </c>
      <c r="C1163" s="20" t="s">
        <v>260</v>
      </c>
      <c r="D1163" s="20" t="s">
        <v>1</v>
      </c>
      <c r="E1163" s="20" t="s">
        <v>138</v>
      </c>
      <c r="F1163" s="20" t="s">
        <v>577</v>
      </c>
      <c r="G1163" s="20" t="s">
        <v>2442</v>
      </c>
      <c r="H1163" s="20" t="s">
        <v>577</v>
      </c>
      <c r="I1163" s="19">
        <f t="shared" si="164"/>
        <v>48</v>
      </c>
      <c r="J1163" s="20" t="s">
        <v>755</v>
      </c>
      <c r="K1163" s="20" t="s">
        <v>2226</v>
      </c>
      <c r="L1163" s="95" t="str">
        <f>IF(M1163&lt;&gt;"",IF(NOT(ISNA(INDEX(cc!B:B,MATCH(M1163,cc!A:A,0)))),INDEX(cc!B:B,MATCH(M1163,cc!A:A,0)),"0"),"")</f>
        <v>HIV Commodity 2017</v>
      </c>
      <c r="M1163" s="97" t="s">
        <v>4069</v>
      </c>
      <c r="N1163" s="28" t="str">
        <f t="shared" si="165"/>
        <v xml:space="preserve"> TARGET</v>
      </c>
      <c r="O1163" s="19" t="str">
        <f t="shared" si="167"/>
        <v>INVS_COMD (N, NoApp, HIVCommodityDollars) TARGET: Dollars spent on HIV Commodities purchased in last 12 months</v>
      </c>
      <c r="P1163" s="19" t="str">
        <f t="shared" si="168"/>
        <v>INVS_COMD (N, NoApp, HIVCommodityDollars) TARGET: Dollars spent on HIV Commodities purchased in last 12 months</v>
      </c>
      <c r="Q1163" s="19" t="str">
        <f t="shared" si="166"/>
        <v>INVS_COMD (N, NoApp, HIVCommodityDollars) TARGET</v>
      </c>
      <c r="R1163" s="19" t="str">
        <f t="shared" si="169"/>
        <v>INVS_COMD_N_NoApp_HIVCommodityDollars_TARGET</v>
      </c>
      <c r="S1163" s="19" t="str">
        <f t="shared" si="170"/>
        <v>INVS_COMD_N_NoApp_HIVCommodityDollars_TARGET</v>
      </c>
      <c r="T1163" s="19" t="b">
        <f>NOT(ISNA(VLOOKUP(B1163,dbcodes!A:B,2,FALSE)))</f>
        <v>1</v>
      </c>
      <c r="U1163" s="19" t="str">
        <f>IF(ISNA(VLOOKUP(B1163,dbcodes!A:B,2,FALSE)),des!R557,VLOOKUP(B1163,dbcodes!A:B,2,FALSE))</f>
        <v>INVS_COMD_N_NoApp_HIVCommodityDollars_TARGET</v>
      </c>
      <c r="V1163" s="20" t="s">
        <v>2331</v>
      </c>
      <c r="W1163" s="107">
        <f>IF(ISNA(VLOOKUP(C1163,descriptions!A:B,2,FALSE)),des!V557,IF(G1163=" TARGET","Target ","")&amp;VLOOKUP(C1163,descriptions!A:B,2,FALSE))</f>
        <v>0</v>
      </c>
      <c r="X1163" s="20" t="s">
        <v>4</v>
      </c>
      <c r="Y1163" s="20" t="s">
        <v>831</v>
      </c>
      <c r="Z1163" s="20" t="s">
        <v>836</v>
      </c>
      <c r="AA1163" s="20" t="s">
        <v>102</v>
      </c>
      <c r="AB1163" s="20" t="s">
        <v>755</v>
      </c>
      <c r="AC1163" s="19" t="str">
        <f>IF(AB1163&lt;&gt;"",IF(NOT(ISNA(INDEX(os!A:A,MATCH(AB1163,os!B:B,0)))),INDEX(os!A:A,MATCH(AB1163,os!B:B,0)),"0"),"")</f>
        <v/>
      </c>
      <c r="AD1163" s="20" t="s">
        <v>830</v>
      </c>
      <c r="AH1163" s="93" t="str">
        <f>IF(NOT(ISNA(VLOOKUP(B:B,ResultsTargets!A:A,1,0))),"TRUE","")</f>
        <v/>
      </c>
      <c r="AI1163" s="19" t="str">
        <f>IF(ISNA(VLOOKUP(C1163,dim_techarea!A:B,2,FALSE)),"",VLOOKUP(C1163,dim_techarea!A:B,2,FALSE))</f>
        <v>INVS_COMD</v>
      </c>
      <c r="AJ1163" s="19" t="str">
        <f>IF(ISNA(VLOOKUP(AI1163,dim_techarea!B:C,2,FALSE)),"",VLOOKUP(AI1163,dim_techarea!B:C,2,FALSE))</f>
        <v>aa720kCFoWz</v>
      </c>
      <c r="AK1163" s="19" t="str">
        <f>IF(ISNA(VLOOKUP(TRIM(G1163),dim_targetsresults!A:B,2,FALSE)),"",VLOOKUP(TRIM(G1163),dim_targetsresults!A:C,2,FALSE))</f>
        <v>MER Targets</v>
      </c>
      <c r="AL1163" s="19" t="str">
        <f>IF(ISNA(VLOOKUP(AK1163,dim_targetsresults!B:C,2,FALSE)),"",VLOOKUP(AK1163,dim_targetsresults!B:C,2,FALSE))</f>
        <v>W8imnja2Owd</v>
      </c>
      <c r="AM1163" s="19" t="str">
        <f>IF(ISNA(VLOOKUP(TRIM(D1163),dim_numeratordenominator!A:B,2,FALSE)),"",VLOOKUP(TRIM(D1163),dim_numeratordenominator!A:C,2,FALSE))</f>
        <v>Numerator</v>
      </c>
      <c r="AN1163" s="19" t="str">
        <f>IF(ISNA(VLOOKUP(AM1163,dim_numeratordenominator!B:C,2,FALSE)),"",VLOOKUP(AM1163,dim_numeratordenominator!B:C,2,FALSE))</f>
        <v>Som9NRMQqV7</v>
      </c>
      <c r="AO1163" s="19" t="str">
        <f>IF(ISNA(VLOOKUP(TRIM(E1163),dim_supporttype!A:B,2,FALSE)),"",VLOOKUP(TRIM(E1163),dim_supporttype!A:C,2,FALSE))</f>
        <v>No Support Type</v>
      </c>
      <c r="AP1163" s="19" t="str">
        <f>IF(ISNA(VLOOKUP(AO1163,dim_supporttype!B:C,2,FALSE)),"",VLOOKUP(AO1163,dim_supporttype!B:C,2,FALSE))</f>
        <v>npv1nsCoe0c</v>
      </c>
      <c r="AQ1163" s="19" t="str">
        <f>IF(ISNA(VLOOKUP(TRIM(F1163),dim_disaggs!A:B,2,FALSE)),"No Disagg",VLOOKUP(TRIM(F1163),dim_disaggs!A:B,2,FALSE))</f>
        <v>HIVCommodityDollars</v>
      </c>
      <c r="AR1163" s="19" t="str">
        <f>IF(ISNA(VLOOKUP(AQ1163,dim_disaggs!B:C,2,FALSE)),"",VLOOKUP(AQ1163,dim_disaggs!B:C,2,FALSE))</f>
        <v>hAS5vx0pUd6</v>
      </c>
      <c r="AU1163" s="72" t="s">
        <v>755</v>
      </c>
      <c r="AV1163" s="73" t="s">
        <v>755</v>
      </c>
      <c r="AW1163" s="66" t="s">
        <v>755</v>
      </c>
      <c r="AX1163" s="66" t="s">
        <v>755</v>
      </c>
      <c r="BA1163" s="105" t="str">
        <f t="shared" si="171"/>
        <v/>
      </c>
      <c r="BB1163" s="20" t="str">
        <f t="shared" si="172"/>
        <v/>
      </c>
    </row>
    <row r="1164" spans="1:68" x14ac:dyDescent="0.2">
      <c r="A1164" s="20" t="s">
        <v>95</v>
      </c>
      <c r="B1164" s="20" t="s">
        <v>1277</v>
      </c>
      <c r="C1164" s="20" t="s">
        <v>260</v>
      </c>
      <c r="D1164" s="20" t="s">
        <v>1</v>
      </c>
      <c r="E1164" s="20" t="s">
        <v>138</v>
      </c>
      <c r="G1164" s="20" t="s">
        <v>2442</v>
      </c>
      <c r="I1164" s="19">
        <f t="shared" si="164"/>
        <v>27</v>
      </c>
      <c r="J1164" s="20" t="s">
        <v>755</v>
      </c>
      <c r="K1164" s="20" t="s">
        <v>578</v>
      </c>
      <c r="L1164" s="95" t="str">
        <f>IF(M1164&lt;&gt;"",IF(NOT(ISNA(INDEX(cc!B:B,MATCH(M1164,cc!A:A,0)))),INDEX(cc!B:B,MATCH(M1164,cc!A:A,0)),"0"),"")</f>
        <v>default</v>
      </c>
      <c r="M1164" s="97" t="s">
        <v>13</v>
      </c>
      <c r="N1164" s="28" t="str">
        <f t="shared" si="165"/>
        <v xml:space="preserve"> TARGET</v>
      </c>
      <c r="O1164" s="19" t="str">
        <f t="shared" si="167"/>
        <v>INVS_COMD (N, NoApp) TARGET: HIV Commodities purchased in last 12 months</v>
      </c>
      <c r="P1164" s="19" t="str">
        <f t="shared" si="168"/>
        <v>INVS_COMD (N, NoApp) TARGET: HIV Commodities purchased in last 12 months</v>
      </c>
      <c r="Q1164" s="19" t="str">
        <f t="shared" si="166"/>
        <v>INVS_COMD (N, NoApp) TARGET</v>
      </c>
      <c r="R1164" s="19" t="str">
        <f t="shared" si="169"/>
        <v>INVS_COMD_N_NoApp_TARGET</v>
      </c>
      <c r="S1164" s="19" t="str">
        <f t="shared" si="170"/>
        <v>INVS_COMD_N_NoApp_TARGET</v>
      </c>
      <c r="T1164" s="19" t="b">
        <f>NOT(ISNA(VLOOKUP(B1164,dbcodes!A:B,2,FALSE)))</f>
        <v>1</v>
      </c>
      <c r="U1164" s="19" t="str">
        <f>IF(ISNA(VLOOKUP(B1164,dbcodes!A:B,2,FALSE)),des!R558,VLOOKUP(B1164,dbcodes!A:B,2,FALSE))</f>
        <v>INVS_COMD_N_NoApp_TARGET</v>
      </c>
      <c r="V1164" s="20" t="s">
        <v>2331</v>
      </c>
      <c r="W1164" s="107">
        <f>IF(ISNA(VLOOKUP(C1164,descriptions!A:B,2,FALSE)),des!V558,IF(G1164=" TARGET","Target ","")&amp;VLOOKUP(C1164,descriptions!A:B,2,FALSE))</f>
        <v>0</v>
      </c>
      <c r="X1164" s="20" t="s">
        <v>4</v>
      </c>
      <c r="Y1164" s="20" t="s">
        <v>831</v>
      </c>
      <c r="Z1164" s="20" t="s">
        <v>836</v>
      </c>
      <c r="AA1164" s="20" t="s">
        <v>102</v>
      </c>
      <c r="AB1164" s="20" t="s">
        <v>755</v>
      </c>
      <c r="AC1164" s="19" t="str">
        <f>IF(AB1164&lt;&gt;"",IF(NOT(ISNA(INDEX(os!A:A,MATCH(AB1164,os!B:B,0)))),INDEX(os!A:A,MATCH(AB1164,os!B:B,0)),"0"),"")</f>
        <v/>
      </c>
      <c r="AD1164" s="20" t="s">
        <v>830</v>
      </c>
      <c r="AH1164" s="93" t="str">
        <f>IF(NOT(ISNA(VLOOKUP(B:B,ResultsTargets!A:A,1,0))),"TRUE","")</f>
        <v/>
      </c>
      <c r="AI1164" s="19" t="str">
        <f>IF(ISNA(VLOOKUP(C1164,dim_techarea!A:B,2,FALSE)),"",VLOOKUP(C1164,dim_techarea!A:B,2,FALSE))</f>
        <v>INVS_COMD</v>
      </c>
      <c r="AJ1164" s="19" t="str">
        <f>IF(ISNA(VLOOKUP(AI1164,dim_techarea!B:C,2,FALSE)),"",VLOOKUP(AI1164,dim_techarea!B:C,2,FALSE))</f>
        <v>aa720kCFoWz</v>
      </c>
      <c r="AK1164" s="19" t="str">
        <f>IF(ISNA(VLOOKUP(TRIM(G1164),dim_targetsresults!A:B,2,FALSE)),"",VLOOKUP(TRIM(G1164),dim_targetsresults!A:C,2,FALSE))</f>
        <v>MER Targets</v>
      </c>
      <c r="AL1164" s="19" t="str">
        <f>IF(ISNA(VLOOKUP(AK1164,dim_targetsresults!B:C,2,FALSE)),"",VLOOKUP(AK1164,dim_targetsresults!B:C,2,FALSE))</f>
        <v>W8imnja2Owd</v>
      </c>
      <c r="AM1164" s="19" t="str">
        <f>IF(ISNA(VLOOKUP(TRIM(D1164),dim_numeratordenominator!A:B,2,FALSE)),"",VLOOKUP(TRIM(D1164),dim_numeratordenominator!A:C,2,FALSE))</f>
        <v>Numerator</v>
      </c>
      <c r="AN1164" s="19" t="str">
        <f>IF(ISNA(VLOOKUP(AM1164,dim_numeratordenominator!B:C,2,FALSE)),"",VLOOKUP(AM1164,dim_numeratordenominator!B:C,2,FALSE))</f>
        <v>Som9NRMQqV7</v>
      </c>
      <c r="AO1164" s="19" t="str">
        <f>IF(ISNA(VLOOKUP(TRIM(E1164),dim_supporttype!A:B,2,FALSE)),"",VLOOKUP(TRIM(E1164),dim_supporttype!A:C,2,FALSE))</f>
        <v>No Support Type</v>
      </c>
      <c r="AP1164" s="19" t="str">
        <f>IF(ISNA(VLOOKUP(AO1164,dim_supporttype!B:C,2,FALSE)),"",VLOOKUP(AO1164,dim_supporttype!B:C,2,FALSE))</f>
        <v>npv1nsCoe0c</v>
      </c>
      <c r="AQ1164" s="19" t="str">
        <f>IF(ISNA(VLOOKUP(TRIM(F1164),dim_disaggs!A:B,2,FALSE)),"No Disagg",VLOOKUP(TRIM(F1164),dim_disaggs!A:B,2,FALSE))</f>
        <v>No Disagg</v>
      </c>
      <c r="AR1164" s="19" t="str">
        <f>IF(ISNA(VLOOKUP(AQ1164,dim_disaggs!B:C,2,FALSE)),"",VLOOKUP(AQ1164,dim_disaggs!B:C,2,FALSE))</f>
        <v>werJlVT6sf3</v>
      </c>
      <c r="AU1164" s="72" t="s">
        <v>755</v>
      </c>
      <c r="AV1164" s="73" t="s">
        <v>755</v>
      </c>
      <c r="AW1164" s="66" t="s">
        <v>755</v>
      </c>
      <c r="AX1164" s="66" t="s">
        <v>755</v>
      </c>
      <c r="BA1164" s="105" t="str">
        <f t="shared" si="171"/>
        <v/>
      </c>
      <c r="BB1164" s="20" t="str">
        <f t="shared" si="172"/>
        <v/>
      </c>
    </row>
    <row r="1165" spans="1:68" x14ac:dyDescent="0.2">
      <c r="A1165" s="20" t="s">
        <v>95</v>
      </c>
      <c r="B1165" s="20" t="s">
        <v>1276</v>
      </c>
      <c r="C1165" s="20" t="s">
        <v>260</v>
      </c>
      <c r="D1165" s="20" t="s">
        <v>1</v>
      </c>
      <c r="E1165" s="20" t="s">
        <v>310</v>
      </c>
      <c r="G1165" s="20" t="s">
        <v>2442</v>
      </c>
      <c r="I1165" s="19">
        <f t="shared" si="164"/>
        <v>37</v>
      </c>
      <c r="J1165" s="20" t="s">
        <v>755</v>
      </c>
      <c r="K1165" s="20" t="s">
        <v>578</v>
      </c>
      <c r="L1165" s="95" t="str">
        <f>IF(M1165&lt;&gt;"",IF(NOT(ISNA(INDEX(cc!B:B,MATCH(M1165,cc!A:A,0)))),INDEX(cc!B:B,MATCH(M1165,cc!A:A,0)),"0"),"")</f>
        <v>default</v>
      </c>
      <c r="M1165" s="97" t="s">
        <v>13</v>
      </c>
      <c r="N1165" s="28" t="str">
        <f t="shared" si="165"/>
        <v xml:space="preserve"> TARGET</v>
      </c>
      <c r="O1165" s="19" t="str">
        <f t="shared" si="167"/>
        <v>INVS_COMD (N, NoApp_NARRATIVE) TARGET: HIV Commodities purchased in last 12 months</v>
      </c>
      <c r="P1165" s="19" t="str">
        <f t="shared" si="168"/>
        <v>INVS_COMD (N, NoApp_NARRATIVE) TARGET: HIV Commodities purchased in last 12 months</v>
      </c>
      <c r="Q1165" s="19" t="str">
        <f t="shared" si="166"/>
        <v>INVS_COMD (N, NoApp_NARRATIVE) TARGET</v>
      </c>
      <c r="R1165" s="19" t="str">
        <f t="shared" si="169"/>
        <v>INVS_COMD_N_NoApp_NARRATIVE_TARGET</v>
      </c>
      <c r="S1165" s="19" t="str">
        <f t="shared" si="170"/>
        <v>INVS_COMD_N_NoApp_NARRATIVE_TARGET</v>
      </c>
      <c r="T1165" s="19" t="b">
        <f>NOT(ISNA(VLOOKUP(B1165,dbcodes!A:B,2,FALSE)))</f>
        <v>1</v>
      </c>
      <c r="U1165" s="19" t="str">
        <f>IF(ISNA(VLOOKUP(B1165,dbcodes!A:B,2,FALSE)),des!R559,VLOOKUP(B1165,dbcodes!A:B,2,FALSE))</f>
        <v>INVS_COMD_N_NoApp_NARRATIVE_TARGET</v>
      </c>
      <c r="V1165" s="20" t="s">
        <v>2331</v>
      </c>
      <c r="W1165" s="107">
        <f>IF(ISNA(VLOOKUP(C1165,descriptions!A:B,2,FALSE)),des!V559,IF(G1165=" TARGET","Target ","")&amp;VLOOKUP(C1165,descriptions!A:B,2,FALSE))</f>
        <v>0</v>
      </c>
      <c r="X1165" s="20" t="s">
        <v>9</v>
      </c>
      <c r="Y1165" s="20" t="s">
        <v>831</v>
      </c>
      <c r="Z1165" s="20" t="s">
        <v>836</v>
      </c>
      <c r="AA1165" s="20" t="s">
        <v>4121</v>
      </c>
      <c r="AB1165" s="20" t="s">
        <v>755</v>
      </c>
      <c r="AC1165" s="19" t="str">
        <f>IF(AB1165&lt;&gt;"",IF(NOT(ISNA(INDEX(os!A:A,MATCH(AB1165,os!B:B,0)))),INDEX(os!A:A,MATCH(AB1165,os!B:B,0)),"0"),"")</f>
        <v/>
      </c>
      <c r="AD1165" s="20" t="s">
        <v>830</v>
      </c>
      <c r="AH1165" s="93" t="str">
        <f>IF(NOT(ISNA(VLOOKUP(B:B,ResultsTargets!A:A,1,0))),"TRUE","")</f>
        <v/>
      </c>
      <c r="AI1165" s="19" t="str">
        <f>IF(ISNA(VLOOKUP(C1165,dim_techarea!A:B,2,FALSE)),"",VLOOKUP(C1165,dim_techarea!A:B,2,FALSE))</f>
        <v>INVS_COMD</v>
      </c>
      <c r="AJ1165" s="19" t="str">
        <f>IF(ISNA(VLOOKUP(AI1165,dim_techarea!B:C,2,FALSE)),"",VLOOKUP(AI1165,dim_techarea!B:C,2,FALSE))</f>
        <v>aa720kCFoWz</v>
      </c>
      <c r="AK1165" s="19" t="str">
        <f>IF(ISNA(VLOOKUP(TRIM(G1165),dim_targetsresults!A:B,2,FALSE)),"",VLOOKUP(TRIM(G1165),dim_targetsresults!A:C,2,FALSE))</f>
        <v>MER Targets</v>
      </c>
      <c r="AL1165" s="19" t="str">
        <f>IF(ISNA(VLOOKUP(AK1165,dim_targetsresults!B:C,2,FALSE)),"",VLOOKUP(AK1165,dim_targetsresults!B:C,2,FALSE))</f>
        <v>W8imnja2Owd</v>
      </c>
      <c r="AM1165" s="19" t="str">
        <f>IF(ISNA(VLOOKUP(TRIM(D1165),dim_numeratordenominator!A:B,2,FALSE)),"",VLOOKUP(TRIM(D1165),dim_numeratordenominator!A:C,2,FALSE))</f>
        <v>Numerator</v>
      </c>
      <c r="AN1165" s="19" t="str">
        <f>IF(ISNA(VLOOKUP(AM1165,dim_numeratordenominator!B:C,2,FALSE)),"",VLOOKUP(AM1165,dim_numeratordenominator!B:C,2,FALSE))</f>
        <v>Som9NRMQqV7</v>
      </c>
      <c r="AO1165" s="19" t="str">
        <f>IF(ISNA(VLOOKUP(TRIM(E1165),dim_supporttype!A:B,2,FALSE)),"",VLOOKUP(TRIM(E1165),dim_supporttype!A:C,2,FALSE))</f>
        <v>No Support Type Narratives</v>
      </c>
      <c r="AP1165" s="19" t="str">
        <f>IF(ISNA(VLOOKUP(AO1165,dim_supporttype!B:C,2,FALSE)),"",VLOOKUP(AO1165,dim_supporttype!B:C,2,FALSE))</f>
        <v>ofm0j7b5JPu</v>
      </c>
      <c r="AQ1165" s="19" t="str">
        <f>IF(ISNA(VLOOKUP(TRIM(F1165),dim_disaggs!A:B,2,FALSE)),"No Disagg",VLOOKUP(TRIM(F1165),dim_disaggs!A:B,2,FALSE))</f>
        <v>No Disagg</v>
      </c>
      <c r="AR1165" s="19" t="str">
        <f>IF(ISNA(VLOOKUP(AQ1165,dim_disaggs!B:C,2,FALSE)),"",VLOOKUP(AQ1165,dim_disaggs!B:C,2,FALSE))</f>
        <v>werJlVT6sf3</v>
      </c>
      <c r="AU1165" s="72" t="s">
        <v>755</v>
      </c>
      <c r="AV1165" s="73" t="s">
        <v>755</v>
      </c>
      <c r="AW1165" s="66" t="s">
        <v>755</v>
      </c>
      <c r="AX1165" s="66" t="s">
        <v>755</v>
      </c>
      <c r="BA1165" s="105" t="str">
        <f t="shared" si="171"/>
        <v/>
      </c>
      <c r="BB1165" s="20" t="str">
        <f t="shared" si="172"/>
        <v/>
      </c>
    </row>
    <row r="1166" spans="1:68" x14ac:dyDescent="0.2">
      <c r="A1166" s="22" t="s">
        <v>95</v>
      </c>
      <c r="B1166" s="4" t="s">
        <v>6196</v>
      </c>
      <c r="C1166" s="22" t="s">
        <v>21305</v>
      </c>
      <c r="D1166" s="20" t="s">
        <v>1</v>
      </c>
      <c r="E1166" s="22" t="s">
        <v>2139</v>
      </c>
      <c r="F1166" s="22" t="s">
        <v>21306</v>
      </c>
      <c r="G1166" s="20" t="s">
        <v>20086</v>
      </c>
      <c r="H1166" s="22" t="s">
        <v>21306</v>
      </c>
      <c r="I1166" s="19">
        <f t="shared" si="164"/>
        <v>39</v>
      </c>
      <c r="K1166" s="20" t="s">
        <v>2227</v>
      </c>
      <c r="L1166" s="95" t="str">
        <f>IF(M1166&lt;&gt;"",IF(NOT(ISNA(INDEX(cc!B:B,MATCH(M1166,cc!A:A,0)))),INDEX(cc!B:B,MATCH(M1166,cc!A:A,0)),"0"),"")</f>
        <v>Key Populations v3</v>
      </c>
      <c r="M1166" s="100" t="s">
        <v>104</v>
      </c>
      <c r="N1166" s="28" t="str">
        <f t="shared" si="165"/>
        <v/>
      </c>
      <c r="O1166" s="19" t="str">
        <f t="shared" si="167"/>
        <v>KP_ESTIMATES (N, NAT, PositiveEstimate): Estimated Key Pop</v>
      </c>
      <c r="P1166" s="19" t="str">
        <f t="shared" si="168"/>
        <v>KP_ESTIMATES (N, NAT, PositiveEstimate): Estimated Key Pop</v>
      </c>
      <c r="Q1166" s="19" t="str">
        <f t="shared" si="166"/>
        <v>KP_ESTIMATES (N, NAT, PositiveEstimate)</v>
      </c>
      <c r="R1166" s="19" t="str">
        <f t="shared" si="169"/>
        <v>KP_ESTIMATES_N_NAT_PositiveEstimate</v>
      </c>
      <c r="S1166" s="19" t="str">
        <f t="shared" si="170"/>
        <v>KP_ESTIMATES_N_NAT_PositiveEstimate_</v>
      </c>
      <c r="T1166" s="19" t="b">
        <f>NOT(ISNA(VLOOKUP(B1166,dbcodes!A:B,2,FALSE)))</f>
        <v>1</v>
      </c>
      <c r="U1166" s="19" t="str">
        <f>IF(ISNA(VLOOKUP(B1166,dbcodes!A:B,2,FALSE)),des!R2113,VLOOKUP(B1166,dbcodes!A:B,2,FALSE))</f>
        <v>KP_ESTIMATES_NAT_Keypop_PositiveEstimate</v>
      </c>
      <c r="W1166" s="107">
        <f>IF(ISNA(VLOOKUP(C1166,descriptions!A:B,2,FALSE)),des!V2113,IF(G1166=" TARGET","Target ","")&amp;VLOOKUP(C1166,descriptions!A:B,2,FALSE))</f>
        <v>0</v>
      </c>
      <c r="X1166" s="20" t="s">
        <v>22</v>
      </c>
      <c r="Y1166" s="20" t="s">
        <v>831</v>
      </c>
      <c r="Z1166" s="20" t="s">
        <v>836</v>
      </c>
      <c r="AA1166" s="20" t="s">
        <v>102</v>
      </c>
      <c r="AB1166" s="20" t="s">
        <v>755</v>
      </c>
      <c r="AC1166" s="19" t="str">
        <f>IF(AB1166&lt;&gt;"",IF(NOT(ISNA(INDEX(os!A:A,MATCH(AB1166,os!B:B,0)))),INDEX(os!A:A,MATCH(AB1166,os!B:B,0)),"0"),"")</f>
        <v/>
      </c>
      <c r="AD1166" s="20" t="s">
        <v>830</v>
      </c>
      <c r="AH1166" s="93" t="str">
        <f>IF(NOT(ISNA(VLOOKUP(B:B,ResultsTargets!A:A,1,0))),"TRUE","")</f>
        <v/>
      </c>
      <c r="AI1166" s="19" t="str">
        <f>IF(ISNA(VLOOKUP(C1166,dim_techarea!A:B,2,FALSE)),"",VLOOKUP(C1166,dim_techarea!A:B,2,FALSE))</f>
        <v>KP_ESTIMATES</v>
      </c>
      <c r="AJ1166" s="19" t="str">
        <f>IF(ISNA(VLOOKUP(AI1166,dim_techarea!B:C,2,FALSE)),"",VLOOKUP(AI1166,dim_techarea!B:C,2,FALSE))</f>
        <v>SBDe3u1k91D</v>
      </c>
      <c r="AK1166" s="19" t="str">
        <f>IF(ISNA(VLOOKUP(TRIM(G1166),dim_targetsresults!A:B,2,FALSE)),"",VLOOKUP(TRIM(G1166),dim_targetsresults!A:C,2,FALSE))</f>
        <v>MER Results</v>
      </c>
      <c r="AL1166" s="19" t="str">
        <f>IF(ISNA(VLOOKUP(AK1166,dim_targetsresults!B:C,2,FALSE)),"",VLOOKUP(AK1166,dim_targetsresults!B:C,2,FALSE))</f>
        <v>Jh0jDM5yQ2E</v>
      </c>
      <c r="AM1166" s="19" t="str">
        <f>IF(ISNA(VLOOKUP(TRIM(D1166),dim_numeratordenominator!A:B,2,FALSE)),"",VLOOKUP(TRIM(D1166),dim_numeratordenominator!A:C,2,FALSE))</f>
        <v>Numerator</v>
      </c>
      <c r="AN1166" s="19" t="str">
        <f>IF(ISNA(VLOOKUP(AM1166,dim_numeratordenominator!B:C,2,FALSE)),"",VLOOKUP(AM1166,dim_numeratordenominator!B:C,2,FALSE))</f>
        <v>Som9NRMQqV7</v>
      </c>
      <c r="AO1166" s="19" t="str">
        <f>IF(ISNA(VLOOKUP(TRIM(E1166),dim_supporttype!A:B,2,FALSE)),"",VLOOKUP(TRIM(E1166),dim_supporttype!A:C,2,FALSE))</f>
        <v>National</v>
      </c>
      <c r="AP1166" s="19" t="str">
        <f>IF(ISNA(VLOOKUP(AO1166,dim_supporttype!B:C,2,FALSE)),"",VLOOKUP(AO1166,dim_supporttype!B:C,2,FALSE))</f>
        <v>ERT6F2mcduw</v>
      </c>
      <c r="AQ1166" s="19" t="str">
        <f>IF(ISNA(VLOOKUP(TRIM(F1166),dim_disaggs!A:B,2,FALSE)),"No Disagg",VLOOKUP(TRIM(F1166),dim_disaggs!A:B,2,FALSE))</f>
        <v>PositiveEstimate</v>
      </c>
      <c r="AR1166" s="19" t="str">
        <f>IF(ISNA(VLOOKUP(AQ1166,dim_disaggs!B:C,2,FALSE)),"",VLOOKUP(AQ1166,dim_disaggs!B:C,2,FALSE))</f>
        <v>eU4r6LrqQdH</v>
      </c>
      <c r="AU1166" s="72" t="s">
        <v>755</v>
      </c>
      <c r="AV1166" s="73" t="s">
        <v>755</v>
      </c>
      <c r="AW1166" s="66" t="s">
        <v>755</v>
      </c>
      <c r="AX1166" s="66" t="s">
        <v>755</v>
      </c>
      <c r="BA1166" s="105" t="str">
        <f t="shared" si="171"/>
        <v/>
      </c>
      <c r="BB1166" s="20" t="str">
        <f t="shared" si="172"/>
        <v/>
      </c>
    </row>
    <row r="1167" spans="1:68" x14ac:dyDescent="0.2">
      <c r="A1167" s="22" t="s">
        <v>95</v>
      </c>
      <c r="B1167" s="4" t="s">
        <v>6198</v>
      </c>
      <c r="C1167" s="22" t="s">
        <v>21305</v>
      </c>
      <c r="D1167" s="20" t="s">
        <v>1</v>
      </c>
      <c r="E1167" s="22" t="s">
        <v>2139</v>
      </c>
      <c r="F1167" s="22" t="s">
        <v>21307</v>
      </c>
      <c r="G1167" s="20" t="s">
        <v>20086</v>
      </c>
      <c r="H1167" s="22" t="s">
        <v>21307</v>
      </c>
      <c r="I1167" s="19">
        <f t="shared" ref="I1167:I1230" si="173">LEN(Q1167)</f>
        <v>33</v>
      </c>
      <c r="K1167" s="20" t="s">
        <v>2227</v>
      </c>
      <c r="L1167" s="95" t="str">
        <f>IF(M1167&lt;&gt;"",IF(NOT(ISNA(INDEX(cc!B:B,MATCH(M1167,cc!A:A,0)))),INDEX(cc!B:B,MATCH(M1167,cc!A:A,0)),"0"),"")</f>
        <v>Key Populations v3</v>
      </c>
      <c r="M1167" s="100" t="s">
        <v>104</v>
      </c>
      <c r="N1167" s="28" t="str">
        <f t="shared" ref="N1167:N1230" si="174">IF(G1167=" RESULT","",G1167)</f>
        <v/>
      </c>
      <c r="O1167" s="19" t="str">
        <f t="shared" si="167"/>
        <v>KP_ESTIMATES (N, NAT, Prevalence): Estimated Key Pop</v>
      </c>
      <c r="P1167" s="19" t="str">
        <f t="shared" si="168"/>
        <v>KP_ESTIMATES (N, NAT, Prevalence): Estimated Key Pop</v>
      </c>
      <c r="Q1167" s="19" t="str">
        <f t="shared" si="166"/>
        <v>KP_ESTIMATES (N, NAT, Prevalence)</v>
      </c>
      <c r="R1167" s="19" t="str">
        <f t="shared" si="169"/>
        <v>KP_ESTIMATES_N_NAT_Prevalence</v>
      </c>
      <c r="S1167" s="19" t="str">
        <f t="shared" si="170"/>
        <v>KP_ESTIMATES_N_NAT_Prevalence_</v>
      </c>
      <c r="T1167" s="19" t="b">
        <f>NOT(ISNA(VLOOKUP(B1167,dbcodes!A:B,2,FALSE)))</f>
        <v>1</v>
      </c>
      <c r="U1167" s="19" t="str">
        <f>IF(ISNA(VLOOKUP(B1167,dbcodes!A:B,2,FALSE)),des!R2114,VLOOKUP(B1167,dbcodes!A:B,2,FALSE))</f>
        <v>KP_ESTIMATES_NAT_Keypop_Prevalence</v>
      </c>
      <c r="W1167" s="107">
        <f>IF(ISNA(VLOOKUP(C1167,descriptions!A:B,2,FALSE)),des!V2114,IF(G1167=" TARGET","Target ","")&amp;VLOOKUP(C1167,descriptions!A:B,2,FALSE))</f>
        <v>0</v>
      </c>
      <c r="X1167" s="20" t="s">
        <v>22</v>
      </c>
      <c r="Y1167" s="20" t="s">
        <v>831</v>
      </c>
      <c r="Z1167" s="20" t="s">
        <v>836</v>
      </c>
      <c r="AA1167" s="20" t="s">
        <v>102</v>
      </c>
      <c r="AB1167" s="20" t="s">
        <v>755</v>
      </c>
      <c r="AC1167" s="19" t="str">
        <f>IF(AB1167&lt;&gt;"",IF(NOT(ISNA(INDEX(os!A:A,MATCH(AB1167,os!B:B,0)))),INDEX(os!A:A,MATCH(AB1167,os!B:B,0)),"0"),"")</f>
        <v/>
      </c>
      <c r="AD1167" s="20" t="s">
        <v>830</v>
      </c>
      <c r="AH1167" s="93" t="str">
        <f>IF(NOT(ISNA(VLOOKUP(B:B,ResultsTargets!A:A,1,0))),"TRUE","")</f>
        <v/>
      </c>
      <c r="AI1167" s="19" t="str">
        <f>IF(ISNA(VLOOKUP(C1167,dim_techarea!A:B,2,FALSE)),"",VLOOKUP(C1167,dim_techarea!A:B,2,FALSE))</f>
        <v>KP_ESTIMATES</v>
      </c>
      <c r="AJ1167" s="19" t="str">
        <f>IF(ISNA(VLOOKUP(AI1167,dim_techarea!B:C,2,FALSE)),"",VLOOKUP(AI1167,dim_techarea!B:C,2,FALSE))</f>
        <v>SBDe3u1k91D</v>
      </c>
      <c r="AK1167" s="19" t="str">
        <f>IF(ISNA(VLOOKUP(TRIM(G1167),dim_targetsresults!A:B,2,FALSE)),"",VLOOKUP(TRIM(G1167),dim_targetsresults!A:C,2,FALSE))</f>
        <v>MER Results</v>
      </c>
      <c r="AL1167" s="19" t="str">
        <f>IF(ISNA(VLOOKUP(AK1167,dim_targetsresults!B:C,2,FALSE)),"",VLOOKUP(AK1167,dim_targetsresults!B:C,2,FALSE))</f>
        <v>Jh0jDM5yQ2E</v>
      </c>
      <c r="AM1167" s="19" t="str">
        <f>IF(ISNA(VLOOKUP(TRIM(D1167),dim_numeratordenominator!A:B,2,FALSE)),"",VLOOKUP(TRIM(D1167),dim_numeratordenominator!A:C,2,FALSE))</f>
        <v>Numerator</v>
      </c>
      <c r="AN1167" s="19" t="str">
        <f>IF(ISNA(VLOOKUP(AM1167,dim_numeratordenominator!B:C,2,FALSE)),"",VLOOKUP(AM1167,dim_numeratordenominator!B:C,2,FALSE))</f>
        <v>Som9NRMQqV7</v>
      </c>
      <c r="AO1167" s="19" t="str">
        <f>IF(ISNA(VLOOKUP(TRIM(E1167),dim_supporttype!A:B,2,FALSE)),"",VLOOKUP(TRIM(E1167),dim_supporttype!A:C,2,FALSE))</f>
        <v>National</v>
      </c>
      <c r="AP1167" s="19" t="str">
        <f>IF(ISNA(VLOOKUP(AO1167,dim_supporttype!B:C,2,FALSE)),"",VLOOKUP(AO1167,dim_supporttype!B:C,2,FALSE))</f>
        <v>ERT6F2mcduw</v>
      </c>
      <c r="AQ1167" s="19" t="str">
        <f>IF(ISNA(VLOOKUP(TRIM(F1167),dim_disaggs!A:B,2,FALSE)),"No Disagg",VLOOKUP(TRIM(F1167),dim_disaggs!A:B,2,FALSE))</f>
        <v>Prevalence</v>
      </c>
      <c r="AR1167" s="19" t="str">
        <f>IF(ISNA(VLOOKUP(AQ1167,dim_disaggs!B:C,2,FALSE)),"",VLOOKUP(AQ1167,dim_disaggs!B:C,2,FALSE))</f>
        <v>gHWvaN4pNcm</v>
      </c>
      <c r="AU1167" s="72" t="s">
        <v>755</v>
      </c>
      <c r="AV1167" s="73" t="s">
        <v>755</v>
      </c>
      <c r="AW1167" s="66" t="s">
        <v>755</v>
      </c>
      <c r="AX1167" s="66" t="s">
        <v>755</v>
      </c>
      <c r="BA1167" s="105" t="str">
        <f t="shared" si="171"/>
        <v/>
      </c>
      <c r="BB1167" s="20" t="str">
        <f t="shared" si="172"/>
        <v/>
      </c>
    </row>
    <row r="1168" spans="1:68" x14ac:dyDescent="0.2">
      <c r="A1168" s="22" t="s">
        <v>95</v>
      </c>
      <c r="B1168" s="4" t="s">
        <v>6200</v>
      </c>
      <c r="C1168" s="22" t="s">
        <v>21305</v>
      </c>
      <c r="D1168" s="20" t="s">
        <v>1</v>
      </c>
      <c r="E1168" s="22" t="s">
        <v>2139</v>
      </c>
      <c r="F1168" s="22" t="s">
        <v>21308</v>
      </c>
      <c r="G1168" s="20" t="s">
        <v>20086</v>
      </c>
      <c r="H1168" s="22" t="s">
        <v>21308</v>
      </c>
      <c r="I1168" s="19">
        <f t="shared" si="173"/>
        <v>40</v>
      </c>
      <c r="K1168" s="20" t="s">
        <v>2227</v>
      </c>
      <c r="L1168" s="95" t="str">
        <f>IF(M1168&lt;&gt;"",IF(NOT(ISNA(INDEX(cc!B:B,MATCH(M1168,cc!A:A,0)))),INDEX(cc!B:B,MATCH(M1168,cc!A:A,0)),"0"),"")</f>
        <v>Key Populations v3</v>
      </c>
      <c r="M1168" s="100" t="s">
        <v>104</v>
      </c>
      <c r="N1168" s="28" t="str">
        <f t="shared" si="174"/>
        <v/>
      </c>
      <c r="O1168" s="19" t="str">
        <f t="shared" si="167"/>
        <v>KP_ESTIMATES (N, NAT, TotalSizeEstimate): Estimated Key Pop</v>
      </c>
      <c r="P1168" s="19" t="str">
        <f t="shared" si="168"/>
        <v>KP_ESTIMATES (N, NAT, TotalSizeEstimate): Estimated Key Pop</v>
      </c>
      <c r="Q1168" s="19" t="str">
        <f t="shared" si="166"/>
        <v>KP_ESTIMATES (N, NAT, TotalSizeEstimate)</v>
      </c>
      <c r="R1168" s="19" t="str">
        <f t="shared" si="169"/>
        <v>KP_ESTIMATES_N_NAT_TotalSizeEstimate</v>
      </c>
      <c r="S1168" s="19" t="str">
        <f t="shared" si="170"/>
        <v>KP_ESTIMATES_N_NAT_TotalSizeEstimate_</v>
      </c>
      <c r="T1168" s="19" t="b">
        <f>NOT(ISNA(VLOOKUP(B1168,dbcodes!A:B,2,FALSE)))</f>
        <v>1</v>
      </c>
      <c r="U1168" s="19" t="str">
        <f>IF(ISNA(VLOOKUP(B1168,dbcodes!A:B,2,FALSE)),des!R2115,VLOOKUP(B1168,dbcodes!A:B,2,FALSE))</f>
        <v>KP_ESTIMATES_NAT_Keypop_TotalSizeEstimate</v>
      </c>
      <c r="W1168" s="107">
        <f>IF(ISNA(VLOOKUP(C1168,descriptions!A:B,2,FALSE)),des!V2115,IF(G1168=" TARGET","Target ","")&amp;VLOOKUP(C1168,descriptions!A:B,2,FALSE))</f>
        <v>0</v>
      </c>
      <c r="X1168" s="20" t="s">
        <v>22</v>
      </c>
      <c r="Y1168" s="20" t="s">
        <v>831</v>
      </c>
      <c r="Z1168" s="20" t="s">
        <v>836</v>
      </c>
      <c r="AA1168" s="20" t="s">
        <v>102</v>
      </c>
      <c r="AB1168" s="20" t="s">
        <v>755</v>
      </c>
      <c r="AC1168" s="19" t="str">
        <f>IF(AB1168&lt;&gt;"",IF(NOT(ISNA(INDEX(os!A:A,MATCH(AB1168,os!B:B,0)))),INDEX(os!A:A,MATCH(AB1168,os!B:B,0)),"0"),"")</f>
        <v/>
      </c>
      <c r="AD1168" s="20" t="s">
        <v>830</v>
      </c>
      <c r="AH1168" s="93" t="str">
        <f>IF(NOT(ISNA(VLOOKUP(B:B,ResultsTargets!A:A,1,0))),"TRUE","")</f>
        <v/>
      </c>
      <c r="AI1168" s="19" t="str">
        <f>IF(ISNA(VLOOKUP(C1168,dim_techarea!A:B,2,FALSE)),"",VLOOKUP(C1168,dim_techarea!A:B,2,FALSE))</f>
        <v>KP_ESTIMATES</v>
      </c>
      <c r="AJ1168" s="19" t="str">
        <f>IF(ISNA(VLOOKUP(AI1168,dim_techarea!B:C,2,FALSE)),"",VLOOKUP(AI1168,dim_techarea!B:C,2,FALSE))</f>
        <v>SBDe3u1k91D</v>
      </c>
      <c r="AK1168" s="19" t="str">
        <f>IF(ISNA(VLOOKUP(TRIM(G1168),dim_targetsresults!A:B,2,FALSE)),"",VLOOKUP(TRIM(G1168),dim_targetsresults!A:C,2,FALSE))</f>
        <v>MER Results</v>
      </c>
      <c r="AL1168" s="19" t="str">
        <f>IF(ISNA(VLOOKUP(AK1168,dim_targetsresults!B:C,2,FALSE)),"",VLOOKUP(AK1168,dim_targetsresults!B:C,2,FALSE))</f>
        <v>Jh0jDM5yQ2E</v>
      </c>
      <c r="AM1168" s="19" t="str">
        <f>IF(ISNA(VLOOKUP(TRIM(D1168),dim_numeratordenominator!A:B,2,FALSE)),"",VLOOKUP(TRIM(D1168),dim_numeratordenominator!A:C,2,FALSE))</f>
        <v>Numerator</v>
      </c>
      <c r="AN1168" s="19" t="str">
        <f>IF(ISNA(VLOOKUP(AM1168,dim_numeratordenominator!B:C,2,FALSE)),"",VLOOKUP(AM1168,dim_numeratordenominator!B:C,2,FALSE))</f>
        <v>Som9NRMQqV7</v>
      </c>
      <c r="AO1168" s="19" t="str">
        <f>IF(ISNA(VLOOKUP(TRIM(E1168),dim_supporttype!A:B,2,FALSE)),"",VLOOKUP(TRIM(E1168),dim_supporttype!A:C,2,FALSE))</f>
        <v>National</v>
      </c>
      <c r="AP1168" s="19" t="str">
        <f>IF(ISNA(VLOOKUP(AO1168,dim_supporttype!B:C,2,FALSE)),"",VLOOKUP(AO1168,dim_supporttype!B:C,2,FALSE))</f>
        <v>ERT6F2mcduw</v>
      </c>
      <c r="AQ1168" s="19" t="str">
        <f>IF(ISNA(VLOOKUP(TRIM(F1168),dim_disaggs!A:B,2,FALSE)),"No Disagg",VLOOKUP(TRIM(F1168),dim_disaggs!A:B,2,FALSE))</f>
        <v>TotalSizeEstimate</v>
      </c>
      <c r="AR1168" s="19" t="str">
        <f>IF(ISNA(VLOOKUP(AQ1168,dim_disaggs!B:C,2,FALSE)),"",VLOOKUP(AQ1168,dim_disaggs!B:C,2,FALSE))</f>
        <v>xLk4GWakNtL</v>
      </c>
      <c r="AU1168" s="72" t="s">
        <v>755</v>
      </c>
      <c r="AV1168" s="73" t="s">
        <v>755</v>
      </c>
      <c r="AW1168" s="66" t="s">
        <v>755</v>
      </c>
      <c r="AX1168" s="66" t="s">
        <v>755</v>
      </c>
      <c r="BA1168" s="105" t="str">
        <f t="shared" si="171"/>
        <v/>
      </c>
      <c r="BB1168" s="20" t="str">
        <f t="shared" si="172"/>
        <v/>
      </c>
    </row>
    <row r="1169" spans="1:68" x14ac:dyDescent="0.2">
      <c r="A1169" s="22" t="s">
        <v>95</v>
      </c>
      <c r="B1169" s="4" t="s">
        <v>6202</v>
      </c>
      <c r="C1169" s="22" t="s">
        <v>21305</v>
      </c>
      <c r="D1169" s="20" t="s">
        <v>1</v>
      </c>
      <c r="E1169" s="22" t="s">
        <v>2142</v>
      </c>
      <c r="F1169" s="22" t="s">
        <v>21306</v>
      </c>
      <c r="G1169" s="20" t="s">
        <v>20086</v>
      </c>
      <c r="H1169" s="22" t="s">
        <v>21306</v>
      </c>
      <c r="I1169" s="19">
        <f t="shared" si="173"/>
        <v>42</v>
      </c>
      <c r="K1169" s="20" t="s">
        <v>2227</v>
      </c>
      <c r="L1169" s="95" t="str">
        <f>IF(M1169&lt;&gt;"",IF(NOT(ISNA(INDEX(cc!B:B,MATCH(M1169,cc!A:A,0)))),INDEX(cc!B:B,MATCH(M1169,cc!A:A,0)),"0"),"")</f>
        <v>Key Populations v3</v>
      </c>
      <c r="M1169" s="100" t="s">
        <v>104</v>
      </c>
      <c r="N1169" s="28" t="str">
        <f t="shared" si="174"/>
        <v/>
      </c>
      <c r="O1169" s="19" t="str">
        <f t="shared" si="167"/>
        <v>KP_ESTIMATES (N, SUBNAT, PositiveEstimate): Estimated Key Pop</v>
      </c>
      <c r="P1169" s="19" t="str">
        <f t="shared" si="168"/>
        <v>KP_ESTIMATES (N, SUBNAT, PositiveEstimate): Estimated Key Pop</v>
      </c>
      <c r="Q1169" s="19" t="str">
        <f t="shared" si="166"/>
        <v>KP_ESTIMATES (N, SUBNAT, PositiveEstimate)</v>
      </c>
      <c r="R1169" s="19" t="str">
        <f t="shared" si="169"/>
        <v>KP_ESTIMATES_N_SUBNAT_PositiveEstimate</v>
      </c>
      <c r="S1169" s="19" t="str">
        <f t="shared" si="170"/>
        <v>KP_ESTIMATES_N_SUBNAT_PositiveEstimate_</v>
      </c>
      <c r="T1169" s="19" t="b">
        <f>NOT(ISNA(VLOOKUP(B1169,dbcodes!A:B,2,FALSE)))</f>
        <v>1</v>
      </c>
      <c r="U1169" s="19" t="str">
        <f>IF(ISNA(VLOOKUP(B1169,dbcodes!A:B,2,FALSE)),des!R2116,VLOOKUP(B1169,dbcodes!A:B,2,FALSE))</f>
        <v>KP_ESTIMATES_SUBNAT_Keypop_PositiveEstimate</v>
      </c>
      <c r="W1169" s="107">
        <f>IF(ISNA(VLOOKUP(C1169,descriptions!A:B,2,FALSE)),des!V2116,IF(G1169=" TARGET","Target ","")&amp;VLOOKUP(C1169,descriptions!A:B,2,FALSE))</f>
        <v>0</v>
      </c>
      <c r="X1169" s="20" t="s">
        <v>22</v>
      </c>
      <c r="Y1169" s="20" t="s">
        <v>831</v>
      </c>
      <c r="Z1169" s="20" t="s">
        <v>836</v>
      </c>
      <c r="AA1169" s="20" t="s">
        <v>102</v>
      </c>
      <c r="AB1169" s="20" t="s">
        <v>755</v>
      </c>
      <c r="AC1169" s="19" t="str">
        <f>IF(AB1169&lt;&gt;"",IF(NOT(ISNA(INDEX(os!A:A,MATCH(AB1169,os!B:B,0)))),INDEX(os!A:A,MATCH(AB1169,os!B:B,0)),"0"),"")</f>
        <v/>
      </c>
      <c r="AD1169" s="20" t="s">
        <v>830</v>
      </c>
      <c r="AH1169" s="93" t="str">
        <f>IF(NOT(ISNA(VLOOKUP(B:B,ResultsTargets!A:A,1,0))),"TRUE","")</f>
        <v/>
      </c>
      <c r="AI1169" s="19" t="str">
        <f>IF(ISNA(VLOOKUP(C1169,dim_techarea!A:B,2,FALSE)),"",VLOOKUP(C1169,dim_techarea!A:B,2,FALSE))</f>
        <v>KP_ESTIMATES</v>
      </c>
      <c r="AJ1169" s="19" t="str">
        <f>IF(ISNA(VLOOKUP(AI1169,dim_techarea!B:C,2,FALSE)),"",VLOOKUP(AI1169,dim_techarea!B:C,2,FALSE))</f>
        <v>SBDe3u1k91D</v>
      </c>
      <c r="AK1169" s="19" t="str">
        <f>IF(ISNA(VLOOKUP(TRIM(G1169),dim_targetsresults!A:B,2,FALSE)),"",VLOOKUP(TRIM(G1169),dim_targetsresults!A:C,2,FALSE))</f>
        <v>MER Results</v>
      </c>
      <c r="AL1169" s="19" t="str">
        <f>IF(ISNA(VLOOKUP(AK1169,dim_targetsresults!B:C,2,FALSE)),"",VLOOKUP(AK1169,dim_targetsresults!B:C,2,FALSE))</f>
        <v>Jh0jDM5yQ2E</v>
      </c>
      <c r="AM1169" s="19" t="str">
        <f>IF(ISNA(VLOOKUP(TRIM(D1169),dim_numeratordenominator!A:B,2,FALSE)),"",VLOOKUP(TRIM(D1169),dim_numeratordenominator!A:C,2,FALSE))</f>
        <v>Numerator</v>
      </c>
      <c r="AN1169" s="19" t="str">
        <f>IF(ISNA(VLOOKUP(AM1169,dim_numeratordenominator!B:C,2,FALSE)),"",VLOOKUP(AM1169,dim_numeratordenominator!B:C,2,FALSE))</f>
        <v>Som9NRMQqV7</v>
      </c>
      <c r="AO1169" s="19" t="str">
        <f>IF(ISNA(VLOOKUP(TRIM(E1169),dim_supporttype!A:B,2,FALSE)),"",VLOOKUP(TRIM(E1169),dim_supporttype!A:C,2,FALSE))</f>
        <v>Sub-National</v>
      </c>
      <c r="AP1169" s="19" t="str">
        <f>IF(ISNA(VLOOKUP(AO1169,dim_supporttype!B:C,2,FALSE)),"",VLOOKUP(AO1169,dim_supporttype!B:C,2,FALSE))</f>
        <v>jJDHP9KXvzJ</v>
      </c>
      <c r="AQ1169" s="19" t="str">
        <f>IF(ISNA(VLOOKUP(TRIM(F1169),dim_disaggs!A:B,2,FALSE)),"No Disagg",VLOOKUP(TRIM(F1169),dim_disaggs!A:B,2,FALSE))</f>
        <v>PositiveEstimate</v>
      </c>
      <c r="AR1169" s="19" t="str">
        <f>IF(ISNA(VLOOKUP(AQ1169,dim_disaggs!B:C,2,FALSE)),"",VLOOKUP(AQ1169,dim_disaggs!B:C,2,FALSE))</f>
        <v>eU4r6LrqQdH</v>
      </c>
      <c r="AU1169" s="72" t="s">
        <v>755</v>
      </c>
      <c r="AV1169" s="73" t="s">
        <v>755</v>
      </c>
      <c r="AW1169" s="66" t="s">
        <v>755</v>
      </c>
      <c r="AX1169" s="66" t="s">
        <v>755</v>
      </c>
      <c r="BA1169" s="105" t="str">
        <f t="shared" si="171"/>
        <v/>
      </c>
      <c r="BB1169" s="20" t="str">
        <f t="shared" si="172"/>
        <v/>
      </c>
    </row>
    <row r="1170" spans="1:68" x14ac:dyDescent="0.2">
      <c r="A1170" s="22" t="s">
        <v>95</v>
      </c>
      <c r="B1170" s="4" t="s">
        <v>6204</v>
      </c>
      <c r="C1170" s="22" t="s">
        <v>21305</v>
      </c>
      <c r="D1170" s="20" t="s">
        <v>1</v>
      </c>
      <c r="E1170" s="22" t="s">
        <v>2142</v>
      </c>
      <c r="F1170" s="22" t="s">
        <v>21307</v>
      </c>
      <c r="G1170" s="20" t="s">
        <v>20086</v>
      </c>
      <c r="H1170" s="22" t="s">
        <v>21307</v>
      </c>
      <c r="I1170" s="19">
        <f t="shared" si="173"/>
        <v>36</v>
      </c>
      <c r="K1170" s="20" t="s">
        <v>2227</v>
      </c>
      <c r="L1170" s="95" t="str">
        <f>IF(M1170&lt;&gt;"",IF(NOT(ISNA(INDEX(cc!B:B,MATCH(M1170,cc!A:A,0)))),INDEX(cc!B:B,MATCH(M1170,cc!A:A,0)),"0"),"")</f>
        <v>Key Populations v3</v>
      </c>
      <c r="M1170" s="100" t="s">
        <v>104</v>
      </c>
      <c r="N1170" s="28" t="str">
        <f t="shared" si="174"/>
        <v/>
      </c>
      <c r="O1170" s="19" t="str">
        <f t="shared" si="167"/>
        <v>KP_ESTIMATES (N, SUBNAT, Prevalence): Estimated Key Pop</v>
      </c>
      <c r="P1170" s="19" t="str">
        <f t="shared" si="168"/>
        <v>KP_ESTIMATES (N, SUBNAT, Prevalence): Estimated Key Pop</v>
      </c>
      <c r="Q1170" s="19" t="str">
        <f t="shared" si="166"/>
        <v>KP_ESTIMATES (N, SUBNAT, Prevalence)</v>
      </c>
      <c r="R1170" s="19" t="str">
        <f t="shared" si="169"/>
        <v>KP_ESTIMATES_N_SUBNAT_Prevalence</v>
      </c>
      <c r="S1170" s="19" t="str">
        <f t="shared" si="170"/>
        <v>KP_ESTIMATES_N_SUBNAT_Prevalence_</v>
      </c>
      <c r="T1170" s="19" t="b">
        <f>NOT(ISNA(VLOOKUP(B1170,dbcodes!A:B,2,FALSE)))</f>
        <v>1</v>
      </c>
      <c r="U1170" s="19" t="str">
        <f>IF(ISNA(VLOOKUP(B1170,dbcodes!A:B,2,FALSE)),des!R2117,VLOOKUP(B1170,dbcodes!A:B,2,FALSE))</f>
        <v>KP_ESTIMATES_SUBNAT_Keypop_Prevalence</v>
      </c>
      <c r="W1170" s="107">
        <f>IF(ISNA(VLOOKUP(C1170,descriptions!A:B,2,FALSE)),des!V2117,IF(G1170=" TARGET","Target ","")&amp;VLOOKUP(C1170,descriptions!A:B,2,FALSE))</f>
        <v>0</v>
      </c>
      <c r="X1170" s="20" t="s">
        <v>22</v>
      </c>
      <c r="Y1170" s="20" t="s">
        <v>831</v>
      </c>
      <c r="Z1170" s="20" t="s">
        <v>836</v>
      </c>
      <c r="AA1170" s="20" t="s">
        <v>102</v>
      </c>
      <c r="AB1170" s="20" t="s">
        <v>755</v>
      </c>
      <c r="AC1170" s="19" t="str">
        <f>IF(AB1170&lt;&gt;"",IF(NOT(ISNA(INDEX(os!A:A,MATCH(AB1170,os!B:B,0)))),INDEX(os!A:A,MATCH(AB1170,os!B:B,0)),"0"),"")</f>
        <v/>
      </c>
      <c r="AD1170" s="20" t="s">
        <v>830</v>
      </c>
      <c r="AH1170" s="93" t="str">
        <f>IF(NOT(ISNA(VLOOKUP(B:B,ResultsTargets!A:A,1,0))),"TRUE","")</f>
        <v/>
      </c>
      <c r="AI1170" s="19" t="str">
        <f>IF(ISNA(VLOOKUP(C1170,dim_techarea!A:B,2,FALSE)),"",VLOOKUP(C1170,dim_techarea!A:B,2,FALSE))</f>
        <v>KP_ESTIMATES</v>
      </c>
      <c r="AJ1170" s="19" t="str">
        <f>IF(ISNA(VLOOKUP(AI1170,dim_techarea!B:C,2,FALSE)),"",VLOOKUP(AI1170,dim_techarea!B:C,2,FALSE))</f>
        <v>SBDe3u1k91D</v>
      </c>
      <c r="AK1170" s="19" t="str">
        <f>IF(ISNA(VLOOKUP(TRIM(G1170),dim_targetsresults!A:B,2,FALSE)),"",VLOOKUP(TRIM(G1170),dim_targetsresults!A:C,2,FALSE))</f>
        <v>MER Results</v>
      </c>
      <c r="AL1170" s="19" t="str">
        <f>IF(ISNA(VLOOKUP(AK1170,dim_targetsresults!B:C,2,FALSE)),"",VLOOKUP(AK1170,dim_targetsresults!B:C,2,FALSE))</f>
        <v>Jh0jDM5yQ2E</v>
      </c>
      <c r="AM1170" s="19" t="str">
        <f>IF(ISNA(VLOOKUP(TRIM(D1170),dim_numeratordenominator!A:B,2,FALSE)),"",VLOOKUP(TRIM(D1170),dim_numeratordenominator!A:C,2,FALSE))</f>
        <v>Numerator</v>
      </c>
      <c r="AN1170" s="19" t="str">
        <f>IF(ISNA(VLOOKUP(AM1170,dim_numeratordenominator!B:C,2,FALSE)),"",VLOOKUP(AM1170,dim_numeratordenominator!B:C,2,FALSE))</f>
        <v>Som9NRMQqV7</v>
      </c>
      <c r="AO1170" s="19" t="str">
        <f>IF(ISNA(VLOOKUP(TRIM(E1170),dim_supporttype!A:B,2,FALSE)),"",VLOOKUP(TRIM(E1170),dim_supporttype!A:C,2,FALSE))</f>
        <v>Sub-National</v>
      </c>
      <c r="AP1170" s="19" t="str">
        <f>IF(ISNA(VLOOKUP(AO1170,dim_supporttype!B:C,2,FALSE)),"",VLOOKUP(AO1170,dim_supporttype!B:C,2,FALSE))</f>
        <v>jJDHP9KXvzJ</v>
      </c>
      <c r="AQ1170" s="19" t="str">
        <f>IF(ISNA(VLOOKUP(TRIM(F1170),dim_disaggs!A:B,2,FALSE)),"No Disagg",VLOOKUP(TRIM(F1170),dim_disaggs!A:B,2,FALSE))</f>
        <v>Prevalence</v>
      </c>
      <c r="AR1170" s="19" t="str">
        <f>IF(ISNA(VLOOKUP(AQ1170,dim_disaggs!B:C,2,FALSE)),"",VLOOKUP(AQ1170,dim_disaggs!B:C,2,FALSE))</f>
        <v>gHWvaN4pNcm</v>
      </c>
      <c r="AU1170" s="72" t="s">
        <v>755</v>
      </c>
      <c r="AV1170" s="73" t="s">
        <v>755</v>
      </c>
      <c r="AW1170" s="66" t="s">
        <v>755</v>
      </c>
      <c r="AX1170" s="66" t="s">
        <v>755</v>
      </c>
      <c r="BA1170" s="105" t="str">
        <f t="shared" si="171"/>
        <v/>
      </c>
      <c r="BB1170" s="20" t="str">
        <f t="shared" si="172"/>
        <v/>
      </c>
    </row>
    <row r="1171" spans="1:68" x14ac:dyDescent="0.2">
      <c r="A1171" s="20" t="s">
        <v>95</v>
      </c>
      <c r="B1171" s="20" t="s">
        <v>526</v>
      </c>
      <c r="C1171" s="20" t="s">
        <v>253</v>
      </c>
      <c r="D1171" s="20" t="s">
        <v>1</v>
      </c>
      <c r="E1171" s="20" t="s">
        <v>77</v>
      </c>
      <c r="F1171" s="20" t="s">
        <v>525</v>
      </c>
      <c r="G1171" s="20" t="s">
        <v>20086</v>
      </c>
      <c r="H1171" s="20" t="s">
        <v>525</v>
      </c>
      <c r="I1171" s="19">
        <f t="shared" si="173"/>
        <v>23</v>
      </c>
      <c r="J1171" s="20" t="s">
        <v>205</v>
      </c>
      <c r="K1171" s="20" t="s">
        <v>273</v>
      </c>
      <c r="L1171" s="95" t="str">
        <f>IF(M1171&lt;&gt;"",IF(NOT(ISNA(INDEX(cc!B:B,MATCH(M1171,cc!A:A,0)))),INDEX(cc!B:B,MATCH(M1171,cc!A:A,0)),"0"),"")</f>
        <v>Sex w/ Unknown</v>
      </c>
      <c r="M1171" s="97" t="s">
        <v>524</v>
      </c>
      <c r="N1171" s="28" t="str">
        <f t="shared" si="174"/>
        <v/>
      </c>
      <c r="O1171" s="19" t="str">
        <f t="shared" si="167"/>
        <v>KP_MAT (N, DSD, Sex) v2: PWID on MAT</v>
      </c>
      <c r="P1171" s="19" t="str">
        <f t="shared" si="168"/>
        <v>KP_MAT (N, DSD, Sex) v2: PWID on MAT</v>
      </c>
      <c r="Q1171" s="19" t="str">
        <f t="shared" si="166"/>
        <v>KP_MAT (N, DSD, Sex) v2</v>
      </c>
      <c r="R1171" s="19" t="str">
        <f t="shared" si="169"/>
        <v>KP_MAT_N_DSD_Sex_v2</v>
      </c>
      <c r="S1171" s="19" t="str">
        <f t="shared" si="170"/>
        <v>KP_MAT_N_DSD_Sex_v2</v>
      </c>
      <c r="T1171" s="19" t="b">
        <f>NOT(ISNA(VLOOKUP(B1171,dbcodes!A:B,2,FALSE)))</f>
        <v>1</v>
      </c>
      <c r="U1171" s="19" t="str">
        <f>IF(ISNA(VLOOKUP(B1171,dbcodes!A:B,2,FALSE)),des!R561,VLOOKUP(B1171,dbcodes!A:B,2,FALSE))</f>
        <v>KP_MAT_N_DSD_Sex_v2</v>
      </c>
      <c r="W1171" s="107" t="str">
        <f>IF(ISNA(VLOOKUP(C1171,descriptions!A:B,2,FALSE)),des!V561,IF(G1171=" TARGET","Target ","")&amp;VLOOKUP(C1171,descriptions!A:B,2,FALSE))</f>
        <v>Number of people who inject drugs (PWID) who are receiving medication assisted therapy (MAT)</v>
      </c>
      <c r="X1171" s="20" t="s">
        <v>4</v>
      </c>
      <c r="Y1171" s="20" t="s">
        <v>831</v>
      </c>
      <c r="Z1171" s="20" t="s">
        <v>836</v>
      </c>
      <c r="AA1171" s="20" t="s">
        <v>102</v>
      </c>
      <c r="AB1171" s="20" t="s">
        <v>755</v>
      </c>
      <c r="AC1171" s="19" t="str">
        <f>IF(AB1171&lt;&gt;"",IF(NOT(ISNA(INDEX(os!A:A,MATCH(AB1171,os!B:B,0)))),INDEX(os!A:A,MATCH(AB1171,os!B:B,0)),"0"),"")</f>
        <v/>
      </c>
      <c r="AD1171" s="20" t="s">
        <v>830</v>
      </c>
      <c r="AH1171" s="93" t="str">
        <f>IF(NOT(ISNA(VLOOKUP(B:B,ResultsTargets!A:A,1,0))),"TRUE","")</f>
        <v/>
      </c>
      <c r="AI1171" s="19" t="str">
        <f>IF(ISNA(VLOOKUP(C1171,dim_techarea!A:B,2,FALSE)),"",VLOOKUP(C1171,dim_techarea!A:B,2,FALSE))</f>
        <v>KP_MAT</v>
      </c>
      <c r="AJ1171" s="19" t="str">
        <f>IF(ISNA(VLOOKUP(AI1171,dim_techarea!B:C,2,FALSE)),"",VLOOKUP(AI1171,dim_techarea!B:C,2,FALSE))</f>
        <v>NYAJ6QkEKbC</v>
      </c>
      <c r="AK1171" s="19" t="str">
        <f>IF(ISNA(VLOOKUP(TRIM(G1171),dim_targetsresults!A:B,2,FALSE)),"",VLOOKUP(TRIM(G1171),dim_targetsresults!A:C,2,FALSE))</f>
        <v>MER Results</v>
      </c>
      <c r="AL1171" s="19" t="str">
        <f>IF(ISNA(VLOOKUP(AK1171,dim_targetsresults!B:C,2,FALSE)),"",VLOOKUP(AK1171,dim_targetsresults!B:C,2,FALSE))</f>
        <v>Jh0jDM5yQ2E</v>
      </c>
      <c r="AM1171" s="19" t="str">
        <f>IF(ISNA(VLOOKUP(TRIM(D1171),dim_numeratordenominator!A:B,2,FALSE)),"",VLOOKUP(TRIM(D1171),dim_numeratordenominator!A:C,2,FALSE))</f>
        <v>Numerator</v>
      </c>
      <c r="AN1171" s="19" t="str">
        <f>IF(ISNA(VLOOKUP(AM1171,dim_numeratordenominator!B:C,2,FALSE)),"",VLOOKUP(AM1171,dim_numeratordenominator!B:C,2,FALSE))</f>
        <v>Som9NRMQqV7</v>
      </c>
      <c r="AO1171" s="19" t="str">
        <f>IF(ISNA(VLOOKUP(TRIM(E1171),dim_supporttype!A:B,2,FALSE)),"",VLOOKUP(TRIM(E1171),dim_supporttype!A:C,2,FALSE))</f>
        <v>DSD</v>
      </c>
      <c r="AP1171" s="19" t="str">
        <f>IF(ISNA(VLOOKUP(AO1171,dim_supporttype!B:C,2,FALSE)),"",VLOOKUP(AO1171,dim_supporttype!B:C,2,FALSE))</f>
        <v>iM13vdNLWKb</v>
      </c>
      <c r="AQ1171" s="19" t="str">
        <f>IF(ISNA(VLOOKUP(TRIM(F1171),dim_disaggs!A:B,2,FALSE)),"No Disagg",VLOOKUP(TRIM(F1171),dim_disaggs!A:B,2,FALSE))</f>
        <v>Sex</v>
      </c>
      <c r="AR1171" s="19" t="str">
        <f>IF(ISNA(VLOOKUP(AQ1171,dim_disaggs!B:C,2,FALSE)),"",VLOOKUP(AQ1171,dim_disaggs!B:C,2,FALSE))</f>
        <v>sdHeplyj1SL</v>
      </c>
      <c r="AU1171" s="72" t="s">
        <v>755</v>
      </c>
      <c r="AV1171" s="73" t="s">
        <v>755</v>
      </c>
      <c r="AW1171" s="66" t="s">
        <v>755</v>
      </c>
      <c r="AX1171" s="66" t="s">
        <v>755</v>
      </c>
      <c r="BA1171" s="105" t="str">
        <f t="shared" si="171"/>
        <v>Top Level Numerator</v>
      </c>
      <c r="BB1171" s="20" t="str">
        <f t="shared" si="172"/>
        <v>PE5QVF0w4xj</v>
      </c>
      <c r="BE1171" s="75" t="s">
        <v>755</v>
      </c>
      <c r="BF1171" s="73" t="s">
        <v>755</v>
      </c>
      <c r="BG1171" s="55" t="s">
        <v>20424</v>
      </c>
      <c r="BH1171" s="76" t="s">
        <v>20422</v>
      </c>
      <c r="BI1171" s="20" t="s">
        <v>755</v>
      </c>
      <c r="BJ1171" s="20" t="s">
        <v>755</v>
      </c>
      <c r="BK1171" s="55" t="s">
        <v>755</v>
      </c>
      <c r="BL1171" s="71" t="s">
        <v>755</v>
      </c>
      <c r="BM1171" s="77" t="s">
        <v>755</v>
      </c>
      <c r="BN1171" s="78" t="s">
        <v>755</v>
      </c>
      <c r="BO1171" s="77" t="s">
        <v>755</v>
      </c>
      <c r="BP1171" s="78" t="s">
        <v>755</v>
      </c>
    </row>
    <row r="1172" spans="1:68" s="3" customFormat="1" x14ac:dyDescent="0.2">
      <c r="A1172" s="20" t="s">
        <v>95</v>
      </c>
      <c r="B1172" s="20" t="s">
        <v>527</v>
      </c>
      <c r="C1172" s="20" t="s">
        <v>253</v>
      </c>
      <c r="D1172" s="20" t="s">
        <v>1</v>
      </c>
      <c r="E1172" s="20" t="s">
        <v>78</v>
      </c>
      <c r="F1172" s="20" t="s">
        <v>525</v>
      </c>
      <c r="G1172" s="20" t="s">
        <v>20086</v>
      </c>
      <c r="H1172" s="20" t="s">
        <v>525</v>
      </c>
      <c r="I1172" s="19">
        <f t="shared" si="173"/>
        <v>22</v>
      </c>
      <c r="J1172" s="20" t="s">
        <v>205</v>
      </c>
      <c r="K1172" s="20" t="s">
        <v>273</v>
      </c>
      <c r="L1172" s="95" t="str">
        <f>IF(M1172&lt;&gt;"",IF(NOT(ISNA(INDEX(cc!B:B,MATCH(M1172,cc!A:A,0)))),INDEX(cc!B:B,MATCH(M1172,cc!A:A,0)),"0"),"")</f>
        <v>Sex w/ Unknown</v>
      </c>
      <c r="M1172" s="97" t="s">
        <v>524</v>
      </c>
      <c r="N1172" s="28" t="str">
        <f t="shared" si="174"/>
        <v/>
      </c>
      <c r="O1172" s="19" t="str">
        <f t="shared" si="167"/>
        <v>KP_MAT (N, TA, Sex) v2: PWID on MAT</v>
      </c>
      <c r="P1172" s="19" t="str">
        <f t="shared" si="168"/>
        <v>KP_MAT (N, TA, Sex) v2: PWID on MAT</v>
      </c>
      <c r="Q1172" s="19" t="str">
        <f t="shared" si="166"/>
        <v>KP_MAT (N, TA, Sex) v2</v>
      </c>
      <c r="R1172" s="19" t="str">
        <f t="shared" si="169"/>
        <v>KP_MAT_N_TA_Sex_v2</v>
      </c>
      <c r="S1172" s="19" t="str">
        <f t="shared" si="170"/>
        <v>KP_MAT_N_TA_Sex_v2</v>
      </c>
      <c r="T1172" s="19" t="b">
        <f>NOT(ISNA(VLOOKUP(B1172,dbcodes!A:B,2,FALSE)))</f>
        <v>1</v>
      </c>
      <c r="U1172" s="19" t="str">
        <f>IF(ISNA(VLOOKUP(B1172,dbcodes!A:B,2,FALSE)),des!R563,VLOOKUP(B1172,dbcodes!A:B,2,FALSE))</f>
        <v>KP_MAT_N_TA_Sex_v2</v>
      </c>
      <c r="V1172" s="20"/>
      <c r="W1172" s="107" t="str">
        <f>IF(ISNA(VLOOKUP(C1172,descriptions!A:B,2,FALSE)),des!V563,IF(G1172=" TARGET","Target ","")&amp;VLOOKUP(C1172,descriptions!A:B,2,FALSE))</f>
        <v>Number of people who inject drugs (PWID) who are receiving medication assisted therapy (MAT)</v>
      </c>
      <c r="X1172" s="20" t="s">
        <v>4</v>
      </c>
      <c r="Y1172" s="20" t="s">
        <v>831</v>
      </c>
      <c r="Z1172" s="20" t="s">
        <v>836</v>
      </c>
      <c r="AA1172" s="20" t="s">
        <v>102</v>
      </c>
      <c r="AB1172" s="20" t="s">
        <v>755</v>
      </c>
      <c r="AC1172" s="19" t="str">
        <f>IF(AB1172&lt;&gt;"",IF(NOT(ISNA(INDEX(os!A:A,MATCH(AB1172,os!B:B,0)))),INDEX(os!A:A,MATCH(AB1172,os!B:B,0)),"0"),"")</f>
        <v/>
      </c>
      <c r="AD1172" s="20" t="s">
        <v>830</v>
      </c>
      <c r="AE1172" s="20"/>
      <c r="AF1172" s="20"/>
      <c r="AG1172" s="20"/>
      <c r="AH1172" s="93" t="str">
        <f>IF(NOT(ISNA(VLOOKUP(B:B,ResultsTargets!A:A,1,0))),"TRUE","")</f>
        <v/>
      </c>
      <c r="AI1172" s="19" t="str">
        <f>IF(ISNA(VLOOKUP(C1172,dim_techarea!A:B,2,FALSE)),"",VLOOKUP(C1172,dim_techarea!A:B,2,FALSE))</f>
        <v>KP_MAT</v>
      </c>
      <c r="AJ1172" s="19" t="str">
        <f>IF(ISNA(VLOOKUP(AI1172,dim_techarea!B:C,2,FALSE)),"",VLOOKUP(AI1172,dim_techarea!B:C,2,FALSE))</f>
        <v>NYAJ6QkEKbC</v>
      </c>
      <c r="AK1172" s="19" t="str">
        <f>IF(ISNA(VLOOKUP(TRIM(G1172),dim_targetsresults!A:B,2,FALSE)),"",VLOOKUP(TRIM(G1172),dim_targetsresults!A:C,2,FALSE))</f>
        <v>MER Results</v>
      </c>
      <c r="AL1172" s="19" t="str">
        <f>IF(ISNA(VLOOKUP(AK1172,dim_targetsresults!B:C,2,FALSE)),"",VLOOKUP(AK1172,dim_targetsresults!B:C,2,FALSE))</f>
        <v>Jh0jDM5yQ2E</v>
      </c>
      <c r="AM1172" s="19" t="str">
        <f>IF(ISNA(VLOOKUP(TRIM(D1172),dim_numeratordenominator!A:B,2,FALSE)),"",VLOOKUP(TRIM(D1172),dim_numeratordenominator!A:C,2,FALSE))</f>
        <v>Numerator</v>
      </c>
      <c r="AN1172" s="19" t="str">
        <f>IF(ISNA(VLOOKUP(AM1172,dim_numeratordenominator!B:C,2,FALSE)),"",VLOOKUP(AM1172,dim_numeratordenominator!B:C,2,FALSE))</f>
        <v>Som9NRMQqV7</v>
      </c>
      <c r="AO1172" s="19" t="str">
        <f>IF(ISNA(VLOOKUP(TRIM(E1172),dim_supporttype!A:B,2,FALSE)),"",VLOOKUP(TRIM(E1172),dim_supporttype!A:C,2,FALSE))</f>
        <v>TA</v>
      </c>
      <c r="AP1172" s="19" t="str">
        <f>IF(ISNA(VLOOKUP(AO1172,dim_supporttype!B:C,2,FALSE)),"",VLOOKUP(AO1172,dim_supporttype!B:C,2,FALSE))</f>
        <v>cRAGKdWIDn4</v>
      </c>
      <c r="AQ1172" s="19" t="str">
        <f>IF(ISNA(VLOOKUP(TRIM(F1172),dim_disaggs!A:B,2,FALSE)),"No Disagg",VLOOKUP(TRIM(F1172),dim_disaggs!A:B,2,FALSE))</f>
        <v>Sex</v>
      </c>
      <c r="AR1172" s="19" t="str">
        <f>IF(ISNA(VLOOKUP(AQ1172,dim_disaggs!B:C,2,FALSE)),"",VLOOKUP(AQ1172,dim_disaggs!B:C,2,FALSE))</f>
        <v>sdHeplyj1SL</v>
      </c>
      <c r="AS1172" s="72"/>
      <c r="AT1172" s="66"/>
      <c r="AU1172" s="72" t="s">
        <v>755</v>
      </c>
      <c r="AV1172" s="73" t="s">
        <v>755</v>
      </c>
      <c r="AW1172" s="66" t="s">
        <v>755</v>
      </c>
      <c r="AX1172" s="66" t="s">
        <v>755</v>
      </c>
      <c r="AY1172" s="20"/>
      <c r="AZ1172" s="20"/>
      <c r="BA1172" s="105" t="str">
        <f t="shared" si="171"/>
        <v>Top Level Numerator</v>
      </c>
      <c r="BB1172" s="20" t="str">
        <f t="shared" si="172"/>
        <v>PE5QVF0w4xj</v>
      </c>
      <c r="BC1172" s="20"/>
      <c r="BD1172" s="20"/>
      <c r="BE1172" s="75" t="s">
        <v>755</v>
      </c>
      <c r="BF1172" s="73" t="s">
        <v>755</v>
      </c>
      <c r="BG1172" s="55" t="s">
        <v>20424</v>
      </c>
      <c r="BH1172" s="76" t="s">
        <v>20422</v>
      </c>
      <c r="BI1172" s="20" t="s">
        <v>755</v>
      </c>
      <c r="BJ1172" s="20" t="s">
        <v>755</v>
      </c>
      <c r="BK1172" s="55" t="s">
        <v>755</v>
      </c>
      <c r="BL1172" s="71" t="s">
        <v>755</v>
      </c>
      <c r="BM1172" s="77" t="s">
        <v>755</v>
      </c>
      <c r="BN1172" s="78" t="s">
        <v>755</v>
      </c>
      <c r="BO1172" s="77" t="s">
        <v>755</v>
      </c>
      <c r="BP1172" s="78" t="s">
        <v>755</v>
      </c>
    </row>
    <row r="1173" spans="1:68" s="3" customFormat="1" x14ac:dyDescent="0.2">
      <c r="A1173" s="20" t="s">
        <v>95</v>
      </c>
      <c r="B1173" s="20" t="s">
        <v>1287</v>
      </c>
      <c r="C1173" s="20" t="s">
        <v>253</v>
      </c>
      <c r="D1173" s="20" t="s">
        <v>1</v>
      </c>
      <c r="E1173" s="20" t="s">
        <v>77</v>
      </c>
      <c r="F1173" s="20"/>
      <c r="G1173" s="20" t="s">
        <v>20086</v>
      </c>
      <c r="H1173" s="20"/>
      <c r="I1173" s="19">
        <f t="shared" si="173"/>
        <v>15</v>
      </c>
      <c r="J1173" s="20" t="s">
        <v>755</v>
      </c>
      <c r="K1173" s="20" t="s">
        <v>273</v>
      </c>
      <c r="L1173" s="95" t="str">
        <f>IF(M1173&lt;&gt;"",IF(NOT(ISNA(INDEX(cc!B:B,MATCH(M1173,cc!A:A,0)))),INDEX(cc!B:B,MATCH(M1173,cc!A:A,0)),"0"),"")</f>
        <v>default</v>
      </c>
      <c r="M1173" s="97" t="s">
        <v>13</v>
      </c>
      <c r="N1173" s="28" t="str">
        <f t="shared" si="174"/>
        <v/>
      </c>
      <c r="O1173" s="19" t="str">
        <f t="shared" si="167"/>
        <v>KP_MAT (N, DSD): PWID on MAT</v>
      </c>
      <c r="P1173" s="19" t="str">
        <f t="shared" si="168"/>
        <v>KP_MAT (N, DSD): PWID on MAT</v>
      </c>
      <c r="Q1173" s="19" t="str">
        <f t="shared" si="166"/>
        <v>KP_MAT (N, DSD)</v>
      </c>
      <c r="R1173" s="19" t="str">
        <f t="shared" si="169"/>
        <v>KP_MAT_N_DSD</v>
      </c>
      <c r="S1173" s="19" t="str">
        <f t="shared" si="170"/>
        <v>KP_MAT_N_DSD_</v>
      </c>
      <c r="T1173" s="19" t="b">
        <f>NOT(ISNA(VLOOKUP(B1173,dbcodes!A:B,2,FALSE)))</f>
        <v>1</v>
      </c>
      <c r="U1173" s="19" t="str">
        <f>IF(ISNA(VLOOKUP(B1173,dbcodes!A:B,2,FALSE)),des!R564,VLOOKUP(B1173,dbcodes!A:B,2,FALSE))</f>
        <v>KP_MAT_N_DSD</v>
      </c>
      <c r="V1173" s="20"/>
      <c r="W1173" s="107" t="str">
        <f>IF(ISNA(VLOOKUP(C1173,descriptions!A:B,2,FALSE)),des!V564,IF(G1173=" TARGET","Target ","")&amp;VLOOKUP(C1173,descriptions!A:B,2,FALSE))</f>
        <v>Number of people who inject drugs (PWID) who are receiving medication assisted therapy (MAT)</v>
      </c>
      <c r="X1173" s="20" t="s">
        <v>4</v>
      </c>
      <c r="Y1173" s="20" t="s">
        <v>831</v>
      </c>
      <c r="Z1173" s="20" t="s">
        <v>836</v>
      </c>
      <c r="AA1173" s="20" t="s">
        <v>102</v>
      </c>
      <c r="AB1173" s="20" t="s">
        <v>755</v>
      </c>
      <c r="AC1173" s="19" t="str">
        <f>IF(AB1173&lt;&gt;"",IF(NOT(ISNA(INDEX(os!A:A,MATCH(AB1173,os!B:B,0)))),INDEX(os!A:A,MATCH(AB1173,os!B:B,0)),"0"),"")</f>
        <v/>
      </c>
      <c r="AD1173" s="20" t="s">
        <v>830</v>
      </c>
      <c r="AE1173" s="20"/>
      <c r="AF1173" s="20"/>
      <c r="AG1173" s="20"/>
      <c r="AH1173" s="93" t="str">
        <f>IF(NOT(ISNA(VLOOKUP(B:B,ResultsTargets!A:A,1,0))),"TRUE","")</f>
        <v/>
      </c>
      <c r="AI1173" s="19" t="str">
        <f>IF(ISNA(VLOOKUP(C1173,dim_techarea!A:B,2,FALSE)),"",VLOOKUP(C1173,dim_techarea!A:B,2,FALSE))</f>
        <v>KP_MAT</v>
      </c>
      <c r="AJ1173" s="19" t="str">
        <f>IF(ISNA(VLOOKUP(AI1173,dim_techarea!B:C,2,FALSE)),"",VLOOKUP(AI1173,dim_techarea!B:C,2,FALSE))</f>
        <v>NYAJ6QkEKbC</v>
      </c>
      <c r="AK1173" s="19" t="str">
        <f>IF(ISNA(VLOOKUP(TRIM(G1173),dim_targetsresults!A:B,2,FALSE)),"",VLOOKUP(TRIM(G1173),dim_targetsresults!A:C,2,FALSE))</f>
        <v>MER Results</v>
      </c>
      <c r="AL1173" s="19" t="str">
        <f>IF(ISNA(VLOOKUP(AK1173,dim_targetsresults!B:C,2,FALSE)),"",VLOOKUP(AK1173,dim_targetsresults!B:C,2,FALSE))</f>
        <v>Jh0jDM5yQ2E</v>
      </c>
      <c r="AM1173" s="19" t="str">
        <f>IF(ISNA(VLOOKUP(TRIM(D1173),dim_numeratordenominator!A:B,2,FALSE)),"",VLOOKUP(TRIM(D1173),dim_numeratordenominator!A:C,2,FALSE))</f>
        <v>Numerator</v>
      </c>
      <c r="AN1173" s="19" t="str">
        <f>IF(ISNA(VLOOKUP(AM1173,dim_numeratordenominator!B:C,2,FALSE)),"",VLOOKUP(AM1173,dim_numeratordenominator!B:C,2,FALSE))</f>
        <v>Som9NRMQqV7</v>
      </c>
      <c r="AO1173" s="19" t="str">
        <f>IF(ISNA(VLOOKUP(TRIM(E1173),dim_supporttype!A:B,2,FALSE)),"",VLOOKUP(TRIM(E1173),dim_supporttype!A:C,2,FALSE))</f>
        <v>DSD</v>
      </c>
      <c r="AP1173" s="19" t="str">
        <f>IF(ISNA(VLOOKUP(AO1173,dim_supporttype!B:C,2,FALSE)),"",VLOOKUP(AO1173,dim_supporttype!B:C,2,FALSE))</f>
        <v>iM13vdNLWKb</v>
      </c>
      <c r="AQ1173" s="19" t="str">
        <f>IF(ISNA(VLOOKUP(TRIM(F1173),dim_disaggs!A:B,2,FALSE)),"No Disagg",VLOOKUP(TRIM(F1173),dim_disaggs!A:B,2,FALSE))</f>
        <v>No Disagg</v>
      </c>
      <c r="AR1173" s="19" t="str">
        <f>IF(ISNA(VLOOKUP(AQ1173,dim_disaggs!B:C,2,FALSE)),"",VLOOKUP(AQ1173,dim_disaggs!B:C,2,FALSE))</f>
        <v>werJlVT6sf3</v>
      </c>
      <c r="AS1173" s="72"/>
      <c r="AT1173" s="66"/>
      <c r="AU1173" s="72" t="s">
        <v>755</v>
      </c>
      <c r="AV1173" s="73" t="s">
        <v>755</v>
      </c>
      <c r="AW1173" s="66" t="s">
        <v>755</v>
      </c>
      <c r="AX1173" s="66" t="s">
        <v>755</v>
      </c>
      <c r="AY1173" s="20"/>
      <c r="AZ1173" s="20"/>
      <c r="BA1173" s="105" t="str">
        <f t="shared" si="171"/>
        <v>Top Level Numerator</v>
      </c>
      <c r="BB1173" s="20" t="str">
        <f t="shared" si="172"/>
        <v>PE5QVF0w4xj</v>
      </c>
      <c r="BC1173" s="20" t="s">
        <v>25706</v>
      </c>
      <c r="BD1173" s="20" t="s">
        <v>25707</v>
      </c>
      <c r="BE1173" s="75" t="s">
        <v>21240</v>
      </c>
      <c r="BF1173" s="73" t="s">
        <v>21241</v>
      </c>
      <c r="BG1173" s="55" t="s">
        <v>755</v>
      </c>
      <c r="BH1173" s="76" t="s">
        <v>755</v>
      </c>
      <c r="BI1173" s="20" t="s">
        <v>755</v>
      </c>
      <c r="BJ1173" s="20" t="s">
        <v>755</v>
      </c>
      <c r="BK1173" s="55" t="s">
        <v>755</v>
      </c>
      <c r="BL1173" s="71" t="s">
        <v>755</v>
      </c>
      <c r="BM1173" s="77" t="s">
        <v>755</v>
      </c>
      <c r="BN1173" s="78" t="s">
        <v>755</v>
      </c>
      <c r="BO1173" s="77" t="s">
        <v>755</v>
      </c>
      <c r="BP1173" s="78" t="s">
        <v>755</v>
      </c>
    </row>
    <row r="1174" spans="1:68" s="3" customFormat="1" x14ac:dyDescent="0.2">
      <c r="A1174" s="20" t="s">
        <v>95</v>
      </c>
      <c r="B1174" s="20" t="s">
        <v>1293</v>
      </c>
      <c r="C1174" s="20" t="s">
        <v>253</v>
      </c>
      <c r="D1174" s="20" t="s">
        <v>1</v>
      </c>
      <c r="E1174" s="20" t="s">
        <v>78</v>
      </c>
      <c r="F1174" s="20"/>
      <c r="G1174" s="20" t="s">
        <v>20086</v>
      </c>
      <c r="H1174" s="20"/>
      <c r="I1174" s="19">
        <f t="shared" si="173"/>
        <v>14</v>
      </c>
      <c r="J1174" s="20" t="s">
        <v>755</v>
      </c>
      <c r="K1174" s="20" t="s">
        <v>273</v>
      </c>
      <c r="L1174" s="95" t="str">
        <f>IF(M1174&lt;&gt;"",IF(NOT(ISNA(INDEX(cc!B:B,MATCH(M1174,cc!A:A,0)))),INDEX(cc!B:B,MATCH(M1174,cc!A:A,0)),"0"),"")</f>
        <v>default</v>
      </c>
      <c r="M1174" s="97" t="s">
        <v>13</v>
      </c>
      <c r="N1174" s="28" t="str">
        <f t="shared" si="174"/>
        <v/>
      </c>
      <c r="O1174" s="19" t="str">
        <f t="shared" si="167"/>
        <v>KP_MAT (N, TA): PWID on MAT</v>
      </c>
      <c r="P1174" s="19" t="str">
        <f t="shared" si="168"/>
        <v>KP_MAT (N, TA): PWID on MAT</v>
      </c>
      <c r="Q1174" s="19" t="str">
        <f t="shared" si="166"/>
        <v>KP_MAT (N, TA)</v>
      </c>
      <c r="R1174" s="19" t="str">
        <f t="shared" si="169"/>
        <v>KP_MAT_N_TA</v>
      </c>
      <c r="S1174" s="19" t="str">
        <f t="shared" si="170"/>
        <v>KP_MAT_N_TA_</v>
      </c>
      <c r="T1174" s="19" t="b">
        <f>NOT(ISNA(VLOOKUP(B1174,dbcodes!A:B,2,FALSE)))</f>
        <v>1</v>
      </c>
      <c r="U1174" s="19" t="str">
        <f>IF(ISNA(VLOOKUP(B1174,dbcodes!A:B,2,FALSE)),des!R565,VLOOKUP(B1174,dbcodes!A:B,2,FALSE))</f>
        <v>KP_MAT_N_TA</v>
      </c>
      <c r="V1174" s="20"/>
      <c r="W1174" s="107" t="str">
        <f>IF(ISNA(VLOOKUP(C1174,descriptions!A:B,2,FALSE)),des!V565,IF(G1174=" TARGET","Target ","")&amp;VLOOKUP(C1174,descriptions!A:B,2,FALSE))</f>
        <v>Number of people who inject drugs (PWID) who are receiving medication assisted therapy (MAT)</v>
      </c>
      <c r="X1174" s="20" t="s">
        <v>4</v>
      </c>
      <c r="Y1174" s="20" t="s">
        <v>831</v>
      </c>
      <c r="Z1174" s="20" t="s">
        <v>836</v>
      </c>
      <c r="AA1174" s="20" t="s">
        <v>102</v>
      </c>
      <c r="AB1174" s="20" t="s">
        <v>755</v>
      </c>
      <c r="AC1174" s="19" t="str">
        <f>IF(AB1174&lt;&gt;"",IF(NOT(ISNA(INDEX(os!A:A,MATCH(AB1174,os!B:B,0)))),INDEX(os!A:A,MATCH(AB1174,os!B:B,0)),"0"),"")</f>
        <v/>
      </c>
      <c r="AD1174" s="20" t="s">
        <v>830</v>
      </c>
      <c r="AE1174" s="20"/>
      <c r="AF1174" s="20"/>
      <c r="AG1174" s="20"/>
      <c r="AH1174" s="93" t="str">
        <f>IF(NOT(ISNA(VLOOKUP(B:B,ResultsTargets!A:A,1,0))),"TRUE","")</f>
        <v/>
      </c>
      <c r="AI1174" s="19" t="str">
        <f>IF(ISNA(VLOOKUP(C1174,dim_techarea!A:B,2,FALSE)),"",VLOOKUP(C1174,dim_techarea!A:B,2,FALSE))</f>
        <v>KP_MAT</v>
      </c>
      <c r="AJ1174" s="19" t="str">
        <f>IF(ISNA(VLOOKUP(AI1174,dim_techarea!B:C,2,FALSE)),"",VLOOKUP(AI1174,dim_techarea!B:C,2,FALSE))</f>
        <v>NYAJ6QkEKbC</v>
      </c>
      <c r="AK1174" s="19" t="str">
        <f>IF(ISNA(VLOOKUP(TRIM(G1174),dim_targetsresults!A:B,2,FALSE)),"",VLOOKUP(TRIM(G1174),dim_targetsresults!A:C,2,FALSE))</f>
        <v>MER Results</v>
      </c>
      <c r="AL1174" s="19" t="str">
        <f>IF(ISNA(VLOOKUP(AK1174,dim_targetsresults!B:C,2,FALSE)),"",VLOOKUP(AK1174,dim_targetsresults!B:C,2,FALSE))</f>
        <v>Jh0jDM5yQ2E</v>
      </c>
      <c r="AM1174" s="19" t="str">
        <f>IF(ISNA(VLOOKUP(TRIM(D1174),dim_numeratordenominator!A:B,2,FALSE)),"",VLOOKUP(TRIM(D1174),dim_numeratordenominator!A:C,2,FALSE))</f>
        <v>Numerator</v>
      </c>
      <c r="AN1174" s="19" t="str">
        <f>IF(ISNA(VLOOKUP(AM1174,dim_numeratordenominator!B:C,2,FALSE)),"",VLOOKUP(AM1174,dim_numeratordenominator!B:C,2,FALSE))</f>
        <v>Som9NRMQqV7</v>
      </c>
      <c r="AO1174" s="19" t="str">
        <f>IF(ISNA(VLOOKUP(TRIM(E1174),dim_supporttype!A:B,2,FALSE)),"",VLOOKUP(TRIM(E1174),dim_supporttype!A:C,2,FALSE))</f>
        <v>TA</v>
      </c>
      <c r="AP1174" s="19" t="str">
        <f>IF(ISNA(VLOOKUP(AO1174,dim_supporttype!B:C,2,FALSE)),"",VLOOKUP(AO1174,dim_supporttype!B:C,2,FALSE))</f>
        <v>cRAGKdWIDn4</v>
      </c>
      <c r="AQ1174" s="19" t="str">
        <f>IF(ISNA(VLOOKUP(TRIM(F1174),dim_disaggs!A:B,2,FALSE)),"No Disagg",VLOOKUP(TRIM(F1174),dim_disaggs!A:B,2,FALSE))</f>
        <v>No Disagg</v>
      </c>
      <c r="AR1174" s="19" t="str">
        <f>IF(ISNA(VLOOKUP(AQ1174,dim_disaggs!B:C,2,FALSE)),"",VLOOKUP(AQ1174,dim_disaggs!B:C,2,FALSE))</f>
        <v>werJlVT6sf3</v>
      </c>
      <c r="AS1174" s="72"/>
      <c r="AT1174" s="66"/>
      <c r="AU1174" s="72" t="s">
        <v>755</v>
      </c>
      <c r="AV1174" s="73" t="s">
        <v>755</v>
      </c>
      <c r="AW1174" s="66" t="s">
        <v>755</v>
      </c>
      <c r="AX1174" s="66" t="s">
        <v>755</v>
      </c>
      <c r="AY1174" s="20"/>
      <c r="AZ1174" s="20"/>
      <c r="BA1174" s="105" t="str">
        <f t="shared" si="171"/>
        <v>Top Level Numerator</v>
      </c>
      <c r="BB1174" s="20" t="str">
        <f t="shared" si="172"/>
        <v>PE5QVF0w4xj</v>
      </c>
      <c r="BC1174" s="20" t="s">
        <v>25706</v>
      </c>
      <c r="BD1174" s="20" t="s">
        <v>25707</v>
      </c>
      <c r="BE1174" s="75" t="s">
        <v>21240</v>
      </c>
      <c r="BF1174" s="73" t="s">
        <v>21241</v>
      </c>
      <c r="BG1174" s="55" t="s">
        <v>755</v>
      </c>
      <c r="BH1174" s="76" t="s">
        <v>755</v>
      </c>
      <c r="BI1174" s="20" t="s">
        <v>755</v>
      </c>
      <c r="BJ1174" s="20" t="s">
        <v>755</v>
      </c>
      <c r="BK1174" s="55" t="s">
        <v>755</v>
      </c>
      <c r="BL1174" s="71" t="s">
        <v>755</v>
      </c>
      <c r="BM1174" s="77" t="s">
        <v>755</v>
      </c>
      <c r="BN1174" s="78" t="s">
        <v>755</v>
      </c>
      <c r="BO1174" s="77" t="s">
        <v>755</v>
      </c>
      <c r="BP1174" s="78" t="s">
        <v>755</v>
      </c>
    </row>
    <row r="1175" spans="1:68" s="3" customFormat="1" x14ac:dyDescent="0.2">
      <c r="A1175" s="20" t="s">
        <v>95</v>
      </c>
      <c r="B1175" s="20" t="s">
        <v>1290</v>
      </c>
      <c r="C1175" s="20" t="s">
        <v>253</v>
      </c>
      <c r="D1175" s="20" t="s">
        <v>1</v>
      </c>
      <c r="E1175" s="20" t="s">
        <v>77</v>
      </c>
      <c r="F1175" s="20" t="s">
        <v>525</v>
      </c>
      <c r="G1175" s="20" t="s">
        <v>2442</v>
      </c>
      <c r="H1175" s="20" t="s">
        <v>525</v>
      </c>
      <c r="I1175" s="19">
        <f t="shared" si="173"/>
        <v>30</v>
      </c>
      <c r="J1175" s="20" t="s">
        <v>205</v>
      </c>
      <c r="K1175" s="20" t="s">
        <v>273</v>
      </c>
      <c r="L1175" s="95" t="str">
        <f>IF(M1175&lt;&gt;"",IF(NOT(ISNA(INDEX(cc!B:B,MATCH(M1175,cc!A:A,0)))),INDEX(cc!B:B,MATCH(M1175,cc!A:A,0)),"0"),"")</f>
        <v>Sex w/ Unknown</v>
      </c>
      <c r="M1175" s="97" t="s">
        <v>524</v>
      </c>
      <c r="N1175" s="28" t="str">
        <f t="shared" si="174"/>
        <v xml:space="preserve"> TARGET</v>
      </c>
      <c r="O1175" s="19" t="str">
        <f t="shared" si="167"/>
        <v>KP_MAT (N, DSD, Sex) TARGET v2: PWID on MAT</v>
      </c>
      <c r="P1175" s="19" t="str">
        <f t="shared" si="168"/>
        <v>KP_MAT (N, DSD, Sex) TARGET v2: PWID on MAT</v>
      </c>
      <c r="Q1175" s="19" t="str">
        <f t="shared" si="166"/>
        <v>KP_MAT (N, DSD, Sex) TARGET v2</v>
      </c>
      <c r="R1175" s="19" t="str">
        <f t="shared" si="169"/>
        <v>KP_MAT_N_DSD_Sex_TARGET_v2</v>
      </c>
      <c r="S1175" s="19" t="str">
        <f t="shared" si="170"/>
        <v>KP_MAT_N_DSD_Sex_TARGET_v2</v>
      </c>
      <c r="T1175" s="19" t="b">
        <f>NOT(ISNA(VLOOKUP(B1175,dbcodes!A:B,2,FALSE)))</f>
        <v>1</v>
      </c>
      <c r="U1175" s="19" t="str">
        <f>IF(ISNA(VLOOKUP(B1175,dbcodes!A:B,2,FALSE)),des!R569,VLOOKUP(B1175,dbcodes!A:B,2,FALSE))</f>
        <v>KP_MAT_N_DSD_Sex_TARGET_v2</v>
      </c>
      <c r="V1175" s="20"/>
      <c r="W1175" s="107" t="str">
        <f>IF(ISNA(VLOOKUP(C1175,descriptions!A:B,2,FALSE)),des!V569,IF(G1175=" TARGET","Target ","")&amp;VLOOKUP(C1175,descriptions!A:B,2,FALSE))</f>
        <v>Target Number of people who inject drugs (PWID) who are receiving medication assisted therapy (MAT)</v>
      </c>
      <c r="X1175" s="20" t="s">
        <v>4</v>
      </c>
      <c r="Y1175" s="20" t="s">
        <v>831</v>
      </c>
      <c r="Z1175" s="20" t="s">
        <v>836</v>
      </c>
      <c r="AA1175" s="20" t="s">
        <v>102</v>
      </c>
      <c r="AB1175" s="20" t="s">
        <v>755</v>
      </c>
      <c r="AC1175" s="19" t="str">
        <f>IF(AB1175&lt;&gt;"",IF(NOT(ISNA(INDEX(os!A:A,MATCH(AB1175,os!B:B,0)))),INDEX(os!A:A,MATCH(AB1175,os!B:B,0)),"0"),"")</f>
        <v/>
      </c>
      <c r="AD1175" s="20" t="s">
        <v>830</v>
      </c>
      <c r="AE1175" s="20"/>
      <c r="AF1175" s="20"/>
      <c r="AG1175" s="20"/>
      <c r="AH1175" s="93" t="str">
        <f>IF(NOT(ISNA(VLOOKUP(B:B,ResultsTargets!A:A,1,0))),"TRUE","")</f>
        <v/>
      </c>
      <c r="AI1175" s="19" t="str">
        <f>IF(ISNA(VLOOKUP(C1175,dim_techarea!A:B,2,FALSE)),"",VLOOKUP(C1175,dim_techarea!A:B,2,FALSE))</f>
        <v>KP_MAT</v>
      </c>
      <c r="AJ1175" s="19" t="str">
        <f>IF(ISNA(VLOOKUP(AI1175,dim_techarea!B:C,2,FALSE)),"",VLOOKUP(AI1175,dim_techarea!B:C,2,FALSE))</f>
        <v>NYAJ6QkEKbC</v>
      </c>
      <c r="AK1175" s="19" t="str">
        <f>IF(ISNA(VLOOKUP(TRIM(G1175),dim_targetsresults!A:B,2,FALSE)),"",VLOOKUP(TRIM(G1175),dim_targetsresults!A:C,2,FALSE))</f>
        <v>MER Targets</v>
      </c>
      <c r="AL1175" s="19" t="str">
        <f>IF(ISNA(VLOOKUP(AK1175,dim_targetsresults!B:C,2,FALSE)),"",VLOOKUP(AK1175,dim_targetsresults!B:C,2,FALSE))</f>
        <v>W8imnja2Owd</v>
      </c>
      <c r="AM1175" s="19" t="str">
        <f>IF(ISNA(VLOOKUP(TRIM(D1175),dim_numeratordenominator!A:B,2,FALSE)),"",VLOOKUP(TRIM(D1175),dim_numeratordenominator!A:C,2,FALSE))</f>
        <v>Numerator</v>
      </c>
      <c r="AN1175" s="19" t="str">
        <f>IF(ISNA(VLOOKUP(AM1175,dim_numeratordenominator!B:C,2,FALSE)),"",VLOOKUP(AM1175,dim_numeratordenominator!B:C,2,FALSE))</f>
        <v>Som9NRMQqV7</v>
      </c>
      <c r="AO1175" s="19" t="str">
        <f>IF(ISNA(VLOOKUP(TRIM(E1175),dim_supporttype!A:B,2,FALSE)),"",VLOOKUP(TRIM(E1175),dim_supporttype!A:C,2,FALSE))</f>
        <v>DSD</v>
      </c>
      <c r="AP1175" s="19" t="str">
        <f>IF(ISNA(VLOOKUP(AO1175,dim_supporttype!B:C,2,FALSE)),"",VLOOKUP(AO1175,dim_supporttype!B:C,2,FALSE))</f>
        <v>iM13vdNLWKb</v>
      </c>
      <c r="AQ1175" s="19" t="str">
        <f>IF(ISNA(VLOOKUP(TRIM(F1175),dim_disaggs!A:B,2,FALSE)),"No Disagg",VLOOKUP(TRIM(F1175),dim_disaggs!A:B,2,FALSE))</f>
        <v>Sex</v>
      </c>
      <c r="AR1175" s="19" t="str">
        <f>IF(ISNA(VLOOKUP(AQ1175,dim_disaggs!B:C,2,FALSE)),"",VLOOKUP(AQ1175,dim_disaggs!B:C,2,FALSE))</f>
        <v>sdHeplyj1SL</v>
      </c>
      <c r="AS1175" s="72"/>
      <c r="AT1175" s="66"/>
      <c r="AU1175" s="72" t="s">
        <v>755</v>
      </c>
      <c r="AV1175" s="73" t="s">
        <v>755</v>
      </c>
      <c r="AW1175" s="66" t="s">
        <v>755</v>
      </c>
      <c r="AX1175" s="66" t="s">
        <v>755</v>
      </c>
      <c r="AY1175" s="20"/>
      <c r="AZ1175" s="20"/>
      <c r="BA1175" s="105" t="str">
        <f t="shared" si="171"/>
        <v>Top Level Numerator</v>
      </c>
      <c r="BB1175" s="20" t="str">
        <f t="shared" si="172"/>
        <v>PE5QVF0w4xj</v>
      </c>
      <c r="BC1175" s="20"/>
      <c r="BD1175" s="20"/>
      <c r="BE1175" s="75" t="s">
        <v>755</v>
      </c>
      <c r="BF1175" s="73" t="s">
        <v>755</v>
      </c>
      <c r="BG1175" s="55" t="s">
        <v>20424</v>
      </c>
      <c r="BH1175" s="76" t="s">
        <v>20422</v>
      </c>
      <c r="BI1175" s="20" t="s">
        <v>755</v>
      </c>
      <c r="BJ1175" s="20" t="s">
        <v>755</v>
      </c>
      <c r="BK1175" s="55" t="s">
        <v>755</v>
      </c>
      <c r="BL1175" s="71" t="s">
        <v>755</v>
      </c>
      <c r="BM1175" s="77" t="s">
        <v>755</v>
      </c>
      <c r="BN1175" s="78" t="s">
        <v>755</v>
      </c>
      <c r="BO1175" s="77" t="s">
        <v>755</v>
      </c>
      <c r="BP1175" s="78" t="s">
        <v>755</v>
      </c>
    </row>
    <row r="1176" spans="1:68" x14ac:dyDescent="0.2">
      <c r="A1176" s="20" t="s">
        <v>95</v>
      </c>
      <c r="B1176" s="20" t="s">
        <v>1296</v>
      </c>
      <c r="C1176" s="20" t="s">
        <v>253</v>
      </c>
      <c r="D1176" s="20" t="s">
        <v>1</v>
      </c>
      <c r="E1176" s="20" t="s">
        <v>78</v>
      </c>
      <c r="F1176" s="20" t="s">
        <v>525</v>
      </c>
      <c r="G1176" s="20" t="s">
        <v>2442</v>
      </c>
      <c r="H1176" s="20" t="s">
        <v>525</v>
      </c>
      <c r="I1176" s="19">
        <f t="shared" si="173"/>
        <v>29</v>
      </c>
      <c r="J1176" s="20" t="s">
        <v>205</v>
      </c>
      <c r="K1176" s="20" t="s">
        <v>273</v>
      </c>
      <c r="L1176" s="95" t="str">
        <f>IF(M1176&lt;&gt;"",IF(NOT(ISNA(INDEX(cc!B:B,MATCH(M1176,cc!A:A,0)))),INDEX(cc!B:B,MATCH(M1176,cc!A:A,0)),"0"),"")</f>
        <v>Sex w/ Unknown</v>
      </c>
      <c r="M1176" s="97" t="s">
        <v>524</v>
      </c>
      <c r="N1176" s="28" t="str">
        <f t="shared" si="174"/>
        <v xml:space="preserve"> TARGET</v>
      </c>
      <c r="O1176" s="19" t="str">
        <f t="shared" si="167"/>
        <v>KP_MAT (N, TA, Sex) TARGET v2: PWID on MAT</v>
      </c>
      <c r="P1176" s="19" t="str">
        <f t="shared" si="168"/>
        <v>KP_MAT (N, TA, Sex) TARGET v2: PWID on MAT</v>
      </c>
      <c r="Q1176" s="19" t="str">
        <f t="shared" si="166"/>
        <v>KP_MAT (N, TA, Sex) TARGET v2</v>
      </c>
      <c r="R1176" s="19" t="str">
        <f t="shared" si="169"/>
        <v>KP_MAT_N_TA_Sex_TARGET_v2</v>
      </c>
      <c r="S1176" s="19" t="str">
        <f t="shared" si="170"/>
        <v>KP_MAT_N_TA_Sex_TARGET_v2</v>
      </c>
      <c r="T1176" s="19" t="b">
        <f>NOT(ISNA(VLOOKUP(B1176,dbcodes!A:B,2,FALSE)))</f>
        <v>1</v>
      </c>
      <c r="U1176" s="19" t="str">
        <f>IF(ISNA(VLOOKUP(B1176,dbcodes!A:B,2,FALSE)),des!R571,VLOOKUP(B1176,dbcodes!A:B,2,FALSE))</f>
        <v>KP_MAT_N_TA_Sex_TARGET_v2</v>
      </c>
      <c r="W1176" s="107" t="str">
        <f>IF(ISNA(VLOOKUP(C1176,descriptions!A:B,2,FALSE)),des!V571,IF(G1176=" TARGET","Target ","")&amp;VLOOKUP(C1176,descriptions!A:B,2,FALSE))</f>
        <v>Target Number of people who inject drugs (PWID) who are receiving medication assisted therapy (MAT)</v>
      </c>
      <c r="X1176" s="20" t="s">
        <v>4</v>
      </c>
      <c r="Y1176" s="20" t="s">
        <v>831</v>
      </c>
      <c r="Z1176" s="20" t="s">
        <v>836</v>
      </c>
      <c r="AA1176" s="20" t="s">
        <v>102</v>
      </c>
      <c r="AB1176" s="20" t="s">
        <v>755</v>
      </c>
      <c r="AC1176" s="19" t="str">
        <f>IF(AB1176&lt;&gt;"",IF(NOT(ISNA(INDEX(os!A:A,MATCH(AB1176,os!B:B,0)))),INDEX(os!A:A,MATCH(AB1176,os!B:B,0)),"0"),"")</f>
        <v/>
      </c>
      <c r="AD1176" s="20" t="s">
        <v>830</v>
      </c>
      <c r="AH1176" s="93" t="str">
        <f>IF(NOT(ISNA(VLOOKUP(B:B,ResultsTargets!A:A,1,0))),"TRUE","")</f>
        <v/>
      </c>
      <c r="AI1176" s="19" t="str">
        <f>IF(ISNA(VLOOKUP(C1176,dim_techarea!A:B,2,FALSE)),"",VLOOKUP(C1176,dim_techarea!A:B,2,FALSE))</f>
        <v>KP_MAT</v>
      </c>
      <c r="AJ1176" s="19" t="str">
        <f>IF(ISNA(VLOOKUP(AI1176,dim_techarea!B:C,2,FALSE)),"",VLOOKUP(AI1176,dim_techarea!B:C,2,FALSE))</f>
        <v>NYAJ6QkEKbC</v>
      </c>
      <c r="AK1176" s="19" t="str">
        <f>IF(ISNA(VLOOKUP(TRIM(G1176),dim_targetsresults!A:B,2,FALSE)),"",VLOOKUP(TRIM(G1176),dim_targetsresults!A:C,2,FALSE))</f>
        <v>MER Targets</v>
      </c>
      <c r="AL1176" s="19" t="str">
        <f>IF(ISNA(VLOOKUP(AK1176,dim_targetsresults!B:C,2,FALSE)),"",VLOOKUP(AK1176,dim_targetsresults!B:C,2,FALSE))</f>
        <v>W8imnja2Owd</v>
      </c>
      <c r="AM1176" s="19" t="str">
        <f>IF(ISNA(VLOOKUP(TRIM(D1176),dim_numeratordenominator!A:B,2,FALSE)),"",VLOOKUP(TRIM(D1176),dim_numeratordenominator!A:C,2,FALSE))</f>
        <v>Numerator</v>
      </c>
      <c r="AN1176" s="19" t="str">
        <f>IF(ISNA(VLOOKUP(AM1176,dim_numeratordenominator!B:C,2,FALSE)),"",VLOOKUP(AM1176,dim_numeratordenominator!B:C,2,FALSE))</f>
        <v>Som9NRMQqV7</v>
      </c>
      <c r="AO1176" s="19" t="str">
        <f>IF(ISNA(VLOOKUP(TRIM(E1176),dim_supporttype!A:B,2,FALSE)),"",VLOOKUP(TRIM(E1176),dim_supporttype!A:C,2,FALSE))</f>
        <v>TA</v>
      </c>
      <c r="AP1176" s="19" t="str">
        <f>IF(ISNA(VLOOKUP(AO1176,dim_supporttype!B:C,2,FALSE)),"",VLOOKUP(AO1176,dim_supporttype!B:C,2,FALSE))</f>
        <v>cRAGKdWIDn4</v>
      </c>
      <c r="AQ1176" s="19" t="str">
        <f>IF(ISNA(VLOOKUP(TRIM(F1176),dim_disaggs!A:B,2,FALSE)),"No Disagg",VLOOKUP(TRIM(F1176),dim_disaggs!A:B,2,FALSE))</f>
        <v>Sex</v>
      </c>
      <c r="AR1176" s="19" t="str">
        <f>IF(ISNA(VLOOKUP(AQ1176,dim_disaggs!B:C,2,FALSE)),"",VLOOKUP(AQ1176,dim_disaggs!B:C,2,FALSE))</f>
        <v>sdHeplyj1SL</v>
      </c>
      <c r="AU1176" s="72" t="s">
        <v>755</v>
      </c>
      <c r="AV1176" s="73" t="s">
        <v>755</v>
      </c>
      <c r="AW1176" s="66" t="s">
        <v>755</v>
      </c>
      <c r="AX1176" s="66" t="s">
        <v>755</v>
      </c>
      <c r="BA1176" s="105" t="str">
        <f t="shared" si="171"/>
        <v>Top Level Numerator</v>
      </c>
      <c r="BB1176" s="20" t="str">
        <f t="shared" si="172"/>
        <v>PE5QVF0w4xj</v>
      </c>
      <c r="BE1176" s="75" t="s">
        <v>755</v>
      </c>
      <c r="BF1176" s="73" t="s">
        <v>755</v>
      </c>
      <c r="BG1176" s="55" t="s">
        <v>20424</v>
      </c>
      <c r="BH1176" s="76" t="s">
        <v>20422</v>
      </c>
      <c r="BI1176" s="20" t="s">
        <v>755</v>
      </c>
      <c r="BJ1176" s="20" t="s">
        <v>755</v>
      </c>
      <c r="BK1176" s="55" t="s">
        <v>755</v>
      </c>
      <c r="BL1176" s="71" t="s">
        <v>755</v>
      </c>
      <c r="BM1176" s="77" t="s">
        <v>755</v>
      </c>
      <c r="BN1176" s="78" t="s">
        <v>755</v>
      </c>
      <c r="BO1176" s="77" t="s">
        <v>755</v>
      </c>
      <c r="BP1176" s="78" t="s">
        <v>755</v>
      </c>
    </row>
    <row r="1177" spans="1:68" x14ac:dyDescent="0.2">
      <c r="A1177" s="20" t="s">
        <v>95</v>
      </c>
      <c r="B1177" s="20" t="s">
        <v>1291</v>
      </c>
      <c r="C1177" s="20" t="s">
        <v>253</v>
      </c>
      <c r="D1177" s="20" t="s">
        <v>1</v>
      </c>
      <c r="E1177" s="20" t="s">
        <v>77</v>
      </c>
      <c r="G1177" s="20" t="s">
        <v>2442</v>
      </c>
      <c r="I1177" s="19">
        <f t="shared" si="173"/>
        <v>22</v>
      </c>
      <c r="J1177" s="20" t="s">
        <v>755</v>
      </c>
      <c r="K1177" s="20" t="s">
        <v>273</v>
      </c>
      <c r="L1177" s="95" t="str">
        <f>IF(M1177&lt;&gt;"",IF(NOT(ISNA(INDEX(cc!B:B,MATCH(M1177,cc!A:A,0)))),INDEX(cc!B:B,MATCH(M1177,cc!A:A,0)),"0"),"")</f>
        <v>default</v>
      </c>
      <c r="M1177" s="97" t="s">
        <v>13</v>
      </c>
      <c r="N1177" s="28" t="str">
        <f t="shared" si="174"/>
        <v xml:space="preserve"> TARGET</v>
      </c>
      <c r="O1177" s="19" t="str">
        <f t="shared" si="167"/>
        <v>KP_MAT (N, DSD) TARGET: PWID on MAT</v>
      </c>
      <c r="P1177" s="19" t="str">
        <f t="shared" si="168"/>
        <v>KP_MAT (N, DSD) TARGET: PWID on MAT</v>
      </c>
      <c r="Q1177" s="19" t="str">
        <f t="shared" si="166"/>
        <v>KP_MAT (N, DSD) TARGET</v>
      </c>
      <c r="R1177" s="19" t="str">
        <f t="shared" si="169"/>
        <v>KP_MAT_N_DSD_TARGET</v>
      </c>
      <c r="S1177" s="19" t="str">
        <f t="shared" si="170"/>
        <v>KP_MAT_N_DSD_TARGET</v>
      </c>
      <c r="T1177" s="19" t="b">
        <f>NOT(ISNA(VLOOKUP(B1177,dbcodes!A:B,2,FALSE)))</f>
        <v>1</v>
      </c>
      <c r="U1177" s="19" t="str">
        <f>IF(ISNA(VLOOKUP(B1177,dbcodes!A:B,2,FALSE)),des!R572,VLOOKUP(B1177,dbcodes!A:B,2,FALSE))</f>
        <v>KP_MAT_N_DSD_TARGET</v>
      </c>
      <c r="W1177" s="107" t="str">
        <f>IF(ISNA(VLOOKUP(C1177,descriptions!A:B,2,FALSE)),des!V572,IF(G1177=" TARGET","Target ","")&amp;VLOOKUP(C1177,descriptions!A:B,2,FALSE))</f>
        <v>Target Number of people who inject drugs (PWID) who are receiving medication assisted therapy (MAT)</v>
      </c>
      <c r="X1177" s="20" t="s">
        <v>4</v>
      </c>
      <c r="Y1177" s="20" t="s">
        <v>831</v>
      </c>
      <c r="Z1177" s="20" t="s">
        <v>836</v>
      </c>
      <c r="AA1177" s="20" t="s">
        <v>102</v>
      </c>
      <c r="AB1177" s="20" t="s">
        <v>755</v>
      </c>
      <c r="AC1177" s="19" t="str">
        <f>IF(AB1177&lt;&gt;"",IF(NOT(ISNA(INDEX(os!A:A,MATCH(AB1177,os!B:B,0)))),INDEX(os!A:A,MATCH(AB1177,os!B:B,0)),"0"),"")</f>
        <v/>
      </c>
      <c r="AD1177" s="20" t="s">
        <v>830</v>
      </c>
      <c r="AH1177" s="93" t="str">
        <f>IF(NOT(ISNA(VLOOKUP(B:B,ResultsTargets!A:A,1,0))),"TRUE","")</f>
        <v/>
      </c>
      <c r="AI1177" s="19" t="str">
        <f>IF(ISNA(VLOOKUP(C1177,dim_techarea!A:B,2,FALSE)),"",VLOOKUP(C1177,dim_techarea!A:B,2,FALSE))</f>
        <v>KP_MAT</v>
      </c>
      <c r="AJ1177" s="19" t="str">
        <f>IF(ISNA(VLOOKUP(AI1177,dim_techarea!B:C,2,FALSE)),"",VLOOKUP(AI1177,dim_techarea!B:C,2,FALSE))</f>
        <v>NYAJ6QkEKbC</v>
      </c>
      <c r="AK1177" s="19" t="str">
        <f>IF(ISNA(VLOOKUP(TRIM(G1177),dim_targetsresults!A:B,2,FALSE)),"",VLOOKUP(TRIM(G1177),dim_targetsresults!A:C,2,FALSE))</f>
        <v>MER Targets</v>
      </c>
      <c r="AL1177" s="19" t="str">
        <f>IF(ISNA(VLOOKUP(AK1177,dim_targetsresults!B:C,2,FALSE)),"",VLOOKUP(AK1177,dim_targetsresults!B:C,2,FALSE))</f>
        <v>W8imnja2Owd</v>
      </c>
      <c r="AM1177" s="19" t="str">
        <f>IF(ISNA(VLOOKUP(TRIM(D1177),dim_numeratordenominator!A:B,2,FALSE)),"",VLOOKUP(TRIM(D1177),dim_numeratordenominator!A:C,2,FALSE))</f>
        <v>Numerator</v>
      </c>
      <c r="AN1177" s="19" t="str">
        <f>IF(ISNA(VLOOKUP(AM1177,dim_numeratordenominator!B:C,2,FALSE)),"",VLOOKUP(AM1177,dim_numeratordenominator!B:C,2,FALSE))</f>
        <v>Som9NRMQqV7</v>
      </c>
      <c r="AO1177" s="19" t="str">
        <f>IF(ISNA(VLOOKUP(TRIM(E1177),dim_supporttype!A:B,2,FALSE)),"",VLOOKUP(TRIM(E1177),dim_supporttype!A:C,2,FALSE))</f>
        <v>DSD</v>
      </c>
      <c r="AP1177" s="19" t="str">
        <f>IF(ISNA(VLOOKUP(AO1177,dim_supporttype!B:C,2,FALSE)),"",VLOOKUP(AO1177,dim_supporttype!B:C,2,FALSE))</f>
        <v>iM13vdNLWKb</v>
      </c>
      <c r="AQ1177" s="19" t="str">
        <f>IF(ISNA(VLOOKUP(TRIM(F1177),dim_disaggs!A:B,2,FALSE)),"No Disagg",VLOOKUP(TRIM(F1177),dim_disaggs!A:B,2,FALSE))</f>
        <v>No Disagg</v>
      </c>
      <c r="AR1177" s="19" t="str">
        <f>IF(ISNA(VLOOKUP(AQ1177,dim_disaggs!B:C,2,FALSE)),"",VLOOKUP(AQ1177,dim_disaggs!B:C,2,FALSE))</f>
        <v>werJlVT6sf3</v>
      </c>
      <c r="AU1177" s="72" t="s">
        <v>755</v>
      </c>
      <c r="AV1177" s="73" t="s">
        <v>755</v>
      </c>
      <c r="AW1177" s="66" t="s">
        <v>755</v>
      </c>
      <c r="AX1177" s="66" t="s">
        <v>755</v>
      </c>
      <c r="BA1177" s="105" t="str">
        <f t="shared" si="171"/>
        <v>Top Level Numerator</v>
      </c>
      <c r="BB1177" s="20" t="str">
        <f t="shared" si="172"/>
        <v>PE5QVF0w4xj</v>
      </c>
      <c r="BC1177" s="20" t="s">
        <v>25706</v>
      </c>
      <c r="BD1177" s="20" t="s">
        <v>25707</v>
      </c>
      <c r="BE1177" s="75" t="s">
        <v>21240</v>
      </c>
      <c r="BF1177" s="73" t="s">
        <v>21241</v>
      </c>
      <c r="BG1177" s="55" t="s">
        <v>755</v>
      </c>
      <c r="BH1177" s="76" t="s">
        <v>755</v>
      </c>
      <c r="BI1177" s="20" t="s">
        <v>755</v>
      </c>
      <c r="BJ1177" s="20" t="s">
        <v>755</v>
      </c>
      <c r="BK1177" s="55" t="s">
        <v>755</v>
      </c>
      <c r="BL1177" s="71" t="s">
        <v>755</v>
      </c>
      <c r="BM1177" s="77" t="s">
        <v>755</v>
      </c>
      <c r="BN1177" s="78" t="s">
        <v>755</v>
      </c>
      <c r="BO1177" s="77" t="s">
        <v>755</v>
      </c>
      <c r="BP1177" s="78" t="s">
        <v>755</v>
      </c>
    </row>
    <row r="1178" spans="1:68" x14ac:dyDescent="0.2">
      <c r="A1178" s="20" t="s">
        <v>95</v>
      </c>
      <c r="B1178" s="20" t="s">
        <v>1297</v>
      </c>
      <c r="C1178" s="20" t="s">
        <v>253</v>
      </c>
      <c r="D1178" s="20" t="s">
        <v>1</v>
      </c>
      <c r="E1178" s="20" t="s">
        <v>78</v>
      </c>
      <c r="G1178" s="20" t="s">
        <v>2442</v>
      </c>
      <c r="I1178" s="19">
        <f t="shared" si="173"/>
        <v>21</v>
      </c>
      <c r="J1178" s="20" t="s">
        <v>755</v>
      </c>
      <c r="K1178" s="20" t="s">
        <v>273</v>
      </c>
      <c r="L1178" s="95" t="str">
        <f>IF(M1178&lt;&gt;"",IF(NOT(ISNA(INDEX(cc!B:B,MATCH(M1178,cc!A:A,0)))),INDEX(cc!B:B,MATCH(M1178,cc!A:A,0)),"0"),"")</f>
        <v>default</v>
      </c>
      <c r="M1178" s="97" t="s">
        <v>13</v>
      </c>
      <c r="N1178" s="28" t="str">
        <f t="shared" si="174"/>
        <v xml:space="preserve"> TARGET</v>
      </c>
      <c r="O1178" s="19" t="str">
        <f t="shared" si="167"/>
        <v>KP_MAT (N, TA) TARGET: PWID on MAT</v>
      </c>
      <c r="P1178" s="19" t="str">
        <f t="shared" si="168"/>
        <v>KP_MAT (N, TA) TARGET: PWID on MAT</v>
      </c>
      <c r="Q1178" s="19" t="str">
        <f t="shared" si="166"/>
        <v>KP_MAT (N, TA) TARGET</v>
      </c>
      <c r="R1178" s="19" t="str">
        <f t="shared" si="169"/>
        <v>KP_MAT_N_TA_TARGET</v>
      </c>
      <c r="S1178" s="19" t="str">
        <f t="shared" si="170"/>
        <v>KP_MAT_N_TA_TARGET</v>
      </c>
      <c r="T1178" s="19" t="b">
        <f>NOT(ISNA(VLOOKUP(B1178,dbcodes!A:B,2,FALSE)))</f>
        <v>1</v>
      </c>
      <c r="U1178" s="19" t="str">
        <f>IF(ISNA(VLOOKUP(B1178,dbcodes!A:B,2,FALSE)),des!R573,VLOOKUP(B1178,dbcodes!A:B,2,FALSE))</f>
        <v>KP_MAT_N_TA_TARGET</v>
      </c>
      <c r="W1178" s="107" t="str">
        <f>IF(ISNA(VLOOKUP(C1178,descriptions!A:B,2,FALSE)),des!V573,IF(G1178=" TARGET","Target ","")&amp;VLOOKUP(C1178,descriptions!A:B,2,FALSE))</f>
        <v>Target Number of people who inject drugs (PWID) who are receiving medication assisted therapy (MAT)</v>
      </c>
      <c r="X1178" s="20" t="s">
        <v>4</v>
      </c>
      <c r="Y1178" s="20" t="s">
        <v>831</v>
      </c>
      <c r="Z1178" s="20" t="s">
        <v>836</v>
      </c>
      <c r="AA1178" s="20" t="s">
        <v>102</v>
      </c>
      <c r="AB1178" s="20" t="s">
        <v>755</v>
      </c>
      <c r="AC1178" s="19" t="str">
        <f>IF(AB1178&lt;&gt;"",IF(NOT(ISNA(INDEX(os!A:A,MATCH(AB1178,os!B:B,0)))),INDEX(os!A:A,MATCH(AB1178,os!B:B,0)),"0"),"")</f>
        <v/>
      </c>
      <c r="AD1178" s="20" t="s">
        <v>830</v>
      </c>
      <c r="AH1178" s="93" t="str">
        <f>IF(NOT(ISNA(VLOOKUP(B:B,ResultsTargets!A:A,1,0))),"TRUE","")</f>
        <v/>
      </c>
      <c r="AI1178" s="19" t="str">
        <f>IF(ISNA(VLOOKUP(C1178,dim_techarea!A:B,2,FALSE)),"",VLOOKUP(C1178,dim_techarea!A:B,2,FALSE))</f>
        <v>KP_MAT</v>
      </c>
      <c r="AJ1178" s="19" t="str">
        <f>IF(ISNA(VLOOKUP(AI1178,dim_techarea!B:C,2,FALSE)),"",VLOOKUP(AI1178,dim_techarea!B:C,2,FALSE))</f>
        <v>NYAJ6QkEKbC</v>
      </c>
      <c r="AK1178" s="19" t="str">
        <f>IF(ISNA(VLOOKUP(TRIM(G1178),dim_targetsresults!A:B,2,FALSE)),"",VLOOKUP(TRIM(G1178),dim_targetsresults!A:C,2,FALSE))</f>
        <v>MER Targets</v>
      </c>
      <c r="AL1178" s="19" t="str">
        <f>IF(ISNA(VLOOKUP(AK1178,dim_targetsresults!B:C,2,FALSE)),"",VLOOKUP(AK1178,dim_targetsresults!B:C,2,FALSE))</f>
        <v>W8imnja2Owd</v>
      </c>
      <c r="AM1178" s="19" t="str">
        <f>IF(ISNA(VLOOKUP(TRIM(D1178),dim_numeratordenominator!A:B,2,FALSE)),"",VLOOKUP(TRIM(D1178),dim_numeratordenominator!A:C,2,FALSE))</f>
        <v>Numerator</v>
      </c>
      <c r="AN1178" s="19" t="str">
        <f>IF(ISNA(VLOOKUP(AM1178,dim_numeratordenominator!B:C,2,FALSE)),"",VLOOKUP(AM1178,dim_numeratordenominator!B:C,2,FALSE))</f>
        <v>Som9NRMQqV7</v>
      </c>
      <c r="AO1178" s="19" t="str">
        <f>IF(ISNA(VLOOKUP(TRIM(E1178),dim_supporttype!A:B,2,FALSE)),"",VLOOKUP(TRIM(E1178),dim_supporttype!A:C,2,FALSE))</f>
        <v>TA</v>
      </c>
      <c r="AP1178" s="19" t="str">
        <f>IF(ISNA(VLOOKUP(AO1178,dim_supporttype!B:C,2,FALSE)),"",VLOOKUP(AO1178,dim_supporttype!B:C,2,FALSE))</f>
        <v>cRAGKdWIDn4</v>
      </c>
      <c r="AQ1178" s="19" t="str">
        <f>IF(ISNA(VLOOKUP(TRIM(F1178),dim_disaggs!A:B,2,FALSE)),"No Disagg",VLOOKUP(TRIM(F1178),dim_disaggs!A:B,2,FALSE))</f>
        <v>No Disagg</v>
      </c>
      <c r="AR1178" s="19" t="str">
        <f>IF(ISNA(VLOOKUP(AQ1178,dim_disaggs!B:C,2,FALSE)),"",VLOOKUP(AQ1178,dim_disaggs!B:C,2,FALSE))</f>
        <v>werJlVT6sf3</v>
      </c>
      <c r="AU1178" s="72" t="s">
        <v>755</v>
      </c>
      <c r="AV1178" s="73" t="s">
        <v>755</v>
      </c>
      <c r="AW1178" s="66" t="s">
        <v>755</v>
      </c>
      <c r="AX1178" s="66" t="s">
        <v>755</v>
      </c>
      <c r="BA1178" s="105" t="str">
        <f t="shared" si="171"/>
        <v>Top Level Numerator</v>
      </c>
      <c r="BB1178" s="20" t="str">
        <f t="shared" si="172"/>
        <v>PE5QVF0w4xj</v>
      </c>
      <c r="BC1178" s="20" t="s">
        <v>25706</v>
      </c>
      <c r="BD1178" s="20" t="s">
        <v>25707</v>
      </c>
      <c r="BE1178" s="75" t="s">
        <v>21240</v>
      </c>
      <c r="BF1178" s="73" t="s">
        <v>21241</v>
      </c>
      <c r="BG1178" s="55" t="s">
        <v>755</v>
      </c>
      <c r="BH1178" s="76" t="s">
        <v>755</v>
      </c>
      <c r="BI1178" s="20" t="s">
        <v>755</v>
      </c>
      <c r="BJ1178" s="20" t="s">
        <v>755</v>
      </c>
      <c r="BK1178" s="55" t="s">
        <v>755</v>
      </c>
      <c r="BL1178" s="71" t="s">
        <v>755</v>
      </c>
      <c r="BM1178" s="77" t="s">
        <v>755</v>
      </c>
      <c r="BN1178" s="78" t="s">
        <v>755</v>
      </c>
      <c r="BO1178" s="77" t="s">
        <v>755</v>
      </c>
      <c r="BP1178" s="78" t="s">
        <v>755</v>
      </c>
    </row>
    <row r="1179" spans="1:68" x14ac:dyDescent="0.2">
      <c r="A1179" s="20" t="s">
        <v>95</v>
      </c>
      <c r="B1179" s="20" t="s">
        <v>1304</v>
      </c>
      <c r="C1179" s="20" t="s">
        <v>250</v>
      </c>
      <c r="D1179" s="20" t="s">
        <v>164</v>
      </c>
      <c r="E1179" s="20" t="s">
        <v>77</v>
      </c>
      <c r="F1179" s="20" t="s">
        <v>81</v>
      </c>
      <c r="G1179" s="20" t="s">
        <v>20086</v>
      </c>
      <c r="H1179" s="20" t="s">
        <v>81</v>
      </c>
      <c r="I1179" s="19">
        <f t="shared" si="173"/>
        <v>24</v>
      </c>
      <c r="J1179" s="20" t="s">
        <v>755</v>
      </c>
      <c r="K1179" s="20" t="s">
        <v>272</v>
      </c>
      <c r="L1179" s="95" t="str">
        <f>IF(M1179&lt;&gt;"",IF(NOT(ISNA(INDEX(cc!B:B,MATCH(M1179,cc!A:A,0)))),INDEX(cc!B:B,MATCH(M1179,cc!A:A,0)),"0"),"")</f>
        <v>Key Populations</v>
      </c>
      <c r="M1179" s="97" t="s">
        <v>4087</v>
      </c>
      <c r="N1179" s="28" t="str">
        <f t="shared" si="174"/>
        <v/>
      </c>
      <c r="O1179" s="19" t="str">
        <f t="shared" si="167"/>
        <v>KP_PREV (D, DSD, KeyPop): Key Pop Preventive</v>
      </c>
      <c r="P1179" s="19" t="str">
        <f t="shared" si="168"/>
        <v>KP_PREV (D, DSD, KeyPop): Key Pop Preventive</v>
      </c>
      <c r="Q1179" s="19" t="str">
        <f t="shared" si="166"/>
        <v>KP_PREV (D, DSD, KeyPop)</v>
      </c>
      <c r="R1179" s="19" t="str">
        <f t="shared" si="169"/>
        <v>KP_PREV_D_DSD_KeyPop</v>
      </c>
      <c r="S1179" s="19" t="str">
        <f t="shared" si="170"/>
        <v>KP_PREV_D_DSD_KeyPop_</v>
      </c>
      <c r="T1179" s="19" t="b">
        <f>NOT(ISNA(VLOOKUP(B1179,dbcodes!A:B,2,FALSE)))</f>
        <v>1</v>
      </c>
      <c r="U1179" s="19" t="str">
        <f>IF(ISNA(VLOOKUP(B1179,dbcodes!A:B,2,FALSE)),des!R588,VLOOKUP(B1179,dbcodes!A:B,2,FALSE))</f>
        <v>KP_PREV_D_DSD_KeyPop</v>
      </c>
      <c r="W1179" s="107" t="str">
        <f>IF(ISNA(VLOOKUP(C1179,descriptions!A:B,2,FALSE)),des!V588,IF(G1179=" TARGET","Target ","")&amp;VLOOKUP(C1179,descriptions!A:B,2,FALSE))</f>
        <v>Number of key populations reached with individual and/or small group-level HIV prevention interventions designed for the target population</v>
      </c>
      <c r="X1179" s="20" t="s">
        <v>4</v>
      </c>
      <c r="Y1179" s="20" t="s">
        <v>831</v>
      </c>
      <c r="Z1179" s="20" t="s">
        <v>836</v>
      </c>
      <c r="AA1179" s="20" t="s">
        <v>102</v>
      </c>
      <c r="AB1179" s="20" t="s">
        <v>755</v>
      </c>
      <c r="AC1179" s="19" t="str">
        <f>IF(AB1179&lt;&gt;"",IF(NOT(ISNA(INDEX(os!A:A,MATCH(AB1179,os!B:B,0)))),INDEX(os!A:A,MATCH(AB1179,os!B:B,0)),"0"),"")</f>
        <v/>
      </c>
      <c r="AD1179" s="20" t="s">
        <v>830</v>
      </c>
      <c r="AH1179" s="93" t="str">
        <f>IF(NOT(ISNA(VLOOKUP(B:B,ResultsTargets!A:A,1,0))),"TRUE","")</f>
        <v/>
      </c>
      <c r="AI1179" s="19" t="str">
        <f>IF(ISNA(VLOOKUP(C1179,dim_techarea!A:B,2,FALSE)),"",VLOOKUP(C1179,dim_techarea!A:B,2,FALSE))</f>
        <v>KP_PREV</v>
      </c>
      <c r="AJ1179" s="19" t="str">
        <f>IF(ISNA(VLOOKUP(AI1179,dim_techarea!B:C,2,FALSE)),"",VLOOKUP(AI1179,dim_techarea!B:C,2,FALSE))</f>
        <v>Uo2vBxak9im</v>
      </c>
      <c r="AK1179" s="19" t="str">
        <f>IF(ISNA(VLOOKUP(TRIM(G1179),dim_targetsresults!A:B,2,FALSE)),"",VLOOKUP(TRIM(G1179),dim_targetsresults!A:C,2,FALSE))</f>
        <v>MER Results</v>
      </c>
      <c r="AL1179" s="19" t="str">
        <f>IF(ISNA(VLOOKUP(AK1179,dim_targetsresults!B:C,2,FALSE)),"",VLOOKUP(AK1179,dim_targetsresults!B:C,2,FALSE))</f>
        <v>Jh0jDM5yQ2E</v>
      </c>
      <c r="AM1179" s="19" t="str">
        <f>IF(ISNA(VLOOKUP(TRIM(D1179),dim_numeratordenominator!A:B,2,FALSE)),"",VLOOKUP(TRIM(D1179),dim_numeratordenominator!A:C,2,FALSE))</f>
        <v>Denominator</v>
      </c>
      <c r="AN1179" s="19" t="str">
        <f>IF(ISNA(VLOOKUP(AM1179,dim_numeratordenominator!B:C,2,FALSE)),"",VLOOKUP(AM1179,dim_numeratordenominator!B:C,2,FALSE))</f>
        <v>QpNj0nSuEhD</v>
      </c>
      <c r="AO1179" s="19" t="str">
        <f>IF(ISNA(VLOOKUP(TRIM(E1179),dim_supporttype!A:B,2,FALSE)),"",VLOOKUP(TRIM(E1179),dim_supporttype!A:C,2,FALSE))</f>
        <v>DSD</v>
      </c>
      <c r="AP1179" s="19" t="str">
        <f>IF(ISNA(VLOOKUP(AO1179,dim_supporttype!B:C,2,FALSE)),"",VLOOKUP(AO1179,dim_supporttype!B:C,2,FALSE))</f>
        <v>iM13vdNLWKb</v>
      </c>
      <c r="AQ1179" s="19" t="str">
        <f>IF(ISNA(VLOOKUP(TRIM(F1179),dim_disaggs!A:B,2,FALSE)),"No Disagg",VLOOKUP(TRIM(F1179),dim_disaggs!A:B,2,FALSE))</f>
        <v>KeyPop</v>
      </c>
      <c r="AR1179" s="19" t="str">
        <f>IF(ISNA(VLOOKUP(AQ1179,dim_disaggs!B:C,2,FALSE)),"",VLOOKUP(AQ1179,dim_disaggs!B:C,2,FALSE))</f>
        <v>OoC9KSMqBms</v>
      </c>
      <c r="AU1179" s="72" t="s">
        <v>755</v>
      </c>
      <c r="AV1179" s="73" t="s">
        <v>755</v>
      </c>
      <c r="AW1179" s="66" t="s">
        <v>755</v>
      </c>
      <c r="AX1179" s="66" t="s">
        <v>755</v>
      </c>
      <c r="BA1179" s="105" t="str">
        <f t="shared" si="171"/>
        <v/>
      </c>
      <c r="BB1179" s="20" t="str">
        <f t="shared" si="172"/>
        <v/>
      </c>
      <c r="BE1179" s="75" t="s">
        <v>755</v>
      </c>
      <c r="BF1179" s="73" t="s">
        <v>755</v>
      </c>
      <c r="BG1179" s="55" t="s">
        <v>755</v>
      </c>
      <c r="BH1179" s="76" t="s">
        <v>755</v>
      </c>
      <c r="BI1179" s="20" t="s">
        <v>755</v>
      </c>
      <c r="BJ1179" s="20" t="s">
        <v>755</v>
      </c>
      <c r="BK1179" s="55" t="s">
        <v>755</v>
      </c>
      <c r="BL1179" s="71" t="s">
        <v>755</v>
      </c>
      <c r="BM1179" s="77" t="s">
        <v>755</v>
      </c>
      <c r="BN1179" s="78" t="s">
        <v>755</v>
      </c>
      <c r="BO1179" s="77" t="s">
        <v>755</v>
      </c>
      <c r="BP1179" s="78" t="s">
        <v>755</v>
      </c>
    </row>
    <row r="1180" spans="1:68" x14ac:dyDescent="0.2">
      <c r="A1180" s="20" t="s">
        <v>95</v>
      </c>
      <c r="B1180" s="20" t="s">
        <v>509</v>
      </c>
      <c r="C1180" s="20" t="s">
        <v>250</v>
      </c>
      <c r="D1180" s="20" t="s">
        <v>164</v>
      </c>
      <c r="E1180" s="20" t="s">
        <v>77</v>
      </c>
      <c r="F1180" s="20" t="s">
        <v>81</v>
      </c>
      <c r="G1180" s="20" t="s">
        <v>20086</v>
      </c>
      <c r="H1180" s="20" t="s">
        <v>81</v>
      </c>
      <c r="I1180" s="19">
        <f t="shared" si="173"/>
        <v>27</v>
      </c>
      <c r="J1180" s="20" t="s">
        <v>205</v>
      </c>
      <c r="K1180" s="20" t="s">
        <v>272</v>
      </c>
      <c r="L1180" s="95" t="str">
        <f>IF(M1180&lt;&gt;"",IF(NOT(ISNA(INDEX(cc!B:B,MATCH(M1180,cc!A:A,0)))),INDEX(cc!B:B,MATCH(M1180,cc!A:A,0)),"0"),"")</f>
        <v>Key Populations v3</v>
      </c>
      <c r="M1180" s="97" t="s">
        <v>104</v>
      </c>
      <c r="N1180" s="28" t="str">
        <f t="shared" si="174"/>
        <v/>
      </c>
      <c r="O1180" s="19" t="str">
        <f t="shared" si="167"/>
        <v>KP_PREV (D, DSD, KeyPop) v2: Key Pop Preventive</v>
      </c>
      <c r="P1180" s="19" t="str">
        <f t="shared" si="168"/>
        <v>KP_PREV (D, DSD, KeyPop) v2: Key Pop Preventive</v>
      </c>
      <c r="Q1180" s="19" t="str">
        <f t="shared" si="166"/>
        <v>KP_PREV (D, DSD, KeyPop) v2</v>
      </c>
      <c r="R1180" s="19" t="str">
        <f t="shared" si="169"/>
        <v>KP_PREV_D_DSD_KeyPop_v2</v>
      </c>
      <c r="S1180" s="19" t="str">
        <f t="shared" si="170"/>
        <v>KP_PREV_D_DSD_KeyPop_v2</v>
      </c>
      <c r="T1180" s="19" t="b">
        <f>NOT(ISNA(VLOOKUP(B1180,dbcodes!A:B,2,FALSE)))</f>
        <v>1</v>
      </c>
      <c r="U1180" s="19" t="str">
        <f>IF(ISNA(VLOOKUP(B1180,dbcodes!A:B,2,FALSE)),des!R589,VLOOKUP(B1180,dbcodes!A:B,2,FALSE))</f>
        <v>KP_PREV_D_DSD_KeyPop_v2</v>
      </c>
      <c r="W1180" s="107" t="str">
        <f>IF(ISNA(VLOOKUP(C1180,descriptions!A:B,2,FALSE)),des!V589,IF(G1180=" TARGET","Target ","")&amp;VLOOKUP(C1180,descriptions!A:B,2,FALSE))</f>
        <v>Number of key populations reached with individual and/or small group-level HIV prevention interventions designed for the target population</v>
      </c>
      <c r="X1180" s="20" t="s">
        <v>4</v>
      </c>
      <c r="Y1180" s="20" t="s">
        <v>831</v>
      </c>
      <c r="Z1180" s="20" t="s">
        <v>836</v>
      </c>
      <c r="AA1180" s="20" t="s">
        <v>102</v>
      </c>
      <c r="AB1180" s="20" t="s">
        <v>755</v>
      </c>
      <c r="AC1180" s="19" t="str">
        <f>IF(AB1180&lt;&gt;"",IF(NOT(ISNA(INDEX(os!A:A,MATCH(AB1180,os!B:B,0)))),INDEX(os!A:A,MATCH(AB1180,os!B:B,0)),"0"),"")</f>
        <v/>
      </c>
      <c r="AD1180" s="20" t="s">
        <v>830</v>
      </c>
      <c r="AH1180" s="93" t="str">
        <f>IF(NOT(ISNA(VLOOKUP(B:B,ResultsTargets!A:A,1,0))),"TRUE","")</f>
        <v/>
      </c>
      <c r="AI1180" s="19" t="str">
        <f>IF(ISNA(VLOOKUP(C1180,dim_techarea!A:B,2,FALSE)),"",VLOOKUP(C1180,dim_techarea!A:B,2,FALSE))</f>
        <v>KP_PREV</v>
      </c>
      <c r="AJ1180" s="19" t="str">
        <f>IF(ISNA(VLOOKUP(AI1180,dim_techarea!B:C,2,FALSE)),"",VLOOKUP(AI1180,dim_techarea!B:C,2,FALSE))</f>
        <v>Uo2vBxak9im</v>
      </c>
      <c r="AK1180" s="19" t="str">
        <f>IF(ISNA(VLOOKUP(TRIM(G1180),dim_targetsresults!A:B,2,FALSE)),"",VLOOKUP(TRIM(G1180),dim_targetsresults!A:C,2,FALSE))</f>
        <v>MER Results</v>
      </c>
      <c r="AL1180" s="19" t="str">
        <f>IF(ISNA(VLOOKUP(AK1180,dim_targetsresults!B:C,2,FALSE)),"",VLOOKUP(AK1180,dim_targetsresults!B:C,2,FALSE))</f>
        <v>Jh0jDM5yQ2E</v>
      </c>
      <c r="AM1180" s="19" t="str">
        <f>IF(ISNA(VLOOKUP(TRIM(D1180),dim_numeratordenominator!A:B,2,FALSE)),"",VLOOKUP(TRIM(D1180),dim_numeratordenominator!A:C,2,FALSE))</f>
        <v>Denominator</v>
      </c>
      <c r="AN1180" s="19" t="str">
        <f>IF(ISNA(VLOOKUP(AM1180,dim_numeratordenominator!B:C,2,FALSE)),"",VLOOKUP(AM1180,dim_numeratordenominator!B:C,2,FALSE))</f>
        <v>QpNj0nSuEhD</v>
      </c>
      <c r="AO1180" s="19" t="str">
        <f>IF(ISNA(VLOOKUP(TRIM(E1180),dim_supporttype!A:B,2,FALSE)),"",VLOOKUP(TRIM(E1180),dim_supporttype!A:C,2,FALSE))</f>
        <v>DSD</v>
      </c>
      <c r="AP1180" s="19" t="str">
        <f>IF(ISNA(VLOOKUP(AO1180,dim_supporttype!B:C,2,FALSE)),"",VLOOKUP(AO1180,dim_supporttype!B:C,2,FALSE))</f>
        <v>iM13vdNLWKb</v>
      </c>
      <c r="AQ1180" s="19" t="str">
        <f>IF(ISNA(VLOOKUP(TRIM(F1180),dim_disaggs!A:B,2,FALSE)),"No Disagg",VLOOKUP(TRIM(F1180),dim_disaggs!A:B,2,FALSE))</f>
        <v>KeyPop</v>
      </c>
      <c r="AR1180" s="19" t="str">
        <f>IF(ISNA(VLOOKUP(AQ1180,dim_disaggs!B:C,2,FALSE)),"",VLOOKUP(AQ1180,dim_disaggs!B:C,2,FALSE))</f>
        <v>OoC9KSMqBms</v>
      </c>
      <c r="AU1180" s="72" t="s">
        <v>755</v>
      </c>
      <c r="AV1180" s="73" t="s">
        <v>755</v>
      </c>
      <c r="AW1180" s="66" t="s">
        <v>755</v>
      </c>
      <c r="AX1180" s="66" t="s">
        <v>755</v>
      </c>
      <c r="BA1180" s="105" t="str">
        <f t="shared" si="171"/>
        <v>Top Level Denominator</v>
      </c>
      <c r="BB1180" s="20" t="str">
        <f t="shared" si="172"/>
        <v>Azqe383ljKu</v>
      </c>
      <c r="BE1180" s="75" t="s">
        <v>755</v>
      </c>
      <c r="BF1180" s="73" t="s">
        <v>755</v>
      </c>
      <c r="BG1180" s="55" t="s">
        <v>20425</v>
      </c>
      <c r="BH1180" s="76" t="s">
        <v>20423</v>
      </c>
      <c r="BI1180" s="20" t="s">
        <v>20421</v>
      </c>
      <c r="BJ1180" s="20" t="s">
        <v>20427</v>
      </c>
      <c r="BK1180" s="55" t="s">
        <v>755</v>
      </c>
      <c r="BL1180" s="71" t="s">
        <v>755</v>
      </c>
      <c r="BM1180" s="77" t="s">
        <v>755</v>
      </c>
      <c r="BN1180" s="78" t="s">
        <v>755</v>
      </c>
      <c r="BO1180" s="77" t="s">
        <v>755</v>
      </c>
      <c r="BP1180" s="78" t="s">
        <v>755</v>
      </c>
    </row>
    <row r="1181" spans="1:68" x14ac:dyDescent="0.2">
      <c r="A1181" s="20" t="s">
        <v>95</v>
      </c>
      <c r="B1181" s="20" t="s">
        <v>1309</v>
      </c>
      <c r="C1181" s="20" t="s">
        <v>250</v>
      </c>
      <c r="D1181" s="20" t="s">
        <v>164</v>
      </c>
      <c r="E1181" s="20" t="s">
        <v>78</v>
      </c>
      <c r="F1181" s="20" t="s">
        <v>81</v>
      </c>
      <c r="G1181" s="20" t="s">
        <v>20086</v>
      </c>
      <c r="H1181" s="20" t="s">
        <v>81</v>
      </c>
      <c r="I1181" s="19">
        <f t="shared" si="173"/>
        <v>23</v>
      </c>
      <c r="J1181" s="20" t="s">
        <v>755</v>
      </c>
      <c r="K1181" s="20" t="s">
        <v>272</v>
      </c>
      <c r="L1181" s="95" t="str">
        <f>IF(M1181&lt;&gt;"",IF(NOT(ISNA(INDEX(cc!B:B,MATCH(M1181,cc!A:A,0)))),INDEX(cc!B:B,MATCH(M1181,cc!A:A,0)),"0"),"")</f>
        <v>Key Populations</v>
      </c>
      <c r="M1181" s="97" t="s">
        <v>4087</v>
      </c>
      <c r="N1181" s="28" t="str">
        <f t="shared" si="174"/>
        <v/>
      </c>
      <c r="O1181" s="19" t="str">
        <f t="shared" si="167"/>
        <v>KP_PREV (D, TA, KeyPop): Key Pop Preventive</v>
      </c>
      <c r="P1181" s="19" t="str">
        <f t="shared" si="168"/>
        <v>KP_PREV (D, TA, KeyPop): Key Pop Preventive</v>
      </c>
      <c r="Q1181" s="19" t="str">
        <f t="shared" si="166"/>
        <v>KP_PREV (D, TA, KeyPop)</v>
      </c>
      <c r="R1181" s="19" t="str">
        <f t="shared" si="169"/>
        <v>KP_PREV_D_TA_KeyPop</v>
      </c>
      <c r="S1181" s="19" t="str">
        <f t="shared" si="170"/>
        <v>KP_PREV_D_TA_KeyPop_</v>
      </c>
      <c r="T1181" s="19" t="b">
        <f>NOT(ISNA(VLOOKUP(B1181,dbcodes!A:B,2,FALSE)))</f>
        <v>1</v>
      </c>
      <c r="U1181" s="19" t="str">
        <f>IF(ISNA(VLOOKUP(B1181,dbcodes!A:B,2,FALSE)),des!R590,VLOOKUP(B1181,dbcodes!A:B,2,FALSE))</f>
        <v>KP_PREV_D_TA_KeyPop</v>
      </c>
      <c r="W1181" s="107" t="str">
        <f>IF(ISNA(VLOOKUP(C1181,descriptions!A:B,2,FALSE)),des!V590,IF(G1181=" TARGET","Target ","")&amp;VLOOKUP(C1181,descriptions!A:B,2,FALSE))</f>
        <v>Number of key populations reached with individual and/or small group-level HIV prevention interventions designed for the target population</v>
      </c>
      <c r="X1181" s="20" t="s">
        <v>4</v>
      </c>
      <c r="Y1181" s="20" t="s">
        <v>831</v>
      </c>
      <c r="Z1181" s="20" t="s">
        <v>836</v>
      </c>
      <c r="AA1181" s="20" t="s">
        <v>102</v>
      </c>
      <c r="AB1181" s="20" t="s">
        <v>755</v>
      </c>
      <c r="AC1181" s="19" t="str">
        <f>IF(AB1181&lt;&gt;"",IF(NOT(ISNA(INDEX(os!A:A,MATCH(AB1181,os!B:B,0)))),INDEX(os!A:A,MATCH(AB1181,os!B:B,0)),"0"),"")</f>
        <v/>
      </c>
      <c r="AD1181" s="20" t="s">
        <v>830</v>
      </c>
      <c r="AH1181" s="93" t="str">
        <f>IF(NOT(ISNA(VLOOKUP(B:B,ResultsTargets!A:A,1,0))),"TRUE","")</f>
        <v/>
      </c>
      <c r="AI1181" s="19" t="str">
        <f>IF(ISNA(VLOOKUP(C1181,dim_techarea!A:B,2,FALSE)),"",VLOOKUP(C1181,dim_techarea!A:B,2,FALSE))</f>
        <v>KP_PREV</v>
      </c>
      <c r="AJ1181" s="19" t="str">
        <f>IF(ISNA(VLOOKUP(AI1181,dim_techarea!B:C,2,FALSE)),"",VLOOKUP(AI1181,dim_techarea!B:C,2,FALSE))</f>
        <v>Uo2vBxak9im</v>
      </c>
      <c r="AK1181" s="19" t="str">
        <f>IF(ISNA(VLOOKUP(TRIM(G1181),dim_targetsresults!A:B,2,FALSE)),"",VLOOKUP(TRIM(G1181),dim_targetsresults!A:C,2,FALSE))</f>
        <v>MER Results</v>
      </c>
      <c r="AL1181" s="19" t="str">
        <f>IF(ISNA(VLOOKUP(AK1181,dim_targetsresults!B:C,2,FALSE)),"",VLOOKUP(AK1181,dim_targetsresults!B:C,2,FALSE))</f>
        <v>Jh0jDM5yQ2E</v>
      </c>
      <c r="AM1181" s="19" t="str">
        <f>IF(ISNA(VLOOKUP(TRIM(D1181),dim_numeratordenominator!A:B,2,FALSE)),"",VLOOKUP(TRIM(D1181),dim_numeratordenominator!A:C,2,FALSE))</f>
        <v>Denominator</v>
      </c>
      <c r="AN1181" s="19" t="str">
        <f>IF(ISNA(VLOOKUP(AM1181,dim_numeratordenominator!B:C,2,FALSE)),"",VLOOKUP(AM1181,dim_numeratordenominator!B:C,2,FALSE))</f>
        <v>QpNj0nSuEhD</v>
      </c>
      <c r="AO1181" s="19" t="str">
        <f>IF(ISNA(VLOOKUP(TRIM(E1181),dim_supporttype!A:B,2,FALSE)),"",VLOOKUP(TRIM(E1181),dim_supporttype!A:C,2,FALSE))</f>
        <v>TA</v>
      </c>
      <c r="AP1181" s="19" t="str">
        <f>IF(ISNA(VLOOKUP(AO1181,dim_supporttype!B:C,2,FALSE)),"",VLOOKUP(AO1181,dim_supporttype!B:C,2,FALSE))</f>
        <v>cRAGKdWIDn4</v>
      </c>
      <c r="AQ1181" s="19" t="str">
        <f>IF(ISNA(VLOOKUP(TRIM(F1181),dim_disaggs!A:B,2,FALSE)),"No Disagg",VLOOKUP(TRIM(F1181),dim_disaggs!A:B,2,FALSE))</f>
        <v>KeyPop</v>
      </c>
      <c r="AR1181" s="19" t="str">
        <f>IF(ISNA(VLOOKUP(AQ1181,dim_disaggs!B:C,2,FALSE)),"",VLOOKUP(AQ1181,dim_disaggs!B:C,2,FALSE))</f>
        <v>OoC9KSMqBms</v>
      </c>
      <c r="AU1181" s="72" t="s">
        <v>755</v>
      </c>
      <c r="AV1181" s="73" t="s">
        <v>755</v>
      </c>
      <c r="AW1181" s="66" t="s">
        <v>755</v>
      </c>
      <c r="AX1181" s="66" t="s">
        <v>755</v>
      </c>
      <c r="BA1181" s="105" t="str">
        <f t="shared" si="171"/>
        <v/>
      </c>
      <c r="BB1181" s="20" t="str">
        <f t="shared" si="172"/>
        <v/>
      </c>
      <c r="BE1181" s="75" t="s">
        <v>755</v>
      </c>
      <c r="BF1181" s="73" t="s">
        <v>755</v>
      </c>
      <c r="BG1181" s="55" t="s">
        <v>755</v>
      </c>
      <c r="BH1181" s="76" t="s">
        <v>755</v>
      </c>
      <c r="BI1181" s="20" t="s">
        <v>755</v>
      </c>
      <c r="BJ1181" s="20" t="s">
        <v>755</v>
      </c>
      <c r="BK1181" s="55" t="s">
        <v>755</v>
      </c>
      <c r="BL1181" s="71" t="s">
        <v>755</v>
      </c>
      <c r="BM1181" s="77" t="s">
        <v>755</v>
      </c>
      <c r="BN1181" s="78" t="s">
        <v>755</v>
      </c>
      <c r="BO1181" s="77" t="s">
        <v>755</v>
      </c>
      <c r="BP1181" s="78" t="s">
        <v>755</v>
      </c>
    </row>
    <row r="1182" spans="1:68" x14ac:dyDescent="0.2">
      <c r="A1182" s="20" t="s">
        <v>95</v>
      </c>
      <c r="B1182" s="20" t="s">
        <v>510</v>
      </c>
      <c r="C1182" s="20" t="s">
        <v>250</v>
      </c>
      <c r="D1182" s="20" t="s">
        <v>164</v>
      </c>
      <c r="E1182" s="20" t="s">
        <v>78</v>
      </c>
      <c r="F1182" s="20" t="s">
        <v>81</v>
      </c>
      <c r="G1182" s="20" t="s">
        <v>20086</v>
      </c>
      <c r="H1182" s="20" t="s">
        <v>81</v>
      </c>
      <c r="I1182" s="19">
        <f t="shared" si="173"/>
        <v>26</v>
      </c>
      <c r="J1182" s="20" t="s">
        <v>205</v>
      </c>
      <c r="K1182" s="20" t="s">
        <v>272</v>
      </c>
      <c r="L1182" s="95" t="str">
        <f>IF(M1182&lt;&gt;"",IF(NOT(ISNA(INDEX(cc!B:B,MATCH(M1182,cc!A:A,0)))),INDEX(cc!B:B,MATCH(M1182,cc!A:A,0)),"0"),"")</f>
        <v>Key Populations v3</v>
      </c>
      <c r="M1182" s="97" t="s">
        <v>104</v>
      </c>
      <c r="N1182" s="28" t="str">
        <f t="shared" si="174"/>
        <v/>
      </c>
      <c r="O1182" s="19" t="str">
        <f t="shared" si="167"/>
        <v>KP_PREV (D, TA, KeyPop) v2: Key Pop Preventive</v>
      </c>
      <c r="P1182" s="19" t="str">
        <f t="shared" si="168"/>
        <v>KP_PREV (D, TA, KeyPop) v2: Key Pop Preventive</v>
      </c>
      <c r="Q1182" s="19" t="str">
        <f t="shared" si="166"/>
        <v>KP_PREV (D, TA, KeyPop) v2</v>
      </c>
      <c r="R1182" s="19" t="str">
        <f t="shared" si="169"/>
        <v>KP_PREV_D_TA_KeyPop_v2</v>
      </c>
      <c r="S1182" s="19" t="str">
        <f t="shared" si="170"/>
        <v>KP_PREV_D_TA_KeyPop_v2</v>
      </c>
      <c r="T1182" s="19" t="b">
        <f>NOT(ISNA(VLOOKUP(B1182,dbcodes!A:B,2,FALSE)))</f>
        <v>1</v>
      </c>
      <c r="U1182" s="19" t="str">
        <f>IF(ISNA(VLOOKUP(B1182,dbcodes!A:B,2,FALSE)),des!R591,VLOOKUP(B1182,dbcodes!A:B,2,FALSE))</f>
        <v>KP_PREV_D_TA_KeyPop_v2</v>
      </c>
      <c r="W1182" s="107" t="str">
        <f>IF(ISNA(VLOOKUP(C1182,descriptions!A:B,2,FALSE)),des!V591,IF(G1182=" TARGET","Target ","")&amp;VLOOKUP(C1182,descriptions!A:B,2,FALSE))</f>
        <v>Number of key populations reached with individual and/or small group-level HIV prevention interventions designed for the target population</v>
      </c>
      <c r="X1182" s="20" t="s">
        <v>4</v>
      </c>
      <c r="Y1182" s="20" t="s">
        <v>831</v>
      </c>
      <c r="Z1182" s="20" t="s">
        <v>836</v>
      </c>
      <c r="AA1182" s="20" t="s">
        <v>102</v>
      </c>
      <c r="AB1182" s="20" t="s">
        <v>755</v>
      </c>
      <c r="AC1182" s="19" t="str">
        <f>IF(AB1182&lt;&gt;"",IF(NOT(ISNA(INDEX(os!A:A,MATCH(AB1182,os!B:B,0)))),INDEX(os!A:A,MATCH(AB1182,os!B:B,0)),"0"),"")</f>
        <v/>
      </c>
      <c r="AD1182" s="20" t="s">
        <v>830</v>
      </c>
      <c r="AH1182" s="93" t="str">
        <f>IF(NOT(ISNA(VLOOKUP(B:B,ResultsTargets!A:A,1,0))),"TRUE","")</f>
        <v/>
      </c>
      <c r="AI1182" s="19" t="str">
        <f>IF(ISNA(VLOOKUP(C1182,dim_techarea!A:B,2,FALSE)),"",VLOOKUP(C1182,dim_techarea!A:B,2,FALSE))</f>
        <v>KP_PREV</v>
      </c>
      <c r="AJ1182" s="19" t="str">
        <f>IF(ISNA(VLOOKUP(AI1182,dim_techarea!B:C,2,FALSE)),"",VLOOKUP(AI1182,dim_techarea!B:C,2,FALSE))</f>
        <v>Uo2vBxak9im</v>
      </c>
      <c r="AK1182" s="19" t="str">
        <f>IF(ISNA(VLOOKUP(TRIM(G1182),dim_targetsresults!A:B,2,FALSE)),"",VLOOKUP(TRIM(G1182),dim_targetsresults!A:C,2,FALSE))</f>
        <v>MER Results</v>
      </c>
      <c r="AL1182" s="19" t="str">
        <f>IF(ISNA(VLOOKUP(AK1182,dim_targetsresults!B:C,2,FALSE)),"",VLOOKUP(AK1182,dim_targetsresults!B:C,2,FALSE))</f>
        <v>Jh0jDM5yQ2E</v>
      </c>
      <c r="AM1182" s="19" t="str">
        <f>IF(ISNA(VLOOKUP(TRIM(D1182),dim_numeratordenominator!A:B,2,FALSE)),"",VLOOKUP(TRIM(D1182),dim_numeratordenominator!A:C,2,FALSE))</f>
        <v>Denominator</v>
      </c>
      <c r="AN1182" s="19" t="str">
        <f>IF(ISNA(VLOOKUP(AM1182,dim_numeratordenominator!B:C,2,FALSE)),"",VLOOKUP(AM1182,dim_numeratordenominator!B:C,2,FALSE))</f>
        <v>QpNj0nSuEhD</v>
      </c>
      <c r="AO1182" s="19" t="str">
        <f>IF(ISNA(VLOOKUP(TRIM(E1182),dim_supporttype!A:B,2,FALSE)),"",VLOOKUP(TRIM(E1182),dim_supporttype!A:C,2,FALSE))</f>
        <v>TA</v>
      </c>
      <c r="AP1182" s="19" t="str">
        <f>IF(ISNA(VLOOKUP(AO1182,dim_supporttype!B:C,2,FALSE)),"",VLOOKUP(AO1182,dim_supporttype!B:C,2,FALSE))</f>
        <v>cRAGKdWIDn4</v>
      </c>
      <c r="AQ1182" s="19" t="str">
        <f>IF(ISNA(VLOOKUP(TRIM(F1182),dim_disaggs!A:B,2,FALSE)),"No Disagg",VLOOKUP(TRIM(F1182),dim_disaggs!A:B,2,FALSE))</f>
        <v>KeyPop</v>
      </c>
      <c r="AR1182" s="19" t="str">
        <f>IF(ISNA(VLOOKUP(AQ1182,dim_disaggs!B:C,2,FALSE)),"",VLOOKUP(AQ1182,dim_disaggs!B:C,2,FALSE))</f>
        <v>OoC9KSMqBms</v>
      </c>
      <c r="AU1182" s="72" t="s">
        <v>755</v>
      </c>
      <c r="AV1182" s="73" t="s">
        <v>755</v>
      </c>
      <c r="AW1182" s="66" t="s">
        <v>755</v>
      </c>
      <c r="AX1182" s="66" t="s">
        <v>755</v>
      </c>
      <c r="BA1182" s="105" t="str">
        <f t="shared" si="171"/>
        <v>Top Level Denominator</v>
      </c>
      <c r="BB1182" s="20" t="str">
        <f t="shared" si="172"/>
        <v>Azqe383ljKu</v>
      </c>
      <c r="BE1182" s="75" t="s">
        <v>755</v>
      </c>
      <c r="BF1182" s="73" t="s">
        <v>755</v>
      </c>
      <c r="BG1182" s="55" t="s">
        <v>20425</v>
      </c>
      <c r="BH1182" s="76" t="s">
        <v>20423</v>
      </c>
      <c r="BI1182" s="20" t="s">
        <v>20421</v>
      </c>
      <c r="BJ1182" s="20" t="s">
        <v>20427</v>
      </c>
      <c r="BK1182" s="55" t="s">
        <v>755</v>
      </c>
      <c r="BL1182" s="71" t="s">
        <v>755</v>
      </c>
      <c r="BM1182" s="77" t="s">
        <v>755</v>
      </c>
      <c r="BN1182" s="78" t="s">
        <v>755</v>
      </c>
      <c r="BO1182" s="77" t="s">
        <v>755</v>
      </c>
      <c r="BP1182" s="78" t="s">
        <v>755</v>
      </c>
    </row>
    <row r="1183" spans="1:68" x14ac:dyDescent="0.2">
      <c r="A1183" s="20" t="s">
        <v>95</v>
      </c>
      <c r="B1183" s="20" t="s">
        <v>1302</v>
      </c>
      <c r="C1183" s="20" t="s">
        <v>250</v>
      </c>
      <c r="D1183" s="20" t="s">
        <v>164</v>
      </c>
      <c r="E1183" s="20" t="s">
        <v>77</v>
      </c>
      <c r="G1183" s="20" t="s">
        <v>20086</v>
      </c>
      <c r="I1183" s="19">
        <f t="shared" si="173"/>
        <v>16</v>
      </c>
      <c r="J1183" s="20" t="s">
        <v>755</v>
      </c>
      <c r="K1183" s="20" t="s">
        <v>2227</v>
      </c>
      <c r="L1183" s="95" t="str">
        <f>IF(M1183&lt;&gt;"",IF(NOT(ISNA(INDEX(cc!B:B,MATCH(M1183,cc!A:A,0)))),INDEX(cc!B:B,MATCH(M1183,cc!A:A,0)),"0"),"")</f>
        <v>default</v>
      </c>
      <c r="M1183" s="97" t="s">
        <v>13</v>
      </c>
      <c r="N1183" s="28" t="str">
        <f t="shared" si="174"/>
        <v/>
      </c>
      <c r="O1183" s="19" t="str">
        <f t="shared" si="167"/>
        <v>KP_PREV (D, DSD): Estimated Key Pop</v>
      </c>
      <c r="P1183" s="19" t="str">
        <f t="shared" si="168"/>
        <v>KP_PREV (D, DSD): Estimated Key Pop</v>
      </c>
      <c r="Q1183" s="19" t="str">
        <f t="shared" si="166"/>
        <v>KP_PREV (D, DSD)</v>
      </c>
      <c r="R1183" s="19" t="str">
        <f t="shared" si="169"/>
        <v>KP_PREV_D_DSD</v>
      </c>
      <c r="S1183" s="19" t="str">
        <f t="shared" si="170"/>
        <v>KP_PREV_D_DSD_</v>
      </c>
      <c r="T1183" s="19" t="b">
        <f>NOT(ISNA(VLOOKUP(B1183,dbcodes!A:B,2,FALSE)))</f>
        <v>1</v>
      </c>
      <c r="U1183" s="19" t="str">
        <f>IF(ISNA(VLOOKUP(B1183,dbcodes!A:B,2,FALSE)),des!R592,VLOOKUP(B1183,dbcodes!A:B,2,FALSE))</f>
        <v>KP_PREV_D_DSD</v>
      </c>
      <c r="W1183" s="107" t="str">
        <f>IF(ISNA(VLOOKUP(C1183,descriptions!A:B,2,FALSE)),des!V592,IF(G1183=" TARGET","Target ","")&amp;VLOOKUP(C1183,descriptions!A:B,2,FALSE))</f>
        <v>Number of key populations reached with individual and/or small group-level HIV prevention interventions designed for the target population</v>
      </c>
      <c r="X1183" s="20" t="s">
        <v>4</v>
      </c>
      <c r="Y1183" s="20" t="s">
        <v>831</v>
      </c>
      <c r="Z1183" s="20" t="s">
        <v>836</v>
      </c>
      <c r="AA1183" s="20" t="s">
        <v>102</v>
      </c>
      <c r="AB1183" s="20" t="s">
        <v>755</v>
      </c>
      <c r="AC1183" s="19" t="str">
        <f>IF(AB1183&lt;&gt;"",IF(NOT(ISNA(INDEX(os!A:A,MATCH(AB1183,os!B:B,0)))),INDEX(os!A:A,MATCH(AB1183,os!B:B,0)),"0"),"")</f>
        <v/>
      </c>
      <c r="AD1183" s="20" t="s">
        <v>830</v>
      </c>
      <c r="AH1183" s="93" t="str">
        <f>IF(NOT(ISNA(VLOOKUP(B:B,ResultsTargets!A:A,1,0))),"TRUE","")</f>
        <v/>
      </c>
      <c r="AI1183" s="19" t="str">
        <f>IF(ISNA(VLOOKUP(C1183,dim_techarea!A:B,2,FALSE)),"",VLOOKUP(C1183,dim_techarea!A:B,2,FALSE))</f>
        <v>KP_PREV</v>
      </c>
      <c r="AJ1183" s="19" t="str">
        <f>IF(ISNA(VLOOKUP(AI1183,dim_techarea!B:C,2,FALSE)),"",VLOOKUP(AI1183,dim_techarea!B:C,2,FALSE))</f>
        <v>Uo2vBxak9im</v>
      </c>
      <c r="AK1183" s="19" t="str">
        <f>IF(ISNA(VLOOKUP(TRIM(G1183),dim_targetsresults!A:B,2,FALSE)),"",VLOOKUP(TRIM(G1183),dim_targetsresults!A:C,2,FALSE))</f>
        <v>MER Results</v>
      </c>
      <c r="AL1183" s="19" t="str">
        <f>IF(ISNA(VLOOKUP(AK1183,dim_targetsresults!B:C,2,FALSE)),"",VLOOKUP(AK1183,dim_targetsresults!B:C,2,FALSE))</f>
        <v>Jh0jDM5yQ2E</v>
      </c>
      <c r="AM1183" s="19" t="str">
        <f>IF(ISNA(VLOOKUP(TRIM(D1183),dim_numeratordenominator!A:B,2,FALSE)),"",VLOOKUP(TRIM(D1183),dim_numeratordenominator!A:C,2,FALSE))</f>
        <v>Denominator</v>
      </c>
      <c r="AN1183" s="19" t="str">
        <f>IF(ISNA(VLOOKUP(AM1183,dim_numeratordenominator!B:C,2,FALSE)),"",VLOOKUP(AM1183,dim_numeratordenominator!B:C,2,FALSE))</f>
        <v>QpNj0nSuEhD</v>
      </c>
      <c r="AO1183" s="19" t="str">
        <f>IF(ISNA(VLOOKUP(TRIM(E1183),dim_supporttype!A:B,2,FALSE)),"",VLOOKUP(TRIM(E1183),dim_supporttype!A:C,2,FALSE))</f>
        <v>DSD</v>
      </c>
      <c r="AP1183" s="19" t="str">
        <f>IF(ISNA(VLOOKUP(AO1183,dim_supporttype!B:C,2,FALSE)),"",VLOOKUP(AO1183,dim_supporttype!B:C,2,FALSE))</f>
        <v>iM13vdNLWKb</v>
      </c>
      <c r="AQ1183" s="19" t="str">
        <f>IF(ISNA(VLOOKUP(TRIM(F1183),dim_disaggs!A:B,2,FALSE)),"No Disagg",VLOOKUP(TRIM(F1183),dim_disaggs!A:B,2,FALSE))</f>
        <v>No Disagg</v>
      </c>
      <c r="AR1183" s="19" t="str">
        <f>IF(ISNA(VLOOKUP(AQ1183,dim_disaggs!B:C,2,FALSE)),"",VLOOKUP(AQ1183,dim_disaggs!B:C,2,FALSE))</f>
        <v>werJlVT6sf3</v>
      </c>
      <c r="AU1183" s="72" t="s">
        <v>755</v>
      </c>
      <c r="AV1183" s="73" t="s">
        <v>755</v>
      </c>
      <c r="AW1183" s="66" t="s">
        <v>755</v>
      </c>
      <c r="AX1183" s="66" t="s">
        <v>755</v>
      </c>
      <c r="BA1183" s="105" t="str">
        <f t="shared" si="171"/>
        <v>Top Level Denominator</v>
      </c>
      <c r="BB1183" s="20" t="str">
        <f t="shared" si="172"/>
        <v>Azqe383ljKu</v>
      </c>
      <c r="BC1183" s="20" t="s">
        <v>25708</v>
      </c>
      <c r="BD1183" s="20" t="s">
        <v>25709</v>
      </c>
      <c r="BE1183" s="75" t="s">
        <v>21242</v>
      </c>
      <c r="BF1183" s="73" t="s">
        <v>21243</v>
      </c>
      <c r="BG1183" s="55" t="s">
        <v>755</v>
      </c>
      <c r="BH1183" s="76" t="s">
        <v>755</v>
      </c>
      <c r="BI1183" s="20" t="s">
        <v>755</v>
      </c>
      <c r="BJ1183" s="20" t="s">
        <v>755</v>
      </c>
      <c r="BK1183" s="55" t="s">
        <v>755</v>
      </c>
      <c r="BL1183" s="71" t="s">
        <v>755</v>
      </c>
      <c r="BM1183" s="77" t="s">
        <v>755</v>
      </c>
      <c r="BN1183" s="78" t="s">
        <v>755</v>
      </c>
      <c r="BO1183" s="77" t="s">
        <v>755</v>
      </c>
      <c r="BP1183" s="78" t="s">
        <v>755</v>
      </c>
    </row>
    <row r="1184" spans="1:68" x14ac:dyDescent="0.2">
      <c r="A1184" s="20" t="s">
        <v>95</v>
      </c>
      <c r="B1184" s="20" t="s">
        <v>1307</v>
      </c>
      <c r="C1184" s="20" t="s">
        <v>250</v>
      </c>
      <c r="D1184" s="20" t="s">
        <v>164</v>
      </c>
      <c r="E1184" s="20" t="s">
        <v>78</v>
      </c>
      <c r="G1184" s="20" t="s">
        <v>20086</v>
      </c>
      <c r="I1184" s="19">
        <f t="shared" si="173"/>
        <v>15</v>
      </c>
      <c r="J1184" s="20" t="s">
        <v>755</v>
      </c>
      <c r="K1184" s="20" t="s">
        <v>2227</v>
      </c>
      <c r="L1184" s="95" t="str">
        <f>IF(M1184&lt;&gt;"",IF(NOT(ISNA(INDEX(cc!B:B,MATCH(M1184,cc!A:A,0)))),INDEX(cc!B:B,MATCH(M1184,cc!A:A,0)),"0"),"")</f>
        <v>default</v>
      </c>
      <c r="M1184" s="97" t="s">
        <v>13</v>
      </c>
      <c r="N1184" s="28" t="str">
        <f t="shared" si="174"/>
        <v/>
      </c>
      <c r="O1184" s="19" t="str">
        <f t="shared" si="167"/>
        <v>KP_PREV (D, TA): Estimated Key Pop</v>
      </c>
      <c r="P1184" s="19" t="str">
        <f t="shared" si="168"/>
        <v>KP_PREV (D, TA): Estimated Key Pop</v>
      </c>
      <c r="Q1184" s="19" t="str">
        <f t="shared" si="166"/>
        <v>KP_PREV (D, TA)</v>
      </c>
      <c r="R1184" s="19" t="str">
        <f t="shared" si="169"/>
        <v>KP_PREV_D_TA</v>
      </c>
      <c r="S1184" s="19" t="str">
        <f t="shared" si="170"/>
        <v>KP_PREV_D_TA_</v>
      </c>
      <c r="T1184" s="19" t="b">
        <f>NOT(ISNA(VLOOKUP(B1184,dbcodes!A:B,2,FALSE)))</f>
        <v>1</v>
      </c>
      <c r="U1184" s="19" t="str">
        <f>IF(ISNA(VLOOKUP(B1184,dbcodes!A:B,2,FALSE)),des!R593,VLOOKUP(B1184,dbcodes!A:B,2,FALSE))</f>
        <v>KP_PREV_D_TA</v>
      </c>
      <c r="W1184" s="107" t="str">
        <f>IF(ISNA(VLOOKUP(C1184,descriptions!A:B,2,FALSE)),des!V593,IF(G1184=" TARGET","Target ","")&amp;VLOOKUP(C1184,descriptions!A:B,2,FALSE))</f>
        <v>Number of key populations reached with individual and/or small group-level HIV prevention interventions designed for the target population</v>
      </c>
      <c r="X1184" s="20" t="s">
        <v>4</v>
      </c>
      <c r="Y1184" s="20" t="s">
        <v>831</v>
      </c>
      <c r="Z1184" s="20" t="s">
        <v>836</v>
      </c>
      <c r="AA1184" s="20" t="s">
        <v>102</v>
      </c>
      <c r="AB1184" s="20" t="s">
        <v>755</v>
      </c>
      <c r="AC1184" s="19" t="str">
        <f>IF(AB1184&lt;&gt;"",IF(NOT(ISNA(INDEX(os!A:A,MATCH(AB1184,os!B:B,0)))),INDEX(os!A:A,MATCH(AB1184,os!B:B,0)),"0"),"")</f>
        <v/>
      </c>
      <c r="AD1184" s="20" t="s">
        <v>830</v>
      </c>
      <c r="AH1184" s="93" t="str">
        <f>IF(NOT(ISNA(VLOOKUP(B:B,ResultsTargets!A:A,1,0))),"TRUE","")</f>
        <v/>
      </c>
      <c r="AI1184" s="19" t="str">
        <f>IF(ISNA(VLOOKUP(C1184,dim_techarea!A:B,2,FALSE)),"",VLOOKUP(C1184,dim_techarea!A:B,2,FALSE))</f>
        <v>KP_PREV</v>
      </c>
      <c r="AJ1184" s="19" t="str">
        <f>IF(ISNA(VLOOKUP(AI1184,dim_techarea!B:C,2,FALSE)),"",VLOOKUP(AI1184,dim_techarea!B:C,2,FALSE))</f>
        <v>Uo2vBxak9im</v>
      </c>
      <c r="AK1184" s="19" t="str">
        <f>IF(ISNA(VLOOKUP(TRIM(G1184),dim_targetsresults!A:B,2,FALSE)),"",VLOOKUP(TRIM(G1184),dim_targetsresults!A:C,2,FALSE))</f>
        <v>MER Results</v>
      </c>
      <c r="AL1184" s="19" t="str">
        <f>IF(ISNA(VLOOKUP(AK1184,dim_targetsresults!B:C,2,FALSE)),"",VLOOKUP(AK1184,dim_targetsresults!B:C,2,FALSE))</f>
        <v>Jh0jDM5yQ2E</v>
      </c>
      <c r="AM1184" s="19" t="str">
        <f>IF(ISNA(VLOOKUP(TRIM(D1184),dim_numeratordenominator!A:B,2,FALSE)),"",VLOOKUP(TRIM(D1184),dim_numeratordenominator!A:C,2,FALSE))</f>
        <v>Denominator</v>
      </c>
      <c r="AN1184" s="19" t="str">
        <f>IF(ISNA(VLOOKUP(AM1184,dim_numeratordenominator!B:C,2,FALSE)),"",VLOOKUP(AM1184,dim_numeratordenominator!B:C,2,FALSE))</f>
        <v>QpNj0nSuEhD</v>
      </c>
      <c r="AO1184" s="19" t="str">
        <f>IF(ISNA(VLOOKUP(TRIM(E1184),dim_supporttype!A:B,2,FALSE)),"",VLOOKUP(TRIM(E1184),dim_supporttype!A:C,2,FALSE))</f>
        <v>TA</v>
      </c>
      <c r="AP1184" s="19" t="str">
        <f>IF(ISNA(VLOOKUP(AO1184,dim_supporttype!B:C,2,FALSE)),"",VLOOKUP(AO1184,dim_supporttype!B:C,2,FALSE))</f>
        <v>cRAGKdWIDn4</v>
      </c>
      <c r="AQ1184" s="19" t="str">
        <f>IF(ISNA(VLOOKUP(TRIM(F1184),dim_disaggs!A:B,2,FALSE)),"No Disagg",VLOOKUP(TRIM(F1184),dim_disaggs!A:B,2,FALSE))</f>
        <v>No Disagg</v>
      </c>
      <c r="AR1184" s="19" t="str">
        <f>IF(ISNA(VLOOKUP(AQ1184,dim_disaggs!B:C,2,FALSE)),"",VLOOKUP(AQ1184,dim_disaggs!B:C,2,FALSE))</f>
        <v>werJlVT6sf3</v>
      </c>
      <c r="AU1184" s="72" t="s">
        <v>755</v>
      </c>
      <c r="AV1184" s="73" t="s">
        <v>755</v>
      </c>
      <c r="AW1184" s="66" t="s">
        <v>755</v>
      </c>
      <c r="AX1184" s="66" t="s">
        <v>755</v>
      </c>
      <c r="BA1184" s="105" t="str">
        <f t="shared" si="171"/>
        <v>Top Level Denominator</v>
      </c>
      <c r="BB1184" s="20" t="str">
        <f t="shared" si="172"/>
        <v>Azqe383ljKu</v>
      </c>
      <c r="BC1184" s="20" t="s">
        <v>25708</v>
      </c>
      <c r="BD1184" s="20" t="s">
        <v>25709</v>
      </c>
      <c r="BE1184" s="75" t="s">
        <v>21242</v>
      </c>
      <c r="BF1184" s="73" t="s">
        <v>21243</v>
      </c>
      <c r="BG1184" s="55" t="s">
        <v>755</v>
      </c>
      <c r="BH1184" s="76" t="s">
        <v>755</v>
      </c>
      <c r="BI1184" s="20" t="s">
        <v>755</v>
      </c>
      <c r="BJ1184" s="20" t="s">
        <v>755</v>
      </c>
      <c r="BK1184" s="55" t="s">
        <v>755</v>
      </c>
      <c r="BL1184" s="71" t="s">
        <v>755</v>
      </c>
      <c r="BM1184" s="77" t="s">
        <v>755</v>
      </c>
      <c r="BN1184" s="78" t="s">
        <v>755</v>
      </c>
      <c r="BO1184" s="77" t="s">
        <v>755</v>
      </c>
      <c r="BP1184" s="78" t="s">
        <v>755</v>
      </c>
    </row>
    <row r="1185" spans="1:68" x14ac:dyDescent="0.2">
      <c r="A1185" s="20" t="s">
        <v>95</v>
      </c>
      <c r="B1185" s="20" t="s">
        <v>1320</v>
      </c>
      <c r="C1185" s="20" t="s">
        <v>250</v>
      </c>
      <c r="D1185" s="20" t="s">
        <v>1</v>
      </c>
      <c r="E1185" s="20" t="s">
        <v>77</v>
      </c>
      <c r="F1185" s="20" t="s">
        <v>81</v>
      </c>
      <c r="G1185" s="20" t="s">
        <v>20086</v>
      </c>
      <c r="H1185" s="20" t="s">
        <v>81</v>
      </c>
      <c r="I1185" s="19">
        <f t="shared" si="173"/>
        <v>24</v>
      </c>
      <c r="J1185" s="20" t="s">
        <v>755</v>
      </c>
      <c r="K1185" s="20" t="s">
        <v>272</v>
      </c>
      <c r="L1185" s="95" t="str">
        <f>IF(M1185&lt;&gt;"",IF(NOT(ISNA(INDEX(cc!B:B,MATCH(M1185,cc!A:A,0)))),INDEX(cc!B:B,MATCH(M1185,cc!A:A,0)),"0"),"")</f>
        <v>Key Populations</v>
      </c>
      <c r="M1185" s="97" t="s">
        <v>4087</v>
      </c>
      <c r="N1185" s="28" t="str">
        <f t="shared" si="174"/>
        <v/>
      </c>
      <c r="O1185" s="19" t="str">
        <f t="shared" si="167"/>
        <v>KP_PREV (N, DSD, KeyPop): Key Pop Preventive</v>
      </c>
      <c r="P1185" s="19" t="str">
        <f t="shared" si="168"/>
        <v>KP_PREV (N, DSD, KeyPop): Key Pop Preventive</v>
      </c>
      <c r="Q1185" s="19" t="str">
        <f t="shared" si="166"/>
        <v>KP_PREV (N, DSD, KeyPop)</v>
      </c>
      <c r="R1185" s="19" t="str">
        <f t="shared" si="169"/>
        <v>KP_PREV_N_DSD_KeyPop</v>
      </c>
      <c r="S1185" s="19" t="str">
        <f t="shared" si="170"/>
        <v>KP_PREV_N_DSD_KeyPop_</v>
      </c>
      <c r="T1185" s="19" t="b">
        <f>NOT(ISNA(VLOOKUP(B1185,dbcodes!A:B,2,FALSE)))</f>
        <v>1</v>
      </c>
      <c r="U1185" s="19" t="str">
        <f>IF(ISNA(VLOOKUP(B1185,dbcodes!A:B,2,FALSE)),des!R594,VLOOKUP(B1185,dbcodes!A:B,2,FALSE))</f>
        <v>KP_PREV_N_DSD_KeyPop</v>
      </c>
      <c r="W1185" s="107" t="str">
        <f>IF(ISNA(VLOOKUP(C1185,descriptions!A:B,2,FALSE)),des!V594,IF(G1185=" TARGET","Target ","")&amp;VLOOKUP(C1185,descriptions!A:B,2,FALSE))</f>
        <v>Number of key populations reached with individual and/or small group-level HIV prevention interventions designed for the target population</v>
      </c>
      <c r="X1185" s="20" t="s">
        <v>4</v>
      </c>
      <c r="Y1185" s="20" t="s">
        <v>831</v>
      </c>
      <c r="Z1185" s="20" t="s">
        <v>836</v>
      </c>
      <c r="AA1185" s="20" t="s">
        <v>102</v>
      </c>
      <c r="AB1185" s="20" t="s">
        <v>755</v>
      </c>
      <c r="AC1185" s="19" t="str">
        <f>IF(AB1185&lt;&gt;"",IF(NOT(ISNA(INDEX(os!A:A,MATCH(AB1185,os!B:B,0)))),INDEX(os!A:A,MATCH(AB1185,os!B:B,0)),"0"),"")</f>
        <v/>
      </c>
      <c r="AD1185" s="20" t="s">
        <v>830</v>
      </c>
      <c r="AH1185" s="93" t="str">
        <f>IF(NOT(ISNA(VLOOKUP(B:B,ResultsTargets!A:A,1,0))),"TRUE","")</f>
        <v/>
      </c>
      <c r="AI1185" s="19" t="str">
        <f>IF(ISNA(VLOOKUP(C1185,dim_techarea!A:B,2,FALSE)),"",VLOOKUP(C1185,dim_techarea!A:B,2,FALSE))</f>
        <v>KP_PREV</v>
      </c>
      <c r="AJ1185" s="19" t="str">
        <f>IF(ISNA(VLOOKUP(AI1185,dim_techarea!B:C,2,FALSE)),"",VLOOKUP(AI1185,dim_techarea!B:C,2,FALSE))</f>
        <v>Uo2vBxak9im</v>
      </c>
      <c r="AK1185" s="19" t="str">
        <f>IF(ISNA(VLOOKUP(TRIM(G1185),dim_targetsresults!A:B,2,FALSE)),"",VLOOKUP(TRIM(G1185),dim_targetsresults!A:C,2,FALSE))</f>
        <v>MER Results</v>
      </c>
      <c r="AL1185" s="19" t="str">
        <f>IF(ISNA(VLOOKUP(AK1185,dim_targetsresults!B:C,2,FALSE)),"",VLOOKUP(AK1185,dim_targetsresults!B:C,2,FALSE))</f>
        <v>Jh0jDM5yQ2E</v>
      </c>
      <c r="AM1185" s="19" t="str">
        <f>IF(ISNA(VLOOKUP(TRIM(D1185),dim_numeratordenominator!A:B,2,FALSE)),"",VLOOKUP(TRIM(D1185),dim_numeratordenominator!A:C,2,FALSE))</f>
        <v>Numerator</v>
      </c>
      <c r="AN1185" s="19" t="str">
        <f>IF(ISNA(VLOOKUP(AM1185,dim_numeratordenominator!B:C,2,FALSE)),"",VLOOKUP(AM1185,dim_numeratordenominator!B:C,2,FALSE))</f>
        <v>Som9NRMQqV7</v>
      </c>
      <c r="AO1185" s="19" t="str">
        <f>IF(ISNA(VLOOKUP(TRIM(E1185),dim_supporttype!A:B,2,FALSE)),"",VLOOKUP(TRIM(E1185),dim_supporttype!A:C,2,FALSE))</f>
        <v>DSD</v>
      </c>
      <c r="AP1185" s="19" t="str">
        <f>IF(ISNA(VLOOKUP(AO1185,dim_supporttype!B:C,2,FALSE)),"",VLOOKUP(AO1185,dim_supporttype!B:C,2,FALSE))</f>
        <v>iM13vdNLWKb</v>
      </c>
      <c r="AQ1185" s="19" t="str">
        <f>IF(ISNA(VLOOKUP(TRIM(F1185),dim_disaggs!A:B,2,FALSE)),"No Disagg",VLOOKUP(TRIM(F1185),dim_disaggs!A:B,2,FALSE))</f>
        <v>KeyPop</v>
      </c>
      <c r="AR1185" s="19" t="str">
        <f>IF(ISNA(VLOOKUP(AQ1185,dim_disaggs!B:C,2,FALSE)),"",VLOOKUP(AQ1185,dim_disaggs!B:C,2,FALSE))</f>
        <v>OoC9KSMqBms</v>
      </c>
      <c r="AU1185" s="72" t="s">
        <v>755</v>
      </c>
      <c r="AV1185" s="73" t="s">
        <v>755</v>
      </c>
      <c r="AW1185" s="66" t="s">
        <v>755</v>
      </c>
      <c r="AX1185" s="66" t="s">
        <v>755</v>
      </c>
      <c r="BA1185" s="105" t="str">
        <f t="shared" si="171"/>
        <v/>
      </c>
      <c r="BB1185" s="20" t="str">
        <f t="shared" si="172"/>
        <v/>
      </c>
      <c r="BE1185" s="75" t="s">
        <v>755</v>
      </c>
      <c r="BF1185" s="73" t="s">
        <v>755</v>
      </c>
      <c r="BG1185" s="55" t="s">
        <v>755</v>
      </c>
      <c r="BH1185" s="76" t="s">
        <v>755</v>
      </c>
      <c r="BI1185" s="20" t="s">
        <v>755</v>
      </c>
      <c r="BJ1185" s="20" t="s">
        <v>755</v>
      </c>
      <c r="BK1185" s="55" t="s">
        <v>755</v>
      </c>
      <c r="BL1185" s="71" t="s">
        <v>755</v>
      </c>
      <c r="BM1185" s="77" t="s">
        <v>755</v>
      </c>
      <c r="BN1185" s="78" t="s">
        <v>755</v>
      </c>
      <c r="BO1185" s="77" t="s">
        <v>755</v>
      </c>
      <c r="BP1185" s="78" t="s">
        <v>755</v>
      </c>
    </row>
    <row r="1186" spans="1:68" x14ac:dyDescent="0.2">
      <c r="A1186" s="20" t="s">
        <v>95</v>
      </c>
      <c r="B1186" s="20" t="s">
        <v>1326</v>
      </c>
      <c r="C1186" s="20" t="s">
        <v>250</v>
      </c>
      <c r="D1186" s="20" t="s">
        <v>1</v>
      </c>
      <c r="E1186" s="20" t="s">
        <v>78</v>
      </c>
      <c r="F1186" s="20" t="s">
        <v>81</v>
      </c>
      <c r="G1186" s="20" t="s">
        <v>20086</v>
      </c>
      <c r="H1186" s="20" t="s">
        <v>81</v>
      </c>
      <c r="I1186" s="19">
        <f t="shared" si="173"/>
        <v>23</v>
      </c>
      <c r="J1186" s="20" t="s">
        <v>755</v>
      </c>
      <c r="K1186" s="20" t="s">
        <v>272</v>
      </c>
      <c r="L1186" s="95" t="str">
        <f>IF(M1186&lt;&gt;"",IF(NOT(ISNA(INDEX(cc!B:B,MATCH(M1186,cc!A:A,0)))),INDEX(cc!B:B,MATCH(M1186,cc!A:A,0)),"0"),"")</f>
        <v>Key Populations</v>
      </c>
      <c r="M1186" s="97" t="s">
        <v>4087</v>
      </c>
      <c r="N1186" s="28" t="str">
        <f t="shared" si="174"/>
        <v/>
      </c>
      <c r="O1186" s="19" t="str">
        <f t="shared" si="167"/>
        <v>KP_PREV (N, TA, KeyPop): Key Pop Preventive</v>
      </c>
      <c r="P1186" s="19" t="str">
        <f t="shared" si="168"/>
        <v>KP_PREV (N, TA, KeyPop): Key Pop Preventive</v>
      </c>
      <c r="Q1186" s="19" t="str">
        <f t="shared" si="166"/>
        <v>KP_PREV (N, TA, KeyPop)</v>
      </c>
      <c r="R1186" s="19" t="str">
        <f t="shared" si="169"/>
        <v>KP_PREV_N_TA_KeyPop</v>
      </c>
      <c r="S1186" s="19" t="str">
        <f t="shared" si="170"/>
        <v>KP_PREV_N_TA_KeyPop_</v>
      </c>
      <c r="T1186" s="19" t="b">
        <f>NOT(ISNA(VLOOKUP(B1186,dbcodes!A:B,2,FALSE)))</f>
        <v>1</v>
      </c>
      <c r="U1186" s="19" t="str">
        <f>IF(ISNA(VLOOKUP(B1186,dbcodes!A:B,2,FALSE)),des!R596,VLOOKUP(B1186,dbcodes!A:B,2,FALSE))</f>
        <v>KP_PREV_N_TA_KeyPop</v>
      </c>
      <c r="W1186" s="107" t="str">
        <f>IF(ISNA(VLOOKUP(C1186,descriptions!A:B,2,FALSE)),des!V596,IF(G1186=" TARGET","Target ","")&amp;VLOOKUP(C1186,descriptions!A:B,2,FALSE))</f>
        <v>Number of key populations reached with individual and/or small group-level HIV prevention interventions designed for the target population</v>
      </c>
      <c r="X1186" s="20" t="s">
        <v>4</v>
      </c>
      <c r="Y1186" s="20" t="s">
        <v>831</v>
      </c>
      <c r="Z1186" s="20" t="s">
        <v>836</v>
      </c>
      <c r="AA1186" s="20" t="s">
        <v>102</v>
      </c>
      <c r="AB1186" s="20" t="s">
        <v>755</v>
      </c>
      <c r="AC1186" s="19" t="str">
        <f>IF(AB1186&lt;&gt;"",IF(NOT(ISNA(INDEX(os!A:A,MATCH(AB1186,os!B:B,0)))),INDEX(os!A:A,MATCH(AB1186,os!B:B,0)),"0"),"")</f>
        <v/>
      </c>
      <c r="AD1186" s="20" t="s">
        <v>830</v>
      </c>
      <c r="AH1186" s="93" t="str">
        <f>IF(NOT(ISNA(VLOOKUP(B:B,ResultsTargets!A:A,1,0))),"TRUE","")</f>
        <v/>
      </c>
      <c r="AI1186" s="19" t="str">
        <f>IF(ISNA(VLOOKUP(C1186,dim_techarea!A:B,2,FALSE)),"",VLOOKUP(C1186,dim_techarea!A:B,2,FALSE))</f>
        <v>KP_PREV</v>
      </c>
      <c r="AJ1186" s="19" t="str">
        <f>IF(ISNA(VLOOKUP(AI1186,dim_techarea!B:C,2,FALSE)),"",VLOOKUP(AI1186,dim_techarea!B:C,2,FALSE))</f>
        <v>Uo2vBxak9im</v>
      </c>
      <c r="AK1186" s="19" t="str">
        <f>IF(ISNA(VLOOKUP(TRIM(G1186),dim_targetsresults!A:B,2,FALSE)),"",VLOOKUP(TRIM(G1186),dim_targetsresults!A:C,2,FALSE))</f>
        <v>MER Results</v>
      </c>
      <c r="AL1186" s="19" t="str">
        <f>IF(ISNA(VLOOKUP(AK1186,dim_targetsresults!B:C,2,FALSE)),"",VLOOKUP(AK1186,dim_targetsresults!B:C,2,FALSE))</f>
        <v>Jh0jDM5yQ2E</v>
      </c>
      <c r="AM1186" s="19" t="str">
        <f>IF(ISNA(VLOOKUP(TRIM(D1186),dim_numeratordenominator!A:B,2,FALSE)),"",VLOOKUP(TRIM(D1186),dim_numeratordenominator!A:C,2,FALSE))</f>
        <v>Numerator</v>
      </c>
      <c r="AN1186" s="19" t="str">
        <f>IF(ISNA(VLOOKUP(AM1186,dim_numeratordenominator!B:C,2,FALSE)),"",VLOOKUP(AM1186,dim_numeratordenominator!B:C,2,FALSE))</f>
        <v>Som9NRMQqV7</v>
      </c>
      <c r="AO1186" s="19" t="str">
        <f>IF(ISNA(VLOOKUP(TRIM(E1186),dim_supporttype!A:B,2,FALSE)),"",VLOOKUP(TRIM(E1186),dim_supporttype!A:C,2,FALSE))</f>
        <v>TA</v>
      </c>
      <c r="AP1186" s="19" t="str">
        <f>IF(ISNA(VLOOKUP(AO1186,dim_supporttype!B:C,2,FALSE)),"",VLOOKUP(AO1186,dim_supporttype!B:C,2,FALSE))</f>
        <v>cRAGKdWIDn4</v>
      </c>
      <c r="AQ1186" s="19" t="str">
        <f>IF(ISNA(VLOOKUP(TRIM(F1186),dim_disaggs!A:B,2,FALSE)),"No Disagg",VLOOKUP(TRIM(F1186),dim_disaggs!A:B,2,FALSE))</f>
        <v>KeyPop</v>
      </c>
      <c r="AR1186" s="19" t="str">
        <f>IF(ISNA(VLOOKUP(AQ1186,dim_disaggs!B:C,2,FALSE)),"",VLOOKUP(AQ1186,dim_disaggs!B:C,2,FALSE))</f>
        <v>OoC9KSMqBms</v>
      </c>
      <c r="AU1186" s="72" t="s">
        <v>755</v>
      </c>
      <c r="AV1186" s="73" t="s">
        <v>755</v>
      </c>
      <c r="AW1186" s="66" t="s">
        <v>755</v>
      </c>
      <c r="AX1186" s="66" t="s">
        <v>755</v>
      </c>
      <c r="BA1186" s="105" t="str">
        <f t="shared" si="171"/>
        <v/>
      </c>
      <c r="BB1186" s="20" t="str">
        <f t="shared" si="172"/>
        <v/>
      </c>
      <c r="BE1186" s="75" t="s">
        <v>755</v>
      </c>
      <c r="BF1186" s="73" t="s">
        <v>755</v>
      </c>
      <c r="BO1186" s="77" t="s">
        <v>755</v>
      </c>
      <c r="BP1186" s="78" t="s">
        <v>755</v>
      </c>
    </row>
    <row r="1187" spans="1:68" x14ac:dyDescent="0.2">
      <c r="A1187" s="20" t="s">
        <v>95</v>
      </c>
      <c r="B1187" s="20" t="s">
        <v>1321</v>
      </c>
      <c r="C1187" s="20" t="s">
        <v>250</v>
      </c>
      <c r="D1187" s="20" t="s">
        <v>1</v>
      </c>
      <c r="E1187" s="20" t="s">
        <v>77</v>
      </c>
      <c r="G1187" s="20" t="s">
        <v>20086</v>
      </c>
      <c r="I1187" s="19">
        <f t="shared" si="173"/>
        <v>16</v>
      </c>
      <c r="J1187" s="20" t="s">
        <v>755</v>
      </c>
      <c r="K1187" s="20" t="s">
        <v>272</v>
      </c>
      <c r="L1187" s="95" t="str">
        <f>IF(M1187&lt;&gt;"",IF(NOT(ISNA(INDEX(cc!B:B,MATCH(M1187,cc!A:A,0)))),INDEX(cc!B:B,MATCH(M1187,cc!A:A,0)),"0"),"")</f>
        <v>default</v>
      </c>
      <c r="M1187" s="97" t="s">
        <v>13</v>
      </c>
      <c r="N1187" s="28" t="str">
        <f t="shared" si="174"/>
        <v/>
      </c>
      <c r="O1187" s="19" t="str">
        <f t="shared" si="167"/>
        <v>KP_PREV (N, DSD): Key Pop Preventive</v>
      </c>
      <c r="P1187" s="19" t="str">
        <f t="shared" si="168"/>
        <v>KP_PREV (N, DSD): Key Pop Preventive</v>
      </c>
      <c r="Q1187" s="19" t="str">
        <f t="shared" si="166"/>
        <v>KP_PREV (N, DSD)</v>
      </c>
      <c r="R1187" s="19" t="str">
        <f t="shared" si="169"/>
        <v>KP_PREV_N_DSD</v>
      </c>
      <c r="S1187" s="19" t="str">
        <f t="shared" si="170"/>
        <v>KP_PREV_N_DSD_</v>
      </c>
      <c r="T1187" s="19" t="b">
        <f>NOT(ISNA(VLOOKUP(B1187,dbcodes!A:B,2,FALSE)))</f>
        <v>1</v>
      </c>
      <c r="U1187" s="19" t="str">
        <f>IF(ISNA(VLOOKUP(B1187,dbcodes!A:B,2,FALSE)),des!R600,VLOOKUP(B1187,dbcodes!A:B,2,FALSE))</f>
        <v>KP_PREV_N_DSD</v>
      </c>
      <c r="W1187" s="107" t="str">
        <f>IF(ISNA(VLOOKUP(C1187,descriptions!A:B,2,FALSE)),des!V600,IF(G1187=" TARGET","Target ","")&amp;VLOOKUP(C1187,descriptions!A:B,2,FALSE))</f>
        <v>Number of key populations reached with individual and/or small group-level HIV prevention interventions designed for the target population</v>
      </c>
      <c r="X1187" s="20" t="s">
        <v>4</v>
      </c>
      <c r="Y1187" s="20" t="s">
        <v>831</v>
      </c>
      <c r="Z1187" s="20" t="s">
        <v>836</v>
      </c>
      <c r="AA1187" s="20" t="s">
        <v>102</v>
      </c>
      <c r="AB1187" s="20" t="s">
        <v>755</v>
      </c>
      <c r="AC1187" s="19" t="str">
        <f>IF(AB1187&lt;&gt;"",IF(NOT(ISNA(INDEX(os!A:A,MATCH(AB1187,os!B:B,0)))),INDEX(os!A:A,MATCH(AB1187,os!B:B,0)),"0"),"")</f>
        <v/>
      </c>
      <c r="AD1187" s="20" t="s">
        <v>830</v>
      </c>
      <c r="AH1187" s="93" t="str">
        <f>IF(NOT(ISNA(VLOOKUP(B:B,ResultsTargets!A:A,1,0))),"TRUE","")</f>
        <v/>
      </c>
      <c r="AI1187" s="19" t="str">
        <f>IF(ISNA(VLOOKUP(C1187,dim_techarea!A:B,2,FALSE)),"",VLOOKUP(C1187,dim_techarea!A:B,2,FALSE))</f>
        <v>KP_PREV</v>
      </c>
      <c r="AJ1187" s="19" t="str">
        <f>IF(ISNA(VLOOKUP(AI1187,dim_techarea!B:C,2,FALSE)),"",VLOOKUP(AI1187,dim_techarea!B:C,2,FALSE))</f>
        <v>Uo2vBxak9im</v>
      </c>
      <c r="AK1187" s="19" t="str">
        <f>IF(ISNA(VLOOKUP(TRIM(G1187),dim_targetsresults!A:B,2,FALSE)),"",VLOOKUP(TRIM(G1187),dim_targetsresults!A:C,2,FALSE))</f>
        <v>MER Results</v>
      </c>
      <c r="AL1187" s="19" t="str">
        <f>IF(ISNA(VLOOKUP(AK1187,dim_targetsresults!B:C,2,FALSE)),"",VLOOKUP(AK1187,dim_targetsresults!B:C,2,FALSE))</f>
        <v>Jh0jDM5yQ2E</v>
      </c>
      <c r="AM1187" s="19" t="str">
        <f>IF(ISNA(VLOOKUP(TRIM(D1187),dim_numeratordenominator!A:B,2,FALSE)),"",VLOOKUP(TRIM(D1187),dim_numeratordenominator!A:C,2,FALSE))</f>
        <v>Numerator</v>
      </c>
      <c r="AN1187" s="19" t="str">
        <f>IF(ISNA(VLOOKUP(AM1187,dim_numeratordenominator!B:C,2,FALSE)),"",VLOOKUP(AM1187,dim_numeratordenominator!B:C,2,FALSE))</f>
        <v>Som9NRMQqV7</v>
      </c>
      <c r="AO1187" s="19" t="str">
        <f>IF(ISNA(VLOOKUP(TRIM(E1187),dim_supporttype!A:B,2,FALSE)),"",VLOOKUP(TRIM(E1187),dim_supporttype!A:C,2,FALSE))</f>
        <v>DSD</v>
      </c>
      <c r="AP1187" s="19" t="str">
        <f>IF(ISNA(VLOOKUP(AO1187,dim_supporttype!B:C,2,FALSE)),"",VLOOKUP(AO1187,dim_supporttype!B:C,2,FALSE))</f>
        <v>iM13vdNLWKb</v>
      </c>
      <c r="AQ1187" s="19" t="str">
        <f>IF(ISNA(VLOOKUP(TRIM(F1187),dim_disaggs!A:B,2,FALSE)),"No Disagg",VLOOKUP(TRIM(F1187),dim_disaggs!A:B,2,FALSE))</f>
        <v>No Disagg</v>
      </c>
      <c r="AR1187" s="19" t="str">
        <f>IF(ISNA(VLOOKUP(AQ1187,dim_disaggs!B:C,2,FALSE)),"",VLOOKUP(AQ1187,dim_disaggs!B:C,2,FALSE))</f>
        <v>werJlVT6sf3</v>
      </c>
      <c r="AU1187" s="72" t="s">
        <v>755</v>
      </c>
      <c r="AV1187" s="73" t="s">
        <v>755</v>
      </c>
      <c r="AW1187" s="66" t="s">
        <v>755</v>
      </c>
      <c r="AX1187" s="66" t="s">
        <v>755</v>
      </c>
      <c r="BA1187" s="105" t="str">
        <f t="shared" si="171"/>
        <v>Top Level Numerator</v>
      </c>
      <c r="BB1187" s="20" t="str">
        <f t="shared" si="172"/>
        <v>PE5QVF0w4xj</v>
      </c>
      <c r="BC1187" s="20" t="s">
        <v>25706</v>
      </c>
      <c r="BD1187" s="20" t="s">
        <v>25707</v>
      </c>
      <c r="BE1187" s="75" t="s">
        <v>21240</v>
      </c>
      <c r="BF1187" s="73" t="s">
        <v>21241</v>
      </c>
      <c r="BO1187" s="77" t="s">
        <v>755</v>
      </c>
      <c r="BP1187" s="78" t="s">
        <v>755</v>
      </c>
    </row>
    <row r="1188" spans="1:68" x14ac:dyDescent="0.2">
      <c r="A1188" s="20" t="s">
        <v>95</v>
      </c>
      <c r="B1188" s="20" t="s">
        <v>1327</v>
      </c>
      <c r="C1188" s="20" t="s">
        <v>250</v>
      </c>
      <c r="D1188" s="20" t="s">
        <v>1</v>
      </c>
      <c r="E1188" s="20" t="s">
        <v>78</v>
      </c>
      <c r="G1188" s="20" t="s">
        <v>20086</v>
      </c>
      <c r="I1188" s="19">
        <f t="shared" si="173"/>
        <v>15</v>
      </c>
      <c r="J1188" s="20" t="s">
        <v>755</v>
      </c>
      <c r="K1188" s="20" t="s">
        <v>272</v>
      </c>
      <c r="L1188" s="95" t="str">
        <f>IF(M1188&lt;&gt;"",IF(NOT(ISNA(INDEX(cc!B:B,MATCH(M1188,cc!A:A,0)))),INDEX(cc!B:B,MATCH(M1188,cc!A:A,0)),"0"),"")</f>
        <v>default</v>
      </c>
      <c r="M1188" s="97" t="s">
        <v>13</v>
      </c>
      <c r="N1188" s="28" t="str">
        <f t="shared" si="174"/>
        <v/>
      </c>
      <c r="O1188" s="19" t="str">
        <f t="shared" si="167"/>
        <v>KP_PREV (N, TA): Key Pop Preventive</v>
      </c>
      <c r="P1188" s="19" t="str">
        <f t="shared" si="168"/>
        <v>KP_PREV (N, TA): Key Pop Preventive</v>
      </c>
      <c r="Q1188" s="19" t="str">
        <f t="shared" si="166"/>
        <v>KP_PREV (N, TA)</v>
      </c>
      <c r="R1188" s="19" t="str">
        <f t="shared" si="169"/>
        <v>KP_PREV_N_TA</v>
      </c>
      <c r="S1188" s="19" t="str">
        <f t="shared" si="170"/>
        <v>KP_PREV_N_TA_</v>
      </c>
      <c r="T1188" s="19" t="b">
        <f>NOT(ISNA(VLOOKUP(B1188,dbcodes!A:B,2,FALSE)))</f>
        <v>1</v>
      </c>
      <c r="U1188" s="19" t="str">
        <f>IF(ISNA(VLOOKUP(B1188,dbcodes!A:B,2,FALSE)),des!R601,VLOOKUP(B1188,dbcodes!A:B,2,FALSE))</f>
        <v>KP_PREV_N_TA</v>
      </c>
      <c r="W1188" s="107" t="str">
        <f>IF(ISNA(VLOOKUP(C1188,descriptions!A:B,2,FALSE)),des!V601,IF(G1188=" TARGET","Target ","")&amp;VLOOKUP(C1188,descriptions!A:B,2,FALSE))</f>
        <v>Number of key populations reached with individual and/or small group-level HIV prevention interventions designed for the target population</v>
      </c>
      <c r="X1188" s="20" t="s">
        <v>4</v>
      </c>
      <c r="Y1188" s="20" t="s">
        <v>831</v>
      </c>
      <c r="Z1188" s="20" t="s">
        <v>836</v>
      </c>
      <c r="AA1188" s="20" t="s">
        <v>102</v>
      </c>
      <c r="AB1188" s="20" t="s">
        <v>755</v>
      </c>
      <c r="AC1188" s="19" t="str">
        <f>IF(AB1188&lt;&gt;"",IF(NOT(ISNA(INDEX(os!A:A,MATCH(AB1188,os!B:B,0)))),INDEX(os!A:A,MATCH(AB1188,os!B:B,0)),"0"),"")</f>
        <v/>
      </c>
      <c r="AD1188" s="20" t="s">
        <v>830</v>
      </c>
      <c r="AH1188" s="93" t="str">
        <f>IF(NOT(ISNA(VLOOKUP(B:B,ResultsTargets!A:A,1,0))),"TRUE","")</f>
        <v/>
      </c>
      <c r="AI1188" s="19" t="str">
        <f>IF(ISNA(VLOOKUP(C1188,dim_techarea!A:B,2,FALSE)),"",VLOOKUP(C1188,dim_techarea!A:B,2,FALSE))</f>
        <v>KP_PREV</v>
      </c>
      <c r="AJ1188" s="19" t="str">
        <f>IF(ISNA(VLOOKUP(AI1188,dim_techarea!B:C,2,FALSE)),"",VLOOKUP(AI1188,dim_techarea!B:C,2,FALSE))</f>
        <v>Uo2vBxak9im</v>
      </c>
      <c r="AK1188" s="19" t="str">
        <f>IF(ISNA(VLOOKUP(TRIM(G1188),dim_targetsresults!A:B,2,FALSE)),"",VLOOKUP(TRIM(G1188),dim_targetsresults!A:C,2,FALSE))</f>
        <v>MER Results</v>
      </c>
      <c r="AL1188" s="19" t="str">
        <f>IF(ISNA(VLOOKUP(AK1188,dim_targetsresults!B:C,2,FALSE)),"",VLOOKUP(AK1188,dim_targetsresults!B:C,2,FALSE))</f>
        <v>Jh0jDM5yQ2E</v>
      </c>
      <c r="AM1188" s="19" t="str">
        <f>IF(ISNA(VLOOKUP(TRIM(D1188),dim_numeratordenominator!A:B,2,FALSE)),"",VLOOKUP(TRIM(D1188),dim_numeratordenominator!A:C,2,FALSE))</f>
        <v>Numerator</v>
      </c>
      <c r="AN1188" s="19" t="str">
        <f>IF(ISNA(VLOOKUP(AM1188,dim_numeratordenominator!B:C,2,FALSE)),"",VLOOKUP(AM1188,dim_numeratordenominator!B:C,2,FALSE))</f>
        <v>Som9NRMQqV7</v>
      </c>
      <c r="AO1188" s="19" t="str">
        <f>IF(ISNA(VLOOKUP(TRIM(E1188),dim_supporttype!A:B,2,FALSE)),"",VLOOKUP(TRIM(E1188),dim_supporttype!A:C,2,FALSE))</f>
        <v>TA</v>
      </c>
      <c r="AP1188" s="19" t="str">
        <f>IF(ISNA(VLOOKUP(AO1188,dim_supporttype!B:C,2,FALSE)),"",VLOOKUP(AO1188,dim_supporttype!B:C,2,FALSE))</f>
        <v>cRAGKdWIDn4</v>
      </c>
      <c r="AQ1188" s="19" t="str">
        <f>IF(ISNA(VLOOKUP(TRIM(F1188),dim_disaggs!A:B,2,FALSE)),"No Disagg",VLOOKUP(TRIM(F1188),dim_disaggs!A:B,2,FALSE))</f>
        <v>No Disagg</v>
      </c>
      <c r="AR1188" s="19" t="str">
        <f>IF(ISNA(VLOOKUP(AQ1188,dim_disaggs!B:C,2,FALSE)),"",VLOOKUP(AQ1188,dim_disaggs!B:C,2,FALSE))</f>
        <v>werJlVT6sf3</v>
      </c>
      <c r="AU1188" s="72" t="s">
        <v>755</v>
      </c>
      <c r="AV1188" s="73" t="s">
        <v>755</v>
      </c>
      <c r="AW1188" s="66" t="s">
        <v>755</v>
      </c>
      <c r="AX1188" s="66" t="s">
        <v>755</v>
      </c>
      <c r="BA1188" s="105" t="str">
        <f t="shared" si="171"/>
        <v>Top Level Numerator</v>
      </c>
      <c r="BB1188" s="20" t="str">
        <f t="shared" si="172"/>
        <v>PE5QVF0w4xj</v>
      </c>
      <c r="BC1188" s="20" t="s">
        <v>25706</v>
      </c>
      <c r="BD1188" s="20" t="s">
        <v>25707</v>
      </c>
      <c r="BE1188" s="75" t="s">
        <v>21240</v>
      </c>
      <c r="BF1188" s="73" t="s">
        <v>21241</v>
      </c>
      <c r="BO1188" s="77" t="s">
        <v>755</v>
      </c>
      <c r="BP1188" s="78" t="s">
        <v>755</v>
      </c>
    </row>
    <row r="1189" spans="1:68" x14ac:dyDescent="0.2">
      <c r="A1189" s="22" t="s">
        <v>95</v>
      </c>
      <c r="B1189" s="20" t="s">
        <v>1312</v>
      </c>
      <c r="C1189" s="20" t="s">
        <v>250</v>
      </c>
      <c r="D1189" s="20" t="s">
        <v>164</v>
      </c>
      <c r="E1189" s="20" t="s">
        <v>77</v>
      </c>
      <c r="F1189" s="20" t="s">
        <v>21303</v>
      </c>
      <c r="G1189" s="20" t="s">
        <v>20086</v>
      </c>
      <c r="H1189" s="20" t="s">
        <v>21303</v>
      </c>
      <c r="I1189" s="19">
        <f t="shared" si="173"/>
        <v>25</v>
      </c>
      <c r="J1189" s="20" t="s">
        <v>755</v>
      </c>
      <c r="K1189" s="20" t="s">
        <v>272</v>
      </c>
      <c r="L1189" s="95" t="str">
        <f>IF(M1189&lt;&gt;"",IF(NOT(ISNA(INDEX(cc!B:B,MATCH(M1189,cc!A:A,0)))),INDEX(cc!B:B,MATCH(M1189,cc!A:A,0)),"0"),"")</f>
        <v>default</v>
      </c>
      <c r="M1189" s="97" t="s">
        <v>13</v>
      </c>
      <c r="N1189" s="28" t="str">
        <f t="shared" si="174"/>
        <v/>
      </c>
      <c r="O1189" s="19" t="str">
        <f t="shared" si="167"/>
        <v>KP_PREV (D, DSD, MSMTGSW): Key Pop Preventive</v>
      </c>
      <c r="P1189" s="19" t="str">
        <f t="shared" si="168"/>
        <v>KP_PREV (D, DSD, MSMTGSW): Key Pop Preventive</v>
      </c>
      <c r="Q1189" s="19" t="str">
        <f t="shared" si="166"/>
        <v>KP_PREV (D, DSD, MSMTGSW)</v>
      </c>
      <c r="R1189" s="19" t="str">
        <f t="shared" si="169"/>
        <v>KP_PREV_D_DSD_MSMTGSW</v>
      </c>
      <c r="S1189" s="19" t="str">
        <f t="shared" si="170"/>
        <v>KP_PREV_D_DSD_MSMTGSW_</v>
      </c>
      <c r="T1189" s="19" t="b">
        <f>NOT(ISNA(VLOOKUP(B1189,dbcodes!A:B,2,FALSE)))</f>
        <v>1</v>
      </c>
      <c r="U1189" s="19" t="str">
        <f>IF(ISNA(VLOOKUP(B1189,dbcodes!A:B,2,FALSE)),des!R618,VLOOKUP(B1189,dbcodes!A:B,2,FALSE))</f>
        <v>KP_PREV_MSMTGSW_D_DSD</v>
      </c>
      <c r="V1189" s="20" t="s">
        <v>2332</v>
      </c>
      <c r="W1189" s="107" t="str">
        <f>IF(ISNA(VLOOKUP(C1189,descriptions!A:B,2,FALSE)),des!V618,IF(G1189=" TARGET","Target ","")&amp;VLOOKUP(C1189,descriptions!A:B,2,FALSE))</f>
        <v>Number of key populations reached with individual and/or small group-level HIV prevention interventions designed for the target population</v>
      </c>
      <c r="X1189" s="20" t="s">
        <v>4</v>
      </c>
      <c r="Y1189" s="20" t="s">
        <v>831</v>
      </c>
      <c r="Z1189" s="20" t="s">
        <v>836</v>
      </c>
      <c r="AA1189" s="20" t="s">
        <v>102</v>
      </c>
      <c r="AB1189" s="20" t="s">
        <v>755</v>
      </c>
      <c r="AC1189" s="19" t="str">
        <f>IF(AB1189&lt;&gt;"",IF(NOT(ISNA(INDEX(os!A:A,MATCH(AB1189,os!B:B,0)))),INDEX(os!A:A,MATCH(AB1189,os!B:B,0)),"0"),"")</f>
        <v/>
      </c>
      <c r="AD1189" s="20" t="s">
        <v>830</v>
      </c>
      <c r="AH1189" s="93" t="str">
        <f>IF(NOT(ISNA(VLOOKUP(B:B,ResultsTargets!A:A,1,0))),"TRUE","")</f>
        <v/>
      </c>
      <c r="AI1189" s="19" t="str">
        <f>IF(ISNA(VLOOKUP(C1189,dim_techarea!A:B,2,FALSE)),"",VLOOKUP(C1189,dim_techarea!A:B,2,FALSE))</f>
        <v>KP_PREV</v>
      </c>
      <c r="AJ1189" s="19" t="str">
        <f>IF(ISNA(VLOOKUP(AI1189,dim_techarea!B:C,2,FALSE)),"",VLOOKUP(AI1189,dim_techarea!B:C,2,FALSE))</f>
        <v>Uo2vBxak9im</v>
      </c>
      <c r="AK1189" s="19" t="str">
        <f>IF(ISNA(VLOOKUP(TRIM(G1189),dim_targetsresults!A:B,2,FALSE)),"",VLOOKUP(TRIM(G1189),dim_targetsresults!A:C,2,FALSE))</f>
        <v>MER Results</v>
      </c>
      <c r="AL1189" s="19" t="str">
        <f>IF(ISNA(VLOOKUP(AK1189,dim_targetsresults!B:C,2,FALSE)),"",VLOOKUP(AK1189,dim_targetsresults!B:C,2,FALSE))</f>
        <v>Jh0jDM5yQ2E</v>
      </c>
      <c r="AM1189" s="19" t="str">
        <f>IF(ISNA(VLOOKUP(TRIM(D1189),dim_numeratordenominator!A:B,2,FALSE)),"",VLOOKUP(TRIM(D1189),dim_numeratordenominator!A:C,2,FALSE))</f>
        <v>Denominator</v>
      </c>
      <c r="AN1189" s="19" t="str">
        <f>IF(ISNA(VLOOKUP(AM1189,dim_numeratordenominator!B:C,2,FALSE)),"",VLOOKUP(AM1189,dim_numeratordenominator!B:C,2,FALSE))</f>
        <v>QpNj0nSuEhD</v>
      </c>
      <c r="AO1189" s="19" t="str">
        <f>IF(ISNA(VLOOKUP(TRIM(E1189),dim_supporttype!A:B,2,FALSE)),"",VLOOKUP(TRIM(E1189),dim_supporttype!A:C,2,FALSE))</f>
        <v>DSD</v>
      </c>
      <c r="AP1189" s="19" t="str">
        <f>IF(ISNA(VLOOKUP(AO1189,dim_supporttype!B:C,2,FALSE)),"",VLOOKUP(AO1189,dim_supporttype!B:C,2,FALSE))</f>
        <v>iM13vdNLWKb</v>
      </c>
      <c r="AQ1189" s="19" t="str">
        <f>IF(ISNA(VLOOKUP(TRIM(F1189),dim_disaggs!A:B,2,FALSE)),"No Disagg",VLOOKUP(TRIM(F1189),dim_disaggs!A:B,2,FALSE))</f>
        <v>MSMTGSW</v>
      </c>
      <c r="AR1189" s="19" t="str">
        <f>IF(ISNA(VLOOKUP(AQ1189,dim_disaggs!B:C,2,FALSE)),"",VLOOKUP(AQ1189,dim_disaggs!B:C,2,FALSE))</f>
        <v>dSiadzIGmdz</v>
      </c>
      <c r="AU1189" s="72" t="s">
        <v>755</v>
      </c>
      <c r="AV1189" s="73" t="s">
        <v>755</v>
      </c>
      <c r="AW1189" s="66" t="s">
        <v>755</v>
      </c>
      <c r="AX1189" s="66" t="s">
        <v>755</v>
      </c>
      <c r="BA1189" s="105" t="str">
        <f t="shared" si="171"/>
        <v/>
      </c>
      <c r="BB1189" s="20" t="str">
        <f t="shared" si="172"/>
        <v/>
      </c>
      <c r="BE1189" s="75" t="s">
        <v>755</v>
      </c>
      <c r="BF1189" s="73" t="s">
        <v>755</v>
      </c>
      <c r="BG1189" s="55" t="s">
        <v>755</v>
      </c>
      <c r="BH1189" s="76" t="s">
        <v>755</v>
      </c>
      <c r="BI1189" s="20" t="s">
        <v>755</v>
      </c>
      <c r="BJ1189" s="20" t="s">
        <v>755</v>
      </c>
      <c r="BK1189" s="55" t="s">
        <v>755</v>
      </c>
      <c r="BL1189" s="71" t="s">
        <v>755</v>
      </c>
      <c r="BM1189" s="77" t="s">
        <v>755</v>
      </c>
      <c r="BN1189" s="78" t="s">
        <v>755</v>
      </c>
      <c r="BO1189" s="77" t="s">
        <v>755</v>
      </c>
      <c r="BP1189" s="78" t="s">
        <v>755</v>
      </c>
    </row>
    <row r="1190" spans="1:68" s="3" customFormat="1" x14ac:dyDescent="0.2">
      <c r="A1190" s="22" t="s">
        <v>95</v>
      </c>
      <c r="B1190" s="20" t="s">
        <v>1314</v>
      </c>
      <c r="C1190" s="20" t="s">
        <v>250</v>
      </c>
      <c r="D1190" s="20" t="s">
        <v>164</v>
      </c>
      <c r="E1190" s="20" t="s">
        <v>78</v>
      </c>
      <c r="F1190" s="20" t="s">
        <v>21303</v>
      </c>
      <c r="G1190" s="20" t="s">
        <v>20086</v>
      </c>
      <c r="H1190" s="20" t="s">
        <v>21303</v>
      </c>
      <c r="I1190" s="19">
        <f t="shared" si="173"/>
        <v>24</v>
      </c>
      <c r="J1190" s="20" t="s">
        <v>755</v>
      </c>
      <c r="K1190" s="20" t="s">
        <v>272</v>
      </c>
      <c r="L1190" s="95" t="str">
        <f>IF(M1190&lt;&gt;"",IF(NOT(ISNA(INDEX(cc!B:B,MATCH(M1190,cc!A:A,0)))),INDEX(cc!B:B,MATCH(M1190,cc!A:A,0)),"0"),"")</f>
        <v>default</v>
      </c>
      <c r="M1190" s="97" t="s">
        <v>13</v>
      </c>
      <c r="N1190" s="28" t="str">
        <f t="shared" si="174"/>
        <v/>
      </c>
      <c r="O1190" s="19" t="str">
        <f t="shared" si="167"/>
        <v>KP_PREV (D, TA, MSMTGSW): Key Pop Preventive</v>
      </c>
      <c r="P1190" s="19" t="str">
        <f t="shared" si="168"/>
        <v>KP_PREV (D, TA, MSMTGSW): Key Pop Preventive</v>
      </c>
      <c r="Q1190" s="19" t="str">
        <f t="shared" si="166"/>
        <v>KP_PREV (D, TA, MSMTGSW)</v>
      </c>
      <c r="R1190" s="19" t="str">
        <f t="shared" si="169"/>
        <v>KP_PREV_D_TA_MSMTGSW</v>
      </c>
      <c r="S1190" s="19" t="str">
        <f t="shared" si="170"/>
        <v>KP_PREV_D_TA_MSMTGSW_</v>
      </c>
      <c r="T1190" s="19" t="b">
        <f>NOT(ISNA(VLOOKUP(B1190,dbcodes!A:B,2,FALSE)))</f>
        <v>1</v>
      </c>
      <c r="U1190" s="19" t="str">
        <f>IF(ISNA(VLOOKUP(B1190,dbcodes!A:B,2,FALSE)),des!R619,VLOOKUP(B1190,dbcodes!A:B,2,FALSE))</f>
        <v>KP_PREV_MSMTGSW_D_TA</v>
      </c>
      <c r="V1190" s="20" t="s">
        <v>2332</v>
      </c>
      <c r="W1190" s="107" t="str">
        <f>IF(ISNA(VLOOKUP(C1190,descriptions!A:B,2,FALSE)),des!V619,IF(G1190=" TARGET","Target ","")&amp;VLOOKUP(C1190,descriptions!A:B,2,FALSE))</f>
        <v>Number of key populations reached with individual and/or small group-level HIV prevention interventions designed for the target population</v>
      </c>
      <c r="X1190" s="20" t="s">
        <v>4</v>
      </c>
      <c r="Y1190" s="20" t="s">
        <v>831</v>
      </c>
      <c r="Z1190" s="20" t="s">
        <v>836</v>
      </c>
      <c r="AA1190" s="20" t="s">
        <v>102</v>
      </c>
      <c r="AB1190" s="20" t="s">
        <v>755</v>
      </c>
      <c r="AC1190" s="19" t="str">
        <f>IF(AB1190&lt;&gt;"",IF(NOT(ISNA(INDEX(os!A:A,MATCH(AB1190,os!B:B,0)))),INDEX(os!A:A,MATCH(AB1190,os!B:B,0)),"0"),"")</f>
        <v/>
      </c>
      <c r="AD1190" s="20" t="s">
        <v>830</v>
      </c>
      <c r="AE1190" s="20"/>
      <c r="AF1190" s="20"/>
      <c r="AG1190" s="20"/>
      <c r="AH1190" s="93" t="str">
        <f>IF(NOT(ISNA(VLOOKUP(B:B,ResultsTargets!A:A,1,0))),"TRUE","")</f>
        <v/>
      </c>
      <c r="AI1190" s="19" t="str">
        <f>IF(ISNA(VLOOKUP(C1190,dim_techarea!A:B,2,FALSE)),"",VLOOKUP(C1190,dim_techarea!A:B,2,FALSE))</f>
        <v>KP_PREV</v>
      </c>
      <c r="AJ1190" s="19" t="str">
        <f>IF(ISNA(VLOOKUP(AI1190,dim_techarea!B:C,2,FALSE)),"",VLOOKUP(AI1190,dim_techarea!B:C,2,FALSE))</f>
        <v>Uo2vBxak9im</v>
      </c>
      <c r="AK1190" s="19" t="str">
        <f>IF(ISNA(VLOOKUP(TRIM(G1190),dim_targetsresults!A:B,2,FALSE)),"",VLOOKUP(TRIM(G1190),dim_targetsresults!A:C,2,FALSE))</f>
        <v>MER Results</v>
      </c>
      <c r="AL1190" s="19" t="str">
        <f>IF(ISNA(VLOOKUP(AK1190,dim_targetsresults!B:C,2,FALSE)),"",VLOOKUP(AK1190,dim_targetsresults!B:C,2,FALSE))</f>
        <v>Jh0jDM5yQ2E</v>
      </c>
      <c r="AM1190" s="19" t="str">
        <f>IF(ISNA(VLOOKUP(TRIM(D1190),dim_numeratordenominator!A:B,2,FALSE)),"",VLOOKUP(TRIM(D1190),dim_numeratordenominator!A:C,2,FALSE))</f>
        <v>Denominator</v>
      </c>
      <c r="AN1190" s="19" t="str">
        <f>IF(ISNA(VLOOKUP(AM1190,dim_numeratordenominator!B:C,2,FALSE)),"",VLOOKUP(AM1190,dim_numeratordenominator!B:C,2,FALSE))</f>
        <v>QpNj0nSuEhD</v>
      </c>
      <c r="AO1190" s="19" t="str">
        <f>IF(ISNA(VLOOKUP(TRIM(E1190),dim_supporttype!A:B,2,FALSE)),"",VLOOKUP(TRIM(E1190),dim_supporttype!A:C,2,FALSE))</f>
        <v>TA</v>
      </c>
      <c r="AP1190" s="19" t="str">
        <f>IF(ISNA(VLOOKUP(AO1190,dim_supporttype!B:C,2,FALSE)),"",VLOOKUP(AO1190,dim_supporttype!B:C,2,FALSE))</f>
        <v>cRAGKdWIDn4</v>
      </c>
      <c r="AQ1190" s="19" t="str">
        <f>IF(ISNA(VLOOKUP(TRIM(F1190),dim_disaggs!A:B,2,FALSE)),"No Disagg",VLOOKUP(TRIM(F1190),dim_disaggs!A:B,2,FALSE))</f>
        <v>MSMTGSW</v>
      </c>
      <c r="AR1190" s="19" t="str">
        <f>IF(ISNA(VLOOKUP(AQ1190,dim_disaggs!B:C,2,FALSE)),"",VLOOKUP(AQ1190,dim_disaggs!B:C,2,FALSE))</f>
        <v>dSiadzIGmdz</v>
      </c>
      <c r="AS1190" s="72"/>
      <c r="AT1190" s="66"/>
      <c r="AU1190" s="72" t="s">
        <v>755</v>
      </c>
      <c r="AV1190" s="73" t="s">
        <v>755</v>
      </c>
      <c r="AW1190" s="66" t="s">
        <v>755</v>
      </c>
      <c r="AX1190" s="66" t="s">
        <v>755</v>
      </c>
      <c r="AY1190" s="20"/>
      <c r="AZ1190" s="20"/>
      <c r="BA1190" s="105" t="str">
        <f t="shared" si="171"/>
        <v/>
      </c>
      <c r="BB1190" s="20" t="str">
        <f t="shared" si="172"/>
        <v/>
      </c>
      <c r="BC1190" s="20"/>
      <c r="BD1190" s="20"/>
      <c r="BE1190" s="75" t="s">
        <v>755</v>
      </c>
      <c r="BF1190" s="73" t="s">
        <v>755</v>
      </c>
      <c r="BG1190" s="55" t="s">
        <v>755</v>
      </c>
      <c r="BH1190" s="76" t="s">
        <v>755</v>
      </c>
      <c r="BI1190" s="20" t="s">
        <v>755</v>
      </c>
      <c r="BJ1190" s="20" t="s">
        <v>755</v>
      </c>
      <c r="BK1190" s="55" t="s">
        <v>755</v>
      </c>
      <c r="BL1190" s="71" t="s">
        <v>755</v>
      </c>
      <c r="BM1190" s="77" t="s">
        <v>755</v>
      </c>
      <c r="BN1190" s="78" t="s">
        <v>755</v>
      </c>
      <c r="BO1190" s="77" t="s">
        <v>755</v>
      </c>
      <c r="BP1190" s="78" t="s">
        <v>755</v>
      </c>
    </row>
    <row r="1191" spans="1:68" s="3" customFormat="1" x14ac:dyDescent="0.2">
      <c r="A1191" s="22" t="s">
        <v>95</v>
      </c>
      <c r="B1191" s="20" t="s">
        <v>1316</v>
      </c>
      <c r="C1191" s="20" t="s">
        <v>250</v>
      </c>
      <c r="D1191" s="20" t="s">
        <v>1</v>
      </c>
      <c r="E1191" s="20" t="s">
        <v>77</v>
      </c>
      <c r="F1191" s="20" t="s">
        <v>21303</v>
      </c>
      <c r="G1191" s="20" t="s">
        <v>20086</v>
      </c>
      <c r="H1191" s="20" t="s">
        <v>21303</v>
      </c>
      <c r="I1191" s="19">
        <f t="shared" si="173"/>
        <v>25</v>
      </c>
      <c r="J1191" s="20" t="s">
        <v>755</v>
      </c>
      <c r="K1191" s="20" t="s">
        <v>272</v>
      </c>
      <c r="L1191" s="95" t="str">
        <f>IF(M1191&lt;&gt;"",IF(NOT(ISNA(INDEX(cc!B:B,MATCH(M1191,cc!A:A,0)))),INDEX(cc!B:B,MATCH(M1191,cc!A:A,0)),"0"),"")</f>
        <v>default</v>
      </c>
      <c r="M1191" s="97" t="s">
        <v>13</v>
      </c>
      <c r="N1191" s="28" t="str">
        <f t="shared" si="174"/>
        <v/>
      </c>
      <c r="O1191" s="19" t="str">
        <f t="shared" si="167"/>
        <v>KP_PREV (N, DSD, MSMTGSW): Key Pop Preventive</v>
      </c>
      <c r="P1191" s="19" t="str">
        <f t="shared" si="168"/>
        <v>KP_PREV (N, DSD, MSMTGSW): Key Pop Preventive</v>
      </c>
      <c r="Q1191" s="19" t="str">
        <f t="shared" si="166"/>
        <v>KP_PREV (N, DSD, MSMTGSW)</v>
      </c>
      <c r="R1191" s="19" t="str">
        <f t="shared" si="169"/>
        <v>KP_PREV_N_DSD_MSMTGSW</v>
      </c>
      <c r="S1191" s="19" t="str">
        <f t="shared" si="170"/>
        <v>KP_PREV_N_DSD_MSMTGSW_</v>
      </c>
      <c r="T1191" s="19" t="b">
        <f>NOT(ISNA(VLOOKUP(B1191,dbcodes!A:B,2,FALSE)))</f>
        <v>1</v>
      </c>
      <c r="U1191" s="19" t="str">
        <f>IF(ISNA(VLOOKUP(B1191,dbcodes!A:B,2,FALSE)),des!R620,VLOOKUP(B1191,dbcodes!A:B,2,FALSE))</f>
        <v>KP_PREV_MSMTGSW_N_DSD</v>
      </c>
      <c r="V1191" s="20" t="s">
        <v>2332</v>
      </c>
      <c r="W1191" s="107" t="str">
        <f>IF(ISNA(VLOOKUP(C1191,descriptions!A:B,2,FALSE)),des!V620,IF(G1191=" TARGET","Target ","")&amp;VLOOKUP(C1191,descriptions!A:B,2,FALSE))</f>
        <v>Number of key populations reached with individual and/or small group-level HIV prevention interventions designed for the target population</v>
      </c>
      <c r="X1191" s="20" t="s">
        <v>4</v>
      </c>
      <c r="Y1191" s="20" t="s">
        <v>831</v>
      </c>
      <c r="Z1191" s="20" t="s">
        <v>836</v>
      </c>
      <c r="AA1191" s="20" t="s">
        <v>102</v>
      </c>
      <c r="AB1191" s="20" t="s">
        <v>755</v>
      </c>
      <c r="AC1191" s="19" t="str">
        <f>IF(AB1191&lt;&gt;"",IF(NOT(ISNA(INDEX(os!A:A,MATCH(AB1191,os!B:B,0)))),INDEX(os!A:A,MATCH(AB1191,os!B:B,0)),"0"),"")</f>
        <v/>
      </c>
      <c r="AD1191" s="20" t="s">
        <v>830</v>
      </c>
      <c r="AE1191" s="20"/>
      <c r="AF1191" s="20"/>
      <c r="AG1191" s="20"/>
      <c r="AH1191" s="93" t="str">
        <f>IF(NOT(ISNA(VLOOKUP(B:B,ResultsTargets!A:A,1,0))),"TRUE","")</f>
        <v/>
      </c>
      <c r="AI1191" s="19" t="str">
        <f>IF(ISNA(VLOOKUP(C1191,dim_techarea!A:B,2,FALSE)),"",VLOOKUP(C1191,dim_techarea!A:B,2,FALSE))</f>
        <v>KP_PREV</v>
      </c>
      <c r="AJ1191" s="19" t="str">
        <f>IF(ISNA(VLOOKUP(AI1191,dim_techarea!B:C,2,FALSE)),"",VLOOKUP(AI1191,dim_techarea!B:C,2,FALSE))</f>
        <v>Uo2vBxak9im</v>
      </c>
      <c r="AK1191" s="19" t="str">
        <f>IF(ISNA(VLOOKUP(TRIM(G1191),dim_targetsresults!A:B,2,FALSE)),"",VLOOKUP(TRIM(G1191),dim_targetsresults!A:C,2,FALSE))</f>
        <v>MER Results</v>
      </c>
      <c r="AL1191" s="19" t="str">
        <f>IF(ISNA(VLOOKUP(AK1191,dim_targetsresults!B:C,2,FALSE)),"",VLOOKUP(AK1191,dim_targetsresults!B:C,2,FALSE))</f>
        <v>Jh0jDM5yQ2E</v>
      </c>
      <c r="AM1191" s="19" t="str">
        <f>IF(ISNA(VLOOKUP(TRIM(D1191),dim_numeratordenominator!A:B,2,FALSE)),"",VLOOKUP(TRIM(D1191),dim_numeratordenominator!A:C,2,FALSE))</f>
        <v>Numerator</v>
      </c>
      <c r="AN1191" s="19" t="str">
        <f>IF(ISNA(VLOOKUP(AM1191,dim_numeratordenominator!B:C,2,FALSE)),"",VLOOKUP(AM1191,dim_numeratordenominator!B:C,2,FALSE))</f>
        <v>Som9NRMQqV7</v>
      </c>
      <c r="AO1191" s="19" t="str">
        <f>IF(ISNA(VLOOKUP(TRIM(E1191),dim_supporttype!A:B,2,FALSE)),"",VLOOKUP(TRIM(E1191),dim_supporttype!A:C,2,FALSE))</f>
        <v>DSD</v>
      </c>
      <c r="AP1191" s="19" t="str">
        <f>IF(ISNA(VLOOKUP(AO1191,dim_supporttype!B:C,2,FALSE)),"",VLOOKUP(AO1191,dim_supporttype!B:C,2,FALSE))</f>
        <v>iM13vdNLWKb</v>
      </c>
      <c r="AQ1191" s="19" t="str">
        <f>IF(ISNA(VLOOKUP(TRIM(F1191),dim_disaggs!A:B,2,FALSE)),"No Disagg",VLOOKUP(TRIM(F1191),dim_disaggs!A:B,2,FALSE))</f>
        <v>MSMTGSW</v>
      </c>
      <c r="AR1191" s="19" t="str">
        <f>IF(ISNA(VLOOKUP(AQ1191,dim_disaggs!B:C,2,FALSE)),"",VLOOKUP(AQ1191,dim_disaggs!B:C,2,FALSE))</f>
        <v>dSiadzIGmdz</v>
      </c>
      <c r="AS1191" s="72"/>
      <c r="AT1191" s="66"/>
      <c r="AU1191" s="72" t="s">
        <v>755</v>
      </c>
      <c r="AV1191" s="73" t="s">
        <v>755</v>
      </c>
      <c r="AW1191" s="66" t="s">
        <v>755</v>
      </c>
      <c r="AX1191" s="66" t="s">
        <v>755</v>
      </c>
      <c r="AY1191" s="20"/>
      <c r="AZ1191" s="20"/>
      <c r="BA1191" s="105" t="str">
        <f t="shared" si="171"/>
        <v/>
      </c>
      <c r="BB1191" s="20" t="str">
        <f t="shared" si="172"/>
        <v/>
      </c>
      <c r="BC1191" s="20"/>
      <c r="BD1191" s="20"/>
      <c r="BE1191" s="75" t="s">
        <v>755</v>
      </c>
      <c r="BF1191" s="73" t="s">
        <v>755</v>
      </c>
      <c r="BG1191" s="55" t="s">
        <v>755</v>
      </c>
      <c r="BH1191" s="76" t="s">
        <v>755</v>
      </c>
      <c r="BI1191" s="20" t="s">
        <v>755</v>
      </c>
      <c r="BJ1191" s="20" t="s">
        <v>755</v>
      </c>
      <c r="BK1191" s="55" t="s">
        <v>755</v>
      </c>
      <c r="BL1191" s="71" t="s">
        <v>755</v>
      </c>
      <c r="BM1191" s="77" t="s">
        <v>755</v>
      </c>
      <c r="BN1191" s="78" t="s">
        <v>755</v>
      </c>
      <c r="BO1191" s="77" t="s">
        <v>755</v>
      </c>
      <c r="BP1191" s="78" t="s">
        <v>755</v>
      </c>
    </row>
    <row r="1192" spans="1:68" s="3" customFormat="1" x14ac:dyDescent="0.2">
      <c r="A1192" s="22" t="s">
        <v>95</v>
      </c>
      <c r="B1192" s="20" t="s">
        <v>1318</v>
      </c>
      <c r="C1192" s="20" t="s">
        <v>250</v>
      </c>
      <c r="D1192" s="20" t="s">
        <v>1</v>
      </c>
      <c r="E1192" s="20" t="s">
        <v>78</v>
      </c>
      <c r="F1192" s="20" t="s">
        <v>21303</v>
      </c>
      <c r="G1192" s="20" t="s">
        <v>20086</v>
      </c>
      <c r="H1192" s="20" t="s">
        <v>21303</v>
      </c>
      <c r="I1192" s="19">
        <f t="shared" si="173"/>
        <v>24</v>
      </c>
      <c r="J1192" s="20" t="s">
        <v>755</v>
      </c>
      <c r="K1192" s="20" t="s">
        <v>272</v>
      </c>
      <c r="L1192" s="95" t="str">
        <f>IF(M1192&lt;&gt;"",IF(NOT(ISNA(INDEX(cc!B:B,MATCH(M1192,cc!A:A,0)))),INDEX(cc!B:B,MATCH(M1192,cc!A:A,0)),"0"),"")</f>
        <v>default</v>
      </c>
      <c r="M1192" s="97" t="s">
        <v>13</v>
      </c>
      <c r="N1192" s="28" t="str">
        <f t="shared" si="174"/>
        <v/>
      </c>
      <c r="O1192" s="19" t="str">
        <f t="shared" si="167"/>
        <v>KP_PREV (N, TA, MSMTGSW): Key Pop Preventive</v>
      </c>
      <c r="P1192" s="19" t="str">
        <f t="shared" si="168"/>
        <v>KP_PREV (N, TA, MSMTGSW): Key Pop Preventive</v>
      </c>
      <c r="Q1192" s="19" t="str">
        <f t="shared" ref="Q1192:Q1255" si="175">IF(G1192=" RESULT",CONCATENATE(C1192, " (",_xlfn.TEXTJOIN(", ",TRUE,D1192,E1192,H1192),")",J1192),CONCATENATE(C1192, " (",_xlfn.TEXTJOIN(", ",TRUE,D1192,E1192,H1192),")",G1192,J1192))</f>
        <v>KP_PREV (N, TA, MSMTGSW)</v>
      </c>
      <c r="R1192" s="19" t="str">
        <f t="shared" si="169"/>
        <v>KP_PREV_N_TA_MSMTGSW</v>
      </c>
      <c r="S1192" s="19" t="str">
        <f t="shared" si="170"/>
        <v>KP_PREV_N_TA_MSMTGSW_</v>
      </c>
      <c r="T1192" s="19" t="b">
        <f>NOT(ISNA(VLOOKUP(B1192,dbcodes!A:B,2,FALSE)))</f>
        <v>1</v>
      </c>
      <c r="U1192" s="19" t="str">
        <f>IF(ISNA(VLOOKUP(B1192,dbcodes!A:B,2,FALSE)),des!R621,VLOOKUP(B1192,dbcodes!A:B,2,FALSE))</f>
        <v>KP_PREV_MSMTGSW_N_TA</v>
      </c>
      <c r="V1192" s="20" t="s">
        <v>2332</v>
      </c>
      <c r="W1192" s="107" t="str">
        <f>IF(ISNA(VLOOKUP(C1192,descriptions!A:B,2,FALSE)),des!V621,IF(G1192=" TARGET","Target ","")&amp;VLOOKUP(C1192,descriptions!A:B,2,FALSE))</f>
        <v>Number of key populations reached with individual and/or small group-level HIV prevention interventions designed for the target population</v>
      </c>
      <c r="X1192" s="20" t="s">
        <v>4</v>
      </c>
      <c r="Y1192" s="20" t="s">
        <v>831</v>
      </c>
      <c r="Z1192" s="20" t="s">
        <v>836</v>
      </c>
      <c r="AA1192" s="20" t="s">
        <v>102</v>
      </c>
      <c r="AB1192" s="20" t="s">
        <v>755</v>
      </c>
      <c r="AC1192" s="19" t="str">
        <f>IF(AB1192&lt;&gt;"",IF(NOT(ISNA(INDEX(os!A:A,MATCH(AB1192,os!B:B,0)))),INDEX(os!A:A,MATCH(AB1192,os!B:B,0)),"0"),"")</f>
        <v/>
      </c>
      <c r="AD1192" s="20" t="s">
        <v>830</v>
      </c>
      <c r="AE1192" s="20"/>
      <c r="AF1192" s="20"/>
      <c r="AG1192" s="20"/>
      <c r="AH1192" s="93" t="str">
        <f>IF(NOT(ISNA(VLOOKUP(B:B,ResultsTargets!A:A,1,0))),"TRUE","")</f>
        <v/>
      </c>
      <c r="AI1192" s="19" t="str">
        <f>IF(ISNA(VLOOKUP(C1192,dim_techarea!A:B,2,FALSE)),"",VLOOKUP(C1192,dim_techarea!A:B,2,FALSE))</f>
        <v>KP_PREV</v>
      </c>
      <c r="AJ1192" s="19" t="str">
        <f>IF(ISNA(VLOOKUP(AI1192,dim_techarea!B:C,2,FALSE)),"",VLOOKUP(AI1192,dim_techarea!B:C,2,FALSE))</f>
        <v>Uo2vBxak9im</v>
      </c>
      <c r="AK1192" s="19" t="str">
        <f>IF(ISNA(VLOOKUP(TRIM(G1192),dim_targetsresults!A:B,2,FALSE)),"",VLOOKUP(TRIM(G1192),dim_targetsresults!A:C,2,FALSE))</f>
        <v>MER Results</v>
      </c>
      <c r="AL1192" s="19" t="str">
        <f>IF(ISNA(VLOOKUP(AK1192,dim_targetsresults!B:C,2,FALSE)),"",VLOOKUP(AK1192,dim_targetsresults!B:C,2,FALSE))</f>
        <v>Jh0jDM5yQ2E</v>
      </c>
      <c r="AM1192" s="19" t="str">
        <f>IF(ISNA(VLOOKUP(TRIM(D1192),dim_numeratordenominator!A:B,2,FALSE)),"",VLOOKUP(TRIM(D1192),dim_numeratordenominator!A:C,2,FALSE))</f>
        <v>Numerator</v>
      </c>
      <c r="AN1192" s="19" t="str">
        <f>IF(ISNA(VLOOKUP(AM1192,dim_numeratordenominator!B:C,2,FALSE)),"",VLOOKUP(AM1192,dim_numeratordenominator!B:C,2,FALSE))</f>
        <v>Som9NRMQqV7</v>
      </c>
      <c r="AO1192" s="19" t="str">
        <f>IF(ISNA(VLOOKUP(TRIM(E1192),dim_supporttype!A:B,2,FALSE)),"",VLOOKUP(TRIM(E1192),dim_supporttype!A:C,2,FALSE))</f>
        <v>TA</v>
      </c>
      <c r="AP1192" s="19" t="str">
        <f>IF(ISNA(VLOOKUP(AO1192,dim_supporttype!B:C,2,FALSE)),"",VLOOKUP(AO1192,dim_supporttype!B:C,2,FALSE))</f>
        <v>cRAGKdWIDn4</v>
      </c>
      <c r="AQ1192" s="19" t="str">
        <f>IF(ISNA(VLOOKUP(TRIM(F1192),dim_disaggs!A:B,2,FALSE)),"No Disagg",VLOOKUP(TRIM(F1192),dim_disaggs!A:B,2,FALSE))</f>
        <v>MSMTGSW</v>
      </c>
      <c r="AR1192" s="19" t="str">
        <f>IF(ISNA(VLOOKUP(AQ1192,dim_disaggs!B:C,2,FALSE)),"",VLOOKUP(AQ1192,dim_disaggs!B:C,2,FALSE))</f>
        <v>dSiadzIGmdz</v>
      </c>
      <c r="AS1192" s="72"/>
      <c r="AT1192" s="66"/>
      <c r="AU1192" s="72" t="s">
        <v>755</v>
      </c>
      <c r="AV1192" s="73" t="s">
        <v>755</v>
      </c>
      <c r="AW1192" s="66" t="s">
        <v>755</v>
      </c>
      <c r="AX1192" s="66" t="s">
        <v>755</v>
      </c>
      <c r="AY1192" s="20"/>
      <c r="AZ1192" s="20"/>
      <c r="BA1192" s="105" t="str">
        <f t="shared" si="171"/>
        <v/>
      </c>
      <c r="BB1192" s="20" t="str">
        <f t="shared" si="172"/>
        <v/>
      </c>
      <c r="BC1192" s="20"/>
      <c r="BD1192" s="20"/>
      <c r="BE1192" s="75" t="s">
        <v>755</v>
      </c>
      <c r="BF1192" s="73" t="s">
        <v>755</v>
      </c>
      <c r="BG1192" s="55" t="s">
        <v>755</v>
      </c>
      <c r="BH1192" s="76" t="s">
        <v>755</v>
      </c>
      <c r="BI1192" s="20" t="s">
        <v>755</v>
      </c>
      <c r="BJ1192" s="20" t="s">
        <v>755</v>
      </c>
      <c r="BK1192" s="55" t="s">
        <v>755</v>
      </c>
      <c r="BL1192" s="71" t="s">
        <v>755</v>
      </c>
      <c r="BM1192" s="77" t="s">
        <v>755</v>
      </c>
      <c r="BN1192" s="78" t="s">
        <v>755</v>
      </c>
      <c r="BO1192" s="77" t="s">
        <v>755</v>
      </c>
      <c r="BP1192" s="78" t="s">
        <v>755</v>
      </c>
    </row>
    <row r="1193" spans="1:68" s="3" customFormat="1" x14ac:dyDescent="0.2">
      <c r="A1193" s="20" t="s">
        <v>95</v>
      </c>
      <c r="B1193" s="20" t="s">
        <v>1305</v>
      </c>
      <c r="C1193" s="20" t="s">
        <v>250</v>
      </c>
      <c r="D1193" s="20" t="s">
        <v>164</v>
      </c>
      <c r="E1193" s="20" t="s">
        <v>77</v>
      </c>
      <c r="F1193" s="20" t="s">
        <v>81</v>
      </c>
      <c r="G1193" s="20" t="s">
        <v>2442</v>
      </c>
      <c r="H1193" s="20" t="s">
        <v>81</v>
      </c>
      <c r="I1193" s="19">
        <f t="shared" si="173"/>
        <v>31</v>
      </c>
      <c r="J1193" s="20" t="s">
        <v>755</v>
      </c>
      <c r="K1193" s="20" t="s">
        <v>272</v>
      </c>
      <c r="L1193" s="95" t="str">
        <f>IF(M1193&lt;&gt;"",IF(NOT(ISNA(INDEX(cc!B:B,MATCH(M1193,cc!A:A,0)))),INDEX(cc!B:B,MATCH(M1193,cc!A:A,0)),"0"),"")</f>
        <v>Key Populations</v>
      </c>
      <c r="M1193" s="97" t="s">
        <v>4087</v>
      </c>
      <c r="N1193" s="28" t="str">
        <f t="shared" si="174"/>
        <v xml:space="preserve"> TARGET</v>
      </c>
      <c r="O1193" s="19" t="str">
        <f t="shared" si="167"/>
        <v>KP_PREV (D, DSD, KeyPop) TARGET: Key Pop Preventive</v>
      </c>
      <c r="P1193" s="19" t="str">
        <f t="shared" si="168"/>
        <v>KP_PREV (D, DSD, KeyPop) TARGET: Key Pop Preventive</v>
      </c>
      <c r="Q1193" s="19" t="str">
        <f t="shared" si="175"/>
        <v>KP_PREV (D, DSD, KeyPop) TARGET</v>
      </c>
      <c r="R1193" s="19" t="str">
        <f t="shared" si="169"/>
        <v>KP_PREV_D_DSD_KeyPop_TARGET</v>
      </c>
      <c r="S1193" s="19" t="str">
        <f t="shared" si="170"/>
        <v>KP_PREV_D_DSD_KeyPop_TARGET</v>
      </c>
      <c r="T1193" s="19" t="b">
        <f>NOT(ISNA(VLOOKUP(B1193,dbcodes!A:B,2,FALSE)))</f>
        <v>1</v>
      </c>
      <c r="U1193" s="19" t="str">
        <f>IF(ISNA(VLOOKUP(B1193,dbcodes!A:B,2,FALSE)),des!R604,VLOOKUP(B1193,dbcodes!A:B,2,FALSE))</f>
        <v>KP_PREV_D_DSD_KeyPop_TARGET</v>
      </c>
      <c r="V1193" s="20"/>
      <c r="W1193" s="107" t="str">
        <f>IF(ISNA(VLOOKUP(C1193,descriptions!A:B,2,FALSE)),des!V604,IF(G1193=" TARGET","Target ","")&amp;VLOOKUP(C1193,descriptions!A:B,2,FALSE))</f>
        <v>Target Number of key populations reached with individual and/or small group-level HIV prevention interventions designed for the target population</v>
      </c>
      <c r="X1193" s="20" t="s">
        <v>4</v>
      </c>
      <c r="Y1193" s="20" t="s">
        <v>831</v>
      </c>
      <c r="Z1193" s="20" t="s">
        <v>836</v>
      </c>
      <c r="AA1193" s="20" t="s">
        <v>102</v>
      </c>
      <c r="AB1193" s="20" t="s">
        <v>755</v>
      </c>
      <c r="AC1193" s="19" t="str">
        <f>IF(AB1193&lt;&gt;"",IF(NOT(ISNA(INDEX(os!A:A,MATCH(AB1193,os!B:B,0)))),INDEX(os!A:A,MATCH(AB1193,os!B:B,0)),"0"),"")</f>
        <v/>
      </c>
      <c r="AD1193" s="20" t="s">
        <v>830</v>
      </c>
      <c r="AE1193" s="20"/>
      <c r="AF1193" s="20"/>
      <c r="AG1193" s="20"/>
      <c r="AH1193" s="93" t="str">
        <f>IF(NOT(ISNA(VLOOKUP(B:B,ResultsTargets!A:A,1,0))),"TRUE","")</f>
        <v/>
      </c>
      <c r="AI1193" s="19" t="str">
        <f>IF(ISNA(VLOOKUP(C1193,dim_techarea!A:B,2,FALSE)),"",VLOOKUP(C1193,dim_techarea!A:B,2,FALSE))</f>
        <v>KP_PREV</v>
      </c>
      <c r="AJ1193" s="19" t="str">
        <f>IF(ISNA(VLOOKUP(AI1193,dim_techarea!B:C,2,FALSE)),"",VLOOKUP(AI1193,dim_techarea!B:C,2,FALSE))</f>
        <v>Uo2vBxak9im</v>
      </c>
      <c r="AK1193" s="19" t="str">
        <f>IF(ISNA(VLOOKUP(TRIM(G1193),dim_targetsresults!A:B,2,FALSE)),"",VLOOKUP(TRIM(G1193),dim_targetsresults!A:C,2,FALSE))</f>
        <v>MER Targets</v>
      </c>
      <c r="AL1193" s="19" t="str">
        <f>IF(ISNA(VLOOKUP(AK1193,dim_targetsresults!B:C,2,FALSE)),"",VLOOKUP(AK1193,dim_targetsresults!B:C,2,FALSE))</f>
        <v>W8imnja2Owd</v>
      </c>
      <c r="AM1193" s="19" t="str">
        <f>IF(ISNA(VLOOKUP(TRIM(D1193),dim_numeratordenominator!A:B,2,FALSE)),"",VLOOKUP(TRIM(D1193),dim_numeratordenominator!A:C,2,FALSE))</f>
        <v>Denominator</v>
      </c>
      <c r="AN1193" s="19" t="str">
        <f>IF(ISNA(VLOOKUP(AM1193,dim_numeratordenominator!B:C,2,FALSE)),"",VLOOKUP(AM1193,dim_numeratordenominator!B:C,2,FALSE))</f>
        <v>QpNj0nSuEhD</v>
      </c>
      <c r="AO1193" s="19" t="str">
        <f>IF(ISNA(VLOOKUP(TRIM(E1193),dim_supporttype!A:B,2,FALSE)),"",VLOOKUP(TRIM(E1193),dim_supporttype!A:C,2,FALSE))</f>
        <v>DSD</v>
      </c>
      <c r="AP1193" s="19" t="str">
        <f>IF(ISNA(VLOOKUP(AO1193,dim_supporttype!B:C,2,FALSE)),"",VLOOKUP(AO1193,dim_supporttype!B:C,2,FALSE))</f>
        <v>iM13vdNLWKb</v>
      </c>
      <c r="AQ1193" s="19" t="str">
        <f>IF(ISNA(VLOOKUP(TRIM(F1193),dim_disaggs!A:B,2,FALSE)),"No Disagg",VLOOKUP(TRIM(F1193),dim_disaggs!A:B,2,FALSE))</f>
        <v>KeyPop</v>
      </c>
      <c r="AR1193" s="19" t="str">
        <f>IF(ISNA(VLOOKUP(AQ1193,dim_disaggs!B:C,2,FALSE)),"",VLOOKUP(AQ1193,dim_disaggs!B:C,2,FALSE))</f>
        <v>OoC9KSMqBms</v>
      </c>
      <c r="AS1193" s="72"/>
      <c r="AT1193" s="66"/>
      <c r="AU1193" s="72" t="s">
        <v>755</v>
      </c>
      <c r="AV1193" s="73" t="s">
        <v>755</v>
      </c>
      <c r="AW1193" s="66" t="s">
        <v>755</v>
      </c>
      <c r="AX1193" s="66" t="s">
        <v>755</v>
      </c>
      <c r="AY1193" s="20"/>
      <c r="AZ1193" s="20"/>
      <c r="BA1193" s="105" t="str">
        <f t="shared" si="171"/>
        <v/>
      </c>
      <c r="BB1193" s="20" t="str">
        <f t="shared" si="172"/>
        <v/>
      </c>
      <c r="BC1193" s="20"/>
      <c r="BD1193" s="20"/>
      <c r="BE1193" s="75" t="s">
        <v>755</v>
      </c>
      <c r="BF1193" s="73" t="s">
        <v>755</v>
      </c>
      <c r="BG1193" s="55"/>
      <c r="BH1193" s="76"/>
      <c r="BI1193" s="20"/>
      <c r="BJ1193" s="20"/>
      <c r="BK1193" s="55"/>
      <c r="BL1193" s="71"/>
      <c r="BM1193" s="77"/>
      <c r="BN1193" s="78"/>
      <c r="BO1193" s="77" t="s">
        <v>755</v>
      </c>
      <c r="BP1193" s="78" t="s">
        <v>755</v>
      </c>
    </row>
    <row r="1194" spans="1:68" x14ac:dyDescent="0.2">
      <c r="A1194" s="20" t="s">
        <v>95</v>
      </c>
      <c r="B1194" s="20" t="s">
        <v>1303</v>
      </c>
      <c r="C1194" s="20" t="s">
        <v>250</v>
      </c>
      <c r="D1194" s="20" t="s">
        <v>164</v>
      </c>
      <c r="E1194" s="20" t="s">
        <v>77</v>
      </c>
      <c r="F1194" s="20" t="s">
        <v>81</v>
      </c>
      <c r="G1194" s="20" t="s">
        <v>2442</v>
      </c>
      <c r="H1194" s="20" t="s">
        <v>81</v>
      </c>
      <c r="I1194" s="19">
        <f t="shared" si="173"/>
        <v>34</v>
      </c>
      <c r="J1194" s="20" t="s">
        <v>205</v>
      </c>
      <c r="K1194" s="20" t="s">
        <v>272</v>
      </c>
      <c r="L1194" s="95" t="str">
        <f>IF(M1194&lt;&gt;"",IF(NOT(ISNA(INDEX(cc!B:B,MATCH(M1194,cc!A:A,0)))),INDEX(cc!B:B,MATCH(M1194,cc!A:A,0)),"0"),"")</f>
        <v>Key Populations 2017</v>
      </c>
      <c r="M1194" s="97" t="s">
        <v>629</v>
      </c>
      <c r="N1194" s="28" t="str">
        <f t="shared" si="174"/>
        <v xml:space="preserve"> TARGET</v>
      </c>
      <c r="O1194" s="19" t="str">
        <f t="shared" si="167"/>
        <v>KP_PREV (D, DSD, KeyPop) TARGET v2: Key Pop Preventive</v>
      </c>
      <c r="P1194" s="19" t="str">
        <f t="shared" si="168"/>
        <v>KP_PREV (D, DSD, KeyPop) TARGET v2: Key Pop Preventive</v>
      </c>
      <c r="Q1194" s="19" t="str">
        <f t="shared" si="175"/>
        <v>KP_PREV (D, DSD, KeyPop) TARGET v2</v>
      </c>
      <c r="R1194" s="19" t="str">
        <f t="shared" si="169"/>
        <v>KP_PREV_D_DSD_KeyPop_TARGET_v2</v>
      </c>
      <c r="S1194" s="19" t="str">
        <f t="shared" si="170"/>
        <v>KP_PREV_D_DSD_KeyPop_TARGET_v2</v>
      </c>
      <c r="T1194" s="19" t="b">
        <f>NOT(ISNA(VLOOKUP(B1194,dbcodes!A:B,2,FALSE)))</f>
        <v>1</v>
      </c>
      <c r="U1194" s="19" t="str">
        <f>IF(ISNA(VLOOKUP(B1194,dbcodes!A:B,2,FALSE)),des!R605,VLOOKUP(B1194,dbcodes!A:B,2,FALSE))</f>
        <v>KP_PREV_D_DSD_Keypop2017_TARGET</v>
      </c>
      <c r="W1194" s="107" t="str">
        <f>IF(ISNA(VLOOKUP(C1194,descriptions!A:B,2,FALSE)),des!V605,IF(G1194=" TARGET","Target ","")&amp;VLOOKUP(C1194,descriptions!A:B,2,FALSE))</f>
        <v>Target Number of key populations reached with individual and/or small group-level HIV prevention interventions designed for the target population</v>
      </c>
      <c r="X1194" s="20" t="s">
        <v>4</v>
      </c>
      <c r="Y1194" s="20" t="s">
        <v>831</v>
      </c>
      <c r="Z1194" s="20" t="s">
        <v>836</v>
      </c>
      <c r="AA1194" s="20" t="s">
        <v>102</v>
      </c>
      <c r="AB1194" s="20" t="s">
        <v>755</v>
      </c>
      <c r="AC1194" s="19" t="str">
        <f>IF(AB1194&lt;&gt;"",IF(NOT(ISNA(INDEX(os!A:A,MATCH(AB1194,os!B:B,0)))),INDEX(os!A:A,MATCH(AB1194,os!B:B,0)),"0"),"")</f>
        <v/>
      </c>
      <c r="AD1194" s="20" t="s">
        <v>830</v>
      </c>
      <c r="AH1194" s="93" t="str">
        <f>IF(NOT(ISNA(VLOOKUP(B:B,ResultsTargets!A:A,1,0))),"TRUE","")</f>
        <v/>
      </c>
      <c r="AI1194" s="19" t="str">
        <f>IF(ISNA(VLOOKUP(C1194,dim_techarea!A:B,2,FALSE)),"",VLOOKUP(C1194,dim_techarea!A:B,2,FALSE))</f>
        <v>KP_PREV</v>
      </c>
      <c r="AJ1194" s="19" t="str">
        <f>IF(ISNA(VLOOKUP(AI1194,dim_techarea!B:C,2,FALSE)),"",VLOOKUP(AI1194,dim_techarea!B:C,2,FALSE))</f>
        <v>Uo2vBxak9im</v>
      </c>
      <c r="AK1194" s="19" t="str">
        <f>IF(ISNA(VLOOKUP(TRIM(G1194),dim_targetsresults!A:B,2,FALSE)),"",VLOOKUP(TRIM(G1194),dim_targetsresults!A:C,2,FALSE))</f>
        <v>MER Targets</v>
      </c>
      <c r="AL1194" s="19" t="str">
        <f>IF(ISNA(VLOOKUP(AK1194,dim_targetsresults!B:C,2,FALSE)),"",VLOOKUP(AK1194,dim_targetsresults!B:C,2,FALSE))</f>
        <v>W8imnja2Owd</v>
      </c>
      <c r="AM1194" s="19" t="str">
        <f>IF(ISNA(VLOOKUP(TRIM(D1194),dim_numeratordenominator!A:B,2,FALSE)),"",VLOOKUP(TRIM(D1194),dim_numeratordenominator!A:C,2,FALSE))</f>
        <v>Denominator</v>
      </c>
      <c r="AN1194" s="19" t="str">
        <f>IF(ISNA(VLOOKUP(AM1194,dim_numeratordenominator!B:C,2,FALSE)),"",VLOOKUP(AM1194,dim_numeratordenominator!B:C,2,FALSE))</f>
        <v>QpNj0nSuEhD</v>
      </c>
      <c r="AO1194" s="19" t="str">
        <f>IF(ISNA(VLOOKUP(TRIM(E1194),dim_supporttype!A:B,2,FALSE)),"",VLOOKUP(TRIM(E1194),dim_supporttype!A:C,2,FALSE))</f>
        <v>DSD</v>
      </c>
      <c r="AP1194" s="19" t="str">
        <f>IF(ISNA(VLOOKUP(AO1194,dim_supporttype!B:C,2,FALSE)),"",VLOOKUP(AO1194,dim_supporttype!B:C,2,FALSE))</f>
        <v>iM13vdNLWKb</v>
      </c>
      <c r="AQ1194" s="19" t="str">
        <f>IF(ISNA(VLOOKUP(TRIM(F1194),dim_disaggs!A:B,2,FALSE)),"No Disagg",VLOOKUP(TRIM(F1194),dim_disaggs!A:B,2,FALSE))</f>
        <v>KeyPop</v>
      </c>
      <c r="AR1194" s="19" t="str">
        <f>IF(ISNA(VLOOKUP(AQ1194,dim_disaggs!B:C,2,FALSE)),"",VLOOKUP(AQ1194,dim_disaggs!B:C,2,FALSE))</f>
        <v>OoC9KSMqBms</v>
      </c>
      <c r="AU1194" s="72" t="s">
        <v>755</v>
      </c>
      <c r="AV1194" s="73" t="s">
        <v>755</v>
      </c>
      <c r="AW1194" s="66" t="s">
        <v>755</v>
      </c>
      <c r="AX1194" s="66" t="s">
        <v>755</v>
      </c>
      <c r="BA1194" s="105" t="str">
        <f t="shared" si="171"/>
        <v/>
      </c>
      <c r="BB1194" s="20" t="str">
        <f t="shared" si="172"/>
        <v/>
      </c>
      <c r="BE1194" s="75" t="s">
        <v>755</v>
      </c>
      <c r="BF1194" s="73" t="s">
        <v>755</v>
      </c>
      <c r="BO1194" s="77" t="s">
        <v>755</v>
      </c>
      <c r="BP1194" s="78" t="s">
        <v>755</v>
      </c>
    </row>
    <row r="1195" spans="1:68" x14ac:dyDescent="0.2">
      <c r="A1195" s="20" t="s">
        <v>95</v>
      </c>
      <c r="B1195" s="20" t="s">
        <v>1310</v>
      </c>
      <c r="C1195" s="20" t="s">
        <v>250</v>
      </c>
      <c r="D1195" s="20" t="s">
        <v>164</v>
      </c>
      <c r="E1195" s="20" t="s">
        <v>78</v>
      </c>
      <c r="F1195" s="20" t="s">
        <v>81</v>
      </c>
      <c r="G1195" s="20" t="s">
        <v>2442</v>
      </c>
      <c r="H1195" s="20" t="s">
        <v>81</v>
      </c>
      <c r="I1195" s="19">
        <f t="shared" si="173"/>
        <v>30</v>
      </c>
      <c r="J1195" s="20" t="s">
        <v>755</v>
      </c>
      <c r="K1195" s="20" t="s">
        <v>272</v>
      </c>
      <c r="L1195" s="95" t="str">
        <f>IF(M1195&lt;&gt;"",IF(NOT(ISNA(INDEX(cc!B:B,MATCH(M1195,cc!A:A,0)))),INDEX(cc!B:B,MATCH(M1195,cc!A:A,0)),"0"),"")</f>
        <v>Key Populations</v>
      </c>
      <c r="M1195" s="97" t="s">
        <v>4087</v>
      </c>
      <c r="N1195" s="28" t="str">
        <f t="shared" si="174"/>
        <v xml:space="preserve"> TARGET</v>
      </c>
      <c r="O1195" s="19" t="str">
        <f t="shared" si="167"/>
        <v>KP_PREV (D, TA, KeyPop) TARGET: Key Pop Preventive</v>
      </c>
      <c r="P1195" s="19" t="str">
        <f t="shared" si="168"/>
        <v>KP_PREV (D, TA, KeyPop) TARGET: Key Pop Preventive</v>
      </c>
      <c r="Q1195" s="19" t="str">
        <f t="shared" si="175"/>
        <v>KP_PREV (D, TA, KeyPop) TARGET</v>
      </c>
      <c r="R1195" s="19" t="str">
        <f t="shared" si="169"/>
        <v>KP_PREV_D_TA_KeyPop_TARGET</v>
      </c>
      <c r="S1195" s="19" t="str">
        <f t="shared" si="170"/>
        <v>KP_PREV_D_TA_KeyPop_TARGET</v>
      </c>
      <c r="T1195" s="19" t="b">
        <f>NOT(ISNA(VLOOKUP(B1195,dbcodes!A:B,2,FALSE)))</f>
        <v>1</v>
      </c>
      <c r="U1195" s="19" t="str">
        <f>IF(ISNA(VLOOKUP(B1195,dbcodes!A:B,2,FALSE)),des!R606,VLOOKUP(B1195,dbcodes!A:B,2,FALSE))</f>
        <v>KP_PREV_D_TA_KeyPop_TARGET</v>
      </c>
      <c r="W1195" s="107" t="str">
        <f>IF(ISNA(VLOOKUP(C1195,descriptions!A:B,2,FALSE)),des!V606,IF(G1195=" TARGET","Target ","")&amp;VLOOKUP(C1195,descriptions!A:B,2,FALSE))</f>
        <v>Target Number of key populations reached with individual and/or small group-level HIV prevention interventions designed for the target population</v>
      </c>
      <c r="X1195" s="20" t="s">
        <v>4</v>
      </c>
      <c r="Y1195" s="20" t="s">
        <v>831</v>
      </c>
      <c r="Z1195" s="20" t="s">
        <v>836</v>
      </c>
      <c r="AA1195" s="20" t="s">
        <v>102</v>
      </c>
      <c r="AB1195" s="20" t="s">
        <v>755</v>
      </c>
      <c r="AC1195" s="19" t="str">
        <f>IF(AB1195&lt;&gt;"",IF(NOT(ISNA(INDEX(os!A:A,MATCH(AB1195,os!B:B,0)))),INDEX(os!A:A,MATCH(AB1195,os!B:B,0)),"0"),"")</f>
        <v/>
      </c>
      <c r="AD1195" s="20" t="s">
        <v>830</v>
      </c>
      <c r="AH1195" s="93" t="str">
        <f>IF(NOT(ISNA(VLOOKUP(B:B,ResultsTargets!A:A,1,0))),"TRUE","")</f>
        <v/>
      </c>
      <c r="AI1195" s="19" t="str">
        <f>IF(ISNA(VLOOKUP(C1195,dim_techarea!A:B,2,FALSE)),"",VLOOKUP(C1195,dim_techarea!A:B,2,FALSE))</f>
        <v>KP_PREV</v>
      </c>
      <c r="AJ1195" s="19" t="str">
        <f>IF(ISNA(VLOOKUP(AI1195,dim_techarea!B:C,2,FALSE)),"",VLOOKUP(AI1195,dim_techarea!B:C,2,FALSE))</f>
        <v>Uo2vBxak9im</v>
      </c>
      <c r="AK1195" s="19" t="str">
        <f>IF(ISNA(VLOOKUP(TRIM(G1195),dim_targetsresults!A:B,2,FALSE)),"",VLOOKUP(TRIM(G1195),dim_targetsresults!A:C,2,FALSE))</f>
        <v>MER Targets</v>
      </c>
      <c r="AL1195" s="19" t="str">
        <f>IF(ISNA(VLOOKUP(AK1195,dim_targetsresults!B:C,2,FALSE)),"",VLOOKUP(AK1195,dim_targetsresults!B:C,2,FALSE))</f>
        <v>W8imnja2Owd</v>
      </c>
      <c r="AM1195" s="19" t="str">
        <f>IF(ISNA(VLOOKUP(TRIM(D1195),dim_numeratordenominator!A:B,2,FALSE)),"",VLOOKUP(TRIM(D1195),dim_numeratordenominator!A:C,2,FALSE))</f>
        <v>Denominator</v>
      </c>
      <c r="AN1195" s="19" t="str">
        <f>IF(ISNA(VLOOKUP(AM1195,dim_numeratordenominator!B:C,2,FALSE)),"",VLOOKUP(AM1195,dim_numeratordenominator!B:C,2,FALSE))</f>
        <v>QpNj0nSuEhD</v>
      </c>
      <c r="AO1195" s="19" t="str">
        <f>IF(ISNA(VLOOKUP(TRIM(E1195),dim_supporttype!A:B,2,FALSE)),"",VLOOKUP(TRIM(E1195),dim_supporttype!A:C,2,FALSE))</f>
        <v>TA</v>
      </c>
      <c r="AP1195" s="19" t="str">
        <f>IF(ISNA(VLOOKUP(AO1195,dim_supporttype!B:C,2,FALSE)),"",VLOOKUP(AO1195,dim_supporttype!B:C,2,FALSE))</f>
        <v>cRAGKdWIDn4</v>
      </c>
      <c r="AQ1195" s="19" t="str">
        <f>IF(ISNA(VLOOKUP(TRIM(F1195),dim_disaggs!A:B,2,FALSE)),"No Disagg",VLOOKUP(TRIM(F1195),dim_disaggs!A:B,2,FALSE))</f>
        <v>KeyPop</v>
      </c>
      <c r="AR1195" s="19" t="str">
        <f>IF(ISNA(VLOOKUP(AQ1195,dim_disaggs!B:C,2,FALSE)),"",VLOOKUP(AQ1195,dim_disaggs!B:C,2,FALSE))</f>
        <v>OoC9KSMqBms</v>
      </c>
      <c r="AU1195" s="72" t="s">
        <v>755</v>
      </c>
      <c r="AV1195" s="73" t="s">
        <v>755</v>
      </c>
      <c r="AW1195" s="66" t="s">
        <v>755</v>
      </c>
      <c r="AX1195" s="66" t="s">
        <v>755</v>
      </c>
      <c r="BA1195" s="105" t="str">
        <f t="shared" si="171"/>
        <v/>
      </c>
      <c r="BB1195" s="20" t="str">
        <f t="shared" si="172"/>
        <v/>
      </c>
      <c r="BE1195" s="75" t="s">
        <v>755</v>
      </c>
      <c r="BF1195" s="73" t="s">
        <v>755</v>
      </c>
      <c r="BO1195" s="77" t="s">
        <v>755</v>
      </c>
      <c r="BP1195" s="78" t="s">
        <v>755</v>
      </c>
    </row>
    <row r="1196" spans="1:68" x14ac:dyDescent="0.2">
      <c r="A1196" s="20" t="s">
        <v>95</v>
      </c>
      <c r="B1196" s="20" t="s">
        <v>1308</v>
      </c>
      <c r="C1196" s="20" t="s">
        <v>250</v>
      </c>
      <c r="D1196" s="20" t="s">
        <v>164</v>
      </c>
      <c r="E1196" s="20" t="s">
        <v>78</v>
      </c>
      <c r="F1196" s="20" t="s">
        <v>81</v>
      </c>
      <c r="G1196" s="20" t="s">
        <v>2442</v>
      </c>
      <c r="H1196" s="20" t="s">
        <v>81</v>
      </c>
      <c r="I1196" s="19">
        <f t="shared" si="173"/>
        <v>33</v>
      </c>
      <c r="J1196" s="20" t="s">
        <v>205</v>
      </c>
      <c r="K1196" s="20" t="s">
        <v>272</v>
      </c>
      <c r="L1196" s="95" t="str">
        <f>IF(M1196&lt;&gt;"",IF(NOT(ISNA(INDEX(cc!B:B,MATCH(M1196,cc!A:A,0)))),INDEX(cc!B:B,MATCH(M1196,cc!A:A,0)),"0"),"")</f>
        <v>Key Populations 2017</v>
      </c>
      <c r="M1196" s="97" t="s">
        <v>629</v>
      </c>
      <c r="N1196" s="28" t="str">
        <f t="shared" si="174"/>
        <v xml:space="preserve"> TARGET</v>
      </c>
      <c r="O1196" s="19" t="str">
        <f t="shared" si="167"/>
        <v>KP_PREV (D, TA, KeyPop) TARGET v2: Key Pop Preventive</v>
      </c>
      <c r="P1196" s="19" t="str">
        <f t="shared" si="168"/>
        <v>KP_PREV (D, TA, KeyPop) TARGET v2: Key Pop Preventive</v>
      </c>
      <c r="Q1196" s="19" t="str">
        <f t="shared" si="175"/>
        <v>KP_PREV (D, TA, KeyPop) TARGET v2</v>
      </c>
      <c r="R1196" s="19" t="str">
        <f t="shared" si="169"/>
        <v>KP_PREV_D_TA_KeyPop_TARGET_v2</v>
      </c>
      <c r="S1196" s="19" t="str">
        <f t="shared" si="170"/>
        <v>KP_PREV_D_TA_KeyPop_TARGET_v2</v>
      </c>
      <c r="T1196" s="19" t="b">
        <f>NOT(ISNA(VLOOKUP(B1196,dbcodes!A:B,2,FALSE)))</f>
        <v>1</v>
      </c>
      <c r="U1196" s="19" t="str">
        <f>IF(ISNA(VLOOKUP(B1196,dbcodes!A:B,2,FALSE)),des!R607,VLOOKUP(B1196,dbcodes!A:B,2,FALSE))</f>
        <v>KP_PREV_D_TA_Keypop2017_TARGET</v>
      </c>
      <c r="W1196" s="107" t="str">
        <f>IF(ISNA(VLOOKUP(C1196,descriptions!A:B,2,FALSE)),des!V607,IF(G1196=" TARGET","Target ","")&amp;VLOOKUP(C1196,descriptions!A:B,2,FALSE))</f>
        <v>Target Number of key populations reached with individual and/or small group-level HIV prevention interventions designed for the target population</v>
      </c>
      <c r="X1196" s="20" t="s">
        <v>4</v>
      </c>
      <c r="Y1196" s="20" t="s">
        <v>831</v>
      </c>
      <c r="Z1196" s="20" t="s">
        <v>836</v>
      </c>
      <c r="AA1196" s="20" t="s">
        <v>102</v>
      </c>
      <c r="AB1196" s="20" t="s">
        <v>755</v>
      </c>
      <c r="AC1196" s="19" t="str">
        <f>IF(AB1196&lt;&gt;"",IF(NOT(ISNA(INDEX(os!A:A,MATCH(AB1196,os!B:B,0)))),INDEX(os!A:A,MATCH(AB1196,os!B:B,0)),"0"),"")</f>
        <v/>
      </c>
      <c r="AD1196" s="20" t="s">
        <v>830</v>
      </c>
      <c r="AH1196" s="93" t="str">
        <f>IF(NOT(ISNA(VLOOKUP(B:B,ResultsTargets!A:A,1,0))),"TRUE","")</f>
        <v/>
      </c>
      <c r="AI1196" s="19" t="str">
        <f>IF(ISNA(VLOOKUP(C1196,dim_techarea!A:B,2,FALSE)),"",VLOOKUP(C1196,dim_techarea!A:B,2,FALSE))</f>
        <v>KP_PREV</v>
      </c>
      <c r="AJ1196" s="19" t="str">
        <f>IF(ISNA(VLOOKUP(AI1196,dim_techarea!B:C,2,FALSE)),"",VLOOKUP(AI1196,dim_techarea!B:C,2,FALSE))</f>
        <v>Uo2vBxak9im</v>
      </c>
      <c r="AK1196" s="19" t="str">
        <f>IF(ISNA(VLOOKUP(TRIM(G1196),dim_targetsresults!A:B,2,FALSE)),"",VLOOKUP(TRIM(G1196),dim_targetsresults!A:C,2,FALSE))</f>
        <v>MER Targets</v>
      </c>
      <c r="AL1196" s="19" t="str">
        <f>IF(ISNA(VLOOKUP(AK1196,dim_targetsresults!B:C,2,FALSE)),"",VLOOKUP(AK1196,dim_targetsresults!B:C,2,FALSE))</f>
        <v>W8imnja2Owd</v>
      </c>
      <c r="AM1196" s="19" t="str">
        <f>IF(ISNA(VLOOKUP(TRIM(D1196),dim_numeratordenominator!A:B,2,FALSE)),"",VLOOKUP(TRIM(D1196),dim_numeratordenominator!A:C,2,FALSE))</f>
        <v>Denominator</v>
      </c>
      <c r="AN1196" s="19" t="str">
        <f>IF(ISNA(VLOOKUP(AM1196,dim_numeratordenominator!B:C,2,FALSE)),"",VLOOKUP(AM1196,dim_numeratordenominator!B:C,2,FALSE))</f>
        <v>QpNj0nSuEhD</v>
      </c>
      <c r="AO1196" s="19" t="str">
        <f>IF(ISNA(VLOOKUP(TRIM(E1196),dim_supporttype!A:B,2,FALSE)),"",VLOOKUP(TRIM(E1196),dim_supporttype!A:C,2,FALSE))</f>
        <v>TA</v>
      </c>
      <c r="AP1196" s="19" t="str">
        <f>IF(ISNA(VLOOKUP(AO1196,dim_supporttype!B:C,2,FALSE)),"",VLOOKUP(AO1196,dim_supporttype!B:C,2,FALSE))</f>
        <v>cRAGKdWIDn4</v>
      </c>
      <c r="AQ1196" s="19" t="str">
        <f>IF(ISNA(VLOOKUP(TRIM(F1196),dim_disaggs!A:B,2,FALSE)),"No Disagg",VLOOKUP(TRIM(F1196),dim_disaggs!A:B,2,FALSE))</f>
        <v>KeyPop</v>
      </c>
      <c r="AR1196" s="19" t="str">
        <f>IF(ISNA(VLOOKUP(AQ1196,dim_disaggs!B:C,2,FALSE)),"",VLOOKUP(AQ1196,dim_disaggs!B:C,2,FALSE))</f>
        <v>OoC9KSMqBms</v>
      </c>
      <c r="AU1196" s="72" t="s">
        <v>755</v>
      </c>
      <c r="AV1196" s="73" t="s">
        <v>755</v>
      </c>
      <c r="AW1196" s="66" t="s">
        <v>755</v>
      </c>
      <c r="AX1196" s="66" t="s">
        <v>755</v>
      </c>
      <c r="BA1196" s="105" t="str">
        <f t="shared" si="171"/>
        <v/>
      </c>
      <c r="BB1196" s="20" t="str">
        <f t="shared" si="172"/>
        <v/>
      </c>
      <c r="BE1196" s="75" t="s">
        <v>755</v>
      </c>
      <c r="BF1196" s="73" t="s">
        <v>755</v>
      </c>
      <c r="BO1196" s="77" t="s">
        <v>755</v>
      </c>
      <c r="BP1196" s="78" t="s">
        <v>755</v>
      </c>
    </row>
    <row r="1197" spans="1:68" x14ac:dyDescent="0.2">
      <c r="A1197" s="20" t="s">
        <v>95</v>
      </c>
      <c r="B1197" s="20" t="s">
        <v>1306</v>
      </c>
      <c r="C1197" s="20" t="s">
        <v>250</v>
      </c>
      <c r="D1197" s="20" t="s">
        <v>164</v>
      </c>
      <c r="E1197" s="20" t="s">
        <v>77</v>
      </c>
      <c r="G1197" s="20" t="s">
        <v>2442</v>
      </c>
      <c r="I1197" s="19">
        <f t="shared" si="173"/>
        <v>23</v>
      </c>
      <c r="J1197" s="20" t="s">
        <v>755</v>
      </c>
      <c r="K1197" s="20" t="s">
        <v>2227</v>
      </c>
      <c r="L1197" s="95" t="str">
        <f>IF(M1197&lt;&gt;"",IF(NOT(ISNA(INDEX(cc!B:B,MATCH(M1197,cc!A:A,0)))),INDEX(cc!B:B,MATCH(M1197,cc!A:A,0)),"0"),"")</f>
        <v>default</v>
      </c>
      <c r="M1197" s="97" t="s">
        <v>13</v>
      </c>
      <c r="N1197" s="28" t="str">
        <f t="shared" si="174"/>
        <v xml:space="preserve"> TARGET</v>
      </c>
      <c r="O1197" s="19" t="str">
        <f t="shared" si="167"/>
        <v>KP_PREV (D, DSD) TARGET: Estimated Key Pop</v>
      </c>
      <c r="P1197" s="19" t="str">
        <f t="shared" si="168"/>
        <v>KP_PREV (D, DSD) TARGET: Estimated Key Pop</v>
      </c>
      <c r="Q1197" s="19" t="str">
        <f t="shared" si="175"/>
        <v>KP_PREV (D, DSD) TARGET</v>
      </c>
      <c r="R1197" s="19" t="str">
        <f t="shared" si="169"/>
        <v>KP_PREV_D_DSD_TARGET</v>
      </c>
      <c r="S1197" s="19" t="str">
        <f t="shared" si="170"/>
        <v>KP_PREV_D_DSD_TARGET</v>
      </c>
      <c r="T1197" s="19" t="b">
        <f>NOT(ISNA(VLOOKUP(B1197,dbcodes!A:B,2,FALSE)))</f>
        <v>1</v>
      </c>
      <c r="U1197" s="19" t="str">
        <f>IF(ISNA(VLOOKUP(B1197,dbcodes!A:B,2,FALSE)),des!R608,VLOOKUP(B1197,dbcodes!A:B,2,FALSE))</f>
        <v>KP_PREV_D_DSD_TARGET</v>
      </c>
      <c r="W1197" s="107" t="str">
        <f>IF(ISNA(VLOOKUP(C1197,descriptions!A:B,2,FALSE)),des!V608,IF(G1197=" TARGET","Target ","")&amp;VLOOKUP(C1197,descriptions!A:B,2,FALSE))</f>
        <v>Target Number of key populations reached with individual and/or small group-level HIV prevention interventions designed for the target population</v>
      </c>
      <c r="X1197" s="20" t="s">
        <v>4</v>
      </c>
      <c r="Y1197" s="20" t="s">
        <v>831</v>
      </c>
      <c r="Z1197" s="20" t="s">
        <v>836</v>
      </c>
      <c r="AA1197" s="20" t="s">
        <v>102</v>
      </c>
      <c r="AB1197" s="20" t="s">
        <v>755</v>
      </c>
      <c r="AC1197" s="19" t="str">
        <f>IF(AB1197&lt;&gt;"",IF(NOT(ISNA(INDEX(os!A:A,MATCH(AB1197,os!B:B,0)))),INDEX(os!A:A,MATCH(AB1197,os!B:B,0)),"0"),"")</f>
        <v/>
      </c>
      <c r="AD1197" s="20" t="s">
        <v>830</v>
      </c>
      <c r="AH1197" s="93" t="str">
        <f>IF(NOT(ISNA(VLOOKUP(B:B,ResultsTargets!A:A,1,0))),"TRUE","")</f>
        <v/>
      </c>
      <c r="AI1197" s="19" t="str">
        <f>IF(ISNA(VLOOKUP(C1197,dim_techarea!A:B,2,FALSE)),"",VLOOKUP(C1197,dim_techarea!A:B,2,FALSE))</f>
        <v>KP_PREV</v>
      </c>
      <c r="AJ1197" s="19" t="str">
        <f>IF(ISNA(VLOOKUP(AI1197,dim_techarea!B:C,2,FALSE)),"",VLOOKUP(AI1197,dim_techarea!B:C,2,FALSE))</f>
        <v>Uo2vBxak9im</v>
      </c>
      <c r="AK1197" s="19" t="str">
        <f>IF(ISNA(VLOOKUP(TRIM(G1197),dim_targetsresults!A:B,2,FALSE)),"",VLOOKUP(TRIM(G1197),dim_targetsresults!A:C,2,FALSE))</f>
        <v>MER Targets</v>
      </c>
      <c r="AL1197" s="19" t="str">
        <f>IF(ISNA(VLOOKUP(AK1197,dim_targetsresults!B:C,2,FALSE)),"",VLOOKUP(AK1197,dim_targetsresults!B:C,2,FALSE))</f>
        <v>W8imnja2Owd</v>
      </c>
      <c r="AM1197" s="19" t="str">
        <f>IF(ISNA(VLOOKUP(TRIM(D1197),dim_numeratordenominator!A:B,2,FALSE)),"",VLOOKUP(TRIM(D1197),dim_numeratordenominator!A:C,2,FALSE))</f>
        <v>Denominator</v>
      </c>
      <c r="AN1197" s="19" t="str">
        <f>IF(ISNA(VLOOKUP(AM1197,dim_numeratordenominator!B:C,2,FALSE)),"",VLOOKUP(AM1197,dim_numeratordenominator!B:C,2,FALSE))</f>
        <v>QpNj0nSuEhD</v>
      </c>
      <c r="AO1197" s="19" t="str">
        <f>IF(ISNA(VLOOKUP(TRIM(E1197),dim_supporttype!A:B,2,FALSE)),"",VLOOKUP(TRIM(E1197),dim_supporttype!A:C,2,FALSE))</f>
        <v>DSD</v>
      </c>
      <c r="AP1197" s="19" t="str">
        <f>IF(ISNA(VLOOKUP(AO1197,dim_supporttype!B:C,2,FALSE)),"",VLOOKUP(AO1197,dim_supporttype!B:C,2,FALSE))</f>
        <v>iM13vdNLWKb</v>
      </c>
      <c r="AQ1197" s="19" t="str">
        <f>IF(ISNA(VLOOKUP(TRIM(F1197),dim_disaggs!A:B,2,FALSE)),"No Disagg",VLOOKUP(TRIM(F1197),dim_disaggs!A:B,2,FALSE))</f>
        <v>No Disagg</v>
      </c>
      <c r="AR1197" s="19" t="str">
        <f>IF(ISNA(VLOOKUP(AQ1197,dim_disaggs!B:C,2,FALSE)),"",VLOOKUP(AQ1197,dim_disaggs!B:C,2,FALSE))</f>
        <v>werJlVT6sf3</v>
      </c>
      <c r="AU1197" s="72" t="s">
        <v>755</v>
      </c>
      <c r="AV1197" s="73" t="s">
        <v>755</v>
      </c>
      <c r="AW1197" s="66" t="s">
        <v>755</v>
      </c>
      <c r="AX1197" s="66" t="s">
        <v>755</v>
      </c>
      <c r="BA1197" s="105" t="str">
        <f t="shared" si="171"/>
        <v>Top Level Denominator</v>
      </c>
      <c r="BB1197" s="20" t="str">
        <f t="shared" si="172"/>
        <v>Azqe383ljKu</v>
      </c>
      <c r="BC1197" s="20" t="s">
        <v>25708</v>
      </c>
      <c r="BD1197" s="20" t="s">
        <v>25709</v>
      </c>
      <c r="BE1197" s="75" t="s">
        <v>21242</v>
      </c>
      <c r="BF1197" s="73" t="s">
        <v>21243</v>
      </c>
      <c r="BO1197" s="77" t="s">
        <v>755</v>
      </c>
      <c r="BP1197" s="78" t="s">
        <v>755</v>
      </c>
    </row>
    <row r="1198" spans="1:68" x14ac:dyDescent="0.2">
      <c r="A1198" s="20" t="s">
        <v>95</v>
      </c>
      <c r="B1198" s="20" t="s">
        <v>1311</v>
      </c>
      <c r="C1198" s="20" t="s">
        <v>250</v>
      </c>
      <c r="D1198" s="20" t="s">
        <v>164</v>
      </c>
      <c r="E1198" s="20" t="s">
        <v>78</v>
      </c>
      <c r="G1198" s="20" t="s">
        <v>2442</v>
      </c>
      <c r="I1198" s="19">
        <f t="shared" si="173"/>
        <v>22</v>
      </c>
      <c r="J1198" s="20" t="s">
        <v>755</v>
      </c>
      <c r="K1198" s="20" t="s">
        <v>2227</v>
      </c>
      <c r="L1198" s="95" t="str">
        <f>IF(M1198&lt;&gt;"",IF(NOT(ISNA(INDEX(cc!B:B,MATCH(M1198,cc!A:A,0)))),INDEX(cc!B:B,MATCH(M1198,cc!A:A,0)),"0"),"")</f>
        <v>default</v>
      </c>
      <c r="M1198" s="97" t="s">
        <v>13</v>
      </c>
      <c r="N1198" s="28" t="str">
        <f t="shared" si="174"/>
        <v xml:space="preserve"> TARGET</v>
      </c>
      <c r="O1198" s="19" t="str">
        <f t="shared" si="167"/>
        <v>KP_PREV (D, TA) TARGET: Estimated Key Pop</v>
      </c>
      <c r="P1198" s="19" t="str">
        <f t="shared" si="168"/>
        <v>KP_PREV (D, TA) TARGET: Estimated Key Pop</v>
      </c>
      <c r="Q1198" s="19" t="str">
        <f t="shared" si="175"/>
        <v>KP_PREV (D, TA) TARGET</v>
      </c>
      <c r="R1198" s="19" t="str">
        <f t="shared" si="169"/>
        <v>KP_PREV_D_TA_TARGET</v>
      </c>
      <c r="S1198" s="19" t="str">
        <f t="shared" si="170"/>
        <v>KP_PREV_D_TA_TARGET</v>
      </c>
      <c r="T1198" s="19" t="b">
        <f>NOT(ISNA(VLOOKUP(B1198,dbcodes!A:B,2,FALSE)))</f>
        <v>1</v>
      </c>
      <c r="U1198" s="19" t="str">
        <f>IF(ISNA(VLOOKUP(B1198,dbcodes!A:B,2,FALSE)),des!R609,VLOOKUP(B1198,dbcodes!A:B,2,FALSE))</f>
        <v>KP_PREV_D_TA_TARGET</v>
      </c>
      <c r="W1198" s="107" t="str">
        <f>IF(ISNA(VLOOKUP(C1198,descriptions!A:B,2,FALSE)),des!V609,IF(G1198=" TARGET","Target ","")&amp;VLOOKUP(C1198,descriptions!A:B,2,FALSE))</f>
        <v>Target Number of key populations reached with individual and/or small group-level HIV prevention interventions designed for the target population</v>
      </c>
      <c r="X1198" s="20" t="s">
        <v>4</v>
      </c>
      <c r="Y1198" s="20" t="s">
        <v>831</v>
      </c>
      <c r="Z1198" s="20" t="s">
        <v>836</v>
      </c>
      <c r="AA1198" s="20" t="s">
        <v>102</v>
      </c>
      <c r="AB1198" s="20" t="s">
        <v>755</v>
      </c>
      <c r="AC1198" s="19" t="str">
        <f>IF(AB1198&lt;&gt;"",IF(NOT(ISNA(INDEX(os!A:A,MATCH(AB1198,os!B:B,0)))),INDEX(os!A:A,MATCH(AB1198,os!B:B,0)),"0"),"")</f>
        <v/>
      </c>
      <c r="AD1198" s="20" t="s">
        <v>830</v>
      </c>
      <c r="AH1198" s="93" t="str">
        <f>IF(NOT(ISNA(VLOOKUP(B:B,ResultsTargets!A:A,1,0))),"TRUE","")</f>
        <v/>
      </c>
      <c r="AI1198" s="19" t="str">
        <f>IF(ISNA(VLOOKUP(C1198,dim_techarea!A:B,2,FALSE)),"",VLOOKUP(C1198,dim_techarea!A:B,2,FALSE))</f>
        <v>KP_PREV</v>
      </c>
      <c r="AJ1198" s="19" t="str">
        <f>IF(ISNA(VLOOKUP(AI1198,dim_techarea!B:C,2,FALSE)),"",VLOOKUP(AI1198,dim_techarea!B:C,2,FALSE))</f>
        <v>Uo2vBxak9im</v>
      </c>
      <c r="AK1198" s="19" t="str">
        <f>IF(ISNA(VLOOKUP(TRIM(G1198),dim_targetsresults!A:B,2,FALSE)),"",VLOOKUP(TRIM(G1198),dim_targetsresults!A:C,2,FALSE))</f>
        <v>MER Targets</v>
      </c>
      <c r="AL1198" s="19" t="str">
        <f>IF(ISNA(VLOOKUP(AK1198,dim_targetsresults!B:C,2,FALSE)),"",VLOOKUP(AK1198,dim_targetsresults!B:C,2,FALSE))</f>
        <v>W8imnja2Owd</v>
      </c>
      <c r="AM1198" s="19" t="str">
        <f>IF(ISNA(VLOOKUP(TRIM(D1198),dim_numeratordenominator!A:B,2,FALSE)),"",VLOOKUP(TRIM(D1198),dim_numeratordenominator!A:C,2,FALSE))</f>
        <v>Denominator</v>
      </c>
      <c r="AN1198" s="19" t="str">
        <f>IF(ISNA(VLOOKUP(AM1198,dim_numeratordenominator!B:C,2,FALSE)),"",VLOOKUP(AM1198,dim_numeratordenominator!B:C,2,FALSE))</f>
        <v>QpNj0nSuEhD</v>
      </c>
      <c r="AO1198" s="19" t="str">
        <f>IF(ISNA(VLOOKUP(TRIM(E1198),dim_supporttype!A:B,2,FALSE)),"",VLOOKUP(TRIM(E1198),dim_supporttype!A:C,2,FALSE))</f>
        <v>TA</v>
      </c>
      <c r="AP1198" s="19" t="str">
        <f>IF(ISNA(VLOOKUP(AO1198,dim_supporttype!B:C,2,FALSE)),"",VLOOKUP(AO1198,dim_supporttype!B:C,2,FALSE))</f>
        <v>cRAGKdWIDn4</v>
      </c>
      <c r="AQ1198" s="19" t="str">
        <f>IF(ISNA(VLOOKUP(TRIM(F1198),dim_disaggs!A:B,2,FALSE)),"No Disagg",VLOOKUP(TRIM(F1198),dim_disaggs!A:B,2,FALSE))</f>
        <v>No Disagg</v>
      </c>
      <c r="AR1198" s="19" t="str">
        <f>IF(ISNA(VLOOKUP(AQ1198,dim_disaggs!B:C,2,FALSE)),"",VLOOKUP(AQ1198,dim_disaggs!B:C,2,FALSE))</f>
        <v>werJlVT6sf3</v>
      </c>
      <c r="AU1198" s="72" t="s">
        <v>755</v>
      </c>
      <c r="AV1198" s="73" t="s">
        <v>755</v>
      </c>
      <c r="AW1198" s="66" t="s">
        <v>755</v>
      </c>
      <c r="AX1198" s="66" t="s">
        <v>755</v>
      </c>
      <c r="BA1198" s="105" t="str">
        <f t="shared" si="171"/>
        <v>Top Level Denominator</v>
      </c>
      <c r="BB1198" s="20" t="str">
        <f t="shared" si="172"/>
        <v>Azqe383ljKu</v>
      </c>
      <c r="BC1198" s="20" t="s">
        <v>25708</v>
      </c>
      <c r="BD1198" s="20" t="s">
        <v>25709</v>
      </c>
      <c r="BE1198" s="75" t="s">
        <v>21242</v>
      </c>
      <c r="BF1198" s="73" t="s">
        <v>21243</v>
      </c>
      <c r="BO1198" s="77" t="s">
        <v>755</v>
      </c>
      <c r="BP1198" s="78" t="s">
        <v>755</v>
      </c>
    </row>
    <row r="1199" spans="1:68" x14ac:dyDescent="0.2">
      <c r="A1199" s="20" t="s">
        <v>95</v>
      </c>
      <c r="B1199" s="20" t="s">
        <v>1322</v>
      </c>
      <c r="C1199" s="20" t="s">
        <v>250</v>
      </c>
      <c r="D1199" s="20" t="s">
        <v>1</v>
      </c>
      <c r="E1199" s="20" t="s">
        <v>77</v>
      </c>
      <c r="F1199" s="20" t="s">
        <v>81</v>
      </c>
      <c r="G1199" s="20" t="s">
        <v>2442</v>
      </c>
      <c r="H1199" s="20" t="s">
        <v>81</v>
      </c>
      <c r="I1199" s="19">
        <f t="shared" si="173"/>
        <v>31</v>
      </c>
      <c r="J1199" s="20" t="s">
        <v>755</v>
      </c>
      <c r="K1199" s="20" t="s">
        <v>272</v>
      </c>
      <c r="L1199" s="95" t="str">
        <f>IF(M1199&lt;&gt;"",IF(NOT(ISNA(INDEX(cc!B:B,MATCH(M1199,cc!A:A,0)))),INDEX(cc!B:B,MATCH(M1199,cc!A:A,0)),"0"),"")</f>
        <v>Key Populations</v>
      </c>
      <c r="M1199" s="97" t="s">
        <v>4087</v>
      </c>
      <c r="N1199" s="28" t="str">
        <f t="shared" si="174"/>
        <v xml:space="preserve"> TARGET</v>
      </c>
      <c r="O1199" s="19" t="str">
        <f t="shared" si="167"/>
        <v>KP_PREV (N, DSD, KeyPop) TARGET: Key Pop Preventive</v>
      </c>
      <c r="P1199" s="19" t="str">
        <f t="shared" si="168"/>
        <v>KP_PREV (N, DSD, KeyPop) TARGET: Key Pop Preventive</v>
      </c>
      <c r="Q1199" s="19" t="str">
        <f t="shared" si="175"/>
        <v>KP_PREV (N, DSD, KeyPop) TARGET</v>
      </c>
      <c r="R1199" s="19" t="str">
        <f t="shared" si="169"/>
        <v>KP_PREV_N_DSD_KeyPop_TARGET</v>
      </c>
      <c r="S1199" s="19" t="str">
        <f t="shared" si="170"/>
        <v>KP_PREV_N_DSD_KeyPop_TARGET</v>
      </c>
      <c r="T1199" s="19" t="b">
        <f>NOT(ISNA(VLOOKUP(B1199,dbcodes!A:B,2,FALSE)))</f>
        <v>1</v>
      </c>
      <c r="U1199" s="19" t="str">
        <f>IF(ISNA(VLOOKUP(B1199,dbcodes!A:B,2,FALSE)),des!R610,VLOOKUP(B1199,dbcodes!A:B,2,FALSE))</f>
        <v>KP_PREV_N_DSD_KeyPop_TARGET</v>
      </c>
      <c r="W1199" s="107" t="str">
        <f>IF(ISNA(VLOOKUP(C1199,descriptions!A:B,2,FALSE)),des!V610,IF(G1199=" TARGET","Target ","")&amp;VLOOKUP(C1199,descriptions!A:B,2,FALSE))</f>
        <v>Target Number of key populations reached with individual and/or small group-level HIV prevention interventions designed for the target population</v>
      </c>
      <c r="X1199" s="20" t="s">
        <v>4</v>
      </c>
      <c r="Y1199" s="20" t="s">
        <v>831</v>
      </c>
      <c r="Z1199" s="20" t="s">
        <v>836</v>
      </c>
      <c r="AA1199" s="20" t="s">
        <v>102</v>
      </c>
      <c r="AB1199" s="20" t="s">
        <v>755</v>
      </c>
      <c r="AC1199" s="19" t="str">
        <f>IF(AB1199&lt;&gt;"",IF(NOT(ISNA(INDEX(os!A:A,MATCH(AB1199,os!B:B,0)))),INDEX(os!A:A,MATCH(AB1199,os!B:B,0)),"0"),"")</f>
        <v/>
      </c>
      <c r="AD1199" s="20" t="s">
        <v>830</v>
      </c>
      <c r="AH1199" s="93" t="str">
        <f>IF(NOT(ISNA(VLOOKUP(B:B,ResultsTargets!A:A,1,0))),"TRUE","")</f>
        <v/>
      </c>
      <c r="AI1199" s="19" t="str">
        <f>IF(ISNA(VLOOKUP(C1199,dim_techarea!A:B,2,FALSE)),"",VLOOKUP(C1199,dim_techarea!A:B,2,FALSE))</f>
        <v>KP_PREV</v>
      </c>
      <c r="AJ1199" s="19" t="str">
        <f>IF(ISNA(VLOOKUP(AI1199,dim_techarea!B:C,2,FALSE)),"",VLOOKUP(AI1199,dim_techarea!B:C,2,FALSE))</f>
        <v>Uo2vBxak9im</v>
      </c>
      <c r="AK1199" s="19" t="str">
        <f>IF(ISNA(VLOOKUP(TRIM(G1199),dim_targetsresults!A:B,2,FALSE)),"",VLOOKUP(TRIM(G1199),dim_targetsresults!A:C,2,FALSE))</f>
        <v>MER Targets</v>
      </c>
      <c r="AL1199" s="19" t="str">
        <f>IF(ISNA(VLOOKUP(AK1199,dim_targetsresults!B:C,2,FALSE)),"",VLOOKUP(AK1199,dim_targetsresults!B:C,2,FALSE))</f>
        <v>W8imnja2Owd</v>
      </c>
      <c r="AM1199" s="19" t="str">
        <f>IF(ISNA(VLOOKUP(TRIM(D1199),dim_numeratordenominator!A:B,2,FALSE)),"",VLOOKUP(TRIM(D1199),dim_numeratordenominator!A:C,2,FALSE))</f>
        <v>Numerator</v>
      </c>
      <c r="AN1199" s="19" t="str">
        <f>IF(ISNA(VLOOKUP(AM1199,dim_numeratordenominator!B:C,2,FALSE)),"",VLOOKUP(AM1199,dim_numeratordenominator!B:C,2,FALSE))</f>
        <v>Som9NRMQqV7</v>
      </c>
      <c r="AO1199" s="19" t="str">
        <f>IF(ISNA(VLOOKUP(TRIM(E1199),dim_supporttype!A:B,2,FALSE)),"",VLOOKUP(TRIM(E1199),dim_supporttype!A:C,2,FALSE))</f>
        <v>DSD</v>
      </c>
      <c r="AP1199" s="19" t="str">
        <f>IF(ISNA(VLOOKUP(AO1199,dim_supporttype!B:C,2,FALSE)),"",VLOOKUP(AO1199,dim_supporttype!B:C,2,FALSE))</f>
        <v>iM13vdNLWKb</v>
      </c>
      <c r="AQ1199" s="19" t="str">
        <f>IF(ISNA(VLOOKUP(TRIM(F1199),dim_disaggs!A:B,2,FALSE)),"No Disagg",VLOOKUP(TRIM(F1199),dim_disaggs!A:B,2,FALSE))</f>
        <v>KeyPop</v>
      </c>
      <c r="AR1199" s="19" t="str">
        <f>IF(ISNA(VLOOKUP(AQ1199,dim_disaggs!B:C,2,FALSE)),"",VLOOKUP(AQ1199,dim_disaggs!B:C,2,FALSE))</f>
        <v>OoC9KSMqBms</v>
      </c>
      <c r="AU1199" s="72" t="s">
        <v>755</v>
      </c>
      <c r="AV1199" s="73" t="s">
        <v>755</v>
      </c>
      <c r="AW1199" s="66" t="s">
        <v>755</v>
      </c>
      <c r="AX1199" s="66" t="s">
        <v>755</v>
      </c>
      <c r="BA1199" s="105" t="str">
        <f t="shared" si="171"/>
        <v/>
      </c>
      <c r="BB1199" s="20" t="str">
        <f t="shared" si="172"/>
        <v/>
      </c>
      <c r="BE1199" s="75" t="s">
        <v>755</v>
      </c>
      <c r="BF1199" s="73" t="s">
        <v>755</v>
      </c>
      <c r="BO1199" s="77" t="s">
        <v>755</v>
      </c>
      <c r="BP1199" s="78" t="s">
        <v>755</v>
      </c>
    </row>
    <row r="1200" spans="1:68" x14ac:dyDescent="0.2">
      <c r="A1200" s="20" t="s">
        <v>95</v>
      </c>
      <c r="B1200" s="20" t="s">
        <v>1328</v>
      </c>
      <c r="C1200" s="20" t="s">
        <v>250</v>
      </c>
      <c r="D1200" s="20" t="s">
        <v>1</v>
      </c>
      <c r="E1200" s="20" t="s">
        <v>78</v>
      </c>
      <c r="F1200" s="20" t="s">
        <v>81</v>
      </c>
      <c r="G1200" s="20" t="s">
        <v>2442</v>
      </c>
      <c r="H1200" s="20" t="s">
        <v>81</v>
      </c>
      <c r="I1200" s="19">
        <f t="shared" si="173"/>
        <v>30</v>
      </c>
      <c r="J1200" s="20" t="s">
        <v>755</v>
      </c>
      <c r="K1200" s="20" t="s">
        <v>272</v>
      </c>
      <c r="L1200" s="95" t="str">
        <f>IF(M1200&lt;&gt;"",IF(NOT(ISNA(INDEX(cc!B:B,MATCH(M1200,cc!A:A,0)))),INDEX(cc!B:B,MATCH(M1200,cc!A:A,0)),"0"),"")</f>
        <v>Key Populations</v>
      </c>
      <c r="M1200" s="97" t="s">
        <v>4087</v>
      </c>
      <c r="N1200" s="28" t="str">
        <f t="shared" si="174"/>
        <v xml:space="preserve"> TARGET</v>
      </c>
      <c r="O1200" s="19" t="str">
        <f t="shared" si="167"/>
        <v>KP_PREV (N, TA, KeyPop) TARGET: Key Pop Preventive</v>
      </c>
      <c r="P1200" s="19" t="str">
        <f t="shared" si="168"/>
        <v>KP_PREV (N, TA, KeyPop) TARGET: Key Pop Preventive</v>
      </c>
      <c r="Q1200" s="19" t="str">
        <f t="shared" si="175"/>
        <v>KP_PREV (N, TA, KeyPop) TARGET</v>
      </c>
      <c r="R1200" s="19" t="str">
        <f t="shared" si="169"/>
        <v>KP_PREV_N_TA_KeyPop_TARGET</v>
      </c>
      <c r="S1200" s="19" t="str">
        <f t="shared" si="170"/>
        <v>KP_PREV_N_TA_KeyPop_TARGET</v>
      </c>
      <c r="T1200" s="19" t="b">
        <f>NOT(ISNA(VLOOKUP(B1200,dbcodes!A:B,2,FALSE)))</f>
        <v>1</v>
      </c>
      <c r="U1200" s="19" t="str">
        <f>IF(ISNA(VLOOKUP(B1200,dbcodes!A:B,2,FALSE)),des!R612,VLOOKUP(B1200,dbcodes!A:B,2,FALSE))</f>
        <v>KP_PREV_N_TA_KeyPop_TARGET</v>
      </c>
      <c r="W1200" s="107" t="str">
        <f>IF(ISNA(VLOOKUP(C1200,descriptions!A:B,2,FALSE)),des!V612,IF(G1200=" TARGET","Target ","")&amp;VLOOKUP(C1200,descriptions!A:B,2,FALSE))</f>
        <v>Target Number of key populations reached with individual and/or small group-level HIV prevention interventions designed for the target population</v>
      </c>
      <c r="X1200" s="20" t="s">
        <v>4</v>
      </c>
      <c r="Y1200" s="20" t="s">
        <v>831</v>
      </c>
      <c r="Z1200" s="20" t="s">
        <v>836</v>
      </c>
      <c r="AA1200" s="20" t="s">
        <v>102</v>
      </c>
      <c r="AB1200" s="20" t="s">
        <v>755</v>
      </c>
      <c r="AC1200" s="19" t="str">
        <f>IF(AB1200&lt;&gt;"",IF(NOT(ISNA(INDEX(os!A:A,MATCH(AB1200,os!B:B,0)))),INDEX(os!A:A,MATCH(AB1200,os!B:B,0)),"0"),"")</f>
        <v/>
      </c>
      <c r="AD1200" s="20" t="s">
        <v>830</v>
      </c>
      <c r="AH1200" s="93" t="str">
        <f>IF(NOT(ISNA(VLOOKUP(B:B,ResultsTargets!A:A,1,0))),"TRUE","")</f>
        <v/>
      </c>
      <c r="AI1200" s="19" t="str">
        <f>IF(ISNA(VLOOKUP(C1200,dim_techarea!A:B,2,FALSE)),"",VLOOKUP(C1200,dim_techarea!A:B,2,FALSE))</f>
        <v>KP_PREV</v>
      </c>
      <c r="AJ1200" s="19" t="str">
        <f>IF(ISNA(VLOOKUP(AI1200,dim_techarea!B:C,2,FALSE)),"",VLOOKUP(AI1200,dim_techarea!B:C,2,FALSE))</f>
        <v>Uo2vBxak9im</v>
      </c>
      <c r="AK1200" s="19" t="str">
        <f>IF(ISNA(VLOOKUP(TRIM(G1200),dim_targetsresults!A:B,2,FALSE)),"",VLOOKUP(TRIM(G1200),dim_targetsresults!A:C,2,FALSE))</f>
        <v>MER Targets</v>
      </c>
      <c r="AL1200" s="19" t="str">
        <f>IF(ISNA(VLOOKUP(AK1200,dim_targetsresults!B:C,2,FALSE)),"",VLOOKUP(AK1200,dim_targetsresults!B:C,2,FALSE))</f>
        <v>W8imnja2Owd</v>
      </c>
      <c r="AM1200" s="19" t="str">
        <f>IF(ISNA(VLOOKUP(TRIM(D1200),dim_numeratordenominator!A:B,2,FALSE)),"",VLOOKUP(TRIM(D1200),dim_numeratordenominator!A:C,2,FALSE))</f>
        <v>Numerator</v>
      </c>
      <c r="AN1200" s="19" t="str">
        <f>IF(ISNA(VLOOKUP(AM1200,dim_numeratordenominator!B:C,2,FALSE)),"",VLOOKUP(AM1200,dim_numeratordenominator!B:C,2,FALSE))</f>
        <v>Som9NRMQqV7</v>
      </c>
      <c r="AO1200" s="19" t="str">
        <f>IF(ISNA(VLOOKUP(TRIM(E1200),dim_supporttype!A:B,2,FALSE)),"",VLOOKUP(TRIM(E1200),dim_supporttype!A:C,2,FALSE))</f>
        <v>TA</v>
      </c>
      <c r="AP1200" s="19" t="str">
        <f>IF(ISNA(VLOOKUP(AO1200,dim_supporttype!B:C,2,FALSE)),"",VLOOKUP(AO1200,dim_supporttype!B:C,2,FALSE))</f>
        <v>cRAGKdWIDn4</v>
      </c>
      <c r="AQ1200" s="19" t="str">
        <f>IF(ISNA(VLOOKUP(TRIM(F1200),dim_disaggs!A:B,2,FALSE)),"No Disagg",VLOOKUP(TRIM(F1200),dim_disaggs!A:B,2,FALSE))</f>
        <v>KeyPop</v>
      </c>
      <c r="AR1200" s="19" t="str">
        <f>IF(ISNA(VLOOKUP(AQ1200,dim_disaggs!B:C,2,FALSE)),"",VLOOKUP(AQ1200,dim_disaggs!B:C,2,FALSE))</f>
        <v>OoC9KSMqBms</v>
      </c>
      <c r="AU1200" s="72" t="s">
        <v>755</v>
      </c>
      <c r="AV1200" s="73" t="s">
        <v>755</v>
      </c>
      <c r="AW1200" s="66" t="s">
        <v>755</v>
      </c>
      <c r="AX1200" s="66" t="s">
        <v>755</v>
      </c>
      <c r="BA1200" s="105" t="str">
        <f t="shared" si="171"/>
        <v/>
      </c>
      <c r="BB1200" s="20" t="str">
        <f t="shared" si="172"/>
        <v/>
      </c>
      <c r="BE1200" s="75" t="s">
        <v>755</v>
      </c>
      <c r="BF1200" s="73" t="s">
        <v>755</v>
      </c>
      <c r="BO1200" s="77" t="s">
        <v>755</v>
      </c>
      <c r="BP1200" s="78" t="s">
        <v>755</v>
      </c>
    </row>
    <row r="1201" spans="1:68" x14ac:dyDescent="0.2">
      <c r="A1201" s="20" t="s">
        <v>95</v>
      </c>
      <c r="B1201" s="20" t="s">
        <v>1325</v>
      </c>
      <c r="C1201" s="20" t="s">
        <v>250</v>
      </c>
      <c r="D1201" s="20" t="s">
        <v>1</v>
      </c>
      <c r="E1201" s="20" t="s">
        <v>77</v>
      </c>
      <c r="G1201" s="20" t="s">
        <v>2442</v>
      </c>
      <c r="I1201" s="19">
        <f t="shared" si="173"/>
        <v>23</v>
      </c>
      <c r="J1201" s="20" t="s">
        <v>755</v>
      </c>
      <c r="K1201" s="20" t="s">
        <v>272</v>
      </c>
      <c r="L1201" s="95" t="str">
        <f>IF(M1201&lt;&gt;"",IF(NOT(ISNA(INDEX(cc!B:B,MATCH(M1201,cc!A:A,0)))),INDEX(cc!B:B,MATCH(M1201,cc!A:A,0)),"0"),"")</f>
        <v>default</v>
      </c>
      <c r="M1201" s="97" t="s">
        <v>13</v>
      </c>
      <c r="N1201" s="28" t="str">
        <f t="shared" si="174"/>
        <v xml:space="preserve"> TARGET</v>
      </c>
      <c r="O1201" s="19" t="str">
        <f t="shared" si="167"/>
        <v>KP_PREV (N, DSD) TARGET: Key Pop Preventive</v>
      </c>
      <c r="P1201" s="19" t="str">
        <f t="shared" si="168"/>
        <v>KP_PREV (N, DSD) TARGET: Key Pop Preventive</v>
      </c>
      <c r="Q1201" s="19" t="str">
        <f t="shared" si="175"/>
        <v>KP_PREV (N, DSD) TARGET</v>
      </c>
      <c r="R1201" s="19" t="str">
        <f t="shared" si="169"/>
        <v>KP_PREV_N_DSD_TARGET</v>
      </c>
      <c r="S1201" s="19" t="str">
        <f t="shared" si="170"/>
        <v>KP_PREV_N_DSD_TARGET</v>
      </c>
      <c r="T1201" s="19" t="b">
        <f>NOT(ISNA(VLOOKUP(B1201,dbcodes!A:B,2,FALSE)))</f>
        <v>1</v>
      </c>
      <c r="U1201" s="19" t="str">
        <f>IF(ISNA(VLOOKUP(B1201,dbcodes!A:B,2,FALSE)),des!R614,VLOOKUP(B1201,dbcodes!A:B,2,FALSE))</f>
        <v>KP_PREV_N_DSD_TARGET</v>
      </c>
      <c r="W1201" s="107" t="str">
        <f>IF(ISNA(VLOOKUP(C1201,descriptions!A:B,2,FALSE)),des!V614,IF(G1201=" TARGET","Target ","")&amp;VLOOKUP(C1201,descriptions!A:B,2,FALSE))</f>
        <v>Target Number of key populations reached with individual and/or small group-level HIV prevention interventions designed for the target population</v>
      </c>
      <c r="X1201" s="20" t="s">
        <v>4</v>
      </c>
      <c r="Y1201" s="20" t="s">
        <v>831</v>
      </c>
      <c r="Z1201" s="20" t="s">
        <v>836</v>
      </c>
      <c r="AA1201" s="20" t="s">
        <v>102</v>
      </c>
      <c r="AB1201" s="20" t="s">
        <v>755</v>
      </c>
      <c r="AC1201" s="19" t="str">
        <f>IF(AB1201&lt;&gt;"",IF(NOT(ISNA(INDEX(os!A:A,MATCH(AB1201,os!B:B,0)))),INDEX(os!A:A,MATCH(AB1201,os!B:B,0)),"0"),"")</f>
        <v/>
      </c>
      <c r="AD1201" s="20" t="s">
        <v>830</v>
      </c>
      <c r="AH1201" s="93" t="str">
        <f>IF(NOT(ISNA(VLOOKUP(B:B,ResultsTargets!A:A,1,0))),"TRUE","")</f>
        <v/>
      </c>
      <c r="AI1201" s="19" t="str">
        <f>IF(ISNA(VLOOKUP(C1201,dim_techarea!A:B,2,FALSE)),"",VLOOKUP(C1201,dim_techarea!A:B,2,FALSE))</f>
        <v>KP_PREV</v>
      </c>
      <c r="AJ1201" s="19" t="str">
        <f>IF(ISNA(VLOOKUP(AI1201,dim_techarea!B:C,2,FALSE)),"",VLOOKUP(AI1201,dim_techarea!B:C,2,FALSE))</f>
        <v>Uo2vBxak9im</v>
      </c>
      <c r="AK1201" s="19" t="str">
        <f>IF(ISNA(VLOOKUP(TRIM(G1201),dim_targetsresults!A:B,2,FALSE)),"",VLOOKUP(TRIM(G1201),dim_targetsresults!A:C,2,FALSE))</f>
        <v>MER Targets</v>
      </c>
      <c r="AL1201" s="19" t="str">
        <f>IF(ISNA(VLOOKUP(AK1201,dim_targetsresults!B:C,2,FALSE)),"",VLOOKUP(AK1201,dim_targetsresults!B:C,2,FALSE))</f>
        <v>W8imnja2Owd</v>
      </c>
      <c r="AM1201" s="19" t="str">
        <f>IF(ISNA(VLOOKUP(TRIM(D1201),dim_numeratordenominator!A:B,2,FALSE)),"",VLOOKUP(TRIM(D1201),dim_numeratordenominator!A:C,2,FALSE))</f>
        <v>Numerator</v>
      </c>
      <c r="AN1201" s="19" t="str">
        <f>IF(ISNA(VLOOKUP(AM1201,dim_numeratordenominator!B:C,2,FALSE)),"",VLOOKUP(AM1201,dim_numeratordenominator!B:C,2,FALSE))</f>
        <v>Som9NRMQqV7</v>
      </c>
      <c r="AO1201" s="19" t="str">
        <f>IF(ISNA(VLOOKUP(TRIM(E1201),dim_supporttype!A:B,2,FALSE)),"",VLOOKUP(TRIM(E1201),dim_supporttype!A:C,2,FALSE))</f>
        <v>DSD</v>
      </c>
      <c r="AP1201" s="19" t="str">
        <f>IF(ISNA(VLOOKUP(AO1201,dim_supporttype!B:C,2,FALSE)),"",VLOOKUP(AO1201,dim_supporttype!B:C,2,FALSE))</f>
        <v>iM13vdNLWKb</v>
      </c>
      <c r="AQ1201" s="19" t="str">
        <f>IF(ISNA(VLOOKUP(TRIM(F1201),dim_disaggs!A:B,2,FALSE)),"No Disagg",VLOOKUP(TRIM(F1201),dim_disaggs!A:B,2,FALSE))</f>
        <v>No Disagg</v>
      </c>
      <c r="AR1201" s="19" t="str">
        <f>IF(ISNA(VLOOKUP(AQ1201,dim_disaggs!B:C,2,FALSE)),"",VLOOKUP(AQ1201,dim_disaggs!B:C,2,FALSE))</f>
        <v>werJlVT6sf3</v>
      </c>
      <c r="AU1201" s="72" t="s">
        <v>755</v>
      </c>
      <c r="AV1201" s="73" t="s">
        <v>755</v>
      </c>
      <c r="AW1201" s="66" t="s">
        <v>755</v>
      </c>
      <c r="AX1201" s="66" t="s">
        <v>755</v>
      </c>
      <c r="BA1201" s="105" t="str">
        <f t="shared" si="171"/>
        <v>Top Level Numerator</v>
      </c>
      <c r="BB1201" s="20" t="str">
        <f t="shared" si="172"/>
        <v>PE5QVF0w4xj</v>
      </c>
      <c r="BC1201" s="20" t="s">
        <v>25706</v>
      </c>
      <c r="BD1201" s="20" t="s">
        <v>25707</v>
      </c>
      <c r="BE1201" s="75" t="s">
        <v>21240</v>
      </c>
      <c r="BF1201" s="73" t="s">
        <v>21241</v>
      </c>
      <c r="BG1201" s="55" t="s">
        <v>755</v>
      </c>
      <c r="BH1201" s="76" t="s">
        <v>755</v>
      </c>
      <c r="BI1201" s="20" t="s">
        <v>755</v>
      </c>
      <c r="BJ1201" s="20" t="s">
        <v>755</v>
      </c>
      <c r="BK1201" s="55" t="s">
        <v>755</v>
      </c>
      <c r="BL1201" s="71" t="s">
        <v>755</v>
      </c>
      <c r="BM1201" s="77" t="s">
        <v>755</v>
      </c>
      <c r="BN1201" s="78" t="s">
        <v>755</v>
      </c>
      <c r="BO1201" s="77" t="s">
        <v>755</v>
      </c>
      <c r="BP1201" s="78" t="s">
        <v>755</v>
      </c>
    </row>
    <row r="1202" spans="1:68" x14ac:dyDescent="0.2">
      <c r="A1202" s="20" t="s">
        <v>95</v>
      </c>
      <c r="B1202" s="20" t="s">
        <v>1331</v>
      </c>
      <c r="C1202" s="20" t="s">
        <v>250</v>
      </c>
      <c r="D1202" s="20" t="s">
        <v>1</v>
      </c>
      <c r="E1202" s="20" t="s">
        <v>78</v>
      </c>
      <c r="G1202" s="20" t="s">
        <v>2442</v>
      </c>
      <c r="I1202" s="19">
        <f t="shared" si="173"/>
        <v>22</v>
      </c>
      <c r="J1202" s="20" t="s">
        <v>755</v>
      </c>
      <c r="K1202" s="20" t="s">
        <v>272</v>
      </c>
      <c r="L1202" s="95" t="str">
        <f>IF(M1202&lt;&gt;"",IF(NOT(ISNA(INDEX(cc!B:B,MATCH(M1202,cc!A:A,0)))),INDEX(cc!B:B,MATCH(M1202,cc!A:A,0)),"0"),"")</f>
        <v>default</v>
      </c>
      <c r="M1202" s="97" t="s">
        <v>13</v>
      </c>
      <c r="N1202" s="28" t="str">
        <f t="shared" si="174"/>
        <v xml:space="preserve"> TARGET</v>
      </c>
      <c r="O1202" s="19" t="str">
        <f t="shared" si="167"/>
        <v>KP_PREV (N, TA) TARGET: Key Pop Preventive</v>
      </c>
      <c r="P1202" s="19" t="str">
        <f t="shared" si="168"/>
        <v>KP_PREV (N, TA) TARGET: Key Pop Preventive</v>
      </c>
      <c r="Q1202" s="19" t="str">
        <f t="shared" si="175"/>
        <v>KP_PREV (N, TA) TARGET</v>
      </c>
      <c r="R1202" s="19" t="str">
        <f t="shared" si="169"/>
        <v>KP_PREV_N_TA_TARGET</v>
      </c>
      <c r="S1202" s="19" t="str">
        <f t="shared" si="170"/>
        <v>KP_PREV_N_TA_TARGET</v>
      </c>
      <c r="T1202" s="19" t="b">
        <f>NOT(ISNA(VLOOKUP(B1202,dbcodes!A:B,2,FALSE)))</f>
        <v>1</v>
      </c>
      <c r="U1202" s="19" t="str">
        <f>IF(ISNA(VLOOKUP(B1202,dbcodes!A:B,2,FALSE)),des!R615,VLOOKUP(B1202,dbcodes!A:B,2,FALSE))</f>
        <v>KP_PREV_N_TA_TARGET</v>
      </c>
      <c r="W1202" s="107" t="str">
        <f>IF(ISNA(VLOOKUP(C1202,descriptions!A:B,2,FALSE)),des!V615,IF(G1202=" TARGET","Target ","")&amp;VLOOKUP(C1202,descriptions!A:B,2,FALSE))</f>
        <v>Target Number of key populations reached with individual and/or small group-level HIV prevention interventions designed for the target population</v>
      </c>
      <c r="X1202" s="20" t="s">
        <v>4</v>
      </c>
      <c r="Y1202" s="20" t="s">
        <v>831</v>
      </c>
      <c r="Z1202" s="20" t="s">
        <v>836</v>
      </c>
      <c r="AA1202" s="20" t="s">
        <v>102</v>
      </c>
      <c r="AB1202" s="20" t="s">
        <v>755</v>
      </c>
      <c r="AC1202" s="19" t="str">
        <f>IF(AB1202&lt;&gt;"",IF(NOT(ISNA(INDEX(os!A:A,MATCH(AB1202,os!B:B,0)))),INDEX(os!A:A,MATCH(AB1202,os!B:B,0)),"0"),"")</f>
        <v/>
      </c>
      <c r="AD1202" s="20" t="s">
        <v>830</v>
      </c>
      <c r="AH1202" s="93" t="str">
        <f>IF(NOT(ISNA(VLOOKUP(B:B,ResultsTargets!A:A,1,0))),"TRUE","")</f>
        <v/>
      </c>
      <c r="AI1202" s="19" t="str">
        <f>IF(ISNA(VLOOKUP(C1202,dim_techarea!A:B,2,FALSE)),"",VLOOKUP(C1202,dim_techarea!A:B,2,FALSE))</f>
        <v>KP_PREV</v>
      </c>
      <c r="AJ1202" s="19" t="str">
        <f>IF(ISNA(VLOOKUP(AI1202,dim_techarea!B:C,2,FALSE)),"",VLOOKUP(AI1202,dim_techarea!B:C,2,FALSE))</f>
        <v>Uo2vBxak9im</v>
      </c>
      <c r="AK1202" s="19" t="str">
        <f>IF(ISNA(VLOOKUP(TRIM(G1202),dim_targetsresults!A:B,2,FALSE)),"",VLOOKUP(TRIM(G1202),dim_targetsresults!A:C,2,FALSE))</f>
        <v>MER Targets</v>
      </c>
      <c r="AL1202" s="19" t="str">
        <f>IF(ISNA(VLOOKUP(AK1202,dim_targetsresults!B:C,2,FALSE)),"",VLOOKUP(AK1202,dim_targetsresults!B:C,2,FALSE))</f>
        <v>W8imnja2Owd</v>
      </c>
      <c r="AM1202" s="19" t="str">
        <f>IF(ISNA(VLOOKUP(TRIM(D1202),dim_numeratordenominator!A:B,2,FALSE)),"",VLOOKUP(TRIM(D1202),dim_numeratordenominator!A:C,2,FALSE))</f>
        <v>Numerator</v>
      </c>
      <c r="AN1202" s="19" t="str">
        <f>IF(ISNA(VLOOKUP(AM1202,dim_numeratordenominator!B:C,2,FALSE)),"",VLOOKUP(AM1202,dim_numeratordenominator!B:C,2,FALSE))</f>
        <v>Som9NRMQqV7</v>
      </c>
      <c r="AO1202" s="19" t="str">
        <f>IF(ISNA(VLOOKUP(TRIM(E1202),dim_supporttype!A:B,2,FALSE)),"",VLOOKUP(TRIM(E1202),dim_supporttype!A:C,2,FALSE))</f>
        <v>TA</v>
      </c>
      <c r="AP1202" s="19" t="str">
        <f>IF(ISNA(VLOOKUP(AO1202,dim_supporttype!B:C,2,FALSE)),"",VLOOKUP(AO1202,dim_supporttype!B:C,2,FALSE))</f>
        <v>cRAGKdWIDn4</v>
      </c>
      <c r="AQ1202" s="19" t="str">
        <f>IF(ISNA(VLOOKUP(TRIM(F1202),dim_disaggs!A:B,2,FALSE)),"No Disagg",VLOOKUP(TRIM(F1202),dim_disaggs!A:B,2,FALSE))</f>
        <v>No Disagg</v>
      </c>
      <c r="AR1202" s="19" t="str">
        <f>IF(ISNA(VLOOKUP(AQ1202,dim_disaggs!B:C,2,FALSE)),"",VLOOKUP(AQ1202,dim_disaggs!B:C,2,FALSE))</f>
        <v>werJlVT6sf3</v>
      </c>
      <c r="AU1202" s="72" t="s">
        <v>755</v>
      </c>
      <c r="AV1202" s="73" t="s">
        <v>755</v>
      </c>
      <c r="AW1202" s="66" t="s">
        <v>755</v>
      </c>
      <c r="AX1202" s="66" t="s">
        <v>755</v>
      </c>
      <c r="BA1202" s="105" t="str">
        <f t="shared" si="171"/>
        <v>Top Level Numerator</v>
      </c>
      <c r="BB1202" s="20" t="str">
        <f t="shared" si="172"/>
        <v>PE5QVF0w4xj</v>
      </c>
      <c r="BC1202" s="20" t="s">
        <v>25706</v>
      </c>
      <c r="BD1202" s="20" t="s">
        <v>25707</v>
      </c>
      <c r="BE1202" s="75" t="s">
        <v>21240</v>
      </c>
      <c r="BF1202" s="73" t="s">
        <v>21241</v>
      </c>
      <c r="BG1202" s="55" t="s">
        <v>755</v>
      </c>
      <c r="BH1202" s="76" t="s">
        <v>755</v>
      </c>
      <c r="BI1202" s="20" t="s">
        <v>755</v>
      </c>
      <c r="BJ1202" s="20" t="s">
        <v>755</v>
      </c>
      <c r="BK1202" s="55" t="s">
        <v>755</v>
      </c>
      <c r="BL1202" s="71" t="s">
        <v>755</v>
      </c>
      <c r="BM1202" s="77" t="s">
        <v>755</v>
      </c>
      <c r="BN1202" s="78" t="s">
        <v>755</v>
      </c>
      <c r="BO1202" s="77" t="s">
        <v>755</v>
      </c>
      <c r="BP1202" s="78" t="s">
        <v>755</v>
      </c>
    </row>
    <row r="1203" spans="1:68" x14ac:dyDescent="0.2">
      <c r="A1203" s="22" t="s">
        <v>95</v>
      </c>
      <c r="B1203" s="20" t="s">
        <v>1313</v>
      </c>
      <c r="C1203" s="20" t="s">
        <v>250</v>
      </c>
      <c r="D1203" s="20" t="s">
        <v>164</v>
      </c>
      <c r="E1203" s="20" t="s">
        <v>77</v>
      </c>
      <c r="F1203" s="20" t="s">
        <v>21303</v>
      </c>
      <c r="G1203" s="20" t="s">
        <v>2442</v>
      </c>
      <c r="H1203" s="20" t="s">
        <v>21303</v>
      </c>
      <c r="I1203" s="19">
        <f t="shared" si="173"/>
        <v>32</v>
      </c>
      <c r="J1203" s="20" t="s">
        <v>755</v>
      </c>
      <c r="K1203" s="20" t="s">
        <v>2227</v>
      </c>
      <c r="L1203" s="95" t="str">
        <f>IF(M1203&lt;&gt;"",IF(NOT(ISNA(INDEX(cc!B:B,MATCH(M1203,cc!A:A,0)))),INDEX(cc!B:B,MATCH(M1203,cc!A:A,0)),"0"),"")</f>
        <v>default</v>
      </c>
      <c r="M1203" s="97" t="s">
        <v>13</v>
      </c>
      <c r="N1203" s="28" t="str">
        <f t="shared" si="174"/>
        <v xml:space="preserve"> TARGET</v>
      </c>
      <c r="O1203" s="19" t="str">
        <f t="shared" si="167"/>
        <v>KP_PREV (D, DSD, MSMTGSW) TARGET: Estimated Key Pop</v>
      </c>
      <c r="P1203" s="19" t="str">
        <f t="shared" si="168"/>
        <v>KP_PREV (D, DSD, MSMTGSW) TARGET: Estimated Key Pop</v>
      </c>
      <c r="Q1203" s="19" t="str">
        <f t="shared" si="175"/>
        <v>KP_PREV (D, DSD, MSMTGSW) TARGET</v>
      </c>
      <c r="R1203" s="19" t="str">
        <f t="shared" si="169"/>
        <v>KP_PREV_D_DSD_MSMTGSW_TARGET</v>
      </c>
      <c r="S1203" s="19" t="str">
        <f t="shared" si="170"/>
        <v>KP_PREV_D_DSD_MSMTGSW_TARGET</v>
      </c>
      <c r="T1203" s="19" t="b">
        <f>NOT(ISNA(VLOOKUP(B1203,dbcodes!A:B,2,FALSE)))</f>
        <v>1</v>
      </c>
      <c r="U1203" s="19" t="str">
        <f>IF(ISNA(VLOOKUP(B1203,dbcodes!A:B,2,FALSE)),des!R622,VLOOKUP(B1203,dbcodes!A:B,2,FALSE))</f>
        <v>KP_PREV_MSMTGSW_D_DSD_TARGET</v>
      </c>
      <c r="V1203" s="20" t="s">
        <v>2333</v>
      </c>
      <c r="W1203" s="107" t="str">
        <f>IF(ISNA(VLOOKUP(C1203,descriptions!A:B,2,FALSE)),des!V622,IF(G1203=" TARGET","Target ","")&amp;VLOOKUP(C1203,descriptions!A:B,2,FALSE))</f>
        <v>Target Number of key populations reached with individual and/or small group-level HIV prevention interventions designed for the target population</v>
      </c>
      <c r="X1203" s="20" t="s">
        <v>4</v>
      </c>
      <c r="Y1203" s="20" t="s">
        <v>831</v>
      </c>
      <c r="Z1203" s="20" t="s">
        <v>836</v>
      </c>
      <c r="AA1203" s="20" t="s">
        <v>102</v>
      </c>
      <c r="AB1203" s="20" t="s">
        <v>755</v>
      </c>
      <c r="AC1203" s="19" t="str">
        <f>IF(AB1203&lt;&gt;"",IF(NOT(ISNA(INDEX(os!A:A,MATCH(AB1203,os!B:B,0)))),INDEX(os!A:A,MATCH(AB1203,os!B:B,0)),"0"),"")</f>
        <v/>
      </c>
      <c r="AD1203" s="20" t="s">
        <v>830</v>
      </c>
      <c r="AH1203" s="93" t="str">
        <f>IF(NOT(ISNA(VLOOKUP(B:B,ResultsTargets!A:A,1,0))),"TRUE","")</f>
        <v/>
      </c>
      <c r="AI1203" s="19" t="str">
        <f>IF(ISNA(VLOOKUP(C1203,dim_techarea!A:B,2,FALSE)),"",VLOOKUP(C1203,dim_techarea!A:B,2,FALSE))</f>
        <v>KP_PREV</v>
      </c>
      <c r="AJ1203" s="19" t="str">
        <f>IF(ISNA(VLOOKUP(AI1203,dim_techarea!B:C,2,FALSE)),"",VLOOKUP(AI1203,dim_techarea!B:C,2,FALSE))</f>
        <v>Uo2vBxak9im</v>
      </c>
      <c r="AK1203" s="19" t="str">
        <f>IF(ISNA(VLOOKUP(TRIM(G1203),dim_targetsresults!A:B,2,FALSE)),"",VLOOKUP(TRIM(G1203),dim_targetsresults!A:C,2,FALSE))</f>
        <v>MER Targets</v>
      </c>
      <c r="AL1203" s="19" t="str">
        <f>IF(ISNA(VLOOKUP(AK1203,dim_targetsresults!B:C,2,FALSE)),"",VLOOKUP(AK1203,dim_targetsresults!B:C,2,FALSE))</f>
        <v>W8imnja2Owd</v>
      </c>
      <c r="AM1203" s="19" t="str">
        <f>IF(ISNA(VLOOKUP(TRIM(D1203),dim_numeratordenominator!A:B,2,FALSE)),"",VLOOKUP(TRIM(D1203),dim_numeratordenominator!A:C,2,FALSE))</f>
        <v>Denominator</v>
      </c>
      <c r="AN1203" s="19" t="str">
        <f>IF(ISNA(VLOOKUP(AM1203,dim_numeratordenominator!B:C,2,FALSE)),"",VLOOKUP(AM1203,dim_numeratordenominator!B:C,2,FALSE))</f>
        <v>QpNj0nSuEhD</v>
      </c>
      <c r="AO1203" s="19" t="str">
        <f>IF(ISNA(VLOOKUP(TRIM(E1203),dim_supporttype!A:B,2,FALSE)),"",VLOOKUP(TRIM(E1203),dim_supporttype!A:C,2,FALSE))</f>
        <v>DSD</v>
      </c>
      <c r="AP1203" s="19" t="str">
        <f>IF(ISNA(VLOOKUP(AO1203,dim_supporttype!B:C,2,FALSE)),"",VLOOKUP(AO1203,dim_supporttype!B:C,2,FALSE))</f>
        <v>iM13vdNLWKb</v>
      </c>
      <c r="AQ1203" s="19" t="str">
        <f>IF(ISNA(VLOOKUP(TRIM(F1203),dim_disaggs!A:B,2,FALSE)),"No Disagg",VLOOKUP(TRIM(F1203),dim_disaggs!A:B,2,FALSE))</f>
        <v>MSMTGSW</v>
      </c>
      <c r="AR1203" s="19" t="str">
        <f>IF(ISNA(VLOOKUP(AQ1203,dim_disaggs!B:C,2,FALSE)),"",VLOOKUP(AQ1203,dim_disaggs!B:C,2,FALSE))</f>
        <v>dSiadzIGmdz</v>
      </c>
      <c r="AU1203" s="72" t="s">
        <v>755</v>
      </c>
      <c r="AV1203" s="73" t="s">
        <v>755</v>
      </c>
      <c r="AW1203" s="66" t="s">
        <v>755</v>
      </c>
      <c r="AX1203" s="66" t="s">
        <v>755</v>
      </c>
      <c r="BA1203" s="105" t="str">
        <f t="shared" si="171"/>
        <v/>
      </c>
      <c r="BB1203" s="20" t="str">
        <f t="shared" si="172"/>
        <v/>
      </c>
      <c r="BE1203" s="75" t="s">
        <v>755</v>
      </c>
      <c r="BF1203" s="73" t="s">
        <v>755</v>
      </c>
      <c r="BG1203" s="55" t="s">
        <v>755</v>
      </c>
      <c r="BH1203" s="76" t="s">
        <v>755</v>
      </c>
      <c r="BI1203" s="20" t="s">
        <v>755</v>
      </c>
      <c r="BJ1203" s="20" t="s">
        <v>755</v>
      </c>
      <c r="BK1203" s="55" t="s">
        <v>755</v>
      </c>
      <c r="BL1203" s="71" t="s">
        <v>755</v>
      </c>
      <c r="BM1203" s="77" t="s">
        <v>755</v>
      </c>
      <c r="BN1203" s="78" t="s">
        <v>755</v>
      </c>
      <c r="BO1203" s="77" t="s">
        <v>755</v>
      </c>
      <c r="BP1203" s="78" t="s">
        <v>755</v>
      </c>
    </row>
    <row r="1204" spans="1:68" x14ac:dyDescent="0.2">
      <c r="A1204" s="22" t="s">
        <v>95</v>
      </c>
      <c r="B1204" s="20" t="s">
        <v>1315</v>
      </c>
      <c r="C1204" s="20" t="s">
        <v>250</v>
      </c>
      <c r="D1204" s="20" t="s">
        <v>164</v>
      </c>
      <c r="E1204" s="20" t="s">
        <v>78</v>
      </c>
      <c r="F1204" s="20" t="s">
        <v>21303</v>
      </c>
      <c r="G1204" s="20" t="s">
        <v>2442</v>
      </c>
      <c r="H1204" s="20" t="s">
        <v>21303</v>
      </c>
      <c r="I1204" s="19">
        <f t="shared" si="173"/>
        <v>31</v>
      </c>
      <c r="J1204" s="20" t="s">
        <v>755</v>
      </c>
      <c r="K1204" s="20" t="s">
        <v>2227</v>
      </c>
      <c r="L1204" s="95" t="str">
        <f>IF(M1204&lt;&gt;"",IF(NOT(ISNA(INDEX(cc!B:B,MATCH(M1204,cc!A:A,0)))),INDEX(cc!B:B,MATCH(M1204,cc!A:A,0)),"0"),"")</f>
        <v>default</v>
      </c>
      <c r="M1204" s="97" t="s">
        <v>13</v>
      </c>
      <c r="N1204" s="28" t="str">
        <f t="shared" si="174"/>
        <v xml:space="preserve"> TARGET</v>
      </c>
      <c r="O1204" s="19" t="str">
        <f t="shared" si="167"/>
        <v>KP_PREV (D, TA, MSMTGSW) TARGET: Estimated Key Pop</v>
      </c>
      <c r="P1204" s="19" t="str">
        <f t="shared" si="168"/>
        <v>KP_PREV (D, TA, MSMTGSW) TARGET: Estimated Key Pop</v>
      </c>
      <c r="Q1204" s="19" t="str">
        <f t="shared" si="175"/>
        <v>KP_PREV (D, TA, MSMTGSW) TARGET</v>
      </c>
      <c r="R1204" s="19" t="str">
        <f t="shared" si="169"/>
        <v>KP_PREV_D_TA_MSMTGSW_TARGET</v>
      </c>
      <c r="S1204" s="19" t="str">
        <f t="shared" si="170"/>
        <v>KP_PREV_D_TA_MSMTGSW_TARGET</v>
      </c>
      <c r="T1204" s="19" t="b">
        <f>NOT(ISNA(VLOOKUP(B1204,dbcodes!A:B,2,FALSE)))</f>
        <v>1</v>
      </c>
      <c r="U1204" s="19" t="str">
        <f>IF(ISNA(VLOOKUP(B1204,dbcodes!A:B,2,FALSE)),des!R623,VLOOKUP(B1204,dbcodes!A:B,2,FALSE))</f>
        <v>KP_PREV_MSMTGSW_D_TA_TARGET</v>
      </c>
      <c r="V1204" s="20" t="s">
        <v>2333</v>
      </c>
      <c r="W1204" s="107" t="str">
        <f>IF(ISNA(VLOOKUP(C1204,descriptions!A:B,2,FALSE)),des!V623,IF(G1204=" TARGET","Target ","")&amp;VLOOKUP(C1204,descriptions!A:B,2,FALSE))</f>
        <v>Target Number of key populations reached with individual and/or small group-level HIV prevention interventions designed for the target population</v>
      </c>
      <c r="X1204" s="20" t="s">
        <v>4</v>
      </c>
      <c r="Y1204" s="20" t="s">
        <v>831</v>
      </c>
      <c r="Z1204" s="20" t="s">
        <v>836</v>
      </c>
      <c r="AA1204" s="20" t="s">
        <v>102</v>
      </c>
      <c r="AB1204" s="20" t="s">
        <v>755</v>
      </c>
      <c r="AC1204" s="19" t="str">
        <f>IF(AB1204&lt;&gt;"",IF(NOT(ISNA(INDEX(os!A:A,MATCH(AB1204,os!B:B,0)))),INDEX(os!A:A,MATCH(AB1204,os!B:B,0)),"0"),"")</f>
        <v/>
      </c>
      <c r="AD1204" s="20" t="s">
        <v>830</v>
      </c>
      <c r="AH1204" s="93" t="str">
        <f>IF(NOT(ISNA(VLOOKUP(B:B,ResultsTargets!A:A,1,0))),"TRUE","")</f>
        <v/>
      </c>
      <c r="AI1204" s="19" t="str">
        <f>IF(ISNA(VLOOKUP(C1204,dim_techarea!A:B,2,FALSE)),"",VLOOKUP(C1204,dim_techarea!A:B,2,FALSE))</f>
        <v>KP_PREV</v>
      </c>
      <c r="AJ1204" s="19" t="str">
        <f>IF(ISNA(VLOOKUP(AI1204,dim_techarea!B:C,2,FALSE)),"",VLOOKUP(AI1204,dim_techarea!B:C,2,FALSE))</f>
        <v>Uo2vBxak9im</v>
      </c>
      <c r="AK1204" s="19" t="str">
        <f>IF(ISNA(VLOOKUP(TRIM(G1204),dim_targetsresults!A:B,2,FALSE)),"",VLOOKUP(TRIM(G1204),dim_targetsresults!A:C,2,FALSE))</f>
        <v>MER Targets</v>
      </c>
      <c r="AL1204" s="19" t="str">
        <f>IF(ISNA(VLOOKUP(AK1204,dim_targetsresults!B:C,2,FALSE)),"",VLOOKUP(AK1204,dim_targetsresults!B:C,2,FALSE))</f>
        <v>W8imnja2Owd</v>
      </c>
      <c r="AM1204" s="19" t="str">
        <f>IF(ISNA(VLOOKUP(TRIM(D1204),dim_numeratordenominator!A:B,2,FALSE)),"",VLOOKUP(TRIM(D1204),dim_numeratordenominator!A:C,2,FALSE))</f>
        <v>Denominator</v>
      </c>
      <c r="AN1204" s="19" t="str">
        <f>IF(ISNA(VLOOKUP(AM1204,dim_numeratordenominator!B:C,2,FALSE)),"",VLOOKUP(AM1204,dim_numeratordenominator!B:C,2,FALSE))</f>
        <v>QpNj0nSuEhD</v>
      </c>
      <c r="AO1204" s="19" t="str">
        <f>IF(ISNA(VLOOKUP(TRIM(E1204),dim_supporttype!A:B,2,FALSE)),"",VLOOKUP(TRIM(E1204),dim_supporttype!A:C,2,FALSE))</f>
        <v>TA</v>
      </c>
      <c r="AP1204" s="19" t="str">
        <f>IF(ISNA(VLOOKUP(AO1204,dim_supporttype!B:C,2,FALSE)),"",VLOOKUP(AO1204,dim_supporttype!B:C,2,FALSE))</f>
        <v>cRAGKdWIDn4</v>
      </c>
      <c r="AQ1204" s="19" t="str">
        <f>IF(ISNA(VLOOKUP(TRIM(F1204),dim_disaggs!A:B,2,FALSE)),"No Disagg",VLOOKUP(TRIM(F1204),dim_disaggs!A:B,2,FALSE))</f>
        <v>MSMTGSW</v>
      </c>
      <c r="AR1204" s="19" t="str">
        <f>IF(ISNA(VLOOKUP(AQ1204,dim_disaggs!B:C,2,FALSE)),"",VLOOKUP(AQ1204,dim_disaggs!B:C,2,FALSE))</f>
        <v>dSiadzIGmdz</v>
      </c>
      <c r="AU1204" s="72" t="s">
        <v>755</v>
      </c>
      <c r="AV1204" s="73" t="s">
        <v>755</v>
      </c>
      <c r="AW1204" s="66" t="s">
        <v>755</v>
      </c>
      <c r="AX1204" s="66" t="s">
        <v>755</v>
      </c>
      <c r="BA1204" s="105" t="str">
        <f t="shared" si="171"/>
        <v/>
      </c>
      <c r="BB1204" s="20" t="str">
        <f t="shared" si="172"/>
        <v/>
      </c>
      <c r="BE1204" s="75" t="s">
        <v>755</v>
      </c>
      <c r="BF1204" s="73" t="s">
        <v>755</v>
      </c>
      <c r="BG1204" s="55" t="s">
        <v>755</v>
      </c>
      <c r="BH1204" s="76" t="s">
        <v>755</v>
      </c>
      <c r="BI1204" s="20" t="s">
        <v>755</v>
      </c>
      <c r="BJ1204" s="20" t="s">
        <v>755</v>
      </c>
      <c r="BK1204" s="55" t="s">
        <v>755</v>
      </c>
      <c r="BL1204" s="71" t="s">
        <v>755</v>
      </c>
      <c r="BM1204" s="77" t="s">
        <v>755</v>
      </c>
      <c r="BN1204" s="78" t="s">
        <v>755</v>
      </c>
      <c r="BO1204" s="77" t="s">
        <v>755</v>
      </c>
      <c r="BP1204" s="78" t="s">
        <v>755</v>
      </c>
    </row>
    <row r="1205" spans="1:68" x14ac:dyDescent="0.2">
      <c r="A1205" s="22" t="s">
        <v>95</v>
      </c>
      <c r="B1205" s="20" t="s">
        <v>1317</v>
      </c>
      <c r="C1205" s="20" t="s">
        <v>250</v>
      </c>
      <c r="D1205" s="20" t="s">
        <v>1</v>
      </c>
      <c r="E1205" s="20" t="s">
        <v>77</v>
      </c>
      <c r="F1205" s="20" t="s">
        <v>21303</v>
      </c>
      <c r="G1205" s="20" t="s">
        <v>2442</v>
      </c>
      <c r="H1205" s="20" t="s">
        <v>21303</v>
      </c>
      <c r="I1205" s="19">
        <f t="shared" si="173"/>
        <v>32</v>
      </c>
      <c r="J1205" s="20" t="s">
        <v>755</v>
      </c>
      <c r="K1205" s="20" t="s">
        <v>2227</v>
      </c>
      <c r="L1205" s="95" t="str">
        <f>IF(M1205&lt;&gt;"",IF(NOT(ISNA(INDEX(cc!B:B,MATCH(M1205,cc!A:A,0)))),INDEX(cc!B:B,MATCH(M1205,cc!A:A,0)),"0"),"")</f>
        <v>default</v>
      </c>
      <c r="M1205" s="97" t="s">
        <v>13</v>
      </c>
      <c r="N1205" s="28" t="str">
        <f t="shared" si="174"/>
        <v xml:space="preserve"> TARGET</v>
      </c>
      <c r="O1205" s="19" t="str">
        <f t="shared" si="167"/>
        <v>KP_PREV (N, DSD, MSMTGSW) TARGET: Estimated Key Pop</v>
      </c>
      <c r="P1205" s="19" t="str">
        <f t="shared" si="168"/>
        <v>KP_PREV (N, DSD, MSMTGSW) TARGET: Estimated Key Pop</v>
      </c>
      <c r="Q1205" s="19" t="str">
        <f t="shared" si="175"/>
        <v>KP_PREV (N, DSD, MSMTGSW) TARGET</v>
      </c>
      <c r="R1205" s="19" t="str">
        <f t="shared" si="169"/>
        <v>KP_PREV_N_DSD_MSMTGSW_TARGET</v>
      </c>
      <c r="S1205" s="19" t="str">
        <f t="shared" si="170"/>
        <v>KP_PREV_N_DSD_MSMTGSW_TARGET</v>
      </c>
      <c r="T1205" s="19" t="b">
        <f>NOT(ISNA(VLOOKUP(B1205,dbcodes!A:B,2,FALSE)))</f>
        <v>1</v>
      </c>
      <c r="U1205" s="19" t="str">
        <f>IF(ISNA(VLOOKUP(B1205,dbcodes!A:B,2,FALSE)),des!R624,VLOOKUP(B1205,dbcodes!A:B,2,FALSE))</f>
        <v>KP_PREV_MSMTGSW_N_DSD_TARGET</v>
      </c>
      <c r="V1205" s="20" t="s">
        <v>2333</v>
      </c>
      <c r="W1205" s="107" t="str">
        <f>IF(ISNA(VLOOKUP(C1205,descriptions!A:B,2,FALSE)),des!V624,IF(G1205=" TARGET","Target ","")&amp;VLOOKUP(C1205,descriptions!A:B,2,FALSE))</f>
        <v>Target Number of key populations reached with individual and/or small group-level HIV prevention interventions designed for the target population</v>
      </c>
      <c r="X1205" s="20" t="s">
        <v>4</v>
      </c>
      <c r="Y1205" s="20" t="s">
        <v>831</v>
      </c>
      <c r="Z1205" s="20" t="s">
        <v>836</v>
      </c>
      <c r="AA1205" s="20" t="s">
        <v>102</v>
      </c>
      <c r="AB1205" s="20" t="s">
        <v>755</v>
      </c>
      <c r="AC1205" s="19" t="str">
        <f>IF(AB1205&lt;&gt;"",IF(NOT(ISNA(INDEX(os!A:A,MATCH(AB1205,os!B:B,0)))),INDEX(os!A:A,MATCH(AB1205,os!B:B,0)),"0"),"")</f>
        <v/>
      </c>
      <c r="AD1205" s="20" t="s">
        <v>830</v>
      </c>
      <c r="AH1205" s="93" t="str">
        <f>IF(NOT(ISNA(VLOOKUP(B:B,ResultsTargets!A:A,1,0))),"TRUE","")</f>
        <v/>
      </c>
      <c r="AI1205" s="19" t="str">
        <f>IF(ISNA(VLOOKUP(C1205,dim_techarea!A:B,2,FALSE)),"",VLOOKUP(C1205,dim_techarea!A:B,2,FALSE))</f>
        <v>KP_PREV</v>
      </c>
      <c r="AJ1205" s="19" t="str">
        <f>IF(ISNA(VLOOKUP(AI1205,dim_techarea!B:C,2,FALSE)),"",VLOOKUP(AI1205,dim_techarea!B:C,2,FALSE))</f>
        <v>Uo2vBxak9im</v>
      </c>
      <c r="AK1205" s="19" t="str">
        <f>IF(ISNA(VLOOKUP(TRIM(G1205),dim_targetsresults!A:B,2,FALSE)),"",VLOOKUP(TRIM(G1205),dim_targetsresults!A:C,2,FALSE))</f>
        <v>MER Targets</v>
      </c>
      <c r="AL1205" s="19" t="str">
        <f>IF(ISNA(VLOOKUP(AK1205,dim_targetsresults!B:C,2,FALSE)),"",VLOOKUP(AK1205,dim_targetsresults!B:C,2,FALSE))</f>
        <v>W8imnja2Owd</v>
      </c>
      <c r="AM1205" s="19" t="str">
        <f>IF(ISNA(VLOOKUP(TRIM(D1205),dim_numeratordenominator!A:B,2,FALSE)),"",VLOOKUP(TRIM(D1205),dim_numeratordenominator!A:C,2,FALSE))</f>
        <v>Numerator</v>
      </c>
      <c r="AN1205" s="19" t="str">
        <f>IF(ISNA(VLOOKUP(AM1205,dim_numeratordenominator!B:C,2,FALSE)),"",VLOOKUP(AM1205,dim_numeratordenominator!B:C,2,FALSE))</f>
        <v>Som9NRMQqV7</v>
      </c>
      <c r="AO1205" s="19" t="str">
        <f>IF(ISNA(VLOOKUP(TRIM(E1205),dim_supporttype!A:B,2,FALSE)),"",VLOOKUP(TRIM(E1205),dim_supporttype!A:C,2,FALSE))</f>
        <v>DSD</v>
      </c>
      <c r="AP1205" s="19" t="str">
        <f>IF(ISNA(VLOOKUP(AO1205,dim_supporttype!B:C,2,FALSE)),"",VLOOKUP(AO1205,dim_supporttype!B:C,2,FALSE))</f>
        <v>iM13vdNLWKb</v>
      </c>
      <c r="AQ1205" s="19" t="str">
        <f>IF(ISNA(VLOOKUP(TRIM(F1205),dim_disaggs!A:B,2,FALSE)),"No Disagg",VLOOKUP(TRIM(F1205),dim_disaggs!A:B,2,FALSE))</f>
        <v>MSMTGSW</v>
      </c>
      <c r="AR1205" s="19" t="str">
        <f>IF(ISNA(VLOOKUP(AQ1205,dim_disaggs!B:C,2,FALSE)),"",VLOOKUP(AQ1205,dim_disaggs!B:C,2,FALSE))</f>
        <v>dSiadzIGmdz</v>
      </c>
      <c r="AU1205" s="72" t="s">
        <v>755</v>
      </c>
      <c r="AV1205" s="73" t="s">
        <v>755</v>
      </c>
      <c r="AW1205" s="66" t="s">
        <v>755</v>
      </c>
      <c r="AX1205" s="66" t="s">
        <v>755</v>
      </c>
      <c r="BA1205" s="105" t="str">
        <f t="shared" si="171"/>
        <v/>
      </c>
      <c r="BB1205" s="20" t="str">
        <f t="shared" si="172"/>
        <v/>
      </c>
      <c r="BE1205" s="75" t="s">
        <v>755</v>
      </c>
      <c r="BF1205" s="73" t="s">
        <v>755</v>
      </c>
      <c r="BG1205" s="55" t="s">
        <v>755</v>
      </c>
      <c r="BH1205" s="76" t="s">
        <v>755</v>
      </c>
      <c r="BI1205" s="20" t="s">
        <v>755</v>
      </c>
      <c r="BJ1205" s="20" t="s">
        <v>755</v>
      </c>
      <c r="BK1205" s="55" t="s">
        <v>755</v>
      </c>
      <c r="BL1205" s="71" t="s">
        <v>755</v>
      </c>
      <c r="BM1205" s="77" t="s">
        <v>755</v>
      </c>
      <c r="BN1205" s="78" t="s">
        <v>755</v>
      </c>
      <c r="BO1205" s="77" t="s">
        <v>755</v>
      </c>
      <c r="BP1205" s="78" t="s">
        <v>755</v>
      </c>
    </row>
    <row r="1206" spans="1:68" x14ac:dyDescent="0.2">
      <c r="A1206" s="22" t="s">
        <v>95</v>
      </c>
      <c r="B1206" s="20" t="s">
        <v>1319</v>
      </c>
      <c r="C1206" s="20" t="s">
        <v>250</v>
      </c>
      <c r="D1206" s="20" t="s">
        <v>1</v>
      </c>
      <c r="E1206" s="20" t="s">
        <v>78</v>
      </c>
      <c r="F1206" s="20" t="s">
        <v>21303</v>
      </c>
      <c r="G1206" s="20" t="s">
        <v>2442</v>
      </c>
      <c r="H1206" s="20" t="s">
        <v>21303</v>
      </c>
      <c r="I1206" s="19">
        <f t="shared" si="173"/>
        <v>31</v>
      </c>
      <c r="J1206" s="20" t="s">
        <v>755</v>
      </c>
      <c r="K1206" s="20" t="s">
        <v>2227</v>
      </c>
      <c r="L1206" s="95" t="str">
        <f>IF(M1206&lt;&gt;"",IF(NOT(ISNA(INDEX(cc!B:B,MATCH(M1206,cc!A:A,0)))),INDEX(cc!B:B,MATCH(M1206,cc!A:A,0)),"0"),"")</f>
        <v>default</v>
      </c>
      <c r="M1206" s="97" t="s">
        <v>13</v>
      </c>
      <c r="N1206" s="28" t="str">
        <f t="shared" si="174"/>
        <v xml:space="preserve"> TARGET</v>
      </c>
      <c r="O1206" s="19" t="str">
        <f t="shared" si="167"/>
        <v>KP_PREV (N, TA, MSMTGSW) TARGET: Estimated Key Pop</v>
      </c>
      <c r="P1206" s="19" t="str">
        <f t="shared" si="168"/>
        <v>KP_PREV (N, TA, MSMTGSW) TARGET: Estimated Key Pop</v>
      </c>
      <c r="Q1206" s="19" t="str">
        <f t="shared" si="175"/>
        <v>KP_PREV (N, TA, MSMTGSW) TARGET</v>
      </c>
      <c r="R1206" s="19" t="str">
        <f t="shared" si="169"/>
        <v>KP_PREV_N_TA_MSMTGSW_TARGET</v>
      </c>
      <c r="S1206" s="19" t="str">
        <f t="shared" si="170"/>
        <v>KP_PREV_N_TA_MSMTGSW_TARGET</v>
      </c>
      <c r="T1206" s="19" t="b">
        <f>NOT(ISNA(VLOOKUP(B1206,dbcodes!A:B,2,FALSE)))</f>
        <v>1</v>
      </c>
      <c r="U1206" s="19" t="str">
        <f>IF(ISNA(VLOOKUP(B1206,dbcodes!A:B,2,FALSE)),des!R625,VLOOKUP(B1206,dbcodes!A:B,2,FALSE))</f>
        <v>KP_PREV_MSMTGSW_N_TA_TARGET</v>
      </c>
      <c r="V1206" s="20" t="s">
        <v>2333</v>
      </c>
      <c r="W1206" s="107" t="str">
        <f>IF(ISNA(VLOOKUP(C1206,descriptions!A:B,2,FALSE)),des!V625,IF(G1206=" TARGET","Target ","")&amp;VLOOKUP(C1206,descriptions!A:B,2,FALSE))</f>
        <v>Target Number of key populations reached with individual and/or small group-level HIV prevention interventions designed for the target population</v>
      </c>
      <c r="X1206" s="20" t="s">
        <v>4</v>
      </c>
      <c r="Y1206" s="20" t="s">
        <v>831</v>
      </c>
      <c r="Z1206" s="20" t="s">
        <v>836</v>
      </c>
      <c r="AA1206" s="20" t="s">
        <v>102</v>
      </c>
      <c r="AB1206" s="20" t="s">
        <v>755</v>
      </c>
      <c r="AC1206" s="19" t="str">
        <f>IF(AB1206&lt;&gt;"",IF(NOT(ISNA(INDEX(os!A:A,MATCH(AB1206,os!B:B,0)))),INDEX(os!A:A,MATCH(AB1206,os!B:B,0)),"0"),"")</f>
        <v/>
      </c>
      <c r="AD1206" s="20" t="s">
        <v>830</v>
      </c>
      <c r="AH1206" s="93" t="str">
        <f>IF(NOT(ISNA(VLOOKUP(B:B,ResultsTargets!A:A,1,0))),"TRUE","")</f>
        <v/>
      </c>
      <c r="AI1206" s="19" t="str">
        <f>IF(ISNA(VLOOKUP(C1206,dim_techarea!A:B,2,FALSE)),"",VLOOKUP(C1206,dim_techarea!A:B,2,FALSE))</f>
        <v>KP_PREV</v>
      </c>
      <c r="AJ1206" s="19" t="str">
        <f>IF(ISNA(VLOOKUP(AI1206,dim_techarea!B:C,2,FALSE)),"",VLOOKUP(AI1206,dim_techarea!B:C,2,FALSE))</f>
        <v>Uo2vBxak9im</v>
      </c>
      <c r="AK1206" s="19" t="str">
        <f>IF(ISNA(VLOOKUP(TRIM(G1206),dim_targetsresults!A:B,2,FALSE)),"",VLOOKUP(TRIM(G1206),dim_targetsresults!A:C,2,FALSE))</f>
        <v>MER Targets</v>
      </c>
      <c r="AL1206" s="19" t="str">
        <f>IF(ISNA(VLOOKUP(AK1206,dim_targetsresults!B:C,2,FALSE)),"",VLOOKUP(AK1206,dim_targetsresults!B:C,2,FALSE))</f>
        <v>W8imnja2Owd</v>
      </c>
      <c r="AM1206" s="19" t="str">
        <f>IF(ISNA(VLOOKUP(TRIM(D1206),dim_numeratordenominator!A:B,2,FALSE)),"",VLOOKUP(TRIM(D1206),dim_numeratordenominator!A:C,2,FALSE))</f>
        <v>Numerator</v>
      </c>
      <c r="AN1206" s="19" t="str">
        <f>IF(ISNA(VLOOKUP(AM1206,dim_numeratordenominator!B:C,2,FALSE)),"",VLOOKUP(AM1206,dim_numeratordenominator!B:C,2,FALSE))</f>
        <v>Som9NRMQqV7</v>
      </c>
      <c r="AO1206" s="19" t="str">
        <f>IF(ISNA(VLOOKUP(TRIM(E1206),dim_supporttype!A:B,2,FALSE)),"",VLOOKUP(TRIM(E1206),dim_supporttype!A:C,2,FALSE))</f>
        <v>TA</v>
      </c>
      <c r="AP1206" s="19" t="str">
        <f>IF(ISNA(VLOOKUP(AO1206,dim_supporttype!B:C,2,FALSE)),"",VLOOKUP(AO1206,dim_supporttype!B:C,2,FALSE))</f>
        <v>cRAGKdWIDn4</v>
      </c>
      <c r="AQ1206" s="19" t="str">
        <f>IF(ISNA(VLOOKUP(TRIM(F1206),dim_disaggs!A:B,2,FALSE)),"No Disagg",VLOOKUP(TRIM(F1206),dim_disaggs!A:B,2,FALSE))</f>
        <v>MSMTGSW</v>
      </c>
      <c r="AR1206" s="19" t="str">
        <f>IF(ISNA(VLOOKUP(AQ1206,dim_disaggs!B:C,2,FALSE)),"",VLOOKUP(AQ1206,dim_disaggs!B:C,2,FALSE))</f>
        <v>dSiadzIGmdz</v>
      </c>
      <c r="AU1206" s="72" t="s">
        <v>755</v>
      </c>
      <c r="AV1206" s="73" t="s">
        <v>755</v>
      </c>
      <c r="AW1206" s="66" t="s">
        <v>755</v>
      </c>
      <c r="AX1206" s="66" t="s">
        <v>755</v>
      </c>
      <c r="BA1206" s="105" t="str">
        <f t="shared" si="171"/>
        <v/>
      </c>
      <c r="BB1206" s="20" t="str">
        <f t="shared" si="172"/>
        <v/>
      </c>
      <c r="BE1206" s="75" t="s">
        <v>755</v>
      </c>
      <c r="BF1206" s="73" t="s">
        <v>755</v>
      </c>
      <c r="BG1206" s="55" t="s">
        <v>755</v>
      </c>
      <c r="BH1206" s="76" t="s">
        <v>755</v>
      </c>
      <c r="BI1206" s="20" t="s">
        <v>755</v>
      </c>
      <c r="BJ1206" s="20" t="s">
        <v>755</v>
      </c>
      <c r="BK1206" s="55" t="s">
        <v>755</v>
      </c>
      <c r="BL1206" s="71" t="s">
        <v>755</v>
      </c>
      <c r="BM1206" s="77" t="s">
        <v>755</v>
      </c>
      <c r="BN1206" s="78" t="s">
        <v>755</v>
      </c>
      <c r="BO1206" s="77" t="s">
        <v>755</v>
      </c>
      <c r="BP1206" s="78" t="s">
        <v>755</v>
      </c>
    </row>
    <row r="1207" spans="1:68" x14ac:dyDescent="0.2">
      <c r="A1207" s="20" t="s">
        <v>95</v>
      </c>
      <c r="B1207" s="20" t="s">
        <v>1332</v>
      </c>
      <c r="C1207" s="20" t="s">
        <v>877</v>
      </c>
      <c r="D1207" s="20" t="s">
        <v>1</v>
      </c>
      <c r="E1207" s="20" t="s">
        <v>77</v>
      </c>
      <c r="G1207" s="20" t="s">
        <v>20086</v>
      </c>
      <c r="I1207" s="19">
        <f t="shared" si="173"/>
        <v>16</v>
      </c>
      <c r="J1207" s="20" t="s">
        <v>755</v>
      </c>
      <c r="K1207" s="20" t="s">
        <v>2228</v>
      </c>
      <c r="L1207" s="95" t="str">
        <f>IF(M1207&lt;&gt;"",IF(NOT(ISNA(INDEX(cc!B:B,MATCH(M1207,cc!A:A,0)))),INDEX(cc!B:B,MATCH(M1207,cc!A:A,0)),"0"),"")</f>
        <v>default</v>
      </c>
      <c r="M1207" s="97" t="s">
        <v>13</v>
      </c>
      <c r="N1207" s="28" t="str">
        <f t="shared" si="174"/>
        <v/>
      </c>
      <c r="O1207" s="19" t="str">
        <f t="shared" si="167"/>
        <v>LAB_ACC (N, DSD): Labs Accredited</v>
      </c>
      <c r="P1207" s="19" t="str">
        <f t="shared" si="168"/>
        <v>LAB_ACC (N, DSD): Labs Accredited</v>
      </c>
      <c r="Q1207" s="19" t="str">
        <f t="shared" si="175"/>
        <v>LAB_ACC (N, DSD)</v>
      </c>
      <c r="R1207" s="19" t="str">
        <f t="shared" si="169"/>
        <v>LAB_ACC_N_DSD</v>
      </c>
      <c r="S1207" s="19" t="str">
        <f t="shared" si="170"/>
        <v>LAB_ACC_N_DSD_</v>
      </c>
      <c r="T1207" s="19" t="b">
        <f>NOT(ISNA(VLOOKUP(B1207,dbcodes!A:B,2,FALSE)))</f>
        <v>1</v>
      </c>
      <c r="U1207" s="19" t="str">
        <f>IF(ISNA(VLOOKUP(B1207,dbcodes!A:B,2,FALSE)),des!R626,VLOOKUP(B1207,dbcodes!A:B,2,FALSE))</f>
        <v>LAB_ACC_N_DSD</v>
      </c>
      <c r="V1207" s="20" t="s">
        <v>2334</v>
      </c>
      <c r="W1207" s="107">
        <f>IF(ISNA(VLOOKUP(C1207,descriptions!A:B,2,FALSE)),des!V626,IF(G1207=" TARGET","Target ","")&amp;VLOOKUP(C1207,descriptions!A:B,2,FALSE))</f>
        <v>0</v>
      </c>
      <c r="X1207" s="20" t="s">
        <v>4</v>
      </c>
      <c r="Y1207" s="20" t="s">
        <v>831</v>
      </c>
      <c r="Z1207" s="20" t="s">
        <v>836</v>
      </c>
      <c r="AA1207" s="20" t="s">
        <v>102</v>
      </c>
      <c r="AB1207" s="20" t="s">
        <v>755</v>
      </c>
      <c r="AC1207" s="19" t="str">
        <f>IF(AB1207&lt;&gt;"",IF(NOT(ISNA(INDEX(os!A:A,MATCH(AB1207,os!B:B,0)))),INDEX(os!A:A,MATCH(AB1207,os!B:B,0)),"0"),"")</f>
        <v/>
      </c>
      <c r="AD1207" s="20" t="s">
        <v>830</v>
      </c>
      <c r="AH1207" s="93" t="str">
        <f>IF(NOT(ISNA(VLOOKUP(B:B,ResultsTargets!A:A,1,0))),"TRUE","")</f>
        <v/>
      </c>
      <c r="AI1207" s="19" t="str">
        <f>IF(ISNA(VLOOKUP(C1207,dim_techarea!A:B,2,FALSE)),"",VLOOKUP(C1207,dim_techarea!A:B,2,FALSE))</f>
        <v>LAB_ACC</v>
      </c>
      <c r="AJ1207" s="19" t="str">
        <f>IF(ISNA(VLOOKUP(AI1207,dim_techarea!B:C,2,FALSE)),"",VLOOKUP(AI1207,dim_techarea!B:C,2,FALSE))</f>
        <v>KyIKSXmTWEp</v>
      </c>
      <c r="AK1207" s="19" t="str">
        <f>IF(ISNA(VLOOKUP(TRIM(G1207),dim_targetsresults!A:B,2,FALSE)),"",VLOOKUP(TRIM(G1207),dim_targetsresults!A:C,2,FALSE))</f>
        <v>MER Results</v>
      </c>
      <c r="AL1207" s="19" t="str">
        <f>IF(ISNA(VLOOKUP(AK1207,dim_targetsresults!B:C,2,FALSE)),"",VLOOKUP(AK1207,dim_targetsresults!B:C,2,FALSE))</f>
        <v>Jh0jDM5yQ2E</v>
      </c>
      <c r="AM1207" s="19" t="str">
        <f>IF(ISNA(VLOOKUP(TRIM(D1207),dim_numeratordenominator!A:B,2,FALSE)),"",VLOOKUP(TRIM(D1207),dim_numeratordenominator!A:C,2,FALSE))</f>
        <v>Numerator</v>
      </c>
      <c r="AN1207" s="19" t="str">
        <f>IF(ISNA(VLOOKUP(AM1207,dim_numeratordenominator!B:C,2,FALSE)),"",VLOOKUP(AM1207,dim_numeratordenominator!B:C,2,FALSE))</f>
        <v>Som9NRMQqV7</v>
      </c>
      <c r="AO1207" s="19" t="str">
        <f>IF(ISNA(VLOOKUP(TRIM(E1207),dim_supporttype!A:B,2,FALSE)),"",VLOOKUP(TRIM(E1207),dim_supporttype!A:C,2,FALSE))</f>
        <v>DSD</v>
      </c>
      <c r="AP1207" s="19" t="str">
        <f>IF(ISNA(VLOOKUP(AO1207,dim_supporttype!B:C,2,FALSE)),"",VLOOKUP(AO1207,dim_supporttype!B:C,2,FALSE))</f>
        <v>iM13vdNLWKb</v>
      </c>
      <c r="AQ1207" s="19" t="str">
        <f>IF(ISNA(VLOOKUP(TRIM(F1207),dim_disaggs!A:B,2,FALSE)),"No Disagg",VLOOKUP(TRIM(F1207),dim_disaggs!A:B,2,FALSE))</f>
        <v>No Disagg</v>
      </c>
      <c r="AR1207" s="19" t="str">
        <f>IF(ISNA(VLOOKUP(AQ1207,dim_disaggs!B:C,2,FALSE)),"",VLOOKUP(AQ1207,dim_disaggs!B:C,2,FALSE))</f>
        <v>werJlVT6sf3</v>
      </c>
      <c r="AU1207" s="72" t="s">
        <v>755</v>
      </c>
      <c r="AV1207" s="73" t="s">
        <v>755</v>
      </c>
      <c r="AW1207" s="66" t="s">
        <v>755</v>
      </c>
      <c r="AX1207" s="66" t="s">
        <v>755</v>
      </c>
      <c r="BA1207" s="105" t="str">
        <f t="shared" si="171"/>
        <v/>
      </c>
      <c r="BB1207" s="20" t="str">
        <f t="shared" si="172"/>
        <v/>
      </c>
    </row>
    <row r="1208" spans="1:68" x14ac:dyDescent="0.2">
      <c r="A1208" s="20" t="s">
        <v>95</v>
      </c>
      <c r="B1208" s="20" t="s">
        <v>1336</v>
      </c>
      <c r="C1208" s="20" t="s">
        <v>877</v>
      </c>
      <c r="D1208" s="20" t="s">
        <v>1</v>
      </c>
      <c r="E1208" s="20" t="s">
        <v>78</v>
      </c>
      <c r="G1208" s="20" t="s">
        <v>20086</v>
      </c>
      <c r="I1208" s="19">
        <f t="shared" si="173"/>
        <v>15</v>
      </c>
      <c r="J1208" s="20" t="s">
        <v>755</v>
      </c>
      <c r="K1208" s="20" t="s">
        <v>2228</v>
      </c>
      <c r="L1208" s="95" t="str">
        <f>IF(M1208&lt;&gt;"",IF(NOT(ISNA(INDEX(cc!B:B,MATCH(M1208,cc!A:A,0)))),INDEX(cc!B:B,MATCH(M1208,cc!A:A,0)),"0"),"")</f>
        <v>default</v>
      </c>
      <c r="M1208" s="97" t="s">
        <v>13</v>
      </c>
      <c r="N1208" s="28" t="str">
        <f t="shared" si="174"/>
        <v/>
      </c>
      <c r="O1208" s="19" t="str">
        <f t="shared" si="167"/>
        <v>LAB_ACC (N, TA): Labs Accredited</v>
      </c>
      <c r="P1208" s="19" t="str">
        <f t="shared" si="168"/>
        <v>LAB_ACC (N, TA): Labs Accredited</v>
      </c>
      <c r="Q1208" s="19" t="str">
        <f t="shared" si="175"/>
        <v>LAB_ACC (N, TA)</v>
      </c>
      <c r="R1208" s="19" t="str">
        <f t="shared" si="169"/>
        <v>LAB_ACC_N_TA</v>
      </c>
      <c r="S1208" s="19" t="str">
        <f t="shared" si="170"/>
        <v>LAB_ACC_N_TA_</v>
      </c>
      <c r="T1208" s="19" t="b">
        <f>NOT(ISNA(VLOOKUP(B1208,dbcodes!A:B,2,FALSE)))</f>
        <v>1</v>
      </c>
      <c r="U1208" s="19" t="str">
        <f>IF(ISNA(VLOOKUP(B1208,dbcodes!A:B,2,FALSE)),des!R627,VLOOKUP(B1208,dbcodes!A:B,2,FALSE))</f>
        <v>LAB_ACC_N_TA</v>
      </c>
      <c r="V1208" s="20" t="s">
        <v>2334</v>
      </c>
      <c r="W1208" s="107">
        <f>IF(ISNA(VLOOKUP(C1208,descriptions!A:B,2,FALSE)),des!V627,IF(G1208=" TARGET","Target ","")&amp;VLOOKUP(C1208,descriptions!A:B,2,FALSE))</f>
        <v>0</v>
      </c>
      <c r="X1208" s="20" t="s">
        <v>4</v>
      </c>
      <c r="Y1208" s="20" t="s">
        <v>831</v>
      </c>
      <c r="Z1208" s="20" t="s">
        <v>836</v>
      </c>
      <c r="AA1208" s="20" t="s">
        <v>102</v>
      </c>
      <c r="AB1208" s="20" t="s">
        <v>755</v>
      </c>
      <c r="AC1208" s="19" t="str">
        <f>IF(AB1208&lt;&gt;"",IF(NOT(ISNA(INDEX(os!A:A,MATCH(AB1208,os!B:B,0)))),INDEX(os!A:A,MATCH(AB1208,os!B:B,0)),"0"),"")</f>
        <v/>
      </c>
      <c r="AD1208" s="20" t="s">
        <v>830</v>
      </c>
      <c r="AH1208" s="93" t="str">
        <f>IF(NOT(ISNA(VLOOKUP(B:B,ResultsTargets!A:A,1,0))),"TRUE","")</f>
        <v/>
      </c>
      <c r="AI1208" s="19" t="str">
        <f>IF(ISNA(VLOOKUP(C1208,dim_techarea!A:B,2,FALSE)),"",VLOOKUP(C1208,dim_techarea!A:B,2,FALSE))</f>
        <v>LAB_ACC</v>
      </c>
      <c r="AJ1208" s="19" t="str">
        <f>IF(ISNA(VLOOKUP(AI1208,dim_techarea!B:C,2,FALSE)),"",VLOOKUP(AI1208,dim_techarea!B:C,2,FALSE))</f>
        <v>KyIKSXmTWEp</v>
      </c>
      <c r="AK1208" s="19" t="str">
        <f>IF(ISNA(VLOOKUP(TRIM(G1208),dim_targetsresults!A:B,2,FALSE)),"",VLOOKUP(TRIM(G1208),dim_targetsresults!A:C,2,FALSE))</f>
        <v>MER Results</v>
      </c>
      <c r="AL1208" s="19" t="str">
        <f>IF(ISNA(VLOOKUP(AK1208,dim_targetsresults!B:C,2,FALSE)),"",VLOOKUP(AK1208,dim_targetsresults!B:C,2,FALSE))</f>
        <v>Jh0jDM5yQ2E</v>
      </c>
      <c r="AM1208" s="19" t="str">
        <f>IF(ISNA(VLOOKUP(TRIM(D1208),dim_numeratordenominator!A:B,2,FALSE)),"",VLOOKUP(TRIM(D1208),dim_numeratordenominator!A:C,2,FALSE))</f>
        <v>Numerator</v>
      </c>
      <c r="AN1208" s="19" t="str">
        <f>IF(ISNA(VLOOKUP(AM1208,dim_numeratordenominator!B:C,2,FALSE)),"",VLOOKUP(AM1208,dim_numeratordenominator!B:C,2,FALSE))</f>
        <v>Som9NRMQqV7</v>
      </c>
      <c r="AO1208" s="19" t="str">
        <f>IF(ISNA(VLOOKUP(TRIM(E1208),dim_supporttype!A:B,2,FALSE)),"",VLOOKUP(TRIM(E1208),dim_supporttype!A:C,2,FALSE))</f>
        <v>TA</v>
      </c>
      <c r="AP1208" s="19" t="str">
        <f>IF(ISNA(VLOOKUP(AO1208,dim_supporttype!B:C,2,FALSE)),"",VLOOKUP(AO1208,dim_supporttype!B:C,2,FALSE))</f>
        <v>cRAGKdWIDn4</v>
      </c>
      <c r="AQ1208" s="19" t="str">
        <f>IF(ISNA(VLOOKUP(TRIM(F1208),dim_disaggs!A:B,2,FALSE)),"No Disagg",VLOOKUP(TRIM(F1208),dim_disaggs!A:B,2,FALSE))</f>
        <v>No Disagg</v>
      </c>
      <c r="AR1208" s="19" t="str">
        <f>IF(ISNA(VLOOKUP(AQ1208,dim_disaggs!B:C,2,FALSE)),"",VLOOKUP(AQ1208,dim_disaggs!B:C,2,FALSE))</f>
        <v>werJlVT6sf3</v>
      </c>
      <c r="AU1208" s="72" t="s">
        <v>755</v>
      </c>
      <c r="AV1208" s="73" t="s">
        <v>755</v>
      </c>
      <c r="AW1208" s="66" t="s">
        <v>755</v>
      </c>
      <c r="AX1208" s="66" t="s">
        <v>755</v>
      </c>
      <c r="BA1208" s="105" t="str">
        <f t="shared" si="171"/>
        <v/>
      </c>
      <c r="BB1208" s="20" t="str">
        <f t="shared" si="172"/>
        <v/>
      </c>
    </row>
    <row r="1209" spans="1:68" x14ac:dyDescent="0.2">
      <c r="A1209" s="20" t="s">
        <v>95</v>
      </c>
      <c r="B1209" s="20" t="s">
        <v>1333</v>
      </c>
      <c r="C1209" s="20" t="s">
        <v>877</v>
      </c>
      <c r="D1209" s="20" t="s">
        <v>1</v>
      </c>
      <c r="E1209" s="20" t="s">
        <v>264</v>
      </c>
      <c r="G1209" s="20" t="s">
        <v>20086</v>
      </c>
      <c r="I1209" s="19">
        <f t="shared" si="173"/>
        <v>26</v>
      </c>
      <c r="J1209" s="20" t="s">
        <v>755</v>
      </c>
      <c r="K1209" s="20" t="s">
        <v>2228</v>
      </c>
      <c r="L1209" s="95" t="str">
        <f>IF(M1209&lt;&gt;"",IF(NOT(ISNA(INDEX(cc!B:B,MATCH(M1209,cc!A:A,0)))),INDEX(cc!B:B,MATCH(M1209,cc!A:A,0)),"0"),"")</f>
        <v>default</v>
      </c>
      <c r="M1209" s="97" t="s">
        <v>13</v>
      </c>
      <c r="N1209" s="28" t="str">
        <f t="shared" si="174"/>
        <v/>
      </c>
      <c r="O1209" s="19" t="str">
        <f t="shared" si="167"/>
        <v>LAB_ACC (N, DSD_NARRATIVE): Labs Accredited</v>
      </c>
      <c r="P1209" s="19" t="str">
        <f t="shared" si="168"/>
        <v>LAB_ACC (N, DSD_NARRATIVE): Labs Accredited</v>
      </c>
      <c r="Q1209" s="19" t="str">
        <f t="shared" si="175"/>
        <v>LAB_ACC (N, DSD_NARRATIVE)</v>
      </c>
      <c r="R1209" s="19" t="str">
        <f t="shared" si="169"/>
        <v>LAB_ACC_N_DSD_NARRATIVE</v>
      </c>
      <c r="S1209" s="19" t="str">
        <f t="shared" si="170"/>
        <v>LAB_ACC_N_DSD_NARRATIVE_</v>
      </c>
      <c r="T1209" s="19" t="b">
        <f>NOT(ISNA(VLOOKUP(B1209,dbcodes!A:B,2,FALSE)))</f>
        <v>1</v>
      </c>
      <c r="U1209" s="19" t="str">
        <f>IF(ISNA(VLOOKUP(B1209,dbcodes!A:B,2,FALSE)),des!R628,VLOOKUP(B1209,dbcodes!A:B,2,FALSE))</f>
        <v>LAB_ACC_N_DSD_NARRATIVE</v>
      </c>
      <c r="V1209" s="20" t="s">
        <v>2334</v>
      </c>
      <c r="W1209" s="107">
        <f>IF(ISNA(VLOOKUP(C1209,descriptions!A:B,2,FALSE)),des!V628,IF(G1209=" TARGET","Target ","")&amp;VLOOKUP(C1209,descriptions!A:B,2,FALSE))</f>
        <v>0</v>
      </c>
      <c r="X1209" s="20" t="s">
        <v>9</v>
      </c>
      <c r="Y1209" s="20" t="s">
        <v>831</v>
      </c>
      <c r="Z1209" s="20" t="s">
        <v>836</v>
      </c>
      <c r="AA1209" s="20" t="s">
        <v>102</v>
      </c>
      <c r="AB1209" s="20" t="s">
        <v>755</v>
      </c>
      <c r="AC1209" s="19" t="str">
        <f>IF(AB1209&lt;&gt;"",IF(NOT(ISNA(INDEX(os!A:A,MATCH(AB1209,os!B:B,0)))),INDEX(os!A:A,MATCH(AB1209,os!B:B,0)),"0"),"")</f>
        <v/>
      </c>
      <c r="AD1209" s="20" t="s">
        <v>830</v>
      </c>
      <c r="AH1209" s="93" t="str">
        <f>IF(NOT(ISNA(VLOOKUP(B:B,ResultsTargets!A:A,1,0))),"TRUE","")</f>
        <v/>
      </c>
      <c r="AI1209" s="19" t="str">
        <f>IF(ISNA(VLOOKUP(C1209,dim_techarea!A:B,2,FALSE)),"",VLOOKUP(C1209,dim_techarea!A:B,2,FALSE))</f>
        <v>LAB_ACC</v>
      </c>
      <c r="AJ1209" s="19" t="str">
        <f>IF(ISNA(VLOOKUP(AI1209,dim_techarea!B:C,2,FALSE)),"",VLOOKUP(AI1209,dim_techarea!B:C,2,FALSE))</f>
        <v>KyIKSXmTWEp</v>
      </c>
      <c r="AK1209" s="19" t="str">
        <f>IF(ISNA(VLOOKUP(TRIM(G1209),dim_targetsresults!A:B,2,FALSE)),"",VLOOKUP(TRIM(G1209),dim_targetsresults!A:C,2,FALSE))</f>
        <v>MER Results</v>
      </c>
      <c r="AL1209" s="19" t="str">
        <f>IF(ISNA(VLOOKUP(AK1209,dim_targetsresults!B:C,2,FALSE)),"",VLOOKUP(AK1209,dim_targetsresults!B:C,2,FALSE))</f>
        <v>Jh0jDM5yQ2E</v>
      </c>
      <c r="AM1209" s="19" t="str">
        <f>IF(ISNA(VLOOKUP(TRIM(D1209),dim_numeratordenominator!A:B,2,FALSE)),"",VLOOKUP(TRIM(D1209),dim_numeratordenominator!A:C,2,FALSE))</f>
        <v>Numerator</v>
      </c>
      <c r="AN1209" s="19" t="str">
        <f>IF(ISNA(VLOOKUP(AM1209,dim_numeratordenominator!B:C,2,FALSE)),"",VLOOKUP(AM1209,dim_numeratordenominator!B:C,2,FALSE))</f>
        <v>Som9NRMQqV7</v>
      </c>
      <c r="AO1209" s="19" t="str">
        <f>IF(ISNA(VLOOKUP(TRIM(E1209),dim_supporttype!A:B,2,FALSE)),"",VLOOKUP(TRIM(E1209),dim_supporttype!A:C,2,FALSE))</f>
        <v>DSD Narratives</v>
      </c>
      <c r="AP1209" s="19" t="str">
        <f>IF(ISNA(VLOOKUP(AO1209,dim_supporttype!B:C,2,FALSE)),"",VLOOKUP(AO1209,dim_supporttype!B:C,2,FALSE))</f>
        <v>ySGf8v2q9Rm</v>
      </c>
      <c r="AQ1209" s="19" t="str">
        <f>IF(ISNA(VLOOKUP(TRIM(F1209),dim_disaggs!A:B,2,FALSE)),"No Disagg",VLOOKUP(TRIM(F1209),dim_disaggs!A:B,2,FALSE))</f>
        <v>No Disagg</v>
      </c>
      <c r="AR1209" s="19" t="str">
        <f>IF(ISNA(VLOOKUP(AQ1209,dim_disaggs!B:C,2,FALSE)),"",VLOOKUP(AQ1209,dim_disaggs!B:C,2,FALSE))</f>
        <v>werJlVT6sf3</v>
      </c>
      <c r="AU1209" s="72" t="s">
        <v>755</v>
      </c>
      <c r="AV1209" s="73" t="s">
        <v>755</v>
      </c>
      <c r="AW1209" s="66" t="s">
        <v>755</v>
      </c>
      <c r="AX1209" s="66" t="s">
        <v>755</v>
      </c>
      <c r="BA1209" s="105" t="str">
        <f t="shared" si="171"/>
        <v/>
      </c>
      <c r="BB1209" s="20" t="str">
        <f t="shared" si="172"/>
        <v/>
      </c>
    </row>
    <row r="1210" spans="1:68" x14ac:dyDescent="0.2">
      <c r="A1210" s="20" t="s">
        <v>95</v>
      </c>
      <c r="B1210" s="20" t="s">
        <v>1337</v>
      </c>
      <c r="C1210" s="20" t="s">
        <v>877</v>
      </c>
      <c r="D1210" s="20" t="s">
        <v>1</v>
      </c>
      <c r="E1210" s="20" t="s">
        <v>265</v>
      </c>
      <c r="G1210" s="20" t="s">
        <v>20086</v>
      </c>
      <c r="I1210" s="19">
        <f t="shared" si="173"/>
        <v>25</v>
      </c>
      <c r="J1210" s="20" t="s">
        <v>755</v>
      </c>
      <c r="K1210" s="20" t="s">
        <v>2228</v>
      </c>
      <c r="L1210" s="95" t="str">
        <f>IF(M1210&lt;&gt;"",IF(NOT(ISNA(INDEX(cc!B:B,MATCH(M1210,cc!A:A,0)))),INDEX(cc!B:B,MATCH(M1210,cc!A:A,0)),"0"),"")</f>
        <v>default</v>
      </c>
      <c r="M1210" s="97" t="s">
        <v>13</v>
      </c>
      <c r="N1210" s="28" t="str">
        <f t="shared" si="174"/>
        <v/>
      </c>
      <c r="O1210" s="19" t="str">
        <f t="shared" si="167"/>
        <v>LAB_ACC (N, TA_NARRATIVE): Labs Accredited</v>
      </c>
      <c r="P1210" s="19" t="str">
        <f t="shared" si="168"/>
        <v>LAB_ACC (N, TA_NARRATIVE): Labs Accredited</v>
      </c>
      <c r="Q1210" s="19" t="str">
        <f t="shared" si="175"/>
        <v>LAB_ACC (N, TA_NARRATIVE)</v>
      </c>
      <c r="R1210" s="19" t="str">
        <f t="shared" si="169"/>
        <v>LAB_ACC_N_TA_NARRATIVE</v>
      </c>
      <c r="S1210" s="19" t="str">
        <f t="shared" si="170"/>
        <v>LAB_ACC_N_TA_NARRATIVE_</v>
      </c>
      <c r="T1210" s="19" t="b">
        <f>NOT(ISNA(VLOOKUP(B1210,dbcodes!A:B,2,FALSE)))</f>
        <v>1</v>
      </c>
      <c r="U1210" s="19" t="str">
        <f>IF(ISNA(VLOOKUP(B1210,dbcodes!A:B,2,FALSE)),des!R629,VLOOKUP(B1210,dbcodes!A:B,2,FALSE))</f>
        <v>LAB_ACC_N_TA_NARRATIVE</v>
      </c>
      <c r="V1210" s="20" t="s">
        <v>2334</v>
      </c>
      <c r="W1210" s="107">
        <f>IF(ISNA(VLOOKUP(C1210,descriptions!A:B,2,FALSE)),des!V629,IF(G1210=" TARGET","Target ","")&amp;VLOOKUP(C1210,descriptions!A:B,2,FALSE))</f>
        <v>0</v>
      </c>
      <c r="X1210" s="20" t="s">
        <v>9</v>
      </c>
      <c r="Y1210" s="20" t="s">
        <v>831</v>
      </c>
      <c r="Z1210" s="20" t="s">
        <v>836</v>
      </c>
      <c r="AA1210" s="20" t="s">
        <v>102</v>
      </c>
      <c r="AB1210" s="20" t="s">
        <v>755</v>
      </c>
      <c r="AC1210" s="19" t="str">
        <f>IF(AB1210&lt;&gt;"",IF(NOT(ISNA(INDEX(os!A:A,MATCH(AB1210,os!B:B,0)))),INDEX(os!A:A,MATCH(AB1210,os!B:B,0)),"0"),"")</f>
        <v/>
      </c>
      <c r="AD1210" s="20" t="s">
        <v>830</v>
      </c>
      <c r="AH1210" s="93" t="str">
        <f>IF(NOT(ISNA(VLOOKUP(B:B,ResultsTargets!A:A,1,0))),"TRUE","")</f>
        <v/>
      </c>
      <c r="AI1210" s="19" t="str">
        <f>IF(ISNA(VLOOKUP(C1210,dim_techarea!A:B,2,FALSE)),"",VLOOKUP(C1210,dim_techarea!A:B,2,FALSE))</f>
        <v>LAB_ACC</v>
      </c>
      <c r="AJ1210" s="19" t="str">
        <f>IF(ISNA(VLOOKUP(AI1210,dim_techarea!B:C,2,FALSE)),"",VLOOKUP(AI1210,dim_techarea!B:C,2,FALSE))</f>
        <v>KyIKSXmTWEp</v>
      </c>
      <c r="AK1210" s="19" t="str">
        <f>IF(ISNA(VLOOKUP(TRIM(G1210),dim_targetsresults!A:B,2,FALSE)),"",VLOOKUP(TRIM(G1210),dim_targetsresults!A:C,2,FALSE))</f>
        <v>MER Results</v>
      </c>
      <c r="AL1210" s="19" t="str">
        <f>IF(ISNA(VLOOKUP(AK1210,dim_targetsresults!B:C,2,FALSE)),"",VLOOKUP(AK1210,dim_targetsresults!B:C,2,FALSE))</f>
        <v>Jh0jDM5yQ2E</v>
      </c>
      <c r="AM1210" s="19" t="str">
        <f>IF(ISNA(VLOOKUP(TRIM(D1210),dim_numeratordenominator!A:B,2,FALSE)),"",VLOOKUP(TRIM(D1210),dim_numeratordenominator!A:C,2,FALSE))</f>
        <v>Numerator</v>
      </c>
      <c r="AN1210" s="19" t="str">
        <f>IF(ISNA(VLOOKUP(AM1210,dim_numeratordenominator!B:C,2,FALSE)),"",VLOOKUP(AM1210,dim_numeratordenominator!B:C,2,FALSE))</f>
        <v>Som9NRMQqV7</v>
      </c>
      <c r="AO1210" s="19" t="str">
        <f>IF(ISNA(VLOOKUP(TRIM(E1210),dim_supporttype!A:B,2,FALSE)),"",VLOOKUP(TRIM(E1210),dim_supporttype!A:C,2,FALSE))</f>
        <v>TA Narratives</v>
      </c>
      <c r="AP1210" s="19" t="str">
        <f>IF(ISNA(VLOOKUP(AO1210,dim_supporttype!B:C,2,FALSE)),"",VLOOKUP(AO1210,dim_supporttype!B:C,2,FALSE))</f>
        <v>aBZapfNWlIU</v>
      </c>
      <c r="AQ1210" s="19" t="str">
        <f>IF(ISNA(VLOOKUP(TRIM(F1210),dim_disaggs!A:B,2,FALSE)),"No Disagg",VLOOKUP(TRIM(F1210),dim_disaggs!A:B,2,FALSE))</f>
        <v>No Disagg</v>
      </c>
      <c r="AR1210" s="19" t="str">
        <f>IF(ISNA(VLOOKUP(AQ1210,dim_disaggs!B:C,2,FALSE)),"",VLOOKUP(AQ1210,dim_disaggs!B:C,2,FALSE))</f>
        <v>werJlVT6sf3</v>
      </c>
      <c r="AU1210" s="72" t="s">
        <v>755</v>
      </c>
      <c r="AV1210" s="73" t="s">
        <v>755</v>
      </c>
      <c r="AW1210" s="66" t="s">
        <v>755</v>
      </c>
      <c r="AX1210" s="66" t="s">
        <v>755</v>
      </c>
      <c r="BA1210" s="105" t="str">
        <f t="shared" si="171"/>
        <v/>
      </c>
      <c r="BB1210" s="20" t="str">
        <f t="shared" si="172"/>
        <v/>
      </c>
    </row>
    <row r="1211" spans="1:68" x14ac:dyDescent="0.2">
      <c r="A1211" s="20" t="s">
        <v>95</v>
      </c>
      <c r="B1211" s="20" t="s">
        <v>1335</v>
      </c>
      <c r="C1211" s="20" t="s">
        <v>877</v>
      </c>
      <c r="D1211" s="20" t="s">
        <v>1</v>
      </c>
      <c r="E1211" s="20" t="s">
        <v>77</v>
      </c>
      <c r="G1211" s="20" t="s">
        <v>2442</v>
      </c>
      <c r="I1211" s="19">
        <f t="shared" si="173"/>
        <v>23</v>
      </c>
      <c r="J1211" s="20" t="s">
        <v>755</v>
      </c>
      <c r="K1211" s="20" t="s">
        <v>2228</v>
      </c>
      <c r="L1211" s="95" t="str">
        <f>IF(M1211&lt;&gt;"",IF(NOT(ISNA(INDEX(cc!B:B,MATCH(M1211,cc!A:A,0)))),INDEX(cc!B:B,MATCH(M1211,cc!A:A,0)),"0"),"")</f>
        <v>default</v>
      </c>
      <c r="M1211" s="97" t="s">
        <v>13</v>
      </c>
      <c r="N1211" s="28" t="str">
        <f t="shared" si="174"/>
        <v xml:space="preserve"> TARGET</v>
      </c>
      <c r="O1211" s="19" t="str">
        <f t="shared" si="167"/>
        <v>LAB_ACC (N, DSD) TARGET: Labs Accredited</v>
      </c>
      <c r="P1211" s="19" t="str">
        <f t="shared" si="168"/>
        <v>LAB_ACC (N, DSD) TARGET: Labs Accredited</v>
      </c>
      <c r="Q1211" s="19" t="str">
        <f t="shared" si="175"/>
        <v>LAB_ACC (N, DSD) TARGET</v>
      </c>
      <c r="R1211" s="19" t="str">
        <f t="shared" si="169"/>
        <v>LAB_ACC_N_DSD_TARGET</v>
      </c>
      <c r="S1211" s="19" t="str">
        <f t="shared" si="170"/>
        <v>LAB_ACC_N_DSD_TARGET</v>
      </c>
      <c r="T1211" s="19" t="b">
        <f>NOT(ISNA(VLOOKUP(B1211,dbcodes!A:B,2,FALSE)))</f>
        <v>1</v>
      </c>
      <c r="U1211" s="19" t="str">
        <f>IF(ISNA(VLOOKUP(B1211,dbcodes!A:B,2,FALSE)),des!R630,VLOOKUP(B1211,dbcodes!A:B,2,FALSE))</f>
        <v>LAB_ACC_N_DSD_TARGET</v>
      </c>
      <c r="V1211" s="20" t="s">
        <v>2335</v>
      </c>
      <c r="W1211" s="107">
        <f>IF(ISNA(VLOOKUP(C1211,descriptions!A:B,2,FALSE)),des!V630,IF(G1211=" TARGET","Target ","")&amp;VLOOKUP(C1211,descriptions!A:B,2,FALSE))</f>
        <v>0</v>
      </c>
      <c r="X1211" s="20" t="s">
        <v>4</v>
      </c>
      <c r="Y1211" s="20" t="s">
        <v>831</v>
      </c>
      <c r="Z1211" s="20" t="s">
        <v>836</v>
      </c>
      <c r="AA1211" s="20" t="s">
        <v>102</v>
      </c>
      <c r="AB1211" s="20" t="s">
        <v>755</v>
      </c>
      <c r="AC1211" s="19" t="str">
        <f>IF(AB1211&lt;&gt;"",IF(NOT(ISNA(INDEX(os!A:A,MATCH(AB1211,os!B:B,0)))),INDEX(os!A:A,MATCH(AB1211,os!B:B,0)),"0"),"")</f>
        <v/>
      </c>
      <c r="AD1211" s="20" t="s">
        <v>830</v>
      </c>
      <c r="AH1211" s="93" t="str">
        <f>IF(NOT(ISNA(VLOOKUP(B:B,ResultsTargets!A:A,1,0))),"TRUE","")</f>
        <v/>
      </c>
      <c r="AI1211" s="19" t="str">
        <f>IF(ISNA(VLOOKUP(C1211,dim_techarea!A:B,2,FALSE)),"",VLOOKUP(C1211,dim_techarea!A:B,2,FALSE))</f>
        <v>LAB_ACC</v>
      </c>
      <c r="AJ1211" s="19" t="str">
        <f>IF(ISNA(VLOOKUP(AI1211,dim_techarea!B:C,2,FALSE)),"",VLOOKUP(AI1211,dim_techarea!B:C,2,FALSE))</f>
        <v>KyIKSXmTWEp</v>
      </c>
      <c r="AK1211" s="19" t="str">
        <f>IF(ISNA(VLOOKUP(TRIM(G1211),dim_targetsresults!A:B,2,FALSE)),"",VLOOKUP(TRIM(G1211),dim_targetsresults!A:C,2,FALSE))</f>
        <v>MER Targets</v>
      </c>
      <c r="AL1211" s="19" t="str">
        <f>IF(ISNA(VLOOKUP(AK1211,dim_targetsresults!B:C,2,FALSE)),"",VLOOKUP(AK1211,dim_targetsresults!B:C,2,FALSE))</f>
        <v>W8imnja2Owd</v>
      </c>
      <c r="AM1211" s="19" t="str">
        <f>IF(ISNA(VLOOKUP(TRIM(D1211),dim_numeratordenominator!A:B,2,FALSE)),"",VLOOKUP(TRIM(D1211),dim_numeratordenominator!A:C,2,FALSE))</f>
        <v>Numerator</v>
      </c>
      <c r="AN1211" s="19" t="str">
        <f>IF(ISNA(VLOOKUP(AM1211,dim_numeratordenominator!B:C,2,FALSE)),"",VLOOKUP(AM1211,dim_numeratordenominator!B:C,2,FALSE))</f>
        <v>Som9NRMQqV7</v>
      </c>
      <c r="AO1211" s="19" t="str">
        <f>IF(ISNA(VLOOKUP(TRIM(E1211),dim_supporttype!A:B,2,FALSE)),"",VLOOKUP(TRIM(E1211),dim_supporttype!A:C,2,FALSE))</f>
        <v>DSD</v>
      </c>
      <c r="AP1211" s="19" t="str">
        <f>IF(ISNA(VLOOKUP(AO1211,dim_supporttype!B:C,2,FALSE)),"",VLOOKUP(AO1211,dim_supporttype!B:C,2,FALSE))</f>
        <v>iM13vdNLWKb</v>
      </c>
      <c r="AQ1211" s="19" t="str">
        <f>IF(ISNA(VLOOKUP(TRIM(F1211),dim_disaggs!A:B,2,FALSE)),"No Disagg",VLOOKUP(TRIM(F1211),dim_disaggs!A:B,2,FALSE))</f>
        <v>No Disagg</v>
      </c>
      <c r="AR1211" s="19" t="str">
        <f>IF(ISNA(VLOOKUP(AQ1211,dim_disaggs!B:C,2,FALSE)),"",VLOOKUP(AQ1211,dim_disaggs!B:C,2,FALSE))</f>
        <v>werJlVT6sf3</v>
      </c>
      <c r="AU1211" s="72" t="s">
        <v>755</v>
      </c>
      <c r="AV1211" s="73" t="s">
        <v>755</v>
      </c>
      <c r="AW1211" s="66" t="s">
        <v>755</v>
      </c>
      <c r="AX1211" s="66" t="s">
        <v>755</v>
      </c>
      <c r="BA1211" s="105" t="str">
        <f t="shared" si="171"/>
        <v/>
      </c>
      <c r="BB1211" s="20" t="str">
        <f t="shared" si="172"/>
        <v/>
      </c>
    </row>
    <row r="1212" spans="1:68" x14ac:dyDescent="0.2">
      <c r="A1212" s="20" t="s">
        <v>95</v>
      </c>
      <c r="B1212" s="20" t="s">
        <v>1339</v>
      </c>
      <c r="C1212" s="20" t="s">
        <v>877</v>
      </c>
      <c r="D1212" s="20" t="s">
        <v>1</v>
      </c>
      <c r="E1212" s="20" t="s">
        <v>78</v>
      </c>
      <c r="G1212" s="20" t="s">
        <v>2442</v>
      </c>
      <c r="I1212" s="19">
        <f t="shared" si="173"/>
        <v>22</v>
      </c>
      <c r="J1212" s="20" t="s">
        <v>755</v>
      </c>
      <c r="K1212" s="20" t="s">
        <v>2228</v>
      </c>
      <c r="L1212" s="95" t="str">
        <f>IF(M1212&lt;&gt;"",IF(NOT(ISNA(INDEX(cc!B:B,MATCH(M1212,cc!A:A,0)))),INDEX(cc!B:B,MATCH(M1212,cc!A:A,0)),"0"),"")</f>
        <v>default</v>
      </c>
      <c r="M1212" s="97" t="s">
        <v>13</v>
      </c>
      <c r="N1212" s="28" t="str">
        <f t="shared" si="174"/>
        <v xml:space="preserve"> TARGET</v>
      </c>
      <c r="O1212" s="19" t="str">
        <f t="shared" si="167"/>
        <v>LAB_ACC (N, TA) TARGET: Labs Accredited</v>
      </c>
      <c r="P1212" s="19" t="str">
        <f t="shared" si="168"/>
        <v>LAB_ACC (N, TA) TARGET: Labs Accredited</v>
      </c>
      <c r="Q1212" s="19" t="str">
        <f t="shared" si="175"/>
        <v>LAB_ACC (N, TA) TARGET</v>
      </c>
      <c r="R1212" s="19" t="str">
        <f t="shared" si="169"/>
        <v>LAB_ACC_N_TA_TARGET</v>
      </c>
      <c r="S1212" s="19" t="str">
        <f t="shared" si="170"/>
        <v>LAB_ACC_N_TA_TARGET</v>
      </c>
      <c r="T1212" s="19" t="b">
        <f>NOT(ISNA(VLOOKUP(B1212,dbcodes!A:B,2,FALSE)))</f>
        <v>1</v>
      </c>
      <c r="U1212" s="19" t="str">
        <f>IF(ISNA(VLOOKUP(B1212,dbcodes!A:B,2,FALSE)),des!R631,VLOOKUP(B1212,dbcodes!A:B,2,FALSE))</f>
        <v>LAB_ACC_N_TA_TARGET</v>
      </c>
      <c r="V1212" s="20" t="s">
        <v>2335</v>
      </c>
      <c r="W1212" s="107">
        <f>IF(ISNA(VLOOKUP(C1212,descriptions!A:B,2,FALSE)),des!V631,IF(G1212=" TARGET","Target ","")&amp;VLOOKUP(C1212,descriptions!A:B,2,FALSE))</f>
        <v>0</v>
      </c>
      <c r="X1212" s="20" t="s">
        <v>4</v>
      </c>
      <c r="Y1212" s="20" t="s">
        <v>831</v>
      </c>
      <c r="Z1212" s="20" t="s">
        <v>836</v>
      </c>
      <c r="AA1212" s="20" t="s">
        <v>102</v>
      </c>
      <c r="AB1212" s="20" t="s">
        <v>755</v>
      </c>
      <c r="AC1212" s="19" t="str">
        <f>IF(AB1212&lt;&gt;"",IF(NOT(ISNA(INDEX(os!A:A,MATCH(AB1212,os!B:B,0)))),INDEX(os!A:A,MATCH(AB1212,os!B:B,0)),"0"),"")</f>
        <v/>
      </c>
      <c r="AD1212" s="20" t="s">
        <v>830</v>
      </c>
      <c r="AH1212" s="93" t="str">
        <f>IF(NOT(ISNA(VLOOKUP(B:B,ResultsTargets!A:A,1,0))),"TRUE","")</f>
        <v/>
      </c>
      <c r="AI1212" s="19" t="str">
        <f>IF(ISNA(VLOOKUP(C1212,dim_techarea!A:B,2,FALSE)),"",VLOOKUP(C1212,dim_techarea!A:B,2,FALSE))</f>
        <v>LAB_ACC</v>
      </c>
      <c r="AJ1212" s="19" t="str">
        <f>IF(ISNA(VLOOKUP(AI1212,dim_techarea!B:C,2,FALSE)),"",VLOOKUP(AI1212,dim_techarea!B:C,2,FALSE))</f>
        <v>KyIKSXmTWEp</v>
      </c>
      <c r="AK1212" s="19" t="str">
        <f>IF(ISNA(VLOOKUP(TRIM(G1212),dim_targetsresults!A:B,2,FALSE)),"",VLOOKUP(TRIM(G1212),dim_targetsresults!A:C,2,FALSE))</f>
        <v>MER Targets</v>
      </c>
      <c r="AL1212" s="19" t="str">
        <f>IF(ISNA(VLOOKUP(AK1212,dim_targetsresults!B:C,2,FALSE)),"",VLOOKUP(AK1212,dim_targetsresults!B:C,2,FALSE))</f>
        <v>W8imnja2Owd</v>
      </c>
      <c r="AM1212" s="19" t="str">
        <f>IF(ISNA(VLOOKUP(TRIM(D1212),dim_numeratordenominator!A:B,2,FALSE)),"",VLOOKUP(TRIM(D1212),dim_numeratordenominator!A:C,2,FALSE))</f>
        <v>Numerator</v>
      </c>
      <c r="AN1212" s="19" t="str">
        <f>IF(ISNA(VLOOKUP(AM1212,dim_numeratordenominator!B:C,2,FALSE)),"",VLOOKUP(AM1212,dim_numeratordenominator!B:C,2,FALSE))</f>
        <v>Som9NRMQqV7</v>
      </c>
      <c r="AO1212" s="19" t="str">
        <f>IF(ISNA(VLOOKUP(TRIM(E1212),dim_supporttype!A:B,2,FALSE)),"",VLOOKUP(TRIM(E1212),dim_supporttype!A:C,2,FALSE))</f>
        <v>TA</v>
      </c>
      <c r="AP1212" s="19" t="str">
        <f>IF(ISNA(VLOOKUP(AO1212,dim_supporttype!B:C,2,FALSE)),"",VLOOKUP(AO1212,dim_supporttype!B:C,2,FALSE))</f>
        <v>cRAGKdWIDn4</v>
      </c>
      <c r="AQ1212" s="19" t="str">
        <f>IF(ISNA(VLOOKUP(TRIM(F1212),dim_disaggs!A:B,2,FALSE)),"No Disagg",VLOOKUP(TRIM(F1212),dim_disaggs!A:B,2,FALSE))</f>
        <v>No Disagg</v>
      </c>
      <c r="AR1212" s="19" t="str">
        <f>IF(ISNA(VLOOKUP(AQ1212,dim_disaggs!B:C,2,FALSE)),"",VLOOKUP(AQ1212,dim_disaggs!B:C,2,FALSE))</f>
        <v>werJlVT6sf3</v>
      </c>
      <c r="AU1212" s="72" t="s">
        <v>755</v>
      </c>
      <c r="AV1212" s="73" t="s">
        <v>755</v>
      </c>
      <c r="AW1212" s="66" t="s">
        <v>755</v>
      </c>
      <c r="AX1212" s="66" t="s">
        <v>755</v>
      </c>
      <c r="BA1212" s="105" t="str">
        <f t="shared" si="171"/>
        <v/>
      </c>
      <c r="BB1212" s="20" t="str">
        <f t="shared" si="172"/>
        <v/>
      </c>
    </row>
    <row r="1213" spans="1:68" x14ac:dyDescent="0.2">
      <c r="A1213" s="20" t="s">
        <v>95</v>
      </c>
      <c r="B1213" s="20" t="s">
        <v>1334</v>
      </c>
      <c r="C1213" s="20" t="s">
        <v>877</v>
      </c>
      <c r="D1213" s="20" t="s">
        <v>1</v>
      </c>
      <c r="E1213" s="20" t="s">
        <v>264</v>
      </c>
      <c r="G1213" s="20" t="s">
        <v>2442</v>
      </c>
      <c r="I1213" s="19">
        <f t="shared" si="173"/>
        <v>33</v>
      </c>
      <c r="J1213" s="20" t="s">
        <v>755</v>
      </c>
      <c r="K1213" s="20" t="s">
        <v>2228</v>
      </c>
      <c r="L1213" s="95" t="str">
        <f>IF(M1213&lt;&gt;"",IF(NOT(ISNA(INDEX(cc!B:B,MATCH(M1213,cc!A:A,0)))),INDEX(cc!B:B,MATCH(M1213,cc!A:A,0)),"0"),"")</f>
        <v>default</v>
      </c>
      <c r="M1213" s="97" t="s">
        <v>13</v>
      </c>
      <c r="N1213" s="28" t="str">
        <f t="shared" si="174"/>
        <v xml:space="preserve"> TARGET</v>
      </c>
      <c r="O1213" s="19" t="str">
        <f t="shared" si="167"/>
        <v>LAB_ACC (N, DSD_NARRATIVE) TARGET: Labs Accredited</v>
      </c>
      <c r="P1213" s="19" t="str">
        <f t="shared" si="168"/>
        <v>LAB_ACC (N, DSD_NARRATIVE) TARGET: Labs Accredited</v>
      </c>
      <c r="Q1213" s="19" t="str">
        <f t="shared" si="175"/>
        <v>LAB_ACC (N, DSD_NARRATIVE) TARGET</v>
      </c>
      <c r="R1213" s="19" t="str">
        <f t="shared" si="169"/>
        <v>LAB_ACC_N_DSD_NARRATIVE_TARGET</v>
      </c>
      <c r="S1213" s="19" t="str">
        <f t="shared" si="170"/>
        <v>LAB_ACC_N_DSD_NARRATIVE_TARGET</v>
      </c>
      <c r="T1213" s="19" t="b">
        <f>NOT(ISNA(VLOOKUP(B1213,dbcodes!A:B,2,FALSE)))</f>
        <v>1</v>
      </c>
      <c r="U1213" s="19" t="str">
        <f>IF(ISNA(VLOOKUP(B1213,dbcodes!A:B,2,FALSE)),des!R632,VLOOKUP(B1213,dbcodes!A:B,2,FALSE))</f>
        <v>LAB_ACC_N_DSD_NARRATIVE_TARGET</v>
      </c>
      <c r="V1213" s="20" t="s">
        <v>2335</v>
      </c>
      <c r="W1213" s="107">
        <f>IF(ISNA(VLOOKUP(C1213,descriptions!A:B,2,FALSE)),des!V632,IF(G1213=" TARGET","Target ","")&amp;VLOOKUP(C1213,descriptions!A:B,2,FALSE))</f>
        <v>0</v>
      </c>
      <c r="X1213" s="20" t="s">
        <v>9</v>
      </c>
      <c r="Y1213" s="20" t="s">
        <v>831</v>
      </c>
      <c r="Z1213" s="20" t="s">
        <v>836</v>
      </c>
      <c r="AA1213" s="20" t="s">
        <v>102</v>
      </c>
      <c r="AB1213" s="20" t="s">
        <v>755</v>
      </c>
      <c r="AC1213" s="19" t="str">
        <f>IF(AB1213&lt;&gt;"",IF(NOT(ISNA(INDEX(os!A:A,MATCH(AB1213,os!B:B,0)))),INDEX(os!A:A,MATCH(AB1213,os!B:B,0)),"0"),"")</f>
        <v/>
      </c>
      <c r="AD1213" s="20" t="s">
        <v>830</v>
      </c>
      <c r="AH1213" s="93" t="str">
        <f>IF(NOT(ISNA(VLOOKUP(B:B,ResultsTargets!A:A,1,0))),"TRUE","")</f>
        <v/>
      </c>
      <c r="AI1213" s="19" t="str">
        <f>IF(ISNA(VLOOKUP(C1213,dim_techarea!A:B,2,FALSE)),"",VLOOKUP(C1213,dim_techarea!A:B,2,FALSE))</f>
        <v>LAB_ACC</v>
      </c>
      <c r="AJ1213" s="19" t="str">
        <f>IF(ISNA(VLOOKUP(AI1213,dim_techarea!B:C,2,FALSE)),"",VLOOKUP(AI1213,dim_techarea!B:C,2,FALSE))</f>
        <v>KyIKSXmTWEp</v>
      </c>
      <c r="AK1213" s="19" t="str">
        <f>IF(ISNA(VLOOKUP(TRIM(G1213),dim_targetsresults!A:B,2,FALSE)),"",VLOOKUP(TRIM(G1213),dim_targetsresults!A:C,2,FALSE))</f>
        <v>MER Targets</v>
      </c>
      <c r="AL1213" s="19" t="str">
        <f>IF(ISNA(VLOOKUP(AK1213,dim_targetsresults!B:C,2,FALSE)),"",VLOOKUP(AK1213,dim_targetsresults!B:C,2,FALSE))</f>
        <v>W8imnja2Owd</v>
      </c>
      <c r="AM1213" s="19" t="str">
        <f>IF(ISNA(VLOOKUP(TRIM(D1213),dim_numeratordenominator!A:B,2,FALSE)),"",VLOOKUP(TRIM(D1213),dim_numeratordenominator!A:C,2,FALSE))</f>
        <v>Numerator</v>
      </c>
      <c r="AN1213" s="19" t="str">
        <f>IF(ISNA(VLOOKUP(AM1213,dim_numeratordenominator!B:C,2,FALSE)),"",VLOOKUP(AM1213,dim_numeratordenominator!B:C,2,FALSE))</f>
        <v>Som9NRMQqV7</v>
      </c>
      <c r="AO1213" s="19" t="str">
        <f>IF(ISNA(VLOOKUP(TRIM(E1213),dim_supporttype!A:B,2,FALSE)),"",VLOOKUP(TRIM(E1213),dim_supporttype!A:C,2,FALSE))</f>
        <v>DSD Narratives</v>
      </c>
      <c r="AP1213" s="19" t="str">
        <f>IF(ISNA(VLOOKUP(AO1213,dim_supporttype!B:C,2,FALSE)),"",VLOOKUP(AO1213,dim_supporttype!B:C,2,FALSE))</f>
        <v>ySGf8v2q9Rm</v>
      </c>
      <c r="AQ1213" s="19" t="str">
        <f>IF(ISNA(VLOOKUP(TRIM(F1213),dim_disaggs!A:B,2,FALSE)),"No Disagg",VLOOKUP(TRIM(F1213),dim_disaggs!A:B,2,FALSE))</f>
        <v>No Disagg</v>
      </c>
      <c r="AR1213" s="19" t="str">
        <f>IF(ISNA(VLOOKUP(AQ1213,dim_disaggs!B:C,2,FALSE)),"",VLOOKUP(AQ1213,dim_disaggs!B:C,2,FALSE))</f>
        <v>werJlVT6sf3</v>
      </c>
      <c r="AU1213" s="72" t="s">
        <v>755</v>
      </c>
      <c r="AV1213" s="73" t="s">
        <v>755</v>
      </c>
      <c r="AW1213" s="66" t="s">
        <v>755</v>
      </c>
      <c r="AX1213" s="66" t="s">
        <v>755</v>
      </c>
      <c r="BA1213" s="105" t="str">
        <f t="shared" si="171"/>
        <v/>
      </c>
      <c r="BB1213" s="20" t="str">
        <f t="shared" si="172"/>
        <v/>
      </c>
    </row>
    <row r="1214" spans="1:68" x14ac:dyDescent="0.2">
      <c r="A1214" s="20" t="s">
        <v>95</v>
      </c>
      <c r="B1214" s="20" t="s">
        <v>1338</v>
      </c>
      <c r="C1214" s="20" t="s">
        <v>877</v>
      </c>
      <c r="D1214" s="20" t="s">
        <v>1</v>
      </c>
      <c r="E1214" s="20" t="s">
        <v>265</v>
      </c>
      <c r="G1214" s="20" t="s">
        <v>2442</v>
      </c>
      <c r="I1214" s="19">
        <f t="shared" si="173"/>
        <v>32</v>
      </c>
      <c r="J1214" s="20" t="s">
        <v>755</v>
      </c>
      <c r="K1214" s="20" t="s">
        <v>2228</v>
      </c>
      <c r="L1214" s="95" t="str">
        <f>IF(M1214&lt;&gt;"",IF(NOT(ISNA(INDEX(cc!B:B,MATCH(M1214,cc!A:A,0)))),INDEX(cc!B:B,MATCH(M1214,cc!A:A,0)),"0"),"")</f>
        <v>default</v>
      </c>
      <c r="M1214" s="97" t="s">
        <v>13</v>
      </c>
      <c r="N1214" s="28" t="str">
        <f t="shared" si="174"/>
        <v xml:space="preserve"> TARGET</v>
      </c>
      <c r="O1214" s="19" t="str">
        <f t="shared" si="167"/>
        <v>LAB_ACC (N, TA_NARRATIVE) TARGET: Labs Accredited</v>
      </c>
      <c r="P1214" s="19" t="str">
        <f t="shared" si="168"/>
        <v>LAB_ACC (N, TA_NARRATIVE) TARGET: Labs Accredited</v>
      </c>
      <c r="Q1214" s="19" t="str">
        <f t="shared" si="175"/>
        <v>LAB_ACC (N, TA_NARRATIVE) TARGET</v>
      </c>
      <c r="R1214" s="19" t="str">
        <f t="shared" si="169"/>
        <v>LAB_ACC_N_TA_NARRATIVE_TARGET</v>
      </c>
      <c r="S1214" s="19" t="str">
        <f t="shared" si="170"/>
        <v>LAB_ACC_N_TA_NARRATIVE_TARGET</v>
      </c>
      <c r="T1214" s="19" t="b">
        <f>NOT(ISNA(VLOOKUP(B1214,dbcodes!A:B,2,FALSE)))</f>
        <v>1</v>
      </c>
      <c r="U1214" s="19" t="str">
        <f>IF(ISNA(VLOOKUP(B1214,dbcodes!A:B,2,FALSE)),des!R633,VLOOKUP(B1214,dbcodes!A:B,2,FALSE))</f>
        <v>LAB_ACC_N_TA_NARRATIVE_TARGET</v>
      </c>
      <c r="V1214" s="20" t="s">
        <v>2335</v>
      </c>
      <c r="W1214" s="107">
        <f>IF(ISNA(VLOOKUP(C1214,descriptions!A:B,2,FALSE)),des!V633,IF(G1214=" TARGET","Target ","")&amp;VLOOKUP(C1214,descriptions!A:B,2,FALSE))</f>
        <v>0</v>
      </c>
      <c r="X1214" s="20" t="s">
        <v>9</v>
      </c>
      <c r="Y1214" s="20" t="s">
        <v>831</v>
      </c>
      <c r="Z1214" s="20" t="s">
        <v>836</v>
      </c>
      <c r="AA1214" s="20" t="s">
        <v>102</v>
      </c>
      <c r="AB1214" s="20" t="s">
        <v>755</v>
      </c>
      <c r="AC1214" s="19" t="str">
        <f>IF(AB1214&lt;&gt;"",IF(NOT(ISNA(INDEX(os!A:A,MATCH(AB1214,os!B:B,0)))),INDEX(os!A:A,MATCH(AB1214,os!B:B,0)),"0"),"")</f>
        <v/>
      </c>
      <c r="AD1214" s="20" t="s">
        <v>830</v>
      </c>
      <c r="AH1214" s="93" t="str">
        <f>IF(NOT(ISNA(VLOOKUP(B:B,ResultsTargets!A:A,1,0))),"TRUE","")</f>
        <v/>
      </c>
      <c r="AI1214" s="19" t="str">
        <f>IF(ISNA(VLOOKUP(C1214,dim_techarea!A:B,2,FALSE)),"",VLOOKUP(C1214,dim_techarea!A:B,2,FALSE))</f>
        <v>LAB_ACC</v>
      </c>
      <c r="AJ1214" s="19" t="str">
        <f>IF(ISNA(VLOOKUP(AI1214,dim_techarea!B:C,2,FALSE)),"",VLOOKUP(AI1214,dim_techarea!B:C,2,FALSE))</f>
        <v>KyIKSXmTWEp</v>
      </c>
      <c r="AK1214" s="19" t="str">
        <f>IF(ISNA(VLOOKUP(TRIM(G1214),dim_targetsresults!A:B,2,FALSE)),"",VLOOKUP(TRIM(G1214),dim_targetsresults!A:C,2,FALSE))</f>
        <v>MER Targets</v>
      </c>
      <c r="AL1214" s="19" t="str">
        <f>IF(ISNA(VLOOKUP(AK1214,dim_targetsresults!B:C,2,FALSE)),"",VLOOKUP(AK1214,dim_targetsresults!B:C,2,FALSE))</f>
        <v>W8imnja2Owd</v>
      </c>
      <c r="AM1214" s="19" t="str">
        <f>IF(ISNA(VLOOKUP(TRIM(D1214),dim_numeratordenominator!A:B,2,FALSE)),"",VLOOKUP(TRIM(D1214),dim_numeratordenominator!A:C,2,FALSE))</f>
        <v>Numerator</v>
      </c>
      <c r="AN1214" s="19" t="str">
        <f>IF(ISNA(VLOOKUP(AM1214,dim_numeratordenominator!B:C,2,FALSE)),"",VLOOKUP(AM1214,dim_numeratordenominator!B:C,2,FALSE))</f>
        <v>Som9NRMQqV7</v>
      </c>
      <c r="AO1214" s="19" t="str">
        <f>IF(ISNA(VLOOKUP(TRIM(E1214),dim_supporttype!A:B,2,FALSE)),"",VLOOKUP(TRIM(E1214),dim_supporttype!A:C,2,FALSE))</f>
        <v>TA Narratives</v>
      </c>
      <c r="AP1214" s="19" t="str">
        <f>IF(ISNA(VLOOKUP(AO1214,dim_supporttype!B:C,2,FALSE)),"",VLOOKUP(AO1214,dim_supporttype!B:C,2,FALSE))</f>
        <v>aBZapfNWlIU</v>
      </c>
      <c r="AQ1214" s="19" t="str">
        <f>IF(ISNA(VLOOKUP(TRIM(F1214),dim_disaggs!A:B,2,FALSE)),"No Disagg",VLOOKUP(TRIM(F1214),dim_disaggs!A:B,2,FALSE))</f>
        <v>No Disagg</v>
      </c>
      <c r="AR1214" s="19" t="str">
        <f>IF(ISNA(VLOOKUP(AQ1214,dim_disaggs!B:C,2,FALSE)),"",VLOOKUP(AQ1214,dim_disaggs!B:C,2,FALSE))</f>
        <v>werJlVT6sf3</v>
      </c>
      <c r="AU1214" s="72" t="s">
        <v>755</v>
      </c>
      <c r="AV1214" s="73" t="s">
        <v>755</v>
      </c>
      <c r="AW1214" s="66" t="s">
        <v>755</v>
      </c>
      <c r="AX1214" s="66" t="s">
        <v>755</v>
      </c>
      <c r="BA1214" s="105" t="str">
        <f t="shared" si="171"/>
        <v/>
      </c>
      <c r="BB1214" s="20" t="str">
        <f t="shared" si="172"/>
        <v/>
      </c>
    </row>
    <row r="1215" spans="1:68" x14ac:dyDescent="0.2">
      <c r="A1215" s="20" t="s">
        <v>95</v>
      </c>
      <c r="B1215" s="20" t="s">
        <v>1344</v>
      </c>
      <c r="C1215" s="20" t="s">
        <v>879</v>
      </c>
      <c r="D1215" s="20" t="s">
        <v>1</v>
      </c>
      <c r="E1215" s="20" t="s">
        <v>77</v>
      </c>
      <c r="F1215" s="20" t="s">
        <v>2165</v>
      </c>
      <c r="G1215" s="20" t="s">
        <v>20086</v>
      </c>
      <c r="H1215" s="20" t="s">
        <v>2165</v>
      </c>
      <c r="I1215" s="19">
        <f t="shared" si="173"/>
        <v>33</v>
      </c>
      <c r="J1215" s="20" t="s">
        <v>755</v>
      </c>
      <c r="K1215" s="20" t="s">
        <v>2229</v>
      </c>
      <c r="L1215" s="95" t="str">
        <f>IF(M1215&lt;&gt;"",IF(NOT(ISNA(INDEX(cc!B:B,MATCH(M1215,cc!A:A,0)))),INDEX(cc!B:B,MATCH(M1215,cc!A:A,0)),"0"),"")</f>
        <v>Testing Facility Type</v>
      </c>
      <c r="M1215" s="97" t="s">
        <v>4112</v>
      </c>
      <c r="N1215" s="28" t="str">
        <f t="shared" si="174"/>
        <v/>
      </c>
      <c r="O1215" s="19" t="str">
        <f t="shared" si="167"/>
        <v>LAB_CAP (N, DSD, TestingSiteType): Capacity to perform lab tests</v>
      </c>
      <c r="P1215" s="19" t="str">
        <f t="shared" si="168"/>
        <v>LAB_CAP (N, DSD, TestingSiteType): Capacity to perform lab tests</v>
      </c>
      <c r="Q1215" s="19" t="str">
        <f t="shared" si="175"/>
        <v>LAB_CAP (N, DSD, TestingSiteType)</v>
      </c>
      <c r="R1215" s="19" t="str">
        <f t="shared" si="169"/>
        <v>LAB_CAP_N_DSD_TestingSiteType</v>
      </c>
      <c r="S1215" s="19" t="str">
        <f t="shared" si="170"/>
        <v>LAB_CAP_N_DSD_TestingSiteType_</v>
      </c>
      <c r="T1215" s="19" t="b">
        <f>NOT(ISNA(VLOOKUP(B1215,dbcodes!A:B,2,FALSE)))</f>
        <v>1</v>
      </c>
      <c r="U1215" s="19" t="str">
        <f>IF(ISNA(VLOOKUP(B1215,dbcodes!A:B,2,FALSE)),des!R634,VLOOKUP(B1215,dbcodes!A:B,2,FALSE))</f>
        <v>LAB_CAP_N_DSD_TestingSiteType</v>
      </c>
      <c r="V1215" s="20" t="s">
        <v>2336</v>
      </c>
      <c r="W1215" s="107">
        <f>IF(ISNA(VLOOKUP(C1215,descriptions!A:B,2,FALSE)),des!V634,IF(G1215=" TARGET","Target ","")&amp;VLOOKUP(C1215,descriptions!A:B,2,FALSE))</f>
        <v>0</v>
      </c>
      <c r="X1215" s="20" t="s">
        <v>4</v>
      </c>
      <c r="Y1215" s="20" t="s">
        <v>831</v>
      </c>
      <c r="Z1215" s="20" t="s">
        <v>836</v>
      </c>
      <c r="AA1215" s="20" t="s">
        <v>102</v>
      </c>
      <c r="AB1215" s="20" t="s">
        <v>755</v>
      </c>
      <c r="AC1215" s="19" t="str">
        <f>IF(AB1215&lt;&gt;"",IF(NOT(ISNA(INDEX(os!A:A,MATCH(AB1215,os!B:B,0)))),INDEX(os!A:A,MATCH(AB1215,os!B:B,0)),"0"),"")</f>
        <v/>
      </c>
      <c r="AD1215" s="20" t="s">
        <v>830</v>
      </c>
      <c r="AH1215" s="93" t="str">
        <f>IF(NOT(ISNA(VLOOKUP(B:B,ResultsTargets!A:A,1,0))),"TRUE","")</f>
        <v/>
      </c>
      <c r="AI1215" s="19" t="str">
        <f>IF(ISNA(VLOOKUP(C1215,dim_techarea!A:B,2,FALSE)),"",VLOOKUP(C1215,dim_techarea!A:B,2,FALSE))</f>
        <v>LAB_CAP</v>
      </c>
      <c r="AJ1215" s="19" t="str">
        <f>IF(ISNA(VLOOKUP(AI1215,dim_techarea!B:C,2,FALSE)),"",VLOOKUP(AI1215,dim_techarea!B:C,2,FALSE))</f>
        <v>eZAXh2WK6sw</v>
      </c>
      <c r="AK1215" s="19" t="str">
        <f>IF(ISNA(VLOOKUP(TRIM(G1215),dim_targetsresults!A:B,2,FALSE)),"",VLOOKUP(TRIM(G1215),dim_targetsresults!A:C,2,FALSE))</f>
        <v>MER Results</v>
      </c>
      <c r="AL1215" s="19" t="str">
        <f>IF(ISNA(VLOOKUP(AK1215,dim_targetsresults!B:C,2,FALSE)),"",VLOOKUP(AK1215,dim_targetsresults!B:C,2,FALSE))</f>
        <v>Jh0jDM5yQ2E</v>
      </c>
      <c r="AM1215" s="19" t="str">
        <f>IF(ISNA(VLOOKUP(TRIM(D1215),dim_numeratordenominator!A:B,2,FALSE)),"",VLOOKUP(TRIM(D1215),dim_numeratordenominator!A:C,2,FALSE))</f>
        <v>Numerator</v>
      </c>
      <c r="AN1215" s="19" t="str">
        <f>IF(ISNA(VLOOKUP(AM1215,dim_numeratordenominator!B:C,2,FALSE)),"",VLOOKUP(AM1215,dim_numeratordenominator!B:C,2,FALSE))</f>
        <v>Som9NRMQqV7</v>
      </c>
      <c r="AO1215" s="19" t="str">
        <f>IF(ISNA(VLOOKUP(TRIM(E1215),dim_supporttype!A:B,2,FALSE)),"",VLOOKUP(TRIM(E1215),dim_supporttype!A:C,2,FALSE))</f>
        <v>DSD</v>
      </c>
      <c r="AP1215" s="19" t="str">
        <f>IF(ISNA(VLOOKUP(AO1215,dim_supporttype!B:C,2,FALSE)),"",VLOOKUP(AO1215,dim_supporttype!B:C,2,FALSE))</f>
        <v>iM13vdNLWKb</v>
      </c>
      <c r="AQ1215" s="19" t="str">
        <f>IF(ISNA(VLOOKUP(TRIM(F1215),dim_disaggs!A:B,2,FALSE)),"No Disagg",VLOOKUP(TRIM(F1215),dim_disaggs!A:B,2,FALSE))</f>
        <v>TestingSiteType</v>
      </c>
      <c r="AR1215" s="19" t="str">
        <f>IF(ISNA(VLOOKUP(AQ1215,dim_disaggs!B:C,2,FALSE)),"",VLOOKUP(AQ1215,dim_disaggs!B:C,2,FALSE))</f>
        <v>J40P3mD78fq</v>
      </c>
      <c r="AU1215" s="72" t="s">
        <v>755</v>
      </c>
      <c r="AV1215" s="73" t="s">
        <v>755</v>
      </c>
      <c r="AW1215" s="66" t="s">
        <v>755</v>
      </c>
      <c r="AX1215" s="66" t="s">
        <v>755</v>
      </c>
      <c r="BA1215" s="105" t="str">
        <f t="shared" si="171"/>
        <v/>
      </c>
      <c r="BB1215" s="20" t="str">
        <f t="shared" si="172"/>
        <v/>
      </c>
    </row>
    <row r="1216" spans="1:68" x14ac:dyDescent="0.2">
      <c r="A1216" s="20" t="s">
        <v>95</v>
      </c>
      <c r="B1216" s="20" t="s">
        <v>1350</v>
      </c>
      <c r="C1216" s="20" t="s">
        <v>879</v>
      </c>
      <c r="D1216" s="20" t="s">
        <v>1</v>
      </c>
      <c r="E1216" s="20" t="s">
        <v>78</v>
      </c>
      <c r="F1216" s="20" t="s">
        <v>2165</v>
      </c>
      <c r="G1216" s="20" t="s">
        <v>20086</v>
      </c>
      <c r="H1216" s="20" t="s">
        <v>2165</v>
      </c>
      <c r="I1216" s="19">
        <f t="shared" si="173"/>
        <v>32</v>
      </c>
      <c r="J1216" s="20" t="s">
        <v>755</v>
      </c>
      <c r="K1216" s="20" t="s">
        <v>2229</v>
      </c>
      <c r="L1216" s="95" t="str">
        <f>IF(M1216&lt;&gt;"",IF(NOT(ISNA(INDEX(cc!B:B,MATCH(M1216,cc!A:A,0)))),INDEX(cc!B:B,MATCH(M1216,cc!A:A,0)),"0"),"")</f>
        <v>Testing Facility Type</v>
      </c>
      <c r="M1216" s="97" t="s">
        <v>4112</v>
      </c>
      <c r="N1216" s="28" t="str">
        <f t="shared" si="174"/>
        <v/>
      </c>
      <c r="O1216" s="19" t="str">
        <f t="shared" si="167"/>
        <v>LAB_CAP (N, TA, TestingSiteType): Capacity to perform lab tests</v>
      </c>
      <c r="P1216" s="19" t="str">
        <f t="shared" si="168"/>
        <v>LAB_CAP (N, TA, TestingSiteType): Capacity to perform lab tests</v>
      </c>
      <c r="Q1216" s="19" t="str">
        <f t="shared" si="175"/>
        <v>LAB_CAP (N, TA, TestingSiteType)</v>
      </c>
      <c r="R1216" s="19" t="str">
        <f t="shared" si="169"/>
        <v>LAB_CAP_N_TA_TestingSiteType</v>
      </c>
      <c r="S1216" s="19" t="str">
        <f t="shared" si="170"/>
        <v>LAB_CAP_N_TA_TestingSiteType_</v>
      </c>
      <c r="T1216" s="19" t="b">
        <f>NOT(ISNA(VLOOKUP(B1216,dbcodes!A:B,2,FALSE)))</f>
        <v>1</v>
      </c>
      <c r="U1216" s="19" t="str">
        <f>IF(ISNA(VLOOKUP(B1216,dbcodes!A:B,2,FALSE)),des!R635,VLOOKUP(B1216,dbcodes!A:B,2,FALSE))</f>
        <v>LAB_CAP_N_TA_TestingSiteType</v>
      </c>
      <c r="V1216" s="20" t="s">
        <v>2336</v>
      </c>
      <c r="W1216" s="107">
        <f>IF(ISNA(VLOOKUP(C1216,descriptions!A:B,2,FALSE)),des!V635,IF(G1216=" TARGET","Target ","")&amp;VLOOKUP(C1216,descriptions!A:B,2,FALSE))</f>
        <v>0</v>
      </c>
      <c r="X1216" s="20" t="s">
        <v>4</v>
      </c>
      <c r="Y1216" s="20" t="s">
        <v>831</v>
      </c>
      <c r="Z1216" s="20" t="s">
        <v>836</v>
      </c>
      <c r="AA1216" s="20" t="s">
        <v>102</v>
      </c>
      <c r="AB1216" s="20" t="s">
        <v>755</v>
      </c>
      <c r="AC1216" s="19" t="str">
        <f>IF(AB1216&lt;&gt;"",IF(NOT(ISNA(INDEX(os!A:A,MATCH(AB1216,os!B:B,0)))),INDEX(os!A:A,MATCH(AB1216,os!B:B,0)),"0"),"")</f>
        <v/>
      </c>
      <c r="AD1216" s="20" t="s">
        <v>830</v>
      </c>
      <c r="AH1216" s="93" t="str">
        <f>IF(NOT(ISNA(VLOOKUP(B:B,ResultsTargets!A:A,1,0))),"TRUE","")</f>
        <v/>
      </c>
      <c r="AI1216" s="19" t="str">
        <f>IF(ISNA(VLOOKUP(C1216,dim_techarea!A:B,2,FALSE)),"",VLOOKUP(C1216,dim_techarea!A:B,2,FALSE))</f>
        <v>LAB_CAP</v>
      </c>
      <c r="AJ1216" s="19" t="str">
        <f>IF(ISNA(VLOOKUP(AI1216,dim_techarea!B:C,2,FALSE)),"",VLOOKUP(AI1216,dim_techarea!B:C,2,FALSE))</f>
        <v>eZAXh2WK6sw</v>
      </c>
      <c r="AK1216" s="19" t="str">
        <f>IF(ISNA(VLOOKUP(TRIM(G1216),dim_targetsresults!A:B,2,FALSE)),"",VLOOKUP(TRIM(G1216),dim_targetsresults!A:C,2,FALSE))</f>
        <v>MER Results</v>
      </c>
      <c r="AL1216" s="19" t="str">
        <f>IF(ISNA(VLOOKUP(AK1216,dim_targetsresults!B:C,2,FALSE)),"",VLOOKUP(AK1216,dim_targetsresults!B:C,2,FALSE))</f>
        <v>Jh0jDM5yQ2E</v>
      </c>
      <c r="AM1216" s="19" t="str">
        <f>IF(ISNA(VLOOKUP(TRIM(D1216),dim_numeratordenominator!A:B,2,FALSE)),"",VLOOKUP(TRIM(D1216),dim_numeratordenominator!A:C,2,FALSE))</f>
        <v>Numerator</v>
      </c>
      <c r="AN1216" s="19" t="str">
        <f>IF(ISNA(VLOOKUP(AM1216,dim_numeratordenominator!B:C,2,FALSE)),"",VLOOKUP(AM1216,dim_numeratordenominator!B:C,2,FALSE))</f>
        <v>Som9NRMQqV7</v>
      </c>
      <c r="AO1216" s="19" t="str">
        <f>IF(ISNA(VLOOKUP(TRIM(E1216),dim_supporttype!A:B,2,FALSE)),"",VLOOKUP(TRIM(E1216),dim_supporttype!A:C,2,FALSE))</f>
        <v>TA</v>
      </c>
      <c r="AP1216" s="19" t="str">
        <f>IF(ISNA(VLOOKUP(AO1216,dim_supporttype!B:C,2,FALSE)),"",VLOOKUP(AO1216,dim_supporttype!B:C,2,FALSE))</f>
        <v>cRAGKdWIDn4</v>
      </c>
      <c r="AQ1216" s="19" t="str">
        <f>IF(ISNA(VLOOKUP(TRIM(F1216),dim_disaggs!A:B,2,FALSE)),"No Disagg",VLOOKUP(TRIM(F1216),dim_disaggs!A:B,2,FALSE))</f>
        <v>TestingSiteType</v>
      </c>
      <c r="AR1216" s="19" t="str">
        <f>IF(ISNA(VLOOKUP(AQ1216,dim_disaggs!B:C,2,FALSE)),"",VLOOKUP(AQ1216,dim_disaggs!B:C,2,FALSE))</f>
        <v>J40P3mD78fq</v>
      </c>
      <c r="AU1216" s="72" t="s">
        <v>755</v>
      </c>
      <c r="AV1216" s="73" t="s">
        <v>755</v>
      </c>
      <c r="AW1216" s="66" t="s">
        <v>755</v>
      </c>
      <c r="AX1216" s="66" t="s">
        <v>755</v>
      </c>
      <c r="BA1216" s="105" t="str">
        <f t="shared" si="171"/>
        <v/>
      </c>
      <c r="BB1216" s="20" t="str">
        <f t="shared" si="172"/>
        <v/>
      </c>
    </row>
    <row r="1217" spans="1:68" x14ac:dyDescent="0.2">
      <c r="A1217" s="20" t="s">
        <v>95</v>
      </c>
      <c r="B1217" s="20" t="s">
        <v>1340</v>
      </c>
      <c r="C1217" s="20" t="s">
        <v>879</v>
      </c>
      <c r="D1217" s="20" t="s">
        <v>1</v>
      </c>
      <c r="E1217" s="20" t="s">
        <v>77</v>
      </c>
      <c r="G1217" s="20" t="s">
        <v>20086</v>
      </c>
      <c r="I1217" s="19">
        <f t="shared" si="173"/>
        <v>16</v>
      </c>
      <c r="J1217" s="20" t="s">
        <v>755</v>
      </c>
      <c r="K1217" s="20" t="s">
        <v>2229</v>
      </c>
      <c r="L1217" s="95" t="str">
        <f>IF(M1217&lt;&gt;"",IF(NOT(ISNA(INDEX(cc!B:B,MATCH(M1217,cc!A:A,0)))),INDEX(cc!B:B,MATCH(M1217,cc!A:A,0)),"0"),"")</f>
        <v>default</v>
      </c>
      <c r="M1217" s="97" t="s">
        <v>13</v>
      </c>
      <c r="N1217" s="28" t="str">
        <f t="shared" si="174"/>
        <v/>
      </c>
      <c r="O1217" s="19" t="str">
        <f t="shared" si="167"/>
        <v>LAB_CAP (N, DSD): Capacity to perform lab tests</v>
      </c>
      <c r="P1217" s="19" t="str">
        <f t="shared" si="168"/>
        <v>LAB_CAP (N, DSD): Capacity to perform lab tests</v>
      </c>
      <c r="Q1217" s="19" t="str">
        <f t="shared" si="175"/>
        <v>LAB_CAP (N, DSD)</v>
      </c>
      <c r="R1217" s="19" t="str">
        <f t="shared" si="169"/>
        <v>LAB_CAP_N_DSD</v>
      </c>
      <c r="S1217" s="19" t="str">
        <f t="shared" si="170"/>
        <v>LAB_CAP_N_DSD_</v>
      </c>
      <c r="T1217" s="19" t="b">
        <f>NOT(ISNA(VLOOKUP(B1217,dbcodes!A:B,2,FALSE)))</f>
        <v>1</v>
      </c>
      <c r="U1217" s="19" t="str">
        <f>IF(ISNA(VLOOKUP(B1217,dbcodes!A:B,2,FALSE)),des!R636,VLOOKUP(B1217,dbcodes!A:B,2,FALSE))</f>
        <v>LAB_CAP_N_DSD</v>
      </c>
      <c r="V1217" s="20" t="s">
        <v>2336</v>
      </c>
      <c r="W1217" s="107">
        <f>IF(ISNA(VLOOKUP(C1217,descriptions!A:B,2,FALSE)),des!V636,IF(G1217=" TARGET","Target ","")&amp;VLOOKUP(C1217,descriptions!A:B,2,FALSE))</f>
        <v>0</v>
      </c>
      <c r="X1217" s="20" t="s">
        <v>4</v>
      </c>
      <c r="Y1217" s="20" t="s">
        <v>831</v>
      </c>
      <c r="Z1217" s="20" t="s">
        <v>836</v>
      </c>
      <c r="AA1217" s="20" t="s">
        <v>102</v>
      </c>
      <c r="AB1217" s="20" t="s">
        <v>755</v>
      </c>
      <c r="AC1217" s="19" t="str">
        <f>IF(AB1217&lt;&gt;"",IF(NOT(ISNA(INDEX(os!A:A,MATCH(AB1217,os!B:B,0)))),INDEX(os!A:A,MATCH(AB1217,os!B:B,0)),"0"),"")</f>
        <v/>
      </c>
      <c r="AD1217" s="20" t="s">
        <v>830</v>
      </c>
      <c r="AH1217" s="93" t="str">
        <f>IF(NOT(ISNA(VLOOKUP(B:B,ResultsTargets!A:A,1,0))),"TRUE","")</f>
        <v/>
      </c>
      <c r="AI1217" s="19" t="str">
        <f>IF(ISNA(VLOOKUP(C1217,dim_techarea!A:B,2,FALSE)),"",VLOOKUP(C1217,dim_techarea!A:B,2,FALSE))</f>
        <v>LAB_CAP</v>
      </c>
      <c r="AJ1217" s="19" t="str">
        <f>IF(ISNA(VLOOKUP(AI1217,dim_techarea!B:C,2,FALSE)),"",VLOOKUP(AI1217,dim_techarea!B:C,2,FALSE))</f>
        <v>eZAXh2WK6sw</v>
      </c>
      <c r="AK1217" s="19" t="str">
        <f>IF(ISNA(VLOOKUP(TRIM(G1217),dim_targetsresults!A:B,2,FALSE)),"",VLOOKUP(TRIM(G1217),dim_targetsresults!A:C,2,FALSE))</f>
        <v>MER Results</v>
      </c>
      <c r="AL1217" s="19" t="str">
        <f>IF(ISNA(VLOOKUP(AK1217,dim_targetsresults!B:C,2,FALSE)),"",VLOOKUP(AK1217,dim_targetsresults!B:C,2,FALSE))</f>
        <v>Jh0jDM5yQ2E</v>
      </c>
      <c r="AM1217" s="19" t="str">
        <f>IF(ISNA(VLOOKUP(TRIM(D1217),dim_numeratordenominator!A:B,2,FALSE)),"",VLOOKUP(TRIM(D1217),dim_numeratordenominator!A:C,2,FALSE))</f>
        <v>Numerator</v>
      </c>
      <c r="AN1217" s="19" t="str">
        <f>IF(ISNA(VLOOKUP(AM1217,dim_numeratordenominator!B:C,2,FALSE)),"",VLOOKUP(AM1217,dim_numeratordenominator!B:C,2,FALSE))</f>
        <v>Som9NRMQqV7</v>
      </c>
      <c r="AO1217" s="19" t="str">
        <f>IF(ISNA(VLOOKUP(TRIM(E1217),dim_supporttype!A:B,2,FALSE)),"",VLOOKUP(TRIM(E1217),dim_supporttype!A:C,2,FALSE))</f>
        <v>DSD</v>
      </c>
      <c r="AP1217" s="19" t="str">
        <f>IF(ISNA(VLOOKUP(AO1217,dim_supporttype!B:C,2,FALSE)),"",VLOOKUP(AO1217,dim_supporttype!B:C,2,FALSE))</f>
        <v>iM13vdNLWKb</v>
      </c>
      <c r="AQ1217" s="19" t="str">
        <f>IF(ISNA(VLOOKUP(TRIM(F1217),dim_disaggs!A:B,2,FALSE)),"No Disagg",VLOOKUP(TRIM(F1217),dim_disaggs!A:B,2,FALSE))</f>
        <v>No Disagg</v>
      </c>
      <c r="AR1217" s="19" t="str">
        <f>IF(ISNA(VLOOKUP(AQ1217,dim_disaggs!B:C,2,FALSE)),"",VLOOKUP(AQ1217,dim_disaggs!B:C,2,FALSE))</f>
        <v>werJlVT6sf3</v>
      </c>
      <c r="AU1217" s="72" t="s">
        <v>755</v>
      </c>
      <c r="AV1217" s="73" t="s">
        <v>755</v>
      </c>
      <c r="AW1217" s="66" t="s">
        <v>755</v>
      </c>
      <c r="AX1217" s="66" t="s">
        <v>755</v>
      </c>
      <c r="BA1217" s="105" t="str">
        <f t="shared" si="171"/>
        <v/>
      </c>
      <c r="BB1217" s="20" t="str">
        <f t="shared" si="172"/>
        <v/>
      </c>
    </row>
    <row r="1218" spans="1:68" x14ac:dyDescent="0.2">
      <c r="A1218" s="20" t="s">
        <v>95</v>
      </c>
      <c r="B1218" s="20" t="s">
        <v>1346</v>
      </c>
      <c r="C1218" s="20" t="s">
        <v>879</v>
      </c>
      <c r="D1218" s="20" t="s">
        <v>1</v>
      </c>
      <c r="E1218" s="20" t="s">
        <v>78</v>
      </c>
      <c r="G1218" s="20" t="s">
        <v>20086</v>
      </c>
      <c r="I1218" s="19">
        <f t="shared" si="173"/>
        <v>15</v>
      </c>
      <c r="J1218" s="20" t="s">
        <v>755</v>
      </c>
      <c r="K1218" s="20" t="s">
        <v>2229</v>
      </c>
      <c r="L1218" s="95" t="str">
        <f>IF(M1218&lt;&gt;"",IF(NOT(ISNA(INDEX(cc!B:B,MATCH(M1218,cc!A:A,0)))),INDEX(cc!B:B,MATCH(M1218,cc!A:A,0)),"0"),"")</f>
        <v>default</v>
      </c>
      <c r="M1218" s="97" t="s">
        <v>13</v>
      </c>
      <c r="N1218" s="28" t="str">
        <f t="shared" si="174"/>
        <v/>
      </c>
      <c r="O1218" s="19" t="str">
        <f t="shared" ref="O1218:O1281" si="176">CONCATENATE(C1218, " (",_xlfn.TEXTJOIN(", ",TRUE,D1218,E1218,F1218),")",N1218,J1218,": ",K1218)</f>
        <v>LAB_CAP (N, TA): Capacity to perform lab tests</v>
      </c>
      <c r="P1218" s="19" t="str">
        <f t="shared" ref="P1218:P1281" si="177">IF(RIGHT(O1218,1)=":",LEFT(O1218,LEN(O1218)-1),O1218)</f>
        <v>LAB_CAP (N, TA): Capacity to perform lab tests</v>
      </c>
      <c r="Q1218" s="19" t="str">
        <f t="shared" si="175"/>
        <v>LAB_CAP (N, TA)</v>
      </c>
      <c r="R1218" s="19" t="str">
        <f t="shared" ref="R1218:R1281" si="178">IF(RIGHT(S1218,1)="_",LEFT(S1218,LEN(S1218)-1),S1218)</f>
        <v>LAB_CAP_N_TA</v>
      </c>
      <c r="S1218" s="19" t="str">
        <f t="shared" ref="S1218:S1281" si="179">SUBSTITUTE(SUBSTITUTE(SUBSTITUTE(SUBSTITUTE(SUBSTITUTE(SUBSTITUTE(SUBSTITUTE(SUBSTITUTE(SUBSTITUTE(Q1218,"&amp;","and"),"&lt;","lt"),"&gt;","gt"),"(","_"),")","_"),"/","_")," ","_"),",","_"),"__","_")</f>
        <v>LAB_CAP_N_TA_</v>
      </c>
      <c r="T1218" s="19" t="b">
        <f>NOT(ISNA(VLOOKUP(B1218,dbcodes!A:B,2,FALSE)))</f>
        <v>1</v>
      </c>
      <c r="U1218" s="19" t="str">
        <f>IF(ISNA(VLOOKUP(B1218,dbcodes!A:B,2,FALSE)),des!R637,VLOOKUP(B1218,dbcodes!A:B,2,FALSE))</f>
        <v>LAB_CAP_N_TA</v>
      </c>
      <c r="V1218" s="20" t="s">
        <v>2336</v>
      </c>
      <c r="W1218" s="107">
        <f>IF(ISNA(VLOOKUP(C1218,descriptions!A:B,2,FALSE)),des!V637,IF(G1218=" TARGET","Target ","")&amp;VLOOKUP(C1218,descriptions!A:B,2,FALSE))</f>
        <v>0</v>
      </c>
      <c r="X1218" s="20" t="s">
        <v>4</v>
      </c>
      <c r="Y1218" s="20" t="s">
        <v>831</v>
      </c>
      <c r="Z1218" s="20" t="s">
        <v>836</v>
      </c>
      <c r="AA1218" s="20" t="s">
        <v>102</v>
      </c>
      <c r="AB1218" s="20" t="s">
        <v>755</v>
      </c>
      <c r="AC1218" s="19" t="str">
        <f>IF(AB1218&lt;&gt;"",IF(NOT(ISNA(INDEX(os!A:A,MATCH(AB1218,os!B:B,0)))),INDEX(os!A:A,MATCH(AB1218,os!B:B,0)),"0"),"")</f>
        <v/>
      </c>
      <c r="AD1218" s="20" t="s">
        <v>830</v>
      </c>
      <c r="AH1218" s="93" t="str">
        <f>IF(NOT(ISNA(VLOOKUP(B:B,ResultsTargets!A:A,1,0))),"TRUE","")</f>
        <v/>
      </c>
      <c r="AI1218" s="19" t="str">
        <f>IF(ISNA(VLOOKUP(C1218,dim_techarea!A:B,2,FALSE)),"",VLOOKUP(C1218,dim_techarea!A:B,2,FALSE))</f>
        <v>LAB_CAP</v>
      </c>
      <c r="AJ1218" s="19" t="str">
        <f>IF(ISNA(VLOOKUP(AI1218,dim_techarea!B:C,2,FALSE)),"",VLOOKUP(AI1218,dim_techarea!B:C,2,FALSE))</f>
        <v>eZAXh2WK6sw</v>
      </c>
      <c r="AK1218" s="19" t="str">
        <f>IF(ISNA(VLOOKUP(TRIM(G1218),dim_targetsresults!A:B,2,FALSE)),"",VLOOKUP(TRIM(G1218),dim_targetsresults!A:C,2,FALSE))</f>
        <v>MER Results</v>
      </c>
      <c r="AL1218" s="19" t="str">
        <f>IF(ISNA(VLOOKUP(AK1218,dim_targetsresults!B:C,2,FALSE)),"",VLOOKUP(AK1218,dim_targetsresults!B:C,2,FALSE))</f>
        <v>Jh0jDM5yQ2E</v>
      </c>
      <c r="AM1218" s="19" t="str">
        <f>IF(ISNA(VLOOKUP(TRIM(D1218),dim_numeratordenominator!A:B,2,FALSE)),"",VLOOKUP(TRIM(D1218),dim_numeratordenominator!A:C,2,FALSE))</f>
        <v>Numerator</v>
      </c>
      <c r="AN1218" s="19" t="str">
        <f>IF(ISNA(VLOOKUP(AM1218,dim_numeratordenominator!B:C,2,FALSE)),"",VLOOKUP(AM1218,dim_numeratordenominator!B:C,2,FALSE))</f>
        <v>Som9NRMQqV7</v>
      </c>
      <c r="AO1218" s="19" t="str">
        <f>IF(ISNA(VLOOKUP(TRIM(E1218),dim_supporttype!A:B,2,FALSE)),"",VLOOKUP(TRIM(E1218),dim_supporttype!A:C,2,FALSE))</f>
        <v>TA</v>
      </c>
      <c r="AP1218" s="19" t="str">
        <f>IF(ISNA(VLOOKUP(AO1218,dim_supporttype!B:C,2,FALSE)),"",VLOOKUP(AO1218,dim_supporttype!B:C,2,FALSE))</f>
        <v>cRAGKdWIDn4</v>
      </c>
      <c r="AQ1218" s="19" t="str">
        <f>IF(ISNA(VLOOKUP(TRIM(F1218),dim_disaggs!A:B,2,FALSE)),"No Disagg",VLOOKUP(TRIM(F1218),dim_disaggs!A:B,2,FALSE))</f>
        <v>No Disagg</v>
      </c>
      <c r="AR1218" s="19" t="str">
        <f>IF(ISNA(VLOOKUP(AQ1218,dim_disaggs!B:C,2,FALSE)),"",VLOOKUP(AQ1218,dim_disaggs!B:C,2,FALSE))</f>
        <v>werJlVT6sf3</v>
      </c>
      <c r="AU1218" s="72" t="s">
        <v>755</v>
      </c>
      <c r="AV1218" s="73" t="s">
        <v>755</v>
      </c>
      <c r="AW1218" s="66" t="s">
        <v>755</v>
      </c>
      <c r="AX1218" s="66" t="s">
        <v>755</v>
      </c>
      <c r="BA1218" s="105" t="str">
        <f t="shared" ref="BA1218:BA1281" si="180">IF(OR(
IF(RIGHT(LEFT(BC1218,11),1)="N",TRUE,FALSE),IF(RIGHT(LEFT(BE1218,11),1)="N",TRUE,FALSE),IF(RIGHT(LEFT(BG1218,11),1)="N",TRUE,FALSE),IF(RIGHT(LEFT(BI1218,11),1)="N",TRUE,FALSE),IF(RIGHT(LEFT(BK1218,11),1)="N",TRUE,FALSE),IF(RIGHT(LEFT(BM1218,11),1)="N",TRUE,FALSE),IF(RIGHT(LEFT(BO1218,11),1)="N",TRUE,FALSE)
),"Top Level Numerator",
IF(OR(
IF(RIGHT(LEFT(BC1218,11),1)="D",TRUE,FALSE),IF(RIGHT(LEFT(BE1218,11),1)="D",TRUE,FALSE),IF(RIGHT(LEFT(BG1218,11),1)="D",TRUE,FALSE),IF(RIGHT(LEFT(BI1218,11),1)="D",TRUE,FALSE),IF(RIGHT(LEFT(BK1218,11),1)="D",TRUE,FALSE),IF(RIGHT(LEFT(BM1218,11),1)="D",TRUE,FALSE),IF(RIGHT(LEFT(BO1218,11),1)="D",TRUE,FALSE)
),"Top Level Denominator","")
)</f>
        <v/>
      </c>
      <c r="BB1218" s="20" t="str">
        <f t="shared" ref="BB1218:BB1281" si="181">IF(OR(
IF(RIGHT(LEFT(BC1218,11),1)="N",TRUE,FALSE),IF(RIGHT(LEFT(BE1218,11),1)="N",TRUE,FALSE),IF(RIGHT(LEFT(BG1218,11),1)="N",TRUE,FALSE),IF(RIGHT(LEFT(BI1218,11),1)="N",TRUE,FALSE),IF(RIGHT(LEFT(BK1218,11),1)="N",TRUE,FALSE),IF(RIGHT(LEFT(BM1218,11),1)="N",TRUE,FALSE),IF(RIGHT(LEFT(BO1218,11),1)="N",TRUE,FALSE)
),"PE5QVF0w4xj",
IF(OR(
IF(RIGHT(LEFT(BC1218,11),1)="D",TRUE,FALSE),IF(RIGHT(LEFT(BE1218,11),1)="D",TRUE,FALSE),IF(RIGHT(LEFT(BG1218,11),1)="D",TRUE,FALSE),IF(RIGHT(LEFT(BI1218,11),1)="D",TRUE,FALSE),IF(RIGHT(LEFT(BK1218,11),1)="D",TRUE,FALSE),IF(RIGHT(LEFT(BM1218,11),1)="D",TRUE,FALSE),IF(RIGHT(LEFT(BO1218,11),1)="D",TRUE,FALSE)
),"Azqe383ljKu","")
)</f>
        <v/>
      </c>
    </row>
    <row r="1219" spans="1:68" x14ac:dyDescent="0.2">
      <c r="A1219" s="20" t="s">
        <v>95</v>
      </c>
      <c r="B1219" s="20" t="s">
        <v>1341</v>
      </c>
      <c r="C1219" s="20" t="s">
        <v>879</v>
      </c>
      <c r="D1219" s="20" t="s">
        <v>1</v>
      </c>
      <c r="E1219" s="20" t="s">
        <v>264</v>
      </c>
      <c r="G1219" s="20" t="s">
        <v>20086</v>
      </c>
      <c r="I1219" s="19">
        <f t="shared" si="173"/>
        <v>26</v>
      </c>
      <c r="J1219" s="20" t="s">
        <v>755</v>
      </c>
      <c r="K1219" s="20" t="s">
        <v>2229</v>
      </c>
      <c r="L1219" s="95" t="str">
        <f>IF(M1219&lt;&gt;"",IF(NOT(ISNA(INDEX(cc!B:B,MATCH(M1219,cc!A:A,0)))),INDEX(cc!B:B,MATCH(M1219,cc!A:A,0)),"0"),"")</f>
        <v>default</v>
      </c>
      <c r="M1219" s="97" t="s">
        <v>13</v>
      </c>
      <c r="N1219" s="28" t="str">
        <f t="shared" si="174"/>
        <v/>
      </c>
      <c r="O1219" s="19" t="str">
        <f t="shared" si="176"/>
        <v>LAB_CAP (N, DSD_NARRATIVE): Capacity to perform lab tests</v>
      </c>
      <c r="P1219" s="19" t="str">
        <f t="shared" si="177"/>
        <v>LAB_CAP (N, DSD_NARRATIVE): Capacity to perform lab tests</v>
      </c>
      <c r="Q1219" s="19" t="str">
        <f t="shared" si="175"/>
        <v>LAB_CAP (N, DSD_NARRATIVE)</v>
      </c>
      <c r="R1219" s="19" t="str">
        <f t="shared" si="178"/>
        <v>LAB_CAP_N_DSD_NARRATIVE</v>
      </c>
      <c r="S1219" s="19" t="str">
        <f t="shared" si="179"/>
        <v>LAB_CAP_N_DSD_NARRATIVE_</v>
      </c>
      <c r="T1219" s="19" t="b">
        <f>NOT(ISNA(VLOOKUP(B1219,dbcodes!A:B,2,FALSE)))</f>
        <v>1</v>
      </c>
      <c r="U1219" s="19" t="str">
        <f>IF(ISNA(VLOOKUP(B1219,dbcodes!A:B,2,FALSE)),des!R638,VLOOKUP(B1219,dbcodes!A:B,2,FALSE))</f>
        <v>LAB_CAP_N_DSD_NARRATIVE</v>
      </c>
      <c r="V1219" s="20" t="s">
        <v>2336</v>
      </c>
      <c r="W1219" s="107">
        <f>IF(ISNA(VLOOKUP(C1219,descriptions!A:B,2,FALSE)),des!V638,IF(G1219=" TARGET","Target ","")&amp;VLOOKUP(C1219,descriptions!A:B,2,FALSE))</f>
        <v>0</v>
      </c>
      <c r="X1219" s="20" t="s">
        <v>9</v>
      </c>
      <c r="Y1219" s="20" t="s">
        <v>831</v>
      </c>
      <c r="Z1219" s="20" t="s">
        <v>836</v>
      </c>
      <c r="AA1219" s="20" t="s">
        <v>102</v>
      </c>
      <c r="AB1219" s="20" t="s">
        <v>755</v>
      </c>
      <c r="AC1219" s="19" t="str">
        <f>IF(AB1219&lt;&gt;"",IF(NOT(ISNA(INDEX(os!A:A,MATCH(AB1219,os!B:B,0)))),INDEX(os!A:A,MATCH(AB1219,os!B:B,0)),"0"),"")</f>
        <v/>
      </c>
      <c r="AD1219" s="20" t="s">
        <v>830</v>
      </c>
      <c r="AH1219" s="93" t="str">
        <f>IF(NOT(ISNA(VLOOKUP(B:B,ResultsTargets!A:A,1,0))),"TRUE","")</f>
        <v/>
      </c>
      <c r="AI1219" s="19" t="str">
        <f>IF(ISNA(VLOOKUP(C1219,dim_techarea!A:B,2,FALSE)),"",VLOOKUP(C1219,dim_techarea!A:B,2,FALSE))</f>
        <v>LAB_CAP</v>
      </c>
      <c r="AJ1219" s="19" t="str">
        <f>IF(ISNA(VLOOKUP(AI1219,dim_techarea!B:C,2,FALSE)),"",VLOOKUP(AI1219,dim_techarea!B:C,2,FALSE))</f>
        <v>eZAXh2WK6sw</v>
      </c>
      <c r="AK1219" s="19" t="str">
        <f>IF(ISNA(VLOOKUP(TRIM(G1219),dim_targetsresults!A:B,2,FALSE)),"",VLOOKUP(TRIM(G1219),dim_targetsresults!A:C,2,FALSE))</f>
        <v>MER Results</v>
      </c>
      <c r="AL1219" s="19" t="str">
        <f>IF(ISNA(VLOOKUP(AK1219,dim_targetsresults!B:C,2,FALSE)),"",VLOOKUP(AK1219,dim_targetsresults!B:C,2,FALSE))</f>
        <v>Jh0jDM5yQ2E</v>
      </c>
      <c r="AM1219" s="19" t="str">
        <f>IF(ISNA(VLOOKUP(TRIM(D1219),dim_numeratordenominator!A:B,2,FALSE)),"",VLOOKUP(TRIM(D1219),dim_numeratordenominator!A:C,2,FALSE))</f>
        <v>Numerator</v>
      </c>
      <c r="AN1219" s="19" t="str">
        <f>IF(ISNA(VLOOKUP(AM1219,dim_numeratordenominator!B:C,2,FALSE)),"",VLOOKUP(AM1219,dim_numeratordenominator!B:C,2,FALSE))</f>
        <v>Som9NRMQqV7</v>
      </c>
      <c r="AO1219" s="19" t="str">
        <f>IF(ISNA(VLOOKUP(TRIM(E1219),dim_supporttype!A:B,2,FALSE)),"",VLOOKUP(TRIM(E1219),dim_supporttype!A:C,2,FALSE))</f>
        <v>DSD Narratives</v>
      </c>
      <c r="AP1219" s="19" t="str">
        <f>IF(ISNA(VLOOKUP(AO1219,dim_supporttype!B:C,2,FALSE)),"",VLOOKUP(AO1219,dim_supporttype!B:C,2,FALSE))</f>
        <v>ySGf8v2q9Rm</v>
      </c>
      <c r="AQ1219" s="19" t="str">
        <f>IF(ISNA(VLOOKUP(TRIM(F1219),dim_disaggs!A:B,2,FALSE)),"No Disagg",VLOOKUP(TRIM(F1219),dim_disaggs!A:B,2,FALSE))</f>
        <v>No Disagg</v>
      </c>
      <c r="AR1219" s="19" t="str">
        <f>IF(ISNA(VLOOKUP(AQ1219,dim_disaggs!B:C,2,FALSE)),"",VLOOKUP(AQ1219,dim_disaggs!B:C,2,FALSE))</f>
        <v>werJlVT6sf3</v>
      </c>
      <c r="AU1219" s="72" t="s">
        <v>755</v>
      </c>
      <c r="AV1219" s="73" t="s">
        <v>755</v>
      </c>
      <c r="AW1219" s="66" t="s">
        <v>755</v>
      </c>
      <c r="AX1219" s="66" t="s">
        <v>755</v>
      </c>
      <c r="BA1219" s="105" t="str">
        <f t="shared" si="180"/>
        <v/>
      </c>
      <c r="BB1219" s="20" t="str">
        <f t="shared" si="181"/>
        <v/>
      </c>
    </row>
    <row r="1220" spans="1:68" x14ac:dyDescent="0.2">
      <c r="A1220" s="20" t="s">
        <v>95</v>
      </c>
      <c r="B1220" s="20" t="s">
        <v>1347</v>
      </c>
      <c r="C1220" s="20" t="s">
        <v>879</v>
      </c>
      <c r="D1220" s="20" t="s">
        <v>1</v>
      </c>
      <c r="E1220" s="20" t="s">
        <v>265</v>
      </c>
      <c r="G1220" s="20" t="s">
        <v>20086</v>
      </c>
      <c r="I1220" s="19">
        <f t="shared" si="173"/>
        <v>25</v>
      </c>
      <c r="J1220" s="20" t="s">
        <v>755</v>
      </c>
      <c r="K1220" s="20" t="s">
        <v>2229</v>
      </c>
      <c r="L1220" s="95" t="str">
        <f>IF(M1220&lt;&gt;"",IF(NOT(ISNA(INDEX(cc!B:B,MATCH(M1220,cc!A:A,0)))),INDEX(cc!B:B,MATCH(M1220,cc!A:A,0)),"0"),"")</f>
        <v>default</v>
      </c>
      <c r="M1220" s="97" t="s">
        <v>13</v>
      </c>
      <c r="N1220" s="28" t="str">
        <f t="shared" si="174"/>
        <v/>
      </c>
      <c r="O1220" s="19" t="str">
        <f t="shared" si="176"/>
        <v>LAB_CAP (N, TA_NARRATIVE): Capacity to perform lab tests</v>
      </c>
      <c r="P1220" s="19" t="str">
        <f t="shared" si="177"/>
        <v>LAB_CAP (N, TA_NARRATIVE): Capacity to perform lab tests</v>
      </c>
      <c r="Q1220" s="19" t="str">
        <f t="shared" si="175"/>
        <v>LAB_CAP (N, TA_NARRATIVE)</v>
      </c>
      <c r="R1220" s="19" t="str">
        <f t="shared" si="178"/>
        <v>LAB_CAP_N_TA_NARRATIVE</v>
      </c>
      <c r="S1220" s="19" t="str">
        <f t="shared" si="179"/>
        <v>LAB_CAP_N_TA_NARRATIVE_</v>
      </c>
      <c r="T1220" s="19" t="b">
        <f>NOT(ISNA(VLOOKUP(B1220,dbcodes!A:B,2,FALSE)))</f>
        <v>1</v>
      </c>
      <c r="U1220" s="19" t="str">
        <f>IF(ISNA(VLOOKUP(B1220,dbcodes!A:B,2,FALSE)),des!R639,VLOOKUP(B1220,dbcodes!A:B,2,FALSE))</f>
        <v>LAB_CAP_N_TA_NARRATIVE</v>
      </c>
      <c r="V1220" s="20" t="s">
        <v>2336</v>
      </c>
      <c r="W1220" s="107">
        <f>IF(ISNA(VLOOKUP(C1220,descriptions!A:B,2,FALSE)),des!V639,IF(G1220=" TARGET","Target ","")&amp;VLOOKUP(C1220,descriptions!A:B,2,FALSE))</f>
        <v>0</v>
      </c>
      <c r="X1220" s="20" t="s">
        <v>9</v>
      </c>
      <c r="Y1220" s="20" t="s">
        <v>831</v>
      </c>
      <c r="Z1220" s="20" t="s">
        <v>836</v>
      </c>
      <c r="AA1220" s="20" t="s">
        <v>102</v>
      </c>
      <c r="AB1220" s="20" t="s">
        <v>755</v>
      </c>
      <c r="AC1220" s="19" t="str">
        <f>IF(AB1220&lt;&gt;"",IF(NOT(ISNA(INDEX(os!A:A,MATCH(AB1220,os!B:B,0)))),INDEX(os!A:A,MATCH(AB1220,os!B:B,0)),"0"),"")</f>
        <v/>
      </c>
      <c r="AD1220" s="20" t="s">
        <v>830</v>
      </c>
      <c r="AH1220" s="93" t="str">
        <f>IF(NOT(ISNA(VLOOKUP(B:B,ResultsTargets!A:A,1,0))),"TRUE","")</f>
        <v/>
      </c>
      <c r="AI1220" s="19" t="str">
        <f>IF(ISNA(VLOOKUP(C1220,dim_techarea!A:B,2,FALSE)),"",VLOOKUP(C1220,dim_techarea!A:B,2,FALSE))</f>
        <v>LAB_CAP</v>
      </c>
      <c r="AJ1220" s="19" t="str">
        <f>IF(ISNA(VLOOKUP(AI1220,dim_techarea!B:C,2,FALSE)),"",VLOOKUP(AI1220,dim_techarea!B:C,2,FALSE))</f>
        <v>eZAXh2WK6sw</v>
      </c>
      <c r="AK1220" s="19" t="str">
        <f>IF(ISNA(VLOOKUP(TRIM(G1220),dim_targetsresults!A:B,2,FALSE)),"",VLOOKUP(TRIM(G1220),dim_targetsresults!A:C,2,FALSE))</f>
        <v>MER Results</v>
      </c>
      <c r="AL1220" s="19" t="str">
        <f>IF(ISNA(VLOOKUP(AK1220,dim_targetsresults!B:C,2,FALSE)),"",VLOOKUP(AK1220,dim_targetsresults!B:C,2,FALSE))</f>
        <v>Jh0jDM5yQ2E</v>
      </c>
      <c r="AM1220" s="19" t="str">
        <f>IF(ISNA(VLOOKUP(TRIM(D1220),dim_numeratordenominator!A:B,2,FALSE)),"",VLOOKUP(TRIM(D1220),dim_numeratordenominator!A:C,2,FALSE))</f>
        <v>Numerator</v>
      </c>
      <c r="AN1220" s="19" t="str">
        <f>IF(ISNA(VLOOKUP(AM1220,dim_numeratordenominator!B:C,2,FALSE)),"",VLOOKUP(AM1220,dim_numeratordenominator!B:C,2,FALSE))</f>
        <v>Som9NRMQqV7</v>
      </c>
      <c r="AO1220" s="19" t="str">
        <f>IF(ISNA(VLOOKUP(TRIM(E1220),dim_supporttype!A:B,2,FALSE)),"",VLOOKUP(TRIM(E1220),dim_supporttype!A:C,2,FALSE))</f>
        <v>TA Narratives</v>
      </c>
      <c r="AP1220" s="19" t="str">
        <f>IF(ISNA(VLOOKUP(AO1220,dim_supporttype!B:C,2,FALSE)),"",VLOOKUP(AO1220,dim_supporttype!B:C,2,FALSE))</f>
        <v>aBZapfNWlIU</v>
      </c>
      <c r="AQ1220" s="19" t="str">
        <f>IF(ISNA(VLOOKUP(TRIM(F1220),dim_disaggs!A:B,2,FALSE)),"No Disagg",VLOOKUP(TRIM(F1220),dim_disaggs!A:B,2,FALSE))</f>
        <v>No Disagg</v>
      </c>
      <c r="AR1220" s="19" t="str">
        <f>IF(ISNA(VLOOKUP(AQ1220,dim_disaggs!B:C,2,FALSE)),"",VLOOKUP(AQ1220,dim_disaggs!B:C,2,FALSE))</f>
        <v>werJlVT6sf3</v>
      </c>
      <c r="AU1220" s="72" t="s">
        <v>755</v>
      </c>
      <c r="AV1220" s="73" t="s">
        <v>755</v>
      </c>
      <c r="AW1220" s="66" t="s">
        <v>755</v>
      </c>
      <c r="AX1220" s="66" t="s">
        <v>755</v>
      </c>
      <c r="BA1220" s="105" t="str">
        <f t="shared" si="180"/>
        <v/>
      </c>
      <c r="BB1220" s="20" t="str">
        <f t="shared" si="181"/>
        <v/>
      </c>
    </row>
    <row r="1221" spans="1:68" x14ac:dyDescent="0.2">
      <c r="A1221" s="20" t="s">
        <v>95</v>
      </c>
      <c r="B1221" s="20" t="s">
        <v>1345</v>
      </c>
      <c r="C1221" s="20" t="s">
        <v>879</v>
      </c>
      <c r="D1221" s="20" t="s">
        <v>1</v>
      </c>
      <c r="E1221" s="20" t="s">
        <v>77</v>
      </c>
      <c r="F1221" s="20" t="s">
        <v>2165</v>
      </c>
      <c r="G1221" s="20" t="s">
        <v>2442</v>
      </c>
      <c r="H1221" s="20" t="s">
        <v>2165</v>
      </c>
      <c r="I1221" s="19">
        <f t="shared" si="173"/>
        <v>40</v>
      </c>
      <c r="J1221" s="20" t="s">
        <v>755</v>
      </c>
      <c r="K1221" s="20" t="s">
        <v>2229</v>
      </c>
      <c r="L1221" s="95" t="str">
        <f>IF(M1221&lt;&gt;"",IF(NOT(ISNA(INDEX(cc!B:B,MATCH(M1221,cc!A:A,0)))),INDEX(cc!B:B,MATCH(M1221,cc!A:A,0)),"0"),"")</f>
        <v>Testing Facility Type</v>
      </c>
      <c r="M1221" s="97" t="s">
        <v>4112</v>
      </c>
      <c r="N1221" s="28" t="str">
        <f t="shared" si="174"/>
        <v xml:space="preserve"> TARGET</v>
      </c>
      <c r="O1221" s="19" t="str">
        <f t="shared" si="176"/>
        <v>LAB_CAP (N, DSD, TestingSiteType) TARGET: Capacity to perform lab tests</v>
      </c>
      <c r="P1221" s="19" t="str">
        <f t="shared" si="177"/>
        <v>LAB_CAP (N, DSD, TestingSiteType) TARGET: Capacity to perform lab tests</v>
      </c>
      <c r="Q1221" s="19" t="str">
        <f t="shared" si="175"/>
        <v>LAB_CAP (N, DSD, TestingSiteType) TARGET</v>
      </c>
      <c r="R1221" s="19" t="str">
        <f t="shared" si="178"/>
        <v>LAB_CAP_N_DSD_TestingSiteType_TARGET</v>
      </c>
      <c r="S1221" s="19" t="str">
        <f t="shared" si="179"/>
        <v>LAB_CAP_N_DSD_TestingSiteType_TARGET</v>
      </c>
      <c r="T1221" s="19" t="b">
        <f>NOT(ISNA(VLOOKUP(B1221,dbcodes!A:B,2,FALSE)))</f>
        <v>1</v>
      </c>
      <c r="U1221" s="19" t="str">
        <f>IF(ISNA(VLOOKUP(B1221,dbcodes!A:B,2,FALSE)),des!R640,VLOOKUP(B1221,dbcodes!A:B,2,FALSE))</f>
        <v>LAB_CAP_N_DSD_TestingSiteType_TARGET</v>
      </c>
      <c r="V1221" s="20" t="s">
        <v>2337</v>
      </c>
      <c r="W1221" s="107">
        <f>IF(ISNA(VLOOKUP(C1221,descriptions!A:B,2,FALSE)),des!V640,IF(G1221=" TARGET","Target ","")&amp;VLOOKUP(C1221,descriptions!A:B,2,FALSE))</f>
        <v>0</v>
      </c>
      <c r="X1221" s="20" t="s">
        <v>4</v>
      </c>
      <c r="Y1221" s="20" t="s">
        <v>831</v>
      </c>
      <c r="Z1221" s="20" t="s">
        <v>836</v>
      </c>
      <c r="AA1221" s="20" t="s">
        <v>102</v>
      </c>
      <c r="AB1221" s="20" t="s">
        <v>755</v>
      </c>
      <c r="AC1221" s="19" t="str">
        <f>IF(AB1221&lt;&gt;"",IF(NOT(ISNA(INDEX(os!A:A,MATCH(AB1221,os!B:B,0)))),INDEX(os!A:A,MATCH(AB1221,os!B:B,0)),"0"),"")</f>
        <v/>
      </c>
      <c r="AD1221" s="20" t="s">
        <v>830</v>
      </c>
      <c r="AH1221" s="93" t="str">
        <f>IF(NOT(ISNA(VLOOKUP(B:B,ResultsTargets!A:A,1,0))),"TRUE","")</f>
        <v/>
      </c>
      <c r="AI1221" s="19" t="str">
        <f>IF(ISNA(VLOOKUP(C1221,dim_techarea!A:B,2,FALSE)),"",VLOOKUP(C1221,dim_techarea!A:B,2,FALSE))</f>
        <v>LAB_CAP</v>
      </c>
      <c r="AJ1221" s="19" t="str">
        <f>IF(ISNA(VLOOKUP(AI1221,dim_techarea!B:C,2,FALSE)),"",VLOOKUP(AI1221,dim_techarea!B:C,2,FALSE))</f>
        <v>eZAXh2WK6sw</v>
      </c>
      <c r="AK1221" s="19" t="str">
        <f>IF(ISNA(VLOOKUP(TRIM(G1221),dim_targetsresults!A:B,2,FALSE)),"",VLOOKUP(TRIM(G1221),dim_targetsresults!A:C,2,FALSE))</f>
        <v>MER Targets</v>
      </c>
      <c r="AL1221" s="19" t="str">
        <f>IF(ISNA(VLOOKUP(AK1221,dim_targetsresults!B:C,2,FALSE)),"",VLOOKUP(AK1221,dim_targetsresults!B:C,2,FALSE))</f>
        <v>W8imnja2Owd</v>
      </c>
      <c r="AM1221" s="19" t="str">
        <f>IF(ISNA(VLOOKUP(TRIM(D1221),dim_numeratordenominator!A:B,2,FALSE)),"",VLOOKUP(TRIM(D1221),dim_numeratordenominator!A:C,2,FALSE))</f>
        <v>Numerator</v>
      </c>
      <c r="AN1221" s="19" t="str">
        <f>IF(ISNA(VLOOKUP(AM1221,dim_numeratordenominator!B:C,2,FALSE)),"",VLOOKUP(AM1221,dim_numeratordenominator!B:C,2,FALSE))</f>
        <v>Som9NRMQqV7</v>
      </c>
      <c r="AO1221" s="19" t="str">
        <f>IF(ISNA(VLOOKUP(TRIM(E1221),dim_supporttype!A:B,2,FALSE)),"",VLOOKUP(TRIM(E1221),dim_supporttype!A:C,2,FALSE))</f>
        <v>DSD</v>
      </c>
      <c r="AP1221" s="19" t="str">
        <f>IF(ISNA(VLOOKUP(AO1221,dim_supporttype!B:C,2,FALSE)),"",VLOOKUP(AO1221,dim_supporttype!B:C,2,FALSE))</f>
        <v>iM13vdNLWKb</v>
      </c>
      <c r="AQ1221" s="19" t="str">
        <f>IF(ISNA(VLOOKUP(TRIM(F1221),dim_disaggs!A:B,2,FALSE)),"No Disagg",VLOOKUP(TRIM(F1221),dim_disaggs!A:B,2,FALSE))</f>
        <v>TestingSiteType</v>
      </c>
      <c r="AR1221" s="19" t="str">
        <f>IF(ISNA(VLOOKUP(AQ1221,dim_disaggs!B:C,2,FALSE)),"",VLOOKUP(AQ1221,dim_disaggs!B:C,2,FALSE))</f>
        <v>J40P3mD78fq</v>
      </c>
      <c r="AU1221" s="72" t="s">
        <v>755</v>
      </c>
      <c r="AV1221" s="73" t="s">
        <v>755</v>
      </c>
      <c r="AW1221" s="66" t="s">
        <v>755</v>
      </c>
      <c r="AX1221" s="66" t="s">
        <v>755</v>
      </c>
      <c r="BA1221" s="105" t="str">
        <f t="shared" si="180"/>
        <v/>
      </c>
      <c r="BB1221" s="20" t="str">
        <f t="shared" si="181"/>
        <v/>
      </c>
    </row>
    <row r="1222" spans="1:68" x14ac:dyDescent="0.2">
      <c r="A1222" s="20" t="s">
        <v>95</v>
      </c>
      <c r="B1222" s="20" t="s">
        <v>1351</v>
      </c>
      <c r="C1222" s="20" t="s">
        <v>879</v>
      </c>
      <c r="D1222" s="20" t="s">
        <v>1</v>
      </c>
      <c r="E1222" s="20" t="s">
        <v>78</v>
      </c>
      <c r="F1222" s="20" t="s">
        <v>2165</v>
      </c>
      <c r="G1222" s="20" t="s">
        <v>2442</v>
      </c>
      <c r="H1222" s="20" t="s">
        <v>2165</v>
      </c>
      <c r="I1222" s="19">
        <f t="shared" si="173"/>
        <v>39</v>
      </c>
      <c r="J1222" s="20" t="s">
        <v>755</v>
      </c>
      <c r="K1222" s="20" t="s">
        <v>2229</v>
      </c>
      <c r="L1222" s="95" t="str">
        <f>IF(M1222&lt;&gt;"",IF(NOT(ISNA(INDEX(cc!B:B,MATCH(M1222,cc!A:A,0)))),INDEX(cc!B:B,MATCH(M1222,cc!A:A,0)),"0"),"")</f>
        <v>Testing Facility Type</v>
      </c>
      <c r="M1222" s="97" t="s">
        <v>4112</v>
      </c>
      <c r="N1222" s="28" t="str">
        <f t="shared" si="174"/>
        <v xml:space="preserve"> TARGET</v>
      </c>
      <c r="O1222" s="19" t="str">
        <f t="shared" si="176"/>
        <v>LAB_CAP (N, TA, TestingSiteType) TARGET: Capacity to perform lab tests</v>
      </c>
      <c r="P1222" s="19" t="str">
        <f t="shared" si="177"/>
        <v>LAB_CAP (N, TA, TestingSiteType) TARGET: Capacity to perform lab tests</v>
      </c>
      <c r="Q1222" s="19" t="str">
        <f t="shared" si="175"/>
        <v>LAB_CAP (N, TA, TestingSiteType) TARGET</v>
      </c>
      <c r="R1222" s="19" t="str">
        <f t="shared" si="178"/>
        <v>LAB_CAP_N_TA_TestingSiteType_TARGET</v>
      </c>
      <c r="S1222" s="19" t="str">
        <f t="shared" si="179"/>
        <v>LAB_CAP_N_TA_TestingSiteType_TARGET</v>
      </c>
      <c r="T1222" s="19" t="b">
        <f>NOT(ISNA(VLOOKUP(B1222,dbcodes!A:B,2,FALSE)))</f>
        <v>1</v>
      </c>
      <c r="U1222" s="19" t="str">
        <f>IF(ISNA(VLOOKUP(B1222,dbcodes!A:B,2,FALSE)),des!R641,VLOOKUP(B1222,dbcodes!A:B,2,FALSE))</f>
        <v>LAB_CAP_N_TA_TestingSiteType_TARGET</v>
      </c>
      <c r="V1222" s="20" t="s">
        <v>2337</v>
      </c>
      <c r="W1222" s="107">
        <f>IF(ISNA(VLOOKUP(C1222,descriptions!A:B,2,FALSE)),des!V641,IF(G1222=" TARGET","Target ","")&amp;VLOOKUP(C1222,descriptions!A:B,2,FALSE))</f>
        <v>0</v>
      </c>
      <c r="X1222" s="20" t="s">
        <v>4</v>
      </c>
      <c r="Y1222" s="20" t="s">
        <v>831</v>
      </c>
      <c r="Z1222" s="20" t="s">
        <v>836</v>
      </c>
      <c r="AA1222" s="20" t="s">
        <v>102</v>
      </c>
      <c r="AB1222" s="20" t="s">
        <v>755</v>
      </c>
      <c r="AC1222" s="19" t="str">
        <f>IF(AB1222&lt;&gt;"",IF(NOT(ISNA(INDEX(os!A:A,MATCH(AB1222,os!B:B,0)))),INDEX(os!A:A,MATCH(AB1222,os!B:B,0)),"0"),"")</f>
        <v/>
      </c>
      <c r="AD1222" s="20" t="s">
        <v>830</v>
      </c>
      <c r="AH1222" s="93" t="str">
        <f>IF(NOT(ISNA(VLOOKUP(B:B,ResultsTargets!A:A,1,0))),"TRUE","")</f>
        <v/>
      </c>
      <c r="AI1222" s="19" t="str">
        <f>IF(ISNA(VLOOKUP(C1222,dim_techarea!A:B,2,FALSE)),"",VLOOKUP(C1222,dim_techarea!A:B,2,FALSE))</f>
        <v>LAB_CAP</v>
      </c>
      <c r="AJ1222" s="19" t="str">
        <f>IF(ISNA(VLOOKUP(AI1222,dim_techarea!B:C,2,FALSE)),"",VLOOKUP(AI1222,dim_techarea!B:C,2,FALSE))</f>
        <v>eZAXh2WK6sw</v>
      </c>
      <c r="AK1222" s="19" t="str">
        <f>IF(ISNA(VLOOKUP(TRIM(G1222),dim_targetsresults!A:B,2,FALSE)),"",VLOOKUP(TRIM(G1222),dim_targetsresults!A:C,2,FALSE))</f>
        <v>MER Targets</v>
      </c>
      <c r="AL1222" s="19" t="str">
        <f>IF(ISNA(VLOOKUP(AK1222,dim_targetsresults!B:C,2,FALSE)),"",VLOOKUP(AK1222,dim_targetsresults!B:C,2,FALSE))</f>
        <v>W8imnja2Owd</v>
      </c>
      <c r="AM1222" s="19" t="str">
        <f>IF(ISNA(VLOOKUP(TRIM(D1222),dim_numeratordenominator!A:B,2,FALSE)),"",VLOOKUP(TRIM(D1222),dim_numeratordenominator!A:C,2,FALSE))</f>
        <v>Numerator</v>
      </c>
      <c r="AN1222" s="19" t="str">
        <f>IF(ISNA(VLOOKUP(AM1222,dim_numeratordenominator!B:C,2,FALSE)),"",VLOOKUP(AM1222,dim_numeratordenominator!B:C,2,FALSE))</f>
        <v>Som9NRMQqV7</v>
      </c>
      <c r="AO1222" s="19" t="str">
        <f>IF(ISNA(VLOOKUP(TRIM(E1222),dim_supporttype!A:B,2,FALSE)),"",VLOOKUP(TRIM(E1222),dim_supporttype!A:C,2,FALSE))</f>
        <v>TA</v>
      </c>
      <c r="AP1222" s="19" t="str">
        <f>IF(ISNA(VLOOKUP(AO1222,dim_supporttype!B:C,2,FALSE)),"",VLOOKUP(AO1222,dim_supporttype!B:C,2,FALSE))</f>
        <v>cRAGKdWIDn4</v>
      </c>
      <c r="AQ1222" s="19" t="str">
        <f>IF(ISNA(VLOOKUP(TRIM(F1222),dim_disaggs!A:B,2,FALSE)),"No Disagg",VLOOKUP(TRIM(F1222),dim_disaggs!A:B,2,FALSE))</f>
        <v>TestingSiteType</v>
      </c>
      <c r="AR1222" s="19" t="str">
        <f>IF(ISNA(VLOOKUP(AQ1222,dim_disaggs!B:C,2,FALSE)),"",VLOOKUP(AQ1222,dim_disaggs!B:C,2,FALSE))</f>
        <v>J40P3mD78fq</v>
      </c>
      <c r="AU1222" s="72" t="s">
        <v>755</v>
      </c>
      <c r="AV1222" s="73" t="s">
        <v>755</v>
      </c>
      <c r="AW1222" s="66" t="s">
        <v>755</v>
      </c>
      <c r="AX1222" s="66" t="s">
        <v>755</v>
      </c>
      <c r="BA1222" s="105" t="str">
        <f t="shared" si="180"/>
        <v/>
      </c>
      <c r="BB1222" s="20" t="str">
        <f t="shared" si="181"/>
        <v/>
      </c>
    </row>
    <row r="1223" spans="1:68" x14ac:dyDescent="0.2">
      <c r="A1223" s="20" t="s">
        <v>95</v>
      </c>
      <c r="B1223" s="20" t="s">
        <v>1343</v>
      </c>
      <c r="C1223" s="20" t="s">
        <v>879</v>
      </c>
      <c r="D1223" s="20" t="s">
        <v>1</v>
      </c>
      <c r="E1223" s="20" t="s">
        <v>77</v>
      </c>
      <c r="G1223" s="20" t="s">
        <v>2442</v>
      </c>
      <c r="I1223" s="19">
        <f t="shared" si="173"/>
        <v>23</v>
      </c>
      <c r="J1223" s="20" t="s">
        <v>755</v>
      </c>
      <c r="K1223" s="20" t="s">
        <v>2229</v>
      </c>
      <c r="L1223" s="95" t="str">
        <f>IF(M1223&lt;&gt;"",IF(NOT(ISNA(INDEX(cc!B:B,MATCH(M1223,cc!A:A,0)))),INDEX(cc!B:B,MATCH(M1223,cc!A:A,0)),"0"),"")</f>
        <v>default</v>
      </c>
      <c r="M1223" s="97" t="s">
        <v>13</v>
      </c>
      <c r="N1223" s="28" t="str">
        <f t="shared" si="174"/>
        <v xml:space="preserve"> TARGET</v>
      </c>
      <c r="O1223" s="19" t="str">
        <f t="shared" si="176"/>
        <v>LAB_CAP (N, DSD) TARGET: Capacity to perform lab tests</v>
      </c>
      <c r="P1223" s="19" t="str">
        <f t="shared" si="177"/>
        <v>LAB_CAP (N, DSD) TARGET: Capacity to perform lab tests</v>
      </c>
      <c r="Q1223" s="19" t="str">
        <f t="shared" si="175"/>
        <v>LAB_CAP (N, DSD) TARGET</v>
      </c>
      <c r="R1223" s="19" t="str">
        <f t="shared" si="178"/>
        <v>LAB_CAP_N_DSD_TARGET</v>
      </c>
      <c r="S1223" s="19" t="str">
        <f t="shared" si="179"/>
        <v>LAB_CAP_N_DSD_TARGET</v>
      </c>
      <c r="T1223" s="19" t="b">
        <f>NOT(ISNA(VLOOKUP(B1223,dbcodes!A:B,2,FALSE)))</f>
        <v>1</v>
      </c>
      <c r="U1223" s="19" t="str">
        <f>IF(ISNA(VLOOKUP(B1223,dbcodes!A:B,2,FALSE)),des!R642,VLOOKUP(B1223,dbcodes!A:B,2,FALSE))</f>
        <v>LAB_CAP_N_DSD_TARGET</v>
      </c>
      <c r="V1223" s="20" t="s">
        <v>2337</v>
      </c>
      <c r="W1223" s="107">
        <f>IF(ISNA(VLOOKUP(C1223,descriptions!A:B,2,FALSE)),des!V642,IF(G1223=" TARGET","Target ","")&amp;VLOOKUP(C1223,descriptions!A:B,2,FALSE))</f>
        <v>0</v>
      </c>
      <c r="X1223" s="20" t="s">
        <v>4</v>
      </c>
      <c r="Y1223" s="20" t="s">
        <v>831</v>
      </c>
      <c r="Z1223" s="20" t="s">
        <v>836</v>
      </c>
      <c r="AA1223" s="20" t="s">
        <v>102</v>
      </c>
      <c r="AB1223" s="20" t="s">
        <v>755</v>
      </c>
      <c r="AC1223" s="19" t="str">
        <f>IF(AB1223&lt;&gt;"",IF(NOT(ISNA(INDEX(os!A:A,MATCH(AB1223,os!B:B,0)))),INDEX(os!A:A,MATCH(AB1223,os!B:B,0)),"0"),"")</f>
        <v/>
      </c>
      <c r="AD1223" s="20" t="s">
        <v>830</v>
      </c>
      <c r="AH1223" s="93" t="str">
        <f>IF(NOT(ISNA(VLOOKUP(B:B,ResultsTargets!A:A,1,0))),"TRUE","")</f>
        <v/>
      </c>
      <c r="AI1223" s="19" t="str">
        <f>IF(ISNA(VLOOKUP(C1223,dim_techarea!A:B,2,FALSE)),"",VLOOKUP(C1223,dim_techarea!A:B,2,FALSE))</f>
        <v>LAB_CAP</v>
      </c>
      <c r="AJ1223" s="19" t="str">
        <f>IF(ISNA(VLOOKUP(AI1223,dim_techarea!B:C,2,FALSE)),"",VLOOKUP(AI1223,dim_techarea!B:C,2,FALSE))</f>
        <v>eZAXh2WK6sw</v>
      </c>
      <c r="AK1223" s="19" t="str">
        <f>IF(ISNA(VLOOKUP(TRIM(G1223),dim_targetsresults!A:B,2,FALSE)),"",VLOOKUP(TRIM(G1223),dim_targetsresults!A:C,2,FALSE))</f>
        <v>MER Targets</v>
      </c>
      <c r="AL1223" s="19" t="str">
        <f>IF(ISNA(VLOOKUP(AK1223,dim_targetsresults!B:C,2,FALSE)),"",VLOOKUP(AK1223,dim_targetsresults!B:C,2,FALSE))</f>
        <v>W8imnja2Owd</v>
      </c>
      <c r="AM1223" s="19" t="str">
        <f>IF(ISNA(VLOOKUP(TRIM(D1223),dim_numeratordenominator!A:B,2,FALSE)),"",VLOOKUP(TRIM(D1223),dim_numeratordenominator!A:C,2,FALSE))</f>
        <v>Numerator</v>
      </c>
      <c r="AN1223" s="19" t="str">
        <f>IF(ISNA(VLOOKUP(AM1223,dim_numeratordenominator!B:C,2,FALSE)),"",VLOOKUP(AM1223,dim_numeratordenominator!B:C,2,FALSE))</f>
        <v>Som9NRMQqV7</v>
      </c>
      <c r="AO1223" s="19" t="str">
        <f>IF(ISNA(VLOOKUP(TRIM(E1223),dim_supporttype!A:B,2,FALSE)),"",VLOOKUP(TRIM(E1223),dim_supporttype!A:C,2,FALSE))</f>
        <v>DSD</v>
      </c>
      <c r="AP1223" s="19" t="str">
        <f>IF(ISNA(VLOOKUP(AO1223,dim_supporttype!B:C,2,FALSE)),"",VLOOKUP(AO1223,dim_supporttype!B:C,2,FALSE))</f>
        <v>iM13vdNLWKb</v>
      </c>
      <c r="AQ1223" s="19" t="str">
        <f>IF(ISNA(VLOOKUP(TRIM(F1223),dim_disaggs!A:B,2,FALSE)),"No Disagg",VLOOKUP(TRIM(F1223),dim_disaggs!A:B,2,FALSE))</f>
        <v>No Disagg</v>
      </c>
      <c r="AR1223" s="19" t="str">
        <f>IF(ISNA(VLOOKUP(AQ1223,dim_disaggs!B:C,2,FALSE)),"",VLOOKUP(AQ1223,dim_disaggs!B:C,2,FALSE))</f>
        <v>werJlVT6sf3</v>
      </c>
      <c r="AU1223" s="72" t="s">
        <v>755</v>
      </c>
      <c r="AV1223" s="73" t="s">
        <v>755</v>
      </c>
      <c r="AW1223" s="66" t="s">
        <v>755</v>
      </c>
      <c r="AX1223" s="66" t="s">
        <v>755</v>
      </c>
      <c r="BA1223" s="105" t="str">
        <f t="shared" si="180"/>
        <v/>
      </c>
      <c r="BB1223" s="20" t="str">
        <f t="shared" si="181"/>
        <v/>
      </c>
    </row>
    <row r="1224" spans="1:68" x14ac:dyDescent="0.2">
      <c r="A1224" s="20" t="s">
        <v>95</v>
      </c>
      <c r="B1224" s="20" t="s">
        <v>1349</v>
      </c>
      <c r="C1224" s="20" t="s">
        <v>879</v>
      </c>
      <c r="D1224" s="20" t="s">
        <v>1</v>
      </c>
      <c r="E1224" s="20" t="s">
        <v>78</v>
      </c>
      <c r="G1224" s="20" t="s">
        <v>2442</v>
      </c>
      <c r="I1224" s="19">
        <f t="shared" si="173"/>
        <v>22</v>
      </c>
      <c r="J1224" s="20" t="s">
        <v>755</v>
      </c>
      <c r="K1224" s="20" t="s">
        <v>2229</v>
      </c>
      <c r="L1224" s="95" t="str">
        <f>IF(M1224&lt;&gt;"",IF(NOT(ISNA(INDEX(cc!B:B,MATCH(M1224,cc!A:A,0)))),INDEX(cc!B:B,MATCH(M1224,cc!A:A,0)),"0"),"")</f>
        <v>default</v>
      </c>
      <c r="M1224" s="97" t="s">
        <v>13</v>
      </c>
      <c r="N1224" s="28" t="str">
        <f t="shared" si="174"/>
        <v xml:space="preserve"> TARGET</v>
      </c>
      <c r="O1224" s="19" t="str">
        <f t="shared" si="176"/>
        <v>LAB_CAP (N, TA) TARGET: Capacity to perform lab tests</v>
      </c>
      <c r="P1224" s="19" t="str">
        <f t="shared" si="177"/>
        <v>LAB_CAP (N, TA) TARGET: Capacity to perform lab tests</v>
      </c>
      <c r="Q1224" s="19" t="str">
        <f t="shared" si="175"/>
        <v>LAB_CAP (N, TA) TARGET</v>
      </c>
      <c r="R1224" s="19" t="str">
        <f t="shared" si="178"/>
        <v>LAB_CAP_N_TA_TARGET</v>
      </c>
      <c r="S1224" s="19" t="str">
        <f t="shared" si="179"/>
        <v>LAB_CAP_N_TA_TARGET</v>
      </c>
      <c r="T1224" s="19" t="b">
        <f>NOT(ISNA(VLOOKUP(B1224,dbcodes!A:B,2,FALSE)))</f>
        <v>1</v>
      </c>
      <c r="U1224" s="19" t="str">
        <f>IF(ISNA(VLOOKUP(B1224,dbcodes!A:B,2,FALSE)),des!R643,VLOOKUP(B1224,dbcodes!A:B,2,FALSE))</f>
        <v>LAB_CAP_N_TA_TARGET</v>
      </c>
      <c r="V1224" s="20" t="s">
        <v>2337</v>
      </c>
      <c r="W1224" s="107">
        <f>IF(ISNA(VLOOKUP(C1224,descriptions!A:B,2,FALSE)),des!V643,IF(G1224=" TARGET","Target ","")&amp;VLOOKUP(C1224,descriptions!A:B,2,FALSE))</f>
        <v>0</v>
      </c>
      <c r="X1224" s="20" t="s">
        <v>4</v>
      </c>
      <c r="Y1224" s="20" t="s">
        <v>831</v>
      </c>
      <c r="Z1224" s="20" t="s">
        <v>836</v>
      </c>
      <c r="AA1224" s="20" t="s">
        <v>102</v>
      </c>
      <c r="AB1224" s="20" t="s">
        <v>755</v>
      </c>
      <c r="AC1224" s="19" t="str">
        <f>IF(AB1224&lt;&gt;"",IF(NOT(ISNA(INDEX(os!A:A,MATCH(AB1224,os!B:B,0)))),INDEX(os!A:A,MATCH(AB1224,os!B:B,0)),"0"),"")</f>
        <v/>
      </c>
      <c r="AD1224" s="20" t="s">
        <v>830</v>
      </c>
      <c r="AH1224" s="93" t="str">
        <f>IF(NOT(ISNA(VLOOKUP(B:B,ResultsTargets!A:A,1,0))),"TRUE","")</f>
        <v/>
      </c>
      <c r="AI1224" s="19" t="str">
        <f>IF(ISNA(VLOOKUP(C1224,dim_techarea!A:B,2,FALSE)),"",VLOOKUP(C1224,dim_techarea!A:B,2,FALSE))</f>
        <v>LAB_CAP</v>
      </c>
      <c r="AJ1224" s="19" t="str">
        <f>IF(ISNA(VLOOKUP(AI1224,dim_techarea!B:C,2,FALSE)),"",VLOOKUP(AI1224,dim_techarea!B:C,2,FALSE))</f>
        <v>eZAXh2WK6sw</v>
      </c>
      <c r="AK1224" s="19" t="str">
        <f>IF(ISNA(VLOOKUP(TRIM(G1224),dim_targetsresults!A:B,2,FALSE)),"",VLOOKUP(TRIM(G1224),dim_targetsresults!A:C,2,FALSE))</f>
        <v>MER Targets</v>
      </c>
      <c r="AL1224" s="19" t="str">
        <f>IF(ISNA(VLOOKUP(AK1224,dim_targetsresults!B:C,2,FALSE)),"",VLOOKUP(AK1224,dim_targetsresults!B:C,2,FALSE))</f>
        <v>W8imnja2Owd</v>
      </c>
      <c r="AM1224" s="19" t="str">
        <f>IF(ISNA(VLOOKUP(TRIM(D1224),dim_numeratordenominator!A:B,2,FALSE)),"",VLOOKUP(TRIM(D1224),dim_numeratordenominator!A:C,2,FALSE))</f>
        <v>Numerator</v>
      </c>
      <c r="AN1224" s="19" t="str">
        <f>IF(ISNA(VLOOKUP(AM1224,dim_numeratordenominator!B:C,2,FALSE)),"",VLOOKUP(AM1224,dim_numeratordenominator!B:C,2,FALSE))</f>
        <v>Som9NRMQqV7</v>
      </c>
      <c r="AO1224" s="19" t="str">
        <f>IF(ISNA(VLOOKUP(TRIM(E1224),dim_supporttype!A:B,2,FALSE)),"",VLOOKUP(TRIM(E1224),dim_supporttype!A:C,2,FALSE))</f>
        <v>TA</v>
      </c>
      <c r="AP1224" s="19" t="str">
        <f>IF(ISNA(VLOOKUP(AO1224,dim_supporttype!B:C,2,FALSE)),"",VLOOKUP(AO1224,dim_supporttype!B:C,2,FALSE))</f>
        <v>cRAGKdWIDn4</v>
      </c>
      <c r="AQ1224" s="19" t="str">
        <f>IF(ISNA(VLOOKUP(TRIM(F1224),dim_disaggs!A:B,2,FALSE)),"No Disagg",VLOOKUP(TRIM(F1224),dim_disaggs!A:B,2,FALSE))</f>
        <v>No Disagg</v>
      </c>
      <c r="AR1224" s="19" t="str">
        <f>IF(ISNA(VLOOKUP(AQ1224,dim_disaggs!B:C,2,FALSE)),"",VLOOKUP(AQ1224,dim_disaggs!B:C,2,FALSE))</f>
        <v>werJlVT6sf3</v>
      </c>
      <c r="AU1224" s="72" t="s">
        <v>755</v>
      </c>
      <c r="AV1224" s="73" t="s">
        <v>755</v>
      </c>
      <c r="AW1224" s="66" t="s">
        <v>755</v>
      </c>
      <c r="AX1224" s="66" t="s">
        <v>755</v>
      </c>
      <c r="BA1224" s="105" t="str">
        <f t="shared" si="180"/>
        <v/>
      </c>
      <c r="BB1224" s="20" t="str">
        <f t="shared" si="181"/>
        <v/>
      </c>
    </row>
    <row r="1225" spans="1:68" x14ac:dyDescent="0.2">
      <c r="A1225" s="20" t="s">
        <v>95</v>
      </c>
      <c r="B1225" s="20" t="s">
        <v>1342</v>
      </c>
      <c r="C1225" s="20" t="s">
        <v>879</v>
      </c>
      <c r="D1225" s="20" t="s">
        <v>1</v>
      </c>
      <c r="E1225" s="20" t="s">
        <v>264</v>
      </c>
      <c r="G1225" s="20" t="s">
        <v>2442</v>
      </c>
      <c r="I1225" s="19">
        <f t="shared" si="173"/>
        <v>33</v>
      </c>
      <c r="J1225" s="20" t="s">
        <v>755</v>
      </c>
      <c r="K1225" s="20" t="s">
        <v>2229</v>
      </c>
      <c r="L1225" s="95" t="str">
        <f>IF(M1225&lt;&gt;"",IF(NOT(ISNA(INDEX(cc!B:B,MATCH(M1225,cc!A:A,0)))),INDEX(cc!B:B,MATCH(M1225,cc!A:A,0)),"0"),"")</f>
        <v>default</v>
      </c>
      <c r="M1225" s="97" t="s">
        <v>13</v>
      </c>
      <c r="N1225" s="28" t="str">
        <f t="shared" si="174"/>
        <v xml:space="preserve"> TARGET</v>
      </c>
      <c r="O1225" s="19" t="str">
        <f t="shared" si="176"/>
        <v>LAB_CAP (N, DSD_NARRATIVE) TARGET: Capacity to perform lab tests</v>
      </c>
      <c r="P1225" s="19" t="str">
        <f t="shared" si="177"/>
        <v>LAB_CAP (N, DSD_NARRATIVE) TARGET: Capacity to perform lab tests</v>
      </c>
      <c r="Q1225" s="19" t="str">
        <f t="shared" si="175"/>
        <v>LAB_CAP (N, DSD_NARRATIVE) TARGET</v>
      </c>
      <c r="R1225" s="19" t="str">
        <f t="shared" si="178"/>
        <v>LAB_CAP_N_DSD_NARRATIVE_TARGET</v>
      </c>
      <c r="S1225" s="19" t="str">
        <f t="shared" si="179"/>
        <v>LAB_CAP_N_DSD_NARRATIVE_TARGET</v>
      </c>
      <c r="T1225" s="19" t="b">
        <f>NOT(ISNA(VLOOKUP(B1225,dbcodes!A:B,2,FALSE)))</f>
        <v>1</v>
      </c>
      <c r="U1225" s="19" t="str">
        <f>IF(ISNA(VLOOKUP(B1225,dbcodes!A:B,2,FALSE)),des!R644,VLOOKUP(B1225,dbcodes!A:B,2,FALSE))</f>
        <v>LAB_CAP_N_DSD_NARRATIVE_TARGET</v>
      </c>
      <c r="V1225" s="20" t="s">
        <v>2337</v>
      </c>
      <c r="W1225" s="107">
        <f>IF(ISNA(VLOOKUP(C1225,descriptions!A:B,2,FALSE)),des!V644,IF(G1225=" TARGET","Target ","")&amp;VLOOKUP(C1225,descriptions!A:B,2,FALSE))</f>
        <v>0</v>
      </c>
      <c r="X1225" s="20" t="s">
        <v>9</v>
      </c>
      <c r="Y1225" s="20" t="s">
        <v>831</v>
      </c>
      <c r="Z1225" s="20" t="s">
        <v>836</v>
      </c>
      <c r="AA1225" s="20" t="s">
        <v>102</v>
      </c>
      <c r="AB1225" s="20" t="s">
        <v>755</v>
      </c>
      <c r="AC1225" s="19" t="str">
        <f>IF(AB1225&lt;&gt;"",IF(NOT(ISNA(INDEX(os!A:A,MATCH(AB1225,os!B:B,0)))),INDEX(os!A:A,MATCH(AB1225,os!B:B,0)),"0"),"")</f>
        <v/>
      </c>
      <c r="AD1225" s="20" t="s">
        <v>830</v>
      </c>
      <c r="AH1225" s="93" t="str">
        <f>IF(NOT(ISNA(VLOOKUP(B:B,ResultsTargets!A:A,1,0))),"TRUE","")</f>
        <v/>
      </c>
      <c r="AI1225" s="19" t="str">
        <f>IF(ISNA(VLOOKUP(C1225,dim_techarea!A:B,2,FALSE)),"",VLOOKUP(C1225,dim_techarea!A:B,2,FALSE))</f>
        <v>LAB_CAP</v>
      </c>
      <c r="AJ1225" s="19" t="str">
        <f>IF(ISNA(VLOOKUP(AI1225,dim_techarea!B:C,2,FALSE)),"",VLOOKUP(AI1225,dim_techarea!B:C,2,FALSE))</f>
        <v>eZAXh2WK6sw</v>
      </c>
      <c r="AK1225" s="19" t="str">
        <f>IF(ISNA(VLOOKUP(TRIM(G1225),dim_targetsresults!A:B,2,FALSE)),"",VLOOKUP(TRIM(G1225),dim_targetsresults!A:C,2,FALSE))</f>
        <v>MER Targets</v>
      </c>
      <c r="AL1225" s="19" t="str">
        <f>IF(ISNA(VLOOKUP(AK1225,dim_targetsresults!B:C,2,FALSE)),"",VLOOKUP(AK1225,dim_targetsresults!B:C,2,FALSE))</f>
        <v>W8imnja2Owd</v>
      </c>
      <c r="AM1225" s="19" t="str">
        <f>IF(ISNA(VLOOKUP(TRIM(D1225),dim_numeratordenominator!A:B,2,FALSE)),"",VLOOKUP(TRIM(D1225),dim_numeratordenominator!A:C,2,FALSE))</f>
        <v>Numerator</v>
      </c>
      <c r="AN1225" s="19" t="str">
        <f>IF(ISNA(VLOOKUP(AM1225,dim_numeratordenominator!B:C,2,FALSE)),"",VLOOKUP(AM1225,dim_numeratordenominator!B:C,2,FALSE))</f>
        <v>Som9NRMQqV7</v>
      </c>
      <c r="AO1225" s="19" t="str">
        <f>IF(ISNA(VLOOKUP(TRIM(E1225),dim_supporttype!A:B,2,FALSE)),"",VLOOKUP(TRIM(E1225),dim_supporttype!A:C,2,FALSE))</f>
        <v>DSD Narratives</v>
      </c>
      <c r="AP1225" s="19" t="str">
        <f>IF(ISNA(VLOOKUP(AO1225,dim_supporttype!B:C,2,FALSE)),"",VLOOKUP(AO1225,dim_supporttype!B:C,2,FALSE))</f>
        <v>ySGf8v2q9Rm</v>
      </c>
      <c r="AQ1225" s="19" t="str">
        <f>IF(ISNA(VLOOKUP(TRIM(F1225),dim_disaggs!A:B,2,FALSE)),"No Disagg",VLOOKUP(TRIM(F1225),dim_disaggs!A:B,2,FALSE))</f>
        <v>No Disagg</v>
      </c>
      <c r="AR1225" s="19" t="str">
        <f>IF(ISNA(VLOOKUP(AQ1225,dim_disaggs!B:C,2,FALSE)),"",VLOOKUP(AQ1225,dim_disaggs!B:C,2,FALSE))</f>
        <v>werJlVT6sf3</v>
      </c>
      <c r="AU1225" s="72" t="s">
        <v>755</v>
      </c>
      <c r="AV1225" s="73" t="s">
        <v>755</v>
      </c>
      <c r="AW1225" s="66" t="s">
        <v>755</v>
      </c>
      <c r="AX1225" s="66" t="s">
        <v>755</v>
      </c>
      <c r="BA1225" s="105" t="str">
        <f t="shared" si="180"/>
        <v/>
      </c>
      <c r="BB1225" s="20" t="str">
        <f t="shared" si="181"/>
        <v/>
      </c>
    </row>
    <row r="1226" spans="1:68" x14ac:dyDescent="0.2">
      <c r="A1226" s="20" t="s">
        <v>95</v>
      </c>
      <c r="B1226" s="20" t="s">
        <v>1348</v>
      </c>
      <c r="C1226" s="20" t="s">
        <v>879</v>
      </c>
      <c r="D1226" s="20" t="s">
        <v>1</v>
      </c>
      <c r="E1226" s="20" t="s">
        <v>265</v>
      </c>
      <c r="G1226" s="20" t="s">
        <v>2442</v>
      </c>
      <c r="I1226" s="19">
        <f t="shared" si="173"/>
        <v>32</v>
      </c>
      <c r="J1226" s="20" t="s">
        <v>755</v>
      </c>
      <c r="K1226" s="20" t="s">
        <v>2229</v>
      </c>
      <c r="L1226" s="95" t="str">
        <f>IF(M1226&lt;&gt;"",IF(NOT(ISNA(INDEX(cc!B:B,MATCH(M1226,cc!A:A,0)))),INDEX(cc!B:B,MATCH(M1226,cc!A:A,0)),"0"),"")</f>
        <v>default</v>
      </c>
      <c r="M1226" s="97" t="s">
        <v>13</v>
      </c>
      <c r="N1226" s="28" t="str">
        <f t="shared" si="174"/>
        <v xml:space="preserve"> TARGET</v>
      </c>
      <c r="O1226" s="19" t="str">
        <f t="shared" si="176"/>
        <v>LAB_CAP (N, TA_NARRATIVE) TARGET: Capacity to perform lab tests</v>
      </c>
      <c r="P1226" s="19" t="str">
        <f t="shared" si="177"/>
        <v>LAB_CAP (N, TA_NARRATIVE) TARGET: Capacity to perform lab tests</v>
      </c>
      <c r="Q1226" s="19" t="str">
        <f t="shared" si="175"/>
        <v>LAB_CAP (N, TA_NARRATIVE) TARGET</v>
      </c>
      <c r="R1226" s="19" t="str">
        <f t="shared" si="178"/>
        <v>LAB_CAP_N_TA_NARRATIVE_TARGET</v>
      </c>
      <c r="S1226" s="19" t="str">
        <f t="shared" si="179"/>
        <v>LAB_CAP_N_TA_NARRATIVE_TARGET</v>
      </c>
      <c r="T1226" s="19" t="b">
        <f>NOT(ISNA(VLOOKUP(B1226,dbcodes!A:B,2,FALSE)))</f>
        <v>1</v>
      </c>
      <c r="U1226" s="19" t="str">
        <f>IF(ISNA(VLOOKUP(B1226,dbcodes!A:B,2,FALSE)),des!R645,VLOOKUP(B1226,dbcodes!A:B,2,FALSE))</f>
        <v>LAB_CAP_N_TA_NARRATIVE_TARGET</v>
      </c>
      <c r="V1226" s="20" t="s">
        <v>2337</v>
      </c>
      <c r="W1226" s="107">
        <f>IF(ISNA(VLOOKUP(C1226,descriptions!A:B,2,FALSE)),des!V645,IF(G1226=" TARGET","Target ","")&amp;VLOOKUP(C1226,descriptions!A:B,2,FALSE))</f>
        <v>0</v>
      </c>
      <c r="X1226" s="20" t="s">
        <v>9</v>
      </c>
      <c r="Y1226" s="20" t="s">
        <v>831</v>
      </c>
      <c r="Z1226" s="20" t="s">
        <v>836</v>
      </c>
      <c r="AA1226" s="20" t="s">
        <v>102</v>
      </c>
      <c r="AB1226" s="20" t="s">
        <v>755</v>
      </c>
      <c r="AC1226" s="19" t="str">
        <f>IF(AB1226&lt;&gt;"",IF(NOT(ISNA(INDEX(os!A:A,MATCH(AB1226,os!B:B,0)))),INDEX(os!A:A,MATCH(AB1226,os!B:B,0)),"0"),"")</f>
        <v/>
      </c>
      <c r="AD1226" s="20" t="s">
        <v>830</v>
      </c>
      <c r="AH1226" s="93" t="str">
        <f>IF(NOT(ISNA(VLOOKUP(B:B,ResultsTargets!A:A,1,0))),"TRUE","")</f>
        <v/>
      </c>
      <c r="AI1226" s="19" t="str">
        <f>IF(ISNA(VLOOKUP(C1226,dim_techarea!A:B,2,FALSE)),"",VLOOKUP(C1226,dim_techarea!A:B,2,FALSE))</f>
        <v>LAB_CAP</v>
      </c>
      <c r="AJ1226" s="19" t="str">
        <f>IF(ISNA(VLOOKUP(AI1226,dim_techarea!B:C,2,FALSE)),"",VLOOKUP(AI1226,dim_techarea!B:C,2,FALSE))</f>
        <v>eZAXh2WK6sw</v>
      </c>
      <c r="AK1226" s="19" t="str">
        <f>IF(ISNA(VLOOKUP(TRIM(G1226),dim_targetsresults!A:B,2,FALSE)),"",VLOOKUP(TRIM(G1226),dim_targetsresults!A:C,2,FALSE))</f>
        <v>MER Targets</v>
      </c>
      <c r="AL1226" s="19" t="str">
        <f>IF(ISNA(VLOOKUP(AK1226,dim_targetsresults!B:C,2,FALSE)),"",VLOOKUP(AK1226,dim_targetsresults!B:C,2,FALSE))</f>
        <v>W8imnja2Owd</v>
      </c>
      <c r="AM1226" s="19" t="str">
        <f>IF(ISNA(VLOOKUP(TRIM(D1226),dim_numeratordenominator!A:B,2,FALSE)),"",VLOOKUP(TRIM(D1226),dim_numeratordenominator!A:C,2,FALSE))</f>
        <v>Numerator</v>
      </c>
      <c r="AN1226" s="19" t="str">
        <f>IF(ISNA(VLOOKUP(AM1226,dim_numeratordenominator!B:C,2,FALSE)),"",VLOOKUP(AM1226,dim_numeratordenominator!B:C,2,FALSE))</f>
        <v>Som9NRMQqV7</v>
      </c>
      <c r="AO1226" s="19" t="str">
        <f>IF(ISNA(VLOOKUP(TRIM(E1226),dim_supporttype!A:B,2,FALSE)),"",VLOOKUP(TRIM(E1226),dim_supporttype!A:C,2,FALSE))</f>
        <v>TA Narratives</v>
      </c>
      <c r="AP1226" s="19" t="str">
        <f>IF(ISNA(VLOOKUP(AO1226,dim_supporttype!B:C,2,FALSE)),"",VLOOKUP(AO1226,dim_supporttype!B:C,2,FALSE))</f>
        <v>aBZapfNWlIU</v>
      </c>
      <c r="AQ1226" s="19" t="str">
        <f>IF(ISNA(VLOOKUP(TRIM(F1226),dim_disaggs!A:B,2,FALSE)),"No Disagg",VLOOKUP(TRIM(F1226),dim_disaggs!A:B,2,FALSE))</f>
        <v>No Disagg</v>
      </c>
      <c r="AR1226" s="19" t="str">
        <f>IF(ISNA(VLOOKUP(AQ1226,dim_disaggs!B:C,2,FALSE)),"",VLOOKUP(AQ1226,dim_disaggs!B:C,2,FALSE))</f>
        <v>werJlVT6sf3</v>
      </c>
      <c r="AU1226" s="72" t="s">
        <v>755</v>
      </c>
      <c r="AV1226" s="73" t="s">
        <v>755</v>
      </c>
      <c r="AW1226" s="66" t="s">
        <v>755</v>
      </c>
      <c r="AX1226" s="66" t="s">
        <v>755</v>
      </c>
      <c r="BA1226" s="105" t="str">
        <f t="shared" si="180"/>
        <v/>
      </c>
      <c r="BB1226" s="20" t="str">
        <f t="shared" si="181"/>
        <v/>
      </c>
    </row>
    <row r="1227" spans="1:68" x14ac:dyDescent="0.2">
      <c r="A1227" s="20" t="s">
        <v>95</v>
      </c>
      <c r="B1227" s="20" t="s">
        <v>1461</v>
      </c>
      <c r="C1227" s="20" t="s">
        <v>798</v>
      </c>
      <c r="D1227" s="20" t="s">
        <v>1</v>
      </c>
      <c r="E1227" s="20" t="s">
        <v>264</v>
      </c>
      <c r="G1227" s="20" t="s">
        <v>20086</v>
      </c>
      <c r="I1227" s="19">
        <f t="shared" si="173"/>
        <v>25</v>
      </c>
      <c r="J1227" s="20" t="s">
        <v>755</v>
      </c>
      <c r="K1227" s="20" t="s">
        <v>2228</v>
      </c>
      <c r="L1227" s="95" t="str">
        <f>IF(M1227&lt;&gt;"",IF(NOT(ISNA(INDEX(cc!B:B,MATCH(M1227,cc!A:A,0)))),INDEX(cc!B:B,MATCH(M1227,cc!A:A,0)),"0"),"")</f>
        <v>default</v>
      </c>
      <c r="M1227" s="97" t="s">
        <v>13</v>
      </c>
      <c r="N1227" s="28" t="str">
        <f t="shared" si="174"/>
        <v/>
      </c>
      <c r="O1227" s="19" t="str">
        <f t="shared" si="176"/>
        <v>LAB_PT (N, DSD_NARRATIVE): Labs Accredited</v>
      </c>
      <c r="P1227" s="19" t="str">
        <f t="shared" si="177"/>
        <v>LAB_PT (N, DSD_NARRATIVE): Labs Accredited</v>
      </c>
      <c r="Q1227" s="19" t="str">
        <f t="shared" si="175"/>
        <v>LAB_PT (N, DSD_NARRATIVE)</v>
      </c>
      <c r="R1227" s="19" t="str">
        <f t="shared" si="178"/>
        <v>LAB_PT_N_DSD_NARRATIVE</v>
      </c>
      <c r="S1227" s="19" t="str">
        <f t="shared" si="179"/>
        <v>LAB_PT_N_DSD_NARRATIVE_</v>
      </c>
      <c r="T1227" s="19" t="b">
        <f>NOT(ISNA(VLOOKUP(B1227,dbcodes!A:B,2,FALSE)))</f>
        <v>1</v>
      </c>
      <c r="U1227" s="19" t="str">
        <f>IF(ISNA(VLOOKUP(B1227,dbcodes!A:B,2,FALSE)),des!R646,VLOOKUP(B1227,dbcodes!A:B,2,FALSE))</f>
        <v>LAB_PT_N_DSD_NARRATIVE</v>
      </c>
      <c r="W1227" s="107" t="str">
        <f>IF(ISNA(VLOOKUP(C1227,descriptions!A:B,2,FALSE)),des!V646,IF(G1227=" TARGET","Target ","")&amp;VLOOKUP(C1227,descriptions!A:B,2,FALSE))</f>
        <v>Number of adults and children receiving antiretroviral therapy in the reporting period with suppressed viral load (i.e. &lt;=1000 copies)</v>
      </c>
      <c r="X1227" s="20" t="s">
        <v>9</v>
      </c>
      <c r="Y1227" s="20" t="s">
        <v>831</v>
      </c>
      <c r="Z1227" s="20" t="s">
        <v>836</v>
      </c>
      <c r="AA1227" s="20" t="s">
        <v>102</v>
      </c>
      <c r="AB1227" s="20" t="s">
        <v>755</v>
      </c>
      <c r="AC1227" s="19" t="str">
        <f>IF(AB1227&lt;&gt;"",IF(NOT(ISNA(INDEX(os!A:A,MATCH(AB1227,os!B:B,0)))),INDEX(os!A:A,MATCH(AB1227,os!B:B,0)),"0"),"")</f>
        <v/>
      </c>
      <c r="AD1227" s="20" t="s">
        <v>830</v>
      </c>
      <c r="AH1227" s="93" t="str">
        <f>IF(NOT(ISNA(VLOOKUP(B:B,ResultsTargets!A:A,1,0))),"TRUE","")</f>
        <v/>
      </c>
      <c r="AI1227" s="19" t="str">
        <f>IF(ISNA(VLOOKUP(C1227,dim_techarea!A:B,2,FALSE)),"",VLOOKUP(C1227,dim_techarea!A:B,2,FALSE))</f>
        <v>LAB_PT</v>
      </c>
      <c r="AJ1227" s="19" t="str">
        <f>IF(ISNA(VLOOKUP(AI1227,dim_techarea!B:C,2,FALSE)),"",VLOOKUP(AI1227,dim_techarea!B:C,2,FALSE))</f>
        <v>cTAM8bJH3Vd</v>
      </c>
      <c r="AK1227" s="19" t="str">
        <f>IF(ISNA(VLOOKUP(TRIM(G1227),dim_targetsresults!A:B,2,FALSE)),"",VLOOKUP(TRIM(G1227),dim_targetsresults!A:C,2,FALSE))</f>
        <v>MER Results</v>
      </c>
      <c r="AL1227" s="19" t="str">
        <f>IF(ISNA(VLOOKUP(AK1227,dim_targetsresults!B:C,2,FALSE)),"",VLOOKUP(AK1227,dim_targetsresults!B:C,2,FALSE))</f>
        <v>Jh0jDM5yQ2E</v>
      </c>
      <c r="AM1227" s="19" t="str">
        <f>IF(ISNA(VLOOKUP(TRIM(D1227),dim_numeratordenominator!A:B,2,FALSE)),"",VLOOKUP(TRIM(D1227),dim_numeratordenominator!A:C,2,FALSE))</f>
        <v>Numerator</v>
      </c>
      <c r="AN1227" s="19" t="str">
        <f>IF(ISNA(VLOOKUP(AM1227,dim_numeratordenominator!B:C,2,FALSE)),"",VLOOKUP(AM1227,dim_numeratordenominator!B:C,2,FALSE))</f>
        <v>Som9NRMQqV7</v>
      </c>
      <c r="AO1227" s="19" t="str">
        <f>IF(ISNA(VLOOKUP(TRIM(E1227),dim_supporttype!A:B,2,FALSE)),"",VLOOKUP(TRIM(E1227),dim_supporttype!A:C,2,FALSE))</f>
        <v>DSD Narratives</v>
      </c>
      <c r="AP1227" s="19" t="str">
        <f>IF(ISNA(VLOOKUP(AO1227,dim_supporttype!B:C,2,FALSE)),"",VLOOKUP(AO1227,dim_supporttype!B:C,2,FALSE))</f>
        <v>ySGf8v2q9Rm</v>
      </c>
      <c r="AQ1227" s="19" t="str">
        <f>IF(ISNA(VLOOKUP(TRIM(F1227),dim_disaggs!A:B,2,FALSE)),"No Disagg",VLOOKUP(TRIM(F1227),dim_disaggs!A:B,2,FALSE))</f>
        <v>No Disagg</v>
      </c>
      <c r="AR1227" s="19" t="str">
        <f>IF(ISNA(VLOOKUP(AQ1227,dim_disaggs!B:C,2,FALSE)),"",VLOOKUP(AQ1227,dim_disaggs!B:C,2,FALSE))</f>
        <v>werJlVT6sf3</v>
      </c>
      <c r="AU1227" s="72" t="s">
        <v>755</v>
      </c>
      <c r="AV1227" s="73" t="s">
        <v>755</v>
      </c>
      <c r="AW1227" s="66" t="s">
        <v>755</v>
      </c>
      <c r="AX1227" s="66" t="s">
        <v>755</v>
      </c>
      <c r="BA1227" s="105" t="str">
        <f t="shared" si="180"/>
        <v/>
      </c>
      <c r="BB1227" s="20" t="str">
        <f t="shared" si="181"/>
        <v/>
      </c>
      <c r="BE1227" s="75" t="s">
        <v>755</v>
      </c>
      <c r="BF1227" s="73" t="s">
        <v>755</v>
      </c>
      <c r="BG1227" s="55" t="s">
        <v>755</v>
      </c>
      <c r="BH1227" s="76" t="s">
        <v>755</v>
      </c>
      <c r="BI1227" s="20" t="s">
        <v>755</v>
      </c>
      <c r="BJ1227" s="20" t="s">
        <v>755</v>
      </c>
      <c r="BK1227" s="55" t="s">
        <v>755</v>
      </c>
      <c r="BL1227" s="71" t="s">
        <v>755</v>
      </c>
      <c r="BM1227" s="77" t="s">
        <v>755</v>
      </c>
      <c r="BN1227" s="78" t="s">
        <v>755</v>
      </c>
      <c r="BO1227" s="77" t="s">
        <v>755</v>
      </c>
      <c r="BP1227" s="78" t="s">
        <v>755</v>
      </c>
    </row>
    <row r="1228" spans="1:68" x14ac:dyDescent="0.2">
      <c r="A1228" s="20" t="s">
        <v>95</v>
      </c>
      <c r="B1228" s="20" t="s">
        <v>1463</v>
      </c>
      <c r="C1228" s="20" t="s">
        <v>798</v>
      </c>
      <c r="D1228" s="20" t="s">
        <v>1</v>
      </c>
      <c r="E1228" s="20" t="s">
        <v>265</v>
      </c>
      <c r="G1228" s="20" t="s">
        <v>20086</v>
      </c>
      <c r="I1228" s="19">
        <f t="shared" si="173"/>
        <v>24</v>
      </c>
      <c r="J1228" s="20" t="s">
        <v>755</v>
      </c>
      <c r="K1228" s="20" t="s">
        <v>2228</v>
      </c>
      <c r="L1228" s="95" t="str">
        <f>IF(M1228&lt;&gt;"",IF(NOT(ISNA(INDEX(cc!B:B,MATCH(M1228,cc!A:A,0)))),INDEX(cc!B:B,MATCH(M1228,cc!A:A,0)),"0"),"")</f>
        <v>default</v>
      </c>
      <c r="M1228" s="97" t="s">
        <v>13</v>
      </c>
      <c r="N1228" s="28" t="str">
        <f t="shared" si="174"/>
        <v/>
      </c>
      <c r="O1228" s="19" t="str">
        <f t="shared" si="176"/>
        <v>LAB_PT (N, TA_NARRATIVE): Labs Accredited</v>
      </c>
      <c r="P1228" s="19" t="str">
        <f t="shared" si="177"/>
        <v>LAB_PT (N, TA_NARRATIVE): Labs Accredited</v>
      </c>
      <c r="Q1228" s="19" t="str">
        <f t="shared" si="175"/>
        <v>LAB_PT (N, TA_NARRATIVE)</v>
      </c>
      <c r="R1228" s="19" t="str">
        <f t="shared" si="178"/>
        <v>LAB_PT_N_TA_NARRATIVE</v>
      </c>
      <c r="S1228" s="19" t="str">
        <f t="shared" si="179"/>
        <v>LAB_PT_N_TA_NARRATIVE_</v>
      </c>
      <c r="T1228" s="19" t="b">
        <f>NOT(ISNA(VLOOKUP(B1228,dbcodes!A:B,2,FALSE)))</f>
        <v>1</v>
      </c>
      <c r="U1228" s="19" t="str">
        <f>IF(ISNA(VLOOKUP(B1228,dbcodes!A:B,2,FALSE)),des!R647,VLOOKUP(B1228,dbcodes!A:B,2,FALSE))</f>
        <v>LAB_PT _N_TA_NARRATIVE</v>
      </c>
      <c r="W1228" s="107">
        <f>IF(ISNA(VLOOKUP(C1228,descriptions!A:B,2,FALSE)),des!V647,IF(G1228=" TARGET","Target ","")&amp;VLOOKUP(C1228,descriptions!A:B,2,FALSE))</f>
        <v>0</v>
      </c>
      <c r="X1228" s="20" t="s">
        <v>9</v>
      </c>
      <c r="Y1228" s="20" t="s">
        <v>831</v>
      </c>
      <c r="Z1228" s="20" t="s">
        <v>836</v>
      </c>
      <c r="AA1228" s="20" t="s">
        <v>102</v>
      </c>
      <c r="AB1228" s="20" t="s">
        <v>755</v>
      </c>
      <c r="AC1228" s="19" t="str">
        <f>IF(AB1228&lt;&gt;"",IF(NOT(ISNA(INDEX(os!A:A,MATCH(AB1228,os!B:B,0)))),INDEX(os!A:A,MATCH(AB1228,os!B:B,0)),"0"),"")</f>
        <v/>
      </c>
      <c r="AD1228" s="20" t="s">
        <v>830</v>
      </c>
      <c r="AH1228" s="93" t="str">
        <f>IF(NOT(ISNA(VLOOKUP(B:B,ResultsTargets!A:A,1,0))),"TRUE","")</f>
        <v/>
      </c>
      <c r="AI1228" s="19" t="str">
        <f>IF(ISNA(VLOOKUP(C1228,dim_techarea!A:B,2,FALSE)),"",VLOOKUP(C1228,dim_techarea!A:B,2,FALSE))</f>
        <v>LAB_PT</v>
      </c>
      <c r="AJ1228" s="19" t="str">
        <f>IF(ISNA(VLOOKUP(AI1228,dim_techarea!B:C,2,FALSE)),"",VLOOKUP(AI1228,dim_techarea!B:C,2,FALSE))</f>
        <v>cTAM8bJH3Vd</v>
      </c>
      <c r="AK1228" s="19" t="str">
        <f>IF(ISNA(VLOOKUP(TRIM(G1228),dim_targetsresults!A:B,2,FALSE)),"",VLOOKUP(TRIM(G1228),dim_targetsresults!A:C,2,FALSE))</f>
        <v>MER Results</v>
      </c>
      <c r="AL1228" s="19" t="str">
        <f>IF(ISNA(VLOOKUP(AK1228,dim_targetsresults!B:C,2,FALSE)),"",VLOOKUP(AK1228,dim_targetsresults!B:C,2,FALSE))</f>
        <v>Jh0jDM5yQ2E</v>
      </c>
      <c r="AM1228" s="19" t="str">
        <f>IF(ISNA(VLOOKUP(TRIM(D1228),dim_numeratordenominator!A:B,2,FALSE)),"",VLOOKUP(TRIM(D1228),dim_numeratordenominator!A:C,2,FALSE))</f>
        <v>Numerator</v>
      </c>
      <c r="AN1228" s="19" t="str">
        <f>IF(ISNA(VLOOKUP(AM1228,dim_numeratordenominator!B:C,2,FALSE)),"",VLOOKUP(AM1228,dim_numeratordenominator!B:C,2,FALSE))</f>
        <v>Som9NRMQqV7</v>
      </c>
      <c r="AO1228" s="19" t="str">
        <f>IF(ISNA(VLOOKUP(TRIM(E1228),dim_supporttype!A:B,2,FALSE)),"",VLOOKUP(TRIM(E1228),dim_supporttype!A:C,2,FALSE))</f>
        <v>TA Narratives</v>
      </c>
      <c r="AP1228" s="19" t="str">
        <f>IF(ISNA(VLOOKUP(AO1228,dim_supporttype!B:C,2,FALSE)),"",VLOOKUP(AO1228,dim_supporttype!B:C,2,FALSE))</f>
        <v>aBZapfNWlIU</v>
      </c>
      <c r="AQ1228" s="19" t="str">
        <f>IF(ISNA(VLOOKUP(TRIM(F1228),dim_disaggs!A:B,2,FALSE)),"No Disagg",VLOOKUP(TRIM(F1228),dim_disaggs!A:B,2,FALSE))</f>
        <v>No Disagg</v>
      </c>
      <c r="AR1228" s="19" t="str">
        <f>IF(ISNA(VLOOKUP(AQ1228,dim_disaggs!B:C,2,FALSE)),"",VLOOKUP(AQ1228,dim_disaggs!B:C,2,FALSE))</f>
        <v>werJlVT6sf3</v>
      </c>
      <c r="AU1228" s="72" t="s">
        <v>755</v>
      </c>
      <c r="AV1228" s="73" t="s">
        <v>755</v>
      </c>
      <c r="AW1228" s="66" t="s">
        <v>755</v>
      </c>
      <c r="AX1228" s="66" t="s">
        <v>755</v>
      </c>
      <c r="BA1228" s="105" t="str">
        <f t="shared" si="180"/>
        <v/>
      </c>
      <c r="BB1228" s="20" t="str">
        <f t="shared" si="181"/>
        <v/>
      </c>
      <c r="BE1228" s="75" t="s">
        <v>755</v>
      </c>
      <c r="BF1228" s="73" t="s">
        <v>755</v>
      </c>
      <c r="BG1228" s="55" t="s">
        <v>755</v>
      </c>
      <c r="BH1228" s="76" t="s">
        <v>755</v>
      </c>
      <c r="BI1228" s="20" t="s">
        <v>755</v>
      </c>
      <c r="BJ1228" s="20" t="s">
        <v>755</v>
      </c>
      <c r="BK1228" s="55" t="s">
        <v>755</v>
      </c>
      <c r="BL1228" s="71" t="s">
        <v>755</v>
      </c>
      <c r="BM1228" s="77" t="s">
        <v>755</v>
      </c>
      <c r="BN1228" s="78" t="s">
        <v>755</v>
      </c>
      <c r="BO1228" s="77" t="s">
        <v>755</v>
      </c>
      <c r="BP1228" s="78" t="s">
        <v>755</v>
      </c>
    </row>
    <row r="1229" spans="1:68" x14ac:dyDescent="0.2">
      <c r="A1229" s="20" t="s">
        <v>95</v>
      </c>
      <c r="B1229" s="20" t="s">
        <v>1462</v>
      </c>
      <c r="C1229" s="20" t="s">
        <v>798</v>
      </c>
      <c r="D1229" s="20" t="s">
        <v>1</v>
      </c>
      <c r="E1229" s="20" t="s">
        <v>264</v>
      </c>
      <c r="G1229" s="20" t="s">
        <v>2442</v>
      </c>
      <c r="I1229" s="19">
        <f t="shared" si="173"/>
        <v>32</v>
      </c>
      <c r="J1229" s="20" t="s">
        <v>755</v>
      </c>
      <c r="K1229" s="20" t="s">
        <v>2228</v>
      </c>
      <c r="L1229" s="95" t="str">
        <f>IF(M1229&lt;&gt;"",IF(NOT(ISNA(INDEX(cc!B:B,MATCH(M1229,cc!A:A,0)))),INDEX(cc!B:B,MATCH(M1229,cc!A:A,0)),"0"),"")</f>
        <v>default</v>
      </c>
      <c r="M1229" s="97" t="s">
        <v>13</v>
      </c>
      <c r="N1229" s="28" t="str">
        <f t="shared" si="174"/>
        <v xml:space="preserve"> TARGET</v>
      </c>
      <c r="O1229" s="19" t="str">
        <f t="shared" si="176"/>
        <v>LAB_PT (N, DSD_NARRATIVE) TARGET: Labs Accredited</v>
      </c>
      <c r="P1229" s="19" t="str">
        <f t="shared" si="177"/>
        <v>LAB_PT (N, DSD_NARRATIVE) TARGET: Labs Accredited</v>
      </c>
      <c r="Q1229" s="19" t="str">
        <f t="shared" si="175"/>
        <v>LAB_PT (N, DSD_NARRATIVE) TARGET</v>
      </c>
      <c r="R1229" s="19" t="str">
        <f t="shared" si="178"/>
        <v>LAB_PT_N_DSD_NARRATIVE_TARGET</v>
      </c>
      <c r="S1229" s="19" t="str">
        <f t="shared" si="179"/>
        <v>LAB_PT_N_DSD_NARRATIVE_TARGET</v>
      </c>
      <c r="T1229" s="19" t="b">
        <f>NOT(ISNA(VLOOKUP(B1229,dbcodes!A:B,2,FALSE)))</f>
        <v>1</v>
      </c>
      <c r="U1229" s="19" t="str">
        <f>IF(ISNA(VLOOKUP(B1229,dbcodes!A:B,2,FALSE)),des!R648,VLOOKUP(B1229,dbcodes!A:B,2,FALSE))</f>
        <v>LAB_PT_N_DSD_NARRATIVE_TARGET</v>
      </c>
      <c r="W1229" s="107">
        <f>IF(ISNA(VLOOKUP(C1229,descriptions!A:B,2,FALSE)),des!V648,IF(G1229=" TARGET","Target ","")&amp;VLOOKUP(C1229,descriptions!A:B,2,FALSE))</f>
        <v>0</v>
      </c>
      <c r="X1229" s="20" t="s">
        <v>9</v>
      </c>
      <c r="Y1229" s="20" t="s">
        <v>831</v>
      </c>
      <c r="Z1229" s="20" t="s">
        <v>836</v>
      </c>
      <c r="AA1229" s="20" t="s">
        <v>102</v>
      </c>
      <c r="AB1229" s="20" t="s">
        <v>755</v>
      </c>
      <c r="AC1229" s="19" t="str">
        <f>IF(AB1229&lt;&gt;"",IF(NOT(ISNA(INDEX(os!A:A,MATCH(AB1229,os!B:B,0)))),INDEX(os!A:A,MATCH(AB1229,os!B:B,0)),"0"),"")</f>
        <v/>
      </c>
      <c r="AD1229" s="20" t="s">
        <v>830</v>
      </c>
      <c r="AH1229" s="93" t="str">
        <f>IF(NOT(ISNA(VLOOKUP(B:B,ResultsTargets!A:A,1,0))),"TRUE","")</f>
        <v/>
      </c>
      <c r="AI1229" s="19" t="str">
        <f>IF(ISNA(VLOOKUP(C1229,dim_techarea!A:B,2,FALSE)),"",VLOOKUP(C1229,dim_techarea!A:B,2,FALSE))</f>
        <v>LAB_PT</v>
      </c>
      <c r="AJ1229" s="19" t="str">
        <f>IF(ISNA(VLOOKUP(AI1229,dim_techarea!B:C,2,FALSE)),"",VLOOKUP(AI1229,dim_techarea!B:C,2,FALSE))</f>
        <v>cTAM8bJH3Vd</v>
      </c>
      <c r="AK1229" s="19" t="str">
        <f>IF(ISNA(VLOOKUP(TRIM(G1229),dim_targetsresults!A:B,2,FALSE)),"",VLOOKUP(TRIM(G1229),dim_targetsresults!A:C,2,FALSE))</f>
        <v>MER Targets</v>
      </c>
      <c r="AL1229" s="19" t="str">
        <f>IF(ISNA(VLOOKUP(AK1229,dim_targetsresults!B:C,2,FALSE)),"",VLOOKUP(AK1229,dim_targetsresults!B:C,2,FALSE))</f>
        <v>W8imnja2Owd</v>
      </c>
      <c r="AM1229" s="19" t="str">
        <f>IF(ISNA(VLOOKUP(TRIM(D1229),dim_numeratordenominator!A:B,2,FALSE)),"",VLOOKUP(TRIM(D1229),dim_numeratordenominator!A:C,2,FALSE))</f>
        <v>Numerator</v>
      </c>
      <c r="AN1229" s="19" t="str">
        <f>IF(ISNA(VLOOKUP(AM1229,dim_numeratordenominator!B:C,2,FALSE)),"",VLOOKUP(AM1229,dim_numeratordenominator!B:C,2,FALSE))</f>
        <v>Som9NRMQqV7</v>
      </c>
      <c r="AO1229" s="19" t="str">
        <f>IF(ISNA(VLOOKUP(TRIM(E1229),dim_supporttype!A:B,2,FALSE)),"",VLOOKUP(TRIM(E1229),dim_supporttype!A:C,2,FALSE))</f>
        <v>DSD Narratives</v>
      </c>
      <c r="AP1229" s="19" t="str">
        <f>IF(ISNA(VLOOKUP(AO1229,dim_supporttype!B:C,2,FALSE)),"",VLOOKUP(AO1229,dim_supporttype!B:C,2,FALSE))</f>
        <v>ySGf8v2q9Rm</v>
      </c>
      <c r="AQ1229" s="19" t="str">
        <f>IF(ISNA(VLOOKUP(TRIM(F1229),dim_disaggs!A:B,2,FALSE)),"No Disagg",VLOOKUP(TRIM(F1229),dim_disaggs!A:B,2,FALSE))</f>
        <v>No Disagg</v>
      </c>
      <c r="AR1229" s="19" t="str">
        <f>IF(ISNA(VLOOKUP(AQ1229,dim_disaggs!B:C,2,FALSE)),"",VLOOKUP(AQ1229,dim_disaggs!B:C,2,FALSE))</f>
        <v>werJlVT6sf3</v>
      </c>
      <c r="AU1229" s="72" t="s">
        <v>755</v>
      </c>
      <c r="AV1229" s="73" t="s">
        <v>755</v>
      </c>
      <c r="AW1229" s="66" t="s">
        <v>755</v>
      </c>
      <c r="AX1229" s="66" t="s">
        <v>755</v>
      </c>
      <c r="BA1229" s="105" t="str">
        <f t="shared" si="180"/>
        <v/>
      </c>
      <c r="BB1229" s="20" t="str">
        <f t="shared" si="181"/>
        <v/>
      </c>
      <c r="BE1229" s="75" t="s">
        <v>755</v>
      </c>
      <c r="BF1229" s="73" t="s">
        <v>755</v>
      </c>
      <c r="BG1229" s="55" t="s">
        <v>755</v>
      </c>
      <c r="BH1229" s="76" t="s">
        <v>755</v>
      </c>
      <c r="BI1229" s="20" t="s">
        <v>755</v>
      </c>
      <c r="BJ1229" s="20" t="s">
        <v>755</v>
      </c>
      <c r="BK1229" s="55" t="s">
        <v>755</v>
      </c>
      <c r="BL1229" s="71" t="s">
        <v>755</v>
      </c>
      <c r="BM1229" s="77" t="s">
        <v>755</v>
      </c>
      <c r="BN1229" s="78" t="s">
        <v>755</v>
      </c>
      <c r="BO1229" s="77" t="s">
        <v>755</v>
      </c>
      <c r="BP1229" s="78" t="s">
        <v>755</v>
      </c>
    </row>
    <row r="1230" spans="1:68" x14ac:dyDescent="0.2">
      <c r="A1230" s="20" t="s">
        <v>95</v>
      </c>
      <c r="B1230" s="20" t="s">
        <v>1464</v>
      </c>
      <c r="C1230" s="20" t="s">
        <v>798</v>
      </c>
      <c r="D1230" s="20" t="s">
        <v>1</v>
      </c>
      <c r="E1230" s="20" t="s">
        <v>265</v>
      </c>
      <c r="G1230" s="20" t="s">
        <v>2442</v>
      </c>
      <c r="I1230" s="19">
        <f t="shared" si="173"/>
        <v>31</v>
      </c>
      <c r="J1230" s="20" t="s">
        <v>755</v>
      </c>
      <c r="K1230" s="20" t="s">
        <v>2228</v>
      </c>
      <c r="L1230" s="95" t="str">
        <f>IF(M1230&lt;&gt;"",IF(NOT(ISNA(INDEX(cc!B:B,MATCH(M1230,cc!A:A,0)))),INDEX(cc!B:B,MATCH(M1230,cc!A:A,0)),"0"),"")</f>
        <v>default</v>
      </c>
      <c r="M1230" s="97" t="s">
        <v>13</v>
      </c>
      <c r="N1230" s="28" t="str">
        <f t="shared" si="174"/>
        <v xml:space="preserve"> TARGET</v>
      </c>
      <c r="O1230" s="19" t="str">
        <f t="shared" si="176"/>
        <v>LAB_PT (N, TA_NARRATIVE) TARGET: Labs Accredited</v>
      </c>
      <c r="P1230" s="19" t="str">
        <f t="shared" si="177"/>
        <v>LAB_PT (N, TA_NARRATIVE) TARGET: Labs Accredited</v>
      </c>
      <c r="Q1230" s="19" t="str">
        <f t="shared" si="175"/>
        <v>LAB_PT (N, TA_NARRATIVE) TARGET</v>
      </c>
      <c r="R1230" s="19" t="str">
        <f t="shared" si="178"/>
        <v>LAB_PT_N_TA_NARRATIVE_TARGET</v>
      </c>
      <c r="S1230" s="19" t="str">
        <f t="shared" si="179"/>
        <v>LAB_PT_N_TA_NARRATIVE_TARGET</v>
      </c>
      <c r="T1230" s="19" t="b">
        <f>NOT(ISNA(VLOOKUP(B1230,dbcodes!A:B,2,FALSE)))</f>
        <v>1</v>
      </c>
      <c r="U1230" s="19" t="str">
        <f>IF(ISNA(VLOOKUP(B1230,dbcodes!A:B,2,FALSE)),des!R649,VLOOKUP(B1230,dbcodes!A:B,2,FALSE))</f>
        <v>LAB_PT_N_TA_NARRATIVE_TARGET</v>
      </c>
      <c r="W1230" s="107">
        <f>IF(ISNA(VLOOKUP(C1230,descriptions!A:B,2,FALSE)),des!V649,IF(G1230=" TARGET","Target ","")&amp;VLOOKUP(C1230,descriptions!A:B,2,FALSE))</f>
        <v>0</v>
      </c>
      <c r="X1230" s="20" t="s">
        <v>9</v>
      </c>
      <c r="Y1230" s="20" t="s">
        <v>831</v>
      </c>
      <c r="Z1230" s="20" t="s">
        <v>836</v>
      </c>
      <c r="AA1230" s="20" t="s">
        <v>102</v>
      </c>
      <c r="AB1230" s="20" t="s">
        <v>755</v>
      </c>
      <c r="AC1230" s="19" t="str">
        <f>IF(AB1230&lt;&gt;"",IF(NOT(ISNA(INDEX(os!A:A,MATCH(AB1230,os!B:B,0)))),INDEX(os!A:A,MATCH(AB1230,os!B:B,0)),"0"),"")</f>
        <v/>
      </c>
      <c r="AD1230" s="20" t="s">
        <v>830</v>
      </c>
      <c r="AH1230" s="93" t="str">
        <f>IF(NOT(ISNA(VLOOKUP(B:B,ResultsTargets!A:A,1,0))),"TRUE","")</f>
        <v/>
      </c>
      <c r="AI1230" s="19" t="str">
        <f>IF(ISNA(VLOOKUP(C1230,dim_techarea!A:B,2,FALSE)),"",VLOOKUP(C1230,dim_techarea!A:B,2,FALSE))</f>
        <v>LAB_PT</v>
      </c>
      <c r="AJ1230" s="19" t="str">
        <f>IF(ISNA(VLOOKUP(AI1230,dim_techarea!B:C,2,FALSE)),"",VLOOKUP(AI1230,dim_techarea!B:C,2,FALSE))</f>
        <v>cTAM8bJH3Vd</v>
      </c>
      <c r="AK1230" s="19" t="str">
        <f>IF(ISNA(VLOOKUP(TRIM(G1230),dim_targetsresults!A:B,2,FALSE)),"",VLOOKUP(TRIM(G1230),dim_targetsresults!A:C,2,FALSE))</f>
        <v>MER Targets</v>
      </c>
      <c r="AL1230" s="19" t="str">
        <f>IF(ISNA(VLOOKUP(AK1230,dim_targetsresults!B:C,2,FALSE)),"",VLOOKUP(AK1230,dim_targetsresults!B:C,2,FALSE))</f>
        <v>W8imnja2Owd</v>
      </c>
      <c r="AM1230" s="19" t="str">
        <f>IF(ISNA(VLOOKUP(TRIM(D1230),dim_numeratordenominator!A:B,2,FALSE)),"",VLOOKUP(TRIM(D1230),dim_numeratordenominator!A:C,2,FALSE))</f>
        <v>Numerator</v>
      </c>
      <c r="AN1230" s="19" t="str">
        <f>IF(ISNA(VLOOKUP(AM1230,dim_numeratordenominator!B:C,2,FALSE)),"",VLOOKUP(AM1230,dim_numeratordenominator!B:C,2,FALSE))</f>
        <v>Som9NRMQqV7</v>
      </c>
      <c r="AO1230" s="19" t="str">
        <f>IF(ISNA(VLOOKUP(TRIM(E1230),dim_supporttype!A:B,2,FALSE)),"",VLOOKUP(TRIM(E1230),dim_supporttype!A:C,2,FALSE))</f>
        <v>TA Narratives</v>
      </c>
      <c r="AP1230" s="19" t="str">
        <f>IF(ISNA(VLOOKUP(AO1230,dim_supporttype!B:C,2,FALSE)),"",VLOOKUP(AO1230,dim_supporttype!B:C,2,FALSE))</f>
        <v>aBZapfNWlIU</v>
      </c>
      <c r="AQ1230" s="19" t="str">
        <f>IF(ISNA(VLOOKUP(TRIM(F1230),dim_disaggs!A:B,2,FALSE)),"No Disagg",VLOOKUP(TRIM(F1230),dim_disaggs!A:B,2,FALSE))</f>
        <v>No Disagg</v>
      </c>
      <c r="AR1230" s="19" t="str">
        <f>IF(ISNA(VLOOKUP(AQ1230,dim_disaggs!B:C,2,FALSE)),"",VLOOKUP(AQ1230,dim_disaggs!B:C,2,FALSE))</f>
        <v>werJlVT6sf3</v>
      </c>
      <c r="AU1230" s="72" t="s">
        <v>755</v>
      </c>
      <c r="AV1230" s="73" t="s">
        <v>755</v>
      </c>
      <c r="AW1230" s="66" t="s">
        <v>755</v>
      </c>
      <c r="AX1230" s="66" t="s">
        <v>755</v>
      </c>
      <c r="BA1230" s="105" t="str">
        <f t="shared" si="180"/>
        <v/>
      </c>
      <c r="BB1230" s="20" t="str">
        <f t="shared" si="181"/>
        <v/>
      </c>
      <c r="BE1230" s="75" t="s">
        <v>755</v>
      </c>
      <c r="BF1230" s="73" t="s">
        <v>755</v>
      </c>
      <c r="BG1230" s="55" t="s">
        <v>755</v>
      </c>
      <c r="BH1230" s="76" t="s">
        <v>755</v>
      </c>
      <c r="BI1230" s="20" t="s">
        <v>755</v>
      </c>
      <c r="BJ1230" s="20" t="s">
        <v>755</v>
      </c>
      <c r="BK1230" s="55" t="s">
        <v>755</v>
      </c>
      <c r="BL1230" s="71" t="s">
        <v>755</v>
      </c>
      <c r="BM1230" s="77" t="s">
        <v>755</v>
      </c>
      <c r="BN1230" s="78" t="s">
        <v>755</v>
      </c>
      <c r="BO1230" s="77" t="s">
        <v>755</v>
      </c>
      <c r="BP1230" s="78" t="s">
        <v>755</v>
      </c>
    </row>
    <row r="1231" spans="1:68" x14ac:dyDescent="0.2">
      <c r="A1231" s="20" t="s">
        <v>95</v>
      </c>
      <c r="B1231" s="20" t="s">
        <v>1352</v>
      </c>
      <c r="C1231" s="20" t="s">
        <v>882</v>
      </c>
      <c r="D1231" s="20" t="s">
        <v>2136</v>
      </c>
      <c r="E1231" s="20" t="s">
        <v>77</v>
      </c>
      <c r="G1231" s="20" t="s">
        <v>20086</v>
      </c>
      <c r="I1231" s="19">
        <f t="shared" ref="I1231:I1294" si="182">LEN(Q1231)</f>
        <v>19</v>
      </c>
      <c r="J1231" s="20" t="s">
        <v>755</v>
      </c>
      <c r="K1231" s="20" t="s">
        <v>2230</v>
      </c>
      <c r="L1231" s="95" t="str">
        <f>IF(M1231&lt;&gt;"",IF(NOT(ISNA(INDEX(cc!B:B,MATCH(M1231,cc!A:A,0)))),INDEX(cc!B:B,MATCH(M1231,cc!A:A,0)),"0"),"")</f>
        <v>default</v>
      </c>
      <c r="M1231" s="97" t="s">
        <v>13</v>
      </c>
      <c r="N1231" s="28" t="str">
        <f t="shared" ref="N1231:N1294" si="183">IF(G1231=" RESULT","",G1231)</f>
        <v/>
      </c>
      <c r="O1231" s="19" t="str">
        <f t="shared" si="176"/>
        <v>LAB_PT_CD4 (P, DSD): Perform CD4 Test and Participate in PT</v>
      </c>
      <c r="P1231" s="19" t="str">
        <f t="shared" si="177"/>
        <v>LAB_PT_CD4 (P, DSD): Perform CD4 Test and Participate in PT</v>
      </c>
      <c r="Q1231" s="19" t="str">
        <f t="shared" si="175"/>
        <v>LAB_PT_CD4 (P, DSD)</v>
      </c>
      <c r="R1231" s="19" t="str">
        <f t="shared" si="178"/>
        <v>LAB_PT_CD4_P_DSD</v>
      </c>
      <c r="S1231" s="19" t="str">
        <f t="shared" si="179"/>
        <v>LAB_PT_CD4_P_DSD_</v>
      </c>
      <c r="T1231" s="19" t="b">
        <f>NOT(ISNA(VLOOKUP(B1231,dbcodes!A:B,2,FALSE)))</f>
        <v>1</v>
      </c>
      <c r="U1231" s="19" t="str">
        <f>IF(ISNA(VLOOKUP(B1231,dbcodes!A:B,2,FALSE)),des!R650,VLOOKUP(B1231,dbcodes!A:B,2,FALSE))</f>
        <v>LAB_PT_CD4_P_DSD</v>
      </c>
      <c r="V1231" s="20" t="s">
        <v>2338</v>
      </c>
      <c r="W1231" s="107">
        <f>IF(ISNA(VLOOKUP(C1231,descriptions!A:B,2,FALSE)),des!V650,IF(G1231=" TARGET","Target ","")&amp;VLOOKUP(C1231,descriptions!A:B,2,FALSE))</f>
        <v>0</v>
      </c>
      <c r="X1231" s="20" t="s">
        <v>4</v>
      </c>
      <c r="Y1231" s="20" t="s">
        <v>831</v>
      </c>
      <c r="Z1231" s="20" t="s">
        <v>836</v>
      </c>
      <c r="AA1231" s="20" t="s">
        <v>102</v>
      </c>
      <c r="AB1231" s="20" t="s">
        <v>755</v>
      </c>
      <c r="AC1231" s="19" t="str">
        <f>IF(AB1231&lt;&gt;"",IF(NOT(ISNA(INDEX(os!A:A,MATCH(AB1231,os!B:B,0)))),INDEX(os!A:A,MATCH(AB1231,os!B:B,0)),"0"),"")</f>
        <v/>
      </c>
      <c r="AD1231" s="20" t="s">
        <v>830</v>
      </c>
      <c r="AH1231" s="93" t="str">
        <f>IF(NOT(ISNA(VLOOKUP(B:B,ResultsTargets!A:A,1,0))),"TRUE","")</f>
        <v/>
      </c>
      <c r="AI1231" s="19" t="str">
        <f>IF(ISNA(VLOOKUP(C1231,dim_techarea!A:B,2,FALSE)),"",VLOOKUP(C1231,dim_techarea!A:B,2,FALSE))</f>
        <v>LAB_PT_CD4</v>
      </c>
      <c r="AJ1231" s="19" t="str">
        <f>IF(ISNA(VLOOKUP(AI1231,dim_techarea!B:C,2,FALSE)),"",VLOOKUP(AI1231,dim_techarea!B:C,2,FALSE))</f>
        <v>RAzf9ujixde</v>
      </c>
      <c r="AK1231" s="19" t="str">
        <f>IF(ISNA(VLOOKUP(TRIM(G1231),dim_targetsresults!A:B,2,FALSE)),"",VLOOKUP(TRIM(G1231),dim_targetsresults!A:C,2,FALSE))</f>
        <v>MER Results</v>
      </c>
      <c r="AL1231" s="19" t="str">
        <f>IF(ISNA(VLOOKUP(AK1231,dim_targetsresults!B:C,2,FALSE)),"",VLOOKUP(AK1231,dim_targetsresults!B:C,2,FALSE))</f>
        <v>Jh0jDM5yQ2E</v>
      </c>
      <c r="AM1231" s="19" t="str">
        <f>IF(ISNA(VLOOKUP(TRIM(D1231),dim_numeratordenominator!A:B,2,FALSE)),"",VLOOKUP(TRIM(D1231),dim_numeratordenominator!A:C,2,FALSE))</f>
        <v/>
      </c>
      <c r="AN1231" s="19" t="str">
        <f>IF(ISNA(VLOOKUP(AM1231,dim_numeratordenominator!B:C,2,FALSE)),"",VLOOKUP(AM1231,dim_numeratordenominator!B:C,2,FALSE))</f>
        <v/>
      </c>
      <c r="AO1231" s="19" t="str">
        <f>IF(ISNA(VLOOKUP(TRIM(E1231),dim_supporttype!A:B,2,FALSE)),"",VLOOKUP(TRIM(E1231),dim_supporttype!A:C,2,FALSE))</f>
        <v>DSD</v>
      </c>
      <c r="AP1231" s="19" t="str">
        <f>IF(ISNA(VLOOKUP(AO1231,dim_supporttype!B:C,2,FALSE)),"",VLOOKUP(AO1231,dim_supporttype!B:C,2,FALSE))</f>
        <v>iM13vdNLWKb</v>
      </c>
      <c r="AQ1231" s="19" t="str">
        <f>IF(ISNA(VLOOKUP(TRIM(F1231),dim_disaggs!A:B,2,FALSE)),"No Disagg",VLOOKUP(TRIM(F1231),dim_disaggs!A:B,2,FALSE))</f>
        <v>No Disagg</v>
      </c>
      <c r="AR1231" s="19" t="str">
        <f>IF(ISNA(VLOOKUP(AQ1231,dim_disaggs!B:C,2,FALSE)),"",VLOOKUP(AQ1231,dim_disaggs!B:C,2,FALSE))</f>
        <v>werJlVT6sf3</v>
      </c>
      <c r="AU1231" s="72" t="s">
        <v>755</v>
      </c>
      <c r="AV1231" s="73" t="s">
        <v>755</v>
      </c>
      <c r="AW1231" s="66" t="s">
        <v>755</v>
      </c>
      <c r="AX1231" s="66" t="s">
        <v>755</v>
      </c>
      <c r="BA1231" s="105" t="str">
        <f t="shared" si="180"/>
        <v/>
      </c>
      <c r="BB1231" s="20" t="str">
        <f t="shared" si="181"/>
        <v/>
      </c>
      <c r="BE1231" s="75" t="s">
        <v>755</v>
      </c>
      <c r="BF1231" s="73" t="s">
        <v>755</v>
      </c>
      <c r="BG1231" s="55" t="s">
        <v>755</v>
      </c>
      <c r="BH1231" s="76" t="s">
        <v>755</v>
      </c>
      <c r="BI1231" s="20" t="s">
        <v>755</v>
      </c>
      <c r="BJ1231" s="20" t="s">
        <v>755</v>
      </c>
      <c r="BK1231" s="55" t="s">
        <v>755</v>
      </c>
      <c r="BL1231" s="71" t="s">
        <v>755</v>
      </c>
      <c r="BM1231" s="77" t="s">
        <v>755</v>
      </c>
      <c r="BN1231" s="78" t="s">
        <v>755</v>
      </c>
      <c r="BO1231" s="77" t="s">
        <v>755</v>
      </c>
      <c r="BP1231" s="78" t="s">
        <v>755</v>
      </c>
    </row>
    <row r="1232" spans="1:68" x14ac:dyDescent="0.2">
      <c r="A1232" s="20" t="s">
        <v>95</v>
      </c>
      <c r="B1232" s="20" t="s">
        <v>1354</v>
      </c>
      <c r="C1232" s="20" t="s">
        <v>882</v>
      </c>
      <c r="D1232" s="20" t="s">
        <v>2136</v>
      </c>
      <c r="E1232" s="20" t="s">
        <v>78</v>
      </c>
      <c r="G1232" s="20" t="s">
        <v>20086</v>
      </c>
      <c r="I1232" s="19">
        <f t="shared" si="182"/>
        <v>18</v>
      </c>
      <c r="J1232" s="20" t="s">
        <v>755</v>
      </c>
      <c r="K1232" s="20" t="s">
        <v>2230</v>
      </c>
      <c r="L1232" s="95" t="str">
        <f>IF(M1232&lt;&gt;"",IF(NOT(ISNA(INDEX(cc!B:B,MATCH(M1232,cc!A:A,0)))),INDEX(cc!B:B,MATCH(M1232,cc!A:A,0)),"0"),"")</f>
        <v>default</v>
      </c>
      <c r="M1232" s="97" t="s">
        <v>13</v>
      </c>
      <c r="N1232" s="28" t="str">
        <f t="shared" si="183"/>
        <v/>
      </c>
      <c r="O1232" s="19" t="str">
        <f t="shared" si="176"/>
        <v>LAB_PT_CD4 (P, TA): Perform CD4 Test and Participate in PT</v>
      </c>
      <c r="P1232" s="19" t="str">
        <f t="shared" si="177"/>
        <v>LAB_PT_CD4 (P, TA): Perform CD4 Test and Participate in PT</v>
      </c>
      <c r="Q1232" s="19" t="str">
        <f t="shared" si="175"/>
        <v>LAB_PT_CD4 (P, TA)</v>
      </c>
      <c r="R1232" s="19" t="str">
        <f t="shared" si="178"/>
        <v>LAB_PT_CD4_P_TA</v>
      </c>
      <c r="S1232" s="19" t="str">
        <f t="shared" si="179"/>
        <v>LAB_PT_CD4_P_TA_</v>
      </c>
      <c r="T1232" s="19" t="b">
        <f>NOT(ISNA(VLOOKUP(B1232,dbcodes!A:B,2,FALSE)))</f>
        <v>1</v>
      </c>
      <c r="U1232" s="19" t="str">
        <f>IF(ISNA(VLOOKUP(B1232,dbcodes!A:B,2,FALSE)),des!R651,VLOOKUP(B1232,dbcodes!A:B,2,FALSE))</f>
        <v>LAB_PT_CD4_P_TA</v>
      </c>
      <c r="V1232" s="20" t="s">
        <v>2338</v>
      </c>
      <c r="W1232" s="107">
        <f>IF(ISNA(VLOOKUP(C1232,descriptions!A:B,2,FALSE)),des!V651,IF(G1232=" TARGET","Target ","")&amp;VLOOKUP(C1232,descriptions!A:B,2,FALSE))</f>
        <v>0</v>
      </c>
      <c r="X1232" s="20" t="s">
        <v>4</v>
      </c>
      <c r="Y1232" s="20" t="s">
        <v>831</v>
      </c>
      <c r="Z1232" s="20" t="s">
        <v>836</v>
      </c>
      <c r="AA1232" s="20" t="s">
        <v>102</v>
      </c>
      <c r="AB1232" s="20" t="s">
        <v>755</v>
      </c>
      <c r="AC1232" s="19" t="str">
        <f>IF(AB1232&lt;&gt;"",IF(NOT(ISNA(INDEX(os!A:A,MATCH(AB1232,os!B:B,0)))),INDEX(os!A:A,MATCH(AB1232,os!B:B,0)),"0"),"")</f>
        <v/>
      </c>
      <c r="AD1232" s="20" t="s">
        <v>830</v>
      </c>
      <c r="AH1232" s="93" t="str">
        <f>IF(NOT(ISNA(VLOOKUP(B:B,ResultsTargets!A:A,1,0))),"TRUE","")</f>
        <v/>
      </c>
      <c r="AI1232" s="19" t="str">
        <f>IF(ISNA(VLOOKUP(C1232,dim_techarea!A:B,2,FALSE)),"",VLOOKUP(C1232,dim_techarea!A:B,2,FALSE))</f>
        <v>LAB_PT_CD4</v>
      </c>
      <c r="AJ1232" s="19" t="str">
        <f>IF(ISNA(VLOOKUP(AI1232,dim_techarea!B:C,2,FALSE)),"",VLOOKUP(AI1232,dim_techarea!B:C,2,FALSE))</f>
        <v>RAzf9ujixde</v>
      </c>
      <c r="AK1232" s="19" t="str">
        <f>IF(ISNA(VLOOKUP(TRIM(G1232),dim_targetsresults!A:B,2,FALSE)),"",VLOOKUP(TRIM(G1232),dim_targetsresults!A:C,2,FALSE))</f>
        <v>MER Results</v>
      </c>
      <c r="AL1232" s="19" t="str">
        <f>IF(ISNA(VLOOKUP(AK1232,dim_targetsresults!B:C,2,FALSE)),"",VLOOKUP(AK1232,dim_targetsresults!B:C,2,FALSE))</f>
        <v>Jh0jDM5yQ2E</v>
      </c>
      <c r="AM1232" s="19" t="str">
        <f>IF(ISNA(VLOOKUP(TRIM(D1232),dim_numeratordenominator!A:B,2,FALSE)),"",VLOOKUP(TRIM(D1232),dim_numeratordenominator!A:C,2,FALSE))</f>
        <v/>
      </c>
      <c r="AN1232" s="19" t="str">
        <f>IF(ISNA(VLOOKUP(AM1232,dim_numeratordenominator!B:C,2,FALSE)),"",VLOOKUP(AM1232,dim_numeratordenominator!B:C,2,FALSE))</f>
        <v/>
      </c>
      <c r="AO1232" s="19" t="str">
        <f>IF(ISNA(VLOOKUP(TRIM(E1232),dim_supporttype!A:B,2,FALSE)),"",VLOOKUP(TRIM(E1232),dim_supporttype!A:C,2,FALSE))</f>
        <v>TA</v>
      </c>
      <c r="AP1232" s="19" t="str">
        <f>IF(ISNA(VLOOKUP(AO1232,dim_supporttype!B:C,2,FALSE)),"",VLOOKUP(AO1232,dim_supporttype!B:C,2,FALSE))</f>
        <v>cRAGKdWIDn4</v>
      </c>
      <c r="AQ1232" s="19" t="str">
        <f>IF(ISNA(VLOOKUP(TRIM(F1232),dim_disaggs!A:B,2,FALSE)),"No Disagg",VLOOKUP(TRIM(F1232),dim_disaggs!A:B,2,FALSE))</f>
        <v>No Disagg</v>
      </c>
      <c r="AR1232" s="19" t="str">
        <f>IF(ISNA(VLOOKUP(AQ1232,dim_disaggs!B:C,2,FALSE)),"",VLOOKUP(AQ1232,dim_disaggs!B:C,2,FALSE))</f>
        <v>werJlVT6sf3</v>
      </c>
      <c r="AU1232" s="72" t="s">
        <v>755</v>
      </c>
      <c r="AV1232" s="73" t="s">
        <v>755</v>
      </c>
      <c r="AW1232" s="66" t="s">
        <v>755</v>
      </c>
      <c r="AX1232" s="66" t="s">
        <v>755</v>
      </c>
      <c r="BA1232" s="105" t="str">
        <f t="shared" si="180"/>
        <v/>
      </c>
      <c r="BB1232" s="20" t="str">
        <f t="shared" si="181"/>
        <v/>
      </c>
      <c r="BE1232" s="75" t="s">
        <v>755</v>
      </c>
      <c r="BF1232" s="73" t="s">
        <v>755</v>
      </c>
      <c r="BG1232" s="55" t="s">
        <v>755</v>
      </c>
      <c r="BH1232" s="76" t="s">
        <v>755</v>
      </c>
      <c r="BI1232" s="20" t="s">
        <v>755</v>
      </c>
      <c r="BJ1232" s="20" t="s">
        <v>755</v>
      </c>
      <c r="BK1232" s="55" t="s">
        <v>755</v>
      </c>
      <c r="BL1232" s="71" t="s">
        <v>755</v>
      </c>
      <c r="BM1232" s="77" t="s">
        <v>755</v>
      </c>
      <c r="BN1232" s="78" t="s">
        <v>755</v>
      </c>
      <c r="BO1232" s="77" t="s">
        <v>755</v>
      </c>
      <c r="BP1232" s="78" t="s">
        <v>755</v>
      </c>
    </row>
    <row r="1233" spans="1:68" x14ac:dyDescent="0.2">
      <c r="A1233" s="20" t="s">
        <v>95</v>
      </c>
      <c r="B1233" s="20" t="s">
        <v>1356</v>
      </c>
      <c r="C1233" s="20" t="s">
        <v>882</v>
      </c>
      <c r="D1233" s="20" t="s">
        <v>2137</v>
      </c>
      <c r="E1233" s="20" t="s">
        <v>77</v>
      </c>
      <c r="G1233" s="20" t="s">
        <v>20086</v>
      </c>
      <c r="I1233" s="19">
        <f t="shared" si="182"/>
        <v>19</v>
      </c>
      <c r="J1233" s="20" t="s">
        <v>755</v>
      </c>
      <c r="K1233" s="20" t="s">
        <v>2231</v>
      </c>
      <c r="L1233" s="95" t="str">
        <f>IF(M1233&lt;&gt;"",IF(NOT(ISNA(INDEX(cc!B:B,MATCH(M1233,cc!A:A,0)))),INDEX(cc!B:B,MATCH(M1233,cc!A:A,0)),"0"),"")</f>
        <v>default</v>
      </c>
      <c r="M1233" s="97" t="s">
        <v>13</v>
      </c>
      <c r="N1233" s="28" t="str">
        <f t="shared" si="183"/>
        <v/>
      </c>
      <c r="O1233" s="19" t="str">
        <f t="shared" si="176"/>
        <v>LAB_PT_CD4 (S, DSD): Perform CD4 Test, Participate and pass PT</v>
      </c>
      <c r="P1233" s="19" t="str">
        <f t="shared" si="177"/>
        <v>LAB_PT_CD4 (S, DSD): Perform CD4 Test, Participate and pass PT</v>
      </c>
      <c r="Q1233" s="19" t="str">
        <f t="shared" si="175"/>
        <v>LAB_PT_CD4 (S, DSD)</v>
      </c>
      <c r="R1233" s="19" t="str">
        <f t="shared" si="178"/>
        <v>LAB_PT_CD4_S_DSD</v>
      </c>
      <c r="S1233" s="19" t="str">
        <f t="shared" si="179"/>
        <v>LAB_PT_CD4_S_DSD_</v>
      </c>
      <c r="T1233" s="19" t="b">
        <f>NOT(ISNA(VLOOKUP(B1233,dbcodes!A:B,2,FALSE)))</f>
        <v>1</v>
      </c>
      <c r="U1233" s="19" t="str">
        <f>IF(ISNA(VLOOKUP(B1233,dbcodes!A:B,2,FALSE)),des!R652,VLOOKUP(B1233,dbcodes!A:B,2,FALSE))</f>
        <v>LAB_PT_CD4_S_DSD</v>
      </c>
      <c r="V1233" s="20" t="s">
        <v>2340</v>
      </c>
      <c r="W1233" s="107">
        <f>IF(ISNA(VLOOKUP(C1233,descriptions!A:B,2,FALSE)),des!V652,IF(G1233=" TARGET","Target ","")&amp;VLOOKUP(C1233,descriptions!A:B,2,FALSE))</f>
        <v>0</v>
      </c>
      <c r="X1233" s="20" t="s">
        <v>4</v>
      </c>
      <c r="Y1233" s="20" t="s">
        <v>831</v>
      </c>
      <c r="Z1233" s="20" t="s">
        <v>836</v>
      </c>
      <c r="AA1233" s="20" t="s">
        <v>102</v>
      </c>
      <c r="AB1233" s="20" t="s">
        <v>755</v>
      </c>
      <c r="AC1233" s="19" t="str">
        <f>IF(AB1233&lt;&gt;"",IF(NOT(ISNA(INDEX(os!A:A,MATCH(AB1233,os!B:B,0)))),INDEX(os!A:A,MATCH(AB1233,os!B:B,0)),"0"),"")</f>
        <v/>
      </c>
      <c r="AD1233" s="20" t="s">
        <v>830</v>
      </c>
      <c r="AH1233" s="93" t="str">
        <f>IF(NOT(ISNA(VLOOKUP(B:B,ResultsTargets!A:A,1,0))),"TRUE","")</f>
        <v/>
      </c>
      <c r="AI1233" s="19" t="str">
        <f>IF(ISNA(VLOOKUP(C1233,dim_techarea!A:B,2,FALSE)),"",VLOOKUP(C1233,dim_techarea!A:B,2,FALSE))</f>
        <v>LAB_PT_CD4</v>
      </c>
      <c r="AJ1233" s="19" t="str">
        <f>IF(ISNA(VLOOKUP(AI1233,dim_techarea!B:C,2,FALSE)),"",VLOOKUP(AI1233,dim_techarea!B:C,2,FALSE))</f>
        <v>RAzf9ujixde</v>
      </c>
      <c r="AK1233" s="19" t="str">
        <f>IF(ISNA(VLOOKUP(TRIM(G1233),dim_targetsresults!A:B,2,FALSE)),"",VLOOKUP(TRIM(G1233),dim_targetsresults!A:C,2,FALSE))</f>
        <v>MER Results</v>
      </c>
      <c r="AL1233" s="19" t="str">
        <f>IF(ISNA(VLOOKUP(AK1233,dim_targetsresults!B:C,2,FALSE)),"",VLOOKUP(AK1233,dim_targetsresults!B:C,2,FALSE))</f>
        <v>Jh0jDM5yQ2E</v>
      </c>
      <c r="AM1233" s="19" t="str">
        <f>IF(ISNA(VLOOKUP(TRIM(D1233),dim_numeratordenominator!A:B,2,FALSE)),"",VLOOKUP(TRIM(D1233),dim_numeratordenominator!A:C,2,FALSE))</f>
        <v/>
      </c>
      <c r="AN1233" s="19" t="str">
        <f>IF(ISNA(VLOOKUP(AM1233,dim_numeratordenominator!B:C,2,FALSE)),"",VLOOKUP(AM1233,dim_numeratordenominator!B:C,2,FALSE))</f>
        <v/>
      </c>
      <c r="AO1233" s="19" t="str">
        <f>IF(ISNA(VLOOKUP(TRIM(E1233),dim_supporttype!A:B,2,FALSE)),"",VLOOKUP(TRIM(E1233),dim_supporttype!A:C,2,FALSE))</f>
        <v>DSD</v>
      </c>
      <c r="AP1233" s="19" t="str">
        <f>IF(ISNA(VLOOKUP(AO1233,dim_supporttype!B:C,2,FALSE)),"",VLOOKUP(AO1233,dim_supporttype!B:C,2,FALSE))</f>
        <v>iM13vdNLWKb</v>
      </c>
      <c r="AQ1233" s="19" t="str">
        <f>IF(ISNA(VLOOKUP(TRIM(F1233),dim_disaggs!A:B,2,FALSE)),"No Disagg",VLOOKUP(TRIM(F1233),dim_disaggs!A:B,2,FALSE))</f>
        <v>No Disagg</v>
      </c>
      <c r="AR1233" s="19" t="str">
        <f>IF(ISNA(VLOOKUP(AQ1233,dim_disaggs!B:C,2,FALSE)),"",VLOOKUP(AQ1233,dim_disaggs!B:C,2,FALSE))</f>
        <v>werJlVT6sf3</v>
      </c>
      <c r="AU1233" s="72" t="s">
        <v>755</v>
      </c>
      <c r="AV1233" s="73" t="s">
        <v>755</v>
      </c>
      <c r="AW1233" s="66" t="s">
        <v>755</v>
      </c>
      <c r="AX1233" s="66" t="s">
        <v>755</v>
      </c>
      <c r="BA1233" s="105" t="str">
        <f t="shared" si="180"/>
        <v/>
      </c>
      <c r="BB1233" s="20" t="str">
        <f t="shared" si="181"/>
        <v/>
      </c>
      <c r="BE1233" s="75" t="s">
        <v>755</v>
      </c>
      <c r="BF1233" s="73" t="s">
        <v>755</v>
      </c>
      <c r="BG1233" s="55" t="s">
        <v>755</v>
      </c>
      <c r="BH1233" s="76" t="s">
        <v>755</v>
      </c>
      <c r="BI1233" s="20" t="s">
        <v>755</v>
      </c>
      <c r="BJ1233" s="20" t="s">
        <v>755</v>
      </c>
      <c r="BK1233" s="55" t="s">
        <v>755</v>
      </c>
      <c r="BL1233" s="71" t="s">
        <v>755</v>
      </c>
      <c r="BM1233" s="77" t="s">
        <v>755</v>
      </c>
      <c r="BN1233" s="78" t="s">
        <v>755</v>
      </c>
      <c r="BO1233" s="77" t="s">
        <v>755</v>
      </c>
      <c r="BP1233" s="78" t="s">
        <v>755</v>
      </c>
    </row>
    <row r="1234" spans="1:68" s="3" customFormat="1" x14ac:dyDescent="0.2">
      <c r="A1234" s="20" t="s">
        <v>95</v>
      </c>
      <c r="B1234" s="20" t="s">
        <v>1358</v>
      </c>
      <c r="C1234" s="20" t="s">
        <v>882</v>
      </c>
      <c r="D1234" s="20" t="s">
        <v>2137</v>
      </c>
      <c r="E1234" s="20" t="s">
        <v>78</v>
      </c>
      <c r="F1234" s="20"/>
      <c r="G1234" s="20" t="s">
        <v>20086</v>
      </c>
      <c r="H1234" s="20"/>
      <c r="I1234" s="19">
        <f t="shared" si="182"/>
        <v>18</v>
      </c>
      <c r="J1234" s="20" t="s">
        <v>755</v>
      </c>
      <c r="K1234" s="20" t="s">
        <v>2231</v>
      </c>
      <c r="L1234" s="95" t="str">
        <f>IF(M1234&lt;&gt;"",IF(NOT(ISNA(INDEX(cc!B:B,MATCH(M1234,cc!A:A,0)))),INDEX(cc!B:B,MATCH(M1234,cc!A:A,0)),"0"),"")</f>
        <v>default</v>
      </c>
      <c r="M1234" s="97" t="s">
        <v>13</v>
      </c>
      <c r="N1234" s="28" t="str">
        <f t="shared" si="183"/>
        <v/>
      </c>
      <c r="O1234" s="19" t="str">
        <f t="shared" si="176"/>
        <v>LAB_PT_CD4 (S, TA): Perform CD4 Test, Participate and pass PT</v>
      </c>
      <c r="P1234" s="19" t="str">
        <f t="shared" si="177"/>
        <v>LAB_PT_CD4 (S, TA): Perform CD4 Test, Participate and pass PT</v>
      </c>
      <c r="Q1234" s="19" t="str">
        <f t="shared" si="175"/>
        <v>LAB_PT_CD4 (S, TA)</v>
      </c>
      <c r="R1234" s="19" t="str">
        <f t="shared" si="178"/>
        <v>LAB_PT_CD4_S_TA</v>
      </c>
      <c r="S1234" s="19" t="str">
        <f t="shared" si="179"/>
        <v>LAB_PT_CD4_S_TA_</v>
      </c>
      <c r="T1234" s="19" t="b">
        <f>NOT(ISNA(VLOOKUP(B1234,dbcodes!A:B,2,FALSE)))</f>
        <v>1</v>
      </c>
      <c r="U1234" s="19" t="str">
        <f>IF(ISNA(VLOOKUP(B1234,dbcodes!A:B,2,FALSE)),des!R653,VLOOKUP(B1234,dbcodes!A:B,2,FALSE))</f>
        <v>LAB_PT_CD4_S_TA</v>
      </c>
      <c r="V1234" s="20" t="s">
        <v>2340</v>
      </c>
      <c r="W1234" s="107">
        <f>IF(ISNA(VLOOKUP(C1234,descriptions!A:B,2,FALSE)),des!V653,IF(G1234=" TARGET","Target ","")&amp;VLOOKUP(C1234,descriptions!A:B,2,FALSE))</f>
        <v>0</v>
      </c>
      <c r="X1234" s="20" t="s">
        <v>4</v>
      </c>
      <c r="Y1234" s="20" t="s">
        <v>831</v>
      </c>
      <c r="Z1234" s="20" t="s">
        <v>836</v>
      </c>
      <c r="AA1234" s="20" t="s">
        <v>102</v>
      </c>
      <c r="AB1234" s="20" t="s">
        <v>755</v>
      </c>
      <c r="AC1234" s="19" t="str">
        <f>IF(AB1234&lt;&gt;"",IF(NOT(ISNA(INDEX(os!A:A,MATCH(AB1234,os!B:B,0)))),INDEX(os!A:A,MATCH(AB1234,os!B:B,0)),"0"),"")</f>
        <v/>
      </c>
      <c r="AD1234" s="20" t="s">
        <v>830</v>
      </c>
      <c r="AE1234" s="20"/>
      <c r="AF1234" s="20"/>
      <c r="AG1234" s="20"/>
      <c r="AH1234" s="93" t="str">
        <f>IF(NOT(ISNA(VLOOKUP(B:B,ResultsTargets!A:A,1,0))),"TRUE","")</f>
        <v/>
      </c>
      <c r="AI1234" s="19" t="str">
        <f>IF(ISNA(VLOOKUP(C1234,dim_techarea!A:B,2,FALSE)),"",VLOOKUP(C1234,dim_techarea!A:B,2,FALSE))</f>
        <v>LAB_PT_CD4</v>
      </c>
      <c r="AJ1234" s="19" t="str">
        <f>IF(ISNA(VLOOKUP(AI1234,dim_techarea!B:C,2,FALSE)),"",VLOOKUP(AI1234,dim_techarea!B:C,2,FALSE))</f>
        <v>RAzf9ujixde</v>
      </c>
      <c r="AK1234" s="19" t="str">
        <f>IF(ISNA(VLOOKUP(TRIM(G1234),dim_targetsresults!A:B,2,FALSE)),"",VLOOKUP(TRIM(G1234),dim_targetsresults!A:C,2,FALSE))</f>
        <v>MER Results</v>
      </c>
      <c r="AL1234" s="19" t="str">
        <f>IF(ISNA(VLOOKUP(AK1234,dim_targetsresults!B:C,2,FALSE)),"",VLOOKUP(AK1234,dim_targetsresults!B:C,2,FALSE))</f>
        <v>Jh0jDM5yQ2E</v>
      </c>
      <c r="AM1234" s="19" t="str">
        <f>IF(ISNA(VLOOKUP(TRIM(D1234),dim_numeratordenominator!A:B,2,FALSE)),"",VLOOKUP(TRIM(D1234),dim_numeratordenominator!A:C,2,FALSE))</f>
        <v/>
      </c>
      <c r="AN1234" s="19" t="str">
        <f>IF(ISNA(VLOOKUP(AM1234,dim_numeratordenominator!B:C,2,FALSE)),"",VLOOKUP(AM1234,dim_numeratordenominator!B:C,2,FALSE))</f>
        <v/>
      </c>
      <c r="AO1234" s="19" t="str">
        <f>IF(ISNA(VLOOKUP(TRIM(E1234),dim_supporttype!A:B,2,FALSE)),"",VLOOKUP(TRIM(E1234),dim_supporttype!A:C,2,FALSE))</f>
        <v>TA</v>
      </c>
      <c r="AP1234" s="19" t="str">
        <f>IF(ISNA(VLOOKUP(AO1234,dim_supporttype!B:C,2,FALSE)),"",VLOOKUP(AO1234,dim_supporttype!B:C,2,FALSE))</f>
        <v>cRAGKdWIDn4</v>
      </c>
      <c r="AQ1234" s="19" t="str">
        <f>IF(ISNA(VLOOKUP(TRIM(F1234),dim_disaggs!A:B,2,FALSE)),"No Disagg",VLOOKUP(TRIM(F1234),dim_disaggs!A:B,2,FALSE))</f>
        <v>No Disagg</v>
      </c>
      <c r="AR1234" s="19" t="str">
        <f>IF(ISNA(VLOOKUP(AQ1234,dim_disaggs!B:C,2,FALSE)),"",VLOOKUP(AQ1234,dim_disaggs!B:C,2,FALSE))</f>
        <v>werJlVT6sf3</v>
      </c>
      <c r="AS1234" s="72"/>
      <c r="AT1234" s="66"/>
      <c r="AU1234" s="72" t="s">
        <v>755</v>
      </c>
      <c r="AV1234" s="73" t="s">
        <v>755</v>
      </c>
      <c r="AW1234" s="66" t="s">
        <v>755</v>
      </c>
      <c r="AX1234" s="66" t="s">
        <v>755</v>
      </c>
      <c r="AY1234" s="20"/>
      <c r="AZ1234" s="20"/>
      <c r="BA1234" s="105" t="str">
        <f t="shared" si="180"/>
        <v/>
      </c>
      <c r="BB1234" s="20" t="str">
        <f t="shared" si="181"/>
        <v/>
      </c>
      <c r="BC1234" s="20"/>
      <c r="BD1234" s="20"/>
      <c r="BE1234" s="75" t="s">
        <v>755</v>
      </c>
      <c r="BF1234" s="73" t="s">
        <v>755</v>
      </c>
      <c r="BG1234" s="55" t="s">
        <v>755</v>
      </c>
      <c r="BH1234" s="76" t="s">
        <v>755</v>
      </c>
      <c r="BI1234" s="20" t="s">
        <v>755</v>
      </c>
      <c r="BJ1234" s="20" t="s">
        <v>755</v>
      </c>
      <c r="BK1234" s="55" t="s">
        <v>755</v>
      </c>
      <c r="BL1234" s="71" t="s">
        <v>755</v>
      </c>
      <c r="BM1234" s="77" t="s">
        <v>755</v>
      </c>
      <c r="BN1234" s="78" t="s">
        <v>755</v>
      </c>
      <c r="BO1234" s="77" t="s">
        <v>755</v>
      </c>
      <c r="BP1234" s="78" t="s">
        <v>755</v>
      </c>
    </row>
    <row r="1235" spans="1:68" s="3" customFormat="1" x14ac:dyDescent="0.2">
      <c r="A1235" s="20" t="s">
        <v>95</v>
      </c>
      <c r="B1235" s="20" t="s">
        <v>1360</v>
      </c>
      <c r="C1235" s="20" t="s">
        <v>882</v>
      </c>
      <c r="D1235" s="20" t="s">
        <v>2138</v>
      </c>
      <c r="E1235" s="20" t="s">
        <v>77</v>
      </c>
      <c r="F1235" s="20"/>
      <c r="G1235" s="20" t="s">
        <v>20086</v>
      </c>
      <c r="H1235" s="20"/>
      <c r="I1235" s="19">
        <f t="shared" si="182"/>
        <v>19</v>
      </c>
      <c r="J1235" s="20" t="s">
        <v>755</v>
      </c>
      <c r="K1235" s="20" t="s">
        <v>2232</v>
      </c>
      <c r="L1235" s="95" t="str">
        <f>IF(M1235&lt;&gt;"",IF(NOT(ISNA(INDEX(cc!B:B,MATCH(M1235,cc!A:A,0)))),INDEX(cc!B:B,MATCH(M1235,cc!A:A,0)),"0"),"")</f>
        <v>default</v>
      </c>
      <c r="M1235" s="97" t="s">
        <v>13</v>
      </c>
      <c r="N1235" s="28" t="str">
        <f t="shared" si="183"/>
        <v/>
      </c>
      <c r="O1235" s="19" t="str">
        <f t="shared" si="176"/>
        <v>LAB_PT_CD4 (X, DSD): Perform CD4 Test</v>
      </c>
      <c r="P1235" s="19" t="str">
        <f t="shared" si="177"/>
        <v>LAB_PT_CD4 (X, DSD): Perform CD4 Test</v>
      </c>
      <c r="Q1235" s="19" t="str">
        <f t="shared" si="175"/>
        <v>LAB_PT_CD4 (X, DSD)</v>
      </c>
      <c r="R1235" s="19" t="str">
        <f t="shared" si="178"/>
        <v>LAB_PT_CD4_X_DSD</v>
      </c>
      <c r="S1235" s="19" t="str">
        <f t="shared" si="179"/>
        <v>LAB_PT_CD4_X_DSD_</v>
      </c>
      <c r="T1235" s="19" t="b">
        <f>NOT(ISNA(VLOOKUP(B1235,dbcodes!A:B,2,FALSE)))</f>
        <v>1</v>
      </c>
      <c r="U1235" s="19" t="str">
        <f>IF(ISNA(VLOOKUP(B1235,dbcodes!A:B,2,FALSE)),des!R654,VLOOKUP(B1235,dbcodes!A:B,2,FALSE))</f>
        <v>LAB_PT_CD4_X_DSD</v>
      </c>
      <c r="V1235" s="20" t="s">
        <v>2342</v>
      </c>
      <c r="W1235" s="107">
        <f>IF(ISNA(VLOOKUP(C1235,descriptions!A:B,2,FALSE)),des!V654,IF(G1235=" TARGET","Target ","")&amp;VLOOKUP(C1235,descriptions!A:B,2,FALSE))</f>
        <v>0</v>
      </c>
      <c r="X1235" s="20" t="s">
        <v>4</v>
      </c>
      <c r="Y1235" s="20" t="s">
        <v>831</v>
      </c>
      <c r="Z1235" s="20" t="s">
        <v>836</v>
      </c>
      <c r="AA1235" s="20" t="s">
        <v>102</v>
      </c>
      <c r="AB1235" s="20" t="s">
        <v>755</v>
      </c>
      <c r="AC1235" s="19" t="str">
        <f>IF(AB1235&lt;&gt;"",IF(NOT(ISNA(INDEX(os!A:A,MATCH(AB1235,os!B:B,0)))),INDEX(os!A:A,MATCH(AB1235,os!B:B,0)),"0"),"")</f>
        <v/>
      </c>
      <c r="AD1235" s="20" t="s">
        <v>830</v>
      </c>
      <c r="AE1235" s="20"/>
      <c r="AF1235" s="20"/>
      <c r="AG1235" s="20"/>
      <c r="AH1235" s="93" t="str">
        <f>IF(NOT(ISNA(VLOOKUP(B:B,ResultsTargets!A:A,1,0))),"TRUE","")</f>
        <v/>
      </c>
      <c r="AI1235" s="19" t="str">
        <f>IF(ISNA(VLOOKUP(C1235,dim_techarea!A:B,2,FALSE)),"",VLOOKUP(C1235,dim_techarea!A:B,2,FALSE))</f>
        <v>LAB_PT_CD4</v>
      </c>
      <c r="AJ1235" s="19" t="str">
        <f>IF(ISNA(VLOOKUP(AI1235,dim_techarea!B:C,2,FALSE)),"",VLOOKUP(AI1235,dim_techarea!B:C,2,FALSE))</f>
        <v>RAzf9ujixde</v>
      </c>
      <c r="AK1235" s="19" t="str">
        <f>IF(ISNA(VLOOKUP(TRIM(G1235),dim_targetsresults!A:B,2,FALSE)),"",VLOOKUP(TRIM(G1235),dim_targetsresults!A:C,2,FALSE))</f>
        <v>MER Results</v>
      </c>
      <c r="AL1235" s="19" t="str">
        <f>IF(ISNA(VLOOKUP(AK1235,dim_targetsresults!B:C,2,FALSE)),"",VLOOKUP(AK1235,dim_targetsresults!B:C,2,FALSE))</f>
        <v>Jh0jDM5yQ2E</v>
      </c>
      <c r="AM1235" s="19" t="str">
        <f>IF(ISNA(VLOOKUP(TRIM(D1235),dim_numeratordenominator!A:B,2,FALSE)),"",VLOOKUP(TRIM(D1235),dim_numeratordenominator!A:C,2,FALSE))</f>
        <v/>
      </c>
      <c r="AN1235" s="19" t="str">
        <f>IF(ISNA(VLOOKUP(AM1235,dim_numeratordenominator!B:C,2,FALSE)),"",VLOOKUP(AM1235,dim_numeratordenominator!B:C,2,FALSE))</f>
        <v/>
      </c>
      <c r="AO1235" s="19" t="str">
        <f>IF(ISNA(VLOOKUP(TRIM(E1235),dim_supporttype!A:B,2,FALSE)),"",VLOOKUP(TRIM(E1235),dim_supporttype!A:C,2,FALSE))</f>
        <v>DSD</v>
      </c>
      <c r="AP1235" s="19" t="str">
        <f>IF(ISNA(VLOOKUP(AO1235,dim_supporttype!B:C,2,FALSE)),"",VLOOKUP(AO1235,dim_supporttype!B:C,2,FALSE))</f>
        <v>iM13vdNLWKb</v>
      </c>
      <c r="AQ1235" s="19" t="str">
        <f>IF(ISNA(VLOOKUP(TRIM(F1235),dim_disaggs!A:B,2,FALSE)),"No Disagg",VLOOKUP(TRIM(F1235),dim_disaggs!A:B,2,FALSE))</f>
        <v>No Disagg</v>
      </c>
      <c r="AR1235" s="19" t="str">
        <f>IF(ISNA(VLOOKUP(AQ1235,dim_disaggs!B:C,2,FALSE)),"",VLOOKUP(AQ1235,dim_disaggs!B:C,2,FALSE))</f>
        <v>werJlVT6sf3</v>
      </c>
      <c r="AS1235" s="72"/>
      <c r="AT1235" s="66"/>
      <c r="AU1235" s="72" t="s">
        <v>755</v>
      </c>
      <c r="AV1235" s="73" t="s">
        <v>755</v>
      </c>
      <c r="AW1235" s="66" t="s">
        <v>755</v>
      </c>
      <c r="AX1235" s="66" t="s">
        <v>755</v>
      </c>
      <c r="AY1235" s="20"/>
      <c r="AZ1235" s="20"/>
      <c r="BA1235" s="105" t="str">
        <f t="shared" si="180"/>
        <v/>
      </c>
      <c r="BB1235" s="20" t="str">
        <f t="shared" si="181"/>
        <v/>
      </c>
      <c r="BC1235" s="20"/>
      <c r="BD1235" s="20"/>
      <c r="BE1235" s="75" t="s">
        <v>755</v>
      </c>
      <c r="BF1235" s="73" t="s">
        <v>755</v>
      </c>
      <c r="BG1235" s="55" t="s">
        <v>755</v>
      </c>
      <c r="BH1235" s="76" t="s">
        <v>755</v>
      </c>
      <c r="BI1235" s="20" t="s">
        <v>755</v>
      </c>
      <c r="BJ1235" s="20" t="s">
        <v>755</v>
      </c>
      <c r="BK1235" s="55" t="s">
        <v>755</v>
      </c>
      <c r="BL1235" s="71" t="s">
        <v>755</v>
      </c>
      <c r="BM1235" s="77" t="s">
        <v>755</v>
      </c>
      <c r="BN1235" s="78" t="s">
        <v>755</v>
      </c>
      <c r="BO1235" s="77" t="s">
        <v>755</v>
      </c>
      <c r="BP1235" s="78" t="s">
        <v>755</v>
      </c>
    </row>
    <row r="1236" spans="1:68" s="3" customFormat="1" x14ac:dyDescent="0.2">
      <c r="A1236" s="20" t="s">
        <v>95</v>
      </c>
      <c r="B1236" s="20" t="s">
        <v>1362</v>
      </c>
      <c r="C1236" s="20" t="s">
        <v>882</v>
      </c>
      <c r="D1236" s="20" t="s">
        <v>2138</v>
      </c>
      <c r="E1236" s="20" t="s">
        <v>78</v>
      </c>
      <c r="F1236" s="20"/>
      <c r="G1236" s="20" t="s">
        <v>20086</v>
      </c>
      <c r="H1236" s="20"/>
      <c r="I1236" s="19">
        <f t="shared" si="182"/>
        <v>18</v>
      </c>
      <c r="J1236" s="20" t="s">
        <v>755</v>
      </c>
      <c r="K1236" s="20" t="s">
        <v>2232</v>
      </c>
      <c r="L1236" s="95" t="str">
        <f>IF(M1236&lt;&gt;"",IF(NOT(ISNA(INDEX(cc!B:B,MATCH(M1236,cc!A:A,0)))),INDEX(cc!B:B,MATCH(M1236,cc!A:A,0)),"0"),"")</f>
        <v>default</v>
      </c>
      <c r="M1236" s="97" t="s">
        <v>13</v>
      </c>
      <c r="N1236" s="28" t="str">
        <f t="shared" si="183"/>
        <v/>
      </c>
      <c r="O1236" s="19" t="str">
        <f t="shared" si="176"/>
        <v>LAB_PT_CD4 (X, TA): Perform CD4 Test</v>
      </c>
      <c r="P1236" s="19" t="str">
        <f t="shared" si="177"/>
        <v>LAB_PT_CD4 (X, TA): Perform CD4 Test</v>
      </c>
      <c r="Q1236" s="19" t="str">
        <f t="shared" si="175"/>
        <v>LAB_PT_CD4 (X, TA)</v>
      </c>
      <c r="R1236" s="19" t="str">
        <f t="shared" si="178"/>
        <v>LAB_PT_CD4_X_TA</v>
      </c>
      <c r="S1236" s="19" t="str">
        <f t="shared" si="179"/>
        <v>LAB_PT_CD4_X_TA_</v>
      </c>
      <c r="T1236" s="19" t="b">
        <f>NOT(ISNA(VLOOKUP(B1236,dbcodes!A:B,2,FALSE)))</f>
        <v>1</v>
      </c>
      <c r="U1236" s="19" t="str">
        <f>IF(ISNA(VLOOKUP(B1236,dbcodes!A:B,2,FALSE)),des!R655,VLOOKUP(B1236,dbcodes!A:B,2,FALSE))</f>
        <v>LAB_PT_CD4_X_TA</v>
      </c>
      <c r="V1236" s="20" t="s">
        <v>2342</v>
      </c>
      <c r="W1236" s="107">
        <f>IF(ISNA(VLOOKUP(C1236,descriptions!A:B,2,FALSE)),des!V655,IF(G1236=" TARGET","Target ","")&amp;VLOOKUP(C1236,descriptions!A:B,2,FALSE))</f>
        <v>0</v>
      </c>
      <c r="X1236" s="20" t="s">
        <v>4</v>
      </c>
      <c r="Y1236" s="20" t="s">
        <v>831</v>
      </c>
      <c r="Z1236" s="20" t="s">
        <v>836</v>
      </c>
      <c r="AA1236" s="20" t="s">
        <v>102</v>
      </c>
      <c r="AB1236" s="20" t="s">
        <v>755</v>
      </c>
      <c r="AC1236" s="19" t="str">
        <f>IF(AB1236&lt;&gt;"",IF(NOT(ISNA(INDEX(os!A:A,MATCH(AB1236,os!B:B,0)))),INDEX(os!A:A,MATCH(AB1236,os!B:B,0)),"0"),"")</f>
        <v/>
      </c>
      <c r="AD1236" s="20" t="s">
        <v>830</v>
      </c>
      <c r="AE1236" s="20"/>
      <c r="AF1236" s="20"/>
      <c r="AG1236" s="20"/>
      <c r="AH1236" s="93" t="str">
        <f>IF(NOT(ISNA(VLOOKUP(B:B,ResultsTargets!A:A,1,0))),"TRUE","")</f>
        <v/>
      </c>
      <c r="AI1236" s="19" t="str">
        <f>IF(ISNA(VLOOKUP(C1236,dim_techarea!A:B,2,FALSE)),"",VLOOKUP(C1236,dim_techarea!A:B,2,FALSE))</f>
        <v>LAB_PT_CD4</v>
      </c>
      <c r="AJ1236" s="19" t="str">
        <f>IF(ISNA(VLOOKUP(AI1236,dim_techarea!B:C,2,FALSE)),"",VLOOKUP(AI1236,dim_techarea!B:C,2,FALSE))</f>
        <v>RAzf9ujixde</v>
      </c>
      <c r="AK1236" s="19" t="str">
        <f>IF(ISNA(VLOOKUP(TRIM(G1236),dim_targetsresults!A:B,2,FALSE)),"",VLOOKUP(TRIM(G1236),dim_targetsresults!A:C,2,FALSE))</f>
        <v>MER Results</v>
      </c>
      <c r="AL1236" s="19" t="str">
        <f>IF(ISNA(VLOOKUP(AK1236,dim_targetsresults!B:C,2,FALSE)),"",VLOOKUP(AK1236,dim_targetsresults!B:C,2,FALSE))</f>
        <v>Jh0jDM5yQ2E</v>
      </c>
      <c r="AM1236" s="19" t="str">
        <f>IF(ISNA(VLOOKUP(TRIM(D1236),dim_numeratordenominator!A:B,2,FALSE)),"",VLOOKUP(TRIM(D1236),dim_numeratordenominator!A:C,2,FALSE))</f>
        <v/>
      </c>
      <c r="AN1236" s="19" t="str">
        <f>IF(ISNA(VLOOKUP(AM1236,dim_numeratordenominator!B:C,2,FALSE)),"",VLOOKUP(AM1236,dim_numeratordenominator!B:C,2,FALSE))</f>
        <v/>
      </c>
      <c r="AO1236" s="19" t="str">
        <f>IF(ISNA(VLOOKUP(TRIM(E1236),dim_supporttype!A:B,2,FALSE)),"",VLOOKUP(TRIM(E1236),dim_supporttype!A:C,2,FALSE))</f>
        <v>TA</v>
      </c>
      <c r="AP1236" s="19" t="str">
        <f>IF(ISNA(VLOOKUP(AO1236,dim_supporttype!B:C,2,FALSE)),"",VLOOKUP(AO1236,dim_supporttype!B:C,2,FALSE))</f>
        <v>cRAGKdWIDn4</v>
      </c>
      <c r="AQ1236" s="19" t="str">
        <f>IF(ISNA(VLOOKUP(TRIM(F1236),dim_disaggs!A:B,2,FALSE)),"No Disagg",VLOOKUP(TRIM(F1236),dim_disaggs!A:B,2,FALSE))</f>
        <v>No Disagg</v>
      </c>
      <c r="AR1236" s="19" t="str">
        <f>IF(ISNA(VLOOKUP(AQ1236,dim_disaggs!B:C,2,FALSE)),"",VLOOKUP(AQ1236,dim_disaggs!B:C,2,FALSE))</f>
        <v>werJlVT6sf3</v>
      </c>
      <c r="AS1236" s="72"/>
      <c r="AT1236" s="66"/>
      <c r="AU1236" s="72" t="s">
        <v>755</v>
      </c>
      <c r="AV1236" s="73" t="s">
        <v>755</v>
      </c>
      <c r="AW1236" s="66" t="s">
        <v>755</v>
      </c>
      <c r="AX1236" s="66" t="s">
        <v>755</v>
      </c>
      <c r="AY1236" s="20"/>
      <c r="AZ1236" s="20"/>
      <c r="BA1236" s="105" t="str">
        <f t="shared" si="180"/>
        <v/>
      </c>
      <c r="BB1236" s="20" t="str">
        <f t="shared" si="181"/>
        <v/>
      </c>
      <c r="BC1236" s="20"/>
      <c r="BD1236" s="20"/>
      <c r="BE1236" s="75" t="s">
        <v>755</v>
      </c>
      <c r="BF1236" s="73" t="s">
        <v>755</v>
      </c>
      <c r="BG1236" s="55" t="s">
        <v>755</v>
      </c>
      <c r="BH1236" s="76" t="s">
        <v>755</v>
      </c>
      <c r="BI1236" s="20" t="s">
        <v>755</v>
      </c>
      <c r="BJ1236" s="20" t="s">
        <v>755</v>
      </c>
      <c r="BK1236" s="55" t="s">
        <v>755</v>
      </c>
      <c r="BL1236" s="71" t="s">
        <v>755</v>
      </c>
      <c r="BM1236" s="77" t="s">
        <v>755</v>
      </c>
      <c r="BN1236" s="78" t="s">
        <v>755</v>
      </c>
      <c r="BO1236" s="77" t="s">
        <v>755</v>
      </c>
      <c r="BP1236" s="78" t="s">
        <v>755</v>
      </c>
    </row>
    <row r="1237" spans="1:68" s="3" customFormat="1" x14ac:dyDescent="0.2">
      <c r="A1237" s="20" t="s">
        <v>95</v>
      </c>
      <c r="B1237" s="20" t="s">
        <v>1353</v>
      </c>
      <c r="C1237" s="20" t="s">
        <v>882</v>
      </c>
      <c r="D1237" s="20" t="s">
        <v>2136</v>
      </c>
      <c r="E1237" s="20" t="s">
        <v>77</v>
      </c>
      <c r="F1237" s="20"/>
      <c r="G1237" s="20" t="s">
        <v>2442</v>
      </c>
      <c r="H1237" s="20"/>
      <c r="I1237" s="19">
        <f t="shared" si="182"/>
        <v>26</v>
      </c>
      <c r="J1237" s="20" t="s">
        <v>755</v>
      </c>
      <c r="K1237" s="20" t="s">
        <v>2230</v>
      </c>
      <c r="L1237" s="95" t="str">
        <f>IF(M1237&lt;&gt;"",IF(NOT(ISNA(INDEX(cc!B:B,MATCH(M1237,cc!A:A,0)))),INDEX(cc!B:B,MATCH(M1237,cc!A:A,0)),"0"),"")</f>
        <v>default</v>
      </c>
      <c r="M1237" s="97" t="s">
        <v>13</v>
      </c>
      <c r="N1237" s="28" t="str">
        <f t="shared" si="183"/>
        <v xml:space="preserve"> TARGET</v>
      </c>
      <c r="O1237" s="19" t="str">
        <f t="shared" si="176"/>
        <v>LAB_PT_CD4 (P, DSD) TARGET: Perform CD4 Test and Participate in PT</v>
      </c>
      <c r="P1237" s="19" t="str">
        <f t="shared" si="177"/>
        <v>LAB_PT_CD4 (P, DSD) TARGET: Perform CD4 Test and Participate in PT</v>
      </c>
      <c r="Q1237" s="19" t="str">
        <f t="shared" si="175"/>
        <v>LAB_PT_CD4 (P, DSD) TARGET</v>
      </c>
      <c r="R1237" s="19" t="str">
        <f t="shared" si="178"/>
        <v>LAB_PT_CD4_P_DSD_TARGET</v>
      </c>
      <c r="S1237" s="19" t="str">
        <f t="shared" si="179"/>
        <v>LAB_PT_CD4_P_DSD_TARGET</v>
      </c>
      <c r="T1237" s="19" t="b">
        <f>NOT(ISNA(VLOOKUP(B1237,dbcodes!A:B,2,FALSE)))</f>
        <v>1</v>
      </c>
      <c r="U1237" s="19" t="str">
        <f>IF(ISNA(VLOOKUP(B1237,dbcodes!A:B,2,FALSE)),des!R656,VLOOKUP(B1237,dbcodes!A:B,2,FALSE))</f>
        <v>LAB_PT_CD4_P_DSD_TARGET</v>
      </c>
      <c r="V1237" s="20" t="s">
        <v>2339</v>
      </c>
      <c r="W1237" s="107">
        <f>IF(ISNA(VLOOKUP(C1237,descriptions!A:B,2,FALSE)),des!V656,IF(G1237=" TARGET","Target ","")&amp;VLOOKUP(C1237,descriptions!A:B,2,FALSE))</f>
        <v>0</v>
      </c>
      <c r="X1237" s="20" t="s">
        <v>4</v>
      </c>
      <c r="Y1237" s="20" t="s">
        <v>831</v>
      </c>
      <c r="Z1237" s="20" t="s">
        <v>836</v>
      </c>
      <c r="AA1237" s="20" t="s">
        <v>102</v>
      </c>
      <c r="AB1237" s="20" t="s">
        <v>755</v>
      </c>
      <c r="AC1237" s="19" t="str">
        <f>IF(AB1237&lt;&gt;"",IF(NOT(ISNA(INDEX(os!A:A,MATCH(AB1237,os!B:B,0)))),INDEX(os!A:A,MATCH(AB1237,os!B:B,0)),"0"),"")</f>
        <v/>
      </c>
      <c r="AD1237" s="20" t="s">
        <v>830</v>
      </c>
      <c r="AE1237" s="20"/>
      <c r="AF1237" s="20"/>
      <c r="AG1237" s="20"/>
      <c r="AH1237" s="93" t="str">
        <f>IF(NOT(ISNA(VLOOKUP(B:B,ResultsTargets!A:A,1,0))),"TRUE","")</f>
        <v/>
      </c>
      <c r="AI1237" s="19" t="str">
        <f>IF(ISNA(VLOOKUP(C1237,dim_techarea!A:B,2,FALSE)),"",VLOOKUP(C1237,dim_techarea!A:B,2,FALSE))</f>
        <v>LAB_PT_CD4</v>
      </c>
      <c r="AJ1237" s="19" t="str">
        <f>IF(ISNA(VLOOKUP(AI1237,dim_techarea!B:C,2,FALSE)),"",VLOOKUP(AI1237,dim_techarea!B:C,2,FALSE))</f>
        <v>RAzf9ujixde</v>
      </c>
      <c r="AK1237" s="19" t="str">
        <f>IF(ISNA(VLOOKUP(TRIM(G1237),dim_targetsresults!A:B,2,FALSE)),"",VLOOKUP(TRIM(G1237),dim_targetsresults!A:C,2,FALSE))</f>
        <v>MER Targets</v>
      </c>
      <c r="AL1237" s="19" t="str">
        <f>IF(ISNA(VLOOKUP(AK1237,dim_targetsresults!B:C,2,FALSE)),"",VLOOKUP(AK1237,dim_targetsresults!B:C,2,FALSE))</f>
        <v>W8imnja2Owd</v>
      </c>
      <c r="AM1237" s="19" t="str">
        <f>IF(ISNA(VLOOKUP(TRIM(D1237),dim_numeratordenominator!A:B,2,FALSE)),"",VLOOKUP(TRIM(D1237),dim_numeratordenominator!A:C,2,FALSE))</f>
        <v/>
      </c>
      <c r="AN1237" s="19" t="str">
        <f>IF(ISNA(VLOOKUP(AM1237,dim_numeratordenominator!B:C,2,FALSE)),"",VLOOKUP(AM1237,dim_numeratordenominator!B:C,2,FALSE))</f>
        <v/>
      </c>
      <c r="AO1237" s="19" t="str">
        <f>IF(ISNA(VLOOKUP(TRIM(E1237),dim_supporttype!A:B,2,FALSE)),"",VLOOKUP(TRIM(E1237),dim_supporttype!A:C,2,FALSE))</f>
        <v>DSD</v>
      </c>
      <c r="AP1237" s="19" t="str">
        <f>IF(ISNA(VLOOKUP(AO1237,dim_supporttype!B:C,2,FALSE)),"",VLOOKUP(AO1237,dim_supporttype!B:C,2,FALSE))</f>
        <v>iM13vdNLWKb</v>
      </c>
      <c r="AQ1237" s="19" t="str">
        <f>IF(ISNA(VLOOKUP(TRIM(F1237),dim_disaggs!A:B,2,FALSE)),"No Disagg",VLOOKUP(TRIM(F1237),dim_disaggs!A:B,2,FALSE))</f>
        <v>No Disagg</v>
      </c>
      <c r="AR1237" s="19" t="str">
        <f>IF(ISNA(VLOOKUP(AQ1237,dim_disaggs!B:C,2,FALSE)),"",VLOOKUP(AQ1237,dim_disaggs!B:C,2,FALSE))</f>
        <v>werJlVT6sf3</v>
      </c>
      <c r="AS1237" s="72"/>
      <c r="AT1237" s="66"/>
      <c r="AU1237" s="72" t="s">
        <v>755</v>
      </c>
      <c r="AV1237" s="73" t="s">
        <v>755</v>
      </c>
      <c r="AW1237" s="66" t="s">
        <v>755</v>
      </c>
      <c r="AX1237" s="66" t="s">
        <v>755</v>
      </c>
      <c r="AY1237" s="20"/>
      <c r="AZ1237" s="20"/>
      <c r="BA1237" s="105" t="str">
        <f t="shared" si="180"/>
        <v/>
      </c>
      <c r="BB1237" s="20" t="str">
        <f t="shared" si="181"/>
        <v/>
      </c>
      <c r="BC1237" s="20"/>
      <c r="BD1237" s="20"/>
      <c r="BE1237" s="75" t="s">
        <v>755</v>
      </c>
      <c r="BF1237" s="73" t="s">
        <v>755</v>
      </c>
      <c r="BG1237" s="55" t="s">
        <v>755</v>
      </c>
      <c r="BH1237" s="76" t="s">
        <v>755</v>
      </c>
      <c r="BI1237" s="20" t="s">
        <v>755</v>
      </c>
      <c r="BJ1237" s="20" t="s">
        <v>755</v>
      </c>
      <c r="BK1237" s="55" t="s">
        <v>755</v>
      </c>
      <c r="BL1237" s="71" t="s">
        <v>755</v>
      </c>
      <c r="BM1237" s="77" t="s">
        <v>755</v>
      </c>
      <c r="BN1237" s="78" t="s">
        <v>755</v>
      </c>
      <c r="BO1237" s="77" t="s">
        <v>755</v>
      </c>
      <c r="BP1237" s="78" t="s">
        <v>755</v>
      </c>
    </row>
    <row r="1238" spans="1:68" s="3" customFormat="1" x14ac:dyDescent="0.2">
      <c r="A1238" s="20" t="s">
        <v>95</v>
      </c>
      <c r="B1238" s="20" t="s">
        <v>1355</v>
      </c>
      <c r="C1238" s="20" t="s">
        <v>882</v>
      </c>
      <c r="D1238" s="20" t="s">
        <v>2136</v>
      </c>
      <c r="E1238" s="20" t="s">
        <v>78</v>
      </c>
      <c r="F1238" s="20"/>
      <c r="G1238" s="20" t="s">
        <v>2442</v>
      </c>
      <c r="H1238" s="20"/>
      <c r="I1238" s="19">
        <f t="shared" si="182"/>
        <v>25</v>
      </c>
      <c r="J1238" s="20" t="s">
        <v>755</v>
      </c>
      <c r="K1238" s="20" t="s">
        <v>2230</v>
      </c>
      <c r="L1238" s="95" t="str">
        <f>IF(M1238&lt;&gt;"",IF(NOT(ISNA(INDEX(cc!B:B,MATCH(M1238,cc!A:A,0)))),INDEX(cc!B:B,MATCH(M1238,cc!A:A,0)),"0"),"")</f>
        <v>default</v>
      </c>
      <c r="M1238" s="97" t="s">
        <v>13</v>
      </c>
      <c r="N1238" s="28" t="str">
        <f t="shared" si="183"/>
        <v xml:space="preserve"> TARGET</v>
      </c>
      <c r="O1238" s="19" t="str">
        <f t="shared" si="176"/>
        <v>LAB_PT_CD4 (P, TA) TARGET: Perform CD4 Test and Participate in PT</v>
      </c>
      <c r="P1238" s="19" t="str">
        <f t="shared" si="177"/>
        <v>LAB_PT_CD4 (P, TA) TARGET: Perform CD4 Test and Participate in PT</v>
      </c>
      <c r="Q1238" s="19" t="str">
        <f t="shared" si="175"/>
        <v>LAB_PT_CD4 (P, TA) TARGET</v>
      </c>
      <c r="R1238" s="19" t="str">
        <f t="shared" si="178"/>
        <v>LAB_PT_CD4_P_TA_TARGET</v>
      </c>
      <c r="S1238" s="19" t="str">
        <f t="shared" si="179"/>
        <v>LAB_PT_CD4_P_TA_TARGET</v>
      </c>
      <c r="T1238" s="19" t="b">
        <f>NOT(ISNA(VLOOKUP(B1238,dbcodes!A:B,2,FALSE)))</f>
        <v>1</v>
      </c>
      <c r="U1238" s="19" t="str">
        <f>IF(ISNA(VLOOKUP(B1238,dbcodes!A:B,2,FALSE)),des!R657,VLOOKUP(B1238,dbcodes!A:B,2,FALSE))</f>
        <v>LAB_PT_CD4_P_TA_TARGET</v>
      </c>
      <c r="V1238" s="20" t="s">
        <v>2339</v>
      </c>
      <c r="W1238" s="107">
        <f>IF(ISNA(VLOOKUP(C1238,descriptions!A:B,2,FALSE)),des!V657,IF(G1238=" TARGET","Target ","")&amp;VLOOKUP(C1238,descriptions!A:B,2,FALSE))</f>
        <v>0</v>
      </c>
      <c r="X1238" s="20" t="s">
        <v>4</v>
      </c>
      <c r="Y1238" s="20" t="s">
        <v>831</v>
      </c>
      <c r="Z1238" s="20" t="s">
        <v>836</v>
      </c>
      <c r="AA1238" s="20" t="s">
        <v>102</v>
      </c>
      <c r="AB1238" s="20" t="s">
        <v>755</v>
      </c>
      <c r="AC1238" s="19" t="str">
        <f>IF(AB1238&lt;&gt;"",IF(NOT(ISNA(INDEX(os!A:A,MATCH(AB1238,os!B:B,0)))),INDEX(os!A:A,MATCH(AB1238,os!B:B,0)),"0"),"")</f>
        <v/>
      </c>
      <c r="AD1238" s="20" t="s">
        <v>830</v>
      </c>
      <c r="AE1238" s="20"/>
      <c r="AF1238" s="20"/>
      <c r="AG1238" s="20"/>
      <c r="AH1238" s="93" t="str">
        <f>IF(NOT(ISNA(VLOOKUP(B:B,ResultsTargets!A:A,1,0))),"TRUE","")</f>
        <v/>
      </c>
      <c r="AI1238" s="19" t="str">
        <f>IF(ISNA(VLOOKUP(C1238,dim_techarea!A:B,2,FALSE)),"",VLOOKUP(C1238,dim_techarea!A:B,2,FALSE))</f>
        <v>LAB_PT_CD4</v>
      </c>
      <c r="AJ1238" s="19" t="str">
        <f>IF(ISNA(VLOOKUP(AI1238,dim_techarea!B:C,2,FALSE)),"",VLOOKUP(AI1238,dim_techarea!B:C,2,FALSE))</f>
        <v>RAzf9ujixde</v>
      </c>
      <c r="AK1238" s="19" t="str">
        <f>IF(ISNA(VLOOKUP(TRIM(G1238),dim_targetsresults!A:B,2,FALSE)),"",VLOOKUP(TRIM(G1238),dim_targetsresults!A:C,2,FALSE))</f>
        <v>MER Targets</v>
      </c>
      <c r="AL1238" s="19" t="str">
        <f>IF(ISNA(VLOOKUP(AK1238,dim_targetsresults!B:C,2,FALSE)),"",VLOOKUP(AK1238,dim_targetsresults!B:C,2,FALSE))</f>
        <v>W8imnja2Owd</v>
      </c>
      <c r="AM1238" s="19" t="str">
        <f>IF(ISNA(VLOOKUP(TRIM(D1238),dim_numeratordenominator!A:B,2,FALSE)),"",VLOOKUP(TRIM(D1238),dim_numeratordenominator!A:C,2,FALSE))</f>
        <v/>
      </c>
      <c r="AN1238" s="19" t="str">
        <f>IF(ISNA(VLOOKUP(AM1238,dim_numeratordenominator!B:C,2,FALSE)),"",VLOOKUP(AM1238,dim_numeratordenominator!B:C,2,FALSE))</f>
        <v/>
      </c>
      <c r="AO1238" s="19" t="str">
        <f>IF(ISNA(VLOOKUP(TRIM(E1238),dim_supporttype!A:B,2,FALSE)),"",VLOOKUP(TRIM(E1238),dim_supporttype!A:C,2,FALSE))</f>
        <v>TA</v>
      </c>
      <c r="AP1238" s="19" t="str">
        <f>IF(ISNA(VLOOKUP(AO1238,dim_supporttype!B:C,2,FALSE)),"",VLOOKUP(AO1238,dim_supporttype!B:C,2,FALSE))</f>
        <v>cRAGKdWIDn4</v>
      </c>
      <c r="AQ1238" s="19" t="str">
        <f>IF(ISNA(VLOOKUP(TRIM(F1238),dim_disaggs!A:B,2,FALSE)),"No Disagg",VLOOKUP(TRIM(F1238),dim_disaggs!A:B,2,FALSE))</f>
        <v>No Disagg</v>
      </c>
      <c r="AR1238" s="19" t="str">
        <f>IF(ISNA(VLOOKUP(AQ1238,dim_disaggs!B:C,2,FALSE)),"",VLOOKUP(AQ1238,dim_disaggs!B:C,2,FALSE))</f>
        <v>werJlVT6sf3</v>
      </c>
      <c r="AS1238" s="72"/>
      <c r="AT1238" s="66"/>
      <c r="AU1238" s="72" t="s">
        <v>755</v>
      </c>
      <c r="AV1238" s="73" t="s">
        <v>755</v>
      </c>
      <c r="AW1238" s="66" t="s">
        <v>755</v>
      </c>
      <c r="AX1238" s="66" t="s">
        <v>755</v>
      </c>
      <c r="AY1238" s="20"/>
      <c r="AZ1238" s="20"/>
      <c r="BA1238" s="105" t="str">
        <f t="shared" si="180"/>
        <v/>
      </c>
      <c r="BB1238" s="20" t="str">
        <f t="shared" si="181"/>
        <v/>
      </c>
      <c r="BC1238" s="20"/>
      <c r="BD1238" s="20"/>
      <c r="BE1238" s="75" t="s">
        <v>755</v>
      </c>
      <c r="BF1238" s="73" t="s">
        <v>755</v>
      </c>
      <c r="BG1238" s="55" t="s">
        <v>755</v>
      </c>
      <c r="BH1238" s="76" t="s">
        <v>755</v>
      </c>
      <c r="BI1238" s="20" t="s">
        <v>755</v>
      </c>
      <c r="BJ1238" s="20" t="s">
        <v>755</v>
      </c>
      <c r="BK1238" s="55" t="s">
        <v>755</v>
      </c>
      <c r="BL1238" s="71" t="s">
        <v>755</v>
      </c>
      <c r="BM1238" s="77" t="s">
        <v>755</v>
      </c>
      <c r="BN1238" s="78" t="s">
        <v>755</v>
      </c>
      <c r="BO1238" s="77" t="s">
        <v>755</v>
      </c>
      <c r="BP1238" s="78" t="s">
        <v>755</v>
      </c>
    </row>
    <row r="1239" spans="1:68" s="3" customFormat="1" x14ac:dyDescent="0.2">
      <c r="A1239" s="20" t="s">
        <v>95</v>
      </c>
      <c r="B1239" s="20" t="s">
        <v>1357</v>
      </c>
      <c r="C1239" s="20" t="s">
        <v>882</v>
      </c>
      <c r="D1239" s="20" t="s">
        <v>2137</v>
      </c>
      <c r="E1239" s="20" t="s">
        <v>77</v>
      </c>
      <c r="F1239" s="20"/>
      <c r="G1239" s="20" t="s">
        <v>2442</v>
      </c>
      <c r="H1239" s="20"/>
      <c r="I1239" s="19">
        <f t="shared" si="182"/>
        <v>26</v>
      </c>
      <c r="J1239" s="20" t="s">
        <v>755</v>
      </c>
      <c r="K1239" s="20" t="s">
        <v>2231</v>
      </c>
      <c r="L1239" s="95" t="str">
        <f>IF(M1239&lt;&gt;"",IF(NOT(ISNA(INDEX(cc!B:B,MATCH(M1239,cc!A:A,0)))),INDEX(cc!B:B,MATCH(M1239,cc!A:A,0)),"0"),"")</f>
        <v>default</v>
      </c>
      <c r="M1239" s="97" t="s">
        <v>13</v>
      </c>
      <c r="N1239" s="28" t="str">
        <f t="shared" si="183"/>
        <v xml:space="preserve"> TARGET</v>
      </c>
      <c r="O1239" s="19" t="str">
        <f t="shared" si="176"/>
        <v>LAB_PT_CD4 (S, DSD) TARGET: Perform CD4 Test, Participate and pass PT</v>
      </c>
      <c r="P1239" s="19" t="str">
        <f t="shared" si="177"/>
        <v>LAB_PT_CD4 (S, DSD) TARGET: Perform CD4 Test, Participate and pass PT</v>
      </c>
      <c r="Q1239" s="19" t="str">
        <f t="shared" si="175"/>
        <v>LAB_PT_CD4 (S, DSD) TARGET</v>
      </c>
      <c r="R1239" s="19" t="str">
        <f t="shared" si="178"/>
        <v>LAB_PT_CD4_S_DSD_TARGET</v>
      </c>
      <c r="S1239" s="19" t="str">
        <f t="shared" si="179"/>
        <v>LAB_PT_CD4_S_DSD_TARGET</v>
      </c>
      <c r="T1239" s="19" t="b">
        <f>NOT(ISNA(VLOOKUP(B1239,dbcodes!A:B,2,FALSE)))</f>
        <v>1</v>
      </c>
      <c r="U1239" s="19" t="str">
        <f>IF(ISNA(VLOOKUP(B1239,dbcodes!A:B,2,FALSE)),des!R658,VLOOKUP(B1239,dbcodes!A:B,2,FALSE))</f>
        <v>LAB_PT_CD4_S_DSD_TARGET</v>
      </c>
      <c r="V1239" s="20" t="s">
        <v>2341</v>
      </c>
      <c r="W1239" s="107">
        <f>IF(ISNA(VLOOKUP(C1239,descriptions!A:B,2,FALSE)),des!V658,IF(G1239=" TARGET","Target ","")&amp;VLOOKUP(C1239,descriptions!A:B,2,FALSE))</f>
        <v>0</v>
      </c>
      <c r="X1239" s="20" t="s">
        <v>4</v>
      </c>
      <c r="Y1239" s="20" t="s">
        <v>831</v>
      </c>
      <c r="Z1239" s="20" t="s">
        <v>836</v>
      </c>
      <c r="AA1239" s="20" t="s">
        <v>102</v>
      </c>
      <c r="AB1239" s="20" t="s">
        <v>755</v>
      </c>
      <c r="AC1239" s="19" t="str">
        <f>IF(AB1239&lt;&gt;"",IF(NOT(ISNA(INDEX(os!A:A,MATCH(AB1239,os!B:B,0)))),INDEX(os!A:A,MATCH(AB1239,os!B:B,0)),"0"),"")</f>
        <v/>
      </c>
      <c r="AD1239" s="20" t="s">
        <v>830</v>
      </c>
      <c r="AE1239" s="20"/>
      <c r="AF1239" s="20"/>
      <c r="AG1239" s="20"/>
      <c r="AH1239" s="93" t="str">
        <f>IF(NOT(ISNA(VLOOKUP(B:B,ResultsTargets!A:A,1,0))),"TRUE","")</f>
        <v/>
      </c>
      <c r="AI1239" s="19" t="str">
        <f>IF(ISNA(VLOOKUP(C1239,dim_techarea!A:B,2,FALSE)),"",VLOOKUP(C1239,dim_techarea!A:B,2,FALSE))</f>
        <v>LAB_PT_CD4</v>
      </c>
      <c r="AJ1239" s="19" t="str">
        <f>IF(ISNA(VLOOKUP(AI1239,dim_techarea!B:C,2,FALSE)),"",VLOOKUP(AI1239,dim_techarea!B:C,2,FALSE))</f>
        <v>RAzf9ujixde</v>
      </c>
      <c r="AK1239" s="19" t="str">
        <f>IF(ISNA(VLOOKUP(TRIM(G1239),dim_targetsresults!A:B,2,FALSE)),"",VLOOKUP(TRIM(G1239),dim_targetsresults!A:C,2,FALSE))</f>
        <v>MER Targets</v>
      </c>
      <c r="AL1239" s="19" t="str">
        <f>IF(ISNA(VLOOKUP(AK1239,dim_targetsresults!B:C,2,FALSE)),"",VLOOKUP(AK1239,dim_targetsresults!B:C,2,FALSE))</f>
        <v>W8imnja2Owd</v>
      </c>
      <c r="AM1239" s="19" t="str">
        <f>IF(ISNA(VLOOKUP(TRIM(D1239),dim_numeratordenominator!A:B,2,FALSE)),"",VLOOKUP(TRIM(D1239),dim_numeratordenominator!A:C,2,FALSE))</f>
        <v/>
      </c>
      <c r="AN1239" s="19" t="str">
        <f>IF(ISNA(VLOOKUP(AM1239,dim_numeratordenominator!B:C,2,FALSE)),"",VLOOKUP(AM1239,dim_numeratordenominator!B:C,2,FALSE))</f>
        <v/>
      </c>
      <c r="AO1239" s="19" t="str">
        <f>IF(ISNA(VLOOKUP(TRIM(E1239),dim_supporttype!A:B,2,FALSE)),"",VLOOKUP(TRIM(E1239),dim_supporttype!A:C,2,FALSE))</f>
        <v>DSD</v>
      </c>
      <c r="AP1239" s="19" t="str">
        <f>IF(ISNA(VLOOKUP(AO1239,dim_supporttype!B:C,2,FALSE)),"",VLOOKUP(AO1239,dim_supporttype!B:C,2,FALSE))</f>
        <v>iM13vdNLWKb</v>
      </c>
      <c r="AQ1239" s="19" t="str">
        <f>IF(ISNA(VLOOKUP(TRIM(F1239),dim_disaggs!A:B,2,FALSE)),"No Disagg",VLOOKUP(TRIM(F1239),dim_disaggs!A:B,2,FALSE))</f>
        <v>No Disagg</v>
      </c>
      <c r="AR1239" s="19" t="str">
        <f>IF(ISNA(VLOOKUP(AQ1239,dim_disaggs!B:C,2,FALSE)),"",VLOOKUP(AQ1239,dim_disaggs!B:C,2,FALSE))</f>
        <v>werJlVT6sf3</v>
      </c>
      <c r="AS1239" s="72"/>
      <c r="AT1239" s="66"/>
      <c r="AU1239" s="72" t="s">
        <v>755</v>
      </c>
      <c r="AV1239" s="73" t="s">
        <v>755</v>
      </c>
      <c r="AW1239" s="66" t="s">
        <v>755</v>
      </c>
      <c r="AX1239" s="66" t="s">
        <v>755</v>
      </c>
      <c r="AY1239" s="20"/>
      <c r="AZ1239" s="20"/>
      <c r="BA1239" s="105" t="str">
        <f t="shared" si="180"/>
        <v/>
      </c>
      <c r="BB1239" s="20" t="str">
        <f t="shared" si="181"/>
        <v/>
      </c>
      <c r="BC1239" s="20"/>
      <c r="BD1239" s="20"/>
      <c r="BE1239" s="75" t="s">
        <v>755</v>
      </c>
      <c r="BF1239" s="73" t="s">
        <v>755</v>
      </c>
      <c r="BG1239" s="55" t="s">
        <v>755</v>
      </c>
      <c r="BH1239" s="76" t="s">
        <v>755</v>
      </c>
      <c r="BI1239" s="20" t="s">
        <v>755</v>
      </c>
      <c r="BJ1239" s="20" t="s">
        <v>755</v>
      </c>
      <c r="BK1239" s="55" t="s">
        <v>755</v>
      </c>
      <c r="BL1239" s="71" t="s">
        <v>755</v>
      </c>
      <c r="BM1239" s="77" t="s">
        <v>755</v>
      </c>
      <c r="BN1239" s="78" t="s">
        <v>755</v>
      </c>
      <c r="BO1239" s="77" t="s">
        <v>755</v>
      </c>
      <c r="BP1239" s="78" t="s">
        <v>755</v>
      </c>
    </row>
    <row r="1240" spans="1:68" s="3" customFormat="1" x14ac:dyDescent="0.2">
      <c r="A1240" s="20" t="s">
        <v>95</v>
      </c>
      <c r="B1240" s="20" t="s">
        <v>1359</v>
      </c>
      <c r="C1240" s="20" t="s">
        <v>882</v>
      </c>
      <c r="D1240" s="20" t="s">
        <v>2137</v>
      </c>
      <c r="E1240" s="20" t="s">
        <v>78</v>
      </c>
      <c r="F1240" s="20"/>
      <c r="G1240" s="20" t="s">
        <v>2442</v>
      </c>
      <c r="H1240" s="20"/>
      <c r="I1240" s="19">
        <f t="shared" si="182"/>
        <v>25</v>
      </c>
      <c r="J1240" s="20" t="s">
        <v>755</v>
      </c>
      <c r="K1240" s="20" t="s">
        <v>2231</v>
      </c>
      <c r="L1240" s="95" t="str">
        <f>IF(M1240&lt;&gt;"",IF(NOT(ISNA(INDEX(cc!B:B,MATCH(M1240,cc!A:A,0)))),INDEX(cc!B:B,MATCH(M1240,cc!A:A,0)),"0"),"")</f>
        <v>default</v>
      </c>
      <c r="M1240" s="97" t="s">
        <v>13</v>
      </c>
      <c r="N1240" s="28" t="str">
        <f t="shared" si="183"/>
        <v xml:space="preserve"> TARGET</v>
      </c>
      <c r="O1240" s="19" t="str">
        <f t="shared" si="176"/>
        <v>LAB_PT_CD4 (S, TA) TARGET: Perform CD4 Test, Participate and pass PT</v>
      </c>
      <c r="P1240" s="19" t="str">
        <f t="shared" si="177"/>
        <v>LAB_PT_CD4 (S, TA) TARGET: Perform CD4 Test, Participate and pass PT</v>
      </c>
      <c r="Q1240" s="19" t="str">
        <f t="shared" si="175"/>
        <v>LAB_PT_CD4 (S, TA) TARGET</v>
      </c>
      <c r="R1240" s="19" t="str">
        <f t="shared" si="178"/>
        <v>LAB_PT_CD4_S_TA_TARGET</v>
      </c>
      <c r="S1240" s="19" t="str">
        <f t="shared" si="179"/>
        <v>LAB_PT_CD4_S_TA_TARGET</v>
      </c>
      <c r="T1240" s="19" t="b">
        <f>NOT(ISNA(VLOOKUP(B1240,dbcodes!A:B,2,FALSE)))</f>
        <v>1</v>
      </c>
      <c r="U1240" s="19" t="str">
        <f>IF(ISNA(VLOOKUP(B1240,dbcodes!A:B,2,FALSE)),des!R659,VLOOKUP(B1240,dbcodes!A:B,2,FALSE))</f>
        <v>LAB_PT_CD4_S_TA_TARGET</v>
      </c>
      <c r="V1240" s="20" t="s">
        <v>2341</v>
      </c>
      <c r="W1240" s="107">
        <f>IF(ISNA(VLOOKUP(C1240,descriptions!A:B,2,FALSE)),des!V659,IF(G1240=" TARGET","Target ","")&amp;VLOOKUP(C1240,descriptions!A:B,2,FALSE))</f>
        <v>0</v>
      </c>
      <c r="X1240" s="20" t="s">
        <v>4</v>
      </c>
      <c r="Y1240" s="20" t="s">
        <v>831</v>
      </c>
      <c r="Z1240" s="20" t="s">
        <v>836</v>
      </c>
      <c r="AA1240" s="20" t="s">
        <v>102</v>
      </c>
      <c r="AB1240" s="20" t="s">
        <v>755</v>
      </c>
      <c r="AC1240" s="19" t="str">
        <f>IF(AB1240&lt;&gt;"",IF(NOT(ISNA(INDEX(os!A:A,MATCH(AB1240,os!B:B,0)))),INDEX(os!A:A,MATCH(AB1240,os!B:B,0)),"0"),"")</f>
        <v/>
      </c>
      <c r="AD1240" s="20" t="s">
        <v>830</v>
      </c>
      <c r="AE1240" s="20"/>
      <c r="AF1240" s="20"/>
      <c r="AG1240" s="20"/>
      <c r="AH1240" s="93" t="str">
        <f>IF(NOT(ISNA(VLOOKUP(B:B,ResultsTargets!A:A,1,0))),"TRUE","")</f>
        <v/>
      </c>
      <c r="AI1240" s="19" t="str">
        <f>IF(ISNA(VLOOKUP(C1240,dim_techarea!A:B,2,FALSE)),"",VLOOKUP(C1240,dim_techarea!A:B,2,FALSE))</f>
        <v>LAB_PT_CD4</v>
      </c>
      <c r="AJ1240" s="19" t="str">
        <f>IF(ISNA(VLOOKUP(AI1240,dim_techarea!B:C,2,FALSE)),"",VLOOKUP(AI1240,dim_techarea!B:C,2,FALSE))</f>
        <v>RAzf9ujixde</v>
      </c>
      <c r="AK1240" s="19" t="str">
        <f>IF(ISNA(VLOOKUP(TRIM(G1240),dim_targetsresults!A:B,2,FALSE)),"",VLOOKUP(TRIM(G1240),dim_targetsresults!A:C,2,FALSE))</f>
        <v>MER Targets</v>
      </c>
      <c r="AL1240" s="19" t="str">
        <f>IF(ISNA(VLOOKUP(AK1240,dim_targetsresults!B:C,2,FALSE)),"",VLOOKUP(AK1240,dim_targetsresults!B:C,2,FALSE))</f>
        <v>W8imnja2Owd</v>
      </c>
      <c r="AM1240" s="19" t="str">
        <f>IF(ISNA(VLOOKUP(TRIM(D1240),dim_numeratordenominator!A:B,2,FALSE)),"",VLOOKUP(TRIM(D1240),dim_numeratordenominator!A:C,2,FALSE))</f>
        <v/>
      </c>
      <c r="AN1240" s="19" t="str">
        <f>IF(ISNA(VLOOKUP(AM1240,dim_numeratordenominator!B:C,2,FALSE)),"",VLOOKUP(AM1240,dim_numeratordenominator!B:C,2,FALSE))</f>
        <v/>
      </c>
      <c r="AO1240" s="19" t="str">
        <f>IF(ISNA(VLOOKUP(TRIM(E1240),dim_supporttype!A:B,2,FALSE)),"",VLOOKUP(TRIM(E1240),dim_supporttype!A:C,2,FALSE))</f>
        <v>TA</v>
      </c>
      <c r="AP1240" s="19" t="str">
        <f>IF(ISNA(VLOOKUP(AO1240,dim_supporttype!B:C,2,FALSE)),"",VLOOKUP(AO1240,dim_supporttype!B:C,2,FALSE))</f>
        <v>cRAGKdWIDn4</v>
      </c>
      <c r="AQ1240" s="19" t="str">
        <f>IF(ISNA(VLOOKUP(TRIM(F1240),dim_disaggs!A:B,2,FALSE)),"No Disagg",VLOOKUP(TRIM(F1240),dim_disaggs!A:B,2,FALSE))</f>
        <v>No Disagg</v>
      </c>
      <c r="AR1240" s="19" t="str">
        <f>IF(ISNA(VLOOKUP(AQ1240,dim_disaggs!B:C,2,FALSE)),"",VLOOKUP(AQ1240,dim_disaggs!B:C,2,FALSE))</f>
        <v>werJlVT6sf3</v>
      </c>
      <c r="AS1240" s="72"/>
      <c r="AT1240" s="66"/>
      <c r="AU1240" s="72" t="s">
        <v>755</v>
      </c>
      <c r="AV1240" s="73" t="s">
        <v>755</v>
      </c>
      <c r="AW1240" s="66" t="s">
        <v>755</v>
      </c>
      <c r="AX1240" s="66" t="s">
        <v>755</v>
      </c>
      <c r="AY1240" s="20"/>
      <c r="AZ1240" s="20"/>
      <c r="BA1240" s="105" t="str">
        <f t="shared" si="180"/>
        <v/>
      </c>
      <c r="BB1240" s="20" t="str">
        <f t="shared" si="181"/>
        <v/>
      </c>
      <c r="BC1240" s="20"/>
      <c r="BD1240" s="20"/>
      <c r="BE1240" s="75" t="s">
        <v>755</v>
      </c>
      <c r="BF1240" s="73" t="s">
        <v>755</v>
      </c>
      <c r="BG1240" s="55" t="s">
        <v>755</v>
      </c>
      <c r="BH1240" s="76" t="s">
        <v>755</v>
      </c>
      <c r="BI1240" s="20" t="s">
        <v>755</v>
      </c>
      <c r="BJ1240" s="20" t="s">
        <v>755</v>
      </c>
      <c r="BK1240" s="55" t="s">
        <v>755</v>
      </c>
      <c r="BL1240" s="71" t="s">
        <v>755</v>
      </c>
      <c r="BM1240" s="77" t="s">
        <v>755</v>
      </c>
      <c r="BN1240" s="78" t="s">
        <v>755</v>
      </c>
      <c r="BO1240" s="77" t="s">
        <v>755</v>
      </c>
      <c r="BP1240" s="78" t="s">
        <v>755</v>
      </c>
    </row>
    <row r="1241" spans="1:68" s="3" customFormat="1" x14ac:dyDescent="0.2">
      <c r="A1241" s="20" t="s">
        <v>95</v>
      </c>
      <c r="B1241" s="20" t="s">
        <v>1361</v>
      </c>
      <c r="C1241" s="20" t="s">
        <v>882</v>
      </c>
      <c r="D1241" s="20" t="s">
        <v>2138</v>
      </c>
      <c r="E1241" s="20" t="s">
        <v>77</v>
      </c>
      <c r="F1241" s="20"/>
      <c r="G1241" s="20" t="s">
        <v>2442</v>
      </c>
      <c r="H1241" s="20"/>
      <c r="I1241" s="19">
        <f t="shared" si="182"/>
        <v>26</v>
      </c>
      <c r="J1241" s="20" t="s">
        <v>755</v>
      </c>
      <c r="K1241" s="20" t="s">
        <v>2232</v>
      </c>
      <c r="L1241" s="95" t="str">
        <f>IF(M1241&lt;&gt;"",IF(NOT(ISNA(INDEX(cc!B:B,MATCH(M1241,cc!A:A,0)))),INDEX(cc!B:B,MATCH(M1241,cc!A:A,0)),"0"),"")</f>
        <v>default</v>
      </c>
      <c r="M1241" s="97" t="s">
        <v>13</v>
      </c>
      <c r="N1241" s="28" t="str">
        <f t="shared" si="183"/>
        <v xml:space="preserve"> TARGET</v>
      </c>
      <c r="O1241" s="19" t="str">
        <f t="shared" si="176"/>
        <v>LAB_PT_CD4 (X, DSD) TARGET: Perform CD4 Test</v>
      </c>
      <c r="P1241" s="19" t="str">
        <f t="shared" si="177"/>
        <v>LAB_PT_CD4 (X, DSD) TARGET: Perform CD4 Test</v>
      </c>
      <c r="Q1241" s="19" t="str">
        <f t="shared" si="175"/>
        <v>LAB_PT_CD4 (X, DSD) TARGET</v>
      </c>
      <c r="R1241" s="19" t="str">
        <f t="shared" si="178"/>
        <v>LAB_PT_CD4_X_DSD_TARGET</v>
      </c>
      <c r="S1241" s="19" t="str">
        <f t="shared" si="179"/>
        <v>LAB_PT_CD4_X_DSD_TARGET</v>
      </c>
      <c r="T1241" s="19" t="b">
        <f>NOT(ISNA(VLOOKUP(B1241,dbcodes!A:B,2,FALSE)))</f>
        <v>1</v>
      </c>
      <c r="U1241" s="19" t="str">
        <f>IF(ISNA(VLOOKUP(B1241,dbcodes!A:B,2,FALSE)),des!R660,VLOOKUP(B1241,dbcodes!A:B,2,FALSE))</f>
        <v>LAB_PT_CD4_X_DSD_TARGET</v>
      </c>
      <c r="V1241" s="20" t="s">
        <v>2343</v>
      </c>
      <c r="W1241" s="107">
        <f>IF(ISNA(VLOOKUP(C1241,descriptions!A:B,2,FALSE)),des!V660,IF(G1241=" TARGET","Target ","")&amp;VLOOKUP(C1241,descriptions!A:B,2,FALSE))</f>
        <v>0</v>
      </c>
      <c r="X1241" s="20" t="s">
        <v>4</v>
      </c>
      <c r="Y1241" s="20" t="s">
        <v>831</v>
      </c>
      <c r="Z1241" s="20" t="s">
        <v>836</v>
      </c>
      <c r="AA1241" s="20" t="s">
        <v>102</v>
      </c>
      <c r="AB1241" s="20" t="s">
        <v>755</v>
      </c>
      <c r="AC1241" s="19" t="str">
        <f>IF(AB1241&lt;&gt;"",IF(NOT(ISNA(INDEX(os!A:A,MATCH(AB1241,os!B:B,0)))),INDEX(os!A:A,MATCH(AB1241,os!B:B,0)),"0"),"")</f>
        <v/>
      </c>
      <c r="AD1241" s="20" t="s">
        <v>830</v>
      </c>
      <c r="AE1241" s="20"/>
      <c r="AF1241" s="20"/>
      <c r="AG1241" s="20"/>
      <c r="AH1241" s="93" t="str">
        <f>IF(NOT(ISNA(VLOOKUP(B:B,ResultsTargets!A:A,1,0))),"TRUE","")</f>
        <v/>
      </c>
      <c r="AI1241" s="19" t="str">
        <f>IF(ISNA(VLOOKUP(C1241,dim_techarea!A:B,2,FALSE)),"",VLOOKUP(C1241,dim_techarea!A:B,2,FALSE))</f>
        <v>LAB_PT_CD4</v>
      </c>
      <c r="AJ1241" s="19" t="str">
        <f>IF(ISNA(VLOOKUP(AI1241,dim_techarea!B:C,2,FALSE)),"",VLOOKUP(AI1241,dim_techarea!B:C,2,FALSE))</f>
        <v>RAzf9ujixde</v>
      </c>
      <c r="AK1241" s="19" t="str">
        <f>IF(ISNA(VLOOKUP(TRIM(G1241),dim_targetsresults!A:B,2,FALSE)),"",VLOOKUP(TRIM(G1241),dim_targetsresults!A:C,2,FALSE))</f>
        <v>MER Targets</v>
      </c>
      <c r="AL1241" s="19" t="str">
        <f>IF(ISNA(VLOOKUP(AK1241,dim_targetsresults!B:C,2,FALSE)),"",VLOOKUP(AK1241,dim_targetsresults!B:C,2,FALSE))</f>
        <v>W8imnja2Owd</v>
      </c>
      <c r="AM1241" s="19" t="str">
        <f>IF(ISNA(VLOOKUP(TRIM(D1241),dim_numeratordenominator!A:B,2,FALSE)),"",VLOOKUP(TRIM(D1241),dim_numeratordenominator!A:C,2,FALSE))</f>
        <v/>
      </c>
      <c r="AN1241" s="19" t="str">
        <f>IF(ISNA(VLOOKUP(AM1241,dim_numeratordenominator!B:C,2,FALSE)),"",VLOOKUP(AM1241,dim_numeratordenominator!B:C,2,FALSE))</f>
        <v/>
      </c>
      <c r="AO1241" s="19" t="str">
        <f>IF(ISNA(VLOOKUP(TRIM(E1241),dim_supporttype!A:B,2,FALSE)),"",VLOOKUP(TRIM(E1241),dim_supporttype!A:C,2,FALSE))</f>
        <v>DSD</v>
      </c>
      <c r="AP1241" s="19" t="str">
        <f>IF(ISNA(VLOOKUP(AO1241,dim_supporttype!B:C,2,FALSE)),"",VLOOKUP(AO1241,dim_supporttype!B:C,2,FALSE))</f>
        <v>iM13vdNLWKb</v>
      </c>
      <c r="AQ1241" s="19" t="str">
        <f>IF(ISNA(VLOOKUP(TRIM(F1241),dim_disaggs!A:B,2,FALSE)),"No Disagg",VLOOKUP(TRIM(F1241),dim_disaggs!A:B,2,FALSE))</f>
        <v>No Disagg</v>
      </c>
      <c r="AR1241" s="19" t="str">
        <f>IF(ISNA(VLOOKUP(AQ1241,dim_disaggs!B:C,2,FALSE)),"",VLOOKUP(AQ1241,dim_disaggs!B:C,2,FALSE))</f>
        <v>werJlVT6sf3</v>
      </c>
      <c r="AS1241" s="72"/>
      <c r="AT1241" s="66"/>
      <c r="AU1241" s="72" t="s">
        <v>755</v>
      </c>
      <c r="AV1241" s="73" t="s">
        <v>755</v>
      </c>
      <c r="AW1241" s="66" t="s">
        <v>755</v>
      </c>
      <c r="AX1241" s="66" t="s">
        <v>755</v>
      </c>
      <c r="AY1241" s="20"/>
      <c r="AZ1241" s="20"/>
      <c r="BA1241" s="105" t="str">
        <f t="shared" si="180"/>
        <v/>
      </c>
      <c r="BB1241" s="20" t="str">
        <f t="shared" si="181"/>
        <v/>
      </c>
      <c r="BC1241" s="20"/>
      <c r="BD1241" s="20"/>
      <c r="BE1241" s="75" t="s">
        <v>755</v>
      </c>
      <c r="BF1241" s="73" t="s">
        <v>755</v>
      </c>
      <c r="BG1241" s="55" t="s">
        <v>755</v>
      </c>
      <c r="BH1241" s="76" t="s">
        <v>755</v>
      </c>
      <c r="BI1241" s="20" t="s">
        <v>755</v>
      </c>
      <c r="BJ1241" s="20" t="s">
        <v>755</v>
      </c>
      <c r="BK1241" s="55" t="s">
        <v>755</v>
      </c>
      <c r="BL1241" s="71" t="s">
        <v>755</v>
      </c>
      <c r="BM1241" s="77" t="s">
        <v>755</v>
      </c>
      <c r="BN1241" s="78" t="s">
        <v>755</v>
      </c>
      <c r="BO1241" s="77" t="s">
        <v>755</v>
      </c>
      <c r="BP1241" s="78" t="s">
        <v>755</v>
      </c>
    </row>
    <row r="1242" spans="1:68" s="3" customFormat="1" x14ac:dyDescent="0.2">
      <c r="A1242" s="20" t="s">
        <v>95</v>
      </c>
      <c r="B1242" s="20" t="s">
        <v>1363</v>
      </c>
      <c r="C1242" s="20" t="s">
        <v>882</v>
      </c>
      <c r="D1242" s="20" t="s">
        <v>2138</v>
      </c>
      <c r="E1242" s="20" t="s">
        <v>78</v>
      </c>
      <c r="F1242" s="20"/>
      <c r="G1242" s="20" t="s">
        <v>2442</v>
      </c>
      <c r="H1242" s="20"/>
      <c r="I1242" s="19">
        <f t="shared" si="182"/>
        <v>25</v>
      </c>
      <c r="J1242" s="20" t="s">
        <v>755</v>
      </c>
      <c r="K1242" s="20" t="s">
        <v>2232</v>
      </c>
      <c r="L1242" s="95" t="str">
        <f>IF(M1242&lt;&gt;"",IF(NOT(ISNA(INDEX(cc!B:B,MATCH(M1242,cc!A:A,0)))),INDEX(cc!B:B,MATCH(M1242,cc!A:A,0)),"0"),"")</f>
        <v>default</v>
      </c>
      <c r="M1242" s="97" t="s">
        <v>13</v>
      </c>
      <c r="N1242" s="28" t="str">
        <f t="shared" si="183"/>
        <v xml:space="preserve"> TARGET</v>
      </c>
      <c r="O1242" s="19" t="str">
        <f t="shared" si="176"/>
        <v>LAB_PT_CD4 (X, TA) TARGET: Perform CD4 Test</v>
      </c>
      <c r="P1242" s="19" t="str">
        <f t="shared" si="177"/>
        <v>LAB_PT_CD4 (X, TA) TARGET: Perform CD4 Test</v>
      </c>
      <c r="Q1242" s="19" t="str">
        <f t="shared" si="175"/>
        <v>LAB_PT_CD4 (X, TA) TARGET</v>
      </c>
      <c r="R1242" s="19" t="str">
        <f t="shared" si="178"/>
        <v>LAB_PT_CD4_X_TA_TARGET</v>
      </c>
      <c r="S1242" s="19" t="str">
        <f t="shared" si="179"/>
        <v>LAB_PT_CD4_X_TA_TARGET</v>
      </c>
      <c r="T1242" s="19" t="b">
        <f>NOT(ISNA(VLOOKUP(B1242,dbcodes!A:B,2,FALSE)))</f>
        <v>1</v>
      </c>
      <c r="U1242" s="19" t="str">
        <f>IF(ISNA(VLOOKUP(B1242,dbcodes!A:B,2,FALSE)),des!R661,VLOOKUP(B1242,dbcodes!A:B,2,FALSE))</f>
        <v>LAB_PT_CD4_X_TA_TARGET</v>
      </c>
      <c r="V1242" s="20" t="s">
        <v>2343</v>
      </c>
      <c r="W1242" s="107">
        <f>IF(ISNA(VLOOKUP(C1242,descriptions!A:B,2,FALSE)),des!V661,IF(G1242=" TARGET","Target ","")&amp;VLOOKUP(C1242,descriptions!A:B,2,FALSE))</f>
        <v>0</v>
      </c>
      <c r="X1242" s="20" t="s">
        <v>4</v>
      </c>
      <c r="Y1242" s="20" t="s">
        <v>831</v>
      </c>
      <c r="Z1242" s="20" t="s">
        <v>836</v>
      </c>
      <c r="AA1242" s="20" t="s">
        <v>102</v>
      </c>
      <c r="AB1242" s="20" t="s">
        <v>755</v>
      </c>
      <c r="AC1242" s="19" t="str">
        <f>IF(AB1242&lt;&gt;"",IF(NOT(ISNA(INDEX(os!A:A,MATCH(AB1242,os!B:B,0)))),INDEX(os!A:A,MATCH(AB1242,os!B:B,0)),"0"),"")</f>
        <v/>
      </c>
      <c r="AD1242" s="20" t="s">
        <v>830</v>
      </c>
      <c r="AE1242" s="20"/>
      <c r="AF1242" s="20"/>
      <c r="AG1242" s="20"/>
      <c r="AH1242" s="93" t="str">
        <f>IF(NOT(ISNA(VLOOKUP(B:B,ResultsTargets!A:A,1,0))),"TRUE","")</f>
        <v/>
      </c>
      <c r="AI1242" s="19" t="str">
        <f>IF(ISNA(VLOOKUP(C1242,dim_techarea!A:B,2,FALSE)),"",VLOOKUP(C1242,dim_techarea!A:B,2,FALSE))</f>
        <v>LAB_PT_CD4</v>
      </c>
      <c r="AJ1242" s="19" t="str">
        <f>IF(ISNA(VLOOKUP(AI1242,dim_techarea!B:C,2,FALSE)),"",VLOOKUP(AI1242,dim_techarea!B:C,2,FALSE))</f>
        <v>RAzf9ujixde</v>
      </c>
      <c r="AK1242" s="19" t="str">
        <f>IF(ISNA(VLOOKUP(TRIM(G1242),dim_targetsresults!A:B,2,FALSE)),"",VLOOKUP(TRIM(G1242),dim_targetsresults!A:C,2,FALSE))</f>
        <v>MER Targets</v>
      </c>
      <c r="AL1242" s="19" t="str">
        <f>IF(ISNA(VLOOKUP(AK1242,dim_targetsresults!B:C,2,FALSE)),"",VLOOKUP(AK1242,dim_targetsresults!B:C,2,FALSE))</f>
        <v>W8imnja2Owd</v>
      </c>
      <c r="AM1242" s="19" t="str">
        <f>IF(ISNA(VLOOKUP(TRIM(D1242),dim_numeratordenominator!A:B,2,FALSE)),"",VLOOKUP(TRIM(D1242),dim_numeratordenominator!A:C,2,FALSE))</f>
        <v/>
      </c>
      <c r="AN1242" s="19" t="str">
        <f>IF(ISNA(VLOOKUP(AM1242,dim_numeratordenominator!B:C,2,FALSE)),"",VLOOKUP(AM1242,dim_numeratordenominator!B:C,2,FALSE))</f>
        <v/>
      </c>
      <c r="AO1242" s="19" t="str">
        <f>IF(ISNA(VLOOKUP(TRIM(E1242),dim_supporttype!A:B,2,FALSE)),"",VLOOKUP(TRIM(E1242),dim_supporttype!A:C,2,FALSE))</f>
        <v>TA</v>
      </c>
      <c r="AP1242" s="19" t="str">
        <f>IF(ISNA(VLOOKUP(AO1242,dim_supporttype!B:C,2,FALSE)),"",VLOOKUP(AO1242,dim_supporttype!B:C,2,FALSE))</f>
        <v>cRAGKdWIDn4</v>
      </c>
      <c r="AQ1242" s="19" t="str">
        <f>IF(ISNA(VLOOKUP(TRIM(F1242),dim_disaggs!A:B,2,FALSE)),"No Disagg",VLOOKUP(TRIM(F1242),dim_disaggs!A:B,2,FALSE))</f>
        <v>No Disagg</v>
      </c>
      <c r="AR1242" s="19" t="str">
        <f>IF(ISNA(VLOOKUP(AQ1242,dim_disaggs!B:C,2,FALSE)),"",VLOOKUP(AQ1242,dim_disaggs!B:C,2,FALSE))</f>
        <v>werJlVT6sf3</v>
      </c>
      <c r="AS1242" s="72"/>
      <c r="AT1242" s="66"/>
      <c r="AU1242" s="72" t="s">
        <v>755</v>
      </c>
      <c r="AV1242" s="73" t="s">
        <v>755</v>
      </c>
      <c r="AW1242" s="66" t="s">
        <v>755</v>
      </c>
      <c r="AX1242" s="66" t="s">
        <v>755</v>
      </c>
      <c r="AY1242" s="20"/>
      <c r="AZ1242" s="20"/>
      <c r="BA1242" s="105" t="str">
        <f t="shared" si="180"/>
        <v/>
      </c>
      <c r="BB1242" s="20" t="str">
        <f t="shared" si="181"/>
        <v/>
      </c>
      <c r="BC1242" s="20"/>
      <c r="BD1242" s="20"/>
      <c r="BE1242" s="75" t="s">
        <v>755</v>
      </c>
      <c r="BF1242" s="73" t="s">
        <v>755</v>
      </c>
      <c r="BG1242" s="55" t="s">
        <v>755</v>
      </c>
      <c r="BH1242" s="76" t="s">
        <v>755</v>
      </c>
      <c r="BI1242" s="20" t="s">
        <v>755</v>
      </c>
      <c r="BJ1242" s="20" t="s">
        <v>755</v>
      </c>
      <c r="BK1242" s="55" t="s">
        <v>755</v>
      </c>
      <c r="BL1242" s="71" t="s">
        <v>755</v>
      </c>
      <c r="BM1242" s="77" t="s">
        <v>755</v>
      </c>
      <c r="BN1242" s="78" t="s">
        <v>755</v>
      </c>
      <c r="BO1242" s="77" t="s">
        <v>755</v>
      </c>
      <c r="BP1242" s="78" t="s">
        <v>755</v>
      </c>
    </row>
    <row r="1243" spans="1:68" s="3" customFormat="1" x14ac:dyDescent="0.2">
      <c r="A1243" s="20" t="s">
        <v>95</v>
      </c>
      <c r="B1243" s="20" t="s">
        <v>1437</v>
      </c>
      <c r="C1243" s="20" t="s">
        <v>890</v>
      </c>
      <c r="D1243" s="20" t="s">
        <v>2136</v>
      </c>
      <c r="E1243" s="20" t="s">
        <v>77</v>
      </c>
      <c r="F1243" s="20"/>
      <c r="G1243" s="20" t="s">
        <v>20086</v>
      </c>
      <c r="H1243" s="20"/>
      <c r="I1243" s="19">
        <f t="shared" si="182"/>
        <v>19</v>
      </c>
      <c r="J1243" s="20" t="s">
        <v>755</v>
      </c>
      <c r="K1243" s="20" t="s">
        <v>2233</v>
      </c>
      <c r="L1243" s="95" t="str">
        <f>IF(M1243&lt;&gt;"",IF(NOT(ISNA(INDEX(cc!B:B,MATCH(M1243,cc!A:A,0)))),INDEX(cc!B:B,MATCH(M1243,cc!A:A,0)),"0"),"")</f>
        <v>default</v>
      </c>
      <c r="M1243" s="97" t="s">
        <v>13</v>
      </c>
      <c r="N1243" s="28" t="str">
        <f t="shared" si="183"/>
        <v/>
      </c>
      <c r="O1243" s="19" t="str">
        <f t="shared" si="176"/>
        <v>LAB_PT_EID (P, DSD): Perform EID Test and Participate in PT</v>
      </c>
      <c r="P1243" s="19" t="str">
        <f t="shared" si="177"/>
        <v>LAB_PT_EID (P, DSD): Perform EID Test and Participate in PT</v>
      </c>
      <c r="Q1243" s="19" t="str">
        <f t="shared" si="175"/>
        <v>LAB_PT_EID (P, DSD)</v>
      </c>
      <c r="R1243" s="19" t="str">
        <f t="shared" si="178"/>
        <v>LAB_PT_EID_P_DSD</v>
      </c>
      <c r="S1243" s="19" t="str">
        <f t="shared" si="179"/>
        <v>LAB_PT_EID_P_DSD_</v>
      </c>
      <c r="T1243" s="19" t="b">
        <f>NOT(ISNA(VLOOKUP(B1243,dbcodes!A:B,2,FALSE)))</f>
        <v>1</v>
      </c>
      <c r="U1243" s="19" t="str">
        <f>IF(ISNA(VLOOKUP(B1243,dbcodes!A:B,2,FALSE)),des!R662,VLOOKUP(B1243,dbcodes!A:B,2,FALSE))</f>
        <v>LAB_PT_EID_P_DSD</v>
      </c>
      <c r="V1243" s="20" t="s">
        <v>2338</v>
      </c>
      <c r="W1243" s="107" t="str">
        <f>IF(ISNA(VLOOKUP(C1243,descriptions!A:B,2,FALSE)),des!V662,IF(G1243=" TARGET","Target ","")&amp;VLOOKUP(C1243,descriptions!A:B,2,FALSE))</f>
        <v>Number of adults and children receiving antiretroviral therapy in the reporting period with suppressed viral load (i.e. &lt;=1000 copies)</v>
      </c>
      <c r="X1243" s="20" t="s">
        <v>4</v>
      </c>
      <c r="Y1243" s="20" t="s">
        <v>831</v>
      </c>
      <c r="Z1243" s="20" t="s">
        <v>836</v>
      </c>
      <c r="AA1243" s="20" t="s">
        <v>102</v>
      </c>
      <c r="AB1243" s="20" t="s">
        <v>755</v>
      </c>
      <c r="AC1243" s="19" t="str">
        <f>IF(AB1243&lt;&gt;"",IF(NOT(ISNA(INDEX(os!A:A,MATCH(AB1243,os!B:B,0)))),INDEX(os!A:A,MATCH(AB1243,os!B:B,0)),"0"),"")</f>
        <v/>
      </c>
      <c r="AD1243" s="20" t="s">
        <v>830</v>
      </c>
      <c r="AE1243" s="20"/>
      <c r="AF1243" s="20"/>
      <c r="AG1243" s="20"/>
      <c r="AH1243" s="93" t="str">
        <f>IF(NOT(ISNA(VLOOKUP(B:B,ResultsTargets!A:A,1,0))),"TRUE","")</f>
        <v/>
      </c>
      <c r="AI1243" s="19" t="str">
        <f>IF(ISNA(VLOOKUP(C1243,dim_techarea!A:B,2,FALSE)),"",VLOOKUP(C1243,dim_techarea!A:B,2,FALSE))</f>
        <v>LAB_PT_EID</v>
      </c>
      <c r="AJ1243" s="19" t="str">
        <f>IF(ISNA(VLOOKUP(AI1243,dim_techarea!B:C,2,FALSE)),"",VLOOKUP(AI1243,dim_techarea!B:C,2,FALSE))</f>
        <v>LTIPgZvLA7C</v>
      </c>
      <c r="AK1243" s="19" t="str">
        <f>IF(ISNA(VLOOKUP(TRIM(G1243),dim_targetsresults!A:B,2,FALSE)),"",VLOOKUP(TRIM(G1243),dim_targetsresults!A:C,2,FALSE))</f>
        <v>MER Results</v>
      </c>
      <c r="AL1243" s="19" t="str">
        <f>IF(ISNA(VLOOKUP(AK1243,dim_targetsresults!B:C,2,FALSE)),"",VLOOKUP(AK1243,dim_targetsresults!B:C,2,FALSE))</f>
        <v>Jh0jDM5yQ2E</v>
      </c>
      <c r="AM1243" s="19" t="str">
        <f>IF(ISNA(VLOOKUP(TRIM(D1243),dim_numeratordenominator!A:B,2,FALSE)),"",VLOOKUP(TRIM(D1243),dim_numeratordenominator!A:C,2,FALSE))</f>
        <v/>
      </c>
      <c r="AN1243" s="19" t="str">
        <f>IF(ISNA(VLOOKUP(AM1243,dim_numeratordenominator!B:C,2,FALSE)),"",VLOOKUP(AM1243,dim_numeratordenominator!B:C,2,FALSE))</f>
        <v/>
      </c>
      <c r="AO1243" s="19" t="str">
        <f>IF(ISNA(VLOOKUP(TRIM(E1243),dim_supporttype!A:B,2,FALSE)),"",VLOOKUP(TRIM(E1243),dim_supporttype!A:C,2,FALSE))</f>
        <v>DSD</v>
      </c>
      <c r="AP1243" s="19" t="str">
        <f>IF(ISNA(VLOOKUP(AO1243,dim_supporttype!B:C,2,FALSE)),"",VLOOKUP(AO1243,dim_supporttype!B:C,2,FALSE))</f>
        <v>iM13vdNLWKb</v>
      </c>
      <c r="AQ1243" s="19" t="str">
        <f>IF(ISNA(VLOOKUP(TRIM(F1243),dim_disaggs!A:B,2,FALSE)),"No Disagg",VLOOKUP(TRIM(F1243),dim_disaggs!A:B,2,FALSE))</f>
        <v>No Disagg</v>
      </c>
      <c r="AR1243" s="19" t="str">
        <f>IF(ISNA(VLOOKUP(AQ1243,dim_disaggs!B:C,2,FALSE)),"",VLOOKUP(AQ1243,dim_disaggs!B:C,2,FALSE))</f>
        <v>werJlVT6sf3</v>
      </c>
      <c r="AS1243" s="72"/>
      <c r="AT1243" s="66"/>
      <c r="AU1243" s="72" t="s">
        <v>755</v>
      </c>
      <c r="AV1243" s="73" t="s">
        <v>755</v>
      </c>
      <c r="AW1243" s="66" t="s">
        <v>755</v>
      </c>
      <c r="AX1243" s="66" t="s">
        <v>755</v>
      </c>
      <c r="AY1243" s="20"/>
      <c r="AZ1243" s="20"/>
      <c r="BA1243" s="105" t="str">
        <f t="shared" si="180"/>
        <v/>
      </c>
      <c r="BB1243" s="20" t="str">
        <f t="shared" si="181"/>
        <v/>
      </c>
      <c r="BC1243" s="20"/>
      <c r="BD1243" s="20"/>
      <c r="BE1243" s="75" t="s">
        <v>755</v>
      </c>
      <c r="BF1243" s="73" t="s">
        <v>755</v>
      </c>
      <c r="BG1243" s="55" t="s">
        <v>755</v>
      </c>
      <c r="BH1243" s="76" t="s">
        <v>755</v>
      </c>
      <c r="BI1243" s="20" t="s">
        <v>755</v>
      </c>
      <c r="BJ1243" s="20" t="s">
        <v>755</v>
      </c>
      <c r="BK1243" s="55" t="s">
        <v>755</v>
      </c>
      <c r="BL1243" s="71" t="s">
        <v>755</v>
      </c>
      <c r="BM1243" s="77" t="s">
        <v>755</v>
      </c>
      <c r="BN1243" s="78" t="s">
        <v>755</v>
      </c>
      <c r="BO1243" s="77" t="s">
        <v>755</v>
      </c>
      <c r="BP1243" s="78" t="s">
        <v>755</v>
      </c>
    </row>
    <row r="1244" spans="1:68" s="3" customFormat="1" x14ac:dyDescent="0.2">
      <c r="A1244" s="20" t="s">
        <v>95</v>
      </c>
      <c r="B1244" s="20" t="s">
        <v>1439</v>
      </c>
      <c r="C1244" s="20" t="s">
        <v>890</v>
      </c>
      <c r="D1244" s="20" t="s">
        <v>2136</v>
      </c>
      <c r="E1244" s="20" t="s">
        <v>78</v>
      </c>
      <c r="F1244" s="20"/>
      <c r="G1244" s="20" t="s">
        <v>20086</v>
      </c>
      <c r="H1244" s="20"/>
      <c r="I1244" s="19">
        <f t="shared" si="182"/>
        <v>18</v>
      </c>
      <c r="J1244" s="20" t="s">
        <v>755</v>
      </c>
      <c r="K1244" s="20" t="s">
        <v>2233</v>
      </c>
      <c r="L1244" s="95" t="str">
        <f>IF(M1244&lt;&gt;"",IF(NOT(ISNA(INDEX(cc!B:B,MATCH(M1244,cc!A:A,0)))),INDEX(cc!B:B,MATCH(M1244,cc!A:A,0)),"0"),"")</f>
        <v>default</v>
      </c>
      <c r="M1244" s="97" t="s">
        <v>13</v>
      </c>
      <c r="N1244" s="28" t="str">
        <f t="shared" si="183"/>
        <v/>
      </c>
      <c r="O1244" s="19" t="str">
        <f t="shared" si="176"/>
        <v>LAB_PT_EID (P, TA): Perform EID Test and Participate in PT</v>
      </c>
      <c r="P1244" s="19" t="str">
        <f t="shared" si="177"/>
        <v>LAB_PT_EID (P, TA): Perform EID Test and Participate in PT</v>
      </c>
      <c r="Q1244" s="19" t="str">
        <f t="shared" si="175"/>
        <v>LAB_PT_EID (P, TA)</v>
      </c>
      <c r="R1244" s="19" t="str">
        <f t="shared" si="178"/>
        <v>LAB_PT_EID_P_TA</v>
      </c>
      <c r="S1244" s="19" t="str">
        <f t="shared" si="179"/>
        <v>LAB_PT_EID_P_TA_</v>
      </c>
      <c r="T1244" s="19" t="b">
        <f>NOT(ISNA(VLOOKUP(B1244,dbcodes!A:B,2,FALSE)))</f>
        <v>1</v>
      </c>
      <c r="U1244" s="19" t="str">
        <f>IF(ISNA(VLOOKUP(B1244,dbcodes!A:B,2,FALSE)),des!R663,VLOOKUP(B1244,dbcodes!A:B,2,FALSE))</f>
        <v>LAB_PT_EID_P_TA</v>
      </c>
      <c r="V1244" s="20" t="s">
        <v>2338</v>
      </c>
      <c r="W1244" s="107" t="str">
        <f>IF(ISNA(VLOOKUP(C1244,descriptions!A:B,2,FALSE)),des!V663,IF(G1244=" TARGET","Target ","")&amp;VLOOKUP(C1244,descriptions!A:B,2,FALSE))</f>
        <v>Number of adults and children receiving antiretroviral therapy in the reporting period with suppressed viral load (i.e. &lt;=1000 copies)</v>
      </c>
      <c r="X1244" s="20" t="s">
        <v>4</v>
      </c>
      <c r="Y1244" s="20" t="s">
        <v>831</v>
      </c>
      <c r="Z1244" s="20" t="s">
        <v>836</v>
      </c>
      <c r="AA1244" s="20" t="s">
        <v>102</v>
      </c>
      <c r="AB1244" s="20" t="s">
        <v>755</v>
      </c>
      <c r="AC1244" s="19" t="str">
        <f>IF(AB1244&lt;&gt;"",IF(NOT(ISNA(INDEX(os!A:A,MATCH(AB1244,os!B:B,0)))),INDEX(os!A:A,MATCH(AB1244,os!B:B,0)),"0"),"")</f>
        <v/>
      </c>
      <c r="AD1244" s="20" t="s">
        <v>830</v>
      </c>
      <c r="AE1244" s="20"/>
      <c r="AF1244" s="20"/>
      <c r="AG1244" s="20"/>
      <c r="AH1244" s="93" t="str">
        <f>IF(NOT(ISNA(VLOOKUP(B:B,ResultsTargets!A:A,1,0))),"TRUE","")</f>
        <v/>
      </c>
      <c r="AI1244" s="19" t="str">
        <f>IF(ISNA(VLOOKUP(C1244,dim_techarea!A:B,2,FALSE)),"",VLOOKUP(C1244,dim_techarea!A:B,2,FALSE))</f>
        <v>LAB_PT_EID</v>
      </c>
      <c r="AJ1244" s="19" t="str">
        <f>IF(ISNA(VLOOKUP(AI1244,dim_techarea!B:C,2,FALSE)),"",VLOOKUP(AI1244,dim_techarea!B:C,2,FALSE))</f>
        <v>LTIPgZvLA7C</v>
      </c>
      <c r="AK1244" s="19" t="str">
        <f>IF(ISNA(VLOOKUP(TRIM(G1244),dim_targetsresults!A:B,2,FALSE)),"",VLOOKUP(TRIM(G1244),dim_targetsresults!A:C,2,FALSE))</f>
        <v>MER Results</v>
      </c>
      <c r="AL1244" s="19" t="str">
        <f>IF(ISNA(VLOOKUP(AK1244,dim_targetsresults!B:C,2,FALSE)),"",VLOOKUP(AK1244,dim_targetsresults!B:C,2,FALSE))</f>
        <v>Jh0jDM5yQ2E</v>
      </c>
      <c r="AM1244" s="19" t="str">
        <f>IF(ISNA(VLOOKUP(TRIM(D1244),dim_numeratordenominator!A:B,2,FALSE)),"",VLOOKUP(TRIM(D1244),dim_numeratordenominator!A:C,2,FALSE))</f>
        <v/>
      </c>
      <c r="AN1244" s="19" t="str">
        <f>IF(ISNA(VLOOKUP(AM1244,dim_numeratordenominator!B:C,2,FALSE)),"",VLOOKUP(AM1244,dim_numeratordenominator!B:C,2,FALSE))</f>
        <v/>
      </c>
      <c r="AO1244" s="19" t="str">
        <f>IF(ISNA(VLOOKUP(TRIM(E1244),dim_supporttype!A:B,2,FALSE)),"",VLOOKUP(TRIM(E1244),dim_supporttype!A:C,2,FALSE))</f>
        <v>TA</v>
      </c>
      <c r="AP1244" s="19" t="str">
        <f>IF(ISNA(VLOOKUP(AO1244,dim_supporttype!B:C,2,FALSE)),"",VLOOKUP(AO1244,dim_supporttype!B:C,2,FALSE))</f>
        <v>cRAGKdWIDn4</v>
      </c>
      <c r="AQ1244" s="19" t="str">
        <f>IF(ISNA(VLOOKUP(TRIM(F1244),dim_disaggs!A:B,2,FALSE)),"No Disagg",VLOOKUP(TRIM(F1244),dim_disaggs!A:B,2,FALSE))</f>
        <v>No Disagg</v>
      </c>
      <c r="AR1244" s="19" t="str">
        <f>IF(ISNA(VLOOKUP(AQ1244,dim_disaggs!B:C,2,FALSE)),"",VLOOKUP(AQ1244,dim_disaggs!B:C,2,FALSE))</f>
        <v>werJlVT6sf3</v>
      </c>
      <c r="AS1244" s="72"/>
      <c r="AT1244" s="66"/>
      <c r="AU1244" s="72" t="s">
        <v>755</v>
      </c>
      <c r="AV1244" s="73" t="s">
        <v>755</v>
      </c>
      <c r="AW1244" s="66" t="s">
        <v>755</v>
      </c>
      <c r="AX1244" s="66" t="s">
        <v>755</v>
      </c>
      <c r="AY1244" s="20"/>
      <c r="AZ1244" s="20"/>
      <c r="BA1244" s="105" t="str">
        <f t="shared" si="180"/>
        <v/>
      </c>
      <c r="BB1244" s="20" t="str">
        <f t="shared" si="181"/>
        <v/>
      </c>
      <c r="BC1244" s="20"/>
      <c r="BD1244" s="20"/>
      <c r="BE1244" s="75" t="s">
        <v>755</v>
      </c>
      <c r="BF1244" s="73" t="s">
        <v>755</v>
      </c>
      <c r="BG1244" s="55" t="s">
        <v>755</v>
      </c>
      <c r="BH1244" s="76" t="s">
        <v>755</v>
      </c>
      <c r="BI1244" s="20" t="s">
        <v>755</v>
      </c>
      <c r="BJ1244" s="20" t="s">
        <v>755</v>
      </c>
      <c r="BK1244" s="55" t="s">
        <v>755</v>
      </c>
      <c r="BL1244" s="71" t="s">
        <v>755</v>
      </c>
      <c r="BM1244" s="77" t="s">
        <v>755</v>
      </c>
      <c r="BN1244" s="78" t="s">
        <v>755</v>
      </c>
      <c r="BO1244" s="77" t="s">
        <v>755</v>
      </c>
      <c r="BP1244" s="78" t="s">
        <v>755</v>
      </c>
    </row>
    <row r="1245" spans="1:68" s="3" customFormat="1" x14ac:dyDescent="0.2">
      <c r="A1245" s="20" t="s">
        <v>95</v>
      </c>
      <c r="B1245" s="20" t="s">
        <v>1441</v>
      </c>
      <c r="C1245" s="20" t="s">
        <v>890</v>
      </c>
      <c r="D1245" s="20" t="s">
        <v>2137</v>
      </c>
      <c r="E1245" s="20" t="s">
        <v>77</v>
      </c>
      <c r="F1245" s="20"/>
      <c r="G1245" s="20" t="s">
        <v>20086</v>
      </c>
      <c r="H1245" s="20"/>
      <c r="I1245" s="19">
        <f t="shared" si="182"/>
        <v>19</v>
      </c>
      <c r="J1245" s="20" t="s">
        <v>755</v>
      </c>
      <c r="K1245" s="20" t="s">
        <v>2234</v>
      </c>
      <c r="L1245" s="95" t="str">
        <f>IF(M1245&lt;&gt;"",IF(NOT(ISNA(INDEX(cc!B:B,MATCH(M1245,cc!A:A,0)))),INDEX(cc!B:B,MATCH(M1245,cc!A:A,0)),"0"),"")</f>
        <v>default</v>
      </c>
      <c r="M1245" s="97" t="s">
        <v>13</v>
      </c>
      <c r="N1245" s="28" t="str">
        <f t="shared" si="183"/>
        <v/>
      </c>
      <c r="O1245" s="19" t="str">
        <f t="shared" si="176"/>
        <v>LAB_PT_EID (S, DSD): Perform EID Test, Participate and pass PT</v>
      </c>
      <c r="P1245" s="19" t="str">
        <f t="shared" si="177"/>
        <v>LAB_PT_EID (S, DSD): Perform EID Test, Participate and pass PT</v>
      </c>
      <c r="Q1245" s="19" t="str">
        <f t="shared" si="175"/>
        <v>LAB_PT_EID (S, DSD)</v>
      </c>
      <c r="R1245" s="19" t="str">
        <f t="shared" si="178"/>
        <v>LAB_PT_EID_S_DSD</v>
      </c>
      <c r="S1245" s="19" t="str">
        <f t="shared" si="179"/>
        <v>LAB_PT_EID_S_DSD_</v>
      </c>
      <c r="T1245" s="19" t="b">
        <f>NOT(ISNA(VLOOKUP(B1245,dbcodes!A:B,2,FALSE)))</f>
        <v>1</v>
      </c>
      <c r="U1245" s="19" t="str">
        <f>IF(ISNA(VLOOKUP(B1245,dbcodes!A:B,2,FALSE)),des!R664,VLOOKUP(B1245,dbcodes!A:B,2,FALSE))</f>
        <v>LAB_PT_EID_S_DSD</v>
      </c>
      <c r="V1245" s="20" t="s">
        <v>2340</v>
      </c>
      <c r="W1245" s="107">
        <f>IF(ISNA(VLOOKUP(C1245,descriptions!A:B,2,FALSE)),des!V664,IF(G1245=" TARGET","Target ","")&amp;VLOOKUP(C1245,descriptions!A:B,2,FALSE))</f>
        <v>0</v>
      </c>
      <c r="X1245" s="20" t="s">
        <v>4</v>
      </c>
      <c r="Y1245" s="20" t="s">
        <v>831</v>
      </c>
      <c r="Z1245" s="20" t="s">
        <v>836</v>
      </c>
      <c r="AA1245" s="20" t="s">
        <v>102</v>
      </c>
      <c r="AB1245" s="20" t="s">
        <v>755</v>
      </c>
      <c r="AC1245" s="19" t="str">
        <f>IF(AB1245&lt;&gt;"",IF(NOT(ISNA(INDEX(os!A:A,MATCH(AB1245,os!B:B,0)))),INDEX(os!A:A,MATCH(AB1245,os!B:B,0)),"0"),"")</f>
        <v/>
      </c>
      <c r="AD1245" s="20" t="s">
        <v>830</v>
      </c>
      <c r="AE1245" s="20"/>
      <c r="AF1245" s="20"/>
      <c r="AG1245" s="20"/>
      <c r="AH1245" s="93" t="str">
        <f>IF(NOT(ISNA(VLOOKUP(B:B,ResultsTargets!A:A,1,0))),"TRUE","")</f>
        <v/>
      </c>
      <c r="AI1245" s="19" t="str">
        <f>IF(ISNA(VLOOKUP(C1245,dim_techarea!A:B,2,FALSE)),"",VLOOKUP(C1245,dim_techarea!A:B,2,FALSE))</f>
        <v>LAB_PT_EID</v>
      </c>
      <c r="AJ1245" s="19" t="str">
        <f>IF(ISNA(VLOOKUP(AI1245,dim_techarea!B:C,2,FALSE)),"",VLOOKUP(AI1245,dim_techarea!B:C,2,FALSE))</f>
        <v>LTIPgZvLA7C</v>
      </c>
      <c r="AK1245" s="19" t="str">
        <f>IF(ISNA(VLOOKUP(TRIM(G1245),dim_targetsresults!A:B,2,FALSE)),"",VLOOKUP(TRIM(G1245),dim_targetsresults!A:C,2,FALSE))</f>
        <v>MER Results</v>
      </c>
      <c r="AL1245" s="19" t="str">
        <f>IF(ISNA(VLOOKUP(AK1245,dim_targetsresults!B:C,2,FALSE)),"",VLOOKUP(AK1245,dim_targetsresults!B:C,2,FALSE))</f>
        <v>Jh0jDM5yQ2E</v>
      </c>
      <c r="AM1245" s="19" t="str">
        <f>IF(ISNA(VLOOKUP(TRIM(D1245),dim_numeratordenominator!A:B,2,FALSE)),"",VLOOKUP(TRIM(D1245),dim_numeratordenominator!A:C,2,FALSE))</f>
        <v/>
      </c>
      <c r="AN1245" s="19" t="str">
        <f>IF(ISNA(VLOOKUP(AM1245,dim_numeratordenominator!B:C,2,FALSE)),"",VLOOKUP(AM1245,dim_numeratordenominator!B:C,2,FALSE))</f>
        <v/>
      </c>
      <c r="AO1245" s="19" t="str">
        <f>IF(ISNA(VLOOKUP(TRIM(E1245),dim_supporttype!A:B,2,FALSE)),"",VLOOKUP(TRIM(E1245),dim_supporttype!A:C,2,FALSE))</f>
        <v>DSD</v>
      </c>
      <c r="AP1245" s="19" t="str">
        <f>IF(ISNA(VLOOKUP(AO1245,dim_supporttype!B:C,2,FALSE)),"",VLOOKUP(AO1245,dim_supporttype!B:C,2,FALSE))</f>
        <v>iM13vdNLWKb</v>
      </c>
      <c r="AQ1245" s="19" t="str">
        <f>IF(ISNA(VLOOKUP(TRIM(F1245),dim_disaggs!A:B,2,FALSE)),"No Disagg",VLOOKUP(TRIM(F1245),dim_disaggs!A:B,2,FALSE))</f>
        <v>No Disagg</v>
      </c>
      <c r="AR1245" s="19" t="str">
        <f>IF(ISNA(VLOOKUP(AQ1245,dim_disaggs!B:C,2,FALSE)),"",VLOOKUP(AQ1245,dim_disaggs!B:C,2,FALSE))</f>
        <v>werJlVT6sf3</v>
      </c>
      <c r="AS1245" s="72"/>
      <c r="AT1245" s="66"/>
      <c r="AU1245" s="72" t="s">
        <v>755</v>
      </c>
      <c r="AV1245" s="73" t="s">
        <v>755</v>
      </c>
      <c r="AW1245" s="66" t="s">
        <v>755</v>
      </c>
      <c r="AX1245" s="66" t="s">
        <v>755</v>
      </c>
      <c r="AY1245" s="20"/>
      <c r="AZ1245" s="20"/>
      <c r="BA1245" s="105" t="str">
        <f t="shared" si="180"/>
        <v/>
      </c>
      <c r="BB1245" s="20" t="str">
        <f t="shared" si="181"/>
        <v/>
      </c>
      <c r="BC1245" s="20"/>
      <c r="BD1245" s="20"/>
      <c r="BE1245" s="75" t="s">
        <v>755</v>
      </c>
      <c r="BF1245" s="73" t="s">
        <v>755</v>
      </c>
      <c r="BG1245" s="55" t="s">
        <v>755</v>
      </c>
      <c r="BH1245" s="76" t="s">
        <v>755</v>
      </c>
      <c r="BI1245" s="20" t="s">
        <v>755</v>
      </c>
      <c r="BJ1245" s="20" t="s">
        <v>755</v>
      </c>
      <c r="BK1245" s="55" t="s">
        <v>755</v>
      </c>
      <c r="BL1245" s="71" t="s">
        <v>755</v>
      </c>
      <c r="BM1245" s="77" t="s">
        <v>755</v>
      </c>
      <c r="BN1245" s="78" t="s">
        <v>755</v>
      </c>
      <c r="BO1245" s="77" t="s">
        <v>755</v>
      </c>
      <c r="BP1245" s="78" t="s">
        <v>755</v>
      </c>
    </row>
    <row r="1246" spans="1:68" s="3" customFormat="1" x14ac:dyDescent="0.2">
      <c r="A1246" s="20" t="s">
        <v>95</v>
      </c>
      <c r="B1246" s="20" t="s">
        <v>1443</v>
      </c>
      <c r="C1246" s="20" t="s">
        <v>890</v>
      </c>
      <c r="D1246" s="20" t="s">
        <v>2137</v>
      </c>
      <c r="E1246" s="20" t="s">
        <v>78</v>
      </c>
      <c r="F1246" s="20"/>
      <c r="G1246" s="20" t="s">
        <v>20086</v>
      </c>
      <c r="H1246" s="20"/>
      <c r="I1246" s="19">
        <f t="shared" si="182"/>
        <v>18</v>
      </c>
      <c r="J1246" s="20" t="s">
        <v>755</v>
      </c>
      <c r="K1246" s="20" t="s">
        <v>2234</v>
      </c>
      <c r="L1246" s="95" t="str">
        <f>IF(M1246&lt;&gt;"",IF(NOT(ISNA(INDEX(cc!B:B,MATCH(M1246,cc!A:A,0)))),INDEX(cc!B:B,MATCH(M1246,cc!A:A,0)),"0"),"")</f>
        <v>default</v>
      </c>
      <c r="M1246" s="97" t="s">
        <v>13</v>
      </c>
      <c r="N1246" s="28" t="str">
        <f t="shared" si="183"/>
        <v/>
      </c>
      <c r="O1246" s="19" t="str">
        <f t="shared" si="176"/>
        <v>LAB_PT_EID (S, TA): Perform EID Test, Participate and pass PT</v>
      </c>
      <c r="P1246" s="19" t="str">
        <f t="shared" si="177"/>
        <v>LAB_PT_EID (S, TA): Perform EID Test, Participate and pass PT</v>
      </c>
      <c r="Q1246" s="19" t="str">
        <f t="shared" si="175"/>
        <v>LAB_PT_EID (S, TA)</v>
      </c>
      <c r="R1246" s="19" t="str">
        <f t="shared" si="178"/>
        <v>LAB_PT_EID_S_TA</v>
      </c>
      <c r="S1246" s="19" t="str">
        <f t="shared" si="179"/>
        <v>LAB_PT_EID_S_TA_</v>
      </c>
      <c r="T1246" s="19" t="b">
        <f>NOT(ISNA(VLOOKUP(B1246,dbcodes!A:B,2,FALSE)))</f>
        <v>1</v>
      </c>
      <c r="U1246" s="19" t="str">
        <f>IF(ISNA(VLOOKUP(B1246,dbcodes!A:B,2,FALSE)),des!R665,VLOOKUP(B1246,dbcodes!A:B,2,FALSE))</f>
        <v>LAB_PT_EID_S_TA</v>
      </c>
      <c r="V1246" s="20" t="s">
        <v>2340</v>
      </c>
      <c r="W1246" s="107">
        <f>IF(ISNA(VLOOKUP(C1246,descriptions!A:B,2,FALSE)),des!V665,IF(G1246=" TARGET","Target ","")&amp;VLOOKUP(C1246,descriptions!A:B,2,FALSE))</f>
        <v>0</v>
      </c>
      <c r="X1246" s="20" t="s">
        <v>4</v>
      </c>
      <c r="Y1246" s="20" t="s">
        <v>831</v>
      </c>
      <c r="Z1246" s="20" t="s">
        <v>836</v>
      </c>
      <c r="AA1246" s="20" t="s">
        <v>102</v>
      </c>
      <c r="AB1246" s="20" t="s">
        <v>755</v>
      </c>
      <c r="AC1246" s="19" t="str">
        <f>IF(AB1246&lt;&gt;"",IF(NOT(ISNA(INDEX(os!A:A,MATCH(AB1246,os!B:B,0)))),INDEX(os!A:A,MATCH(AB1246,os!B:B,0)),"0"),"")</f>
        <v/>
      </c>
      <c r="AD1246" s="20" t="s">
        <v>830</v>
      </c>
      <c r="AE1246" s="20"/>
      <c r="AF1246" s="20"/>
      <c r="AG1246" s="20"/>
      <c r="AH1246" s="93" t="str">
        <f>IF(NOT(ISNA(VLOOKUP(B:B,ResultsTargets!A:A,1,0))),"TRUE","")</f>
        <v/>
      </c>
      <c r="AI1246" s="19" t="str">
        <f>IF(ISNA(VLOOKUP(C1246,dim_techarea!A:B,2,FALSE)),"",VLOOKUP(C1246,dim_techarea!A:B,2,FALSE))</f>
        <v>LAB_PT_EID</v>
      </c>
      <c r="AJ1246" s="19" t="str">
        <f>IF(ISNA(VLOOKUP(AI1246,dim_techarea!B:C,2,FALSE)),"",VLOOKUP(AI1246,dim_techarea!B:C,2,FALSE))</f>
        <v>LTIPgZvLA7C</v>
      </c>
      <c r="AK1246" s="19" t="str">
        <f>IF(ISNA(VLOOKUP(TRIM(G1246),dim_targetsresults!A:B,2,FALSE)),"",VLOOKUP(TRIM(G1246),dim_targetsresults!A:C,2,FALSE))</f>
        <v>MER Results</v>
      </c>
      <c r="AL1246" s="19" t="str">
        <f>IF(ISNA(VLOOKUP(AK1246,dim_targetsresults!B:C,2,FALSE)),"",VLOOKUP(AK1246,dim_targetsresults!B:C,2,FALSE))</f>
        <v>Jh0jDM5yQ2E</v>
      </c>
      <c r="AM1246" s="19" t="str">
        <f>IF(ISNA(VLOOKUP(TRIM(D1246),dim_numeratordenominator!A:B,2,FALSE)),"",VLOOKUP(TRIM(D1246),dim_numeratordenominator!A:C,2,FALSE))</f>
        <v/>
      </c>
      <c r="AN1246" s="19" t="str">
        <f>IF(ISNA(VLOOKUP(AM1246,dim_numeratordenominator!B:C,2,FALSE)),"",VLOOKUP(AM1246,dim_numeratordenominator!B:C,2,FALSE))</f>
        <v/>
      </c>
      <c r="AO1246" s="19" t="str">
        <f>IF(ISNA(VLOOKUP(TRIM(E1246),dim_supporttype!A:B,2,FALSE)),"",VLOOKUP(TRIM(E1246),dim_supporttype!A:C,2,FALSE))</f>
        <v>TA</v>
      </c>
      <c r="AP1246" s="19" t="str">
        <f>IF(ISNA(VLOOKUP(AO1246,dim_supporttype!B:C,2,FALSE)),"",VLOOKUP(AO1246,dim_supporttype!B:C,2,FALSE))</f>
        <v>cRAGKdWIDn4</v>
      </c>
      <c r="AQ1246" s="19" t="str">
        <f>IF(ISNA(VLOOKUP(TRIM(F1246),dim_disaggs!A:B,2,FALSE)),"No Disagg",VLOOKUP(TRIM(F1246),dim_disaggs!A:B,2,FALSE))</f>
        <v>No Disagg</v>
      </c>
      <c r="AR1246" s="19" t="str">
        <f>IF(ISNA(VLOOKUP(AQ1246,dim_disaggs!B:C,2,FALSE)),"",VLOOKUP(AQ1246,dim_disaggs!B:C,2,FALSE))</f>
        <v>werJlVT6sf3</v>
      </c>
      <c r="AS1246" s="72"/>
      <c r="AT1246" s="66"/>
      <c r="AU1246" s="72" t="s">
        <v>755</v>
      </c>
      <c r="AV1246" s="73" t="s">
        <v>755</v>
      </c>
      <c r="AW1246" s="66" t="s">
        <v>755</v>
      </c>
      <c r="AX1246" s="66" t="s">
        <v>755</v>
      </c>
      <c r="AY1246" s="20"/>
      <c r="AZ1246" s="20"/>
      <c r="BA1246" s="105" t="str">
        <f t="shared" si="180"/>
        <v/>
      </c>
      <c r="BB1246" s="20" t="str">
        <f t="shared" si="181"/>
        <v/>
      </c>
      <c r="BC1246" s="20"/>
      <c r="BD1246" s="20"/>
      <c r="BE1246" s="75" t="s">
        <v>755</v>
      </c>
      <c r="BF1246" s="73" t="s">
        <v>755</v>
      </c>
      <c r="BG1246" s="55" t="s">
        <v>755</v>
      </c>
      <c r="BH1246" s="76" t="s">
        <v>755</v>
      </c>
      <c r="BI1246" s="20" t="s">
        <v>755</v>
      </c>
      <c r="BJ1246" s="20" t="s">
        <v>755</v>
      </c>
      <c r="BK1246" s="55" t="s">
        <v>755</v>
      </c>
      <c r="BL1246" s="71" t="s">
        <v>755</v>
      </c>
      <c r="BM1246" s="77" t="s">
        <v>755</v>
      </c>
      <c r="BN1246" s="78" t="s">
        <v>755</v>
      </c>
      <c r="BO1246" s="77" t="s">
        <v>755</v>
      </c>
      <c r="BP1246" s="78" t="s">
        <v>755</v>
      </c>
    </row>
    <row r="1247" spans="1:68" s="3" customFormat="1" x14ac:dyDescent="0.2">
      <c r="A1247" s="20" t="s">
        <v>95</v>
      </c>
      <c r="B1247" s="20" t="s">
        <v>1445</v>
      </c>
      <c r="C1247" s="20" t="s">
        <v>890</v>
      </c>
      <c r="D1247" s="20" t="s">
        <v>2138</v>
      </c>
      <c r="E1247" s="20" t="s">
        <v>77</v>
      </c>
      <c r="F1247" s="20"/>
      <c r="G1247" s="20" t="s">
        <v>20086</v>
      </c>
      <c r="H1247" s="20"/>
      <c r="I1247" s="19">
        <f t="shared" si="182"/>
        <v>19</v>
      </c>
      <c r="J1247" s="20" t="s">
        <v>755</v>
      </c>
      <c r="K1247" s="20" t="s">
        <v>2235</v>
      </c>
      <c r="L1247" s="95" t="str">
        <f>IF(M1247&lt;&gt;"",IF(NOT(ISNA(INDEX(cc!B:B,MATCH(M1247,cc!A:A,0)))),INDEX(cc!B:B,MATCH(M1247,cc!A:A,0)),"0"),"")</f>
        <v>default</v>
      </c>
      <c r="M1247" s="97" t="s">
        <v>13</v>
      </c>
      <c r="N1247" s="28" t="str">
        <f t="shared" si="183"/>
        <v/>
      </c>
      <c r="O1247" s="19" t="str">
        <f t="shared" si="176"/>
        <v>LAB_PT_EID (X, DSD): Perform EID Test</v>
      </c>
      <c r="P1247" s="19" t="str">
        <f t="shared" si="177"/>
        <v>LAB_PT_EID (X, DSD): Perform EID Test</v>
      </c>
      <c r="Q1247" s="19" t="str">
        <f t="shared" si="175"/>
        <v>LAB_PT_EID (X, DSD)</v>
      </c>
      <c r="R1247" s="19" t="str">
        <f t="shared" si="178"/>
        <v>LAB_PT_EID_X_DSD</v>
      </c>
      <c r="S1247" s="19" t="str">
        <f t="shared" si="179"/>
        <v>LAB_PT_EID_X_DSD_</v>
      </c>
      <c r="T1247" s="19" t="b">
        <f>NOT(ISNA(VLOOKUP(B1247,dbcodes!A:B,2,FALSE)))</f>
        <v>1</v>
      </c>
      <c r="U1247" s="19" t="str">
        <f>IF(ISNA(VLOOKUP(B1247,dbcodes!A:B,2,FALSE)),des!R666,VLOOKUP(B1247,dbcodes!A:B,2,FALSE))</f>
        <v>LAB_PT_EID_X_DSD</v>
      </c>
      <c r="V1247" s="20" t="s">
        <v>2342</v>
      </c>
      <c r="W1247" s="107">
        <f>IF(ISNA(VLOOKUP(C1247,descriptions!A:B,2,FALSE)),des!V666,IF(G1247=" TARGET","Target ","")&amp;VLOOKUP(C1247,descriptions!A:B,2,FALSE))</f>
        <v>0</v>
      </c>
      <c r="X1247" s="20" t="s">
        <v>4</v>
      </c>
      <c r="Y1247" s="20" t="s">
        <v>831</v>
      </c>
      <c r="Z1247" s="20" t="s">
        <v>836</v>
      </c>
      <c r="AA1247" s="20" t="s">
        <v>102</v>
      </c>
      <c r="AB1247" s="20" t="s">
        <v>755</v>
      </c>
      <c r="AC1247" s="19" t="str">
        <f>IF(AB1247&lt;&gt;"",IF(NOT(ISNA(INDEX(os!A:A,MATCH(AB1247,os!B:B,0)))),INDEX(os!A:A,MATCH(AB1247,os!B:B,0)),"0"),"")</f>
        <v/>
      </c>
      <c r="AD1247" s="20" t="s">
        <v>830</v>
      </c>
      <c r="AE1247" s="20"/>
      <c r="AF1247" s="20"/>
      <c r="AG1247" s="20"/>
      <c r="AH1247" s="93" t="str">
        <f>IF(NOT(ISNA(VLOOKUP(B:B,ResultsTargets!A:A,1,0))),"TRUE","")</f>
        <v/>
      </c>
      <c r="AI1247" s="19" t="str">
        <f>IF(ISNA(VLOOKUP(C1247,dim_techarea!A:B,2,FALSE)),"",VLOOKUP(C1247,dim_techarea!A:B,2,FALSE))</f>
        <v>LAB_PT_EID</v>
      </c>
      <c r="AJ1247" s="19" t="str">
        <f>IF(ISNA(VLOOKUP(AI1247,dim_techarea!B:C,2,FALSE)),"",VLOOKUP(AI1247,dim_techarea!B:C,2,FALSE))</f>
        <v>LTIPgZvLA7C</v>
      </c>
      <c r="AK1247" s="19" t="str">
        <f>IF(ISNA(VLOOKUP(TRIM(G1247),dim_targetsresults!A:B,2,FALSE)),"",VLOOKUP(TRIM(G1247),dim_targetsresults!A:C,2,FALSE))</f>
        <v>MER Results</v>
      </c>
      <c r="AL1247" s="19" t="str">
        <f>IF(ISNA(VLOOKUP(AK1247,dim_targetsresults!B:C,2,FALSE)),"",VLOOKUP(AK1247,dim_targetsresults!B:C,2,FALSE))</f>
        <v>Jh0jDM5yQ2E</v>
      </c>
      <c r="AM1247" s="19" t="str">
        <f>IF(ISNA(VLOOKUP(TRIM(D1247),dim_numeratordenominator!A:B,2,FALSE)),"",VLOOKUP(TRIM(D1247),dim_numeratordenominator!A:C,2,FALSE))</f>
        <v/>
      </c>
      <c r="AN1247" s="19" t="str">
        <f>IF(ISNA(VLOOKUP(AM1247,dim_numeratordenominator!B:C,2,FALSE)),"",VLOOKUP(AM1247,dim_numeratordenominator!B:C,2,FALSE))</f>
        <v/>
      </c>
      <c r="AO1247" s="19" t="str">
        <f>IF(ISNA(VLOOKUP(TRIM(E1247),dim_supporttype!A:B,2,FALSE)),"",VLOOKUP(TRIM(E1247),dim_supporttype!A:C,2,FALSE))</f>
        <v>DSD</v>
      </c>
      <c r="AP1247" s="19" t="str">
        <f>IF(ISNA(VLOOKUP(AO1247,dim_supporttype!B:C,2,FALSE)),"",VLOOKUP(AO1247,dim_supporttype!B:C,2,FALSE))</f>
        <v>iM13vdNLWKb</v>
      </c>
      <c r="AQ1247" s="19" t="str">
        <f>IF(ISNA(VLOOKUP(TRIM(F1247),dim_disaggs!A:B,2,FALSE)),"No Disagg",VLOOKUP(TRIM(F1247),dim_disaggs!A:B,2,FALSE))</f>
        <v>No Disagg</v>
      </c>
      <c r="AR1247" s="19" t="str">
        <f>IF(ISNA(VLOOKUP(AQ1247,dim_disaggs!B:C,2,FALSE)),"",VLOOKUP(AQ1247,dim_disaggs!B:C,2,FALSE))</f>
        <v>werJlVT6sf3</v>
      </c>
      <c r="AS1247" s="72"/>
      <c r="AT1247" s="66"/>
      <c r="AU1247" s="72" t="s">
        <v>755</v>
      </c>
      <c r="AV1247" s="73" t="s">
        <v>755</v>
      </c>
      <c r="AW1247" s="66" t="s">
        <v>755</v>
      </c>
      <c r="AX1247" s="66" t="s">
        <v>755</v>
      </c>
      <c r="AY1247" s="20"/>
      <c r="AZ1247" s="20"/>
      <c r="BA1247" s="105" t="str">
        <f t="shared" si="180"/>
        <v/>
      </c>
      <c r="BB1247" s="20" t="str">
        <f t="shared" si="181"/>
        <v/>
      </c>
      <c r="BC1247" s="20"/>
      <c r="BD1247" s="20"/>
      <c r="BE1247" s="75" t="s">
        <v>755</v>
      </c>
      <c r="BF1247" s="73" t="s">
        <v>755</v>
      </c>
      <c r="BG1247" s="55" t="s">
        <v>755</v>
      </c>
      <c r="BH1247" s="76" t="s">
        <v>755</v>
      </c>
      <c r="BI1247" s="20" t="s">
        <v>755</v>
      </c>
      <c r="BJ1247" s="20" t="s">
        <v>755</v>
      </c>
      <c r="BK1247" s="55" t="s">
        <v>755</v>
      </c>
      <c r="BL1247" s="71" t="s">
        <v>755</v>
      </c>
      <c r="BM1247" s="77" t="s">
        <v>755</v>
      </c>
      <c r="BN1247" s="78" t="s">
        <v>755</v>
      </c>
      <c r="BO1247" s="77" t="s">
        <v>755</v>
      </c>
      <c r="BP1247" s="78" t="s">
        <v>755</v>
      </c>
    </row>
    <row r="1248" spans="1:68" s="3" customFormat="1" x14ac:dyDescent="0.2">
      <c r="A1248" s="20" t="s">
        <v>95</v>
      </c>
      <c r="B1248" s="20" t="s">
        <v>1447</v>
      </c>
      <c r="C1248" s="20" t="s">
        <v>890</v>
      </c>
      <c r="D1248" s="20" t="s">
        <v>2138</v>
      </c>
      <c r="E1248" s="20" t="s">
        <v>78</v>
      </c>
      <c r="F1248" s="20"/>
      <c r="G1248" s="20" t="s">
        <v>20086</v>
      </c>
      <c r="H1248" s="20"/>
      <c r="I1248" s="19">
        <f t="shared" si="182"/>
        <v>18</v>
      </c>
      <c r="J1248" s="20" t="s">
        <v>755</v>
      </c>
      <c r="K1248" s="20" t="s">
        <v>2235</v>
      </c>
      <c r="L1248" s="95" t="str">
        <f>IF(M1248&lt;&gt;"",IF(NOT(ISNA(INDEX(cc!B:B,MATCH(M1248,cc!A:A,0)))),INDEX(cc!B:B,MATCH(M1248,cc!A:A,0)),"0"),"")</f>
        <v>default</v>
      </c>
      <c r="M1248" s="97" t="s">
        <v>13</v>
      </c>
      <c r="N1248" s="28" t="str">
        <f t="shared" si="183"/>
        <v/>
      </c>
      <c r="O1248" s="19" t="str">
        <f t="shared" si="176"/>
        <v>LAB_PT_EID (X, TA): Perform EID Test</v>
      </c>
      <c r="P1248" s="19" t="str">
        <f t="shared" si="177"/>
        <v>LAB_PT_EID (X, TA): Perform EID Test</v>
      </c>
      <c r="Q1248" s="19" t="str">
        <f t="shared" si="175"/>
        <v>LAB_PT_EID (X, TA)</v>
      </c>
      <c r="R1248" s="19" t="str">
        <f t="shared" si="178"/>
        <v>LAB_PT_EID_X_TA</v>
      </c>
      <c r="S1248" s="19" t="str">
        <f t="shared" si="179"/>
        <v>LAB_PT_EID_X_TA_</v>
      </c>
      <c r="T1248" s="19" t="b">
        <f>NOT(ISNA(VLOOKUP(B1248,dbcodes!A:B,2,FALSE)))</f>
        <v>1</v>
      </c>
      <c r="U1248" s="19" t="str">
        <f>IF(ISNA(VLOOKUP(B1248,dbcodes!A:B,2,FALSE)),des!R667,VLOOKUP(B1248,dbcodes!A:B,2,FALSE))</f>
        <v>LAB_PT_EID_X_TA</v>
      </c>
      <c r="V1248" s="20" t="s">
        <v>2342</v>
      </c>
      <c r="W1248" s="107">
        <f>IF(ISNA(VLOOKUP(C1248,descriptions!A:B,2,FALSE)),des!V667,IF(G1248=" TARGET","Target ","")&amp;VLOOKUP(C1248,descriptions!A:B,2,FALSE))</f>
        <v>0</v>
      </c>
      <c r="X1248" s="20" t="s">
        <v>4</v>
      </c>
      <c r="Y1248" s="20" t="s">
        <v>831</v>
      </c>
      <c r="Z1248" s="20" t="s">
        <v>836</v>
      </c>
      <c r="AA1248" s="20" t="s">
        <v>102</v>
      </c>
      <c r="AB1248" s="20" t="s">
        <v>755</v>
      </c>
      <c r="AC1248" s="19" t="str">
        <f>IF(AB1248&lt;&gt;"",IF(NOT(ISNA(INDEX(os!A:A,MATCH(AB1248,os!B:B,0)))),INDEX(os!A:A,MATCH(AB1248,os!B:B,0)),"0"),"")</f>
        <v/>
      </c>
      <c r="AD1248" s="20" t="s">
        <v>830</v>
      </c>
      <c r="AE1248" s="20"/>
      <c r="AF1248" s="20"/>
      <c r="AG1248" s="20"/>
      <c r="AH1248" s="93" t="str">
        <f>IF(NOT(ISNA(VLOOKUP(B:B,ResultsTargets!A:A,1,0))),"TRUE","")</f>
        <v/>
      </c>
      <c r="AI1248" s="19" t="str">
        <f>IF(ISNA(VLOOKUP(C1248,dim_techarea!A:B,2,FALSE)),"",VLOOKUP(C1248,dim_techarea!A:B,2,FALSE))</f>
        <v>LAB_PT_EID</v>
      </c>
      <c r="AJ1248" s="19" t="str">
        <f>IF(ISNA(VLOOKUP(AI1248,dim_techarea!B:C,2,FALSE)),"",VLOOKUP(AI1248,dim_techarea!B:C,2,FALSE))</f>
        <v>LTIPgZvLA7C</v>
      </c>
      <c r="AK1248" s="19" t="str">
        <f>IF(ISNA(VLOOKUP(TRIM(G1248),dim_targetsresults!A:B,2,FALSE)),"",VLOOKUP(TRIM(G1248),dim_targetsresults!A:C,2,FALSE))</f>
        <v>MER Results</v>
      </c>
      <c r="AL1248" s="19" t="str">
        <f>IF(ISNA(VLOOKUP(AK1248,dim_targetsresults!B:C,2,FALSE)),"",VLOOKUP(AK1248,dim_targetsresults!B:C,2,FALSE))</f>
        <v>Jh0jDM5yQ2E</v>
      </c>
      <c r="AM1248" s="19" t="str">
        <f>IF(ISNA(VLOOKUP(TRIM(D1248),dim_numeratordenominator!A:B,2,FALSE)),"",VLOOKUP(TRIM(D1248),dim_numeratordenominator!A:C,2,FALSE))</f>
        <v/>
      </c>
      <c r="AN1248" s="19" t="str">
        <f>IF(ISNA(VLOOKUP(AM1248,dim_numeratordenominator!B:C,2,FALSE)),"",VLOOKUP(AM1248,dim_numeratordenominator!B:C,2,FALSE))</f>
        <v/>
      </c>
      <c r="AO1248" s="19" t="str">
        <f>IF(ISNA(VLOOKUP(TRIM(E1248),dim_supporttype!A:B,2,FALSE)),"",VLOOKUP(TRIM(E1248),dim_supporttype!A:C,2,FALSE))</f>
        <v>TA</v>
      </c>
      <c r="AP1248" s="19" t="str">
        <f>IF(ISNA(VLOOKUP(AO1248,dim_supporttype!B:C,2,FALSE)),"",VLOOKUP(AO1248,dim_supporttype!B:C,2,FALSE))</f>
        <v>cRAGKdWIDn4</v>
      </c>
      <c r="AQ1248" s="19" t="str">
        <f>IF(ISNA(VLOOKUP(TRIM(F1248),dim_disaggs!A:B,2,FALSE)),"No Disagg",VLOOKUP(TRIM(F1248),dim_disaggs!A:B,2,FALSE))</f>
        <v>No Disagg</v>
      </c>
      <c r="AR1248" s="19" t="str">
        <f>IF(ISNA(VLOOKUP(AQ1248,dim_disaggs!B:C,2,FALSE)),"",VLOOKUP(AQ1248,dim_disaggs!B:C,2,FALSE))</f>
        <v>werJlVT6sf3</v>
      </c>
      <c r="AS1248" s="72"/>
      <c r="AT1248" s="66"/>
      <c r="AU1248" s="72" t="s">
        <v>755</v>
      </c>
      <c r="AV1248" s="73" t="s">
        <v>755</v>
      </c>
      <c r="AW1248" s="66" t="s">
        <v>755</v>
      </c>
      <c r="AX1248" s="66" t="s">
        <v>755</v>
      </c>
      <c r="AY1248" s="20"/>
      <c r="AZ1248" s="20"/>
      <c r="BA1248" s="105" t="str">
        <f t="shared" si="180"/>
        <v/>
      </c>
      <c r="BB1248" s="20" t="str">
        <f t="shared" si="181"/>
        <v/>
      </c>
      <c r="BC1248" s="20"/>
      <c r="BD1248" s="20"/>
      <c r="BE1248" s="75" t="s">
        <v>755</v>
      </c>
      <c r="BF1248" s="73" t="s">
        <v>755</v>
      </c>
      <c r="BG1248" s="55" t="s">
        <v>755</v>
      </c>
      <c r="BH1248" s="76" t="s">
        <v>755</v>
      </c>
      <c r="BI1248" s="20" t="s">
        <v>755</v>
      </c>
      <c r="BJ1248" s="20" t="s">
        <v>755</v>
      </c>
      <c r="BK1248" s="55" t="s">
        <v>755</v>
      </c>
      <c r="BL1248" s="71" t="s">
        <v>755</v>
      </c>
      <c r="BM1248" s="77" t="s">
        <v>755</v>
      </c>
      <c r="BN1248" s="78" t="s">
        <v>755</v>
      </c>
      <c r="BO1248" s="77" t="s">
        <v>755</v>
      </c>
      <c r="BP1248" s="78" t="s">
        <v>755</v>
      </c>
    </row>
    <row r="1249" spans="1:68" s="3" customFormat="1" x14ac:dyDescent="0.2">
      <c r="A1249" s="20" t="s">
        <v>95</v>
      </c>
      <c r="B1249" s="20" t="s">
        <v>1438</v>
      </c>
      <c r="C1249" s="20" t="s">
        <v>890</v>
      </c>
      <c r="D1249" s="20" t="s">
        <v>2136</v>
      </c>
      <c r="E1249" s="20" t="s">
        <v>77</v>
      </c>
      <c r="F1249" s="20"/>
      <c r="G1249" s="20" t="s">
        <v>2442</v>
      </c>
      <c r="H1249" s="20"/>
      <c r="I1249" s="19">
        <f t="shared" si="182"/>
        <v>26</v>
      </c>
      <c r="J1249" s="20" t="s">
        <v>755</v>
      </c>
      <c r="K1249" s="20" t="s">
        <v>2233</v>
      </c>
      <c r="L1249" s="95" t="str">
        <f>IF(M1249&lt;&gt;"",IF(NOT(ISNA(INDEX(cc!B:B,MATCH(M1249,cc!A:A,0)))),INDEX(cc!B:B,MATCH(M1249,cc!A:A,0)),"0"),"")</f>
        <v>default</v>
      </c>
      <c r="M1249" s="97" t="s">
        <v>13</v>
      </c>
      <c r="N1249" s="28" t="str">
        <f t="shared" si="183"/>
        <v xml:space="preserve"> TARGET</v>
      </c>
      <c r="O1249" s="19" t="str">
        <f t="shared" si="176"/>
        <v>LAB_PT_EID (P, DSD) TARGET: Perform EID Test and Participate in PT</v>
      </c>
      <c r="P1249" s="19" t="str">
        <f t="shared" si="177"/>
        <v>LAB_PT_EID (P, DSD) TARGET: Perform EID Test and Participate in PT</v>
      </c>
      <c r="Q1249" s="19" t="str">
        <f t="shared" si="175"/>
        <v>LAB_PT_EID (P, DSD) TARGET</v>
      </c>
      <c r="R1249" s="19" t="str">
        <f t="shared" si="178"/>
        <v>LAB_PT_EID_P_DSD_TARGET</v>
      </c>
      <c r="S1249" s="19" t="str">
        <f t="shared" si="179"/>
        <v>LAB_PT_EID_P_DSD_TARGET</v>
      </c>
      <c r="T1249" s="19" t="b">
        <f>NOT(ISNA(VLOOKUP(B1249,dbcodes!A:B,2,FALSE)))</f>
        <v>1</v>
      </c>
      <c r="U1249" s="19" t="str">
        <f>IF(ISNA(VLOOKUP(B1249,dbcodes!A:B,2,FALSE)),des!R668,VLOOKUP(B1249,dbcodes!A:B,2,FALSE))</f>
        <v>LAB_PT_EID_P_DSD_TARGET</v>
      </c>
      <c r="V1249" s="20" t="s">
        <v>2339</v>
      </c>
      <c r="W1249" s="107">
        <f>IF(ISNA(VLOOKUP(C1249,descriptions!A:B,2,FALSE)),des!V668,IF(G1249=" TARGET","Target ","")&amp;VLOOKUP(C1249,descriptions!A:B,2,FALSE))</f>
        <v>0</v>
      </c>
      <c r="X1249" s="20" t="s">
        <v>4</v>
      </c>
      <c r="Y1249" s="20" t="s">
        <v>831</v>
      </c>
      <c r="Z1249" s="20" t="s">
        <v>836</v>
      </c>
      <c r="AA1249" s="20" t="s">
        <v>102</v>
      </c>
      <c r="AB1249" s="20" t="s">
        <v>755</v>
      </c>
      <c r="AC1249" s="19" t="str">
        <f>IF(AB1249&lt;&gt;"",IF(NOT(ISNA(INDEX(os!A:A,MATCH(AB1249,os!B:B,0)))),INDEX(os!A:A,MATCH(AB1249,os!B:B,0)),"0"),"")</f>
        <v/>
      </c>
      <c r="AD1249" s="20" t="s">
        <v>830</v>
      </c>
      <c r="AE1249" s="20"/>
      <c r="AF1249" s="20"/>
      <c r="AG1249" s="20"/>
      <c r="AH1249" s="93" t="str">
        <f>IF(NOT(ISNA(VLOOKUP(B:B,ResultsTargets!A:A,1,0))),"TRUE","")</f>
        <v/>
      </c>
      <c r="AI1249" s="19" t="str">
        <f>IF(ISNA(VLOOKUP(C1249,dim_techarea!A:B,2,FALSE)),"",VLOOKUP(C1249,dim_techarea!A:B,2,FALSE))</f>
        <v>LAB_PT_EID</v>
      </c>
      <c r="AJ1249" s="19" t="str">
        <f>IF(ISNA(VLOOKUP(AI1249,dim_techarea!B:C,2,FALSE)),"",VLOOKUP(AI1249,dim_techarea!B:C,2,FALSE))</f>
        <v>LTIPgZvLA7C</v>
      </c>
      <c r="AK1249" s="19" t="str">
        <f>IF(ISNA(VLOOKUP(TRIM(G1249),dim_targetsresults!A:B,2,FALSE)),"",VLOOKUP(TRIM(G1249),dim_targetsresults!A:C,2,FALSE))</f>
        <v>MER Targets</v>
      </c>
      <c r="AL1249" s="19" t="str">
        <f>IF(ISNA(VLOOKUP(AK1249,dim_targetsresults!B:C,2,FALSE)),"",VLOOKUP(AK1249,dim_targetsresults!B:C,2,FALSE))</f>
        <v>W8imnja2Owd</v>
      </c>
      <c r="AM1249" s="19" t="str">
        <f>IF(ISNA(VLOOKUP(TRIM(D1249),dim_numeratordenominator!A:B,2,FALSE)),"",VLOOKUP(TRIM(D1249),dim_numeratordenominator!A:C,2,FALSE))</f>
        <v/>
      </c>
      <c r="AN1249" s="19" t="str">
        <f>IF(ISNA(VLOOKUP(AM1249,dim_numeratordenominator!B:C,2,FALSE)),"",VLOOKUP(AM1249,dim_numeratordenominator!B:C,2,FALSE))</f>
        <v/>
      </c>
      <c r="AO1249" s="19" t="str">
        <f>IF(ISNA(VLOOKUP(TRIM(E1249),dim_supporttype!A:B,2,FALSE)),"",VLOOKUP(TRIM(E1249),dim_supporttype!A:C,2,FALSE))</f>
        <v>DSD</v>
      </c>
      <c r="AP1249" s="19" t="str">
        <f>IF(ISNA(VLOOKUP(AO1249,dim_supporttype!B:C,2,FALSE)),"",VLOOKUP(AO1249,dim_supporttype!B:C,2,FALSE))</f>
        <v>iM13vdNLWKb</v>
      </c>
      <c r="AQ1249" s="19" t="str">
        <f>IF(ISNA(VLOOKUP(TRIM(F1249),dim_disaggs!A:B,2,FALSE)),"No Disagg",VLOOKUP(TRIM(F1249),dim_disaggs!A:B,2,FALSE))</f>
        <v>No Disagg</v>
      </c>
      <c r="AR1249" s="19" t="str">
        <f>IF(ISNA(VLOOKUP(AQ1249,dim_disaggs!B:C,2,FALSE)),"",VLOOKUP(AQ1249,dim_disaggs!B:C,2,FALSE))</f>
        <v>werJlVT6sf3</v>
      </c>
      <c r="AS1249" s="72"/>
      <c r="AT1249" s="66"/>
      <c r="AU1249" s="72" t="s">
        <v>755</v>
      </c>
      <c r="AV1249" s="73" t="s">
        <v>755</v>
      </c>
      <c r="AW1249" s="66" t="s">
        <v>755</v>
      </c>
      <c r="AX1249" s="66" t="s">
        <v>755</v>
      </c>
      <c r="AY1249" s="20"/>
      <c r="AZ1249" s="20"/>
      <c r="BA1249" s="105" t="str">
        <f t="shared" si="180"/>
        <v/>
      </c>
      <c r="BB1249" s="20" t="str">
        <f t="shared" si="181"/>
        <v/>
      </c>
      <c r="BC1249" s="20"/>
      <c r="BD1249" s="20"/>
      <c r="BE1249" s="75" t="s">
        <v>755</v>
      </c>
      <c r="BF1249" s="73" t="s">
        <v>755</v>
      </c>
      <c r="BG1249" s="55" t="s">
        <v>755</v>
      </c>
      <c r="BH1249" s="76" t="s">
        <v>755</v>
      </c>
      <c r="BI1249" s="20" t="s">
        <v>755</v>
      </c>
      <c r="BJ1249" s="20" t="s">
        <v>755</v>
      </c>
      <c r="BK1249" s="55" t="s">
        <v>755</v>
      </c>
      <c r="BL1249" s="71" t="s">
        <v>755</v>
      </c>
      <c r="BM1249" s="77" t="s">
        <v>755</v>
      </c>
      <c r="BN1249" s="78" t="s">
        <v>755</v>
      </c>
      <c r="BO1249" s="77" t="s">
        <v>755</v>
      </c>
      <c r="BP1249" s="78" t="s">
        <v>755</v>
      </c>
    </row>
    <row r="1250" spans="1:68" x14ac:dyDescent="0.2">
      <c r="A1250" s="20" t="s">
        <v>95</v>
      </c>
      <c r="B1250" s="20" t="s">
        <v>1440</v>
      </c>
      <c r="C1250" s="20" t="s">
        <v>890</v>
      </c>
      <c r="D1250" s="20" t="s">
        <v>2136</v>
      </c>
      <c r="E1250" s="20" t="s">
        <v>78</v>
      </c>
      <c r="G1250" s="20" t="s">
        <v>2442</v>
      </c>
      <c r="I1250" s="19">
        <f t="shared" si="182"/>
        <v>25</v>
      </c>
      <c r="J1250" s="20" t="s">
        <v>755</v>
      </c>
      <c r="K1250" s="20" t="s">
        <v>2233</v>
      </c>
      <c r="L1250" s="95" t="str">
        <f>IF(M1250&lt;&gt;"",IF(NOT(ISNA(INDEX(cc!B:B,MATCH(M1250,cc!A:A,0)))),INDEX(cc!B:B,MATCH(M1250,cc!A:A,0)),"0"),"")</f>
        <v>default</v>
      </c>
      <c r="M1250" s="97" t="s">
        <v>13</v>
      </c>
      <c r="N1250" s="28" t="str">
        <f t="shared" si="183"/>
        <v xml:space="preserve"> TARGET</v>
      </c>
      <c r="O1250" s="19" t="str">
        <f t="shared" si="176"/>
        <v>LAB_PT_EID (P, TA) TARGET: Perform EID Test and Participate in PT</v>
      </c>
      <c r="P1250" s="19" t="str">
        <f t="shared" si="177"/>
        <v>LAB_PT_EID (P, TA) TARGET: Perform EID Test and Participate in PT</v>
      </c>
      <c r="Q1250" s="19" t="str">
        <f t="shared" si="175"/>
        <v>LAB_PT_EID (P, TA) TARGET</v>
      </c>
      <c r="R1250" s="19" t="str">
        <f t="shared" si="178"/>
        <v>LAB_PT_EID_P_TA_TARGET</v>
      </c>
      <c r="S1250" s="19" t="str">
        <f t="shared" si="179"/>
        <v>LAB_PT_EID_P_TA_TARGET</v>
      </c>
      <c r="T1250" s="19" t="b">
        <f>NOT(ISNA(VLOOKUP(B1250,dbcodes!A:B,2,FALSE)))</f>
        <v>1</v>
      </c>
      <c r="U1250" s="19" t="str">
        <f>IF(ISNA(VLOOKUP(B1250,dbcodes!A:B,2,FALSE)),des!R669,VLOOKUP(B1250,dbcodes!A:B,2,FALSE))</f>
        <v>LAB_PT_EID_P_TA_TARGET</v>
      </c>
      <c r="V1250" s="20" t="s">
        <v>2339</v>
      </c>
      <c r="W1250" s="107">
        <f>IF(ISNA(VLOOKUP(C1250,descriptions!A:B,2,FALSE)),des!V669,IF(G1250=" TARGET","Target ","")&amp;VLOOKUP(C1250,descriptions!A:B,2,FALSE))</f>
        <v>0</v>
      </c>
      <c r="X1250" s="20" t="s">
        <v>4</v>
      </c>
      <c r="Y1250" s="20" t="s">
        <v>831</v>
      </c>
      <c r="Z1250" s="20" t="s">
        <v>836</v>
      </c>
      <c r="AA1250" s="20" t="s">
        <v>102</v>
      </c>
      <c r="AB1250" s="20" t="s">
        <v>755</v>
      </c>
      <c r="AC1250" s="19" t="str">
        <f>IF(AB1250&lt;&gt;"",IF(NOT(ISNA(INDEX(os!A:A,MATCH(AB1250,os!B:B,0)))),INDEX(os!A:A,MATCH(AB1250,os!B:B,0)),"0"),"")</f>
        <v/>
      </c>
      <c r="AD1250" s="20" t="s">
        <v>830</v>
      </c>
      <c r="AH1250" s="93" t="str">
        <f>IF(NOT(ISNA(VLOOKUP(B:B,ResultsTargets!A:A,1,0))),"TRUE","")</f>
        <v/>
      </c>
      <c r="AI1250" s="19" t="str">
        <f>IF(ISNA(VLOOKUP(C1250,dim_techarea!A:B,2,FALSE)),"",VLOOKUP(C1250,dim_techarea!A:B,2,FALSE))</f>
        <v>LAB_PT_EID</v>
      </c>
      <c r="AJ1250" s="19" t="str">
        <f>IF(ISNA(VLOOKUP(AI1250,dim_techarea!B:C,2,FALSE)),"",VLOOKUP(AI1250,dim_techarea!B:C,2,FALSE))</f>
        <v>LTIPgZvLA7C</v>
      </c>
      <c r="AK1250" s="19" t="str">
        <f>IF(ISNA(VLOOKUP(TRIM(G1250),dim_targetsresults!A:B,2,FALSE)),"",VLOOKUP(TRIM(G1250),dim_targetsresults!A:C,2,FALSE))</f>
        <v>MER Targets</v>
      </c>
      <c r="AL1250" s="19" t="str">
        <f>IF(ISNA(VLOOKUP(AK1250,dim_targetsresults!B:C,2,FALSE)),"",VLOOKUP(AK1250,dim_targetsresults!B:C,2,FALSE))</f>
        <v>W8imnja2Owd</v>
      </c>
      <c r="AM1250" s="19" t="str">
        <f>IF(ISNA(VLOOKUP(TRIM(D1250),dim_numeratordenominator!A:B,2,FALSE)),"",VLOOKUP(TRIM(D1250),dim_numeratordenominator!A:C,2,FALSE))</f>
        <v/>
      </c>
      <c r="AN1250" s="19" t="str">
        <f>IF(ISNA(VLOOKUP(AM1250,dim_numeratordenominator!B:C,2,FALSE)),"",VLOOKUP(AM1250,dim_numeratordenominator!B:C,2,FALSE))</f>
        <v/>
      </c>
      <c r="AO1250" s="19" t="str">
        <f>IF(ISNA(VLOOKUP(TRIM(E1250),dim_supporttype!A:B,2,FALSE)),"",VLOOKUP(TRIM(E1250),dim_supporttype!A:C,2,FALSE))</f>
        <v>TA</v>
      </c>
      <c r="AP1250" s="19" t="str">
        <f>IF(ISNA(VLOOKUP(AO1250,dim_supporttype!B:C,2,FALSE)),"",VLOOKUP(AO1250,dim_supporttype!B:C,2,FALSE))</f>
        <v>cRAGKdWIDn4</v>
      </c>
      <c r="AQ1250" s="19" t="str">
        <f>IF(ISNA(VLOOKUP(TRIM(F1250),dim_disaggs!A:B,2,FALSE)),"No Disagg",VLOOKUP(TRIM(F1250),dim_disaggs!A:B,2,FALSE))</f>
        <v>No Disagg</v>
      </c>
      <c r="AR1250" s="19" t="str">
        <f>IF(ISNA(VLOOKUP(AQ1250,dim_disaggs!B:C,2,FALSE)),"",VLOOKUP(AQ1250,dim_disaggs!B:C,2,FALSE))</f>
        <v>werJlVT6sf3</v>
      </c>
      <c r="AU1250" s="72" t="s">
        <v>755</v>
      </c>
      <c r="AV1250" s="73" t="s">
        <v>755</v>
      </c>
      <c r="AW1250" s="66" t="s">
        <v>755</v>
      </c>
      <c r="AX1250" s="66" t="s">
        <v>755</v>
      </c>
      <c r="BA1250" s="105" t="str">
        <f t="shared" si="180"/>
        <v/>
      </c>
      <c r="BB1250" s="20" t="str">
        <f t="shared" si="181"/>
        <v/>
      </c>
      <c r="BE1250" s="75" t="s">
        <v>755</v>
      </c>
      <c r="BF1250" s="73" t="s">
        <v>755</v>
      </c>
      <c r="BG1250" s="55" t="s">
        <v>755</v>
      </c>
      <c r="BH1250" s="76" t="s">
        <v>755</v>
      </c>
      <c r="BI1250" s="20" t="s">
        <v>755</v>
      </c>
      <c r="BJ1250" s="20" t="s">
        <v>755</v>
      </c>
      <c r="BK1250" s="55" t="s">
        <v>755</v>
      </c>
      <c r="BL1250" s="71" t="s">
        <v>755</v>
      </c>
      <c r="BM1250" s="77" t="s">
        <v>755</v>
      </c>
      <c r="BN1250" s="78" t="s">
        <v>755</v>
      </c>
      <c r="BO1250" s="77" t="s">
        <v>755</v>
      </c>
      <c r="BP1250" s="78" t="s">
        <v>755</v>
      </c>
    </row>
    <row r="1251" spans="1:68" x14ac:dyDescent="0.2">
      <c r="A1251" s="20" t="s">
        <v>95</v>
      </c>
      <c r="B1251" s="20" t="s">
        <v>1442</v>
      </c>
      <c r="C1251" s="20" t="s">
        <v>890</v>
      </c>
      <c r="D1251" s="20" t="s">
        <v>2137</v>
      </c>
      <c r="E1251" s="20" t="s">
        <v>77</v>
      </c>
      <c r="G1251" s="20" t="s">
        <v>2442</v>
      </c>
      <c r="I1251" s="19">
        <f t="shared" si="182"/>
        <v>26</v>
      </c>
      <c r="J1251" s="20" t="s">
        <v>755</v>
      </c>
      <c r="K1251" s="20" t="s">
        <v>2234</v>
      </c>
      <c r="L1251" s="95" t="str">
        <f>IF(M1251&lt;&gt;"",IF(NOT(ISNA(INDEX(cc!B:B,MATCH(M1251,cc!A:A,0)))),INDEX(cc!B:B,MATCH(M1251,cc!A:A,0)),"0"),"")</f>
        <v>default</v>
      </c>
      <c r="M1251" s="97" t="s">
        <v>13</v>
      </c>
      <c r="N1251" s="28" t="str">
        <f t="shared" si="183"/>
        <v xml:space="preserve"> TARGET</v>
      </c>
      <c r="O1251" s="19" t="str">
        <f t="shared" si="176"/>
        <v>LAB_PT_EID (S, DSD) TARGET: Perform EID Test, Participate and pass PT</v>
      </c>
      <c r="P1251" s="19" t="str">
        <f t="shared" si="177"/>
        <v>LAB_PT_EID (S, DSD) TARGET: Perform EID Test, Participate and pass PT</v>
      </c>
      <c r="Q1251" s="19" t="str">
        <f t="shared" si="175"/>
        <v>LAB_PT_EID (S, DSD) TARGET</v>
      </c>
      <c r="R1251" s="19" t="str">
        <f t="shared" si="178"/>
        <v>LAB_PT_EID_S_DSD_TARGET</v>
      </c>
      <c r="S1251" s="19" t="str">
        <f t="shared" si="179"/>
        <v>LAB_PT_EID_S_DSD_TARGET</v>
      </c>
      <c r="T1251" s="19" t="b">
        <f>NOT(ISNA(VLOOKUP(B1251,dbcodes!A:B,2,FALSE)))</f>
        <v>1</v>
      </c>
      <c r="U1251" s="19" t="str">
        <f>IF(ISNA(VLOOKUP(B1251,dbcodes!A:B,2,FALSE)),des!R670,VLOOKUP(B1251,dbcodes!A:B,2,FALSE))</f>
        <v>LAB_PT_EID_S_DSD_TARGET</v>
      </c>
      <c r="V1251" s="20" t="s">
        <v>2341</v>
      </c>
      <c r="W1251" s="107">
        <f>IF(ISNA(VLOOKUP(C1251,descriptions!A:B,2,FALSE)),des!V670,IF(G1251=" TARGET","Target ","")&amp;VLOOKUP(C1251,descriptions!A:B,2,FALSE))</f>
        <v>0</v>
      </c>
      <c r="X1251" s="20" t="s">
        <v>4</v>
      </c>
      <c r="Y1251" s="20" t="s">
        <v>831</v>
      </c>
      <c r="Z1251" s="20" t="s">
        <v>836</v>
      </c>
      <c r="AA1251" s="20" t="s">
        <v>102</v>
      </c>
      <c r="AB1251" s="20" t="s">
        <v>755</v>
      </c>
      <c r="AC1251" s="19" t="str">
        <f>IF(AB1251&lt;&gt;"",IF(NOT(ISNA(INDEX(os!A:A,MATCH(AB1251,os!B:B,0)))),INDEX(os!A:A,MATCH(AB1251,os!B:B,0)),"0"),"")</f>
        <v/>
      </c>
      <c r="AD1251" s="20" t="s">
        <v>830</v>
      </c>
      <c r="AH1251" s="93" t="str">
        <f>IF(NOT(ISNA(VLOOKUP(B:B,ResultsTargets!A:A,1,0))),"TRUE","")</f>
        <v/>
      </c>
      <c r="AI1251" s="19" t="str">
        <f>IF(ISNA(VLOOKUP(C1251,dim_techarea!A:B,2,FALSE)),"",VLOOKUP(C1251,dim_techarea!A:B,2,FALSE))</f>
        <v>LAB_PT_EID</v>
      </c>
      <c r="AJ1251" s="19" t="str">
        <f>IF(ISNA(VLOOKUP(AI1251,dim_techarea!B:C,2,FALSE)),"",VLOOKUP(AI1251,dim_techarea!B:C,2,FALSE))</f>
        <v>LTIPgZvLA7C</v>
      </c>
      <c r="AK1251" s="19" t="str">
        <f>IF(ISNA(VLOOKUP(TRIM(G1251),dim_targetsresults!A:B,2,FALSE)),"",VLOOKUP(TRIM(G1251),dim_targetsresults!A:C,2,FALSE))</f>
        <v>MER Targets</v>
      </c>
      <c r="AL1251" s="19" t="str">
        <f>IF(ISNA(VLOOKUP(AK1251,dim_targetsresults!B:C,2,FALSE)),"",VLOOKUP(AK1251,dim_targetsresults!B:C,2,FALSE))</f>
        <v>W8imnja2Owd</v>
      </c>
      <c r="AM1251" s="19" t="str">
        <f>IF(ISNA(VLOOKUP(TRIM(D1251),dim_numeratordenominator!A:B,2,FALSE)),"",VLOOKUP(TRIM(D1251),dim_numeratordenominator!A:C,2,FALSE))</f>
        <v/>
      </c>
      <c r="AN1251" s="19" t="str">
        <f>IF(ISNA(VLOOKUP(AM1251,dim_numeratordenominator!B:C,2,FALSE)),"",VLOOKUP(AM1251,dim_numeratordenominator!B:C,2,FALSE))</f>
        <v/>
      </c>
      <c r="AO1251" s="19" t="str">
        <f>IF(ISNA(VLOOKUP(TRIM(E1251),dim_supporttype!A:B,2,FALSE)),"",VLOOKUP(TRIM(E1251),dim_supporttype!A:C,2,FALSE))</f>
        <v>DSD</v>
      </c>
      <c r="AP1251" s="19" t="str">
        <f>IF(ISNA(VLOOKUP(AO1251,dim_supporttype!B:C,2,FALSE)),"",VLOOKUP(AO1251,dim_supporttype!B:C,2,FALSE))</f>
        <v>iM13vdNLWKb</v>
      </c>
      <c r="AQ1251" s="19" t="str">
        <f>IF(ISNA(VLOOKUP(TRIM(F1251),dim_disaggs!A:B,2,FALSE)),"No Disagg",VLOOKUP(TRIM(F1251),dim_disaggs!A:B,2,FALSE))</f>
        <v>No Disagg</v>
      </c>
      <c r="AR1251" s="19" t="str">
        <f>IF(ISNA(VLOOKUP(AQ1251,dim_disaggs!B:C,2,FALSE)),"",VLOOKUP(AQ1251,dim_disaggs!B:C,2,FALSE))</f>
        <v>werJlVT6sf3</v>
      </c>
      <c r="AU1251" s="72" t="s">
        <v>755</v>
      </c>
      <c r="AV1251" s="73" t="s">
        <v>755</v>
      </c>
      <c r="AW1251" s="66" t="s">
        <v>755</v>
      </c>
      <c r="AX1251" s="66" t="s">
        <v>755</v>
      </c>
      <c r="BA1251" s="105" t="str">
        <f t="shared" si="180"/>
        <v/>
      </c>
      <c r="BB1251" s="20" t="str">
        <f t="shared" si="181"/>
        <v/>
      </c>
      <c r="BE1251" s="75" t="s">
        <v>755</v>
      </c>
      <c r="BF1251" s="73" t="s">
        <v>755</v>
      </c>
      <c r="BG1251" s="55" t="s">
        <v>755</v>
      </c>
      <c r="BH1251" s="76" t="s">
        <v>755</v>
      </c>
      <c r="BI1251" s="20" t="s">
        <v>755</v>
      </c>
      <c r="BJ1251" s="20" t="s">
        <v>755</v>
      </c>
      <c r="BK1251" s="55" t="s">
        <v>755</v>
      </c>
      <c r="BL1251" s="71" t="s">
        <v>755</v>
      </c>
      <c r="BM1251" s="77" t="s">
        <v>755</v>
      </c>
      <c r="BN1251" s="78" t="s">
        <v>755</v>
      </c>
      <c r="BO1251" s="77" t="s">
        <v>755</v>
      </c>
      <c r="BP1251" s="78" t="s">
        <v>755</v>
      </c>
    </row>
    <row r="1252" spans="1:68" s="3" customFormat="1" x14ac:dyDescent="0.2">
      <c r="A1252" s="20" t="s">
        <v>95</v>
      </c>
      <c r="B1252" s="20" t="s">
        <v>1444</v>
      </c>
      <c r="C1252" s="20" t="s">
        <v>890</v>
      </c>
      <c r="D1252" s="20" t="s">
        <v>2137</v>
      </c>
      <c r="E1252" s="20" t="s">
        <v>78</v>
      </c>
      <c r="F1252" s="20"/>
      <c r="G1252" s="20" t="s">
        <v>2442</v>
      </c>
      <c r="H1252" s="20"/>
      <c r="I1252" s="19">
        <f t="shared" si="182"/>
        <v>25</v>
      </c>
      <c r="J1252" s="20" t="s">
        <v>755</v>
      </c>
      <c r="K1252" s="20" t="s">
        <v>2234</v>
      </c>
      <c r="L1252" s="95" t="str">
        <f>IF(M1252&lt;&gt;"",IF(NOT(ISNA(INDEX(cc!B:B,MATCH(M1252,cc!A:A,0)))),INDEX(cc!B:B,MATCH(M1252,cc!A:A,0)),"0"),"")</f>
        <v>default</v>
      </c>
      <c r="M1252" s="97" t="s">
        <v>13</v>
      </c>
      <c r="N1252" s="28" t="str">
        <f t="shared" si="183"/>
        <v xml:space="preserve"> TARGET</v>
      </c>
      <c r="O1252" s="19" t="str">
        <f t="shared" si="176"/>
        <v>LAB_PT_EID (S, TA) TARGET: Perform EID Test, Participate and pass PT</v>
      </c>
      <c r="P1252" s="19" t="str">
        <f t="shared" si="177"/>
        <v>LAB_PT_EID (S, TA) TARGET: Perform EID Test, Participate and pass PT</v>
      </c>
      <c r="Q1252" s="19" t="str">
        <f t="shared" si="175"/>
        <v>LAB_PT_EID (S, TA) TARGET</v>
      </c>
      <c r="R1252" s="19" t="str">
        <f t="shared" si="178"/>
        <v>LAB_PT_EID_S_TA_TARGET</v>
      </c>
      <c r="S1252" s="19" t="str">
        <f t="shared" si="179"/>
        <v>LAB_PT_EID_S_TA_TARGET</v>
      </c>
      <c r="T1252" s="19" t="b">
        <f>NOT(ISNA(VLOOKUP(B1252,dbcodes!A:B,2,FALSE)))</f>
        <v>1</v>
      </c>
      <c r="U1252" s="19" t="str">
        <f>IF(ISNA(VLOOKUP(B1252,dbcodes!A:B,2,FALSE)),des!R671,VLOOKUP(B1252,dbcodes!A:B,2,FALSE))</f>
        <v>LAB_PT_EID_S_TA_TARGET</v>
      </c>
      <c r="V1252" s="20" t="s">
        <v>2341</v>
      </c>
      <c r="W1252" s="107">
        <f>IF(ISNA(VLOOKUP(C1252,descriptions!A:B,2,FALSE)),des!V671,IF(G1252=" TARGET","Target ","")&amp;VLOOKUP(C1252,descriptions!A:B,2,FALSE))</f>
        <v>0</v>
      </c>
      <c r="X1252" s="20" t="s">
        <v>4</v>
      </c>
      <c r="Y1252" s="20" t="s">
        <v>831</v>
      </c>
      <c r="Z1252" s="20" t="s">
        <v>836</v>
      </c>
      <c r="AA1252" s="20" t="s">
        <v>102</v>
      </c>
      <c r="AB1252" s="20" t="s">
        <v>755</v>
      </c>
      <c r="AC1252" s="19" t="str">
        <f>IF(AB1252&lt;&gt;"",IF(NOT(ISNA(INDEX(os!A:A,MATCH(AB1252,os!B:B,0)))),INDEX(os!A:A,MATCH(AB1252,os!B:B,0)),"0"),"")</f>
        <v/>
      </c>
      <c r="AD1252" s="20" t="s">
        <v>830</v>
      </c>
      <c r="AE1252" s="20"/>
      <c r="AF1252" s="20"/>
      <c r="AG1252" s="20"/>
      <c r="AH1252" s="93" t="str">
        <f>IF(NOT(ISNA(VLOOKUP(B:B,ResultsTargets!A:A,1,0))),"TRUE","")</f>
        <v/>
      </c>
      <c r="AI1252" s="19" t="str">
        <f>IF(ISNA(VLOOKUP(C1252,dim_techarea!A:B,2,FALSE)),"",VLOOKUP(C1252,dim_techarea!A:B,2,FALSE))</f>
        <v>LAB_PT_EID</v>
      </c>
      <c r="AJ1252" s="19" t="str">
        <f>IF(ISNA(VLOOKUP(AI1252,dim_techarea!B:C,2,FALSE)),"",VLOOKUP(AI1252,dim_techarea!B:C,2,FALSE))</f>
        <v>LTIPgZvLA7C</v>
      </c>
      <c r="AK1252" s="19" t="str">
        <f>IF(ISNA(VLOOKUP(TRIM(G1252),dim_targetsresults!A:B,2,FALSE)),"",VLOOKUP(TRIM(G1252),dim_targetsresults!A:C,2,FALSE))</f>
        <v>MER Targets</v>
      </c>
      <c r="AL1252" s="19" t="str">
        <f>IF(ISNA(VLOOKUP(AK1252,dim_targetsresults!B:C,2,FALSE)),"",VLOOKUP(AK1252,dim_targetsresults!B:C,2,FALSE))</f>
        <v>W8imnja2Owd</v>
      </c>
      <c r="AM1252" s="19" t="str">
        <f>IF(ISNA(VLOOKUP(TRIM(D1252),dim_numeratordenominator!A:B,2,FALSE)),"",VLOOKUP(TRIM(D1252),dim_numeratordenominator!A:C,2,FALSE))</f>
        <v/>
      </c>
      <c r="AN1252" s="19" t="str">
        <f>IF(ISNA(VLOOKUP(AM1252,dim_numeratordenominator!B:C,2,FALSE)),"",VLOOKUP(AM1252,dim_numeratordenominator!B:C,2,FALSE))</f>
        <v/>
      </c>
      <c r="AO1252" s="19" t="str">
        <f>IF(ISNA(VLOOKUP(TRIM(E1252),dim_supporttype!A:B,2,FALSE)),"",VLOOKUP(TRIM(E1252),dim_supporttype!A:C,2,FALSE))</f>
        <v>TA</v>
      </c>
      <c r="AP1252" s="19" t="str">
        <f>IF(ISNA(VLOOKUP(AO1252,dim_supporttype!B:C,2,FALSE)),"",VLOOKUP(AO1252,dim_supporttype!B:C,2,FALSE))</f>
        <v>cRAGKdWIDn4</v>
      </c>
      <c r="AQ1252" s="19" t="str">
        <f>IF(ISNA(VLOOKUP(TRIM(F1252),dim_disaggs!A:B,2,FALSE)),"No Disagg",VLOOKUP(TRIM(F1252),dim_disaggs!A:B,2,FALSE))</f>
        <v>No Disagg</v>
      </c>
      <c r="AR1252" s="19" t="str">
        <f>IF(ISNA(VLOOKUP(AQ1252,dim_disaggs!B:C,2,FALSE)),"",VLOOKUP(AQ1252,dim_disaggs!B:C,2,FALSE))</f>
        <v>werJlVT6sf3</v>
      </c>
      <c r="AS1252" s="72"/>
      <c r="AT1252" s="66"/>
      <c r="AU1252" s="72" t="s">
        <v>755</v>
      </c>
      <c r="AV1252" s="73" t="s">
        <v>755</v>
      </c>
      <c r="AW1252" s="66" t="s">
        <v>755</v>
      </c>
      <c r="AX1252" s="66" t="s">
        <v>755</v>
      </c>
      <c r="AY1252" s="20"/>
      <c r="AZ1252" s="20"/>
      <c r="BA1252" s="105" t="str">
        <f t="shared" si="180"/>
        <v/>
      </c>
      <c r="BB1252" s="20" t="str">
        <f t="shared" si="181"/>
        <v/>
      </c>
      <c r="BC1252" s="20"/>
      <c r="BD1252" s="20"/>
      <c r="BE1252" s="75" t="s">
        <v>755</v>
      </c>
      <c r="BF1252" s="73" t="s">
        <v>755</v>
      </c>
      <c r="BG1252" s="55" t="s">
        <v>755</v>
      </c>
      <c r="BH1252" s="76" t="s">
        <v>755</v>
      </c>
      <c r="BI1252" s="20" t="s">
        <v>755</v>
      </c>
      <c r="BJ1252" s="20" t="s">
        <v>755</v>
      </c>
      <c r="BK1252" s="55" t="s">
        <v>755</v>
      </c>
      <c r="BL1252" s="71" t="s">
        <v>755</v>
      </c>
      <c r="BM1252" s="77" t="s">
        <v>755</v>
      </c>
      <c r="BN1252" s="78" t="s">
        <v>755</v>
      </c>
      <c r="BO1252" s="77" t="s">
        <v>755</v>
      </c>
      <c r="BP1252" s="78" t="s">
        <v>755</v>
      </c>
    </row>
    <row r="1253" spans="1:68" s="3" customFormat="1" x14ac:dyDescent="0.2">
      <c r="A1253" s="20" t="s">
        <v>95</v>
      </c>
      <c r="B1253" s="20" t="s">
        <v>1446</v>
      </c>
      <c r="C1253" s="20" t="s">
        <v>890</v>
      </c>
      <c r="D1253" s="20" t="s">
        <v>2138</v>
      </c>
      <c r="E1253" s="20" t="s">
        <v>77</v>
      </c>
      <c r="F1253" s="20"/>
      <c r="G1253" s="20" t="s">
        <v>2442</v>
      </c>
      <c r="H1253" s="20"/>
      <c r="I1253" s="19">
        <f t="shared" si="182"/>
        <v>26</v>
      </c>
      <c r="J1253" s="20" t="s">
        <v>755</v>
      </c>
      <c r="K1253" s="20" t="s">
        <v>2235</v>
      </c>
      <c r="L1253" s="95" t="str">
        <f>IF(M1253&lt;&gt;"",IF(NOT(ISNA(INDEX(cc!B:B,MATCH(M1253,cc!A:A,0)))),INDEX(cc!B:B,MATCH(M1253,cc!A:A,0)),"0"),"")</f>
        <v>default</v>
      </c>
      <c r="M1253" s="97" t="s">
        <v>13</v>
      </c>
      <c r="N1253" s="28" t="str">
        <f t="shared" si="183"/>
        <v xml:space="preserve"> TARGET</v>
      </c>
      <c r="O1253" s="19" t="str">
        <f t="shared" si="176"/>
        <v>LAB_PT_EID (X, DSD) TARGET: Perform EID Test</v>
      </c>
      <c r="P1253" s="19" t="str">
        <f t="shared" si="177"/>
        <v>LAB_PT_EID (X, DSD) TARGET: Perform EID Test</v>
      </c>
      <c r="Q1253" s="19" t="str">
        <f t="shared" si="175"/>
        <v>LAB_PT_EID (X, DSD) TARGET</v>
      </c>
      <c r="R1253" s="19" t="str">
        <f t="shared" si="178"/>
        <v>LAB_PT_EID_X_DSD_TARGET</v>
      </c>
      <c r="S1253" s="19" t="str">
        <f t="shared" si="179"/>
        <v>LAB_PT_EID_X_DSD_TARGET</v>
      </c>
      <c r="T1253" s="19" t="b">
        <f>NOT(ISNA(VLOOKUP(B1253,dbcodes!A:B,2,FALSE)))</f>
        <v>1</v>
      </c>
      <c r="U1253" s="19" t="str">
        <f>IF(ISNA(VLOOKUP(B1253,dbcodes!A:B,2,FALSE)),des!R672,VLOOKUP(B1253,dbcodes!A:B,2,FALSE))</f>
        <v>LAB_PT_EID_X_DSD_TARGET</v>
      </c>
      <c r="V1253" s="20" t="s">
        <v>2343</v>
      </c>
      <c r="W1253" s="107">
        <f>IF(ISNA(VLOOKUP(C1253,descriptions!A:B,2,FALSE)),des!V672,IF(G1253=" TARGET","Target ","")&amp;VLOOKUP(C1253,descriptions!A:B,2,FALSE))</f>
        <v>0</v>
      </c>
      <c r="X1253" s="20" t="s">
        <v>4</v>
      </c>
      <c r="Y1253" s="20" t="s">
        <v>831</v>
      </c>
      <c r="Z1253" s="20" t="s">
        <v>836</v>
      </c>
      <c r="AA1253" s="20" t="s">
        <v>102</v>
      </c>
      <c r="AB1253" s="20" t="s">
        <v>755</v>
      </c>
      <c r="AC1253" s="19" t="str">
        <f>IF(AB1253&lt;&gt;"",IF(NOT(ISNA(INDEX(os!A:A,MATCH(AB1253,os!B:B,0)))),INDEX(os!A:A,MATCH(AB1253,os!B:B,0)),"0"),"")</f>
        <v/>
      </c>
      <c r="AD1253" s="20" t="s">
        <v>830</v>
      </c>
      <c r="AE1253" s="20"/>
      <c r="AF1253" s="20"/>
      <c r="AG1253" s="20"/>
      <c r="AH1253" s="93" t="str">
        <f>IF(NOT(ISNA(VLOOKUP(B:B,ResultsTargets!A:A,1,0))),"TRUE","")</f>
        <v/>
      </c>
      <c r="AI1253" s="19" t="str">
        <f>IF(ISNA(VLOOKUP(C1253,dim_techarea!A:B,2,FALSE)),"",VLOOKUP(C1253,dim_techarea!A:B,2,FALSE))</f>
        <v>LAB_PT_EID</v>
      </c>
      <c r="AJ1253" s="19" t="str">
        <f>IF(ISNA(VLOOKUP(AI1253,dim_techarea!B:C,2,FALSE)),"",VLOOKUP(AI1253,dim_techarea!B:C,2,FALSE))</f>
        <v>LTIPgZvLA7C</v>
      </c>
      <c r="AK1253" s="19" t="str">
        <f>IF(ISNA(VLOOKUP(TRIM(G1253),dim_targetsresults!A:B,2,FALSE)),"",VLOOKUP(TRIM(G1253),dim_targetsresults!A:C,2,FALSE))</f>
        <v>MER Targets</v>
      </c>
      <c r="AL1253" s="19" t="str">
        <f>IF(ISNA(VLOOKUP(AK1253,dim_targetsresults!B:C,2,FALSE)),"",VLOOKUP(AK1253,dim_targetsresults!B:C,2,FALSE))</f>
        <v>W8imnja2Owd</v>
      </c>
      <c r="AM1253" s="19" t="str">
        <f>IF(ISNA(VLOOKUP(TRIM(D1253),dim_numeratordenominator!A:B,2,FALSE)),"",VLOOKUP(TRIM(D1253),dim_numeratordenominator!A:C,2,FALSE))</f>
        <v/>
      </c>
      <c r="AN1253" s="19" t="str">
        <f>IF(ISNA(VLOOKUP(AM1253,dim_numeratordenominator!B:C,2,FALSE)),"",VLOOKUP(AM1253,dim_numeratordenominator!B:C,2,FALSE))</f>
        <v/>
      </c>
      <c r="AO1253" s="19" t="str">
        <f>IF(ISNA(VLOOKUP(TRIM(E1253),dim_supporttype!A:B,2,FALSE)),"",VLOOKUP(TRIM(E1253),dim_supporttype!A:C,2,FALSE))</f>
        <v>DSD</v>
      </c>
      <c r="AP1253" s="19" t="str">
        <f>IF(ISNA(VLOOKUP(AO1253,dim_supporttype!B:C,2,FALSE)),"",VLOOKUP(AO1253,dim_supporttype!B:C,2,FALSE))</f>
        <v>iM13vdNLWKb</v>
      </c>
      <c r="AQ1253" s="19" t="str">
        <f>IF(ISNA(VLOOKUP(TRIM(F1253),dim_disaggs!A:B,2,FALSE)),"No Disagg",VLOOKUP(TRIM(F1253),dim_disaggs!A:B,2,FALSE))</f>
        <v>No Disagg</v>
      </c>
      <c r="AR1253" s="19" t="str">
        <f>IF(ISNA(VLOOKUP(AQ1253,dim_disaggs!B:C,2,FALSE)),"",VLOOKUP(AQ1253,dim_disaggs!B:C,2,FALSE))</f>
        <v>werJlVT6sf3</v>
      </c>
      <c r="AS1253" s="72"/>
      <c r="AT1253" s="66"/>
      <c r="AU1253" s="72" t="s">
        <v>755</v>
      </c>
      <c r="AV1253" s="73" t="s">
        <v>755</v>
      </c>
      <c r="AW1253" s="66" t="s">
        <v>755</v>
      </c>
      <c r="AX1253" s="66" t="s">
        <v>755</v>
      </c>
      <c r="AY1253" s="20"/>
      <c r="AZ1253" s="20"/>
      <c r="BA1253" s="105" t="str">
        <f t="shared" si="180"/>
        <v/>
      </c>
      <c r="BB1253" s="20" t="str">
        <f t="shared" si="181"/>
        <v/>
      </c>
      <c r="BC1253" s="20"/>
      <c r="BD1253" s="20"/>
      <c r="BE1253" s="75" t="s">
        <v>755</v>
      </c>
      <c r="BF1253" s="73" t="s">
        <v>755</v>
      </c>
      <c r="BG1253" s="55" t="s">
        <v>755</v>
      </c>
      <c r="BH1253" s="76" t="s">
        <v>755</v>
      </c>
      <c r="BI1253" s="20" t="s">
        <v>755</v>
      </c>
      <c r="BJ1253" s="20" t="s">
        <v>755</v>
      </c>
      <c r="BK1253" s="55" t="s">
        <v>755</v>
      </c>
      <c r="BL1253" s="71" t="s">
        <v>755</v>
      </c>
      <c r="BM1253" s="77" t="s">
        <v>755</v>
      </c>
      <c r="BN1253" s="78" t="s">
        <v>755</v>
      </c>
      <c r="BO1253" s="77" t="s">
        <v>755</v>
      </c>
      <c r="BP1253" s="78" t="s">
        <v>755</v>
      </c>
    </row>
    <row r="1254" spans="1:68" x14ac:dyDescent="0.2">
      <c r="A1254" s="20" t="s">
        <v>95</v>
      </c>
      <c r="B1254" s="20" t="s">
        <v>1448</v>
      </c>
      <c r="C1254" s="20" t="s">
        <v>890</v>
      </c>
      <c r="D1254" s="20" t="s">
        <v>2138</v>
      </c>
      <c r="E1254" s="20" t="s">
        <v>78</v>
      </c>
      <c r="G1254" s="20" t="s">
        <v>2442</v>
      </c>
      <c r="I1254" s="19">
        <f t="shared" si="182"/>
        <v>25</v>
      </c>
      <c r="J1254" s="20" t="s">
        <v>755</v>
      </c>
      <c r="K1254" s="20" t="s">
        <v>2235</v>
      </c>
      <c r="L1254" s="95" t="str">
        <f>IF(M1254&lt;&gt;"",IF(NOT(ISNA(INDEX(cc!B:B,MATCH(M1254,cc!A:A,0)))),INDEX(cc!B:B,MATCH(M1254,cc!A:A,0)),"0"),"")</f>
        <v>default</v>
      </c>
      <c r="M1254" s="97" t="s">
        <v>13</v>
      </c>
      <c r="N1254" s="28" t="str">
        <f t="shared" si="183"/>
        <v xml:space="preserve"> TARGET</v>
      </c>
      <c r="O1254" s="19" t="str">
        <f t="shared" si="176"/>
        <v>LAB_PT_EID (X, TA) TARGET: Perform EID Test</v>
      </c>
      <c r="P1254" s="19" t="str">
        <f t="shared" si="177"/>
        <v>LAB_PT_EID (X, TA) TARGET: Perform EID Test</v>
      </c>
      <c r="Q1254" s="19" t="str">
        <f t="shared" si="175"/>
        <v>LAB_PT_EID (X, TA) TARGET</v>
      </c>
      <c r="R1254" s="19" t="str">
        <f t="shared" si="178"/>
        <v>LAB_PT_EID_X_TA_TARGET</v>
      </c>
      <c r="S1254" s="19" t="str">
        <f t="shared" si="179"/>
        <v>LAB_PT_EID_X_TA_TARGET</v>
      </c>
      <c r="T1254" s="19" t="b">
        <f>NOT(ISNA(VLOOKUP(B1254,dbcodes!A:B,2,FALSE)))</f>
        <v>1</v>
      </c>
      <c r="U1254" s="19" t="str">
        <f>IF(ISNA(VLOOKUP(B1254,dbcodes!A:B,2,FALSE)),des!R673,VLOOKUP(B1254,dbcodes!A:B,2,FALSE))</f>
        <v>LAB_PT_EID_X_TA_TARGET</v>
      </c>
      <c r="V1254" s="20" t="s">
        <v>2343</v>
      </c>
      <c r="W1254" s="107">
        <f>IF(ISNA(VLOOKUP(C1254,descriptions!A:B,2,FALSE)),des!V673,IF(G1254=" TARGET","Target ","")&amp;VLOOKUP(C1254,descriptions!A:B,2,FALSE))</f>
        <v>0</v>
      </c>
      <c r="X1254" s="20" t="s">
        <v>4</v>
      </c>
      <c r="Y1254" s="20" t="s">
        <v>831</v>
      </c>
      <c r="Z1254" s="20" t="s">
        <v>836</v>
      </c>
      <c r="AA1254" s="20" t="s">
        <v>102</v>
      </c>
      <c r="AB1254" s="20" t="s">
        <v>755</v>
      </c>
      <c r="AC1254" s="19" t="str">
        <f>IF(AB1254&lt;&gt;"",IF(NOT(ISNA(INDEX(os!A:A,MATCH(AB1254,os!B:B,0)))),INDEX(os!A:A,MATCH(AB1254,os!B:B,0)),"0"),"")</f>
        <v/>
      </c>
      <c r="AD1254" s="20" t="s">
        <v>830</v>
      </c>
      <c r="AH1254" s="93" t="str">
        <f>IF(NOT(ISNA(VLOOKUP(B:B,ResultsTargets!A:A,1,0))),"TRUE","")</f>
        <v/>
      </c>
      <c r="AI1254" s="19" t="str">
        <f>IF(ISNA(VLOOKUP(C1254,dim_techarea!A:B,2,FALSE)),"",VLOOKUP(C1254,dim_techarea!A:B,2,FALSE))</f>
        <v>LAB_PT_EID</v>
      </c>
      <c r="AJ1254" s="19" t="str">
        <f>IF(ISNA(VLOOKUP(AI1254,dim_techarea!B:C,2,FALSE)),"",VLOOKUP(AI1254,dim_techarea!B:C,2,FALSE))</f>
        <v>LTIPgZvLA7C</v>
      </c>
      <c r="AK1254" s="19" t="str">
        <f>IF(ISNA(VLOOKUP(TRIM(G1254),dim_targetsresults!A:B,2,FALSE)),"",VLOOKUP(TRIM(G1254),dim_targetsresults!A:C,2,FALSE))</f>
        <v>MER Targets</v>
      </c>
      <c r="AL1254" s="19" t="str">
        <f>IF(ISNA(VLOOKUP(AK1254,dim_targetsresults!B:C,2,FALSE)),"",VLOOKUP(AK1254,dim_targetsresults!B:C,2,FALSE))</f>
        <v>W8imnja2Owd</v>
      </c>
      <c r="AM1254" s="19" t="str">
        <f>IF(ISNA(VLOOKUP(TRIM(D1254),dim_numeratordenominator!A:B,2,FALSE)),"",VLOOKUP(TRIM(D1254),dim_numeratordenominator!A:C,2,FALSE))</f>
        <v/>
      </c>
      <c r="AN1254" s="19" t="str">
        <f>IF(ISNA(VLOOKUP(AM1254,dim_numeratordenominator!B:C,2,FALSE)),"",VLOOKUP(AM1254,dim_numeratordenominator!B:C,2,FALSE))</f>
        <v/>
      </c>
      <c r="AO1254" s="19" t="str">
        <f>IF(ISNA(VLOOKUP(TRIM(E1254),dim_supporttype!A:B,2,FALSE)),"",VLOOKUP(TRIM(E1254),dim_supporttype!A:C,2,FALSE))</f>
        <v>TA</v>
      </c>
      <c r="AP1254" s="19" t="str">
        <f>IF(ISNA(VLOOKUP(AO1254,dim_supporttype!B:C,2,FALSE)),"",VLOOKUP(AO1254,dim_supporttype!B:C,2,FALSE))</f>
        <v>cRAGKdWIDn4</v>
      </c>
      <c r="AQ1254" s="19" t="str">
        <f>IF(ISNA(VLOOKUP(TRIM(F1254),dim_disaggs!A:B,2,FALSE)),"No Disagg",VLOOKUP(TRIM(F1254),dim_disaggs!A:B,2,FALSE))</f>
        <v>No Disagg</v>
      </c>
      <c r="AR1254" s="19" t="str">
        <f>IF(ISNA(VLOOKUP(AQ1254,dim_disaggs!B:C,2,FALSE)),"",VLOOKUP(AQ1254,dim_disaggs!B:C,2,FALSE))</f>
        <v>werJlVT6sf3</v>
      </c>
      <c r="AU1254" s="72" t="s">
        <v>755</v>
      </c>
      <c r="AV1254" s="73" t="s">
        <v>755</v>
      </c>
      <c r="AW1254" s="66" t="s">
        <v>755</v>
      </c>
      <c r="AX1254" s="66" t="s">
        <v>755</v>
      </c>
      <c r="BA1254" s="105" t="str">
        <f t="shared" si="180"/>
        <v/>
      </c>
      <c r="BB1254" s="20" t="str">
        <f t="shared" si="181"/>
        <v/>
      </c>
      <c r="BE1254" s="75" t="s">
        <v>755</v>
      </c>
      <c r="BF1254" s="73" t="s">
        <v>755</v>
      </c>
      <c r="BG1254" s="55" t="s">
        <v>755</v>
      </c>
      <c r="BH1254" s="76" t="s">
        <v>755</v>
      </c>
      <c r="BI1254" s="20" t="s">
        <v>755</v>
      </c>
      <c r="BJ1254" s="20" t="s">
        <v>755</v>
      </c>
      <c r="BK1254" s="55" t="s">
        <v>755</v>
      </c>
      <c r="BL1254" s="71" t="s">
        <v>755</v>
      </c>
      <c r="BM1254" s="77" t="s">
        <v>755</v>
      </c>
      <c r="BN1254" s="78" t="s">
        <v>755</v>
      </c>
      <c r="BO1254" s="77" t="s">
        <v>755</v>
      </c>
      <c r="BP1254" s="78" t="s">
        <v>755</v>
      </c>
    </row>
    <row r="1255" spans="1:68" x14ac:dyDescent="0.2">
      <c r="A1255" s="20" t="s">
        <v>95</v>
      </c>
      <c r="B1255" s="20" t="s">
        <v>1449</v>
      </c>
      <c r="C1255" s="20" t="s">
        <v>892</v>
      </c>
      <c r="D1255" s="20" t="s">
        <v>2136</v>
      </c>
      <c r="E1255" s="20" t="s">
        <v>77</v>
      </c>
      <c r="G1255" s="20" t="s">
        <v>20086</v>
      </c>
      <c r="I1255" s="19">
        <f t="shared" si="182"/>
        <v>19</v>
      </c>
      <c r="J1255" s="20" t="s">
        <v>755</v>
      </c>
      <c r="K1255" s="20" t="s">
        <v>2236</v>
      </c>
      <c r="L1255" s="95" t="str">
        <f>IF(M1255&lt;&gt;"",IF(NOT(ISNA(INDEX(cc!B:B,MATCH(M1255,cc!A:A,0)))),INDEX(cc!B:B,MATCH(M1255,cc!A:A,0)),"0"),"")</f>
        <v>default</v>
      </c>
      <c r="M1255" s="97" t="s">
        <v>13</v>
      </c>
      <c r="N1255" s="28" t="str">
        <f t="shared" si="183"/>
        <v/>
      </c>
      <c r="O1255" s="19" t="str">
        <f t="shared" si="176"/>
        <v>LAB_PT_HIV (P, DSD): Perform HIV Test and Participate in PT</v>
      </c>
      <c r="P1255" s="19" t="str">
        <f t="shared" si="177"/>
        <v>LAB_PT_HIV (P, DSD): Perform HIV Test and Participate in PT</v>
      </c>
      <c r="Q1255" s="19" t="str">
        <f t="shared" si="175"/>
        <v>LAB_PT_HIV (P, DSD)</v>
      </c>
      <c r="R1255" s="19" t="str">
        <f t="shared" si="178"/>
        <v>LAB_PT_HIV_P_DSD</v>
      </c>
      <c r="S1255" s="19" t="str">
        <f t="shared" si="179"/>
        <v>LAB_PT_HIV_P_DSD_</v>
      </c>
      <c r="T1255" s="19" t="b">
        <f>NOT(ISNA(VLOOKUP(B1255,dbcodes!A:B,2,FALSE)))</f>
        <v>1</v>
      </c>
      <c r="U1255" s="19" t="str">
        <f>IF(ISNA(VLOOKUP(B1255,dbcodes!A:B,2,FALSE)),des!R674,VLOOKUP(B1255,dbcodes!A:B,2,FALSE))</f>
        <v>LAB_PT_HIV_P_DSD</v>
      </c>
      <c r="V1255" s="20" t="s">
        <v>2338</v>
      </c>
      <c r="W1255" s="107">
        <f>IF(ISNA(VLOOKUP(C1255,descriptions!A:B,2,FALSE)),des!V674,IF(G1255=" TARGET","Target ","")&amp;VLOOKUP(C1255,descriptions!A:B,2,FALSE))</f>
        <v>0</v>
      </c>
      <c r="X1255" s="20" t="s">
        <v>4</v>
      </c>
      <c r="Y1255" s="20" t="s">
        <v>831</v>
      </c>
      <c r="Z1255" s="20" t="s">
        <v>836</v>
      </c>
      <c r="AA1255" s="20" t="s">
        <v>102</v>
      </c>
      <c r="AB1255" s="20" t="s">
        <v>755</v>
      </c>
      <c r="AC1255" s="19" t="str">
        <f>IF(AB1255&lt;&gt;"",IF(NOT(ISNA(INDEX(os!A:A,MATCH(AB1255,os!B:B,0)))),INDEX(os!A:A,MATCH(AB1255,os!B:B,0)),"0"),"")</f>
        <v/>
      </c>
      <c r="AD1255" s="20" t="s">
        <v>830</v>
      </c>
      <c r="AH1255" s="93" t="str">
        <f>IF(NOT(ISNA(VLOOKUP(B:B,ResultsTargets!A:A,1,0))),"TRUE","")</f>
        <v/>
      </c>
      <c r="AI1255" s="19" t="str">
        <f>IF(ISNA(VLOOKUP(C1255,dim_techarea!A:B,2,FALSE)),"",VLOOKUP(C1255,dim_techarea!A:B,2,FALSE))</f>
        <v>LAB_PT_HIV</v>
      </c>
      <c r="AJ1255" s="19" t="str">
        <f>IF(ISNA(VLOOKUP(AI1255,dim_techarea!B:C,2,FALSE)),"",VLOOKUP(AI1255,dim_techarea!B:C,2,FALSE))</f>
        <v>xQhrJvuWNbo</v>
      </c>
      <c r="AK1255" s="19" t="str">
        <f>IF(ISNA(VLOOKUP(TRIM(G1255),dim_targetsresults!A:B,2,FALSE)),"",VLOOKUP(TRIM(G1255),dim_targetsresults!A:C,2,FALSE))</f>
        <v>MER Results</v>
      </c>
      <c r="AL1255" s="19" t="str">
        <f>IF(ISNA(VLOOKUP(AK1255,dim_targetsresults!B:C,2,FALSE)),"",VLOOKUP(AK1255,dim_targetsresults!B:C,2,FALSE))</f>
        <v>Jh0jDM5yQ2E</v>
      </c>
      <c r="AM1255" s="19" t="str">
        <f>IF(ISNA(VLOOKUP(TRIM(D1255),dim_numeratordenominator!A:B,2,FALSE)),"",VLOOKUP(TRIM(D1255),dim_numeratordenominator!A:C,2,FALSE))</f>
        <v/>
      </c>
      <c r="AN1255" s="19" t="str">
        <f>IF(ISNA(VLOOKUP(AM1255,dim_numeratordenominator!B:C,2,FALSE)),"",VLOOKUP(AM1255,dim_numeratordenominator!B:C,2,FALSE))</f>
        <v/>
      </c>
      <c r="AO1255" s="19" t="str">
        <f>IF(ISNA(VLOOKUP(TRIM(E1255),dim_supporttype!A:B,2,FALSE)),"",VLOOKUP(TRIM(E1255),dim_supporttype!A:C,2,FALSE))</f>
        <v>DSD</v>
      </c>
      <c r="AP1255" s="19" t="str">
        <f>IF(ISNA(VLOOKUP(AO1255,dim_supporttype!B:C,2,FALSE)),"",VLOOKUP(AO1255,dim_supporttype!B:C,2,FALSE))</f>
        <v>iM13vdNLWKb</v>
      </c>
      <c r="AQ1255" s="19" t="str">
        <f>IF(ISNA(VLOOKUP(TRIM(F1255),dim_disaggs!A:B,2,FALSE)),"No Disagg",VLOOKUP(TRIM(F1255),dim_disaggs!A:B,2,FALSE))</f>
        <v>No Disagg</v>
      </c>
      <c r="AR1255" s="19" t="str">
        <f>IF(ISNA(VLOOKUP(AQ1255,dim_disaggs!B:C,2,FALSE)),"",VLOOKUP(AQ1255,dim_disaggs!B:C,2,FALSE))</f>
        <v>werJlVT6sf3</v>
      </c>
      <c r="AU1255" s="72" t="s">
        <v>755</v>
      </c>
      <c r="AV1255" s="73" t="s">
        <v>755</v>
      </c>
      <c r="AW1255" s="66" t="s">
        <v>755</v>
      </c>
      <c r="AX1255" s="66" t="s">
        <v>755</v>
      </c>
      <c r="BA1255" s="105" t="str">
        <f t="shared" si="180"/>
        <v/>
      </c>
      <c r="BB1255" s="20" t="str">
        <f t="shared" si="181"/>
        <v/>
      </c>
      <c r="BE1255" s="75" t="s">
        <v>755</v>
      </c>
      <c r="BF1255" s="73" t="s">
        <v>755</v>
      </c>
      <c r="BG1255" s="55" t="s">
        <v>755</v>
      </c>
      <c r="BH1255" s="76" t="s">
        <v>755</v>
      </c>
      <c r="BI1255" s="20" t="s">
        <v>755</v>
      </c>
      <c r="BJ1255" s="20" t="s">
        <v>755</v>
      </c>
      <c r="BK1255" s="55" t="s">
        <v>755</v>
      </c>
      <c r="BL1255" s="71" t="s">
        <v>755</v>
      </c>
      <c r="BM1255" s="77" t="s">
        <v>755</v>
      </c>
      <c r="BN1255" s="78" t="s">
        <v>755</v>
      </c>
      <c r="BO1255" s="77" t="s">
        <v>755</v>
      </c>
      <c r="BP1255" s="78" t="s">
        <v>755</v>
      </c>
    </row>
    <row r="1256" spans="1:68" x14ac:dyDescent="0.2">
      <c r="A1256" s="20" t="s">
        <v>95</v>
      </c>
      <c r="B1256" s="20" t="s">
        <v>1451</v>
      </c>
      <c r="C1256" s="20" t="s">
        <v>892</v>
      </c>
      <c r="D1256" s="20" t="s">
        <v>2136</v>
      </c>
      <c r="E1256" s="20" t="s">
        <v>78</v>
      </c>
      <c r="G1256" s="20" t="s">
        <v>20086</v>
      </c>
      <c r="I1256" s="19">
        <f t="shared" si="182"/>
        <v>18</v>
      </c>
      <c r="J1256" s="20" t="s">
        <v>755</v>
      </c>
      <c r="K1256" s="20" t="s">
        <v>2236</v>
      </c>
      <c r="L1256" s="95" t="str">
        <f>IF(M1256&lt;&gt;"",IF(NOT(ISNA(INDEX(cc!B:B,MATCH(M1256,cc!A:A,0)))),INDEX(cc!B:B,MATCH(M1256,cc!A:A,0)),"0"),"")</f>
        <v>default</v>
      </c>
      <c r="M1256" s="97" t="s">
        <v>13</v>
      </c>
      <c r="N1256" s="28" t="str">
        <f t="shared" si="183"/>
        <v/>
      </c>
      <c r="O1256" s="19" t="str">
        <f t="shared" si="176"/>
        <v>LAB_PT_HIV (P, TA): Perform HIV Test and Participate in PT</v>
      </c>
      <c r="P1256" s="19" t="str">
        <f t="shared" si="177"/>
        <v>LAB_PT_HIV (P, TA): Perform HIV Test and Participate in PT</v>
      </c>
      <c r="Q1256" s="19" t="str">
        <f t="shared" ref="Q1256:Q1319" si="184">IF(G1256=" RESULT",CONCATENATE(C1256, " (",_xlfn.TEXTJOIN(", ",TRUE,D1256,E1256,H1256),")",J1256),CONCATENATE(C1256, " (",_xlfn.TEXTJOIN(", ",TRUE,D1256,E1256,H1256),")",G1256,J1256))</f>
        <v>LAB_PT_HIV (P, TA)</v>
      </c>
      <c r="R1256" s="19" t="str">
        <f t="shared" si="178"/>
        <v>LAB_PT_HIV_P_TA</v>
      </c>
      <c r="S1256" s="19" t="str">
        <f t="shared" si="179"/>
        <v>LAB_PT_HIV_P_TA_</v>
      </c>
      <c r="T1256" s="19" t="b">
        <f>NOT(ISNA(VLOOKUP(B1256,dbcodes!A:B,2,FALSE)))</f>
        <v>1</v>
      </c>
      <c r="U1256" s="19" t="str">
        <f>IF(ISNA(VLOOKUP(B1256,dbcodes!A:B,2,FALSE)),des!R675,VLOOKUP(B1256,dbcodes!A:B,2,FALSE))</f>
        <v>LAB_PT_HIV_P_TA</v>
      </c>
      <c r="V1256" s="20" t="s">
        <v>2338</v>
      </c>
      <c r="W1256" s="107">
        <f>IF(ISNA(VLOOKUP(C1256,descriptions!A:B,2,FALSE)),des!V675,IF(G1256=" TARGET","Target ","")&amp;VLOOKUP(C1256,descriptions!A:B,2,FALSE))</f>
        <v>0</v>
      </c>
      <c r="X1256" s="20" t="s">
        <v>4</v>
      </c>
      <c r="Y1256" s="20" t="s">
        <v>831</v>
      </c>
      <c r="Z1256" s="20" t="s">
        <v>836</v>
      </c>
      <c r="AA1256" s="20" t="s">
        <v>102</v>
      </c>
      <c r="AB1256" s="20" t="s">
        <v>755</v>
      </c>
      <c r="AC1256" s="19" t="str">
        <f>IF(AB1256&lt;&gt;"",IF(NOT(ISNA(INDEX(os!A:A,MATCH(AB1256,os!B:B,0)))),INDEX(os!A:A,MATCH(AB1256,os!B:B,0)),"0"),"")</f>
        <v/>
      </c>
      <c r="AD1256" s="20" t="s">
        <v>830</v>
      </c>
      <c r="AH1256" s="93" t="str">
        <f>IF(NOT(ISNA(VLOOKUP(B:B,ResultsTargets!A:A,1,0))),"TRUE","")</f>
        <v/>
      </c>
      <c r="AI1256" s="19" t="str">
        <f>IF(ISNA(VLOOKUP(C1256,dim_techarea!A:B,2,FALSE)),"",VLOOKUP(C1256,dim_techarea!A:B,2,FALSE))</f>
        <v>LAB_PT_HIV</v>
      </c>
      <c r="AJ1256" s="19" t="str">
        <f>IF(ISNA(VLOOKUP(AI1256,dim_techarea!B:C,2,FALSE)),"",VLOOKUP(AI1256,dim_techarea!B:C,2,FALSE))</f>
        <v>xQhrJvuWNbo</v>
      </c>
      <c r="AK1256" s="19" t="str">
        <f>IF(ISNA(VLOOKUP(TRIM(G1256),dim_targetsresults!A:B,2,FALSE)),"",VLOOKUP(TRIM(G1256),dim_targetsresults!A:C,2,FALSE))</f>
        <v>MER Results</v>
      </c>
      <c r="AL1256" s="19" t="str">
        <f>IF(ISNA(VLOOKUP(AK1256,dim_targetsresults!B:C,2,FALSE)),"",VLOOKUP(AK1256,dim_targetsresults!B:C,2,FALSE))</f>
        <v>Jh0jDM5yQ2E</v>
      </c>
      <c r="AM1256" s="19" t="str">
        <f>IF(ISNA(VLOOKUP(TRIM(D1256),dim_numeratordenominator!A:B,2,FALSE)),"",VLOOKUP(TRIM(D1256),dim_numeratordenominator!A:C,2,FALSE))</f>
        <v/>
      </c>
      <c r="AN1256" s="19" t="str">
        <f>IF(ISNA(VLOOKUP(AM1256,dim_numeratordenominator!B:C,2,FALSE)),"",VLOOKUP(AM1256,dim_numeratordenominator!B:C,2,FALSE))</f>
        <v/>
      </c>
      <c r="AO1256" s="19" t="str">
        <f>IF(ISNA(VLOOKUP(TRIM(E1256),dim_supporttype!A:B,2,FALSE)),"",VLOOKUP(TRIM(E1256),dim_supporttype!A:C,2,FALSE))</f>
        <v>TA</v>
      </c>
      <c r="AP1256" s="19" t="str">
        <f>IF(ISNA(VLOOKUP(AO1256,dim_supporttype!B:C,2,FALSE)),"",VLOOKUP(AO1256,dim_supporttype!B:C,2,FALSE))</f>
        <v>cRAGKdWIDn4</v>
      </c>
      <c r="AQ1256" s="19" t="str">
        <f>IF(ISNA(VLOOKUP(TRIM(F1256),dim_disaggs!A:B,2,FALSE)),"No Disagg",VLOOKUP(TRIM(F1256),dim_disaggs!A:B,2,FALSE))</f>
        <v>No Disagg</v>
      </c>
      <c r="AR1256" s="19" t="str">
        <f>IF(ISNA(VLOOKUP(AQ1256,dim_disaggs!B:C,2,FALSE)),"",VLOOKUP(AQ1256,dim_disaggs!B:C,2,FALSE))</f>
        <v>werJlVT6sf3</v>
      </c>
      <c r="AU1256" s="72" t="s">
        <v>755</v>
      </c>
      <c r="AV1256" s="73" t="s">
        <v>755</v>
      </c>
      <c r="AW1256" s="66" t="s">
        <v>755</v>
      </c>
      <c r="AX1256" s="66" t="s">
        <v>755</v>
      </c>
      <c r="BA1256" s="105" t="str">
        <f t="shared" si="180"/>
        <v/>
      </c>
      <c r="BB1256" s="20" t="str">
        <f t="shared" si="181"/>
        <v/>
      </c>
      <c r="BE1256" s="75" t="s">
        <v>755</v>
      </c>
      <c r="BF1256" s="73" t="s">
        <v>755</v>
      </c>
      <c r="BG1256" s="55" t="s">
        <v>755</v>
      </c>
      <c r="BH1256" s="76" t="s">
        <v>755</v>
      </c>
      <c r="BI1256" s="20" t="s">
        <v>755</v>
      </c>
      <c r="BJ1256" s="20" t="s">
        <v>755</v>
      </c>
      <c r="BK1256" s="55" t="s">
        <v>755</v>
      </c>
      <c r="BL1256" s="71" t="s">
        <v>755</v>
      </c>
      <c r="BM1256" s="77" t="s">
        <v>755</v>
      </c>
      <c r="BN1256" s="78" t="s">
        <v>755</v>
      </c>
      <c r="BO1256" s="77" t="s">
        <v>755</v>
      </c>
      <c r="BP1256" s="78" t="s">
        <v>755</v>
      </c>
    </row>
    <row r="1257" spans="1:68" x14ac:dyDescent="0.2">
      <c r="A1257" s="20" t="s">
        <v>95</v>
      </c>
      <c r="B1257" s="20" t="s">
        <v>1453</v>
      </c>
      <c r="C1257" s="20" t="s">
        <v>892</v>
      </c>
      <c r="D1257" s="20" t="s">
        <v>2137</v>
      </c>
      <c r="E1257" s="20" t="s">
        <v>77</v>
      </c>
      <c r="G1257" s="20" t="s">
        <v>20086</v>
      </c>
      <c r="I1257" s="19">
        <f t="shared" si="182"/>
        <v>19</v>
      </c>
      <c r="J1257" s="20" t="s">
        <v>755</v>
      </c>
      <c r="K1257" s="20" t="s">
        <v>2237</v>
      </c>
      <c r="L1257" s="95" t="str">
        <f>IF(M1257&lt;&gt;"",IF(NOT(ISNA(INDEX(cc!B:B,MATCH(M1257,cc!A:A,0)))),INDEX(cc!B:B,MATCH(M1257,cc!A:A,0)),"0"),"")</f>
        <v>default</v>
      </c>
      <c r="M1257" s="97" t="s">
        <v>13</v>
      </c>
      <c r="N1257" s="28" t="str">
        <f t="shared" si="183"/>
        <v/>
      </c>
      <c r="O1257" s="19" t="str">
        <f t="shared" si="176"/>
        <v>LAB_PT_HIV (S, DSD): Perform HIV Test, Participate and pass PT</v>
      </c>
      <c r="P1257" s="19" t="str">
        <f t="shared" si="177"/>
        <v>LAB_PT_HIV (S, DSD): Perform HIV Test, Participate and pass PT</v>
      </c>
      <c r="Q1257" s="19" t="str">
        <f t="shared" si="184"/>
        <v>LAB_PT_HIV (S, DSD)</v>
      </c>
      <c r="R1257" s="19" t="str">
        <f t="shared" si="178"/>
        <v>LAB_PT_HIV_S_DSD</v>
      </c>
      <c r="S1257" s="19" t="str">
        <f t="shared" si="179"/>
        <v>LAB_PT_HIV_S_DSD_</v>
      </c>
      <c r="T1257" s="19" t="b">
        <f>NOT(ISNA(VLOOKUP(B1257,dbcodes!A:B,2,FALSE)))</f>
        <v>1</v>
      </c>
      <c r="U1257" s="19" t="str">
        <f>IF(ISNA(VLOOKUP(B1257,dbcodes!A:B,2,FALSE)),des!R676,VLOOKUP(B1257,dbcodes!A:B,2,FALSE))</f>
        <v>LAB_PT_HIV_S_DSD</v>
      </c>
      <c r="V1257" s="20" t="s">
        <v>2340</v>
      </c>
      <c r="W1257" s="107">
        <f>IF(ISNA(VLOOKUP(C1257,descriptions!A:B,2,FALSE)),des!V676,IF(G1257=" TARGET","Target ","")&amp;VLOOKUP(C1257,descriptions!A:B,2,FALSE))</f>
        <v>0</v>
      </c>
      <c r="X1257" s="20" t="s">
        <v>4</v>
      </c>
      <c r="Y1257" s="20" t="s">
        <v>831</v>
      </c>
      <c r="Z1257" s="20" t="s">
        <v>836</v>
      </c>
      <c r="AA1257" s="20" t="s">
        <v>102</v>
      </c>
      <c r="AB1257" s="20" t="s">
        <v>755</v>
      </c>
      <c r="AC1257" s="19" t="str">
        <f>IF(AB1257&lt;&gt;"",IF(NOT(ISNA(INDEX(os!A:A,MATCH(AB1257,os!B:B,0)))),INDEX(os!A:A,MATCH(AB1257,os!B:B,0)),"0"),"")</f>
        <v/>
      </c>
      <c r="AD1257" s="20" t="s">
        <v>830</v>
      </c>
      <c r="AH1257" s="93" t="str">
        <f>IF(NOT(ISNA(VLOOKUP(B:B,ResultsTargets!A:A,1,0))),"TRUE","")</f>
        <v/>
      </c>
      <c r="AI1257" s="19" t="str">
        <f>IF(ISNA(VLOOKUP(C1257,dim_techarea!A:B,2,FALSE)),"",VLOOKUP(C1257,dim_techarea!A:B,2,FALSE))</f>
        <v>LAB_PT_HIV</v>
      </c>
      <c r="AJ1257" s="19" t="str">
        <f>IF(ISNA(VLOOKUP(AI1257,dim_techarea!B:C,2,FALSE)),"",VLOOKUP(AI1257,dim_techarea!B:C,2,FALSE))</f>
        <v>xQhrJvuWNbo</v>
      </c>
      <c r="AK1257" s="19" t="str">
        <f>IF(ISNA(VLOOKUP(TRIM(G1257),dim_targetsresults!A:B,2,FALSE)),"",VLOOKUP(TRIM(G1257),dim_targetsresults!A:C,2,FALSE))</f>
        <v>MER Results</v>
      </c>
      <c r="AL1257" s="19" t="str">
        <f>IF(ISNA(VLOOKUP(AK1257,dim_targetsresults!B:C,2,FALSE)),"",VLOOKUP(AK1257,dim_targetsresults!B:C,2,FALSE))</f>
        <v>Jh0jDM5yQ2E</v>
      </c>
      <c r="AM1257" s="19" t="str">
        <f>IF(ISNA(VLOOKUP(TRIM(D1257),dim_numeratordenominator!A:B,2,FALSE)),"",VLOOKUP(TRIM(D1257),dim_numeratordenominator!A:C,2,FALSE))</f>
        <v/>
      </c>
      <c r="AN1257" s="19" t="str">
        <f>IF(ISNA(VLOOKUP(AM1257,dim_numeratordenominator!B:C,2,FALSE)),"",VLOOKUP(AM1257,dim_numeratordenominator!B:C,2,FALSE))</f>
        <v/>
      </c>
      <c r="AO1257" s="19" t="str">
        <f>IF(ISNA(VLOOKUP(TRIM(E1257),dim_supporttype!A:B,2,FALSE)),"",VLOOKUP(TRIM(E1257),dim_supporttype!A:C,2,FALSE))</f>
        <v>DSD</v>
      </c>
      <c r="AP1257" s="19" t="str">
        <f>IF(ISNA(VLOOKUP(AO1257,dim_supporttype!B:C,2,FALSE)),"",VLOOKUP(AO1257,dim_supporttype!B:C,2,FALSE))</f>
        <v>iM13vdNLWKb</v>
      </c>
      <c r="AQ1257" s="19" t="str">
        <f>IF(ISNA(VLOOKUP(TRIM(F1257),dim_disaggs!A:B,2,FALSE)),"No Disagg",VLOOKUP(TRIM(F1257),dim_disaggs!A:B,2,FALSE))</f>
        <v>No Disagg</v>
      </c>
      <c r="AR1257" s="19" t="str">
        <f>IF(ISNA(VLOOKUP(AQ1257,dim_disaggs!B:C,2,FALSE)),"",VLOOKUP(AQ1257,dim_disaggs!B:C,2,FALSE))</f>
        <v>werJlVT6sf3</v>
      </c>
      <c r="AU1257" s="72" t="s">
        <v>755</v>
      </c>
      <c r="AV1257" s="73" t="s">
        <v>755</v>
      </c>
      <c r="AW1257" s="66" t="s">
        <v>755</v>
      </c>
      <c r="AX1257" s="66" t="s">
        <v>755</v>
      </c>
      <c r="BA1257" s="105" t="str">
        <f t="shared" si="180"/>
        <v/>
      </c>
      <c r="BB1257" s="20" t="str">
        <f t="shared" si="181"/>
        <v/>
      </c>
      <c r="BE1257" s="75" t="s">
        <v>755</v>
      </c>
      <c r="BF1257" s="73" t="s">
        <v>755</v>
      </c>
      <c r="BG1257" s="55" t="s">
        <v>755</v>
      </c>
      <c r="BH1257" s="76" t="s">
        <v>755</v>
      </c>
      <c r="BI1257" s="20" t="s">
        <v>755</v>
      </c>
      <c r="BJ1257" s="20" t="s">
        <v>755</v>
      </c>
      <c r="BK1257" s="55" t="s">
        <v>755</v>
      </c>
      <c r="BL1257" s="71" t="s">
        <v>755</v>
      </c>
      <c r="BM1257" s="77" t="s">
        <v>755</v>
      </c>
      <c r="BN1257" s="78" t="s">
        <v>755</v>
      </c>
      <c r="BO1257" s="77" t="s">
        <v>755</v>
      </c>
      <c r="BP1257" s="78" t="s">
        <v>755</v>
      </c>
    </row>
    <row r="1258" spans="1:68" s="3" customFormat="1" x14ac:dyDescent="0.2">
      <c r="A1258" s="20" t="s">
        <v>95</v>
      </c>
      <c r="B1258" s="20" t="s">
        <v>1455</v>
      </c>
      <c r="C1258" s="20" t="s">
        <v>892</v>
      </c>
      <c r="D1258" s="20" t="s">
        <v>2137</v>
      </c>
      <c r="E1258" s="20" t="s">
        <v>78</v>
      </c>
      <c r="F1258" s="20"/>
      <c r="G1258" s="20" t="s">
        <v>20086</v>
      </c>
      <c r="H1258" s="20"/>
      <c r="I1258" s="19">
        <f t="shared" si="182"/>
        <v>18</v>
      </c>
      <c r="J1258" s="20" t="s">
        <v>755</v>
      </c>
      <c r="K1258" s="20" t="s">
        <v>2237</v>
      </c>
      <c r="L1258" s="95" t="str">
        <f>IF(M1258&lt;&gt;"",IF(NOT(ISNA(INDEX(cc!B:B,MATCH(M1258,cc!A:A,0)))),INDEX(cc!B:B,MATCH(M1258,cc!A:A,0)),"0"),"")</f>
        <v>default</v>
      </c>
      <c r="M1258" s="97" t="s">
        <v>13</v>
      </c>
      <c r="N1258" s="28" t="str">
        <f t="shared" si="183"/>
        <v/>
      </c>
      <c r="O1258" s="19" t="str">
        <f t="shared" si="176"/>
        <v>LAB_PT_HIV (S, TA): Perform HIV Test, Participate and pass PT</v>
      </c>
      <c r="P1258" s="19" t="str">
        <f t="shared" si="177"/>
        <v>LAB_PT_HIV (S, TA): Perform HIV Test, Participate and pass PT</v>
      </c>
      <c r="Q1258" s="19" t="str">
        <f t="shared" si="184"/>
        <v>LAB_PT_HIV (S, TA)</v>
      </c>
      <c r="R1258" s="19" t="str">
        <f t="shared" si="178"/>
        <v>LAB_PT_HIV_S_TA</v>
      </c>
      <c r="S1258" s="19" t="str">
        <f t="shared" si="179"/>
        <v>LAB_PT_HIV_S_TA_</v>
      </c>
      <c r="T1258" s="19" t="b">
        <f>NOT(ISNA(VLOOKUP(B1258,dbcodes!A:B,2,FALSE)))</f>
        <v>1</v>
      </c>
      <c r="U1258" s="19" t="str">
        <f>IF(ISNA(VLOOKUP(B1258,dbcodes!A:B,2,FALSE)),des!R677,VLOOKUP(B1258,dbcodes!A:B,2,FALSE))</f>
        <v>LAB_PT_HIV_S_TA</v>
      </c>
      <c r="V1258" s="20" t="s">
        <v>2340</v>
      </c>
      <c r="W1258" s="107">
        <f>IF(ISNA(VLOOKUP(C1258,descriptions!A:B,2,FALSE)),des!V677,IF(G1258=" TARGET","Target ","")&amp;VLOOKUP(C1258,descriptions!A:B,2,FALSE))</f>
        <v>0</v>
      </c>
      <c r="X1258" s="20" t="s">
        <v>4</v>
      </c>
      <c r="Y1258" s="20" t="s">
        <v>831</v>
      </c>
      <c r="Z1258" s="20" t="s">
        <v>836</v>
      </c>
      <c r="AA1258" s="20" t="s">
        <v>102</v>
      </c>
      <c r="AB1258" s="20" t="s">
        <v>755</v>
      </c>
      <c r="AC1258" s="19" t="str">
        <f>IF(AB1258&lt;&gt;"",IF(NOT(ISNA(INDEX(os!A:A,MATCH(AB1258,os!B:B,0)))),INDEX(os!A:A,MATCH(AB1258,os!B:B,0)),"0"),"")</f>
        <v/>
      </c>
      <c r="AD1258" s="20" t="s">
        <v>830</v>
      </c>
      <c r="AE1258" s="20"/>
      <c r="AF1258" s="20"/>
      <c r="AG1258" s="20"/>
      <c r="AH1258" s="93" t="str">
        <f>IF(NOT(ISNA(VLOOKUP(B:B,ResultsTargets!A:A,1,0))),"TRUE","")</f>
        <v/>
      </c>
      <c r="AI1258" s="19" t="str">
        <f>IF(ISNA(VLOOKUP(C1258,dim_techarea!A:B,2,FALSE)),"",VLOOKUP(C1258,dim_techarea!A:B,2,FALSE))</f>
        <v>LAB_PT_HIV</v>
      </c>
      <c r="AJ1258" s="19" t="str">
        <f>IF(ISNA(VLOOKUP(AI1258,dim_techarea!B:C,2,FALSE)),"",VLOOKUP(AI1258,dim_techarea!B:C,2,FALSE))</f>
        <v>xQhrJvuWNbo</v>
      </c>
      <c r="AK1258" s="19" t="str">
        <f>IF(ISNA(VLOOKUP(TRIM(G1258),dim_targetsresults!A:B,2,FALSE)),"",VLOOKUP(TRIM(G1258),dim_targetsresults!A:C,2,FALSE))</f>
        <v>MER Results</v>
      </c>
      <c r="AL1258" s="19" t="str">
        <f>IF(ISNA(VLOOKUP(AK1258,dim_targetsresults!B:C,2,FALSE)),"",VLOOKUP(AK1258,dim_targetsresults!B:C,2,FALSE))</f>
        <v>Jh0jDM5yQ2E</v>
      </c>
      <c r="AM1258" s="19" t="str">
        <f>IF(ISNA(VLOOKUP(TRIM(D1258),dim_numeratordenominator!A:B,2,FALSE)),"",VLOOKUP(TRIM(D1258),dim_numeratordenominator!A:C,2,FALSE))</f>
        <v/>
      </c>
      <c r="AN1258" s="19" t="str">
        <f>IF(ISNA(VLOOKUP(AM1258,dim_numeratordenominator!B:C,2,FALSE)),"",VLOOKUP(AM1258,dim_numeratordenominator!B:C,2,FALSE))</f>
        <v/>
      </c>
      <c r="AO1258" s="19" t="str">
        <f>IF(ISNA(VLOOKUP(TRIM(E1258),dim_supporttype!A:B,2,FALSE)),"",VLOOKUP(TRIM(E1258),dim_supporttype!A:C,2,FALSE))</f>
        <v>TA</v>
      </c>
      <c r="AP1258" s="19" t="str">
        <f>IF(ISNA(VLOOKUP(AO1258,dim_supporttype!B:C,2,FALSE)),"",VLOOKUP(AO1258,dim_supporttype!B:C,2,FALSE))</f>
        <v>cRAGKdWIDn4</v>
      </c>
      <c r="AQ1258" s="19" t="str">
        <f>IF(ISNA(VLOOKUP(TRIM(F1258),dim_disaggs!A:B,2,FALSE)),"No Disagg",VLOOKUP(TRIM(F1258),dim_disaggs!A:B,2,FALSE))</f>
        <v>No Disagg</v>
      </c>
      <c r="AR1258" s="19" t="str">
        <f>IF(ISNA(VLOOKUP(AQ1258,dim_disaggs!B:C,2,FALSE)),"",VLOOKUP(AQ1258,dim_disaggs!B:C,2,FALSE))</f>
        <v>werJlVT6sf3</v>
      </c>
      <c r="AS1258" s="72"/>
      <c r="AT1258" s="66"/>
      <c r="AU1258" s="72" t="s">
        <v>755</v>
      </c>
      <c r="AV1258" s="73" t="s">
        <v>755</v>
      </c>
      <c r="AW1258" s="66" t="s">
        <v>755</v>
      </c>
      <c r="AX1258" s="66" t="s">
        <v>755</v>
      </c>
      <c r="AY1258" s="20"/>
      <c r="AZ1258" s="20"/>
      <c r="BA1258" s="105" t="str">
        <f t="shared" si="180"/>
        <v/>
      </c>
      <c r="BB1258" s="20" t="str">
        <f t="shared" si="181"/>
        <v/>
      </c>
      <c r="BC1258" s="20"/>
      <c r="BD1258" s="20"/>
      <c r="BE1258" s="75" t="s">
        <v>755</v>
      </c>
      <c r="BF1258" s="73" t="s">
        <v>755</v>
      </c>
      <c r="BG1258" s="55" t="s">
        <v>755</v>
      </c>
      <c r="BH1258" s="76" t="s">
        <v>755</v>
      </c>
      <c r="BI1258" s="20" t="s">
        <v>755</v>
      </c>
      <c r="BJ1258" s="20" t="s">
        <v>755</v>
      </c>
      <c r="BK1258" s="55" t="s">
        <v>755</v>
      </c>
      <c r="BL1258" s="71" t="s">
        <v>755</v>
      </c>
      <c r="BM1258" s="77" t="s">
        <v>755</v>
      </c>
      <c r="BN1258" s="78" t="s">
        <v>755</v>
      </c>
      <c r="BO1258" s="77" t="s">
        <v>755</v>
      </c>
      <c r="BP1258" s="78" t="s">
        <v>755</v>
      </c>
    </row>
    <row r="1259" spans="1:68" s="3" customFormat="1" x14ac:dyDescent="0.2">
      <c r="A1259" s="20" t="s">
        <v>95</v>
      </c>
      <c r="B1259" s="20" t="s">
        <v>1457</v>
      </c>
      <c r="C1259" s="20" t="s">
        <v>892</v>
      </c>
      <c r="D1259" s="20" t="s">
        <v>2138</v>
      </c>
      <c r="E1259" s="20" t="s">
        <v>77</v>
      </c>
      <c r="F1259" s="20"/>
      <c r="G1259" s="20" t="s">
        <v>20086</v>
      </c>
      <c r="H1259" s="20"/>
      <c r="I1259" s="19">
        <f t="shared" si="182"/>
        <v>19</v>
      </c>
      <c r="J1259" s="20" t="s">
        <v>755</v>
      </c>
      <c r="K1259" s="20" t="s">
        <v>2238</v>
      </c>
      <c r="L1259" s="95" t="str">
        <f>IF(M1259&lt;&gt;"",IF(NOT(ISNA(INDEX(cc!B:B,MATCH(M1259,cc!A:A,0)))),INDEX(cc!B:B,MATCH(M1259,cc!A:A,0)),"0"),"")</f>
        <v>default</v>
      </c>
      <c r="M1259" s="97" t="s">
        <v>13</v>
      </c>
      <c r="N1259" s="28" t="str">
        <f t="shared" si="183"/>
        <v/>
      </c>
      <c r="O1259" s="19" t="str">
        <f t="shared" si="176"/>
        <v>LAB_PT_HIV (X, DSD): Perform HIV Test</v>
      </c>
      <c r="P1259" s="19" t="str">
        <f t="shared" si="177"/>
        <v>LAB_PT_HIV (X, DSD): Perform HIV Test</v>
      </c>
      <c r="Q1259" s="19" t="str">
        <f t="shared" si="184"/>
        <v>LAB_PT_HIV (X, DSD)</v>
      </c>
      <c r="R1259" s="19" t="str">
        <f t="shared" si="178"/>
        <v>LAB_PT_HIV_X_DSD</v>
      </c>
      <c r="S1259" s="19" t="str">
        <f t="shared" si="179"/>
        <v>LAB_PT_HIV_X_DSD_</v>
      </c>
      <c r="T1259" s="19" t="b">
        <f>NOT(ISNA(VLOOKUP(B1259,dbcodes!A:B,2,FALSE)))</f>
        <v>1</v>
      </c>
      <c r="U1259" s="19" t="str">
        <f>IF(ISNA(VLOOKUP(B1259,dbcodes!A:B,2,FALSE)),des!R678,VLOOKUP(B1259,dbcodes!A:B,2,FALSE))</f>
        <v>LAB_PT_HIV_X_DSD</v>
      </c>
      <c r="V1259" s="20" t="s">
        <v>2342</v>
      </c>
      <c r="W1259" s="107">
        <f>IF(ISNA(VLOOKUP(C1259,descriptions!A:B,2,FALSE)),des!V678,IF(G1259=" TARGET","Target ","")&amp;VLOOKUP(C1259,descriptions!A:B,2,FALSE))</f>
        <v>0</v>
      </c>
      <c r="X1259" s="20" t="s">
        <v>4</v>
      </c>
      <c r="Y1259" s="20" t="s">
        <v>831</v>
      </c>
      <c r="Z1259" s="20" t="s">
        <v>836</v>
      </c>
      <c r="AA1259" s="20" t="s">
        <v>102</v>
      </c>
      <c r="AB1259" s="20" t="s">
        <v>755</v>
      </c>
      <c r="AC1259" s="19" t="str">
        <f>IF(AB1259&lt;&gt;"",IF(NOT(ISNA(INDEX(os!A:A,MATCH(AB1259,os!B:B,0)))),INDEX(os!A:A,MATCH(AB1259,os!B:B,0)),"0"),"")</f>
        <v/>
      </c>
      <c r="AD1259" s="20" t="s">
        <v>830</v>
      </c>
      <c r="AE1259" s="20"/>
      <c r="AF1259" s="20"/>
      <c r="AG1259" s="20"/>
      <c r="AH1259" s="93" t="str">
        <f>IF(NOT(ISNA(VLOOKUP(B:B,ResultsTargets!A:A,1,0))),"TRUE","")</f>
        <v/>
      </c>
      <c r="AI1259" s="19" t="str">
        <f>IF(ISNA(VLOOKUP(C1259,dim_techarea!A:B,2,FALSE)),"",VLOOKUP(C1259,dim_techarea!A:B,2,FALSE))</f>
        <v>LAB_PT_HIV</v>
      </c>
      <c r="AJ1259" s="19" t="str">
        <f>IF(ISNA(VLOOKUP(AI1259,dim_techarea!B:C,2,FALSE)),"",VLOOKUP(AI1259,dim_techarea!B:C,2,FALSE))</f>
        <v>xQhrJvuWNbo</v>
      </c>
      <c r="AK1259" s="19" t="str">
        <f>IF(ISNA(VLOOKUP(TRIM(G1259),dim_targetsresults!A:B,2,FALSE)),"",VLOOKUP(TRIM(G1259),dim_targetsresults!A:C,2,FALSE))</f>
        <v>MER Results</v>
      </c>
      <c r="AL1259" s="19" t="str">
        <f>IF(ISNA(VLOOKUP(AK1259,dim_targetsresults!B:C,2,FALSE)),"",VLOOKUP(AK1259,dim_targetsresults!B:C,2,FALSE))</f>
        <v>Jh0jDM5yQ2E</v>
      </c>
      <c r="AM1259" s="19" t="str">
        <f>IF(ISNA(VLOOKUP(TRIM(D1259),dim_numeratordenominator!A:B,2,FALSE)),"",VLOOKUP(TRIM(D1259),dim_numeratordenominator!A:C,2,FALSE))</f>
        <v/>
      </c>
      <c r="AN1259" s="19" t="str">
        <f>IF(ISNA(VLOOKUP(AM1259,dim_numeratordenominator!B:C,2,FALSE)),"",VLOOKUP(AM1259,dim_numeratordenominator!B:C,2,FALSE))</f>
        <v/>
      </c>
      <c r="AO1259" s="19" t="str">
        <f>IF(ISNA(VLOOKUP(TRIM(E1259),dim_supporttype!A:B,2,FALSE)),"",VLOOKUP(TRIM(E1259),dim_supporttype!A:C,2,FALSE))</f>
        <v>DSD</v>
      </c>
      <c r="AP1259" s="19" t="str">
        <f>IF(ISNA(VLOOKUP(AO1259,dim_supporttype!B:C,2,FALSE)),"",VLOOKUP(AO1259,dim_supporttype!B:C,2,FALSE))</f>
        <v>iM13vdNLWKb</v>
      </c>
      <c r="AQ1259" s="19" t="str">
        <f>IF(ISNA(VLOOKUP(TRIM(F1259),dim_disaggs!A:B,2,FALSE)),"No Disagg",VLOOKUP(TRIM(F1259),dim_disaggs!A:B,2,FALSE))</f>
        <v>No Disagg</v>
      </c>
      <c r="AR1259" s="19" t="str">
        <f>IF(ISNA(VLOOKUP(AQ1259,dim_disaggs!B:C,2,FALSE)),"",VLOOKUP(AQ1259,dim_disaggs!B:C,2,FALSE))</f>
        <v>werJlVT6sf3</v>
      </c>
      <c r="AS1259" s="72"/>
      <c r="AT1259" s="66"/>
      <c r="AU1259" s="72" t="s">
        <v>755</v>
      </c>
      <c r="AV1259" s="73" t="s">
        <v>755</v>
      </c>
      <c r="AW1259" s="66" t="s">
        <v>755</v>
      </c>
      <c r="AX1259" s="66" t="s">
        <v>755</v>
      </c>
      <c r="AY1259" s="20"/>
      <c r="AZ1259" s="20"/>
      <c r="BA1259" s="105" t="str">
        <f t="shared" si="180"/>
        <v/>
      </c>
      <c r="BB1259" s="20" t="str">
        <f t="shared" si="181"/>
        <v/>
      </c>
      <c r="BC1259" s="20"/>
      <c r="BD1259" s="20"/>
      <c r="BE1259" s="75" t="s">
        <v>755</v>
      </c>
      <c r="BF1259" s="73" t="s">
        <v>755</v>
      </c>
      <c r="BG1259" s="55" t="s">
        <v>755</v>
      </c>
      <c r="BH1259" s="76" t="s">
        <v>755</v>
      </c>
      <c r="BI1259" s="20" t="s">
        <v>755</v>
      </c>
      <c r="BJ1259" s="20" t="s">
        <v>755</v>
      </c>
      <c r="BK1259" s="55" t="s">
        <v>755</v>
      </c>
      <c r="BL1259" s="71" t="s">
        <v>755</v>
      </c>
      <c r="BM1259" s="77" t="s">
        <v>755</v>
      </c>
      <c r="BN1259" s="78" t="s">
        <v>755</v>
      </c>
      <c r="BO1259" s="77" t="s">
        <v>755</v>
      </c>
      <c r="BP1259" s="78" t="s">
        <v>755</v>
      </c>
    </row>
    <row r="1260" spans="1:68" x14ac:dyDescent="0.2">
      <c r="A1260" s="20" t="s">
        <v>95</v>
      </c>
      <c r="B1260" s="20" t="s">
        <v>1459</v>
      </c>
      <c r="C1260" s="20" t="s">
        <v>892</v>
      </c>
      <c r="D1260" s="20" t="s">
        <v>2138</v>
      </c>
      <c r="E1260" s="20" t="s">
        <v>78</v>
      </c>
      <c r="G1260" s="20" t="s">
        <v>20086</v>
      </c>
      <c r="I1260" s="19">
        <f t="shared" si="182"/>
        <v>18</v>
      </c>
      <c r="J1260" s="20" t="s">
        <v>755</v>
      </c>
      <c r="K1260" s="20" t="s">
        <v>2238</v>
      </c>
      <c r="L1260" s="95" t="str">
        <f>IF(M1260&lt;&gt;"",IF(NOT(ISNA(INDEX(cc!B:B,MATCH(M1260,cc!A:A,0)))),INDEX(cc!B:B,MATCH(M1260,cc!A:A,0)),"0"),"")</f>
        <v>default</v>
      </c>
      <c r="M1260" s="97" t="s">
        <v>13</v>
      </c>
      <c r="N1260" s="28" t="str">
        <f t="shared" si="183"/>
        <v/>
      </c>
      <c r="O1260" s="19" t="str">
        <f t="shared" si="176"/>
        <v>LAB_PT_HIV (X, TA): Perform HIV Test</v>
      </c>
      <c r="P1260" s="19" t="str">
        <f t="shared" si="177"/>
        <v>LAB_PT_HIV (X, TA): Perform HIV Test</v>
      </c>
      <c r="Q1260" s="19" t="str">
        <f t="shared" si="184"/>
        <v>LAB_PT_HIV (X, TA)</v>
      </c>
      <c r="R1260" s="19" t="str">
        <f t="shared" si="178"/>
        <v>LAB_PT_HIV_X_TA</v>
      </c>
      <c r="S1260" s="19" t="str">
        <f t="shared" si="179"/>
        <v>LAB_PT_HIV_X_TA_</v>
      </c>
      <c r="T1260" s="19" t="b">
        <f>NOT(ISNA(VLOOKUP(B1260,dbcodes!A:B,2,FALSE)))</f>
        <v>1</v>
      </c>
      <c r="U1260" s="19" t="str">
        <f>IF(ISNA(VLOOKUP(B1260,dbcodes!A:B,2,FALSE)),des!R679,VLOOKUP(B1260,dbcodes!A:B,2,FALSE))</f>
        <v>LAB_PT_HIV_X_TA</v>
      </c>
      <c r="V1260" s="20" t="s">
        <v>2342</v>
      </c>
      <c r="W1260" s="107">
        <f>IF(ISNA(VLOOKUP(C1260,descriptions!A:B,2,FALSE)),des!V679,IF(G1260=" TARGET","Target ","")&amp;VLOOKUP(C1260,descriptions!A:B,2,FALSE))</f>
        <v>0</v>
      </c>
      <c r="X1260" s="20" t="s">
        <v>4</v>
      </c>
      <c r="Y1260" s="20" t="s">
        <v>831</v>
      </c>
      <c r="Z1260" s="20" t="s">
        <v>836</v>
      </c>
      <c r="AA1260" s="20" t="s">
        <v>102</v>
      </c>
      <c r="AB1260" s="20" t="s">
        <v>755</v>
      </c>
      <c r="AC1260" s="19" t="str">
        <f>IF(AB1260&lt;&gt;"",IF(NOT(ISNA(INDEX(os!A:A,MATCH(AB1260,os!B:B,0)))),INDEX(os!A:A,MATCH(AB1260,os!B:B,0)),"0"),"")</f>
        <v/>
      </c>
      <c r="AD1260" s="20" t="s">
        <v>830</v>
      </c>
      <c r="AH1260" s="93" t="str">
        <f>IF(NOT(ISNA(VLOOKUP(B:B,ResultsTargets!A:A,1,0))),"TRUE","")</f>
        <v/>
      </c>
      <c r="AI1260" s="19" t="str">
        <f>IF(ISNA(VLOOKUP(C1260,dim_techarea!A:B,2,FALSE)),"",VLOOKUP(C1260,dim_techarea!A:B,2,FALSE))</f>
        <v>LAB_PT_HIV</v>
      </c>
      <c r="AJ1260" s="19" t="str">
        <f>IF(ISNA(VLOOKUP(AI1260,dim_techarea!B:C,2,FALSE)),"",VLOOKUP(AI1260,dim_techarea!B:C,2,FALSE))</f>
        <v>xQhrJvuWNbo</v>
      </c>
      <c r="AK1260" s="19" t="str">
        <f>IF(ISNA(VLOOKUP(TRIM(G1260),dim_targetsresults!A:B,2,FALSE)),"",VLOOKUP(TRIM(G1260),dim_targetsresults!A:C,2,FALSE))</f>
        <v>MER Results</v>
      </c>
      <c r="AL1260" s="19" t="str">
        <f>IF(ISNA(VLOOKUP(AK1260,dim_targetsresults!B:C,2,FALSE)),"",VLOOKUP(AK1260,dim_targetsresults!B:C,2,FALSE))</f>
        <v>Jh0jDM5yQ2E</v>
      </c>
      <c r="AM1260" s="19" t="str">
        <f>IF(ISNA(VLOOKUP(TRIM(D1260),dim_numeratordenominator!A:B,2,FALSE)),"",VLOOKUP(TRIM(D1260),dim_numeratordenominator!A:C,2,FALSE))</f>
        <v/>
      </c>
      <c r="AN1260" s="19" t="str">
        <f>IF(ISNA(VLOOKUP(AM1260,dim_numeratordenominator!B:C,2,FALSE)),"",VLOOKUP(AM1260,dim_numeratordenominator!B:C,2,FALSE))</f>
        <v/>
      </c>
      <c r="AO1260" s="19" t="str">
        <f>IF(ISNA(VLOOKUP(TRIM(E1260),dim_supporttype!A:B,2,FALSE)),"",VLOOKUP(TRIM(E1260),dim_supporttype!A:C,2,FALSE))</f>
        <v>TA</v>
      </c>
      <c r="AP1260" s="19" t="str">
        <f>IF(ISNA(VLOOKUP(AO1260,dim_supporttype!B:C,2,FALSE)),"",VLOOKUP(AO1260,dim_supporttype!B:C,2,FALSE))</f>
        <v>cRAGKdWIDn4</v>
      </c>
      <c r="AQ1260" s="19" t="str">
        <f>IF(ISNA(VLOOKUP(TRIM(F1260),dim_disaggs!A:B,2,FALSE)),"No Disagg",VLOOKUP(TRIM(F1260),dim_disaggs!A:B,2,FALSE))</f>
        <v>No Disagg</v>
      </c>
      <c r="AR1260" s="19" t="str">
        <f>IF(ISNA(VLOOKUP(AQ1260,dim_disaggs!B:C,2,FALSE)),"",VLOOKUP(AQ1260,dim_disaggs!B:C,2,FALSE))</f>
        <v>werJlVT6sf3</v>
      </c>
      <c r="AU1260" s="72" t="s">
        <v>755</v>
      </c>
      <c r="AV1260" s="73" t="s">
        <v>755</v>
      </c>
      <c r="AW1260" s="66" t="s">
        <v>755</v>
      </c>
      <c r="AX1260" s="66" t="s">
        <v>755</v>
      </c>
      <c r="BA1260" s="105" t="str">
        <f t="shared" si="180"/>
        <v/>
      </c>
      <c r="BB1260" s="20" t="str">
        <f t="shared" si="181"/>
        <v/>
      </c>
      <c r="BE1260" s="75" t="s">
        <v>755</v>
      </c>
      <c r="BF1260" s="73" t="s">
        <v>755</v>
      </c>
      <c r="BG1260" s="55" t="s">
        <v>755</v>
      </c>
      <c r="BH1260" s="76" t="s">
        <v>755</v>
      </c>
      <c r="BI1260" s="20" t="s">
        <v>755</v>
      </c>
      <c r="BJ1260" s="20" t="s">
        <v>755</v>
      </c>
      <c r="BK1260" s="55" t="s">
        <v>755</v>
      </c>
      <c r="BL1260" s="71" t="s">
        <v>755</v>
      </c>
      <c r="BM1260" s="77" t="s">
        <v>755</v>
      </c>
      <c r="BN1260" s="78" t="s">
        <v>755</v>
      </c>
      <c r="BO1260" s="77" t="s">
        <v>755</v>
      </c>
      <c r="BP1260" s="78" t="s">
        <v>755</v>
      </c>
    </row>
    <row r="1261" spans="1:68" x14ac:dyDescent="0.2">
      <c r="A1261" s="20" t="s">
        <v>95</v>
      </c>
      <c r="B1261" s="20" t="s">
        <v>1450</v>
      </c>
      <c r="C1261" s="20" t="s">
        <v>892</v>
      </c>
      <c r="D1261" s="20" t="s">
        <v>2136</v>
      </c>
      <c r="E1261" s="20" t="s">
        <v>77</v>
      </c>
      <c r="G1261" s="20" t="s">
        <v>2442</v>
      </c>
      <c r="I1261" s="19">
        <f t="shared" si="182"/>
        <v>26</v>
      </c>
      <c r="J1261" s="20" t="s">
        <v>755</v>
      </c>
      <c r="K1261" s="20" t="s">
        <v>2236</v>
      </c>
      <c r="L1261" s="95" t="str">
        <f>IF(M1261&lt;&gt;"",IF(NOT(ISNA(INDEX(cc!B:B,MATCH(M1261,cc!A:A,0)))),INDEX(cc!B:B,MATCH(M1261,cc!A:A,0)),"0"),"")</f>
        <v>default</v>
      </c>
      <c r="M1261" s="97" t="s">
        <v>13</v>
      </c>
      <c r="N1261" s="28" t="str">
        <f t="shared" si="183"/>
        <v xml:space="preserve"> TARGET</v>
      </c>
      <c r="O1261" s="19" t="str">
        <f t="shared" si="176"/>
        <v>LAB_PT_HIV (P, DSD) TARGET: Perform HIV Test and Participate in PT</v>
      </c>
      <c r="P1261" s="19" t="str">
        <f t="shared" si="177"/>
        <v>LAB_PT_HIV (P, DSD) TARGET: Perform HIV Test and Participate in PT</v>
      </c>
      <c r="Q1261" s="19" t="str">
        <f t="shared" si="184"/>
        <v>LAB_PT_HIV (P, DSD) TARGET</v>
      </c>
      <c r="R1261" s="19" t="str">
        <f t="shared" si="178"/>
        <v>LAB_PT_HIV_P_DSD_TARGET</v>
      </c>
      <c r="S1261" s="19" t="str">
        <f t="shared" si="179"/>
        <v>LAB_PT_HIV_P_DSD_TARGET</v>
      </c>
      <c r="T1261" s="19" t="b">
        <f>NOT(ISNA(VLOOKUP(B1261,dbcodes!A:B,2,FALSE)))</f>
        <v>1</v>
      </c>
      <c r="U1261" s="19" t="str">
        <f>IF(ISNA(VLOOKUP(B1261,dbcodes!A:B,2,FALSE)),des!R680,VLOOKUP(B1261,dbcodes!A:B,2,FALSE))</f>
        <v>LAB_PT_HIV_P_DSD_TARGET</v>
      </c>
      <c r="V1261" s="20" t="s">
        <v>2339</v>
      </c>
      <c r="W1261" s="107">
        <f>IF(ISNA(VLOOKUP(C1261,descriptions!A:B,2,FALSE)),des!V680,IF(G1261=" TARGET","Target ","")&amp;VLOOKUP(C1261,descriptions!A:B,2,FALSE))</f>
        <v>0</v>
      </c>
      <c r="X1261" s="20" t="s">
        <v>4</v>
      </c>
      <c r="Y1261" s="20" t="s">
        <v>831</v>
      </c>
      <c r="Z1261" s="20" t="s">
        <v>836</v>
      </c>
      <c r="AA1261" s="20" t="s">
        <v>102</v>
      </c>
      <c r="AB1261" s="20" t="s">
        <v>755</v>
      </c>
      <c r="AC1261" s="19" t="str">
        <f>IF(AB1261&lt;&gt;"",IF(NOT(ISNA(INDEX(os!A:A,MATCH(AB1261,os!B:B,0)))),INDEX(os!A:A,MATCH(AB1261,os!B:B,0)),"0"),"")</f>
        <v/>
      </c>
      <c r="AD1261" s="20" t="s">
        <v>830</v>
      </c>
      <c r="AH1261" s="93" t="str">
        <f>IF(NOT(ISNA(VLOOKUP(B:B,ResultsTargets!A:A,1,0))),"TRUE","")</f>
        <v/>
      </c>
      <c r="AI1261" s="19" t="str">
        <f>IF(ISNA(VLOOKUP(C1261,dim_techarea!A:B,2,FALSE)),"",VLOOKUP(C1261,dim_techarea!A:B,2,FALSE))</f>
        <v>LAB_PT_HIV</v>
      </c>
      <c r="AJ1261" s="19" t="str">
        <f>IF(ISNA(VLOOKUP(AI1261,dim_techarea!B:C,2,FALSE)),"",VLOOKUP(AI1261,dim_techarea!B:C,2,FALSE))</f>
        <v>xQhrJvuWNbo</v>
      </c>
      <c r="AK1261" s="19" t="str">
        <f>IF(ISNA(VLOOKUP(TRIM(G1261),dim_targetsresults!A:B,2,FALSE)),"",VLOOKUP(TRIM(G1261),dim_targetsresults!A:C,2,FALSE))</f>
        <v>MER Targets</v>
      </c>
      <c r="AL1261" s="19" t="str">
        <f>IF(ISNA(VLOOKUP(AK1261,dim_targetsresults!B:C,2,FALSE)),"",VLOOKUP(AK1261,dim_targetsresults!B:C,2,FALSE))</f>
        <v>W8imnja2Owd</v>
      </c>
      <c r="AM1261" s="19" t="str">
        <f>IF(ISNA(VLOOKUP(TRIM(D1261),dim_numeratordenominator!A:B,2,FALSE)),"",VLOOKUP(TRIM(D1261),dim_numeratordenominator!A:C,2,FALSE))</f>
        <v/>
      </c>
      <c r="AN1261" s="19" t="str">
        <f>IF(ISNA(VLOOKUP(AM1261,dim_numeratordenominator!B:C,2,FALSE)),"",VLOOKUP(AM1261,dim_numeratordenominator!B:C,2,FALSE))</f>
        <v/>
      </c>
      <c r="AO1261" s="19" t="str">
        <f>IF(ISNA(VLOOKUP(TRIM(E1261),dim_supporttype!A:B,2,FALSE)),"",VLOOKUP(TRIM(E1261),dim_supporttype!A:C,2,FALSE))</f>
        <v>DSD</v>
      </c>
      <c r="AP1261" s="19" t="str">
        <f>IF(ISNA(VLOOKUP(AO1261,dim_supporttype!B:C,2,FALSE)),"",VLOOKUP(AO1261,dim_supporttype!B:C,2,FALSE))</f>
        <v>iM13vdNLWKb</v>
      </c>
      <c r="AQ1261" s="19" t="str">
        <f>IF(ISNA(VLOOKUP(TRIM(F1261),dim_disaggs!A:B,2,FALSE)),"No Disagg",VLOOKUP(TRIM(F1261),dim_disaggs!A:B,2,FALSE))</f>
        <v>No Disagg</v>
      </c>
      <c r="AR1261" s="19" t="str">
        <f>IF(ISNA(VLOOKUP(AQ1261,dim_disaggs!B:C,2,FALSE)),"",VLOOKUP(AQ1261,dim_disaggs!B:C,2,FALSE))</f>
        <v>werJlVT6sf3</v>
      </c>
      <c r="AU1261" s="72" t="s">
        <v>755</v>
      </c>
      <c r="AV1261" s="73" t="s">
        <v>755</v>
      </c>
      <c r="AW1261" s="66" t="s">
        <v>755</v>
      </c>
      <c r="AX1261" s="66" t="s">
        <v>755</v>
      </c>
      <c r="BA1261" s="105" t="str">
        <f t="shared" si="180"/>
        <v/>
      </c>
      <c r="BB1261" s="20" t="str">
        <f t="shared" si="181"/>
        <v/>
      </c>
      <c r="BE1261" s="75" t="s">
        <v>755</v>
      </c>
      <c r="BF1261" s="73" t="s">
        <v>755</v>
      </c>
      <c r="BG1261" s="55" t="s">
        <v>755</v>
      </c>
      <c r="BH1261" s="76" t="s">
        <v>755</v>
      </c>
      <c r="BI1261" s="20" t="s">
        <v>755</v>
      </c>
      <c r="BJ1261" s="20" t="s">
        <v>755</v>
      </c>
      <c r="BK1261" s="55" t="s">
        <v>755</v>
      </c>
      <c r="BL1261" s="71" t="s">
        <v>755</v>
      </c>
      <c r="BM1261" s="77" t="s">
        <v>755</v>
      </c>
      <c r="BN1261" s="78" t="s">
        <v>755</v>
      </c>
      <c r="BO1261" s="77" t="s">
        <v>755</v>
      </c>
      <c r="BP1261" s="78" t="s">
        <v>755</v>
      </c>
    </row>
    <row r="1262" spans="1:68" x14ac:dyDescent="0.2">
      <c r="A1262" s="20" t="s">
        <v>95</v>
      </c>
      <c r="B1262" s="20" t="s">
        <v>1452</v>
      </c>
      <c r="C1262" s="20" t="s">
        <v>892</v>
      </c>
      <c r="D1262" s="20" t="s">
        <v>2136</v>
      </c>
      <c r="E1262" s="20" t="s">
        <v>78</v>
      </c>
      <c r="G1262" s="20" t="s">
        <v>2442</v>
      </c>
      <c r="I1262" s="19">
        <f t="shared" si="182"/>
        <v>25</v>
      </c>
      <c r="J1262" s="20" t="s">
        <v>755</v>
      </c>
      <c r="K1262" s="20" t="s">
        <v>2236</v>
      </c>
      <c r="L1262" s="95" t="str">
        <f>IF(M1262&lt;&gt;"",IF(NOT(ISNA(INDEX(cc!B:B,MATCH(M1262,cc!A:A,0)))),INDEX(cc!B:B,MATCH(M1262,cc!A:A,0)),"0"),"")</f>
        <v>default</v>
      </c>
      <c r="M1262" s="97" t="s">
        <v>13</v>
      </c>
      <c r="N1262" s="28" t="str">
        <f t="shared" si="183"/>
        <v xml:space="preserve"> TARGET</v>
      </c>
      <c r="O1262" s="19" t="str">
        <f t="shared" si="176"/>
        <v>LAB_PT_HIV (P, TA) TARGET: Perform HIV Test and Participate in PT</v>
      </c>
      <c r="P1262" s="19" t="str">
        <f t="shared" si="177"/>
        <v>LAB_PT_HIV (P, TA) TARGET: Perform HIV Test and Participate in PT</v>
      </c>
      <c r="Q1262" s="19" t="str">
        <f t="shared" si="184"/>
        <v>LAB_PT_HIV (P, TA) TARGET</v>
      </c>
      <c r="R1262" s="19" t="str">
        <f t="shared" si="178"/>
        <v>LAB_PT_HIV_P_TA_TARGET</v>
      </c>
      <c r="S1262" s="19" t="str">
        <f t="shared" si="179"/>
        <v>LAB_PT_HIV_P_TA_TARGET</v>
      </c>
      <c r="T1262" s="19" t="b">
        <f>NOT(ISNA(VLOOKUP(B1262,dbcodes!A:B,2,FALSE)))</f>
        <v>1</v>
      </c>
      <c r="U1262" s="19" t="str">
        <f>IF(ISNA(VLOOKUP(B1262,dbcodes!A:B,2,FALSE)),des!R681,VLOOKUP(B1262,dbcodes!A:B,2,FALSE))</f>
        <v>LAB_PT_HIV_P_TA_TARGET</v>
      </c>
      <c r="V1262" s="20" t="s">
        <v>2339</v>
      </c>
      <c r="W1262" s="107">
        <f>IF(ISNA(VLOOKUP(C1262,descriptions!A:B,2,FALSE)),des!V681,IF(G1262=" TARGET","Target ","")&amp;VLOOKUP(C1262,descriptions!A:B,2,FALSE))</f>
        <v>0</v>
      </c>
      <c r="X1262" s="20" t="s">
        <v>4</v>
      </c>
      <c r="Y1262" s="20" t="s">
        <v>831</v>
      </c>
      <c r="Z1262" s="20" t="s">
        <v>836</v>
      </c>
      <c r="AA1262" s="20" t="s">
        <v>102</v>
      </c>
      <c r="AB1262" s="20" t="s">
        <v>755</v>
      </c>
      <c r="AC1262" s="19" t="str">
        <f>IF(AB1262&lt;&gt;"",IF(NOT(ISNA(INDEX(os!A:A,MATCH(AB1262,os!B:B,0)))),INDEX(os!A:A,MATCH(AB1262,os!B:B,0)),"0"),"")</f>
        <v/>
      </c>
      <c r="AD1262" s="20" t="s">
        <v>830</v>
      </c>
      <c r="AH1262" s="93" t="str">
        <f>IF(NOT(ISNA(VLOOKUP(B:B,ResultsTargets!A:A,1,0))),"TRUE","")</f>
        <v/>
      </c>
      <c r="AI1262" s="19" t="str">
        <f>IF(ISNA(VLOOKUP(C1262,dim_techarea!A:B,2,FALSE)),"",VLOOKUP(C1262,dim_techarea!A:B,2,FALSE))</f>
        <v>LAB_PT_HIV</v>
      </c>
      <c r="AJ1262" s="19" t="str">
        <f>IF(ISNA(VLOOKUP(AI1262,dim_techarea!B:C,2,FALSE)),"",VLOOKUP(AI1262,dim_techarea!B:C,2,FALSE))</f>
        <v>xQhrJvuWNbo</v>
      </c>
      <c r="AK1262" s="19" t="str">
        <f>IF(ISNA(VLOOKUP(TRIM(G1262),dim_targetsresults!A:B,2,FALSE)),"",VLOOKUP(TRIM(G1262),dim_targetsresults!A:C,2,FALSE))</f>
        <v>MER Targets</v>
      </c>
      <c r="AL1262" s="19" t="str">
        <f>IF(ISNA(VLOOKUP(AK1262,dim_targetsresults!B:C,2,FALSE)),"",VLOOKUP(AK1262,dim_targetsresults!B:C,2,FALSE))</f>
        <v>W8imnja2Owd</v>
      </c>
      <c r="AM1262" s="19" t="str">
        <f>IF(ISNA(VLOOKUP(TRIM(D1262),dim_numeratordenominator!A:B,2,FALSE)),"",VLOOKUP(TRIM(D1262),dim_numeratordenominator!A:C,2,FALSE))</f>
        <v/>
      </c>
      <c r="AN1262" s="19" t="str">
        <f>IF(ISNA(VLOOKUP(AM1262,dim_numeratordenominator!B:C,2,FALSE)),"",VLOOKUP(AM1262,dim_numeratordenominator!B:C,2,FALSE))</f>
        <v/>
      </c>
      <c r="AO1262" s="19" t="str">
        <f>IF(ISNA(VLOOKUP(TRIM(E1262),dim_supporttype!A:B,2,FALSE)),"",VLOOKUP(TRIM(E1262),dim_supporttype!A:C,2,FALSE))</f>
        <v>TA</v>
      </c>
      <c r="AP1262" s="19" t="str">
        <f>IF(ISNA(VLOOKUP(AO1262,dim_supporttype!B:C,2,FALSE)),"",VLOOKUP(AO1262,dim_supporttype!B:C,2,FALSE))</f>
        <v>cRAGKdWIDn4</v>
      </c>
      <c r="AQ1262" s="19" t="str">
        <f>IF(ISNA(VLOOKUP(TRIM(F1262),dim_disaggs!A:B,2,FALSE)),"No Disagg",VLOOKUP(TRIM(F1262),dim_disaggs!A:B,2,FALSE))</f>
        <v>No Disagg</v>
      </c>
      <c r="AR1262" s="19" t="str">
        <f>IF(ISNA(VLOOKUP(AQ1262,dim_disaggs!B:C,2,FALSE)),"",VLOOKUP(AQ1262,dim_disaggs!B:C,2,FALSE))</f>
        <v>werJlVT6sf3</v>
      </c>
      <c r="AU1262" s="72" t="s">
        <v>755</v>
      </c>
      <c r="AV1262" s="73" t="s">
        <v>755</v>
      </c>
      <c r="AW1262" s="66" t="s">
        <v>755</v>
      </c>
      <c r="AX1262" s="66" t="s">
        <v>755</v>
      </c>
      <c r="BA1262" s="105" t="str">
        <f t="shared" si="180"/>
        <v/>
      </c>
      <c r="BB1262" s="20" t="str">
        <f t="shared" si="181"/>
        <v/>
      </c>
      <c r="BE1262" s="75" t="s">
        <v>755</v>
      </c>
      <c r="BF1262" s="73" t="s">
        <v>755</v>
      </c>
      <c r="BG1262" s="55" t="s">
        <v>755</v>
      </c>
      <c r="BH1262" s="76" t="s">
        <v>755</v>
      </c>
      <c r="BI1262" s="20" t="s">
        <v>755</v>
      </c>
      <c r="BJ1262" s="20" t="s">
        <v>755</v>
      </c>
      <c r="BK1262" s="55" t="s">
        <v>755</v>
      </c>
      <c r="BL1262" s="71" t="s">
        <v>755</v>
      </c>
      <c r="BM1262" s="77" t="s">
        <v>755</v>
      </c>
      <c r="BN1262" s="78" t="s">
        <v>755</v>
      </c>
      <c r="BO1262" s="77" t="s">
        <v>755</v>
      </c>
      <c r="BP1262" s="78" t="s">
        <v>755</v>
      </c>
    </row>
    <row r="1263" spans="1:68" x14ac:dyDescent="0.2">
      <c r="A1263" s="20" t="s">
        <v>95</v>
      </c>
      <c r="B1263" s="20" t="s">
        <v>1454</v>
      </c>
      <c r="C1263" s="20" t="s">
        <v>892</v>
      </c>
      <c r="D1263" s="20" t="s">
        <v>2137</v>
      </c>
      <c r="E1263" s="20" t="s">
        <v>77</v>
      </c>
      <c r="G1263" s="20" t="s">
        <v>2442</v>
      </c>
      <c r="I1263" s="19">
        <f t="shared" si="182"/>
        <v>26</v>
      </c>
      <c r="J1263" s="20" t="s">
        <v>755</v>
      </c>
      <c r="K1263" s="20" t="s">
        <v>2237</v>
      </c>
      <c r="L1263" s="95" t="str">
        <f>IF(M1263&lt;&gt;"",IF(NOT(ISNA(INDEX(cc!B:B,MATCH(M1263,cc!A:A,0)))),INDEX(cc!B:B,MATCH(M1263,cc!A:A,0)),"0"),"")</f>
        <v>default</v>
      </c>
      <c r="M1263" s="97" t="s">
        <v>13</v>
      </c>
      <c r="N1263" s="28" t="str">
        <f t="shared" si="183"/>
        <v xml:space="preserve"> TARGET</v>
      </c>
      <c r="O1263" s="19" t="str">
        <f t="shared" si="176"/>
        <v>LAB_PT_HIV (S, DSD) TARGET: Perform HIV Test, Participate and pass PT</v>
      </c>
      <c r="P1263" s="19" t="str">
        <f t="shared" si="177"/>
        <v>LAB_PT_HIV (S, DSD) TARGET: Perform HIV Test, Participate and pass PT</v>
      </c>
      <c r="Q1263" s="19" t="str">
        <f t="shared" si="184"/>
        <v>LAB_PT_HIV (S, DSD) TARGET</v>
      </c>
      <c r="R1263" s="19" t="str">
        <f t="shared" si="178"/>
        <v>LAB_PT_HIV_S_DSD_TARGET</v>
      </c>
      <c r="S1263" s="19" t="str">
        <f t="shared" si="179"/>
        <v>LAB_PT_HIV_S_DSD_TARGET</v>
      </c>
      <c r="T1263" s="19" t="b">
        <f>NOT(ISNA(VLOOKUP(B1263,dbcodes!A:B,2,FALSE)))</f>
        <v>1</v>
      </c>
      <c r="U1263" s="19" t="str">
        <f>IF(ISNA(VLOOKUP(B1263,dbcodes!A:B,2,FALSE)),des!R682,VLOOKUP(B1263,dbcodes!A:B,2,FALSE))</f>
        <v>LAB_PT_HIV_S_DSD_TARGET</v>
      </c>
      <c r="V1263" s="20" t="s">
        <v>2341</v>
      </c>
      <c r="W1263" s="107">
        <f>IF(ISNA(VLOOKUP(C1263,descriptions!A:B,2,FALSE)),des!V682,IF(G1263=" TARGET","Target ","")&amp;VLOOKUP(C1263,descriptions!A:B,2,FALSE))</f>
        <v>0</v>
      </c>
      <c r="X1263" s="20" t="s">
        <v>4</v>
      </c>
      <c r="Y1263" s="20" t="s">
        <v>831</v>
      </c>
      <c r="Z1263" s="20" t="s">
        <v>836</v>
      </c>
      <c r="AA1263" s="20" t="s">
        <v>102</v>
      </c>
      <c r="AB1263" s="20" t="s">
        <v>755</v>
      </c>
      <c r="AC1263" s="19" t="str">
        <f>IF(AB1263&lt;&gt;"",IF(NOT(ISNA(INDEX(os!A:A,MATCH(AB1263,os!B:B,0)))),INDEX(os!A:A,MATCH(AB1263,os!B:B,0)),"0"),"")</f>
        <v/>
      </c>
      <c r="AD1263" s="20" t="s">
        <v>830</v>
      </c>
      <c r="AH1263" s="93" t="str">
        <f>IF(NOT(ISNA(VLOOKUP(B:B,ResultsTargets!A:A,1,0))),"TRUE","")</f>
        <v/>
      </c>
      <c r="AI1263" s="19" t="str">
        <f>IF(ISNA(VLOOKUP(C1263,dim_techarea!A:B,2,FALSE)),"",VLOOKUP(C1263,dim_techarea!A:B,2,FALSE))</f>
        <v>LAB_PT_HIV</v>
      </c>
      <c r="AJ1263" s="19" t="str">
        <f>IF(ISNA(VLOOKUP(AI1263,dim_techarea!B:C,2,FALSE)),"",VLOOKUP(AI1263,dim_techarea!B:C,2,FALSE))</f>
        <v>xQhrJvuWNbo</v>
      </c>
      <c r="AK1263" s="19" t="str">
        <f>IF(ISNA(VLOOKUP(TRIM(G1263),dim_targetsresults!A:B,2,FALSE)),"",VLOOKUP(TRIM(G1263),dim_targetsresults!A:C,2,FALSE))</f>
        <v>MER Targets</v>
      </c>
      <c r="AL1263" s="19" t="str">
        <f>IF(ISNA(VLOOKUP(AK1263,dim_targetsresults!B:C,2,FALSE)),"",VLOOKUP(AK1263,dim_targetsresults!B:C,2,FALSE))</f>
        <v>W8imnja2Owd</v>
      </c>
      <c r="AM1263" s="19" t="str">
        <f>IF(ISNA(VLOOKUP(TRIM(D1263),dim_numeratordenominator!A:B,2,FALSE)),"",VLOOKUP(TRIM(D1263),dim_numeratordenominator!A:C,2,FALSE))</f>
        <v/>
      </c>
      <c r="AN1263" s="19" t="str">
        <f>IF(ISNA(VLOOKUP(AM1263,dim_numeratordenominator!B:C,2,FALSE)),"",VLOOKUP(AM1263,dim_numeratordenominator!B:C,2,FALSE))</f>
        <v/>
      </c>
      <c r="AO1263" s="19" t="str">
        <f>IF(ISNA(VLOOKUP(TRIM(E1263),dim_supporttype!A:B,2,FALSE)),"",VLOOKUP(TRIM(E1263),dim_supporttype!A:C,2,FALSE))</f>
        <v>DSD</v>
      </c>
      <c r="AP1263" s="19" t="str">
        <f>IF(ISNA(VLOOKUP(AO1263,dim_supporttype!B:C,2,FALSE)),"",VLOOKUP(AO1263,dim_supporttype!B:C,2,FALSE))</f>
        <v>iM13vdNLWKb</v>
      </c>
      <c r="AQ1263" s="19" t="str">
        <f>IF(ISNA(VLOOKUP(TRIM(F1263),dim_disaggs!A:B,2,FALSE)),"No Disagg",VLOOKUP(TRIM(F1263),dim_disaggs!A:B,2,FALSE))</f>
        <v>No Disagg</v>
      </c>
      <c r="AR1263" s="19" t="str">
        <f>IF(ISNA(VLOOKUP(AQ1263,dim_disaggs!B:C,2,FALSE)),"",VLOOKUP(AQ1263,dim_disaggs!B:C,2,FALSE))</f>
        <v>werJlVT6sf3</v>
      </c>
      <c r="AU1263" s="72" t="s">
        <v>755</v>
      </c>
      <c r="AV1263" s="73" t="s">
        <v>755</v>
      </c>
      <c r="AW1263" s="66" t="s">
        <v>755</v>
      </c>
      <c r="AX1263" s="66" t="s">
        <v>755</v>
      </c>
      <c r="BA1263" s="105" t="str">
        <f t="shared" si="180"/>
        <v/>
      </c>
      <c r="BB1263" s="20" t="str">
        <f t="shared" si="181"/>
        <v/>
      </c>
      <c r="BE1263" s="75" t="s">
        <v>755</v>
      </c>
      <c r="BF1263" s="73" t="s">
        <v>755</v>
      </c>
      <c r="BG1263" s="55" t="s">
        <v>755</v>
      </c>
      <c r="BH1263" s="76" t="s">
        <v>755</v>
      </c>
      <c r="BI1263" s="20" t="s">
        <v>755</v>
      </c>
      <c r="BJ1263" s="20" t="s">
        <v>755</v>
      </c>
      <c r="BK1263" s="55" t="s">
        <v>755</v>
      </c>
      <c r="BL1263" s="71" t="s">
        <v>755</v>
      </c>
      <c r="BM1263" s="77" t="s">
        <v>755</v>
      </c>
      <c r="BN1263" s="78" t="s">
        <v>755</v>
      </c>
      <c r="BO1263" s="77" t="s">
        <v>755</v>
      </c>
      <c r="BP1263" s="78" t="s">
        <v>755</v>
      </c>
    </row>
    <row r="1264" spans="1:68" s="3" customFormat="1" x14ac:dyDescent="0.2">
      <c r="A1264" s="20" t="s">
        <v>95</v>
      </c>
      <c r="B1264" s="20" t="s">
        <v>1456</v>
      </c>
      <c r="C1264" s="20" t="s">
        <v>892</v>
      </c>
      <c r="D1264" s="20" t="s">
        <v>2137</v>
      </c>
      <c r="E1264" s="20" t="s">
        <v>78</v>
      </c>
      <c r="F1264" s="20"/>
      <c r="G1264" s="20" t="s">
        <v>2442</v>
      </c>
      <c r="H1264" s="20"/>
      <c r="I1264" s="19">
        <f t="shared" si="182"/>
        <v>25</v>
      </c>
      <c r="J1264" s="20" t="s">
        <v>755</v>
      </c>
      <c r="K1264" s="20" t="s">
        <v>2237</v>
      </c>
      <c r="L1264" s="95" t="str">
        <f>IF(M1264&lt;&gt;"",IF(NOT(ISNA(INDEX(cc!B:B,MATCH(M1264,cc!A:A,0)))),INDEX(cc!B:B,MATCH(M1264,cc!A:A,0)),"0"),"")</f>
        <v>default</v>
      </c>
      <c r="M1264" s="97" t="s">
        <v>13</v>
      </c>
      <c r="N1264" s="28" t="str">
        <f t="shared" si="183"/>
        <v xml:space="preserve"> TARGET</v>
      </c>
      <c r="O1264" s="19" t="str">
        <f t="shared" si="176"/>
        <v>LAB_PT_HIV (S, TA) TARGET: Perform HIV Test, Participate and pass PT</v>
      </c>
      <c r="P1264" s="19" t="str">
        <f t="shared" si="177"/>
        <v>LAB_PT_HIV (S, TA) TARGET: Perform HIV Test, Participate and pass PT</v>
      </c>
      <c r="Q1264" s="19" t="str">
        <f t="shared" si="184"/>
        <v>LAB_PT_HIV (S, TA) TARGET</v>
      </c>
      <c r="R1264" s="19" t="str">
        <f t="shared" si="178"/>
        <v>LAB_PT_HIV_S_TA_TARGET</v>
      </c>
      <c r="S1264" s="19" t="str">
        <f t="shared" si="179"/>
        <v>LAB_PT_HIV_S_TA_TARGET</v>
      </c>
      <c r="T1264" s="19" t="b">
        <f>NOT(ISNA(VLOOKUP(B1264,dbcodes!A:B,2,FALSE)))</f>
        <v>1</v>
      </c>
      <c r="U1264" s="19" t="str">
        <f>IF(ISNA(VLOOKUP(B1264,dbcodes!A:B,2,FALSE)),des!R683,VLOOKUP(B1264,dbcodes!A:B,2,FALSE))</f>
        <v>LAB_PT_HIV_S_TA_TARGET</v>
      </c>
      <c r="V1264" s="20" t="s">
        <v>2341</v>
      </c>
      <c r="W1264" s="107">
        <f>IF(ISNA(VLOOKUP(C1264,descriptions!A:B,2,FALSE)),des!V683,IF(G1264=" TARGET","Target ","")&amp;VLOOKUP(C1264,descriptions!A:B,2,FALSE))</f>
        <v>0</v>
      </c>
      <c r="X1264" s="20" t="s">
        <v>4</v>
      </c>
      <c r="Y1264" s="20" t="s">
        <v>831</v>
      </c>
      <c r="Z1264" s="20" t="s">
        <v>836</v>
      </c>
      <c r="AA1264" s="20" t="s">
        <v>102</v>
      </c>
      <c r="AB1264" s="20" t="s">
        <v>755</v>
      </c>
      <c r="AC1264" s="19" t="str">
        <f>IF(AB1264&lt;&gt;"",IF(NOT(ISNA(INDEX(os!A:A,MATCH(AB1264,os!B:B,0)))),INDEX(os!A:A,MATCH(AB1264,os!B:B,0)),"0"),"")</f>
        <v/>
      </c>
      <c r="AD1264" s="20" t="s">
        <v>830</v>
      </c>
      <c r="AE1264" s="20"/>
      <c r="AF1264" s="20"/>
      <c r="AG1264" s="20"/>
      <c r="AH1264" s="93" t="str">
        <f>IF(NOT(ISNA(VLOOKUP(B:B,ResultsTargets!A:A,1,0))),"TRUE","")</f>
        <v/>
      </c>
      <c r="AI1264" s="19" t="str">
        <f>IF(ISNA(VLOOKUP(C1264,dim_techarea!A:B,2,FALSE)),"",VLOOKUP(C1264,dim_techarea!A:B,2,FALSE))</f>
        <v>LAB_PT_HIV</v>
      </c>
      <c r="AJ1264" s="19" t="str">
        <f>IF(ISNA(VLOOKUP(AI1264,dim_techarea!B:C,2,FALSE)),"",VLOOKUP(AI1264,dim_techarea!B:C,2,FALSE))</f>
        <v>xQhrJvuWNbo</v>
      </c>
      <c r="AK1264" s="19" t="str">
        <f>IF(ISNA(VLOOKUP(TRIM(G1264),dim_targetsresults!A:B,2,FALSE)),"",VLOOKUP(TRIM(G1264),dim_targetsresults!A:C,2,FALSE))</f>
        <v>MER Targets</v>
      </c>
      <c r="AL1264" s="19" t="str">
        <f>IF(ISNA(VLOOKUP(AK1264,dim_targetsresults!B:C,2,FALSE)),"",VLOOKUP(AK1264,dim_targetsresults!B:C,2,FALSE))</f>
        <v>W8imnja2Owd</v>
      </c>
      <c r="AM1264" s="19" t="str">
        <f>IF(ISNA(VLOOKUP(TRIM(D1264),dim_numeratordenominator!A:B,2,FALSE)),"",VLOOKUP(TRIM(D1264),dim_numeratordenominator!A:C,2,FALSE))</f>
        <v/>
      </c>
      <c r="AN1264" s="19" t="str">
        <f>IF(ISNA(VLOOKUP(AM1264,dim_numeratordenominator!B:C,2,FALSE)),"",VLOOKUP(AM1264,dim_numeratordenominator!B:C,2,FALSE))</f>
        <v/>
      </c>
      <c r="AO1264" s="19" t="str">
        <f>IF(ISNA(VLOOKUP(TRIM(E1264),dim_supporttype!A:B,2,FALSE)),"",VLOOKUP(TRIM(E1264),dim_supporttype!A:C,2,FALSE))</f>
        <v>TA</v>
      </c>
      <c r="AP1264" s="19" t="str">
        <f>IF(ISNA(VLOOKUP(AO1264,dim_supporttype!B:C,2,FALSE)),"",VLOOKUP(AO1264,dim_supporttype!B:C,2,FALSE))</f>
        <v>cRAGKdWIDn4</v>
      </c>
      <c r="AQ1264" s="19" t="str">
        <f>IF(ISNA(VLOOKUP(TRIM(F1264),dim_disaggs!A:B,2,FALSE)),"No Disagg",VLOOKUP(TRIM(F1264),dim_disaggs!A:B,2,FALSE))</f>
        <v>No Disagg</v>
      </c>
      <c r="AR1264" s="19" t="str">
        <f>IF(ISNA(VLOOKUP(AQ1264,dim_disaggs!B:C,2,FALSE)),"",VLOOKUP(AQ1264,dim_disaggs!B:C,2,FALSE))</f>
        <v>werJlVT6sf3</v>
      </c>
      <c r="AS1264" s="72"/>
      <c r="AT1264" s="66"/>
      <c r="AU1264" s="72" t="s">
        <v>755</v>
      </c>
      <c r="AV1264" s="73" t="s">
        <v>755</v>
      </c>
      <c r="AW1264" s="66" t="s">
        <v>755</v>
      </c>
      <c r="AX1264" s="66" t="s">
        <v>755</v>
      </c>
      <c r="AY1264" s="20"/>
      <c r="AZ1264" s="20"/>
      <c r="BA1264" s="105" t="str">
        <f t="shared" si="180"/>
        <v/>
      </c>
      <c r="BB1264" s="20" t="str">
        <f t="shared" si="181"/>
        <v/>
      </c>
      <c r="BC1264" s="20"/>
      <c r="BD1264" s="20"/>
      <c r="BE1264" s="75" t="s">
        <v>755</v>
      </c>
      <c r="BF1264" s="73" t="s">
        <v>755</v>
      </c>
      <c r="BG1264" s="55" t="s">
        <v>755</v>
      </c>
      <c r="BH1264" s="76" t="s">
        <v>755</v>
      </c>
      <c r="BI1264" s="20" t="s">
        <v>755</v>
      </c>
      <c r="BJ1264" s="20" t="s">
        <v>755</v>
      </c>
      <c r="BK1264" s="55" t="s">
        <v>755</v>
      </c>
      <c r="BL1264" s="71" t="s">
        <v>755</v>
      </c>
      <c r="BM1264" s="77" t="s">
        <v>755</v>
      </c>
      <c r="BN1264" s="78" t="s">
        <v>755</v>
      </c>
      <c r="BO1264" s="77" t="s">
        <v>755</v>
      </c>
      <c r="BP1264" s="78" t="s">
        <v>755</v>
      </c>
    </row>
    <row r="1265" spans="1:68" s="3" customFormat="1" x14ac:dyDescent="0.2">
      <c r="A1265" s="20" t="s">
        <v>95</v>
      </c>
      <c r="B1265" s="20" t="s">
        <v>1458</v>
      </c>
      <c r="C1265" s="20" t="s">
        <v>892</v>
      </c>
      <c r="D1265" s="20" t="s">
        <v>2138</v>
      </c>
      <c r="E1265" s="20" t="s">
        <v>77</v>
      </c>
      <c r="F1265" s="20"/>
      <c r="G1265" s="20" t="s">
        <v>2442</v>
      </c>
      <c r="H1265" s="20"/>
      <c r="I1265" s="19">
        <f t="shared" si="182"/>
        <v>26</v>
      </c>
      <c r="J1265" s="20" t="s">
        <v>755</v>
      </c>
      <c r="K1265" s="20" t="s">
        <v>2238</v>
      </c>
      <c r="L1265" s="95" t="str">
        <f>IF(M1265&lt;&gt;"",IF(NOT(ISNA(INDEX(cc!B:B,MATCH(M1265,cc!A:A,0)))),INDEX(cc!B:B,MATCH(M1265,cc!A:A,0)),"0"),"")</f>
        <v>default</v>
      </c>
      <c r="M1265" s="97" t="s">
        <v>13</v>
      </c>
      <c r="N1265" s="28" t="str">
        <f t="shared" si="183"/>
        <v xml:space="preserve"> TARGET</v>
      </c>
      <c r="O1265" s="19" t="str">
        <f t="shared" si="176"/>
        <v>LAB_PT_HIV (X, DSD) TARGET: Perform HIV Test</v>
      </c>
      <c r="P1265" s="19" t="str">
        <f t="shared" si="177"/>
        <v>LAB_PT_HIV (X, DSD) TARGET: Perform HIV Test</v>
      </c>
      <c r="Q1265" s="19" t="str">
        <f t="shared" si="184"/>
        <v>LAB_PT_HIV (X, DSD) TARGET</v>
      </c>
      <c r="R1265" s="19" t="str">
        <f t="shared" si="178"/>
        <v>LAB_PT_HIV_X_DSD_TARGET</v>
      </c>
      <c r="S1265" s="19" t="str">
        <f t="shared" si="179"/>
        <v>LAB_PT_HIV_X_DSD_TARGET</v>
      </c>
      <c r="T1265" s="19" t="b">
        <f>NOT(ISNA(VLOOKUP(B1265,dbcodes!A:B,2,FALSE)))</f>
        <v>1</v>
      </c>
      <c r="U1265" s="19" t="str">
        <f>IF(ISNA(VLOOKUP(B1265,dbcodes!A:B,2,FALSE)),des!R684,VLOOKUP(B1265,dbcodes!A:B,2,FALSE))</f>
        <v>LAB_PT_HIV_X_DSD_TARGET</v>
      </c>
      <c r="V1265" s="20" t="s">
        <v>2343</v>
      </c>
      <c r="W1265" s="107">
        <f>IF(ISNA(VLOOKUP(C1265,descriptions!A:B,2,FALSE)),des!V684,IF(G1265=" TARGET","Target ","")&amp;VLOOKUP(C1265,descriptions!A:B,2,FALSE))</f>
        <v>0</v>
      </c>
      <c r="X1265" s="20" t="s">
        <v>4</v>
      </c>
      <c r="Y1265" s="20" t="s">
        <v>831</v>
      </c>
      <c r="Z1265" s="20" t="s">
        <v>836</v>
      </c>
      <c r="AA1265" s="20" t="s">
        <v>102</v>
      </c>
      <c r="AB1265" s="20" t="s">
        <v>755</v>
      </c>
      <c r="AC1265" s="19" t="str">
        <f>IF(AB1265&lt;&gt;"",IF(NOT(ISNA(INDEX(os!A:A,MATCH(AB1265,os!B:B,0)))),INDEX(os!A:A,MATCH(AB1265,os!B:B,0)),"0"),"")</f>
        <v/>
      </c>
      <c r="AD1265" s="20" t="s">
        <v>830</v>
      </c>
      <c r="AE1265" s="20"/>
      <c r="AF1265" s="20"/>
      <c r="AG1265" s="20"/>
      <c r="AH1265" s="93" t="str">
        <f>IF(NOT(ISNA(VLOOKUP(B:B,ResultsTargets!A:A,1,0))),"TRUE","")</f>
        <v/>
      </c>
      <c r="AI1265" s="19" t="str">
        <f>IF(ISNA(VLOOKUP(C1265,dim_techarea!A:B,2,FALSE)),"",VLOOKUP(C1265,dim_techarea!A:B,2,FALSE))</f>
        <v>LAB_PT_HIV</v>
      </c>
      <c r="AJ1265" s="19" t="str">
        <f>IF(ISNA(VLOOKUP(AI1265,dim_techarea!B:C,2,FALSE)),"",VLOOKUP(AI1265,dim_techarea!B:C,2,FALSE))</f>
        <v>xQhrJvuWNbo</v>
      </c>
      <c r="AK1265" s="19" t="str">
        <f>IF(ISNA(VLOOKUP(TRIM(G1265),dim_targetsresults!A:B,2,FALSE)),"",VLOOKUP(TRIM(G1265),dim_targetsresults!A:C,2,FALSE))</f>
        <v>MER Targets</v>
      </c>
      <c r="AL1265" s="19" t="str">
        <f>IF(ISNA(VLOOKUP(AK1265,dim_targetsresults!B:C,2,FALSE)),"",VLOOKUP(AK1265,dim_targetsresults!B:C,2,FALSE))</f>
        <v>W8imnja2Owd</v>
      </c>
      <c r="AM1265" s="19" t="str">
        <f>IF(ISNA(VLOOKUP(TRIM(D1265),dim_numeratordenominator!A:B,2,FALSE)),"",VLOOKUP(TRIM(D1265),dim_numeratordenominator!A:C,2,FALSE))</f>
        <v/>
      </c>
      <c r="AN1265" s="19" t="str">
        <f>IF(ISNA(VLOOKUP(AM1265,dim_numeratordenominator!B:C,2,FALSE)),"",VLOOKUP(AM1265,dim_numeratordenominator!B:C,2,FALSE))</f>
        <v/>
      </c>
      <c r="AO1265" s="19" t="str">
        <f>IF(ISNA(VLOOKUP(TRIM(E1265),dim_supporttype!A:B,2,FALSE)),"",VLOOKUP(TRIM(E1265),dim_supporttype!A:C,2,FALSE))</f>
        <v>DSD</v>
      </c>
      <c r="AP1265" s="19" t="str">
        <f>IF(ISNA(VLOOKUP(AO1265,dim_supporttype!B:C,2,FALSE)),"",VLOOKUP(AO1265,dim_supporttype!B:C,2,FALSE))</f>
        <v>iM13vdNLWKb</v>
      </c>
      <c r="AQ1265" s="19" t="str">
        <f>IF(ISNA(VLOOKUP(TRIM(F1265),dim_disaggs!A:B,2,FALSE)),"No Disagg",VLOOKUP(TRIM(F1265),dim_disaggs!A:B,2,FALSE))</f>
        <v>No Disagg</v>
      </c>
      <c r="AR1265" s="19" t="str">
        <f>IF(ISNA(VLOOKUP(AQ1265,dim_disaggs!B:C,2,FALSE)),"",VLOOKUP(AQ1265,dim_disaggs!B:C,2,FALSE))</f>
        <v>werJlVT6sf3</v>
      </c>
      <c r="AS1265" s="72"/>
      <c r="AT1265" s="66"/>
      <c r="AU1265" s="72" t="s">
        <v>755</v>
      </c>
      <c r="AV1265" s="73" t="s">
        <v>755</v>
      </c>
      <c r="AW1265" s="66" t="s">
        <v>755</v>
      </c>
      <c r="AX1265" s="66" t="s">
        <v>755</v>
      </c>
      <c r="AY1265" s="20"/>
      <c r="AZ1265" s="20"/>
      <c r="BA1265" s="105" t="str">
        <f t="shared" si="180"/>
        <v/>
      </c>
      <c r="BB1265" s="20" t="str">
        <f t="shared" si="181"/>
        <v/>
      </c>
      <c r="BC1265" s="20"/>
      <c r="BD1265" s="20"/>
      <c r="BE1265" s="75" t="s">
        <v>755</v>
      </c>
      <c r="BF1265" s="73" t="s">
        <v>755</v>
      </c>
      <c r="BG1265" s="55" t="s">
        <v>755</v>
      </c>
      <c r="BH1265" s="76" t="s">
        <v>755</v>
      </c>
      <c r="BI1265" s="20" t="s">
        <v>755</v>
      </c>
      <c r="BJ1265" s="20" t="s">
        <v>755</v>
      </c>
      <c r="BK1265" s="55" t="s">
        <v>755</v>
      </c>
      <c r="BL1265" s="71" t="s">
        <v>755</v>
      </c>
      <c r="BM1265" s="77" t="s">
        <v>755</v>
      </c>
      <c r="BN1265" s="78" t="s">
        <v>755</v>
      </c>
      <c r="BO1265" s="77" t="s">
        <v>755</v>
      </c>
      <c r="BP1265" s="78" t="s">
        <v>755</v>
      </c>
    </row>
    <row r="1266" spans="1:68" x14ac:dyDescent="0.2">
      <c r="A1266" s="20" t="s">
        <v>95</v>
      </c>
      <c r="B1266" s="20" t="s">
        <v>1460</v>
      </c>
      <c r="C1266" s="20" t="s">
        <v>892</v>
      </c>
      <c r="D1266" s="20" t="s">
        <v>2138</v>
      </c>
      <c r="E1266" s="20" t="s">
        <v>78</v>
      </c>
      <c r="G1266" s="20" t="s">
        <v>2442</v>
      </c>
      <c r="I1266" s="19">
        <f t="shared" si="182"/>
        <v>25</v>
      </c>
      <c r="J1266" s="20" t="s">
        <v>755</v>
      </c>
      <c r="K1266" s="20" t="s">
        <v>2238</v>
      </c>
      <c r="L1266" s="95" t="str">
        <f>IF(M1266&lt;&gt;"",IF(NOT(ISNA(INDEX(cc!B:B,MATCH(M1266,cc!A:A,0)))),INDEX(cc!B:B,MATCH(M1266,cc!A:A,0)),"0"),"")</f>
        <v>default</v>
      </c>
      <c r="M1266" s="97" t="s">
        <v>13</v>
      </c>
      <c r="N1266" s="28" t="str">
        <f t="shared" si="183"/>
        <v xml:space="preserve"> TARGET</v>
      </c>
      <c r="O1266" s="19" t="str">
        <f t="shared" si="176"/>
        <v>LAB_PT_HIV (X, TA) TARGET: Perform HIV Test</v>
      </c>
      <c r="P1266" s="19" t="str">
        <f t="shared" si="177"/>
        <v>LAB_PT_HIV (X, TA) TARGET: Perform HIV Test</v>
      </c>
      <c r="Q1266" s="19" t="str">
        <f t="shared" si="184"/>
        <v>LAB_PT_HIV (X, TA) TARGET</v>
      </c>
      <c r="R1266" s="19" t="str">
        <f t="shared" si="178"/>
        <v>LAB_PT_HIV_X_TA_TARGET</v>
      </c>
      <c r="S1266" s="19" t="str">
        <f t="shared" si="179"/>
        <v>LAB_PT_HIV_X_TA_TARGET</v>
      </c>
      <c r="T1266" s="19" t="b">
        <f>NOT(ISNA(VLOOKUP(B1266,dbcodes!A:B,2,FALSE)))</f>
        <v>1</v>
      </c>
      <c r="U1266" s="19" t="str">
        <f>IF(ISNA(VLOOKUP(B1266,dbcodes!A:B,2,FALSE)),des!R685,VLOOKUP(B1266,dbcodes!A:B,2,FALSE))</f>
        <v>LAB_PT_HIV_X_TA_TARGET</v>
      </c>
      <c r="V1266" s="20" t="s">
        <v>2343</v>
      </c>
      <c r="W1266" s="107">
        <f>IF(ISNA(VLOOKUP(C1266,descriptions!A:B,2,FALSE)),des!V685,IF(G1266=" TARGET","Target ","")&amp;VLOOKUP(C1266,descriptions!A:B,2,FALSE))</f>
        <v>0</v>
      </c>
      <c r="X1266" s="20" t="s">
        <v>4</v>
      </c>
      <c r="Y1266" s="20" t="s">
        <v>831</v>
      </c>
      <c r="Z1266" s="20" t="s">
        <v>836</v>
      </c>
      <c r="AA1266" s="20" t="s">
        <v>102</v>
      </c>
      <c r="AB1266" s="20" t="s">
        <v>755</v>
      </c>
      <c r="AC1266" s="19" t="str">
        <f>IF(AB1266&lt;&gt;"",IF(NOT(ISNA(INDEX(os!A:A,MATCH(AB1266,os!B:B,0)))),INDEX(os!A:A,MATCH(AB1266,os!B:B,0)),"0"),"")</f>
        <v/>
      </c>
      <c r="AD1266" s="20" t="s">
        <v>830</v>
      </c>
      <c r="AH1266" s="93" t="str">
        <f>IF(NOT(ISNA(VLOOKUP(B:B,ResultsTargets!A:A,1,0))),"TRUE","")</f>
        <v/>
      </c>
      <c r="AI1266" s="19" t="str">
        <f>IF(ISNA(VLOOKUP(C1266,dim_techarea!A:B,2,FALSE)),"",VLOOKUP(C1266,dim_techarea!A:B,2,FALSE))</f>
        <v>LAB_PT_HIV</v>
      </c>
      <c r="AJ1266" s="19" t="str">
        <f>IF(ISNA(VLOOKUP(AI1266,dim_techarea!B:C,2,FALSE)),"",VLOOKUP(AI1266,dim_techarea!B:C,2,FALSE))</f>
        <v>xQhrJvuWNbo</v>
      </c>
      <c r="AK1266" s="19" t="str">
        <f>IF(ISNA(VLOOKUP(TRIM(G1266),dim_targetsresults!A:B,2,FALSE)),"",VLOOKUP(TRIM(G1266),dim_targetsresults!A:C,2,FALSE))</f>
        <v>MER Targets</v>
      </c>
      <c r="AL1266" s="19" t="str">
        <f>IF(ISNA(VLOOKUP(AK1266,dim_targetsresults!B:C,2,FALSE)),"",VLOOKUP(AK1266,dim_targetsresults!B:C,2,FALSE))</f>
        <v>W8imnja2Owd</v>
      </c>
      <c r="AM1266" s="19" t="str">
        <f>IF(ISNA(VLOOKUP(TRIM(D1266),dim_numeratordenominator!A:B,2,FALSE)),"",VLOOKUP(TRIM(D1266),dim_numeratordenominator!A:C,2,FALSE))</f>
        <v/>
      </c>
      <c r="AN1266" s="19" t="str">
        <f>IF(ISNA(VLOOKUP(AM1266,dim_numeratordenominator!B:C,2,FALSE)),"",VLOOKUP(AM1266,dim_numeratordenominator!B:C,2,FALSE))</f>
        <v/>
      </c>
      <c r="AO1266" s="19" t="str">
        <f>IF(ISNA(VLOOKUP(TRIM(E1266),dim_supporttype!A:B,2,FALSE)),"",VLOOKUP(TRIM(E1266),dim_supporttype!A:C,2,FALSE))</f>
        <v>TA</v>
      </c>
      <c r="AP1266" s="19" t="str">
        <f>IF(ISNA(VLOOKUP(AO1266,dim_supporttype!B:C,2,FALSE)),"",VLOOKUP(AO1266,dim_supporttype!B:C,2,FALSE))</f>
        <v>cRAGKdWIDn4</v>
      </c>
      <c r="AQ1266" s="19" t="str">
        <f>IF(ISNA(VLOOKUP(TRIM(F1266),dim_disaggs!A:B,2,FALSE)),"No Disagg",VLOOKUP(TRIM(F1266),dim_disaggs!A:B,2,FALSE))</f>
        <v>No Disagg</v>
      </c>
      <c r="AR1266" s="19" t="str">
        <f>IF(ISNA(VLOOKUP(AQ1266,dim_disaggs!B:C,2,FALSE)),"",VLOOKUP(AQ1266,dim_disaggs!B:C,2,FALSE))</f>
        <v>werJlVT6sf3</v>
      </c>
      <c r="AU1266" s="72" t="s">
        <v>755</v>
      </c>
      <c r="AV1266" s="73" t="s">
        <v>755</v>
      </c>
      <c r="AW1266" s="66" t="s">
        <v>755</v>
      </c>
      <c r="AX1266" s="66" t="s">
        <v>755</v>
      </c>
      <c r="BA1266" s="105" t="str">
        <f t="shared" si="180"/>
        <v/>
      </c>
      <c r="BB1266" s="20" t="str">
        <f t="shared" si="181"/>
        <v/>
      </c>
      <c r="BE1266" s="75" t="s">
        <v>755</v>
      </c>
      <c r="BF1266" s="73" t="s">
        <v>755</v>
      </c>
      <c r="BG1266" s="55" t="s">
        <v>755</v>
      </c>
      <c r="BH1266" s="76" t="s">
        <v>755</v>
      </c>
      <c r="BI1266" s="20" t="s">
        <v>755</v>
      </c>
      <c r="BJ1266" s="20" t="s">
        <v>755</v>
      </c>
      <c r="BK1266" s="55" t="s">
        <v>755</v>
      </c>
      <c r="BL1266" s="71" t="s">
        <v>755</v>
      </c>
      <c r="BM1266" s="77" t="s">
        <v>755</v>
      </c>
      <c r="BN1266" s="78" t="s">
        <v>755</v>
      </c>
      <c r="BO1266" s="77" t="s">
        <v>755</v>
      </c>
      <c r="BP1266" s="78" t="s">
        <v>755</v>
      </c>
    </row>
    <row r="1267" spans="1:68" x14ac:dyDescent="0.2">
      <c r="A1267" s="20" t="s">
        <v>95</v>
      </c>
      <c r="B1267" s="20" t="s">
        <v>1465</v>
      </c>
      <c r="C1267" s="20" t="s">
        <v>894</v>
      </c>
      <c r="D1267" s="20" t="s">
        <v>2136</v>
      </c>
      <c r="E1267" s="20" t="s">
        <v>77</v>
      </c>
      <c r="G1267" s="20" t="s">
        <v>20086</v>
      </c>
      <c r="I1267" s="19">
        <f t="shared" si="182"/>
        <v>21</v>
      </c>
      <c r="J1267" s="20" t="s">
        <v>755</v>
      </c>
      <c r="K1267" s="20" t="s">
        <v>2239</v>
      </c>
      <c r="L1267" s="95" t="str">
        <f>IF(M1267&lt;&gt;"",IF(NOT(ISNA(INDEX(cc!B:B,MATCH(M1267,cc!A:A,0)))),INDEX(cc!B:B,MATCH(M1267,cc!A:A,0)),"0"),"")</f>
        <v>default</v>
      </c>
      <c r="M1267" s="97" t="s">
        <v>13</v>
      </c>
      <c r="N1267" s="28" t="str">
        <f t="shared" si="183"/>
        <v/>
      </c>
      <c r="O1267" s="19" t="str">
        <f t="shared" si="176"/>
        <v>LAB_PT_TBAFB (P, DSD): Perform TB/AFB Test and Participate in PT</v>
      </c>
      <c r="P1267" s="19" t="str">
        <f t="shared" si="177"/>
        <v>LAB_PT_TBAFB (P, DSD): Perform TB/AFB Test and Participate in PT</v>
      </c>
      <c r="Q1267" s="19" t="str">
        <f t="shared" si="184"/>
        <v>LAB_PT_TBAFB (P, DSD)</v>
      </c>
      <c r="R1267" s="19" t="str">
        <f t="shared" si="178"/>
        <v>LAB_PT_TBAFB_P_DSD</v>
      </c>
      <c r="S1267" s="19" t="str">
        <f t="shared" si="179"/>
        <v>LAB_PT_TBAFB_P_DSD_</v>
      </c>
      <c r="T1267" s="19" t="b">
        <f>NOT(ISNA(VLOOKUP(B1267,dbcodes!A:B,2,FALSE)))</f>
        <v>1</v>
      </c>
      <c r="U1267" s="19" t="str">
        <f>IF(ISNA(VLOOKUP(B1267,dbcodes!A:B,2,FALSE)),des!R686,VLOOKUP(B1267,dbcodes!A:B,2,FALSE))</f>
        <v>LAB_PT_TBAFB_P_DSD</v>
      </c>
      <c r="V1267" s="20" t="s">
        <v>2338</v>
      </c>
      <c r="W1267" s="107">
        <f>IF(ISNA(VLOOKUP(C1267,descriptions!A:B,2,FALSE)),des!V686,IF(G1267=" TARGET","Target ","")&amp;VLOOKUP(C1267,descriptions!A:B,2,FALSE))</f>
        <v>0</v>
      </c>
      <c r="X1267" s="20" t="s">
        <v>4</v>
      </c>
      <c r="Y1267" s="20" t="s">
        <v>831</v>
      </c>
      <c r="Z1267" s="20" t="s">
        <v>836</v>
      </c>
      <c r="AA1267" s="20" t="s">
        <v>102</v>
      </c>
      <c r="AB1267" s="20" t="s">
        <v>755</v>
      </c>
      <c r="AC1267" s="19" t="str">
        <f>IF(AB1267&lt;&gt;"",IF(NOT(ISNA(INDEX(os!A:A,MATCH(AB1267,os!B:B,0)))),INDEX(os!A:A,MATCH(AB1267,os!B:B,0)),"0"),"")</f>
        <v/>
      </c>
      <c r="AD1267" s="20" t="s">
        <v>830</v>
      </c>
      <c r="AH1267" s="93" t="str">
        <f>IF(NOT(ISNA(VLOOKUP(B:B,ResultsTargets!A:A,1,0))),"TRUE","")</f>
        <v/>
      </c>
      <c r="AI1267" s="19" t="str">
        <f>IF(ISNA(VLOOKUP(C1267,dim_techarea!A:B,2,FALSE)),"",VLOOKUP(C1267,dim_techarea!A:B,2,FALSE))</f>
        <v>LAB_PT_TBAFB</v>
      </c>
      <c r="AJ1267" s="19" t="str">
        <f>IF(ISNA(VLOOKUP(AI1267,dim_techarea!B:C,2,FALSE)),"",VLOOKUP(AI1267,dim_techarea!B:C,2,FALSE))</f>
        <v>CQ852K41BdZ</v>
      </c>
      <c r="AK1267" s="19" t="str">
        <f>IF(ISNA(VLOOKUP(TRIM(G1267),dim_targetsresults!A:B,2,FALSE)),"",VLOOKUP(TRIM(G1267),dim_targetsresults!A:C,2,FALSE))</f>
        <v>MER Results</v>
      </c>
      <c r="AL1267" s="19" t="str">
        <f>IF(ISNA(VLOOKUP(AK1267,dim_targetsresults!B:C,2,FALSE)),"",VLOOKUP(AK1267,dim_targetsresults!B:C,2,FALSE))</f>
        <v>Jh0jDM5yQ2E</v>
      </c>
      <c r="AM1267" s="19" t="str">
        <f>IF(ISNA(VLOOKUP(TRIM(D1267),dim_numeratordenominator!A:B,2,FALSE)),"",VLOOKUP(TRIM(D1267),dim_numeratordenominator!A:C,2,FALSE))</f>
        <v/>
      </c>
      <c r="AN1267" s="19" t="str">
        <f>IF(ISNA(VLOOKUP(AM1267,dim_numeratordenominator!B:C,2,FALSE)),"",VLOOKUP(AM1267,dim_numeratordenominator!B:C,2,FALSE))</f>
        <v/>
      </c>
      <c r="AO1267" s="19" t="str">
        <f>IF(ISNA(VLOOKUP(TRIM(E1267),dim_supporttype!A:B,2,FALSE)),"",VLOOKUP(TRIM(E1267),dim_supporttype!A:C,2,FALSE))</f>
        <v>DSD</v>
      </c>
      <c r="AP1267" s="19" t="str">
        <f>IF(ISNA(VLOOKUP(AO1267,dim_supporttype!B:C,2,FALSE)),"",VLOOKUP(AO1267,dim_supporttype!B:C,2,FALSE))</f>
        <v>iM13vdNLWKb</v>
      </c>
      <c r="AQ1267" s="19" t="str">
        <f>IF(ISNA(VLOOKUP(TRIM(F1267),dim_disaggs!A:B,2,FALSE)),"No Disagg",VLOOKUP(TRIM(F1267),dim_disaggs!A:B,2,FALSE))</f>
        <v>No Disagg</v>
      </c>
      <c r="AR1267" s="19" t="str">
        <f>IF(ISNA(VLOOKUP(AQ1267,dim_disaggs!B:C,2,FALSE)),"",VLOOKUP(AQ1267,dim_disaggs!B:C,2,FALSE))</f>
        <v>werJlVT6sf3</v>
      </c>
      <c r="AU1267" s="72" t="s">
        <v>755</v>
      </c>
      <c r="AV1267" s="73" t="s">
        <v>755</v>
      </c>
      <c r="AW1267" s="66" t="s">
        <v>755</v>
      </c>
      <c r="AX1267" s="66" t="s">
        <v>755</v>
      </c>
      <c r="BA1267" s="105" t="str">
        <f t="shared" si="180"/>
        <v/>
      </c>
      <c r="BB1267" s="20" t="str">
        <f t="shared" si="181"/>
        <v/>
      </c>
      <c r="BE1267" s="75" t="s">
        <v>755</v>
      </c>
      <c r="BF1267" s="73" t="s">
        <v>755</v>
      </c>
      <c r="BG1267" s="55" t="s">
        <v>755</v>
      </c>
      <c r="BH1267" s="76" t="s">
        <v>755</v>
      </c>
      <c r="BI1267" s="20" t="s">
        <v>755</v>
      </c>
      <c r="BJ1267" s="20" t="s">
        <v>755</v>
      </c>
      <c r="BK1267" s="55" t="s">
        <v>755</v>
      </c>
      <c r="BL1267" s="71" t="s">
        <v>755</v>
      </c>
      <c r="BM1267" s="77" t="s">
        <v>755</v>
      </c>
      <c r="BN1267" s="78" t="s">
        <v>755</v>
      </c>
      <c r="BO1267" s="77" t="s">
        <v>755</v>
      </c>
      <c r="BP1267" s="78" t="s">
        <v>755</v>
      </c>
    </row>
    <row r="1268" spans="1:68" s="3" customFormat="1" x14ac:dyDescent="0.2">
      <c r="A1268" s="20" t="s">
        <v>95</v>
      </c>
      <c r="B1268" s="20" t="s">
        <v>1467</v>
      </c>
      <c r="C1268" s="20" t="s">
        <v>894</v>
      </c>
      <c r="D1268" s="20" t="s">
        <v>2136</v>
      </c>
      <c r="E1268" s="20" t="s">
        <v>78</v>
      </c>
      <c r="F1268" s="20"/>
      <c r="G1268" s="20" t="s">
        <v>20086</v>
      </c>
      <c r="H1268" s="20"/>
      <c r="I1268" s="19">
        <f t="shared" si="182"/>
        <v>20</v>
      </c>
      <c r="J1268" s="20" t="s">
        <v>755</v>
      </c>
      <c r="K1268" s="20" t="s">
        <v>2239</v>
      </c>
      <c r="L1268" s="95" t="str">
        <f>IF(M1268&lt;&gt;"",IF(NOT(ISNA(INDEX(cc!B:B,MATCH(M1268,cc!A:A,0)))),INDEX(cc!B:B,MATCH(M1268,cc!A:A,0)),"0"),"")</f>
        <v>default</v>
      </c>
      <c r="M1268" s="97" t="s">
        <v>13</v>
      </c>
      <c r="N1268" s="28" t="str">
        <f t="shared" si="183"/>
        <v/>
      </c>
      <c r="O1268" s="19" t="str">
        <f t="shared" si="176"/>
        <v>LAB_PT_TBAFB (P, TA): Perform TB/AFB Test and Participate in PT</v>
      </c>
      <c r="P1268" s="19" t="str">
        <f t="shared" si="177"/>
        <v>LAB_PT_TBAFB (P, TA): Perform TB/AFB Test and Participate in PT</v>
      </c>
      <c r="Q1268" s="19" t="str">
        <f t="shared" si="184"/>
        <v>LAB_PT_TBAFB (P, TA)</v>
      </c>
      <c r="R1268" s="19" t="str">
        <f t="shared" si="178"/>
        <v>LAB_PT_TBAFB_P_TA</v>
      </c>
      <c r="S1268" s="19" t="str">
        <f t="shared" si="179"/>
        <v>LAB_PT_TBAFB_P_TA_</v>
      </c>
      <c r="T1268" s="19" t="b">
        <f>NOT(ISNA(VLOOKUP(B1268,dbcodes!A:B,2,FALSE)))</f>
        <v>1</v>
      </c>
      <c r="U1268" s="19" t="str">
        <f>IF(ISNA(VLOOKUP(B1268,dbcodes!A:B,2,FALSE)),des!R687,VLOOKUP(B1268,dbcodes!A:B,2,FALSE))</f>
        <v>LAB_PT_TBAFB_P_TA</v>
      </c>
      <c r="V1268" s="20" t="s">
        <v>2338</v>
      </c>
      <c r="W1268" s="107">
        <f>IF(ISNA(VLOOKUP(C1268,descriptions!A:B,2,FALSE)),des!V687,IF(G1268=" TARGET","Target ","")&amp;VLOOKUP(C1268,descriptions!A:B,2,FALSE))</f>
        <v>0</v>
      </c>
      <c r="X1268" s="20" t="s">
        <v>4</v>
      </c>
      <c r="Y1268" s="20" t="s">
        <v>831</v>
      </c>
      <c r="Z1268" s="20" t="s">
        <v>836</v>
      </c>
      <c r="AA1268" s="20" t="s">
        <v>102</v>
      </c>
      <c r="AB1268" s="20" t="s">
        <v>755</v>
      </c>
      <c r="AC1268" s="19" t="str">
        <f>IF(AB1268&lt;&gt;"",IF(NOT(ISNA(INDEX(os!A:A,MATCH(AB1268,os!B:B,0)))),INDEX(os!A:A,MATCH(AB1268,os!B:B,0)),"0"),"")</f>
        <v/>
      </c>
      <c r="AD1268" s="20" t="s">
        <v>830</v>
      </c>
      <c r="AE1268" s="20"/>
      <c r="AF1268" s="20"/>
      <c r="AG1268" s="20"/>
      <c r="AH1268" s="93" t="str">
        <f>IF(NOT(ISNA(VLOOKUP(B:B,ResultsTargets!A:A,1,0))),"TRUE","")</f>
        <v/>
      </c>
      <c r="AI1268" s="19" t="str">
        <f>IF(ISNA(VLOOKUP(C1268,dim_techarea!A:B,2,FALSE)),"",VLOOKUP(C1268,dim_techarea!A:B,2,FALSE))</f>
        <v>LAB_PT_TBAFB</v>
      </c>
      <c r="AJ1268" s="19" t="str">
        <f>IF(ISNA(VLOOKUP(AI1268,dim_techarea!B:C,2,FALSE)),"",VLOOKUP(AI1268,dim_techarea!B:C,2,FALSE))</f>
        <v>CQ852K41BdZ</v>
      </c>
      <c r="AK1268" s="19" t="str">
        <f>IF(ISNA(VLOOKUP(TRIM(G1268),dim_targetsresults!A:B,2,FALSE)),"",VLOOKUP(TRIM(G1268),dim_targetsresults!A:C,2,FALSE))</f>
        <v>MER Results</v>
      </c>
      <c r="AL1268" s="19" t="str">
        <f>IF(ISNA(VLOOKUP(AK1268,dim_targetsresults!B:C,2,FALSE)),"",VLOOKUP(AK1268,dim_targetsresults!B:C,2,FALSE))</f>
        <v>Jh0jDM5yQ2E</v>
      </c>
      <c r="AM1268" s="19" t="str">
        <f>IF(ISNA(VLOOKUP(TRIM(D1268),dim_numeratordenominator!A:B,2,FALSE)),"",VLOOKUP(TRIM(D1268),dim_numeratordenominator!A:C,2,FALSE))</f>
        <v/>
      </c>
      <c r="AN1268" s="19" t="str">
        <f>IF(ISNA(VLOOKUP(AM1268,dim_numeratordenominator!B:C,2,FALSE)),"",VLOOKUP(AM1268,dim_numeratordenominator!B:C,2,FALSE))</f>
        <v/>
      </c>
      <c r="AO1268" s="19" t="str">
        <f>IF(ISNA(VLOOKUP(TRIM(E1268),dim_supporttype!A:B,2,FALSE)),"",VLOOKUP(TRIM(E1268),dim_supporttype!A:C,2,FALSE))</f>
        <v>TA</v>
      </c>
      <c r="AP1268" s="19" t="str">
        <f>IF(ISNA(VLOOKUP(AO1268,dim_supporttype!B:C,2,FALSE)),"",VLOOKUP(AO1268,dim_supporttype!B:C,2,FALSE))</f>
        <v>cRAGKdWIDn4</v>
      </c>
      <c r="AQ1268" s="19" t="str">
        <f>IF(ISNA(VLOOKUP(TRIM(F1268),dim_disaggs!A:B,2,FALSE)),"No Disagg",VLOOKUP(TRIM(F1268),dim_disaggs!A:B,2,FALSE))</f>
        <v>No Disagg</v>
      </c>
      <c r="AR1268" s="19" t="str">
        <f>IF(ISNA(VLOOKUP(AQ1268,dim_disaggs!B:C,2,FALSE)),"",VLOOKUP(AQ1268,dim_disaggs!B:C,2,FALSE))</f>
        <v>werJlVT6sf3</v>
      </c>
      <c r="AS1268" s="72"/>
      <c r="AT1268" s="66"/>
      <c r="AU1268" s="72" t="s">
        <v>755</v>
      </c>
      <c r="AV1268" s="73" t="s">
        <v>755</v>
      </c>
      <c r="AW1268" s="66" t="s">
        <v>755</v>
      </c>
      <c r="AX1268" s="66" t="s">
        <v>755</v>
      </c>
      <c r="AY1268" s="20"/>
      <c r="AZ1268" s="20"/>
      <c r="BA1268" s="105" t="str">
        <f t="shared" si="180"/>
        <v/>
      </c>
      <c r="BB1268" s="20" t="str">
        <f t="shared" si="181"/>
        <v/>
      </c>
      <c r="BC1268" s="20"/>
      <c r="BD1268" s="20"/>
      <c r="BE1268" s="75" t="s">
        <v>755</v>
      </c>
      <c r="BF1268" s="73" t="s">
        <v>755</v>
      </c>
      <c r="BG1268" s="55" t="s">
        <v>755</v>
      </c>
      <c r="BH1268" s="76" t="s">
        <v>755</v>
      </c>
      <c r="BI1268" s="20" t="s">
        <v>755</v>
      </c>
      <c r="BJ1268" s="20" t="s">
        <v>755</v>
      </c>
      <c r="BK1268" s="55" t="s">
        <v>755</v>
      </c>
      <c r="BL1268" s="71" t="s">
        <v>755</v>
      </c>
      <c r="BM1268" s="77" t="s">
        <v>755</v>
      </c>
      <c r="BN1268" s="78" t="s">
        <v>755</v>
      </c>
      <c r="BO1268" s="77" t="s">
        <v>755</v>
      </c>
      <c r="BP1268" s="78" t="s">
        <v>755</v>
      </c>
    </row>
    <row r="1269" spans="1:68" s="3" customFormat="1" x14ac:dyDescent="0.2">
      <c r="A1269" s="20" t="s">
        <v>95</v>
      </c>
      <c r="B1269" s="20" t="s">
        <v>1469</v>
      </c>
      <c r="C1269" s="20" t="s">
        <v>894</v>
      </c>
      <c r="D1269" s="20" t="s">
        <v>2137</v>
      </c>
      <c r="E1269" s="20" t="s">
        <v>77</v>
      </c>
      <c r="F1269" s="20"/>
      <c r="G1269" s="20" t="s">
        <v>20086</v>
      </c>
      <c r="H1269" s="20"/>
      <c r="I1269" s="19">
        <f t="shared" si="182"/>
        <v>21</v>
      </c>
      <c r="J1269" s="20" t="s">
        <v>755</v>
      </c>
      <c r="K1269" s="20" t="s">
        <v>2240</v>
      </c>
      <c r="L1269" s="95" t="str">
        <f>IF(M1269&lt;&gt;"",IF(NOT(ISNA(INDEX(cc!B:B,MATCH(M1269,cc!A:A,0)))),INDEX(cc!B:B,MATCH(M1269,cc!A:A,0)),"0"),"")</f>
        <v>default</v>
      </c>
      <c r="M1269" s="97" t="s">
        <v>13</v>
      </c>
      <c r="N1269" s="28" t="str">
        <f t="shared" si="183"/>
        <v/>
      </c>
      <c r="O1269" s="19" t="str">
        <f t="shared" si="176"/>
        <v>LAB_PT_TBAFB (S, DSD): Perform TB/AFB Test, Participate and pass PT</v>
      </c>
      <c r="P1269" s="19" t="str">
        <f t="shared" si="177"/>
        <v>LAB_PT_TBAFB (S, DSD): Perform TB/AFB Test, Participate and pass PT</v>
      </c>
      <c r="Q1269" s="19" t="str">
        <f t="shared" si="184"/>
        <v>LAB_PT_TBAFB (S, DSD)</v>
      </c>
      <c r="R1269" s="19" t="str">
        <f t="shared" si="178"/>
        <v>LAB_PT_TBAFB_S_DSD</v>
      </c>
      <c r="S1269" s="19" t="str">
        <f t="shared" si="179"/>
        <v>LAB_PT_TBAFB_S_DSD_</v>
      </c>
      <c r="T1269" s="19" t="b">
        <f>NOT(ISNA(VLOOKUP(B1269,dbcodes!A:B,2,FALSE)))</f>
        <v>1</v>
      </c>
      <c r="U1269" s="19" t="str">
        <f>IF(ISNA(VLOOKUP(B1269,dbcodes!A:B,2,FALSE)),des!R688,VLOOKUP(B1269,dbcodes!A:B,2,FALSE))</f>
        <v>LAB_PT_TBAFB_S_DSD</v>
      </c>
      <c r="V1269" s="20" t="s">
        <v>2340</v>
      </c>
      <c r="W1269" s="107">
        <f>IF(ISNA(VLOOKUP(C1269,descriptions!A:B,2,FALSE)),des!V688,IF(G1269=" TARGET","Target ","")&amp;VLOOKUP(C1269,descriptions!A:B,2,FALSE))</f>
        <v>0</v>
      </c>
      <c r="X1269" s="20" t="s">
        <v>4</v>
      </c>
      <c r="Y1269" s="20" t="s">
        <v>831</v>
      </c>
      <c r="Z1269" s="20" t="s">
        <v>836</v>
      </c>
      <c r="AA1269" s="20" t="s">
        <v>102</v>
      </c>
      <c r="AB1269" s="20" t="s">
        <v>755</v>
      </c>
      <c r="AC1269" s="19" t="str">
        <f>IF(AB1269&lt;&gt;"",IF(NOT(ISNA(INDEX(os!A:A,MATCH(AB1269,os!B:B,0)))),INDEX(os!A:A,MATCH(AB1269,os!B:B,0)),"0"),"")</f>
        <v/>
      </c>
      <c r="AD1269" s="20" t="s">
        <v>830</v>
      </c>
      <c r="AE1269" s="20"/>
      <c r="AF1269" s="20"/>
      <c r="AG1269" s="20"/>
      <c r="AH1269" s="93" t="str">
        <f>IF(NOT(ISNA(VLOOKUP(B:B,ResultsTargets!A:A,1,0))),"TRUE","")</f>
        <v/>
      </c>
      <c r="AI1269" s="19" t="str">
        <f>IF(ISNA(VLOOKUP(C1269,dim_techarea!A:B,2,FALSE)),"",VLOOKUP(C1269,dim_techarea!A:B,2,FALSE))</f>
        <v>LAB_PT_TBAFB</v>
      </c>
      <c r="AJ1269" s="19" t="str">
        <f>IF(ISNA(VLOOKUP(AI1269,dim_techarea!B:C,2,FALSE)),"",VLOOKUP(AI1269,dim_techarea!B:C,2,FALSE))</f>
        <v>CQ852K41BdZ</v>
      </c>
      <c r="AK1269" s="19" t="str">
        <f>IF(ISNA(VLOOKUP(TRIM(G1269),dim_targetsresults!A:B,2,FALSE)),"",VLOOKUP(TRIM(G1269),dim_targetsresults!A:C,2,FALSE))</f>
        <v>MER Results</v>
      </c>
      <c r="AL1269" s="19" t="str">
        <f>IF(ISNA(VLOOKUP(AK1269,dim_targetsresults!B:C,2,FALSE)),"",VLOOKUP(AK1269,dim_targetsresults!B:C,2,FALSE))</f>
        <v>Jh0jDM5yQ2E</v>
      </c>
      <c r="AM1269" s="19" t="str">
        <f>IF(ISNA(VLOOKUP(TRIM(D1269),dim_numeratordenominator!A:B,2,FALSE)),"",VLOOKUP(TRIM(D1269),dim_numeratordenominator!A:C,2,FALSE))</f>
        <v/>
      </c>
      <c r="AN1269" s="19" t="str">
        <f>IF(ISNA(VLOOKUP(AM1269,dim_numeratordenominator!B:C,2,FALSE)),"",VLOOKUP(AM1269,dim_numeratordenominator!B:C,2,FALSE))</f>
        <v/>
      </c>
      <c r="AO1269" s="19" t="str">
        <f>IF(ISNA(VLOOKUP(TRIM(E1269),dim_supporttype!A:B,2,FALSE)),"",VLOOKUP(TRIM(E1269),dim_supporttype!A:C,2,FALSE))</f>
        <v>DSD</v>
      </c>
      <c r="AP1269" s="19" t="str">
        <f>IF(ISNA(VLOOKUP(AO1269,dim_supporttype!B:C,2,FALSE)),"",VLOOKUP(AO1269,dim_supporttype!B:C,2,FALSE))</f>
        <v>iM13vdNLWKb</v>
      </c>
      <c r="AQ1269" s="19" t="str">
        <f>IF(ISNA(VLOOKUP(TRIM(F1269),dim_disaggs!A:B,2,FALSE)),"No Disagg",VLOOKUP(TRIM(F1269),dim_disaggs!A:B,2,FALSE))</f>
        <v>No Disagg</v>
      </c>
      <c r="AR1269" s="19" t="str">
        <f>IF(ISNA(VLOOKUP(AQ1269,dim_disaggs!B:C,2,FALSE)),"",VLOOKUP(AQ1269,dim_disaggs!B:C,2,FALSE))</f>
        <v>werJlVT6sf3</v>
      </c>
      <c r="AS1269" s="72"/>
      <c r="AT1269" s="66"/>
      <c r="AU1269" s="72" t="s">
        <v>755</v>
      </c>
      <c r="AV1269" s="73" t="s">
        <v>755</v>
      </c>
      <c r="AW1269" s="66" t="s">
        <v>755</v>
      </c>
      <c r="AX1269" s="66" t="s">
        <v>755</v>
      </c>
      <c r="AY1269" s="20"/>
      <c r="AZ1269" s="20"/>
      <c r="BA1269" s="105" t="str">
        <f t="shared" si="180"/>
        <v/>
      </c>
      <c r="BB1269" s="20" t="str">
        <f t="shared" si="181"/>
        <v/>
      </c>
      <c r="BC1269" s="20"/>
      <c r="BD1269" s="20"/>
      <c r="BE1269" s="75" t="s">
        <v>755</v>
      </c>
      <c r="BF1269" s="73" t="s">
        <v>755</v>
      </c>
      <c r="BG1269" s="55" t="s">
        <v>755</v>
      </c>
      <c r="BH1269" s="76" t="s">
        <v>755</v>
      </c>
      <c r="BI1269" s="20" t="s">
        <v>755</v>
      </c>
      <c r="BJ1269" s="20" t="s">
        <v>755</v>
      </c>
      <c r="BK1269" s="55" t="s">
        <v>755</v>
      </c>
      <c r="BL1269" s="71" t="s">
        <v>755</v>
      </c>
      <c r="BM1269" s="77" t="s">
        <v>755</v>
      </c>
      <c r="BN1269" s="78" t="s">
        <v>755</v>
      </c>
      <c r="BO1269" s="77" t="s">
        <v>755</v>
      </c>
      <c r="BP1269" s="78" t="s">
        <v>755</v>
      </c>
    </row>
    <row r="1270" spans="1:68" x14ac:dyDescent="0.2">
      <c r="A1270" s="20" t="s">
        <v>95</v>
      </c>
      <c r="B1270" s="20" t="s">
        <v>1471</v>
      </c>
      <c r="C1270" s="20" t="s">
        <v>894</v>
      </c>
      <c r="D1270" s="20" t="s">
        <v>2137</v>
      </c>
      <c r="E1270" s="20" t="s">
        <v>78</v>
      </c>
      <c r="G1270" s="20" t="s">
        <v>20086</v>
      </c>
      <c r="I1270" s="19">
        <f t="shared" si="182"/>
        <v>20</v>
      </c>
      <c r="J1270" s="20" t="s">
        <v>755</v>
      </c>
      <c r="K1270" s="20" t="s">
        <v>2240</v>
      </c>
      <c r="L1270" s="95" t="str">
        <f>IF(M1270&lt;&gt;"",IF(NOT(ISNA(INDEX(cc!B:B,MATCH(M1270,cc!A:A,0)))),INDEX(cc!B:B,MATCH(M1270,cc!A:A,0)),"0"),"")</f>
        <v>default</v>
      </c>
      <c r="M1270" s="97" t="s">
        <v>13</v>
      </c>
      <c r="N1270" s="28" t="str">
        <f t="shared" si="183"/>
        <v/>
      </c>
      <c r="O1270" s="19" t="str">
        <f t="shared" si="176"/>
        <v>LAB_PT_TBAFB (S, TA): Perform TB/AFB Test, Participate and pass PT</v>
      </c>
      <c r="P1270" s="19" t="str">
        <f t="shared" si="177"/>
        <v>LAB_PT_TBAFB (S, TA): Perform TB/AFB Test, Participate and pass PT</v>
      </c>
      <c r="Q1270" s="19" t="str">
        <f t="shared" si="184"/>
        <v>LAB_PT_TBAFB (S, TA)</v>
      </c>
      <c r="R1270" s="19" t="str">
        <f t="shared" si="178"/>
        <v>LAB_PT_TBAFB_S_TA</v>
      </c>
      <c r="S1270" s="19" t="str">
        <f t="shared" si="179"/>
        <v>LAB_PT_TBAFB_S_TA_</v>
      </c>
      <c r="T1270" s="19" t="b">
        <f>NOT(ISNA(VLOOKUP(B1270,dbcodes!A:B,2,FALSE)))</f>
        <v>1</v>
      </c>
      <c r="U1270" s="19" t="str">
        <f>IF(ISNA(VLOOKUP(B1270,dbcodes!A:B,2,FALSE)),des!R689,VLOOKUP(B1270,dbcodes!A:B,2,FALSE))</f>
        <v>LAB_PT_TBAFB_S_TA</v>
      </c>
      <c r="V1270" s="20" t="s">
        <v>2340</v>
      </c>
      <c r="W1270" s="107">
        <f>IF(ISNA(VLOOKUP(C1270,descriptions!A:B,2,FALSE)),des!V689,IF(G1270=" TARGET","Target ","")&amp;VLOOKUP(C1270,descriptions!A:B,2,FALSE))</f>
        <v>0</v>
      </c>
      <c r="X1270" s="20" t="s">
        <v>4</v>
      </c>
      <c r="Y1270" s="20" t="s">
        <v>831</v>
      </c>
      <c r="Z1270" s="20" t="s">
        <v>836</v>
      </c>
      <c r="AA1270" s="20" t="s">
        <v>102</v>
      </c>
      <c r="AB1270" s="20" t="s">
        <v>755</v>
      </c>
      <c r="AC1270" s="19" t="str">
        <f>IF(AB1270&lt;&gt;"",IF(NOT(ISNA(INDEX(os!A:A,MATCH(AB1270,os!B:B,0)))),INDEX(os!A:A,MATCH(AB1270,os!B:B,0)),"0"),"")</f>
        <v/>
      </c>
      <c r="AD1270" s="20" t="s">
        <v>830</v>
      </c>
      <c r="AH1270" s="93" t="str">
        <f>IF(NOT(ISNA(VLOOKUP(B:B,ResultsTargets!A:A,1,0))),"TRUE","")</f>
        <v/>
      </c>
      <c r="AI1270" s="19" t="str">
        <f>IF(ISNA(VLOOKUP(C1270,dim_techarea!A:B,2,FALSE)),"",VLOOKUP(C1270,dim_techarea!A:B,2,FALSE))</f>
        <v>LAB_PT_TBAFB</v>
      </c>
      <c r="AJ1270" s="19" t="str">
        <f>IF(ISNA(VLOOKUP(AI1270,dim_techarea!B:C,2,FALSE)),"",VLOOKUP(AI1270,dim_techarea!B:C,2,FALSE))</f>
        <v>CQ852K41BdZ</v>
      </c>
      <c r="AK1270" s="19" t="str">
        <f>IF(ISNA(VLOOKUP(TRIM(G1270),dim_targetsresults!A:B,2,FALSE)),"",VLOOKUP(TRIM(G1270),dim_targetsresults!A:C,2,FALSE))</f>
        <v>MER Results</v>
      </c>
      <c r="AL1270" s="19" t="str">
        <f>IF(ISNA(VLOOKUP(AK1270,dim_targetsresults!B:C,2,FALSE)),"",VLOOKUP(AK1270,dim_targetsresults!B:C,2,FALSE))</f>
        <v>Jh0jDM5yQ2E</v>
      </c>
      <c r="AM1270" s="19" t="str">
        <f>IF(ISNA(VLOOKUP(TRIM(D1270),dim_numeratordenominator!A:B,2,FALSE)),"",VLOOKUP(TRIM(D1270),dim_numeratordenominator!A:C,2,FALSE))</f>
        <v/>
      </c>
      <c r="AN1270" s="19" t="str">
        <f>IF(ISNA(VLOOKUP(AM1270,dim_numeratordenominator!B:C,2,FALSE)),"",VLOOKUP(AM1270,dim_numeratordenominator!B:C,2,FALSE))</f>
        <v/>
      </c>
      <c r="AO1270" s="19" t="str">
        <f>IF(ISNA(VLOOKUP(TRIM(E1270),dim_supporttype!A:B,2,FALSE)),"",VLOOKUP(TRIM(E1270),dim_supporttype!A:C,2,FALSE))</f>
        <v>TA</v>
      </c>
      <c r="AP1270" s="19" t="str">
        <f>IF(ISNA(VLOOKUP(AO1270,dim_supporttype!B:C,2,FALSE)),"",VLOOKUP(AO1270,dim_supporttype!B:C,2,FALSE))</f>
        <v>cRAGKdWIDn4</v>
      </c>
      <c r="AQ1270" s="19" t="str">
        <f>IF(ISNA(VLOOKUP(TRIM(F1270),dim_disaggs!A:B,2,FALSE)),"No Disagg",VLOOKUP(TRIM(F1270),dim_disaggs!A:B,2,FALSE))</f>
        <v>No Disagg</v>
      </c>
      <c r="AR1270" s="19" t="str">
        <f>IF(ISNA(VLOOKUP(AQ1270,dim_disaggs!B:C,2,FALSE)),"",VLOOKUP(AQ1270,dim_disaggs!B:C,2,FALSE))</f>
        <v>werJlVT6sf3</v>
      </c>
      <c r="AU1270" s="72" t="s">
        <v>755</v>
      </c>
      <c r="AV1270" s="73" t="s">
        <v>755</v>
      </c>
      <c r="AW1270" s="66" t="s">
        <v>755</v>
      </c>
      <c r="AX1270" s="66" t="s">
        <v>755</v>
      </c>
      <c r="BA1270" s="105" t="str">
        <f t="shared" si="180"/>
        <v/>
      </c>
      <c r="BB1270" s="20" t="str">
        <f t="shared" si="181"/>
        <v/>
      </c>
      <c r="BE1270" s="75" t="s">
        <v>755</v>
      </c>
      <c r="BF1270" s="73" t="s">
        <v>755</v>
      </c>
      <c r="BG1270" s="55" t="s">
        <v>755</v>
      </c>
      <c r="BH1270" s="76" t="s">
        <v>755</v>
      </c>
      <c r="BI1270" s="20" t="s">
        <v>755</v>
      </c>
      <c r="BJ1270" s="20" t="s">
        <v>755</v>
      </c>
      <c r="BK1270" s="55" t="s">
        <v>755</v>
      </c>
      <c r="BL1270" s="71" t="s">
        <v>755</v>
      </c>
      <c r="BM1270" s="77" t="s">
        <v>755</v>
      </c>
      <c r="BN1270" s="78" t="s">
        <v>755</v>
      </c>
      <c r="BO1270" s="77" t="s">
        <v>755</v>
      </c>
      <c r="BP1270" s="78" t="s">
        <v>755</v>
      </c>
    </row>
    <row r="1271" spans="1:68" x14ac:dyDescent="0.2">
      <c r="A1271" s="20" t="s">
        <v>95</v>
      </c>
      <c r="B1271" s="20" t="s">
        <v>1473</v>
      </c>
      <c r="C1271" s="20" t="s">
        <v>894</v>
      </c>
      <c r="D1271" s="20" t="s">
        <v>2138</v>
      </c>
      <c r="E1271" s="20" t="s">
        <v>77</v>
      </c>
      <c r="G1271" s="20" t="s">
        <v>20086</v>
      </c>
      <c r="I1271" s="19">
        <f t="shared" si="182"/>
        <v>21</v>
      </c>
      <c r="J1271" s="20" t="s">
        <v>755</v>
      </c>
      <c r="K1271" s="20" t="s">
        <v>2241</v>
      </c>
      <c r="L1271" s="95" t="str">
        <f>IF(M1271&lt;&gt;"",IF(NOT(ISNA(INDEX(cc!B:B,MATCH(M1271,cc!A:A,0)))),INDEX(cc!B:B,MATCH(M1271,cc!A:A,0)),"0"),"")</f>
        <v>default</v>
      </c>
      <c r="M1271" s="97" t="s">
        <v>13</v>
      </c>
      <c r="N1271" s="28" t="str">
        <f t="shared" si="183"/>
        <v/>
      </c>
      <c r="O1271" s="19" t="str">
        <f t="shared" si="176"/>
        <v>LAB_PT_TBAFB (X, DSD): Perform TB/AFB Test</v>
      </c>
      <c r="P1271" s="19" t="str">
        <f t="shared" si="177"/>
        <v>LAB_PT_TBAFB (X, DSD): Perform TB/AFB Test</v>
      </c>
      <c r="Q1271" s="19" t="str">
        <f t="shared" si="184"/>
        <v>LAB_PT_TBAFB (X, DSD)</v>
      </c>
      <c r="R1271" s="19" t="str">
        <f t="shared" si="178"/>
        <v>LAB_PT_TBAFB_X_DSD</v>
      </c>
      <c r="S1271" s="19" t="str">
        <f t="shared" si="179"/>
        <v>LAB_PT_TBAFB_X_DSD_</v>
      </c>
      <c r="T1271" s="19" t="b">
        <f>NOT(ISNA(VLOOKUP(B1271,dbcodes!A:B,2,FALSE)))</f>
        <v>1</v>
      </c>
      <c r="U1271" s="19" t="str">
        <f>IF(ISNA(VLOOKUP(B1271,dbcodes!A:B,2,FALSE)),des!R690,VLOOKUP(B1271,dbcodes!A:B,2,FALSE))</f>
        <v>LAB_PT_TBAFB_X_DSD</v>
      </c>
      <c r="V1271" s="20" t="s">
        <v>2342</v>
      </c>
      <c r="W1271" s="107">
        <f>IF(ISNA(VLOOKUP(C1271,descriptions!A:B,2,FALSE)),des!V690,IF(G1271=" TARGET","Target ","")&amp;VLOOKUP(C1271,descriptions!A:B,2,FALSE))</f>
        <v>0</v>
      </c>
      <c r="X1271" s="20" t="s">
        <v>4</v>
      </c>
      <c r="Y1271" s="20" t="s">
        <v>831</v>
      </c>
      <c r="Z1271" s="20" t="s">
        <v>836</v>
      </c>
      <c r="AA1271" s="20" t="s">
        <v>102</v>
      </c>
      <c r="AB1271" s="20" t="s">
        <v>755</v>
      </c>
      <c r="AC1271" s="19" t="str">
        <f>IF(AB1271&lt;&gt;"",IF(NOT(ISNA(INDEX(os!A:A,MATCH(AB1271,os!B:B,0)))),INDEX(os!A:A,MATCH(AB1271,os!B:B,0)),"0"),"")</f>
        <v/>
      </c>
      <c r="AD1271" s="20" t="s">
        <v>830</v>
      </c>
      <c r="AH1271" s="93" t="str">
        <f>IF(NOT(ISNA(VLOOKUP(B:B,ResultsTargets!A:A,1,0))),"TRUE","")</f>
        <v/>
      </c>
      <c r="AI1271" s="19" t="str">
        <f>IF(ISNA(VLOOKUP(C1271,dim_techarea!A:B,2,FALSE)),"",VLOOKUP(C1271,dim_techarea!A:B,2,FALSE))</f>
        <v>LAB_PT_TBAFB</v>
      </c>
      <c r="AJ1271" s="19" t="str">
        <f>IF(ISNA(VLOOKUP(AI1271,dim_techarea!B:C,2,FALSE)),"",VLOOKUP(AI1271,dim_techarea!B:C,2,FALSE))</f>
        <v>CQ852K41BdZ</v>
      </c>
      <c r="AK1271" s="19" t="str">
        <f>IF(ISNA(VLOOKUP(TRIM(G1271),dim_targetsresults!A:B,2,FALSE)),"",VLOOKUP(TRIM(G1271),dim_targetsresults!A:C,2,FALSE))</f>
        <v>MER Results</v>
      </c>
      <c r="AL1271" s="19" t="str">
        <f>IF(ISNA(VLOOKUP(AK1271,dim_targetsresults!B:C,2,FALSE)),"",VLOOKUP(AK1271,dim_targetsresults!B:C,2,FALSE))</f>
        <v>Jh0jDM5yQ2E</v>
      </c>
      <c r="AM1271" s="19" t="str">
        <f>IF(ISNA(VLOOKUP(TRIM(D1271),dim_numeratordenominator!A:B,2,FALSE)),"",VLOOKUP(TRIM(D1271),dim_numeratordenominator!A:C,2,FALSE))</f>
        <v/>
      </c>
      <c r="AN1271" s="19" t="str">
        <f>IF(ISNA(VLOOKUP(AM1271,dim_numeratordenominator!B:C,2,FALSE)),"",VLOOKUP(AM1271,dim_numeratordenominator!B:C,2,FALSE))</f>
        <v/>
      </c>
      <c r="AO1271" s="19" t="str">
        <f>IF(ISNA(VLOOKUP(TRIM(E1271),dim_supporttype!A:B,2,FALSE)),"",VLOOKUP(TRIM(E1271),dim_supporttype!A:C,2,FALSE))</f>
        <v>DSD</v>
      </c>
      <c r="AP1271" s="19" t="str">
        <f>IF(ISNA(VLOOKUP(AO1271,dim_supporttype!B:C,2,FALSE)),"",VLOOKUP(AO1271,dim_supporttype!B:C,2,FALSE))</f>
        <v>iM13vdNLWKb</v>
      </c>
      <c r="AQ1271" s="19" t="str">
        <f>IF(ISNA(VLOOKUP(TRIM(F1271),dim_disaggs!A:B,2,FALSE)),"No Disagg",VLOOKUP(TRIM(F1271),dim_disaggs!A:B,2,FALSE))</f>
        <v>No Disagg</v>
      </c>
      <c r="AR1271" s="19" t="str">
        <f>IF(ISNA(VLOOKUP(AQ1271,dim_disaggs!B:C,2,FALSE)),"",VLOOKUP(AQ1271,dim_disaggs!B:C,2,FALSE))</f>
        <v>werJlVT6sf3</v>
      </c>
      <c r="AU1271" s="72" t="s">
        <v>755</v>
      </c>
      <c r="AV1271" s="73" t="s">
        <v>755</v>
      </c>
      <c r="AW1271" s="66" t="s">
        <v>755</v>
      </c>
      <c r="AX1271" s="66" t="s">
        <v>755</v>
      </c>
      <c r="BA1271" s="105" t="str">
        <f t="shared" si="180"/>
        <v/>
      </c>
      <c r="BB1271" s="20" t="str">
        <f t="shared" si="181"/>
        <v/>
      </c>
      <c r="BE1271" s="75" t="s">
        <v>755</v>
      </c>
      <c r="BF1271" s="73" t="s">
        <v>755</v>
      </c>
      <c r="BG1271" s="55" t="s">
        <v>755</v>
      </c>
      <c r="BH1271" s="76" t="s">
        <v>755</v>
      </c>
      <c r="BI1271" s="20" t="s">
        <v>755</v>
      </c>
      <c r="BJ1271" s="20" t="s">
        <v>755</v>
      </c>
      <c r="BK1271" s="55" t="s">
        <v>755</v>
      </c>
      <c r="BL1271" s="71" t="s">
        <v>755</v>
      </c>
      <c r="BM1271" s="77" t="s">
        <v>755</v>
      </c>
      <c r="BN1271" s="78" t="s">
        <v>755</v>
      </c>
      <c r="BO1271" s="77" t="s">
        <v>755</v>
      </c>
      <c r="BP1271" s="78" t="s">
        <v>755</v>
      </c>
    </row>
    <row r="1272" spans="1:68" s="3" customFormat="1" x14ac:dyDescent="0.2">
      <c r="A1272" s="20" t="s">
        <v>95</v>
      </c>
      <c r="B1272" s="20" t="s">
        <v>1475</v>
      </c>
      <c r="C1272" s="20" t="s">
        <v>894</v>
      </c>
      <c r="D1272" s="20" t="s">
        <v>2138</v>
      </c>
      <c r="E1272" s="20" t="s">
        <v>78</v>
      </c>
      <c r="F1272" s="20"/>
      <c r="G1272" s="20" t="s">
        <v>20086</v>
      </c>
      <c r="H1272" s="20"/>
      <c r="I1272" s="19">
        <f t="shared" si="182"/>
        <v>20</v>
      </c>
      <c r="J1272" s="20" t="s">
        <v>755</v>
      </c>
      <c r="K1272" s="20" t="s">
        <v>2241</v>
      </c>
      <c r="L1272" s="95" t="str">
        <f>IF(M1272&lt;&gt;"",IF(NOT(ISNA(INDEX(cc!B:B,MATCH(M1272,cc!A:A,0)))),INDEX(cc!B:B,MATCH(M1272,cc!A:A,0)),"0"),"")</f>
        <v>default</v>
      </c>
      <c r="M1272" s="97" t="s">
        <v>13</v>
      </c>
      <c r="N1272" s="28" t="str">
        <f t="shared" si="183"/>
        <v/>
      </c>
      <c r="O1272" s="19" t="str">
        <f t="shared" si="176"/>
        <v>LAB_PT_TBAFB (X, TA): Perform TB/AFB Test</v>
      </c>
      <c r="P1272" s="19" t="str">
        <f t="shared" si="177"/>
        <v>LAB_PT_TBAFB (X, TA): Perform TB/AFB Test</v>
      </c>
      <c r="Q1272" s="19" t="str">
        <f t="shared" si="184"/>
        <v>LAB_PT_TBAFB (X, TA)</v>
      </c>
      <c r="R1272" s="19" t="str">
        <f t="shared" si="178"/>
        <v>LAB_PT_TBAFB_X_TA</v>
      </c>
      <c r="S1272" s="19" t="str">
        <f t="shared" si="179"/>
        <v>LAB_PT_TBAFB_X_TA_</v>
      </c>
      <c r="T1272" s="19" t="b">
        <f>NOT(ISNA(VLOOKUP(B1272,dbcodes!A:B,2,FALSE)))</f>
        <v>1</v>
      </c>
      <c r="U1272" s="19" t="str">
        <f>IF(ISNA(VLOOKUP(B1272,dbcodes!A:B,2,FALSE)),des!R691,VLOOKUP(B1272,dbcodes!A:B,2,FALSE))</f>
        <v>LAB_PT_TBAFB_X_TA</v>
      </c>
      <c r="V1272" s="20" t="s">
        <v>2342</v>
      </c>
      <c r="W1272" s="107">
        <f>IF(ISNA(VLOOKUP(C1272,descriptions!A:B,2,FALSE)),des!V691,IF(G1272=" TARGET","Target ","")&amp;VLOOKUP(C1272,descriptions!A:B,2,FALSE))</f>
        <v>0</v>
      </c>
      <c r="X1272" s="20" t="s">
        <v>4</v>
      </c>
      <c r="Y1272" s="20" t="s">
        <v>831</v>
      </c>
      <c r="Z1272" s="20" t="s">
        <v>836</v>
      </c>
      <c r="AA1272" s="20" t="s">
        <v>102</v>
      </c>
      <c r="AB1272" s="20" t="s">
        <v>755</v>
      </c>
      <c r="AC1272" s="19" t="str">
        <f>IF(AB1272&lt;&gt;"",IF(NOT(ISNA(INDEX(os!A:A,MATCH(AB1272,os!B:B,0)))),INDEX(os!A:A,MATCH(AB1272,os!B:B,0)),"0"),"")</f>
        <v/>
      </c>
      <c r="AD1272" s="20" t="s">
        <v>830</v>
      </c>
      <c r="AE1272" s="20"/>
      <c r="AF1272" s="20"/>
      <c r="AG1272" s="20"/>
      <c r="AH1272" s="93" t="str">
        <f>IF(NOT(ISNA(VLOOKUP(B:B,ResultsTargets!A:A,1,0))),"TRUE","")</f>
        <v/>
      </c>
      <c r="AI1272" s="19" t="str">
        <f>IF(ISNA(VLOOKUP(C1272,dim_techarea!A:B,2,FALSE)),"",VLOOKUP(C1272,dim_techarea!A:B,2,FALSE))</f>
        <v>LAB_PT_TBAFB</v>
      </c>
      <c r="AJ1272" s="19" t="str">
        <f>IF(ISNA(VLOOKUP(AI1272,dim_techarea!B:C,2,FALSE)),"",VLOOKUP(AI1272,dim_techarea!B:C,2,FALSE))</f>
        <v>CQ852K41BdZ</v>
      </c>
      <c r="AK1272" s="19" t="str">
        <f>IF(ISNA(VLOOKUP(TRIM(G1272),dim_targetsresults!A:B,2,FALSE)),"",VLOOKUP(TRIM(G1272),dim_targetsresults!A:C,2,FALSE))</f>
        <v>MER Results</v>
      </c>
      <c r="AL1272" s="19" t="str">
        <f>IF(ISNA(VLOOKUP(AK1272,dim_targetsresults!B:C,2,FALSE)),"",VLOOKUP(AK1272,dim_targetsresults!B:C,2,FALSE))</f>
        <v>Jh0jDM5yQ2E</v>
      </c>
      <c r="AM1272" s="19" t="str">
        <f>IF(ISNA(VLOOKUP(TRIM(D1272),dim_numeratordenominator!A:B,2,FALSE)),"",VLOOKUP(TRIM(D1272),dim_numeratordenominator!A:C,2,FALSE))</f>
        <v/>
      </c>
      <c r="AN1272" s="19" t="str">
        <f>IF(ISNA(VLOOKUP(AM1272,dim_numeratordenominator!B:C,2,FALSE)),"",VLOOKUP(AM1272,dim_numeratordenominator!B:C,2,FALSE))</f>
        <v/>
      </c>
      <c r="AO1272" s="19" t="str">
        <f>IF(ISNA(VLOOKUP(TRIM(E1272),dim_supporttype!A:B,2,FALSE)),"",VLOOKUP(TRIM(E1272),dim_supporttype!A:C,2,FALSE))</f>
        <v>TA</v>
      </c>
      <c r="AP1272" s="19" t="str">
        <f>IF(ISNA(VLOOKUP(AO1272,dim_supporttype!B:C,2,FALSE)),"",VLOOKUP(AO1272,dim_supporttype!B:C,2,FALSE))</f>
        <v>cRAGKdWIDn4</v>
      </c>
      <c r="AQ1272" s="19" t="str">
        <f>IF(ISNA(VLOOKUP(TRIM(F1272),dim_disaggs!A:B,2,FALSE)),"No Disagg",VLOOKUP(TRIM(F1272),dim_disaggs!A:B,2,FALSE))</f>
        <v>No Disagg</v>
      </c>
      <c r="AR1272" s="19" t="str">
        <f>IF(ISNA(VLOOKUP(AQ1272,dim_disaggs!B:C,2,FALSE)),"",VLOOKUP(AQ1272,dim_disaggs!B:C,2,FALSE))</f>
        <v>werJlVT6sf3</v>
      </c>
      <c r="AS1272" s="72"/>
      <c r="AT1272" s="66"/>
      <c r="AU1272" s="72" t="s">
        <v>755</v>
      </c>
      <c r="AV1272" s="73" t="s">
        <v>755</v>
      </c>
      <c r="AW1272" s="66" t="s">
        <v>755</v>
      </c>
      <c r="AX1272" s="66" t="s">
        <v>755</v>
      </c>
      <c r="AY1272" s="20"/>
      <c r="AZ1272" s="20"/>
      <c r="BA1272" s="105" t="str">
        <f t="shared" si="180"/>
        <v/>
      </c>
      <c r="BB1272" s="20" t="str">
        <f t="shared" si="181"/>
        <v/>
      </c>
      <c r="BC1272" s="20"/>
      <c r="BD1272" s="20"/>
      <c r="BE1272" s="75" t="s">
        <v>755</v>
      </c>
      <c r="BF1272" s="73" t="s">
        <v>755</v>
      </c>
      <c r="BG1272" s="55" t="s">
        <v>755</v>
      </c>
      <c r="BH1272" s="76" t="s">
        <v>755</v>
      </c>
      <c r="BI1272" s="20" t="s">
        <v>755</v>
      </c>
      <c r="BJ1272" s="20" t="s">
        <v>755</v>
      </c>
      <c r="BK1272" s="55" t="s">
        <v>755</v>
      </c>
      <c r="BL1272" s="71" t="s">
        <v>755</v>
      </c>
      <c r="BM1272" s="77" t="s">
        <v>755</v>
      </c>
      <c r="BN1272" s="78" t="s">
        <v>755</v>
      </c>
      <c r="BO1272" s="77" t="s">
        <v>755</v>
      </c>
      <c r="BP1272" s="78" t="s">
        <v>755</v>
      </c>
    </row>
    <row r="1273" spans="1:68" s="3" customFormat="1" x14ac:dyDescent="0.2">
      <c r="A1273" s="20" t="s">
        <v>95</v>
      </c>
      <c r="B1273" s="20" t="s">
        <v>1466</v>
      </c>
      <c r="C1273" s="20" t="s">
        <v>894</v>
      </c>
      <c r="D1273" s="20" t="s">
        <v>2136</v>
      </c>
      <c r="E1273" s="20" t="s">
        <v>77</v>
      </c>
      <c r="F1273" s="20"/>
      <c r="G1273" s="20" t="s">
        <v>2442</v>
      </c>
      <c r="H1273" s="20"/>
      <c r="I1273" s="19">
        <f t="shared" si="182"/>
        <v>28</v>
      </c>
      <c r="J1273" s="20" t="s">
        <v>755</v>
      </c>
      <c r="K1273" s="20" t="s">
        <v>2239</v>
      </c>
      <c r="L1273" s="95" t="str">
        <f>IF(M1273&lt;&gt;"",IF(NOT(ISNA(INDEX(cc!B:B,MATCH(M1273,cc!A:A,0)))),INDEX(cc!B:B,MATCH(M1273,cc!A:A,0)),"0"),"")</f>
        <v>default</v>
      </c>
      <c r="M1273" s="97" t="s">
        <v>13</v>
      </c>
      <c r="N1273" s="28" t="str">
        <f t="shared" si="183"/>
        <v xml:space="preserve"> TARGET</v>
      </c>
      <c r="O1273" s="19" t="str">
        <f t="shared" si="176"/>
        <v>LAB_PT_TBAFB (P, DSD) TARGET: Perform TB/AFB Test and Participate in PT</v>
      </c>
      <c r="P1273" s="19" t="str">
        <f t="shared" si="177"/>
        <v>LAB_PT_TBAFB (P, DSD) TARGET: Perform TB/AFB Test and Participate in PT</v>
      </c>
      <c r="Q1273" s="19" t="str">
        <f t="shared" si="184"/>
        <v>LAB_PT_TBAFB (P, DSD) TARGET</v>
      </c>
      <c r="R1273" s="19" t="str">
        <f t="shared" si="178"/>
        <v>LAB_PT_TBAFB_P_DSD_TARGET</v>
      </c>
      <c r="S1273" s="19" t="str">
        <f t="shared" si="179"/>
        <v>LAB_PT_TBAFB_P_DSD_TARGET</v>
      </c>
      <c r="T1273" s="19" t="b">
        <f>NOT(ISNA(VLOOKUP(B1273,dbcodes!A:B,2,FALSE)))</f>
        <v>1</v>
      </c>
      <c r="U1273" s="19" t="str">
        <f>IF(ISNA(VLOOKUP(B1273,dbcodes!A:B,2,FALSE)),des!R692,VLOOKUP(B1273,dbcodes!A:B,2,FALSE))</f>
        <v>LAB_PT_TBAFB_P_DSD_TARGET</v>
      </c>
      <c r="V1273" s="20" t="s">
        <v>2339</v>
      </c>
      <c r="W1273" s="107">
        <f>IF(ISNA(VLOOKUP(C1273,descriptions!A:B,2,FALSE)),des!V692,IF(G1273=" TARGET","Target ","")&amp;VLOOKUP(C1273,descriptions!A:B,2,FALSE))</f>
        <v>0</v>
      </c>
      <c r="X1273" s="20" t="s">
        <v>4</v>
      </c>
      <c r="Y1273" s="20" t="s">
        <v>831</v>
      </c>
      <c r="Z1273" s="20" t="s">
        <v>836</v>
      </c>
      <c r="AA1273" s="20" t="s">
        <v>102</v>
      </c>
      <c r="AB1273" s="20" t="s">
        <v>755</v>
      </c>
      <c r="AC1273" s="19" t="str">
        <f>IF(AB1273&lt;&gt;"",IF(NOT(ISNA(INDEX(os!A:A,MATCH(AB1273,os!B:B,0)))),INDEX(os!A:A,MATCH(AB1273,os!B:B,0)),"0"),"")</f>
        <v/>
      </c>
      <c r="AD1273" s="20" t="s">
        <v>830</v>
      </c>
      <c r="AE1273" s="20"/>
      <c r="AF1273" s="20"/>
      <c r="AG1273" s="20"/>
      <c r="AH1273" s="93" t="str">
        <f>IF(NOT(ISNA(VLOOKUP(B:B,ResultsTargets!A:A,1,0))),"TRUE","")</f>
        <v/>
      </c>
      <c r="AI1273" s="19" t="str">
        <f>IF(ISNA(VLOOKUP(C1273,dim_techarea!A:B,2,FALSE)),"",VLOOKUP(C1273,dim_techarea!A:B,2,FALSE))</f>
        <v>LAB_PT_TBAFB</v>
      </c>
      <c r="AJ1273" s="19" t="str">
        <f>IF(ISNA(VLOOKUP(AI1273,dim_techarea!B:C,2,FALSE)),"",VLOOKUP(AI1273,dim_techarea!B:C,2,FALSE))</f>
        <v>CQ852K41BdZ</v>
      </c>
      <c r="AK1273" s="19" t="str">
        <f>IF(ISNA(VLOOKUP(TRIM(G1273),dim_targetsresults!A:B,2,FALSE)),"",VLOOKUP(TRIM(G1273),dim_targetsresults!A:C,2,FALSE))</f>
        <v>MER Targets</v>
      </c>
      <c r="AL1273" s="19" t="str">
        <f>IF(ISNA(VLOOKUP(AK1273,dim_targetsresults!B:C,2,FALSE)),"",VLOOKUP(AK1273,dim_targetsresults!B:C,2,FALSE))</f>
        <v>W8imnja2Owd</v>
      </c>
      <c r="AM1273" s="19" t="str">
        <f>IF(ISNA(VLOOKUP(TRIM(D1273),dim_numeratordenominator!A:B,2,FALSE)),"",VLOOKUP(TRIM(D1273),dim_numeratordenominator!A:C,2,FALSE))</f>
        <v/>
      </c>
      <c r="AN1273" s="19" t="str">
        <f>IF(ISNA(VLOOKUP(AM1273,dim_numeratordenominator!B:C,2,FALSE)),"",VLOOKUP(AM1273,dim_numeratordenominator!B:C,2,FALSE))</f>
        <v/>
      </c>
      <c r="AO1273" s="19" t="str">
        <f>IF(ISNA(VLOOKUP(TRIM(E1273),dim_supporttype!A:B,2,FALSE)),"",VLOOKUP(TRIM(E1273),dim_supporttype!A:C,2,FALSE))</f>
        <v>DSD</v>
      </c>
      <c r="AP1273" s="19" t="str">
        <f>IF(ISNA(VLOOKUP(AO1273,dim_supporttype!B:C,2,FALSE)),"",VLOOKUP(AO1273,dim_supporttype!B:C,2,FALSE))</f>
        <v>iM13vdNLWKb</v>
      </c>
      <c r="AQ1273" s="19" t="str">
        <f>IF(ISNA(VLOOKUP(TRIM(F1273),dim_disaggs!A:B,2,FALSE)),"No Disagg",VLOOKUP(TRIM(F1273),dim_disaggs!A:B,2,FALSE))</f>
        <v>No Disagg</v>
      </c>
      <c r="AR1273" s="19" t="str">
        <f>IF(ISNA(VLOOKUP(AQ1273,dim_disaggs!B:C,2,FALSE)),"",VLOOKUP(AQ1273,dim_disaggs!B:C,2,FALSE))</f>
        <v>werJlVT6sf3</v>
      </c>
      <c r="AS1273" s="72"/>
      <c r="AT1273" s="66"/>
      <c r="AU1273" s="72" t="s">
        <v>755</v>
      </c>
      <c r="AV1273" s="73" t="s">
        <v>755</v>
      </c>
      <c r="AW1273" s="66" t="s">
        <v>755</v>
      </c>
      <c r="AX1273" s="66" t="s">
        <v>755</v>
      </c>
      <c r="AY1273" s="20"/>
      <c r="AZ1273" s="20"/>
      <c r="BA1273" s="105" t="str">
        <f t="shared" si="180"/>
        <v/>
      </c>
      <c r="BB1273" s="20" t="str">
        <f t="shared" si="181"/>
        <v/>
      </c>
      <c r="BC1273" s="20"/>
      <c r="BD1273" s="20"/>
      <c r="BE1273" s="75" t="s">
        <v>755</v>
      </c>
      <c r="BF1273" s="73" t="s">
        <v>755</v>
      </c>
      <c r="BG1273" s="55" t="s">
        <v>755</v>
      </c>
      <c r="BH1273" s="76" t="s">
        <v>755</v>
      </c>
      <c r="BI1273" s="20" t="s">
        <v>755</v>
      </c>
      <c r="BJ1273" s="20" t="s">
        <v>755</v>
      </c>
      <c r="BK1273" s="55" t="s">
        <v>755</v>
      </c>
      <c r="BL1273" s="71" t="s">
        <v>755</v>
      </c>
      <c r="BM1273" s="77" t="s">
        <v>755</v>
      </c>
      <c r="BN1273" s="78" t="s">
        <v>755</v>
      </c>
      <c r="BO1273" s="77" t="s">
        <v>755</v>
      </c>
      <c r="BP1273" s="78" t="s">
        <v>755</v>
      </c>
    </row>
    <row r="1274" spans="1:68" x14ac:dyDescent="0.2">
      <c r="A1274" s="20" t="s">
        <v>95</v>
      </c>
      <c r="B1274" s="20" t="s">
        <v>1468</v>
      </c>
      <c r="C1274" s="20" t="s">
        <v>894</v>
      </c>
      <c r="D1274" s="20" t="s">
        <v>2136</v>
      </c>
      <c r="E1274" s="20" t="s">
        <v>78</v>
      </c>
      <c r="G1274" s="20" t="s">
        <v>2442</v>
      </c>
      <c r="I1274" s="19">
        <f t="shared" si="182"/>
        <v>27</v>
      </c>
      <c r="J1274" s="20" t="s">
        <v>755</v>
      </c>
      <c r="K1274" s="20" t="s">
        <v>2239</v>
      </c>
      <c r="L1274" s="95" t="str">
        <f>IF(M1274&lt;&gt;"",IF(NOT(ISNA(INDEX(cc!B:B,MATCH(M1274,cc!A:A,0)))),INDEX(cc!B:B,MATCH(M1274,cc!A:A,0)),"0"),"")</f>
        <v>default</v>
      </c>
      <c r="M1274" s="97" t="s">
        <v>13</v>
      </c>
      <c r="N1274" s="28" t="str">
        <f t="shared" si="183"/>
        <v xml:space="preserve"> TARGET</v>
      </c>
      <c r="O1274" s="19" t="str">
        <f t="shared" si="176"/>
        <v>LAB_PT_TBAFB (P, TA) TARGET: Perform TB/AFB Test and Participate in PT</v>
      </c>
      <c r="P1274" s="19" t="str">
        <f t="shared" si="177"/>
        <v>LAB_PT_TBAFB (P, TA) TARGET: Perform TB/AFB Test and Participate in PT</v>
      </c>
      <c r="Q1274" s="19" t="str">
        <f t="shared" si="184"/>
        <v>LAB_PT_TBAFB (P, TA) TARGET</v>
      </c>
      <c r="R1274" s="19" t="str">
        <f t="shared" si="178"/>
        <v>LAB_PT_TBAFB_P_TA_TARGET</v>
      </c>
      <c r="S1274" s="19" t="str">
        <f t="shared" si="179"/>
        <v>LAB_PT_TBAFB_P_TA_TARGET</v>
      </c>
      <c r="T1274" s="19" t="b">
        <f>NOT(ISNA(VLOOKUP(B1274,dbcodes!A:B,2,FALSE)))</f>
        <v>1</v>
      </c>
      <c r="U1274" s="19" t="str">
        <f>IF(ISNA(VLOOKUP(B1274,dbcodes!A:B,2,FALSE)),des!R693,VLOOKUP(B1274,dbcodes!A:B,2,FALSE))</f>
        <v>LAB_PT_TBAFB_P_TA_TARGET</v>
      </c>
      <c r="V1274" s="20" t="s">
        <v>2339</v>
      </c>
      <c r="W1274" s="107">
        <f>IF(ISNA(VLOOKUP(C1274,descriptions!A:B,2,FALSE)),des!V693,IF(G1274=" TARGET","Target ","")&amp;VLOOKUP(C1274,descriptions!A:B,2,FALSE))</f>
        <v>0</v>
      </c>
      <c r="X1274" s="20" t="s">
        <v>4</v>
      </c>
      <c r="Y1274" s="20" t="s">
        <v>831</v>
      </c>
      <c r="Z1274" s="20" t="s">
        <v>836</v>
      </c>
      <c r="AA1274" s="20" t="s">
        <v>102</v>
      </c>
      <c r="AB1274" s="20" t="s">
        <v>755</v>
      </c>
      <c r="AC1274" s="19" t="str">
        <f>IF(AB1274&lt;&gt;"",IF(NOT(ISNA(INDEX(os!A:A,MATCH(AB1274,os!B:B,0)))),INDEX(os!A:A,MATCH(AB1274,os!B:B,0)),"0"),"")</f>
        <v/>
      </c>
      <c r="AD1274" s="20" t="s">
        <v>830</v>
      </c>
      <c r="AH1274" s="93" t="str">
        <f>IF(NOT(ISNA(VLOOKUP(B:B,ResultsTargets!A:A,1,0))),"TRUE","")</f>
        <v/>
      </c>
      <c r="AI1274" s="19" t="str">
        <f>IF(ISNA(VLOOKUP(C1274,dim_techarea!A:B,2,FALSE)),"",VLOOKUP(C1274,dim_techarea!A:B,2,FALSE))</f>
        <v>LAB_PT_TBAFB</v>
      </c>
      <c r="AJ1274" s="19" t="str">
        <f>IF(ISNA(VLOOKUP(AI1274,dim_techarea!B:C,2,FALSE)),"",VLOOKUP(AI1274,dim_techarea!B:C,2,FALSE))</f>
        <v>CQ852K41BdZ</v>
      </c>
      <c r="AK1274" s="19" t="str">
        <f>IF(ISNA(VLOOKUP(TRIM(G1274),dim_targetsresults!A:B,2,FALSE)),"",VLOOKUP(TRIM(G1274),dim_targetsresults!A:C,2,FALSE))</f>
        <v>MER Targets</v>
      </c>
      <c r="AL1274" s="19" t="str">
        <f>IF(ISNA(VLOOKUP(AK1274,dim_targetsresults!B:C,2,FALSE)),"",VLOOKUP(AK1274,dim_targetsresults!B:C,2,FALSE))</f>
        <v>W8imnja2Owd</v>
      </c>
      <c r="AM1274" s="19" t="str">
        <f>IF(ISNA(VLOOKUP(TRIM(D1274),dim_numeratordenominator!A:B,2,FALSE)),"",VLOOKUP(TRIM(D1274),dim_numeratordenominator!A:C,2,FALSE))</f>
        <v/>
      </c>
      <c r="AN1274" s="19" t="str">
        <f>IF(ISNA(VLOOKUP(AM1274,dim_numeratordenominator!B:C,2,FALSE)),"",VLOOKUP(AM1274,dim_numeratordenominator!B:C,2,FALSE))</f>
        <v/>
      </c>
      <c r="AO1274" s="19" t="str">
        <f>IF(ISNA(VLOOKUP(TRIM(E1274),dim_supporttype!A:B,2,FALSE)),"",VLOOKUP(TRIM(E1274),dim_supporttype!A:C,2,FALSE))</f>
        <v>TA</v>
      </c>
      <c r="AP1274" s="19" t="str">
        <f>IF(ISNA(VLOOKUP(AO1274,dim_supporttype!B:C,2,FALSE)),"",VLOOKUP(AO1274,dim_supporttype!B:C,2,FALSE))</f>
        <v>cRAGKdWIDn4</v>
      </c>
      <c r="AQ1274" s="19" t="str">
        <f>IF(ISNA(VLOOKUP(TRIM(F1274),dim_disaggs!A:B,2,FALSE)),"No Disagg",VLOOKUP(TRIM(F1274),dim_disaggs!A:B,2,FALSE))</f>
        <v>No Disagg</v>
      </c>
      <c r="AR1274" s="19" t="str">
        <f>IF(ISNA(VLOOKUP(AQ1274,dim_disaggs!B:C,2,FALSE)),"",VLOOKUP(AQ1274,dim_disaggs!B:C,2,FALSE))</f>
        <v>werJlVT6sf3</v>
      </c>
      <c r="AU1274" s="72" t="s">
        <v>755</v>
      </c>
      <c r="AV1274" s="73" t="s">
        <v>755</v>
      </c>
      <c r="AW1274" s="66" t="s">
        <v>755</v>
      </c>
      <c r="AX1274" s="66" t="s">
        <v>755</v>
      </c>
      <c r="BA1274" s="105" t="str">
        <f t="shared" si="180"/>
        <v/>
      </c>
      <c r="BB1274" s="20" t="str">
        <f t="shared" si="181"/>
        <v/>
      </c>
      <c r="BE1274" s="75" t="s">
        <v>755</v>
      </c>
      <c r="BF1274" s="73" t="s">
        <v>755</v>
      </c>
      <c r="BG1274" s="55" t="s">
        <v>755</v>
      </c>
      <c r="BH1274" s="76" t="s">
        <v>755</v>
      </c>
      <c r="BI1274" s="20" t="s">
        <v>755</v>
      </c>
      <c r="BJ1274" s="20" t="s">
        <v>755</v>
      </c>
      <c r="BK1274" s="55" t="s">
        <v>755</v>
      </c>
      <c r="BL1274" s="71" t="s">
        <v>755</v>
      </c>
      <c r="BM1274" s="77" t="s">
        <v>755</v>
      </c>
      <c r="BN1274" s="78" t="s">
        <v>755</v>
      </c>
      <c r="BO1274" s="77" t="s">
        <v>755</v>
      </c>
      <c r="BP1274" s="78" t="s">
        <v>755</v>
      </c>
    </row>
    <row r="1275" spans="1:68" x14ac:dyDescent="0.2">
      <c r="A1275" s="20" t="s">
        <v>95</v>
      </c>
      <c r="B1275" s="20" t="s">
        <v>1470</v>
      </c>
      <c r="C1275" s="20" t="s">
        <v>894</v>
      </c>
      <c r="D1275" s="20" t="s">
        <v>2137</v>
      </c>
      <c r="E1275" s="20" t="s">
        <v>77</v>
      </c>
      <c r="G1275" s="20" t="s">
        <v>2442</v>
      </c>
      <c r="I1275" s="19">
        <f t="shared" si="182"/>
        <v>28</v>
      </c>
      <c r="J1275" s="20" t="s">
        <v>755</v>
      </c>
      <c r="K1275" s="20" t="s">
        <v>2240</v>
      </c>
      <c r="L1275" s="95" t="str">
        <f>IF(M1275&lt;&gt;"",IF(NOT(ISNA(INDEX(cc!B:B,MATCH(M1275,cc!A:A,0)))),INDEX(cc!B:B,MATCH(M1275,cc!A:A,0)),"0"),"")</f>
        <v>default</v>
      </c>
      <c r="M1275" s="97" t="s">
        <v>13</v>
      </c>
      <c r="N1275" s="28" t="str">
        <f t="shared" si="183"/>
        <v xml:space="preserve"> TARGET</v>
      </c>
      <c r="O1275" s="19" t="str">
        <f t="shared" si="176"/>
        <v>LAB_PT_TBAFB (S, DSD) TARGET: Perform TB/AFB Test, Participate and pass PT</v>
      </c>
      <c r="P1275" s="19" t="str">
        <f t="shared" si="177"/>
        <v>LAB_PT_TBAFB (S, DSD) TARGET: Perform TB/AFB Test, Participate and pass PT</v>
      </c>
      <c r="Q1275" s="19" t="str">
        <f t="shared" si="184"/>
        <v>LAB_PT_TBAFB (S, DSD) TARGET</v>
      </c>
      <c r="R1275" s="19" t="str">
        <f t="shared" si="178"/>
        <v>LAB_PT_TBAFB_S_DSD_TARGET</v>
      </c>
      <c r="S1275" s="19" t="str">
        <f t="shared" si="179"/>
        <v>LAB_PT_TBAFB_S_DSD_TARGET</v>
      </c>
      <c r="T1275" s="19" t="b">
        <f>NOT(ISNA(VLOOKUP(B1275,dbcodes!A:B,2,FALSE)))</f>
        <v>1</v>
      </c>
      <c r="U1275" s="19" t="str">
        <f>IF(ISNA(VLOOKUP(B1275,dbcodes!A:B,2,FALSE)),des!R694,VLOOKUP(B1275,dbcodes!A:B,2,FALSE))</f>
        <v>LAB_PT_TBAFB_S_DSD_TARGET</v>
      </c>
      <c r="V1275" s="20" t="s">
        <v>2341</v>
      </c>
      <c r="W1275" s="107">
        <f>IF(ISNA(VLOOKUP(C1275,descriptions!A:B,2,FALSE)),des!V694,IF(G1275=" TARGET","Target ","")&amp;VLOOKUP(C1275,descriptions!A:B,2,FALSE))</f>
        <v>0</v>
      </c>
      <c r="X1275" s="20" t="s">
        <v>4</v>
      </c>
      <c r="Y1275" s="20" t="s">
        <v>831</v>
      </c>
      <c r="Z1275" s="20" t="s">
        <v>836</v>
      </c>
      <c r="AA1275" s="20" t="s">
        <v>102</v>
      </c>
      <c r="AB1275" s="20" t="s">
        <v>755</v>
      </c>
      <c r="AC1275" s="19" t="str">
        <f>IF(AB1275&lt;&gt;"",IF(NOT(ISNA(INDEX(os!A:A,MATCH(AB1275,os!B:B,0)))),INDEX(os!A:A,MATCH(AB1275,os!B:B,0)),"0"),"")</f>
        <v/>
      </c>
      <c r="AD1275" s="20" t="s">
        <v>830</v>
      </c>
      <c r="AH1275" s="93" t="str">
        <f>IF(NOT(ISNA(VLOOKUP(B:B,ResultsTargets!A:A,1,0))),"TRUE","")</f>
        <v/>
      </c>
      <c r="AI1275" s="19" t="str">
        <f>IF(ISNA(VLOOKUP(C1275,dim_techarea!A:B,2,FALSE)),"",VLOOKUP(C1275,dim_techarea!A:B,2,FALSE))</f>
        <v>LAB_PT_TBAFB</v>
      </c>
      <c r="AJ1275" s="19" t="str">
        <f>IF(ISNA(VLOOKUP(AI1275,dim_techarea!B:C,2,FALSE)),"",VLOOKUP(AI1275,dim_techarea!B:C,2,FALSE))</f>
        <v>CQ852K41BdZ</v>
      </c>
      <c r="AK1275" s="19" t="str">
        <f>IF(ISNA(VLOOKUP(TRIM(G1275),dim_targetsresults!A:B,2,FALSE)),"",VLOOKUP(TRIM(G1275),dim_targetsresults!A:C,2,FALSE))</f>
        <v>MER Targets</v>
      </c>
      <c r="AL1275" s="19" t="str">
        <f>IF(ISNA(VLOOKUP(AK1275,dim_targetsresults!B:C,2,FALSE)),"",VLOOKUP(AK1275,dim_targetsresults!B:C,2,FALSE))</f>
        <v>W8imnja2Owd</v>
      </c>
      <c r="AM1275" s="19" t="str">
        <f>IF(ISNA(VLOOKUP(TRIM(D1275),dim_numeratordenominator!A:B,2,FALSE)),"",VLOOKUP(TRIM(D1275),dim_numeratordenominator!A:C,2,FALSE))</f>
        <v/>
      </c>
      <c r="AN1275" s="19" t="str">
        <f>IF(ISNA(VLOOKUP(AM1275,dim_numeratordenominator!B:C,2,FALSE)),"",VLOOKUP(AM1275,dim_numeratordenominator!B:C,2,FALSE))</f>
        <v/>
      </c>
      <c r="AO1275" s="19" t="str">
        <f>IF(ISNA(VLOOKUP(TRIM(E1275),dim_supporttype!A:B,2,FALSE)),"",VLOOKUP(TRIM(E1275),dim_supporttype!A:C,2,FALSE))</f>
        <v>DSD</v>
      </c>
      <c r="AP1275" s="19" t="str">
        <f>IF(ISNA(VLOOKUP(AO1275,dim_supporttype!B:C,2,FALSE)),"",VLOOKUP(AO1275,dim_supporttype!B:C,2,FALSE))</f>
        <v>iM13vdNLWKb</v>
      </c>
      <c r="AQ1275" s="19" t="str">
        <f>IF(ISNA(VLOOKUP(TRIM(F1275),dim_disaggs!A:B,2,FALSE)),"No Disagg",VLOOKUP(TRIM(F1275),dim_disaggs!A:B,2,FALSE))</f>
        <v>No Disagg</v>
      </c>
      <c r="AR1275" s="19" t="str">
        <f>IF(ISNA(VLOOKUP(AQ1275,dim_disaggs!B:C,2,FALSE)),"",VLOOKUP(AQ1275,dim_disaggs!B:C,2,FALSE))</f>
        <v>werJlVT6sf3</v>
      </c>
      <c r="AU1275" s="72" t="s">
        <v>755</v>
      </c>
      <c r="AV1275" s="73" t="s">
        <v>755</v>
      </c>
      <c r="AW1275" s="66" t="s">
        <v>755</v>
      </c>
      <c r="AX1275" s="66" t="s">
        <v>755</v>
      </c>
      <c r="BA1275" s="105" t="str">
        <f t="shared" si="180"/>
        <v/>
      </c>
      <c r="BB1275" s="20" t="str">
        <f t="shared" si="181"/>
        <v/>
      </c>
      <c r="BE1275" s="75" t="s">
        <v>755</v>
      </c>
      <c r="BF1275" s="73" t="s">
        <v>755</v>
      </c>
      <c r="BG1275" s="55" t="s">
        <v>755</v>
      </c>
      <c r="BH1275" s="76" t="s">
        <v>755</v>
      </c>
      <c r="BI1275" s="20" t="s">
        <v>755</v>
      </c>
      <c r="BJ1275" s="20" t="s">
        <v>755</v>
      </c>
      <c r="BK1275" s="55" t="s">
        <v>755</v>
      </c>
      <c r="BL1275" s="71" t="s">
        <v>755</v>
      </c>
      <c r="BM1275" s="77" t="s">
        <v>755</v>
      </c>
      <c r="BN1275" s="78" t="s">
        <v>755</v>
      </c>
      <c r="BO1275" s="77" t="s">
        <v>755</v>
      </c>
      <c r="BP1275" s="78" t="s">
        <v>755</v>
      </c>
    </row>
    <row r="1276" spans="1:68" x14ac:dyDescent="0.2">
      <c r="A1276" s="20" t="s">
        <v>95</v>
      </c>
      <c r="B1276" s="20" t="s">
        <v>1472</v>
      </c>
      <c r="C1276" s="20" t="s">
        <v>894</v>
      </c>
      <c r="D1276" s="20" t="s">
        <v>2137</v>
      </c>
      <c r="E1276" s="20" t="s">
        <v>78</v>
      </c>
      <c r="G1276" s="20" t="s">
        <v>2442</v>
      </c>
      <c r="I1276" s="19">
        <f t="shared" si="182"/>
        <v>27</v>
      </c>
      <c r="J1276" s="20" t="s">
        <v>755</v>
      </c>
      <c r="K1276" s="20" t="s">
        <v>2240</v>
      </c>
      <c r="L1276" s="95" t="str">
        <f>IF(M1276&lt;&gt;"",IF(NOT(ISNA(INDEX(cc!B:B,MATCH(M1276,cc!A:A,0)))),INDEX(cc!B:B,MATCH(M1276,cc!A:A,0)),"0"),"")</f>
        <v>default</v>
      </c>
      <c r="M1276" s="97" t="s">
        <v>13</v>
      </c>
      <c r="N1276" s="28" t="str">
        <f t="shared" si="183"/>
        <v xml:space="preserve"> TARGET</v>
      </c>
      <c r="O1276" s="19" t="str">
        <f t="shared" si="176"/>
        <v>LAB_PT_TBAFB (S, TA) TARGET: Perform TB/AFB Test, Participate and pass PT</v>
      </c>
      <c r="P1276" s="19" t="str">
        <f t="shared" si="177"/>
        <v>LAB_PT_TBAFB (S, TA) TARGET: Perform TB/AFB Test, Participate and pass PT</v>
      </c>
      <c r="Q1276" s="19" t="str">
        <f t="shared" si="184"/>
        <v>LAB_PT_TBAFB (S, TA) TARGET</v>
      </c>
      <c r="R1276" s="19" t="str">
        <f t="shared" si="178"/>
        <v>LAB_PT_TBAFB_S_TA_TARGET</v>
      </c>
      <c r="S1276" s="19" t="str">
        <f t="shared" si="179"/>
        <v>LAB_PT_TBAFB_S_TA_TARGET</v>
      </c>
      <c r="T1276" s="19" t="b">
        <f>NOT(ISNA(VLOOKUP(B1276,dbcodes!A:B,2,FALSE)))</f>
        <v>1</v>
      </c>
      <c r="U1276" s="19" t="str">
        <f>IF(ISNA(VLOOKUP(B1276,dbcodes!A:B,2,FALSE)),des!R695,VLOOKUP(B1276,dbcodes!A:B,2,FALSE))</f>
        <v>LAB_PT_TBAFB_S_TA_TARGET</v>
      </c>
      <c r="V1276" s="20" t="s">
        <v>2341</v>
      </c>
      <c r="W1276" s="107">
        <f>IF(ISNA(VLOOKUP(C1276,descriptions!A:B,2,FALSE)),des!V695,IF(G1276=" TARGET","Target ","")&amp;VLOOKUP(C1276,descriptions!A:B,2,FALSE))</f>
        <v>0</v>
      </c>
      <c r="X1276" s="20" t="s">
        <v>4</v>
      </c>
      <c r="Y1276" s="20" t="s">
        <v>831</v>
      </c>
      <c r="Z1276" s="20" t="s">
        <v>836</v>
      </c>
      <c r="AA1276" s="20" t="s">
        <v>102</v>
      </c>
      <c r="AB1276" s="20" t="s">
        <v>755</v>
      </c>
      <c r="AC1276" s="19" t="str">
        <f>IF(AB1276&lt;&gt;"",IF(NOT(ISNA(INDEX(os!A:A,MATCH(AB1276,os!B:B,0)))),INDEX(os!A:A,MATCH(AB1276,os!B:B,0)),"0"),"")</f>
        <v/>
      </c>
      <c r="AD1276" s="20" t="s">
        <v>830</v>
      </c>
      <c r="AH1276" s="93" t="str">
        <f>IF(NOT(ISNA(VLOOKUP(B:B,ResultsTargets!A:A,1,0))),"TRUE","")</f>
        <v/>
      </c>
      <c r="AI1276" s="19" t="str">
        <f>IF(ISNA(VLOOKUP(C1276,dim_techarea!A:B,2,FALSE)),"",VLOOKUP(C1276,dim_techarea!A:B,2,FALSE))</f>
        <v>LAB_PT_TBAFB</v>
      </c>
      <c r="AJ1276" s="19" t="str">
        <f>IF(ISNA(VLOOKUP(AI1276,dim_techarea!B:C,2,FALSE)),"",VLOOKUP(AI1276,dim_techarea!B:C,2,FALSE))</f>
        <v>CQ852K41BdZ</v>
      </c>
      <c r="AK1276" s="19" t="str">
        <f>IF(ISNA(VLOOKUP(TRIM(G1276),dim_targetsresults!A:B,2,FALSE)),"",VLOOKUP(TRIM(G1276),dim_targetsresults!A:C,2,FALSE))</f>
        <v>MER Targets</v>
      </c>
      <c r="AL1276" s="19" t="str">
        <f>IF(ISNA(VLOOKUP(AK1276,dim_targetsresults!B:C,2,FALSE)),"",VLOOKUP(AK1276,dim_targetsresults!B:C,2,FALSE))</f>
        <v>W8imnja2Owd</v>
      </c>
      <c r="AM1276" s="19" t="str">
        <f>IF(ISNA(VLOOKUP(TRIM(D1276),dim_numeratordenominator!A:B,2,FALSE)),"",VLOOKUP(TRIM(D1276),dim_numeratordenominator!A:C,2,FALSE))</f>
        <v/>
      </c>
      <c r="AN1276" s="19" t="str">
        <f>IF(ISNA(VLOOKUP(AM1276,dim_numeratordenominator!B:C,2,FALSE)),"",VLOOKUP(AM1276,dim_numeratordenominator!B:C,2,FALSE))</f>
        <v/>
      </c>
      <c r="AO1276" s="19" t="str">
        <f>IF(ISNA(VLOOKUP(TRIM(E1276),dim_supporttype!A:B,2,FALSE)),"",VLOOKUP(TRIM(E1276),dim_supporttype!A:C,2,FALSE))</f>
        <v>TA</v>
      </c>
      <c r="AP1276" s="19" t="str">
        <f>IF(ISNA(VLOOKUP(AO1276,dim_supporttype!B:C,2,FALSE)),"",VLOOKUP(AO1276,dim_supporttype!B:C,2,FALSE))</f>
        <v>cRAGKdWIDn4</v>
      </c>
      <c r="AQ1276" s="19" t="str">
        <f>IF(ISNA(VLOOKUP(TRIM(F1276),dim_disaggs!A:B,2,FALSE)),"No Disagg",VLOOKUP(TRIM(F1276),dim_disaggs!A:B,2,FALSE))</f>
        <v>No Disagg</v>
      </c>
      <c r="AR1276" s="19" t="str">
        <f>IF(ISNA(VLOOKUP(AQ1276,dim_disaggs!B:C,2,FALSE)),"",VLOOKUP(AQ1276,dim_disaggs!B:C,2,FALSE))</f>
        <v>werJlVT6sf3</v>
      </c>
      <c r="AU1276" s="72" t="s">
        <v>755</v>
      </c>
      <c r="AV1276" s="73" t="s">
        <v>755</v>
      </c>
      <c r="AW1276" s="66" t="s">
        <v>755</v>
      </c>
      <c r="AX1276" s="66" t="s">
        <v>755</v>
      </c>
      <c r="BA1276" s="105" t="str">
        <f t="shared" si="180"/>
        <v/>
      </c>
      <c r="BB1276" s="20" t="str">
        <f t="shared" si="181"/>
        <v/>
      </c>
      <c r="BE1276" s="75" t="s">
        <v>755</v>
      </c>
      <c r="BF1276" s="73" t="s">
        <v>755</v>
      </c>
      <c r="BG1276" s="55" t="s">
        <v>755</v>
      </c>
      <c r="BH1276" s="76" t="s">
        <v>755</v>
      </c>
      <c r="BI1276" s="20" t="s">
        <v>755</v>
      </c>
      <c r="BJ1276" s="20" t="s">
        <v>755</v>
      </c>
      <c r="BK1276" s="55" t="s">
        <v>755</v>
      </c>
      <c r="BL1276" s="71" t="s">
        <v>755</v>
      </c>
      <c r="BM1276" s="77" t="s">
        <v>755</v>
      </c>
      <c r="BN1276" s="78" t="s">
        <v>755</v>
      </c>
      <c r="BO1276" s="77" t="s">
        <v>755</v>
      </c>
      <c r="BP1276" s="78" t="s">
        <v>755</v>
      </c>
    </row>
    <row r="1277" spans="1:68" x14ac:dyDescent="0.2">
      <c r="A1277" s="20" t="s">
        <v>95</v>
      </c>
      <c r="B1277" s="20" t="s">
        <v>1474</v>
      </c>
      <c r="C1277" s="20" t="s">
        <v>894</v>
      </c>
      <c r="D1277" s="20" t="s">
        <v>2138</v>
      </c>
      <c r="E1277" s="20" t="s">
        <v>77</v>
      </c>
      <c r="G1277" s="20" t="s">
        <v>2442</v>
      </c>
      <c r="I1277" s="19">
        <f t="shared" si="182"/>
        <v>28</v>
      </c>
      <c r="J1277" s="20" t="s">
        <v>755</v>
      </c>
      <c r="K1277" s="20" t="s">
        <v>2241</v>
      </c>
      <c r="L1277" s="95" t="str">
        <f>IF(M1277&lt;&gt;"",IF(NOT(ISNA(INDEX(cc!B:B,MATCH(M1277,cc!A:A,0)))),INDEX(cc!B:B,MATCH(M1277,cc!A:A,0)),"0"),"")</f>
        <v>default</v>
      </c>
      <c r="M1277" s="97" t="s">
        <v>13</v>
      </c>
      <c r="N1277" s="28" t="str">
        <f t="shared" si="183"/>
        <v xml:space="preserve"> TARGET</v>
      </c>
      <c r="O1277" s="19" t="str">
        <f t="shared" si="176"/>
        <v>LAB_PT_TBAFB (X, DSD) TARGET: Perform TB/AFB Test</v>
      </c>
      <c r="P1277" s="19" t="str">
        <f t="shared" si="177"/>
        <v>LAB_PT_TBAFB (X, DSD) TARGET: Perform TB/AFB Test</v>
      </c>
      <c r="Q1277" s="19" t="str">
        <f t="shared" si="184"/>
        <v>LAB_PT_TBAFB (X, DSD) TARGET</v>
      </c>
      <c r="R1277" s="19" t="str">
        <f t="shared" si="178"/>
        <v>LAB_PT_TBAFB_X_DSD_TARGET</v>
      </c>
      <c r="S1277" s="19" t="str">
        <f t="shared" si="179"/>
        <v>LAB_PT_TBAFB_X_DSD_TARGET</v>
      </c>
      <c r="T1277" s="19" t="b">
        <f>NOT(ISNA(VLOOKUP(B1277,dbcodes!A:B,2,FALSE)))</f>
        <v>1</v>
      </c>
      <c r="U1277" s="19" t="str">
        <f>IF(ISNA(VLOOKUP(B1277,dbcodes!A:B,2,FALSE)),des!R696,VLOOKUP(B1277,dbcodes!A:B,2,FALSE))</f>
        <v>LAB_PT_TBAFB_X_DSD_TARGET</v>
      </c>
      <c r="V1277" s="20" t="s">
        <v>2343</v>
      </c>
      <c r="W1277" s="107">
        <f>IF(ISNA(VLOOKUP(C1277,descriptions!A:B,2,FALSE)),des!V696,IF(G1277=" TARGET","Target ","")&amp;VLOOKUP(C1277,descriptions!A:B,2,FALSE))</f>
        <v>0</v>
      </c>
      <c r="X1277" s="20" t="s">
        <v>4</v>
      </c>
      <c r="Y1277" s="20" t="s">
        <v>831</v>
      </c>
      <c r="Z1277" s="20" t="s">
        <v>836</v>
      </c>
      <c r="AA1277" s="20" t="s">
        <v>102</v>
      </c>
      <c r="AB1277" s="20" t="s">
        <v>755</v>
      </c>
      <c r="AC1277" s="19" t="str">
        <f>IF(AB1277&lt;&gt;"",IF(NOT(ISNA(INDEX(os!A:A,MATCH(AB1277,os!B:B,0)))),INDEX(os!A:A,MATCH(AB1277,os!B:B,0)),"0"),"")</f>
        <v/>
      </c>
      <c r="AD1277" s="20" t="s">
        <v>830</v>
      </c>
      <c r="AH1277" s="93" t="str">
        <f>IF(NOT(ISNA(VLOOKUP(B:B,ResultsTargets!A:A,1,0))),"TRUE","")</f>
        <v/>
      </c>
      <c r="AI1277" s="19" t="str">
        <f>IF(ISNA(VLOOKUP(C1277,dim_techarea!A:B,2,FALSE)),"",VLOOKUP(C1277,dim_techarea!A:B,2,FALSE))</f>
        <v>LAB_PT_TBAFB</v>
      </c>
      <c r="AJ1277" s="19" t="str">
        <f>IF(ISNA(VLOOKUP(AI1277,dim_techarea!B:C,2,FALSE)),"",VLOOKUP(AI1277,dim_techarea!B:C,2,FALSE))</f>
        <v>CQ852K41BdZ</v>
      </c>
      <c r="AK1277" s="19" t="str">
        <f>IF(ISNA(VLOOKUP(TRIM(G1277),dim_targetsresults!A:B,2,FALSE)),"",VLOOKUP(TRIM(G1277),dim_targetsresults!A:C,2,FALSE))</f>
        <v>MER Targets</v>
      </c>
      <c r="AL1277" s="19" t="str">
        <f>IF(ISNA(VLOOKUP(AK1277,dim_targetsresults!B:C,2,FALSE)),"",VLOOKUP(AK1277,dim_targetsresults!B:C,2,FALSE))</f>
        <v>W8imnja2Owd</v>
      </c>
      <c r="AM1277" s="19" t="str">
        <f>IF(ISNA(VLOOKUP(TRIM(D1277),dim_numeratordenominator!A:B,2,FALSE)),"",VLOOKUP(TRIM(D1277),dim_numeratordenominator!A:C,2,FALSE))</f>
        <v/>
      </c>
      <c r="AN1277" s="19" t="str">
        <f>IF(ISNA(VLOOKUP(AM1277,dim_numeratordenominator!B:C,2,FALSE)),"",VLOOKUP(AM1277,dim_numeratordenominator!B:C,2,FALSE))</f>
        <v/>
      </c>
      <c r="AO1277" s="19" t="str">
        <f>IF(ISNA(VLOOKUP(TRIM(E1277),dim_supporttype!A:B,2,FALSE)),"",VLOOKUP(TRIM(E1277),dim_supporttype!A:C,2,FALSE))</f>
        <v>DSD</v>
      </c>
      <c r="AP1277" s="19" t="str">
        <f>IF(ISNA(VLOOKUP(AO1277,dim_supporttype!B:C,2,FALSE)),"",VLOOKUP(AO1277,dim_supporttype!B:C,2,FALSE))</f>
        <v>iM13vdNLWKb</v>
      </c>
      <c r="AQ1277" s="19" t="str">
        <f>IF(ISNA(VLOOKUP(TRIM(F1277),dim_disaggs!A:B,2,FALSE)),"No Disagg",VLOOKUP(TRIM(F1277),dim_disaggs!A:B,2,FALSE))</f>
        <v>No Disagg</v>
      </c>
      <c r="AR1277" s="19" t="str">
        <f>IF(ISNA(VLOOKUP(AQ1277,dim_disaggs!B:C,2,FALSE)),"",VLOOKUP(AQ1277,dim_disaggs!B:C,2,FALSE))</f>
        <v>werJlVT6sf3</v>
      </c>
      <c r="AU1277" s="72" t="s">
        <v>755</v>
      </c>
      <c r="AV1277" s="73" t="s">
        <v>755</v>
      </c>
      <c r="AW1277" s="66" t="s">
        <v>755</v>
      </c>
      <c r="AX1277" s="66" t="s">
        <v>755</v>
      </c>
      <c r="BA1277" s="105" t="str">
        <f t="shared" si="180"/>
        <v/>
      </c>
      <c r="BB1277" s="20" t="str">
        <f t="shared" si="181"/>
        <v/>
      </c>
      <c r="BE1277" s="75" t="s">
        <v>755</v>
      </c>
      <c r="BF1277" s="73" t="s">
        <v>755</v>
      </c>
      <c r="BG1277" s="55" t="s">
        <v>755</v>
      </c>
      <c r="BH1277" s="76" t="s">
        <v>755</v>
      </c>
      <c r="BI1277" s="20" t="s">
        <v>755</v>
      </c>
      <c r="BJ1277" s="20" t="s">
        <v>755</v>
      </c>
      <c r="BK1277" s="55" t="s">
        <v>755</v>
      </c>
      <c r="BL1277" s="71" t="s">
        <v>755</v>
      </c>
      <c r="BM1277" s="77" t="s">
        <v>755</v>
      </c>
      <c r="BN1277" s="78" t="s">
        <v>755</v>
      </c>
      <c r="BO1277" s="77" t="s">
        <v>755</v>
      </c>
      <c r="BP1277" s="78" t="s">
        <v>755</v>
      </c>
    </row>
    <row r="1278" spans="1:68" x14ac:dyDescent="0.2">
      <c r="A1278" s="20" t="s">
        <v>95</v>
      </c>
      <c r="B1278" s="20" t="s">
        <v>1476</v>
      </c>
      <c r="C1278" s="20" t="s">
        <v>894</v>
      </c>
      <c r="D1278" s="20" t="s">
        <v>2138</v>
      </c>
      <c r="E1278" s="20" t="s">
        <v>78</v>
      </c>
      <c r="G1278" s="20" t="s">
        <v>2442</v>
      </c>
      <c r="I1278" s="19">
        <f t="shared" si="182"/>
        <v>27</v>
      </c>
      <c r="J1278" s="20" t="s">
        <v>755</v>
      </c>
      <c r="K1278" s="20" t="s">
        <v>2241</v>
      </c>
      <c r="L1278" s="95" t="str">
        <f>IF(M1278&lt;&gt;"",IF(NOT(ISNA(INDEX(cc!B:B,MATCH(M1278,cc!A:A,0)))),INDEX(cc!B:B,MATCH(M1278,cc!A:A,0)),"0"),"")</f>
        <v>default</v>
      </c>
      <c r="M1278" s="97" t="s">
        <v>13</v>
      </c>
      <c r="N1278" s="28" t="str">
        <f t="shared" si="183"/>
        <v xml:space="preserve"> TARGET</v>
      </c>
      <c r="O1278" s="19" t="str">
        <f t="shared" si="176"/>
        <v>LAB_PT_TBAFB (X, TA) TARGET: Perform TB/AFB Test</v>
      </c>
      <c r="P1278" s="19" t="str">
        <f t="shared" si="177"/>
        <v>LAB_PT_TBAFB (X, TA) TARGET: Perform TB/AFB Test</v>
      </c>
      <c r="Q1278" s="19" t="str">
        <f t="shared" si="184"/>
        <v>LAB_PT_TBAFB (X, TA) TARGET</v>
      </c>
      <c r="R1278" s="19" t="str">
        <f t="shared" si="178"/>
        <v>LAB_PT_TBAFB_X_TA_TARGET</v>
      </c>
      <c r="S1278" s="19" t="str">
        <f t="shared" si="179"/>
        <v>LAB_PT_TBAFB_X_TA_TARGET</v>
      </c>
      <c r="T1278" s="19" t="b">
        <f>NOT(ISNA(VLOOKUP(B1278,dbcodes!A:B,2,FALSE)))</f>
        <v>1</v>
      </c>
      <c r="U1278" s="19" t="str">
        <f>IF(ISNA(VLOOKUP(B1278,dbcodes!A:B,2,FALSE)),des!R697,VLOOKUP(B1278,dbcodes!A:B,2,FALSE))</f>
        <v>LAB_PT_TBAFB_X_TA_TARGET</v>
      </c>
      <c r="V1278" s="20" t="s">
        <v>2343</v>
      </c>
      <c r="W1278" s="107">
        <f>IF(ISNA(VLOOKUP(C1278,descriptions!A:B,2,FALSE)),des!V697,IF(G1278=" TARGET","Target ","")&amp;VLOOKUP(C1278,descriptions!A:B,2,FALSE))</f>
        <v>0</v>
      </c>
      <c r="X1278" s="20" t="s">
        <v>4</v>
      </c>
      <c r="Y1278" s="20" t="s">
        <v>831</v>
      </c>
      <c r="Z1278" s="20" t="s">
        <v>836</v>
      </c>
      <c r="AA1278" s="20" t="s">
        <v>102</v>
      </c>
      <c r="AB1278" s="20" t="s">
        <v>755</v>
      </c>
      <c r="AC1278" s="19" t="str">
        <f>IF(AB1278&lt;&gt;"",IF(NOT(ISNA(INDEX(os!A:A,MATCH(AB1278,os!B:B,0)))),INDEX(os!A:A,MATCH(AB1278,os!B:B,0)),"0"),"")</f>
        <v/>
      </c>
      <c r="AD1278" s="20" t="s">
        <v>830</v>
      </c>
      <c r="AH1278" s="93" t="str">
        <f>IF(NOT(ISNA(VLOOKUP(B:B,ResultsTargets!A:A,1,0))),"TRUE","")</f>
        <v/>
      </c>
      <c r="AI1278" s="19" t="str">
        <f>IF(ISNA(VLOOKUP(C1278,dim_techarea!A:B,2,FALSE)),"",VLOOKUP(C1278,dim_techarea!A:B,2,FALSE))</f>
        <v>LAB_PT_TBAFB</v>
      </c>
      <c r="AJ1278" s="19" t="str">
        <f>IF(ISNA(VLOOKUP(AI1278,dim_techarea!B:C,2,FALSE)),"",VLOOKUP(AI1278,dim_techarea!B:C,2,FALSE))</f>
        <v>CQ852K41BdZ</v>
      </c>
      <c r="AK1278" s="19" t="str">
        <f>IF(ISNA(VLOOKUP(TRIM(G1278),dim_targetsresults!A:B,2,FALSE)),"",VLOOKUP(TRIM(G1278),dim_targetsresults!A:C,2,FALSE))</f>
        <v>MER Targets</v>
      </c>
      <c r="AL1278" s="19" t="str">
        <f>IF(ISNA(VLOOKUP(AK1278,dim_targetsresults!B:C,2,FALSE)),"",VLOOKUP(AK1278,dim_targetsresults!B:C,2,FALSE))</f>
        <v>W8imnja2Owd</v>
      </c>
      <c r="AM1278" s="19" t="str">
        <f>IF(ISNA(VLOOKUP(TRIM(D1278),dim_numeratordenominator!A:B,2,FALSE)),"",VLOOKUP(TRIM(D1278),dim_numeratordenominator!A:C,2,FALSE))</f>
        <v/>
      </c>
      <c r="AN1278" s="19" t="str">
        <f>IF(ISNA(VLOOKUP(AM1278,dim_numeratordenominator!B:C,2,FALSE)),"",VLOOKUP(AM1278,dim_numeratordenominator!B:C,2,FALSE))</f>
        <v/>
      </c>
      <c r="AO1278" s="19" t="str">
        <f>IF(ISNA(VLOOKUP(TRIM(E1278),dim_supporttype!A:B,2,FALSE)),"",VLOOKUP(TRIM(E1278),dim_supporttype!A:C,2,FALSE))</f>
        <v>TA</v>
      </c>
      <c r="AP1278" s="19" t="str">
        <f>IF(ISNA(VLOOKUP(AO1278,dim_supporttype!B:C,2,FALSE)),"",VLOOKUP(AO1278,dim_supporttype!B:C,2,FALSE))</f>
        <v>cRAGKdWIDn4</v>
      </c>
      <c r="AQ1278" s="19" t="str">
        <f>IF(ISNA(VLOOKUP(TRIM(F1278),dim_disaggs!A:B,2,FALSE)),"No Disagg",VLOOKUP(TRIM(F1278),dim_disaggs!A:B,2,FALSE))</f>
        <v>No Disagg</v>
      </c>
      <c r="AR1278" s="19" t="str">
        <f>IF(ISNA(VLOOKUP(AQ1278,dim_disaggs!B:C,2,FALSE)),"",VLOOKUP(AQ1278,dim_disaggs!B:C,2,FALSE))</f>
        <v>werJlVT6sf3</v>
      </c>
      <c r="AU1278" s="72" t="s">
        <v>755</v>
      </c>
      <c r="AV1278" s="73" t="s">
        <v>755</v>
      </c>
      <c r="AW1278" s="66" t="s">
        <v>755</v>
      </c>
      <c r="AX1278" s="66" t="s">
        <v>755</v>
      </c>
      <c r="BA1278" s="105" t="str">
        <f t="shared" si="180"/>
        <v/>
      </c>
      <c r="BB1278" s="20" t="str">
        <f t="shared" si="181"/>
        <v/>
      </c>
      <c r="BE1278" s="75" t="s">
        <v>755</v>
      </c>
      <c r="BF1278" s="73" t="s">
        <v>755</v>
      </c>
      <c r="BG1278" s="55" t="s">
        <v>755</v>
      </c>
      <c r="BH1278" s="76" t="s">
        <v>755</v>
      </c>
      <c r="BI1278" s="20" t="s">
        <v>755</v>
      </c>
      <c r="BJ1278" s="20" t="s">
        <v>755</v>
      </c>
      <c r="BK1278" s="55" t="s">
        <v>755</v>
      </c>
      <c r="BL1278" s="71" t="s">
        <v>755</v>
      </c>
      <c r="BM1278" s="77" t="s">
        <v>755</v>
      </c>
      <c r="BN1278" s="78" t="s">
        <v>755</v>
      </c>
      <c r="BO1278" s="77" t="s">
        <v>755</v>
      </c>
      <c r="BP1278" s="78" t="s">
        <v>755</v>
      </c>
    </row>
    <row r="1279" spans="1:68" x14ac:dyDescent="0.2">
      <c r="A1279" s="20" t="s">
        <v>95</v>
      </c>
      <c r="B1279" s="20" t="s">
        <v>1477</v>
      </c>
      <c r="C1279" s="20" t="s">
        <v>896</v>
      </c>
      <c r="D1279" s="20" t="s">
        <v>2136</v>
      </c>
      <c r="E1279" s="20" t="s">
        <v>77</v>
      </c>
      <c r="G1279" s="20" t="s">
        <v>20086</v>
      </c>
      <c r="I1279" s="19">
        <f t="shared" si="182"/>
        <v>25</v>
      </c>
      <c r="J1279" s="20" t="s">
        <v>755</v>
      </c>
      <c r="K1279" s="20" t="s">
        <v>2242</v>
      </c>
      <c r="L1279" s="95" t="str">
        <f>IF(M1279&lt;&gt;"",IF(NOT(ISNA(INDEX(cc!B:B,MATCH(M1279,cc!A:A,0)))),INDEX(cc!B:B,MATCH(M1279,cc!A:A,0)),"0"),"")</f>
        <v>default</v>
      </c>
      <c r="M1279" s="97" t="s">
        <v>13</v>
      </c>
      <c r="N1279" s="28" t="str">
        <f t="shared" si="183"/>
        <v/>
      </c>
      <c r="O1279" s="19" t="str">
        <f t="shared" si="176"/>
        <v>LAB_PT_TBCULTURE (P, DSD): Perform TB/CULTURE Test and Participate in PT</v>
      </c>
      <c r="P1279" s="19" t="str">
        <f t="shared" si="177"/>
        <v>LAB_PT_TBCULTURE (P, DSD): Perform TB/CULTURE Test and Participate in PT</v>
      </c>
      <c r="Q1279" s="19" t="str">
        <f t="shared" si="184"/>
        <v>LAB_PT_TBCULTURE (P, DSD)</v>
      </c>
      <c r="R1279" s="19" t="str">
        <f t="shared" si="178"/>
        <v>LAB_PT_TBCULTURE_P_DSD</v>
      </c>
      <c r="S1279" s="19" t="str">
        <f t="shared" si="179"/>
        <v>LAB_PT_TBCULTURE_P_DSD_</v>
      </c>
      <c r="T1279" s="19" t="b">
        <f>NOT(ISNA(VLOOKUP(B1279,dbcodes!A:B,2,FALSE)))</f>
        <v>1</v>
      </c>
      <c r="U1279" s="19" t="str">
        <f>IF(ISNA(VLOOKUP(B1279,dbcodes!A:B,2,FALSE)),des!R698,VLOOKUP(B1279,dbcodes!A:B,2,FALSE))</f>
        <v>LAB_PT_TBCULTURE_P_DSD</v>
      </c>
      <c r="V1279" s="20" t="s">
        <v>2338</v>
      </c>
      <c r="W1279" s="107">
        <f>IF(ISNA(VLOOKUP(C1279,descriptions!A:B,2,FALSE)),des!V698,IF(G1279=" TARGET","Target ","")&amp;VLOOKUP(C1279,descriptions!A:B,2,FALSE))</f>
        <v>0</v>
      </c>
      <c r="X1279" s="20" t="s">
        <v>4</v>
      </c>
      <c r="Y1279" s="20" t="s">
        <v>831</v>
      </c>
      <c r="Z1279" s="20" t="s">
        <v>836</v>
      </c>
      <c r="AA1279" s="20" t="s">
        <v>102</v>
      </c>
      <c r="AB1279" s="20" t="s">
        <v>755</v>
      </c>
      <c r="AC1279" s="19" t="str">
        <f>IF(AB1279&lt;&gt;"",IF(NOT(ISNA(INDEX(os!A:A,MATCH(AB1279,os!B:B,0)))),INDEX(os!A:A,MATCH(AB1279,os!B:B,0)),"0"),"")</f>
        <v/>
      </c>
      <c r="AD1279" s="20" t="s">
        <v>830</v>
      </c>
      <c r="AH1279" s="93" t="str">
        <f>IF(NOT(ISNA(VLOOKUP(B:B,ResultsTargets!A:A,1,0))),"TRUE","")</f>
        <v/>
      </c>
      <c r="AI1279" s="19" t="str">
        <f>IF(ISNA(VLOOKUP(C1279,dim_techarea!A:B,2,FALSE)),"",VLOOKUP(C1279,dim_techarea!A:B,2,FALSE))</f>
        <v>LAB_PT_TBCULTURE</v>
      </c>
      <c r="AJ1279" s="19" t="str">
        <f>IF(ISNA(VLOOKUP(AI1279,dim_techarea!B:C,2,FALSE)),"",VLOOKUP(AI1279,dim_techarea!B:C,2,FALSE))</f>
        <v>ym7qivxh3C0</v>
      </c>
      <c r="AK1279" s="19" t="str">
        <f>IF(ISNA(VLOOKUP(TRIM(G1279),dim_targetsresults!A:B,2,FALSE)),"",VLOOKUP(TRIM(G1279),dim_targetsresults!A:C,2,FALSE))</f>
        <v>MER Results</v>
      </c>
      <c r="AL1279" s="19" t="str">
        <f>IF(ISNA(VLOOKUP(AK1279,dim_targetsresults!B:C,2,FALSE)),"",VLOOKUP(AK1279,dim_targetsresults!B:C,2,FALSE))</f>
        <v>Jh0jDM5yQ2E</v>
      </c>
      <c r="AM1279" s="19" t="str">
        <f>IF(ISNA(VLOOKUP(TRIM(D1279),dim_numeratordenominator!A:B,2,FALSE)),"",VLOOKUP(TRIM(D1279),dim_numeratordenominator!A:C,2,FALSE))</f>
        <v/>
      </c>
      <c r="AN1279" s="19" t="str">
        <f>IF(ISNA(VLOOKUP(AM1279,dim_numeratordenominator!B:C,2,FALSE)),"",VLOOKUP(AM1279,dim_numeratordenominator!B:C,2,FALSE))</f>
        <v/>
      </c>
      <c r="AO1279" s="19" t="str">
        <f>IF(ISNA(VLOOKUP(TRIM(E1279),dim_supporttype!A:B,2,FALSE)),"",VLOOKUP(TRIM(E1279),dim_supporttype!A:C,2,FALSE))</f>
        <v>DSD</v>
      </c>
      <c r="AP1279" s="19" t="str">
        <f>IF(ISNA(VLOOKUP(AO1279,dim_supporttype!B:C,2,FALSE)),"",VLOOKUP(AO1279,dim_supporttype!B:C,2,FALSE))</f>
        <v>iM13vdNLWKb</v>
      </c>
      <c r="AQ1279" s="19" t="str">
        <f>IF(ISNA(VLOOKUP(TRIM(F1279),dim_disaggs!A:B,2,FALSE)),"No Disagg",VLOOKUP(TRIM(F1279),dim_disaggs!A:B,2,FALSE))</f>
        <v>No Disagg</v>
      </c>
      <c r="AR1279" s="19" t="str">
        <f>IF(ISNA(VLOOKUP(AQ1279,dim_disaggs!B:C,2,FALSE)),"",VLOOKUP(AQ1279,dim_disaggs!B:C,2,FALSE))</f>
        <v>werJlVT6sf3</v>
      </c>
      <c r="AU1279" s="72" t="s">
        <v>755</v>
      </c>
      <c r="AV1279" s="73" t="s">
        <v>755</v>
      </c>
      <c r="AW1279" s="66" t="s">
        <v>755</v>
      </c>
      <c r="AX1279" s="66" t="s">
        <v>755</v>
      </c>
      <c r="BA1279" s="105" t="str">
        <f t="shared" si="180"/>
        <v/>
      </c>
      <c r="BB1279" s="20" t="str">
        <f t="shared" si="181"/>
        <v/>
      </c>
      <c r="BE1279" s="75" t="s">
        <v>755</v>
      </c>
      <c r="BF1279" s="73" t="s">
        <v>755</v>
      </c>
      <c r="BG1279" s="55" t="s">
        <v>755</v>
      </c>
      <c r="BH1279" s="76" t="s">
        <v>755</v>
      </c>
      <c r="BI1279" s="20" t="s">
        <v>755</v>
      </c>
      <c r="BJ1279" s="20" t="s">
        <v>755</v>
      </c>
      <c r="BK1279" s="55" t="s">
        <v>755</v>
      </c>
      <c r="BL1279" s="71" t="s">
        <v>755</v>
      </c>
      <c r="BM1279" s="77" t="s">
        <v>755</v>
      </c>
      <c r="BN1279" s="78" t="s">
        <v>755</v>
      </c>
      <c r="BO1279" s="77" t="s">
        <v>755</v>
      </c>
      <c r="BP1279" s="78" t="s">
        <v>755</v>
      </c>
    </row>
    <row r="1280" spans="1:68" s="3" customFormat="1" x14ac:dyDescent="0.2">
      <c r="A1280" s="20" t="s">
        <v>95</v>
      </c>
      <c r="B1280" s="20" t="s">
        <v>1479</v>
      </c>
      <c r="C1280" s="20" t="s">
        <v>896</v>
      </c>
      <c r="D1280" s="20" t="s">
        <v>2136</v>
      </c>
      <c r="E1280" s="20" t="s">
        <v>78</v>
      </c>
      <c r="F1280" s="20"/>
      <c r="G1280" s="20" t="s">
        <v>20086</v>
      </c>
      <c r="H1280" s="20"/>
      <c r="I1280" s="19">
        <f t="shared" si="182"/>
        <v>24</v>
      </c>
      <c r="J1280" s="20" t="s">
        <v>755</v>
      </c>
      <c r="K1280" s="20" t="s">
        <v>2242</v>
      </c>
      <c r="L1280" s="95" t="str">
        <f>IF(M1280&lt;&gt;"",IF(NOT(ISNA(INDEX(cc!B:B,MATCH(M1280,cc!A:A,0)))),INDEX(cc!B:B,MATCH(M1280,cc!A:A,0)),"0"),"")</f>
        <v>default</v>
      </c>
      <c r="M1280" s="97" t="s">
        <v>13</v>
      </c>
      <c r="N1280" s="28" t="str">
        <f t="shared" si="183"/>
        <v/>
      </c>
      <c r="O1280" s="19" t="str">
        <f t="shared" si="176"/>
        <v>LAB_PT_TBCULTURE (P, TA): Perform TB/CULTURE Test and Participate in PT</v>
      </c>
      <c r="P1280" s="19" t="str">
        <f t="shared" si="177"/>
        <v>LAB_PT_TBCULTURE (P, TA): Perform TB/CULTURE Test and Participate in PT</v>
      </c>
      <c r="Q1280" s="19" t="str">
        <f t="shared" si="184"/>
        <v>LAB_PT_TBCULTURE (P, TA)</v>
      </c>
      <c r="R1280" s="19" t="str">
        <f t="shared" si="178"/>
        <v>LAB_PT_TBCULTURE_P_TA</v>
      </c>
      <c r="S1280" s="19" t="str">
        <f t="shared" si="179"/>
        <v>LAB_PT_TBCULTURE_P_TA_</v>
      </c>
      <c r="T1280" s="19" t="b">
        <f>NOT(ISNA(VLOOKUP(B1280,dbcodes!A:B,2,FALSE)))</f>
        <v>1</v>
      </c>
      <c r="U1280" s="19" t="str">
        <f>IF(ISNA(VLOOKUP(B1280,dbcodes!A:B,2,FALSE)),des!R699,VLOOKUP(B1280,dbcodes!A:B,2,FALSE))</f>
        <v>LAB_PT_TBCULTURE_P_TA</v>
      </c>
      <c r="V1280" s="20" t="s">
        <v>2338</v>
      </c>
      <c r="W1280" s="107">
        <f>IF(ISNA(VLOOKUP(C1280,descriptions!A:B,2,FALSE)),des!V699,IF(G1280=" TARGET","Target ","")&amp;VLOOKUP(C1280,descriptions!A:B,2,FALSE))</f>
        <v>0</v>
      </c>
      <c r="X1280" s="20" t="s">
        <v>4</v>
      </c>
      <c r="Y1280" s="20" t="s">
        <v>831</v>
      </c>
      <c r="Z1280" s="20" t="s">
        <v>836</v>
      </c>
      <c r="AA1280" s="20" t="s">
        <v>102</v>
      </c>
      <c r="AB1280" s="20" t="s">
        <v>755</v>
      </c>
      <c r="AC1280" s="19" t="str">
        <f>IF(AB1280&lt;&gt;"",IF(NOT(ISNA(INDEX(os!A:A,MATCH(AB1280,os!B:B,0)))),INDEX(os!A:A,MATCH(AB1280,os!B:B,0)),"0"),"")</f>
        <v/>
      </c>
      <c r="AD1280" s="20" t="s">
        <v>830</v>
      </c>
      <c r="AE1280" s="20"/>
      <c r="AF1280" s="20"/>
      <c r="AG1280" s="20"/>
      <c r="AH1280" s="93" t="str">
        <f>IF(NOT(ISNA(VLOOKUP(B:B,ResultsTargets!A:A,1,0))),"TRUE","")</f>
        <v/>
      </c>
      <c r="AI1280" s="19" t="str">
        <f>IF(ISNA(VLOOKUP(C1280,dim_techarea!A:B,2,FALSE)),"",VLOOKUP(C1280,dim_techarea!A:B,2,FALSE))</f>
        <v>LAB_PT_TBCULTURE</v>
      </c>
      <c r="AJ1280" s="19" t="str">
        <f>IF(ISNA(VLOOKUP(AI1280,dim_techarea!B:C,2,FALSE)),"",VLOOKUP(AI1280,dim_techarea!B:C,2,FALSE))</f>
        <v>ym7qivxh3C0</v>
      </c>
      <c r="AK1280" s="19" t="str">
        <f>IF(ISNA(VLOOKUP(TRIM(G1280),dim_targetsresults!A:B,2,FALSE)),"",VLOOKUP(TRIM(G1280),dim_targetsresults!A:C,2,FALSE))</f>
        <v>MER Results</v>
      </c>
      <c r="AL1280" s="19" t="str">
        <f>IF(ISNA(VLOOKUP(AK1280,dim_targetsresults!B:C,2,FALSE)),"",VLOOKUP(AK1280,dim_targetsresults!B:C,2,FALSE))</f>
        <v>Jh0jDM5yQ2E</v>
      </c>
      <c r="AM1280" s="19" t="str">
        <f>IF(ISNA(VLOOKUP(TRIM(D1280),dim_numeratordenominator!A:B,2,FALSE)),"",VLOOKUP(TRIM(D1280),dim_numeratordenominator!A:C,2,FALSE))</f>
        <v/>
      </c>
      <c r="AN1280" s="19" t="str">
        <f>IF(ISNA(VLOOKUP(AM1280,dim_numeratordenominator!B:C,2,FALSE)),"",VLOOKUP(AM1280,dim_numeratordenominator!B:C,2,FALSE))</f>
        <v/>
      </c>
      <c r="AO1280" s="19" t="str">
        <f>IF(ISNA(VLOOKUP(TRIM(E1280),dim_supporttype!A:B,2,FALSE)),"",VLOOKUP(TRIM(E1280),dim_supporttype!A:C,2,FALSE))</f>
        <v>TA</v>
      </c>
      <c r="AP1280" s="19" t="str">
        <f>IF(ISNA(VLOOKUP(AO1280,dim_supporttype!B:C,2,FALSE)),"",VLOOKUP(AO1280,dim_supporttype!B:C,2,FALSE))</f>
        <v>cRAGKdWIDn4</v>
      </c>
      <c r="AQ1280" s="19" t="str">
        <f>IF(ISNA(VLOOKUP(TRIM(F1280),dim_disaggs!A:B,2,FALSE)),"No Disagg",VLOOKUP(TRIM(F1280),dim_disaggs!A:B,2,FALSE))</f>
        <v>No Disagg</v>
      </c>
      <c r="AR1280" s="19" t="str">
        <f>IF(ISNA(VLOOKUP(AQ1280,dim_disaggs!B:C,2,FALSE)),"",VLOOKUP(AQ1280,dim_disaggs!B:C,2,FALSE))</f>
        <v>werJlVT6sf3</v>
      </c>
      <c r="AS1280" s="72"/>
      <c r="AT1280" s="66"/>
      <c r="AU1280" s="72" t="s">
        <v>755</v>
      </c>
      <c r="AV1280" s="73" t="s">
        <v>755</v>
      </c>
      <c r="AW1280" s="66" t="s">
        <v>755</v>
      </c>
      <c r="AX1280" s="66" t="s">
        <v>755</v>
      </c>
      <c r="AY1280" s="20"/>
      <c r="AZ1280" s="20"/>
      <c r="BA1280" s="105" t="str">
        <f t="shared" si="180"/>
        <v/>
      </c>
      <c r="BB1280" s="20" t="str">
        <f t="shared" si="181"/>
        <v/>
      </c>
      <c r="BC1280" s="20"/>
      <c r="BD1280" s="20"/>
      <c r="BE1280" s="75" t="s">
        <v>755</v>
      </c>
      <c r="BF1280" s="73" t="s">
        <v>755</v>
      </c>
      <c r="BG1280" s="55" t="s">
        <v>755</v>
      </c>
      <c r="BH1280" s="76" t="s">
        <v>755</v>
      </c>
      <c r="BI1280" s="20" t="s">
        <v>755</v>
      </c>
      <c r="BJ1280" s="20" t="s">
        <v>755</v>
      </c>
      <c r="BK1280" s="55" t="s">
        <v>755</v>
      </c>
      <c r="BL1280" s="71" t="s">
        <v>755</v>
      </c>
      <c r="BM1280" s="77" t="s">
        <v>755</v>
      </c>
      <c r="BN1280" s="78" t="s">
        <v>755</v>
      </c>
      <c r="BO1280" s="77" t="s">
        <v>755</v>
      </c>
      <c r="BP1280" s="78" t="s">
        <v>755</v>
      </c>
    </row>
    <row r="1281" spans="1:68" s="3" customFormat="1" x14ac:dyDescent="0.2">
      <c r="A1281" s="20" t="s">
        <v>95</v>
      </c>
      <c r="B1281" s="20" t="s">
        <v>1481</v>
      </c>
      <c r="C1281" s="20" t="s">
        <v>896</v>
      </c>
      <c r="D1281" s="20" t="s">
        <v>2137</v>
      </c>
      <c r="E1281" s="20" t="s">
        <v>77</v>
      </c>
      <c r="F1281" s="20"/>
      <c r="G1281" s="20" t="s">
        <v>20086</v>
      </c>
      <c r="H1281" s="20"/>
      <c r="I1281" s="19">
        <f t="shared" si="182"/>
        <v>25</v>
      </c>
      <c r="J1281" s="20" t="s">
        <v>755</v>
      </c>
      <c r="K1281" s="20" t="s">
        <v>2243</v>
      </c>
      <c r="L1281" s="95" t="str">
        <f>IF(M1281&lt;&gt;"",IF(NOT(ISNA(INDEX(cc!B:B,MATCH(M1281,cc!A:A,0)))),INDEX(cc!B:B,MATCH(M1281,cc!A:A,0)),"0"),"")</f>
        <v>default</v>
      </c>
      <c r="M1281" s="97" t="s">
        <v>13</v>
      </c>
      <c r="N1281" s="28" t="str">
        <f t="shared" si="183"/>
        <v/>
      </c>
      <c r="O1281" s="19" t="str">
        <f t="shared" si="176"/>
        <v>LAB_PT_TBCULTURE (S, DSD): Perform TB/CULTURE Test, Participate and pass PT</v>
      </c>
      <c r="P1281" s="19" t="str">
        <f t="shared" si="177"/>
        <v>LAB_PT_TBCULTURE (S, DSD): Perform TB/CULTURE Test, Participate and pass PT</v>
      </c>
      <c r="Q1281" s="19" t="str">
        <f t="shared" si="184"/>
        <v>LAB_PT_TBCULTURE (S, DSD)</v>
      </c>
      <c r="R1281" s="19" t="str">
        <f t="shared" si="178"/>
        <v>LAB_PT_TBCULTURE_S_DSD</v>
      </c>
      <c r="S1281" s="19" t="str">
        <f t="shared" si="179"/>
        <v>LAB_PT_TBCULTURE_S_DSD_</v>
      </c>
      <c r="T1281" s="19" t="b">
        <f>NOT(ISNA(VLOOKUP(B1281,dbcodes!A:B,2,FALSE)))</f>
        <v>1</v>
      </c>
      <c r="U1281" s="19" t="str">
        <f>IF(ISNA(VLOOKUP(B1281,dbcodes!A:B,2,FALSE)),des!R700,VLOOKUP(B1281,dbcodes!A:B,2,FALSE))</f>
        <v>LAB_PT_TBCULTURE_S_DSD</v>
      </c>
      <c r="V1281" s="20" t="s">
        <v>2340</v>
      </c>
      <c r="W1281" s="107">
        <f>IF(ISNA(VLOOKUP(C1281,descriptions!A:B,2,FALSE)),des!V700,IF(G1281=" TARGET","Target ","")&amp;VLOOKUP(C1281,descriptions!A:B,2,FALSE))</f>
        <v>0</v>
      </c>
      <c r="X1281" s="20" t="s">
        <v>4</v>
      </c>
      <c r="Y1281" s="20" t="s">
        <v>831</v>
      </c>
      <c r="Z1281" s="20" t="s">
        <v>836</v>
      </c>
      <c r="AA1281" s="20" t="s">
        <v>102</v>
      </c>
      <c r="AB1281" s="20" t="s">
        <v>755</v>
      </c>
      <c r="AC1281" s="19" t="str">
        <f>IF(AB1281&lt;&gt;"",IF(NOT(ISNA(INDEX(os!A:A,MATCH(AB1281,os!B:B,0)))),INDEX(os!A:A,MATCH(AB1281,os!B:B,0)),"0"),"")</f>
        <v/>
      </c>
      <c r="AD1281" s="20" t="s">
        <v>830</v>
      </c>
      <c r="AE1281" s="20"/>
      <c r="AF1281" s="20"/>
      <c r="AG1281" s="20"/>
      <c r="AH1281" s="93" t="str">
        <f>IF(NOT(ISNA(VLOOKUP(B:B,ResultsTargets!A:A,1,0))),"TRUE","")</f>
        <v/>
      </c>
      <c r="AI1281" s="19" t="str">
        <f>IF(ISNA(VLOOKUP(C1281,dim_techarea!A:B,2,FALSE)),"",VLOOKUP(C1281,dim_techarea!A:B,2,FALSE))</f>
        <v>LAB_PT_TBCULTURE</v>
      </c>
      <c r="AJ1281" s="19" t="str">
        <f>IF(ISNA(VLOOKUP(AI1281,dim_techarea!B:C,2,FALSE)),"",VLOOKUP(AI1281,dim_techarea!B:C,2,FALSE))</f>
        <v>ym7qivxh3C0</v>
      </c>
      <c r="AK1281" s="19" t="str">
        <f>IF(ISNA(VLOOKUP(TRIM(G1281),dim_targetsresults!A:B,2,FALSE)),"",VLOOKUP(TRIM(G1281),dim_targetsresults!A:C,2,FALSE))</f>
        <v>MER Results</v>
      </c>
      <c r="AL1281" s="19" t="str">
        <f>IF(ISNA(VLOOKUP(AK1281,dim_targetsresults!B:C,2,FALSE)),"",VLOOKUP(AK1281,dim_targetsresults!B:C,2,FALSE))</f>
        <v>Jh0jDM5yQ2E</v>
      </c>
      <c r="AM1281" s="19" t="str">
        <f>IF(ISNA(VLOOKUP(TRIM(D1281),dim_numeratordenominator!A:B,2,FALSE)),"",VLOOKUP(TRIM(D1281),dim_numeratordenominator!A:C,2,FALSE))</f>
        <v/>
      </c>
      <c r="AN1281" s="19" t="str">
        <f>IF(ISNA(VLOOKUP(AM1281,dim_numeratordenominator!B:C,2,FALSE)),"",VLOOKUP(AM1281,dim_numeratordenominator!B:C,2,FALSE))</f>
        <v/>
      </c>
      <c r="AO1281" s="19" t="str">
        <f>IF(ISNA(VLOOKUP(TRIM(E1281),dim_supporttype!A:B,2,FALSE)),"",VLOOKUP(TRIM(E1281),dim_supporttype!A:C,2,FALSE))</f>
        <v>DSD</v>
      </c>
      <c r="AP1281" s="19" t="str">
        <f>IF(ISNA(VLOOKUP(AO1281,dim_supporttype!B:C,2,FALSE)),"",VLOOKUP(AO1281,dim_supporttype!B:C,2,FALSE))</f>
        <v>iM13vdNLWKb</v>
      </c>
      <c r="AQ1281" s="19" t="str">
        <f>IF(ISNA(VLOOKUP(TRIM(F1281),dim_disaggs!A:B,2,FALSE)),"No Disagg",VLOOKUP(TRIM(F1281),dim_disaggs!A:B,2,FALSE))</f>
        <v>No Disagg</v>
      </c>
      <c r="AR1281" s="19" t="str">
        <f>IF(ISNA(VLOOKUP(AQ1281,dim_disaggs!B:C,2,FALSE)),"",VLOOKUP(AQ1281,dim_disaggs!B:C,2,FALSE))</f>
        <v>werJlVT6sf3</v>
      </c>
      <c r="AS1281" s="72"/>
      <c r="AT1281" s="66"/>
      <c r="AU1281" s="72" t="s">
        <v>755</v>
      </c>
      <c r="AV1281" s="73" t="s">
        <v>755</v>
      </c>
      <c r="AW1281" s="66" t="s">
        <v>755</v>
      </c>
      <c r="AX1281" s="66" t="s">
        <v>755</v>
      </c>
      <c r="AY1281" s="20"/>
      <c r="AZ1281" s="20"/>
      <c r="BA1281" s="105" t="str">
        <f t="shared" si="180"/>
        <v/>
      </c>
      <c r="BB1281" s="20" t="str">
        <f t="shared" si="181"/>
        <v/>
      </c>
      <c r="BC1281" s="20"/>
      <c r="BD1281" s="20"/>
      <c r="BE1281" s="75" t="s">
        <v>755</v>
      </c>
      <c r="BF1281" s="73" t="s">
        <v>755</v>
      </c>
      <c r="BG1281" s="55" t="s">
        <v>755</v>
      </c>
      <c r="BH1281" s="76" t="s">
        <v>755</v>
      </c>
      <c r="BI1281" s="20" t="s">
        <v>755</v>
      </c>
      <c r="BJ1281" s="20" t="s">
        <v>755</v>
      </c>
      <c r="BK1281" s="55" t="s">
        <v>755</v>
      </c>
      <c r="BL1281" s="71" t="s">
        <v>755</v>
      </c>
      <c r="BM1281" s="77" t="s">
        <v>755</v>
      </c>
      <c r="BN1281" s="78" t="s">
        <v>755</v>
      </c>
      <c r="BO1281" s="77" t="s">
        <v>755</v>
      </c>
      <c r="BP1281" s="78" t="s">
        <v>755</v>
      </c>
    </row>
    <row r="1282" spans="1:68" x14ac:dyDescent="0.2">
      <c r="A1282" s="20" t="s">
        <v>95</v>
      </c>
      <c r="B1282" s="20" t="s">
        <v>1483</v>
      </c>
      <c r="C1282" s="20" t="s">
        <v>896</v>
      </c>
      <c r="D1282" s="20" t="s">
        <v>2137</v>
      </c>
      <c r="E1282" s="20" t="s">
        <v>78</v>
      </c>
      <c r="G1282" s="20" t="s">
        <v>20086</v>
      </c>
      <c r="I1282" s="19">
        <f t="shared" si="182"/>
        <v>24</v>
      </c>
      <c r="J1282" s="20" t="s">
        <v>755</v>
      </c>
      <c r="K1282" s="20" t="s">
        <v>2243</v>
      </c>
      <c r="L1282" s="95" t="str">
        <f>IF(M1282&lt;&gt;"",IF(NOT(ISNA(INDEX(cc!B:B,MATCH(M1282,cc!A:A,0)))),INDEX(cc!B:B,MATCH(M1282,cc!A:A,0)),"0"),"")</f>
        <v>default</v>
      </c>
      <c r="M1282" s="97" t="s">
        <v>13</v>
      </c>
      <c r="N1282" s="28" t="str">
        <f t="shared" si="183"/>
        <v/>
      </c>
      <c r="O1282" s="19" t="str">
        <f t="shared" ref="O1282:O1345" si="185">CONCATENATE(C1282, " (",_xlfn.TEXTJOIN(", ",TRUE,D1282,E1282,F1282),")",N1282,J1282,": ",K1282)</f>
        <v>LAB_PT_TBCULTURE (S, TA): Perform TB/CULTURE Test, Participate and pass PT</v>
      </c>
      <c r="P1282" s="19" t="str">
        <f t="shared" ref="P1282:P1345" si="186">IF(RIGHT(O1282,1)=":",LEFT(O1282,LEN(O1282)-1),O1282)</f>
        <v>LAB_PT_TBCULTURE (S, TA): Perform TB/CULTURE Test, Participate and pass PT</v>
      </c>
      <c r="Q1282" s="19" t="str">
        <f t="shared" si="184"/>
        <v>LAB_PT_TBCULTURE (S, TA)</v>
      </c>
      <c r="R1282" s="19" t="str">
        <f t="shared" ref="R1282:R1345" si="187">IF(RIGHT(S1282,1)="_",LEFT(S1282,LEN(S1282)-1),S1282)</f>
        <v>LAB_PT_TBCULTURE_S_TA</v>
      </c>
      <c r="S1282" s="19" t="str">
        <f t="shared" ref="S1282:S1345" si="188">SUBSTITUTE(SUBSTITUTE(SUBSTITUTE(SUBSTITUTE(SUBSTITUTE(SUBSTITUTE(SUBSTITUTE(SUBSTITUTE(SUBSTITUTE(Q1282,"&amp;","and"),"&lt;","lt"),"&gt;","gt"),"(","_"),")","_"),"/","_")," ","_"),",","_"),"__","_")</f>
        <v>LAB_PT_TBCULTURE_S_TA_</v>
      </c>
      <c r="T1282" s="19" t="b">
        <f>NOT(ISNA(VLOOKUP(B1282,dbcodes!A:B,2,FALSE)))</f>
        <v>1</v>
      </c>
      <c r="U1282" s="19" t="str">
        <f>IF(ISNA(VLOOKUP(B1282,dbcodes!A:B,2,FALSE)),des!R701,VLOOKUP(B1282,dbcodes!A:B,2,FALSE))</f>
        <v>LAB_PT_TBCULTURE_S_TA</v>
      </c>
      <c r="V1282" s="20" t="s">
        <v>2340</v>
      </c>
      <c r="W1282" s="107">
        <f>IF(ISNA(VLOOKUP(C1282,descriptions!A:B,2,FALSE)),des!V701,IF(G1282=" TARGET","Target ","")&amp;VLOOKUP(C1282,descriptions!A:B,2,FALSE))</f>
        <v>0</v>
      </c>
      <c r="X1282" s="20" t="s">
        <v>4</v>
      </c>
      <c r="Y1282" s="20" t="s">
        <v>831</v>
      </c>
      <c r="Z1282" s="20" t="s">
        <v>836</v>
      </c>
      <c r="AA1282" s="20" t="s">
        <v>102</v>
      </c>
      <c r="AB1282" s="20" t="s">
        <v>755</v>
      </c>
      <c r="AC1282" s="19" t="str">
        <f>IF(AB1282&lt;&gt;"",IF(NOT(ISNA(INDEX(os!A:A,MATCH(AB1282,os!B:B,0)))),INDEX(os!A:A,MATCH(AB1282,os!B:B,0)),"0"),"")</f>
        <v/>
      </c>
      <c r="AD1282" s="20" t="s">
        <v>830</v>
      </c>
      <c r="AH1282" s="93" t="str">
        <f>IF(NOT(ISNA(VLOOKUP(B:B,ResultsTargets!A:A,1,0))),"TRUE","")</f>
        <v/>
      </c>
      <c r="AI1282" s="19" t="str">
        <f>IF(ISNA(VLOOKUP(C1282,dim_techarea!A:B,2,FALSE)),"",VLOOKUP(C1282,dim_techarea!A:B,2,FALSE))</f>
        <v>LAB_PT_TBCULTURE</v>
      </c>
      <c r="AJ1282" s="19" t="str">
        <f>IF(ISNA(VLOOKUP(AI1282,dim_techarea!B:C,2,FALSE)),"",VLOOKUP(AI1282,dim_techarea!B:C,2,FALSE))</f>
        <v>ym7qivxh3C0</v>
      </c>
      <c r="AK1282" s="19" t="str">
        <f>IF(ISNA(VLOOKUP(TRIM(G1282),dim_targetsresults!A:B,2,FALSE)),"",VLOOKUP(TRIM(G1282),dim_targetsresults!A:C,2,FALSE))</f>
        <v>MER Results</v>
      </c>
      <c r="AL1282" s="19" t="str">
        <f>IF(ISNA(VLOOKUP(AK1282,dim_targetsresults!B:C,2,FALSE)),"",VLOOKUP(AK1282,dim_targetsresults!B:C,2,FALSE))</f>
        <v>Jh0jDM5yQ2E</v>
      </c>
      <c r="AM1282" s="19" t="str">
        <f>IF(ISNA(VLOOKUP(TRIM(D1282),dim_numeratordenominator!A:B,2,FALSE)),"",VLOOKUP(TRIM(D1282),dim_numeratordenominator!A:C,2,FALSE))</f>
        <v/>
      </c>
      <c r="AN1282" s="19" t="str">
        <f>IF(ISNA(VLOOKUP(AM1282,dim_numeratordenominator!B:C,2,FALSE)),"",VLOOKUP(AM1282,dim_numeratordenominator!B:C,2,FALSE))</f>
        <v/>
      </c>
      <c r="AO1282" s="19" t="str">
        <f>IF(ISNA(VLOOKUP(TRIM(E1282),dim_supporttype!A:B,2,FALSE)),"",VLOOKUP(TRIM(E1282),dim_supporttype!A:C,2,FALSE))</f>
        <v>TA</v>
      </c>
      <c r="AP1282" s="19" t="str">
        <f>IF(ISNA(VLOOKUP(AO1282,dim_supporttype!B:C,2,FALSE)),"",VLOOKUP(AO1282,dim_supporttype!B:C,2,FALSE))</f>
        <v>cRAGKdWIDn4</v>
      </c>
      <c r="AQ1282" s="19" t="str">
        <f>IF(ISNA(VLOOKUP(TRIM(F1282),dim_disaggs!A:B,2,FALSE)),"No Disagg",VLOOKUP(TRIM(F1282),dim_disaggs!A:B,2,FALSE))</f>
        <v>No Disagg</v>
      </c>
      <c r="AR1282" s="19" t="str">
        <f>IF(ISNA(VLOOKUP(AQ1282,dim_disaggs!B:C,2,FALSE)),"",VLOOKUP(AQ1282,dim_disaggs!B:C,2,FALSE))</f>
        <v>werJlVT6sf3</v>
      </c>
      <c r="AU1282" s="72" t="s">
        <v>755</v>
      </c>
      <c r="AV1282" s="73" t="s">
        <v>755</v>
      </c>
      <c r="AW1282" s="66" t="s">
        <v>755</v>
      </c>
      <c r="AX1282" s="66" t="s">
        <v>755</v>
      </c>
      <c r="BA1282" s="105" t="str">
        <f t="shared" ref="BA1282:BA1345" si="189">IF(OR(
IF(RIGHT(LEFT(BC1282,11),1)="N",TRUE,FALSE),IF(RIGHT(LEFT(BE1282,11),1)="N",TRUE,FALSE),IF(RIGHT(LEFT(BG1282,11),1)="N",TRUE,FALSE),IF(RIGHT(LEFT(BI1282,11),1)="N",TRUE,FALSE),IF(RIGHT(LEFT(BK1282,11),1)="N",TRUE,FALSE),IF(RIGHT(LEFT(BM1282,11),1)="N",TRUE,FALSE),IF(RIGHT(LEFT(BO1282,11),1)="N",TRUE,FALSE)
),"Top Level Numerator",
IF(OR(
IF(RIGHT(LEFT(BC1282,11),1)="D",TRUE,FALSE),IF(RIGHT(LEFT(BE1282,11),1)="D",TRUE,FALSE),IF(RIGHT(LEFT(BG1282,11),1)="D",TRUE,FALSE),IF(RIGHT(LEFT(BI1282,11),1)="D",TRUE,FALSE),IF(RIGHT(LEFT(BK1282,11),1)="D",TRUE,FALSE),IF(RIGHT(LEFT(BM1282,11),1)="D",TRUE,FALSE),IF(RIGHT(LEFT(BO1282,11),1)="D",TRUE,FALSE)
),"Top Level Denominator","")
)</f>
        <v/>
      </c>
      <c r="BB1282" s="20" t="str">
        <f t="shared" ref="BB1282:BB1345" si="190">IF(OR(
IF(RIGHT(LEFT(BC1282,11),1)="N",TRUE,FALSE),IF(RIGHT(LEFT(BE1282,11),1)="N",TRUE,FALSE),IF(RIGHT(LEFT(BG1282,11),1)="N",TRUE,FALSE),IF(RIGHT(LEFT(BI1282,11),1)="N",TRUE,FALSE),IF(RIGHT(LEFT(BK1282,11),1)="N",TRUE,FALSE),IF(RIGHT(LEFT(BM1282,11),1)="N",TRUE,FALSE),IF(RIGHT(LEFT(BO1282,11),1)="N",TRUE,FALSE)
),"PE5QVF0w4xj",
IF(OR(
IF(RIGHT(LEFT(BC1282,11),1)="D",TRUE,FALSE),IF(RIGHT(LEFT(BE1282,11),1)="D",TRUE,FALSE),IF(RIGHT(LEFT(BG1282,11),1)="D",TRUE,FALSE),IF(RIGHT(LEFT(BI1282,11),1)="D",TRUE,FALSE),IF(RIGHT(LEFT(BK1282,11),1)="D",TRUE,FALSE),IF(RIGHT(LEFT(BM1282,11),1)="D",TRUE,FALSE),IF(RIGHT(LEFT(BO1282,11),1)="D",TRUE,FALSE)
),"Azqe383ljKu","")
)</f>
        <v/>
      </c>
      <c r="BE1282" s="75" t="s">
        <v>755</v>
      </c>
      <c r="BF1282" s="73" t="s">
        <v>755</v>
      </c>
      <c r="BG1282" s="55" t="s">
        <v>755</v>
      </c>
      <c r="BH1282" s="76" t="s">
        <v>755</v>
      </c>
      <c r="BI1282" s="20" t="s">
        <v>755</v>
      </c>
      <c r="BJ1282" s="20" t="s">
        <v>755</v>
      </c>
      <c r="BK1282" s="55" t="s">
        <v>755</v>
      </c>
      <c r="BL1282" s="71" t="s">
        <v>755</v>
      </c>
      <c r="BM1282" s="77" t="s">
        <v>755</v>
      </c>
      <c r="BN1282" s="78" t="s">
        <v>755</v>
      </c>
      <c r="BO1282" s="77" t="s">
        <v>755</v>
      </c>
      <c r="BP1282" s="78" t="s">
        <v>755</v>
      </c>
    </row>
    <row r="1283" spans="1:68" x14ac:dyDescent="0.2">
      <c r="A1283" s="20" t="s">
        <v>95</v>
      </c>
      <c r="B1283" s="20" t="s">
        <v>1485</v>
      </c>
      <c r="C1283" s="20" t="s">
        <v>896</v>
      </c>
      <c r="D1283" s="20" t="s">
        <v>2138</v>
      </c>
      <c r="E1283" s="20" t="s">
        <v>77</v>
      </c>
      <c r="G1283" s="20" t="s">
        <v>20086</v>
      </c>
      <c r="I1283" s="19">
        <f t="shared" si="182"/>
        <v>25</v>
      </c>
      <c r="J1283" s="20" t="s">
        <v>755</v>
      </c>
      <c r="K1283" s="20" t="s">
        <v>2244</v>
      </c>
      <c r="L1283" s="95" t="str">
        <f>IF(M1283&lt;&gt;"",IF(NOT(ISNA(INDEX(cc!B:B,MATCH(M1283,cc!A:A,0)))),INDEX(cc!B:B,MATCH(M1283,cc!A:A,0)),"0"),"")</f>
        <v>default</v>
      </c>
      <c r="M1283" s="97" t="s">
        <v>13</v>
      </c>
      <c r="N1283" s="28" t="str">
        <f t="shared" si="183"/>
        <v/>
      </c>
      <c r="O1283" s="19" t="str">
        <f t="shared" si="185"/>
        <v>LAB_PT_TBCULTURE (X, DSD): Perform TB/CULTURE Test</v>
      </c>
      <c r="P1283" s="19" t="str">
        <f t="shared" si="186"/>
        <v>LAB_PT_TBCULTURE (X, DSD): Perform TB/CULTURE Test</v>
      </c>
      <c r="Q1283" s="19" t="str">
        <f t="shared" si="184"/>
        <v>LAB_PT_TBCULTURE (X, DSD)</v>
      </c>
      <c r="R1283" s="19" t="str">
        <f t="shared" si="187"/>
        <v>LAB_PT_TBCULTURE_X_DSD</v>
      </c>
      <c r="S1283" s="19" t="str">
        <f t="shared" si="188"/>
        <v>LAB_PT_TBCULTURE_X_DSD_</v>
      </c>
      <c r="T1283" s="19" t="b">
        <f>NOT(ISNA(VLOOKUP(B1283,dbcodes!A:B,2,FALSE)))</f>
        <v>1</v>
      </c>
      <c r="U1283" s="19" t="str">
        <f>IF(ISNA(VLOOKUP(B1283,dbcodes!A:B,2,FALSE)),des!R702,VLOOKUP(B1283,dbcodes!A:B,2,FALSE))</f>
        <v>LAB_PT_TBCULTURE_X_DSD</v>
      </c>
      <c r="V1283" s="20" t="s">
        <v>2342</v>
      </c>
      <c r="W1283" s="107">
        <f>IF(ISNA(VLOOKUP(C1283,descriptions!A:B,2,FALSE)),des!V702,IF(G1283=" TARGET","Target ","")&amp;VLOOKUP(C1283,descriptions!A:B,2,FALSE))</f>
        <v>0</v>
      </c>
      <c r="X1283" s="20" t="s">
        <v>4</v>
      </c>
      <c r="Y1283" s="20" t="s">
        <v>831</v>
      </c>
      <c r="Z1283" s="20" t="s">
        <v>836</v>
      </c>
      <c r="AA1283" s="20" t="s">
        <v>102</v>
      </c>
      <c r="AB1283" s="20" t="s">
        <v>755</v>
      </c>
      <c r="AC1283" s="19" t="str">
        <f>IF(AB1283&lt;&gt;"",IF(NOT(ISNA(INDEX(os!A:A,MATCH(AB1283,os!B:B,0)))),INDEX(os!A:A,MATCH(AB1283,os!B:B,0)),"0"),"")</f>
        <v/>
      </c>
      <c r="AD1283" s="20" t="s">
        <v>830</v>
      </c>
      <c r="AH1283" s="93" t="str">
        <f>IF(NOT(ISNA(VLOOKUP(B:B,ResultsTargets!A:A,1,0))),"TRUE","")</f>
        <v/>
      </c>
      <c r="AI1283" s="19" t="str">
        <f>IF(ISNA(VLOOKUP(C1283,dim_techarea!A:B,2,FALSE)),"",VLOOKUP(C1283,dim_techarea!A:B,2,FALSE))</f>
        <v>LAB_PT_TBCULTURE</v>
      </c>
      <c r="AJ1283" s="19" t="str">
        <f>IF(ISNA(VLOOKUP(AI1283,dim_techarea!B:C,2,FALSE)),"",VLOOKUP(AI1283,dim_techarea!B:C,2,FALSE))</f>
        <v>ym7qivxh3C0</v>
      </c>
      <c r="AK1283" s="19" t="str">
        <f>IF(ISNA(VLOOKUP(TRIM(G1283),dim_targetsresults!A:B,2,FALSE)),"",VLOOKUP(TRIM(G1283),dim_targetsresults!A:C,2,FALSE))</f>
        <v>MER Results</v>
      </c>
      <c r="AL1283" s="19" t="str">
        <f>IF(ISNA(VLOOKUP(AK1283,dim_targetsresults!B:C,2,FALSE)),"",VLOOKUP(AK1283,dim_targetsresults!B:C,2,FALSE))</f>
        <v>Jh0jDM5yQ2E</v>
      </c>
      <c r="AM1283" s="19" t="str">
        <f>IF(ISNA(VLOOKUP(TRIM(D1283),dim_numeratordenominator!A:B,2,FALSE)),"",VLOOKUP(TRIM(D1283),dim_numeratordenominator!A:C,2,FALSE))</f>
        <v/>
      </c>
      <c r="AN1283" s="19" t="str">
        <f>IF(ISNA(VLOOKUP(AM1283,dim_numeratordenominator!B:C,2,FALSE)),"",VLOOKUP(AM1283,dim_numeratordenominator!B:C,2,FALSE))</f>
        <v/>
      </c>
      <c r="AO1283" s="19" t="str">
        <f>IF(ISNA(VLOOKUP(TRIM(E1283),dim_supporttype!A:B,2,FALSE)),"",VLOOKUP(TRIM(E1283),dim_supporttype!A:C,2,FALSE))</f>
        <v>DSD</v>
      </c>
      <c r="AP1283" s="19" t="str">
        <f>IF(ISNA(VLOOKUP(AO1283,dim_supporttype!B:C,2,FALSE)),"",VLOOKUP(AO1283,dim_supporttype!B:C,2,FALSE))</f>
        <v>iM13vdNLWKb</v>
      </c>
      <c r="AQ1283" s="19" t="str">
        <f>IF(ISNA(VLOOKUP(TRIM(F1283),dim_disaggs!A:B,2,FALSE)),"No Disagg",VLOOKUP(TRIM(F1283),dim_disaggs!A:B,2,FALSE))</f>
        <v>No Disagg</v>
      </c>
      <c r="AR1283" s="19" t="str">
        <f>IF(ISNA(VLOOKUP(AQ1283,dim_disaggs!B:C,2,FALSE)),"",VLOOKUP(AQ1283,dim_disaggs!B:C,2,FALSE))</f>
        <v>werJlVT6sf3</v>
      </c>
      <c r="AU1283" s="72" t="s">
        <v>755</v>
      </c>
      <c r="AV1283" s="73" t="s">
        <v>755</v>
      </c>
      <c r="AW1283" s="66" t="s">
        <v>755</v>
      </c>
      <c r="AX1283" s="66" t="s">
        <v>755</v>
      </c>
      <c r="BA1283" s="105" t="str">
        <f t="shared" si="189"/>
        <v/>
      </c>
      <c r="BB1283" s="20" t="str">
        <f t="shared" si="190"/>
        <v/>
      </c>
      <c r="BE1283" s="75" t="s">
        <v>755</v>
      </c>
      <c r="BF1283" s="73" t="s">
        <v>755</v>
      </c>
      <c r="BG1283" s="55" t="s">
        <v>755</v>
      </c>
      <c r="BH1283" s="76" t="s">
        <v>755</v>
      </c>
      <c r="BI1283" s="20" t="s">
        <v>755</v>
      </c>
      <c r="BJ1283" s="20" t="s">
        <v>755</v>
      </c>
      <c r="BK1283" s="55" t="s">
        <v>755</v>
      </c>
      <c r="BL1283" s="71" t="s">
        <v>755</v>
      </c>
      <c r="BM1283" s="77" t="s">
        <v>755</v>
      </c>
      <c r="BN1283" s="78" t="s">
        <v>755</v>
      </c>
      <c r="BO1283" s="77" t="s">
        <v>755</v>
      </c>
      <c r="BP1283" s="78" t="s">
        <v>755</v>
      </c>
    </row>
    <row r="1284" spans="1:68" s="3" customFormat="1" x14ac:dyDescent="0.2">
      <c r="A1284" s="20" t="s">
        <v>95</v>
      </c>
      <c r="B1284" s="20" t="s">
        <v>1487</v>
      </c>
      <c r="C1284" s="20" t="s">
        <v>896</v>
      </c>
      <c r="D1284" s="20" t="s">
        <v>2138</v>
      </c>
      <c r="E1284" s="20" t="s">
        <v>78</v>
      </c>
      <c r="F1284" s="20"/>
      <c r="G1284" s="20" t="s">
        <v>20086</v>
      </c>
      <c r="H1284" s="20"/>
      <c r="I1284" s="19">
        <f t="shared" si="182"/>
        <v>24</v>
      </c>
      <c r="J1284" s="20" t="s">
        <v>755</v>
      </c>
      <c r="K1284" s="20" t="s">
        <v>2244</v>
      </c>
      <c r="L1284" s="95" t="str">
        <f>IF(M1284&lt;&gt;"",IF(NOT(ISNA(INDEX(cc!B:B,MATCH(M1284,cc!A:A,0)))),INDEX(cc!B:B,MATCH(M1284,cc!A:A,0)),"0"),"")</f>
        <v>default</v>
      </c>
      <c r="M1284" s="97" t="s">
        <v>13</v>
      </c>
      <c r="N1284" s="28" t="str">
        <f t="shared" si="183"/>
        <v/>
      </c>
      <c r="O1284" s="19" t="str">
        <f t="shared" si="185"/>
        <v>LAB_PT_TBCULTURE (X, TA): Perform TB/CULTURE Test</v>
      </c>
      <c r="P1284" s="19" t="str">
        <f t="shared" si="186"/>
        <v>LAB_PT_TBCULTURE (X, TA): Perform TB/CULTURE Test</v>
      </c>
      <c r="Q1284" s="19" t="str">
        <f t="shared" si="184"/>
        <v>LAB_PT_TBCULTURE (X, TA)</v>
      </c>
      <c r="R1284" s="19" t="str">
        <f t="shared" si="187"/>
        <v>LAB_PT_TBCULTURE_X_TA</v>
      </c>
      <c r="S1284" s="19" t="str">
        <f t="shared" si="188"/>
        <v>LAB_PT_TBCULTURE_X_TA_</v>
      </c>
      <c r="T1284" s="19" t="b">
        <f>NOT(ISNA(VLOOKUP(B1284,dbcodes!A:B,2,FALSE)))</f>
        <v>1</v>
      </c>
      <c r="U1284" s="19" t="str">
        <f>IF(ISNA(VLOOKUP(B1284,dbcodes!A:B,2,FALSE)),des!R703,VLOOKUP(B1284,dbcodes!A:B,2,FALSE))</f>
        <v>LAB_PT_TBCULTURE_X_TA</v>
      </c>
      <c r="V1284" s="20" t="s">
        <v>2342</v>
      </c>
      <c r="W1284" s="107">
        <f>IF(ISNA(VLOOKUP(C1284,descriptions!A:B,2,FALSE)),des!V703,IF(G1284=" TARGET","Target ","")&amp;VLOOKUP(C1284,descriptions!A:B,2,FALSE))</f>
        <v>0</v>
      </c>
      <c r="X1284" s="20" t="s">
        <v>4</v>
      </c>
      <c r="Y1284" s="20" t="s">
        <v>831</v>
      </c>
      <c r="Z1284" s="20" t="s">
        <v>836</v>
      </c>
      <c r="AA1284" s="20" t="s">
        <v>102</v>
      </c>
      <c r="AB1284" s="20" t="s">
        <v>755</v>
      </c>
      <c r="AC1284" s="19" t="str">
        <f>IF(AB1284&lt;&gt;"",IF(NOT(ISNA(INDEX(os!A:A,MATCH(AB1284,os!B:B,0)))),INDEX(os!A:A,MATCH(AB1284,os!B:B,0)),"0"),"")</f>
        <v/>
      </c>
      <c r="AD1284" s="20" t="s">
        <v>830</v>
      </c>
      <c r="AE1284" s="20"/>
      <c r="AF1284" s="20"/>
      <c r="AG1284" s="20"/>
      <c r="AH1284" s="93" t="str">
        <f>IF(NOT(ISNA(VLOOKUP(B:B,ResultsTargets!A:A,1,0))),"TRUE","")</f>
        <v/>
      </c>
      <c r="AI1284" s="19" t="str">
        <f>IF(ISNA(VLOOKUP(C1284,dim_techarea!A:B,2,FALSE)),"",VLOOKUP(C1284,dim_techarea!A:B,2,FALSE))</f>
        <v>LAB_PT_TBCULTURE</v>
      </c>
      <c r="AJ1284" s="19" t="str">
        <f>IF(ISNA(VLOOKUP(AI1284,dim_techarea!B:C,2,FALSE)),"",VLOOKUP(AI1284,dim_techarea!B:C,2,FALSE))</f>
        <v>ym7qivxh3C0</v>
      </c>
      <c r="AK1284" s="19" t="str">
        <f>IF(ISNA(VLOOKUP(TRIM(G1284),dim_targetsresults!A:B,2,FALSE)),"",VLOOKUP(TRIM(G1284),dim_targetsresults!A:C,2,FALSE))</f>
        <v>MER Results</v>
      </c>
      <c r="AL1284" s="19" t="str">
        <f>IF(ISNA(VLOOKUP(AK1284,dim_targetsresults!B:C,2,FALSE)),"",VLOOKUP(AK1284,dim_targetsresults!B:C,2,FALSE))</f>
        <v>Jh0jDM5yQ2E</v>
      </c>
      <c r="AM1284" s="19" t="str">
        <f>IF(ISNA(VLOOKUP(TRIM(D1284),dim_numeratordenominator!A:B,2,FALSE)),"",VLOOKUP(TRIM(D1284),dim_numeratordenominator!A:C,2,FALSE))</f>
        <v/>
      </c>
      <c r="AN1284" s="19" t="str">
        <f>IF(ISNA(VLOOKUP(AM1284,dim_numeratordenominator!B:C,2,FALSE)),"",VLOOKUP(AM1284,dim_numeratordenominator!B:C,2,FALSE))</f>
        <v/>
      </c>
      <c r="AO1284" s="19" t="str">
        <f>IF(ISNA(VLOOKUP(TRIM(E1284),dim_supporttype!A:B,2,FALSE)),"",VLOOKUP(TRIM(E1284),dim_supporttype!A:C,2,FALSE))</f>
        <v>TA</v>
      </c>
      <c r="AP1284" s="19" t="str">
        <f>IF(ISNA(VLOOKUP(AO1284,dim_supporttype!B:C,2,FALSE)),"",VLOOKUP(AO1284,dim_supporttype!B:C,2,FALSE))</f>
        <v>cRAGKdWIDn4</v>
      </c>
      <c r="AQ1284" s="19" t="str">
        <f>IF(ISNA(VLOOKUP(TRIM(F1284),dim_disaggs!A:B,2,FALSE)),"No Disagg",VLOOKUP(TRIM(F1284),dim_disaggs!A:B,2,FALSE))</f>
        <v>No Disagg</v>
      </c>
      <c r="AR1284" s="19" t="str">
        <f>IF(ISNA(VLOOKUP(AQ1284,dim_disaggs!B:C,2,FALSE)),"",VLOOKUP(AQ1284,dim_disaggs!B:C,2,FALSE))</f>
        <v>werJlVT6sf3</v>
      </c>
      <c r="AS1284" s="72"/>
      <c r="AT1284" s="66"/>
      <c r="AU1284" s="72" t="s">
        <v>755</v>
      </c>
      <c r="AV1284" s="73" t="s">
        <v>755</v>
      </c>
      <c r="AW1284" s="66" t="s">
        <v>755</v>
      </c>
      <c r="AX1284" s="66" t="s">
        <v>755</v>
      </c>
      <c r="AY1284" s="20"/>
      <c r="AZ1284" s="20"/>
      <c r="BA1284" s="105" t="str">
        <f t="shared" si="189"/>
        <v/>
      </c>
      <c r="BB1284" s="20" t="str">
        <f t="shared" si="190"/>
        <v/>
      </c>
      <c r="BC1284" s="20"/>
      <c r="BD1284" s="20"/>
      <c r="BE1284" s="75" t="s">
        <v>755</v>
      </c>
      <c r="BF1284" s="73" t="s">
        <v>755</v>
      </c>
      <c r="BG1284" s="55" t="s">
        <v>755</v>
      </c>
      <c r="BH1284" s="76" t="s">
        <v>755</v>
      </c>
      <c r="BI1284" s="20" t="s">
        <v>755</v>
      </c>
      <c r="BJ1284" s="20" t="s">
        <v>755</v>
      </c>
      <c r="BK1284" s="55" t="s">
        <v>755</v>
      </c>
      <c r="BL1284" s="71" t="s">
        <v>755</v>
      </c>
      <c r="BM1284" s="77" t="s">
        <v>755</v>
      </c>
      <c r="BN1284" s="78" t="s">
        <v>755</v>
      </c>
      <c r="BO1284" s="77" t="s">
        <v>755</v>
      </c>
      <c r="BP1284" s="78" t="s">
        <v>755</v>
      </c>
    </row>
    <row r="1285" spans="1:68" s="3" customFormat="1" x14ac:dyDescent="0.2">
      <c r="A1285" s="20" t="s">
        <v>95</v>
      </c>
      <c r="B1285" s="20" t="s">
        <v>1478</v>
      </c>
      <c r="C1285" s="20" t="s">
        <v>896</v>
      </c>
      <c r="D1285" s="20" t="s">
        <v>2136</v>
      </c>
      <c r="E1285" s="20" t="s">
        <v>77</v>
      </c>
      <c r="F1285" s="20"/>
      <c r="G1285" s="20" t="s">
        <v>2442</v>
      </c>
      <c r="H1285" s="20"/>
      <c r="I1285" s="19">
        <f t="shared" si="182"/>
        <v>32</v>
      </c>
      <c r="J1285" s="20" t="s">
        <v>755</v>
      </c>
      <c r="K1285" s="20" t="s">
        <v>2242</v>
      </c>
      <c r="L1285" s="95" t="str">
        <f>IF(M1285&lt;&gt;"",IF(NOT(ISNA(INDEX(cc!B:B,MATCH(M1285,cc!A:A,0)))),INDEX(cc!B:B,MATCH(M1285,cc!A:A,0)),"0"),"")</f>
        <v>default</v>
      </c>
      <c r="M1285" s="97" t="s">
        <v>13</v>
      </c>
      <c r="N1285" s="28" t="str">
        <f t="shared" si="183"/>
        <v xml:space="preserve"> TARGET</v>
      </c>
      <c r="O1285" s="19" t="str">
        <f t="shared" si="185"/>
        <v>LAB_PT_TBCULTURE (P, DSD) TARGET: Perform TB/CULTURE Test and Participate in PT</v>
      </c>
      <c r="P1285" s="19" t="str">
        <f t="shared" si="186"/>
        <v>LAB_PT_TBCULTURE (P, DSD) TARGET: Perform TB/CULTURE Test and Participate in PT</v>
      </c>
      <c r="Q1285" s="19" t="str">
        <f t="shared" si="184"/>
        <v>LAB_PT_TBCULTURE (P, DSD) TARGET</v>
      </c>
      <c r="R1285" s="19" t="str">
        <f t="shared" si="187"/>
        <v>LAB_PT_TBCULTURE_P_DSD_TARGET</v>
      </c>
      <c r="S1285" s="19" t="str">
        <f t="shared" si="188"/>
        <v>LAB_PT_TBCULTURE_P_DSD_TARGET</v>
      </c>
      <c r="T1285" s="19" t="b">
        <f>NOT(ISNA(VLOOKUP(B1285,dbcodes!A:B,2,FALSE)))</f>
        <v>1</v>
      </c>
      <c r="U1285" s="19" t="str">
        <f>IF(ISNA(VLOOKUP(B1285,dbcodes!A:B,2,FALSE)),des!R704,VLOOKUP(B1285,dbcodes!A:B,2,FALSE))</f>
        <v>LAB_PT_TBCULTURE_P_DSD_TARGET</v>
      </c>
      <c r="V1285" s="20" t="s">
        <v>2339</v>
      </c>
      <c r="W1285" s="107">
        <f>IF(ISNA(VLOOKUP(C1285,descriptions!A:B,2,FALSE)),des!V704,IF(G1285=" TARGET","Target ","")&amp;VLOOKUP(C1285,descriptions!A:B,2,FALSE))</f>
        <v>0</v>
      </c>
      <c r="X1285" s="20" t="s">
        <v>4</v>
      </c>
      <c r="Y1285" s="20" t="s">
        <v>831</v>
      </c>
      <c r="Z1285" s="20" t="s">
        <v>836</v>
      </c>
      <c r="AA1285" s="20" t="s">
        <v>102</v>
      </c>
      <c r="AB1285" s="20" t="s">
        <v>755</v>
      </c>
      <c r="AC1285" s="19" t="str">
        <f>IF(AB1285&lt;&gt;"",IF(NOT(ISNA(INDEX(os!A:A,MATCH(AB1285,os!B:B,0)))),INDEX(os!A:A,MATCH(AB1285,os!B:B,0)),"0"),"")</f>
        <v/>
      </c>
      <c r="AD1285" s="20" t="s">
        <v>830</v>
      </c>
      <c r="AE1285" s="20"/>
      <c r="AF1285" s="20"/>
      <c r="AG1285" s="20"/>
      <c r="AH1285" s="93" t="str">
        <f>IF(NOT(ISNA(VLOOKUP(B:B,ResultsTargets!A:A,1,0))),"TRUE","")</f>
        <v/>
      </c>
      <c r="AI1285" s="19" t="str">
        <f>IF(ISNA(VLOOKUP(C1285,dim_techarea!A:B,2,FALSE)),"",VLOOKUP(C1285,dim_techarea!A:B,2,FALSE))</f>
        <v>LAB_PT_TBCULTURE</v>
      </c>
      <c r="AJ1285" s="19" t="str">
        <f>IF(ISNA(VLOOKUP(AI1285,dim_techarea!B:C,2,FALSE)),"",VLOOKUP(AI1285,dim_techarea!B:C,2,FALSE))</f>
        <v>ym7qivxh3C0</v>
      </c>
      <c r="AK1285" s="19" t="str">
        <f>IF(ISNA(VLOOKUP(TRIM(G1285),dim_targetsresults!A:B,2,FALSE)),"",VLOOKUP(TRIM(G1285),dim_targetsresults!A:C,2,FALSE))</f>
        <v>MER Targets</v>
      </c>
      <c r="AL1285" s="19" t="str">
        <f>IF(ISNA(VLOOKUP(AK1285,dim_targetsresults!B:C,2,FALSE)),"",VLOOKUP(AK1285,dim_targetsresults!B:C,2,FALSE))</f>
        <v>W8imnja2Owd</v>
      </c>
      <c r="AM1285" s="19" t="str">
        <f>IF(ISNA(VLOOKUP(TRIM(D1285),dim_numeratordenominator!A:B,2,FALSE)),"",VLOOKUP(TRIM(D1285),dim_numeratordenominator!A:C,2,FALSE))</f>
        <v/>
      </c>
      <c r="AN1285" s="19" t="str">
        <f>IF(ISNA(VLOOKUP(AM1285,dim_numeratordenominator!B:C,2,FALSE)),"",VLOOKUP(AM1285,dim_numeratordenominator!B:C,2,FALSE))</f>
        <v/>
      </c>
      <c r="AO1285" s="19" t="str">
        <f>IF(ISNA(VLOOKUP(TRIM(E1285),dim_supporttype!A:B,2,FALSE)),"",VLOOKUP(TRIM(E1285),dim_supporttype!A:C,2,FALSE))</f>
        <v>DSD</v>
      </c>
      <c r="AP1285" s="19" t="str">
        <f>IF(ISNA(VLOOKUP(AO1285,dim_supporttype!B:C,2,FALSE)),"",VLOOKUP(AO1285,dim_supporttype!B:C,2,FALSE))</f>
        <v>iM13vdNLWKb</v>
      </c>
      <c r="AQ1285" s="19" t="str">
        <f>IF(ISNA(VLOOKUP(TRIM(F1285),dim_disaggs!A:B,2,FALSE)),"No Disagg",VLOOKUP(TRIM(F1285),dim_disaggs!A:B,2,FALSE))</f>
        <v>No Disagg</v>
      </c>
      <c r="AR1285" s="19" t="str">
        <f>IF(ISNA(VLOOKUP(AQ1285,dim_disaggs!B:C,2,FALSE)),"",VLOOKUP(AQ1285,dim_disaggs!B:C,2,FALSE))</f>
        <v>werJlVT6sf3</v>
      </c>
      <c r="AS1285" s="72"/>
      <c r="AT1285" s="66"/>
      <c r="AU1285" s="72" t="s">
        <v>755</v>
      </c>
      <c r="AV1285" s="73" t="s">
        <v>755</v>
      </c>
      <c r="AW1285" s="66" t="s">
        <v>755</v>
      </c>
      <c r="AX1285" s="66" t="s">
        <v>755</v>
      </c>
      <c r="AY1285" s="20"/>
      <c r="AZ1285" s="20"/>
      <c r="BA1285" s="105" t="str">
        <f t="shared" si="189"/>
        <v/>
      </c>
      <c r="BB1285" s="20" t="str">
        <f t="shared" si="190"/>
        <v/>
      </c>
      <c r="BC1285" s="20"/>
      <c r="BD1285" s="20"/>
      <c r="BE1285" s="75" t="s">
        <v>755</v>
      </c>
      <c r="BF1285" s="73" t="s">
        <v>755</v>
      </c>
      <c r="BG1285" s="55" t="s">
        <v>755</v>
      </c>
      <c r="BH1285" s="76" t="s">
        <v>755</v>
      </c>
      <c r="BI1285" s="20" t="s">
        <v>755</v>
      </c>
      <c r="BJ1285" s="20" t="s">
        <v>755</v>
      </c>
      <c r="BK1285" s="55" t="s">
        <v>755</v>
      </c>
      <c r="BL1285" s="71" t="s">
        <v>755</v>
      </c>
      <c r="BM1285" s="77" t="s">
        <v>755</v>
      </c>
      <c r="BN1285" s="78" t="s">
        <v>755</v>
      </c>
      <c r="BO1285" s="77" t="s">
        <v>755</v>
      </c>
      <c r="BP1285" s="78" t="s">
        <v>755</v>
      </c>
    </row>
    <row r="1286" spans="1:68" x14ac:dyDescent="0.2">
      <c r="A1286" s="20" t="s">
        <v>95</v>
      </c>
      <c r="B1286" s="20" t="s">
        <v>1480</v>
      </c>
      <c r="C1286" s="20" t="s">
        <v>896</v>
      </c>
      <c r="D1286" s="20" t="s">
        <v>2136</v>
      </c>
      <c r="E1286" s="20" t="s">
        <v>78</v>
      </c>
      <c r="G1286" s="20" t="s">
        <v>2442</v>
      </c>
      <c r="I1286" s="19">
        <f t="shared" si="182"/>
        <v>31</v>
      </c>
      <c r="J1286" s="20" t="s">
        <v>755</v>
      </c>
      <c r="K1286" s="20" t="s">
        <v>2242</v>
      </c>
      <c r="L1286" s="95" t="str">
        <f>IF(M1286&lt;&gt;"",IF(NOT(ISNA(INDEX(cc!B:B,MATCH(M1286,cc!A:A,0)))),INDEX(cc!B:B,MATCH(M1286,cc!A:A,0)),"0"),"")</f>
        <v>default</v>
      </c>
      <c r="M1286" s="97" t="s">
        <v>13</v>
      </c>
      <c r="N1286" s="28" t="str">
        <f t="shared" si="183"/>
        <v xml:space="preserve"> TARGET</v>
      </c>
      <c r="O1286" s="19" t="str">
        <f t="shared" si="185"/>
        <v>LAB_PT_TBCULTURE (P, TA) TARGET: Perform TB/CULTURE Test and Participate in PT</v>
      </c>
      <c r="P1286" s="19" t="str">
        <f t="shared" si="186"/>
        <v>LAB_PT_TBCULTURE (P, TA) TARGET: Perform TB/CULTURE Test and Participate in PT</v>
      </c>
      <c r="Q1286" s="19" t="str">
        <f t="shared" si="184"/>
        <v>LAB_PT_TBCULTURE (P, TA) TARGET</v>
      </c>
      <c r="R1286" s="19" t="str">
        <f t="shared" si="187"/>
        <v>LAB_PT_TBCULTURE_P_TA_TARGET</v>
      </c>
      <c r="S1286" s="19" t="str">
        <f t="shared" si="188"/>
        <v>LAB_PT_TBCULTURE_P_TA_TARGET</v>
      </c>
      <c r="T1286" s="19" t="b">
        <f>NOT(ISNA(VLOOKUP(B1286,dbcodes!A:B,2,FALSE)))</f>
        <v>1</v>
      </c>
      <c r="U1286" s="19" t="str">
        <f>IF(ISNA(VLOOKUP(B1286,dbcodes!A:B,2,FALSE)),des!R705,VLOOKUP(B1286,dbcodes!A:B,2,FALSE))</f>
        <v>LAB_PT_TBCULTURE_P_TA_TARGET</v>
      </c>
      <c r="V1286" s="20" t="s">
        <v>2339</v>
      </c>
      <c r="W1286" s="107">
        <f>IF(ISNA(VLOOKUP(C1286,descriptions!A:B,2,FALSE)),des!V705,IF(G1286=" TARGET","Target ","")&amp;VLOOKUP(C1286,descriptions!A:B,2,FALSE))</f>
        <v>0</v>
      </c>
      <c r="X1286" s="20" t="s">
        <v>4</v>
      </c>
      <c r="Y1286" s="20" t="s">
        <v>831</v>
      </c>
      <c r="Z1286" s="20" t="s">
        <v>836</v>
      </c>
      <c r="AA1286" s="20" t="s">
        <v>102</v>
      </c>
      <c r="AB1286" s="20" t="s">
        <v>755</v>
      </c>
      <c r="AC1286" s="19" t="str">
        <f>IF(AB1286&lt;&gt;"",IF(NOT(ISNA(INDEX(os!A:A,MATCH(AB1286,os!B:B,0)))),INDEX(os!A:A,MATCH(AB1286,os!B:B,0)),"0"),"")</f>
        <v/>
      </c>
      <c r="AD1286" s="20" t="s">
        <v>830</v>
      </c>
      <c r="AH1286" s="93" t="str">
        <f>IF(NOT(ISNA(VLOOKUP(B:B,ResultsTargets!A:A,1,0))),"TRUE","")</f>
        <v/>
      </c>
      <c r="AI1286" s="19" t="str">
        <f>IF(ISNA(VLOOKUP(C1286,dim_techarea!A:B,2,FALSE)),"",VLOOKUP(C1286,dim_techarea!A:B,2,FALSE))</f>
        <v>LAB_PT_TBCULTURE</v>
      </c>
      <c r="AJ1286" s="19" t="str">
        <f>IF(ISNA(VLOOKUP(AI1286,dim_techarea!B:C,2,FALSE)),"",VLOOKUP(AI1286,dim_techarea!B:C,2,FALSE))</f>
        <v>ym7qivxh3C0</v>
      </c>
      <c r="AK1286" s="19" t="str">
        <f>IF(ISNA(VLOOKUP(TRIM(G1286),dim_targetsresults!A:B,2,FALSE)),"",VLOOKUP(TRIM(G1286),dim_targetsresults!A:C,2,FALSE))</f>
        <v>MER Targets</v>
      </c>
      <c r="AL1286" s="19" t="str">
        <f>IF(ISNA(VLOOKUP(AK1286,dim_targetsresults!B:C,2,FALSE)),"",VLOOKUP(AK1286,dim_targetsresults!B:C,2,FALSE))</f>
        <v>W8imnja2Owd</v>
      </c>
      <c r="AM1286" s="19" t="str">
        <f>IF(ISNA(VLOOKUP(TRIM(D1286),dim_numeratordenominator!A:B,2,FALSE)),"",VLOOKUP(TRIM(D1286),dim_numeratordenominator!A:C,2,FALSE))</f>
        <v/>
      </c>
      <c r="AN1286" s="19" t="str">
        <f>IF(ISNA(VLOOKUP(AM1286,dim_numeratordenominator!B:C,2,FALSE)),"",VLOOKUP(AM1286,dim_numeratordenominator!B:C,2,FALSE))</f>
        <v/>
      </c>
      <c r="AO1286" s="19" t="str">
        <f>IF(ISNA(VLOOKUP(TRIM(E1286),dim_supporttype!A:B,2,FALSE)),"",VLOOKUP(TRIM(E1286),dim_supporttype!A:C,2,FALSE))</f>
        <v>TA</v>
      </c>
      <c r="AP1286" s="19" t="str">
        <f>IF(ISNA(VLOOKUP(AO1286,dim_supporttype!B:C,2,FALSE)),"",VLOOKUP(AO1286,dim_supporttype!B:C,2,FALSE))</f>
        <v>cRAGKdWIDn4</v>
      </c>
      <c r="AQ1286" s="19" t="str">
        <f>IF(ISNA(VLOOKUP(TRIM(F1286),dim_disaggs!A:B,2,FALSE)),"No Disagg",VLOOKUP(TRIM(F1286),dim_disaggs!A:B,2,FALSE))</f>
        <v>No Disagg</v>
      </c>
      <c r="AR1286" s="19" t="str">
        <f>IF(ISNA(VLOOKUP(AQ1286,dim_disaggs!B:C,2,FALSE)),"",VLOOKUP(AQ1286,dim_disaggs!B:C,2,FALSE))</f>
        <v>werJlVT6sf3</v>
      </c>
      <c r="AU1286" s="72" t="s">
        <v>755</v>
      </c>
      <c r="AV1286" s="73" t="s">
        <v>755</v>
      </c>
      <c r="AW1286" s="66" t="s">
        <v>755</v>
      </c>
      <c r="AX1286" s="66" t="s">
        <v>755</v>
      </c>
      <c r="BA1286" s="105" t="str">
        <f t="shared" si="189"/>
        <v/>
      </c>
      <c r="BB1286" s="20" t="str">
        <f t="shared" si="190"/>
        <v/>
      </c>
      <c r="BE1286" s="75" t="s">
        <v>755</v>
      </c>
      <c r="BF1286" s="73" t="s">
        <v>755</v>
      </c>
      <c r="BG1286" s="55" t="s">
        <v>755</v>
      </c>
      <c r="BH1286" s="76" t="s">
        <v>755</v>
      </c>
      <c r="BI1286" s="20" t="s">
        <v>755</v>
      </c>
      <c r="BJ1286" s="20" t="s">
        <v>755</v>
      </c>
      <c r="BK1286" s="55" t="s">
        <v>755</v>
      </c>
      <c r="BL1286" s="71" t="s">
        <v>755</v>
      </c>
      <c r="BM1286" s="77" t="s">
        <v>755</v>
      </c>
      <c r="BN1286" s="78" t="s">
        <v>755</v>
      </c>
      <c r="BO1286" s="77" t="s">
        <v>755</v>
      </c>
      <c r="BP1286" s="78" t="s">
        <v>755</v>
      </c>
    </row>
    <row r="1287" spans="1:68" x14ac:dyDescent="0.2">
      <c r="A1287" s="20" t="s">
        <v>95</v>
      </c>
      <c r="B1287" s="20" t="s">
        <v>1482</v>
      </c>
      <c r="C1287" s="20" t="s">
        <v>896</v>
      </c>
      <c r="D1287" s="20" t="s">
        <v>2137</v>
      </c>
      <c r="E1287" s="20" t="s">
        <v>77</v>
      </c>
      <c r="G1287" s="20" t="s">
        <v>2442</v>
      </c>
      <c r="I1287" s="19">
        <f t="shared" si="182"/>
        <v>32</v>
      </c>
      <c r="J1287" s="20" t="s">
        <v>755</v>
      </c>
      <c r="K1287" s="20" t="s">
        <v>2243</v>
      </c>
      <c r="L1287" s="95" t="str">
        <f>IF(M1287&lt;&gt;"",IF(NOT(ISNA(INDEX(cc!B:B,MATCH(M1287,cc!A:A,0)))),INDEX(cc!B:B,MATCH(M1287,cc!A:A,0)),"0"),"")</f>
        <v>default</v>
      </c>
      <c r="M1287" s="97" t="s">
        <v>13</v>
      </c>
      <c r="N1287" s="28" t="str">
        <f t="shared" si="183"/>
        <v xml:space="preserve"> TARGET</v>
      </c>
      <c r="O1287" s="19" t="str">
        <f t="shared" si="185"/>
        <v>LAB_PT_TBCULTURE (S, DSD) TARGET: Perform TB/CULTURE Test, Participate and pass PT</v>
      </c>
      <c r="P1287" s="19" t="str">
        <f t="shared" si="186"/>
        <v>LAB_PT_TBCULTURE (S, DSD) TARGET: Perform TB/CULTURE Test, Participate and pass PT</v>
      </c>
      <c r="Q1287" s="19" t="str">
        <f t="shared" si="184"/>
        <v>LAB_PT_TBCULTURE (S, DSD) TARGET</v>
      </c>
      <c r="R1287" s="19" t="str">
        <f t="shared" si="187"/>
        <v>LAB_PT_TBCULTURE_S_DSD_TARGET</v>
      </c>
      <c r="S1287" s="19" t="str">
        <f t="shared" si="188"/>
        <v>LAB_PT_TBCULTURE_S_DSD_TARGET</v>
      </c>
      <c r="T1287" s="19" t="b">
        <f>NOT(ISNA(VLOOKUP(B1287,dbcodes!A:B,2,FALSE)))</f>
        <v>1</v>
      </c>
      <c r="U1287" s="19" t="str">
        <f>IF(ISNA(VLOOKUP(B1287,dbcodes!A:B,2,FALSE)),des!R706,VLOOKUP(B1287,dbcodes!A:B,2,FALSE))</f>
        <v>LAB_PT_TBCULTURE_S_DSD_TARGET</v>
      </c>
      <c r="V1287" s="20" t="s">
        <v>2341</v>
      </c>
      <c r="W1287" s="107">
        <f>IF(ISNA(VLOOKUP(C1287,descriptions!A:B,2,FALSE)),des!V706,IF(G1287=" TARGET","Target ","")&amp;VLOOKUP(C1287,descriptions!A:B,2,FALSE))</f>
        <v>0</v>
      </c>
      <c r="X1287" s="20" t="s">
        <v>4</v>
      </c>
      <c r="Y1287" s="20" t="s">
        <v>831</v>
      </c>
      <c r="Z1287" s="20" t="s">
        <v>836</v>
      </c>
      <c r="AA1287" s="20" t="s">
        <v>102</v>
      </c>
      <c r="AB1287" s="20" t="s">
        <v>755</v>
      </c>
      <c r="AC1287" s="19" t="str">
        <f>IF(AB1287&lt;&gt;"",IF(NOT(ISNA(INDEX(os!A:A,MATCH(AB1287,os!B:B,0)))),INDEX(os!A:A,MATCH(AB1287,os!B:B,0)),"0"),"")</f>
        <v/>
      </c>
      <c r="AD1287" s="20" t="s">
        <v>830</v>
      </c>
      <c r="AH1287" s="93" t="str">
        <f>IF(NOT(ISNA(VLOOKUP(B:B,ResultsTargets!A:A,1,0))),"TRUE","")</f>
        <v/>
      </c>
      <c r="AI1287" s="19" t="str">
        <f>IF(ISNA(VLOOKUP(C1287,dim_techarea!A:B,2,FALSE)),"",VLOOKUP(C1287,dim_techarea!A:B,2,FALSE))</f>
        <v>LAB_PT_TBCULTURE</v>
      </c>
      <c r="AJ1287" s="19" t="str">
        <f>IF(ISNA(VLOOKUP(AI1287,dim_techarea!B:C,2,FALSE)),"",VLOOKUP(AI1287,dim_techarea!B:C,2,FALSE))</f>
        <v>ym7qivxh3C0</v>
      </c>
      <c r="AK1287" s="19" t="str">
        <f>IF(ISNA(VLOOKUP(TRIM(G1287),dim_targetsresults!A:B,2,FALSE)),"",VLOOKUP(TRIM(G1287),dim_targetsresults!A:C,2,FALSE))</f>
        <v>MER Targets</v>
      </c>
      <c r="AL1287" s="19" t="str">
        <f>IF(ISNA(VLOOKUP(AK1287,dim_targetsresults!B:C,2,FALSE)),"",VLOOKUP(AK1287,dim_targetsresults!B:C,2,FALSE))</f>
        <v>W8imnja2Owd</v>
      </c>
      <c r="AM1287" s="19" t="str">
        <f>IF(ISNA(VLOOKUP(TRIM(D1287),dim_numeratordenominator!A:B,2,FALSE)),"",VLOOKUP(TRIM(D1287),dim_numeratordenominator!A:C,2,FALSE))</f>
        <v/>
      </c>
      <c r="AN1287" s="19" t="str">
        <f>IF(ISNA(VLOOKUP(AM1287,dim_numeratordenominator!B:C,2,FALSE)),"",VLOOKUP(AM1287,dim_numeratordenominator!B:C,2,FALSE))</f>
        <v/>
      </c>
      <c r="AO1287" s="19" t="str">
        <f>IF(ISNA(VLOOKUP(TRIM(E1287),dim_supporttype!A:B,2,FALSE)),"",VLOOKUP(TRIM(E1287),dim_supporttype!A:C,2,FALSE))</f>
        <v>DSD</v>
      </c>
      <c r="AP1287" s="19" t="str">
        <f>IF(ISNA(VLOOKUP(AO1287,dim_supporttype!B:C,2,FALSE)),"",VLOOKUP(AO1287,dim_supporttype!B:C,2,FALSE))</f>
        <v>iM13vdNLWKb</v>
      </c>
      <c r="AQ1287" s="19" t="str">
        <f>IF(ISNA(VLOOKUP(TRIM(F1287),dim_disaggs!A:B,2,FALSE)),"No Disagg",VLOOKUP(TRIM(F1287),dim_disaggs!A:B,2,FALSE))</f>
        <v>No Disagg</v>
      </c>
      <c r="AR1287" s="19" t="str">
        <f>IF(ISNA(VLOOKUP(AQ1287,dim_disaggs!B:C,2,FALSE)),"",VLOOKUP(AQ1287,dim_disaggs!B:C,2,FALSE))</f>
        <v>werJlVT6sf3</v>
      </c>
      <c r="AU1287" s="72" t="s">
        <v>755</v>
      </c>
      <c r="AV1287" s="73" t="s">
        <v>755</v>
      </c>
      <c r="AW1287" s="66" t="s">
        <v>755</v>
      </c>
      <c r="AX1287" s="66" t="s">
        <v>755</v>
      </c>
      <c r="BA1287" s="105" t="str">
        <f t="shared" si="189"/>
        <v/>
      </c>
      <c r="BB1287" s="20" t="str">
        <f t="shared" si="190"/>
        <v/>
      </c>
      <c r="BE1287" s="75" t="s">
        <v>755</v>
      </c>
      <c r="BF1287" s="73" t="s">
        <v>755</v>
      </c>
      <c r="BG1287" s="55" t="s">
        <v>755</v>
      </c>
      <c r="BH1287" s="76" t="s">
        <v>755</v>
      </c>
      <c r="BI1287" s="20" t="s">
        <v>755</v>
      </c>
      <c r="BJ1287" s="20" t="s">
        <v>755</v>
      </c>
      <c r="BK1287" s="55" t="s">
        <v>755</v>
      </c>
      <c r="BL1287" s="71" t="s">
        <v>755</v>
      </c>
      <c r="BM1287" s="77" t="s">
        <v>755</v>
      </c>
      <c r="BN1287" s="78" t="s">
        <v>755</v>
      </c>
      <c r="BO1287" s="77" t="s">
        <v>755</v>
      </c>
      <c r="BP1287" s="78" t="s">
        <v>755</v>
      </c>
    </row>
    <row r="1288" spans="1:68" s="3" customFormat="1" x14ac:dyDescent="0.2">
      <c r="A1288" s="20" t="s">
        <v>95</v>
      </c>
      <c r="B1288" s="20" t="s">
        <v>1484</v>
      </c>
      <c r="C1288" s="20" t="s">
        <v>896</v>
      </c>
      <c r="D1288" s="20" t="s">
        <v>2137</v>
      </c>
      <c r="E1288" s="20" t="s">
        <v>78</v>
      </c>
      <c r="F1288" s="20"/>
      <c r="G1288" s="20" t="s">
        <v>2442</v>
      </c>
      <c r="H1288" s="20"/>
      <c r="I1288" s="19">
        <f t="shared" si="182"/>
        <v>31</v>
      </c>
      <c r="J1288" s="20" t="s">
        <v>755</v>
      </c>
      <c r="K1288" s="20" t="s">
        <v>2243</v>
      </c>
      <c r="L1288" s="95" t="str">
        <f>IF(M1288&lt;&gt;"",IF(NOT(ISNA(INDEX(cc!B:B,MATCH(M1288,cc!A:A,0)))),INDEX(cc!B:B,MATCH(M1288,cc!A:A,0)),"0"),"")</f>
        <v>default</v>
      </c>
      <c r="M1288" s="97" t="s">
        <v>13</v>
      </c>
      <c r="N1288" s="28" t="str">
        <f t="shared" si="183"/>
        <v xml:space="preserve"> TARGET</v>
      </c>
      <c r="O1288" s="19" t="str">
        <f t="shared" si="185"/>
        <v>LAB_PT_TBCULTURE (S, TA) TARGET: Perform TB/CULTURE Test, Participate and pass PT</v>
      </c>
      <c r="P1288" s="19" t="str">
        <f t="shared" si="186"/>
        <v>LAB_PT_TBCULTURE (S, TA) TARGET: Perform TB/CULTURE Test, Participate and pass PT</v>
      </c>
      <c r="Q1288" s="19" t="str">
        <f t="shared" si="184"/>
        <v>LAB_PT_TBCULTURE (S, TA) TARGET</v>
      </c>
      <c r="R1288" s="19" t="str">
        <f t="shared" si="187"/>
        <v>LAB_PT_TBCULTURE_S_TA_TARGET</v>
      </c>
      <c r="S1288" s="19" t="str">
        <f t="shared" si="188"/>
        <v>LAB_PT_TBCULTURE_S_TA_TARGET</v>
      </c>
      <c r="T1288" s="19" t="b">
        <f>NOT(ISNA(VLOOKUP(B1288,dbcodes!A:B,2,FALSE)))</f>
        <v>1</v>
      </c>
      <c r="U1288" s="19" t="str">
        <f>IF(ISNA(VLOOKUP(B1288,dbcodes!A:B,2,FALSE)),des!R707,VLOOKUP(B1288,dbcodes!A:B,2,FALSE))</f>
        <v>LAB_PT_TBCULTURE_S_TA_TARGET</v>
      </c>
      <c r="V1288" s="20" t="s">
        <v>2341</v>
      </c>
      <c r="W1288" s="107">
        <f>IF(ISNA(VLOOKUP(C1288,descriptions!A:B,2,FALSE)),des!V707,IF(G1288=" TARGET","Target ","")&amp;VLOOKUP(C1288,descriptions!A:B,2,FALSE))</f>
        <v>0</v>
      </c>
      <c r="X1288" s="20" t="s">
        <v>4</v>
      </c>
      <c r="Y1288" s="20" t="s">
        <v>831</v>
      </c>
      <c r="Z1288" s="20" t="s">
        <v>836</v>
      </c>
      <c r="AA1288" s="20" t="s">
        <v>102</v>
      </c>
      <c r="AB1288" s="20" t="s">
        <v>755</v>
      </c>
      <c r="AC1288" s="19" t="str">
        <f>IF(AB1288&lt;&gt;"",IF(NOT(ISNA(INDEX(os!A:A,MATCH(AB1288,os!B:B,0)))),INDEX(os!A:A,MATCH(AB1288,os!B:B,0)),"0"),"")</f>
        <v/>
      </c>
      <c r="AD1288" s="20" t="s">
        <v>830</v>
      </c>
      <c r="AE1288" s="20"/>
      <c r="AF1288" s="20"/>
      <c r="AG1288" s="20"/>
      <c r="AH1288" s="93" t="str">
        <f>IF(NOT(ISNA(VLOOKUP(B:B,ResultsTargets!A:A,1,0))),"TRUE","")</f>
        <v/>
      </c>
      <c r="AI1288" s="19" t="str">
        <f>IF(ISNA(VLOOKUP(C1288,dim_techarea!A:B,2,FALSE)),"",VLOOKUP(C1288,dim_techarea!A:B,2,FALSE))</f>
        <v>LAB_PT_TBCULTURE</v>
      </c>
      <c r="AJ1288" s="19" t="str">
        <f>IF(ISNA(VLOOKUP(AI1288,dim_techarea!B:C,2,FALSE)),"",VLOOKUP(AI1288,dim_techarea!B:C,2,FALSE))</f>
        <v>ym7qivxh3C0</v>
      </c>
      <c r="AK1288" s="19" t="str">
        <f>IF(ISNA(VLOOKUP(TRIM(G1288),dim_targetsresults!A:B,2,FALSE)),"",VLOOKUP(TRIM(G1288),dim_targetsresults!A:C,2,FALSE))</f>
        <v>MER Targets</v>
      </c>
      <c r="AL1288" s="19" t="str">
        <f>IF(ISNA(VLOOKUP(AK1288,dim_targetsresults!B:C,2,FALSE)),"",VLOOKUP(AK1288,dim_targetsresults!B:C,2,FALSE))</f>
        <v>W8imnja2Owd</v>
      </c>
      <c r="AM1288" s="19" t="str">
        <f>IF(ISNA(VLOOKUP(TRIM(D1288),dim_numeratordenominator!A:B,2,FALSE)),"",VLOOKUP(TRIM(D1288),dim_numeratordenominator!A:C,2,FALSE))</f>
        <v/>
      </c>
      <c r="AN1288" s="19" t="str">
        <f>IF(ISNA(VLOOKUP(AM1288,dim_numeratordenominator!B:C,2,FALSE)),"",VLOOKUP(AM1288,dim_numeratordenominator!B:C,2,FALSE))</f>
        <v/>
      </c>
      <c r="AO1288" s="19" t="str">
        <f>IF(ISNA(VLOOKUP(TRIM(E1288),dim_supporttype!A:B,2,FALSE)),"",VLOOKUP(TRIM(E1288),dim_supporttype!A:C,2,FALSE))</f>
        <v>TA</v>
      </c>
      <c r="AP1288" s="19" t="str">
        <f>IF(ISNA(VLOOKUP(AO1288,dim_supporttype!B:C,2,FALSE)),"",VLOOKUP(AO1288,dim_supporttype!B:C,2,FALSE))</f>
        <v>cRAGKdWIDn4</v>
      </c>
      <c r="AQ1288" s="19" t="str">
        <f>IF(ISNA(VLOOKUP(TRIM(F1288),dim_disaggs!A:B,2,FALSE)),"No Disagg",VLOOKUP(TRIM(F1288),dim_disaggs!A:B,2,FALSE))</f>
        <v>No Disagg</v>
      </c>
      <c r="AR1288" s="19" t="str">
        <f>IF(ISNA(VLOOKUP(AQ1288,dim_disaggs!B:C,2,FALSE)),"",VLOOKUP(AQ1288,dim_disaggs!B:C,2,FALSE))</f>
        <v>werJlVT6sf3</v>
      </c>
      <c r="AS1288" s="72"/>
      <c r="AT1288" s="66"/>
      <c r="AU1288" s="72" t="s">
        <v>755</v>
      </c>
      <c r="AV1288" s="73" t="s">
        <v>755</v>
      </c>
      <c r="AW1288" s="66" t="s">
        <v>755</v>
      </c>
      <c r="AX1288" s="66" t="s">
        <v>755</v>
      </c>
      <c r="AY1288" s="20"/>
      <c r="AZ1288" s="20"/>
      <c r="BA1288" s="105" t="str">
        <f t="shared" si="189"/>
        <v/>
      </c>
      <c r="BB1288" s="20" t="str">
        <f t="shared" si="190"/>
        <v/>
      </c>
      <c r="BC1288" s="20"/>
      <c r="BD1288" s="20"/>
      <c r="BE1288" s="75" t="s">
        <v>755</v>
      </c>
      <c r="BF1288" s="73" t="s">
        <v>755</v>
      </c>
      <c r="BG1288" s="55" t="s">
        <v>755</v>
      </c>
      <c r="BH1288" s="76" t="s">
        <v>755</v>
      </c>
      <c r="BI1288" s="20" t="s">
        <v>755</v>
      </c>
      <c r="BJ1288" s="20" t="s">
        <v>755</v>
      </c>
      <c r="BK1288" s="55" t="s">
        <v>755</v>
      </c>
      <c r="BL1288" s="71" t="s">
        <v>755</v>
      </c>
      <c r="BM1288" s="77" t="s">
        <v>755</v>
      </c>
      <c r="BN1288" s="78" t="s">
        <v>755</v>
      </c>
      <c r="BO1288" s="77" t="s">
        <v>755</v>
      </c>
      <c r="BP1288" s="78" t="s">
        <v>755</v>
      </c>
    </row>
    <row r="1289" spans="1:68" s="3" customFormat="1" x14ac:dyDescent="0.2">
      <c r="A1289" s="20" t="s">
        <v>95</v>
      </c>
      <c r="B1289" s="20" t="s">
        <v>1486</v>
      </c>
      <c r="C1289" s="20" t="s">
        <v>896</v>
      </c>
      <c r="D1289" s="20" t="s">
        <v>2138</v>
      </c>
      <c r="E1289" s="20" t="s">
        <v>77</v>
      </c>
      <c r="F1289" s="20"/>
      <c r="G1289" s="20" t="s">
        <v>2442</v>
      </c>
      <c r="H1289" s="20"/>
      <c r="I1289" s="19">
        <f t="shared" si="182"/>
        <v>32</v>
      </c>
      <c r="J1289" s="20" t="s">
        <v>755</v>
      </c>
      <c r="K1289" s="20" t="s">
        <v>2244</v>
      </c>
      <c r="L1289" s="95" t="str">
        <f>IF(M1289&lt;&gt;"",IF(NOT(ISNA(INDEX(cc!B:B,MATCH(M1289,cc!A:A,0)))),INDEX(cc!B:B,MATCH(M1289,cc!A:A,0)),"0"),"")</f>
        <v>default</v>
      </c>
      <c r="M1289" s="97" t="s">
        <v>13</v>
      </c>
      <c r="N1289" s="28" t="str">
        <f t="shared" si="183"/>
        <v xml:space="preserve"> TARGET</v>
      </c>
      <c r="O1289" s="19" t="str">
        <f t="shared" si="185"/>
        <v>LAB_PT_TBCULTURE (X, DSD) TARGET: Perform TB/CULTURE Test</v>
      </c>
      <c r="P1289" s="19" t="str">
        <f t="shared" si="186"/>
        <v>LAB_PT_TBCULTURE (X, DSD) TARGET: Perform TB/CULTURE Test</v>
      </c>
      <c r="Q1289" s="19" t="str">
        <f t="shared" si="184"/>
        <v>LAB_PT_TBCULTURE (X, DSD) TARGET</v>
      </c>
      <c r="R1289" s="19" t="str">
        <f t="shared" si="187"/>
        <v>LAB_PT_TBCULTURE_X_DSD_TARGET</v>
      </c>
      <c r="S1289" s="19" t="str">
        <f t="shared" si="188"/>
        <v>LAB_PT_TBCULTURE_X_DSD_TARGET</v>
      </c>
      <c r="T1289" s="19" t="b">
        <f>NOT(ISNA(VLOOKUP(B1289,dbcodes!A:B,2,FALSE)))</f>
        <v>1</v>
      </c>
      <c r="U1289" s="19" t="str">
        <f>IF(ISNA(VLOOKUP(B1289,dbcodes!A:B,2,FALSE)),des!R708,VLOOKUP(B1289,dbcodes!A:B,2,FALSE))</f>
        <v>LAB_PT_TBCULTURE_X_DSD_TARGET</v>
      </c>
      <c r="V1289" s="20" t="s">
        <v>2343</v>
      </c>
      <c r="W1289" s="107">
        <f>IF(ISNA(VLOOKUP(C1289,descriptions!A:B,2,FALSE)),des!V708,IF(G1289=" TARGET","Target ","")&amp;VLOOKUP(C1289,descriptions!A:B,2,FALSE))</f>
        <v>0</v>
      </c>
      <c r="X1289" s="20" t="s">
        <v>4</v>
      </c>
      <c r="Y1289" s="20" t="s">
        <v>831</v>
      </c>
      <c r="Z1289" s="20" t="s">
        <v>836</v>
      </c>
      <c r="AA1289" s="20" t="s">
        <v>102</v>
      </c>
      <c r="AB1289" s="20" t="s">
        <v>755</v>
      </c>
      <c r="AC1289" s="19" t="str">
        <f>IF(AB1289&lt;&gt;"",IF(NOT(ISNA(INDEX(os!A:A,MATCH(AB1289,os!B:B,0)))),INDEX(os!A:A,MATCH(AB1289,os!B:B,0)),"0"),"")</f>
        <v/>
      </c>
      <c r="AD1289" s="20" t="s">
        <v>830</v>
      </c>
      <c r="AE1289" s="20"/>
      <c r="AF1289" s="20"/>
      <c r="AG1289" s="20"/>
      <c r="AH1289" s="93" t="str">
        <f>IF(NOT(ISNA(VLOOKUP(B:B,ResultsTargets!A:A,1,0))),"TRUE","")</f>
        <v/>
      </c>
      <c r="AI1289" s="19" t="str">
        <f>IF(ISNA(VLOOKUP(C1289,dim_techarea!A:B,2,FALSE)),"",VLOOKUP(C1289,dim_techarea!A:B,2,FALSE))</f>
        <v>LAB_PT_TBCULTURE</v>
      </c>
      <c r="AJ1289" s="19" t="str">
        <f>IF(ISNA(VLOOKUP(AI1289,dim_techarea!B:C,2,FALSE)),"",VLOOKUP(AI1289,dim_techarea!B:C,2,FALSE))</f>
        <v>ym7qivxh3C0</v>
      </c>
      <c r="AK1289" s="19" t="str">
        <f>IF(ISNA(VLOOKUP(TRIM(G1289),dim_targetsresults!A:B,2,FALSE)),"",VLOOKUP(TRIM(G1289),dim_targetsresults!A:C,2,FALSE))</f>
        <v>MER Targets</v>
      </c>
      <c r="AL1289" s="19" t="str">
        <f>IF(ISNA(VLOOKUP(AK1289,dim_targetsresults!B:C,2,FALSE)),"",VLOOKUP(AK1289,dim_targetsresults!B:C,2,FALSE))</f>
        <v>W8imnja2Owd</v>
      </c>
      <c r="AM1289" s="19" t="str">
        <f>IF(ISNA(VLOOKUP(TRIM(D1289),dim_numeratordenominator!A:B,2,FALSE)),"",VLOOKUP(TRIM(D1289),dim_numeratordenominator!A:C,2,FALSE))</f>
        <v/>
      </c>
      <c r="AN1289" s="19" t="str">
        <f>IF(ISNA(VLOOKUP(AM1289,dim_numeratordenominator!B:C,2,FALSE)),"",VLOOKUP(AM1289,dim_numeratordenominator!B:C,2,FALSE))</f>
        <v/>
      </c>
      <c r="AO1289" s="19" t="str">
        <f>IF(ISNA(VLOOKUP(TRIM(E1289),dim_supporttype!A:B,2,FALSE)),"",VLOOKUP(TRIM(E1289),dim_supporttype!A:C,2,FALSE))</f>
        <v>DSD</v>
      </c>
      <c r="AP1289" s="19" t="str">
        <f>IF(ISNA(VLOOKUP(AO1289,dim_supporttype!B:C,2,FALSE)),"",VLOOKUP(AO1289,dim_supporttype!B:C,2,FALSE))</f>
        <v>iM13vdNLWKb</v>
      </c>
      <c r="AQ1289" s="19" t="str">
        <f>IF(ISNA(VLOOKUP(TRIM(F1289),dim_disaggs!A:B,2,FALSE)),"No Disagg",VLOOKUP(TRIM(F1289),dim_disaggs!A:B,2,FALSE))</f>
        <v>No Disagg</v>
      </c>
      <c r="AR1289" s="19" t="str">
        <f>IF(ISNA(VLOOKUP(AQ1289,dim_disaggs!B:C,2,FALSE)),"",VLOOKUP(AQ1289,dim_disaggs!B:C,2,FALSE))</f>
        <v>werJlVT6sf3</v>
      </c>
      <c r="AS1289" s="72"/>
      <c r="AT1289" s="66"/>
      <c r="AU1289" s="72" t="s">
        <v>755</v>
      </c>
      <c r="AV1289" s="73" t="s">
        <v>755</v>
      </c>
      <c r="AW1289" s="66" t="s">
        <v>755</v>
      </c>
      <c r="AX1289" s="66" t="s">
        <v>755</v>
      </c>
      <c r="AY1289" s="20"/>
      <c r="AZ1289" s="20"/>
      <c r="BA1289" s="105" t="str">
        <f t="shared" si="189"/>
        <v/>
      </c>
      <c r="BB1289" s="20" t="str">
        <f t="shared" si="190"/>
        <v/>
      </c>
      <c r="BC1289" s="20"/>
      <c r="BD1289" s="20"/>
      <c r="BE1289" s="75" t="s">
        <v>755</v>
      </c>
      <c r="BF1289" s="73" t="s">
        <v>755</v>
      </c>
      <c r="BG1289" s="55" t="s">
        <v>755</v>
      </c>
      <c r="BH1289" s="76" t="s">
        <v>755</v>
      </c>
      <c r="BI1289" s="20" t="s">
        <v>755</v>
      </c>
      <c r="BJ1289" s="20" t="s">
        <v>755</v>
      </c>
      <c r="BK1289" s="55" t="s">
        <v>755</v>
      </c>
      <c r="BL1289" s="71" t="s">
        <v>755</v>
      </c>
      <c r="BM1289" s="77" t="s">
        <v>755</v>
      </c>
      <c r="BN1289" s="78" t="s">
        <v>755</v>
      </c>
      <c r="BO1289" s="77" t="s">
        <v>755</v>
      </c>
      <c r="BP1289" s="78" t="s">
        <v>755</v>
      </c>
    </row>
    <row r="1290" spans="1:68" x14ac:dyDescent="0.2">
      <c r="A1290" s="20" t="s">
        <v>95</v>
      </c>
      <c r="B1290" s="20" t="s">
        <v>1488</v>
      </c>
      <c r="C1290" s="20" t="s">
        <v>896</v>
      </c>
      <c r="D1290" s="20" t="s">
        <v>2138</v>
      </c>
      <c r="E1290" s="20" t="s">
        <v>78</v>
      </c>
      <c r="G1290" s="20" t="s">
        <v>2442</v>
      </c>
      <c r="I1290" s="19">
        <f t="shared" si="182"/>
        <v>31</v>
      </c>
      <c r="J1290" s="20" t="s">
        <v>755</v>
      </c>
      <c r="K1290" s="20" t="s">
        <v>2244</v>
      </c>
      <c r="L1290" s="95" t="str">
        <f>IF(M1290&lt;&gt;"",IF(NOT(ISNA(INDEX(cc!B:B,MATCH(M1290,cc!A:A,0)))),INDEX(cc!B:B,MATCH(M1290,cc!A:A,0)),"0"),"")</f>
        <v>default</v>
      </c>
      <c r="M1290" s="97" t="s">
        <v>13</v>
      </c>
      <c r="N1290" s="28" t="str">
        <f t="shared" si="183"/>
        <v xml:space="preserve"> TARGET</v>
      </c>
      <c r="O1290" s="19" t="str">
        <f t="shared" si="185"/>
        <v>LAB_PT_TBCULTURE (X, TA) TARGET: Perform TB/CULTURE Test</v>
      </c>
      <c r="P1290" s="19" t="str">
        <f t="shared" si="186"/>
        <v>LAB_PT_TBCULTURE (X, TA) TARGET: Perform TB/CULTURE Test</v>
      </c>
      <c r="Q1290" s="19" t="str">
        <f t="shared" si="184"/>
        <v>LAB_PT_TBCULTURE (X, TA) TARGET</v>
      </c>
      <c r="R1290" s="19" t="str">
        <f t="shared" si="187"/>
        <v>LAB_PT_TBCULTURE_X_TA_TARGET</v>
      </c>
      <c r="S1290" s="19" t="str">
        <f t="shared" si="188"/>
        <v>LAB_PT_TBCULTURE_X_TA_TARGET</v>
      </c>
      <c r="T1290" s="19" t="b">
        <f>NOT(ISNA(VLOOKUP(B1290,dbcodes!A:B,2,FALSE)))</f>
        <v>1</v>
      </c>
      <c r="U1290" s="19" t="str">
        <f>IF(ISNA(VLOOKUP(B1290,dbcodes!A:B,2,FALSE)),des!R709,VLOOKUP(B1290,dbcodes!A:B,2,FALSE))</f>
        <v>LAB_PT_TBCULTURE_X_TA_TARGET</v>
      </c>
      <c r="V1290" s="20" t="s">
        <v>2343</v>
      </c>
      <c r="W1290" s="107">
        <f>IF(ISNA(VLOOKUP(C1290,descriptions!A:B,2,FALSE)),des!V709,IF(G1290=" TARGET","Target ","")&amp;VLOOKUP(C1290,descriptions!A:B,2,FALSE))</f>
        <v>0</v>
      </c>
      <c r="X1290" s="20" t="s">
        <v>4</v>
      </c>
      <c r="Y1290" s="20" t="s">
        <v>831</v>
      </c>
      <c r="Z1290" s="20" t="s">
        <v>836</v>
      </c>
      <c r="AA1290" s="20" t="s">
        <v>102</v>
      </c>
      <c r="AB1290" s="20" t="s">
        <v>755</v>
      </c>
      <c r="AC1290" s="19" t="str">
        <f>IF(AB1290&lt;&gt;"",IF(NOT(ISNA(INDEX(os!A:A,MATCH(AB1290,os!B:B,0)))),INDEX(os!A:A,MATCH(AB1290,os!B:B,0)),"0"),"")</f>
        <v/>
      </c>
      <c r="AD1290" s="20" t="s">
        <v>830</v>
      </c>
      <c r="AH1290" s="93" t="str">
        <f>IF(NOT(ISNA(VLOOKUP(B:B,ResultsTargets!A:A,1,0))),"TRUE","")</f>
        <v/>
      </c>
      <c r="AI1290" s="19" t="str">
        <f>IF(ISNA(VLOOKUP(C1290,dim_techarea!A:B,2,FALSE)),"",VLOOKUP(C1290,dim_techarea!A:B,2,FALSE))</f>
        <v>LAB_PT_TBCULTURE</v>
      </c>
      <c r="AJ1290" s="19" t="str">
        <f>IF(ISNA(VLOOKUP(AI1290,dim_techarea!B:C,2,FALSE)),"",VLOOKUP(AI1290,dim_techarea!B:C,2,FALSE))</f>
        <v>ym7qivxh3C0</v>
      </c>
      <c r="AK1290" s="19" t="str">
        <f>IF(ISNA(VLOOKUP(TRIM(G1290),dim_targetsresults!A:B,2,FALSE)),"",VLOOKUP(TRIM(G1290),dim_targetsresults!A:C,2,FALSE))</f>
        <v>MER Targets</v>
      </c>
      <c r="AL1290" s="19" t="str">
        <f>IF(ISNA(VLOOKUP(AK1290,dim_targetsresults!B:C,2,FALSE)),"",VLOOKUP(AK1290,dim_targetsresults!B:C,2,FALSE))</f>
        <v>W8imnja2Owd</v>
      </c>
      <c r="AM1290" s="19" t="str">
        <f>IF(ISNA(VLOOKUP(TRIM(D1290),dim_numeratordenominator!A:B,2,FALSE)),"",VLOOKUP(TRIM(D1290),dim_numeratordenominator!A:C,2,FALSE))</f>
        <v/>
      </c>
      <c r="AN1290" s="19" t="str">
        <f>IF(ISNA(VLOOKUP(AM1290,dim_numeratordenominator!B:C,2,FALSE)),"",VLOOKUP(AM1290,dim_numeratordenominator!B:C,2,FALSE))</f>
        <v/>
      </c>
      <c r="AO1290" s="19" t="str">
        <f>IF(ISNA(VLOOKUP(TRIM(E1290),dim_supporttype!A:B,2,FALSE)),"",VLOOKUP(TRIM(E1290),dim_supporttype!A:C,2,FALSE))</f>
        <v>TA</v>
      </c>
      <c r="AP1290" s="19" t="str">
        <f>IF(ISNA(VLOOKUP(AO1290,dim_supporttype!B:C,2,FALSE)),"",VLOOKUP(AO1290,dim_supporttype!B:C,2,FALSE))</f>
        <v>cRAGKdWIDn4</v>
      </c>
      <c r="AQ1290" s="19" t="str">
        <f>IF(ISNA(VLOOKUP(TRIM(F1290),dim_disaggs!A:B,2,FALSE)),"No Disagg",VLOOKUP(TRIM(F1290),dim_disaggs!A:B,2,FALSE))</f>
        <v>No Disagg</v>
      </c>
      <c r="AR1290" s="19" t="str">
        <f>IF(ISNA(VLOOKUP(AQ1290,dim_disaggs!B:C,2,FALSE)),"",VLOOKUP(AQ1290,dim_disaggs!B:C,2,FALSE))</f>
        <v>werJlVT6sf3</v>
      </c>
      <c r="AU1290" s="72" t="s">
        <v>755</v>
      </c>
      <c r="AV1290" s="73" t="s">
        <v>755</v>
      </c>
      <c r="AW1290" s="66" t="s">
        <v>755</v>
      </c>
      <c r="AX1290" s="66" t="s">
        <v>755</v>
      </c>
      <c r="BA1290" s="105" t="str">
        <f t="shared" si="189"/>
        <v/>
      </c>
      <c r="BB1290" s="20" t="str">
        <f t="shared" si="190"/>
        <v/>
      </c>
      <c r="BE1290" s="75" t="s">
        <v>755</v>
      </c>
      <c r="BF1290" s="73" t="s">
        <v>755</v>
      </c>
      <c r="BG1290" s="55" t="s">
        <v>755</v>
      </c>
      <c r="BH1290" s="76" t="s">
        <v>755</v>
      </c>
      <c r="BI1290" s="20" t="s">
        <v>755</v>
      </c>
      <c r="BJ1290" s="20" t="s">
        <v>755</v>
      </c>
      <c r="BK1290" s="55" t="s">
        <v>755</v>
      </c>
      <c r="BL1290" s="71" t="s">
        <v>755</v>
      </c>
      <c r="BM1290" s="77" t="s">
        <v>755</v>
      </c>
      <c r="BN1290" s="78" t="s">
        <v>755</v>
      </c>
      <c r="BO1290" s="77" t="s">
        <v>755</v>
      </c>
      <c r="BP1290" s="78" t="s">
        <v>755</v>
      </c>
    </row>
    <row r="1291" spans="1:68" x14ac:dyDescent="0.2">
      <c r="A1291" s="20" t="s">
        <v>95</v>
      </c>
      <c r="B1291" s="20" t="s">
        <v>1489</v>
      </c>
      <c r="C1291" s="20" t="s">
        <v>898</v>
      </c>
      <c r="D1291" s="20" t="s">
        <v>2136</v>
      </c>
      <c r="E1291" s="20" t="s">
        <v>77</v>
      </c>
      <c r="G1291" s="20" t="s">
        <v>20086</v>
      </c>
      <c r="I1291" s="19">
        <f t="shared" si="182"/>
        <v>23</v>
      </c>
      <c r="J1291" s="20" t="s">
        <v>755</v>
      </c>
      <c r="K1291" s="20" t="s">
        <v>2245</v>
      </c>
      <c r="L1291" s="95" t="str">
        <f>IF(M1291&lt;&gt;"",IF(NOT(ISNA(INDEX(cc!B:B,MATCH(M1291,cc!A:A,0)))),INDEX(cc!B:B,MATCH(M1291,cc!A:A,0)),"0"),"")</f>
        <v>default</v>
      </c>
      <c r="M1291" s="97" t="s">
        <v>13</v>
      </c>
      <c r="N1291" s="28" t="str">
        <f t="shared" si="183"/>
        <v/>
      </c>
      <c r="O1291" s="19" t="str">
        <f t="shared" si="185"/>
        <v>LAB_PT_TBXPERT (P, DSD): Perform TB/XPERT Test and Participate in PT</v>
      </c>
      <c r="P1291" s="19" t="str">
        <f t="shared" si="186"/>
        <v>LAB_PT_TBXPERT (P, DSD): Perform TB/XPERT Test and Participate in PT</v>
      </c>
      <c r="Q1291" s="19" t="str">
        <f t="shared" si="184"/>
        <v>LAB_PT_TBXPERT (P, DSD)</v>
      </c>
      <c r="R1291" s="19" t="str">
        <f t="shared" si="187"/>
        <v>LAB_PT_TBXPERT_P_DSD</v>
      </c>
      <c r="S1291" s="19" t="str">
        <f t="shared" si="188"/>
        <v>LAB_PT_TBXPERT_P_DSD_</v>
      </c>
      <c r="T1291" s="19" t="b">
        <f>NOT(ISNA(VLOOKUP(B1291,dbcodes!A:B,2,FALSE)))</f>
        <v>1</v>
      </c>
      <c r="U1291" s="19" t="str">
        <f>IF(ISNA(VLOOKUP(B1291,dbcodes!A:B,2,FALSE)),des!R710,VLOOKUP(B1291,dbcodes!A:B,2,FALSE))</f>
        <v>LAB_PT_TBXPERT_P_DSD</v>
      </c>
      <c r="V1291" s="20" t="s">
        <v>2338</v>
      </c>
      <c r="W1291" s="107">
        <f>IF(ISNA(VLOOKUP(C1291,descriptions!A:B,2,FALSE)),des!V710,IF(G1291=" TARGET","Target ","")&amp;VLOOKUP(C1291,descriptions!A:B,2,FALSE))</f>
        <v>0</v>
      </c>
      <c r="X1291" s="20" t="s">
        <v>4</v>
      </c>
      <c r="Y1291" s="20" t="s">
        <v>831</v>
      </c>
      <c r="Z1291" s="20" t="s">
        <v>836</v>
      </c>
      <c r="AA1291" s="20" t="s">
        <v>102</v>
      </c>
      <c r="AB1291" s="20" t="s">
        <v>755</v>
      </c>
      <c r="AC1291" s="19" t="str">
        <f>IF(AB1291&lt;&gt;"",IF(NOT(ISNA(INDEX(os!A:A,MATCH(AB1291,os!B:B,0)))),INDEX(os!A:A,MATCH(AB1291,os!B:B,0)),"0"),"")</f>
        <v/>
      </c>
      <c r="AD1291" s="20" t="s">
        <v>830</v>
      </c>
      <c r="AH1291" s="93" t="str">
        <f>IF(NOT(ISNA(VLOOKUP(B:B,ResultsTargets!A:A,1,0))),"TRUE","")</f>
        <v/>
      </c>
      <c r="AI1291" s="19" t="str">
        <f>IF(ISNA(VLOOKUP(C1291,dim_techarea!A:B,2,FALSE)),"",VLOOKUP(C1291,dim_techarea!A:B,2,FALSE))</f>
        <v>LAB_PT_TBXPERT</v>
      </c>
      <c r="AJ1291" s="19" t="str">
        <f>IF(ISNA(VLOOKUP(AI1291,dim_techarea!B:C,2,FALSE)),"",VLOOKUP(AI1291,dim_techarea!B:C,2,FALSE))</f>
        <v>Hh3MtNC5g2R</v>
      </c>
      <c r="AK1291" s="19" t="str">
        <f>IF(ISNA(VLOOKUP(TRIM(G1291),dim_targetsresults!A:B,2,FALSE)),"",VLOOKUP(TRIM(G1291),dim_targetsresults!A:C,2,FALSE))</f>
        <v>MER Results</v>
      </c>
      <c r="AL1291" s="19" t="str">
        <f>IF(ISNA(VLOOKUP(AK1291,dim_targetsresults!B:C,2,FALSE)),"",VLOOKUP(AK1291,dim_targetsresults!B:C,2,FALSE))</f>
        <v>Jh0jDM5yQ2E</v>
      </c>
      <c r="AM1291" s="19" t="str">
        <f>IF(ISNA(VLOOKUP(TRIM(D1291),dim_numeratordenominator!A:B,2,FALSE)),"",VLOOKUP(TRIM(D1291),dim_numeratordenominator!A:C,2,FALSE))</f>
        <v/>
      </c>
      <c r="AN1291" s="19" t="str">
        <f>IF(ISNA(VLOOKUP(AM1291,dim_numeratordenominator!B:C,2,FALSE)),"",VLOOKUP(AM1291,dim_numeratordenominator!B:C,2,FALSE))</f>
        <v/>
      </c>
      <c r="AO1291" s="19" t="str">
        <f>IF(ISNA(VLOOKUP(TRIM(E1291),dim_supporttype!A:B,2,FALSE)),"",VLOOKUP(TRIM(E1291),dim_supporttype!A:C,2,FALSE))</f>
        <v>DSD</v>
      </c>
      <c r="AP1291" s="19" t="str">
        <f>IF(ISNA(VLOOKUP(AO1291,dim_supporttype!B:C,2,FALSE)),"",VLOOKUP(AO1291,dim_supporttype!B:C,2,FALSE))</f>
        <v>iM13vdNLWKb</v>
      </c>
      <c r="AQ1291" s="19" t="str">
        <f>IF(ISNA(VLOOKUP(TRIM(F1291),dim_disaggs!A:B,2,FALSE)),"No Disagg",VLOOKUP(TRIM(F1291),dim_disaggs!A:B,2,FALSE))</f>
        <v>No Disagg</v>
      </c>
      <c r="AR1291" s="19" t="str">
        <f>IF(ISNA(VLOOKUP(AQ1291,dim_disaggs!B:C,2,FALSE)),"",VLOOKUP(AQ1291,dim_disaggs!B:C,2,FALSE))</f>
        <v>werJlVT6sf3</v>
      </c>
      <c r="AU1291" s="72" t="s">
        <v>755</v>
      </c>
      <c r="AV1291" s="73" t="s">
        <v>755</v>
      </c>
      <c r="AW1291" s="66" t="s">
        <v>755</v>
      </c>
      <c r="AX1291" s="66" t="s">
        <v>755</v>
      </c>
      <c r="BA1291" s="105" t="str">
        <f t="shared" si="189"/>
        <v/>
      </c>
      <c r="BB1291" s="20" t="str">
        <f t="shared" si="190"/>
        <v/>
      </c>
      <c r="BE1291" s="75" t="s">
        <v>755</v>
      </c>
      <c r="BF1291" s="73" t="s">
        <v>755</v>
      </c>
      <c r="BG1291" s="55" t="s">
        <v>755</v>
      </c>
      <c r="BH1291" s="76" t="s">
        <v>755</v>
      </c>
      <c r="BI1291" s="20" t="s">
        <v>755</v>
      </c>
      <c r="BJ1291" s="20" t="s">
        <v>755</v>
      </c>
      <c r="BK1291" s="55" t="s">
        <v>755</v>
      </c>
      <c r="BL1291" s="71" t="s">
        <v>755</v>
      </c>
      <c r="BM1291" s="77" t="s">
        <v>755</v>
      </c>
      <c r="BN1291" s="78" t="s">
        <v>755</v>
      </c>
      <c r="BO1291" s="77" t="s">
        <v>755</v>
      </c>
      <c r="BP1291" s="78" t="s">
        <v>755</v>
      </c>
    </row>
    <row r="1292" spans="1:68" x14ac:dyDescent="0.2">
      <c r="A1292" s="20" t="s">
        <v>95</v>
      </c>
      <c r="B1292" s="20" t="s">
        <v>1491</v>
      </c>
      <c r="C1292" s="20" t="s">
        <v>898</v>
      </c>
      <c r="D1292" s="20" t="s">
        <v>2136</v>
      </c>
      <c r="E1292" s="20" t="s">
        <v>78</v>
      </c>
      <c r="G1292" s="20" t="s">
        <v>20086</v>
      </c>
      <c r="I1292" s="19">
        <f t="shared" si="182"/>
        <v>22</v>
      </c>
      <c r="J1292" s="20" t="s">
        <v>755</v>
      </c>
      <c r="K1292" s="20" t="s">
        <v>2245</v>
      </c>
      <c r="L1292" s="95" t="str">
        <f>IF(M1292&lt;&gt;"",IF(NOT(ISNA(INDEX(cc!B:B,MATCH(M1292,cc!A:A,0)))),INDEX(cc!B:B,MATCH(M1292,cc!A:A,0)),"0"),"")</f>
        <v>default</v>
      </c>
      <c r="M1292" s="97" t="s">
        <v>13</v>
      </c>
      <c r="N1292" s="28" t="str">
        <f t="shared" si="183"/>
        <v/>
      </c>
      <c r="O1292" s="19" t="str">
        <f t="shared" si="185"/>
        <v>LAB_PT_TBXPERT (P, TA): Perform TB/XPERT Test and Participate in PT</v>
      </c>
      <c r="P1292" s="19" t="str">
        <f t="shared" si="186"/>
        <v>LAB_PT_TBXPERT (P, TA): Perform TB/XPERT Test and Participate in PT</v>
      </c>
      <c r="Q1292" s="19" t="str">
        <f t="shared" si="184"/>
        <v>LAB_PT_TBXPERT (P, TA)</v>
      </c>
      <c r="R1292" s="19" t="str">
        <f t="shared" si="187"/>
        <v>LAB_PT_TBXPERT_P_TA</v>
      </c>
      <c r="S1292" s="19" t="str">
        <f t="shared" si="188"/>
        <v>LAB_PT_TBXPERT_P_TA_</v>
      </c>
      <c r="T1292" s="19" t="b">
        <f>NOT(ISNA(VLOOKUP(B1292,dbcodes!A:B,2,FALSE)))</f>
        <v>1</v>
      </c>
      <c r="U1292" s="19" t="str">
        <f>IF(ISNA(VLOOKUP(B1292,dbcodes!A:B,2,FALSE)),des!R711,VLOOKUP(B1292,dbcodes!A:B,2,FALSE))</f>
        <v>LAB_PT_TBXPERT_P_TA</v>
      </c>
      <c r="V1292" s="20" t="s">
        <v>2338</v>
      </c>
      <c r="W1292" s="107">
        <f>IF(ISNA(VLOOKUP(C1292,descriptions!A:B,2,FALSE)),des!V711,IF(G1292=" TARGET","Target ","")&amp;VLOOKUP(C1292,descriptions!A:B,2,FALSE))</f>
        <v>0</v>
      </c>
      <c r="X1292" s="20" t="s">
        <v>4</v>
      </c>
      <c r="Y1292" s="20" t="s">
        <v>831</v>
      </c>
      <c r="Z1292" s="20" t="s">
        <v>836</v>
      </c>
      <c r="AA1292" s="20" t="s">
        <v>102</v>
      </c>
      <c r="AB1292" s="20" t="s">
        <v>755</v>
      </c>
      <c r="AC1292" s="19" t="str">
        <f>IF(AB1292&lt;&gt;"",IF(NOT(ISNA(INDEX(os!A:A,MATCH(AB1292,os!B:B,0)))),INDEX(os!A:A,MATCH(AB1292,os!B:B,0)),"0"),"")</f>
        <v/>
      </c>
      <c r="AD1292" s="20" t="s">
        <v>830</v>
      </c>
      <c r="AH1292" s="93" t="str">
        <f>IF(NOT(ISNA(VLOOKUP(B:B,ResultsTargets!A:A,1,0))),"TRUE","")</f>
        <v/>
      </c>
      <c r="AI1292" s="19" t="str">
        <f>IF(ISNA(VLOOKUP(C1292,dim_techarea!A:B,2,FALSE)),"",VLOOKUP(C1292,dim_techarea!A:B,2,FALSE))</f>
        <v>LAB_PT_TBXPERT</v>
      </c>
      <c r="AJ1292" s="19" t="str">
        <f>IF(ISNA(VLOOKUP(AI1292,dim_techarea!B:C,2,FALSE)),"",VLOOKUP(AI1292,dim_techarea!B:C,2,FALSE))</f>
        <v>Hh3MtNC5g2R</v>
      </c>
      <c r="AK1292" s="19" t="str">
        <f>IF(ISNA(VLOOKUP(TRIM(G1292),dim_targetsresults!A:B,2,FALSE)),"",VLOOKUP(TRIM(G1292),dim_targetsresults!A:C,2,FALSE))</f>
        <v>MER Results</v>
      </c>
      <c r="AL1292" s="19" t="str">
        <f>IF(ISNA(VLOOKUP(AK1292,dim_targetsresults!B:C,2,FALSE)),"",VLOOKUP(AK1292,dim_targetsresults!B:C,2,FALSE))</f>
        <v>Jh0jDM5yQ2E</v>
      </c>
      <c r="AM1292" s="19" t="str">
        <f>IF(ISNA(VLOOKUP(TRIM(D1292),dim_numeratordenominator!A:B,2,FALSE)),"",VLOOKUP(TRIM(D1292),dim_numeratordenominator!A:C,2,FALSE))</f>
        <v/>
      </c>
      <c r="AN1292" s="19" t="str">
        <f>IF(ISNA(VLOOKUP(AM1292,dim_numeratordenominator!B:C,2,FALSE)),"",VLOOKUP(AM1292,dim_numeratordenominator!B:C,2,FALSE))</f>
        <v/>
      </c>
      <c r="AO1292" s="19" t="str">
        <f>IF(ISNA(VLOOKUP(TRIM(E1292),dim_supporttype!A:B,2,FALSE)),"",VLOOKUP(TRIM(E1292),dim_supporttype!A:C,2,FALSE))</f>
        <v>TA</v>
      </c>
      <c r="AP1292" s="19" t="str">
        <f>IF(ISNA(VLOOKUP(AO1292,dim_supporttype!B:C,2,FALSE)),"",VLOOKUP(AO1292,dim_supporttype!B:C,2,FALSE))</f>
        <v>cRAGKdWIDn4</v>
      </c>
      <c r="AQ1292" s="19" t="str">
        <f>IF(ISNA(VLOOKUP(TRIM(F1292),dim_disaggs!A:B,2,FALSE)),"No Disagg",VLOOKUP(TRIM(F1292),dim_disaggs!A:B,2,FALSE))</f>
        <v>No Disagg</v>
      </c>
      <c r="AR1292" s="19" t="str">
        <f>IF(ISNA(VLOOKUP(AQ1292,dim_disaggs!B:C,2,FALSE)),"",VLOOKUP(AQ1292,dim_disaggs!B:C,2,FALSE))</f>
        <v>werJlVT6sf3</v>
      </c>
      <c r="AU1292" s="72" t="s">
        <v>755</v>
      </c>
      <c r="AV1292" s="73" t="s">
        <v>755</v>
      </c>
      <c r="AW1292" s="66" t="s">
        <v>755</v>
      </c>
      <c r="AX1292" s="66" t="s">
        <v>755</v>
      </c>
      <c r="BA1292" s="105" t="str">
        <f t="shared" si="189"/>
        <v/>
      </c>
      <c r="BB1292" s="20" t="str">
        <f t="shared" si="190"/>
        <v/>
      </c>
      <c r="BE1292" s="75" t="s">
        <v>755</v>
      </c>
      <c r="BF1292" s="73" t="s">
        <v>755</v>
      </c>
      <c r="BG1292" s="55" t="s">
        <v>755</v>
      </c>
      <c r="BH1292" s="76" t="s">
        <v>755</v>
      </c>
      <c r="BI1292" s="20" t="s">
        <v>755</v>
      </c>
      <c r="BJ1292" s="20" t="s">
        <v>755</v>
      </c>
      <c r="BK1292" s="55" t="s">
        <v>755</v>
      </c>
      <c r="BL1292" s="71" t="s">
        <v>755</v>
      </c>
      <c r="BM1292" s="77" t="s">
        <v>755</v>
      </c>
      <c r="BN1292" s="78" t="s">
        <v>755</v>
      </c>
      <c r="BO1292" s="77" t="s">
        <v>755</v>
      </c>
      <c r="BP1292" s="78" t="s">
        <v>755</v>
      </c>
    </row>
    <row r="1293" spans="1:68" x14ac:dyDescent="0.2">
      <c r="A1293" s="20" t="s">
        <v>95</v>
      </c>
      <c r="B1293" s="20" t="s">
        <v>1493</v>
      </c>
      <c r="C1293" s="20" t="s">
        <v>898</v>
      </c>
      <c r="D1293" s="20" t="s">
        <v>2137</v>
      </c>
      <c r="E1293" s="20" t="s">
        <v>77</v>
      </c>
      <c r="G1293" s="20" t="s">
        <v>20086</v>
      </c>
      <c r="I1293" s="19">
        <f t="shared" si="182"/>
        <v>23</v>
      </c>
      <c r="J1293" s="20" t="s">
        <v>755</v>
      </c>
      <c r="K1293" s="20" t="s">
        <v>2246</v>
      </c>
      <c r="L1293" s="95" t="str">
        <f>IF(M1293&lt;&gt;"",IF(NOT(ISNA(INDEX(cc!B:B,MATCH(M1293,cc!A:A,0)))),INDEX(cc!B:B,MATCH(M1293,cc!A:A,0)),"0"),"")</f>
        <v>default</v>
      </c>
      <c r="M1293" s="97" t="s">
        <v>13</v>
      </c>
      <c r="N1293" s="28" t="str">
        <f t="shared" si="183"/>
        <v/>
      </c>
      <c r="O1293" s="19" t="str">
        <f t="shared" si="185"/>
        <v>LAB_PT_TBXPERT (S, DSD): Perform TB/XPERT Test, Participate and pass PT</v>
      </c>
      <c r="P1293" s="19" t="str">
        <f t="shared" si="186"/>
        <v>LAB_PT_TBXPERT (S, DSD): Perform TB/XPERT Test, Participate and pass PT</v>
      </c>
      <c r="Q1293" s="19" t="str">
        <f t="shared" si="184"/>
        <v>LAB_PT_TBXPERT (S, DSD)</v>
      </c>
      <c r="R1293" s="19" t="str">
        <f t="shared" si="187"/>
        <v>LAB_PT_TBXPERT_S_DSD</v>
      </c>
      <c r="S1293" s="19" t="str">
        <f t="shared" si="188"/>
        <v>LAB_PT_TBXPERT_S_DSD_</v>
      </c>
      <c r="T1293" s="19" t="b">
        <f>NOT(ISNA(VLOOKUP(B1293,dbcodes!A:B,2,FALSE)))</f>
        <v>1</v>
      </c>
      <c r="U1293" s="19" t="str">
        <f>IF(ISNA(VLOOKUP(B1293,dbcodes!A:B,2,FALSE)),des!R712,VLOOKUP(B1293,dbcodes!A:B,2,FALSE))</f>
        <v>LAB_PT_TBXPERT_S_DSD</v>
      </c>
      <c r="V1293" s="20" t="s">
        <v>2340</v>
      </c>
      <c r="W1293" s="107">
        <f>IF(ISNA(VLOOKUP(C1293,descriptions!A:B,2,FALSE)),des!V712,IF(G1293=" TARGET","Target ","")&amp;VLOOKUP(C1293,descriptions!A:B,2,FALSE))</f>
        <v>0</v>
      </c>
      <c r="X1293" s="20" t="s">
        <v>4</v>
      </c>
      <c r="Y1293" s="20" t="s">
        <v>831</v>
      </c>
      <c r="Z1293" s="20" t="s">
        <v>836</v>
      </c>
      <c r="AA1293" s="20" t="s">
        <v>102</v>
      </c>
      <c r="AB1293" s="20" t="s">
        <v>755</v>
      </c>
      <c r="AC1293" s="19" t="str">
        <f>IF(AB1293&lt;&gt;"",IF(NOT(ISNA(INDEX(os!A:A,MATCH(AB1293,os!B:B,0)))),INDEX(os!A:A,MATCH(AB1293,os!B:B,0)),"0"),"")</f>
        <v/>
      </c>
      <c r="AD1293" s="20" t="s">
        <v>830</v>
      </c>
      <c r="AH1293" s="93" t="str">
        <f>IF(NOT(ISNA(VLOOKUP(B:B,ResultsTargets!A:A,1,0))),"TRUE","")</f>
        <v/>
      </c>
      <c r="AI1293" s="19" t="str">
        <f>IF(ISNA(VLOOKUP(C1293,dim_techarea!A:B,2,FALSE)),"",VLOOKUP(C1293,dim_techarea!A:B,2,FALSE))</f>
        <v>LAB_PT_TBXPERT</v>
      </c>
      <c r="AJ1293" s="19" t="str">
        <f>IF(ISNA(VLOOKUP(AI1293,dim_techarea!B:C,2,FALSE)),"",VLOOKUP(AI1293,dim_techarea!B:C,2,FALSE))</f>
        <v>Hh3MtNC5g2R</v>
      </c>
      <c r="AK1293" s="19" t="str">
        <f>IF(ISNA(VLOOKUP(TRIM(G1293),dim_targetsresults!A:B,2,FALSE)),"",VLOOKUP(TRIM(G1293),dim_targetsresults!A:C,2,FALSE))</f>
        <v>MER Results</v>
      </c>
      <c r="AL1293" s="19" t="str">
        <f>IF(ISNA(VLOOKUP(AK1293,dim_targetsresults!B:C,2,FALSE)),"",VLOOKUP(AK1293,dim_targetsresults!B:C,2,FALSE))</f>
        <v>Jh0jDM5yQ2E</v>
      </c>
      <c r="AM1293" s="19" t="str">
        <f>IF(ISNA(VLOOKUP(TRIM(D1293),dim_numeratordenominator!A:B,2,FALSE)),"",VLOOKUP(TRIM(D1293),dim_numeratordenominator!A:C,2,FALSE))</f>
        <v/>
      </c>
      <c r="AN1293" s="19" t="str">
        <f>IF(ISNA(VLOOKUP(AM1293,dim_numeratordenominator!B:C,2,FALSE)),"",VLOOKUP(AM1293,dim_numeratordenominator!B:C,2,FALSE))</f>
        <v/>
      </c>
      <c r="AO1293" s="19" t="str">
        <f>IF(ISNA(VLOOKUP(TRIM(E1293),dim_supporttype!A:B,2,FALSE)),"",VLOOKUP(TRIM(E1293),dim_supporttype!A:C,2,FALSE))</f>
        <v>DSD</v>
      </c>
      <c r="AP1293" s="19" t="str">
        <f>IF(ISNA(VLOOKUP(AO1293,dim_supporttype!B:C,2,FALSE)),"",VLOOKUP(AO1293,dim_supporttype!B:C,2,FALSE))</f>
        <v>iM13vdNLWKb</v>
      </c>
      <c r="AQ1293" s="19" t="str">
        <f>IF(ISNA(VLOOKUP(TRIM(F1293),dim_disaggs!A:B,2,FALSE)),"No Disagg",VLOOKUP(TRIM(F1293),dim_disaggs!A:B,2,FALSE))</f>
        <v>No Disagg</v>
      </c>
      <c r="AR1293" s="19" t="str">
        <f>IF(ISNA(VLOOKUP(AQ1293,dim_disaggs!B:C,2,FALSE)),"",VLOOKUP(AQ1293,dim_disaggs!B:C,2,FALSE))</f>
        <v>werJlVT6sf3</v>
      </c>
      <c r="AU1293" s="72" t="s">
        <v>755</v>
      </c>
      <c r="AV1293" s="73" t="s">
        <v>755</v>
      </c>
      <c r="AW1293" s="66" t="s">
        <v>755</v>
      </c>
      <c r="AX1293" s="66" t="s">
        <v>755</v>
      </c>
      <c r="BA1293" s="105" t="str">
        <f t="shared" si="189"/>
        <v/>
      </c>
      <c r="BB1293" s="20" t="str">
        <f t="shared" si="190"/>
        <v/>
      </c>
      <c r="BE1293" s="75" t="s">
        <v>755</v>
      </c>
      <c r="BF1293" s="73" t="s">
        <v>755</v>
      </c>
      <c r="BG1293" s="55" t="s">
        <v>755</v>
      </c>
      <c r="BH1293" s="76" t="s">
        <v>755</v>
      </c>
      <c r="BI1293" s="20" t="s">
        <v>755</v>
      </c>
      <c r="BJ1293" s="20" t="s">
        <v>755</v>
      </c>
      <c r="BK1293" s="55" t="s">
        <v>755</v>
      </c>
      <c r="BL1293" s="71" t="s">
        <v>755</v>
      </c>
      <c r="BM1293" s="77" t="s">
        <v>755</v>
      </c>
      <c r="BN1293" s="78" t="s">
        <v>755</v>
      </c>
      <c r="BO1293" s="77" t="s">
        <v>755</v>
      </c>
      <c r="BP1293" s="78" t="s">
        <v>755</v>
      </c>
    </row>
    <row r="1294" spans="1:68" x14ac:dyDescent="0.2">
      <c r="A1294" s="20" t="s">
        <v>95</v>
      </c>
      <c r="B1294" s="20" t="s">
        <v>1495</v>
      </c>
      <c r="C1294" s="20" t="s">
        <v>898</v>
      </c>
      <c r="D1294" s="20" t="s">
        <v>2137</v>
      </c>
      <c r="E1294" s="20" t="s">
        <v>78</v>
      </c>
      <c r="G1294" s="20" t="s">
        <v>20086</v>
      </c>
      <c r="I1294" s="19">
        <f t="shared" si="182"/>
        <v>22</v>
      </c>
      <c r="J1294" s="20" t="s">
        <v>755</v>
      </c>
      <c r="K1294" s="20" t="s">
        <v>2246</v>
      </c>
      <c r="L1294" s="95" t="str">
        <f>IF(M1294&lt;&gt;"",IF(NOT(ISNA(INDEX(cc!B:B,MATCH(M1294,cc!A:A,0)))),INDEX(cc!B:B,MATCH(M1294,cc!A:A,0)),"0"),"")</f>
        <v>default</v>
      </c>
      <c r="M1294" s="97" t="s">
        <v>13</v>
      </c>
      <c r="N1294" s="28" t="str">
        <f t="shared" si="183"/>
        <v/>
      </c>
      <c r="O1294" s="19" t="str">
        <f t="shared" si="185"/>
        <v>LAB_PT_TBXPERT (S, TA): Perform TB/XPERT Test, Participate and pass PT</v>
      </c>
      <c r="P1294" s="19" t="str">
        <f t="shared" si="186"/>
        <v>LAB_PT_TBXPERT (S, TA): Perform TB/XPERT Test, Participate and pass PT</v>
      </c>
      <c r="Q1294" s="19" t="str">
        <f t="shared" si="184"/>
        <v>LAB_PT_TBXPERT (S, TA)</v>
      </c>
      <c r="R1294" s="19" t="str">
        <f t="shared" si="187"/>
        <v>LAB_PT_TBXPERT_S_TA</v>
      </c>
      <c r="S1294" s="19" t="str">
        <f t="shared" si="188"/>
        <v>LAB_PT_TBXPERT_S_TA_</v>
      </c>
      <c r="T1294" s="19" t="b">
        <f>NOT(ISNA(VLOOKUP(B1294,dbcodes!A:B,2,FALSE)))</f>
        <v>1</v>
      </c>
      <c r="U1294" s="19" t="str">
        <f>IF(ISNA(VLOOKUP(B1294,dbcodes!A:B,2,FALSE)),des!R713,VLOOKUP(B1294,dbcodes!A:B,2,FALSE))</f>
        <v>LAB_PT_TBXPERT_S_TA</v>
      </c>
      <c r="V1294" s="20" t="s">
        <v>2340</v>
      </c>
      <c r="W1294" s="107">
        <f>IF(ISNA(VLOOKUP(C1294,descriptions!A:B,2,FALSE)),des!V713,IF(G1294=" TARGET","Target ","")&amp;VLOOKUP(C1294,descriptions!A:B,2,FALSE))</f>
        <v>0</v>
      </c>
      <c r="X1294" s="20" t="s">
        <v>4</v>
      </c>
      <c r="Y1294" s="20" t="s">
        <v>831</v>
      </c>
      <c r="Z1294" s="20" t="s">
        <v>836</v>
      </c>
      <c r="AA1294" s="20" t="s">
        <v>102</v>
      </c>
      <c r="AB1294" s="20" t="s">
        <v>755</v>
      </c>
      <c r="AC1294" s="19" t="str">
        <f>IF(AB1294&lt;&gt;"",IF(NOT(ISNA(INDEX(os!A:A,MATCH(AB1294,os!B:B,0)))),INDEX(os!A:A,MATCH(AB1294,os!B:B,0)),"0"),"")</f>
        <v/>
      </c>
      <c r="AD1294" s="20" t="s">
        <v>830</v>
      </c>
      <c r="AH1294" s="93" t="str">
        <f>IF(NOT(ISNA(VLOOKUP(B:B,ResultsTargets!A:A,1,0))),"TRUE","")</f>
        <v/>
      </c>
      <c r="AI1294" s="19" t="str">
        <f>IF(ISNA(VLOOKUP(C1294,dim_techarea!A:B,2,FALSE)),"",VLOOKUP(C1294,dim_techarea!A:B,2,FALSE))</f>
        <v>LAB_PT_TBXPERT</v>
      </c>
      <c r="AJ1294" s="19" t="str">
        <f>IF(ISNA(VLOOKUP(AI1294,dim_techarea!B:C,2,FALSE)),"",VLOOKUP(AI1294,dim_techarea!B:C,2,FALSE))</f>
        <v>Hh3MtNC5g2R</v>
      </c>
      <c r="AK1294" s="19" t="str">
        <f>IF(ISNA(VLOOKUP(TRIM(G1294),dim_targetsresults!A:B,2,FALSE)),"",VLOOKUP(TRIM(G1294),dim_targetsresults!A:C,2,FALSE))</f>
        <v>MER Results</v>
      </c>
      <c r="AL1294" s="19" t="str">
        <f>IF(ISNA(VLOOKUP(AK1294,dim_targetsresults!B:C,2,FALSE)),"",VLOOKUP(AK1294,dim_targetsresults!B:C,2,FALSE))</f>
        <v>Jh0jDM5yQ2E</v>
      </c>
      <c r="AM1294" s="19" t="str">
        <f>IF(ISNA(VLOOKUP(TRIM(D1294),dim_numeratordenominator!A:B,2,FALSE)),"",VLOOKUP(TRIM(D1294),dim_numeratordenominator!A:C,2,FALSE))</f>
        <v/>
      </c>
      <c r="AN1294" s="19" t="str">
        <f>IF(ISNA(VLOOKUP(AM1294,dim_numeratordenominator!B:C,2,FALSE)),"",VLOOKUP(AM1294,dim_numeratordenominator!B:C,2,FALSE))</f>
        <v/>
      </c>
      <c r="AO1294" s="19" t="str">
        <f>IF(ISNA(VLOOKUP(TRIM(E1294),dim_supporttype!A:B,2,FALSE)),"",VLOOKUP(TRIM(E1294),dim_supporttype!A:C,2,FALSE))</f>
        <v>TA</v>
      </c>
      <c r="AP1294" s="19" t="str">
        <f>IF(ISNA(VLOOKUP(AO1294,dim_supporttype!B:C,2,FALSE)),"",VLOOKUP(AO1294,dim_supporttype!B:C,2,FALSE))</f>
        <v>cRAGKdWIDn4</v>
      </c>
      <c r="AQ1294" s="19" t="str">
        <f>IF(ISNA(VLOOKUP(TRIM(F1294),dim_disaggs!A:B,2,FALSE)),"No Disagg",VLOOKUP(TRIM(F1294),dim_disaggs!A:B,2,FALSE))</f>
        <v>No Disagg</v>
      </c>
      <c r="AR1294" s="19" t="str">
        <f>IF(ISNA(VLOOKUP(AQ1294,dim_disaggs!B:C,2,FALSE)),"",VLOOKUP(AQ1294,dim_disaggs!B:C,2,FALSE))</f>
        <v>werJlVT6sf3</v>
      </c>
      <c r="AU1294" s="72" t="s">
        <v>755</v>
      </c>
      <c r="AV1294" s="73" t="s">
        <v>755</v>
      </c>
      <c r="AW1294" s="66" t="s">
        <v>755</v>
      </c>
      <c r="AX1294" s="66" t="s">
        <v>755</v>
      </c>
      <c r="BA1294" s="105" t="str">
        <f t="shared" si="189"/>
        <v/>
      </c>
      <c r="BB1294" s="20" t="str">
        <f t="shared" si="190"/>
        <v/>
      </c>
      <c r="BE1294" s="75" t="s">
        <v>755</v>
      </c>
      <c r="BF1294" s="73" t="s">
        <v>755</v>
      </c>
      <c r="BG1294" s="55" t="s">
        <v>755</v>
      </c>
      <c r="BH1294" s="76" t="s">
        <v>755</v>
      </c>
      <c r="BI1294" s="20" t="s">
        <v>755</v>
      </c>
      <c r="BJ1294" s="20" t="s">
        <v>755</v>
      </c>
      <c r="BK1294" s="55" t="s">
        <v>755</v>
      </c>
      <c r="BL1294" s="71" t="s">
        <v>755</v>
      </c>
      <c r="BM1294" s="77" t="s">
        <v>755</v>
      </c>
      <c r="BN1294" s="78" t="s">
        <v>755</v>
      </c>
      <c r="BO1294" s="77" t="s">
        <v>755</v>
      </c>
      <c r="BP1294" s="78" t="s">
        <v>755</v>
      </c>
    </row>
    <row r="1295" spans="1:68" x14ac:dyDescent="0.2">
      <c r="A1295" s="20" t="s">
        <v>95</v>
      </c>
      <c r="B1295" s="20" t="s">
        <v>1497</v>
      </c>
      <c r="C1295" s="20" t="s">
        <v>898</v>
      </c>
      <c r="D1295" s="20" t="s">
        <v>2138</v>
      </c>
      <c r="E1295" s="20" t="s">
        <v>77</v>
      </c>
      <c r="G1295" s="20" t="s">
        <v>20086</v>
      </c>
      <c r="I1295" s="19">
        <f t="shared" ref="I1295:I1358" si="191">LEN(Q1295)</f>
        <v>23</v>
      </c>
      <c r="J1295" s="20" t="s">
        <v>755</v>
      </c>
      <c r="K1295" s="20" t="s">
        <v>2247</v>
      </c>
      <c r="L1295" s="95" t="str">
        <f>IF(M1295&lt;&gt;"",IF(NOT(ISNA(INDEX(cc!B:B,MATCH(M1295,cc!A:A,0)))),INDEX(cc!B:B,MATCH(M1295,cc!A:A,0)),"0"),"")</f>
        <v>default</v>
      </c>
      <c r="M1295" s="97" t="s">
        <v>13</v>
      </c>
      <c r="N1295" s="28" t="str">
        <f t="shared" ref="N1295:N1358" si="192">IF(G1295=" RESULT","",G1295)</f>
        <v/>
      </c>
      <c r="O1295" s="19" t="str">
        <f t="shared" si="185"/>
        <v>LAB_PT_TBXPERT (X, DSD): Perform TB/XPERT Test</v>
      </c>
      <c r="P1295" s="19" t="str">
        <f t="shared" si="186"/>
        <v>LAB_PT_TBXPERT (X, DSD): Perform TB/XPERT Test</v>
      </c>
      <c r="Q1295" s="19" t="str">
        <f t="shared" si="184"/>
        <v>LAB_PT_TBXPERT (X, DSD)</v>
      </c>
      <c r="R1295" s="19" t="str">
        <f t="shared" si="187"/>
        <v>LAB_PT_TBXPERT_X_DSD</v>
      </c>
      <c r="S1295" s="19" t="str">
        <f t="shared" si="188"/>
        <v>LAB_PT_TBXPERT_X_DSD_</v>
      </c>
      <c r="T1295" s="19" t="b">
        <f>NOT(ISNA(VLOOKUP(B1295,dbcodes!A:B,2,FALSE)))</f>
        <v>1</v>
      </c>
      <c r="U1295" s="19" t="str">
        <f>IF(ISNA(VLOOKUP(B1295,dbcodes!A:B,2,FALSE)),des!R714,VLOOKUP(B1295,dbcodes!A:B,2,FALSE))</f>
        <v>LAB_PT_TBXPERT_X_DSD</v>
      </c>
      <c r="V1295" s="20" t="s">
        <v>2342</v>
      </c>
      <c r="W1295" s="107">
        <f>IF(ISNA(VLOOKUP(C1295,descriptions!A:B,2,FALSE)),des!V714,IF(G1295=" TARGET","Target ","")&amp;VLOOKUP(C1295,descriptions!A:B,2,FALSE))</f>
        <v>0</v>
      </c>
      <c r="X1295" s="20" t="s">
        <v>4</v>
      </c>
      <c r="Y1295" s="20" t="s">
        <v>831</v>
      </c>
      <c r="Z1295" s="20" t="s">
        <v>836</v>
      </c>
      <c r="AA1295" s="20" t="s">
        <v>102</v>
      </c>
      <c r="AB1295" s="20" t="s">
        <v>755</v>
      </c>
      <c r="AC1295" s="19" t="str">
        <f>IF(AB1295&lt;&gt;"",IF(NOT(ISNA(INDEX(os!A:A,MATCH(AB1295,os!B:B,0)))),INDEX(os!A:A,MATCH(AB1295,os!B:B,0)),"0"),"")</f>
        <v/>
      </c>
      <c r="AD1295" s="20" t="s">
        <v>830</v>
      </c>
      <c r="AH1295" s="93" t="str">
        <f>IF(NOT(ISNA(VLOOKUP(B:B,ResultsTargets!A:A,1,0))),"TRUE","")</f>
        <v/>
      </c>
      <c r="AI1295" s="19" t="str">
        <f>IF(ISNA(VLOOKUP(C1295,dim_techarea!A:B,2,FALSE)),"",VLOOKUP(C1295,dim_techarea!A:B,2,FALSE))</f>
        <v>LAB_PT_TBXPERT</v>
      </c>
      <c r="AJ1295" s="19" t="str">
        <f>IF(ISNA(VLOOKUP(AI1295,dim_techarea!B:C,2,FALSE)),"",VLOOKUP(AI1295,dim_techarea!B:C,2,FALSE))</f>
        <v>Hh3MtNC5g2R</v>
      </c>
      <c r="AK1295" s="19" t="str">
        <f>IF(ISNA(VLOOKUP(TRIM(G1295),dim_targetsresults!A:B,2,FALSE)),"",VLOOKUP(TRIM(G1295),dim_targetsresults!A:C,2,FALSE))</f>
        <v>MER Results</v>
      </c>
      <c r="AL1295" s="19" t="str">
        <f>IF(ISNA(VLOOKUP(AK1295,dim_targetsresults!B:C,2,FALSE)),"",VLOOKUP(AK1295,dim_targetsresults!B:C,2,FALSE))</f>
        <v>Jh0jDM5yQ2E</v>
      </c>
      <c r="AM1295" s="19" t="str">
        <f>IF(ISNA(VLOOKUP(TRIM(D1295),dim_numeratordenominator!A:B,2,FALSE)),"",VLOOKUP(TRIM(D1295),dim_numeratordenominator!A:C,2,FALSE))</f>
        <v/>
      </c>
      <c r="AN1295" s="19" t="str">
        <f>IF(ISNA(VLOOKUP(AM1295,dim_numeratordenominator!B:C,2,FALSE)),"",VLOOKUP(AM1295,dim_numeratordenominator!B:C,2,FALSE))</f>
        <v/>
      </c>
      <c r="AO1295" s="19" t="str">
        <f>IF(ISNA(VLOOKUP(TRIM(E1295),dim_supporttype!A:B,2,FALSE)),"",VLOOKUP(TRIM(E1295),dim_supporttype!A:C,2,FALSE))</f>
        <v>DSD</v>
      </c>
      <c r="AP1295" s="19" t="str">
        <f>IF(ISNA(VLOOKUP(AO1295,dim_supporttype!B:C,2,FALSE)),"",VLOOKUP(AO1295,dim_supporttype!B:C,2,FALSE))</f>
        <v>iM13vdNLWKb</v>
      </c>
      <c r="AQ1295" s="19" t="str">
        <f>IF(ISNA(VLOOKUP(TRIM(F1295),dim_disaggs!A:B,2,FALSE)),"No Disagg",VLOOKUP(TRIM(F1295),dim_disaggs!A:B,2,FALSE))</f>
        <v>No Disagg</v>
      </c>
      <c r="AR1295" s="19" t="str">
        <f>IF(ISNA(VLOOKUP(AQ1295,dim_disaggs!B:C,2,FALSE)),"",VLOOKUP(AQ1295,dim_disaggs!B:C,2,FALSE))</f>
        <v>werJlVT6sf3</v>
      </c>
      <c r="AU1295" s="72" t="s">
        <v>755</v>
      </c>
      <c r="AV1295" s="73" t="s">
        <v>755</v>
      </c>
      <c r="AW1295" s="66" t="s">
        <v>755</v>
      </c>
      <c r="AX1295" s="66" t="s">
        <v>755</v>
      </c>
      <c r="BA1295" s="105" t="str">
        <f t="shared" si="189"/>
        <v/>
      </c>
      <c r="BB1295" s="20" t="str">
        <f t="shared" si="190"/>
        <v/>
      </c>
      <c r="BE1295" s="75" t="s">
        <v>755</v>
      </c>
      <c r="BF1295" s="73" t="s">
        <v>755</v>
      </c>
      <c r="BG1295" s="55" t="s">
        <v>755</v>
      </c>
      <c r="BH1295" s="76" t="s">
        <v>755</v>
      </c>
      <c r="BI1295" s="20" t="s">
        <v>755</v>
      </c>
      <c r="BJ1295" s="20" t="s">
        <v>755</v>
      </c>
      <c r="BK1295" s="55" t="s">
        <v>755</v>
      </c>
      <c r="BL1295" s="71" t="s">
        <v>755</v>
      </c>
      <c r="BM1295" s="77" t="s">
        <v>755</v>
      </c>
      <c r="BN1295" s="78" t="s">
        <v>755</v>
      </c>
      <c r="BO1295" s="77" t="s">
        <v>755</v>
      </c>
      <c r="BP1295" s="78" t="s">
        <v>755</v>
      </c>
    </row>
    <row r="1296" spans="1:68" x14ac:dyDescent="0.2">
      <c r="A1296" s="20" t="s">
        <v>95</v>
      </c>
      <c r="B1296" s="20" t="s">
        <v>1499</v>
      </c>
      <c r="C1296" s="20" t="s">
        <v>898</v>
      </c>
      <c r="D1296" s="20" t="s">
        <v>2138</v>
      </c>
      <c r="E1296" s="20" t="s">
        <v>78</v>
      </c>
      <c r="G1296" s="20" t="s">
        <v>20086</v>
      </c>
      <c r="I1296" s="19">
        <f t="shared" si="191"/>
        <v>22</v>
      </c>
      <c r="J1296" s="20" t="s">
        <v>755</v>
      </c>
      <c r="K1296" s="20" t="s">
        <v>2247</v>
      </c>
      <c r="L1296" s="95" t="str">
        <f>IF(M1296&lt;&gt;"",IF(NOT(ISNA(INDEX(cc!B:B,MATCH(M1296,cc!A:A,0)))),INDEX(cc!B:B,MATCH(M1296,cc!A:A,0)),"0"),"")</f>
        <v>default</v>
      </c>
      <c r="M1296" s="97" t="s">
        <v>13</v>
      </c>
      <c r="N1296" s="28" t="str">
        <f t="shared" si="192"/>
        <v/>
      </c>
      <c r="O1296" s="19" t="str">
        <f t="shared" si="185"/>
        <v>LAB_PT_TBXPERT (X, TA): Perform TB/XPERT Test</v>
      </c>
      <c r="P1296" s="19" t="str">
        <f t="shared" si="186"/>
        <v>LAB_PT_TBXPERT (X, TA): Perform TB/XPERT Test</v>
      </c>
      <c r="Q1296" s="19" t="str">
        <f t="shared" si="184"/>
        <v>LAB_PT_TBXPERT (X, TA)</v>
      </c>
      <c r="R1296" s="19" t="str">
        <f t="shared" si="187"/>
        <v>LAB_PT_TBXPERT_X_TA</v>
      </c>
      <c r="S1296" s="19" t="str">
        <f t="shared" si="188"/>
        <v>LAB_PT_TBXPERT_X_TA_</v>
      </c>
      <c r="T1296" s="19" t="b">
        <f>NOT(ISNA(VLOOKUP(B1296,dbcodes!A:B,2,FALSE)))</f>
        <v>1</v>
      </c>
      <c r="U1296" s="19" t="str">
        <f>IF(ISNA(VLOOKUP(B1296,dbcodes!A:B,2,FALSE)),des!R715,VLOOKUP(B1296,dbcodes!A:B,2,FALSE))</f>
        <v>LAB_PT_TBXPERT_X_TA</v>
      </c>
      <c r="V1296" s="20" t="s">
        <v>2342</v>
      </c>
      <c r="W1296" s="107">
        <f>IF(ISNA(VLOOKUP(C1296,descriptions!A:B,2,FALSE)),des!V715,IF(G1296=" TARGET","Target ","")&amp;VLOOKUP(C1296,descriptions!A:B,2,FALSE))</f>
        <v>0</v>
      </c>
      <c r="X1296" s="20" t="s">
        <v>4</v>
      </c>
      <c r="Y1296" s="20" t="s">
        <v>831</v>
      </c>
      <c r="Z1296" s="20" t="s">
        <v>836</v>
      </c>
      <c r="AA1296" s="20" t="s">
        <v>102</v>
      </c>
      <c r="AB1296" s="20" t="s">
        <v>755</v>
      </c>
      <c r="AC1296" s="19" t="str">
        <f>IF(AB1296&lt;&gt;"",IF(NOT(ISNA(INDEX(os!A:A,MATCH(AB1296,os!B:B,0)))),INDEX(os!A:A,MATCH(AB1296,os!B:B,0)),"0"),"")</f>
        <v/>
      </c>
      <c r="AD1296" s="20" t="s">
        <v>830</v>
      </c>
      <c r="AH1296" s="93" t="str">
        <f>IF(NOT(ISNA(VLOOKUP(B:B,ResultsTargets!A:A,1,0))),"TRUE","")</f>
        <v/>
      </c>
      <c r="AI1296" s="19" t="str">
        <f>IF(ISNA(VLOOKUP(C1296,dim_techarea!A:B,2,FALSE)),"",VLOOKUP(C1296,dim_techarea!A:B,2,FALSE))</f>
        <v>LAB_PT_TBXPERT</v>
      </c>
      <c r="AJ1296" s="19" t="str">
        <f>IF(ISNA(VLOOKUP(AI1296,dim_techarea!B:C,2,FALSE)),"",VLOOKUP(AI1296,dim_techarea!B:C,2,FALSE))</f>
        <v>Hh3MtNC5g2R</v>
      </c>
      <c r="AK1296" s="19" t="str">
        <f>IF(ISNA(VLOOKUP(TRIM(G1296),dim_targetsresults!A:B,2,FALSE)),"",VLOOKUP(TRIM(G1296),dim_targetsresults!A:C,2,FALSE))</f>
        <v>MER Results</v>
      </c>
      <c r="AL1296" s="19" t="str">
        <f>IF(ISNA(VLOOKUP(AK1296,dim_targetsresults!B:C,2,FALSE)),"",VLOOKUP(AK1296,dim_targetsresults!B:C,2,FALSE))</f>
        <v>Jh0jDM5yQ2E</v>
      </c>
      <c r="AM1296" s="19" t="str">
        <f>IF(ISNA(VLOOKUP(TRIM(D1296),dim_numeratordenominator!A:B,2,FALSE)),"",VLOOKUP(TRIM(D1296),dim_numeratordenominator!A:C,2,FALSE))</f>
        <v/>
      </c>
      <c r="AN1296" s="19" t="str">
        <f>IF(ISNA(VLOOKUP(AM1296,dim_numeratordenominator!B:C,2,FALSE)),"",VLOOKUP(AM1296,dim_numeratordenominator!B:C,2,FALSE))</f>
        <v/>
      </c>
      <c r="AO1296" s="19" t="str">
        <f>IF(ISNA(VLOOKUP(TRIM(E1296),dim_supporttype!A:B,2,FALSE)),"",VLOOKUP(TRIM(E1296),dim_supporttype!A:C,2,FALSE))</f>
        <v>TA</v>
      </c>
      <c r="AP1296" s="19" t="str">
        <f>IF(ISNA(VLOOKUP(AO1296,dim_supporttype!B:C,2,FALSE)),"",VLOOKUP(AO1296,dim_supporttype!B:C,2,FALSE))</f>
        <v>cRAGKdWIDn4</v>
      </c>
      <c r="AQ1296" s="19" t="str">
        <f>IF(ISNA(VLOOKUP(TRIM(F1296),dim_disaggs!A:B,2,FALSE)),"No Disagg",VLOOKUP(TRIM(F1296),dim_disaggs!A:B,2,FALSE))</f>
        <v>No Disagg</v>
      </c>
      <c r="AR1296" s="19" t="str">
        <f>IF(ISNA(VLOOKUP(AQ1296,dim_disaggs!B:C,2,FALSE)),"",VLOOKUP(AQ1296,dim_disaggs!B:C,2,FALSE))</f>
        <v>werJlVT6sf3</v>
      </c>
      <c r="AU1296" s="72" t="s">
        <v>755</v>
      </c>
      <c r="AV1296" s="73" t="s">
        <v>755</v>
      </c>
      <c r="AW1296" s="66" t="s">
        <v>755</v>
      </c>
      <c r="AX1296" s="66" t="s">
        <v>755</v>
      </c>
      <c r="BA1296" s="105" t="str">
        <f t="shared" si="189"/>
        <v/>
      </c>
      <c r="BB1296" s="20" t="str">
        <f t="shared" si="190"/>
        <v/>
      </c>
      <c r="BE1296" s="75" t="s">
        <v>755</v>
      </c>
      <c r="BF1296" s="73" t="s">
        <v>755</v>
      </c>
      <c r="BG1296" s="55" t="s">
        <v>755</v>
      </c>
      <c r="BH1296" s="76" t="s">
        <v>755</v>
      </c>
      <c r="BI1296" s="20" t="s">
        <v>755</v>
      </c>
      <c r="BJ1296" s="20" t="s">
        <v>755</v>
      </c>
      <c r="BK1296" s="55" t="s">
        <v>755</v>
      </c>
      <c r="BL1296" s="71" t="s">
        <v>755</v>
      </c>
      <c r="BM1296" s="77" t="s">
        <v>755</v>
      </c>
      <c r="BN1296" s="78" t="s">
        <v>755</v>
      </c>
      <c r="BO1296" s="77" t="s">
        <v>755</v>
      </c>
      <c r="BP1296" s="78" t="s">
        <v>755</v>
      </c>
    </row>
    <row r="1297" spans="1:68" x14ac:dyDescent="0.2">
      <c r="A1297" s="20" t="s">
        <v>95</v>
      </c>
      <c r="B1297" s="20" t="s">
        <v>1490</v>
      </c>
      <c r="C1297" s="20" t="s">
        <v>898</v>
      </c>
      <c r="D1297" s="20" t="s">
        <v>2136</v>
      </c>
      <c r="E1297" s="20" t="s">
        <v>77</v>
      </c>
      <c r="G1297" s="20" t="s">
        <v>2442</v>
      </c>
      <c r="I1297" s="19">
        <f t="shared" si="191"/>
        <v>30</v>
      </c>
      <c r="J1297" s="20" t="s">
        <v>755</v>
      </c>
      <c r="K1297" s="20" t="s">
        <v>2245</v>
      </c>
      <c r="L1297" s="95" t="str">
        <f>IF(M1297&lt;&gt;"",IF(NOT(ISNA(INDEX(cc!B:B,MATCH(M1297,cc!A:A,0)))),INDEX(cc!B:B,MATCH(M1297,cc!A:A,0)),"0"),"")</f>
        <v>default</v>
      </c>
      <c r="M1297" s="97" t="s">
        <v>13</v>
      </c>
      <c r="N1297" s="28" t="str">
        <f t="shared" si="192"/>
        <v xml:space="preserve"> TARGET</v>
      </c>
      <c r="O1297" s="19" t="str">
        <f t="shared" si="185"/>
        <v>LAB_PT_TBXPERT (P, DSD) TARGET: Perform TB/XPERT Test and Participate in PT</v>
      </c>
      <c r="P1297" s="19" t="str">
        <f t="shared" si="186"/>
        <v>LAB_PT_TBXPERT (P, DSD) TARGET: Perform TB/XPERT Test and Participate in PT</v>
      </c>
      <c r="Q1297" s="19" t="str">
        <f t="shared" si="184"/>
        <v>LAB_PT_TBXPERT (P, DSD) TARGET</v>
      </c>
      <c r="R1297" s="19" t="str">
        <f t="shared" si="187"/>
        <v>LAB_PT_TBXPERT_P_DSD_TARGET</v>
      </c>
      <c r="S1297" s="19" t="str">
        <f t="shared" si="188"/>
        <v>LAB_PT_TBXPERT_P_DSD_TARGET</v>
      </c>
      <c r="T1297" s="19" t="b">
        <f>NOT(ISNA(VLOOKUP(B1297,dbcodes!A:B,2,FALSE)))</f>
        <v>1</v>
      </c>
      <c r="U1297" s="19" t="str">
        <f>IF(ISNA(VLOOKUP(B1297,dbcodes!A:B,2,FALSE)),des!R716,VLOOKUP(B1297,dbcodes!A:B,2,FALSE))</f>
        <v>LAB_PT_TBXPERT_P_DSD_TARGET</v>
      </c>
      <c r="V1297" s="20" t="s">
        <v>2339</v>
      </c>
      <c r="W1297" s="107">
        <f>IF(ISNA(VLOOKUP(C1297,descriptions!A:B,2,FALSE)),des!V716,IF(G1297=" TARGET","Target ","")&amp;VLOOKUP(C1297,descriptions!A:B,2,FALSE))</f>
        <v>0</v>
      </c>
      <c r="X1297" s="20" t="s">
        <v>4</v>
      </c>
      <c r="Y1297" s="20" t="s">
        <v>831</v>
      </c>
      <c r="Z1297" s="20" t="s">
        <v>836</v>
      </c>
      <c r="AA1297" s="20" t="s">
        <v>102</v>
      </c>
      <c r="AB1297" s="20" t="s">
        <v>755</v>
      </c>
      <c r="AC1297" s="19" t="str">
        <f>IF(AB1297&lt;&gt;"",IF(NOT(ISNA(INDEX(os!A:A,MATCH(AB1297,os!B:B,0)))),INDEX(os!A:A,MATCH(AB1297,os!B:B,0)),"0"),"")</f>
        <v/>
      </c>
      <c r="AD1297" s="20" t="s">
        <v>830</v>
      </c>
      <c r="AH1297" s="93" t="str">
        <f>IF(NOT(ISNA(VLOOKUP(B:B,ResultsTargets!A:A,1,0))),"TRUE","")</f>
        <v/>
      </c>
      <c r="AI1297" s="19" t="str">
        <f>IF(ISNA(VLOOKUP(C1297,dim_techarea!A:B,2,FALSE)),"",VLOOKUP(C1297,dim_techarea!A:B,2,FALSE))</f>
        <v>LAB_PT_TBXPERT</v>
      </c>
      <c r="AJ1297" s="19" t="str">
        <f>IF(ISNA(VLOOKUP(AI1297,dim_techarea!B:C,2,FALSE)),"",VLOOKUP(AI1297,dim_techarea!B:C,2,FALSE))</f>
        <v>Hh3MtNC5g2R</v>
      </c>
      <c r="AK1297" s="19" t="str">
        <f>IF(ISNA(VLOOKUP(TRIM(G1297),dim_targetsresults!A:B,2,FALSE)),"",VLOOKUP(TRIM(G1297),dim_targetsresults!A:C,2,FALSE))</f>
        <v>MER Targets</v>
      </c>
      <c r="AL1297" s="19" t="str">
        <f>IF(ISNA(VLOOKUP(AK1297,dim_targetsresults!B:C,2,FALSE)),"",VLOOKUP(AK1297,dim_targetsresults!B:C,2,FALSE))</f>
        <v>W8imnja2Owd</v>
      </c>
      <c r="AM1297" s="19" t="str">
        <f>IF(ISNA(VLOOKUP(TRIM(D1297),dim_numeratordenominator!A:B,2,FALSE)),"",VLOOKUP(TRIM(D1297),dim_numeratordenominator!A:C,2,FALSE))</f>
        <v/>
      </c>
      <c r="AN1297" s="19" t="str">
        <f>IF(ISNA(VLOOKUP(AM1297,dim_numeratordenominator!B:C,2,FALSE)),"",VLOOKUP(AM1297,dim_numeratordenominator!B:C,2,FALSE))</f>
        <v/>
      </c>
      <c r="AO1297" s="19" t="str">
        <f>IF(ISNA(VLOOKUP(TRIM(E1297),dim_supporttype!A:B,2,FALSE)),"",VLOOKUP(TRIM(E1297),dim_supporttype!A:C,2,FALSE))</f>
        <v>DSD</v>
      </c>
      <c r="AP1297" s="19" t="str">
        <f>IF(ISNA(VLOOKUP(AO1297,dim_supporttype!B:C,2,FALSE)),"",VLOOKUP(AO1297,dim_supporttype!B:C,2,FALSE))</f>
        <v>iM13vdNLWKb</v>
      </c>
      <c r="AQ1297" s="19" t="str">
        <f>IF(ISNA(VLOOKUP(TRIM(F1297),dim_disaggs!A:B,2,FALSE)),"No Disagg",VLOOKUP(TRIM(F1297),dim_disaggs!A:B,2,FALSE))</f>
        <v>No Disagg</v>
      </c>
      <c r="AR1297" s="19" t="str">
        <f>IF(ISNA(VLOOKUP(AQ1297,dim_disaggs!B:C,2,FALSE)),"",VLOOKUP(AQ1297,dim_disaggs!B:C,2,FALSE))</f>
        <v>werJlVT6sf3</v>
      </c>
      <c r="AU1297" s="72" t="s">
        <v>755</v>
      </c>
      <c r="AV1297" s="73" t="s">
        <v>755</v>
      </c>
      <c r="AW1297" s="66" t="s">
        <v>755</v>
      </c>
      <c r="AX1297" s="66" t="s">
        <v>755</v>
      </c>
      <c r="BA1297" s="105" t="str">
        <f t="shared" si="189"/>
        <v/>
      </c>
      <c r="BB1297" s="20" t="str">
        <f t="shared" si="190"/>
        <v/>
      </c>
      <c r="BE1297" s="75" t="s">
        <v>755</v>
      </c>
      <c r="BF1297" s="73" t="s">
        <v>755</v>
      </c>
      <c r="BG1297" s="55" t="s">
        <v>755</v>
      </c>
      <c r="BH1297" s="76" t="s">
        <v>755</v>
      </c>
      <c r="BI1297" s="20" t="s">
        <v>755</v>
      </c>
      <c r="BJ1297" s="20" t="s">
        <v>755</v>
      </c>
      <c r="BK1297" s="55" t="s">
        <v>755</v>
      </c>
      <c r="BL1297" s="71" t="s">
        <v>755</v>
      </c>
      <c r="BM1297" s="77" t="s">
        <v>755</v>
      </c>
      <c r="BN1297" s="78" t="s">
        <v>755</v>
      </c>
      <c r="BO1297" s="77" t="s">
        <v>755</v>
      </c>
      <c r="BP1297" s="78" t="s">
        <v>755</v>
      </c>
    </row>
    <row r="1298" spans="1:68" x14ac:dyDescent="0.2">
      <c r="A1298" s="20" t="s">
        <v>95</v>
      </c>
      <c r="B1298" s="20" t="s">
        <v>1492</v>
      </c>
      <c r="C1298" s="20" t="s">
        <v>898</v>
      </c>
      <c r="D1298" s="20" t="s">
        <v>2136</v>
      </c>
      <c r="E1298" s="20" t="s">
        <v>78</v>
      </c>
      <c r="G1298" s="20" t="s">
        <v>2442</v>
      </c>
      <c r="I1298" s="19">
        <f t="shared" si="191"/>
        <v>29</v>
      </c>
      <c r="J1298" s="20" t="s">
        <v>755</v>
      </c>
      <c r="K1298" s="20" t="s">
        <v>2245</v>
      </c>
      <c r="L1298" s="95" t="str">
        <f>IF(M1298&lt;&gt;"",IF(NOT(ISNA(INDEX(cc!B:B,MATCH(M1298,cc!A:A,0)))),INDEX(cc!B:B,MATCH(M1298,cc!A:A,0)),"0"),"")</f>
        <v>default</v>
      </c>
      <c r="M1298" s="97" t="s">
        <v>13</v>
      </c>
      <c r="N1298" s="28" t="str">
        <f t="shared" si="192"/>
        <v xml:space="preserve"> TARGET</v>
      </c>
      <c r="O1298" s="19" t="str">
        <f t="shared" si="185"/>
        <v>LAB_PT_TBXPERT (P, TA) TARGET: Perform TB/XPERT Test and Participate in PT</v>
      </c>
      <c r="P1298" s="19" t="str">
        <f t="shared" si="186"/>
        <v>LAB_PT_TBXPERT (P, TA) TARGET: Perform TB/XPERT Test and Participate in PT</v>
      </c>
      <c r="Q1298" s="19" t="str">
        <f t="shared" si="184"/>
        <v>LAB_PT_TBXPERT (P, TA) TARGET</v>
      </c>
      <c r="R1298" s="19" t="str">
        <f t="shared" si="187"/>
        <v>LAB_PT_TBXPERT_P_TA_TARGET</v>
      </c>
      <c r="S1298" s="19" t="str">
        <f t="shared" si="188"/>
        <v>LAB_PT_TBXPERT_P_TA_TARGET</v>
      </c>
      <c r="T1298" s="19" t="b">
        <f>NOT(ISNA(VLOOKUP(B1298,dbcodes!A:B,2,FALSE)))</f>
        <v>1</v>
      </c>
      <c r="U1298" s="19" t="str">
        <f>IF(ISNA(VLOOKUP(B1298,dbcodes!A:B,2,FALSE)),des!R717,VLOOKUP(B1298,dbcodes!A:B,2,FALSE))</f>
        <v>LAB_PT_TBXPERT_P_TA_TARGET</v>
      </c>
      <c r="V1298" s="20" t="s">
        <v>2339</v>
      </c>
      <c r="W1298" s="107" t="str">
        <f>IF(ISNA(VLOOKUP(C1298,descriptions!A:B,2,FALSE)),des!V717,IF(G1298=" TARGET","Target ","")&amp;VLOOKUP(C1298,descriptions!A:B,2,FALSE))</f>
        <v>The total number of blood units that were donated in the country National Blood Transfusion Service (NBTS) network.</v>
      </c>
      <c r="X1298" s="20" t="s">
        <v>4</v>
      </c>
      <c r="Y1298" s="20" t="s">
        <v>831</v>
      </c>
      <c r="Z1298" s="20" t="s">
        <v>836</v>
      </c>
      <c r="AA1298" s="20" t="s">
        <v>102</v>
      </c>
      <c r="AB1298" s="20" t="s">
        <v>755</v>
      </c>
      <c r="AC1298" s="19" t="str">
        <f>IF(AB1298&lt;&gt;"",IF(NOT(ISNA(INDEX(os!A:A,MATCH(AB1298,os!B:B,0)))),INDEX(os!A:A,MATCH(AB1298,os!B:B,0)),"0"),"")</f>
        <v/>
      </c>
      <c r="AD1298" s="20" t="s">
        <v>830</v>
      </c>
      <c r="AH1298" s="93" t="str">
        <f>IF(NOT(ISNA(VLOOKUP(B:B,ResultsTargets!A:A,1,0))),"TRUE","")</f>
        <v/>
      </c>
      <c r="AI1298" s="19" t="str">
        <f>IF(ISNA(VLOOKUP(C1298,dim_techarea!A:B,2,FALSE)),"",VLOOKUP(C1298,dim_techarea!A:B,2,FALSE))</f>
        <v>LAB_PT_TBXPERT</v>
      </c>
      <c r="AJ1298" s="19" t="str">
        <f>IF(ISNA(VLOOKUP(AI1298,dim_techarea!B:C,2,FALSE)),"",VLOOKUP(AI1298,dim_techarea!B:C,2,FALSE))</f>
        <v>Hh3MtNC5g2R</v>
      </c>
      <c r="AK1298" s="19" t="str">
        <f>IF(ISNA(VLOOKUP(TRIM(G1298),dim_targetsresults!A:B,2,FALSE)),"",VLOOKUP(TRIM(G1298),dim_targetsresults!A:C,2,FALSE))</f>
        <v>MER Targets</v>
      </c>
      <c r="AL1298" s="19" t="str">
        <f>IF(ISNA(VLOOKUP(AK1298,dim_targetsresults!B:C,2,FALSE)),"",VLOOKUP(AK1298,dim_targetsresults!B:C,2,FALSE))</f>
        <v>W8imnja2Owd</v>
      </c>
      <c r="AM1298" s="19" t="str">
        <f>IF(ISNA(VLOOKUP(TRIM(D1298),dim_numeratordenominator!A:B,2,FALSE)),"",VLOOKUP(TRIM(D1298),dim_numeratordenominator!A:C,2,FALSE))</f>
        <v/>
      </c>
      <c r="AN1298" s="19" t="str">
        <f>IF(ISNA(VLOOKUP(AM1298,dim_numeratordenominator!B:C,2,FALSE)),"",VLOOKUP(AM1298,dim_numeratordenominator!B:C,2,FALSE))</f>
        <v/>
      </c>
      <c r="AO1298" s="19" t="str">
        <f>IF(ISNA(VLOOKUP(TRIM(E1298),dim_supporttype!A:B,2,FALSE)),"",VLOOKUP(TRIM(E1298),dim_supporttype!A:C,2,FALSE))</f>
        <v>TA</v>
      </c>
      <c r="AP1298" s="19" t="str">
        <f>IF(ISNA(VLOOKUP(AO1298,dim_supporttype!B:C,2,FALSE)),"",VLOOKUP(AO1298,dim_supporttype!B:C,2,FALSE))</f>
        <v>cRAGKdWIDn4</v>
      </c>
      <c r="AQ1298" s="19" t="str">
        <f>IF(ISNA(VLOOKUP(TRIM(F1298),dim_disaggs!A:B,2,FALSE)),"No Disagg",VLOOKUP(TRIM(F1298),dim_disaggs!A:B,2,FALSE))</f>
        <v>No Disagg</v>
      </c>
      <c r="AR1298" s="19" t="str">
        <f>IF(ISNA(VLOOKUP(AQ1298,dim_disaggs!B:C,2,FALSE)),"",VLOOKUP(AQ1298,dim_disaggs!B:C,2,FALSE))</f>
        <v>werJlVT6sf3</v>
      </c>
      <c r="AU1298" s="72" t="s">
        <v>755</v>
      </c>
      <c r="AV1298" s="73" t="s">
        <v>755</v>
      </c>
      <c r="AW1298" s="66" t="s">
        <v>755</v>
      </c>
      <c r="AX1298" s="66" t="s">
        <v>755</v>
      </c>
      <c r="BA1298" s="105" t="str">
        <f t="shared" si="189"/>
        <v/>
      </c>
      <c r="BB1298" s="20" t="str">
        <f t="shared" si="190"/>
        <v/>
      </c>
      <c r="BE1298" s="75" t="s">
        <v>755</v>
      </c>
      <c r="BF1298" s="73" t="s">
        <v>755</v>
      </c>
      <c r="BG1298" s="55" t="s">
        <v>755</v>
      </c>
      <c r="BH1298" s="76" t="s">
        <v>755</v>
      </c>
      <c r="BI1298" s="20" t="s">
        <v>755</v>
      </c>
      <c r="BJ1298" s="20" t="s">
        <v>755</v>
      </c>
      <c r="BK1298" s="55" t="s">
        <v>755</v>
      </c>
      <c r="BL1298" s="71" t="s">
        <v>755</v>
      </c>
      <c r="BM1298" s="77" t="s">
        <v>755</v>
      </c>
      <c r="BN1298" s="78" t="s">
        <v>755</v>
      </c>
      <c r="BO1298" s="77" t="s">
        <v>755</v>
      </c>
      <c r="BP1298" s="78" t="s">
        <v>755</v>
      </c>
    </row>
    <row r="1299" spans="1:68" x14ac:dyDescent="0.2">
      <c r="A1299" s="20" t="s">
        <v>95</v>
      </c>
      <c r="B1299" s="20" t="s">
        <v>1494</v>
      </c>
      <c r="C1299" s="20" t="s">
        <v>898</v>
      </c>
      <c r="D1299" s="20" t="s">
        <v>2137</v>
      </c>
      <c r="E1299" s="20" t="s">
        <v>77</v>
      </c>
      <c r="G1299" s="20" t="s">
        <v>2442</v>
      </c>
      <c r="I1299" s="19">
        <f t="shared" si="191"/>
        <v>30</v>
      </c>
      <c r="J1299" s="20" t="s">
        <v>755</v>
      </c>
      <c r="K1299" s="20" t="s">
        <v>2246</v>
      </c>
      <c r="L1299" s="95" t="str">
        <f>IF(M1299&lt;&gt;"",IF(NOT(ISNA(INDEX(cc!B:B,MATCH(M1299,cc!A:A,0)))),INDEX(cc!B:B,MATCH(M1299,cc!A:A,0)),"0"),"")</f>
        <v>default</v>
      </c>
      <c r="M1299" s="97" t="s">
        <v>13</v>
      </c>
      <c r="N1299" s="28" t="str">
        <f t="shared" si="192"/>
        <v xml:space="preserve"> TARGET</v>
      </c>
      <c r="O1299" s="19" t="str">
        <f t="shared" si="185"/>
        <v>LAB_PT_TBXPERT (S, DSD) TARGET: Perform TB/XPERT Test, Participate and pass PT</v>
      </c>
      <c r="P1299" s="19" t="str">
        <f t="shared" si="186"/>
        <v>LAB_PT_TBXPERT (S, DSD) TARGET: Perform TB/XPERT Test, Participate and pass PT</v>
      </c>
      <c r="Q1299" s="19" t="str">
        <f t="shared" si="184"/>
        <v>LAB_PT_TBXPERT (S, DSD) TARGET</v>
      </c>
      <c r="R1299" s="19" t="str">
        <f t="shared" si="187"/>
        <v>LAB_PT_TBXPERT_S_DSD_TARGET</v>
      </c>
      <c r="S1299" s="19" t="str">
        <f t="shared" si="188"/>
        <v>LAB_PT_TBXPERT_S_DSD_TARGET</v>
      </c>
      <c r="T1299" s="19" t="b">
        <f>NOT(ISNA(VLOOKUP(B1299,dbcodes!A:B,2,FALSE)))</f>
        <v>1</v>
      </c>
      <c r="U1299" s="19" t="str">
        <f>IF(ISNA(VLOOKUP(B1299,dbcodes!A:B,2,FALSE)),des!R718,VLOOKUP(B1299,dbcodes!A:B,2,FALSE))</f>
        <v>LAB_PT_TBXPERT_S_DSD_TARGET</v>
      </c>
      <c r="V1299" s="20" t="s">
        <v>2341</v>
      </c>
      <c r="W1299" s="107" t="str">
        <f>IF(ISNA(VLOOKUP(C1299,descriptions!A:B,2,FALSE)),des!V718,IF(G1299=" TARGET","Target ","")&amp;VLOOKUP(C1299,descriptions!A:B,2,FALSE))</f>
        <v>The total number of blood units that were donated in the country National Blood Transfusion Service (NBTS) network.</v>
      </c>
      <c r="X1299" s="20" t="s">
        <v>4</v>
      </c>
      <c r="Y1299" s="20" t="s">
        <v>831</v>
      </c>
      <c r="Z1299" s="20" t="s">
        <v>836</v>
      </c>
      <c r="AA1299" s="20" t="s">
        <v>102</v>
      </c>
      <c r="AB1299" s="20" t="s">
        <v>755</v>
      </c>
      <c r="AC1299" s="19" t="str">
        <f>IF(AB1299&lt;&gt;"",IF(NOT(ISNA(INDEX(os!A:A,MATCH(AB1299,os!B:B,0)))),INDEX(os!A:A,MATCH(AB1299,os!B:B,0)),"0"),"")</f>
        <v/>
      </c>
      <c r="AD1299" s="20" t="s">
        <v>830</v>
      </c>
      <c r="AH1299" s="93" t="str">
        <f>IF(NOT(ISNA(VLOOKUP(B:B,ResultsTargets!A:A,1,0))),"TRUE","")</f>
        <v/>
      </c>
      <c r="AI1299" s="19" t="str">
        <f>IF(ISNA(VLOOKUP(C1299,dim_techarea!A:B,2,FALSE)),"",VLOOKUP(C1299,dim_techarea!A:B,2,FALSE))</f>
        <v>LAB_PT_TBXPERT</v>
      </c>
      <c r="AJ1299" s="19" t="str">
        <f>IF(ISNA(VLOOKUP(AI1299,dim_techarea!B:C,2,FALSE)),"",VLOOKUP(AI1299,dim_techarea!B:C,2,FALSE))</f>
        <v>Hh3MtNC5g2R</v>
      </c>
      <c r="AK1299" s="19" t="str">
        <f>IF(ISNA(VLOOKUP(TRIM(G1299),dim_targetsresults!A:B,2,FALSE)),"",VLOOKUP(TRIM(G1299),dim_targetsresults!A:C,2,FALSE))</f>
        <v>MER Targets</v>
      </c>
      <c r="AL1299" s="19" t="str">
        <f>IF(ISNA(VLOOKUP(AK1299,dim_targetsresults!B:C,2,FALSE)),"",VLOOKUP(AK1299,dim_targetsresults!B:C,2,FALSE))</f>
        <v>W8imnja2Owd</v>
      </c>
      <c r="AM1299" s="19" t="str">
        <f>IF(ISNA(VLOOKUP(TRIM(D1299),dim_numeratordenominator!A:B,2,FALSE)),"",VLOOKUP(TRIM(D1299),dim_numeratordenominator!A:C,2,FALSE))</f>
        <v/>
      </c>
      <c r="AN1299" s="19" t="str">
        <f>IF(ISNA(VLOOKUP(AM1299,dim_numeratordenominator!B:C,2,FALSE)),"",VLOOKUP(AM1299,dim_numeratordenominator!B:C,2,FALSE))</f>
        <v/>
      </c>
      <c r="AO1299" s="19" t="str">
        <f>IF(ISNA(VLOOKUP(TRIM(E1299),dim_supporttype!A:B,2,FALSE)),"",VLOOKUP(TRIM(E1299),dim_supporttype!A:C,2,FALSE))</f>
        <v>DSD</v>
      </c>
      <c r="AP1299" s="19" t="str">
        <f>IF(ISNA(VLOOKUP(AO1299,dim_supporttype!B:C,2,FALSE)),"",VLOOKUP(AO1299,dim_supporttype!B:C,2,FALSE))</f>
        <v>iM13vdNLWKb</v>
      </c>
      <c r="AQ1299" s="19" t="str">
        <f>IF(ISNA(VLOOKUP(TRIM(F1299),dim_disaggs!A:B,2,FALSE)),"No Disagg",VLOOKUP(TRIM(F1299),dim_disaggs!A:B,2,FALSE))</f>
        <v>No Disagg</v>
      </c>
      <c r="AR1299" s="19" t="str">
        <f>IF(ISNA(VLOOKUP(AQ1299,dim_disaggs!B:C,2,FALSE)),"",VLOOKUP(AQ1299,dim_disaggs!B:C,2,FALSE))</f>
        <v>werJlVT6sf3</v>
      </c>
      <c r="AU1299" s="72" t="s">
        <v>755</v>
      </c>
      <c r="AV1299" s="73" t="s">
        <v>755</v>
      </c>
      <c r="AW1299" s="66" t="s">
        <v>755</v>
      </c>
      <c r="AX1299" s="66" t="s">
        <v>755</v>
      </c>
      <c r="BA1299" s="105" t="str">
        <f t="shared" si="189"/>
        <v/>
      </c>
      <c r="BB1299" s="20" t="str">
        <f t="shared" si="190"/>
        <v/>
      </c>
      <c r="BE1299" s="75" t="s">
        <v>755</v>
      </c>
      <c r="BF1299" s="73" t="s">
        <v>755</v>
      </c>
      <c r="BG1299" s="55" t="s">
        <v>755</v>
      </c>
      <c r="BH1299" s="76" t="s">
        <v>755</v>
      </c>
      <c r="BI1299" s="20" t="s">
        <v>755</v>
      </c>
      <c r="BJ1299" s="20" t="s">
        <v>755</v>
      </c>
      <c r="BK1299" s="55" t="s">
        <v>755</v>
      </c>
      <c r="BL1299" s="71" t="s">
        <v>755</v>
      </c>
      <c r="BM1299" s="77" t="s">
        <v>755</v>
      </c>
      <c r="BN1299" s="78" t="s">
        <v>755</v>
      </c>
      <c r="BO1299" s="77" t="s">
        <v>755</v>
      </c>
      <c r="BP1299" s="78" t="s">
        <v>755</v>
      </c>
    </row>
    <row r="1300" spans="1:68" x14ac:dyDescent="0.2">
      <c r="A1300" s="20" t="s">
        <v>95</v>
      </c>
      <c r="B1300" s="20" t="s">
        <v>1496</v>
      </c>
      <c r="C1300" s="20" t="s">
        <v>898</v>
      </c>
      <c r="D1300" s="20" t="s">
        <v>2137</v>
      </c>
      <c r="E1300" s="20" t="s">
        <v>78</v>
      </c>
      <c r="G1300" s="20" t="s">
        <v>2442</v>
      </c>
      <c r="I1300" s="19">
        <f t="shared" si="191"/>
        <v>29</v>
      </c>
      <c r="J1300" s="20" t="s">
        <v>755</v>
      </c>
      <c r="K1300" s="20" t="s">
        <v>2246</v>
      </c>
      <c r="L1300" s="95" t="str">
        <f>IF(M1300&lt;&gt;"",IF(NOT(ISNA(INDEX(cc!B:B,MATCH(M1300,cc!A:A,0)))),INDEX(cc!B:B,MATCH(M1300,cc!A:A,0)),"0"),"")</f>
        <v>default</v>
      </c>
      <c r="M1300" s="97" t="s">
        <v>13</v>
      </c>
      <c r="N1300" s="28" t="str">
        <f t="shared" si="192"/>
        <v xml:space="preserve"> TARGET</v>
      </c>
      <c r="O1300" s="19" t="str">
        <f t="shared" si="185"/>
        <v>LAB_PT_TBXPERT (S, TA) TARGET: Perform TB/XPERT Test, Participate and pass PT</v>
      </c>
      <c r="P1300" s="19" t="str">
        <f t="shared" si="186"/>
        <v>LAB_PT_TBXPERT (S, TA) TARGET: Perform TB/XPERT Test, Participate and pass PT</v>
      </c>
      <c r="Q1300" s="19" t="str">
        <f t="shared" si="184"/>
        <v>LAB_PT_TBXPERT (S, TA) TARGET</v>
      </c>
      <c r="R1300" s="19" t="str">
        <f t="shared" si="187"/>
        <v>LAB_PT_TBXPERT_S_TA_TARGET</v>
      </c>
      <c r="S1300" s="19" t="str">
        <f t="shared" si="188"/>
        <v>LAB_PT_TBXPERT_S_TA_TARGET</v>
      </c>
      <c r="T1300" s="19" t="b">
        <f>NOT(ISNA(VLOOKUP(B1300,dbcodes!A:B,2,FALSE)))</f>
        <v>1</v>
      </c>
      <c r="U1300" s="19" t="str">
        <f>IF(ISNA(VLOOKUP(B1300,dbcodes!A:B,2,FALSE)),des!R719,VLOOKUP(B1300,dbcodes!A:B,2,FALSE))</f>
        <v>LAB_PT_TBXPERT_S_TA_TARGET</v>
      </c>
      <c r="V1300" s="20" t="s">
        <v>2341</v>
      </c>
      <c r="W1300" s="107" t="str">
        <f>IF(ISNA(VLOOKUP(C1300,descriptions!A:B,2,FALSE)),des!V719,IF(G1300=" TARGET","Target ","")&amp;VLOOKUP(C1300,descriptions!A:B,2,FALSE))</f>
        <v>Target the total number of blood units that were donated in the country National Blood Transfusion Service (NBTS) network.</v>
      </c>
      <c r="X1300" s="20" t="s">
        <v>4</v>
      </c>
      <c r="Y1300" s="20" t="s">
        <v>831</v>
      </c>
      <c r="Z1300" s="20" t="s">
        <v>836</v>
      </c>
      <c r="AA1300" s="20" t="s">
        <v>102</v>
      </c>
      <c r="AB1300" s="20" t="s">
        <v>755</v>
      </c>
      <c r="AC1300" s="19" t="str">
        <f>IF(AB1300&lt;&gt;"",IF(NOT(ISNA(INDEX(os!A:A,MATCH(AB1300,os!B:B,0)))),INDEX(os!A:A,MATCH(AB1300,os!B:B,0)),"0"),"")</f>
        <v/>
      </c>
      <c r="AD1300" s="20" t="s">
        <v>830</v>
      </c>
      <c r="AH1300" s="93" t="str">
        <f>IF(NOT(ISNA(VLOOKUP(B:B,ResultsTargets!A:A,1,0))),"TRUE","")</f>
        <v/>
      </c>
      <c r="AI1300" s="19" t="str">
        <f>IF(ISNA(VLOOKUP(C1300,dim_techarea!A:B,2,FALSE)),"",VLOOKUP(C1300,dim_techarea!A:B,2,FALSE))</f>
        <v>LAB_PT_TBXPERT</v>
      </c>
      <c r="AJ1300" s="19" t="str">
        <f>IF(ISNA(VLOOKUP(AI1300,dim_techarea!B:C,2,FALSE)),"",VLOOKUP(AI1300,dim_techarea!B:C,2,FALSE))</f>
        <v>Hh3MtNC5g2R</v>
      </c>
      <c r="AK1300" s="19" t="str">
        <f>IF(ISNA(VLOOKUP(TRIM(G1300),dim_targetsresults!A:B,2,FALSE)),"",VLOOKUP(TRIM(G1300),dim_targetsresults!A:C,2,FALSE))</f>
        <v>MER Targets</v>
      </c>
      <c r="AL1300" s="19" t="str">
        <f>IF(ISNA(VLOOKUP(AK1300,dim_targetsresults!B:C,2,FALSE)),"",VLOOKUP(AK1300,dim_targetsresults!B:C,2,FALSE))</f>
        <v>W8imnja2Owd</v>
      </c>
      <c r="AM1300" s="19" t="str">
        <f>IF(ISNA(VLOOKUP(TRIM(D1300),dim_numeratordenominator!A:B,2,FALSE)),"",VLOOKUP(TRIM(D1300),dim_numeratordenominator!A:C,2,FALSE))</f>
        <v/>
      </c>
      <c r="AN1300" s="19" t="str">
        <f>IF(ISNA(VLOOKUP(AM1300,dim_numeratordenominator!B:C,2,FALSE)),"",VLOOKUP(AM1300,dim_numeratordenominator!B:C,2,FALSE))</f>
        <v/>
      </c>
      <c r="AO1300" s="19" t="str">
        <f>IF(ISNA(VLOOKUP(TRIM(E1300),dim_supporttype!A:B,2,FALSE)),"",VLOOKUP(TRIM(E1300),dim_supporttype!A:C,2,FALSE))</f>
        <v>TA</v>
      </c>
      <c r="AP1300" s="19" t="str">
        <f>IF(ISNA(VLOOKUP(AO1300,dim_supporttype!B:C,2,FALSE)),"",VLOOKUP(AO1300,dim_supporttype!B:C,2,FALSE))</f>
        <v>cRAGKdWIDn4</v>
      </c>
      <c r="AQ1300" s="19" t="str">
        <f>IF(ISNA(VLOOKUP(TRIM(F1300),dim_disaggs!A:B,2,FALSE)),"No Disagg",VLOOKUP(TRIM(F1300),dim_disaggs!A:B,2,FALSE))</f>
        <v>No Disagg</v>
      </c>
      <c r="AR1300" s="19" t="str">
        <f>IF(ISNA(VLOOKUP(AQ1300,dim_disaggs!B:C,2,FALSE)),"",VLOOKUP(AQ1300,dim_disaggs!B:C,2,FALSE))</f>
        <v>werJlVT6sf3</v>
      </c>
      <c r="AU1300" s="72" t="s">
        <v>755</v>
      </c>
      <c r="AV1300" s="73" t="s">
        <v>755</v>
      </c>
      <c r="AW1300" s="66" t="s">
        <v>755</v>
      </c>
      <c r="AX1300" s="66" t="s">
        <v>755</v>
      </c>
      <c r="BA1300" s="105" t="str">
        <f t="shared" si="189"/>
        <v/>
      </c>
      <c r="BB1300" s="20" t="str">
        <f t="shared" si="190"/>
        <v/>
      </c>
      <c r="BE1300" s="75" t="s">
        <v>755</v>
      </c>
      <c r="BF1300" s="73" t="s">
        <v>755</v>
      </c>
      <c r="BG1300" s="55" t="s">
        <v>755</v>
      </c>
      <c r="BH1300" s="76" t="s">
        <v>755</v>
      </c>
      <c r="BI1300" s="20" t="s">
        <v>755</v>
      </c>
      <c r="BJ1300" s="20" t="s">
        <v>755</v>
      </c>
      <c r="BK1300" s="55" t="s">
        <v>755</v>
      </c>
      <c r="BL1300" s="71" t="s">
        <v>755</v>
      </c>
      <c r="BM1300" s="77" t="s">
        <v>755</v>
      </c>
      <c r="BN1300" s="78" t="s">
        <v>755</v>
      </c>
      <c r="BO1300" s="77" t="s">
        <v>755</v>
      </c>
      <c r="BP1300" s="78" t="s">
        <v>755</v>
      </c>
    </row>
    <row r="1301" spans="1:68" x14ac:dyDescent="0.2">
      <c r="A1301" s="20" t="s">
        <v>95</v>
      </c>
      <c r="B1301" s="20" t="s">
        <v>1498</v>
      </c>
      <c r="C1301" s="20" t="s">
        <v>898</v>
      </c>
      <c r="D1301" s="20" t="s">
        <v>2138</v>
      </c>
      <c r="E1301" s="20" t="s">
        <v>77</v>
      </c>
      <c r="G1301" s="20" t="s">
        <v>2442</v>
      </c>
      <c r="I1301" s="19">
        <f t="shared" si="191"/>
        <v>30</v>
      </c>
      <c r="J1301" s="20" t="s">
        <v>755</v>
      </c>
      <c r="K1301" s="20" t="s">
        <v>2247</v>
      </c>
      <c r="L1301" s="95" t="str">
        <f>IF(M1301&lt;&gt;"",IF(NOT(ISNA(INDEX(cc!B:B,MATCH(M1301,cc!A:A,0)))),INDEX(cc!B:B,MATCH(M1301,cc!A:A,0)),"0"),"")</f>
        <v>default</v>
      </c>
      <c r="M1301" s="97" t="s">
        <v>13</v>
      </c>
      <c r="N1301" s="28" t="str">
        <f t="shared" si="192"/>
        <v xml:space="preserve"> TARGET</v>
      </c>
      <c r="O1301" s="19" t="str">
        <f t="shared" si="185"/>
        <v>LAB_PT_TBXPERT (X, DSD) TARGET: Perform TB/XPERT Test</v>
      </c>
      <c r="P1301" s="19" t="str">
        <f t="shared" si="186"/>
        <v>LAB_PT_TBXPERT (X, DSD) TARGET: Perform TB/XPERT Test</v>
      </c>
      <c r="Q1301" s="19" t="str">
        <f t="shared" si="184"/>
        <v>LAB_PT_TBXPERT (X, DSD) TARGET</v>
      </c>
      <c r="R1301" s="19" t="str">
        <f t="shared" si="187"/>
        <v>LAB_PT_TBXPERT_X_DSD_TARGET</v>
      </c>
      <c r="S1301" s="19" t="str">
        <f t="shared" si="188"/>
        <v>LAB_PT_TBXPERT_X_DSD_TARGET</v>
      </c>
      <c r="T1301" s="19" t="b">
        <f>NOT(ISNA(VLOOKUP(B1301,dbcodes!A:B,2,FALSE)))</f>
        <v>1</v>
      </c>
      <c r="U1301" s="19" t="str">
        <f>IF(ISNA(VLOOKUP(B1301,dbcodes!A:B,2,FALSE)),des!R720,VLOOKUP(B1301,dbcodes!A:B,2,FALSE))</f>
        <v>LAB_PT_TBXPERT_X_DSD_TARGET</v>
      </c>
      <c r="V1301" s="20" t="s">
        <v>2343</v>
      </c>
      <c r="W1301" s="107" t="str">
        <f>IF(ISNA(VLOOKUP(C1301,descriptions!A:B,2,FALSE)),des!V720,IF(G1301=" TARGET","Target ","")&amp;VLOOKUP(C1301,descriptions!A:B,2,FALSE))</f>
        <v>Target the total number of blood units that were donated in the country National Blood Transfusion Service (NBTS) network.</v>
      </c>
      <c r="X1301" s="20" t="s">
        <v>4</v>
      </c>
      <c r="Y1301" s="20" t="s">
        <v>831</v>
      </c>
      <c r="Z1301" s="20" t="s">
        <v>836</v>
      </c>
      <c r="AA1301" s="20" t="s">
        <v>102</v>
      </c>
      <c r="AB1301" s="20" t="s">
        <v>755</v>
      </c>
      <c r="AC1301" s="19" t="str">
        <f>IF(AB1301&lt;&gt;"",IF(NOT(ISNA(INDEX(os!A:A,MATCH(AB1301,os!B:B,0)))),INDEX(os!A:A,MATCH(AB1301,os!B:B,0)),"0"),"")</f>
        <v/>
      </c>
      <c r="AD1301" s="20" t="s">
        <v>830</v>
      </c>
      <c r="AH1301" s="93" t="str">
        <f>IF(NOT(ISNA(VLOOKUP(B:B,ResultsTargets!A:A,1,0))),"TRUE","")</f>
        <v/>
      </c>
      <c r="AI1301" s="19" t="str">
        <f>IF(ISNA(VLOOKUP(C1301,dim_techarea!A:B,2,FALSE)),"",VLOOKUP(C1301,dim_techarea!A:B,2,FALSE))</f>
        <v>LAB_PT_TBXPERT</v>
      </c>
      <c r="AJ1301" s="19" t="str">
        <f>IF(ISNA(VLOOKUP(AI1301,dim_techarea!B:C,2,FALSE)),"",VLOOKUP(AI1301,dim_techarea!B:C,2,FALSE))</f>
        <v>Hh3MtNC5g2R</v>
      </c>
      <c r="AK1301" s="19" t="str">
        <f>IF(ISNA(VLOOKUP(TRIM(G1301),dim_targetsresults!A:B,2,FALSE)),"",VLOOKUP(TRIM(G1301),dim_targetsresults!A:C,2,FALSE))</f>
        <v>MER Targets</v>
      </c>
      <c r="AL1301" s="19" t="str">
        <f>IF(ISNA(VLOOKUP(AK1301,dim_targetsresults!B:C,2,FALSE)),"",VLOOKUP(AK1301,dim_targetsresults!B:C,2,FALSE))</f>
        <v>W8imnja2Owd</v>
      </c>
      <c r="AM1301" s="19" t="str">
        <f>IF(ISNA(VLOOKUP(TRIM(D1301),dim_numeratordenominator!A:B,2,FALSE)),"",VLOOKUP(TRIM(D1301),dim_numeratordenominator!A:C,2,FALSE))</f>
        <v/>
      </c>
      <c r="AN1301" s="19" t="str">
        <f>IF(ISNA(VLOOKUP(AM1301,dim_numeratordenominator!B:C,2,FALSE)),"",VLOOKUP(AM1301,dim_numeratordenominator!B:C,2,FALSE))</f>
        <v/>
      </c>
      <c r="AO1301" s="19" t="str">
        <f>IF(ISNA(VLOOKUP(TRIM(E1301),dim_supporttype!A:B,2,FALSE)),"",VLOOKUP(TRIM(E1301),dim_supporttype!A:C,2,FALSE))</f>
        <v>DSD</v>
      </c>
      <c r="AP1301" s="19" t="str">
        <f>IF(ISNA(VLOOKUP(AO1301,dim_supporttype!B:C,2,FALSE)),"",VLOOKUP(AO1301,dim_supporttype!B:C,2,FALSE))</f>
        <v>iM13vdNLWKb</v>
      </c>
      <c r="AQ1301" s="19" t="str">
        <f>IF(ISNA(VLOOKUP(TRIM(F1301),dim_disaggs!A:B,2,FALSE)),"No Disagg",VLOOKUP(TRIM(F1301),dim_disaggs!A:B,2,FALSE))</f>
        <v>No Disagg</v>
      </c>
      <c r="AR1301" s="19" t="str">
        <f>IF(ISNA(VLOOKUP(AQ1301,dim_disaggs!B:C,2,FALSE)),"",VLOOKUP(AQ1301,dim_disaggs!B:C,2,FALSE))</f>
        <v>werJlVT6sf3</v>
      </c>
      <c r="AU1301" s="72" t="s">
        <v>755</v>
      </c>
      <c r="AV1301" s="73" t="s">
        <v>755</v>
      </c>
      <c r="AW1301" s="66" t="s">
        <v>755</v>
      </c>
      <c r="AX1301" s="66" t="s">
        <v>755</v>
      </c>
      <c r="BA1301" s="105" t="str">
        <f t="shared" si="189"/>
        <v/>
      </c>
      <c r="BB1301" s="20" t="str">
        <f t="shared" si="190"/>
        <v/>
      </c>
      <c r="BE1301" s="75" t="s">
        <v>755</v>
      </c>
      <c r="BF1301" s="73" t="s">
        <v>755</v>
      </c>
      <c r="BG1301" s="55" t="s">
        <v>755</v>
      </c>
      <c r="BH1301" s="76" t="s">
        <v>755</v>
      </c>
      <c r="BI1301" s="20" t="s">
        <v>755</v>
      </c>
      <c r="BJ1301" s="20" t="s">
        <v>755</v>
      </c>
      <c r="BK1301" s="55" t="s">
        <v>755</v>
      </c>
      <c r="BL1301" s="71" t="s">
        <v>755</v>
      </c>
      <c r="BM1301" s="77" t="s">
        <v>755</v>
      </c>
      <c r="BN1301" s="78" t="s">
        <v>755</v>
      </c>
      <c r="BO1301" s="77" t="s">
        <v>755</v>
      </c>
      <c r="BP1301" s="78" t="s">
        <v>755</v>
      </c>
    </row>
    <row r="1302" spans="1:68" x14ac:dyDescent="0.2">
      <c r="A1302" s="20" t="s">
        <v>95</v>
      </c>
      <c r="B1302" s="20" t="s">
        <v>1500</v>
      </c>
      <c r="C1302" s="20" t="s">
        <v>898</v>
      </c>
      <c r="D1302" s="20" t="s">
        <v>2138</v>
      </c>
      <c r="E1302" s="20" t="s">
        <v>78</v>
      </c>
      <c r="G1302" s="20" t="s">
        <v>2442</v>
      </c>
      <c r="I1302" s="19">
        <f t="shared" si="191"/>
        <v>29</v>
      </c>
      <c r="J1302" s="20" t="s">
        <v>755</v>
      </c>
      <c r="K1302" s="20" t="s">
        <v>2247</v>
      </c>
      <c r="L1302" s="95" t="str">
        <f>IF(M1302&lt;&gt;"",IF(NOT(ISNA(INDEX(cc!B:B,MATCH(M1302,cc!A:A,0)))),INDEX(cc!B:B,MATCH(M1302,cc!A:A,0)),"0"),"")</f>
        <v>default</v>
      </c>
      <c r="M1302" s="97" t="s">
        <v>13</v>
      </c>
      <c r="N1302" s="28" t="str">
        <f t="shared" si="192"/>
        <v xml:space="preserve"> TARGET</v>
      </c>
      <c r="O1302" s="19" t="str">
        <f t="shared" si="185"/>
        <v>LAB_PT_TBXPERT (X, TA) TARGET: Perform TB/XPERT Test</v>
      </c>
      <c r="P1302" s="19" t="str">
        <f t="shared" si="186"/>
        <v>LAB_PT_TBXPERT (X, TA) TARGET: Perform TB/XPERT Test</v>
      </c>
      <c r="Q1302" s="19" t="str">
        <f t="shared" si="184"/>
        <v>LAB_PT_TBXPERT (X, TA) TARGET</v>
      </c>
      <c r="R1302" s="19" t="str">
        <f t="shared" si="187"/>
        <v>LAB_PT_TBXPERT_X_TA_TARGET</v>
      </c>
      <c r="S1302" s="19" t="str">
        <f t="shared" si="188"/>
        <v>LAB_PT_TBXPERT_X_TA_TARGET</v>
      </c>
      <c r="T1302" s="19" t="b">
        <f>NOT(ISNA(VLOOKUP(B1302,dbcodes!A:B,2,FALSE)))</f>
        <v>1</v>
      </c>
      <c r="U1302" s="19" t="str">
        <f>IF(ISNA(VLOOKUP(B1302,dbcodes!A:B,2,FALSE)),des!R721,VLOOKUP(B1302,dbcodes!A:B,2,FALSE))</f>
        <v>LAB_PT_TBXPERT_X_TA_TARGET</v>
      </c>
      <c r="V1302" s="20" t="s">
        <v>2343</v>
      </c>
      <c r="W1302" s="107" t="str">
        <f>IF(ISNA(VLOOKUP(C1302,descriptions!A:B,2,FALSE)),des!V721,IF(G1302=" TARGET","Target ","")&amp;VLOOKUP(C1302,descriptions!A:B,2,FALSE))</f>
        <v>Number of whole blood donations screened for HIV in an NBTS network laboratory</v>
      </c>
      <c r="X1302" s="20" t="s">
        <v>4</v>
      </c>
      <c r="Y1302" s="20" t="s">
        <v>831</v>
      </c>
      <c r="Z1302" s="20" t="s">
        <v>836</v>
      </c>
      <c r="AA1302" s="20" t="s">
        <v>102</v>
      </c>
      <c r="AB1302" s="20" t="s">
        <v>755</v>
      </c>
      <c r="AC1302" s="19" t="str">
        <f>IF(AB1302&lt;&gt;"",IF(NOT(ISNA(INDEX(os!A:A,MATCH(AB1302,os!B:B,0)))),INDEX(os!A:A,MATCH(AB1302,os!B:B,0)),"0"),"")</f>
        <v/>
      </c>
      <c r="AD1302" s="20" t="s">
        <v>830</v>
      </c>
      <c r="AH1302" s="93" t="str">
        <f>IF(NOT(ISNA(VLOOKUP(B:B,ResultsTargets!A:A,1,0))),"TRUE","")</f>
        <v/>
      </c>
      <c r="AI1302" s="19" t="str">
        <f>IF(ISNA(VLOOKUP(C1302,dim_techarea!A:B,2,FALSE)),"",VLOOKUP(C1302,dim_techarea!A:B,2,FALSE))</f>
        <v>LAB_PT_TBXPERT</v>
      </c>
      <c r="AJ1302" s="19" t="str">
        <f>IF(ISNA(VLOOKUP(AI1302,dim_techarea!B:C,2,FALSE)),"",VLOOKUP(AI1302,dim_techarea!B:C,2,FALSE))</f>
        <v>Hh3MtNC5g2R</v>
      </c>
      <c r="AK1302" s="19" t="str">
        <f>IF(ISNA(VLOOKUP(TRIM(G1302),dim_targetsresults!A:B,2,FALSE)),"",VLOOKUP(TRIM(G1302),dim_targetsresults!A:C,2,FALSE))</f>
        <v>MER Targets</v>
      </c>
      <c r="AL1302" s="19" t="str">
        <f>IF(ISNA(VLOOKUP(AK1302,dim_targetsresults!B:C,2,FALSE)),"",VLOOKUP(AK1302,dim_targetsresults!B:C,2,FALSE))</f>
        <v>W8imnja2Owd</v>
      </c>
      <c r="AM1302" s="19" t="str">
        <f>IF(ISNA(VLOOKUP(TRIM(D1302),dim_numeratordenominator!A:B,2,FALSE)),"",VLOOKUP(TRIM(D1302),dim_numeratordenominator!A:C,2,FALSE))</f>
        <v/>
      </c>
      <c r="AN1302" s="19" t="str">
        <f>IF(ISNA(VLOOKUP(AM1302,dim_numeratordenominator!B:C,2,FALSE)),"",VLOOKUP(AM1302,dim_numeratordenominator!B:C,2,FALSE))</f>
        <v/>
      </c>
      <c r="AO1302" s="19" t="str">
        <f>IF(ISNA(VLOOKUP(TRIM(E1302),dim_supporttype!A:B,2,FALSE)),"",VLOOKUP(TRIM(E1302),dim_supporttype!A:C,2,FALSE))</f>
        <v>TA</v>
      </c>
      <c r="AP1302" s="19" t="str">
        <f>IF(ISNA(VLOOKUP(AO1302,dim_supporttype!B:C,2,FALSE)),"",VLOOKUP(AO1302,dim_supporttype!B:C,2,FALSE))</f>
        <v>cRAGKdWIDn4</v>
      </c>
      <c r="AQ1302" s="19" t="str">
        <f>IF(ISNA(VLOOKUP(TRIM(F1302),dim_disaggs!A:B,2,FALSE)),"No Disagg",VLOOKUP(TRIM(F1302),dim_disaggs!A:B,2,FALSE))</f>
        <v>No Disagg</v>
      </c>
      <c r="AR1302" s="19" t="str">
        <f>IF(ISNA(VLOOKUP(AQ1302,dim_disaggs!B:C,2,FALSE)),"",VLOOKUP(AQ1302,dim_disaggs!B:C,2,FALSE))</f>
        <v>werJlVT6sf3</v>
      </c>
      <c r="AU1302" s="72" t="s">
        <v>755</v>
      </c>
      <c r="AV1302" s="73" t="s">
        <v>755</v>
      </c>
      <c r="AW1302" s="66" t="s">
        <v>755</v>
      </c>
      <c r="AX1302" s="66" t="s">
        <v>755</v>
      </c>
      <c r="BA1302" s="105" t="str">
        <f t="shared" si="189"/>
        <v/>
      </c>
      <c r="BB1302" s="20" t="str">
        <f t="shared" si="190"/>
        <v/>
      </c>
      <c r="BE1302" s="75" t="s">
        <v>755</v>
      </c>
      <c r="BF1302" s="73" t="s">
        <v>755</v>
      </c>
      <c r="BG1302" s="55" t="s">
        <v>755</v>
      </c>
      <c r="BH1302" s="76" t="s">
        <v>755</v>
      </c>
      <c r="BI1302" s="20" t="s">
        <v>755</v>
      </c>
      <c r="BJ1302" s="20" t="s">
        <v>755</v>
      </c>
      <c r="BK1302" s="55" t="s">
        <v>755</v>
      </c>
      <c r="BL1302" s="71" t="s">
        <v>755</v>
      </c>
      <c r="BM1302" s="77" t="s">
        <v>755</v>
      </c>
      <c r="BN1302" s="78" t="s">
        <v>755</v>
      </c>
      <c r="BO1302" s="77" t="s">
        <v>755</v>
      </c>
      <c r="BP1302" s="78" t="s">
        <v>755</v>
      </c>
    </row>
    <row r="1303" spans="1:68" x14ac:dyDescent="0.2">
      <c r="A1303" s="20" t="s">
        <v>95</v>
      </c>
      <c r="B1303" s="20" t="s">
        <v>1501</v>
      </c>
      <c r="C1303" s="20" t="s">
        <v>900</v>
      </c>
      <c r="D1303" s="20" t="s">
        <v>2136</v>
      </c>
      <c r="E1303" s="20" t="s">
        <v>77</v>
      </c>
      <c r="G1303" s="20" t="s">
        <v>20086</v>
      </c>
      <c r="I1303" s="19">
        <f t="shared" si="191"/>
        <v>18</v>
      </c>
      <c r="J1303" s="20" t="s">
        <v>755</v>
      </c>
      <c r="K1303" s="20" t="s">
        <v>2248</v>
      </c>
      <c r="L1303" s="95" t="str">
        <f>IF(M1303&lt;&gt;"",IF(NOT(ISNA(INDEX(cc!B:B,MATCH(M1303,cc!A:A,0)))),INDEX(cc!B:B,MATCH(M1303,cc!A:A,0)),"0"),"")</f>
        <v>default</v>
      </c>
      <c r="M1303" s="97" t="s">
        <v>13</v>
      </c>
      <c r="N1303" s="28" t="str">
        <f t="shared" si="192"/>
        <v/>
      </c>
      <c r="O1303" s="19" t="str">
        <f t="shared" si="185"/>
        <v>LAB_PT_VL (P, DSD): Perform VL Test and Participate in PT</v>
      </c>
      <c r="P1303" s="19" t="str">
        <f t="shared" si="186"/>
        <v>LAB_PT_VL (P, DSD): Perform VL Test and Participate in PT</v>
      </c>
      <c r="Q1303" s="19" t="str">
        <f t="shared" si="184"/>
        <v>LAB_PT_VL (P, DSD)</v>
      </c>
      <c r="R1303" s="19" t="str">
        <f t="shared" si="187"/>
        <v>LAB_PT_VL_P_DSD</v>
      </c>
      <c r="S1303" s="19" t="str">
        <f t="shared" si="188"/>
        <v>LAB_PT_VL_P_DSD_</v>
      </c>
      <c r="T1303" s="19" t="b">
        <f>NOT(ISNA(VLOOKUP(B1303,dbcodes!A:B,2,FALSE)))</f>
        <v>1</v>
      </c>
      <c r="U1303" s="19" t="str">
        <f>IF(ISNA(VLOOKUP(B1303,dbcodes!A:B,2,FALSE)),des!R722,VLOOKUP(B1303,dbcodes!A:B,2,FALSE))</f>
        <v>LAB_PT_VL_P_DSD</v>
      </c>
      <c r="V1303" s="20" t="s">
        <v>2338</v>
      </c>
      <c r="W1303" s="107" t="str">
        <f>IF(ISNA(VLOOKUP(C1303,descriptions!A:B,2,FALSE)),des!V722,IF(G1303=" TARGET","Target ","")&amp;VLOOKUP(C1303,descriptions!A:B,2,FALSE))</f>
        <v>Number of whole blood donations screened for HIV in an NBTS network laboratory</v>
      </c>
      <c r="X1303" s="20" t="s">
        <v>4</v>
      </c>
      <c r="Y1303" s="20" t="s">
        <v>831</v>
      </c>
      <c r="Z1303" s="20" t="s">
        <v>836</v>
      </c>
      <c r="AA1303" s="20" t="s">
        <v>102</v>
      </c>
      <c r="AB1303" s="20" t="s">
        <v>755</v>
      </c>
      <c r="AC1303" s="19" t="str">
        <f>IF(AB1303&lt;&gt;"",IF(NOT(ISNA(INDEX(os!A:A,MATCH(AB1303,os!B:B,0)))),INDEX(os!A:A,MATCH(AB1303,os!B:B,0)),"0"),"")</f>
        <v/>
      </c>
      <c r="AD1303" s="20" t="s">
        <v>830</v>
      </c>
      <c r="AH1303" s="93" t="str">
        <f>IF(NOT(ISNA(VLOOKUP(B:B,ResultsTargets!A:A,1,0))),"TRUE","")</f>
        <v/>
      </c>
      <c r="AI1303" s="19" t="str">
        <f>IF(ISNA(VLOOKUP(C1303,dim_techarea!A:B,2,FALSE)),"",VLOOKUP(C1303,dim_techarea!A:B,2,FALSE))</f>
        <v>LAB_PT_VL</v>
      </c>
      <c r="AJ1303" s="19" t="str">
        <f>IF(ISNA(VLOOKUP(AI1303,dim_techarea!B:C,2,FALSE)),"",VLOOKUP(AI1303,dim_techarea!B:C,2,FALSE))</f>
        <v>uYs8rdkonOH</v>
      </c>
      <c r="AK1303" s="19" t="str">
        <f>IF(ISNA(VLOOKUP(TRIM(G1303),dim_targetsresults!A:B,2,FALSE)),"",VLOOKUP(TRIM(G1303),dim_targetsresults!A:C,2,FALSE))</f>
        <v>MER Results</v>
      </c>
      <c r="AL1303" s="19" t="str">
        <f>IF(ISNA(VLOOKUP(AK1303,dim_targetsresults!B:C,2,FALSE)),"",VLOOKUP(AK1303,dim_targetsresults!B:C,2,FALSE))</f>
        <v>Jh0jDM5yQ2E</v>
      </c>
      <c r="AM1303" s="19" t="str">
        <f>IF(ISNA(VLOOKUP(TRIM(D1303),dim_numeratordenominator!A:B,2,FALSE)),"",VLOOKUP(TRIM(D1303),dim_numeratordenominator!A:C,2,FALSE))</f>
        <v/>
      </c>
      <c r="AN1303" s="19" t="str">
        <f>IF(ISNA(VLOOKUP(AM1303,dim_numeratordenominator!B:C,2,FALSE)),"",VLOOKUP(AM1303,dim_numeratordenominator!B:C,2,FALSE))</f>
        <v/>
      </c>
      <c r="AO1303" s="19" t="str">
        <f>IF(ISNA(VLOOKUP(TRIM(E1303),dim_supporttype!A:B,2,FALSE)),"",VLOOKUP(TRIM(E1303),dim_supporttype!A:C,2,FALSE))</f>
        <v>DSD</v>
      </c>
      <c r="AP1303" s="19" t="str">
        <f>IF(ISNA(VLOOKUP(AO1303,dim_supporttype!B:C,2,FALSE)),"",VLOOKUP(AO1303,dim_supporttype!B:C,2,FALSE))</f>
        <v>iM13vdNLWKb</v>
      </c>
      <c r="AQ1303" s="19" t="str">
        <f>IF(ISNA(VLOOKUP(TRIM(F1303),dim_disaggs!A:B,2,FALSE)),"No Disagg",VLOOKUP(TRIM(F1303),dim_disaggs!A:B,2,FALSE))</f>
        <v>No Disagg</v>
      </c>
      <c r="AR1303" s="19" t="str">
        <f>IF(ISNA(VLOOKUP(AQ1303,dim_disaggs!B:C,2,FALSE)),"",VLOOKUP(AQ1303,dim_disaggs!B:C,2,FALSE))</f>
        <v>werJlVT6sf3</v>
      </c>
      <c r="AU1303" s="72" t="s">
        <v>755</v>
      </c>
      <c r="AV1303" s="73" t="s">
        <v>755</v>
      </c>
      <c r="AW1303" s="66" t="s">
        <v>755</v>
      </c>
      <c r="AX1303" s="66" t="s">
        <v>755</v>
      </c>
      <c r="BA1303" s="105" t="str">
        <f t="shared" si="189"/>
        <v/>
      </c>
      <c r="BB1303" s="20" t="str">
        <f t="shared" si="190"/>
        <v/>
      </c>
      <c r="BE1303" s="75" t="s">
        <v>755</v>
      </c>
      <c r="BF1303" s="73" t="s">
        <v>755</v>
      </c>
      <c r="BG1303" s="55" t="s">
        <v>755</v>
      </c>
      <c r="BH1303" s="76" t="s">
        <v>755</v>
      </c>
      <c r="BI1303" s="20" t="s">
        <v>755</v>
      </c>
      <c r="BJ1303" s="20" t="s">
        <v>755</v>
      </c>
      <c r="BK1303" s="55" t="s">
        <v>755</v>
      </c>
      <c r="BL1303" s="71" t="s">
        <v>755</v>
      </c>
      <c r="BM1303" s="77" t="s">
        <v>755</v>
      </c>
      <c r="BN1303" s="78" t="s">
        <v>755</v>
      </c>
      <c r="BO1303" s="77" t="s">
        <v>755</v>
      </c>
      <c r="BP1303" s="78" t="s">
        <v>755</v>
      </c>
    </row>
    <row r="1304" spans="1:68" x14ac:dyDescent="0.2">
      <c r="A1304" s="20" t="s">
        <v>95</v>
      </c>
      <c r="B1304" s="20" t="s">
        <v>1503</v>
      </c>
      <c r="C1304" s="20" t="s">
        <v>900</v>
      </c>
      <c r="D1304" s="20" t="s">
        <v>2136</v>
      </c>
      <c r="E1304" s="20" t="s">
        <v>78</v>
      </c>
      <c r="G1304" s="20" t="s">
        <v>20086</v>
      </c>
      <c r="I1304" s="19">
        <f t="shared" si="191"/>
        <v>17</v>
      </c>
      <c r="J1304" s="20" t="s">
        <v>755</v>
      </c>
      <c r="K1304" s="20" t="s">
        <v>2248</v>
      </c>
      <c r="L1304" s="95" t="str">
        <f>IF(M1304&lt;&gt;"",IF(NOT(ISNA(INDEX(cc!B:B,MATCH(M1304,cc!A:A,0)))),INDEX(cc!B:B,MATCH(M1304,cc!A:A,0)),"0"),"")</f>
        <v>default</v>
      </c>
      <c r="M1304" s="97" t="s">
        <v>13</v>
      </c>
      <c r="N1304" s="28" t="str">
        <f t="shared" si="192"/>
        <v/>
      </c>
      <c r="O1304" s="19" t="str">
        <f t="shared" si="185"/>
        <v>LAB_PT_VL (P, TA): Perform VL Test and Participate in PT</v>
      </c>
      <c r="P1304" s="19" t="str">
        <f t="shared" si="186"/>
        <v>LAB_PT_VL (P, TA): Perform VL Test and Participate in PT</v>
      </c>
      <c r="Q1304" s="19" t="str">
        <f t="shared" si="184"/>
        <v>LAB_PT_VL (P, TA)</v>
      </c>
      <c r="R1304" s="19" t="str">
        <f t="shared" si="187"/>
        <v>LAB_PT_VL_P_TA</v>
      </c>
      <c r="S1304" s="19" t="str">
        <f t="shared" si="188"/>
        <v>LAB_PT_VL_P_TA_</v>
      </c>
      <c r="T1304" s="19" t="b">
        <f>NOT(ISNA(VLOOKUP(B1304,dbcodes!A:B,2,FALSE)))</f>
        <v>1</v>
      </c>
      <c r="U1304" s="19" t="str">
        <f>IF(ISNA(VLOOKUP(B1304,dbcodes!A:B,2,FALSE)),des!R723,VLOOKUP(B1304,dbcodes!A:B,2,FALSE))</f>
        <v>LAB_PT_VL_P_TA</v>
      </c>
      <c r="V1304" s="20" t="s">
        <v>2338</v>
      </c>
      <c r="W1304" s="107" t="str">
        <f>IF(ISNA(VLOOKUP(C1304,descriptions!A:B,2,FALSE)),des!V723,IF(G1304=" TARGET","Target ","")&amp;VLOOKUP(C1304,descriptions!A:B,2,FALSE))</f>
        <v>Target number of whole blood donations screened for HIV in an NBTS network laboratory</v>
      </c>
      <c r="X1304" s="20" t="s">
        <v>4</v>
      </c>
      <c r="Y1304" s="20" t="s">
        <v>831</v>
      </c>
      <c r="Z1304" s="20" t="s">
        <v>836</v>
      </c>
      <c r="AA1304" s="20" t="s">
        <v>102</v>
      </c>
      <c r="AB1304" s="20" t="s">
        <v>755</v>
      </c>
      <c r="AC1304" s="19" t="str">
        <f>IF(AB1304&lt;&gt;"",IF(NOT(ISNA(INDEX(os!A:A,MATCH(AB1304,os!B:B,0)))),INDEX(os!A:A,MATCH(AB1304,os!B:B,0)),"0"),"")</f>
        <v/>
      </c>
      <c r="AD1304" s="20" t="s">
        <v>830</v>
      </c>
      <c r="AH1304" s="93" t="str">
        <f>IF(NOT(ISNA(VLOOKUP(B:B,ResultsTargets!A:A,1,0))),"TRUE","")</f>
        <v/>
      </c>
      <c r="AI1304" s="19" t="str">
        <f>IF(ISNA(VLOOKUP(C1304,dim_techarea!A:B,2,FALSE)),"",VLOOKUP(C1304,dim_techarea!A:B,2,FALSE))</f>
        <v>LAB_PT_VL</v>
      </c>
      <c r="AJ1304" s="19" t="str">
        <f>IF(ISNA(VLOOKUP(AI1304,dim_techarea!B:C,2,FALSE)),"",VLOOKUP(AI1304,dim_techarea!B:C,2,FALSE))</f>
        <v>uYs8rdkonOH</v>
      </c>
      <c r="AK1304" s="19" t="str">
        <f>IF(ISNA(VLOOKUP(TRIM(G1304),dim_targetsresults!A:B,2,FALSE)),"",VLOOKUP(TRIM(G1304),dim_targetsresults!A:C,2,FALSE))</f>
        <v>MER Results</v>
      </c>
      <c r="AL1304" s="19" t="str">
        <f>IF(ISNA(VLOOKUP(AK1304,dim_targetsresults!B:C,2,FALSE)),"",VLOOKUP(AK1304,dim_targetsresults!B:C,2,FALSE))</f>
        <v>Jh0jDM5yQ2E</v>
      </c>
      <c r="AM1304" s="19" t="str">
        <f>IF(ISNA(VLOOKUP(TRIM(D1304),dim_numeratordenominator!A:B,2,FALSE)),"",VLOOKUP(TRIM(D1304),dim_numeratordenominator!A:C,2,FALSE))</f>
        <v/>
      </c>
      <c r="AN1304" s="19" t="str">
        <f>IF(ISNA(VLOOKUP(AM1304,dim_numeratordenominator!B:C,2,FALSE)),"",VLOOKUP(AM1304,dim_numeratordenominator!B:C,2,FALSE))</f>
        <v/>
      </c>
      <c r="AO1304" s="19" t="str">
        <f>IF(ISNA(VLOOKUP(TRIM(E1304),dim_supporttype!A:B,2,FALSE)),"",VLOOKUP(TRIM(E1304),dim_supporttype!A:C,2,FALSE))</f>
        <v>TA</v>
      </c>
      <c r="AP1304" s="19" t="str">
        <f>IF(ISNA(VLOOKUP(AO1304,dim_supporttype!B:C,2,FALSE)),"",VLOOKUP(AO1304,dim_supporttype!B:C,2,FALSE))</f>
        <v>cRAGKdWIDn4</v>
      </c>
      <c r="AQ1304" s="19" t="str">
        <f>IF(ISNA(VLOOKUP(TRIM(F1304),dim_disaggs!A:B,2,FALSE)),"No Disagg",VLOOKUP(TRIM(F1304),dim_disaggs!A:B,2,FALSE))</f>
        <v>No Disagg</v>
      </c>
      <c r="AR1304" s="19" t="str">
        <f>IF(ISNA(VLOOKUP(AQ1304,dim_disaggs!B:C,2,FALSE)),"",VLOOKUP(AQ1304,dim_disaggs!B:C,2,FALSE))</f>
        <v>werJlVT6sf3</v>
      </c>
      <c r="AU1304" s="72" t="s">
        <v>755</v>
      </c>
      <c r="AV1304" s="73" t="s">
        <v>755</v>
      </c>
      <c r="AW1304" s="66" t="s">
        <v>755</v>
      </c>
      <c r="AX1304" s="66" t="s">
        <v>755</v>
      </c>
      <c r="BA1304" s="105" t="str">
        <f t="shared" si="189"/>
        <v/>
      </c>
      <c r="BB1304" s="20" t="str">
        <f t="shared" si="190"/>
        <v/>
      </c>
      <c r="BE1304" s="75" t="s">
        <v>755</v>
      </c>
      <c r="BF1304" s="73" t="s">
        <v>755</v>
      </c>
      <c r="BG1304" s="55" t="s">
        <v>755</v>
      </c>
      <c r="BH1304" s="76" t="s">
        <v>755</v>
      </c>
      <c r="BI1304" s="20" t="s">
        <v>755</v>
      </c>
      <c r="BJ1304" s="20" t="s">
        <v>755</v>
      </c>
      <c r="BK1304" s="55" t="s">
        <v>755</v>
      </c>
      <c r="BL1304" s="71" t="s">
        <v>755</v>
      </c>
      <c r="BM1304" s="77" t="s">
        <v>755</v>
      </c>
      <c r="BN1304" s="78" t="s">
        <v>755</v>
      </c>
      <c r="BO1304" s="77" t="s">
        <v>755</v>
      </c>
      <c r="BP1304" s="78" t="s">
        <v>755</v>
      </c>
    </row>
    <row r="1305" spans="1:68" x14ac:dyDescent="0.2">
      <c r="A1305" s="20" t="s">
        <v>95</v>
      </c>
      <c r="B1305" s="20" t="s">
        <v>1505</v>
      </c>
      <c r="C1305" s="20" t="s">
        <v>900</v>
      </c>
      <c r="D1305" s="20" t="s">
        <v>2137</v>
      </c>
      <c r="E1305" s="20" t="s">
        <v>77</v>
      </c>
      <c r="G1305" s="20" t="s">
        <v>20086</v>
      </c>
      <c r="I1305" s="19">
        <f t="shared" si="191"/>
        <v>18</v>
      </c>
      <c r="J1305" s="20" t="s">
        <v>755</v>
      </c>
      <c r="K1305" s="20" t="s">
        <v>2249</v>
      </c>
      <c r="L1305" s="95" t="str">
        <f>IF(M1305&lt;&gt;"",IF(NOT(ISNA(INDEX(cc!B:B,MATCH(M1305,cc!A:A,0)))),INDEX(cc!B:B,MATCH(M1305,cc!A:A,0)),"0"),"")</f>
        <v>default</v>
      </c>
      <c r="M1305" s="97" t="s">
        <v>13</v>
      </c>
      <c r="N1305" s="28" t="str">
        <f t="shared" si="192"/>
        <v/>
      </c>
      <c r="O1305" s="19" t="str">
        <f t="shared" si="185"/>
        <v>LAB_PT_VL (S, DSD): Perform VL Test, Participate and pass PT</v>
      </c>
      <c r="P1305" s="19" t="str">
        <f t="shared" si="186"/>
        <v>LAB_PT_VL (S, DSD): Perform VL Test, Participate and pass PT</v>
      </c>
      <c r="Q1305" s="19" t="str">
        <f t="shared" si="184"/>
        <v>LAB_PT_VL (S, DSD)</v>
      </c>
      <c r="R1305" s="19" t="str">
        <f t="shared" si="187"/>
        <v>LAB_PT_VL_S_DSD</v>
      </c>
      <c r="S1305" s="19" t="str">
        <f t="shared" si="188"/>
        <v>LAB_PT_VL_S_DSD_</v>
      </c>
      <c r="T1305" s="19" t="b">
        <f>NOT(ISNA(VLOOKUP(B1305,dbcodes!A:B,2,FALSE)))</f>
        <v>1</v>
      </c>
      <c r="U1305" s="19" t="str">
        <f>IF(ISNA(VLOOKUP(B1305,dbcodes!A:B,2,FALSE)),des!R724,VLOOKUP(B1305,dbcodes!A:B,2,FALSE))</f>
        <v>LAB_PT_VL_S_DSD</v>
      </c>
      <c r="V1305" s="20" t="s">
        <v>2340</v>
      </c>
      <c r="W1305" s="107" t="str">
        <f>IF(ISNA(VLOOKUP(C1305,descriptions!A:B,2,FALSE)),des!V724,IF(G1305=" TARGET","Target ","")&amp;VLOOKUP(C1305,descriptions!A:B,2,FALSE))</f>
        <v>Target number of whole blood donations screened for HIV in an NBTS network laboratory</v>
      </c>
      <c r="X1305" s="20" t="s">
        <v>4</v>
      </c>
      <c r="Y1305" s="20" t="s">
        <v>831</v>
      </c>
      <c r="Z1305" s="20" t="s">
        <v>836</v>
      </c>
      <c r="AA1305" s="20" t="s">
        <v>102</v>
      </c>
      <c r="AB1305" s="20" t="s">
        <v>755</v>
      </c>
      <c r="AC1305" s="19" t="str">
        <f>IF(AB1305&lt;&gt;"",IF(NOT(ISNA(INDEX(os!A:A,MATCH(AB1305,os!B:B,0)))),INDEX(os!A:A,MATCH(AB1305,os!B:B,0)),"0"),"")</f>
        <v/>
      </c>
      <c r="AD1305" s="20" t="s">
        <v>830</v>
      </c>
      <c r="AH1305" s="93" t="str">
        <f>IF(NOT(ISNA(VLOOKUP(B:B,ResultsTargets!A:A,1,0))),"TRUE","")</f>
        <v/>
      </c>
      <c r="AI1305" s="19" t="str">
        <f>IF(ISNA(VLOOKUP(C1305,dim_techarea!A:B,2,FALSE)),"",VLOOKUP(C1305,dim_techarea!A:B,2,FALSE))</f>
        <v>LAB_PT_VL</v>
      </c>
      <c r="AJ1305" s="19" t="str">
        <f>IF(ISNA(VLOOKUP(AI1305,dim_techarea!B:C,2,FALSE)),"",VLOOKUP(AI1305,dim_techarea!B:C,2,FALSE))</f>
        <v>uYs8rdkonOH</v>
      </c>
      <c r="AK1305" s="19" t="str">
        <f>IF(ISNA(VLOOKUP(TRIM(G1305),dim_targetsresults!A:B,2,FALSE)),"",VLOOKUP(TRIM(G1305),dim_targetsresults!A:C,2,FALSE))</f>
        <v>MER Results</v>
      </c>
      <c r="AL1305" s="19" t="str">
        <f>IF(ISNA(VLOOKUP(AK1305,dim_targetsresults!B:C,2,FALSE)),"",VLOOKUP(AK1305,dim_targetsresults!B:C,2,FALSE))</f>
        <v>Jh0jDM5yQ2E</v>
      </c>
      <c r="AM1305" s="19" t="str">
        <f>IF(ISNA(VLOOKUP(TRIM(D1305),dim_numeratordenominator!A:B,2,FALSE)),"",VLOOKUP(TRIM(D1305),dim_numeratordenominator!A:C,2,FALSE))</f>
        <v/>
      </c>
      <c r="AN1305" s="19" t="str">
        <f>IF(ISNA(VLOOKUP(AM1305,dim_numeratordenominator!B:C,2,FALSE)),"",VLOOKUP(AM1305,dim_numeratordenominator!B:C,2,FALSE))</f>
        <v/>
      </c>
      <c r="AO1305" s="19" t="str">
        <f>IF(ISNA(VLOOKUP(TRIM(E1305),dim_supporttype!A:B,2,FALSE)),"",VLOOKUP(TRIM(E1305),dim_supporttype!A:C,2,FALSE))</f>
        <v>DSD</v>
      </c>
      <c r="AP1305" s="19" t="str">
        <f>IF(ISNA(VLOOKUP(AO1305,dim_supporttype!B:C,2,FALSE)),"",VLOOKUP(AO1305,dim_supporttype!B:C,2,FALSE))</f>
        <v>iM13vdNLWKb</v>
      </c>
      <c r="AQ1305" s="19" t="str">
        <f>IF(ISNA(VLOOKUP(TRIM(F1305),dim_disaggs!A:B,2,FALSE)),"No Disagg",VLOOKUP(TRIM(F1305),dim_disaggs!A:B,2,FALSE))</f>
        <v>No Disagg</v>
      </c>
      <c r="AR1305" s="19" t="str">
        <f>IF(ISNA(VLOOKUP(AQ1305,dim_disaggs!B:C,2,FALSE)),"",VLOOKUP(AQ1305,dim_disaggs!B:C,2,FALSE))</f>
        <v>werJlVT6sf3</v>
      </c>
      <c r="AU1305" s="72" t="s">
        <v>755</v>
      </c>
      <c r="AV1305" s="73" t="s">
        <v>755</v>
      </c>
      <c r="AW1305" s="66" t="s">
        <v>755</v>
      </c>
      <c r="AX1305" s="66" t="s">
        <v>755</v>
      </c>
      <c r="BA1305" s="105" t="str">
        <f t="shared" si="189"/>
        <v/>
      </c>
      <c r="BB1305" s="20" t="str">
        <f t="shared" si="190"/>
        <v/>
      </c>
      <c r="BE1305" s="75" t="s">
        <v>755</v>
      </c>
      <c r="BF1305" s="73" t="s">
        <v>755</v>
      </c>
      <c r="BG1305" s="55" t="s">
        <v>755</v>
      </c>
      <c r="BH1305" s="76" t="s">
        <v>755</v>
      </c>
      <c r="BI1305" s="20" t="s">
        <v>755</v>
      </c>
      <c r="BJ1305" s="20" t="s">
        <v>755</v>
      </c>
      <c r="BK1305" s="55" t="s">
        <v>755</v>
      </c>
      <c r="BL1305" s="71" t="s">
        <v>755</v>
      </c>
      <c r="BM1305" s="77" t="s">
        <v>755</v>
      </c>
      <c r="BN1305" s="78" t="s">
        <v>755</v>
      </c>
      <c r="BO1305" s="77" t="s">
        <v>755</v>
      </c>
      <c r="BP1305" s="78" t="s">
        <v>755</v>
      </c>
    </row>
    <row r="1306" spans="1:68" x14ac:dyDescent="0.2">
      <c r="A1306" s="20" t="s">
        <v>95</v>
      </c>
      <c r="B1306" s="20" t="s">
        <v>1507</v>
      </c>
      <c r="C1306" s="20" t="s">
        <v>900</v>
      </c>
      <c r="D1306" s="20" t="s">
        <v>2137</v>
      </c>
      <c r="E1306" s="20" t="s">
        <v>78</v>
      </c>
      <c r="G1306" s="20" t="s">
        <v>20086</v>
      </c>
      <c r="I1306" s="19">
        <f t="shared" si="191"/>
        <v>17</v>
      </c>
      <c r="J1306" s="20" t="s">
        <v>755</v>
      </c>
      <c r="K1306" s="20" t="s">
        <v>2249</v>
      </c>
      <c r="L1306" s="95" t="str">
        <f>IF(M1306&lt;&gt;"",IF(NOT(ISNA(INDEX(cc!B:B,MATCH(M1306,cc!A:A,0)))),INDEX(cc!B:B,MATCH(M1306,cc!A:A,0)),"0"),"")</f>
        <v>default</v>
      </c>
      <c r="M1306" s="97" t="s">
        <v>13</v>
      </c>
      <c r="N1306" s="28" t="str">
        <f t="shared" si="192"/>
        <v/>
      </c>
      <c r="O1306" s="19" t="str">
        <f t="shared" si="185"/>
        <v>LAB_PT_VL (S, TA): Perform VL Test, Participate and pass PT</v>
      </c>
      <c r="P1306" s="19" t="str">
        <f t="shared" si="186"/>
        <v>LAB_PT_VL (S, TA): Perform VL Test, Participate and pass PT</v>
      </c>
      <c r="Q1306" s="19" t="str">
        <f t="shared" si="184"/>
        <v>LAB_PT_VL (S, TA)</v>
      </c>
      <c r="R1306" s="19" t="str">
        <f t="shared" si="187"/>
        <v>LAB_PT_VL_S_TA</v>
      </c>
      <c r="S1306" s="19" t="str">
        <f t="shared" si="188"/>
        <v>LAB_PT_VL_S_TA_</v>
      </c>
      <c r="T1306" s="19" t="b">
        <f>NOT(ISNA(VLOOKUP(B1306,dbcodes!A:B,2,FALSE)))</f>
        <v>1</v>
      </c>
      <c r="U1306" s="19" t="str">
        <f>IF(ISNA(VLOOKUP(B1306,dbcodes!A:B,2,FALSE)),des!R725,VLOOKUP(B1306,dbcodes!A:B,2,FALSE))</f>
        <v>LAB_PT_VL_S_TA</v>
      </c>
      <c r="V1306" s="20" t="s">
        <v>2340</v>
      </c>
      <c r="W1306" s="107" t="str">
        <f>IF(ISNA(VLOOKUP(C1306,descriptions!A:B,2,FALSE)),des!V725,IF(G1306=" TARGET","Target ","")&amp;VLOOKUP(C1306,descriptions!A:B,2,FALSE))</f>
        <v>Number of HIV-positive adults and children receiving care and support services outside of the health facility.</v>
      </c>
      <c r="X1306" s="20" t="s">
        <v>4</v>
      </c>
      <c r="Y1306" s="20" t="s">
        <v>831</v>
      </c>
      <c r="Z1306" s="20" t="s">
        <v>836</v>
      </c>
      <c r="AA1306" s="20" t="s">
        <v>102</v>
      </c>
      <c r="AB1306" s="20" t="s">
        <v>755</v>
      </c>
      <c r="AC1306" s="19" t="str">
        <f>IF(AB1306&lt;&gt;"",IF(NOT(ISNA(INDEX(os!A:A,MATCH(AB1306,os!B:B,0)))),INDEX(os!A:A,MATCH(AB1306,os!B:B,0)),"0"),"")</f>
        <v/>
      </c>
      <c r="AD1306" s="20" t="s">
        <v>830</v>
      </c>
      <c r="AH1306" s="93" t="str">
        <f>IF(NOT(ISNA(VLOOKUP(B:B,ResultsTargets!A:A,1,0))),"TRUE","")</f>
        <v/>
      </c>
      <c r="AI1306" s="19" t="str">
        <f>IF(ISNA(VLOOKUP(C1306,dim_techarea!A:B,2,FALSE)),"",VLOOKUP(C1306,dim_techarea!A:B,2,FALSE))</f>
        <v>LAB_PT_VL</v>
      </c>
      <c r="AJ1306" s="19" t="str">
        <f>IF(ISNA(VLOOKUP(AI1306,dim_techarea!B:C,2,FALSE)),"",VLOOKUP(AI1306,dim_techarea!B:C,2,FALSE))</f>
        <v>uYs8rdkonOH</v>
      </c>
      <c r="AK1306" s="19" t="str">
        <f>IF(ISNA(VLOOKUP(TRIM(G1306),dim_targetsresults!A:B,2,FALSE)),"",VLOOKUP(TRIM(G1306),dim_targetsresults!A:C,2,FALSE))</f>
        <v>MER Results</v>
      </c>
      <c r="AL1306" s="19" t="str">
        <f>IF(ISNA(VLOOKUP(AK1306,dim_targetsresults!B:C,2,FALSE)),"",VLOOKUP(AK1306,dim_targetsresults!B:C,2,FALSE))</f>
        <v>Jh0jDM5yQ2E</v>
      </c>
      <c r="AM1306" s="19" t="str">
        <f>IF(ISNA(VLOOKUP(TRIM(D1306),dim_numeratordenominator!A:B,2,FALSE)),"",VLOOKUP(TRIM(D1306),dim_numeratordenominator!A:C,2,FALSE))</f>
        <v/>
      </c>
      <c r="AN1306" s="19" t="str">
        <f>IF(ISNA(VLOOKUP(AM1306,dim_numeratordenominator!B:C,2,FALSE)),"",VLOOKUP(AM1306,dim_numeratordenominator!B:C,2,FALSE))</f>
        <v/>
      </c>
      <c r="AO1306" s="19" t="str">
        <f>IF(ISNA(VLOOKUP(TRIM(E1306),dim_supporttype!A:B,2,FALSE)),"",VLOOKUP(TRIM(E1306),dim_supporttype!A:C,2,FALSE))</f>
        <v>TA</v>
      </c>
      <c r="AP1306" s="19" t="str">
        <f>IF(ISNA(VLOOKUP(AO1306,dim_supporttype!B:C,2,FALSE)),"",VLOOKUP(AO1306,dim_supporttype!B:C,2,FALSE))</f>
        <v>cRAGKdWIDn4</v>
      </c>
      <c r="AQ1306" s="19" t="str">
        <f>IF(ISNA(VLOOKUP(TRIM(F1306),dim_disaggs!A:B,2,FALSE)),"No Disagg",VLOOKUP(TRIM(F1306),dim_disaggs!A:B,2,FALSE))</f>
        <v>No Disagg</v>
      </c>
      <c r="AR1306" s="19" t="str">
        <f>IF(ISNA(VLOOKUP(AQ1306,dim_disaggs!B:C,2,FALSE)),"",VLOOKUP(AQ1306,dim_disaggs!B:C,2,FALSE))</f>
        <v>werJlVT6sf3</v>
      </c>
      <c r="AU1306" s="72" t="s">
        <v>755</v>
      </c>
      <c r="AV1306" s="73" t="s">
        <v>755</v>
      </c>
      <c r="AW1306" s="66" t="s">
        <v>755</v>
      </c>
      <c r="AX1306" s="66" t="s">
        <v>755</v>
      </c>
      <c r="BA1306" s="105" t="str">
        <f t="shared" si="189"/>
        <v/>
      </c>
      <c r="BB1306" s="20" t="str">
        <f t="shared" si="190"/>
        <v/>
      </c>
      <c r="BE1306" s="75" t="s">
        <v>755</v>
      </c>
      <c r="BF1306" s="73" t="s">
        <v>755</v>
      </c>
      <c r="BG1306" s="55" t="s">
        <v>755</v>
      </c>
      <c r="BH1306" s="76" t="s">
        <v>755</v>
      </c>
      <c r="BI1306" s="20" t="s">
        <v>755</v>
      </c>
      <c r="BJ1306" s="20" t="s">
        <v>755</v>
      </c>
      <c r="BK1306" s="55" t="s">
        <v>755</v>
      </c>
      <c r="BL1306" s="71" t="s">
        <v>755</v>
      </c>
      <c r="BM1306" s="77" t="s">
        <v>755</v>
      </c>
      <c r="BN1306" s="78" t="s">
        <v>755</v>
      </c>
      <c r="BO1306" s="77" t="s">
        <v>755</v>
      </c>
      <c r="BP1306" s="78" t="s">
        <v>755</v>
      </c>
    </row>
    <row r="1307" spans="1:68" x14ac:dyDescent="0.2">
      <c r="A1307" s="20" t="s">
        <v>95</v>
      </c>
      <c r="B1307" s="20" t="s">
        <v>1509</v>
      </c>
      <c r="C1307" s="20" t="s">
        <v>900</v>
      </c>
      <c r="D1307" s="20" t="s">
        <v>2138</v>
      </c>
      <c r="E1307" s="20" t="s">
        <v>77</v>
      </c>
      <c r="G1307" s="20" t="s">
        <v>20086</v>
      </c>
      <c r="I1307" s="19">
        <f t="shared" si="191"/>
        <v>18</v>
      </c>
      <c r="J1307" s="20" t="s">
        <v>755</v>
      </c>
      <c r="K1307" s="20" t="s">
        <v>2250</v>
      </c>
      <c r="L1307" s="95" t="str">
        <f>IF(M1307&lt;&gt;"",IF(NOT(ISNA(INDEX(cc!B:B,MATCH(M1307,cc!A:A,0)))),INDEX(cc!B:B,MATCH(M1307,cc!A:A,0)),"0"),"")</f>
        <v>default</v>
      </c>
      <c r="M1307" s="97" t="s">
        <v>13</v>
      </c>
      <c r="N1307" s="28" t="str">
        <f t="shared" si="192"/>
        <v/>
      </c>
      <c r="O1307" s="19" t="str">
        <f t="shared" si="185"/>
        <v>LAB_PT_VL (X, DSD): Perform VL Test</v>
      </c>
      <c r="P1307" s="19" t="str">
        <f t="shared" si="186"/>
        <v>LAB_PT_VL (X, DSD): Perform VL Test</v>
      </c>
      <c r="Q1307" s="19" t="str">
        <f t="shared" si="184"/>
        <v>LAB_PT_VL (X, DSD)</v>
      </c>
      <c r="R1307" s="19" t="str">
        <f t="shared" si="187"/>
        <v>LAB_PT_VL_X_DSD</v>
      </c>
      <c r="S1307" s="19" t="str">
        <f t="shared" si="188"/>
        <v>LAB_PT_VL_X_DSD_</v>
      </c>
      <c r="T1307" s="19" t="b">
        <f>NOT(ISNA(VLOOKUP(B1307,dbcodes!A:B,2,FALSE)))</f>
        <v>1</v>
      </c>
      <c r="U1307" s="19" t="str">
        <f>IF(ISNA(VLOOKUP(B1307,dbcodes!A:B,2,FALSE)),des!R726,VLOOKUP(B1307,dbcodes!A:B,2,FALSE))</f>
        <v>LAB_PT_VL_X_DSD</v>
      </c>
      <c r="V1307" s="20" t="s">
        <v>2342</v>
      </c>
      <c r="W1307" s="107" t="str">
        <f>IF(ISNA(VLOOKUP(C1307,descriptions!A:B,2,FALSE)),des!V726,IF(G1307=" TARGET","Target ","")&amp;VLOOKUP(C1307,descriptions!A:B,2,FALSE))</f>
        <v>Number of HIV-positive adults and children receiving care and support services outside of the health facility.</v>
      </c>
      <c r="X1307" s="20" t="s">
        <v>4</v>
      </c>
      <c r="Y1307" s="20" t="s">
        <v>831</v>
      </c>
      <c r="Z1307" s="20" t="s">
        <v>836</v>
      </c>
      <c r="AA1307" s="20" t="s">
        <v>102</v>
      </c>
      <c r="AB1307" s="20" t="s">
        <v>755</v>
      </c>
      <c r="AC1307" s="19" t="str">
        <f>IF(AB1307&lt;&gt;"",IF(NOT(ISNA(INDEX(os!A:A,MATCH(AB1307,os!B:B,0)))),INDEX(os!A:A,MATCH(AB1307,os!B:B,0)),"0"),"")</f>
        <v/>
      </c>
      <c r="AD1307" s="20" t="s">
        <v>830</v>
      </c>
      <c r="AH1307" s="93" t="str">
        <f>IF(NOT(ISNA(VLOOKUP(B:B,ResultsTargets!A:A,1,0))),"TRUE","")</f>
        <v/>
      </c>
      <c r="AI1307" s="19" t="str">
        <f>IF(ISNA(VLOOKUP(C1307,dim_techarea!A:B,2,FALSE)),"",VLOOKUP(C1307,dim_techarea!A:B,2,FALSE))</f>
        <v>LAB_PT_VL</v>
      </c>
      <c r="AJ1307" s="19" t="str">
        <f>IF(ISNA(VLOOKUP(AI1307,dim_techarea!B:C,2,FALSE)),"",VLOOKUP(AI1307,dim_techarea!B:C,2,FALSE))</f>
        <v>uYs8rdkonOH</v>
      </c>
      <c r="AK1307" s="19" t="str">
        <f>IF(ISNA(VLOOKUP(TRIM(G1307),dim_targetsresults!A:B,2,FALSE)),"",VLOOKUP(TRIM(G1307),dim_targetsresults!A:C,2,FALSE))</f>
        <v>MER Results</v>
      </c>
      <c r="AL1307" s="19" t="str">
        <f>IF(ISNA(VLOOKUP(AK1307,dim_targetsresults!B:C,2,FALSE)),"",VLOOKUP(AK1307,dim_targetsresults!B:C,2,FALSE))</f>
        <v>Jh0jDM5yQ2E</v>
      </c>
      <c r="AM1307" s="19" t="str">
        <f>IF(ISNA(VLOOKUP(TRIM(D1307),dim_numeratordenominator!A:B,2,FALSE)),"",VLOOKUP(TRIM(D1307),dim_numeratordenominator!A:C,2,FALSE))</f>
        <v/>
      </c>
      <c r="AN1307" s="19" t="str">
        <f>IF(ISNA(VLOOKUP(AM1307,dim_numeratordenominator!B:C,2,FALSE)),"",VLOOKUP(AM1307,dim_numeratordenominator!B:C,2,FALSE))</f>
        <v/>
      </c>
      <c r="AO1307" s="19" t="str">
        <f>IF(ISNA(VLOOKUP(TRIM(E1307),dim_supporttype!A:B,2,FALSE)),"",VLOOKUP(TRIM(E1307),dim_supporttype!A:C,2,FALSE))</f>
        <v>DSD</v>
      </c>
      <c r="AP1307" s="19" t="str">
        <f>IF(ISNA(VLOOKUP(AO1307,dim_supporttype!B:C,2,FALSE)),"",VLOOKUP(AO1307,dim_supporttype!B:C,2,FALSE))</f>
        <v>iM13vdNLWKb</v>
      </c>
      <c r="AQ1307" s="19" t="str">
        <f>IF(ISNA(VLOOKUP(TRIM(F1307),dim_disaggs!A:B,2,FALSE)),"No Disagg",VLOOKUP(TRIM(F1307),dim_disaggs!A:B,2,FALSE))</f>
        <v>No Disagg</v>
      </c>
      <c r="AR1307" s="19" t="str">
        <f>IF(ISNA(VLOOKUP(AQ1307,dim_disaggs!B:C,2,FALSE)),"",VLOOKUP(AQ1307,dim_disaggs!B:C,2,FALSE))</f>
        <v>werJlVT6sf3</v>
      </c>
      <c r="AU1307" s="72" t="s">
        <v>755</v>
      </c>
      <c r="AV1307" s="73" t="s">
        <v>755</v>
      </c>
      <c r="AW1307" s="66" t="s">
        <v>755</v>
      </c>
      <c r="AX1307" s="66" t="s">
        <v>755</v>
      </c>
      <c r="BA1307" s="105" t="str">
        <f t="shared" si="189"/>
        <v/>
      </c>
      <c r="BB1307" s="20" t="str">
        <f t="shared" si="190"/>
        <v/>
      </c>
      <c r="BE1307" s="75" t="s">
        <v>755</v>
      </c>
      <c r="BF1307" s="73" t="s">
        <v>755</v>
      </c>
      <c r="BG1307" s="55" t="s">
        <v>755</v>
      </c>
      <c r="BH1307" s="76" t="s">
        <v>755</v>
      </c>
      <c r="BI1307" s="20" t="s">
        <v>755</v>
      </c>
      <c r="BJ1307" s="20" t="s">
        <v>755</v>
      </c>
      <c r="BK1307" s="55" t="s">
        <v>755</v>
      </c>
      <c r="BL1307" s="71" t="s">
        <v>755</v>
      </c>
      <c r="BM1307" s="77" t="s">
        <v>755</v>
      </c>
      <c r="BN1307" s="78" t="s">
        <v>755</v>
      </c>
      <c r="BO1307" s="77" t="s">
        <v>755</v>
      </c>
      <c r="BP1307" s="78" t="s">
        <v>755</v>
      </c>
    </row>
    <row r="1308" spans="1:68" x14ac:dyDescent="0.2">
      <c r="A1308" s="20" t="s">
        <v>95</v>
      </c>
      <c r="B1308" s="20" t="s">
        <v>1511</v>
      </c>
      <c r="C1308" s="20" t="s">
        <v>900</v>
      </c>
      <c r="D1308" s="20" t="s">
        <v>2138</v>
      </c>
      <c r="E1308" s="20" t="s">
        <v>78</v>
      </c>
      <c r="G1308" s="20" t="s">
        <v>20086</v>
      </c>
      <c r="I1308" s="19">
        <f t="shared" si="191"/>
        <v>17</v>
      </c>
      <c r="J1308" s="20" t="s">
        <v>755</v>
      </c>
      <c r="K1308" s="20" t="s">
        <v>2250</v>
      </c>
      <c r="L1308" s="95" t="str">
        <f>IF(M1308&lt;&gt;"",IF(NOT(ISNA(INDEX(cc!B:B,MATCH(M1308,cc!A:A,0)))),INDEX(cc!B:B,MATCH(M1308,cc!A:A,0)),"0"),"")</f>
        <v>default</v>
      </c>
      <c r="M1308" s="97" t="s">
        <v>13</v>
      </c>
      <c r="N1308" s="28" t="str">
        <f t="shared" si="192"/>
        <v/>
      </c>
      <c r="O1308" s="19" t="str">
        <f t="shared" si="185"/>
        <v>LAB_PT_VL (X, TA): Perform VL Test</v>
      </c>
      <c r="P1308" s="19" t="str">
        <f t="shared" si="186"/>
        <v>LAB_PT_VL (X, TA): Perform VL Test</v>
      </c>
      <c r="Q1308" s="19" t="str">
        <f t="shared" si="184"/>
        <v>LAB_PT_VL (X, TA)</v>
      </c>
      <c r="R1308" s="19" t="str">
        <f t="shared" si="187"/>
        <v>LAB_PT_VL_X_TA</v>
      </c>
      <c r="S1308" s="19" t="str">
        <f t="shared" si="188"/>
        <v>LAB_PT_VL_X_TA_</v>
      </c>
      <c r="T1308" s="19" t="b">
        <f>NOT(ISNA(VLOOKUP(B1308,dbcodes!A:B,2,FALSE)))</f>
        <v>1</v>
      </c>
      <c r="U1308" s="19" t="str">
        <f>IF(ISNA(VLOOKUP(B1308,dbcodes!A:B,2,FALSE)),des!R727,VLOOKUP(B1308,dbcodes!A:B,2,FALSE))</f>
        <v>LAB_PT_VL_X_TA</v>
      </c>
      <c r="V1308" s="20" t="s">
        <v>2342</v>
      </c>
      <c r="W1308" s="107" t="str">
        <f>IF(ISNA(VLOOKUP(C1308,descriptions!A:B,2,FALSE)),des!V727,IF(G1308=" TARGET","Target ","")&amp;VLOOKUP(C1308,descriptions!A:B,2,FALSE))</f>
        <v>Number of HIV-positive adults and children receiving care and support services outside of the health facility.</v>
      </c>
      <c r="X1308" s="20" t="s">
        <v>4</v>
      </c>
      <c r="Y1308" s="20" t="s">
        <v>831</v>
      </c>
      <c r="Z1308" s="20" t="s">
        <v>836</v>
      </c>
      <c r="AA1308" s="20" t="s">
        <v>102</v>
      </c>
      <c r="AB1308" s="20" t="s">
        <v>755</v>
      </c>
      <c r="AC1308" s="19" t="str">
        <f>IF(AB1308&lt;&gt;"",IF(NOT(ISNA(INDEX(os!A:A,MATCH(AB1308,os!B:B,0)))),INDEX(os!A:A,MATCH(AB1308,os!B:B,0)),"0"),"")</f>
        <v/>
      </c>
      <c r="AD1308" s="20" t="s">
        <v>830</v>
      </c>
      <c r="AH1308" s="93" t="str">
        <f>IF(NOT(ISNA(VLOOKUP(B:B,ResultsTargets!A:A,1,0))),"TRUE","")</f>
        <v/>
      </c>
      <c r="AI1308" s="19" t="str">
        <f>IF(ISNA(VLOOKUP(C1308,dim_techarea!A:B,2,FALSE)),"",VLOOKUP(C1308,dim_techarea!A:B,2,FALSE))</f>
        <v>LAB_PT_VL</v>
      </c>
      <c r="AJ1308" s="19" t="str">
        <f>IF(ISNA(VLOOKUP(AI1308,dim_techarea!B:C,2,FALSE)),"",VLOOKUP(AI1308,dim_techarea!B:C,2,FALSE))</f>
        <v>uYs8rdkonOH</v>
      </c>
      <c r="AK1308" s="19" t="str">
        <f>IF(ISNA(VLOOKUP(TRIM(G1308),dim_targetsresults!A:B,2,FALSE)),"",VLOOKUP(TRIM(G1308),dim_targetsresults!A:C,2,FALSE))</f>
        <v>MER Results</v>
      </c>
      <c r="AL1308" s="19" t="str">
        <f>IF(ISNA(VLOOKUP(AK1308,dim_targetsresults!B:C,2,FALSE)),"",VLOOKUP(AK1308,dim_targetsresults!B:C,2,FALSE))</f>
        <v>Jh0jDM5yQ2E</v>
      </c>
      <c r="AM1308" s="19" t="str">
        <f>IF(ISNA(VLOOKUP(TRIM(D1308),dim_numeratordenominator!A:B,2,FALSE)),"",VLOOKUP(TRIM(D1308),dim_numeratordenominator!A:C,2,FALSE))</f>
        <v/>
      </c>
      <c r="AN1308" s="19" t="str">
        <f>IF(ISNA(VLOOKUP(AM1308,dim_numeratordenominator!B:C,2,FALSE)),"",VLOOKUP(AM1308,dim_numeratordenominator!B:C,2,FALSE))</f>
        <v/>
      </c>
      <c r="AO1308" s="19" t="str">
        <f>IF(ISNA(VLOOKUP(TRIM(E1308),dim_supporttype!A:B,2,FALSE)),"",VLOOKUP(TRIM(E1308),dim_supporttype!A:C,2,FALSE))</f>
        <v>TA</v>
      </c>
      <c r="AP1308" s="19" t="str">
        <f>IF(ISNA(VLOOKUP(AO1308,dim_supporttype!B:C,2,FALSE)),"",VLOOKUP(AO1308,dim_supporttype!B:C,2,FALSE))</f>
        <v>cRAGKdWIDn4</v>
      </c>
      <c r="AQ1308" s="19" t="str">
        <f>IF(ISNA(VLOOKUP(TRIM(F1308),dim_disaggs!A:B,2,FALSE)),"No Disagg",VLOOKUP(TRIM(F1308),dim_disaggs!A:B,2,FALSE))</f>
        <v>No Disagg</v>
      </c>
      <c r="AR1308" s="19" t="str">
        <f>IF(ISNA(VLOOKUP(AQ1308,dim_disaggs!B:C,2,FALSE)),"",VLOOKUP(AQ1308,dim_disaggs!B:C,2,FALSE))</f>
        <v>werJlVT6sf3</v>
      </c>
      <c r="AU1308" s="72" t="s">
        <v>755</v>
      </c>
      <c r="AV1308" s="73" t="s">
        <v>755</v>
      </c>
      <c r="AW1308" s="66" t="s">
        <v>755</v>
      </c>
      <c r="AX1308" s="66" t="s">
        <v>755</v>
      </c>
      <c r="BA1308" s="105" t="str">
        <f t="shared" si="189"/>
        <v/>
      </c>
      <c r="BB1308" s="20" t="str">
        <f t="shared" si="190"/>
        <v/>
      </c>
      <c r="BE1308" s="75" t="s">
        <v>755</v>
      </c>
      <c r="BF1308" s="73" t="s">
        <v>755</v>
      </c>
      <c r="BG1308" s="55" t="s">
        <v>755</v>
      </c>
      <c r="BH1308" s="76" t="s">
        <v>755</v>
      </c>
      <c r="BI1308" s="20" t="s">
        <v>755</v>
      </c>
      <c r="BJ1308" s="20" t="s">
        <v>755</v>
      </c>
      <c r="BK1308" s="55" t="s">
        <v>755</v>
      </c>
      <c r="BL1308" s="71" t="s">
        <v>755</v>
      </c>
      <c r="BM1308" s="77" t="s">
        <v>755</v>
      </c>
      <c r="BN1308" s="78" t="s">
        <v>755</v>
      </c>
      <c r="BO1308" s="77" t="s">
        <v>755</v>
      </c>
      <c r="BP1308" s="78" t="s">
        <v>755</v>
      </c>
    </row>
    <row r="1309" spans="1:68" x14ac:dyDescent="0.2">
      <c r="A1309" s="20" t="s">
        <v>95</v>
      </c>
      <c r="B1309" s="20" t="s">
        <v>1502</v>
      </c>
      <c r="C1309" s="20" t="s">
        <v>900</v>
      </c>
      <c r="D1309" s="20" t="s">
        <v>2136</v>
      </c>
      <c r="E1309" s="20" t="s">
        <v>77</v>
      </c>
      <c r="G1309" s="20" t="s">
        <v>2442</v>
      </c>
      <c r="I1309" s="19">
        <f t="shared" si="191"/>
        <v>25</v>
      </c>
      <c r="J1309" s="20" t="s">
        <v>755</v>
      </c>
      <c r="K1309" s="20" t="s">
        <v>2248</v>
      </c>
      <c r="L1309" s="95" t="str">
        <f>IF(M1309&lt;&gt;"",IF(NOT(ISNA(INDEX(cc!B:B,MATCH(M1309,cc!A:A,0)))),INDEX(cc!B:B,MATCH(M1309,cc!A:A,0)),"0"),"")</f>
        <v>default</v>
      </c>
      <c r="M1309" s="97" t="s">
        <v>13</v>
      </c>
      <c r="N1309" s="28" t="str">
        <f t="shared" si="192"/>
        <v xml:space="preserve"> TARGET</v>
      </c>
      <c r="O1309" s="19" t="str">
        <f t="shared" si="185"/>
        <v>LAB_PT_VL (P, DSD) TARGET: Perform VL Test and Participate in PT</v>
      </c>
      <c r="P1309" s="19" t="str">
        <f t="shared" si="186"/>
        <v>LAB_PT_VL (P, DSD) TARGET: Perform VL Test and Participate in PT</v>
      </c>
      <c r="Q1309" s="19" t="str">
        <f t="shared" si="184"/>
        <v>LAB_PT_VL (P, DSD) TARGET</v>
      </c>
      <c r="R1309" s="19" t="str">
        <f t="shared" si="187"/>
        <v>LAB_PT_VL_P_DSD_TARGET</v>
      </c>
      <c r="S1309" s="19" t="str">
        <f t="shared" si="188"/>
        <v>LAB_PT_VL_P_DSD_TARGET</v>
      </c>
      <c r="T1309" s="19" t="b">
        <f>NOT(ISNA(VLOOKUP(B1309,dbcodes!A:B,2,FALSE)))</f>
        <v>1</v>
      </c>
      <c r="U1309" s="19" t="str">
        <f>IF(ISNA(VLOOKUP(B1309,dbcodes!A:B,2,FALSE)),des!R728,VLOOKUP(B1309,dbcodes!A:B,2,FALSE))</f>
        <v>LAB_PT_VL_P_DSD_TARGET</v>
      </c>
      <c r="V1309" s="20" t="s">
        <v>2339</v>
      </c>
      <c r="W1309" s="107" t="str">
        <f>IF(ISNA(VLOOKUP(C1309,descriptions!A:B,2,FALSE)),des!V728,IF(G1309=" TARGET","Target ","")&amp;VLOOKUP(C1309,descriptions!A:B,2,FALSE))</f>
        <v>Number of HIV-positive adults and children receiving care and support services outside of the health facility.</v>
      </c>
      <c r="X1309" s="20" t="s">
        <v>4</v>
      </c>
      <c r="Y1309" s="20" t="s">
        <v>831</v>
      </c>
      <c r="Z1309" s="20" t="s">
        <v>836</v>
      </c>
      <c r="AA1309" s="20" t="s">
        <v>102</v>
      </c>
      <c r="AB1309" s="20" t="s">
        <v>755</v>
      </c>
      <c r="AC1309" s="19" t="str">
        <f>IF(AB1309&lt;&gt;"",IF(NOT(ISNA(INDEX(os!A:A,MATCH(AB1309,os!B:B,0)))),INDEX(os!A:A,MATCH(AB1309,os!B:B,0)),"0"),"")</f>
        <v/>
      </c>
      <c r="AD1309" s="20" t="s">
        <v>830</v>
      </c>
      <c r="AH1309" s="93" t="str">
        <f>IF(NOT(ISNA(VLOOKUP(B:B,ResultsTargets!A:A,1,0))),"TRUE","")</f>
        <v/>
      </c>
      <c r="AI1309" s="19" t="str">
        <f>IF(ISNA(VLOOKUP(C1309,dim_techarea!A:B,2,FALSE)),"",VLOOKUP(C1309,dim_techarea!A:B,2,FALSE))</f>
        <v>LAB_PT_VL</v>
      </c>
      <c r="AJ1309" s="19" t="str">
        <f>IF(ISNA(VLOOKUP(AI1309,dim_techarea!B:C,2,FALSE)),"",VLOOKUP(AI1309,dim_techarea!B:C,2,FALSE))</f>
        <v>uYs8rdkonOH</v>
      </c>
      <c r="AK1309" s="19" t="str">
        <f>IF(ISNA(VLOOKUP(TRIM(G1309),dim_targetsresults!A:B,2,FALSE)),"",VLOOKUP(TRIM(G1309),dim_targetsresults!A:C,2,FALSE))</f>
        <v>MER Targets</v>
      </c>
      <c r="AL1309" s="19" t="str">
        <f>IF(ISNA(VLOOKUP(AK1309,dim_targetsresults!B:C,2,FALSE)),"",VLOOKUP(AK1309,dim_targetsresults!B:C,2,FALSE))</f>
        <v>W8imnja2Owd</v>
      </c>
      <c r="AM1309" s="19" t="str">
        <f>IF(ISNA(VLOOKUP(TRIM(D1309),dim_numeratordenominator!A:B,2,FALSE)),"",VLOOKUP(TRIM(D1309),dim_numeratordenominator!A:C,2,FALSE))</f>
        <v/>
      </c>
      <c r="AN1309" s="19" t="str">
        <f>IF(ISNA(VLOOKUP(AM1309,dim_numeratordenominator!B:C,2,FALSE)),"",VLOOKUP(AM1309,dim_numeratordenominator!B:C,2,FALSE))</f>
        <v/>
      </c>
      <c r="AO1309" s="19" t="str">
        <f>IF(ISNA(VLOOKUP(TRIM(E1309),dim_supporttype!A:B,2,FALSE)),"",VLOOKUP(TRIM(E1309),dim_supporttype!A:C,2,FALSE))</f>
        <v>DSD</v>
      </c>
      <c r="AP1309" s="19" t="str">
        <f>IF(ISNA(VLOOKUP(AO1309,dim_supporttype!B:C,2,FALSE)),"",VLOOKUP(AO1309,dim_supporttype!B:C,2,FALSE))</f>
        <v>iM13vdNLWKb</v>
      </c>
      <c r="AQ1309" s="19" t="str">
        <f>IF(ISNA(VLOOKUP(TRIM(F1309),dim_disaggs!A:B,2,FALSE)),"No Disagg",VLOOKUP(TRIM(F1309),dim_disaggs!A:B,2,FALSE))</f>
        <v>No Disagg</v>
      </c>
      <c r="AR1309" s="19" t="str">
        <f>IF(ISNA(VLOOKUP(AQ1309,dim_disaggs!B:C,2,FALSE)),"",VLOOKUP(AQ1309,dim_disaggs!B:C,2,FALSE))</f>
        <v>werJlVT6sf3</v>
      </c>
      <c r="AU1309" s="72" t="s">
        <v>755</v>
      </c>
      <c r="AV1309" s="73" t="s">
        <v>755</v>
      </c>
      <c r="AW1309" s="66" t="s">
        <v>755</v>
      </c>
      <c r="AX1309" s="66" t="s">
        <v>755</v>
      </c>
      <c r="BA1309" s="105" t="str">
        <f t="shared" si="189"/>
        <v/>
      </c>
      <c r="BB1309" s="20" t="str">
        <f t="shared" si="190"/>
        <v/>
      </c>
      <c r="BE1309" s="75" t="s">
        <v>755</v>
      </c>
      <c r="BF1309" s="73" t="s">
        <v>755</v>
      </c>
      <c r="BG1309" s="55" t="s">
        <v>755</v>
      </c>
      <c r="BH1309" s="76" t="s">
        <v>755</v>
      </c>
      <c r="BI1309" s="20" t="s">
        <v>755</v>
      </c>
      <c r="BJ1309" s="20" t="s">
        <v>755</v>
      </c>
      <c r="BK1309" s="55" t="s">
        <v>755</v>
      </c>
      <c r="BL1309" s="71" t="s">
        <v>755</v>
      </c>
      <c r="BM1309" s="77" t="s">
        <v>755</v>
      </c>
      <c r="BN1309" s="78" t="s">
        <v>755</v>
      </c>
      <c r="BO1309" s="77" t="s">
        <v>755</v>
      </c>
      <c r="BP1309" s="78" t="s">
        <v>755</v>
      </c>
    </row>
    <row r="1310" spans="1:68" x14ac:dyDescent="0.2">
      <c r="A1310" s="20" t="s">
        <v>95</v>
      </c>
      <c r="B1310" s="20" t="s">
        <v>1504</v>
      </c>
      <c r="C1310" s="20" t="s">
        <v>900</v>
      </c>
      <c r="D1310" s="20" t="s">
        <v>2136</v>
      </c>
      <c r="E1310" s="20" t="s">
        <v>78</v>
      </c>
      <c r="G1310" s="20" t="s">
        <v>2442</v>
      </c>
      <c r="I1310" s="19">
        <f t="shared" si="191"/>
        <v>24</v>
      </c>
      <c r="J1310" s="20" t="s">
        <v>755</v>
      </c>
      <c r="K1310" s="20" t="s">
        <v>2248</v>
      </c>
      <c r="L1310" s="95" t="str">
        <f>IF(M1310&lt;&gt;"",IF(NOT(ISNA(INDEX(cc!B:B,MATCH(M1310,cc!A:A,0)))),INDEX(cc!B:B,MATCH(M1310,cc!A:A,0)),"0"),"")</f>
        <v>default</v>
      </c>
      <c r="M1310" s="97" t="s">
        <v>13</v>
      </c>
      <c r="N1310" s="28" t="str">
        <f t="shared" si="192"/>
        <v xml:space="preserve"> TARGET</v>
      </c>
      <c r="O1310" s="19" t="str">
        <f t="shared" si="185"/>
        <v>LAB_PT_VL (P, TA) TARGET: Perform VL Test and Participate in PT</v>
      </c>
      <c r="P1310" s="19" t="str">
        <f t="shared" si="186"/>
        <v>LAB_PT_VL (P, TA) TARGET: Perform VL Test and Participate in PT</v>
      </c>
      <c r="Q1310" s="19" t="str">
        <f t="shared" si="184"/>
        <v>LAB_PT_VL (P, TA) TARGET</v>
      </c>
      <c r="R1310" s="19" t="str">
        <f t="shared" si="187"/>
        <v>LAB_PT_VL_P_TA_TARGET</v>
      </c>
      <c r="S1310" s="19" t="str">
        <f t="shared" si="188"/>
        <v>LAB_PT_VL_P_TA_TARGET</v>
      </c>
      <c r="T1310" s="19" t="b">
        <f>NOT(ISNA(VLOOKUP(B1310,dbcodes!A:B,2,FALSE)))</f>
        <v>1</v>
      </c>
      <c r="U1310" s="19" t="str">
        <f>IF(ISNA(VLOOKUP(B1310,dbcodes!A:B,2,FALSE)),des!R729,VLOOKUP(B1310,dbcodes!A:B,2,FALSE))</f>
        <v>LAB_PT_VL_P_TA_TARGET</v>
      </c>
      <c r="V1310" s="20" t="s">
        <v>2339</v>
      </c>
      <c r="W1310" s="107" t="str">
        <f>IF(ISNA(VLOOKUP(C1310,descriptions!A:B,2,FALSE)),des!V729,IF(G1310=" TARGET","Target ","")&amp;VLOOKUP(C1310,descriptions!A:B,2,FALSE))</f>
        <v>Number of HIV-positive adults and children receiving care and support services outside of the health facility.</v>
      </c>
      <c r="X1310" s="20" t="s">
        <v>4</v>
      </c>
      <c r="Y1310" s="20" t="s">
        <v>831</v>
      </c>
      <c r="Z1310" s="20" t="s">
        <v>836</v>
      </c>
      <c r="AA1310" s="20" t="s">
        <v>102</v>
      </c>
      <c r="AB1310" s="20" t="s">
        <v>755</v>
      </c>
      <c r="AC1310" s="19" t="str">
        <f>IF(AB1310&lt;&gt;"",IF(NOT(ISNA(INDEX(os!A:A,MATCH(AB1310,os!B:B,0)))),INDEX(os!A:A,MATCH(AB1310,os!B:B,0)),"0"),"")</f>
        <v/>
      </c>
      <c r="AD1310" s="20" t="s">
        <v>830</v>
      </c>
      <c r="AH1310" s="93" t="str">
        <f>IF(NOT(ISNA(VLOOKUP(B:B,ResultsTargets!A:A,1,0))),"TRUE","")</f>
        <v/>
      </c>
      <c r="AI1310" s="19" t="str">
        <f>IF(ISNA(VLOOKUP(C1310,dim_techarea!A:B,2,FALSE)),"",VLOOKUP(C1310,dim_techarea!A:B,2,FALSE))</f>
        <v>LAB_PT_VL</v>
      </c>
      <c r="AJ1310" s="19" t="str">
        <f>IF(ISNA(VLOOKUP(AI1310,dim_techarea!B:C,2,FALSE)),"",VLOOKUP(AI1310,dim_techarea!B:C,2,FALSE))</f>
        <v>uYs8rdkonOH</v>
      </c>
      <c r="AK1310" s="19" t="str">
        <f>IF(ISNA(VLOOKUP(TRIM(G1310),dim_targetsresults!A:B,2,FALSE)),"",VLOOKUP(TRIM(G1310),dim_targetsresults!A:C,2,FALSE))</f>
        <v>MER Targets</v>
      </c>
      <c r="AL1310" s="19" t="str">
        <f>IF(ISNA(VLOOKUP(AK1310,dim_targetsresults!B:C,2,FALSE)),"",VLOOKUP(AK1310,dim_targetsresults!B:C,2,FALSE))</f>
        <v>W8imnja2Owd</v>
      </c>
      <c r="AM1310" s="19" t="str">
        <f>IF(ISNA(VLOOKUP(TRIM(D1310),dim_numeratordenominator!A:B,2,FALSE)),"",VLOOKUP(TRIM(D1310),dim_numeratordenominator!A:C,2,FALSE))</f>
        <v/>
      </c>
      <c r="AN1310" s="19" t="str">
        <f>IF(ISNA(VLOOKUP(AM1310,dim_numeratordenominator!B:C,2,FALSE)),"",VLOOKUP(AM1310,dim_numeratordenominator!B:C,2,FALSE))</f>
        <v/>
      </c>
      <c r="AO1310" s="19" t="str">
        <f>IF(ISNA(VLOOKUP(TRIM(E1310),dim_supporttype!A:B,2,FALSE)),"",VLOOKUP(TRIM(E1310),dim_supporttype!A:C,2,FALSE))</f>
        <v>TA</v>
      </c>
      <c r="AP1310" s="19" t="str">
        <f>IF(ISNA(VLOOKUP(AO1310,dim_supporttype!B:C,2,FALSE)),"",VLOOKUP(AO1310,dim_supporttype!B:C,2,FALSE))</f>
        <v>cRAGKdWIDn4</v>
      </c>
      <c r="AQ1310" s="19" t="str">
        <f>IF(ISNA(VLOOKUP(TRIM(F1310),dim_disaggs!A:B,2,FALSE)),"No Disagg",VLOOKUP(TRIM(F1310),dim_disaggs!A:B,2,FALSE))</f>
        <v>No Disagg</v>
      </c>
      <c r="AR1310" s="19" t="str">
        <f>IF(ISNA(VLOOKUP(AQ1310,dim_disaggs!B:C,2,FALSE)),"",VLOOKUP(AQ1310,dim_disaggs!B:C,2,FALSE))</f>
        <v>werJlVT6sf3</v>
      </c>
      <c r="AU1310" s="72" t="s">
        <v>755</v>
      </c>
      <c r="AV1310" s="73" t="s">
        <v>755</v>
      </c>
      <c r="AW1310" s="66" t="s">
        <v>755</v>
      </c>
      <c r="AX1310" s="66" t="s">
        <v>755</v>
      </c>
      <c r="BA1310" s="105" t="str">
        <f t="shared" si="189"/>
        <v/>
      </c>
      <c r="BB1310" s="20" t="str">
        <f t="shared" si="190"/>
        <v/>
      </c>
      <c r="BE1310" s="75" t="s">
        <v>755</v>
      </c>
      <c r="BF1310" s="73" t="s">
        <v>755</v>
      </c>
      <c r="BG1310" s="55" t="s">
        <v>755</v>
      </c>
      <c r="BH1310" s="76" t="s">
        <v>755</v>
      </c>
      <c r="BI1310" s="20" t="s">
        <v>755</v>
      </c>
      <c r="BJ1310" s="20" t="s">
        <v>755</v>
      </c>
      <c r="BK1310" s="55" t="s">
        <v>755</v>
      </c>
      <c r="BL1310" s="71" t="s">
        <v>755</v>
      </c>
      <c r="BM1310" s="77" t="s">
        <v>755</v>
      </c>
      <c r="BN1310" s="78" t="s">
        <v>755</v>
      </c>
      <c r="BO1310" s="77" t="s">
        <v>755</v>
      </c>
      <c r="BP1310" s="78" t="s">
        <v>755</v>
      </c>
    </row>
    <row r="1311" spans="1:68" x14ac:dyDescent="0.2">
      <c r="A1311" s="20" t="s">
        <v>95</v>
      </c>
      <c r="B1311" s="20" t="s">
        <v>1506</v>
      </c>
      <c r="C1311" s="20" t="s">
        <v>900</v>
      </c>
      <c r="D1311" s="20" t="s">
        <v>2137</v>
      </c>
      <c r="E1311" s="20" t="s">
        <v>77</v>
      </c>
      <c r="G1311" s="20" t="s">
        <v>2442</v>
      </c>
      <c r="I1311" s="19">
        <f t="shared" si="191"/>
        <v>25</v>
      </c>
      <c r="J1311" s="20" t="s">
        <v>755</v>
      </c>
      <c r="K1311" s="20" t="s">
        <v>2249</v>
      </c>
      <c r="L1311" s="95" t="str">
        <f>IF(M1311&lt;&gt;"",IF(NOT(ISNA(INDEX(cc!B:B,MATCH(M1311,cc!A:A,0)))),INDEX(cc!B:B,MATCH(M1311,cc!A:A,0)),"0"),"")</f>
        <v>default</v>
      </c>
      <c r="M1311" s="97" t="s">
        <v>13</v>
      </c>
      <c r="N1311" s="28" t="str">
        <f t="shared" si="192"/>
        <v xml:space="preserve"> TARGET</v>
      </c>
      <c r="O1311" s="19" t="str">
        <f t="shared" si="185"/>
        <v>LAB_PT_VL (S, DSD) TARGET: Perform VL Test, Participate and pass PT</v>
      </c>
      <c r="P1311" s="19" t="str">
        <f t="shared" si="186"/>
        <v>LAB_PT_VL (S, DSD) TARGET: Perform VL Test, Participate and pass PT</v>
      </c>
      <c r="Q1311" s="19" t="str">
        <f t="shared" si="184"/>
        <v>LAB_PT_VL (S, DSD) TARGET</v>
      </c>
      <c r="R1311" s="19" t="str">
        <f t="shared" si="187"/>
        <v>LAB_PT_VL_S_DSD_TARGET</v>
      </c>
      <c r="S1311" s="19" t="str">
        <f t="shared" si="188"/>
        <v>LAB_PT_VL_S_DSD_TARGET</v>
      </c>
      <c r="T1311" s="19" t="b">
        <f>NOT(ISNA(VLOOKUP(B1311,dbcodes!A:B,2,FALSE)))</f>
        <v>1</v>
      </c>
      <c r="U1311" s="19" t="str">
        <f>IF(ISNA(VLOOKUP(B1311,dbcodes!A:B,2,FALSE)),des!R730,VLOOKUP(B1311,dbcodes!A:B,2,FALSE))</f>
        <v>LAB_PT_VL_S_DSD_TARGET</v>
      </c>
      <c r="V1311" s="20" t="s">
        <v>2341</v>
      </c>
      <c r="W1311" s="107" t="str">
        <f>IF(ISNA(VLOOKUP(C1311,descriptions!A:B,2,FALSE)),des!V730,IF(G1311=" TARGET","Target ","")&amp;VLOOKUP(C1311,descriptions!A:B,2,FALSE))</f>
        <v>Number of HIV-positive adults and children receiving care and support services outside of the health facility.</v>
      </c>
      <c r="X1311" s="20" t="s">
        <v>4</v>
      </c>
      <c r="Y1311" s="20" t="s">
        <v>831</v>
      </c>
      <c r="Z1311" s="20" t="s">
        <v>836</v>
      </c>
      <c r="AA1311" s="20" t="s">
        <v>102</v>
      </c>
      <c r="AB1311" s="20" t="s">
        <v>755</v>
      </c>
      <c r="AC1311" s="19" t="str">
        <f>IF(AB1311&lt;&gt;"",IF(NOT(ISNA(INDEX(os!A:A,MATCH(AB1311,os!B:B,0)))),INDEX(os!A:A,MATCH(AB1311,os!B:B,0)),"0"),"")</f>
        <v/>
      </c>
      <c r="AD1311" s="20" t="s">
        <v>830</v>
      </c>
      <c r="AH1311" s="93" t="str">
        <f>IF(NOT(ISNA(VLOOKUP(B:B,ResultsTargets!A:A,1,0))),"TRUE","")</f>
        <v/>
      </c>
      <c r="AI1311" s="19" t="str">
        <f>IF(ISNA(VLOOKUP(C1311,dim_techarea!A:B,2,FALSE)),"",VLOOKUP(C1311,dim_techarea!A:B,2,FALSE))</f>
        <v>LAB_PT_VL</v>
      </c>
      <c r="AJ1311" s="19" t="str">
        <f>IF(ISNA(VLOOKUP(AI1311,dim_techarea!B:C,2,FALSE)),"",VLOOKUP(AI1311,dim_techarea!B:C,2,FALSE))</f>
        <v>uYs8rdkonOH</v>
      </c>
      <c r="AK1311" s="19" t="str">
        <f>IF(ISNA(VLOOKUP(TRIM(G1311),dim_targetsresults!A:B,2,FALSE)),"",VLOOKUP(TRIM(G1311),dim_targetsresults!A:C,2,FALSE))</f>
        <v>MER Targets</v>
      </c>
      <c r="AL1311" s="19" t="str">
        <f>IF(ISNA(VLOOKUP(AK1311,dim_targetsresults!B:C,2,FALSE)),"",VLOOKUP(AK1311,dim_targetsresults!B:C,2,FALSE))</f>
        <v>W8imnja2Owd</v>
      </c>
      <c r="AM1311" s="19" t="str">
        <f>IF(ISNA(VLOOKUP(TRIM(D1311),dim_numeratordenominator!A:B,2,FALSE)),"",VLOOKUP(TRIM(D1311),dim_numeratordenominator!A:C,2,FALSE))</f>
        <v/>
      </c>
      <c r="AN1311" s="19" t="str">
        <f>IF(ISNA(VLOOKUP(AM1311,dim_numeratordenominator!B:C,2,FALSE)),"",VLOOKUP(AM1311,dim_numeratordenominator!B:C,2,FALSE))</f>
        <v/>
      </c>
      <c r="AO1311" s="19" t="str">
        <f>IF(ISNA(VLOOKUP(TRIM(E1311),dim_supporttype!A:B,2,FALSE)),"",VLOOKUP(TRIM(E1311),dim_supporttype!A:C,2,FALSE))</f>
        <v>DSD</v>
      </c>
      <c r="AP1311" s="19" t="str">
        <f>IF(ISNA(VLOOKUP(AO1311,dim_supporttype!B:C,2,FALSE)),"",VLOOKUP(AO1311,dim_supporttype!B:C,2,FALSE))</f>
        <v>iM13vdNLWKb</v>
      </c>
      <c r="AQ1311" s="19" t="str">
        <f>IF(ISNA(VLOOKUP(TRIM(F1311),dim_disaggs!A:B,2,FALSE)),"No Disagg",VLOOKUP(TRIM(F1311),dim_disaggs!A:B,2,FALSE))</f>
        <v>No Disagg</v>
      </c>
      <c r="AR1311" s="19" t="str">
        <f>IF(ISNA(VLOOKUP(AQ1311,dim_disaggs!B:C,2,FALSE)),"",VLOOKUP(AQ1311,dim_disaggs!B:C,2,FALSE))</f>
        <v>werJlVT6sf3</v>
      </c>
      <c r="AU1311" s="72" t="s">
        <v>755</v>
      </c>
      <c r="AV1311" s="73" t="s">
        <v>755</v>
      </c>
      <c r="AW1311" s="66" t="s">
        <v>755</v>
      </c>
      <c r="AX1311" s="66" t="s">
        <v>755</v>
      </c>
      <c r="BA1311" s="105" t="str">
        <f t="shared" si="189"/>
        <v/>
      </c>
      <c r="BB1311" s="20" t="str">
        <f t="shared" si="190"/>
        <v/>
      </c>
      <c r="BE1311" s="75" t="s">
        <v>755</v>
      </c>
      <c r="BF1311" s="73" t="s">
        <v>755</v>
      </c>
      <c r="BG1311" s="55" t="s">
        <v>755</v>
      </c>
      <c r="BH1311" s="76" t="s">
        <v>755</v>
      </c>
      <c r="BI1311" s="20" t="s">
        <v>755</v>
      </c>
      <c r="BJ1311" s="20" t="s">
        <v>755</v>
      </c>
      <c r="BK1311" s="55" t="s">
        <v>755</v>
      </c>
      <c r="BL1311" s="71" t="s">
        <v>755</v>
      </c>
      <c r="BM1311" s="77" t="s">
        <v>755</v>
      </c>
      <c r="BN1311" s="78" t="s">
        <v>755</v>
      </c>
      <c r="BO1311" s="77" t="s">
        <v>755</v>
      </c>
      <c r="BP1311" s="78" t="s">
        <v>755</v>
      </c>
    </row>
    <row r="1312" spans="1:68" x14ac:dyDescent="0.2">
      <c r="A1312" s="20" t="s">
        <v>95</v>
      </c>
      <c r="B1312" s="20" t="s">
        <v>1508</v>
      </c>
      <c r="C1312" s="20" t="s">
        <v>900</v>
      </c>
      <c r="D1312" s="20" t="s">
        <v>2137</v>
      </c>
      <c r="E1312" s="20" t="s">
        <v>78</v>
      </c>
      <c r="G1312" s="20" t="s">
        <v>2442</v>
      </c>
      <c r="I1312" s="19">
        <f t="shared" si="191"/>
        <v>24</v>
      </c>
      <c r="J1312" s="20" t="s">
        <v>755</v>
      </c>
      <c r="K1312" s="20" t="s">
        <v>2249</v>
      </c>
      <c r="L1312" s="95" t="str">
        <f>IF(M1312&lt;&gt;"",IF(NOT(ISNA(INDEX(cc!B:B,MATCH(M1312,cc!A:A,0)))),INDEX(cc!B:B,MATCH(M1312,cc!A:A,0)),"0"),"")</f>
        <v>default</v>
      </c>
      <c r="M1312" s="97" t="s">
        <v>13</v>
      </c>
      <c r="N1312" s="28" t="str">
        <f t="shared" si="192"/>
        <v xml:space="preserve"> TARGET</v>
      </c>
      <c r="O1312" s="19" t="str">
        <f t="shared" si="185"/>
        <v>LAB_PT_VL (S, TA) TARGET: Perform VL Test, Participate and pass PT</v>
      </c>
      <c r="P1312" s="19" t="str">
        <f t="shared" si="186"/>
        <v>LAB_PT_VL (S, TA) TARGET: Perform VL Test, Participate and pass PT</v>
      </c>
      <c r="Q1312" s="19" t="str">
        <f t="shared" si="184"/>
        <v>LAB_PT_VL (S, TA) TARGET</v>
      </c>
      <c r="R1312" s="19" t="str">
        <f t="shared" si="187"/>
        <v>LAB_PT_VL_S_TA_TARGET</v>
      </c>
      <c r="S1312" s="19" t="str">
        <f t="shared" si="188"/>
        <v>LAB_PT_VL_S_TA_TARGET</v>
      </c>
      <c r="T1312" s="19" t="b">
        <f>NOT(ISNA(VLOOKUP(B1312,dbcodes!A:B,2,FALSE)))</f>
        <v>1</v>
      </c>
      <c r="U1312" s="19" t="str">
        <f>IF(ISNA(VLOOKUP(B1312,dbcodes!A:B,2,FALSE)),des!R731,VLOOKUP(B1312,dbcodes!A:B,2,FALSE))</f>
        <v>LAB_PT_VL_S_TA_TARGET</v>
      </c>
      <c r="V1312" s="20" t="s">
        <v>2341</v>
      </c>
      <c r="W1312" s="107" t="str">
        <f>IF(ISNA(VLOOKUP(C1312,descriptions!A:B,2,FALSE)),des!V731,IF(G1312=" TARGET","Target ","")&amp;VLOOKUP(C1312,descriptions!A:B,2,FALSE))</f>
        <v>Target number of HIV-positive adults and children receiving care and support services outside of the health facility.</v>
      </c>
      <c r="X1312" s="20" t="s">
        <v>4</v>
      </c>
      <c r="Y1312" s="20" t="s">
        <v>831</v>
      </c>
      <c r="Z1312" s="20" t="s">
        <v>836</v>
      </c>
      <c r="AA1312" s="20" t="s">
        <v>102</v>
      </c>
      <c r="AB1312" s="20" t="s">
        <v>755</v>
      </c>
      <c r="AC1312" s="19" t="str">
        <f>IF(AB1312&lt;&gt;"",IF(NOT(ISNA(INDEX(os!A:A,MATCH(AB1312,os!B:B,0)))),INDEX(os!A:A,MATCH(AB1312,os!B:B,0)),"0"),"")</f>
        <v/>
      </c>
      <c r="AD1312" s="20" t="s">
        <v>830</v>
      </c>
      <c r="AH1312" s="93" t="str">
        <f>IF(NOT(ISNA(VLOOKUP(B:B,ResultsTargets!A:A,1,0))),"TRUE","")</f>
        <v/>
      </c>
      <c r="AI1312" s="19" t="str">
        <f>IF(ISNA(VLOOKUP(C1312,dim_techarea!A:B,2,FALSE)),"",VLOOKUP(C1312,dim_techarea!A:B,2,FALSE))</f>
        <v>LAB_PT_VL</v>
      </c>
      <c r="AJ1312" s="19" t="str">
        <f>IF(ISNA(VLOOKUP(AI1312,dim_techarea!B:C,2,FALSE)),"",VLOOKUP(AI1312,dim_techarea!B:C,2,FALSE))</f>
        <v>uYs8rdkonOH</v>
      </c>
      <c r="AK1312" s="19" t="str">
        <f>IF(ISNA(VLOOKUP(TRIM(G1312),dim_targetsresults!A:B,2,FALSE)),"",VLOOKUP(TRIM(G1312),dim_targetsresults!A:C,2,FALSE))</f>
        <v>MER Targets</v>
      </c>
      <c r="AL1312" s="19" t="str">
        <f>IF(ISNA(VLOOKUP(AK1312,dim_targetsresults!B:C,2,FALSE)),"",VLOOKUP(AK1312,dim_targetsresults!B:C,2,FALSE))</f>
        <v>W8imnja2Owd</v>
      </c>
      <c r="AM1312" s="19" t="str">
        <f>IF(ISNA(VLOOKUP(TRIM(D1312),dim_numeratordenominator!A:B,2,FALSE)),"",VLOOKUP(TRIM(D1312),dim_numeratordenominator!A:C,2,FALSE))</f>
        <v/>
      </c>
      <c r="AN1312" s="19" t="str">
        <f>IF(ISNA(VLOOKUP(AM1312,dim_numeratordenominator!B:C,2,FALSE)),"",VLOOKUP(AM1312,dim_numeratordenominator!B:C,2,FALSE))</f>
        <v/>
      </c>
      <c r="AO1312" s="19" t="str">
        <f>IF(ISNA(VLOOKUP(TRIM(E1312),dim_supporttype!A:B,2,FALSE)),"",VLOOKUP(TRIM(E1312),dim_supporttype!A:C,2,FALSE))</f>
        <v>TA</v>
      </c>
      <c r="AP1312" s="19" t="str">
        <f>IF(ISNA(VLOOKUP(AO1312,dim_supporttype!B:C,2,FALSE)),"",VLOOKUP(AO1312,dim_supporttype!B:C,2,FALSE))</f>
        <v>cRAGKdWIDn4</v>
      </c>
      <c r="AQ1312" s="19" t="str">
        <f>IF(ISNA(VLOOKUP(TRIM(F1312),dim_disaggs!A:B,2,FALSE)),"No Disagg",VLOOKUP(TRIM(F1312),dim_disaggs!A:B,2,FALSE))</f>
        <v>No Disagg</v>
      </c>
      <c r="AR1312" s="19" t="str">
        <f>IF(ISNA(VLOOKUP(AQ1312,dim_disaggs!B:C,2,FALSE)),"",VLOOKUP(AQ1312,dim_disaggs!B:C,2,FALSE))</f>
        <v>werJlVT6sf3</v>
      </c>
      <c r="AU1312" s="72" t="s">
        <v>755</v>
      </c>
      <c r="AV1312" s="73" t="s">
        <v>755</v>
      </c>
      <c r="AW1312" s="66" t="s">
        <v>755</v>
      </c>
      <c r="AX1312" s="66" t="s">
        <v>755</v>
      </c>
      <c r="BA1312" s="105" t="str">
        <f t="shared" si="189"/>
        <v/>
      </c>
      <c r="BB1312" s="20" t="str">
        <f t="shared" si="190"/>
        <v/>
      </c>
      <c r="BE1312" s="75" t="s">
        <v>755</v>
      </c>
      <c r="BF1312" s="73" t="s">
        <v>755</v>
      </c>
      <c r="BG1312" s="55" t="s">
        <v>755</v>
      </c>
      <c r="BH1312" s="76" t="s">
        <v>755</v>
      </c>
      <c r="BI1312" s="20" t="s">
        <v>755</v>
      </c>
      <c r="BJ1312" s="20" t="s">
        <v>755</v>
      </c>
      <c r="BK1312" s="55" t="s">
        <v>755</v>
      </c>
      <c r="BL1312" s="71" t="s">
        <v>755</v>
      </c>
      <c r="BM1312" s="77" t="s">
        <v>755</v>
      </c>
      <c r="BN1312" s="78" t="s">
        <v>755</v>
      </c>
      <c r="BO1312" s="77" t="s">
        <v>755</v>
      </c>
      <c r="BP1312" s="78" t="s">
        <v>755</v>
      </c>
    </row>
    <row r="1313" spans="1:68" x14ac:dyDescent="0.2">
      <c r="A1313" s="20" t="s">
        <v>95</v>
      </c>
      <c r="B1313" s="20" t="s">
        <v>1510</v>
      </c>
      <c r="C1313" s="20" t="s">
        <v>900</v>
      </c>
      <c r="D1313" s="20" t="s">
        <v>2138</v>
      </c>
      <c r="E1313" s="20" t="s">
        <v>77</v>
      </c>
      <c r="G1313" s="20" t="s">
        <v>2442</v>
      </c>
      <c r="I1313" s="19">
        <f t="shared" si="191"/>
        <v>25</v>
      </c>
      <c r="J1313" s="20" t="s">
        <v>755</v>
      </c>
      <c r="K1313" s="20" t="s">
        <v>2250</v>
      </c>
      <c r="L1313" s="95" t="str">
        <f>IF(M1313&lt;&gt;"",IF(NOT(ISNA(INDEX(cc!B:B,MATCH(M1313,cc!A:A,0)))),INDEX(cc!B:B,MATCH(M1313,cc!A:A,0)),"0"),"")</f>
        <v>default</v>
      </c>
      <c r="M1313" s="97" t="s">
        <v>13</v>
      </c>
      <c r="N1313" s="28" t="str">
        <f t="shared" si="192"/>
        <v xml:space="preserve"> TARGET</v>
      </c>
      <c r="O1313" s="19" t="str">
        <f t="shared" si="185"/>
        <v>LAB_PT_VL (X, DSD) TARGET: Perform VL Test</v>
      </c>
      <c r="P1313" s="19" t="str">
        <f t="shared" si="186"/>
        <v>LAB_PT_VL (X, DSD) TARGET: Perform VL Test</v>
      </c>
      <c r="Q1313" s="19" t="str">
        <f t="shared" si="184"/>
        <v>LAB_PT_VL (X, DSD) TARGET</v>
      </c>
      <c r="R1313" s="19" t="str">
        <f t="shared" si="187"/>
        <v>LAB_PT_VL_X_DSD_TARGET</v>
      </c>
      <c r="S1313" s="19" t="str">
        <f t="shared" si="188"/>
        <v>LAB_PT_VL_X_DSD_TARGET</v>
      </c>
      <c r="T1313" s="19" t="b">
        <f>NOT(ISNA(VLOOKUP(B1313,dbcodes!A:B,2,FALSE)))</f>
        <v>1</v>
      </c>
      <c r="U1313" s="19" t="str">
        <f>IF(ISNA(VLOOKUP(B1313,dbcodes!A:B,2,FALSE)),des!R732,VLOOKUP(B1313,dbcodes!A:B,2,FALSE))</f>
        <v>LAB_PT_VL_X_DSD_TARGET</v>
      </c>
      <c r="V1313" s="20" t="s">
        <v>2343</v>
      </c>
      <c r="W1313" s="107" t="str">
        <f>IF(ISNA(VLOOKUP(C1313,descriptions!A:B,2,FALSE)),des!V732,IF(G1313=" TARGET","Target ","")&amp;VLOOKUP(C1313,descriptions!A:B,2,FALSE))</f>
        <v>Target number of HIV-positive adults and children receiving care and support services outside of the health facility.</v>
      </c>
      <c r="X1313" s="20" t="s">
        <v>4</v>
      </c>
      <c r="Y1313" s="20" t="s">
        <v>831</v>
      </c>
      <c r="Z1313" s="20" t="s">
        <v>836</v>
      </c>
      <c r="AA1313" s="20" t="s">
        <v>102</v>
      </c>
      <c r="AB1313" s="20" t="s">
        <v>755</v>
      </c>
      <c r="AC1313" s="19" t="str">
        <f>IF(AB1313&lt;&gt;"",IF(NOT(ISNA(INDEX(os!A:A,MATCH(AB1313,os!B:B,0)))),INDEX(os!A:A,MATCH(AB1313,os!B:B,0)),"0"),"")</f>
        <v/>
      </c>
      <c r="AD1313" s="20" t="s">
        <v>830</v>
      </c>
      <c r="AH1313" s="93" t="str">
        <f>IF(NOT(ISNA(VLOOKUP(B:B,ResultsTargets!A:A,1,0))),"TRUE","")</f>
        <v/>
      </c>
      <c r="AI1313" s="19" t="str">
        <f>IF(ISNA(VLOOKUP(C1313,dim_techarea!A:B,2,FALSE)),"",VLOOKUP(C1313,dim_techarea!A:B,2,FALSE))</f>
        <v>LAB_PT_VL</v>
      </c>
      <c r="AJ1313" s="19" t="str">
        <f>IF(ISNA(VLOOKUP(AI1313,dim_techarea!B:C,2,FALSE)),"",VLOOKUP(AI1313,dim_techarea!B:C,2,FALSE))</f>
        <v>uYs8rdkonOH</v>
      </c>
      <c r="AK1313" s="19" t="str">
        <f>IF(ISNA(VLOOKUP(TRIM(G1313),dim_targetsresults!A:B,2,FALSE)),"",VLOOKUP(TRIM(G1313),dim_targetsresults!A:C,2,FALSE))</f>
        <v>MER Targets</v>
      </c>
      <c r="AL1313" s="19" t="str">
        <f>IF(ISNA(VLOOKUP(AK1313,dim_targetsresults!B:C,2,FALSE)),"",VLOOKUP(AK1313,dim_targetsresults!B:C,2,FALSE))</f>
        <v>W8imnja2Owd</v>
      </c>
      <c r="AM1313" s="19" t="str">
        <f>IF(ISNA(VLOOKUP(TRIM(D1313),dim_numeratordenominator!A:B,2,FALSE)),"",VLOOKUP(TRIM(D1313),dim_numeratordenominator!A:C,2,FALSE))</f>
        <v/>
      </c>
      <c r="AN1313" s="19" t="str">
        <f>IF(ISNA(VLOOKUP(AM1313,dim_numeratordenominator!B:C,2,FALSE)),"",VLOOKUP(AM1313,dim_numeratordenominator!B:C,2,FALSE))</f>
        <v/>
      </c>
      <c r="AO1313" s="19" t="str">
        <f>IF(ISNA(VLOOKUP(TRIM(E1313),dim_supporttype!A:B,2,FALSE)),"",VLOOKUP(TRIM(E1313),dim_supporttype!A:C,2,FALSE))</f>
        <v>DSD</v>
      </c>
      <c r="AP1313" s="19" t="str">
        <f>IF(ISNA(VLOOKUP(AO1313,dim_supporttype!B:C,2,FALSE)),"",VLOOKUP(AO1313,dim_supporttype!B:C,2,FALSE))</f>
        <v>iM13vdNLWKb</v>
      </c>
      <c r="AQ1313" s="19" t="str">
        <f>IF(ISNA(VLOOKUP(TRIM(F1313),dim_disaggs!A:B,2,FALSE)),"No Disagg",VLOOKUP(TRIM(F1313),dim_disaggs!A:B,2,FALSE))</f>
        <v>No Disagg</v>
      </c>
      <c r="AR1313" s="19" t="str">
        <f>IF(ISNA(VLOOKUP(AQ1313,dim_disaggs!B:C,2,FALSE)),"",VLOOKUP(AQ1313,dim_disaggs!B:C,2,FALSE))</f>
        <v>werJlVT6sf3</v>
      </c>
      <c r="AU1313" s="72" t="s">
        <v>755</v>
      </c>
      <c r="AV1313" s="73" t="s">
        <v>755</v>
      </c>
      <c r="AW1313" s="66" t="s">
        <v>755</v>
      </c>
      <c r="AX1313" s="66" t="s">
        <v>755</v>
      </c>
      <c r="BA1313" s="105" t="str">
        <f t="shared" si="189"/>
        <v/>
      </c>
      <c r="BB1313" s="20" t="str">
        <f t="shared" si="190"/>
        <v/>
      </c>
      <c r="BE1313" s="75" t="s">
        <v>755</v>
      </c>
      <c r="BF1313" s="73" t="s">
        <v>755</v>
      </c>
      <c r="BG1313" s="55" t="s">
        <v>755</v>
      </c>
      <c r="BH1313" s="76" t="s">
        <v>755</v>
      </c>
      <c r="BI1313" s="20" t="s">
        <v>755</v>
      </c>
      <c r="BJ1313" s="20" t="s">
        <v>755</v>
      </c>
      <c r="BK1313" s="55" t="s">
        <v>755</v>
      </c>
      <c r="BL1313" s="71" t="s">
        <v>755</v>
      </c>
      <c r="BM1313" s="77" t="s">
        <v>755</v>
      </c>
      <c r="BN1313" s="78" t="s">
        <v>755</v>
      </c>
      <c r="BO1313" s="77" t="s">
        <v>755</v>
      </c>
      <c r="BP1313" s="78" t="s">
        <v>755</v>
      </c>
    </row>
    <row r="1314" spans="1:68" x14ac:dyDescent="0.2">
      <c r="A1314" s="20" t="s">
        <v>95</v>
      </c>
      <c r="B1314" s="20" t="s">
        <v>1512</v>
      </c>
      <c r="C1314" s="20" t="s">
        <v>900</v>
      </c>
      <c r="D1314" s="20" t="s">
        <v>2138</v>
      </c>
      <c r="E1314" s="20" t="s">
        <v>78</v>
      </c>
      <c r="G1314" s="20" t="s">
        <v>2442</v>
      </c>
      <c r="I1314" s="19">
        <f t="shared" si="191"/>
        <v>24</v>
      </c>
      <c r="J1314" s="20" t="s">
        <v>755</v>
      </c>
      <c r="K1314" s="20" t="s">
        <v>2250</v>
      </c>
      <c r="L1314" s="95" t="str">
        <f>IF(M1314&lt;&gt;"",IF(NOT(ISNA(INDEX(cc!B:B,MATCH(M1314,cc!A:A,0)))),INDEX(cc!B:B,MATCH(M1314,cc!A:A,0)),"0"),"")</f>
        <v>default</v>
      </c>
      <c r="M1314" s="97" t="s">
        <v>13</v>
      </c>
      <c r="N1314" s="28" t="str">
        <f t="shared" si="192"/>
        <v xml:space="preserve"> TARGET</v>
      </c>
      <c r="O1314" s="19" t="str">
        <f t="shared" si="185"/>
        <v>LAB_PT_VL (X, TA) TARGET: Perform VL Test</v>
      </c>
      <c r="P1314" s="19" t="str">
        <f t="shared" si="186"/>
        <v>LAB_PT_VL (X, TA) TARGET: Perform VL Test</v>
      </c>
      <c r="Q1314" s="19" t="str">
        <f t="shared" si="184"/>
        <v>LAB_PT_VL (X, TA) TARGET</v>
      </c>
      <c r="R1314" s="19" t="str">
        <f t="shared" si="187"/>
        <v>LAB_PT_VL_X_TA_TARGET</v>
      </c>
      <c r="S1314" s="19" t="str">
        <f t="shared" si="188"/>
        <v>LAB_PT_VL_X_TA_TARGET</v>
      </c>
      <c r="T1314" s="19" t="b">
        <f>NOT(ISNA(VLOOKUP(B1314,dbcodes!A:B,2,FALSE)))</f>
        <v>1</v>
      </c>
      <c r="U1314" s="19" t="str">
        <f>IF(ISNA(VLOOKUP(B1314,dbcodes!A:B,2,FALSE)),des!R733,VLOOKUP(B1314,dbcodes!A:B,2,FALSE))</f>
        <v>LAB_PT_VL_X_TA_TARGET</v>
      </c>
      <c r="V1314" s="20" t="s">
        <v>2343</v>
      </c>
      <c r="W1314" s="107" t="str">
        <f>IF(ISNA(VLOOKUP(C1314,descriptions!A:B,2,FALSE)),des!V733,IF(G1314=" TARGET","Target ","")&amp;VLOOKUP(C1314,descriptions!A:B,2,FALSE))</f>
        <v>Target number of HIV-positive adults and children receiving care and support services outside of the health facility.</v>
      </c>
      <c r="X1314" s="20" t="s">
        <v>4</v>
      </c>
      <c r="Y1314" s="20" t="s">
        <v>831</v>
      </c>
      <c r="Z1314" s="20" t="s">
        <v>836</v>
      </c>
      <c r="AA1314" s="20" t="s">
        <v>102</v>
      </c>
      <c r="AB1314" s="20" t="s">
        <v>755</v>
      </c>
      <c r="AC1314" s="19" t="str">
        <f>IF(AB1314&lt;&gt;"",IF(NOT(ISNA(INDEX(os!A:A,MATCH(AB1314,os!B:B,0)))),INDEX(os!A:A,MATCH(AB1314,os!B:B,0)),"0"),"")</f>
        <v/>
      </c>
      <c r="AD1314" s="20" t="s">
        <v>830</v>
      </c>
      <c r="AH1314" s="93" t="str">
        <f>IF(NOT(ISNA(VLOOKUP(B:B,ResultsTargets!A:A,1,0))),"TRUE","")</f>
        <v/>
      </c>
      <c r="AI1314" s="19" t="str">
        <f>IF(ISNA(VLOOKUP(C1314,dim_techarea!A:B,2,FALSE)),"",VLOOKUP(C1314,dim_techarea!A:B,2,FALSE))</f>
        <v>LAB_PT_VL</v>
      </c>
      <c r="AJ1314" s="19" t="str">
        <f>IF(ISNA(VLOOKUP(AI1314,dim_techarea!B:C,2,FALSE)),"",VLOOKUP(AI1314,dim_techarea!B:C,2,FALSE))</f>
        <v>uYs8rdkonOH</v>
      </c>
      <c r="AK1314" s="19" t="str">
        <f>IF(ISNA(VLOOKUP(TRIM(G1314),dim_targetsresults!A:B,2,FALSE)),"",VLOOKUP(TRIM(G1314),dim_targetsresults!A:C,2,FALSE))</f>
        <v>MER Targets</v>
      </c>
      <c r="AL1314" s="19" t="str">
        <f>IF(ISNA(VLOOKUP(AK1314,dim_targetsresults!B:C,2,FALSE)),"",VLOOKUP(AK1314,dim_targetsresults!B:C,2,FALSE))</f>
        <v>W8imnja2Owd</v>
      </c>
      <c r="AM1314" s="19" t="str">
        <f>IF(ISNA(VLOOKUP(TRIM(D1314),dim_numeratordenominator!A:B,2,FALSE)),"",VLOOKUP(TRIM(D1314),dim_numeratordenominator!A:C,2,FALSE))</f>
        <v/>
      </c>
      <c r="AN1314" s="19" t="str">
        <f>IF(ISNA(VLOOKUP(AM1314,dim_numeratordenominator!B:C,2,FALSE)),"",VLOOKUP(AM1314,dim_numeratordenominator!B:C,2,FALSE))</f>
        <v/>
      </c>
      <c r="AO1314" s="19" t="str">
        <f>IF(ISNA(VLOOKUP(TRIM(E1314),dim_supporttype!A:B,2,FALSE)),"",VLOOKUP(TRIM(E1314),dim_supporttype!A:C,2,FALSE))</f>
        <v>TA</v>
      </c>
      <c r="AP1314" s="19" t="str">
        <f>IF(ISNA(VLOOKUP(AO1314,dim_supporttype!B:C,2,FALSE)),"",VLOOKUP(AO1314,dim_supporttype!B:C,2,FALSE))</f>
        <v>cRAGKdWIDn4</v>
      </c>
      <c r="AQ1314" s="19" t="str">
        <f>IF(ISNA(VLOOKUP(TRIM(F1314),dim_disaggs!A:B,2,FALSE)),"No Disagg",VLOOKUP(TRIM(F1314),dim_disaggs!A:B,2,FALSE))</f>
        <v>No Disagg</v>
      </c>
      <c r="AR1314" s="19" t="str">
        <f>IF(ISNA(VLOOKUP(AQ1314,dim_disaggs!B:C,2,FALSE)),"",VLOOKUP(AQ1314,dim_disaggs!B:C,2,FALSE))</f>
        <v>werJlVT6sf3</v>
      </c>
      <c r="AU1314" s="72" t="s">
        <v>755</v>
      </c>
      <c r="AV1314" s="73" t="s">
        <v>755</v>
      </c>
      <c r="AW1314" s="66" t="s">
        <v>755</v>
      </c>
      <c r="AX1314" s="66" t="s">
        <v>755</v>
      </c>
      <c r="BA1314" s="105" t="str">
        <f t="shared" si="189"/>
        <v/>
      </c>
      <c r="BB1314" s="20" t="str">
        <f t="shared" si="190"/>
        <v/>
      </c>
      <c r="BE1314" s="75" t="s">
        <v>755</v>
      </c>
      <c r="BF1314" s="73" t="s">
        <v>755</v>
      </c>
      <c r="BG1314" s="55" t="s">
        <v>755</v>
      </c>
      <c r="BH1314" s="76" t="s">
        <v>755</v>
      </c>
      <c r="BI1314" s="20" t="s">
        <v>755</v>
      </c>
      <c r="BJ1314" s="20" t="s">
        <v>755</v>
      </c>
      <c r="BK1314" s="55" t="s">
        <v>755</v>
      </c>
      <c r="BL1314" s="71" t="s">
        <v>755</v>
      </c>
      <c r="BM1314" s="77" t="s">
        <v>755</v>
      </c>
      <c r="BN1314" s="78" t="s">
        <v>755</v>
      </c>
      <c r="BO1314" s="77" t="s">
        <v>755</v>
      </c>
      <c r="BP1314" s="78" t="s">
        <v>755</v>
      </c>
    </row>
    <row r="1315" spans="1:68" x14ac:dyDescent="0.2">
      <c r="A1315" s="20" t="s">
        <v>95</v>
      </c>
      <c r="B1315" s="20" t="s">
        <v>1406</v>
      </c>
      <c r="C1315" s="20" t="s">
        <v>884</v>
      </c>
      <c r="D1315" s="20" t="s">
        <v>1</v>
      </c>
      <c r="E1315" s="20" t="s">
        <v>138</v>
      </c>
      <c r="F1315" s="20" t="s">
        <v>2187</v>
      </c>
      <c r="G1315" s="20" t="s">
        <v>20086</v>
      </c>
      <c r="H1315" s="20" t="s">
        <v>2187</v>
      </c>
      <c r="I1315" s="19">
        <f t="shared" si="191"/>
        <v>29</v>
      </c>
      <c r="J1315" s="20" t="s">
        <v>755</v>
      </c>
      <c r="K1315" s="20" t="s">
        <v>616</v>
      </c>
      <c r="L1315" s="95" t="str">
        <f>IF(M1315&lt;&gt;"",IF(NOT(ISNA(INDEX(cc!B:B,MATCH(M1315,cc!A:A,0)))),INDEX(cc!B:B,MATCH(M1315,cc!A:A,0)),"0"),"")</f>
        <v>default</v>
      </c>
      <c r="M1315" s="97" t="s">
        <v>13</v>
      </c>
      <c r="N1315" s="28" t="str">
        <f t="shared" si="192"/>
        <v/>
      </c>
      <c r="O1315" s="19" t="str">
        <f t="shared" si="185"/>
        <v>LAB_PTCQI (N, NoApp, LabType): LabSurvey</v>
      </c>
      <c r="P1315" s="19" t="str">
        <f t="shared" si="186"/>
        <v>LAB_PTCQI (N, NoApp, LabType): LabSurvey</v>
      </c>
      <c r="Q1315" s="19" t="str">
        <f t="shared" si="184"/>
        <v>LAB_PTCQI (N, NoApp, LabType)</v>
      </c>
      <c r="R1315" s="19" t="str">
        <f t="shared" si="187"/>
        <v>LAB_PTCQI_N_NoApp_LabType</v>
      </c>
      <c r="S1315" s="19" t="str">
        <f t="shared" si="188"/>
        <v>LAB_PTCQI_N_NoApp_LabType_</v>
      </c>
      <c r="T1315" s="19" t="b">
        <f>NOT(ISNA(VLOOKUP(B1315,dbcodes!A:B,2,FALSE)))</f>
        <v>1</v>
      </c>
      <c r="U1315" s="19" t="str">
        <f>IF(ISNA(VLOOKUP(B1315,dbcodes!A:B,2,FALSE)),des!R736,VLOOKUP(B1315,dbcodes!A:B,2,FALSE))</f>
        <v>LAB_PTCQI_N_NoApp_LabType</v>
      </c>
      <c r="W1315" s="107" t="str">
        <f>IF(ISNA(VLOOKUP(C1315,descriptions!A:B,2,FALSE)),des!V736,IF(G1315=" TARGET","Target ","")&amp;VLOOKUP(C1315,descriptions!A:B,2,FALSE))</f>
        <v>Number of PEPFAR-supported laboratory-based testing and/or Point-of-Care Testing (POCT) sites engaged in continuous quality Improvement (CQI) and proficiency testing (PT) activities.</v>
      </c>
      <c r="X1315" s="20" t="s">
        <v>65</v>
      </c>
      <c r="Y1315" s="20" t="s">
        <v>831</v>
      </c>
      <c r="Z1315" s="20" t="s">
        <v>836</v>
      </c>
      <c r="AA1315" s="20" t="s">
        <v>102</v>
      </c>
      <c r="AB1315" s="20" t="s">
        <v>604</v>
      </c>
      <c r="AC1315" s="19" t="str">
        <f>IF(AB1315&lt;&gt;"",IF(NOT(ISNA(INDEX(os!A:A,MATCH(AB1315,os!B:B,0)))),INDEX(os!A:A,MATCH(AB1315,os!B:B,0)),"0"),"")</f>
        <v>plFFujGMbfR</v>
      </c>
      <c r="AD1315" s="20" t="s">
        <v>830</v>
      </c>
      <c r="AH1315" s="93" t="str">
        <f>IF(NOT(ISNA(VLOOKUP(B:B,ResultsTargets!A:A,1,0))),"TRUE","")</f>
        <v/>
      </c>
      <c r="AI1315" s="19" t="str">
        <f>IF(ISNA(VLOOKUP(C1315,dim_techarea!A:B,2,FALSE)),"",VLOOKUP(C1315,dim_techarea!A:B,2,FALSE))</f>
        <v>LAB_PTCQI</v>
      </c>
      <c r="AJ1315" s="19" t="str">
        <f>IF(ISNA(VLOOKUP(AI1315,dim_techarea!B:C,2,FALSE)),"",VLOOKUP(AI1315,dim_techarea!B:C,2,FALSE))</f>
        <v>scxfIjoA6nt</v>
      </c>
      <c r="AK1315" s="19" t="str">
        <f>IF(ISNA(VLOOKUP(TRIM(G1315),dim_targetsresults!A:B,2,FALSE)),"",VLOOKUP(TRIM(G1315),dim_targetsresults!A:C,2,FALSE))</f>
        <v>MER Results</v>
      </c>
      <c r="AL1315" s="19" t="str">
        <f>IF(ISNA(VLOOKUP(AK1315,dim_targetsresults!B:C,2,FALSE)),"",VLOOKUP(AK1315,dim_targetsresults!B:C,2,FALSE))</f>
        <v>Jh0jDM5yQ2E</v>
      </c>
      <c r="AM1315" s="19" t="str">
        <f>IF(ISNA(VLOOKUP(TRIM(D1315),dim_numeratordenominator!A:B,2,FALSE)),"",VLOOKUP(TRIM(D1315),dim_numeratordenominator!A:C,2,FALSE))</f>
        <v>Numerator</v>
      </c>
      <c r="AN1315" s="19" t="str">
        <f>IF(ISNA(VLOOKUP(AM1315,dim_numeratordenominator!B:C,2,FALSE)),"",VLOOKUP(AM1315,dim_numeratordenominator!B:C,2,FALSE))</f>
        <v>Som9NRMQqV7</v>
      </c>
      <c r="AO1315" s="19" t="str">
        <f>IF(ISNA(VLOOKUP(TRIM(E1315),dim_supporttype!A:B,2,FALSE)),"",VLOOKUP(TRIM(E1315),dim_supporttype!A:C,2,FALSE))</f>
        <v>No Support Type</v>
      </c>
      <c r="AP1315" s="19" t="str">
        <f>IF(ISNA(VLOOKUP(AO1315,dim_supporttype!B:C,2,FALSE)),"",VLOOKUP(AO1315,dim_supporttype!B:C,2,FALSE))</f>
        <v>npv1nsCoe0c</v>
      </c>
      <c r="AQ1315" s="19" t="str">
        <f>IF(ISNA(VLOOKUP(TRIM(F1315),dim_disaggs!A:B,2,FALSE)),"No Disagg",VLOOKUP(TRIM(F1315),dim_disaggs!A:B,2,FALSE))</f>
        <v>LabType</v>
      </c>
      <c r="AR1315" s="19" t="str">
        <f>IF(ISNA(VLOOKUP(AQ1315,dim_disaggs!B:C,2,FALSE)),"",VLOOKUP(AQ1315,dim_disaggs!B:C,2,FALSE))</f>
        <v>g7YtBEnLDaZ</v>
      </c>
      <c r="AU1315" s="72" t="s">
        <v>755</v>
      </c>
      <c r="AV1315" s="73" t="s">
        <v>755</v>
      </c>
      <c r="AW1315" s="66" t="s">
        <v>755</v>
      </c>
      <c r="AX1315" s="66" t="s">
        <v>755</v>
      </c>
      <c r="BA1315" s="105" t="str">
        <f t="shared" si="189"/>
        <v/>
      </c>
      <c r="BB1315" s="20" t="str">
        <f t="shared" si="190"/>
        <v/>
      </c>
    </row>
    <row r="1316" spans="1:68" x14ac:dyDescent="0.2">
      <c r="A1316" s="20" t="s">
        <v>95</v>
      </c>
      <c r="B1316" s="20" t="s">
        <v>1407</v>
      </c>
      <c r="C1316" s="20" t="s">
        <v>884</v>
      </c>
      <c r="D1316" s="20" t="s">
        <v>1</v>
      </c>
      <c r="E1316" s="20" t="s">
        <v>138</v>
      </c>
      <c r="F1316" s="20" t="s">
        <v>2187</v>
      </c>
      <c r="G1316" s="20" t="s">
        <v>2442</v>
      </c>
      <c r="H1316" s="20" t="s">
        <v>2187</v>
      </c>
      <c r="I1316" s="19">
        <f t="shared" si="191"/>
        <v>36</v>
      </c>
      <c r="J1316" s="20" t="s">
        <v>755</v>
      </c>
      <c r="K1316" s="20" t="s">
        <v>616</v>
      </c>
      <c r="L1316" s="95" t="str">
        <f>IF(M1316&lt;&gt;"",IF(NOT(ISNA(INDEX(cc!B:B,MATCH(M1316,cc!A:A,0)))),INDEX(cc!B:B,MATCH(M1316,cc!A:A,0)),"0"),"")</f>
        <v>default</v>
      </c>
      <c r="M1316" s="97" t="s">
        <v>13</v>
      </c>
      <c r="N1316" s="28" t="str">
        <f t="shared" si="192"/>
        <v xml:space="preserve"> TARGET</v>
      </c>
      <c r="O1316" s="19" t="str">
        <f t="shared" si="185"/>
        <v>LAB_PTCQI (N, NoApp, LabType) TARGET: LabSurvey</v>
      </c>
      <c r="P1316" s="19" t="str">
        <f t="shared" si="186"/>
        <v>LAB_PTCQI (N, NoApp, LabType) TARGET: LabSurvey</v>
      </c>
      <c r="Q1316" s="19" t="str">
        <f t="shared" si="184"/>
        <v>LAB_PTCQI (N, NoApp, LabType) TARGET</v>
      </c>
      <c r="R1316" s="19" t="str">
        <f t="shared" si="187"/>
        <v>LAB_PTCQI_N_NoApp_LabType_TARGET</v>
      </c>
      <c r="S1316" s="19" t="str">
        <f t="shared" si="188"/>
        <v>LAB_PTCQI_N_NoApp_LabType_TARGET</v>
      </c>
      <c r="T1316" s="19" t="b">
        <f>NOT(ISNA(VLOOKUP(B1316,dbcodes!A:B,2,FALSE)))</f>
        <v>1</v>
      </c>
      <c r="U1316" s="19" t="str">
        <f>IF(ISNA(VLOOKUP(B1316,dbcodes!A:B,2,FALSE)),des!R740,VLOOKUP(B1316,dbcodes!A:B,2,FALSE))</f>
        <v>LAB_PTCQI_N_NoApp_LabType_TARGET</v>
      </c>
      <c r="W1316" s="107" t="str">
        <f>IF(ISNA(VLOOKUP(C1316,descriptions!A:B,2,FALSE)),des!V740,IF(G1316=" TARGET","Target ","")&amp;VLOOKUP(C1316,descriptions!A:B,2,FALSE))</f>
        <v>Target Number of PEPFAR-supported laboratory-based testing and/or Point-of-Care Testing (POCT) sites engaged in continuous quality Improvement (CQI) and proficiency testing (PT) activities.</v>
      </c>
      <c r="X1316" s="20" t="s">
        <v>65</v>
      </c>
      <c r="Y1316" s="20" t="s">
        <v>831</v>
      </c>
      <c r="Z1316" s="20" t="s">
        <v>836</v>
      </c>
      <c r="AA1316" s="20" t="s">
        <v>102</v>
      </c>
      <c r="AB1316" s="20" t="s">
        <v>604</v>
      </c>
      <c r="AC1316" s="19" t="str">
        <f>IF(AB1316&lt;&gt;"",IF(NOT(ISNA(INDEX(os!A:A,MATCH(AB1316,os!B:B,0)))),INDEX(os!A:A,MATCH(AB1316,os!B:B,0)),"0"),"")</f>
        <v>plFFujGMbfR</v>
      </c>
      <c r="AD1316" s="20" t="s">
        <v>830</v>
      </c>
      <c r="AH1316" s="93" t="str">
        <f>IF(NOT(ISNA(VLOOKUP(B:B,ResultsTargets!A:A,1,0))),"TRUE","")</f>
        <v/>
      </c>
      <c r="AI1316" s="19" t="str">
        <f>IF(ISNA(VLOOKUP(C1316,dim_techarea!A:B,2,FALSE)),"",VLOOKUP(C1316,dim_techarea!A:B,2,FALSE))</f>
        <v>LAB_PTCQI</v>
      </c>
      <c r="AJ1316" s="19" t="str">
        <f>IF(ISNA(VLOOKUP(AI1316,dim_techarea!B:C,2,FALSE)),"",VLOOKUP(AI1316,dim_techarea!B:C,2,FALSE))</f>
        <v>scxfIjoA6nt</v>
      </c>
      <c r="AK1316" s="19" t="str">
        <f>IF(ISNA(VLOOKUP(TRIM(G1316),dim_targetsresults!A:B,2,FALSE)),"",VLOOKUP(TRIM(G1316),dim_targetsresults!A:C,2,FALSE))</f>
        <v>MER Targets</v>
      </c>
      <c r="AL1316" s="19" t="str">
        <f>IF(ISNA(VLOOKUP(AK1316,dim_targetsresults!B:C,2,FALSE)),"",VLOOKUP(AK1316,dim_targetsresults!B:C,2,FALSE))</f>
        <v>W8imnja2Owd</v>
      </c>
      <c r="AM1316" s="19" t="str">
        <f>IF(ISNA(VLOOKUP(TRIM(D1316),dim_numeratordenominator!A:B,2,FALSE)),"",VLOOKUP(TRIM(D1316),dim_numeratordenominator!A:C,2,FALSE))</f>
        <v>Numerator</v>
      </c>
      <c r="AN1316" s="19" t="str">
        <f>IF(ISNA(VLOOKUP(AM1316,dim_numeratordenominator!B:C,2,FALSE)),"",VLOOKUP(AM1316,dim_numeratordenominator!B:C,2,FALSE))</f>
        <v>Som9NRMQqV7</v>
      </c>
      <c r="AO1316" s="19" t="str">
        <f>IF(ISNA(VLOOKUP(TRIM(E1316),dim_supporttype!A:B,2,FALSE)),"",VLOOKUP(TRIM(E1316),dim_supporttype!A:C,2,FALSE))</f>
        <v>No Support Type</v>
      </c>
      <c r="AP1316" s="19" t="str">
        <f>IF(ISNA(VLOOKUP(AO1316,dim_supporttype!B:C,2,FALSE)),"",VLOOKUP(AO1316,dim_supporttype!B:C,2,FALSE))</f>
        <v>npv1nsCoe0c</v>
      </c>
      <c r="AQ1316" s="19" t="str">
        <f>IF(ISNA(VLOOKUP(TRIM(F1316),dim_disaggs!A:B,2,FALSE)),"No Disagg",VLOOKUP(TRIM(F1316),dim_disaggs!A:B,2,FALSE))</f>
        <v>LabType</v>
      </c>
      <c r="AR1316" s="19" t="str">
        <f>IF(ISNA(VLOOKUP(AQ1316,dim_disaggs!B:C,2,FALSE)),"",VLOOKUP(AQ1316,dim_disaggs!B:C,2,FALSE))</f>
        <v>g7YtBEnLDaZ</v>
      </c>
      <c r="AU1316" s="72" t="s">
        <v>755</v>
      </c>
      <c r="AV1316" s="73" t="s">
        <v>755</v>
      </c>
      <c r="AW1316" s="66" t="s">
        <v>755</v>
      </c>
      <c r="AX1316" s="66" t="s">
        <v>755</v>
      </c>
      <c r="BA1316" s="105" t="str">
        <f t="shared" si="189"/>
        <v/>
      </c>
      <c r="BB1316" s="20" t="str">
        <f t="shared" si="190"/>
        <v/>
      </c>
    </row>
    <row r="1317" spans="1:68" x14ac:dyDescent="0.2">
      <c r="A1317" s="20" t="s">
        <v>95</v>
      </c>
      <c r="B1317" s="20" t="s">
        <v>1408</v>
      </c>
      <c r="C1317" s="20" t="s">
        <v>884</v>
      </c>
      <c r="D1317" s="20" t="s">
        <v>1</v>
      </c>
      <c r="E1317" s="20" t="s">
        <v>310</v>
      </c>
      <c r="G1317" s="20" t="s">
        <v>2442</v>
      </c>
      <c r="I1317" s="19">
        <f t="shared" si="191"/>
        <v>37</v>
      </c>
      <c r="J1317" s="20" t="s">
        <v>755</v>
      </c>
      <c r="K1317" s="20" t="s">
        <v>616</v>
      </c>
      <c r="L1317" s="95" t="str">
        <f>IF(M1317&lt;&gt;"",IF(NOT(ISNA(INDEX(cc!B:B,MATCH(M1317,cc!A:A,0)))),INDEX(cc!B:B,MATCH(M1317,cc!A:A,0)),"0"),"")</f>
        <v>default</v>
      </c>
      <c r="M1317" s="97" t="s">
        <v>13</v>
      </c>
      <c r="N1317" s="28" t="str">
        <f t="shared" si="192"/>
        <v xml:space="preserve"> TARGET</v>
      </c>
      <c r="O1317" s="19" t="str">
        <f t="shared" si="185"/>
        <v>LAB_PTCQI (N, NoApp_NARRATIVE) TARGET: LabSurvey</v>
      </c>
      <c r="P1317" s="19" t="str">
        <f t="shared" si="186"/>
        <v>LAB_PTCQI (N, NoApp_NARRATIVE) TARGET: LabSurvey</v>
      </c>
      <c r="Q1317" s="19" t="str">
        <f t="shared" si="184"/>
        <v>LAB_PTCQI (N, NoApp_NARRATIVE) TARGET</v>
      </c>
      <c r="R1317" s="19" t="str">
        <f t="shared" si="187"/>
        <v>LAB_PTCQI_N_NoApp_NARRATIVE_TARGET</v>
      </c>
      <c r="S1317" s="19" t="str">
        <f t="shared" si="188"/>
        <v>LAB_PTCQI_N_NoApp_NARRATIVE_TARGET</v>
      </c>
      <c r="T1317" s="19" t="b">
        <f>NOT(ISNA(VLOOKUP(B1317,dbcodes!A:B,2,FALSE)))</f>
        <v>1</v>
      </c>
      <c r="U1317" s="19" t="str">
        <f>IF(ISNA(VLOOKUP(B1317,dbcodes!A:B,2,FALSE)),des!R741,VLOOKUP(B1317,dbcodes!A:B,2,FALSE))</f>
        <v>LAB_PTCQI_N_NoApp_NARRATIVE_TARGET</v>
      </c>
      <c r="W1317" s="107" t="str">
        <f>IF(ISNA(VLOOKUP(C1317,descriptions!A:B,2,FALSE)),des!V741,IF(G1317=" TARGET","Target ","")&amp;VLOOKUP(C1317,descriptions!A:B,2,FALSE))</f>
        <v>Target Number of PEPFAR-supported laboratory-based testing and/or Point-of-Care Testing (POCT) sites engaged in continuous quality Improvement (CQI) and proficiency testing (PT) activities.</v>
      </c>
      <c r="X1317" s="20" t="s">
        <v>9</v>
      </c>
      <c r="Y1317" s="20" t="s">
        <v>831</v>
      </c>
      <c r="Z1317" s="20" t="s">
        <v>839</v>
      </c>
      <c r="AA1317" s="20" t="s">
        <v>102</v>
      </c>
      <c r="AB1317" s="20" t="s">
        <v>755</v>
      </c>
      <c r="AC1317" s="19" t="str">
        <f>IF(AB1317&lt;&gt;"",IF(NOT(ISNA(INDEX(os!A:A,MATCH(AB1317,os!B:B,0)))),INDEX(os!A:A,MATCH(AB1317,os!B:B,0)),"0"),"")</f>
        <v/>
      </c>
      <c r="AD1317" s="20" t="s">
        <v>830</v>
      </c>
      <c r="AH1317" s="93" t="str">
        <f>IF(NOT(ISNA(VLOOKUP(B:B,ResultsTargets!A:A,1,0))),"TRUE","")</f>
        <v/>
      </c>
      <c r="AI1317" s="19" t="str">
        <f>IF(ISNA(VLOOKUP(C1317,dim_techarea!A:B,2,FALSE)),"",VLOOKUP(C1317,dim_techarea!A:B,2,FALSE))</f>
        <v>LAB_PTCQI</v>
      </c>
      <c r="AJ1317" s="19" t="str">
        <f>IF(ISNA(VLOOKUP(AI1317,dim_techarea!B:C,2,FALSE)),"",VLOOKUP(AI1317,dim_techarea!B:C,2,FALSE))</f>
        <v>scxfIjoA6nt</v>
      </c>
      <c r="AK1317" s="19" t="str">
        <f>IF(ISNA(VLOOKUP(TRIM(G1317),dim_targetsresults!A:B,2,FALSE)),"",VLOOKUP(TRIM(G1317),dim_targetsresults!A:C,2,FALSE))</f>
        <v>MER Targets</v>
      </c>
      <c r="AL1317" s="19" t="str">
        <f>IF(ISNA(VLOOKUP(AK1317,dim_targetsresults!B:C,2,FALSE)),"",VLOOKUP(AK1317,dim_targetsresults!B:C,2,FALSE))</f>
        <v>W8imnja2Owd</v>
      </c>
      <c r="AM1317" s="19" t="str">
        <f>IF(ISNA(VLOOKUP(TRIM(D1317),dim_numeratordenominator!A:B,2,FALSE)),"",VLOOKUP(TRIM(D1317),dim_numeratordenominator!A:C,2,FALSE))</f>
        <v>Numerator</v>
      </c>
      <c r="AN1317" s="19" t="str">
        <f>IF(ISNA(VLOOKUP(AM1317,dim_numeratordenominator!B:C,2,FALSE)),"",VLOOKUP(AM1317,dim_numeratordenominator!B:C,2,FALSE))</f>
        <v>Som9NRMQqV7</v>
      </c>
      <c r="AO1317" s="19" t="str">
        <f>IF(ISNA(VLOOKUP(TRIM(E1317),dim_supporttype!A:B,2,FALSE)),"",VLOOKUP(TRIM(E1317),dim_supporttype!A:C,2,FALSE))</f>
        <v>No Support Type Narratives</v>
      </c>
      <c r="AP1317" s="19" t="str">
        <f>IF(ISNA(VLOOKUP(AO1317,dim_supporttype!B:C,2,FALSE)),"",VLOOKUP(AO1317,dim_supporttype!B:C,2,FALSE))</f>
        <v>ofm0j7b5JPu</v>
      </c>
      <c r="AQ1317" s="19" t="str">
        <f>IF(ISNA(VLOOKUP(TRIM(F1317),dim_disaggs!A:B,2,FALSE)),"No Disagg",VLOOKUP(TRIM(F1317),dim_disaggs!A:B,2,FALSE))</f>
        <v>No Disagg</v>
      </c>
      <c r="AR1317" s="19" t="str">
        <f>IF(ISNA(VLOOKUP(AQ1317,dim_disaggs!B:C,2,FALSE)),"",VLOOKUP(AQ1317,dim_disaggs!B:C,2,FALSE))</f>
        <v>werJlVT6sf3</v>
      </c>
      <c r="AU1317" s="72" t="s">
        <v>755</v>
      </c>
      <c r="AV1317" s="73" t="s">
        <v>755</v>
      </c>
      <c r="AW1317" s="66" t="s">
        <v>755</v>
      </c>
      <c r="AX1317" s="66" t="s">
        <v>755</v>
      </c>
      <c r="BA1317" s="105" t="str">
        <f t="shared" si="189"/>
        <v/>
      </c>
      <c r="BB1317" s="20" t="str">
        <f t="shared" si="190"/>
        <v/>
      </c>
    </row>
    <row r="1318" spans="1:68" x14ac:dyDescent="0.2">
      <c r="A1318" s="20" t="s">
        <v>95</v>
      </c>
      <c r="B1318" s="20" t="s">
        <v>1364</v>
      </c>
      <c r="C1318" s="20" t="s">
        <v>886</v>
      </c>
      <c r="D1318" s="20" t="s">
        <v>1</v>
      </c>
      <c r="E1318" s="20" t="s">
        <v>138</v>
      </c>
      <c r="F1318" s="20" t="s">
        <v>2166</v>
      </c>
      <c r="G1318" s="20" t="s">
        <v>20086</v>
      </c>
      <c r="H1318" s="20" t="s">
        <v>2166</v>
      </c>
      <c r="I1318" s="19">
        <f t="shared" si="191"/>
        <v>36</v>
      </c>
      <c r="J1318" s="20" t="s">
        <v>755</v>
      </c>
      <c r="K1318" s="20" t="s">
        <v>616</v>
      </c>
      <c r="L1318" s="95" t="str">
        <f>IF(M1318&lt;&gt;"",IF(NOT(ISNA(INDEX(cc!B:B,MATCH(M1318,cc!A:A,0)))),INDEX(cc!B:B,MATCH(M1318,cc!A:A,0)),"0"),"")</f>
        <v>default</v>
      </c>
      <c r="M1318" s="97" t="s">
        <v>13</v>
      </c>
      <c r="N1318" s="28" t="str">
        <f t="shared" si="192"/>
        <v/>
      </c>
      <c r="O1318" s="19" t="str">
        <f t="shared" si="185"/>
        <v>LAB_PTCQI_LAB (N, NoApp, AccProgram): LabSurvey</v>
      </c>
      <c r="P1318" s="19" t="str">
        <f t="shared" si="186"/>
        <v>LAB_PTCQI_LAB (N, NoApp, AccProgram): LabSurvey</v>
      </c>
      <c r="Q1318" s="19" t="str">
        <f t="shared" si="184"/>
        <v>LAB_PTCQI_LAB (N, NoApp, AccProgram)</v>
      </c>
      <c r="R1318" s="19" t="str">
        <f t="shared" si="187"/>
        <v>LAB_PTCQI_LAB_N_NoApp_AccProgram</v>
      </c>
      <c r="S1318" s="19" t="str">
        <f t="shared" si="188"/>
        <v>LAB_PTCQI_LAB_N_NoApp_AccProgram_</v>
      </c>
      <c r="T1318" s="19" t="b">
        <f>NOT(ISNA(VLOOKUP(B1318,dbcodes!A:B,2,FALSE)))</f>
        <v>1</v>
      </c>
      <c r="U1318" s="19" t="str">
        <f>IF(ISNA(VLOOKUP(B1318,dbcodes!A:B,2,FALSE)),des!R744,VLOOKUP(B1318,dbcodes!A:B,2,FALSE))</f>
        <v>LAB_PTCQI_LAB_N_NoApp_AccProgram</v>
      </c>
      <c r="V1318" s="20" t="s">
        <v>618</v>
      </c>
      <c r="W1318" s="107" t="str">
        <f>IF(ISNA(VLOOKUP(C1318,descriptions!A:B,2,FALSE)),des!V744,IF(G1318=" TARGET","Target ","")&amp;VLOOKUP(C1318,descriptions!A:B,2,FALSE))</f>
        <v>Number of HIV positive adults and children who received at least one of the following during the reporting period: clinical assessment (WHO staging) OR CD4 count OR viral load</v>
      </c>
      <c r="X1318" s="20" t="s">
        <v>4</v>
      </c>
      <c r="Y1318" s="20" t="s">
        <v>831</v>
      </c>
      <c r="Z1318" s="20" t="s">
        <v>836</v>
      </c>
      <c r="AA1318" s="20" t="s">
        <v>102</v>
      </c>
      <c r="AB1318" s="20" t="s">
        <v>605</v>
      </c>
      <c r="AC1318" s="19" t="str">
        <f>IF(AB1318&lt;&gt;"",IF(NOT(ISNA(INDEX(os!A:A,MATCH(AB1318,os!B:B,0)))),INDEX(os!A:A,MATCH(AB1318,os!B:B,0)),"0"),"")</f>
        <v>EmnAI84pv9E</v>
      </c>
      <c r="AD1318" s="20" t="s">
        <v>830</v>
      </c>
      <c r="AH1318" s="93" t="str">
        <f>IF(NOT(ISNA(VLOOKUP(B:B,ResultsTargets!A:A,1,0))),"TRUE","")</f>
        <v/>
      </c>
      <c r="AI1318" s="19" t="str">
        <f>IF(ISNA(VLOOKUP(C1318,dim_techarea!A:B,2,FALSE)),"",VLOOKUP(C1318,dim_techarea!A:B,2,FALSE))</f>
        <v>LAB_PTCQI_LAB</v>
      </c>
      <c r="AJ1318" s="19" t="str">
        <f>IF(ISNA(VLOOKUP(AI1318,dim_techarea!B:C,2,FALSE)),"",VLOOKUP(AI1318,dim_techarea!B:C,2,FALSE))</f>
        <v>aHQJlaowVA6</v>
      </c>
      <c r="AK1318" s="19" t="str">
        <f>IF(ISNA(VLOOKUP(TRIM(G1318),dim_targetsresults!A:B,2,FALSE)),"",VLOOKUP(TRIM(G1318),dim_targetsresults!A:C,2,FALSE))</f>
        <v>MER Results</v>
      </c>
      <c r="AL1318" s="19" t="str">
        <f>IF(ISNA(VLOOKUP(AK1318,dim_targetsresults!B:C,2,FALSE)),"",VLOOKUP(AK1318,dim_targetsresults!B:C,2,FALSE))</f>
        <v>Jh0jDM5yQ2E</v>
      </c>
      <c r="AM1318" s="19" t="str">
        <f>IF(ISNA(VLOOKUP(TRIM(D1318),dim_numeratordenominator!A:B,2,FALSE)),"",VLOOKUP(TRIM(D1318),dim_numeratordenominator!A:C,2,FALSE))</f>
        <v>Numerator</v>
      </c>
      <c r="AN1318" s="19" t="str">
        <f>IF(ISNA(VLOOKUP(AM1318,dim_numeratordenominator!B:C,2,FALSE)),"",VLOOKUP(AM1318,dim_numeratordenominator!B:C,2,FALSE))</f>
        <v>Som9NRMQqV7</v>
      </c>
      <c r="AO1318" s="19" t="str">
        <f>IF(ISNA(VLOOKUP(TRIM(E1318),dim_supporttype!A:B,2,FALSE)),"",VLOOKUP(TRIM(E1318),dim_supporttype!A:C,2,FALSE))</f>
        <v>No Support Type</v>
      </c>
      <c r="AP1318" s="19" t="str">
        <f>IF(ISNA(VLOOKUP(AO1318,dim_supporttype!B:C,2,FALSE)),"",VLOOKUP(AO1318,dim_supporttype!B:C,2,FALSE))</f>
        <v>npv1nsCoe0c</v>
      </c>
      <c r="AQ1318" s="19" t="str">
        <f>IF(ISNA(VLOOKUP(TRIM(F1318),dim_disaggs!A:B,2,FALSE)),"No Disagg",VLOOKUP(TRIM(F1318),dim_disaggs!A:B,2,FALSE))</f>
        <v>AccProgram</v>
      </c>
      <c r="AR1318" s="19" t="str">
        <f>IF(ISNA(VLOOKUP(AQ1318,dim_disaggs!B:C,2,FALSE)),"",VLOOKUP(AQ1318,dim_disaggs!B:C,2,FALSE))</f>
        <v>kC8vmbESAVN</v>
      </c>
      <c r="AU1318" s="72" t="s">
        <v>755</v>
      </c>
      <c r="AV1318" s="73" t="s">
        <v>755</v>
      </c>
      <c r="AW1318" s="66" t="s">
        <v>755</v>
      </c>
      <c r="AX1318" s="66" t="s">
        <v>755</v>
      </c>
      <c r="BA1318" s="105" t="str">
        <f t="shared" si="189"/>
        <v/>
      </c>
      <c r="BB1318" s="20" t="str">
        <f t="shared" si="190"/>
        <v/>
      </c>
      <c r="BE1318" s="75" t="s">
        <v>755</v>
      </c>
      <c r="BF1318" s="73" t="s">
        <v>755</v>
      </c>
      <c r="BG1318" s="55" t="s">
        <v>755</v>
      </c>
      <c r="BH1318" s="76" t="s">
        <v>755</v>
      </c>
      <c r="BI1318" s="20" t="s">
        <v>755</v>
      </c>
      <c r="BJ1318" s="20" t="s">
        <v>755</v>
      </c>
      <c r="BK1318" s="55" t="s">
        <v>755</v>
      </c>
      <c r="BL1318" s="71" t="s">
        <v>755</v>
      </c>
      <c r="BM1318" s="77" t="s">
        <v>755</v>
      </c>
      <c r="BN1318" s="78" t="s">
        <v>755</v>
      </c>
      <c r="BO1318" s="77" t="s">
        <v>755</v>
      </c>
      <c r="BP1318" s="78" t="s">
        <v>755</v>
      </c>
    </row>
    <row r="1319" spans="1:68" x14ac:dyDescent="0.2">
      <c r="A1319" s="20" t="s">
        <v>95</v>
      </c>
      <c r="B1319" s="20" t="s">
        <v>1366</v>
      </c>
      <c r="C1319" s="20" t="s">
        <v>886</v>
      </c>
      <c r="D1319" s="20" t="s">
        <v>1</v>
      </c>
      <c r="E1319" s="20" t="s">
        <v>138</v>
      </c>
      <c r="F1319" s="20" t="s">
        <v>2167</v>
      </c>
      <c r="G1319" s="20" t="s">
        <v>20086</v>
      </c>
      <c r="H1319" s="20" t="s">
        <v>2167</v>
      </c>
      <c r="I1319" s="19">
        <f t="shared" si="191"/>
        <v>40</v>
      </c>
      <c r="J1319" s="20" t="s">
        <v>755</v>
      </c>
      <c r="K1319" s="20" t="s">
        <v>616</v>
      </c>
      <c r="L1319" s="95" t="str">
        <f>IF(M1319&lt;&gt;"",IF(NOT(ISNA(INDEX(cc!B:B,MATCH(M1319,cc!A:A,0)))),INDEX(cc!B:B,MATCH(M1319,cc!A:A,0)),"0"),"")</f>
        <v>default</v>
      </c>
      <c r="M1319" s="97" t="s">
        <v>13</v>
      </c>
      <c r="N1319" s="28" t="str">
        <f t="shared" si="192"/>
        <v/>
      </c>
      <c r="O1319" s="19" t="str">
        <f t="shared" si="185"/>
        <v>LAB_PTCQI_LAB (N, NoApp, DoesNotMeetAcc): LabSurvey</v>
      </c>
      <c r="P1319" s="19" t="str">
        <f t="shared" si="186"/>
        <v>LAB_PTCQI_LAB (N, NoApp, DoesNotMeetAcc): LabSurvey</v>
      </c>
      <c r="Q1319" s="19" t="str">
        <f t="shared" si="184"/>
        <v>LAB_PTCQI_LAB (N, NoApp, DoesNotMeetAcc)</v>
      </c>
      <c r="R1319" s="19" t="str">
        <f t="shared" si="187"/>
        <v>LAB_PTCQI_LAB_N_NoApp_DoesNotMeetAcc</v>
      </c>
      <c r="S1319" s="19" t="str">
        <f t="shared" si="188"/>
        <v>LAB_PTCQI_LAB_N_NoApp_DoesNotMeetAcc_</v>
      </c>
      <c r="T1319" s="19" t="b">
        <f>NOT(ISNA(VLOOKUP(B1319,dbcodes!A:B,2,FALSE)))</f>
        <v>1</v>
      </c>
      <c r="U1319" s="19" t="str">
        <f>IF(ISNA(VLOOKUP(B1319,dbcodes!A:B,2,FALSE)),des!R745,VLOOKUP(B1319,dbcodes!A:B,2,FALSE))</f>
        <v>LAB_PTCQI_LAB_N_NoApp_DoesNotMeetAcc</v>
      </c>
      <c r="V1319" s="20" t="s">
        <v>618</v>
      </c>
      <c r="W1319" s="107" t="str">
        <f>IF(ISNA(VLOOKUP(C1319,descriptions!A:B,2,FALSE)),des!V745,IF(G1319=" TARGET","Target ","")&amp;VLOOKUP(C1319,descriptions!A:B,2,FALSE))</f>
        <v>Target number of HIV positive adults and children who received at least one of the following during the reporting period: clinical assessment (WHO staging) OR CD4 count OR viral load</v>
      </c>
      <c r="X1319" s="20" t="s">
        <v>4</v>
      </c>
      <c r="Y1319" s="20" t="s">
        <v>831</v>
      </c>
      <c r="Z1319" s="20" t="s">
        <v>836</v>
      </c>
      <c r="AA1319" s="20" t="s">
        <v>102</v>
      </c>
      <c r="AB1319" s="20" t="s">
        <v>605</v>
      </c>
      <c r="AC1319" s="19" t="str">
        <f>IF(AB1319&lt;&gt;"",IF(NOT(ISNA(INDEX(os!A:A,MATCH(AB1319,os!B:B,0)))),INDEX(os!A:A,MATCH(AB1319,os!B:B,0)),"0"),"")</f>
        <v>EmnAI84pv9E</v>
      </c>
      <c r="AD1319" s="20" t="s">
        <v>830</v>
      </c>
      <c r="AH1319" s="93" t="str">
        <f>IF(NOT(ISNA(VLOOKUP(B:B,ResultsTargets!A:A,1,0))),"TRUE","")</f>
        <v/>
      </c>
      <c r="AI1319" s="19" t="str">
        <f>IF(ISNA(VLOOKUP(C1319,dim_techarea!A:B,2,FALSE)),"",VLOOKUP(C1319,dim_techarea!A:B,2,FALSE))</f>
        <v>LAB_PTCQI_LAB</v>
      </c>
      <c r="AJ1319" s="19" t="str">
        <f>IF(ISNA(VLOOKUP(AI1319,dim_techarea!B:C,2,FALSE)),"",VLOOKUP(AI1319,dim_techarea!B:C,2,FALSE))</f>
        <v>aHQJlaowVA6</v>
      </c>
      <c r="AK1319" s="19" t="str">
        <f>IF(ISNA(VLOOKUP(TRIM(G1319),dim_targetsresults!A:B,2,FALSE)),"",VLOOKUP(TRIM(G1319),dim_targetsresults!A:C,2,FALSE))</f>
        <v>MER Results</v>
      </c>
      <c r="AL1319" s="19" t="str">
        <f>IF(ISNA(VLOOKUP(AK1319,dim_targetsresults!B:C,2,FALSE)),"",VLOOKUP(AK1319,dim_targetsresults!B:C,2,FALSE))</f>
        <v>Jh0jDM5yQ2E</v>
      </c>
      <c r="AM1319" s="19" t="str">
        <f>IF(ISNA(VLOOKUP(TRIM(D1319),dim_numeratordenominator!A:B,2,FALSE)),"",VLOOKUP(TRIM(D1319),dim_numeratordenominator!A:C,2,FALSE))</f>
        <v>Numerator</v>
      </c>
      <c r="AN1319" s="19" t="str">
        <f>IF(ISNA(VLOOKUP(AM1319,dim_numeratordenominator!B:C,2,FALSE)),"",VLOOKUP(AM1319,dim_numeratordenominator!B:C,2,FALSE))</f>
        <v>Som9NRMQqV7</v>
      </c>
      <c r="AO1319" s="19" t="str">
        <f>IF(ISNA(VLOOKUP(TRIM(E1319),dim_supporttype!A:B,2,FALSE)),"",VLOOKUP(TRIM(E1319),dim_supporttype!A:C,2,FALSE))</f>
        <v>No Support Type</v>
      </c>
      <c r="AP1319" s="19" t="str">
        <f>IF(ISNA(VLOOKUP(AO1319,dim_supporttype!B:C,2,FALSE)),"",VLOOKUP(AO1319,dim_supporttype!B:C,2,FALSE))</f>
        <v>npv1nsCoe0c</v>
      </c>
      <c r="AQ1319" s="19" t="str">
        <f>IF(ISNA(VLOOKUP(TRIM(F1319),dim_disaggs!A:B,2,FALSE)),"No Disagg",VLOOKUP(TRIM(F1319),dim_disaggs!A:B,2,FALSE))</f>
        <v>DoesNotMeetAcc</v>
      </c>
      <c r="AR1319" s="19" t="str">
        <f>IF(ISNA(VLOOKUP(AQ1319,dim_disaggs!B:C,2,FALSE)),"",VLOOKUP(AQ1319,dim_disaggs!B:C,2,FALSE))</f>
        <v>dLbAmIxTMnW</v>
      </c>
      <c r="AU1319" s="72" t="s">
        <v>755</v>
      </c>
      <c r="AV1319" s="73" t="s">
        <v>755</v>
      </c>
      <c r="AW1319" s="66" t="s">
        <v>755</v>
      </c>
      <c r="AX1319" s="66" t="s">
        <v>755</v>
      </c>
      <c r="BA1319" s="105" t="str">
        <f t="shared" si="189"/>
        <v/>
      </c>
      <c r="BB1319" s="20" t="str">
        <f t="shared" si="190"/>
        <v/>
      </c>
      <c r="BE1319" s="75" t="s">
        <v>755</v>
      </c>
      <c r="BF1319" s="73" t="s">
        <v>755</v>
      </c>
      <c r="BG1319" s="55" t="s">
        <v>755</v>
      </c>
      <c r="BH1319" s="76" t="s">
        <v>755</v>
      </c>
      <c r="BI1319" s="20" t="s">
        <v>755</v>
      </c>
      <c r="BJ1319" s="20" t="s">
        <v>755</v>
      </c>
      <c r="BK1319" s="55" t="s">
        <v>755</v>
      </c>
      <c r="BL1319" s="71" t="s">
        <v>755</v>
      </c>
      <c r="BM1319" s="77" t="s">
        <v>755</v>
      </c>
      <c r="BN1319" s="78" t="s">
        <v>755</v>
      </c>
      <c r="BO1319" s="77" t="s">
        <v>755</v>
      </c>
      <c r="BP1319" s="78" t="s">
        <v>755</v>
      </c>
    </row>
    <row r="1320" spans="1:68" x14ac:dyDescent="0.2">
      <c r="A1320" s="20" t="s">
        <v>95</v>
      </c>
      <c r="B1320" s="20" t="s">
        <v>1368</v>
      </c>
      <c r="C1320" s="20" t="s">
        <v>886</v>
      </c>
      <c r="D1320" s="20" t="s">
        <v>1</v>
      </c>
      <c r="E1320" s="20" t="s">
        <v>138</v>
      </c>
      <c r="F1320" s="20" t="s">
        <v>2168</v>
      </c>
      <c r="G1320" s="20" t="s">
        <v>20086</v>
      </c>
      <c r="H1320" s="20" t="s">
        <v>2168</v>
      </c>
      <c r="I1320" s="19">
        <f t="shared" si="191"/>
        <v>39</v>
      </c>
      <c r="J1320" s="20" t="s">
        <v>755</v>
      </c>
      <c r="K1320" s="20" t="s">
        <v>616</v>
      </c>
      <c r="L1320" s="95" t="str">
        <f>IF(M1320&lt;&gt;"",IF(NOT(ISNA(INDEX(cc!B:B,MATCH(M1320,cc!A:A,0)))),INDEX(cc!B:B,MATCH(M1320,cc!A:A,0)),"0"),"")</f>
        <v>default</v>
      </c>
      <c r="M1320" s="97" t="s">
        <v>13</v>
      </c>
      <c r="N1320" s="28" t="str">
        <f t="shared" si="192"/>
        <v/>
      </c>
      <c r="O1320" s="19" t="str">
        <f t="shared" si="185"/>
        <v>LAB_PTCQI_LAB (N, NoApp, EIDParticipPT): LabSurvey</v>
      </c>
      <c r="P1320" s="19" t="str">
        <f t="shared" si="186"/>
        <v>LAB_PTCQI_LAB (N, NoApp, EIDParticipPT): LabSurvey</v>
      </c>
      <c r="Q1320" s="19" t="str">
        <f t="shared" ref="Q1320:Q1383" si="193">IF(G1320=" RESULT",CONCATENATE(C1320, " (",_xlfn.TEXTJOIN(", ",TRUE,D1320,E1320,H1320),")",J1320),CONCATENATE(C1320, " (",_xlfn.TEXTJOIN(", ",TRUE,D1320,E1320,H1320),")",G1320,J1320))</f>
        <v>LAB_PTCQI_LAB (N, NoApp, EIDParticipPT)</v>
      </c>
      <c r="R1320" s="19" t="str">
        <f t="shared" si="187"/>
        <v>LAB_PTCQI_LAB_N_NoApp_EIDParticipPT</v>
      </c>
      <c r="S1320" s="19" t="str">
        <f t="shared" si="188"/>
        <v>LAB_PTCQI_LAB_N_NoApp_EIDParticipPT_</v>
      </c>
      <c r="T1320" s="19" t="b">
        <f>NOT(ISNA(VLOOKUP(B1320,dbcodes!A:B,2,FALSE)))</f>
        <v>1</v>
      </c>
      <c r="U1320" s="19" t="str">
        <f>IF(ISNA(VLOOKUP(B1320,dbcodes!A:B,2,FALSE)),des!R746,VLOOKUP(B1320,dbcodes!A:B,2,FALSE))</f>
        <v>LAB_PTCQI_LAB_N_NoApp_EIDParticipPT</v>
      </c>
      <c r="V1320" s="20" t="s">
        <v>617</v>
      </c>
      <c r="W1320" s="107" t="str">
        <f>IF(ISNA(VLOOKUP(C1320,descriptions!A:B,2,FALSE)),des!V746,IF(G1320=" TARGET","Target ","")&amp;VLOOKUP(C1320,descriptions!A:B,2,FALSE))</f>
        <v>Target number of HIV positive adults and children who received at least one of the following during the reporting period: clinical assessment (WHO staging) OR CD4 count OR viral load</v>
      </c>
      <c r="X1320" s="20" t="s">
        <v>65</v>
      </c>
      <c r="Y1320" s="20" t="s">
        <v>831</v>
      </c>
      <c r="Z1320" s="20" t="s">
        <v>836</v>
      </c>
      <c r="AA1320" s="20" t="s">
        <v>102</v>
      </c>
      <c r="AB1320" s="20" t="s">
        <v>603</v>
      </c>
      <c r="AC1320" s="19" t="str">
        <f>IF(AB1320&lt;&gt;"",IF(NOT(ISNA(INDEX(os!A:A,MATCH(AB1320,os!B:B,0)))),INDEX(os!A:A,MATCH(AB1320,os!B:B,0)),"0"),"")</f>
        <v>dAx4cVg6eMj</v>
      </c>
      <c r="AD1320" s="20" t="s">
        <v>830</v>
      </c>
      <c r="AH1320" s="93" t="str">
        <f>IF(NOT(ISNA(VLOOKUP(B:B,ResultsTargets!A:A,1,0))),"TRUE","")</f>
        <v/>
      </c>
      <c r="AI1320" s="19" t="str">
        <f>IF(ISNA(VLOOKUP(C1320,dim_techarea!A:B,2,FALSE)),"",VLOOKUP(C1320,dim_techarea!A:B,2,FALSE))</f>
        <v>LAB_PTCQI_LAB</v>
      </c>
      <c r="AJ1320" s="19" t="str">
        <f>IF(ISNA(VLOOKUP(AI1320,dim_techarea!B:C,2,FALSE)),"",VLOOKUP(AI1320,dim_techarea!B:C,2,FALSE))</f>
        <v>aHQJlaowVA6</v>
      </c>
      <c r="AK1320" s="19" t="str">
        <f>IF(ISNA(VLOOKUP(TRIM(G1320),dim_targetsresults!A:B,2,FALSE)),"",VLOOKUP(TRIM(G1320),dim_targetsresults!A:C,2,FALSE))</f>
        <v>MER Results</v>
      </c>
      <c r="AL1320" s="19" t="str">
        <f>IF(ISNA(VLOOKUP(AK1320,dim_targetsresults!B:C,2,FALSE)),"",VLOOKUP(AK1320,dim_targetsresults!B:C,2,FALSE))</f>
        <v>Jh0jDM5yQ2E</v>
      </c>
      <c r="AM1320" s="19" t="str">
        <f>IF(ISNA(VLOOKUP(TRIM(D1320),dim_numeratordenominator!A:B,2,FALSE)),"",VLOOKUP(TRIM(D1320),dim_numeratordenominator!A:C,2,FALSE))</f>
        <v>Numerator</v>
      </c>
      <c r="AN1320" s="19" t="str">
        <f>IF(ISNA(VLOOKUP(AM1320,dim_numeratordenominator!B:C,2,FALSE)),"",VLOOKUP(AM1320,dim_numeratordenominator!B:C,2,FALSE))</f>
        <v>Som9NRMQqV7</v>
      </c>
      <c r="AO1320" s="19" t="str">
        <f>IF(ISNA(VLOOKUP(TRIM(E1320),dim_supporttype!A:B,2,FALSE)),"",VLOOKUP(TRIM(E1320),dim_supporttype!A:C,2,FALSE))</f>
        <v>No Support Type</v>
      </c>
      <c r="AP1320" s="19" t="str">
        <f>IF(ISNA(VLOOKUP(AO1320,dim_supporttype!B:C,2,FALSE)),"",VLOOKUP(AO1320,dim_supporttype!B:C,2,FALSE))</f>
        <v>npv1nsCoe0c</v>
      </c>
      <c r="AQ1320" s="19" t="str">
        <f>IF(ISNA(VLOOKUP(TRIM(F1320),dim_disaggs!A:B,2,FALSE)),"No Disagg",VLOOKUP(TRIM(F1320),dim_disaggs!A:B,2,FALSE))</f>
        <v>EIDParticipPT</v>
      </c>
      <c r="AR1320" s="19" t="str">
        <f>IF(ISNA(VLOOKUP(AQ1320,dim_disaggs!B:C,2,FALSE)),"",VLOOKUP(AQ1320,dim_disaggs!B:C,2,FALSE))</f>
        <v>oqPHQUac9tD</v>
      </c>
      <c r="AU1320" s="72" t="s">
        <v>755</v>
      </c>
      <c r="AV1320" s="73" t="s">
        <v>755</v>
      </c>
      <c r="AW1320" s="66" t="s">
        <v>755</v>
      </c>
      <c r="AX1320" s="66" t="s">
        <v>755</v>
      </c>
      <c r="BA1320" s="105" t="str">
        <f t="shared" si="189"/>
        <v/>
      </c>
      <c r="BB1320" s="20" t="str">
        <f t="shared" si="190"/>
        <v/>
      </c>
      <c r="BE1320" s="75" t="s">
        <v>755</v>
      </c>
      <c r="BF1320" s="73" t="s">
        <v>755</v>
      </c>
      <c r="BG1320" s="55" t="s">
        <v>755</v>
      </c>
      <c r="BH1320" s="76" t="s">
        <v>755</v>
      </c>
      <c r="BI1320" s="20" t="s">
        <v>755</v>
      </c>
      <c r="BJ1320" s="20" t="s">
        <v>755</v>
      </c>
      <c r="BK1320" s="55" t="s">
        <v>755</v>
      </c>
      <c r="BL1320" s="71" t="s">
        <v>755</v>
      </c>
      <c r="BM1320" s="77" t="s">
        <v>755</v>
      </c>
      <c r="BN1320" s="78" t="s">
        <v>755</v>
      </c>
      <c r="BO1320" s="77" t="s">
        <v>755</v>
      </c>
      <c r="BP1320" s="78" t="s">
        <v>755</v>
      </c>
    </row>
    <row r="1321" spans="1:68" x14ac:dyDescent="0.2">
      <c r="A1321" s="20" t="s">
        <v>95</v>
      </c>
      <c r="B1321" s="20" t="s">
        <v>1370</v>
      </c>
      <c r="C1321" s="20" t="s">
        <v>886</v>
      </c>
      <c r="D1321" s="20" t="s">
        <v>1</v>
      </c>
      <c r="E1321" s="20" t="s">
        <v>138</v>
      </c>
      <c r="F1321" s="20" t="s">
        <v>2169</v>
      </c>
      <c r="G1321" s="20" t="s">
        <v>20086</v>
      </c>
      <c r="H1321" s="20" t="s">
        <v>2169</v>
      </c>
      <c r="I1321" s="19">
        <f t="shared" si="191"/>
        <v>35</v>
      </c>
      <c r="J1321" s="20" t="s">
        <v>755</v>
      </c>
      <c r="K1321" s="20" t="s">
        <v>616</v>
      </c>
      <c r="L1321" s="95" t="str">
        <f>IF(M1321&lt;&gt;"",IF(NOT(ISNA(INDEX(cc!B:B,MATCH(M1321,cc!A:A,0)))),INDEX(cc!B:B,MATCH(M1321,cc!A:A,0)),"0"),"")</f>
        <v>default</v>
      </c>
      <c r="M1321" s="97" t="s">
        <v>13</v>
      </c>
      <c r="N1321" s="28" t="str">
        <f t="shared" si="192"/>
        <v/>
      </c>
      <c r="O1321" s="19" t="str">
        <f t="shared" si="185"/>
        <v>LAB_PTCQI_LAB (N, NoApp, EIDPassPT): LabSurvey</v>
      </c>
      <c r="P1321" s="19" t="str">
        <f t="shared" si="186"/>
        <v>LAB_PTCQI_LAB (N, NoApp, EIDPassPT): LabSurvey</v>
      </c>
      <c r="Q1321" s="19" t="str">
        <f t="shared" si="193"/>
        <v>LAB_PTCQI_LAB (N, NoApp, EIDPassPT)</v>
      </c>
      <c r="R1321" s="19" t="str">
        <f t="shared" si="187"/>
        <v>LAB_PTCQI_LAB_N_NoApp_EIDPassPT</v>
      </c>
      <c r="S1321" s="19" t="str">
        <f t="shared" si="188"/>
        <v>LAB_PTCQI_LAB_N_NoApp_EIDPassPT_</v>
      </c>
      <c r="T1321" s="19" t="b">
        <f>NOT(ISNA(VLOOKUP(B1321,dbcodes!A:B,2,FALSE)))</f>
        <v>1</v>
      </c>
      <c r="U1321" s="19" t="str">
        <f>IF(ISNA(VLOOKUP(B1321,dbcodes!A:B,2,FALSE)),des!R747,VLOOKUP(B1321,dbcodes!A:B,2,FALSE))</f>
        <v>LAB_PTCQI_LAB_N_NoApp_EIDPassPT</v>
      </c>
      <c r="V1321" s="20" t="s">
        <v>617</v>
      </c>
      <c r="W1321" s="107" t="str">
        <f>IF(ISNA(VLOOKUP(C1321,descriptions!A:B,2,FALSE)),des!V747,IF(G1321=" TARGET","Target ","")&amp;VLOOKUP(C1321,descriptions!A:B,2,FALSE))</f>
        <v>Target number of HIV positive adults and children who received at least one of the following during the reporting period: clinical assessment (WHO staging) OR CD4 count OR viral load</v>
      </c>
      <c r="X1321" s="20" t="s">
        <v>65</v>
      </c>
      <c r="Y1321" s="20" t="s">
        <v>831</v>
      </c>
      <c r="Z1321" s="20" t="s">
        <v>836</v>
      </c>
      <c r="AA1321" s="20" t="s">
        <v>102</v>
      </c>
      <c r="AB1321" s="20" t="s">
        <v>603</v>
      </c>
      <c r="AC1321" s="19" t="str">
        <f>IF(AB1321&lt;&gt;"",IF(NOT(ISNA(INDEX(os!A:A,MATCH(AB1321,os!B:B,0)))),INDEX(os!A:A,MATCH(AB1321,os!B:B,0)),"0"),"")</f>
        <v>dAx4cVg6eMj</v>
      </c>
      <c r="AD1321" s="20" t="s">
        <v>830</v>
      </c>
      <c r="AH1321" s="93" t="str">
        <f>IF(NOT(ISNA(VLOOKUP(B:B,ResultsTargets!A:A,1,0))),"TRUE","")</f>
        <v/>
      </c>
      <c r="AI1321" s="19" t="str">
        <f>IF(ISNA(VLOOKUP(C1321,dim_techarea!A:B,2,FALSE)),"",VLOOKUP(C1321,dim_techarea!A:B,2,FALSE))</f>
        <v>LAB_PTCQI_LAB</v>
      </c>
      <c r="AJ1321" s="19" t="str">
        <f>IF(ISNA(VLOOKUP(AI1321,dim_techarea!B:C,2,FALSE)),"",VLOOKUP(AI1321,dim_techarea!B:C,2,FALSE))</f>
        <v>aHQJlaowVA6</v>
      </c>
      <c r="AK1321" s="19" t="str">
        <f>IF(ISNA(VLOOKUP(TRIM(G1321),dim_targetsresults!A:B,2,FALSE)),"",VLOOKUP(TRIM(G1321),dim_targetsresults!A:C,2,FALSE))</f>
        <v>MER Results</v>
      </c>
      <c r="AL1321" s="19" t="str">
        <f>IF(ISNA(VLOOKUP(AK1321,dim_targetsresults!B:C,2,FALSE)),"",VLOOKUP(AK1321,dim_targetsresults!B:C,2,FALSE))</f>
        <v>Jh0jDM5yQ2E</v>
      </c>
      <c r="AM1321" s="19" t="str">
        <f>IF(ISNA(VLOOKUP(TRIM(D1321),dim_numeratordenominator!A:B,2,FALSE)),"",VLOOKUP(TRIM(D1321),dim_numeratordenominator!A:C,2,FALSE))</f>
        <v>Numerator</v>
      </c>
      <c r="AN1321" s="19" t="str">
        <f>IF(ISNA(VLOOKUP(AM1321,dim_numeratordenominator!B:C,2,FALSE)),"",VLOOKUP(AM1321,dim_numeratordenominator!B:C,2,FALSE))</f>
        <v>Som9NRMQqV7</v>
      </c>
      <c r="AO1321" s="19" t="str">
        <f>IF(ISNA(VLOOKUP(TRIM(E1321),dim_supporttype!A:B,2,FALSE)),"",VLOOKUP(TRIM(E1321),dim_supporttype!A:C,2,FALSE))</f>
        <v>No Support Type</v>
      </c>
      <c r="AP1321" s="19" t="str">
        <f>IF(ISNA(VLOOKUP(AO1321,dim_supporttype!B:C,2,FALSE)),"",VLOOKUP(AO1321,dim_supporttype!B:C,2,FALSE))</f>
        <v>npv1nsCoe0c</v>
      </c>
      <c r="AQ1321" s="19" t="str">
        <f>IF(ISNA(VLOOKUP(TRIM(F1321),dim_disaggs!A:B,2,FALSE)),"No Disagg",VLOOKUP(TRIM(F1321),dim_disaggs!A:B,2,FALSE))</f>
        <v>EIDPassPT</v>
      </c>
      <c r="AR1321" s="19" t="str">
        <f>IF(ISNA(VLOOKUP(AQ1321,dim_disaggs!B:C,2,FALSE)),"",VLOOKUP(AQ1321,dim_disaggs!B:C,2,FALSE))</f>
        <v>d9AZHDhmQV7</v>
      </c>
      <c r="AU1321" s="72" t="s">
        <v>755</v>
      </c>
      <c r="AV1321" s="73" t="s">
        <v>755</v>
      </c>
      <c r="AW1321" s="66" t="s">
        <v>755</v>
      </c>
      <c r="AX1321" s="66" t="s">
        <v>755</v>
      </c>
      <c r="BA1321" s="105" t="str">
        <f t="shared" si="189"/>
        <v/>
      </c>
      <c r="BB1321" s="20" t="str">
        <f t="shared" si="190"/>
        <v/>
      </c>
      <c r="BE1321" s="75" t="s">
        <v>755</v>
      </c>
      <c r="BF1321" s="73" t="s">
        <v>755</v>
      </c>
      <c r="BG1321" s="55" t="s">
        <v>755</v>
      </c>
      <c r="BH1321" s="76" t="s">
        <v>755</v>
      </c>
      <c r="BI1321" s="20" t="s">
        <v>755</v>
      </c>
      <c r="BJ1321" s="20" t="s">
        <v>755</v>
      </c>
      <c r="BK1321" s="55" t="s">
        <v>755</v>
      </c>
      <c r="BL1321" s="71" t="s">
        <v>755</v>
      </c>
      <c r="BM1321" s="77" t="s">
        <v>755</v>
      </c>
      <c r="BN1321" s="78" t="s">
        <v>755</v>
      </c>
      <c r="BO1321" s="77" t="s">
        <v>755</v>
      </c>
      <c r="BP1321" s="78" t="s">
        <v>755</v>
      </c>
    </row>
    <row r="1322" spans="1:68" x14ac:dyDescent="0.2">
      <c r="A1322" s="20" t="s">
        <v>95</v>
      </c>
      <c r="B1322" s="20" t="s">
        <v>1372</v>
      </c>
      <c r="C1322" s="20" t="s">
        <v>886</v>
      </c>
      <c r="D1322" s="20" t="s">
        <v>1</v>
      </c>
      <c r="E1322" s="20" t="s">
        <v>138</v>
      </c>
      <c r="F1322" s="20" t="s">
        <v>2170</v>
      </c>
      <c r="G1322" s="20" t="s">
        <v>20086</v>
      </c>
      <c r="H1322" s="20" t="s">
        <v>2170</v>
      </c>
      <c r="I1322" s="19">
        <f t="shared" si="191"/>
        <v>37</v>
      </c>
      <c r="J1322" s="20" t="s">
        <v>755</v>
      </c>
      <c r="K1322" s="20" t="s">
        <v>616</v>
      </c>
      <c r="L1322" s="95" t="str">
        <f>IF(M1322&lt;&gt;"",IF(NOT(ISNA(INDEX(cc!B:B,MATCH(M1322,cc!A:A,0)))),INDEX(cc!B:B,MATCH(M1322,cc!A:A,0)),"0"),"")</f>
        <v>default</v>
      </c>
      <c r="M1322" s="97" t="s">
        <v>13</v>
      </c>
      <c r="N1322" s="28" t="str">
        <f t="shared" si="192"/>
        <v/>
      </c>
      <c r="O1322" s="19" t="str">
        <f t="shared" si="185"/>
        <v>LAB_PTCQI_LAB (N, NoApp, EIDPerfTest): LabSurvey</v>
      </c>
      <c r="P1322" s="19" t="str">
        <f t="shared" si="186"/>
        <v>LAB_PTCQI_LAB (N, NoApp, EIDPerfTest): LabSurvey</v>
      </c>
      <c r="Q1322" s="19" t="str">
        <f t="shared" si="193"/>
        <v>LAB_PTCQI_LAB (N, NoApp, EIDPerfTest)</v>
      </c>
      <c r="R1322" s="19" t="str">
        <f t="shared" si="187"/>
        <v>LAB_PTCQI_LAB_N_NoApp_EIDPerfTest</v>
      </c>
      <c r="S1322" s="19" t="str">
        <f t="shared" si="188"/>
        <v>LAB_PTCQI_LAB_N_NoApp_EIDPerfTest_</v>
      </c>
      <c r="T1322" s="19" t="b">
        <f>NOT(ISNA(VLOOKUP(B1322,dbcodes!A:B,2,FALSE)))</f>
        <v>1</v>
      </c>
      <c r="U1322" s="19" t="str">
        <f>IF(ISNA(VLOOKUP(B1322,dbcodes!A:B,2,FALSE)),des!R748,VLOOKUP(B1322,dbcodes!A:B,2,FALSE))</f>
        <v>LAB_PTCQI_LAB_N_NoApp_EIDPerfTest</v>
      </c>
      <c r="V1322" s="20" t="s">
        <v>617</v>
      </c>
      <c r="W1322" s="107" t="str">
        <f>IF(ISNA(VLOOKUP(C1322,descriptions!A:B,2,FALSE)),des!V748,IF(G1322=" TARGET","Target ","")&amp;VLOOKUP(C1322,descriptions!A:B,2,FALSE))</f>
        <v>Target number of HIV positive adults and children who received at least one of the following during the reporting period: clinical assessment (WHO staging) OR CD4 count OR viral load</v>
      </c>
      <c r="X1322" s="20" t="s">
        <v>4</v>
      </c>
      <c r="Y1322" s="20" t="s">
        <v>831</v>
      </c>
      <c r="Z1322" s="20" t="s">
        <v>836</v>
      </c>
      <c r="AA1322" s="20" t="s">
        <v>102</v>
      </c>
      <c r="AB1322" s="20" t="s">
        <v>605</v>
      </c>
      <c r="AC1322" s="19" t="str">
        <f>IF(AB1322&lt;&gt;"",IF(NOT(ISNA(INDEX(os!A:A,MATCH(AB1322,os!B:B,0)))),INDEX(os!A:A,MATCH(AB1322,os!B:B,0)),"0"),"")</f>
        <v>EmnAI84pv9E</v>
      </c>
      <c r="AD1322" s="20" t="s">
        <v>830</v>
      </c>
      <c r="AH1322" s="93" t="str">
        <f>IF(NOT(ISNA(VLOOKUP(B:B,ResultsTargets!A:A,1,0))),"TRUE","")</f>
        <v/>
      </c>
      <c r="AI1322" s="19" t="str">
        <f>IF(ISNA(VLOOKUP(C1322,dim_techarea!A:B,2,FALSE)),"",VLOOKUP(C1322,dim_techarea!A:B,2,FALSE))</f>
        <v>LAB_PTCQI_LAB</v>
      </c>
      <c r="AJ1322" s="19" t="str">
        <f>IF(ISNA(VLOOKUP(AI1322,dim_techarea!B:C,2,FALSE)),"",VLOOKUP(AI1322,dim_techarea!B:C,2,FALSE))</f>
        <v>aHQJlaowVA6</v>
      </c>
      <c r="AK1322" s="19" t="str">
        <f>IF(ISNA(VLOOKUP(TRIM(G1322),dim_targetsresults!A:B,2,FALSE)),"",VLOOKUP(TRIM(G1322),dim_targetsresults!A:C,2,FALSE))</f>
        <v>MER Results</v>
      </c>
      <c r="AL1322" s="19" t="str">
        <f>IF(ISNA(VLOOKUP(AK1322,dim_targetsresults!B:C,2,FALSE)),"",VLOOKUP(AK1322,dim_targetsresults!B:C,2,FALSE))</f>
        <v>Jh0jDM5yQ2E</v>
      </c>
      <c r="AM1322" s="19" t="str">
        <f>IF(ISNA(VLOOKUP(TRIM(D1322),dim_numeratordenominator!A:B,2,FALSE)),"",VLOOKUP(TRIM(D1322),dim_numeratordenominator!A:C,2,FALSE))</f>
        <v>Numerator</v>
      </c>
      <c r="AN1322" s="19" t="str">
        <f>IF(ISNA(VLOOKUP(AM1322,dim_numeratordenominator!B:C,2,FALSE)),"",VLOOKUP(AM1322,dim_numeratordenominator!B:C,2,FALSE))</f>
        <v>Som9NRMQqV7</v>
      </c>
      <c r="AO1322" s="19" t="str">
        <f>IF(ISNA(VLOOKUP(TRIM(E1322),dim_supporttype!A:B,2,FALSE)),"",VLOOKUP(TRIM(E1322),dim_supporttype!A:C,2,FALSE))</f>
        <v>No Support Type</v>
      </c>
      <c r="AP1322" s="19" t="str">
        <f>IF(ISNA(VLOOKUP(AO1322,dim_supporttype!B:C,2,FALSE)),"",VLOOKUP(AO1322,dim_supporttype!B:C,2,FALSE))</f>
        <v>npv1nsCoe0c</v>
      </c>
      <c r="AQ1322" s="19" t="str">
        <f>IF(ISNA(VLOOKUP(TRIM(F1322),dim_disaggs!A:B,2,FALSE)),"No Disagg",VLOOKUP(TRIM(F1322),dim_disaggs!A:B,2,FALSE))</f>
        <v>EIDPerfTest</v>
      </c>
      <c r="AR1322" s="19" t="str">
        <f>IF(ISNA(VLOOKUP(AQ1322,dim_disaggs!B:C,2,FALSE)),"",VLOOKUP(AQ1322,dim_disaggs!B:C,2,FALSE))</f>
        <v>wxzEyHts51K</v>
      </c>
      <c r="AU1322" s="72" t="s">
        <v>755</v>
      </c>
      <c r="AV1322" s="73" t="s">
        <v>755</v>
      </c>
      <c r="AW1322" s="66" t="s">
        <v>755</v>
      </c>
      <c r="AX1322" s="66" t="s">
        <v>755</v>
      </c>
      <c r="BA1322" s="105" t="str">
        <f t="shared" si="189"/>
        <v/>
      </c>
      <c r="BB1322" s="20" t="str">
        <f t="shared" si="190"/>
        <v/>
      </c>
      <c r="BE1322" s="75" t="s">
        <v>755</v>
      </c>
      <c r="BF1322" s="73" t="s">
        <v>755</v>
      </c>
      <c r="BG1322" s="55" t="s">
        <v>755</v>
      </c>
      <c r="BH1322" s="76" t="s">
        <v>755</v>
      </c>
      <c r="BI1322" s="20" t="s">
        <v>755</v>
      </c>
      <c r="BJ1322" s="20" t="s">
        <v>755</v>
      </c>
      <c r="BK1322" s="55" t="s">
        <v>755</v>
      </c>
      <c r="BL1322" s="71" t="s">
        <v>755</v>
      </c>
      <c r="BM1322" s="77" t="s">
        <v>755</v>
      </c>
      <c r="BN1322" s="78" t="s">
        <v>755</v>
      </c>
      <c r="BO1322" s="77" t="s">
        <v>755</v>
      </c>
      <c r="BP1322" s="78" t="s">
        <v>755</v>
      </c>
    </row>
    <row r="1323" spans="1:68" x14ac:dyDescent="0.2">
      <c r="A1323" s="20" t="s">
        <v>95</v>
      </c>
      <c r="B1323" s="20" t="s">
        <v>1374</v>
      </c>
      <c r="C1323" s="20" t="s">
        <v>886</v>
      </c>
      <c r="D1323" s="20" t="s">
        <v>1</v>
      </c>
      <c r="E1323" s="20" t="s">
        <v>138</v>
      </c>
      <c r="F1323" s="20" t="s">
        <v>2171</v>
      </c>
      <c r="G1323" s="20" t="s">
        <v>20086</v>
      </c>
      <c r="H1323" s="20" t="s">
        <v>2171</v>
      </c>
      <c r="I1323" s="19">
        <f t="shared" si="191"/>
        <v>41</v>
      </c>
      <c r="J1323" s="20" t="s">
        <v>755</v>
      </c>
      <c r="K1323" s="20" t="s">
        <v>616</v>
      </c>
      <c r="L1323" s="95" t="str">
        <f>IF(M1323&lt;&gt;"",IF(NOT(ISNA(INDEX(cc!B:B,MATCH(M1323,cc!A:A,0)))),INDEX(cc!B:B,MATCH(M1323,cc!A:A,0)),"0"),"")</f>
        <v>default</v>
      </c>
      <c r="M1323" s="97" t="s">
        <v>13</v>
      </c>
      <c r="N1323" s="28" t="str">
        <f t="shared" si="192"/>
        <v/>
      </c>
      <c r="O1323" s="19" t="str">
        <f t="shared" si="185"/>
        <v>LAB_PTCQI_LAB (N, NoApp, FullyAccredited): LabSurvey</v>
      </c>
      <c r="P1323" s="19" t="str">
        <f t="shared" si="186"/>
        <v>LAB_PTCQI_LAB (N, NoApp, FullyAccredited): LabSurvey</v>
      </c>
      <c r="Q1323" s="19" t="str">
        <f t="shared" si="193"/>
        <v>LAB_PTCQI_LAB (N, NoApp, FullyAccredited)</v>
      </c>
      <c r="R1323" s="19" t="str">
        <f t="shared" si="187"/>
        <v>LAB_PTCQI_LAB_N_NoApp_FullyAccredited</v>
      </c>
      <c r="S1323" s="19" t="str">
        <f t="shared" si="188"/>
        <v>LAB_PTCQI_LAB_N_NoApp_FullyAccredited_</v>
      </c>
      <c r="T1323" s="19" t="b">
        <f>NOT(ISNA(VLOOKUP(B1323,dbcodes!A:B,2,FALSE)))</f>
        <v>1</v>
      </c>
      <c r="U1323" s="19" t="str">
        <f>IF(ISNA(VLOOKUP(B1323,dbcodes!A:B,2,FALSE)),des!R749,VLOOKUP(B1323,dbcodes!A:B,2,FALSE))</f>
        <v>LAB_PTCQI_LAB_N_NoApp_FullyAccredited</v>
      </c>
      <c r="V1323" s="20" t="s">
        <v>618</v>
      </c>
      <c r="W1323" s="107" t="str">
        <f>IF(ISNA(VLOOKUP(C1323,descriptions!A:B,2,FALSE)),des!V749,IF(G1323=" TARGET","Target ","")&amp;VLOOKUP(C1323,descriptions!A:B,2,FALSE))</f>
        <v>Target number of HIV positive adults and children who received at least one of the following during the reporting period: clinical assessment (WHO staging) OR CD4 count OR viral load</v>
      </c>
      <c r="X1323" s="20" t="s">
        <v>4</v>
      </c>
      <c r="Y1323" s="20" t="s">
        <v>831</v>
      </c>
      <c r="Z1323" s="20" t="s">
        <v>836</v>
      </c>
      <c r="AA1323" s="20" t="s">
        <v>102</v>
      </c>
      <c r="AB1323" s="20" t="s">
        <v>605</v>
      </c>
      <c r="AC1323" s="19" t="str">
        <f>IF(AB1323&lt;&gt;"",IF(NOT(ISNA(INDEX(os!A:A,MATCH(AB1323,os!B:B,0)))),INDEX(os!A:A,MATCH(AB1323,os!B:B,0)),"0"),"")</f>
        <v>EmnAI84pv9E</v>
      </c>
      <c r="AD1323" s="20" t="s">
        <v>830</v>
      </c>
      <c r="AH1323" s="93" t="str">
        <f>IF(NOT(ISNA(VLOOKUP(B:B,ResultsTargets!A:A,1,0))),"TRUE","")</f>
        <v/>
      </c>
      <c r="AI1323" s="19" t="str">
        <f>IF(ISNA(VLOOKUP(C1323,dim_techarea!A:B,2,FALSE)),"",VLOOKUP(C1323,dim_techarea!A:B,2,FALSE))</f>
        <v>LAB_PTCQI_LAB</v>
      </c>
      <c r="AJ1323" s="19" t="str">
        <f>IF(ISNA(VLOOKUP(AI1323,dim_techarea!B:C,2,FALSE)),"",VLOOKUP(AI1323,dim_techarea!B:C,2,FALSE))</f>
        <v>aHQJlaowVA6</v>
      </c>
      <c r="AK1323" s="19" t="str">
        <f>IF(ISNA(VLOOKUP(TRIM(G1323),dim_targetsresults!A:B,2,FALSE)),"",VLOOKUP(TRIM(G1323),dim_targetsresults!A:C,2,FALSE))</f>
        <v>MER Results</v>
      </c>
      <c r="AL1323" s="19" t="str">
        <f>IF(ISNA(VLOOKUP(AK1323,dim_targetsresults!B:C,2,FALSE)),"",VLOOKUP(AK1323,dim_targetsresults!B:C,2,FALSE))</f>
        <v>Jh0jDM5yQ2E</v>
      </c>
      <c r="AM1323" s="19" t="str">
        <f>IF(ISNA(VLOOKUP(TRIM(D1323),dim_numeratordenominator!A:B,2,FALSE)),"",VLOOKUP(TRIM(D1323),dim_numeratordenominator!A:C,2,FALSE))</f>
        <v>Numerator</v>
      </c>
      <c r="AN1323" s="19" t="str">
        <f>IF(ISNA(VLOOKUP(AM1323,dim_numeratordenominator!B:C,2,FALSE)),"",VLOOKUP(AM1323,dim_numeratordenominator!B:C,2,FALSE))</f>
        <v>Som9NRMQqV7</v>
      </c>
      <c r="AO1323" s="19" t="str">
        <f>IF(ISNA(VLOOKUP(TRIM(E1323),dim_supporttype!A:B,2,FALSE)),"",VLOOKUP(TRIM(E1323),dim_supporttype!A:C,2,FALSE))</f>
        <v>No Support Type</v>
      </c>
      <c r="AP1323" s="19" t="str">
        <f>IF(ISNA(VLOOKUP(AO1323,dim_supporttype!B:C,2,FALSE)),"",VLOOKUP(AO1323,dim_supporttype!B:C,2,FALSE))</f>
        <v>npv1nsCoe0c</v>
      </c>
      <c r="AQ1323" s="19" t="str">
        <f>IF(ISNA(VLOOKUP(TRIM(F1323),dim_disaggs!A:B,2,FALSE)),"No Disagg",VLOOKUP(TRIM(F1323),dim_disaggs!A:B,2,FALSE))</f>
        <v>FullyAccredited</v>
      </c>
      <c r="AR1323" s="19" t="str">
        <f>IF(ISNA(VLOOKUP(AQ1323,dim_disaggs!B:C,2,FALSE)),"",VLOOKUP(AQ1323,dim_disaggs!B:C,2,FALSE))</f>
        <v>hcNhxLm7Zsu</v>
      </c>
      <c r="AU1323" s="72" t="s">
        <v>755</v>
      </c>
      <c r="AV1323" s="73" t="s">
        <v>755</v>
      </c>
      <c r="AW1323" s="66" t="s">
        <v>755</v>
      </c>
      <c r="AX1323" s="66" t="s">
        <v>755</v>
      </c>
      <c r="BA1323" s="105" t="str">
        <f t="shared" si="189"/>
        <v/>
      </c>
      <c r="BB1323" s="20" t="str">
        <f t="shared" si="190"/>
        <v/>
      </c>
      <c r="BE1323" s="75" t="s">
        <v>755</v>
      </c>
      <c r="BF1323" s="73" t="s">
        <v>755</v>
      </c>
      <c r="BG1323" s="55" t="s">
        <v>755</v>
      </c>
      <c r="BH1323" s="76" t="s">
        <v>755</v>
      </c>
      <c r="BI1323" s="20" t="s">
        <v>755</v>
      </c>
      <c r="BJ1323" s="20" t="s">
        <v>755</v>
      </c>
      <c r="BK1323" s="55" t="s">
        <v>755</v>
      </c>
      <c r="BL1323" s="71" t="s">
        <v>755</v>
      </c>
      <c r="BM1323" s="77" t="s">
        <v>755</v>
      </c>
      <c r="BN1323" s="78" t="s">
        <v>755</v>
      </c>
      <c r="BO1323" s="77" t="s">
        <v>755</v>
      </c>
      <c r="BP1323" s="78" t="s">
        <v>755</v>
      </c>
    </row>
    <row r="1324" spans="1:68" x14ac:dyDescent="0.2">
      <c r="A1324" s="20" t="s">
        <v>95</v>
      </c>
      <c r="B1324" s="20" t="s">
        <v>1376</v>
      </c>
      <c r="C1324" s="20" t="s">
        <v>886</v>
      </c>
      <c r="D1324" s="20" t="s">
        <v>1</v>
      </c>
      <c r="E1324" s="20" t="s">
        <v>138</v>
      </c>
      <c r="F1324" s="20" t="s">
        <v>2172</v>
      </c>
      <c r="G1324" s="20" t="s">
        <v>20086</v>
      </c>
      <c r="H1324" s="20" t="s">
        <v>2172</v>
      </c>
      <c r="I1324" s="19">
        <f t="shared" si="191"/>
        <v>49</v>
      </c>
      <c r="J1324" s="20" t="s">
        <v>755</v>
      </c>
      <c r="K1324" s="20" t="s">
        <v>616</v>
      </c>
      <c r="L1324" s="95" t="str">
        <f>IF(M1324&lt;&gt;"",IF(NOT(ISNA(INDEX(cc!B:B,MATCH(M1324,cc!A:A,0)))),INDEX(cc!B:B,MATCH(M1324,cc!A:A,0)),"0"),"")</f>
        <v>default</v>
      </c>
      <c r="M1324" s="97" t="s">
        <v>13</v>
      </c>
      <c r="N1324" s="28" t="str">
        <f t="shared" si="192"/>
        <v/>
      </c>
      <c r="O1324" s="19" t="str">
        <f t="shared" si="185"/>
        <v>LAB_PTCQI_LAB (N, NoApp, HIV DiagnosisParticipPT): LabSurvey</v>
      </c>
      <c r="P1324" s="19" t="str">
        <f t="shared" si="186"/>
        <v>LAB_PTCQI_LAB (N, NoApp, HIV DiagnosisParticipPT): LabSurvey</v>
      </c>
      <c r="Q1324" s="19" t="str">
        <f t="shared" si="193"/>
        <v>LAB_PTCQI_LAB (N, NoApp, HIV DiagnosisParticipPT)</v>
      </c>
      <c r="R1324" s="19" t="str">
        <f t="shared" si="187"/>
        <v>LAB_PTCQI_LAB_N_NoApp_HIV_DiagnosisParticipPT</v>
      </c>
      <c r="S1324" s="19" t="str">
        <f t="shared" si="188"/>
        <v>LAB_PTCQI_LAB_N_NoApp_HIV_DiagnosisParticipPT_</v>
      </c>
      <c r="T1324" s="19" t="b">
        <f>NOT(ISNA(VLOOKUP(B1324,dbcodes!A:B,2,FALSE)))</f>
        <v>1</v>
      </c>
      <c r="U1324" s="19" t="str">
        <f>IF(ISNA(VLOOKUP(B1324,dbcodes!A:B,2,FALSE)),des!R750,VLOOKUP(B1324,dbcodes!A:B,2,FALSE))</f>
        <v>LAB_PTCQI_LAB_N_NoApp_HIV_DiagnosisParticipPT</v>
      </c>
      <c r="V1324" s="20" t="s">
        <v>617</v>
      </c>
      <c r="W1324" s="107" t="str">
        <f>IF(ISNA(VLOOKUP(C1324,descriptions!A:B,2,FALSE)),des!V750,IF(G1324=" TARGET","Target ","")&amp;VLOOKUP(C1324,descriptions!A:B,2,FALSE))</f>
        <v>Target number of HIV positive adults and children who received at least one of the following during the reporting period: clinical assessment (WHO staging) OR CD4 count OR viral load</v>
      </c>
      <c r="X1324" s="20" t="s">
        <v>65</v>
      </c>
      <c r="Y1324" s="20" t="s">
        <v>831</v>
      </c>
      <c r="Z1324" s="20" t="s">
        <v>836</v>
      </c>
      <c r="AA1324" s="20" t="s">
        <v>102</v>
      </c>
      <c r="AB1324" s="20" t="s">
        <v>603</v>
      </c>
      <c r="AC1324" s="19" t="str">
        <f>IF(AB1324&lt;&gt;"",IF(NOT(ISNA(INDEX(os!A:A,MATCH(AB1324,os!B:B,0)))),INDEX(os!A:A,MATCH(AB1324,os!B:B,0)),"0"),"")</f>
        <v>dAx4cVg6eMj</v>
      </c>
      <c r="AD1324" s="20" t="s">
        <v>830</v>
      </c>
      <c r="AH1324" s="93" t="str">
        <f>IF(NOT(ISNA(VLOOKUP(B:B,ResultsTargets!A:A,1,0))),"TRUE","")</f>
        <v/>
      </c>
      <c r="AI1324" s="19" t="str">
        <f>IF(ISNA(VLOOKUP(C1324,dim_techarea!A:B,2,FALSE)),"",VLOOKUP(C1324,dim_techarea!A:B,2,FALSE))</f>
        <v>LAB_PTCQI_LAB</v>
      </c>
      <c r="AJ1324" s="19" t="str">
        <f>IF(ISNA(VLOOKUP(AI1324,dim_techarea!B:C,2,FALSE)),"",VLOOKUP(AI1324,dim_techarea!B:C,2,FALSE))</f>
        <v>aHQJlaowVA6</v>
      </c>
      <c r="AK1324" s="19" t="str">
        <f>IF(ISNA(VLOOKUP(TRIM(G1324),dim_targetsresults!A:B,2,FALSE)),"",VLOOKUP(TRIM(G1324),dim_targetsresults!A:C,2,FALSE))</f>
        <v>MER Results</v>
      </c>
      <c r="AL1324" s="19" t="str">
        <f>IF(ISNA(VLOOKUP(AK1324,dim_targetsresults!B:C,2,FALSE)),"",VLOOKUP(AK1324,dim_targetsresults!B:C,2,FALSE))</f>
        <v>Jh0jDM5yQ2E</v>
      </c>
      <c r="AM1324" s="19" t="str">
        <f>IF(ISNA(VLOOKUP(TRIM(D1324),dim_numeratordenominator!A:B,2,FALSE)),"",VLOOKUP(TRIM(D1324),dim_numeratordenominator!A:C,2,FALSE))</f>
        <v>Numerator</v>
      </c>
      <c r="AN1324" s="19" t="str">
        <f>IF(ISNA(VLOOKUP(AM1324,dim_numeratordenominator!B:C,2,FALSE)),"",VLOOKUP(AM1324,dim_numeratordenominator!B:C,2,FALSE))</f>
        <v>Som9NRMQqV7</v>
      </c>
      <c r="AO1324" s="19" t="str">
        <f>IF(ISNA(VLOOKUP(TRIM(E1324),dim_supporttype!A:B,2,FALSE)),"",VLOOKUP(TRIM(E1324),dim_supporttype!A:C,2,FALSE))</f>
        <v>No Support Type</v>
      </c>
      <c r="AP1324" s="19" t="str">
        <f>IF(ISNA(VLOOKUP(AO1324,dim_supporttype!B:C,2,FALSE)),"",VLOOKUP(AO1324,dim_supporttype!B:C,2,FALSE))</f>
        <v>npv1nsCoe0c</v>
      </c>
      <c r="AQ1324" s="19" t="str">
        <f>IF(ISNA(VLOOKUP(TRIM(F1324),dim_disaggs!A:B,2,FALSE)),"No Disagg",VLOOKUP(TRIM(F1324),dim_disaggs!A:B,2,FALSE))</f>
        <v>HIV DiagnosisParticipPT</v>
      </c>
      <c r="AR1324" s="19" t="str">
        <f>IF(ISNA(VLOOKUP(AQ1324,dim_disaggs!B:C,2,FALSE)),"",VLOOKUP(AQ1324,dim_disaggs!B:C,2,FALSE))</f>
        <v>OCc0ZUaSoOX</v>
      </c>
      <c r="AU1324" s="72" t="s">
        <v>755</v>
      </c>
      <c r="AV1324" s="73" t="s">
        <v>755</v>
      </c>
      <c r="AW1324" s="66" t="s">
        <v>755</v>
      </c>
      <c r="AX1324" s="66" t="s">
        <v>755</v>
      </c>
      <c r="BA1324" s="105" t="str">
        <f t="shared" si="189"/>
        <v/>
      </c>
      <c r="BB1324" s="20" t="str">
        <f t="shared" si="190"/>
        <v/>
      </c>
      <c r="BE1324" s="75" t="s">
        <v>755</v>
      </c>
      <c r="BF1324" s="73" t="s">
        <v>755</v>
      </c>
      <c r="BG1324" s="55" t="s">
        <v>755</v>
      </c>
      <c r="BH1324" s="76" t="s">
        <v>755</v>
      </c>
      <c r="BI1324" s="20" t="s">
        <v>755</v>
      </c>
      <c r="BJ1324" s="20" t="s">
        <v>755</v>
      </c>
      <c r="BK1324" s="55" t="s">
        <v>755</v>
      </c>
      <c r="BL1324" s="71" t="s">
        <v>755</v>
      </c>
      <c r="BM1324" s="77" t="s">
        <v>755</v>
      </c>
      <c r="BN1324" s="78" t="s">
        <v>755</v>
      </c>
      <c r="BO1324" s="77" t="s">
        <v>755</v>
      </c>
      <c r="BP1324" s="78" t="s">
        <v>755</v>
      </c>
    </row>
    <row r="1325" spans="1:68" x14ac:dyDescent="0.2">
      <c r="A1325" s="20" t="s">
        <v>95</v>
      </c>
      <c r="B1325" s="20" t="s">
        <v>1378</v>
      </c>
      <c r="C1325" s="20" t="s">
        <v>886</v>
      </c>
      <c r="D1325" s="20" t="s">
        <v>1</v>
      </c>
      <c r="E1325" s="20" t="s">
        <v>138</v>
      </c>
      <c r="F1325" s="20" t="s">
        <v>2173</v>
      </c>
      <c r="G1325" s="20" t="s">
        <v>20086</v>
      </c>
      <c r="H1325" s="20" t="s">
        <v>2173</v>
      </c>
      <c r="I1325" s="19">
        <f t="shared" si="191"/>
        <v>45</v>
      </c>
      <c r="J1325" s="20" t="s">
        <v>755</v>
      </c>
      <c r="K1325" s="20" t="s">
        <v>616</v>
      </c>
      <c r="L1325" s="95" t="str">
        <f>IF(M1325&lt;&gt;"",IF(NOT(ISNA(INDEX(cc!B:B,MATCH(M1325,cc!A:A,0)))),INDEX(cc!B:B,MATCH(M1325,cc!A:A,0)),"0"),"")</f>
        <v>default</v>
      </c>
      <c r="M1325" s="97" t="s">
        <v>13</v>
      </c>
      <c r="N1325" s="28" t="str">
        <f t="shared" si="192"/>
        <v/>
      </c>
      <c r="O1325" s="19" t="str">
        <f t="shared" si="185"/>
        <v>LAB_PTCQI_LAB (N, NoApp, HIV DiagnosisPassPT): LabSurvey</v>
      </c>
      <c r="P1325" s="19" t="str">
        <f t="shared" si="186"/>
        <v>LAB_PTCQI_LAB (N, NoApp, HIV DiagnosisPassPT): LabSurvey</v>
      </c>
      <c r="Q1325" s="19" t="str">
        <f t="shared" si="193"/>
        <v>LAB_PTCQI_LAB (N, NoApp, HIV DiagnosisPassPT)</v>
      </c>
      <c r="R1325" s="19" t="str">
        <f t="shared" si="187"/>
        <v>LAB_PTCQI_LAB_N_NoApp_HIV_DiagnosisPassPT</v>
      </c>
      <c r="S1325" s="19" t="str">
        <f t="shared" si="188"/>
        <v>LAB_PTCQI_LAB_N_NoApp_HIV_DiagnosisPassPT_</v>
      </c>
      <c r="T1325" s="19" t="b">
        <f>NOT(ISNA(VLOOKUP(B1325,dbcodes!A:B,2,FALSE)))</f>
        <v>1</v>
      </c>
      <c r="U1325" s="19" t="str">
        <f>IF(ISNA(VLOOKUP(B1325,dbcodes!A:B,2,FALSE)),des!R751,VLOOKUP(B1325,dbcodes!A:B,2,FALSE))</f>
        <v>LAB_PTCQI_LAB_N_NoApp_HIV_DiagnosisPassPT</v>
      </c>
      <c r="V1325" s="20" t="s">
        <v>617</v>
      </c>
      <c r="W1325" s="107" t="str">
        <f>IF(ISNA(VLOOKUP(C1325,descriptions!A:B,2,FALSE)),des!V751,IF(G1325=" TARGET","Target ","")&amp;VLOOKUP(C1325,descriptions!A:B,2,FALSE))</f>
        <v>Target number of HIV positive adults and children who received at least one of the following during the reporting period: clinical assessment (WHO staging) OR CD4 count OR viral load</v>
      </c>
      <c r="X1325" s="20" t="s">
        <v>65</v>
      </c>
      <c r="Y1325" s="20" t="s">
        <v>831</v>
      </c>
      <c r="Z1325" s="20" t="s">
        <v>836</v>
      </c>
      <c r="AA1325" s="20" t="s">
        <v>102</v>
      </c>
      <c r="AB1325" s="20" t="s">
        <v>603</v>
      </c>
      <c r="AC1325" s="19" t="str">
        <f>IF(AB1325&lt;&gt;"",IF(NOT(ISNA(INDEX(os!A:A,MATCH(AB1325,os!B:B,0)))),INDEX(os!A:A,MATCH(AB1325,os!B:B,0)),"0"),"")</f>
        <v>dAx4cVg6eMj</v>
      </c>
      <c r="AD1325" s="20" t="s">
        <v>830</v>
      </c>
      <c r="AH1325" s="93" t="str">
        <f>IF(NOT(ISNA(VLOOKUP(B:B,ResultsTargets!A:A,1,0))),"TRUE","")</f>
        <v/>
      </c>
      <c r="AI1325" s="19" t="str">
        <f>IF(ISNA(VLOOKUP(C1325,dim_techarea!A:B,2,FALSE)),"",VLOOKUP(C1325,dim_techarea!A:B,2,FALSE))</f>
        <v>LAB_PTCQI_LAB</v>
      </c>
      <c r="AJ1325" s="19" t="str">
        <f>IF(ISNA(VLOOKUP(AI1325,dim_techarea!B:C,2,FALSE)),"",VLOOKUP(AI1325,dim_techarea!B:C,2,FALSE))</f>
        <v>aHQJlaowVA6</v>
      </c>
      <c r="AK1325" s="19" t="str">
        <f>IF(ISNA(VLOOKUP(TRIM(G1325),dim_targetsresults!A:B,2,FALSE)),"",VLOOKUP(TRIM(G1325),dim_targetsresults!A:C,2,FALSE))</f>
        <v>MER Results</v>
      </c>
      <c r="AL1325" s="19" t="str">
        <f>IF(ISNA(VLOOKUP(AK1325,dim_targetsresults!B:C,2,FALSE)),"",VLOOKUP(AK1325,dim_targetsresults!B:C,2,FALSE))</f>
        <v>Jh0jDM5yQ2E</v>
      </c>
      <c r="AM1325" s="19" t="str">
        <f>IF(ISNA(VLOOKUP(TRIM(D1325),dim_numeratordenominator!A:B,2,FALSE)),"",VLOOKUP(TRIM(D1325),dim_numeratordenominator!A:C,2,FALSE))</f>
        <v>Numerator</v>
      </c>
      <c r="AN1325" s="19" t="str">
        <f>IF(ISNA(VLOOKUP(AM1325,dim_numeratordenominator!B:C,2,FALSE)),"",VLOOKUP(AM1325,dim_numeratordenominator!B:C,2,FALSE))</f>
        <v>Som9NRMQqV7</v>
      </c>
      <c r="AO1325" s="19" t="str">
        <f>IF(ISNA(VLOOKUP(TRIM(E1325),dim_supporttype!A:B,2,FALSE)),"",VLOOKUP(TRIM(E1325),dim_supporttype!A:C,2,FALSE))</f>
        <v>No Support Type</v>
      </c>
      <c r="AP1325" s="19" t="str">
        <f>IF(ISNA(VLOOKUP(AO1325,dim_supporttype!B:C,2,FALSE)),"",VLOOKUP(AO1325,dim_supporttype!B:C,2,FALSE))</f>
        <v>npv1nsCoe0c</v>
      </c>
      <c r="AQ1325" s="19" t="str">
        <f>IF(ISNA(VLOOKUP(TRIM(F1325),dim_disaggs!A:B,2,FALSE)),"No Disagg",VLOOKUP(TRIM(F1325),dim_disaggs!A:B,2,FALSE))</f>
        <v>HIV DiagnosisPassPT</v>
      </c>
      <c r="AR1325" s="19" t="str">
        <f>IF(ISNA(VLOOKUP(AQ1325,dim_disaggs!B:C,2,FALSE)),"",VLOOKUP(AQ1325,dim_disaggs!B:C,2,FALSE))</f>
        <v>aaDEwcYvIxR</v>
      </c>
      <c r="AU1325" s="72" t="s">
        <v>755</v>
      </c>
      <c r="AV1325" s="73" t="s">
        <v>755</v>
      </c>
      <c r="AW1325" s="66" t="s">
        <v>755</v>
      </c>
      <c r="AX1325" s="66" t="s">
        <v>755</v>
      </c>
      <c r="BA1325" s="105" t="str">
        <f t="shared" si="189"/>
        <v/>
      </c>
      <c r="BB1325" s="20" t="str">
        <f t="shared" si="190"/>
        <v/>
      </c>
      <c r="BE1325" s="75" t="s">
        <v>755</v>
      </c>
      <c r="BF1325" s="73" t="s">
        <v>755</v>
      </c>
      <c r="BG1325" s="55" t="s">
        <v>755</v>
      </c>
      <c r="BH1325" s="76" t="s">
        <v>755</v>
      </c>
      <c r="BI1325" s="20" t="s">
        <v>755</v>
      </c>
      <c r="BJ1325" s="20" t="s">
        <v>755</v>
      </c>
      <c r="BK1325" s="55" t="s">
        <v>755</v>
      </c>
      <c r="BL1325" s="71" t="s">
        <v>755</v>
      </c>
      <c r="BM1325" s="77" t="s">
        <v>755</v>
      </c>
      <c r="BN1325" s="78" t="s">
        <v>755</v>
      </c>
      <c r="BO1325" s="77" t="s">
        <v>755</v>
      </c>
      <c r="BP1325" s="78" t="s">
        <v>755</v>
      </c>
    </row>
    <row r="1326" spans="1:68" x14ac:dyDescent="0.2">
      <c r="A1326" s="20" t="s">
        <v>95</v>
      </c>
      <c r="B1326" s="20" t="s">
        <v>1380</v>
      </c>
      <c r="C1326" s="20" t="s">
        <v>886</v>
      </c>
      <c r="D1326" s="20" t="s">
        <v>1</v>
      </c>
      <c r="E1326" s="20" t="s">
        <v>138</v>
      </c>
      <c r="F1326" s="20" t="s">
        <v>2174</v>
      </c>
      <c r="G1326" s="20" t="s">
        <v>20086</v>
      </c>
      <c r="H1326" s="20" t="s">
        <v>2174</v>
      </c>
      <c r="I1326" s="19">
        <f t="shared" si="191"/>
        <v>47</v>
      </c>
      <c r="J1326" s="20" t="s">
        <v>755</v>
      </c>
      <c r="K1326" s="20" t="s">
        <v>616</v>
      </c>
      <c r="L1326" s="95" t="str">
        <f>IF(M1326&lt;&gt;"",IF(NOT(ISNA(INDEX(cc!B:B,MATCH(M1326,cc!A:A,0)))),INDEX(cc!B:B,MATCH(M1326,cc!A:A,0)),"0"),"")</f>
        <v>default</v>
      </c>
      <c r="M1326" s="97" t="s">
        <v>13</v>
      </c>
      <c r="N1326" s="28" t="str">
        <f t="shared" si="192"/>
        <v/>
      </c>
      <c r="O1326" s="19" t="str">
        <f t="shared" si="185"/>
        <v>LAB_PTCQI_LAB (N, NoApp, HIV DiagnosisPerfTest): LabSurvey</v>
      </c>
      <c r="P1326" s="19" t="str">
        <f t="shared" si="186"/>
        <v>LAB_PTCQI_LAB (N, NoApp, HIV DiagnosisPerfTest): LabSurvey</v>
      </c>
      <c r="Q1326" s="19" t="str">
        <f t="shared" si="193"/>
        <v>LAB_PTCQI_LAB (N, NoApp, HIV DiagnosisPerfTest)</v>
      </c>
      <c r="R1326" s="19" t="str">
        <f t="shared" si="187"/>
        <v>LAB_PTCQI_LAB_N_NoApp_HIV_DiagnosisPerfTest</v>
      </c>
      <c r="S1326" s="19" t="str">
        <f t="shared" si="188"/>
        <v>LAB_PTCQI_LAB_N_NoApp_HIV_DiagnosisPerfTest_</v>
      </c>
      <c r="T1326" s="19" t="b">
        <f>NOT(ISNA(VLOOKUP(B1326,dbcodes!A:B,2,FALSE)))</f>
        <v>1</v>
      </c>
      <c r="U1326" s="19" t="str">
        <f>IF(ISNA(VLOOKUP(B1326,dbcodes!A:B,2,FALSE)),des!R752,VLOOKUP(B1326,dbcodes!A:B,2,FALSE))</f>
        <v>LAB_PTCQI_LAB_N_NoApp_HIV_DiagnosisPerfTest</v>
      </c>
      <c r="V1326" s="20" t="s">
        <v>617</v>
      </c>
      <c r="W1326" s="107" t="str">
        <f>IF(ISNA(VLOOKUP(C1326,descriptions!A:B,2,FALSE)),des!V752,IF(G1326=" TARGET","Target ","")&amp;VLOOKUP(C1326,descriptions!A:B,2,FALSE))</f>
        <v>Target number of HIV positive adults and children who received at least one of the following during the reporting period: clinical assessment (WHO staging) OR CD4 count OR viral load</v>
      </c>
      <c r="X1326" s="20" t="s">
        <v>4</v>
      </c>
      <c r="Y1326" s="20" t="s">
        <v>831</v>
      </c>
      <c r="Z1326" s="20" t="s">
        <v>836</v>
      </c>
      <c r="AA1326" s="20" t="s">
        <v>102</v>
      </c>
      <c r="AB1326" s="20" t="s">
        <v>605</v>
      </c>
      <c r="AC1326" s="19" t="str">
        <f>IF(AB1326&lt;&gt;"",IF(NOT(ISNA(INDEX(os!A:A,MATCH(AB1326,os!B:B,0)))),INDEX(os!A:A,MATCH(AB1326,os!B:B,0)),"0"),"")</f>
        <v>EmnAI84pv9E</v>
      </c>
      <c r="AD1326" s="20" t="s">
        <v>830</v>
      </c>
      <c r="AH1326" s="93" t="str">
        <f>IF(NOT(ISNA(VLOOKUP(B:B,ResultsTargets!A:A,1,0))),"TRUE","")</f>
        <v/>
      </c>
      <c r="AI1326" s="19" t="str">
        <f>IF(ISNA(VLOOKUP(C1326,dim_techarea!A:B,2,FALSE)),"",VLOOKUP(C1326,dim_techarea!A:B,2,FALSE))</f>
        <v>LAB_PTCQI_LAB</v>
      </c>
      <c r="AJ1326" s="19" t="str">
        <f>IF(ISNA(VLOOKUP(AI1326,dim_techarea!B:C,2,FALSE)),"",VLOOKUP(AI1326,dim_techarea!B:C,2,FALSE))</f>
        <v>aHQJlaowVA6</v>
      </c>
      <c r="AK1326" s="19" t="str">
        <f>IF(ISNA(VLOOKUP(TRIM(G1326),dim_targetsresults!A:B,2,FALSE)),"",VLOOKUP(TRIM(G1326),dim_targetsresults!A:C,2,FALSE))</f>
        <v>MER Results</v>
      </c>
      <c r="AL1326" s="19" t="str">
        <f>IF(ISNA(VLOOKUP(AK1326,dim_targetsresults!B:C,2,FALSE)),"",VLOOKUP(AK1326,dim_targetsresults!B:C,2,FALSE))</f>
        <v>Jh0jDM5yQ2E</v>
      </c>
      <c r="AM1326" s="19" t="str">
        <f>IF(ISNA(VLOOKUP(TRIM(D1326),dim_numeratordenominator!A:B,2,FALSE)),"",VLOOKUP(TRIM(D1326),dim_numeratordenominator!A:C,2,FALSE))</f>
        <v>Numerator</v>
      </c>
      <c r="AN1326" s="19" t="str">
        <f>IF(ISNA(VLOOKUP(AM1326,dim_numeratordenominator!B:C,2,FALSE)),"",VLOOKUP(AM1326,dim_numeratordenominator!B:C,2,FALSE))</f>
        <v>Som9NRMQqV7</v>
      </c>
      <c r="AO1326" s="19" t="str">
        <f>IF(ISNA(VLOOKUP(TRIM(E1326),dim_supporttype!A:B,2,FALSE)),"",VLOOKUP(TRIM(E1326),dim_supporttype!A:C,2,FALSE))</f>
        <v>No Support Type</v>
      </c>
      <c r="AP1326" s="19" t="str">
        <f>IF(ISNA(VLOOKUP(AO1326,dim_supporttype!B:C,2,FALSE)),"",VLOOKUP(AO1326,dim_supporttype!B:C,2,FALSE))</f>
        <v>npv1nsCoe0c</v>
      </c>
      <c r="AQ1326" s="19" t="str">
        <f>IF(ISNA(VLOOKUP(TRIM(F1326),dim_disaggs!A:B,2,FALSE)),"No Disagg",VLOOKUP(TRIM(F1326),dim_disaggs!A:B,2,FALSE))</f>
        <v>HIV DiagnosisPerfTest</v>
      </c>
      <c r="AR1326" s="19" t="str">
        <f>IF(ISNA(VLOOKUP(AQ1326,dim_disaggs!B:C,2,FALSE)),"",VLOOKUP(AQ1326,dim_disaggs!B:C,2,FALSE))</f>
        <v>gx3GEe4bTR6</v>
      </c>
      <c r="AU1326" s="72" t="s">
        <v>755</v>
      </c>
      <c r="AV1326" s="73" t="s">
        <v>755</v>
      </c>
      <c r="AW1326" s="66" t="s">
        <v>755</v>
      </c>
      <c r="AX1326" s="66" t="s">
        <v>755</v>
      </c>
      <c r="BA1326" s="105" t="str">
        <f t="shared" si="189"/>
        <v/>
      </c>
      <c r="BB1326" s="20" t="str">
        <f t="shared" si="190"/>
        <v/>
      </c>
      <c r="BE1326" s="75" t="s">
        <v>755</v>
      </c>
      <c r="BF1326" s="73" t="s">
        <v>755</v>
      </c>
      <c r="BG1326" s="55" t="s">
        <v>755</v>
      </c>
      <c r="BH1326" s="76" t="s">
        <v>755</v>
      </c>
      <c r="BI1326" s="20" t="s">
        <v>755</v>
      </c>
      <c r="BJ1326" s="20" t="s">
        <v>755</v>
      </c>
      <c r="BK1326" s="55" t="s">
        <v>755</v>
      </c>
      <c r="BL1326" s="71" t="s">
        <v>755</v>
      </c>
      <c r="BM1326" s="77" t="s">
        <v>755</v>
      </c>
      <c r="BN1326" s="78" t="s">
        <v>755</v>
      </c>
      <c r="BO1326" s="77" t="s">
        <v>755</v>
      </c>
      <c r="BP1326" s="78" t="s">
        <v>755</v>
      </c>
    </row>
    <row r="1327" spans="1:68" x14ac:dyDescent="0.2">
      <c r="A1327" s="20" t="s">
        <v>95</v>
      </c>
      <c r="B1327" s="20" t="s">
        <v>1382</v>
      </c>
      <c r="C1327" s="20" t="s">
        <v>886</v>
      </c>
      <c r="D1327" s="20" t="s">
        <v>1</v>
      </c>
      <c r="E1327" s="20" t="s">
        <v>138</v>
      </c>
      <c r="F1327" s="20" t="s">
        <v>2175</v>
      </c>
      <c r="G1327" s="20" t="s">
        <v>20086</v>
      </c>
      <c r="H1327" s="20" t="s">
        <v>2175</v>
      </c>
      <c r="I1327" s="19">
        <f t="shared" si="191"/>
        <v>47</v>
      </c>
      <c r="J1327" s="20" t="s">
        <v>755</v>
      </c>
      <c r="K1327" s="20" t="s">
        <v>616</v>
      </c>
      <c r="L1327" s="95" t="str">
        <f>IF(M1327&lt;&gt;"",IF(NOT(ISNA(INDEX(cc!B:B,MATCH(M1327,cc!A:A,0)))),INDEX(cc!B:B,MATCH(M1327,cc!A:A,0)),"0"),"")</f>
        <v>default</v>
      </c>
      <c r="M1327" s="97" t="s">
        <v>13</v>
      </c>
      <c r="N1327" s="28" t="str">
        <f t="shared" si="192"/>
        <v/>
      </c>
      <c r="O1327" s="19" t="str">
        <f t="shared" si="185"/>
        <v>LAB_PTCQI_LAB (N, NoApp, HIV ViralLdParticipPT): LabSurvey</v>
      </c>
      <c r="P1327" s="19" t="str">
        <f t="shared" si="186"/>
        <v>LAB_PTCQI_LAB (N, NoApp, HIV ViralLdParticipPT): LabSurvey</v>
      </c>
      <c r="Q1327" s="19" t="str">
        <f t="shared" si="193"/>
        <v>LAB_PTCQI_LAB (N, NoApp, HIV ViralLdParticipPT)</v>
      </c>
      <c r="R1327" s="19" t="str">
        <f t="shared" si="187"/>
        <v>LAB_PTCQI_LAB_N_NoApp_HIV_ViralLdParticipPT</v>
      </c>
      <c r="S1327" s="19" t="str">
        <f t="shared" si="188"/>
        <v>LAB_PTCQI_LAB_N_NoApp_HIV_ViralLdParticipPT_</v>
      </c>
      <c r="T1327" s="19" t="b">
        <f>NOT(ISNA(VLOOKUP(B1327,dbcodes!A:B,2,FALSE)))</f>
        <v>1</v>
      </c>
      <c r="U1327" s="19" t="str">
        <f>IF(ISNA(VLOOKUP(B1327,dbcodes!A:B,2,FALSE)),des!R753,VLOOKUP(B1327,dbcodes!A:B,2,FALSE))</f>
        <v>LAB_PTCQI_LAB_N_NoApp_HIV_ViralLdParticipPT</v>
      </c>
      <c r="V1327" s="20" t="s">
        <v>617</v>
      </c>
      <c r="W1327" s="107" t="str">
        <f>IF(ISNA(VLOOKUP(C1327,descriptions!A:B,2,FALSE)),des!V753,IF(G1327=" TARGET","Target ","")&amp;VLOOKUP(C1327,descriptions!A:B,2,FALSE))</f>
        <v>Number of HIV-positive adults and children newly enrolled in clinical care during the reporting period who received at least one of the following at enrollment: clinical assessment (WHO staging) OR CD4 count OR viral load</v>
      </c>
      <c r="X1327" s="20" t="s">
        <v>65</v>
      </c>
      <c r="Y1327" s="20" t="s">
        <v>831</v>
      </c>
      <c r="Z1327" s="20" t="s">
        <v>836</v>
      </c>
      <c r="AA1327" s="20" t="s">
        <v>102</v>
      </c>
      <c r="AB1327" s="20" t="s">
        <v>603</v>
      </c>
      <c r="AC1327" s="19" t="str">
        <f>IF(AB1327&lt;&gt;"",IF(NOT(ISNA(INDEX(os!A:A,MATCH(AB1327,os!B:B,0)))),INDEX(os!A:A,MATCH(AB1327,os!B:B,0)),"0"),"")</f>
        <v>dAx4cVg6eMj</v>
      </c>
      <c r="AD1327" s="20" t="s">
        <v>830</v>
      </c>
      <c r="AH1327" s="93" t="str">
        <f>IF(NOT(ISNA(VLOOKUP(B:B,ResultsTargets!A:A,1,0))),"TRUE","")</f>
        <v/>
      </c>
      <c r="AI1327" s="19" t="str">
        <f>IF(ISNA(VLOOKUP(C1327,dim_techarea!A:B,2,FALSE)),"",VLOOKUP(C1327,dim_techarea!A:B,2,FALSE))</f>
        <v>LAB_PTCQI_LAB</v>
      </c>
      <c r="AJ1327" s="19" t="str">
        <f>IF(ISNA(VLOOKUP(AI1327,dim_techarea!B:C,2,FALSE)),"",VLOOKUP(AI1327,dim_techarea!B:C,2,FALSE))</f>
        <v>aHQJlaowVA6</v>
      </c>
      <c r="AK1327" s="19" t="str">
        <f>IF(ISNA(VLOOKUP(TRIM(G1327),dim_targetsresults!A:B,2,FALSE)),"",VLOOKUP(TRIM(G1327),dim_targetsresults!A:C,2,FALSE))</f>
        <v>MER Results</v>
      </c>
      <c r="AL1327" s="19" t="str">
        <f>IF(ISNA(VLOOKUP(AK1327,dim_targetsresults!B:C,2,FALSE)),"",VLOOKUP(AK1327,dim_targetsresults!B:C,2,FALSE))</f>
        <v>Jh0jDM5yQ2E</v>
      </c>
      <c r="AM1327" s="19" t="str">
        <f>IF(ISNA(VLOOKUP(TRIM(D1327),dim_numeratordenominator!A:B,2,FALSE)),"",VLOOKUP(TRIM(D1327),dim_numeratordenominator!A:C,2,FALSE))</f>
        <v>Numerator</v>
      </c>
      <c r="AN1327" s="19" t="str">
        <f>IF(ISNA(VLOOKUP(AM1327,dim_numeratordenominator!B:C,2,FALSE)),"",VLOOKUP(AM1327,dim_numeratordenominator!B:C,2,FALSE))</f>
        <v>Som9NRMQqV7</v>
      </c>
      <c r="AO1327" s="19" t="str">
        <f>IF(ISNA(VLOOKUP(TRIM(E1327),dim_supporttype!A:B,2,FALSE)),"",VLOOKUP(TRIM(E1327),dim_supporttype!A:C,2,FALSE))</f>
        <v>No Support Type</v>
      </c>
      <c r="AP1327" s="19" t="str">
        <f>IF(ISNA(VLOOKUP(AO1327,dim_supporttype!B:C,2,FALSE)),"",VLOOKUP(AO1327,dim_supporttype!B:C,2,FALSE))</f>
        <v>npv1nsCoe0c</v>
      </c>
      <c r="AQ1327" s="19" t="str">
        <f>IF(ISNA(VLOOKUP(TRIM(F1327),dim_disaggs!A:B,2,FALSE)),"No Disagg",VLOOKUP(TRIM(F1327),dim_disaggs!A:B,2,FALSE))</f>
        <v>HIV ViralLdParticipPT</v>
      </c>
      <c r="AR1327" s="19" t="str">
        <f>IF(ISNA(VLOOKUP(AQ1327,dim_disaggs!B:C,2,FALSE)),"",VLOOKUP(AQ1327,dim_disaggs!B:C,2,FALSE))</f>
        <v>EZ2atxmiIvB</v>
      </c>
      <c r="AU1327" s="72" t="s">
        <v>755</v>
      </c>
      <c r="AV1327" s="73" t="s">
        <v>755</v>
      </c>
      <c r="AW1327" s="66" t="s">
        <v>755</v>
      </c>
      <c r="AX1327" s="66" t="s">
        <v>755</v>
      </c>
      <c r="BA1327" s="105" t="str">
        <f t="shared" si="189"/>
        <v/>
      </c>
      <c r="BB1327" s="20" t="str">
        <f t="shared" si="190"/>
        <v/>
      </c>
      <c r="BE1327" s="75" t="s">
        <v>755</v>
      </c>
      <c r="BF1327" s="73" t="s">
        <v>755</v>
      </c>
      <c r="BG1327" s="55" t="s">
        <v>755</v>
      </c>
      <c r="BH1327" s="76" t="s">
        <v>755</v>
      </c>
      <c r="BI1327" s="20" t="s">
        <v>755</v>
      </c>
      <c r="BJ1327" s="20" t="s">
        <v>755</v>
      </c>
      <c r="BK1327" s="55" t="s">
        <v>755</v>
      </c>
      <c r="BL1327" s="71" t="s">
        <v>755</v>
      </c>
      <c r="BM1327" s="77" t="s">
        <v>755</v>
      </c>
      <c r="BN1327" s="78" t="s">
        <v>755</v>
      </c>
      <c r="BO1327" s="77" t="s">
        <v>755</v>
      </c>
      <c r="BP1327" s="78" t="s">
        <v>755</v>
      </c>
    </row>
    <row r="1328" spans="1:68" x14ac:dyDescent="0.2">
      <c r="A1328" s="20" t="s">
        <v>95</v>
      </c>
      <c r="B1328" s="20" t="s">
        <v>1384</v>
      </c>
      <c r="C1328" s="20" t="s">
        <v>886</v>
      </c>
      <c r="D1328" s="20" t="s">
        <v>1</v>
      </c>
      <c r="E1328" s="20" t="s">
        <v>138</v>
      </c>
      <c r="F1328" s="20" t="s">
        <v>2176</v>
      </c>
      <c r="G1328" s="20" t="s">
        <v>20086</v>
      </c>
      <c r="H1328" s="20" t="s">
        <v>2176</v>
      </c>
      <c r="I1328" s="19">
        <f t="shared" si="191"/>
        <v>43</v>
      </c>
      <c r="J1328" s="20" t="s">
        <v>755</v>
      </c>
      <c r="K1328" s="20" t="s">
        <v>616</v>
      </c>
      <c r="L1328" s="95" t="str">
        <f>IF(M1328&lt;&gt;"",IF(NOT(ISNA(INDEX(cc!B:B,MATCH(M1328,cc!A:A,0)))),INDEX(cc!B:B,MATCH(M1328,cc!A:A,0)),"0"),"")</f>
        <v>default</v>
      </c>
      <c r="M1328" s="97" t="s">
        <v>13</v>
      </c>
      <c r="N1328" s="28" t="str">
        <f t="shared" si="192"/>
        <v/>
      </c>
      <c r="O1328" s="19" t="str">
        <f t="shared" si="185"/>
        <v>LAB_PTCQI_LAB (N, NoApp, HIV ViralLdPassPT): LabSurvey</v>
      </c>
      <c r="P1328" s="19" t="str">
        <f t="shared" si="186"/>
        <v>LAB_PTCQI_LAB (N, NoApp, HIV ViralLdPassPT): LabSurvey</v>
      </c>
      <c r="Q1328" s="19" t="str">
        <f t="shared" si="193"/>
        <v>LAB_PTCQI_LAB (N, NoApp, HIV ViralLdPassPT)</v>
      </c>
      <c r="R1328" s="19" t="str">
        <f t="shared" si="187"/>
        <v>LAB_PTCQI_LAB_N_NoApp_HIV_ViralLdPassPT</v>
      </c>
      <c r="S1328" s="19" t="str">
        <f t="shared" si="188"/>
        <v>LAB_PTCQI_LAB_N_NoApp_HIV_ViralLdPassPT_</v>
      </c>
      <c r="T1328" s="19" t="b">
        <f>NOT(ISNA(VLOOKUP(B1328,dbcodes!A:B,2,FALSE)))</f>
        <v>1</v>
      </c>
      <c r="U1328" s="19" t="str">
        <f>IF(ISNA(VLOOKUP(B1328,dbcodes!A:B,2,FALSE)),des!R754,VLOOKUP(B1328,dbcodes!A:B,2,FALSE))</f>
        <v>LAB_PTCQI_LAB_N_NoApp_HIV_ViralLdPassPT</v>
      </c>
      <c r="V1328" s="20" t="s">
        <v>617</v>
      </c>
      <c r="W1328" s="107" t="str">
        <f>IF(ISNA(VLOOKUP(C1328,descriptions!A:B,2,FALSE)),des!V754,IF(G1328=" TARGET","Target ","")&amp;VLOOKUP(C1328,descriptions!A:B,2,FALSE))</f>
        <v>Number of HIV-positive adults and children newly enrolled in clinical care during the reporting period who received at least one of the following at enrollment: clinical assessment (WHO staging) OR CD4 count OR viral load</v>
      </c>
      <c r="X1328" s="20" t="s">
        <v>65</v>
      </c>
      <c r="Y1328" s="20" t="s">
        <v>831</v>
      </c>
      <c r="Z1328" s="20" t="s">
        <v>836</v>
      </c>
      <c r="AA1328" s="20" t="s">
        <v>102</v>
      </c>
      <c r="AB1328" s="20" t="s">
        <v>603</v>
      </c>
      <c r="AC1328" s="19" t="str">
        <f>IF(AB1328&lt;&gt;"",IF(NOT(ISNA(INDEX(os!A:A,MATCH(AB1328,os!B:B,0)))),INDEX(os!A:A,MATCH(AB1328,os!B:B,0)),"0"),"")</f>
        <v>dAx4cVg6eMj</v>
      </c>
      <c r="AD1328" s="20" t="s">
        <v>830</v>
      </c>
      <c r="AH1328" s="93" t="str">
        <f>IF(NOT(ISNA(VLOOKUP(B:B,ResultsTargets!A:A,1,0))),"TRUE","")</f>
        <v/>
      </c>
      <c r="AI1328" s="19" t="str">
        <f>IF(ISNA(VLOOKUP(C1328,dim_techarea!A:B,2,FALSE)),"",VLOOKUP(C1328,dim_techarea!A:B,2,FALSE))</f>
        <v>LAB_PTCQI_LAB</v>
      </c>
      <c r="AJ1328" s="19" t="str">
        <f>IF(ISNA(VLOOKUP(AI1328,dim_techarea!B:C,2,FALSE)),"",VLOOKUP(AI1328,dim_techarea!B:C,2,FALSE))</f>
        <v>aHQJlaowVA6</v>
      </c>
      <c r="AK1328" s="19" t="str">
        <f>IF(ISNA(VLOOKUP(TRIM(G1328),dim_targetsresults!A:B,2,FALSE)),"",VLOOKUP(TRIM(G1328),dim_targetsresults!A:C,2,FALSE))</f>
        <v>MER Results</v>
      </c>
      <c r="AL1328" s="19" t="str">
        <f>IF(ISNA(VLOOKUP(AK1328,dim_targetsresults!B:C,2,FALSE)),"",VLOOKUP(AK1328,dim_targetsresults!B:C,2,FALSE))</f>
        <v>Jh0jDM5yQ2E</v>
      </c>
      <c r="AM1328" s="19" t="str">
        <f>IF(ISNA(VLOOKUP(TRIM(D1328),dim_numeratordenominator!A:B,2,FALSE)),"",VLOOKUP(TRIM(D1328),dim_numeratordenominator!A:C,2,FALSE))</f>
        <v>Numerator</v>
      </c>
      <c r="AN1328" s="19" t="str">
        <f>IF(ISNA(VLOOKUP(AM1328,dim_numeratordenominator!B:C,2,FALSE)),"",VLOOKUP(AM1328,dim_numeratordenominator!B:C,2,FALSE))</f>
        <v>Som9NRMQqV7</v>
      </c>
      <c r="AO1328" s="19" t="str">
        <f>IF(ISNA(VLOOKUP(TRIM(E1328),dim_supporttype!A:B,2,FALSE)),"",VLOOKUP(TRIM(E1328),dim_supporttype!A:C,2,FALSE))</f>
        <v>No Support Type</v>
      </c>
      <c r="AP1328" s="19" t="str">
        <f>IF(ISNA(VLOOKUP(AO1328,dim_supporttype!B:C,2,FALSE)),"",VLOOKUP(AO1328,dim_supporttype!B:C,2,FALSE))</f>
        <v>npv1nsCoe0c</v>
      </c>
      <c r="AQ1328" s="19" t="str">
        <f>IF(ISNA(VLOOKUP(TRIM(F1328),dim_disaggs!A:B,2,FALSE)),"No Disagg",VLOOKUP(TRIM(F1328),dim_disaggs!A:B,2,FALSE))</f>
        <v>HIV ViralLdPassPT</v>
      </c>
      <c r="AR1328" s="19" t="str">
        <f>IF(ISNA(VLOOKUP(AQ1328,dim_disaggs!B:C,2,FALSE)),"",VLOOKUP(AQ1328,dim_disaggs!B:C,2,FALSE))</f>
        <v>nhJ451ZWIM3</v>
      </c>
      <c r="AU1328" s="72" t="s">
        <v>755</v>
      </c>
      <c r="AV1328" s="73" t="s">
        <v>755</v>
      </c>
      <c r="AW1328" s="66" t="s">
        <v>755</v>
      </c>
      <c r="AX1328" s="66" t="s">
        <v>755</v>
      </c>
      <c r="BA1328" s="105" t="str">
        <f t="shared" si="189"/>
        <v/>
      </c>
      <c r="BB1328" s="20" t="str">
        <f t="shared" si="190"/>
        <v/>
      </c>
      <c r="BE1328" s="75" t="s">
        <v>755</v>
      </c>
      <c r="BF1328" s="73" t="s">
        <v>755</v>
      </c>
      <c r="BG1328" s="55" t="s">
        <v>755</v>
      </c>
      <c r="BH1328" s="76" t="s">
        <v>755</v>
      </c>
      <c r="BI1328" s="20" t="s">
        <v>755</v>
      </c>
      <c r="BJ1328" s="20" t="s">
        <v>755</v>
      </c>
      <c r="BK1328" s="55" t="s">
        <v>755</v>
      </c>
      <c r="BL1328" s="71" t="s">
        <v>755</v>
      </c>
      <c r="BM1328" s="77" t="s">
        <v>755</v>
      </c>
      <c r="BN1328" s="78" t="s">
        <v>755</v>
      </c>
      <c r="BO1328" s="77" t="s">
        <v>755</v>
      </c>
      <c r="BP1328" s="78" t="s">
        <v>755</v>
      </c>
    </row>
    <row r="1329" spans="1:68" x14ac:dyDescent="0.2">
      <c r="A1329" s="20" t="s">
        <v>95</v>
      </c>
      <c r="B1329" s="20" t="s">
        <v>1386</v>
      </c>
      <c r="C1329" s="20" t="s">
        <v>886</v>
      </c>
      <c r="D1329" s="20" t="s">
        <v>1</v>
      </c>
      <c r="E1329" s="20" t="s">
        <v>138</v>
      </c>
      <c r="F1329" s="20" t="s">
        <v>2177</v>
      </c>
      <c r="G1329" s="20" t="s">
        <v>20086</v>
      </c>
      <c r="H1329" s="20" t="s">
        <v>2177</v>
      </c>
      <c r="I1329" s="19">
        <f t="shared" si="191"/>
        <v>45</v>
      </c>
      <c r="J1329" s="20" t="s">
        <v>755</v>
      </c>
      <c r="K1329" s="20" t="s">
        <v>616</v>
      </c>
      <c r="L1329" s="95" t="str">
        <f>IF(M1329&lt;&gt;"",IF(NOT(ISNA(INDEX(cc!B:B,MATCH(M1329,cc!A:A,0)))),INDEX(cc!B:B,MATCH(M1329,cc!A:A,0)),"0"),"")</f>
        <v>default</v>
      </c>
      <c r="M1329" s="97" t="s">
        <v>13</v>
      </c>
      <c r="N1329" s="28" t="str">
        <f t="shared" si="192"/>
        <v/>
      </c>
      <c r="O1329" s="19" t="str">
        <f t="shared" si="185"/>
        <v>LAB_PTCQI_LAB (N, NoApp, HIV ViralLdPerfTest): LabSurvey</v>
      </c>
      <c r="P1329" s="19" t="str">
        <f t="shared" si="186"/>
        <v>LAB_PTCQI_LAB (N, NoApp, HIV ViralLdPerfTest): LabSurvey</v>
      </c>
      <c r="Q1329" s="19" t="str">
        <f t="shared" si="193"/>
        <v>LAB_PTCQI_LAB (N, NoApp, HIV ViralLdPerfTest)</v>
      </c>
      <c r="R1329" s="19" t="str">
        <f t="shared" si="187"/>
        <v>LAB_PTCQI_LAB_N_NoApp_HIV_ViralLdPerfTest</v>
      </c>
      <c r="S1329" s="19" t="str">
        <f t="shared" si="188"/>
        <v>LAB_PTCQI_LAB_N_NoApp_HIV_ViralLdPerfTest_</v>
      </c>
      <c r="T1329" s="19" t="b">
        <f>NOT(ISNA(VLOOKUP(B1329,dbcodes!A:B,2,FALSE)))</f>
        <v>1</v>
      </c>
      <c r="U1329" s="19" t="str">
        <f>IF(ISNA(VLOOKUP(B1329,dbcodes!A:B,2,FALSE)),des!R755,VLOOKUP(B1329,dbcodes!A:B,2,FALSE))</f>
        <v>LAB_PTCQI_LAB_N_NoApp_HIV_ViralLdPerfTest</v>
      </c>
      <c r="V1329" s="20" t="s">
        <v>617</v>
      </c>
      <c r="W1329" s="107" t="str">
        <f>IF(ISNA(VLOOKUP(C1329,descriptions!A:B,2,FALSE)),des!V755,IF(G1329=" TARGET","Target ","")&amp;VLOOKUP(C1329,descriptions!A:B,2,FALSE))</f>
        <v>Number of HIV-positive adults and children newly enrolled in clinical care during the reporting period who received at least one of the following at enrollment: clinical assessment (WHO staging) OR CD4 count OR viral load</v>
      </c>
      <c r="X1329" s="20" t="s">
        <v>4</v>
      </c>
      <c r="Y1329" s="20" t="s">
        <v>831</v>
      </c>
      <c r="Z1329" s="20" t="s">
        <v>836</v>
      </c>
      <c r="AA1329" s="20" t="s">
        <v>102</v>
      </c>
      <c r="AB1329" s="20" t="s">
        <v>605</v>
      </c>
      <c r="AC1329" s="19" t="str">
        <f>IF(AB1329&lt;&gt;"",IF(NOT(ISNA(INDEX(os!A:A,MATCH(AB1329,os!B:B,0)))),INDEX(os!A:A,MATCH(AB1329,os!B:B,0)),"0"),"")</f>
        <v>EmnAI84pv9E</v>
      </c>
      <c r="AD1329" s="20" t="s">
        <v>830</v>
      </c>
      <c r="AH1329" s="93" t="str">
        <f>IF(NOT(ISNA(VLOOKUP(B:B,ResultsTargets!A:A,1,0))),"TRUE","")</f>
        <v/>
      </c>
      <c r="AI1329" s="19" t="str">
        <f>IF(ISNA(VLOOKUP(C1329,dim_techarea!A:B,2,FALSE)),"",VLOOKUP(C1329,dim_techarea!A:B,2,FALSE))</f>
        <v>LAB_PTCQI_LAB</v>
      </c>
      <c r="AJ1329" s="19" t="str">
        <f>IF(ISNA(VLOOKUP(AI1329,dim_techarea!B:C,2,FALSE)),"",VLOOKUP(AI1329,dim_techarea!B:C,2,FALSE))</f>
        <v>aHQJlaowVA6</v>
      </c>
      <c r="AK1329" s="19" t="str">
        <f>IF(ISNA(VLOOKUP(TRIM(G1329),dim_targetsresults!A:B,2,FALSE)),"",VLOOKUP(TRIM(G1329),dim_targetsresults!A:C,2,FALSE))</f>
        <v>MER Results</v>
      </c>
      <c r="AL1329" s="19" t="str">
        <f>IF(ISNA(VLOOKUP(AK1329,dim_targetsresults!B:C,2,FALSE)),"",VLOOKUP(AK1329,dim_targetsresults!B:C,2,FALSE))</f>
        <v>Jh0jDM5yQ2E</v>
      </c>
      <c r="AM1329" s="19" t="str">
        <f>IF(ISNA(VLOOKUP(TRIM(D1329),dim_numeratordenominator!A:B,2,FALSE)),"",VLOOKUP(TRIM(D1329),dim_numeratordenominator!A:C,2,FALSE))</f>
        <v>Numerator</v>
      </c>
      <c r="AN1329" s="19" t="str">
        <f>IF(ISNA(VLOOKUP(AM1329,dim_numeratordenominator!B:C,2,FALSE)),"",VLOOKUP(AM1329,dim_numeratordenominator!B:C,2,FALSE))</f>
        <v>Som9NRMQqV7</v>
      </c>
      <c r="AO1329" s="19" t="str">
        <f>IF(ISNA(VLOOKUP(TRIM(E1329),dim_supporttype!A:B,2,FALSE)),"",VLOOKUP(TRIM(E1329),dim_supporttype!A:C,2,FALSE))</f>
        <v>No Support Type</v>
      </c>
      <c r="AP1329" s="19" t="str">
        <f>IF(ISNA(VLOOKUP(AO1329,dim_supporttype!B:C,2,FALSE)),"",VLOOKUP(AO1329,dim_supporttype!B:C,2,FALSE))</f>
        <v>npv1nsCoe0c</v>
      </c>
      <c r="AQ1329" s="19" t="str">
        <f>IF(ISNA(VLOOKUP(TRIM(F1329),dim_disaggs!A:B,2,FALSE)),"No Disagg",VLOOKUP(TRIM(F1329),dim_disaggs!A:B,2,FALSE))</f>
        <v>HIV ViralLdPerfTest</v>
      </c>
      <c r="AR1329" s="19" t="str">
        <f>IF(ISNA(VLOOKUP(AQ1329,dim_disaggs!B:C,2,FALSE)),"",VLOOKUP(AQ1329,dim_disaggs!B:C,2,FALSE))</f>
        <v>TdN3MmtFPwl</v>
      </c>
      <c r="AU1329" s="72" t="s">
        <v>755</v>
      </c>
      <c r="AV1329" s="73" t="s">
        <v>755</v>
      </c>
      <c r="AW1329" s="66" t="s">
        <v>755</v>
      </c>
      <c r="AX1329" s="66" t="s">
        <v>755</v>
      </c>
      <c r="BA1329" s="105" t="str">
        <f t="shared" si="189"/>
        <v/>
      </c>
      <c r="BB1329" s="20" t="str">
        <f t="shared" si="190"/>
        <v/>
      </c>
      <c r="BE1329" s="75" t="s">
        <v>755</v>
      </c>
      <c r="BF1329" s="73" t="s">
        <v>755</v>
      </c>
      <c r="BG1329" s="55" t="s">
        <v>755</v>
      </c>
      <c r="BH1329" s="76" t="s">
        <v>755</v>
      </c>
      <c r="BI1329" s="20" t="s">
        <v>755</v>
      </c>
      <c r="BJ1329" s="20" t="s">
        <v>755</v>
      </c>
      <c r="BK1329" s="55" t="s">
        <v>755</v>
      </c>
      <c r="BL1329" s="71" t="s">
        <v>755</v>
      </c>
      <c r="BM1329" s="77" t="s">
        <v>755</v>
      </c>
      <c r="BN1329" s="78" t="s">
        <v>755</v>
      </c>
      <c r="BO1329" s="77" t="s">
        <v>755</v>
      </c>
      <c r="BP1329" s="78" t="s">
        <v>755</v>
      </c>
    </row>
    <row r="1330" spans="1:68" x14ac:dyDescent="0.2">
      <c r="A1330" s="20" t="s">
        <v>95</v>
      </c>
      <c r="B1330" s="20" t="s">
        <v>1394</v>
      </c>
      <c r="C1330" s="20" t="s">
        <v>886</v>
      </c>
      <c r="D1330" s="20" t="s">
        <v>1</v>
      </c>
      <c r="E1330" s="20" t="s">
        <v>138</v>
      </c>
      <c r="F1330" s="20" t="s">
        <v>2181</v>
      </c>
      <c r="G1330" s="20" t="s">
        <v>20086</v>
      </c>
      <c r="H1330" s="20" t="s">
        <v>2181</v>
      </c>
      <c r="I1330" s="19">
        <f t="shared" si="191"/>
        <v>46</v>
      </c>
      <c r="J1330" s="20" t="s">
        <v>755</v>
      </c>
      <c r="K1330" s="20" t="s">
        <v>616</v>
      </c>
      <c r="L1330" s="95" t="str">
        <f>IF(M1330&lt;&gt;"",IF(NOT(ISNA(INDEX(cc!B:B,MATCH(M1330,cc!A:A,0)))),INDEX(cc!B:B,MATCH(M1330,cc!A:A,0)),"0"),"")</f>
        <v>default</v>
      </c>
      <c r="M1330" s="97" t="s">
        <v>13</v>
      </c>
      <c r="N1330" s="28" t="str">
        <f t="shared" si="192"/>
        <v/>
      </c>
      <c r="O1330" s="19" t="str">
        <f t="shared" si="185"/>
        <v>LAB_PTCQI_LAB (N, NoApp, TB CultureParticipPT): LabSurvey</v>
      </c>
      <c r="P1330" s="19" t="str">
        <f t="shared" si="186"/>
        <v>LAB_PTCQI_LAB (N, NoApp, TB CultureParticipPT): LabSurvey</v>
      </c>
      <c r="Q1330" s="19" t="str">
        <f t="shared" si="193"/>
        <v>LAB_PTCQI_LAB (N, NoApp, TB CultureParticipPT)</v>
      </c>
      <c r="R1330" s="19" t="str">
        <f t="shared" si="187"/>
        <v>LAB_PTCQI_LAB_N_NoApp_TB_CultureParticipPT</v>
      </c>
      <c r="S1330" s="19" t="str">
        <f t="shared" si="188"/>
        <v>LAB_PTCQI_LAB_N_NoApp_TB_CultureParticipPT_</v>
      </c>
      <c r="T1330" s="19" t="b">
        <f>NOT(ISNA(VLOOKUP(B1330,dbcodes!A:B,2,FALSE)))</f>
        <v>1</v>
      </c>
      <c r="U1330" s="19" t="str">
        <f>IF(ISNA(VLOOKUP(B1330,dbcodes!A:B,2,FALSE)),des!R756,VLOOKUP(B1330,dbcodes!A:B,2,FALSE))</f>
        <v>LAB_PTCQI_LAB_N_NoApp_TB_CultureParticipPT</v>
      </c>
      <c r="V1330" s="20" t="s">
        <v>617</v>
      </c>
      <c r="W1330" s="107" t="str">
        <f>IF(ISNA(VLOOKUP(C1330,descriptions!A:B,2,FALSE)),des!V756,IF(G1330=" TARGET","Target ","")&amp;VLOOKUP(C1330,descriptions!A:B,2,FALSE))</f>
        <v>Number of HIV-positive adults and children newly enrolled in clinical care during the reporting period who received at least one of the following at enrollment: clinical assessment (WHO staging) OR CD4 count OR viral load</v>
      </c>
      <c r="X1330" s="20" t="s">
        <v>65</v>
      </c>
      <c r="Y1330" s="20" t="s">
        <v>831</v>
      </c>
      <c r="Z1330" s="20" t="s">
        <v>836</v>
      </c>
      <c r="AA1330" s="20" t="s">
        <v>102</v>
      </c>
      <c r="AB1330" s="20" t="s">
        <v>603</v>
      </c>
      <c r="AC1330" s="19" t="str">
        <f>IF(AB1330&lt;&gt;"",IF(NOT(ISNA(INDEX(os!A:A,MATCH(AB1330,os!B:B,0)))),INDEX(os!A:A,MATCH(AB1330,os!B:B,0)),"0"),"")</f>
        <v>dAx4cVg6eMj</v>
      </c>
      <c r="AD1330" s="20" t="s">
        <v>830</v>
      </c>
      <c r="AH1330" s="93" t="str">
        <f>IF(NOT(ISNA(VLOOKUP(B:B,ResultsTargets!A:A,1,0))),"TRUE","")</f>
        <v/>
      </c>
      <c r="AI1330" s="19" t="str">
        <f>IF(ISNA(VLOOKUP(C1330,dim_techarea!A:B,2,FALSE)),"",VLOOKUP(C1330,dim_techarea!A:B,2,FALSE))</f>
        <v>LAB_PTCQI_LAB</v>
      </c>
      <c r="AJ1330" s="19" t="str">
        <f>IF(ISNA(VLOOKUP(AI1330,dim_techarea!B:C,2,FALSE)),"",VLOOKUP(AI1330,dim_techarea!B:C,2,FALSE))</f>
        <v>aHQJlaowVA6</v>
      </c>
      <c r="AK1330" s="19" t="str">
        <f>IF(ISNA(VLOOKUP(TRIM(G1330),dim_targetsresults!A:B,2,FALSE)),"",VLOOKUP(TRIM(G1330),dim_targetsresults!A:C,2,FALSE))</f>
        <v>MER Results</v>
      </c>
      <c r="AL1330" s="19" t="str">
        <f>IF(ISNA(VLOOKUP(AK1330,dim_targetsresults!B:C,2,FALSE)),"",VLOOKUP(AK1330,dim_targetsresults!B:C,2,FALSE))</f>
        <v>Jh0jDM5yQ2E</v>
      </c>
      <c r="AM1330" s="19" t="str">
        <f>IF(ISNA(VLOOKUP(TRIM(D1330),dim_numeratordenominator!A:B,2,FALSE)),"",VLOOKUP(TRIM(D1330),dim_numeratordenominator!A:C,2,FALSE))</f>
        <v>Numerator</v>
      </c>
      <c r="AN1330" s="19" t="str">
        <f>IF(ISNA(VLOOKUP(AM1330,dim_numeratordenominator!B:C,2,FALSE)),"",VLOOKUP(AM1330,dim_numeratordenominator!B:C,2,FALSE))</f>
        <v>Som9NRMQqV7</v>
      </c>
      <c r="AO1330" s="19" t="str">
        <f>IF(ISNA(VLOOKUP(TRIM(E1330),dim_supporttype!A:B,2,FALSE)),"",VLOOKUP(TRIM(E1330),dim_supporttype!A:C,2,FALSE))</f>
        <v>No Support Type</v>
      </c>
      <c r="AP1330" s="19" t="str">
        <f>IF(ISNA(VLOOKUP(AO1330,dim_supporttype!B:C,2,FALSE)),"",VLOOKUP(AO1330,dim_supporttype!B:C,2,FALSE))</f>
        <v>npv1nsCoe0c</v>
      </c>
      <c r="AQ1330" s="19" t="str">
        <f>IF(ISNA(VLOOKUP(TRIM(F1330),dim_disaggs!A:B,2,FALSE)),"No Disagg",VLOOKUP(TRIM(F1330),dim_disaggs!A:B,2,FALSE))</f>
        <v>TB CultureParticipPT</v>
      </c>
      <c r="AR1330" s="19" t="str">
        <f>IF(ISNA(VLOOKUP(AQ1330,dim_disaggs!B:C,2,FALSE)),"",VLOOKUP(AQ1330,dim_disaggs!B:C,2,FALSE))</f>
        <v>yuxB4faTVb7</v>
      </c>
      <c r="AU1330" s="72" t="s">
        <v>755</v>
      </c>
      <c r="AV1330" s="73" t="s">
        <v>755</v>
      </c>
      <c r="AW1330" s="66" t="s">
        <v>755</v>
      </c>
      <c r="AX1330" s="66" t="s">
        <v>755</v>
      </c>
      <c r="BA1330" s="105" t="str">
        <f t="shared" si="189"/>
        <v/>
      </c>
      <c r="BB1330" s="20" t="str">
        <f t="shared" si="190"/>
        <v/>
      </c>
      <c r="BE1330" s="75" t="s">
        <v>755</v>
      </c>
      <c r="BF1330" s="73" t="s">
        <v>755</v>
      </c>
      <c r="BG1330" s="55" t="s">
        <v>755</v>
      </c>
      <c r="BH1330" s="76" t="s">
        <v>755</v>
      </c>
      <c r="BI1330" s="20" t="s">
        <v>755</v>
      </c>
      <c r="BJ1330" s="20" t="s">
        <v>755</v>
      </c>
      <c r="BK1330" s="55" t="s">
        <v>755</v>
      </c>
      <c r="BL1330" s="71" t="s">
        <v>755</v>
      </c>
      <c r="BM1330" s="77" t="s">
        <v>755</v>
      </c>
      <c r="BN1330" s="78" t="s">
        <v>755</v>
      </c>
      <c r="BO1330" s="77" t="s">
        <v>755</v>
      </c>
      <c r="BP1330" s="78" t="s">
        <v>755</v>
      </c>
    </row>
    <row r="1331" spans="1:68" x14ac:dyDescent="0.2">
      <c r="A1331" s="20" t="s">
        <v>95</v>
      </c>
      <c r="B1331" s="20" t="s">
        <v>1396</v>
      </c>
      <c r="C1331" s="20" t="s">
        <v>886</v>
      </c>
      <c r="D1331" s="20" t="s">
        <v>1</v>
      </c>
      <c r="E1331" s="20" t="s">
        <v>138</v>
      </c>
      <c r="F1331" s="20" t="s">
        <v>2182</v>
      </c>
      <c r="G1331" s="20" t="s">
        <v>20086</v>
      </c>
      <c r="H1331" s="20" t="s">
        <v>2182</v>
      </c>
      <c r="I1331" s="19">
        <f t="shared" si="191"/>
        <v>42</v>
      </c>
      <c r="J1331" s="20" t="s">
        <v>755</v>
      </c>
      <c r="K1331" s="20" t="s">
        <v>616</v>
      </c>
      <c r="L1331" s="95" t="str">
        <f>IF(M1331&lt;&gt;"",IF(NOT(ISNA(INDEX(cc!B:B,MATCH(M1331,cc!A:A,0)))),INDEX(cc!B:B,MATCH(M1331,cc!A:A,0)),"0"),"")</f>
        <v>default</v>
      </c>
      <c r="M1331" s="97" t="s">
        <v>13</v>
      </c>
      <c r="N1331" s="28" t="str">
        <f t="shared" si="192"/>
        <v/>
      </c>
      <c r="O1331" s="19" t="str">
        <f t="shared" si="185"/>
        <v>LAB_PTCQI_LAB (N, NoApp, TB CulturePassPT): LabSurvey</v>
      </c>
      <c r="P1331" s="19" t="str">
        <f t="shared" si="186"/>
        <v>LAB_PTCQI_LAB (N, NoApp, TB CulturePassPT): LabSurvey</v>
      </c>
      <c r="Q1331" s="19" t="str">
        <f t="shared" si="193"/>
        <v>LAB_PTCQI_LAB (N, NoApp, TB CulturePassPT)</v>
      </c>
      <c r="R1331" s="19" t="str">
        <f t="shared" si="187"/>
        <v>LAB_PTCQI_LAB_N_NoApp_TB_CulturePassPT</v>
      </c>
      <c r="S1331" s="19" t="str">
        <f t="shared" si="188"/>
        <v>LAB_PTCQI_LAB_N_NoApp_TB_CulturePassPT_</v>
      </c>
      <c r="T1331" s="19" t="b">
        <f>NOT(ISNA(VLOOKUP(B1331,dbcodes!A:B,2,FALSE)))</f>
        <v>1</v>
      </c>
      <c r="U1331" s="19" t="str">
        <f>IF(ISNA(VLOOKUP(B1331,dbcodes!A:B,2,FALSE)),des!R757,VLOOKUP(B1331,dbcodes!A:B,2,FALSE))</f>
        <v>LAB_PTCQI_LAB_N_NoApp_TB_CulturePassPT</v>
      </c>
      <c r="V1331" s="20" t="s">
        <v>617</v>
      </c>
      <c r="W1331" s="107" t="str">
        <f>IF(ISNA(VLOOKUP(C1331,descriptions!A:B,2,FALSE)),des!V757,IF(G1331=" TARGET","Target ","")&amp;VLOOKUP(C1331,descriptions!A:B,2,FALSE))</f>
        <v>Number of HIV-positive adults and children newly enrolled in clinical care during the reporting period who received at least one of the following at enrollment: clinical assessment (WHO staging) OR CD4 count OR viral load</v>
      </c>
      <c r="X1331" s="20" t="s">
        <v>65</v>
      </c>
      <c r="Y1331" s="20" t="s">
        <v>831</v>
      </c>
      <c r="Z1331" s="20" t="s">
        <v>836</v>
      </c>
      <c r="AA1331" s="20" t="s">
        <v>102</v>
      </c>
      <c r="AB1331" s="20" t="s">
        <v>603</v>
      </c>
      <c r="AC1331" s="19" t="str">
        <f>IF(AB1331&lt;&gt;"",IF(NOT(ISNA(INDEX(os!A:A,MATCH(AB1331,os!B:B,0)))),INDEX(os!A:A,MATCH(AB1331,os!B:B,0)),"0"),"")</f>
        <v>dAx4cVg6eMj</v>
      </c>
      <c r="AD1331" s="20" t="s">
        <v>830</v>
      </c>
      <c r="AH1331" s="93" t="str">
        <f>IF(NOT(ISNA(VLOOKUP(B:B,ResultsTargets!A:A,1,0))),"TRUE","")</f>
        <v/>
      </c>
      <c r="AI1331" s="19" t="str">
        <f>IF(ISNA(VLOOKUP(C1331,dim_techarea!A:B,2,FALSE)),"",VLOOKUP(C1331,dim_techarea!A:B,2,FALSE))</f>
        <v>LAB_PTCQI_LAB</v>
      </c>
      <c r="AJ1331" s="19" t="str">
        <f>IF(ISNA(VLOOKUP(AI1331,dim_techarea!B:C,2,FALSE)),"",VLOOKUP(AI1331,dim_techarea!B:C,2,FALSE))</f>
        <v>aHQJlaowVA6</v>
      </c>
      <c r="AK1331" s="19" t="str">
        <f>IF(ISNA(VLOOKUP(TRIM(G1331),dim_targetsresults!A:B,2,FALSE)),"",VLOOKUP(TRIM(G1331),dim_targetsresults!A:C,2,FALSE))</f>
        <v>MER Results</v>
      </c>
      <c r="AL1331" s="19" t="str">
        <f>IF(ISNA(VLOOKUP(AK1331,dim_targetsresults!B:C,2,FALSE)),"",VLOOKUP(AK1331,dim_targetsresults!B:C,2,FALSE))</f>
        <v>Jh0jDM5yQ2E</v>
      </c>
      <c r="AM1331" s="19" t="str">
        <f>IF(ISNA(VLOOKUP(TRIM(D1331),dim_numeratordenominator!A:B,2,FALSE)),"",VLOOKUP(TRIM(D1331),dim_numeratordenominator!A:C,2,FALSE))</f>
        <v>Numerator</v>
      </c>
      <c r="AN1331" s="19" t="str">
        <f>IF(ISNA(VLOOKUP(AM1331,dim_numeratordenominator!B:C,2,FALSE)),"",VLOOKUP(AM1331,dim_numeratordenominator!B:C,2,FALSE))</f>
        <v>Som9NRMQqV7</v>
      </c>
      <c r="AO1331" s="19" t="str">
        <f>IF(ISNA(VLOOKUP(TRIM(E1331),dim_supporttype!A:B,2,FALSE)),"",VLOOKUP(TRIM(E1331),dim_supporttype!A:C,2,FALSE))</f>
        <v>No Support Type</v>
      </c>
      <c r="AP1331" s="19" t="str">
        <f>IF(ISNA(VLOOKUP(AO1331,dim_supporttype!B:C,2,FALSE)),"",VLOOKUP(AO1331,dim_supporttype!B:C,2,FALSE))</f>
        <v>npv1nsCoe0c</v>
      </c>
      <c r="AQ1331" s="19" t="str">
        <f>IF(ISNA(VLOOKUP(TRIM(F1331),dim_disaggs!A:B,2,FALSE)),"No Disagg",VLOOKUP(TRIM(F1331),dim_disaggs!A:B,2,FALSE))</f>
        <v>TB CulturePassPT</v>
      </c>
      <c r="AR1331" s="19" t="str">
        <f>IF(ISNA(VLOOKUP(AQ1331,dim_disaggs!B:C,2,FALSE)),"",VLOOKUP(AQ1331,dim_disaggs!B:C,2,FALSE))</f>
        <v>Hea2g0GHrOb</v>
      </c>
      <c r="AU1331" s="72" t="s">
        <v>755</v>
      </c>
      <c r="AV1331" s="73" t="s">
        <v>755</v>
      </c>
      <c r="AW1331" s="66" t="s">
        <v>755</v>
      </c>
      <c r="AX1331" s="66" t="s">
        <v>755</v>
      </c>
      <c r="BA1331" s="105" t="str">
        <f t="shared" si="189"/>
        <v/>
      </c>
      <c r="BB1331" s="20" t="str">
        <f t="shared" si="190"/>
        <v/>
      </c>
      <c r="BE1331" s="75" t="s">
        <v>755</v>
      </c>
      <c r="BF1331" s="73" t="s">
        <v>755</v>
      </c>
      <c r="BG1331" s="55" t="s">
        <v>755</v>
      </c>
      <c r="BH1331" s="76" t="s">
        <v>755</v>
      </c>
      <c r="BI1331" s="20" t="s">
        <v>755</v>
      </c>
      <c r="BJ1331" s="20" t="s">
        <v>755</v>
      </c>
      <c r="BK1331" s="55" t="s">
        <v>755</v>
      </c>
      <c r="BL1331" s="71" t="s">
        <v>755</v>
      </c>
      <c r="BM1331" s="77" t="s">
        <v>755</v>
      </c>
      <c r="BN1331" s="78" t="s">
        <v>755</v>
      </c>
      <c r="BO1331" s="77" t="s">
        <v>755</v>
      </c>
      <c r="BP1331" s="78" t="s">
        <v>755</v>
      </c>
    </row>
    <row r="1332" spans="1:68" x14ac:dyDescent="0.2">
      <c r="A1332" s="20" t="s">
        <v>95</v>
      </c>
      <c r="B1332" s="20" t="s">
        <v>1398</v>
      </c>
      <c r="C1332" s="20" t="s">
        <v>886</v>
      </c>
      <c r="D1332" s="20" t="s">
        <v>1</v>
      </c>
      <c r="E1332" s="20" t="s">
        <v>138</v>
      </c>
      <c r="F1332" s="20" t="s">
        <v>2183</v>
      </c>
      <c r="G1332" s="20" t="s">
        <v>20086</v>
      </c>
      <c r="H1332" s="20" t="s">
        <v>2183</v>
      </c>
      <c r="I1332" s="19">
        <f t="shared" si="191"/>
        <v>44</v>
      </c>
      <c r="J1332" s="20" t="s">
        <v>755</v>
      </c>
      <c r="K1332" s="20" t="s">
        <v>616</v>
      </c>
      <c r="L1332" s="95" t="str">
        <f>IF(M1332&lt;&gt;"",IF(NOT(ISNA(INDEX(cc!B:B,MATCH(M1332,cc!A:A,0)))),INDEX(cc!B:B,MATCH(M1332,cc!A:A,0)),"0"),"")</f>
        <v>default</v>
      </c>
      <c r="M1332" s="97" t="s">
        <v>13</v>
      </c>
      <c r="N1332" s="28" t="str">
        <f t="shared" si="192"/>
        <v/>
      </c>
      <c r="O1332" s="19" t="str">
        <f t="shared" si="185"/>
        <v>LAB_PTCQI_LAB (N, NoApp, TB CulturePerfTest): LabSurvey</v>
      </c>
      <c r="P1332" s="19" t="str">
        <f t="shared" si="186"/>
        <v>LAB_PTCQI_LAB (N, NoApp, TB CulturePerfTest): LabSurvey</v>
      </c>
      <c r="Q1332" s="19" t="str">
        <f t="shared" si="193"/>
        <v>LAB_PTCQI_LAB (N, NoApp, TB CulturePerfTest)</v>
      </c>
      <c r="R1332" s="19" t="str">
        <f t="shared" si="187"/>
        <v>LAB_PTCQI_LAB_N_NoApp_TB_CulturePerfTest</v>
      </c>
      <c r="S1332" s="19" t="str">
        <f t="shared" si="188"/>
        <v>LAB_PTCQI_LAB_N_NoApp_TB_CulturePerfTest_</v>
      </c>
      <c r="T1332" s="19" t="b">
        <f>NOT(ISNA(VLOOKUP(B1332,dbcodes!A:B,2,FALSE)))</f>
        <v>1</v>
      </c>
      <c r="U1332" s="19" t="str">
        <f>IF(ISNA(VLOOKUP(B1332,dbcodes!A:B,2,FALSE)),des!R758,VLOOKUP(B1332,dbcodes!A:B,2,FALSE))</f>
        <v>LAB_PTCQI_LAB_N_NoApp_TB_CulturePerfTest</v>
      </c>
      <c r="V1332" s="20" t="s">
        <v>617</v>
      </c>
      <c r="W1332" s="107" t="str">
        <f>IF(ISNA(VLOOKUP(C1332,descriptions!A:B,2,FALSE)),des!V758,IF(G1332=" TARGET","Target ","")&amp;VLOOKUP(C1332,descriptions!A:B,2,FALSE))</f>
        <v>Number of HIV-positive adults and children newly enrolled in clinical care during the reporting period who received at least one of the following at enrollment: clinical assessment (WHO staging) OR CD4 count OR viral load</v>
      </c>
      <c r="X1332" s="20" t="s">
        <v>4</v>
      </c>
      <c r="Y1332" s="20" t="s">
        <v>831</v>
      </c>
      <c r="Z1332" s="20" t="s">
        <v>836</v>
      </c>
      <c r="AA1332" s="20" t="s">
        <v>102</v>
      </c>
      <c r="AB1332" s="20" t="s">
        <v>605</v>
      </c>
      <c r="AC1332" s="19" t="str">
        <f>IF(AB1332&lt;&gt;"",IF(NOT(ISNA(INDEX(os!A:A,MATCH(AB1332,os!B:B,0)))),INDEX(os!A:A,MATCH(AB1332,os!B:B,0)),"0"),"")</f>
        <v>EmnAI84pv9E</v>
      </c>
      <c r="AD1332" s="20" t="s">
        <v>830</v>
      </c>
      <c r="AH1332" s="93" t="str">
        <f>IF(NOT(ISNA(VLOOKUP(B:B,ResultsTargets!A:A,1,0))),"TRUE","")</f>
        <v/>
      </c>
      <c r="AI1332" s="19" t="str">
        <f>IF(ISNA(VLOOKUP(C1332,dim_techarea!A:B,2,FALSE)),"",VLOOKUP(C1332,dim_techarea!A:B,2,FALSE))</f>
        <v>LAB_PTCQI_LAB</v>
      </c>
      <c r="AJ1332" s="19" t="str">
        <f>IF(ISNA(VLOOKUP(AI1332,dim_techarea!B:C,2,FALSE)),"",VLOOKUP(AI1332,dim_techarea!B:C,2,FALSE))</f>
        <v>aHQJlaowVA6</v>
      </c>
      <c r="AK1332" s="19" t="str">
        <f>IF(ISNA(VLOOKUP(TRIM(G1332),dim_targetsresults!A:B,2,FALSE)),"",VLOOKUP(TRIM(G1332),dim_targetsresults!A:C,2,FALSE))</f>
        <v>MER Results</v>
      </c>
      <c r="AL1332" s="19" t="str">
        <f>IF(ISNA(VLOOKUP(AK1332,dim_targetsresults!B:C,2,FALSE)),"",VLOOKUP(AK1332,dim_targetsresults!B:C,2,FALSE))</f>
        <v>Jh0jDM5yQ2E</v>
      </c>
      <c r="AM1332" s="19" t="str">
        <f>IF(ISNA(VLOOKUP(TRIM(D1332),dim_numeratordenominator!A:B,2,FALSE)),"",VLOOKUP(TRIM(D1332),dim_numeratordenominator!A:C,2,FALSE))</f>
        <v>Numerator</v>
      </c>
      <c r="AN1332" s="19" t="str">
        <f>IF(ISNA(VLOOKUP(AM1332,dim_numeratordenominator!B:C,2,FALSE)),"",VLOOKUP(AM1332,dim_numeratordenominator!B:C,2,FALSE))</f>
        <v>Som9NRMQqV7</v>
      </c>
      <c r="AO1332" s="19" t="str">
        <f>IF(ISNA(VLOOKUP(TRIM(E1332),dim_supporttype!A:B,2,FALSE)),"",VLOOKUP(TRIM(E1332),dim_supporttype!A:C,2,FALSE))</f>
        <v>No Support Type</v>
      </c>
      <c r="AP1332" s="19" t="str">
        <f>IF(ISNA(VLOOKUP(AO1332,dim_supporttype!B:C,2,FALSE)),"",VLOOKUP(AO1332,dim_supporttype!B:C,2,FALSE))</f>
        <v>npv1nsCoe0c</v>
      </c>
      <c r="AQ1332" s="19" t="str">
        <f>IF(ISNA(VLOOKUP(TRIM(F1332),dim_disaggs!A:B,2,FALSE)),"No Disagg",VLOOKUP(TRIM(F1332),dim_disaggs!A:B,2,FALSE))</f>
        <v>TB CulturePerfTest</v>
      </c>
      <c r="AR1332" s="19" t="str">
        <f>IF(ISNA(VLOOKUP(AQ1332,dim_disaggs!B:C,2,FALSE)),"",VLOOKUP(AQ1332,dim_disaggs!B:C,2,FALSE))</f>
        <v>oTYhyviOHgc</v>
      </c>
      <c r="AU1332" s="72" t="s">
        <v>755</v>
      </c>
      <c r="AV1332" s="73" t="s">
        <v>755</v>
      </c>
      <c r="AW1332" s="66" t="s">
        <v>755</v>
      </c>
      <c r="AX1332" s="66" t="s">
        <v>755</v>
      </c>
      <c r="BA1332" s="105" t="str">
        <f t="shared" si="189"/>
        <v/>
      </c>
      <c r="BB1332" s="20" t="str">
        <f t="shared" si="190"/>
        <v/>
      </c>
      <c r="BE1332" s="75" t="s">
        <v>755</v>
      </c>
      <c r="BF1332" s="73" t="s">
        <v>755</v>
      </c>
      <c r="BG1332" s="55" t="s">
        <v>755</v>
      </c>
      <c r="BH1332" s="76" t="s">
        <v>755</v>
      </c>
      <c r="BI1332" s="20" t="s">
        <v>755</v>
      </c>
      <c r="BJ1332" s="20" t="s">
        <v>755</v>
      </c>
      <c r="BK1332" s="55" t="s">
        <v>755</v>
      </c>
      <c r="BL1332" s="71" t="s">
        <v>755</v>
      </c>
      <c r="BM1332" s="77" t="s">
        <v>755</v>
      </c>
      <c r="BN1332" s="78" t="s">
        <v>755</v>
      </c>
      <c r="BO1332" s="77" t="s">
        <v>755</v>
      </c>
      <c r="BP1332" s="78" t="s">
        <v>755</v>
      </c>
    </row>
    <row r="1333" spans="1:68" ht="19" customHeight="1" x14ac:dyDescent="0.2">
      <c r="A1333" s="20" t="s">
        <v>95</v>
      </c>
      <c r="B1333" s="20" t="s">
        <v>1400</v>
      </c>
      <c r="C1333" s="20" t="s">
        <v>886</v>
      </c>
      <c r="D1333" s="20" t="s">
        <v>1</v>
      </c>
      <c r="E1333" s="20" t="s">
        <v>138</v>
      </c>
      <c r="F1333" s="20" t="s">
        <v>2184</v>
      </c>
      <c r="G1333" s="20" t="s">
        <v>20086</v>
      </c>
      <c r="H1333" s="20" t="s">
        <v>2184</v>
      </c>
      <c r="I1333" s="19">
        <f t="shared" si="191"/>
        <v>44</v>
      </c>
      <c r="J1333" s="20" t="s">
        <v>755</v>
      </c>
      <c r="K1333" s="20" t="s">
        <v>616</v>
      </c>
      <c r="L1333" s="95" t="str">
        <f>IF(M1333&lt;&gt;"",IF(NOT(ISNA(INDEX(cc!B:B,MATCH(M1333,cc!A:A,0)))),INDEX(cc!B:B,MATCH(M1333,cc!A:A,0)),"0"),"")</f>
        <v>default</v>
      </c>
      <c r="M1333" s="97" t="s">
        <v>13</v>
      </c>
      <c r="N1333" s="28" t="str">
        <f t="shared" si="192"/>
        <v/>
      </c>
      <c r="O1333" s="19" t="str">
        <f t="shared" si="185"/>
        <v>LAB_PTCQI_LAB (N, NoApp, TB XpertParticipPT): LabSurvey</v>
      </c>
      <c r="P1333" s="19" t="str">
        <f t="shared" si="186"/>
        <v>LAB_PTCQI_LAB (N, NoApp, TB XpertParticipPT): LabSurvey</v>
      </c>
      <c r="Q1333" s="19" t="str">
        <f t="shared" si="193"/>
        <v>LAB_PTCQI_LAB (N, NoApp, TB XpertParticipPT)</v>
      </c>
      <c r="R1333" s="19" t="str">
        <f t="shared" si="187"/>
        <v>LAB_PTCQI_LAB_N_NoApp_TB_XpertParticipPT</v>
      </c>
      <c r="S1333" s="19" t="str">
        <f t="shared" si="188"/>
        <v>LAB_PTCQI_LAB_N_NoApp_TB_XpertParticipPT_</v>
      </c>
      <c r="T1333" s="19" t="b">
        <f>NOT(ISNA(VLOOKUP(B1333,dbcodes!A:B,2,FALSE)))</f>
        <v>1</v>
      </c>
      <c r="U1333" s="19" t="str">
        <f>IF(ISNA(VLOOKUP(B1333,dbcodes!A:B,2,FALSE)),des!R759,VLOOKUP(B1333,dbcodes!A:B,2,FALSE))</f>
        <v>LAB_PTCQI_LAB_N_NoApp_TB_XpertParticipPT</v>
      </c>
      <c r="V1333" s="20" t="s">
        <v>617</v>
      </c>
      <c r="W1333" s="107" t="str">
        <f>IF(ISNA(VLOOKUP(C1333,descriptions!A:B,2,FALSE)),des!V759,IF(G1333=" TARGET","Target ","")&amp;VLOOKUP(C1333,descriptions!A:B,2,FALSE))</f>
        <v>Number of HIV-positive adults and children newly enrolled in clinical care during the reporting period who received at least one of the following at enrollment: clinical assessment (WHO staging) OR CD4 count OR viral load</v>
      </c>
      <c r="X1333" s="20" t="s">
        <v>65</v>
      </c>
      <c r="Y1333" s="20" t="s">
        <v>831</v>
      </c>
      <c r="Z1333" s="20" t="s">
        <v>836</v>
      </c>
      <c r="AA1333" s="20" t="s">
        <v>102</v>
      </c>
      <c r="AB1333" s="20" t="s">
        <v>603</v>
      </c>
      <c r="AC1333" s="19" t="str">
        <f>IF(AB1333&lt;&gt;"",IF(NOT(ISNA(INDEX(os!A:A,MATCH(AB1333,os!B:B,0)))),INDEX(os!A:A,MATCH(AB1333,os!B:B,0)),"0"),"")</f>
        <v>dAx4cVg6eMj</v>
      </c>
      <c r="AD1333" s="20" t="s">
        <v>830</v>
      </c>
      <c r="AH1333" s="93" t="str">
        <f>IF(NOT(ISNA(VLOOKUP(B:B,ResultsTargets!A:A,1,0))),"TRUE","")</f>
        <v/>
      </c>
      <c r="AI1333" s="19" t="str">
        <f>IF(ISNA(VLOOKUP(C1333,dim_techarea!A:B,2,FALSE)),"",VLOOKUP(C1333,dim_techarea!A:B,2,FALSE))</f>
        <v>LAB_PTCQI_LAB</v>
      </c>
      <c r="AJ1333" s="19" t="str">
        <f>IF(ISNA(VLOOKUP(AI1333,dim_techarea!B:C,2,FALSE)),"",VLOOKUP(AI1333,dim_techarea!B:C,2,FALSE))</f>
        <v>aHQJlaowVA6</v>
      </c>
      <c r="AK1333" s="19" t="str">
        <f>IF(ISNA(VLOOKUP(TRIM(G1333),dim_targetsresults!A:B,2,FALSE)),"",VLOOKUP(TRIM(G1333),dim_targetsresults!A:C,2,FALSE))</f>
        <v>MER Results</v>
      </c>
      <c r="AL1333" s="19" t="str">
        <f>IF(ISNA(VLOOKUP(AK1333,dim_targetsresults!B:C,2,FALSE)),"",VLOOKUP(AK1333,dim_targetsresults!B:C,2,FALSE))</f>
        <v>Jh0jDM5yQ2E</v>
      </c>
      <c r="AM1333" s="19" t="str">
        <f>IF(ISNA(VLOOKUP(TRIM(D1333),dim_numeratordenominator!A:B,2,FALSE)),"",VLOOKUP(TRIM(D1333),dim_numeratordenominator!A:C,2,FALSE))</f>
        <v>Numerator</v>
      </c>
      <c r="AN1333" s="19" t="str">
        <f>IF(ISNA(VLOOKUP(AM1333,dim_numeratordenominator!B:C,2,FALSE)),"",VLOOKUP(AM1333,dim_numeratordenominator!B:C,2,FALSE))</f>
        <v>Som9NRMQqV7</v>
      </c>
      <c r="AO1333" s="19" t="str">
        <f>IF(ISNA(VLOOKUP(TRIM(E1333),dim_supporttype!A:B,2,FALSE)),"",VLOOKUP(TRIM(E1333),dim_supporttype!A:C,2,FALSE))</f>
        <v>No Support Type</v>
      </c>
      <c r="AP1333" s="19" t="str">
        <f>IF(ISNA(VLOOKUP(AO1333,dim_supporttype!B:C,2,FALSE)),"",VLOOKUP(AO1333,dim_supporttype!B:C,2,FALSE))</f>
        <v>npv1nsCoe0c</v>
      </c>
      <c r="AQ1333" s="19" t="str">
        <f>IF(ISNA(VLOOKUP(TRIM(F1333),dim_disaggs!A:B,2,FALSE)),"No Disagg",VLOOKUP(TRIM(F1333),dim_disaggs!A:B,2,FALSE))</f>
        <v>TB XpertParticipPT</v>
      </c>
      <c r="AR1333" s="19" t="str">
        <f>IF(ISNA(VLOOKUP(AQ1333,dim_disaggs!B:C,2,FALSE)),"",VLOOKUP(AQ1333,dim_disaggs!B:C,2,FALSE))</f>
        <v>MuXqhFfJZjs</v>
      </c>
      <c r="AU1333" s="72" t="s">
        <v>755</v>
      </c>
      <c r="AV1333" s="73" t="s">
        <v>755</v>
      </c>
      <c r="AW1333" s="66" t="s">
        <v>755</v>
      </c>
      <c r="AX1333" s="66" t="s">
        <v>755</v>
      </c>
      <c r="BA1333" s="105" t="str">
        <f t="shared" si="189"/>
        <v/>
      </c>
      <c r="BB1333" s="20" t="str">
        <f t="shared" si="190"/>
        <v/>
      </c>
      <c r="BE1333" s="75" t="s">
        <v>755</v>
      </c>
      <c r="BF1333" s="73" t="s">
        <v>755</v>
      </c>
      <c r="BG1333" s="55" t="s">
        <v>755</v>
      </c>
      <c r="BH1333" s="76" t="s">
        <v>755</v>
      </c>
      <c r="BI1333" s="20" t="s">
        <v>755</v>
      </c>
      <c r="BJ1333" s="20" t="s">
        <v>755</v>
      </c>
      <c r="BK1333" s="55" t="s">
        <v>755</v>
      </c>
      <c r="BL1333" s="71" t="s">
        <v>755</v>
      </c>
      <c r="BM1333" s="77" t="s">
        <v>755</v>
      </c>
      <c r="BN1333" s="78" t="s">
        <v>755</v>
      </c>
      <c r="BO1333" s="77" t="s">
        <v>755</v>
      </c>
      <c r="BP1333" s="78" t="s">
        <v>755</v>
      </c>
    </row>
    <row r="1334" spans="1:68" x14ac:dyDescent="0.2">
      <c r="A1334" s="20" t="s">
        <v>95</v>
      </c>
      <c r="B1334" s="20" t="s">
        <v>1402</v>
      </c>
      <c r="C1334" s="20" t="s">
        <v>886</v>
      </c>
      <c r="D1334" s="20" t="s">
        <v>1</v>
      </c>
      <c r="E1334" s="20" t="s">
        <v>138</v>
      </c>
      <c r="F1334" s="20" t="s">
        <v>2185</v>
      </c>
      <c r="G1334" s="20" t="s">
        <v>20086</v>
      </c>
      <c r="H1334" s="20" t="s">
        <v>2185</v>
      </c>
      <c r="I1334" s="19">
        <f t="shared" si="191"/>
        <v>40</v>
      </c>
      <c r="J1334" s="20" t="s">
        <v>755</v>
      </c>
      <c r="K1334" s="20" t="s">
        <v>616</v>
      </c>
      <c r="L1334" s="95" t="str">
        <f>IF(M1334&lt;&gt;"",IF(NOT(ISNA(INDEX(cc!B:B,MATCH(M1334,cc!A:A,0)))),INDEX(cc!B:B,MATCH(M1334,cc!A:A,0)),"0"),"")</f>
        <v>default</v>
      </c>
      <c r="M1334" s="97" t="s">
        <v>13</v>
      </c>
      <c r="N1334" s="28" t="str">
        <f t="shared" si="192"/>
        <v/>
      </c>
      <c r="O1334" s="19" t="str">
        <f t="shared" si="185"/>
        <v>LAB_PTCQI_LAB (N, NoApp, TB XpertPassPT): LabSurvey</v>
      </c>
      <c r="P1334" s="19" t="str">
        <f t="shared" si="186"/>
        <v>LAB_PTCQI_LAB (N, NoApp, TB XpertPassPT): LabSurvey</v>
      </c>
      <c r="Q1334" s="19" t="str">
        <f t="shared" si="193"/>
        <v>LAB_PTCQI_LAB (N, NoApp, TB XpertPassPT)</v>
      </c>
      <c r="R1334" s="19" t="str">
        <f t="shared" si="187"/>
        <v>LAB_PTCQI_LAB_N_NoApp_TB_XpertPassPT</v>
      </c>
      <c r="S1334" s="19" t="str">
        <f t="shared" si="188"/>
        <v>LAB_PTCQI_LAB_N_NoApp_TB_XpertPassPT_</v>
      </c>
      <c r="T1334" s="19" t="b">
        <f>NOT(ISNA(VLOOKUP(B1334,dbcodes!A:B,2,FALSE)))</f>
        <v>1</v>
      </c>
      <c r="U1334" s="19" t="str">
        <f>IF(ISNA(VLOOKUP(B1334,dbcodes!A:B,2,FALSE)),des!R760,VLOOKUP(B1334,dbcodes!A:B,2,FALSE))</f>
        <v>LAB_PTCQI_LAB_N_NoApp_TB_XpertPassPT</v>
      </c>
      <c r="V1334" s="20" t="s">
        <v>617</v>
      </c>
      <c r="W1334" s="107" t="str">
        <f>IF(ISNA(VLOOKUP(C1334,descriptions!A:B,2,FALSE)),des!V760,IF(G1334=" TARGET","Target ","")&amp;VLOOKUP(C1334,descriptions!A:B,2,FALSE))</f>
        <v>Number of HIV-positive adults and children newly enrolled in clinical care during the reporting period who received at least one of the following at enrollment: clinical assessment (WHO staging) OR CD4 count OR viral load</v>
      </c>
      <c r="X1334" s="20" t="s">
        <v>65</v>
      </c>
      <c r="Y1334" s="20" t="s">
        <v>831</v>
      </c>
      <c r="Z1334" s="20" t="s">
        <v>836</v>
      </c>
      <c r="AA1334" s="20" t="s">
        <v>102</v>
      </c>
      <c r="AB1334" s="20" t="s">
        <v>603</v>
      </c>
      <c r="AC1334" s="19" t="str">
        <f>IF(AB1334&lt;&gt;"",IF(NOT(ISNA(INDEX(os!A:A,MATCH(AB1334,os!B:B,0)))),INDEX(os!A:A,MATCH(AB1334,os!B:B,0)),"0"),"")</f>
        <v>dAx4cVg6eMj</v>
      </c>
      <c r="AD1334" s="20" t="s">
        <v>830</v>
      </c>
      <c r="AH1334" s="93" t="str">
        <f>IF(NOT(ISNA(VLOOKUP(B:B,ResultsTargets!A:A,1,0))),"TRUE","")</f>
        <v/>
      </c>
      <c r="AI1334" s="19" t="str">
        <f>IF(ISNA(VLOOKUP(C1334,dim_techarea!A:B,2,FALSE)),"",VLOOKUP(C1334,dim_techarea!A:B,2,FALSE))</f>
        <v>LAB_PTCQI_LAB</v>
      </c>
      <c r="AJ1334" s="19" t="str">
        <f>IF(ISNA(VLOOKUP(AI1334,dim_techarea!B:C,2,FALSE)),"",VLOOKUP(AI1334,dim_techarea!B:C,2,FALSE))</f>
        <v>aHQJlaowVA6</v>
      </c>
      <c r="AK1334" s="19" t="str">
        <f>IF(ISNA(VLOOKUP(TRIM(G1334),dim_targetsresults!A:B,2,FALSE)),"",VLOOKUP(TRIM(G1334),dim_targetsresults!A:C,2,FALSE))</f>
        <v>MER Results</v>
      </c>
      <c r="AL1334" s="19" t="str">
        <f>IF(ISNA(VLOOKUP(AK1334,dim_targetsresults!B:C,2,FALSE)),"",VLOOKUP(AK1334,dim_targetsresults!B:C,2,FALSE))</f>
        <v>Jh0jDM5yQ2E</v>
      </c>
      <c r="AM1334" s="19" t="str">
        <f>IF(ISNA(VLOOKUP(TRIM(D1334),dim_numeratordenominator!A:B,2,FALSE)),"",VLOOKUP(TRIM(D1334),dim_numeratordenominator!A:C,2,FALSE))</f>
        <v>Numerator</v>
      </c>
      <c r="AN1334" s="19" t="str">
        <f>IF(ISNA(VLOOKUP(AM1334,dim_numeratordenominator!B:C,2,FALSE)),"",VLOOKUP(AM1334,dim_numeratordenominator!B:C,2,FALSE))</f>
        <v>Som9NRMQqV7</v>
      </c>
      <c r="AO1334" s="19" t="str">
        <f>IF(ISNA(VLOOKUP(TRIM(E1334),dim_supporttype!A:B,2,FALSE)),"",VLOOKUP(TRIM(E1334),dim_supporttype!A:C,2,FALSE))</f>
        <v>No Support Type</v>
      </c>
      <c r="AP1334" s="19" t="str">
        <f>IF(ISNA(VLOOKUP(AO1334,dim_supporttype!B:C,2,FALSE)),"",VLOOKUP(AO1334,dim_supporttype!B:C,2,FALSE))</f>
        <v>npv1nsCoe0c</v>
      </c>
      <c r="AQ1334" s="19" t="str">
        <f>IF(ISNA(VLOOKUP(TRIM(F1334),dim_disaggs!A:B,2,FALSE)),"No Disagg",VLOOKUP(TRIM(F1334),dim_disaggs!A:B,2,FALSE))</f>
        <v>TB XpertPassPT</v>
      </c>
      <c r="AR1334" s="19" t="str">
        <f>IF(ISNA(VLOOKUP(AQ1334,dim_disaggs!B:C,2,FALSE)),"",VLOOKUP(AQ1334,dim_disaggs!B:C,2,FALSE))</f>
        <v>DG8tJ654fPM</v>
      </c>
      <c r="AU1334" s="72" t="s">
        <v>755</v>
      </c>
      <c r="AV1334" s="73" t="s">
        <v>755</v>
      </c>
      <c r="AW1334" s="66" t="s">
        <v>755</v>
      </c>
      <c r="AX1334" s="66" t="s">
        <v>755</v>
      </c>
      <c r="BA1334" s="105" t="str">
        <f t="shared" si="189"/>
        <v/>
      </c>
      <c r="BB1334" s="20" t="str">
        <f t="shared" si="190"/>
        <v/>
      </c>
      <c r="BE1334" s="75" t="s">
        <v>755</v>
      </c>
      <c r="BF1334" s="73" t="s">
        <v>755</v>
      </c>
      <c r="BG1334" s="55" t="s">
        <v>755</v>
      </c>
      <c r="BH1334" s="76" t="s">
        <v>755</v>
      </c>
      <c r="BI1334" s="20" t="s">
        <v>755</v>
      </c>
      <c r="BJ1334" s="20" t="s">
        <v>755</v>
      </c>
      <c r="BK1334" s="55" t="s">
        <v>755</v>
      </c>
      <c r="BL1334" s="71" t="s">
        <v>755</v>
      </c>
      <c r="BM1334" s="77" t="s">
        <v>755</v>
      </c>
      <c r="BN1334" s="78" t="s">
        <v>755</v>
      </c>
      <c r="BO1334" s="77" t="s">
        <v>755</v>
      </c>
      <c r="BP1334" s="78" t="s">
        <v>755</v>
      </c>
    </row>
    <row r="1335" spans="1:68" x14ac:dyDescent="0.2">
      <c r="A1335" s="20" t="s">
        <v>95</v>
      </c>
      <c r="B1335" s="20" t="s">
        <v>1404</v>
      </c>
      <c r="C1335" s="20" t="s">
        <v>886</v>
      </c>
      <c r="D1335" s="20" t="s">
        <v>1</v>
      </c>
      <c r="E1335" s="20" t="s">
        <v>138</v>
      </c>
      <c r="F1335" s="20" t="s">
        <v>2186</v>
      </c>
      <c r="G1335" s="20" t="s">
        <v>20086</v>
      </c>
      <c r="H1335" s="20" t="s">
        <v>2186</v>
      </c>
      <c r="I1335" s="19">
        <f t="shared" si="191"/>
        <v>42</v>
      </c>
      <c r="J1335" s="20" t="s">
        <v>755</v>
      </c>
      <c r="K1335" s="20" t="s">
        <v>616</v>
      </c>
      <c r="L1335" s="95" t="str">
        <f>IF(M1335&lt;&gt;"",IF(NOT(ISNA(INDEX(cc!B:B,MATCH(M1335,cc!A:A,0)))),INDEX(cc!B:B,MATCH(M1335,cc!A:A,0)),"0"),"")</f>
        <v>default</v>
      </c>
      <c r="M1335" s="97" t="s">
        <v>13</v>
      </c>
      <c r="N1335" s="28" t="str">
        <f t="shared" si="192"/>
        <v/>
      </c>
      <c r="O1335" s="19" t="str">
        <f t="shared" si="185"/>
        <v>LAB_PTCQI_LAB (N, NoApp, TB XpertPerfTest): LabSurvey</v>
      </c>
      <c r="P1335" s="19" t="str">
        <f t="shared" si="186"/>
        <v>LAB_PTCQI_LAB (N, NoApp, TB XpertPerfTest): LabSurvey</v>
      </c>
      <c r="Q1335" s="19" t="str">
        <f t="shared" si="193"/>
        <v>LAB_PTCQI_LAB (N, NoApp, TB XpertPerfTest)</v>
      </c>
      <c r="R1335" s="19" t="str">
        <f t="shared" si="187"/>
        <v>LAB_PTCQI_LAB_N_NoApp_TB_XpertPerfTest</v>
      </c>
      <c r="S1335" s="19" t="str">
        <f t="shared" si="188"/>
        <v>LAB_PTCQI_LAB_N_NoApp_TB_XpertPerfTest_</v>
      </c>
      <c r="T1335" s="19" t="b">
        <f>NOT(ISNA(VLOOKUP(B1335,dbcodes!A:B,2,FALSE)))</f>
        <v>1</v>
      </c>
      <c r="U1335" s="19" t="str">
        <f>IF(ISNA(VLOOKUP(B1335,dbcodes!A:B,2,FALSE)),des!R761,VLOOKUP(B1335,dbcodes!A:B,2,FALSE))</f>
        <v>LAB_PTCQI_LAB_N_NoApp_TB_XpertPerfTest</v>
      </c>
      <c r="V1335" s="20" t="s">
        <v>617</v>
      </c>
      <c r="W1335" s="107" t="str">
        <f>IF(ISNA(VLOOKUP(C1335,descriptions!A:B,2,FALSE)),des!V761,IF(G1335=" TARGET","Target ","")&amp;VLOOKUP(C1335,descriptions!A:B,2,FALSE))</f>
        <v>Target number of HIV-positive adults and children newly enrolled in clinical care during the reporting period who received at least one of the following at enrollment: clinical assessment (WHO staging) OR CD4 count OR viral load</v>
      </c>
      <c r="X1335" s="20" t="s">
        <v>4</v>
      </c>
      <c r="Y1335" s="20" t="s">
        <v>831</v>
      </c>
      <c r="Z1335" s="20" t="s">
        <v>836</v>
      </c>
      <c r="AA1335" s="20" t="s">
        <v>102</v>
      </c>
      <c r="AB1335" s="20" t="s">
        <v>605</v>
      </c>
      <c r="AC1335" s="19" t="str">
        <f>IF(AB1335&lt;&gt;"",IF(NOT(ISNA(INDEX(os!A:A,MATCH(AB1335,os!B:B,0)))),INDEX(os!A:A,MATCH(AB1335,os!B:B,0)),"0"),"")</f>
        <v>EmnAI84pv9E</v>
      </c>
      <c r="AD1335" s="20" t="s">
        <v>830</v>
      </c>
      <c r="AH1335" s="93" t="str">
        <f>IF(NOT(ISNA(VLOOKUP(B:B,ResultsTargets!A:A,1,0))),"TRUE","")</f>
        <v/>
      </c>
      <c r="AI1335" s="19" t="str">
        <f>IF(ISNA(VLOOKUP(C1335,dim_techarea!A:B,2,FALSE)),"",VLOOKUP(C1335,dim_techarea!A:B,2,FALSE))</f>
        <v>LAB_PTCQI_LAB</v>
      </c>
      <c r="AJ1335" s="19" t="str">
        <f>IF(ISNA(VLOOKUP(AI1335,dim_techarea!B:C,2,FALSE)),"",VLOOKUP(AI1335,dim_techarea!B:C,2,FALSE))</f>
        <v>aHQJlaowVA6</v>
      </c>
      <c r="AK1335" s="19" t="str">
        <f>IF(ISNA(VLOOKUP(TRIM(G1335),dim_targetsresults!A:B,2,FALSE)),"",VLOOKUP(TRIM(G1335),dim_targetsresults!A:C,2,FALSE))</f>
        <v>MER Results</v>
      </c>
      <c r="AL1335" s="19" t="str">
        <f>IF(ISNA(VLOOKUP(AK1335,dim_targetsresults!B:C,2,FALSE)),"",VLOOKUP(AK1335,dim_targetsresults!B:C,2,FALSE))</f>
        <v>Jh0jDM5yQ2E</v>
      </c>
      <c r="AM1335" s="19" t="str">
        <f>IF(ISNA(VLOOKUP(TRIM(D1335),dim_numeratordenominator!A:B,2,FALSE)),"",VLOOKUP(TRIM(D1335),dim_numeratordenominator!A:C,2,FALSE))</f>
        <v>Numerator</v>
      </c>
      <c r="AN1335" s="19" t="str">
        <f>IF(ISNA(VLOOKUP(AM1335,dim_numeratordenominator!B:C,2,FALSE)),"",VLOOKUP(AM1335,dim_numeratordenominator!B:C,2,FALSE))</f>
        <v>Som9NRMQqV7</v>
      </c>
      <c r="AO1335" s="19" t="str">
        <f>IF(ISNA(VLOOKUP(TRIM(E1335),dim_supporttype!A:B,2,FALSE)),"",VLOOKUP(TRIM(E1335),dim_supporttype!A:C,2,FALSE))</f>
        <v>No Support Type</v>
      </c>
      <c r="AP1335" s="19" t="str">
        <f>IF(ISNA(VLOOKUP(AO1335,dim_supporttype!B:C,2,FALSE)),"",VLOOKUP(AO1335,dim_supporttype!B:C,2,FALSE))</f>
        <v>npv1nsCoe0c</v>
      </c>
      <c r="AQ1335" s="19" t="str">
        <f>IF(ISNA(VLOOKUP(TRIM(F1335),dim_disaggs!A:B,2,FALSE)),"No Disagg",VLOOKUP(TRIM(F1335),dim_disaggs!A:B,2,FALSE))</f>
        <v>TB XpertPerfTest</v>
      </c>
      <c r="AR1335" s="19" t="str">
        <f>IF(ISNA(VLOOKUP(AQ1335,dim_disaggs!B:C,2,FALSE)),"",VLOOKUP(AQ1335,dim_disaggs!B:C,2,FALSE))</f>
        <v>beTmK39hCUg</v>
      </c>
      <c r="AU1335" s="72" t="s">
        <v>755</v>
      </c>
      <c r="AV1335" s="73" t="s">
        <v>755</v>
      </c>
      <c r="AW1335" s="66" t="s">
        <v>755</v>
      </c>
      <c r="AX1335" s="66" t="s">
        <v>755</v>
      </c>
      <c r="BA1335" s="105" t="str">
        <f t="shared" si="189"/>
        <v/>
      </c>
      <c r="BB1335" s="20" t="str">
        <f t="shared" si="190"/>
        <v/>
      </c>
      <c r="BE1335" s="75" t="s">
        <v>755</v>
      </c>
      <c r="BF1335" s="73" t="s">
        <v>755</v>
      </c>
      <c r="BG1335" s="55" t="s">
        <v>755</v>
      </c>
      <c r="BH1335" s="76" t="s">
        <v>755</v>
      </c>
      <c r="BI1335" s="20" t="s">
        <v>755</v>
      </c>
      <c r="BJ1335" s="20" t="s">
        <v>755</v>
      </c>
      <c r="BK1335" s="55" t="s">
        <v>755</v>
      </c>
      <c r="BL1335" s="71" t="s">
        <v>755</v>
      </c>
      <c r="BM1335" s="77" t="s">
        <v>755</v>
      </c>
      <c r="BN1335" s="78" t="s">
        <v>755</v>
      </c>
      <c r="BO1335" s="77" t="s">
        <v>755</v>
      </c>
      <c r="BP1335" s="78" t="s">
        <v>755</v>
      </c>
    </row>
    <row r="1336" spans="1:68" s="3" customFormat="1" x14ac:dyDescent="0.2">
      <c r="A1336" s="20" t="s">
        <v>95</v>
      </c>
      <c r="B1336" s="20" t="s">
        <v>1388</v>
      </c>
      <c r="C1336" s="20" t="s">
        <v>886</v>
      </c>
      <c r="D1336" s="20" t="s">
        <v>1</v>
      </c>
      <c r="E1336" s="20" t="s">
        <v>138</v>
      </c>
      <c r="F1336" s="20" t="s">
        <v>2178</v>
      </c>
      <c r="G1336" s="20" t="s">
        <v>20086</v>
      </c>
      <c r="H1336" s="20" t="s">
        <v>2178</v>
      </c>
      <c r="I1336" s="19">
        <f t="shared" si="191"/>
        <v>41</v>
      </c>
      <c r="J1336" s="20" t="s">
        <v>755</v>
      </c>
      <c r="K1336" s="20" t="s">
        <v>616</v>
      </c>
      <c r="L1336" s="95" t="str">
        <f>IF(M1336&lt;&gt;"",IF(NOT(ISNA(INDEX(cc!B:B,MATCH(M1336,cc!A:A,0)))),INDEX(cc!B:B,MATCH(M1336,cc!A:A,0)),"0"),"")</f>
        <v>default</v>
      </c>
      <c r="M1336" s="97" t="s">
        <v>13</v>
      </c>
      <c r="N1336" s="28" t="str">
        <f t="shared" si="192"/>
        <v/>
      </c>
      <c r="O1336" s="19" t="str">
        <f t="shared" si="185"/>
        <v>LAB_PTCQI_LAB (N, NoApp, TBAFBParticipPT): LabSurvey</v>
      </c>
      <c r="P1336" s="19" t="str">
        <f t="shared" si="186"/>
        <v>LAB_PTCQI_LAB (N, NoApp, TBAFBParticipPT): LabSurvey</v>
      </c>
      <c r="Q1336" s="19" t="str">
        <f t="shared" si="193"/>
        <v>LAB_PTCQI_LAB (N, NoApp, TBAFBParticipPT)</v>
      </c>
      <c r="R1336" s="19" t="str">
        <f t="shared" si="187"/>
        <v>LAB_PTCQI_LAB_N_NoApp_TBAFBParticipPT</v>
      </c>
      <c r="S1336" s="19" t="str">
        <f t="shared" si="188"/>
        <v>LAB_PTCQI_LAB_N_NoApp_TBAFBParticipPT_</v>
      </c>
      <c r="T1336" s="19" t="b">
        <f>NOT(ISNA(VLOOKUP(B1336,dbcodes!A:B,2,FALSE)))</f>
        <v>1</v>
      </c>
      <c r="U1336" s="19" t="str">
        <f>IF(ISNA(VLOOKUP(B1336,dbcodes!A:B,2,FALSE)),des!R762,VLOOKUP(B1336,dbcodes!A:B,2,FALSE))</f>
        <v>LAB_PTCQI_LAB_N_NoApp_TBAFBParticipPT</v>
      </c>
      <c r="V1336" s="20" t="s">
        <v>617</v>
      </c>
      <c r="W1336" s="107" t="str">
        <f>IF(ISNA(VLOOKUP(C1336,descriptions!A:B,2,FALSE)),des!V762,IF(G1336=" TARGET","Target ","")&amp;VLOOKUP(C1336,descriptions!A:B,2,FALSE))</f>
        <v>Target number of HIV-positive adults and children newly enrolled in clinical care during the reporting period who received at least one of the following at enrollment: clinical assessment (WHO staging) OR CD4 count OR viral load</v>
      </c>
      <c r="X1336" s="20" t="s">
        <v>65</v>
      </c>
      <c r="Y1336" s="20" t="s">
        <v>831</v>
      </c>
      <c r="Z1336" s="20" t="s">
        <v>836</v>
      </c>
      <c r="AA1336" s="20" t="s">
        <v>102</v>
      </c>
      <c r="AB1336" s="20" t="s">
        <v>603</v>
      </c>
      <c r="AC1336" s="19" t="str">
        <f>IF(AB1336&lt;&gt;"",IF(NOT(ISNA(INDEX(os!A:A,MATCH(AB1336,os!B:B,0)))),INDEX(os!A:A,MATCH(AB1336,os!B:B,0)),"0"),"")</f>
        <v>dAx4cVg6eMj</v>
      </c>
      <c r="AD1336" s="20" t="s">
        <v>830</v>
      </c>
      <c r="AE1336" s="20"/>
      <c r="AF1336" s="20"/>
      <c r="AG1336" s="20"/>
      <c r="AH1336" s="93" t="str">
        <f>IF(NOT(ISNA(VLOOKUP(B:B,ResultsTargets!A:A,1,0))),"TRUE","")</f>
        <v/>
      </c>
      <c r="AI1336" s="19" t="str">
        <f>IF(ISNA(VLOOKUP(C1336,dim_techarea!A:B,2,FALSE)),"",VLOOKUP(C1336,dim_techarea!A:B,2,FALSE))</f>
        <v>LAB_PTCQI_LAB</v>
      </c>
      <c r="AJ1336" s="19" t="str">
        <f>IF(ISNA(VLOOKUP(AI1336,dim_techarea!B:C,2,FALSE)),"",VLOOKUP(AI1336,dim_techarea!B:C,2,FALSE))</f>
        <v>aHQJlaowVA6</v>
      </c>
      <c r="AK1336" s="19" t="str">
        <f>IF(ISNA(VLOOKUP(TRIM(G1336),dim_targetsresults!A:B,2,FALSE)),"",VLOOKUP(TRIM(G1336),dim_targetsresults!A:C,2,FALSE))</f>
        <v>MER Results</v>
      </c>
      <c r="AL1336" s="19" t="str">
        <f>IF(ISNA(VLOOKUP(AK1336,dim_targetsresults!B:C,2,FALSE)),"",VLOOKUP(AK1336,dim_targetsresults!B:C,2,FALSE))</f>
        <v>Jh0jDM5yQ2E</v>
      </c>
      <c r="AM1336" s="19" t="str">
        <f>IF(ISNA(VLOOKUP(TRIM(D1336),dim_numeratordenominator!A:B,2,FALSE)),"",VLOOKUP(TRIM(D1336),dim_numeratordenominator!A:C,2,FALSE))</f>
        <v>Numerator</v>
      </c>
      <c r="AN1336" s="19" t="str">
        <f>IF(ISNA(VLOOKUP(AM1336,dim_numeratordenominator!B:C,2,FALSE)),"",VLOOKUP(AM1336,dim_numeratordenominator!B:C,2,FALSE))</f>
        <v>Som9NRMQqV7</v>
      </c>
      <c r="AO1336" s="19" t="str">
        <f>IF(ISNA(VLOOKUP(TRIM(E1336),dim_supporttype!A:B,2,FALSE)),"",VLOOKUP(TRIM(E1336),dim_supporttype!A:C,2,FALSE))</f>
        <v>No Support Type</v>
      </c>
      <c r="AP1336" s="19" t="str">
        <f>IF(ISNA(VLOOKUP(AO1336,dim_supporttype!B:C,2,FALSE)),"",VLOOKUP(AO1336,dim_supporttype!B:C,2,FALSE))</f>
        <v>npv1nsCoe0c</v>
      </c>
      <c r="AQ1336" s="19" t="str">
        <f>IF(ISNA(VLOOKUP(TRIM(F1336),dim_disaggs!A:B,2,FALSE)),"No Disagg",VLOOKUP(TRIM(F1336),dim_disaggs!A:B,2,FALSE))</f>
        <v>TBAFBParticipPT</v>
      </c>
      <c r="AR1336" s="19" t="str">
        <f>IF(ISNA(VLOOKUP(AQ1336,dim_disaggs!B:C,2,FALSE)),"",VLOOKUP(AQ1336,dim_disaggs!B:C,2,FALSE))</f>
        <v>kZlcdoeXOUR</v>
      </c>
      <c r="AS1336" s="72"/>
      <c r="AT1336" s="66"/>
      <c r="AU1336" s="72" t="s">
        <v>755</v>
      </c>
      <c r="AV1336" s="73" t="s">
        <v>755</v>
      </c>
      <c r="AW1336" s="66" t="s">
        <v>755</v>
      </c>
      <c r="AX1336" s="66" t="s">
        <v>755</v>
      </c>
      <c r="AY1336" s="20"/>
      <c r="AZ1336" s="20"/>
      <c r="BA1336" s="105" t="str">
        <f t="shared" si="189"/>
        <v/>
      </c>
      <c r="BB1336" s="20" t="str">
        <f t="shared" si="190"/>
        <v/>
      </c>
      <c r="BC1336" s="20"/>
      <c r="BD1336" s="20"/>
      <c r="BE1336" s="75" t="s">
        <v>755</v>
      </c>
      <c r="BF1336" s="73" t="s">
        <v>755</v>
      </c>
      <c r="BG1336" s="55" t="s">
        <v>755</v>
      </c>
      <c r="BH1336" s="76" t="s">
        <v>755</v>
      </c>
      <c r="BI1336" s="20" t="s">
        <v>755</v>
      </c>
      <c r="BJ1336" s="20" t="s">
        <v>755</v>
      </c>
      <c r="BK1336" s="55" t="s">
        <v>755</v>
      </c>
      <c r="BL1336" s="71" t="s">
        <v>755</v>
      </c>
      <c r="BM1336" s="77" t="s">
        <v>755</v>
      </c>
      <c r="BN1336" s="78" t="s">
        <v>755</v>
      </c>
      <c r="BO1336" s="77" t="s">
        <v>755</v>
      </c>
      <c r="BP1336" s="78" t="s">
        <v>755</v>
      </c>
    </row>
    <row r="1337" spans="1:68" s="3" customFormat="1" x14ac:dyDescent="0.2">
      <c r="A1337" s="20" t="s">
        <v>95</v>
      </c>
      <c r="B1337" s="20" t="s">
        <v>1390</v>
      </c>
      <c r="C1337" s="20" t="s">
        <v>886</v>
      </c>
      <c r="D1337" s="20" t="s">
        <v>1</v>
      </c>
      <c r="E1337" s="20" t="s">
        <v>138</v>
      </c>
      <c r="F1337" s="20" t="s">
        <v>2179</v>
      </c>
      <c r="G1337" s="20" t="s">
        <v>20086</v>
      </c>
      <c r="H1337" s="20" t="s">
        <v>2179</v>
      </c>
      <c r="I1337" s="19">
        <f t="shared" si="191"/>
        <v>37</v>
      </c>
      <c r="J1337" s="20" t="s">
        <v>755</v>
      </c>
      <c r="K1337" s="20" t="s">
        <v>616</v>
      </c>
      <c r="L1337" s="95" t="str">
        <f>IF(M1337&lt;&gt;"",IF(NOT(ISNA(INDEX(cc!B:B,MATCH(M1337,cc!A:A,0)))),INDEX(cc!B:B,MATCH(M1337,cc!A:A,0)),"0"),"")</f>
        <v>default</v>
      </c>
      <c r="M1337" s="97" t="s">
        <v>13</v>
      </c>
      <c r="N1337" s="28" t="str">
        <f t="shared" si="192"/>
        <v/>
      </c>
      <c r="O1337" s="19" t="str">
        <f t="shared" si="185"/>
        <v>LAB_PTCQI_LAB (N, NoApp, TBAFBPassPT): LabSurvey</v>
      </c>
      <c r="P1337" s="19" t="str">
        <f t="shared" si="186"/>
        <v>LAB_PTCQI_LAB (N, NoApp, TBAFBPassPT): LabSurvey</v>
      </c>
      <c r="Q1337" s="19" t="str">
        <f t="shared" si="193"/>
        <v>LAB_PTCQI_LAB (N, NoApp, TBAFBPassPT)</v>
      </c>
      <c r="R1337" s="19" t="str">
        <f t="shared" si="187"/>
        <v>LAB_PTCQI_LAB_N_NoApp_TBAFBPassPT</v>
      </c>
      <c r="S1337" s="19" t="str">
        <f t="shared" si="188"/>
        <v>LAB_PTCQI_LAB_N_NoApp_TBAFBPassPT_</v>
      </c>
      <c r="T1337" s="19" t="b">
        <f>NOT(ISNA(VLOOKUP(B1337,dbcodes!A:B,2,FALSE)))</f>
        <v>1</v>
      </c>
      <c r="U1337" s="19" t="str">
        <f>IF(ISNA(VLOOKUP(B1337,dbcodes!A:B,2,FALSE)),des!R763,VLOOKUP(B1337,dbcodes!A:B,2,FALSE))</f>
        <v>LAB_PTCQI_LAB_N_NoApp_TBAFBPassPT</v>
      </c>
      <c r="V1337" s="20" t="s">
        <v>617</v>
      </c>
      <c r="W1337" s="107" t="str">
        <f>IF(ISNA(VLOOKUP(C1337,descriptions!A:B,2,FALSE)),des!V763,IF(G1337=" TARGET","Target ","")&amp;VLOOKUP(C1337,descriptions!A:B,2,FALSE))</f>
        <v>Target number of HIV-positive adults and children newly enrolled in clinical care during the reporting period who received at least one of the following at enrollment: clinical assessment (WHO staging) OR CD4 count OR viral load</v>
      </c>
      <c r="X1337" s="20" t="s">
        <v>65</v>
      </c>
      <c r="Y1337" s="20" t="s">
        <v>831</v>
      </c>
      <c r="Z1337" s="20" t="s">
        <v>836</v>
      </c>
      <c r="AA1337" s="20" t="s">
        <v>102</v>
      </c>
      <c r="AB1337" s="20" t="s">
        <v>603</v>
      </c>
      <c r="AC1337" s="19" t="str">
        <f>IF(AB1337&lt;&gt;"",IF(NOT(ISNA(INDEX(os!A:A,MATCH(AB1337,os!B:B,0)))),INDEX(os!A:A,MATCH(AB1337,os!B:B,0)),"0"),"")</f>
        <v>dAx4cVg6eMj</v>
      </c>
      <c r="AD1337" s="20" t="s">
        <v>830</v>
      </c>
      <c r="AE1337" s="20"/>
      <c r="AF1337" s="20"/>
      <c r="AG1337" s="20"/>
      <c r="AH1337" s="93" t="str">
        <f>IF(NOT(ISNA(VLOOKUP(B:B,ResultsTargets!A:A,1,0))),"TRUE","")</f>
        <v/>
      </c>
      <c r="AI1337" s="19" t="str">
        <f>IF(ISNA(VLOOKUP(C1337,dim_techarea!A:B,2,FALSE)),"",VLOOKUP(C1337,dim_techarea!A:B,2,FALSE))</f>
        <v>LAB_PTCQI_LAB</v>
      </c>
      <c r="AJ1337" s="19" t="str">
        <f>IF(ISNA(VLOOKUP(AI1337,dim_techarea!B:C,2,FALSE)),"",VLOOKUP(AI1337,dim_techarea!B:C,2,FALSE))</f>
        <v>aHQJlaowVA6</v>
      </c>
      <c r="AK1337" s="19" t="str">
        <f>IF(ISNA(VLOOKUP(TRIM(G1337),dim_targetsresults!A:B,2,FALSE)),"",VLOOKUP(TRIM(G1337),dim_targetsresults!A:C,2,FALSE))</f>
        <v>MER Results</v>
      </c>
      <c r="AL1337" s="19" t="str">
        <f>IF(ISNA(VLOOKUP(AK1337,dim_targetsresults!B:C,2,FALSE)),"",VLOOKUP(AK1337,dim_targetsresults!B:C,2,FALSE))</f>
        <v>Jh0jDM5yQ2E</v>
      </c>
      <c r="AM1337" s="19" t="str">
        <f>IF(ISNA(VLOOKUP(TRIM(D1337),dim_numeratordenominator!A:B,2,FALSE)),"",VLOOKUP(TRIM(D1337),dim_numeratordenominator!A:C,2,FALSE))</f>
        <v>Numerator</v>
      </c>
      <c r="AN1337" s="19" t="str">
        <f>IF(ISNA(VLOOKUP(AM1337,dim_numeratordenominator!B:C,2,FALSE)),"",VLOOKUP(AM1337,dim_numeratordenominator!B:C,2,FALSE))</f>
        <v>Som9NRMQqV7</v>
      </c>
      <c r="AO1337" s="19" t="str">
        <f>IF(ISNA(VLOOKUP(TRIM(E1337),dim_supporttype!A:B,2,FALSE)),"",VLOOKUP(TRIM(E1337),dim_supporttype!A:C,2,FALSE))</f>
        <v>No Support Type</v>
      </c>
      <c r="AP1337" s="19" t="str">
        <f>IF(ISNA(VLOOKUP(AO1337,dim_supporttype!B:C,2,FALSE)),"",VLOOKUP(AO1337,dim_supporttype!B:C,2,FALSE))</f>
        <v>npv1nsCoe0c</v>
      </c>
      <c r="AQ1337" s="19" t="str">
        <f>IF(ISNA(VLOOKUP(TRIM(F1337),dim_disaggs!A:B,2,FALSE)),"No Disagg",VLOOKUP(TRIM(F1337),dim_disaggs!A:B,2,FALSE))</f>
        <v>TBAFBPassPT</v>
      </c>
      <c r="AR1337" s="19" t="str">
        <f>IF(ISNA(VLOOKUP(AQ1337,dim_disaggs!B:C,2,FALSE)),"",VLOOKUP(AQ1337,dim_disaggs!B:C,2,FALSE))</f>
        <v>OjVWm124y5S</v>
      </c>
      <c r="AS1337" s="72"/>
      <c r="AT1337" s="66"/>
      <c r="AU1337" s="72" t="s">
        <v>755</v>
      </c>
      <c r="AV1337" s="73" t="s">
        <v>755</v>
      </c>
      <c r="AW1337" s="66" t="s">
        <v>755</v>
      </c>
      <c r="AX1337" s="66" t="s">
        <v>755</v>
      </c>
      <c r="AY1337" s="20"/>
      <c r="AZ1337" s="20"/>
      <c r="BA1337" s="105" t="str">
        <f t="shared" si="189"/>
        <v/>
      </c>
      <c r="BB1337" s="20" t="str">
        <f t="shared" si="190"/>
        <v/>
      </c>
      <c r="BC1337" s="20"/>
      <c r="BD1337" s="20"/>
      <c r="BE1337" s="75" t="s">
        <v>755</v>
      </c>
      <c r="BF1337" s="73" t="s">
        <v>755</v>
      </c>
      <c r="BG1337" s="55" t="s">
        <v>755</v>
      </c>
      <c r="BH1337" s="76" t="s">
        <v>755</v>
      </c>
      <c r="BI1337" s="20" t="s">
        <v>755</v>
      </c>
      <c r="BJ1337" s="20" t="s">
        <v>755</v>
      </c>
      <c r="BK1337" s="55" t="s">
        <v>755</v>
      </c>
      <c r="BL1337" s="71" t="s">
        <v>755</v>
      </c>
      <c r="BM1337" s="77" t="s">
        <v>755</v>
      </c>
      <c r="BN1337" s="78" t="s">
        <v>755</v>
      </c>
      <c r="BO1337" s="77" t="s">
        <v>755</v>
      </c>
      <c r="BP1337" s="78" t="s">
        <v>755</v>
      </c>
    </row>
    <row r="1338" spans="1:68" s="3" customFormat="1" x14ac:dyDescent="0.2">
      <c r="A1338" s="20" t="s">
        <v>95</v>
      </c>
      <c r="B1338" s="20" t="s">
        <v>1392</v>
      </c>
      <c r="C1338" s="20" t="s">
        <v>886</v>
      </c>
      <c r="D1338" s="20" t="s">
        <v>1</v>
      </c>
      <c r="E1338" s="20" t="s">
        <v>138</v>
      </c>
      <c r="F1338" s="20" t="s">
        <v>2180</v>
      </c>
      <c r="G1338" s="20" t="s">
        <v>20086</v>
      </c>
      <c r="H1338" s="20" t="s">
        <v>2180</v>
      </c>
      <c r="I1338" s="19">
        <f t="shared" si="191"/>
        <v>39</v>
      </c>
      <c r="J1338" s="20" t="s">
        <v>755</v>
      </c>
      <c r="K1338" s="20" t="s">
        <v>616</v>
      </c>
      <c r="L1338" s="95" t="str">
        <f>IF(M1338&lt;&gt;"",IF(NOT(ISNA(INDEX(cc!B:B,MATCH(M1338,cc!A:A,0)))),INDEX(cc!B:B,MATCH(M1338,cc!A:A,0)),"0"),"")</f>
        <v>default</v>
      </c>
      <c r="M1338" s="97" t="s">
        <v>13</v>
      </c>
      <c r="N1338" s="28" t="str">
        <f t="shared" si="192"/>
        <v/>
      </c>
      <c r="O1338" s="19" t="str">
        <f t="shared" si="185"/>
        <v>LAB_PTCQI_LAB (N, NoApp, TBAFBPerfTest): LabSurvey</v>
      </c>
      <c r="P1338" s="19" t="str">
        <f t="shared" si="186"/>
        <v>LAB_PTCQI_LAB (N, NoApp, TBAFBPerfTest): LabSurvey</v>
      </c>
      <c r="Q1338" s="19" t="str">
        <f t="shared" si="193"/>
        <v>LAB_PTCQI_LAB (N, NoApp, TBAFBPerfTest)</v>
      </c>
      <c r="R1338" s="19" t="str">
        <f t="shared" si="187"/>
        <v>LAB_PTCQI_LAB_N_NoApp_TBAFBPerfTest</v>
      </c>
      <c r="S1338" s="19" t="str">
        <f t="shared" si="188"/>
        <v>LAB_PTCQI_LAB_N_NoApp_TBAFBPerfTest_</v>
      </c>
      <c r="T1338" s="19" t="b">
        <f>NOT(ISNA(VLOOKUP(B1338,dbcodes!A:B,2,FALSE)))</f>
        <v>1</v>
      </c>
      <c r="U1338" s="19" t="str">
        <f>IF(ISNA(VLOOKUP(B1338,dbcodes!A:B,2,FALSE)),des!R764,VLOOKUP(B1338,dbcodes!A:B,2,FALSE))</f>
        <v>LAB_PTCQI_LAB_N_NoApp_TBAFBPerfTest</v>
      </c>
      <c r="V1338" s="20" t="s">
        <v>617</v>
      </c>
      <c r="W1338" s="107" t="str">
        <f>IF(ISNA(VLOOKUP(C1338,descriptions!A:B,2,FALSE)),des!V764,IF(G1338=" TARGET","Target ","")&amp;VLOOKUP(C1338,descriptions!A:B,2,FALSE))</f>
        <v>Target number of HIV-positive adults and children newly enrolled in clinical care during the reporting period who received at least one of the following at enrollment: clinical assessment (WHO staging) OR CD4 count OR viral load</v>
      </c>
      <c r="X1338" s="20" t="s">
        <v>4</v>
      </c>
      <c r="Y1338" s="20" t="s">
        <v>831</v>
      </c>
      <c r="Z1338" s="20" t="s">
        <v>836</v>
      </c>
      <c r="AA1338" s="20" t="s">
        <v>102</v>
      </c>
      <c r="AB1338" s="20" t="s">
        <v>605</v>
      </c>
      <c r="AC1338" s="19" t="str">
        <f>IF(AB1338&lt;&gt;"",IF(NOT(ISNA(INDEX(os!A:A,MATCH(AB1338,os!B:B,0)))),INDEX(os!A:A,MATCH(AB1338,os!B:B,0)),"0"),"")</f>
        <v>EmnAI84pv9E</v>
      </c>
      <c r="AD1338" s="20" t="s">
        <v>830</v>
      </c>
      <c r="AE1338" s="20"/>
      <c r="AF1338" s="20"/>
      <c r="AG1338" s="20"/>
      <c r="AH1338" s="93" t="str">
        <f>IF(NOT(ISNA(VLOOKUP(B:B,ResultsTargets!A:A,1,0))),"TRUE","")</f>
        <v/>
      </c>
      <c r="AI1338" s="19" t="str">
        <f>IF(ISNA(VLOOKUP(C1338,dim_techarea!A:B,2,FALSE)),"",VLOOKUP(C1338,dim_techarea!A:B,2,FALSE))</f>
        <v>LAB_PTCQI_LAB</v>
      </c>
      <c r="AJ1338" s="19" t="str">
        <f>IF(ISNA(VLOOKUP(AI1338,dim_techarea!B:C,2,FALSE)),"",VLOOKUP(AI1338,dim_techarea!B:C,2,FALSE))</f>
        <v>aHQJlaowVA6</v>
      </c>
      <c r="AK1338" s="19" t="str">
        <f>IF(ISNA(VLOOKUP(TRIM(G1338),dim_targetsresults!A:B,2,FALSE)),"",VLOOKUP(TRIM(G1338),dim_targetsresults!A:C,2,FALSE))</f>
        <v>MER Results</v>
      </c>
      <c r="AL1338" s="19" t="str">
        <f>IF(ISNA(VLOOKUP(AK1338,dim_targetsresults!B:C,2,FALSE)),"",VLOOKUP(AK1338,dim_targetsresults!B:C,2,FALSE))</f>
        <v>Jh0jDM5yQ2E</v>
      </c>
      <c r="AM1338" s="19" t="str">
        <f>IF(ISNA(VLOOKUP(TRIM(D1338),dim_numeratordenominator!A:B,2,FALSE)),"",VLOOKUP(TRIM(D1338),dim_numeratordenominator!A:C,2,FALSE))</f>
        <v>Numerator</v>
      </c>
      <c r="AN1338" s="19" t="str">
        <f>IF(ISNA(VLOOKUP(AM1338,dim_numeratordenominator!B:C,2,FALSE)),"",VLOOKUP(AM1338,dim_numeratordenominator!B:C,2,FALSE))</f>
        <v>Som9NRMQqV7</v>
      </c>
      <c r="AO1338" s="19" t="str">
        <f>IF(ISNA(VLOOKUP(TRIM(E1338),dim_supporttype!A:B,2,FALSE)),"",VLOOKUP(TRIM(E1338),dim_supporttype!A:C,2,FALSE))</f>
        <v>No Support Type</v>
      </c>
      <c r="AP1338" s="19" t="str">
        <f>IF(ISNA(VLOOKUP(AO1338,dim_supporttype!B:C,2,FALSE)),"",VLOOKUP(AO1338,dim_supporttype!B:C,2,FALSE))</f>
        <v>npv1nsCoe0c</v>
      </c>
      <c r="AQ1338" s="19" t="str">
        <f>IF(ISNA(VLOOKUP(TRIM(F1338),dim_disaggs!A:B,2,FALSE)),"No Disagg",VLOOKUP(TRIM(F1338),dim_disaggs!A:B,2,FALSE))</f>
        <v>TBAFBPerfTest</v>
      </c>
      <c r="AR1338" s="19" t="str">
        <f>IF(ISNA(VLOOKUP(AQ1338,dim_disaggs!B:C,2,FALSE)),"",VLOOKUP(AQ1338,dim_disaggs!B:C,2,FALSE))</f>
        <v>sUVGE2Bk9JK</v>
      </c>
      <c r="AS1338" s="72"/>
      <c r="AT1338" s="66"/>
      <c r="AU1338" s="72" t="s">
        <v>755</v>
      </c>
      <c r="AV1338" s="73" t="s">
        <v>755</v>
      </c>
      <c r="AW1338" s="66" t="s">
        <v>755</v>
      </c>
      <c r="AX1338" s="66" t="s">
        <v>755</v>
      </c>
      <c r="AY1338" s="20"/>
      <c r="AZ1338" s="20"/>
      <c r="BA1338" s="105" t="str">
        <f t="shared" si="189"/>
        <v/>
      </c>
      <c r="BB1338" s="20" t="str">
        <f t="shared" si="190"/>
        <v/>
      </c>
      <c r="BC1338" s="20"/>
      <c r="BD1338" s="20"/>
      <c r="BE1338" s="75" t="s">
        <v>755</v>
      </c>
      <c r="BF1338" s="73" t="s">
        <v>755</v>
      </c>
      <c r="BG1338" s="55" t="s">
        <v>755</v>
      </c>
      <c r="BH1338" s="76" t="s">
        <v>755</v>
      </c>
      <c r="BI1338" s="20" t="s">
        <v>755</v>
      </c>
      <c r="BJ1338" s="20" t="s">
        <v>755</v>
      </c>
      <c r="BK1338" s="55" t="s">
        <v>755</v>
      </c>
      <c r="BL1338" s="71" t="s">
        <v>755</v>
      </c>
      <c r="BM1338" s="77" t="s">
        <v>755</v>
      </c>
      <c r="BN1338" s="78" t="s">
        <v>755</v>
      </c>
      <c r="BO1338" s="77" t="s">
        <v>755</v>
      </c>
      <c r="BP1338" s="78" t="s">
        <v>755</v>
      </c>
    </row>
    <row r="1339" spans="1:68" s="3" customFormat="1" x14ac:dyDescent="0.2">
      <c r="A1339" s="20" t="s">
        <v>95</v>
      </c>
      <c r="B1339" s="20" t="s">
        <v>1365</v>
      </c>
      <c r="C1339" s="20" t="s">
        <v>886</v>
      </c>
      <c r="D1339" s="20" t="s">
        <v>1</v>
      </c>
      <c r="E1339" s="20" t="s">
        <v>138</v>
      </c>
      <c r="F1339" s="20" t="s">
        <v>2166</v>
      </c>
      <c r="G1339" s="20" t="s">
        <v>2442</v>
      </c>
      <c r="H1339" s="20" t="s">
        <v>2166</v>
      </c>
      <c r="I1339" s="19">
        <f t="shared" si="191"/>
        <v>43</v>
      </c>
      <c r="J1339" s="20" t="s">
        <v>755</v>
      </c>
      <c r="K1339" s="20" t="s">
        <v>616</v>
      </c>
      <c r="L1339" s="95" t="str">
        <f>IF(M1339&lt;&gt;"",IF(NOT(ISNA(INDEX(cc!B:B,MATCH(M1339,cc!A:A,0)))),INDEX(cc!B:B,MATCH(M1339,cc!A:A,0)),"0"),"")</f>
        <v>default</v>
      </c>
      <c r="M1339" s="97" t="s">
        <v>13</v>
      </c>
      <c r="N1339" s="28" t="str">
        <f t="shared" si="192"/>
        <v xml:space="preserve"> TARGET</v>
      </c>
      <c r="O1339" s="19" t="str">
        <f t="shared" si="185"/>
        <v>LAB_PTCQI_LAB (N, NoApp, AccProgram) TARGET: LabSurvey</v>
      </c>
      <c r="P1339" s="19" t="str">
        <f t="shared" si="186"/>
        <v>LAB_PTCQI_LAB (N, NoApp, AccProgram) TARGET: LabSurvey</v>
      </c>
      <c r="Q1339" s="19" t="str">
        <f t="shared" si="193"/>
        <v>LAB_PTCQI_LAB (N, NoApp, AccProgram) TARGET</v>
      </c>
      <c r="R1339" s="19" t="str">
        <f t="shared" si="187"/>
        <v>LAB_PTCQI_LAB_N_NoApp_AccProgram_TARGET</v>
      </c>
      <c r="S1339" s="19" t="str">
        <f t="shared" si="188"/>
        <v>LAB_PTCQI_LAB_N_NoApp_AccProgram_TARGET</v>
      </c>
      <c r="T1339" s="19" t="b">
        <f>NOT(ISNA(VLOOKUP(B1339,dbcodes!A:B,2,FALSE)))</f>
        <v>1</v>
      </c>
      <c r="U1339" s="19" t="str">
        <f>IF(ISNA(VLOOKUP(B1339,dbcodes!A:B,2,FALSE)),des!R765,VLOOKUP(B1339,dbcodes!A:B,2,FALSE))</f>
        <v>LAB_PTCQI_LAB_N_NoApp_AccProgram_TARGET</v>
      </c>
      <c r="V1339" s="20" t="s">
        <v>618</v>
      </c>
      <c r="W1339" s="107" t="str">
        <f>IF(ISNA(VLOOKUP(C1339,descriptions!A:B,2,FALSE)),des!V765,IF(G1339=" TARGET","Target ","")&amp;VLOOKUP(C1339,descriptions!A:B,2,FALSE))</f>
        <v>Target number of HIV-positive adults and children newly enrolled in clinical care during the reporting period who received at least one of the following at enrollment: clinical assessment (WHO staging) OR CD4 count OR viral load</v>
      </c>
      <c r="X1339" s="20" t="s">
        <v>4</v>
      </c>
      <c r="Y1339" s="20" t="s">
        <v>831</v>
      </c>
      <c r="Z1339" s="20" t="s">
        <v>836</v>
      </c>
      <c r="AA1339" s="20" t="s">
        <v>102</v>
      </c>
      <c r="AB1339" s="20" t="s">
        <v>605</v>
      </c>
      <c r="AC1339" s="19" t="str">
        <f>IF(AB1339&lt;&gt;"",IF(NOT(ISNA(INDEX(os!A:A,MATCH(AB1339,os!B:B,0)))),INDEX(os!A:A,MATCH(AB1339,os!B:B,0)),"0"),"")</f>
        <v>EmnAI84pv9E</v>
      </c>
      <c r="AD1339" s="20" t="s">
        <v>830</v>
      </c>
      <c r="AE1339" s="20"/>
      <c r="AF1339" s="20"/>
      <c r="AG1339" s="20"/>
      <c r="AH1339" s="93" t="str">
        <f>IF(NOT(ISNA(VLOOKUP(B:B,ResultsTargets!A:A,1,0))),"TRUE","")</f>
        <v/>
      </c>
      <c r="AI1339" s="19" t="str">
        <f>IF(ISNA(VLOOKUP(C1339,dim_techarea!A:B,2,FALSE)),"",VLOOKUP(C1339,dim_techarea!A:B,2,FALSE))</f>
        <v>LAB_PTCQI_LAB</v>
      </c>
      <c r="AJ1339" s="19" t="str">
        <f>IF(ISNA(VLOOKUP(AI1339,dim_techarea!B:C,2,FALSE)),"",VLOOKUP(AI1339,dim_techarea!B:C,2,FALSE))</f>
        <v>aHQJlaowVA6</v>
      </c>
      <c r="AK1339" s="19" t="str">
        <f>IF(ISNA(VLOOKUP(TRIM(G1339),dim_targetsresults!A:B,2,FALSE)),"",VLOOKUP(TRIM(G1339),dim_targetsresults!A:C,2,FALSE))</f>
        <v>MER Targets</v>
      </c>
      <c r="AL1339" s="19" t="str">
        <f>IF(ISNA(VLOOKUP(AK1339,dim_targetsresults!B:C,2,FALSE)),"",VLOOKUP(AK1339,dim_targetsresults!B:C,2,FALSE))</f>
        <v>W8imnja2Owd</v>
      </c>
      <c r="AM1339" s="19" t="str">
        <f>IF(ISNA(VLOOKUP(TRIM(D1339),dim_numeratordenominator!A:B,2,FALSE)),"",VLOOKUP(TRIM(D1339),dim_numeratordenominator!A:C,2,FALSE))</f>
        <v>Numerator</v>
      </c>
      <c r="AN1339" s="19" t="str">
        <f>IF(ISNA(VLOOKUP(AM1339,dim_numeratordenominator!B:C,2,FALSE)),"",VLOOKUP(AM1339,dim_numeratordenominator!B:C,2,FALSE))</f>
        <v>Som9NRMQqV7</v>
      </c>
      <c r="AO1339" s="19" t="str">
        <f>IF(ISNA(VLOOKUP(TRIM(E1339),dim_supporttype!A:B,2,FALSE)),"",VLOOKUP(TRIM(E1339),dim_supporttype!A:C,2,FALSE))</f>
        <v>No Support Type</v>
      </c>
      <c r="AP1339" s="19" t="str">
        <f>IF(ISNA(VLOOKUP(AO1339,dim_supporttype!B:C,2,FALSE)),"",VLOOKUP(AO1339,dim_supporttype!B:C,2,FALSE))</f>
        <v>npv1nsCoe0c</v>
      </c>
      <c r="AQ1339" s="19" t="str">
        <f>IF(ISNA(VLOOKUP(TRIM(F1339),dim_disaggs!A:B,2,FALSE)),"No Disagg",VLOOKUP(TRIM(F1339),dim_disaggs!A:B,2,FALSE))</f>
        <v>AccProgram</v>
      </c>
      <c r="AR1339" s="19" t="str">
        <f>IF(ISNA(VLOOKUP(AQ1339,dim_disaggs!B:C,2,FALSE)),"",VLOOKUP(AQ1339,dim_disaggs!B:C,2,FALSE))</f>
        <v>kC8vmbESAVN</v>
      </c>
      <c r="AS1339" s="72"/>
      <c r="AT1339" s="66"/>
      <c r="AU1339" s="72" t="s">
        <v>755</v>
      </c>
      <c r="AV1339" s="73" t="s">
        <v>755</v>
      </c>
      <c r="AW1339" s="66" t="s">
        <v>755</v>
      </c>
      <c r="AX1339" s="66" t="s">
        <v>755</v>
      </c>
      <c r="AY1339" s="20"/>
      <c r="AZ1339" s="20"/>
      <c r="BA1339" s="105" t="str">
        <f t="shared" si="189"/>
        <v/>
      </c>
      <c r="BB1339" s="20" t="str">
        <f t="shared" si="190"/>
        <v/>
      </c>
      <c r="BC1339" s="20"/>
      <c r="BD1339" s="20"/>
      <c r="BE1339" s="75" t="s">
        <v>755</v>
      </c>
      <c r="BF1339" s="73" t="s">
        <v>755</v>
      </c>
      <c r="BG1339" s="55" t="s">
        <v>755</v>
      </c>
      <c r="BH1339" s="76" t="s">
        <v>755</v>
      </c>
      <c r="BI1339" s="20" t="s">
        <v>755</v>
      </c>
      <c r="BJ1339" s="20" t="s">
        <v>755</v>
      </c>
      <c r="BK1339" s="55" t="s">
        <v>755</v>
      </c>
      <c r="BL1339" s="71" t="s">
        <v>755</v>
      </c>
      <c r="BM1339" s="77" t="s">
        <v>755</v>
      </c>
      <c r="BN1339" s="78" t="s">
        <v>755</v>
      </c>
      <c r="BO1339" s="77" t="s">
        <v>755</v>
      </c>
      <c r="BP1339" s="78" t="s">
        <v>755</v>
      </c>
    </row>
    <row r="1340" spans="1:68" x14ac:dyDescent="0.2">
      <c r="A1340" s="20" t="s">
        <v>95</v>
      </c>
      <c r="B1340" s="20" t="s">
        <v>1367</v>
      </c>
      <c r="C1340" s="20" t="s">
        <v>886</v>
      </c>
      <c r="D1340" s="20" t="s">
        <v>1</v>
      </c>
      <c r="E1340" s="20" t="s">
        <v>138</v>
      </c>
      <c r="F1340" s="20" t="s">
        <v>2167</v>
      </c>
      <c r="G1340" s="20" t="s">
        <v>2442</v>
      </c>
      <c r="H1340" s="20" t="s">
        <v>2167</v>
      </c>
      <c r="I1340" s="19">
        <f t="shared" si="191"/>
        <v>47</v>
      </c>
      <c r="J1340" s="20" t="s">
        <v>755</v>
      </c>
      <c r="K1340" s="20" t="s">
        <v>616</v>
      </c>
      <c r="L1340" s="95" t="str">
        <f>IF(M1340&lt;&gt;"",IF(NOT(ISNA(INDEX(cc!B:B,MATCH(M1340,cc!A:A,0)))),INDEX(cc!B:B,MATCH(M1340,cc!A:A,0)),"0"),"")</f>
        <v>default</v>
      </c>
      <c r="M1340" s="97" t="s">
        <v>13</v>
      </c>
      <c r="N1340" s="28" t="str">
        <f t="shared" si="192"/>
        <v xml:space="preserve"> TARGET</v>
      </c>
      <c r="O1340" s="19" t="str">
        <f t="shared" si="185"/>
        <v>LAB_PTCQI_LAB (N, NoApp, DoesNotMeetAcc) TARGET: LabSurvey</v>
      </c>
      <c r="P1340" s="19" t="str">
        <f t="shared" si="186"/>
        <v>LAB_PTCQI_LAB (N, NoApp, DoesNotMeetAcc) TARGET: LabSurvey</v>
      </c>
      <c r="Q1340" s="19" t="str">
        <f t="shared" si="193"/>
        <v>LAB_PTCQI_LAB (N, NoApp, DoesNotMeetAcc) TARGET</v>
      </c>
      <c r="R1340" s="19" t="str">
        <f t="shared" si="187"/>
        <v>LAB_PTCQI_LAB_N_NoApp_DoesNotMeetAcc_TARGET</v>
      </c>
      <c r="S1340" s="19" t="str">
        <f t="shared" si="188"/>
        <v>LAB_PTCQI_LAB_N_NoApp_DoesNotMeetAcc_TARGET</v>
      </c>
      <c r="T1340" s="19" t="b">
        <f>NOT(ISNA(VLOOKUP(B1340,dbcodes!A:B,2,FALSE)))</f>
        <v>1</v>
      </c>
      <c r="U1340" s="19" t="str">
        <f>IF(ISNA(VLOOKUP(B1340,dbcodes!A:B,2,FALSE)),des!R766,VLOOKUP(B1340,dbcodes!A:B,2,FALSE))</f>
        <v>LAB_PTCQI_LAB_N_NoApp_DoesNotMeetAcc_TARGET</v>
      </c>
      <c r="V1340" s="20" t="s">
        <v>618</v>
      </c>
      <c r="W1340" s="107" t="str">
        <f>IF(ISNA(VLOOKUP(C1340,descriptions!A:B,2,FALSE)),des!V766,IF(G1340=" TARGET","Target ","")&amp;VLOOKUP(C1340,descriptions!A:B,2,FALSE))</f>
        <v>Target number of HIV-positive adults and children newly enrolled in clinical care during the reporting period who received at least one of the following at enrollment: clinical assessment (WHO staging) OR CD4 count OR viral load</v>
      </c>
      <c r="X1340" s="20" t="s">
        <v>4</v>
      </c>
      <c r="Y1340" s="20" t="s">
        <v>831</v>
      </c>
      <c r="Z1340" s="20" t="s">
        <v>836</v>
      </c>
      <c r="AA1340" s="20" t="s">
        <v>102</v>
      </c>
      <c r="AB1340" s="20" t="s">
        <v>605</v>
      </c>
      <c r="AC1340" s="19" t="str">
        <f>IF(AB1340&lt;&gt;"",IF(NOT(ISNA(INDEX(os!A:A,MATCH(AB1340,os!B:B,0)))),INDEX(os!A:A,MATCH(AB1340,os!B:B,0)),"0"),"")</f>
        <v>EmnAI84pv9E</v>
      </c>
      <c r="AD1340" s="20" t="s">
        <v>830</v>
      </c>
      <c r="AH1340" s="93" t="str">
        <f>IF(NOT(ISNA(VLOOKUP(B:B,ResultsTargets!A:A,1,0))),"TRUE","")</f>
        <v/>
      </c>
      <c r="AI1340" s="19" t="str">
        <f>IF(ISNA(VLOOKUP(C1340,dim_techarea!A:B,2,FALSE)),"",VLOOKUP(C1340,dim_techarea!A:B,2,FALSE))</f>
        <v>LAB_PTCQI_LAB</v>
      </c>
      <c r="AJ1340" s="19" t="str">
        <f>IF(ISNA(VLOOKUP(AI1340,dim_techarea!B:C,2,FALSE)),"",VLOOKUP(AI1340,dim_techarea!B:C,2,FALSE))</f>
        <v>aHQJlaowVA6</v>
      </c>
      <c r="AK1340" s="19" t="str">
        <f>IF(ISNA(VLOOKUP(TRIM(G1340),dim_targetsresults!A:B,2,FALSE)),"",VLOOKUP(TRIM(G1340),dim_targetsresults!A:C,2,FALSE))</f>
        <v>MER Targets</v>
      </c>
      <c r="AL1340" s="19" t="str">
        <f>IF(ISNA(VLOOKUP(AK1340,dim_targetsresults!B:C,2,FALSE)),"",VLOOKUP(AK1340,dim_targetsresults!B:C,2,FALSE))</f>
        <v>W8imnja2Owd</v>
      </c>
      <c r="AM1340" s="19" t="str">
        <f>IF(ISNA(VLOOKUP(TRIM(D1340),dim_numeratordenominator!A:B,2,FALSE)),"",VLOOKUP(TRIM(D1340),dim_numeratordenominator!A:C,2,FALSE))</f>
        <v>Numerator</v>
      </c>
      <c r="AN1340" s="19" t="str">
        <f>IF(ISNA(VLOOKUP(AM1340,dim_numeratordenominator!B:C,2,FALSE)),"",VLOOKUP(AM1340,dim_numeratordenominator!B:C,2,FALSE))</f>
        <v>Som9NRMQqV7</v>
      </c>
      <c r="AO1340" s="19" t="str">
        <f>IF(ISNA(VLOOKUP(TRIM(E1340),dim_supporttype!A:B,2,FALSE)),"",VLOOKUP(TRIM(E1340),dim_supporttype!A:C,2,FALSE))</f>
        <v>No Support Type</v>
      </c>
      <c r="AP1340" s="19" t="str">
        <f>IF(ISNA(VLOOKUP(AO1340,dim_supporttype!B:C,2,FALSE)),"",VLOOKUP(AO1340,dim_supporttype!B:C,2,FALSE))</f>
        <v>npv1nsCoe0c</v>
      </c>
      <c r="AQ1340" s="19" t="str">
        <f>IF(ISNA(VLOOKUP(TRIM(F1340),dim_disaggs!A:B,2,FALSE)),"No Disagg",VLOOKUP(TRIM(F1340),dim_disaggs!A:B,2,FALSE))</f>
        <v>DoesNotMeetAcc</v>
      </c>
      <c r="AR1340" s="19" t="str">
        <f>IF(ISNA(VLOOKUP(AQ1340,dim_disaggs!B:C,2,FALSE)),"",VLOOKUP(AQ1340,dim_disaggs!B:C,2,FALSE))</f>
        <v>dLbAmIxTMnW</v>
      </c>
      <c r="AU1340" s="72" t="s">
        <v>755</v>
      </c>
      <c r="AV1340" s="73" t="s">
        <v>755</v>
      </c>
      <c r="AW1340" s="66" t="s">
        <v>755</v>
      </c>
      <c r="AX1340" s="66" t="s">
        <v>755</v>
      </c>
      <c r="BA1340" s="105" t="str">
        <f t="shared" si="189"/>
        <v/>
      </c>
      <c r="BB1340" s="20" t="str">
        <f t="shared" si="190"/>
        <v/>
      </c>
      <c r="BE1340" s="75" t="s">
        <v>755</v>
      </c>
      <c r="BF1340" s="73" t="s">
        <v>755</v>
      </c>
      <c r="BG1340" s="55" t="s">
        <v>755</v>
      </c>
      <c r="BH1340" s="76" t="s">
        <v>755</v>
      </c>
      <c r="BI1340" s="20" t="s">
        <v>755</v>
      </c>
      <c r="BJ1340" s="20" t="s">
        <v>755</v>
      </c>
      <c r="BK1340" s="55" t="s">
        <v>755</v>
      </c>
      <c r="BL1340" s="71" t="s">
        <v>755</v>
      </c>
      <c r="BM1340" s="77" t="s">
        <v>755</v>
      </c>
      <c r="BN1340" s="78" t="s">
        <v>755</v>
      </c>
      <c r="BO1340" s="77" t="s">
        <v>755</v>
      </c>
      <c r="BP1340" s="78" t="s">
        <v>755</v>
      </c>
    </row>
    <row r="1341" spans="1:68" x14ac:dyDescent="0.2">
      <c r="A1341" s="20" t="s">
        <v>95</v>
      </c>
      <c r="B1341" s="20" t="s">
        <v>1369</v>
      </c>
      <c r="C1341" s="20" t="s">
        <v>886</v>
      </c>
      <c r="D1341" s="20" t="s">
        <v>1</v>
      </c>
      <c r="E1341" s="20" t="s">
        <v>138</v>
      </c>
      <c r="F1341" s="20" t="s">
        <v>2168</v>
      </c>
      <c r="G1341" s="20" t="s">
        <v>2442</v>
      </c>
      <c r="H1341" s="20" t="s">
        <v>2168</v>
      </c>
      <c r="I1341" s="19">
        <f t="shared" si="191"/>
        <v>46</v>
      </c>
      <c r="J1341" s="20" t="s">
        <v>755</v>
      </c>
      <c r="K1341" s="20" t="s">
        <v>616</v>
      </c>
      <c r="L1341" s="95" t="str">
        <f>IF(M1341&lt;&gt;"",IF(NOT(ISNA(INDEX(cc!B:B,MATCH(M1341,cc!A:A,0)))),INDEX(cc!B:B,MATCH(M1341,cc!A:A,0)),"0"),"")</f>
        <v>default</v>
      </c>
      <c r="M1341" s="97" t="s">
        <v>13</v>
      </c>
      <c r="N1341" s="28" t="str">
        <f t="shared" si="192"/>
        <v xml:space="preserve"> TARGET</v>
      </c>
      <c r="O1341" s="19" t="str">
        <f t="shared" si="185"/>
        <v>LAB_PTCQI_LAB (N, NoApp, EIDParticipPT) TARGET: LabSurvey</v>
      </c>
      <c r="P1341" s="19" t="str">
        <f t="shared" si="186"/>
        <v>LAB_PTCQI_LAB (N, NoApp, EIDParticipPT) TARGET: LabSurvey</v>
      </c>
      <c r="Q1341" s="19" t="str">
        <f t="shared" si="193"/>
        <v>LAB_PTCQI_LAB (N, NoApp, EIDParticipPT) TARGET</v>
      </c>
      <c r="R1341" s="19" t="str">
        <f t="shared" si="187"/>
        <v>LAB_PTCQI_LAB_N_NoApp_EIDParticipPT_TARGET</v>
      </c>
      <c r="S1341" s="19" t="str">
        <f t="shared" si="188"/>
        <v>LAB_PTCQI_LAB_N_NoApp_EIDParticipPT_TARGET</v>
      </c>
      <c r="T1341" s="19" t="b">
        <f>NOT(ISNA(VLOOKUP(B1341,dbcodes!A:B,2,FALSE)))</f>
        <v>1</v>
      </c>
      <c r="U1341" s="19" t="str">
        <f>IF(ISNA(VLOOKUP(B1341,dbcodes!A:B,2,FALSE)),des!R767,VLOOKUP(B1341,dbcodes!A:B,2,FALSE))</f>
        <v>LAB_PTCQI_LAB_N_NoApp_EIDParticipPT_TARGET</v>
      </c>
      <c r="V1341" s="20" t="s">
        <v>617</v>
      </c>
      <c r="W1341" s="107" t="str">
        <f>IF(ISNA(VLOOKUP(C1341,descriptions!A:B,2,FALSE)),des!V767,IF(G1341=" TARGET","Target ","")&amp;VLOOKUP(C1341,descriptions!A:B,2,FALSE))</f>
        <v>Target number of HIV-positive adults and children newly enrolled in clinical care during the reporting period who received at least one of the following at enrollment: clinical assessment (WHO staging) OR CD4 count OR viral load</v>
      </c>
      <c r="X1341" s="20" t="s">
        <v>65</v>
      </c>
      <c r="Y1341" s="20" t="s">
        <v>831</v>
      </c>
      <c r="Z1341" s="20" t="s">
        <v>836</v>
      </c>
      <c r="AA1341" s="20" t="s">
        <v>102</v>
      </c>
      <c r="AB1341" s="20" t="s">
        <v>603</v>
      </c>
      <c r="AC1341" s="19" t="str">
        <f>IF(AB1341&lt;&gt;"",IF(NOT(ISNA(INDEX(os!A:A,MATCH(AB1341,os!B:B,0)))),INDEX(os!A:A,MATCH(AB1341,os!B:B,0)),"0"),"")</f>
        <v>dAx4cVg6eMj</v>
      </c>
      <c r="AD1341" s="20" t="s">
        <v>830</v>
      </c>
      <c r="AH1341" s="93" t="str">
        <f>IF(NOT(ISNA(VLOOKUP(B:B,ResultsTargets!A:A,1,0))),"TRUE","")</f>
        <v/>
      </c>
      <c r="AI1341" s="19" t="str">
        <f>IF(ISNA(VLOOKUP(C1341,dim_techarea!A:B,2,FALSE)),"",VLOOKUP(C1341,dim_techarea!A:B,2,FALSE))</f>
        <v>LAB_PTCQI_LAB</v>
      </c>
      <c r="AJ1341" s="19" t="str">
        <f>IF(ISNA(VLOOKUP(AI1341,dim_techarea!B:C,2,FALSE)),"",VLOOKUP(AI1341,dim_techarea!B:C,2,FALSE))</f>
        <v>aHQJlaowVA6</v>
      </c>
      <c r="AK1341" s="19" t="str">
        <f>IF(ISNA(VLOOKUP(TRIM(G1341),dim_targetsresults!A:B,2,FALSE)),"",VLOOKUP(TRIM(G1341),dim_targetsresults!A:C,2,FALSE))</f>
        <v>MER Targets</v>
      </c>
      <c r="AL1341" s="19" t="str">
        <f>IF(ISNA(VLOOKUP(AK1341,dim_targetsresults!B:C,2,FALSE)),"",VLOOKUP(AK1341,dim_targetsresults!B:C,2,FALSE))</f>
        <v>W8imnja2Owd</v>
      </c>
      <c r="AM1341" s="19" t="str">
        <f>IF(ISNA(VLOOKUP(TRIM(D1341),dim_numeratordenominator!A:B,2,FALSE)),"",VLOOKUP(TRIM(D1341),dim_numeratordenominator!A:C,2,FALSE))</f>
        <v>Numerator</v>
      </c>
      <c r="AN1341" s="19" t="str">
        <f>IF(ISNA(VLOOKUP(AM1341,dim_numeratordenominator!B:C,2,FALSE)),"",VLOOKUP(AM1341,dim_numeratordenominator!B:C,2,FALSE))</f>
        <v>Som9NRMQqV7</v>
      </c>
      <c r="AO1341" s="19" t="str">
        <f>IF(ISNA(VLOOKUP(TRIM(E1341),dim_supporttype!A:B,2,FALSE)),"",VLOOKUP(TRIM(E1341),dim_supporttype!A:C,2,FALSE))</f>
        <v>No Support Type</v>
      </c>
      <c r="AP1341" s="19" t="str">
        <f>IF(ISNA(VLOOKUP(AO1341,dim_supporttype!B:C,2,FALSE)),"",VLOOKUP(AO1341,dim_supporttype!B:C,2,FALSE))</f>
        <v>npv1nsCoe0c</v>
      </c>
      <c r="AQ1341" s="19" t="str">
        <f>IF(ISNA(VLOOKUP(TRIM(F1341),dim_disaggs!A:B,2,FALSE)),"No Disagg",VLOOKUP(TRIM(F1341),dim_disaggs!A:B,2,FALSE))</f>
        <v>EIDParticipPT</v>
      </c>
      <c r="AR1341" s="19" t="str">
        <f>IF(ISNA(VLOOKUP(AQ1341,dim_disaggs!B:C,2,FALSE)),"",VLOOKUP(AQ1341,dim_disaggs!B:C,2,FALSE))</f>
        <v>oqPHQUac9tD</v>
      </c>
      <c r="AU1341" s="72" t="s">
        <v>755</v>
      </c>
      <c r="AV1341" s="73" t="s">
        <v>755</v>
      </c>
      <c r="AW1341" s="66" t="s">
        <v>755</v>
      </c>
      <c r="AX1341" s="66" t="s">
        <v>755</v>
      </c>
      <c r="BA1341" s="105" t="str">
        <f t="shared" si="189"/>
        <v/>
      </c>
      <c r="BB1341" s="20" t="str">
        <f t="shared" si="190"/>
        <v/>
      </c>
      <c r="BE1341" s="75" t="s">
        <v>755</v>
      </c>
      <c r="BF1341" s="73" t="s">
        <v>755</v>
      </c>
      <c r="BG1341" s="55" t="s">
        <v>755</v>
      </c>
      <c r="BH1341" s="76" t="s">
        <v>755</v>
      </c>
      <c r="BI1341" s="20" t="s">
        <v>755</v>
      </c>
      <c r="BJ1341" s="20" t="s">
        <v>755</v>
      </c>
      <c r="BK1341" s="55" t="s">
        <v>755</v>
      </c>
      <c r="BL1341" s="71" t="s">
        <v>755</v>
      </c>
      <c r="BM1341" s="77" t="s">
        <v>755</v>
      </c>
      <c r="BN1341" s="78" t="s">
        <v>755</v>
      </c>
      <c r="BO1341" s="77" t="s">
        <v>755</v>
      </c>
      <c r="BP1341" s="78" t="s">
        <v>755</v>
      </c>
    </row>
    <row r="1342" spans="1:68" x14ac:dyDescent="0.2">
      <c r="A1342" s="20" t="s">
        <v>95</v>
      </c>
      <c r="B1342" s="20" t="s">
        <v>1371</v>
      </c>
      <c r="C1342" s="20" t="s">
        <v>886</v>
      </c>
      <c r="D1342" s="20" t="s">
        <v>1</v>
      </c>
      <c r="E1342" s="20" t="s">
        <v>138</v>
      </c>
      <c r="F1342" s="20" t="s">
        <v>2169</v>
      </c>
      <c r="G1342" s="20" t="s">
        <v>2442</v>
      </c>
      <c r="H1342" s="20" t="s">
        <v>2169</v>
      </c>
      <c r="I1342" s="19">
        <f t="shared" si="191"/>
        <v>42</v>
      </c>
      <c r="J1342" s="20" t="s">
        <v>755</v>
      </c>
      <c r="K1342" s="20" t="s">
        <v>616</v>
      </c>
      <c r="L1342" s="95" t="str">
        <f>IF(M1342&lt;&gt;"",IF(NOT(ISNA(INDEX(cc!B:B,MATCH(M1342,cc!A:A,0)))),INDEX(cc!B:B,MATCH(M1342,cc!A:A,0)),"0"),"")</f>
        <v>default</v>
      </c>
      <c r="M1342" s="97" t="s">
        <v>13</v>
      </c>
      <c r="N1342" s="28" t="str">
        <f t="shared" si="192"/>
        <v xml:space="preserve"> TARGET</v>
      </c>
      <c r="O1342" s="19" t="str">
        <f t="shared" si="185"/>
        <v>LAB_PTCQI_LAB (N, NoApp, EIDPassPT) TARGET: LabSurvey</v>
      </c>
      <c r="P1342" s="19" t="str">
        <f t="shared" si="186"/>
        <v>LAB_PTCQI_LAB (N, NoApp, EIDPassPT) TARGET: LabSurvey</v>
      </c>
      <c r="Q1342" s="19" t="str">
        <f t="shared" si="193"/>
        <v>LAB_PTCQI_LAB (N, NoApp, EIDPassPT) TARGET</v>
      </c>
      <c r="R1342" s="19" t="str">
        <f t="shared" si="187"/>
        <v>LAB_PTCQI_LAB_N_NoApp_EIDPassPT_TARGET</v>
      </c>
      <c r="S1342" s="19" t="str">
        <f t="shared" si="188"/>
        <v>LAB_PTCQI_LAB_N_NoApp_EIDPassPT_TARGET</v>
      </c>
      <c r="T1342" s="19" t="b">
        <f>NOT(ISNA(VLOOKUP(B1342,dbcodes!A:B,2,FALSE)))</f>
        <v>1</v>
      </c>
      <c r="U1342" s="19" t="str">
        <f>IF(ISNA(VLOOKUP(B1342,dbcodes!A:B,2,FALSE)),des!R768,VLOOKUP(B1342,dbcodes!A:B,2,FALSE))</f>
        <v>LAB_PTCQI_LAB_N_NoApp_EIDPassPT_TARGET</v>
      </c>
      <c r="V1342" s="20" t="s">
        <v>617</v>
      </c>
      <c r="W1342" s="107" t="str">
        <f>IF(ISNA(VLOOKUP(C1342,descriptions!A:B,2,FALSE)),des!V768,IF(G1342=" TARGET","Target ","")&amp;VLOOKUP(C1342,descriptions!A:B,2,FALSE))</f>
        <v>Target number of HIV-positive adults and children newly enrolled in clinical care during the reporting period who received at least one of the following at enrollment: clinical assessment (WHO staging) OR CD4 count OR viral load</v>
      </c>
      <c r="X1342" s="20" t="s">
        <v>65</v>
      </c>
      <c r="Y1342" s="20" t="s">
        <v>831</v>
      </c>
      <c r="Z1342" s="20" t="s">
        <v>836</v>
      </c>
      <c r="AA1342" s="20" t="s">
        <v>102</v>
      </c>
      <c r="AB1342" s="20" t="s">
        <v>603</v>
      </c>
      <c r="AC1342" s="19" t="str">
        <f>IF(AB1342&lt;&gt;"",IF(NOT(ISNA(INDEX(os!A:A,MATCH(AB1342,os!B:B,0)))),INDEX(os!A:A,MATCH(AB1342,os!B:B,0)),"0"),"")</f>
        <v>dAx4cVg6eMj</v>
      </c>
      <c r="AD1342" s="20" t="s">
        <v>830</v>
      </c>
      <c r="AH1342" s="93" t="str">
        <f>IF(NOT(ISNA(VLOOKUP(B:B,ResultsTargets!A:A,1,0))),"TRUE","")</f>
        <v/>
      </c>
      <c r="AI1342" s="19" t="str">
        <f>IF(ISNA(VLOOKUP(C1342,dim_techarea!A:B,2,FALSE)),"",VLOOKUP(C1342,dim_techarea!A:B,2,FALSE))</f>
        <v>LAB_PTCQI_LAB</v>
      </c>
      <c r="AJ1342" s="19" t="str">
        <f>IF(ISNA(VLOOKUP(AI1342,dim_techarea!B:C,2,FALSE)),"",VLOOKUP(AI1342,dim_techarea!B:C,2,FALSE))</f>
        <v>aHQJlaowVA6</v>
      </c>
      <c r="AK1342" s="19" t="str">
        <f>IF(ISNA(VLOOKUP(TRIM(G1342),dim_targetsresults!A:B,2,FALSE)),"",VLOOKUP(TRIM(G1342),dim_targetsresults!A:C,2,FALSE))</f>
        <v>MER Targets</v>
      </c>
      <c r="AL1342" s="19" t="str">
        <f>IF(ISNA(VLOOKUP(AK1342,dim_targetsresults!B:C,2,FALSE)),"",VLOOKUP(AK1342,dim_targetsresults!B:C,2,FALSE))</f>
        <v>W8imnja2Owd</v>
      </c>
      <c r="AM1342" s="19" t="str">
        <f>IF(ISNA(VLOOKUP(TRIM(D1342),dim_numeratordenominator!A:B,2,FALSE)),"",VLOOKUP(TRIM(D1342),dim_numeratordenominator!A:C,2,FALSE))</f>
        <v>Numerator</v>
      </c>
      <c r="AN1342" s="19" t="str">
        <f>IF(ISNA(VLOOKUP(AM1342,dim_numeratordenominator!B:C,2,FALSE)),"",VLOOKUP(AM1342,dim_numeratordenominator!B:C,2,FALSE))</f>
        <v>Som9NRMQqV7</v>
      </c>
      <c r="AO1342" s="19" t="str">
        <f>IF(ISNA(VLOOKUP(TRIM(E1342),dim_supporttype!A:B,2,FALSE)),"",VLOOKUP(TRIM(E1342),dim_supporttype!A:C,2,FALSE))</f>
        <v>No Support Type</v>
      </c>
      <c r="AP1342" s="19" t="str">
        <f>IF(ISNA(VLOOKUP(AO1342,dim_supporttype!B:C,2,FALSE)),"",VLOOKUP(AO1342,dim_supporttype!B:C,2,FALSE))</f>
        <v>npv1nsCoe0c</v>
      </c>
      <c r="AQ1342" s="19" t="str">
        <f>IF(ISNA(VLOOKUP(TRIM(F1342),dim_disaggs!A:B,2,FALSE)),"No Disagg",VLOOKUP(TRIM(F1342),dim_disaggs!A:B,2,FALSE))</f>
        <v>EIDPassPT</v>
      </c>
      <c r="AR1342" s="19" t="str">
        <f>IF(ISNA(VLOOKUP(AQ1342,dim_disaggs!B:C,2,FALSE)),"",VLOOKUP(AQ1342,dim_disaggs!B:C,2,FALSE))</f>
        <v>d9AZHDhmQV7</v>
      </c>
      <c r="AU1342" s="72" t="s">
        <v>755</v>
      </c>
      <c r="AV1342" s="73" t="s">
        <v>755</v>
      </c>
      <c r="AW1342" s="66" t="s">
        <v>755</v>
      </c>
      <c r="AX1342" s="66" t="s">
        <v>755</v>
      </c>
      <c r="BA1342" s="105" t="str">
        <f t="shared" si="189"/>
        <v/>
      </c>
      <c r="BB1342" s="20" t="str">
        <f t="shared" si="190"/>
        <v/>
      </c>
      <c r="BE1342" s="75" t="s">
        <v>755</v>
      </c>
      <c r="BF1342" s="73" t="s">
        <v>755</v>
      </c>
      <c r="BG1342" s="55" t="s">
        <v>755</v>
      </c>
      <c r="BH1342" s="76" t="s">
        <v>755</v>
      </c>
      <c r="BI1342" s="20" t="s">
        <v>755</v>
      </c>
      <c r="BJ1342" s="20" t="s">
        <v>755</v>
      </c>
      <c r="BK1342" s="55" t="s">
        <v>755</v>
      </c>
      <c r="BL1342" s="71" t="s">
        <v>755</v>
      </c>
      <c r="BM1342" s="77" t="s">
        <v>755</v>
      </c>
      <c r="BN1342" s="78" t="s">
        <v>755</v>
      </c>
      <c r="BO1342" s="77" t="s">
        <v>755</v>
      </c>
      <c r="BP1342" s="78" t="s">
        <v>755</v>
      </c>
    </row>
    <row r="1343" spans="1:68" x14ac:dyDescent="0.2">
      <c r="A1343" s="20" t="s">
        <v>95</v>
      </c>
      <c r="B1343" s="20" t="s">
        <v>1373</v>
      </c>
      <c r="C1343" s="20" t="s">
        <v>886</v>
      </c>
      <c r="D1343" s="20" t="s">
        <v>1</v>
      </c>
      <c r="E1343" s="20" t="s">
        <v>138</v>
      </c>
      <c r="F1343" s="20" t="s">
        <v>2170</v>
      </c>
      <c r="G1343" s="20" t="s">
        <v>2442</v>
      </c>
      <c r="H1343" s="20" t="s">
        <v>2170</v>
      </c>
      <c r="I1343" s="19">
        <f t="shared" si="191"/>
        <v>44</v>
      </c>
      <c r="J1343" s="20" t="s">
        <v>755</v>
      </c>
      <c r="K1343" s="20" t="s">
        <v>616</v>
      </c>
      <c r="L1343" s="95" t="str">
        <f>IF(M1343&lt;&gt;"",IF(NOT(ISNA(INDEX(cc!B:B,MATCH(M1343,cc!A:A,0)))),INDEX(cc!B:B,MATCH(M1343,cc!A:A,0)),"0"),"")</f>
        <v>default</v>
      </c>
      <c r="M1343" s="97" t="s">
        <v>13</v>
      </c>
      <c r="N1343" s="28" t="str">
        <f t="shared" si="192"/>
        <v xml:space="preserve"> TARGET</v>
      </c>
      <c r="O1343" s="19" t="str">
        <f t="shared" si="185"/>
        <v>LAB_PTCQI_LAB (N, NoApp, EIDPerfTest) TARGET: LabSurvey</v>
      </c>
      <c r="P1343" s="19" t="str">
        <f t="shared" si="186"/>
        <v>LAB_PTCQI_LAB (N, NoApp, EIDPerfTest) TARGET: LabSurvey</v>
      </c>
      <c r="Q1343" s="19" t="str">
        <f t="shared" si="193"/>
        <v>LAB_PTCQI_LAB (N, NoApp, EIDPerfTest) TARGET</v>
      </c>
      <c r="R1343" s="19" t="str">
        <f t="shared" si="187"/>
        <v>LAB_PTCQI_LAB_N_NoApp_EIDPerfTest_TARGET</v>
      </c>
      <c r="S1343" s="19" t="str">
        <f t="shared" si="188"/>
        <v>LAB_PTCQI_LAB_N_NoApp_EIDPerfTest_TARGET</v>
      </c>
      <c r="T1343" s="19" t="b">
        <f>NOT(ISNA(VLOOKUP(B1343,dbcodes!A:B,2,FALSE)))</f>
        <v>1</v>
      </c>
      <c r="U1343" s="19" t="str">
        <f>IF(ISNA(VLOOKUP(B1343,dbcodes!A:B,2,FALSE)),des!R769,VLOOKUP(B1343,dbcodes!A:B,2,FALSE))</f>
        <v>LAB_PTCQI_LAB_N_NoApp_EIDPerfTest_TARGET</v>
      </c>
      <c r="V1343" s="20" t="s">
        <v>617</v>
      </c>
      <c r="W1343" s="107" t="str">
        <f>IF(ISNA(VLOOKUP(C1343,descriptions!A:B,2,FALSE)),des!V769,IF(G1343=" TARGET","Target ","")&amp;VLOOKUP(C1343,descriptions!A:B,2,FALSE))</f>
        <v>Number of PEPFAR-supported clinical care sites at which at least 80% of PLHIV received the services above during the reporting period.</v>
      </c>
      <c r="X1343" s="20" t="s">
        <v>4</v>
      </c>
      <c r="Y1343" s="20" t="s">
        <v>831</v>
      </c>
      <c r="Z1343" s="20" t="s">
        <v>836</v>
      </c>
      <c r="AA1343" s="20" t="s">
        <v>102</v>
      </c>
      <c r="AB1343" s="20" t="s">
        <v>605</v>
      </c>
      <c r="AC1343" s="19" t="str">
        <f>IF(AB1343&lt;&gt;"",IF(NOT(ISNA(INDEX(os!A:A,MATCH(AB1343,os!B:B,0)))),INDEX(os!A:A,MATCH(AB1343,os!B:B,0)),"0"),"")</f>
        <v>EmnAI84pv9E</v>
      </c>
      <c r="AD1343" s="20" t="s">
        <v>830</v>
      </c>
      <c r="AH1343" s="93" t="str">
        <f>IF(NOT(ISNA(VLOOKUP(B:B,ResultsTargets!A:A,1,0))),"TRUE","")</f>
        <v/>
      </c>
      <c r="AI1343" s="19" t="str">
        <f>IF(ISNA(VLOOKUP(C1343,dim_techarea!A:B,2,FALSE)),"",VLOOKUP(C1343,dim_techarea!A:B,2,FALSE))</f>
        <v>LAB_PTCQI_LAB</v>
      </c>
      <c r="AJ1343" s="19" t="str">
        <f>IF(ISNA(VLOOKUP(AI1343,dim_techarea!B:C,2,FALSE)),"",VLOOKUP(AI1343,dim_techarea!B:C,2,FALSE))</f>
        <v>aHQJlaowVA6</v>
      </c>
      <c r="AK1343" s="19" t="str">
        <f>IF(ISNA(VLOOKUP(TRIM(G1343),dim_targetsresults!A:B,2,FALSE)),"",VLOOKUP(TRIM(G1343),dim_targetsresults!A:C,2,FALSE))</f>
        <v>MER Targets</v>
      </c>
      <c r="AL1343" s="19" t="str">
        <f>IF(ISNA(VLOOKUP(AK1343,dim_targetsresults!B:C,2,FALSE)),"",VLOOKUP(AK1343,dim_targetsresults!B:C,2,FALSE))</f>
        <v>W8imnja2Owd</v>
      </c>
      <c r="AM1343" s="19" t="str">
        <f>IF(ISNA(VLOOKUP(TRIM(D1343),dim_numeratordenominator!A:B,2,FALSE)),"",VLOOKUP(TRIM(D1343),dim_numeratordenominator!A:C,2,FALSE))</f>
        <v>Numerator</v>
      </c>
      <c r="AN1343" s="19" t="str">
        <f>IF(ISNA(VLOOKUP(AM1343,dim_numeratordenominator!B:C,2,FALSE)),"",VLOOKUP(AM1343,dim_numeratordenominator!B:C,2,FALSE))</f>
        <v>Som9NRMQqV7</v>
      </c>
      <c r="AO1343" s="19" t="str">
        <f>IF(ISNA(VLOOKUP(TRIM(E1343),dim_supporttype!A:B,2,FALSE)),"",VLOOKUP(TRIM(E1343),dim_supporttype!A:C,2,FALSE))</f>
        <v>No Support Type</v>
      </c>
      <c r="AP1343" s="19" t="str">
        <f>IF(ISNA(VLOOKUP(AO1343,dim_supporttype!B:C,2,FALSE)),"",VLOOKUP(AO1343,dim_supporttype!B:C,2,FALSE))</f>
        <v>npv1nsCoe0c</v>
      </c>
      <c r="AQ1343" s="19" t="str">
        <f>IF(ISNA(VLOOKUP(TRIM(F1343),dim_disaggs!A:B,2,FALSE)),"No Disagg",VLOOKUP(TRIM(F1343),dim_disaggs!A:B,2,FALSE))</f>
        <v>EIDPerfTest</v>
      </c>
      <c r="AR1343" s="19" t="str">
        <f>IF(ISNA(VLOOKUP(AQ1343,dim_disaggs!B:C,2,FALSE)),"",VLOOKUP(AQ1343,dim_disaggs!B:C,2,FALSE))</f>
        <v>wxzEyHts51K</v>
      </c>
      <c r="AU1343" s="72" t="s">
        <v>755</v>
      </c>
      <c r="AV1343" s="73" t="s">
        <v>755</v>
      </c>
      <c r="AW1343" s="66" t="s">
        <v>755</v>
      </c>
      <c r="AX1343" s="66" t="s">
        <v>755</v>
      </c>
      <c r="BA1343" s="105" t="str">
        <f t="shared" si="189"/>
        <v/>
      </c>
      <c r="BB1343" s="20" t="str">
        <f t="shared" si="190"/>
        <v/>
      </c>
      <c r="BE1343" s="75" t="s">
        <v>755</v>
      </c>
      <c r="BF1343" s="73" t="s">
        <v>755</v>
      </c>
      <c r="BG1343" s="55" t="s">
        <v>755</v>
      </c>
      <c r="BH1343" s="76" t="s">
        <v>755</v>
      </c>
      <c r="BI1343" s="20" t="s">
        <v>755</v>
      </c>
      <c r="BJ1343" s="20" t="s">
        <v>755</v>
      </c>
      <c r="BK1343" s="55" t="s">
        <v>755</v>
      </c>
      <c r="BL1343" s="71" t="s">
        <v>755</v>
      </c>
      <c r="BM1343" s="77" t="s">
        <v>755</v>
      </c>
      <c r="BN1343" s="78" t="s">
        <v>755</v>
      </c>
      <c r="BO1343" s="77" t="s">
        <v>755</v>
      </c>
      <c r="BP1343" s="78" t="s">
        <v>755</v>
      </c>
    </row>
    <row r="1344" spans="1:68" x14ac:dyDescent="0.2">
      <c r="A1344" s="20" t="s">
        <v>95</v>
      </c>
      <c r="B1344" s="20" t="s">
        <v>1375</v>
      </c>
      <c r="C1344" s="20" t="s">
        <v>886</v>
      </c>
      <c r="D1344" s="20" t="s">
        <v>1</v>
      </c>
      <c r="E1344" s="20" t="s">
        <v>138</v>
      </c>
      <c r="F1344" s="20" t="s">
        <v>2171</v>
      </c>
      <c r="G1344" s="20" t="s">
        <v>2442</v>
      </c>
      <c r="H1344" s="20" t="s">
        <v>2171</v>
      </c>
      <c r="I1344" s="19">
        <f t="shared" si="191"/>
        <v>48</v>
      </c>
      <c r="J1344" s="20" t="s">
        <v>755</v>
      </c>
      <c r="K1344" s="20" t="s">
        <v>616</v>
      </c>
      <c r="L1344" s="95" t="str">
        <f>IF(M1344&lt;&gt;"",IF(NOT(ISNA(INDEX(cc!B:B,MATCH(M1344,cc!A:A,0)))),INDEX(cc!B:B,MATCH(M1344,cc!A:A,0)),"0"),"")</f>
        <v>default</v>
      </c>
      <c r="M1344" s="97" t="s">
        <v>13</v>
      </c>
      <c r="N1344" s="28" t="str">
        <f t="shared" si="192"/>
        <v xml:space="preserve"> TARGET</v>
      </c>
      <c r="O1344" s="19" t="str">
        <f t="shared" si="185"/>
        <v>LAB_PTCQI_LAB (N, NoApp, FullyAccredited) TARGET: LabSurvey</v>
      </c>
      <c r="P1344" s="19" t="str">
        <f t="shared" si="186"/>
        <v>LAB_PTCQI_LAB (N, NoApp, FullyAccredited) TARGET: LabSurvey</v>
      </c>
      <c r="Q1344" s="19" t="str">
        <f t="shared" si="193"/>
        <v>LAB_PTCQI_LAB (N, NoApp, FullyAccredited) TARGET</v>
      </c>
      <c r="R1344" s="19" t="str">
        <f t="shared" si="187"/>
        <v>LAB_PTCQI_LAB_N_NoApp_FullyAccredited_TARGET</v>
      </c>
      <c r="S1344" s="19" t="str">
        <f t="shared" si="188"/>
        <v>LAB_PTCQI_LAB_N_NoApp_FullyAccredited_TARGET</v>
      </c>
      <c r="T1344" s="19" t="b">
        <f>NOT(ISNA(VLOOKUP(B1344,dbcodes!A:B,2,FALSE)))</f>
        <v>1</v>
      </c>
      <c r="U1344" s="19" t="str">
        <f>IF(ISNA(VLOOKUP(B1344,dbcodes!A:B,2,FALSE)),des!R770,VLOOKUP(B1344,dbcodes!A:B,2,FALSE))</f>
        <v>LAB_PTCQI_LAB_N_NoApp_FullyAccredited_TARGET</v>
      </c>
      <c r="V1344" s="20" t="s">
        <v>618</v>
      </c>
      <c r="W1344" s="107" t="str">
        <f>IF(ISNA(VLOOKUP(C1344,descriptions!A:B,2,FALSE)),des!V770,IF(G1344=" TARGET","Target ","")&amp;VLOOKUP(C1344,descriptions!A:B,2,FALSE))</f>
        <v>Number of PEPFAR-supported clinical care sites at which at least 80% of PLHIV received the services above during the reporting period.</v>
      </c>
      <c r="X1344" s="20" t="s">
        <v>4</v>
      </c>
      <c r="Y1344" s="20" t="s">
        <v>831</v>
      </c>
      <c r="Z1344" s="20" t="s">
        <v>836</v>
      </c>
      <c r="AA1344" s="20" t="s">
        <v>102</v>
      </c>
      <c r="AB1344" s="20" t="s">
        <v>605</v>
      </c>
      <c r="AC1344" s="19" t="str">
        <f>IF(AB1344&lt;&gt;"",IF(NOT(ISNA(INDEX(os!A:A,MATCH(AB1344,os!B:B,0)))),INDEX(os!A:A,MATCH(AB1344,os!B:B,0)),"0"),"")</f>
        <v>EmnAI84pv9E</v>
      </c>
      <c r="AD1344" s="20" t="s">
        <v>830</v>
      </c>
      <c r="AH1344" s="93" t="str">
        <f>IF(NOT(ISNA(VLOOKUP(B:B,ResultsTargets!A:A,1,0))),"TRUE","")</f>
        <v/>
      </c>
      <c r="AI1344" s="19" t="str">
        <f>IF(ISNA(VLOOKUP(C1344,dim_techarea!A:B,2,FALSE)),"",VLOOKUP(C1344,dim_techarea!A:B,2,FALSE))</f>
        <v>LAB_PTCQI_LAB</v>
      </c>
      <c r="AJ1344" s="19" t="str">
        <f>IF(ISNA(VLOOKUP(AI1344,dim_techarea!B:C,2,FALSE)),"",VLOOKUP(AI1344,dim_techarea!B:C,2,FALSE))</f>
        <v>aHQJlaowVA6</v>
      </c>
      <c r="AK1344" s="19" t="str">
        <f>IF(ISNA(VLOOKUP(TRIM(G1344),dim_targetsresults!A:B,2,FALSE)),"",VLOOKUP(TRIM(G1344),dim_targetsresults!A:C,2,FALSE))</f>
        <v>MER Targets</v>
      </c>
      <c r="AL1344" s="19" t="str">
        <f>IF(ISNA(VLOOKUP(AK1344,dim_targetsresults!B:C,2,FALSE)),"",VLOOKUP(AK1344,dim_targetsresults!B:C,2,FALSE))</f>
        <v>W8imnja2Owd</v>
      </c>
      <c r="AM1344" s="19" t="str">
        <f>IF(ISNA(VLOOKUP(TRIM(D1344),dim_numeratordenominator!A:B,2,FALSE)),"",VLOOKUP(TRIM(D1344),dim_numeratordenominator!A:C,2,FALSE))</f>
        <v>Numerator</v>
      </c>
      <c r="AN1344" s="19" t="str">
        <f>IF(ISNA(VLOOKUP(AM1344,dim_numeratordenominator!B:C,2,FALSE)),"",VLOOKUP(AM1344,dim_numeratordenominator!B:C,2,FALSE))</f>
        <v>Som9NRMQqV7</v>
      </c>
      <c r="AO1344" s="19" t="str">
        <f>IF(ISNA(VLOOKUP(TRIM(E1344),dim_supporttype!A:B,2,FALSE)),"",VLOOKUP(TRIM(E1344),dim_supporttype!A:C,2,FALSE))</f>
        <v>No Support Type</v>
      </c>
      <c r="AP1344" s="19" t="str">
        <f>IF(ISNA(VLOOKUP(AO1344,dim_supporttype!B:C,2,FALSE)),"",VLOOKUP(AO1344,dim_supporttype!B:C,2,FALSE))</f>
        <v>npv1nsCoe0c</v>
      </c>
      <c r="AQ1344" s="19" t="str">
        <f>IF(ISNA(VLOOKUP(TRIM(F1344),dim_disaggs!A:B,2,FALSE)),"No Disagg",VLOOKUP(TRIM(F1344),dim_disaggs!A:B,2,FALSE))</f>
        <v>FullyAccredited</v>
      </c>
      <c r="AR1344" s="19" t="str">
        <f>IF(ISNA(VLOOKUP(AQ1344,dim_disaggs!B:C,2,FALSE)),"",VLOOKUP(AQ1344,dim_disaggs!B:C,2,FALSE))</f>
        <v>hcNhxLm7Zsu</v>
      </c>
      <c r="AU1344" s="72" t="s">
        <v>755</v>
      </c>
      <c r="AV1344" s="73" t="s">
        <v>755</v>
      </c>
      <c r="AW1344" s="66" t="s">
        <v>755</v>
      </c>
      <c r="AX1344" s="66" t="s">
        <v>755</v>
      </c>
      <c r="BA1344" s="105" t="str">
        <f t="shared" si="189"/>
        <v/>
      </c>
      <c r="BB1344" s="20" t="str">
        <f t="shared" si="190"/>
        <v/>
      </c>
      <c r="BE1344" s="75" t="s">
        <v>755</v>
      </c>
      <c r="BF1344" s="73" t="s">
        <v>755</v>
      </c>
      <c r="BG1344" s="55" t="s">
        <v>755</v>
      </c>
      <c r="BH1344" s="76" t="s">
        <v>755</v>
      </c>
      <c r="BI1344" s="20" t="s">
        <v>755</v>
      </c>
      <c r="BJ1344" s="20" t="s">
        <v>755</v>
      </c>
      <c r="BK1344" s="55" t="s">
        <v>755</v>
      </c>
      <c r="BL1344" s="71" t="s">
        <v>755</v>
      </c>
      <c r="BM1344" s="77" t="s">
        <v>755</v>
      </c>
      <c r="BN1344" s="78" t="s">
        <v>755</v>
      </c>
      <c r="BO1344" s="77" t="s">
        <v>755</v>
      </c>
      <c r="BP1344" s="78" t="s">
        <v>755</v>
      </c>
    </row>
    <row r="1345" spans="1:68" x14ac:dyDescent="0.2">
      <c r="A1345" s="20" t="s">
        <v>95</v>
      </c>
      <c r="B1345" s="20" t="s">
        <v>1377</v>
      </c>
      <c r="C1345" s="20" t="s">
        <v>886</v>
      </c>
      <c r="D1345" s="20" t="s">
        <v>1</v>
      </c>
      <c r="E1345" s="20" t="s">
        <v>138</v>
      </c>
      <c r="F1345" s="20" t="s">
        <v>2172</v>
      </c>
      <c r="G1345" s="20" t="s">
        <v>2442</v>
      </c>
      <c r="H1345" s="20" t="s">
        <v>2286</v>
      </c>
      <c r="I1345" s="19">
        <f t="shared" si="191"/>
        <v>50</v>
      </c>
      <c r="J1345" s="20" t="s">
        <v>755</v>
      </c>
      <c r="K1345" s="20" t="s">
        <v>616</v>
      </c>
      <c r="L1345" s="95" t="str">
        <f>IF(M1345&lt;&gt;"",IF(NOT(ISNA(INDEX(cc!B:B,MATCH(M1345,cc!A:A,0)))),INDEX(cc!B:B,MATCH(M1345,cc!A:A,0)),"0"),"")</f>
        <v>default</v>
      </c>
      <c r="M1345" s="97" t="s">
        <v>13</v>
      </c>
      <c r="N1345" s="28" t="str">
        <f t="shared" si="192"/>
        <v xml:space="preserve"> TARGET</v>
      </c>
      <c r="O1345" s="19" t="str">
        <f t="shared" si="185"/>
        <v>LAB_PTCQI_LAB (N, NoApp, HIV DiagnosisParticipPT) TARGET: LabSurvey</v>
      </c>
      <c r="P1345" s="19" t="str">
        <f t="shared" si="186"/>
        <v>LAB_PTCQI_LAB (N, NoApp, HIV DiagnosisParticipPT) TARGET: LabSurvey</v>
      </c>
      <c r="Q1345" s="19" t="str">
        <f t="shared" si="193"/>
        <v>LAB_PTCQI_LAB (N, NoApp, HIVDiagParticipPT) TARGET</v>
      </c>
      <c r="R1345" s="19" t="str">
        <f t="shared" si="187"/>
        <v>LAB_PTCQI_LAB_N_NoApp_HIVDiagParticipPT_TARGET</v>
      </c>
      <c r="S1345" s="19" t="str">
        <f t="shared" si="188"/>
        <v>LAB_PTCQI_LAB_N_NoApp_HIVDiagParticipPT_TARGET</v>
      </c>
      <c r="T1345" s="19" t="b">
        <f>NOT(ISNA(VLOOKUP(B1345,dbcodes!A:B,2,FALSE)))</f>
        <v>1</v>
      </c>
      <c r="U1345" s="19" t="str">
        <f>IF(ISNA(VLOOKUP(B1345,dbcodes!A:B,2,FALSE)),des!R771,VLOOKUP(B1345,dbcodes!A:B,2,FALSE))</f>
        <v>LAB_PTCQI_LAB_N_NoApp_HIVDiagParticipPT_TARGET</v>
      </c>
      <c r="V1345" s="20" t="s">
        <v>617</v>
      </c>
      <c r="W1345" s="107" t="str">
        <f>IF(ISNA(VLOOKUP(C1345,descriptions!A:B,2,FALSE)),des!V771,IF(G1345=" TARGET","Target ","")&amp;VLOOKUP(C1345,descriptions!A:B,2,FALSE))</f>
        <v>Target number of PEPFAR-supported clinical care sites at which at least 80% of PLHIV received the services above during the reporting period.</v>
      </c>
      <c r="X1345" s="20" t="s">
        <v>65</v>
      </c>
      <c r="Y1345" s="20" t="s">
        <v>831</v>
      </c>
      <c r="Z1345" s="20" t="s">
        <v>836</v>
      </c>
      <c r="AA1345" s="20" t="s">
        <v>102</v>
      </c>
      <c r="AB1345" s="20" t="s">
        <v>603</v>
      </c>
      <c r="AC1345" s="19" t="str">
        <f>IF(AB1345&lt;&gt;"",IF(NOT(ISNA(INDEX(os!A:A,MATCH(AB1345,os!B:B,0)))),INDEX(os!A:A,MATCH(AB1345,os!B:B,0)),"0"),"")</f>
        <v>dAx4cVg6eMj</v>
      </c>
      <c r="AD1345" s="20" t="s">
        <v>830</v>
      </c>
      <c r="AH1345" s="93" t="str">
        <f>IF(NOT(ISNA(VLOOKUP(B:B,ResultsTargets!A:A,1,0))),"TRUE","")</f>
        <v/>
      </c>
      <c r="AI1345" s="19" t="str">
        <f>IF(ISNA(VLOOKUP(C1345,dim_techarea!A:B,2,FALSE)),"",VLOOKUP(C1345,dim_techarea!A:B,2,FALSE))</f>
        <v>LAB_PTCQI_LAB</v>
      </c>
      <c r="AJ1345" s="19" t="str">
        <f>IF(ISNA(VLOOKUP(AI1345,dim_techarea!B:C,2,FALSE)),"",VLOOKUP(AI1345,dim_techarea!B:C,2,FALSE))</f>
        <v>aHQJlaowVA6</v>
      </c>
      <c r="AK1345" s="19" t="str">
        <f>IF(ISNA(VLOOKUP(TRIM(G1345),dim_targetsresults!A:B,2,FALSE)),"",VLOOKUP(TRIM(G1345),dim_targetsresults!A:C,2,FALSE))</f>
        <v>MER Targets</v>
      </c>
      <c r="AL1345" s="19" t="str">
        <f>IF(ISNA(VLOOKUP(AK1345,dim_targetsresults!B:C,2,FALSE)),"",VLOOKUP(AK1345,dim_targetsresults!B:C,2,FALSE))</f>
        <v>W8imnja2Owd</v>
      </c>
      <c r="AM1345" s="19" t="str">
        <f>IF(ISNA(VLOOKUP(TRIM(D1345),dim_numeratordenominator!A:B,2,FALSE)),"",VLOOKUP(TRIM(D1345),dim_numeratordenominator!A:C,2,FALSE))</f>
        <v>Numerator</v>
      </c>
      <c r="AN1345" s="19" t="str">
        <f>IF(ISNA(VLOOKUP(AM1345,dim_numeratordenominator!B:C,2,FALSE)),"",VLOOKUP(AM1345,dim_numeratordenominator!B:C,2,FALSE))</f>
        <v>Som9NRMQqV7</v>
      </c>
      <c r="AO1345" s="19" t="str">
        <f>IF(ISNA(VLOOKUP(TRIM(E1345),dim_supporttype!A:B,2,FALSE)),"",VLOOKUP(TRIM(E1345),dim_supporttype!A:C,2,FALSE))</f>
        <v>No Support Type</v>
      </c>
      <c r="AP1345" s="19" t="str">
        <f>IF(ISNA(VLOOKUP(AO1345,dim_supporttype!B:C,2,FALSE)),"",VLOOKUP(AO1345,dim_supporttype!B:C,2,FALSE))</f>
        <v>npv1nsCoe0c</v>
      </c>
      <c r="AQ1345" s="19" t="str">
        <f>IF(ISNA(VLOOKUP(TRIM(F1345),dim_disaggs!A:B,2,FALSE)),"No Disagg",VLOOKUP(TRIM(F1345),dim_disaggs!A:B,2,FALSE))</f>
        <v>HIV DiagnosisParticipPT</v>
      </c>
      <c r="AR1345" s="19" t="str">
        <f>IF(ISNA(VLOOKUP(AQ1345,dim_disaggs!B:C,2,FALSE)),"",VLOOKUP(AQ1345,dim_disaggs!B:C,2,FALSE))</f>
        <v>OCc0ZUaSoOX</v>
      </c>
      <c r="AU1345" s="72" t="s">
        <v>755</v>
      </c>
      <c r="AV1345" s="73" t="s">
        <v>755</v>
      </c>
      <c r="AW1345" s="66" t="s">
        <v>755</v>
      </c>
      <c r="AX1345" s="66" t="s">
        <v>755</v>
      </c>
      <c r="BA1345" s="105" t="str">
        <f t="shared" si="189"/>
        <v/>
      </c>
      <c r="BB1345" s="20" t="str">
        <f t="shared" si="190"/>
        <v/>
      </c>
      <c r="BE1345" s="75" t="s">
        <v>755</v>
      </c>
      <c r="BF1345" s="73" t="s">
        <v>755</v>
      </c>
      <c r="BG1345" s="55" t="s">
        <v>755</v>
      </c>
      <c r="BH1345" s="76" t="s">
        <v>755</v>
      </c>
      <c r="BI1345" s="20" t="s">
        <v>755</v>
      </c>
      <c r="BJ1345" s="20" t="s">
        <v>755</v>
      </c>
      <c r="BK1345" s="55" t="s">
        <v>755</v>
      </c>
      <c r="BL1345" s="71" t="s">
        <v>755</v>
      </c>
      <c r="BM1345" s="77" t="s">
        <v>755</v>
      </c>
      <c r="BN1345" s="78" t="s">
        <v>755</v>
      </c>
      <c r="BO1345" s="77" t="s">
        <v>755</v>
      </c>
      <c r="BP1345" s="78" t="s">
        <v>755</v>
      </c>
    </row>
    <row r="1346" spans="1:68" x14ac:dyDescent="0.2">
      <c r="A1346" s="20" t="s">
        <v>95</v>
      </c>
      <c r="B1346" s="20" t="s">
        <v>1379</v>
      </c>
      <c r="C1346" s="20" t="s">
        <v>886</v>
      </c>
      <c r="D1346" s="20" t="s">
        <v>1</v>
      </c>
      <c r="E1346" s="20" t="s">
        <v>138</v>
      </c>
      <c r="F1346" s="20" t="s">
        <v>2173</v>
      </c>
      <c r="G1346" s="20" t="s">
        <v>2442</v>
      </c>
      <c r="H1346" s="20" t="s">
        <v>2287</v>
      </c>
      <c r="I1346" s="19">
        <f t="shared" si="191"/>
        <v>46</v>
      </c>
      <c r="J1346" s="20" t="s">
        <v>755</v>
      </c>
      <c r="K1346" s="20" t="s">
        <v>616</v>
      </c>
      <c r="L1346" s="95" t="str">
        <f>IF(M1346&lt;&gt;"",IF(NOT(ISNA(INDEX(cc!B:B,MATCH(M1346,cc!A:A,0)))),INDEX(cc!B:B,MATCH(M1346,cc!A:A,0)),"0"),"")</f>
        <v>default</v>
      </c>
      <c r="M1346" s="97" t="s">
        <v>13</v>
      </c>
      <c r="N1346" s="28" t="str">
        <f t="shared" si="192"/>
        <v xml:space="preserve"> TARGET</v>
      </c>
      <c r="O1346" s="19" t="str">
        <f t="shared" ref="O1346:O1409" si="194">CONCATENATE(C1346, " (",_xlfn.TEXTJOIN(", ",TRUE,D1346,E1346,F1346),")",N1346,J1346,": ",K1346)</f>
        <v>LAB_PTCQI_LAB (N, NoApp, HIV DiagnosisPassPT) TARGET: LabSurvey</v>
      </c>
      <c r="P1346" s="19" t="str">
        <f t="shared" ref="P1346:P1409" si="195">IF(RIGHT(O1346,1)=":",LEFT(O1346,LEN(O1346)-1),O1346)</f>
        <v>LAB_PTCQI_LAB (N, NoApp, HIV DiagnosisPassPT) TARGET: LabSurvey</v>
      </c>
      <c r="Q1346" s="19" t="str">
        <f t="shared" si="193"/>
        <v>LAB_PTCQI_LAB (N, NoApp, HIVDiagPassPT) TARGET</v>
      </c>
      <c r="R1346" s="19" t="str">
        <f t="shared" ref="R1346:R1409" si="196">IF(RIGHT(S1346,1)="_",LEFT(S1346,LEN(S1346)-1),S1346)</f>
        <v>LAB_PTCQI_LAB_N_NoApp_HIVDiagPassPT_TARGET</v>
      </c>
      <c r="S1346" s="19" t="str">
        <f t="shared" ref="S1346:S1409" si="197">SUBSTITUTE(SUBSTITUTE(SUBSTITUTE(SUBSTITUTE(SUBSTITUTE(SUBSTITUTE(SUBSTITUTE(SUBSTITUTE(SUBSTITUTE(Q1346,"&amp;","and"),"&lt;","lt"),"&gt;","gt"),"(","_"),")","_"),"/","_")," ","_"),",","_"),"__","_")</f>
        <v>LAB_PTCQI_LAB_N_NoApp_HIVDiagPassPT_TARGET</v>
      </c>
      <c r="T1346" s="19" t="b">
        <f>NOT(ISNA(VLOOKUP(B1346,dbcodes!A:B,2,FALSE)))</f>
        <v>1</v>
      </c>
      <c r="U1346" s="19" t="str">
        <f>IF(ISNA(VLOOKUP(B1346,dbcodes!A:B,2,FALSE)),des!R772,VLOOKUP(B1346,dbcodes!A:B,2,FALSE))</f>
        <v>LAB_PTCQI_LAB_N_NoApp_HIVDiagPassPT_TARGET</v>
      </c>
      <c r="V1346" s="20" t="s">
        <v>617</v>
      </c>
      <c r="W1346" s="107" t="str">
        <f>IF(ISNA(VLOOKUP(C1346,descriptions!A:B,2,FALSE)),des!V772,IF(G1346=" TARGET","Target ","")&amp;VLOOKUP(C1346,descriptions!A:B,2,FALSE))</f>
        <v>Target number of PEPFAR-supported clinical care sites at which at least 80% of PLHIV received the services above during the reporting period.</v>
      </c>
      <c r="X1346" s="20" t="s">
        <v>65</v>
      </c>
      <c r="Y1346" s="20" t="s">
        <v>831</v>
      </c>
      <c r="Z1346" s="20" t="s">
        <v>836</v>
      </c>
      <c r="AA1346" s="20" t="s">
        <v>102</v>
      </c>
      <c r="AB1346" s="20" t="s">
        <v>603</v>
      </c>
      <c r="AC1346" s="19" t="str">
        <f>IF(AB1346&lt;&gt;"",IF(NOT(ISNA(INDEX(os!A:A,MATCH(AB1346,os!B:B,0)))),INDEX(os!A:A,MATCH(AB1346,os!B:B,0)),"0"),"")</f>
        <v>dAx4cVg6eMj</v>
      </c>
      <c r="AD1346" s="20" t="s">
        <v>830</v>
      </c>
      <c r="AH1346" s="93" t="str">
        <f>IF(NOT(ISNA(VLOOKUP(B:B,ResultsTargets!A:A,1,0))),"TRUE","")</f>
        <v/>
      </c>
      <c r="AI1346" s="19" t="str">
        <f>IF(ISNA(VLOOKUP(C1346,dim_techarea!A:B,2,FALSE)),"",VLOOKUP(C1346,dim_techarea!A:B,2,FALSE))</f>
        <v>LAB_PTCQI_LAB</v>
      </c>
      <c r="AJ1346" s="19" t="str">
        <f>IF(ISNA(VLOOKUP(AI1346,dim_techarea!B:C,2,FALSE)),"",VLOOKUP(AI1346,dim_techarea!B:C,2,FALSE))</f>
        <v>aHQJlaowVA6</v>
      </c>
      <c r="AK1346" s="19" t="str">
        <f>IF(ISNA(VLOOKUP(TRIM(G1346),dim_targetsresults!A:B,2,FALSE)),"",VLOOKUP(TRIM(G1346),dim_targetsresults!A:C,2,FALSE))</f>
        <v>MER Targets</v>
      </c>
      <c r="AL1346" s="19" t="str">
        <f>IF(ISNA(VLOOKUP(AK1346,dim_targetsresults!B:C,2,FALSE)),"",VLOOKUP(AK1346,dim_targetsresults!B:C,2,FALSE))</f>
        <v>W8imnja2Owd</v>
      </c>
      <c r="AM1346" s="19" t="str">
        <f>IF(ISNA(VLOOKUP(TRIM(D1346),dim_numeratordenominator!A:B,2,FALSE)),"",VLOOKUP(TRIM(D1346),dim_numeratordenominator!A:C,2,FALSE))</f>
        <v>Numerator</v>
      </c>
      <c r="AN1346" s="19" t="str">
        <f>IF(ISNA(VLOOKUP(AM1346,dim_numeratordenominator!B:C,2,FALSE)),"",VLOOKUP(AM1346,dim_numeratordenominator!B:C,2,FALSE))</f>
        <v>Som9NRMQqV7</v>
      </c>
      <c r="AO1346" s="19" t="str">
        <f>IF(ISNA(VLOOKUP(TRIM(E1346),dim_supporttype!A:B,2,FALSE)),"",VLOOKUP(TRIM(E1346),dim_supporttype!A:C,2,FALSE))</f>
        <v>No Support Type</v>
      </c>
      <c r="AP1346" s="19" t="str">
        <f>IF(ISNA(VLOOKUP(AO1346,dim_supporttype!B:C,2,FALSE)),"",VLOOKUP(AO1346,dim_supporttype!B:C,2,FALSE))</f>
        <v>npv1nsCoe0c</v>
      </c>
      <c r="AQ1346" s="19" t="str">
        <f>IF(ISNA(VLOOKUP(TRIM(F1346),dim_disaggs!A:B,2,FALSE)),"No Disagg",VLOOKUP(TRIM(F1346),dim_disaggs!A:B,2,FALSE))</f>
        <v>HIV DiagnosisPassPT</v>
      </c>
      <c r="AR1346" s="19" t="str">
        <f>IF(ISNA(VLOOKUP(AQ1346,dim_disaggs!B:C,2,FALSE)),"",VLOOKUP(AQ1346,dim_disaggs!B:C,2,FALSE))</f>
        <v>aaDEwcYvIxR</v>
      </c>
      <c r="AU1346" s="72" t="s">
        <v>755</v>
      </c>
      <c r="AV1346" s="73" t="s">
        <v>755</v>
      </c>
      <c r="AW1346" s="66" t="s">
        <v>755</v>
      </c>
      <c r="AX1346" s="66" t="s">
        <v>755</v>
      </c>
      <c r="BA1346" s="105" t="str">
        <f t="shared" ref="BA1346:BA1409" si="198">IF(OR(
IF(RIGHT(LEFT(BC1346,11),1)="N",TRUE,FALSE),IF(RIGHT(LEFT(BE1346,11),1)="N",TRUE,FALSE),IF(RIGHT(LEFT(BG1346,11),1)="N",TRUE,FALSE),IF(RIGHT(LEFT(BI1346,11),1)="N",TRUE,FALSE),IF(RIGHT(LEFT(BK1346,11),1)="N",TRUE,FALSE),IF(RIGHT(LEFT(BM1346,11),1)="N",TRUE,FALSE),IF(RIGHT(LEFT(BO1346,11),1)="N",TRUE,FALSE)
),"Top Level Numerator",
IF(OR(
IF(RIGHT(LEFT(BC1346,11),1)="D",TRUE,FALSE),IF(RIGHT(LEFT(BE1346,11),1)="D",TRUE,FALSE),IF(RIGHT(LEFT(BG1346,11),1)="D",TRUE,FALSE),IF(RIGHT(LEFT(BI1346,11),1)="D",TRUE,FALSE),IF(RIGHT(LEFT(BK1346,11),1)="D",TRUE,FALSE),IF(RIGHT(LEFT(BM1346,11),1)="D",TRUE,FALSE),IF(RIGHT(LEFT(BO1346,11),1)="D",TRUE,FALSE)
),"Top Level Denominator","")
)</f>
        <v/>
      </c>
      <c r="BB1346" s="20" t="str">
        <f t="shared" ref="BB1346:BB1409" si="199">IF(OR(
IF(RIGHT(LEFT(BC1346,11),1)="N",TRUE,FALSE),IF(RIGHT(LEFT(BE1346,11),1)="N",TRUE,FALSE),IF(RIGHT(LEFT(BG1346,11),1)="N",TRUE,FALSE),IF(RIGHT(LEFT(BI1346,11),1)="N",TRUE,FALSE),IF(RIGHT(LEFT(BK1346,11),1)="N",TRUE,FALSE),IF(RIGHT(LEFT(BM1346,11),1)="N",TRUE,FALSE),IF(RIGHT(LEFT(BO1346,11),1)="N",TRUE,FALSE)
),"PE5QVF0w4xj",
IF(OR(
IF(RIGHT(LEFT(BC1346,11),1)="D",TRUE,FALSE),IF(RIGHT(LEFT(BE1346,11),1)="D",TRUE,FALSE),IF(RIGHT(LEFT(BG1346,11),1)="D",TRUE,FALSE),IF(RIGHT(LEFT(BI1346,11),1)="D",TRUE,FALSE),IF(RIGHT(LEFT(BK1346,11),1)="D",TRUE,FALSE),IF(RIGHT(LEFT(BM1346,11),1)="D",TRUE,FALSE),IF(RIGHT(LEFT(BO1346,11),1)="D",TRUE,FALSE)
),"Azqe383ljKu","")
)</f>
        <v/>
      </c>
      <c r="BE1346" s="75" t="s">
        <v>755</v>
      </c>
      <c r="BF1346" s="73" t="s">
        <v>755</v>
      </c>
      <c r="BG1346" s="55" t="s">
        <v>755</v>
      </c>
      <c r="BH1346" s="76" t="s">
        <v>755</v>
      </c>
      <c r="BI1346" s="20" t="s">
        <v>755</v>
      </c>
      <c r="BJ1346" s="20" t="s">
        <v>755</v>
      </c>
      <c r="BK1346" s="55" t="s">
        <v>755</v>
      </c>
      <c r="BL1346" s="71" t="s">
        <v>755</v>
      </c>
      <c r="BM1346" s="77" t="s">
        <v>755</v>
      </c>
      <c r="BN1346" s="78" t="s">
        <v>755</v>
      </c>
      <c r="BO1346" s="77" t="s">
        <v>755</v>
      </c>
      <c r="BP1346" s="78" t="s">
        <v>755</v>
      </c>
    </row>
    <row r="1347" spans="1:68" x14ac:dyDescent="0.2">
      <c r="A1347" s="20" t="s">
        <v>95</v>
      </c>
      <c r="B1347" s="20" t="s">
        <v>1381</v>
      </c>
      <c r="C1347" s="20" t="s">
        <v>886</v>
      </c>
      <c r="D1347" s="20" t="s">
        <v>1</v>
      </c>
      <c r="E1347" s="20" t="s">
        <v>138</v>
      </c>
      <c r="F1347" s="20" t="s">
        <v>2174</v>
      </c>
      <c r="G1347" s="20" t="s">
        <v>2442</v>
      </c>
      <c r="H1347" s="20" t="s">
        <v>2288</v>
      </c>
      <c r="I1347" s="19">
        <f t="shared" si="191"/>
        <v>48</v>
      </c>
      <c r="J1347" s="20" t="s">
        <v>755</v>
      </c>
      <c r="K1347" s="20" t="s">
        <v>616</v>
      </c>
      <c r="L1347" s="95" t="str">
        <f>IF(M1347&lt;&gt;"",IF(NOT(ISNA(INDEX(cc!B:B,MATCH(M1347,cc!A:A,0)))),INDEX(cc!B:B,MATCH(M1347,cc!A:A,0)),"0"),"")</f>
        <v>default</v>
      </c>
      <c r="M1347" s="97" t="s">
        <v>13</v>
      </c>
      <c r="N1347" s="28" t="str">
        <f t="shared" si="192"/>
        <v xml:space="preserve"> TARGET</v>
      </c>
      <c r="O1347" s="19" t="str">
        <f t="shared" si="194"/>
        <v>LAB_PTCQI_LAB (N, NoApp, HIV DiagnosisPerfTest) TARGET: LabSurvey</v>
      </c>
      <c r="P1347" s="19" t="str">
        <f t="shared" si="195"/>
        <v>LAB_PTCQI_LAB (N, NoApp, HIV DiagnosisPerfTest) TARGET: LabSurvey</v>
      </c>
      <c r="Q1347" s="19" t="str">
        <f t="shared" si="193"/>
        <v>LAB_PTCQI_LAB (N, NoApp, HIVDiagPerfTest) TARGET</v>
      </c>
      <c r="R1347" s="19" t="str">
        <f t="shared" si="196"/>
        <v>LAB_PTCQI_LAB_N_NoApp_HIVDiagPerfTest_TARGET</v>
      </c>
      <c r="S1347" s="19" t="str">
        <f t="shared" si="197"/>
        <v>LAB_PTCQI_LAB_N_NoApp_HIVDiagPerfTest_TARGET</v>
      </c>
      <c r="T1347" s="19" t="b">
        <f>NOT(ISNA(VLOOKUP(B1347,dbcodes!A:B,2,FALSE)))</f>
        <v>1</v>
      </c>
      <c r="U1347" s="19" t="str">
        <f>IF(ISNA(VLOOKUP(B1347,dbcodes!A:B,2,FALSE)),des!R773,VLOOKUP(B1347,dbcodes!A:B,2,FALSE))</f>
        <v>LAB_PTCQI_LAB_N_NoApp_HIVDiagPerfTest_TARGET</v>
      </c>
      <c r="V1347" s="20" t="s">
        <v>617</v>
      </c>
      <c r="W1347" s="107" t="str">
        <f>IF(ISNA(VLOOKUP(C1347,descriptions!A:B,2,FALSE)),des!V773,IF(G1347=" TARGET","Target ","")&amp;VLOOKUP(C1347,descriptions!A:B,2,FALSE))</f>
        <v>Total domestic and international HIV/AIDS spending</v>
      </c>
      <c r="X1347" s="20" t="s">
        <v>4</v>
      </c>
      <c r="Y1347" s="20" t="s">
        <v>831</v>
      </c>
      <c r="Z1347" s="20" t="s">
        <v>836</v>
      </c>
      <c r="AA1347" s="20" t="s">
        <v>102</v>
      </c>
      <c r="AB1347" s="20" t="s">
        <v>605</v>
      </c>
      <c r="AC1347" s="19" t="str">
        <f>IF(AB1347&lt;&gt;"",IF(NOT(ISNA(INDEX(os!A:A,MATCH(AB1347,os!B:B,0)))),INDEX(os!A:A,MATCH(AB1347,os!B:B,0)),"0"),"")</f>
        <v>EmnAI84pv9E</v>
      </c>
      <c r="AD1347" s="20" t="s">
        <v>830</v>
      </c>
      <c r="AH1347" s="93" t="str">
        <f>IF(NOT(ISNA(VLOOKUP(B:B,ResultsTargets!A:A,1,0))),"TRUE","")</f>
        <v/>
      </c>
      <c r="AI1347" s="19" t="str">
        <f>IF(ISNA(VLOOKUP(C1347,dim_techarea!A:B,2,FALSE)),"",VLOOKUP(C1347,dim_techarea!A:B,2,FALSE))</f>
        <v>LAB_PTCQI_LAB</v>
      </c>
      <c r="AJ1347" s="19" t="str">
        <f>IF(ISNA(VLOOKUP(AI1347,dim_techarea!B:C,2,FALSE)),"",VLOOKUP(AI1347,dim_techarea!B:C,2,FALSE))</f>
        <v>aHQJlaowVA6</v>
      </c>
      <c r="AK1347" s="19" t="str">
        <f>IF(ISNA(VLOOKUP(TRIM(G1347),dim_targetsresults!A:B,2,FALSE)),"",VLOOKUP(TRIM(G1347),dim_targetsresults!A:C,2,FALSE))</f>
        <v>MER Targets</v>
      </c>
      <c r="AL1347" s="19" t="str">
        <f>IF(ISNA(VLOOKUP(AK1347,dim_targetsresults!B:C,2,FALSE)),"",VLOOKUP(AK1347,dim_targetsresults!B:C,2,FALSE))</f>
        <v>W8imnja2Owd</v>
      </c>
      <c r="AM1347" s="19" t="str">
        <f>IF(ISNA(VLOOKUP(TRIM(D1347),dim_numeratordenominator!A:B,2,FALSE)),"",VLOOKUP(TRIM(D1347),dim_numeratordenominator!A:C,2,FALSE))</f>
        <v>Numerator</v>
      </c>
      <c r="AN1347" s="19" t="str">
        <f>IF(ISNA(VLOOKUP(AM1347,dim_numeratordenominator!B:C,2,FALSE)),"",VLOOKUP(AM1347,dim_numeratordenominator!B:C,2,FALSE))</f>
        <v>Som9NRMQqV7</v>
      </c>
      <c r="AO1347" s="19" t="str">
        <f>IF(ISNA(VLOOKUP(TRIM(E1347),dim_supporttype!A:B,2,FALSE)),"",VLOOKUP(TRIM(E1347),dim_supporttype!A:C,2,FALSE))</f>
        <v>No Support Type</v>
      </c>
      <c r="AP1347" s="19" t="str">
        <f>IF(ISNA(VLOOKUP(AO1347,dim_supporttype!B:C,2,FALSE)),"",VLOOKUP(AO1347,dim_supporttype!B:C,2,FALSE))</f>
        <v>npv1nsCoe0c</v>
      </c>
      <c r="AQ1347" s="19" t="str">
        <f>IF(ISNA(VLOOKUP(TRIM(F1347),dim_disaggs!A:B,2,FALSE)),"No Disagg",VLOOKUP(TRIM(F1347),dim_disaggs!A:B,2,FALSE))</f>
        <v>HIV DiagnosisPerfTest</v>
      </c>
      <c r="AR1347" s="19" t="str">
        <f>IF(ISNA(VLOOKUP(AQ1347,dim_disaggs!B:C,2,FALSE)),"",VLOOKUP(AQ1347,dim_disaggs!B:C,2,FALSE))</f>
        <v>gx3GEe4bTR6</v>
      </c>
      <c r="AU1347" s="72" t="s">
        <v>755</v>
      </c>
      <c r="AV1347" s="73" t="s">
        <v>755</v>
      </c>
      <c r="AW1347" s="66" t="s">
        <v>755</v>
      </c>
      <c r="AX1347" s="66" t="s">
        <v>755</v>
      </c>
      <c r="BA1347" s="105" t="str">
        <f t="shared" si="198"/>
        <v/>
      </c>
      <c r="BB1347" s="20" t="str">
        <f t="shared" si="199"/>
        <v/>
      </c>
      <c r="BE1347" s="75" t="s">
        <v>755</v>
      </c>
      <c r="BF1347" s="73" t="s">
        <v>755</v>
      </c>
      <c r="BG1347" s="55" t="s">
        <v>755</v>
      </c>
      <c r="BH1347" s="76" t="s">
        <v>755</v>
      </c>
      <c r="BI1347" s="20" t="s">
        <v>755</v>
      </c>
      <c r="BJ1347" s="20" t="s">
        <v>755</v>
      </c>
      <c r="BK1347" s="55" t="s">
        <v>755</v>
      </c>
      <c r="BL1347" s="71" t="s">
        <v>755</v>
      </c>
      <c r="BM1347" s="77" t="s">
        <v>755</v>
      </c>
      <c r="BN1347" s="78" t="s">
        <v>755</v>
      </c>
      <c r="BO1347" s="77" t="s">
        <v>755</v>
      </c>
      <c r="BP1347" s="78" t="s">
        <v>755</v>
      </c>
    </row>
    <row r="1348" spans="1:68" x14ac:dyDescent="0.2">
      <c r="A1348" s="20" t="s">
        <v>95</v>
      </c>
      <c r="B1348" s="20" t="s">
        <v>1383</v>
      </c>
      <c r="C1348" s="20" t="s">
        <v>886</v>
      </c>
      <c r="D1348" s="20" t="s">
        <v>1</v>
      </c>
      <c r="E1348" s="20" t="s">
        <v>138</v>
      </c>
      <c r="F1348" s="20" t="s">
        <v>2175</v>
      </c>
      <c r="G1348" s="20" t="s">
        <v>2442</v>
      </c>
      <c r="H1348" s="20" t="s">
        <v>2289</v>
      </c>
      <c r="I1348" s="19">
        <f t="shared" si="191"/>
        <v>50</v>
      </c>
      <c r="J1348" s="20" t="s">
        <v>755</v>
      </c>
      <c r="K1348" s="20" t="s">
        <v>616</v>
      </c>
      <c r="L1348" s="95" t="str">
        <f>IF(M1348&lt;&gt;"",IF(NOT(ISNA(INDEX(cc!B:B,MATCH(M1348,cc!A:A,0)))),INDEX(cc!B:B,MATCH(M1348,cc!A:A,0)),"0"),"")</f>
        <v>default</v>
      </c>
      <c r="M1348" s="97" t="s">
        <v>13</v>
      </c>
      <c r="N1348" s="28" t="str">
        <f t="shared" si="192"/>
        <v xml:space="preserve"> TARGET</v>
      </c>
      <c r="O1348" s="19" t="str">
        <f t="shared" si="194"/>
        <v>LAB_PTCQI_LAB (N, NoApp, HIV ViralLdParticipPT) TARGET: LabSurvey</v>
      </c>
      <c r="P1348" s="19" t="str">
        <f t="shared" si="195"/>
        <v>LAB_PTCQI_LAB (N, NoApp, HIV ViralLdParticipPT) TARGET: LabSurvey</v>
      </c>
      <c r="Q1348" s="19" t="str">
        <f t="shared" si="193"/>
        <v>LAB_PTCQI_LAB (N, NoApp, HIV VLdParticipPT) TARGET</v>
      </c>
      <c r="R1348" s="19" t="str">
        <f t="shared" si="196"/>
        <v>LAB_PTCQI_LAB_N_NoApp_HIV_VLdParticipPT_TARGET</v>
      </c>
      <c r="S1348" s="19" t="str">
        <f t="shared" si="197"/>
        <v>LAB_PTCQI_LAB_N_NoApp_HIV_VLdParticipPT_TARGET</v>
      </c>
      <c r="T1348" s="19" t="b">
        <f>NOT(ISNA(VLOOKUP(B1348,dbcodes!A:B,2,FALSE)))</f>
        <v>1</v>
      </c>
      <c r="U1348" s="19" t="str">
        <f>IF(ISNA(VLOOKUP(B1348,dbcodes!A:B,2,FALSE)),des!R774,VLOOKUP(B1348,dbcodes!A:B,2,FALSE))</f>
        <v>LAB_PTCQI_LAB_N_NoApp_HIV_VLdParticipPT_TARGET</v>
      </c>
      <c r="V1348" s="20" t="s">
        <v>617</v>
      </c>
      <c r="W1348" s="107" t="str">
        <f>IF(ISNA(VLOOKUP(C1348,descriptions!A:B,2,FALSE)),des!V774,IF(G1348=" TARGET","Target ","")&amp;VLOOKUP(C1348,descriptions!A:B,2,FALSE))</f>
        <v>Total domestic and international HIV/AIDS spending</v>
      </c>
      <c r="X1348" s="20" t="s">
        <v>65</v>
      </c>
      <c r="Y1348" s="20" t="s">
        <v>831</v>
      </c>
      <c r="Z1348" s="20" t="s">
        <v>836</v>
      </c>
      <c r="AA1348" s="20" t="s">
        <v>102</v>
      </c>
      <c r="AB1348" s="20" t="s">
        <v>603</v>
      </c>
      <c r="AC1348" s="19" t="str">
        <f>IF(AB1348&lt;&gt;"",IF(NOT(ISNA(INDEX(os!A:A,MATCH(AB1348,os!B:B,0)))),INDEX(os!A:A,MATCH(AB1348,os!B:B,0)),"0"),"")</f>
        <v>dAx4cVg6eMj</v>
      </c>
      <c r="AD1348" s="20" t="s">
        <v>830</v>
      </c>
      <c r="AH1348" s="93" t="str">
        <f>IF(NOT(ISNA(VLOOKUP(B:B,ResultsTargets!A:A,1,0))),"TRUE","")</f>
        <v/>
      </c>
      <c r="AI1348" s="19" t="str">
        <f>IF(ISNA(VLOOKUP(C1348,dim_techarea!A:B,2,FALSE)),"",VLOOKUP(C1348,dim_techarea!A:B,2,FALSE))</f>
        <v>LAB_PTCQI_LAB</v>
      </c>
      <c r="AJ1348" s="19" t="str">
        <f>IF(ISNA(VLOOKUP(AI1348,dim_techarea!B:C,2,FALSE)),"",VLOOKUP(AI1348,dim_techarea!B:C,2,FALSE))</f>
        <v>aHQJlaowVA6</v>
      </c>
      <c r="AK1348" s="19" t="str">
        <f>IF(ISNA(VLOOKUP(TRIM(G1348),dim_targetsresults!A:B,2,FALSE)),"",VLOOKUP(TRIM(G1348),dim_targetsresults!A:C,2,FALSE))</f>
        <v>MER Targets</v>
      </c>
      <c r="AL1348" s="19" t="str">
        <f>IF(ISNA(VLOOKUP(AK1348,dim_targetsresults!B:C,2,FALSE)),"",VLOOKUP(AK1348,dim_targetsresults!B:C,2,FALSE))</f>
        <v>W8imnja2Owd</v>
      </c>
      <c r="AM1348" s="19" t="str">
        <f>IF(ISNA(VLOOKUP(TRIM(D1348),dim_numeratordenominator!A:B,2,FALSE)),"",VLOOKUP(TRIM(D1348),dim_numeratordenominator!A:C,2,FALSE))</f>
        <v>Numerator</v>
      </c>
      <c r="AN1348" s="19" t="str">
        <f>IF(ISNA(VLOOKUP(AM1348,dim_numeratordenominator!B:C,2,FALSE)),"",VLOOKUP(AM1348,dim_numeratordenominator!B:C,2,FALSE))</f>
        <v>Som9NRMQqV7</v>
      </c>
      <c r="AO1348" s="19" t="str">
        <f>IF(ISNA(VLOOKUP(TRIM(E1348),dim_supporttype!A:B,2,FALSE)),"",VLOOKUP(TRIM(E1348),dim_supporttype!A:C,2,FALSE))</f>
        <v>No Support Type</v>
      </c>
      <c r="AP1348" s="19" t="str">
        <f>IF(ISNA(VLOOKUP(AO1348,dim_supporttype!B:C,2,FALSE)),"",VLOOKUP(AO1348,dim_supporttype!B:C,2,FALSE))</f>
        <v>npv1nsCoe0c</v>
      </c>
      <c r="AQ1348" s="19" t="str">
        <f>IF(ISNA(VLOOKUP(TRIM(F1348),dim_disaggs!A:B,2,FALSE)),"No Disagg",VLOOKUP(TRIM(F1348),dim_disaggs!A:B,2,FALSE))</f>
        <v>HIV ViralLdParticipPT</v>
      </c>
      <c r="AR1348" s="19" t="str">
        <f>IF(ISNA(VLOOKUP(AQ1348,dim_disaggs!B:C,2,FALSE)),"",VLOOKUP(AQ1348,dim_disaggs!B:C,2,FALSE))</f>
        <v>EZ2atxmiIvB</v>
      </c>
      <c r="AU1348" s="72" t="s">
        <v>755</v>
      </c>
      <c r="AV1348" s="73" t="s">
        <v>755</v>
      </c>
      <c r="AW1348" s="66" t="s">
        <v>755</v>
      </c>
      <c r="AX1348" s="66" t="s">
        <v>755</v>
      </c>
      <c r="BA1348" s="105" t="str">
        <f t="shared" si="198"/>
        <v/>
      </c>
      <c r="BB1348" s="20" t="str">
        <f t="shared" si="199"/>
        <v/>
      </c>
      <c r="BE1348" s="75" t="s">
        <v>755</v>
      </c>
      <c r="BF1348" s="73" t="s">
        <v>755</v>
      </c>
      <c r="BG1348" s="55" t="s">
        <v>755</v>
      </c>
      <c r="BH1348" s="76" t="s">
        <v>755</v>
      </c>
      <c r="BI1348" s="20" t="s">
        <v>755</v>
      </c>
      <c r="BJ1348" s="20" t="s">
        <v>755</v>
      </c>
      <c r="BK1348" s="55" t="s">
        <v>755</v>
      </c>
      <c r="BL1348" s="71" t="s">
        <v>755</v>
      </c>
      <c r="BM1348" s="77" t="s">
        <v>755</v>
      </c>
      <c r="BN1348" s="78" t="s">
        <v>755</v>
      </c>
      <c r="BO1348" s="77" t="s">
        <v>755</v>
      </c>
      <c r="BP1348" s="78" t="s">
        <v>755</v>
      </c>
    </row>
    <row r="1349" spans="1:68" x14ac:dyDescent="0.2">
      <c r="A1349" s="20" t="s">
        <v>95</v>
      </c>
      <c r="B1349" s="20" t="s">
        <v>1385</v>
      </c>
      <c r="C1349" s="20" t="s">
        <v>886</v>
      </c>
      <c r="D1349" s="20" t="s">
        <v>1</v>
      </c>
      <c r="E1349" s="20" t="s">
        <v>138</v>
      </c>
      <c r="F1349" s="20" t="s">
        <v>2176</v>
      </c>
      <c r="G1349" s="20" t="s">
        <v>2442</v>
      </c>
      <c r="H1349" s="20" t="s">
        <v>2290</v>
      </c>
      <c r="I1349" s="19">
        <f t="shared" si="191"/>
        <v>46</v>
      </c>
      <c r="J1349" s="20" t="s">
        <v>755</v>
      </c>
      <c r="K1349" s="20" t="s">
        <v>616</v>
      </c>
      <c r="L1349" s="95" t="str">
        <f>IF(M1349&lt;&gt;"",IF(NOT(ISNA(INDEX(cc!B:B,MATCH(M1349,cc!A:A,0)))),INDEX(cc!B:B,MATCH(M1349,cc!A:A,0)),"0"),"")</f>
        <v>default</v>
      </c>
      <c r="M1349" s="97" t="s">
        <v>13</v>
      </c>
      <c r="N1349" s="28" t="str">
        <f t="shared" si="192"/>
        <v xml:space="preserve"> TARGET</v>
      </c>
      <c r="O1349" s="19" t="str">
        <f t="shared" si="194"/>
        <v>LAB_PTCQI_LAB (N, NoApp, HIV ViralLdPassPT) TARGET: LabSurvey</v>
      </c>
      <c r="P1349" s="19" t="str">
        <f t="shared" si="195"/>
        <v>LAB_PTCQI_LAB (N, NoApp, HIV ViralLdPassPT) TARGET: LabSurvey</v>
      </c>
      <c r="Q1349" s="19" t="str">
        <f t="shared" si="193"/>
        <v>LAB_PTCQI_LAB (N, NoApp, HIV VLdPassPT) TARGET</v>
      </c>
      <c r="R1349" s="19" t="str">
        <f t="shared" si="196"/>
        <v>LAB_PTCQI_LAB_N_NoApp_HIV_VLdPassPT_TARGET</v>
      </c>
      <c r="S1349" s="19" t="str">
        <f t="shared" si="197"/>
        <v>LAB_PTCQI_LAB_N_NoApp_HIV_VLdPassPT_TARGET</v>
      </c>
      <c r="T1349" s="19" t="b">
        <f>NOT(ISNA(VLOOKUP(B1349,dbcodes!A:B,2,FALSE)))</f>
        <v>1</v>
      </c>
      <c r="U1349" s="19" t="str">
        <f>IF(ISNA(VLOOKUP(B1349,dbcodes!A:B,2,FALSE)),des!R775,VLOOKUP(B1349,dbcodes!A:B,2,FALSE))</f>
        <v>LAB_PTCQI_LAB_N_NoApp_HIV_VLdPassPT_TARGET</v>
      </c>
      <c r="V1349" s="20" t="s">
        <v>617</v>
      </c>
      <c r="W1349" s="107" t="str">
        <f>IF(ISNA(VLOOKUP(C1349,descriptions!A:B,2,FALSE)),des!V775,IF(G1349=" TARGET","Target ","")&amp;VLOOKUP(C1349,descriptions!A:B,2,FALSE))</f>
        <v>Total domestic and international HIV/AIDS spending</v>
      </c>
      <c r="X1349" s="20" t="s">
        <v>65</v>
      </c>
      <c r="Y1349" s="20" t="s">
        <v>831</v>
      </c>
      <c r="Z1349" s="20" t="s">
        <v>836</v>
      </c>
      <c r="AA1349" s="20" t="s">
        <v>102</v>
      </c>
      <c r="AB1349" s="20" t="s">
        <v>603</v>
      </c>
      <c r="AC1349" s="19" t="str">
        <f>IF(AB1349&lt;&gt;"",IF(NOT(ISNA(INDEX(os!A:A,MATCH(AB1349,os!B:B,0)))),INDEX(os!A:A,MATCH(AB1349,os!B:B,0)),"0"),"")</f>
        <v>dAx4cVg6eMj</v>
      </c>
      <c r="AD1349" s="20" t="s">
        <v>830</v>
      </c>
      <c r="AH1349" s="93" t="str">
        <f>IF(NOT(ISNA(VLOOKUP(B:B,ResultsTargets!A:A,1,0))),"TRUE","")</f>
        <v/>
      </c>
      <c r="AI1349" s="19" t="str">
        <f>IF(ISNA(VLOOKUP(C1349,dim_techarea!A:B,2,FALSE)),"",VLOOKUP(C1349,dim_techarea!A:B,2,FALSE))</f>
        <v>LAB_PTCQI_LAB</v>
      </c>
      <c r="AJ1349" s="19" t="str">
        <f>IF(ISNA(VLOOKUP(AI1349,dim_techarea!B:C,2,FALSE)),"",VLOOKUP(AI1349,dim_techarea!B:C,2,FALSE))</f>
        <v>aHQJlaowVA6</v>
      </c>
      <c r="AK1349" s="19" t="str">
        <f>IF(ISNA(VLOOKUP(TRIM(G1349),dim_targetsresults!A:B,2,FALSE)),"",VLOOKUP(TRIM(G1349),dim_targetsresults!A:C,2,FALSE))</f>
        <v>MER Targets</v>
      </c>
      <c r="AL1349" s="19" t="str">
        <f>IF(ISNA(VLOOKUP(AK1349,dim_targetsresults!B:C,2,FALSE)),"",VLOOKUP(AK1349,dim_targetsresults!B:C,2,FALSE))</f>
        <v>W8imnja2Owd</v>
      </c>
      <c r="AM1349" s="19" t="str">
        <f>IF(ISNA(VLOOKUP(TRIM(D1349),dim_numeratordenominator!A:B,2,FALSE)),"",VLOOKUP(TRIM(D1349),dim_numeratordenominator!A:C,2,FALSE))</f>
        <v>Numerator</v>
      </c>
      <c r="AN1349" s="19" t="str">
        <f>IF(ISNA(VLOOKUP(AM1349,dim_numeratordenominator!B:C,2,FALSE)),"",VLOOKUP(AM1349,dim_numeratordenominator!B:C,2,FALSE))</f>
        <v>Som9NRMQqV7</v>
      </c>
      <c r="AO1349" s="19" t="str">
        <f>IF(ISNA(VLOOKUP(TRIM(E1349),dim_supporttype!A:B,2,FALSE)),"",VLOOKUP(TRIM(E1349),dim_supporttype!A:C,2,FALSE))</f>
        <v>No Support Type</v>
      </c>
      <c r="AP1349" s="19" t="str">
        <f>IF(ISNA(VLOOKUP(AO1349,dim_supporttype!B:C,2,FALSE)),"",VLOOKUP(AO1349,dim_supporttype!B:C,2,FALSE))</f>
        <v>npv1nsCoe0c</v>
      </c>
      <c r="AQ1349" s="19" t="str">
        <f>IF(ISNA(VLOOKUP(TRIM(F1349),dim_disaggs!A:B,2,FALSE)),"No Disagg",VLOOKUP(TRIM(F1349),dim_disaggs!A:B,2,FALSE))</f>
        <v>HIV ViralLdPassPT</v>
      </c>
      <c r="AR1349" s="19" t="str">
        <f>IF(ISNA(VLOOKUP(AQ1349,dim_disaggs!B:C,2,FALSE)),"",VLOOKUP(AQ1349,dim_disaggs!B:C,2,FALSE))</f>
        <v>nhJ451ZWIM3</v>
      </c>
      <c r="AU1349" s="72" t="s">
        <v>755</v>
      </c>
      <c r="AV1349" s="73" t="s">
        <v>755</v>
      </c>
      <c r="AW1349" s="66" t="s">
        <v>755</v>
      </c>
      <c r="AX1349" s="66" t="s">
        <v>755</v>
      </c>
      <c r="BA1349" s="105" t="str">
        <f t="shared" si="198"/>
        <v/>
      </c>
      <c r="BB1349" s="20" t="str">
        <f t="shared" si="199"/>
        <v/>
      </c>
      <c r="BE1349" s="75" t="s">
        <v>755</v>
      </c>
      <c r="BF1349" s="73" t="s">
        <v>755</v>
      </c>
      <c r="BG1349" s="55" t="s">
        <v>755</v>
      </c>
      <c r="BH1349" s="76" t="s">
        <v>755</v>
      </c>
      <c r="BI1349" s="20" t="s">
        <v>755</v>
      </c>
      <c r="BJ1349" s="20" t="s">
        <v>755</v>
      </c>
      <c r="BK1349" s="55" t="s">
        <v>755</v>
      </c>
      <c r="BL1349" s="71" t="s">
        <v>755</v>
      </c>
      <c r="BM1349" s="77" t="s">
        <v>755</v>
      </c>
      <c r="BN1349" s="78" t="s">
        <v>755</v>
      </c>
      <c r="BO1349" s="77" t="s">
        <v>755</v>
      </c>
      <c r="BP1349" s="78" t="s">
        <v>755</v>
      </c>
    </row>
    <row r="1350" spans="1:68" x14ac:dyDescent="0.2">
      <c r="A1350" s="20" t="s">
        <v>95</v>
      </c>
      <c r="B1350" s="20" t="s">
        <v>1387</v>
      </c>
      <c r="C1350" s="20" t="s">
        <v>886</v>
      </c>
      <c r="D1350" s="20" t="s">
        <v>1</v>
      </c>
      <c r="E1350" s="20" t="s">
        <v>138</v>
      </c>
      <c r="F1350" s="20" t="s">
        <v>2177</v>
      </c>
      <c r="G1350" s="20" t="s">
        <v>2442</v>
      </c>
      <c r="H1350" s="20" t="s">
        <v>2291</v>
      </c>
      <c r="I1350" s="19">
        <f t="shared" si="191"/>
        <v>48</v>
      </c>
      <c r="J1350" s="20" t="s">
        <v>755</v>
      </c>
      <c r="K1350" s="20" t="s">
        <v>616</v>
      </c>
      <c r="L1350" s="95" t="str">
        <f>IF(M1350&lt;&gt;"",IF(NOT(ISNA(INDEX(cc!B:B,MATCH(M1350,cc!A:A,0)))),INDEX(cc!B:B,MATCH(M1350,cc!A:A,0)),"0"),"")</f>
        <v>default</v>
      </c>
      <c r="M1350" s="97" t="s">
        <v>13</v>
      </c>
      <c r="N1350" s="28" t="str">
        <f t="shared" si="192"/>
        <v xml:space="preserve"> TARGET</v>
      </c>
      <c r="O1350" s="19" t="str">
        <f t="shared" si="194"/>
        <v>LAB_PTCQI_LAB (N, NoApp, HIV ViralLdPerfTest) TARGET: LabSurvey</v>
      </c>
      <c r="P1350" s="19" t="str">
        <f t="shared" si="195"/>
        <v>LAB_PTCQI_LAB (N, NoApp, HIV ViralLdPerfTest) TARGET: LabSurvey</v>
      </c>
      <c r="Q1350" s="19" t="str">
        <f t="shared" si="193"/>
        <v>LAB_PTCQI_LAB (N, NoApp, HIV VLdPerfTest) TARGET</v>
      </c>
      <c r="R1350" s="19" t="str">
        <f t="shared" si="196"/>
        <v>LAB_PTCQI_LAB_N_NoApp_HIV_VLdPerfTest_TARGET</v>
      </c>
      <c r="S1350" s="19" t="str">
        <f t="shared" si="197"/>
        <v>LAB_PTCQI_LAB_N_NoApp_HIV_VLdPerfTest_TARGET</v>
      </c>
      <c r="T1350" s="19" t="b">
        <f>NOT(ISNA(VLOOKUP(B1350,dbcodes!A:B,2,FALSE)))</f>
        <v>1</v>
      </c>
      <c r="U1350" s="19" t="str">
        <f>IF(ISNA(VLOOKUP(B1350,dbcodes!A:B,2,FALSE)),des!R776,VLOOKUP(B1350,dbcodes!A:B,2,FALSE))</f>
        <v>LAB_PTCQI_LAB_N_NoApp_HIV_VLdPerfTest_TARGET</v>
      </c>
      <c r="V1350" s="20" t="s">
        <v>617</v>
      </c>
      <c r="W1350" s="107" t="str">
        <f>IF(ISNA(VLOOKUP(C1350,descriptions!A:B,2,FALSE)),des!V776,IF(G1350=" TARGET","Target ","")&amp;VLOOKUP(C1350,descriptions!A:B,2,FALSE))</f>
        <v>Total domestic and international HIV/AIDS spending</v>
      </c>
      <c r="X1350" s="20" t="s">
        <v>4</v>
      </c>
      <c r="Y1350" s="20" t="s">
        <v>831</v>
      </c>
      <c r="Z1350" s="20" t="s">
        <v>836</v>
      </c>
      <c r="AA1350" s="20" t="s">
        <v>102</v>
      </c>
      <c r="AB1350" s="20" t="s">
        <v>605</v>
      </c>
      <c r="AC1350" s="19" t="str">
        <f>IF(AB1350&lt;&gt;"",IF(NOT(ISNA(INDEX(os!A:A,MATCH(AB1350,os!B:B,0)))),INDEX(os!A:A,MATCH(AB1350,os!B:B,0)),"0"),"")</f>
        <v>EmnAI84pv9E</v>
      </c>
      <c r="AD1350" s="20" t="s">
        <v>830</v>
      </c>
      <c r="AH1350" s="93" t="str">
        <f>IF(NOT(ISNA(VLOOKUP(B:B,ResultsTargets!A:A,1,0))),"TRUE","")</f>
        <v/>
      </c>
      <c r="AI1350" s="19" t="str">
        <f>IF(ISNA(VLOOKUP(C1350,dim_techarea!A:B,2,FALSE)),"",VLOOKUP(C1350,dim_techarea!A:B,2,FALSE))</f>
        <v>LAB_PTCQI_LAB</v>
      </c>
      <c r="AJ1350" s="19" t="str">
        <f>IF(ISNA(VLOOKUP(AI1350,dim_techarea!B:C,2,FALSE)),"",VLOOKUP(AI1350,dim_techarea!B:C,2,FALSE))</f>
        <v>aHQJlaowVA6</v>
      </c>
      <c r="AK1350" s="19" t="str">
        <f>IF(ISNA(VLOOKUP(TRIM(G1350),dim_targetsresults!A:B,2,FALSE)),"",VLOOKUP(TRIM(G1350),dim_targetsresults!A:C,2,FALSE))</f>
        <v>MER Targets</v>
      </c>
      <c r="AL1350" s="19" t="str">
        <f>IF(ISNA(VLOOKUP(AK1350,dim_targetsresults!B:C,2,FALSE)),"",VLOOKUP(AK1350,dim_targetsresults!B:C,2,FALSE))</f>
        <v>W8imnja2Owd</v>
      </c>
      <c r="AM1350" s="19" t="str">
        <f>IF(ISNA(VLOOKUP(TRIM(D1350),dim_numeratordenominator!A:B,2,FALSE)),"",VLOOKUP(TRIM(D1350),dim_numeratordenominator!A:C,2,FALSE))</f>
        <v>Numerator</v>
      </c>
      <c r="AN1350" s="19" t="str">
        <f>IF(ISNA(VLOOKUP(AM1350,dim_numeratordenominator!B:C,2,FALSE)),"",VLOOKUP(AM1350,dim_numeratordenominator!B:C,2,FALSE))</f>
        <v>Som9NRMQqV7</v>
      </c>
      <c r="AO1350" s="19" t="str">
        <f>IF(ISNA(VLOOKUP(TRIM(E1350),dim_supporttype!A:B,2,FALSE)),"",VLOOKUP(TRIM(E1350),dim_supporttype!A:C,2,FALSE))</f>
        <v>No Support Type</v>
      </c>
      <c r="AP1350" s="19" t="str">
        <f>IF(ISNA(VLOOKUP(AO1350,dim_supporttype!B:C,2,FALSE)),"",VLOOKUP(AO1350,dim_supporttype!B:C,2,FALSE))</f>
        <v>npv1nsCoe0c</v>
      </c>
      <c r="AQ1350" s="19" t="str">
        <f>IF(ISNA(VLOOKUP(TRIM(F1350),dim_disaggs!A:B,2,FALSE)),"No Disagg",VLOOKUP(TRIM(F1350),dim_disaggs!A:B,2,FALSE))</f>
        <v>HIV ViralLdPerfTest</v>
      </c>
      <c r="AR1350" s="19" t="str">
        <f>IF(ISNA(VLOOKUP(AQ1350,dim_disaggs!B:C,2,FALSE)),"",VLOOKUP(AQ1350,dim_disaggs!B:C,2,FALSE))</f>
        <v>TdN3MmtFPwl</v>
      </c>
      <c r="AU1350" s="72" t="s">
        <v>755</v>
      </c>
      <c r="AV1350" s="73" t="s">
        <v>755</v>
      </c>
      <c r="AW1350" s="66" t="s">
        <v>755</v>
      </c>
      <c r="AX1350" s="66" t="s">
        <v>755</v>
      </c>
      <c r="BA1350" s="105" t="str">
        <f t="shared" si="198"/>
        <v/>
      </c>
      <c r="BB1350" s="20" t="str">
        <f t="shared" si="199"/>
        <v/>
      </c>
      <c r="BE1350" s="75" t="s">
        <v>755</v>
      </c>
      <c r="BF1350" s="73" t="s">
        <v>755</v>
      </c>
      <c r="BG1350" s="55" t="s">
        <v>755</v>
      </c>
      <c r="BH1350" s="76" t="s">
        <v>755</v>
      </c>
      <c r="BI1350" s="20" t="s">
        <v>755</v>
      </c>
      <c r="BJ1350" s="20" t="s">
        <v>755</v>
      </c>
      <c r="BK1350" s="55" t="s">
        <v>755</v>
      </c>
      <c r="BL1350" s="71" t="s">
        <v>755</v>
      </c>
      <c r="BM1350" s="77" t="s">
        <v>755</v>
      </c>
      <c r="BN1350" s="78" t="s">
        <v>755</v>
      </c>
      <c r="BO1350" s="77" t="s">
        <v>755</v>
      </c>
      <c r="BP1350" s="78" t="s">
        <v>755</v>
      </c>
    </row>
    <row r="1351" spans="1:68" x14ac:dyDescent="0.2">
      <c r="A1351" s="20" t="s">
        <v>95</v>
      </c>
      <c r="B1351" s="20" t="s">
        <v>1395</v>
      </c>
      <c r="C1351" s="20" t="s">
        <v>886</v>
      </c>
      <c r="D1351" s="20" t="s">
        <v>1</v>
      </c>
      <c r="E1351" s="20" t="s">
        <v>138</v>
      </c>
      <c r="F1351" s="20" t="s">
        <v>2181</v>
      </c>
      <c r="G1351" s="20" t="s">
        <v>2442</v>
      </c>
      <c r="H1351" s="20" t="s">
        <v>2292</v>
      </c>
      <c r="I1351" s="19">
        <f t="shared" si="191"/>
        <v>50</v>
      </c>
      <c r="J1351" s="20" t="s">
        <v>755</v>
      </c>
      <c r="K1351" s="20" t="s">
        <v>616</v>
      </c>
      <c r="L1351" s="95" t="str">
        <f>IF(M1351&lt;&gt;"",IF(NOT(ISNA(INDEX(cc!B:B,MATCH(M1351,cc!A:A,0)))),INDEX(cc!B:B,MATCH(M1351,cc!A:A,0)),"0"),"")</f>
        <v>default</v>
      </c>
      <c r="M1351" s="97" t="s">
        <v>13</v>
      </c>
      <c r="N1351" s="28" t="str">
        <f t="shared" si="192"/>
        <v xml:space="preserve"> TARGET</v>
      </c>
      <c r="O1351" s="19" t="str">
        <f t="shared" si="194"/>
        <v>LAB_PTCQI_LAB (N, NoApp, TB CultureParticipPT) TARGET: LabSurvey</v>
      </c>
      <c r="P1351" s="19" t="str">
        <f t="shared" si="195"/>
        <v>LAB_PTCQI_LAB (N, NoApp, TB CultureParticipPT) TARGET: LabSurvey</v>
      </c>
      <c r="Q1351" s="19" t="str">
        <f t="shared" si="193"/>
        <v>LAB_PTCQI_LAB (N, NoApp, TB CultParticipPT) TARGET</v>
      </c>
      <c r="R1351" s="19" t="str">
        <f t="shared" si="196"/>
        <v>LAB_PTCQI_LAB_N_NoApp_TB_CultParticipPT_TARGET</v>
      </c>
      <c r="S1351" s="19" t="str">
        <f t="shared" si="197"/>
        <v>LAB_PTCQI_LAB_N_NoApp_TB_CultParticipPT_TARGET</v>
      </c>
      <c r="T1351" s="19" t="b">
        <f>NOT(ISNA(VLOOKUP(B1351,dbcodes!A:B,2,FALSE)))</f>
        <v>1</v>
      </c>
      <c r="U1351" s="19" t="str">
        <f>IF(ISNA(VLOOKUP(B1351,dbcodes!A:B,2,FALSE)),des!R777,VLOOKUP(B1351,dbcodes!A:B,2,FALSE))</f>
        <v>LAB_PTCQI_LAB_N_NoApp_TB_CultParticipPT_TARGET</v>
      </c>
      <c r="V1351" s="20" t="s">
        <v>617</v>
      </c>
      <c r="W1351" s="107" t="str">
        <f>IF(ISNA(VLOOKUP(C1351,descriptions!A:B,2,FALSE)),des!V777,IF(G1351=" TARGET","Target ","")&amp;VLOOKUP(C1351,descriptions!A:B,2,FALSE))</f>
        <v>Target: Total domestic and international HIV/AIDS spending</v>
      </c>
      <c r="X1351" s="20" t="s">
        <v>65</v>
      </c>
      <c r="Y1351" s="20" t="s">
        <v>831</v>
      </c>
      <c r="Z1351" s="20" t="s">
        <v>836</v>
      </c>
      <c r="AA1351" s="20" t="s">
        <v>102</v>
      </c>
      <c r="AB1351" s="20" t="s">
        <v>603</v>
      </c>
      <c r="AC1351" s="19" t="str">
        <f>IF(AB1351&lt;&gt;"",IF(NOT(ISNA(INDEX(os!A:A,MATCH(AB1351,os!B:B,0)))),INDEX(os!A:A,MATCH(AB1351,os!B:B,0)),"0"),"")</f>
        <v>dAx4cVg6eMj</v>
      </c>
      <c r="AD1351" s="20" t="s">
        <v>830</v>
      </c>
      <c r="AH1351" s="93" t="str">
        <f>IF(NOT(ISNA(VLOOKUP(B:B,ResultsTargets!A:A,1,0))),"TRUE","")</f>
        <v/>
      </c>
      <c r="AI1351" s="19" t="str">
        <f>IF(ISNA(VLOOKUP(C1351,dim_techarea!A:B,2,FALSE)),"",VLOOKUP(C1351,dim_techarea!A:B,2,FALSE))</f>
        <v>LAB_PTCQI_LAB</v>
      </c>
      <c r="AJ1351" s="19" t="str">
        <f>IF(ISNA(VLOOKUP(AI1351,dim_techarea!B:C,2,FALSE)),"",VLOOKUP(AI1351,dim_techarea!B:C,2,FALSE))</f>
        <v>aHQJlaowVA6</v>
      </c>
      <c r="AK1351" s="19" t="str">
        <f>IF(ISNA(VLOOKUP(TRIM(G1351),dim_targetsresults!A:B,2,FALSE)),"",VLOOKUP(TRIM(G1351),dim_targetsresults!A:C,2,FALSE))</f>
        <v>MER Targets</v>
      </c>
      <c r="AL1351" s="19" t="str">
        <f>IF(ISNA(VLOOKUP(AK1351,dim_targetsresults!B:C,2,FALSE)),"",VLOOKUP(AK1351,dim_targetsresults!B:C,2,FALSE))</f>
        <v>W8imnja2Owd</v>
      </c>
      <c r="AM1351" s="19" t="str">
        <f>IF(ISNA(VLOOKUP(TRIM(D1351),dim_numeratordenominator!A:B,2,FALSE)),"",VLOOKUP(TRIM(D1351),dim_numeratordenominator!A:C,2,FALSE))</f>
        <v>Numerator</v>
      </c>
      <c r="AN1351" s="19" t="str">
        <f>IF(ISNA(VLOOKUP(AM1351,dim_numeratordenominator!B:C,2,FALSE)),"",VLOOKUP(AM1351,dim_numeratordenominator!B:C,2,FALSE))</f>
        <v>Som9NRMQqV7</v>
      </c>
      <c r="AO1351" s="19" t="str">
        <f>IF(ISNA(VLOOKUP(TRIM(E1351),dim_supporttype!A:B,2,FALSE)),"",VLOOKUP(TRIM(E1351),dim_supporttype!A:C,2,FALSE))</f>
        <v>No Support Type</v>
      </c>
      <c r="AP1351" s="19" t="str">
        <f>IF(ISNA(VLOOKUP(AO1351,dim_supporttype!B:C,2,FALSE)),"",VLOOKUP(AO1351,dim_supporttype!B:C,2,FALSE))</f>
        <v>npv1nsCoe0c</v>
      </c>
      <c r="AQ1351" s="19" t="str">
        <f>IF(ISNA(VLOOKUP(TRIM(F1351),dim_disaggs!A:B,2,FALSE)),"No Disagg",VLOOKUP(TRIM(F1351),dim_disaggs!A:B,2,FALSE))</f>
        <v>TB CultureParticipPT</v>
      </c>
      <c r="AR1351" s="19" t="str">
        <f>IF(ISNA(VLOOKUP(AQ1351,dim_disaggs!B:C,2,FALSE)),"",VLOOKUP(AQ1351,dim_disaggs!B:C,2,FALSE))</f>
        <v>yuxB4faTVb7</v>
      </c>
      <c r="AU1351" s="72" t="s">
        <v>755</v>
      </c>
      <c r="AV1351" s="73" t="s">
        <v>755</v>
      </c>
      <c r="AW1351" s="66" t="s">
        <v>755</v>
      </c>
      <c r="AX1351" s="66" t="s">
        <v>755</v>
      </c>
      <c r="BA1351" s="105" t="str">
        <f t="shared" si="198"/>
        <v/>
      </c>
      <c r="BB1351" s="20" t="str">
        <f t="shared" si="199"/>
        <v/>
      </c>
      <c r="BE1351" s="75" t="s">
        <v>755</v>
      </c>
      <c r="BF1351" s="73" t="s">
        <v>755</v>
      </c>
      <c r="BG1351" s="55" t="s">
        <v>755</v>
      </c>
      <c r="BH1351" s="76" t="s">
        <v>755</v>
      </c>
      <c r="BI1351" s="20" t="s">
        <v>755</v>
      </c>
      <c r="BJ1351" s="20" t="s">
        <v>755</v>
      </c>
      <c r="BK1351" s="55" t="s">
        <v>755</v>
      </c>
      <c r="BL1351" s="71" t="s">
        <v>755</v>
      </c>
      <c r="BM1351" s="77" t="s">
        <v>755</v>
      </c>
      <c r="BN1351" s="78" t="s">
        <v>755</v>
      </c>
      <c r="BO1351" s="77" t="s">
        <v>755</v>
      </c>
      <c r="BP1351" s="78" t="s">
        <v>755</v>
      </c>
    </row>
    <row r="1352" spans="1:68" x14ac:dyDescent="0.2">
      <c r="A1352" s="20" t="s">
        <v>95</v>
      </c>
      <c r="B1352" s="20" t="s">
        <v>1397</v>
      </c>
      <c r="C1352" s="20" t="s">
        <v>886</v>
      </c>
      <c r="D1352" s="20" t="s">
        <v>1</v>
      </c>
      <c r="E1352" s="20" t="s">
        <v>138</v>
      </c>
      <c r="F1352" s="20" t="s">
        <v>2182</v>
      </c>
      <c r="G1352" s="20" t="s">
        <v>2442</v>
      </c>
      <c r="H1352" s="20" t="s">
        <v>2293</v>
      </c>
      <c r="I1352" s="19">
        <f t="shared" si="191"/>
        <v>46</v>
      </c>
      <c r="J1352" s="20" t="s">
        <v>755</v>
      </c>
      <c r="K1352" s="20" t="s">
        <v>616</v>
      </c>
      <c r="L1352" s="95" t="str">
        <f>IF(M1352&lt;&gt;"",IF(NOT(ISNA(INDEX(cc!B:B,MATCH(M1352,cc!A:A,0)))),INDEX(cc!B:B,MATCH(M1352,cc!A:A,0)),"0"),"")</f>
        <v>default</v>
      </c>
      <c r="M1352" s="97" t="s">
        <v>13</v>
      </c>
      <c r="N1352" s="28" t="str">
        <f t="shared" si="192"/>
        <v xml:space="preserve"> TARGET</v>
      </c>
      <c r="O1352" s="19" t="str">
        <f t="shared" si="194"/>
        <v>LAB_PTCQI_LAB (N, NoApp, TB CulturePassPT) TARGET: LabSurvey</v>
      </c>
      <c r="P1352" s="19" t="str">
        <f t="shared" si="195"/>
        <v>LAB_PTCQI_LAB (N, NoApp, TB CulturePassPT) TARGET: LabSurvey</v>
      </c>
      <c r="Q1352" s="19" t="str">
        <f t="shared" si="193"/>
        <v>LAB_PTCQI_LAB (N, NoApp, TB CultPassPT) TARGET</v>
      </c>
      <c r="R1352" s="19" t="str">
        <f t="shared" si="196"/>
        <v>LAB_PTCQI_LAB_N_NoApp_TB_CultPassPT_TARGET</v>
      </c>
      <c r="S1352" s="19" t="str">
        <f t="shared" si="197"/>
        <v>LAB_PTCQI_LAB_N_NoApp_TB_CultPassPT_TARGET</v>
      </c>
      <c r="T1352" s="19" t="b">
        <f>NOT(ISNA(VLOOKUP(B1352,dbcodes!A:B,2,FALSE)))</f>
        <v>1</v>
      </c>
      <c r="U1352" s="19" t="str">
        <f>IF(ISNA(VLOOKUP(B1352,dbcodes!A:B,2,FALSE)),des!R778,VLOOKUP(B1352,dbcodes!A:B,2,FALSE))</f>
        <v>LAB_PTCQI_LAB_N_NoApp_TB_CultPassPT_TARGET</v>
      </c>
      <c r="V1352" s="20" t="s">
        <v>617</v>
      </c>
      <c r="W1352" s="107" t="str">
        <f>IF(ISNA(VLOOKUP(C1352,descriptions!A:B,2,FALSE)),des!V778,IF(G1352=" TARGET","Target ","")&amp;VLOOKUP(C1352,descriptions!A:B,2,FALSE))</f>
        <v>Target: Total domestic and international HIV/AIDS spending</v>
      </c>
      <c r="X1352" s="20" t="s">
        <v>65</v>
      </c>
      <c r="Y1352" s="20" t="s">
        <v>831</v>
      </c>
      <c r="Z1352" s="20" t="s">
        <v>836</v>
      </c>
      <c r="AA1352" s="20" t="s">
        <v>102</v>
      </c>
      <c r="AB1352" s="20" t="s">
        <v>603</v>
      </c>
      <c r="AC1352" s="19" t="str">
        <f>IF(AB1352&lt;&gt;"",IF(NOT(ISNA(INDEX(os!A:A,MATCH(AB1352,os!B:B,0)))),INDEX(os!A:A,MATCH(AB1352,os!B:B,0)),"0"),"")</f>
        <v>dAx4cVg6eMj</v>
      </c>
      <c r="AD1352" s="20" t="s">
        <v>830</v>
      </c>
      <c r="AH1352" s="93" t="str">
        <f>IF(NOT(ISNA(VLOOKUP(B:B,ResultsTargets!A:A,1,0))),"TRUE","")</f>
        <v/>
      </c>
      <c r="AI1352" s="19" t="str">
        <f>IF(ISNA(VLOOKUP(C1352,dim_techarea!A:B,2,FALSE)),"",VLOOKUP(C1352,dim_techarea!A:B,2,FALSE))</f>
        <v>LAB_PTCQI_LAB</v>
      </c>
      <c r="AJ1352" s="19" t="str">
        <f>IF(ISNA(VLOOKUP(AI1352,dim_techarea!B:C,2,FALSE)),"",VLOOKUP(AI1352,dim_techarea!B:C,2,FALSE))</f>
        <v>aHQJlaowVA6</v>
      </c>
      <c r="AK1352" s="19" t="str">
        <f>IF(ISNA(VLOOKUP(TRIM(G1352),dim_targetsresults!A:B,2,FALSE)),"",VLOOKUP(TRIM(G1352),dim_targetsresults!A:C,2,FALSE))</f>
        <v>MER Targets</v>
      </c>
      <c r="AL1352" s="19" t="str">
        <f>IF(ISNA(VLOOKUP(AK1352,dim_targetsresults!B:C,2,FALSE)),"",VLOOKUP(AK1352,dim_targetsresults!B:C,2,FALSE))</f>
        <v>W8imnja2Owd</v>
      </c>
      <c r="AM1352" s="19" t="str">
        <f>IF(ISNA(VLOOKUP(TRIM(D1352),dim_numeratordenominator!A:B,2,FALSE)),"",VLOOKUP(TRIM(D1352),dim_numeratordenominator!A:C,2,FALSE))</f>
        <v>Numerator</v>
      </c>
      <c r="AN1352" s="19" t="str">
        <f>IF(ISNA(VLOOKUP(AM1352,dim_numeratordenominator!B:C,2,FALSE)),"",VLOOKUP(AM1352,dim_numeratordenominator!B:C,2,FALSE))</f>
        <v>Som9NRMQqV7</v>
      </c>
      <c r="AO1352" s="19" t="str">
        <f>IF(ISNA(VLOOKUP(TRIM(E1352),dim_supporttype!A:B,2,FALSE)),"",VLOOKUP(TRIM(E1352),dim_supporttype!A:C,2,FALSE))</f>
        <v>No Support Type</v>
      </c>
      <c r="AP1352" s="19" t="str">
        <f>IF(ISNA(VLOOKUP(AO1352,dim_supporttype!B:C,2,FALSE)),"",VLOOKUP(AO1352,dim_supporttype!B:C,2,FALSE))</f>
        <v>npv1nsCoe0c</v>
      </c>
      <c r="AQ1352" s="19" t="str">
        <f>IF(ISNA(VLOOKUP(TRIM(F1352),dim_disaggs!A:B,2,FALSE)),"No Disagg",VLOOKUP(TRIM(F1352),dim_disaggs!A:B,2,FALSE))</f>
        <v>TB CulturePassPT</v>
      </c>
      <c r="AR1352" s="19" t="str">
        <f>IF(ISNA(VLOOKUP(AQ1352,dim_disaggs!B:C,2,FALSE)),"",VLOOKUP(AQ1352,dim_disaggs!B:C,2,FALSE))</f>
        <v>Hea2g0GHrOb</v>
      </c>
      <c r="AU1352" s="72" t="s">
        <v>755</v>
      </c>
      <c r="AV1352" s="73" t="s">
        <v>755</v>
      </c>
      <c r="AW1352" s="66" t="s">
        <v>755</v>
      </c>
      <c r="AX1352" s="66" t="s">
        <v>755</v>
      </c>
      <c r="BA1352" s="105" t="str">
        <f t="shared" si="198"/>
        <v/>
      </c>
      <c r="BB1352" s="20" t="str">
        <f t="shared" si="199"/>
        <v/>
      </c>
      <c r="BE1352" s="75" t="s">
        <v>755</v>
      </c>
      <c r="BF1352" s="73" t="s">
        <v>755</v>
      </c>
      <c r="BG1352" s="55" t="s">
        <v>755</v>
      </c>
      <c r="BH1352" s="76" t="s">
        <v>755</v>
      </c>
      <c r="BI1352" s="20" t="s">
        <v>755</v>
      </c>
      <c r="BJ1352" s="20" t="s">
        <v>755</v>
      </c>
      <c r="BK1352" s="55" t="s">
        <v>755</v>
      </c>
      <c r="BL1352" s="71" t="s">
        <v>755</v>
      </c>
      <c r="BM1352" s="77" t="s">
        <v>755</v>
      </c>
      <c r="BN1352" s="78" t="s">
        <v>755</v>
      </c>
      <c r="BO1352" s="77" t="s">
        <v>755</v>
      </c>
      <c r="BP1352" s="78" t="s">
        <v>755</v>
      </c>
    </row>
    <row r="1353" spans="1:68" x14ac:dyDescent="0.2">
      <c r="A1353" s="20" t="s">
        <v>95</v>
      </c>
      <c r="B1353" s="20" t="s">
        <v>1399</v>
      </c>
      <c r="C1353" s="20" t="s">
        <v>886</v>
      </c>
      <c r="D1353" s="20" t="s">
        <v>1</v>
      </c>
      <c r="E1353" s="20" t="s">
        <v>138</v>
      </c>
      <c r="F1353" s="20" t="s">
        <v>2183</v>
      </c>
      <c r="G1353" s="20" t="s">
        <v>2442</v>
      </c>
      <c r="H1353" s="20" t="s">
        <v>2294</v>
      </c>
      <c r="I1353" s="19">
        <f t="shared" si="191"/>
        <v>48</v>
      </c>
      <c r="J1353" s="20" t="s">
        <v>755</v>
      </c>
      <c r="K1353" s="20" t="s">
        <v>616</v>
      </c>
      <c r="L1353" s="95" t="str">
        <f>IF(M1353&lt;&gt;"",IF(NOT(ISNA(INDEX(cc!B:B,MATCH(M1353,cc!A:A,0)))),INDEX(cc!B:B,MATCH(M1353,cc!A:A,0)),"0"),"")</f>
        <v>default</v>
      </c>
      <c r="M1353" s="97" t="s">
        <v>13</v>
      </c>
      <c r="N1353" s="28" t="str">
        <f t="shared" si="192"/>
        <v xml:space="preserve"> TARGET</v>
      </c>
      <c r="O1353" s="19" t="str">
        <f t="shared" si="194"/>
        <v>LAB_PTCQI_LAB (N, NoApp, TB CulturePerfTest) TARGET: LabSurvey</v>
      </c>
      <c r="P1353" s="19" t="str">
        <f t="shared" si="195"/>
        <v>LAB_PTCQI_LAB (N, NoApp, TB CulturePerfTest) TARGET: LabSurvey</v>
      </c>
      <c r="Q1353" s="19" t="str">
        <f t="shared" si="193"/>
        <v>LAB_PTCQI_LAB (N, NoApp, TB CultPerfTest) TARGET</v>
      </c>
      <c r="R1353" s="19" t="str">
        <f t="shared" si="196"/>
        <v>LAB_PTCQI_LAB_N_NoApp_TB_CultPerfTest_TARGET</v>
      </c>
      <c r="S1353" s="19" t="str">
        <f t="shared" si="197"/>
        <v>LAB_PTCQI_LAB_N_NoApp_TB_CultPerfTest_TARGET</v>
      </c>
      <c r="T1353" s="19" t="b">
        <f>NOT(ISNA(VLOOKUP(B1353,dbcodes!A:B,2,FALSE)))</f>
        <v>1</v>
      </c>
      <c r="U1353" s="19" t="str">
        <f>IF(ISNA(VLOOKUP(B1353,dbcodes!A:B,2,FALSE)),des!R779,VLOOKUP(B1353,dbcodes!A:B,2,FALSE))</f>
        <v>LAB_PTCQI_LAB_N_NoApp_TB_CultPerfTest_TARGET</v>
      </c>
      <c r="V1353" s="20" t="s">
        <v>617</v>
      </c>
      <c r="W1353" s="107" t="str">
        <f>IF(ISNA(VLOOKUP(C1353,descriptions!A:B,2,FALSE)),des!V779,IF(G1353=" TARGET","Target ","")&amp;VLOOKUP(C1353,descriptions!A:B,2,FALSE))</f>
        <v>Estimated obligated funding for key components of the HIV program supply chain for each partner type</v>
      </c>
      <c r="X1353" s="20" t="s">
        <v>4</v>
      </c>
      <c r="Y1353" s="20" t="s">
        <v>831</v>
      </c>
      <c r="Z1353" s="20" t="s">
        <v>836</v>
      </c>
      <c r="AA1353" s="20" t="s">
        <v>102</v>
      </c>
      <c r="AB1353" s="20" t="s">
        <v>605</v>
      </c>
      <c r="AC1353" s="19" t="str">
        <f>IF(AB1353&lt;&gt;"",IF(NOT(ISNA(INDEX(os!A:A,MATCH(AB1353,os!B:B,0)))),INDEX(os!A:A,MATCH(AB1353,os!B:B,0)),"0"),"")</f>
        <v>EmnAI84pv9E</v>
      </c>
      <c r="AD1353" s="20" t="s">
        <v>830</v>
      </c>
      <c r="AH1353" s="93" t="str">
        <f>IF(NOT(ISNA(VLOOKUP(B:B,ResultsTargets!A:A,1,0))),"TRUE","")</f>
        <v/>
      </c>
      <c r="AI1353" s="19" t="str">
        <f>IF(ISNA(VLOOKUP(C1353,dim_techarea!A:B,2,FALSE)),"",VLOOKUP(C1353,dim_techarea!A:B,2,FALSE))</f>
        <v>LAB_PTCQI_LAB</v>
      </c>
      <c r="AJ1353" s="19" t="str">
        <f>IF(ISNA(VLOOKUP(AI1353,dim_techarea!B:C,2,FALSE)),"",VLOOKUP(AI1353,dim_techarea!B:C,2,FALSE))</f>
        <v>aHQJlaowVA6</v>
      </c>
      <c r="AK1353" s="19" t="str">
        <f>IF(ISNA(VLOOKUP(TRIM(G1353),dim_targetsresults!A:B,2,FALSE)),"",VLOOKUP(TRIM(G1353),dim_targetsresults!A:C,2,FALSE))</f>
        <v>MER Targets</v>
      </c>
      <c r="AL1353" s="19" t="str">
        <f>IF(ISNA(VLOOKUP(AK1353,dim_targetsresults!B:C,2,FALSE)),"",VLOOKUP(AK1353,dim_targetsresults!B:C,2,FALSE))</f>
        <v>W8imnja2Owd</v>
      </c>
      <c r="AM1353" s="19" t="str">
        <f>IF(ISNA(VLOOKUP(TRIM(D1353),dim_numeratordenominator!A:B,2,FALSE)),"",VLOOKUP(TRIM(D1353),dim_numeratordenominator!A:C,2,FALSE))</f>
        <v>Numerator</v>
      </c>
      <c r="AN1353" s="19" t="str">
        <f>IF(ISNA(VLOOKUP(AM1353,dim_numeratordenominator!B:C,2,FALSE)),"",VLOOKUP(AM1353,dim_numeratordenominator!B:C,2,FALSE))</f>
        <v>Som9NRMQqV7</v>
      </c>
      <c r="AO1353" s="19" t="str">
        <f>IF(ISNA(VLOOKUP(TRIM(E1353),dim_supporttype!A:B,2,FALSE)),"",VLOOKUP(TRIM(E1353),dim_supporttype!A:C,2,FALSE))</f>
        <v>No Support Type</v>
      </c>
      <c r="AP1353" s="19" t="str">
        <f>IF(ISNA(VLOOKUP(AO1353,dim_supporttype!B:C,2,FALSE)),"",VLOOKUP(AO1353,dim_supporttype!B:C,2,FALSE))</f>
        <v>npv1nsCoe0c</v>
      </c>
      <c r="AQ1353" s="19" t="str">
        <f>IF(ISNA(VLOOKUP(TRIM(F1353),dim_disaggs!A:B,2,FALSE)),"No Disagg",VLOOKUP(TRIM(F1353),dim_disaggs!A:B,2,FALSE))</f>
        <v>TB CulturePerfTest</v>
      </c>
      <c r="AR1353" s="19" t="str">
        <f>IF(ISNA(VLOOKUP(AQ1353,dim_disaggs!B:C,2,FALSE)),"",VLOOKUP(AQ1353,dim_disaggs!B:C,2,FALSE))</f>
        <v>oTYhyviOHgc</v>
      </c>
      <c r="AU1353" s="72" t="s">
        <v>755</v>
      </c>
      <c r="AV1353" s="73" t="s">
        <v>755</v>
      </c>
      <c r="AW1353" s="66" t="s">
        <v>755</v>
      </c>
      <c r="AX1353" s="66" t="s">
        <v>755</v>
      </c>
      <c r="BA1353" s="105" t="str">
        <f t="shared" si="198"/>
        <v/>
      </c>
      <c r="BB1353" s="20" t="str">
        <f t="shared" si="199"/>
        <v/>
      </c>
      <c r="BE1353" s="75" t="s">
        <v>755</v>
      </c>
      <c r="BF1353" s="73" t="s">
        <v>755</v>
      </c>
      <c r="BG1353" s="55" t="s">
        <v>755</v>
      </c>
      <c r="BH1353" s="76" t="s">
        <v>755</v>
      </c>
      <c r="BI1353" s="20" t="s">
        <v>755</v>
      </c>
      <c r="BJ1353" s="20" t="s">
        <v>755</v>
      </c>
      <c r="BK1353" s="55" t="s">
        <v>755</v>
      </c>
      <c r="BL1353" s="71" t="s">
        <v>755</v>
      </c>
      <c r="BM1353" s="77" t="s">
        <v>755</v>
      </c>
      <c r="BN1353" s="78" t="s">
        <v>755</v>
      </c>
      <c r="BO1353" s="77" t="s">
        <v>755</v>
      </c>
      <c r="BP1353" s="78" t="s">
        <v>755</v>
      </c>
    </row>
    <row r="1354" spans="1:68" x14ac:dyDescent="0.2">
      <c r="A1354" s="20" t="s">
        <v>95</v>
      </c>
      <c r="B1354" s="20" t="s">
        <v>1401</v>
      </c>
      <c r="C1354" s="20" t="s">
        <v>886</v>
      </c>
      <c r="D1354" s="20" t="s">
        <v>1</v>
      </c>
      <c r="E1354" s="20" t="s">
        <v>138</v>
      </c>
      <c r="F1354" s="20" t="s">
        <v>2184</v>
      </c>
      <c r="G1354" s="20" t="s">
        <v>2442</v>
      </c>
      <c r="H1354" s="20" t="s">
        <v>2295</v>
      </c>
      <c r="I1354" s="19">
        <f t="shared" si="191"/>
        <v>48</v>
      </c>
      <c r="J1354" s="20" t="s">
        <v>755</v>
      </c>
      <c r="K1354" s="20" t="s">
        <v>616</v>
      </c>
      <c r="L1354" s="95" t="str">
        <f>IF(M1354&lt;&gt;"",IF(NOT(ISNA(INDEX(cc!B:B,MATCH(M1354,cc!A:A,0)))),INDEX(cc!B:B,MATCH(M1354,cc!A:A,0)),"0"),"")</f>
        <v>default</v>
      </c>
      <c r="M1354" s="97" t="s">
        <v>13</v>
      </c>
      <c r="N1354" s="28" t="str">
        <f t="shared" si="192"/>
        <v xml:space="preserve"> TARGET</v>
      </c>
      <c r="O1354" s="19" t="str">
        <f t="shared" si="194"/>
        <v>LAB_PTCQI_LAB (N, NoApp, TB XpertParticipPT) TARGET: LabSurvey</v>
      </c>
      <c r="P1354" s="19" t="str">
        <f t="shared" si="195"/>
        <v>LAB_PTCQI_LAB (N, NoApp, TB XpertParticipPT) TARGET: LabSurvey</v>
      </c>
      <c r="Q1354" s="19" t="str">
        <f t="shared" si="193"/>
        <v>LAB_PTCQI_LAB (N, NoApp, TBXptParticipPT) TARGET</v>
      </c>
      <c r="R1354" s="19" t="str">
        <f t="shared" si="196"/>
        <v>LAB_PTCQI_LAB_N_NoApp_TBXptParticipPT_TARGET</v>
      </c>
      <c r="S1354" s="19" t="str">
        <f t="shared" si="197"/>
        <v>LAB_PTCQI_LAB_N_NoApp_TBXptParticipPT_TARGET</v>
      </c>
      <c r="T1354" s="19" t="b">
        <f>NOT(ISNA(VLOOKUP(B1354,dbcodes!A:B,2,FALSE)))</f>
        <v>1</v>
      </c>
      <c r="U1354" s="19" t="str">
        <f>IF(ISNA(VLOOKUP(B1354,dbcodes!A:B,2,FALSE)),des!R780,VLOOKUP(B1354,dbcodes!A:B,2,FALSE))</f>
        <v>LAB_PTCQI_LAB_N_NoApp_TBXptParticipPT_TARGET</v>
      </c>
      <c r="V1354" s="20" t="s">
        <v>617</v>
      </c>
      <c r="W1354" s="107" t="str">
        <f>IF(ISNA(VLOOKUP(C1354,descriptions!A:B,2,FALSE)),des!V780,IF(G1354=" TARGET","Target ","")&amp;VLOOKUP(C1354,descriptions!A:B,2,FALSE))</f>
        <v>Estimated obligated funding for key components of the HIV program supply chain for each partner type</v>
      </c>
      <c r="X1354" s="20" t="s">
        <v>65</v>
      </c>
      <c r="Y1354" s="20" t="s">
        <v>831</v>
      </c>
      <c r="Z1354" s="20" t="s">
        <v>836</v>
      </c>
      <c r="AA1354" s="20" t="s">
        <v>102</v>
      </c>
      <c r="AB1354" s="20" t="s">
        <v>603</v>
      </c>
      <c r="AC1354" s="19" t="str">
        <f>IF(AB1354&lt;&gt;"",IF(NOT(ISNA(INDEX(os!A:A,MATCH(AB1354,os!B:B,0)))),INDEX(os!A:A,MATCH(AB1354,os!B:B,0)),"0"),"")</f>
        <v>dAx4cVg6eMj</v>
      </c>
      <c r="AD1354" s="20" t="s">
        <v>830</v>
      </c>
      <c r="AH1354" s="93" t="str">
        <f>IF(NOT(ISNA(VLOOKUP(B:B,ResultsTargets!A:A,1,0))),"TRUE","")</f>
        <v/>
      </c>
      <c r="AI1354" s="19" t="str">
        <f>IF(ISNA(VLOOKUP(C1354,dim_techarea!A:B,2,FALSE)),"",VLOOKUP(C1354,dim_techarea!A:B,2,FALSE))</f>
        <v>LAB_PTCQI_LAB</v>
      </c>
      <c r="AJ1354" s="19" t="str">
        <f>IF(ISNA(VLOOKUP(AI1354,dim_techarea!B:C,2,FALSE)),"",VLOOKUP(AI1354,dim_techarea!B:C,2,FALSE))</f>
        <v>aHQJlaowVA6</v>
      </c>
      <c r="AK1354" s="19" t="str">
        <f>IF(ISNA(VLOOKUP(TRIM(G1354),dim_targetsresults!A:B,2,FALSE)),"",VLOOKUP(TRIM(G1354),dim_targetsresults!A:C,2,FALSE))</f>
        <v>MER Targets</v>
      </c>
      <c r="AL1354" s="19" t="str">
        <f>IF(ISNA(VLOOKUP(AK1354,dim_targetsresults!B:C,2,FALSE)),"",VLOOKUP(AK1354,dim_targetsresults!B:C,2,FALSE))</f>
        <v>W8imnja2Owd</v>
      </c>
      <c r="AM1354" s="19" t="str">
        <f>IF(ISNA(VLOOKUP(TRIM(D1354),dim_numeratordenominator!A:B,2,FALSE)),"",VLOOKUP(TRIM(D1354),dim_numeratordenominator!A:C,2,FALSE))</f>
        <v>Numerator</v>
      </c>
      <c r="AN1354" s="19" t="str">
        <f>IF(ISNA(VLOOKUP(AM1354,dim_numeratordenominator!B:C,2,FALSE)),"",VLOOKUP(AM1354,dim_numeratordenominator!B:C,2,FALSE))</f>
        <v>Som9NRMQqV7</v>
      </c>
      <c r="AO1354" s="19" t="str">
        <f>IF(ISNA(VLOOKUP(TRIM(E1354),dim_supporttype!A:B,2,FALSE)),"",VLOOKUP(TRIM(E1354),dim_supporttype!A:C,2,FALSE))</f>
        <v>No Support Type</v>
      </c>
      <c r="AP1354" s="19" t="str">
        <f>IF(ISNA(VLOOKUP(AO1354,dim_supporttype!B:C,2,FALSE)),"",VLOOKUP(AO1354,dim_supporttype!B:C,2,FALSE))</f>
        <v>npv1nsCoe0c</v>
      </c>
      <c r="AQ1354" s="19" t="str">
        <f>IF(ISNA(VLOOKUP(TRIM(F1354),dim_disaggs!A:B,2,FALSE)),"No Disagg",VLOOKUP(TRIM(F1354),dim_disaggs!A:B,2,FALSE))</f>
        <v>TB XpertParticipPT</v>
      </c>
      <c r="AR1354" s="19" t="str">
        <f>IF(ISNA(VLOOKUP(AQ1354,dim_disaggs!B:C,2,FALSE)),"",VLOOKUP(AQ1354,dim_disaggs!B:C,2,FALSE))</f>
        <v>MuXqhFfJZjs</v>
      </c>
      <c r="AU1354" s="72" t="s">
        <v>755</v>
      </c>
      <c r="AV1354" s="73" t="s">
        <v>755</v>
      </c>
      <c r="AW1354" s="66" t="s">
        <v>755</v>
      </c>
      <c r="AX1354" s="66" t="s">
        <v>755</v>
      </c>
      <c r="BA1354" s="105" t="str">
        <f t="shared" si="198"/>
        <v/>
      </c>
      <c r="BB1354" s="20" t="str">
        <f t="shared" si="199"/>
        <v/>
      </c>
      <c r="BE1354" s="75" t="s">
        <v>755</v>
      </c>
      <c r="BF1354" s="73" t="s">
        <v>755</v>
      </c>
      <c r="BG1354" s="55" t="s">
        <v>755</v>
      </c>
      <c r="BH1354" s="76" t="s">
        <v>755</v>
      </c>
      <c r="BI1354" s="20" t="s">
        <v>755</v>
      </c>
      <c r="BJ1354" s="20" t="s">
        <v>755</v>
      </c>
      <c r="BK1354" s="55" t="s">
        <v>755</v>
      </c>
      <c r="BL1354" s="71" t="s">
        <v>755</v>
      </c>
      <c r="BM1354" s="77" t="s">
        <v>755</v>
      </c>
      <c r="BN1354" s="78" t="s">
        <v>755</v>
      </c>
      <c r="BO1354" s="77" t="s">
        <v>755</v>
      </c>
      <c r="BP1354" s="78" t="s">
        <v>755</v>
      </c>
    </row>
    <row r="1355" spans="1:68" x14ac:dyDescent="0.2">
      <c r="A1355" s="20" t="s">
        <v>95</v>
      </c>
      <c r="B1355" s="20" t="s">
        <v>1403</v>
      </c>
      <c r="C1355" s="20" t="s">
        <v>886</v>
      </c>
      <c r="D1355" s="20" t="s">
        <v>1</v>
      </c>
      <c r="E1355" s="20" t="s">
        <v>138</v>
      </c>
      <c r="F1355" s="20" t="s">
        <v>2185</v>
      </c>
      <c r="G1355" s="20" t="s">
        <v>2442</v>
      </c>
      <c r="H1355" s="20" t="s">
        <v>2296</v>
      </c>
      <c r="I1355" s="19">
        <f t="shared" si="191"/>
        <v>44</v>
      </c>
      <c r="J1355" s="20" t="s">
        <v>755</v>
      </c>
      <c r="K1355" s="20" t="s">
        <v>616</v>
      </c>
      <c r="L1355" s="95" t="str">
        <f>IF(M1355&lt;&gt;"",IF(NOT(ISNA(INDEX(cc!B:B,MATCH(M1355,cc!A:A,0)))),INDEX(cc!B:B,MATCH(M1355,cc!A:A,0)),"0"),"")</f>
        <v>default</v>
      </c>
      <c r="M1355" s="97" t="s">
        <v>13</v>
      </c>
      <c r="N1355" s="28" t="str">
        <f t="shared" si="192"/>
        <v xml:space="preserve"> TARGET</v>
      </c>
      <c r="O1355" s="19" t="str">
        <f t="shared" si="194"/>
        <v>LAB_PTCQI_LAB (N, NoApp, TB XpertPassPT) TARGET: LabSurvey</v>
      </c>
      <c r="P1355" s="19" t="str">
        <f t="shared" si="195"/>
        <v>LAB_PTCQI_LAB (N, NoApp, TB XpertPassPT) TARGET: LabSurvey</v>
      </c>
      <c r="Q1355" s="19" t="str">
        <f t="shared" si="193"/>
        <v>LAB_PTCQI_LAB (N, NoApp, TBXptPassPT) TARGET</v>
      </c>
      <c r="R1355" s="19" t="str">
        <f t="shared" si="196"/>
        <v>LAB_PTCQI_LAB_N_NoApp_TBXptPassPT_TARGET</v>
      </c>
      <c r="S1355" s="19" t="str">
        <f t="shared" si="197"/>
        <v>LAB_PTCQI_LAB_N_NoApp_TBXptPassPT_TARGET</v>
      </c>
      <c r="T1355" s="19" t="b">
        <f>NOT(ISNA(VLOOKUP(B1355,dbcodes!A:B,2,FALSE)))</f>
        <v>1</v>
      </c>
      <c r="U1355" s="19" t="str">
        <f>IF(ISNA(VLOOKUP(B1355,dbcodes!A:B,2,FALSE)),des!R781,VLOOKUP(B1355,dbcodes!A:B,2,FALSE))</f>
        <v>LAB_PTCQI_LAB_N_NoApp_TBXptPassPT_TARGET</v>
      </c>
      <c r="V1355" s="20" t="s">
        <v>617</v>
      </c>
      <c r="W1355" s="107" t="str">
        <f>IF(ISNA(VLOOKUP(C1355,descriptions!A:B,2,FALSE)),des!V781,IF(G1355=" TARGET","Target ","")&amp;VLOOKUP(C1355,descriptions!A:B,2,FALSE))</f>
        <v>Estimated obligated funding for key components of the HIV program supply chain for each partner type</v>
      </c>
      <c r="X1355" s="20" t="s">
        <v>65</v>
      </c>
      <c r="Y1355" s="20" t="s">
        <v>831</v>
      </c>
      <c r="Z1355" s="20" t="s">
        <v>836</v>
      </c>
      <c r="AA1355" s="20" t="s">
        <v>102</v>
      </c>
      <c r="AB1355" s="20" t="s">
        <v>603</v>
      </c>
      <c r="AC1355" s="19" t="str">
        <f>IF(AB1355&lt;&gt;"",IF(NOT(ISNA(INDEX(os!A:A,MATCH(AB1355,os!B:B,0)))),INDEX(os!A:A,MATCH(AB1355,os!B:B,0)),"0"),"")</f>
        <v>dAx4cVg6eMj</v>
      </c>
      <c r="AD1355" s="20" t="s">
        <v>830</v>
      </c>
      <c r="AH1355" s="93" t="str">
        <f>IF(NOT(ISNA(VLOOKUP(B:B,ResultsTargets!A:A,1,0))),"TRUE","")</f>
        <v/>
      </c>
      <c r="AI1355" s="19" t="str">
        <f>IF(ISNA(VLOOKUP(C1355,dim_techarea!A:B,2,FALSE)),"",VLOOKUP(C1355,dim_techarea!A:B,2,FALSE))</f>
        <v>LAB_PTCQI_LAB</v>
      </c>
      <c r="AJ1355" s="19" t="str">
        <f>IF(ISNA(VLOOKUP(AI1355,dim_techarea!B:C,2,FALSE)),"",VLOOKUP(AI1355,dim_techarea!B:C,2,FALSE))</f>
        <v>aHQJlaowVA6</v>
      </c>
      <c r="AK1355" s="19" t="str">
        <f>IF(ISNA(VLOOKUP(TRIM(G1355),dim_targetsresults!A:B,2,FALSE)),"",VLOOKUP(TRIM(G1355),dim_targetsresults!A:C,2,FALSE))</f>
        <v>MER Targets</v>
      </c>
      <c r="AL1355" s="19" t="str">
        <f>IF(ISNA(VLOOKUP(AK1355,dim_targetsresults!B:C,2,FALSE)),"",VLOOKUP(AK1355,dim_targetsresults!B:C,2,FALSE))</f>
        <v>W8imnja2Owd</v>
      </c>
      <c r="AM1355" s="19" t="str">
        <f>IF(ISNA(VLOOKUP(TRIM(D1355),dim_numeratordenominator!A:B,2,FALSE)),"",VLOOKUP(TRIM(D1355),dim_numeratordenominator!A:C,2,FALSE))</f>
        <v>Numerator</v>
      </c>
      <c r="AN1355" s="19" t="str">
        <f>IF(ISNA(VLOOKUP(AM1355,dim_numeratordenominator!B:C,2,FALSE)),"",VLOOKUP(AM1355,dim_numeratordenominator!B:C,2,FALSE))</f>
        <v>Som9NRMQqV7</v>
      </c>
      <c r="AO1355" s="19" t="str">
        <f>IF(ISNA(VLOOKUP(TRIM(E1355),dim_supporttype!A:B,2,FALSE)),"",VLOOKUP(TRIM(E1355),dim_supporttype!A:C,2,FALSE))</f>
        <v>No Support Type</v>
      </c>
      <c r="AP1355" s="19" t="str">
        <f>IF(ISNA(VLOOKUP(AO1355,dim_supporttype!B:C,2,FALSE)),"",VLOOKUP(AO1355,dim_supporttype!B:C,2,FALSE))</f>
        <v>npv1nsCoe0c</v>
      </c>
      <c r="AQ1355" s="19" t="str">
        <f>IF(ISNA(VLOOKUP(TRIM(F1355),dim_disaggs!A:B,2,FALSE)),"No Disagg",VLOOKUP(TRIM(F1355),dim_disaggs!A:B,2,FALSE))</f>
        <v>TB XpertPassPT</v>
      </c>
      <c r="AR1355" s="19" t="str">
        <f>IF(ISNA(VLOOKUP(AQ1355,dim_disaggs!B:C,2,FALSE)),"",VLOOKUP(AQ1355,dim_disaggs!B:C,2,FALSE))</f>
        <v>DG8tJ654fPM</v>
      </c>
      <c r="AU1355" s="72" t="s">
        <v>755</v>
      </c>
      <c r="AV1355" s="73" t="s">
        <v>755</v>
      </c>
      <c r="AW1355" s="66" t="s">
        <v>755</v>
      </c>
      <c r="AX1355" s="66" t="s">
        <v>755</v>
      </c>
      <c r="BA1355" s="105" t="str">
        <f t="shared" si="198"/>
        <v/>
      </c>
      <c r="BB1355" s="20" t="str">
        <f t="shared" si="199"/>
        <v/>
      </c>
      <c r="BE1355" s="75" t="s">
        <v>755</v>
      </c>
      <c r="BF1355" s="73" t="s">
        <v>755</v>
      </c>
      <c r="BG1355" s="55" t="s">
        <v>755</v>
      </c>
      <c r="BH1355" s="76" t="s">
        <v>755</v>
      </c>
      <c r="BI1355" s="20" t="s">
        <v>755</v>
      </c>
      <c r="BJ1355" s="20" t="s">
        <v>755</v>
      </c>
      <c r="BK1355" s="55" t="s">
        <v>755</v>
      </c>
      <c r="BL1355" s="71" t="s">
        <v>755</v>
      </c>
      <c r="BM1355" s="77" t="s">
        <v>755</v>
      </c>
      <c r="BN1355" s="78" t="s">
        <v>755</v>
      </c>
      <c r="BO1355" s="77" t="s">
        <v>755</v>
      </c>
      <c r="BP1355" s="78" t="s">
        <v>755</v>
      </c>
    </row>
    <row r="1356" spans="1:68" s="3" customFormat="1" x14ac:dyDescent="0.2">
      <c r="A1356" s="20" t="s">
        <v>95</v>
      </c>
      <c r="B1356" s="20" t="s">
        <v>1405</v>
      </c>
      <c r="C1356" s="20" t="s">
        <v>886</v>
      </c>
      <c r="D1356" s="20" t="s">
        <v>1</v>
      </c>
      <c r="E1356" s="20" t="s">
        <v>138</v>
      </c>
      <c r="F1356" s="20" t="s">
        <v>2186</v>
      </c>
      <c r="G1356" s="20" t="s">
        <v>2442</v>
      </c>
      <c r="H1356" s="20" t="s">
        <v>2297</v>
      </c>
      <c r="I1356" s="19">
        <f t="shared" si="191"/>
        <v>46</v>
      </c>
      <c r="J1356" s="20" t="s">
        <v>755</v>
      </c>
      <c r="K1356" s="20" t="s">
        <v>616</v>
      </c>
      <c r="L1356" s="95" t="str">
        <f>IF(M1356&lt;&gt;"",IF(NOT(ISNA(INDEX(cc!B:B,MATCH(M1356,cc!A:A,0)))),INDEX(cc!B:B,MATCH(M1356,cc!A:A,0)),"0"),"")</f>
        <v>default</v>
      </c>
      <c r="M1356" s="97" t="s">
        <v>13</v>
      </c>
      <c r="N1356" s="28" t="str">
        <f t="shared" si="192"/>
        <v xml:space="preserve"> TARGET</v>
      </c>
      <c r="O1356" s="19" t="str">
        <f t="shared" si="194"/>
        <v>LAB_PTCQI_LAB (N, NoApp, TB XpertPerfTest) TARGET: LabSurvey</v>
      </c>
      <c r="P1356" s="19" t="str">
        <f t="shared" si="195"/>
        <v>LAB_PTCQI_LAB (N, NoApp, TB XpertPerfTest) TARGET: LabSurvey</v>
      </c>
      <c r="Q1356" s="19" t="str">
        <f t="shared" si="193"/>
        <v>LAB_PTCQI_LAB (N, NoApp, TBXptPerfTest) TARGET</v>
      </c>
      <c r="R1356" s="19" t="str">
        <f t="shared" si="196"/>
        <v>LAB_PTCQI_LAB_N_NoApp_TBXptPerfTest_TARGET</v>
      </c>
      <c r="S1356" s="19" t="str">
        <f t="shared" si="197"/>
        <v>LAB_PTCQI_LAB_N_NoApp_TBXptPerfTest_TARGET</v>
      </c>
      <c r="T1356" s="19" t="b">
        <f>NOT(ISNA(VLOOKUP(B1356,dbcodes!A:B,2,FALSE)))</f>
        <v>1</v>
      </c>
      <c r="U1356" s="19" t="str">
        <f>IF(ISNA(VLOOKUP(B1356,dbcodes!A:B,2,FALSE)),des!R782,VLOOKUP(B1356,dbcodes!A:B,2,FALSE))</f>
        <v>LAB_PTCQI_LAB_N_NoApp_TBXptPerfTest_TARGET</v>
      </c>
      <c r="V1356" s="20" t="s">
        <v>617</v>
      </c>
      <c r="W1356" s="107" t="str">
        <f>IF(ISNA(VLOOKUP(C1356,descriptions!A:B,2,FALSE)),des!V782,IF(G1356=" TARGET","Target ","")&amp;VLOOKUP(C1356,descriptions!A:B,2,FALSE))</f>
        <v>Estimated obligated funding for key components of the HIV program supply chain for each partner type</v>
      </c>
      <c r="X1356" s="20" t="s">
        <v>4</v>
      </c>
      <c r="Y1356" s="20" t="s">
        <v>831</v>
      </c>
      <c r="Z1356" s="20" t="s">
        <v>836</v>
      </c>
      <c r="AA1356" s="20" t="s">
        <v>102</v>
      </c>
      <c r="AB1356" s="20" t="s">
        <v>605</v>
      </c>
      <c r="AC1356" s="19" t="str">
        <f>IF(AB1356&lt;&gt;"",IF(NOT(ISNA(INDEX(os!A:A,MATCH(AB1356,os!B:B,0)))),INDEX(os!A:A,MATCH(AB1356,os!B:B,0)),"0"),"")</f>
        <v>EmnAI84pv9E</v>
      </c>
      <c r="AD1356" s="20" t="s">
        <v>830</v>
      </c>
      <c r="AE1356" s="20"/>
      <c r="AF1356" s="20"/>
      <c r="AG1356" s="20"/>
      <c r="AH1356" s="93" t="str">
        <f>IF(NOT(ISNA(VLOOKUP(B:B,ResultsTargets!A:A,1,0))),"TRUE","")</f>
        <v/>
      </c>
      <c r="AI1356" s="19" t="str">
        <f>IF(ISNA(VLOOKUP(C1356,dim_techarea!A:B,2,FALSE)),"",VLOOKUP(C1356,dim_techarea!A:B,2,FALSE))</f>
        <v>LAB_PTCQI_LAB</v>
      </c>
      <c r="AJ1356" s="19" t="str">
        <f>IF(ISNA(VLOOKUP(AI1356,dim_techarea!B:C,2,FALSE)),"",VLOOKUP(AI1356,dim_techarea!B:C,2,FALSE))</f>
        <v>aHQJlaowVA6</v>
      </c>
      <c r="AK1356" s="19" t="str">
        <f>IF(ISNA(VLOOKUP(TRIM(G1356),dim_targetsresults!A:B,2,FALSE)),"",VLOOKUP(TRIM(G1356),dim_targetsresults!A:C,2,FALSE))</f>
        <v>MER Targets</v>
      </c>
      <c r="AL1356" s="19" t="str">
        <f>IF(ISNA(VLOOKUP(AK1356,dim_targetsresults!B:C,2,FALSE)),"",VLOOKUP(AK1356,dim_targetsresults!B:C,2,FALSE))</f>
        <v>W8imnja2Owd</v>
      </c>
      <c r="AM1356" s="19" t="str">
        <f>IF(ISNA(VLOOKUP(TRIM(D1356),dim_numeratordenominator!A:B,2,FALSE)),"",VLOOKUP(TRIM(D1356),dim_numeratordenominator!A:C,2,FALSE))</f>
        <v>Numerator</v>
      </c>
      <c r="AN1356" s="19" t="str">
        <f>IF(ISNA(VLOOKUP(AM1356,dim_numeratordenominator!B:C,2,FALSE)),"",VLOOKUP(AM1356,dim_numeratordenominator!B:C,2,FALSE))</f>
        <v>Som9NRMQqV7</v>
      </c>
      <c r="AO1356" s="19" t="str">
        <f>IF(ISNA(VLOOKUP(TRIM(E1356),dim_supporttype!A:B,2,FALSE)),"",VLOOKUP(TRIM(E1356),dim_supporttype!A:C,2,FALSE))</f>
        <v>No Support Type</v>
      </c>
      <c r="AP1356" s="19" t="str">
        <f>IF(ISNA(VLOOKUP(AO1356,dim_supporttype!B:C,2,FALSE)),"",VLOOKUP(AO1356,dim_supporttype!B:C,2,FALSE))</f>
        <v>npv1nsCoe0c</v>
      </c>
      <c r="AQ1356" s="19" t="str">
        <f>IF(ISNA(VLOOKUP(TRIM(F1356),dim_disaggs!A:B,2,FALSE)),"No Disagg",VLOOKUP(TRIM(F1356),dim_disaggs!A:B,2,FALSE))</f>
        <v>TB XpertPerfTest</v>
      </c>
      <c r="AR1356" s="19" t="str">
        <f>IF(ISNA(VLOOKUP(AQ1356,dim_disaggs!B:C,2,FALSE)),"",VLOOKUP(AQ1356,dim_disaggs!B:C,2,FALSE))</f>
        <v>beTmK39hCUg</v>
      </c>
      <c r="AS1356" s="72"/>
      <c r="AT1356" s="66"/>
      <c r="AU1356" s="72" t="s">
        <v>755</v>
      </c>
      <c r="AV1356" s="73" t="s">
        <v>755</v>
      </c>
      <c r="AW1356" s="66" t="s">
        <v>755</v>
      </c>
      <c r="AX1356" s="66" t="s">
        <v>755</v>
      </c>
      <c r="AY1356" s="20"/>
      <c r="AZ1356" s="20"/>
      <c r="BA1356" s="105" t="str">
        <f t="shared" si="198"/>
        <v/>
      </c>
      <c r="BB1356" s="20" t="str">
        <f t="shared" si="199"/>
        <v/>
      </c>
      <c r="BC1356" s="20"/>
      <c r="BD1356" s="20"/>
      <c r="BE1356" s="75" t="s">
        <v>755</v>
      </c>
      <c r="BF1356" s="73" t="s">
        <v>755</v>
      </c>
      <c r="BG1356" s="55" t="s">
        <v>755</v>
      </c>
      <c r="BH1356" s="76" t="s">
        <v>755</v>
      </c>
      <c r="BI1356" s="20" t="s">
        <v>755</v>
      </c>
      <c r="BJ1356" s="20" t="s">
        <v>755</v>
      </c>
      <c r="BK1356" s="55" t="s">
        <v>755</v>
      </c>
      <c r="BL1356" s="71" t="s">
        <v>755</v>
      </c>
      <c r="BM1356" s="77" t="s">
        <v>755</v>
      </c>
      <c r="BN1356" s="78" t="s">
        <v>755</v>
      </c>
      <c r="BO1356" s="77" t="s">
        <v>755</v>
      </c>
      <c r="BP1356" s="78" t="s">
        <v>755</v>
      </c>
    </row>
    <row r="1357" spans="1:68" s="3" customFormat="1" x14ac:dyDescent="0.2">
      <c r="A1357" s="20" t="s">
        <v>95</v>
      </c>
      <c r="B1357" s="20" t="s">
        <v>1389</v>
      </c>
      <c r="C1357" s="20" t="s">
        <v>886</v>
      </c>
      <c r="D1357" s="20" t="s">
        <v>1</v>
      </c>
      <c r="E1357" s="20" t="s">
        <v>138</v>
      </c>
      <c r="F1357" s="20" t="s">
        <v>2178</v>
      </c>
      <c r="G1357" s="20" t="s">
        <v>2442</v>
      </c>
      <c r="H1357" s="20" t="s">
        <v>2178</v>
      </c>
      <c r="I1357" s="19">
        <f t="shared" si="191"/>
        <v>48</v>
      </c>
      <c r="J1357" s="20" t="s">
        <v>755</v>
      </c>
      <c r="K1357" s="20" t="s">
        <v>616</v>
      </c>
      <c r="L1357" s="95" t="str">
        <f>IF(M1357&lt;&gt;"",IF(NOT(ISNA(INDEX(cc!B:B,MATCH(M1357,cc!A:A,0)))),INDEX(cc!B:B,MATCH(M1357,cc!A:A,0)),"0"),"")</f>
        <v>default</v>
      </c>
      <c r="M1357" s="97" t="s">
        <v>13</v>
      </c>
      <c r="N1357" s="28" t="str">
        <f t="shared" si="192"/>
        <v xml:space="preserve"> TARGET</v>
      </c>
      <c r="O1357" s="19" t="str">
        <f t="shared" si="194"/>
        <v>LAB_PTCQI_LAB (N, NoApp, TBAFBParticipPT) TARGET: LabSurvey</v>
      </c>
      <c r="P1357" s="19" t="str">
        <f t="shared" si="195"/>
        <v>LAB_PTCQI_LAB (N, NoApp, TBAFBParticipPT) TARGET: LabSurvey</v>
      </c>
      <c r="Q1357" s="19" t="str">
        <f t="shared" si="193"/>
        <v>LAB_PTCQI_LAB (N, NoApp, TBAFBParticipPT) TARGET</v>
      </c>
      <c r="R1357" s="19" t="str">
        <f t="shared" si="196"/>
        <v>LAB_PTCQI_LAB_N_NoApp_TBAFBParticipPT_TARGET</v>
      </c>
      <c r="S1357" s="19" t="str">
        <f t="shared" si="197"/>
        <v>LAB_PTCQI_LAB_N_NoApp_TBAFBParticipPT_TARGET</v>
      </c>
      <c r="T1357" s="19" t="b">
        <f>NOT(ISNA(VLOOKUP(B1357,dbcodes!A:B,2,FALSE)))</f>
        <v>1</v>
      </c>
      <c r="U1357" s="19" t="str">
        <f>IF(ISNA(VLOOKUP(B1357,dbcodes!A:B,2,FALSE)),des!R783,VLOOKUP(B1357,dbcodes!A:B,2,FALSE))</f>
        <v>LAB_PTCQI_LAB_N_NoApp_TBAFBParticipPT_TARGET</v>
      </c>
      <c r="V1357" s="20" t="s">
        <v>617</v>
      </c>
      <c r="W1357" s="107" t="str">
        <f>IF(ISNA(VLOOKUP(C1357,descriptions!A:B,2,FALSE)),des!V783,IF(G1357=" TARGET","Target ","")&amp;VLOOKUP(C1357,descriptions!A:B,2,FALSE))</f>
        <v>Target: Estimated obligated funding for key components of the HIV program supply chain for each partner type</v>
      </c>
      <c r="X1357" s="20" t="s">
        <v>65</v>
      </c>
      <c r="Y1357" s="20" t="s">
        <v>831</v>
      </c>
      <c r="Z1357" s="20" t="s">
        <v>836</v>
      </c>
      <c r="AA1357" s="20" t="s">
        <v>102</v>
      </c>
      <c r="AB1357" s="20" t="s">
        <v>603</v>
      </c>
      <c r="AC1357" s="19" t="str">
        <f>IF(AB1357&lt;&gt;"",IF(NOT(ISNA(INDEX(os!A:A,MATCH(AB1357,os!B:B,0)))),INDEX(os!A:A,MATCH(AB1357,os!B:B,0)),"0"),"")</f>
        <v>dAx4cVg6eMj</v>
      </c>
      <c r="AD1357" s="20" t="s">
        <v>830</v>
      </c>
      <c r="AE1357" s="20"/>
      <c r="AF1357" s="20"/>
      <c r="AG1357" s="20"/>
      <c r="AH1357" s="93" t="str">
        <f>IF(NOT(ISNA(VLOOKUP(B:B,ResultsTargets!A:A,1,0))),"TRUE","")</f>
        <v/>
      </c>
      <c r="AI1357" s="19" t="str">
        <f>IF(ISNA(VLOOKUP(C1357,dim_techarea!A:B,2,FALSE)),"",VLOOKUP(C1357,dim_techarea!A:B,2,FALSE))</f>
        <v>LAB_PTCQI_LAB</v>
      </c>
      <c r="AJ1357" s="19" t="str">
        <f>IF(ISNA(VLOOKUP(AI1357,dim_techarea!B:C,2,FALSE)),"",VLOOKUP(AI1357,dim_techarea!B:C,2,FALSE))</f>
        <v>aHQJlaowVA6</v>
      </c>
      <c r="AK1357" s="19" t="str">
        <f>IF(ISNA(VLOOKUP(TRIM(G1357),dim_targetsresults!A:B,2,FALSE)),"",VLOOKUP(TRIM(G1357),dim_targetsresults!A:C,2,FALSE))</f>
        <v>MER Targets</v>
      </c>
      <c r="AL1357" s="19" t="str">
        <f>IF(ISNA(VLOOKUP(AK1357,dim_targetsresults!B:C,2,FALSE)),"",VLOOKUP(AK1357,dim_targetsresults!B:C,2,FALSE))</f>
        <v>W8imnja2Owd</v>
      </c>
      <c r="AM1357" s="19" t="str">
        <f>IF(ISNA(VLOOKUP(TRIM(D1357),dim_numeratordenominator!A:B,2,FALSE)),"",VLOOKUP(TRIM(D1357),dim_numeratordenominator!A:C,2,FALSE))</f>
        <v>Numerator</v>
      </c>
      <c r="AN1357" s="19" t="str">
        <f>IF(ISNA(VLOOKUP(AM1357,dim_numeratordenominator!B:C,2,FALSE)),"",VLOOKUP(AM1357,dim_numeratordenominator!B:C,2,FALSE))</f>
        <v>Som9NRMQqV7</v>
      </c>
      <c r="AO1357" s="19" t="str">
        <f>IF(ISNA(VLOOKUP(TRIM(E1357),dim_supporttype!A:B,2,FALSE)),"",VLOOKUP(TRIM(E1357),dim_supporttype!A:C,2,FALSE))</f>
        <v>No Support Type</v>
      </c>
      <c r="AP1357" s="19" t="str">
        <f>IF(ISNA(VLOOKUP(AO1357,dim_supporttype!B:C,2,FALSE)),"",VLOOKUP(AO1357,dim_supporttype!B:C,2,FALSE))</f>
        <v>npv1nsCoe0c</v>
      </c>
      <c r="AQ1357" s="19" t="str">
        <f>IF(ISNA(VLOOKUP(TRIM(F1357),dim_disaggs!A:B,2,FALSE)),"No Disagg",VLOOKUP(TRIM(F1357),dim_disaggs!A:B,2,FALSE))</f>
        <v>TBAFBParticipPT</v>
      </c>
      <c r="AR1357" s="19" t="str">
        <f>IF(ISNA(VLOOKUP(AQ1357,dim_disaggs!B:C,2,FALSE)),"",VLOOKUP(AQ1357,dim_disaggs!B:C,2,FALSE))</f>
        <v>kZlcdoeXOUR</v>
      </c>
      <c r="AS1357" s="72"/>
      <c r="AT1357" s="66"/>
      <c r="AU1357" s="72" t="s">
        <v>755</v>
      </c>
      <c r="AV1357" s="73" t="s">
        <v>755</v>
      </c>
      <c r="AW1357" s="66" t="s">
        <v>755</v>
      </c>
      <c r="AX1357" s="66" t="s">
        <v>755</v>
      </c>
      <c r="AY1357" s="20"/>
      <c r="AZ1357" s="20"/>
      <c r="BA1357" s="105" t="str">
        <f t="shared" si="198"/>
        <v/>
      </c>
      <c r="BB1357" s="20" t="str">
        <f t="shared" si="199"/>
        <v/>
      </c>
      <c r="BC1357" s="20"/>
      <c r="BD1357" s="20"/>
      <c r="BE1357" s="75" t="s">
        <v>755</v>
      </c>
      <c r="BF1357" s="73" t="s">
        <v>755</v>
      </c>
      <c r="BG1357" s="55" t="s">
        <v>755</v>
      </c>
      <c r="BH1357" s="76" t="s">
        <v>755</v>
      </c>
      <c r="BI1357" s="20" t="s">
        <v>755</v>
      </c>
      <c r="BJ1357" s="20" t="s">
        <v>755</v>
      </c>
      <c r="BK1357" s="55" t="s">
        <v>755</v>
      </c>
      <c r="BL1357" s="71" t="s">
        <v>755</v>
      </c>
      <c r="BM1357" s="77" t="s">
        <v>755</v>
      </c>
      <c r="BN1357" s="78" t="s">
        <v>755</v>
      </c>
      <c r="BO1357" s="77" t="s">
        <v>755</v>
      </c>
      <c r="BP1357" s="78" t="s">
        <v>755</v>
      </c>
    </row>
    <row r="1358" spans="1:68" s="3" customFormat="1" x14ac:dyDescent="0.2">
      <c r="A1358" s="20" t="s">
        <v>95</v>
      </c>
      <c r="B1358" s="20" t="s">
        <v>1391</v>
      </c>
      <c r="C1358" s="20" t="s">
        <v>886</v>
      </c>
      <c r="D1358" s="20" t="s">
        <v>1</v>
      </c>
      <c r="E1358" s="20" t="s">
        <v>138</v>
      </c>
      <c r="F1358" s="20" t="s">
        <v>2179</v>
      </c>
      <c r="G1358" s="20" t="s">
        <v>2442</v>
      </c>
      <c r="H1358" s="20" t="s">
        <v>2179</v>
      </c>
      <c r="I1358" s="19">
        <f t="shared" si="191"/>
        <v>44</v>
      </c>
      <c r="J1358" s="20" t="s">
        <v>755</v>
      </c>
      <c r="K1358" s="20" t="s">
        <v>616</v>
      </c>
      <c r="L1358" s="95" t="str">
        <f>IF(M1358&lt;&gt;"",IF(NOT(ISNA(INDEX(cc!B:B,MATCH(M1358,cc!A:A,0)))),INDEX(cc!B:B,MATCH(M1358,cc!A:A,0)),"0"),"")</f>
        <v>default</v>
      </c>
      <c r="M1358" s="97" t="s">
        <v>13</v>
      </c>
      <c r="N1358" s="28" t="str">
        <f t="shared" si="192"/>
        <v xml:space="preserve"> TARGET</v>
      </c>
      <c r="O1358" s="19" t="str">
        <f t="shared" si="194"/>
        <v>LAB_PTCQI_LAB (N, NoApp, TBAFBPassPT) TARGET: LabSurvey</v>
      </c>
      <c r="P1358" s="19" t="str">
        <f t="shared" si="195"/>
        <v>LAB_PTCQI_LAB (N, NoApp, TBAFBPassPT) TARGET: LabSurvey</v>
      </c>
      <c r="Q1358" s="19" t="str">
        <f t="shared" si="193"/>
        <v>LAB_PTCQI_LAB (N, NoApp, TBAFBPassPT) TARGET</v>
      </c>
      <c r="R1358" s="19" t="str">
        <f t="shared" si="196"/>
        <v>LAB_PTCQI_LAB_N_NoApp_TBAFBPassPT_TARGET</v>
      </c>
      <c r="S1358" s="19" t="str">
        <f t="shared" si="197"/>
        <v>LAB_PTCQI_LAB_N_NoApp_TBAFBPassPT_TARGET</v>
      </c>
      <c r="T1358" s="19" t="b">
        <f>NOT(ISNA(VLOOKUP(B1358,dbcodes!A:B,2,FALSE)))</f>
        <v>1</v>
      </c>
      <c r="U1358" s="19" t="str">
        <f>IF(ISNA(VLOOKUP(B1358,dbcodes!A:B,2,FALSE)),des!R784,VLOOKUP(B1358,dbcodes!A:B,2,FALSE))</f>
        <v>LAB_PTCQI_LAB_N_NoApp_TBAFBPassPT_TARGET</v>
      </c>
      <c r="V1358" s="20" t="s">
        <v>617</v>
      </c>
      <c r="W1358" s="107" t="str">
        <f>IF(ISNA(VLOOKUP(C1358,descriptions!A:B,2,FALSE)),des!V784,IF(G1358=" TARGET","Target ","")&amp;VLOOKUP(C1358,descriptions!A:B,2,FALSE))</f>
        <v>Target: Estimated obligated funding for key components of the HIV program supply chain for each partner type</v>
      </c>
      <c r="X1358" s="20" t="s">
        <v>65</v>
      </c>
      <c r="Y1358" s="20" t="s">
        <v>831</v>
      </c>
      <c r="Z1358" s="20" t="s">
        <v>836</v>
      </c>
      <c r="AA1358" s="20" t="s">
        <v>102</v>
      </c>
      <c r="AB1358" s="20" t="s">
        <v>603</v>
      </c>
      <c r="AC1358" s="19" t="str">
        <f>IF(AB1358&lt;&gt;"",IF(NOT(ISNA(INDEX(os!A:A,MATCH(AB1358,os!B:B,0)))),INDEX(os!A:A,MATCH(AB1358,os!B:B,0)),"0"),"")</f>
        <v>dAx4cVg6eMj</v>
      </c>
      <c r="AD1358" s="20" t="s">
        <v>830</v>
      </c>
      <c r="AE1358" s="20"/>
      <c r="AF1358" s="20"/>
      <c r="AG1358" s="20"/>
      <c r="AH1358" s="93" t="str">
        <f>IF(NOT(ISNA(VLOOKUP(B:B,ResultsTargets!A:A,1,0))),"TRUE","")</f>
        <v/>
      </c>
      <c r="AI1358" s="19" t="str">
        <f>IF(ISNA(VLOOKUP(C1358,dim_techarea!A:B,2,FALSE)),"",VLOOKUP(C1358,dim_techarea!A:B,2,FALSE))</f>
        <v>LAB_PTCQI_LAB</v>
      </c>
      <c r="AJ1358" s="19" t="str">
        <f>IF(ISNA(VLOOKUP(AI1358,dim_techarea!B:C,2,FALSE)),"",VLOOKUP(AI1358,dim_techarea!B:C,2,FALSE))</f>
        <v>aHQJlaowVA6</v>
      </c>
      <c r="AK1358" s="19" t="str">
        <f>IF(ISNA(VLOOKUP(TRIM(G1358),dim_targetsresults!A:B,2,FALSE)),"",VLOOKUP(TRIM(G1358),dim_targetsresults!A:C,2,FALSE))</f>
        <v>MER Targets</v>
      </c>
      <c r="AL1358" s="19" t="str">
        <f>IF(ISNA(VLOOKUP(AK1358,dim_targetsresults!B:C,2,FALSE)),"",VLOOKUP(AK1358,dim_targetsresults!B:C,2,FALSE))</f>
        <v>W8imnja2Owd</v>
      </c>
      <c r="AM1358" s="19" t="str">
        <f>IF(ISNA(VLOOKUP(TRIM(D1358),dim_numeratordenominator!A:B,2,FALSE)),"",VLOOKUP(TRIM(D1358),dim_numeratordenominator!A:C,2,FALSE))</f>
        <v>Numerator</v>
      </c>
      <c r="AN1358" s="19" t="str">
        <f>IF(ISNA(VLOOKUP(AM1358,dim_numeratordenominator!B:C,2,FALSE)),"",VLOOKUP(AM1358,dim_numeratordenominator!B:C,2,FALSE))</f>
        <v>Som9NRMQqV7</v>
      </c>
      <c r="AO1358" s="19" t="str">
        <f>IF(ISNA(VLOOKUP(TRIM(E1358),dim_supporttype!A:B,2,FALSE)),"",VLOOKUP(TRIM(E1358),dim_supporttype!A:C,2,FALSE))</f>
        <v>No Support Type</v>
      </c>
      <c r="AP1358" s="19" t="str">
        <f>IF(ISNA(VLOOKUP(AO1358,dim_supporttype!B:C,2,FALSE)),"",VLOOKUP(AO1358,dim_supporttype!B:C,2,FALSE))</f>
        <v>npv1nsCoe0c</v>
      </c>
      <c r="AQ1358" s="19" t="str">
        <f>IF(ISNA(VLOOKUP(TRIM(F1358),dim_disaggs!A:B,2,FALSE)),"No Disagg",VLOOKUP(TRIM(F1358),dim_disaggs!A:B,2,FALSE))</f>
        <v>TBAFBPassPT</v>
      </c>
      <c r="AR1358" s="19" t="str">
        <f>IF(ISNA(VLOOKUP(AQ1358,dim_disaggs!B:C,2,FALSE)),"",VLOOKUP(AQ1358,dim_disaggs!B:C,2,FALSE))</f>
        <v>OjVWm124y5S</v>
      </c>
      <c r="AS1358" s="72"/>
      <c r="AT1358" s="66"/>
      <c r="AU1358" s="72" t="s">
        <v>755</v>
      </c>
      <c r="AV1358" s="73" t="s">
        <v>755</v>
      </c>
      <c r="AW1358" s="66" t="s">
        <v>755</v>
      </c>
      <c r="AX1358" s="66" t="s">
        <v>755</v>
      </c>
      <c r="AY1358" s="20"/>
      <c r="AZ1358" s="20"/>
      <c r="BA1358" s="105" t="str">
        <f t="shared" si="198"/>
        <v/>
      </c>
      <c r="BB1358" s="20" t="str">
        <f t="shared" si="199"/>
        <v/>
      </c>
      <c r="BC1358" s="20"/>
      <c r="BD1358" s="20"/>
      <c r="BE1358" s="75" t="s">
        <v>755</v>
      </c>
      <c r="BF1358" s="73" t="s">
        <v>755</v>
      </c>
      <c r="BG1358" s="55" t="s">
        <v>755</v>
      </c>
      <c r="BH1358" s="76" t="s">
        <v>755</v>
      </c>
      <c r="BI1358" s="20" t="s">
        <v>755</v>
      </c>
      <c r="BJ1358" s="20" t="s">
        <v>755</v>
      </c>
      <c r="BK1358" s="55" t="s">
        <v>755</v>
      </c>
      <c r="BL1358" s="71" t="s">
        <v>755</v>
      </c>
      <c r="BM1358" s="77" t="s">
        <v>755</v>
      </c>
      <c r="BN1358" s="78" t="s">
        <v>755</v>
      </c>
      <c r="BO1358" s="77" t="s">
        <v>755</v>
      </c>
      <c r="BP1358" s="78" t="s">
        <v>755</v>
      </c>
    </row>
    <row r="1359" spans="1:68" s="3" customFormat="1" x14ac:dyDescent="0.2">
      <c r="A1359" s="20" t="s">
        <v>95</v>
      </c>
      <c r="B1359" s="20" t="s">
        <v>1393</v>
      </c>
      <c r="C1359" s="20" t="s">
        <v>886</v>
      </c>
      <c r="D1359" s="20" t="s">
        <v>1</v>
      </c>
      <c r="E1359" s="20" t="s">
        <v>138</v>
      </c>
      <c r="F1359" s="20" t="s">
        <v>2180</v>
      </c>
      <c r="G1359" s="20" t="s">
        <v>2442</v>
      </c>
      <c r="H1359" s="20" t="s">
        <v>2180</v>
      </c>
      <c r="I1359" s="19">
        <f t="shared" ref="I1359:I1422" si="200">LEN(Q1359)</f>
        <v>46</v>
      </c>
      <c r="J1359" s="20" t="s">
        <v>755</v>
      </c>
      <c r="K1359" s="20" t="s">
        <v>616</v>
      </c>
      <c r="L1359" s="95" t="str">
        <f>IF(M1359&lt;&gt;"",IF(NOT(ISNA(INDEX(cc!B:B,MATCH(M1359,cc!A:A,0)))),INDEX(cc!B:B,MATCH(M1359,cc!A:A,0)),"0"),"")</f>
        <v>default</v>
      </c>
      <c r="M1359" s="97" t="s">
        <v>13</v>
      </c>
      <c r="N1359" s="28" t="str">
        <f t="shared" ref="N1359:N1422" si="201">IF(G1359=" RESULT","",G1359)</f>
        <v xml:space="preserve"> TARGET</v>
      </c>
      <c r="O1359" s="19" t="str">
        <f t="shared" si="194"/>
        <v>LAB_PTCQI_LAB (N, NoApp, TBAFBPerfTest) TARGET: LabSurvey</v>
      </c>
      <c r="P1359" s="19" t="str">
        <f t="shared" si="195"/>
        <v>LAB_PTCQI_LAB (N, NoApp, TBAFBPerfTest) TARGET: LabSurvey</v>
      </c>
      <c r="Q1359" s="19" t="str">
        <f t="shared" si="193"/>
        <v>LAB_PTCQI_LAB (N, NoApp, TBAFBPerfTest) TARGET</v>
      </c>
      <c r="R1359" s="19" t="str">
        <f t="shared" si="196"/>
        <v>LAB_PTCQI_LAB_N_NoApp_TBAFBPerfTest_TARGET</v>
      </c>
      <c r="S1359" s="19" t="str">
        <f t="shared" si="197"/>
        <v>LAB_PTCQI_LAB_N_NoApp_TBAFBPerfTest_TARGET</v>
      </c>
      <c r="T1359" s="19" t="b">
        <f>NOT(ISNA(VLOOKUP(B1359,dbcodes!A:B,2,FALSE)))</f>
        <v>1</v>
      </c>
      <c r="U1359" s="19" t="str">
        <f>IF(ISNA(VLOOKUP(B1359,dbcodes!A:B,2,FALSE)),des!R785,VLOOKUP(B1359,dbcodes!A:B,2,FALSE))</f>
        <v>LAB_PTCQI_LAB_N_NoApp_TBAFBPerfTest_TARGET</v>
      </c>
      <c r="V1359" s="20" t="s">
        <v>617</v>
      </c>
      <c r="W1359" s="107">
        <f>IF(ISNA(VLOOKUP(C1359,descriptions!A:B,2,FALSE)),des!V785,IF(G1359=" TARGET","Target ","")&amp;VLOOKUP(C1359,descriptions!A:B,2,FALSE))</f>
        <v>0</v>
      </c>
      <c r="X1359" s="20" t="s">
        <v>4</v>
      </c>
      <c r="Y1359" s="20" t="s">
        <v>831</v>
      </c>
      <c r="Z1359" s="20" t="s">
        <v>836</v>
      </c>
      <c r="AA1359" s="20" t="s">
        <v>102</v>
      </c>
      <c r="AB1359" s="20" t="s">
        <v>605</v>
      </c>
      <c r="AC1359" s="19" t="str">
        <f>IF(AB1359&lt;&gt;"",IF(NOT(ISNA(INDEX(os!A:A,MATCH(AB1359,os!B:B,0)))),INDEX(os!A:A,MATCH(AB1359,os!B:B,0)),"0"),"")</f>
        <v>EmnAI84pv9E</v>
      </c>
      <c r="AD1359" s="20" t="s">
        <v>830</v>
      </c>
      <c r="AE1359" s="20"/>
      <c r="AF1359" s="20"/>
      <c r="AG1359" s="20"/>
      <c r="AH1359" s="93" t="str">
        <f>IF(NOT(ISNA(VLOOKUP(B:B,ResultsTargets!A:A,1,0))),"TRUE","")</f>
        <v/>
      </c>
      <c r="AI1359" s="19" t="str">
        <f>IF(ISNA(VLOOKUP(C1359,dim_techarea!A:B,2,FALSE)),"",VLOOKUP(C1359,dim_techarea!A:B,2,FALSE))</f>
        <v>LAB_PTCQI_LAB</v>
      </c>
      <c r="AJ1359" s="19" t="str">
        <f>IF(ISNA(VLOOKUP(AI1359,dim_techarea!B:C,2,FALSE)),"",VLOOKUP(AI1359,dim_techarea!B:C,2,FALSE))</f>
        <v>aHQJlaowVA6</v>
      </c>
      <c r="AK1359" s="19" t="str">
        <f>IF(ISNA(VLOOKUP(TRIM(G1359),dim_targetsresults!A:B,2,FALSE)),"",VLOOKUP(TRIM(G1359),dim_targetsresults!A:C,2,FALSE))</f>
        <v>MER Targets</v>
      </c>
      <c r="AL1359" s="19" t="str">
        <f>IF(ISNA(VLOOKUP(AK1359,dim_targetsresults!B:C,2,FALSE)),"",VLOOKUP(AK1359,dim_targetsresults!B:C,2,FALSE))</f>
        <v>W8imnja2Owd</v>
      </c>
      <c r="AM1359" s="19" t="str">
        <f>IF(ISNA(VLOOKUP(TRIM(D1359),dim_numeratordenominator!A:B,2,FALSE)),"",VLOOKUP(TRIM(D1359),dim_numeratordenominator!A:C,2,FALSE))</f>
        <v>Numerator</v>
      </c>
      <c r="AN1359" s="19" t="str">
        <f>IF(ISNA(VLOOKUP(AM1359,dim_numeratordenominator!B:C,2,FALSE)),"",VLOOKUP(AM1359,dim_numeratordenominator!B:C,2,FALSE))</f>
        <v>Som9NRMQqV7</v>
      </c>
      <c r="AO1359" s="19" t="str">
        <f>IF(ISNA(VLOOKUP(TRIM(E1359),dim_supporttype!A:B,2,FALSE)),"",VLOOKUP(TRIM(E1359),dim_supporttype!A:C,2,FALSE))</f>
        <v>No Support Type</v>
      </c>
      <c r="AP1359" s="19" t="str">
        <f>IF(ISNA(VLOOKUP(AO1359,dim_supporttype!B:C,2,FALSE)),"",VLOOKUP(AO1359,dim_supporttype!B:C,2,FALSE))</f>
        <v>npv1nsCoe0c</v>
      </c>
      <c r="AQ1359" s="19" t="str">
        <f>IF(ISNA(VLOOKUP(TRIM(F1359),dim_disaggs!A:B,2,FALSE)),"No Disagg",VLOOKUP(TRIM(F1359),dim_disaggs!A:B,2,FALSE))</f>
        <v>TBAFBPerfTest</v>
      </c>
      <c r="AR1359" s="19" t="str">
        <f>IF(ISNA(VLOOKUP(AQ1359,dim_disaggs!B:C,2,FALSE)),"",VLOOKUP(AQ1359,dim_disaggs!B:C,2,FALSE))</f>
        <v>sUVGE2Bk9JK</v>
      </c>
      <c r="AS1359" s="72"/>
      <c r="AT1359" s="66"/>
      <c r="AU1359" s="72" t="s">
        <v>755</v>
      </c>
      <c r="AV1359" s="73" t="s">
        <v>755</v>
      </c>
      <c r="AW1359" s="66" t="s">
        <v>755</v>
      </c>
      <c r="AX1359" s="66" t="s">
        <v>755</v>
      </c>
      <c r="AY1359" s="20"/>
      <c r="AZ1359" s="20"/>
      <c r="BA1359" s="105" t="str">
        <f t="shared" si="198"/>
        <v/>
      </c>
      <c r="BB1359" s="20" t="str">
        <f t="shared" si="199"/>
        <v/>
      </c>
      <c r="BC1359" s="20"/>
      <c r="BD1359" s="20"/>
      <c r="BE1359" s="75" t="s">
        <v>755</v>
      </c>
      <c r="BF1359" s="73" t="s">
        <v>755</v>
      </c>
      <c r="BG1359" s="55" t="s">
        <v>755</v>
      </c>
      <c r="BH1359" s="76" t="s">
        <v>755</v>
      </c>
      <c r="BI1359" s="20" t="s">
        <v>755</v>
      </c>
      <c r="BJ1359" s="20" t="s">
        <v>755</v>
      </c>
      <c r="BK1359" s="55" t="s">
        <v>755</v>
      </c>
      <c r="BL1359" s="71" t="s">
        <v>755</v>
      </c>
      <c r="BM1359" s="77" t="s">
        <v>755</v>
      </c>
      <c r="BN1359" s="78" t="s">
        <v>755</v>
      </c>
      <c r="BO1359" s="77" t="s">
        <v>755</v>
      </c>
      <c r="BP1359" s="78" t="s">
        <v>755</v>
      </c>
    </row>
    <row r="1360" spans="1:68" s="3" customFormat="1" x14ac:dyDescent="0.2">
      <c r="A1360" s="20" t="s">
        <v>95</v>
      </c>
      <c r="B1360" s="20" t="s">
        <v>796</v>
      </c>
      <c r="C1360" s="20" t="s">
        <v>804</v>
      </c>
      <c r="D1360" s="20" t="s">
        <v>1</v>
      </c>
      <c r="E1360" s="20" t="s">
        <v>138</v>
      </c>
      <c r="F1360" s="20" t="s">
        <v>19813</v>
      </c>
      <c r="G1360" s="20" t="s">
        <v>20086</v>
      </c>
      <c r="H1360" s="20" t="s">
        <v>19813</v>
      </c>
      <c r="I1360" s="19">
        <f t="shared" si="200"/>
        <v>34</v>
      </c>
      <c r="J1360" s="20"/>
      <c r="K1360" s="20" t="s">
        <v>619</v>
      </c>
      <c r="L1360" s="95" t="str">
        <f>IF(M1360&lt;&gt;"",IF(NOT(ISNA(INDEX(cc!B:B,MATCH(M1360,cc!A:A,0)))),INDEX(cc!B:B,MATCH(M1360,cc!A:A,0)),"0"),"")</f>
        <v>default</v>
      </c>
      <c r="M1360" s="97" t="s">
        <v>13</v>
      </c>
      <c r="N1360" s="28" t="str">
        <f t="shared" si="201"/>
        <v/>
      </c>
      <c r="O1360" s="19" t="str">
        <f t="shared" si="194"/>
        <v>LAB_PTCQI_MIL (N, NoApp, LabCount): POCT Survey</v>
      </c>
      <c r="P1360" s="19" t="str">
        <f t="shared" si="195"/>
        <v>LAB_PTCQI_MIL (N, NoApp, LabCount): POCT Survey</v>
      </c>
      <c r="Q1360" s="19" t="str">
        <f t="shared" si="193"/>
        <v>LAB_PTCQI_MIL (N, NoApp, LabCount)</v>
      </c>
      <c r="R1360" s="19" t="str">
        <f t="shared" si="196"/>
        <v>LAB_PTCQI_MIL_N_NoApp_LabCount</v>
      </c>
      <c r="S1360" s="19" t="str">
        <f t="shared" si="197"/>
        <v>LAB_PTCQI_MIL_N_NoApp_LabCount_</v>
      </c>
      <c r="T1360" s="19" t="b">
        <f>NOT(ISNA(VLOOKUP(B1360,dbcodes!A:B,2,FALSE)))</f>
        <v>1</v>
      </c>
      <c r="U1360" s="19" t="str">
        <f>IF(ISNA(VLOOKUP(B1360,dbcodes!A:B,2,FALSE)),des!R786,VLOOKUP(B1360,dbcodes!A:B,2,FALSE))</f>
        <v>LAB_PTCQI_MIL_N_NoApp_LabCount</v>
      </c>
      <c r="V1360" s="20" t="s">
        <v>802</v>
      </c>
      <c r="W1360" s="107">
        <f>IF(ISNA(VLOOKUP(C1360,descriptions!A:B,2,FALSE)),des!V786,IF(G1360=" TARGET","Target ","")&amp;VLOOKUP(C1360,descriptions!A:B,2,FALSE))</f>
        <v>0</v>
      </c>
      <c r="X1360" s="20" t="s">
        <v>4</v>
      </c>
      <c r="Y1360" s="20" t="s">
        <v>831</v>
      </c>
      <c r="Z1360" s="20" t="s">
        <v>836</v>
      </c>
      <c r="AA1360" s="20" t="s">
        <v>102</v>
      </c>
      <c r="AB1360" s="20" t="s">
        <v>755</v>
      </c>
      <c r="AC1360" s="19" t="str">
        <f>IF(AB1360&lt;&gt;"",IF(NOT(ISNA(INDEX(os!A:A,MATCH(AB1360,os!B:B,0)))),INDEX(os!A:A,MATCH(AB1360,os!B:B,0)),"0"),"")</f>
        <v/>
      </c>
      <c r="AD1360" s="20" t="s">
        <v>830</v>
      </c>
      <c r="AE1360" s="20"/>
      <c r="AF1360" s="20"/>
      <c r="AG1360" s="20"/>
      <c r="AH1360" s="93" t="str">
        <f>IF(NOT(ISNA(VLOOKUP(B:B,ResultsTargets!A:A,1,0))),"TRUE","")</f>
        <v/>
      </c>
      <c r="AI1360" s="19" t="str">
        <f>IF(ISNA(VLOOKUP(C1360,dim_techarea!A:B,2,FALSE)),"",VLOOKUP(C1360,dim_techarea!A:B,2,FALSE))</f>
        <v>LAB_PTCQI_MIL</v>
      </c>
      <c r="AJ1360" s="19" t="str">
        <f>IF(ISNA(VLOOKUP(AI1360,dim_techarea!B:C,2,FALSE)),"",VLOOKUP(AI1360,dim_techarea!B:C,2,FALSE))</f>
        <v>wqTMY7Lz77j</v>
      </c>
      <c r="AK1360" s="19" t="str">
        <f>IF(ISNA(VLOOKUP(TRIM(G1360),dim_targetsresults!A:B,2,FALSE)),"",VLOOKUP(TRIM(G1360),dim_targetsresults!A:C,2,FALSE))</f>
        <v>MER Results</v>
      </c>
      <c r="AL1360" s="19" t="str">
        <f>IF(ISNA(VLOOKUP(AK1360,dim_targetsresults!B:C,2,FALSE)),"",VLOOKUP(AK1360,dim_targetsresults!B:C,2,FALSE))</f>
        <v>Jh0jDM5yQ2E</v>
      </c>
      <c r="AM1360" s="19" t="str">
        <f>IF(ISNA(VLOOKUP(TRIM(D1360),dim_numeratordenominator!A:B,2,FALSE)),"",VLOOKUP(TRIM(D1360),dim_numeratordenominator!A:C,2,FALSE))</f>
        <v>Numerator</v>
      </c>
      <c r="AN1360" s="19" t="str">
        <f>IF(ISNA(VLOOKUP(AM1360,dim_numeratordenominator!B:C,2,FALSE)),"",VLOOKUP(AM1360,dim_numeratordenominator!B:C,2,FALSE))</f>
        <v>Som9NRMQqV7</v>
      </c>
      <c r="AO1360" s="19" t="str">
        <f>IF(ISNA(VLOOKUP(TRIM(E1360),dim_supporttype!A:B,2,FALSE)),"",VLOOKUP(TRIM(E1360),dim_supporttype!A:C,2,FALSE))</f>
        <v>No Support Type</v>
      </c>
      <c r="AP1360" s="19" t="str">
        <f>IF(ISNA(VLOOKUP(AO1360,dim_supporttype!B:C,2,FALSE)),"",VLOOKUP(AO1360,dim_supporttype!B:C,2,FALSE))</f>
        <v>npv1nsCoe0c</v>
      </c>
      <c r="AQ1360" s="19" t="str">
        <f>IF(ISNA(VLOOKUP(TRIM(F1360),dim_disaggs!A:B,2,FALSE)),"No Disagg",VLOOKUP(TRIM(F1360),dim_disaggs!A:B,2,FALSE))</f>
        <v>LabCount</v>
      </c>
      <c r="AR1360" s="19" t="str">
        <f>IF(ISNA(VLOOKUP(AQ1360,dim_disaggs!B:C,2,FALSE)),"",VLOOKUP(AQ1360,dim_disaggs!B:C,2,FALSE))</f>
        <v>A54qOQqaqcw</v>
      </c>
      <c r="AS1360" s="72"/>
      <c r="AT1360" s="66"/>
      <c r="AU1360" s="72" t="s">
        <v>755</v>
      </c>
      <c r="AV1360" s="73" t="s">
        <v>755</v>
      </c>
      <c r="AW1360" s="66" t="s">
        <v>755</v>
      </c>
      <c r="AX1360" s="66" t="s">
        <v>755</v>
      </c>
      <c r="AY1360" s="20"/>
      <c r="AZ1360" s="20"/>
      <c r="BA1360" s="105" t="str">
        <f t="shared" si="198"/>
        <v/>
      </c>
      <c r="BB1360" s="20" t="str">
        <f t="shared" si="199"/>
        <v/>
      </c>
      <c r="BC1360" s="20"/>
      <c r="BD1360" s="20"/>
      <c r="BE1360" s="75" t="s">
        <v>755</v>
      </c>
      <c r="BF1360" s="73" t="s">
        <v>755</v>
      </c>
      <c r="BG1360" s="55" t="s">
        <v>755</v>
      </c>
      <c r="BH1360" s="76" t="s">
        <v>755</v>
      </c>
      <c r="BI1360" s="20" t="s">
        <v>755</v>
      </c>
      <c r="BJ1360" s="20" t="s">
        <v>755</v>
      </c>
      <c r="BK1360" s="55" t="s">
        <v>755</v>
      </c>
      <c r="BL1360" s="71" t="s">
        <v>755</v>
      </c>
      <c r="BM1360" s="77" t="s">
        <v>755</v>
      </c>
      <c r="BN1360" s="78" t="s">
        <v>755</v>
      </c>
      <c r="BO1360" s="77" t="s">
        <v>755</v>
      </c>
      <c r="BP1360" s="78" t="s">
        <v>755</v>
      </c>
    </row>
    <row r="1361" spans="1:68" s="3" customFormat="1" x14ac:dyDescent="0.2">
      <c r="A1361" s="20" t="s">
        <v>95</v>
      </c>
      <c r="B1361" s="20" t="s">
        <v>795</v>
      </c>
      <c r="C1361" s="20" t="s">
        <v>804</v>
      </c>
      <c r="D1361" s="20" t="s">
        <v>1</v>
      </c>
      <c r="E1361" s="20" t="s">
        <v>138</v>
      </c>
      <c r="F1361" s="20" t="s">
        <v>793</v>
      </c>
      <c r="G1361" s="20" t="s">
        <v>20086</v>
      </c>
      <c r="H1361" s="20" t="s">
        <v>794</v>
      </c>
      <c r="I1361" s="19">
        <f t="shared" si="200"/>
        <v>38</v>
      </c>
      <c r="J1361" s="20"/>
      <c r="K1361" s="20" t="s">
        <v>616</v>
      </c>
      <c r="L1361" s="95" t="str">
        <f>IF(M1361&lt;&gt;"",IF(NOT(ISNA(INDEX(cc!B:B,MATCH(M1361,cc!A:A,0)))),INDEX(cc!B:B,MATCH(M1361,cc!A:A,0)),"0"),"")</f>
        <v>default</v>
      </c>
      <c r="M1361" s="97" t="s">
        <v>13</v>
      </c>
      <c r="N1361" s="28" t="str">
        <f t="shared" si="201"/>
        <v/>
      </c>
      <c r="O1361" s="19" t="str">
        <f t="shared" si="194"/>
        <v>LAB_PTCQI_MIL (N, NoApp, LabCount DoD Only): LabSurvey</v>
      </c>
      <c r="P1361" s="19" t="str">
        <f t="shared" si="195"/>
        <v>LAB_PTCQI_MIL (N, NoApp, LabCount DoD Only): LabSurvey</v>
      </c>
      <c r="Q1361" s="19" t="str">
        <f t="shared" si="193"/>
        <v>LAB_PTCQI_MIL (N, NoApp, LabCount DoD)</v>
      </c>
      <c r="R1361" s="19" t="str">
        <f t="shared" si="196"/>
        <v>LAB_PTCQI_MIL_N_NoApp_LabCount_DoD</v>
      </c>
      <c r="S1361" s="19" t="str">
        <f t="shared" si="197"/>
        <v>LAB_PTCQI_MIL_N_NoApp_LabCount_DoD_</v>
      </c>
      <c r="T1361" s="19" t="b">
        <f>NOT(ISNA(VLOOKUP(B1361,dbcodes!A:B,2,FALSE)))</f>
        <v>1</v>
      </c>
      <c r="U1361" s="19" t="str">
        <f>IF(ISNA(VLOOKUP(B1361,dbcodes!A:B,2,FALSE)),des!R787,VLOOKUP(B1361,dbcodes!A:B,2,FALSE))</f>
        <v>LAB_PTCQI_MIL_N_NoApp_LabCount_DoD</v>
      </c>
      <c r="V1361" s="20" t="s">
        <v>801</v>
      </c>
      <c r="W1361" s="107">
        <f>IF(ISNA(VLOOKUP(C1361,descriptions!A:B,2,FALSE)),des!V787,IF(G1361=" TARGET","Target ","")&amp;VLOOKUP(C1361,descriptions!A:B,2,FALSE))</f>
        <v>0</v>
      </c>
      <c r="X1361" s="20" t="s">
        <v>4</v>
      </c>
      <c r="Y1361" s="20" t="s">
        <v>831</v>
      </c>
      <c r="Z1361" s="20" t="s">
        <v>836</v>
      </c>
      <c r="AA1361" s="20" t="s">
        <v>102</v>
      </c>
      <c r="AB1361" s="20" t="s">
        <v>755</v>
      </c>
      <c r="AC1361" s="19" t="str">
        <f>IF(AB1361&lt;&gt;"",IF(NOT(ISNA(INDEX(os!A:A,MATCH(AB1361,os!B:B,0)))),INDEX(os!A:A,MATCH(AB1361,os!B:B,0)),"0"),"")</f>
        <v/>
      </c>
      <c r="AD1361" s="20" t="s">
        <v>830</v>
      </c>
      <c r="AE1361" s="20"/>
      <c r="AF1361" s="20"/>
      <c r="AG1361" s="20"/>
      <c r="AH1361" s="93" t="str">
        <f>IF(NOT(ISNA(VLOOKUP(B:B,ResultsTargets!A:A,1,0))),"TRUE","")</f>
        <v/>
      </c>
      <c r="AI1361" s="19" t="str">
        <f>IF(ISNA(VLOOKUP(C1361,dim_techarea!A:B,2,FALSE)),"",VLOOKUP(C1361,dim_techarea!A:B,2,FALSE))</f>
        <v>LAB_PTCQI_MIL</v>
      </c>
      <c r="AJ1361" s="19" t="str">
        <f>IF(ISNA(VLOOKUP(AI1361,dim_techarea!B:C,2,FALSE)),"",VLOOKUP(AI1361,dim_techarea!B:C,2,FALSE))</f>
        <v>wqTMY7Lz77j</v>
      </c>
      <c r="AK1361" s="19" t="str">
        <f>IF(ISNA(VLOOKUP(TRIM(G1361),dim_targetsresults!A:B,2,FALSE)),"",VLOOKUP(TRIM(G1361),dim_targetsresults!A:C,2,FALSE))</f>
        <v>MER Results</v>
      </c>
      <c r="AL1361" s="19" t="str">
        <f>IF(ISNA(VLOOKUP(AK1361,dim_targetsresults!B:C,2,FALSE)),"",VLOOKUP(AK1361,dim_targetsresults!B:C,2,FALSE))</f>
        <v>Jh0jDM5yQ2E</v>
      </c>
      <c r="AM1361" s="19" t="str">
        <f>IF(ISNA(VLOOKUP(TRIM(D1361),dim_numeratordenominator!A:B,2,FALSE)),"",VLOOKUP(TRIM(D1361),dim_numeratordenominator!A:C,2,FALSE))</f>
        <v>Numerator</v>
      </c>
      <c r="AN1361" s="19" t="str">
        <f>IF(ISNA(VLOOKUP(AM1361,dim_numeratordenominator!B:C,2,FALSE)),"",VLOOKUP(AM1361,dim_numeratordenominator!B:C,2,FALSE))</f>
        <v>Som9NRMQqV7</v>
      </c>
      <c r="AO1361" s="19" t="str">
        <f>IF(ISNA(VLOOKUP(TRIM(E1361),dim_supporttype!A:B,2,FALSE)),"",VLOOKUP(TRIM(E1361),dim_supporttype!A:C,2,FALSE))</f>
        <v>No Support Type</v>
      </c>
      <c r="AP1361" s="19" t="str">
        <f>IF(ISNA(VLOOKUP(AO1361,dim_supporttype!B:C,2,FALSE)),"",VLOOKUP(AO1361,dim_supporttype!B:C,2,FALSE))</f>
        <v>npv1nsCoe0c</v>
      </c>
      <c r="AQ1361" s="19" t="str">
        <f>IF(ISNA(VLOOKUP(TRIM(F1361),dim_disaggs!A:B,2,FALSE)),"No Disagg",VLOOKUP(TRIM(F1361),dim_disaggs!A:B,2,FALSE))</f>
        <v>LabCount DoD Only</v>
      </c>
      <c r="AR1361" s="19" t="str">
        <f>IF(ISNA(VLOOKUP(AQ1361,dim_disaggs!B:C,2,FALSE)),"",VLOOKUP(AQ1361,dim_disaggs!B:C,2,FALSE))</f>
        <v>NwOSlwpxRTe</v>
      </c>
      <c r="AS1361" s="72"/>
      <c r="AT1361" s="66"/>
      <c r="AU1361" s="72" t="s">
        <v>755</v>
      </c>
      <c r="AV1361" s="73" t="s">
        <v>755</v>
      </c>
      <c r="AW1361" s="66" t="s">
        <v>755</v>
      </c>
      <c r="AX1361" s="66" t="s">
        <v>755</v>
      </c>
      <c r="AY1361" s="20"/>
      <c r="AZ1361" s="20"/>
      <c r="BA1361" s="105" t="str">
        <f t="shared" si="198"/>
        <v/>
      </c>
      <c r="BB1361" s="20" t="str">
        <f t="shared" si="199"/>
        <v/>
      </c>
      <c r="BC1361" s="20"/>
      <c r="BD1361" s="20"/>
      <c r="BE1361" s="75" t="s">
        <v>755</v>
      </c>
      <c r="BF1361" s="73" t="s">
        <v>755</v>
      </c>
      <c r="BG1361" s="55" t="s">
        <v>755</v>
      </c>
      <c r="BH1361" s="76" t="s">
        <v>755</v>
      </c>
      <c r="BI1361" s="20" t="s">
        <v>755</v>
      </c>
      <c r="BJ1361" s="20" t="s">
        <v>755</v>
      </c>
      <c r="BK1361" s="55" t="s">
        <v>755</v>
      </c>
      <c r="BL1361" s="71" t="s">
        <v>755</v>
      </c>
      <c r="BM1361" s="77" t="s">
        <v>755</v>
      </c>
      <c r="BN1361" s="78" t="s">
        <v>755</v>
      </c>
      <c r="BO1361" s="77" t="s">
        <v>755</v>
      </c>
      <c r="BP1361" s="78" t="s">
        <v>755</v>
      </c>
    </row>
    <row r="1362" spans="1:68" x14ac:dyDescent="0.2">
      <c r="A1362" s="20" t="s">
        <v>95</v>
      </c>
      <c r="B1362" s="20" t="s">
        <v>1409</v>
      </c>
      <c r="C1362" s="20" t="s">
        <v>888</v>
      </c>
      <c r="D1362" s="20" t="s">
        <v>1</v>
      </c>
      <c r="E1362" s="20" t="s">
        <v>138</v>
      </c>
      <c r="F1362" s="20" t="s">
        <v>2188</v>
      </c>
      <c r="G1362" s="20" t="s">
        <v>20086</v>
      </c>
      <c r="H1362" s="20" t="s">
        <v>2188</v>
      </c>
      <c r="I1362" s="19">
        <f t="shared" si="200"/>
        <v>35</v>
      </c>
      <c r="J1362" s="20" t="s">
        <v>755</v>
      </c>
      <c r="K1362" s="20" t="s">
        <v>619</v>
      </c>
      <c r="L1362" s="95" t="str">
        <f>IF(M1362&lt;&gt;"",IF(NOT(ISNA(INDEX(cc!B:B,MATCH(M1362,cc!A:A,0)))),INDEX(cc!B:B,MATCH(M1362,cc!A:A,0)),"0"),"")</f>
        <v>default</v>
      </c>
      <c r="M1362" s="97" t="s">
        <v>13</v>
      </c>
      <c r="N1362" s="28" t="str">
        <f t="shared" si="201"/>
        <v/>
      </c>
      <c r="O1362" s="19" t="str">
        <f t="shared" si="194"/>
        <v>LAB_PTCQI_POCT (N, NoApp, AccLevel): POCT Survey</v>
      </c>
      <c r="P1362" s="19" t="str">
        <f t="shared" si="195"/>
        <v>LAB_PTCQI_POCT (N, NoApp, AccLevel): POCT Survey</v>
      </c>
      <c r="Q1362" s="19" t="str">
        <f t="shared" si="193"/>
        <v>LAB_PTCQI_POCT (N, NoApp, AccLevel)</v>
      </c>
      <c r="R1362" s="19" t="str">
        <f t="shared" si="196"/>
        <v>LAB_PTCQI_POCT_N_NoApp_AccLevel</v>
      </c>
      <c r="S1362" s="19" t="str">
        <f t="shared" si="197"/>
        <v>LAB_PTCQI_POCT_N_NoApp_AccLevel_</v>
      </c>
      <c r="T1362" s="19" t="b">
        <f>NOT(ISNA(VLOOKUP(B1362,dbcodes!A:B,2,FALSE)))</f>
        <v>1</v>
      </c>
      <c r="U1362" s="19" t="str">
        <f>IF(ISNA(VLOOKUP(B1362,dbcodes!A:B,2,FALSE)),des!R788,VLOOKUP(B1362,dbcodes!A:B,2,FALSE))</f>
        <v>LAB_PTCQI_POCT_N_NoApp_AccLevel</v>
      </c>
      <c r="V1362" s="20" t="s">
        <v>618</v>
      </c>
      <c r="W1362" s="107">
        <f>IF(ISNA(VLOOKUP(C1362,descriptions!A:B,2,FALSE)),des!V788,IF(G1362=" TARGET","Target ","")&amp;VLOOKUP(C1362,descriptions!A:B,2,FALSE))</f>
        <v>0</v>
      </c>
      <c r="X1362" s="20" t="s">
        <v>65</v>
      </c>
      <c r="Y1362" s="20" t="s">
        <v>831</v>
      </c>
      <c r="Z1362" s="20" t="s">
        <v>836</v>
      </c>
      <c r="AA1362" s="20" t="s">
        <v>102</v>
      </c>
      <c r="AB1362" s="20" t="s">
        <v>606</v>
      </c>
      <c r="AC1362" s="19" t="str">
        <f>IF(AB1362&lt;&gt;"",IF(NOT(ISNA(INDEX(os!A:A,MATCH(AB1362,os!B:B,0)))),INDEX(os!A:A,MATCH(AB1362,os!B:B,0)),"0"),"")</f>
        <v>TpXEzio85br</v>
      </c>
      <c r="AD1362" s="20" t="s">
        <v>830</v>
      </c>
      <c r="AH1362" s="93" t="str">
        <f>IF(NOT(ISNA(VLOOKUP(B:B,ResultsTargets!A:A,1,0))),"TRUE","")</f>
        <v/>
      </c>
      <c r="AI1362" s="19" t="str">
        <f>IF(ISNA(VLOOKUP(C1362,dim_techarea!A:B,2,FALSE)),"",VLOOKUP(C1362,dim_techarea!A:B,2,FALSE))</f>
        <v>LAB_PTCQI_POCT</v>
      </c>
      <c r="AJ1362" s="19" t="str">
        <f>IF(ISNA(VLOOKUP(AI1362,dim_techarea!B:C,2,FALSE)),"",VLOOKUP(AI1362,dim_techarea!B:C,2,FALSE))</f>
        <v>R13YwA6fa98</v>
      </c>
      <c r="AK1362" s="19" t="str">
        <f>IF(ISNA(VLOOKUP(TRIM(G1362),dim_targetsresults!A:B,2,FALSE)),"",VLOOKUP(TRIM(G1362),dim_targetsresults!A:C,2,FALSE))</f>
        <v>MER Results</v>
      </c>
      <c r="AL1362" s="19" t="str">
        <f>IF(ISNA(VLOOKUP(AK1362,dim_targetsresults!B:C,2,FALSE)),"",VLOOKUP(AK1362,dim_targetsresults!B:C,2,FALSE))</f>
        <v>Jh0jDM5yQ2E</v>
      </c>
      <c r="AM1362" s="19" t="str">
        <f>IF(ISNA(VLOOKUP(TRIM(D1362),dim_numeratordenominator!A:B,2,FALSE)),"",VLOOKUP(TRIM(D1362),dim_numeratordenominator!A:C,2,FALSE))</f>
        <v>Numerator</v>
      </c>
      <c r="AN1362" s="19" t="str">
        <f>IF(ISNA(VLOOKUP(AM1362,dim_numeratordenominator!B:C,2,FALSE)),"",VLOOKUP(AM1362,dim_numeratordenominator!B:C,2,FALSE))</f>
        <v>Som9NRMQqV7</v>
      </c>
      <c r="AO1362" s="19" t="str">
        <f>IF(ISNA(VLOOKUP(TRIM(E1362),dim_supporttype!A:B,2,FALSE)),"",VLOOKUP(TRIM(E1362),dim_supporttype!A:C,2,FALSE))</f>
        <v>No Support Type</v>
      </c>
      <c r="AP1362" s="19" t="str">
        <f>IF(ISNA(VLOOKUP(AO1362,dim_supporttype!B:C,2,FALSE)),"",VLOOKUP(AO1362,dim_supporttype!B:C,2,FALSE))</f>
        <v>npv1nsCoe0c</v>
      </c>
      <c r="AQ1362" s="19" t="str">
        <f>IF(ISNA(VLOOKUP(TRIM(F1362),dim_disaggs!A:B,2,FALSE)),"No Disagg",VLOOKUP(TRIM(F1362),dim_disaggs!A:B,2,FALSE))</f>
        <v>AccLevel</v>
      </c>
      <c r="AR1362" s="19" t="str">
        <f>IF(ISNA(VLOOKUP(AQ1362,dim_disaggs!B:C,2,FALSE)),"",VLOOKUP(AQ1362,dim_disaggs!B:C,2,FALSE))</f>
        <v>JVJ1oyIMKiY</v>
      </c>
      <c r="AU1362" s="72" t="s">
        <v>755</v>
      </c>
      <c r="AV1362" s="73" t="s">
        <v>755</v>
      </c>
      <c r="AW1362" s="66" t="s">
        <v>755</v>
      </c>
      <c r="AX1362" s="66" t="s">
        <v>755</v>
      </c>
      <c r="BA1362" s="105" t="str">
        <f t="shared" si="198"/>
        <v/>
      </c>
      <c r="BB1362" s="20" t="str">
        <f t="shared" si="199"/>
        <v/>
      </c>
      <c r="BE1362" s="75" t="s">
        <v>755</v>
      </c>
      <c r="BF1362" s="73" t="s">
        <v>755</v>
      </c>
      <c r="BG1362" s="55" t="s">
        <v>755</v>
      </c>
      <c r="BH1362" s="76" t="s">
        <v>755</v>
      </c>
      <c r="BI1362" s="20" t="s">
        <v>755</v>
      </c>
      <c r="BJ1362" s="20" t="s">
        <v>755</v>
      </c>
      <c r="BK1362" s="55" t="s">
        <v>755</v>
      </c>
      <c r="BL1362" s="71" t="s">
        <v>755</v>
      </c>
      <c r="BM1362" s="77" t="s">
        <v>755</v>
      </c>
      <c r="BN1362" s="78" t="s">
        <v>755</v>
      </c>
      <c r="BO1362" s="77" t="s">
        <v>755</v>
      </c>
      <c r="BP1362" s="78" t="s">
        <v>755</v>
      </c>
    </row>
    <row r="1363" spans="1:68" x14ac:dyDescent="0.2">
      <c r="A1363" s="20" t="s">
        <v>95</v>
      </c>
      <c r="B1363" s="20" t="s">
        <v>1411</v>
      </c>
      <c r="C1363" s="20" t="s">
        <v>888</v>
      </c>
      <c r="D1363" s="20" t="s">
        <v>1</v>
      </c>
      <c r="E1363" s="20" t="s">
        <v>138</v>
      </c>
      <c r="F1363" s="20" t="s">
        <v>2166</v>
      </c>
      <c r="G1363" s="20" t="s">
        <v>20086</v>
      </c>
      <c r="H1363" s="20" t="s">
        <v>2166</v>
      </c>
      <c r="I1363" s="19">
        <f t="shared" si="200"/>
        <v>37</v>
      </c>
      <c r="J1363" s="20" t="s">
        <v>755</v>
      </c>
      <c r="K1363" s="20" t="s">
        <v>619</v>
      </c>
      <c r="L1363" s="95" t="str">
        <f>IF(M1363&lt;&gt;"",IF(NOT(ISNA(INDEX(cc!B:B,MATCH(M1363,cc!A:A,0)))),INDEX(cc!B:B,MATCH(M1363,cc!A:A,0)),"0"),"")</f>
        <v>default</v>
      </c>
      <c r="M1363" s="97" t="s">
        <v>13</v>
      </c>
      <c r="N1363" s="28" t="str">
        <f t="shared" si="201"/>
        <v/>
      </c>
      <c r="O1363" s="19" t="str">
        <f t="shared" si="194"/>
        <v>LAB_PTCQI_POCT (N, NoApp, AccProgram): POCT Survey</v>
      </c>
      <c r="P1363" s="19" t="str">
        <f t="shared" si="195"/>
        <v>LAB_PTCQI_POCT (N, NoApp, AccProgram): POCT Survey</v>
      </c>
      <c r="Q1363" s="19" t="str">
        <f t="shared" si="193"/>
        <v>LAB_PTCQI_POCT (N, NoApp, AccProgram)</v>
      </c>
      <c r="R1363" s="19" t="str">
        <f t="shared" si="196"/>
        <v>LAB_PTCQI_POCT_N_NoApp_AccProgram</v>
      </c>
      <c r="S1363" s="19" t="str">
        <f t="shared" si="197"/>
        <v>LAB_PTCQI_POCT_N_NoApp_AccProgram_</v>
      </c>
      <c r="T1363" s="19" t="b">
        <f>NOT(ISNA(VLOOKUP(B1363,dbcodes!A:B,2,FALSE)))</f>
        <v>1</v>
      </c>
      <c r="U1363" s="19" t="str">
        <f>IF(ISNA(VLOOKUP(B1363,dbcodes!A:B,2,FALSE)),des!R789,VLOOKUP(B1363,dbcodes!A:B,2,FALSE))</f>
        <v>LAB_PTCQI_POCT_N_NoApp_AccProgram</v>
      </c>
      <c r="V1363" s="20" t="s">
        <v>618</v>
      </c>
      <c r="W1363" s="107">
        <f>IF(ISNA(VLOOKUP(C1363,descriptions!A:B,2,FALSE)),des!V789,IF(G1363=" TARGET","Target ","")&amp;VLOOKUP(C1363,descriptions!A:B,2,FALSE))</f>
        <v>0</v>
      </c>
      <c r="X1363" s="20" t="s">
        <v>4</v>
      </c>
      <c r="Y1363" s="20" t="s">
        <v>831</v>
      </c>
      <c r="Z1363" s="20" t="s">
        <v>836</v>
      </c>
      <c r="AA1363" s="20" t="s">
        <v>102</v>
      </c>
      <c r="AB1363" s="20" t="s">
        <v>605</v>
      </c>
      <c r="AC1363" s="19" t="str">
        <f>IF(AB1363&lt;&gt;"",IF(NOT(ISNA(INDEX(os!A:A,MATCH(AB1363,os!B:B,0)))),INDEX(os!A:A,MATCH(AB1363,os!B:B,0)),"0"),"")</f>
        <v>EmnAI84pv9E</v>
      </c>
      <c r="AD1363" s="20" t="s">
        <v>830</v>
      </c>
      <c r="AH1363" s="93" t="str">
        <f>IF(NOT(ISNA(VLOOKUP(B:B,ResultsTargets!A:A,1,0))),"TRUE","")</f>
        <v/>
      </c>
      <c r="AI1363" s="19" t="str">
        <f>IF(ISNA(VLOOKUP(C1363,dim_techarea!A:B,2,FALSE)),"",VLOOKUP(C1363,dim_techarea!A:B,2,FALSE))</f>
        <v>LAB_PTCQI_POCT</v>
      </c>
      <c r="AJ1363" s="19" t="str">
        <f>IF(ISNA(VLOOKUP(AI1363,dim_techarea!B:C,2,FALSE)),"",VLOOKUP(AI1363,dim_techarea!B:C,2,FALSE))</f>
        <v>R13YwA6fa98</v>
      </c>
      <c r="AK1363" s="19" t="str">
        <f>IF(ISNA(VLOOKUP(TRIM(G1363),dim_targetsresults!A:B,2,FALSE)),"",VLOOKUP(TRIM(G1363),dim_targetsresults!A:C,2,FALSE))</f>
        <v>MER Results</v>
      </c>
      <c r="AL1363" s="19" t="str">
        <f>IF(ISNA(VLOOKUP(AK1363,dim_targetsresults!B:C,2,FALSE)),"",VLOOKUP(AK1363,dim_targetsresults!B:C,2,FALSE))</f>
        <v>Jh0jDM5yQ2E</v>
      </c>
      <c r="AM1363" s="19" t="str">
        <f>IF(ISNA(VLOOKUP(TRIM(D1363),dim_numeratordenominator!A:B,2,FALSE)),"",VLOOKUP(TRIM(D1363),dim_numeratordenominator!A:C,2,FALSE))</f>
        <v>Numerator</v>
      </c>
      <c r="AN1363" s="19" t="str">
        <f>IF(ISNA(VLOOKUP(AM1363,dim_numeratordenominator!B:C,2,FALSE)),"",VLOOKUP(AM1363,dim_numeratordenominator!B:C,2,FALSE))</f>
        <v>Som9NRMQqV7</v>
      </c>
      <c r="AO1363" s="19" t="str">
        <f>IF(ISNA(VLOOKUP(TRIM(E1363),dim_supporttype!A:B,2,FALSE)),"",VLOOKUP(TRIM(E1363),dim_supporttype!A:C,2,FALSE))</f>
        <v>No Support Type</v>
      </c>
      <c r="AP1363" s="19" t="str">
        <f>IF(ISNA(VLOOKUP(AO1363,dim_supporttype!B:C,2,FALSE)),"",VLOOKUP(AO1363,dim_supporttype!B:C,2,FALSE))</f>
        <v>npv1nsCoe0c</v>
      </c>
      <c r="AQ1363" s="19" t="str">
        <f>IF(ISNA(VLOOKUP(TRIM(F1363),dim_disaggs!A:B,2,FALSE)),"No Disagg",VLOOKUP(TRIM(F1363),dim_disaggs!A:B,2,FALSE))</f>
        <v>AccProgram</v>
      </c>
      <c r="AR1363" s="19" t="str">
        <f>IF(ISNA(VLOOKUP(AQ1363,dim_disaggs!B:C,2,FALSE)),"",VLOOKUP(AQ1363,dim_disaggs!B:C,2,FALSE))</f>
        <v>kC8vmbESAVN</v>
      </c>
      <c r="AU1363" s="72" t="s">
        <v>755</v>
      </c>
      <c r="AV1363" s="73" t="s">
        <v>755</v>
      </c>
      <c r="AW1363" s="66" t="s">
        <v>755</v>
      </c>
      <c r="AX1363" s="66" t="s">
        <v>755</v>
      </c>
      <c r="BA1363" s="105" t="str">
        <f t="shared" si="198"/>
        <v/>
      </c>
      <c r="BB1363" s="20" t="str">
        <f t="shared" si="199"/>
        <v/>
      </c>
      <c r="BE1363" s="75" t="s">
        <v>755</v>
      </c>
      <c r="BF1363" s="73" t="s">
        <v>755</v>
      </c>
      <c r="BG1363" s="55" t="s">
        <v>755</v>
      </c>
      <c r="BH1363" s="76" t="s">
        <v>755</v>
      </c>
      <c r="BI1363" s="20" t="s">
        <v>755</v>
      </c>
      <c r="BJ1363" s="20" t="s">
        <v>755</v>
      </c>
      <c r="BK1363" s="55" t="s">
        <v>755</v>
      </c>
      <c r="BL1363" s="71" t="s">
        <v>755</v>
      </c>
      <c r="BM1363" s="77" t="s">
        <v>755</v>
      </c>
      <c r="BN1363" s="78" t="s">
        <v>755</v>
      </c>
      <c r="BO1363" s="77" t="s">
        <v>755</v>
      </c>
      <c r="BP1363" s="78" t="s">
        <v>755</v>
      </c>
    </row>
    <row r="1364" spans="1:68" x14ac:dyDescent="0.2">
      <c r="A1364" s="20" t="s">
        <v>95</v>
      </c>
      <c r="B1364" s="20" t="s">
        <v>1413</v>
      </c>
      <c r="C1364" s="20" t="s">
        <v>888</v>
      </c>
      <c r="D1364" s="20" t="s">
        <v>1</v>
      </c>
      <c r="E1364" s="20" t="s">
        <v>138</v>
      </c>
      <c r="F1364" s="20" t="s">
        <v>2168</v>
      </c>
      <c r="G1364" s="20" t="s">
        <v>20086</v>
      </c>
      <c r="H1364" s="20" t="s">
        <v>2168</v>
      </c>
      <c r="I1364" s="19">
        <f t="shared" si="200"/>
        <v>40</v>
      </c>
      <c r="J1364" s="20" t="s">
        <v>755</v>
      </c>
      <c r="K1364" s="20" t="s">
        <v>619</v>
      </c>
      <c r="L1364" s="95" t="str">
        <f>IF(M1364&lt;&gt;"",IF(NOT(ISNA(INDEX(cc!B:B,MATCH(M1364,cc!A:A,0)))),INDEX(cc!B:B,MATCH(M1364,cc!A:A,0)),"0"),"")</f>
        <v>default</v>
      </c>
      <c r="M1364" s="97" t="s">
        <v>13</v>
      </c>
      <c r="N1364" s="28" t="str">
        <f t="shared" si="201"/>
        <v/>
      </c>
      <c r="O1364" s="19" t="str">
        <f t="shared" si="194"/>
        <v>LAB_PTCQI_POCT (N, NoApp, EIDParticipPT): POCT Survey</v>
      </c>
      <c r="P1364" s="19" t="str">
        <f t="shared" si="195"/>
        <v>LAB_PTCQI_POCT (N, NoApp, EIDParticipPT): POCT Survey</v>
      </c>
      <c r="Q1364" s="19" t="str">
        <f t="shared" si="193"/>
        <v>LAB_PTCQI_POCT (N, NoApp, EIDParticipPT)</v>
      </c>
      <c r="R1364" s="19" t="str">
        <f t="shared" si="196"/>
        <v>LAB_PTCQI_POCT_N_NoApp_EIDParticipPT</v>
      </c>
      <c r="S1364" s="19" t="str">
        <f t="shared" si="197"/>
        <v>LAB_PTCQI_POCT_N_NoApp_EIDParticipPT_</v>
      </c>
      <c r="T1364" s="19" t="b">
        <f>NOT(ISNA(VLOOKUP(B1364,dbcodes!A:B,2,FALSE)))</f>
        <v>1</v>
      </c>
      <c r="U1364" s="19" t="str">
        <f>IF(ISNA(VLOOKUP(B1364,dbcodes!A:B,2,FALSE)),des!R790,VLOOKUP(B1364,dbcodes!A:B,2,FALSE))</f>
        <v>LAB_PTCQI_POCT_N_NoApp_EIDParticipPT</v>
      </c>
      <c r="V1364" s="20" t="s">
        <v>617</v>
      </c>
      <c r="W1364" s="107">
        <f>IF(ISNA(VLOOKUP(C1364,descriptions!A:B,2,FALSE)),des!V790,IF(G1364=" TARGET","Target ","")&amp;VLOOKUP(C1364,descriptions!A:B,2,FALSE))</f>
        <v>0</v>
      </c>
      <c r="X1364" s="20" t="s">
        <v>65</v>
      </c>
      <c r="Y1364" s="20" t="s">
        <v>831</v>
      </c>
      <c r="Z1364" s="20" t="s">
        <v>836</v>
      </c>
      <c r="AA1364" s="20" t="s">
        <v>102</v>
      </c>
      <c r="AB1364" s="20" t="s">
        <v>603</v>
      </c>
      <c r="AC1364" s="19" t="str">
        <f>IF(AB1364&lt;&gt;"",IF(NOT(ISNA(INDEX(os!A:A,MATCH(AB1364,os!B:B,0)))),INDEX(os!A:A,MATCH(AB1364,os!B:B,0)),"0"),"")</f>
        <v>dAx4cVg6eMj</v>
      </c>
      <c r="AD1364" s="20" t="s">
        <v>830</v>
      </c>
      <c r="AH1364" s="93" t="str">
        <f>IF(NOT(ISNA(VLOOKUP(B:B,ResultsTargets!A:A,1,0))),"TRUE","")</f>
        <v/>
      </c>
      <c r="AI1364" s="19" t="str">
        <f>IF(ISNA(VLOOKUP(C1364,dim_techarea!A:B,2,FALSE)),"",VLOOKUP(C1364,dim_techarea!A:B,2,FALSE))</f>
        <v>LAB_PTCQI_POCT</v>
      </c>
      <c r="AJ1364" s="19" t="str">
        <f>IF(ISNA(VLOOKUP(AI1364,dim_techarea!B:C,2,FALSE)),"",VLOOKUP(AI1364,dim_techarea!B:C,2,FALSE))</f>
        <v>R13YwA6fa98</v>
      </c>
      <c r="AK1364" s="19" t="str">
        <f>IF(ISNA(VLOOKUP(TRIM(G1364),dim_targetsresults!A:B,2,FALSE)),"",VLOOKUP(TRIM(G1364),dim_targetsresults!A:C,2,FALSE))</f>
        <v>MER Results</v>
      </c>
      <c r="AL1364" s="19" t="str">
        <f>IF(ISNA(VLOOKUP(AK1364,dim_targetsresults!B:C,2,FALSE)),"",VLOOKUP(AK1364,dim_targetsresults!B:C,2,FALSE))</f>
        <v>Jh0jDM5yQ2E</v>
      </c>
      <c r="AM1364" s="19" t="str">
        <f>IF(ISNA(VLOOKUP(TRIM(D1364),dim_numeratordenominator!A:B,2,FALSE)),"",VLOOKUP(TRIM(D1364),dim_numeratordenominator!A:C,2,FALSE))</f>
        <v>Numerator</v>
      </c>
      <c r="AN1364" s="19" t="str">
        <f>IF(ISNA(VLOOKUP(AM1364,dim_numeratordenominator!B:C,2,FALSE)),"",VLOOKUP(AM1364,dim_numeratordenominator!B:C,2,FALSE))</f>
        <v>Som9NRMQqV7</v>
      </c>
      <c r="AO1364" s="19" t="str">
        <f>IF(ISNA(VLOOKUP(TRIM(E1364),dim_supporttype!A:B,2,FALSE)),"",VLOOKUP(TRIM(E1364),dim_supporttype!A:C,2,FALSE))</f>
        <v>No Support Type</v>
      </c>
      <c r="AP1364" s="19" t="str">
        <f>IF(ISNA(VLOOKUP(AO1364,dim_supporttype!B:C,2,FALSE)),"",VLOOKUP(AO1364,dim_supporttype!B:C,2,FALSE))</f>
        <v>npv1nsCoe0c</v>
      </c>
      <c r="AQ1364" s="19" t="str">
        <f>IF(ISNA(VLOOKUP(TRIM(F1364),dim_disaggs!A:B,2,FALSE)),"No Disagg",VLOOKUP(TRIM(F1364),dim_disaggs!A:B,2,FALSE))</f>
        <v>EIDParticipPT</v>
      </c>
      <c r="AR1364" s="19" t="str">
        <f>IF(ISNA(VLOOKUP(AQ1364,dim_disaggs!B:C,2,FALSE)),"",VLOOKUP(AQ1364,dim_disaggs!B:C,2,FALSE))</f>
        <v>oqPHQUac9tD</v>
      </c>
      <c r="AU1364" s="72" t="s">
        <v>755</v>
      </c>
      <c r="AV1364" s="73" t="s">
        <v>755</v>
      </c>
      <c r="AW1364" s="66" t="s">
        <v>755</v>
      </c>
      <c r="AX1364" s="66" t="s">
        <v>755</v>
      </c>
      <c r="BA1364" s="105" t="str">
        <f t="shared" si="198"/>
        <v/>
      </c>
      <c r="BB1364" s="20" t="str">
        <f t="shared" si="199"/>
        <v/>
      </c>
      <c r="BE1364" s="75" t="s">
        <v>755</v>
      </c>
      <c r="BF1364" s="73" t="s">
        <v>755</v>
      </c>
      <c r="BG1364" s="55" t="s">
        <v>755</v>
      </c>
      <c r="BH1364" s="76" t="s">
        <v>755</v>
      </c>
      <c r="BI1364" s="20" t="s">
        <v>755</v>
      </c>
      <c r="BJ1364" s="20" t="s">
        <v>755</v>
      </c>
      <c r="BK1364" s="55" t="s">
        <v>755</v>
      </c>
      <c r="BL1364" s="71" t="s">
        <v>755</v>
      </c>
      <c r="BM1364" s="77" t="s">
        <v>755</v>
      </c>
      <c r="BN1364" s="78" t="s">
        <v>755</v>
      </c>
      <c r="BO1364" s="77" t="s">
        <v>755</v>
      </c>
      <c r="BP1364" s="78" t="s">
        <v>755</v>
      </c>
    </row>
    <row r="1365" spans="1:68" x14ac:dyDescent="0.2">
      <c r="A1365" s="20" t="s">
        <v>95</v>
      </c>
      <c r="B1365" s="20" t="s">
        <v>1415</v>
      </c>
      <c r="C1365" s="20" t="s">
        <v>888</v>
      </c>
      <c r="D1365" s="20" t="s">
        <v>1</v>
      </c>
      <c r="E1365" s="20" t="s">
        <v>138</v>
      </c>
      <c r="F1365" s="20" t="s">
        <v>2169</v>
      </c>
      <c r="G1365" s="20" t="s">
        <v>20086</v>
      </c>
      <c r="H1365" s="20" t="s">
        <v>2169</v>
      </c>
      <c r="I1365" s="19">
        <f t="shared" si="200"/>
        <v>36</v>
      </c>
      <c r="J1365" s="20" t="s">
        <v>755</v>
      </c>
      <c r="K1365" s="20" t="s">
        <v>619</v>
      </c>
      <c r="L1365" s="95" t="str">
        <f>IF(M1365&lt;&gt;"",IF(NOT(ISNA(INDEX(cc!B:B,MATCH(M1365,cc!A:A,0)))),INDEX(cc!B:B,MATCH(M1365,cc!A:A,0)),"0"),"")</f>
        <v>default</v>
      </c>
      <c r="M1365" s="97" t="s">
        <v>13</v>
      </c>
      <c r="N1365" s="28" t="str">
        <f t="shared" si="201"/>
        <v/>
      </c>
      <c r="O1365" s="19" t="str">
        <f t="shared" si="194"/>
        <v>LAB_PTCQI_POCT (N, NoApp, EIDPassPT): POCT Survey</v>
      </c>
      <c r="P1365" s="19" t="str">
        <f t="shared" si="195"/>
        <v>LAB_PTCQI_POCT (N, NoApp, EIDPassPT): POCT Survey</v>
      </c>
      <c r="Q1365" s="19" t="str">
        <f t="shared" si="193"/>
        <v>LAB_PTCQI_POCT (N, NoApp, EIDPassPT)</v>
      </c>
      <c r="R1365" s="19" t="str">
        <f t="shared" si="196"/>
        <v>LAB_PTCQI_POCT_N_NoApp_EIDPassPT</v>
      </c>
      <c r="S1365" s="19" t="str">
        <f t="shared" si="197"/>
        <v>LAB_PTCQI_POCT_N_NoApp_EIDPassPT_</v>
      </c>
      <c r="T1365" s="19" t="b">
        <f>NOT(ISNA(VLOOKUP(B1365,dbcodes!A:B,2,FALSE)))</f>
        <v>1</v>
      </c>
      <c r="U1365" s="19" t="str">
        <f>IF(ISNA(VLOOKUP(B1365,dbcodes!A:B,2,FALSE)),des!R791,VLOOKUP(B1365,dbcodes!A:B,2,FALSE))</f>
        <v>LAB_PTCQI_POCT_N_NoApp_EIDPassPT</v>
      </c>
      <c r="V1365" s="20" t="s">
        <v>617</v>
      </c>
      <c r="W1365" s="107" t="str">
        <f>IF(ISNA(VLOOKUP(C1365,descriptions!A:B,2,FALSE)),des!V791,IF(G1365=" TARGET","Target ","")&amp;VLOOKUP(C1365,descriptions!A:B,2,FALSE))</f>
        <v>Number of people living with HIV who know their status</v>
      </c>
      <c r="X1365" s="20" t="s">
        <v>65</v>
      </c>
      <c r="Y1365" s="20" t="s">
        <v>831</v>
      </c>
      <c r="Z1365" s="20" t="s">
        <v>836</v>
      </c>
      <c r="AA1365" s="20" t="s">
        <v>102</v>
      </c>
      <c r="AB1365" s="20" t="s">
        <v>603</v>
      </c>
      <c r="AC1365" s="19" t="str">
        <f>IF(AB1365&lt;&gt;"",IF(NOT(ISNA(INDEX(os!A:A,MATCH(AB1365,os!B:B,0)))),INDEX(os!A:A,MATCH(AB1365,os!B:B,0)),"0"),"")</f>
        <v>dAx4cVg6eMj</v>
      </c>
      <c r="AD1365" s="20" t="s">
        <v>830</v>
      </c>
      <c r="AH1365" s="93" t="str">
        <f>IF(NOT(ISNA(VLOOKUP(B:B,ResultsTargets!A:A,1,0))),"TRUE","")</f>
        <v/>
      </c>
      <c r="AI1365" s="19" t="str">
        <f>IF(ISNA(VLOOKUP(C1365,dim_techarea!A:B,2,FALSE)),"",VLOOKUP(C1365,dim_techarea!A:B,2,FALSE))</f>
        <v>LAB_PTCQI_POCT</v>
      </c>
      <c r="AJ1365" s="19" t="str">
        <f>IF(ISNA(VLOOKUP(AI1365,dim_techarea!B:C,2,FALSE)),"",VLOOKUP(AI1365,dim_techarea!B:C,2,FALSE))</f>
        <v>R13YwA6fa98</v>
      </c>
      <c r="AK1365" s="19" t="str">
        <f>IF(ISNA(VLOOKUP(TRIM(G1365),dim_targetsresults!A:B,2,FALSE)),"",VLOOKUP(TRIM(G1365),dim_targetsresults!A:C,2,FALSE))</f>
        <v>MER Results</v>
      </c>
      <c r="AL1365" s="19" t="str">
        <f>IF(ISNA(VLOOKUP(AK1365,dim_targetsresults!B:C,2,FALSE)),"",VLOOKUP(AK1365,dim_targetsresults!B:C,2,FALSE))</f>
        <v>Jh0jDM5yQ2E</v>
      </c>
      <c r="AM1365" s="19" t="str">
        <f>IF(ISNA(VLOOKUP(TRIM(D1365),dim_numeratordenominator!A:B,2,FALSE)),"",VLOOKUP(TRIM(D1365),dim_numeratordenominator!A:C,2,FALSE))</f>
        <v>Numerator</v>
      </c>
      <c r="AN1365" s="19" t="str">
        <f>IF(ISNA(VLOOKUP(AM1365,dim_numeratordenominator!B:C,2,FALSE)),"",VLOOKUP(AM1365,dim_numeratordenominator!B:C,2,FALSE))</f>
        <v>Som9NRMQqV7</v>
      </c>
      <c r="AO1365" s="19" t="str">
        <f>IF(ISNA(VLOOKUP(TRIM(E1365),dim_supporttype!A:B,2,FALSE)),"",VLOOKUP(TRIM(E1365),dim_supporttype!A:C,2,FALSE))</f>
        <v>No Support Type</v>
      </c>
      <c r="AP1365" s="19" t="str">
        <f>IF(ISNA(VLOOKUP(AO1365,dim_supporttype!B:C,2,FALSE)),"",VLOOKUP(AO1365,dim_supporttype!B:C,2,FALSE))</f>
        <v>npv1nsCoe0c</v>
      </c>
      <c r="AQ1365" s="19" t="str">
        <f>IF(ISNA(VLOOKUP(TRIM(F1365),dim_disaggs!A:B,2,FALSE)),"No Disagg",VLOOKUP(TRIM(F1365),dim_disaggs!A:B,2,FALSE))</f>
        <v>EIDPassPT</v>
      </c>
      <c r="AR1365" s="19" t="str">
        <f>IF(ISNA(VLOOKUP(AQ1365,dim_disaggs!B:C,2,FALSE)),"",VLOOKUP(AQ1365,dim_disaggs!B:C,2,FALSE))</f>
        <v>d9AZHDhmQV7</v>
      </c>
      <c r="AU1365" s="72" t="s">
        <v>755</v>
      </c>
      <c r="AV1365" s="73" t="s">
        <v>755</v>
      </c>
      <c r="AW1365" s="66" t="s">
        <v>755</v>
      </c>
      <c r="AX1365" s="66" t="s">
        <v>755</v>
      </c>
      <c r="BA1365" s="105" t="str">
        <f t="shared" si="198"/>
        <v/>
      </c>
      <c r="BB1365" s="20" t="str">
        <f t="shared" si="199"/>
        <v/>
      </c>
      <c r="BE1365" s="75" t="s">
        <v>755</v>
      </c>
      <c r="BF1365" s="73" t="s">
        <v>755</v>
      </c>
      <c r="BG1365" s="55" t="s">
        <v>755</v>
      </c>
      <c r="BH1365" s="76" t="s">
        <v>755</v>
      </c>
      <c r="BI1365" s="20" t="s">
        <v>755</v>
      </c>
      <c r="BJ1365" s="20" t="s">
        <v>755</v>
      </c>
      <c r="BK1365" s="55" t="s">
        <v>755</v>
      </c>
      <c r="BL1365" s="71" t="s">
        <v>755</v>
      </c>
      <c r="BM1365" s="77" t="s">
        <v>755</v>
      </c>
      <c r="BN1365" s="78" t="s">
        <v>755</v>
      </c>
      <c r="BO1365" s="77" t="s">
        <v>755</v>
      </c>
      <c r="BP1365" s="78" t="s">
        <v>755</v>
      </c>
    </row>
    <row r="1366" spans="1:68" s="3" customFormat="1" ht="18" customHeight="1" x14ac:dyDescent="0.2">
      <c r="A1366" s="20" t="s">
        <v>95</v>
      </c>
      <c r="B1366" s="20" t="s">
        <v>1417</v>
      </c>
      <c r="C1366" s="20" t="s">
        <v>888</v>
      </c>
      <c r="D1366" s="20" t="s">
        <v>1</v>
      </c>
      <c r="E1366" s="20" t="s">
        <v>138</v>
      </c>
      <c r="F1366" s="20" t="s">
        <v>2170</v>
      </c>
      <c r="G1366" s="20" t="s">
        <v>20086</v>
      </c>
      <c r="H1366" s="20" t="s">
        <v>2170</v>
      </c>
      <c r="I1366" s="19">
        <f t="shared" si="200"/>
        <v>38</v>
      </c>
      <c r="J1366" s="20" t="s">
        <v>755</v>
      </c>
      <c r="K1366" s="20" t="s">
        <v>619</v>
      </c>
      <c r="L1366" s="95" t="str">
        <f>IF(M1366&lt;&gt;"",IF(NOT(ISNA(INDEX(cc!B:B,MATCH(M1366,cc!A:A,0)))),INDEX(cc!B:B,MATCH(M1366,cc!A:A,0)),"0"),"")</f>
        <v>default</v>
      </c>
      <c r="M1366" s="97" t="s">
        <v>13</v>
      </c>
      <c r="N1366" s="28" t="str">
        <f t="shared" si="201"/>
        <v/>
      </c>
      <c r="O1366" s="19" t="str">
        <f t="shared" si="194"/>
        <v>LAB_PTCQI_POCT (N, NoApp, EIDPerfTest): POCT Survey</v>
      </c>
      <c r="P1366" s="19" t="str">
        <f t="shared" si="195"/>
        <v>LAB_PTCQI_POCT (N, NoApp, EIDPerfTest): POCT Survey</v>
      </c>
      <c r="Q1366" s="19" t="str">
        <f t="shared" si="193"/>
        <v>LAB_PTCQI_POCT (N, NoApp, EIDPerfTest)</v>
      </c>
      <c r="R1366" s="19" t="str">
        <f t="shared" si="196"/>
        <v>LAB_PTCQI_POCT_N_NoApp_EIDPerfTest</v>
      </c>
      <c r="S1366" s="19" t="str">
        <f t="shared" si="197"/>
        <v>LAB_PTCQI_POCT_N_NoApp_EIDPerfTest_</v>
      </c>
      <c r="T1366" s="19" t="b">
        <f>NOT(ISNA(VLOOKUP(B1366,dbcodes!A:B,2,FALSE)))</f>
        <v>1</v>
      </c>
      <c r="U1366" s="19" t="str">
        <f>IF(ISNA(VLOOKUP(B1366,dbcodes!A:B,2,FALSE)),des!R792,VLOOKUP(B1366,dbcodes!A:B,2,FALSE))</f>
        <v>LAB_PTCQI_POCT_N_NoApp_EIDPerfTest</v>
      </c>
      <c r="V1366" s="20" t="s">
        <v>617</v>
      </c>
      <c r="W1366" s="107" t="str">
        <f>IF(ISNA(VLOOKUP(C1366,descriptions!A:B,2,FALSE)),des!V792,IF(G1366=" TARGET","Target ","")&amp;VLOOKUP(C1366,descriptions!A:B,2,FALSE))</f>
        <v>Number of people living with HIV who know their status</v>
      </c>
      <c r="X1366" s="20" t="s">
        <v>4</v>
      </c>
      <c r="Y1366" s="20" t="s">
        <v>831</v>
      </c>
      <c r="Z1366" s="20" t="s">
        <v>836</v>
      </c>
      <c r="AA1366" s="20" t="s">
        <v>102</v>
      </c>
      <c r="AB1366" s="20" t="s">
        <v>605</v>
      </c>
      <c r="AC1366" s="19" t="str">
        <f>IF(AB1366&lt;&gt;"",IF(NOT(ISNA(INDEX(os!A:A,MATCH(AB1366,os!B:B,0)))),INDEX(os!A:A,MATCH(AB1366,os!B:B,0)),"0"),"")</f>
        <v>EmnAI84pv9E</v>
      </c>
      <c r="AD1366" s="20" t="s">
        <v>830</v>
      </c>
      <c r="AE1366" s="20"/>
      <c r="AF1366" s="20"/>
      <c r="AG1366" s="20"/>
      <c r="AH1366" s="93" t="str">
        <f>IF(NOT(ISNA(VLOOKUP(B:B,ResultsTargets!A:A,1,0))),"TRUE","")</f>
        <v/>
      </c>
      <c r="AI1366" s="19" t="str">
        <f>IF(ISNA(VLOOKUP(C1366,dim_techarea!A:B,2,FALSE)),"",VLOOKUP(C1366,dim_techarea!A:B,2,FALSE))</f>
        <v>LAB_PTCQI_POCT</v>
      </c>
      <c r="AJ1366" s="19" t="str">
        <f>IF(ISNA(VLOOKUP(AI1366,dim_techarea!B:C,2,FALSE)),"",VLOOKUP(AI1366,dim_techarea!B:C,2,FALSE))</f>
        <v>R13YwA6fa98</v>
      </c>
      <c r="AK1366" s="19" t="str">
        <f>IF(ISNA(VLOOKUP(TRIM(G1366),dim_targetsresults!A:B,2,FALSE)),"",VLOOKUP(TRIM(G1366),dim_targetsresults!A:C,2,FALSE))</f>
        <v>MER Results</v>
      </c>
      <c r="AL1366" s="19" t="str">
        <f>IF(ISNA(VLOOKUP(AK1366,dim_targetsresults!B:C,2,FALSE)),"",VLOOKUP(AK1366,dim_targetsresults!B:C,2,FALSE))</f>
        <v>Jh0jDM5yQ2E</v>
      </c>
      <c r="AM1366" s="19" t="str">
        <f>IF(ISNA(VLOOKUP(TRIM(D1366),dim_numeratordenominator!A:B,2,FALSE)),"",VLOOKUP(TRIM(D1366),dim_numeratordenominator!A:C,2,FALSE))</f>
        <v>Numerator</v>
      </c>
      <c r="AN1366" s="19" t="str">
        <f>IF(ISNA(VLOOKUP(AM1366,dim_numeratordenominator!B:C,2,FALSE)),"",VLOOKUP(AM1366,dim_numeratordenominator!B:C,2,FALSE))</f>
        <v>Som9NRMQqV7</v>
      </c>
      <c r="AO1366" s="19" t="str">
        <f>IF(ISNA(VLOOKUP(TRIM(E1366),dim_supporttype!A:B,2,FALSE)),"",VLOOKUP(TRIM(E1366),dim_supporttype!A:C,2,FALSE))</f>
        <v>No Support Type</v>
      </c>
      <c r="AP1366" s="19" t="str">
        <f>IF(ISNA(VLOOKUP(AO1366,dim_supporttype!B:C,2,FALSE)),"",VLOOKUP(AO1366,dim_supporttype!B:C,2,FALSE))</f>
        <v>npv1nsCoe0c</v>
      </c>
      <c r="AQ1366" s="19" t="str">
        <f>IF(ISNA(VLOOKUP(TRIM(F1366),dim_disaggs!A:B,2,FALSE)),"No Disagg",VLOOKUP(TRIM(F1366),dim_disaggs!A:B,2,FALSE))</f>
        <v>EIDPerfTest</v>
      </c>
      <c r="AR1366" s="19" t="str">
        <f>IF(ISNA(VLOOKUP(AQ1366,dim_disaggs!B:C,2,FALSE)),"",VLOOKUP(AQ1366,dim_disaggs!B:C,2,FALSE))</f>
        <v>wxzEyHts51K</v>
      </c>
      <c r="AS1366" s="72"/>
      <c r="AT1366" s="66"/>
      <c r="AU1366" s="72" t="s">
        <v>755</v>
      </c>
      <c r="AV1366" s="73" t="s">
        <v>755</v>
      </c>
      <c r="AW1366" s="66" t="s">
        <v>755</v>
      </c>
      <c r="AX1366" s="66" t="s">
        <v>755</v>
      </c>
      <c r="AY1366" s="20"/>
      <c r="AZ1366" s="20"/>
      <c r="BA1366" s="105" t="str">
        <f t="shared" si="198"/>
        <v/>
      </c>
      <c r="BB1366" s="20" t="str">
        <f t="shared" si="199"/>
        <v/>
      </c>
      <c r="BC1366" s="20"/>
      <c r="BD1366" s="20"/>
      <c r="BE1366" s="75" t="s">
        <v>755</v>
      </c>
      <c r="BF1366" s="73" t="s">
        <v>755</v>
      </c>
      <c r="BG1366" s="55" t="s">
        <v>755</v>
      </c>
      <c r="BH1366" s="76" t="s">
        <v>755</v>
      </c>
      <c r="BI1366" s="20" t="s">
        <v>755</v>
      </c>
      <c r="BJ1366" s="20" t="s">
        <v>755</v>
      </c>
      <c r="BK1366" s="55" t="s">
        <v>755</v>
      </c>
      <c r="BL1366" s="71" t="s">
        <v>755</v>
      </c>
      <c r="BM1366" s="77" t="s">
        <v>755</v>
      </c>
      <c r="BN1366" s="78" t="s">
        <v>755</v>
      </c>
      <c r="BO1366" s="77" t="s">
        <v>755</v>
      </c>
      <c r="BP1366" s="78" t="s">
        <v>755</v>
      </c>
    </row>
    <row r="1367" spans="1:68" s="3" customFormat="1" x14ac:dyDescent="0.2">
      <c r="A1367" s="20" t="s">
        <v>95</v>
      </c>
      <c r="B1367" s="20" t="s">
        <v>1425</v>
      </c>
      <c r="C1367" s="20" t="s">
        <v>888</v>
      </c>
      <c r="D1367" s="20" t="s">
        <v>1</v>
      </c>
      <c r="E1367" s="20" t="s">
        <v>138</v>
      </c>
      <c r="F1367" s="20" t="s">
        <v>2175</v>
      </c>
      <c r="G1367" s="20" t="s">
        <v>20086</v>
      </c>
      <c r="H1367" s="20" t="s">
        <v>2175</v>
      </c>
      <c r="I1367" s="19">
        <f t="shared" si="200"/>
        <v>48</v>
      </c>
      <c r="J1367" s="20" t="s">
        <v>755</v>
      </c>
      <c r="K1367" s="20" t="s">
        <v>619</v>
      </c>
      <c r="L1367" s="95" t="str">
        <f>IF(M1367&lt;&gt;"",IF(NOT(ISNA(INDEX(cc!B:B,MATCH(M1367,cc!A:A,0)))),INDEX(cc!B:B,MATCH(M1367,cc!A:A,0)),"0"),"")</f>
        <v>default</v>
      </c>
      <c r="M1367" s="97" t="s">
        <v>13</v>
      </c>
      <c r="N1367" s="28" t="str">
        <f t="shared" si="201"/>
        <v/>
      </c>
      <c r="O1367" s="19" t="str">
        <f t="shared" si="194"/>
        <v>LAB_PTCQI_POCT (N, NoApp, HIV ViralLdParticipPT): POCT Survey</v>
      </c>
      <c r="P1367" s="19" t="str">
        <f t="shared" si="195"/>
        <v>LAB_PTCQI_POCT (N, NoApp, HIV ViralLdParticipPT): POCT Survey</v>
      </c>
      <c r="Q1367" s="19" t="str">
        <f t="shared" si="193"/>
        <v>LAB_PTCQI_POCT (N, NoApp, HIV ViralLdParticipPT)</v>
      </c>
      <c r="R1367" s="19" t="str">
        <f t="shared" si="196"/>
        <v>LAB_PTCQI_POCT_N_NoApp_HIV_ViralLdParticipPT</v>
      </c>
      <c r="S1367" s="19" t="str">
        <f t="shared" si="197"/>
        <v>LAB_PTCQI_POCT_N_NoApp_HIV_ViralLdParticipPT_</v>
      </c>
      <c r="T1367" s="19" t="b">
        <f>NOT(ISNA(VLOOKUP(B1367,dbcodes!A:B,2,FALSE)))</f>
        <v>1</v>
      </c>
      <c r="U1367" s="19" t="str">
        <f>IF(ISNA(VLOOKUP(B1367,dbcodes!A:B,2,FALSE)),des!R793,VLOOKUP(B1367,dbcodes!A:B,2,FALSE))</f>
        <v>LAB_PTCQI_POCT_N_NoApp_HIV_ViralLdParticipPT</v>
      </c>
      <c r="V1367" s="20" t="s">
        <v>617</v>
      </c>
      <c r="W1367" s="107" t="str">
        <f>IF(ISNA(VLOOKUP(C1367,descriptions!A:B,2,FALSE)),des!V793,IF(G1367=" TARGET","Target ","")&amp;VLOOKUP(C1367,descriptions!A:B,2,FALSE))</f>
        <v>Number of people living with HIV who know their status</v>
      </c>
      <c r="X1367" s="20" t="s">
        <v>65</v>
      </c>
      <c r="Y1367" s="20" t="s">
        <v>831</v>
      </c>
      <c r="Z1367" s="20" t="s">
        <v>836</v>
      </c>
      <c r="AA1367" s="20" t="s">
        <v>102</v>
      </c>
      <c r="AB1367" s="20" t="s">
        <v>603</v>
      </c>
      <c r="AC1367" s="19" t="str">
        <f>IF(AB1367&lt;&gt;"",IF(NOT(ISNA(INDEX(os!A:A,MATCH(AB1367,os!B:B,0)))),INDEX(os!A:A,MATCH(AB1367,os!B:B,0)),"0"),"")</f>
        <v>dAx4cVg6eMj</v>
      </c>
      <c r="AD1367" s="20" t="s">
        <v>830</v>
      </c>
      <c r="AE1367" s="20"/>
      <c r="AF1367" s="20"/>
      <c r="AG1367" s="20"/>
      <c r="AH1367" s="93" t="str">
        <f>IF(NOT(ISNA(VLOOKUP(B:B,ResultsTargets!A:A,1,0))),"TRUE","")</f>
        <v/>
      </c>
      <c r="AI1367" s="19" t="str">
        <f>IF(ISNA(VLOOKUP(C1367,dim_techarea!A:B,2,FALSE)),"",VLOOKUP(C1367,dim_techarea!A:B,2,FALSE))</f>
        <v>LAB_PTCQI_POCT</v>
      </c>
      <c r="AJ1367" s="19" t="str">
        <f>IF(ISNA(VLOOKUP(AI1367,dim_techarea!B:C,2,FALSE)),"",VLOOKUP(AI1367,dim_techarea!B:C,2,FALSE))</f>
        <v>R13YwA6fa98</v>
      </c>
      <c r="AK1367" s="19" t="str">
        <f>IF(ISNA(VLOOKUP(TRIM(G1367),dim_targetsresults!A:B,2,FALSE)),"",VLOOKUP(TRIM(G1367),dim_targetsresults!A:C,2,FALSE))</f>
        <v>MER Results</v>
      </c>
      <c r="AL1367" s="19" t="str">
        <f>IF(ISNA(VLOOKUP(AK1367,dim_targetsresults!B:C,2,FALSE)),"",VLOOKUP(AK1367,dim_targetsresults!B:C,2,FALSE))</f>
        <v>Jh0jDM5yQ2E</v>
      </c>
      <c r="AM1367" s="19" t="str">
        <f>IF(ISNA(VLOOKUP(TRIM(D1367),dim_numeratordenominator!A:B,2,FALSE)),"",VLOOKUP(TRIM(D1367),dim_numeratordenominator!A:C,2,FALSE))</f>
        <v>Numerator</v>
      </c>
      <c r="AN1367" s="19" t="str">
        <f>IF(ISNA(VLOOKUP(AM1367,dim_numeratordenominator!B:C,2,FALSE)),"",VLOOKUP(AM1367,dim_numeratordenominator!B:C,2,FALSE))</f>
        <v>Som9NRMQqV7</v>
      </c>
      <c r="AO1367" s="19" t="str">
        <f>IF(ISNA(VLOOKUP(TRIM(E1367),dim_supporttype!A:B,2,FALSE)),"",VLOOKUP(TRIM(E1367),dim_supporttype!A:C,2,FALSE))</f>
        <v>No Support Type</v>
      </c>
      <c r="AP1367" s="19" t="str">
        <f>IF(ISNA(VLOOKUP(AO1367,dim_supporttype!B:C,2,FALSE)),"",VLOOKUP(AO1367,dim_supporttype!B:C,2,FALSE))</f>
        <v>npv1nsCoe0c</v>
      </c>
      <c r="AQ1367" s="19" t="str">
        <f>IF(ISNA(VLOOKUP(TRIM(F1367),dim_disaggs!A:B,2,FALSE)),"No Disagg",VLOOKUP(TRIM(F1367),dim_disaggs!A:B,2,FALSE))</f>
        <v>HIV ViralLdParticipPT</v>
      </c>
      <c r="AR1367" s="19" t="str">
        <f>IF(ISNA(VLOOKUP(AQ1367,dim_disaggs!B:C,2,FALSE)),"",VLOOKUP(AQ1367,dim_disaggs!B:C,2,FALSE))</f>
        <v>EZ2atxmiIvB</v>
      </c>
      <c r="AS1367" s="72"/>
      <c r="AT1367" s="66"/>
      <c r="AU1367" s="72" t="s">
        <v>755</v>
      </c>
      <c r="AV1367" s="73" t="s">
        <v>755</v>
      </c>
      <c r="AW1367" s="66" t="s">
        <v>755</v>
      </c>
      <c r="AX1367" s="66" t="s">
        <v>755</v>
      </c>
      <c r="AY1367" s="20"/>
      <c r="AZ1367" s="20"/>
      <c r="BA1367" s="105" t="str">
        <f t="shared" si="198"/>
        <v/>
      </c>
      <c r="BB1367" s="20" t="str">
        <f t="shared" si="199"/>
        <v/>
      </c>
      <c r="BC1367" s="20"/>
      <c r="BD1367" s="20"/>
      <c r="BE1367" s="75" t="s">
        <v>755</v>
      </c>
      <c r="BF1367" s="73" t="s">
        <v>755</v>
      </c>
      <c r="BG1367" s="55" t="s">
        <v>755</v>
      </c>
      <c r="BH1367" s="76" t="s">
        <v>755</v>
      </c>
      <c r="BI1367" s="20" t="s">
        <v>755</v>
      </c>
      <c r="BJ1367" s="20" t="s">
        <v>755</v>
      </c>
      <c r="BK1367" s="55" t="s">
        <v>755</v>
      </c>
      <c r="BL1367" s="71" t="s">
        <v>755</v>
      </c>
      <c r="BM1367" s="77" t="s">
        <v>755</v>
      </c>
      <c r="BN1367" s="78" t="s">
        <v>755</v>
      </c>
      <c r="BO1367" s="77" t="s">
        <v>755</v>
      </c>
      <c r="BP1367" s="78" t="s">
        <v>755</v>
      </c>
    </row>
    <row r="1368" spans="1:68" x14ac:dyDescent="0.2">
      <c r="A1368" s="20" t="s">
        <v>95</v>
      </c>
      <c r="B1368" s="20" t="s">
        <v>1427</v>
      </c>
      <c r="C1368" s="20" t="s">
        <v>888</v>
      </c>
      <c r="D1368" s="20" t="s">
        <v>1</v>
      </c>
      <c r="E1368" s="20" t="s">
        <v>138</v>
      </c>
      <c r="F1368" s="20" t="s">
        <v>2176</v>
      </c>
      <c r="G1368" s="20" t="s">
        <v>20086</v>
      </c>
      <c r="H1368" s="20" t="s">
        <v>2176</v>
      </c>
      <c r="I1368" s="19">
        <f t="shared" si="200"/>
        <v>44</v>
      </c>
      <c r="J1368" s="20" t="s">
        <v>755</v>
      </c>
      <c r="K1368" s="20" t="s">
        <v>619</v>
      </c>
      <c r="L1368" s="95" t="str">
        <f>IF(M1368&lt;&gt;"",IF(NOT(ISNA(INDEX(cc!B:B,MATCH(M1368,cc!A:A,0)))),INDEX(cc!B:B,MATCH(M1368,cc!A:A,0)),"0"),"")</f>
        <v>default</v>
      </c>
      <c r="M1368" s="97" t="s">
        <v>13</v>
      </c>
      <c r="N1368" s="28" t="str">
        <f t="shared" si="201"/>
        <v/>
      </c>
      <c r="O1368" s="19" t="str">
        <f t="shared" si="194"/>
        <v>LAB_PTCQI_POCT (N, NoApp, HIV ViralLdPassPT): POCT Survey</v>
      </c>
      <c r="P1368" s="19" t="str">
        <f t="shared" si="195"/>
        <v>LAB_PTCQI_POCT (N, NoApp, HIV ViralLdPassPT): POCT Survey</v>
      </c>
      <c r="Q1368" s="19" t="str">
        <f t="shared" si="193"/>
        <v>LAB_PTCQI_POCT (N, NoApp, HIV ViralLdPassPT)</v>
      </c>
      <c r="R1368" s="19" t="str">
        <f t="shared" si="196"/>
        <v>LAB_PTCQI_POCT_N_NoApp_HIV_ViralLdPassPT</v>
      </c>
      <c r="S1368" s="19" t="str">
        <f t="shared" si="197"/>
        <v>LAB_PTCQI_POCT_N_NoApp_HIV_ViralLdPassPT_</v>
      </c>
      <c r="T1368" s="19" t="b">
        <f>NOT(ISNA(VLOOKUP(B1368,dbcodes!A:B,2,FALSE)))</f>
        <v>1</v>
      </c>
      <c r="U1368" s="19" t="str">
        <f>IF(ISNA(VLOOKUP(B1368,dbcodes!A:B,2,FALSE)),des!R794,VLOOKUP(B1368,dbcodes!A:B,2,FALSE))</f>
        <v>LAB_PTCQI_POCT_N_NoApp_HIV_ViralLdPassPT</v>
      </c>
      <c r="V1368" s="20" t="s">
        <v>617</v>
      </c>
      <c r="W1368" s="107" t="str">
        <f>IF(ISNA(VLOOKUP(C1368,descriptions!A:B,2,FALSE)),des!V794,IF(G1368=" TARGET","Target ","")&amp;VLOOKUP(C1368,descriptions!A:B,2,FALSE))</f>
        <v>Number of people living with HIV who know their status</v>
      </c>
      <c r="X1368" s="20" t="s">
        <v>65</v>
      </c>
      <c r="Y1368" s="20" t="s">
        <v>831</v>
      </c>
      <c r="Z1368" s="20" t="s">
        <v>836</v>
      </c>
      <c r="AA1368" s="20" t="s">
        <v>102</v>
      </c>
      <c r="AB1368" s="20" t="s">
        <v>603</v>
      </c>
      <c r="AC1368" s="19" t="str">
        <f>IF(AB1368&lt;&gt;"",IF(NOT(ISNA(INDEX(os!A:A,MATCH(AB1368,os!B:B,0)))),INDEX(os!A:A,MATCH(AB1368,os!B:B,0)),"0"),"")</f>
        <v>dAx4cVg6eMj</v>
      </c>
      <c r="AD1368" s="20" t="s">
        <v>830</v>
      </c>
      <c r="AH1368" s="93" t="str">
        <f>IF(NOT(ISNA(VLOOKUP(B:B,ResultsTargets!A:A,1,0))),"TRUE","")</f>
        <v/>
      </c>
      <c r="AI1368" s="19" t="str">
        <f>IF(ISNA(VLOOKUP(C1368,dim_techarea!A:B,2,FALSE)),"",VLOOKUP(C1368,dim_techarea!A:B,2,FALSE))</f>
        <v>LAB_PTCQI_POCT</v>
      </c>
      <c r="AJ1368" s="19" t="str">
        <f>IF(ISNA(VLOOKUP(AI1368,dim_techarea!B:C,2,FALSE)),"",VLOOKUP(AI1368,dim_techarea!B:C,2,FALSE))</f>
        <v>R13YwA6fa98</v>
      </c>
      <c r="AK1368" s="19" t="str">
        <f>IF(ISNA(VLOOKUP(TRIM(G1368),dim_targetsresults!A:B,2,FALSE)),"",VLOOKUP(TRIM(G1368),dim_targetsresults!A:C,2,FALSE))</f>
        <v>MER Results</v>
      </c>
      <c r="AL1368" s="19" t="str">
        <f>IF(ISNA(VLOOKUP(AK1368,dim_targetsresults!B:C,2,FALSE)),"",VLOOKUP(AK1368,dim_targetsresults!B:C,2,FALSE))</f>
        <v>Jh0jDM5yQ2E</v>
      </c>
      <c r="AM1368" s="19" t="str">
        <f>IF(ISNA(VLOOKUP(TRIM(D1368),dim_numeratordenominator!A:B,2,FALSE)),"",VLOOKUP(TRIM(D1368),dim_numeratordenominator!A:C,2,FALSE))</f>
        <v>Numerator</v>
      </c>
      <c r="AN1368" s="19" t="str">
        <f>IF(ISNA(VLOOKUP(AM1368,dim_numeratordenominator!B:C,2,FALSE)),"",VLOOKUP(AM1368,dim_numeratordenominator!B:C,2,FALSE))</f>
        <v>Som9NRMQqV7</v>
      </c>
      <c r="AO1368" s="19" t="str">
        <f>IF(ISNA(VLOOKUP(TRIM(E1368),dim_supporttype!A:B,2,FALSE)),"",VLOOKUP(TRIM(E1368),dim_supporttype!A:C,2,FALSE))</f>
        <v>No Support Type</v>
      </c>
      <c r="AP1368" s="19" t="str">
        <f>IF(ISNA(VLOOKUP(AO1368,dim_supporttype!B:C,2,FALSE)),"",VLOOKUP(AO1368,dim_supporttype!B:C,2,FALSE))</f>
        <v>npv1nsCoe0c</v>
      </c>
      <c r="AQ1368" s="19" t="str">
        <f>IF(ISNA(VLOOKUP(TRIM(F1368),dim_disaggs!A:B,2,FALSE)),"No Disagg",VLOOKUP(TRIM(F1368),dim_disaggs!A:B,2,FALSE))</f>
        <v>HIV ViralLdPassPT</v>
      </c>
      <c r="AR1368" s="19" t="str">
        <f>IF(ISNA(VLOOKUP(AQ1368,dim_disaggs!B:C,2,FALSE)),"",VLOOKUP(AQ1368,dim_disaggs!B:C,2,FALSE))</f>
        <v>nhJ451ZWIM3</v>
      </c>
      <c r="AU1368" s="72" t="s">
        <v>755</v>
      </c>
      <c r="AV1368" s="73" t="s">
        <v>755</v>
      </c>
      <c r="AW1368" s="66" t="s">
        <v>755</v>
      </c>
      <c r="AX1368" s="66" t="s">
        <v>755</v>
      </c>
      <c r="BA1368" s="105" t="str">
        <f t="shared" si="198"/>
        <v/>
      </c>
      <c r="BB1368" s="20" t="str">
        <f t="shared" si="199"/>
        <v/>
      </c>
      <c r="BE1368" s="75" t="s">
        <v>755</v>
      </c>
      <c r="BF1368" s="73" t="s">
        <v>755</v>
      </c>
      <c r="BG1368" s="55" t="s">
        <v>755</v>
      </c>
      <c r="BH1368" s="76" t="s">
        <v>755</v>
      </c>
      <c r="BI1368" s="20" t="s">
        <v>755</v>
      </c>
      <c r="BJ1368" s="20" t="s">
        <v>755</v>
      </c>
      <c r="BK1368" s="55" t="s">
        <v>755</v>
      </c>
      <c r="BL1368" s="71" t="s">
        <v>755</v>
      </c>
      <c r="BM1368" s="77" t="s">
        <v>755</v>
      </c>
      <c r="BN1368" s="78" t="s">
        <v>755</v>
      </c>
      <c r="BO1368" s="77" t="s">
        <v>755</v>
      </c>
      <c r="BP1368" s="78" t="s">
        <v>755</v>
      </c>
    </row>
    <row r="1369" spans="1:68" x14ac:dyDescent="0.2">
      <c r="A1369" s="20" t="s">
        <v>95</v>
      </c>
      <c r="B1369" s="20" t="s">
        <v>1429</v>
      </c>
      <c r="C1369" s="20" t="s">
        <v>888</v>
      </c>
      <c r="D1369" s="20" t="s">
        <v>1</v>
      </c>
      <c r="E1369" s="20" t="s">
        <v>138</v>
      </c>
      <c r="F1369" s="20" t="s">
        <v>2177</v>
      </c>
      <c r="G1369" s="20" t="s">
        <v>20086</v>
      </c>
      <c r="H1369" s="20" t="s">
        <v>2177</v>
      </c>
      <c r="I1369" s="19">
        <f t="shared" si="200"/>
        <v>46</v>
      </c>
      <c r="J1369" s="20" t="s">
        <v>755</v>
      </c>
      <c r="K1369" s="20" t="s">
        <v>619</v>
      </c>
      <c r="L1369" s="95" t="str">
        <f>IF(M1369&lt;&gt;"",IF(NOT(ISNA(INDEX(cc!B:B,MATCH(M1369,cc!A:A,0)))),INDEX(cc!B:B,MATCH(M1369,cc!A:A,0)),"0"),"")</f>
        <v>default</v>
      </c>
      <c r="M1369" s="97" t="s">
        <v>13</v>
      </c>
      <c r="N1369" s="28" t="str">
        <f t="shared" si="201"/>
        <v/>
      </c>
      <c r="O1369" s="19" t="str">
        <f t="shared" si="194"/>
        <v>LAB_PTCQI_POCT (N, NoApp, HIV ViralLdPerfTest): POCT Survey</v>
      </c>
      <c r="P1369" s="19" t="str">
        <f t="shared" si="195"/>
        <v>LAB_PTCQI_POCT (N, NoApp, HIV ViralLdPerfTest): POCT Survey</v>
      </c>
      <c r="Q1369" s="19" t="str">
        <f t="shared" si="193"/>
        <v>LAB_PTCQI_POCT (N, NoApp, HIV ViralLdPerfTest)</v>
      </c>
      <c r="R1369" s="19" t="str">
        <f t="shared" si="196"/>
        <v>LAB_PTCQI_POCT_N_NoApp_HIV_ViralLdPerfTest</v>
      </c>
      <c r="S1369" s="19" t="str">
        <f t="shared" si="197"/>
        <v>LAB_PTCQI_POCT_N_NoApp_HIV_ViralLdPerfTest_</v>
      </c>
      <c r="T1369" s="19" t="b">
        <f>NOT(ISNA(VLOOKUP(B1369,dbcodes!A:B,2,FALSE)))</f>
        <v>1</v>
      </c>
      <c r="U1369" s="19" t="str">
        <f>IF(ISNA(VLOOKUP(B1369,dbcodes!A:B,2,FALSE)),des!R795,VLOOKUP(B1369,dbcodes!A:B,2,FALSE))</f>
        <v>LAB_PTCQI_POCT_N_NoApp_HIV_ViralLdPerfTest</v>
      </c>
      <c r="V1369" s="20" t="s">
        <v>617</v>
      </c>
      <c r="W1369" s="107" t="str">
        <f>IF(ISNA(VLOOKUP(C1369,descriptions!A:B,2,FALSE)),des!V795,IF(G1369=" TARGET","Target ","")&amp;VLOOKUP(C1369,descriptions!A:B,2,FALSE))</f>
        <v>Number of people living with HIV who know their status</v>
      </c>
      <c r="X1369" s="20" t="s">
        <v>4</v>
      </c>
      <c r="Y1369" s="20" t="s">
        <v>831</v>
      </c>
      <c r="Z1369" s="20" t="s">
        <v>836</v>
      </c>
      <c r="AA1369" s="20" t="s">
        <v>102</v>
      </c>
      <c r="AB1369" s="20" t="s">
        <v>605</v>
      </c>
      <c r="AC1369" s="19" t="str">
        <f>IF(AB1369&lt;&gt;"",IF(NOT(ISNA(INDEX(os!A:A,MATCH(AB1369,os!B:B,0)))),INDEX(os!A:A,MATCH(AB1369,os!B:B,0)),"0"),"")</f>
        <v>EmnAI84pv9E</v>
      </c>
      <c r="AD1369" s="20" t="s">
        <v>830</v>
      </c>
      <c r="AH1369" s="93" t="str">
        <f>IF(NOT(ISNA(VLOOKUP(B:B,ResultsTargets!A:A,1,0))),"TRUE","")</f>
        <v/>
      </c>
      <c r="AI1369" s="19" t="str">
        <f>IF(ISNA(VLOOKUP(C1369,dim_techarea!A:B,2,FALSE)),"",VLOOKUP(C1369,dim_techarea!A:B,2,FALSE))</f>
        <v>LAB_PTCQI_POCT</v>
      </c>
      <c r="AJ1369" s="19" t="str">
        <f>IF(ISNA(VLOOKUP(AI1369,dim_techarea!B:C,2,FALSE)),"",VLOOKUP(AI1369,dim_techarea!B:C,2,FALSE))</f>
        <v>R13YwA6fa98</v>
      </c>
      <c r="AK1369" s="19" t="str">
        <f>IF(ISNA(VLOOKUP(TRIM(G1369),dim_targetsresults!A:B,2,FALSE)),"",VLOOKUP(TRIM(G1369),dim_targetsresults!A:C,2,FALSE))</f>
        <v>MER Results</v>
      </c>
      <c r="AL1369" s="19" t="str">
        <f>IF(ISNA(VLOOKUP(AK1369,dim_targetsresults!B:C,2,FALSE)),"",VLOOKUP(AK1369,dim_targetsresults!B:C,2,FALSE))</f>
        <v>Jh0jDM5yQ2E</v>
      </c>
      <c r="AM1369" s="19" t="str">
        <f>IF(ISNA(VLOOKUP(TRIM(D1369),dim_numeratordenominator!A:B,2,FALSE)),"",VLOOKUP(TRIM(D1369),dim_numeratordenominator!A:C,2,FALSE))</f>
        <v>Numerator</v>
      </c>
      <c r="AN1369" s="19" t="str">
        <f>IF(ISNA(VLOOKUP(AM1369,dim_numeratordenominator!B:C,2,FALSE)),"",VLOOKUP(AM1369,dim_numeratordenominator!B:C,2,FALSE))</f>
        <v>Som9NRMQqV7</v>
      </c>
      <c r="AO1369" s="19" t="str">
        <f>IF(ISNA(VLOOKUP(TRIM(E1369),dim_supporttype!A:B,2,FALSE)),"",VLOOKUP(TRIM(E1369),dim_supporttype!A:C,2,FALSE))</f>
        <v>No Support Type</v>
      </c>
      <c r="AP1369" s="19" t="str">
        <f>IF(ISNA(VLOOKUP(AO1369,dim_supporttype!B:C,2,FALSE)),"",VLOOKUP(AO1369,dim_supporttype!B:C,2,FALSE))</f>
        <v>npv1nsCoe0c</v>
      </c>
      <c r="AQ1369" s="19" t="str">
        <f>IF(ISNA(VLOOKUP(TRIM(F1369),dim_disaggs!A:B,2,FALSE)),"No Disagg",VLOOKUP(TRIM(F1369),dim_disaggs!A:B,2,FALSE))</f>
        <v>HIV ViralLdPerfTest</v>
      </c>
      <c r="AR1369" s="19" t="str">
        <f>IF(ISNA(VLOOKUP(AQ1369,dim_disaggs!B:C,2,FALSE)),"",VLOOKUP(AQ1369,dim_disaggs!B:C,2,FALSE))</f>
        <v>TdN3MmtFPwl</v>
      </c>
      <c r="AU1369" s="72" t="s">
        <v>755</v>
      </c>
      <c r="AV1369" s="73" t="s">
        <v>755</v>
      </c>
      <c r="AW1369" s="66" t="s">
        <v>755</v>
      </c>
      <c r="AX1369" s="66" t="s">
        <v>755</v>
      </c>
      <c r="BA1369" s="105" t="str">
        <f t="shared" si="198"/>
        <v/>
      </c>
      <c r="BB1369" s="20" t="str">
        <f t="shared" si="199"/>
        <v/>
      </c>
      <c r="BE1369" s="75" t="s">
        <v>755</v>
      </c>
      <c r="BF1369" s="73" t="s">
        <v>755</v>
      </c>
      <c r="BG1369" s="55" t="s">
        <v>755</v>
      </c>
      <c r="BH1369" s="76" t="s">
        <v>755</v>
      </c>
      <c r="BI1369" s="20" t="s">
        <v>755</v>
      </c>
      <c r="BJ1369" s="20" t="s">
        <v>755</v>
      </c>
      <c r="BK1369" s="55" t="s">
        <v>755</v>
      </c>
      <c r="BL1369" s="71" t="s">
        <v>755</v>
      </c>
      <c r="BM1369" s="77" t="s">
        <v>755</v>
      </c>
      <c r="BN1369" s="78" t="s">
        <v>755</v>
      </c>
      <c r="BO1369" s="77" t="s">
        <v>755</v>
      </c>
      <c r="BP1369" s="78" t="s">
        <v>755</v>
      </c>
    </row>
    <row r="1370" spans="1:68" x14ac:dyDescent="0.2">
      <c r="A1370" s="20" t="s">
        <v>95</v>
      </c>
      <c r="B1370" s="20" t="s">
        <v>1419</v>
      </c>
      <c r="C1370" s="20" t="s">
        <v>888</v>
      </c>
      <c r="D1370" s="20" t="s">
        <v>1</v>
      </c>
      <c r="E1370" s="20" t="s">
        <v>138</v>
      </c>
      <c r="F1370" s="20" t="s">
        <v>2189</v>
      </c>
      <c r="G1370" s="20" t="s">
        <v>20086</v>
      </c>
      <c r="H1370" s="20" t="s">
        <v>2189</v>
      </c>
      <c r="I1370" s="19">
        <f t="shared" si="200"/>
        <v>42</v>
      </c>
      <c r="J1370" s="20" t="s">
        <v>755</v>
      </c>
      <c r="K1370" s="20" t="s">
        <v>619</v>
      </c>
      <c r="L1370" s="95" t="str">
        <f>IF(M1370&lt;&gt;"",IF(NOT(ISNA(INDEX(cc!B:B,MATCH(M1370,cc!A:A,0)))),INDEX(cc!B:B,MATCH(M1370,cc!A:A,0)),"0"),"")</f>
        <v>default</v>
      </c>
      <c r="M1370" s="97" t="s">
        <v>13</v>
      </c>
      <c r="N1370" s="28" t="str">
        <f t="shared" si="201"/>
        <v/>
      </c>
      <c r="O1370" s="19" t="str">
        <f t="shared" si="194"/>
        <v>LAB_PTCQI_POCT (N, NoApp, HIVRTParticipPT): POCT Survey</v>
      </c>
      <c r="P1370" s="19" t="str">
        <f t="shared" si="195"/>
        <v>LAB_PTCQI_POCT (N, NoApp, HIVRTParticipPT): POCT Survey</v>
      </c>
      <c r="Q1370" s="19" t="str">
        <f t="shared" si="193"/>
        <v>LAB_PTCQI_POCT (N, NoApp, HIVRTParticipPT)</v>
      </c>
      <c r="R1370" s="19" t="str">
        <f t="shared" si="196"/>
        <v>LAB_PTCQI_POCT_N_NoApp_HIVRTParticipPT</v>
      </c>
      <c r="S1370" s="19" t="str">
        <f t="shared" si="197"/>
        <v>LAB_PTCQI_POCT_N_NoApp_HIVRTParticipPT_</v>
      </c>
      <c r="T1370" s="19" t="b">
        <f>NOT(ISNA(VLOOKUP(B1370,dbcodes!A:B,2,FALSE)))</f>
        <v>1</v>
      </c>
      <c r="U1370" s="19" t="str">
        <f>IF(ISNA(VLOOKUP(B1370,dbcodes!A:B,2,FALSE)),des!R796,VLOOKUP(B1370,dbcodes!A:B,2,FALSE))</f>
        <v>LAB_PTCQI_POCT_N_NoApp_HIVRTParticipPT</v>
      </c>
      <c r="V1370" s="20" t="s">
        <v>617</v>
      </c>
      <c r="W1370" s="107" t="str">
        <f>IF(ISNA(VLOOKUP(C1370,descriptions!A:B,2,FALSE)),des!V796,IF(G1370=" TARGET","Target ","")&amp;VLOOKUP(C1370,descriptions!A:B,2,FALSE))</f>
        <v>Number of people living with HIV who know their status</v>
      </c>
      <c r="X1370" s="20" t="s">
        <v>65</v>
      </c>
      <c r="Y1370" s="20" t="s">
        <v>831</v>
      </c>
      <c r="Z1370" s="20" t="s">
        <v>836</v>
      </c>
      <c r="AA1370" s="20" t="s">
        <v>102</v>
      </c>
      <c r="AB1370" s="20" t="s">
        <v>603</v>
      </c>
      <c r="AC1370" s="19" t="str">
        <f>IF(AB1370&lt;&gt;"",IF(NOT(ISNA(INDEX(os!A:A,MATCH(AB1370,os!B:B,0)))),INDEX(os!A:A,MATCH(AB1370,os!B:B,0)),"0"),"")</f>
        <v>dAx4cVg6eMj</v>
      </c>
      <c r="AD1370" s="20" t="s">
        <v>830</v>
      </c>
      <c r="AH1370" s="93" t="str">
        <f>IF(NOT(ISNA(VLOOKUP(B:B,ResultsTargets!A:A,1,0))),"TRUE","")</f>
        <v/>
      </c>
      <c r="AI1370" s="19" t="str">
        <f>IF(ISNA(VLOOKUP(C1370,dim_techarea!A:B,2,FALSE)),"",VLOOKUP(C1370,dim_techarea!A:B,2,FALSE))</f>
        <v>LAB_PTCQI_POCT</v>
      </c>
      <c r="AJ1370" s="19" t="str">
        <f>IF(ISNA(VLOOKUP(AI1370,dim_techarea!B:C,2,FALSE)),"",VLOOKUP(AI1370,dim_techarea!B:C,2,FALSE))</f>
        <v>R13YwA6fa98</v>
      </c>
      <c r="AK1370" s="19" t="str">
        <f>IF(ISNA(VLOOKUP(TRIM(G1370),dim_targetsresults!A:B,2,FALSE)),"",VLOOKUP(TRIM(G1370),dim_targetsresults!A:C,2,FALSE))</f>
        <v>MER Results</v>
      </c>
      <c r="AL1370" s="19" t="str">
        <f>IF(ISNA(VLOOKUP(AK1370,dim_targetsresults!B:C,2,FALSE)),"",VLOOKUP(AK1370,dim_targetsresults!B:C,2,FALSE))</f>
        <v>Jh0jDM5yQ2E</v>
      </c>
      <c r="AM1370" s="19" t="str">
        <f>IF(ISNA(VLOOKUP(TRIM(D1370),dim_numeratordenominator!A:B,2,FALSE)),"",VLOOKUP(TRIM(D1370),dim_numeratordenominator!A:C,2,FALSE))</f>
        <v>Numerator</v>
      </c>
      <c r="AN1370" s="19" t="str">
        <f>IF(ISNA(VLOOKUP(AM1370,dim_numeratordenominator!B:C,2,FALSE)),"",VLOOKUP(AM1370,dim_numeratordenominator!B:C,2,FALSE))</f>
        <v>Som9NRMQqV7</v>
      </c>
      <c r="AO1370" s="19" t="str">
        <f>IF(ISNA(VLOOKUP(TRIM(E1370),dim_supporttype!A:B,2,FALSE)),"",VLOOKUP(TRIM(E1370),dim_supporttype!A:C,2,FALSE))</f>
        <v>No Support Type</v>
      </c>
      <c r="AP1370" s="19" t="str">
        <f>IF(ISNA(VLOOKUP(AO1370,dim_supporttype!B:C,2,FALSE)),"",VLOOKUP(AO1370,dim_supporttype!B:C,2,FALSE))</f>
        <v>npv1nsCoe0c</v>
      </c>
      <c r="AQ1370" s="19" t="str">
        <f>IF(ISNA(VLOOKUP(TRIM(F1370),dim_disaggs!A:B,2,FALSE)),"No Disagg",VLOOKUP(TRIM(F1370),dim_disaggs!A:B,2,FALSE))</f>
        <v>HIVRTParticipPT</v>
      </c>
      <c r="AR1370" s="19" t="str">
        <f>IF(ISNA(VLOOKUP(AQ1370,dim_disaggs!B:C,2,FALSE)),"",VLOOKUP(AQ1370,dim_disaggs!B:C,2,FALSE))</f>
        <v>hwjsi5ZMLpU</v>
      </c>
      <c r="AU1370" s="72" t="s">
        <v>755</v>
      </c>
      <c r="AV1370" s="73" t="s">
        <v>755</v>
      </c>
      <c r="AW1370" s="66" t="s">
        <v>755</v>
      </c>
      <c r="AX1370" s="66" t="s">
        <v>755</v>
      </c>
      <c r="BA1370" s="105" t="str">
        <f t="shared" si="198"/>
        <v/>
      </c>
      <c r="BB1370" s="20" t="str">
        <f t="shared" si="199"/>
        <v/>
      </c>
      <c r="BE1370" s="75" t="s">
        <v>755</v>
      </c>
      <c r="BF1370" s="73" t="s">
        <v>755</v>
      </c>
      <c r="BG1370" s="55" t="s">
        <v>755</v>
      </c>
      <c r="BH1370" s="76" t="s">
        <v>755</v>
      </c>
      <c r="BI1370" s="20" t="s">
        <v>755</v>
      </c>
      <c r="BJ1370" s="20" t="s">
        <v>755</v>
      </c>
      <c r="BK1370" s="55" t="s">
        <v>755</v>
      </c>
      <c r="BL1370" s="71" t="s">
        <v>755</v>
      </c>
      <c r="BM1370" s="77" t="s">
        <v>755</v>
      </c>
      <c r="BN1370" s="78" t="s">
        <v>755</v>
      </c>
      <c r="BO1370" s="77" t="s">
        <v>755</v>
      </c>
      <c r="BP1370" s="78" t="s">
        <v>755</v>
      </c>
    </row>
    <row r="1371" spans="1:68" x14ac:dyDescent="0.2">
      <c r="A1371" s="20" t="s">
        <v>95</v>
      </c>
      <c r="B1371" s="20" t="s">
        <v>1421</v>
      </c>
      <c r="C1371" s="20" t="s">
        <v>888</v>
      </c>
      <c r="D1371" s="20" t="s">
        <v>1</v>
      </c>
      <c r="E1371" s="20" t="s">
        <v>138</v>
      </c>
      <c r="F1371" s="20" t="s">
        <v>2190</v>
      </c>
      <c r="G1371" s="20" t="s">
        <v>20086</v>
      </c>
      <c r="H1371" s="20" t="s">
        <v>2190</v>
      </c>
      <c r="I1371" s="19">
        <f t="shared" si="200"/>
        <v>38</v>
      </c>
      <c r="J1371" s="20" t="s">
        <v>755</v>
      </c>
      <c r="K1371" s="20" t="s">
        <v>619</v>
      </c>
      <c r="L1371" s="95" t="str">
        <f>IF(M1371&lt;&gt;"",IF(NOT(ISNA(INDEX(cc!B:B,MATCH(M1371,cc!A:A,0)))),INDEX(cc!B:B,MATCH(M1371,cc!A:A,0)),"0"),"")</f>
        <v>default</v>
      </c>
      <c r="M1371" s="97" t="s">
        <v>13</v>
      </c>
      <c r="N1371" s="28" t="str">
        <f t="shared" si="201"/>
        <v/>
      </c>
      <c r="O1371" s="19" t="str">
        <f t="shared" si="194"/>
        <v>LAB_PTCQI_POCT (N, NoApp, HIVRTPassPT): POCT Survey</v>
      </c>
      <c r="P1371" s="19" t="str">
        <f t="shared" si="195"/>
        <v>LAB_PTCQI_POCT (N, NoApp, HIVRTPassPT): POCT Survey</v>
      </c>
      <c r="Q1371" s="19" t="str">
        <f t="shared" si="193"/>
        <v>LAB_PTCQI_POCT (N, NoApp, HIVRTPassPT)</v>
      </c>
      <c r="R1371" s="19" t="str">
        <f t="shared" si="196"/>
        <v>LAB_PTCQI_POCT_N_NoApp_HIVRTPassPT</v>
      </c>
      <c r="S1371" s="19" t="str">
        <f t="shared" si="197"/>
        <v>LAB_PTCQI_POCT_N_NoApp_HIVRTPassPT_</v>
      </c>
      <c r="T1371" s="19" t="b">
        <f>NOT(ISNA(VLOOKUP(B1371,dbcodes!A:B,2,FALSE)))</f>
        <v>1</v>
      </c>
      <c r="U1371" s="19" t="str">
        <f>IF(ISNA(VLOOKUP(B1371,dbcodes!A:B,2,FALSE)),des!R797,VLOOKUP(B1371,dbcodes!A:B,2,FALSE))</f>
        <v>LAB_PTCQI_POCT_N_NoApp_HIVRTPassPT</v>
      </c>
      <c r="V1371" s="20" t="s">
        <v>617</v>
      </c>
      <c r="W1371" s="107" t="str">
        <f>IF(ISNA(VLOOKUP(C1371,descriptions!A:B,2,FALSE)),des!V797,IF(G1371=" TARGET","Target ","")&amp;VLOOKUP(C1371,descriptions!A:B,2,FALSE))</f>
        <v>Do the following service delivery points supported by your organization have an electronic medical record?</v>
      </c>
      <c r="X1371" s="20" t="s">
        <v>65</v>
      </c>
      <c r="Y1371" s="20" t="s">
        <v>831</v>
      </c>
      <c r="Z1371" s="20" t="s">
        <v>836</v>
      </c>
      <c r="AA1371" s="20" t="s">
        <v>102</v>
      </c>
      <c r="AB1371" s="20" t="s">
        <v>603</v>
      </c>
      <c r="AC1371" s="19" t="str">
        <f>IF(AB1371&lt;&gt;"",IF(NOT(ISNA(INDEX(os!A:A,MATCH(AB1371,os!B:B,0)))),INDEX(os!A:A,MATCH(AB1371,os!B:B,0)),"0"),"")</f>
        <v>dAx4cVg6eMj</v>
      </c>
      <c r="AD1371" s="20" t="s">
        <v>830</v>
      </c>
      <c r="AH1371" s="93" t="str">
        <f>IF(NOT(ISNA(VLOOKUP(B:B,ResultsTargets!A:A,1,0))),"TRUE","")</f>
        <v/>
      </c>
      <c r="AI1371" s="19" t="str">
        <f>IF(ISNA(VLOOKUP(C1371,dim_techarea!A:B,2,FALSE)),"",VLOOKUP(C1371,dim_techarea!A:B,2,FALSE))</f>
        <v>LAB_PTCQI_POCT</v>
      </c>
      <c r="AJ1371" s="19" t="str">
        <f>IF(ISNA(VLOOKUP(AI1371,dim_techarea!B:C,2,FALSE)),"",VLOOKUP(AI1371,dim_techarea!B:C,2,FALSE))</f>
        <v>R13YwA6fa98</v>
      </c>
      <c r="AK1371" s="19" t="str">
        <f>IF(ISNA(VLOOKUP(TRIM(G1371),dim_targetsresults!A:B,2,FALSE)),"",VLOOKUP(TRIM(G1371),dim_targetsresults!A:C,2,FALSE))</f>
        <v>MER Results</v>
      </c>
      <c r="AL1371" s="19" t="str">
        <f>IF(ISNA(VLOOKUP(AK1371,dim_targetsresults!B:C,2,FALSE)),"",VLOOKUP(AK1371,dim_targetsresults!B:C,2,FALSE))</f>
        <v>Jh0jDM5yQ2E</v>
      </c>
      <c r="AM1371" s="19" t="str">
        <f>IF(ISNA(VLOOKUP(TRIM(D1371),dim_numeratordenominator!A:B,2,FALSE)),"",VLOOKUP(TRIM(D1371),dim_numeratordenominator!A:C,2,FALSE))</f>
        <v>Numerator</v>
      </c>
      <c r="AN1371" s="19" t="str">
        <f>IF(ISNA(VLOOKUP(AM1371,dim_numeratordenominator!B:C,2,FALSE)),"",VLOOKUP(AM1371,dim_numeratordenominator!B:C,2,FALSE))</f>
        <v>Som9NRMQqV7</v>
      </c>
      <c r="AO1371" s="19" t="str">
        <f>IF(ISNA(VLOOKUP(TRIM(E1371),dim_supporttype!A:B,2,FALSE)),"",VLOOKUP(TRIM(E1371),dim_supporttype!A:C,2,FALSE))</f>
        <v>No Support Type</v>
      </c>
      <c r="AP1371" s="19" t="str">
        <f>IF(ISNA(VLOOKUP(AO1371,dim_supporttype!B:C,2,FALSE)),"",VLOOKUP(AO1371,dim_supporttype!B:C,2,FALSE))</f>
        <v>npv1nsCoe0c</v>
      </c>
      <c r="AQ1371" s="19" t="str">
        <f>IF(ISNA(VLOOKUP(TRIM(F1371),dim_disaggs!A:B,2,FALSE)),"No Disagg",VLOOKUP(TRIM(F1371),dim_disaggs!A:B,2,FALSE))</f>
        <v>HIVRTPassPT</v>
      </c>
      <c r="AR1371" s="19" t="str">
        <f>IF(ISNA(VLOOKUP(AQ1371,dim_disaggs!B:C,2,FALSE)),"",VLOOKUP(AQ1371,dim_disaggs!B:C,2,FALSE))</f>
        <v>tgS6ByT9MW7</v>
      </c>
      <c r="AU1371" s="72" t="s">
        <v>755</v>
      </c>
      <c r="AV1371" s="73" t="s">
        <v>755</v>
      </c>
      <c r="AW1371" s="66" t="s">
        <v>755</v>
      </c>
      <c r="AX1371" s="66" t="s">
        <v>755</v>
      </c>
      <c r="BA1371" s="105" t="str">
        <f t="shared" si="198"/>
        <v/>
      </c>
      <c r="BB1371" s="20" t="str">
        <f t="shared" si="199"/>
        <v/>
      </c>
      <c r="BE1371" s="75" t="s">
        <v>755</v>
      </c>
      <c r="BF1371" s="73" t="s">
        <v>755</v>
      </c>
      <c r="BG1371" s="55" t="s">
        <v>755</v>
      </c>
      <c r="BH1371" s="76" t="s">
        <v>755</v>
      </c>
      <c r="BI1371" s="20" t="s">
        <v>755</v>
      </c>
      <c r="BJ1371" s="20" t="s">
        <v>755</v>
      </c>
      <c r="BK1371" s="55" t="s">
        <v>755</v>
      </c>
      <c r="BL1371" s="71" t="s">
        <v>755</v>
      </c>
      <c r="BM1371" s="77" t="s">
        <v>755</v>
      </c>
      <c r="BN1371" s="78" t="s">
        <v>755</v>
      </c>
      <c r="BO1371" s="77" t="s">
        <v>755</v>
      </c>
      <c r="BP1371" s="78" t="s">
        <v>755</v>
      </c>
    </row>
    <row r="1372" spans="1:68" x14ac:dyDescent="0.2">
      <c r="A1372" s="20" t="s">
        <v>95</v>
      </c>
      <c r="B1372" s="20" t="s">
        <v>1423</v>
      </c>
      <c r="C1372" s="20" t="s">
        <v>888</v>
      </c>
      <c r="D1372" s="20" t="s">
        <v>1</v>
      </c>
      <c r="E1372" s="20" t="s">
        <v>138</v>
      </c>
      <c r="F1372" s="20" t="s">
        <v>2191</v>
      </c>
      <c r="G1372" s="20" t="s">
        <v>20086</v>
      </c>
      <c r="H1372" s="20" t="s">
        <v>2191</v>
      </c>
      <c r="I1372" s="19">
        <f t="shared" si="200"/>
        <v>40</v>
      </c>
      <c r="J1372" s="20" t="s">
        <v>755</v>
      </c>
      <c r="K1372" s="20" t="s">
        <v>619</v>
      </c>
      <c r="L1372" s="95" t="str">
        <f>IF(M1372&lt;&gt;"",IF(NOT(ISNA(INDEX(cc!B:B,MATCH(M1372,cc!A:A,0)))),INDEX(cc!B:B,MATCH(M1372,cc!A:A,0)),"0"),"")</f>
        <v>default</v>
      </c>
      <c r="M1372" s="97" t="s">
        <v>13</v>
      </c>
      <c r="N1372" s="28" t="str">
        <f t="shared" si="201"/>
        <v/>
      </c>
      <c r="O1372" s="19" t="str">
        <f t="shared" si="194"/>
        <v>LAB_PTCQI_POCT (N, NoApp, HIVRTPerfTest): POCT Survey</v>
      </c>
      <c r="P1372" s="19" t="str">
        <f t="shared" si="195"/>
        <v>LAB_PTCQI_POCT (N, NoApp, HIVRTPerfTest): POCT Survey</v>
      </c>
      <c r="Q1372" s="19" t="str">
        <f t="shared" si="193"/>
        <v>LAB_PTCQI_POCT (N, NoApp, HIVRTPerfTest)</v>
      </c>
      <c r="R1372" s="19" t="str">
        <f t="shared" si="196"/>
        <v>LAB_PTCQI_POCT_N_NoApp_HIVRTPerfTest</v>
      </c>
      <c r="S1372" s="19" t="str">
        <f t="shared" si="197"/>
        <v>LAB_PTCQI_POCT_N_NoApp_HIVRTPerfTest_</v>
      </c>
      <c r="T1372" s="19" t="b">
        <f>NOT(ISNA(VLOOKUP(B1372,dbcodes!A:B,2,FALSE)))</f>
        <v>1</v>
      </c>
      <c r="U1372" s="19" t="str">
        <f>IF(ISNA(VLOOKUP(B1372,dbcodes!A:B,2,FALSE)),des!R798,VLOOKUP(B1372,dbcodes!A:B,2,FALSE))</f>
        <v>LAB_PTCQI_POCT_N_NoApp_HIVRTPerfTest</v>
      </c>
      <c r="V1372" s="20" t="s">
        <v>617</v>
      </c>
      <c r="W1372" s="107" t="str">
        <f>IF(ISNA(VLOOKUP(C1372,descriptions!A:B,2,FALSE)),des!V798,IF(G1372=" TARGET","Target ","")&amp;VLOOKUP(C1372,descriptions!A:B,2,FALSE))</f>
        <v>Do the following service delivery points supported by your organization have an electronic medical record?</v>
      </c>
      <c r="X1372" s="20" t="s">
        <v>4</v>
      </c>
      <c r="Y1372" s="20" t="s">
        <v>831</v>
      </c>
      <c r="Z1372" s="20" t="s">
        <v>836</v>
      </c>
      <c r="AA1372" s="20" t="s">
        <v>102</v>
      </c>
      <c r="AB1372" s="20" t="s">
        <v>605</v>
      </c>
      <c r="AC1372" s="19" t="str">
        <f>IF(AB1372&lt;&gt;"",IF(NOT(ISNA(INDEX(os!A:A,MATCH(AB1372,os!B:B,0)))),INDEX(os!A:A,MATCH(AB1372,os!B:B,0)),"0"),"")</f>
        <v>EmnAI84pv9E</v>
      </c>
      <c r="AD1372" s="20" t="s">
        <v>830</v>
      </c>
      <c r="AH1372" s="93" t="str">
        <f>IF(NOT(ISNA(VLOOKUP(B:B,ResultsTargets!A:A,1,0))),"TRUE","")</f>
        <v/>
      </c>
      <c r="AI1372" s="19" t="str">
        <f>IF(ISNA(VLOOKUP(C1372,dim_techarea!A:B,2,FALSE)),"",VLOOKUP(C1372,dim_techarea!A:B,2,FALSE))</f>
        <v>LAB_PTCQI_POCT</v>
      </c>
      <c r="AJ1372" s="19" t="str">
        <f>IF(ISNA(VLOOKUP(AI1372,dim_techarea!B:C,2,FALSE)),"",VLOOKUP(AI1372,dim_techarea!B:C,2,FALSE))</f>
        <v>R13YwA6fa98</v>
      </c>
      <c r="AK1372" s="19" t="str">
        <f>IF(ISNA(VLOOKUP(TRIM(G1372),dim_targetsresults!A:B,2,FALSE)),"",VLOOKUP(TRIM(G1372),dim_targetsresults!A:C,2,FALSE))</f>
        <v>MER Results</v>
      </c>
      <c r="AL1372" s="19" t="str">
        <f>IF(ISNA(VLOOKUP(AK1372,dim_targetsresults!B:C,2,FALSE)),"",VLOOKUP(AK1372,dim_targetsresults!B:C,2,FALSE))</f>
        <v>Jh0jDM5yQ2E</v>
      </c>
      <c r="AM1372" s="19" t="str">
        <f>IF(ISNA(VLOOKUP(TRIM(D1372),dim_numeratordenominator!A:B,2,FALSE)),"",VLOOKUP(TRIM(D1372),dim_numeratordenominator!A:C,2,FALSE))</f>
        <v>Numerator</v>
      </c>
      <c r="AN1372" s="19" t="str">
        <f>IF(ISNA(VLOOKUP(AM1372,dim_numeratordenominator!B:C,2,FALSE)),"",VLOOKUP(AM1372,dim_numeratordenominator!B:C,2,FALSE))</f>
        <v>Som9NRMQqV7</v>
      </c>
      <c r="AO1372" s="19" t="str">
        <f>IF(ISNA(VLOOKUP(TRIM(E1372),dim_supporttype!A:B,2,FALSE)),"",VLOOKUP(TRIM(E1372),dim_supporttype!A:C,2,FALSE))</f>
        <v>No Support Type</v>
      </c>
      <c r="AP1372" s="19" t="str">
        <f>IF(ISNA(VLOOKUP(AO1372,dim_supporttype!B:C,2,FALSE)),"",VLOOKUP(AO1372,dim_supporttype!B:C,2,FALSE))</f>
        <v>npv1nsCoe0c</v>
      </c>
      <c r="AQ1372" s="19" t="str">
        <f>IF(ISNA(VLOOKUP(TRIM(F1372),dim_disaggs!A:B,2,FALSE)),"No Disagg",VLOOKUP(TRIM(F1372),dim_disaggs!A:B,2,FALSE))</f>
        <v>HIVRTPerfTest</v>
      </c>
      <c r="AR1372" s="19" t="str">
        <f>IF(ISNA(VLOOKUP(AQ1372,dim_disaggs!B:C,2,FALSE)),"",VLOOKUP(AQ1372,dim_disaggs!B:C,2,FALSE))</f>
        <v>WS1jLsTRhO4</v>
      </c>
      <c r="AU1372" s="72" t="s">
        <v>755</v>
      </c>
      <c r="AV1372" s="73" t="s">
        <v>755</v>
      </c>
      <c r="AW1372" s="66" t="s">
        <v>755</v>
      </c>
      <c r="AX1372" s="66" t="s">
        <v>755</v>
      </c>
      <c r="BA1372" s="105" t="str">
        <f t="shared" si="198"/>
        <v/>
      </c>
      <c r="BB1372" s="20" t="str">
        <f t="shared" si="199"/>
        <v/>
      </c>
      <c r="BE1372" s="75" t="s">
        <v>755</v>
      </c>
      <c r="BF1372" s="73" t="s">
        <v>755</v>
      </c>
      <c r="BG1372" s="55" t="s">
        <v>755</v>
      </c>
      <c r="BH1372" s="76" t="s">
        <v>755</v>
      </c>
      <c r="BI1372" s="20" t="s">
        <v>755</v>
      </c>
      <c r="BJ1372" s="20" t="s">
        <v>755</v>
      </c>
      <c r="BK1372" s="55" t="s">
        <v>755</v>
      </c>
      <c r="BL1372" s="71" t="s">
        <v>755</v>
      </c>
      <c r="BM1372" s="77" t="s">
        <v>755</v>
      </c>
      <c r="BN1372" s="78" t="s">
        <v>755</v>
      </c>
      <c r="BO1372" s="77" t="s">
        <v>755</v>
      </c>
      <c r="BP1372" s="78" t="s">
        <v>755</v>
      </c>
    </row>
    <row r="1373" spans="1:68" x14ac:dyDescent="0.2">
      <c r="A1373" s="20" t="s">
        <v>95</v>
      </c>
      <c r="B1373" s="20" t="s">
        <v>1431</v>
      </c>
      <c r="C1373" s="20" t="s">
        <v>888</v>
      </c>
      <c r="D1373" s="20" t="s">
        <v>1</v>
      </c>
      <c r="E1373" s="20" t="s">
        <v>138</v>
      </c>
      <c r="F1373" s="20" t="s">
        <v>2184</v>
      </c>
      <c r="G1373" s="20" t="s">
        <v>20086</v>
      </c>
      <c r="H1373" s="20" t="s">
        <v>2184</v>
      </c>
      <c r="I1373" s="19">
        <f t="shared" si="200"/>
        <v>45</v>
      </c>
      <c r="J1373" s="20" t="s">
        <v>755</v>
      </c>
      <c r="K1373" s="20" t="s">
        <v>619</v>
      </c>
      <c r="L1373" s="95" t="str">
        <f>IF(M1373&lt;&gt;"",IF(NOT(ISNA(INDEX(cc!B:B,MATCH(M1373,cc!A:A,0)))),INDEX(cc!B:B,MATCH(M1373,cc!A:A,0)),"0"),"")</f>
        <v>default</v>
      </c>
      <c r="M1373" s="97" t="s">
        <v>13</v>
      </c>
      <c r="N1373" s="28" t="str">
        <f t="shared" si="201"/>
        <v/>
      </c>
      <c r="O1373" s="19" t="str">
        <f t="shared" si="194"/>
        <v>LAB_PTCQI_POCT (N, NoApp, TB XpertParticipPT): POCT Survey</v>
      </c>
      <c r="P1373" s="19" t="str">
        <f t="shared" si="195"/>
        <v>LAB_PTCQI_POCT (N, NoApp, TB XpertParticipPT): POCT Survey</v>
      </c>
      <c r="Q1373" s="19" t="str">
        <f t="shared" si="193"/>
        <v>LAB_PTCQI_POCT (N, NoApp, TB XpertParticipPT)</v>
      </c>
      <c r="R1373" s="19" t="str">
        <f t="shared" si="196"/>
        <v>LAB_PTCQI_POCT_N_NoApp_TB_XpertParticipPT</v>
      </c>
      <c r="S1373" s="19" t="str">
        <f t="shared" si="197"/>
        <v>LAB_PTCQI_POCT_N_NoApp_TB_XpertParticipPT_</v>
      </c>
      <c r="T1373" s="19" t="b">
        <f>NOT(ISNA(VLOOKUP(B1373,dbcodes!A:B,2,FALSE)))</f>
        <v>1</v>
      </c>
      <c r="U1373" s="19" t="str">
        <f>IF(ISNA(VLOOKUP(B1373,dbcodes!A:B,2,FALSE)),des!R799,VLOOKUP(B1373,dbcodes!A:B,2,FALSE))</f>
        <v>LAB_PTCQI_POCT_N_NoApp_TB_XpertParticipPT</v>
      </c>
      <c r="V1373" s="20" t="s">
        <v>617</v>
      </c>
      <c r="W1373" s="107" t="str">
        <f>IF(ISNA(VLOOKUP(C1373,descriptions!A:B,2,FALSE)),des!V799,IF(G1373=" TARGET","Target ","")&amp;VLOOKUP(C1373,descriptions!A:B,2,FALSE))</f>
        <v>Number of HIV positive adults and children who received care and treatment services</v>
      </c>
      <c r="X1373" s="20" t="s">
        <v>65</v>
      </c>
      <c r="Y1373" s="20" t="s">
        <v>831</v>
      </c>
      <c r="Z1373" s="20" t="s">
        <v>836</v>
      </c>
      <c r="AA1373" s="20" t="s">
        <v>102</v>
      </c>
      <c r="AB1373" s="20" t="s">
        <v>603</v>
      </c>
      <c r="AC1373" s="19" t="str">
        <f>IF(AB1373&lt;&gt;"",IF(NOT(ISNA(INDEX(os!A:A,MATCH(AB1373,os!B:B,0)))),INDEX(os!A:A,MATCH(AB1373,os!B:B,0)),"0"),"")</f>
        <v>dAx4cVg6eMj</v>
      </c>
      <c r="AD1373" s="20" t="s">
        <v>830</v>
      </c>
      <c r="AH1373" s="93" t="str">
        <f>IF(NOT(ISNA(VLOOKUP(B:B,ResultsTargets!A:A,1,0))),"TRUE","")</f>
        <v/>
      </c>
      <c r="AI1373" s="19" t="str">
        <f>IF(ISNA(VLOOKUP(C1373,dim_techarea!A:B,2,FALSE)),"",VLOOKUP(C1373,dim_techarea!A:B,2,FALSE))</f>
        <v>LAB_PTCQI_POCT</v>
      </c>
      <c r="AJ1373" s="19" t="str">
        <f>IF(ISNA(VLOOKUP(AI1373,dim_techarea!B:C,2,FALSE)),"",VLOOKUP(AI1373,dim_techarea!B:C,2,FALSE))</f>
        <v>R13YwA6fa98</v>
      </c>
      <c r="AK1373" s="19" t="str">
        <f>IF(ISNA(VLOOKUP(TRIM(G1373),dim_targetsresults!A:B,2,FALSE)),"",VLOOKUP(TRIM(G1373),dim_targetsresults!A:C,2,FALSE))</f>
        <v>MER Results</v>
      </c>
      <c r="AL1373" s="19" t="str">
        <f>IF(ISNA(VLOOKUP(AK1373,dim_targetsresults!B:C,2,FALSE)),"",VLOOKUP(AK1373,dim_targetsresults!B:C,2,FALSE))</f>
        <v>Jh0jDM5yQ2E</v>
      </c>
      <c r="AM1373" s="19" t="str">
        <f>IF(ISNA(VLOOKUP(TRIM(D1373),dim_numeratordenominator!A:B,2,FALSE)),"",VLOOKUP(TRIM(D1373),dim_numeratordenominator!A:C,2,FALSE))</f>
        <v>Numerator</v>
      </c>
      <c r="AN1373" s="19" t="str">
        <f>IF(ISNA(VLOOKUP(AM1373,dim_numeratordenominator!B:C,2,FALSE)),"",VLOOKUP(AM1373,dim_numeratordenominator!B:C,2,FALSE))</f>
        <v>Som9NRMQqV7</v>
      </c>
      <c r="AO1373" s="19" t="str">
        <f>IF(ISNA(VLOOKUP(TRIM(E1373),dim_supporttype!A:B,2,FALSE)),"",VLOOKUP(TRIM(E1373),dim_supporttype!A:C,2,FALSE))</f>
        <v>No Support Type</v>
      </c>
      <c r="AP1373" s="19" t="str">
        <f>IF(ISNA(VLOOKUP(AO1373,dim_supporttype!B:C,2,FALSE)),"",VLOOKUP(AO1373,dim_supporttype!B:C,2,FALSE))</f>
        <v>npv1nsCoe0c</v>
      </c>
      <c r="AQ1373" s="19" t="str">
        <f>IF(ISNA(VLOOKUP(TRIM(F1373),dim_disaggs!A:B,2,FALSE)),"No Disagg",VLOOKUP(TRIM(F1373),dim_disaggs!A:B,2,FALSE))</f>
        <v>TB XpertParticipPT</v>
      </c>
      <c r="AR1373" s="19" t="str">
        <f>IF(ISNA(VLOOKUP(AQ1373,dim_disaggs!B:C,2,FALSE)),"",VLOOKUP(AQ1373,dim_disaggs!B:C,2,FALSE))</f>
        <v>MuXqhFfJZjs</v>
      </c>
      <c r="AU1373" s="72" t="s">
        <v>755</v>
      </c>
      <c r="AV1373" s="73" t="s">
        <v>755</v>
      </c>
      <c r="AW1373" s="66" t="s">
        <v>755</v>
      </c>
      <c r="AX1373" s="66" t="s">
        <v>755</v>
      </c>
      <c r="BA1373" s="105" t="str">
        <f t="shared" si="198"/>
        <v/>
      </c>
      <c r="BB1373" s="20" t="str">
        <f t="shared" si="199"/>
        <v/>
      </c>
      <c r="BE1373" s="75" t="s">
        <v>755</v>
      </c>
      <c r="BF1373" s="73" t="s">
        <v>755</v>
      </c>
      <c r="BG1373" s="55" t="s">
        <v>755</v>
      </c>
      <c r="BH1373" s="76" t="s">
        <v>755</v>
      </c>
      <c r="BI1373" s="20" t="s">
        <v>755</v>
      </c>
      <c r="BJ1373" s="20" t="s">
        <v>755</v>
      </c>
      <c r="BK1373" s="55" t="s">
        <v>755</v>
      </c>
      <c r="BL1373" s="71" t="s">
        <v>755</v>
      </c>
      <c r="BM1373" s="77" t="s">
        <v>755</v>
      </c>
      <c r="BN1373" s="78" t="s">
        <v>755</v>
      </c>
      <c r="BO1373" s="77" t="s">
        <v>755</v>
      </c>
      <c r="BP1373" s="78" t="s">
        <v>755</v>
      </c>
    </row>
    <row r="1374" spans="1:68" x14ac:dyDescent="0.2">
      <c r="A1374" s="20" t="s">
        <v>95</v>
      </c>
      <c r="B1374" s="20" t="s">
        <v>1433</v>
      </c>
      <c r="C1374" s="20" t="s">
        <v>888</v>
      </c>
      <c r="D1374" s="20" t="s">
        <v>1</v>
      </c>
      <c r="E1374" s="20" t="s">
        <v>138</v>
      </c>
      <c r="F1374" s="20" t="s">
        <v>2185</v>
      </c>
      <c r="G1374" s="20" t="s">
        <v>20086</v>
      </c>
      <c r="H1374" s="20" t="s">
        <v>2185</v>
      </c>
      <c r="I1374" s="19">
        <f t="shared" si="200"/>
        <v>41</v>
      </c>
      <c r="J1374" s="20" t="s">
        <v>755</v>
      </c>
      <c r="K1374" s="20" t="s">
        <v>619</v>
      </c>
      <c r="L1374" s="95" t="str">
        <f>IF(M1374&lt;&gt;"",IF(NOT(ISNA(INDEX(cc!B:B,MATCH(M1374,cc!A:A,0)))),INDEX(cc!B:B,MATCH(M1374,cc!A:A,0)),"0"),"")</f>
        <v>default</v>
      </c>
      <c r="M1374" s="97" t="s">
        <v>13</v>
      </c>
      <c r="N1374" s="28" t="str">
        <f t="shared" si="201"/>
        <v/>
      </c>
      <c r="O1374" s="19" t="str">
        <f t="shared" si="194"/>
        <v>LAB_PTCQI_POCT (N, NoApp, TB XpertPassPT): POCT Survey</v>
      </c>
      <c r="P1374" s="19" t="str">
        <f t="shared" si="195"/>
        <v>LAB_PTCQI_POCT (N, NoApp, TB XpertPassPT): POCT Survey</v>
      </c>
      <c r="Q1374" s="19" t="str">
        <f t="shared" si="193"/>
        <v>LAB_PTCQI_POCT (N, NoApp, TB XpertPassPT)</v>
      </c>
      <c r="R1374" s="19" t="str">
        <f t="shared" si="196"/>
        <v>LAB_PTCQI_POCT_N_NoApp_TB_XpertPassPT</v>
      </c>
      <c r="S1374" s="19" t="str">
        <f t="shared" si="197"/>
        <v>LAB_PTCQI_POCT_N_NoApp_TB_XpertPassPT_</v>
      </c>
      <c r="T1374" s="19" t="b">
        <f>NOT(ISNA(VLOOKUP(B1374,dbcodes!A:B,2,FALSE)))</f>
        <v>1</v>
      </c>
      <c r="U1374" s="19" t="str">
        <f>IF(ISNA(VLOOKUP(B1374,dbcodes!A:B,2,FALSE)),des!R800,VLOOKUP(B1374,dbcodes!A:B,2,FALSE))</f>
        <v>LAB_PTCQI_POCT_N_NoApp_TB_XpertPassPT</v>
      </c>
      <c r="V1374" s="20" t="s">
        <v>617</v>
      </c>
      <c r="W1374" s="107" t="str">
        <f>IF(ISNA(VLOOKUP(C1374,descriptions!A:B,2,FALSE)),des!V800,IF(G1374=" TARGET","Target ","")&amp;VLOOKUP(C1374,descriptions!A:B,2,FALSE))</f>
        <v>Number of HIV positive adults and children who received care and treatment services</v>
      </c>
      <c r="X1374" s="20" t="s">
        <v>65</v>
      </c>
      <c r="Y1374" s="20" t="s">
        <v>831</v>
      </c>
      <c r="Z1374" s="20" t="s">
        <v>836</v>
      </c>
      <c r="AA1374" s="20" t="s">
        <v>102</v>
      </c>
      <c r="AB1374" s="20" t="s">
        <v>603</v>
      </c>
      <c r="AC1374" s="19" t="str">
        <f>IF(AB1374&lt;&gt;"",IF(NOT(ISNA(INDEX(os!A:A,MATCH(AB1374,os!B:B,0)))),INDEX(os!A:A,MATCH(AB1374,os!B:B,0)),"0"),"")</f>
        <v>dAx4cVg6eMj</v>
      </c>
      <c r="AD1374" s="20" t="s">
        <v>830</v>
      </c>
      <c r="AH1374" s="93" t="str">
        <f>IF(NOT(ISNA(VLOOKUP(B:B,ResultsTargets!A:A,1,0))),"TRUE","")</f>
        <v/>
      </c>
      <c r="AI1374" s="19" t="str">
        <f>IF(ISNA(VLOOKUP(C1374,dim_techarea!A:B,2,FALSE)),"",VLOOKUP(C1374,dim_techarea!A:B,2,FALSE))</f>
        <v>LAB_PTCQI_POCT</v>
      </c>
      <c r="AJ1374" s="19" t="str">
        <f>IF(ISNA(VLOOKUP(AI1374,dim_techarea!B:C,2,FALSE)),"",VLOOKUP(AI1374,dim_techarea!B:C,2,FALSE))</f>
        <v>R13YwA6fa98</v>
      </c>
      <c r="AK1374" s="19" t="str">
        <f>IF(ISNA(VLOOKUP(TRIM(G1374),dim_targetsresults!A:B,2,FALSE)),"",VLOOKUP(TRIM(G1374),dim_targetsresults!A:C,2,FALSE))</f>
        <v>MER Results</v>
      </c>
      <c r="AL1374" s="19" t="str">
        <f>IF(ISNA(VLOOKUP(AK1374,dim_targetsresults!B:C,2,FALSE)),"",VLOOKUP(AK1374,dim_targetsresults!B:C,2,FALSE))</f>
        <v>Jh0jDM5yQ2E</v>
      </c>
      <c r="AM1374" s="19" t="str">
        <f>IF(ISNA(VLOOKUP(TRIM(D1374),dim_numeratordenominator!A:B,2,FALSE)),"",VLOOKUP(TRIM(D1374),dim_numeratordenominator!A:C,2,FALSE))</f>
        <v>Numerator</v>
      </c>
      <c r="AN1374" s="19" t="str">
        <f>IF(ISNA(VLOOKUP(AM1374,dim_numeratordenominator!B:C,2,FALSE)),"",VLOOKUP(AM1374,dim_numeratordenominator!B:C,2,FALSE))</f>
        <v>Som9NRMQqV7</v>
      </c>
      <c r="AO1374" s="19" t="str">
        <f>IF(ISNA(VLOOKUP(TRIM(E1374),dim_supporttype!A:B,2,FALSE)),"",VLOOKUP(TRIM(E1374),dim_supporttype!A:C,2,FALSE))</f>
        <v>No Support Type</v>
      </c>
      <c r="AP1374" s="19" t="str">
        <f>IF(ISNA(VLOOKUP(AO1374,dim_supporttype!B:C,2,FALSE)),"",VLOOKUP(AO1374,dim_supporttype!B:C,2,FALSE))</f>
        <v>npv1nsCoe0c</v>
      </c>
      <c r="AQ1374" s="19" t="str">
        <f>IF(ISNA(VLOOKUP(TRIM(F1374),dim_disaggs!A:B,2,FALSE)),"No Disagg",VLOOKUP(TRIM(F1374),dim_disaggs!A:B,2,FALSE))</f>
        <v>TB XpertPassPT</v>
      </c>
      <c r="AR1374" s="19" t="str">
        <f>IF(ISNA(VLOOKUP(AQ1374,dim_disaggs!B:C,2,FALSE)),"",VLOOKUP(AQ1374,dim_disaggs!B:C,2,FALSE))</f>
        <v>DG8tJ654fPM</v>
      </c>
      <c r="AU1374" s="72" t="s">
        <v>755</v>
      </c>
      <c r="AV1374" s="73" t="s">
        <v>755</v>
      </c>
      <c r="AW1374" s="66" t="s">
        <v>755</v>
      </c>
      <c r="AX1374" s="66" t="s">
        <v>755</v>
      </c>
      <c r="BA1374" s="105" t="str">
        <f t="shared" si="198"/>
        <v/>
      </c>
      <c r="BB1374" s="20" t="str">
        <f t="shared" si="199"/>
        <v/>
      </c>
      <c r="BE1374" s="75" t="s">
        <v>755</v>
      </c>
      <c r="BF1374" s="73" t="s">
        <v>755</v>
      </c>
      <c r="BG1374" s="55" t="s">
        <v>755</v>
      </c>
      <c r="BH1374" s="76" t="s">
        <v>755</v>
      </c>
      <c r="BI1374" s="20" t="s">
        <v>755</v>
      </c>
      <c r="BJ1374" s="20" t="s">
        <v>755</v>
      </c>
      <c r="BK1374" s="55" t="s">
        <v>755</v>
      </c>
      <c r="BL1374" s="71" t="s">
        <v>755</v>
      </c>
      <c r="BM1374" s="77" t="s">
        <v>755</v>
      </c>
      <c r="BN1374" s="78" t="s">
        <v>755</v>
      </c>
      <c r="BO1374" s="77" t="s">
        <v>755</v>
      </c>
      <c r="BP1374" s="78" t="s">
        <v>755</v>
      </c>
    </row>
    <row r="1375" spans="1:68" x14ac:dyDescent="0.2">
      <c r="A1375" s="20" t="s">
        <v>95</v>
      </c>
      <c r="B1375" s="20" t="s">
        <v>1435</v>
      </c>
      <c r="C1375" s="20" t="s">
        <v>888</v>
      </c>
      <c r="D1375" s="20" t="s">
        <v>1</v>
      </c>
      <c r="E1375" s="20" t="s">
        <v>138</v>
      </c>
      <c r="F1375" s="20" t="s">
        <v>2186</v>
      </c>
      <c r="G1375" s="20" t="s">
        <v>20086</v>
      </c>
      <c r="H1375" s="20" t="s">
        <v>2186</v>
      </c>
      <c r="I1375" s="19">
        <f t="shared" si="200"/>
        <v>43</v>
      </c>
      <c r="J1375" s="20" t="s">
        <v>755</v>
      </c>
      <c r="K1375" s="20" t="s">
        <v>619</v>
      </c>
      <c r="L1375" s="95" t="str">
        <f>IF(M1375&lt;&gt;"",IF(NOT(ISNA(INDEX(cc!B:B,MATCH(M1375,cc!A:A,0)))),INDEX(cc!B:B,MATCH(M1375,cc!A:A,0)),"0"),"")</f>
        <v>default</v>
      </c>
      <c r="M1375" s="97" t="s">
        <v>13</v>
      </c>
      <c r="N1375" s="28" t="str">
        <f t="shared" si="201"/>
        <v/>
      </c>
      <c r="O1375" s="19" t="str">
        <f t="shared" si="194"/>
        <v>LAB_PTCQI_POCT (N, NoApp, TB XpertPerfTest): POCT Survey</v>
      </c>
      <c r="P1375" s="19" t="str">
        <f t="shared" si="195"/>
        <v>LAB_PTCQI_POCT (N, NoApp, TB XpertPerfTest): POCT Survey</v>
      </c>
      <c r="Q1375" s="19" t="str">
        <f t="shared" si="193"/>
        <v>LAB_PTCQI_POCT (N, NoApp, TB XpertPerfTest)</v>
      </c>
      <c r="R1375" s="19" t="str">
        <f t="shared" si="196"/>
        <v>LAB_PTCQI_POCT_N_NoApp_TB_XpertPerfTest</v>
      </c>
      <c r="S1375" s="19" t="str">
        <f t="shared" si="197"/>
        <v>LAB_PTCQI_POCT_N_NoApp_TB_XpertPerfTest_</v>
      </c>
      <c r="T1375" s="19" t="b">
        <f>NOT(ISNA(VLOOKUP(B1375,dbcodes!A:B,2,FALSE)))</f>
        <v>1</v>
      </c>
      <c r="U1375" s="19" t="str">
        <f>IF(ISNA(VLOOKUP(B1375,dbcodes!A:B,2,FALSE)),des!R801,VLOOKUP(B1375,dbcodes!A:B,2,FALSE))</f>
        <v>LAB_PTCQI_POCT_N_NoApp_TB_XpertPerfTest</v>
      </c>
      <c r="V1375" s="20" t="s">
        <v>617</v>
      </c>
      <c r="W1375" s="107" t="str">
        <f>IF(ISNA(VLOOKUP(C1375,descriptions!A:B,2,FALSE)),des!V801,IF(G1375=" TARGET","Target ","")&amp;VLOOKUP(C1375,descriptions!A:B,2,FALSE))</f>
        <v>Number of PLHIV who were nutritionally assessed via anthropometric measurement</v>
      </c>
      <c r="X1375" s="20" t="s">
        <v>4</v>
      </c>
      <c r="Y1375" s="20" t="s">
        <v>831</v>
      </c>
      <c r="Z1375" s="20" t="s">
        <v>836</v>
      </c>
      <c r="AA1375" s="20" t="s">
        <v>102</v>
      </c>
      <c r="AB1375" s="20" t="s">
        <v>605</v>
      </c>
      <c r="AC1375" s="19" t="str">
        <f>IF(AB1375&lt;&gt;"",IF(NOT(ISNA(INDEX(os!A:A,MATCH(AB1375,os!B:B,0)))),INDEX(os!A:A,MATCH(AB1375,os!B:B,0)),"0"),"")</f>
        <v>EmnAI84pv9E</v>
      </c>
      <c r="AD1375" s="20" t="s">
        <v>830</v>
      </c>
      <c r="AH1375" s="93" t="str">
        <f>IF(NOT(ISNA(VLOOKUP(B:B,ResultsTargets!A:A,1,0))),"TRUE","")</f>
        <v/>
      </c>
      <c r="AI1375" s="19" t="str">
        <f>IF(ISNA(VLOOKUP(C1375,dim_techarea!A:B,2,FALSE)),"",VLOOKUP(C1375,dim_techarea!A:B,2,FALSE))</f>
        <v>LAB_PTCQI_POCT</v>
      </c>
      <c r="AJ1375" s="19" t="str">
        <f>IF(ISNA(VLOOKUP(AI1375,dim_techarea!B:C,2,FALSE)),"",VLOOKUP(AI1375,dim_techarea!B:C,2,FALSE))</f>
        <v>R13YwA6fa98</v>
      </c>
      <c r="AK1375" s="19" t="str">
        <f>IF(ISNA(VLOOKUP(TRIM(G1375),dim_targetsresults!A:B,2,FALSE)),"",VLOOKUP(TRIM(G1375),dim_targetsresults!A:C,2,FALSE))</f>
        <v>MER Results</v>
      </c>
      <c r="AL1375" s="19" t="str">
        <f>IF(ISNA(VLOOKUP(AK1375,dim_targetsresults!B:C,2,FALSE)),"",VLOOKUP(AK1375,dim_targetsresults!B:C,2,FALSE))</f>
        <v>Jh0jDM5yQ2E</v>
      </c>
      <c r="AM1375" s="19" t="str">
        <f>IF(ISNA(VLOOKUP(TRIM(D1375),dim_numeratordenominator!A:B,2,FALSE)),"",VLOOKUP(TRIM(D1375),dim_numeratordenominator!A:C,2,FALSE))</f>
        <v>Numerator</v>
      </c>
      <c r="AN1375" s="19" t="str">
        <f>IF(ISNA(VLOOKUP(AM1375,dim_numeratordenominator!B:C,2,FALSE)),"",VLOOKUP(AM1375,dim_numeratordenominator!B:C,2,FALSE))</f>
        <v>Som9NRMQqV7</v>
      </c>
      <c r="AO1375" s="19" t="str">
        <f>IF(ISNA(VLOOKUP(TRIM(E1375),dim_supporttype!A:B,2,FALSE)),"",VLOOKUP(TRIM(E1375),dim_supporttype!A:C,2,FALSE))</f>
        <v>No Support Type</v>
      </c>
      <c r="AP1375" s="19" t="str">
        <f>IF(ISNA(VLOOKUP(AO1375,dim_supporttype!B:C,2,FALSE)),"",VLOOKUP(AO1375,dim_supporttype!B:C,2,FALSE))</f>
        <v>npv1nsCoe0c</v>
      </c>
      <c r="AQ1375" s="19" t="str">
        <f>IF(ISNA(VLOOKUP(TRIM(F1375),dim_disaggs!A:B,2,FALSE)),"No Disagg",VLOOKUP(TRIM(F1375),dim_disaggs!A:B,2,FALSE))</f>
        <v>TB XpertPerfTest</v>
      </c>
      <c r="AR1375" s="19" t="str">
        <f>IF(ISNA(VLOOKUP(AQ1375,dim_disaggs!B:C,2,FALSE)),"",VLOOKUP(AQ1375,dim_disaggs!B:C,2,FALSE))</f>
        <v>beTmK39hCUg</v>
      </c>
      <c r="AU1375" s="72" t="s">
        <v>755</v>
      </c>
      <c r="AV1375" s="73" t="s">
        <v>755</v>
      </c>
      <c r="AW1375" s="66" t="s">
        <v>755</v>
      </c>
      <c r="AX1375" s="66" t="s">
        <v>755</v>
      </c>
      <c r="BA1375" s="105" t="str">
        <f t="shared" si="198"/>
        <v/>
      </c>
      <c r="BB1375" s="20" t="str">
        <f t="shared" si="199"/>
        <v/>
      </c>
      <c r="BE1375" s="75" t="s">
        <v>755</v>
      </c>
      <c r="BF1375" s="73" t="s">
        <v>755</v>
      </c>
      <c r="BG1375" s="55" t="s">
        <v>755</v>
      </c>
      <c r="BH1375" s="76" t="s">
        <v>755</v>
      </c>
      <c r="BI1375" s="20" t="s">
        <v>755</v>
      </c>
      <c r="BJ1375" s="20" t="s">
        <v>755</v>
      </c>
      <c r="BK1375" s="55" t="s">
        <v>755</v>
      </c>
      <c r="BL1375" s="71" t="s">
        <v>755</v>
      </c>
      <c r="BM1375" s="77" t="s">
        <v>755</v>
      </c>
      <c r="BN1375" s="78" t="s">
        <v>755</v>
      </c>
      <c r="BO1375" s="77" t="s">
        <v>755</v>
      </c>
      <c r="BP1375" s="78" t="s">
        <v>755</v>
      </c>
    </row>
    <row r="1376" spans="1:68" x14ac:dyDescent="0.2">
      <c r="A1376" s="20" t="s">
        <v>95</v>
      </c>
      <c r="B1376" s="20" t="s">
        <v>1410</v>
      </c>
      <c r="C1376" s="20" t="s">
        <v>888</v>
      </c>
      <c r="D1376" s="20" t="s">
        <v>1</v>
      </c>
      <c r="E1376" s="20" t="s">
        <v>138</v>
      </c>
      <c r="F1376" s="20" t="s">
        <v>2188</v>
      </c>
      <c r="G1376" s="20" t="s">
        <v>2442</v>
      </c>
      <c r="H1376" s="20" t="s">
        <v>2188</v>
      </c>
      <c r="I1376" s="19">
        <f t="shared" si="200"/>
        <v>42</v>
      </c>
      <c r="J1376" s="20" t="s">
        <v>755</v>
      </c>
      <c r="K1376" s="20" t="s">
        <v>619</v>
      </c>
      <c r="L1376" s="95" t="str">
        <f>IF(M1376&lt;&gt;"",IF(NOT(ISNA(INDEX(cc!B:B,MATCH(M1376,cc!A:A,0)))),INDEX(cc!B:B,MATCH(M1376,cc!A:A,0)),"0"),"")</f>
        <v>default</v>
      </c>
      <c r="M1376" s="97" t="s">
        <v>13</v>
      </c>
      <c r="N1376" s="28" t="str">
        <f t="shared" si="201"/>
        <v xml:space="preserve"> TARGET</v>
      </c>
      <c r="O1376" s="19" t="str">
        <f t="shared" si="194"/>
        <v>LAB_PTCQI_POCT (N, NoApp, AccLevel) TARGET: POCT Survey</v>
      </c>
      <c r="P1376" s="19" t="str">
        <f t="shared" si="195"/>
        <v>LAB_PTCQI_POCT (N, NoApp, AccLevel) TARGET: POCT Survey</v>
      </c>
      <c r="Q1376" s="19" t="str">
        <f t="shared" si="193"/>
        <v>LAB_PTCQI_POCT (N, NoApp, AccLevel) TARGET</v>
      </c>
      <c r="R1376" s="19" t="str">
        <f t="shared" si="196"/>
        <v>LAB_PTCQI_POCT_N_NoApp_AccLevel_TARGET</v>
      </c>
      <c r="S1376" s="19" t="str">
        <f t="shared" si="197"/>
        <v>LAB_PTCQI_POCT_N_NoApp_AccLevel_TARGET</v>
      </c>
      <c r="T1376" s="19" t="b">
        <f>NOT(ISNA(VLOOKUP(B1376,dbcodes!A:B,2,FALSE)))</f>
        <v>1</v>
      </c>
      <c r="U1376" s="19" t="str">
        <f>IF(ISNA(VLOOKUP(B1376,dbcodes!A:B,2,FALSE)),des!R802,VLOOKUP(B1376,dbcodes!A:B,2,FALSE))</f>
        <v>LAB_PTCQI_POCT_N_NoApp_AccLevel_TARGET</v>
      </c>
      <c r="V1376" s="20" t="s">
        <v>618</v>
      </c>
      <c r="W1376" s="107" t="str">
        <f>IF(ISNA(VLOOKUP(C1376,descriptions!A:B,2,FALSE)),des!V802,IF(G1376=" TARGET","Target ","")&amp;VLOOKUP(C1376,descriptions!A:B,2,FALSE))</f>
        <v>Number of PLHIV who were nutritionally assessed via anthropometric measurement</v>
      </c>
      <c r="X1376" s="20" t="s">
        <v>65</v>
      </c>
      <c r="Y1376" s="20" t="s">
        <v>831</v>
      </c>
      <c r="Z1376" s="20" t="s">
        <v>836</v>
      </c>
      <c r="AA1376" s="20" t="s">
        <v>102</v>
      </c>
      <c r="AB1376" s="20" t="s">
        <v>606</v>
      </c>
      <c r="AC1376" s="19" t="str">
        <f>IF(AB1376&lt;&gt;"",IF(NOT(ISNA(INDEX(os!A:A,MATCH(AB1376,os!B:B,0)))),INDEX(os!A:A,MATCH(AB1376,os!B:B,0)),"0"),"")</f>
        <v>TpXEzio85br</v>
      </c>
      <c r="AD1376" s="20" t="s">
        <v>830</v>
      </c>
      <c r="AH1376" s="93" t="str">
        <f>IF(NOT(ISNA(VLOOKUP(B:B,ResultsTargets!A:A,1,0))),"TRUE","")</f>
        <v/>
      </c>
      <c r="AI1376" s="19" t="str">
        <f>IF(ISNA(VLOOKUP(C1376,dim_techarea!A:B,2,FALSE)),"",VLOOKUP(C1376,dim_techarea!A:B,2,FALSE))</f>
        <v>LAB_PTCQI_POCT</v>
      </c>
      <c r="AJ1376" s="19" t="str">
        <f>IF(ISNA(VLOOKUP(AI1376,dim_techarea!B:C,2,FALSE)),"",VLOOKUP(AI1376,dim_techarea!B:C,2,FALSE))</f>
        <v>R13YwA6fa98</v>
      </c>
      <c r="AK1376" s="19" t="str">
        <f>IF(ISNA(VLOOKUP(TRIM(G1376),dim_targetsresults!A:B,2,FALSE)),"",VLOOKUP(TRIM(G1376),dim_targetsresults!A:C,2,FALSE))</f>
        <v>MER Targets</v>
      </c>
      <c r="AL1376" s="19" t="str">
        <f>IF(ISNA(VLOOKUP(AK1376,dim_targetsresults!B:C,2,FALSE)),"",VLOOKUP(AK1376,dim_targetsresults!B:C,2,FALSE))</f>
        <v>W8imnja2Owd</v>
      </c>
      <c r="AM1376" s="19" t="str">
        <f>IF(ISNA(VLOOKUP(TRIM(D1376),dim_numeratordenominator!A:B,2,FALSE)),"",VLOOKUP(TRIM(D1376),dim_numeratordenominator!A:C,2,FALSE))</f>
        <v>Numerator</v>
      </c>
      <c r="AN1376" s="19" t="str">
        <f>IF(ISNA(VLOOKUP(AM1376,dim_numeratordenominator!B:C,2,FALSE)),"",VLOOKUP(AM1376,dim_numeratordenominator!B:C,2,FALSE))</f>
        <v>Som9NRMQqV7</v>
      </c>
      <c r="AO1376" s="19" t="str">
        <f>IF(ISNA(VLOOKUP(TRIM(E1376),dim_supporttype!A:B,2,FALSE)),"",VLOOKUP(TRIM(E1376),dim_supporttype!A:C,2,FALSE))</f>
        <v>No Support Type</v>
      </c>
      <c r="AP1376" s="19" t="str">
        <f>IF(ISNA(VLOOKUP(AO1376,dim_supporttype!B:C,2,FALSE)),"",VLOOKUP(AO1376,dim_supporttype!B:C,2,FALSE))</f>
        <v>npv1nsCoe0c</v>
      </c>
      <c r="AQ1376" s="19" t="str">
        <f>IF(ISNA(VLOOKUP(TRIM(F1376),dim_disaggs!A:B,2,FALSE)),"No Disagg",VLOOKUP(TRIM(F1376),dim_disaggs!A:B,2,FALSE))</f>
        <v>AccLevel</v>
      </c>
      <c r="AR1376" s="19" t="str">
        <f>IF(ISNA(VLOOKUP(AQ1376,dim_disaggs!B:C,2,FALSE)),"",VLOOKUP(AQ1376,dim_disaggs!B:C,2,FALSE))</f>
        <v>JVJ1oyIMKiY</v>
      </c>
      <c r="AU1376" s="72" t="s">
        <v>755</v>
      </c>
      <c r="AV1376" s="73" t="s">
        <v>755</v>
      </c>
      <c r="AW1376" s="66" t="s">
        <v>755</v>
      </c>
      <c r="AX1376" s="66" t="s">
        <v>755</v>
      </c>
      <c r="BA1376" s="105" t="str">
        <f t="shared" si="198"/>
        <v/>
      </c>
      <c r="BB1376" s="20" t="str">
        <f t="shared" si="199"/>
        <v/>
      </c>
      <c r="BE1376" s="75" t="s">
        <v>755</v>
      </c>
      <c r="BF1376" s="73" t="s">
        <v>755</v>
      </c>
      <c r="BG1376" s="55" t="s">
        <v>755</v>
      </c>
      <c r="BH1376" s="76" t="s">
        <v>755</v>
      </c>
      <c r="BI1376" s="20" t="s">
        <v>755</v>
      </c>
      <c r="BJ1376" s="20" t="s">
        <v>755</v>
      </c>
      <c r="BK1376" s="55" t="s">
        <v>755</v>
      </c>
      <c r="BL1376" s="71" t="s">
        <v>755</v>
      </c>
      <c r="BM1376" s="77" t="s">
        <v>755</v>
      </c>
      <c r="BN1376" s="78" t="s">
        <v>755</v>
      </c>
      <c r="BO1376" s="77" t="s">
        <v>755</v>
      </c>
      <c r="BP1376" s="78" t="s">
        <v>755</v>
      </c>
    </row>
    <row r="1377" spans="1:68" x14ac:dyDescent="0.2">
      <c r="A1377" s="20" t="s">
        <v>95</v>
      </c>
      <c r="B1377" s="20" t="s">
        <v>1412</v>
      </c>
      <c r="C1377" s="20" t="s">
        <v>888</v>
      </c>
      <c r="D1377" s="20" t="s">
        <v>1</v>
      </c>
      <c r="E1377" s="20" t="s">
        <v>138</v>
      </c>
      <c r="F1377" s="20" t="s">
        <v>2166</v>
      </c>
      <c r="G1377" s="20" t="s">
        <v>2442</v>
      </c>
      <c r="H1377" s="20" t="s">
        <v>2166</v>
      </c>
      <c r="I1377" s="19">
        <f t="shared" si="200"/>
        <v>44</v>
      </c>
      <c r="J1377" s="20" t="s">
        <v>755</v>
      </c>
      <c r="K1377" s="20" t="s">
        <v>619</v>
      </c>
      <c r="L1377" s="95" t="str">
        <f>IF(M1377&lt;&gt;"",IF(NOT(ISNA(INDEX(cc!B:B,MATCH(M1377,cc!A:A,0)))),INDEX(cc!B:B,MATCH(M1377,cc!A:A,0)),"0"),"")</f>
        <v>default</v>
      </c>
      <c r="M1377" s="97" t="s">
        <v>13</v>
      </c>
      <c r="N1377" s="28" t="str">
        <f t="shared" si="201"/>
        <v xml:space="preserve"> TARGET</v>
      </c>
      <c r="O1377" s="19" t="str">
        <f t="shared" si="194"/>
        <v>LAB_PTCQI_POCT (N, NoApp, AccProgram) TARGET: POCT Survey</v>
      </c>
      <c r="P1377" s="19" t="str">
        <f t="shared" si="195"/>
        <v>LAB_PTCQI_POCT (N, NoApp, AccProgram) TARGET: POCT Survey</v>
      </c>
      <c r="Q1377" s="19" t="str">
        <f t="shared" si="193"/>
        <v>LAB_PTCQI_POCT (N, NoApp, AccProgram) TARGET</v>
      </c>
      <c r="R1377" s="19" t="str">
        <f t="shared" si="196"/>
        <v>LAB_PTCQI_POCT_N_NoApp_AccProgram_TARGET</v>
      </c>
      <c r="S1377" s="19" t="str">
        <f t="shared" si="197"/>
        <v>LAB_PTCQI_POCT_N_NoApp_AccProgram_TARGET</v>
      </c>
      <c r="T1377" s="19" t="b">
        <f>NOT(ISNA(VLOOKUP(B1377,dbcodes!A:B,2,FALSE)))</f>
        <v>1</v>
      </c>
      <c r="U1377" s="19" t="str">
        <f>IF(ISNA(VLOOKUP(B1377,dbcodes!A:B,2,FALSE)),des!R803,VLOOKUP(B1377,dbcodes!A:B,2,FALSE))</f>
        <v>LAB_PTCQI_POCT_N_NoApp_AccProgram_TARGET</v>
      </c>
      <c r="V1377" s="20" t="s">
        <v>618</v>
      </c>
      <c r="W1377" s="107" t="str">
        <f>IF(ISNA(VLOOKUP(C1377,descriptions!A:B,2,FALSE)),des!V803,IF(G1377=" TARGET","Target ","")&amp;VLOOKUP(C1377,descriptions!A:B,2,FALSE))</f>
        <v>Number of PLHIV who were nutritionally assessed via anthropometric measurement</v>
      </c>
      <c r="X1377" s="20" t="s">
        <v>4</v>
      </c>
      <c r="Y1377" s="20" t="s">
        <v>831</v>
      </c>
      <c r="Z1377" s="20" t="s">
        <v>836</v>
      </c>
      <c r="AA1377" s="20" t="s">
        <v>102</v>
      </c>
      <c r="AB1377" s="20" t="s">
        <v>605</v>
      </c>
      <c r="AC1377" s="19" t="str">
        <f>IF(AB1377&lt;&gt;"",IF(NOT(ISNA(INDEX(os!A:A,MATCH(AB1377,os!B:B,0)))),INDEX(os!A:A,MATCH(AB1377,os!B:B,0)),"0"),"")</f>
        <v>EmnAI84pv9E</v>
      </c>
      <c r="AD1377" s="20" t="s">
        <v>830</v>
      </c>
      <c r="AH1377" s="93" t="str">
        <f>IF(NOT(ISNA(VLOOKUP(B:B,ResultsTargets!A:A,1,0))),"TRUE","")</f>
        <v/>
      </c>
      <c r="AI1377" s="19" t="str">
        <f>IF(ISNA(VLOOKUP(C1377,dim_techarea!A:B,2,FALSE)),"",VLOOKUP(C1377,dim_techarea!A:B,2,FALSE))</f>
        <v>LAB_PTCQI_POCT</v>
      </c>
      <c r="AJ1377" s="19" t="str">
        <f>IF(ISNA(VLOOKUP(AI1377,dim_techarea!B:C,2,FALSE)),"",VLOOKUP(AI1377,dim_techarea!B:C,2,FALSE))</f>
        <v>R13YwA6fa98</v>
      </c>
      <c r="AK1377" s="19" t="str">
        <f>IF(ISNA(VLOOKUP(TRIM(G1377),dim_targetsresults!A:B,2,FALSE)),"",VLOOKUP(TRIM(G1377),dim_targetsresults!A:C,2,FALSE))</f>
        <v>MER Targets</v>
      </c>
      <c r="AL1377" s="19" t="str">
        <f>IF(ISNA(VLOOKUP(AK1377,dim_targetsresults!B:C,2,FALSE)),"",VLOOKUP(AK1377,dim_targetsresults!B:C,2,FALSE))</f>
        <v>W8imnja2Owd</v>
      </c>
      <c r="AM1377" s="19" t="str">
        <f>IF(ISNA(VLOOKUP(TRIM(D1377),dim_numeratordenominator!A:B,2,FALSE)),"",VLOOKUP(TRIM(D1377),dim_numeratordenominator!A:C,2,FALSE))</f>
        <v>Numerator</v>
      </c>
      <c r="AN1377" s="19" t="str">
        <f>IF(ISNA(VLOOKUP(AM1377,dim_numeratordenominator!B:C,2,FALSE)),"",VLOOKUP(AM1377,dim_numeratordenominator!B:C,2,FALSE))</f>
        <v>Som9NRMQqV7</v>
      </c>
      <c r="AO1377" s="19" t="str">
        <f>IF(ISNA(VLOOKUP(TRIM(E1377),dim_supporttype!A:B,2,FALSE)),"",VLOOKUP(TRIM(E1377),dim_supporttype!A:C,2,FALSE))</f>
        <v>No Support Type</v>
      </c>
      <c r="AP1377" s="19" t="str">
        <f>IF(ISNA(VLOOKUP(AO1377,dim_supporttype!B:C,2,FALSE)),"",VLOOKUP(AO1377,dim_supporttype!B:C,2,FALSE))</f>
        <v>npv1nsCoe0c</v>
      </c>
      <c r="AQ1377" s="19" t="str">
        <f>IF(ISNA(VLOOKUP(TRIM(F1377),dim_disaggs!A:B,2,FALSE)),"No Disagg",VLOOKUP(TRIM(F1377),dim_disaggs!A:B,2,FALSE))</f>
        <v>AccProgram</v>
      </c>
      <c r="AR1377" s="19" t="str">
        <f>IF(ISNA(VLOOKUP(AQ1377,dim_disaggs!B:C,2,FALSE)),"",VLOOKUP(AQ1377,dim_disaggs!B:C,2,FALSE))</f>
        <v>kC8vmbESAVN</v>
      </c>
      <c r="AU1377" s="72" t="s">
        <v>755</v>
      </c>
      <c r="AV1377" s="73" t="s">
        <v>755</v>
      </c>
      <c r="AW1377" s="66" t="s">
        <v>755</v>
      </c>
      <c r="AX1377" s="66" t="s">
        <v>755</v>
      </c>
      <c r="BA1377" s="105" t="str">
        <f t="shared" si="198"/>
        <v/>
      </c>
      <c r="BB1377" s="20" t="str">
        <f t="shared" si="199"/>
        <v/>
      </c>
      <c r="BE1377" s="75" t="s">
        <v>755</v>
      </c>
      <c r="BF1377" s="73" t="s">
        <v>755</v>
      </c>
      <c r="BG1377" s="55" t="s">
        <v>755</v>
      </c>
      <c r="BH1377" s="76" t="s">
        <v>755</v>
      </c>
      <c r="BI1377" s="20" t="s">
        <v>755</v>
      </c>
      <c r="BJ1377" s="20" t="s">
        <v>755</v>
      </c>
      <c r="BK1377" s="55" t="s">
        <v>755</v>
      </c>
      <c r="BL1377" s="71" t="s">
        <v>755</v>
      </c>
      <c r="BM1377" s="77" t="s">
        <v>755</v>
      </c>
      <c r="BN1377" s="78" t="s">
        <v>755</v>
      </c>
      <c r="BO1377" s="77" t="s">
        <v>755</v>
      </c>
      <c r="BP1377" s="78" t="s">
        <v>755</v>
      </c>
    </row>
    <row r="1378" spans="1:68" x14ac:dyDescent="0.2">
      <c r="A1378" s="20" t="s">
        <v>95</v>
      </c>
      <c r="B1378" s="20" t="s">
        <v>1414</v>
      </c>
      <c r="C1378" s="20" t="s">
        <v>888</v>
      </c>
      <c r="D1378" s="20" t="s">
        <v>1</v>
      </c>
      <c r="E1378" s="20" t="s">
        <v>138</v>
      </c>
      <c r="F1378" s="20" t="s">
        <v>2168</v>
      </c>
      <c r="G1378" s="20" t="s">
        <v>2442</v>
      </c>
      <c r="H1378" s="20" t="s">
        <v>2168</v>
      </c>
      <c r="I1378" s="19">
        <f t="shared" si="200"/>
        <v>47</v>
      </c>
      <c r="J1378" s="20" t="s">
        <v>755</v>
      </c>
      <c r="K1378" s="20" t="s">
        <v>619</v>
      </c>
      <c r="L1378" s="95" t="str">
        <f>IF(M1378&lt;&gt;"",IF(NOT(ISNA(INDEX(cc!B:B,MATCH(M1378,cc!A:A,0)))),INDEX(cc!B:B,MATCH(M1378,cc!A:A,0)),"0"),"")</f>
        <v>default</v>
      </c>
      <c r="M1378" s="97" t="s">
        <v>13</v>
      </c>
      <c r="N1378" s="28" t="str">
        <f t="shared" si="201"/>
        <v xml:space="preserve"> TARGET</v>
      </c>
      <c r="O1378" s="19" t="str">
        <f t="shared" si="194"/>
        <v>LAB_PTCQI_POCT (N, NoApp, EIDParticipPT) TARGET: POCT Survey</v>
      </c>
      <c r="P1378" s="19" t="str">
        <f t="shared" si="195"/>
        <v>LAB_PTCQI_POCT (N, NoApp, EIDParticipPT) TARGET: POCT Survey</v>
      </c>
      <c r="Q1378" s="19" t="str">
        <f t="shared" si="193"/>
        <v>LAB_PTCQI_POCT (N, NoApp, EIDParticipPT) TARGET</v>
      </c>
      <c r="R1378" s="19" t="str">
        <f t="shared" si="196"/>
        <v>LAB_PTCQI_POCT_N_NoApp_EIDParticipPT_TARGET</v>
      </c>
      <c r="S1378" s="19" t="str">
        <f t="shared" si="197"/>
        <v>LAB_PTCQI_POCT_N_NoApp_EIDParticipPT_TARGET</v>
      </c>
      <c r="T1378" s="19" t="b">
        <f>NOT(ISNA(VLOOKUP(B1378,dbcodes!A:B,2,FALSE)))</f>
        <v>1</v>
      </c>
      <c r="U1378" s="19" t="str">
        <f>IF(ISNA(VLOOKUP(B1378,dbcodes!A:B,2,FALSE)),des!R804,VLOOKUP(B1378,dbcodes!A:B,2,FALSE))</f>
        <v>LAB_PTCQI_POCT_N_NoApp_EIDParticipPT_TARGET</v>
      </c>
      <c r="V1378" s="20" t="s">
        <v>617</v>
      </c>
      <c r="W1378" s="107" t="str">
        <f>IF(ISNA(VLOOKUP(C1378,descriptions!A:B,2,FALSE)),des!V804,IF(G1378=" TARGET","Target ","")&amp;VLOOKUP(C1378,descriptions!A:B,2,FALSE))</f>
        <v>Number of PLHIV who were nutritionally assessed via anthropometric measurement</v>
      </c>
      <c r="X1378" s="20" t="s">
        <v>65</v>
      </c>
      <c r="Y1378" s="20" t="s">
        <v>831</v>
      </c>
      <c r="Z1378" s="20" t="s">
        <v>836</v>
      </c>
      <c r="AA1378" s="20" t="s">
        <v>102</v>
      </c>
      <c r="AB1378" s="20" t="s">
        <v>603</v>
      </c>
      <c r="AC1378" s="19" t="str">
        <f>IF(AB1378&lt;&gt;"",IF(NOT(ISNA(INDEX(os!A:A,MATCH(AB1378,os!B:B,0)))),INDEX(os!A:A,MATCH(AB1378,os!B:B,0)),"0"),"")</f>
        <v>dAx4cVg6eMj</v>
      </c>
      <c r="AD1378" s="20" t="s">
        <v>830</v>
      </c>
      <c r="AH1378" s="93" t="str">
        <f>IF(NOT(ISNA(VLOOKUP(B:B,ResultsTargets!A:A,1,0))),"TRUE","")</f>
        <v/>
      </c>
      <c r="AI1378" s="19" t="str">
        <f>IF(ISNA(VLOOKUP(C1378,dim_techarea!A:B,2,FALSE)),"",VLOOKUP(C1378,dim_techarea!A:B,2,FALSE))</f>
        <v>LAB_PTCQI_POCT</v>
      </c>
      <c r="AJ1378" s="19" t="str">
        <f>IF(ISNA(VLOOKUP(AI1378,dim_techarea!B:C,2,FALSE)),"",VLOOKUP(AI1378,dim_techarea!B:C,2,FALSE))</f>
        <v>R13YwA6fa98</v>
      </c>
      <c r="AK1378" s="19" t="str">
        <f>IF(ISNA(VLOOKUP(TRIM(G1378),dim_targetsresults!A:B,2,FALSE)),"",VLOOKUP(TRIM(G1378),dim_targetsresults!A:C,2,FALSE))</f>
        <v>MER Targets</v>
      </c>
      <c r="AL1378" s="19" t="str">
        <f>IF(ISNA(VLOOKUP(AK1378,dim_targetsresults!B:C,2,FALSE)),"",VLOOKUP(AK1378,dim_targetsresults!B:C,2,FALSE))</f>
        <v>W8imnja2Owd</v>
      </c>
      <c r="AM1378" s="19" t="str">
        <f>IF(ISNA(VLOOKUP(TRIM(D1378),dim_numeratordenominator!A:B,2,FALSE)),"",VLOOKUP(TRIM(D1378),dim_numeratordenominator!A:C,2,FALSE))</f>
        <v>Numerator</v>
      </c>
      <c r="AN1378" s="19" t="str">
        <f>IF(ISNA(VLOOKUP(AM1378,dim_numeratordenominator!B:C,2,FALSE)),"",VLOOKUP(AM1378,dim_numeratordenominator!B:C,2,FALSE))</f>
        <v>Som9NRMQqV7</v>
      </c>
      <c r="AO1378" s="19" t="str">
        <f>IF(ISNA(VLOOKUP(TRIM(E1378),dim_supporttype!A:B,2,FALSE)),"",VLOOKUP(TRIM(E1378),dim_supporttype!A:C,2,FALSE))</f>
        <v>No Support Type</v>
      </c>
      <c r="AP1378" s="19" t="str">
        <f>IF(ISNA(VLOOKUP(AO1378,dim_supporttype!B:C,2,FALSE)),"",VLOOKUP(AO1378,dim_supporttype!B:C,2,FALSE))</f>
        <v>npv1nsCoe0c</v>
      </c>
      <c r="AQ1378" s="19" t="str">
        <f>IF(ISNA(VLOOKUP(TRIM(F1378),dim_disaggs!A:B,2,FALSE)),"No Disagg",VLOOKUP(TRIM(F1378),dim_disaggs!A:B,2,FALSE))</f>
        <v>EIDParticipPT</v>
      </c>
      <c r="AR1378" s="19" t="str">
        <f>IF(ISNA(VLOOKUP(AQ1378,dim_disaggs!B:C,2,FALSE)),"",VLOOKUP(AQ1378,dim_disaggs!B:C,2,FALSE))</f>
        <v>oqPHQUac9tD</v>
      </c>
      <c r="AU1378" s="72" t="s">
        <v>755</v>
      </c>
      <c r="AV1378" s="73" t="s">
        <v>755</v>
      </c>
      <c r="AW1378" s="66" t="s">
        <v>755</v>
      </c>
      <c r="AX1378" s="66" t="s">
        <v>755</v>
      </c>
      <c r="BA1378" s="105" t="str">
        <f t="shared" si="198"/>
        <v/>
      </c>
      <c r="BB1378" s="20" t="str">
        <f t="shared" si="199"/>
        <v/>
      </c>
      <c r="BE1378" s="75" t="s">
        <v>755</v>
      </c>
      <c r="BF1378" s="73" t="s">
        <v>755</v>
      </c>
      <c r="BG1378" s="55" t="s">
        <v>755</v>
      </c>
      <c r="BH1378" s="76" t="s">
        <v>755</v>
      </c>
      <c r="BI1378" s="20" t="s">
        <v>755</v>
      </c>
      <c r="BJ1378" s="20" t="s">
        <v>755</v>
      </c>
      <c r="BK1378" s="55" t="s">
        <v>755</v>
      </c>
      <c r="BL1378" s="71" t="s">
        <v>755</v>
      </c>
      <c r="BM1378" s="77" t="s">
        <v>755</v>
      </c>
      <c r="BN1378" s="78" t="s">
        <v>755</v>
      </c>
      <c r="BO1378" s="77" t="s">
        <v>755</v>
      </c>
      <c r="BP1378" s="78" t="s">
        <v>755</v>
      </c>
    </row>
    <row r="1379" spans="1:68" x14ac:dyDescent="0.2">
      <c r="A1379" s="20" t="s">
        <v>95</v>
      </c>
      <c r="B1379" s="20" t="s">
        <v>1416</v>
      </c>
      <c r="C1379" s="20" t="s">
        <v>888</v>
      </c>
      <c r="D1379" s="20" t="s">
        <v>1</v>
      </c>
      <c r="E1379" s="20" t="s">
        <v>138</v>
      </c>
      <c r="F1379" s="20" t="s">
        <v>2169</v>
      </c>
      <c r="G1379" s="20" t="s">
        <v>2442</v>
      </c>
      <c r="H1379" s="20" t="s">
        <v>2169</v>
      </c>
      <c r="I1379" s="19">
        <f t="shared" si="200"/>
        <v>43</v>
      </c>
      <c r="J1379" s="20" t="s">
        <v>755</v>
      </c>
      <c r="K1379" s="20" t="s">
        <v>619</v>
      </c>
      <c r="L1379" s="95" t="str">
        <f>IF(M1379&lt;&gt;"",IF(NOT(ISNA(INDEX(cc!B:B,MATCH(M1379,cc!A:A,0)))),INDEX(cc!B:B,MATCH(M1379,cc!A:A,0)),"0"),"")</f>
        <v>default</v>
      </c>
      <c r="M1379" s="97" t="s">
        <v>13</v>
      </c>
      <c r="N1379" s="28" t="str">
        <f t="shared" si="201"/>
        <v xml:space="preserve"> TARGET</v>
      </c>
      <c r="O1379" s="19" t="str">
        <f t="shared" si="194"/>
        <v>LAB_PTCQI_POCT (N, NoApp, EIDPassPT) TARGET: POCT Survey</v>
      </c>
      <c r="P1379" s="19" t="str">
        <f t="shared" si="195"/>
        <v>LAB_PTCQI_POCT (N, NoApp, EIDPassPT) TARGET: POCT Survey</v>
      </c>
      <c r="Q1379" s="19" t="str">
        <f t="shared" si="193"/>
        <v>LAB_PTCQI_POCT (N, NoApp, EIDPassPT) TARGET</v>
      </c>
      <c r="R1379" s="19" t="str">
        <f t="shared" si="196"/>
        <v>LAB_PTCQI_POCT_N_NoApp_EIDPassPT_TARGET</v>
      </c>
      <c r="S1379" s="19" t="str">
        <f t="shared" si="197"/>
        <v>LAB_PTCQI_POCT_N_NoApp_EIDPassPT_TARGET</v>
      </c>
      <c r="T1379" s="19" t="b">
        <f>NOT(ISNA(VLOOKUP(B1379,dbcodes!A:B,2,FALSE)))</f>
        <v>1</v>
      </c>
      <c r="U1379" s="19" t="str">
        <f>IF(ISNA(VLOOKUP(B1379,dbcodes!A:B,2,FALSE)),des!R805,VLOOKUP(B1379,dbcodes!A:B,2,FALSE))</f>
        <v>LAB_PTCQI_POCT_N_NoApp_EIDPassPT_TARGET</v>
      </c>
      <c r="V1379" s="20" t="s">
        <v>617</v>
      </c>
      <c r="W1379" s="107" t="str">
        <f>IF(ISNA(VLOOKUP(C1379,descriptions!A:B,2,FALSE)),des!V805,IF(G1379=" TARGET","Target ","")&amp;VLOOKUP(C1379,descriptions!A:B,2,FALSE))</f>
        <v>Number of PLHIV who were nutritionally assessed via anthropometric measurement</v>
      </c>
      <c r="X1379" s="20" t="s">
        <v>65</v>
      </c>
      <c r="Y1379" s="20" t="s">
        <v>831</v>
      </c>
      <c r="Z1379" s="20" t="s">
        <v>836</v>
      </c>
      <c r="AA1379" s="20" t="s">
        <v>102</v>
      </c>
      <c r="AB1379" s="20" t="s">
        <v>603</v>
      </c>
      <c r="AC1379" s="19" t="str">
        <f>IF(AB1379&lt;&gt;"",IF(NOT(ISNA(INDEX(os!A:A,MATCH(AB1379,os!B:B,0)))),INDEX(os!A:A,MATCH(AB1379,os!B:B,0)),"0"),"")</f>
        <v>dAx4cVg6eMj</v>
      </c>
      <c r="AD1379" s="20" t="s">
        <v>830</v>
      </c>
      <c r="AH1379" s="93" t="str">
        <f>IF(NOT(ISNA(VLOOKUP(B:B,ResultsTargets!A:A,1,0))),"TRUE","")</f>
        <v/>
      </c>
      <c r="AI1379" s="19" t="str">
        <f>IF(ISNA(VLOOKUP(C1379,dim_techarea!A:B,2,FALSE)),"",VLOOKUP(C1379,dim_techarea!A:B,2,FALSE))</f>
        <v>LAB_PTCQI_POCT</v>
      </c>
      <c r="AJ1379" s="19" t="str">
        <f>IF(ISNA(VLOOKUP(AI1379,dim_techarea!B:C,2,FALSE)),"",VLOOKUP(AI1379,dim_techarea!B:C,2,FALSE))</f>
        <v>R13YwA6fa98</v>
      </c>
      <c r="AK1379" s="19" t="str">
        <f>IF(ISNA(VLOOKUP(TRIM(G1379),dim_targetsresults!A:B,2,FALSE)),"",VLOOKUP(TRIM(G1379),dim_targetsresults!A:C,2,FALSE))</f>
        <v>MER Targets</v>
      </c>
      <c r="AL1379" s="19" t="str">
        <f>IF(ISNA(VLOOKUP(AK1379,dim_targetsresults!B:C,2,FALSE)),"",VLOOKUP(AK1379,dim_targetsresults!B:C,2,FALSE))</f>
        <v>W8imnja2Owd</v>
      </c>
      <c r="AM1379" s="19" t="str">
        <f>IF(ISNA(VLOOKUP(TRIM(D1379),dim_numeratordenominator!A:B,2,FALSE)),"",VLOOKUP(TRIM(D1379),dim_numeratordenominator!A:C,2,FALSE))</f>
        <v>Numerator</v>
      </c>
      <c r="AN1379" s="19" t="str">
        <f>IF(ISNA(VLOOKUP(AM1379,dim_numeratordenominator!B:C,2,FALSE)),"",VLOOKUP(AM1379,dim_numeratordenominator!B:C,2,FALSE))</f>
        <v>Som9NRMQqV7</v>
      </c>
      <c r="AO1379" s="19" t="str">
        <f>IF(ISNA(VLOOKUP(TRIM(E1379),dim_supporttype!A:B,2,FALSE)),"",VLOOKUP(TRIM(E1379),dim_supporttype!A:C,2,FALSE))</f>
        <v>No Support Type</v>
      </c>
      <c r="AP1379" s="19" t="str">
        <f>IF(ISNA(VLOOKUP(AO1379,dim_supporttype!B:C,2,FALSE)),"",VLOOKUP(AO1379,dim_supporttype!B:C,2,FALSE))</f>
        <v>npv1nsCoe0c</v>
      </c>
      <c r="AQ1379" s="19" t="str">
        <f>IF(ISNA(VLOOKUP(TRIM(F1379),dim_disaggs!A:B,2,FALSE)),"No Disagg",VLOOKUP(TRIM(F1379),dim_disaggs!A:B,2,FALSE))</f>
        <v>EIDPassPT</v>
      </c>
      <c r="AR1379" s="19" t="str">
        <f>IF(ISNA(VLOOKUP(AQ1379,dim_disaggs!B:C,2,FALSE)),"",VLOOKUP(AQ1379,dim_disaggs!B:C,2,FALSE))</f>
        <v>d9AZHDhmQV7</v>
      </c>
      <c r="AU1379" s="72" t="s">
        <v>755</v>
      </c>
      <c r="AV1379" s="73" t="s">
        <v>755</v>
      </c>
      <c r="AW1379" s="66" t="s">
        <v>755</v>
      </c>
      <c r="AX1379" s="66" t="s">
        <v>755</v>
      </c>
      <c r="BA1379" s="105" t="str">
        <f t="shared" si="198"/>
        <v/>
      </c>
      <c r="BB1379" s="20" t="str">
        <f t="shared" si="199"/>
        <v/>
      </c>
      <c r="BE1379" s="75" t="s">
        <v>755</v>
      </c>
      <c r="BF1379" s="73" t="s">
        <v>755</v>
      </c>
      <c r="BG1379" s="55" t="s">
        <v>755</v>
      </c>
      <c r="BH1379" s="76" t="s">
        <v>755</v>
      </c>
      <c r="BI1379" s="20" t="s">
        <v>755</v>
      </c>
      <c r="BJ1379" s="20" t="s">
        <v>755</v>
      </c>
      <c r="BK1379" s="55" t="s">
        <v>755</v>
      </c>
      <c r="BL1379" s="71" t="s">
        <v>755</v>
      </c>
      <c r="BM1379" s="77" t="s">
        <v>755</v>
      </c>
      <c r="BN1379" s="78" t="s">
        <v>755</v>
      </c>
      <c r="BO1379" s="77" t="s">
        <v>755</v>
      </c>
      <c r="BP1379" s="78" t="s">
        <v>755</v>
      </c>
    </row>
    <row r="1380" spans="1:68" s="3" customFormat="1" ht="17" customHeight="1" x14ac:dyDescent="0.2">
      <c r="A1380" s="20" t="s">
        <v>95</v>
      </c>
      <c r="B1380" s="20" t="s">
        <v>1418</v>
      </c>
      <c r="C1380" s="20" t="s">
        <v>888</v>
      </c>
      <c r="D1380" s="20" t="s">
        <v>1</v>
      </c>
      <c r="E1380" s="20" t="s">
        <v>138</v>
      </c>
      <c r="F1380" s="20" t="s">
        <v>2170</v>
      </c>
      <c r="G1380" s="20" t="s">
        <v>2442</v>
      </c>
      <c r="H1380" s="20" t="s">
        <v>2170</v>
      </c>
      <c r="I1380" s="19">
        <f t="shared" si="200"/>
        <v>45</v>
      </c>
      <c r="J1380" s="20" t="s">
        <v>755</v>
      </c>
      <c r="K1380" s="20" t="s">
        <v>619</v>
      </c>
      <c r="L1380" s="95" t="str">
        <f>IF(M1380&lt;&gt;"",IF(NOT(ISNA(INDEX(cc!B:B,MATCH(M1380,cc!A:A,0)))),INDEX(cc!B:B,MATCH(M1380,cc!A:A,0)),"0"),"")</f>
        <v>default</v>
      </c>
      <c r="M1380" s="97" t="s">
        <v>13</v>
      </c>
      <c r="N1380" s="28" t="str">
        <f t="shared" si="201"/>
        <v xml:space="preserve"> TARGET</v>
      </c>
      <c r="O1380" s="19" t="str">
        <f t="shared" si="194"/>
        <v>LAB_PTCQI_POCT (N, NoApp, EIDPerfTest) TARGET: POCT Survey</v>
      </c>
      <c r="P1380" s="19" t="str">
        <f t="shared" si="195"/>
        <v>LAB_PTCQI_POCT (N, NoApp, EIDPerfTest) TARGET: POCT Survey</v>
      </c>
      <c r="Q1380" s="19" t="str">
        <f t="shared" si="193"/>
        <v>LAB_PTCQI_POCT (N, NoApp, EIDPerfTest) TARGET</v>
      </c>
      <c r="R1380" s="19" t="str">
        <f t="shared" si="196"/>
        <v>LAB_PTCQI_POCT_N_NoApp_EIDPerfTest_TARGET</v>
      </c>
      <c r="S1380" s="19" t="str">
        <f t="shared" si="197"/>
        <v>LAB_PTCQI_POCT_N_NoApp_EIDPerfTest_TARGET</v>
      </c>
      <c r="T1380" s="19" t="b">
        <f>NOT(ISNA(VLOOKUP(B1380,dbcodes!A:B,2,FALSE)))</f>
        <v>1</v>
      </c>
      <c r="U1380" s="19" t="str">
        <f>IF(ISNA(VLOOKUP(B1380,dbcodes!A:B,2,FALSE)),des!R806,VLOOKUP(B1380,dbcodes!A:B,2,FALSE))</f>
        <v>LAB_PTCQI_POCT_N_NoApp_EIDPerfTest_TARGET</v>
      </c>
      <c r="V1380" s="20" t="s">
        <v>617</v>
      </c>
      <c r="W1380" s="107" t="str">
        <f>IF(ISNA(VLOOKUP(C1380,descriptions!A:B,2,FALSE)),des!V806,IF(G1380=" TARGET","Target ","")&amp;VLOOKUP(C1380,descriptions!A:B,2,FALSE))</f>
        <v>Number of PLHIV who were nutritionally assessed via anthropometric measurement</v>
      </c>
      <c r="X1380" s="20" t="s">
        <v>4</v>
      </c>
      <c r="Y1380" s="20" t="s">
        <v>831</v>
      </c>
      <c r="Z1380" s="20" t="s">
        <v>836</v>
      </c>
      <c r="AA1380" s="20" t="s">
        <v>102</v>
      </c>
      <c r="AB1380" s="20" t="s">
        <v>605</v>
      </c>
      <c r="AC1380" s="19" t="str">
        <f>IF(AB1380&lt;&gt;"",IF(NOT(ISNA(INDEX(os!A:A,MATCH(AB1380,os!B:B,0)))),INDEX(os!A:A,MATCH(AB1380,os!B:B,0)),"0"),"")</f>
        <v>EmnAI84pv9E</v>
      </c>
      <c r="AD1380" s="20" t="s">
        <v>830</v>
      </c>
      <c r="AE1380" s="20"/>
      <c r="AF1380" s="20"/>
      <c r="AG1380" s="20"/>
      <c r="AH1380" s="93" t="str">
        <f>IF(NOT(ISNA(VLOOKUP(B:B,ResultsTargets!A:A,1,0))),"TRUE","")</f>
        <v/>
      </c>
      <c r="AI1380" s="19" t="str">
        <f>IF(ISNA(VLOOKUP(C1380,dim_techarea!A:B,2,FALSE)),"",VLOOKUP(C1380,dim_techarea!A:B,2,FALSE))</f>
        <v>LAB_PTCQI_POCT</v>
      </c>
      <c r="AJ1380" s="19" t="str">
        <f>IF(ISNA(VLOOKUP(AI1380,dim_techarea!B:C,2,FALSE)),"",VLOOKUP(AI1380,dim_techarea!B:C,2,FALSE))</f>
        <v>R13YwA6fa98</v>
      </c>
      <c r="AK1380" s="19" t="str">
        <f>IF(ISNA(VLOOKUP(TRIM(G1380),dim_targetsresults!A:B,2,FALSE)),"",VLOOKUP(TRIM(G1380),dim_targetsresults!A:C,2,FALSE))</f>
        <v>MER Targets</v>
      </c>
      <c r="AL1380" s="19" t="str">
        <f>IF(ISNA(VLOOKUP(AK1380,dim_targetsresults!B:C,2,FALSE)),"",VLOOKUP(AK1380,dim_targetsresults!B:C,2,FALSE))</f>
        <v>W8imnja2Owd</v>
      </c>
      <c r="AM1380" s="19" t="str">
        <f>IF(ISNA(VLOOKUP(TRIM(D1380),dim_numeratordenominator!A:B,2,FALSE)),"",VLOOKUP(TRIM(D1380),dim_numeratordenominator!A:C,2,FALSE))</f>
        <v>Numerator</v>
      </c>
      <c r="AN1380" s="19" t="str">
        <f>IF(ISNA(VLOOKUP(AM1380,dim_numeratordenominator!B:C,2,FALSE)),"",VLOOKUP(AM1380,dim_numeratordenominator!B:C,2,FALSE))</f>
        <v>Som9NRMQqV7</v>
      </c>
      <c r="AO1380" s="19" t="str">
        <f>IF(ISNA(VLOOKUP(TRIM(E1380),dim_supporttype!A:B,2,FALSE)),"",VLOOKUP(TRIM(E1380),dim_supporttype!A:C,2,FALSE))</f>
        <v>No Support Type</v>
      </c>
      <c r="AP1380" s="19" t="str">
        <f>IF(ISNA(VLOOKUP(AO1380,dim_supporttype!B:C,2,FALSE)),"",VLOOKUP(AO1380,dim_supporttype!B:C,2,FALSE))</f>
        <v>npv1nsCoe0c</v>
      </c>
      <c r="AQ1380" s="19" t="str">
        <f>IF(ISNA(VLOOKUP(TRIM(F1380),dim_disaggs!A:B,2,FALSE)),"No Disagg",VLOOKUP(TRIM(F1380),dim_disaggs!A:B,2,FALSE))</f>
        <v>EIDPerfTest</v>
      </c>
      <c r="AR1380" s="19" t="str">
        <f>IF(ISNA(VLOOKUP(AQ1380,dim_disaggs!B:C,2,FALSE)),"",VLOOKUP(AQ1380,dim_disaggs!B:C,2,FALSE))</f>
        <v>wxzEyHts51K</v>
      </c>
      <c r="AS1380" s="72"/>
      <c r="AT1380" s="66"/>
      <c r="AU1380" s="72" t="s">
        <v>755</v>
      </c>
      <c r="AV1380" s="73" t="s">
        <v>755</v>
      </c>
      <c r="AW1380" s="66" t="s">
        <v>755</v>
      </c>
      <c r="AX1380" s="66" t="s">
        <v>755</v>
      </c>
      <c r="AY1380" s="20"/>
      <c r="AZ1380" s="20"/>
      <c r="BA1380" s="105" t="str">
        <f t="shared" si="198"/>
        <v/>
      </c>
      <c r="BB1380" s="20" t="str">
        <f t="shared" si="199"/>
        <v/>
      </c>
      <c r="BC1380" s="20"/>
      <c r="BD1380" s="20"/>
      <c r="BE1380" s="75" t="s">
        <v>755</v>
      </c>
      <c r="BF1380" s="73" t="s">
        <v>755</v>
      </c>
      <c r="BG1380" s="55" t="s">
        <v>755</v>
      </c>
      <c r="BH1380" s="76" t="s">
        <v>755</v>
      </c>
      <c r="BI1380" s="20" t="s">
        <v>755</v>
      </c>
      <c r="BJ1380" s="20" t="s">
        <v>755</v>
      </c>
      <c r="BK1380" s="55" t="s">
        <v>755</v>
      </c>
      <c r="BL1380" s="71" t="s">
        <v>755</v>
      </c>
      <c r="BM1380" s="77" t="s">
        <v>755</v>
      </c>
      <c r="BN1380" s="78" t="s">
        <v>755</v>
      </c>
      <c r="BO1380" s="77" t="s">
        <v>755</v>
      </c>
      <c r="BP1380" s="78" t="s">
        <v>755</v>
      </c>
    </row>
    <row r="1381" spans="1:68" s="3" customFormat="1" x14ac:dyDescent="0.2">
      <c r="A1381" s="20" t="s">
        <v>95</v>
      </c>
      <c r="B1381" s="20" t="s">
        <v>1426</v>
      </c>
      <c r="C1381" s="20" t="s">
        <v>888</v>
      </c>
      <c r="D1381" s="20" t="s">
        <v>1</v>
      </c>
      <c r="E1381" s="20" t="s">
        <v>138</v>
      </c>
      <c r="F1381" s="20" t="s">
        <v>2175</v>
      </c>
      <c r="G1381" s="20" t="s">
        <v>2442</v>
      </c>
      <c r="H1381" s="20" t="s">
        <v>2298</v>
      </c>
      <c r="I1381" s="19">
        <f t="shared" si="200"/>
        <v>50</v>
      </c>
      <c r="J1381" s="20" t="s">
        <v>755</v>
      </c>
      <c r="K1381" s="20" t="s">
        <v>619</v>
      </c>
      <c r="L1381" s="95" t="str">
        <f>IF(M1381&lt;&gt;"",IF(NOT(ISNA(INDEX(cc!B:B,MATCH(M1381,cc!A:A,0)))),INDEX(cc!B:B,MATCH(M1381,cc!A:A,0)),"0"),"")</f>
        <v>default</v>
      </c>
      <c r="M1381" s="97" t="s">
        <v>13</v>
      </c>
      <c r="N1381" s="28" t="str">
        <f t="shared" si="201"/>
        <v xml:space="preserve"> TARGET</v>
      </c>
      <c r="O1381" s="19" t="str">
        <f t="shared" si="194"/>
        <v>LAB_PTCQI_POCT (N, NoApp, HIV ViralLdParticipPT) TARGET: POCT Survey</v>
      </c>
      <c r="P1381" s="19" t="str">
        <f t="shared" si="195"/>
        <v>LAB_PTCQI_POCT (N, NoApp, HIV ViralLdParticipPT) TARGET: POCT Survey</v>
      </c>
      <c r="Q1381" s="19" t="str">
        <f t="shared" si="193"/>
        <v>LAB_PTCQI_POCT (N, NoApp, HIVVLdParticipPT) TARGET</v>
      </c>
      <c r="R1381" s="19" t="str">
        <f t="shared" si="196"/>
        <v>LAB_PTCQI_POCT_N_NoApp_HIVVLdParticipPT_TARGET</v>
      </c>
      <c r="S1381" s="19" t="str">
        <f t="shared" si="197"/>
        <v>LAB_PTCQI_POCT_N_NoApp_HIVVLdParticipPT_TARGET</v>
      </c>
      <c r="T1381" s="19" t="b">
        <f>NOT(ISNA(VLOOKUP(B1381,dbcodes!A:B,2,FALSE)))</f>
        <v>1</v>
      </c>
      <c r="U1381" s="19" t="str">
        <f>IF(ISNA(VLOOKUP(B1381,dbcodes!A:B,2,FALSE)),des!R807,VLOOKUP(B1381,dbcodes!A:B,2,FALSE))</f>
        <v>LAB_PTCQI_POCT_N_NoApp_HIVVLdParticipPT_TARGET</v>
      </c>
      <c r="V1381" s="20" t="s">
        <v>617</v>
      </c>
      <c r="W1381" s="107" t="str">
        <f>IF(ISNA(VLOOKUP(C1381,descriptions!A:B,2,FALSE)),des!V807,IF(G1381=" TARGET","Target ","")&amp;VLOOKUP(C1381,descriptions!A:B,2,FALSE))</f>
        <v>Number of PLHIV who were nutritionally assessed via anthropometric measurement</v>
      </c>
      <c r="X1381" s="20" t="s">
        <v>65</v>
      </c>
      <c r="Y1381" s="20" t="s">
        <v>831</v>
      </c>
      <c r="Z1381" s="20" t="s">
        <v>836</v>
      </c>
      <c r="AA1381" s="20" t="s">
        <v>102</v>
      </c>
      <c r="AB1381" s="20" t="s">
        <v>603</v>
      </c>
      <c r="AC1381" s="19" t="str">
        <f>IF(AB1381&lt;&gt;"",IF(NOT(ISNA(INDEX(os!A:A,MATCH(AB1381,os!B:B,0)))),INDEX(os!A:A,MATCH(AB1381,os!B:B,0)),"0"),"")</f>
        <v>dAx4cVg6eMj</v>
      </c>
      <c r="AD1381" s="20" t="s">
        <v>830</v>
      </c>
      <c r="AE1381" s="20"/>
      <c r="AF1381" s="20"/>
      <c r="AG1381" s="20"/>
      <c r="AH1381" s="93" t="str">
        <f>IF(NOT(ISNA(VLOOKUP(B:B,ResultsTargets!A:A,1,0))),"TRUE","")</f>
        <v/>
      </c>
      <c r="AI1381" s="19" t="str">
        <f>IF(ISNA(VLOOKUP(C1381,dim_techarea!A:B,2,FALSE)),"",VLOOKUP(C1381,dim_techarea!A:B,2,FALSE))</f>
        <v>LAB_PTCQI_POCT</v>
      </c>
      <c r="AJ1381" s="19" t="str">
        <f>IF(ISNA(VLOOKUP(AI1381,dim_techarea!B:C,2,FALSE)),"",VLOOKUP(AI1381,dim_techarea!B:C,2,FALSE))</f>
        <v>R13YwA6fa98</v>
      </c>
      <c r="AK1381" s="19" t="str">
        <f>IF(ISNA(VLOOKUP(TRIM(G1381),dim_targetsresults!A:B,2,FALSE)),"",VLOOKUP(TRIM(G1381),dim_targetsresults!A:C,2,FALSE))</f>
        <v>MER Targets</v>
      </c>
      <c r="AL1381" s="19" t="str">
        <f>IF(ISNA(VLOOKUP(AK1381,dim_targetsresults!B:C,2,FALSE)),"",VLOOKUP(AK1381,dim_targetsresults!B:C,2,FALSE))</f>
        <v>W8imnja2Owd</v>
      </c>
      <c r="AM1381" s="19" t="str">
        <f>IF(ISNA(VLOOKUP(TRIM(D1381),dim_numeratordenominator!A:B,2,FALSE)),"",VLOOKUP(TRIM(D1381),dim_numeratordenominator!A:C,2,FALSE))</f>
        <v>Numerator</v>
      </c>
      <c r="AN1381" s="19" t="str">
        <f>IF(ISNA(VLOOKUP(AM1381,dim_numeratordenominator!B:C,2,FALSE)),"",VLOOKUP(AM1381,dim_numeratordenominator!B:C,2,FALSE))</f>
        <v>Som9NRMQqV7</v>
      </c>
      <c r="AO1381" s="19" t="str">
        <f>IF(ISNA(VLOOKUP(TRIM(E1381),dim_supporttype!A:B,2,FALSE)),"",VLOOKUP(TRIM(E1381),dim_supporttype!A:C,2,FALSE))</f>
        <v>No Support Type</v>
      </c>
      <c r="AP1381" s="19" t="str">
        <f>IF(ISNA(VLOOKUP(AO1381,dim_supporttype!B:C,2,FALSE)),"",VLOOKUP(AO1381,dim_supporttype!B:C,2,FALSE))</f>
        <v>npv1nsCoe0c</v>
      </c>
      <c r="AQ1381" s="19" t="str">
        <f>IF(ISNA(VLOOKUP(TRIM(F1381),dim_disaggs!A:B,2,FALSE)),"No Disagg",VLOOKUP(TRIM(F1381),dim_disaggs!A:B,2,FALSE))</f>
        <v>HIV ViralLdParticipPT</v>
      </c>
      <c r="AR1381" s="19" t="str">
        <f>IF(ISNA(VLOOKUP(AQ1381,dim_disaggs!B:C,2,FALSE)),"",VLOOKUP(AQ1381,dim_disaggs!B:C,2,FALSE))</f>
        <v>EZ2atxmiIvB</v>
      </c>
      <c r="AS1381" s="72"/>
      <c r="AT1381" s="66"/>
      <c r="AU1381" s="72" t="s">
        <v>755</v>
      </c>
      <c r="AV1381" s="73" t="s">
        <v>755</v>
      </c>
      <c r="AW1381" s="66" t="s">
        <v>755</v>
      </c>
      <c r="AX1381" s="66" t="s">
        <v>755</v>
      </c>
      <c r="AY1381" s="20"/>
      <c r="AZ1381" s="20"/>
      <c r="BA1381" s="105" t="str">
        <f t="shared" si="198"/>
        <v/>
      </c>
      <c r="BB1381" s="20" t="str">
        <f t="shared" si="199"/>
        <v/>
      </c>
      <c r="BC1381" s="20"/>
      <c r="BD1381" s="20"/>
      <c r="BE1381" s="75" t="s">
        <v>755</v>
      </c>
      <c r="BF1381" s="73" t="s">
        <v>755</v>
      </c>
      <c r="BG1381" s="55" t="s">
        <v>755</v>
      </c>
      <c r="BH1381" s="76" t="s">
        <v>755</v>
      </c>
      <c r="BI1381" s="20" t="s">
        <v>755</v>
      </c>
      <c r="BJ1381" s="20" t="s">
        <v>755</v>
      </c>
      <c r="BK1381" s="55" t="s">
        <v>755</v>
      </c>
      <c r="BL1381" s="71" t="s">
        <v>755</v>
      </c>
      <c r="BM1381" s="77" t="s">
        <v>755</v>
      </c>
      <c r="BN1381" s="78" t="s">
        <v>755</v>
      </c>
      <c r="BO1381" s="77" t="s">
        <v>755</v>
      </c>
      <c r="BP1381" s="78" t="s">
        <v>755</v>
      </c>
    </row>
    <row r="1382" spans="1:68" x14ac:dyDescent="0.2">
      <c r="A1382" s="20" t="s">
        <v>95</v>
      </c>
      <c r="B1382" s="20" t="s">
        <v>1428</v>
      </c>
      <c r="C1382" s="20" t="s">
        <v>888</v>
      </c>
      <c r="D1382" s="20" t="s">
        <v>1</v>
      </c>
      <c r="E1382" s="20" t="s">
        <v>138</v>
      </c>
      <c r="F1382" s="20" t="s">
        <v>2176</v>
      </c>
      <c r="G1382" s="20" t="s">
        <v>2442</v>
      </c>
      <c r="H1382" s="20" t="s">
        <v>2299</v>
      </c>
      <c r="I1382" s="19">
        <f t="shared" si="200"/>
        <v>46</v>
      </c>
      <c r="J1382" s="20" t="s">
        <v>755</v>
      </c>
      <c r="K1382" s="20" t="s">
        <v>619</v>
      </c>
      <c r="L1382" s="95" t="str">
        <f>IF(M1382&lt;&gt;"",IF(NOT(ISNA(INDEX(cc!B:B,MATCH(M1382,cc!A:A,0)))),INDEX(cc!B:B,MATCH(M1382,cc!A:A,0)),"0"),"")</f>
        <v>default</v>
      </c>
      <c r="M1382" s="97" t="s">
        <v>13</v>
      </c>
      <c r="N1382" s="28" t="str">
        <f t="shared" si="201"/>
        <v xml:space="preserve"> TARGET</v>
      </c>
      <c r="O1382" s="19" t="str">
        <f t="shared" si="194"/>
        <v>LAB_PTCQI_POCT (N, NoApp, HIV ViralLdPassPT) TARGET: POCT Survey</v>
      </c>
      <c r="P1382" s="19" t="str">
        <f t="shared" si="195"/>
        <v>LAB_PTCQI_POCT (N, NoApp, HIV ViralLdPassPT) TARGET: POCT Survey</v>
      </c>
      <c r="Q1382" s="19" t="str">
        <f t="shared" si="193"/>
        <v>LAB_PTCQI_POCT (N, NoApp, HIVVLdPassPT) TARGET</v>
      </c>
      <c r="R1382" s="19" t="str">
        <f t="shared" si="196"/>
        <v>LAB_PTCQI_POCT_N_NoApp_HIVVLdPassPT_TARGET</v>
      </c>
      <c r="S1382" s="19" t="str">
        <f t="shared" si="197"/>
        <v>LAB_PTCQI_POCT_N_NoApp_HIVVLdPassPT_TARGET</v>
      </c>
      <c r="T1382" s="19" t="b">
        <f>NOT(ISNA(VLOOKUP(B1382,dbcodes!A:B,2,FALSE)))</f>
        <v>1</v>
      </c>
      <c r="U1382" s="19" t="str">
        <f>IF(ISNA(VLOOKUP(B1382,dbcodes!A:B,2,FALSE)),des!R808,VLOOKUP(B1382,dbcodes!A:B,2,FALSE))</f>
        <v>LAB_PTCQI_POCT_N_NoApp_HIVVLdPassPT_TARGET</v>
      </c>
      <c r="V1382" s="20" t="s">
        <v>617</v>
      </c>
      <c r="W1382" s="107" t="str">
        <f>IF(ISNA(VLOOKUP(C1382,descriptions!A:B,2,FALSE)),des!V808,IF(G1382=" TARGET","Target ","")&amp;VLOOKUP(C1382,descriptions!A:B,2,FALSE))</f>
        <v>Number of PLHIV who were nutritionally assessed via anthropometric measurement</v>
      </c>
      <c r="X1382" s="20" t="s">
        <v>65</v>
      </c>
      <c r="Y1382" s="20" t="s">
        <v>831</v>
      </c>
      <c r="Z1382" s="20" t="s">
        <v>836</v>
      </c>
      <c r="AA1382" s="20" t="s">
        <v>102</v>
      </c>
      <c r="AB1382" s="20" t="s">
        <v>603</v>
      </c>
      <c r="AC1382" s="19" t="str">
        <f>IF(AB1382&lt;&gt;"",IF(NOT(ISNA(INDEX(os!A:A,MATCH(AB1382,os!B:B,0)))),INDEX(os!A:A,MATCH(AB1382,os!B:B,0)),"0"),"")</f>
        <v>dAx4cVg6eMj</v>
      </c>
      <c r="AD1382" s="20" t="s">
        <v>830</v>
      </c>
      <c r="AH1382" s="93" t="str">
        <f>IF(NOT(ISNA(VLOOKUP(B:B,ResultsTargets!A:A,1,0))),"TRUE","")</f>
        <v/>
      </c>
      <c r="AI1382" s="19" t="str">
        <f>IF(ISNA(VLOOKUP(C1382,dim_techarea!A:B,2,FALSE)),"",VLOOKUP(C1382,dim_techarea!A:B,2,FALSE))</f>
        <v>LAB_PTCQI_POCT</v>
      </c>
      <c r="AJ1382" s="19" t="str">
        <f>IF(ISNA(VLOOKUP(AI1382,dim_techarea!B:C,2,FALSE)),"",VLOOKUP(AI1382,dim_techarea!B:C,2,FALSE))</f>
        <v>R13YwA6fa98</v>
      </c>
      <c r="AK1382" s="19" t="str">
        <f>IF(ISNA(VLOOKUP(TRIM(G1382),dim_targetsresults!A:B,2,FALSE)),"",VLOOKUP(TRIM(G1382),dim_targetsresults!A:C,2,FALSE))</f>
        <v>MER Targets</v>
      </c>
      <c r="AL1382" s="19" t="str">
        <f>IF(ISNA(VLOOKUP(AK1382,dim_targetsresults!B:C,2,FALSE)),"",VLOOKUP(AK1382,dim_targetsresults!B:C,2,FALSE))</f>
        <v>W8imnja2Owd</v>
      </c>
      <c r="AM1382" s="19" t="str">
        <f>IF(ISNA(VLOOKUP(TRIM(D1382),dim_numeratordenominator!A:B,2,FALSE)),"",VLOOKUP(TRIM(D1382),dim_numeratordenominator!A:C,2,FALSE))</f>
        <v>Numerator</v>
      </c>
      <c r="AN1382" s="19" t="str">
        <f>IF(ISNA(VLOOKUP(AM1382,dim_numeratordenominator!B:C,2,FALSE)),"",VLOOKUP(AM1382,dim_numeratordenominator!B:C,2,FALSE))</f>
        <v>Som9NRMQqV7</v>
      </c>
      <c r="AO1382" s="19" t="str">
        <f>IF(ISNA(VLOOKUP(TRIM(E1382),dim_supporttype!A:B,2,FALSE)),"",VLOOKUP(TRIM(E1382),dim_supporttype!A:C,2,FALSE))</f>
        <v>No Support Type</v>
      </c>
      <c r="AP1382" s="19" t="str">
        <f>IF(ISNA(VLOOKUP(AO1382,dim_supporttype!B:C,2,FALSE)),"",VLOOKUP(AO1382,dim_supporttype!B:C,2,FALSE))</f>
        <v>npv1nsCoe0c</v>
      </c>
      <c r="AQ1382" s="19" t="str">
        <f>IF(ISNA(VLOOKUP(TRIM(F1382),dim_disaggs!A:B,2,FALSE)),"No Disagg",VLOOKUP(TRIM(F1382),dim_disaggs!A:B,2,FALSE))</f>
        <v>HIV ViralLdPassPT</v>
      </c>
      <c r="AR1382" s="19" t="str">
        <f>IF(ISNA(VLOOKUP(AQ1382,dim_disaggs!B:C,2,FALSE)),"",VLOOKUP(AQ1382,dim_disaggs!B:C,2,FALSE))</f>
        <v>nhJ451ZWIM3</v>
      </c>
      <c r="AU1382" s="72" t="s">
        <v>755</v>
      </c>
      <c r="AV1382" s="73" t="s">
        <v>755</v>
      </c>
      <c r="AW1382" s="66" t="s">
        <v>755</v>
      </c>
      <c r="AX1382" s="66" t="s">
        <v>755</v>
      </c>
      <c r="BA1382" s="105" t="str">
        <f t="shared" si="198"/>
        <v/>
      </c>
      <c r="BB1382" s="20" t="str">
        <f t="shared" si="199"/>
        <v/>
      </c>
      <c r="BE1382" s="75" t="s">
        <v>755</v>
      </c>
      <c r="BF1382" s="73" t="s">
        <v>755</v>
      </c>
      <c r="BG1382" s="55" t="s">
        <v>755</v>
      </c>
      <c r="BH1382" s="76" t="s">
        <v>755</v>
      </c>
      <c r="BI1382" s="20" t="s">
        <v>755</v>
      </c>
      <c r="BJ1382" s="20" t="s">
        <v>755</v>
      </c>
      <c r="BK1382" s="55" t="s">
        <v>755</v>
      </c>
      <c r="BL1382" s="71" t="s">
        <v>755</v>
      </c>
      <c r="BM1382" s="77" t="s">
        <v>755</v>
      </c>
      <c r="BN1382" s="78" t="s">
        <v>755</v>
      </c>
      <c r="BO1382" s="77" t="s">
        <v>755</v>
      </c>
      <c r="BP1382" s="78" t="s">
        <v>755</v>
      </c>
    </row>
    <row r="1383" spans="1:68" x14ac:dyDescent="0.2">
      <c r="A1383" s="20" t="s">
        <v>95</v>
      </c>
      <c r="B1383" s="20" t="s">
        <v>1430</v>
      </c>
      <c r="C1383" s="20" t="s">
        <v>888</v>
      </c>
      <c r="D1383" s="20" t="s">
        <v>1</v>
      </c>
      <c r="E1383" s="20" t="s">
        <v>138</v>
      </c>
      <c r="F1383" s="20" t="s">
        <v>2177</v>
      </c>
      <c r="G1383" s="20" t="s">
        <v>2442</v>
      </c>
      <c r="H1383" s="20" t="s">
        <v>2300</v>
      </c>
      <c r="I1383" s="19">
        <f t="shared" si="200"/>
        <v>48</v>
      </c>
      <c r="J1383" s="20" t="s">
        <v>755</v>
      </c>
      <c r="K1383" s="20" t="s">
        <v>619</v>
      </c>
      <c r="L1383" s="95" t="str">
        <f>IF(M1383&lt;&gt;"",IF(NOT(ISNA(INDEX(cc!B:B,MATCH(M1383,cc!A:A,0)))),INDEX(cc!B:B,MATCH(M1383,cc!A:A,0)),"0"),"")</f>
        <v>default</v>
      </c>
      <c r="M1383" s="97" t="s">
        <v>13</v>
      </c>
      <c r="N1383" s="28" t="str">
        <f t="shared" si="201"/>
        <v xml:space="preserve"> TARGET</v>
      </c>
      <c r="O1383" s="19" t="str">
        <f t="shared" si="194"/>
        <v>LAB_PTCQI_POCT (N, NoApp, HIV ViralLdPerfTest) TARGET: POCT Survey</v>
      </c>
      <c r="P1383" s="19" t="str">
        <f t="shared" si="195"/>
        <v>LAB_PTCQI_POCT (N, NoApp, HIV ViralLdPerfTest) TARGET: POCT Survey</v>
      </c>
      <c r="Q1383" s="19" t="str">
        <f t="shared" si="193"/>
        <v>LAB_PTCQI_POCT (N, NoApp, HIVVLdPerfTest) TARGET</v>
      </c>
      <c r="R1383" s="19" t="str">
        <f t="shared" si="196"/>
        <v>LAB_PTCQI_POCT_N_NoApp_HIVVLdPerfTest_TARGET</v>
      </c>
      <c r="S1383" s="19" t="str">
        <f t="shared" si="197"/>
        <v>LAB_PTCQI_POCT_N_NoApp_HIVVLdPerfTest_TARGET</v>
      </c>
      <c r="T1383" s="19" t="b">
        <f>NOT(ISNA(VLOOKUP(B1383,dbcodes!A:B,2,FALSE)))</f>
        <v>1</v>
      </c>
      <c r="U1383" s="19" t="str">
        <f>IF(ISNA(VLOOKUP(B1383,dbcodes!A:B,2,FALSE)),des!R809,VLOOKUP(B1383,dbcodes!A:B,2,FALSE))</f>
        <v>LAB_PTCQI_POCT_N_NoApp_HIVVLdPerfTest_TARGET</v>
      </c>
      <c r="V1383" s="20" t="s">
        <v>617</v>
      </c>
      <c r="W1383" s="107" t="str">
        <f>IF(ISNA(VLOOKUP(C1383,descriptions!A:B,2,FALSE)),des!V809,IF(G1383=" TARGET","Target ","")&amp;VLOOKUP(C1383,descriptions!A:B,2,FALSE))</f>
        <v>Number of PLHIV who were nutritionally assessed via anthropometric measurement</v>
      </c>
      <c r="X1383" s="20" t="s">
        <v>4</v>
      </c>
      <c r="Y1383" s="20" t="s">
        <v>831</v>
      </c>
      <c r="Z1383" s="20" t="s">
        <v>836</v>
      </c>
      <c r="AA1383" s="20" t="s">
        <v>102</v>
      </c>
      <c r="AB1383" s="20" t="s">
        <v>605</v>
      </c>
      <c r="AC1383" s="19" t="str">
        <f>IF(AB1383&lt;&gt;"",IF(NOT(ISNA(INDEX(os!A:A,MATCH(AB1383,os!B:B,0)))),INDEX(os!A:A,MATCH(AB1383,os!B:B,0)),"0"),"")</f>
        <v>EmnAI84pv9E</v>
      </c>
      <c r="AD1383" s="20" t="s">
        <v>830</v>
      </c>
      <c r="AH1383" s="93" t="str">
        <f>IF(NOT(ISNA(VLOOKUP(B:B,ResultsTargets!A:A,1,0))),"TRUE","")</f>
        <v/>
      </c>
      <c r="AI1383" s="19" t="str">
        <f>IF(ISNA(VLOOKUP(C1383,dim_techarea!A:B,2,FALSE)),"",VLOOKUP(C1383,dim_techarea!A:B,2,FALSE))</f>
        <v>LAB_PTCQI_POCT</v>
      </c>
      <c r="AJ1383" s="19" t="str">
        <f>IF(ISNA(VLOOKUP(AI1383,dim_techarea!B:C,2,FALSE)),"",VLOOKUP(AI1383,dim_techarea!B:C,2,FALSE))</f>
        <v>R13YwA6fa98</v>
      </c>
      <c r="AK1383" s="19" t="str">
        <f>IF(ISNA(VLOOKUP(TRIM(G1383),dim_targetsresults!A:B,2,FALSE)),"",VLOOKUP(TRIM(G1383),dim_targetsresults!A:C,2,FALSE))</f>
        <v>MER Targets</v>
      </c>
      <c r="AL1383" s="19" t="str">
        <f>IF(ISNA(VLOOKUP(AK1383,dim_targetsresults!B:C,2,FALSE)),"",VLOOKUP(AK1383,dim_targetsresults!B:C,2,FALSE))</f>
        <v>W8imnja2Owd</v>
      </c>
      <c r="AM1383" s="19" t="str">
        <f>IF(ISNA(VLOOKUP(TRIM(D1383),dim_numeratordenominator!A:B,2,FALSE)),"",VLOOKUP(TRIM(D1383),dim_numeratordenominator!A:C,2,FALSE))</f>
        <v>Numerator</v>
      </c>
      <c r="AN1383" s="19" t="str">
        <f>IF(ISNA(VLOOKUP(AM1383,dim_numeratordenominator!B:C,2,FALSE)),"",VLOOKUP(AM1383,dim_numeratordenominator!B:C,2,FALSE))</f>
        <v>Som9NRMQqV7</v>
      </c>
      <c r="AO1383" s="19" t="str">
        <f>IF(ISNA(VLOOKUP(TRIM(E1383),dim_supporttype!A:B,2,FALSE)),"",VLOOKUP(TRIM(E1383),dim_supporttype!A:C,2,FALSE))</f>
        <v>No Support Type</v>
      </c>
      <c r="AP1383" s="19" t="str">
        <f>IF(ISNA(VLOOKUP(AO1383,dim_supporttype!B:C,2,FALSE)),"",VLOOKUP(AO1383,dim_supporttype!B:C,2,FALSE))</f>
        <v>npv1nsCoe0c</v>
      </c>
      <c r="AQ1383" s="19" t="str">
        <f>IF(ISNA(VLOOKUP(TRIM(F1383),dim_disaggs!A:B,2,FALSE)),"No Disagg",VLOOKUP(TRIM(F1383),dim_disaggs!A:B,2,FALSE))</f>
        <v>HIV ViralLdPerfTest</v>
      </c>
      <c r="AR1383" s="19" t="str">
        <f>IF(ISNA(VLOOKUP(AQ1383,dim_disaggs!B:C,2,FALSE)),"",VLOOKUP(AQ1383,dim_disaggs!B:C,2,FALSE))</f>
        <v>TdN3MmtFPwl</v>
      </c>
      <c r="AU1383" s="72" t="s">
        <v>755</v>
      </c>
      <c r="AV1383" s="73" t="s">
        <v>755</v>
      </c>
      <c r="AW1383" s="66" t="s">
        <v>755</v>
      </c>
      <c r="AX1383" s="66" t="s">
        <v>755</v>
      </c>
      <c r="BA1383" s="105" t="str">
        <f t="shared" si="198"/>
        <v/>
      </c>
      <c r="BB1383" s="20" t="str">
        <f t="shared" si="199"/>
        <v/>
      </c>
      <c r="BE1383" s="75" t="s">
        <v>755</v>
      </c>
      <c r="BF1383" s="73" t="s">
        <v>755</v>
      </c>
      <c r="BG1383" s="55" t="s">
        <v>755</v>
      </c>
      <c r="BH1383" s="76" t="s">
        <v>755</v>
      </c>
      <c r="BI1383" s="20" t="s">
        <v>755</v>
      </c>
      <c r="BJ1383" s="20" t="s">
        <v>755</v>
      </c>
      <c r="BK1383" s="55" t="s">
        <v>755</v>
      </c>
      <c r="BL1383" s="71" t="s">
        <v>755</v>
      </c>
      <c r="BM1383" s="77" t="s">
        <v>755</v>
      </c>
      <c r="BN1383" s="78" t="s">
        <v>755</v>
      </c>
      <c r="BO1383" s="77" t="s">
        <v>755</v>
      </c>
      <c r="BP1383" s="78" t="s">
        <v>755</v>
      </c>
    </row>
    <row r="1384" spans="1:68" x14ac:dyDescent="0.2">
      <c r="A1384" s="20" t="s">
        <v>95</v>
      </c>
      <c r="B1384" s="20" t="s">
        <v>1420</v>
      </c>
      <c r="C1384" s="20" t="s">
        <v>888</v>
      </c>
      <c r="D1384" s="20" t="s">
        <v>1</v>
      </c>
      <c r="E1384" s="20" t="s">
        <v>138</v>
      </c>
      <c r="F1384" s="20" t="s">
        <v>2189</v>
      </c>
      <c r="G1384" s="20" t="s">
        <v>2442</v>
      </c>
      <c r="H1384" s="20" t="s">
        <v>2189</v>
      </c>
      <c r="I1384" s="19">
        <f t="shared" si="200"/>
        <v>49</v>
      </c>
      <c r="J1384" s="20" t="s">
        <v>755</v>
      </c>
      <c r="K1384" s="20" t="s">
        <v>619</v>
      </c>
      <c r="L1384" s="95" t="str">
        <f>IF(M1384&lt;&gt;"",IF(NOT(ISNA(INDEX(cc!B:B,MATCH(M1384,cc!A:A,0)))),INDEX(cc!B:B,MATCH(M1384,cc!A:A,0)),"0"),"")</f>
        <v>default</v>
      </c>
      <c r="M1384" s="97" t="s">
        <v>13</v>
      </c>
      <c r="N1384" s="28" t="str">
        <f t="shared" si="201"/>
        <v xml:space="preserve"> TARGET</v>
      </c>
      <c r="O1384" s="19" t="str">
        <f t="shared" si="194"/>
        <v>LAB_PTCQI_POCT (N, NoApp, HIVRTParticipPT) TARGET: POCT Survey</v>
      </c>
      <c r="P1384" s="19" t="str">
        <f t="shared" si="195"/>
        <v>LAB_PTCQI_POCT (N, NoApp, HIVRTParticipPT) TARGET: POCT Survey</v>
      </c>
      <c r="Q1384" s="19" t="str">
        <f t="shared" ref="Q1384:Q1447" si="202">IF(G1384=" RESULT",CONCATENATE(C1384, " (",_xlfn.TEXTJOIN(", ",TRUE,D1384,E1384,H1384),")",J1384),CONCATENATE(C1384, " (",_xlfn.TEXTJOIN(", ",TRUE,D1384,E1384,H1384),")",G1384,J1384))</f>
        <v>LAB_PTCQI_POCT (N, NoApp, HIVRTParticipPT) TARGET</v>
      </c>
      <c r="R1384" s="19" t="str">
        <f t="shared" si="196"/>
        <v>LAB_PTCQI_POCT_N_NoApp_HIVRTParticipPT_TARGET</v>
      </c>
      <c r="S1384" s="19" t="str">
        <f t="shared" si="197"/>
        <v>LAB_PTCQI_POCT_N_NoApp_HIVRTParticipPT_TARGET</v>
      </c>
      <c r="T1384" s="19" t="b">
        <f>NOT(ISNA(VLOOKUP(B1384,dbcodes!A:B,2,FALSE)))</f>
        <v>1</v>
      </c>
      <c r="U1384" s="19" t="str">
        <f>IF(ISNA(VLOOKUP(B1384,dbcodes!A:B,2,FALSE)),des!R810,VLOOKUP(B1384,dbcodes!A:B,2,FALSE))</f>
        <v>LAB_PTCQI_POCT_N_NoApp_HIVRTParticipPT_TARGET</v>
      </c>
      <c r="V1384" s="20" t="s">
        <v>617</v>
      </c>
      <c r="W1384" s="107" t="str">
        <f>IF(ISNA(VLOOKUP(C1384,descriptions!A:B,2,FALSE)),des!V810,IF(G1384=" TARGET","Target ","")&amp;VLOOKUP(C1384,descriptions!A:B,2,FALSE))</f>
        <v>Number of PLHIV who were nutritionally assessed via anthropometric measurement</v>
      </c>
      <c r="X1384" s="20" t="s">
        <v>65</v>
      </c>
      <c r="Y1384" s="20" t="s">
        <v>831</v>
      </c>
      <c r="Z1384" s="20" t="s">
        <v>836</v>
      </c>
      <c r="AA1384" s="20" t="s">
        <v>102</v>
      </c>
      <c r="AB1384" s="20" t="s">
        <v>603</v>
      </c>
      <c r="AC1384" s="19" t="str">
        <f>IF(AB1384&lt;&gt;"",IF(NOT(ISNA(INDEX(os!A:A,MATCH(AB1384,os!B:B,0)))),INDEX(os!A:A,MATCH(AB1384,os!B:B,0)),"0"),"")</f>
        <v>dAx4cVg6eMj</v>
      </c>
      <c r="AD1384" s="20" t="s">
        <v>830</v>
      </c>
      <c r="AH1384" s="93" t="str">
        <f>IF(NOT(ISNA(VLOOKUP(B:B,ResultsTargets!A:A,1,0))),"TRUE","")</f>
        <v/>
      </c>
      <c r="AI1384" s="19" t="str">
        <f>IF(ISNA(VLOOKUP(C1384,dim_techarea!A:B,2,FALSE)),"",VLOOKUP(C1384,dim_techarea!A:B,2,FALSE))</f>
        <v>LAB_PTCQI_POCT</v>
      </c>
      <c r="AJ1384" s="19" t="str">
        <f>IF(ISNA(VLOOKUP(AI1384,dim_techarea!B:C,2,FALSE)),"",VLOOKUP(AI1384,dim_techarea!B:C,2,FALSE))</f>
        <v>R13YwA6fa98</v>
      </c>
      <c r="AK1384" s="19" t="str">
        <f>IF(ISNA(VLOOKUP(TRIM(G1384),dim_targetsresults!A:B,2,FALSE)),"",VLOOKUP(TRIM(G1384),dim_targetsresults!A:C,2,FALSE))</f>
        <v>MER Targets</v>
      </c>
      <c r="AL1384" s="19" t="str">
        <f>IF(ISNA(VLOOKUP(AK1384,dim_targetsresults!B:C,2,FALSE)),"",VLOOKUP(AK1384,dim_targetsresults!B:C,2,FALSE))</f>
        <v>W8imnja2Owd</v>
      </c>
      <c r="AM1384" s="19" t="str">
        <f>IF(ISNA(VLOOKUP(TRIM(D1384),dim_numeratordenominator!A:B,2,FALSE)),"",VLOOKUP(TRIM(D1384),dim_numeratordenominator!A:C,2,FALSE))</f>
        <v>Numerator</v>
      </c>
      <c r="AN1384" s="19" t="str">
        <f>IF(ISNA(VLOOKUP(AM1384,dim_numeratordenominator!B:C,2,FALSE)),"",VLOOKUP(AM1384,dim_numeratordenominator!B:C,2,FALSE))</f>
        <v>Som9NRMQqV7</v>
      </c>
      <c r="AO1384" s="19" t="str">
        <f>IF(ISNA(VLOOKUP(TRIM(E1384),dim_supporttype!A:B,2,FALSE)),"",VLOOKUP(TRIM(E1384),dim_supporttype!A:C,2,FALSE))</f>
        <v>No Support Type</v>
      </c>
      <c r="AP1384" s="19" t="str">
        <f>IF(ISNA(VLOOKUP(AO1384,dim_supporttype!B:C,2,FALSE)),"",VLOOKUP(AO1384,dim_supporttype!B:C,2,FALSE))</f>
        <v>npv1nsCoe0c</v>
      </c>
      <c r="AQ1384" s="19" t="str">
        <f>IF(ISNA(VLOOKUP(TRIM(F1384),dim_disaggs!A:B,2,FALSE)),"No Disagg",VLOOKUP(TRIM(F1384),dim_disaggs!A:B,2,FALSE))</f>
        <v>HIVRTParticipPT</v>
      </c>
      <c r="AR1384" s="19" t="str">
        <f>IF(ISNA(VLOOKUP(AQ1384,dim_disaggs!B:C,2,FALSE)),"",VLOOKUP(AQ1384,dim_disaggs!B:C,2,FALSE))</f>
        <v>hwjsi5ZMLpU</v>
      </c>
      <c r="AU1384" s="72" t="s">
        <v>755</v>
      </c>
      <c r="AV1384" s="73" t="s">
        <v>755</v>
      </c>
      <c r="AW1384" s="66" t="s">
        <v>755</v>
      </c>
      <c r="AX1384" s="66" t="s">
        <v>755</v>
      </c>
      <c r="BA1384" s="105" t="str">
        <f t="shared" si="198"/>
        <v/>
      </c>
      <c r="BB1384" s="20" t="str">
        <f t="shared" si="199"/>
        <v/>
      </c>
      <c r="BE1384" s="75" t="s">
        <v>755</v>
      </c>
      <c r="BF1384" s="73" t="s">
        <v>755</v>
      </c>
      <c r="BG1384" s="55" t="s">
        <v>755</v>
      </c>
      <c r="BH1384" s="76" t="s">
        <v>755</v>
      </c>
      <c r="BI1384" s="20" t="s">
        <v>755</v>
      </c>
      <c r="BJ1384" s="20" t="s">
        <v>755</v>
      </c>
      <c r="BK1384" s="55" t="s">
        <v>755</v>
      </c>
      <c r="BL1384" s="71" t="s">
        <v>755</v>
      </c>
      <c r="BM1384" s="77" t="s">
        <v>755</v>
      </c>
      <c r="BN1384" s="78" t="s">
        <v>755</v>
      </c>
      <c r="BO1384" s="77" t="s">
        <v>755</v>
      </c>
      <c r="BP1384" s="78" t="s">
        <v>755</v>
      </c>
    </row>
    <row r="1385" spans="1:68" x14ac:dyDescent="0.2">
      <c r="A1385" s="20" t="s">
        <v>95</v>
      </c>
      <c r="B1385" s="20" t="s">
        <v>1422</v>
      </c>
      <c r="C1385" s="20" t="s">
        <v>888</v>
      </c>
      <c r="D1385" s="20" t="s">
        <v>1</v>
      </c>
      <c r="E1385" s="20" t="s">
        <v>138</v>
      </c>
      <c r="F1385" s="20" t="s">
        <v>2190</v>
      </c>
      <c r="G1385" s="20" t="s">
        <v>2442</v>
      </c>
      <c r="H1385" s="20" t="s">
        <v>2190</v>
      </c>
      <c r="I1385" s="19">
        <f t="shared" si="200"/>
        <v>45</v>
      </c>
      <c r="J1385" s="20" t="s">
        <v>755</v>
      </c>
      <c r="K1385" s="20" t="s">
        <v>619</v>
      </c>
      <c r="L1385" s="95" t="str">
        <f>IF(M1385&lt;&gt;"",IF(NOT(ISNA(INDEX(cc!B:B,MATCH(M1385,cc!A:A,0)))),INDEX(cc!B:B,MATCH(M1385,cc!A:A,0)),"0"),"")</f>
        <v>default</v>
      </c>
      <c r="M1385" s="97" t="s">
        <v>13</v>
      </c>
      <c r="N1385" s="28" t="str">
        <f t="shared" si="201"/>
        <v xml:space="preserve"> TARGET</v>
      </c>
      <c r="O1385" s="19" t="str">
        <f t="shared" si="194"/>
        <v>LAB_PTCQI_POCT (N, NoApp, HIVRTPassPT) TARGET: POCT Survey</v>
      </c>
      <c r="P1385" s="19" t="str">
        <f t="shared" si="195"/>
        <v>LAB_PTCQI_POCT (N, NoApp, HIVRTPassPT) TARGET: POCT Survey</v>
      </c>
      <c r="Q1385" s="19" t="str">
        <f t="shared" si="202"/>
        <v>LAB_PTCQI_POCT (N, NoApp, HIVRTPassPT) TARGET</v>
      </c>
      <c r="R1385" s="19" t="str">
        <f t="shared" si="196"/>
        <v>LAB_PTCQI_POCT_N_NoApp_HIVRTPassPT_TARGET</v>
      </c>
      <c r="S1385" s="19" t="str">
        <f t="shared" si="197"/>
        <v>LAB_PTCQI_POCT_N_NoApp_HIVRTPassPT_TARGET</v>
      </c>
      <c r="T1385" s="19" t="b">
        <f>NOT(ISNA(VLOOKUP(B1385,dbcodes!A:B,2,FALSE)))</f>
        <v>1</v>
      </c>
      <c r="U1385" s="19" t="str">
        <f>IF(ISNA(VLOOKUP(B1385,dbcodes!A:B,2,FALSE)),des!R811,VLOOKUP(B1385,dbcodes!A:B,2,FALSE))</f>
        <v>LAB_PTCQI_POCT_N_NoApp_HIVRTPassPT_TARGET</v>
      </c>
      <c r="V1385" s="20" t="s">
        <v>617</v>
      </c>
      <c r="W1385" s="107" t="str">
        <f>IF(ISNA(VLOOKUP(C1385,descriptions!A:B,2,FALSE)),des!V811,IF(G1385=" TARGET","Target ","")&amp;VLOOKUP(C1385,descriptions!A:B,2,FALSE))</f>
        <v>Target number of HIV positive adults and children who received care and treatment services</v>
      </c>
      <c r="X1385" s="20" t="s">
        <v>65</v>
      </c>
      <c r="Y1385" s="20" t="s">
        <v>831</v>
      </c>
      <c r="Z1385" s="20" t="s">
        <v>836</v>
      </c>
      <c r="AA1385" s="20" t="s">
        <v>102</v>
      </c>
      <c r="AB1385" s="20" t="s">
        <v>603</v>
      </c>
      <c r="AC1385" s="19" t="str">
        <f>IF(AB1385&lt;&gt;"",IF(NOT(ISNA(INDEX(os!A:A,MATCH(AB1385,os!B:B,0)))),INDEX(os!A:A,MATCH(AB1385,os!B:B,0)),"0"),"")</f>
        <v>dAx4cVg6eMj</v>
      </c>
      <c r="AD1385" s="20" t="s">
        <v>830</v>
      </c>
      <c r="AH1385" s="93" t="str">
        <f>IF(NOT(ISNA(VLOOKUP(B:B,ResultsTargets!A:A,1,0))),"TRUE","")</f>
        <v/>
      </c>
      <c r="AI1385" s="19" t="str">
        <f>IF(ISNA(VLOOKUP(C1385,dim_techarea!A:B,2,FALSE)),"",VLOOKUP(C1385,dim_techarea!A:B,2,FALSE))</f>
        <v>LAB_PTCQI_POCT</v>
      </c>
      <c r="AJ1385" s="19" t="str">
        <f>IF(ISNA(VLOOKUP(AI1385,dim_techarea!B:C,2,FALSE)),"",VLOOKUP(AI1385,dim_techarea!B:C,2,FALSE))</f>
        <v>R13YwA6fa98</v>
      </c>
      <c r="AK1385" s="19" t="str">
        <f>IF(ISNA(VLOOKUP(TRIM(G1385),dim_targetsresults!A:B,2,FALSE)),"",VLOOKUP(TRIM(G1385),dim_targetsresults!A:C,2,FALSE))</f>
        <v>MER Targets</v>
      </c>
      <c r="AL1385" s="19" t="str">
        <f>IF(ISNA(VLOOKUP(AK1385,dim_targetsresults!B:C,2,FALSE)),"",VLOOKUP(AK1385,dim_targetsresults!B:C,2,FALSE))</f>
        <v>W8imnja2Owd</v>
      </c>
      <c r="AM1385" s="19" t="str">
        <f>IF(ISNA(VLOOKUP(TRIM(D1385),dim_numeratordenominator!A:B,2,FALSE)),"",VLOOKUP(TRIM(D1385),dim_numeratordenominator!A:C,2,FALSE))</f>
        <v>Numerator</v>
      </c>
      <c r="AN1385" s="19" t="str">
        <f>IF(ISNA(VLOOKUP(AM1385,dim_numeratordenominator!B:C,2,FALSE)),"",VLOOKUP(AM1385,dim_numeratordenominator!B:C,2,FALSE))</f>
        <v>Som9NRMQqV7</v>
      </c>
      <c r="AO1385" s="19" t="str">
        <f>IF(ISNA(VLOOKUP(TRIM(E1385),dim_supporttype!A:B,2,FALSE)),"",VLOOKUP(TRIM(E1385),dim_supporttype!A:C,2,FALSE))</f>
        <v>No Support Type</v>
      </c>
      <c r="AP1385" s="19" t="str">
        <f>IF(ISNA(VLOOKUP(AO1385,dim_supporttype!B:C,2,FALSE)),"",VLOOKUP(AO1385,dim_supporttype!B:C,2,FALSE))</f>
        <v>npv1nsCoe0c</v>
      </c>
      <c r="AQ1385" s="19" t="str">
        <f>IF(ISNA(VLOOKUP(TRIM(F1385),dim_disaggs!A:B,2,FALSE)),"No Disagg",VLOOKUP(TRIM(F1385),dim_disaggs!A:B,2,FALSE))</f>
        <v>HIVRTPassPT</v>
      </c>
      <c r="AR1385" s="19" t="str">
        <f>IF(ISNA(VLOOKUP(AQ1385,dim_disaggs!B:C,2,FALSE)),"",VLOOKUP(AQ1385,dim_disaggs!B:C,2,FALSE))</f>
        <v>tgS6ByT9MW7</v>
      </c>
      <c r="AU1385" s="72" t="s">
        <v>755</v>
      </c>
      <c r="AV1385" s="73" t="s">
        <v>755</v>
      </c>
      <c r="AW1385" s="66" t="s">
        <v>755</v>
      </c>
      <c r="AX1385" s="66" t="s">
        <v>755</v>
      </c>
      <c r="BA1385" s="105" t="str">
        <f t="shared" si="198"/>
        <v/>
      </c>
      <c r="BB1385" s="20" t="str">
        <f t="shared" si="199"/>
        <v/>
      </c>
      <c r="BE1385" s="75" t="s">
        <v>755</v>
      </c>
      <c r="BF1385" s="73" t="s">
        <v>755</v>
      </c>
      <c r="BG1385" s="55" t="s">
        <v>755</v>
      </c>
      <c r="BH1385" s="76" t="s">
        <v>755</v>
      </c>
      <c r="BI1385" s="20" t="s">
        <v>755</v>
      </c>
      <c r="BJ1385" s="20" t="s">
        <v>755</v>
      </c>
      <c r="BK1385" s="55" t="s">
        <v>755</v>
      </c>
      <c r="BL1385" s="71" t="s">
        <v>755</v>
      </c>
      <c r="BM1385" s="77" t="s">
        <v>755</v>
      </c>
      <c r="BN1385" s="78" t="s">
        <v>755</v>
      </c>
      <c r="BO1385" s="77" t="s">
        <v>755</v>
      </c>
      <c r="BP1385" s="78" t="s">
        <v>755</v>
      </c>
    </row>
    <row r="1386" spans="1:68" x14ac:dyDescent="0.2">
      <c r="A1386" s="20" t="s">
        <v>95</v>
      </c>
      <c r="B1386" s="20" t="s">
        <v>1424</v>
      </c>
      <c r="C1386" s="20" t="s">
        <v>888</v>
      </c>
      <c r="D1386" s="20" t="s">
        <v>1</v>
      </c>
      <c r="E1386" s="20" t="s">
        <v>138</v>
      </c>
      <c r="F1386" s="20" t="s">
        <v>2191</v>
      </c>
      <c r="G1386" s="20" t="s">
        <v>2442</v>
      </c>
      <c r="H1386" s="20" t="s">
        <v>2191</v>
      </c>
      <c r="I1386" s="19">
        <f t="shared" si="200"/>
        <v>47</v>
      </c>
      <c r="J1386" s="20" t="s">
        <v>755</v>
      </c>
      <c r="K1386" s="20" t="s">
        <v>619</v>
      </c>
      <c r="L1386" s="95" t="str">
        <f>IF(M1386&lt;&gt;"",IF(NOT(ISNA(INDEX(cc!B:B,MATCH(M1386,cc!A:A,0)))),INDEX(cc!B:B,MATCH(M1386,cc!A:A,0)),"0"),"")</f>
        <v>default</v>
      </c>
      <c r="M1386" s="97" t="s">
        <v>13</v>
      </c>
      <c r="N1386" s="28" t="str">
        <f t="shared" si="201"/>
        <v xml:space="preserve"> TARGET</v>
      </c>
      <c r="O1386" s="19" t="str">
        <f t="shared" si="194"/>
        <v>LAB_PTCQI_POCT (N, NoApp, HIVRTPerfTest) TARGET: POCT Survey</v>
      </c>
      <c r="P1386" s="19" t="str">
        <f t="shared" si="195"/>
        <v>LAB_PTCQI_POCT (N, NoApp, HIVRTPerfTest) TARGET: POCT Survey</v>
      </c>
      <c r="Q1386" s="19" t="str">
        <f t="shared" si="202"/>
        <v>LAB_PTCQI_POCT (N, NoApp, HIVRTPerfTest) TARGET</v>
      </c>
      <c r="R1386" s="19" t="str">
        <f t="shared" si="196"/>
        <v>LAB_PTCQI_POCT_N_NoApp_HIVRTPerfTest_TARGET</v>
      </c>
      <c r="S1386" s="19" t="str">
        <f t="shared" si="197"/>
        <v>LAB_PTCQI_POCT_N_NoApp_HIVRTPerfTest_TARGET</v>
      </c>
      <c r="T1386" s="19" t="b">
        <f>NOT(ISNA(VLOOKUP(B1386,dbcodes!A:B,2,FALSE)))</f>
        <v>1</v>
      </c>
      <c r="U1386" s="19" t="str">
        <f>IF(ISNA(VLOOKUP(B1386,dbcodes!A:B,2,FALSE)),des!R812,VLOOKUP(B1386,dbcodes!A:B,2,FALSE))</f>
        <v>LAB_PTCQI_POCT_N_NoApp_HIVRTPerfTest_TARGET</v>
      </c>
      <c r="V1386" s="20" t="s">
        <v>617</v>
      </c>
      <c r="W1386" s="107" t="str">
        <f>IF(ISNA(VLOOKUP(C1386,descriptions!A:B,2,FALSE)),des!V812,IF(G1386=" TARGET","Target ","")&amp;VLOOKUP(C1386,descriptions!A:B,2,FALSE))</f>
        <v>Target number of HIV positive adults and children who received care and treatment services</v>
      </c>
      <c r="X1386" s="20" t="s">
        <v>4</v>
      </c>
      <c r="Y1386" s="20" t="s">
        <v>831</v>
      </c>
      <c r="Z1386" s="20" t="s">
        <v>836</v>
      </c>
      <c r="AA1386" s="20" t="s">
        <v>102</v>
      </c>
      <c r="AB1386" s="20" t="s">
        <v>605</v>
      </c>
      <c r="AC1386" s="19" t="str">
        <f>IF(AB1386&lt;&gt;"",IF(NOT(ISNA(INDEX(os!A:A,MATCH(AB1386,os!B:B,0)))),INDEX(os!A:A,MATCH(AB1386,os!B:B,0)),"0"),"")</f>
        <v>EmnAI84pv9E</v>
      </c>
      <c r="AD1386" s="20" t="s">
        <v>830</v>
      </c>
      <c r="AH1386" s="93" t="str">
        <f>IF(NOT(ISNA(VLOOKUP(B:B,ResultsTargets!A:A,1,0))),"TRUE","")</f>
        <v/>
      </c>
      <c r="AI1386" s="19" t="str">
        <f>IF(ISNA(VLOOKUP(C1386,dim_techarea!A:B,2,FALSE)),"",VLOOKUP(C1386,dim_techarea!A:B,2,FALSE))</f>
        <v>LAB_PTCQI_POCT</v>
      </c>
      <c r="AJ1386" s="19" t="str">
        <f>IF(ISNA(VLOOKUP(AI1386,dim_techarea!B:C,2,FALSE)),"",VLOOKUP(AI1386,dim_techarea!B:C,2,FALSE))</f>
        <v>R13YwA6fa98</v>
      </c>
      <c r="AK1386" s="19" t="str">
        <f>IF(ISNA(VLOOKUP(TRIM(G1386),dim_targetsresults!A:B,2,FALSE)),"",VLOOKUP(TRIM(G1386),dim_targetsresults!A:C,2,FALSE))</f>
        <v>MER Targets</v>
      </c>
      <c r="AL1386" s="19" t="str">
        <f>IF(ISNA(VLOOKUP(AK1386,dim_targetsresults!B:C,2,FALSE)),"",VLOOKUP(AK1386,dim_targetsresults!B:C,2,FALSE))</f>
        <v>W8imnja2Owd</v>
      </c>
      <c r="AM1386" s="19" t="str">
        <f>IF(ISNA(VLOOKUP(TRIM(D1386),dim_numeratordenominator!A:B,2,FALSE)),"",VLOOKUP(TRIM(D1386),dim_numeratordenominator!A:C,2,FALSE))</f>
        <v>Numerator</v>
      </c>
      <c r="AN1386" s="19" t="str">
        <f>IF(ISNA(VLOOKUP(AM1386,dim_numeratordenominator!B:C,2,FALSE)),"",VLOOKUP(AM1386,dim_numeratordenominator!B:C,2,FALSE))</f>
        <v>Som9NRMQqV7</v>
      </c>
      <c r="AO1386" s="19" t="str">
        <f>IF(ISNA(VLOOKUP(TRIM(E1386),dim_supporttype!A:B,2,FALSE)),"",VLOOKUP(TRIM(E1386),dim_supporttype!A:C,2,FALSE))</f>
        <v>No Support Type</v>
      </c>
      <c r="AP1386" s="19" t="str">
        <f>IF(ISNA(VLOOKUP(AO1386,dim_supporttype!B:C,2,FALSE)),"",VLOOKUP(AO1386,dim_supporttype!B:C,2,FALSE))</f>
        <v>npv1nsCoe0c</v>
      </c>
      <c r="AQ1386" s="19" t="str">
        <f>IF(ISNA(VLOOKUP(TRIM(F1386),dim_disaggs!A:B,2,FALSE)),"No Disagg",VLOOKUP(TRIM(F1386),dim_disaggs!A:B,2,FALSE))</f>
        <v>HIVRTPerfTest</v>
      </c>
      <c r="AR1386" s="19" t="str">
        <f>IF(ISNA(VLOOKUP(AQ1386,dim_disaggs!B:C,2,FALSE)),"",VLOOKUP(AQ1386,dim_disaggs!B:C,2,FALSE))</f>
        <v>WS1jLsTRhO4</v>
      </c>
      <c r="AU1386" s="72" t="s">
        <v>755</v>
      </c>
      <c r="AV1386" s="73" t="s">
        <v>755</v>
      </c>
      <c r="AW1386" s="66" t="s">
        <v>755</v>
      </c>
      <c r="AX1386" s="66" t="s">
        <v>755</v>
      </c>
      <c r="BA1386" s="105" t="str">
        <f t="shared" si="198"/>
        <v/>
      </c>
      <c r="BB1386" s="20" t="str">
        <f t="shared" si="199"/>
        <v/>
      </c>
      <c r="BE1386" s="75" t="s">
        <v>755</v>
      </c>
      <c r="BF1386" s="73" t="s">
        <v>755</v>
      </c>
      <c r="BG1386" s="55" t="s">
        <v>755</v>
      </c>
      <c r="BH1386" s="76" t="s">
        <v>755</v>
      </c>
      <c r="BI1386" s="20" t="s">
        <v>755</v>
      </c>
      <c r="BJ1386" s="20" t="s">
        <v>755</v>
      </c>
      <c r="BK1386" s="55" t="s">
        <v>755</v>
      </c>
      <c r="BL1386" s="71" t="s">
        <v>755</v>
      </c>
      <c r="BM1386" s="77" t="s">
        <v>755</v>
      </c>
      <c r="BN1386" s="78" t="s">
        <v>755</v>
      </c>
      <c r="BO1386" s="77" t="s">
        <v>755</v>
      </c>
      <c r="BP1386" s="78" t="s">
        <v>755</v>
      </c>
    </row>
    <row r="1387" spans="1:68" x14ac:dyDescent="0.2">
      <c r="A1387" s="20" t="s">
        <v>95</v>
      </c>
      <c r="B1387" s="20" t="s">
        <v>1432</v>
      </c>
      <c r="C1387" s="20" t="s">
        <v>888</v>
      </c>
      <c r="D1387" s="20" t="s">
        <v>1</v>
      </c>
      <c r="E1387" s="20" t="s">
        <v>138</v>
      </c>
      <c r="F1387" s="20" t="s">
        <v>2184</v>
      </c>
      <c r="G1387" s="20" t="s">
        <v>2442</v>
      </c>
      <c r="H1387" s="20" t="s">
        <v>2295</v>
      </c>
      <c r="I1387" s="19">
        <f t="shared" si="200"/>
        <v>49</v>
      </c>
      <c r="J1387" s="20" t="s">
        <v>755</v>
      </c>
      <c r="K1387" s="20" t="s">
        <v>619</v>
      </c>
      <c r="L1387" s="95" t="str">
        <f>IF(M1387&lt;&gt;"",IF(NOT(ISNA(INDEX(cc!B:B,MATCH(M1387,cc!A:A,0)))),INDEX(cc!B:B,MATCH(M1387,cc!A:A,0)),"0"),"")</f>
        <v>default</v>
      </c>
      <c r="M1387" s="97" t="s">
        <v>13</v>
      </c>
      <c r="N1387" s="28" t="str">
        <f t="shared" si="201"/>
        <v xml:space="preserve"> TARGET</v>
      </c>
      <c r="O1387" s="19" t="str">
        <f t="shared" si="194"/>
        <v>LAB_PTCQI_POCT (N, NoApp, TB XpertParticipPT) TARGET: POCT Survey</v>
      </c>
      <c r="P1387" s="19" t="str">
        <f t="shared" si="195"/>
        <v>LAB_PTCQI_POCT (N, NoApp, TB XpertParticipPT) TARGET: POCT Survey</v>
      </c>
      <c r="Q1387" s="19" t="str">
        <f t="shared" si="202"/>
        <v>LAB_PTCQI_POCT (N, NoApp, TBXptParticipPT) TARGET</v>
      </c>
      <c r="R1387" s="19" t="str">
        <f t="shared" si="196"/>
        <v>LAB_PTCQI_POCT_N_NoApp_TBXptParticipPT_TARGET</v>
      </c>
      <c r="S1387" s="19" t="str">
        <f t="shared" si="197"/>
        <v>LAB_PTCQI_POCT_N_NoApp_TBXptParticipPT_TARGET</v>
      </c>
      <c r="T1387" s="19" t="b">
        <f>NOT(ISNA(VLOOKUP(B1387,dbcodes!A:B,2,FALSE)))</f>
        <v>1</v>
      </c>
      <c r="U1387" s="19" t="str">
        <f>IF(ISNA(VLOOKUP(B1387,dbcodes!A:B,2,FALSE)),des!R813,VLOOKUP(B1387,dbcodes!A:B,2,FALSE))</f>
        <v>LAB_PTCQI_POCT_N_NoApp_TBXptParticipPT_TARGET</v>
      </c>
      <c r="V1387" s="20" t="s">
        <v>617</v>
      </c>
      <c r="W1387" s="107" t="str">
        <f>IF(ISNA(VLOOKUP(C1387,descriptions!A:B,2,FALSE)),des!V813,IF(G1387=" TARGET","Target ","")&amp;VLOOKUP(C1387,descriptions!A:B,2,FALSE))</f>
        <v>Target number of PLHIV who were nutritionally assessed via anthropometric measurement</v>
      </c>
      <c r="X1387" s="20" t="s">
        <v>65</v>
      </c>
      <c r="Y1387" s="20" t="s">
        <v>831</v>
      </c>
      <c r="Z1387" s="20" t="s">
        <v>836</v>
      </c>
      <c r="AA1387" s="20" t="s">
        <v>102</v>
      </c>
      <c r="AB1387" s="20" t="s">
        <v>603</v>
      </c>
      <c r="AC1387" s="19" t="str">
        <f>IF(AB1387&lt;&gt;"",IF(NOT(ISNA(INDEX(os!A:A,MATCH(AB1387,os!B:B,0)))),INDEX(os!A:A,MATCH(AB1387,os!B:B,0)),"0"),"")</f>
        <v>dAx4cVg6eMj</v>
      </c>
      <c r="AD1387" s="20" t="s">
        <v>830</v>
      </c>
      <c r="AH1387" s="93" t="str">
        <f>IF(NOT(ISNA(VLOOKUP(B:B,ResultsTargets!A:A,1,0))),"TRUE","")</f>
        <v/>
      </c>
      <c r="AI1387" s="19" t="str">
        <f>IF(ISNA(VLOOKUP(C1387,dim_techarea!A:B,2,FALSE)),"",VLOOKUP(C1387,dim_techarea!A:B,2,FALSE))</f>
        <v>LAB_PTCQI_POCT</v>
      </c>
      <c r="AJ1387" s="19" t="str">
        <f>IF(ISNA(VLOOKUP(AI1387,dim_techarea!B:C,2,FALSE)),"",VLOOKUP(AI1387,dim_techarea!B:C,2,FALSE))</f>
        <v>R13YwA6fa98</v>
      </c>
      <c r="AK1387" s="19" t="str">
        <f>IF(ISNA(VLOOKUP(TRIM(G1387),dim_targetsresults!A:B,2,FALSE)),"",VLOOKUP(TRIM(G1387),dim_targetsresults!A:C,2,FALSE))</f>
        <v>MER Targets</v>
      </c>
      <c r="AL1387" s="19" t="str">
        <f>IF(ISNA(VLOOKUP(AK1387,dim_targetsresults!B:C,2,FALSE)),"",VLOOKUP(AK1387,dim_targetsresults!B:C,2,FALSE))</f>
        <v>W8imnja2Owd</v>
      </c>
      <c r="AM1387" s="19" t="str">
        <f>IF(ISNA(VLOOKUP(TRIM(D1387),dim_numeratordenominator!A:B,2,FALSE)),"",VLOOKUP(TRIM(D1387),dim_numeratordenominator!A:C,2,FALSE))</f>
        <v>Numerator</v>
      </c>
      <c r="AN1387" s="19" t="str">
        <f>IF(ISNA(VLOOKUP(AM1387,dim_numeratordenominator!B:C,2,FALSE)),"",VLOOKUP(AM1387,dim_numeratordenominator!B:C,2,FALSE))</f>
        <v>Som9NRMQqV7</v>
      </c>
      <c r="AO1387" s="19" t="str">
        <f>IF(ISNA(VLOOKUP(TRIM(E1387),dim_supporttype!A:B,2,FALSE)),"",VLOOKUP(TRIM(E1387),dim_supporttype!A:C,2,FALSE))</f>
        <v>No Support Type</v>
      </c>
      <c r="AP1387" s="19" t="str">
        <f>IF(ISNA(VLOOKUP(AO1387,dim_supporttype!B:C,2,FALSE)),"",VLOOKUP(AO1387,dim_supporttype!B:C,2,FALSE))</f>
        <v>npv1nsCoe0c</v>
      </c>
      <c r="AQ1387" s="19" t="str">
        <f>IF(ISNA(VLOOKUP(TRIM(F1387),dim_disaggs!A:B,2,FALSE)),"No Disagg",VLOOKUP(TRIM(F1387),dim_disaggs!A:B,2,FALSE))</f>
        <v>TB XpertParticipPT</v>
      </c>
      <c r="AR1387" s="19" t="str">
        <f>IF(ISNA(VLOOKUP(AQ1387,dim_disaggs!B:C,2,FALSE)),"",VLOOKUP(AQ1387,dim_disaggs!B:C,2,FALSE))</f>
        <v>MuXqhFfJZjs</v>
      </c>
      <c r="AU1387" s="72" t="s">
        <v>755</v>
      </c>
      <c r="AV1387" s="73" t="s">
        <v>755</v>
      </c>
      <c r="AW1387" s="66" t="s">
        <v>755</v>
      </c>
      <c r="AX1387" s="66" t="s">
        <v>755</v>
      </c>
      <c r="BA1387" s="105" t="str">
        <f t="shared" si="198"/>
        <v/>
      </c>
      <c r="BB1387" s="20" t="str">
        <f t="shared" si="199"/>
        <v/>
      </c>
      <c r="BE1387" s="75" t="s">
        <v>755</v>
      </c>
      <c r="BF1387" s="73" t="s">
        <v>755</v>
      </c>
      <c r="BG1387" s="55" t="s">
        <v>755</v>
      </c>
      <c r="BH1387" s="76" t="s">
        <v>755</v>
      </c>
      <c r="BI1387" s="20" t="s">
        <v>755</v>
      </c>
      <c r="BJ1387" s="20" t="s">
        <v>755</v>
      </c>
      <c r="BK1387" s="55" t="s">
        <v>755</v>
      </c>
      <c r="BL1387" s="71" t="s">
        <v>755</v>
      </c>
      <c r="BM1387" s="77" t="s">
        <v>755</v>
      </c>
      <c r="BN1387" s="78" t="s">
        <v>755</v>
      </c>
      <c r="BO1387" s="77" t="s">
        <v>755</v>
      </c>
      <c r="BP1387" s="78" t="s">
        <v>755</v>
      </c>
    </row>
    <row r="1388" spans="1:68" x14ac:dyDescent="0.2">
      <c r="A1388" s="20" t="s">
        <v>95</v>
      </c>
      <c r="B1388" s="20" t="s">
        <v>1434</v>
      </c>
      <c r="C1388" s="20" t="s">
        <v>888</v>
      </c>
      <c r="D1388" s="20" t="s">
        <v>1</v>
      </c>
      <c r="E1388" s="20" t="s">
        <v>138</v>
      </c>
      <c r="F1388" s="20" t="s">
        <v>2185</v>
      </c>
      <c r="G1388" s="20" t="s">
        <v>2442</v>
      </c>
      <c r="H1388" s="20" t="s">
        <v>2296</v>
      </c>
      <c r="I1388" s="19">
        <f t="shared" si="200"/>
        <v>45</v>
      </c>
      <c r="J1388" s="20" t="s">
        <v>755</v>
      </c>
      <c r="K1388" s="20" t="s">
        <v>619</v>
      </c>
      <c r="L1388" s="95" t="str">
        <f>IF(M1388&lt;&gt;"",IF(NOT(ISNA(INDEX(cc!B:B,MATCH(M1388,cc!A:A,0)))),INDEX(cc!B:B,MATCH(M1388,cc!A:A,0)),"0"),"")</f>
        <v>default</v>
      </c>
      <c r="M1388" s="97" t="s">
        <v>13</v>
      </c>
      <c r="N1388" s="28" t="str">
        <f t="shared" si="201"/>
        <v xml:space="preserve"> TARGET</v>
      </c>
      <c r="O1388" s="19" t="str">
        <f t="shared" si="194"/>
        <v>LAB_PTCQI_POCT (N, NoApp, TB XpertPassPT) TARGET: POCT Survey</v>
      </c>
      <c r="P1388" s="19" t="str">
        <f t="shared" si="195"/>
        <v>LAB_PTCQI_POCT (N, NoApp, TB XpertPassPT) TARGET: POCT Survey</v>
      </c>
      <c r="Q1388" s="19" t="str">
        <f t="shared" si="202"/>
        <v>LAB_PTCQI_POCT (N, NoApp, TBXptPassPT) TARGET</v>
      </c>
      <c r="R1388" s="19" t="str">
        <f t="shared" si="196"/>
        <v>LAB_PTCQI_POCT_N_NoApp_TBXptPassPT_TARGET</v>
      </c>
      <c r="S1388" s="19" t="str">
        <f t="shared" si="197"/>
        <v>LAB_PTCQI_POCT_N_NoApp_TBXptPassPT_TARGET</v>
      </c>
      <c r="T1388" s="19" t="b">
        <f>NOT(ISNA(VLOOKUP(B1388,dbcodes!A:B,2,FALSE)))</f>
        <v>1</v>
      </c>
      <c r="U1388" s="19" t="str">
        <f>IF(ISNA(VLOOKUP(B1388,dbcodes!A:B,2,FALSE)),des!R814,VLOOKUP(B1388,dbcodes!A:B,2,FALSE))</f>
        <v>LAB_PTCQI_POCT_N_NoApp_TBXptPassPT_TARGET</v>
      </c>
      <c r="V1388" s="20" t="s">
        <v>617</v>
      </c>
      <c r="W1388" s="107" t="str">
        <f>IF(ISNA(VLOOKUP(C1388,descriptions!A:B,2,FALSE)),des!V814,IF(G1388=" TARGET","Target ","")&amp;VLOOKUP(C1388,descriptions!A:B,2,FALSE))</f>
        <v>Target number of PLHIV who were nutritionally assessed via anthropometric measurement</v>
      </c>
      <c r="X1388" s="20" t="s">
        <v>65</v>
      </c>
      <c r="Y1388" s="20" t="s">
        <v>831</v>
      </c>
      <c r="Z1388" s="20" t="s">
        <v>836</v>
      </c>
      <c r="AA1388" s="20" t="s">
        <v>102</v>
      </c>
      <c r="AB1388" s="20" t="s">
        <v>603</v>
      </c>
      <c r="AC1388" s="19" t="str">
        <f>IF(AB1388&lt;&gt;"",IF(NOT(ISNA(INDEX(os!A:A,MATCH(AB1388,os!B:B,0)))),INDEX(os!A:A,MATCH(AB1388,os!B:B,0)),"0"),"")</f>
        <v>dAx4cVg6eMj</v>
      </c>
      <c r="AD1388" s="20" t="s">
        <v>830</v>
      </c>
      <c r="AH1388" s="93" t="str">
        <f>IF(NOT(ISNA(VLOOKUP(B:B,ResultsTargets!A:A,1,0))),"TRUE","")</f>
        <v/>
      </c>
      <c r="AI1388" s="19" t="str">
        <f>IF(ISNA(VLOOKUP(C1388,dim_techarea!A:B,2,FALSE)),"",VLOOKUP(C1388,dim_techarea!A:B,2,FALSE))</f>
        <v>LAB_PTCQI_POCT</v>
      </c>
      <c r="AJ1388" s="19" t="str">
        <f>IF(ISNA(VLOOKUP(AI1388,dim_techarea!B:C,2,FALSE)),"",VLOOKUP(AI1388,dim_techarea!B:C,2,FALSE))</f>
        <v>R13YwA6fa98</v>
      </c>
      <c r="AK1388" s="19" t="str">
        <f>IF(ISNA(VLOOKUP(TRIM(G1388),dim_targetsresults!A:B,2,FALSE)),"",VLOOKUP(TRIM(G1388),dim_targetsresults!A:C,2,FALSE))</f>
        <v>MER Targets</v>
      </c>
      <c r="AL1388" s="19" t="str">
        <f>IF(ISNA(VLOOKUP(AK1388,dim_targetsresults!B:C,2,FALSE)),"",VLOOKUP(AK1388,dim_targetsresults!B:C,2,FALSE))</f>
        <v>W8imnja2Owd</v>
      </c>
      <c r="AM1388" s="19" t="str">
        <f>IF(ISNA(VLOOKUP(TRIM(D1388),dim_numeratordenominator!A:B,2,FALSE)),"",VLOOKUP(TRIM(D1388),dim_numeratordenominator!A:C,2,FALSE))</f>
        <v>Numerator</v>
      </c>
      <c r="AN1388" s="19" t="str">
        <f>IF(ISNA(VLOOKUP(AM1388,dim_numeratordenominator!B:C,2,FALSE)),"",VLOOKUP(AM1388,dim_numeratordenominator!B:C,2,FALSE))</f>
        <v>Som9NRMQqV7</v>
      </c>
      <c r="AO1388" s="19" t="str">
        <f>IF(ISNA(VLOOKUP(TRIM(E1388),dim_supporttype!A:B,2,FALSE)),"",VLOOKUP(TRIM(E1388),dim_supporttype!A:C,2,FALSE))</f>
        <v>No Support Type</v>
      </c>
      <c r="AP1388" s="19" t="str">
        <f>IF(ISNA(VLOOKUP(AO1388,dim_supporttype!B:C,2,FALSE)),"",VLOOKUP(AO1388,dim_supporttype!B:C,2,FALSE))</f>
        <v>npv1nsCoe0c</v>
      </c>
      <c r="AQ1388" s="19" t="str">
        <f>IF(ISNA(VLOOKUP(TRIM(F1388),dim_disaggs!A:B,2,FALSE)),"No Disagg",VLOOKUP(TRIM(F1388),dim_disaggs!A:B,2,FALSE))</f>
        <v>TB XpertPassPT</v>
      </c>
      <c r="AR1388" s="19" t="str">
        <f>IF(ISNA(VLOOKUP(AQ1388,dim_disaggs!B:C,2,FALSE)),"",VLOOKUP(AQ1388,dim_disaggs!B:C,2,FALSE))</f>
        <v>DG8tJ654fPM</v>
      </c>
      <c r="AU1388" s="72" t="s">
        <v>755</v>
      </c>
      <c r="AV1388" s="73" t="s">
        <v>755</v>
      </c>
      <c r="AW1388" s="66" t="s">
        <v>755</v>
      </c>
      <c r="AX1388" s="66" t="s">
        <v>755</v>
      </c>
      <c r="BA1388" s="105" t="str">
        <f t="shared" si="198"/>
        <v/>
      </c>
      <c r="BB1388" s="20" t="str">
        <f t="shared" si="199"/>
        <v/>
      </c>
      <c r="BE1388" s="75" t="s">
        <v>755</v>
      </c>
      <c r="BF1388" s="73" t="s">
        <v>755</v>
      </c>
      <c r="BG1388" s="55" t="s">
        <v>755</v>
      </c>
      <c r="BH1388" s="76" t="s">
        <v>755</v>
      </c>
      <c r="BI1388" s="20" t="s">
        <v>755</v>
      </c>
      <c r="BJ1388" s="20" t="s">
        <v>755</v>
      </c>
      <c r="BK1388" s="55" t="s">
        <v>755</v>
      </c>
      <c r="BL1388" s="71" t="s">
        <v>755</v>
      </c>
      <c r="BM1388" s="77" t="s">
        <v>755</v>
      </c>
      <c r="BN1388" s="78" t="s">
        <v>755</v>
      </c>
      <c r="BO1388" s="77" t="s">
        <v>755</v>
      </c>
      <c r="BP1388" s="78" t="s">
        <v>755</v>
      </c>
    </row>
    <row r="1389" spans="1:68" x14ac:dyDescent="0.2">
      <c r="A1389" s="20" t="s">
        <v>95</v>
      </c>
      <c r="B1389" s="20" t="s">
        <v>1436</v>
      </c>
      <c r="C1389" s="20" t="s">
        <v>888</v>
      </c>
      <c r="D1389" s="20" t="s">
        <v>1</v>
      </c>
      <c r="E1389" s="20" t="s">
        <v>138</v>
      </c>
      <c r="F1389" s="20" t="s">
        <v>2186</v>
      </c>
      <c r="G1389" s="20" t="s">
        <v>2442</v>
      </c>
      <c r="H1389" s="20" t="s">
        <v>2297</v>
      </c>
      <c r="I1389" s="19">
        <f t="shared" si="200"/>
        <v>47</v>
      </c>
      <c r="J1389" s="20" t="s">
        <v>755</v>
      </c>
      <c r="K1389" s="20" t="s">
        <v>619</v>
      </c>
      <c r="L1389" s="95" t="str">
        <f>IF(M1389&lt;&gt;"",IF(NOT(ISNA(INDEX(cc!B:B,MATCH(M1389,cc!A:A,0)))),INDEX(cc!B:B,MATCH(M1389,cc!A:A,0)),"0"),"")</f>
        <v>default</v>
      </c>
      <c r="M1389" s="97" t="s">
        <v>13</v>
      </c>
      <c r="N1389" s="28" t="str">
        <f t="shared" si="201"/>
        <v xml:space="preserve"> TARGET</v>
      </c>
      <c r="O1389" s="19" t="str">
        <f t="shared" si="194"/>
        <v>LAB_PTCQI_POCT (N, NoApp, TB XpertPerfTest) TARGET: POCT Survey</v>
      </c>
      <c r="P1389" s="19" t="str">
        <f t="shared" si="195"/>
        <v>LAB_PTCQI_POCT (N, NoApp, TB XpertPerfTest) TARGET: POCT Survey</v>
      </c>
      <c r="Q1389" s="19" t="str">
        <f t="shared" si="202"/>
        <v>LAB_PTCQI_POCT (N, NoApp, TBXptPerfTest) TARGET</v>
      </c>
      <c r="R1389" s="19" t="str">
        <f t="shared" si="196"/>
        <v>LAB_PTCQI_POCT_N_NoApp_TBXptPerfTest_TARGET</v>
      </c>
      <c r="S1389" s="19" t="str">
        <f t="shared" si="197"/>
        <v>LAB_PTCQI_POCT_N_NoApp_TBXptPerfTest_TARGET</v>
      </c>
      <c r="T1389" s="19" t="b">
        <f>NOT(ISNA(VLOOKUP(B1389,dbcodes!A:B,2,FALSE)))</f>
        <v>1</v>
      </c>
      <c r="U1389" s="19" t="str">
        <f>IF(ISNA(VLOOKUP(B1389,dbcodes!A:B,2,FALSE)),des!R815,VLOOKUP(B1389,dbcodes!A:B,2,FALSE))</f>
        <v>LAB_PTCQI_POCT_N_NoApp_TBXptPerfTest_TARGET</v>
      </c>
      <c r="V1389" s="20" t="s">
        <v>617</v>
      </c>
      <c r="W1389" s="107" t="str">
        <f>IF(ISNA(VLOOKUP(C1389,descriptions!A:B,2,FALSE)),des!V815,IF(G1389=" TARGET","Target ","")&amp;VLOOKUP(C1389,descriptions!A:B,2,FALSE))</f>
        <v>Target number of PLHIV who were nutritionally assessed via anthropometric measurement</v>
      </c>
      <c r="X1389" s="20" t="s">
        <v>4</v>
      </c>
      <c r="Y1389" s="20" t="s">
        <v>831</v>
      </c>
      <c r="Z1389" s="20" t="s">
        <v>836</v>
      </c>
      <c r="AA1389" s="20" t="s">
        <v>102</v>
      </c>
      <c r="AB1389" s="20" t="s">
        <v>605</v>
      </c>
      <c r="AC1389" s="19" t="str">
        <f>IF(AB1389&lt;&gt;"",IF(NOT(ISNA(INDEX(os!A:A,MATCH(AB1389,os!B:B,0)))),INDEX(os!A:A,MATCH(AB1389,os!B:B,0)),"0"),"")</f>
        <v>EmnAI84pv9E</v>
      </c>
      <c r="AD1389" s="20" t="s">
        <v>830</v>
      </c>
      <c r="AH1389" s="93" t="str">
        <f>IF(NOT(ISNA(VLOOKUP(B:B,ResultsTargets!A:A,1,0))),"TRUE","")</f>
        <v/>
      </c>
      <c r="AI1389" s="19" t="str">
        <f>IF(ISNA(VLOOKUP(C1389,dim_techarea!A:B,2,FALSE)),"",VLOOKUP(C1389,dim_techarea!A:B,2,FALSE))</f>
        <v>LAB_PTCQI_POCT</v>
      </c>
      <c r="AJ1389" s="19" t="str">
        <f>IF(ISNA(VLOOKUP(AI1389,dim_techarea!B:C,2,FALSE)),"",VLOOKUP(AI1389,dim_techarea!B:C,2,FALSE))</f>
        <v>R13YwA6fa98</v>
      </c>
      <c r="AK1389" s="19" t="str">
        <f>IF(ISNA(VLOOKUP(TRIM(G1389),dim_targetsresults!A:B,2,FALSE)),"",VLOOKUP(TRIM(G1389),dim_targetsresults!A:C,2,FALSE))</f>
        <v>MER Targets</v>
      </c>
      <c r="AL1389" s="19" t="str">
        <f>IF(ISNA(VLOOKUP(AK1389,dim_targetsresults!B:C,2,FALSE)),"",VLOOKUP(AK1389,dim_targetsresults!B:C,2,FALSE))</f>
        <v>W8imnja2Owd</v>
      </c>
      <c r="AM1389" s="19" t="str">
        <f>IF(ISNA(VLOOKUP(TRIM(D1389),dim_numeratordenominator!A:B,2,FALSE)),"",VLOOKUP(TRIM(D1389),dim_numeratordenominator!A:C,2,FALSE))</f>
        <v>Numerator</v>
      </c>
      <c r="AN1389" s="19" t="str">
        <f>IF(ISNA(VLOOKUP(AM1389,dim_numeratordenominator!B:C,2,FALSE)),"",VLOOKUP(AM1389,dim_numeratordenominator!B:C,2,FALSE))</f>
        <v>Som9NRMQqV7</v>
      </c>
      <c r="AO1389" s="19" t="str">
        <f>IF(ISNA(VLOOKUP(TRIM(E1389),dim_supporttype!A:B,2,FALSE)),"",VLOOKUP(TRIM(E1389),dim_supporttype!A:C,2,FALSE))</f>
        <v>No Support Type</v>
      </c>
      <c r="AP1389" s="19" t="str">
        <f>IF(ISNA(VLOOKUP(AO1389,dim_supporttype!B:C,2,FALSE)),"",VLOOKUP(AO1389,dim_supporttype!B:C,2,FALSE))</f>
        <v>npv1nsCoe0c</v>
      </c>
      <c r="AQ1389" s="19" t="str">
        <f>IF(ISNA(VLOOKUP(TRIM(F1389),dim_disaggs!A:B,2,FALSE)),"No Disagg",VLOOKUP(TRIM(F1389),dim_disaggs!A:B,2,FALSE))</f>
        <v>TB XpertPerfTest</v>
      </c>
      <c r="AR1389" s="19" t="str">
        <f>IF(ISNA(VLOOKUP(AQ1389,dim_disaggs!B:C,2,FALSE)),"",VLOOKUP(AQ1389,dim_disaggs!B:C,2,FALSE))</f>
        <v>beTmK39hCUg</v>
      </c>
      <c r="AU1389" s="72" t="s">
        <v>755</v>
      </c>
      <c r="AV1389" s="73" t="s">
        <v>755</v>
      </c>
      <c r="AW1389" s="66" t="s">
        <v>755</v>
      </c>
      <c r="AX1389" s="66" t="s">
        <v>755</v>
      </c>
      <c r="BA1389" s="105" t="str">
        <f t="shared" si="198"/>
        <v/>
      </c>
      <c r="BB1389" s="20" t="str">
        <f t="shared" si="199"/>
        <v/>
      </c>
      <c r="BE1389" s="75" t="s">
        <v>755</v>
      </c>
      <c r="BF1389" s="73" t="s">
        <v>755</v>
      </c>
      <c r="BG1389" s="55" t="s">
        <v>755</v>
      </c>
      <c r="BH1389" s="76" t="s">
        <v>755</v>
      </c>
      <c r="BI1389" s="20" t="s">
        <v>755</v>
      </c>
      <c r="BJ1389" s="20" t="s">
        <v>755</v>
      </c>
      <c r="BK1389" s="55" t="s">
        <v>755</v>
      </c>
      <c r="BL1389" s="71" t="s">
        <v>755</v>
      </c>
      <c r="BM1389" s="77" t="s">
        <v>755</v>
      </c>
      <c r="BN1389" s="78" t="s">
        <v>755</v>
      </c>
      <c r="BO1389" s="77" t="s">
        <v>755</v>
      </c>
      <c r="BP1389" s="78" t="s">
        <v>755</v>
      </c>
    </row>
    <row r="1390" spans="1:68" x14ac:dyDescent="0.2">
      <c r="A1390" s="20" t="s">
        <v>95</v>
      </c>
      <c r="B1390" s="20" t="s">
        <v>1515</v>
      </c>
      <c r="C1390" s="20" t="s">
        <v>902</v>
      </c>
      <c r="D1390" s="20" t="s">
        <v>1</v>
      </c>
      <c r="E1390" s="20" t="s">
        <v>77</v>
      </c>
      <c r="F1390" s="20" t="s">
        <v>135</v>
      </c>
      <c r="G1390" s="20" t="s">
        <v>20086</v>
      </c>
      <c r="H1390" s="20" t="s">
        <v>135</v>
      </c>
      <c r="I1390" s="19">
        <f t="shared" si="200"/>
        <v>25</v>
      </c>
      <c r="J1390" s="20" t="s">
        <v>755</v>
      </c>
      <c r="K1390" s="20" t="s">
        <v>2251</v>
      </c>
      <c r="L1390" s="95" t="str">
        <f>IF(M1390&lt;&gt;"",IF(NOT(ISNA(INDEX(cc!B:B,MATCH(M1390,cc!A:A,0)))),INDEX(cc!B:B,MATCH(M1390,cc!A:A,0)),"0"),"")</f>
        <v>Age (0-25+,6) v2 and Sex</v>
      </c>
      <c r="M1390" s="97" t="s">
        <v>4000</v>
      </c>
      <c r="N1390" s="28" t="str">
        <f t="shared" si="201"/>
        <v/>
      </c>
      <c r="O1390" s="19" t="str">
        <f t="shared" si="194"/>
        <v>OVC_ACC (N, DSD, Age/Sex): Beneficiaries Access</v>
      </c>
      <c r="P1390" s="19" t="str">
        <f t="shared" si="195"/>
        <v>OVC_ACC (N, DSD, Age/Sex): Beneficiaries Access</v>
      </c>
      <c r="Q1390" s="19" t="str">
        <f t="shared" si="202"/>
        <v>OVC_ACC (N, DSD, Age/Sex)</v>
      </c>
      <c r="R1390" s="19" t="str">
        <f t="shared" si="196"/>
        <v>OVC_ACC_N_DSD_Age_Sex</v>
      </c>
      <c r="S1390" s="19" t="str">
        <f t="shared" si="197"/>
        <v>OVC_ACC_N_DSD_Age_Sex_</v>
      </c>
      <c r="T1390" s="19" t="b">
        <f>NOT(ISNA(VLOOKUP(B1390,dbcodes!A:B,2,FALSE)))</f>
        <v>1</v>
      </c>
      <c r="U1390" s="19" t="str">
        <f>IF(ISNA(VLOOKUP(B1390,dbcodes!A:B,2,FALSE)),des!R818,VLOOKUP(B1390,dbcodes!A:B,2,FALSE))</f>
        <v>OVC_ACC_N_DSD_Age_Sex</v>
      </c>
      <c r="V1390" s="20" t="s">
        <v>2344</v>
      </c>
      <c r="W1390" s="107" t="str">
        <f>IF(ISNA(VLOOKUP(C1390,descriptions!A:B,2,FALSE)),des!V818,IF(G1390=" TARGET","Target ","")&amp;VLOOKUP(C1390,descriptions!A:B,2,FALSE))</f>
        <v>Target number of PLHIV who were nutritionally assessed via anthropometric measurement</v>
      </c>
      <c r="X1390" s="20" t="s">
        <v>4</v>
      </c>
      <c r="Y1390" s="20" t="s">
        <v>831</v>
      </c>
      <c r="Z1390" s="20" t="s">
        <v>836</v>
      </c>
      <c r="AA1390" s="20" t="s">
        <v>102</v>
      </c>
      <c r="AB1390" s="20" t="s">
        <v>755</v>
      </c>
      <c r="AC1390" s="19" t="str">
        <f>IF(AB1390&lt;&gt;"",IF(NOT(ISNA(INDEX(os!A:A,MATCH(AB1390,os!B:B,0)))),INDEX(os!A:A,MATCH(AB1390,os!B:B,0)),"0"),"")</f>
        <v/>
      </c>
      <c r="AD1390" s="20" t="s">
        <v>830</v>
      </c>
      <c r="AH1390" s="93" t="str">
        <f>IF(NOT(ISNA(VLOOKUP(B:B,ResultsTargets!A:A,1,0))),"TRUE","")</f>
        <v/>
      </c>
      <c r="AI1390" s="19" t="str">
        <f>IF(ISNA(VLOOKUP(C1390,dim_techarea!A:B,2,FALSE)),"",VLOOKUP(C1390,dim_techarea!A:B,2,FALSE))</f>
        <v>OVC_ACC</v>
      </c>
      <c r="AJ1390" s="19" t="str">
        <f>IF(ISNA(VLOOKUP(AI1390,dim_techarea!B:C,2,FALSE)),"",VLOOKUP(AI1390,dim_techarea!B:C,2,FALSE))</f>
        <v>GD5efoEql9P</v>
      </c>
      <c r="AK1390" s="19" t="str">
        <f>IF(ISNA(VLOOKUP(TRIM(G1390),dim_targetsresults!A:B,2,FALSE)),"",VLOOKUP(TRIM(G1390),dim_targetsresults!A:C,2,FALSE))</f>
        <v>MER Results</v>
      </c>
      <c r="AL1390" s="19" t="str">
        <f>IF(ISNA(VLOOKUP(AK1390,dim_targetsresults!B:C,2,FALSE)),"",VLOOKUP(AK1390,dim_targetsresults!B:C,2,FALSE))</f>
        <v>Jh0jDM5yQ2E</v>
      </c>
      <c r="AM1390" s="19" t="str">
        <f>IF(ISNA(VLOOKUP(TRIM(D1390),dim_numeratordenominator!A:B,2,FALSE)),"",VLOOKUP(TRIM(D1390),dim_numeratordenominator!A:C,2,FALSE))</f>
        <v>Numerator</v>
      </c>
      <c r="AN1390" s="19" t="str">
        <f>IF(ISNA(VLOOKUP(AM1390,dim_numeratordenominator!B:C,2,FALSE)),"",VLOOKUP(AM1390,dim_numeratordenominator!B:C,2,FALSE))</f>
        <v>Som9NRMQqV7</v>
      </c>
      <c r="AO1390" s="19" t="str">
        <f>IF(ISNA(VLOOKUP(TRIM(E1390),dim_supporttype!A:B,2,FALSE)),"",VLOOKUP(TRIM(E1390),dim_supporttype!A:C,2,FALSE))</f>
        <v>DSD</v>
      </c>
      <c r="AP1390" s="19" t="str">
        <f>IF(ISNA(VLOOKUP(AO1390,dim_supporttype!B:C,2,FALSE)),"",VLOOKUP(AO1390,dim_supporttype!B:C,2,FALSE))</f>
        <v>iM13vdNLWKb</v>
      </c>
      <c r="AQ1390" s="19" t="str">
        <f>IF(ISNA(VLOOKUP(TRIM(F1390),dim_disaggs!A:B,2,FALSE)),"No Disagg",VLOOKUP(TRIM(F1390),dim_disaggs!A:B,2,FALSE))</f>
        <v>Age/Sex</v>
      </c>
      <c r="AR1390" s="19" t="str">
        <f>IF(ISNA(VLOOKUP(AQ1390,dim_disaggs!B:C,2,FALSE)),"",VLOOKUP(AQ1390,dim_disaggs!B:C,2,FALSE))</f>
        <v>Qbz6SrpmJ1y</v>
      </c>
      <c r="AU1390" s="72" t="s">
        <v>755</v>
      </c>
      <c r="AV1390" s="73" t="s">
        <v>755</v>
      </c>
      <c r="AW1390" s="66" t="s">
        <v>755</v>
      </c>
      <c r="AX1390" s="66" t="s">
        <v>755</v>
      </c>
      <c r="BA1390" s="105" t="str">
        <f t="shared" si="198"/>
        <v/>
      </c>
      <c r="BB1390" s="20" t="str">
        <f t="shared" si="199"/>
        <v/>
      </c>
    </row>
    <row r="1391" spans="1:68" x14ac:dyDescent="0.2">
      <c r="A1391" s="20" t="s">
        <v>95</v>
      </c>
      <c r="B1391" s="20" t="s">
        <v>1521</v>
      </c>
      <c r="C1391" s="20" t="s">
        <v>902</v>
      </c>
      <c r="D1391" s="20" t="s">
        <v>1</v>
      </c>
      <c r="E1391" s="20" t="s">
        <v>78</v>
      </c>
      <c r="F1391" s="20" t="s">
        <v>135</v>
      </c>
      <c r="G1391" s="20" t="s">
        <v>20086</v>
      </c>
      <c r="H1391" s="20" t="s">
        <v>135</v>
      </c>
      <c r="I1391" s="19">
        <f t="shared" si="200"/>
        <v>24</v>
      </c>
      <c r="J1391" s="20" t="s">
        <v>755</v>
      </c>
      <c r="K1391" s="20" t="s">
        <v>2251</v>
      </c>
      <c r="L1391" s="95" t="str">
        <f>IF(M1391&lt;&gt;"",IF(NOT(ISNA(INDEX(cc!B:B,MATCH(M1391,cc!A:A,0)))),INDEX(cc!B:B,MATCH(M1391,cc!A:A,0)),"0"),"")</f>
        <v>Age (0-25+,6) v2 and Sex</v>
      </c>
      <c r="M1391" s="97" t="s">
        <v>4000</v>
      </c>
      <c r="N1391" s="28" t="str">
        <f t="shared" si="201"/>
        <v/>
      </c>
      <c r="O1391" s="19" t="str">
        <f t="shared" si="194"/>
        <v>OVC_ACC (N, TA, Age/Sex): Beneficiaries Access</v>
      </c>
      <c r="P1391" s="19" t="str">
        <f t="shared" si="195"/>
        <v>OVC_ACC (N, TA, Age/Sex): Beneficiaries Access</v>
      </c>
      <c r="Q1391" s="19" t="str">
        <f t="shared" si="202"/>
        <v>OVC_ACC (N, TA, Age/Sex)</v>
      </c>
      <c r="R1391" s="19" t="str">
        <f t="shared" si="196"/>
        <v>OVC_ACC_N_TA_Age_Sex</v>
      </c>
      <c r="S1391" s="19" t="str">
        <f t="shared" si="197"/>
        <v>OVC_ACC_N_TA_Age_Sex_</v>
      </c>
      <c r="T1391" s="19" t="b">
        <f>NOT(ISNA(VLOOKUP(B1391,dbcodes!A:B,2,FALSE)))</f>
        <v>1</v>
      </c>
      <c r="U1391" s="19" t="str">
        <f>IF(ISNA(VLOOKUP(B1391,dbcodes!A:B,2,FALSE)),des!R819,VLOOKUP(B1391,dbcodes!A:B,2,FALSE))</f>
        <v>OVC_ACC_N_TA_Age_Sex</v>
      </c>
      <c r="V1391" s="20" t="s">
        <v>2344</v>
      </c>
      <c r="W1391" s="107" t="str">
        <f>IF(ISNA(VLOOKUP(C1391,descriptions!A:B,2,FALSE)),des!V819,IF(G1391=" TARGET","Target ","")&amp;VLOOKUP(C1391,descriptions!A:B,2,FALSE))</f>
        <v>Target number of PLHIV who were nutritionally assessed via anthropometric measurement</v>
      </c>
      <c r="X1391" s="20" t="s">
        <v>4</v>
      </c>
      <c r="Y1391" s="20" t="s">
        <v>831</v>
      </c>
      <c r="Z1391" s="20" t="s">
        <v>836</v>
      </c>
      <c r="AA1391" s="20" t="s">
        <v>102</v>
      </c>
      <c r="AB1391" s="20" t="s">
        <v>755</v>
      </c>
      <c r="AC1391" s="19" t="str">
        <f>IF(AB1391&lt;&gt;"",IF(NOT(ISNA(INDEX(os!A:A,MATCH(AB1391,os!B:B,0)))),INDEX(os!A:A,MATCH(AB1391,os!B:B,0)),"0"),"")</f>
        <v/>
      </c>
      <c r="AD1391" s="20" t="s">
        <v>830</v>
      </c>
      <c r="AH1391" s="93" t="str">
        <f>IF(NOT(ISNA(VLOOKUP(B:B,ResultsTargets!A:A,1,0))),"TRUE","")</f>
        <v/>
      </c>
      <c r="AI1391" s="19" t="str">
        <f>IF(ISNA(VLOOKUP(C1391,dim_techarea!A:B,2,FALSE)),"",VLOOKUP(C1391,dim_techarea!A:B,2,FALSE))</f>
        <v>OVC_ACC</v>
      </c>
      <c r="AJ1391" s="19" t="str">
        <f>IF(ISNA(VLOOKUP(AI1391,dim_techarea!B:C,2,FALSE)),"",VLOOKUP(AI1391,dim_techarea!B:C,2,FALSE))</f>
        <v>GD5efoEql9P</v>
      </c>
      <c r="AK1391" s="19" t="str">
        <f>IF(ISNA(VLOOKUP(TRIM(G1391),dim_targetsresults!A:B,2,FALSE)),"",VLOOKUP(TRIM(G1391),dim_targetsresults!A:C,2,FALSE))</f>
        <v>MER Results</v>
      </c>
      <c r="AL1391" s="19" t="str">
        <f>IF(ISNA(VLOOKUP(AK1391,dim_targetsresults!B:C,2,FALSE)),"",VLOOKUP(AK1391,dim_targetsresults!B:C,2,FALSE))</f>
        <v>Jh0jDM5yQ2E</v>
      </c>
      <c r="AM1391" s="19" t="str">
        <f>IF(ISNA(VLOOKUP(TRIM(D1391),dim_numeratordenominator!A:B,2,FALSE)),"",VLOOKUP(TRIM(D1391),dim_numeratordenominator!A:C,2,FALSE))</f>
        <v>Numerator</v>
      </c>
      <c r="AN1391" s="19" t="str">
        <f>IF(ISNA(VLOOKUP(AM1391,dim_numeratordenominator!B:C,2,FALSE)),"",VLOOKUP(AM1391,dim_numeratordenominator!B:C,2,FALSE))</f>
        <v>Som9NRMQqV7</v>
      </c>
      <c r="AO1391" s="19" t="str">
        <f>IF(ISNA(VLOOKUP(TRIM(E1391),dim_supporttype!A:B,2,FALSE)),"",VLOOKUP(TRIM(E1391),dim_supporttype!A:C,2,FALSE))</f>
        <v>TA</v>
      </c>
      <c r="AP1391" s="19" t="str">
        <f>IF(ISNA(VLOOKUP(AO1391,dim_supporttype!B:C,2,FALSE)),"",VLOOKUP(AO1391,dim_supporttype!B:C,2,FALSE))</f>
        <v>cRAGKdWIDn4</v>
      </c>
      <c r="AQ1391" s="19" t="str">
        <f>IF(ISNA(VLOOKUP(TRIM(F1391),dim_disaggs!A:B,2,FALSE)),"No Disagg",VLOOKUP(TRIM(F1391),dim_disaggs!A:B,2,FALSE))</f>
        <v>Age/Sex</v>
      </c>
      <c r="AR1391" s="19" t="str">
        <f>IF(ISNA(VLOOKUP(AQ1391,dim_disaggs!B:C,2,FALSE)),"",VLOOKUP(AQ1391,dim_disaggs!B:C,2,FALSE))</f>
        <v>Qbz6SrpmJ1y</v>
      </c>
      <c r="AU1391" s="72" t="s">
        <v>755</v>
      </c>
      <c r="AV1391" s="73" t="s">
        <v>755</v>
      </c>
      <c r="AW1391" s="66" t="s">
        <v>755</v>
      </c>
      <c r="AX1391" s="66" t="s">
        <v>755</v>
      </c>
      <c r="BA1391" s="105" t="str">
        <f t="shared" si="198"/>
        <v/>
      </c>
      <c r="BB1391" s="20" t="str">
        <f t="shared" si="199"/>
        <v/>
      </c>
    </row>
    <row r="1392" spans="1:68" x14ac:dyDescent="0.2">
      <c r="A1392" s="20" t="s">
        <v>95</v>
      </c>
      <c r="B1392" s="20" t="s">
        <v>1517</v>
      </c>
      <c r="C1392" s="20" t="s">
        <v>902</v>
      </c>
      <c r="D1392" s="20" t="s">
        <v>1</v>
      </c>
      <c r="E1392" s="20" t="s">
        <v>77</v>
      </c>
      <c r="G1392" s="20" t="s">
        <v>20086</v>
      </c>
      <c r="I1392" s="19">
        <f t="shared" si="200"/>
        <v>16</v>
      </c>
      <c r="J1392" s="20" t="s">
        <v>755</v>
      </c>
      <c r="K1392" s="20" t="s">
        <v>2251</v>
      </c>
      <c r="L1392" s="95" t="str">
        <f>IF(M1392&lt;&gt;"",IF(NOT(ISNA(INDEX(cc!B:B,MATCH(M1392,cc!A:A,0)))),INDEX(cc!B:B,MATCH(M1392,cc!A:A,0)),"0"),"")</f>
        <v>default</v>
      </c>
      <c r="M1392" s="97" t="s">
        <v>13</v>
      </c>
      <c r="N1392" s="28" t="str">
        <f t="shared" si="201"/>
        <v/>
      </c>
      <c r="O1392" s="19" t="str">
        <f t="shared" si="194"/>
        <v>OVC_ACC (N, DSD): Beneficiaries Access</v>
      </c>
      <c r="P1392" s="19" t="str">
        <f t="shared" si="195"/>
        <v>OVC_ACC (N, DSD): Beneficiaries Access</v>
      </c>
      <c r="Q1392" s="19" t="str">
        <f t="shared" si="202"/>
        <v>OVC_ACC (N, DSD)</v>
      </c>
      <c r="R1392" s="19" t="str">
        <f t="shared" si="196"/>
        <v>OVC_ACC_N_DSD</v>
      </c>
      <c r="S1392" s="19" t="str">
        <f t="shared" si="197"/>
        <v>OVC_ACC_N_DSD_</v>
      </c>
      <c r="T1392" s="19" t="b">
        <f>NOT(ISNA(VLOOKUP(B1392,dbcodes!A:B,2,FALSE)))</f>
        <v>1</v>
      </c>
      <c r="U1392" s="19" t="str">
        <f>IF(ISNA(VLOOKUP(B1392,dbcodes!A:B,2,FALSE)),des!R820,VLOOKUP(B1392,dbcodes!A:B,2,FALSE))</f>
        <v>OVC_ACC_N_DSD</v>
      </c>
      <c r="V1392" s="20" t="s">
        <v>2344</v>
      </c>
      <c r="W1392" s="107" t="str">
        <f>IF(ISNA(VLOOKUP(C1392,descriptions!A:B,2,FALSE)),des!V820,IF(G1392=" TARGET","Target ","")&amp;VLOOKUP(C1392,descriptions!A:B,2,FALSE))</f>
        <v>Target number of PLHIV who were nutritionally assessed via anthropometric measurement</v>
      </c>
      <c r="X1392" s="20" t="s">
        <v>4</v>
      </c>
      <c r="Y1392" s="20" t="s">
        <v>831</v>
      </c>
      <c r="Z1392" s="20" t="s">
        <v>836</v>
      </c>
      <c r="AA1392" s="20" t="s">
        <v>102</v>
      </c>
      <c r="AB1392" s="20" t="s">
        <v>755</v>
      </c>
      <c r="AC1392" s="19" t="str">
        <f>IF(AB1392&lt;&gt;"",IF(NOT(ISNA(INDEX(os!A:A,MATCH(AB1392,os!B:B,0)))),INDEX(os!A:A,MATCH(AB1392,os!B:B,0)),"0"),"")</f>
        <v/>
      </c>
      <c r="AD1392" s="20" t="s">
        <v>830</v>
      </c>
      <c r="AH1392" s="93" t="str">
        <f>IF(NOT(ISNA(VLOOKUP(B:B,ResultsTargets!A:A,1,0))),"TRUE","")</f>
        <v/>
      </c>
      <c r="AI1392" s="19" t="str">
        <f>IF(ISNA(VLOOKUP(C1392,dim_techarea!A:B,2,FALSE)),"",VLOOKUP(C1392,dim_techarea!A:B,2,FALSE))</f>
        <v>OVC_ACC</v>
      </c>
      <c r="AJ1392" s="19" t="str">
        <f>IF(ISNA(VLOOKUP(AI1392,dim_techarea!B:C,2,FALSE)),"",VLOOKUP(AI1392,dim_techarea!B:C,2,FALSE))</f>
        <v>GD5efoEql9P</v>
      </c>
      <c r="AK1392" s="19" t="str">
        <f>IF(ISNA(VLOOKUP(TRIM(G1392),dim_targetsresults!A:B,2,FALSE)),"",VLOOKUP(TRIM(G1392),dim_targetsresults!A:C,2,FALSE))</f>
        <v>MER Results</v>
      </c>
      <c r="AL1392" s="19" t="str">
        <f>IF(ISNA(VLOOKUP(AK1392,dim_targetsresults!B:C,2,FALSE)),"",VLOOKUP(AK1392,dim_targetsresults!B:C,2,FALSE))</f>
        <v>Jh0jDM5yQ2E</v>
      </c>
      <c r="AM1392" s="19" t="str">
        <f>IF(ISNA(VLOOKUP(TRIM(D1392),dim_numeratordenominator!A:B,2,FALSE)),"",VLOOKUP(TRIM(D1392),dim_numeratordenominator!A:C,2,FALSE))</f>
        <v>Numerator</v>
      </c>
      <c r="AN1392" s="19" t="str">
        <f>IF(ISNA(VLOOKUP(AM1392,dim_numeratordenominator!B:C,2,FALSE)),"",VLOOKUP(AM1392,dim_numeratordenominator!B:C,2,FALSE))</f>
        <v>Som9NRMQqV7</v>
      </c>
      <c r="AO1392" s="19" t="str">
        <f>IF(ISNA(VLOOKUP(TRIM(E1392),dim_supporttype!A:B,2,FALSE)),"",VLOOKUP(TRIM(E1392),dim_supporttype!A:C,2,FALSE))</f>
        <v>DSD</v>
      </c>
      <c r="AP1392" s="19" t="str">
        <f>IF(ISNA(VLOOKUP(AO1392,dim_supporttype!B:C,2,FALSE)),"",VLOOKUP(AO1392,dim_supporttype!B:C,2,FALSE))</f>
        <v>iM13vdNLWKb</v>
      </c>
      <c r="AQ1392" s="19" t="str">
        <f>IF(ISNA(VLOOKUP(TRIM(F1392),dim_disaggs!A:B,2,FALSE)),"No Disagg",VLOOKUP(TRIM(F1392),dim_disaggs!A:B,2,FALSE))</f>
        <v>No Disagg</v>
      </c>
      <c r="AR1392" s="19" t="str">
        <f>IF(ISNA(VLOOKUP(AQ1392,dim_disaggs!B:C,2,FALSE)),"",VLOOKUP(AQ1392,dim_disaggs!B:C,2,FALSE))</f>
        <v>werJlVT6sf3</v>
      </c>
      <c r="AU1392" s="72" t="s">
        <v>755</v>
      </c>
      <c r="AV1392" s="73" t="s">
        <v>755</v>
      </c>
      <c r="AW1392" s="66" t="s">
        <v>755</v>
      </c>
      <c r="AX1392" s="66" t="s">
        <v>755</v>
      </c>
      <c r="BA1392" s="105" t="str">
        <f t="shared" si="198"/>
        <v/>
      </c>
      <c r="BB1392" s="20" t="str">
        <f t="shared" si="199"/>
        <v/>
      </c>
    </row>
    <row r="1393" spans="1:54" x14ac:dyDescent="0.2">
      <c r="A1393" s="20" t="s">
        <v>95</v>
      </c>
      <c r="B1393" s="20" t="s">
        <v>1523</v>
      </c>
      <c r="C1393" s="20" t="s">
        <v>902</v>
      </c>
      <c r="D1393" s="20" t="s">
        <v>1</v>
      </c>
      <c r="E1393" s="20" t="s">
        <v>78</v>
      </c>
      <c r="G1393" s="20" t="s">
        <v>20086</v>
      </c>
      <c r="I1393" s="19">
        <f t="shared" si="200"/>
        <v>15</v>
      </c>
      <c r="J1393" s="20" t="s">
        <v>755</v>
      </c>
      <c r="K1393" s="20" t="s">
        <v>2251</v>
      </c>
      <c r="L1393" s="95" t="str">
        <f>IF(M1393&lt;&gt;"",IF(NOT(ISNA(INDEX(cc!B:B,MATCH(M1393,cc!A:A,0)))),INDEX(cc!B:B,MATCH(M1393,cc!A:A,0)),"0"),"")</f>
        <v>default</v>
      </c>
      <c r="M1393" s="97" t="s">
        <v>13</v>
      </c>
      <c r="N1393" s="28" t="str">
        <f t="shared" si="201"/>
        <v/>
      </c>
      <c r="O1393" s="19" t="str">
        <f t="shared" si="194"/>
        <v>OVC_ACC (N, TA): Beneficiaries Access</v>
      </c>
      <c r="P1393" s="19" t="str">
        <f t="shared" si="195"/>
        <v>OVC_ACC (N, TA): Beneficiaries Access</v>
      </c>
      <c r="Q1393" s="19" t="str">
        <f t="shared" si="202"/>
        <v>OVC_ACC (N, TA)</v>
      </c>
      <c r="R1393" s="19" t="str">
        <f t="shared" si="196"/>
        <v>OVC_ACC_N_TA</v>
      </c>
      <c r="S1393" s="19" t="str">
        <f t="shared" si="197"/>
        <v>OVC_ACC_N_TA_</v>
      </c>
      <c r="T1393" s="19" t="b">
        <f>NOT(ISNA(VLOOKUP(B1393,dbcodes!A:B,2,FALSE)))</f>
        <v>1</v>
      </c>
      <c r="U1393" s="19" t="str">
        <f>IF(ISNA(VLOOKUP(B1393,dbcodes!A:B,2,FALSE)),des!R821,VLOOKUP(B1393,dbcodes!A:B,2,FALSE))</f>
        <v>OVC_ACC_N_TA</v>
      </c>
      <c r="V1393" s="20" t="s">
        <v>2344</v>
      </c>
      <c r="W1393" s="107" t="str">
        <f>IF(ISNA(VLOOKUP(C1393,descriptions!A:B,2,FALSE)),des!V821,IF(G1393=" TARGET","Target ","")&amp;VLOOKUP(C1393,descriptions!A:B,2,FALSE))</f>
        <v>Target number of PLHIV who were nutritionally assessed via anthropometric measurement</v>
      </c>
      <c r="X1393" s="20" t="s">
        <v>4</v>
      </c>
      <c r="Y1393" s="20" t="s">
        <v>831</v>
      </c>
      <c r="Z1393" s="20" t="s">
        <v>836</v>
      </c>
      <c r="AA1393" s="20" t="s">
        <v>102</v>
      </c>
      <c r="AB1393" s="20" t="s">
        <v>755</v>
      </c>
      <c r="AC1393" s="19" t="str">
        <f>IF(AB1393&lt;&gt;"",IF(NOT(ISNA(INDEX(os!A:A,MATCH(AB1393,os!B:B,0)))),INDEX(os!A:A,MATCH(AB1393,os!B:B,0)),"0"),"")</f>
        <v/>
      </c>
      <c r="AD1393" s="20" t="s">
        <v>830</v>
      </c>
      <c r="AH1393" s="93" t="str">
        <f>IF(NOT(ISNA(VLOOKUP(B:B,ResultsTargets!A:A,1,0))),"TRUE","")</f>
        <v/>
      </c>
      <c r="AI1393" s="19" t="str">
        <f>IF(ISNA(VLOOKUP(C1393,dim_techarea!A:B,2,FALSE)),"",VLOOKUP(C1393,dim_techarea!A:B,2,FALSE))</f>
        <v>OVC_ACC</v>
      </c>
      <c r="AJ1393" s="19" t="str">
        <f>IF(ISNA(VLOOKUP(AI1393,dim_techarea!B:C,2,FALSE)),"",VLOOKUP(AI1393,dim_techarea!B:C,2,FALSE))</f>
        <v>GD5efoEql9P</v>
      </c>
      <c r="AK1393" s="19" t="str">
        <f>IF(ISNA(VLOOKUP(TRIM(G1393),dim_targetsresults!A:B,2,FALSE)),"",VLOOKUP(TRIM(G1393),dim_targetsresults!A:C,2,FALSE))</f>
        <v>MER Results</v>
      </c>
      <c r="AL1393" s="19" t="str">
        <f>IF(ISNA(VLOOKUP(AK1393,dim_targetsresults!B:C,2,FALSE)),"",VLOOKUP(AK1393,dim_targetsresults!B:C,2,FALSE))</f>
        <v>Jh0jDM5yQ2E</v>
      </c>
      <c r="AM1393" s="19" t="str">
        <f>IF(ISNA(VLOOKUP(TRIM(D1393),dim_numeratordenominator!A:B,2,FALSE)),"",VLOOKUP(TRIM(D1393),dim_numeratordenominator!A:C,2,FALSE))</f>
        <v>Numerator</v>
      </c>
      <c r="AN1393" s="19" t="str">
        <f>IF(ISNA(VLOOKUP(AM1393,dim_numeratordenominator!B:C,2,FALSE)),"",VLOOKUP(AM1393,dim_numeratordenominator!B:C,2,FALSE))</f>
        <v>Som9NRMQqV7</v>
      </c>
      <c r="AO1393" s="19" t="str">
        <f>IF(ISNA(VLOOKUP(TRIM(E1393),dim_supporttype!A:B,2,FALSE)),"",VLOOKUP(TRIM(E1393),dim_supporttype!A:C,2,FALSE))</f>
        <v>TA</v>
      </c>
      <c r="AP1393" s="19" t="str">
        <f>IF(ISNA(VLOOKUP(AO1393,dim_supporttype!B:C,2,FALSE)),"",VLOOKUP(AO1393,dim_supporttype!B:C,2,FALSE))</f>
        <v>cRAGKdWIDn4</v>
      </c>
      <c r="AQ1393" s="19" t="str">
        <f>IF(ISNA(VLOOKUP(TRIM(F1393),dim_disaggs!A:B,2,FALSE)),"No Disagg",VLOOKUP(TRIM(F1393),dim_disaggs!A:B,2,FALSE))</f>
        <v>No Disagg</v>
      </c>
      <c r="AR1393" s="19" t="str">
        <f>IF(ISNA(VLOOKUP(AQ1393,dim_disaggs!B:C,2,FALSE)),"",VLOOKUP(AQ1393,dim_disaggs!B:C,2,FALSE))</f>
        <v>werJlVT6sf3</v>
      </c>
      <c r="AU1393" s="72" t="s">
        <v>755</v>
      </c>
      <c r="AV1393" s="73" t="s">
        <v>755</v>
      </c>
      <c r="AW1393" s="66" t="s">
        <v>755</v>
      </c>
      <c r="AX1393" s="66" t="s">
        <v>755</v>
      </c>
      <c r="BA1393" s="105" t="str">
        <f t="shared" si="198"/>
        <v/>
      </c>
      <c r="BB1393" s="20" t="str">
        <f t="shared" si="199"/>
        <v/>
      </c>
    </row>
    <row r="1394" spans="1:54" x14ac:dyDescent="0.2">
      <c r="A1394" s="20" t="s">
        <v>95</v>
      </c>
      <c r="B1394" s="20" t="s">
        <v>1518</v>
      </c>
      <c r="C1394" s="20" t="s">
        <v>902</v>
      </c>
      <c r="D1394" s="20" t="s">
        <v>1</v>
      </c>
      <c r="E1394" s="20" t="s">
        <v>264</v>
      </c>
      <c r="G1394" s="20" t="s">
        <v>20086</v>
      </c>
      <c r="I1394" s="19">
        <f t="shared" si="200"/>
        <v>26</v>
      </c>
      <c r="J1394" s="20" t="s">
        <v>755</v>
      </c>
      <c r="K1394" s="20" t="s">
        <v>2251</v>
      </c>
      <c r="L1394" s="95" t="str">
        <f>IF(M1394&lt;&gt;"",IF(NOT(ISNA(INDEX(cc!B:B,MATCH(M1394,cc!A:A,0)))),INDEX(cc!B:B,MATCH(M1394,cc!A:A,0)),"0"),"")</f>
        <v>default</v>
      </c>
      <c r="M1394" s="97" t="s">
        <v>13</v>
      </c>
      <c r="N1394" s="28" t="str">
        <f t="shared" si="201"/>
        <v/>
      </c>
      <c r="O1394" s="19" t="str">
        <f t="shared" si="194"/>
        <v>OVC_ACC (N, DSD_NARRATIVE): Beneficiaries Access</v>
      </c>
      <c r="P1394" s="19" t="str">
        <f t="shared" si="195"/>
        <v>OVC_ACC (N, DSD_NARRATIVE): Beneficiaries Access</v>
      </c>
      <c r="Q1394" s="19" t="str">
        <f t="shared" si="202"/>
        <v>OVC_ACC (N, DSD_NARRATIVE)</v>
      </c>
      <c r="R1394" s="19" t="str">
        <f t="shared" si="196"/>
        <v>OVC_ACC_N_DSD_NARRATIVE</v>
      </c>
      <c r="S1394" s="19" t="str">
        <f t="shared" si="197"/>
        <v>OVC_ACC_N_DSD_NARRATIVE_</v>
      </c>
      <c r="T1394" s="19" t="b">
        <f>NOT(ISNA(VLOOKUP(B1394,dbcodes!A:B,2,FALSE)))</f>
        <v>1</v>
      </c>
      <c r="U1394" s="19" t="str">
        <f>IF(ISNA(VLOOKUP(B1394,dbcodes!A:B,2,FALSE)),des!R822,VLOOKUP(B1394,dbcodes!A:B,2,FALSE))</f>
        <v>OVC_ACC_N_DSD_NARRATIVE</v>
      </c>
      <c r="V1394" s="20" t="s">
        <v>2344</v>
      </c>
      <c r="W1394" s="107" t="str">
        <f>IF(ISNA(VLOOKUP(C1394,descriptions!A:B,2,FALSE)),des!V822,IF(G1394=" TARGET","Target ","")&amp;VLOOKUP(C1394,descriptions!A:B,2,FALSE))</f>
        <v>Target number of PLHIV who were nutritionally assessed via anthropometric measurement</v>
      </c>
      <c r="X1394" s="20" t="s">
        <v>9</v>
      </c>
      <c r="Y1394" s="20" t="s">
        <v>831</v>
      </c>
      <c r="Z1394" s="20" t="s">
        <v>836</v>
      </c>
      <c r="AA1394" s="20" t="s">
        <v>4121</v>
      </c>
      <c r="AB1394" s="20" t="s">
        <v>755</v>
      </c>
      <c r="AC1394" s="19" t="str">
        <f>IF(AB1394&lt;&gt;"",IF(NOT(ISNA(INDEX(os!A:A,MATCH(AB1394,os!B:B,0)))),INDEX(os!A:A,MATCH(AB1394,os!B:B,0)),"0"),"")</f>
        <v/>
      </c>
      <c r="AD1394" s="20" t="s">
        <v>830</v>
      </c>
      <c r="AH1394" s="93" t="str">
        <f>IF(NOT(ISNA(VLOOKUP(B:B,ResultsTargets!A:A,1,0))),"TRUE","")</f>
        <v/>
      </c>
      <c r="AI1394" s="19" t="str">
        <f>IF(ISNA(VLOOKUP(C1394,dim_techarea!A:B,2,FALSE)),"",VLOOKUP(C1394,dim_techarea!A:B,2,FALSE))</f>
        <v>OVC_ACC</v>
      </c>
      <c r="AJ1394" s="19" t="str">
        <f>IF(ISNA(VLOOKUP(AI1394,dim_techarea!B:C,2,FALSE)),"",VLOOKUP(AI1394,dim_techarea!B:C,2,FALSE))</f>
        <v>GD5efoEql9P</v>
      </c>
      <c r="AK1394" s="19" t="str">
        <f>IF(ISNA(VLOOKUP(TRIM(G1394),dim_targetsresults!A:B,2,FALSE)),"",VLOOKUP(TRIM(G1394),dim_targetsresults!A:C,2,FALSE))</f>
        <v>MER Results</v>
      </c>
      <c r="AL1394" s="19" t="str">
        <f>IF(ISNA(VLOOKUP(AK1394,dim_targetsresults!B:C,2,FALSE)),"",VLOOKUP(AK1394,dim_targetsresults!B:C,2,FALSE))</f>
        <v>Jh0jDM5yQ2E</v>
      </c>
      <c r="AM1394" s="19" t="str">
        <f>IF(ISNA(VLOOKUP(TRIM(D1394),dim_numeratordenominator!A:B,2,FALSE)),"",VLOOKUP(TRIM(D1394),dim_numeratordenominator!A:C,2,FALSE))</f>
        <v>Numerator</v>
      </c>
      <c r="AN1394" s="19" t="str">
        <f>IF(ISNA(VLOOKUP(AM1394,dim_numeratordenominator!B:C,2,FALSE)),"",VLOOKUP(AM1394,dim_numeratordenominator!B:C,2,FALSE))</f>
        <v>Som9NRMQqV7</v>
      </c>
      <c r="AO1394" s="19" t="str">
        <f>IF(ISNA(VLOOKUP(TRIM(E1394),dim_supporttype!A:B,2,FALSE)),"",VLOOKUP(TRIM(E1394),dim_supporttype!A:C,2,FALSE))</f>
        <v>DSD Narratives</v>
      </c>
      <c r="AP1394" s="19" t="str">
        <f>IF(ISNA(VLOOKUP(AO1394,dim_supporttype!B:C,2,FALSE)),"",VLOOKUP(AO1394,dim_supporttype!B:C,2,FALSE))</f>
        <v>ySGf8v2q9Rm</v>
      </c>
      <c r="AQ1394" s="19" t="str">
        <f>IF(ISNA(VLOOKUP(TRIM(F1394),dim_disaggs!A:B,2,FALSE)),"No Disagg",VLOOKUP(TRIM(F1394),dim_disaggs!A:B,2,FALSE))</f>
        <v>No Disagg</v>
      </c>
      <c r="AR1394" s="19" t="str">
        <f>IF(ISNA(VLOOKUP(AQ1394,dim_disaggs!B:C,2,FALSE)),"",VLOOKUP(AQ1394,dim_disaggs!B:C,2,FALSE))</f>
        <v>werJlVT6sf3</v>
      </c>
      <c r="AU1394" s="72" t="s">
        <v>755</v>
      </c>
      <c r="AV1394" s="73" t="s">
        <v>755</v>
      </c>
      <c r="AW1394" s="66" t="s">
        <v>755</v>
      </c>
      <c r="AX1394" s="66" t="s">
        <v>755</v>
      </c>
      <c r="BA1394" s="105" t="str">
        <f t="shared" si="198"/>
        <v/>
      </c>
      <c r="BB1394" s="20" t="str">
        <f t="shared" si="199"/>
        <v/>
      </c>
    </row>
    <row r="1395" spans="1:54" x14ac:dyDescent="0.2">
      <c r="A1395" s="20" t="s">
        <v>95</v>
      </c>
      <c r="B1395" s="20" t="s">
        <v>1524</v>
      </c>
      <c r="C1395" s="20" t="s">
        <v>902</v>
      </c>
      <c r="D1395" s="20" t="s">
        <v>1</v>
      </c>
      <c r="E1395" s="20" t="s">
        <v>265</v>
      </c>
      <c r="G1395" s="20" t="s">
        <v>20086</v>
      </c>
      <c r="I1395" s="19">
        <f t="shared" si="200"/>
        <v>25</v>
      </c>
      <c r="J1395" s="20" t="s">
        <v>755</v>
      </c>
      <c r="K1395" s="20" t="s">
        <v>2251</v>
      </c>
      <c r="L1395" s="95" t="str">
        <f>IF(M1395&lt;&gt;"",IF(NOT(ISNA(INDEX(cc!B:B,MATCH(M1395,cc!A:A,0)))),INDEX(cc!B:B,MATCH(M1395,cc!A:A,0)),"0"),"")</f>
        <v>default</v>
      </c>
      <c r="M1395" s="97" t="s">
        <v>13</v>
      </c>
      <c r="N1395" s="28" t="str">
        <f t="shared" si="201"/>
        <v/>
      </c>
      <c r="O1395" s="19" t="str">
        <f t="shared" si="194"/>
        <v>OVC_ACC (N, TA_NARRATIVE): Beneficiaries Access</v>
      </c>
      <c r="P1395" s="19" t="str">
        <f t="shared" si="195"/>
        <v>OVC_ACC (N, TA_NARRATIVE): Beneficiaries Access</v>
      </c>
      <c r="Q1395" s="19" t="str">
        <f t="shared" si="202"/>
        <v>OVC_ACC (N, TA_NARRATIVE)</v>
      </c>
      <c r="R1395" s="19" t="str">
        <f t="shared" si="196"/>
        <v>OVC_ACC_N_TA_NARRATIVE</v>
      </c>
      <c r="S1395" s="19" t="str">
        <f t="shared" si="197"/>
        <v>OVC_ACC_N_TA_NARRATIVE_</v>
      </c>
      <c r="T1395" s="19" t="b">
        <f>NOT(ISNA(VLOOKUP(B1395,dbcodes!A:B,2,FALSE)))</f>
        <v>1</v>
      </c>
      <c r="U1395" s="19" t="str">
        <f>IF(ISNA(VLOOKUP(B1395,dbcodes!A:B,2,FALSE)),des!R823,VLOOKUP(B1395,dbcodes!A:B,2,FALSE))</f>
        <v>OVC_ACC_N_TA_NARRATIVE</v>
      </c>
      <c r="V1395" s="20" t="s">
        <v>2344</v>
      </c>
      <c r="W1395" s="107" t="str">
        <f>IF(ISNA(VLOOKUP(C1395,descriptions!A:B,2,FALSE)),des!V823,IF(G1395=" TARGET","Target ","")&amp;VLOOKUP(C1395,descriptions!A:B,2,FALSE))</f>
        <v>Number of PLHIV that were nutritionally assessed and found to be clinically undernourished.</v>
      </c>
      <c r="X1395" s="20" t="s">
        <v>9</v>
      </c>
      <c r="Y1395" s="20" t="s">
        <v>831</v>
      </c>
      <c r="Z1395" s="20" t="s">
        <v>836</v>
      </c>
      <c r="AA1395" s="20" t="s">
        <v>4121</v>
      </c>
      <c r="AB1395" s="20" t="s">
        <v>755</v>
      </c>
      <c r="AC1395" s="19" t="str">
        <f>IF(AB1395&lt;&gt;"",IF(NOT(ISNA(INDEX(os!A:A,MATCH(AB1395,os!B:B,0)))),INDEX(os!A:A,MATCH(AB1395,os!B:B,0)),"0"),"")</f>
        <v/>
      </c>
      <c r="AD1395" s="20" t="s">
        <v>830</v>
      </c>
      <c r="AH1395" s="93" t="str">
        <f>IF(NOT(ISNA(VLOOKUP(B:B,ResultsTargets!A:A,1,0))),"TRUE","")</f>
        <v/>
      </c>
      <c r="AI1395" s="19" t="str">
        <f>IF(ISNA(VLOOKUP(C1395,dim_techarea!A:B,2,FALSE)),"",VLOOKUP(C1395,dim_techarea!A:B,2,FALSE))</f>
        <v>OVC_ACC</v>
      </c>
      <c r="AJ1395" s="19" t="str">
        <f>IF(ISNA(VLOOKUP(AI1395,dim_techarea!B:C,2,FALSE)),"",VLOOKUP(AI1395,dim_techarea!B:C,2,FALSE))</f>
        <v>GD5efoEql9P</v>
      </c>
      <c r="AK1395" s="19" t="str">
        <f>IF(ISNA(VLOOKUP(TRIM(G1395),dim_targetsresults!A:B,2,FALSE)),"",VLOOKUP(TRIM(G1395),dim_targetsresults!A:C,2,FALSE))</f>
        <v>MER Results</v>
      </c>
      <c r="AL1395" s="19" t="str">
        <f>IF(ISNA(VLOOKUP(AK1395,dim_targetsresults!B:C,2,FALSE)),"",VLOOKUP(AK1395,dim_targetsresults!B:C,2,FALSE))</f>
        <v>Jh0jDM5yQ2E</v>
      </c>
      <c r="AM1395" s="19" t="str">
        <f>IF(ISNA(VLOOKUP(TRIM(D1395),dim_numeratordenominator!A:B,2,FALSE)),"",VLOOKUP(TRIM(D1395),dim_numeratordenominator!A:C,2,FALSE))</f>
        <v>Numerator</v>
      </c>
      <c r="AN1395" s="19" t="str">
        <f>IF(ISNA(VLOOKUP(AM1395,dim_numeratordenominator!B:C,2,FALSE)),"",VLOOKUP(AM1395,dim_numeratordenominator!B:C,2,FALSE))</f>
        <v>Som9NRMQqV7</v>
      </c>
      <c r="AO1395" s="19" t="str">
        <f>IF(ISNA(VLOOKUP(TRIM(E1395),dim_supporttype!A:B,2,FALSE)),"",VLOOKUP(TRIM(E1395),dim_supporttype!A:C,2,FALSE))</f>
        <v>TA Narratives</v>
      </c>
      <c r="AP1395" s="19" t="str">
        <f>IF(ISNA(VLOOKUP(AO1395,dim_supporttype!B:C,2,FALSE)),"",VLOOKUP(AO1395,dim_supporttype!B:C,2,FALSE))</f>
        <v>aBZapfNWlIU</v>
      </c>
      <c r="AQ1395" s="19" t="str">
        <f>IF(ISNA(VLOOKUP(TRIM(F1395),dim_disaggs!A:B,2,FALSE)),"No Disagg",VLOOKUP(TRIM(F1395),dim_disaggs!A:B,2,FALSE))</f>
        <v>No Disagg</v>
      </c>
      <c r="AR1395" s="19" t="str">
        <f>IF(ISNA(VLOOKUP(AQ1395,dim_disaggs!B:C,2,FALSE)),"",VLOOKUP(AQ1395,dim_disaggs!B:C,2,FALSE))</f>
        <v>werJlVT6sf3</v>
      </c>
      <c r="AU1395" s="72" t="s">
        <v>755</v>
      </c>
      <c r="AV1395" s="73" t="s">
        <v>755</v>
      </c>
      <c r="AW1395" s="66" t="s">
        <v>755</v>
      </c>
      <c r="AX1395" s="66" t="s">
        <v>755</v>
      </c>
      <c r="BA1395" s="105" t="str">
        <f t="shared" si="198"/>
        <v/>
      </c>
      <c r="BB1395" s="20" t="str">
        <f t="shared" si="199"/>
        <v/>
      </c>
    </row>
    <row r="1396" spans="1:54" x14ac:dyDescent="0.2">
      <c r="A1396" s="20" t="s">
        <v>95</v>
      </c>
      <c r="B1396" s="20" t="s">
        <v>1516</v>
      </c>
      <c r="C1396" s="20" t="s">
        <v>902</v>
      </c>
      <c r="D1396" s="20" t="s">
        <v>1</v>
      </c>
      <c r="E1396" s="20" t="s">
        <v>77</v>
      </c>
      <c r="F1396" s="20" t="s">
        <v>135</v>
      </c>
      <c r="G1396" s="20" t="s">
        <v>2442</v>
      </c>
      <c r="H1396" s="20" t="s">
        <v>135</v>
      </c>
      <c r="I1396" s="19">
        <f t="shared" si="200"/>
        <v>32</v>
      </c>
      <c r="J1396" s="20" t="s">
        <v>755</v>
      </c>
      <c r="K1396" s="20" t="s">
        <v>2251</v>
      </c>
      <c r="L1396" s="95" t="str">
        <f>IF(M1396&lt;&gt;"",IF(NOT(ISNA(INDEX(cc!B:B,MATCH(M1396,cc!A:A,0)))),INDEX(cc!B:B,MATCH(M1396,cc!A:A,0)),"0"),"")</f>
        <v>Age (0-25+,6) v2 and Sex</v>
      </c>
      <c r="M1396" s="97" t="s">
        <v>4000</v>
      </c>
      <c r="N1396" s="28" t="str">
        <f t="shared" si="201"/>
        <v xml:space="preserve"> TARGET</v>
      </c>
      <c r="O1396" s="19" t="str">
        <f t="shared" si="194"/>
        <v>OVC_ACC (N, DSD, Age/Sex) TARGET: Beneficiaries Access</v>
      </c>
      <c r="P1396" s="19" t="str">
        <f t="shared" si="195"/>
        <v>OVC_ACC (N, DSD, Age/Sex) TARGET: Beneficiaries Access</v>
      </c>
      <c r="Q1396" s="19" t="str">
        <f t="shared" si="202"/>
        <v>OVC_ACC (N, DSD, Age/Sex) TARGET</v>
      </c>
      <c r="R1396" s="19" t="str">
        <f t="shared" si="196"/>
        <v>OVC_ACC_N_DSD_Age_Sex_TARGET</v>
      </c>
      <c r="S1396" s="19" t="str">
        <f t="shared" si="197"/>
        <v>OVC_ACC_N_DSD_Age_Sex_TARGET</v>
      </c>
      <c r="T1396" s="19" t="b">
        <f>NOT(ISNA(VLOOKUP(B1396,dbcodes!A:B,2,FALSE)))</f>
        <v>1</v>
      </c>
      <c r="U1396" s="19" t="str">
        <f>IF(ISNA(VLOOKUP(B1396,dbcodes!A:B,2,FALSE)),des!R824,VLOOKUP(B1396,dbcodes!A:B,2,FALSE))</f>
        <v>OVC_ACC_N_DSD_Age_Sex_TARGET</v>
      </c>
      <c r="V1396" s="20" t="s">
        <v>2345</v>
      </c>
      <c r="W1396" s="107" t="str">
        <f>IF(ISNA(VLOOKUP(C1396,descriptions!A:B,2,FALSE)),des!V824,IF(G1396=" TARGET","Target ","")&amp;VLOOKUP(C1396,descriptions!A:B,2,FALSE))</f>
        <v>Number of PLHIV that were nutritionally assessed and found to be clinically undernourished.</v>
      </c>
      <c r="X1396" s="20" t="s">
        <v>4</v>
      </c>
      <c r="Y1396" s="20" t="s">
        <v>831</v>
      </c>
      <c r="Z1396" s="20" t="s">
        <v>836</v>
      </c>
      <c r="AA1396" s="20" t="s">
        <v>102</v>
      </c>
      <c r="AB1396" s="20" t="s">
        <v>755</v>
      </c>
      <c r="AC1396" s="19" t="str">
        <f>IF(AB1396&lt;&gt;"",IF(NOT(ISNA(INDEX(os!A:A,MATCH(AB1396,os!B:B,0)))),INDEX(os!A:A,MATCH(AB1396,os!B:B,0)),"0"),"")</f>
        <v/>
      </c>
      <c r="AD1396" s="20" t="s">
        <v>830</v>
      </c>
      <c r="AH1396" s="93" t="str">
        <f>IF(NOT(ISNA(VLOOKUP(B:B,ResultsTargets!A:A,1,0))),"TRUE","")</f>
        <v/>
      </c>
      <c r="AI1396" s="19" t="str">
        <f>IF(ISNA(VLOOKUP(C1396,dim_techarea!A:B,2,FALSE)),"",VLOOKUP(C1396,dim_techarea!A:B,2,FALSE))</f>
        <v>OVC_ACC</v>
      </c>
      <c r="AJ1396" s="19" t="str">
        <f>IF(ISNA(VLOOKUP(AI1396,dim_techarea!B:C,2,FALSE)),"",VLOOKUP(AI1396,dim_techarea!B:C,2,FALSE))</f>
        <v>GD5efoEql9P</v>
      </c>
      <c r="AK1396" s="19" t="str">
        <f>IF(ISNA(VLOOKUP(TRIM(G1396),dim_targetsresults!A:B,2,FALSE)),"",VLOOKUP(TRIM(G1396),dim_targetsresults!A:C,2,FALSE))</f>
        <v>MER Targets</v>
      </c>
      <c r="AL1396" s="19" t="str">
        <f>IF(ISNA(VLOOKUP(AK1396,dim_targetsresults!B:C,2,FALSE)),"",VLOOKUP(AK1396,dim_targetsresults!B:C,2,FALSE))</f>
        <v>W8imnja2Owd</v>
      </c>
      <c r="AM1396" s="19" t="str">
        <f>IF(ISNA(VLOOKUP(TRIM(D1396),dim_numeratordenominator!A:B,2,FALSE)),"",VLOOKUP(TRIM(D1396),dim_numeratordenominator!A:C,2,FALSE))</f>
        <v>Numerator</v>
      </c>
      <c r="AN1396" s="19" t="str">
        <f>IF(ISNA(VLOOKUP(AM1396,dim_numeratordenominator!B:C,2,FALSE)),"",VLOOKUP(AM1396,dim_numeratordenominator!B:C,2,FALSE))</f>
        <v>Som9NRMQqV7</v>
      </c>
      <c r="AO1396" s="19" t="str">
        <f>IF(ISNA(VLOOKUP(TRIM(E1396),dim_supporttype!A:B,2,FALSE)),"",VLOOKUP(TRIM(E1396),dim_supporttype!A:C,2,FALSE))</f>
        <v>DSD</v>
      </c>
      <c r="AP1396" s="19" t="str">
        <f>IF(ISNA(VLOOKUP(AO1396,dim_supporttype!B:C,2,FALSE)),"",VLOOKUP(AO1396,dim_supporttype!B:C,2,FALSE))</f>
        <v>iM13vdNLWKb</v>
      </c>
      <c r="AQ1396" s="19" t="str">
        <f>IF(ISNA(VLOOKUP(TRIM(F1396),dim_disaggs!A:B,2,FALSE)),"No Disagg",VLOOKUP(TRIM(F1396),dim_disaggs!A:B,2,FALSE))</f>
        <v>Age/Sex</v>
      </c>
      <c r="AR1396" s="19" t="str">
        <f>IF(ISNA(VLOOKUP(AQ1396,dim_disaggs!B:C,2,FALSE)),"",VLOOKUP(AQ1396,dim_disaggs!B:C,2,FALSE))</f>
        <v>Qbz6SrpmJ1y</v>
      </c>
      <c r="AU1396" s="72" t="s">
        <v>755</v>
      </c>
      <c r="AV1396" s="73" t="s">
        <v>755</v>
      </c>
      <c r="AW1396" s="66" t="s">
        <v>755</v>
      </c>
      <c r="AX1396" s="66" t="s">
        <v>755</v>
      </c>
      <c r="BA1396" s="105" t="str">
        <f t="shared" si="198"/>
        <v/>
      </c>
      <c r="BB1396" s="20" t="str">
        <f t="shared" si="199"/>
        <v/>
      </c>
    </row>
    <row r="1397" spans="1:54" x14ac:dyDescent="0.2">
      <c r="A1397" s="20" t="s">
        <v>95</v>
      </c>
      <c r="B1397" s="20" t="s">
        <v>1522</v>
      </c>
      <c r="C1397" s="20" t="s">
        <v>902</v>
      </c>
      <c r="D1397" s="20" t="s">
        <v>1</v>
      </c>
      <c r="E1397" s="20" t="s">
        <v>78</v>
      </c>
      <c r="F1397" s="20" t="s">
        <v>135</v>
      </c>
      <c r="G1397" s="20" t="s">
        <v>2442</v>
      </c>
      <c r="H1397" s="20" t="s">
        <v>135</v>
      </c>
      <c r="I1397" s="19">
        <f t="shared" si="200"/>
        <v>31</v>
      </c>
      <c r="J1397" s="20" t="s">
        <v>755</v>
      </c>
      <c r="K1397" s="20" t="s">
        <v>2251</v>
      </c>
      <c r="L1397" s="95" t="str">
        <f>IF(M1397&lt;&gt;"",IF(NOT(ISNA(INDEX(cc!B:B,MATCH(M1397,cc!A:A,0)))),INDEX(cc!B:B,MATCH(M1397,cc!A:A,0)),"0"),"")</f>
        <v>Age (0-25+,6) v2 and Sex</v>
      </c>
      <c r="M1397" s="97" t="s">
        <v>4000</v>
      </c>
      <c r="N1397" s="28" t="str">
        <f t="shared" si="201"/>
        <v xml:space="preserve"> TARGET</v>
      </c>
      <c r="O1397" s="19" t="str">
        <f t="shared" si="194"/>
        <v>OVC_ACC (N, TA, Age/Sex) TARGET: Beneficiaries Access</v>
      </c>
      <c r="P1397" s="19" t="str">
        <f t="shared" si="195"/>
        <v>OVC_ACC (N, TA, Age/Sex) TARGET: Beneficiaries Access</v>
      </c>
      <c r="Q1397" s="19" t="str">
        <f t="shared" si="202"/>
        <v>OVC_ACC (N, TA, Age/Sex) TARGET</v>
      </c>
      <c r="R1397" s="19" t="str">
        <f t="shared" si="196"/>
        <v>OVC_ACC_N_TA_Age_Sex_TARGET</v>
      </c>
      <c r="S1397" s="19" t="str">
        <f t="shared" si="197"/>
        <v>OVC_ACC_N_TA_Age_Sex_TARGET</v>
      </c>
      <c r="T1397" s="19" t="b">
        <f>NOT(ISNA(VLOOKUP(B1397,dbcodes!A:B,2,FALSE)))</f>
        <v>1</v>
      </c>
      <c r="U1397" s="19" t="str">
        <f>IF(ISNA(VLOOKUP(B1397,dbcodes!A:B,2,FALSE)),des!R825,VLOOKUP(B1397,dbcodes!A:B,2,FALSE))</f>
        <v>OVC_ACC_N_TA_Age_Sex_TARGET</v>
      </c>
      <c r="V1397" s="20" t="s">
        <v>2345</v>
      </c>
      <c r="W1397" s="107" t="str">
        <f>IF(ISNA(VLOOKUP(C1397,descriptions!A:B,2,FALSE)),des!V825,IF(G1397=" TARGET","Target ","")&amp;VLOOKUP(C1397,descriptions!A:B,2,FALSE))</f>
        <v>Number of clinically undernourished PLHIV that received therapeutic or supplementary food</v>
      </c>
      <c r="X1397" s="20" t="s">
        <v>4</v>
      </c>
      <c r="Y1397" s="20" t="s">
        <v>831</v>
      </c>
      <c r="Z1397" s="20" t="s">
        <v>836</v>
      </c>
      <c r="AA1397" s="20" t="s">
        <v>102</v>
      </c>
      <c r="AB1397" s="20" t="s">
        <v>755</v>
      </c>
      <c r="AC1397" s="19" t="str">
        <f>IF(AB1397&lt;&gt;"",IF(NOT(ISNA(INDEX(os!A:A,MATCH(AB1397,os!B:B,0)))),INDEX(os!A:A,MATCH(AB1397,os!B:B,0)),"0"),"")</f>
        <v/>
      </c>
      <c r="AD1397" s="20" t="s">
        <v>830</v>
      </c>
      <c r="AH1397" s="93" t="str">
        <f>IF(NOT(ISNA(VLOOKUP(B:B,ResultsTargets!A:A,1,0))),"TRUE","")</f>
        <v/>
      </c>
      <c r="AI1397" s="19" t="str">
        <f>IF(ISNA(VLOOKUP(C1397,dim_techarea!A:B,2,FALSE)),"",VLOOKUP(C1397,dim_techarea!A:B,2,FALSE))</f>
        <v>OVC_ACC</v>
      </c>
      <c r="AJ1397" s="19" t="str">
        <f>IF(ISNA(VLOOKUP(AI1397,dim_techarea!B:C,2,FALSE)),"",VLOOKUP(AI1397,dim_techarea!B:C,2,FALSE))</f>
        <v>GD5efoEql9P</v>
      </c>
      <c r="AK1397" s="19" t="str">
        <f>IF(ISNA(VLOOKUP(TRIM(G1397),dim_targetsresults!A:B,2,FALSE)),"",VLOOKUP(TRIM(G1397),dim_targetsresults!A:C,2,FALSE))</f>
        <v>MER Targets</v>
      </c>
      <c r="AL1397" s="19" t="str">
        <f>IF(ISNA(VLOOKUP(AK1397,dim_targetsresults!B:C,2,FALSE)),"",VLOOKUP(AK1397,dim_targetsresults!B:C,2,FALSE))</f>
        <v>W8imnja2Owd</v>
      </c>
      <c r="AM1397" s="19" t="str">
        <f>IF(ISNA(VLOOKUP(TRIM(D1397),dim_numeratordenominator!A:B,2,FALSE)),"",VLOOKUP(TRIM(D1397),dim_numeratordenominator!A:C,2,FALSE))</f>
        <v>Numerator</v>
      </c>
      <c r="AN1397" s="19" t="str">
        <f>IF(ISNA(VLOOKUP(AM1397,dim_numeratordenominator!B:C,2,FALSE)),"",VLOOKUP(AM1397,dim_numeratordenominator!B:C,2,FALSE))</f>
        <v>Som9NRMQqV7</v>
      </c>
      <c r="AO1397" s="19" t="str">
        <f>IF(ISNA(VLOOKUP(TRIM(E1397),dim_supporttype!A:B,2,FALSE)),"",VLOOKUP(TRIM(E1397),dim_supporttype!A:C,2,FALSE))</f>
        <v>TA</v>
      </c>
      <c r="AP1397" s="19" t="str">
        <f>IF(ISNA(VLOOKUP(AO1397,dim_supporttype!B:C,2,FALSE)),"",VLOOKUP(AO1397,dim_supporttype!B:C,2,FALSE))</f>
        <v>cRAGKdWIDn4</v>
      </c>
      <c r="AQ1397" s="19" t="str">
        <f>IF(ISNA(VLOOKUP(TRIM(F1397),dim_disaggs!A:B,2,FALSE)),"No Disagg",VLOOKUP(TRIM(F1397),dim_disaggs!A:B,2,FALSE))</f>
        <v>Age/Sex</v>
      </c>
      <c r="AR1397" s="19" t="str">
        <f>IF(ISNA(VLOOKUP(AQ1397,dim_disaggs!B:C,2,FALSE)),"",VLOOKUP(AQ1397,dim_disaggs!B:C,2,FALSE))</f>
        <v>Qbz6SrpmJ1y</v>
      </c>
      <c r="AU1397" s="72" t="s">
        <v>755</v>
      </c>
      <c r="AV1397" s="73" t="s">
        <v>755</v>
      </c>
      <c r="AW1397" s="66" t="s">
        <v>755</v>
      </c>
      <c r="AX1397" s="66" t="s">
        <v>755</v>
      </c>
      <c r="BA1397" s="105" t="str">
        <f t="shared" si="198"/>
        <v/>
      </c>
      <c r="BB1397" s="20" t="str">
        <f t="shared" si="199"/>
        <v/>
      </c>
    </row>
    <row r="1398" spans="1:54" x14ac:dyDescent="0.2">
      <c r="A1398" s="20" t="s">
        <v>95</v>
      </c>
      <c r="B1398" s="20" t="s">
        <v>1520</v>
      </c>
      <c r="C1398" s="20" t="s">
        <v>902</v>
      </c>
      <c r="D1398" s="20" t="s">
        <v>1</v>
      </c>
      <c r="E1398" s="20" t="s">
        <v>77</v>
      </c>
      <c r="G1398" s="20" t="s">
        <v>2442</v>
      </c>
      <c r="I1398" s="19">
        <f t="shared" si="200"/>
        <v>23</v>
      </c>
      <c r="J1398" s="20" t="s">
        <v>755</v>
      </c>
      <c r="K1398" s="20" t="s">
        <v>2251</v>
      </c>
      <c r="L1398" s="95" t="str">
        <f>IF(M1398&lt;&gt;"",IF(NOT(ISNA(INDEX(cc!B:B,MATCH(M1398,cc!A:A,0)))),INDEX(cc!B:B,MATCH(M1398,cc!A:A,0)),"0"),"")</f>
        <v>default</v>
      </c>
      <c r="M1398" s="97" t="s">
        <v>13</v>
      </c>
      <c r="N1398" s="28" t="str">
        <f t="shared" si="201"/>
        <v xml:space="preserve"> TARGET</v>
      </c>
      <c r="O1398" s="19" t="str">
        <f t="shared" si="194"/>
        <v>OVC_ACC (N, DSD) TARGET: Beneficiaries Access</v>
      </c>
      <c r="P1398" s="19" t="str">
        <f t="shared" si="195"/>
        <v>OVC_ACC (N, DSD) TARGET: Beneficiaries Access</v>
      </c>
      <c r="Q1398" s="19" t="str">
        <f t="shared" si="202"/>
        <v>OVC_ACC (N, DSD) TARGET</v>
      </c>
      <c r="R1398" s="19" t="str">
        <f t="shared" si="196"/>
        <v>OVC_ACC_N_DSD_TARGET</v>
      </c>
      <c r="S1398" s="19" t="str">
        <f t="shared" si="197"/>
        <v>OVC_ACC_N_DSD_TARGET</v>
      </c>
      <c r="T1398" s="19" t="b">
        <f>NOT(ISNA(VLOOKUP(B1398,dbcodes!A:B,2,FALSE)))</f>
        <v>1</v>
      </c>
      <c r="U1398" s="19" t="str">
        <f>IF(ISNA(VLOOKUP(B1398,dbcodes!A:B,2,FALSE)),des!R826,VLOOKUP(B1398,dbcodes!A:B,2,FALSE))</f>
        <v>OVC_ACC_N_DSD_TARGET</v>
      </c>
      <c r="V1398" s="20" t="s">
        <v>2345</v>
      </c>
      <c r="W1398" s="107" t="str">
        <f>IF(ISNA(VLOOKUP(C1398,descriptions!A:B,2,FALSE)),des!V826,IF(G1398=" TARGET","Target ","")&amp;VLOOKUP(C1398,descriptions!A:B,2,FALSE))</f>
        <v>Number of clinically undernourished PLHIV that received therapeutic or supplementary food</v>
      </c>
      <c r="X1398" s="20" t="s">
        <v>4</v>
      </c>
      <c r="Y1398" s="20" t="s">
        <v>831</v>
      </c>
      <c r="Z1398" s="20" t="s">
        <v>836</v>
      </c>
      <c r="AA1398" s="20" t="s">
        <v>102</v>
      </c>
      <c r="AB1398" s="20" t="s">
        <v>755</v>
      </c>
      <c r="AC1398" s="19" t="str">
        <f>IF(AB1398&lt;&gt;"",IF(NOT(ISNA(INDEX(os!A:A,MATCH(AB1398,os!B:B,0)))),INDEX(os!A:A,MATCH(AB1398,os!B:B,0)),"0"),"")</f>
        <v/>
      </c>
      <c r="AD1398" s="20" t="s">
        <v>830</v>
      </c>
      <c r="AH1398" s="93" t="str">
        <f>IF(NOT(ISNA(VLOOKUP(B:B,ResultsTargets!A:A,1,0))),"TRUE","")</f>
        <v/>
      </c>
      <c r="AI1398" s="19" t="str">
        <f>IF(ISNA(VLOOKUP(C1398,dim_techarea!A:B,2,FALSE)),"",VLOOKUP(C1398,dim_techarea!A:B,2,FALSE))</f>
        <v>OVC_ACC</v>
      </c>
      <c r="AJ1398" s="19" t="str">
        <f>IF(ISNA(VLOOKUP(AI1398,dim_techarea!B:C,2,FALSE)),"",VLOOKUP(AI1398,dim_techarea!B:C,2,FALSE))</f>
        <v>GD5efoEql9P</v>
      </c>
      <c r="AK1398" s="19" t="str">
        <f>IF(ISNA(VLOOKUP(TRIM(G1398),dim_targetsresults!A:B,2,FALSE)),"",VLOOKUP(TRIM(G1398),dim_targetsresults!A:C,2,FALSE))</f>
        <v>MER Targets</v>
      </c>
      <c r="AL1398" s="19" t="str">
        <f>IF(ISNA(VLOOKUP(AK1398,dim_targetsresults!B:C,2,FALSE)),"",VLOOKUP(AK1398,dim_targetsresults!B:C,2,FALSE))</f>
        <v>W8imnja2Owd</v>
      </c>
      <c r="AM1398" s="19" t="str">
        <f>IF(ISNA(VLOOKUP(TRIM(D1398),dim_numeratordenominator!A:B,2,FALSE)),"",VLOOKUP(TRIM(D1398),dim_numeratordenominator!A:C,2,FALSE))</f>
        <v>Numerator</v>
      </c>
      <c r="AN1398" s="19" t="str">
        <f>IF(ISNA(VLOOKUP(AM1398,dim_numeratordenominator!B:C,2,FALSE)),"",VLOOKUP(AM1398,dim_numeratordenominator!B:C,2,FALSE))</f>
        <v>Som9NRMQqV7</v>
      </c>
      <c r="AO1398" s="19" t="str">
        <f>IF(ISNA(VLOOKUP(TRIM(E1398),dim_supporttype!A:B,2,FALSE)),"",VLOOKUP(TRIM(E1398),dim_supporttype!A:C,2,FALSE))</f>
        <v>DSD</v>
      </c>
      <c r="AP1398" s="19" t="str">
        <f>IF(ISNA(VLOOKUP(AO1398,dim_supporttype!B:C,2,FALSE)),"",VLOOKUP(AO1398,dim_supporttype!B:C,2,FALSE))</f>
        <v>iM13vdNLWKb</v>
      </c>
      <c r="AQ1398" s="19" t="str">
        <f>IF(ISNA(VLOOKUP(TRIM(F1398),dim_disaggs!A:B,2,FALSE)),"No Disagg",VLOOKUP(TRIM(F1398),dim_disaggs!A:B,2,FALSE))</f>
        <v>No Disagg</v>
      </c>
      <c r="AR1398" s="19" t="str">
        <f>IF(ISNA(VLOOKUP(AQ1398,dim_disaggs!B:C,2,FALSE)),"",VLOOKUP(AQ1398,dim_disaggs!B:C,2,FALSE))</f>
        <v>werJlVT6sf3</v>
      </c>
      <c r="AU1398" s="72" t="s">
        <v>755</v>
      </c>
      <c r="AV1398" s="73" t="s">
        <v>755</v>
      </c>
      <c r="AW1398" s="66" t="s">
        <v>755</v>
      </c>
      <c r="AX1398" s="66" t="s">
        <v>755</v>
      </c>
      <c r="BA1398" s="105" t="str">
        <f t="shared" si="198"/>
        <v/>
      </c>
      <c r="BB1398" s="20" t="str">
        <f t="shared" si="199"/>
        <v/>
      </c>
    </row>
    <row r="1399" spans="1:54" x14ac:dyDescent="0.2">
      <c r="A1399" s="20" t="s">
        <v>95</v>
      </c>
      <c r="B1399" s="20" t="s">
        <v>1526</v>
      </c>
      <c r="C1399" s="20" t="s">
        <v>902</v>
      </c>
      <c r="D1399" s="20" t="s">
        <v>1</v>
      </c>
      <c r="E1399" s="20" t="s">
        <v>78</v>
      </c>
      <c r="G1399" s="20" t="s">
        <v>2442</v>
      </c>
      <c r="I1399" s="19">
        <f t="shared" si="200"/>
        <v>22</v>
      </c>
      <c r="J1399" s="20" t="s">
        <v>755</v>
      </c>
      <c r="K1399" s="20" t="s">
        <v>2251</v>
      </c>
      <c r="L1399" s="95" t="str">
        <f>IF(M1399&lt;&gt;"",IF(NOT(ISNA(INDEX(cc!B:B,MATCH(M1399,cc!A:A,0)))),INDEX(cc!B:B,MATCH(M1399,cc!A:A,0)),"0"),"")</f>
        <v>default</v>
      </c>
      <c r="M1399" s="97" t="s">
        <v>13</v>
      </c>
      <c r="N1399" s="28" t="str">
        <f t="shared" si="201"/>
        <v xml:space="preserve"> TARGET</v>
      </c>
      <c r="O1399" s="19" t="str">
        <f t="shared" si="194"/>
        <v>OVC_ACC (N, TA) TARGET: Beneficiaries Access</v>
      </c>
      <c r="P1399" s="19" t="str">
        <f t="shared" si="195"/>
        <v>OVC_ACC (N, TA) TARGET: Beneficiaries Access</v>
      </c>
      <c r="Q1399" s="19" t="str">
        <f t="shared" si="202"/>
        <v>OVC_ACC (N, TA) TARGET</v>
      </c>
      <c r="R1399" s="19" t="str">
        <f t="shared" si="196"/>
        <v>OVC_ACC_N_TA_TARGET</v>
      </c>
      <c r="S1399" s="19" t="str">
        <f t="shared" si="197"/>
        <v>OVC_ACC_N_TA_TARGET</v>
      </c>
      <c r="T1399" s="19" t="b">
        <f>NOT(ISNA(VLOOKUP(B1399,dbcodes!A:B,2,FALSE)))</f>
        <v>1</v>
      </c>
      <c r="U1399" s="19" t="str">
        <f>IF(ISNA(VLOOKUP(B1399,dbcodes!A:B,2,FALSE)),des!R827,VLOOKUP(B1399,dbcodes!A:B,2,FALSE))</f>
        <v>OVC_ACC_N_TA_TARGET</v>
      </c>
      <c r="V1399" s="20" t="s">
        <v>2345</v>
      </c>
      <c r="W1399" s="107" t="str">
        <f>IF(ISNA(VLOOKUP(C1399,descriptions!A:B,2,FALSE)),des!V827,IF(G1399=" TARGET","Target ","")&amp;VLOOKUP(C1399,descriptions!A:B,2,FALSE))</f>
        <v>Number of clinically undernourished PLHIV that received therapeutic or supplementary food</v>
      </c>
      <c r="X1399" s="20" t="s">
        <v>4</v>
      </c>
      <c r="Y1399" s="20" t="s">
        <v>831</v>
      </c>
      <c r="Z1399" s="20" t="s">
        <v>836</v>
      </c>
      <c r="AA1399" s="20" t="s">
        <v>102</v>
      </c>
      <c r="AB1399" s="20" t="s">
        <v>755</v>
      </c>
      <c r="AC1399" s="19" t="str">
        <f>IF(AB1399&lt;&gt;"",IF(NOT(ISNA(INDEX(os!A:A,MATCH(AB1399,os!B:B,0)))),INDEX(os!A:A,MATCH(AB1399,os!B:B,0)),"0"),"")</f>
        <v/>
      </c>
      <c r="AD1399" s="20" t="s">
        <v>830</v>
      </c>
      <c r="AH1399" s="93" t="str">
        <f>IF(NOT(ISNA(VLOOKUP(B:B,ResultsTargets!A:A,1,0))),"TRUE","")</f>
        <v/>
      </c>
      <c r="AI1399" s="19" t="str">
        <f>IF(ISNA(VLOOKUP(C1399,dim_techarea!A:B,2,FALSE)),"",VLOOKUP(C1399,dim_techarea!A:B,2,FALSE))</f>
        <v>OVC_ACC</v>
      </c>
      <c r="AJ1399" s="19" t="str">
        <f>IF(ISNA(VLOOKUP(AI1399,dim_techarea!B:C,2,FALSE)),"",VLOOKUP(AI1399,dim_techarea!B:C,2,FALSE))</f>
        <v>GD5efoEql9P</v>
      </c>
      <c r="AK1399" s="19" t="str">
        <f>IF(ISNA(VLOOKUP(TRIM(G1399),dim_targetsresults!A:B,2,FALSE)),"",VLOOKUP(TRIM(G1399),dim_targetsresults!A:C,2,FALSE))</f>
        <v>MER Targets</v>
      </c>
      <c r="AL1399" s="19" t="str">
        <f>IF(ISNA(VLOOKUP(AK1399,dim_targetsresults!B:C,2,FALSE)),"",VLOOKUP(AK1399,dim_targetsresults!B:C,2,FALSE))</f>
        <v>W8imnja2Owd</v>
      </c>
      <c r="AM1399" s="19" t="str">
        <f>IF(ISNA(VLOOKUP(TRIM(D1399),dim_numeratordenominator!A:B,2,FALSE)),"",VLOOKUP(TRIM(D1399),dim_numeratordenominator!A:C,2,FALSE))</f>
        <v>Numerator</v>
      </c>
      <c r="AN1399" s="19" t="str">
        <f>IF(ISNA(VLOOKUP(AM1399,dim_numeratordenominator!B:C,2,FALSE)),"",VLOOKUP(AM1399,dim_numeratordenominator!B:C,2,FALSE))</f>
        <v>Som9NRMQqV7</v>
      </c>
      <c r="AO1399" s="19" t="str">
        <f>IF(ISNA(VLOOKUP(TRIM(E1399),dim_supporttype!A:B,2,FALSE)),"",VLOOKUP(TRIM(E1399),dim_supporttype!A:C,2,FALSE))</f>
        <v>TA</v>
      </c>
      <c r="AP1399" s="19" t="str">
        <f>IF(ISNA(VLOOKUP(AO1399,dim_supporttype!B:C,2,FALSE)),"",VLOOKUP(AO1399,dim_supporttype!B:C,2,FALSE))</f>
        <v>cRAGKdWIDn4</v>
      </c>
      <c r="AQ1399" s="19" t="str">
        <f>IF(ISNA(VLOOKUP(TRIM(F1399),dim_disaggs!A:B,2,FALSE)),"No Disagg",VLOOKUP(TRIM(F1399),dim_disaggs!A:B,2,FALSE))</f>
        <v>No Disagg</v>
      </c>
      <c r="AR1399" s="19" t="str">
        <f>IF(ISNA(VLOOKUP(AQ1399,dim_disaggs!B:C,2,FALSE)),"",VLOOKUP(AQ1399,dim_disaggs!B:C,2,FALSE))</f>
        <v>werJlVT6sf3</v>
      </c>
      <c r="AU1399" s="72" t="s">
        <v>755</v>
      </c>
      <c r="AV1399" s="73" t="s">
        <v>755</v>
      </c>
      <c r="AW1399" s="66" t="s">
        <v>755</v>
      </c>
      <c r="AX1399" s="66" t="s">
        <v>755</v>
      </c>
      <c r="BA1399" s="105" t="str">
        <f t="shared" si="198"/>
        <v/>
      </c>
      <c r="BB1399" s="20" t="str">
        <f t="shared" si="199"/>
        <v/>
      </c>
    </row>
    <row r="1400" spans="1:54" x14ac:dyDescent="0.2">
      <c r="A1400" s="20" t="s">
        <v>95</v>
      </c>
      <c r="B1400" s="20" t="s">
        <v>1519</v>
      </c>
      <c r="C1400" s="20" t="s">
        <v>902</v>
      </c>
      <c r="D1400" s="20" t="s">
        <v>1</v>
      </c>
      <c r="E1400" s="20" t="s">
        <v>264</v>
      </c>
      <c r="G1400" s="20" t="s">
        <v>2442</v>
      </c>
      <c r="I1400" s="19">
        <f t="shared" si="200"/>
        <v>33</v>
      </c>
      <c r="J1400" s="20" t="s">
        <v>755</v>
      </c>
      <c r="K1400" s="20" t="s">
        <v>2251</v>
      </c>
      <c r="L1400" s="95" t="str">
        <f>IF(M1400&lt;&gt;"",IF(NOT(ISNA(INDEX(cc!B:B,MATCH(M1400,cc!A:A,0)))),INDEX(cc!B:B,MATCH(M1400,cc!A:A,0)),"0"),"")</f>
        <v>default</v>
      </c>
      <c r="M1400" s="97" t="s">
        <v>13</v>
      </c>
      <c r="N1400" s="28" t="str">
        <f t="shared" si="201"/>
        <v xml:space="preserve"> TARGET</v>
      </c>
      <c r="O1400" s="19" t="str">
        <f t="shared" si="194"/>
        <v>OVC_ACC (N, DSD_NARRATIVE) TARGET: Beneficiaries Access</v>
      </c>
      <c r="P1400" s="19" t="str">
        <f t="shared" si="195"/>
        <v>OVC_ACC (N, DSD_NARRATIVE) TARGET: Beneficiaries Access</v>
      </c>
      <c r="Q1400" s="19" t="str">
        <f t="shared" si="202"/>
        <v>OVC_ACC (N, DSD_NARRATIVE) TARGET</v>
      </c>
      <c r="R1400" s="19" t="str">
        <f t="shared" si="196"/>
        <v>OVC_ACC_N_DSD_NARRATIVE_TARGET</v>
      </c>
      <c r="S1400" s="19" t="str">
        <f t="shared" si="197"/>
        <v>OVC_ACC_N_DSD_NARRATIVE_TARGET</v>
      </c>
      <c r="T1400" s="19" t="b">
        <f>NOT(ISNA(VLOOKUP(B1400,dbcodes!A:B,2,FALSE)))</f>
        <v>1</v>
      </c>
      <c r="U1400" s="19" t="str">
        <f>IF(ISNA(VLOOKUP(B1400,dbcodes!A:B,2,FALSE)),des!R828,VLOOKUP(B1400,dbcodes!A:B,2,FALSE))</f>
        <v>OVC_ACC_N_DSD_NARRATIVE_TARGET</v>
      </c>
      <c r="V1400" s="20" t="s">
        <v>2345</v>
      </c>
      <c r="W1400" s="107" t="str">
        <f>IF(ISNA(VLOOKUP(C1400,descriptions!A:B,2,FALSE)),des!V828,IF(G1400=" TARGET","Target ","")&amp;VLOOKUP(C1400,descriptions!A:B,2,FALSE))</f>
        <v>Number of clinically undernourished PLHIV that received therapeutic or supplementary food</v>
      </c>
      <c r="X1400" s="20" t="s">
        <v>9</v>
      </c>
      <c r="Y1400" s="20" t="s">
        <v>831</v>
      </c>
      <c r="Z1400" s="20" t="s">
        <v>836</v>
      </c>
      <c r="AA1400" s="20" t="s">
        <v>4121</v>
      </c>
      <c r="AB1400" s="20" t="s">
        <v>755</v>
      </c>
      <c r="AC1400" s="19" t="str">
        <f>IF(AB1400&lt;&gt;"",IF(NOT(ISNA(INDEX(os!A:A,MATCH(AB1400,os!B:B,0)))),INDEX(os!A:A,MATCH(AB1400,os!B:B,0)),"0"),"")</f>
        <v/>
      </c>
      <c r="AD1400" s="20" t="s">
        <v>830</v>
      </c>
      <c r="AH1400" s="93" t="str">
        <f>IF(NOT(ISNA(VLOOKUP(B:B,ResultsTargets!A:A,1,0))),"TRUE","")</f>
        <v/>
      </c>
      <c r="AI1400" s="19" t="str">
        <f>IF(ISNA(VLOOKUP(C1400,dim_techarea!A:B,2,FALSE)),"",VLOOKUP(C1400,dim_techarea!A:B,2,FALSE))</f>
        <v>OVC_ACC</v>
      </c>
      <c r="AJ1400" s="19" t="str">
        <f>IF(ISNA(VLOOKUP(AI1400,dim_techarea!B:C,2,FALSE)),"",VLOOKUP(AI1400,dim_techarea!B:C,2,FALSE))</f>
        <v>GD5efoEql9P</v>
      </c>
      <c r="AK1400" s="19" t="str">
        <f>IF(ISNA(VLOOKUP(TRIM(G1400),dim_targetsresults!A:B,2,FALSE)),"",VLOOKUP(TRIM(G1400),dim_targetsresults!A:C,2,FALSE))</f>
        <v>MER Targets</v>
      </c>
      <c r="AL1400" s="19" t="str">
        <f>IF(ISNA(VLOOKUP(AK1400,dim_targetsresults!B:C,2,FALSE)),"",VLOOKUP(AK1400,dim_targetsresults!B:C,2,FALSE))</f>
        <v>W8imnja2Owd</v>
      </c>
      <c r="AM1400" s="19" t="str">
        <f>IF(ISNA(VLOOKUP(TRIM(D1400),dim_numeratordenominator!A:B,2,FALSE)),"",VLOOKUP(TRIM(D1400),dim_numeratordenominator!A:C,2,FALSE))</f>
        <v>Numerator</v>
      </c>
      <c r="AN1400" s="19" t="str">
        <f>IF(ISNA(VLOOKUP(AM1400,dim_numeratordenominator!B:C,2,FALSE)),"",VLOOKUP(AM1400,dim_numeratordenominator!B:C,2,FALSE))</f>
        <v>Som9NRMQqV7</v>
      </c>
      <c r="AO1400" s="19" t="str">
        <f>IF(ISNA(VLOOKUP(TRIM(E1400),dim_supporttype!A:B,2,FALSE)),"",VLOOKUP(TRIM(E1400),dim_supporttype!A:C,2,FALSE))</f>
        <v>DSD Narratives</v>
      </c>
      <c r="AP1400" s="19" t="str">
        <f>IF(ISNA(VLOOKUP(AO1400,dim_supporttype!B:C,2,FALSE)),"",VLOOKUP(AO1400,dim_supporttype!B:C,2,FALSE))</f>
        <v>ySGf8v2q9Rm</v>
      </c>
      <c r="AQ1400" s="19" t="str">
        <f>IF(ISNA(VLOOKUP(TRIM(F1400),dim_disaggs!A:B,2,FALSE)),"No Disagg",VLOOKUP(TRIM(F1400),dim_disaggs!A:B,2,FALSE))</f>
        <v>No Disagg</v>
      </c>
      <c r="AR1400" s="19" t="str">
        <f>IF(ISNA(VLOOKUP(AQ1400,dim_disaggs!B:C,2,FALSE)),"",VLOOKUP(AQ1400,dim_disaggs!B:C,2,FALSE))</f>
        <v>werJlVT6sf3</v>
      </c>
      <c r="AU1400" s="72" t="s">
        <v>755</v>
      </c>
      <c r="AV1400" s="73" t="s">
        <v>755</v>
      </c>
      <c r="AW1400" s="66" t="s">
        <v>755</v>
      </c>
      <c r="AX1400" s="66" t="s">
        <v>755</v>
      </c>
      <c r="BA1400" s="105" t="str">
        <f t="shared" si="198"/>
        <v/>
      </c>
      <c r="BB1400" s="20" t="str">
        <f t="shared" si="199"/>
        <v/>
      </c>
    </row>
    <row r="1401" spans="1:54" x14ac:dyDescent="0.2">
      <c r="A1401" s="20" t="s">
        <v>95</v>
      </c>
      <c r="B1401" s="20" t="s">
        <v>1525</v>
      </c>
      <c r="C1401" s="20" t="s">
        <v>902</v>
      </c>
      <c r="D1401" s="20" t="s">
        <v>1</v>
      </c>
      <c r="E1401" s="20" t="s">
        <v>265</v>
      </c>
      <c r="G1401" s="20" t="s">
        <v>2442</v>
      </c>
      <c r="I1401" s="19">
        <f t="shared" si="200"/>
        <v>32</v>
      </c>
      <c r="J1401" s="20" t="s">
        <v>755</v>
      </c>
      <c r="K1401" s="20" t="s">
        <v>2251</v>
      </c>
      <c r="L1401" s="95" t="str">
        <f>IF(M1401&lt;&gt;"",IF(NOT(ISNA(INDEX(cc!B:B,MATCH(M1401,cc!A:A,0)))),INDEX(cc!B:B,MATCH(M1401,cc!A:A,0)),"0"),"")</f>
        <v>default</v>
      </c>
      <c r="M1401" s="97" t="s">
        <v>13</v>
      </c>
      <c r="N1401" s="28" t="str">
        <f t="shared" si="201"/>
        <v xml:space="preserve"> TARGET</v>
      </c>
      <c r="O1401" s="19" t="str">
        <f t="shared" si="194"/>
        <v>OVC_ACC (N, TA_NARRATIVE) TARGET: Beneficiaries Access</v>
      </c>
      <c r="P1401" s="19" t="str">
        <f t="shared" si="195"/>
        <v>OVC_ACC (N, TA_NARRATIVE) TARGET: Beneficiaries Access</v>
      </c>
      <c r="Q1401" s="19" t="str">
        <f t="shared" si="202"/>
        <v>OVC_ACC (N, TA_NARRATIVE) TARGET</v>
      </c>
      <c r="R1401" s="19" t="str">
        <f t="shared" si="196"/>
        <v>OVC_ACC_N_TA_NARRATIVE_TARGET</v>
      </c>
      <c r="S1401" s="19" t="str">
        <f t="shared" si="197"/>
        <v>OVC_ACC_N_TA_NARRATIVE_TARGET</v>
      </c>
      <c r="T1401" s="19" t="b">
        <f>NOT(ISNA(VLOOKUP(B1401,dbcodes!A:B,2,FALSE)))</f>
        <v>1</v>
      </c>
      <c r="U1401" s="19" t="str">
        <f>IF(ISNA(VLOOKUP(B1401,dbcodes!A:B,2,FALSE)),des!R829,VLOOKUP(B1401,dbcodes!A:B,2,FALSE))</f>
        <v>OVC_ACC_N_TA_NARRATIVE_TARGET</v>
      </c>
      <c r="V1401" s="20" t="s">
        <v>2345</v>
      </c>
      <c r="W1401" s="107" t="str">
        <f>IF(ISNA(VLOOKUP(C1401,descriptions!A:B,2,FALSE)),des!V829,IF(G1401=" TARGET","Target ","")&amp;VLOOKUP(C1401,descriptions!A:B,2,FALSE))</f>
        <v>Number of clinically undernourished PLHIV that received therapeutic or supplementary food</v>
      </c>
      <c r="X1401" s="20" t="s">
        <v>9</v>
      </c>
      <c r="Y1401" s="20" t="s">
        <v>831</v>
      </c>
      <c r="Z1401" s="20" t="s">
        <v>836</v>
      </c>
      <c r="AA1401" s="20" t="s">
        <v>4121</v>
      </c>
      <c r="AB1401" s="20" t="s">
        <v>755</v>
      </c>
      <c r="AC1401" s="19" t="str">
        <f>IF(AB1401&lt;&gt;"",IF(NOT(ISNA(INDEX(os!A:A,MATCH(AB1401,os!B:B,0)))),INDEX(os!A:A,MATCH(AB1401,os!B:B,0)),"0"),"")</f>
        <v/>
      </c>
      <c r="AD1401" s="20" t="s">
        <v>830</v>
      </c>
      <c r="AH1401" s="93" t="str">
        <f>IF(NOT(ISNA(VLOOKUP(B:B,ResultsTargets!A:A,1,0))),"TRUE","")</f>
        <v/>
      </c>
      <c r="AI1401" s="19" t="str">
        <f>IF(ISNA(VLOOKUP(C1401,dim_techarea!A:B,2,FALSE)),"",VLOOKUP(C1401,dim_techarea!A:B,2,FALSE))</f>
        <v>OVC_ACC</v>
      </c>
      <c r="AJ1401" s="19" t="str">
        <f>IF(ISNA(VLOOKUP(AI1401,dim_techarea!B:C,2,FALSE)),"",VLOOKUP(AI1401,dim_techarea!B:C,2,FALSE))</f>
        <v>GD5efoEql9P</v>
      </c>
      <c r="AK1401" s="19" t="str">
        <f>IF(ISNA(VLOOKUP(TRIM(G1401),dim_targetsresults!A:B,2,FALSE)),"",VLOOKUP(TRIM(G1401),dim_targetsresults!A:C,2,FALSE))</f>
        <v>MER Targets</v>
      </c>
      <c r="AL1401" s="19" t="str">
        <f>IF(ISNA(VLOOKUP(AK1401,dim_targetsresults!B:C,2,FALSE)),"",VLOOKUP(AK1401,dim_targetsresults!B:C,2,FALSE))</f>
        <v>W8imnja2Owd</v>
      </c>
      <c r="AM1401" s="19" t="str">
        <f>IF(ISNA(VLOOKUP(TRIM(D1401),dim_numeratordenominator!A:B,2,FALSE)),"",VLOOKUP(TRIM(D1401),dim_numeratordenominator!A:C,2,FALSE))</f>
        <v>Numerator</v>
      </c>
      <c r="AN1401" s="19" t="str">
        <f>IF(ISNA(VLOOKUP(AM1401,dim_numeratordenominator!B:C,2,FALSE)),"",VLOOKUP(AM1401,dim_numeratordenominator!B:C,2,FALSE))</f>
        <v>Som9NRMQqV7</v>
      </c>
      <c r="AO1401" s="19" t="str">
        <f>IF(ISNA(VLOOKUP(TRIM(E1401),dim_supporttype!A:B,2,FALSE)),"",VLOOKUP(TRIM(E1401),dim_supporttype!A:C,2,FALSE))</f>
        <v>TA Narratives</v>
      </c>
      <c r="AP1401" s="19" t="str">
        <f>IF(ISNA(VLOOKUP(AO1401,dim_supporttype!B:C,2,FALSE)),"",VLOOKUP(AO1401,dim_supporttype!B:C,2,FALSE))</f>
        <v>aBZapfNWlIU</v>
      </c>
      <c r="AQ1401" s="19" t="str">
        <f>IF(ISNA(VLOOKUP(TRIM(F1401),dim_disaggs!A:B,2,FALSE)),"No Disagg",VLOOKUP(TRIM(F1401),dim_disaggs!A:B,2,FALSE))</f>
        <v>No Disagg</v>
      </c>
      <c r="AR1401" s="19" t="str">
        <f>IF(ISNA(VLOOKUP(AQ1401,dim_disaggs!B:C,2,FALSE)),"",VLOOKUP(AQ1401,dim_disaggs!B:C,2,FALSE))</f>
        <v>werJlVT6sf3</v>
      </c>
      <c r="AU1401" s="72" t="s">
        <v>755</v>
      </c>
      <c r="AV1401" s="73" t="s">
        <v>755</v>
      </c>
      <c r="AW1401" s="66" t="s">
        <v>755</v>
      </c>
      <c r="AX1401" s="66" t="s">
        <v>755</v>
      </c>
      <c r="BA1401" s="105" t="str">
        <f t="shared" si="198"/>
        <v/>
      </c>
      <c r="BB1401" s="20" t="str">
        <f t="shared" si="199"/>
        <v/>
      </c>
    </row>
    <row r="1402" spans="1:54" x14ac:dyDescent="0.2">
      <c r="A1402" s="20" t="s">
        <v>95</v>
      </c>
      <c r="B1402" s="20" t="s">
        <v>681</v>
      </c>
      <c r="C1402" s="20" t="s">
        <v>714</v>
      </c>
      <c r="D1402" s="20" t="s">
        <v>164</v>
      </c>
      <c r="E1402" s="20" t="s">
        <v>77</v>
      </c>
      <c r="F1402" s="20" t="s">
        <v>135</v>
      </c>
      <c r="G1402" s="20" t="s">
        <v>20086</v>
      </c>
      <c r="H1402" s="20" t="s">
        <v>135</v>
      </c>
      <c r="I1402" s="19">
        <f t="shared" si="200"/>
        <v>27</v>
      </c>
      <c r="J1402" s="20" t="s">
        <v>755</v>
      </c>
      <c r="K1402" s="20" t="s">
        <v>724</v>
      </c>
      <c r="L1402" s="95" t="str">
        <f>IF(M1402&lt;&gt;"",IF(NOT(ISNA(INDEX(cc!B:B,MATCH(M1402,cc!A:A,0)))),INDEX(cc!B:B,MATCH(M1402,cc!A:A,0)),"0"),"")</f>
        <v>Age (0-17, 5) and Sex</v>
      </c>
      <c r="M1402" s="97" t="s">
        <v>763</v>
      </c>
      <c r="N1402" s="28" t="str">
        <f t="shared" si="201"/>
        <v/>
      </c>
      <c r="O1402" s="19" t="str">
        <f t="shared" si="194"/>
        <v>OVC_BCERT (D, DSD, Age/Sex): Active Beneficiaries</v>
      </c>
      <c r="P1402" s="19" t="str">
        <f t="shared" si="195"/>
        <v>OVC_BCERT (D, DSD, Age/Sex): Active Beneficiaries</v>
      </c>
      <c r="Q1402" s="19" t="str">
        <f t="shared" si="202"/>
        <v>OVC_BCERT (D, DSD, Age/Sex)</v>
      </c>
      <c r="R1402" s="19" t="str">
        <f t="shared" si="196"/>
        <v>OVC_BCERT_D_DSD_Age_Sex</v>
      </c>
      <c r="S1402" s="19" t="str">
        <f t="shared" si="197"/>
        <v>OVC_BCERT_D_DSD_Age_Sex_</v>
      </c>
      <c r="T1402" s="19" t="b">
        <f>NOT(ISNA(VLOOKUP(B1402,dbcodes!A:B,2,FALSE)))</f>
        <v>1</v>
      </c>
      <c r="U1402" s="19" t="str">
        <f>IF(ISNA(VLOOKUP(B1402,dbcodes!A:B,2,FALSE)),des!R830,VLOOKUP(B1402,dbcodes!A:B,2,FALSE))</f>
        <v>OVC_BCERT_D_DSD_Age_Sex</v>
      </c>
      <c r="V1402" s="20" t="s">
        <v>757</v>
      </c>
      <c r="W1402" s="107" t="str">
        <f>IF(ISNA(VLOOKUP(C1402,descriptions!A:B,2,FALSE)),des!V830,IF(G1402=" TARGET","Target ","")&amp;VLOOKUP(C1402,descriptions!A:B,2,FALSE))</f>
        <v>Number of clinically undernourished PLHIV that received therapeutic or supplementary food</v>
      </c>
      <c r="X1402" s="20" t="s">
        <v>4</v>
      </c>
      <c r="Y1402" s="20" t="s">
        <v>831</v>
      </c>
      <c r="Z1402" s="20" t="s">
        <v>836</v>
      </c>
      <c r="AA1402" s="20" t="s">
        <v>102</v>
      </c>
      <c r="AB1402" s="20" t="s">
        <v>755</v>
      </c>
      <c r="AC1402" s="19" t="str">
        <f>IF(AB1402&lt;&gt;"",IF(NOT(ISNA(INDEX(os!A:A,MATCH(AB1402,os!B:B,0)))),INDEX(os!A:A,MATCH(AB1402,os!B:B,0)),"0"),"")</f>
        <v/>
      </c>
      <c r="AD1402" s="20" t="s">
        <v>830</v>
      </c>
      <c r="AH1402" s="93" t="str">
        <f>IF(NOT(ISNA(VLOOKUP(B:B,ResultsTargets!A:A,1,0))),"TRUE","")</f>
        <v/>
      </c>
      <c r="AI1402" s="19" t="str">
        <f>IF(ISNA(VLOOKUP(C1402,dim_techarea!A:B,2,FALSE)),"",VLOOKUP(C1402,dim_techarea!A:B,2,FALSE))</f>
        <v>OVC_BCERT</v>
      </c>
      <c r="AJ1402" s="19" t="str">
        <f>IF(ISNA(VLOOKUP(AI1402,dim_techarea!B:C,2,FALSE)),"",VLOOKUP(AI1402,dim_techarea!B:C,2,FALSE))</f>
        <v>YcAdJKXxDM4</v>
      </c>
      <c r="AK1402" s="19" t="str">
        <f>IF(ISNA(VLOOKUP(TRIM(G1402),dim_targetsresults!A:B,2,FALSE)),"",VLOOKUP(TRIM(G1402),dim_targetsresults!A:C,2,FALSE))</f>
        <v>MER Results</v>
      </c>
      <c r="AL1402" s="19" t="str">
        <f>IF(ISNA(VLOOKUP(AK1402,dim_targetsresults!B:C,2,FALSE)),"",VLOOKUP(AK1402,dim_targetsresults!B:C,2,FALSE))</f>
        <v>Jh0jDM5yQ2E</v>
      </c>
      <c r="AM1402" s="19" t="str">
        <f>IF(ISNA(VLOOKUP(TRIM(D1402),dim_numeratordenominator!A:B,2,FALSE)),"",VLOOKUP(TRIM(D1402),dim_numeratordenominator!A:C,2,FALSE))</f>
        <v>Denominator</v>
      </c>
      <c r="AN1402" s="19" t="str">
        <f>IF(ISNA(VLOOKUP(AM1402,dim_numeratordenominator!B:C,2,FALSE)),"",VLOOKUP(AM1402,dim_numeratordenominator!B:C,2,FALSE))</f>
        <v>QpNj0nSuEhD</v>
      </c>
      <c r="AO1402" s="19" t="str">
        <f>IF(ISNA(VLOOKUP(TRIM(E1402),dim_supporttype!A:B,2,FALSE)),"",VLOOKUP(TRIM(E1402),dim_supporttype!A:C,2,FALSE))</f>
        <v>DSD</v>
      </c>
      <c r="AP1402" s="19" t="str">
        <f>IF(ISNA(VLOOKUP(AO1402,dim_supporttype!B:C,2,FALSE)),"",VLOOKUP(AO1402,dim_supporttype!B:C,2,FALSE))</f>
        <v>iM13vdNLWKb</v>
      </c>
      <c r="AQ1402" s="19" t="str">
        <f>IF(ISNA(VLOOKUP(TRIM(F1402),dim_disaggs!A:B,2,FALSE)),"No Disagg",VLOOKUP(TRIM(F1402),dim_disaggs!A:B,2,FALSE))</f>
        <v>Age/Sex</v>
      </c>
      <c r="AR1402" s="19" t="str">
        <f>IF(ISNA(VLOOKUP(AQ1402,dim_disaggs!B:C,2,FALSE)),"",VLOOKUP(AQ1402,dim_disaggs!B:C,2,FALSE))</f>
        <v>Qbz6SrpmJ1y</v>
      </c>
      <c r="AU1402" s="72" t="s">
        <v>755</v>
      </c>
      <c r="AV1402" s="73" t="s">
        <v>755</v>
      </c>
      <c r="AW1402" s="66" t="s">
        <v>755</v>
      </c>
      <c r="AX1402" s="66" t="s">
        <v>755</v>
      </c>
      <c r="BA1402" s="105" t="str">
        <f t="shared" si="198"/>
        <v/>
      </c>
      <c r="BB1402" s="20" t="str">
        <f t="shared" si="199"/>
        <v/>
      </c>
    </row>
    <row r="1403" spans="1:54" x14ac:dyDescent="0.2">
      <c r="A1403" s="20" t="s">
        <v>95</v>
      </c>
      <c r="B1403" s="20" t="s">
        <v>680</v>
      </c>
      <c r="C1403" s="20" t="s">
        <v>714</v>
      </c>
      <c r="D1403" s="20" t="s">
        <v>164</v>
      </c>
      <c r="E1403" s="20" t="s">
        <v>77</v>
      </c>
      <c r="G1403" s="20" t="s">
        <v>20086</v>
      </c>
      <c r="I1403" s="19">
        <f t="shared" si="200"/>
        <v>18</v>
      </c>
      <c r="J1403" s="20" t="s">
        <v>755</v>
      </c>
      <c r="K1403" s="20" t="s">
        <v>724</v>
      </c>
      <c r="L1403" s="95" t="str">
        <f>IF(M1403&lt;&gt;"",IF(NOT(ISNA(INDEX(cc!B:B,MATCH(M1403,cc!A:A,0)))),INDEX(cc!B:B,MATCH(M1403,cc!A:A,0)),"0"),"")</f>
        <v>default</v>
      </c>
      <c r="M1403" s="97" t="s">
        <v>13</v>
      </c>
      <c r="N1403" s="28" t="str">
        <f t="shared" si="201"/>
        <v/>
      </c>
      <c r="O1403" s="19" t="str">
        <f t="shared" si="194"/>
        <v>OVC_BCERT (D, DSD): Active Beneficiaries</v>
      </c>
      <c r="P1403" s="19" t="str">
        <f t="shared" si="195"/>
        <v>OVC_BCERT (D, DSD): Active Beneficiaries</v>
      </c>
      <c r="Q1403" s="19" t="str">
        <f t="shared" si="202"/>
        <v>OVC_BCERT (D, DSD)</v>
      </c>
      <c r="R1403" s="19" t="str">
        <f t="shared" si="196"/>
        <v>OVC_BCERT_D_DSD</v>
      </c>
      <c r="S1403" s="19" t="str">
        <f t="shared" si="197"/>
        <v>OVC_BCERT_D_DSD_</v>
      </c>
      <c r="T1403" s="19" t="b">
        <f>NOT(ISNA(VLOOKUP(B1403,dbcodes!A:B,2,FALSE)))</f>
        <v>1</v>
      </c>
      <c r="U1403" s="19" t="str">
        <f>IF(ISNA(VLOOKUP(B1403,dbcodes!A:B,2,FALSE)),des!R831,VLOOKUP(B1403,dbcodes!A:B,2,FALSE))</f>
        <v>OVC_BCERT_D_DSD</v>
      </c>
      <c r="V1403" s="20" t="s">
        <v>2346</v>
      </c>
      <c r="W1403" s="107" t="str">
        <f>IF(ISNA(VLOOKUP(C1403,descriptions!A:B,2,FALSE)),des!V831,IF(G1403=" TARGET","Target ","")&amp;VLOOKUP(C1403,descriptions!A:B,2,FALSE))</f>
        <v>Number of clinically undernourished PLHIV that received therapeutic or supplementary food</v>
      </c>
      <c r="X1403" s="20" t="s">
        <v>4</v>
      </c>
      <c r="Y1403" s="20" t="s">
        <v>831</v>
      </c>
      <c r="Z1403" s="20" t="s">
        <v>836</v>
      </c>
      <c r="AA1403" s="20" t="s">
        <v>102</v>
      </c>
      <c r="AB1403" s="20" t="s">
        <v>755</v>
      </c>
      <c r="AC1403" s="19" t="str">
        <f>IF(AB1403&lt;&gt;"",IF(NOT(ISNA(INDEX(os!A:A,MATCH(AB1403,os!B:B,0)))),INDEX(os!A:A,MATCH(AB1403,os!B:B,0)),"0"),"")</f>
        <v/>
      </c>
      <c r="AD1403" s="20" t="s">
        <v>830</v>
      </c>
      <c r="AH1403" s="93" t="str">
        <f>IF(NOT(ISNA(VLOOKUP(B:B,ResultsTargets!A:A,1,0))),"TRUE","")</f>
        <v/>
      </c>
      <c r="AI1403" s="19" t="str">
        <f>IF(ISNA(VLOOKUP(C1403,dim_techarea!A:B,2,FALSE)),"",VLOOKUP(C1403,dim_techarea!A:B,2,FALSE))</f>
        <v>OVC_BCERT</v>
      </c>
      <c r="AJ1403" s="19" t="str">
        <f>IF(ISNA(VLOOKUP(AI1403,dim_techarea!B:C,2,FALSE)),"",VLOOKUP(AI1403,dim_techarea!B:C,2,FALSE))</f>
        <v>YcAdJKXxDM4</v>
      </c>
      <c r="AK1403" s="19" t="str">
        <f>IF(ISNA(VLOOKUP(TRIM(G1403),dim_targetsresults!A:B,2,FALSE)),"",VLOOKUP(TRIM(G1403),dim_targetsresults!A:C,2,FALSE))</f>
        <v>MER Results</v>
      </c>
      <c r="AL1403" s="19" t="str">
        <f>IF(ISNA(VLOOKUP(AK1403,dim_targetsresults!B:C,2,FALSE)),"",VLOOKUP(AK1403,dim_targetsresults!B:C,2,FALSE))</f>
        <v>Jh0jDM5yQ2E</v>
      </c>
      <c r="AM1403" s="19" t="str">
        <f>IF(ISNA(VLOOKUP(TRIM(D1403),dim_numeratordenominator!A:B,2,FALSE)),"",VLOOKUP(TRIM(D1403),dim_numeratordenominator!A:C,2,FALSE))</f>
        <v>Denominator</v>
      </c>
      <c r="AN1403" s="19" t="str">
        <f>IF(ISNA(VLOOKUP(AM1403,dim_numeratordenominator!B:C,2,FALSE)),"",VLOOKUP(AM1403,dim_numeratordenominator!B:C,2,FALSE))</f>
        <v>QpNj0nSuEhD</v>
      </c>
      <c r="AO1403" s="19" t="str">
        <f>IF(ISNA(VLOOKUP(TRIM(E1403),dim_supporttype!A:B,2,FALSE)),"",VLOOKUP(TRIM(E1403),dim_supporttype!A:C,2,FALSE))</f>
        <v>DSD</v>
      </c>
      <c r="AP1403" s="19" t="str">
        <f>IF(ISNA(VLOOKUP(AO1403,dim_supporttype!B:C,2,FALSE)),"",VLOOKUP(AO1403,dim_supporttype!B:C,2,FALSE))</f>
        <v>iM13vdNLWKb</v>
      </c>
      <c r="AQ1403" s="19" t="str">
        <f>IF(ISNA(VLOOKUP(TRIM(F1403),dim_disaggs!A:B,2,FALSE)),"No Disagg",VLOOKUP(TRIM(F1403),dim_disaggs!A:B,2,FALSE))</f>
        <v>No Disagg</v>
      </c>
      <c r="AR1403" s="19" t="str">
        <f>IF(ISNA(VLOOKUP(AQ1403,dim_disaggs!B:C,2,FALSE)),"",VLOOKUP(AQ1403,dim_disaggs!B:C,2,FALSE))</f>
        <v>werJlVT6sf3</v>
      </c>
      <c r="AU1403" s="72" t="s">
        <v>755</v>
      </c>
      <c r="AV1403" s="73" t="s">
        <v>755</v>
      </c>
      <c r="AW1403" s="66" t="s">
        <v>755</v>
      </c>
      <c r="AX1403" s="66" t="s">
        <v>755</v>
      </c>
      <c r="BA1403" s="105" t="str">
        <f t="shared" si="198"/>
        <v/>
      </c>
      <c r="BB1403" s="20" t="str">
        <f t="shared" si="199"/>
        <v/>
      </c>
    </row>
    <row r="1404" spans="1:54" x14ac:dyDescent="0.2">
      <c r="A1404" s="20" t="s">
        <v>95</v>
      </c>
      <c r="B1404" s="20" t="s">
        <v>679</v>
      </c>
      <c r="C1404" s="20" t="s">
        <v>714</v>
      </c>
      <c r="D1404" s="20" t="s">
        <v>1</v>
      </c>
      <c r="E1404" s="20" t="s">
        <v>77</v>
      </c>
      <c r="F1404" s="20" t="s">
        <v>135</v>
      </c>
      <c r="G1404" s="20" t="s">
        <v>20086</v>
      </c>
      <c r="H1404" s="20" t="s">
        <v>135</v>
      </c>
      <c r="I1404" s="19">
        <f t="shared" si="200"/>
        <v>27</v>
      </c>
      <c r="J1404" s="20" t="s">
        <v>755</v>
      </c>
      <c r="K1404" s="20" t="s">
        <v>723</v>
      </c>
      <c r="L1404" s="95" t="str">
        <f>IF(M1404&lt;&gt;"",IF(NOT(ISNA(INDEX(cc!B:B,MATCH(M1404,cc!A:A,0)))),INDEX(cc!B:B,MATCH(M1404,cc!A:A,0)),"0"),"")</f>
        <v>Age (0-17, 5) and Sex</v>
      </c>
      <c r="M1404" s="97" t="s">
        <v>763</v>
      </c>
      <c r="N1404" s="28" t="str">
        <f t="shared" si="201"/>
        <v/>
      </c>
      <c r="O1404" s="19" t="str">
        <f t="shared" si="194"/>
        <v>OVC_BCERT (N, DSD, Age/Sex): Birth Certificate</v>
      </c>
      <c r="P1404" s="19" t="str">
        <f t="shared" si="195"/>
        <v>OVC_BCERT (N, DSD, Age/Sex): Birth Certificate</v>
      </c>
      <c r="Q1404" s="19" t="str">
        <f t="shared" si="202"/>
        <v>OVC_BCERT (N, DSD, Age/Sex)</v>
      </c>
      <c r="R1404" s="19" t="str">
        <f t="shared" si="196"/>
        <v>OVC_BCERT_N_DSD_Age_Sex</v>
      </c>
      <c r="S1404" s="19" t="str">
        <f t="shared" si="197"/>
        <v>OVC_BCERT_N_DSD_Age_Sex_</v>
      </c>
      <c r="T1404" s="19" t="b">
        <f>NOT(ISNA(VLOOKUP(B1404,dbcodes!A:B,2,FALSE)))</f>
        <v>1</v>
      </c>
      <c r="U1404" s="19" t="str">
        <f>IF(ISNA(VLOOKUP(B1404,dbcodes!A:B,2,FALSE)),des!R832,VLOOKUP(B1404,dbcodes!A:B,2,FALSE))</f>
        <v>OVC_BCERT_N_DSD_Age_Sex</v>
      </c>
      <c r="V1404" s="20" t="s">
        <v>2347</v>
      </c>
      <c r="W1404" s="107" t="str">
        <f>IF(ISNA(VLOOKUP(C1404,descriptions!A:B,2,FALSE)),des!V832,IF(G1404=" TARGET","Target ","")&amp;VLOOKUP(C1404,descriptions!A:B,2,FALSE))</f>
        <v>Number of clinically undernourished PLHIV that received therapeutic or supplementary food</v>
      </c>
      <c r="X1404" s="20" t="s">
        <v>4</v>
      </c>
      <c r="Y1404" s="20" t="s">
        <v>831</v>
      </c>
      <c r="Z1404" s="20" t="s">
        <v>836</v>
      </c>
      <c r="AA1404" s="20" t="s">
        <v>102</v>
      </c>
      <c r="AB1404" s="20" t="s">
        <v>755</v>
      </c>
      <c r="AC1404" s="19" t="str">
        <f>IF(AB1404&lt;&gt;"",IF(NOT(ISNA(INDEX(os!A:A,MATCH(AB1404,os!B:B,0)))),INDEX(os!A:A,MATCH(AB1404,os!B:B,0)),"0"),"")</f>
        <v/>
      </c>
      <c r="AD1404" s="20" t="s">
        <v>830</v>
      </c>
      <c r="AH1404" s="93" t="str">
        <f>IF(NOT(ISNA(VLOOKUP(B:B,ResultsTargets!A:A,1,0))),"TRUE","")</f>
        <v/>
      </c>
      <c r="AI1404" s="19" t="str">
        <f>IF(ISNA(VLOOKUP(C1404,dim_techarea!A:B,2,FALSE)),"",VLOOKUP(C1404,dim_techarea!A:B,2,FALSE))</f>
        <v>OVC_BCERT</v>
      </c>
      <c r="AJ1404" s="19" t="str">
        <f>IF(ISNA(VLOOKUP(AI1404,dim_techarea!B:C,2,FALSE)),"",VLOOKUP(AI1404,dim_techarea!B:C,2,FALSE))</f>
        <v>YcAdJKXxDM4</v>
      </c>
      <c r="AK1404" s="19" t="str">
        <f>IF(ISNA(VLOOKUP(TRIM(G1404),dim_targetsresults!A:B,2,FALSE)),"",VLOOKUP(TRIM(G1404),dim_targetsresults!A:C,2,FALSE))</f>
        <v>MER Results</v>
      </c>
      <c r="AL1404" s="19" t="str">
        <f>IF(ISNA(VLOOKUP(AK1404,dim_targetsresults!B:C,2,FALSE)),"",VLOOKUP(AK1404,dim_targetsresults!B:C,2,FALSE))</f>
        <v>Jh0jDM5yQ2E</v>
      </c>
      <c r="AM1404" s="19" t="str">
        <f>IF(ISNA(VLOOKUP(TRIM(D1404),dim_numeratordenominator!A:B,2,FALSE)),"",VLOOKUP(TRIM(D1404),dim_numeratordenominator!A:C,2,FALSE))</f>
        <v>Numerator</v>
      </c>
      <c r="AN1404" s="19" t="str">
        <f>IF(ISNA(VLOOKUP(AM1404,dim_numeratordenominator!B:C,2,FALSE)),"",VLOOKUP(AM1404,dim_numeratordenominator!B:C,2,FALSE))</f>
        <v>Som9NRMQqV7</v>
      </c>
      <c r="AO1404" s="19" t="str">
        <f>IF(ISNA(VLOOKUP(TRIM(E1404),dim_supporttype!A:B,2,FALSE)),"",VLOOKUP(TRIM(E1404),dim_supporttype!A:C,2,FALSE))</f>
        <v>DSD</v>
      </c>
      <c r="AP1404" s="19" t="str">
        <f>IF(ISNA(VLOOKUP(AO1404,dim_supporttype!B:C,2,FALSE)),"",VLOOKUP(AO1404,dim_supporttype!B:C,2,FALSE))</f>
        <v>iM13vdNLWKb</v>
      </c>
      <c r="AQ1404" s="19" t="str">
        <f>IF(ISNA(VLOOKUP(TRIM(F1404),dim_disaggs!A:B,2,FALSE)),"No Disagg",VLOOKUP(TRIM(F1404),dim_disaggs!A:B,2,FALSE))</f>
        <v>Age/Sex</v>
      </c>
      <c r="AR1404" s="19" t="str">
        <f>IF(ISNA(VLOOKUP(AQ1404,dim_disaggs!B:C,2,FALSE)),"",VLOOKUP(AQ1404,dim_disaggs!B:C,2,FALSE))</f>
        <v>Qbz6SrpmJ1y</v>
      </c>
      <c r="AU1404" s="72" t="s">
        <v>755</v>
      </c>
      <c r="AV1404" s="73" t="s">
        <v>755</v>
      </c>
      <c r="AW1404" s="66" t="s">
        <v>755</v>
      </c>
      <c r="AX1404" s="66" t="s">
        <v>755</v>
      </c>
      <c r="BA1404" s="105" t="str">
        <f t="shared" si="198"/>
        <v/>
      </c>
      <c r="BB1404" s="20" t="str">
        <f t="shared" si="199"/>
        <v/>
      </c>
    </row>
    <row r="1405" spans="1:54" x14ac:dyDescent="0.2">
      <c r="A1405" s="20" t="s">
        <v>95</v>
      </c>
      <c r="B1405" s="20" t="s">
        <v>678</v>
      </c>
      <c r="C1405" s="20" t="s">
        <v>714</v>
      </c>
      <c r="D1405" s="20" t="s">
        <v>1</v>
      </c>
      <c r="E1405" s="20" t="s">
        <v>77</v>
      </c>
      <c r="G1405" s="20" t="s">
        <v>20086</v>
      </c>
      <c r="I1405" s="19">
        <f t="shared" si="200"/>
        <v>18</v>
      </c>
      <c r="J1405" s="20" t="s">
        <v>755</v>
      </c>
      <c r="K1405" s="20" t="s">
        <v>723</v>
      </c>
      <c r="L1405" s="95" t="str">
        <f>IF(M1405&lt;&gt;"",IF(NOT(ISNA(INDEX(cc!B:B,MATCH(M1405,cc!A:A,0)))),INDEX(cc!B:B,MATCH(M1405,cc!A:A,0)),"0"),"")</f>
        <v>default</v>
      </c>
      <c r="M1405" s="97" t="s">
        <v>13</v>
      </c>
      <c r="N1405" s="28" t="str">
        <f t="shared" si="201"/>
        <v/>
      </c>
      <c r="O1405" s="19" t="str">
        <f t="shared" si="194"/>
        <v>OVC_BCERT (N, DSD): Birth Certificate</v>
      </c>
      <c r="P1405" s="19" t="str">
        <f t="shared" si="195"/>
        <v>OVC_BCERT (N, DSD): Birth Certificate</v>
      </c>
      <c r="Q1405" s="19" t="str">
        <f t="shared" si="202"/>
        <v>OVC_BCERT (N, DSD)</v>
      </c>
      <c r="R1405" s="19" t="str">
        <f t="shared" si="196"/>
        <v>OVC_BCERT_N_DSD</v>
      </c>
      <c r="S1405" s="19" t="str">
        <f t="shared" si="197"/>
        <v>OVC_BCERT_N_DSD_</v>
      </c>
      <c r="T1405" s="19" t="b">
        <f>NOT(ISNA(VLOOKUP(B1405,dbcodes!A:B,2,FALSE)))</f>
        <v>1</v>
      </c>
      <c r="U1405" s="19" t="str">
        <f>IF(ISNA(VLOOKUP(B1405,dbcodes!A:B,2,FALSE)),des!R833,VLOOKUP(B1405,dbcodes!A:B,2,FALSE))</f>
        <v>OVC_BCERT_N_DSD</v>
      </c>
      <c r="V1405" s="20" t="s">
        <v>2347</v>
      </c>
      <c r="W1405" s="107" t="str">
        <f>IF(ISNA(VLOOKUP(C1405,descriptions!A:B,2,FALSE)),des!V833,IF(G1405=" TARGET","Target ","")&amp;VLOOKUP(C1405,descriptions!A:B,2,FALSE))</f>
        <v>Number of clinically undernourished PLHIV that received therapeutic or supplementary food</v>
      </c>
      <c r="X1405" s="20" t="s">
        <v>4</v>
      </c>
      <c r="Y1405" s="20" t="s">
        <v>831</v>
      </c>
      <c r="Z1405" s="20" t="s">
        <v>836</v>
      </c>
      <c r="AA1405" s="20" t="s">
        <v>102</v>
      </c>
      <c r="AB1405" s="20" t="s">
        <v>755</v>
      </c>
      <c r="AC1405" s="19" t="str">
        <f>IF(AB1405&lt;&gt;"",IF(NOT(ISNA(INDEX(os!A:A,MATCH(AB1405,os!B:B,0)))),INDEX(os!A:A,MATCH(AB1405,os!B:B,0)),"0"),"")</f>
        <v/>
      </c>
      <c r="AD1405" s="20" t="s">
        <v>830</v>
      </c>
      <c r="AH1405" s="93" t="str">
        <f>IF(NOT(ISNA(VLOOKUP(B:B,ResultsTargets!A:A,1,0))),"TRUE","")</f>
        <v/>
      </c>
      <c r="AI1405" s="19" t="str">
        <f>IF(ISNA(VLOOKUP(C1405,dim_techarea!A:B,2,FALSE)),"",VLOOKUP(C1405,dim_techarea!A:B,2,FALSE))</f>
        <v>OVC_BCERT</v>
      </c>
      <c r="AJ1405" s="19" t="str">
        <f>IF(ISNA(VLOOKUP(AI1405,dim_techarea!B:C,2,FALSE)),"",VLOOKUP(AI1405,dim_techarea!B:C,2,FALSE))</f>
        <v>YcAdJKXxDM4</v>
      </c>
      <c r="AK1405" s="19" t="str">
        <f>IF(ISNA(VLOOKUP(TRIM(G1405),dim_targetsresults!A:B,2,FALSE)),"",VLOOKUP(TRIM(G1405),dim_targetsresults!A:C,2,FALSE))</f>
        <v>MER Results</v>
      </c>
      <c r="AL1405" s="19" t="str">
        <f>IF(ISNA(VLOOKUP(AK1405,dim_targetsresults!B:C,2,FALSE)),"",VLOOKUP(AK1405,dim_targetsresults!B:C,2,FALSE))</f>
        <v>Jh0jDM5yQ2E</v>
      </c>
      <c r="AM1405" s="19" t="str">
        <f>IF(ISNA(VLOOKUP(TRIM(D1405),dim_numeratordenominator!A:B,2,FALSE)),"",VLOOKUP(TRIM(D1405),dim_numeratordenominator!A:C,2,FALSE))</f>
        <v>Numerator</v>
      </c>
      <c r="AN1405" s="19" t="str">
        <f>IF(ISNA(VLOOKUP(AM1405,dim_numeratordenominator!B:C,2,FALSE)),"",VLOOKUP(AM1405,dim_numeratordenominator!B:C,2,FALSE))</f>
        <v>Som9NRMQqV7</v>
      </c>
      <c r="AO1405" s="19" t="str">
        <f>IF(ISNA(VLOOKUP(TRIM(E1405),dim_supporttype!A:B,2,FALSE)),"",VLOOKUP(TRIM(E1405),dim_supporttype!A:C,2,FALSE))</f>
        <v>DSD</v>
      </c>
      <c r="AP1405" s="19" t="str">
        <f>IF(ISNA(VLOOKUP(AO1405,dim_supporttype!B:C,2,FALSE)),"",VLOOKUP(AO1405,dim_supporttype!B:C,2,FALSE))</f>
        <v>iM13vdNLWKb</v>
      </c>
      <c r="AQ1405" s="19" t="str">
        <f>IF(ISNA(VLOOKUP(TRIM(F1405),dim_disaggs!A:B,2,FALSE)),"No Disagg",VLOOKUP(TRIM(F1405),dim_disaggs!A:B,2,FALSE))</f>
        <v>No Disagg</v>
      </c>
      <c r="AR1405" s="19" t="str">
        <f>IF(ISNA(VLOOKUP(AQ1405,dim_disaggs!B:C,2,FALSE)),"",VLOOKUP(AQ1405,dim_disaggs!B:C,2,FALSE))</f>
        <v>werJlVT6sf3</v>
      </c>
      <c r="AU1405" s="72" t="s">
        <v>755</v>
      </c>
      <c r="AV1405" s="73" t="s">
        <v>755</v>
      </c>
      <c r="AW1405" s="66" t="s">
        <v>755</v>
      </c>
      <c r="AX1405" s="66" t="s">
        <v>755</v>
      </c>
      <c r="BA1405" s="105" t="str">
        <f t="shared" si="198"/>
        <v/>
      </c>
      <c r="BB1405" s="20" t="str">
        <f t="shared" si="199"/>
        <v/>
      </c>
    </row>
    <row r="1406" spans="1:54" x14ac:dyDescent="0.2">
      <c r="A1406" s="20" t="s">
        <v>95</v>
      </c>
      <c r="B1406" s="20" t="s">
        <v>776</v>
      </c>
      <c r="C1406" s="20" t="s">
        <v>714</v>
      </c>
      <c r="D1406" s="20" t="s">
        <v>1</v>
      </c>
      <c r="E1406" s="20" t="s">
        <v>264</v>
      </c>
      <c r="G1406" s="20" t="s">
        <v>20086</v>
      </c>
      <c r="I1406" s="19">
        <f t="shared" si="200"/>
        <v>28</v>
      </c>
      <c r="J1406" s="20" t="s">
        <v>755</v>
      </c>
      <c r="K1406" s="20" t="s">
        <v>723</v>
      </c>
      <c r="L1406" s="95" t="str">
        <f>IF(M1406&lt;&gt;"",IF(NOT(ISNA(INDEX(cc!B:B,MATCH(M1406,cc!A:A,0)))),INDEX(cc!B:B,MATCH(M1406,cc!A:A,0)),"0"),"")</f>
        <v>default</v>
      </c>
      <c r="M1406" s="97" t="s">
        <v>13</v>
      </c>
      <c r="N1406" s="28" t="str">
        <f t="shared" si="201"/>
        <v/>
      </c>
      <c r="O1406" s="19" t="str">
        <f t="shared" si="194"/>
        <v>OVC_BCERT (N, DSD_NARRATIVE): Birth Certificate</v>
      </c>
      <c r="P1406" s="19" t="str">
        <f t="shared" si="195"/>
        <v>OVC_BCERT (N, DSD_NARRATIVE): Birth Certificate</v>
      </c>
      <c r="Q1406" s="19" t="str">
        <f t="shared" si="202"/>
        <v>OVC_BCERT (N, DSD_NARRATIVE)</v>
      </c>
      <c r="R1406" s="19" t="str">
        <f t="shared" si="196"/>
        <v>OVC_BCERT_N_DSD_NARRATIVE</v>
      </c>
      <c r="S1406" s="19" t="str">
        <f t="shared" si="197"/>
        <v>OVC_BCERT_N_DSD_NARRATIVE_</v>
      </c>
      <c r="T1406" s="19" t="b">
        <f>NOT(ISNA(VLOOKUP(B1406,dbcodes!A:B,2,FALSE)))</f>
        <v>1</v>
      </c>
      <c r="U1406" s="19" t="str">
        <f>IF(ISNA(VLOOKUP(B1406,dbcodes!A:B,2,FALSE)),des!R834,VLOOKUP(B1406,dbcodes!A:B,2,FALSE))</f>
        <v>OVC_BCERT_N_DSD_NARRATIVE</v>
      </c>
      <c r="V1406" s="20" t="s">
        <v>2347</v>
      </c>
      <c r="W1406" s="107" t="str">
        <f>IF(ISNA(VLOOKUP(C1406,descriptions!A:B,2,FALSE)),des!V834,IF(G1406=" TARGET","Target ","")&amp;VLOOKUP(C1406,descriptions!A:B,2,FALSE))</f>
        <v>Number of clinically undernourished PLHIV that received therapeutic or supplementary food</v>
      </c>
      <c r="X1406" s="20" t="s">
        <v>9</v>
      </c>
      <c r="Y1406" s="20" t="s">
        <v>831</v>
      </c>
      <c r="Z1406" s="20" t="s">
        <v>836</v>
      </c>
      <c r="AA1406" s="20" t="s">
        <v>4121</v>
      </c>
      <c r="AB1406" s="20" t="s">
        <v>755</v>
      </c>
      <c r="AC1406" s="19" t="str">
        <f>IF(AB1406&lt;&gt;"",IF(NOT(ISNA(INDEX(os!A:A,MATCH(AB1406,os!B:B,0)))),INDEX(os!A:A,MATCH(AB1406,os!B:B,0)),"0"),"")</f>
        <v/>
      </c>
      <c r="AD1406" s="20" t="s">
        <v>830</v>
      </c>
      <c r="AH1406" s="93" t="str">
        <f>IF(NOT(ISNA(VLOOKUP(B:B,ResultsTargets!A:A,1,0))),"TRUE","")</f>
        <v/>
      </c>
      <c r="AI1406" s="19" t="str">
        <f>IF(ISNA(VLOOKUP(C1406,dim_techarea!A:B,2,FALSE)),"",VLOOKUP(C1406,dim_techarea!A:B,2,FALSE))</f>
        <v>OVC_BCERT</v>
      </c>
      <c r="AJ1406" s="19" t="str">
        <f>IF(ISNA(VLOOKUP(AI1406,dim_techarea!B:C,2,FALSE)),"",VLOOKUP(AI1406,dim_techarea!B:C,2,FALSE))</f>
        <v>YcAdJKXxDM4</v>
      </c>
      <c r="AK1406" s="19" t="str">
        <f>IF(ISNA(VLOOKUP(TRIM(G1406),dim_targetsresults!A:B,2,FALSE)),"",VLOOKUP(TRIM(G1406),dim_targetsresults!A:C,2,FALSE))</f>
        <v>MER Results</v>
      </c>
      <c r="AL1406" s="19" t="str">
        <f>IF(ISNA(VLOOKUP(AK1406,dim_targetsresults!B:C,2,FALSE)),"",VLOOKUP(AK1406,dim_targetsresults!B:C,2,FALSE))</f>
        <v>Jh0jDM5yQ2E</v>
      </c>
      <c r="AM1406" s="19" t="str">
        <f>IF(ISNA(VLOOKUP(TRIM(D1406),dim_numeratordenominator!A:B,2,FALSE)),"",VLOOKUP(TRIM(D1406),dim_numeratordenominator!A:C,2,FALSE))</f>
        <v>Numerator</v>
      </c>
      <c r="AN1406" s="19" t="str">
        <f>IF(ISNA(VLOOKUP(AM1406,dim_numeratordenominator!B:C,2,FALSE)),"",VLOOKUP(AM1406,dim_numeratordenominator!B:C,2,FALSE))</f>
        <v>Som9NRMQqV7</v>
      </c>
      <c r="AO1406" s="19" t="str">
        <f>IF(ISNA(VLOOKUP(TRIM(E1406),dim_supporttype!A:B,2,FALSE)),"",VLOOKUP(TRIM(E1406),dim_supporttype!A:C,2,FALSE))</f>
        <v>DSD Narratives</v>
      </c>
      <c r="AP1406" s="19" t="str">
        <f>IF(ISNA(VLOOKUP(AO1406,dim_supporttype!B:C,2,FALSE)),"",VLOOKUP(AO1406,dim_supporttype!B:C,2,FALSE))</f>
        <v>ySGf8v2q9Rm</v>
      </c>
      <c r="AQ1406" s="19" t="str">
        <f>IF(ISNA(VLOOKUP(TRIM(F1406),dim_disaggs!A:B,2,FALSE)),"No Disagg",VLOOKUP(TRIM(F1406),dim_disaggs!A:B,2,FALSE))</f>
        <v>No Disagg</v>
      </c>
      <c r="AR1406" s="19" t="str">
        <f>IF(ISNA(VLOOKUP(AQ1406,dim_disaggs!B:C,2,FALSE)),"",VLOOKUP(AQ1406,dim_disaggs!B:C,2,FALSE))</f>
        <v>werJlVT6sf3</v>
      </c>
      <c r="AU1406" s="72" t="s">
        <v>755</v>
      </c>
      <c r="AV1406" s="73" t="s">
        <v>755</v>
      </c>
      <c r="AW1406" s="66" t="s">
        <v>755</v>
      </c>
      <c r="AX1406" s="66" t="s">
        <v>755</v>
      </c>
      <c r="BA1406" s="105" t="str">
        <f t="shared" si="198"/>
        <v/>
      </c>
      <c r="BB1406" s="20" t="str">
        <f t="shared" si="199"/>
        <v/>
      </c>
    </row>
    <row r="1407" spans="1:54" x14ac:dyDescent="0.2">
      <c r="A1407" s="20" t="s">
        <v>95</v>
      </c>
      <c r="B1407" s="20" t="s">
        <v>685</v>
      </c>
      <c r="C1407" s="20" t="s">
        <v>715</v>
      </c>
      <c r="D1407" s="20" t="s">
        <v>164</v>
      </c>
      <c r="E1407" s="20" t="s">
        <v>77</v>
      </c>
      <c r="F1407" s="20" t="s">
        <v>135</v>
      </c>
      <c r="G1407" s="20" t="s">
        <v>20086</v>
      </c>
      <c r="H1407" s="20" t="s">
        <v>135</v>
      </c>
      <c r="I1407" s="19">
        <f t="shared" si="200"/>
        <v>24</v>
      </c>
      <c r="J1407" s="20" t="s">
        <v>755</v>
      </c>
      <c r="K1407" s="20" t="s">
        <v>724</v>
      </c>
      <c r="L1407" s="95" t="str">
        <f>IF(M1407&lt;&gt;"",IF(NOT(ISNA(INDEX(cc!B:B,MATCH(M1407,cc!A:A,0)))),INDEX(cc!B:B,MATCH(M1407,cc!A:A,0)),"0"),"")</f>
        <v>Age (&lt;18-50+, 4) and Sex</v>
      </c>
      <c r="M1407" s="97" t="s">
        <v>765</v>
      </c>
      <c r="N1407" s="28" t="str">
        <f t="shared" si="201"/>
        <v/>
      </c>
      <c r="O1407" s="19" t="str">
        <f t="shared" si="194"/>
        <v>OVC_CP (D, DSD, Age/Sex): Active Beneficiaries</v>
      </c>
      <c r="P1407" s="19" t="str">
        <f t="shared" si="195"/>
        <v>OVC_CP (D, DSD, Age/Sex): Active Beneficiaries</v>
      </c>
      <c r="Q1407" s="19" t="str">
        <f t="shared" si="202"/>
        <v>OVC_CP (D, DSD, Age/Sex)</v>
      </c>
      <c r="R1407" s="19" t="str">
        <f t="shared" si="196"/>
        <v>OVC_CP_D_DSD_Age_Sex</v>
      </c>
      <c r="S1407" s="19" t="str">
        <f t="shared" si="197"/>
        <v>OVC_CP_D_DSD_Age_Sex_</v>
      </c>
      <c r="T1407" s="19" t="b">
        <f>NOT(ISNA(VLOOKUP(B1407,dbcodes!A:B,2,FALSE)))</f>
        <v>1</v>
      </c>
      <c r="U1407" s="19" t="str">
        <f>IF(ISNA(VLOOKUP(B1407,dbcodes!A:B,2,FALSE)),des!R835,VLOOKUP(B1407,dbcodes!A:B,2,FALSE))</f>
        <v>OVC_CP_D_DSD_Age_Sex</v>
      </c>
      <c r="V1407" s="20" t="s">
        <v>2348</v>
      </c>
      <c r="W1407" s="107" t="str">
        <f>IF(ISNA(VLOOKUP(C1407,descriptions!A:B,2,FALSE)),des!V835,IF(G1407=" TARGET","Target ","")&amp;VLOOKUP(C1407,descriptions!A:B,2,FALSE))</f>
        <v>Target number of PLHIV that were nutritionally assessed and found to be clinically undernourished.</v>
      </c>
      <c r="X1407" s="20" t="s">
        <v>4</v>
      </c>
      <c r="Y1407" s="20" t="s">
        <v>831</v>
      </c>
      <c r="Z1407" s="20" t="s">
        <v>836</v>
      </c>
      <c r="AA1407" s="20" t="s">
        <v>102</v>
      </c>
      <c r="AB1407" s="20" t="s">
        <v>755</v>
      </c>
      <c r="AC1407" s="19" t="str">
        <f>IF(AB1407&lt;&gt;"",IF(NOT(ISNA(INDEX(os!A:A,MATCH(AB1407,os!B:B,0)))),INDEX(os!A:A,MATCH(AB1407,os!B:B,0)),"0"),"")</f>
        <v/>
      </c>
      <c r="AD1407" s="20" t="s">
        <v>830</v>
      </c>
      <c r="AH1407" s="93" t="str">
        <f>IF(NOT(ISNA(VLOOKUP(B:B,ResultsTargets!A:A,1,0))),"TRUE","")</f>
        <v/>
      </c>
      <c r="AI1407" s="19" t="str">
        <f>IF(ISNA(VLOOKUP(C1407,dim_techarea!A:B,2,FALSE)),"",VLOOKUP(C1407,dim_techarea!A:B,2,FALSE))</f>
        <v>OVC_CP</v>
      </c>
      <c r="AJ1407" s="19" t="str">
        <f>IF(ISNA(VLOOKUP(AI1407,dim_techarea!B:C,2,FALSE)),"",VLOOKUP(AI1407,dim_techarea!B:C,2,FALSE))</f>
        <v>gKmsrTWExGQ</v>
      </c>
      <c r="AK1407" s="19" t="str">
        <f>IF(ISNA(VLOOKUP(TRIM(G1407),dim_targetsresults!A:B,2,FALSE)),"",VLOOKUP(TRIM(G1407),dim_targetsresults!A:C,2,FALSE))</f>
        <v>MER Results</v>
      </c>
      <c r="AL1407" s="19" t="str">
        <f>IF(ISNA(VLOOKUP(AK1407,dim_targetsresults!B:C,2,FALSE)),"",VLOOKUP(AK1407,dim_targetsresults!B:C,2,FALSE))</f>
        <v>Jh0jDM5yQ2E</v>
      </c>
      <c r="AM1407" s="19" t="str">
        <f>IF(ISNA(VLOOKUP(TRIM(D1407),dim_numeratordenominator!A:B,2,FALSE)),"",VLOOKUP(TRIM(D1407),dim_numeratordenominator!A:C,2,FALSE))</f>
        <v>Denominator</v>
      </c>
      <c r="AN1407" s="19" t="str">
        <f>IF(ISNA(VLOOKUP(AM1407,dim_numeratordenominator!B:C,2,FALSE)),"",VLOOKUP(AM1407,dim_numeratordenominator!B:C,2,FALSE))</f>
        <v>QpNj0nSuEhD</v>
      </c>
      <c r="AO1407" s="19" t="str">
        <f>IF(ISNA(VLOOKUP(TRIM(E1407),dim_supporttype!A:B,2,FALSE)),"",VLOOKUP(TRIM(E1407),dim_supporttype!A:C,2,FALSE))</f>
        <v>DSD</v>
      </c>
      <c r="AP1407" s="19" t="str">
        <f>IF(ISNA(VLOOKUP(AO1407,dim_supporttype!B:C,2,FALSE)),"",VLOOKUP(AO1407,dim_supporttype!B:C,2,FALSE))</f>
        <v>iM13vdNLWKb</v>
      </c>
      <c r="AQ1407" s="19" t="str">
        <f>IF(ISNA(VLOOKUP(TRIM(F1407),dim_disaggs!A:B,2,FALSE)),"No Disagg",VLOOKUP(TRIM(F1407),dim_disaggs!A:B,2,FALSE))</f>
        <v>Age/Sex</v>
      </c>
      <c r="AR1407" s="19" t="str">
        <f>IF(ISNA(VLOOKUP(AQ1407,dim_disaggs!B:C,2,FALSE)),"",VLOOKUP(AQ1407,dim_disaggs!B:C,2,FALSE))</f>
        <v>Qbz6SrpmJ1y</v>
      </c>
      <c r="AU1407" s="72" t="s">
        <v>755</v>
      </c>
      <c r="AV1407" s="73" t="s">
        <v>755</v>
      </c>
      <c r="AW1407" s="66" t="s">
        <v>755</v>
      </c>
      <c r="AX1407" s="66" t="s">
        <v>755</v>
      </c>
      <c r="BA1407" s="105" t="str">
        <f t="shared" si="198"/>
        <v/>
      </c>
      <c r="BB1407" s="20" t="str">
        <f t="shared" si="199"/>
        <v/>
      </c>
    </row>
    <row r="1408" spans="1:54" x14ac:dyDescent="0.2">
      <c r="A1408" s="20" t="s">
        <v>95</v>
      </c>
      <c r="B1408" s="20" t="s">
        <v>684</v>
      </c>
      <c r="C1408" s="20" t="s">
        <v>715</v>
      </c>
      <c r="D1408" s="20" t="s">
        <v>164</v>
      </c>
      <c r="E1408" s="20" t="s">
        <v>77</v>
      </c>
      <c r="G1408" s="20" t="s">
        <v>20086</v>
      </c>
      <c r="I1408" s="19">
        <f t="shared" si="200"/>
        <v>15</v>
      </c>
      <c r="J1408" s="20" t="s">
        <v>755</v>
      </c>
      <c r="K1408" s="20" t="s">
        <v>724</v>
      </c>
      <c r="L1408" s="95" t="str">
        <f>IF(M1408&lt;&gt;"",IF(NOT(ISNA(INDEX(cc!B:B,MATCH(M1408,cc!A:A,0)))),INDEX(cc!B:B,MATCH(M1408,cc!A:A,0)),"0"),"")</f>
        <v>default</v>
      </c>
      <c r="M1408" s="97" t="s">
        <v>13</v>
      </c>
      <c r="N1408" s="28" t="str">
        <f t="shared" si="201"/>
        <v/>
      </c>
      <c r="O1408" s="19" t="str">
        <f t="shared" si="194"/>
        <v>OVC_CP (D, DSD): Active Beneficiaries</v>
      </c>
      <c r="P1408" s="19" t="str">
        <f t="shared" si="195"/>
        <v>OVC_CP (D, DSD): Active Beneficiaries</v>
      </c>
      <c r="Q1408" s="19" t="str">
        <f t="shared" si="202"/>
        <v>OVC_CP (D, DSD)</v>
      </c>
      <c r="R1408" s="19" t="str">
        <f t="shared" si="196"/>
        <v>OVC_CP_D_DSD</v>
      </c>
      <c r="S1408" s="19" t="str">
        <f t="shared" si="197"/>
        <v>OVC_CP_D_DSD_</v>
      </c>
      <c r="T1408" s="19" t="b">
        <f>NOT(ISNA(VLOOKUP(B1408,dbcodes!A:B,2,FALSE)))</f>
        <v>1</v>
      </c>
      <c r="U1408" s="19" t="str">
        <f>IF(ISNA(VLOOKUP(B1408,dbcodes!A:B,2,FALSE)),des!R836,VLOOKUP(B1408,dbcodes!A:B,2,FALSE))</f>
        <v>OVC_CP_D_DSD</v>
      </c>
      <c r="V1408" s="20" t="s">
        <v>2348</v>
      </c>
      <c r="W1408" s="107" t="str">
        <f>IF(ISNA(VLOOKUP(C1408,descriptions!A:B,2,FALSE)),des!V836,IF(G1408=" TARGET","Target ","")&amp;VLOOKUP(C1408,descriptions!A:B,2,FALSE))</f>
        <v>Target number of PLHIV that were nutritionally assessed and found to be clinically undernourished.</v>
      </c>
      <c r="X1408" s="20" t="s">
        <v>4</v>
      </c>
      <c r="Y1408" s="20" t="s">
        <v>831</v>
      </c>
      <c r="Z1408" s="20" t="s">
        <v>836</v>
      </c>
      <c r="AA1408" s="20" t="s">
        <v>102</v>
      </c>
      <c r="AB1408" s="20" t="s">
        <v>755</v>
      </c>
      <c r="AC1408" s="19" t="str">
        <f>IF(AB1408&lt;&gt;"",IF(NOT(ISNA(INDEX(os!A:A,MATCH(AB1408,os!B:B,0)))),INDEX(os!A:A,MATCH(AB1408,os!B:B,0)),"0"),"")</f>
        <v/>
      </c>
      <c r="AD1408" s="20" t="s">
        <v>830</v>
      </c>
      <c r="AH1408" s="93" t="str">
        <f>IF(NOT(ISNA(VLOOKUP(B:B,ResultsTargets!A:A,1,0))),"TRUE","")</f>
        <v/>
      </c>
      <c r="AI1408" s="19" t="str">
        <f>IF(ISNA(VLOOKUP(C1408,dim_techarea!A:B,2,FALSE)),"",VLOOKUP(C1408,dim_techarea!A:B,2,FALSE))</f>
        <v>OVC_CP</v>
      </c>
      <c r="AJ1408" s="19" t="str">
        <f>IF(ISNA(VLOOKUP(AI1408,dim_techarea!B:C,2,FALSE)),"",VLOOKUP(AI1408,dim_techarea!B:C,2,FALSE))</f>
        <v>gKmsrTWExGQ</v>
      </c>
      <c r="AK1408" s="19" t="str">
        <f>IF(ISNA(VLOOKUP(TRIM(G1408),dim_targetsresults!A:B,2,FALSE)),"",VLOOKUP(TRIM(G1408),dim_targetsresults!A:C,2,FALSE))</f>
        <v>MER Results</v>
      </c>
      <c r="AL1408" s="19" t="str">
        <f>IF(ISNA(VLOOKUP(AK1408,dim_targetsresults!B:C,2,FALSE)),"",VLOOKUP(AK1408,dim_targetsresults!B:C,2,FALSE))</f>
        <v>Jh0jDM5yQ2E</v>
      </c>
      <c r="AM1408" s="19" t="str">
        <f>IF(ISNA(VLOOKUP(TRIM(D1408),dim_numeratordenominator!A:B,2,FALSE)),"",VLOOKUP(TRIM(D1408),dim_numeratordenominator!A:C,2,FALSE))</f>
        <v>Denominator</v>
      </c>
      <c r="AN1408" s="19" t="str">
        <f>IF(ISNA(VLOOKUP(AM1408,dim_numeratordenominator!B:C,2,FALSE)),"",VLOOKUP(AM1408,dim_numeratordenominator!B:C,2,FALSE))</f>
        <v>QpNj0nSuEhD</v>
      </c>
      <c r="AO1408" s="19" t="str">
        <f>IF(ISNA(VLOOKUP(TRIM(E1408),dim_supporttype!A:B,2,FALSE)),"",VLOOKUP(TRIM(E1408),dim_supporttype!A:C,2,FALSE))</f>
        <v>DSD</v>
      </c>
      <c r="AP1408" s="19" t="str">
        <f>IF(ISNA(VLOOKUP(AO1408,dim_supporttype!B:C,2,FALSE)),"",VLOOKUP(AO1408,dim_supporttype!B:C,2,FALSE))</f>
        <v>iM13vdNLWKb</v>
      </c>
      <c r="AQ1408" s="19" t="str">
        <f>IF(ISNA(VLOOKUP(TRIM(F1408),dim_disaggs!A:B,2,FALSE)),"No Disagg",VLOOKUP(TRIM(F1408),dim_disaggs!A:B,2,FALSE))</f>
        <v>No Disagg</v>
      </c>
      <c r="AR1408" s="19" t="str">
        <f>IF(ISNA(VLOOKUP(AQ1408,dim_disaggs!B:C,2,FALSE)),"",VLOOKUP(AQ1408,dim_disaggs!B:C,2,FALSE))</f>
        <v>werJlVT6sf3</v>
      </c>
      <c r="AU1408" s="72" t="s">
        <v>755</v>
      </c>
      <c r="AV1408" s="73" t="s">
        <v>755</v>
      </c>
      <c r="AW1408" s="66" t="s">
        <v>755</v>
      </c>
      <c r="AX1408" s="66" t="s">
        <v>755</v>
      </c>
      <c r="BA1408" s="105" t="str">
        <f t="shared" si="198"/>
        <v/>
      </c>
      <c r="BB1408" s="20" t="str">
        <f t="shared" si="199"/>
        <v/>
      </c>
    </row>
    <row r="1409" spans="1:68" x14ac:dyDescent="0.2">
      <c r="A1409" s="20" t="s">
        <v>95</v>
      </c>
      <c r="B1409" s="20" t="s">
        <v>683</v>
      </c>
      <c r="C1409" s="20" t="s">
        <v>715</v>
      </c>
      <c r="D1409" s="20" t="s">
        <v>1</v>
      </c>
      <c r="E1409" s="20" t="s">
        <v>77</v>
      </c>
      <c r="F1409" s="20" t="s">
        <v>135</v>
      </c>
      <c r="G1409" s="20" t="s">
        <v>20086</v>
      </c>
      <c r="H1409" s="20" t="s">
        <v>135</v>
      </c>
      <c r="I1409" s="19">
        <f t="shared" si="200"/>
        <v>24</v>
      </c>
      <c r="J1409" s="20" t="s">
        <v>755</v>
      </c>
      <c r="K1409" s="20" t="s">
        <v>725</v>
      </c>
      <c r="L1409" s="95" t="str">
        <f>IF(M1409&lt;&gt;"",IF(NOT(ISNA(INDEX(cc!B:B,MATCH(M1409,cc!A:A,0)))),INDEX(cc!B:B,MATCH(M1409,cc!A:A,0)),"0"),"")</f>
        <v>Age (&lt;18-50+, 4) and Sex</v>
      </c>
      <c r="M1409" s="97" t="s">
        <v>765</v>
      </c>
      <c r="N1409" s="28" t="str">
        <f t="shared" si="201"/>
        <v/>
      </c>
      <c r="O1409" s="19" t="str">
        <f t="shared" si="194"/>
        <v>OVC_CP (N, DSD, Age/Sex): Harsh Punishment Appropriate</v>
      </c>
      <c r="P1409" s="19" t="str">
        <f t="shared" si="195"/>
        <v>OVC_CP (N, DSD, Age/Sex): Harsh Punishment Appropriate</v>
      </c>
      <c r="Q1409" s="19" t="str">
        <f t="shared" si="202"/>
        <v>OVC_CP (N, DSD, Age/Sex)</v>
      </c>
      <c r="R1409" s="19" t="str">
        <f t="shared" si="196"/>
        <v>OVC_CP_N_DSD_Age_Sex</v>
      </c>
      <c r="S1409" s="19" t="str">
        <f t="shared" si="197"/>
        <v>OVC_CP_N_DSD_Age_Sex_</v>
      </c>
      <c r="T1409" s="19" t="b">
        <f>NOT(ISNA(VLOOKUP(B1409,dbcodes!A:B,2,FALSE)))</f>
        <v>1</v>
      </c>
      <c r="U1409" s="19" t="str">
        <f>IF(ISNA(VLOOKUP(B1409,dbcodes!A:B,2,FALSE)),des!R837,VLOOKUP(B1409,dbcodes!A:B,2,FALSE))</f>
        <v>OVC_CP_N_DSD_Age_Sex</v>
      </c>
      <c r="V1409" s="20" t="s">
        <v>758</v>
      </c>
      <c r="W1409" s="107" t="str">
        <f>IF(ISNA(VLOOKUP(C1409,descriptions!A:B,2,FALSE)),des!V837,IF(G1409=" TARGET","Target ","")&amp;VLOOKUP(C1409,descriptions!A:B,2,FALSE))</f>
        <v>Target number of clinically undernourished PLHIV that received therapeutic or supplementary food</v>
      </c>
      <c r="X1409" s="20" t="s">
        <v>4</v>
      </c>
      <c r="Y1409" s="20" t="s">
        <v>831</v>
      </c>
      <c r="Z1409" s="20" t="s">
        <v>836</v>
      </c>
      <c r="AA1409" s="20" t="s">
        <v>102</v>
      </c>
      <c r="AB1409" s="20" t="s">
        <v>755</v>
      </c>
      <c r="AC1409" s="19" t="str">
        <f>IF(AB1409&lt;&gt;"",IF(NOT(ISNA(INDEX(os!A:A,MATCH(AB1409,os!B:B,0)))),INDEX(os!A:A,MATCH(AB1409,os!B:B,0)),"0"),"")</f>
        <v/>
      </c>
      <c r="AD1409" s="20" t="s">
        <v>830</v>
      </c>
      <c r="AH1409" s="93" t="str">
        <f>IF(NOT(ISNA(VLOOKUP(B:B,ResultsTargets!A:A,1,0))),"TRUE","")</f>
        <v/>
      </c>
      <c r="AI1409" s="19" t="str">
        <f>IF(ISNA(VLOOKUP(C1409,dim_techarea!A:B,2,FALSE)),"",VLOOKUP(C1409,dim_techarea!A:B,2,FALSE))</f>
        <v>OVC_CP</v>
      </c>
      <c r="AJ1409" s="19" t="str">
        <f>IF(ISNA(VLOOKUP(AI1409,dim_techarea!B:C,2,FALSE)),"",VLOOKUP(AI1409,dim_techarea!B:C,2,FALSE))</f>
        <v>gKmsrTWExGQ</v>
      </c>
      <c r="AK1409" s="19" t="str">
        <f>IF(ISNA(VLOOKUP(TRIM(G1409),dim_targetsresults!A:B,2,FALSE)),"",VLOOKUP(TRIM(G1409),dim_targetsresults!A:C,2,FALSE))</f>
        <v>MER Results</v>
      </c>
      <c r="AL1409" s="19" t="str">
        <f>IF(ISNA(VLOOKUP(AK1409,dim_targetsresults!B:C,2,FALSE)),"",VLOOKUP(AK1409,dim_targetsresults!B:C,2,FALSE))</f>
        <v>Jh0jDM5yQ2E</v>
      </c>
      <c r="AM1409" s="19" t="str">
        <f>IF(ISNA(VLOOKUP(TRIM(D1409),dim_numeratordenominator!A:B,2,FALSE)),"",VLOOKUP(TRIM(D1409),dim_numeratordenominator!A:C,2,FALSE))</f>
        <v>Numerator</v>
      </c>
      <c r="AN1409" s="19" t="str">
        <f>IF(ISNA(VLOOKUP(AM1409,dim_numeratordenominator!B:C,2,FALSE)),"",VLOOKUP(AM1409,dim_numeratordenominator!B:C,2,FALSE))</f>
        <v>Som9NRMQqV7</v>
      </c>
      <c r="AO1409" s="19" t="str">
        <f>IF(ISNA(VLOOKUP(TRIM(E1409),dim_supporttype!A:B,2,FALSE)),"",VLOOKUP(TRIM(E1409),dim_supporttype!A:C,2,FALSE))</f>
        <v>DSD</v>
      </c>
      <c r="AP1409" s="19" t="str">
        <f>IF(ISNA(VLOOKUP(AO1409,dim_supporttype!B:C,2,FALSE)),"",VLOOKUP(AO1409,dim_supporttype!B:C,2,FALSE))</f>
        <v>iM13vdNLWKb</v>
      </c>
      <c r="AQ1409" s="19" t="str">
        <f>IF(ISNA(VLOOKUP(TRIM(F1409),dim_disaggs!A:B,2,FALSE)),"No Disagg",VLOOKUP(TRIM(F1409),dim_disaggs!A:B,2,FALSE))</f>
        <v>Age/Sex</v>
      </c>
      <c r="AR1409" s="19" t="str">
        <f>IF(ISNA(VLOOKUP(AQ1409,dim_disaggs!B:C,2,FALSE)),"",VLOOKUP(AQ1409,dim_disaggs!B:C,2,FALSE))</f>
        <v>Qbz6SrpmJ1y</v>
      </c>
      <c r="AU1409" s="72" t="s">
        <v>755</v>
      </c>
      <c r="AV1409" s="73" t="s">
        <v>755</v>
      </c>
      <c r="AW1409" s="66" t="s">
        <v>755</v>
      </c>
      <c r="AX1409" s="66" t="s">
        <v>755</v>
      </c>
      <c r="BA1409" s="105" t="str">
        <f t="shared" si="198"/>
        <v/>
      </c>
      <c r="BB1409" s="20" t="str">
        <f t="shared" si="199"/>
        <v/>
      </c>
    </row>
    <row r="1410" spans="1:68" x14ac:dyDescent="0.2">
      <c r="A1410" s="20" t="s">
        <v>95</v>
      </c>
      <c r="B1410" s="20" t="s">
        <v>682</v>
      </c>
      <c r="C1410" s="20" t="s">
        <v>715</v>
      </c>
      <c r="D1410" s="20" t="s">
        <v>1</v>
      </c>
      <c r="E1410" s="20" t="s">
        <v>77</v>
      </c>
      <c r="G1410" s="20" t="s">
        <v>20086</v>
      </c>
      <c r="I1410" s="19">
        <f t="shared" si="200"/>
        <v>15</v>
      </c>
      <c r="J1410" s="20" t="s">
        <v>755</v>
      </c>
      <c r="K1410" s="20" t="s">
        <v>725</v>
      </c>
      <c r="L1410" s="95" t="str">
        <f>IF(M1410&lt;&gt;"",IF(NOT(ISNA(INDEX(cc!B:B,MATCH(M1410,cc!A:A,0)))),INDEX(cc!B:B,MATCH(M1410,cc!A:A,0)),"0"),"")</f>
        <v>default</v>
      </c>
      <c r="M1410" s="97" t="s">
        <v>13</v>
      </c>
      <c r="N1410" s="28" t="str">
        <f t="shared" si="201"/>
        <v/>
      </c>
      <c r="O1410" s="19" t="str">
        <f t="shared" ref="O1410:O1473" si="203">CONCATENATE(C1410, " (",_xlfn.TEXTJOIN(", ",TRUE,D1410,E1410,F1410),")",N1410,J1410,": ",K1410)</f>
        <v>OVC_CP (N, DSD): Harsh Punishment Appropriate</v>
      </c>
      <c r="P1410" s="19" t="str">
        <f t="shared" ref="P1410:P1473" si="204">IF(RIGHT(O1410,1)=":",LEFT(O1410,LEN(O1410)-1),O1410)</f>
        <v>OVC_CP (N, DSD): Harsh Punishment Appropriate</v>
      </c>
      <c r="Q1410" s="19" t="str">
        <f t="shared" si="202"/>
        <v>OVC_CP (N, DSD)</v>
      </c>
      <c r="R1410" s="19" t="str">
        <f t="shared" ref="R1410:R1473" si="205">IF(RIGHT(S1410,1)="_",LEFT(S1410,LEN(S1410)-1),S1410)</f>
        <v>OVC_CP_N_DSD</v>
      </c>
      <c r="S1410" s="19" t="str">
        <f t="shared" ref="S1410:S1473" si="206">SUBSTITUTE(SUBSTITUTE(SUBSTITUTE(SUBSTITUTE(SUBSTITUTE(SUBSTITUTE(SUBSTITUTE(SUBSTITUTE(SUBSTITUTE(Q1410,"&amp;","and"),"&lt;","lt"),"&gt;","gt"),"(","_"),")","_"),"/","_")," ","_"),",","_"),"__","_")</f>
        <v>OVC_CP_N_DSD_</v>
      </c>
      <c r="T1410" s="19" t="b">
        <f>NOT(ISNA(VLOOKUP(B1410,dbcodes!A:B,2,FALSE)))</f>
        <v>1</v>
      </c>
      <c r="U1410" s="19" t="str">
        <f>IF(ISNA(VLOOKUP(B1410,dbcodes!A:B,2,FALSE)),des!R838,VLOOKUP(B1410,dbcodes!A:B,2,FALSE))</f>
        <v>OVC_CP_N_DSD</v>
      </c>
      <c r="V1410" s="20" t="s">
        <v>758</v>
      </c>
      <c r="W1410" s="107" t="str">
        <f>IF(ISNA(VLOOKUP(C1410,descriptions!A:B,2,FALSE)),des!V838,IF(G1410=" TARGET","Target ","")&amp;VLOOKUP(C1410,descriptions!A:B,2,FALSE))</f>
        <v>Target number of clinically undernourished PLHIV that received therapeutic or supplementary food</v>
      </c>
      <c r="X1410" s="20" t="s">
        <v>4</v>
      </c>
      <c r="Y1410" s="20" t="s">
        <v>831</v>
      </c>
      <c r="Z1410" s="20" t="s">
        <v>836</v>
      </c>
      <c r="AA1410" s="20" t="s">
        <v>102</v>
      </c>
      <c r="AB1410" s="20" t="s">
        <v>755</v>
      </c>
      <c r="AC1410" s="19" t="str">
        <f>IF(AB1410&lt;&gt;"",IF(NOT(ISNA(INDEX(os!A:A,MATCH(AB1410,os!B:B,0)))),INDEX(os!A:A,MATCH(AB1410,os!B:B,0)),"0"),"")</f>
        <v/>
      </c>
      <c r="AD1410" s="20" t="s">
        <v>830</v>
      </c>
      <c r="AH1410" s="93" t="str">
        <f>IF(NOT(ISNA(VLOOKUP(B:B,ResultsTargets!A:A,1,0))),"TRUE","")</f>
        <v/>
      </c>
      <c r="AI1410" s="19" t="str">
        <f>IF(ISNA(VLOOKUP(C1410,dim_techarea!A:B,2,FALSE)),"",VLOOKUP(C1410,dim_techarea!A:B,2,FALSE))</f>
        <v>OVC_CP</v>
      </c>
      <c r="AJ1410" s="19" t="str">
        <f>IF(ISNA(VLOOKUP(AI1410,dim_techarea!B:C,2,FALSE)),"",VLOOKUP(AI1410,dim_techarea!B:C,2,FALSE))</f>
        <v>gKmsrTWExGQ</v>
      </c>
      <c r="AK1410" s="19" t="str">
        <f>IF(ISNA(VLOOKUP(TRIM(G1410),dim_targetsresults!A:B,2,FALSE)),"",VLOOKUP(TRIM(G1410),dim_targetsresults!A:C,2,FALSE))</f>
        <v>MER Results</v>
      </c>
      <c r="AL1410" s="19" t="str">
        <f>IF(ISNA(VLOOKUP(AK1410,dim_targetsresults!B:C,2,FALSE)),"",VLOOKUP(AK1410,dim_targetsresults!B:C,2,FALSE))</f>
        <v>Jh0jDM5yQ2E</v>
      </c>
      <c r="AM1410" s="19" t="str">
        <f>IF(ISNA(VLOOKUP(TRIM(D1410),dim_numeratordenominator!A:B,2,FALSE)),"",VLOOKUP(TRIM(D1410),dim_numeratordenominator!A:C,2,FALSE))</f>
        <v>Numerator</v>
      </c>
      <c r="AN1410" s="19" t="str">
        <f>IF(ISNA(VLOOKUP(AM1410,dim_numeratordenominator!B:C,2,FALSE)),"",VLOOKUP(AM1410,dim_numeratordenominator!B:C,2,FALSE))</f>
        <v>Som9NRMQqV7</v>
      </c>
      <c r="AO1410" s="19" t="str">
        <f>IF(ISNA(VLOOKUP(TRIM(E1410),dim_supporttype!A:B,2,FALSE)),"",VLOOKUP(TRIM(E1410),dim_supporttype!A:C,2,FALSE))</f>
        <v>DSD</v>
      </c>
      <c r="AP1410" s="19" t="str">
        <f>IF(ISNA(VLOOKUP(AO1410,dim_supporttype!B:C,2,FALSE)),"",VLOOKUP(AO1410,dim_supporttype!B:C,2,FALSE))</f>
        <v>iM13vdNLWKb</v>
      </c>
      <c r="AQ1410" s="19" t="str">
        <f>IF(ISNA(VLOOKUP(TRIM(F1410),dim_disaggs!A:B,2,FALSE)),"No Disagg",VLOOKUP(TRIM(F1410),dim_disaggs!A:B,2,FALSE))</f>
        <v>No Disagg</v>
      </c>
      <c r="AR1410" s="19" t="str">
        <f>IF(ISNA(VLOOKUP(AQ1410,dim_disaggs!B:C,2,FALSE)),"",VLOOKUP(AQ1410,dim_disaggs!B:C,2,FALSE))</f>
        <v>werJlVT6sf3</v>
      </c>
      <c r="AU1410" s="72" t="s">
        <v>755</v>
      </c>
      <c r="AV1410" s="73" t="s">
        <v>755</v>
      </c>
      <c r="AW1410" s="66" t="s">
        <v>755</v>
      </c>
      <c r="AX1410" s="66" t="s">
        <v>755</v>
      </c>
      <c r="BA1410" s="105" t="str">
        <f t="shared" ref="BA1410:BA1473" si="207">IF(OR(
IF(RIGHT(LEFT(BC1410,11),1)="N",TRUE,FALSE),IF(RIGHT(LEFT(BE1410,11),1)="N",TRUE,FALSE),IF(RIGHT(LEFT(BG1410,11),1)="N",TRUE,FALSE),IF(RIGHT(LEFT(BI1410,11),1)="N",TRUE,FALSE),IF(RIGHT(LEFT(BK1410,11),1)="N",TRUE,FALSE),IF(RIGHT(LEFT(BM1410,11),1)="N",TRUE,FALSE),IF(RIGHT(LEFT(BO1410,11),1)="N",TRUE,FALSE)
),"Top Level Numerator",
IF(OR(
IF(RIGHT(LEFT(BC1410,11),1)="D",TRUE,FALSE),IF(RIGHT(LEFT(BE1410,11),1)="D",TRUE,FALSE),IF(RIGHT(LEFT(BG1410,11),1)="D",TRUE,FALSE),IF(RIGHT(LEFT(BI1410,11),1)="D",TRUE,FALSE),IF(RIGHT(LEFT(BK1410,11),1)="D",TRUE,FALSE),IF(RIGHT(LEFT(BM1410,11),1)="D",TRUE,FALSE),IF(RIGHT(LEFT(BO1410,11),1)="D",TRUE,FALSE)
),"Top Level Denominator","")
)</f>
        <v/>
      </c>
      <c r="BB1410" s="20" t="str">
        <f t="shared" ref="BB1410:BB1473" si="208">IF(OR(
IF(RIGHT(LEFT(BC1410,11),1)="N",TRUE,FALSE),IF(RIGHT(LEFT(BE1410,11),1)="N",TRUE,FALSE),IF(RIGHT(LEFT(BG1410,11),1)="N",TRUE,FALSE),IF(RIGHT(LEFT(BI1410,11),1)="N",TRUE,FALSE),IF(RIGHT(LEFT(BK1410,11),1)="N",TRUE,FALSE),IF(RIGHT(LEFT(BM1410,11),1)="N",TRUE,FALSE),IF(RIGHT(LEFT(BO1410,11),1)="N",TRUE,FALSE)
),"PE5QVF0w4xj",
IF(OR(
IF(RIGHT(LEFT(BC1410,11),1)="D",TRUE,FALSE),IF(RIGHT(LEFT(BE1410,11),1)="D",TRUE,FALSE),IF(RIGHT(LEFT(BG1410,11),1)="D",TRUE,FALSE),IF(RIGHT(LEFT(BI1410,11),1)="D",TRUE,FALSE),IF(RIGHT(LEFT(BK1410,11),1)="D",TRUE,FALSE),IF(RIGHT(LEFT(BM1410,11),1)="D",TRUE,FALSE),IF(RIGHT(LEFT(BO1410,11),1)="D",TRUE,FALSE)
),"Azqe383ljKu","")
)</f>
        <v/>
      </c>
    </row>
    <row r="1411" spans="1:68" x14ac:dyDescent="0.2">
      <c r="A1411" s="20" t="s">
        <v>95</v>
      </c>
      <c r="B1411" s="20" t="s">
        <v>777</v>
      </c>
      <c r="C1411" s="20" t="s">
        <v>715</v>
      </c>
      <c r="D1411" s="20" t="s">
        <v>1</v>
      </c>
      <c r="E1411" s="20" t="s">
        <v>264</v>
      </c>
      <c r="G1411" s="20" t="s">
        <v>20086</v>
      </c>
      <c r="I1411" s="19">
        <f t="shared" si="200"/>
        <v>25</v>
      </c>
      <c r="J1411" s="20" t="s">
        <v>755</v>
      </c>
      <c r="K1411" s="20" t="s">
        <v>725</v>
      </c>
      <c r="L1411" s="95" t="str">
        <f>IF(M1411&lt;&gt;"",IF(NOT(ISNA(INDEX(cc!B:B,MATCH(M1411,cc!A:A,0)))),INDEX(cc!B:B,MATCH(M1411,cc!A:A,0)),"0"),"")</f>
        <v>default</v>
      </c>
      <c r="M1411" s="97" t="s">
        <v>13</v>
      </c>
      <c r="N1411" s="28" t="str">
        <f t="shared" si="201"/>
        <v/>
      </c>
      <c r="O1411" s="19" t="str">
        <f t="shared" si="203"/>
        <v>OVC_CP (N, DSD_NARRATIVE): Harsh Punishment Appropriate</v>
      </c>
      <c r="P1411" s="19" t="str">
        <f t="shared" si="204"/>
        <v>OVC_CP (N, DSD_NARRATIVE): Harsh Punishment Appropriate</v>
      </c>
      <c r="Q1411" s="19" t="str">
        <f t="shared" si="202"/>
        <v>OVC_CP (N, DSD_NARRATIVE)</v>
      </c>
      <c r="R1411" s="19" t="str">
        <f t="shared" si="205"/>
        <v>OVC_CP_N_DSD_NARRATIVE</v>
      </c>
      <c r="S1411" s="19" t="str">
        <f t="shared" si="206"/>
        <v>OVC_CP_N_DSD_NARRATIVE_</v>
      </c>
      <c r="T1411" s="19" t="b">
        <f>NOT(ISNA(VLOOKUP(B1411,dbcodes!A:B,2,FALSE)))</f>
        <v>1</v>
      </c>
      <c r="U1411" s="19" t="str">
        <f>IF(ISNA(VLOOKUP(B1411,dbcodes!A:B,2,FALSE)),des!R839,VLOOKUP(B1411,dbcodes!A:B,2,FALSE))</f>
        <v>OVC_CP_N_DSD_NARRATIVE</v>
      </c>
      <c r="V1411" s="20" t="s">
        <v>758</v>
      </c>
      <c r="W1411" s="107" t="str">
        <f>IF(ISNA(VLOOKUP(C1411,descriptions!A:B,2,FALSE)),des!V839,IF(G1411=" TARGET","Target ","")&amp;VLOOKUP(C1411,descriptions!A:B,2,FALSE))</f>
        <v>Target number of clinically undernourished PLHIV that received therapeutic or supplementary food</v>
      </c>
      <c r="X1411" s="20" t="s">
        <v>9</v>
      </c>
      <c r="Y1411" s="20" t="s">
        <v>831</v>
      </c>
      <c r="Z1411" s="20" t="s">
        <v>836</v>
      </c>
      <c r="AA1411" s="20" t="s">
        <v>4121</v>
      </c>
      <c r="AB1411" s="20" t="s">
        <v>755</v>
      </c>
      <c r="AC1411" s="19" t="str">
        <f>IF(AB1411&lt;&gt;"",IF(NOT(ISNA(INDEX(os!A:A,MATCH(AB1411,os!B:B,0)))),INDEX(os!A:A,MATCH(AB1411,os!B:B,0)),"0"),"")</f>
        <v/>
      </c>
      <c r="AD1411" s="20" t="s">
        <v>830</v>
      </c>
      <c r="AH1411" s="93" t="str">
        <f>IF(NOT(ISNA(VLOOKUP(B:B,ResultsTargets!A:A,1,0))),"TRUE","")</f>
        <v/>
      </c>
      <c r="AI1411" s="19" t="str">
        <f>IF(ISNA(VLOOKUP(C1411,dim_techarea!A:B,2,FALSE)),"",VLOOKUP(C1411,dim_techarea!A:B,2,FALSE))</f>
        <v>OVC_CP</v>
      </c>
      <c r="AJ1411" s="19" t="str">
        <f>IF(ISNA(VLOOKUP(AI1411,dim_techarea!B:C,2,FALSE)),"",VLOOKUP(AI1411,dim_techarea!B:C,2,FALSE))</f>
        <v>gKmsrTWExGQ</v>
      </c>
      <c r="AK1411" s="19" t="str">
        <f>IF(ISNA(VLOOKUP(TRIM(G1411),dim_targetsresults!A:B,2,FALSE)),"",VLOOKUP(TRIM(G1411),dim_targetsresults!A:C,2,FALSE))</f>
        <v>MER Results</v>
      </c>
      <c r="AL1411" s="19" t="str">
        <f>IF(ISNA(VLOOKUP(AK1411,dim_targetsresults!B:C,2,FALSE)),"",VLOOKUP(AK1411,dim_targetsresults!B:C,2,FALSE))</f>
        <v>Jh0jDM5yQ2E</v>
      </c>
      <c r="AM1411" s="19" t="str">
        <f>IF(ISNA(VLOOKUP(TRIM(D1411),dim_numeratordenominator!A:B,2,FALSE)),"",VLOOKUP(TRIM(D1411),dim_numeratordenominator!A:C,2,FALSE))</f>
        <v>Numerator</v>
      </c>
      <c r="AN1411" s="19" t="str">
        <f>IF(ISNA(VLOOKUP(AM1411,dim_numeratordenominator!B:C,2,FALSE)),"",VLOOKUP(AM1411,dim_numeratordenominator!B:C,2,FALSE))</f>
        <v>Som9NRMQqV7</v>
      </c>
      <c r="AO1411" s="19" t="str">
        <f>IF(ISNA(VLOOKUP(TRIM(E1411),dim_supporttype!A:B,2,FALSE)),"",VLOOKUP(TRIM(E1411),dim_supporttype!A:C,2,FALSE))</f>
        <v>DSD Narratives</v>
      </c>
      <c r="AP1411" s="19" t="str">
        <f>IF(ISNA(VLOOKUP(AO1411,dim_supporttype!B:C,2,FALSE)),"",VLOOKUP(AO1411,dim_supporttype!B:C,2,FALSE))</f>
        <v>ySGf8v2q9Rm</v>
      </c>
      <c r="AQ1411" s="19" t="str">
        <f>IF(ISNA(VLOOKUP(TRIM(F1411),dim_disaggs!A:B,2,FALSE)),"No Disagg",VLOOKUP(TRIM(F1411),dim_disaggs!A:B,2,FALSE))</f>
        <v>No Disagg</v>
      </c>
      <c r="AR1411" s="19" t="str">
        <f>IF(ISNA(VLOOKUP(AQ1411,dim_disaggs!B:C,2,FALSE)),"",VLOOKUP(AQ1411,dim_disaggs!B:C,2,FALSE))</f>
        <v>werJlVT6sf3</v>
      </c>
      <c r="AU1411" s="72" t="s">
        <v>755</v>
      </c>
      <c r="AV1411" s="73" t="s">
        <v>755</v>
      </c>
      <c r="AW1411" s="66" t="s">
        <v>755</v>
      </c>
      <c r="AX1411" s="66" t="s">
        <v>755</v>
      </c>
      <c r="BA1411" s="105" t="str">
        <f t="shared" si="207"/>
        <v/>
      </c>
      <c r="BB1411" s="20" t="str">
        <f t="shared" si="208"/>
        <v/>
      </c>
    </row>
    <row r="1412" spans="1:68" x14ac:dyDescent="0.2">
      <c r="A1412" s="20" t="s">
        <v>95</v>
      </c>
      <c r="B1412" s="20" t="s">
        <v>689</v>
      </c>
      <c r="C1412" s="20" t="s">
        <v>716</v>
      </c>
      <c r="D1412" s="20" t="s">
        <v>164</v>
      </c>
      <c r="E1412" s="20" t="s">
        <v>77</v>
      </c>
      <c r="F1412" s="20" t="s">
        <v>135</v>
      </c>
      <c r="G1412" s="20" t="s">
        <v>20086</v>
      </c>
      <c r="H1412" s="20" t="s">
        <v>135</v>
      </c>
      <c r="I1412" s="19">
        <f t="shared" si="200"/>
        <v>27</v>
      </c>
      <c r="J1412" s="20" t="s">
        <v>755</v>
      </c>
      <c r="K1412" s="20" t="s">
        <v>724</v>
      </c>
      <c r="L1412" s="95" t="str">
        <f>IF(M1412&lt;&gt;"",IF(NOT(ISNA(INDEX(cc!B:B,MATCH(M1412,cc!A:A,0)))),INDEX(cc!B:B,MATCH(M1412,cc!A:A,0)),"0"),"")</f>
        <v>Age (0-17, 5) and Sex</v>
      </c>
      <c r="M1412" s="97" t="s">
        <v>763</v>
      </c>
      <c r="N1412" s="28" t="str">
        <f t="shared" si="201"/>
        <v/>
      </c>
      <c r="O1412" s="19" t="str">
        <f t="shared" si="203"/>
        <v>OVC_HIVST (D, DSD, Age/Sex): Active Beneficiaries</v>
      </c>
      <c r="P1412" s="19" t="str">
        <f t="shared" si="204"/>
        <v>OVC_HIVST (D, DSD, Age/Sex): Active Beneficiaries</v>
      </c>
      <c r="Q1412" s="19" t="str">
        <f t="shared" si="202"/>
        <v>OVC_HIVST (D, DSD, Age/Sex)</v>
      </c>
      <c r="R1412" s="19" t="str">
        <f t="shared" si="205"/>
        <v>OVC_HIVST_D_DSD_Age_Sex</v>
      </c>
      <c r="S1412" s="19" t="str">
        <f t="shared" si="206"/>
        <v>OVC_HIVST_D_DSD_Age_Sex_</v>
      </c>
      <c r="T1412" s="19" t="b">
        <f>NOT(ISNA(VLOOKUP(B1412,dbcodes!A:B,2,FALSE)))</f>
        <v>1</v>
      </c>
      <c r="U1412" s="19" t="str">
        <f>IF(ISNA(VLOOKUP(B1412,dbcodes!A:B,2,FALSE)),des!R840,VLOOKUP(B1412,dbcodes!A:B,2,FALSE))</f>
        <v>OVC_HIVST_D_DSD_Age_Sex</v>
      </c>
      <c r="V1412" s="20" t="s">
        <v>757</v>
      </c>
      <c r="W1412" s="107" t="str">
        <f>IF(ISNA(VLOOKUP(C1412,descriptions!A:B,2,FALSE)),des!V840,IF(G1412=" TARGET","Target ","")&amp;VLOOKUP(C1412,descriptions!A:B,2,FALSE))</f>
        <v>Target number of clinically undernourished PLHIV that received therapeutic or supplementary food</v>
      </c>
      <c r="X1412" s="20" t="s">
        <v>4</v>
      </c>
      <c r="Y1412" s="20" t="s">
        <v>831</v>
      </c>
      <c r="Z1412" s="20" t="s">
        <v>836</v>
      </c>
      <c r="AA1412" s="20" t="s">
        <v>102</v>
      </c>
      <c r="AB1412" s="20" t="s">
        <v>755</v>
      </c>
      <c r="AC1412" s="19" t="str">
        <f>IF(AB1412&lt;&gt;"",IF(NOT(ISNA(INDEX(os!A:A,MATCH(AB1412,os!B:B,0)))),INDEX(os!A:A,MATCH(AB1412,os!B:B,0)),"0"),"")</f>
        <v/>
      </c>
      <c r="AD1412" s="20" t="s">
        <v>830</v>
      </c>
      <c r="AH1412" s="93" t="str">
        <f>IF(NOT(ISNA(VLOOKUP(B:B,ResultsTargets!A:A,1,0))),"TRUE","")</f>
        <v/>
      </c>
      <c r="AI1412" s="19" t="str">
        <f>IF(ISNA(VLOOKUP(C1412,dim_techarea!A:B,2,FALSE)),"",VLOOKUP(C1412,dim_techarea!A:B,2,FALSE))</f>
        <v>OVC_HIVST</v>
      </c>
      <c r="AJ1412" s="19" t="str">
        <f>IF(ISNA(VLOOKUP(AI1412,dim_techarea!B:C,2,FALSE)),"",VLOOKUP(AI1412,dim_techarea!B:C,2,FALSE))</f>
        <v>e3txwSk5PGI</v>
      </c>
      <c r="AK1412" s="19" t="str">
        <f>IF(ISNA(VLOOKUP(TRIM(G1412),dim_targetsresults!A:B,2,FALSE)),"",VLOOKUP(TRIM(G1412),dim_targetsresults!A:C,2,FALSE))</f>
        <v>MER Results</v>
      </c>
      <c r="AL1412" s="19" t="str">
        <f>IF(ISNA(VLOOKUP(AK1412,dim_targetsresults!B:C,2,FALSE)),"",VLOOKUP(AK1412,dim_targetsresults!B:C,2,FALSE))</f>
        <v>Jh0jDM5yQ2E</v>
      </c>
      <c r="AM1412" s="19" t="str">
        <f>IF(ISNA(VLOOKUP(TRIM(D1412),dim_numeratordenominator!A:B,2,FALSE)),"",VLOOKUP(TRIM(D1412),dim_numeratordenominator!A:C,2,FALSE))</f>
        <v>Denominator</v>
      </c>
      <c r="AN1412" s="19" t="str">
        <f>IF(ISNA(VLOOKUP(AM1412,dim_numeratordenominator!B:C,2,FALSE)),"",VLOOKUP(AM1412,dim_numeratordenominator!B:C,2,FALSE))</f>
        <v>QpNj0nSuEhD</v>
      </c>
      <c r="AO1412" s="19" t="str">
        <f>IF(ISNA(VLOOKUP(TRIM(E1412),dim_supporttype!A:B,2,FALSE)),"",VLOOKUP(TRIM(E1412),dim_supporttype!A:C,2,FALSE))</f>
        <v>DSD</v>
      </c>
      <c r="AP1412" s="19" t="str">
        <f>IF(ISNA(VLOOKUP(AO1412,dim_supporttype!B:C,2,FALSE)),"",VLOOKUP(AO1412,dim_supporttype!B:C,2,FALSE))</f>
        <v>iM13vdNLWKb</v>
      </c>
      <c r="AQ1412" s="19" t="str">
        <f>IF(ISNA(VLOOKUP(TRIM(F1412),dim_disaggs!A:B,2,FALSE)),"No Disagg",VLOOKUP(TRIM(F1412),dim_disaggs!A:B,2,FALSE))</f>
        <v>Age/Sex</v>
      </c>
      <c r="AR1412" s="19" t="str">
        <f>IF(ISNA(VLOOKUP(AQ1412,dim_disaggs!B:C,2,FALSE)),"",VLOOKUP(AQ1412,dim_disaggs!B:C,2,FALSE))</f>
        <v>Qbz6SrpmJ1y</v>
      </c>
      <c r="AU1412" s="72" t="s">
        <v>755</v>
      </c>
      <c r="AV1412" s="73" t="s">
        <v>755</v>
      </c>
      <c r="AW1412" s="66" t="s">
        <v>755</v>
      </c>
      <c r="AX1412" s="66" t="s">
        <v>755</v>
      </c>
      <c r="BA1412" s="105" t="str">
        <f t="shared" si="207"/>
        <v/>
      </c>
      <c r="BB1412" s="20" t="str">
        <f t="shared" si="208"/>
        <v/>
      </c>
    </row>
    <row r="1413" spans="1:68" x14ac:dyDescent="0.2">
      <c r="A1413" s="20" t="s">
        <v>95</v>
      </c>
      <c r="B1413" s="20" t="s">
        <v>688</v>
      </c>
      <c r="C1413" s="20" t="s">
        <v>716</v>
      </c>
      <c r="D1413" s="20" t="s">
        <v>164</v>
      </c>
      <c r="E1413" s="20" t="s">
        <v>77</v>
      </c>
      <c r="G1413" s="20" t="s">
        <v>20086</v>
      </c>
      <c r="I1413" s="19">
        <f t="shared" si="200"/>
        <v>18</v>
      </c>
      <c r="J1413" s="20" t="s">
        <v>755</v>
      </c>
      <c r="K1413" s="20" t="s">
        <v>724</v>
      </c>
      <c r="L1413" s="95" t="str">
        <f>IF(M1413&lt;&gt;"",IF(NOT(ISNA(INDEX(cc!B:B,MATCH(M1413,cc!A:A,0)))),INDEX(cc!B:B,MATCH(M1413,cc!A:A,0)),"0"),"")</f>
        <v>default</v>
      </c>
      <c r="M1413" s="97" t="s">
        <v>13</v>
      </c>
      <c r="N1413" s="28" t="str">
        <f t="shared" si="201"/>
        <v/>
      </c>
      <c r="O1413" s="19" t="str">
        <f t="shared" si="203"/>
        <v>OVC_HIVST (D, DSD): Active Beneficiaries</v>
      </c>
      <c r="P1413" s="19" t="str">
        <f t="shared" si="204"/>
        <v>OVC_HIVST (D, DSD): Active Beneficiaries</v>
      </c>
      <c r="Q1413" s="19" t="str">
        <f t="shared" si="202"/>
        <v>OVC_HIVST (D, DSD)</v>
      </c>
      <c r="R1413" s="19" t="str">
        <f t="shared" si="205"/>
        <v>OVC_HIVST_D_DSD</v>
      </c>
      <c r="S1413" s="19" t="str">
        <f t="shared" si="206"/>
        <v>OVC_HIVST_D_DSD_</v>
      </c>
      <c r="T1413" s="19" t="b">
        <f>NOT(ISNA(VLOOKUP(B1413,dbcodes!A:B,2,FALSE)))</f>
        <v>1</v>
      </c>
      <c r="U1413" s="19" t="str">
        <f>IF(ISNA(VLOOKUP(B1413,dbcodes!A:B,2,FALSE)),des!R841,VLOOKUP(B1413,dbcodes!A:B,2,FALSE))</f>
        <v>OVC_HIVST_D_DSD</v>
      </c>
      <c r="V1413" s="20" t="s">
        <v>757</v>
      </c>
      <c r="W1413" s="107" t="str">
        <f>IF(ISNA(VLOOKUP(C1413,descriptions!A:B,2,FALSE)),des!V841,IF(G1413=" TARGET","Target ","")&amp;VLOOKUP(C1413,descriptions!A:B,2,FALSE))</f>
        <v>Target number of clinically undernourished PLHIV that received therapeutic or supplementary food</v>
      </c>
      <c r="X1413" s="20" t="s">
        <v>4</v>
      </c>
      <c r="Y1413" s="20" t="s">
        <v>831</v>
      </c>
      <c r="Z1413" s="20" t="s">
        <v>836</v>
      </c>
      <c r="AA1413" s="20" t="s">
        <v>102</v>
      </c>
      <c r="AB1413" s="20" t="s">
        <v>755</v>
      </c>
      <c r="AC1413" s="19" t="str">
        <f>IF(AB1413&lt;&gt;"",IF(NOT(ISNA(INDEX(os!A:A,MATCH(AB1413,os!B:B,0)))),INDEX(os!A:A,MATCH(AB1413,os!B:B,0)),"0"),"")</f>
        <v/>
      </c>
      <c r="AD1413" s="20" t="s">
        <v>830</v>
      </c>
      <c r="AH1413" s="93" t="str">
        <f>IF(NOT(ISNA(VLOOKUP(B:B,ResultsTargets!A:A,1,0))),"TRUE","")</f>
        <v/>
      </c>
      <c r="AI1413" s="19" t="str">
        <f>IF(ISNA(VLOOKUP(C1413,dim_techarea!A:B,2,FALSE)),"",VLOOKUP(C1413,dim_techarea!A:B,2,FALSE))</f>
        <v>OVC_HIVST</v>
      </c>
      <c r="AJ1413" s="19" t="str">
        <f>IF(ISNA(VLOOKUP(AI1413,dim_techarea!B:C,2,FALSE)),"",VLOOKUP(AI1413,dim_techarea!B:C,2,FALSE))</f>
        <v>e3txwSk5PGI</v>
      </c>
      <c r="AK1413" s="19" t="str">
        <f>IF(ISNA(VLOOKUP(TRIM(G1413),dim_targetsresults!A:B,2,FALSE)),"",VLOOKUP(TRIM(G1413),dim_targetsresults!A:C,2,FALSE))</f>
        <v>MER Results</v>
      </c>
      <c r="AL1413" s="19" t="str">
        <f>IF(ISNA(VLOOKUP(AK1413,dim_targetsresults!B:C,2,FALSE)),"",VLOOKUP(AK1413,dim_targetsresults!B:C,2,FALSE))</f>
        <v>Jh0jDM5yQ2E</v>
      </c>
      <c r="AM1413" s="19" t="str">
        <f>IF(ISNA(VLOOKUP(TRIM(D1413),dim_numeratordenominator!A:B,2,FALSE)),"",VLOOKUP(TRIM(D1413),dim_numeratordenominator!A:C,2,FALSE))</f>
        <v>Denominator</v>
      </c>
      <c r="AN1413" s="19" t="str">
        <f>IF(ISNA(VLOOKUP(AM1413,dim_numeratordenominator!B:C,2,FALSE)),"",VLOOKUP(AM1413,dim_numeratordenominator!B:C,2,FALSE))</f>
        <v>QpNj0nSuEhD</v>
      </c>
      <c r="AO1413" s="19" t="str">
        <f>IF(ISNA(VLOOKUP(TRIM(E1413),dim_supporttype!A:B,2,FALSE)),"",VLOOKUP(TRIM(E1413),dim_supporttype!A:C,2,FALSE))</f>
        <v>DSD</v>
      </c>
      <c r="AP1413" s="19" t="str">
        <f>IF(ISNA(VLOOKUP(AO1413,dim_supporttype!B:C,2,FALSE)),"",VLOOKUP(AO1413,dim_supporttype!B:C,2,FALSE))</f>
        <v>iM13vdNLWKb</v>
      </c>
      <c r="AQ1413" s="19" t="str">
        <f>IF(ISNA(VLOOKUP(TRIM(F1413),dim_disaggs!A:B,2,FALSE)),"No Disagg",VLOOKUP(TRIM(F1413),dim_disaggs!A:B,2,FALSE))</f>
        <v>No Disagg</v>
      </c>
      <c r="AR1413" s="19" t="str">
        <f>IF(ISNA(VLOOKUP(AQ1413,dim_disaggs!B:C,2,FALSE)),"",VLOOKUP(AQ1413,dim_disaggs!B:C,2,FALSE))</f>
        <v>werJlVT6sf3</v>
      </c>
      <c r="AU1413" s="72" t="s">
        <v>755</v>
      </c>
      <c r="AV1413" s="73" t="s">
        <v>755</v>
      </c>
      <c r="AW1413" s="66" t="s">
        <v>755</v>
      </c>
      <c r="AX1413" s="66" t="s">
        <v>755</v>
      </c>
      <c r="BA1413" s="105" t="str">
        <f t="shared" si="207"/>
        <v/>
      </c>
      <c r="BB1413" s="20" t="str">
        <f t="shared" si="208"/>
        <v/>
      </c>
    </row>
    <row r="1414" spans="1:68" s="3" customFormat="1" x14ac:dyDescent="0.2">
      <c r="A1414" s="20" t="s">
        <v>95</v>
      </c>
      <c r="B1414" s="20" t="s">
        <v>687</v>
      </c>
      <c r="C1414" s="20" t="s">
        <v>716</v>
      </c>
      <c r="D1414" s="20" t="s">
        <v>1</v>
      </c>
      <c r="E1414" s="20" t="s">
        <v>77</v>
      </c>
      <c r="F1414" s="20" t="s">
        <v>135</v>
      </c>
      <c r="G1414" s="20" t="s">
        <v>20086</v>
      </c>
      <c r="H1414" s="20" t="s">
        <v>135</v>
      </c>
      <c r="I1414" s="19">
        <f t="shared" si="200"/>
        <v>27</v>
      </c>
      <c r="J1414" s="20" t="s">
        <v>755</v>
      </c>
      <c r="K1414" s="20" t="s">
        <v>726</v>
      </c>
      <c r="L1414" s="95" t="str">
        <f>IF(M1414&lt;&gt;"",IF(NOT(ISNA(INDEX(cc!B:B,MATCH(M1414,cc!A:A,0)))),INDEX(cc!B:B,MATCH(M1414,cc!A:A,0)),"0"),"")</f>
        <v>Age (0-17, 5) and Sex</v>
      </c>
      <c r="M1414" s="97" t="s">
        <v>763</v>
      </c>
      <c r="N1414" s="28" t="str">
        <f t="shared" si="201"/>
        <v/>
      </c>
      <c r="O1414" s="19" t="str">
        <f t="shared" si="203"/>
        <v>OVC_HIVST (N, DSD, Age/Sex): Caregiver Knows Status</v>
      </c>
      <c r="P1414" s="19" t="str">
        <f t="shared" si="204"/>
        <v>OVC_HIVST (N, DSD, Age/Sex): Caregiver Knows Status</v>
      </c>
      <c r="Q1414" s="19" t="str">
        <f t="shared" si="202"/>
        <v>OVC_HIVST (N, DSD, Age/Sex)</v>
      </c>
      <c r="R1414" s="19" t="str">
        <f t="shared" si="205"/>
        <v>OVC_HIVST_N_DSD_Age_Sex</v>
      </c>
      <c r="S1414" s="19" t="str">
        <f t="shared" si="206"/>
        <v>OVC_HIVST_N_DSD_Age_Sex_</v>
      </c>
      <c r="T1414" s="19" t="b">
        <f>NOT(ISNA(VLOOKUP(B1414,dbcodes!A:B,2,FALSE)))</f>
        <v>1</v>
      </c>
      <c r="U1414" s="19" t="str">
        <f>IF(ISNA(VLOOKUP(B1414,dbcodes!A:B,2,FALSE)),des!R842,VLOOKUP(B1414,dbcodes!A:B,2,FALSE))</f>
        <v>OVC_HIVST_N_DSD_Age_Sex</v>
      </c>
      <c r="V1414" s="90" t="s">
        <v>25502</v>
      </c>
      <c r="W1414" s="107" t="str">
        <f>IF(ISNA(VLOOKUP(C1414,descriptions!A:B,2,FALSE)),des!V842,IF(G1414=" TARGET","Target ","")&amp;VLOOKUP(C1414,descriptions!A:B,2,FALSE))</f>
        <v>Target number of clinically undernourished PLHIV that received therapeutic or supplementary food</v>
      </c>
      <c r="X1414" s="20" t="s">
        <v>4</v>
      </c>
      <c r="Y1414" s="20" t="s">
        <v>831</v>
      </c>
      <c r="Z1414" s="20" t="s">
        <v>836</v>
      </c>
      <c r="AA1414" s="20" t="s">
        <v>102</v>
      </c>
      <c r="AB1414" s="20" t="s">
        <v>755</v>
      </c>
      <c r="AC1414" s="19" t="str">
        <f>IF(AB1414&lt;&gt;"",IF(NOT(ISNA(INDEX(os!A:A,MATCH(AB1414,os!B:B,0)))),INDEX(os!A:A,MATCH(AB1414,os!B:B,0)),"0"),"")</f>
        <v/>
      </c>
      <c r="AD1414" s="20" t="s">
        <v>830</v>
      </c>
      <c r="AE1414" s="20"/>
      <c r="AF1414" s="20"/>
      <c r="AG1414" s="20"/>
      <c r="AH1414" s="93" t="str">
        <f>IF(NOT(ISNA(VLOOKUP(B:B,ResultsTargets!A:A,1,0))),"TRUE","")</f>
        <v/>
      </c>
      <c r="AI1414" s="19" t="str">
        <f>IF(ISNA(VLOOKUP(C1414,dim_techarea!A:B,2,FALSE)),"",VLOOKUP(C1414,dim_techarea!A:B,2,FALSE))</f>
        <v>OVC_HIVST</v>
      </c>
      <c r="AJ1414" s="19" t="str">
        <f>IF(ISNA(VLOOKUP(AI1414,dim_techarea!B:C,2,FALSE)),"",VLOOKUP(AI1414,dim_techarea!B:C,2,FALSE))</f>
        <v>e3txwSk5PGI</v>
      </c>
      <c r="AK1414" s="19" t="str">
        <f>IF(ISNA(VLOOKUP(TRIM(G1414),dim_targetsresults!A:B,2,FALSE)),"",VLOOKUP(TRIM(G1414),dim_targetsresults!A:C,2,FALSE))</f>
        <v>MER Results</v>
      </c>
      <c r="AL1414" s="19" t="str">
        <f>IF(ISNA(VLOOKUP(AK1414,dim_targetsresults!B:C,2,FALSE)),"",VLOOKUP(AK1414,dim_targetsresults!B:C,2,FALSE))</f>
        <v>Jh0jDM5yQ2E</v>
      </c>
      <c r="AM1414" s="19" t="str">
        <f>IF(ISNA(VLOOKUP(TRIM(D1414),dim_numeratordenominator!A:B,2,FALSE)),"",VLOOKUP(TRIM(D1414),dim_numeratordenominator!A:C,2,FALSE))</f>
        <v>Numerator</v>
      </c>
      <c r="AN1414" s="19" t="str">
        <f>IF(ISNA(VLOOKUP(AM1414,dim_numeratordenominator!B:C,2,FALSE)),"",VLOOKUP(AM1414,dim_numeratordenominator!B:C,2,FALSE))</f>
        <v>Som9NRMQqV7</v>
      </c>
      <c r="AO1414" s="19" t="str">
        <f>IF(ISNA(VLOOKUP(TRIM(E1414),dim_supporttype!A:B,2,FALSE)),"",VLOOKUP(TRIM(E1414),dim_supporttype!A:C,2,FALSE))</f>
        <v>DSD</v>
      </c>
      <c r="AP1414" s="19" t="str">
        <f>IF(ISNA(VLOOKUP(AO1414,dim_supporttype!B:C,2,FALSE)),"",VLOOKUP(AO1414,dim_supporttype!B:C,2,FALSE))</f>
        <v>iM13vdNLWKb</v>
      </c>
      <c r="AQ1414" s="19" t="str">
        <f>IF(ISNA(VLOOKUP(TRIM(F1414),dim_disaggs!A:B,2,FALSE)),"No Disagg",VLOOKUP(TRIM(F1414),dim_disaggs!A:B,2,FALSE))</f>
        <v>Age/Sex</v>
      </c>
      <c r="AR1414" s="19" t="str">
        <f>IF(ISNA(VLOOKUP(AQ1414,dim_disaggs!B:C,2,FALSE)),"",VLOOKUP(AQ1414,dim_disaggs!B:C,2,FALSE))</f>
        <v>Qbz6SrpmJ1y</v>
      </c>
      <c r="AS1414" s="72"/>
      <c r="AT1414" s="66"/>
      <c r="AU1414" s="72" t="s">
        <v>755</v>
      </c>
      <c r="AV1414" s="73" t="s">
        <v>755</v>
      </c>
      <c r="AW1414" s="66" t="s">
        <v>755</v>
      </c>
      <c r="AX1414" s="66" t="s">
        <v>755</v>
      </c>
      <c r="AY1414" s="20"/>
      <c r="AZ1414" s="20"/>
      <c r="BA1414" s="105" t="str">
        <f t="shared" si="207"/>
        <v/>
      </c>
      <c r="BB1414" s="20" t="str">
        <f t="shared" si="208"/>
        <v/>
      </c>
      <c r="BC1414" s="20"/>
      <c r="BD1414" s="20"/>
      <c r="BE1414" s="75"/>
      <c r="BF1414" s="73"/>
      <c r="BG1414" s="55"/>
      <c r="BH1414" s="76"/>
      <c r="BI1414" s="20"/>
      <c r="BJ1414" s="20"/>
      <c r="BK1414" s="55"/>
      <c r="BL1414" s="71"/>
      <c r="BM1414" s="77"/>
      <c r="BN1414" s="78"/>
      <c r="BO1414" s="77"/>
      <c r="BP1414" s="78"/>
    </row>
    <row r="1415" spans="1:68" s="3" customFormat="1" x14ac:dyDescent="0.2">
      <c r="A1415" s="20" t="s">
        <v>95</v>
      </c>
      <c r="B1415" s="20" t="s">
        <v>686</v>
      </c>
      <c r="C1415" s="20" t="s">
        <v>716</v>
      </c>
      <c r="D1415" s="20" t="s">
        <v>1</v>
      </c>
      <c r="E1415" s="20" t="s">
        <v>77</v>
      </c>
      <c r="F1415" s="20"/>
      <c r="G1415" s="20" t="s">
        <v>20086</v>
      </c>
      <c r="H1415" s="20"/>
      <c r="I1415" s="19">
        <f t="shared" si="200"/>
        <v>18</v>
      </c>
      <c r="J1415" s="20" t="s">
        <v>755</v>
      </c>
      <c r="K1415" s="20" t="s">
        <v>726</v>
      </c>
      <c r="L1415" s="95" t="str">
        <f>IF(M1415&lt;&gt;"",IF(NOT(ISNA(INDEX(cc!B:B,MATCH(M1415,cc!A:A,0)))),INDEX(cc!B:B,MATCH(M1415,cc!A:A,0)),"0"),"")</f>
        <v>default</v>
      </c>
      <c r="M1415" s="97" t="s">
        <v>13</v>
      </c>
      <c r="N1415" s="28" t="str">
        <f t="shared" si="201"/>
        <v/>
      </c>
      <c r="O1415" s="19" t="str">
        <f t="shared" si="203"/>
        <v>OVC_HIVST (N, DSD): Caregiver Knows Status</v>
      </c>
      <c r="P1415" s="19" t="str">
        <f t="shared" si="204"/>
        <v>OVC_HIVST (N, DSD): Caregiver Knows Status</v>
      </c>
      <c r="Q1415" s="19" t="str">
        <f t="shared" si="202"/>
        <v>OVC_HIVST (N, DSD)</v>
      </c>
      <c r="R1415" s="19" t="str">
        <f t="shared" si="205"/>
        <v>OVC_HIVST_N_DSD</v>
      </c>
      <c r="S1415" s="19" t="str">
        <f t="shared" si="206"/>
        <v>OVC_HIVST_N_DSD_</v>
      </c>
      <c r="T1415" s="19" t="b">
        <f>NOT(ISNA(VLOOKUP(B1415,dbcodes!A:B,2,FALSE)))</f>
        <v>1</v>
      </c>
      <c r="U1415" s="19" t="str">
        <f>IF(ISNA(VLOOKUP(B1415,dbcodes!A:B,2,FALSE)),des!R843,VLOOKUP(B1415,dbcodes!A:B,2,FALSE))</f>
        <v>OVC_HIVST_N_DSD</v>
      </c>
      <c r="V1415" s="20" t="s">
        <v>25502</v>
      </c>
      <c r="W1415" s="107" t="str">
        <f>IF(ISNA(VLOOKUP(C1415,descriptions!A:B,2,FALSE)),des!V843,IF(G1415=" TARGET","Target ","")&amp;VLOOKUP(C1415,descriptions!A:B,2,FALSE))</f>
        <v>Target number of clinically undernourished PLHIV that received therapeutic or supplementary food</v>
      </c>
      <c r="X1415" s="20" t="s">
        <v>4</v>
      </c>
      <c r="Y1415" s="20" t="s">
        <v>831</v>
      </c>
      <c r="Z1415" s="20" t="s">
        <v>836</v>
      </c>
      <c r="AA1415" s="20" t="s">
        <v>102</v>
      </c>
      <c r="AB1415" s="20" t="s">
        <v>755</v>
      </c>
      <c r="AC1415" s="19" t="str">
        <f>IF(AB1415&lt;&gt;"",IF(NOT(ISNA(INDEX(os!A:A,MATCH(AB1415,os!B:B,0)))),INDEX(os!A:A,MATCH(AB1415,os!B:B,0)),"0"),"")</f>
        <v/>
      </c>
      <c r="AD1415" s="20" t="s">
        <v>830</v>
      </c>
      <c r="AE1415" s="20"/>
      <c r="AF1415" s="20"/>
      <c r="AG1415" s="20"/>
      <c r="AH1415" s="93" t="str">
        <f>IF(NOT(ISNA(VLOOKUP(B:B,ResultsTargets!A:A,1,0))),"TRUE","")</f>
        <v/>
      </c>
      <c r="AI1415" s="19" t="str">
        <f>IF(ISNA(VLOOKUP(C1415,dim_techarea!A:B,2,FALSE)),"",VLOOKUP(C1415,dim_techarea!A:B,2,FALSE))</f>
        <v>OVC_HIVST</v>
      </c>
      <c r="AJ1415" s="19" t="str">
        <f>IF(ISNA(VLOOKUP(AI1415,dim_techarea!B:C,2,FALSE)),"",VLOOKUP(AI1415,dim_techarea!B:C,2,FALSE))</f>
        <v>e3txwSk5PGI</v>
      </c>
      <c r="AK1415" s="19" t="str">
        <f>IF(ISNA(VLOOKUP(TRIM(G1415),dim_targetsresults!A:B,2,FALSE)),"",VLOOKUP(TRIM(G1415),dim_targetsresults!A:C,2,FALSE))</f>
        <v>MER Results</v>
      </c>
      <c r="AL1415" s="19" t="str">
        <f>IF(ISNA(VLOOKUP(AK1415,dim_targetsresults!B:C,2,FALSE)),"",VLOOKUP(AK1415,dim_targetsresults!B:C,2,FALSE))</f>
        <v>Jh0jDM5yQ2E</v>
      </c>
      <c r="AM1415" s="19" t="str">
        <f>IF(ISNA(VLOOKUP(TRIM(D1415),dim_numeratordenominator!A:B,2,FALSE)),"",VLOOKUP(TRIM(D1415),dim_numeratordenominator!A:C,2,FALSE))</f>
        <v>Numerator</v>
      </c>
      <c r="AN1415" s="19" t="str">
        <f>IF(ISNA(VLOOKUP(AM1415,dim_numeratordenominator!B:C,2,FALSE)),"",VLOOKUP(AM1415,dim_numeratordenominator!B:C,2,FALSE))</f>
        <v>Som9NRMQqV7</v>
      </c>
      <c r="AO1415" s="19" t="str">
        <f>IF(ISNA(VLOOKUP(TRIM(E1415),dim_supporttype!A:B,2,FALSE)),"",VLOOKUP(TRIM(E1415),dim_supporttype!A:C,2,FALSE))</f>
        <v>DSD</v>
      </c>
      <c r="AP1415" s="19" t="str">
        <f>IF(ISNA(VLOOKUP(AO1415,dim_supporttype!B:C,2,FALSE)),"",VLOOKUP(AO1415,dim_supporttype!B:C,2,FALSE))</f>
        <v>iM13vdNLWKb</v>
      </c>
      <c r="AQ1415" s="19" t="str">
        <f>IF(ISNA(VLOOKUP(TRIM(F1415),dim_disaggs!A:B,2,FALSE)),"No Disagg",VLOOKUP(TRIM(F1415),dim_disaggs!A:B,2,FALSE))</f>
        <v>No Disagg</v>
      </c>
      <c r="AR1415" s="19" t="str">
        <f>IF(ISNA(VLOOKUP(AQ1415,dim_disaggs!B:C,2,FALSE)),"",VLOOKUP(AQ1415,dim_disaggs!B:C,2,FALSE))</f>
        <v>werJlVT6sf3</v>
      </c>
      <c r="AS1415" s="72"/>
      <c r="AT1415" s="66"/>
      <c r="AU1415" s="72" t="s">
        <v>755</v>
      </c>
      <c r="AV1415" s="73" t="s">
        <v>755</v>
      </c>
      <c r="AW1415" s="66" t="s">
        <v>755</v>
      </c>
      <c r="AX1415" s="66" t="s">
        <v>755</v>
      </c>
      <c r="AY1415" s="20"/>
      <c r="AZ1415" s="20"/>
      <c r="BA1415" s="105" t="str">
        <f t="shared" si="207"/>
        <v/>
      </c>
      <c r="BB1415" s="20" t="str">
        <f t="shared" si="208"/>
        <v/>
      </c>
      <c r="BC1415" s="20"/>
      <c r="BD1415" s="20"/>
      <c r="BE1415" s="75"/>
      <c r="BF1415" s="73"/>
      <c r="BG1415" s="55"/>
      <c r="BH1415" s="76"/>
      <c r="BI1415" s="20"/>
      <c r="BJ1415" s="20"/>
      <c r="BK1415" s="55"/>
      <c r="BL1415" s="71"/>
      <c r="BM1415" s="77"/>
      <c r="BN1415" s="78"/>
      <c r="BO1415" s="77"/>
      <c r="BP1415" s="78"/>
    </row>
    <row r="1416" spans="1:68" x14ac:dyDescent="0.2">
      <c r="A1416" s="20" t="s">
        <v>95</v>
      </c>
      <c r="B1416" s="20" t="s">
        <v>778</v>
      </c>
      <c r="C1416" s="20" t="s">
        <v>716</v>
      </c>
      <c r="D1416" s="20" t="s">
        <v>1</v>
      </c>
      <c r="E1416" s="20" t="s">
        <v>264</v>
      </c>
      <c r="G1416" s="20" t="s">
        <v>20086</v>
      </c>
      <c r="I1416" s="19">
        <f t="shared" si="200"/>
        <v>28</v>
      </c>
      <c r="J1416" s="20" t="s">
        <v>755</v>
      </c>
      <c r="K1416" s="20" t="s">
        <v>726</v>
      </c>
      <c r="L1416" s="95" t="str">
        <f>IF(M1416&lt;&gt;"",IF(NOT(ISNA(INDEX(cc!B:B,MATCH(M1416,cc!A:A,0)))),INDEX(cc!B:B,MATCH(M1416,cc!A:A,0)),"0"),"")</f>
        <v>default</v>
      </c>
      <c r="M1416" s="97" t="s">
        <v>13</v>
      </c>
      <c r="N1416" s="28" t="str">
        <f t="shared" si="201"/>
        <v/>
      </c>
      <c r="O1416" s="19" t="str">
        <f t="shared" si="203"/>
        <v>OVC_HIVST (N, DSD_NARRATIVE): Caregiver Knows Status</v>
      </c>
      <c r="P1416" s="19" t="str">
        <f t="shared" si="204"/>
        <v>OVC_HIVST (N, DSD_NARRATIVE): Caregiver Knows Status</v>
      </c>
      <c r="Q1416" s="19" t="str">
        <f t="shared" si="202"/>
        <v>OVC_HIVST (N, DSD_NARRATIVE)</v>
      </c>
      <c r="R1416" s="19" t="str">
        <f t="shared" si="205"/>
        <v>OVC_HIVST_N_DSD_NARRATIVE</v>
      </c>
      <c r="S1416" s="19" t="str">
        <f t="shared" si="206"/>
        <v>OVC_HIVST_N_DSD_NARRATIVE_</v>
      </c>
      <c r="T1416" s="19" t="b">
        <f>NOT(ISNA(VLOOKUP(B1416,dbcodes!A:B,2,FALSE)))</f>
        <v>1</v>
      </c>
      <c r="U1416" s="19" t="str">
        <f>IF(ISNA(VLOOKUP(B1416,dbcodes!A:B,2,FALSE)),des!R844,VLOOKUP(B1416,dbcodes!A:B,2,FALSE))</f>
        <v>OVC_HIVST_N_DSD_NARRATIVE</v>
      </c>
      <c r="V1416" s="20" t="s">
        <v>25502</v>
      </c>
      <c r="W1416" s="107" t="str">
        <f>IF(ISNA(VLOOKUP(C1416,descriptions!A:B,2,FALSE)),des!V844,IF(G1416=" TARGET","Target ","")&amp;VLOOKUP(C1416,descriptions!A:B,2,FALSE))</f>
        <v>Target number of clinically undernourished PLHIV that received therapeutic or supplementary food</v>
      </c>
      <c r="X1416" s="20" t="s">
        <v>9</v>
      </c>
      <c r="Y1416" s="20" t="s">
        <v>831</v>
      </c>
      <c r="Z1416" s="20" t="s">
        <v>836</v>
      </c>
      <c r="AA1416" s="20" t="s">
        <v>4121</v>
      </c>
      <c r="AB1416" s="20" t="s">
        <v>755</v>
      </c>
      <c r="AC1416" s="19" t="str">
        <f>IF(AB1416&lt;&gt;"",IF(NOT(ISNA(INDEX(os!A:A,MATCH(AB1416,os!B:B,0)))),INDEX(os!A:A,MATCH(AB1416,os!B:B,0)),"0"),"")</f>
        <v/>
      </c>
      <c r="AD1416" s="20" t="s">
        <v>830</v>
      </c>
      <c r="AH1416" s="93" t="str">
        <f>IF(NOT(ISNA(VLOOKUP(B:B,ResultsTargets!A:A,1,0))),"TRUE","")</f>
        <v/>
      </c>
      <c r="AI1416" s="19" t="str">
        <f>IF(ISNA(VLOOKUP(C1416,dim_techarea!A:B,2,FALSE)),"",VLOOKUP(C1416,dim_techarea!A:B,2,FALSE))</f>
        <v>OVC_HIVST</v>
      </c>
      <c r="AJ1416" s="19" t="str">
        <f>IF(ISNA(VLOOKUP(AI1416,dim_techarea!B:C,2,FALSE)),"",VLOOKUP(AI1416,dim_techarea!B:C,2,FALSE))</f>
        <v>e3txwSk5PGI</v>
      </c>
      <c r="AK1416" s="19" t="str">
        <f>IF(ISNA(VLOOKUP(TRIM(G1416),dim_targetsresults!A:B,2,FALSE)),"",VLOOKUP(TRIM(G1416),dim_targetsresults!A:C,2,FALSE))</f>
        <v>MER Results</v>
      </c>
      <c r="AL1416" s="19" t="str">
        <f>IF(ISNA(VLOOKUP(AK1416,dim_targetsresults!B:C,2,FALSE)),"",VLOOKUP(AK1416,dim_targetsresults!B:C,2,FALSE))</f>
        <v>Jh0jDM5yQ2E</v>
      </c>
      <c r="AM1416" s="19" t="str">
        <f>IF(ISNA(VLOOKUP(TRIM(D1416),dim_numeratordenominator!A:B,2,FALSE)),"",VLOOKUP(TRIM(D1416),dim_numeratordenominator!A:C,2,FALSE))</f>
        <v>Numerator</v>
      </c>
      <c r="AN1416" s="19" t="str">
        <f>IF(ISNA(VLOOKUP(AM1416,dim_numeratordenominator!B:C,2,FALSE)),"",VLOOKUP(AM1416,dim_numeratordenominator!B:C,2,FALSE))</f>
        <v>Som9NRMQqV7</v>
      </c>
      <c r="AO1416" s="19" t="str">
        <f>IF(ISNA(VLOOKUP(TRIM(E1416),dim_supporttype!A:B,2,FALSE)),"",VLOOKUP(TRIM(E1416),dim_supporttype!A:C,2,FALSE))</f>
        <v>DSD Narratives</v>
      </c>
      <c r="AP1416" s="19" t="str">
        <f>IF(ISNA(VLOOKUP(AO1416,dim_supporttype!B:C,2,FALSE)),"",VLOOKUP(AO1416,dim_supporttype!B:C,2,FALSE))</f>
        <v>ySGf8v2q9Rm</v>
      </c>
      <c r="AQ1416" s="19" t="str">
        <f>IF(ISNA(VLOOKUP(TRIM(F1416),dim_disaggs!A:B,2,FALSE)),"No Disagg",VLOOKUP(TRIM(F1416),dim_disaggs!A:B,2,FALSE))</f>
        <v>No Disagg</v>
      </c>
      <c r="AR1416" s="19" t="str">
        <f>IF(ISNA(VLOOKUP(AQ1416,dim_disaggs!B:C,2,FALSE)),"",VLOOKUP(AQ1416,dim_disaggs!B:C,2,FALSE))</f>
        <v>werJlVT6sf3</v>
      </c>
      <c r="AU1416" s="72" t="s">
        <v>755</v>
      </c>
      <c r="AV1416" s="73" t="s">
        <v>755</v>
      </c>
      <c r="AW1416" s="66" t="s">
        <v>755</v>
      </c>
      <c r="AX1416" s="66" t="s">
        <v>755</v>
      </c>
      <c r="BA1416" s="105" t="str">
        <f t="shared" si="207"/>
        <v/>
      </c>
      <c r="BB1416" s="20" t="str">
        <f t="shared" si="208"/>
        <v/>
      </c>
    </row>
    <row r="1417" spans="1:68" x14ac:dyDescent="0.2">
      <c r="A1417" s="20" t="s">
        <v>95</v>
      </c>
      <c r="B1417" s="20" t="s">
        <v>596</v>
      </c>
      <c r="C1417" s="20" t="s">
        <v>256</v>
      </c>
      <c r="D1417" s="20" t="s">
        <v>1</v>
      </c>
      <c r="E1417" s="20" t="s">
        <v>77</v>
      </c>
      <c r="F1417" s="20" t="s">
        <v>586</v>
      </c>
      <c r="G1417" s="20" t="s">
        <v>20086</v>
      </c>
      <c r="H1417" s="20" t="s">
        <v>586</v>
      </c>
      <c r="I1417" s="19">
        <f t="shared" si="200"/>
        <v>34</v>
      </c>
      <c r="J1417" s="20" t="s">
        <v>755</v>
      </c>
      <c r="K1417" s="20" t="s">
        <v>583</v>
      </c>
      <c r="L1417" s="95" t="str">
        <f>IF(M1417&lt;&gt;"",IF(NOT(ISNA(INDEX(cc!B:B,MATCH(M1417,cc!A:A,0)))),INDEX(cc!B:B,MATCH(M1417,cc!A:A,0)),"0"),"")</f>
        <v>No HIV Status</v>
      </c>
      <c r="M1417" s="97" t="s">
        <v>591</v>
      </c>
      <c r="N1417" s="28" t="str">
        <f t="shared" si="201"/>
        <v/>
      </c>
      <c r="O1417" s="19" t="str">
        <f t="shared" si="203"/>
        <v>OVC_HIVSTAT (N, DSD, StatusNotRep): OVC Disclosed Known HIV Status</v>
      </c>
      <c r="P1417" s="19" t="str">
        <f t="shared" si="204"/>
        <v>OVC_HIVSTAT (N, DSD, StatusNotRep): OVC Disclosed Known HIV Status</v>
      </c>
      <c r="Q1417" s="19" t="str">
        <f t="shared" si="202"/>
        <v>OVC_HIVSTAT (N, DSD, StatusNotRep)</v>
      </c>
      <c r="R1417" s="19" t="str">
        <f t="shared" si="205"/>
        <v>OVC_HIVSTAT_N_DSD_StatusNotRep</v>
      </c>
      <c r="S1417" s="19" t="str">
        <f t="shared" si="206"/>
        <v>OVC_HIVSTAT_N_DSD_StatusNotRep_</v>
      </c>
      <c r="T1417" s="19" t="b">
        <f>NOT(ISNA(VLOOKUP(B1417,dbcodes!A:B,2,FALSE)))</f>
        <v>1</v>
      </c>
      <c r="U1417" s="19" t="str">
        <f>IF(ISNA(VLOOKUP(B1417,dbcodes!A:B,2,FALSE)),des!R847,VLOOKUP(B1417,dbcodes!A:B,2,FALSE))</f>
        <v>OVC_HIVSTAT_N_DSD_StatusNotRep</v>
      </c>
      <c r="W1417" s="107" t="str">
        <f>IF(ISNA(VLOOKUP(C1417,descriptions!A:B,2,FALSE)),des!V847,IF(G1417=" TARGET","Target ","")&amp;VLOOKUP(C1417,descriptions!A:B,2,FALSE))</f>
        <v>Number of OVC with HIV status reported to implementing partner (including status not reported)</v>
      </c>
      <c r="X1417" s="20" t="s">
        <v>4</v>
      </c>
      <c r="Y1417" s="20" t="s">
        <v>831</v>
      </c>
      <c r="Z1417" s="20" t="s">
        <v>836</v>
      </c>
      <c r="AA1417" s="20" t="s">
        <v>102</v>
      </c>
      <c r="AB1417" s="20" t="s">
        <v>755</v>
      </c>
      <c r="AC1417" s="19" t="str">
        <f>IF(AB1417&lt;&gt;"",IF(NOT(ISNA(INDEX(os!A:A,MATCH(AB1417,os!B:B,0)))),INDEX(os!A:A,MATCH(AB1417,os!B:B,0)),"0"),"")</f>
        <v/>
      </c>
      <c r="AD1417" s="20" t="s">
        <v>830</v>
      </c>
      <c r="AH1417" s="93" t="str">
        <f>IF(NOT(ISNA(VLOOKUP(B:B,ResultsTargets!A:A,1,0))),"TRUE","")</f>
        <v/>
      </c>
      <c r="AI1417" s="19" t="str">
        <f>IF(ISNA(VLOOKUP(C1417,dim_techarea!A:B,2,FALSE)),"",VLOOKUP(C1417,dim_techarea!A:B,2,FALSE))</f>
        <v>OVC_HIVSTAT</v>
      </c>
      <c r="AJ1417" s="19" t="str">
        <f>IF(ISNA(VLOOKUP(AI1417,dim_techarea!B:C,2,FALSE)),"",VLOOKUP(AI1417,dim_techarea!B:C,2,FALSE))</f>
        <v>lYTgCwEjUX6</v>
      </c>
      <c r="AK1417" s="19" t="str">
        <f>IF(ISNA(VLOOKUP(TRIM(G1417),dim_targetsresults!A:B,2,FALSE)),"",VLOOKUP(TRIM(G1417),dim_targetsresults!A:C,2,FALSE))</f>
        <v>MER Results</v>
      </c>
      <c r="AL1417" s="19" t="str">
        <f>IF(ISNA(VLOOKUP(AK1417,dim_targetsresults!B:C,2,FALSE)),"",VLOOKUP(AK1417,dim_targetsresults!B:C,2,FALSE))</f>
        <v>Jh0jDM5yQ2E</v>
      </c>
      <c r="AM1417" s="19" t="str">
        <f>IF(ISNA(VLOOKUP(TRIM(D1417),dim_numeratordenominator!A:B,2,FALSE)),"",VLOOKUP(TRIM(D1417),dim_numeratordenominator!A:C,2,FALSE))</f>
        <v>Numerator</v>
      </c>
      <c r="AN1417" s="19" t="str">
        <f>IF(ISNA(VLOOKUP(AM1417,dim_numeratordenominator!B:C,2,FALSE)),"",VLOOKUP(AM1417,dim_numeratordenominator!B:C,2,FALSE))</f>
        <v>Som9NRMQqV7</v>
      </c>
      <c r="AO1417" s="19" t="str">
        <f>IF(ISNA(VLOOKUP(TRIM(E1417),dim_supporttype!A:B,2,FALSE)),"",VLOOKUP(TRIM(E1417),dim_supporttype!A:C,2,FALSE))</f>
        <v>DSD</v>
      </c>
      <c r="AP1417" s="19" t="str">
        <f>IF(ISNA(VLOOKUP(AO1417,dim_supporttype!B:C,2,FALSE)),"",VLOOKUP(AO1417,dim_supporttype!B:C,2,FALSE))</f>
        <v>iM13vdNLWKb</v>
      </c>
      <c r="AQ1417" s="19" t="str">
        <f>IF(ISNA(VLOOKUP(TRIM(F1417),dim_disaggs!A:B,2,FALSE)),"No Disagg",VLOOKUP(TRIM(F1417),dim_disaggs!A:B,2,FALSE))</f>
        <v>StatusNotRep</v>
      </c>
      <c r="AR1417" s="19" t="str">
        <f>IF(ISNA(VLOOKUP(AQ1417,dim_disaggs!B:C,2,FALSE)),"",VLOOKUP(AQ1417,dim_disaggs!B:C,2,FALSE))</f>
        <v>xoFk571K0BW</v>
      </c>
      <c r="AU1417" s="72" t="s">
        <v>755</v>
      </c>
      <c r="AV1417" s="73" t="s">
        <v>755</v>
      </c>
      <c r="AW1417" s="66" t="s">
        <v>755</v>
      </c>
      <c r="AX1417" s="66" t="s">
        <v>755</v>
      </c>
      <c r="BA1417" s="105" t="str">
        <f t="shared" si="207"/>
        <v/>
      </c>
      <c r="BB1417" s="20" t="str">
        <f t="shared" si="208"/>
        <v/>
      </c>
      <c r="BE1417" s="75" t="s">
        <v>755</v>
      </c>
      <c r="BF1417" s="73" t="s">
        <v>755</v>
      </c>
      <c r="BH1417" s="76" t="s">
        <v>755</v>
      </c>
      <c r="BI1417" s="20" t="s">
        <v>755</v>
      </c>
      <c r="BJ1417" s="20" t="s">
        <v>755</v>
      </c>
      <c r="BK1417" s="55" t="s">
        <v>755</v>
      </c>
      <c r="BL1417" s="71" t="s">
        <v>755</v>
      </c>
      <c r="BM1417" s="77" t="s">
        <v>755</v>
      </c>
      <c r="BN1417" s="78" t="s">
        <v>755</v>
      </c>
      <c r="BO1417" s="77" t="s">
        <v>755</v>
      </c>
      <c r="BP1417" s="78" t="s">
        <v>755</v>
      </c>
    </row>
    <row r="1418" spans="1:68" x14ac:dyDescent="0.2">
      <c r="A1418" s="20" t="s">
        <v>95</v>
      </c>
      <c r="B1418" s="20" t="s">
        <v>597</v>
      </c>
      <c r="C1418" s="20" t="s">
        <v>256</v>
      </c>
      <c r="D1418" s="20" t="s">
        <v>1</v>
      </c>
      <c r="E1418" s="20" t="s">
        <v>78</v>
      </c>
      <c r="F1418" s="20" t="s">
        <v>586</v>
      </c>
      <c r="G1418" s="20" t="s">
        <v>20086</v>
      </c>
      <c r="H1418" s="20" t="s">
        <v>586</v>
      </c>
      <c r="I1418" s="19">
        <f t="shared" si="200"/>
        <v>33</v>
      </c>
      <c r="J1418" s="20" t="s">
        <v>755</v>
      </c>
      <c r="K1418" s="20" t="s">
        <v>583</v>
      </c>
      <c r="L1418" s="95" t="str">
        <f>IF(M1418&lt;&gt;"",IF(NOT(ISNA(INDEX(cc!B:B,MATCH(M1418,cc!A:A,0)))),INDEX(cc!B:B,MATCH(M1418,cc!A:A,0)),"0"),"")</f>
        <v>No HIV Status</v>
      </c>
      <c r="M1418" s="97" t="s">
        <v>591</v>
      </c>
      <c r="N1418" s="28" t="str">
        <f t="shared" si="201"/>
        <v/>
      </c>
      <c r="O1418" s="19" t="str">
        <f t="shared" si="203"/>
        <v>OVC_HIVSTAT (N, TA, StatusNotRep): OVC Disclosed Known HIV Status</v>
      </c>
      <c r="P1418" s="19" t="str">
        <f t="shared" si="204"/>
        <v>OVC_HIVSTAT (N, TA, StatusNotRep): OVC Disclosed Known HIV Status</v>
      </c>
      <c r="Q1418" s="19" t="str">
        <f t="shared" si="202"/>
        <v>OVC_HIVSTAT (N, TA, StatusNotRep)</v>
      </c>
      <c r="R1418" s="19" t="str">
        <f t="shared" si="205"/>
        <v>OVC_HIVSTAT_N_TA_StatusNotRep</v>
      </c>
      <c r="S1418" s="19" t="str">
        <f t="shared" si="206"/>
        <v>OVC_HIVSTAT_N_TA_StatusNotRep_</v>
      </c>
      <c r="T1418" s="19" t="b">
        <f>NOT(ISNA(VLOOKUP(B1418,dbcodes!A:B,2,FALSE)))</f>
        <v>1</v>
      </c>
      <c r="U1418" s="19" t="str">
        <f>IF(ISNA(VLOOKUP(B1418,dbcodes!A:B,2,FALSE)),des!R848,VLOOKUP(B1418,dbcodes!A:B,2,FALSE))</f>
        <v>OVC_HIVSTAT_N_TA_StatusNotRep</v>
      </c>
      <c r="W1418" s="107" t="str">
        <f>IF(ISNA(VLOOKUP(C1418,descriptions!A:B,2,FALSE)),des!V848,IF(G1418=" TARGET","Target ","")&amp;VLOOKUP(C1418,descriptions!A:B,2,FALSE))</f>
        <v>Number of OVC with HIV status reported to implementing partner (including status not reported)</v>
      </c>
      <c r="X1418" s="20" t="s">
        <v>4</v>
      </c>
      <c r="Y1418" s="20" t="s">
        <v>831</v>
      </c>
      <c r="Z1418" s="20" t="s">
        <v>836</v>
      </c>
      <c r="AA1418" s="20" t="s">
        <v>102</v>
      </c>
      <c r="AB1418" s="20" t="s">
        <v>755</v>
      </c>
      <c r="AC1418" s="19" t="str">
        <f>IF(AB1418&lt;&gt;"",IF(NOT(ISNA(INDEX(os!A:A,MATCH(AB1418,os!B:B,0)))),INDEX(os!A:A,MATCH(AB1418,os!B:B,0)),"0"),"")</f>
        <v/>
      </c>
      <c r="AD1418" s="20" t="s">
        <v>830</v>
      </c>
      <c r="AH1418" s="93" t="str">
        <f>IF(NOT(ISNA(VLOOKUP(B:B,ResultsTargets!A:A,1,0))),"TRUE","")</f>
        <v/>
      </c>
      <c r="AI1418" s="19" t="str">
        <f>IF(ISNA(VLOOKUP(C1418,dim_techarea!A:B,2,FALSE)),"",VLOOKUP(C1418,dim_techarea!A:B,2,FALSE))</f>
        <v>OVC_HIVSTAT</v>
      </c>
      <c r="AJ1418" s="19" t="str">
        <f>IF(ISNA(VLOOKUP(AI1418,dim_techarea!B:C,2,FALSE)),"",VLOOKUP(AI1418,dim_techarea!B:C,2,FALSE))</f>
        <v>lYTgCwEjUX6</v>
      </c>
      <c r="AK1418" s="19" t="str">
        <f>IF(ISNA(VLOOKUP(TRIM(G1418),dim_targetsresults!A:B,2,FALSE)),"",VLOOKUP(TRIM(G1418),dim_targetsresults!A:C,2,FALSE))</f>
        <v>MER Results</v>
      </c>
      <c r="AL1418" s="19" t="str">
        <f>IF(ISNA(VLOOKUP(AK1418,dim_targetsresults!B:C,2,FALSE)),"",VLOOKUP(AK1418,dim_targetsresults!B:C,2,FALSE))</f>
        <v>Jh0jDM5yQ2E</v>
      </c>
      <c r="AM1418" s="19" t="str">
        <f>IF(ISNA(VLOOKUP(TRIM(D1418),dim_numeratordenominator!A:B,2,FALSE)),"",VLOOKUP(TRIM(D1418),dim_numeratordenominator!A:C,2,FALSE))</f>
        <v>Numerator</v>
      </c>
      <c r="AN1418" s="19" t="str">
        <f>IF(ISNA(VLOOKUP(AM1418,dim_numeratordenominator!B:C,2,FALSE)),"",VLOOKUP(AM1418,dim_numeratordenominator!B:C,2,FALSE))</f>
        <v>Som9NRMQqV7</v>
      </c>
      <c r="AO1418" s="19" t="str">
        <f>IF(ISNA(VLOOKUP(TRIM(E1418),dim_supporttype!A:B,2,FALSE)),"",VLOOKUP(TRIM(E1418),dim_supporttype!A:C,2,FALSE))</f>
        <v>TA</v>
      </c>
      <c r="AP1418" s="19" t="str">
        <f>IF(ISNA(VLOOKUP(AO1418,dim_supporttype!B:C,2,FALSE)),"",VLOOKUP(AO1418,dim_supporttype!B:C,2,FALSE))</f>
        <v>cRAGKdWIDn4</v>
      </c>
      <c r="AQ1418" s="19" t="str">
        <f>IF(ISNA(VLOOKUP(TRIM(F1418),dim_disaggs!A:B,2,FALSE)),"No Disagg",VLOOKUP(TRIM(F1418),dim_disaggs!A:B,2,FALSE))</f>
        <v>StatusNotRep</v>
      </c>
      <c r="AR1418" s="19" t="str">
        <f>IF(ISNA(VLOOKUP(AQ1418,dim_disaggs!B:C,2,FALSE)),"",VLOOKUP(AQ1418,dim_disaggs!B:C,2,FALSE))</f>
        <v>xoFk571K0BW</v>
      </c>
      <c r="AU1418" s="72" t="s">
        <v>755</v>
      </c>
      <c r="AV1418" s="73" t="s">
        <v>755</v>
      </c>
      <c r="AW1418" s="66" t="s">
        <v>755</v>
      </c>
      <c r="AX1418" s="66" t="s">
        <v>755</v>
      </c>
      <c r="BA1418" s="105" t="str">
        <f t="shared" si="207"/>
        <v/>
      </c>
      <c r="BB1418" s="20" t="str">
        <f t="shared" si="208"/>
        <v/>
      </c>
      <c r="BE1418" s="75" t="s">
        <v>755</v>
      </c>
      <c r="BF1418" s="73" t="s">
        <v>755</v>
      </c>
      <c r="BH1418" s="76" t="s">
        <v>755</v>
      </c>
      <c r="BI1418" s="20" t="s">
        <v>755</v>
      </c>
      <c r="BJ1418" s="20" t="s">
        <v>755</v>
      </c>
      <c r="BK1418" s="55" t="s">
        <v>755</v>
      </c>
      <c r="BL1418" s="71" t="s">
        <v>755</v>
      </c>
      <c r="BM1418" s="77" t="s">
        <v>755</v>
      </c>
      <c r="BN1418" s="78" t="s">
        <v>755</v>
      </c>
      <c r="BO1418" s="77" t="s">
        <v>755</v>
      </c>
      <c r="BP1418" s="78" t="s">
        <v>755</v>
      </c>
    </row>
    <row r="1419" spans="1:68" x14ac:dyDescent="0.2">
      <c r="A1419" s="20" t="s">
        <v>95</v>
      </c>
      <c r="B1419" s="20" t="s">
        <v>594</v>
      </c>
      <c r="C1419" s="20" t="s">
        <v>256</v>
      </c>
      <c r="D1419" s="20" t="s">
        <v>1</v>
      </c>
      <c r="E1419" s="20" t="s">
        <v>77</v>
      </c>
      <c r="F1419" s="20" t="s">
        <v>585</v>
      </c>
      <c r="G1419" s="20" t="s">
        <v>20086</v>
      </c>
      <c r="H1419" s="20" t="s">
        <v>585</v>
      </c>
      <c r="I1419" s="19">
        <f t="shared" si="200"/>
        <v>34</v>
      </c>
      <c r="J1419" s="20" t="s">
        <v>755</v>
      </c>
      <c r="K1419" s="20" t="s">
        <v>583</v>
      </c>
      <c r="L1419" s="95" t="str">
        <f>IF(M1419&lt;&gt;"",IF(NOT(ISNA(INDEX(cc!B:B,MATCH(M1419,cc!A:A,0)))),INDEX(cc!B:B,MATCH(M1419,cc!A:A,0)),"0"),"")</f>
        <v>Receiving ART</v>
      </c>
      <c r="M1419" s="97" t="s">
        <v>590</v>
      </c>
      <c r="N1419" s="28" t="str">
        <f t="shared" si="201"/>
        <v/>
      </c>
      <c r="O1419" s="19" t="str">
        <f t="shared" si="203"/>
        <v>OVC_HIVSTAT (N, DSD, StatusPosART): OVC Disclosed Known HIV Status</v>
      </c>
      <c r="P1419" s="19" t="str">
        <f t="shared" si="204"/>
        <v>OVC_HIVSTAT (N, DSD, StatusPosART): OVC Disclosed Known HIV Status</v>
      </c>
      <c r="Q1419" s="19" t="str">
        <f t="shared" si="202"/>
        <v>OVC_HIVSTAT (N, DSD, StatusPosART)</v>
      </c>
      <c r="R1419" s="19" t="str">
        <f t="shared" si="205"/>
        <v>OVC_HIVSTAT_N_DSD_StatusPosART</v>
      </c>
      <c r="S1419" s="19" t="str">
        <f t="shared" si="206"/>
        <v>OVC_HIVSTAT_N_DSD_StatusPosART_</v>
      </c>
      <c r="T1419" s="19" t="b">
        <f>NOT(ISNA(VLOOKUP(B1419,dbcodes!A:B,2,FALSE)))</f>
        <v>1</v>
      </c>
      <c r="U1419" s="19" t="str">
        <f>IF(ISNA(VLOOKUP(B1419,dbcodes!A:B,2,FALSE)),des!R849,VLOOKUP(B1419,dbcodes!A:B,2,FALSE))</f>
        <v>OVC_HIVSTAT_N_DSD_StatusPosART</v>
      </c>
      <c r="W1419" s="107" t="str">
        <f>IF(ISNA(VLOOKUP(C1419,descriptions!A:B,2,FALSE)),des!V849,IF(G1419=" TARGET","Target ","")&amp;VLOOKUP(C1419,descriptions!A:B,2,FALSE))</f>
        <v>Number of OVC with HIV status reported to implementing partner (including status not reported)</v>
      </c>
      <c r="X1419" s="20" t="s">
        <v>4</v>
      </c>
      <c r="Y1419" s="20" t="s">
        <v>831</v>
      </c>
      <c r="Z1419" s="20" t="s">
        <v>836</v>
      </c>
      <c r="AA1419" s="20" t="s">
        <v>102</v>
      </c>
      <c r="AB1419" s="20" t="s">
        <v>755</v>
      </c>
      <c r="AC1419" s="19" t="str">
        <f>IF(AB1419&lt;&gt;"",IF(NOT(ISNA(INDEX(os!A:A,MATCH(AB1419,os!B:B,0)))),INDEX(os!A:A,MATCH(AB1419,os!B:B,0)),"0"),"")</f>
        <v/>
      </c>
      <c r="AD1419" s="20" t="s">
        <v>830</v>
      </c>
      <c r="AH1419" s="93" t="str">
        <f>IF(NOT(ISNA(VLOOKUP(B:B,ResultsTargets!A:A,1,0))),"TRUE","")</f>
        <v/>
      </c>
      <c r="AI1419" s="19" t="str">
        <f>IF(ISNA(VLOOKUP(C1419,dim_techarea!A:B,2,FALSE)),"",VLOOKUP(C1419,dim_techarea!A:B,2,FALSE))</f>
        <v>OVC_HIVSTAT</v>
      </c>
      <c r="AJ1419" s="19" t="str">
        <f>IF(ISNA(VLOOKUP(AI1419,dim_techarea!B:C,2,FALSE)),"",VLOOKUP(AI1419,dim_techarea!B:C,2,FALSE))</f>
        <v>lYTgCwEjUX6</v>
      </c>
      <c r="AK1419" s="19" t="str">
        <f>IF(ISNA(VLOOKUP(TRIM(G1419),dim_targetsresults!A:B,2,FALSE)),"",VLOOKUP(TRIM(G1419),dim_targetsresults!A:C,2,FALSE))</f>
        <v>MER Results</v>
      </c>
      <c r="AL1419" s="19" t="str">
        <f>IF(ISNA(VLOOKUP(AK1419,dim_targetsresults!B:C,2,FALSE)),"",VLOOKUP(AK1419,dim_targetsresults!B:C,2,FALSE))</f>
        <v>Jh0jDM5yQ2E</v>
      </c>
      <c r="AM1419" s="19" t="str">
        <f>IF(ISNA(VLOOKUP(TRIM(D1419),dim_numeratordenominator!A:B,2,FALSE)),"",VLOOKUP(TRIM(D1419),dim_numeratordenominator!A:C,2,FALSE))</f>
        <v>Numerator</v>
      </c>
      <c r="AN1419" s="19" t="str">
        <f>IF(ISNA(VLOOKUP(AM1419,dim_numeratordenominator!B:C,2,FALSE)),"",VLOOKUP(AM1419,dim_numeratordenominator!B:C,2,FALSE))</f>
        <v>Som9NRMQqV7</v>
      </c>
      <c r="AO1419" s="19" t="str">
        <f>IF(ISNA(VLOOKUP(TRIM(E1419),dim_supporttype!A:B,2,FALSE)),"",VLOOKUP(TRIM(E1419),dim_supporttype!A:C,2,FALSE))</f>
        <v>DSD</v>
      </c>
      <c r="AP1419" s="19" t="str">
        <f>IF(ISNA(VLOOKUP(AO1419,dim_supporttype!B:C,2,FALSE)),"",VLOOKUP(AO1419,dim_supporttype!B:C,2,FALSE))</f>
        <v>iM13vdNLWKb</v>
      </c>
      <c r="AQ1419" s="19" t="str">
        <f>IF(ISNA(VLOOKUP(TRIM(F1419),dim_disaggs!A:B,2,FALSE)),"No Disagg",VLOOKUP(TRIM(F1419),dim_disaggs!A:B,2,FALSE))</f>
        <v>StatusPosART</v>
      </c>
      <c r="AR1419" s="19" t="str">
        <f>IF(ISNA(VLOOKUP(AQ1419,dim_disaggs!B:C,2,FALSE)),"",VLOOKUP(AQ1419,dim_disaggs!B:C,2,FALSE))</f>
        <v>wvuTBStDZmw</v>
      </c>
      <c r="AU1419" s="72" t="s">
        <v>755</v>
      </c>
      <c r="AV1419" s="73" t="s">
        <v>755</v>
      </c>
      <c r="AW1419" s="66" t="s">
        <v>755</v>
      </c>
      <c r="AX1419" s="66" t="s">
        <v>755</v>
      </c>
      <c r="BA1419" s="105" t="str">
        <f t="shared" si="207"/>
        <v/>
      </c>
      <c r="BB1419" s="20" t="str">
        <f t="shared" si="208"/>
        <v/>
      </c>
      <c r="BE1419" s="75" t="s">
        <v>755</v>
      </c>
      <c r="BF1419" s="73" t="s">
        <v>755</v>
      </c>
      <c r="BH1419" s="76" t="s">
        <v>755</v>
      </c>
      <c r="BI1419" s="20" t="s">
        <v>755</v>
      </c>
      <c r="BJ1419" s="20" t="s">
        <v>755</v>
      </c>
      <c r="BK1419" s="55" t="s">
        <v>755</v>
      </c>
      <c r="BL1419" s="71" t="s">
        <v>755</v>
      </c>
      <c r="BM1419" s="77" t="s">
        <v>755</v>
      </c>
      <c r="BN1419" s="78" t="s">
        <v>755</v>
      </c>
      <c r="BO1419" s="77" t="s">
        <v>755</v>
      </c>
      <c r="BP1419" s="78" t="s">
        <v>755</v>
      </c>
    </row>
    <row r="1420" spans="1:68" s="3" customFormat="1" x14ac:dyDescent="0.2">
      <c r="A1420" s="20" t="s">
        <v>95</v>
      </c>
      <c r="B1420" s="20" t="s">
        <v>595</v>
      </c>
      <c r="C1420" s="20" t="s">
        <v>256</v>
      </c>
      <c r="D1420" s="20" t="s">
        <v>1</v>
      </c>
      <c r="E1420" s="20" t="s">
        <v>78</v>
      </c>
      <c r="F1420" s="20" t="s">
        <v>585</v>
      </c>
      <c r="G1420" s="20" t="s">
        <v>20086</v>
      </c>
      <c r="H1420" s="20" t="s">
        <v>585</v>
      </c>
      <c r="I1420" s="19">
        <f t="shared" si="200"/>
        <v>33</v>
      </c>
      <c r="J1420" s="20" t="s">
        <v>755</v>
      </c>
      <c r="K1420" s="20" t="s">
        <v>583</v>
      </c>
      <c r="L1420" s="95" t="str">
        <f>IF(M1420&lt;&gt;"",IF(NOT(ISNA(INDEX(cc!B:B,MATCH(M1420,cc!A:A,0)))),INDEX(cc!B:B,MATCH(M1420,cc!A:A,0)),"0"),"")</f>
        <v>Receiving ART</v>
      </c>
      <c r="M1420" s="97" t="s">
        <v>590</v>
      </c>
      <c r="N1420" s="28" t="str">
        <f t="shared" si="201"/>
        <v/>
      </c>
      <c r="O1420" s="19" t="str">
        <f t="shared" si="203"/>
        <v>OVC_HIVSTAT (N, TA, StatusPosART): OVC Disclosed Known HIV Status</v>
      </c>
      <c r="P1420" s="19" t="str">
        <f t="shared" si="204"/>
        <v>OVC_HIVSTAT (N, TA, StatusPosART): OVC Disclosed Known HIV Status</v>
      </c>
      <c r="Q1420" s="19" t="str">
        <f t="shared" si="202"/>
        <v>OVC_HIVSTAT (N, TA, StatusPosART)</v>
      </c>
      <c r="R1420" s="19" t="str">
        <f t="shared" si="205"/>
        <v>OVC_HIVSTAT_N_TA_StatusPosART</v>
      </c>
      <c r="S1420" s="19" t="str">
        <f t="shared" si="206"/>
        <v>OVC_HIVSTAT_N_TA_StatusPosART_</v>
      </c>
      <c r="T1420" s="19" t="b">
        <f>NOT(ISNA(VLOOKUP(B1420,dbcodes!A:B,2,FALSE)))</f>
        <v>1</v>
      </c>
      <c r="U1420" s="19" t="str">
        <f>IF(ISNA(VLOOKUP(B1420,dbcodes!A:B,2,FALSE)),des!R850,VLOOKUP(B1420,dbcodes!A:B,2,FALSE))</f>
        <v>OVC_HIVSTAT_N_TA_StatusPosART</v>
      </c>
      <c r="V1420" s="20"/>
      <c r="W1420" s="107" t="str">
        <f>IF(ISNA(VLOOKUP(C1420,descriptions!A:B,2,FALSE)),des!V850,IF(G1420=" TARGET","Target ","")&amp;VLOOKUP(C1420,descriptions!A:B,2,FALSE))</f>
        <v>Number of OVC with HIV status reported to implementing partner (including status not reported)</v>
      </c>
      <c r="X1420" s="20" t="s">
        <v>4</v>
      </c>
      <c r="Y1420" s="20" t="s">
        <v>831</v>
      </c>
      <c r="Z1420" s="20" t="s">
        <v>836</v>
      </c>
      <c r="AA1420" s="20" t="s">
        <v>102</v>
      </c>
      <c r="AB1420" s="20" t="s">
        <v>755</v>
      </c>
      <c r="AC1420" s="19" t="str">
        <f>IF(AB1420&lt;&gt;"",IF(NOT(ISNA(INDEX(os!A:A,MATCH(AB1420,os!B:B,0)))),INDEX(os!A:A,MATCH(AB1420,os!B:B,0)),"0"),"")</f>
        <v/>
      </c>
      <c r="AD1420" s="20" t="s">
        <v>830</v>
      </c>
      <c r="AE1420" s="20"/>
      <c r="AF1420" s="20"/>
      <c r="AG1420" s="20"/>
      <c r="AH1420" s="93" t="str">
        <f>IF(NOT(ISNA(VLOOKUP(B:B,ResultsTargets!A:A,1,0))),"TRUE","")</f>
        <v/>
      </c>
      <c r="AI1420" s="19" t="str">
        <f>IF(ISNA(VLOOKUP(C1420,dim_techarea!A:B,2,FALSE)),"",VLOOKUP(C1420,dim_techarea!A:B,2,FALSE))</f>
        <v>OVC_HIVSTAT</v>
      </c>
      <c r="AJ1420" s="19" t="str">
        <f>IF(ISNA(VLOOKUP(AI1420,dim_techarea!B:C,2,FALSE)),"",VLOOKUP(AI1420,dim_techarea!B:C,2,FALSE))</f>
        <v>lYTgCwEjUX6</v>
      </c>
      <c r="AK1420" s="19" t="str">
        <f>IF(ISNA(VLOOKUP(TRIM(G1420),dim_targetsresults!A:B,2,FALSE)),"",VLOOKUP(TRIM(G1420),dim_targetsresults!A:C,2,FALSE))</f>
        <v>MER Results</v>
      </c>
      <c r="AL1420" s="19" t="str">
        <f>IF(ISNA(VLOOKUP(AK1420,dim_targetsresults!B:C,2,FALSE)),"",VLOOKUP(AK1420,dim_targetsresults!B:C,2,FALSE))</f>
        <v>Jh0jDM5yQ2E</v>
      </c>
      <c r="AM1420" s="19" t="str">
        <f>IF(ISNA(VLOOKUP(TRIM(D1420),dim_numeratordenominator!A:B,2,FALSE)),"",VLOOKUP(TRIM(D1420),dim_numeratordenominator!A:C,2,FALSE))</f>
        <v>Numerator</v>
      </c>
      <c r="AN1420" s="19" t="str">
        <f>IF(ISNA(VLOOKUP(AM1420,dim_numeratordenominator!B:C,2,FALSE)),"",VLOOKUP(AM1420,dim_numeratordenominator!B:C,2,FALSE))</f>
        <v>Som9NRMQqV7</v>
      </c>
      <c r="AO1420" s="19" t="str">
        <f>IF(ISNA(VLOOKUP(TRIM(E1420),dim_supporttype!A:B,2,FALSE)),"",VLOOKUP(TRIM(E1420),dim_supporttype!A:C,2,FALSE))</f>
        <v>TA</v>
      </c>
      <c r="AP1420" s="19" t="str">
        <f>IF(ISNA(VLOOKUP(AO1420,dim_supporttype!B:C,2,FALSE)),"",VLOOKUP(AO1420,dim_supporttype!B:C,2,FALSE))</f>
        <v>cRAGKdWIDn4</v>
      </c>
      <c r="AQ1420" s="19" t="str">
        <f>IF(ISNA(VLOOKUP(TRIM(F1420),dim_disaggs!A:B,2,FALSE)),"No Disagg",VLOOKUP(TRIM(F1420),dim_disaggs!A:B,2,FALSE))</f>
        <v>StatusPosART</v>
      </c>
      <c r="AR1420" s="19" t="str">
        <f>IF(ISNA(VLOOKUP(AQ1420,dim_disaggs!B:C,2,FALSE)),"",VLOOKUP(AQ1420,dim_disaggs!B:C,2,FALSE))</f>
        <v>wvuTBStDZmw</v>
      </c>
      <c r="AS1420" s="72"/>
      <c r="AT1420" s="66"/>
      <c r="AU1420" s="72" t="s">
        <v>755</v>
      </c>
      <c r="AV1420" s="73" t="s">
        <v>755</v>
      </c>
      <c r="AW1420" s="66" t="s">
        <v>755</v>
      </c>
      <c r="AX1420" s="66" t="s">
        <v>755</v>
      </c>
      <c r="AY1420" s="20"/>
      <c r="AZ1420" s="20"/>
      <c r="BA1420" s="105" t="str">
        <f t="shared" si="207"/>
        <v/>
      </c>
      <c r="BB1420" s="20" t="str">
        <f t="shared" si="208"/>
        <v/>
      </c>
      <c r="BC1420" s="20"/>
      <c r="BD1420" s="20"/>
      <c r="BE1420" s="75" t="s">
        <v>755</v>
      </c>
      <c r="BF1420" s="73" t="s">
        <v>755</v>
      </c>
      <c r="BG1420" s="55"/>
      <c r="BH1420" s="76" t="s">
        <v>755</v>
      </c>
      <c r="BI1420" s="20" t="s">
        <v>755</v>
      </c>
      <c r="BJ1420" s="20" t="s">
        <v>755</v>
      </c>
      <c r="BK1420" s="55" t="s">
        <v>755</v>
      </c>
      <c r="BL1420" s="71" t="s">
        <v>755</v>
      </c>
      <c r="BM1420" s="77" t="s">
        <v>755</v>
      </c>
      <c r="BN1420" s="78" t="s">
        <v>755</v>
      </c>
      <c r="BO1420" s="77" t="s">
        <v>755</v>
      </c>
      <c r="BP1420" s="78" t="s">
        <v>755</v>
      </c>
    </row>
    <row r="1421" spans="1:68" s="3" customFormat="1" x14ac:dyDescent="0.2">
      <c r="A1421" s="20" t="s">
        <v>95</v>
      </c>
      <c r="B1421" s="20" t="s">
        <v>693</v>
      </c>
      <c r="C1421" s="20" t="s">
        <v>717</v>
      </c>
      <c r="D1421" s="20" t="s">
        <v>164</v>
      </c>
      <c r="E1421" s="20" t="s">
        <v>77</v>
      </c>
      <c r="F1421" s="20" t="s">
        <v>729</v>
      </c>
      <c r="G1421" s="20" t="s">
        <v>20086</v>
      </c>
      <c r="H1421" s="20" t="s">
        <v>729</v>
      </c>
      <c r="I1421" s="19">
        <f t="shared" si="200"/>
        <v>31</v>
      </c>
      <c r="J1421" s="20" t="s">
        <v>755</v>
      </c>
      <c r="K1421" s="20" t="s">
        <v>728</v>
      </c>
      <c r="L1421" s="95" t="str">
        <f>IF(M1421&lt;&gt;"",IF(NOT(ISNA(INDEX(cc!B:B,MATCH(M1421,cc!A:A,0)))),INDEX(cc!B:B,MATCH(M1421,cc!A:A,0)),"0"),"")</f>
        <v>Geo Location</v>
      </c>
      <c r="M1421" s="97" t="s">
        <v>767</v>
      </c>
      <c r="N1421" s="28" t="str">
        <f t="shared" si="201"/>
        <v/>
      </c>
      <c r="O1421" s="19" t="str">
        <f t="shared" si="203"/>
        <v>OVC_MONEY (D, DSD, GeoLocation): Min One Active Beneficiary</v>
      </c>
      <c r="P1421" s="19" t="str">
        <f t="shared" si="204"/>
        <v>OVC_MONEY (D, DSD, GeoLocation): Min One Active Beneficiary</v>
      </c>
      <c r="Q1421" s="19" t="str">
        <f t="shared" si="202"/>
        <v>OVC_MONEY (D, DSD, GeoLocation)</v>
      </c>
      <c r="R1421" s="19" t="str">
        <f t="shared" si="205"/>
        <v>OVC_MONEY_D_DSD_GeoLocation</v>
      </c>
      <c r="S1421" s="19" t="str">
        <f t="shared" si="206"/>
        <v>OVC_MONEY_D_DSD_GeoLocation_</v>
      </c>
      <c r="T1421" s="19" t="b">
        <f>NOT(ISNA(VLOOKUP(B1421,dbcodes!A:B,2,FALSE)))</f>
        <v>1</v>
      </c>
      <c r="U1421" s="19" t="str">
        <f>IF(ISNA(VLOOKUP(B1421,dbcodes!A:B,2,FALSE)),des!R857,VLOOKUP(B1421,dbcodes!A:B,2,FALSE))</f>
        <v>OVC_MONEY_D_DSD_GeoLocation</v>
      </c>
      <c r="V1421" s="20" t="s">
        <v>759</v>
      </c>
      <c r="W1421" s="107">
        <f>IF(ISNA(VLOOKUP(C1421,descriptions!A:B,2,FALSE)),des!V857,IF(G1421=" TARGET","Target ","")&amp;VLOOKUP(C1421,descriptions!A:B,2,FALSE))</f>
        <v>0</v>
      </c>
      <c r="X1421" s="20" t="s">
        <v>4</v>
      </c>
      <c r="Y1421" s="20" t="s">
        <v>831</v>
      </c>
      <c r="Z1421" s="20" t="s">
        <v>836</v>
      </c>
      <c r="AA1421" s="20" t="s">
        <v>102</v>
      </c>
      <c r="AB1421" s="20" t="s">
        <v>755</v>
      </c>
      <c r="AC1421" s="19" t="str">
        <f>IF(AB1421&lt;&gt;"",IF(NOT(ISNA(INDEX(os!A:A,MATCH(AB1421,os!B:B,0)))),INDEX(os!A:A,MATCH(AB1421,os!B:B,0)),"0"),"")</f>
        <v/>
      </c>
      <c r="AD1421" s="20" t="s">
        <v>830</v>
      </c>
      <c r="AE1421" s="20"/>
      <c r="AF1421" s="20"/>
      <c r="AG1421" s="20"/>
      <c r="AH1421" s="93" t="str">
        <f>IF(NOT(ISNA(VLOOKUP(B:B,ResultsTargets!A:A,1,0))),"TRUE","")</f>
        <v/>
      </c>
      <c r="AI1421" s="19" t="str">
        <f>IF(ISNA(VLOOKUP(C1421,dim_techarea!A:B,2,FALSE)),"",VLOOKUP(C1421,dim_techarea!A:B,2,FALSE))</f>
        <v>OVC_MONEY</v>
      </c>
      <c r="AJ1421" s="19" t="str">
        <f>IF(ISNA(VLOOKUP(AI1421,dim_techarea!B:C,2,FALSE)),"",VLOOKUP(AI1421,dim_techarea!B:C,2,FALSE))</f>
        <v>sGbtjzQncHZ</v>
      </c>
      <c r="AK1421" s="19" t="str">
        <f>IF(ISNA(VLOOKUP(TRIM(G1421),dim_targetsresults!A:B,2,FALSE)),"",VLOOKUP(TRIM(G1421),dim_targetsresults!A:C,2,FALSE))</f>
        <v>MER Results</v>
      </c>
      <c r="AL1421" s="19" t="str">
        <f>IF(ISNA(VLOOKUP(AK1421,dim_targetsresults!B:C,2,FALSE)),"",VLOOKUP(AK1421,dim_targetsresults!B:C,2,FALSE))</f>
        <v>Jh0jDM5yQ2E</v>
      </c>
      <c r="AM1421" s="19" t="str">
        <f>IF(ISNA(VLOOKUP(TRIM(D1421),dim_numeratordenominator!A:B,2,FALSE)),"",VLOOKUP(TRIM(D1421),dim_numeratordenominator!A:C,2,FALSE))</f>
        <v>Denominator</v>
      </c>
      <c r="AN1421" s="19" t="str">
        <f>IF(ISNA(VLOOKUP(AM1421,dim_numeratordenominator!B:C,2,FALSE)),"",VLOOKUP(AM1421,dim_numeratordenominator!B:C,2,FALSE))</f>
        <v>QpNj0nSuEhD</v>
      </c>
      <c r="AO1421" s="19" t="str">
        <f>IF(ISNA(VLOOKUP(TRIM(E1421),dim_supporttype!A:B,2,FALSE)),"",VLOOKUP(TRIM(E1421),dim_supporttype!A:C,2,FALSE))</f>
        <v>DSD</v>
      </c>
      <c r="AP1421" s="19" t="str">
        <f>IF(ISNA(VLOOKUP(AO1421,dim_supporttype!B:C,2,FALSE)),"",VLOOKUP(AO1421,dim_supporttype!B:C,2,FALSE))</f>
        <v>iM13vdNLWKb</v>
      </c>
      <c r="AQ1421" s="19" t="str">
        <f>IF(ISNA(VLOOKUP(TRIM(F1421),dim_disaggs!A:B,2,FALSE)),"No Disagg",VLOOKUP(TRIM(F1421),dim_disaggs!A:B,2,FALSE))</f>
        <v>GeoLocation</v>
      </c>
      <c r="AR1421" s="19" t="str">
        <f>IF(ISNA(VLOOKUP(AQ1421,dim_disaggs!B:C,2,FALSE)),"",VLOOKUP(AQ1421,dim_disaggs!B:C,2,FALSE))</f>
        <v>CsNGEgxL5Di</v>
      </c>
      <c r="AS1421" s="72"/>
      <c r="AT1421" s="66"/>
      <c r="AU1421" s="72" t="s">
        <v>755</v>
      </c>
      <c r="AV1421" s="73" t="s">
        <v>755</v>
      </c>
      <c r="AW1421" s="66" t="s">
        <v>755</v>
      </c>
      <c r="AX1421" s="66" t="s">
        <v>755</v>
      </c>
      <c r="AY1421" s="20"/>
      <c r="AZ1421" s="20"/>
      <c r="BA1421" s="105" t="str">
        <f t="shared" si="207"/>
        <v/>
      </c>
      <c r="BB1421" s="20" t="str">
        <f t="shared" si="208"/>
        <v/>
      </c>
      <c r="BC1421" s="20"/>
      <c r="BD1421" s="20"/>
      <c r="BE1421" s="75"/>
      <c r="BF1421" s="73"/>
      <c r="BG1421" s="55"/>
      <c r="BH1421" s="76"/>
      <c r="BI1421" s="20"/>
      <c r="BJ1421" s="20"/>
      <c r="BK1421" s="55"/>
      <c r="BL1421" s="71"/>
      <c r="BM1421" s="77"/>
      <c r="BN1421" s="78"/>
      <c r="BO1421" s="77"/>
      <c r="BP1421" s="78"/>
    </row>
    <row r="1422" spans="1:68" s="3" customFormat="1" x14ac:dyDescent="0.2">
      <c r="A1422" s="20" t="s">
        <v>95</v>
      </c>
      <c r="B1422" s="20" t="s">
        <v>692</v>
      </c>
      <c r="C1422" s="20" t="s">
        <v>717</v>
      </c>
      <c r="D1422" s="20" t="s">
        <v>164</v>
      </c>
      <c r="E1422" s="20" t="s">
        <v>77</v>
      </c>
      <c r="F1422" s="20"/>
      <c r="G1422" s="20" t="s">
        <v>20086</v>
      </c>
      <c r="H1422" s="20"/>
      <c r="I1422" s="19">
        <f t="shared" si="200"/>
        <v>18</v>
      </c>
      <c r="J1422" s="20" t="s">
        <v>755</v>
      </c>
      <c r="K1422" s="20" t="s">
        <v>728</v>
      </c>
      <c r="L1422" s="95" t="str">
        <f>IF(M1422&lt;&gt;"",IF(NOT(ISNA(INDEX(cc!B:B,MATCH(M1422,cc!A:A,0)))),INDEX(cc!B:B,MATCH(M1422,cc!A:A,0)),"0"),"")</f>
        <v>default</v>
      </c>
      <c r="M1422" s="97" t="s">
        <v>13</v>
      </c>
      <c r="N1422" s="28" t="str">
        <f t="shared" si="201"/>
        <v/>
      </c>
      <c r="O1422" s="19" t="str">
        <f t="shared" si="203"/>
        <v>OVC_MONEY (D, DSD): Min One Active Beneficiary</v>
      </c>
      <c r="P1422" s="19" t="str">
        <f t="shared" si="204"/>
        <v>OVC_MONEY (D, DSD): Min One Active Beneficiary</v>
      </c>
      <c r="Q1422" s="19" t="str">
        <f t="shared" si="202"/>
        <v>OVC_MONEY (D, DSD)</v>
      </c>
      <c r="R1422" s="19" t="str">
        <f t="shared" si="205"/>
        <v>OVC_MONEY_D_DSD</v>
      </c>
      <c r="S1422" s="19" t="str">
        <f t="shared" si="206"/>
        <v>OVC_MONEY_D_DSD_</v>
      </c>
      <c r="T1422" s="19" t="b">
        <f>NOT(ISNA(VLOOKUP(B1422,dbcodes!A:B,2,FALSE)))</f>
        <v>1</v>
      </c>
      <c r="U1422" s="19" t="str">
        <f>IF(ISNA(VLOOKUP(B1422,dbcodes!A:B,2,FALSE)),des!R858,VLOOKUP(B1422,dbcodes!A:B,2,FALSE))</f>
        <v>OVC_MONEY_D_DSD</v>
      </c>
      <c r="V1422" s="20" t="s">
        <v>759</v>
      </c>
      <c r="W1422" s="107">
        <f>IF(ISNA(VLOOKUP(C1422,descriptions!A:B,2,FALSE)),des!V858,IF(G1422=" TARGET","Target ","")&amp;VLOOKUP(C1422,descriptions!A:B,2,FALSE))</f>
        <v>0</v>
      </c>
      <c r="X1422" s="20" t="s">
        <v>4</v>
      </c>
      <c r="Y1422" s="20" t="s">
        <v>831</v>
      </c>
      <c r="Z1422" s="20" t="s">
        <v>836</v>
      </c>
      <c r="AA1422" s="20" t="s">
        <v>102</v>
      </c>
      <c r="AB1422" s="20" t="s">
        <v>755</v>
      </c>
      <c r="AC1422" s="19" t="str">
        <f>IF(AB1422&lt;&gt;"",IF(NOT(ISNA(INDEX(os!A:A,MATCH(AB1422,os!B:B,0)))),INDEX(os!A:A,MATCH(AB1422,os!B:B,0)),"0"),"")</f>
        <v/>
      </c>
      <c r="AD1422" s="20" t="s">
        <v>830</v>
      </c>
      <c r="AE1422" s="20"/>
      <c r="AF1422" s="20"/>
      <c r="AG1422" s="20"/>
      <c r="AH1422" s="93" t="str">
        <f>IF(NOT(ISNA(VLOOKUP(B:B,ResultsTargets!A:A,1,0))),"TRUE","")</f>
        <v/>
      </c>
      <c r="AI1422" s="19" t="str">
        <f>IF(ISNA(VLOOKUP(C1422,dim_techarea!A:B,2,FALSE)),"",VLOOKUP(C1422,dim_techarea!A:B,2,FALSE))</f>
        <v>OVC_MONEY</v>
      </c>
      <c r="AJ1422" s="19" t="str">
        <f>IF(ISNA(VLOOKUP(AI1422,dim_techarea!B:C,2,FALSE)),"",VLOOKUP(AI1422,dim_techarea!B:C,2,FALSE))</f>
        <v>sGbtjzQncHZ</v>
      </c>
      <c r="AK1422" s="19" t="str">
        <f>IF(ISNA(VLOOKUP(TRIM(G1422),dim_targetsresults!A:B,2,FALSE)),"",VLOOKUP(TRIM(G1422),dim_targetsresults!A:C,2,FALSE))</f>
        <v>MER Results</v>
      </c>
      <c r="AL1422" s="19" t="str">
        <f>IF(ISNA(VLOOKUP(AK1422,dim_targetsresults!B:C,2,FALSE)),"",VLOOKUP(AK1422,dim_targetsresults!B:C,2,FALSE))</f>
        <v>Jh0jDM5yQ2E</v>
      </c>
      <c r="AM1422" s="19" t="str">
        <f>IF(ISNA(VLOOKUP(TRIM(D1422),dim_numeratordenominator!A:B,2,FALSE)),"",VLOOKUP(TRIM(D1422),dim_numeratordenominator!A:C,2,FALSE))</f>
        <v>Denominator</v>
      </c>
      <c r="AN1422" s="19" t="str">
        <f>IF(ISNA(VLOOKUP(AM1422,dim_numeratordenominator!B:C,2,FALSE)),"",VLOOKUP(AM1422,dim_numeratordenominator!B:C,2,FALSE))</f>
        <v>QpNj0nSuEhD</v>
      </c>
      <c r="AO1422" s="19" t="str">
        <f>IF(ISNA(VLOOKUP(TRIM(E1422),dim_supporttype!A:B,2,FALSE)),"",VLOOKUP(TRIM(E1422),dim_supporttype!A:C,2,FALSE))</f>
        <v>DSD</v>
      </c>
      <c r="AP1422" s="19" t="str">
        <f>IF(ISNA(VLOOKUP(AO1422,dim_supporttype!B:C,2,FALSE)),"",VLOOKUP(AO1422,dim_supporttype!B:C,2,FALSE))</f>
        <v>iM13vdNLWKb</v>
      </c>
      <c r="AQ1422" s="19" t="str">
        <f>IF(ISNA(VLOOKUP(TRIM(F1422),dim_disaggs!A:B,2,FALSE)),"No Disagg",VLOOKUP(TRIM(F1422),dim_disaggs!A:B,2,FALSE))</f>
        <v>No Disagg</v>
      </c>
      <c r="AR1422" s="19" t="str">
        <f>IF(ISNA(VLOOKUP(AQ1422,dim_disaggs!B:C,2,FALSE)),"",VLOOKUP(AQ1422,dim_disaggs!B:C,2,FALSE))</f>
        <v>werJlVT6sf3</v>
      </c>
      <c r="AS1422" s="72"/>
      <c r="AT1422" s="66"/>
      <c r="AU1422" s="72" t="s">
        <v>755</v>
      </c>
      <c r="AV1422" s="73" t="s">
        <v>755</v>
      </c>
      <c r="AW1422" s="66" t="s">
        <v>755</v>
      </c>
      <c r="AX1422" s="66" t="s">
        <v>755</v>
      </c>
      <c r="AY1422" s="20"/>
      <c r="AZ1422" s="20"/>
      <c r="BA1422" s="105" t="str">
        <f t="shared" si="207"/>
        <v/>
      </c>
      <c r="BB1422" s="20" t="str">
        <f t="shared" si="208"/>
        <v/>
      </c>
      <c r="BC1422" s="20"/>
      <c r="BD1422" s="20"/>
      <c r="BE1422" s="75"/>
      <c r="BF1422" s="73"/>
      <c r="BG1422" s="55"/>
      <c r="BH1422" s="76"/>
      <c r="BI1422" s="20"/>
      <c r="BJ1422" s="20"/>
      <c r="BK1422" s="55"/>
      <c r="BL1422" s="71"/>
      <c r="BM1422" s="77"/>
      <c r="BN1422" s="78"/>
      <c r="BO1422" s="77"/>
      <c r="BP1422" s="78"/>
    </row>
    <row r="1423" spans="1:68" s="3" customFormat="1" x14ac:dyDescent="0.2">
      <c r="A1423" s="20" t="s">
        <v>95</v>
      </c>
      <c r="B1423" s="20" t="s">
        <v>691</v>
      </c>
      <c r="C1423" s="20" t="s">
        <v>717</v>
      </c>
      <c r="D1423" s="20" t="s">
        <v>1</v>
      </c>
      <c r="E1423" s="20" t="s">
        <v>77</v>
      </c>
      <c r="F1423" s="20" t="s">
        <v>729</v>
      </c>
      <c r="G1423" s="20" t="s">
        <v>20086</v>
      </c>
      <c r="H1423" s="20" t="s">
        <v>729</v>
      </c>
      <c r="I1423" s="19">
        <f t="shared" ref="I1423:I1486" si="209">LEN(Q1423)</f>
        <v>31</v>
      </c>
      <c r="J1423" s="20" t="s">
        <v>755</v>
      </c>
      <c r="K1423" s="20" t="s">
        <v>727</v>
      </c>
      <c r="L1423" s="95" t="str">
        <f>IF(M1423&lt;&gt;"",IF(NOT(ISNA(INDEX(cc!B:B,MATCH(M1423,cc!A:A,0)))),INDEX(cc!B:B,MATCH(M1423,cc!A:A,0)),"0"),"")</f>
        <v>Geo Location</v>
      </c>
      <c r="M1423" s="97" t="s">
        <v>767</v>
      </c>
      <c r="N1423" s="28" t="str">
        <f t="shared" ref="N1423:N1486" si="210">IF(G1423=" RESULT","",G1423)</f>
        <v/>
      </c>
      <c r="O1423" s="19" t="str">
        <f t="shared" si="203"/>
        <v>OVC_MONEY (N, DSD, GeoLocation): Access for Needs</v>
      </c>
      <c r="P1423" s="19" t="str">
        <f t="shared" si="204"/>
        <v>OVC_MONEY (N, DSD, GeoLocation): Access for Needs</v>
      </c>
      <c r="Q1423" s="19" t="str">
        <f t="shared" si="202"/>
        <v>OVC_MONEY (N, DSD, GeoLocation)</v>
      </c>
      <c r="R1423" s="19" t="str">
        <f t="shared" si="205"/>
        <v>OVC_MONEY_N_DSD_GeoLocation</v>
      </c>
      <c r="S1423" s="19" t="str">
        <f t="shared" si="206"/>
        <v>OVC_MONEY_N_DSD_GeoLocation_</v>
      </c>
      <c r="T1423" s="19" t="b">
        <f>NOT(ISNA(VLOOKUP(B1423,dbcodes!A:B,2,FALSE)))</f>
        <v>1</v>
      </c>
      <c r="U1423" s="19" t="str">
        <f>IF(ISNA(VLOOKUP(B1423,dbcodes!A:B,2,FALSE)),des!R859,VLOOKUP(B1423,dbcodes!A:B,2,FALSE))</f>
        <v>OVC_MONEY_N_DSD_GeoLocation</v>
      </c>
      <c r="V1423" s="20" t="s">
        <v>2349</v>
      </c>
      <c r="W1423" s="107">
        <f>IF(ISNA(VLOOKUP(C1423,descriptions!A:B,2,FALSE)),des!V859,IF(G1423=" TARGET","Target ","")&amp;VLOOKUP(C1423,descriptions!A:B,2,FALSE))</f>
        <v>0</v>
      </c>
      <c r="X1423" s="20" t="s">
        <v>4</v>
      </c>
      <c r="Y1423" s="20" t="s">
        <v>831</v>
      </c>
      <c r="Z1423" s="20" t="s">
        <v>836</v>
      </c>
      <c r="AA1423" s="20" t="s">
        <v>102</v>
      </c>
      <c r="AB1423" s="20" t="s">
        <v>755</v>
      </c>
      <c r="AC1423" s="19" t="str">
        <f>IF(AB1423&lt;&gt;"",IF(NOT(ISNA(INDEX(os!A:A,MATCH(AB1423,os!B:B,0)))),INDEX(os!A:A,MATCH(AB1423,os!B:B,0)),"0"),"")</f>
        <v/>
      </c>
      <c r="AD1423" s="20" t="s">
        <v>830</v>
      </c>
      <c r="AE1423" s="20"/>
      <c r="AF1423" s="20"/>
      <c r="AG1423" s="20"/>
      <c r="AH1423" s="93" t="str">
        <f>IF(NOT(ISNA(VLOOKUP(B:B,ResultsTargets!A:A,1,0))),"TRUE","")</f>
        <v/>
      </c>
      <c r="AI1423" s="19" t="str">
        <f>IF(ISNA(VLOOKUP(C1423,dim_techarea!A:B,2,FALSE)),"",VLOOKUP(C1423,dim_techarea!A:B,2,FALSE))</f>
        <v>OVC_MONEY</v>
      </c>
      <c r="AJ1423" s="19" t="str">
        <f>IF(ISNA(VLOOKUP(AI1423,dim_techarea!B:C,2,FALSE)),"",VLOOKUP(AI1423,dim_techarea!B:C,2,FALSE))</f>
        <v>sGbtjzQncHZ</v>
      </c>
      <c r="AK1423" s="19" t="str">
        <f>IF(ISNA(VLOOKUP(TRIM(G1423),dim_targetsresults!A:B,2,FALSE)),"",VLOOKUP(TRIM(G1423),dim_targetsresults!A:C,2,FALSE))</f>
        <v>MER Results</v>
      </c>
      <c r="AL1423" s="19" t="str">
        <f>IF(ISNA(VLOOKUP(AK1423,dim_targetsresults!B:C,2,FALSE)),"",VLOOKUP(AK1423,dim_targetsresults!B:C,2,FALSE))</f>
        <v>Jh0jDM5yQ2E</v>
      </c>
      <c r="AM1423" s="19" t="str">
        <f>IF(ISNA(VLOOKUP(TRIM(D1423),dim_numeratordenominator!A:B,2,FALSE)),"",VLOOKUP(TRIM(D1423),dim_numeratordenominator!A:C,2,FALSE))</f>
        <v>Numerator</v>
      </c>
      <c r="AN1423" s="19" t="str">
        <f>IF(ISNA(VLOOKUP(AM1423,dim_numeratordenominator!B:C,2,FALSE)),"",VLOOKUP(AM1423,dim_numeratordenominator!B:C,2,FALSE))</f>
        <v>Som9NRMQqV7</v>
      </c>
      <c r="AO1423" s="19" t="str">
        <f>IF(ISNA(VLOOKUP(TRIM(E1423),dim_supporttype!A:B,2,FALSE)),"",VLOOKUP(TRIM(E1423),dim_supporttype!A:C,2,FALSE))</f>
        <v>DSD</v>
      </c>
      <c r="AP1423" s="19" t="str">
        <f>IF(ISNA(VLOOKUP(AO1423,dim_supporttype!B:C,2,FALSE)),"",VLOOKUP(AO1423,dim_supporttype!B:C,2,FALSE))</f>
        <v>iM13vdNLWKb</v>
      </c>
      <c r="AQ1423" s="19" t="str">
        <f>IF(ISNA(VLOOKUP(TRIM(F1423),dim_disaggs!A:B,2,FALSE)),"No Disagg",VLOOKUP(TRIM(F1423),dim_disaggs!A:B,2,FALSE))</f>
        <v>GeoLocation</v>
      </c>
      <c r="AR1423" s="19" t="str">
        <f>IF(ISNA(VLOOKUP(AQ1423,dim_disaggs!B:C,2,FALSE)),"",VLOOKUP(AQ1423,dim_disaggs!B:C,2,FALSE))</f>
        <v>CsNGEgxL5Di</v>
      </c>
      <c r="AS1423" s="72"/>
      <c r="AT1423" s="66"/>
      <c r="AU1423" s="72" t="s">
        <v>755</v>
      </c>
      <c r="AV1423" s="73" t="s">
        <v>755</v>
      </c>
      <c r="AW1423" s="66" t="s">
        <v>755</v>
      </c>
      <c r="AX1423" s="66" t="s">
        <v>755</v>
      </c>
      <c r="AY1423" s="20"/>
      <c r="AZ1423" s="20"/>
      <c r="BA1423" s="105" t="str">
        <f t="shared" si="207"/>
        <v/>
      </c>
      <c r="BB1423" s="20" t="str">
        <f t="shared" si="208"/>
        <v/>
      </c>
      <c r="BC1423" s="20"/>
      <c r="BD1423" s="20"/>
      <c r="BE1423" s="75"/>
      <c r="BF1423" s="73"/>
      <c r="BG1423" s="55"/>
      <c r="BH1423" s="76"/>
      <c r="BI1423" s="20"/>
      <c r="BJ1423" s="20"/>
      <c r="BK1423" s="55"/>
      <c r="BL1423" s="71"/>
      <c r="BM1423" s="77"/>
      <c r="BN1423" s="78"/>
      <c r="BO1423" s="77"/>
      <c r="BP1423" s="78"/>
    </row>
    <row r="1424" spans="1:68" s="3" customFormat="1" x14ac:dyDescent="0.2">
      <c r="A1424" s="20" t="s">
        <v>95</v>
      </c>
      <c r="B1424" s="20" t="s">
        <v>690</v>
      </c>
      <c r="C1424" s="20" t="s">
        <v>717</v>
      </c>
      <c r="D1424" s="20" t="s">
        <v>1</v>
      </c>
      <c r="E1424" s="20" t="s">
        <v>77</v>
      </c>
      <c r="F1424" s="20"/>
      <c r="G1424" s="20" t="s">
        <v>20086</v>
      </c>
      <c r="H1424" s="20"/>
      <c r="I1424" s="19">
        <f t="shared" si="209"/>
        <v>18</v>
      </c>
      <c r="J1424" s="20" t="s">
        <v>755</v>
      </c>
      <c r="K1424" s="20" t="s">
        <v>727</v>
      </c>
      <c r="L1424" s="95" t="str">
        <f>IF(M1424&lt;&gt;"",IF(NOT(ISNA(INDEX(cc!B:B,MATCH(M1424,cc!A:A,0)))),INDEX(cc!B:B,MATCH(M1424,cc!A:A,0)),"0"),"")</f>
        <v>default</v>
      </c>
      <c r="M1424" s="97" t="s">
        <v>13</v>
      </c>
      <c r="N1424" s="28" t="str">
        <f t="shared" si="210"/>
        <v/>
      </c>
      <c r="O1424" s="19" t="str">
        <f t="shared" si="203"/>
        <v>OVC_MONEY (N, DSD): Access for Needs</v>
      </c>
      <c r="P1424" s="19" t="str">
        <f t="shared" si="204"/>
        <v>OVC_MONEY (N, DSD): Access for Needs</v>
      </c>
      <c r="Q1424" s="19" t="str">
        <f t="shared" si="202"/>
        <v>OVC_MONEY (N, DSD)</v>
      </c>
      <c r="R1424" s="19" t="str">
        <f t="shared" si="205"/>
        <v>OVC_MONEY_N_DSD</v>
      </c>
      <c r="S1424" s="19" t="str">
        <f t="shared" si="206"/>
        <v>OVC_MONEY_N_DSD_</v>
      </c>
      <c r="T1424" s="19" t="b">
        <f>NOT(ISNA(VLOOKUP(B1424,dbcodes!A:B,2,FALSE)))</f>
        <v>1</v>
      </c>
      <c r="U1424" s="19" t="str">
        <f>IF(ISNA(VLOOKUP(B1424,dbcodes!A:B,2,FALSE)),des!R860,VLOOKUP(B1424,dbcodes!A:B,2,FALSE))</f>
        <v>OVC_MONEY_N_DSD</v>
      </c>
      <c r="V1424" s="20" t="s">
        <v>2349</v>
      </c>
      <c r="W1424" s="107">
        <f>IF(ISNA(VLOOKUP(C1424,descriptions!A:B,2,FALSE)),des!V860,IF(G1424=" TARGET","Target ","")&amp;VLOOKUP(C1424,descriptions!A:B,2,FALSE))</f>
        <v>0</v>
      </c>
      <c r="X1424" s="20" t="s">
        <v>4</v>
      </c>
      <c r="Y1424" s="20" t="s">
        <v>831</v>
      </c>
      <c r="Z1424" s="20" t="s">
        <v>836</v>
      </c>
      <c r="AA1424" s="20" t="s">
        <v>102</v>
      </c>
      <c r="AB1424" s="20" t="s">
        <v>755</v>
      </c>
      <c r="AC1424" s="19" t="str">
        <f>IF(AB1424&lt;&gt;"",IF(NOT(ISNA(INDEX(os!A:A,MATCH(AB1424,os!B:B,0)))),INDEX(os!A:A,MATCH(AB1424,os!B:B,0)),"0"),"")</f>
        <v/>
      </c>
      <c r="AD1424" s="20" t="s">
        <v>830</v>
      </c>
      <c r="AE1424" s="20"/>
      <c r="AF1424" s="20"/>
      <c r="AG1424" s="20"/>
      <c r="AH1424" s="93" t="str">
        <f>IF(NOT(ISNA(VLOOKUP(B:B,ResultsTargets!A:A,1,0))),"TRUE","")</f>
        <v/>
      </c>
      <c r="AI1424" s="19" t="str">
        <f>IF(ISNA(VLOOKUP(C1424,dim_techarea!A:B,2,FALSE)),"",VLOOKUP(C1424,dim_techarea!A:B,2,FALSE))</f>
        <v>OVC_MONEY</v>
      </c>
      <c r="AJ1424" s="19" t="str">
        <f>IF(ISNA(VLOOKUP(AI1424,dim_techarea!B:C,2,FALSE)),"",VLOOKUP(AI1424,dim_techarea!B:C,2,FALSE))</f>
        <v>sGbtjzQncHZ</v>
      </c>
      <c r="AK1424" s="19" t="str">
        <f>IF(ISNA(VLOOKUP(TRIM(G1424),dim_targetsresults!A:B,2,FALSE)),"",VLOOKUP(TRIM(G1424),dim_targetsresults!A:C,2,FALSE))</f>
        <v>MER Results</v>
      </c>
      <c r="AL1424" s="19" t="str">
        <f>IF(ISNA(VLOOKUP(AK1424,dim_targetsresults!B:C,2,FALSE)),"",VLOOKUP(AK1424,dim_targetsresults!B:C,2,FALSE))</f>
        <v>Jh0jDM5yQ2E</v>
      </c>
      <c r="AM1424" s="19" t="str">
        <f>IF(ISNA(VLOOKUP(TRIM(D1424),dim_numeratordenominator!A:B,2,FALSE)),"",VLOOKUP(TRIM(D1424),dim_numeratordenominator!A:C,2,FALSE))</f>
        <v>Numerator</v>
      </c>
      <c r="AN1424" s="19" t="str">
        <f>IF(ISNA(VLOOKUP(AM1424,dim_numeratordenominator!B:C,2,FALSE)),"",VLOOKUP(AM1424,dim_numeratordenominator!B:C,2,FALSE))</f>
        <v>Som9NRMQqV7</v>
      </c>
      <c r="AO1424" s="19" t="str">
        <f>IF(ISNA(VLOOKUP(TRIM(E1424),dim_supporttype!A:B,2,FALSE)),"",VLOOKUP(TRIM(E1424),dim_supporttype!A:C,2,FALSE))</f>
        <v>DSD</v>
      </c>
      <c r="AP1424" s="19" t="str">
        <f>IF(ISNA(VLOOKUP(AO1424,dim_supporttype!B:C,2,FALSE)),"",VLOOKUP(AO1424,dim_supporttype!B:C,2,FALSE))</f>
        <v>iM13vdNLWKb</v>
      </c>
      <c r="AQ1424" s="19" t="str">
        <f>IF(ISNA(VLOOKUP(TRIM(F1424),dim_disaggs!A:B,2,FALSE)),"No Disagg",VLOOKUP(TRIM(F1424),dim_disaggs!A:B,2,FALSE))</f>
        <v>No Disagg</v>
      </c>
      <c r="AR1424" s="19" t="str">
        <f>IF(ISNA(VLOOKUP(AQ1424,dim_disaggs!B:C,2,FALSE)),"",VLOOKUP(AQ1424,dim_disaggs!B:C,2,FALSE))</f>
        <v>werJlVT6sf3</v>
      </c>
      <c r="AS1424" s="72"/>
      <c r="AT1424" s="66"/>
      <c r="AU1424" s="72" t="s">
        <v>755</v>
      </c>
      <c r="AV1424" s="73" t="s">
        <v>755</v>
      </c>
      <c r="AW1424" s="66" t="s">
        <v>755</v>
      </c>
      <c r="AX1424" s="66" t="s">
        <v>755</v>
      </c>
      <c r="AY1424" s="20"/>
      <c r="AZ1424" s="20"/>
      <c r="BA1424" s="105" t="str">
        <f t="shared" si="207"/>
        <v/>
      </c>
      <c r="BB1424" s="20" t="str">
        <f t="shared" si="208"/>
        <v/>
      </c>
      <c r="BC1424" s="20"/>
      <c r="BD1424" s="20"/>
      <c r="BE1424" s="75"/>
      <c r="BF1424" s="73"/>
      <c r="BG1424" s="55"/>
      <c r="BH1424" s="76"/>
      <c r="BI1424" s="20"/>
      <c r="BJ1424" s="20"/>
      <c r="BK1424" s="55"/>
      <c r="BL1424" s="71"/>
      <c r="BM1424" s="77"/>
      <c r="BN1424" s="78"/>
      <c r="BO1424" s="77"/>
      <c r="BP1424" s="78"/>
    </row>
    <row r="1425" spans="1:68" s="3" customFormat="1" x14ac:dyDescent="0.2">
      <c r="A1425" s="20" t="s">
        <v>95</v>
      </c>
      <c r="B1425" s="20" t="s">
        <v>779</v>
      </c>
      <c r="C1425" s="20" t="s">
        <v>717</v>
      </c>
      <c r="D1425" s="20" t="s">
        <v>1</v>
      </c>
      <c r="E1425" s="20" t="s">
        <v>264</v>
      </c>
      <c r="F1425" s="20"/>
      <c r="G1425" s="20" t="s">
        <v>20086</v>
      </c>
      <c r="H1425" s="20"/>
      <c r="I1425" s="19">
        <f t="shared" si="209"/>
        <v>28</v>
      </c>
      <c r="J1425" s="20" t="s">
        <v>755</v>
      </c>
      <c r="K1425" s="20" t="s">
        <v>727</v>
      </c>
      <c r="L1425" s="95" t="str">
        <f>IF(M1425&lt;&gt;"",IF(NOT(ISNA(INDEX(cc!B:B,MATCH(M1425,cc!A:A,0)))),INDEX(cc!B:B,MATCH(M1425,cc!A:A,0)),"0"),"")</f>
        <v>default</v>
      </c>
      <c r="M1425" s="97" t="s">
        <v>13</v>
      </c>
      <c r="N1425" s="28" t="str">
        <f t="shared" si="210"/>
        <v/>
      </c>
      <c r="O1425" s="19" t="str">
        <f t="shared" si="203"/>
        <v>OVC_MONEY (N, DSD_NARRATIVE): Access for Needs</v>
      </c>
      <c r="P1425" s="19" t="str">
        <f t="shared" si="204"/>
        <v>OVC_MONEY (N, DSD_NARRATIVE): Access for Needs</v>
      </c>
      <c r="Q1425" s="19" t="str">
        <f t="shared" si="202"/>
        <v>OVC_MONEY (N, DSD_NARRATIVE)</v>
      </c>
      <c r="R1425" s="19" t="str">
        <f t="shared" si="205"/>
        <v>OVC_MONEY_N_DSD_NARRATIVE</v>
      </c>
      <c r="S1425" s="19" t="str">
        <f t="shared" si="206"/>
        <v>OVC_MONEY_N_DSD_NARRATIVE_</v>
      </c>
      <c r="T1425" s="19" t="b">
        <f>NOT(ISNA(VLOOKUP(B1425,dbcodes!A:B,2,FALSE)))</f>
        <v>1</v>
      </c>
      <c r="U1425" s="19" t="str">
        <f>IF(ISNA(VLOOKUP(B1425,dbcodes!A:B,2,FALSE)),des!R861,VLOOKUP(B1425,dbcodes!A:B,2,FALSE))</f>
        <v>OVC_MONEY_N_DSD_NARRATIVE</v>
      </c>
      <c r="V1425" s="20" t="s">
        <v>2349</v>
      </c>
      <c r="W1425" s="107">
        <f>IF(ISNA(VLOOKUP(C1425,descriptions!A:B,2,FALSE)),des!V861,IF(G1425=" TARGET","Target ","")&amp;VLOOKUP(C1425,descriptions!A:B,2,FALSE))</f>
        <v>0</v>
      </c>
      <c r="X1425" s="20" t="s">
        <v>9</v>
      </c>
      <c r="Y1425" s="20" t="s">
        <v>831</v>
      </c>
      <c r="Z1425" s="20" t="s">
        <v>836</v>
      </c>
      <c r="AA1425" s="20" t="s">
        <v>4121</v>
      </c>
      <c r="AB1425" s="20" t="s">
        <v>755</v>
      </c>
      <c r="AC1425" s="19" t="str">
        <f>IF(AB1425&lt;&gt;"",IF(NOT(ISNA(INDEX(os!A:A,MATCH(AB1425,os!B:B,0)))),INDEX(os!A:A,MATCH(AB1425,os!B:B,0)),"0"),"")</f>
        <v/>
      </c>
      <c r="AD1425" s="20" t="s">
        <v>830</v>
      </c>
      <c r="AE1425" s="20"/>
      <c r="AF1425" s="20"/>
      <c r="AG1425" s="20"/>
      <c r="AH1425" s="93" t="str">
        <f>IF(NOT(ISNA(VLOOKUP(B:B,ResultsTargets!A:A,1,0))),"TRUE","")</f>
        <v/>
      </c>
      <c r="AI1425" s="19" t="str">
        <f>IF(ISNA(VLOOKUP(C1425,dim_techarea!A:B,2,FALSE)),"",VLOOKUP(C1425,dim_techarea!A:B,2,FALSE))</f>
        <v>OVC_MONEY</v>
      </c>
      <c r="AJ1425" s="19" t="str">
        <f>IF(ISNA(VLOOKUP(AI1425,dim_techarea!B:C,2,FALSE)),"",VLOOKUP(AI1425,dim_techarea!B:C,2,FALSE))</f>
        <v>sGbtjzQncHZ</v>
      </c>
      <c r="AK1425" s="19" t="str">
        <f>IF(ISNA(VLOOKUP(TRIM(G1425),dim_targetsresults!A:B,2,FALSE)),"",VLOOKUP(TRIM(G1425),dim_targetsresults!A:C,2,FALSE))</f>
        <v>MER Results</v>
      </c>
      <c r="AL1425" s="19" t="str">
        <f>IF(ISNA(VLOOKUP(AK1425,dim_targetsresults!B:C,2,FALSE)),"",VLOOKUP(AK1425,dim_targetsresults!B:C,2,FALSE))</f>
        <v>Jh0jDM5yQ2E</v>
      </c>
      <c r="AM1425" s="19" t="str">
        <f>IF(ISNA(VLOOKUP(TRIM(D1425),dim_numeratordenominator!A:B,2,FALSE)),"",VLOOKUP(TRIM(D1425),dim_numeratordenominator!A:C,2,FALSE))</f>
        <v>Numerator</v>
      </c>
      <c r="AN1425" s="19" t="str">
        <f>IF(ISNA(VLOOKUP(AM1425,dim_numeratordenominator!B:C,2,FALSE)),"",VLOOKUP(AM1425,dim_numeratordenominator!B:C,2,FALSE))</f>
        <v>Som9NRMQqV7</v>
      </c>
      <c r="AO1425" s="19" t="str">
        <f>IF(ISNA(VLOOKUP(TRIM(E1425),dim_supporttype!A:B,2,FALSE)),"",VLOOKUP(TRIM(E1425),dim_supporttype!A:C,2,FALSE))</f>
        <v>DSD Narratives</v>
      </c>
      <c r="AP1425" s="19" t="str">
        <f>IF(ISNA(VLOOKUP(AO1425,dim_supporttype!B:C,2,FALSE)),"",VLOOKUP(AO1425,dim_supporttype!B:C,2,FALSE))</f>
        <v>ySGf8v2q9Rm</v>
      </c>
      <c r="AQ1425" s="19" t="str">
        <f>IF(ISNA(VLOOKUP(TRIM(F1425),dim_disaggs!A:B,2,FALSE)),"No Disagg",VLOOKUP(TRIM(F1425),dim_disaggs!A:B,2,FALSE))</f>
        <v>No Disagg</v>
      </c>
      <c r="AR1425" s="19" t="str">
        <f>IF(ISNA(VLOOKUP(AQ1425,dim_disaggs!B:C,2,FALSE)),"",VLOOKUP(AQ1425,dim_disaggs!B:C,2,FALSE))</f>
        <v>werJlVT6sf3</v>
      </c>
      <c r="AS1425" s="72"/>
      <c r="AT1425" s="66"/>
      <c r="AU1425" s="72" t="s">
        <v>755</v>
      </c>
      <c r="AV1425" s="73" t="s">
        <v>755</v>
      </c>
      <c r="AW1425" s="66" t="s">
        <v>755</v>
      </c>
      <c r="AX1425" s="66" t="s">
        <v>755</v>
      </c>
      <c r="AY1425" s="20"/>
      <c r="AZ1425" s="20"/>
      <c r="BA1425" s="105" t="str">
        <f t="shared" si="207"/>
        <v/>
      </c>
      <c r="BB1425" s="20" t="str">
        <f t="shared" si="208"/>
        <v/>
      </c>
      <c r="BC1425" s="20"/>
      <c r="BD1425" s="20"/>
      <c r="BE1425" s="75"/>
      <c r="BF1425" s="73"/>
      <c r="BG1425" s="55"/>
      <c r="BH1425" s="76"/>
      <c r="BI1425" s="20"/>
      <c r="BJ1425" s="20"/>
      <c r="BK1425" s="55"/>
      <c r="BL1425" s="71"/>
      <c r="BM1425" s="77"/>
      <c r="BN1425" s="78"/>
      <c r="BO1425" s="77"/>
      <c r="BP1425" s="78"/>
    </row>
    <row r="1426" spans="1:68" s="3" customFormat="1" x14ac:dyDescent="0.2">
      <c r="A1426" s="20" t="s">
        <v>95</v>
      </c>
      <c r="B1426" s="20" t="s">
        <v>697</v>
      </c>
      <c r="C1426" s="20" t="s">
        <v>718</v>
      </c>
      <c r="D1426" s="20" t="s">
        <v>164</v>
      </c>
      <c r="E1426" s="20" t="s">
        <v>77</v>
      </c>
      <c r="F1426" s="20" t="s">
        <v>135</v>
      </c>
      <c r="G1426" s="20" t="s">
        <v>20086</v>
      </c>
      <c r="H1426" s="20" t="s">
        <v>135</v>
      </c>
      <c r="I1426" s="19">
        <f t="shared" si="209"/>
        <v>25</v>
      </c>
      <c r="J1426" s="20" t="s">
        <v>755</v>
      </c>
      <c r="K1426" s="20" t="s">
        <v>730</v>
      </c>
      <c r="L1426" s="95" t="str">
        <f>IF(M1426&lt;&gt;"",IF(NOT(ISNA(INDEX(cc!B:B,MATCH(M1426,cc!A:A,0)))),INDEX(cc!B:B,MATCH(M1426,cc!A:A,0)),"0"),"")</f>
        <v>Age (6mo-4, 2) and Sex</v>
      </c>
      <c r="M1426" s="97" t="s">
        <v>769</v>
      </c>
      <c r="N1426" s="28" t="str">
        <f t="shared" si="210"/>
        <v/>
      </c>
      <c r="O1426" s="19" t="str">
        <f t="shared" si="203"/>
        <v>OVC_NUT (D, DSD, Age/Sex): Active Beneficiaries &lt;5</v>
      </c>
      <c r="P1426" s="19" t="str">
        <f t="shared" si="204"/>
        <v>OVC_NUT (D, DSD, Age/Sex): Active Beneficiaries &lt;5</v>
      </c>
      <c r="Q1426" s="19" t="str">
        <f t="shared" si="202"/>
        <v>OVC_NUT (D, DSD, Age/Sex)</v>
      </c>
      <c r="R1426" s="19" t="str">
        <f t="shared" si="205"/>
        <v>OVC_NUT_D_DSD_Age_Sex</v>
      </c>
      <c r="S1426" s="19" t="str">
        <f t="shared" si="206"/>
        <v>OVC_NUT_D_DSD_Age_Sex_</v>
      </c>
      <c r="T1426" s="19" t="b">
        <f>NOT(ISNA(VLOOKUP(B1426,dbcodes!A:B,2,FALSE)))</f>
        <v>1</v>
      </c>
      <c r="U1426" s="19" t="str">
        <f>IF(ISNA(VLOOKUP(B1426,dbcodes!A:B,2,FALSE)),des!R862,VLOOKUP(B1426,dbcodes!A:B,2,FALSE))</f>
        <v>OVC_NUT_D_DSD_Age_Sex</v>
      </c>
      <c r="V1426" s="20" t="s">
        <v>760</v>
      </c>
      <c r="W1426" s="107">
        <f>IF(ISNA(VLOOKUP(C1426,descriptions!A:B,2,FALSE)),des!V862,IF(G1426=" TARGET","Target ","")&amp;VLOOKUP(C1426,descriptions!A:B,2,FALSE))</f>
        <v>0</v>
      </c>
      <c r="X1426" s="20" t="s">
        <v>4</v>
      </c>
      <c r="Y1426" s="20" t="s">
        <v>831</v>
      </c>
      <c r="Z1426" s="20" t="s">
        <v>836</v>
      </c>
      <c r="AA1426" s="20" t="s">
        <v>102</v>
      </c>
      <c r="AB1426" s="20" t="s">
        <v>755</v>
      </c>
      <c r="AC1426" s="19" t="str">
        <f>IF(AB1426&lt;&gt;"",IF(NOT(ISNA(INDEX(os!A:A,MATCH(AB1426,os!B:B,0)))),INDEX(os!A:A,MATCH(AB1426,os!B:B,0)),"0"),"")</f>
        <v/>
      </c>
      <c r="AD1426" s="20" t="s">
        <v>830</v>
      </c>
      <c r="AE1426" s="20"/>
      <c r="AF1426" s="20"/>
      <c r="AG1426" s="20"/>
      <c r="AH1426" s="93" t="str">
        <f>IF(NOT(ISNA(VLOOKUP(B:B,ResultsTargets!A:A,1,0))),"TRUE","")</f>
        <v/>
      </c>
      <c r="AI1426" s="19" t="str">
        <f>IF(ISNA(VLOOKUP(C1426,dim_techarea!A:B,2,FALSE)),"",VLOOKUP(C1426,dim_techarea!A:B,2,FALSE))</f>
        <v>OVC_NUT</v>
      </c>
      <c r="AJ1426" s="19" t="str">
        <f>IF(ISNA(VLOOKUP(AI1426,dim_techarea!B:C,2,FALSE)),"",VLOOKUP(AI1426,dim_techarea!B:C,2,FALSE))</f>
        <v>QJnT609jgoR</v>
      </c>
      <c r="AK1426" s="19" t="str">
        <f>IF(ISNA(VLOOKUP(TRIM(G1426),dim_targetsresults!A:B,2,FALSE)),"",VLOOKUP(TRIM(G1426),dim_targetsresults!A:C,2,FALSE))</f>
        <v>MER Results</v>
      </c>
      <c r="AL1426" s="19" t="str">
        <f>IF(ISNA(VLOOKUP(AK1426,dim_targetsresults!B:C,2,FALSE)),"",VLOOKUP(AK1426,dim_targetsresults!B:C,2,FALSE))</f>
        <v>Jh0jDM5yQ2E</v>
      </c>
      <c r="AM1426" s="19" t="str">
        <f>IF(ISNA(VLOOKUP(TRIM(D1426),dim_numeratordenominator!A:B,2,FALSE)),"",VLOOKUP(TRIM(D1426),dim_numeratordenominator!A:C,2,FALSE))</f>
        <v>Denominator</v>
      </c>
      <c r="AN1426" s="19" t="str">
        <f>IF(ISNA(VLOOKUP(AM1426,dim_numeratordenominator!B:C,2,FALSE)),"",VLOOKUP(AM1426,dim_numeratordenominator!B:C,2,FALSE))</f>
        <v>QpNj0nSuEhD</v>
      </c>
      <c r="AO1426" s="19" t="str">
        <f>IF(ISNA(VLOOKUP(TRIM(E1426),dim_supporttype!A:B,2,FALSE)),"",VLOOKUP(TRIM(E1426),dim_supporttype!A:C,2,FALSE))</f>
        <v>DSD</v>
      </c>
      <c r="AP1426" s="19" t="str">
        <f>IF(ISNA(VLOOKUP(AO1426,dim_supporttype!B:C,2,FALSE)),"",VLOOKUP(AO1426,dim_supporttype!B:C,2,FALSE))</f>
        <v>iM13vdNLWKb</v>
      </c>
      <c r="AQ1426" s="19" t="str">
        <f>IF(ISNA(VLOOKUP(TRIM(F1426),dim_disaggs!A:B,2,FALSE)),"No Disagg",VLOOKUP(TRIM(F1426),dim_disaggs!A:B,2,FALSE))</f>
        <v>Age/Sex</v>
      </c>
      <c r="AR1426" s="19" t="str">
        <f>IF(ISNA(VLOOKUP(AQ1426,dim_disaggs!B:C,2,FALSE)),"",VLOOKUP(AQ1426,dim_disaggs!B:C,2,FALSE))</f>
        <v>Qbz6SrpmJ1y</v>
      </c>
      <c r="AS1426" s="72"/>
      <c r="AT1426" s="66"/>
      <c r="AU1426" s="72" t="s">
        <v>755</v>
      </c>
      <c r="AV1426" s="73" t="s">
        <v>755</v>
      </c>
      <c r="AW1426" s="66" t="s">
        <v>755</v>
      </c>
      <c r="AX1426" s="66" t="s">
        <v>755</v>
      </c>
      <c r="AY1426" s="20"/>
      <c r="AZ1426" s="20"/>
      <c r="BA1426" s="105" t="str">
        <f t="shared" si="207"/>
        <v/>
      </c>
      <c r="BB1426" s="20" t="str">
        <f t="shared" si="208"/>
        <v/>
      </c>
      <c r="BC1426" s="20"/>
      <c r="BD1426" s="20"/>
      <c r="BE1426" s="75"/>
      <c r="BF1426" s="73"/>
      <c r="BG1426" s="55"/>
      <c r="BH1426" s="76"/>
      <c r="BI1426" s="20"/>
      <c r="BJ1426" s="20"/>
      <c r="BK1426" s="55"/>
      <c r="BL1426" s="71"/>
      <c r="BM1426" s="77"/>
      <c r="BN1426" s="78"/>
      <c r="BO1426" s="77"/>
      <c r="BP1426" s="78"/>
    </row>
    <row r="1427" spans="1:68" s="3" customFormat="1" x14ac:dyDescent="0.2">
      <c r="A1427" s="20" t="s">
        <v>95</v>
      </c>
      <c r="B1427" s="20" t="s">
        <v>696</v>
      </c>
      <c r="C1427" s="20" t="s">
        <v>718</v>
      </c>
      <c r="D1427" s="20" t="s">
        <v>164</v>
      </c>
      <c r="E1427" s="20" t="s">
        <v>77</v>
      </c>
      <c r="F1427" s="20"/>
      <c r="G1427" s="20" t="s">
        <v>20086</v>
      </c>
      <c r="H1427" s="20"/>
      <c r="I1427" s="19">
        <f t="shared" si="209"/>
        <v>16</v>
      </c>
      <c r="J1427" s="20" t="s">
        <v>755</v>
      </c>
      <c r="K1427" s="20" t="s">
        <v>730</v>
      </c>
      <c r="L1427" s="95" t="str">
        <f>IF(M1427&lt;&gt;"",IF(NOT(ISNA(INDEX(cc!B:B,MATCH(M1427,cc!A:A,0)))),INDEX(cc!B:B,MATCH(M1427,cc!A:A,0)),"0"),"")</f>
        <v>default</v>
      </c>
      <c r="M1427" s="97" t="s">
        <v>13</v>
      </c>
      <c r="N1427" s="28" t="str">
        <f t="shared" si="210"/>
        <v/>
      </c>
      <c r="O1427" s="19" t="str">
        <f t="shared" si="203"/>
        <v>OVC_NUT (D, DSD): Active Beneficiaries &lt;5</v>
      </c>
      <c r="P1427" s="19" t="str">
        <f t="shared" si="204"/>
        <v>OVC_NUT (D, DSD): Active Beneficiaries &lt;5</v>
      </c>
      <c r="Q1427" s="19" t="str">
        <f t="shared" si="202"/>
        <v>OVC_NUT (D, DSD)</v>
      </c>
      <c r="R1427" s="19" t="str">
        <f t="shared" si="205"/>
        <v>OVC_NUT_D_DSD</v>
      </c>
      <c r="S1427" s="19" t="str">
        <f t="shared" si="206"/>
        <v>OVC_NUT_D_DSD_</v>
      </c>
      <c r="T1427" s="19" t="b">
        <f>NOT(ISNA(VLOOKUP(B1427,dbcodes!A:B,2,FALSE)))</f>
        <v>1</v>
      </c>
      <c r="U1427" s="19" t="str">
        <f>IF(ISNA(VLOOKUP(B1427,dbcodes!A:B,2,FALSE)),des!R863,VLOOKUP(B1427,dbcodes!A:B,2,FALSE))</f>
        <v>OVC_NUT_D_DSD</v>
      </c>
      <c r="V1427" s="20" t="s">
        <v>2350</v>
      </c>
      <c r="W1427" s="107" t="str">
        <f>IF(ISNA(VLOOKUP(C1427,descriptions!A:B,2,FALSE)),des!V863,IF(G1427=" TARGET","Target ","")&amp;VLOOKUP(C1427,descriptions!A:B,2,FALSE))</f>
        <v>Service delivery points supported by your organization that directly provide integrated voluntary family planning services</v>
      </c>
      <c r="X1427" s="20" t="s">
        <v>4</v>
      </c>
      <c r="Y1427" s="20" t="s">
        <v>831</v>
      </c>
      <c r="Z1427" s="20" t="s">
        <v>836</v>
      </c>
      <c r="AA1427" s="20" t="s">
        <v>102</v>
      </c>
      <c r="AB1427" s="20" t="s">
        <v>755</v>
      </c>
      <c r="AC1427" s="19" t="str">
        <f>IF(AB1427&lt;&gt;"",IF(NOT(ISNA(INDEX(os!A:A,MATCH(AB1427,os!B:B,0)))),INDEX(os!A:A,MATCH(AB1427,os!B:B,0)),"0"),"")</f>
        <v/>
      </c>
      <c r="AD1427" s="20" t="s">
        <v>830</v>
      </c>
      <c r="AE1427" s="20"/>
      <c r="AF1427" s="20"/>
      <c r="AG1427" s="20"/>
      <c r="AH1427" s="93" t="str">
        <f>IF(NOT(ISNA(VLOOKUP(B:B,ResultsTargets!A:A,1,0))),"TRUE","")</f>
        <v/>
      </c>
      <c r="AI1427" s="19" t="str">
        <f>IF(ISNA(VLOOKUP(C1427,dim_techarea!A:B,2,FALSE)),"",VLOOKUP(C1427,dim_techarea!A:B,2,FALSE))</f>
        <v>OVC_NUT</v>
      </c>
      <c r="AJ1427" s="19" t="str">
        <f>IF(ISNA(VLOOKUP(AI1427,dim_techarea!B:C,2,FALSE)),"",VLOOKUP(AI1427,dim_techarea!B:C,2,FALSE))</f>
        <v>QJnT609jgoR</v>
      </c>
      <c r="AK1427" s="19" t="str">
        <f>IF(ISNA(VLOOKUP(TRIM(G1427),dim_targetsresults!A:B,2,FALSE)),"",VLOOKUP(TRIM(G1427),dim_targetsresults!A:C,2,FALSE))</f>
        <v>MER Results</v>
      </c>
      <c r="AL1427" s="19" t="str">
        <f>IF(ISNA(VLOOKUP(AK1427,dim_targetsresults!B:C,2,FALSE)),"",VLOOKUP(AK1427,dim_targetsresults!B:C,2,FALSE))</f>
        <v>Jh0jDM5yQ2E</v>
      </c>
      <c r="AM1427" s="19" t="str">
        <f>IF(ISNA(VLOOKUP(TRIM(D1427),dim_numeratordenominator!A:B,2,FALSE)),"",VLOOKUP(TRIM(D1427),dim_numeratordenominator!A:C,2,FALSE))</f>
        <v>Denominator</v>
      </c>
      <c r="AN1427" s="19" t="str">
        <f>IF(ISNA(VLOOKUP(AM1427,dim_numeratordenominator!B:C,2,FALSE)),"",VLOOKUP(AM1427,dim_numeratordenominator!B:C,2,FALSE))</f>
        <v>QpNj0nSuEhD</v>
      </c>
      <c r="AO1427" s="19" t="str">
        <f>IF(ISNA(VLOOKUP(TRIM(E1427),dim_supporttype!A:B,2,FALSE)),"",VLOOKUP(TRIM(E1427),dim_supporttype!A:C,2,FALSE))</f>
        <v>DSD</v>
      </c>
      <c r="AP1427" s="19" t="str">
        <f>IF(ISNA(VLOOKUP(AO1427,dim_supporttype!B:C,2,FALSE)),"",VLOOKUP(AO1427,dim_supporttype!B:C,2,FALSE))</f>
        <v>iM13vdNLWKb</v>
      </c>
      <c r="AQ1427" s="19" t="str">
        <f>IF(ISNA(VLOOKUP(TRIM(F1427),dim_disaggs!A:B,2,FALSE)),"No Disagg",VLOOKUP(TRIM(F1427),dim_disaggs!A:B,2,FALSE))</f>
        <v>No Disagg</v>
      </c>
      <c r="AR1427" s="19" t="str">
        <f>IF(ISNA(VLOOKUP(AQ1427,dim_disaggs!B:C,2,FALSE)),"",VLOOKUP(AQ1427,dim_disaggs!B:C,2,FALSE))</f>
        <v>werJlVT6sf3</v>
      </c>
      <c r="AS1427" s="72"/>
      <c r="AT1427" s="66"/>
      <c r="AU1427" s="72" t="s">
        <v>755</v>
      </c>
      <c r="AV1427" s="73" t="s">
        <v>755</v>
      </c>
      <c r="AW1427" s="66" t="s">
        <v>755</v>
      </c>
      <c r="AX1427" s="66" t="s">
        <v>755</v>
      </c>
      <c r="AY1427" s="20"/>
      <c r="AZ1427" s="20"/>
      <c r="BA1427" s="105" t="str">
        <f t="shared" si="207"/>
        <v/>
      </c>
      <c r="BB1427" s="20" t="str">
        <f t="shared" si="208"/>
        <v/>
      </c>
      <c r="BC1427" s="20"/>
      <c r="BD1427" s="20"/>
      <c r="BE1427" s="75"/>
      <c r="BF1427" s="73"/>
      <c r="BG1427" s="55"/>
      <c r="BH1427" s="76"/>
      <c r="BI1427" s="20"/>
      <c r="BJ1427" s="20"/>
      <c r="BK1427" s="55"/>
      <c r="BL1427" s="71"/>
      <c r="BM1427" s="77"/>
      <c r="BN1427" s="78"/>
      <c r="BO1427" s="77"/>
      <c r="BP1427" s="78"/>
    </row>
    <row r="1428" spans="1:68" s="3" customFormat="1" x14ac:dyDescent="0.2">
      <c r="A1428" s="20" t="s">
        <v>95</v>
      </c>
      <c r="B1428" s="20" t="s">
        <v>695</v>
      </c>
      <c r="C1428" s="20" t="s">
        <v>718</v>
      </c>
      <c r="D1428" s="20" t="s">
        <v>1</v>
      </c>
      <c r="E1428" s="20" t="s">
        <v>77</v>
      </c>
      <c r="F1428" s="20" t="s">
        <v>135</v>
      </c>
      <c r="G1428" s="20" t="s">
        <v>20086</v>
      </c>
      <c r="H1428" s="20" t="s">
        <v>135</v>
      </c>
      <c r="I1428" s="19">
        <f t="shared" si="209"/>
        <v>25</v>
      </c>
      <c r="J1428" s="20" t="s">
        <v>755</v>
      </c>
      <c r="K1428" s="20" t="s">
        <v>731</v>
      </c>
      <c r="L1428" s="95" t="str">
        <f>IF(M1428&lt;&gt;"",IF(NOT(ISNA(INDEX(cc!B:B,MATCH(M1428,cc!A:A,0)))),INDEX(cc!B:B,MATCH(M1428,cc!A:A,0)),"0"),"")</f>
        <v>Age (6mo-4, 2) and Sex</v>
      </c>
      <c r="M1428" s="97" t="s">
        <v>769</v>
      </c>
      <c r="N1428" s="28" t="str">
        <f t="shared" si="210"/>
        <v/>
      </c>
      <c r="O1428" s="19" t="str">
        <f t="shared" si="203"/>
        <v>OVC_NUT (N, DSD, Age/Sex): &lt;5 Below Intl Growth Standards</v>
      </c>
      <c r="P1428" s="19" t="str">
        <f t="shared" si="204"/>
        <v>OVC_NUT (N, DSD, Age/Sex): &lt;5 Below Intl Growth Standards</v>
      </c>
      <c r="Q1428" s="19" t="str">
        <f t="shared" si="202"/>
        <v>OVC_NUT (N, DSD, Age/Sex)</v>
      </c>
      <c r="R1428" s="19" t="str">
        <f t="shared" si="205"/>
        <v>OVC_NUT_N_DSD_Age_Sex</v>
      </c>
      <c r="S1428" s="19" t="str">
        <f t="shared" si="206"/>
        <v>OVC_NUT_N_DSD_Age_Sex_</v>
      </c>
      <c r="T1428" s="19" t="b">
        <f>NOT(ISNA(VLOOKUP(B1428,dbcodes!A:B,2,FALSE)))</f>
        <v>1</v>
      </c>
      <c r="U1428" s="19" t="str">
        <f>IF(ISNA(VLOOKUP(B1428,dbcodes!A:B,2,FALSE)),des!R864,VLOOKUP(B1428,dbcodes!A:B,2,FALSE))</f>
        <v>OVC_NUT_N_DSD_Age_Sex</v>
      </c>
      <c r="V1428" s="20" t="s">
        <v>760</v>
      </c>
      <c r="W1428" s="107">
        <f>IF(ISNA(VLOOKUP(C1428,descriptions!A:B,2,FALSE)),des!V864,IF(G1428=" TARGET","Target ","")&amp;VLOOKUP(C1428,descriptions!A:B,2,FALSE))</f>
        <v>0</v>
      </c>
      <c r="X1428" s="20" t="s">
        <v>4</v>
      </c>
      <c r="Y1428" s="20" t="s">
        <v>831</v>
      </c>
      <c r="Z1428" s="20" t="s">
        <v>836</v>
      </c>
      <c r="AA1428" s="20" t="s">
        <v>102</v>
      </c>
      <c r="AB1428" s="20" t="s">
        <v>755</v>
      </c>
      <c r="AC1428" s="19" t="str">
        <f>IF(AB1428&lt;&gt;"",IF(NOT(ISNA(INDEX(os!A:A,MATCH(AB1428,os!B:B,0)))),INDEX(os!A:A,MATCH(AB1428,os!B:B,0)),"0"),"")</f>
        <v/>
      </c>
      <c r="AD1428" s="20" t="s">
        <v>830</v>
      </c>
      <c r="AE1428" s="20"/>
      <c r="AF1428" s="20"/>
      <c r="AG1428" s="20"/>
      <c r="AH1428" s="93" t="str">
        <f>IF(NOT(ISNA(VLOOKUP(B:B,ResultsTargets!A:A,1,0))),"TRUE","")</f>
        <v/>
      </c>
      <c r="AI1428" s="19" t="str">
        <f>IF(ISNA(VLOOKUP(C1428,dim_techarea!A:B,2,FALSE)),"",VLOOKUP(C1428,dim_techarea!A:B,2,FALSE))</f>
        <v>OVC_NUT</v>
      </c>
      <c r="AJ1428" s="19" t="str">
        <f>IF(ISNA(VLOOKUP(AI1428,dim_techarea!B:C,2,FALSE)),"",VLOOKUP(AI1428,dim_techarea!B:C,2,FALSE))</f>
        <v>QJnT609jgoR</v>
      </c>
      <c r="AK1428" s="19" t="str">
        <f>IF(ISNA(VLOOKUP(TRIM(G1428),dim_targetsresults!A:B,2,FALSE)),"",VLOOKUP(TRIM(G1428),dim_targetsresults!A:C,2,FALSE))</f>
        <v>MER Results</v>
      </c>
      <c r="AL1428" s="19" t="str">
        <f>IF(ISNA(VLOOKUP(AK1428,dim_targetsresults!B:C,2,FALSE)),"",VLOOKUP(AK1428,dim_targetsresults!B:C,2,FALSE))</f>
        <v>Jh0jDM5yQ2E</v>
      </c>
      <c r="AM1428" s="19" t="str">
        <f>IF(ISNA(VLOOKUP(TRIM(D1428),dim_numeratordenominator!A:B,2,FALSE)),"",VLOOKUP(TRIM(D1428),dim_numeratordenominator!A:C,2,FALSE))</f>
        <v>Numerator</v>
      </c>
      <c r="AN1428" s="19" t="str">
        <f>IF(ISNA(VLOOKUP(AM1428,dim_numeratordenominator!B:C,2,FALSE)),"",VLOOKUP(AM1428,dim_numeratordenominator!B:C,2,FALSE))</f>
        <v>Som9NRMQqV7</v>
      </c>
      <c r="AO1428" s="19" t="str">
        <f>IF(ISNA(VLOOKUP(TRIM(E1428),dim_supporttype!A:B,2,FALSE)),"",VLOOKUP(TRIM(E1428),dim_supporttype!A:C,2,FALSE))</f>
        <v>DSD</v>
      </c>
      <c r="AP1428" s="19" t="str">
        <f>IF(ISNA(VLOOKUP(AO1428,dim_supporttype!B:C,2,FALSE)),"",VLOOKUP(AO1428,dim_supporttype!B:C,2,FALSE))</f>
        <v>iM13vdNLWKb</v>
      </c>
      <c r="AQ1428" s="19" t="str">
        <f>IF(ISNA(VLOOKUP(TRIM(F1428),dim_disaggs!A:B,2,FALSE)),"No Disagg",VLOOKUP(TRIM(F1428),dim_disaggs!A:B,2,FALSE))</f>
        <v>Age/Sex</v>
      </c>
      <c r="AR1428" s="19" t="str">
        <f>IF(ISNA(VLOOKUP(AQ1428,dim_disaggs!B:C,2,FALSE)),"",VLOOKUP(AQ1428,dim_disaggs!B:C,2,FALSE))</f>
        <v>Qbz6SrpmJ1y</v>
      </c>
      <c r="AS1428" s="72"/>
      <c r="AT1428" s="66"/>
      <c r="AU1428" s="72" t="s">
        <v>755</v>
      </c>
      <c r="AV1428" s="73" t="s">
        <v>755</v>
      </c>
      <c r="AW1428" s="66" t="s">
        <v>755</v>
      </c>
      <c r="AX1428" s="66" t="s">
        <v>755</v>
      </c>
      <c r="AY1428" s="20"/>
      <c r="AZ1428" s="20"/>
      <c r="BA1428" s="105" t="str">
        <f t="shared" si="207"/>
        <v/>
      </c>
      <c r="BB1428" s="20" t="str">
        <f t="shared" si="208"/>
        <v/>
      </c>
      <c r="BC1428" s="20"/>
      <c r="BD1428" s="20"/>
      <c r="BE1428" s="75"/>
      <c r="BF1428" s="73"/>
      <c r="BG1428" s="55"/>
      <c r="BH1428" s="76"/>
      <c r="BI1428" s="20"/>
      <c r="BJ1428" s="20"/>
      <c r="BK1428" s="55"/>
      <c r="BL1428" s="71"/>
      <c r="BM1428" s="77"/>
      <c r="BN1428" s="78"/>
      <c r="BO1428" s="77"/>
      <c r="BP1428" s="78"/>
    </row>
    <row r="1429" spans="1:68" x14ac:dyDescent="0.2">
      <c r="A1429" s="20" t="s">
        <v>95</v>
      </c>
      <c r="B1429" s="20" t="s">
        <v>694</v>
      </c>
      <c r="C1429" s="20" t="s">
        <v>718</v>
      </c>
      <c r="D1429" s="20" t="s">
        <v>1</v>
      </c>
      <c r="E1429" s="20" t="s">
        <v>77</v>
      </c>
      <c r="G1429" s="20" t="s">
        <v>20086</v>
      </c>
      <c r="I1429" s="19">
        <f t="shared" si="209"/>
        <v>16</v>
      </c>
      <c r="J1429" s="20" t="s">
        <v>755</v>
      </c>
      <c r="K1429" s="20" t="s">
        <v>731</v>
      </c>
      <c r="L1429" s="95" t="str">
        <f>IF(M1429&lt;&gt;"",IF(NOT(ISNA(INDEX(cc!B:B,MATCH(M1429,cc!A:A,0)))),INDEX(cc!B:B,MATCH(M1429,cc!A:A,0)),"0"),"")</f>
        <v>default</v>
      </c>
      <c r="M1429" s="97" t="s">
        <v>13</v>
      </c>
      <c r="N1429" s="28" t="str">
        <f t="shared" si="210"/>
        <v/>
      </c>
      <c r="O1429" s="19" t="str">
        <f t="shared" si="203"/>
        <v>OVC_NUT (N, DSD): &lt;5 Below Intl Growth Standards</v>
      </c>
      <c r="P1429" s="19" t="str">
        <f t="shared" si="204"/>
        <v>OVC_NUT (N, DSD): &lt;5 Below Intl Growth Standards</v>
      </c>
      <c r="Q1429" s="19" t="str">
        <f t="shared" si="202"/>
        <v>OVC_NUT (N, DSD)</v>
      </c>
      <c r="R1429" s="19" t="str">
        <f t="shared" si="205"/>
        <v>OVC_NUT_N_DSD</v>
      </c>
      <c r="S1429" s="19" t="str">
        <f t="shared" si="206"/>
        <v>OVC_NUT_N_DSD_</v>
      </c>
      <c r="T1429" s="19" t="b">
        <f>NOT(ISNA(VLOOKUP(B1429,dbcodes!A:B,2,FALSE)))</f>
        <v>1</v>
      </c>
      <c r="U1429" s="19" t="str">
        <f>IF(ISNA(VLOOKUP(B1429,dbcodes!A:B,2,FALSE)),des!R865,VLOOKUP(B1429,dbcodes!A:B,2,FALSE))</f>
        <v>OVC_NUT_N_DSD</v>
      </c>
      <c r="V1429" s="20" t="s">
        <v>2351</v>
      </c>
      <c r="W1429" s="107">
        <f>IF(ISNA(VLOOKUP(C1429,descriptions!A:B,2,FALSE)),des!V865,IF(G1429=" TARGET","Target ","")&amp;VLOOKUP(C1429,descriptions!A:B,2,FALSE))</f>
        <v>0</v>
      </c>
      <c r="X1429" s="20" t="s">
        <v>4</v>
      </c>
      <c r="Y1429" s="20" t="s">
        <v>831</v>
      </c>
      <c r="Z1429" s="20" t="s">
        <v>836</v>
      </c>
      <c r="AA1429" s="20" t="s">
        <v>102</v>
      </c>
      <c r="AB1429" s="20" t="s">
        <v>755</v>
      </c>
      <c r="AC1429" s="19" t="str">
        <f>IF(AB1429&lt;&gt;"",IF(NOT(ISNA(INDEX(os!A:A,MATCH(AB1429,os!B:B,0)))),INDEX(os!A:A,MATCH(AB1429,os!B:B,0)),"0"),"")</f>
        <v/>
      </c>
      <c r="AD1429" s="20" t="s">
        <v>830</v>
      </c>
      <c r="AH1429" s="93" t="str">
        <f>IF(NOT(ISNA(VLOOKUP(B:B,ResultsTargets!A:A,1,0))),"TRUE","")</f>
        <v/>
      </c>
      <c r="AI1429" s="19" t="str">
        <f>IF(ISNA(VLOOKUP(C1429,dim_techarea!A:B,2,FALSE)),"",VLOOKUP(C1429,dim_techarea!A:B,2,FALSE))</f>
        <v>OVC_NUT</v>
      </c>
      <c r="AJ1429" s="19" t="str">
        <f>IF(ISNA(VLOOKUP(AI1429,dim_techarea!B:C,2,FALSE)),"",VLOOKUP(AI1429,dim_techarea!B:C,2,FALSE))</f>
        <v>QJnT609jgoR</v>
      </c>
      <c r="AK1429" s="19" t="str">
        <f>IF(ISNA(VLOOKUP(TRIM(G1429),dim_targetsresults!A:B,2,FALSE)),"",VLOOKUP(TRIM(G1429),dim_targetsresults!A:C,2,FALSE))</f>
        <v>MER Results</v>
      </c>
      <c r="AL1429" s="19" t="str">
        <f>IF(ISNA(VLOOKUP(AK1429,dim_targetsresults!B:C,2,FALSE)),"",VLOOKUP(AK1429,dim_targetsresults!B:C,2,FALSE))</f>
        <v>Jh0jDM5yQ2E</v>
      </c>
      <c r="AM1429" s="19" t="str">
        <f>IF(ISNA(VLOOKUP(TRIM(D1429),dim_numeratordenominator!A:B,2,FALSE)),"",VLOOKUP(TRIM(D1429),dim_numeratordenominator!A:C,2,FALSE))</f>
        <v>Numerator</v>
      </c>
      <c r="AN1429" s="19" t="str">
        <f>IF(ISNA(VLOOKUP(AM1429,dim_numeratordenominator!B:C,2,FALSE)),"",VLOOKUP(AM1429,dim_numeratordenominator!B:C,2,FALSE))</f>
        <v>Som9NRMQqV7</v>
      </c>
      <c r="AO1429" s="19" t="str">
        <f>IF(ISNA(VLOOKUP(TRIM(E1429),dim_supporttype!A:B,2,FALSE)),"",VLOOKUP(TRIM(E1429),dim_supporttype!A:C,2,FALSE))</f>
        <v>DSD</v>
      </c>
      <c r="AP1429" s="19" t="str">
        <f>IF(ISNA(VLOOKUP(AO1429,dim_supporttype!B:C,2,FALSE)),"",VLOOKUP(AO1429,dim_supporttype!B:C,2,FALSE))</f>
        <v>iM13vdNLWKb</v>
      </c>
      <c r="AQ1429" s="19" t="str">
        <f>IF(ISNA(VLOOKUP(TRIM(F1429),dim_disaggs!A:B,2,FALSE)),"No Disagg",VLOOKUP(TRIM(F1429),dim_disaggs!A:B,2,FALSE))</f>
        <v>No Disagg</v>
      </c>
      <c r="AR1429" s="19" t="str">
        <f>IF(ISNA(VLOOKUP(AQ1429,dim_disaggs!B:C,2,FALSE)),"",VLOOKUP(AQ1429,dim_disaggs!B:C,2,FALSE))</f>
        <v>werJlVT6sf3</v>
      </c>
      <c r="AU1429" s="72" t="s">
        <v>755</v>
      </c>
      <c r="AV1429" s="73" t="s">
        <v>755</v>
      </c>
      <c r="AW1429" s="66" t="s">
        <v>755</v>
      </c>
      <c r="AX1429" s="66" t="s">
        <v>755</v>
      </c>
      <c r="BA1429" s="105" t="str">
        <f t="shared" si="207"/>
        <v/>
      </c>
      <c r="BB1429" s="20" t="str">
        <f t="shared" si="208"/>
        <v/>
      </c>
    </row>
    <row r="1430" spans="1:68" x14ac:dyDescent="0.2">
      <c r="A1430" s="20" t="s">
        <v>95</v>
      </c>
      <c r="B1430" s="20" t="s">
        <v>780</v>
      </c>
      <c r="C1430" s="20" t="s">
        <v>718</v>
      </c>
      <c r="D1430" s="20" t="s">
        <v>1</v>
      </c>
      <c r="E1430" s="20" t="s">
        <v>264</v>
      </c>
      <c r="G1430" s="20" t="s">
        <v>20086</v>
      </c>
      <c r="I1430" s="19">
        <f t="shared" si="209"/>
        <v>26</v>
      </c>
      <c r="J1430" s="20" t="s">
        <v>755</v>
      </c>
      <c r="K1430" s="20" t="s">
        <v>731</v>
      </c>
      <c r="L1430" s="95" t="str">
        <f>IF(M1430&lt;&gt;"",IF(NOT(ISNA(INDEX(cc!B:B,MATCH(M1430,cc!A:A,0)))),INDEX(cc!B:B,MATCH(M1430,cc!A:A,0)),"0"),"")</f>
        <v>default</v>
      </c>
      <c r="M1430" s="97" t="s">
        <v>13</v>
      </c>
      <c r="N1430" s="28" t="str">
        <f t="shared" si="210"/>
        <v/>
      </c>
      <c r="O1430" s="19" t="str">
        <f t="shared" si="203"/>
        <v>OVC_NUT (N, DSD_NARRATIVE): &lt;5 Below Intl Growth Standards</v>
      </c>
      <c r="P1430" s="19" t="str">
        <f t="shared" si="204"/>
        <v>OVC_NUT (N, DSD_NARRATIVE): &lt;5 Below Intl Growth Standards</v>
      </c>
      <c r="Q1430" s="19" t="str">
        <f t="shared" si="202"/>
        <v>OVC_NUT (N, DSD_NARRATIVE)</v>
      </c>
      <c r="R1430" s="19" t="str">
        <f t="shared" si="205"/>
        <v>OVC_NUT_N_DSD_NARRATIVE</v>
      </c>
      <c r="S1430" s="19" t="str">
        <f t="shared" si="206"/>
        <v>OVC_NUT_N_DSD_NARRATIVE_</v>
      </c>
      <c r="T1430" s="19" t="b">
        <f>NOT(ISNA(VLOOKUP(B1430,dbcodes!A:B,2,FALSE)))</f>
        <v>1</v>
      </c>
      <c r="U1430" s="19" t="str">
        <f>IF(ISNA(VLOOKUP(B1430,dbcodes!A:B,2,FALSE)),des!R866,VLOOKUP(B1430,dbcodes!A:B,2,FALSE))</f>
        <v>OVC_NUT_N_DSD_NARRATIVE</v>
      </c>
      <c r="V1430" s="20" t="s">
        <v>760</v>
      </c>
      <c r="W1430" s="107">
        <f>IF(ISNA(VLOOKUP(C1430,descriptions!A:B,2,FALSE)),des!V866,IF(G1430=" TARGET","Target ","")&amp;VLOOKUP(C1430,descriptions!A:B,2,FALSE))</f>
        <v>0</v>
      </c>
      <c r="X1430" s="20" t="s">
        <v>9</v>
      </c>
      <c r="Y1430" s="20" t="s">
        <v>831</v>
      </c>
      <c r="Z1430" s="20" t="s">
        <v>836</v>
      </c>
      <c r="AA1430" s="20" t="s">
        <v>4121</v>
      </c>
      <c r="AB1430" s="20" t="s">
        <v>755</v>
      </c>
      <c r="AC1430" s="19" t="str">
        <f>IF(AB1430&lt;&gt;"",IF(NOT(ISNA(INDEX(os!A:A,MATCH(AB1430,os!B:B,0)))),INDEX(os!A:A,MATCH(AB1430,os!B:B,0)),"0"),"")</f>
        <v/>
      </c>
      <c r="AD1430" s="20" t="s">
        <v>830</v>
      </c>
      <c r="AH1430" s="93" t="str">
        <f>IF(NOT(ISNA(VLOOKUP(B:B,ResultsTargets!A:A,1,0))),"TRUE","")</f>
        <v/>
      </c>
      <c r="AI1430" s="19" t="str">
        <f>IF(ISNA(VLOOKUP(C1430,dim_techarea!A:B,2,FALSE)),"",VLOOKUP(C1430,dim_techarea!A:B,2,FALSE))</f>
        <v>OVC_NUT</v>
      </c>
      <c r="AJ1430" s="19" t="str">
        <f>IF(ISNA(VLOOKUP(AI1430,dim_techarea!B:C,2,FALSE)),"",VLOOKUP(AI1430,dim_techarea!B:C,2,FALSE))</f>
        <v>QJnT609jgoR</v>
      </c>
      <c r="AK1430" s="19" t="str">
        <f>IF(ISNA(VLOOKUP(TRIM(G1430),dim_targetsresults!A:B,2,FALSE)),"",VLOOKUP(TRIM(G1430),dim_targetsresults!A:C,2,FALSE))</f>
        <v>MER Results</v>
      </c>
      <c r="AL1430" s="19" t="str">
        <f>IF(ISNA(VLOOKUP(AK1430,dim_targetsresults!B:C,2,FALSE)),"",VLOOKUP(AK1430,dim_targetsresults!B:C,2,FALSE))</f>
        <v>Jh0jDM5yQ2E</v>
      </c>
      <c r="AM1430" s="19" t="str">
        <f>IF(ISNA(VLOOKUP(TRIM(D1430),dim_numeratordenominator!A:B,2,FALSE)),"",VLOOKUP(TRIM(D1430),dim_numeratordenominator!A:C,2,FALSE))</f>
        <v>Numerator</v>
      </c>
      <c r="AN1430" s="19" t="str">
        <f>IF(ISNA(VLOOKUP(AM1430,dim_numeratordenominator!B:C,2,FALSE)),"",VLOOKUP(AM1430,dim_numeratordenominator!B:C,2,FALSE))</f>
        <v>Som9NRMQqV7</v>
      </c>
      <c r="AO1430" s="19" t="str">
        <f>IF(ISNA(VLOOKUP(TRIM(E1430),dim_supporttype!A:B,2,FALSE)),"",VLOOKUP(TRIM(E1430),dim_supporttype!A:C,2,FALSE))</f>
        <v>DSD Narratives</v>
      </c>
      <c r="AP1430" s="19" t="str">
        <f>IF(ISNA(VLOOKUP(AO1430,dim_supporttype!B:C,2,FALSE)),"",VLOOKUP(AO1430,dim_supporttype!B:C,2,FALSE))</f>
        <v>ySGf8v2q9Rm</v>
      </c>
      <c r="AQ1430" s="19" t="str">
        <f>IF(ISNA(VLOOKUP(TRIM(F1430),dim_disaggs!A:B,2,FALSE)),"No Disagg",VLOOKUP(TRIM(F1430),dim_disaggs!A:B,2,FALSE))</f>
        <v>No Disagg</v>
      </c>
      <c r="AR1430" s="19" t="str">
        <f>IF(ISNA(VLOOKUP(AQ1430,dim_disaggs!B:C,2,FALSE)),"",VLOOKUP(AQ1430,dim_disaggs!B:C,2,FALSE))</f>
        <v>werJlVT6sf3</v>
      </c>
      <c r="AU1430" s="72" t="s">
        <v>755</v>
      </c>
      <c r="AV1430" s="73" t="s">
        <v>755</v>
      </c>
      <c r="AW1430" s="66" t="s">
        <v>755</v>
      </c>
      <c r="AX1430" s="66" t="s">
        <v>755</v>
      </c>
      <c r="BA1430" s="105" t="str">
        <f t="shared" si="207"/>
        <v/>
      </c>
      <c r="BB1430" s="20" t="str">
        <f t="shared" si="208"/>
        <v/>
      </c>
    </row>
    <row r="1431" spans="1:68" s="3" customFormat="1" x14ac:dyDescent="0.2">
      <c r="A1431" s="20" t="s">
        <v>95</v>
      </c>
      <c r="B1431" s="20" t="s">
        <v>701</v>
      </c>
      <c r="C1431" s="20" t="s">
        <v>719</v>
      </c>
      <c r="D1431" s="20" t="s">
        <v>164</v>
      </c>
      <c r="E1431" s="20" t="s">
        <v>77</v>
      </c>
      <c r="F1431" s="20" t="s">
        <v>135</v>
      </c>
      <c r="G1431" s="20" t="s">
        <v>20086</v>
      </c>
      <c r="H1431" s="20" t="s">
        <v>135</v>
      </c>
      <c r="I1431" s="19">
        <f t="shared" si="209"/>
        <v>26</v>
      </c>
      <c r="J1431" s="20" t="s">
        <v>755</v>
      </c>
      <c r="K1431" s="20" t="s">
        <v>732</v>
      </c>
      <c r="L1431" s="95" t="str">
        <f>IF(M1431&lt;&gt;"",IF(NOT(ISNA(INDEX(cc!B:B,MATCH(M1431,cc!A:A,0)))),INDEX(cc!B:B,MATCH(M1431,cc!A:A,0)),"0"),"")</f>
        <v>Age (5-17, 3) and Sex</v>
      </c>
      <c r="M1431" s="97" t="s">
        <v>771</v>
      </c>
      <c r="N1431" s="28" t="str">
        <f t="shared" si="210"/>
        <v/>
      </c>
      <c r="O1431" s="19" t="str">
        <f t="shared" si="203"/>
        <v>OVC_PRGS (D, DSD, Age/Sex): Beneficiaries enrolled in School</v>
      </c>
      <c r="P1431" s="19" t="str">
        <f t="shared" si="204"/>
        <v>OVC_PRGS (D, DSD, Age/Sex): Beneficiaries enrolled in School</v>
      </c>
      <c r="Q1431" s="19" t="str">
        <f t="shared" si="202"/>
        <v>OVC_PRGS (D, DSD, Age/Sex)</v>
      </c>
      <c r="R1431" s="19" t="str">
        <f t="shared" si="205"/>
        <v>OVC_PRGS_D_DSD_Age_Sex</v>
      </c>
      <c r="S1431" s="19" t="str">
        <f t="shared" si="206"/>
        <v>OVC_PRGS_D_DSD_Age_Sex_</v>
      </c>
      <c r="T1431" s="19" t="b">
        <f>NOT(ISNA(VLOOKUP(B1431,dbcodes!A:B,2,FALSE)))</f>
        <v>1</v>
      </c>
      <c r="U1431" s="19" t="str">
        <f>IF(ISNA(VLOOKUP(B1431,dbcodes!A:B,2,FALSE)),des!R867,VLOOKUP(B1431,dbcodes!A:B,2,FALSE))</f>
        <v>OVC_PRGS_D_DSD_Age_Sex</v>
      </c>
      <c r="V1431" s="20" t="s">
        <v>2352</v>
      </c>
      <c r="W1431" s="107">
        <f>IF(ISNA(VLOOKUP(C1431,descriptions!A:B,2,FALSE)),des!V867,IF(G1431=" TARGET","Target ","")&amp;VLOOKUP(C1431,descriptions!A:B,2,FALSE))</f>
        <v>0</v>
      </c>
      <c r="X1431" s="20" t="s">
        <v>4</v>
      </c>
      <c r="Y1431" s="20" t="s">
        <v>831</v>
      </c>
      <c r="Z1431" s="20" t="s">
        <v>836</v>
      </c>
      <c r="AA1431" s="20" t="s">
        <v>102</v>
      </c>
      <c r="AB1431" s="20" t="s">
        <v>755</v>
      </c>
      <c r="AC1431" s="19" t="str">
        <f>IF(AB1431&lt;&gt;"",IF(NOT(ISNA(INDEX(os!A:A,MATCH(AB1431,os!B:B,0)))),INDEX(os!A:A,MATCH(AB1431,os!B:B,0)),"0"),"")</f>
        <v/>
      </c>
      <c r="AD1431" s="20" t="s">
        <v>830</v>
      </c>
      <c r="AE1431" s="20"/>
      <c r="AF1431" s="20"/>
      <c r="AG1431" s="20"/>
      <c r="AH1431" s="93" t="str">
        <f>IF(NOT(ISNA(VLOOKUP(B:B,ResultsTargets!A:A,1,0))),"TRUE","")</f>
        <v/>
      </c>
      <c r="AI1431" s="19" t="str">
        <f>IF(ISNA(VLOOKUP(C1431,dim_techarea!A:B,2,FALSE)),"",VLOOKUP(C1431,dim_techarea!A:B,2,FALSE))</f>
        <v>OVC_PRGS</v>
      </c>
      <c r="AJ1431" s="19" t="str">
        <f>IF(ISNA(VLOOKUP(AI1431,dim_techarea!B:C,2,FALSE)),"",VLOOKUP(AI1431,dim_techarea!B:C,2,FALSE))</f>
        <v>h8DWg6RfJEa</v>
      </c>
      <c r="AK1431" s="19" t="str">
        <f>IF(ISNA(VLOOKUP(TRIM(G1431),dim_targetsresults!A:B,2,FALSE)),"",VLOOKUP(TRIM(G1431),dim_targetsresults!A:C,2,FALSE))</f>
        <v>MER Results</v>
      </c>
      <c r="AL1431" s="19" t="str">
        <f>IF(ISNA(VLOOKUP(AK1431,dim_targetsresults!B:C,2,FALSE)),"",VLOOKUP(AK1431,dim_targetsresults!B:C,2,FALSE))</f>
        <v>Jh0jDM5yQ2E</v>
      </c>
      <c r="AM1431" s="19" t="str">
        <f>IF(ISNA(VLOOKUP(TRIM(D1431),dim_numeratordenominator!A:B,2,FALSE)),"",VLOOKUP(TRIM(D1431),dim_numeratordenominator!A:C,2,FALSE))</f>
        <v>Denominator</v>
      </c>
      <c r="AN1431" s="19" t="str">
        <f>IF(ISNA(VLOOKUP(AM1431,dim_numeratordenominator!B:C,2,FALSE)),"",VLOOKUP(AM1431,dim_numeratordenominator!B:C,2,FALSE))</f>
        <v>QpNj0nSuEhD</v>
      </c>
      <c r="AO1431" s="19" t="str">
        <f>IF(ISNA(VLOOKUP(TRIM(E1431),dim_supporttype!A:B,2,FALSE)),"",VLOOKUP(TRIM(E1431),dim_supporttype!A:C,2,FALSE))</f>
        <v>DSD</v>
      </c>
      <c r="AP1431" s="19" t="str">
        <f>IF(ISNA(VLOOKUP(AO1431,dim_supporttype!B:C,2,FALSE)),"",VLOOKUP(AO1431,dim_supporttype!B:C,2,FALSE))</f>
        <v>iM13vdNLWKb</v>
      </c>
      <c r="AQ1431" s="19" t="str">
        <f>IF(ISNA(VLOOKUP(TRIM(F1431),dim_disaggs!A:B,2,FALSE)),"No Disagg",VLOOKUP(TRIM(F1431),dim_disaggs!A:B,2,FALSE))</f>
        <v>Age/Sex</v>
      </c>
      <c r="AR1431" s="19" t="str">
        <f>IF(ISNA(VLOOKUP(AQ1431,dim_disaggs!B:C,2,FALSE)),"",VLOOKUP(AQ1431,dim_disaggs!B:C,2,FALSE))</f>
        <v>Qbz6SrpmJ1y</v>
      </c>
      <c r="AS1431" s="72"/>
      <c r="AT1431" s="66"/>
      <c r="AU1431" s="72" t="s">
        <v>755</v>
      </c>
      <c r="AV1431" s="73" t="s">
        <v>755</v>
      </c>
      <c r="AW1431" s="66" t="s">
        <v>755</v>
      </c>
      <c r="AX1431" s="66" t="s">
        <v>755</v>
      </c>
      <c r="AY1431" s="20"/>
      <c r="AZ1431" s="20"/>
      <c r="BA1431" s="105" t="str">
        <f t="shared" si="207"/>
        <v/>
      </c>
      <c r="BB1431" s="20" t="str">
        <f t="shared" si="208"/>
        <v/>
      </c>
      <c r="BC1431" s="20"/>
      <c r="BD1431" s="20"/>
      <c r="BE1431" s="75"/>
      <c r="BF1431" s="73"/>
      <c r="BG1431" s="55"/>
      <c r="BH1431" s="76"/>
      <c r="BI1431" s="20"/>
      <c r="BJ1431" s="20"/>
      <c r="BK1431" s="55"/>
      <c r="BL1431" s="71"/>
      <c r="BM1431" s="77"/>
      <c r="BN1431" s="78"/>
      <c r="BO1431" s="77"/>
      <c r="BP1431" s="78"/>
    </row>
    <row r="1432" spans="1:68" s="3" customFormat="1" x14ac:dyDescent="0.2">
      <c r="A1432" s="20" t="s">
        <v>95</v>
      </c>
      <c r="B1432" s="20" t="s">
        <v>700</v>
      </c>
      <c r="C1432" s="20" t="s">
        <v>719</v>
      </c>
      <c r="D1432" s="20" t="s">
        <v>164</v>
      </c>
      <c r="E1432" s="20" t="s">
        <v>77</v>
      </c>
      <c r="F1432" s="20"/>
      <c r="G1432" s="20" t="s">
        <v>20086</v>
      </c>
      <c r="H1432" s="20"/>
      <c r="I1432" s="19">
        <f t="shared" si="209"/>
        <v>17</v>
      </c>
      <c r="J1432" s="20" t="s">
        <v>755</v>
      </c>
      <c r="K1432" s="20" t="s">
        <v>732</v>
      </c>
      <c r="L1432" s="95" t="str">
        <f>IF(M1432&lt;&gt;"",IF(NOT(ISNA(INDEX(cc!B:B,MATCH(M1432,cc!A:A,0)))),INDEX(cc!B:B,MATCH(M1432,cc!A:A,0)),"0"),"")</f>
        <v>default</v>
      </c>
      <c r="M1432" s="97" t="s">
        <v>13</v>
      </c>
      <c r="N1432" s="28" t="str">
        <f t="shared" si="210"/>
        <v/>
      </c>
      <c r="O1432" s="19" t="str">
        <f t="shared" si="203"/>
        <v>OVC_PRGS (D, DSD): Beneficiaries enrolled in School</v>
      </c>
      <c r="P1432" s="19" t="str">
        <f t="shared" si="204"/>
        <v>OVC_PRGS (D, DSD): Beneficiaries enrolled in School</v>
      </c>
      <c r="Q1432" s="19" t="str">
        <f t="shared" si="202"/>
        <v>OVC_PRGS (D, DSD)</v>
      </c>
      <c r="R1432" s="19" t="str">
        <f t="shared" si="205"/>
        <v>OVC_PRGS_D_DSD</v>
      </c>
      <c r="S1432" s="19" t="str">
        <f t="shared" si="206"/>
        <v>OVC_PRGS_D_DSD_</v>
      </c>
      <c r="T1432" s="19" t="b">
        <f>NOT(ISNA(VLOOKUP(B1432,dbcodes!A:B,2,FALSE)))</f>
        <v>1</v>
      </c>
      <c r="U1432" s="19" t="str">
        <f>IF(ISNA(VLOOKUP(B1432,dbcodes!A:B,2,FALSE)),des!R868,VLOOKUP(B1432,dbcodes!A:B,2,FALSE))</f>
        <v>OVC_PRGS_D_DSD</v>
      </c>
      <c r="V1432" s="20" t="s">
        <v>2352</v>
      </c>
      <c r="W1432" s="107">
        <f>IF(ISNA(VLOOKUP(C1432,descriptions!A:B,2,FALSE)),des!V868,IF(G1432=" TARGET","Target ","")&amp;VLOOKUP(C1432,descriptions!A:B,2,FALSE))</f>
        <v>0</v>
      </c>
      <c r="X1432" s="20" t="s">
        <v>4</v>
      </c>
      <c r="Y1432" s="20" t="s">
        <v>831</v>
      </c>
      <c r="Z1432" s="20" t="s">
        <v>836</v>
      </c>
      <c r="AA1432" s="20" t="s">
        <v>102</v>
      </c>
      <c r="AB1432" s="20" t="s">
        <v>755</v>
      </c>
      <c r="AC1432" s="19" t="str">
        <f>IF(AB1432&lt;&gt;"",IF(NOT(ISNA(INDEX(os!A:A,MATCH(AB1432,os!B:B,0)))),INDEX(os!A:A,MATCH(AB1432,os!B:B,0)),"0"),"")</f>
        <v/>
      </c>
      <c r="AD1432" s="20" t="s">
        <v>830</v>
      </c>
      <c r="AE1432" s="20"/>
      <c r="AF1432" s="20"/>
      <c r="AG1432" s="20"/>
      <c r="AH1432" s="93" t="str">
        <f>IF(NOT(ISNA(VLOOKUP(B:B,ResultsTargets!A:A,1,0))),"TRUE","")</f>
        <v/>
      </c>
      <c r="AI1432" s="19" t="str">
        <f>IF(ISNA(VLOOKUP(C1432,dim_techarea!A:B,2,FALSE)),"",VLOOKUP(C1432,dim_techarea!A:B,2,FALSE))</f>
        <v>OVC_PRGS</v>
      </c>
      <c r="AJ1432" s="19" t="str">
        <f>IF(ISNA(VLOOKUP(AI1432,dim_techarea!B:C,2,FALSE)),"",VLOOKUP(AI1432,dim_techarea!B:C,2,FALSE))</f>
        <v>h8DWg6RfJEa</v>
      </c>
      <c r="AK1432" s="19" t="str">
        <f>IF(ISNA(VLOOKUP(TRIM(G1432),dim_targetsresults!A:B,2,FALSE)),"",VLOOKUP(TRIM(G1432),dim_targetsresults!A:C,2,FALSE))</f>
        <v>MER Results</v>
      </c>
      <c r="AL1432" s="19" t="str">
        <f>IF(ISNA(VLOOKUP(AK1432,dim_targetsresults!B:C,2,FALSE)),"",VLOOKUP(AK1432,dim_targetsresults!B:C,2,FALSE))</f>
        <v>Jh0jDM5yQ2E</v>
      </c>
      <c r="AM1432" s="19" t="str">
        <f>IF(ISNA(VLOOKUP(TRIM(D1432),dim_numeratordenominator!A:B,2,FALSE)),"",VLOOKUP(TRIM(D1432),dim_numeratordenominator!A:C,2,FALSE))</f>
        <v>Denominator</v>
      </c>
      <c r="AN1432" s="19" t="str">
        <f>IF(ISNA(VLOOKUP(AM1432,dim_numeratordenominator!B:C,2,FALSE)),"",VLOOKUP(AM1432,dim_numeratordenominator!B:C,2,FALSE))</f>
        <v>QpNj0nSuEhD</v>
      </c>
      <c r="AO1432" s="19" t="str">
        <f>IF(ISNA(VLOOKUP(TRIM(E1432),dim_supporttype!A:B,2,FALSE)),"",VLOOKUP(TRIM(E1432),dim_supporttype!A:C,2,FALSE))</f>
        <v>DSD</v>
      </c>
      <c r="AP1432" s="19" t="str">
        <f>IF(ISNA(VLOOKUP(AO1432,dim_supporttype!B:C,2,FALSE)),"",VLOOKUP(AO1432,dim_supporttype!B:C,2,FALSE))</f>
        <v>iM13vdNLWKb</v>
      </c>
      <c r="AQ1432" s="19" t="str">
        <f>IF(ISNA(VLOOKUP(TRIM(F1432),dim_disaggs!A:B,2,FALSE)),"No Disagg",VLOOKUP(TRIM(F1432),dim_disaggs!A:B,2,FALSE))</f>
        <v>No Disagg</v>
      </c>
      <c r="AR1432" s="19" t="str">
        <f>IF(ISNA(VLOOKUP(AQ1432,dim_disaggs!B:C,2,FALSE)),"",VLOOKUP(AQ1432,dim_disaggs!B:C,2,FALSE))</f>
        <v>werJlVT6sf3</v>
      </c>
      <c r="AS1432" s="72"/>
      <c r="AT1432" s="66"/>
      <c r="AU1432" s="72" t="s">
        <v>755</v>
      </c>
      <c r="AV1432" s="73" t="s">
        <v>755</v>
      </c>
      <c r="AW1432" s="66" t="s">
        <v>755</v>
      </c>
      <c r="AX1432" s="66" t="s">
        <v>755</v>
      </c>
      <c r="AY1432" s="20"/>
      <c r="AZ1432" s="20"/>
      <c r="BA1432" s="105" t="str">
        <f t="shared" si="207"/>
        <v/>
      </c>
      <c r="BB1432" s="20" t="str">
        <f t="shared" si="208"/>
        <v/>
      </c>
      <c r="BC1432" s="20"/>
      <c r="BD1432" s="20"/>
      <c r="BE1432" s="75"/>
      <c r="BF1432" s="73"/>
      <c r="BG1432" s="55"/>
      <c r="BH1432" s="76"/>
      <c r="BI1432" s="20"/>
      <c r="BJ1432" s="20"/>
      <c r="BK1432" s="55"/>
      <c r="BL1432" s="71"/>
      <c r="BM1432" s="77"/>
      <c r="BN1432" s="78"/>
      <c r="BO1432" s="77"/>
      <c r="BP1432" s="78"/>
    </row>
    <row r="1433" spans="1:68" x14ac:dyDescent="0.2">
      <c r="A1433" s="20" t="s">
        <v>95</v>
      </c>
      <c r="B1433" s="20" t="s">
        <v>699</v>
      </c>
      <c r="C1433" s="20" t="s">
        <v>719</v>
      </c>
      <c r="D1433" s="20" t="s">
        <v>1</v>
      </c>
      <c r="E1433" s="20" t="s">
        <v>77</v>
      </c>
      <c r="F1433" s="20" t="s">
        <v>135</v>
      </c>
      <c r="G1433" s="20" t="s">
        <v>20086</v>
      </c>
      <c r="H1433" s="20" t="s">
        <v>135</v>
      </c>
      <c r="I1433" s="19">
        <f t="shared" si="209"/>
        <v>26</v>
      </c>
      <c r="J1433" s="20" t="s">
        <v>755</v>
      </c>
      <c r="K1433" s="20" t="s">
        <v>733</v>
      </c>
      <c r="L1433" s="95" t="str">
        <f>IF(M1433&lt;&gt;"",IF(NOT(ISNA(INDEX(cc!B:B,MATCH(M1433,cc!A:A,0)))),INDEX(cc!B:B,MATCH(M1433,cc!A:A,0)),"0"),"")</f>
        <v>Age (5-17, 3) and Sex</v>
      </c>
      <c r="M1433" s="97" t="s">
        <v>771</v>
      </c>
      <c r="N1433" s="28" t="str">
        <f t="shared" si="210"/>
        <v/>
      </c>
      <c r="O1433" s="19" t="str">
        <f t="shared" si="203"/>
        <v>OVC_PRGS (N, DSD, Age/Sex): 5-17 Progressed in School</v>
      </c>
      <c r="P1433" s="19" t="str">
        <f t="shared" si="204"/>
        <v>OVC_PRGS (N, DSD, Age/Sex): 5-17 Progressed in School</v>
      </c>
      <c r="Q1433" s="19" t="str">
        <f t="shared" si="202"/>
        <v>OVC_PRGS (N, DSD, Age/Sex)</v>
      </c>
      <c r="R1433" s="19" t="str">
        <f t="shared" si="205"/>
        <v>OVC_PRGS_N_DSD_Age_Sex</v>
      </c>
      <c r="S1433" s="19" t="str">
        <f t="shared" si="206"/>
        <v>OVC_PRGS_N_DSD_Age_Sex_</v>
      </c>
      <c r="T1433" s="19" t="b">
        <f>NOT(ISNA(VLOOKUP(B1433,dbcodes!A:B,2,FALSE)))</f>
        <v>1</v>
      </c>
      <c r="U1433" s="19" t="str">
        <f>IF(ISNA(VLOOKUP(B1433,dbcodes!A:B,2,FALSE)),des!R869,VLOOKUP(B1433,dbcodes!A:B,2,FALSE))</f>
        <v>OVC_PRGS_N_DSD_Age_Sex</v>
      </c>
      <c r="V1433" s="20" t="s">
        <v>2353</v>
      </c>
      <c r="W1433" s="107">
        <f>IF(ISNA(VLOOKUP(C1433,descriptions!A:B,2,FALSE)),des!V869,IF(G1433=" TARGET","Target ","")&amp;VLOOKUP(C1433,descriptions!A:B,2,FALSE))</f>
        <v>0</v>
      </c>
      <c r="X1433" s="20" t="s">
        <v>4</v>
      </c>
      <c r="Y1433" s="20" t="s">
        <v>831</v>
      </c>
      <c r="Z1433" s="20" t="s">
        <v>836</v>
      </c>
      <c r="AA1433" s="20" t="s">
        <v>102</v>
      </c>
      <c r="AB1433" s="20" t="s">
        <v>755</v>
      </c>
      <c r="AC1433" s="19" t="str">
        <f>IF(AB1433&lt;&gt;"",IF(NOT(ISNA(INDEX(os!A:A,MATCH(AB1433,os!B:B,0)))),INDEX(os!A:A,MATCH(AB1433,os!B:B,0)),"0"),"")</f>
        <v/>
      </c>
      <c r="AD1433" s="20" t="s">
        <v>830</v>
      </c>
      <c r="AH1433" s="93" t="str">
        <f>IF(NOT(ISNA(VLOOKUP(B:B,ResultsTargets!A:A,1,0))),"TRUE","")</f>
        <v/>
      </c>
      <c r="AI1433" s="19" t="str">
        <f>IF(ISNA(VLOOKUP(C1433,dim_techarea!A:B,2,FALSE)),"",VLOOKUP(C1433,dim_techarea!A:B,2,FALSE))</f>
        <v>OVC_PRGS</v>
      </c>
      <c r="AJ1433" s="19" t="str">
        <f>IF(ISNA(VLOOKUP(AI1433,dim_techarea!B:C,2,FALSE)),"",VLOOKUP(AI1433,dim_techarea!B:C,2,FALSE))</f>
        <v>h8DWg6RfJEa</v>
      </c>
      <c r="AK1433" s="19" t="str">
        <f>IF(ISNA(VLOOKUP(TRIM(G1433),dim_targetsresults!A:B,2,FALSE)),"",VLOOKUP(TRIM(G1433),dim_targetsresults!A:C,2,FALSE))</f>
        <v>MER Results</v>
      </c>
      <c r="AL1433" s="19" t="str">
        <f>IF(ISNA(VLOOKUP(AK1433,dim_targetsresults!B:C,2,FALSE)),"",VLOOKUP(AK1433,dim_targetsresults!B:C,2,FALSE))</f>
        <v>Jh0jDM5yQ2E</v>
      </c>
      <c r="AM1433" s="19" t="str">
        <f>IF(ISNA(VLOOKUP(TRIM(D1433),dim_numeratordenominator!A:B,2,FALSE)),"",VLOOKUP(TRIM(D1433),dim_numeratordenominator!A:C,2,FALSE))</f>
        <v>Numerator</v>
      </c>
      <c r="AN1433" s="19" t="str">
        <f>IF(ISNA(VLOOKUP(AM1433,dim_numeratordenominator!B:C,2,FALSE)),"",VLOOKUP(AM1433,dim_numeratordenominator!B:C,2,FALSE))</f>
        <v>Som9NRMQqV7</v>
      </c>
      <c r="AO1433" s="19" t="str">
        <f>IF(ISNA(VLOOKUP(TRIM(E1433),dim_supporttype!A:B,2,FALSE)),"",VLOOKUP(TRIM(E1433),dim_supporttype!A:C,2,FALSE))</f>
        <v>DSD</v>
      </c>
      <c r="AP1433" s="19" t="str">
        <f>IF(ISNA(VLOOKUP(AO1433,dim_supporttype!B:C,2,FALSE)),"",VLOOKUP(AO1433,dim_supporttype!B:C,2,FALSE))</f>
        <v>iM13vdNLWKb</v>
      </c>
      <c r="AQ1433" s="19" t="str">
        <f>IF(ISNA(VLOOKUP(TRIM(F1433),dim_disaggs!A:B,2,FALSE)),"No Disagg",VLOOKUP(TRIM(F1433),dim_disaggs!A:B,2,FALSE))</f>
        <v>Age/Sex</v>
      </c>
      <c r="AR1433" s="19" t="str">
        <f>IF(ISNA(VLOOKUP(AQ1433,dim_disaggs!B:C,2,FALSE)),"",VLOOKUP(AQ1433,dim_disaggs!B:C,2,FALSE))</f>
        <v>Qbz6SrpmJ1y</v>
      </c>
      <c r="AU1433" s="72" t="s">
        <v>755</v>
      </c>
      <c r="AV1433" s="73" t="s">
        <v>755</v>
      </c>
      <c r="AW1433" s="66" t="s">
        <v>755</v>
      </c>
      <c r="AX1433" s="66" t="s">
        <v>755</v>
      </c>
      <c r="BA1433" s="105" t="str">
        <f t="shared" si="207"/>
        <v/>
      </c>
      <c r="BB1433" s="20" t="str">
        <f t="shared" si="208"/>
        <v/>
      </c>
    </row>
    <row r="1434" spans="1:68" x14ac:dyDescent="0.2">
      <c r="A1434" s="20" t="s">
        <v>95</v>
      </c>
      <c r="B1434" s="20" t="s">
        <v>698</v>
      </c>
      <c r="C1434" s="20" t="s">
        <v>719</v>
      </c>
      <c r="D1434" s="20" t="s">
        <v>1</v>
      </c>
      <c r="E1434" s="20" t="s">
        <v>77</v>
      </c>
      <c r="G1434" s="20" t="s">
        <v>20086</v>
      </c>
      <c r="I1434" s="19">
        <f t="shared" si="209"/>
        <v>17</v>
      </c>
      <c r="J1434" s="20" t="s">
        <v>755</v>
      </c>
      <c r="K1434" s="20" t="s">
        <v>733</v>
      </c>
      <c r="L1434" s="95" t="str">
        <f>IF(M1434&lt;&gt;"",IF(NOT(ISNA(INDEX(cc!B:B,MATCH(M1434,cc!A:A,0)))),INDEX(cc!B:B,MATCH(M1434,cc!A:A,0)),"0"),"")</f>
        <v>default</v>
      </c>
      <c r="M1434" s="97" t="s">
        <v>13</v>
      </c>
      <c r="N1434" s="28" t="str">
        <f t="shared" si="210"/>
        <v/>
      </c>
      <c r="O1434" s="19" t="str">
        <f t="shared" si="203"/>
        <v>OVC_PRGS (N, DSD): 5-17 Progressed in School</v>
      </c>
      <c r="P1434" s="19" t="str">
        <f t="shared" si="204"/>
        <v>OVC_PRGS (N, DSD): 5-17 Progressed in School</v>
      </c>
      <c r="Q1434" s="19" t="str">
        <f t="shared" si="202"/>
        <v>OVC_PRGS (N, DSD)</v>
      </c>
      <c r="R1434" s="19" t="str">
        <f t="shared" si="205"/>
        <v>OVC_PRGS_N_DSD</v>
      </c>
      <c r="S1434" s="19" t="str">
        <f t="shared" si="206"/>
        <v>OVC_PRGS_N_DSD_</v>
      </c>
      <c r="T1434" s="19" t="b">
        <f>NOT(ISNA(VLOOKUP(B1434,dbcodes!A:B,2,FALSE)))</f>
        <v>1</v>
      </c>
      <c r="U1434" s="19" t="str">
        <f>IF(ISNA(VLOOKUP(B1434,dbcodes!A:B,2,FALSE)),des!R870,VLOOKUP(B1434,dbcodes!A:B,2,FALSE))</f>
        <v>OVC_PRGS_N_DSD</v>
      </c>
      <c r="V1434" s="20" t="s">
        <v>2353</v>
      </c>
      <c r="W1434" s="107">
        <f>IF(ISNA(VLOOKUP(C1434,descriptions!A:B,2,FALSE)),des!V870,IF(G1434=" TARGET","Target ","")&amp;VLOOKUP(C1434,descriptions!A:B,2,FALSE))</f>
        <v>0</v>
      </c>
      <c r="X1434" s="20" t="s">
        <v>4</v>
      </c>
      <c r="Y1434" s="20" t="s">
        <v>831</v>
      </c>
      <c r="Z1434" s="20" t="s">
        <v>836</v>
      </c>
      <c r="AA1434" s="20" t="s">
        <v>102</v>
      </c>
      <c r="AB1434" s="20" t="s">
        <v>755</v>
      </c>
      <c r="AC1434" s="19" t="str">
        <f>IF(AB1434&lt;&gt;"",IF(NOT(ISNA(INDEX(os!A:A,MATCH(AB1434,os!B:B,0)))),INDEX(os!A:A,MATCH(AB1434,os!B:B,0)),"0"),"")</f>
        <v/>
      </c>
      <c r="AD1434" s="20" t="s">
        <v>830</v>
      </c>
      <c r="AH1434" s="93" t="str">
        <f>IF(NOT(ISNA(VLOOKUP(B:B,ResultsTargets!A:A,1,0))),"TRUE","")</f>
        <v/>
      </c>
      <c r="AI1434" s="19" t="str">
        <f>IF(ISNA(VLOOKUP(C1434,dim_techarea!A:B,2,FALSE)),"",VLOOKUP(C1434,dim_techarea!A:B,2,FALSE))</f>
        <v>OVC_PRGS</v>
      </c>
      <c r="AJ1434" s="19" t="str">
        <f>IF(ISNA(VLOOKUP(AI1434,dim_techarea!B:C,2,FALSE)),"",VLOOKUP(AI1434,dim_techarea!B:C,2,FALSE))</f>
        <v>h8DWg6RfJEa</v>
      </c>
      <c r="AK1434" s="19" t="str">
        <f>IF(ISNA(VLOOKUP(TRIM(G1434),dim_targetsresults!A:B,2,FALSE)),"",VLOOKUP(TRIM(G1434),dim_targetsresults!A:C,2,FALSE))</f>
        <v>MER Results</v>
      </c>
      <c r="AL1434" s="19" t="str">
        <f>IF(ISNA(VLOOKUP(AK1434,dim_targetsresults!B:C,2,FALSE)),"",VLOOKUP(AK1434,dim_targetsresults!B:C,2,FALSE))</f>
        <v>Jh0jDM5yQ2E</v>
      </c>
      <c r="AM1434" s="19" t="str">
        <f>IF(ISNA(VLOOKUP(TRIM(D1434),dim_numeratordenominator!A:B,2,FALSE)),"",VLOOKUP(TRIM(D1434),dim_numeratordenominator!A:C,2,FALSE))</f>
        <v>Numerator</v>
      </c>
      <c r="AN1434" s="19" t="str">
        <f>IF(ISNA(VLOOKUP(AM1434,dim_numeratordenominator!B:C,2,FALSE)),"",VLOOKUP(AM1434,dim_numeratordenominator!B:C,2,FALSE))</f>
        <v>Som9NRMQqV7</v>
      </c>
      <c r="AO1434" s="19" t="str">
        <f>IF(ISNA(VLOOKUP(TRIM(E1434),dim_supporttype!A:B,2,FALSE)),"",VLOOKUP(TRIM(E1434),dim_supporttype!A:C,2,FALSE))</f>
        <v>DSD</v>
      </c>
      <c r="AP1434" s="19" t="str">
        <f>IF(ISNA(VLOOKUP(AO1434,dim_supporttype!B:C,2,FALSE)),"",VLOOKUP(AO1434,dim_supporttype!B:C,2,FALSE))</f>
        <v>iM13vdNLWKb</v>
      </c>
      <c r="AQ1434" s="19" t="str">
        <f>IF(ISNA(VLOOKUP(TRIM(F1434),dim_disaggs!A:B,2,FALSE)),"No Disagg",VLOOKUP(TRIM(F1434),dim_disaggs!A:B,2,FALSE))</f>
        <v>No Disagg</v>
      </c>
      <c r="AR1434" s="19" t="str">
        <f>IF(ISNA(VLOOKUP(AQ1434,dim_disaggs!B:C,2,FALSE)),"",VLOOKUP(AQ1434,dim_disaggs!B:C,2,FALSE))</f>
        <v>werJlVT6sf3</v>
      </c>
      <c r="AU1434" s="72" t="s">
        <v>755</v>
      </c>
      <c r="AV1434" s="73" t="s">
        <v>755</v>
      </c>
      <c r="AW1434" s="66" t="s">
        <v>755</v>
      </c>
      <c r="AX1434" s="66" t="s">
        <v>755</v>
      </c>
      <c r="BA1434" s="105" t="str">
        <f t="shared" si="207"/>
        <v/>
      </c>
      <c r="BB1434" s="20" t="str">
        <f t="shared" si="208"/>
        <v/>
      </c>
    </row>
    <row r="1435" spans="1:68" x14ac:dyDescent="0.2">
      <c r="A1435" s="20" t="s">
        <v>95</v>
      </c>
      <c r="B1435" s="20" t="s">
        <v>781</v>
      </c>
      <c r="C1435" s="20" t="s">
        <v>719</v>
      </c>
      <c r="D1435" s="20" t="s">
        <v>1</v>
      </c>
      <c r="E1435" s="20" t="s">
        <v>264</v>
      </c>
      <c r="G1435" s="20" t="s">
        <v>20086</v>
      </c>
      <c r="I1435" s="19">
        <f t="shared" si="209"/>
        <v>27</v>
      </c>
      <c r="J1435" s="20" t="s">
        <v>755</v>
      </c>
      <c r="K1435" s="20" t="s">
        <v>733</v>
      </c>
      <c r="L1435" s="95" t="str">
        <f>IF(M1435&lt;&gt;"",IF(NOT(ISNA(INDEX(cc!B:B,MATCH(M1435,cc!A:A,0)))),INDEX(cc!B:B,MATCH(M1435,cc!A:A,0)),"0"),"")</f>
        <v>default</v>
      </c>
      <c r="M1435" s="97" t="s">
        <v>13</v>
      </c>
      <c r="N1435" s="28" t="str">
        <f t="shared" si="210"/>
        <v/>
      </c>
      <c r="O1435" s="19" t="str">
        <f t="shared" si="203"/>
        <v>OVC_PRGS (N, DSD_NARRATIVE): 5-17 Progressed in School</v>
      </c>
      <c r="P1435" s="19" t="str">
        <f t="shared" si="204"/>
        <v>OVC_PRGS (N, DSD_NARRATIVE): 5-17 Progressed in School</v>
      </c>
      <c r="Q1435" s="19" t="str">
        <f t="shared" si="202"/>
        <v>OVC_PRGS (N, DSD_NARRATIVE)</v>
      </c>
      <c r="R1435" s="19" t="str">
        <f t="shared" si="205"/>
        <v>OVC_PRGS_N_DSD_NARRATIVE</v>
      </c>
      <c r="S1435" s="19" t="str">
        <f t="shared" si="206"/>
        <v>OVC_PRGS_N_DSD_NARRATIVE_</v>
      </c>
      <c r="T1435" s="19" t="b">
        <f>NOT(ISNA(VLOOKUP(B1435,dbcodes!A:B,2,FALSE)))</f>
        <v>1</v>
      </c>
      <c r="U1435" s="19" t="str">
        <f>IF(ISNA(VLOOKUP(B1435,dbcodes!A:B,2,FALSE)),des!R871,VLOOKUP(B1435,dbcodes!A:B,2,FALSE))</f>
        <v>OVC_PRGS_N_DSD_NARRATIVE</v>
      </c>
      <c r="V1435" s="20" t="s">
        <v>2353</v>
      </c>
      <c r="W1435" s="107">
        <f>IF(ISNA(VLOOKUP(C1435,descriptions!A:B,2,FALSE)),des!V871,IF(G1435=" TARGET","Target ","")&amp;VLOOKUP(C1435,descriptions!A:B,2,FALSE))</f>
        <v>0</v>
      </c>
      <c r="X1435" s="20" t="s">
        <v>9</v>
      </c>
      <c r="Y1435" s="20" t="s">
        <v>831</v>
      </c>
      <c r="Z1435" s="20" t="s">
        <v>836</v>
      </c>
      <c r="AA1435" s="20" t="s">
        <v>4121</v>
      </c>
      <c r="AB1435" s="20" t="s">
        <v>755</v>
      </c>
      <c r="AC1435" s="19" t="str">
        <f>IF(AB1435&lt;&gt;"",IF(NOT(ISNA(INDEX(os!A:A,MATCH(AB1435,os!B:B,0)))),INDEX(os!A:A,MATCH(AB1435,os!B:B,0)),"0"),"")</f>
        <v/>
      </c>
      <c r="AD1435" s="20" t="s">
        <v>830</v>
      </c>
      <c r="AH1435" s="93" t="str">
        <f>IF(NOT(ISNA(VLOOKUP(B:B,ResultsTargets!A:A,1,0))),"TRUE","")</f>
        <v/>
      </c>
      <c r="AI1435" s="19" t="str">
        <f>IF(ISNA(VLOOKUP(C1435,dim_techarea!A:B,2,FALSE)),"",VLOOKUP(C1435,dim_techarea!A:B,2,FALSE))</f>
        <v>OVC_PRGS</v>
      </c>
      <c r="AJ1435" s="19" t="str">
        <f>IF(ISNA(VLOOKUP(AI1435,dim_techarea!B:C,2,FALSE)),"",VLOOKUP(AI1435,dim_techarea!B:C,2,FALSE))</f>
        <v>h8DWg6RfJEa</v>
      </c>
      <c r="AK1435" s="19" t="str">
        <f>IF(ISNA(VLOOKUP(TRIM(G1435),dim_targetsresults!A:B,2,FALSE)),"",VLOOKUP(TRIM(G1435),dim_targetsresults!A:C,2,FALSE))</f>
        <v>MER Results</v>
      </c>
      <c r="AL1435" s="19" t="str">
        <f>IF(ISNA(VLOOKUP(AK1435,dim_targetsresults!B:C,2,FALSE)),"",VLOOKUP(AK1435,dim_targetsresults!B:C,2,FALSE))</f>
        <v>Jh0jDM5yQ2E</v>
      </c>
      <c r="AM1435" s="19" t="str">
        <f>IF(ISNA(VLOOKUP(TRIM(D1435),dim_numeratordenominator!A:B,2,FALSE)),"",VLOOKUP(TRIM(D1435),dim_numeratordenominator!A:C,2,FALSE))</f>
        <v>Numerator</v>
      </c>
      <c r="AN1435" s="19" t="str">
        <f>IF(ISNA(VLOOKUP(AM1435,dim_numeratordenominator!B:C,2,FALSE)),"",VLOOKUP(AM1435,dim_numeratordenominator!B:C,2,FALSE))</f>
        <v>Som9NRMQqV7</v>
      </c>
      <c r="AO1435" s="19" t="str">
        <f>IF(ISNA(VLOOKUP(TRIM(E1435),dim_supporttype!A:B,2,FALSE)),"",VLOOKUP(TRIM(E1435),dim_supporttype!A:C,2,FALSE))</f>
        <v>DSD Narratives</v>
      </c>
      <c r="AP1435" s="19" t="str">
        <f>IF(ISNA(VLOOKUP(AO1435,dim_supporttype!B:C,2,FALSE)),"",VLOOKUP(AO1435,dim_supporttype!B:C,2,FALSE))</f>
        <v>ySGf8v2q9Rm</v>
      </c>
      <c r="AQ1435" s="19" t="str">
        <f>IF(ISNA(VLOOKUP(TRIM(F1435),dim_disaggs!A:B,2,FALSE)),"No Disagg",VLOOKUP(TRIM(F1435),dim_disaggs!A:B,2,FALSE))</f>
        <v>No Disagg</v>
      </c>
      <c r="AR1435" s="19" t="str">
        <f>IF(ISNA(VLOOKUP(AQ1435,dim_disaggs!B:C,2,FALSE)),"",VLOOKUP(AQ1435,dim_disaggs!B:C,2,FALSE))</f>
        <v>werJlVT6sf3</v>
      </c>
      <c r="AU1435" s="72" t="s">
        <v>755</v>
      </c>
      <c r="AV1435" s="73" t="s">
        <v>755</v>
      </c>
      <c r="AW1435" s="66" t="s">
        <v>755</v>
      </c>
      <c r="AX1435" s="66" t="s">
        <v>755</v>
      </c>
      <c r="BA1435" s="105" t="str">
        <f t="shared" si="207"/>
        <v/>
      </c>
      <c r="BB1435" s="20" t="str">
        <f t="shared" si="208"/>
        <v/>
      </c>
    </row>
    <row r="1436" spans="1:68" x14ac:dyDescent="0.2">
      <c r="A1436" s="20" t="s">
        <v>95</v>
      </c>
      <c r="B1436" s="20" t="s">
        <v>705</v>
      </c>
      <c r="C1436" s="20" t="s">
        <v>720</v>
      </c>
      <c r="D1436" s="20" t="s">
        <v>164</v>
      </c>
      <c r="E1436" s="20" t="s">
        <v>77</v>
      </c>
      <c r="F1436" s="20" t="s">
        <v>135</v>
      </c>
      <c r="G1436" s="20" t="s">
        <v>20086</v>
      </c>
      <c r="H1436" s="20" t="s">
        <v>135</v>
      </c>
      <c r="I1436" s="19">
        <f t="shared" si="209"/>
        <v>28</v>
      </c>
      <c r="J1436" s="20" t="s">
        <v>755</v>
      </c>
      <c r="K1436" s="20" t="s">
        <v>724</v>
      </c>
      <c r="L1436" s="95" t="str">
        <f>IF(M1436&lt;&gt;"",IF(NOT(ISNA(INDEX(cc!B:B,MATCH(M1436,cc!A:A,0)))),INDEX(cc!B:B,MATCH(M1436,cc!A:A,0)),"0"),"")</f>
        <v>Age (5-17, 3) and Sex</v>
      </c>
      <c r="M1436" s="97" t="s">
        <v>771</v>
      </c>
      <c r="N1436" s="28" t="str">
        <f t="shared" si="210"/>
        <v/>
      </c>
      <c r="O1436" s="19" t="str">
        <f t="shared" si="203"/>
        <v>OVC_SCHATT (D, DSD, Age/Sex): Active Beneficiaries</v>
      </c>
      <c r="P1436" s="19" t="str">
        <f t="shared" si="204"/>
        <v>OVC_SCHATT (D, DSD, Age/Sex): Active Beneficiaries</v>
      </c>
      <c r="Q1436" s="19" t="str">
        <f t="shared" si="202"/>
        <v>OVC_SCHATT (D, DSD, Age/Sex)</v>
      </c>
      <c r="R1436" s="19" t="str">
        <f t="shared" si="205"/>
        <v>OVC_SCHATT_D_DSD_Age_Sex</v>
      </c>
      <c r="S1436" s="19" t="str">
        <f t="shared" si="206"/>
        <v>OVC_SCHATT_D_DSD_Age_Sex_</v>
      </c>
      <c r="T1436" s="19" t="b">
        <f>NOT(ISNA(VLOOKUP(B1436,dbcodes!A:B,2,FALSE)))</f>
        <v>1</v>
      </c>
      <c r="U1436" s="19" t="str">
        <f>IF(ISNA(VLOOKUP(B1436,dbcodes!A:B,2,FALSE)),des!R872,VLOOKUP(B1436,dbcodes!A:B,2,FALSE))</f>
        <v>OVC_SCHATT_D_DSD_Age_Sex</v>
      </c>
      <c r="V1436" s="20" t="s">
        <v>2354</v>
      </c>
      <c r="W1436" s="107">
        <f>IF(ISNA(VLOOKUP(C1436,descriptions!A:B,2,FALSE)),des!V872,IF(G1436=" TARGET","Target ","")&amp;VLOOKUP(C1436,descriptions!A:B,2,FALSE))</f>
        <v>0</v>
      </c>
      <c r="X1436" s="20" t="s">
        <v>4</v>
      </c>
      <c r="Y1436" s="20" t="s">
        <v>831</v>
      </c>
      <c r="Z1436" s="20" t="s">
        <v>836</v>
      </c>
      <c r="AA1436" s="20" t="s">
        <v>102</v>
      </c>
      <c r="AB1436" s="20" t="s">
        <v>755</v>
      </c>
      <c r="AC1436" s="19" t="str">
        <f>IF(AB1436&lt;&gt;"",IF(NOT(ISNA(INDEX(os!A:A,MATCH(AB1436,os!B:B,0)))),INDEX(os!A:A,MATCH(AB1436,os!B:B,0)),"0"),"")</f>
        <v/>
      </c>
      <c r="AD1436" s="20" t="s">
        <v>830</v>
      </c>
      <c r="AH1436" s="93" t="str">
        <f>IF(NOT(ISNA(VLOOKUP(B:B,ResultsTargets!A:A,1,0))),"TRUE","")</f>
        <v/>
      </c>
      <c r="AI1436" s="19" t="str">
        <f>IF(ISNA(VLOOKUP(C1436,dim_techarea!A:B,2,FALSE)),"",VLOOKUP(C1436,dim_techarea!A:B,2,FALSE))</f>
        <v>OVC_SCHATT</v>
      </c>
      <c r="AJ1436" s="19" t="str">
        <f>IF(ISNA(VLOOKUP(AI1436,dim_techarea!B:C,2,FALSE)),"",VLOOKUP(AI1436,dim_techarea!B:C,2,FALSE))</f>
        <v>zdwtIgVGP4W</v>
      </c>
      <c r="AK1436" s="19" t="str">
        <f>IF(ISNA(VLOOKUP(TRIM(G1436),dim_targetsresults!A:B,2,FALSE)),"",VLOOKUP(TRIM(G1436),dim_targetsresults!A:C,2,FALSE))</f>
        <v>MER Results</v>
      </c>
      <c r="AL1436" s="19" t="str">
        <f>IF(ISNA(VLOOKUP(AK1436,dim_targetsresults!B:C,2,FALSE)),"",VLOOKUP(AK1436,dim_targetsresults!B:C,2,FALSE))</f>
        <v>Jh0jDM5yQ2E</v>
      </c>
      <c r="AM1436" s="19" t="str">
        <f>IF(ISNA(VLOOKUP(TRIM(D1436),dim_numeratordenominator!A:B,2,FALSE)),"",VLOOKUP(TRIM(D1436),dim_numeratordenominator!A:C,2,FALSE))</f>
        <v>Denominator</v>
      </c>
      <c r="AN1436" s="19" t="str">
        <f>IF(ISNA(VLOOKUP(AM1436,dim_numeratordenominator!B:C,2,FALSE)),"",VLOOKUP(AM1436,dim_numeratordenominator!B:C,2,FALSE))</f>
        <v>QpNj0nSuEhD</v>
      </c>
      <c r="AO1436" s="19" t="str">
        <f>IF(ISNA(VLOOKUP(TRIM(E1436),dim_supporttype!A:B,2,FALSE)),"",VLOOKUP(TRIM(E1436),dim_supporttype!A:C,2,FALSE))</f>
        <v>DSD</v>
      </c>
      <c r="AP1436" s="19" t="str">
        <f>IF(ISNA(VLOOKUP(AO1436,dim_supporttype!B:C,2,FALSE)),"",VLOOKUP(AO1436,dim_supporttype!B:C,2,FALSE))</f>
        <v>iM13vdNLWKb</v>
      </c>
      <c r="AQ1436" s="19" t="str">
        <f>IF(ISNA(VLOOKUP(TRIM(F1436),dim_disaggs!A:B,2,FALSE)),"No Disagg",VLOOKUP(TRIM(F1436),dim_disaggs!A:B,2,FALSE))</f>
        <v>Age/Sex</v>
      </c>
      <c r="AR1436" s="19" t="str">
        <f>IF(ISNA(VLOOKUP(AQ1436,dim_disaggs!B:C,2,FALSE)),"",VLOOKUP(AQ1436,dim_disaggs!B:C,2,FALSE))</f>
        <v>Qbz6SrpmJ1y</v>
      </c>
      <c r="AU1436" s="72" t="s">
        <v>755</v>
      </c>
      <c r="AV1436" s="73" t="s">
        <v>755</v>
      </c>
      <c r="AW1436" s="66" t="s">
        <v>755</v>
      </c>
      <c r="AX1436" s="66" t="s">
        <v>755</v>
      </c>
      <c r="BA1436" s="105" t="str">
        <f t="shared" si="207"/>
        <v/>
      </c>
      <c r="BB1436" s="20" t="str">
        <f t="shared" si="208"/>
        <v/>
      </c>
    </row>
    <row r="1437" spans="1:68" x14ac:dyDescent="0.2">
      <c r="A1437" s="20" t="s">
        <v>95</v>
      </c>
      <c r="B1437" s="20" t="s">
        <v>704</v>
      </c>
      <c r="C1437" s="20" t="s">
        <v>720</v>
      </c>
      <c r="D1437" s="20" t="s">
        <v>164</v>
      </c>
      <c r="E1437" s="20" t="s">
        <v>77</v>
      </c>
      <c r="G1437" s="20" t="s">
        <v>20086</v>
      </c>
      <c r="I1437" s="19">
        <f t="shared" si="209"/>
        <v>19</v>
      </c>
      <c r="J1437" s="20" t="s">
        <v>755</v>
      </c>
      <c r="K1437" s="20" t="s">
        <v>724</v>
      </c>
      <c r="L1437" s="95" t="str">
        <f>IF(M1437&lt;&gt;"",IF(NOT(ISNA(INDEX(cc!B:B,MATCH(M1437,cc!A:A,0)))),INDEX(cc!B:B,MATCH(M1437,cc!A:A,0)),"0"),"")</f>
        <v>default</v>
      </c>
      <c r="M1437" s="97" t="s">
        <v>13</v>
      </c>
      <c r="N1437" s="28" t="str">
        <f t="shared" si="210"/>
        <v/>
      </c>
      <c r="O1437" s="19" t="str">
        <f t="shared" si="203"/>
        <v>OVC_SCHATT (D, DSD): Active Beneficiaries</v>
      </c>
      <c r="P1437" s="19" t="str">
        <f t="shared" si="204"/>
        <v>OVC_SCHATT (D, DSD): Active Beneficiaries</v>
      </c>
      <c r="Q1437" s="19" t="str">
        <f t="shared" si="202"/>
        <v>OVC_SCHATT (D, DSD)</v>
      </c>
      <c r="R1437" s="19" t="str">
        <f t="shared" si="205"/>
        <v>OVC_SCHATT_D_DSD</v>
      </c>
      <c r="S1437" s="19" t="str">
        <f t="shared" si="206"/>
        <v>OVC_SCHATT_D_DSD_</v>
      </c>
      <c r="T1437" s="19" t="b">
        <f>NOT(ISNA(VLOOKUP(B1437,dbcodes!A:B,2,FALSE)))</f>
        <v>1</v>
      </c>
      <c r="U1437" s="19" t="str">
        <f>IF(ISNA(VLOOKUP(B1437,dbcodes!A:B,2,FALSE)),des!R873,VLOOKUP(B1437,dbcodes!A:B,2,FALSE))</f>
        <v>OVC_SCHATT_D_DSD</v>
      </c>
      <c r="V1437" s="20" t="s">
        <v>2354</v>
      </c>
      <c r="W1437" s="107">
        <f>IF(ISNA(VLOOKUP(C1437,descriptions!A:B,2,FALSE)),des!V873,IF(G1437=" TARGET","Target ","")&amp;VLOOKUP(C1437,descriptions!A:B,2,FALSE))</f>
        <v>0</v>
      </c>
      <c r="X1437" s="20" t="s">
        <v>4</v>
      </c>
      <c r="Y1437" s="20" t="s">
        <v>831</v>
      </c>
      <c r="Z1437" s="20" t="s">
        <v>836</v>
      </c>
      <c r="AA1437" s="20" t="s">
        <v>102</v>
      </c>
      <c r="AB1437" s="20" t="s">
        <v>755</v>
      </c>
      <c r="AC1437" s="19" t="str">
        <f>IF(AB1437&lt;&gt;"",IF(NOT(ISNA(INDEX(os!A:A,MATCH(AB1437,os!B:B,0)))),INDEX(os!A:A,MATCH(AB1437,os!B:B,0)),"0"),"")</f>
        <v/>
      </c>
      <c r="AD1437" s="20" t="s">
        <v>830</v>
      </c>
      <c r="AH1437" s="93" t="str">
        <f>IF(NOT(ISNA(VLOOKUP(B:B,ResultsTargets!A:A,1,0))),"TRUE","")</f>
        <v/>
      </c>
      <c r="AI1437" s="19" t="str">
        <f>IF(ISNA(VLOOKUP(C1437,dim_techarea!A:B,2,FALSE)),"",VLOOKUP(C1437,dim_techarea!A:B,2,FALSE))</f>
        <v>OVC_SCHATT</v>
      </c>
      <c r="AJ1437" s="19" t="str">
        <f>IF(ISNA(VLOOKUP(AI1437,dim_techarea!B:C,2,FALSE)),"",VLOOKUP(AI1437,dim_techarea!B:C,2,FALSE))</f>
        <v>zdwtIgVGP4W</v>
      </c>
      <c r="AK1437" s="19" t="str">
        <f>IF(ISNA(VLOOKUP(TRIM(G1437),dim_targetsresults!A:B,2,FALSE)),"",VLOOKUP(TRIM(G1437),dim_targetsresults!A:C,2,FALSE))</f>
        <v>MER Results</v>
      </c>
      <c r="AL1437" s="19" t="str">
        <f>IF(ISNA(VLOOKUP(AK1437,dim_targetsresults!B:C,2,FALSE)),"",VLOOKUP(AK1437,dim_targetsresults!B:C,2,FALSE))</f>
        <v>Jh0jDM5yQ2E</v>
      </c>
      <c r="AM1437" s="19" t="str">
        <f>IF(ISNA(VLOOKUP(TRIM(D1437),dim_numeratordenominator!A:B,2,FALSE)),"",VLOOKUP(TRIM(D1437),dim_numeratordenominator!A:C,2,FALSE))</f>
        <v>Denominator</v>
      </c>
      <c r="AN1437" s="19" t="str">
        <f>IF(ISNA(VLOOKUP(AM1437,dim_numeratordenominator!B:C,2,FALSE)),"",VLOOKUP(AM1437,dim_numeratordenominator!B:C,2,FALSE))</f>
        <v>QpNj0nSuEhD</v>
      </c>
      <c r="AO1437" s="19" t="str">
        <f>IF(ISNA(VLOOKUP(TRIM(E1437),dim_supporttype!A:B,2,FALSE)),"",VLOOKUP(TRIM(E1437),dim_supporttype!A:C,2,FALSE))</f>
        <v>DSD</v>
      </c>
      <c r="AP1437" s="19" t="str">
        <f>IF(ISNA(VLOOKUP(AO1437,dim_supporttype!B:C,2,FALSE)),"",VLOOKUP(AO1437,dim_supporttype!B:C,2,FALSE))</f>
        <v>iM13vdNLWKb</v>
      </c>
      <c r="AQ1437" s="19" t="str">
        <f>IF(ISNA(VLOOKUP(TRIM(F1437),dim_disaggs!A:B,2,FALSE)),"No Disagg",VLOOKUP(TRIM(F1437),dim_disaggs!A:B,2,FALSE))</f>
        <v>No Disagg</v>
      </c>
      <c r="AR1437" s="19" t="str">
        <f>IF(ISNA(VLOOKUP(AQ1437,dim_disaggs!B:C,2,FALSE)),"",VLOOKUP(AQ1437,dim_disaggs!B:C,2,FALSE))</f>
        <v>werJlVT6sf3</v>
      </c>
      <c r="AU1437" s="72" t="s">
        <v>755</v>
      </c>
      <c r="AV1437" s="73" t="s">
        <v>755</v>
      </c>
      <c r="AW1437" s="66" t="s">
        <v>755</v>
      </c>
      <c r="AX1437" s="66" t="s">
        <v>755</v>
      </c>
      <c r="BA1437" s="105" t="str">
        <f t="shared" si="207"/>
        <v/>
      </c>
      <c r="BB1437" s="20" t="str">
        <f t="shared" si="208"/>
        <v/>
      </c>
    </row>
    <row r="1438" spans="1:68" x14ac:dyDescent="0.2">
      <c r="A1438" s="20" t="s">
        <v>95</v>
      </c>
      <c r="B1438" s="20" t="s">
        <v>703</v>
      </c>
      <c r="C1438" s="20" t="s">
        <v>720</v>
      </c>
      <c r="D1438" s="20" t="s">
        <v>1</v>
      </c>
      <c r="E1438" s="20" t="s">
        <v>77</v>
      </c>
      <c r="F1438" s="20" t="s">
        <v>135</v>
      </c>
      <c r="G1438" s="20" t="s">
        <v>20086</v>
      </c>
      <c r="H1438" s="20" t="s">
        <v>135</v>
      </c>
      <c r="I1438" s="19">
        <f t="shared" si="209"/>
        <v>28</v>
      </c>
      <c r="J1438" s="20" t="s">
        <v>755</v>
      </c>
      <c r="K1438" s="20" t="s">
        <v>734</v>
      </c>
      <c r="L1438" s="95" t="str">
        <f>IF(M1438&lt;&gt;"",IF(NOT(ISNA(INDEX(cc!B:B,MATCH(M1438,cc!A:A,0)))),INDEX(cc!B:B,MATCH(M1438,cc!A:A,0)),"0"),"")</f>
        <v>Age (5-17, 3) and Sex</v>
      </c>
      <c r="M1438" s="97" t="s">
        <v>771</v>
      </c>
      <c r="N1438" s="28" t="str">
        <f t="shared" si="210"/>
        <v/>
      </c>
      <c r="O1438" s="19" t="str">
        <f t="shared" si="203"/>
        <v>OVC_SCHATT (N, DSD, Age/Sex): 5-17 Attending School</v>
      </c>
      <c r="P1438" s="19" t="str">
        <f t="shared" si="204"/>
        <v>OVC_SCHATT (N, DSD, Age/Sex): 5-17 Attending School</v>
      </c>
      <c r="Q1438" s="19" t="str">
        <f t="shared" si="202"/>
        <v>OVC_SCHATT (N, DSD, Age/Sex)</v>
      </c>
      <c r="R1438" s="19" t="str">
        <f t="shared" si="205"/>
        <v>OVC_SCHATT_N_DSD_Age_Sex</v>
      </c>
      <c r="S1438" s="19" t="str">
        <f t="shared" si="206"/>
        <v>OVC_SCHATT_N_DSD_Age_Sex_</v>
      </c>
      <c r="T1438" s="19" t="b">
        <f>NOT(ISNA(VLOOKUP(B1438,dbcodes!A:B,2,FALSE)))</f>
        <v>1</v>
      </c>
      <c r="U1438" s="19" t="str">
        <f>IF(ISNA(VLOOKUP(B1438,dbcodes!A:B,2,FALSE)),des!R874,VLOOKUP(B1438,dbcodes!A:B,2,FALSE))</f>
        <v>OVC_SCHATT_N_DSD_Age_Sex</v>
      </c>
      <c r="V1438" s="20" t="s">
        <v>761</v>
      </c>
      <c r="W1438" s="107">
        <f>IF(ISNA(VLOOKUP(C1438,descriptions!A:B,2,FALSE)),des!V874,IF(G1438=" TARGET","Target ","")&amp;VLOOKUP(C1438,descriptions!A:B,2,FALSE))</f>
        <v>0</v>
      </c>
      <c r="X1438" s="20" t="s">
        <v>4</v>
      </c>
      <c r="Y1438" s="20" t="s">
        <v>831</v>
      </c>
      <c r="Z1438" s="20" t="s">
        <v>836</v>
      </c>
      <c r="AA1438" s="20" t="s">
        <v>102</v>
      </c>
      <c r="AB1438" s="20" t="s">
        <v>755</v>
      </c>
      <c r="AC1438" s="19" t="str">
        <f>IF(AB1438&lt;&gt;"",IF(NOT(ISNA(INDEX(os!A:A,MATCH(AB1438,os!B:B,0)))),INDEX(os!A:A,MATCH(AB1438,os!B:B,0)),"0"),"")</f>
        <v/>
      </c>
      <c r="AD1438" s="20" t="s">
        <v>830</v>
      </c>
      <c r="AH1438" s="93" t="str">
        <f>IF(NOT(ISNA(VLOOKUP(B:B,ResultsTargets!A:A,1,0))),"TRUE","")</f>
        <v/>
      </c>
      <c r="AI1438" s="19" t="str">
        <f>IF(ISNA(VLOOKUP(C1438,dim_techarea!A:B,2,FALSE)),"",VLOOKUP(C1438,dim_techarea!A:B,2,FALSE))</f>
        <v>OVC_SCHATT</v>
      </c>
      <c r="AJ1438" s="19" t="str">
        <f>IF(ISNA(VLOOKUP(AI1438,dim_techarea!B:C,2,FALSE)),"",VLOOKUP(AI1438,dim_techarea!B:C,2,FALSE))</f>
        <v>zdwtIgVGP4W</v>
      </c>
      <c r="AK1438" s="19" t="str">
        <f>IF(ISNA(VLOOKUP(TRIM(G1438),dim_targetsresults!A:B,2,FALSE)),"",VLOOKUP(TRIM(G1438),dim_targetsresults!A:C,2,FALSE))</f>
        <v>MER Results</v>
      </c>
      <c r="AL1438" s="19" t="str">
        <f>IF(ISNA(VLOOKUP(AK1438,dim_targetsresults!B:C,2,FALSE)),"",VLOOKUP(AK1438,dim_targetsresults!B:C,2,FALSE))</f>
        <v>Jh0jDM5yQ2E</v>
      </c>
      <c r="AM1438" s="19" t="str">
        <f>IF(ISNA(VLOOKUP(TRIM(D1438),dim_numeratordenominator!A:B,2,FALSE)),"",VLOOKUP(TRIM(D1438),dim_numeratordenominator!A:C,2,FALSE))</f>
        <v>Numerator</v>
      </c>
      <c r="AN1438" s="19" t="str">
        <f>IF(ISNA(VLOOKUP(AM1438,dim_numeratordenominator!B:C,2,FALSE)),"",VLOOKUP(AM1438,dim_numeratordenominator!B:C,2,FALSE))</f>
        <v>Som9NRMQqV7</v>
      </c>
      <c r="AO1438" s="19" t="str">
        <f>IF(ISNA(VLOOKUP(TRIM(E1438),dim_supporttype!A:B,2,FALSE)),"",VLOOKUP(TRIM(E1438),dim_supporttype!A:C,2,FALSE))</f>
        <v>DSD</v>
      </c>
      <c r="AP1438" s="19" t="str">
        <f>IF(ISNA(VLOOKUP(AO1438,dim_supporttype!B:C,2,FALSE)),"",VLOOKUP(AO1438,dim_supporttype!B:C,2,FALSE))</f>
        <v>iM13vdNLWKb</v>
      </c>
      <c r="AQ1438" s="19" t="str">
        <f>IF(ISNA(VLOOKUP(TRIM(F1438),dim_disaggs!A:B,2,FALSE)),"No Disagg",VLOOKUP(TRIM(F1438),dim_disaggs!A:B,2,FALSE))</f>
        <v>Age/Sex</v>
      </c>
      <c r="AR1438" s="19" t="str">
        <f>IF(ISNA(VLOOKUP(AQ1438,dim_disaggs!B:C,2,FALSE)),"",VLOOKUP(AQ1438,dim_disaggs!B:C,2,FALSE))</f>
        <v>Qbz6SrpmJ1y</v>
      </c>
      <c r="AU1438" s="72" t="s">
        <v>755</v>
      </c>
      <c r="AV1438" s="73" t="s">
        <v>755</v>
      </c>
      <c r="AW1438" s="66" t="s">
        <v>755</v>
      </c>
      <c r="AX1438" s="66" t="s">
        <v>755</v>
      </c>
      <c r="BA1438" s="105" t="str">
        <f t="shared" si="207"/>
        <v/>
      </c>
      <c r="BB1438" s="20" t="str">
        <f t="shared" si="208"/>
        <v/>
      </c>
    </row>
    <row r="1439" spans="1:68" s="3" customFormat="1" x14ac:dyDescent="0.2">
      <c r="A1439" s="20" t="s">
        <v>95</v>
      </c>
      <c r="B1439" s="20" t="s">
        <v>702</v>
      </c>
      <c r="C1439" s="20" t="s">
        <v>720</v>
      </c>
      <c r="D1439" s="20" t="s">
        <v>1</v>
      </c>
      <c r="E1439" s="20" t="s">
        <v>77</v>
      </c>
      <c r="F1439" s="20"/>
      <c r="G1439" s="20" t="s">
        <v>20086</v>
      </c>
      <c r="H1439" s="20"/>
      <c r="I1439" s="19">
        <f t="shared" si="209"/>
        <v>19</v>
      </c>
      <c r="J1439" s="20" t="s">
        <v>755</v>
      </c>
      <c r="K1439" s="20" t="s">
        <v>734</v>
      </c>
      <c r="L1439" s="95" t="str">
        <f>IF(M1439&lt;&gt;"",IF(NOT(ISNA(INDEX(cc!B:B,MATCH(M1439,cc!A:A,0)))),INDEX(cc!B:B,MATCH(M1439,cc!A:A,0)),"0"),"")</f>
        <v>default</v>
      </c>
      <c r="M1439" s="97" t="s">
        <v>13</v>
      </c>
      <c r="N1439" s="28" t="str">
        <f t="shared" si="210"/>
        <v/>
      </c>
      <c r="O1439" s="19" t="str">
        <f t="shared" si="203"/>
        <v>OVC_SCHATT (N, DSD): 5-17 Attending School</v>
      </c>
      <c r="P1439" s="19" t="str">
        <f t="shared" si="204"/>
        <v>OVC_SCHATT (N, DSD): 5-17 Attending School</v>
      </c>
      <c r="Q1439" s="19" t="str">
        <f t="shared" si="202"/>
        <v>OVC_SCHATT (N, DSD)</v>
      </c>
      <c r="R1439" s="19" t="str">
        <f t="shared" si="205"/>
        <v>OVC_SCHATT_N_DSD</v>
      </c>
      <c r="S1439" s="19" t="str">
        <f t="shared" si="206"/>
        <v>OVC_SCHATT_N_DSD_</v>
      </c>
      <c r="T1439" s="19" t="b">
        <f>NOT(ISNA(VLOOKUP(B1439,dbcodes!A:B,2,FALSE)))</f>
        <v>1</v>
      </c>
      <c r="U1439" s="19" t="str">
        <f>IF(ISNA(VLOOKUP(B1439,dbcodes!A:B,2,FALSE)),des!R875,VLOOKUP(B1439,dbcodes!A:B,2,FALSE))</f>
        <v>OVC_SCHATT_N_DSD</v>
      </c>
      <c r="V1439" s="20" t="s">
        <v>761</v>
      </c>
      <c r="W1439" s="107">
        <f>IF(ISNA(VLOOKUP(C1439,descriptions!A:B,2,FALSE)),des!V875,IF(G1439=" TARGET","Target ","")&amp;VLOOKUP(C1439,descriptions!A:B,2,FALSE))</f>
        <v>0</v>
      </c>
      <c r="X1439" s="20" t="s">
        <v>4</v>
      </c>
      <c r="Y1439" s="20" t="s">
        <v>831</v>
      </c>
      <c r="Z1439" s="20" t="s">
        <v>836</v>
      </c>
      <c r="AA1439" s="20" t="s">
        <v>102</v>
      </c>
      <c r="AB1439" s="20" t="s">
        <v>755</v>
      </c>
      <c r="AC1439" s="19" t="str">
        <f>IF(AB1439&lt;&gt;"",IF(NOT(ISNA(INDEX(os!A:A,MATCH(AB1439,os!B:B,0)))),INDEX(os!A:A,MATCH(AB1439,os!B:B,0)),"0"),"")</f>
        <v/>
      </c>
      <c r="AD1439" s="20" t="s">
        <v>830</v>
      </c>
      <c r="AE1439" s="20"/>
      <c r="AF1439" s="20"/>
      <c r="AG1439" s="20"/>
      <c r="AH1439" s="93" t="str">
        <f>IF(NOT(ISNA(VLOOKUP(B:B,ResultsTargets!A:A,1,0))),"TRUE","")</f>
        <v/>
      </c>
      <c r="AI1439" s="19" t="str">
        <f>IF(ISNA(VLOOKUP(C1439,dim_techarea!A:B,2,FALSE)),"",VLOOKUP(C1439,dim_techarea!A:B,2,FALSE))</f>
        <v>OVC_SCHATT</v>
      </c>
      <c r="AJ1439" s="19" t="str">
        <f>IF(ISNA(VLOOKUP(AI1439,dim_techarea!B:C,2,FALSE)),"",VLOOKUP(AI1439,dim_techarea!B:C,2,FALSE))</f>
        <v>zdwtIgVGP4W</v>
      </c>
      <c r="AK1439" s="19" t="str">
        <f>IF(ISNA(VLOOKUP(TRIM(G1439),dim_targetsresults!A:B,2,FALSE)),"",VLOOKUP(TRIM(G1439),dim_targetsresults!A:C,2,FALSE))</f>
        <v>MER Results</v>
      </c>
      <c r="AL1439" s="19" t="str">
        <f>IF(ISNA(VLOOKUP(AK1439,dim_targetsresults!B:C,2,FALSE)),"",VLOOKUP(AK1439,dim_targetsresults!B:C,2,FALSE))</f>
        <v>Jh0jDM5yQ2E</v>
      </c>
      <c r="AM1439" s="19" t="str">
        <f>IF(ISNA(VLOOKUP(TRIM(D1439),dim_numeratordenominator!A:B,2,FALSE)),"",VLOOKUP(TRIM(D1439),dim_numeratordenominator!A:C,2,FALSE))</f>
        <v>Numerator</v>
      </c>
      <c r="AN1439" s="19" t="str">
        <f>IF(ISNA(VLOOKUP(AM1439,dim_numeratordenominator!B:C,2,FALSE)),"",VLOOKUP(AM1439,dim_numeratordenominator!B:C,2,FALSE))</f>
        <v>Som9NRMQqV7</v>
      </c>
      <c r="AO1439" s="19" t="str">
        <f>IF(ISNA(VLOOKUP(TRIM(E1439),dim_supporttype!A:B,2,FALSE)),"",VLOOKUP(TRIM(E1439),dim_supporttype!A:C,2,FALSE))</f>
        <v>DSD</v>
      </c>
      <c r="AP1439" s="19" t="str">
        <f>IF(ISNA(VLOOKUP(AO1439,dim_supporttype!B:C,2,FALSE)),"",VLOOKUP(AO1439,dim_supporttype!B:C,2,FALSE))</f>
        <v>iM13vdNLWKb</v>
      </c>
      <c r="AQ1439" s="19" t="str">
        <f>IF(ISNA(VLOOKUP(TRIM(F1439),dim_disaggs!A:B,2,FALSE)),"No Disagg",VLOOKUP(TRIM(F1439),dim_disaggs!A:B,2,FALSE))</f>
        <v>No Disagg</v>
      </c>
      <c r="AR1439" s="19" t="str">
        <f>IF(ISNA(VLOOKUP(AQ1439,dim_disaggs!B:C,2,FALSE)),"",VLOOKUP(AQ1439,dim_disaggs!B:C,2,FALSE))</f>
        <v>werJlVT6sf3</v>
      </c>
      <c r="AS1439" s="72"/>
      <c r="AT1439" s="66"/>
      <c r="AU1439" s="72" t="s">
        <v>755</v>
      </c>
      <c r="AV1439" s="73" t="s">
        <v>755</v>
      </c>
      <c r="AW1439" s="66" t="s">
        <v>755</v>
      </c>
      <c r="AX1439" s="66" t="s">
        <v>755</v>
      </c>
      <c r="AY1439" s="20"/>
      <c r="AZ1439" s="20"/>
      <c r="BA1439" s="105" t="str">
        <f t="shared" si="207"/>
        <v/>
      </c>
      <c r="BB1439" s="20" t="str">
        <f t="shared" si="208"/>
        <v/>
      </c>
      <c r="BC1439" s="20"/>
      <c r="BD1439" s="20"/>
      <c r="BE1439" s="75"/>
      <c r="BF1439" s="73"/>
      <c r="BG1439" s="55"/>
      <c r="BH1439" s="76"/>
      <c r="BI1439" s="20"/>
      <c r="BJ1439" s="20"/>
      <c r="BK1439" s="55"/>
      <c r="BL1439" s="71"/>
      <c r="BM1439" s="77"/>
      <c r="BN1439" s="78"/>
      <c r="BO1439" s="77"/>
      <c r="BP1439" s="78"/>
    </row>
    <row r="1440" spans="1:68" s="3" customFormat="1" x14ac:dyDescent="0.2">
      <c r="A1440" s="20" t="s">
        <v>95</v>
      </c>
      <c r="B1440" s="20" t="s">
        <v>782</v>
      </c>
      <c r="C1440" s="20" t="s">
        <v>720</v>
      </c>
      <c r="D1440" s="20" t="s">
        <v>1</v>
      </c>
      <c r="E1440" s="20" t="s">
        <v>264</v>
      </c>
      <c r="F1440" s="20"/>
      <c r="G1440" s="20" t="s">
        <v>20086</v>
      </c>
      <c r="H1440" s="20"/>
      <c r="I1440" s="19">
        <f t="shared" si="209"/>
        <v>29</v>
      </c>
      <c r="J1440" s="20" t="s">
        <v>755</v>
      </c>
      <c r="K1440" s="20" t="s">
        <v>734</v>
      </c>
      <c r="L1440" s="95" t="str">
        <f>IF(M1440&lt;&gt;"",IF(NOT(ISNA(INDEX(cc!B:B,MATCH(M1440,cc!A:A,0)))),INDEX(cc!B:B,MATCH(M1440,cc!A:A,0)),"0"),"")</f>
        <v>default</v>
      </c>
      <c r="M1440" s="97" t="s">
        <v>13</v>
      </c>
      <c r="N1440" s="28" t="str">
        <f t="shared" si="210"/>
        <v/>
      </c>
      <c r="O1440" s="19" t="str">
        <f t="shared" si="203"/>
        <v>OVC_SCHATT (N, DSD_NARRATIVE): 5-17 Attending School</v>
      </c>
      <c r="P1440" s="19" t="str">
        <f t="shared" si="204"/>
        <v>OVC_SCHATT (N, DSD_NARRATIVE): 5-17 Attending School</v>
      </c>
      <c r="Q1440" s="19" t="str">
        <f t="shared" si="202"/>
        <v>OVC_SCHATT (N, DSD_NARRATIVE)</v>
      </c>
      <c r="R1440" s="19" t="str">
        <f t="shared" si="205"/>
        <v>OVC_SCHATT_N_DSD_NARRATIVE</v>
      </c>
      <c r="S1440" s="19" t="str">
        <f t="shared" si="206"/>
        <v>OVC_SCHATT_N_DSD_NARRATIVE_</v>
      </c>
      <c r="T1440" s="19" t="b">
        <f>NOT(ISNA(VLOOKUP(B1440,dbcodes!A:B,2,FALSE)))</f>
        <v>1</v>
      </c>
      <c r="U1440" s="19" t="str">
        <f>IF(ISNA(VLOOKUP(B1440,dbcodes!A:B,2,FALSE)),des!R876,VLOOKUP(B1440,dbcodes!A:B,2,FALSE))</f>
        <v>OVC_SCHATT_N_DSD_NARRATIVE</v>
      </c>
      <c r="V1440" s="20" t="s">
        <v>761</v>
      </c>
      <c r="W1440" s="107">
        <f>IF(ISNA(VLOOKUP(C1440,descriptions!A:B,2,FALSE)),des!V876,IF(G1440=" TARGET","Target ","")&amp;VLOOKUP(C1440,descriptions!A:B,2,FALSE))</f>
        <v>0</v>
      </c>
      <c r="X1440" s="20" t="s">
        <v>9</v>
      </c>
      <c r="Y1440" s="20" t="s">
        <v>831</v>
      </c>
      <c r="Z1440" s="20" t="s">
        <v>836</v>
      </c>
      <c r="AA1440" s="20" t="s">
        <v>4121</v>
      </c>
      <c r="AB1440" s="20" t="s">
        <v>755</v>
      </c>
      <c r="AC1440" s="19" t="str">
        <f>IF(AB1440&lt;&gt;"",IF(NOT(ISNA(INDEX(os!A:A,MATCH(AB1440,os!B:B,0)))),INDEX(os!A:A,MATCH(AB1440,os!B:B,0)),"0"),"")</f>
        <v/>
      </c>
      <c r="AD1440" s="20" t="s">
        <v>830</v>
      </c>
      <c r="AE1440" s="20"/>
      <c r="AF1440" s="20"/>
      <c r="AG1440" s="20"/>
      <c r="AH1440" s="93" t="str">
        <f>IF(NOT(ISNA(VLOOKUP(B:B,ResultsTargets!A:A,1,0))),"TRUE","")</f>
        <v/>
      </c>
      <c r="AI1440" s="19" t="str">
        <f>IF(ISNA(VLOOKUP(C1440,dim_techarea!A:B,2,FALSE)),"",VLOOKUP(C1440,dim_techarea!A:B,2,FALSE))</f>
        <v>OVC_SCHATT</v>
      </c>
      <c r="AJ1440" s="19" t="str">
        <f>IF(ISNA(VLOOKUP(AI1440,dim_techarea!B:C,2,FALSE)),"",VLOOKUP(AI1440,dim_techarea!B:C,2,FALSE))</f>
        <v>zdwtIgVGP4W</v>
      </c>
      <c r="AK1440" s="19" t="str">
        <f>IF(ISNA(VLOOKUP(TRIM(G1440),dim_targetsresults!A:B,2,FALSE)),"",VLOOKUP(TRIM(G1440),dim_targetsresults!A:C,2,FALSE))</f>
        <v>MER Results</v>
      </c>
      <c r="AL1440" s="19" t="str">
        <f>IF(ISNA(VLOOKUP(AK1440,dim_targetsresults!B:C,2,FALSE)),"",VLOOKUP(AK1440,dim_targetsresults!B:C,2,FALSE))</f>
        <v>Jh0jDM5yQ2E</v>
      </c>
      <c r="AM1440" s="19" t="str">
        <f>IF(ISNA(VLOOKUP(TRIM(D1440),dim_numeratordenominator!A:B,2,FALSE)),"",VLOOKUP(TRIM(D1440),dim_numeratordenominator!A:C,2,FALSE))</f>
        <v>Numerator</v>
      </c>
      <c r="AN1440" s="19" t="str">
        <f>IF(ISNA(VLOOKUP(AM1440,dim_numeratordenominator!B:C,2,FALSE)),"",VLOOKUP(AM1440,dim_numeratordenominator!B:C,2,FALSE))</f>
        <v>Som9NRMQqV7</v>
      </c>
      <c r="AO1440" s="19" t="str">
        <f>IF(ISNA(VLOOKUP(TRIM(E1440),dim_supporttype!A:B,2,FALSE)),"",VLOOKUP(TRIM(E1440),dim_supporttype!A:C,2,FALSE))</f>
        <v>DSD Narratives</v>
      </c>
      <c r="AP1440" s="19" t="str">
        <f>IF(ISNA(VLOOKUP(AO1440,dim_supporttype!B:C,2,FALSE)),"",VLOOKUP(AO1440,dim_supporttype!B:C,2,FALSE))</f>
        <v>ySGf8v2q9Rm</v>
      </c>
      <c r="AQ1440" s="19" t="str">
        <f>IF(ISNA(VLOOKUP(TRIM(F1440),dim_disaggs!A:B,2,FALSE)),"No Disagg",VLOOKUP(TRIM(F1440),dim_disaggs!A:B,2,FALSE))</f>
        <v>No Disagg</v>
      </c>
      <c r="AR1440" s="19" t="str">
        <f>IF(ISNA(VLOOKUP(AQ1440,dim_disaggs!B:C,2,FALSE)),"",VLOOKUP(AQ1440,dim_disaggs!B:C,2,FALSE))</f>
        <v>werJlVT6sf3</v>
      </c>
      <c r="AS1440" s="72"/>
      <c r="AT1440" s="66"/>
      <c r="AU1440" s="72" t="s">
        <v>755</v>
      </c>
      <c r="AV1440" s="73" t="s">
        <v>755</v>
      </c>
      <c r="AW1440" s="66" t="s">
        <v>755</v>
      </c>
      <c r="AX1440" s="66" t="s">
        <v>755</v>
      </c>
      <c r="AY1440" s="20"/>
      <c r="AZ1440" s="20"/>
      <c r="BA1440" s="105" t="str">
        <f t="shared" si="207"/>
        <v/>
      </c>
      <c r="BB1440" s="20" t="str">
        <f t="shared" si="208"/>
        <v/>
      </c>
      <c r="BC1440" s="20"/>
      <c r="BD1440" s="20"/>
      <c r="BE1440" s="75"/>
      <c r="BF1440" s="73"/>
      <c r="BG1440" s="55"/>
      <c r="BH1440" s="76"/>
      <c r="BI1440" s="20"/>
      <c r="BJ1440" s="20"/>
      <c r="BK1440" s="55"/>
      <c r="BL1440" s="71"/>
      <c r="BM1440" s="77"/>
      <c r="BN1440" s="78"/>
      <c r="BO1440" s="77"/>
      <c r="BP1440" s="78"/>
    </row>
    <row r="1441" spans="1:68" x14ac:dyDescent="0.2">
      <c r="A1441" s="20" t="s">
        <v>95</v>
      </c>
      <c r="B1441" s="20" t="s">
        <v>1530</v>
      </c>
      <c r="C1441" s="20" t="s">
        <v>252</v>
      </c>
      <c r="D1441" s="20" t="s">
        <v>1</v>
      </c>
      <c r="E1441" s="20" t="s">
        <v>77</v>
      </c>
      <c r="F1441" s="20" t="s">
        <v>135</v>
      </c>
      <c r="G1441" s="20" t="s">
        <v>20086</v>
      </c>
      <c r="H1441" s="20" t="s">
        <v>135</v>
      </c>
      <c r="I1441" s="19">
        <f t="shared" si="209"/>
        <v>26</v>
      </c>
      <c r="J1441" s="20" t="s">
        <v>755</v>
      </c>
      <c r="K1441" s="20" t="s">
        <v>279</v>
      </c>
      <c r="L1441" s="95" t="str">
        <f>IF(M1441&lt;&gt;"",IF(NOT(ISNA(INDEX(cc!B:B,MATCH(M1441,cc!A:A,0)))),INDEX(cc!B:B,MATCH(M1441,cc!A:A,0)),"0"),"")</f>
        <v>Age (&lt;1-25+, 7) and Sex</v>
      </c>
      <c r="M1441" s="97" t="s">
        <v>4026</v>
      </c>
      <c r="N1441" s="28" t="str">
        <f t="shared" si="210"/>
        <v/>
      </c>
      <c r="O1441" s="19" t="str">
        <f t="shared" si="203"/>
        <v>OVC_SERV (N, DSD, Age/Sex): Beneficiaries Served</v>
      </c>
      <c r="P1441" s="19" t="str">
        <f t="shared" si="204"/>
        <v>OVC_SERV (N, DSD, Age/Sex): Beneficiaries Served</v>
      </c>
      <c r="Q1441" s="19" t="str">
        <f t="shared" si="202"/>
        <v>OVC_SERV (N, DSD, Age/Sex)</v>
      </c>
      <c r="R1441" s="19" t="str">
        <f t="shared" si="205"/>
        <v>OVC_SERV_N_DSD_Age_Sex</v>
      </c>
      <c r="S1441" s="19" t="str">
        <f t="shared" si="206"/>
        <v>OVC_SERV_N_DSD_Age_Sex_</v>
      </c>
      <c r="T1441" s="19" t="b">
        <f>NOT(ISNA(VLOOKUP(B1441,dbcodes!A:B,2,FALSE)))</f>
        <v>1</v>
      </c>
      <c r="U1441" s="19" t="str">
        <f>IF(ISNA(VLOOKUP(B1441,dbcodes!A:B,2,FALSE)),des!R877,VLOOKUP(B1441,dbcodes!A:B,2,FALSE))</f>
        <v>OVC_SERV_N_DSD_Age_Sex</v>
      </c>
      <c r="W1441" s="107" t="str">
        <f>IF(ISNA(VLOOKUP(C1441,descriptions!A:B,2,FALSE)),des!V877,IF(G1441=" TARGET","Target ","")&amp;VLOOKUP(C1441,descriptions!A:B,2,FALSE))</f>
        <v>Number of beneficiaries served by PEPFAR OVC programs for children and families affected by HIV/AIDS</v>
      </c>
      <c r="X1441" s="20" t="s">
        <v>4</v>
      </c>
      <c r="Y1441" s="20" t="s">
        <v>831</v>
      </c>
      <c r="Z1441" s="20" t="s">
        <v>836</v>
      </c>
      <c r="AA1441" s="20" t="s">
        <v>102</v>
      </c>
      <c r="AB1441" s="20" t="s">
        <v>755</v>
      </c>
      <c r="AC1441" s="19" t="str">
        <f>IF(AB1441&lt;&gt;"",IF(NOT(ISNA(INDEX(os!A:A,MATCH(AB1441,os!B:B,0)))),INDEX(os!A:A,MATCH(AB1441,os!B:B,0)),"0"),"")</f>
        <v/>
      </c>
      <c r="AD1441" s="20" t="s">
        <v>830</v>
      </c>
      <c r="AH1441" s="93" t="str">
        <f>IF(NOT(ISNA(VLOOKUP(B:B,ResultsTargets!A:A,1,0))),"TRUE","")</f>
        <v/>
      </c>
      <c r="AI1441" s="19" t="str">
        <f>IF(ISNA(VLOOKUP(C1441,dim_techarea!A:B,2,FALSE)),"",VLOOKUP(C1441,dim_techarea!A:B,2,FALSE))</f>
        <v>OVC_SERV</v>
      </c>
      <c r="AJ1441" s="19" t="str">
        <f>IF(ISNA(VLOOKUP(AI1441,dim_techarea!B:C,2,FALSE)),"",VLOOKUP(AI1441,dim_techarea!B:C,2,FALSE))</f>
        <v>RxyNwEV3oQf</v>
      </c>
      <c r="AK1441" s="19" t="str">
        <f>IF(ISNA(VLOOKUP(TRIM(G1441),dim_targetsresults!A:B,2,FALSE)),"",VLOOKUP(TRIM(G1441),dim_targetsresults!A:C,2,FALSE))</f>
        <v>MER Results</v>
      </c>
      <c r="AL1441" s="19" t="str">
        <f>IF(ISNA(VLOOKUP(AK1441,dim_targetsresults!B:C,2,FALSE)),"",VLOOKUP(AK1441,dim_targetsresults!B:C,2,FALSE))</f>
        <v>Jh0jDM5yQ2E</v>
      </c>
      <c r="AM1441" s="19" t="str">
        <f>IF(ISNA(VLOOKUP(TRIM(D1441),dim_numeratordenominator!A:B,2,FALSE)),"",VLOOKUP(TRIM(D1441),dim_numeratordenominator!A:C,2,FALSE))</f>
        <v>Numerator</v>
      </c>
      <c r="AN1441" s="19" t="str">
        <f>IF(ISNA(VLOOKUP(AM1441,dim_numeratordenominator!B:C,2,FALSE)),"",VLOOKUP(AM1441,dim_numeratordenominator!B:C,2,FALSE))</f>
        <v>Som9NRMQqV7</v>
      </c>
      <c r="AO1441" s="19" t="str">
        <f>IF(ISNA(VLOOKUP(TRIM(E1441),dim_supporttype!A:B,2,FALSE)),"",VLOOKUP(TRIM(E1441),dim_supporttype!A:C,2,FALSE))</f>
        <v>DSD</v>
      </c>
      <c r="AP1441" s="19" t="str">
        <f>IF(ISNA(VLOOKUP(AO1441,dim_supporttype!B:C,2,FALSE)),"",VLOOKUP(AO1441,dim_supporttype!B:C,2,FALSE))</f>
        <v>iM13vdNLWKb</v>
      </c>
      <c r="AQ1441" s="19" t="str">
        <f>IF(ISNA(VLOOKUP(TRIM(F1441),dim_disaggs!A:B,2,FALSE)),"No Disagg",VLOOKUP(TRIM(F1441),dim_disaggs!A:B,2,FALSE))</f>
        <v>Age/Sex</v>
      </c>
      <c r="AR1441" s="19" t="str">
        <f>IF(ISNA(VLOOKUP(AQ1441,dim_disaggs!B:C,2,FALSE)),"",VLOOKUP(AQ1441,dim_disaggs!B:C,2,FALSE))</f>
        <v>Qbz6SrpmJ1y</v>
      </c>
      <c r="AU1441" s="72" t="s">
        <v>755</v>
      </c>
      <c r="AV1441" s="73" t="s">
        <v>755</v>
      </c>
      <c r="AW1441" s="66" t="s">
        <v>755</v>
      </c>
      <c r="AX1441" s="66" t="s">
        <v>755</v>
      </c>
      <c r="BA1441" s="105" t="str">
        <f t="shared" si="207"/>
        <v/>
      </c>
      <c r="BB1441" s="20" t="str">
        <f t="shared" si="208"/>
        <v/>
      </c>
      <c r="BE1441" s="75" t="s">
        <v>755</v>
      </c>
      <c r="BF1441" s="73" t="s">
        <v>755</v>
      </c>
      <c r="BG1441" s="55" t="s">
        <v>755</v>
      </c>
      <c r="BH1441" s="76" t="s">
        <v>755</v>
      </c>
      <c r="BI1441" s="20" t="s">
        <v>755</v>
      </c>
      <c r="BJ1441" s="20" t="s">
        <v>755</v>
      </c>
      <c r="BK1441" s="55" t="s">
        <v>755</v>
      </c>
      <c r="BL1441" s="71" t="s">
        <v>755</v>
      </c>
      <c r="BM1441" s="77" t="s">
        <v>755</v>
      </c>
      <c r="BN1441" s="78" t="s">
        <v>755</v>
      </c>
      <c r="BO1441" s="77" t="s">
        <v>755</v>
      </c>
      <c r="BP1441" s="78" t="s">
        <v>755</v>
      </c>
    </row>
    <row r="1442" spans="1:68" x14ac:dyDescent="0.2">
      <c r="A1442" s="20" t="s">
        <v>95</v>
      </c>
      <c r="B1442" s="21" t="s">
        <v>20208</v>
      </c>
      <c r="C1442" s="20" t="s">
        <v>252</v>
      </c>
      <c r="D1442" s="20" t="s">
        <v>1</v>
      </c>
      <c r="E1442" s="20" t="s">
        <v>77</v>
      </c>
      <c r="F1442" s="20" t="s">
        <v>135</v>
      </c>
      <c r="G1442" s="20" t="s">
        <v>20086</v>
      </c>
      <c r="H1442" s="20" t="s">
        <v>135</v>
      </c>
      <c r="I1442" s="19">
        <f t="shared" si="209"/>
        <v>29</v>
      </c>
      <c r="J1442" s="20" t="s">
        <v>205</v>
      </c>
      <c r="K1442" s="20" t="s">
        <v>279</v>
      </c>
      <c r="L1442" s="95" t="str">
        <f>IF(M1442&lt;&gt;"",IF(NOT(ISNA(INDEX(cc!B:B,MATCH(M1442,cc!A:A,0)))),INDEX(cc!B:B,MATCH(M1442,cc!A:A,0)),"0"),"")</f>
        <v>Age (&lt;1-25+, 6) and Sex</v>
      </c>
      <c r="M1442" s="97" t="s">
        <v>19852</v>
      </c>
      <c r="N1442" s="28" t="str">
        <f t="shared" si="210"/>
        <v/>
      </c>
      <c r="O1442" s="19" t="str">
        <f t="shared" si="203"/>
        <v>OVC_SERV (N, DSD, Age/Sex) v2: Beneficiaries Served</v>
      </c>
      <c r="P1442" s="19" t="str">
        <f t="shared" si="204"/>
        <v>OVC_SERV (N, DSD, Age/Sex) v2: Beneficiaries Served</v>
      </c>
      <c r="Q1442" s="19" t="str">
        <f t="shared" si="202"/>
        <v>OVC_SERV (N, DSD, Age/Sex) v2</v>
      </c>
      <c r="R1442" s="19" t="str">
        <f t="shared" si="205"/>
        <v>OVC_SERV_N_DSD_Age_Sex_v2</v>
      </c>
      <c r="S1442" s="19" t="str">
        <f t="shared" si="206"/>
        <v>OVC_SERV_N_DSD_Age_Sex_v2</v>
      </c>
      <c r="T1442" s="19" t="b">
        <f>NOT(ISNA(VLOOKUP(B1442,dbcodes!A:B,2,FALSE)))</f>
        <v>1</v>
      </c>
      <c r="U1442" s="19" t="str">
        <f>IF(ISNA(VLOOKUP(B1442,dbcodes!A:B,2,FALSE)),des!R878,VLOOKUP(B1442,dbcodes!A:B,2,FALSE))</f>
        <v>OVC_SERV_N_DSD_Age_Sex_v2</v>
      </c>
      <c r="W1442" s="107" t="str">
        <f>IF(ISNA(VLOOKUP(C1442,descriptions!A:B,2,FALSE)),des!V878,IF(G1442=" TARGET","Target ","")&amp;VLOOKUP(C1442,descriptions!A:B,2,FALSE))</f>
        <v>Number of beneficiaries served by PEPFAR OVC programs for children and families affected by HIV/AIDS</v>
      </c>
      <c r="X1442" s="20" t="s">
        <v>4</v>
      </c>
      <c r="Y1442" s="20" t="s">
        <v>831</v>
      </c>
      <c r="Z1442" s="20" t="s">
        <v>836</v>
      </c>
      <c r="AA1442" s="20" t="s">
        <v>102</v>
      </c>
      <c r="AB1442" s="20" t="s">
        <v>755</v>
      </c>
      <c r="AC1442" s="19" t="str">
        <f>IF(AB1442&lt;&gt;"",IF(NOT(ISNA(INDEX(os!A:A,MATCH(AB1442,os!B:B,0)))),INDEX(os!A:A,MATCH(AB1442,os!B:B,0)),"0"),"")</f>
        <v/>
      </c>
      <c r="AD1442" s="20" t="s">
        <v>830</v>
      </c>
      <c r="AH1442" s="93" t="str">
        <f>IF(NOT(ISNA(VLOOKUP(B:B,ResultsTargets!A:A,1,0))),"TRUE","")</f>
        <v/>
      </c>
      <c r="AI1442" s="19" t="str">
        <f>IF(ISNA(VLOOKUP(C1442,dim_techarea!A:B,2,FALSE)),"",VLOOKUP(C1442,dim_techarea!A:B,2,FALSE))</f>
        <v>OVC_SERV</v>
      </c>
      <c r="AJ1442" s="19" t="str">
        <f>IF(ISNA(VLOOKUP(AI1442,dim_techarea!B:C,2,FALSE)),"",VLOOKUP(AI1442,dim_techarea!B:C,2,FALSE))</f>
        <v>RxyNwEV3oQf</v>
      </c>
      <c r="AK1442" s="19" t="str">
        <f>IF(ISNA(VLOOKUP(TRIM(G1442),dim_targetsresults!A:B,2,FALSE)),"",VLOOKUP(TRIM(G1442),dim_targetsresults!A:C,2,FALSE))</f>
        <v>MER Results</v>
      </c>
      <c r="AL1442" s="19" t="str">
        <f>IF(ISNA(VLOOKUP(AK1442,dim_targetsresults!B:C,2,FALSE)),"",VLOOKUP(AK1442,dim_targetsresults!B:C,2,FALSE))</f>
        <v>Jh0jDM5yQ2E</v>
      </c>
      <c r="AM1442" s="19" t="str">
        <f>IF(ISNA(VLOOKUP(TRIM(D1442),dim_numeratordenominator!A:B,2,FALSE)),"",VLOOKUP(TRIM(D1442),dim_numeratordenominator!A:C,2,FALSE))</f>
        <v>Numerator</v>
      </c>
      <c r="AN1442" s="19" t="str">
        <f>IF(ISNA(VLOOKUP(AM1442,dim_numeratordenominator!B:C,2,FALSE)),"",VLOOKUP(AM1442,dim_numeratordenominator!B:C,2,FALSE))</f>
        <v>Som9NRMQqV7</v>
      </c>
      <c r="AO1442" s="19" t="str">
        <f>IF(ISNA(VLOOKUP(TRIM(E1442),dim_supporttype!A:B,2,FALSE)),"",VLOOKUP(TRIM(E1442),dim_supporttype!A:C,2,FALSE))</f>
        <v>DSD</v>
      </c>
      <c r="AP1442" s="19" t="str">
        <f>IF(ISNA(VLOOKUP(AO1442,dim_supporttype!B:C,2,FALSE)),"",VLOOKUP(AO1442,dim_supporttype!B:C,2,FALSE))</f>
        <v>iM13vdNLWKb</v>
      </c>
      <c r="AQ1442" s="19" t="str">
        <f>IF(ISNA(VLOOKUP(TRIM(F1442),dim_disaggs!A:B,2,FALSE)),"No Disagg",VLOOKUP(TRIM(F1442),dim_disaggs!A:B,2,FALSE))</f>
        <v>Age/Sex</v>
      </c>
      <c r="AR1442" s="19" t="str">
        <f>IF(ISNA(VLOOKUP(AQ1442,dim_disaggs!B:C,2,FALSE)),"",VLOOKUP(AQ1442,dim_disaggs!B:C,2,FALSE))</f>
        <v>Qbz6SrpmJ1y</v>
      </c>
      <c r="AU1442" s="72" t="s">
        <v>755</v>
      </c>
      <c r="AV1442" s="73" t="s">
        <v>755</v>
      </c>
      <c r="AW1442" s="66" t="s">
        <v>755</v>
      </c>
      <c r="AX1442" s="66" t="s">
        <v>755</v>
      </c>
      <c r="BA1442" s="105" t="str">
        <f t="shared" si="207"/>
        <v/>
      </c>
      <c r="BB1442" s="20" t="str">
        <f t="shared" si="208"/>
        <v/>
      </c>
      <c r="BE1442" s="75" t="s">
        <v>755</v>
      </c>
      <c r="BF1442" s="73" t="s">
        <v>755</v>
      </c>
      <c r="BG1442" s="55" t="s">
        <v>755</v>
      </c>
      <c r="BH1442" s="76" t="s">
        <v>755</v>
      </c>
      <c r="BI1442" s="20" t="s">
        <v>755</v>
      </c>
      <c r="BJ1442" s="20" t="s">
        <v>755</v>
      </c>
      <c r="BK1442" s="55" t="s">
        <v>755</v>
      </c>
      <c r="BL1442" s="71" t="s">
        <v>755</v>
      </c>
      <c r="BM1442" s="77" t="s">
        <v>755</v>
      </c>
      <c r="BN1442" s="78" t="s">
        <v>755</v>
      </c>
      <c r="BO1442" s="77" t="s">
        <v>755</v>
      </c>
      <c r="BP1442" s="78" t="s">
        <v>755</v>
      </c>
    </row>
    <row r="1443" spans="1:68" x14ac:dyDescent="0.2">
      <c r="A1443" s="20" t="s">
        <v>95</v>
      </c>
      <c r="B1443" s="20" t="s">
        <v>1543</v>
      </c>
      <c r="C1443" s="20" t="s">
        <v>252</v>
      </c>
      <c r="D1443" s="20" t="s">
        <v>1</v>
      </c>
      <c r="E1443" s="20" t="s">
        <v>78</v>
      </c>
      <c r="F1443" s="20" t="s">
        <v>135</v>
      </c>
      <c r="G1443" s="20" t="s">
        <v>20086</v>
      </c>
      <c r="H1443" s="20" t="s">
        <v>135</v>
      </c>
      <c r="I1443" s="19">
        <f t="shared" si="209"/>
        <v>25</v>
      </c>
      <c r="J1443" s="20" t="s">
        <v>755</v>
      </c>
      <c r="K1443" s="20" t="s">
        <v>279</v>
      </c>
      <c r="L1443" s="95" t="str">
        <f>IF(M1443&lt;&gt;"",IF(NOT(ISNA(INDEX(cc!B:B,MATCH(M1443,cc!A:A,0)))),INDEX(cc!B:B,MATCH(M1443,cc!A:A,0)),"0"),"")</f>
        <v>Age (&lt;1-25+, 7) and Sex</v>
      </c>
      <c r="M1443" s="97" t="s">
        <v>4026</v>
      </c>
      <c r="N1443" s="28" t="str">
        <f t="shared" si="210"/>
        <v/>
      </c>
      <c r="O1443" s="19" t="str">
        <f t="shared" si="203"/>
        <v>OVC_SERV (N, TA, Age/Sex): Beneficiaries Served</v>
      </c>
      <c r="P1443" s="19" t="str">
        <f t="shared" si="204"/>
        <v>OVC_SERV (N, TA, Age/Sex): Beneficiaries Served</v>
      </c>
      <c r="Q1443" s="19" t="str">
        <f t="shared" si="202"/>
        <v>OVC_SERV (N, TA, Age/Sex)</v>
      </c>
      <c r="R1443" s="19" t="str">
        <f t="shared" si="205"/>
        <v>OVC_SERV_N_TA_Age_Sex</v>
      </c>
      <c r="S1443" s="19" t="str">
        <f t="shared" si="206"/>
        <v>OVC_SERV_N_TA_Age_Sex_</v>
      </c>
      <c r="T1443" s="19" t="b">
        <f>NOT(ISNA(VLOOKUP(B1443,dbcodes!A:B,2,FALSE)))</f>
        <v>1</v>
      </c>
      <c r="U1443" s="19" t="str">
        <f>IF(ISNA(VLOOKUP(B1443,dbcodes!A:B,2,FALSE)),des!R879,VLOOKUP(B1443,dbcodes!A:B,2,FALSE))</f>
        <v>OVC_SERV_N_TA_Age_Sex</v>
      </c>
      <c r="W1443" s="107" t="str">
        <f>IF(ISNA(VLOOKUP(C1443,descriptions!A:B,2,FALSE)),des!V879,IF(G1443=" TARGET","Target ","")&amp;VLOOKUP(C1443,descriptions!A:B,2,FALSE))</f>
        <v>Number of beneficiaries served by PEPFAR OVC programs for children and families affected by HIV/AIDS</v>
      </c>
      <c r="X1443" s="20" t="s">
        <v>4</v>
      </c>
      <c r="Y1443" s="20" t="s">
        <v>831</v>
      </c>
      <c r="Z1443" s="20" t="s">
        <v>836</v>
      </c>
      <c r="AA1443" s="20" t="s">
        <v>102</v>
      </c>
      <c r="AB1443" s="20" t="s">
        <v>755</v>
      </c>
      <c r="AC1443" s="19" t="str">
        <f>IF(AB1443&lt;&gt;"",IF(NOT(ISNA(INDEX(os!A:A,MATCH(AB1443,os!B:B,0)))),INDEX(os!A:A,MATCH(AB1443,os!B:B,0)),"0"),"")</f>
        <v/>
      </c>
      <c r="AD1443" s="20" t="s">
        <v>830</v>
      </c>
      <c r="AH1443" s="93" t="str">
        <f>IF(NOT(ISNA(VLOOKUP(B:B,ResultsTargets!A:A,1,0))),"TRUE","")</f>
        <v/>
      </c>
      <c r="AI1443" s="19" t="str">
        <f>IF(ISNA(VLOOKUP(C1443,dim_techarea!A:B,2,FALSE)),"",VLOOKUP(C1443,dim_techarea!A:B,2,FALSE))</f>
        <v>OVC_SERV</v>
      </c>
      <c r="AJ1443" s="19" t="str">
        <f>IF(ISNA(VLOOKUP(AI1443,dim_techarea!B:C,2,FALSE)),"",VLOOKUP(AI1443,dim_techarea!B:C,2,FALSE))</f>
        <v>RxyNwEV3oQf</v>
      </c>
      <c r="AK1443" s="19" t="str">
        <f>IF(ISNA(VLOOKUP(TRIM(G1443),dim_targetsresults!A:B,2,FALSE)),"",VLOOKUP(TRIM(G1443),dim_targetsresults!A:C,2,FALSE))</f>
        <v>MER Results</v>
      </c>
      <c r="AL1443" s="19" t="str">
        <f>IF(ISNA(VLOOKUP(AK1443,dim_targetsresults!B:C,2,FALSE)),"",VLOOKUP(AK1443,dim_targetsresults!B:C,2,FALSE))</f>
        <v>Jh0jDM5yQ2E</v>
      </c>
      <c r="AM1443" s="19" t="str">
        <f>IF(ISNA(VLOOKUP(TRIM(D1443),dim_numeratordenominator!A:B,2,FALSE)),"",VLOOKUP(TRIM(D1443),dim_numeratordenominator!A:C,2,FALSE))</f>
        <v>Numerator</v>
      </c>
      <c r="AN1443" s="19" t="str">
        <f>IF(ISNA(VLOOKUP(AM1443,dim_numeratordenominator!B:C,2,FALSE)),"",VLOOKUP(AM1443,dim_numeratordenominator!B:C,2,FALSE))</f>
        <v>Som9NRMQqV7</v>
      </c>
      <c r="AO1443" s="19" t="str">
        <f>IF(ISNA(VLOOKUP(TRIM(E1443),dim_supporttype!A:B,2,FALSE)),"",VLOOKUP(TRIM(E1443),dim_supporttype!A:C,2,FALSE))</f>
        <v>TA</v>
      </c>
      <c r="AP1443" s="19" t="str">
        <f>IF(ISNA(VLOOKUP(AO1443,dim_supporttype!B:C,2,FALSE)),"",VLOOKUP(AO1443,dim_supporttype!B:C,2,FALSE))</f>
        <v>cRAGKdWIDn4</v>
      </c>
      <c r="AQ1443" s="19" t="str">
        <f>IF(ISNA(VLOOKUP(TRIM(F1443),dim_disaggs!A:B,2,FALSE)),"No Disagg",VLOOKUP(TRIM(F1443),dim_disaggs!A:B,2,FALSE))</f>
        <v>Age/Sex</v>
      </c>
      <c r="AR1443" s="19" t="str">
        <f>IF(ISNA(VLOOKUP(AQ1443,dim_disaggs!B:C,2,FALSE)),"",VLOOKUP(AQ1443,dim_disaggs!B:C,2,FALSE))</f>
        <v>Qbz6SrpmJ1y</v>
      </c>
      <c r="AU1443" s="72" t="s">
        <v>755</v>
      </c>
      <c r="AV1443" s="73" t="s">
        <v>755</v>
      </c>
      <c r="AW1443" s="66" t="s">
        <v>755</v>
      </c>
      <c r="AX1443" s="66" t="s">
        <v>755</v>
      </c>
      <c r="BA1443" s="105" t="str">
        <f t="shared" si="207"/>
        <v/>
      </c>
      <c r="BB1443" s="20" t="str">
        <f t="shared" si="208"/>
        <v/>
      </c>
      <c r="BE1443" s="75" t="s">
        <v>755</v>
      </c>
      <c r="BF1443" s="73" t="s">
        <v>755</v>
      </c>
      <c r="BG1443" s="55" t="s">
        <v>755</v>
      </c>
      <c r="BH1443" s="76" t="s">
        <v>755</v>
      </c>
      <c r="BI1443" s="20" t="s">
        <v>755</v>
      </c>
      <c r="BJ1443" s="20" t="s">
        <v>755</v>
      </c>
      <c r="BK1443" s="55" t="s">
        <v>755</v>
      </c>
      <c r="BL1443" s="71" t="s">
        <v>755</v>
      </c>
      <c r="BM1443" s="77" t="s">
        <v>755</v>
      </c>
      <c r="BN1443" s="78" t="s">
        <v>755</v>
      </c>
      <c r="BO1443" s="77" t="s">
        <v>755</v>
      </c>
      <c r="BP1443" s="78" t="s">
        <v>755</v>
      </c>
    </row>
    <row r="1444" spans="1:68" x14ac:dyDescent="0.2">
      <c r="A1444" s="20" t="s">
        <v>95</v>
      </c>
      <c r="B1444" s="21" t="s">
        <v>20209</v>
      </c>
      <c r="C1444" s="20" t="s">
        <v>252</v>
      </c>
      <c r="D1444" s="20" t="s">
        <v>1</v>
      </c>
      <c r="E1444" s="20" t="s">
        <v>78</v>
      </c>
      <c r="F1444" s="20" t="s">
        <v>135</v>
      </c>
      <c r="G1444" s="20" t="s">
        <v>20086</v>
      </c>
      <c r="H1444" s="20" t="s">
        <v>135</v>
      </c>
      <c r="I1444" s="19">
        <f t="shared" si="209"/>
        <v>28</v>
      </c>
      <c r="J1444" s="20" t="s">
        <v>205</v>
      </c>
      <c r="K1444" s="20" t="s">
        <v>279</v>
      </c>
      <c r="L1444" s="95" t="str">
        <f>IF(M1444&lt;&gt;"",IF(NOT(ISNA(INDEX(cc!B:B,MATCH(M1444,cc!A:A,0)))),INDEX(cc!B:B,MATCH(M1444,cc!A:A,0)),"0"),"")</f>
        <v>Age (&lt;1-25+, 6) and Sex</v>
      </c>
      <c r="M1444" s="97" t="s">
        <v>19852</v>
      </c>
      <c r="N1444" s="28" t="str">
        <f t="shared" si="210"/>
        <v/>
      </c>
      <c r="O1444" s="19" t="str">
        <f t="shared" si="203"/>
        <v>OVC_SERV (N, TA, Age/Sex) v2: Beneficiaries Served</v>
      </c>
      <c r="P1444" s="19" t="str">
        <f t="shared" si="204"/>
        <v>OVC_SERV (N, TA, Age/Sex) v2: Beneficiaries Served</v>
      </c>
      <c r="Q1444" s="19" t="str">
        <f t="shared" si="202"/>
        <v>OVC_SERV (N, TA, Age/Sex) v2</v>
      </c>
      <c r="R1444" s="19" t="str">
        <f t="shared" si="205"/>
        <v>OVC_SERV_N_TA_Age_Sex_v2</v>
      </c>
      <c r="S1444" s="19" t="str">
        <f t="shared" si="206"/>
        <v>OVC_SERV_N_TA_Age_Sex_v2</v>
      </c>
      <c r="T1444" s="19" t="b">
        <f>NOT(ISNA(VLOOKUP(B1444,dbcodes!A:B,2,FALSE)))</f>
        <v>1</v>
      </c>
      <c r="U1444" s="19" t="str">
        <f>IF(ISNA(VLOOKUP(B1444,dbcodes!A:B,2,FALSE)),des!R880,VLOOKUP(B1444,dbcodes!A:B,2,FALSE))</f>
        <v>OVC_SERV_N_TA_Age_Sex_v2</v>
      </c>
      <c r="W1444" s="107" t="str">
        <f>IF(ISNA(VLOOKUP(C1444,descriptions!A:B,2,FALSE)),des!V880,IF(G1444=" TARGET","Target ","")&amp;VLOOKUP(C1444,descriptions!A:B,2,FALSE))</f>
        <v>Number of beneficiaries served by PEPFAR OVC programs for children and families affected by HIV/AIDS</v>
      </c>
      <c r="X1444" s="20" t="s">
        <v>4</v>
      </c>
      <c r="Y1444" s="20" t="s">
        <v>831</v>
      </c>
      <c r="Z1444" s="20" t="s">
        <v>836</v>
      </c>
      <c r="AA1444" s="20" t="s">
        <v>102</v>
      </c>
      <c r="AB1444" s="20" t="s">
        <v>755</v>
      </c>
      <c r="AC1444" s="19" t="str">
        <f>IF(AB1444&lt;&gt;"",IF(NOT(ISNA(INDEX(os!A:A,MATCH(AB1444,os!B:B,0)))),INDEX(os!A:A,MATCH(AB1444,os!B:B,0)),"0"),"")</f>
        <v/>
      </c>
      <c r="AD1444" s="20" t="s">
        <v>830</v>
      </c>
      <c r="AH1444" s="93" t="str">
        <f>IF(NOT(ISNA(VLOOKUP(B:B,ResultsTargets!A:A,1,0))),"TRUE","")</f>
        <v/>
      </c>
      <c r="AI1444" s="19" t="str">
        <f>IF(ISNA(VLOOKUP(C1444,dim_techarea!A:B,2,FALSE)),"",VLOOKUP(C1444,dim_techarea!A:B,2,FALSE))</f>
        <v>OVC_SERV</v>
      </c>
      <c r="AJ1444" s="19" t="str">
        <f>IF(ISNA(VLOOKUP(AI1444,dim_techarea!B:C,2,FALSE)),"",VLOOKUP(AI1444,dim_techarea!B:C,2,FALSE))</f>
        <v>RxyNwEV3oQf</v>
      </c>
      <c r="AK1444" s="19" t="str">
        <f>IF(ISNA(VLOOKUP(TRIM(G1444),dim_targetsresults!A:B,2,FALSE)),"",VLOOKUP(TRIM(G1444),dim_targetsresults!A:C,2,FALSE))</f>
        <v>MER Results</v>
      </c>
      <c r="AL1444" s="19" t="str">
        <f>IF(ISNA(VLOOKUP(AK1444,dim_targetsresults!B:C,2,FALSE)),"",VLOOKUP(AK1444,dim_targetsresults!B:C,2,FALSE))</f>
        <v>Jh0jDM5yQ2E</v>
      </c>
      <c r="AM1444" s="19" t="str">
        <f>IF(ISNA(VLOOKUP(TRIM(D1444),dim_numeratordenominator!A:B,2,FALSE)),"",VLOOKUP(TRIM(D1444),dim_numeratordenominator!A:C,2,FALSE))</f>
        <v>Numerator</v>
      </c>
      <c r="AN1444" s="19" t="str">
        <f>IF(ISNA(VLOOKUP(AM1444,dim_numeratordenominator!B:C,2,FALSE)),"",VLOOKUP(AM1444,dim_numeratordenominator!B:C,2,FALSE))</f>
        <v>Som9NRMQqV7</v>
      </c>
      <c r="AO1444" s="19" t="str">
        <f>IF(ISNA(VLOOKUP(TRIM(E1444),dim_supporttype!A:B,2,FALSE)),"",VLOOKUP(TRIM(E1444),dim_supporttype!A:C,2,FALSE))</f>
        <v>TA</v>
      </c>
      <c r="AP1444" s="19" t="str">
        <f>IF(ISNA(VLOOKUP(AO1444,dim_supporttype!B:C,2,FALSE)),"",VLOOKUP(AO1444,dim_supporttype!B:C,2,FALSE))</f>
        <v>cRAGKdWIDn4</v>
      </c>
      <c r="AQ1444" s="19" t="str">
        <f>IF(ISNA(VLOOKUP(TRIM(F1444),dim_disaggs!A:B,2,FALSE)),"No Disagg",VLOOKUP(TRIM(F1444),dim_disaggs!A:B,2,FALSE))</f>
        <v>Age/Sex</v>
      </c>
      <c r="AR1444" s="19" t="str">
        <f>IF(ISNA(VLOOKUP(AQ1444,dim_disaggs!B:C,2,FALSE)),"",VLOOKUP(AQ1444,dim_disaggs!B:C,2,FALSE))</f>
        <v>Qbz6SrpmJ1y</v>
      </c>
      <c r="AU1444" s="72" t="s">
        <v>755</v>
      </c>
      <c r="AV1444" s="73" t="s">
        <v>755</v>
      </c>
      <c r="AW1444" s="66" t="s">
        <v>755</v>
      </c>
      <c r="AX1444" s="66" t="s">
        <v>755</v>
      </c>
      <c r="BA1444" s="105" t="str">
        <f t="shared" si="207"/>
        <v/>
      </c>
      <c r="BB1444" s="20" t="str">
        <f t="shared" si="208"/>
        <v/>
      </c>
      <c r="BE1444" s="75" t="s">
        <v>755</v>
      </c>
      <c r="BF1444" s="73" t="s">
        <v>755</v>
      </c>
      <c r="BG1444" s="55" t="s">
        <v>755</v>
      </c>
      <c r="BH1444" s="76" t="s">
        <v>755</v>
      </c>
      <c r="BI1444" s="20" t="s">
        <v>755</v>
      </c>
      <c r="BJ1444" s="20" t="s">
        <v>755</v>
      </c>
      <c r="BK1444" s="55" t="s">
        <v>755</v>
      </c>
      <c r="BL1444" s="71" t="s">
        <v>755</v>
      </c>
      <c r="BM1444" s="77" t="s">
        <v>755</v>
      </c>
      <c r="BN1444" s="78" t="s">
        <v>755</v>
      </c>
      <c r="BO1444" s="77" t="s">
        <v>755</v>
      </c>
      <c r="BP1444" s="78" t="s">
        <v>755</v>
      </c>
    </row>
    <row r="1445" spans="1:68" x14ac:dyDescent="0.2">
      <c r="A1445" s="20" t="s">
        <v>95</v>
      </c>
      <c r="B1445" s="20" t="s">
        <v>1532</v>
      </c>
      <c r="C1445" s="20" t="s">
        <v>252</v>
      </c>
      <c r="D1445" s="20" t="s">
        <v>1</v>
      </c>
      <c r="E1445" s="20" t="s">
        <v>77</v>
      </c>
      <c r="F1445" s="20" t="s">
        <v>465</v>
      </c>
      <c r="G1445" s="20" t="s">
        <v>20086</v>
      </c>
      <c r="H1445" s="20" t="s">
        <v>465</v>
      </c>
      <c r="I1445" s="19">
        <f t="shared" si="209"/>
        <v>34</v>
      </c>
      <c r="J1445" s="20" t="s">
        <v>755</v>
      </c>
      <c r="K1445" s="20" t="s">
        <v>279</v>
      </c>
      <c r="L1445" s="95" t="str">
        <f>IF(M1445&lt;&gt;"",IF(NOT(ISNA(INDEX(cc!B:B,MATCH(M1445,cc!A:A,0)))),INDEX(cc!B:B,MATCH(M1445,cc!A:A,0)),"0"),"")</f>
        <v>Age (&lt;1-25+, 7) and Sex and Service Area</v>
      </c>
      <c r="M1445" s="97" t="s">
        <v>4029</v>
      </c>
      <c r="N1445" s="28" t="str">
        <f t="shared" si="210"/>
        <v/>
      </c>
      <c r="O1445" s="19" t="str">
        <f t="shared" si="203"/>
        <v>OVC_SERV (N, DSD, Age/Sex/Service): Beneficiaries Served</v>
      </c>
      <c r="P1445" s="19" t="str">
        <f t="shared" si="204"/>
        <v>OVC_SERV (N, DSD, Age/Sex/Service): Beneficiaries Served</v>
      </c>
      <c r="Q1445" s="19" t="str">
        <f t="shared" si="202"/>
        <v>OVC_SERV (N, DSD, Age/Sex/Service)</v>
      </c>
      <c r="R1445" s="19" t="str">
        <f t="shared" si="205"/>
        <v>OVC_SERV_N_DSD_Age_Sex_Service</v>
      </c>
      <c r="S1445" s="19" t="str">
        <f t="shared" si="206"/>
        <v>OVC_SERV_N_DSD_Age_Sex_Service_</v>
      </c>
      <c r="T1445" s="19" t="b">
        <f>NOT(ISNA(VLOOKUP(B1445,dbcodes!A:B,2,FALSE)))</f>
        <v>1</v>
      </c>
      <c r="U1445" s="19" t="str">
        <f>IF(ISNA(VLOOKUP(B1445,dbcodes!A:B,2,FALSE)),des!R881,VLOOKUP(B1445,dbcodes!A:B,2,FALSE))</f>
        <v>OVC_SERV_N_DSD_Age_Sex_Service</v>
      </c>
      <c r="W1445" s="107" t="str">
        <f>IF(ISNA(VLOOKUP(C1445,descriptions!A:B,2,FALSE)),des!V881,IF(G1445=" TARGET","Target ","")&amp;VLOOKUP(C1445,descriptions!A:B,2,FALSE))</f>
        <v>Number of beneficiaries served by PEPFAR OVC programs for children and families affected by HIV/AIDS</v>
      </c>
      <c r="X1445" s="20" t="s">
        <v>4</v>
      </c>
      <c r="Y1445" s="20" t="s">
        <v>831</v>
      </c>
      <c r="Z1445" s="20" t="s">
        <v>836</v>
      </c>
      <c r="AA1445" s="20" t="s">
        <v>102</v>
      </c>
      <c r="AB1445" s="20" t="s">
        <v>755</v>
      </c>
      <c r="AC1445" s="19" t="str">
        <f>IF(AB1445&lt;&gt;"",IF(NOT(ISNA(INDEX(os!A:A,MATCH(AB1445,os!B:B,0)))),INDEX(os!A:A,MATCH(AB1445,os!B:B,0)),"0"),"")</f>
        <v/>
      </c>
      <c r="AD1445" s="20" t="s">
        <v>830</v>
      </c>
      <c r="AH1445" s="93" t="str">
        <f>IF(NOT(ISNA(VLOOKUP(B:B,ResultsTargets!A:A,1,0))),"TRUE","")</f>
        <v/>
      </c>
      <c r="AI1445" s="19" t="str">
        <f>IF(ISNA(VLOOKUP(C1445,dim_techarea!A:B,2,FALSE)),"",VLOOKUP(C1445,dim_techarea!A:B,2,FALSE))</f>
        <v>OVC_SERV</v>
      </c>
      <c r="AJ1445" s="19" t="str">
        <f>IF(ISNA(VLOOKUP(AI1445,dim_techarea!B:C,2,FALSE)),"",VLOOKUP(AI1445,dim_techarea!B:C,2,FALSE))</f>
        <v>RxyNwEV3oQf</v>
      </c>
      <c r="AK1445" s="19" t="str">
        <f>IF(ISNA(VLOOKUP(TRIM(G1445),dim_targetsresults!A:B,2,FALSE)),"",VLOOKUP(TRIM(G1445),dim_targetsresults!A:C,2,FALSE))</f>
        <v>MER Results</v>
      </c>
      <c r="AL1445" s="19" t="str">
        <f>IF(ISNA(VLOOKUP(AK1445,dim_targetsresults!B:C,2,FALSE)),"",VLOOKUP(AK1445,dim_targetsresults!B:C,2,FALSE))</f>
        <v>Jh0jDM5yQ2E</v>
      </c>
      <c r="AM1445" s="19" t="str">
        <f>IF(ISNA(VLOOKUP(TRIM(D1445),dim_numeratordenominator!A:B,2,FALSE)),"",VLOOKUP(TRIM(D1445),dim_numeratordenominator!A:C,2,FALSE))</f>
        <v>Numerator</v>
      </c>
      <c r="AN1445" s="19" t="str">
        <f>IF(ISNA(VLOOKUP(AM1445,dim_numeratordenominator!B:C,2,FALSE)),"",VLOOKUP(AM1445,dim_numeratordenominator!B:C,2,FALSE))</f>
        <v>Som9NRMQqV7</v>
      </c>
      <c r="AO1445" s="19" t="str">
        <f>IF(ISNA(VLOOKUP(TRIM(E1445),dim_supporttype!A:B,2,FALSE)),"",VLOOKUP(TRIM(E1445),dim_supporttype!A:C,2,FALSE))</f>
        <v>DSD</v>
      </c>
      <c r="AP1445" s="19" t="str">
        <f>IF(ISNA(VLOOKUP(AO1445,dim_supporttype!B:C,2,FALSE)),"",VLOOKUP(AO1445,dim_supporttype!B:C,2,FALSE))</f>
        <v>iM13vdNLWKb</v>
      </c>
      <c r="AQ1445" s="19" t="str">
        <f>IF(ISNA(VLOOKUP(TRIM(F1445),dim_disaggs!A:B,2,FALSE)),"No Disagg",VLOOKUP(TRIM(F1445),dim_disaggs!A:B,2,FALSE))</f>
        <v>Age/Sex/Service</v>
      </c>
      <c r="AR1445" s="19" t="str">
        <f>IF(ISNA(VLOOKUP(AQ1445,dim_disaggs!B:C,2,FALSE)),"",VLOOKUP(AQ1445,dim_disaggs!B:C,2,FALSE))</f>
        <v>qpqltzKGuwF</v>
      </c>
      <c r="AU1445" s="72" t="s">
        <v>755</v>
      </c>
      <c r="AV1445" s="73" t="s">
        <v>755</v>
      </c>
      <c r="AW1445" s="66" t="s">
        <v>755</v>
      </c>
      <c r="AX1445" s="66" t="s">
        <v>755</v>
      </c>
      <c r="BA1445" s="105" t="str">
        <f t="shared" si="207"/>
        <v/>
      </c>
      <c r="BB1445" s="20" t="str">
        <f t="shared" si="208"/>
        <v/>
      </c>
      <c r="BE1445" s="75" t="s">
        <v>755</v>
      </c>
      <c r="BF1445" s="73" t="s">
        <v>755</v>
      </c>
      <c r="BG1445" s="55" t="s">
        <v>755</v>
      </c>
      <c r="BH1445" s="76" t="s">
        <v>755</v>
      </c>
      <c r="BI1445" s="20" t="s">
        <v>755</v>
      </c>
      <c r="BJ1445" s="20" t="s">
        <v>755</v>
      </c>
      <c r="BK1445" s="55" t="s">
        <v>755</v>
      </c>
      <c r="BL1445" s="71" t="s">
        <v>755</v>
      </c>
      <c r="BM1445" s="77" t="s">
        <v>755</v>
      </c>
      <c r="BN1445" s="78" t="s">
        <v>755</v>
      </c>
      <c r="BO1445" s="77" t="s">
        <v>755</v>
      </c>
      <c r="BP1445" s="78" t="s">
        <v>755</v>
      </c>
    </row>
    <row r="1446" spans="1:68" x14ac:dyDescent="0.2">
      <c r="A1446" s="20" t="s">
        <v>95</v>
      </c>
      <c r="B1446" s="20" t="s">
        <v>477</v>
      </c>
      <c r="C1446" s="20" t="s">
        <v>252</v>
      </c>
      <c r="D1446" s="20" t="s">
        <v>1</v>
      </c>
      <c r="E1446" s="20" t="s">
        <v>77</v>
      </c>
      <c r="F1446" s="20" t="s">
        <v>465</v>
      </c>
      <c r="G1446" s="20" t="s">
        <v>20086</v>
      </c>
      <c r="H1446" s="20" t="s">
        <v>465</v>
      </c>
      <c r="I1446" s="19">
        <f t="shared" si="209"/>
        <v>37</v>
      </c>
      <c r="J1446" s="20" t="s">
        <v>205</v>
      </c>
      <c r="K1446" s="20" t="s">
        <v>279</v>
      </c>
      <c r="L1446" s="95" t="str">
        <f>IF(M1446&lt;&gt;"",IF(NOT(ISNA(INDEX(cc!B:B,MATCH(M1446,cc!A:A,0)))),INDEX(cc!B:B,MATCH(M1446,cc!A:A,0)),"0"),"")</f>
        <v>Age (10-25+, 4), Sex and Service Area</v>
      </c>
      <c r="M1446" s="97" t="s">
        <v>464</v>
      </c>
      <c r="N1446" s="28" t="str">
        <f t="shared" si="210"/>
        <v/>
      </c>
      <c r="O1446" s="19" t="str">
        <f t="shared" si="203"/>
        <v>OVC_SERV (N, DSD, Age/Sex/Service) v2: Beneficiaries Served</v>
      </c>
      <c r="P1446" s="19" t="str">
        <f t="shared" si="204"/>
        <v>OVC_SERV (N, DSD, Age/Sex/Service) v2: Beneficiaries Served</v>
      </c>
      <c r="Q1446" s="19" t="str">
        <f t="shared" si="202"/>
        <v>OVC_SERV (N, DSD, Age/Sex/Service) v2</v>
      </c>
      <c r="R1446" s="19" t="str">
        <f t="shared" si="205"/>
        <v>OVC_SERV_N_DSD_Age_Sex_Service_v2</v>
      </c>
      <c r="S1446" s="19" t="str">
        <f t="shared" si="206"/>
        <v>OVC_SERV_N_DSD_Age_Sex_Service_v2</v>
      </c>
      <c r="T1446" s="19" t="b">
        <f>NOT(ISNA(VLOOKUP(B1446,dbcodes!A:B,2,FALSE)))</f>
        <v>1</v>
      </c>
      <c r="U1446" s="19" t="str">
        <f>IF(ISNA(VLOOKUP(B1446,dbcodes!A:B,2,FALSE)),des!R882,VLOOKUP(B1446,dbcodes!A:B,2,FALSE))</f>
        <v>OVC_SERV_N_DSD_Age_Sex_Service_v2</v>
      </c>
      <c r="W1446" s="107" t="str">
        <f>IF(ISNA(VLOOKUP(C1446,descriptions!A:B,2,FALSE)),des!V882,IF(G1446=" TARGET","Target ","")&amp;VLOOKUP(C1446,descriptions!A:B,2,FALSE))</f>
        <v>Number of beneficiaries served by PEPFAR OVC programs for children and families affected by HIV/AIDS</v>
      </c>
      <c r="X1446" s="20" t="s">
        <v>4</v>
      </c>
      <c r="Y1446" s="20" t="s">
        <v>831</v>
      </c>
      <c r="Z1446" s="20" t="s">
        <v>836</v>
      </c>
      <c r="AA1446" s="20" t="s">
        <v>102</v>
      </c>
      <c r="AB1446" s="20" t="s">
        <v>755</v>
      </c>
      <c r="AC1446" s="19" t="str">
        <f>IF(AB1446&lt;&gt;"",IF(NOT(ISNA(INDEX(os!A:A,MATCH(AB1446,os!B:B,0)))),INDEX(os!A:A,MATCH(AB1446,os!B:B,0)),"0"),"")</f>
        <v/>
      </c>
      <c r="AD1446" s="20" t="s">
        <v>830</v>
      </c>
      <c r="AH1446" s="93" t="str">
        <f>IF(NOT(ISNA(VLOOKUP(B:B,ResultsTargets!A:A,1,0))),"TRUE","")</f>
        <v/>
      </c>
      <c r="AI1446" s="19" t="str">
        <f>IF(ISNA(VLOOKUP(C1446,dim_techarea!A:B,2,FALSE)),"",VLOOKUP(C1446,dim_techarea!A:B,2,FALSE))</f>
        <v>OVC_SERV</v>
      </c>
      <c r="AJ1446" s="19" t="str">
        <f>IF(ISNA(VLOOKUP(AI1446,dim_techarea!B:C,2,FALSE)),"",VLOOKUP(AI1446,dim_techarea!B:C,2,FALSE))</f>
        <v>RxyNwEV3oQf</v>
      </c>
      <c r="AK1446" s="19" t="str">
        <f>IF(ISNA(VLOOKUP(TRIM(G1446),dim_targetsresults!A:B,2,FALSE)),"",VLOOKUP(TRIM(G1446),dim_targetsresults!A:C,2,FALSE))</f>
        <v>MER Results</v>
      </c>
      <c r="AL1446" s="19" t="str">
        <f>IF(ISNA(VLOOKUP(AK1446,dim_targetsresults!B:C,2,FALSE)),"",VLOOKUP(AK1446,dim_targetsresults!B:C,2,FALSE))</f>
        <v>Jh0jDM5yQ2E</v>
      </c>
      <c r="AM1446" s="19" t="str">
        <f>IF(ISNA(VLOOKUP(TRIM(D1446),dim_numeratordenominator!A:B,2,FALSE)),"",VLOOKUP(TRIM(D1446),dim_numeratordenominator!A:C,2,FALSE))</f>
        <v>Numerator</v>
      </c>
      <c r="AN1446" s="19" t="str">
        <f>IF(ISNA(VLOOKUP(AM1446,dim_numeratordenominator!B:C,2,FALSE)),"",VLOOKUP(AM1446,dim_numeratordenominator!B:C,2,FALSE))</f>
        <v>Som9NRMQqV7</v>
      </c>
      <c r="AO1446" s="19" t="str">
        <f>IF(ISNA(VLOOKUP(TRIM(E1446),dim_supporttype!A:B,2,FALSE)),"",VLOOKUP(TRIM(E1446),dim_supporttype!A:C,2,FALSE))</f>
        <v>DSD</v>
      </c>
      <c r="AP1446" s="19" t="str">
        <f>IF(ISNA(VLOOKUP(AO1446,dim_supporttype!B:C,2,FALSE)),"",VLOOKUP(AO1446,dim_supporttype!B:C,2,FALSE))</f>
        <v>iM13vdNLWKb</v>
      </c>
      <c r="AQ1446" s="19" t="str">
        <f>IF(ISNA(VLOOKUP(TRIM(F1446),dim_disaggs!A:B,2,FALSE)),"No Disagg",VLOOKUP(TRIM(F1446),dim_disaggs!A:B,2,FALSE))</f>
        <v>Age/Sex/Service</v>
      </c>
      <c r="AR1446" s="19" t="str">
        <f>IF(ISNA(VLOOKUP(AQ1446,dim_disaggs!B:C,2,FALSE)),"",VLOOKUP(AQ1446,dim_disaggs!B:C,2,FALSE))</f>
        <v>qpqltzKGuwF</v>
      </c>
      <c r="AU1446" s="72" t="s">
        <v>755</v>
      </c>
      <c r="AV1446" s="73" t="s">
        <v>755</v>
      </c>
      <c r="AW1446" s="66" t="s">
        <v>755</v>
      </c>
      <c r="AX1446" s="66" t="s">
        <v>755</v>
      </c>
      <c r="BA1446" s="105" t="str">
        <f t="shared" si="207"/>
        <v/>
      </c>
      <c r="BB1446" s="20" t="str">
        <f t="shared" si="208"/>
        <v/>
      </c>
      <c r="BE1446" s="75" t="s">
        <v>755</v>
      </c>
      <c r="BF1446" s="73" t="s">
        <v>755</v>
      </c>
      <c r="BG1446" s="55" t="s">
        <v>755</v>
      </c>
      <c r="BH1446" s="76" t="s">
        <v>755</v>
      </c>
      <c r="BI1446" s="20" t="s">
        <v>755</v>
      </c>
      <c r="BJ1446" s="20" t="s">
        <v>755</v>
      </c>
      <c r="BK1446" s="55" t="s">
        <v>755</v>
      </c>
      <c r="BL1446" s="71" t="s">
        <v>755</v>
      </c>
      <c r="BM1446" s="77" t="s">
        <v>755</v>
      </c>
      <c r="BN1446" s="78" t="s">
        <v>755</v>
      </c>
      <c r="BO1446" s="77" t="s">
        <v>755</v>
      </c>
      <c r="BP1446" s="78" t="s">
        <v>755</v>
      </c>
    </row>
    <row r="1447" spans="1:68" x14ac:dyDescent="0.2">
      <c r="A1447" s="20" t="s">
        <v>95</v>
      </c>
      <c r="B1447" s="21" t="s">
        <v>20210</v>
      </c>
      <c r="C1447" s="20" t="s">
        <v>252</v>
      </c>
      <c r="D1447" s="20" t="s">
        <v>1</v>
      </c>
      <c r="E1447" s="20" t="s">
        <v>77</v>
      </c>
      <c r="F1447" s="20" t="s">
        <v>465</v>
      </c>
      <c r="G1447" s="20" t="s">
        <v>20086</v>
      </c>
      <c r="H1447" s="20" t="s">
        <v>465</v>
      </c>
      <c r="I1447" s="19">
        <f t="shared" si="209"/>
        <v>37</v>
      </c>
      <c r="J1447" s="20" t="s">
        <v>958</v>
      </c>
      <c r="K1447" s="20" t="s">
        <v>279</v>
      </c>
      <c r="L1447" s="95" t="str">
        <f>IF(M1447&lt;&gt;"",IF(NOT(ISNA(INDEX(cc!B:B,MATCH(M1447,cc!A:A,0)))),INDEX(cc!B:B,MATCH(M1447,cc!A:A,0)),"0"),"")</f>
        <v>Age (&lt;1-25+, 6), Sex and Service Area</v>
      </c>
      <c r="M1447" s="97" t="s">
        <v>4025</v>
      </c>
      <c r="N1447" s="28" t="str">
        <f t="shared" si="210"/>
        <v/>
      </c>
      <c r="O1447" s="19" t="str">
        <f t="shared" si="203"/>
        <v>OVC_SERV (N, DSD, Age/Sex/Service) v3: Beneficiaries Served</v>
      </c>
      <c r="P1447" s="19" t="str">
        <f t="shared" si="204"/>
        <v>OVC_SERV (N, DSD, Age/Sex/Service) v3: Beneficiaries Served</v>
      </c>
      <c r="Q1447" s="19" t="str">
        <f t="shared" si="202"/>
        <v>OVC_SERV (N, DSD, Age/Sex/Service) v3</v>
      </c>
      <c r="R1447" s="19" t="str">
        <f t="shared" si="205"/>
        <v>OVC_SERV_N_DSD_Age_Sex_Service_v3</v>
      </c>
      <c r="S1447" s="19" t="str">
        <f t="shared" si="206"/>
        <v>OVC_SERV_N_DSD_Age_Sex_Service_v3</v>
      </c>
      <c r="T1447" s="19" t="b">
        <f>NOT(ISNA(VLOOKUP(B1447,dbcodes!A:B,2,FALSE)))</f>
        <v>1</v>
      </c>
      <c r="U1447" s="19" t="str">
        <f>IF(ISNA(VLOOKUP(B1447,dbcodes!A:B,2,FALSE)),des!R883,VLOOKUP(B1447,dbcodes!A:B,2,FALSE))</f>
        <v>OVC_SERV_N_DSD_Age_Sex_Service_v3</v>
      </c>
      <c r="W1447" s="107" t="str">
        <f>IF(ISNA(VLOOKUP(C1447,descriptions!A:B,2,FALSE)),des!V883,IF(G1447=" TARGET","Target ","")&amp;VLOOKUP(C1447,descriptions!A:B,2,FALSE))</f>
        <v>Number of beneficiaries served by PEPFAR OVC programs for children and families affected by HIV/AIDS</v>
      </c>
      <c r="X1447" s="20" t="s">
        <v>4</v>
      </c>
      <c r="Y1447" s="20" t="s">
        <v>831</v>
      </c>
      <c r="Z1447" s="20" t="s">
        <v>836</v>
      </c>
      <c r="AA1447" s="20" t="s">
        <v>102</v>
      </c>
      <c r="AB1447" s="20" t="s">
        <v>755</v>
      </c>
      <c r="AC1447" s="19" t="str">
        <f>IF(AB1447&lt;&gt;"",IF(NOT(ISNA(INDEX(os!A:A,MATCH(AB1447,os!B:B,0)))),INDEX(os!A:A,MATCH(AB1447,os!B:B,0)),"0"),"")</f>
        <v/>
      </c>
      <c r="AD1447" s="20" t="s">
        <v>830</v>
      </c>
      <c r="AH1447" s="93" t="str">
        <f>IF(NOT(ISNA(VLOOKUP(B:B,ResultsTargets!A:A,1,0))),"TRUE","")</f>
        <v/>
      </c>
      <c r="AI1447" s="19" t="str">
        <f>IF(ISNA(VLOOKUP(C1447,dim_techarea!A:B,2,FALSE)),"",VLOOKUP(C1447,dim_techarea!A:B,2,FALSE))</f>
        <v>OVC_SERV</v>
      </c>
      <c r="AJ1447" s="19" t="str">
        <f>IF(ISNA(VLOOKUP(AI1447,dim_techarea!B:C,2,FALSE)),"",VLOOKUP(AI1447,dim_techarea!B:C,2,FALSE))</f>
        <v>RxyNwEV3oQf</v>
      </c>
      <c r="AK1447" s="19" t="str">
        <f>IF(ISNA(VLOOKUP(TRIM(G1447),dim_targetsresults!A:B,2,FALSE)),"",VLOOKUP(TRIM(G1447),dim_targetsresults!A:C,2,FALSE))</f>
        <v>MER Results</v>
      </c>
      <c r="AL1447" s="19" t="str">
        <f>IF(ISNA(VLOOKUP(AK1447,dim_targetsresults!B:C,2,FALSE)),"",VLOOKUP(AK1447,dim_targetsresults!B:C,2,FALSE))</f>
        <v>Jh0jDM5yQ2E</v>
      </c>
      <c r="AM1447" s="19" t="str">
        <f>IF(ISNA(VLOOKUP(TRIM(D1447),dim_numeratordenominator!A:B,2,FALSE)),"",VLOOKUP(TRIM(D1447),dim_numeratordenominator!A:C,2,FALSE))</f>
        <v>Numerator</v>
      </c>
      <c r="AN1447" s="19" t="str">
        <f>IF(ISNA(VLOOKUP(AM1447,dim_numeratordenominator!B:C,2,FALSE)),"",VLOOKUP(AM1447,dim_numeratordenominator!B:C,2,FALSE))</f>
        <v>Som9NRMQqV7</v>
      </c>
      <c r="AO1447" s="19" t="str">
        <f>IF(ISNA(VLOOKUP(TRIM(E1447),dim_supporttype!A:B,2,FALSE)),"",VLOOKUP(TRIM(E1447),dim_supporttype!A:C,2,FALSE))</f>
        <v>DSD</v>
      </c>
      <c r="AP1447" s="19" t="str">
        <f>IF(ISNA(VLOOKUP(AO1447,dim_supporttype!B:C,2,FALSE)),"",VLOOKUP(AO1447,dim_supporttype!B:C,2,FALSE))</f>
        <v>iM13vdNLWKb</v>
      </c>
      <c r="AQ1447" s="19" t="str">
        <f>IF(ISNA(VLOOKUP(TRIM(F1447),dim_disaggs!A:B,2,FALSE)),"No Disagg",VLOOKUP(TRIM(F1447),dim_disaggs!A:B,2,FALSE))</f>
        <v>Age/Sex/Service</v>
      </c>
      <c r="AR1447" s="19" t="str">
        <f>IF(ISNA(VLOOKUP(AQ1447,dim_disaggs!B:C,2,FALSE)),"",VLOOKUP(AQ1447,dim_disaggs!B:C,2,FALSE))</f>
        <v>qpqltzKGuwF</v>
      </c>
      <c r="AU1447" s="72" t="s">
        <v>755</v>
      </c>
      <c r="AV1447" s="73" t="s">
        <v>755</v>
      </c>
      <c r="AW1447" s="66" t="s">
        <v>755</v>
      </c>
      <c r="AX1447" s="66" t="s">
        <v>755</v>
      </c>
      <c r="BA1447" s="105" t="str">
        <f t="shared" si="207"/>
        <v/>
      </c>
      <c r="BB1447" s="20" t="str">
        <f t="shared" si="208"/>
        <v/>
      </c>
      <c r="BE1447" s="75" t="s">
        <v>755</v>
      </c>
      <c r="BF1447" s="73" t="s">
        <v>755</v>
      </c>
      <c r="BG1447" s="55" t="s">
        <v>755</v>
      </c>
      <c r="BH1447" s="76" t="s">
        <v>755</v>
      </c>
      <c r="BI1447" s="20" t="s">
        <v>755</v>
      </c>
      <c r="BJ1447" s="20" t="s">
        <v>755</v>
      </c>
      <c r="BK1447" s="55" t="s">
        <v>755</v>
      </c>
      <c r="BL1447" s="71" t="s">
        <v>755</v>
      </c>
      <c r="BM1447" s="77" t="s">
        <v>755</v>
      </c>
      <c r="BN1447" s="78" t="s">
        <v>755</v>
      </c>
      <c r="BO1447" s="77" t="s">
        <v>755</v>
      </c>
      <c r="BP1447" s="78" t="s">
        <v>755</v>
      </c>
    </row>
    <row r="1448" spans="1:68" x14ac:dyDescent="0.2">
      <c r="A1448" s="20" t="s">
        <v>95</v>
      </c>
      <c r="B1448" s="20" t="s">
        <v>1545</v>
      </c>
      <c r="C1448" s="20" t="s">
        <v>252</v>
      </c>
      <c r="D1448" s="20" t="s">
        <v>1</v>
      </c>
      <c r="E1448" s="20" t="s">
        <v>78</v>
      </c>
      <c r="F1448" s="20" t="s">
        <v>465</v>
      </c>
      <c r="G1448" s="20" t="s">
        <v>20086</v>
      </c>
      <c r="H1448" s="20" t="s">
        <v>465</v>
      </c>
      <c r="I1448" s="19">
        <f t="shared" si="209"/>
        <v>33</v>
      </c>
      <c r="J1448" s="20" t="s">
        <v>755</v>
      </c>
      <c r="K1448" s="20" t="s">
        <v>279</v>
      </c>
      <c r="L1448" s="95" t="str">
        <f>IF(M1448&lt;&gt;"",IF(NOT(ISNA(INDEX(cc!B:B,MATCH(M1448,cc!A:A,0)))),INDEX(cc!B:B,MATCH(M1448,cc!A:A,0)),"0"),"")</f>
        <v>Age (&lt;1-25+, 7) and Sex and Service Area</v>
      </c>
      <c r="M1448" s="97" t="s">
        <v>4029</v>
      </c>
      <c r="N1448" s="28" t="str">
        <f t="shared" si="210"/>
        <v/>
      </c>
      <c r="O1448" s="19" t="str">
        <f t="shared" si="203"/>
        <v>OVC_SERV (N, TA, Age/Sex/Service): Beneficiaries Served</v>
      </c>
      <c r="P1448" s="19" t="str">
        <f t="shared" si="204"/>
        <v>OVC_SERV (N, TA, Age/Sex/Service): Beneficiaries Served</v>
      </c>
      <c r="Q1448" s="19" t="str">
        <f t="shared" ref="Q1448:Q1511" si="211">IF(G1448=" RESULT",CONCATENATE(C1448, " (",_xlfn.TEXTJOIN(", ",TRUE,D1448,E1448,H1448),")",J1448),CONCATENATE(C1448, " (",_xlfn.TEXTJOIN(", ",TRUE,D1448,E1448,H1448),")",G1448,J1448))</f>
        <v>OVC_SERV (N, TA, Age/Sex/Service)</v>
      </c>
      <c r="R1448" s="19" t="str">
        <f t="shared" si="205"/>
        <v>OVC_SERV_N_TA_Age_Sex_Service</v>
      </c>
      <c r="S1448" s="19" t="str">
        <f t="shared" si="206"/>
        <v>OVC_SERV_N_TA_Age_Sex_Service_</v>
      </c>
      <c r="T1448" s="19" t="b">
        <f>NOT(ISNA(VLOOKUP(B1448,dbcodes!A:B,2,FALSE)))</f>
        <v>1</v>
      </c>
      <c r="U1448" s="19" t="str">
        <f>IF(ISNA(VLOOKUP(B1448,dbcodes!A:B,2,FALSE)),des!R884,VLOOKUP(B1448,dbcodes!A:B,2,FALSE))</f>
        <v>OVC_SERV_N_TA_Age_Sex_Service</v>
      </c>
      <c r="W1448" s="107" t="str">
        <f>IF(ISNA(VLOOKUP(C1448,descriptions!A:B,2,FALSE)),des!V884,IF(G1448=" TARGET","Target ","")&amp;VLOOKUP(C1448,descriptions!A:B,2,FALSE))</f>
        <v>Number of beneficiaries served by PEPFAR OVC programs for children and families affected by HIV/AIDS</v>
      </c>
      <c r="X1448" s="20" t="s">
        <v>4</v>
      </c>
      <c r="Y1448" s="20" t="s">
        <v>831</v>
      </c>
      <c r="Z1448" s="20" t="s">
        <v>836</v>
      </c>
      <c r="AA1448" s="20" t="s">
        <v>102</v>
      </c>
      <c r="AB1448" s="20" t="s">
        <v>755</v>
      </c>
      <c r="AC1448" s="19" t="str">
        <f>IF(AB1448&lt;&gt;"",IF(NOT(ISNA(INDEX(os!A:A,MATCH(AB1448,os!B:B,0)))),INDEX(os!A:A,MATCH(AB1448,os!B:B,0)),"0"),"")</f>
        <v/>
      </c>
      <c r="AD1448" s="20" t="s">
        <v>830</v>
      </c>
      <c r="AH1448" s="93" t="str">
        <f>IF(NOT(ISNA(VLOOKUP(B:B,ResultsTargets!A:A,1,0))),"TRUE","")</f>
        <v/>
      </c>
      <c r="AI1448" s="19" t="str">
        <f>IF(ISNA(VLOOKUP(C1448,dim_techarea!A:B,2,FALSE)),"",VLOOKUP(C1448,dim_techarea!A:B,2,FALSE))</f>
        <v>OVC_SERV</v>
      </c>
      <c r="AJ1448" s="19" t="str">
        <f>IF(ISNA(VLOOKUP(AI1448,dim_techarea!B:C,2,FALSE)),"",VLOOKUP(AI1448,dim_techarea!B:C,2,FALSE))</f>
        <v>RxyNwEV3oQf</v>
      </c>
      <c r="AK1448" s="19" t="str">
        <f>IF(ISNA(VLOOKUP(TRIM(G1448),dim_targetsresults!A:B,2,FALSE)),"",VLOOKUP(TRIM(G1448),dim_targetsresults!A:C,2,FALSE))</f>
        <v>MER Results</v>
      </c>
      <c r="AL1448" s="19" t="str">
        <f>IF(ISNA(VLOOKUP(AK1448,dim_targetsresults!B:C,2,FALSE)),"",VLOOKUP(AK1448,dim_targetsresults!B:C,2,FALSE))</f>
        <v>Jh0jDM5yQ2E</v>
      </c>
      <c r="AM1448" s="19" t="str">
        <f>IF(ISNA(VLOOKUP(TRIM(D1448),dim_numeratordenominator!A:B,2,FALSE)),"",VLOOKUP(TRIM(D1448),dim_numeratordenominator!A:C,2,FALSE))</f>
        <v>Numerator</v>
      </c>
      <c r="AN1448" s="19" t="str">
        <f>IF(ISNA(VLOOKUP(AM1448,dim_numeratordenominator!B:C,2,FALSE)),"",VLOOKUP(AM1448,dim_numeratordenominator!B:C,2,FALSE))</f>
        <v>Som9NRMQqV7</v>
      </c>
      <c r="AO1448" s="19" t="str">
        <f>IF(ISNA(VLOOKUP(TRIM(E1448),dim_supporttype!A:B,2,FALSE)),"",VLOOKUP(TRIM(E1448),dim_supporttype!A:C,2,FALSE))</f>
        <v>TA</v>
      </c>
      <c r="AP1448" s="19" t="str">
        <f>IF(ISNA(VLOOKUP(AO1448,dim_supporttype!B:C,2,FALSE)),"",VLOOKUP(AO1448,dim_supporttype!B:C,2,FALSE))</f>
        <v>cRAGKdWIDn4</v>
      </c>
      <c r="AQ1448" s="19" t="str">
        <f>IF(ISNA(VLOOKUP(TRIM(F1448),dim_disaggs!A:B,2,FALSE)),"No Disagg",VLOOKUP(TRIM(F1448),dim_disaggs!A:B,2,FALSE))</f>
        <v>Age/Sex/Service</v>
      </c>
      <c r="AR1448" s="19" t="str">
        <f>IF(ISNA(VLOOKUP(AQ1448,dim_disaggs!B:C,2,FALSE)),"",VLOOKUP(AQ1448,dim_disaggs!B:C,2,FALSE))</f>
        <v>qpqltzKGuwF</v>
      </c>
      <c r="AU1448" s="72" t="s">
        <v>755</v>
      </c>
      <c r="AV1448" s="73" t="s">
        <v>755</v>
      </c>
      <c r="AW1448" s="66" t="s">
        <v>755</v>
      </c>
      <c r="AX1448" s="66" t="s">
        <v>755</v>
      </c>
      <c r="BA1448" s="105" t="str">
        <f t="shared" si="207"/>
        <v/>
      </c>
      <c r="BB1448" s="20" t="str">
        <f t="shared" si="208"/>
        <v/>
      </c>
      <c r="BE1448" s="75" t="s">
        <v>755</v>
      </c>
      <c r="BF1448" s="73" t="s">
        <v>755</v>
      </c>
      <c r="BG1448" s="55" t="s">
        <v>755</v>
      </c>
      <c r="BH1448" s="76" t="s">
        <v>755</v>
      </c>
      <c r="BI1448" s="20" t="s">
        <v>755</v>
      </c>
      <c r="BJ1448" s="20" t="s">
        <v>755</v>
      </c>
      <c r="BK1448" s="55" t="s">
        <v>755</v>
      </c>
      <c r="BL1448" s="71" t="s">
        <v>755</v>
      </c>
      <c r="BM1448" s="77" t="s">
        <v>755</v>
      </c>
      <c r="BN1448" s="78" t="s">
        <v>755</v>
      </c>
      <c r="BO1448" s="77" t="s">
        <v>755</v>
      </c>
      <c r="BP1448" s="78" t="s">
        <v>755</v>
      </c>
    </row>
    <row r="1449" spans="1:68" x14ac:dyDescent="0.2">
      <c r="A1449" s="20" t="s">
        <v>95</v>
      </c>
      <c r="B1449" s="20" t="s">
        <v>478</v>
      </c>
      <c r="C1449" s="20" t="s">
        <v>252</v>
      </c>
      <c r="D1449" s="20" t="s">
        <v>1</v>
      </c>
      <c r="E1449" s="20" t="s">
        <v>78</v>
      </c>
      <c r="F1449" s="20" t="s">
        <v>465</v>
      </c>
      <c r="G1449" s="20" t="s">
        <v>20086</v>
      </c>
      <c r="H1449" s="20" t="s">
        <v>465</v>
      </c>
      <c r="I1449" s="19">
        <f t="shared" si="209"/>
        <v>36</v>
      </c>
      <c r="J1449" s="20" t="s">
        <v>205</v>
      </c>
      <c r="K1449" s="20" t="s">
        <v>279</v>
      </c>
      <c r="L1449" s="95" t="str">
        <f>IF(M1449&lt;&gt;"",IF(NOT(ISNA(INDEX(cc!B:B,MATCH(M1449,cc!A:A,0)))),INDEX(cc!B:B,MATCH(M1449,cc!A:A,0)),"0"),"")</f>
        <v>Age (10-25+, 4), Sex and Service Area</v>
      </c>
      <c r="M1449" s="97" t="s">
        <v>464</v>
      </c>
      <c r="N1449" s="28" t="str">
        <f t="shared" si="210"/>
        <v/>
      </c>
      <c r="O1449" s="19" t="str">
        <f t="shared" si="203"/>
        <v>OVC_SERV (N, TA, Age/Sex/Service) v2: Beneficiaries Served</v>
      </c>
      <c r="P1449" s="19" t="str">
        <f t="shared" si="204"/>
        <v>OVC_SERV (N, TA, Age/Sex/Service) v2: Beneficiaries Served</v>
      </c>
      <c r="Q1449" s="19" t="str">
        <f t="shared" si="211"/>
        <v>OVC_SERV (N, TA, Age/Sex/Service) v2</v>
      </c>
      <c r="R1449" s="19" t="str">
        <f t="shared" si="205"/>
        <v>OVC_SERV_N_TA_Age_Sex_Service_v2</v>
      </c>
      <c r="S1449" s="19" t="str">
        <f t="shared" si="206"/>
        <v>OVC_SERV_N_TA_Age_Sex_Service_v2</v>
      </c>
      <c r="T1449" s="19" t="b">
        <f>NOT(ISNA(VLOOKUP(B1449,dbcodes!A:B,2,FALSE)))</f>
        <v>1</v>
      </c>
      <c r="U1449" s="19" t="str">
        <f>IF(ISNA(VLOOKUP(B1449,dbcodes!A:B,2,FALSE)),des!R885,VLOOKUP(B1449,dbcodes!A:B,2,FALSE))</f>
        <v>OVC_SERV_N_TA_Age_Sex_Service_v2</v>
      </c>
      <c r="W1449" s="107" t="str">
        <f>IF(ISNA(VLOOKUP(C1449,descriptions!A:B,2,FALSE)),des!V885,IF(G1449=" TARGET","Target ","")&amp;VLOOKUP(C1449,descriptions!A:B,2,FALSE))</f>
        <v>Number of beneficiaries served by PEPFAR OVC programs for children and families affected by HIV/AIDS</v>
      </c>
      <c r="X1449" s="20" t="s">
        <v>4</v>
      </c>
      <c r="Y1449" s="20" t="s">
        <v>831</v>
      </c>
      <c r="Z1449" s="20" t="s">
        <v>836</v>
      </c>
      <c r="AA1449" s="20" t="s">
        <v>102</v>
      </c>
      <c r="AB1449" s="20" t="s">
        <v>755</v>
      </c>
      <c r="AC1449" s="19" t="str">
        <f>IF(AB1449&lt;&gt;"",IF(NOT(ISNA(INDEX(os!A:A,MATCH(AB1449,os!B:B,0)))),INDEX(os!A:A,MATCH(AB1449,os!B:B,0)),"0"),"")</f>
        <v/>
      </c>
      <c r="AD1449" s="20" t="s">
        <v>830</v>
      </c>
      <c r="AH1449" s="93" t="str">
        <f>IF(NOT(ISNA(VLOOKUP(B:B,ResultsTargets!A:A,1,0))),"TRUE","")</f>
        <v/>
      </c>
      <c r="AI1449" s="19" t="str">
        <f>IF(ISNA(VLOOKUP(C1449,dim_techarea!A:B,2,FALSE)),"",VLOOKUP(C1449,dim_techarea!A:B,2,FALSE))</f>
        <v>OVC_SERV</v>
      </c>
      <c r="AJ1449" s="19" t="str">
        <f>IF(ISNA(VLOOKUP(AI1449,dim_techarea!B:C,2,FALSE)),"",VLOOKUP(AI1449,dim_techarea!B:C,2,FALSE))</f>
        <v>RxyNwEV3oQf</v>
      </c>
      <c r="AK1449" s="19" t="str">
        <f>IF(ISNA(VLOOKUP(TRIM(G1449),dim_targetsresults!A:B,2,FALSE)),"",VLOOKUP(TRIM(G1449),dim_targetsresults!A:C,2,FALSE))</f>
        <v>MER Results</v>
      </c>
      <c r="AL1449" s="19" t="str">
        <f>IF(ISNA(VLOOKUP(AK1449,dim_targetsresults!B:C,2,FALSE)),"",VLOOKUP(AK1449,dim_targetsresults!B:C,2,FALSE))</f>
        <v>Jh0jDM5yQ2E</v>
      </c>
      <c r="AM1449" s="19" t="str">
        <f>IF(ISNA(VLOOKUP(TRIM(D1449),dim_numeratordenominator!A:B,2,FALSE)),"",VLOOKUP(TRIM(D1449),dim_numeratordenominator!A:C,2,FALSE))</f>
        <v>Numerator</v>
      </c>
      <c r="AN1449" s="19" t="str">
        <f>IF(ISNA(VLOOKUP(AM1449,dim_numeratordenominator!B:C,2,FALSE)),"",VLOOKUP(AM1449,dim_numeratordenominator!B:C,2,FALSE))</f>
        <v>Som9NRMQqV7</v>
      </c>
      <c r="AO1449" s="19" t="str">
        <f>IF(ISNA(VLOOKUP(TRIM(E1449),dim_supporttype!A:B,2,FALSE)),"",VLOOKUP(TRIM(E1449),dim_supporttype!A:C,2,FALSE))</f>
        <v>TA</v>
      </c>
      <c r="AP1449" s="19" t="str">
        <f>IF(ISNA(VLOOKUP(AO1449,dim_supporttype!B:C,2,FALSE)),"",VLOOKUP(AO1449,dim_supporttype!B:C,2,FALSE))</f>
        <v>cRAGKdWIDn4</v>
      </c>
      <c r="AQ1449" s="19" t="str">
        <f>IF(ISNA(VLOOKUP(TRIM(F1449),dim_disaggs!A:B,2,FALSE)),"No Disagg",VLOOKUP(TRIM(F1449),dim_disaggs!A:B,2,FALSE))</f>
        <v>Age/Sex/Service</v>
      </c>
      <c r="AR1449" s="19" t="str">
        <f>IF(ISNA(VLOOKUP(AQ1449,dim_disaggs!B:C,2,FALSE)),"",VLOOKUP(AQ1449,dim_disaggs!B:C,2,FALSE))</f>
        <v>qpqltzKGuwF</v>
      </c>
      <c r="AU1449" s="72" t="s">
        <v>755</v>
      </c>
      <c r="AV1449" s="73" t="s">
        <v>755</v>
      </c>
      <c r="AW1449" s="66" t="s">
        <v>755</v>
      </c>
      <c r="AX1449" s="66" t="s">
        <v>755</v>
      </c>
      <c r="BA1449" s="105" t="str">
        <f t="shared" si="207"/>
        <v/>
      </c>
      <c r="BB1449" s="20" t="str">
        <f t="shared" si="208"/>
        <v/>
      </c>
      <c r="BE1449" s="75" t="s">
        <v>755</v>
      </c>
      <c r="BF1449" s="73" t="s">
        <v>755</v>
      </c>
      <c r="BG1449" s="55" t="s">
        <v>755</v>
      </c>
      <c r="BH1449" s="76" t="s">
        <v>755</v>
      </c>
      <c r="BI1449" s="20" t="s">
        <v>755</v>
      </c>
      <c r="BJ1449" s="20" t="s">
        <v>755</v>
      </c>
      <c r="BK1449" s="55" t="s">
        <v>755</v>
      </c>
      <c r="BL1449" s="71" t="s">
        <v>755</v>
      </c>
      <c r="BM1449" s="77" t="s">
        <v>755</v>
      </c>
      <c r="BN1449" s="78" t="s">
        <v>755</v>
      </c>
      <c r="BO1449" s="77" t="s">
        <v>755</v>
      </c>
      <c r="BP1449" s="78" t="s">
        <v>755</v>
      </c>
    </row>
    <row r="1450" spans="1:68" x14ac:dyDescent="0.2">
      <c r="A1450" s="20" t="s">
        <v>95</v>
      </c>
      <c r="B1450" s="21" t="s">
        <v>20211</v>
      </c>
      <c r="C1450" s="20" t="s">
        <v>252</v>
      </c>
      <c r="D1450" s="20" t="s">
        <v>1</v>
      </c>
      <c r="E1450" s="20" t="s">
        <v>78</v>
      </c>
      <c r="F1450" s="20" t="s">
        <v>465</v>
      </c>
      <c r="G1450" s="20" t="s">
        <v>20086</v>
      </c>
      <c r="H1450" s="20" t="s">
        <v>465</v>
      </c>
      <c r="I1450" s="19">
        <f t="shared" si="209"/>
        <v>36</v>
      </c>
      <c r="J1450" s="20" t="s">
        <v>958</v>
      </c>
      <c r="K1450" s="20" t="s">
        <v>279</v>
      </c>
      <c r="L1450" s="95" t="str">
        <f>IF(M1450&lt;&gt;"",IF(NOT(ISNA(INDEX(cc!B:B,MATCH(M1450,cc!A:A,0)))),INDEX(cc!B:B,MATCH(M1450,cc!A:A,0)),"0"),"")</f>
        <v>Age (&lt;1-25+, 6), Sex and Service Area</v>
      </c>
      <c r="M1450" s="97" t="s">
        <v>4025</v>
      </c>
      <c r="N1450" s="28" t="str">
        <f t="shared" si="210"/>
        <v/>
      </c>
      <c r="O1450" s="19" t="str">
        <f t="shared" si="203"/>
        <v>OVC_SERV (N, TA, Age/Sex/Service) v3: Beneficiaries Served</v>
      </c>
      <c r="P1450" s="19" t="str">
        <f t="shared" si="204"/>
        <v>OVC_SERV (N, TA, Age/Sex/Service) v3: Beneficiaries Served</v>
      </c>
      <c r="Q1450" s="19" t="str">
        <f t="shared" si="211"/>
        <v>OVC_SERV (N, TA, Age/Sex/Service) v3</v>
      </c>
      <c r="R1450" s="19" t="str">
        <f t="shared" si="205"/>
        <v>OVC_SERV_N_TA_Age_Sex_Service_v3</v>
      </c>
      <c r="S1450" s="19" t="str">
        <f t="shared" si="206"/>
        <v>OVC_SERV_N_TA_Age_Sex_Service_v3</v>
      </c>
      <c r="T1450" s="19" t="b">
        <f>NOT(ISNA(VLOOKUP(B1450,dbcodes!A:B,2,FALSE)))</f>
        <v>1</v>
      </c>
      <c r="U1450" s="19" t="str">
        <f>IF(ISNA(VLOOKUP(B1450,dbcodes!A:B,2,FALSE)),des!R886,VLOOKUP(B1450,dbcodes!A:B,2,FALSE))</f>
        <v>OVC_SERV_N_TA_Age_Sex_Service_v3</v>
      </c>
      <c r="W1450" s="107" t="str">
        <f>IF(ISNA(VLOOKUP(C1450,descriptions!A:B,2,FALSE)),des!V886,IF(G1450=" TARGET","Target ","")&amp;VLOOKUP(C1450,descriptions!A:B,2,FALSE))</f>
        <v>Number of beneficiaries served by PEPFAR OVC programs for children and families affected by HIV/AIDS</v>
      </c>
      <c r="X1450" s="20" t="s">
        <v>4</v>
      </c>
      <c r="Y1450" s="20" t="s">
        <v>831</v>
      </c>
      <c r="Z1450" s="20" t="s">
        <v>836</v>
      </c>
      <c r="AA1450" s="20" t="s">
        <v>102</v>
      </c>
      <c r="AB1450" s="20" t="s">
        <v>755</v>
      </c>
      <c r="AC1450" s="19" t="str">
        <f>IF(AB1450&lt;&gt;"",IF(NOT(ISNA(INDEX(os!A:A,MATCH(AB1450,os!B:B,0)))),INDEX(os!A:A,MATCH(AB1450,os!B:B,0)),"0"),"")</f>
        <v/>
      </c>
      <c r="AD1450" s="20" t="s">
        <v>830</v>
      </c>
      <c r="AH1450" s="93" t="str">
        <f>IF(NOT(ISNA(VLOOKUP(B:B,ResultsTargets!A:A,1,0))),"TRUE","")</f>
        <v/>
      </c>
      <c r="AI1450" s="19" t="str">
        <f>IF(ISNA(VLOOKUP(C1450,dim_techarea!A:B,2,FALSE)),"",VLOOKUP(C1450,dim_techarea!A:B,2,FALSE))</f>
        <v>OVC_SERV</v>
      </c>
      <c r="AJ1450" s="19" t="str">
        <f>IF(ISNA(VLOOKUP(AI1450,dim_techarea!B:C,2,FALSE)),"",VLOOKUP(AI1450,dim_techarea!B:C,2,FALSE))</f>
        <v>RxyNwEV3oQf</v>
      </c>
      <c r="AK1450" s="19" t="str">
        <f>IF(ISNA(VLOOKUP(TRIM(G1450),dim_targetsresults!A:B,2,FALSE)),"",VLOOKUP(TRIM(G1450),dim_targetsresults!A:C,2,FALSE))</f>
        <v>MER Results</v>
      </c>
      <c r="AL1450" s="19" t="str">
        <f>IF(ISNA(VLOOKUP(AK1450,dim_targetsresults!B:C,2,FALSE)),"",VLOOKUP(AK1450,dim_targetsresults!B:C,2,FALSE))</f>
        <v>Jh0jDM5yQ2E</v>
      </c>
      <c r="AM1450" s="19" t="str">
        <f>IF(ISNA(VLOOKUP(TRIM(D1450),dim_numeratordenominator!A:B,2,FALSE)),"",VLOOKUP(TRIM(D1450),dim_numeratordenominator!A:C,2,FALSE))</f>
        <v>Numerator</v>
      </c>
      <c r="AN1450" s="19" t="str">
        <f>IF(ISNA(VLOOKUP(AM1450,dim_numeratordenominator!B:C,2,FALSE)),"",VLOOKUP(AM1450,dim_numeratordenominator!B:C,2,FALSE))</f>
        <v>Som9NRMQqV7</v>
      </c>
      <c r="AO1450" s="19" t="str">
        <f>IF(ISNA(VLOOKUP(TRIM(E1450),dim_supporttype!A:B,2,FALSE)),"",VLOOKUP(TRIM(E1450),dim_supporttype!A:C,2,FALSE))</f>
        <v>TA</v>
      </c>
      <c r="AP1450" s="19" t="str">
        <f>IF(ISNA(VLOOKUP(AO1450,dim_supporttype!B:C,2,FALSE)),"",VLOOKUP(AO1450,dim_supporttype!B:C,2,FALSE))</f>
        <v>cRAGKdWIDn4</v>
      </c>
      <c r="AQ1450" s="19" t="str">
        <f>IF(ISNA(VLOOKUP(TRIM(F1450),dim_disaggs!A:B,2,FALSE)),"No Disagg",VLOOKUP(TRIM(F1450),dim_disaggs!A:B,2,FALSE))</f>
        <v>Age/Sex/Service</v>
      </c>
      <c r="AR1450" s="19" t="str">
        <f>IF(ISNA(VLOOKUP(AQ1450,dim_disaggs!B:C,2,FALSE)),"",VLOOKUP(AQ1450,dim_disaggs!B:C,2,FALSE))</f>
        <v>qpqltzKGuwF</v>
      </c>
      <c r="AU1450" s="72" t="s">
        <v>755</v>
      </c>
      <c r="AV1450" s="73" t="s">
        <v>755</v>
      </c>
      <c r="AW1450" s="66" t="s">
        <v>755</v>
      </c>
      <c r="AX1450" s="66" t="s">
        <v>755</v>
      </c>
      <c r="BA1450" s="105" t="str">
        <f t="shared" si="207"/>
        <v/>
      </c>
      <c r="BB1450" s="20" t="str">
        <f t="shared" si="208"/>
        <v/>
      </c>
      <c r="BE1450" s="75" t="s">
        <v>755</v>
      </c>
      <c r="BF1450" s="73" t="s">
        <v>755</v>
      </c>
      <c r="BG1450" s="55" t="s">
        <v>755</v>
      </c>
      <c r="BH1450" s="76" t="s">
        <v>755</v>
      </c>
      <c r="BI1450" s="20" t="s">
        <v>755</v>
      </c>
      <c r="BJ1450" s="20" t="s">
        <v>755</v>
      </c>
      <c r="BK1450" s="55" t="s">
        <v>755</v>
      </c>
      <c r="BL1450" s="71" t="s">
        <v>755</v>
      </c>
      <c r="BM1450" s="77" t="s">
        <v>755</v>
      </c>
      <c r="BN1450" s="78" t="s">
        <v>755</v>
      </c>
      <c r="BO1450" s="77" t="s">
        <v>755</v>
      </c>
      <c r="BP1450" s="78" t="s">
        <v>755</v>
      </c>
    </row>
    <row r="1451" spans="1:68" x14ac:dyDescent="0.2">
      <c r="A1451" s="20" t="s">
        <v>95</v>
      </c>
      <c r="B1451" s="20" t="s">
        <v>474</v>
      </c>
      <c r="C1451" s="20" t="s">
        <v>252</v>
      </c>
      <c r="D1451" s="20" t="s">
        <v>1</v>
      </c>
      <c r="E1451" s="20" t="s">
        <v>77</v>
      </c>
      <c r="F1451" s="20" t="s">
        <v>88</v>
      </c>
      <c r="G1451" s="20" t="s">
        <v>20086</v>
      </c>
      <c r="H1451" s="20" t="s">
        <v>89</v>
      </c>
      <c r="I1451" s="19">
        <f t="shared" si="209"/>
        <v>29</v>
      </c>
      <c r="J1451" s="20" t="s">
        <v>755</v>
      </c>
      <c r="K1451" s="20" t="s">
        <v>279</v>
      </c>
      <c r="L1451" s="95" t="str">
        <f>IF(M1451&lt;&gt;"",IF(NOT(ISNA(INDEX(cc!B:B,MATCH(M1451,cc!A:A,0)))),INDEX(cc!B:B,MATCH(M1451,cc!A:A,0)),"0"),"")</f>
        <v>Age (10-25+, 4) and Sex</v>
      </c>
      <c r="M1451" s="97" t="s">
        <v>468</v>
      </c>
      <c r="N1451" s="28" t="str">
        <f t="shared" si="210"/>
        <v/>
      </c>
      <c r="O1451" s="19" t="str">
        <f t="shared" si="203"/>
        <v>OVC_SERV (N, DSD, AgeAboveTen/Sex): Beneficiaries Served</v>
      </c>
      <c r="P1451" s="19" t="str">
        <f t="shared" si="204"/>
        <v>OVC_SERV (N, DSD, AgeAboveTen/Sex): Beneficiaries Served</v>
      </c>
      <c r="Q1451" s="19" t="str">
        <f t="shared" si="211"/>
        <v>OVC_SERV (N, DSD, Age&gt;10/Sex)</v>
      </c>
      <c r="R1451" s="19" t="str">
        <f t="shared" si="205"/>
        <v>OVC_SERV_N_DSD_Agegt10_Sex</v>
      </c>
      <c r="S1451" s="19" t="str">
        <f t="shared" si="206"/>
        <v>OVC_SERV_N_DSD_Agegt10_Sex_</v>
      </c>
      <c r="T1451" s="19" t="b">
        <f>NOT(ISNA(VLOOKUP(B1451,dbcodes!A:B,2,FALSE)))</f>
        <v>1</v>
      </c>
      <c r="U1451" s="19" t="str">
        <f>IF(ISNA(VLOOKUP(B1451,dbcodes!A:B,2,FALSE)),des!R887,VLOOKUP(B1451,dbcodes!A:B,2,FALSE))</f>
        <v>OVC_SERV_N_DSD_Agegt10_Sex</v>
      </c>
      <c r="W1451" s="107" t="str">
        <f>IF(ISNA(VLOOKUP(C1451,descriptions!A:B,2,FALSE)),des!V887,IF(G1451=" TARGET","Target ","")&amp;VLOOKUP(C1451,descriptions!A:B,2,FALSE))</f>
        <v>Number of beneficiaries served by PEPFAR OVC programs for children and families affected by HIV/AIDS</v>
      </c>
      <c r="X1451" s="20" t="s">
        <v>4</v>
      </c>
      <c r="Y1451" s="20" t="s">
        <v>831</v>
      </c>
      <c r="Z1451" s="20" t="s">
        <v>836</v>
      </c>
      <c r="AA1451" s="20" t="s">
        <v>102</v>
      </c>
      <c r="AB1451" s="20" t="s">
        <v>755</v>
      </c>
      <c r="AC1451" s="19" t="str">
        <f>IF(AB1451&lt;&gt;"",IF(NOT(ISNA(INDEX(os!A:A,MATCH(AB1451,os!B:B,0)))),INDEX(os!A:A,MATCH(AB1451,os!B:B,0)),"0"),"")</f>
        <v/>
      </c>
      <c r="AD1451" s="20" t="s">
        <v>830</v>
      </c>
      <c r="AH1451" s="93" t="str">
        <f>IF(NOT(ISNA(VLOOKUP(B:B,ResultsTargets!A:A,1,0))),"TRUE","")</f>
        <v/>
      </c>
      <c r="AI1451" s="19" t="str">
        <f>IF(ISNA(VLOOKUP(C1451,dim_techarea!A:B,2,FALSE)),"",VLOOKUP(C1451,dim_techarea!A:B,2,FALSE))</f>
        <v>OVC_SERV</v>
      </c>
      <c r="AJ1451" s="19" t="str">
        <f>IF(ISNA(VLOOKUP(AI1451,dim_techarea!B:C,2,FALSE)),"",VLOOKUP(AI1451,dim_techarea!B:C,2,FALSE))</f>
        <v>RxyNwEV3oQf</v>
      </c>
      <c r="AK1451" s="19" t="str">
        <f>IF(ISNA(VLOOKUP(TRIM(G1451),dim_targetsresults!A:B,2,FALSE)),"",VLOOKUP(TRIM(G1451),dim_targetsresults!A:C,2,FALSE))</f>
        <v>MER Results</v>
      </c>
      <c r="AL1451" s="19" t="str">
        <f>IF(ISNA(VLOOKUP(AK1451,dim_targetsresults!B:C,2,FALSE)),"",VLOOKUP(AK1451,dim_targetsresults!B:C,2,FALSE))</f>
        <v>Jh0jDM5yQ2E</v>
      </c>
      <c r="AM1451" s="19" t="str">
        <f>IF(ISNA(VLOOKUP(TRIM(D1451),dim_numeratordenominator!A:B,2,FALSE)),"",VLOOKUP(TRIM(D1451),dim_numeratordenominator!A:C,2,FALSE))</f>
        <v>Numerator</v>
      </c>
      <c r="AN1451" s="19" t="str">
        <f>IF(ISNA(VLOOKUP(AM1451,dim_numeratordenominator!B:C,2,FALSE)),"",VLOOKUP(AM1451,dim_numeratordenominator!B:C,2,FALSE))</f>
        <v>Som9NRMQqV7</v>
      </c>
      <c r="AO1451" s="19" t="str">
        <f>IF(ISNA(VLOOKUP(TRIM(E1451),dim_supporttype!A:B,2,FALSE)),"",VLOOKUP(TRIM(E1451),dim_supporttype!A:C,2,FALSE))</f>
        <v>DSD</v>
      </c>
      <c r="AP1451" s="19" t="str">
        <f>IF(ISNA(VLOOKUP(AO1451,dim_supporttype!B:C,2,FALSE)),"",VLOOKUP(AO1451,dim_supporttype!B:C,2,FALSE))</f>
        <v>iM13vdNLWKb</v>
      </c>
      <c r="AQ1451" s="19" t="str">
        <f>IF(ISNA(VLOOKUP(TRIM(F1451),dim_disaggs!A:B,2,FALSE)),"No Disagg",VLOOKUP(TRIM(F1451),dim_disaggs!A:B,2,FALSE))</f>
        <v>AgeAboveTen/Sex</v>
      </c>
      <c r="AR1451" s="19" t="str">
        <f>IF(ISNA(VLOOKUP(AQ1451,dim_disaggs!B:C,2,FALSE)),"",VLOOKUP(AQ1451,dim_disaggs!B:C,2,FALSE))</f>
        <v>TUFwLYVsbxA</v>
      </c>
      <c r="AU1451" s="72" t="s">
        <v>755</v>
      </c>
      <c r="AV1451" s="73" t="s">
        <v>755</v>
      </c>
      <c r="AW1451" s="66" t="s">
        <v>755</v>
      </c>
      <c r="AX1451" s="66" t="s">
        <v>755</v>
      </c>
      <c r="BA1451" s="105" t="str">
        <f t="shared" si="207"/>
        <v/>
      </c>
      <c r="BB1451" s="20" t="str">
        <f t="shared" si="208"/>
        <v/>
      </c>
      <c r="BE1451" s="75" t="s">
        <v>755</v>
      </c>
      <c r="BF1451" s="73" t="s">
        <v>755</v>
      </c>
      <c r="BG1451" s="55" t="s">
        <v>755</v>
      </c>
      <c r="BH1451" s="76" t="s">
        <v>755</v>
      </c>
      <c r="BI1451" s="20" t="s">
        <v>755</v>
      </c>
      <c r="BJ1451" s="20" t="s">
        <v>755</v>
      </c>
      <c r="BK1451" s="55" t="s">
        <v>755</v>
      </c>
      <c r="BL1451" s="71" t="s">
        <v>755</v>
      </c>
      <c r="BM1451" s="77" t="s">
        <v>755</v>
      </c>
      <c r="BN1451" s="78" t="s">
        <v>755</v>
      </c>
      <c r="BO1451" s="77" t="s">
        <v>755</v>
      </c>
      <c r="BP1451" s="78" t="s">
        <v>755</v>
      </c>
    </row>
    <row r="1452" spans="1:68" x14ac:dyDescent="0.2">
      <c r="A1452" s="20" t="s">
        <v>95</v>
      </c>
      <c r="B1452" s="20" t="s">
        <v>476</v>
      </c>
      <c r="C1452" s="20" t="s">
        <v>252</v>
      </c>
      <c r="D1452" s="20" t="s">
        <v>1</v>
      </c>
      <c r="E1452" s="20" t="s">
        <v>78</v>
      </c>
      <c r="F1452" s="20" t="s">
        <v>88</v>
      </c>
      <c r="G1452" s="20" t="s">
        <v>20086</v>
      </c>
      <c r="H1452" s="20" t="s">
        <v>89</v>
      </c>
      <c r="I1452" s="19">
        <f t="shared" si="209"/>
        <v>28</v>
      </c>
      <c r="J1452" s="20" t="s">
        <v>755</v>
      </c>
      <c r="K1452" s="20" t="s">
        <v>279</v>
      </c>
      <c r="L1452" s="95" t="str">
        <f>IF(M1452&lt;&gt;"",IF(NOT(ISNA(INDEX(cc!B:B,MATCH(M1452,cc!A:A,0)))),INDEX(cc!B:B,MATCH(M1452,cc!A:A,0)),"0"),"")</f>
        <v>Age (10-25+, 4) and Sex</v>
      </c>
      <c r="M1452" s="97" t="s">
        <v>468</v>
      </c>
      <c r="N1452" s="28" t="str">
        <f t="shared" si="210"/>
        <v/>
      </c>
      <c r="O1452" s="19" t="str">
        <f t="shared" si="203"/>
        <v>OVC_SERV (N, TA, AgeAboveTen/Sex): Beneficiaries Served</v>
      </c>
      <c r="P1452" s="19" t="str">
        <f t="shared" si="204"/>
        <v>OVC_SERV (N, TA, AgeAboveTen/Sex): Beneficiaries Served</v>
      </c>
      <c r="Q1452" s="19" t="str">
        <f t="shared" si="211"/>
        <v>OVC_SERV (N, TA, Age&gt;10/Sex)</v>
      </c>
      <c r="R1452" s="19" t="str">
        <f t="shared" si="205"/>
        <v>OVC_SERV_N_TA_Agegt10_Sex</v>
      </c>
      <c r="S1452" s="19" t="str">
        <f t="shared" si="206"/>
        <v>OVC_SERV_N_TA_Agegt10_Sex_</v>
      </c>
      <c r="T1452" s="19" t="b">
        <f>NOT(ISNA(VLOOKUP(B1452,dbcodes!A:B,2,FALSE)))</f>
        <v>1</v>
      </c>
      <c r="U1452" s="19" t="str">
        <f>IF(ISNA(VLOOKUP(B1452,dbcodes!A:B,2,FALSE)),des!R888,VLOOKUP(B1452,dbcodes!A:B,2,FALSE))</f>
        <v>OVC_SERV_N_TA_Agegt10_Sex</v>
      </c>
      <c r="W1452" s="107" t="str">
        <f>IF(ISNA(VLOOKUP(C1452,descriptions!A:B,2,FALSE)),des!V888,IF(G1452=" TARGET","Target ","")&amp;VLOOKUP(C1452,descriptions!A:B,2,FALSE))</f>
        <v>Number of beneficiaries served by PEPFAR OVC programs for children and families affected by HIV/AIDS</v>
      </c>
      <c r="X1452" s="20" t="s">
        <v>4</v>
      </c>
      <c r="Y1452" s="20" t="s">
        <v>831</v>
      </c>
      <c r="Z1452" s="20" t="s">
        <v>836</v>
      </c>
      <c r="AA1452" s="20" t="s">
        <v>102</v>
      </c>
      <c r="AB1452" s="20" t="s">
        <v>755</v>
      </c>
      <c r="AC1452" s="19" t="str">
        <f>IF(AB1452&lt;&gt;"",IF(NOT(ISNA(INDEX(os!A:A,MATCH(AB1452,os!B:B,0)))),INDEX(os!A:A,MATCH(AB1452,os!B:B,0)),"0"),"")</f>
        <v/>
      </c>
      <c r="AD1452" s="20" t="s">
        <v>830</v>
      </c>
      <c r="AH1452" s="93" t="str">
        <f>IF(NOT(ISNA(VLOOKUP(B:B,ResultsTargets!A:A,1,0))),"TRUE","")</f>
        <v/>
      </c>
      <c r="AI1452" s="19" t="str">
        <f>IF(ISNA(VLOOKUP(C1452,dim_techarea!A:B,2,FALSE)),"",VLOOKUP(C1452,dim_techarea!A:B,2,FALSE))</f>
        <v>OVC_SERV</v>
      </c>
      <c r="AJ1452" s="19" t="str">
        <f>IF(ISNA(VLOOKUP(AI1452,dim_techarea!B:C,2,FALSE)),"",VLOOKUP(AI1452,dim_techarea!B:C,2,FALSE))</f>
        <v>RxyNwEV3oQf</v>
      </c>
      <c r="AK1452" s="19" t="str">
        <f>IF(ISNA(VLOOKUP(TRIM(G1452),dim_targetsresults!A:B,2,FALSE)),"",VLOOKUP(TRIM(G1452),dim_targetsresults!A:C,2,FALSE))</f>
        <v>MER Results</v>
      </c>
      <c r="AL1452" s="19" t="str">
        <f>IF(ISNA(VLOOKUP(AK1452,dim_targetsresults!B:C,2,FALSE)),"",VLOOKUP(AK1452,dim_targetsresults!B:C,2,FALSE))</f>
        <v>Jh0jDM5yQ2E</v>
      </c>
      <c r="AM1452" s="19" t="str">
        <f>IF(ISNA(VLOOKUP(TRIM(D1452),dim_numeratordenominator!A:B,2,FALSE)),"",VLOOKUP(TRIM(D1452),dim_numeratordenominator!A:C,2,FALSE))</f>
        <v>Numerator</v>
      </c>
      <c r="AN1452" s="19" t="str">
        <f>IF(ISNA(VLOOKUP(AM1452,dim_numeratordenominator!B:C,2,FALSE)),"",VLOOKUP(AM1452,dim_numeratordenominator!B:C,2,FALSE))</f>
        <v>Som9NRMQqV7</v>
      </c>
      <c r="AO1452" s="19" t="str">
        <f>IF(ISNA(VLOOKUP(TRIM(E1452),dim_supporttype!A:B,2,FALSE)),"",VLOOKUP(TRIM(E1452),dim_supporttype!A:C,2,FALSE))</f>
        <v>TA</v>
      </c>
      <c r="AP1452" s="19" t="str">
        <f>IF(ISNA(VLOOKUP(AO1452,dim_supporttype!B:C,2,FALSE)),"",VLOOKUP(AO1452,dim_supporttype!B:C,2,FALSE))</f>
        <v>cRAGKdWIDn4</v>
      </c>
      <c r="AQ1452" s="19" t="str">
        <f>IF(ISNA(VLOOKUP(TRIM(F1452),dim_disaggs!A:B,2,FALSE)),"No Disagg",VLOOKUP(TRIM(F1452),dim_disaggs!A:B,2,FALSE))</f>
        <v>AgeAboveTen/Sex</v>
      </c>
      <c r="AR1452" s="19" t="str">
        <f>IF(ISNA(VLOOKUP(AQ1452,dim_disaggs!B:C,2,FALSE)),"",VLOOKUP(AQ1452,dim_disaggs!B:C,2,FALSE))</f>
        <v>TUFwLYVsbxA</v>
      </c>
      <c r="AU1452" s="72" t="s">
        <v>755</v>
      </c>
      <c r="AV1452" s="73" t="s">
        <v>755</v>
      </c>
      <c r="AW1452" s="66" t="s">
        <v>755</v>
      </c>
      <c r="AX1452" s="66" t="s">
        <v>755</v>
      </c>
      <c r="BA1452" s="105" t="str">
        <f t="shared" si="207"/>
        <v/>
      </c>
      <c r="BB1452" s="20" t="str">
        <f t="shared" si="208"/>
        <v/>
      </c>
      <c r="BE1452" s="75" t="s">
        <v>755</v>
      </c>
      <c r="BF1452" s="73" t="s">
        <v>755</v>
      </c>
      <c r="BG1452" s="55" t="s">
        <v>755</v>
      </c>
      <c r="BH1452" s="76" t="s">
        <v>755</v>
      </c>
      <c r="BI1452" s="20" t="s">
        <v>755</v>
      </c>
      <c r="BJ1452" s="20" t="s">
        <v>755</v>
      </c>
      <c r="BK1452" s="55" t="s">
        <v>755</v>
      </c>
      <c r="BL1452" s="71" t="s">
        <v>755</v>
      </c>
      <c r="BM1452" s="77" t="s">
        <v>755</v>
      </c>
      <c r="BN1452" s="78" t="s">
        <v>755</v>
      </c>
      <c r="BO1452" s="77" t="s">
        <v>755</v>
      </c>
      <c r="BP1452" s="78" t="s">
        <v>755</v>
      </c>
    </row>
    <row r="1453" spans="1:68" x14ac:dyDescent="0.2">
      <c r="A1453" s="20" t="s">
        <v>95</v>
      </c>
      <c r="B1453" s="20" t="s">
        <v>473</v>
      </c>
      <c r="C1453" s="20" t="s">
        <v>252</v>
      </c>
      <c r="D1453" s="20" t="s">
        <v>1</v>
      </c>
      <c r="E1453" s="20" t="s">
        <v>77</v>
      </c>
      <c r="F1453" s="20" t="s">
        <v>85</v>
      </c>
      <c r="G1453" s="20" t="s">
        <v>20086</v>
      </c>
      <c r="H1453" s="20" t="s">
        <v>86</v>
      </c>
      <c r="I1453" s="19">
        <f t="shared" si="209"/>
        <v>25</v>
      </c>
      <c r="J1453" s="20" t="s">
        <v>755</v>
      </c>
      <c r="K1453" s="20" t="s">
        <v>279</v>
      </c>
      <c r="L1453" s="95" t="str">
        <f>IF(M1453&lt;&gt;"",IF(NOT(ISNA(INDEX(cc!B:B,MATCH(M1453,cc!A:A,0)))),INDEX(cc!B:B,MATCH(M1453,cc!A:A,0)),"0"),"")</f>
        <v>Age (&lt;1-9, 2)</v>
      </c>
      <c r="M1453" s="97" t="s">
        <v>109</v>
      </c>
      <c r="N1453" s="28" t="str">
        <f t="shared" si="210"/>
        <v/>
      </c>
      <c r="O1453" s="19" t="str">
        <f t="shared" si="203"/>
        <v>OVC_SERV (N, DSD, AgeLessThanTen): Beneficiaries Served</v>
      </c>
      <c r="P1453" s="19" t="str">
        <f t="shared" si="204"/>
        <v>OVC_SERV (N, DSD, AgeLessThanTen): Beneficiaries Served</v>
      </c>
      <c r="Q1453" s="19" t="str">
        <f t="shared" si="211"/>
        <v>OVC_SERV (N, DSD, Age&lt;10)</v>
      </c>
      <c r="R1453" s="19" t="str">
        <f t="shared" si="205"/>
        <v>OVC_SERV_N_DSD_Agelt10</v>
      </c>
      <c r="S1453" s="19" t="str">
        <f t="shared" si="206"/>
        <v>OVC_SERV_N_DSD_Agelt10_</v>
      </c>
      <c r="T1453" s="19" t="b">
        <f>NOT(ISNA(VLOOKUP(B1453,dbcodes!A:B,2,FALSE)))</f>
        <v>1</v>
      </c>
      <c r="U1453" s="19" t="str">
        <f>IF(ISNA(VLOOKUP(B1453,dbcodes!A:B,2,FALSE)),des!R889,VLOOKUP(B1453,dbcodes!A:B,2,FALSE))</f>
        <v>OVC_SERV_N_DSD_Agelt10</v>
      </c>
      <c r="W1453" s="107" t="str">
        <f>IF(ISNA(VLOOKUP(C1453,descriptions!A:B,2,FALSE)),des!V889,IF(G1453=" TARGET","Target ","")&amp;VLOOKUP(C1453,descriptions!A:B,2,FALSE))</f>
        <v>Number of beneficiaries served by PEPFAR OVC programs for children and families affected by HIV/AIDS</v>
      </c>
      <c r="X1453" s="20" t="s">
        <v>4</v>
      </c>
      <c r="Y1453" s="20" t="s">
        <v>831</v>
      </c>
      <c r="Z1453" s="20" t="s">
        <v>836</v>
      </c>
      <c r="AA1453" s="20" t="s">
        <v>102</v>
      </c>
      <c r="AB1453" s="20" t="s">
        <v>755</v>
      </c>
      <c r="AC1453" s="19" t="str">
        <f>IF(AB1453&lt;&gt;"",IF(NOT(ISNA(INDEX(os!A:A,MATCH(AB1453,os!B:B,0)))),INDEX(os!A:A,MATCH(AB1453,os!B:B,0)),"0"),"")</f>
        <v/>
      </c>
      <c r="AD1453" s="20" t="s">
        <v>830</v>
      </c>
      <c r="AH1453" s="93" t="str">
        <f>IF(NOT(ISNA(VLOOKUP(B:B,ResultsTargets!A:A,1,0))),"TRUE","")</f>
        <v/>
      </c>
      <c r="AI1453" s="19" t="str">
        <f>IF(ISNA(VLOOKUP(C1453,dim_techarea!A:B,2,FALSE)),"",VLOOKUP(C1453,dim_techarea!A:B,2,FALSE))</f>
        <v>OVC_SERV</v>
      </c>
      <c r="AJ1453" s="19" t="str">
        <f>IF(ISNA(VLOOKUP(AI1453,dim_techarea!B:C,2,FALSE)),"",VLOOKUP(AI1453,dim_techarea!B:C,2,FALSE))</f>
        <v>RxyNwEV3oQf</v>
      </c>
      <c r="AK1453" s="19" t="str">
        <f>IF(ISNA(VLOOKUP(TRIM(G1453),dim_targetsresults!A:B,2,FALSE)),"",VLOOKUP(TRIM(G1453),dim_targetsresults!A:C,2,FALSE))</f>
        <v>MER Results</v>
      </c>
      <c r="AL1453" s="19" t="str">
        <f>IF(ISNA(VLOOKUP(AK1453,dim_targetsresults!B:C,2,FALSE)),"",VLOOKUP(AK1453,dim_targetsresults!B:C,2,FALSE))</f>
        <v>Jh0jDM5yQ2E</v>
      </c>
      <c r="AM1453" s="19" t="str">
        <f>IF(ISNA(VLOOKUP(TRIM(D1453),dim_numeratordenominator!A:B,2,FALSE)),"",VLOOKUP(TRIM(D1453),dim_numeratordenominator!A:C,2,FALSE))</f>
        <v>Numerator</v>
      </c>
      <c r="AN1453" s="19" t="str">
        <f>IF(ISNA(VLOOKUP(AM1453,dim_numeratordenominator!B:C,2,FALSE)),"",VLOOKUP(AM1453,dim_numeratordenominator!B:C,2,FALSE))</f>
        <v>Som9NRMQqV7</v>
      </c>
      <c r="AO1453" s="19" t="str">
        <f>IF(ISNA(VLOOKUP(TRIM(E1453),dim_supporttype!A:B,2,FALSE)),"",VLOOKUP(TRIM(E1453),dim_supporttype!A:C,2,FALSE))</f>
        <v>DSD</v>
      </c>
      <c r="AP1453" s="19" t="str">
        <f>IF(ISNA(VLOOKUP(AO1453,dim_supporttype!B:C,2,FALSE)),"",VLOOKUP(AO1453,dim_supporttype!B:C,2,FALSE))</f>
        <v>iM13vdNLWKb</v>
      </c>
      <c r="AQ1453" s="19" t="str">
        <f>IF(ISNA(VLOOKUP(TRIM(F1453),dim_disaggs!A:B,2,FALSE)),"No Disagg",VLOOKUP(TRIM(F1453),dim_disaggs!A:B,2,FALSE))</f>
        <v>AgeLessThanTen</v>
      </c>
      <c r="AR1453" s="19" t="str">
        <f>IF(ISNA(VLOOKUP(AQ1453,dim_disaggs!B:C,2,FALSE)),"",VLOOKUP(AQ1453,dim_disaggs!B:C,2,FALSE))</f>
        <v>hzI8oJDwkrp</v>
      </c>
      <c r="AU1453" s="72" t="s">
        <v>755</v>
      </c>
      <c r="AV1453" s="73" t="s">
        <v>755</v>
      </c>
      <c r="AW1453" s="66" t="s">
        <v>755</v>
      </c>
      <c r="AX1453" s="66" t="s">
        <v>755</v>
      </c>
      <c r="BA1453" s="105" t="str">
        <f t="shared" si="207"/>
        <v/>
      </c>
      <c r="BB1453" s="20" t="str">
        <f t="shared" si="208"/>
        <v/>
      </c>
      <c r="BE1453" s="75" t="s">
        <v>755</v>
      </c>
      <c r="BF1453" s="73" t="s">
        <v>755</v>
      </c>
      <c r="BG1453" s="55" t="s">
        <v>755</v>
      </c>
      <c r="BH1453" s="76" t="s">
        <v>755</v>
      </c>
      <c r="BI1453" s="20" t="s">
        <v>755</v>
      </c>
      <c r="BJ1453" s="20" t="s">
        <v>755</v>
      </c>
      <c r="BK1453" s="55" t="s">
        <v>755</v>
      </c>
      <c r="BL1453" s="71" t="s">
        <v>755</v>
      </c>
      <c r="BM1453" s="77" t="s">
        <v>755</v>
      </c>
      <c r="BN1453" s="78" t="s">
        <v>755</v>
      </c>
      <c r="BO1453" s="77" t="s">
        <v>755</v>
      </c>
      <c r="BP1453" s="78" t="s">
        <v>755</v>
      </c>
    </row>
    <row r="1454" spans="1:68" x14ac:dyDescent="0.2">
      <c r="A1454" s="20" t="s">
        <v>95</v>
      </c>
      <c r="B1454" s="20" t="s">
        <v>475</v>
      </c>
      <c r="C1454" s="20" t="s">
        <v>252</v>
      </c>
      <c r="D1454" s="20" t="s">
        <v>1</v>
      </c>
      <c r="E1454" s="20" t="s">
        <v>78</v>
      </c>
      <c r="F1454" s="20" t="s">
        <v>85</v>
      </c>
      <c r="G1454" s="20" t="s">
        <v>20086</v>
      </c>
      <c r="H1454" s="20" t="s">
        <v>86</v>
      </c>
      <c r="I1454" s="19">
        <f t="shared" si="209"/>
        <v>24</v>
      </c>
      <c r="J1454" s="20" t="s">
        <v>755</v>
      </c>
      <c r="K1454" s="20" t="s">
        <v>279</v>
      </c>
      <c r="L1454" s="95" t="str">
        <f>IF(M1454&lt;&gt;"",IF(NOT(ISNA(INDEX(cc!B:B,MATCH(M1454,cc!A:A,0)))),INDEX(cc!B:B,MATCH(M1454,cc!A:A,0)),"0"),"")</f>
        <v>Age (&lt;1-9, 2)</v>
      </c>
      <c r="M1454" s="97" t="s">
        <v>109</v>
      </c>
      <c r="N1454" s="28" t="str">
        <f t="shared" si="210"/>
        <v/>
      </c>
      <c r="O1454" s="19" t="str">
        <f t="shared" si="203"/>
        <v>OVC_SERV (N, TA, AgeLessThanTen): Beneficiaries Served</v>
      </c>
      <c r="P1454" s="19" t="str">
        <f t="shared" si="204"/>
        <v>OVC_SERV (N, TA, AgeLessThanTen): Beneficiaries Served</v>
      </c>
      <c r="Q1454" s="19" t="str">
        <f t="shared" si="211"/>
        <v>OVC_SERV (N, TA, Age&lt;10)</v>
      </c>
      <c r="R1454" s="19" t="str">
        <f t="shared" si="205"/>
        <v>OVC_SERV_N_TA_Agelt10</v>
      </c>
      <c r="S1454" s="19" t="str">
        <f t="shared" si="206"/>
        <v>OVC_SERV_N_TA_Agelt10_</v>
      </c>
      <c r="T1454" s="19" t="b">
        <f>NOT(ISNA(VLOOKUP(B1454,dbcodes!A:B,2,FALSE)))</f>
        <v>1</v>
      </c>
      <c r="U1454" s="19" t="str">
        <f>IF(ISNA(VLOOKUP(B1454,dbcodes!A:B,2,FALSE)),des!R890,VLOOKUP(B1454,dbcodes!A:B,2,FALSE))</f>
        <v>OVC_SERV_N_TA_Agelt10</v>
      </c>
      <c r="W1454" s="107" t="str">
        <f>IF(ISNA(VLOOKUP(C1454,descriptions!A:B,2,FALSE)),des!V890,IF(G1454=" TARGET","Target ","")&amp;VLOOKUP(C1454,descriptions!A:B,2,FALSE))</f>
        <v>Number of beneficiaries served by PEPFAR OVC programs for children and families affected by HIV/AIDS</v>
      </c>
      <c r="X1454" s="20" t="s">
        <v>4</v>
      </c>
      <c r="Y1454" s="20" t="s">
        <v>831</v>
      </c>
      <c r="Z1454" s="20" t="s">
        <v>836</v>
      </c>
      <c r="AA1454" s="20" t="s">
        <v>102</v>
      </c>
      <c r="AB1454" s="20" t="s">
        <v>755</v>
      </c>
      <c r="AC1454" s="19" t="str">
        <f>IF(AB1454&lt;&gt;"",IF(NOT(ISNA(INDEX(os!A:A,MATCH(AB1454,os!B:B,0)))),INDEX(os!A:A,MATCH(AB1454,os!B:B,0)),"0"),"")</f>
        <v/>
      </c>
      <c r="AD1454" s="20" t="s">
        <v>830</v>
      </c>
      <c r="AH1454" s="93" t="str">
        <f>IF(NOT(ISNA(VLOOKUP(B:B,ResultsTargets!A:A,1,0))),"TRUE","")</f>
        <v/>
      </c>
      <c r="AI1454" s="19" t="str">
        <f>IF(ISNA(VLOOKUP(C1454,dim_techarea!A:B,2,FALSE)),"",VLOOKUP(C1454,dim_techarea!A:B,2,FALSE))</f>
        <v>OVC_SERV</v>
      </c>
      <c r="AJ1454" s="19" t="str">
        <f>IF(ISNA(VLOOKUP(AI1454,dim_techarea!B:C,2,FALSE)),"",VLOOKUP(AI1454,dim_techarea!B:C,2,FALSE))</f>
        <v>RxyNwEV3oQf</v>
      </c>
      <c r="AK1454" s="19" t="str">
        <f>IF(ISNA(VLOOKUP(TRIM(G1454),dim_targetsresults!A:B,2,FALSE)),"",VLOOKUP(TRIM(G1454),dim_targetsresults!A:C,2,FALSE))</f>
        <v>MER Results</v>
      </c>
      <c r="AL1454" s="19" t="str">
        <f>IF(ISNA(VLOOKUP(AK1454,dim_targetsresults!B:C,2,FALSE)),"",VLOOKUP(AK1454,dim_targetsresults!B:C,2,FALSE))</f>
        <v>Jh0jDM5yQ2E</v>
      </c>
      <c r="AM1454" s="19" t="str">
        <f>IF(ISNA(VLOOKUP(TRIM(D1454),dim_numeratordenominator!A:B,2,FALSE)),"",VLOOKUP(TRIM(D1454),dim_numeratordenominator!A:C,2,FALSE))</f>
        <v>Numerator</v>
      </c>
      <c r="AN1454" s="19" t="str">
        <f>IF(ISNA(VLOOKUP(AM1454,dim_numeratordenominator!B:C,2,FALSE)),"",VLOOKUP(AM1454,dim_numeratordenominator!B:C,2,FALSE))</f>
        <v>Som9NRMQqV7</v>
      </c>
      <c r="AO1454" s="19" t="str">
        <f>IF(ISNA(VLOOKUP(TRIM(E1454),dim_supporttype!A:B,2,FALSE)),"",VLOOKUP(TRIM(E1454),dim_supporttype!A:C,2,FALSE))</f>
        <v>TA</v>
      </c>
      <c r="AP1454" s="19" t="str">
        <f>IF(ISNA(VLOOKUP(AO1454,dim_supporttype!B:C,2,FALSE)),"",VLOOKUP(AO1454,dim_supporttype!B:C,2,FALSE))</f>
        <v>cRAGKdWIDn4</v>
      </c>
      <c r="AQ1454" s="19" t="str">
        <f>IF(ISNA(VLOOKUP(TRIM(F1454),dim_disaggs!A:B,2,FALSE)),"No Disagg",VLOOKUP(TRIM(F1454),dim_disaggs!A:B,2,FALSE))</f>
        <v>AgeLessThanTen</v>
      </c>
      <c r="AR1454" s="19" t="str">
        <f>IF(ISNA(VLOOKUP(AQ1454,dim_disaggs!B:C,2,FALSE)),"",VLOOKUP(AQ1454,dim_disaggs!B:C,2,FALSE))</f>
        <v>hzI8oJDwkrp</v>
      </c>
      <c r="AU1454" s="72" t="s">
        <v>755</v>
      </c>
      <c r="AV1454" s="73" t="s">
        <v>755</v>
      </c>
      <c r="AW1454" s="66" t="s">
        <v>755</v>
      </c>
      <c r="AX1454" s="66" t="s">
        <v>755</v>
      </c>
      <c r="BA1454" s="105" t="str">
        <f t="shared" si="207"/>
        <v/>
      </c>
      <c r="BB1454" s="20" t="str">
        <f t="shared" si="208"/>
        <v/>
      </c>
      <c r="BE1454" s="75" t="s">
        <v>755</v>
      </c>
      <c r="BF1454" s="73" t="s">
        <v>755</v>
      </c>
      <c r="BG1454" s="55" t="s">
        <v>755</v>
      </c>
      <c r="BH1454" s="76" t="s">
        <v>755</v>
      </c>
      <c r="BI1454" s="20" t="s">
        <v>755</v>
      </c>
      <c r="BJ1454" s="20" t="s">
        <v>755</v>
      </c>
      <c r="BK1454" s="55" t="s">
        <v>755</v>
      </c>
      <c r="BL1454" s="71" t="s">
        <v>755</v>
      </c>
      <c r="BM1454" s="77" t="s">
        <v>755</v>
      </c>
      <c r="BN1454" s="78" t="s">
        <v>755</v>
      </c>
      <c r="BO1454" s="77" t="s">
        <v>755</v>
      </c>
      <c r="BP1454" s="78" t="s">
        <v>755</v>
      </c>
    </row>
    <row r="1455" spans="1:68" s="3" customFormat="1" x14ac:dyDescent="0.2">
      <c r="A1455" s="20" t="s">
        <v>95</v>
      </c>
      <c r="B1455" s="20" t="s">
        <v>471</v>
      </c>
      <c r="C1455" s="20" t="s">
        <v>252</v>
      </c>
      <c r="D1455" s="20" t="s">
        <v>1</v>
      </c>
      <c r="E1455" s="20" t="s">
        <v>77</v>
      </c>
      <c r="F1455" s="20" t="s">
        <v>466</v>
      </c>
      <c r="G1455" s="20" t="s">
        <v>20086</v>
      </c>
      <c r="H1455" s="20" t="s">
        <v>466</v>
      </c>
      <c r="I1455" s="19">
        <f t="shared" si="209"/>
        <v>32</v>
      </c>
      <c r="J1455" s="20" t="s">
        <v>755</v>
      </c>
      <c r="K1455" s="20" t="s">
        <v>279</v>
      </c>
      <c r="L1455" s="95" t="str">
        <f>IF(M1455&lt;&gt;"",IF(NOT(ISNA(INDEX(cc!B:B,MATCH(M1455,cc!A:A,0)))),INDEX(cc!B:B,MATCH(M1455,cc!A:A,0)),"0"),"")</f>
        <v>Program Status</v>
      </c>
      <c r="M1455" s="97" t="s">
        <v>470</v>
      </c>
      <c r="N1455" s="28" t="str">
        <f t="shared" si="210"/>
        <v/>
      </c>
      <c r="O1455" s="19" t="str">
        <f t="shared" si="203"/>
        <v>OVC_SERV (N, DSD, ProgramStatus): Beneficiaries Served</v>
      </c>
      <c r="P1455" s="19" t="str">
        <f t="shared" si="204"/>
        <v>OVC_SERV (N, DSD, ProgramStatus): Beneficiaries Served</v>
      </c>
      <c r="Q1455" s="19" t="str">
        <f t="shared" si="211"/>
        <v>OVC_SERV (N, DSD, ProgramStatus)</v>
      </c>
      <c r="R1455" s="19" t="str">
        <f t="shared" si="205"/>
        <v>OVC_SERV_N_DSD_ProgramStatus</v>
      </c>
      <c r="S1455" s="19" t="str">
        <f t="shared" si="206"/>
        <v>OVC_SERV_N_DSD_ProgramStatus_</v>
      </c>
      <c r="T1455" s="19" t="b">
        <f>NOT(ISNA(VLOOKUP(B1455,dbcodes!A:B,2,FALSE)))</f>
        <v>1</v>
      </c>
      <c r="U1455" s="19" t="str">
        <f>IF(ISNA(VLOOKUP(B1455,dbcodes!A:B,2,FALSE)),des!R891,VLOOKUP(B1455,dbcodes!A:B,2,FALSE))</f>
        <v>OVC_SERV_N_DSD_ProgramStatus</v>
      </c>
      <c r="V1455" s="20"/>
      <c r="W1455" s="107" t="str">
        <f>IF(ISNA(VLOOKUP(C1455,descriptions!A:B,2,FALSE)),des!V891,IF(G1455=" TARGET","Target ","")&amp;VLOOKUP(C1455,descriptions!A:B,2,FALSE))</f>
        <v>Number of beneficiaries served by PEPFAR OVC programs for children and families affected by HIV/AIDS</v>
      </c>
      <c r="X1455" s="20" t="s">
        <v>4</v>
      </c>
      <c r="Y1455" s="20" t="s">
        <v>831</v>
      </c>
      <c r="Z1455" s="20" t="s">
        <v>836</v>
      </c>
      <c r="AA1455" s="20" t="s">
        <v>102</v>
      </c>
      <c r="AB1455" s="20" t="s">
        <v>755</v>
      </c>
      <c r="AC1455" s="19" t="str">
        <f>IF(AB1455&lt;&gt;"",IF(NOT(ISNA(INDEX(os!A:A,MATCH(AB1455,os!B:B,0)))),INDEX(os!A:A,MATCH(AB1455,os!B:B,0)),"0"),"")</f>
        <v/>
      </c>
      <c r="AD1455" s="20" t="s">
        <v>830</v>
      </c>
      <c r="AE1455" s="20"/>
      <c r="AF1455" s="20"/>
      <c r="AG1455" s="20"/>
      <c r="AH1455" s="93" t="str">
        <f>IF(NOT(ISNA(VLOOKUP(B:B,ResultsTargets!A:A,1,0))),"TRUE","")</f>
        <v/>
      </c>
      <c r="AI1455" s="19" t="str">
        <f>IF(ISNA(VLOOKUP(C1455,dim_techarea!A:B,2,FALSE)),"",VLOOKUP(C1455,dim_techarea!A:B,2,FALSE))</f>
        <v>OVC_SERV</v>
      </c>
      <c r="AJ1455" s="19" t="str">
        <f>IF(ISNA(VLOOKUP(AI1455,dim_techarea!B:C,2,FALSE)),"",VLOOKUP(AI1455,dim_techarea!B:C,2,FALSE))</f>
        <v>RxyNwEV3oQf</v>
      </c>
      <c r="AK1455" s="19" t="str">
        <f>IF(ISNA(VLOOKUP(TRIM(G1455),dim_targetsresults!A:B,2,FALSE)),"",VLOOKUP(TRIM(G1455),dim_targetsresults!A:C,2,FALSE))</f>
        <v>MER Results</v>
      </c>
      <c r="AL1455" s="19" t="str">
        <f>IF(ISNA(VLOOKUP(AK1455,dim_targetsresults!B:C,2,FALSE)),"",VLOOKUP(AK1455,dim_targetsresults!B:C,2,FALSE))</f>
        <v>Jh0jDM5yQ2E</v>
      </c>
      <c r="AM1455" s="19" t="str">
        <f>IF(ISNA(VLOOKUP(TRIM(D1455),dim_numeratordenominator!A:B,2,FALSE)),"",VLOOKUP(TRIM(D1455),dim_numeratordenominator!A:C,2,FALSE))</f>
        <v>Numerator</v>
      </c>
      <c r="AN1455" s="19" t="str">
        <f>IF(ISNA(VLOOKUP(AM1455,dim_numeratordenominator!B:C,2,FALSE)),"",VLOOKUP(AM1455,dim_numeratordenominator!B:C,2,FALSE))</f>
        <v>Som9NRMQqV7</v>
      </c>
      <c r="AO1455" s="19" t="str">
        <f>IF(ISNA(VLOOKUP(TRIM(E1455),dim_supporttype!A:B,2,FALSE)),"",VLOOKUP(TRIM(E1455),dim_supporttype!A:C,2,FALSE))</f>
        <v>DSD</v>
      </c>
      <c r="AP1455" s="19" t="str">
        <f>IF(ISNA(VLOOKUP(AO1455,dim_supporttype!B:C,2,FALSE)),"",VLOOKUP(AO1455,dim_supporttype!B:C,2,FALSE))</f>
        <v>iM13vdNLWKb</v>
      </c>
      <c r="AQ1455" s="19" t="str">
        <f>IF(ISNA(VLOOKUP(TRIM(F1455),dim_disaggs!A:B,2,FALSE)),"No Disagg",VLOOKUP(TRIM(F1455),dim_disaggs!A:B,2,FALSE))</f>
        <v>ProgramStatus</v>
      </c>
      <c r="AR1455" s="19" t="str">
        <f>IF(ISNA(VLOOKUP(AQ1455,dim_disaggs!B:C,2,FALSE)),"",VLOOKUP(AQ1455,dim_disaggs!B:C,2,FALSE))</f>
        <v>H71vryGR3QK</v>
      </c>
      <c r="AS1455" s="72"/>
      <c r="AT1455" s="66"/>
      <c r="AU1455" s="72" t="s">
        <v>755</v>
      </c>
      <c r="AV1455" s="73" t="s">
        <v>755</v>
      </c>
      <c r="AW1455" s="66" t="s">
        <v>755</v>
      </c>
      <c r="AX1455" s="66" t="s">
        <v>755</v>
      </c>
      <c r="AY1455" s="20"/>
      <c r="AZ1455" s="20"/>
      <c r="BA1455" s="105" t="str">
        <f t="shared" si="207"/>
        <v>Top Level Numerator</v>
      </c>
      <c r="BB1455" s="20" t="str">
        <f t="shared" si="208"/>
        <v>PE5QVF0w4xj</v>
      </c>
      <c r="BC1455" s="20"/>
      <c r="BD1455" s="20"/>
      <c r="BE1455" s="75" t="s">
        <v>755</v>
      </c>
      <c r="BF1455" s="73" t="s">
        <v>755</v>
      </c>
      <c r="BG1455" s="55" t="s">
        <v>20424</v>
      </c>
      <c r="BH1455" s="76" t="s">
        <v>20422</v>
      </c>
      <c r="BI1455" s="20" t="s">
        <v>755</v>
      </c>
      <c r="BJ1455" s="20" t="s">
        <v>755</v>
      </c>
      <c r="BK1455" s="55" t="s">
        <v>755</v>
      </c>
      <c r="BL1455" s="71" t="s">
        <v>755</v>
      </c>
      <c r="BM1455" s="77" t="s">
        <v>755</v>
      </c>
      <c r="BN1455" s="78" t="s">
        <v>755</v>
      </c>
      <c r="BO1455" s="77" t="s">
        <v>755</v>
      </c>
      <c r="BP1455" s="78" t="s">
        <v>755</v>
      </c>
    </row>
    <row r="1456" spans="1:68" x14ac:dyDescent="0.2">
      <c r="A1456" s="20" t="s">
        <v>95</v>
      </c>
      <c r="B1456" s="20" t="s">
        <v>472</v>
      </c>
      <c r="C1456" s="20" t="s">
        <v>252</v>
      </c>
      <c r="D1456" s="20" t="s">
        <v>1</v>
      </c>
      <c r="E1456" s="20" t="s">
        <v>78</v>
      </c>
      <c r="F1456" s="20" t="s">
        <v>466</v>
      </c>
      <c r="G1456" s="20" t="s">
        <v>20086</v>
      </c>
      <c r="H1456" s="20" t="s">
        <v>466</v>
      </c>
      <c r="I1456" s="19">
        <f t="shared" si="209"/>
        <v>31</v>
      </c>
      <c r="J1456" s="20" t="s">
        <v>755</v>
      </c>
      <c r="K1456" s="20" t="s">
        <v>279</v>
      </c>
      <c r="L1456" s="95" t="str">
        <f>IF(M1456&lt;&gt;"",IF(NOT(ISNA(INDEX(cc!B:B,MATCH(M1456,cc!A:A,0)))),INDEX(cc!B:B,MATCH(M1456,cc!A:A,0)),"0"),"")</f>
        <v>Program Status</v>
      </c>
      <c r="M1456" s="97" t="s">
        <v>470</v>
      </c>
      <c r="N1456" s="28" t="str">
        <f t="shared" si="210"/>
        <v/>
      </c>
      <c r="O1456" s="19" t="str">
        <f t="shared" si="203"/>
        <v>OVC_SERV (N, TA, ProgramStatus): Beneficiaries Served</v>
      </c>
      <c r="P1456" s="19" t="str">
        <f t="shared" si="204"/>
        <v>OVC_SERV (N, TA, ProgramStatus): Beneficiaries Served</v>
      </c>
      <c r="Q1456" s="19" t="str">
        <f t="shared" si="211"/>
        <v>OVC_SERV (N, TA, ProgramStatus)</v>
      </c>
      <c r="R1456" s="19" t="str">
        <f t="shared" si="205"/>
        <v>OVC_SERV_N_TA_ProgramStatus</v>
      </c>
      <c r="S1456" s="19" t="str">
        <f t="shared" si="206"/>
        <v>OVC_SERV_N_TA_ProgramStatus_</v>
      </c>
      <c r="T1456" s="19" t="b">
        <f>NOT(ISNA(VLOOKUP(B1456,dbcodes!A:B,2,FALSE)))</f>
        <v>1</v>
      </c>
      <c r="U1456" s="19" t="str">
        <f>IF(ISNA(VLOOKUP(B1456,dbcodes!A:B,2,FALSE)),des!R892,VLOOKUP(B1456,dbcodes!A:B,2,FALSE))</f>
        <v>OVC_SERV_N_TA_ProgramStatus</v>
      </c>
      <c r="W1456" s="107" t="str">
        <f>IF(ISNA(VLOOKUP(C1456,descriptions!A:B,2,FALSE)),des!V892,IF(G1456=" TARGET","Target ","")&amp;VLOOKUP(C1456,descriptions!A:B,2,FALSE))</f>
        <v>Number of beneficiaries served by PEPFAR OVC programs for children and families affected by HIV/AIDS</v>
      </c>
      <c r="X1456" s="20" t="s">
        <v>4</v>
      </c>
      <c r="Y1456" s="20" t="s">
        <v>831</v>
      </c>
      <c r="Z1456" s="20" t="s">
        <v>836</v>
      </c>
      <c r="AA1456" s="20" t="s">
        <v>102</v>
      </c>
      <c r="AB1456" s="20" t="s">
        <v>755</v>
      </c>
      <c r="AC1456" s="19" t="str">
        <f>IF(AB1456&lt;&gt;"",IF(NOT(ISNA(INDEX(os!A:A,MATCH(AB1456,os!B:B,0)))),INDEX(os!A:A,MATCH(AB1456,os!B:B,0)),"0"),"")</f>
        <v/>
      </c>
      <c r="AD1456" s="20" t="s">
        <v>830</v>
      </c>
      <c r="AH1456" s="93" t="str">
        <f>IF(NOT(ISNA(VLOOKUP(B:B,ResultsTargets!A:A,1,0))),"TRUE","")</f>
        <v/>
      </c>
      <c r="AI1456" s="19" t="str">
        <f>IF(ISNA(VLOOKUP(C1456,dim_techarea!A:B,2,FALSE)),"",VLOOKUP(C1456,dim_techarea!A:B,2,FALSE))</f>
        <v>OVC_SERV</v>
      </c>
      <c r="AJ1456" s="19" t="str">
        <f>IF(ISNA(VLOOKUP(AI1456,dim_techarea!B:C,2,FALSE)),"",VLOOKUP(AI1456,dim_techarea!B:C,2,FALSE))</f>
        <v>RxyNwEV3oQf</v>
      </c>
      <c r="AK1456" s="19" t="str">
        <f>IF(ISNA(VLOOKUP(TRIM(G1456),dim_targetsresults!A:B,2,FALSE)),"",VLOOKUP(TRIM(G1456),dim_targetsresults!A:C,2,FALSE))</f>
        <v>MER Results</v>
      </c>
      <c r="AL1456" s="19" t="str">
        <f>IF(ISNA(VLOOKUP(AK1456,dim_targetsresults!B:C,2,FALSE)),"",VLOOKUP(AK1456,dim_targetsresults!B:C,2,FALSE))</f>
        <v>Jh0jDM5yQ2E</v>
      </c>
      <c r="AM1456" s="19" t="str">
        <f>IF(ISNA(VLOOKUP(TRIM(D1456),dim_numeratordenominator!A:B,2,FALSE)),"",VLOOKUP(TRIM(D1456),dim_numeratordenominator!A:C,2,FALSE))</f>
        <v>Numerator</v>
      </c>
      <c r="AN1456" s="19" t="str">
        <f>IF(ISNA(VLOOKUP(AM1456,dim_numeratordenominator!B:C,2,FALSE)),"",VLOOKUP(AM1456,dim_numeratordenominator!B:C,2,FALSE))</f>
        <v>Som9NRMQqV7</v>
      </c>
      <c r="AO1456" s="19" t="str">
        <f>IF(ISNA(VLOOKUP(TRIM(E1456),dim_supporttype!A:B,2,FALSE)),"",VLOOKUP(TRIM(E1456),dim_supporttype!A:C,2,FALSE))</f>
        <v>TA</v>
      </c>
      <c r="AP1456" s="19" t="str">
        <f>IF(ISNA(VLOOKUP(AO1456,dim_supporttype!B:C,2,FALSE)),"",VLOOKUP(AO1456,dim_supporttype!B:C,2,FALSE))</f>
        <v>cRAGKdWIDn4</v>
      </c>
      <c r="AQ1456" s="19" t="str">
        <f>IF(ISNA(VLOOKUP(TRIM(F1456),dim_disaggs!A:B,2,FALSE)),"No Disagg",VLOOKUP(TRIM(F1456),dim_disaggs!A:B,2,FALSE))</f>
        <v>ProgramStatus</v>
      </c>
      <c r="AR1456" s="19" t="str">
        <f>IF(ISNA(VLOOKUP(AQ1456,dim_disaggs!B:C,2,FALSE)),"",VLOOKUP(AQ1456,dim_disaggs!B:C,2,FALSE))</f>
        <v>H71vryGR3QK</v>
      </c>
      <c r="AU1456" s="72" t="s">
        <v>755</v>
      </c>
      <c r="AV1456" s="73" t="s">
        <v>755</v>
      </c>
      <c r="AW1456" s="66" t="s">
        <v>755</v>
      </c>
      <c r="AX1456" s="66" t="s">
        <v>755</v>
      </c>
      <c r="BA1456" s="105" t="str">
        <f t="shared" si="207"/>
        <v>Top Level Numerator</v>
      </c>
      <c r="BB1456" s="20" t="str">
        <f t="shared" si="208"/>
        <v>PE5QVF0w4xj</v>
      </c>
      <c r="BE1456" s="75" t="s">
        <v>755</v>
      </c>
      <c r="BF1456" s="73" t="s">
        <v>755</v>
      </c>
      <c r="BG1456" s="55" t="s">
        <v>20424</v>
      </c>
      <c r="BH1456" s="76" t="s">
        <v>20422</v>
      </c>
      <c r="BI1456" s="20" t="s">
        <v>755</v>
      </c>
      <c r="BJ1456" s="20" t="s">
        <v>755</v>
      </c>
      <c r="BK1456" s="55" t="s">
        <v>755</v>
      </c>
      <c r="BL1456" s="71" t="s">
        <v>755</v>
      </c>
      <c r="BM1456" s="77" t="s">
        <v>755</v>
      </c>
      <c r="BN1456" s="78" t="s">
        <v>755</v>
      </c>
      <c r="BO1456" s="77" t="s">
        <v>755</v>
      </c>
      <c r="BP1456" s="78" t="s">
        <v>755</v>
      </c>
    </row>
    <row r="1457" spans="1:68" x14ac:dyDescent="0.2">
      <c r="A1457" s="22" t="s">
        <v>95</v>
      </c>
      <c r="B1457" s="21" t="s">
        <v>20405</v>
      </c>
      <c r="C1457" s="20" t="s">
        <v>252</v>
      </c>
      <c r="D1457" s="20" t="s">
        <v>1</v>
      </c>
      <c r="E1457" s="20" t="s">
        <v>77</v>
      </c>
      <c r="F1457" s="20" t="s">
        <v>466</v>
      </c>
      <c r="G1457" s="20" t="s">
        <v>20086</v>
      </c>
      <c r="H1457" s="20" t="s">
        <v>466</v>
      </c>
      <c r="I1457" s="19">
        <f t="shared" si="209"/>
        <v>35</v>
      </c>
      <c r="J1457" s="20" t="s">
        <v>205</v>
      </c>
      <c r="K1457" s="20" t="s">
        <v>279</v>
      </c>
      <c r="L1457" s="95" t="str">
        <f>IF(M1457&lt;&gt;"",IF(NOT(ISNA(INDEX(cc!B:B,MATCH(M1457,cc!A:A,0)))),INDEX(cc!B:B,MATCH(M1457,cc!A:A,0)),"0"),"")</f>
        <v>Program Status v2</v>
      </c>
      <c r="M1457" s="97" t="s">
        <v>20407</v>
      </c>
      <c r="N1457" s="28" t="str">
        <f t="shared" si="210"/>
        <v/>
      </c>
      <c r="O1457" s="19" t="str">
        <f t="shared" si="203"/>
        <v>OVC_SERV (N, DSD, ProgramStatus) v2: Beneficiaries Served</v>
      </c>
      <c r="P1457" s="19" t="str">
        <f t="shared" si="204"/>
        <v>OVC_SERV (N, DSD, ProgramStatus) v2: Beneficiaries Served</v>
      </c>
      <c r="Q1457" s="19" t="str">
        <f t="shared" si="211"/>
        <v>OVC_SERV (N, DSD, ProgramStatus) v2</v>
      </c>
      <c r="R1457" s="19" t="str">
        <f t="shared" si="205"/>
        <v>OVC_SERV_N_DSD_ProgramStatus_v2</v>
      </c>
      <c r="S1457" s="19" t="str">
        <f t="shared" si="206"/>
        <v>OVC_SERV_N_DSD_ProgramStatus_v2</v>
      </c>
      <c r="T1457" s="19" t="b">
        <f>NOT(ISNA(VLOOKUP(B1457,dbcodes!A:B,2,FALSE)))</f>
        <v>1</v>
      </c>
      <c r="U1457" s="19" t="str">
        <f>IF(ISNA(VLOOKUP(B1457,dbcodes!A:B,2,FALSE)),des!R893,VLOOKUP(B1457,dbcodes!A:B,2,FALSE))</f>
        <v>OVC_SERV_N_DSD_ProgramStatus_v2</v>
      </c>
      <c r="W1457" s="107" t="str">
        <f>IF(ISNA(VLOOKUP(C1457,descriptions!A:B,2,FALSE)),des!V893,IF(G1457=" TARGET","Target ","")&amp;VLOOKUP(C1457,descriptions!A:B,2,FALSE))</f>
        <v>Number of beneficiaries served by PEPFAR OVC programs for children and families affected by HIV/AIDS</v>
      </c>
      <c r="X1457" s="20" t="s">
        <v>4</v>
      </c>
      <c r="Y1457" s="20" t="s">
        <v>831</v>
      </c>
      <c r="Z1457" s="20" t="s">
        <v>836</v>
      </c>
      <c r="AA1457" s="20" t="s">
        <v>102</v>
      </c>
      <c r="AB1457" s="20" t="s">
        <v>755</v>
      </c>
      <c r="AC1457" s="19" t="str">
        <f>IF(AB1457&lt;&gt;"",IF(NOT(ISNA(INDEX(os!A:A,MATCH(AB1457,os!B:B,0)))),INDEX(os!A:A,MATCH(AB1457,os!B:B,0)),"0"),"")</f>
        <v/>
      </c>
      <c r="AD1457" s="20" t="s">
        <v>830</v>
      </c>
      <c r="AH1457" s="93" t="str">
        <f>IF(NOT(ISNA(VLOOKUP(B:B,ResultsTargets!A:A,1,0))),"TRUE","")</f>
        <v/>
      </c>
      <c r="AI1457" s="19" t="str">
        <f>IF(ISNA(VLOOKUP(C1457,dim_techarea!A:B,2,FALSE)),"",VLOOKUP(C1457,dim_techarea!A:B,2,FALSE))</f>
        <v>OVC_SERV</v>
      </c>
      <c r="AJ1457" s="19" t="str">
        <f>IF(ISNA(VLOOKUP(AI1457,dim_techarea!B:C,2,FALSE)),"",VLOOKUP(AI1457,dim_techarea!B:C,2,FALSE))</f>
        <v>RxyNwEV3oQf</v>
      </c>
      <c r="AK1457" s="19" t="str">
        <f>IF(ISNA(VLOOKUP(TRIM(G1457),dim_targetsresults!A:B,2,FALSE)),"",VLOOKUP(TRIM(G1457),dim_targetsresults!A:C,2,FALSE))</f>
        <v>MER Results</v>
      </c>
      <c r="AL1457" s="19" t="str">
        <f>IF(ISNA(VLOOKUP(AK1457,dim_targetsresults!B:C,2,FALSE)),"",VLOOKUP(AK1457,dim_targetsresults!B:C,2,FALSE))</f>
        <v>Jh0jDM5yQ2E</v>
      </c>
      <c r="AM1457" s="19" t="str">
        <f>IF(ISNA(VLOOKUP(TRIM(D1457),dim_numeratordenominator!A:B,2,FALSE)),"",VLOOKUP(TRIM(D1457),dim_numeratordenominator!A:C,2,FALSE))</f>
        <v>Numerator</v>
      </c>
      <c r="AN1457" s="19" t="str">
        <f>IF(ISNA(VLOOKUP(AM1457,dim_numeratordenominator!B:C,2,FALSE)),"",VLOOKUP(AM1457,dim_numeratordenominator!B:C,2,FALSE))</f>
        <v>Som9NRMQqV7</v>
      </c>
      <c r="AO1457" s="19" t="str">
        <f>IF(ISNA(VLOOKUP(TRIM(E1457),dim_supporttype!A:B,2,FALSE)),"",VLOOKUP(TRIM(E1457),dim_supporttype!A:C,2,FALSE))</f>
        <v>DSD</v>
      </c>
      <c r="AP1457" s="19" t="str">
        <f>IF(ISNA(VLOOKUP(AO1457,dim_supporttype!B:C,2,FALSE)),"",VLOOKUP(AO1457,dim_supporttype!B:C,2,FALSE))</f>
        <v>iM13vdNLWKb</v>
      </c>
      <c r="AQ1457" s="19" t="str">
        <f>IF(ISNA(VLOOKUP(TRIM(F1457),dim_disaggs!A:B,2,FALSE)),"No Disagg",VLOOKUP(TRIM(F1457),dim_disaggs!A:B,2,FALSE))</f>
        <v>ProgramStatus</v>
      </c>
      <c r="AR1457" s="19" t="str">
        <f>IF(ISNA(VLOOKUP(AQ1457,dim_disaggs!B:C,2,FALSE)),"",VLOOKUP(AQ1457,dim_disaggs!B:C,2,FALSE))</f>
        <v>H71vryGR3QK</v>
      </c>
      <c r="AU1457" s="72" t="s">
        <v>755</v>
      </c>
      <c r="AV1457" s="73" t="s">
        <v>755</v>
      </c>
      <c r="AW1457" s="66" t="s">
        <v>755</v>
      </c>
      <c r="AX1457" s="66" t="s">
        <v>755</v>
      </c>
      <c r="BA1457" s="105" t="str">
        <f t="shared" si="207"/>
        <v>Top Level Numerator</v>
      </c>
      <c r="BB1457" s="20" t="str">
        <f t="shared" si="208"/>
        <v>PE5QVF0w4xj</v>
      </c>
      <c r="BE1457" s="75" t="s">
        <v>755</v>
      </c>
      <c r="BF1457" s="73" t="s">
        <v>755</v>
      </c>
      <c r="BG1457" s="55" t="s">
        <v>755</v>
      </c>
      <c r="BH1457" s="76" t="s">
        <v>755</v>
      </c>
      <c r="BI1457" s="20" t="s">
        <v>20420</v>
      </c>
      <c r="BJ1457" s="20" t="s">
        <v>20426</v>
      </c>
      <c r="BM1457" s="77" t="s">
        <v>755</v>
      </c>
      <c r="BN1457" s="78" t="s">
        <v>755</v>
      </c>
      <c r="BO1457" s="77" t="s">
        <v>755</v>
      </c>
      <c r="BP1457" s="78" t="s">
        <v>755</v>
      </c>
    </row>
    <row r="1458" spans="1:68" s="3" customFormat="1" x14ac:dyDescent="0.2">
      <c r="A1458" s="22" t="s">
        <v>95</v>
      </c>
      <c r="B1458" s="20" t="s">
        <v>20406</v>
      </c>
      <c r="C1458" s="20" t="s">
        <v>252</v>
      </c>
      <c r="D1458" s="20" t="s">
        <v>1</v>
      </c>
      <c r="E1458" s="20" t="s">
        <v>78</v>
      </c>
      <c r="F1458" s="20" t="s">
        <v>466</v>
      </c>
      <c r="G1458" s="20" t="s">
        <v>20086</v>
      </c>
      <c r="H1458" s="20" t="s">
        <v>466</v>
      </c>
      <c r="I1458" s="19">
        <f t="shared" si="209"/>
        <v>34</v>
      </c>
      <c r="J1458" s="20" t="s">
        <v>205</v>
      </c>
      <c r="K1458" s="20" t="s">
        <v>279</v>
      </c>
      <c r="L1458" s="95" t="str">
        <f>IF(M1458&lt;&gt;"",IF(NOT(ISNA(INDEX(cc!B:B,MATCH(M1458,cc!A:A,0)))),INDEX(cc!B:B,MATCH(M1458,cc!A:A,0)),"0"),"")</f>
        <v>Program Status v2</v>
      </c>
      <c r="M1458" s="97" t="s">
        <v>20407</v>
      </c>
      <c r="N1458" s="28" t="str">
        <f t="shared" si="210"/>
        <v/>
      </c>
      <c r="O1458" s="19" t="str">
        <f t="shared" si="203"/>
        <v>OVC_SERV (N, TA, ProgramStatus) v2: Beneficiaries Served</v>
      </c>
      <c r="P1458" s="19" t="str">
        <f t="shared" si="204"/>
        <v>OVC_SERV (N, TA, ProgramStatus) v2: Beneficiaries Served</v>
      </c>
      <c r="Q1458" s="19" t="str">
        <f t="shared" si="211"/>
        <v>OVC_SERV (N, TA, ProgramStatus) v2</v>
      </c>
      <c r="R1458" s="19" t="str">
        <f t="shared" si="205"/>
        <v>OVC_SERV_N_TA_ProgramStatus_v2</v>
      </c>
      <c r="S1458" s="19" t="str">
        <f t="shared" si="206"/>
        <v>OVC_SERV_N_TA_ProgramStatus_v2</v>
      </c>
      <c r="T1458" s="19" t="b">
        <f>NOT(ISNA(VLOOKUP(B1458,dbcodes!A:B,2,FALSE)))</f>
        <v>1</v>
      </c>
      <c r="U1458" s="19" t="str">
        <f>IF(ISNA(VLOOKUP(B1458,dbcodes!A:B,2,FALSE)),des!R894,VLOOKUP(B1458,dbcodes!A:B,2,FALSE))</f>
        <v>OVC_SERV_N_TA_ProgramStatus_v2</v>
      </c>
      <c r="V1458" s="20"/>
      <c r="W1458" s="107" t="str">
        <f>IF(ISNA(VLOOKUP(C1458,descriptions!A:B,2,FALSE)),des!V894,IF(G1458=" TARGET","Target ","")&amp;VLOOKUP(C1458,descriptions!A:B,2,FALSE))</f>
        <v>Number of beneficiaries served by PEPFAR OVC programs for children and families affected by HIV/AIDS</v>
      </c>
      <c r="X1458" s="20" t="s">
        <v>4</v>
      </c>
      <c r="Y1458" s="20" t="s">
        <v>831</v>
      </c>
      <c r="Z1458" s="20" t="s">
        <v>836</v>
      </c>
      <c r="AA1458" s="20" t="s">
        <v>102</v>
      </c>
      <c r="AB1458" s="20" t="s">
        <v>755</v>
      </c>
      <c r="AC1458" s="19" t="str">
        <f>IF(AB1458&lt;&gt;"",IF(NOT(ISNA(INDEX(os!A:A,MATCH(AB1458,os!B:B,0)))),INDEX(os!A:A,MATCH(AB1458,os!B:B,0)),"0"),"")</f>
        <v/>
      </c>
      <c r="AD1458" s="20" t="s">
        <v>830</v>
      </c>
      <c r="AE1458" s="20"/>
      <c r="AF1458" s="20"/>
      <c r="AG1458" s="20"/>
      <c r="AH1458" s="93" t="str">
        <f>IF(NOT(ISNA(VLOOKUP(B:B,ResultsTargets!A:A,1,0))),"TRUE","")</f>
        <v/>
      </c>
      <c r="AI1458" s="19" t="str">
        <f>IF(ISNA(VLOOKUP(C1458,dim_techarea!A:B,2,FALSE)),"",VLOOKUP(C1458,dim_techarea!A:B,2,FALSE))</f>
        <v>OVC_SERV</v>
      </c>
      <c r="AJ1458" s="19" t="str">
        <f>IF(ISNA(VLOOKUP(AI1458,dim_techarea!B:C,2,FALSE)),"",VLOOKUP(AI1458,dim_techarea!B:C,2,FALSE))</f>
        <v>RxyNwEV3oQf</v>
      </c>
      <c r="AK1458" s="19" t="str">
        <f>IF(ISNA(VLOOKUP(TRIM(G1458),dim_targetsresults!A:B,2,FALSE)),"",VLOOKUP(TRIM(G1458),dim_targetsresults!A:C,2,FALSE))</f>
        <v>MER Results</v>
      </c>
      <c r="AL1458" s="19" t="str">
        <f>IF(ISNA(VLOOKUP(AK1458,dim_targetsresults!B:C,2,FALSE)),"",VLOOKUP(AK1458,dim_targetsresults!B:C,2,FALSE))</f>
        <v>Jh0jDM5yQ2E</v>
      </c>
      <c r="AM1458" s="19" t="str">
        <f>IF(ISNA(VLOOKUP(TRIM(D1458),dim_numeratordenominator!A:B,2,FALSE)),"",VLOOKUP(TRIM(D1458),dim_numeratordenominator!A:C,2,FALSE))</f>
        <v>Numerator</v>
      </c>
      <c r="AN1458" s="19" t="str">
        <f>IF(ISNA(VLOOKUP(AM1458,dim_numeratordenominator!B:C,2,FALSE)),"",VLOOKUP(AM1458,dim_numeratordenominator!B:C,2,FALSE))</f>
        <v>Som9NRMQqV7</v>
      </c>
      <c r="AO1458" s="19" t="str">
        <f>IF(ISNA(VLOOKUP(TRIM(E1458),dim_supporttype!A:B,2,FALSE)),"",VLOOKUP(TRIM(E1458),dim_supporttype!A:C,2,FALSE))</f>
        <v>TA</v>
      </c>
      <c r="AP1458" s="19" t="str">
        <f>IF(ISNA(VLOOKUP(AO1458,dim_supporttype!B:C,2,FALSE)),"",VLOOKUP(AO1458,dim_supporttype!B:C,2,FALSE))</f>
        <v>cRAGKdWIDn4</v>
      </c>
      <c r="AQ1458" s="19" t="str">
        <f>IF(ISNA(VLOOKUP(TRIM(F1458),dim_disaggs!A:B,2,FALSE)),"No Disagg",VLOOKUP(TRIM(F1458),dim_disaggs!A:B,2,FALSE))</f>
        <v>ProgramStatus</v>
      </c>
      <c r="AR1458" s="19" t="str">
        <f>IF(ISNA(VLOOKUP(AQ1458,dim_disaggs!B:C,2,FALSE)),"",VLOOKUP(AQ1458,dim_disaggs!B:C,2,FALSE))</f>
        <v>H71vryGR3QK</v>
      </c>
      <c r="AS1458" s="72"/>
      <c r="AT1458" s="66"/>
      <c r="AU1458" s="72" t="s">
        <v>755</v>
      </c>
      <c r="AV1458" s="73" t="s">
        <v>755</v>
      </c>
      <c r="AW1458" s="66" t="s">
        <v>755</v>
      </c>
      <c r="AX1458" s="66" t="s">
        <v>755</v>
      </c>
      <c r="AY1458" s="20"/>
      <c r="AZ1458" s="20"/>
      <c r="BA1458" s="105" t="str">
        <f t="shared" si="207"/>
        <v>Top Level Numerator</v>
      </c>
      <c r="BB1458" s="20" t="str">
        <f t="shared" si="208"/>
        <v>PE5QVF0w4xj</v>
      </c>
      <c r="BC1458" s="20"/>
      <c r="BD1458" s="20"/>
      <c r="BE1458" s="75" t="s">
        <v>755</v>
      </c>
      <c r="BF1458" s="73" t="s">
        <v>755</v>
      </c>
      <c r="BG1458" s="55" t="s">
        <v>755</v>
      </c>
      <c r="BH1458" s="76" t="s">
        <v>755</v>
      </c>
      <c r="BI1458" s="20" t="s">
        <v>20420</v>
      </c>
      <c r="BJ1458" s="20" t="s">
        <v>20426</v>
      </c>
      <c r="BK1458" s="55"/>
      <c r="BL1458" s="71"/>
      <c r="BM1458" s="77" t="s">
        <v>755</v>
      </c>
      <c r="BN1458" s="78" t="s">
        <v>755</v>
      </c>
      <c r="BO1458" s="77" t="s">
        <v>755</v>
      </c>
      <c r="BP1458" s="78" t="s">
        <v>755</v>
      </c>
    </row>
    <row r="1459" spans="1:68" s="3" customFormat="1" x14ac:dyDescent="0.2">
      <c r="A1459" s="20" t="s">
        <v>95</v>
      </c>
      <c r="B1459" s="20" t="s">
        <v>1536</v>
      </c>
      <c r="C1459" s="20" t="s">
        <v>252</v>
      </c>
      <c r="D1459" s="20" t="s">
        <v>1</v>
      </c>
      <c r="E1459" s="20" t="s">
        <v>77</v>
      </c>
      <c r="F1459" s="20"/>
      <c r="G1459" s="20" t="s">
        <v>20086</v>
      </c>
      <c r="H1459" s="20"/>
      <c r="I1459" s="19">
        <f t="shared" si="209"/>
        <v>17</v>
      </c>
      <c r="J1459" s="20" t="s">
        <v>755</v>
      </c>
      <c r="K1459" s="20" t="s">
        <v>279</v>
      </c>
      <c r="L1459" s="95" t="str">
        <f>IF(M1459&lt;&gt;"",IF(NOT(ISNA(INDEX(cc!B:B,MATCH(M1459,cc!A:A,0)))),INDEX(cc!B:B,MATCH(M1459,cc!A:A,0)),"0"),"")</f>
        <v>default</v>
      </c>
      <c r="M1459" s="97" t="s">
        <v>13</v>
      </c>
      <c r="N1459" s="28" t="str">
        <f t="shared" si="210"/>
        <v/>
      </c>
      <c r="O1459" s="19" t="str">
        <f t="shared" si="203"/>
        <v>OVC_SERV (N, DSD): Beneficiaries Served</v>
      </c>
      <c r="P1459" s="19" t="str">
        <f t="shared" si="204"/>
        <v>OVC_SERV (N, DSD): Beneficiaries Served</v>
      </c>
      <c r="Q1459" s="19" t="str">
        <f t="shared" si="211"/>
        <v>OVC_SERV (N, DSD)</v>
      </c>
      <c r="R1459" s="19" t="str">
        <f t="shared" si="205"/>
        <v>OVC_SERV_N_DSD</v>
      </c>
      <c r="S1459" s="19" t="str">
        <f t="shared" si="206"/>
        <v>OVC_SERV_N_DSD_</v>
      </c>
      <c r="T1459" s="19" t="b">
        <f>NOT(ISNA(VLOOKUP(B1459,dbcodes!A:B,2,FALSE)))</f>
        <v>1</v>
      </c>
      <c r="U1459" s="19" t="str">
        <f>IF(ISNA(VLOOKUP(B1459,dbcodes!A:B,2,FALSE)),des!R911,VLOOKUP(B1459,dbcodes!A:B,2,FALSE))</f>
        <v>OVC_SERV_N_DSD</v>
      </c>
      <c r="V1459" s="20"/>
      <c r="W1459" s="107" t="str">
        <f>IF(ISNA(VLOOKUP(C1459,descriptions!A:B,2,FALSE)),des!V911,IF(G1459=" TARGET","Target ","")&amp;VLOOKUP(C1459,descriptions!A:B,2,FALSE))</f>
        <v>Number of beneficiaries served by PEPFAR OVC programs for children and families affected by HIV/AIDS</v>
      </c>
      <c r="X1459" s="20" t="s">
        <v>4</v>
      </c>
      <c r="Y1459" s="20" t="s">
        <v>831</v>
      </c>
      <c r="Z1459" s="20" t="s">
        <v>836</v>
      </c>
      <c r="AA1459" s="20" t="s">
        <v>102</v>
      </c>
      <c r="AB1459" s="20" t="s">
        <v>755</v>
      </c>
      <c r="AC1459" s="19" t="str">
        <f>IF(AB1459&lt;&gt;"",IF(NOT(ISNA(INDEX(os!A:A,MATCH(AB1459,os!B:B,0)))),INDEX(os!A:A,MATCH(AB1459,os!B:B,0)),"0"),"")</f>
        <v/>
      </c>
      <c r="AD1459" s="20" t="s">
        <v>830</v>
      </c>
      <c r="AE1459" s="20"/>
      <c r="AF1459" s="20"/>
      <c r="AG1459" s="20"/>
      <c r="AH1459" s="93" t="str">
        <f>IF(NOT(ISNA(VLOOKUP(B:B,ResultsTargets!A:A,1,0))),"TRUE","")</f>
        <v/>
      </c>
      <c r="AI1459" s="19" t="str">
        <f>IF(ISNA(VLOOKUP(C1459,dim_techarea!A:B,2,FALSE)),"",VLOOKUP(C1459,dim_techarea!A:B,2,FALSE))</f>
        <v>OVC_SERV</v>
      </c>
      <c r="AJ1459" s="19" t="str">
        <f>IF(ISNA(VLOOKUP(AI1459,dim_techarea!B:C,2,FALSE)),"",VLOOKUP(AI1459,dim_techarea!B:C,2,FALSE))</f>
        <v>RxyNwEV3oQf</v>
      </c>
      <c r="AK1459" s="19" t="str">
        <f>IF(ISNA(VLOOKUP(TRIM(G1459),dim_targetsresults!A:B,2,FALSE)),"",VLOOKUP(TRIM(G1459),dim_targetsresults!A:C,2,FALSE))</f>
        <v>MER Results</v>
      </c>
      <c r="AL1459" s="19" t="str">
        <f>IF(ISNA(VLOOKUP(AK1459,dim_targetsresults!B:C,2,FALSE)),"",VLOOKUP(AK1459,dim_targetsresults!B:C,2,FALSE))</f>
        <v>Jh0jDM5yQ2E</v>
      </c>
      <c r="AM1459" s="19" t="str">
        <f>IF(ISNA(VLOOKUP(TRIM(D1459),dim_numeratordenominator!A:B,2,FALSE)),"",VLOOKUP(TRIM(D1459),dim_numeratordenominator!A:C,2,FALSE))</f>
        <v>Numerator</v>
      </c>
      <c r="AN1459" s="19" t="str">
        <f>IF(ISNA(VLOOKUP(AM1459,dim_numeratordenominator!B:C,2,FALSE)),"",VLOOKUP(AM1459,dim_numeratordenominator!B:C,2,FALSE))</f>
        <v>Som9NRMQqV7</v>
      </c>
      <c r="AO1459" s="19" t="str">
        <f>IF(ISNA(VLOOKUP(TRIM(E1459),dim_supporttype!A:B,2,FALSE)),"",VLOOKUP(TRIM(E1459),dim_supporttype!A:C,2,FALSE))</f>
        <v>DSD</v>
      </c>
      <c r="AP1459" s="19" t="str">
        <f>IF(ISNA(VLOOKUP(AO1459,dim_supporttype!B:C,2,FALSE)),"",VLOOKUP(AO1459,dim_supporttype!B:C,2,FALSE))</f>
        <v>iM13vdNLWKb</v>
      </c>
      <c r="AQ1459" s="19" t="str">
        <f>IF(ISNA(VLOOKUP(TRIM(F1459),dim_disaggs!A:B,2,FALSE)),"No Disagg",VLOOKUP(TRIM(F1459),dim_disaggs!A:B,2,FALSE))</f>
        <v>No Disagg</v>
      </c>
      <c r="AR1459" s="19" t="str">
        <f>IF(ISNA(VLOOKUP(AQ1459,dim_disaggs!B:C,2,FALSE)),"",VLOOKUP(AQ1459,dim_disaggs!B:C,2,FALSE))</f>
        <v>werJlVT6sf3</v>
      </c>
      <c r="AS1459" s="72"/>
      <c r="AT1459" s="66"/>
      <c r="AU1459" s="72" t="s">
        <v>755</v>
      </c>
      <c r="AV1459" s="73" t="s">
        <v>755</v>
      </c>
      <c r="AW1459" s="66" t="s">
        <v>755</v>
      </c>
      <c r="AX1459" s="66" t="s">
        <v>755</v>
      </c>
      <c r="AY1459" s="20"/>
      <c r="AZ1459" s="20"/>
      <c r="BA1459" s="105" t="str">
        <f t="shared" si="207"/>
        <v>Top Level Numerator</v>
      </c>
      <c r="BB1459" s="20" t="str">
        <f t="shared" si="208"/>
        <v>PE5QVF0w4xj</v>
      </c>
      <c r="BC1459" s="20" t="s">
        <v>25706</v>
      </c>
      <c r="BD1459" s="20" t="s">
        <v>25707</v>
      </c>
      <c r="BE1459" s="75" t="s">
        <v>21240</v>
      </c>
      <c r="BF1459" s="73" t="s">
        <v>21241</v>
      </c>
      <c r="BG1459" s="55" t="s">
        <v>755</v>
      </c>
      <c r="BH1459" s="76" t="s">
        <v>755</v>
      </c>
      <c r="BI1459" s="20" t="s">
        <v>755</v>
      </c>
      <c r="BJ1459" s="20" t="s">
        <v>755</v>
      </c>
      <c r="BK1459" s="55" t="s">
        <v>755</v>
      </c>
      <c r="BL1459" s="71" t="s">
        <v>755</v>
      </c>
      <c r="BM1459" s="77" t="s">
        <v>755</v>
      </c>
      <c r="BN1459" s="78" t="s">
        <v>755</v>
      </c>
      <c r="BO1459" s="77" t="s">
        <v>755</v>
      </c>
      <c r="BP1459" s="78" t="s">
        <v>755</v>
      </c>
    </row>
    <row r="1460" spans="1:68" s="3" customFormat="1" x14ac:dyDescent="0.2">
      <c r="A1460" s="20" t="s">
        <v>95</v>
      </c>
      <c r="B1460" s="20" t="s">
        <v>1549</v>
      </c>
      <c r="C1460" s="20" t="s">
        <v>252</v>
      </c>
      <c r="D1460" s="20" t="s">
        <v>1</v>
      </c>
      <c r="E1460" s="20" t="s">
        <v>78</v>
      </c>
      <c r="F1460" s="20"/>
      <c r="G1460" s="20" t="s">
        <v>20086</v>
      </c>
      <c r="H1460" s="20"/>
      <c r="I1460" s="19">
        <f t="shared" si="209"/>
        <v>16</v>
      </c>
      <c r="J1460" s="20" t="s">
        <v>755</v>
      </c>
      <c r="K1460" s="20" t="s">
        <v>279</v>
      </c>
      <c r="L1460" s="95" t="str">
        <f>IF(M1460&lt;&gt;"",IF(NOT(ISNA(INDEX(cc!B:B,MATCH(M1460,cc!A:A,0)))),INDEX(cc!B:B,MATCH(M1460,cc!A:A,0)),"0"),"")</f>
        <v>default</v>
      </c>
      <c r="M1460" s="97" t="s">
        <v>13</v>
      </c>
      <c r="N1460" s="28" t="str">
        <f t="shared" si="210"/>
        <v/>
      </c>
      <c r="O1460" s="19" t="str">
        <f t="shared" si="203"/>
        <v>OVC_SERV (N, TA): Beneficiaries Served</v>
      </c>
      <c r="P1460" s="19" t="str">
        <f t="shared" si="204"/>
        <v>OVC_SERV (N, TA): Beneficiaries Served</v>
      </c>
      <c r="Q1460" s="19" t="str">
        <f t="shared" si="211"/>
        <v>OVC_SERV (N, TA)</v>
      </c>
      <c r="R1460" s="19" t="str">
        <f t="shared" si="205"/>
        <v>OVC_SERV_N_TA</v>
      </c>
      <c r="S1460" s="19" t="str">
        <f t="shared" si="206"/>
        <v>OVC_SERV_N_TA_</v>
      </c>
      <c r="T1460" s="19" t="b">
        <f>NOT(ISNA(VLOOKUP(B1460,dbcodes!A:B,2,FALSE)))</f>
        <v>1</v>
      </c>
      <c r="U1460" s="19" t="str">
        <f>IF(ISNA(VLOOKUP(B1460,dbcodes!A:B,2,FALSE)),des!R912,VLOOKUP(B1460,dbcodes!A:B,2,FALSE))</f>
        <v>OVC_SERV_N_TA</v>
      </c>
      <c r="V1460" s="20"/>
      <c r="W1460" s="107" t="str">
        <f>IF(ISNA(VLOOKUP(C1460,descriptions!A:B,2,FALSE)),des!V912,IF(G1460=" TARGET","Target ","")&amp;VLOOKUP(C1460,descriptions!A:B,2,FALSE))</f>
        <v>Number of beneficiaries served by PEPFAR OVC programs for children and families affected by HIV/AIDS</v>
      </c>
      <c r="X1460" s="20" t="s">
        <v>4</v>
      </c>
      <c r="Y1460" s="20" t="s">
        <v>831</v>
      </c>
      <c r="Z1460" s="20" t="s">
        <v>836</v>
      </c>
      <c r="AA1460" s="20" t="s">
        <v>102</v>
      </c>
      <c r="AB1460" s="20" t="s">
        <v>755</v>
      </c>
      <c r="AC1460" s="19" t="str">
        <f>IF(AB1460&lt;&gt;"",IF(NOT(ISNA(INDEX(os!A:A,MATCH(AB1460,os!B:B,0)))),INDEX(os!A:A,MATCH(AB1460,os!B:B,0)),"0"),"")</f>
        <v/>
      </c>
      <c r="AD1460" s="20" t="s">
        <v>830</v>
      </c>
      <c r="AE1460" s="20"/>
      <c r="AF1460" s="20"/>
      <c r="AG1460" s="20"/>
      <c r="AH1460" s="93" t="str">
        <f>IF(NOT(ISNA(VLOOKUP(B:B,ResultsTargets!A:A,1,0))),"TRUE","")</f>
        <v/>
      </c>
      <c r="AI1460" s="19" t="str">
        <f>IF(ISNA(VLOOKUP(C1460,dim_techarea!A:B,2,FALSE)),"",VLOOKUP(C1460,dim_techarea!A:B,2,FALSE))</f>
        <v>OVC_SERV</v>
      </c>
      <c r="AJ1460" s="19" t="str">
        <f>IF(ISNA(VLOOKUP(AI1460,dim_techarea!B:C,2,FALSE)),"",VLOOKUP(AI1460,dim_techarea!B:C,2,FALSE))</f>
        <v>RxyNwEV3oQf</v>
      </c>
      <c r="AK1460" s="19" t="str">
        <f>IF(ISNA(VLOOKUP(TRIM(G1460),dim_targetsresults!A:B,2,FALSE)),"",VLOOKUP(TRIM(G1460),dim_targetsresults!A:C,2,FALSE))</f>
        <v>MER Results</v>
      </c>
      <c r="AL1460" s="19" t="str">
        <f>IF(ISNA(VLOOKUP(AK1460,dim_targetsresults!B:C,2,FALSE)),"",VLOOKUP(AK1460,dim_targetsresults!B:C,2,FALSE))</f>
        <v>Jh0jDM5yQ2E</v>
      </c>
      <c r="AM1460" s="19" t="str">
        <f>IF(ISNA(VLOOKUP(TRIM(D1460),dim_numeratordenominator!A:B,2,FALSE)),"",VLOOKUP(TRIM(D1460),dim_numeratordenominator!A:C,2,FALSE))</f>
        <v>Numerator</v>
      </c>
      <c r="AN1460" s="19" t="str">
        <f>IF(ISNA(VLOOKUP(AM1460,dim_numeratordenominator!B:C,2,FALSE)),"",VLOOKUP(AM1460,dim_numeratordenominator!B:C,2,FALSE))</f>
        <v>Som9NRMQqV7</v>
      </c>
      <c r="AO1460" s="19" t="str">
        <f>IF(ISNA(VLOOKUP(TRIM(E1460),dim_supporttype!A:B,2,FALSE)),"",VLOOKUP(TRIM(E1460),dim_supporttype!A:C,2,FALSE))</f>
        <v>TA</v>
      </c>
      <c r="AP1460" s="19" t="str">
        <f>IF(ISNA(VLOOKUP(AO1460,dim_supporttype!B:C,2,FALSE)),"",VLOOKUP(AO1460,dim_supporttype!B:C,2,FALSE))</f>
        <v>cRAGKdWIDn4</v>
      </c>
      <c r="AQ1460" s="19" t="str">
        <f>IF(ISNA(VLOOKUP(TRIM(F1460),dim_disaggs!A:B,2,FALSE)),"No Disagg",VLOOKUP(TRIM(F1460),dim_disaggs!A:B,2,FALSE))</f>
        <v>No Disagg</v>
      </c>
      <c r="AR1460" s="19" t="str">
        <f>IF(ISNA(VLOOKUP(AQ1460,dim_disaggs!B:C,2,FALSE)),"",VLOOKUP(AQ1460,dim_disaggs!B:C,2,FALSE))</f>
        <v>werJlVT6sf3</v>
      </c>
      <c r="AS1460" s="72"/>
      <c r="AT1460" s="66"/>
      <c r="AU1460" s="72" t="s">
        <v>755</v>
      </c>
      <c r="AV1460" s="73" t="s">
        <v>755</v>
      </c>
      <c r="AW1460" s="66" t="s">
        <v>755</v>
      </c>
      <c r="AX1460" s="66" t="s">
        <v>755</v>
      </c>
      <c r="AY1460" s="20"/>
      <c r="AZ1460" s="20"/>
      <c r="BA1460" s="105" t="str">
        <f t="shared" si="207"/>
        <v>Top Level Numerator</v>
      </c>
      <c r="BB1460" s="20" t="str">
        <f t="shared" si="208"/>
        <v>PE5QVF0w4xj</v>
      </c>
      <c r="BC1460" s="20" t="s">
        <v>25706</v>
      </c>
      <c r="BD1460" s="20" t="s">
        <v>25707</v>
      </c>
      <c r="BE1460" s="75" t="s">
        <v>21240</v>
      </c>
      <c r="BF1460" s="73" t="s">
        <v>21241</v>
      </c>
      <c r="BG1460" s="55" t="s">
        <v>755</v>
      </c>
      <c r="BH1460" s="76" t="s">
        <v>755</v>
      </c>
      <c r="BI1460" s="20" t="s">
        <v>755</v>
      </c>
      <c r="BJ1460" s="20" t="s">
        <v>755</v>
      </c>
      <c r="BK1460" s="55" t="s">
        <v>755</v>
      </c>
      <c r="BL1460" s="71" t="s">
        <v>755</v>
      </c>
      <c r="BM1460" s="77" t="s">
        <v>755</v>
      </c>
      <c r="BN1460" s="78" t="s">
        <v>755</v>
      </c>
      <c r="BO1460" s="77" t="s">
        <v>755</v>
      </c>
      <c r="BP1460" s="78" t="s">
        <v>755</v>
      </c>
    </row>
    <row r="1461" spans="1:68" x14ac:dyDescent="0.2">
      <c r="A1461" s="20" t="s">
        <v>95</v>
      </c>
      <c r="B1461" s="20" t="s">
        <v>1535</v>
      </c>
      <c r="C1461" s="20" t="s">
        <v>252</v>
      </c>
      <c r="D1461" s="20" t="s">
        <v>1</v>
      </c>
      <c r="E1461" s="20" t="s">
        <v>77</v>
      </c>
      <c r="F1461" s="20" t="s">
        <v>135</v>
      </c>
      <c r="G1461" s="20" t="s">
        <v>2442</v>
      </c>
      <c r="H1461" s="20" t="s">
        <v>135</v>
      </c>
      <c r="I1461" s="19">
        <f t="shared" si="209"/>
        <v>33</v>
      </c>
      <c r="J1461" s="20" t="s">
        <v>755</v>
      </c>
      <c r="K1461" s="20" t="s">
        <v>279</v>
      </c>
      <c r="L1461" s="95" t="str">
        <f>IF(M1461&lt;&gt;"",IF(NOT(ISNA(INDEX(cc!B:B,MATCH(M1461,cc!A:A,0)))),INDEX(cc!B:B,MATCH(M1461,cc!A:A,0)),"0"),"")</f>
        <v>Age (&lt;1-25+, 7) and Sex</v>
      </c>
      <c r="M1461" s="97" t="s">
        <v>4026</v>
      </c>
      <c r="N1461" s="28" t="str">
        <f t="shared" si="210"/>
        <v xml:space="preserve"> TARGET</v>
      </c>
      <c r="O1461" s="19" t="str">
        <f t="shared" si="203"/>
        <v>OVC_SERV (N, DSD, Age/Sex) TARGET: Beneficiaries Served</v>
      </c>
      <c r="P1461" s="19" t="str">
        <f t="shared" si="204"/>
        <v>OVC_SERV (N, DSD, Age/Sex) TARGET: Beneficiaries Served</v>
      </c>
      <c r="Q1461" s="19" t="str">
        <f t="shared" si="211"/>
        <v>OVC_SERV (N, DSD, Age/Sex) TARGET</v>
      </c>
      <c r="R1461" s="19" t="str">
        <f t="shared" si="205"/>
        <v>OVC_SERV_N_DSD_Age_Sex_TARGET</v>
      </c>
      <c r="S1461" s="19" t="str">
        <f t="shared" si="206"/>
        <v>OVC_SERV_N_DSD_Age_Sex_TARGET</v>
      </c>
      <c r="T1461" s="19" t="b">
        <f>NOT(ISNA(VLOOKUP(B1461,dbcodes!A:B,2,FALSE)))</f>
        <v>1</v>
      </c>
      <c r="U1461" s="19" t="str">
        <f>IF(ISNA(VLOOKUP(B1461,dbcodes!A:B,2,FALSE)),des!R915,VLOOKUP(B1461,dbcodes!A:B,2,FALSE))</f>
        <v>OVC_SERV_N_DSD_Age_Sex_TARGET</v>
      </c>
      <c r="W1461" s="107" t="str">
        <f>IF(ISNA(VLOOKUP(C1461,descriptions!A:B,2,FALSE)),des!V915,IF(G1461=" TARGET","Target ","")&amp;VLOOKUP(C1461,descriptions!A:B,2,FALSE))</f>
        <v>Target Number of beneficiaries served by PEPFAR OVC programs for children and families affected by HIV/AIDS</v>
      </c>
      <c r="X1461" s="20" t="s">
        <v>4</v>
      </c>
      <c r="Y1461" s="20" t="s">
        <v>831</v>
      </c>
      <c r="Z1461" s="20" t="s">
        <v>836</v>
      </c>
      <c r="AA1461" s="20" t="s">
        <v>102</v>
      </c>
      <c r="AB1461" s="20" t="s">
        <v>755</v>
      </c>
      <c r="AC1461" s="19" t="str">
        <f>IF(AB1461&lt;&gt;"",IF(NOT(ISNA(INDEX(os!A:A,MATCH(AB1461,os!B:B,0)))),INDEX(os!A:A,MATCH(AB1461,os!B:B,0)),"0"),"")</f>
        <v/>
      </c>
      <c r="AD1461" s="20" t="s">
        <v>830</v>
      </c>
      <c r="AH1461" s="93" t="str">
        <f>IF(NOT(ISNA(VLOOKUP(B:B,ResultsTargets!A:A,1,0))),"TRUE","")</f>
        <v/>
      </c>
      <c r="AI1461" s="19" t="str">
        <f>IF(ISNA(VLOOKUP(C1461,dim_techarea!A:B,2,FALSE)),"",VLOOKUP(C1461,dim_techarea!A:B,2,FALSE))</f>
        <v>OVC_SERV</v>
      </c>
      <c r="AJ1461" s="19" t="str">
        <f>IF(ISNA(VLOOKUP(AI1461,dim_techarea!B:C,2,FALSE)),"",VLOOKUP(AI1461,dim_techarea!B:C,2,FALSE))</f>
        <v>RxyNwEV3oQf</v>
      </c>
      <c r="AK1461" s="19" t="str">
        <f>IF(ISNA(VLOOKUP(TRIM(G1461),dim_targetsresults!A:B,2,FALSE)),"",VLOOKUP(TRIM(G1461),dim_targetsresults!A:C,2,FALSE))</f>
        <v>MER Targets</v>
      </c>
      <c r="AL1461" s="19" t="str">
        <f>IF(ISNA(VLOOKUP(AK1461,dim_targetsresults!B:C,2,FALSE)),"",VLOOKUP(AK1461,dim_targetsresults!B:C,2,FALSE))</f>
        <v>W8imnja2Owd</v>
      </c>
      <c r="AM1461" s="19" t="str">
        <f>IF(ISNA(VLOOKUP(TRIM(D1461),dim_numeratordenominator!A:B,2,FALSE)),"",VLOOKUP(TRIM(D1461),dim_numeratordenominator!A:C,2,FALSE))</f>
        <v>Numerator</v>
      </c>
      <c r="AN1461" s="19" t="str">
        <f>IF(ISNA(VLOOKUP(AM1461,dim_numeratordenominator!B:C,2,FALSE)),"",VLOOKUP(AM1461,dim_numeratordenominator!B:C,2,FALSE))</f>
        <v>Som9NRMQqV7</v>
      </c>
      <c r="AO1461" s="19" t="str">
        <f>IF(ISNA(VLOOKUP(TRIM(E1461),dim_supporttype!A:B,2,FALSE)),"",VLOOKUP(TRIM(E1461),dim_supporttype!A:C,2,FALSE))</f>
        <v>DSD</v>
      </c>
      <c r="AP1461" s="19" t="str">
        <f>IF(ISNA(VLOOKUP(AO1461,dim_supporttype!B:C,2,FALSE)),"",VLOOKUP(AO1461,dim_supporttype!B:C,2,FALSE))</f>
        <v>iM13vdNLWKb</v>
      </c>
      <c r="AQ1461" s="19" t="str">
        <f>IF(ISNA(VLOOKUP(TRIM(F1461),dim_disaggs!A:B,2,FALSE)),"No Disagg",VLOOKUP(TRIM(F1461),dim_disaggs!A:B,2,FALSE))</f>
        <v>Age/Sex</v>
      </c>
      <c r="AR1461" s="19" t="str">
        <f>IF(ISNA(VLOOKUP(AQ1461,dim_disaggs!B:C,2,FALSE)),"",VLOOKUP(AQ1461,dim_disaggs!B:C,2,FALSE))</f>
        <v>Qbz6SrpmJ1y</v>
      </c>
      <c r="AU1461" s="72" t="s">
        <v>755</v>
      </c>
      <c r="AV1461" s="73" t="s">
        <v>755</v>
      </c>
      <c r="AW1461" s="66" t="s">
        <v>755</v>
      </c>
      <c r="AX1461" s="66" t="s">
        <v>755</v>
      </c>
      <c r="BA1461" s="105" t="str">
        <f t="shared" si="207"/>
        <v/>
      </c>
      <c r="BB1461" s="20" t="str">
        <f t="shared" si="208"/>
        <v/>
      </c>
      <c r="BE1461" s="75" t="s">
        <v>755</v>
      </c>
      <c r="BF1461" s="73" t="s">
        <v>755</v>
      </c>
      <c r="BG1461" s="55" t="s">
        <v>755</v>
      </c>
      <c r="BH1461" s="76" t="s">
        <v>755</v>
      </c>
      <c r="BI1461" s="20" t="s">
        <v>755</v>
      </c>
      <c r="BJ1461" s="20" t="s">
        <v>755</v>
      </c>
      <c r="BK1461" s="55" t="s">
        <v>755</v>
      </c>
      <c r="BL1461" s="71" t="s">
        <v>755</v>
      </c>
      <c r="BM1461" s="77" t="s">
        <v>755</v>
      </c>
      <c r="BN1461" s="78" t="s">
        <v>755</v>
      </c>
      <c r="BO1461" s="77" t="s">
        <v>755</v>
      </c>
      <c r="BP1461" s="78" t="s">
        <v>755</v>
      </c>
    </row>
    <row r="1462" spans="1:68" x14ac:dyDescent="0.2">
      <c r="A1462" s="20" t="s">
        <v>95</v>
      </c>
      <c r="B1462" s="20" t="s">
        <v>1529</v>
      </c>
      <c r="C1462" s="20" t="s">
        <v>252</v>
      </c>
      <c r="D1462" s="20" t="s">
        <v>1</v>
      </c>
      <c r="E1462" s="20" t="s">
        <v>77</v>
      </c>
      <c r="F1462" s="20" t="s">
        <v>135</v>
      </c>
      <c r="G1462" s="20" t="s">
        <v>2442</v>
      </c>
      <c r="H1462" s="20" t="s">
        <v>135</v>
      </c>
      <c r="I1462" s="19">
        <f t="shared" si="209"/>
        <v>36</v>
      </c>
      <c r="J1462" s="20" t="s">
        <v>205</v>
      </c>
      <c r="K1462" s="20" t="s">
        <v>279</v>
      </c>
      <c r="L1462" s="95" t="str">
        <f>IF(M1462&lt;&gt;"",IF(NOT(ISNA(INDEX(cc!B:B,MATCH(M1462,cc!A:A,0)))),INDEX(cc!B:B,MATCH(M1462,cc!A:A,0)),"0"),"")</f>
        <v>Age (&lt;18, 18+) and Sex</v>
      </c>
      <c r="M1462" s="97" t="s">
        <v>4041</v>
      </c>
      <c r="N1462" s="28" t="str">
        <f t="shared" si="210"/>
        <v xml:space="preserve"> TARGET</v>
      </c>
      <c r="O1462" s="19" t="str">
        <f t="shared" si="203"/>
        <v>OVC_SERV (N, DSD, Age/Sex) TARGET v2: Beneficiaries Served</v>
      </c>
      <c r="P1462" s="19" t="str">
        <f t="shared" si="204"/>
        <v>OVC_SERV (N, DSD, Age/Sex) TARGET v2: Beneficiaries Served</v>
      </c>
      <c r="Q1462" s="19" t="str">
        <f t="shared" si="211"/>
        <v>OVC_SERV (N, DSD, Age/Sex) TARGET v2</v>
      </c>
      <c r="R1462" s="19" t="str">
        <f t="shared" si="205"/>
        <v>OVC_SERV_N_DSD_Age_Sex_TARGET_v2</v>
      </c>
      <c r="S1462" s="19" t="str">
        <f t="shared" si="206"/>
        <v>OVC_SERV_N_DSD_Age_Sex_TARGET_v2</v>
      </c>
      <c r="T1462" s="19" t="b">
        <f>NOT(ISNA(VLOOKUP(B1462,dbcodes!A:B,2,FALSE)))</f>
        <v>1</v>
      </c>
      <c r="U1462" s="19" t="str">
        <f>IF(ISNA(VLOOKUP(B1462,dbcodes!A:B,2,FALSE)),des!R916,VLOOKUP(B1462,dbcodes!A:B,2,FALSE))</f>
        <v>OVC_SERV_N_DSD_Age_Sex2017_TARGET</v>
      </c>
      <c r="W1462" s="107" t="str">
        <f>IF(ISNA(VLOOKUP(C1462,descriptions!A:B,2,FALSE)),des!V916,IF(G1462=" TARGET","Target ","")&amp;VLOOKUP(C1462,descriptions!A:B,2,FALSE))</f>
        <v>Target Number of beneficiaries served by PEPFAR OVC programs for children and families affected by HIV/AIDS</v>
      </c>
      <c r="X1462" s="20" t="s">
        <v>4</v>
      </c>
      <c r="Y1462" s="20" t="s">
        <v>831</v>
      </c>
      <c r="Z1462" s="20" t="s">
        <v>836</v>
      </c>
      <c r="AA1462" s="20" t="s">
        <v>102</v>
      </c>
      <c r="AB1462" s="20" t="s">
        <v>755</v>
      </c>
      <c r="AC1462" s="19" t="str">
        <f>IF(AB1462&lt;&gt;"",IF(NOT(ISNA(INDEX(os!A:A,MATCH(AB1462,os!B:B,0)))),INDEX(os!A:A,MATCH(AB1462,os!B:B,0)),"0"),"")</f>
        <v/>
      </c>
      <c r="AD1462" s="20" t="s">
        <v>830</v>
      </c>
      <c r="AH1462" s="93" t="str">
        <f>IF(NOT(ISNA(VLOOKUP(B:B,ResultsTargets!A:A,1,0))),"TRUE","")</f>
        <v/>
      </c>
      <c r="AI1462" s="19" t="str">
        <f>IF(ISNA(VLOOKUP(C1462,dim_techarea!A:B,2,FALSE)),"",VLOOKUP(C1462,dim_techarea!A:B,2,FALSE))</f>
        <v>OVC_SERV</v>
      </c>
      <c r="AJ1462" s="19" t="str">
        <f>IF(ISNA(VLOOKUP(AI1462,dim_techarea!B:C,2,FALSE)),"",VLOOKUP(AI1462,dim_techarea!B:C,2,FALSE))</f>
        <v>RxyNwEV3oQf</v>
      </c>
      <c r="AK1462" s="19" t="str">
        <f>IF(ISNA(VLOOKUP(TRIM(G1462),dim_targetsresults!A:B,2,FALSE)),"",VLOOKUP(TRIM(G1462),dim_targetsresults!A:C,2,FALSE))</f>
        <v>MER Targets</v>
      </c>
      <c r="AL1462" s="19" t="str">
        <f>IF(ISNA(VLOOKUP(AK1462,dim_targetsresults!B:C,2,FALSE)),"",VLOOKUP(AK1462,dim_targetsresults!B:C,2,FALSE))</f>
        <v>W8imnja2Owd</v>
      </c>
      <c r="AM1462" s="19" t="str">
        <f>IF(ISNA(VLOOKUP(TRIM(D1462),dim_numeratordenominator!A:B,2,FALSE)),"",VLOOKUP(TRIM(D1462),dim_numeratordenominator!A:C,2,FALSE))</f>
        <v>Numerator</v>
      </c>
      <c r="AN1462" s="19" t="str">
        <f>IF(ISNA(VLOOKUP(AM1462,dim_numeratordenominator!B:C,2,FALSE)),"",VLOOKUP(AM1462,dim_numeratordenominator!B:C,2,FALSE))</f>
        <v>Som9NRMQqV7</v>
      </c>
      <c r="AO1462" s="19" t="str">
        <f>IF(ISNA(VLOOKUP(TRIM(E1462),dim_supporttype!A:B,2,FALSE)),"",VLOOKUP(TRIM(E1462),dim_supporttype!A:C,2,FALSE))</f>
        <v>DSD</v>
      </c>
      <c r="AP1462" s="19" t="str">
        <f>IF(ISNA(VLOOKUP(AO1462,dim_supporttype!B:C,2,FALSE)),"",VLOOKUP(AO1462,dim_supporttype!B:C,2,FALSE))</f>
        <v>iM13vdNLWKb</v>
      </c>
      <c r="AQ1462" s="19" t="str">
        <f>IF(ISNA(VLOOKUP(TRIM(F1462),dim_disaggs!A:B,2,FALSE)),"No Disagg",VLOOKUP(TRIM(F1462),dim_disaggs!A:B,2,FALSE))</f>
        <v>Age/Sex</v>
      </c>
      <c r="AR1462" s="19" t="str">
        <f>IF(ISNA(VLOOKUP(AQ1462,dim_disaggs!B:C,2,FALSE)),"",VLOOKUP(AQ1462,dim_disaggs!B:C,2,FALSE))</f>
        <v>Qbz6SrpmJ1y</v>
      </c>
      <c r="AU1462" s="72" t="s">
        <v>755</v>
      </c>
      <c r="AV1462" s="73" t="s">
        <v>755</v>
      </c>
      <c r="AW1462" s="66" t="s">
        <v>755</v>
      </c>
      <c r="AX1462" s="66" t="s">
        <v>755</v>
      </c>
      <c r="BA1462" s="105" t="str">
        <f t="shared" si="207"/>
        <v/>
      </c>
      <c r="BB1462" s="20" t="str">
        <f t="shared" si="208"/>
        <v/>
      </c>
      <c r="BE1462" s="75" t="s">
        <v>755</v>
      </c>
      <c r="BF1462" s="73" t="s">
        <v>755</v>
      </c>
      <c r="BG1462" s="55" t="s">
        <v>755</v>
      </c>
      <c r="BH1462" s="76" t="s">
        <v>755</v>
      </c>
      <c r="BI1462" s="20" t="s">
        <v>755</v>
      </c>
      <c r="BJ1462" s="20" t="s">
        <v>755</v>
      </c>
      <c r="BK1462" s="55" t="s">
        <v>755</v>
      </c>
      <c r="BL1462" s="71" t="s">
        <v>755</v>
      </c>
      <c r="BM1462" s="77" t="s">
        <v>755</v>
      </c>
      <c r="BN1462" s="78" t="s">
        <v>755</v>
      </c>
      <c r="BO1462" s="77" t="s">
        <v>755</v>
      </c>
      <c r="BP1462" s="78" t="s">
        <v>755</v>
      </c>
    </row>
    <row r="1463" spans="1:68" x14ac:dyDescent="0.2">
      <c r="A1463" s="20" t="s">
        <v>95</v>
      </c>
      <c r="B1463" s="21" t="s">
        <v>19853</v>
      </c>
      <c r="C1463" s="20" t="s">
        <v>252</v>
      </c>
      <c r="D1463" s="20" t="s">
        <v>1</v>
      </c>
      <c r="E1463" s="20" t="s">
        <v>77</v>
      </c>
      <c r="F1463" s="20" t="s">
        <v>135</v>
      </c>
      <c r="G1463" s="20" t="s">
        <v>2442</v>
      </c>
      <c r="H1463" s="20" t="s">
        <v>135</v>
      </c>
      <c r="I1463" s="19">
        <f t="shared" si="209"/>
        <v>36</v>
      </c>
      <c r="J1463" s="20" t="s">
        <v>958</v>
      </c>
      <c r="K1463" s="20" t="s">
        <v>279</v>
      </c>
      <c r="L1463" s="95" t="str">
        <f>IF(M1463&lt;&gt;"",IF(NOT(ISNA(INDEX(cc!B:B,MATCH(M1463,cc!A:A,0)))),INDEX(cc!B:B,MATCH(M1463,cc!A:A,0)),"0"),"")</f>
        <v>Age (&lt;1-25+, 6) and Sex</v>
      </c>
      <c r="M1463" s="97" t="s">
        <v>19852</v>
      </c>
      <c r="N1463" s="28" t="str">
        <f t="shared" si="210"/>
        <v xml:space="preserve"> TARGET</v>
      </c>
      <c r="O1463" s="19" t="str">
        <f t="shared" si="203"/>
        <v>OVC_SERV (N, DSD, Age/Sex) TARGET v3: Beneficiaries Served</v>
      </c>
      <c r="P1463" s="19" t="str">
        <f t="shared" si="204"/>
        <v>OVC_SERV (N, DSD, Age/Sex) TARGET v3: Beneficiaries Served</v>
      </c>
      <c r="Q1463" s="19" t="str">
        <f t="shared" si="211"/>
        <v>OVC_SERV (N, DSD, Age/Sex) TARGET v3</v>
      </c>
      <c r="R1463" s="19" t="str">
        <f t="shared" si="205"/>
        <v>OVC_SERV_N_DSD_Age_Sex_TARGET_v3</v>
      </c>
      <c r="S1463" s="19" t="str">
        <f t="shared" si="206"/>
        <v>OVC_SERV_N_DSD_Age_Sex_TARGET_v3</v>
      </c>
      <c r="T1463" s="19" t="b">
        <f>NOT(ISNA(VLOOKUP(B1463,dbcodes!A:B,2,FALSE)))</f>
        <v>1</v>
      </c>
      <c r="U1463" s="19" t="str">
        <f>IF(ISNA(VLOOKUP(B1463,dbcodes!A:B,2,FALSE)),des!R917,VLOOKUP(B1463,dbcodes!A:B,2,FALSE))</f>
        <v>OVC_SERV_N_DSD_Age_Sex_TARGET_v3</v>
      </c>
      <c r="W1463" s="107" t="str">
        <f>IF(ISNA(VLOOKUP(C1463,descriptions!A:B,2,FALSE)),des!V917,IF(G1463=" TARGET","Target ","")&amp;VLOOKUP(C1463,descriptions!A:B,2,FALSE))</f>
        <v>Target Number of beneficiaries served by PEPFAR OVC programs for children and families affected by HIV/AIDS</v>
      </c>
      <c r="X1463" s="20" t="s">
        <v>4</v>
      </c>
      <c r="Y1463" s="20" t="s">
        <v>831</v>
      </c>
      <c r="Z1463" s="20" t="s">
        <v>836</v>
      </c>
      <c r="AA1463" s="20" t="s">
        <v>102</v>
      </c>
      <c r="AB1463" s="20" t="s">
        <v>755</v>
      </c>
      <c r="AC1463" s="19" t="str">
        <f>IF(AB1463&lt;&gt;"",IF(NOT(ISNA(INDEX(os!A:A,MATCH(AB1463,os!B:B,0)))),INDEX(os!A:A,MATCH(AB1463,os!B:B,0)),"0"),"")</f>
        <v/>
      </c>
      <c r="AD1463" s="20" t="s">
        <v>830</v>
      </c>
      <c r="AH1463" s="93" t="str">
        <f>IF(NOT(ISNA(VLOOKUP(B:B,ResultsTargets!A:A,1,0))),"TRUE","")</f>
        <v/>
      </c>
      <c r="AI1463" s="19" t="str">
        <f>IF(ISNA(VLOOKUP(C1463,dim_techarea!A:B,2,FALSE)),"",VLOOKUP(C1463,dim_techarea!A:B,2,FALSE))</f>
        <v>OVC_SERV</v>
      </c>
      <c r="AJ1463" s="19" t="str">
        <f>IF(ISNA(VLOOKUP(AI1463,dim_techarea!B:C,2,FALSE)),"",VLOOKUP(AI1463,dim_techarea!B:C,2,FALSE))</f>
        <v>RxyNwEV3oQf</v>
      </c>
      <c r="AK1463" s="19" t="str">
        <f>IF(ISNA(VLOOKUP(TRIM(G1463),dim_targetsresults!A:B,2,FALSE)),"",VLOOKUP(TRIM(G1463),dim_targetsresults!A:C,2,FALSE))</f>
        <v>MER Targets</v>
      </c>
      <c r="AL1463" s="19" t="str">
        <f>IF(ISNA(VLOOKUP(AK1463,dim_targetsresults!B:C,2,FALSE)),"",VLOOKUP(AK1463,dim_targetsresults!B:C,2,FALSE))</f>
        <v>W8imnja2Owd</v>
      </c>
      <c r="AM1463" s="19" t="str">
        <f>IF(ISNA(VLOOKUP(TRIM(D1463),dim_numeratordenominator!A:B,2,FALSE)),"",VLOOKUP(TRIM(D1463),dim_numeratordenominator!A:C,2,FALSE))</f>
        <v>Numerator</v>
      </c>
      <c r="AN1463" s="19" t="str">
        <f>IF(ISNA(VLOOKUP(AM1463,dim_numeratordenominator!B:C,2,FALSE)),"",VLOOKUP(AM1463,dim_numeratordenominator!B:C,2,FALSE))</f>
        <v>Som9NRMQqV7</v>
      </c>
      <c r="AO1463" s="19" t="str">
        <f>IF(ISNA(VLOOKUP(TRIM(E1463),dim_supporttype!A:B,2,FALSE)),"",VLOOKUP(TRIM(E1463),dim_supporttype!A:C,2,FALSE))</f>
        <v>DSD</v>
      </c>
      <c r="AP1463" s="19" t="str">
        <f>IF(ISNA(VLOOKUP(AO1463,dim_supporttype!B:C,2,FALSE)),"",VLOOKUP(AO1463,dim_supporttype!B:C,2,FALSE))</f>
        <v>iM13vdNLWKb</v>
      </c>
      <c r="AQ1463" s="19" t="str">
        <f>IF(ISNA(VLOOKUP(TRIM(F1463),dim_disaggs!A:B,2,FALSE)),"No Disagg",VLOOKUP(TRIM(F1463),dim_disaggs!A:B,2,FALSE))</f>
        <v>Age/Sex</v>
      </c>
      <c r="AR1463" s="19" t="str">
        <f>IF(ISNA(VLOOKUP(AQ1463,dim_disaggs!B:C,2,FALSE)),"",VLOOKUP(AQ1463,dim_disaggs!B:C,2,FALSE))</f>
        <v>Qbz6SrpmJ1y</v>
      </c>
      <c r="AU1463" s="72" t="s">
        <v>755</v>
      </c>
      <c r="AV1463" s="73" t="s">
        <v>755</v>
      </c>
      <c r="AW1463" s="66" t="s">
        <v>755</v>
      </c>
      <c r="AX1463" s="66" t="s">
        <v>755</v>
      </c>
      <c r="BA1463" s="105" t="str">
        <f t="shared" si="207"/>
        <v/>
      </c>
      <c r="BB1463" s="20" t="str">
        <f t="shared" si="208"/>
        <v/>
      </c>
      <c r="BE1463" s="75" t="s">
        <v>755</v>
      </c>
      <c r="BF1463" s="73" t="s">
        <v>755</v>
      </c>
      <c r="BG1463" s="55" t="s">
        <v>755</v>
      </c>
      <c r="BH1463" s="76" t="s">
        <v>755</v>
      </c>
      <c r="BI1463" s="20" t="s">
        <v>755</v>
      </c>
      <c r="BJ1463" s="20" t="s">
        <v>755</v>
      </c>
      <c r="BK1463" s="55" t="s">
        <v>755</v>
      </c>
      <c r="BL1463" s="71" t="s">
        <v>755</v>
      </c>
      <c r="BM1463" s="77" t="s">
        <v>755</v>
      </c>
      <c r="BN1463" s="78" t="s">
        <v>755</v>
      </c>
      <c r="BO1463" s="77" t="s">
        <v>755</v>
      </c>
      <c r="BP1463" s="78" t="s">
        <v>755</v>
      </c>
    </row>
    <row r="1464" spans="1:68" x14ac:dyDescent="0.2">
      <c r="A1464" s="20" t="s">
        <v>95</v>
      </c>
      <c r="B1464" s="20" t="s">
        <v>1548</v>
      </c>
      <c r="C1464" s="20" t="s">
        <v>252</v>
      </c>
      <c r="D1464" s="20" t="s">
        <v>1</v>
      </c>
      <c r="E1464" s="20" t="s">
        <v>78</v>
      </c>
      <c r="F1464" s="20" t="s">
        <v>135</v>
      </c>
      <c r="G1464" s="20" t="s">
        <v>2442</v>
      </c>
      <c r="H1464" s="20" t="s">
        <v>135</v>
      </c>
      <c r="I1464" s="19">
        <f t="shared" si="209"/>
        <v>32</v>
      </c>
      <c r="J1464" s="20" t="s">
        <v>755</v>
      </c>
      <c r="K1464" s="20" t="s">
        <v>279</v>
      </c>
      <c r="L1464" s="95" t="str">
        <f>IF(M1464&lt;&gt;"",IF(NOT(ISNA(INDEX(cc!B:B,MATCH(M1464,cc!A:A,0)))),INDEX(cc!B:B,MATCH(M1464,cc!A:A,0)),"0"),"")</f>
        <v>Age (&lt;1-25+, 7) and Sex</v>
      </c>
      <c r="M1464" s="97" t="s">
        <v>4026</v>
      </c>
      <c r="N1464" s="28" t="str">
        <f t="shared" si="210"/>
        <v xml:space="preserve"> TARGET</v>
      </c>
      <c r="O1464" s="19" t="str">
        <f t="shared" si="203"/>
        <v>OVC_SERV (N, TA, Age/Sex) TARGET: Beneficiaries Served</v>
      </c>
      <c r="P1464" s="19" t="str">
        <f t="shared" si="204"/>
        <v>OVC_SERV (N, TA, Age/Sex) TARGET: Beneficiaries Served</v>
      </c>
      <c r="Q1464" s="19" t="str">
        <f t="shared" si="211"/>
        <v>OVC_SERV (N, TA, Age/Sex) TARGET</v>
      </c>
      <c r="R1464" s="19" t="str">
        <f t="shared" si="205"/>
        <v>OVC_SERV_N_TA_Age_Sex_TARGET</v>
      </c>
      <c r="S1464" s="19" t="str">
        <f t="shared" si="206"/>
        <v>OVC_SERV_N_TA_Age_Sex_TARGET</v>
      </c>
      <c r="T1464" s="19" t="b">
        <f>NOT(ISNA(VLOOKUP(B1464,dbcodes!A:B,2,FALSE)))</f>
        <v>1</v>
      </c>
      <c r="U1464" s="19" t="str">
        <f>IF(ISNA(VLOOKUP(B1464,dbcodes!A:B,2,FALSE)),des!R918,VLOOKUP(B1464,dbcodes!A:B,2,FALSE))</f>
        <v>OVC_SERV_N_TA_Age_Sex_TARGET</v>
      </c>
      <c r="W1464" s="107" t="str">
        <f>IF(ISNA(VLOOKUP(C1464,descriptions!A:B,2,FALSE)),des!V918,IF(G1464=" TARGET","Target ","")&amp;VLOOKUP(C1464,descriptions!A:B,2,FALSE))</f>
        <v>Target Number of beneficiaries served by PEPFAR OVC programs for children and families affected by HIV/AIDS</v>
      </c>
      <c r="X1464" s="20" t="s">
        <v>4</v>
      </c>
      <c r="Y1464" s="20" t="s">
        <v>831</v>
      </c>
      <c r="Z1464" s="20" t="s">
        <v>836</v>
      </c>
      <c r="AA1464" s="20" t="s">
        <v>102</v>
      </c>
      <c r="AB1464" s="20" t="s">
        <v>755</v>
      </c>
      <c r="AC1464" s="19" t="str">
        <f>IF(AB1464&lt;&gt;"",IF(NOT(ISNA(INDEX(os!A:A,MATCH(AB1464,os!B:B,0)))),INDEX(os!A:A,MATCH(AB1464,os!B:B,0)),"0"),"")</f>
        <v/>
      </c>
      <c r="AD1464" s="20" t="s">
        <v>830</v>
      </c>
      <c r="AH1464" s="93" t="str">
        <f>IF(NOT(ISNA(VLOOKUP(B:B,ResultsTargets!A:A,1,0))),"TRUE","")</f>
        <v/>
      </c>
      <c r="AI1464" s="19" t="str">
        <f>IF(ISNA(VLOOKUP(C1464,dim_techarea!A:B,2,FALSE)),"",VLOOKUP(C1464,dim_techarea!A:B,2,FALSE))</f>
        <v>OVC_SERV</v>
      </c>
      <c r="AJ1464" s="19" t="str">
        <f>IF(ISNA(VLOOKUP(AI1464,dim_techarea!B:C,2,FALSE)),"",VLOOKUP(AI1464,dim_techarea!B:C,2,FALSE))</f>
        <v>RxyNwEV3oQf</v>
      </c>
      <c r="AK1464" s="19" t="str">
        <f>IF(ISNA(VLOOKUP(TRIM(G1464),dim_targetsresults!A:B,2,FALSE)),"",VLOOKUP(TRIM(G1464),dim_targetsresults!A:C,2,FALSE))</f>
        <v>MER Targets</v>
      </c>
      <c r="AL1464" s="19" t="str">
        <f>IF(ISNA(VLOOKUP(AK1464,dim_targetsresults!B:C,2,FALSE)),"",VLOOKUP(AK1464,dim_targetsresults!B:C,2,FALSE))</f>
        <v>W8imnja2Owd</v>
      </c>
      <c r="AM1464" s="19" t="str">
        <f>IF(ISNA(VLOOKUP(TRIM(D1464),dim_numeratordenominator!A:B,2,FALSE)),"",VLOOKUP(TRIM(D1464),dim_numeratordenominator!A:C,2,FALSE))</f>
        <v>Numerator</v>
      </c>
      <c r="AN1464" s="19" t="str">
        <f>IF(ISNA(VLOOKUP(AM1464,dim_numeratordenominator!B:C,2,FALSE)),"",VLOOKUP(AM1464,dim_numeratordenominator!B:C,2,FALSE))</f>
        <v>Som9NRMQqV7</v>
      </c>
      <c r="AO1464" s="19" t="str">
        <f>IF(ISNA(VLOOKUP(TRIM(E1464),dim_supporttype!A:B,2,FALSE)),"",VLOOKUP(TRIM(E1464),dim_supporttype!A:C,2,FALSE))</f>
        <v>TA</v>
      </c>
      <c r="AP1464" s="19" t="str">
        <f>IF(ISNA(VLOOKUP(AO1464,dim_supporttype!B:C,2,FALSE)),"",VLOOKUP(AO1464,dim_supporttype!B:C,2,FALSE))</f>
        <v>cRAGKdWIDn4</v>
      </c>
      <c r="AQ1464" s="19" t="str">
        <f>IF(ISNA(VLOOKUP(TRIM(F1464),dim_disaggs!A:B,2,FALSE)),"No Disagg",VLOOKUP(TRIM(F1464),dim_disaggs!A:B,2,FALSE))</f>
        <v>Age/Sex</v>
      </c>
      <c r="AR1464" s="19" t="str">
        <f>IF(ISNA(VLOOKUP(AQ1464,dim_disaggs!B:C,2,FALSE)),"",VLOOKUP(AQ1464,dim_disaggs!B:C,2,FALSE))</f>
        <v>Qbz6SrpmJ1y</v>
      </c>
      <c r="AU1464" s="72" t="s">
        <v>755</v>
      </c>
      <c r="AV1464" s="73" t="s">
        <v>755</v>
      </c>
      <c r="AW1464" s="66" t="s">
        <v>755</v>
      </c>
      <c r="AX1464" s="66" t="s">
        <v>755</v>
      </c>
      <c r="BA1464" s="105" t="str">
        <f t="shared" si="207"/>
        <v/>
      </c>
      <c r="BB1464" s="20" t="str">
        <f t="shared" si="208"/>
        <v/>
      </c>
      <c r="BE1464" s="75" t="s">
        <v>755</v>
      </c>
      <c r="BF1464" s="73" t="s">
        <v>755</v>
      </c>
      <c r="BG1464" s="55" t="s">
        <v>755</v>
      </c>
      <c r="BH1464" s="76" t="s">
        <v>755</v>
      </c>
      <c r="BI1464" s="20" t="s">
        <v>755</v>
      </c>
      <c r="BJ1464" s="20" t="s">
        <v>755</v>
      </c>
      <c r="BK1464" s="55" t="s">
        <v>755</v>
      </c>
      <c r="BL1464" s="71" t="s">
        <v>755</v>
      </c>
      <c r="BM1464" s="77" t="s">
        <v>755</v>
      </c>
      <c r="BN1464" s="78" t="s">
        <v>755</v>
      </c>
      <c r="BO1464" s="77" t="s">
        <v>755</v>
      </c>
      <c r="BP1464" s="78" t="s">
        <v>755</v>
      </c>
    </row>
    <row r="1465" spans="1:68" x14ac:dyDescent="0.2">
      <c r="A1465" s="20" t="s">
        <v>95</v>
      </c>
      <c r="B1465" s="20" t="s">
        <v>1542</v>
      </c>
      <c r="C1465" s="20" t="s">
        <v>252</v>
      </c>
      <c r="D1465" s="20" t="s">
        <v>1</v>
      </c>
      <c r="E1465" s="20" t="s">
        <v>78</v>
      </c>
      <c r="F1465" s="20" t="s">
        <v>135</v>
      </c>
      <c r="G1465" s="20" t="s">
        <v>2442</v>
      </c>
      <c r="H1465" s="20" t="s">
        <v>135</v>
      </c>
      <c r="I1465" s="19">
        <f t="shared" si="209"/>
        <v>35</v>
      </c>
      <c r="J1465" s="20" t="s">
        <v>205</v>
      </c>
      <c r="K1465" s="20" t="s">
        <v>279</v>
      </c>
      <c r="L1465" s="95" t="str">
        <f>IF(M1465&lt;&gt;"",IF(NOT(ISNA(INDEX(cc!B:B,MATCH(M1465,cc!A:A,0)))),INDEX(cc!B:B,MATCH(M1465,cc!A:A,0)),"0"),"")</f>
        <v>Age (&lt;18, 18+) and Sex</v>
      </c>
      <c r="M1465" s="97" t="s">
        <v>4041</v>
      </c>
      <c r="N1465" s="28" t="str">
        <f t="shared" si="210"/>
        <v xml:space="preserve"> TARGET</v>
      </c>
      <c r="O1465" s="19" t="str">
        <f t="shared" si="203"/>
        <v>OVC_SERV (N, TA, Age/Sex) TARGET v2: Beneficiaries Served</v>
      </c>
      <c r="P1465" s="19" t="str">
        <f t="shared" si="204"/>
        <v>OVC_SERV (N, TA, Age/Sex) TARGET v2: Beneficiaries Served</v>
      </c>
      <c r="Q1465" s="19" t="str">
        <f t="shared" si="211"/>
        <v>OVC_SERV (N, TA, Age/Sex) TARGET v2</v>
      </c>
      <c r="R1465" s="19" t="str">
        <f t="shared" si="205"/>
        <v>OVC_SERV_N_TA_Age_Sex_TARGET_v2</v>
      </c>
      <c r="S1465" s="19" t="str">
        <f t="shared" si="206"/>
        <v>OVC_SERV_N_TA_Age_Sex_TARGET_v2</v>
      </c>
      <c r="T1465" s="19" t="b">
        <f>NOT(ISNA(VLOOKUP(B1465,dbcodes!A:B,2,FALSE)))</f>
        <v>1</v>
      </c>
      <c r="U1465" s="19" t="str">
        <f>IF(ISNA(VLOOKUP(B1465,dbcodes!A:B,2,FALSE)),des!R919,VLOOKUP(B1465,dbcodes!A:B,2,FALSE))</f>
        <v>OVC_SERV_N_TA_Age_Sex2017_TARGET</v>
      </c>
      <c r="W1465" s="107" t="str">
        <f>IF(ISNA(VLOOKUP(C1465,descriptions!A:B,2,FALSE)),des!V919,IF(G1465=" TARGET","Target ","")&amp;VLOOKUP(C1465,descriptions!A:B,2,FALSE))</f>
        <v>Target Number of beneficiaries served by PEPFAR OVC programs for children and families affected by HIV/AIDS</v>
      </c>
      <c r="X1465" s="20" t="s">
        <v>4</v>
      </c>
      <c r="Y1465" s="20" t="s">
        <v>831</v>
      </c>
      <c r="Z1465" s="20" t="s">
        <v>836</v>
      </c>
      <c r="AA1465" s="20" t="s">
        <v>102</v>
      </c>
      <c r="AB1465" s="20" t="s">
        <v>755</v>
      </c>
      <c r="AC1465" s="19" t="str">
        <f>IF(AB1465&lt;&gt;"",IF(NOT(ISNA(INDEX(os!A:A,MATCH(AB1465,os!B:B,0)))),INDEX(os!A:A,MATCH(AB1465,os!B:B,0)),"0"),"")</f>
        <v/>
      </c>
      <c r="AD1465" s="20" t="s">
        <v>830</v>
      </c>
      <c r="AH1465" s="93" t="str">
        <f>IF(NOT(ISNA(VLOOKUP(B:B,ResultsTargets!A:A,1,0))),"TRUE","")</f>
        <v/>
      </c>
      <c r="AI1465" s="19" t="str">
        <f>IF(ISNA(VLOOKUP(C1465,dim_techarea!A:B,2,FALSE)),"",VLOOKUP(C1465,dim_techarea!A:B,2,FALSE))</f>
        <v>OVC_SERV</v>
      </c>
      <c r="AJ1465" s="19" t="str">
        <f>IF(ISNA(VLOOKUP(AI1465,dim_techarea!B:C,2,FALSE)),"",VLOOKUP(AI1465,dim_techarea!B:C,2,FALSE))</f>
        <v>RxyNwEV3oQf</v>
      </c>
      <c r="AK1465" s="19" t="str">
        <f>IF(ISNA(VLOOKUP(TRIM(G1465),dim_targetsresults!A:B,2,FALSE)),"",VLOOKUP(TRIM(G1465),dim_targetsresults!A:C,2,FALSE))</f>
        <v>MER Targets</v>
      </c>
      <c r="AL1465" s="19" t="str">
        <f>IF(ISNA(VLOOKUP(AK1465,dim_targetsresults!B:C,2,FALSE)),"",VLOOKUP(AK1465,dim_targetsresults!B:C,2,FALSE))</f>
        <v>W8imnja2Owd</v>
      </c>
      <c r="AM1465" s="19" t="str">
        <f>IF(ISNA(VLOOKUP(TRIM(D1465),dim_numeratordenominator!A:B,2,FALSE)),"",VLOOKUP(TRIM(D1465),dim_numeratordenominator!A:C,2,FALSE))</f>
        <v>Numerator</v>
      </c>
      <c r="AN1465" s="19" t="str">
        <f>IF(ISNA(VLOOKUP(AM1465,dim_numeratordenominator!B:C,2,FALSE)),"",VLOOKUP(AM1465,dim_numeratordenominator!B:C,2,FALSE))</f>
        <v>Som9NRMQqV7</v>
      </c>
      <c r="AO1465" s="19" t="str">
        <f>IF(ISNA(VLOOKUP(TRIM(E1465),dim_supporttype!A:B,2,FALSE)),"",VLOOKUP(TRIM(E1465),dim_supporttype!A:C,2,FALSE))</f>
        <v>TA</v>
      </c>
      <c r="AP1465" s="19" t="str">
        <f>IF(ISNA(VLOOKUP(AO1465,dim_supporttype!B:C,2,FALSE)),"",VLOOKUP(AO1465,dim_supporttype!B:C,2,FALSE))</f>
        <v>cRAGKdWIDn4</v>
      </c>
      <c r="AQ1465" s="19" t="str">
        <f>IF(ISNA(VLOOKUP(TRIM(F1465),dim_disaggs!A:B,2,FALSE)),"No Disagg",VLOOKUP(TRIM(F1465),dim_disaggs!A:B,2,FALSE))</f>
        <v>Age/Sex</v>
      </c>
      <c r="AR1465" s="19" t="str">
        <f>IF(ISNA(VLOOKUP(AQ1465,dim_disaggs!B:C,2,FALSE)),"",VLOOKUP(AQ1465,dim_disaggs!B:C,2,FALSE))</f>
        <v>Qbz6SrpmJ1y</v>
      </c>
      <c r="AU1465" s="72" t="s">
        <v>755</v>
      </c>
      <c r="AV1465" s="73" t="s">
        <v>755</v>
      </c>
      <c r="AW1465" s="66" t="s">
        <v>755</v>
      </c>
      <c r="AX1465" s="66" t="s">
        <v>755</v>
      </c>
      <c r="BA1465" s="105" t="str">
        <f t="shared" si="207"/>
        <v/>
      </c>
      <c r="BB1465" s="20" t="str">
        <f t="shared" si="208"/>
        <v/>
      </c>
      <c r="BE1465" s="75" t="s">
        <v>755</v>
      </c>
      <c r="BF1465" s="73" t="s">
        <v>755</v>
      </c>
      <c r="BG1465" s="55" t="s">
        <v>755</v>
      </c>
      <c r="BH1465" s="76" t="s">
        <v>755</v>
      </c>
      <c r="BI1465" s="20" t="s">
        <v>755</v>
      </c>
      <c r="BJ1465" s="20" t="s">
        <v>755</v>
      </c>
      <c r="BK1465" s="55" t="s">
        <v>755</v>
      </c>
      <c r="BL1465" s="71" t="s">
        <v>755</v>
      </c>
      <c r="BM1465" s="77" t="s">
        <v>755</v>
      </c>
      <c r="BN1465" s="78" t="s">
        <v>755</v>
      </c>
      <c r="BO1465" s="77" t="s">
        <v>755</v>
      </c>
      <c r="BP1465" s="78" t="s">
        <v>755</v>
      </c>
    </row>
    <row r="1466" spans="1:68" x14ac:dyDescent="0.2">
      <c r="A1466" s="20" t="s">
        <v>95</v>
      </c>
      <c r="B1466" s="21" t="s">
        <v>19854</v>
      </c>
      <c r="C1466" s="20" t="s">
        <v>252</v>
      </c>
      <c r="D1466" s="20" t="s">
        <v>1</v>
      </c>
      <c r="E1466" s="20" t="s">
        <v>78</v>
      </c>
      <c r="F1466" s="20" t="s">
        <v>135</v>
      </c>
      <c r="G1466" s="20" t="s">
        <v>2442</v>
      </c>
      <c r="H1466" s="20" t="s">
        <v>135</v>
      </c>
      <c r="I1466" s="19">
        <f t="shared" si="209"/>
        <v>35</v>
      </c>
      <c r="J1466" s="20" t="s">
        <v>958</v>
      </c>
      <c r="K1466" s="20" t="s">
        <v>279</v>
      </c>
      <c r="L1466" s="95" t="str">
        <f>IF(M1466&lt;&gt;"",IF(NOT(ISNA(INDEX(cc!B:B,MATCH(M1466,cc!A:A,0)))),INDEX(cc!B:B,MATCH(M1466,cc!A:A,0)),"0"),"")</f>
        <v>Age (&lt;1-25+, 6) and Sex</v>
      </c>
      <c r="M1466" s="97" t="s">
        <v>19852</v>
      </c>
      <c r="N1466" s="28" t="str">
        <f t="shared" si="210"/>
        <v xml:space="preserve"> TARGET</v>
      </c>
      <c r="O1466" s="19" t="str">
        <f t="shared" si="203"/>
        <v>OVC_SERV (N, TA, Age/Sex) TARGET v3: Beneficiaries Served</v>
      </c>
      <c r="P1466" s="19" t="str">
        <f t="shared" si="204"/>
        <v>OVC_SERV (N, TA, Age/Sex) TARGET v3: Beneficiaries Served</v>
      </c>
      <c r="Q1466" s="19" t="str">
        <f t="shared" si="211"/>
        <v>OVC_SERV (N, TA, Age/Sex) TARGET v3</v>
      </c>
      <c r="R1466" s="19" t="str">
        <f t="shared" si="205"/>
        <v>OVC_SERV_N_TA_Age_Sex_TARGET_v3</v>
      </c>
      <c r="S1466" s="19" t="str">
        <f t="shared" si="206"/>
        <v>OVC_SERV_N_TA_Age_Sex_TARGET_v3</v>
      </c>
      <c r="T1466" s="19" t="b">
        <f>NOT(ISNA(VLOOKUP(B1466,dbcodes!A:B,2,FALSE)))</f>
        <v>1</v>
      </c>
      <c r="U1466" s="19" t="str">
        <f>IF(ISNA(VLOOKUP(B1466,dbcodes!A:B,2,FALSE)),des!R920,VLOOKUP(B1466,dbcodes!A:B,2,FALSE))</f>
        <v>OVC_SERV_N_TA_Age_Sex_TARGET_v3</v>
      </c>
      <c r="W1466" s="107" t="str">
        <f>IF(ISNA(VLOOKUP(C1466,descriptions!A:B,2,FALSE)),des!V920,IF(G1466=" TARGET","Target ","")&amp;VLOOKUP(C1466,descriptions!A:B,2,FALSE))</f>
        <v>Target Number of beneficiaries served by PEPFAR OVC programs for children and families affected by HIV/AIDS</v>
      </c>
      <c r="X1466" s="20" t="s">
        <v>4</v>
      </c>
      <c r="Y1466" s="20" t="s">
        <v>831</v>
      </c>
      <c r="Z1466" s="20" t="s">
        <v>836</v>
      </c>
      <c r="AA1466" s="20" t="s">
        <v>102</v>
      </c>
      <c r="AB1466" s="20" t="s">
        <v>755</v>
      </c>
      <c r="AC1466" s="19" t="str">
        <f>IF(AB1466&lt;&gt;"",IF(NOT(ISNA(INDEX(os!A:A,MATCH(AB1466,os!B:B,0)))),INDEX(os!A:A,MATCH(AB1466,os!B:B,0)),"0"),"")</f>
        <v/>
      </c>
      <c r="AD1466" s="20" t="s">
        <v>830</v>
      </c>
      <c r="AH1466" s="93" t="str">
        <f>IF(NOT(ISNA(VLOOKUP(B:B,ResultsTargets!A:A,1,0))),"TRUE","")</f>
        <v/>
      </c>
      <c r="AI1466" s="19" t="str">
        <f>IF(ISNA(VLOOKUP(C1466,dim_techarea!A:B,2,FALSE)),"",VLOOKUP(C1466,dim_techarea!A:B,2,FALSE))</f>
        <v>OVC_SERV</v>
      </c>
      <c r="AJ1466" s="19" t="str">
        <f>IF(ISNA(VLOOKUP(AI1466,dim_techarea!B:C,2,FALSE)),"",VLOOKUP(AI1466,dim_techarea!B:C,2,FALSE))</f>
        <v>RxyNwEV3oQf</v>
      </c>
      <c r="AK1466" s="19" t="str">
        <f>IF(ISNA(VLOOKUP(TRIM(G1466),dim_targetsresults!A:B,2,FALSE)),"",VLOOKUP(TRIM(G1466),dim_targetsresults!A:C,2,FALSE))</f>
        <v>MER Targets</v>
      </c>
      <c r="AL1466" s="19" t="str">
        <f>IF(ISNA(VLOOKUP(AK1466,dim_targetsresults!B:C,2,FALSE)),"",VLOOKUP(AK1466,dim_targetsresults!B:C,2,FALSE))</f>
        <v>W8imnja2Owd</v>
      </c>
      <c r="AM1466" s="19" t="str">
        <f>IF(ISNA(VLOOKUP(TRIM(D1466),dim_numeratordenominator!A:B,2,FALSE)),"",VLOOKUP(TRIM(D1466),dim_numeratordenominator!A:C,2,FALSE))</f>
        <v>Numerator</v>
      </c>
      <c r="AN1466" s="19" t="str">
        <f>IF(ISNA(VLOOKUP(AM1466,dim_numeratordenominator!B:C,2,FALSE)),"",VLOOKUP(AM1466,dim_numeratordenominator!B:C,2,FALSE))</f>
        <v>Som9NRMQqV7</v>
      </c>
      <c r="AO1466" s="19" t="str">
        <f>IF(ISNA(VLOOKUP(TRIM(E1466),dim_supporttype!A:B,2,FALSE)),"",VLOOKUP(TRIM(E1466),dim_supporttype!A:C,2,FALSE))</f>
        <v>TA</v>
      </c>
      <c r="AP1466" s="19" t="str">
        <f>IF(ISNA(VLOOKUP(AO1466,dim_supporttype!B:C,2,FALSE)),"",VLOOKUP(AO1466,dim_supporttype!B:C,2,FALSE))</f>
        <v>cRAGKdWIDn4</v>
      </c>
      <c r="AQ1466" s="19" t="str">
        <f>IF(ISNA(VLOOKUP(TRIM(F1466),dim_disaggs!A:B,2,FALSE)),"No Disagg",VLOOKUP(TRIM(F1466),dim_disaggs!A:B,2,FALSE))</f>
        <v>Age/Sex</v>
      </c>
      <c r="AR1466" s="19" t="str">
        <f>IF(ISNA(VLOOKUP(AQ1466,dim_disaggs!B:C,2,FALSE)),"",VLOOKUP(AQ1466,dim_disaggs!B:C,2,FALSE))</f>
        <v>Qbz6SrpmJ1y</v>
      </c>
      <c r="AU1466" s="72" t="s">
        <v>755</v>
      </c>
      <c r="AV1466" s="73" t="s">
        <v>755</v>
      </c>
      <c r="AW1466" s="66" t="s">
        <v>755</v>
      </c>
      <c r="AX1466" s="66" t="s">
        <v>755</v>
      </c>
      <c r="BA1466" s="105" t="str">
        <f t="shared" si="207"/>
        <v/>
      </c>
      <c r="BB1466" s="20" t="str">
        <f t="shared" si="208"/>
        <v/>
      </c>
      <c r="BE1466" s="75" t="s">
        <v>755</v>
      </c>
      <c r="BF1466" s="73" t="s">
        <v>755</v>
      </c>
      <c r="BG1466" s="55" t="s">
        <v>755</v>
      </c>
      <c r="BH1466" s="76" t="s">
        <v>755</v>
      </c>
      <c r="BI1466" s="20" t="s">
        <v>755</v>
      </c>
      <c r="BJ1466" s="20" t="s">
        <v>755</v>
      </c>
      <c r="BK1466" s="55" t="s">
        <v>755</v>
      </c>
      <c r="BL1466" s="71" t="s">
        <v>755</v>
      </c>
      <c r="BM1466" s="77" t="s">
        <v>755</v>
      </c>
      <c r="BN1466" s="78" t="s">
        <v>755</v>
      </c>
      <c r="BO1466" s="77" t="s">
        <v>755</v>
      </c>
      <c r="BP1466" s="78" t="s">
        <v>755</v>
      </c>
    </row>
    <row r="1467" spans="1:68" x14ac:dyDescent="0.2">
      <c r="A1467" s="20" t="s">
        <v>95</v>
      </c>
      <c r="B1467" s="20" t="s">
        <v>1533</v>
      </c>
      <c r="C1467" s="20" t="s">
        <v>252</v>
      </c>
      <c r="D1467" s="20" t="s">
        <v>1</v>
      </c>
      <c r="E1467" s="20" t="s">
        <v>77</v>
      </c>
      <c r="F1467" s="20" t="s">
        <v>465</v>
      </c>
      <c r="G1467" s="20" t="s">
        <v>2442</v>
      </c>
      <c r="H1467" s="20" t="s">
        <v>465</v>
      </c>
      <c r="I1467" s="19">
        <f t="shared" si="209"/>
        <v>41</v>
      </c>
      <c r="J1467" s="20" t="s">
        <v>755</v>
      </c>
      <c r="K1467" s="20" t="s">
        <v>279</v>
      </c>
      <c r="L1467" s="95" t="str">
        <f>IF(M1467&lt;&gt;"",IF(NOT(ISNA(INDEX(cc!B:B,MATCH(M1467,cc!A:A,0)))),INDEX(cc!B:B,MATCH(M1467,cc!A:A,0)),"0"),"")</f>
        <v>Age (&lt;1-25+, 7) and Sex and Service Area</v>
      </c>
      <c r="M1467" s="97" t="s">
        <v>4029</v>
      </c>
      <c r="N1467" s="28" t="str">
        <f t="shared" si="210"/>
        <v xml:space="preserve"> TARGET</v>
      </c>
      <c r="O1467" s="19" t="str">
        <f t="shared" si="203"/>
        <v>OVC_SERV (N, DSD, Age/Sex/Service) TARGET: Beneficiaries Served</v>
      </c>
      <c r="P1467" s="19" t="str">
        <f t="shared" si="204"/>
        <v>OVC_SERV (N, DSD, Age/Sex/Service) TARGET: Beneficiaries Served</v>
      </c>
      <c r="Q1467" s="19" t="str">
        <f t="shared" si="211"/>
        <v>OVC_SERV (N, DSD, Age/Sex/Service) TARGET</v>
      </c>
      <c r="R1467" s="19" t="str">
        <f t="shared" si="205"/>
        <v>OVC_SERV_N_DSD_Age_Sex_Service_TARGET</v>
      </c>
      <c r="S1467" s="19" t="str">
        <f t="shared" si="206"/>
        <v>OVC_SERV_N_DSD_Age_Sex_Service_TARGET</v>
      </c>
      <c r="T1467" s="19" t="b">
        <f>NOT(ISNA(VLOOKUP(B1467,dbcodes!A:B,2,FALSE)))</f>
        <v>1</v>
      </c>
      <c r="U1467" s="19" t="str">
        <f>IF(ISNA(VLOOKUP(B1467,dbcodes!A:B,2,FALSE)),des!R921,VLOOKUP(B1467,dbcodes!A:B,2,FALSE))</f>
        <v>OVC_SERV_N_DSD_Age_Sex_Service_TARGET</v>
      </c>
      <c r="W1467" s="107" t="str">
        <f>IF(ISNA(VLOOKUP(C1467,descriptions!A:B,2,FALSE)),des!V921,IF(G1467=" TARGET","Target ","")&amp;VLOOKUP(C1467,descriptions!A:B,2,FALSE))</f>
        <v>Target Number of beneficiaries served by PEPFAR OVC programs for children and families affected by HIV/AIDS</v>
      </c>
      <c r="X1467" s="20" t="s">
        <v>4</v>
      </c>
      <c r="Y1467" s="20" t="s">
        <v>831</v>
      </c>
      <c r="Z1467" s="20" t="s">
        <v>836</v>
      </c>
      <c r="AA1467" s="20" t="s">
        <v>102</v>
      </c>
      <c r="AB1467" s="20" t="s">
        <v>755</v>
      </c>
      <c r="AC1467" s="19" t="str">
        <f>IF(AB1467&lt;&gt;"",IF(NOT(ISNA(INDEX(os!A:A,MATCH(AB1467,os!B:B,0)))),INDEX(os!A:A,MATCH(AB1467,os!B:B,0)),"0"),"")</f>
        <v/>
      </c>
      <c r="AD1467" s="20" t="s">
        <v>830</v>
      </c>
      <c r="AH1467" s="93" t="str">
        <f>IF(NOT(ISNA(VLOOKUP(B:B,ResultsTargets!A:A,1,0))),"TRUE","")</f>
        <v/>
      </c>
      <c r="AI1467" s="19" t="str">
        <f>IF(ISNA(VLOOKUP(C1467,dim_techarea!A:B,2,FALSE)),"",VLOOKUP(C1467,dim_techarea!A:B,2,FALSE))</f>
        <v>OVC_SERV</v>
      </c>
      <c r="AJ1467" s="19" t="str">
        <f>IF(ISNA(VLOOKUP(AI1467,dim_techarea!B:C,2,FALSE)),"",VLOOKUP(AI1467,dim_techarea!B:C,2,FALSE))</f>
        <v>RxyNwEV3oQf</v>
      </c>
      <c r="AK1467" s="19" t="str">
        <f>IF(ISNA(VLOOKUP(TRIM(G1467),dim_targetsresults!A:B,2,FALSE)),"",VLOOKUP(TRIM(G1467),dim_targetsresults!A:C,2,FALSE))</f>
        <v>MER Targets</v>
      </c>
      <c r="AL1467" s="19" t="str">
        <f>IF(ISNA(VLOOKUP(AK1467,dim_targetsresults!B:C,2,FALSE)),"",VLOOKUP(AK1467,dim_targetsresults!B:C,2,FALSE))</f>
        <v>W8imnja2Owd</v>
      </c>
      <c r="AM1467" s="19" t="str">
        <f>IF(ISNA(VLOOKUP(TRIM(D1467),dim_numeratordenominator!A:B,2,FALSE)),"",VLOOKUP(TRIM(D1467),dim_numeratordenominator!A:C,2,FALSE))</f>
        <v>Numerator</v>
      </c>
      <c r="AN1467" s="19" t="str">
        <f>IF(ISNA(VLOOKUP(AM1467,dim_numeratordenominator!B:C,2,FALSE)),"",VLOOKUP(AM1467,dim_numeratordenominator!B:C,2,FALSE))</f>
        <v>Som9NRMQqV7</v>
      </c>
      <c r="AO1467" s="19" t="str">
        <f>IF(ISNA(VLOOKUP(TRIM(E1467),dim_supporttype!A:B,2,FALSE)),"",VLOOKUP(TRIM(E1467),dim_supporttype!A:C,2,FALSE))</f>
        <v>DSD</v>
      </c>
      <c r="AP1467" s="19" t="str">
        <f>IF(ISNA(VLOOKUP(AO1467,dim_supporttype!B:C,2,FALSE)),"",VLOOKUP(AO1467,dim_supporttype!B:C,2,FALSE))</f>
        <v>iM13vdNLWKb</v>
      </c>
      <c r="AQ1467" s="19" t="str">
        <f>IF(ISNA(VLOOKUP(TRIM(F1467),dim_disaggs!A:B,2,FALSE)),"No Disagg",VLOOKUP(TRIM(F1467),dim_disaggs!A:B,2,FALSE))</f>
        <v>Age/Sex/Service</v>
      </c>
      <c r="AR1467" s="19" t="str">
        <f>IF(ISNA(VLOOKUP(AQ1467,dim_disaggs!B:C,2,FALSE)),"",VLOOKUP(AQ1467,dim_disaggs!B:C,2,FALSE))</f>
        <v>qpqltzKGuwF</v>
      </c>
      <c r="AU1467" s="72" t="s">
        <v>755</v>
      </c>
      <c r="AV1467" s="73" t="s">
        <v>755</v>
      </c>
      <c r="AW1467" s="66" t="s">
        <v>755</v>
      </c>
      <c r="AX1467" s="66" t="s">
        <v>755</v>
      </c>
      <c r="BA1467" s="105" t="str">
        <f t="shared" si="207"/>
        <v/>
      </c>
      <c r="BB1467" s="20" t="str">
        <f t="shared" si="208"/>
        <v/>
      </c>
      <c r="BE1467" s="75" t="s">
        <v>755</v>
      </c>
      <c r="BF1467" s="73" t="s">
        <v>755</v>
      </c>
      <c r="BG1467" s="55" t="s">
        <v>755</v>
      </c>
      <c r="BH1467" s="76" t="s">
        <v>755</v>
      </c>
      <c r="BI1467" s="20" t="s">
        <v>755</v>
      </c>
      <c r="BJ1467" s="20" t="s">
        <v>755</v>
      </c>
      <c r="BK1467" s="55" t="s">
        <v>755</v>
      </c>
      <c r="BL1467" s="71" t="s">
        <v>755</v>
      </c>
      <c r="BM1467" s="77" t="s">
        <v>755</v>
      </c>
      <c r="BN1467" s="78" t="s">
        <v>755</v>
      </c>
      <c r="BO1467" s="77" t="s">
        <v>755</v>
      </c>
      <c r="BP1467" s="78" t="s">
        <v>755</v>
      </c>
    </row>
    <row r="1468" spans="1:68" x14ac:dyDescent="0.2">
      <c r="A1468" s="20" t="s">
        <v>95</v>
      </c>
      <c r="B1468" s="20" t="s">
        <v>1531</v>
      </c>
      <c r="C1468" s="20" t="s">
        <v>252</v>
      </c>
      <c r="D1468" s="20" t="s">
        <v>1</v>
      </c>
      <c r="E1468" s="20" t="s">
        <v>77</v>
      </c>
      <c r="F1468" s="20" t="s">
        <v>465</v>
      </c>
      <c r="G1468" s="20" t="s">
        <v>2442</v>
      </c>
      <c r="H1468" s="20" t="s">
        <v>465</v>
      </c>
      <c r="I1468" s="19">
        <f t="shared" si="209"/>
        <v>44</v>
      </c>
      <c r="J1468" s="20" t="s">
        <v>205</v>
      </c>
      <c r="K1468" s="20" t="s">
        <v>279</v>
      </c>
      <c r="L1468" s="95" t="str">
        <f>IF(M1468&lt;&gt;"",IF(NOT(ISNA(INDEX(cc!B:B,MATCH(M1468,cc!A:A,0)))),INDEX(cc!B:B,MATCH(M1468,cc!A:A,0)),"0"),"")</f>
        <v>Age (&lt;1-25+, 6), Sex and Service Area</v>
      </c>
      <c r="M1468" s="97" t="s">
        <v>4025</v>
      </c>
      <c r="N1468" s="28" t="str">
        <f t="shared" si="210"/>
        <v xml:space="preserve"> TARGET</v>
      </c>
      <c r="O1468" s="19" t="str">
        <f t="shared" si="203"/>
        <v>OVC_SERV (N, DSD, Age/Sex/Service) TARGET v2: Beneficiaries Served</v>
      </c>
      <c r="P1468" s="19" t="str">
        <f t="shared" si="204"/>
        <v>OVC_SERV (N, DSD, Age/Sex/Service) TARGET v2: Beneficiaries Served</v>
      </c>
      <c r="Q1468" s="19" t="str">
        <f t="shared" si="211"/>
        <v>OVC_SERV (N, DSD, Age/Sex/Service) TARGET v2</v>
      </c>
      <c r="R1468" s="19" t="str">
        <f t="shared" si="205"/>
        <v>OVC_SERV_N_DSD_Age_Sex_Service_TARGET_v2</v>
      </c>
      <c r="S1468" s="19" t="str">
        <f t="shared" si="206"/>
        <v>OVC_SERV_N_DSD_Age_Sex_Service_TARGET_v2</v>
      </c>
      <c r="T1468" s="19" t="b">
        <f>NOT(ISNA(VLOOKUP(B1468,dbcodes!A:B,2,FALSE)))</f>
        <v>1</v>
      </c>
      <c r="U1468" s="19" t="str">
        <f>IF(ISNA(VLOOKUP(B1468,dbcodes!A:B,2,FALSE)),des!R922,VLOOKUP(B1468,dbcodes!A:B,2,FALSE))</f>
        <v>OVC_SERV_N_DSD_Age_Sex_Service2017_TARGET</v>
      </c>
      <c r="W1468" s="107" t="str">
        <f>IF(ISNA(VLOOKUP(C1468,descriptions!A:B,2,FALSE)),des!V922,IF(G1468=" TARGET","Target ","")&amp;VLOOKUP(C1468,descriptions!A:B,2,FALSE))</f>
        <v>Target Number of beneficiaries served by PEPFAR OVC programs for children and families affected by HIV/AIDS</v>
      </c>
      <c r="X1468" s="20" t="s">
        <v>4</v>
      </c>
      <c r="Y1468" s="20" t="s">
        <v>831</v>
      </c>
      <c r="Z1468" s="20" t="s">
        <v>836</v>
      </c>
      <c r="AA1468" s="20" t="s">
        <v>102</v>
      </c>
      <c r="AB1468" s="20" t="s">
        <v>755</v>
      </c>
      <c r="AC1468" s="19" t="str">
        <f>IF(AB1468&lt;&gt;"",IF(NOT(ISNA(INDEX(os!A:A,MATCH(AB1468,os!B:B,0)))),INDEX(os!A:A,MATCH(AB1468,os!B:B,0)),"0"),"")</f>
        <v/>
      </c>
      <c r="AD1468" s="20" t="s">
        <v>830</v>
      </c>
      <c r="AH1468" s="93" t="str">
        <f>IF(NOT(ISNA(VLOOKUP(B:B,ResultsTargets!A:A,1,0))),"TRUE","")</f>
        <v/>
      </c>
      <c r="AI1468" s="19" t="str">
        <f>IF(ISNA(VLOOKUP(C1468,dim_techarea!A:B,2,FALSE)),"",VLOOKUP(C1468,dim_techarea!A:B,2,FALSE))</f>
        <v>OVC_SERV</v>
      </c>
      <c r="AJ1468" s="19" t="str">
        <f>IF(ISNA(VLOOKUP(AI1468,dim_techarea!B:C,2,FALSE)),"",VLOOKUP(AI1468,dim_techarea!B:C,2,FALSE))</f>
        <v>RxyNwEV3oQf</v>
      </c>
      <c r="AK1468" s="19" t="str">
        <f>IF(ISNA(VLOOKUP(TRIM(G1468),dim_targetsresults!A:B,2,FALSE)),"",VLOOKUP(TRIM(G1468),dim_targetsresults!A:C,2,FALSE))</f>
        <v>MER Targets</v>
      </c>
      <c r="AL1468" s="19" t="str">
        <f>IF(ISNA(VLOOKUP(AK1468,dim_targetsresults!B:C,2,FALSE)),"",VLOOKUP(AK1468,dim_targetsresults!B:C,2,FALSE))</f>
        <v>W8imnja2Owd</v>
      </c>
      <c r="AM1468" s="19" t="str">
        <f>IF(ISNA(VLOOKUP(TRIM(D1468),dim_numeratordenominator!A:B,2,FALSE)),"",VLOOKUP(TRIM(D1468),dim_numeratordenominator!A:C,2,FALSE))</f>
        <v>Numerator</v>
      </c>
      <c r="AN1468" s="19" t="str">
        <f>IF(ISNA(VLOOKUP(AM1468,dim_numeratordenominator!B:C,2,FALSE)),"",VLOOKUP(AM1468,dim_numeratordenominator!B:C,2,FALSE))</f>
        <v>Som9NRMQqV7</v>
      </c>
      <c r="AO1468" s="19" t="str">
        <f>IF(ISNA(VLOOKUP(TRIM(E1468),dim_supporttype!A:B,2,FALSE)),"",VLOOKUP(TRIM(E1468),dim_supporttype!A:C,2,FALSE))</f>
        <v>DSD</v>
      </c>
      <c r="AP1468" s="19" t="str">
        <f>IF(ISNA(VLOOKUP(AO1468,dim_supporttype!B:C,2,FALSE)),"",VLOOKUP(AO1468,dim_supporttype!B:C,2,FALSE))</f>
        <v>iM13vdNLWKb</v>
      </c>
      <c r="AQ1468" s="19" t="str">
        <f>IF(ISNA(VLOOKUP(TRIM(F1468),dim_disaggs!A:B,2,FALSE)),"No Disagg",VLOOKUP(TRIM(F1468),dim_disaggs!A:B,2,FALSE))</f>
        <v>Age/Sex/Service</v>
      </c>
      <c r="AR1468" s="19" t="str">
        <f>IF(ISNA(VLOOKUP(AQ1468,dim_disaggs!B:C,2,FALSE)),"",VLOOKUP(AQ1468,dim_disaggs!B:C,2,FALSE))</f>
        <v>qpqltzKGuwF</v>
      </c>
      <c r="AU1468" s="72" t="s">
        <v>755</v>
      </c>
      <c r="AV1468" s="73" t="s">
        <v>755</v>
      </c>
      <c r="AW1468" s="66" t="s">
        <v>755</v>
      </c>
      <c r="AX1468" s="66" t="s">
        <v>755</v>
      </c>
      <c r="BA1468" s="105" t="str">
        <f t="shared" si="207"/>
        <v/>
      </c>
      <c r="BB1468" s="20" t="str">
        <f t="shared" si="208"/>
        <v/>
      </c>
      <c r="BE1468" s="75" t="s">
        <v>755</v>
      </c>
      <c r="BF1468" s="73" t="s">
        <v>755</v>
      </c>
      <c r="BG1468" s="55" t="s">
        <v>755</v>
      </c>
      <c r="BH1468" s="76" t="s">
        <v>755</v>
      </c>
      <c r="BI1468" s="20" t="s">
        <v>755</v>
      </c>
      <c r="BJ1468" s="20" t="s">
        <v>755</v>
      </c>
      <c r="BK1468" s="55" t="s">
        <v>755</v>
      </c>
      <c r="BL1468" s="71" t="s">
        <v>755</v>
      </c>
      <c r="BM1468" s="77" t="s">
        <v>755</v>
      </c>
      <c r="BN1468" s="78" t="s">
        <v>755</v>
      </c>
      <c r="BO1468" s="77" t="s">
        <v>755</v>
      </c>
      <c r="BP1468" s="78" t="s">
        <v>755</v>
      </c>
    </row>
    <row r="1469" spans="1:68" s="3" customFormat="1" x14ac:dyDescent="0.2">
      <c r="A1469" s="20" t="s">
        <v>95</v>
      </c>
      <c r="B1469" s="20" t="s">
        <v>1534</v>
      </c>
      <c r="C1469" s="20" t="s">
        <v>252</v>
      </c>
      <c r="D1469" s="20" t="s">
        <v>1</v>
      </c>
      <c r="E1469" s="20" t="s">
        <v>77</v>
      </c>
      <c r="F1469" s="20" t="s">
        <v>465</v>
      </c>
      <c r="G1469" s="20" t="s">
        <v>2442</v>
      </c>
      <c r="H1469" s="20" t="s">
        <v>465</v>
      </c>
      <c r="I1469" s="19">
        <f t="shared" si="209"/>
        <v>44</v>
      </c>
      <c r="J1469" s="20" t="s">
        <v>958</v>
      </c>
      <c r="K1469" s="20" t="s">
        <v>279</v>
      </c>
      <c r="L1469" s="95" t="str">
        <f>IF(M1469&lt;&gt;"",IF(NOT(ISNA(INDEX(cc!B:B,MATCH(M1469,cc!A:A,0)))),INDEX(cc!B:B,MATCH(M1469,cc!A:A,0)),"0"),"")</f>
        <v>Age (10-25+, 4), Sex and Service Area</v>
      </c>
      <c r="M1469" s="97" t="s">
        <v>464</v>
      </c>
      <c r="N1469" s="28" t="str">
        <f t="shared" si="210"/>
        <v xml:space="preserve"> TARGET</v>
      </c>
      <c r="O1469" s="19" t="str">
        <f t="shared" si="203"/>
        <v>OVC_SERV (N, DSD, Age/Sex/Service) TARGET v3: Beneficiaries Served</v>
      </c>
      <c r="P1469" s="19" t="str">
        <f t="shared" si="204"/>
        <v>OVC_SERV (N, DSD, Age/Sex/Service) TARGET v3: Beneficiaries Served</v>
      </c>
      <c r="Q1469" s="19" t="str">
        <f t="shared" si="211"/>
        <v>OVC_SERV (N, DSD, Age/Sex/Service) TARGET v3</v>
      </c>
      <c r="R1469" s="19" t="str">
        <f t="shared" si="205"/>
        <v>OVC_SERV_N_DSD_Age_Sex_Service_TARGET_v3</v>
      </c>
      <c r="S1469" s="19" t="str">
        <f t="shared" si="206"/>
        <v>OVC_SERV_N_DSD_Age_Sex_Service_TARGET_v3</v>
      </c>
      <c r="T1469" s="19" t="b">
        <f>NOT(ISNA(VLOOKUP(B1469,dbcodes!A:B,2,FALSE)))</f>
        <v>1</v>
      </c>
      <c r="U1469" s="19" t="str">
        <f>IF(ISNA(VLOOKUP(B1469,dbcodes!A:B,2,FALSE)),des!R923,VLOOKUP(B1469,dbcodes!A:B,2,FALSE))</f>
        <v>OVC_SERV_N_DSD_Age_Sex_Service_TARGET_v2</v>
      </c>
      <c r="V1469" s="20"/>
      <c r="W1469" s="107" t="str">
        <f>IF(ISNA(VLOOKUP(C1469,descriptions!A:B,2,FALSE)),des!V923,IF(G1469=" TARGET","Target ","")&amp;VLOOKUP(C1469,descriptions!A:B,2,FALSE))</f>
        <v>Target Number of beneficiaries served by PEPFAR OVC programs for children and families affected by HIV/AIDS</v>
      </c>
      <c r="X1469" s="20" t="s">
        <v>4</v>
      </c>
      <c r="Y1469" s="20" t="s">
        <v>831</v>
      </c>
      <c r="Z1469" s="20" t="s">
        <v>836</v>
      </c>
      <c r="AA1469" s="20" t="s">
        <v>102</v>
      </c>
      <c r="AB1469" s="20" t="s">
        <v>755</v>
      </c>
      <c r="AC1469" s="19" t="str">
        <f>IF(AB1469&lt;&gt;"",IF(NOT(ISNA(INDEX(os!A:A,MATCH(AB1469,os!B:B,0)))),INDEX(os!A:A,MATCH(AB1469,os!B:B,0)),"0"),"")</f>
        <v/>
      </c>
      <c r="AD1469" s="20" t="s">
        <v>830</v>
      </c>
      <c r="AE1469" s="20"/>
      <c r="AF1469" s="20"/>
      <c r="AG1469" s="20"/>
      <c r="AH1469" s="93" t="str">
        <f>IF(NOT(ISNA(VLOOKUP(B:B,ResultsTargets!A:A,1,0))),"TRUE","")</f>
        <v/>
      </c>
      <c r="AI1469" s="19" t="str">
        <f>IF(ISNA(VLOOKUP(C1469,dim_techarea!A:B,2,FALSE)),"",VLOOKUP(C1469,dim_techarea!A:B,2,FALSE))</f>
        <v>OVC_SERV</v>
      </c>
      <c r="AJ1469" s="19" t="str">
        <f>IF(ISNA(VLOOKUP(AI1469,dim_techarea!B:C,2,FALSE)),"",VLOOKUP(AI1469,dim_techarea!B:C,2,FALSE))</f>
        <v>RxyNwEV3oQf</v>
      </c>
      <c r="AK1469" s="19" t="str">
        <f>IF(ISNA(VLOOKUP(TRIM(G1469),dim_targetsresults!A:B,2,FALSE)),"",VLOOKUP(TRIM(G1469),dim_targetsresults!A:C,2,FALSE))</f>
        <v>MER Targets</v>
      </c>
      <c r="AL1469" s="19" t="str">
        <f>IF(ISNA(VLOOKUP(AK1469,dim_targetsresults!B:C,2,FALSE)),"",VLOOKUP(AK1469,dim_targetsresults!B:C,2,FALSE))</f>
        <v>W8imnja2Owd</v>
      </c>
      <c r="AM1469" s="19" t="str">
        <f>IF(ISNA(VLOOKUP(TRIM(D1469),dim_numeratordenominator!A:B,2,FALSE)),"",VLOOKUP(TRIM(D1469),dim_numeratordenominator!A:C,2,FALSE))</f>
        <v>Numerator</v>
      </c>
      <c r="AN1469" s="19" t="str">
        <f>IF(ISNA(VLOOKUP(AM1469,dim_numeratordenominator!B:C,2,FALSE)),"",VLOOKUP(AM1469,dim_numeratordenominator!B:C,2,FALSE))</f>
        <v>Som9NRMQqV7</v>
      </c>
      <c r="AO1469" s="19" t="str">
        <f>IF(ISNA(VLOOKUP(TRIM(E1469),dim_supporttype!A:B,2,FALSE)),"",VLOOKUP(TRIM(E1469),dim_supporttype!A:C,2,FALSE))</f>
        <v>DSD</v>
      </c>
      <c r="AP1469" s="19" t="str">
        <f>IF(ISNA(VLOOKUP(AO1469,dim_supporttype!B:C,2,FALSE)),"",VLOOKUP(AO1469,dim_supporttype!B:C,2,FALSE))</f>
        <v>iM13vdNLWKb</v>
      </c>
      <c r="AQ1469" s="19" t="str">
        <f>IF(ISNA(VLOOKUP(TRIM(F1469),dim_disaggs!A:B,2,FALSE)),"No Disagg",VLOOKUP(TRIM(F1469),dim_disaggs!A:B,2,FALSE))</f>
        <v>Age/Sex/Service</v>
      </c>
      <c r="AR1469" s="19" t="str">
        <f>IF(ISNA(VLOOKUP(AQ1469,dim_disaggs!B:C,2,FALSE)),"",VLOOKUP(AQ1469,dim_disaggs!B:C,2,FALSE))</f>
        <v>qpqltzKGuwF</v>
      </c>
      <c r="AS1469" s="72"/>
      <c r="AT1469" s="66"/>
      <c r="AU1469" s="72" t="s">
        <v>755</v>
      </c>
      <c r="AV1469" s="73" t="s">
        <v>755</v>
      </c>
      <c r="AW1469" s="66" t="s">
        <v>755</v>
      </c>
      <c r="AX1469" s="66" t="s">
        <v>755</v>
      </c>
      <c r="AY1469" s="20"/>
      <c r="AZ1469" s="20"/>
      <c r="BA1469" s="105" t="str">
        <f t="shared" si="207"/>
        <v/>
      </c>
      <c r="BB1469" s="20" t="str">
        <f t="shared" si="208"/>
        <v/>
      </c>
      <c r="BC1469" s="20"/>
      <c r="BD1469" s="20"/>
      <c r="BE1469" s="75" t="s">
        <v>755</v>
      </c>
      <c r="BF1469" s="73" t="s">
        <v>755</v>
      </c>
      <c r="BG1469" s="55" t="s">
        <v>755</v>
      </c>
      <c r="BH1469" s="76" t="s">
        <v>755</v>
      </c>
      <c r="BI1469" s="20" t="s">
        <v>755</v>
      </c>
      <c r="BJ1469" s="20" t="s">
        <v>755</v>
      </c>
      <c r="BK1469" s="55" t="s">
        <v>755</v>
      </c>
      <c r="BL1469" s="71" t="s">
        <v>755</v>
      </c>
      <c r="BM1469" s="77" t="s">
        <v>755</v>
      </c>
      <c r="BN1469" s="78" t="s">
        <v>755</v>
      </c>
      <c r="BO1469" s="77" t="s">
        <v>755</v>
      </c>
      <c r="BP1469" s="78" t="s">
        <v>755</v>
      </c>
    </row>
    <row r="1470" spans="1:68" s="3" customFormat="1" x14ac:dyDescent="0.2">
      <c r="A1470" s="20" t="s">
        <v>95</v>
      </c>
      <c r="B1470" s="21" t="s">
        <v>19855</v>
      </c>
      <c r="C1470" s="20" t="s">
        <v>252</v>
      </c>
      <c r="D1470" s="20" t="s">
        <v>1</v>
      </c>
      <c r="E1470" s="20" t="s">
        <v>77</v>
      </c>
      <c r="F1470" s="20" t="s">
        <v>465</v>
      </c>
      <c r="G1470" s="20" t="s">
        <v>2442</v>
      </c>
      <c r="H1470" s="20" t="s">
        <v>465</v>
      </c>
      <c r="I1470" s="19">
        <f t="shared" si="209"/>
        <v>44</v>
      </c>
      <c r="J1470" s="20" t="s">
        <v>19857</v>
      </c>
      <c r="K1470" s="20" t="s">
        <v>279</v>
      </c>
      <c r="L1470" s="95" t="str">
        <f>IF(M1470&lt;&gt;"",IF(NOT(ISNA(INDEX(cc!B:B,MATCH(M1470,cc!A:A,0)))),INDEX(cc!B:B,MATCH(M1470,cc!A:A,0)),"0"),"")</f>
        <v>Age (&lt;1-25+, 6), Sex and Service Area</v>
      </c>
      <c r="M1470" s="97" t="s">
        <v>4025</v>
      </c>
      <c r="N1470" s="28" t="str">
        <f t="shared" si="210"/>
        <v xml:space="preserve"> TARGET</v>
      </c>
      <c r="O1470" s="19" t="str">
        <f t="shared" si="203"/>
        <v>OVC_SERV (N, DSD, Age/Sex/Service) TARGET v4: Beneficiaries Served</v>
      </c>
      <c r="P1470" s="19" t="str">
        <f t="shared" si="204"/>
        <v>OVC_SERV (N, DSD, Age/Sex/Service) TARGET v4: Beneficiaries Served</v>
      </c>
      <c r="Q1470" s="19" t="str">
        <f t="shared" si="211"/>
        <v>OVC_SERV (N, DSD, Age/Sex/Service) TARGET v4</v>
      </c>
      <c r="R1470" s="19" t="str">
        <f t="shared" si="205"/>
        <v>OVC_SERV_N_DSD_Age_Sex_Service_TARGET_v4</v>
      </c>
      <c r="S1470" s="19" t="str">
        <f t="shared" si="206"/>
        <v>OVC_SERV_N_DSD_Age_Sex_Service_TARGET_v4</v>
      </c>
      <c r="T1470" s="19" t="b">
        <f>NOT(ISNA(VLOOKUP(B1470,dbcodes!A:B,2,FALSE)))</f>
        <v>1</v>
      </c>
      <c r="U1470" s="19" t="str">
        <f>IF(ISNA(VLOOKUP(B1470,dbcodes!A:B,2,FALSE)),des!R924,VLOOKUP(B1470,dbcodes!A:B,2,FALSE))</f>
        <v>OVC_SERV_N_DSD_Age_Sex_Service_TARGET_v4</v>
      </c>
      <c r="V1470" s="20"/>
      <c r="W1470" s="107" t="str">
        <f>IF(ISNA(VLOOKUP(C1470,descriptions!A:B,2,FALSE)),des!V924,IF(G1470=" TARGET","Target ","")&amp;VLOOKUP(C1470,descriptions!A:B,2,FALSE))</f>
        <v>Target Number of beneficiaries served by PEPFAR OVC programs for children and families affected by HIV/AIDS</v>
      </c>
      <c r="X1470" s="20" t="s">
        <v>4</v>
      </c>
      <c r="Y1470" s="20" t="s">
        <v>831</v>
      </c>
      <c r="Z1470" s="20" t="s">
        <v>836</v>
      </c>
      <c r="AA1470" s="20" t="s">
        <v>102</v>
      </c>
      <c r="AB1470" s="20" t="s">
        <v>755</v>
      </c>
      <c r="AC1470" s="19" t="str">
        <f>IF(AB1470&lt;&gt;"",IF(NOT(ISNA(INDEX(os!A:A,MATCH(AB1470,os!B:B,0)))),INDEX(os!A:A,MATCH(AB1470,os!B:B,0)),"0"),"")</f>
        <v/>
      </c>
      <c r="AD1470" s="20" t="s">
        <v>830</v>
      </c>
      <c r="AE1470" s="20"/>
      <c r="AF1470" s="20"/>
      <c r="AG1470" s="20"/>
      <c r="AH1470" s="93" t="str">
        <f>IF(NOT(ISNA(VLOOKUP(B:B,ResultsTargets!A:A,1,0))),"TRUE","")</f>
        <v/>
      </c>
      <c r="AI1470" s="19" t="str">
        <f>IF(ISNA(VLOOKUP(C1470,dim_techarea!A:B,2,FALSE)),"",VLOOKUP(C1470,dim_techarea!A:B,2,FALSE))</f>
        <v>OVC_SERV</v>
      </c>
      <c r="AJ1470" s="19" t="str">
        <f>IF(ISNA(VLOOKUP(AI1470,dim_techarea!B:C,2,FALSE)),"",VLOOKUP(AI1470,dim_techarea!B:C,2,FALSE))</f>
        <v>RxyNwEV3oQf</v>
      </c>
      <c r="AK1470" s="19" t="str">
        <f>IF(ISNA(VLOOKUP(TRIM(G1470),dim_targetsresults!A:B,2,FALSE)),"",VLOOKUP(TRIM(G1470),dim_targetsresults!A:C,2,FALSE))</f>
        <v>MER Targets</v>
      </c>
      <c r="AL1470" s="19" t="str">
        <f>IF(ISNA(VLOOKUP(AK1470,dim_targetsresults!B:C,2,FALSE)),"",VLOOKUP(AK1470,dim_targetsresults!B:C,2,FALSE))</f>
        <v>W8imnja2Owd</v>
      </c>
      <c r="AM1470" s="19" t="str">
        <f>IF(ISNA(VLOOKUP(TRIM(D1470),dim_numeratordenominator!A:B,2,FALSE)),"",VLOOKUP(TRIM(D1470),dim_numeratordenominator!A:C,2,FALSE))</f>
        <v>Numerator</v>
      </c>
      <c r="AN1470" s="19" t="str">
        <f>IF(ISNA(VLOOKUP(AM1470,dim_numeratordenominator!B:C,2,FALSE)),"",VLOOKUP(AM1470,dim_numeratordenominator!B:C,2,FALSE))</f>
        <v>Som9NRMQqV7</v>
      </c>
      <c r="AO1470" s="19" t="str">
        <f>IF(ISNA(VLOOKUP(TRIM(E1470),dim_supporttype!A:B,2,FALSE)),"",VLOOKUP(TRIM(E1470),dim_supporttype!A:C,2,FALSE))</f>
        <v>DSD</v>
      </c>
      <c r="AP1470" s="19" t="str">
        <f>IF(ISNA(VLOOKUP(AO1470,dim_supporttype!B:C,2,FALSE)),"",VLOOKUP(AO1470,dim_supporttype!B:C,2,FALSE))</f>
        <v>iM13vdNLWKb</v>
      </c>
      <c r="AQ1470" s="19" t="str">
        <f>IF(ISNA(VLOOKUP(TRIM(F1470),dim_disaggs!A:B,2,FALSE)),"No Disagg",VLOOKUP(TRIM(F1470),dim_disaggs!A:B,2,FALSE))</f>
        <v>Age/Sex/Service</v>
      </c>
      <c r="AR1470" s="19" t="str">
        <f>IF(ISNA(VLOOKUP(AQ1470,dim_disaggs!B:C,2,FALSE)),"",VLOOKUP(AQ1470,dim_disaggs!B:C,2,FALSE))</f>
        <v>qpqltzKGuwF</v>
      </c>
      <c r="AS1470" s="72"/>
      <c r="AT1470" s="66"/>
      <c r="AU1470" s="72" t="s">
        <v>755</v>
      </c>
      <c r="AV1470" s="73" t="s">
        <v>755</v>
      </c>
      <c r="AW1470" s="66" t="s">
        <v>755</v>
      </c>
      <c r="AX1470" s="66" t="s">
        <v>755</v>
      </c>
      <c r="AY1470" s="20"/>
      <c r="AZ1470" s="20"/>
      <c r="BA1470" s="105" t="str">
        <f t="shared" si="207"/>
        <v/>
      </c>
      <c r="BB1470" s="20" t="str">
        <f t="shared" si="208"/>
        <v/>
      </c>
      <c r="BC1470" s="20"/>
      <c r="BD1470" s="20"/>
      <c r="BE1470" s="75" t="s">
        <v>755</v>
      </c>
      <c r="BF1470" s="73" t="s">
        <v>755</v>
      </c>
      <c r="BG1470" s="55" t="s">
        <v>755</v>
      </c>
      <c r="BH1470" s="76" t="s">
        <v>755</v>
      </c>
      <c r="BI1470" s="20" t="s">
        <v>755</v>
      </c>
      <c r="BJ1470" s="20" t="s">
        <v>755</v>
      </c>
      <c r="BK1470" s="55" t="s">
        <v>755</v>
      </c>
      <c r="BL1470" s="71" t="s">
        <v>755</v>
      </c>
      <c r="BM1470" s="77" t="s">
        <v>755</v>
      </c>
      <c r="BN1470" s="78" t="s">
        <v>755</v>
      </c>
      <c r="BO1470" s="77" t="s">
        <v>755</v>
      </c>
      <c r="BP1470" s="78" t="s">
        <v>755</v>
      </c>
    </row>
    <row r="1471" spans="1:68" s="3" customFormat="1" x14ac:dyDescent="0.2">
      <c r="A1471" s="20" t="s">
        <v>95</v>
      </c>
      <c r="B1471" s="20" t="s">
        <v>1546</v>
      </c>
      <c r="C1471" s="20" t="s">
        <v>252</v>
      </c>
      <c r="D1471" s="20" t="s">
        <v>1</v>
      </c>
      <c r="E1471" s="20" t="s">
        <v>78</v>
      </c>
      <c r="F1471" s="20" t="s">
        <v>465</v>
      </c>
      <c r="G1471" s="20" t="s">
        <v>2442</v>
      </c>
      <c r="H1471" s="20" t="s">
        <v>465</v>
      </c>
      <c r="I1471" s="19">
        <f t="shared" si="209"/>
        <v>40</v>
      </c>
      <c r="J1471" s="20" t="s">
        <v>755</v>
      </c>
      <c r="K1471" s="20" t="s">
        <v>279</v>
      </c>
      <c r="L1471" s="95" t="str">
        <f>IF(M1471&lt;&gt;"",IF(NOT(ISNA(INDEX(cc!B:B,MATCH(M1471,cc!A:A,0)))),INDEX(cc!B:B,MATCH(M1471,cc!A:A,0)),"0"),"")</f>
        <v>Age (&lt;1-25+, 7) and Sex and Service Area</v>
      </c>
      <c r="M1471" s="97" t="s">
        <v>4029</v>
      </c>
      <c r="N1471" s="28" t="str">
        <f t="shared" si="210"/>
        <v xml:space="preserve"> TARGET</v>
      </c>
      <c r="O1471" s="19" t="str">
        <f t="shared" si="203"/>
        <v>OVC_SERV (N, TA, Age/Sex/Service) TARGET: Beneficiaries Served</v>
      </c>
      <c r="P1471" s="19" t="str">
        <f t="shared" si="204"/>
        <v>OVC_SERV (N, TA, Age/Sex/Service) TARGET: Beneficiaries Served</v>
      </c>
      <c r="Q1471" s="19" t="str">
        <f t="shared" si="211"/>
        <v>OVC_SERV (N, TA, Age/Sex/Service) TARGET</v>
      </c>
      <c r="R1471" s="19" t="str">
        <f t="shared" si="205"/>
        <v>OVC_SERV_N_TA_Age_Sex_Service_TARGET</v>
      </c>
      <c r="S1471" s="19" t="str">
        <f t="shared" si="206"/>
        <v>OVC_SERV_N_TA_Age_Sex_Service_TARGET</v>
      </c>
      <c r="T1471" s="19" t="b">
        <f>NOT(ISNA(VLOOKUP(B1471,dbcodes!A:B,2,FALSE)))</f>
        <v>1</v>
      </c>
      <c r="U1471" s="19" t="str">
        <f>IF(ISNA(VLOOKUP(B1471,dbcodes!A:B,2,FALSE)),des!R925,VLOOKUP(B1471,dbcodes!A:B,2,FALSE))</f>
        <v>OVC_SERV_N_TA_Age_Sex_Service_TARGET</v>
      </c>
      <c r="V1471" s="20"/>
      <c r="W1471" s="107" t="str">
        <f>IF(ISNA(VLOOKUP(C1471,descriptions!A:B,2,FALSE)),des!V925,IF(G1471=" TARGET","Target ","")&amp;VLOOKUP(C1471,descriptions!A:B,2,FALSE))</f>
        <v>Target Number of beneficiaries served by PEPFAR OVC programs for children and families affected by HIV/AIDS</v>
      </c>
      <c r="X1471" s="20" t="s">
        <v>4</v>
      </c>
      <c r="Y1471" s="20" t="s">
        <v>831</v>
      </c>
      <c r="Z1471" s="20" t="s">
        <v>836</v>
      </c>
      <c r="AA1471" s="20" t="s">
        <v>102</v>
      </c>
      <c r="AB1471" s="20" t="s">
        <v>755</v>
      </c>
      <c r="AC1471" s="19" t="str">
        <f>IF(AB1471&lt;&gt;"",IF(NOT(ISNA(INDEX(os!A:A,MATCH(AB1471,os!B:B,0)))),INDEX(os!A:A,MATCH(AB1471,os!B:B,0)),"0"),"")</f>
        <v/>
      </c>
      <c r="AD1471" s="20" t="s">
        <v>830</v>
      </c>
      <c r="AE1471" s="20"/>
      <c r="AF1471" s="20"/>
      <c r="AG1471" s="20"/>
      <c r="AH1471" s="93" t="str">
        <f>IF(NOT(ISNA(VLOOKUP(B:B,ResultsTargets!A:A,1,0))),"TRUE","")</f>
        <v/>
      </c>
      <c r="AI1471" s="19" t="str">
        <f>IF(ISNA(VLOOKUP(C1471,dim_techarea!A:B,2,FALSE)),"",VLOOKUP(C1471,dim_techarea!A:B,2,FALSE))</f>
        <v>OVC_SERV</v>
      </c>
      <c r="AJ1471" s="19" t="str">
        <f>IF(ISNA(VLOOKUP(AI1471,dim_techarea!B:C,2,FALSE)),"",VLOOKUP(AI1471,dim_techarea!B:C,2,FALSE))</f>
        <v>RxyNwEV3oQf</v>
      </c>
      <c r="AK1471" s="19" t="str">
        <f>IF(ISNA(VLOOKUP(TRIM(G1471),dim_targetsresults!A:B,2,FALSE)),"",VLOOKUP(TRIM(G1471),dim_targetsresults!A:C,2,FALSE))</f>
        <v>MER Targets</v>
      </c>
      <c r="AL1471" s="19" t="str">
        <f>IF(ISNA(VLOOKUP(AK1471,dim_targetsresults!B:C,2,FALSE)),"",VLOOKUP(AK1471,dim_targetsresults!B:C,2,FALSE))</f>
        <v>W8imnja2Owd</v>
      </c>
      <c r="AM1471" s="19" t="str">
        <f>IF(ISNA(VLOOKUP(TRIM(D1471),dim_numeratordenominator!A:B,2,FALSE)),"",VLOOKUP(TRIM(D1471),dim_numeratordenominator!A:C,2,FALSE))</f>
        <v>Numerator</v>
      </c>
      <c r="AN1471" s="19" t="str">
        <f>IF(ISNA(VLOOKUP(AM1471,dim_numeratordenominator!B:C,2,FALSE)),"",VLOOKUP(AM1471,dim_numeratordenominator!B:C,2,FALSE))</f>
        <v>Som9NRMQqV7</v>
      </c>
      <c r="AO1471" s="19" t="str">
        <f>IF(ISNA(VLOOKUP(TRIM(E1471),dim_supporttype!A:B,2,FALSE)),"",VLOOKUP(TRIM(E1471),dim_supporttype!A:C,2,FALSE))</f>
        <v>TA</v>
      </c>
      <c r="AP1471" s="19" t="str">
        <f>IF(ISNA(VLOOKUP(AO1471,dim_supporttype!B:C,2,FALSE)),"",VLOOKUP(AO1471,dim_supporttype!B:C,2,FALSE))</f>
        <v>cRAGKdWIDn4</v>
      </c>
      <c r="AQ1471" s="19" t="str">
        <f>IF(ISNA(VLOOKUP(TRIM(F1471),dim_disaggs!A:B,2,FALSE)),"No Disagg",VLOOKUP(TRIM(F1471),dim_disaggs!A:B,2,FALSE))</f>
        <v>Age/Sex/Service</v>
      </c>
      <c r="AR1471" s="19" t="str">
        <f>IF(ISNA(VLOOKUP(AQ1471,dim_disaggs!B:C,2,FALSE)),"",VLOOKUP(AQ1471,dim_disaggs!B:C,2,FALSE))</f>
        <v>qpqltzKGuwF</v>
      </c>
      <c r="AS1471" s="72"/>
      <c r="AT1471" s="66"/>
      <c r="AU1471" s="72" t="s">
        <v>755</v>
      </c>
      <c r="AV1471" s="73" t="s">
        <v>755</v>
      </c>
      <c r="AW1471" s="66" t="s">
        <v>755</v>
      </c>
      <c r="AX1471" s="66" t="s">
        <v>755</v>
      </c>
      <c r="AY1471" s="20"/>
      <c r="AZ1471" s="20"/>
      <c r="BA1471" s="105" t="str">
        <f t="shared" si="207"/>
        <v/>
      </c>
      <c r="BB1471" s="20" t="str">
        <f t="shared" si="208"/>
        <v/>
      </c>
      <c r="BC1471" s="20"/>
      <c r="BD1471" s="20"/>
      <c r="BE1471" s="75" t="s">
        <v>755</v>
      </c>
      <c r="BF1471" s="73" t="s">
        <v>755</v>
      </c>
      <c r="BG1471" s="55" t="s">
        <v>755</v>
      </c>
      <c r="BH1471" s="76" t="s">
        <v>755</v>
      </c>
      <c r="BI1471" s="20" t="s">
        <v>755</v>
      </c>
      <c r="BJ1471" s="20" t="s">
        <v>755</v>
      </c>
      <c r="BK1471" s="55" t="s">
        <v>755</v>
      </c>
      <c r="BL1471" s="71" t="s">
        <v>755</v>
      </c>
      <c r="BM1471" s="77" t="s">
        <v>755</v>
      </c>
      <c r="BN1471" s="78" t="s">
        <v>755</v>
      </c>
      <c r="BO1471" s="77" t="s">
        <v>755</v>
      </c>
      <c r="BP1471" s="78" t="s">
        <v>755</v>
      </c>
    </row>
    <row r="1472" spans="1:68" x14ac:dyDescent="0.2">
      <c r="A1472" s="20" t="s">
        <v>95</v>
      </c>
      <c r="B1472" s="20" t="s">
        <v>1544</v>
      </c>
      <c r="C1472" s="20" t="s">
        <v>252</v>
      </c>
      <c r="D1472" s="20" t="s">
        <v>1</v>
      </c>
      <c r="E1472" s="20" t="s">
        <v>78</v>
      </c>
      <c r="F1472" s="20" t="s">
        <v>465</v>
      </c>
      <c r="G1472" s="20" t="s">
        <v>2442</v>
      </c>
      <c r="H1472" s="20" t="s">
        <v>465</v>
      </c>
      <c r="I1472" s="19">
        <f t="shared" si="209"/>
        <v>43</v>
      </c>
      <c r="J1472" s="20" t="s">
        <v>205</v>
      </c>
      <c r="K1472" s="20" t="s">
        <v>279</v>
      </c>
      <c r="L1472" s="95" t="str">
        <f>IF(M1472&lt;&gt;"",IF(NOT(ISNA(INDEX(cc!B:B,MATCH(M1472,cc!A:A,0)))),INDEX(cc!B:B,MATCH(M1472,cc!A:A,0)),"0"),"")</f>
        <v>Age (&lt;1-25+, 6), Sex and Service Area</v>
      </c>
      <c r="M1472" s="97" t="s">
        <v>4025</v>
      </c>
      <c r="N1472" s="28" t="str">
        <f t="shared" si="210"/>
        <v xml:space="preserve"> TARGET</v>
      </c>
      <c r="O1472" s="19" t="str">
        <f t="shared" si="203"/>
        <v>OVC_SERV (N, TA, Age/Sex/Service) TARGET v2: Beneficiaries Served</v>
      </c>
      <c r="P1472" s="19" t="str">
        <f t="shared" si="204"/>
        <v>OVC_SERV (N, TA, Age/Sex/Service) TARGET v2: Beneficiaries Served</v>
      </c>
      <c r="Q1472" s="19" t="str">
        <f t="shared" si="211"/>
        <v>OVC_SERV (N, TA, Age/Sex/Service) TARGET v2</v>
      </c>
      <c r="R1472" s="19" t="str">
        <f t="shared" si="205"/>
        <v>OVC_SERV_N_TA_Age_Sex_Service_TARGET_v2</v>
      </c>
      <c r="S1472" s="19" t="str">
        <f t="shared" si="206"/>
        <v>OVC_SERV_N_TA_Age_Sex_Service_TARGET_v2</v>
      </c>
      <c r="T1472" s="19" t="b">
        <f>NOT(ISNA(VLOOKUP(B1472,dbcodes!A:B,2,FALSE)))</f>
        <v>1</v>
      </c>
      <c r="U1472" s="19" t="str">
        <f>IF(ISNA(VLOOKUP(B1472,dbcodes!A:B,2,FALSE)),des!R926,VLOOKUP(B1472,dbcodes!A:B,2,FALSE))</f>
        <v>OVC_SERV_N_TA_Age_Sex_Service2017_TARGET</v>
      </c>
      <c r="W1472" s="107" t="str">
        <f>IF(ISNA(VLOOKUP(C1472,descriptions!A:B,2,FALSE)),des!V926,IF(G1472=" TARGET","Target ","")&amp;VLOOKUP(C1472,descriptions!A:B,2,FALSE))</f>
        <v>Target Number of beneficiaries served by PEPFAR OVC programs for children and families affected by HIV/AIDS</v>
      </c>
      <c r="X1472" s="20" t="s">
        <v>4</v>
      </c>
      <c r="Y1472" s="20" t="s">
        <v>831</v>
      </c>
      <c r="Z1472" s="20" t="s">
        <v>836</v>
      </c>
      <c r="AA1472" s="20" t="s">
        <v>102</v>
      </c>
      <c r="AB1472" s="20" t="s">
        <v>755</v>
      </c>
      <c r="AC1472" s="19" t="str">
        <f>IF(AB1472&lt;&gt;"",IF(NOT(ISNA(INDEX(os!A:A,MATCH(AB1472,os!B:B,0)))),INDEX(os!A:A,MATCH(AB1472,os!B:B,0)),"0"),"")</f>
        <v/>
      </c>
      <c r="AD1472" s="20" t="s">
        <v>830</v>
      </c>
      <c r="AH1472" s="93" t="str">
        <f>IF(NOT(ISNA(VLOOKUP(B:B,ResultsTargets!A:A,1,0))),"TRUE","")</f>
        <v/>
      </c>
      <c r="AI1472" s="19" t="str">
        <f>IF(ISNA(VLOOKUP(C1472,dim_techarea!A:B,2,FALSE)),"",VLOOKUP(C1472,dim_techarea!A:B,2,FALSE))</f>
        <v>OVC_SERV</v>
      </c>
      <c r="AJ1472" s="19" t="str">
        <f>IF(ISNA(VLOOKUP(AI1472,dim_techarea!B:C,2,FALSE)),"",VLOOKUP(AI1472,dim_techarea!B:C,2,FALSE))</f>
        <v>RxyNwEV3oQf</v>
      </c>
      <c r="AK1472" s="19" t="str">
        <f>IF(ISNA(VLOOKUP(TRIM(G1472),dim_targetsresults!A:B,2,FALSE)),"",VLOOKUP(TRIM(G1472),dim_targetsresults!A:C,2,FALSE))</f>
        <v>MER Targets</v>
      </c>
      <c r="AL1472" s="19" t="str">
        <f>IF(ISNA(VLOOKUP(AK1472,dim_targetsresults!B:C,2,FALSE)),"",VLOOKUP(AK1472,dim_targetsresults!B:C,2,FALSE))</f>
        <v>W8imnja2Owd</v>
      </c>
      <c r="AM1472" s="19" t="str">
        <f>IF(ISNA(VLOOKUP(TRIM(D1472),dim_numeratordenominator!A:B,2,FALSE)),"",VLOOKUP(TRIM(D1472),dim_numeratordenominator!A:C,2,FALSE))</f>
        <v>Numerator</v>
      </c>
      <c r="AN1472" s="19" t="str">
        <f>IF(ISNA(VLOOKUP(AM1472,dim_numeratordenominator!B:C,2,FALSE)),"",VLOOKUP(AM1472,dim_numeratordenominator!B:C,2,FALSE))</f>
        <v>Som9NRMQqV7</v>
      </c>
      <c r="AO1472" s="19" t="str">
        <f>IF(ISNA(VLOOKUP(TRIM(E1472),dim_supporttype!A:B,2,FALSE)),"",VLOOKUP(TRIM(E1472),dim_supporttype!A:C,2,FALSE))</f>
        <v>TA</v>
      </c>
      <c r="AP1472" s="19" t="str">
        <f>IF(ISNA(VLOOKUP(AO1472,dim_supporttype!B:C,2,FALSE)),"",VLOOKUP(AO1472,dim_supporttype!B:C,2,FALSE))</f>
        <v>cRAGKdWIDn4</v>
      </c>
      <c r="AQ1472" s="19" t="str">
        <f>IF(ISNA(VLOOKUP(TRIM(F1472),dim_disaggs!A:B,2,FALSE)),"No Disagg",VLOOKUP(TRIM(F1472),dim_disaggs!A:B,2,FALSE))</f>
        <v>Age/Sex/Service</v>
      </c>
      <c r="AR1472" s="19" t="str">
        <f>IF(ISNA(VLOOKUP(AQ1472,dim_disaggs!B:C,2,FALSE)),"",VLOOKUP(AQ1472,dim_disaggs!B:C,2,FALSE))</f>
        <v>qpqltzKGuwF</v>
      </c>
      <c r="AU1472" s="72" t="s">
        <v>755</v>
      </c>
      <c r="AV1472" s="73" t="s">
        <v>755</v>
      </c>
      <c r="AW1472" s="66" t="s">
        <v>755</v>
      </c>
      <c r="AX1472" s="66" t="s">
        <v>755</v>
      </c>
      <c r="BA1472" s="105" t="str">
        <f t="shared" si="207"/>
        <v/>
      </c>
      <c r="BB1472" s="20" t="str">
        <f t="shared" si="208"/>
        <v/>
      </c>
      <c r="BE1472" s="75" t="s">
        <v>755</v>
      </c>
      <c r="BF1472" s="73" t="s">
        <v>755</v>
      </c>
      <c r="BG1472" s="55" t="s">
        <v>755</v>
      </c>
      <c r="BH1472" s="76" t="s">
        <v>755</v>
      </c>
      <c r="BI1472" s="20" t="s">
        <v>755</v>
      </c>
      <c r="BJ1472" s="20" t="s">
        <v>755</v>
      </c>
      <c r="BK1472" s="55" t="s">
        <v>755</v>
      </c>
      <c r="BL1472" s="71" t="s">
        <v>755</v>
      </c>
      <c r="BM1472" s="77" t="s">
        <v>755</v>
      </c>
      <c r="BN1472" s="78" t="s">
        <v>755</v>
      </c>
      <c r="BO1472" s="77" t="s">
        <v>755</v>
      </c>
      <c r="BP1472" s="78" t="s">
        <v>755</v>
      </c>
    </row>
    <row r="1473" spans="1:68" x14ac:dyDescent="0.2">
      <c r="A1473" s="20" t="s">
        <v>95</v>
      </c>
      <c r="B1473" s="20" t="s">
        <v>1547</v>
      </c>
      <c r="C1473" s="20" t="s">
        <v>252</v>
      </c>
      <c r="D1473" s="20" t="s">
        <v>1</v>
      </c>
      <c r="E1473" s="20" t="s">
        <v>78</v>
      </c>
      <c r="F1473" s="20" t="s">
        <v>465</v>
      </c>
      <c r="G1473" s="20" t="s">
        <v>2442</v>
      </c>
      <c r="H1473" s="20" t="s">
        <v>465</v>
      </c>
      <c r="I1473" s="19">
        <f t="shared" si="209"/>
        <v>43</v>
      </c>
      <c r="J1473" s="20" t="s">
        <v>958</v>
      </c>
      <c r="K1473" s="20" t="s">
        <v>279</v>
      </c>
      <c r="L1473" s="95" t="str">
        <f>IF(M1473&lt;&gt;"",IF(NOT(ISNA(INDEX(cc!B:B,MATCH(M1473,cc!A:A,0)))),INDEX(cc!B:B,MATCH(M1473,cc!A:A,0)),"0"),"")</f>
        <v>Age (10-25+, 4), Sex and Service Area</v>
      </c>
      <c r="M1473" s="97" t="s">
        <v>464</v>
      </c>
      <c r="N1473" s="28" t="str">
        <f t="shared" si="210"/>
        <v xml:space="preserve"> TARGET</v>
      </c>
      <c r="O1473" s="19" t="str">
        <f t="shared" si="203"/>
        <v>OVC_SERV (N, TA, Age/Sex/Service) TARGET v3: Beneficiaries Served</v>
      </c>
      <c r="P1473" s="19" t="str">
        <f t="shared" si="204"/>
        <v>OVC_SERV (N, TA, Age/Sex/Service) TARGET v3: Beneficiaries Served</v>
      </c>
      <c r="Q1473" s="19" t="str">
        <f t="shared" si="211"/>
        <v>OVC_SERV (N, TA, Age/Sex/Service) TARGET v3</v>
      </c>
      <c r="R1473" s="19" t="str">
        <f t="shared" si="205"/>
        <v>OVC_SERV_N_TA_Age_Sex_Service_TARGET_v3</v>
      </c>
      <c r="S1473" s="19" t="str">
        <f t="shared" si="206"/>
        <v>OVC_SERV_N_TA_Age_Sex_Service_TARGET_v3</v>
      </c>
      <c r="T1473" s="19" t="b">
        <f>NOT(ISNA(VLOOKUP(B1473,dbcodes!A:B,2,FALSE)))</f>
        <v>1</v>
      </c>
      <c r="U1473" s="19" t="str">
        <f>IF(ISNA(VLOOKUP(B1473,dbcodes!A:B,2,FALSE)),des!R927,VLOOKUP(B1473,dbcodes!A:B,2,FALSE))</f>
        <v>OVC_SERV_N_TA_Age_Sex_Service_TARGET_v2</v>
      </c>
      <c r="W1473" s="107" t="str">
        <f>IF(ISNA(VLOOKUP(C1473,descriptions!A:B,2,FALSE)),des!V927,IF(G1473=" TARGET","Target ","")&amp;VLOOKUP(C1473,descriptions!A:B,2,FALSE))</f>
        <v>Target Number of beneficiaries served by PEPFAR OVC programs for children and families affected by HIV/AIDS</v>
      </c>
      <c r="X1473" s="20" t="s">
        <v>4</v>
      </c>
      <c r="Y1473" s="20" t="s">
        <v>831</v>
      </c>
      <c r="Z1473" s="20" t="s">
        <v>836</v>
      </c>
      <c r="AA1473" s="20" t="s">
        <v>102</v>
      </c>
      <c r="AB1473" s="20" t="s">
        <v>755</v>
      </c>
      <c r="AC1473" s="19" t="str">
        <f>IF(AB1473&lt;&gt;"",IF(NOT(ISNA(INDEX(os!A:A,MATCH(AB1473,os!B:B,0)))),INDEX(os!A:A,MATCH(AB1473,os!B:B,0)),"0"),"")</f>
        <v/>
      </c>
      <c r="AD1473" s="20" t="s">
        <v>830</v>
      </c>
      <c r="AH1473" s="93" t="str">
        <f>IF(NOT(ISNA(VLOOKUP(B:B,ResultsTargets!A:A,1,0))),"TRUE","")</f>
        <v/>
      </c>
      <c r="AI1473" s="19" t="str">
        <f>IF(ISNA(VLOOKUP(C1473,dim_techarea!A:B,2,FALSE)),"",VLOOKUP(C1473,dim_techarea!A:B,2,FALSE))</f>
        <v>OVC_SERV</v>
      </c>
      <c r="AJ1473" s="19" t="str">
        <f>IF(ISNA(VLOOKUP(AI1473,dim_techarea!B:C,2,FALSE)),"",VLOOKUP(AI1473,dim_techarea!B:C,2,FALSE))</f>
        <v>RxyNwEV3oQf</v>
      </c>
      <c r="AK1473" s="19" t="str">
        <f>IF(ISNA(VLOOKUP(TRIM(G1473),dim_targetsresults!A:B,2,FALSE)),"",VLOOKUP(TRIM(G1473),dim_targetsresults!A:C,2,FALSE))</f>
        <v>MER Targets</v>
      </c>
      <c r="AL1473" s="19" t="str">
        <f>IF(ISNA(VLOOKUP(AK1473,dim_targetsresults!B:C,2,FALSE)),"",VLOOKUP(AK1473,dim_targetsresults!B:C,2,FALSE))</f>
        <v>W8imnja2Owd</v>
      </c>
      <c r="AM1473" s="19" t="str">
        <f>IF(ISNA(VLOOKUP(TRIM(D1473),dim_numeratordenominator!A:B,2,FALSE)),"",VLOOKUP(TRIM(D1473),dim_numeratordenominator!A:C,2,FALSE))</f>
        <v>Numerator</v>
      </c>
      <c r="AN1473" s="19" t="str">
        <f>IF(ISNA(VLOOKUP(AM1473,dim_numeratordenominator!B:C,2,FALSE)),"",VLOOKUP(AM1473,dim_numeratordenominator!B:C,2,FALSE))</f>
        <v>Som9NRMQqV7</v>
      </c>
      <c r="AO1473" s="19" t="str">
        <f>IF(ISNA(VLOOKUP(TRIM(E1473),dim_supporttype!A:B,2,FALSE)),"",VLOOKUP(TRIM(E1473),dim_supporttype!A:C,2,FALSE))</f>
        <v>TA</v>
      </c>
      <c r="AP1473" s="19" t="str">
        <f>IF(ISNA(VLOOKUP(AO1473,dim_supporttype!B:C,2,FALSE)),"",VLOOKUP(AO1473,dim_supporttype!B:C,2,FALSE))</f>
        <v>cRAGKdWIDn4</v>
      </c>
      <c r="AQ1473" s="19" t="str">
        <f>IF(ISNA(VLOOKUP(TRIM(F1473),dim_disaggs!A:B,2,FALSE)),"No Disagg",VLOOKUP(TRIM(F1473),dim_disaggs!A:B,2,FALSE))</f>
        <v>Age/Sex/Service</v>
      </c>
      <c r="AR1473" s="19" t="str">
        <f>IF(ISNA(VLOOKUP(AQ1473,dim_disaggs!B:C,2,FALSE)),"",VLOOKUP(AQ1473,dim_disaggs!B:C,2,FALSE))</f>
        <v>qpqltzKGuwF</v>
      </c>
      <c r="AU1473" s="72" t="s">
        <v>755</v>
      </c>
      <c r="AV1473" s="73" t="s">
        <v>755</v>
      </c>
      <c r="AW1473" s="66" t="s">
        <v>755</v>
      </c>
      <c r="AX1473" s="66" t="s">
        <v>755</v>
      </c>
      <c r="BA1473" s="105" t="str">
        <f t="shared" si="207"/>
        <v/>
      </c>
      <c r="BB1473" s="20" t="str">
        <f t="shared" si="208"/>
        <v/>
      </c>
      <c r="BE1473" s="75" t="s">
        <v>755</v>
      </c>
      <c r="BF1473" s="73" t="s">
        <v>755</v>
      </c>
      <c r="BG1473" s="55" t="s">
        <v>755</v>
      </c>
      <c r="BH1473" s="76" t="s">
        <v>755</v>
      </c>
      <c r="BI1473" s="20" t="s">
        <v>755</v>
      </c>
      <c r="BJ1473" s="20" t="s">
        <v>755</v>
      </c>
      <c r="BK1473" s="55" t="s">
        <v>755</v>
      </c>
      <c r="BL1473" s="71" t="s">
        <v>755</v>
      </c>
      <c r="BM1473" s="77" t="s">
        <v>755</v>
      </c>
      <c r="BN1473" s="78" t="s">
        <v>755</v>
      </c>
      <c r="BO1473" s="77" t="s">
        <v>755</v>
      </c>
      <c r="BP1473" s="78" t="s">
        <v>755</v>
      </c>
    </row>
    <row r="1474" spans="1:68" x14ac:dyDescent="0.2">
      <c r="A1474" s="20" t="s">
        <v>95</v>
      </c>
      <c r="B1474" s="21" t="s">
        <v>19856</v>
      </c>
      <c r="C1474" s="20" t="s">
        <v>252</v>
      </c>
      <c r="D1474" s="20" t="s">
        <v>1</v>
      </c>
      <c r="E1474" s="20" t="s">
        <v>78</v>
      </c>
      <c r="F1474" s="20" t="s">
        <v>465</v>
      </c>
      <c r="G1474" s="20" t="s">
        <v>2442</v>
      </c>
      <c r="H1474" s="20" t="s">
        <v>465</v>
      </c>
      <c r="I1474" s="19">
        <f t="shared" si="209"/>
        <v>43</v>
      </c>
      <c r="J1474" s="20" t="s">
        <v>19857</v>
      </c>
      <c r="K1474" s="20" t="s">
        <v>279</v>
      </c>
      <c r="L1474" s="95" t="str">
        <f>IF(M1474&lt;&gt;"",IF(NOT(ISNA(INDEX(cc!B:B,MATCH(M1474,cc!A:A,0)))),INDEX(cc!B:B,MATCH(M1474,cc!A:A,0)),"0"),"")</f>
        <v>Age (&lt;1-25+, 6), Sex and Service Area</v>
      </c>
      <c r="M1474" s="97" t="s">
        <v>4025</v>
      </c>
      <c r="N1474" s="28" t="str">
        <f t="shared" si="210"/>
        <v xml:space="preserve"> TARGET</v>
      </c>
      <c r="O1474" s="19" t="str">
        <f t="shared" ref="O1474:O1537" si="212">CONCATENATE(C1474, " (",_xlfn.TEXTJOIN(", ",TRUE,D1474,E1474,F1474),")",N1474,J1474,": ",K1474)</f>
        <v>OVC_SERV (N, TA, Age/Sex/Service) TARGET v4: Beneficiaries Served</v>
      </c>
      <c r="P1474" s="19" t="str">
        <f t="shared" ref="P1474:P1537" si="213">IF(RIGHT(O1474,1)=":",LEFT(O1474,LEN(O1474)-1),O1474)</f>
        <v>OVC_SERV (N, TA, Age/Sex/Service) TARGET v4: Beneficiaries Served</v>
      </c>
      <c r="Q1474" s="19" t="str">
        <f t="shared" si="211"/>
        <v>OVC_SERV (N, TA, Age/Sex/Service) TARGET v4</v>
      </c>
      <c r="R1474" s="19" t="str">
        <f t="shared" ref="R1474:R1537" si="214">IF(RIGHT(S1474,1)="_",LEFT(S1474,LEN(S1474)-1),S1474)</f>
        <v>OVC_SERV_N_TA_Age_Sex_Service_TARGET_v4</v>
      </c>
      <c r="S1474" s="19" t="str">
        <f t="shared" ref="S1474:S1537" si="215">SUBSTITUTE(SUBSTITUTE(SUBSTITUTE(SUBSTITUTE(SUBSTITUTE(SUBSTITUTE(SUBSTITUTE(SUBSTITUTE(SUBSTITUTE(Q1474,"&amp;","and"),"&lt;","lt"),"&gt;","gt"),"(","_"),")","_"),"/","_")," ","_"),",","_"),"__","_")</f>
        <v>OVC_SERV_N_TA_Age_Sex_Service_TARGET_v4</v>
      </c>
      <c r="T1474" s="19" t="b">
        <f>NOT(ISNA(VLOOKUP(B1474,dbcodes!A:B,2,FALSE)))</f>
        <v>1</v>
      </c>
      <c r="U1474" s="19" t="str">
        <f>IF(ISNA(VLOOKUP(B1474,dbcodes!A:B,2,FALSE)),des!R928,VLOOKUP(B1474,dbcodes!A:B,2,FALSE))</f>
        <v>OVC_SERV_N_TA_Age_Sex_Service_TARGET_v4</v>
      </c>
      <c r="W1474" s="107" t="str">
        <f>IF(ISNA(VLOOKUP(C1474,descriptions!A:B,2,FALSE)),des!V928,IF(G1474=" TARGET","Target ","")&amp;VLOOKUP(C1474,descriptions!A:B,2,FALSE))</f>
        <v>Target Number of beneficiaries served by PEPFAR OVC programs for children and families affected by HIV/AIDS</v>
      </c>
      <c r="X1474" s="20" t="s">
        <v>4</v>
      </c>
      <c r="Y1474" s="20" t="s">
        <v>831</v>
      </c>
      <c r="Z1474" s="20" t="s">
        <v>836</v>
      </c>
      <c r="AA1474" s="20" t="s">
        <v>102</v>
      </c>
      <c r="AB1474" s="20" t="s">
        <v>755</v>
      </c>
      <c r="AC1474" s="19" t="str">
        <f>IF(AB1474&lt;&gt;"",IF(NOT(ISNA(INDEX(os!A:A,MATCH(AB1474,os!B:B,0)))),INDEX(os!A:A,MATCH(AB1474,os!B:B,0)),"0"),"")</f>
        <v/>
      </c>
      <c r="AD1474" s="20" t="s">
        <v>830</v>
      </c>
      <c r="AH1474" s="93" t="str">
        <f>IF(NOT(ISNA(VLOOKUP(B:B,ResultsTargets!A:A,1,0))),"TRUE","")</f>
        <v/>
      </c>
      <c r="AI1474" s="19" t="str">
        <f>IF(ISNA(VLOOKUP(C1474,dim_techarea!A:B,2,FALSE)),"",VLOOKUP(C1474,dim_techarea!A:B,2,FALSE))</f>
        <v>OVC_SERV</v>
      </c>
      <c r="AJ1474" s="19" t="str">
        <f>IF(ISNA(VLOOKUP(AI1474,dim_techarea!B:C,2,FALSE)),"",VLOOKUP(AI1474,dim_techarea!B:C,2,FALSE))</f>
        <v>RxyNwEV3oQf</v>
      </c>
      <c r="AK1474" s="19" t="str">
        <f>IF(ISNA(VLOOKUP(TRIM(G1474),dim_targetsresults!A:B,2,FALSE)),"",VLOOKUP(TRIM(G1474),dim_targetsresults!A:C,2,FALSE))</f>
        <v>MER Targets</v>
      </c>
      <c r="AL1474" s="19" t="str">
        <f>IF(ISNA(VLOOKUP(AK1474,dim_targetsresults!B:C,2,FALSE)),"",VLOOKUP(AK1474,dim_targetsresults!B:C,2,FALSE))</f>
        <v>W8imnja2Owd</v>
      </c>
      <c r="AM1474" s="19" t="str">
        <f>IF(ISNA(VLOOKUP(TRIM(D1474),dim_numeratordenominator!A:B,2,FALSE)),"",VLOOKUP(TRIM(D1474),dim_numeratordenominator!A:C,2,FALSE))</f>
        <v>Numerator</v>
      </c>
      <c r="AN1474" s="19" t="str">
        <f>IF(ISNA(VLOOKUP(AM1474,dim_numeratordenominator!B:C,2,FALSE)),"",VLOOKUP(AM1474,dim_numeratordenominator!B:C,2,FALSE))</f>
        <v>Som9NRMQqV7</v>
      </c>
      <c r="AO1474" s="19" t="str">
        <f>IF(ISNA(VLOOKUP(TRIM(E1474),dim_supporttype!A:B,2,FALSE)),"",VLOOKUP(TRIM(E1474),dim_supporttype!A:C,2,FALSE))</f>
        <v>TA</v>
      </c>
      <c r="AP1474" s="19" t="str">
        <f>IF(ISNA(VLOOKUP(AO1474,dim_supporttype!B:C,2,FALSE)),"",VLOOKUP(AO1474,dim_supporttype!B:C,2,FALSE))</f>
        <v>cRAGKdWIDn4</v>
      </c>
      <c r="AQ1474" s="19" t="str">
        <f>IF(ISNA(VLOOKUP(TRIM(F1474),dim_disaggs!A:B,2,FALSE)),"No Disagg",VLOOKUP(TRIM(F1474),dim_disaggs!A:B,2,FALSE))</f>
        <v>Age/Sex/Service</v>
      </c>
      <c r="AR1474" s="19" t="str">
        <f>IF(ISNA(VLOOKUP(AQ1474,dim_disaggs!B:C,2,FALSE)),"",VLOOKUP(AQ1474,dim_disaggs!B:C,2,FALSE))</f>
        <v>qpqltzKGuwF</v>
      </c>
      <c r="AU1474" s="72" t="s">
        <v>755</v>
      </c>
      <c r="AV1474" s="73" t="s">
        <v>755</v>
      </c>
      <c r="AW1474" s="66" t="s">
        <v>755</v>
      </c>
      <c r="AX1474" s="66" t="s">
        <v>755</v>
      </c>
      <c r="BA1474" s="105" t="str">
        <f t="shared" ref="BA1474:BA1537" si="216">IF(OR(
IF(RIGHT(LEFT(BC1474,11),1)="N",TRUE,FALSE),IF(RIGHT(LEFT(BE1474,11),1)="N",TRUE,FALSE),IF(RIGHT(LEFT(BG1474,11),1)="N",TRUE,FALSE),IF(RIGHT(LEFT(BI1474,11),1)="N",TRUE,FALSE),IF(RIGHT(LEFT(BK1474,11),1)="N",TRUE,FALSE),IF(RIGHT(LEFT(BM1474,11),1)="N",TRUE,FALSE),IF(RIGHT(LEFT(BO1474,11),1)="N",TRUE,FALSE)
),"Top Level Numerator",
IF(OR(
IF(RIGHT(LEFT(BC1474,11),1)="D",TRUE,FALSE),IF(RIGHT(LEFT(BE1474,11),1)="D",TRUE,FALSE),IF(RIGHT(LEFT(BG1474,11),1)="D",TRUE,FALSE),IF(RIGHT(LEFT(BI1474,11),1)="D",TRUE,FALSE),IF(RIGHT(LEFT(BK1474,11),1)="D",TRUE,FALSE),IF(RIGHT(LEFT(BM1474,11),1)="D",TRUE,FALSE),IF(RIGHT(LEFT(BO1474,11),1)="D",TRUE,FALSE)
),"Top Level Denominator","")
)</f>
        <v/>
      </c>
      <c r="BB1474" s="20" t="str">
        <f t="shared" ref="BB1474:BB1537" si="217">IF(OR(
IF(RIGHT(LEFT(BC1474,11),1)="N",TRUE,FALSE),IF(RIGHT(LEFT(BE1474,11),1)="N",TRUE,FALSE),IF(RIGHT(LEFT(BG1474,11),1)="N",TRUE,FALSE),IF(RIGHT(LEFT(BI1474,11),1)="N",TRUE,FALSE),IF(RIGHT(LEFT(BK1474,11),1)="N",TRUE,FALSE),IF(RIGHT(LEFT(BM1474,11),1)="N",TRUE,FALSE),IF(RIGHT(LEFT(BO1474,11),1)="N",TRUE,FALSE)
),"PE5QVF0w4xj",
IF(OR(
IF(RIGHT(LEFT(BC1474,11),1)="D",TRUE,FALSE),IF(RIGHT(LEFT(BE1474,11),1)="D",TRUE,FALSE),IF(RIGHT(LEFT(BG1474,11),1)="D",TRUE,FALSE),IF(RIGHT(LEFT(BI1474,11),1)="D",TRUE,FALSE),IF(RIGHT(LEFT(BK1474,11),1)="D",TRUE,FALSE),IF(RIGHT(LEFT(BM1474,11),1)="D",TRUE,FALSE),IF(RIGHT(LEFT(BO1474,11),1)="D",TRUE,FALSE)
),"Azqe383ljKu","")
)</f>
        <v/>
      </c>
      <c r="BE1474" s="75" t="s">
        <v>755</v>
      </c>
      <c r="BF1474" s="73" t="s">
        <v>755</v>
      </c>
      <c r="BG1474" s="55" t="s">
        <v>755</v>
      </c>
      <c r="BH1474" s="76" t="s">
        <v>755</v>
      </c>
      <c r="BI1474" s="20" t="s">
        <v>755</v>
      </c>
      <c r="BJ1474" s="20" t="s">
        <v>755</v>
      </c>
      <c r="BK1474" s="55" t="s">
        <v>755</v>
      </c>
      <c r="BL1474" s="71" t="s">
        <v>755</v>
      </c>
      <c r="BM1474" s="77" t="s">
        <v>755</v>
      </c>
      <c r="BN1474" s="78" t="s">
        <v>755</v>
      </c>
      <c r="BO1474" s="77" t="s">
        <v>755</v>
      </c>
      <c r="BP1474" s="78" t="s">
        <v>755</v>
      </c>
    </row>
    <row r="1475" spans="1:68" x14ac:dyDescent="0.2">
      <c r="A1475" s="20" t="s">
        <v>95</v>
      </c>
      <c r="B1475" s="20" t="s">
        <v>1527</v>
      </c>
      <c r="C1475" s="20" t="s">
        <v>252</v>
      </c>
      <c r="D1475" s="20" t="s">
        <v>1</v>
      </c>
      <c r="E1475" s="20" t="s">
        <v>77</v>
      </c>
      <c r="F1475" s="20" t="s">
        <v>88</v>
      </c>
      <c r="G1475" s="20" t="s">
        <v>2442</v>
      </c>
      <c r="H1475" s="20" t="s">
        <v>89</v>
      </c>
      <c r="I1475" s="19">
        <f t="shared" si="209"/>
        <v>36</v>
      </c>
      <c r="J1475" s="20" t="s">
        <v>755</v>
      </c>
      <c r="K1475" s="20" t="s">
        <v>279</v>
      </c>
      <c r="L1475" s="95" t="str">
        <f>IF(M1475&lt;&gt;"",IF(NOT(ISNA(INDEX(cc!B:B,MATCH(M1475,cc!A:A,0)))),INDEX(cc!B:B,MATCH(M1475,cc!A:A,0)),"0"),"")</f>
        <v>Age (10-25+, 4) and Sex</v>
      </c>
      <c r="M1475" s="97" t="s">
        <v>468</v>
      </c>
      <c r="N1475" s="28" t="str">
        <f t="shared" si="210"/>
        <v xml:space="preserve"> TARGET</v>
      </c>
      <c r="O1475" s="19" t="str">
        <f t="shared" si="212"/>
        <v>OVC_SERV (N, DSD, AgeAboveTen/Sex) TARGET: Beneficiaries Served</v>
      </c>
      <c r="P1475" s="19" t="str">
        <f t="shared" si="213"/>
        <v>OVC_SERV (N, DSD, AgeAboveTen/Sex) TARGET: Beneficiaries Served</v>
      </c>
      <c r="Q1475" s="19" t="str">
        <f t="shared" si="211"/>
        <v>OVC_SERV (N, DSD, Age&gt;10/Sex) TARGET</v>
      </c>
      <c r="R1475" s="19" t="str">
        <f t="shared" si="214"/>
        <v>OVC_SERV_N_DSD_Agegt10_Sex_TARGET</v>
      </c>
      <c r="S1475" s="19" t="str">
        <f t="shared" si="215"/>
        <v>OVC_SERV_N_DSD_Agegt10_Sex_TARGET</v>
      </c>
      <c r="T1475" s="19" t="b">
        <f>NOT(ISNA(VLOOKUP(B1475,dbcodes!A:B,2,FALSE)))</f>
        <v>1</v>
      </c>
      <c r="U1475" s="19" t="str">
        <f>IF(ISNA(VLOOKUP(B1475,dbcodes!A:B,2,FALSE)),des!R929,VLOOKUP(B1475,dbcodes!A:B,2,FALSE))</f>
        <v>OVC_SERV_N_DSD_Agegt10_Sex_TARGET</v>
      </c>
      <c r="W1475" s="107" t="str">
        <f>IF(ISNA(VLOOKUP(C1475,descriptions!A:B,2,FALSE)),des!V929,IF(G1475=" TARGET","Target ","")&amp;VLOOKUP(C1475,descriptions!A:B,2,FALSE))</f>
        <v>Target Number of beneficiaries served by PEPFAR OVC programs for children and families affected by HIV/AIDS</v>
      </c>
      <c r="X1475" s="20" t="s">
        <v>4</v>
      </c>
      <c r="Y1475" s="20" t="s">
        <v>831</v>
      </c>
      <c r="Z1475" s="20" t="s">
        <v>836</v>
      </c>
      <c r="AA1475" s="20" t="s">
        <v>102</v>
      </c>
      <c r="AB1475" s="20" t="s">
        <v>755</v>
      </c>
      <c r="AC1475" s="19" t="str">
        <f>IF(AB1475&lt;&gt;"",IF(NOT(ISNA(INDEX(os!A:A,MATCH(AB1475,os!B:B,0)))),INDEX(os!A:A,MATCH(AB1475,os!B:B,0)),"0"),"")</f>
        <v/>
      </c>
      <c r="AD1475" s="20" t="s">
        <v>830</v>
      </c>
      <c r="AH1475" s="93" t="str">
        <f>IF(NOT(ISNA(VLOOKUP(B:B,ResultsTargets!A:A,1,0))),"TRUE","")</f>
        <v/>
      </c>
      <c r="AI1475" s="19" t="str">
        <f>IF(ISNA(VLOOKUP(C1475,dim_techarea!A:B,2,FALSE)),"",VLOOKUP(C1475,dim_techarea!A:B,2,FALSE))</f>
        <v>OVC_SERV</v>
      </c>
      <c r="AJ1475" s="19" t="str">
        <f>IF(ISNA(VLOOKUP(AI1475,dim_techarea!B:C,2,FALSE)),"",VLOOKUP(AI1475,dim_techarea!B:C,2,FALSE))</f>
        <v>RxyNwEV3oQf</v>
      </c>
      <c r="AK1475" s="19" t="str">
        <f>IF(ISNA(VLOOKUP(TRIM(G1475),dim_targetsresults!A:B,2,FALSE)),"",VLOOKUP(TRIM(G1475),dim_targetsresults!A:C,2,FALSE))</f>
        <v>MER Targets</v>
      </c>
      <c r="AL1475" s="19" t="str">
        <f>IF(ISNA(VLOOKUP(AK1475,dim_targetsresults!B:C,2,FALSE)),"",VLOOKUP(AK1475,dim_targetsresults!B:C,2,FALSE))</f>
        <v>W8imnja2Owd</v>
      </c>
      <c r="AM1475" s="19" t="str">
        <f>IF(ISNA(VLOOKUP(TRIM(D1475),dim_numeratordenominator!A:B,2,FALSE)),"",VLOOKUP(TRIM(D1475),dim_numeratordenominator!A:C,2,FALSE))</f>
        <v>Numerator</v>
      </c>
      <c r="AN1475" s="19" t="str">
        <f>IF(ISNA(VLOOKUP(AM1475,dim_numeratordenominator!B:C,2,FALSE)),"",VLOOKUP(AM1475,dim_numeratordenominator!B:C,2,FALSE))</f>
        <v>Som9NRMQqV7</v>
      </c>
      <c r="AO1475" s="19" t="str">
        <f>IF(ISNA(VLOOKUP(TRIM(E1475),dim_supporttype!A:B,2,FALSE)),"",VLOOKUP(TRIM(E1475),dim_supporttype!A:C,2,FALSE))</f>
        <v>DSD</v>
      </c>
      <c r="AP1475" s="19" t="str">
        <f>IF(ISNA(VLOOKUP(AO1475,dim_supporttype!B:C,2,FALSE)),"",VLOOKUP(AO1475,dim_supporttype!B:C,2,FALSE))</f>
        <v>iM13vdNLWKb</v>
      </c>
      <c r="AQ1475" s="19" t="str">
        <f>IF(ISNA(VLOOKUP(TRIM(F1475),dim_disaggs!A:B,2,FALSE)),"No Disagg",VLOOKUP(TRIM(F1475),dim_disaggs!A:B,2,FALSE))</f>
        <v>AgeAboveTen/Sex</v>
      </c>
      <c r="AR1475" s="19" t="str">
        <f>IF(ISNA(VLOOKUP(AQ1475,dim_disaggs!B:C,2,FALSE)),"",VLOOKUP(AQ1475,dim_disaggs!B:C,2,FALSE))</f>
        <v>TUFwLYVsbxA</v>
      </c>
      <c r="AU1475" s="72" t="s">
        <v>755</v>
      </c>
      <c r="AV1475" s="73" t="s">
        <v>755</v>
      </c>
      <c r="AW1475" s="66" t="s">
        <v>755</v>
      </c>
      <c r="AX1475" s="66" t="s">
        <v>755</v>
      </c>
      <c r="BA1475" s="105" t="str">
        <f t="shared" si="216"/>
        <v/>
      </c>
      <c r="BB1475" s="20" t="str">
        <f t="shared" si="217"/>
        <v/>
      </c>
      <c r="BE1475" s="75" t="s">
        <v>755</v>
      </c>
      <c r="BF1475" s="73" t="s">
        <v>755</v>
      </c>
      <c r="BG1475" s="55" t="s">
        <v>755</v>
      </c>
      <c r="BH1475" s="76" t="s">
        <v>755</v>
      </c>
      <c r="BI1475" s="20" t="s">
        <v>755</v>
      </c>
      <c r="BJ1475" s="20" t="s">
        <v>755</v>
      </c>
      <c r="BK1475" s="55" t="s">
        <v>755</v>
      </c>
      <c r="BL1475" s="71" t="s">
        <v>755</v>
      </c>
      <c r="BM1475" s="77" t="s">
        <v>755</v>
      </c>
      <c r="BN1475" s="78" t="s">
        <v>755</v>
      </c>
      <c r="BO1475" s="77" t="s">
        <v>755</v>
      </c>
      <c r="BP1475" s="78" t="s">
        <v>755</v>
      </c>
    </row>
    <row r="1476" spans="1:68" x14ac:dyDescent="0.2">
      <c r="A1476" s="20" t="s">
        <v>95</v>
      </c>
      <c r="B1476" s="20" t="s">
        <v>1540</v>
      </c>
      <c r="C1476" s="20" t="s">
        <v>252</v>
      </c>
      <c r="D1476" s="20" t="s">
        <v>1</v>
      </c>
      <c r="E1476" s="20" t="s">
        <v>78</v>
      </c>
      <c r="F1476" s="20" t="s">
        <v>88</v>
      </c>
      <c r="G1476" s="20" t="s">
        <v>2442</v>
      </c>
      <c r="H1476" s="20" t="s">
        <v>89</v>
      </c>
      <c r="I1476" s="19">
        <f t="shared" si="209"/>
        <v>35</v>
      </c>
      <c r="J1476" s="20" t="s">
        <v>755</v>
      </c>
      <c r="K1476" s="20" t="s">
        <v>279</v>
      </c>
      <c r="L1476" s="95" t="str">
        <f>IF(M1476&lt;&gt;"",IF(NOT(ISNA(INDEX(cc!B:B,MATCH(M1476,cc!A:A,0)))),INDEX(cc!B:B,MATCH(M1476,cc!A:A,0)),"0"),"")</f>
        <v>Age (10-25+, 4) and Sex</v>
      </c>
      <c r="M1476" s="97" t="s">
        <v>468</v>
      </c>
      <c r="N1476" s="28" t="str">
        <f t="shared" si="210"/>
        <v xml:space="preserve"> TARGET</v>
      </c>
      <c r="O1476" s="19" t="str">
        <f t="shared" si="212"/>
        <v>OVC_SERV (N, TA, AgeAboveTen/Sex) TARGET: Beneficiaries Served</v>
      </c>
      <c r="P1476" s="19" t="str">
        <f t="shared" si="213"/>
        <v>OVC_SERV (N, TA, AgeAboveTen/Sex) TARGET: Beneficiaries Served</v>
      </c>
      <c r="Q1476" s="19" t="str">
        <f t="shared" si="211"/>
        <v>OVC_SERV (N, TA, Age&gt;10/Sex) TARGET</v>
      </c>
      <c r="R1476" s="19" t="str">
        <f t="shared" si="214"/>
        <v>OVC_SERV_N_TA_Agegt10_Sex_TARGET</v>
      </c>
      <c r="S1476" s="19" t="str">
        <f t="shared" si="215"/>
        <v>OVC_SERV_N_TA_Agegt10_Sex_TARGET</v>
      </c>
      <c r="T1476" s="19" t="b">
        <f>NOT(ISNA(VLOOKUP(B1476,dbcodes!A:B,2,FALSE)))</f>
        <v>1</v>
      </c>
      <c r="U1476" s="19" t="str">
        <f>IF(ISNA(VLOOKUP(B1476,dbcodes!A:B,2,FALSE)),des!R930,VLOOKUP(B1476,dbcodes!A:B,2,FALSE))</f>
        <v>OVC_SERV_N_TA_Agegt10_Sex_TARGET</v>
      </c>
      <c r="W1476" s="107" t="str">
        <f>IF(ISNA(VLOOKUP(C1476,descriptions!A:B,2,FALSE)),des!V930,IF(G1476=" TARGET","Target ","")&amp;VLOOKUP(C1476,descriptions!A:B,2,FALSE))</f>
        <v>Target Number of beneficiaries served by PEPFAR OVC programs for children and families affected by HIV/AIDS</v>
      </c>
      <c r="X1476" s="20" t="s">
        <v>4</v>
      </c>
      <c r="Y1476" s="20" t="s">
        <v>831</v>
      </c>
      <c r="Z1476" s="20" t="s">
        <v>836</v>
      </c>
      <c r="AA1476" s="20" t="s">
        <v>102</v>
      </c>
      <c r="AB1476" s="20" t="s">
        <v>755</v>
      </c>
      <c r="AC1476" s="19" t="str">
        <f>IF(AB1476&lt;&gt;"",IF(NOT(ISNA(INDEX(os!A:A,MATCH(AB1476,os!B:B,0)))),INDEX(os!A:A,MATCH(AB1476,os!B:B,0)),"0"),"")</f>
        <v/>
      </c>
      <c r="AD1476" s="20" t="s">
        <v>830</v>
      </c>
      <c r="AH1476" s="93" t="str">
        <f>IF(NOT(ISNA(VLOOKUP(B:B,ResultsTargets!A:A,1,0))),"TRUE","")</f>
        <v/>
      </c>
      <c r="AI1476" s="19" t="str">
        <f>IF(ISNA(VLOOKUP(C1476,dim_techarea!A:B,2,FALSE)),"",VLOOKUP(C1476,dim_techarea!A:B,2,FALSE))</f>
        <v>OVC_SERV</v>
      </c>
      <c r="AJ1476" s="19" t="str">
        <f>IF(ISNA(VLOOKUP(AI1476,dim_techarea!B:C,2,FALSE)),"",VLOOKUP(AI1476,dim_techarea!B:C,2,FALSE))</f>
        <v>RxyNwEV3oQf</v>
      </c>
      <c r="AK1476" s="19" t="str">
        <f>IF(ISNA(VLOOKUP(TRIM(G1476),dim_targetsresults!A:B,2,FALSE)),"",VLOOKUP(TRIM(G1476),dim_targetsresults!A:C,2,FALSE))</f>
        <v>MER Targets</v>
      </c>
      <c r="AL1476" s="19" t="str">
        <f>IF(ISNA(VLOOKUP(AK1476,dim_targetsresults!B:C,2,FALSE)),"",VLOOKUP(AK1476,dim_targetsresults!B:C,2,FALSE))</f>
        <v>W8imnja2Owd</v>
      </c>
      <c r="AM1476" s="19" t="str">
        <f>IF(ISNA(VLOOKUP(TRIM(D1476),dim_numeratordenominator!A:B,2,FALSE)),"",VLOOKUP(TRIM(D1476),dim_numeratordenominator!A:C,2,FALSE))</f>
        <v>Numerator</v>
      </c>
      <c r="AN1476" s="19" t="str">
        <f>IF(ISNA(VLOOKUP(AM1476,dim_numeratordenominator!B:C,2,FALSE)),"",VLOOKUP(AM1476,dim_numeratordenominator!B:C,2,FALSE))</f>
        <v>Som9NRMQqV7</v>
      </c>
      <c r="AO1476" s="19" t="str">
        <f>IF(ISNA(VLOOKUP(TRIM(E1476),dim_supporttype!A:B,2,FALSE)),"",VLOOKUP(TRIM(E1476),dim_supporttype!A:C,2,FALSE))</f>
        <v>TA</v>
      </c>
      <c r="AP1476" s="19" t="str">
        <f>IF(ISNA(VLOOKUP(AO1476,dim_supporttype!B:C,2,FALSE)),"",VLOOKUP(AO1476,dim_supporttype!B:C,2,FALSE))</f>
        <v>cRAGKdWIDn4</v>
      </c>
      <c r="AQ1476" s="19" t="str">
        <f>IF(ISNA(VLOOKUP(TRIM(F1476),dim_disaggs!A:B,2,FALSE)),"No Disagg",VLOOKUP(TRIM(F1476),dim_disaggs!A:B,2,FALSE))</f>
        <v>AgeAboveTen/Sex</v>
      </c>
      <c r="AR1476" s="19" t="str">
        <f>IF(ISNA(VLOOKUP(AQ1476,dim_disaggs!B:C,2,FALSE)),"",VLOOKUP(AQ1476,dim_disaggs!B:C,2,FALSE))</f>
        <v>TUFwLYVsbxA</v>
      </c>
      <c r="AU1476" s="72" t="s">
        <v>755</v>
      </c>
      <c r="AV1476" s="73" t="s">
        <v>755</v>
      </c>
      <c r="AW1476" s="66" t="s">
        <v>755</v>
      </c>
      <c r="AX1476" s="66" t="s">
        <v>755</v>
      </c>
      <c r="BA1476" s="105" t="str">
        <f t="shared" si="216"/>
        <v/>
      </c>
      <c r="BB1476" s="20" t="str">
        <f t="shared" si="217"/>
        <v/>
      </c>
      <c r="BE1476" s="75" t="s">
        <v>755</v>
      </c>
      <c r="BF1476" s="73" t="s">
        <v>755</v>
      </c>
      <c r="BG1476" s="55" t="s">
        <v>755</v>
      </c>
      <c r="BH1476" s="76" t="s">
        <v>755</v>
      </c>
      <c r="BI1476" s="20" t="s">
        <v>755</v>
      </c>
      <c r="BJ1476" s="20" t="s">
        <v>755</v>
      </c>
      <c r="BK1476" s="55" t="s">
        <v>755</v>
      </c>
      <c r="BL1476" s="71" t="s">
        <v>755</v>
      </c>
      <c r="BM1476" s="77" t="s">
        <v>755</v>
      </c>
      <c r="BN1476" s="78" t="s">
        <v>755</v>
      </c>
      <c r="BO1476" s="77" t="s">
        <v>755</v>
      </c>
      <c r="BP1476" s="78" t="s">
        <v>755</v>
      </c>
    </row>
    <row r="1477" spans="1:68" x14ac:dyDescent="0.2">
      <c r="A1477" s="20" t="s">
        <v>95</v>
      </c>
      <c r="B1477" s="20" t="s">
        <v>1528</v>
      </c>
      <c r="C1477" s="20" t="s">
        <v>252</v>
      </c>
      <c r="D1477" s="20" t="s">
        <v>1</v>
      </c>
      <c r="E1477" s="20" t="s">
        <v>77</v>
      </c>
      <c r="F1477" s="20" t="s">
        <v>85</v>
      </c>
      <c r="G1477" s="20" t="s">
        <v>2442</v>
      </c>
      <c r="H1477" s="20" t="s">
        <v>86</v>
      </c>
      <c r="I1477" s="19">
        <f t="shared" si="209"/>
        <v>32</v>
      </c>
      <c r="J1477" s="20" t="s">
        <v>755</v>
      </c>
      <c r="K1477" s="20" t="s">
        <v>279</v>
      </c>
      <c r="L1477" s="95" t="str">
        <f>IF(M1477&lt;&gt;"",IF(NOT(ISNA(INDEX(cc!B:B,MATCH(M1477,cc!A:A,0)))),INDEX(cc!B:B,MATCH(M1477,cc!A:A,0)),"0"),"")</f>
        <v>Age (&lt;1-9, 2)</v>
      </c>
      <c r="M1477" s="97" t="s">
        <v>109</v>
      </c>
      <c r="N1477" s="28" t="str">
        <f t="shared" si="210"/>
        <v xml:space="preserve"> TARGET</v>
      </c>
      <c r="O1477" s="19" t="str">
        <f t="shared" si="212"/>
        <v>OVC_SERV (N, DSD, AgeLessThanTen) TARGET: Beneficiaries Served</v>
      </c>
      <c r="P1477" s="19" t="str">
        <f t="shared" si="213"/>
        <v>OVC_SERV (N, DSD, AgeLessThanTen) TARGET: Beneficiaries Served</v>
      </c>
      <c r="Q1477" s="19" t="str">
        <f t="shared" si="211"/>
        <v>OVC_SERV (N, DSD, Age&lt;10) TARGET</v>
      </c>
      <c r="R1477" s="19" t="str">
        <f t="shared" si="214"/>
        <v>OVC_SERV_N_DSD_Agelt10_TARGET</v>
      </c>
      <c r="S1477" s="19" t="str">
        <f t="shared" si="215"/>
        <v>OVC_SERV_N_DSD_Agelt10_TARGET</v>
      </c>
      <c r="T1477" s="19" t="b">
        <f>NOT(ISNA(VLOOKUP(B1477,dbcodes!A:B,2,FALSE)))</f>
        <v>1</v>
      </c>
      <c r="U1477" s="19" t="str">
        <f>IF(ISNA(VLOOKUP(B1477,dbcodes!A:B,2,FALSE)),des!R931,VLOOKUP(B1477,dbcodes!A:B,2,FALSE))</f>
        <v>OVC_SERV_N_DSD_Agelt10_TARGET</v>
      </c>
      <c r="W1477" s="107" t="str">
        <f>IF(ISNA(VLOOKUP(C1477,descriptions!A:B,2,FALSE)),des!V931,IF(G1477=" TARGET","Target ","")&amp;VLOOKUP(C1477,descriptions!A:B,2,FALSE))</f>
        <v>Target Number of beneficiaries served by PEPFAR OVC programs for children and families affected by HIV/AIDS</v>
      </c>
      <c r="X1477" s="20" t="s">
        <v>4</v>
      </c>
      <c r="Y1477" s="20" t="s">
        <v>831</v>
      </c>
      <c r="Z1477" s="20" t="s">
        <v>836</v>
      </c>
      <c r="AA1477" s="20" t="s">
        <v>102</v>
      </c>
      <c r="AB1477" s="20" t="s">
        <v>755</v>
      </c>
      <c r="AC1477" s="19" t="str">
        <f>IF(AB1477&lt;&gt;"",IF(NOT(ISNA(INDEX(os!A:A,MATCH(AB1477,os!B:B,0)))),INDEX(os!A:A,MATCH(AB1477,os!B:B,0)),"0"),"")</f>
        <v/>
      </c>
      <c r="AD1477" s="20" t="s">
        <v>830</v>
      </c>
      <c r="AH1477" s="93" t="str">
        <f>IF(NOT(ISNA(VLOOKUP(B:B,ResultsTargets!A:A,1,0))),"TRUE","")</f>
        <v/>
      </c>
      <c r="AI1477" s="19" t="str">
        <f>IF(ISNA(VLOOKUP(C1477,dim_techarea!A:B,2,FALSE)),"",VLOOKUP(C1477,dim_techarea!A:B,2,FALSE))</f>
        <v>OVC_SERV</v>
      </c>
      <c r="AJ1477" s="19" t="str">
        <f>IF(ISNA(VLOOKUP(AI1477,dim_techarea!B:C,2,FALSE)),"",VLOOKUP(AI1477,dim_techarea!B:C,2,FALSE))</f>
        <v>RxyNwEV3oQf</v>
      </c>
      <c r="AK1477" s="19" t="str">
        <f>IF(ISNA(VLOOKUP(TRIM(G1477),dim_targetsresults!A:B,2,FALSE)),"",VLOOKUP(TRIM(G1477),dim_targetsresults!A:C,2,FALSE))</f>
        <v>MER Targets</v>
      </c>
      <c r="AL1477" s="19" t="str">
        <f>IF(ISNA(VLOOKUP(AK1477,dim_targetsresults!B:C,2,FALSE)),"",VLOOKUP(AK1477,dim_targetsresults!B:C,2,FALSE))</f>
        <v>W8imnja2Owd</v>
      </c>
      <c r="AM1477" s="19" t="str">
        <f>IF(ISNA(VLOOKUP(TRIM(D1477),dim_numeratordenominator!A:B,2,FALSE)),"",VLOOKUP(TRIM(D1477),dim_numeratordenominator!A:C,2,FALSE))</f>
        <v>Numerator</v>
      </c>
      <c r="AN1477" s="19" t="str">
        <f>IF(ISNA(VLOOKUP(AM1477,dim_numeratordenominator!B:C,2,FALSE)),"",VLOOKUP(AM1477,dim_numeratordenominator!B:C,2,FALSE))</f>
        <v>Som9NRMQqV7</v>
      </c>
      <c r="AO1477" s="19" t="str">
        <f>IF(ISNA(VLOOKUP(TRIM(E1477),dim_supporttype!A:B,2,FALSE)),"",VLOOKUP(TRIM(E1477),dim_supporttype!A:C,2,FALSE))</f>
        <v>DSD</v>
      </c>
      <c r="AP1477" s="19" t="str">
        <f>IF(ISNA(VLOOKUP(AO1477,dim_supporttype!B:C,2,FALSE)),"",VLOOKUP(AO1477,dim_supporttype!B:C,2,FALSE))</f>
        <v>iM13vdNLWKb</v>
      </c>
      <c r="AQ1477" s="19" t="str">
        <f>IF(ISNA(VLOOKUP(TRIM(F1477),dim_disaggs!A:B,2,FALSE)),"No Disagg",VLOOKUP(TRIM(F1477),dim_disaggs!A:B,2,FALSE))</f>
        <v>AgeLessThanTen</v>
      </c>
      <c r="AR1477" s="19" t="str">
        <f>IF(ISNA(VLOOKUP(AQ1477,dim_disaggs!B:C,2,FALSE)),"",VLOOKUP(AQ1477,dim_disaggs!B:C,2,FALSE))</f>
        <v>hzI8oJDwkrp</v>
      </c>
      <c r="AU1477" s="72" t="s">
        <v>755</v>
      </c>
      <c r="AV1477" s="73" t="s">
        <v>755</v>
      </c>
      <c r="AW1477" s="66" t="s">
        <v>755</v>
      </c>
      <c r="AX1477" s="66" t="s">
        <v>755</v>
      </c>
      <c r="BA1477" s="105" t="str">
        <f t="shared" si="216"/>
        <v/>
      </c>
      <c r="BB1477" s="20" t="str">
        <f t="shared" si="217"/>
        <v/>
      </c>
      <c r="BE1477" s="75" t="s">
        <v>755</v>
      </c>
      <c r="BF1477" s="73" t="s">
        <v>755</v>
      </c>
      <c r="BG1477" s="55" t="s">
        <v>755</v>
      </c>
      <c r="BH1477" s="76" t="s">
        <v>755</v>
      </c>
      <c r="BI1477" s="20" t="s">
        <v>755</v>
      </c>
      <c r="BJ1477" s="20" t="s">
        <v>755</v>
      </c>
      <c r="BK1477" s="55" t="s">
        <v>755</v>
      </c>
      <c r="BL1477" s="71" t="s">
        <v>755</v>
      </c>
      <c r="BM1477" s="77" t="s">
        <v>755</v>
      </c>
      <c r="BN1477" s="78" t="s">
        <v>755</v>
      </c>
      <c r="BO1477" s="77" t="s">
        <v>755</v>
      </c>
      <c r="BP1477" s="78" t="s">
        <v>755</v>
      </c>
    </row>
    <row r="1478" spans="1:68" s="3" customFormat="1" x14ac:dyDescent="0.2">
      <c r="A1478" s="20" t="s">
        <v>95</v>
      </c>
      <c r="B1478" s="20" t="s">
        <v>1541</v>
      </c>
      <c r="C1478" s="20" t="s">
        <v>252</v>
      </c>
      <c r="D1478" s="20" t="s">
        <v>1</v>
      </c>
      <c r="E1478" s="20" t="s">
        <v>78</v>
      </c>
      <c r="F1478" s="20" t="s">
        <v>85</v>
      </c>
      <c r="G1478" s="20" t="s">
        <v>2442</v>
      </c>
      <c r="H1478" s="20" t="s">
        <v>86</v>
      </c>
      <c r="I1478" s="19">
        <f t="shared" si="209"/>
        <v>31</v>
      </c>
      <c r="J1478" s="20" t="s">
        <v>755</v>
      </c>
      <c r="K1478" s="20" t="s">
        <v>279</v>
      </c>
      <c r="L1478" s="95" t="str">
        <f>IF(M1478&lt;&gt;"",IF(NOT(ISNA(INDEX(cc!B:B,MATCH(M1478,cc!A:A,0)))),INDEX(cc!B:B,MATCH(M1478,cc!A:A,0)),"0"),"")</f>
        <v>Age (&lt;1-9, 2)</v>
      </c>
      <c r="M1478" s="97" t="s">
        <v>109</v>
      </c>
      <c r="N1478" s="28" t="str">
        <f t="shared" si="210"/>
        <v xml:space="preserve"> TARGET</v>
      </c>
      <c r="O1478" s="19" t="str">
        <f t="shared" si="212"/>
        <v>OVC_SERV (N, TA, AgeLessThanTen) TARGET: Beneficiaries Served</v>
      </c>
      <c r="P1478" s="19" t="str">
        <f t="shared" si="213"/>
        <v>OVC_SERV (N, TA, AgeLessThanTen) TARGET: Beneficiaries Served</v>
      </c>
      <c r="Q1478" s="19" t="str">
        <f t="shared" si="211"/>
        <v>OVC_SERV (N, TA, Age&lt;10) TARGET</v>
      </c>
      <c r="R1478" s="19" t="str">
        <f t="shared" si="214"/>
        <v>OVC_SERV_N_TA_Agelt10_TARGET</v>
      </c>
      <c r="S1478" s="19" t="str">
        <f t="shared" si="215"/>
        <v>OVC_SERV_N_TA_Agelt10_TARGET</v>
      </c>
      <c r="T1478" s="19" t="b">
        <f>NOT(ISNA(VLOOKUP(B1478,dbcodes!A:B,2,FALSE)))</f>
        <v>1</v>
      </c>
      <c r="U1478" s="19" t="str">
        <f>IF(ISNA(VLOOKUP(B1478,dbcodes!A:B,2,FALSE)),des!R932,VLOOKUP(B1478,dbcodes!A:B,2,FALSE))</f>
        <v>OVC_SERV_N_TA_Agelt10_TARGET</v>
      </c>
      <c r="V1478" s="20"/>
      <c r="W1478" s="107" t="str">
        <f>IF(ISNA(VLOOKUP(C1478,descriptions!A:B,2,FALSE)),des!V932,IF(G1478=" TARGET","Target ","")&amp;VLOOKUP(C1478,descriptions!A:B,2,FALSE))</f>
        <v>Target Number of beneficiaries served by PEPFAR OVC programs for children and families affected by HIV/AIDS</v>
      </c>
      <c r="X1478" s="20" t="s">
        <v>4</v>
      </c>
      <c r="Y1478" s="20" t="s">
        <v>831</v>
      </c>
      <c r="Z1478" s="20" t="s">
        <v>836</v>
      </c>
      <c r="AA1478" s="20" t="s">
        <v>102</v>
      </c>
      <c r="AB1478" s="20" t="s">
        <v>755</v>
      </c>
      <c r="AC1478" s="19" t="str">
        <f>IF(AB1478&lt;&gt;"",IF(NOT(ISNA(INDEX(os!A:A,MATCH(AB1478,os!B:B,0)))),INDEX(os!A:A,MATCH(AB1478,os!B:B,0)),"0"),"")</f>
        <v/>
      </c>
      <c r="AD1478" s="20" t="s">
        <v>830</v>
      </c>
      <c r="AE1478" s="20"/>
      <c r="AF1478" s="20"/>
      <c r="AG1478" s="20"/>
      <c r="AH1478" s="93" t="str">
        <f>IF(NOT(ISNA(VLOOKUP(B:B,ResultsTargets!A:A,1,0))),"TRUE","")</f>
        <v/>
      </c>
      <c r="AI1478" s="19" t="str">
        <f>IF(ISNA(VLOOKUP(C1478,dim_techarea!A:B,2,FALSE)),"",VLOOKUP(C1478,dim_techarea!A:B,2,FALSE))</f>
        <v>OVC_SERV</v>
      </c>
      <c r="AJ1478" s="19" t="str">
        <f>IF(ISNA(VLOOKUP(AI1478,dim_techarea!B:C,2,FALSE)),"",VLOOKUP(AI1478,dim_techarea!B:C,2,FALSE))</f>
        <v>RxyNwEV3oQf</v>
      </c>
      <c r="AK1478" s="19" t="str">
        <f>IF(ISNA(VLOOKUP(TRIM(G1478),dim_targetsresults!A:B,2,FALSE)),"",VLOOKUP(TRIM(G1478),dim_targetsresults!A:C,2,FALSE))</f>
        <v>MER Targets</v>
      </c>
      <c r="AL1478" s="19" t="str">
        <f>IF(ISNA(VLOOKUP(AK1478,dim_targetsresults!B:C,2,FALSE)),"",VLOOKUP(AK1478,dim_targetsresults!B:C,2,FALSE))</f>
        <v>W8imnja2Owd</v>
      </c>
      <c r="AM1478" s="19" t="str">
        <f>IF(ISNA(VLOOKUP(TRIM(D1478),dim_numeratordenominator!A:B,2,FALSE)),"",VLOOKUP(TRIM(D1478),dim_numeratordenominator!A:C,2,FALSE))</f>
        <v>Numerator</v>
      </c>
      <c r="AN1478" s="19" t="str">
        <f>IF(ISNA(VLOOKUP(AM1478,dim_numeratordenominator!B:C,2,FALSE)),"",VLOOKUP(AM1478,dim_numeratordenominator!B:C,2,FALSE))</f>
        <v>Som9NRMQqV7</v>
      </c>
      <c r="AO1478" s="19" t="str">
        <f>IF(ISNA(VLOOKUP(TRIM(E1478),dim_supporttype!A:B,2,FALSE)),"",VLOOKUP(TRIM(E1478),dim_supporttype!A:C,2,FALSE))</f>
        <v>TA</v>
      </c>
      <c r="AP1478" s="19" t="str">
        <f>IF(ISNA(VLOOKUP(AO1478,dim_supporttype!B:C,2,FALSE)),"",VLOOKUP(AO1478,dim_supporttype!B:C,2,FALSE))</f>
        <v>cRAGKdWIDn4</v>
      </c>
      <c r="AQ1478" s="19" t="str">
        <f>IF(ISNA(VLOOKUP(TRIM(F1478),dim_disaggs!A:B,2,FALSE)),"No Disagg",VLOOKUP(TRIM(F1478),dim_disaggs!A:B,2,FALSE))</f>
        <v>AgeLessThanTen</v>
      </c>
      <c r="AR1478" s="19" t="str">
        <f>IF(ISNA(VLOOKUP(AQ1478,dim_disaggs!B:C,2,FALSE)),"",VLOOKUP(AQ1478,dim_disaggs!B:C,2,FALSE))</f>
        <v>hzI8oJDwkrp</v>
      </c>
      <c r="AS1478" s="72"/>
      <c r="AT1478" s="66"/>
      <c r="AU1478" s="72" t="s">
        <v>755</v>
      </c>
      <c r="AV1478" s="73" t="s">
        <v>755</v>
      </c>
      <c r="AW1478" s="66" t="s">
        <v>755</v>
      </c>
      <c r="AX1478" s="66" t="s">
        <v>755</v>
      </c>
      <c r="AY1478" s="20"/>
      <c r="AZ1478" s="20"/>
      <c r="BA1478" s="105" t="str">
        <f t="shared" si="216"/>
        <v/>
      </c>
      <c r="BB1478" s="20" t="str">
        <f t="shared" si="217"/>
        <v/>
      </c>
      <c r="BC1478" s="20"/>
      <c r="BD1478" s="20"/>
      <c r="BE1478" s="75" t="s">
        <v>755</v>
      </c>
      <c r="BF1478" s="73" t="s">
        <v>755</v>
      </c>
      <c r="BG1478" s="55" t="s">
        <v>755</v>
      </c>
      <c r="BH1478" s="76" t="s">
        <v>755</v>
      </c>
      <c r="BI1478" s="20" t="s">
        <v>755</v>
      </c>
      <c r="BJ1478" s="20" t="s">
        <v>755</v>
      </c>
      <c r="BK1478" s="55" t="s">
        <v>755</v>
      </c>
      <c r="BL1478" s="71" t="s">
        <v>755</v>
      </c>
      <c r="BM1478" s="77" t="s">
        <v>755</v>
      </c>
      <c r="BN1478" s="78" t="s">
        <v>755</v>
      </c>
      <c r="BO1478" s="77" t="s">
        <v>755</v>
      </c>
      <c r="BP1478" s="78" t="s">
        <v>755</v>
      </c>
    </row>
    <row r="1479" spans="1:68" s="3" customFormat="1" x14ac:dyDescent="0.2">
      <c r="A1479" s="22" t="s">
        <v>95</v>
      </c>
      <c r="B1479" s="20" t="s">
        <v>1538</v>
      </c>
      <c r="C1479" s="20" t="s">
        <v>252</v>
      </c>
      <c r="D1479" s="20" t="s">
        <v>1</v>
      </c>
      <c r="E1479" s="20" t="s">
        <v>77</v>
      </c>
      <c r="F1479" s="20" t="s">
        <v>466</v>
      </c>
      <c r="G1479" s="20" t="s">
        <v>2442</v>
      </c>
      <c r="H1479" s="20" t="s">
        <v>466</v>
      </c>
      <c r="I1479" s="19">
        <f t="shared" si="209"/>
        <v>39</v>
      </c>
      <c r="J1479" s="20" t="s">
        <v>755</v>
      </c>
      <c r="K1479" s="20" t="s">
        <v>279</v>
      </c>
      <c r="L1479" s="95" t="str">
        <f>IF(M1479&lt;&gt;"",IF(NOT(ISNA(INDEX(cc!B:B,MATCH(M1479,cc!A:A,0)))),INDEX(cc!B:B,MATCH(M1479,cc!A:A,0)),"0"),"")</f>
        <v>Program Status</v>
      </c>
      <c r="M1479" s="97" t="s">
        <v>470</v>
      </c>
      <c r="N1479" s="28" t="str">
        <f t="shared" si="210"/>
        <v xml:space="preserve"> TARGET</v>
      </c>
      <c r="O1479" s="19" t="str">
        <f t="shared" si="212"/>
        <v>OVC_SERV (N, DSD, ProgramStatus) TARGET: Beneficiaries Served</v>
      </c>
      <c r="P1479" s="19" t="str">
        <f t="shared" si="213"/>
        <v>OVC_SERV (N, DSD, ProgramStatus) TARGET: Beneficiaries Served</v>
      </c>
      <c r="Q1479" s="19" t="str">
        <f t="shared" si="211"/>
        <v>OVC_SERV (N, DSD, ProgramStatus) TARGET</v>
      </c>
      <c r="R1479" s="19" t="str">
        <f t="shared" si="214"/>
        <v>OVC_SERV_N_DSD_ProgramStatus_TARGET</v>
      </c>
      <c r="S1479" s="19" t="str">
        <f t="shared" si="215"/>
        <v>OVC_SERV_N_DSD_ProgramStatus_TARGET</v>
      </c>
      <c r="T1479" s="19" t="b">
        <f>NOT(ISNA(VLOOKUP(B1479,dbcodes!A:B,2,FALSE)))</f>
        <v>1</v>
      </c>
      <c r="U1479" s="19" t="str">
        <f>IF(ISNA(VLOOKUP(B1479,dbcodes!A:B,2,FALSE)),des!R933,VLOOKUP(B1479,dbcodes!A:B,2,FALSE))</f>
        <v>OVC_SERV_N_DSD_ProgramStatus_TARGET</v>
      </c>
      <c r="V1479" s="20"/>
      <c r="W1479" s="107" t="str">
        <f>IF(ISNA(VLOOKUP(C1479,descriptions!A:B,2,FALSE)),des!V933,IF(G1479=" TARGET","Target ","")&amp;VLOOKUP(C1479,descriptions!A:B,2,FALSE))</f>
        <v>Target Number of beneficiaries served by PEPFAR OVC programs for children and families affected by HIV/AIDS</v>
      </c>
      <c r="X1479" s="20" t="s">
        <v>4</v>
      </c>
      <c r="Y1479" s="20" t="s">
        <v>831</v>
      </c>
      <c r="Z1479" s="20" t="s">
        <v>836</v>
      </c>
      <c r="AA1479" s="20" t="s">
        <v>102</v>
      </c>
      <c r="AB1479" s="20" t="s">
        <v>755</v>
      </c>
      <c r="AC1479" s="19" t="str">
        <f>IF(AB1479&lt;&gt;"",IF(NOT(ISNA(INDEX(os!A:A,MATCH(AB1479,os!B:B,0)))),INDEX(os!A:A,MATCH(AB1479,os!B:B,0)),"0"),"")</f>
        <v/>
      </c>
      <c r="AD1479" s="20" t="s">
        <v>830</v>
      </c>
      <c r="AE1479" s="20"/>
      <c r="AF1479" s="20"/>
      <c r="AG1479" s="20"/>
      <c r="AH1479" s="93" t="str">
        <f>IF(NOT(ISNA(VLOOKUP(B:B,ResultsTargets!A:A,1,0))),"TRUE","")</f>
        <v/>
      </c>
      <c r="AI1479" s="19" t="str">
        <f>IF(ISNA(VLOOKUP(C1479,dim_techarea!A:B,2,FALSE)),"",VLOOKUP(C1479,dim_techarea!A:B,2,FALSE))</f>
        <v>OVC_SERV</v>
      </c>
      <c r="AJ1479" s="19" t="str">
        <f>IF(ISNA(VLOOKUP(AI1479,dim_techarea!B:C,2,FALSE)),"",VLOOKUP(AI1479,dim_techarea!B:C,2,FALSE))</f>
        <v>RxyNwEV3oQf</v>
      </c>
      <c r="AK1479" s="19" t="str">
        <f>IF(ISNA(VLOOKUP(TRIM(G1479),dim_targetsresults!A:B,2,FALSE)),"",VLOOKUP(TRIM(G1479),dim_targetsresults!A:C,2,FALSE))</f>
        <v>MER Targets</v>
      </c>
      <c r="AL1479" s="19" t="str">
        <f>IF(ISNA(VLOOKUP(AK1479,dim_targetsresults!B:C,2,FALSE)),"",VLOOKUP(AK1479,dim_targetsresults!B:C,2,FALSE))</f>
        <v>W8imnja2Owd</v>
      </c>
      <c r="AM1479" s="19" t="str">
        <f>IF(ISNA(VLOOKUP(TRIM(D1479),dim_numeratordenominator!A:B,2,FALSE)),"",VLOOKUP(TRIM(D1479),dim_numeratordenominator!A:C,2,FALSE))</f>
        <v>Numerator</v>
      </c>
      <c r="AN1479" s="19" t="str">
        <f>IF(ISNA(VLOOKUP(AM1479,dim_numeratordenominator!B:C,2,FALSE)),"",VLOOKUP(AM1479,dim_numeratordenominator!B:C,2,FALSE))</f>
        <v>Som9NRMQqV7</v>
      </c>
      <c r="AO1479" s="19" t="str">
        <f>IF(ISNA(VLOOKUP(TRIM(E1479),dim_supporttype!A:B,2,FALSE)),"",VLOOKUP(TRIM(E1479),dim_supporttype!A:C,2,FALSE))</f>
        <v>DSD</v>
      </c>
      <c r="AP1479" s="19" t="str">
        <f>IF(ISNA(VLOOKUP(AO1479,dim_supporttype!B:C,2,FALSE)),"",VLOOKUP(AO1479,dim_supporttype!B:C,2,FALSE))</f>
        <v>iM13vdNLWKb</v>
      </c>
      <c r="AQ1479" s="19" t="str">
        <f>IF(ISNA(VLOOKUP(TRIM(F1479),dim_disaggs!A:B,2,FALSE)),"No Disagg",VLOOKUP(TRIM(F1479),dim_disaggs!A:B,2,FALSE))</f>
        <v>ProgramStatus</v>
      </c>
      <c r="AR1479" s="19" t="str">
        <f>IF(ISNA(VLOOKUP(AQ1479,dim_disaggs!B:C,2,FALSE)),"",VLOOKUP(AQ1479,dim_disaggs!B:C,2,FALSE))</f>
        <v>H71vryGR3QK</v>
      </c>
      <c r="AS1479" s="72"/>
      <c r="AT1479" s="66"/>
      <c r="AU1479" s="72" t="s">
        <v>755</v>
      </c>
      <c r="AV1479" s="73" t="s">
        <v>755</v>
      </c>
      <c r="AW1479" s="66" t="s">
        <v>755</v>
      </c>
      <c r="AX1479" s="66" t="s">
        <v>755</v>
      </c>
      <c r="AY1479" s="20"/>
      <c r="AZ1479" s="20"/>
      <c r="BA1479" s="105" t="str">
        <f t="shared" si="216"/>
        <v>Top Level Numerator</v>
      </c>
      <c r="BB1479" s="20" t="str">
        <f t="shared" si="217"/>
        <v>PE5QVF0w4xj</v>
      </c>
      <c r="BC1479" s="20"/>
      <c r="BD1479" s="20"/>
      <c r="BE1479" s="75" t="s">
        <v>755</v>
      </c>
      <c r="BF1479" s="73" t="s">
        <v>755</v>
      </c>
      <c r="BG1479" s="55" t="s">
        <v>20424</v>
      </c>
      <c r="BH1479" s="76" t="s">
        <v>20422</v>
      </c>
      <c r="BI1479" s="20" t="s">
        <v>20420</v>
      </c>
      <c r="BJ1479" s="20" t="s">
        <v>20426</v>
      </c>
      <c r="BK1479" s="55" t="s">
        <v>755</v>
      </c>
      <c r="BL1479" s="71" t="s">
        <v>755</v>
      </c>
      <c r="BM1479" s="77" t="s">
        <v>755</v>
      </c>
      <c r="BN1479" s="78" t="s">
        <v>755</v>
      </c>
      <c r="BO1479" s="77" t="s">
        <v>755</v>
      </c>
      <c r="BP1479" s="78" t="s">
        <v>755</v>
      </c>
    </row>
    <row r="1480" spans="1:68" x14ac:dyDescent="0.2">
      <c r="A1480" s="22" t="s">
        <v>95</v>
      </c>
      <c r="B1480" s="20" t="s">
        <v>1551</v>
      </c>
      <c r="C1480" s="20" t="s">
        <v>252</v>
      </c>
      <c r="D1480" s="20" t="s">
        <v>1</v>
      </c>
      <c r="E1480" s="20" t="s">
        <v>78</v>
      </c>
      <c r="F1480" s="20" t="s">
        <v>466</v>
      </c>
      <c r="G1480" s="20" t="s">
        <v>2442</v>
      </c>
      <c r="H1480" s="20" t="s">
        <v>466</v>
      </c>
      <c r="I1480" s="19">
        <f t="shared" si="209"/>
        <v>38</v>
      </c>
      <c r="J1480" s="20" t="s">
        <v>755</v>
      </c>
      <c r="K1480" s="20" t="s">
        <v>279</v>
      </c>
      <c r="L1480" s="95" t="str">
        <f>IF(M1480&lt;&gt;"",IF(NOT(ISNA(INDEX(cc!B:B,MATCH(M1480,cc!A:A,0)))),INDEX(cc!B:B,MATCH(M1480,cc!A:A,0)),"0"),"")</f>
        <v>Program Status</v>
      </c>
      <c r="M1480" s="97" t="s">
        <v>470</v>
      </c>
      <c r="N1480" s="28" t="str">
        <f t="shared" si="210"/>
        <v xml:space="preserve"> TARGET</v>
      </c>
      <c r="O1480" s="19" t="str">
        <f t="shared" si="212"/>
        <v>OVC_SERV (N, TA, ProgramStatus) TARGET: Beneficiaries Served</v>
      </c>
      <c r="P1480" s="19" t="str">
        <f t="shared" si="213"/>
        <v>OVC_SERV (N, TA, ProgramStatus) TARGET: Beneficiaries Served</v>
      </c>
      <c r="Q1480" s="19" t="str">
        <f t="shared" si="211"/>
        <v>OVC_SERV (N, TA, ProgramStatus) TARGET</v>
      </c>
      <c r="R1480" s="19" t="str">
        <f t="shared" si="214"/>
        <v>OVC_SERV_N_TA_ProgramStatus_TARGET</v>
      </c>
      <c r="S1480" s="19" t="str">
        <f t="shared" si="215"/>
        <v>OVC_SERV_N_TA_ProgramStatus_TARGET</v>
      </c>
      <c r="T1480" s="19" t="b">
        <f>NOT(ISNA(VLOOKUP(B1480,dbcodes!A:B,2,FALSE)))</f>
        <v>1</v>
      </c>
      <c r="U1480" s="19" t="str">
        <f>IF(ISNA(VLOOKUP(B1480,dbcodes!A:B,2,FALSE)),des!R934,VLOOKUP(B1480,dbcodes!A:B,2,FALSE))</f>
        <v>OVC_SERV_N_TA_ProgramStatus_TARGET</v>
      </c>
      <c r="W1480" s="107" t="str">
        <f>IF(ISNA(VLOOKUP(C1480,descriptions!A:B,2,FALSE)),des!V934,IF(G1480=" TARGET","Target ","")&amp;VLOOKUP(C1480,descriptions!A:B,2,FALSE))</f>
        <v>Target Number of beneficiaries served by PEPFAR OVC programs for children and families affected by HIV/AIDS</v>
      </c>
      <c r="X1480" s="20" t="s">
        <v>4</v>
      </c>
      <c r="Y1480" s="20" t="s">
        <v>831</v>
      </c>
      <c r="Z1480" s="20" t="s">
        <v>836</v>
      </c>
      <c r="AA1480" s="20" t="s">
        <v>102</v>
      </c>
      <c r="AB1480" s="20" t="s">
        <v>755</v>
      </c>
      <c r="AC1480" s="19" t="str">
        <f>IF(AB1480&lt;&gt;"",IF(NOT(ISNA(INDEX(os!A:A,MATCH(AB1480,os!B:B,0)))),INDEX(os!A:A,MATCH(AB1480,os!B:B,0)),"0"),"")</f>
        <v/>
      </c>
      <c r="AD1480" s="20" t="s">
        <v>830</v>
      </c>
      <c r="AH1480" s="93" t="str">
        <f>IF(NOT(ISNA(VLOOKUP(B:B,ResultsTargets!A:A,1,0))),"TRUE","")</f>
        <v/>
      </c>
      <c r="AI1480" s="19" t="str">
        <f>IF(ISNA(VLOOKUP(C1480,dim_techarea!A:B,2,FALSE)),"",VLOOKUP(C1480,dim_techarea!A:B,2,FALSE))</f>
        <v>OVC_SERV</v>
      </c>
      <c r="AJ1480" s="19" t="str">
        <f>IF(ISNA(VLOOKUP(AI1480,dim_techarea!B:C,2,FALSE)),"",VLOOKUP(AI1480,dim_techarea!B:C,2,FALSE))</f>
        <v>RxyNwEV3oQf</v>
      </c>
      <c r="AK1480" s="19" t="str">
        <f>IF(ISNA(VLOOKUP(TRIM(G1480),dim_targetsresults!A:B,2,FALSE)),"",VLOOKUP(TRIM(G1480),dim_targetsresults!A:C,2,FALSE))</f>
        <v>MER Targets</v>
      </c>
      <c r="AL1480" s="19" t="str">
        <f>IF(ISNA(VLOOKUP(AK1480,dim_targetsresults!B:C,2,FALSE)),"",VLOOKUP(AK1480,dim_targetsresults!B:C,2,FALSE))</f>
        <v>W8imnja2Owd</v>
      </c>
      <c r="AM1480" s="19" t="str">
        <f>IF(ISNA(VLOOKUP(TRIM(D1480),dim_numeratordenominator!A:B,2,FALSE)),"",VLOOKUP(TRIM(D1480),dim_numeratordenominator!A:C,2,FALSE))</f>
        <v>Numerator</v>
      </c>
      <c r="AN1480" s="19" t="str">
        <f>IF(ISNA(VLOOKUP(AM1480,dim_numeratordenominator!B:C,2,FALSE)),"",VLOOKUP(AM1480,dim_numeratordenominator!B:C,2,FALSE))</f>
        <v>Som9NRMQqV7</v>
      </c>
      <c r="AO1480" s="19" t="str">
        <f>IF(ISNA(VLOOKUP(TRIM(E1480),dim_supporttype!A:B,2,FALSE)),"",VLOOKUP(TRIM(E1480),dim_supporttype!A:C,2,FALSE))</f>
        <v>TA</v>
      </c>
      <c r="AP1480" s="19" t="str">
        <f>IF(ISNA(VLOOKUP(AO1480,dim_supporttype!B:C,2,FALSE)),"",VLOOKUP(AO1480,dim_supporttype!B:C,2,FALSE))</f>
        <v>cRAGKdWIDn4</v>
      </c>
      <c r="AQ1480" s="19" t="str">
        <f>IF(ISNA(VLOOKUP(TRIM(F1480),dim_disaggs!A:B,2,FALSE)),"No Disagg",VLOOKUP(TRIM(F1480),dim_disaggs!A:B,2,FALSE))</f>
        <v>ProgramStatus</v>
      </c>
      <c r="AR1480" s="19" t="str">
        <f>IF(ISNA(VLOOKUP(AQ1480,dim_disaggs!B:C,2,FALSE)),"",VLOOKUP(AQ1480,dim_disaggs!B:C,2,FALSE))</f>
        <v>H71vryGR3QK</v>
      </c>
      <c r="AU1480" s="72" t="s">
        <v>755</v>
      </c>
      <c r="AV1480" s="73" t="s">
        <v>755</v>
      </c>
      <c r="AW1480" s="66" t="s">
        <v>755</v>
      </c>
      <c r="AX1480" s="66" t="s">
        <v>755</v>
      </c>
      <c r="BA1480" s="105" t="str">
        <f t="shared" si="216"/>
        <v>Top Level Numerator</v>
      </c>
      <c r="BB1480" s="20" t="str">
        <f t="shared" si="217"/>
        <v>PE5QVF0w4xj</v>
      </c>
      <c r="BE1480" s="75" t="s">
        <v>755</v>
      </c>
      <c r="BF1480" s="73" t="s">
        <v>755</v>
      </c>
      <c r="BG1480" s="55" t="s">
        <v>20424</v>
      </c>
      <c r="BH1480" s="76" t="s">
        <v>20422</v>
      </c>
      <c r="BI1480" s="20" t="s">
        <v>20420</v>
      </c>
      <c r="BJ1480" s="20" t="s">
        <v>20426</v>
      </c>
      <c r="BK1480" s="55" t="s">
        <v>755</v>
      </c>
      <c r="BL1480" s="71" t="s">
        <v>755</v>
      </c>
      <c r="BM1480" s="77" t="s">
        <v>755</v>
      </c>
      <c r="BN1480" s="78" t="s">
        <v>755</v>
      </c>
      <c r="BO1480" s="77" t="s">
        <v>755</v>
      </c>
      <c r="BP1480" s="78" t="s">
        <v>755</v>
      </c>
    </row>
    <row r="1481" spans="1:68" x14ac:dyDescent="0.2">
      <c r="A1481" s="20" t="s">
        <v>95</v>
      </c>
      <c r="B1481" s="20" t="s">
        <v>1539</v>
      </c>
      <c r="C1481" s="20" t="s">
        <v>252</v>
      </c>
      <c r="D1481" s="20" t="s">
        <v>1</v>
      </c>
      <c r="E1481" s="20" t="s">
        <v>77</v>
      </c>
      <c r="G1481" s="20" t="s">
        <v>2442</v>
      </c>
      <c r="I1481" s="19">
        <f t="shared" si="209"/>
        <v>24</v>
      </c>
      <c r="J1481" s="20" t="s">
        <v>755</v>
      </c>
      <c r="K1481" s="20" t="s">
        <v>279</v>
      </c>
      <c r="L1481" s="95" t="str">
        <f>IF(M1481&lt;&gt;"",IF(NOT(ISNA(INDEX(cc!B:B,MATCH(M1481,cc!A:A,0)))),INDEX(cc!B:B,MATCH(M1481,cc!A:A,0)),"0"),"")</f>
        <v>default</v>
      </c>
      <c r="M1481" s="97" t="s">
        <v>13</v>
      </c>
      <c r="N1481" s="28" t="str">
        <f t="shared" si="210"/>
        <v xml:space="preserve"> TARGET</v>
      </c>
      <c r="O1481" s="19" t="str">
        <f t="shared" si="212"/>
        <v>OVC_SERV (N, DSD) TARGET: Beneficiaries Served</v>
      </c>
      <c r="P1481" s="19" t="str">
        <f t="shared" si="213"/>
        <v>OVC_SERV (N, DSD) TARGET: Beneficiaries Served</v>
      </c>
      <c r="Q1481" s="19" t="str">
        <f t="shared" si="211"/>
        <v>OVC_SERV (N, DSD) TARGET</v>
      </c>
      <c r="R1481" s="19" t="str">
        <f t="shared" si="214"/>
        <v>OVC_SERV_N_DSD_TARGET</v>
      </c>
      <c r="S1481" s="19" t="str">
        <f t="shared" si="215"/>
        <v>OVC_SERV_N_DSD_TARGET</v>
      </c>
      <c r="T1481" s="19" t="b">
        <f>NOT(ISNA(VLOOKUP(B1481,dbcodes!A:B,2,FALSE)))</f>
        <v>1</v>
      </c>
      <c r="U1481" s="19" t="str">
        <f>IF(ISNA(VLOOKUP(B1481,dbcodes!A:B,2,FALSE)),des!R937,VLOOKUP(B1481,dbcodes!A:B,2,FALSE))</f>
        <v>OVC_SERV_N_DSD_TARGET</v>
      </c>
      <c r="W1481" s="107" t="str">
        <f>IF(ISNA(VLOOKUP(C1481,descriptions!A:B,2,FALSE)),des!V937,IF(G1481=" TARGET","Target ","")&amp;VLOOKUP(C1481,descriptions!A:B,2,FALSE))</f>
        <v>Target Number of beneficiaries served by PEPFAR OVC programs for children and families affected by HIV/AIDS</v>
      </c>
      <c r="X1481" s="20" t="s">
        <v>4</v>
      </c>
      <c r="Y1481" s="20" t="s">
        <v>831</v>
      </c>
      <c r="Z1481" s="20" t="s">
        <v>836</v>
      </c>
      <c r="AA1481" s="20" t="s">
        <v>102</v>
      </c>
      <c r="AB1481" s="20" t="s">
        <v>755</v>
      </c>
      <c r="AC1481" s="19" t="str">
        <f>IF(AB1481&lt;&gt;"",IF(NOT(ISNA(INDEX(os!A:A,MATCH(AB1481,os!B:B,0)))),INDEX(os!A:A,MATCH(AB1481,os!B:B,0)),"0"),"")</f>
        <v/>
      </c>
      <c r="AD1481" s="20" t="s">
        <v>830</v>
      </c>
      <c r="AH1481" s="93" t="str">
        <f>IF(NOT(ISNA(VLOOKUP(B:B,ResultsTargets!A:A,1,0))),"TRUE","")</f>
        <v/>
      </c>
      <c r="AI1481" s="19" t="str">
        <f>IF(ISNA(VLOOKUP(C1481,dim_techarea!A:B,2,FALSE)),"",VLOOKUP(C1481,dim_techarea!A:B,2,FALSE))</f>
        <v>OVC_SERV</v>
      </c>
      <c r="AJ1481" s="19" t="str">
        <f>IF(ISNA(VLOOKUP(AI1481,dim_techarea!B:C,2,FALSE)),"",VLOOKUP(AI1481,dim_techarea!B:C,2,FALSE))</f>
        <v>RxyNwEV3oQf</v>
      </c>
      <c r="AK1481" s="19" t="str">
        <f>IF(ISNA(VLOOKUP(TRIM(G1481),dim_targetsresults!A:B,2,FALSE)),"",VLOOKUP(TRIM(G1481),dim_targetsresults!A:C,2,FALSE))</f>
        <v>MER Targets</v>
      </c>
      <c r="AL1481" s="19" t="str">
        <f>IF(ISNA(VLOOKUP(AK1481,dim_targetsresults!B:C,2,FALSE)),"",VLOOKUP(AK1481,dim_targetsresults!B:C,2,FALSE))</f>
        <v>W8imnja2Owd</v>
      </c>
      <c r="AM1481" s="19" t="str">
        <f>IF(ISNA(VLOOKUP(TRIM(D1481),dim_numeratordenominator!A:B,2,FALSE)),"",VLOOKUP(TRIM(D1481),dim_numeratordenominator!A:C,2,FALSE))</f>
        <v>Numerator</v>
      </c>
      <c r="AN1481" s="19" t="str">
        <f>IF(ISNA(VLOOKUP(AM1481,dim_numeratordenominator!B:C,2,FALSE)),"",VLOOKUP(AM1481,dim_numeratordenominator!B:C,2,FALSE))</f>
        <v>Som9NRMQqV7</v>
      </c>
      <c r="AO1481" s="19" t="str">
        <f>IF(ISNA(VLOOKUP(TRIM(E1481),dim_supporttype!A:B,2,FALSE)),"",VLOOKUP(TRIM(E1481),dim_supporttype!A:C,2,FALSE))</f>
        <v>DSD</v>
      </c>
      <c r="AP1481" s="19" t="str">
        <f>IF(ISNA(VLOOKUP(AO1481,dim_supporttype!B:C,2,FALSE)),"",VLOOKUP(AO1481,dim_supporttype!B:C,2,FALSE))</f>
        <v>iM13vdNLWKb</v>
      </c>
      <c r="AQ1481" s="19" t="str">
        <f>IF(ISNA(VLOOKUP(TRIM(F1481),dim_disaggs!A:B,2,FALSE)),"No Disagg",VLOOKUP(TRIM(F1481),dim_disaggs!A:B,2,FALSE))</f>
        <v>No Disagg</v>
      </c>
      <c r="AR1481" s="19" t="str">
        <f>IF(ISNA(VLOOKUP(AQ1481,dim_disaggs!B:C,2,FALSE)),"",VLOOKUP(AQ1481,dim_disaggs!B:C,2,FALSE))</f>
        <v>werJlVT6sf3</v>
      </c>
      <c r="AU1481" s="72" t="s">
        <v>755</v>
      </c>
      <c r="AV1481" s="73" t="s">
        <v>755</v>
      </c>
      <c r="AW1481" s="66" t="s">
        <v>755</v>
      </c>
      <c r="AX1481" s="66" t="s">
        <v>755</v>
      </c>
      <c r="BA1481" s="105" t="str">
        <f t="shared" si="216"/>
        <v>Top Level Numerator</v>
      </c>
      <c r="BB1481" s="20" t="str">
        <f t="shared" si="217"/>
        <v>PE5QVF0w4xj</v>
      </c>
      <c r="BC1481" s="20" t="s">
        <v>25706</v>
      </c>
      <c r="BD1481" s="20" t="s">
        <v>25707</v>
      </c>
      <c r="BE1481" s="75" t="s">
        <v>21240</v>
      </c>
      <c r="BF1481" s="73" t="s">
        <v>21241</v>
      </c>
      <c r="BG1481" s="55" t="s">
        <v>755</v>
      </c>
      <c r="BH1481" s="76" t="s">
        <v>755</v>
      </c>
      <c r="BI1481" s="20" t="s">
        <v>755</v>
      </c>
      <c r="BJ1481" s="20" t="s">
        <v>755</v>
      </c>
      <c r="BK1481" s="55" t="s">
        <v>755</v>
      </c>
      <c r="BL1481" s="71" t="s">
        <v>755</v>
      </c>
      <c r="BM1481" s="77" t="s">
        <v>755</v>
      </c>
      <c r="BN1481" s="78" t="s">
        <v>755</v>
      </c>
      <c r="BO1481" s="77" t="s">
        <v>755</v>
      </c>
      <c r="BP1481" s="78" t="s">
        <v>755</v>
      </c>
    </row>
    <row r="1482" spans="1:68" x14ac:dyDescent="0.2">
      <c r="A1482" s="20" t="s">
        <v>95</v>
      </c>
      <c r="B1482" s="20" t="s">
        <v>1552</v>
      </c>
      <c r="C1482" s="20" t="s">
        <v>252</v>
      </c>
      <c r="D1482" s="20" t="s">
        <v>1</v>
      </c>
      <c r="E1482" s="20" t="s">
        <v>78</v>
      </c>
      <c r="G1482" s="20" t="s">
        <v>2442</v>
      </c>
      <c r="I1482" s="19">
        <f t="shared" si="209"/>
        <v>23</v>
      </c>
      <c r="J1482" s="20" t="s">
        <v>755</v>
      </c>
      <c r="K1482" s="20" t="s">
        <v>279</v>
      </c>
      <c r="L1482" s="95" t="str">
        <f>IF(M1482&lt;&gt;"",IF(NOT(ISNA(INDEX(cc!B:B,MATCH(M1482,cc!A:A,0)))),INDEX(cc!B:B,MATCH(M1482,cc!A:A,0)),"0"),"")</f>
        <v>default</v>
      </c>
      <c r="M1482" s="97" t="s">
        <v>13</v>
      </c>
      <c r="N1482" s="28" t="str">
        <f t="shared" si="210"/>
        <v xml:space="preserve"> TARGET</v>
      </c>
      <c r="O1482" s="19" t="str">
        <f t="shared" si="212"/>
        <v>OVC_SERV (N, TA) TARGET: Beneficiaries Served</v>
      </c>
      <c r="P1482" s="19" t="str">
        <f t="shared" si="213"/>
        <v>OVC_SERV (N, TA) TARGET: Beneficiaries Served</v>
      </c>
      <c r="Q1482" s="19" t="str">
        <f t="shared" si="211"/>
        <v>OVC_SERV (N, TA) TARGET</v>
      </c>
      <c r="R1482" s="19" t="str">
        <f t="shared" si="214"/>
        <v>OVC_SERV_N_TA_TARGET</v>
      </c>
      <c r="S1482" s="19" t="str">
        <f t="shared" si="215"/>
        <v>OVC_SERV_N_TA_TARGET</v>
      </c>
      <c r="T1482" s="19" t="b">
        <f>NOT(ISNA(VLOOKUP(B1482,dbcodes!A:B,2,FALSE)))</f>
        <v>1</v>
      </c>
      <c r="U1482" s="19" t="str">
        <f>IF(ISNA(VLOOKUP(B1482,dbcodes!A:B,2,FALSE)),des!R938,VLOOKUP(B1482,dbcodes!A:B,2,FALSE))</f>
        <v>OVC_SERV_N_TA_TARGET</v>
      </c>
      <c r="W1482" s="107" t="str">
        <f>IF(ISNA(VLOOKUP(C1482,descriptions!A:B,2,FALSE)),des!V938,IF(G1482=" TARGET","Target ","")&amp;VLOOKUP(C1482,descriptions!A:B,2,FALSE))</f>
        <v>Target Number of beneficiaries served by PEPFAR OVC programs for children and families affected by HIV/AIDS</v>
      </c>
      <c r="X1482" s="20" t="s">
        <v>4</v>
      </c>
      <c r="Y1482" s="20" t="s">
        <v>831</v>
      </c>
      <c r="Z1482" s="20" t="s">
        <v>836</v>
      </c>
      <c r="AA1482" s="20" t="s">
        <v>102</v>
      </c>
      <c r="AB1482" s="20" t="s">
        <v>755</v>
      </c>
      <c r="AC1482" s="19" t="str">
        <f>IF(AB1482&lt;&gt;"",IF(NOT(ISNA(INDEX(os!A:A,MATCH(AB1482,os!B:B,0)))),INDEX(os!A:A,MATCH(AB1482,os!B:B,0)),"0"),"")</f>
        <v/>
      </c>
      <c r="AD1482" s="20" t="s">
        <v>830</v>
      </c>
      <c r="AH1482" s="93" t="str">
        <f>IF(NOT(ISNA(VLOOKUP(B:B,ResultsTargets!A:A,1,0))),"TRUE","")</f>
        <v/>
      </c>
      <c r="AI1482" s="19" t="str">
        <f>IF(ISNA(VLOOKUP(C1482,dim_techarea!A:B,2,FALSE)),"",VLOOKUP(C1482,dim_techarea!A:B,2,FALSE))</f>
        <v>OVC_SERV</v>
      </c>
      <c r="AJ1482" s="19" t="str">
        <f>IF(ISNA(VLOOKUP(AI1482,dim_techarea!B:C,2,FALSE)),"",VLOOKUP(AI1482,dim_techarea!B:C,2,FALSE))</f>
        <v>RxyNwEV3oQf</v>
      </c>
      <c r="AK1482" s="19" t="str">
        <f>IF(ISNA(VLOOKUP(TRIM(G1482),dim_targetsresults!A:B,2,FALSE)),"",VLOOKUP(TRIM(G1482),dim_targetsresults!A:C,2,FALSE))</f>
        <v>MER Targets</v>
      </c>
      <c r="AL1482" s="19" t="str">
        <f>IF(ISNA(VLOOKUP(AK1482,dim_targetsresults!B:C,2,FALSE)),"",VLOOKUP(AK1482,dim_targetsresults!B:C,2,FALSE))</f>
        <v>W8imnja2Owd</v>
      </c>
      <c r="AM1482" s="19" t="str">
        <f>IF(ISNA(VLOOKUP(TRIM(D1482),dim_numeratordenominator!A:B,2,FALSE)),"",VLOOKUP(TRIM(D1482),dim_numeratordenominator!A:C,2,FALSE))</f>
        <v>Numerator</v>
      </c>
      <c r="AN1482" s="19" t="str">
        <f>IF(ISNA(VLOOKUP(AM1482,dim_numeratordenominator!B:C,2,FALSE)),"",VLOOKUP(AM1482,dim_numeratordenominator!B:C,2,FALSE))</f>
        <v>Som9NRMQqV7</v>
      </c>
      <c r="AO1482" s="19" t="str">
        <f>IF(ISNA(VLOOKUP(TRIM(E1482),dim_supporttype!A:B,2,FALSE)),"",VLOOKUP(TRIM(E1482),dim_supporttype!A:C,2,FALSE))</f>
        <v>TA</v>
      </c>
      <c r="AP1482" s="19" t="str">
        <f>IF(ISNA(VLOOKUP(AO1482,dim_supporttype!B:C,2,FALSE)),"",VLOOKUP(AO1482,dim_supporttype!B:C,2,FALSE))</f>
        <v>cRAGKdWIDn4</v>
      </c>
      <c r="AQ1482" s="19" t="str">
        <f>IF(ISNA(VLOOKUP(TRIM(F1482),dim_disaggs!A:B,2,FALSE)),"No Disagg",VLOOKUP(TRIM(F1482),dim_disaggs!A:B,2,FALSE))</f>
        <v>No Disagg</v>
      </c>
      <c r="AR1482" s="19" t="str">
        <f>IF(ISNA(VLOOKUP(AQ1482,dim_disaggs!B:C,2,FALSE)),"",VLOOKUP(AQ1482,dim_disaggs!B:C,2,FALSE))</f>
        <v>werJlVT6sf3</v>
      </c>
      <c r="AU1482" s="72" t="s">
        <v>755</v>
      </c>
      <c r="AV1482" s="73" t="s">
        <v>755</v>
      </c>
      <c r="AW1482" s="66" t="s">
        <v>755</v>
      </c>
      <c r="AX1482" s="66" t="s">
        <v>755</v>
      </c>
      <c r="BA1482" s="105" t="str">
        <f t="shared" si="216"/>
        <v>Top Level Numerator</v>
      </c>
      <c r="BB1482" s="20" t="str">
        <f t="shared" si="217"/>
        <v>PE5QVF0w4xj</v>
      </c>
      <c r="BC1482" s="20" t="s">
        <v>25706</v>
      </c>
      <c r="BD1482" s="20" t="s">
        <v>25707</v>
      </c>
      <c r="BE1482" s="75" t="s">
        <v>21240</v>
      </c>
      <c r="BF1482" s="73" t="s">
        <v>21241</v>
      </c>
      <c r="BG1482" s="55" t="s">
        <v>755</v>
      </c>
      <c r="BH1482" s="76" t="s">
        <v>755</v>
      </c>
      <c r="BI1482" s="20" t="s">
        <v>755</v>
      </c>
      <c r="BJ1482" s="20" t="s">
        <v>755</v>
      </c>
      <c r="BK1482" s="55" t="s">
        <v>755</v>
      </c>
      <c r="BL1482" s="71" t="s">
        <v>755</v>
      </c>
      <c r="BM1482" s="77" t="s">
        <v>755</v>
      </c>
      <c r="BN1482" s="78" t="s">
        <v>755</v>
      </c>
      <c r="BO1482" s="77" t="s">
        <v>755</v>
      </c>
      <c r="BP1482" s="78" t="s">
        <v>755</v>
      </c>
    </row>
    <row r="1483" spans="1:68" x14ac:dyDescent="0.2">
      <c r="A1483" s="20" t="s">
        <v>95</v>
      </c>
      <c r="B1483" s="20" t="s">
        <v>709</v>
      </c>
      <c r="C1483" s="20" t="s">
        <v>721</v>
      </c>
      <c r="D1483" s="20" t="s">
        <v>164</v>
      </c>
      <c r="E1483" s="20" t="s">
        <v>77</v>
      </c>
      <c r="F1483" s="20" t="s">
        <v>135</v>
      </c>
      <c r="G1483" s="20" t="s">
        <v>20086</v>
      </c>
      <c r="H1483" s="20" t="s">
        <v>135</v>
      </c>
      <c r="I1483" s="19">
        <f t="shared" si="209"/>
        <v>26</v>
      </c>
      <c r="J1483" s="20" t="s">
        <v>755</v>
      </c>
      <c r="K1483" s="20" t="s">
        <v>724</v>
      </c>
      <c r="L1483" s="95" t="str">
        <f>IF(M1483&lt;&gt;"",IF(NOT(ISNA(INDEX(cc!B:B,MATCH(M1483,cc!A:A,0)))),INDEX(cc!B:B,MATCH(M1483,cc!A:A,0)),"0"),"")</f>
        <v>Age (&lt;5-17, 4) and Sex</v>
      </c>
      <c r="M1483" s="97" t="s">
        <v>773</v>
      </c>
      <c r="N1483" s="28" t="str">
        <f t="shared" si="210"/>
        <v/>
      </c>
      <c r="O1483" s="19" t="str">
        <f t="shared" si="212"/>
        <v>OVC_SICK (D, DSD, Age/Sex): Active Beneficiaries</v>
      </c>
      <c r="P1483" s="19" t="str">
        <f t="shared" si="213"/>
        <v>OVC_SICK (D, DSD, Age/Sex): Active Beneficiaries</v>
      </c>
      <c r="Q1483" s="19" t="str">
        <f t="shared" si="211"/>
        <v>OVC_SICK (D, DSD, Age/Sex)</v>
      </c>
      <c r="R1483" s="19" t="str">
        <f t="shared" si="214"/>
        <v>OVC_SICK_D_DSD_Age_Sex</v>
      </c>
      <c r="S1483" s="19" t="str">
        <f t="shared" si="215"/>
        <v>OVC_SICK_D_DSD_Age_Sex_</v>
      </c>
      <c r="T1483" s="19" t="b">
        <f>NOT(ISNA(VLOOKUP(B1483,dbcodes!A:B,2,FALSE)))</f>
        <v>1</v>
      </c>
      <c r="U1483" s="19" t="str">
        <f>IF(ISNA(VLOOKUP(B1483,dbcodes!A:B,2,FALSE)),des!R941,VLOOKUP(B1483,dbcodes!A:B,2,FALSE))</f>
        <v>OVC_SICK_D_DSD_Age_Sex</v>
      </c>
      <c r="V1483" s="20" t="s">
        <v>757</v>
      </c>
      <c r="W1483" s="107">
        <f>IF(ISNA(VLOOKUP(C1483,descriptions!A:B,2,FALSE)),des!V941,IF(G1483=" TARGET","Target ","")&amp;VLOOKUP(C1483,descriptions!A:B,2,FALSE))</f>
        <v>0</v>
      </c>
      <c r="X1483" s="20" t="s">
        <v>4</v>
      </c>
      <c r="Y1483" s="20" t="s">
        <v>831</v>
      </c>
      <c r="Z1483" s="20" t="s">
        <v>836</v>
      </c>
      <c r="AA1483" s="20" t="s">
        <v>102</v>
      </c>
      <c r="AB1483" s="20" t="s">
        <v>755</v>
      </c>
      <c r="AC1483" s="19" t="str">
        <f>IF(AB1483&lt;&gt;"",IF(NOT(ISNA(INDEX(os!A:A,MATCH(AB1483,os!B:B,0)))),INDEX(os!A:A,MATCH(AB1483,os!B:B,0)),"0"),"")</f>
        <v/>
      </c>
      <c r="AD1483" s="20" t="s">
        <v>830</v>
      </c>
      <c r="AH1483" s="93" t="str">
        <f>IF(NOT(ISNA(VLOOKUP(B:B,ResultsTargets!A:A,1,0))),"TRUE","")</f>
        <v/>
      </c>
      <c r="AI1483" s="19" t="str">
        <f>IF(ISNA(VLOOKUP(C1483,dim_techarea!A:B,2,FALSE)),"",VLOOKUP(C1483,dim_techarea!A:B,2,FALSE))</f>
        <v>OVC_SICK</v>
      </c>
      <c r="AJ1483" s="19" t="str">
        <f>IF(ISNA(VLOOKUP(AI1483,dim_techarea!B:C,2,FALSE)),"",VLOOKUP(AI1483,dim_techarea!B:C,2,FALSE))</f>
        <v>IvCArqKwsam</v>
      </c>
      <c r="AK1483" s="19" t="str">
        <f>IF(ISNA(VLOOKUP(TRIM(G1483),dim_targetsresults!A:B,2,FALSE)),"",VLOOKUP(TRIM(G1483),dim_targetsresults!A:C,2,FALSE))</f>
        <v>MER Results</v>
      </c>
      <c r="AL1483" s="19" t="str">
        <f>IF(ISNA(VLOOKUP(AK1483,dim_targetsresults!B:C,2,FALSE)),"",VLOOKUP(AK1483,dim_targetsresults!B:C,2,FALSE))</f>
        <v>Jh0jDM5yQ2E</v>
      </c>
      <c r="AM1483" s="19" t="str">
        <f>IF(ISNA(VLOOKUP(TRIM(D1483),dim_numeratordenominator!A:B,2,FALSE)),"",VLOOKUP(TRIM(D1483),dim_numeratordenominator!A:C,2,FALSE))</f>
        <v>Denominator</v>
      </c>
      <c r="AN1483" s="19" t="str">
        <f>IF(ISNA(VLOOKUP(AM1483,dim_numeratordenominator!B:C,2,FALSE)),"",VLOOKUP(AM1483,dim_numeratordenominator!B:C,2,FALSE))</f>
        <v>QpNj0nSuEhD</v>
      </c>
      <c r="AO1483" s="19" t="str">
        <f>IF(ISNA(VLOOKUP(TRIM(E1483),dim_supporttype!A:B,2,FALSE)),"",VLOOKUP(TRIM(E1483),dim_supporttype!A:C,2,FALSE))</f>
        <v>DSD</v>
      </c>
      <c r="AP1483" s="19" t="str">
        <f>IF(ISNA(VLOOKUP(AO1483,dim_supporttype!B:C,2,FALSE)),"",VLOOKUP(AO1483,dim_supporttype!B:C,2,FALSE))</f>
        <v>iM13vdNLWKb</v>
      </c>
      <c r="AQ1483" s="19" t="str">
        <f>IF(ISNA(VLOOKUP(TRIM(F1483),dim_disaggs!A:B,2,FALSE)),"No Disagg",VLOOKUP(TRIM(F1483),dim_disaggs!A:B,2,FALSE))</f>
        <v>Age/Sex</v>
      </c>
      <c r="AR1483" s="19" t="str">
        <f>IF(ISNA(VLOOKUP(AQ1483,dim_disaggs!B:C,2,FALSE)),"",VLOOKUP(AQ1483,dim_disaggs!B:C,2,FALSE))</f>
        <v>Qbz6SrpmJ1y</v>
      </c>
      <c r="AU1483" s="72" t="s">
        <v>755</v>
      </c>
      <c r="AV1483" s="73" t="s">
        <v>755</v>
      </c>
      <c r="AW1483" s="66" t="s">
        <v>755</v>
      </c>
      <c r="AX1483" s="66" t="s">
        <v>755</v>
      </c>
      <c r="BA1483" s="105" t="str">
        <f t="shared" si="216"/>
        <v/>
      </c>
      <c r="BB1483" s="20" t="str">
        <f t="shared" si="217"/>
        <v/>
      </c>
    </row>
    <row r="1484" spans="1:68" x14ac:dyDescent="0.2">
      <c r="A1484" s="20" t="s">
        <v>95</v>
      </c>
      <c r="B1484" s="20" t="s">
        <v>708</v>
      </c>
      <c r="C1484" s="20" t="s">
        <v>721</v>
      </c>
      <c r="D1484" s="20" t="s">
        <v>164</v>
      </c>
      <c r="E1484" s="20" t="s">
        <v>77</v>
      </c>
      <c r="G1484" s="20" t="s">
        <v>20086</v>
      </c>
      <c r="I1484" s="19">
        <f t="shared" si="209"/>
        <v>17</v>
      </c>
      <c r="J1484" s="20" t="s">
        <v>755</v>
      </c>
      <c r="K1484" s="20" t="s">
        <v>724</v>
      </c>
      <c r="L1484" s="95" t="str">
        <f>IF(M1484&lt;&gt;"",IF(NOT(ISNA(INDEX(cc!B:B,MATCH(M1484,cc!A:A,0)))),INDEX(cc!B:B,MATCH(M1484,cc!A:A,0)),"0"),"")</f>
        <v>default</v>
      </c>
      <c r="M1484" s="97" t="s">
        <v>13</v>
      </c>
      <c r="N1484" s="28" t="str">
        <f t="shared" si="210"/>
        <v/>
      </c>
      <c r="O1484" s="19" t="str">
        <f t="shared" si="212"/>
        <v>OVC_SICK (D, DSD): Active Beneficiaries</v>
      </c>
      <c r="P1484" s="19" t="str">
        <f t="shared" si="213"/>
        <v>OVC_SICK (D, DSD): Active Beneficiaries</v>
      </c>
      <c r="Q1484" s="19" t="str">
        <f t="shared" si="211"/>
        <v>OVC_SICK (D, DSD)</v>
      </c>
      <c r="R1484" s="19" t="str">
        <f t="shared" si="214"/>
        <v>OVC_SICK_D_DSD</v>
      </c>
      <c r="S1484" s="19" t="str">
        <f t="shared" si="215"/>
        <v>OVC_SICK_D_DSD_</v>
      </c>
      <c r="T1484" s="19" t="b">
        <f>NOT(ISNA(VLOOKUP(B1484,dbcodes!A:B,2,FALSE)))</f>
        <v>1</v>
      </c>
      <c r="U1484" s="19" t="str">
        <f>IF(ISNA(VLOOKUP(B1484,dbcodes!A:B,2,FALSE)),des!R942,VLOOKUP(B1484,dbcodes!A:B,2,FALSE))</f>
        <v>OVC_SICK_D_DSD</v>
      </c>
      <c r="V1484" s="20" t="s">
        <v>757</v>
      </c>
      <c r="W1484" s="107">
        <f>IF(ISNA(VLOOKUP(C1484,descriptions!A:B,2,FALSE)),des!V942,IF(G1484=" TARGET","Target ","")&amp;VLOOKUP(C1484,descriptions!A:B,2,FALSE))</f>
        <v>0</v>
      </c>
      <c r="X1484" s="20" t="s">
        <v>4</v>
      </c>
      <c r="Y1484" s="20" t="s">
        <v>831</v>
      </c>
      <c r="Z1484" s="20" t="s">
        <v>836</v>
      </c>
      <c r="AA1484" s="20" t="s">
        <v>102</v>
      </c>
      <c r="AB1484" s="20" t="s">
        <v>755</v>
      </c>
      <c r="AC1484" s="19" t="str">
        <f>IF(AB1484&lt;&gt;"",IF(NOT(ISNA(INDEX(os!A:A,MATCH(AB1484,os!B:B,0)))),INDEX(os!A:A,MATCH(AB1484,os!B:B,0)),"0"),"")</f>
        <v/>
      </c>
      <c r="AD1484" s="20" t="s">
        <v>830</v>
      </c>
      <c r="AH1484" s="93" t="str">
        <f>IF(NOT(ISNA(VLOOKUP(B:B,ResultsTargets!A:A,1,0))),"TRUE","")</f>
        <v/>
      </c>
      <c r="AI1484" s="19" t="str">
        <f>IF(ISNA(VLOOKUP(C1484,dim_techarea!A:B,2,FALSE)),"",VLOOKUP(C1484,dim_techarea!A:B,2,FALSE))</f>
        <v>OVC_SICK</v>
      </c>
      <c r="AJ1484" s="19" t="str">
        <f>IF(ISNA(VLOOKUP(AI1484,dim_techarea!B:C,2,FALSE)),"",VLOOKUP(AI1484,dim_techarea!B:C,2,FALSE))</f>
        <v>IvCArqKwsam</v>
      </c>
      <c r="AK1484" s="19" t="str">
        <f>IF(ISNA(VLOOKUP(TRIM(G1484),dim_targetsresults!A:B,2,FALSE)),"",VLOOKUP(TRIM(G1484),dim_targetsresults!A:C,2,FALSE))</f>
        <v>MER Results</v>
      </c>
      <c r="AL1484" s="19" t="str">
        <f>IF(ISNA(VLOOKUP(AK1484,dim_targetsresults!B:C,2,FALSE)),"",VLOOKUP(AK1484,dim_targetsresults!B:C,2,FALSE))</f>
        <v>Jh0jDM5yQ2E</v>
      </c>
      <c r="AM1484" s="19" t="str">
        <f>IF(ISNA(VLOOKUP(TRIM(D1484),dim_numeratordenominator!A:B,2,FALSE)),"",VLOOKUP(TRIM(D1484),dim_numeratordenominator!A:C,2,FALSE))</f>
        <v>Denominator</v>
      </c>
      <c r="AN1484" s="19" t="str">
        <f>IF(ISNA(VLOOKUP(AM1484,dim_numeratordenominator!B:C,2,FALSE)),"",VLOOKUP(AM1484,dim_numeratordenominator!B:C,2,FALSE))</f>
        <v>QpNj0nSuEhD</v>
      </c>
      <c r="AO1484" s="19" t="str">
        <f>IF(ISNA(VLOOKUP(TRIM(E1484),dim_supporttype!A:B,2,FALSE)),"",VLOOKUP(TRIM(E1484),dim_supporttype!A:C,2,FALSE))</f>
        <v>DSD</v>
      </c>
      <c r="AP1484" s="19" t="str">
        <f>IF(ISNA(VLOOKUP(AO1484,dim_supporttype!B:C,2,FALSE)),"",VLOOKUP(AO1484,dim_supporttype!B:C,2,FALSE))</f>
        <v>iM13vdNLWKb</v>
      </c>
      <c r="AQ1484" s="19" t="str">
        <f>IF(ISNA(VLOOKUP(TRIM(F1484),dim_disaggs!A:B,2,FALSE)),"No Disagg",VLOOKUP(TRIM(F1484),dim_disaggs!A:B,2,FALSE))</f>
        <v>No Disagg</v>
      </c>
      <c r="AR1484" s="19" t="str">
        <f>IF(ISNA(VLOOKUP(AQ1484,dim_disaggs!B:C,2,FALSE)),"",VLOOKUP(AQ1484,dim_disaggs!B:C,2,FALSE))</f>
        <v>werJlVT6sf3</v>
      </c>
      <c r="AU1484" s="72" t="s">
        <v>755</v>
      </c>
      <c r="AV1484" s="73" t="s">
        <v>755</v>
      </c>
      <c r="AW1484" s="66" t="s">
        <v>755</v>
      </c>
      <c r="AX1484" s="66" t="s">
        <v>755</v>
      </c>
      <c r="BA1484" s="105" t="str">
        <f t="shared" si="216"/>
        <v/>
      </c>
      <c r="BB1484" s="20" t="str">
        <f t="shared" si="217"/>
        <v/>
      </c>
    </row>
    <row r="1485" spans="1:68" x14ac:dyDescent="0.2">
      <c r="A1485" s="20" t="s">
        <v>95</v>
      </c>
      <c r="B1485" s="20" t="s">
        <v>707</v>
      </c>
      <c r="C1485" s="20" t="s">
        <v>721</v>
      </c>
      <c r="D1485" s="20" t="s">
        <v>1</v>
      </c>
      <c r="E1485" s="20" t="s">
        <v>77</v>
      </c>
      <c r="F1485" s="20" t="s">
        <v>135</v>
      </c>
      <c r="G1485" s="20" t="s">
        <v>20086</v>
      </c>
      <c r="H1485" s="20" t="s">
        <v>135</v>
      </c>
      <c r="I1485" s="19">
        <f t="shared" si="209"/>
        <v>26</v>
      </c>
      <c r="J1485" s="20" t="s">
        <v>755</v>
      </c>
      <c r="K1485" s="20" t="s">
        <v>735</v>
      </c>
      <c r="L1485" s="95" t="str">
        <f>IF(M1485&lt;&gt;"",IF(NOT(ISNA(INDEX(cc!B:B,MATCH(M1485,cc!A:A,0)))),INDEX(cc!B:B,MATCH(M1485,cc!A:A,0)),"0"),"")</f>
        <v>Age (&lt;5-17, 4) and Sex</v>
      </c>
      <c r="M1485" s="97" t="s">
        <v>773</v>
      </c>
      <c r="N1485" s="28" t="str">
        <f t="shared" si="210"/>
        <v/>
      </c>
      <c r="O1485" s="19" t="str">
        <f t="shared" si="212"/>
        <v>OVC_SICK (N, DSD, Age/Sex): Too Sick to Participate Daily</v>
      </c>
      <c r="P1485" s="19" t="str">
        <f t="shared" si="213"/>
        <v>OVC_SICK (N, DSD, Age/Sex): Too Sick to Participate Daily</v>
      </c>
      <c r="Q1485" s="19" t="str">
        <f t="shared" si="211"/>
        <v>OVC_SICK (N, DSD, Age/Sex)</v>
      </c>
      <c r="R1485" s="19" t="str">
        <f t="shared" si="214"/>
        <v>OVC_SICK_N_DSD_Age_Sex</v>
      </c>
      <c r="S1485" s="19" t="str">
        <f t="shared" si="215"/>
        <v>OVC_SICK_N_DSD_Age_Sex_</v>
      </c>
      <c r="T1485" s="19" t="b">
        <f>NOT(ISNA(VLOOKUP(B1485,dbcodes!A:B,2,FALSE)))</f>
        <v>1</v>
      </c>
      <c r="U1485" s="19" t="str">
        <f>IF(ISNA(VLOOKUP(B1485,dbcodes!A:B,2,FALSE)),des!R943,VLOOKUP(B1485,dbcodes!A:B,2,FALSE))</f>
        <v>OVC_SICK_N_DSD_Age_Sex</v>
      </c>
      <c r="V1485" s="20" t="s">
        <v>2355</v>
      </c>
      <c r="W1485" s="107">
        <f>IF(ISNA(VLOOKUP(C1485,descriptions!A:B,2,FALSE)),des!V943,IF(G1485=" TARGET","Target ","")&amp;VLOOKUP(C1485,descriptions!A:B,2,FALSE))</f>
        <v>0</v>
      </c>
      <c r="X1485" s="20" t="s">
        <v>4</v>
      </c>
      <c r="Y1485" s="20" t="s">
        <v>831</v>
      </c>
      <c r="Z1485" s="20" t="s">
        <v>836</v>
      </c>
      <c r="AA1485" s="20" t="s">
        <v>102</v>
      </c>
      <c r="AB1485" s="20" t="s">
        <v>755</v>
      </c>
      <c r="AC1485" s="19" t="str">
        <f>IF(AB1485&lt;&gt;"",IF(NOT(ISNA(INDEX(os!A:A,MATCH(AB1485,os!B:B,0)))),INDEX(os!A:A,MATCH(AB1485,os!B:B,0)),"0"),"")</f>
        <v/>
      </c>
      <c r="AD1485" s="20" t="s">
        <v>830</v>
      </c>
      <c r="AH1485" s="93" t="str">
        <f>IF(NOT(ISNA(VLOOKUP(B:B,ResultsTargets!A:A,1,0))),"TRUE","")</f>
        <v/>
      </c>
      <c r="AI1485" s="19" t="str">
        <f>IF(ISNA(VLOOKUP(C1485,dim_techarea!A:B,2,FALSE)),"",VLOOKUP(C1485,dim_techarea!A:B,2,FALSE))</f>
        <v>OVC_SICK</v>
      </c>
      <c r="AJ1485" s="19" t="str">
        <f>IF(ISNA(VLOOKUP(AI1485,dim_techarea!B:C,2,FALSE)),"",VLOOKUP(AI1485,dim_techarea!B:C,2,FALSE))</f>
        <v>IvCArqKwsam</v>
      </c>
      <c r="AK1485" s="19" t="str">
        <f>IF(ISNA(VLOOKUP(TRIM(G1485),dim_targetsresults!A:B,2,FALSE)),"",VLOOKUP(TRIM(G1485),dim_targetsresults!A:C,2,FALSE))</f>
        <v>MER Results</v>
      </c>
      <c r="AL1485" s="19" t="str">
        <f>IF(ISNA(VLOOKUP(AK1485,dim_targetsresults!B:C,2,FALSE)),"",VLOOKUP(AK1485,dim_targetsresults!B:C,2,FALSE))</f>
        <v>Jh0jDM5yQ2E</v>
      </c>
      <c r="AM1485" s="19" t="str">
        <f>IF(ISNA(VLOOKUP(TRIM(D1485),dim_numeratordenominator!A:B,2,FALSE)),"",VLOOKUP(TRIM(D1485),dim_numeratordenominator!A:C,2,FALSE))</f>
        <v>Numerator</v>
      </c>
      <c r="AN1485" s="19" t="str">
        <f>IF(ISNA(VLOOKUP(AM1485,dim_numeratordenominator!B:C,2,FALSE)),"",VLOOKUP(AM1485,dim_numeratordenominator!B:C,2,FALSE))</f>
        <v>Som9NRMQqV7</v>
      </c>
      <c r="AO1485" s="19" t="str">
        <f>IF(ISNA(VLOOKUP(TRIM(E1485),dim_supporttype!A:B,2,FALSE)),"",VLOOKUP(TRIM(E1485),dim_supporttype!A:C,2,FALSE))</f>
        <v>DSD</v>
      </c>
      <c r="AP1485" s="19" t="str">
        <f>IF(ISNA(VLOOKUP(AO1485,dim_supporttype!B:C,2,FALSE)),"",VLOOKUP(AO1485,dim_supporttype!B:C,2,FALSE))</f>
        <v>iM13vdNLWKb</v>
      </c>
      <c r="AQ1485" s="19" t="str">
        <f>IF(ISNA(VLOOKUP(TRIM(F1485),dim_disaggs!A:B,2,FALSE)),"No Disagg",VLOOKUP(TRIM(F1485),dim_disaggs!A:B,2,FALSE))</f>
        <v>Age/Sex</v>
      </c>
      <c r="AR1485" s="19" t="str">
        <f>IF(ISNA(VLOOKUP(AQ1485,dim_disaggs!B:C,2,FALSE)),"",VLOOKUP(AQ1485,dim_disaggs!B:C,2,FALSE))</f>
        <v>Qbz6SrpmJ1y</v>
      </c>
      <c r="AU1485" s="72" t="s">
        <v>755</v>
      </c>
      <c r="AV1485" s="73" t="s">
        <v>755</v>
      </c>
      <c r="AW1485" s="66" t="s">
        <v>755</v>
      </c>
      <c r="AX1485" s="66" t="s">
        <v>755</v>
      </c>
      <c r="BA1485" s="105" t="str">
        <f t="shared" si="216"/>
        <v/>
      </c>
      <c r="BB1485" s="20" t="str">
        <f t="shared" si="217"/>
        <v/>
      </c>
    </row>
    <row r="1486" spans="1:68" x14ac:dyDescent="0.2">
      <c r="A1486" s="20" t="s">
        <v>95</v>
      </c>
      <c r="B1486" s="20" t="s">
        <v>706</v>
      </c>
      <c r="C1486" s="20" t="s">
        <v>721</v>
      </c>
      <c r="D1486" s="20" t="s">
        <v>1</v>
      </c>
      <c r="E1486" s="20" t="s">
        <v>77</v>
      </c>
      <c r="G1486" s="20" t="s">
        <v>20086</v>
      </c>
      <c r="I1486" s="19">
        <f t="shared" si="209"/>
        <v>17</v>
      </c>
      <c r="J1486" s="20" t="s">
        <v>755</v>
      </c>
      <c r="K1486" s="20" t="s">
        <v>735</v>
      </c>
      <c r="L1486" s="95" t="str">
        <f>IF(M1486&lt;&gt;"",IF(NOT(ISNA(INDEX(cc!B:B,MATCH(M1486,cc!A:A,0)))),INDEX(cc!B:B,MATCH(M1486,cc!A:A,0)),"0"),"")</f>
        <v>default</v>
      </c>
      <c r="M1486" s="97" t="s">
        <v>13</v>
      </c>
      <c r="N1486" s="28" t="str">
        <f t="shared" si="210"/>
        <v/>
      </c>
      <c r="O1486" s="19" t="str">
        <f t="shared" si="212"/>
        <v>OVC_SICK (N, DSD): Too Sick to Participate Daily</v>
      </c>
      <c r="P1486" s="19" t="str">
        <f t="shared" si="213"/>
        <v>OVC_SICK (N, DSD): Too Sick to Participate Daily</v>
      </c>
      <c r="Q1486" s="19" t="str">
        <f t="shared" si="211"/>
        <v>OVC_SICK (N, DSD)</v>
      </c>
      <c r="R1486" s="19" t="str">
        <f t="shared" si="214"/>
        <v>OVC_SICK_N_DSD</v>
      </c>
      <c r="S1486" s="19" t="str">
        <f t="shared" si="215"/>
        <v>OVC_SICK_N_DSD_</v>
      </c>
      <c r="T1486" s="19" t="b">
        <f>NOT(ISNA(VLOOKUP(B1486,dbcodes!A:B,2,FALSE)))</f>
        <v>1</v>
      </c>
      <c r="U1486" s="19" t="str">
        <f>IF(ISNA(VLOOKUP(B1486,dbcodes!A:B,2,FALSE)),des!R944,VLOOKUP(B1486,dbcodes!A:B,2,FALSE))</f>
        <v>OVC_SICK_N_DSD</v>
      </c>
      <c r="V1486" s="20" t="s">
        <v>2355</v>
      </c>
      <c r="W1486" s="107">
        <f>IF(ISNA(VLOOKUP(C1486,descriptions!A:B,2,FALSE)),des!V944,IF(G1486=" TARGET","Target ","")&amp;VLOOKUP(C1486,descriptions!A:B,2,FALSE))</f>
        <v>0</v>
      </c>
      <c r="X1486" s="20" t="s">
        <v>4</v>
      </c>
      <c r="Y1486" s="20" t="s">
        <v>831</v>
      </c>
      <c r="Z1486" s="20" t="s">
        <v>836</v>
      </c>
      <c r="AA1486" s="20" t="s">
        <v>102</v>
      </c>
      <c r="AB1486" s="20" t="s">
        <v>755</v>
      </c>
      <c r="AC1486" s="19" t="str">
        <f>IF(AB1486&lt;&gt;"",IF(NOT(ISNA(INDEX(os!A:A,MATCH(AB1486,os!B:B,0)))),INDEX(os!A:A,MATCH(AB1486,os!B:B,0)),"0"),"")</f>
        <v/>
      </c>
      <c r="AD1486" s="20" t="s">
        <v>830</v>
      </c>
      <c r="AH1486" s="93" t="str">
        <f>IF(NOT(ISNA(VLOOKUP(B:B,ResultsTargets!A:A,1,0))),"TRUE","")</f>
        <v/>
      </c>
      <c r="AI1486" s="19" t="str">
        <f>IF(ISNA(VLOOKUP(C1486,dim_techarea!A:B,2,FALSE)),"",VLOOKUP(C1486,dim_techarea!A:B,2,FALSE))</f>
        <v>OVC_SICK</v>
      </c>
      <c r="AJ1486" s="19" t="str">
        <f>IF(ISNA(VLOOKUP(AI1486,dim_techarea!B:C,2,FALSE)),"",VLOOKUP(AI1486,dim_techarea!B:C,2,FALSE))</f>
        <v>IvCArqKwsam</v>
      </c>
      <c r="AK1486" s="19" t="str">
        <f>IF(ISNA(VLOOKUP(TRIM(G1486),dim_targetsresults!A:B,2,FALSE)),"",VLOOKUP(TRIM(G1486),dim_targetsresults!A:C,2,FALSE))</f>
        <v>MER Results</v>
      </c>
      <c r="AL1486" s="19" t="str">
        <f>IF(ISNA(VLOOKUP(AK1486,dim_targetsresults!B:C,2,FALSE)),"",VLOOKUP(AK1486,dim_targetsresults!B:C,2,FALSE))</f>
        <v>Jh0jDM5yQ2E</v>
      </c>
      <c r="AM1486" s="19" t="str">
        <f>IF(ISNA(VLOOKUP(TRIM(D1486),dim_numeratordenominator!A:B,2,FALSE)),"",VLOOKUP(TRIM(D1486),dim_numeratordenominator!A:C,2,FALSE))</f>
        <v>Numerator</v>
      </c>
      <c r="AN1486" s="19" t="str">
        <f>IF(ISNA(VLOOKUP(AM1486,dim_numeratordenominator!B:C,2,FALSE)),"",VLOOKUP(AM1486,dim_numeratordenominator!B:C,2,FALSE))</f>
        <v>Som9NRMQqV7</v>
      </c>
      <c r="AO1486" s="19" t="str">
        <f>IF(ISNA(VLOOKUP(TRIM(E1486),dim_supporttype!A:B,2,FALSE)),"",VLOOKUP(TRIM(E1486),dim_supporttype!A:C,2,FALSE))</f>
        <v>DSD</v>
      </c>
      <c r="AP1486" s="19" t="str">
        <f>IF(ISNA(VLOOKUP(AO1486,dim_supporttype!B:C,2,FALSE)),"",VLOOKUP(AO1486,dim_supporttype!B:C,2,FALSE))</f>
        <v>iM13vdNLWKb</v>
      </c>
      <c r="AQ1486" s="19" t="str">
        <f>IF(ISNA(VLOOKUP(TRIM(F1486),dim_disaggs!A:B,2,FALSE)),"No Disagg",VLOOKUP(TRIM(F1486),dim_disaggs!A:B,2,FALSE))</f>
        <v>No Disagg</v>
      </c>
      <c r="AR1486" s="19" t="str">
        <f>IF(ISNA(VLOOKUP(AQ1486,dim_disaggs!B:C,2,FALSE)),"",VLOOKUP(AQ1486,dim_disaggs!B:C,2,FALSE))</f>
        <v>werJlVT6sf3</v>
      </c>
      <c r="AU1486" s="72" t="s">
        <v>755</v>
      </c>
      <c r="AV1486" s="73" t="s">
        <v>755</v>
      </c>
      <c r="AW1486" s="66" t="s">
        <v>755</v>
      </c>
      <c r="AX1486" s="66" t="s">
        <v>755</v>
      </c>
      <c r="BA1486" s="105" t="str">
        <f t="shared" si="216"/>
        <v/>
      </c>
      <c r="BB1486" s="20" t="str">
        <f t="shared" si="217"/>
        <v/>
      </c>
    </row>
    <row r="1487" spans="1:68" x14ac:dyDescent="0.2">
      <c r="A1487" s="20" t="s">
        <v>95</v>
      </c>
      <c r="B1487" s="20" t="s">
        <v>783</v>
      </c>
      <c r="C1487" s="20" t="s">
        <v>721</v>
      </c>
      <c r="D1487" s="20" t="s">
        <v>1</v>
      </c>
      <c r="E1487" s="20" t="s">
        <v>264</v>
      </c>
      <c r="G1487" s="20" t="s">
        <v>20086</v>
      </c>
      <c r="I1487" s="19">
        <f t="shared" ref="I1487:I1550" si="218">LEN(Q1487)</f>
        <v>27</v>
      </c>
      <c r="J1487" s="20" t="s">
        <v>755</v>
      </c>
      <c r="K1487" s="20" t="s">
        <v>735</v>
      </c>
      <c r="L1487" s="95" t="str">
        <f>IF(M1487&lt;&gt;"",IF(NOT(ISNA(INDEX(cc!B:B,MATCH(M1487,cc!A:A,0)))),INDEX(cc!B:B,MATCH(M1487,cc!A:A,0)),"0"),"")</f>
        <v>default</v>
      </c>
      <c r="M1487" s="97" t="s">
        <v>13</v>
      </c>
      <c r="N1487" s="28" t="str">
        <f t="shared" ref="N1487:N1550" si="219">IF(G1487=" RESULT","",G1487)</f>
        <v/>
      </c>
      <c r="O1487" s="19" t="str">
        <f t="shared" si="212"/>
        <v>OVC_SICK (N, DSD_NARRATIVE): Too Sick to Participate Daily</v>
      </c>
      <c r="P1487" s="19" t="str">
        <f t="shared" si="213"/>
        <v>OVC_SICK (N, DSD_NARRATIVE): Too Sick to Participate Daily</v>
      </c>
      <c r="Q1487" s="19" t="str">
        <f t="shared" si="211"/>
        <v>OVC_SICK (N, DSD_NARRATIVE)</v>
      </c>
      <c r="R1487" s="19" t="str">
        <f t="shared" si="214"/>
        <v>OVC_SICK_N_DSD_NARRATIVE</v>
      </c>
      <c r="S1487" s="19" t="str">
        <f t="shared" si="215"/>
        <v>OVC_SICK_N_DSD_NARRATIVE_</v>
      </c>
      <c r="T1487" s="19" t="b">
        <f>NOT(ISNA(VLOOKUP(B1487,dbcodes!A:B,2,FALSE)))</f>
        <v>1</v>
      </c>
      <c r="U1487" s="19" t="str">
        <f>IF(ISNA(VLOOKUP(B1487,dbcodes!A:B,2,FALSE)),des!R945,VLOOKUP(B1487,dbcodes!A:B,2,FALSE))</f>
        <v>OVC_SICK_N_DSD_NARRATIVE</v>
      </c>
      <c r="V1487" s="20" t="s">
        <v>2355</v>
      </c>
      <c r="W1487" s="107">
        <f>IF(ISNA(VLOOKUP(C1487,descriptions!A:B,2,FALSE)),des!V945,IF(G1487=" TARGET","Target ","")&amp;VLOOKUP(C1487,descriptions!A:B,2,FALSE))</f>
        <v>0</v>
      </c>
      <c r="X1487" s="20" t="s">
        <v>9</v>
      </c>
      <c r="Y1487" s="20" t="s">
        <v>831</v>
      </c>
      <c r="Z1487" s="20" t="s">
        <v>836</v>
      </c>
      <c r="AA1487" s="20" t="s">
        <v>4121</v>
      </c>
      <c r="AB1487" s="20" t="s">
        <v>755</v>
      </c>
      <c r="AC1487" s="19" t="str">
        <f>IF(AB1487&lt;&gt;"",IF(NOT(ISNA(INDEX(os!A:A,MATCH(AB1487,os!B:B,0)))),INDEX(os!A:A,MATCH(AB1487,os!B:B,0)),"0"),"")</f>
        <v/>
      </c>
      <c r="AD1487" s="20" t="s">
        <v>830</v>
      </c>
      <c r="AH1487" s="93" t="str">
        <f>IF(NOT(ISNA(VLOOKUP(B:B,ResultsTargets!A:A,1,0))),"TRUE","")</f>
        <v/>
      </c>
      <c r="AI1487" s="19" t="str">
        <f>IF(ISNA(VLOOKUP(C1487,dim_techarea!A:B,2,FALSE)),"",VLOOKUP(C1487,dim_techarea!A:B,2,FALSE))</f>
        <v>OVC_SICK</v>
      </c>
      <c r="AJ1487" s="19" t="str">
        <f>IF(ISNA(VLOOKUP(AI1487,dim_techarea!B:C,2,FALSE)),"",VLOOKUP(AI1487,dim_techarea!B:C,2,FALSE))</f>
        <v>IvCArqKwsam</v>
      </c>
      <c r="AK1487" s="19" t="str">
        <f>IF(ISNA(VLOOKUP(TRIM(G1487),dim_targetsresults!A:B,2,FALSE)),"",VLOOKUP(TRIM(G1487),dim_targetsresults!A:C,2,FALSE))</f>
        <v>MER Results</v>
      </c>
      <c r="AL1487" s="19" t="str">
        <f>IF(ISNA(VLOOKUP(AK1487,dim_targetsresults!B:C,2,FALSE)),"",VLOOKUP(AK1487,dim_targetsresults!B:C,2,FALSE))</f>
        <v>Jh0jDM5yQ2E</v>
      </c>
      <c r="AM1487" s="19" t="str">
        <f>IF(ISNA(VLOOKUP(TRIM(D1487),dim_numeratordenominator!A:B,2,FALSE)),"",VLOOKUP(TRIM(D1487),dim_numeratordenominator!A:C,2,FALSE))</f>
        <v>Numerator</v>
      </c>
      <c r="AN1487" s="19" t="str">
        <f>IF(ISNA(VLOOKUP(AM1487,dim_numeratordenominator!B:C,2,FALSE)),"",VLOOKUP(AM1487,dim_numeratordenominator!B:C,2,FALSE))</f>
        <v>Som9NRMQqV7</v>
      </c>
      <c r="AO1487" s="19" t="str">
        <f>IF(ISNA(VLOOKUP(TRIM(E1487),dim_supporttype!A:B,2,FALSE)),"",VLOOKUP(TRIM(E1487),dim_supporttype!A:C,2,FALSE))</f>
        <v>DSD Narratives</v>
      </c>
      <c r="AP1487" s="19" t="str">
        <f>IF(ISNA(VLOOKUP(AO1487,dim_supporttype!B:C,2,FALSE)),"",VLOOKUP(AO1487,dim_supporttype!B:C,2,FALSE))</f>
        <v>ySGf8v2q9Rm</v>
      </c>
      <c r="AQ1487" s="19" t="str">
        <f>IF(ISNA(VLOOKUP(TRIM(F1487),dim_disaggs!A:B,2,FALSE)),"No Disagg",VLOOKUP(TRIM(F1487),dim_disaggs!A:B,2,FALSE))</f>
        <v>No Disagg</v>
      </c>
      <c r="AR1487" s="19" t="str">
        <f>IF(ISNA(VLOOKUP(AQ1487,dim_disaggs!B:C,2,FALSE)),"",VLOOKUP(AQ1487,dim_disaggs!B:C,2,FALSE))</f>
        <v>werJlVT6sf3</v>
      </c>
      <c r="AU1487" s="72" t="s">
        <v>755</v>
      </c>
      <c r="AV1487" s="73" t="s">
        <v>755</v>
      </c>
      <c r="AW1487" s="66" t="s">
        <v>755</v>
      </c>
      <c r="AX1487" s="66" t="s">
        <v>755</v>
      </c>
      <c r="BA1487" s="105" t="str">
        <f t="shared" si="216"/>
        <v/>
      </c>
      <c r="BB1487" s="20" t="str">
        <f t="shared" si="217"/>
        <v/>
      </c>
    </row>
    <row r="1488" spans="1:68" s="3" customFormat="1" x14ac:dyDescent="0.2">
      <c r="A1488" s="20" t="s">
        <v>95</v>
      </c>
      <c r="B1488" s="20" t="s">
        <v>713</v>
      </c>
      <c r="C1488" s="20" t="s">
        <v>722</v>
      </c>
      <c r="D1488" s="20" t="s">
        <v>164</v>
      </c>
      <c r="E1488" s="20" t="s">
        <v>77</v>
      </c>
      <c r="F1488" s="20" t="s">
        <v>135</v>
      </c>
      <c r="G1488" s="20" t="s">
        <v>20086</v>
      </c>
      <c r="H1488" s="20" t="s">
        <v>135</v>
      </c>
      <c r="I1488" s="19">
        <f t="shared" si="218"/>
        <v>26</v>
      </c>
      <c r="J1488" s="20" t="s">
        <v>755</v>
      </c>
      <c r="K1488" s="20" t="s">
        <v>724</v>
      </c>
      <c r="L1488" s="95" t="str">
        <f>IF(M1488&lt;&gt;"",IF(NOT(ISNA(INDEX(cc!B:B,MATCH(M1488,cc!A:A,0)))),INDEX(cc!B:B,MATCH(M1488,cc!A:A,0)),"0"),"")</f>
        <v>Age (0-4, 3) and Sex</v>
      </c>
      <c r="M1488" s="97" t="s">
        <v>775</v>
      </c>
      <c r="N1488" s="28" t="str">
        <f t="shared" si="219"/>
        <v/>
      </c>
      <c r="O1488" s="19" t="str">
        <f t="shared" si="212"/>
        <v>OVC_STIM (D, DSD, Age/Sex): Active Beneficiaries</v>
      </c>
      <c r="P1488" s="19" t="str">
        <f t="shared" si="213"/>
        <v>OVC_STIM (D, DSD, Age/Sex): Active Beneficiaries</v>
      </c>
      <c r="Q1488" s="19" t="str">
        <f t="shared" si="211"/>
        <v>OVC_STIM (D, DSD, Age/Sex)</v>
      </c>
      <c r="R1488" s="19" t="str">
        <f t="shared" si="214"/>
        <v>OVC_STIM_D_DSD_Age_Sex</v>
      </c>
      <c r="S1488" s="19" t="str">
        <f t="shared" si="215"/>
        <v>OVC_STIM_D_DSD_Age_Sex_</v>
      </c>
      <c r="T1488" s="19" t="b">
        <f>NOT(ISNA(VLOOKUP(B1488,dbcodes!A:B,2,FALSE)))</f>
        <v>1</v>
      </c>
      <c r="U1488" s="19" t="str">
        <f>IF(ISNA(VLOOKUP(B1488,dbcodes!A:B,2,FALSE)),des!R946,VLOOKUP(B1488,dbcodes!A:B,2,FALSE))</f>
        <v>OVC_STIM_D_DSD_Age_Sex</v>
      </c>
      <c r="V1488" s="20" t="s">
        <v>2356</v>
      </c>
      <c r="W1488" s="107">
        <f>IF(ISNA(VLOOKUP(C1488,descriptions!A:B,2,FALSE)),des!V946,IF(G1488=" TARGET","Target ","")&amp;VLOOKUP(C1488,descriptions!A:B,2,FALSE))</f>
        <v>0</v>
      </c>
      <c r="X1488" s="20" t="s">
        <v>4</v>
      </c>
      <c r="Y1488" s="20" t="s">
        <v>831</v>
      </c>
      <c r="Z1488" s="20" t="s">
        <v>836</v>
      </c>
      <c r="AA1488" s="20" t="s">
        <v>102</v>
      </c>
      <c r="AB1488" s="20" t="s">
        <v>755</v>
      </c>
      <c r="AC1488" s="19" t="str">
        <f>IF(AB1488&lt;&gt;"",IF(NOT(ISNA(INDEX(os!A:A,MATCH(AB1488,os!B:B,0)))),INDEX(os!A:A,MATCH(AB1488,os!B:B,0)),"0"),"")</f>
        <v/>
      </c>
      <c r="AD1488" s="20" t="s">
        <v>830</v>
      </c>
      <c r="AE1488" s="20"/>
      <c r="AF1488" s="20"/>
      <c r="AG1488" s="20"/>
      <c r="AH1488" s="93" t="str">
        <f>IF(NOT(ISNA(VLOOKUP(B:B,ResultsTargets!A:A,1,0))),"TRUE","")</f>
        <v/>
      </c>
      <c r="AI1488" s="19" t="str">
        <f>IF(ISNA(VLOOKUP(C1488,dim_techarea!A:B,2,FALSE)),"",VLOOKUP(C1488,dim_techarea!A:B,2,FALSE))</f>
        <v>OVC_STIM</v>
      </c>
      <c r="AJ1488" s="19" t="str">
        <f>IF(ISNA(VLOOKUP(AI1488,dim_techarea!B:C,2,FALSE)),"",VLOOKUP(AI1488,dim_techarea!B:C,2,FALSE))</f>
        <v>c8PQoac1lv2</v>
      </c>
      <c r="AK1488" s="19" t="str">
        <f>IF(ISNA(VLOOKUP(TRIM(G1488),dim_targetsresults!A:B,2,FALSE)),"",VLOOKUP(TRIM(G1488),dim_targetsresults!A:C,2,FALSE))</f>
        <v>MER Results</v>
      </c>
      <c r="AL1488" s="19" t="str">
        <f>IF(ISNA(VLOOKUP(AK1488,dim_targetsresults!B:C,2,FALSE)),"",VLOOKUP(AK1488,dim_targetsresults!B:C,2,FALSE))</f>
        <v>Jh0jDM5yQ2E</v>
      </c>
      <c r="AM1488" s="19" t="str">
        <f>IF(ISNA(VLOOKUP(TRIM(D1488),dim_numeratordenominator!A:B,2,FALSE)),"",VLOOKUP(TRIM(D1488),dim_numeratordenominator!A:C,2,FALSE))</f>
        <v>Denominator</v>
      </c>
      <c r="AN1488" s="19" t="str">
        <f>IF(ISNA(VLOOKUP(AM1488,dim_numeratordenominator!B:C,2,FALSE)),"",VLOOKUP(AM1488,dim_numeratordenominator!B:C,2,FALSE))</f>
        <v>QpNj0nSuEhD</v>
      </c>
      <c r="AO1488" s="19" t="str">
        <f>IF(ISNA(VLOOKUP(TRIM(E1488),dim_supporttype!A:B,2,FALSE)),"",VLOOKUP(TRIM(E1488),dim_supporttype!A:C,2,FALSE))</f>
        <v>DSD</v>
      </c>
      <c r="AP1488" s="19" t="str">
        <f>IF(ISNA(VLOOKUP(AO1488,dim_supporttype!B:C,2,FALSE)),"",VLOOKUP(AO1488,dim_supporttype!B:C,2,FALSE))</f>
        <v>iM13vdNLWKb</v>
      </c>
      <c r="AQ1488" s="19" t="str">
        <f>IF(ISNA(VLOOKUP(TRIM(F1488),dim_disaggs!A:B,2,FALSE)),"No Disagg",VLOOKUP(TRIM(F1488),dim_disaggs!A:B,2,FALSE))</f>
        <v>Age/Sex</v>
      </c>
      <c r="AR1488" s="19" t="str">
        <f>IF(ISNA(VLOOKUP(AQ1488,dim_disaggs!B:C,2,FALSE)),"",VLOOKUP(AQ1488,dim_disaggs!B:C,2,FALSE))</f>
        <v>Qbz6SrpmJ1y</v>
      </c>
      <c r="AS1488" s="72"/>
      <c r="AT1488" s="66"/>
      <c r="AU1488" s="72" t="s">
        <v>755</v>
      </c>
      <c r="AV1488" s="73" t="s">
        <v>755</v>
      </c>
      <c r="AW1488" s="66" t="s">
        <v>755</v>
      </c>
      <c r="AX1488" s="66" t="s">
        <v>755</v>
      </c>
      <c r="AY1488" s="20"/>
      <c r="AZ1488" s="20"/>
      <c r="BA1488" s="105" t="str">
        <f t="shared" si="216"/>
        <v/>
      </c>
      <c r="BB1488" s="20" t="str">
        <f t="shared" si="217"/>
        <v/>
      </c>
      <c r="BC1488" s="20"/>
      <c r="BD1488" s="20"/>
      <c r="BE1488" s="75"/>
      <c r="BF1488" s="73"/>
      <c r="BG1488" s="55"/>
      <c r="BH1488" s="76"/>
      <c r="BI1488" s="20"/>
      <c r="BJ1488" s="20"/>
      <c r="BK1488" s="55"/>
      <c r="BL1488" s="71"/>
      <c r="BM1488" s="77"/>
      <c r="BN1488" s="78"/>
      <c r="BO1488" s="77"/>
      <c r="BP1488" s="78"/>
    </row>
    <row r="1489" spans="1:68" s="3" customFormat="1" x14ac:dyDescent="0.2">
      <c r="A1489" s="20" t="s">
        <v>95</v>
      </c>
      <c r="B1489" s="20" t="s">
        <v>712</v>
      </c>
      <c r="C1489" s="20" t="s">
        <v>722</v>
      </c>
      <c r="D1489" s="20" t="s">
        <v>164</v>
      </c>
      <c r="E1489" s="20" t="s">
        <v>77</v>
      </c>
      <c r="F1489" s="20"/>
      <c r="G1489" s="20" t="s">
        <v>20086</v>
      </c>
      <c r="H1489" s="20"/>
      <c r="I1489" s="19">
        <f t="shared" si="218"/>
        <v>17</v>
      </c>
      <c r="J1489" s="20" t="s">
        <v>755</v>
      </c>
      <c r="K1489" s="20" t="s">
        <v>724</v>
      </c>
      <c r="L1489" s="95" t="str">
        <f>IF(M1489&lt;&gt;"",IF(NOT(ISNA(INDEX(cc!B:B,MATCH(M1489,cc!A:A,0)))),INDEX(cc!B:B,MATCH(M1489,cc!A:A,0)),"0"),"")</f>
        <v>default</v>
      </c>
      <c r="M1489" s="97" t="s">
        <v>13</v>
      </c>
      <c r="N1489" s="28" t="str">
        <f t="shared" si="219"/>
        <v/>
      </c>
      <c r="O1489" s="19" t="str">
        <f t="shared" si="212"/>
        <v>OVC_STIM (D, DSD): Active Beneficiaries</v>
      </c>
      <c r="P1489" s="19" t="str">
        <f t="shared" si="213"/>
        <v>OVC_STIM (D, DSD): Active Beneficiaries</v>
      </c>
      <c r="Q1489" s="19" t="str">
        <f t="shared" si="211"/>
        <v>OVC_STIM (D, DSD)</v>
      </c>
      <c r="R1489" s="19" t="str">
        <f t="shared" si="214"/>
        <v>OVC_STIM_D_DSD</v>
      </c>
      <c r="S1489" s="19" t="str">
        <f t="shared" si="215"/>
        <v>OVC_STIM_D_DSD_</v>
      </c>
      <c r="T1489" s="19" t="b">
        <f>NOT(ISNA(VLOOKUP(B1489,dbcodes!A:B,2,FALSE)))</f>
        <v>1</v>
      </c>
      <c r="U1489" s="19" t="str">
        <f>IF(ISNA(VLOOKUP(B1489,dbcodes!A:B,2,FALSE)),des!R947,VLOOKUP(B1489,dbcodes!A:B,2,FALSE))</f>
        <v>OVC_STIM_D_DSD</v>
      </c>
      <c r="V1489" s="20" t="s">
        <v>2356</v>
      </c>
      <c r="W1489" s="107">
        <f>IF(ISNA(VLOOKUP(C1489,descriptions!A:B,2,FALSE)),des!V947,IF(G1489=" TARGET","Target ","")&amp;VLOOKUP(C1489,descriptions!A:B,2,FALSE))</f>
        <v>0</v>
      </c>
      <c r="X1489" s="20" t="s">
        <v>4</v>
      </c>
      <c r="Y1489" s="20" t="s">
        <v>831</v>
      </c>
      <c r="Z1489" s="20" t="s">
        <v>836</v>
      </c>
      <c r="AA1489" s="20" t="s">
        <v>102</v>
      </c>
      <c r="AB1489" s="20" t="s">
        <v>755</v>
      </c>
      <c r="AC1489" s="19" t="str">
        <f>IF(AB1489&lt;&gt;"",IF(NOT(ISNA(INDEX(os!A:A,MATCH(AB1489,os!B:B,0)))),INDEX(os!A:A,MATCH(AB1489,os!B:B,0)),"0"),"")</f>
        <v/>
      </c>
      <c r="AD1489" s="20" t="s">
        <v>830</v>
      </c>
      <c r="AE1489" s="20"/>
      <c r="AF1489" s="20"/>
      <c r="AG1489" s="20"/>
      <c r="AH1489" s="93" t="str">
        <f>IF(NOT(ISNA(VLOOKUP(B:B,ResultsTargets!A:A,1,0))),"TRUE","")</f>
        <v/>
      </c>
      <c r="AI1489" s="19" t="str">
        <f>IF(ISNA(VLOOKUP(C1489,dim_techarea!A:B,2,FALSE)),"",VLOOKUP(C1489,dim_techarea!A:B,2,FALSE))</f>
        <v>OVC_STIM</v>
      </c>
      <c r="AJ1489" s="19" t="str">
        <f>IF(ISNA(VLOOKUP(AI1489,dim_techarea!B:C,2,FALSE)),"",VLOOKUP(AI1489,dim_techarea!B:C,2,FALSE))</f>
        <v>c8PQoac1lv2</v>
      </c>
      <c r="AK1489" s="19" t="str">
        <f>IF(ISNA(VLOOKUP(TRIM(G1489),dim_targetsresults!A:B,2,FALSE)),"",VLOOKUP(TRIM(G1489),dim_targetsresults!A:C,2,FALSE))</f>
        <v>MER Results</v>
      </c>
      <c r="AL1489" s="19" t="str">
        <f>IF(ISNA(VLOOKUP(AK1489,dim_targetsresults!B:C,2,FALSE)),"",VLOOKUP(AK1489,dim_targetsresults!B:C,2,FALSE))</f>
        <v>Jh0jDM5yQ2E</v>
      </c>
      <c r="AM1489" s="19" t="str">
        <f>IF(ISNA(VLOOKUP(TRIM(D1489),dim_numeratordenominator!A:B,2,FALSE)),"",VLOOKUP(TRIM(D1489),dim_numeratordenominator!A:C,2,FALSE))</f>
        <v>Denominator</v>
      </c>
      <c r="AN1489" s="19" t="str">
        <f>IF(ISNA(VLOOKUP(AM1489,dim_numeratordenominator!B:C,2,FALSE)),"",VLOOKUP(AM1489,dim_numeratordenominator!B:C,2,FALSE))</f>
        <v>QpNj0nSuEhD</v>
      </c>
      <c r="AO1489" s="19" t="str">
        <f>IF(ISNA(VLOOKUP(TRIM(E1489),dim_supporttype!A:B,2,FALSE)),"",VLOOKUP(TRIM(E1489),dim_supporttype!A:C,2,FALSE))</f>
        <v>DSD</v>
      </c>
      <c r="AP1489" s="19" t="str">
        <f>IF(ISNA(VLOOKUP(AO1489,dim_supporttype!B:C,2,FALSE)),"",VLOOKUP(AO1489,dim_supporttype!B:C,2,FALSE))</f>
        <v>iM13vdNLWKb</v>
      </c>
      <c r="AQ1489" s="19" t="str">
        <f>IF(ISNA(VLOOKUP(TRIM(F1489),dim_disaggs!A:B,2,FALSE)),"No Disagg",VLOOKUP(TRIM(F1489),dim_disaggs!A:B,2,FALSE))</f>
        <v>No Disagg</v>
      </c>
      <c r="AR1489" s="19" t="str">
        <f>IF(ISNA(VLOOKUP(AQ1489,dim_disaggs!B:C,2,FALSE)),"",VLOOKUP(AQ1489,dim_disaggs!B:C,2,FALSE))</f>
        <v>werJlVT6sf3</v>
      </c>
      <c r="AS1489" s="72"/>
      <c r="AT1489" s="66"/>
      <c r="AU1489" s="72" t="s">
        <v>755</v>
      </c>
      <c r="AV1489" s="73" t="s">
        <v>755</v>
      </c>
      <c r="AW1489" s="66" t="s">
        <v>755</v>
      </c>
      <c r="AX1489" s="66" t="s">
        <v>755</v>
      </c>
      <c r="AY1489" s="20"/>
      <c r="AZ1489" s="20"/>
      <c r="BA1489" s="105" t="str">
        <f t="shared" si="216"/>
        <v/>
      </c>
      <c r="BB1489" s="20" t="str">
        <f t="shared" si="217"/>
        <v/>
      </c>
      <c r="BC1489" s="20"/>
      <c r="BD1489" s="20"/>
      <c r="BE1489" s="75"/>
      <c r="BF1489" s="73"/>
      <c r="BG1489" s="55"/>
      <c r="BH1489" s="76"/>
      <c r="BI1489" s="20"/>
      <c r="BJ1489" s="20"/>
      <c r="BK1489" s="55"/>
      <c r="BL1489" s="71"/>
      <c r="BM1489" s="77"/>
      <c r="BN1489" s="78"/>
      <c r="BO1489" s="77"/>
      <c r="BP1489" s="78"/>
    </row>
    <row r="1490" spans="1:68" x14ac:dyDescent="0.2">
      <c r="A1490" s="20" t="s">
        <v>95</v>
      </c>
      <c r="B1490" s="20" t="s">
        <v>711</v>
      </c>
      <c r="C1490" s="20" t="s">
        <v>722</v>
      </c>
      <c r="D1490" s="20" t="s">
        <v>1</v>
      </c>
      <c r="E1490" s="20" t="s">
        <v>77</v>
      </c>
      <c r="F1490" s="20" t="s">
        <v>135</v>
      </c>
      <c r="G1490" s="20" t="s">
        <v>20086</v>
      </c>
      <c r="H1490" s="20" t="s">
        <v>135</v>
      </c>
      <c r="I1490" s="19">
        <f t="shared" si="218"/>
        <v>26</v>
      </c>
      <c r="J1490" s="20" t="s">
        <v>755</v>
      </c>
      <c r="K1490" s="20" t="s">
        <v>736</v>
      </c>
      <c r="L1490" s="95" t="str">
        <f>IF(M1490&lt;&gt;"",IF(NOT(ISNA(INDEX(cc!B:B,MATCH(M1490,cc!A:A,0)))),INDEX(cc!B:B,MATCH(M1490,cc!A:A,0)),"0"),"")</f>
        <v>Age (0-4, 3) and Sex</v>
      </c>
      <c r="M1490" s="97" t="s">
        <v>775</v>
      </c>
      <c r="N1490" s="28" t="str">
        <f t="shared" si="219"/>
        <v/>
      </c>
      <c r="O1490" s="19" t="str">
        <f t="shared" si="212"/>
        <v>OVC_STIM (N, DSD, Age/Sex): &lt;5 Stimulating Activity</v>
      </c>
      <c r="P1490" s="19" t="str">
        <f t="shared" si="213"/>
        <v>OVC_STIM (N, DSD, Age/Sex): &lt;5 Stimulating Activity</v>
      </c>
      <c r="Q1490" s="19" t="str">
        <f t="shared" si="211"/>
        <v>OVC_STIM (N, DSD, Age/Sex)</v>
      </c>
      <c r="R1490" s="19" t="str">
        <f t="shared" si="214"/>
        <v>OVC_STIM_N_DSD_Age_Sex</v>
      </c>
      <c r="S1490" s="19" t="str">
        <f t="shared" si="215"/>
        <v>OVC_STIM_N_DSD_Age_Sex_</v>
      </c>
      <c r="T1490" s="19" t="b">
        <f>NOT(ISNA(VLOOKUP(B1490,dbcodes!A:B,2,FALSE)))</f>
        <v>1</v>
      </c>
      <c r="U1490" s="19" t="str">
        <f>IF(ISNA(VLOOKUP(B1490,dbcodes!A:B,2,FALSE)),des!R948,VLOOKUP(B1490,dbcodes!A:B,2,FALSE))</f>
        <v>OVC_STIM_N_DSD_Age_Sex</v>
      </c>
      <c r="V1490" s="20" t="s">
        <v>2357</v>
      </c>
      <c r="W1490" s="107">
        <f>IF(ISNA(VLOOKUP(C1490,descriptions!A:B,2,FALSE)),des!V948,IF(G1490=" TARGET","Target ","")&amp;VLOOKUP(C1490,descriptions!A:B,2,FALSE))</f>
        <v>0</v>
      </c>
      <c r="X1490" s="20" t="s">
        <v>4</v>
      </c>
      <c r="Y1490" s="20" t="s">
        <v>831</v>
      </c>
      <c r="Z1490" s="20" t="s">
        <v>836</v>
      </c>
      <c r="AA1490" s="20" t="s">
        <v>102</v>
      </c>
      <c r="AB1490" s="20" t="s">
        <v>755</v>
      </c>
      <c r="AC1490" s="19" t="str">
        <f>IF(AB1490&lt;&gt;"",IF(NOT(ISNA(INDEX(os!A:A,MATCH(AB1490,os!B:B,0)))),INDEX(os!A:A,MATCH(AB1490,os!B:B,0)),"0"),"")</f>
        <v/>
      </c>
      <c r="AD1490" s="20" t="s">
        <v>830</v>
      </c>
      <c r="AH1490" s="93" t="str">
        <f>IF(NOT(ISNA(VLOOKUP(B:B,ResultsTargets!A:A,1,0))),"TRUE","")</f>
        <v/>
      </c>
      <c r="AI1490" s="19" t="str">
        <f>IF(ISNA(VLOOKUP(C1490,dim_techarea!A:B,2,FALSE)),"",VLOOKUP(C1490,dim_techarea!A:B,2,FALSE))</f>
        <v>OVC_STIM</v>
      </c>
      <c r="AJ1490" s="19" t="str">
        <f>IF(ISNA(VLOOKUP(AI1490,dim_techarea!B:C,2,FALSE)),"",VLOOKUP(AI1490,dim_techarea!B:C,2,FALSE))</f>
        <v>c8PQoac1lv2</v>
      </c>
      <c r="AK1490" s="19" t="str">
        <f>IF(ISNA(VLOOKUP(TRIM(G1490),dim_targetsresults!A:B,2,FALSE)),"",VLOOKUP(TRIM(G1490),dim_targetsresults!A:C,2,FALSE))</f>
        <v>MER Results</v>
      </c>
      <c r="AL1490" s="19" t="str">
        <f>IF(ISNA(VLOOKUP(AK1490,dim_targetsresults!B:C,2,FALSE)),"",VLOOKUP(AK1490,dim_targetsresults!B:C,2,FALSE))</f>
        <v>Jh0jDM5yQ2E</v>
      </c>
      <c r="AM1490" s="19" t="str">
        <f>IF(ISNA(VLOOKUP(TRIM(D1490),dim_numeratordenominator!A:B,2,FALSE)),"",VLOOKUP(TRIM(D1490),dim_numeratordenominator!A:C,2,FALSE))</f>
        <v>Numerator</v>
      </c>
      <c r="AN1490" s="19" t="str">
        <f>IF(ISNA(VLOOKUP(AM1490,dim_numeratordenominator!B:C,2,FALSE)),"",VLOOKUP(AM1490,dim_numeratordenominator!B:C,2,FALSE))</f>
        <v>Som9NRMQqV7</v>
      </c>
      <c r="AO1490" s="19" t="str">
        <f>IF(ISNA(VLOOKUP(TRIM(E1490),dim_supporttype!A:B,2,FALSE)),"",VLOOKUP(TRIM(E1490),dim_supporttype!A:C,2,FALSE))</f>
        <v>DSD</v>
      </c>
      <c r="AP1490" s="19" t="str">
        <f>IF(ISNA(VLOOKUP(AO1490,dim_supporttype!B:C,2,FALSE)),"",VLOOKUP(AO1490,dim_supporttype!B:C,2,FALSE))</f>
        <v>iM13vdNLWKb</v>
      </c>
      <c r="AQ1490" s="19" t="str">
        <f>IF(ISNA(VLOOKUP(TRIM(F1490),dim_disaggs!A:B,2,FALSE)),"No Disagg",VLOOKUP(TRIM(F1490),dim_disaggs!A:B,2,FALSE))</f>
        <v>Age/Sex</v>
      </c>
      <c r="AR1490" s="19" t="str">
        <f>IF(ISNA(VLOOKUP(AQ1490,dim_disaggs!B:C,2,FALSE)),"",VLOOKUP(AQ1490,dim_disaggs!B:C,2,FALSE))</f>
        <v>Qbz6SrpmJ1y</v>
      </c>
      <c r="AU1490" s="72" t="s">
        <v>755</v>
      </c>
      <c r="AV1490" s="73" t="s">
        <v>755</v>
      </c>
      <c r="AW1490" s="66" t="s">
        <v>755</v>
      </c>
      <c r="AX1490" s="66" t="s">
        <v>755</v>
      </c>
      <c r="BA1490" s="105" t="str">
        <f t="shared" si="216"/>
        <v/>
      </c>
      <c r="BB1490" s="20" t="str">
        <f t="shared" si="217"/>
        <v/>
      </c>
    </row>
    <row r="1491" spans="1:68" x14ac:dyDescent="0.2">
      <c r="A1491" s="20" t="s">
        <v>95</v>
      </c>
      <c r="B1491" s="20" t="s">
        <v>710</v>
      </c>
      <c r="C1491" s="20" t="s">
        <v>722</v>
      </c>
      <c r="D1491" s="20" t="s">
        <v>1</v>
      </c>
      <c r="E1491" s="20" t="s">
        <v>77</v>
      </c>
      <c r="G1491" s="20" t="s">
        <v>20086</v>
      </c>
      <c r="I1491" s="19">
        <f t="shared" si="218"/>
        <v>17</v>
      </c>
      <c r="J1491" s="20" t="s">
        <v>755</v>
      </c>
      <c r="K1491" s="20" t="s">
        <v>736</v>
      </c>
      <c r="L1491" s="95" t="str">
        <f>IF(M1491&lt;&gt;"",IF(NOT(ISNA(INDEX(cc!B:B,MATCH(M1491,cc!A:A,0)))),INDEX(cc!B:B,MATCH(M1491,cc!A:A,0)),"0"),"")</f>
        <v>default</v>
      </c>
      <c r="M1491" s="97" t="s">
        <v>13</v>
      </c>
      <c r="N1491" s="28" t="str">
        <f t="shared" si="219"/>
        <v/>
      </c>
      <c r="O1491" s="19" t="str">
        <f t="shared" si="212"/>
        <v>OVC_STIM (N, DSD): &lt;5 Stimulating Activity</v>
      </c>
      <c r="P1491" s="19" t="str">
        <f t="shared" si="213"/>
        <v>OVC_STIM (N, DSD): &lt;5 Stimulating Activity</v>
      </c>
      <c r="Q1491" s="19" t="str">
        <f t="shared" si="211"/>
        <v>OVC_STIM (N, DSD)</v>
      </c>
      <c r="R1491" s="19" t="str">
        <f t="shared" si="214"/>
        <v>OVC_STIM_N_DSD</v>
      </c>
      <c r="S1491" s="19" t="str">
        <f t="shared" si="215"/>
        <v>OVC_STIM_N_DSD_</v>
      </c>
      <c r="T1491" s="19" t="b">
        <f>NOT(ISNA(VLOOKUP(B1491,dbcodes!A:B,2,FALSE)))</f>
        <v>1</v>
      </c>
      <c r="U1491" s="19" t="str">
        <f>IF(ISNA(VLOOKUP(B1491,dbcodes!A:B,2,FALSE)),des!R949,VLOOKUP(B1491,dbcodes!A:B,2,FALSE))</f>
        <v>OVC_STIM_N_DSD</v>
      </c>
      <c r="V1491" s="20" t="s">
        <v>2357</v>
      </c>
      <c r="W1491" s="107">
        <f>IF(ISNA(VLOOKUP(C1491,descriptions!A:B,2,FALSE)),des!V949,IF(G1491=" TARGET","Target ","")&amp;VLOOKUP(C1491,descriptions!A:B,2,FALSE))</f>
        <v>0</v>
      </c>
      <c r="X1491" s="20" t="s">
        <v>4</v>
      </c>
      <c r="Y1491" s="20" t="s">
        <v>831</v>
      </c>
      <c r="Z1491" s="20" t="s">
        <v>836</v>
      </c>
      <c r="AA1491" s="20" t="s">
        <v>102</v>
      </c>
      <c r="AB1491" s="20" t="s">
        <v>755</v>
      </c>
      <c r="AC1491" s="19" t="str">
        <f>IF(AB1491&lt;&gt;"",IF(NOT(ISNA(INDEX(os!A:A,MATCH(AB1491,os!B:B,0)))),INDEX(os!A:A,MATCH(AB1491,os!B:B,0)),"0"),"")</f>
        <v/>
      </c>
      <c r="AD1491" s="20" t="s">
        <v>830</v>
      </c>
      <c r="AH1491" s="93" t="str">
        <f>IF(NOT(ISNA(VLOOKUP(B:B,ResultsTargets!A:A,1,0))),"TRUE","")</f>
        <v/>
      </c>
      <c r="AI1491" s="19" t="str">
        <f>IF(ISNA(VLOOKUP(C1491,dim_techarea!A:B,2,FALSE)),"",VLOOKUP(C1491,dim_techarea!A:B,2,FALSE))</f>
        <v>OVC_STIM</v>
      </c>
      <c r="AJ1491" s="19" t="str">
        <f>IF(ISNA(VLOOKUP(AI1491,dim_techarea!B:C,2,FALSE)),"",VLOOKUP(AI1491,dim_techarea!B:C,2,FALSE))</f>
        <v>c8PQoac1lv2</v>
      </c>
      <c r="AK1491" s="19" t="str">
        <f>IF(ISNA(VLOOKUP(TRIM(G1491),dim_targetsresults!A:B,2,FALSE)),"",VLOOKUP(TRIM(G1491),dim_targetsresults!A:C,2,FALSE))</f>
        <v>MER Results</v>
      </c>
      <c r="AL1491" s="19" t="str">
        <f>IF(ISNA(VLOOKUP(AK1491,dim_targetsresults!B:C,2,FALSE)),"",VLOOKUP(AK1491,dim_targetsresults!B:C,2,FALSE))</f>
        <v>Jh0jDM5yQ2E</v>
      </c>
      <c r="AM1491" s="19" t="str">
        <f>IF(ISNA(VLOOKUP(TRIM(D1491),dim_numeratordenominator!A:B,2,FALSE)),"",VLOOKUP(TRIM(D1491),dim_numeratordenominator!A:C,2,FALSE))</f>
        <v>Numerator</v>
      </c>
      <c r="AN1491" s="19" t="str">
        <f>IF(ISNA(VLOOKUP(AM1491,dim_numeratordenominator!B:C,2,FALSE)),"",VLOOKUP(AM1491,dim_numeratordenominator!B:C,2,FALSE))</f>
        <v>Som9NRMQqV7</v>
      </c>
      <c r="AO1491" s="19" t="str">
        <f>IF(ISNA(VLOOKUP(TRIM(E1491),dim_supporttype!A:B,2,FALSE)),"",VLOOKUP(TRIM(E1491),dim_supporttype!A:C,2,FALSE))</f>
        <v>DSD</v>
      </c>
      <c r="AP1491" s="19" t="str">
        <f>IF(ISNA(VLOOKUP(AO1491,dim_supporttype!B:C,2,FALSE)),"",VLOOKUP(AO1491,dim_supporttype!B:C,2,FALSE))</f>
        <v>iM13vdNLWKb</v>
      </c>
      <c r="AQ1491" s="19" t="str">
        <f>IF(ISNA(VLOOKUP(TRIM(F1491),dim_disaggs!A:B,2,FALSE)),"No Disagg",VLOOKUP(TRIM(F1491),dim_disaggs!A:B,2,FALSE))</f>
        <v>No Disagg</v>
      </c>
      <c r="AR1491" s="19" t="str">
        <f>IF(ISNA(VLOOKUP(AQ1491,dim_disaggs!B:C,2,FALSE)),"",VLOOKUP(AQ1491,dim_disaggs!B:C,2,FALSE))</f>
        <v>werJlVT6sf3</v>
      </c>
      <c r="AU1491" s="72" t="s">
        <v>755</v>
      </c>
      <c r="AV1491" s="73" t="s">
        <v>755</v>
      </c>
      <c r="AW1491" s="66" t="s">
        <v>755</v>
      </c>
      <c r="AX1491" s="66" t="s">
        <v>755</v>
      </c>
      <c r="BA1491" s="105" t="str">
        <f t="shared" si="216"/>
        <v/>
      </c>
      <c r="BB1491" s="20" t="str">
        <f t="shared" si="217"/>
        <v/>
      </c>
    </row>
    <row r="1492" spans="1:68" s="3" customFormat="1" ht="18" customHeight="1" x14ac:dyDescent="0.2">
      <c r="A1492" s="20" t="s">
        <v>95</v>
      </c>
      <c r="B1492" s="20" t="s">
        <v>784</v>
      </c>
      <c r="C1492" s="20" t="s">
        <v>722</v>
      </c>
      <c r="D1492" s="20" t="s">
        <v>1</v>
      </c>
      <c r="E1492" s="20" t="s">
        <v>264</v>
      </c>
      <c r="F1492" s="20"/>
      <c r="G1492" s="20" t="s">
        <v>20086</v>
      </c>
      <c r="H1492" s="20"/>
      <c r="I1492" s="19">
        <f t="shared" si="218"/>
        <v>27</v>
      </c>
      <c r="J1492" s="20" t="s">
        <v>755</v>
      </c>
      <c r="K1492" s="20" t="s">
        <v>736</v>
      </c>
      <c r="L1492" s="95" t="str">
        <f>IF(M1492&lt;&gt;"",IF(NOT(ISNA(INDEX(cc!B:B,MATCH(M1492,cc!A:A,0)))),INDEX(cc!B:B,MATCH(M1492,cc!A:A,0)),"0"),"")</f>
        <v>default</v>
      </c>
      <c r="M1492" s="97" t="s">
        <v>13</v>
      </c>
      <c r="N1492" s="28" t="str">
        <f t="shared" si="219"/>
        <v/>
      </c>
      <c r="O1492" s="19" t="str">
        <f t="shared" si="212"/>
        <v>OVC_STIM (N, DSD_NARRATIVE): &lt;5 Stimulating Activity</v>
      </c>
      <c r="P1492" s="19" t="str">
        <f t="shared" si="213"/>
        <v>OVC_STIM (N, DSD_NARRATIVE): &lt;5 Stimulating Activity</v>
      </c>
      <c r="Q1492" s="19" t="str">
        <f t="shared" si="211"/>
        <v>OVC_STIM (N, DSD_NARRATIVE)</v>
      </c>
      <c r="R1492" s="19" t="str">
        <f t="shared" si="214"/>
        <v>OVC_STIM_N_DSD_NARRATIVE</v>
      </c>
      <c r="S1492" s="19" t="str">
        <f t="shared" si="215"/>
        <v>OVC_STIM_N_DSD_NARRATIVE_</v>
      </c>
      <c r="T1492" s="19" t="b">
        <f>NOT(ISNA(VLOOKUP(B1492,dbcodes!A:B,2,FALSE)))</f>
        <v>1</v>
      </c>
      <c r="U1492" s="19" t="str">
        <f>IF(ISNA(VLOOKUP(B1492,dbcodes!A:B,2,FALSE)),des!R950,VLOOKUP(B1492,dbcodes!A:B,2,FALSE))</f>
        <v>OVC_STIM_N_DSD_NARRATIVE</v>
      </c>
      <c r="V1492" s="20" t="s">
        <v>2357</v>
      </c>
      <c r="W1492" s="107">
        <f>IF(ISNA(VLOOKUP(C1492,descriptions!A:B,2,FALSE)),des!V950,IF(G1492=" TARGET","Target ","")&amp;VLOOKUP(C1492,descriptions!A:B,2,FALSE))</f>
        <v>0</v>
      </c>
      <c r="X1492" s="20" t="s">
        <v>9</v>
      </c>
      <c r="Y1492" s="20" t="s">
        <v>831</v>
      </c>
      <c r="Z1492" s="20" t="s">
        <v>836</v>
      </c>
      <c r="AA1492" s="20" t="s">
        <v>4121</v>
      </c>
      <c r="AB1492" s="20" t="s">
        <v>755</v>
      </c>
      <c r="AC1492" s="19" t="str">
        <f>IF(AB1492&lt;&gt;"",IF(NOT(ISNA(INDEX(os!A:A,MATCH(AB1492,os!B:B,0)))),INDEX(os!A:A,MATCH(AB1492,os!B:B,0)),"0"),"")</f>
        <v/>
      </c>
      <c r="AD1492" s="20" t="s">
        <v>830</v>
      </c>
      <c r="AE1492" s="20"/>
      <c r="AF1492" s="20"/>
      <c r="AG1492" s="20"/>
      <c r="AH1492" s="93" t="str">
        <f>IF(NOT(ISNA(VLOOKUP(B:B,ResultsTargets!A:A,1,0))),"TRUE","")</f>
        <v/>
      </c>
      <c r="AI1492" s="19" t="str">
        <f>IF(ISNA(VLOOKUP(C1492,dim_techarea!A:B,2,FALSE)),"",VLOOKUP(C1492,dim_techarea!A:B,2,FALSE))</f>
        <v>OVC_STIM</v>
      </c>
      <c r="AJ1492" s="19" t="str">
        <f>IF(ISNA(VLOOKUP(AI1492,dim_techarea!B:C,2,FALSE)),"",VLOOKUP(AI1492,dim_techarea!B:C,2,FALSE))</f>
        <v>c8PQoac1lv2</v>
      </c>
      <c r="AK1492" s="19" t="str">
        <f>IF(ISNA(VLOOKUP(TRIM(G1492),dim_targetsresults!A:B,2,FALSE)),"",VLOOKUP(TRIM(G1492),dim_targetsresults!A:C,2,FALSE))</f>
        <v>MER Results</v>
      </c>
      <c r="AL1492" s="19" t="str">
        <f>IF(ISNA(VLOOKUP(AK1492,dim_targetsresults!B:C,2,FALSE)),"",VLOOKUP(AK1492,dim_targetsresults!B:C,2,FALSE))</f>
        <v>Jh0jDM5yQ2E</v>
      </c>
      <c r="AM1492" s="19" t="str">
        <f>IF(ISNA(VLOOKUP(TRIM(D1492),dim_numeratordenominator!A:B,2,FALSE)),"",VLOOKUP(TRIM(D1492),dim_numeratordenominator!A:C,2,FALSE))</f>
        <v>Numerator</v>
      </c>
      <c r="AN1492" s="19" t="str">
        <f>IF(ISNA(VLOOKUP(AM1492,dim_numeratordenominator!B:C,2,FALSE)),"",VLOOKUP(AM1492,dim_numeratordenominator!B:C,2,FALSE))</f>
        <v>Som9NRMQqV7</v>
      </c>
      <c r="AO1492" s="19" t="str">
        <f>IF(ISNA(VLOOKUP(TRIM(E1492),dim_supporttype!A:B,2,FALSE)),"",VLOOKUP(TRIM(E1492),dim_supporttype!A:C,2,FALSE))</f>
        <v>DSD Narratives</v>
      </c>
      <c r="AP1492" s="19" t="str">
        <f>IF(ISNA(VLOOKUP(AO1492,dim_supporttype!B:C,2,FALSE)),"",VLOOKUP(AO1492,dim_supporttype!B:C,2,FALSE))</f>
        <v>ySGf8v2q9Rm</v>
      </c>
      <c r="AQ1492" s="19" t="str">
        <f>IF(ISNA(VLOOKUP(TRIM(F1492),dim_disaggs!A:B,2,FALSE)),"No Disagg",VLOOKUP(TRIM(F1492),dim_disaggs!A:B,2,FALSE))</f>
        <v>No Disagg</v>
      </c>
      <c r="AR1492" s="19" t="str">
        <f>IF(ISNA(VLOOKUP(AQ1492,dim_disaggs!B:C,2,FALSE)),"",VLOOKUP(AQ1492,dim_disaggs!B:C,2,FALSE))</f>
        <v>werJlVT6sf3</v>
      </c>
      <c r="AS1492" s="72"/>
      <c r="AT1492" s="66"/>
      <c r="AU1492" s="72" t="s">
        <v>755</v>
      </c>
      <c r="AV1492" s="73" t="s">
        <v>755</v>
      </c>
      <c r="AW1492" s="66" t="s">
        <v>755</v>
      </c>
      <c r="AX1492" s="66" t="s">
        <v>755</v>
      </c>
      <c r="AY1492" s="20"/>
      <c r="AZ1492" s="20"/>
      <c r="BA1492" s="105" t="str">
        <f t="shared" si="216"/>
        <v/>
      </c>
      <c r="BB1492" s="20" t="str">
        <f t="shared" si="217"/>
        <v/>
      </c>
      <c r="BC1492" s="20"/>
      <c r="BD1492" s="20"/>
      <c r="BE1492" s="75"/>
      <c r="BF1492" s="73"/>
      <c r="BG1492" s="55"/>
      <c r="BH1492" s="76"/>
      <c r="BI1492" s="20"/>
      <c r="BJ1492" s="20"/>
      <c r="BK1492" s="55"/>
      <c r="BL1492" s="71"/>
      <c r="BM1492" s="77"/>
      <c r="BN1492" s="78"/>
      <c r="BO1492" s="77"/>
      <c r="BP1492" s="78"/>
    </row>
    <row r="1493" spans="1:68" s="10" customFormat="1" ht="17" customHeight="1" x14ac:dyDescent="0.2">
      <c r="A1493" s="22" t="s">
        <v>20489</v>
      </c>
      <c r="B1493" s="23" t="s">
        <v>20474</v>
      </c>
      <c r="C1493" s="24" t="s">
        <v>20439</v>
      </c>
      <c r="D1493" s="24" t="s">
        <v>1</v>
      </c>
      <c r="E1493" s="24" t="s">
        <v>20440</v>
      </c>
      <c r="F1493" s="24"/>
      <c r="G1493" s="24" t="s">
        <v>20086</v>
      </c>
      <c r="H1493" s="24"/>
      <c r="I1493" s="27">
        <f t="shared" si="218"/>
        <v>29</v>
      </c>
      <c r="J1493" s="24" t="s">
        <v>755</v>
      </c>
      <c r="K1493" s="24" t="s">
        <v>20475</v>
      </c>
      <c r="L1493" s="95" t="str">
        <f>IF(M1493&lt;&gt;"",IF(NOT(ISNA(INDEX(cc!B:B,MATCH(M1493,cc!A:A,0)))),INDEX(cc!B:B,MATCH(M1493,cc!A:A,0)),"0"),"")</f>
        <v>default</v>
      </c>
      <c r="M1493" s="97" t="s">
        <v>13</v>
      </c>
      <c r="N1493" s="29" t="str">
        <f t="shared" si="219"/>
        <v/>
      </c>
      <c r="O1493" s="27" t="str">
        <f t="shared" si="212"/>
        <v>PEPFAR_MOH (N, MOH_NARRATIVE): Alignment Narrative</v>
      </c>
      <c r="P1493" s="27" t="str">
        <f t="shared" si="213"/>
        <v>PEPFAR_MOH (N, MOH_NARRATIVE): Alignment Narrative</v>
      </c>
      <c r="Q1493" s="27" t="str">
        <f t="shared" si="211"/>
        <v>PEPFAR_MOH (N, MOH_NARRATIVE)</v>
      </c>
      <c r="R1493" s="27" t="str">
        <f t="shared" si="214"/>
        <v>PEPFAR_MOH_N_MOH_NARRATIVE</v>
      </c>
      <c r="S1493" s="27" t="str">
        <f t="shared" si="215"/>
        <v>PEPFAR_MOH_N_MOH_NARRATIVE_</v>
      </c>
      <c r="T1493" s="19" t="b">
        <f>NOT(ISNA(VLOOKUP(B1493,dbcodes!A:B,2,FALSE)))</f>
        <v>1</v>
      </c>
      <c r="U1493" s="19" t="str">
        <f>IF(ISNA(VLOOKUP(B1493,dbcodes!A:B,2,FALSE)),des!R1989,VLOOKUP(B1493,dbcodes!A:B,2,FALSE))</f>
        <v>PEPFAR_MOH_N_MOH_NARRATIVE</v>
      </c>
      <c r="V1493" s="20"/>
      <c r="W1493" s="107" t="str">
        <f>IF(ISNA(VLOOKUP(C1493,descriptions!A:B,2,FALSE)),des!V1989,IF(G1493=" TARGET","Target ","")&amp;VLOOKUP(C1493,descriptions!A:B,2,FALSE))</f>
        <v/>
      </c>
      <c r="X1493" s="24" t="s">
        <v>9</v>
      </c>
      <c r="Y1493" s="24" t="s">
        <v>831</v>
      </c>
      <c r="Z1493" s="24" t="s">
        <v>836</v>
      </c>
      <c r="AA1493" s="24" t="s">
        <v>102</v>
      </c>
      <c r="AB1493" s="24" t="s">
        <v>755</v>
      </c>
      <c r="AC1493" s="19" t="str">
        <f>IF(AB1493&lt;&gt;"",IF(NOT(ISNA(INDEX(os!A:A,MATCH(AB1493,os!B:B,0)))),INDEX(os!A:A,MATCH(AB1493,os!B:B,0)),"0"),"")</f>
        <v/>
      </c>
      <c r="AD1493" s="24" t="s">
        <v>830</v>
      </c>
      <c r="AE1493" s="24"/>
      <c r="AF1493" s="24"/>
      <c r="AG1493" s="24"/>
      <c r="AH1493" s="93" t="str">
        <f>IF(NOT(ISNA(VLOOKUP(B:B,ResultsTargets!A:A,1,0))),"TRUE","")</f>
        <v/>
      </c>
      <c r="AI1493" s="19" t="str">
        <f>IF(ISNA(VLOOKUP(C1493,dim_techarea!A:B,2,FALSE)),"",VLOOKUP(C1493,dim_techarea!A:B,2,FALSE))</f>
        <v>PEPFAR_MOH</v>
      </c>
      <c r="AJ1493" s="19" t="str">
        <f>IF(ISNA(VLOOKUP(AI1493,dim_techarea!B:C,2,FALSE)),"",VLOOKUP(AI1493,dim_techarea!B:C,2,FALSE))</f>
        <v>DA6bCdDUQf6</v>
      </c>
      <c r="AK1493" s="19" t="str">
        <f>IF(ISNA(VLOOKUP(TRIM(G1493),dim_targetsresults!A:B,2,FALSE)),"",VLOOKUP(TRIM(G1493),dim_targetsresults!A:C,2,FALSE))</f>
        <v>MER Results</v>
      </c>
      <c r="AL1493" s="19" t="str">
        <f>IF(ISNA(VLOOKUP(AK1493,dim_targetsresults!B:C,2,FALSE)),"",VLOOKUP(AK1493,dim_targetsresults!B:C,2,FALSE))</f>
        <v>Jh0jDM5yQ2E</v>
      </c>
      <c r="AM1493" s="19" t="str">
        <f>IF(ISNA(VLOOKUP(TRIM(D1493),dim_numeratordenominator!A:B,2,FALSE)),"",VLOOKUP(TRIM(D1493),dim_numeratordenominator!A:C,2,FALSE))</f>
        <v>Numerator</v>
      </c>
      <c r="AN1493" s="19" t="str">
        <f>IF(ISNA(VLOOKUP(AM1493,dim_numeratordenominator!B:C,2,FALSE)),"",VLOOKUP(AM1493,dim_numeratordenominator!B:C,2,FALSE))</f>
        <v>Som9NRMQqV7</v>
      </c>
      <c r="AO1493" s="19" t="str">
        <f>IF(ISNA(VLOOKUP(TRIM(E1493),dim_supporttype!A:B,2,FALSE)),"",VLOOKUP(TRIM(E1493),dim_supporttype!A:C,2,FALSE))</f>
        <v>MOH Narrative</v>
      </c>
      <c r="AP1493" s="19" t="str">
        <f>IF(ISNA(VLOOKUP(AO1493,dim_supporttype!B:C,2,FALSE)),"",VLOOKUP(AO1493,dim_supporttype!B:C,2,FALSE))</f>
        <v>f8s5wxjhK5w</v>
      </c>
      <c r="AQ1493" s="19" t="str">
        <f>IF(ISNA(VLOOKUP(TRIM(F1493),dim_disaggs!A:B,2,FALSE)),"No Disagg",VLOOKUP(TRIM(F1493),dim_disaggs!A:B,2,FALSE))</f>
        <v>No Disagg</v>
      </c>
      <c r="AR1493" s="19" t="str">
        <f>IF(ISNA(VLOOKUP(AQ1493,dim_disaggs!B:C,2,FALSE)),"",VLOOKUP(AQ1493,dim_disaggs!B:C,2,FALSE))</f>
        <v>werJlVT6sf3</v>
      </c>
      <c r="AS1493" s="72"/>
      <c r="AT1493" s="66"/>
      <c r="AU1493" s="72" t="s">
        <v>755</v>
      </c>
      <c r="AV1493" s="73" t="s">
        <v>755</v>
      </c>
      <c r="AW1493" s="66" t="s">
        <v>755</v>
      </c>
      <c r="AX1493" s="66" t="s">
        <v>755</v>
      </c>
      <c r="AY1493" s="24"/>
      <c r="AZ1493" s="24"/>
      <c r="BA1493" s="105" t="str">
        <f t="shared" si="216"/>
        <v/>
      </c>
      <c r="BB1493" s="20" t="str">
        <f t="shared" si="217"/>
        <v/>
      </c>
      <c r="BC1493" s="24"/>
      <c r="BD1493" s="24"/>
      <c r="BE1493" s="75" t="s">
        <v>755</v>
      </c>
      <c r="BF1493" s="73" t="s">
        <v>755</v>
      </c>
      <c r="BG1493" s="56" t="s">
        <v>755</v>
      </c>
      <c r="BH1493" s="76" t="s">
        <v>755</v>
      </c>
      <c r="BI1493" s="24" t="s">
        <v>755</v>
      </c>
      <c r="BJ1493" s="20" t="s">
        <v>755</v>
      </c>
      <c r="BK1493" s="55" t="s">
        <v>755</v>
      </c>
      <c r="BL1493" s="71" t="s">
        <v>755</v>
      </c>
      <c r="BM1493" s="77" t="s">
        <v>755</v>
      </c>
      <c r="BN1493" s="78" t="s">
        <v>755</v>
      </c>
      <c r="BO1493" s="77" t="s">
        <v>755</v>
      </c>
      <c r="BP1493" s="78" t="s">
        <v>755</v>
      </c>
    </row>
    <row r="1494" spans="1:68" s="3" customFormat="1" x14ac:dyDescent="0.2">
      <c r="A1494" s="20" t="s">
        <v>95</v>
      </c>
      <c r="B1494" s="20" t="s">
        <v>1557</v>
      </c>
      <c r="C1494" s="20" t="s">
        <v>237</v>
      </c>
      <c r="D1494" s="20" t="s">
        <v>164</v>
      </c>
      <c r="E1494" s="20" t="s">
        <v>77</v>
      </c>
      <c r="F1494" s="20"/>
      <c r="G1494" s="20" t="s">
        <v>20086</v>
      </c>
      <c r="H1494" s="20"/>
      <c r="I1494" s="19">
        <f t="shared" si="218"/>
        <v>18</v>
      </c>
      <c r="J1494" s="20" t="s">
        <v>755</v>
      </c>
      <c r="K1494" s="20" t="s">
        <v>2200</v>
      </c>
      <c r="L1494" s="95" t="str">
        <f>IF(M1494&lt;&gt;"",IF(NOT(ISNA(INDEX(cc!B:B,MATCH(M1494,cc!A:A,0)))),INDEX(cc!B:B,MATCH(M1494,cc!A:A,0)),"0"),"")</f>
        <v>default</v>
      </c>
      <c r="M1494" s="97" t="s">
        <v>13</v>
      </c>
      <c r="N1494" s="28" t="str">
        <f t="shared" si="219"/>
        <v/>
      </c>
      <c r="O1494" s="19" t="str">
        <f t="shared" si="212"/>
        <v>PMTCT_ART (D, DSD): ART</v>
      </c>
      <c r="P1494" s="19" t="str">
        <f t="shared" si="213"/>
        <v>PMTCT_ART (D, DSD): ART</v>
      </c>
      <c r="Q1494" s="19" t="str">
        <f t="shared" si="211"/>
        <v>PMTCT_ART (D, DSD)</v>
      </c>
      <c r="R1494" s="19" t="str">
        <f t="shared" si="214"/>
        <v>PMTCT_ART_D_DSD</v>
      </c>
      <c r="S1494" s="19" t="str">
        <f t="shared" si="215"/>
        <v>PMTCT_ART_D_DSD_</v>
      </c>
      <c r="T1494" s="19" t="b">
        <f>NOT(ISNA(VLOOKUP(B1494,dbcodes!A:B,2,FALSE)))</f>
        <v>1</v>
      </c>
      <c r="U1494" s="19" t="str">
        <f>IF(ISNA(VLOOKUP(B1494,dbcodes!A:B,2,FALSE)),des!R951,VLOOKUP(B1494,dbcodes!A:B,2,FALSE))</f>
        <v>PMTCT_ARV_D_DSD</v>
      </c>
      <c r="V1494" s="20"/>
      <c r="W1494" s="107" t="str">
        <f>IF(ISNA(VLOOKUP(C1494,descriptions!A:B,2,FALSE)),des!V951,IF(G1494=" TARGET","Target ","")&amp;VLOOKUP(C1494,descriptions!A:B,2,FALSE))</f>
        <v>Number of HIV-positive pregnant women who received ART to reduce the risk of mother-to-child-transmission during pregnancy</v>
      </c>
      <c r="X1494" s="20" t="s">
        <v>4</v>
      </c>
      <c r="Y1494" s="20" t="s">
        <v>831</v>
      </c>
      <c r="Z1494" s="20" t="s">
        <v>836</v>
      </c>
      <c r="AA1494" s="20" t="s">
        <v>102</v>
      </c>
      <c r="AB1494" s="20" t="s">
        <v>755</v>
      </c>
      <c r="AC1494" s="19" t="str">
        <f>IF(AB1494&lt;&gt;"",IF(NOT(ISNA(INDEX(os!A:A,MATCH(AB1494,os!B:B,0)))),INDEX(os!A:A,MATCH(AB1494,os!B:B,0)),"0"),"")</f>
        <v/>
      </c>
      <c r="AD1494" s="20" t="s">
        <v>830</v>
      </c>
      <c r="AE1494" s="20"/>
      <c r="AF1494" s="20"/>
      <c r="AG1494" s="20"/>
      <c r="AH1494" s="93" t="str">
        <f>IF(NOT(ISNA(VLOOKUP(B:B,ResultsTargets!A:A,1,0))),"TRUE","")</f>
        <v/>
      </c>
      <c r="AI1494" s="19" t="str">
        <f>IF(ISNA(VLOOKUP(C1494,dim_techarea!A:B,2,FALSE)),"",VLOOKUP(C1494,dim_techarea!A:B,2,FALSE))</f>
        <v>PMTCT_ART</v>
      </c>
      <c r="AJ1494" s="19" t="str">
        <f>IF(ISNA(VLOOKUP(AI1494,dim_techarea!B:C,2,FALSE)),"",VLOOKUP(AI1494,dim_techarea!B:C,2,FALSE))</f>
        <v>AaCcy7dVfWw</v>
      </c>
      <c r="AK1494" s="19" t="str">
        <f>IF(ISNA(VLOOKUP(TRIM(G1494),dim_targetsresults!A:B,2,FALSE)),"",VLOOKUP(TRIM(G1494),dim_targetsresults!A:C,2,FALSE))</f>
        <v>MER Results</v>
      </c>
      <c r="AL1494" s="19" t="str">
        <f>IF(ISNA(VLOOKUP(AK1494,dim_targetsresults!B:C,2,FALSE)),"",VLOOKUP(AK1494,dim_targetsresults!B:C,2,FALSE))</f>
        <v>Jh0jDM5yQ2E</v>
      </c>
      <c r="AM1494" s="19" t="str">
        <f>IF(ISNA(VLOOKUP(TRIM(D1494),dim_numeratordenominator!A:B,2,FALSE)),"",VLOOKUP(TRIM(D1494),dim_numeratordenominator!A:C,2,FALSE))</f>
        <v>Denominator</v>
      </c>
      <c r="AN1494" s="19" t="str">
        <f>IF(ISNA(VLOOKUP(AM1494,dim_numeratordenominator!B:C,2,FALSE)),"",VLOOKUP(AM1494,dim_numeratordenominator!B:C,2,FALSE))</f>
        <v>QpNj0nSuEhD</v>
      </c>
      <c r="AO1494" s="19" t="str">
        <f>IF(ISNA(VLOOKUP(TRIM(E1494),dim_supporttype!A:B,2,FALSE)),"",VLOOKUP(TRIM(E1494),dim_supporttype!A:C,2,FALSE))</f>
        <v>DSD</v>
      </c>
      <c r="AP1494" s="19" t="str">
        <f>IF(ISNA(VLOOKUP(AO1494,dim_supporttype!B:C,2,FALSE)),"",VLOOKUP(AO1494,dim_supporttype!B:C,2,FALSE))</f>
        <v>iM13vdNLWKb</v>
      </c>
      <c r="AQ1494" s="19" t="str">
        <f>IF(ISNA(VLOOKUP(TRIM(F1494),dim_disaggs!A:B,2,FALSE)),"No Disagg",VLOOKUP(TRIM(F1494),dim_disaggs!A:B,2,FALSE))</f>
        <v>No Disagg</v>
      </c>
      <c r="AR1494" s="19" t="str">
        <f>IF(ISNA(VLOOKUP(AQ1494,dim_disaggs!B:C,2,FALSE)),"",VLOOKUP(AQ1494,dim_disaggs!B:C,2,FALSE))</f>
        <v>werJlVT6sf3</v>
      </c>
      <c r="AS1494" s="72"/>
      <c r="AT1494" s="66"/>
      <c r="AU1494" s="72" t="s">
        <v>755</v>
      </c>
      <c r="AV1494" s="73" t="s">
        <v>755</v>
      </c>
      <c r="AW1494" s="66" t="s">
        <v>755</v>
      </c>
      <c r="AX1494" s="66" t="s">
        <v>755</v>
      </c>
      <c r="AY1494" s="20"/>
      <c r="AZ1494" s="20"/>
      <c r="BA1494" s="105" t="str">
        <f t="shared" si="216"/>
        <v>Top Level Denominator</v>
      </c>
      <c r="BB1494" s="20" t="str">
        <f t="shared" si="217"/>
        <v>Azqe383ljKu</v>
      </c>
      <c r="BC1494" s="20" t="s">
        <v>25708</v>
      </c>
      <c r="BD1494" s="20" t="s">
        <v>25709</v>
      </c>
      <c r="BE1494" s="75" t="s">
        <v>21242</v>
      </c>
      <c r="BF1494" s="73" t="s">
        <v>21243</v>
      </c>
      <c r="BG1494" s="55" t="s">
        <v>755</v>
      </c>
      <c r="BH1494" s="76" t="s">
        <v>755</v>
      </c>
      <c r="BI1494" s="20" t="s">
        <v>755</v>
      </c>
      <c r="BJ1494" s="20" t="s">
        <v>755</v>
      </c>
      <c r="BK1494" s="55" t="s">
        <v>755</v>
      </c>
      <c r="BL1494" s="71" t="s">
        <v>755</v>
      </c>
      <c r="BM1494" s="77" t="s">
        <v>755</v>
      </c>
      <c r="BN1494" s="78" t="s">
        <v>755</v>
      </c>
      <c r="BO1494" s="77" t="s">
        <v>755</v>
      </c>
      <c r="BP1494" s="78" t="s">
        <v>755</v>
      </c>
    </row>
    <row r="1495" spans="1:68" x14ac:dyDescent="0.2">
      <c r="A1495" s="20" t="s">
        <v>95</v>
      </c>
      <c r="B1495" s="20" t="s">
        <v>1559</v>
      </c>
      <c r="C1495" s="20" t="s">
        <v>237</v>
      </c>
      <c r="D1495" s="20" t="s">
        <v>164</v>
      </c>
      <c r="E1495" s="20" t="s">
        <v>78</v>
      </c>
      <c r="G1495" s="20" t="s">
        <v>20086</v>
      </c>
      <c r="I1495" s="19">
        <f t="shared" si="218"/>
        <v>17</v>
      </c>
      <c r="J1495" s="20" t="s">
        <v>755</v>
      </c>
      <c r="K1495" s="20" t="s">
        <v>2200</v>
      </c>
      <c r="L1495" s="95" t="str">
        <f>IF(M1495&lt;&gt;"",IF(NOT(ISNA(INDEX(cc!B:B,MATCH(M1495,cc!A:A,0)))),INDEX(cc!B:B,MATCH(M1495,cc!A:A,0)),"0"),"")</f>
        <v>default</v>
      </c>
      <c r="M1495" s="97" t="s">
        <v>13</v>
      </c>
      <c r="N1495" s="28" t="str">
        <f t="shared" si="219"/>
        <v/>
      </c>
      <c r="O1495" s="19" t="str">
        <f t="shared" si="212"/>
        <v>PMTCT_ART (D, TA): ART</v>
      </c>
      <c r="P1495" s="19" t="str">
        <f t="shared" si="213"/>
        <v>PMTCT_ART (D, TA): ART</v>
      </c>
      <c r="Q1495" s="19" t="str">
        <f t="shared" si="211"/>
        <v>PMTCT_ART (D, TA)</v>
      </c>
      <c r="R1495" s="19" t="str">
        <f t="shared" si="214"/>
        <v>PMTCT_ART_D_TA</v>
      </c>
      <c r="S1495" s="19" t="str">
        <f t="shared" si="215"/>
        <v>PMTCT_ART_D_TA_</v>
      </c>
      <c r="T1495" s="19" t="b">
        <f>NOT(ISNA(VLOOKUP(B1495,dbcodes!A:B,2,FALSE)))</f>
        <v>1</v>
      </c>
      <c r="U1495" s="19" t="str">
        <f>IF(ISNA(VLOOKUP(B1495,dbcodes!A:B,2,FALSE)),des!R952,VLOOKUP(B1495,dbcodes!A:B,2,FALSE))</f>
        <v>PMTCT_ARV_D_TA</v>
      </c>
      <c r="W1495" s="107" t="str">
        <f>IF(ISNA(VLOOKUP(C1495,descriptions!A:B,2,FALSE)),des!V952,IF(G1495=" TARGET","Target ","")&amp;VLOOKUP(C1495,descriptions!A:B,2,FALSE))</f>
        <v>Number of HIV-positive pregnant women who received ART to reduce the risk of mother-to-child-transmission during pregnancy</v>
      </c>
      <c r="X1495" s="20" t="s">
        <v>4</v>
      </c>
      <c r="Y1495" s="20" t="s">
        <v>831</v>
      </c>
      <c r="Z1495" s="20" t="s">
        <v>836</v>
      </c>
      <c r="AA1495" s="20" t="s">
        <v>102</v>
      </c>
      <c r="AB1495" s="20" t="s">
        <v>755</v>
      </c>
      <c r="AC1495" s="19" t="str">
        <f>IF(AB1495&lt;&gt;"",IF(NOT(ISNA(INDEX(os!A:A,MATCH(AB1495,os!B:B,0)))),INDEX(os!A:A,MATCH(AB1495,os!B:B,0)),"0"),"")</f>
        <v/>
      </c>
      <c r="AD1495" s="20" t="s">
        <v>830</v>
      </c>
      <c r="AH1495" s="93" t="str">
        <f>IF(NOT(ISNA(VLOOKUP(B:B,ResultsTargets!A:A,1,0))),"TRUE","")</f>
        <v/>
      </c>
      <c r="AI1495" s="19" t="str">
        <f>IF(ISNA(VLOOKUP(C1495,dim_techarea!A:B,2,FALSE)),"",VLOOKUP(C1495,dim_techarea!A:B,2,FALSE))</f>
        <v>PMTCT_ART</v>
      </c>
      <c r="AJ1495" s="19" t="str">
        <f>IF(ISNA(VLOOKUP(AI1495,dim_techarea!B:C,2,FALSE)),"",VLOOKUP(AI1495,dim_techarea!B:C,2,FALSE))</f>
        <v>AaCcy7dVfWw</v>
      </c>
      <c r="AK1495" s="19" t="str">
        <f>IF(ISNA(VLOOKUP(TRIM(G1495),dim_targetsresults!A:B,2,FALSE)),"",VLOOKUP(TRIM(G1495),dim_targetsresults!A:C,2,FALSE))</f>
        <v>MER Results</v>
      </c>
      <c r="AL1495" s="19" t="str">
        <f>IF(ISNA(VLOOKUP(AK1495,dim_targetsresults!B:C,2,FALSE)),"",VLOOKUP(AK1495,dim_targetsresults!B:C,2,FALSE))</f>
        <v>Jh0jDM5yQ2E</v>
      </c>
      <c r="AM1495" s="19" t="str">
        <f>IF(ISNA(VLOOKUP(TRIM(D1495),dim_numeratordenominator!A:B,2,FALSE)),"",VLOOKUP(TRIM(D1495),dim_numeratordenominator!A:C,2,FALSE))</f>
        <v>Denominator</v>
      </c>
      <c r="AN1495" s="19" t="str">
        <f>IF(ISNA(VLOOKUP(AM1495,dim_numeratordenominator!B:C,2,FALSE)),"",VLOOKUP(AM1495,dim_numeratordenominator!B:C,2,FALSE))</f>
        <v>QpNj0nSuEhD</v>
      </c>
      <c r="AO1495" s="19" t="str">
        <f>IF(ISNA(VLOOKUP(TRIM(E1495),dim_supporttype!A:B,2,FALSE)),"",VLOOKUP(TRIM(E1495),dim_supporttype!A:C,2,FALSE))</f>
        <v>TA</v>
      </c>
      <c r="AP1495" s="19" t="str">
        <f>IF(ISNA(VLOOKUP(AO1495,dim_supporttype!B:C,2,FALSE)),"",VLOOKUP(AO1495,dim_supporttype!B:C,2,FALSE))</f>
        <v>cRAGKdWIDn4</v>
      </c>
      <c r="AQ1495" s="19" t="str">
        <f>IF(ISNA(VLOOKUP(TRIM(F1495),dim_disaggs!A:B,2,FALSE)),"No Disagg",VLOOKUP(TRIM(F1495),dim_disaggs!A:B,2,FALSE))</f>
        <v>No Disagg</v>
      </c>
      <c r="AR1495" s="19" t="str">
        <f>IF(ISNA(VLOOKUP(AQ1495,dim_disaggs!B:C,2,FALSE)),"",VLOOKUP(AQ1495,dim_disaggs!B:C,2,FALSE))</f>
        <v>werJlVT6sf3</v>
      </c>
      <c r="AU1495" s="72" t="s">
        <v>755</v>
      </c>
      <c r="AV1495" s="73" t="s">
        <v>755</v>
      </c>
      <c r="AW1495" s="66" t="s">
        <v>755</v>
      </c>
      <c r="AX1495" s="66" t="s">
        <v>755</v>
      </c>
      <c r="BA1495" s="105" t="str">
        <f t="shared" si="216"/>
        <v>Top Level Denominator</v>
      </c>
      <c r="BB1495" s="20" t="str">
        <f t="shared" si="217"/>
        <v>Azqe383ljKu</v>
      </c>
      <c r="BC1495" s="20" t="s">
        <v>25708</v>
      </c>
      <c r="BD1495" s="20" t="s">
        <v>25709</v>
      </c>
      <c r="BE1495" s="75" t="s">
        <v>21242</v>
      </c>
      <c r="BF1495" s="73" t="s">
        <v>21243</v>
      </c>
      <c r="BG1495" s="55" t="s">
        <v>755</v>
      </c>
      <c r="BH1495" s="76" t="s">
        <v>755</v>
      </c>
      <c r="BI1495" s="20" t="s">
        <v>755</v>
      </c>
      <c r="BJ1495" s="20" t="s">
        <v>755</v>
      </c>
      <c r="BK1495" s="55" t="s">
        <v>755</v>
      </c>
      <c r="BL1495" s="71" t="s">
        <v>755</v>
      </c>
      <c r="BM1495" s="77" t="s">
        <v>755</v>
      </c>
      <c r="BN1495" s="78" t="s">
        <v>755</v>
      </c>
      <c r="BO1495" s="77" t="s">
        <v>755</v>
      </c>
      <c r="BP1495" s="78" t="s">
        <v>755</v>
      </c>
    </row>
    <row r="1496" spans="1:68" x14ac:dyDescent="0.2">
      <c r="A1496" s="20" t="s">
        <v>95</v>
      </c>
      <c r="B1496" s="20" t="s">
        <v>1574</v>
      </c>
      <c r="C1496" s="20" t="s">
        <v>237</v>
      </c>
      <c r="D1496" s="20" t="s">
        <v>1</v>
      </c>
      <c r="E1496" s="20" t="s">
        <v>77</v>
      </c>
      <c r="F1496" s="20" t="s">
        <v>2193</v>
      </c>
      <c r="G1496" s="20" t="s">
        <v>20086</v>
      </c>
      <c r="H1496" s="20" t="s">
        <v>2193</v>
      </c>
      <c r="I1496" s="19">
        <f t="shared" si="218"/>
        <v>39</v>
      </c>
      <c r="J1496" s="20" t="s">
        <v>755</v>
      </c>
      <c r="K1496" s="20" t="s">
        <v>2200</v>
      </c>
      <c r="L1496" s="95" t="str">
        <f>IF(M1496&lt;&gt;"",IF(NOT(ISNA(INDEX(cc!B:B,MATCH(M1496,cc!A:A,0)))),INDEX(cc!B:B,MATCH(M1496,cc!A:A,0)),"0"),"")</f>
        <v>Maternal Regimen Type</v>
      </c>
      <c r="M1496" s="97" t="s">
        <v>4095</v>
      </c>
      <c r="N1496" s="28" t="str">
        <f t="shared" si="219"/>
        <v/>
      </c>
      <c r="O1496" s="19" t="str">
        <f t="shared" si="212"/>
        <v>PMTCT_ART (N, DSD, MaternalRegimenType): ART</v>
      </c>
      <c r="P1496" s="19" t="str">
        <f t="shared" si="213"/>
        <v>PMTCT_ART (N, DSD, MaternalRegimenType): ART</v>
      </c>
      <c r="Q1496" s="19" t="str">
        <f t="shared" si="211"/>
        <v>PMTCT_ART (N, DSD, MaternalRegimenType)</v>
      </c>
      <c r="R1496" s="19" t="str">
        <f t="shared" si="214"/>
        <v>PMTCT_ART_N_DSD_MaternalRegimenType</v>
      </c>
      <c r="S1496" s="19" t="str">
        <f t="shared" si="215"/>
        <v>PMTCT_ART_N_DSD_MaternalRegimenType_</v>
      </c>
      <c r="T1496" s="19" t="b">
        <f>NOT(ISNA(VLOOKUP(B1496,dbcodes!A:B,2,FALSE)))</f>
        <v>1</v>
      </c>
      <c r="U1496" s="19" t="str">
        <f>IF(ISNA(VLOOKUP(B1496,dbcodes!A:B,2,FALSE)),des!R953,VLOOKUP(B1496,dbcodes!A:B,2,FALSE))</f>
        <v>PMTCT_ARV_N_DSD_MaternalRegimenType</v>
      </c>
      <c r="W1496" s="107" t="str">
        <f>IF(ISNA(VLOOKUP(C1496,descriptions!A:B,2,FALSE)),des!V953,IF(G1496=" TARGET","Target ","")&amp;VLOOKUP(C1496,descriptions!A:B,2,FALSE))</f>
        <v>Number of HIV-positive pregnant women who received ART to reduce the risk of mother-to-child-transmission during pregnancy</v>
      </c>
      <c r="X1496" s="20" t="s">
        <v>4</v>
      </c>
      <c r="Y1496" s="20" t="s">
        <v>831</v>
      </c>
      <c r="Z1496" s="20" t="s">
        <v>836</v>
      </c>
      <c r="AA1496" s="20" t="s">
        <v>102</v>
      </c>
      <c r="AB1496" s="20" t="s">
        <v>755</v>
      </c>
      <c r="AC1496" s="19" t="str">
        <f>IF(AB1496&lt;&gt;"",IF(NOT(ISNA(INDEX(os!A:A,MATCH(AB1496,os!B:B,0)))),INDEX(os!A:A,MATCH(AB1496,os!B:B,0)),"0"),"")</f>
        <v/>
      </c>
      <c r="AD1496" s="20" t="s">
        <v>830</v>
      </c>
      <c r="AH1496" s="93" t="str">
        <f>IF(NOT(ISNA(VLOOKUP(B:B,ResultsTargets!A:A,1,0))),"TRUE","")</f>
        <v/>
      </c>
      <c r="AI1496" s="19" t="str">
        <f>IF(ISNA(VLOOKUP(C1496,dim_techarea!A:B,2,FALSE)),"",VLOOKUP(C1496,dim_techarea!A:B,2,FALSE))</f>
        <v>PMTCT_ART</v>
      </c>
      <c r="AJ1496" s="19" t="str">
        <f>IF(ISNA(VLOOKUP(AI1496,dim_techarea!B:C,2,FALSE)),"",VLOOKUP(AI1496,dim_techarea!B:C,2,FALSE))</f>
        <v>AaCcy7dVfWw</v>
      </c>
      <c r="AK1496" s="19" t="str">
        <f>IF(ISNA(VLOOKUP(TRIM(G1496),dim_targetsresults!A:B,2,FALSE)),"",VLOOKUP(TRIM(G1496),dim_targetsresults!A:C,2,FALSE))</f>
        <v>MER Results</v>
      </c>
      <c r="AL1496" s="19" t="str">
        <f>IF(ISNA(VLOOKUP(AK1496,dim_targetsresults!B:C,2,FALSE)),"",VLOOKUP(AK1496,dim_targetsresults!B:C,2,FALSE))</f>
        <v>Jh0jDM5yQ2E</v>
      </c>
      <c r="AM1496" s="19" t="str">
        <f>IF(ISNA(VLOOKUP(TRIM(D1496),dim_numeratordenominator!A:B,2,FALSE)),"",VLOOKUP(TRIM(D1496),dim_numeratordenominator!A:C,2,FALSE))</f>
        <v>Numerator</v>
      </c>
      <c r="AN1496" s="19" t="str">
        <f>IF(ISNA(VLOOKUP(AM1496,dim_numeratordenominator!B:C,2,FALSE)),"",VLOOKUP(AM1496,dim_numeratordenominator!B:C,2,FALSE))</f>
        <v>Som9NRMQqV7</v>
      </c>
      <c r="AO1496" s="19" t="str">
        <f>IF(ISNA(VLOOKUP(TRIM(E1496),dim_supporttype!A:B,2,FALSE)),"",VLOOKUP(TRIM(E1496),dim_supporttype!A:C,2,FALSE))</f>
        <v>DSD</v>
      </c>
      <c r="AP1496" s="19" t="str">
        <f>IF(ISNA(VLOOKUP(AO1496,dim_supporttype!B:C,2,FALSE)),"",VLOOKUP(AO1496,dim_supporttype!B:C,2,FALSE))</f>
        <v>iM13vdNLWKb</v>
      </c>
      <c r="AQ1496" s="19" t="str">
        <f>IF(ISNA(VLOOKUP(TRIM(F1496),dim_disaggs!A:B,2,FALSE)),"No Disagg",VLOOKUP(TRIM(F1496),dim_disaggs!A:B,2,FALSE))</f>
        <v>MaternalRegimenType</v>
      </c>
      <c r="AR1496" s="19" t="str">
        <f>IF(ISNA(VLOOKUP(AQ1496,dim_disaggs!B:C,2,FALSE)),"",VLOOKUP(AQ1496,dim_disaggs!B:C,2,FALSE))</f>
        <v>eJ5AQjtuNzZ</v>
      </c>
      <c r="AU1496" s="72" t="s">
        <v>755</v>
      </c>
      <c r="AV1496" s="73" t="s">
        <v>755</v>
      </c>
      <c r="AW1496" s="66" t="s">
        <v>755</v>
      </c>
      <c r="AX1496" s="66" t="s">
        <v>755</v>
      </c>
      <c r="BA1496" s="105" t="str">
        <f t="shared" si="216"/>
        <v/>
      </c>
      <c r="BB1496" s="20" t="str">
        <f t="shared" si="217"/>
        <v/>
      </c>
      <c r="BE1496" s="75" t="s">
        <v>755</v>
      </c>
      <c r="BF1496" s="73" t="s">
        <v>755</v>
      </c>
      <c r="BG1496" s="71" t="s">
        <v>755</v>
      </c>
      <c r="BH1496" s="71" t="s">
        <v>755</v>
      </c>
      <c r="BI1496" s="20" t="s">
        <v>755</v>
      </c>
      <c r="BJ1496" s="20" t="s">
        <v>755</v>
      </c>
      <c r="BK1496" s="55" t="s">
        <v>755</v>
      </c>
      <c r="BL1496" s="71" t="s">
        <v>755</v>
      </c>
      <c r="BM1496" s="77" t="s">
        <v>755</v>
      </c>
      <c r="BN1496" s="78" t="s">
        <v>755</v>
      </c>
      <c r="BO1496" s="77" t="s">
        <v>755</v>
      </c>
      <c r="BP1496" s="78" t="s">
        <v>755</v>
      </c>
    </row>
    <row r="1497" spans="1:68" x14ac:dyDescent="0.2">
      <c r="A1497" s="20" t="s">
        <v>95</v>
      </c>
      <c r="B1497" s="20" t="s">
        <v>1578</v>
      </c>
      <c r="C1497" s="20" t="s">
        <v>237</v>
      </c>
      <c r="D1497" s="20" t="s">
        <v>1</v>
      </c>
      <c r="E1497" s="20" t="s">
        <v>78</v>
      </c>
      <c r="F1497" s="20" t="s">
        <v>2193</v>
      </c>
      <c r="G1497" s="20" t="s">
        <v>20086</v>
      </c>
      <c r="H1497" s="20" t="s">
        <v>2193</v>
      </c>
      <c r="I1497" s="19">
        <f t="shared" si="218"/>
        <v>38</v>
      </c>
      <c r="J1497" s="20" t="s">
        <v>755</v>
      </c>
      <c r="K1497" s="20" t="s">
        <v>2200</v>
      </c>
      <c r="L1497" s="95" t="str">
        <f>IF(M1497&lt;&gt;"",IF(NOT(ISNA(INDEX(cc!B:B,MATCH(M1497,cc!A:A,0)))),INDEX(cc!B:B,MATCH(M1497,cc!A:A,0)),"0"),"")</f>
        <v>Maternal Regimen Type</v>
      </c>
      <c r="M1497" s="97" t="s">
        <v>4095</v>
      </c>
      <c r="N1497" s="28" t="str">
        <f t="shared" si="219"/>
        <v/>
      </c>
      <c r="O1497" s="19" t="str">
        <f t="shared" si="212"/>
        <v>PMTCT_ART (N, TA, MaternalRegimenType): ART</v>
      </c>
      <c r="P1497" s="19" t="str">
        <f t="shared" si="213"/>
        <v>PMTCT_ART (N, TA, MaternalRegimenType): ART</v>
      </c>
      <c r="Q1497" s="19" t="str">
        <f t="shared" si="211"/>
        <v>PMTCT_ART (N, TA, MaternalRegimenType)</v>
      </c>
      <c r="R1497" s="19" t="str">
        <f t="shared" si="214"/>
        <v>PMTCT_ART_N_TA_MaternalRegimenType</v>
      </c>
      <c r="S1497" s="19" t="str">
        <f t="shared" si="215"/>
        <v>PMTCT_ART_N_TA_MaternalRegimenType_</v>
      </c>
      <c r="T1497" s="19" t="b">
        <f>NOT(ISNA(VLOOKUP(B1497,dbcodes!A:B,2,FALSE)))</f>
        <v>1</v>
      </c>
      <c r="U1497" s="19" t="str">
        <f>IF(ISNA(VLOOKUP(B1497,dbcodes!A:B,2,FALSE)),des!R954,VLOOKUP(B1497,dbcodes!A:B,2,FALSE))</f>
        <v>PMTCT_ARV_N_TA_MaternalRegimenType</v>
      </c>
      <c r="W1497" s="107" t="str">
        <f>IF(ISNA(VLOOKUP(C1497,descriptions!A:B,2,FALSE)),des!V954,IF(G1497=" TARGET","Target ","")&amp;VLOOKUP(C1497,descriptions!A:B,2,FALSE))</f>
        <v>Number of HIV-positive pregnant women who received ART to reduce the risk of mother-to-child-transmission during pregnancy</v>
      </c>
      <c r="X1497" s="20" t="s">
        <v>4</v>
      </c>
      <c r="Y1497" s="20" t="s">
        <v>831</v>
      </c>
      <c r="Z1497" s="20" t="s">
        <v>836</v>
      </c>
      <c r="AA1497" s="20" t="s">
        <v>102</v>
      </c>
      <c r="AB1497" s="20" t="s">
        <v>755</v>
      </c>
      <c r="AC1497" s="19" t="str">
        <f>IF(AB1497&lt;&gt;"",IF(NOT(ISNA(INDEX(os!A:A,MATCH(AB1497,os!B:B,0)))),INDEX(os!A:A,MATCH(AB1497,os!B:B,0)),"0"),"")</f>
        <v/>
      </c>
      <c r="AD1497" s="20" t="s">
        <v>830</v>
      </c>
      <c r="AH1497" s="93" t="str">
        <f>IF(NOT(ISNA(VLOOKUP(B:B,ResultsTargets!A:A,1,0))),"TRUE","")</f>
        <v/>
      </c>
      <c r="AI1497" s="19" t="str">
        <f>IF(ISNA(VLOOKUP(C1497,dim_techarea!A:B,2,FALSE)),"",VLOOKUP(C1497,dim_techarea!A:B,2,FALSE))</f>
        <v>PMTCT_ART</v>
      </c>
      <c r="AJ1497" s="19" t="str">
        <f>IF(ISNA(VLOOKUP(AI1497,dim_techarea!B:C,2,FALSE)),"",VLOOKUP(AI1497,dim_techarea!B:C,2,FALSE))</f>
        <v>AaCcy7dVfWw</v>
      </c>
      <c r="AK1497" s="19" t="str">
        <f>IF(ISNA(VLOOKUP(TRIM(G1497),dim_targetsresults!A:B,2,FALSE)),"",VLOOKUP(TRIM(G1497),dim_targetsresults!A:C,2,FALSE))</f>
        <v>MER Results</v>
      </c>
      <c r="AL1497" s="19" t="str">
        <f>IF(ISNA(VLOOKUP(AK1497,dim_targetsresults!B:C,2,FALSE)),"",VLOOKUP(AK1497,dim_targetsresults!B:C,2,FALSE))</f>
        <v>Jh0jDM5yQ2E</v>
      </c>
      <c r="AM1497" s="19" t="str">
        <f>IF(ISNA(VLOOKUP(TRIM(D1497),dim_numeratordenominator!A:B,2,FALSE)),"",VLOOKUP(TRIM(D1497),dim_numeratordenominator!A:C,2,FALSE))</f>
        <v>Numerator</v>
      </c>
      <c r="AN1497" s="19" t="str">
        <f>IF(ISNA(VLOOKUP(AM1497,dim_numeratordenominator!B:C,2,FALSE)),"",VLOOKUP(AM1497,dim_numeratordenominator!B:C,2,FALSE))</f>
        <v>Som9NRMQqV7</v>
      </c>
      <c r="AO1497" s="19" t="str">
        <f>IF(ISNA(VLOOKUP(TRIM(E1497),dim_supporttype!A:B,2,FALSE)),"",VLOOKUP(TRIM(E1497),dim_supporttype!A:C,2,FALSE))</f>
        <v>TA</v>
      </c>
      <c r="AP1497" s="19" t="str">
        <f>IF(ISNA(VLOOKUP(AO1497,dim_supporttype!B:C,2,FALSE)),"",VLOOKUP(AO1497,dim_supporttype!B:C,2,FALSE))</f>
        <v>cRAGKdWIDn4</v>
      </c>
      <c r="AQ1497" s="19" t="str">
        <f>IF(ISNA(VLOOKUP(TRIM(F1497),dim_disaggs!A:B,2,FALSE)),"No Disagg",VLOOKUP(TRIM(F1497),dim_disaggs!A:B,2,FALSE))</f>
        <v>MaternalRegimenType</v>
      </c>
      <c r="AR1497" s="19" t="str">
        <f>IF(ISNA(VLOOKUP(AQ1497,dim_disaggs!B:C,2,FALSE)),"",VLOOKUP(AQ1497,dim_disaggs!B:C,2,FALSE))</f>
        <v>eJ5AQjtuNzZ</v>
      </c>
      <c r="AU1497" s="72" t="s">
        <v>755</v>
      </c>
      <c r="AV1497" s="73" t="s">
        <v>755</v>
      </c>
      <c r="AW1497" s="66" t="s">
        <v>755</v>
      </c>
      <c r="AX1497" s="66" t="s">
        <v>755</v>
      </c>
      <c r="BA1497" s="105" t="str">
        <f t="shared" si="216"/>
        <v/>
      </c>
      <c r="BB1497" s="20" t="str">
        <f t="shared" si="217"/>
        <v/>
      </c>
      <c r="BE1497" s="75" t="s">
        <v>755</v>
      </c>
      <c r="BF1497" s="73" t="s">
        <v>755</v>
      </c>
      <c r="BG1497" s="55" t="s">
        <v>755</v>
      </c>
      <c r="BH1497" s="76" t="s">
        <v>755</v>
      </c>
      <c r="BI1497" s="20" t="s">
        <v>755</v>
      </c>
      <c r="BJ1497" s="20" t="s">
        <v>755</v>
      </c>
      <c r="BK1497" s="55" t="s">
        <v>755</v>
      </c>
      <c r="BL1497" s="71" t="s">
        <v>755</v>
      </c>
      <c r="BM1497" s="77" t="s">
        <v>755</v>
      </c>
      <c r="BN1497" s="78" t="s">
        <v>755</v>
      </c>
      <c r="BO1497" s="77" t="s">
        <v>755</v>
      </c>
      <c r="BP1497" s="78" t="s">
        <v>755</v>
      </c>
    </row>
    <row r="1498" spans="1:68" s="3" customFormat="1" x14ac:dyDescent="0.2">
      <c r="A1498" s="22" t="s">
        <v>95</v>
      </c>
      <c r="B1498" s="21" t="s">
        <v>20292</v>
      </c>
      <c r="C1498" s="20" t="s">
        <v>237</v>
      </c>
      <c r="D1498" s="20" t="s">
        <v>1</v>
      </c>
      <c r="E1498" s="20" t="s">
        <v>77</v>
      </c>
      <c r="F1498" s="20" t="s">
        <v>20286</v>
      </c>
      <c r="G1498" s="20" t="s">
        <v>20086</v>
      </c>
      <c r="H1498" s="20" t="s">
        <v>20287</v>
      </c>
      <c r="I1498" s="19">
        <f t="shared" si="218"/>
        <v>42</v>
      </c>
      <c r="J1498" s="20" t="s">
        <v>755</v>
      </c>
      <c r="K1498" s="20" t="s">
        <v>2200</v>
      </c>
      <c r="L1498" s="95" t="str">
        <f>IF(M1498&lt;&gt;"",IF(NOT(ISNA(INDEX(cc!B:B,MATCH(M1498,cc!A:A,0)))),INDEX(cc!B:B,MATCH(M1498,cc!A:A,0)),"0"),"")</f>
        <v>New Existing ART, Sex (Female) and HIV Status (Positive)</v>
      </c>
      <c r="M1498" s="97" t="s">
        <v>20289</v>
      </c>
      <c r="N1498" s="28" t="str">
        <f t="shared" si="219"/>
        <v/>
      </c>
      <c r="O1498" s="19" t="str">
        <f t="shared" si="212"/>
        <v>PMTCT_ART (N, DSD, NewExistingArt/Sex/HIVStatus): ART</v>
      </c>
      <c r="P1498" s="19" t="str">
        <f t="shared" si="213"/>
        <v>PMTCT_ART (N, DSD, NewExistingArt/Sex/HIVStatus): ART</v>
      </c>
      <c r="Q1498" s="19" t="str">
        <f t="shared" si="211"/>
        <v>PMTCT_ART (N, DSD, NewExistingArt/Sex/HIV)</v>
      </c>
      <c r="R1498" s="19" t="str">
        <f t="shared" si="214"/>
        <v>PMTCT_ART_N_DSD_NewExistingArt_Sex_HIV</v>
      </c>
      <c r="S1498" s="19" t="str">
        <f t="shared" si="215"/>
        <v>PMTCT_ART_N_DSD_NewExistingArt_Sex_HIV_</v>
      </c>
      <c r="T1498" s="19" t="b">
        <f>NOT(ISNA(VLOOKUP(B1498,dbcodes!A:B,2,FALSE)))</f>
        <v>1</v>
      </c>
      <c r="U1498" s="19" t="str">
        <f>IF(ISNA(VLOOKUP(B1498,dbcodes!A:B,2,FALSE)),des!R955,VLOOKUP(B1498,dbcodes!A:B,2,FALSE))</f>
        <v>PMTCT_ART_N_DSD_NewExistingArt_Sex_HIV</v>
      </c>
      <c r="V1498" s="20"/>
      <c r="W1498" s="107" t="str">
        <f>IF(ISNA(VLOOKUP(C1498,descriptions!A:B,2,FALSE)),des!V955,IF(G1498=" TARGET","Target ","")&amp;VLOOKUP(C1498,descriptions!A:B,2,FALSE))</f>
        <v>Number of HIV-positive pregnant women who received ART to reduce the risk of mother-to-child-transmission during pregnancy</v>
      </c>
      <c r="X1498" s="20" t="s">
        <v>4</v>
      </c>
      <c r="Y1498" s="20" t="s">
        <v>831</v>
      </c>
      <c r="Z1498" s="20" t="s">
        <v>836</v>
      </c>
      <c r="AA1498" s="20" t="s">
        <v>102</v>
      </c>
      <c r="AB1498" s="20" t="s">
        <v>755</v>
      </c>
      <c r="AC1498" s="19" t="str">
        <f>IF(AB1498&lt;&gt;"",IF(NOT(ISNA(INDEX(os!A:A,MATCH(AB1498,os!B:B,0)))),INDEX(os!A:A,MATCH(AB1498,os!B:B,0)),"0"),"")</f>
        <v/>
      </c>
      <c r="AD1498" s="20" t="s">
        <v>830</v>
      </c>
      <c r="AE1498" s="20"/>
      <c r="AF1498" s="20"/>
      <c r="AG1498" s="20"/>
      <c r="AH1498" s="93" t="str">
        <f>IF(NOT(ISNA(VLOOKUP(B:B,ResultsTargets!A:A,1,0))),"TRUE","")</f>
        <v/>
      </c>
      <c r="AI1498" s="19" t="str">
        <f>IF(ISNA(VLOOKUP(C1498,dim_techarea!A:B,2,FALSE)),"",VLOOKUP(C1498,dim_techarea!A:B,2,FALSE))</f>
        <v>PMTCT_ART</v>
      </c>
      <c r="AJ1498" s="19" t="str">
        <f>IF(ISNA(VLOOKUP(AI1498,dim_techarea!B:C,2,FALSE)),"",VLOOKUP(AI1498,dim_techarea!B:C,2,FALSE))</f>
        <v>AaCcy7dVfWw</v>
      </c>
      <c r="AK1498" s="19" t="str">
        <f>IF(ISNA(VLOOKUP(TRIM(G1498),dim_targetsresults!A:B,2,FALSE)),"",VLOOKUP(TRIM(G1498),dim_targetsresults!A:C,2,FALSE))</f>
        <v>MER Results</v>
      </c>
      <c r="AL1498" s="19" t="str">
        <f>IF(ISNA(VLOOKUP(AK1498,dim_targetsresults!B:C,2,FALSE)),"",VLOOKUP(AK1498,dim_targetsresults!B:C,2,FALSE))</f>
        <v>Jh0jDM5yQ2E</v>
      </c>
      <c r="AM1498" s="19" t="str">
        <f>IF(ISNA(VLOOKUP(TRIM(D1498),dim_numeratordenominator!A:B,2,FALSE)),"",VLOOKUP(TRIM(D1498),dim_numeratordenominator!A:C,2,FALSE))</f>
        <v>Numerator</v>
      </c>
      <c r="AN1498" s="19" t="str">
        <f>IF(ISNA(VLOOKUP(AM1498,dim_numeratordenominator!B:C,2,FALSE)),"",VLOOKUP(AM1498,dim_numeratordenominator!B:C,2,FALSE))</f>
        <v>Som9NRMQqV7</v>
      </c>
      <c r="AO1498" s="19" t="str">
        <f>IF(ISNA(VLOOKUP(TRIM(E1498),dim_supporttype!A:B,2,FALSE)),"",VLOOKUP(TRIM(E1498),dim_supporttype!A:C,2,FALSE))</f>
        <v>DSD</v>
      </c>
      <c r="AP1498" s="19" t="str">
        <f>IF(ISNA(VLOOKUP(AO1498,dim_supporttype!B:C,2,FALSE)),"",VLOOKUP(AO1498,dim_supporttype!B:C,2,FALSE))</f>
        <v>iM13vdNLWKb</v>
      </c>
      <c r="AQ1498" s="19" t="str">
        <f>IF(ISNA(VLOOKUP(TRIM(F1498),dim_disaggs!A:B,2,FALSE)),"No Disagg",VLOOKUP(TRIM(F1498),dim_disaggs!A:B,2,FALSE))</f>
        <v>NewExistingArt/Sex/HIVStatus</v>
      </c>
      <c r="AR1498" s="19" t="str">
        <f>IF(ISNA(VLOOKUP(AQ1498,dim_disaggs!B:C,2,FALSE)),"",VLOOKUP(AQ1498,dim_disaggs!B:C,2,FALSE))</f>
        <v>z5IOTPUto8L</v>
      </c>
      <c r="AS1498" s="72"/>
      <c r="AT1498" s="66"/>
      <c r="AU1498" s="72" t="s">
        <v>755</v>
      </c>
      <c r="AV1498" s="73" t="s">
        <v>755</v>
      </c>
      <c r="AW1498" s="66" t="s">
        <v>755</v>
      </c>
      <c r="AX1498" s="66" t="s">
        <v>755</v>
      </c>
      <c r="AY1498" s="20"/>
      <c r="AZ1498" s="20"/>
      <c r="BA1498" s="105" t="str">
        <f t="shared" si="216"/>
        <v>Top Level Numerator</v>
      </c>
      <c r="BB1498" s="20" t="str">
        <f t="shared" si="217"/>
        <v>PE5QVF0w4xj</v>
      </c>
      <c r="BC1498" s="20"/>
      <c r="BD1498" s="20"/>
      <c r="BE1498" s="75" t="s">
        <v>755</v>
      </c>
      <c r="BF1498" s="73" t="s">
        <v>755</v>
      </c>
      <c r="BG1498" s="55" t="s">
        <v>755</v>
      </c>
      <c r="BH1498" s="76" t="s">
        <v>755</v>
      </c>
      <c r="BI1498" s="20" t="s">
        <v>20420</v>
      </c>
      <c r="BJ1498" s="20" t="s">
        <v>20426</v>
      </c>
      <c r="BK1498" s="55" t="s">
        <v>755</v>
      </c>
      <c r="BL1498" s="71" t="s">
        <v>755</v>
      </c>
      <c r="BM1498" s="77" t="s">
        <v>755</v>
      </c>
      <c r="BN1498" s="78" t="s">
        <v>755</v>
      </c>
      <c r="BO1498" s="77" t="s">
        <v>755</v>
      </c>
      <c r="BP1498" s="78" t="s">
        <v>755</v>
      </c>
    </row>
    <row r="1499" spans="1:68" s="3" customFormat="1" x14ac:dyDescent="0.2">
      <c r="A1499" s="22" t="s">
        <v>95</v>
      </c>
      <c r="B1499" s="21" t="s">
        <v>20293</v>
      </c>
      <c r="C1499" s="20" t="s">
        <v>237</v>
      </c>
      <c r="D1499" s="20" t="s">
        <v>1</v>
      </c>
      <c r="E1499" s="20" t="s">
        <v>78</v>
      </c>
      <c r="F1499" s="20" t="s">
        <v>20286</v>
      </c>
      <c r="G1499" s="20" t="s">
        <v>20086</v>
      </c>
      <c r="H1499" s="20" t="s">
        <v>20287</v>
      </c>
      <c r="I1499" s="19">
        <f t="shared" si="218"/>
        <v>41</v>
      </c>
      <c r="J1499" s="20" t="s">
        <v>755</v>
      </c>
      <c r="K1499" s="20" t="s">
        <v>2200</v>
      </c>
      <c r="L1499" s="95" t="str">
        <f>IF(M1499&lt;&gt;"",IF(NOT(ISNA(INDEX(cc!B:B,MATCH(M1499,cc!A:A,0)))),INDEX(cc!B:B,MATCH(M1499,cc!A:A,0)),"0"),"")</f>
        <v>New Existing ART, Sex (Female) and HIV Status (Positive)</v>
      </c>
      <c r="M1499" s="97" t="s">
        <v>20289</v>
      </c>
      <c r="N1499" s="28" t="str">
        <f t="shared" si="219"/>
        <v/>
      </c>
      <c r="O1499" s="19" t="str">
        <f t="shared" si="212"/>
        <v>PMTCT_ART (N, TA, NewExistingArt/Sex/HIVStatus): ART</v>
      </c>
      <c r="P1499" s="19" t="str">
        <f t="shared" si="213"/>
        <v>PMTCT_ART (N, TA, NewExistingArt/Sex/HIVStatus): ART</v>
      </c>
      <c r="Q1499" s="19" t="str">
        <f t="shared" si="211"/>
        <v>PMTCT_ART (N, TA, NewExistingArt/Sex/HIV)</v>
      </c>
      <c r="R1499" s="19" t="str">
        <f t="shared" si="214"/>
        <v>PMTCT_ART_N_TA_NewExistingArt_Sex_HIV</v>
      </c>
      <c r="S1499" s="19" t="str">
        <f t="shared" si="215"/>
        <v>PMTCT_ART_N_TA_NewExistingArt_Sex_HIV_</v>
      </c>
      <c r="T1499" s="19" t="b">
        <f>NOT(ISNA(VLOOKUP(B1499,dbcodes!A:B,2,FALSE)))</f>
        <v>1</v>
      </c>
      <c r="U1499" s="19" t="str">
        <f>IF(ISNA(VLOOKUP(B1499,dbcodes!A:B,2,FALSE)),des!R956,VLOOKUP(B1499,dbcodes!A:B,2,FALSE))</f>
        <v>PMTCT_ART_N_TA_NewExistingArt_Sex_HIV</v>
      </c>
      <c r="V1499" s="20"/>
      <c r="W1499" s="107" t="str">
        <f>IF(ISNA(VLOOKUP(C1499,descriptions!A:B,2,FALSE)),des!V956,IF(G1499=" TARGET","Target ","")&amp;VLOOKUP(C1499,descriptions!A:B,2,FALSE))</f>
        <v>Number of HIV-positive pregnant women who received ART to reduce the risk of mother-to-child-transmission during pregnancy</v>
      </c>
      <c r="X1499" s="20" t="s">
        <v>4</v>
      </c>
      <c r="Y1499" s="20" t="s">
        <v>831</v>
      </c>
      <c r="Z1499" s="20" t="s">
        <v>836</v>
      </c>
      <c r="AA1499" s="20" t="s">
        <v>102</v>
      </c>
      <c r="AB1499" s="20" t="s">
        <v>755</v>
      </c>
      <c r="AC1499" s="19" t="str">
        <f>IF(AB1499&lt;&gt;"",IF(NOT(ISNA(INDEX(os!A:A,MATCH(AB1499,os!B:B,0)))),INDEX(os!A:A,MATCH(AB1499,os!B:B,0)),"0"),"")</f>
        <v/>
      </c>
      <c r="AD1499" s="20" t="s">
        <v>830</v>
      </c>
      <c r="AE1499" s="20"/>
      <c r="AF1499" s="20"/>
      <c r="AG1499" s="20"/>
      <c r="AH1499" s="93" t="str">
        <f>IF(NOT(ISNA(VLOOKUP(B:B,ResultsTargets!A:A,1,0))),"TRUE","")</f>
        <v/>
      </c>
      <c r="AI1499" s="19" t="str">
        <f>IF(ISNA(VLOOKUP(C1499,dim_techarea!A:B,2,FALSE)),"",VLOOKUP(C1499,dim_techarea!A:B,2,FALSE))</f>
        <v>PMTCT_ART</v>
      </c>
      <c r="AJ1499" s="19" t="str">
        <f>IF(ISNA(VLOOKUP(AI1499,dim_techarea!B:C,2,FALSE)),"",VLOOKUP(AI1499,dim_techarea!B:C,2,FALSE))</f>
        <v>AaCcy7dVfWw</v>
      </c>
      <c r="AK1499" s="19" t="str">
        <f>IF(ISNA(VLOOKUP(TRIM(G1499),dim_targetsresults!A:B,2,FALSE)),"",VLOOKUP(TRIM(G1499),dim_targetsresults!A:C,2,FALSE))</f>
        <v>MER Results</v>
      </c>
      <c r="AL1499" s="19" t="str">
        <f>IF(ISNA(VLOOKUP(AK1499,dim_targetsresults!B:C,2,FALSE)),"",VLOOKUP(AK1499,dim_targetsresults!B:C,2,FALSE))</f>
        <v>Jh0jDM5yQ2E</v>
      </c>
      <c r="AM1499" s="19" t="str">
        <f>IF(ISNA(VLOOKUP(TRIM(D1499),dim_numeratordenominator!A:B,2,FALSE)),"",VLOOKUP(TRIM(D1499),dim_numeratordenominator!A:C,2,FALSE))</f>
        <v>Numerator</v>
      </c>
      <c r="AN1499" s="19" t="str">
        <f>IF(ISNA(VLOOKUP(AM1499,dim_numeratordenominator!B:C,2,FALSE)),"",VLOOKUP(AM1499,dim_numeratordenominator!B:C,2,FALSE))</f>
        <v>Som9NRMQqV7</v>
      </c>
      <c r="AO1499" s="19" t="str">
        <f>IF(ISNA(VLOOKUP(TRIM(E1499),dim_supporttype!A:B,2,FALSE)),"",VLOOKUP(TRIM(E1499),dim_supporttype!A:C,2,FALSE))</f>
        <v>TA</v>
      </c>
      <c r="AP1499" s="19" t="str">
        <f>IF(ISNA(VLOOKUP(AO1499,dim_supporttype!B:C,2,FALSE)),"",VLOOKUP(AO1499,dim_supporttype!B:C,2,FALSE))</f>
        <v>cRAGKdWIDn4</v>
      </c>
      <c r="AQ1499" s="19" t="str">
        <f>IF(ISNA(VLOOKUP(TRIM(F1499),dim_disaggs!A:B,2,FALSE)),"No Disagg",VLOOKUP(TRIM(F1499),dim_disaggs!A:B,2,FALSE))</f>
        <v>NewExistingArt/Sex/HIVStatus</v>
      </c>
      <c r="AR1499" s="19" t="str">
        <f>IF(ISNA(VLOOKUP(AQ1499,dim_disaggs!B:C,2,FALSE)),"",VLOOKUP(AQ1499,dim_disaggs!B:C,2,FALSE))</f>
        <v>z5IOTPUto8L</v>
      </c>
      <c r="AS1499" s="72"/>
      <c r="AT1499" s="66"/>
      <c r="AU1499" s="72" t="s">
        <v>755</v>
      </c>
      <c r="AV1499" s="73" t="s">
        <v>755</v>
      </c>
      <c r="AW1499" s="66" t="s">
        <v>755</v>
      </c>
      <c r="AX1499" s="66" t="s">
        <v>755</v>
      </c>
      <c r="AY1499" s="20"/>
      <c r="AZ1499" s="20"/>
      <c r="BA1499" s="105" t="str">
        <f t="shared" si="216"/>
        <v>Top Level Numerator</v>
      </c>
      <c r="BB1499" s="20" t="str">
        <f t="shared" si="217"/>
        <v>PE5QVF0w4xj</v>
      </c>
      <c r="BC1499" s="20"/>
      <c r="BD1499" s="20"/>
      <c r="BE1499" s="75" t="s">
        <v>755</v>
      </c>
      <c r="BF1499" s="73" t="s">
        <v>755</v>
      </c>
      <c r="BG1499" s="55" t="s">
        <v>755</v>
      </c>
      <c r="BH1499" s="76" t="s">
        <v>755</v>
      </c>
      <c r="BI1499" s="20" t="s">
        <v>20420</v>
      </c>
      <c r="BJ1499" s="20" t="s">
        <v>20426</v>
      </c>
      <c r="BK1499" s="55" t="s">
        <v>755</v>
      </c>
      <c r="BL1499" s="71" t="s">
        <v>755</v>
      </c>
      <c r="BM1499" s="77" t="s">
        <v>755</v>
      </c>
      <c r="BN1499" s="78" t="s">
        <v>755</v>
      </c>
      <c r="BO1499" s="77" t="s">
        <v>755</v>
      </c>
      <c r="BP1499" s="78" t="s">
        <v>755</v>
      </c>
    </row>
    <row r="1500" spans="1:68" x14ac:dyDescent="0.2">
      <c r="A1500" s="20" t="s">
        <v>95</v>
      </c>
      <c r="B1500" s="20" t="s">
        <v>238</v>
      </c>
      <c r="C1500" s="20" t="s">
        <v>237</v>
      </c>
      <c r="D1500" s="20" t="s">
        <v>1</v>
      </c>
      <c r="E1500" s="20" t="s">
        <v>77</v>
      </c>
      <c r="F1500" s="20" t="s">
        <v>20001</v>
      </c>
      <c r="G1500" s="20" t="s">
        <v>20086</v>
      </c>
      <c r="H1500" s="20" t="s">
        <v>20002</v>
      </c>
      <c r="I1500" s="19">
        <f t="shared" si="218"/>
        <v>38</v>
      </c>
      <c r="J1500" s="20" t="s">
        <v>755</v>
      </c>
      <c r="K1500" s="20" t="s">
        <v>2200</v>
      </c>
      <c r="L1500" s="95" t="str">
        <f>IF(M1500&lt;&gt;"",IF(NOT(ISNA(INDEX(cc!B:B,MATCH(M1500,cc!A:A,0)))),INDEX(cc!B:B,MATCH(M1500,cc!A:A,0)),"0"),"")</f>
        <v>New Existing ART and HIV Status (Positive)</v>
      </c>
      <c r="M1500" s="97" t="s">
        <v>195</v>
      </c>
      <c r="N1500" s="28" t="str">
        <f t="shared" si="219"/>
        <v/>
      </c>
      <c r="O1500" s="19" t="str">
        <f t="shared" si="212"/>
        <v>PMTCT_ART (N, DSD, NewExistingArt/HIVStatus): ART</v>
      </c>
      <c r="P1500" s="19" t="str">
        <f t="shared" si="213"/>
        <v>PMTCT_ART (N, DSD, NewExistingArt/HIVStatus): ART</v>
      </c>
      <c r="Q1500" s="19" t="str">
        <f t="shared" si="211"/>
        <v>PMTCT_ART (N, DSD, NewExistingArt/HIV)</v>
      </c>
      <c r="R1500" s="19" t="str">
        <f t="shared" si="214"/>
        <v>PMTCT_ART_N_DSD_NewExistingArt_HIV</v>
      </c>
      <c r="S1500" s="19" t="str">
        <f t="shared" si="215"/>
        <v>PMTCT_ART_N_DSD_NewExistingArt_HIV_</v>
      </c>
      <c r="T1500" s="19" t="b">
        <f>NOT(ISNA(VLOOKUP(B1500,dbcodes!A:B,2,FALSE)))</f>
        <v>1</v>
      </c>
      <c r="U1500" s="19" t="str">
        <f>IF(ISNA(VLOOKUP(B1500,dbcodes!A:B,2,FALSE)),des!R960,VLOOKUP(B1500,dbcodes!A:B,2,FALSE))</f>
        <v>PMTCT_ART_N_DSD_NewExistingArt</v>
      </c>
      <c r="W1500" s="107" t="str">
        <f>IF(ISNA(VLOOKUP(C1500,descriptions!A:B,2,FALSE)),des!V960,IF(G1500=" TARGET","Target ","")&amp;VLOOKUP(C1500,descriptions!A:B,2,FALSE))</f>
        <v>Number of HIV-positive pregnant women who received ART to reduce the risk of mother-to-child-transmission during pregnancy</v>
      </c>
      <c r="X1500" s="20" t="s">
        <v>4</v>
      </c>
      <c r="Y1500" s="20" t="s">
        <v>831</v>
      </c>
      <c r="Z1500" s="20" t="s">
        <v>836</v>
      </c>
      <c r="AA1500" s="20" t="s">
        <v>102</v>
      </c>
      <c r="AB1500" s="20" t="s">
        <v>755</v>
      </c>
      <c r="AC1500" s="19" t="str">
        <f>IF(AB1500&lt;&gt;"",IF(NOT(ISNA(INDEX(os!A:A,MATCH(AB1500,os!B:B,0)))),INDEX(os!A:A,MATCH(AB1500,os!B:B,0)),"0"),"")</f>
        <v/>
      </c>
      <c r="AD1500" s="20" t="s">
        <v>830</v>
      </c>
      <c r="AH1500" s="93" t="str">
        <f>IF(NOT(ISNA(VLOOKUP(B:B,ResultsTargets!A:A,1,0))),"TRUE","")</f>
        <v/>
      </c>
      <c r="AI1500" s="19" t="str">
        <f>IF(ISNA(VLOOKUP(C1500,dim_techarea!A:B,2,FALSE)),"",VLOOKUP(C1500,dim_techarea!A:B,2,FALSE))</f>
        <v>PMTCT_ART</v>
      </c>
      <c r="AJ1500" s="19" t="str">
        <f>IF(ISNA(VLOOKUP(AI1500,dim_techarea!B:C,2,FALSE)),"",VLOOKUP(AI1500,dim_techarea!B:C,2,FALSE))</f>
        <v>AaCcy7dVfWw</v>
      </c>
      <c r="AK1500" s="19" t="str">
        <f>IF(ISNA(VLOOKUP(TRIM(G1500),dim_targetsresults!A:B,2,FALSE)),"",VLOOKUP(TRIM(G1500),dim_targetsresults!A:C,2,FALSE))</f>
        <v>MER Results</v>
      </c>
      <c r="AL1500" s="19" t="str">
        <f>IF(ISNA(VLOOKUP(AK1500,dim_targetsresults!B:C,2,FALSE)),"",VLOOKUP(AK1500,dim_targetsresults!B:C,2,FALSE))</f>
        <v>Jh0jDM5yQ2E</v>
      </c>
      <c r="AM1500" s="19" t="str">
        <f>IF(ISNA(VLOOKUP(TRIM(D1500),dim_numeratordenominator!A:B,2,FALSE)),"",VLOOKUP(TRIM(D1500),dim_numeratordenominator!A:C,2,FALSE))</f>
        <v>Numerator</v>
      </c>
      <c r="AN1500" s="19" t="str">
        <f>IF(ISNA(VLOOKUP(AM1500,dim_numeratordenominator!B:C,2,FALSE)),"",VLOOKUP(AM1500,dim_numeratordenominator!B:C,2,FALSE))</f>
        <v>Som9NRMQqV7</v>
      </c>
      <c r="AO1500" s="19" t="str">
        <f>IF(ISNA(VLOOKUP(TRIM(E1500),dim_supporttype!A:B,2,FALSE)),"",VLOOKUP(TRIM(E1500),dim_supporttype!A:C,2,FALSE))</f>
        <v>DSD</v>
      </c>
      <c r="AP1500" s="19" t="str">
        <f>IF(ISNA(VLOOKUP(AO1500,dim_supporttype!B:C,2,FALSE)),"",VLOOKUP(AO1500,dim_supporttype!B:C,2,FALSE))</f>
        <v>iM13vdNLWKb</v>
      </c>
      <c r="AQ1500" s="19" t="str">
        <f>IF(ISNA(VLOOKUP(TRIM(F1500),dim_disaggs!A:B,2,FALSE)),"No Disagg",VLOOKUP(TRIM(F1500),dim_disaggs!A:B,2,FALSE))</f>
        <v>NewExistingArt/HIVStatus</v>
      </c>
      <c r="AR1500" s="19" t="str">
        <f>IF(ISNA(VLOOKUP(AQ1500,dim_disaggs!B:C,2,FALSE)),"",VLOOKUP(AQ1500,dim_disaggs!B:C,2,FALSE))</f>
        <v>lvVjaB46rNF</v>
      </c>
      <c r="AU1500" s="72" t="s">
        <v>755</v>
      </c>
      <c r="AV1500" s="73" t="s">
        <v>755</v>
      </c>
      <c r="AW1500" s="66" t="s">
        <v>755</v>
      </c>
      <c r="AX1500" s="66" t="s">
        <v>755</v>
      </c>
      <c r="BA1500" s="105" t="str">
        <f t="shared" si="216"/>
        <v>Top Level Numerator</v>
      </c>
      <c r="BB1500" s="20" t="str">
        <f t="shared" si="217"/>
        <v>PE5QVF0w4xj</v>
      </c>
      <c r="BE1500" s="75" t="s">
        <v>755</v>
      </c>
      <c r="BF1500" s="73" t="s">
        <v>755</v>
      </c>
      <c r="BG1500" s="55" t="s">
        <v>20424</v>
      </c>
      <c r="BH1500" s="76" t="s">
        <v>20422</v>
      </c>
      <c r="BI1500" s="20" t="s">
        <v>755</v>
      </c>
      <c r="BJ1500" s="20" t="s">
        <v>755</v>
      </c>
      <c r="BK1500" s="55" t="s">
        <v>755</v>
      </c>
      <c r="BL1500" s="71" t="s">
        <v>755</v>
      </c>
      <c r="BM1500" s="77" t="s">
        <v>755</v>
      </c>
      <c r="BN1500" s="78" t="s">
        <v>755</v>
      </c>
      <c r="BO1500" s="77" t="s">
        <v>755</v>
      </c>
      <c r="BP1500" s="78" t="s">
        <v>755</v>
      </c>
    </row>
    <row r="1501" spans="1:68" x14ac:dyDescent="0.2">
      <c r="A1501" s="20" t="s">
        <v>95</v>
      </c>
      <c r="B1501" s="20" t="s">
        <v>239</v>
      </c>
      <c r="C1501" s="20" t="s">
        <v>237</v>
      </c>
      <c r="D1501" s="20" t="s">
        <v>1</v>
      </c>
      <c r="E1501" s="20" t="s">
        <v>78</v>
      </c>
      <c r="F1501" s="20" t="s">
        <v>20001</v>
      </c>
      <c r="G1501" s="20" t="s">
        <v>20086</v>
      </c>
      <c r="H1501" s="20" t="s">
        <v>20002</v>
      </c>
      <c r="I1501" s="19">
        <f t="shared" si="218"/>
        <v>37</v>
      </c>
      <c r="J1501" s="20" t="s">
        <v>755</v>
      </c>
      <c r="K1501" s="20" t="s">
        <v>2200</v>
      </c>
      <c r="L1501" s="95" t="str">
        <f>IF(M1501&lt;&gt;"",IF(NOT(ISNA(INDEX(cc!B:B,MATCH(M1501,cc!A:A,0)))),INDEX(cc!B:B,MATCH(M1501,cc!A:A,0)),"0"),"")</f>
        <v>New Existing ART and HIV Status (Positive)</v>
      </c>
      <c r="M1501" s="97" t="s">
        <v>195</v>
      </c>
      <c r="N1501" s="28" t="str">
        <f t="shared" si="219"/>
        <v/>
      </c>
      <c r="O1501" s="19" t="str">
        <f t="shared" si="212"/>
        <v>PMTCT_ART (N, TA, NewExistingArt/HIVStatus): ART</v>
      </c>
      <c r="P1501" s="19" t="str">
        <f t="shared" si="213"/>
        <v>PMTCT_ART (N, TA, NewExistingArt/HIVStatus): ART</v>
      </c>
      <c r="Q1501" s="19" t="str">
        <f t="shared" si="211"/>
        <v>PMTCT_ART (N, TA, NewExistingArt/HIV)</v>
      </c>
      <c r="R1501" s="19" t="str">
        <f t="shared" si="214"/>
        <v>PMTCT_ART_N_TA_NewExistingArt_HIV</v>
      </c>
      <c r="S1501" s="19" t="str">
        <f t="shared" si="215"/>
        <v>PMTCT_ART_N_TA_NewExistingArt_HIV_</v>
      </c>
      <c r="T1501" s="19" t="b">
        <f>NOT(ISNA(VLOOKUP(B1501,dbcodes!A:B,2,FALSE)))</f>
        <v>1</v>
      </c>
      <c r="U1501" s="19" t="str">
        <f>IF(ISNA(VLOOKUP(B1501,dbcodes!A:B,2,FALSE)),des!R961,VLOOKUP(B1501,dbcodes!A:B,2,FALSE))</f>
        <v>PMTCT_ART_N_TA_NewExistingArt</v>
      </c>
      <c r="W1501" s="107" t="str">
        <f>IF(ISNA(VLOOKUP(C1501,descriptions!A:B,2,FALSE)),des!V961,IF(G1501=" TARGET","Target ","")&amp;VLOOKUP(C1501,descriptions!A:B,2,FALSE))</f>
        <v>Number of HIV-positive pregnant women who received ART to reduce the risk of mother-to-child-transmission during pregnancy</v>
      </c>
      <c r="X1501" s="20" t="s">
        <v>4</v>
      </c>
      <c r="Y1501" s="20" t="s">
        <v>831</v>
      </c>
      <c r="Z1501" s="20" t="s">
        <v>836</v>
      </c>
      <c r="AA1501" s="20" t="s">
        <v>102</v>
      </c>
      <c r="AB1501" s="20" t="s">
        <v>755</v>
      </c>
      <c r="AC1501" s="19" t="str">
        <f>IF(AB1501&lt;&gt;"",IF(NOT(ISNA(INDEX(os!A:A,MATCH(AB1501,os!B:B,0)))),INDEX(os!A:A,MATCH(AB1501,os!B:B,0)),"0"),"")</f>
        <v/>
      </c>
      <c r="AD1501" s="20" t="s">
        <v>830</v>
      </c>
      <c r="AH1501" s="93" t="str">
        <f>IF(NOT(ISNA(VLOOKUP(B:B,ResultsTargets!A:A,1,0))),"TRUE","")</f>
        <v/>
      </c>
      <c r="AI1501" s="19" t="str">
        <f>IF(ISNA(VLOOKUP(C1501,dim_techarea!A:B,2,FALSE)),"",VLOOKUP(C1501,dim_techarea!A:B,2,FALSE))</f>
        <v>PMTCT_ART</v>
      </c>
      <c r="AJ1501" s="19" t="str">
        <f>IF(ISNA(VLOOKUP(AI1501,dim_techarea!B:C,2,FALSE)),"",VLOOKUP(AI1501,dim_techarea!B:C,2,FALSE))</f>
        <v>AaCcy7dVfWw</v>
      </c>
      <c r="AK1501" s="19" t="str">
        <f>IF(ISNA(VLOOKUP(TRIM(G1501),dim_targetsresults!A:B,2,FALSE)),"",VLOOKUP(TRIM(G1501),dim_targetsresults!A:C,2,FALSE))</f>
        <v>MER Results</v>
      </c>
      <c r="AL1501" s="19" t="str">
        <f>IF(ISNA(VLOOKUP(AK1501,dim_targetsresults!B:C,2,FALSE)),"",VLOOKUP(AK1501,dim_targetsresults!B:C,2,FALSE))</f>
        <v>Jh0jDM5yQ2E</v>
      </c>
      <c r="AM1501" s="19" t="str">
        <f>IF(ISNA(VLOOKUP(TRIM(D1501),dim_numeratordenominator!A:B,2,FALSE)),"",VLOOKUP(TRIM(D1501),dim_numeratordenominator!A:C,2,FALSE))</f>
        <v>Numerator</v>
      </c>
      <c r="AN1501" s="19" t="str">
        <f>IF(ISNA(VLOOKUP(AM1501,dim_numeratordenominator!B:C,2,FALSE)),"",VLOOKUP(AM1501,dim_numeratordenominator!B:C,2,FALSE))</f>
        <v>Som9NRMQqV7</v>
      </c>
      <c r="AO1501" s="19" t="str">
        <f>IF(ISNA(VLOOKUP(TRIM(E1501),dim_supporttype!A:B,2,FALSE)),"",VLOOKUP(TRIM(E1501),dim_supporttype!A:C,2,FALSE))</f>
        <v>TA</v>
      </c>
      <c r="AP1501" s="19" t="str">
        <f>IF(ISNA(VLOOKUP(AO1501,dim_supporttype!B:C,2,FALSE)),"",VLOOKUP(AO1501,dim_supporttype!B:C,2,FALSE))</f>
        <v>cRAGKdWIDn4</v>
      </c>
      <c r="AQ1501" s="19" t="str">
        <f>IF(ISNA(VLOOKUP(TRIM(F1501),dim_disaggs!A:B,2,FALSE)),"No Disagg",VLOOKUP(TRIM(F1501),dim_disaggs!A:B,2,FALSE))</f>
        <v>NewExistingArt/HIVStatus</v>
      </c>
      <c r="AR1501" s="19" t="str">
        <f>IF(ISNA(VLOOKUP(AQ1501,dim_disaggs!B:C,2,FALSE)),"",VLOOKUP(AQ1501,dim_disaggs!B:C,2,FALSE))</f>
        <v>lvVjaB46rNF</v>
      </c>
      <c r="AU1501" s="72" t="s">
        <v>755</v>
      </c>
      <c r="AV1501" s="73" t="s">
        <v>755</v>
      </c>
      <c r="AW1501" s="66" t="s">
        <v>755</v>
      </c>
      <c r="AX1501" s="66" t="s">
        <v>755</v>
      </c>
      <c r="BA1501" s="105" t="str">
        <f t="shared" si="216"/>
        <v>Top Level Numerator</v>
      </c>
      <c r="BB1501" s="20" t="str">
        <f t="shared" si="217"/>
        <v>PE5QVF0w4xj</v>
      </c>
      <c r="BE1501" s="75" t="s">
        <v>755</v>
      </c>
      <c r="BF1501" s="73" t="s">
        <v>755</v>
      </c>
      <c r="BG1501" s="55" t="s">
        <v>20424</v>
      </c>
      <c r="BH1501" s="76" t="s">
        <v>20422</v>
      </c>
      <c r="BI1501" s="20" t="s">
        <v>755</v>
      </c>
      <c r="BJ1501" s="20" t="s">
        <v>755</v>
      </c>
      <c r="BK1501" s="55" t="s">
        <v>755</v>
      </c>
      <c r="BL1501" s="71" t="s">
        <v>755</v>
      </c>
      <c r="BM1501" s="77" t="s">
        <v>755</v>
      </c>
      <c r="BN1501" s="78" t="s">
        <v>755</v>
      </c>
      <c r="BO1501" s="77" t="s">
        <v>755</v>
      </c>
      <c r="BP1501" s="78" t="s">
        <v>755</v>
      </c>
    </row>
    <row r="1502" spans="1:68" x14ac:dyDescent="0.2">
      <c r="A1502" s="20" t="s">
        <v>95</v>
      </c>
      <c r="B1502" s="20" t="s">
        <v>1573</v>
      </c>
      <c r="C1502" s="20" t="s">
        <v>237</v>
      </c>
      <c r="D1502" s="20" t="s">
        <v>1</v>
      </c>
      <c r="E1502" s="20" t="s">
        <v>77</v>
      </c>
      <c r="G1502" s="20" t="s">
        <v>20086</v>
      </c>
      <c r="I1502" s="19">
        <f t="shared" si="218"/>
        <v>18</v>
      </c>
      <c r="J1502" s="20" t="s">
        <v>755</v>
      </c>
      <c r="K1502" s="20" t="s">
        <v>2200</v>
      </c>
      <c r="L1502" s="95" t="str">
        <f>IF(M1502&lt;&gt;"",IF(NOT(ISNA(INDEX(cc!B:B,MATCH(M1502,cc!A:A,0)))),INDEX(cc!B:B,MATCH(M1502,cc!A:A,0)),"0"),"")</f>
        <v>default</v>
      </c>
      <c r="M1502" s="97" t="s">
        <v>13</v>
      </c>
      <c r="N1502" s="28" t="str">
        <f t="shared" si="219"/>
        <v/>
      </c>
      <c r="O1502" s="19" t="str">
        <f t="shared" si="212"/>
        <v>PMTCT_ART (N, DSD): ART</v>
      </c>
      <c r="P1502" s="19" t="str">
        <f t="shared" si="213"/>
        <v>PMTCT_ART (N, DSD): ART</v>
      </c>
      <c r="Q1502" s="19" t="str">
        <f t="shared" si="211"/>
        <v>PMTCT_ART (N, DSD)</v>
      </c>
      <c r="R1502" s="19" t="str">
        <f t="shared" si="214"/>
        <v>PMTCT_ART_N_DSD</v>
      </c>
      <c r="S1502" s="19" t="str">
        <f t="shared" si="215"/>
        <v>PMTCT_ART_N_DSD_</v>
      </c>
      <c r="T1502" s="19" t="b">
        <f>NOT(ISNA(VLOOKUP(B1502,dbcodes!A:B,2,FALSE)))</f>
        <v>1</v>
      </c>
      <c r="U1502" s="19" t="str">
        <f>IF(ISNA(VLOOKUP(B1502,dbcodes!A:B,2,FALSE)),des!R962,VLOOKUP(B1502,dbcodes!A:B,2,FALSE))</f>
        <v>PMTCT_ARV_N_DSD</v>
      </c>
      <c r="W1502" s="107" t="str">
        <f>IF(ISNA(VLOOKUP(C1502,descriptions!A:B,2,FALSE)),des!V962,IF(G1502=" TARGET","Target ","")&amp;VLOOKUP(C1502,descriptions!A:B,2,FALSE))</f>
        <v>Number of HIV-positive pregnant women who received ART to reduce the risk of mother-to-child-transmission during pregnancy</v>
      </c>
      <c r="X1502" s="20" t="s">
        <v>4</v>
      </c>
      <c r="Y1502" s="20" t="s">
        <v>831</v>
      </c>
      <c r="Z1502" s="20" t="s">
        <v>836</v>
      </c>
      <c r="AA1502" s="20" t="s">
        <v>102</v>
      </c>
      <c r="AB1502" s="20" t="s">
        <v>755</v>
      </c>
      <c r="AC1502" s="19" t="str">
        <f>IF(AB1502&lt;&gt;"",IF(NOT(ISNA(INDEX(os!A:A,MATCH(AB1502,os!B:B,0)))),INDEX(os!A:A,MATCH(AB1502,os!B:B,0)),"0"),"")</f>
        <v/>
      </c>
      <c r="AD1502" s="20" t="s">
        <v>830</v>
      </c>
      <c r="AH1502" s="93" t="str">
        <f>IF(NOT(ISNA(VLOOKUP(B:B,ResultsTargets!A:A,1,0))),"TRUE","")</f>
        <v/>
      </c>
      <c r="AI1502" s="19" t="str">
        <f>IF(ISNA(VLOOKUP(C1502,dim_techarea!A:B,2,FALSE)),"",VLOOKUP(C1502,dim_techarea!A:B,2,FALSE))</f>
        <v>PMTCT_ART</v>
      </c>
      <c r="AJ1502" s="19" t="str">
        <f>IF(ISNA(VLOOKUP(AI1502,dim_techarea!B:C,2,FALSE)),"",VLOOKUP(AI1502,dim_techarea!B:C,2,FALSE))</f>
        <v>AaCcy7dVfWw</v>
      </c>
      <c r="AK1502" s="19" t="str">
        <f>IF(ISNA(VLOOKUP(TRIM(G1502),dim_targetsresults!A:B,2,FALSE)),"",VLOOKUP(TRIM(G1502),dim_targetsresults!A:C,2,FALSE))</f>
        <v>MER Results</v>
      </c>
      <c r="AL1502" s="19" t="str">
        <f>IF(ISNA(VLOOKUP(AK1502,dim_targetsresults!B:C,2,FALSE)),"",VLOOKUP(AK1502,dim_targetsresults!B:C,2,FALSE))</f>
        <v>Jh0jDM5yQ2E</v>
      </c>
      <c r="AM1502" s="19" t="str">
        <f>IF(ISNA(VLOOKUP(TRIM(D1502),dim_numeratordenominator!A:B,2,FALSE)),"",VLOOKUP(TRIM(D1502),dim_numeratordenominator!A:C,2,FALSE))</f>
        <v>Numerator</v>
      </c>
      <c r="AN1502" s="19" t="str">
        <f>IF(ISNA(VLOOKUP(AM1502,dim_numeratordenominator!B:C,2,FALSE)),"",VLOOKUP(AM1502,dim_numeratordenominator!B:C,2,FALSE))</f>
        <v>Som9NRMQqV7</v>
      </c>
      <c r="AO1502" s="19" t="str">
        <f>IF(ISNA(VLOOKUP(TRIM(E1502),dim_supporttype!A:B,2,FALSE)),"",VLOOKUP(TRIM(E1502),dim_supporttype!A:C,2,FALSE))</f>
        <v>DSD</v>
      </c>
      <c r="AP1502" s="19" t="str">
        <f>IF(ISNA(VLOOKUP(AO1502,dim_supporttype!B:C,2,FALSE)),"",VLOOKUP(AO1502,dim_supporttype!B:C,2,FALSE))</f>
        <v>iM13vdNLWKb</v>
      </c>
      <c r="AQ1502" s="19" t="str">
        <f>IF(ISNA(VLOOKUP(TRIM(F1502),dim_disaggs!A:B,2,FALSE)),"No Disagg",VLOOKUP(TRIM(F1502),dim_disaggs!A:B,2,FALSE))</f>
        <v>No Disagg</v>
      </c>
      <c r="AR1502" s="19" t="str">
        <f>IF(ISNA(VLOOKUP(AQ1502,dim_disaggs!B:C,2,FALSE)),"",VLOOKUP(AQ1502,dim_disaggs!B:C,2,FALSE))</f>
        <v>werJlVT6sf3</v>
      </c>
      <c r="AU1502" s="72" t="s">
        <v>755</v>
      </c>
      <c r="AV1502" s="73" t="s">
        <v>755</v>
      </c>
      <c r="AW1502" s="66" t="s">
        <v>755</v>
      </c>
      <c r="AX1502" s="66" t="s">
        <v>755</v>
      </c>
      <c r="BA1502" s="105" t="str">
        <f t="shared" si="216"/>
        <v>Top Level Numerator</v>
      </c>
      <c r="BB1502" s="20" t="str">
        <f t="shared" si="217"/>
        <v>PE5QVF0w4xj</v>
      </c>
      <c r="BC1502" s="20" t="s">
        <v>25706</v>
      </c>
      <c r="BD1502" s="20" t="s">
        <v>25707</v>
      </c>
      <c r="BE1502" s="75" t="s">
        <v>21240</v>
      </c>
      <c r="BF1502" s="73" t="s">
        <v>21241</v>
      </c>
      <c r="BG1502" s="55" t="s">
        <v>755</v>
      </c>
      <c r="BH1502" s="76" t="s">
        <v>755</v>
      </c>
      <c r="BI1502" s="20" t="s">
        <v>755</v>
      </c>
      <c r="BJ1502" s="20" t="s">
        <v>755</v>
      </c>
      <c r="BK1502" s="55" t="s">
        <v>755</v>
      </c>
      <c r="BL1502" s="71" t="s">
        <v>755</v>
      </c>
      <c r="BM1502" s="77" t="s">
        <v>755</v>
      </c>
      <c r="BN1502" s="78" t="s">
        <v>755</v>
      </c>
      <c r="BO1502" s="77" t="s">
        <v>755</v>
      </c>
      <c r="BP1502" s="78" t="s">
        <v>755</v>
      </c>
    </row>
    <row r="1503" spans="1:68" x14ac:dyDescent="0.2">
      <c r="A1503" s="20" t="s">
        <v>95</v>
      </c>
      <c r="B1503" s="20" t="s">
        <v>1577</v>
      </c>
      <c r="C1503" s="20" t="s">
        <v>237</v>
      </c>
      <c r="D1503" s="20" t="s">
        <v>1</v>
      </c>
      <c r="E1503" s="20" t="s">
        <v>78</v>
      </c>
      <c r="G1503" s="20" t="s">
        <v>20086</v>
      </c>
      <c r="I1503" s="19">
        <f t="shared" si="218"/>
        <v>17</v>
      </c>
      <c r="J1503" s="20" t="s">
        <v>755</v>
      </c>
      <c r="K1503" s="20" t="s">
        <v>2200</v>
      </c>
      <c r="L1503" s="95" t="str">
        <f>IF(M1503&lt;&gt;"",IF(NOT(ISNA(INDEX(cc!B:B,MATCH(M1503,cc!A:A,0)))),INDEX(cc!B:B,MATCH(M1503,cc!A:A,0)),"0"),"")</f>
        <v>default</v>
      </c>
      <c r="M1503" s="97" t="s">
        <v>13</v>
      </c>
      <c r="N1503" s="28" t="str">
        <f t="shared" si="219"/>
        <v/>
      </c>
      <c r="O1503" s="19" t="str">
        <f t="shared" si="212"/>
        <v>PMTCT_ART (N, TA): ART</v>
      </c>
      <c r="P1503" s="19" t="str">
        <f t="shared" si="213"/>
        <v>PMTCT_ART (N, TA): ART</v>
      </c>
      <c r="Q1503" s="19" t="str">
        <f t="shared" si="211"/>
        <v>PMTCT_ART (N, TA)</v>
      </c>
      <c r="R1503" s="19" t="str">
        <f t="shared" si="214"/>
        <v>PMTCT_ART_N_TA</v>
      </c>
      <c r="S1503" s="19" t="str">
        <f t="shared" si="215"/>
        <v>PMTCT_ART_N_TA_</v>
      </c>
      <c r="T1503" s="19" t="b">
        <f>NOT(ISNA(VLOOKUP(B1503,dbcodes!A:B,2,FALSE)))</f>
        <v>1</v>
      </c>
      <c r="U1503" s="19" t="str">
        <f>IF(ISNA(VLOOKUP(B1503,dbcodes!A:B,2,FALSE)),des!R963,VLOOKUP(B1503,dbcodes!A:B,2,FALSE))</f>
        <v>PMTCT_ARV_N_TA</v>
      </c>
      <c r="W1503" s="107" t="str">
        <f>IF(ISNA(VLOOKUP(C1503,descriptions!A:B,2,FALSE)),des!V963,IF(G1503=" TARGET","Target ","")&amp;VLOOKUP(C1503,descriptions!A:B,2,FALSE))</f>
        <v>Number of HIV-positive pregnant women who received ART to reduce the risk of mother-to-child-transmission during pregnancy</v>
      </c>
      <c r="X1503" s="20" t="s">
        <v>4</v>
      </c>
      <c r="Y1503" s="20" t="s">
        <v>831</v>
      </c>
      <c r="Z1503" s="20" t="s">
        <v>836</v>
      </c>
      <c r="AA1503" s="20" t="s">
        <v>102</v>
      </c>
      <c r="AB1503" s="20" t="s">
        <v>755</v>
      </c>
      <c r="AC1503" s="19" t="str">
        <f>IF(AB1503&lt;&gt;"",IF(NOT(ISNA(INDEX(os!A:A,MATCH(AB1503,os!B:B,0)))),INDEX(os!A:A,MATCH(AB1503,os!B:B,0)),"0"),"")</f>
        <v/>
      </c>
      <c r="AD1503" s="20" t="s">
        <v>830</v>
      </c>
      <c r="AH1503" s="93" t="str">
        <f>IF(NOT(ISNA(VLOOKUP(B:B,ResultsTargets!A:A,1,0))),"TRUE","")</f>
        <v/>
      </c>
      <c r="AI1503" s="19" t="str">
        <f>IF(ISNA(VLOOKUP(C1503,dim_techarea!A:B,2,FALSE)),"",VLOOKUP(C1503,dim_techarea!A:B,2,FALSE))</f>
        <v>PMTCT_ART</v>
      </c>
      <c r="AJ1503" s="19" t="str">
        <f>IF(ISNA(VLOOKUP(AI1503,dim_techarea!B:C,2,FALSE)),"",VLOOKUP(AI1503,dim_techarea!B:C,2,FALSE))</f>
        <v>AaCcy7dVfWw</v>
      </c>
      <c r="AK1503" s="19" t="str">
        <f>IF(ISNA(VLOOKUP(TRIM(G1503),dim_targetsresults!A:B,2,FALSE)),"",VLOOKUP(TRIM(G1503),dim_targetsresults!A:C,2,FALSE))</f>
        <v>MER Results</v>
      </c>
      <c r="AL1503" s="19" t="str">
        <f>IF(ISNA(VLOOKUP(AK1503,dim_targetsresults!B:C,2,FALSE)),"",VLOOKUP(AK1503,dim_targetsresults!B:C,2,FALSE))</f>
        <v>Jh0jDM5yQ2E</v>
      </c>
      <c r="AM1503" s="19" t="str">
        <f>IF(ISNA(VLOOKUP(TRIM(D1503),dim_numeratordenominator!A:B,2,FALSE)),"",VLOOKUP(TRIM(D1503),dim_numeratordenominator!A:C,2,FALSE))</f>
        <v>Numerator</v>
      </c>
      <c r="AN1503" s="19" t="str">
        <f>IF(ISNA(VLOOKUP(AM1503,dim_numeratordenominator!B:C,2,FALSE)),"",VLOOKUP(AM1503,dim_numeratordenominator!B:C,2,FALSE))</f>
        <v>Som9NRMQqV7</v>
      </c>
      <c r="AO1503" s="19" t="str">
        <f>IF(ISNA(VLOOKUP(TRIM(E1503),dim_supporttype!A:B,2,FALSE)),"",VLOOKUP(TRIM(E1503),dim_supporttype!A:C,2,FALSE))</f>
        <v>TA</v>
      </c>
      <c r="AP1503" s="19" t="str">
        <f>IF(ISNA(VLOOKUP(AO1503,dim_supporttype!B:C,2,FALSE)),"",VLOOKUP(AO1503,dim_supporttype!B:C,2,FALSE))</f>
        <v>cRAGKdWIDn4</v>
      </c>
      <c r="AQ1503" s="19" t="str">
        <f>IF(ISNA(VLOOKUP(TRIM(F1503),dim_disaggs!A:B,2,FALSE)),"No Disagg",VLOOKUP(TRIM(F1503),dim_disaggs!A:B,2,FALSE))</f>
        <v>No Disagg</v>
      </c>
      <c r="AR1503" s="19" t="str">
        <f>IF(ISNA(VLOOKUP(AQ1503,dim_disaggs!B:C,2,FALSE)),"",VLOOKUP(AQ1503,dim_disaggs!B:C,2,FALSE))</f>
        <v>werJlVT6sf3</v>
      </c>
      <c r="AU1503" s="72" t="s">
        <v>755</v>
      </c>
      <c r="AV1503" s="73" t="s">
        <v>755</v>
      </c>
      <c r="AW1503" s="66" t="s">
        <v>755</v>
      </c>
      <c r="AX1503" s="66" t="s">
        <v>755</v>
      </c>
      <c r="BA1503" s="105" t="str">
        <f t="shared" si="216"/>
        <v>Top Level Numerator</v>
      </c>
      <c r="BB1503" s="20" t="str">
        <f t="shared" si="217"/>
        <v>PE5QVF0w4xj</v>
      </c>
      <c r="BC1503" s="20" t="s">
        <v>25706</v>
      </c>
      <c r="BD1503" s="20" t="s">
        <v>25707</v>
      </c>
      <c r="BE1503" s="75" t="s">
        <v>21240</v>
      </c>
      <c r="BF1503" s="73" t="s">
        <v>21241</v>
      </c>
      <c r="BG1503" s="71" t="s">
        <v>755</v>
      </c>
      <c r="BH1503" s="71" t="s">
        <v>755</v>
      </c>
      <c r="BI1503" s="20" t="s">
        <v>755</v>
      </c>
      <c r="BJ1503" s="20" t="s">
        <v>755</v>
      </c>
      <c r="BK1503" s="55" t="s">
        <v>755</v>
      </c>
      <c r="BL1503" s="71" t="s">
        <v>755</v>
      </c>
      <c r="BM1503" s="77" t="s">
        <v>755</v>
      </c>
      <c r="BN1503" s="78" t="s">
        <v>755</v>
      </c>
      <c r="BO1503" s="77" t="s">
        <v>755</v>
      </c>
      <c r="BP1503" s="78" t="s">
        <v>755</v>
      </c>
    </row>
    <row r="1504" spans="1:68" x14ac:dyDescent="0.2">
      <c r="A1504" s="22" t="s">
        <v>20489</v>
      </c>
      <c r="B1504" s="21" t="s">
        <v>20467</v>
      </c>
      <c r="C1504" s="22" t="s">
        <v>237</v>
      </c>
      <c r="D1504" s="22" t="s">
        <v>1</v>
      </c>
      <c r="E1504" s="22" t="s">
        <v>20430</v>
      </c>
      <c r="G1504" s="22" t="s">
        <v>20086</v>
      </c>
      <c r="I1504" s="19">
        <f t="shared" si="218"/>
        <v>18</v>
      </c>
      <c r="J1504" s="20" t="s">
        <v>755</v>
      </c>
      <c r="K1504" s="22" t="s">
        <v>20488</v>
      </c>
      <c r="L1504" s="95" t="str">
        <f>IF(M1504&lt;&gt;"",IF(NOT(ISNA(INDEX(cc!B:B,MATCH(M1504,cc!A:A,0)))),INDEX(cc!B:B,MATCH(M1504,cc!A:A,0)),"0"),"")</f>
        <v>default</v>
      </c>
      <c r="M1504" s="97" t="s">
        <v>13</v>
      </c>
      <c r="N1504" s="28" t="str">
        <f t="shared" si="219"/>
        <v/>
      </c>
      <c r="O1504" s="19" t="str">
        <f t="shared" si="212"/>
        <v>PMTCT_ART (N, MOH): ARVs</v>
      </c>
      <c r="P1504" s="19" t="str">
        <f t="shared" si="213"/>
        <v>PMTCT_ART (N, MOH): ARVs</v>
      </c>
      <c r="Q1504" s="19" t="str">
        <f t="shared" si="211"/>
        <v>PMTCT_ART (N, MOH)</v>
      </c>
      <c r="R1504" s="19" t="str">
        <f t="shared" si="214"/>
        <v>PMTCT_ART_N_MOH</v>
      </c>
      <c r="S1504" s="19" t="str">
        <f t="shared" si="215"/>
        <v>PMTCT_ART_N_MOH_</v>
      </c>
      <c r="T1504" s="19" t="b">
        <f>NOT(ISNA(VLOOKUP(B1504,dbcodes!A:B,2,FALSE)))</f>
        <v>1</v>
      </c>
      <c r="U1504" s="19" t="str">
        <f>IF(ISNA(VLOOKUP(B1504,dbcodes!A:B,2,FALSE)),des!R2003,VLOOKUP(B1504,dbcodes!A:B,2,FALSE))</f>
        <v>PMTCT_ART_N_MOH</v>
      </c>
      <c r="W1504" s="107" t="str">
        <f>IF(ISNA(VLOOKUP(C1504,descriptions!A:B,2,FALSE)),des!V2003,IF(G1504=" TARGET","Target ","")&amp;VLOOKUP(C1504,descriptions!A:B,2,FALSE))</f>
        <v>Number of HIV-positive pregnant women who received ART to reduce the risk of mother-to-child-transmission during pregnancy</v>
      </c>
      <c r="X1504" s="20" t="s">
        <v>4</v>
      </c>
      <c r="Y1504" s="20" t="s">
        <v>831</v>
      </c>
      <c r="Z1504" s="20" t="s">
        <v>836</v>
      </c>
      <c r="AA1504" s="20" t="s">
        <v>102</v>
      </c>
      <c r="AB1504" s="20" t="s">
        <v>755</v>
      </c>
      <c r="AC1504" s="19" t="str">
        <f>IF(AB1504&lt;&gt;"",IF(NOT(ISNA(INDEX(os!A:A,MATCH(AB1504,os!B:B,0)))),INDEX(os!A:A,MATCH(AB1504,os!B:B,0)),"0"),"")</f>
        <v/>
      </c>
      <c r="AD1504" s="20" t="s">
        <v>830</v>
      </c>
      <c r="AH1504" s="93" t="str">
        <f>IF(NOT(ISNA(VLOOKUP(B:B,ResultsTargets!A:A,1,0))),"TRUE","")</f>
        <v/>
      </c>
      <c r="AI1504" s="19" t="str">
        <f>IF(ISNA(VLOOKUP(C1504,dim_techarea!A:B,2,FALSE)),"",VLOOKUP(C1504,dim_techarea!A:B,2,FALSE))</f>
        <v>PMTCT_ART</v>
      </c>
      <c r="AJ1504" s="19" t="str">
        <f>IF(ISNA(VLOOKUP(AI1504,dim_techarea!B:C,2,FALSE)),"",VLOOKUP(AI1504,dim_techarea!B:C,2,FALSE))</f>
        <v>AaCcy7dVfWw</v>
      </c>
      <c r="AK1504" s="19" t="str">
        <f>IF(ISNA(VLOOKUP(TRIM(G1504),dim_targetsresults!A:B,2,FALSE)),"",VLOOKUP(TRIM(G1504),dim_targetsresults!A:C,2,FALSE))</f>
        <v>MER Results</v>
      </c>
      <c r="AL1504" s="19" t="str">
        <f>IF(ISNA(VLOOKUP(AK1504,dim_targetsresults!B:C,2,FALSE)),"",VLOOKUP(AK1504,dim_targetsresults!B:C,2,FALSE))</f>
        <v>Jh0jDM5yQ2E</v>
      </c>
      <c r="AM1504" s="19" t="str">
        <f>IF(ISNA(VLOOKUP(TRIM(D1504),dim_numeratordenominator!A:B,2,FALSE)),"",VLOOKUP(TRIM(D1504),dim_numeratordenominator!A:C,2,FALSE))</f>
        <v>Numerator</v>
      </c>
      <c r="AN1504" s="19" t="str">
        <f>IF(ISNA(VLOOKUP(AM1504,dim_numeratordenominator!B:C,2,FALSE)),"",VLOOKUP(AM1504,dim_numeratordenominator!B:C,2,FALSE))</f>
        <v>Som9NRMQqV7</v>
      </c>
      <c r="AO1504" s="19" t="str">
        <f>IF(ISNA(VLOOKUP(TRIM(E1504),dim_supporttype!A:B,2,FALSE)),"",VLOOKUP(TRIM(E1504),dim_supporttype!A:C,2,FALSE))</f>
        <v>MOH</v>
      </c>
      <c r="AP1504" s="19" t="str">
        <f>IF(ISNA(VLOOKUP(AO1504,dim_supporttype!B:C,2,FALSE)),"",VLOOKUP(AO1504,dim_supporttype!B:C,2,FALSE))</f>
        <v>sUhaJVAUfcA</v>
      </c>
      <c r="AQ1504" s="19" t="str">
        <f>IF(ISNA(VLOOKUP(TRIM(F1504),dim_disaggs!A:B,2,FALSE)),"No Disagg",VLOOKUP(TRIM(F1504),dim_disaggs!A:B,2,FALSE))</f>
        <v>No Disagg</v>
      </c>
      <c r="AR1504" s="19" t="str">
        <f>IF(ISNA(VLOOKUP(AQ1504,dim_disaggs!B:C,2,FALSE)),"",VLOOKUP(AQ1504,dim_disaggs!B:C,2,FALSE))</f>
        <v>werJlVT6sf3</v>
      </c>
      <c r="AU1504" s="72" t="s">
        <v>755</v>
      </c>
      <c r="AV1504" s="73" t="s">
        <v>755</v>
      </c>
      <c r="AW1504" s="66" t="s">
        <v>755</v>
      </c>
      <c r="AX1504" s="66" t="s">
        <v>755</v>
      </c>
      <c r="BA1504" s="105" t="str">
        <f t="shared" si="216"/>
        <v/>
      </c>
      <c r="BB1504" s="20" t="str">
        <f t="shared" si="217"/>
        <v/>
      </c>
      <c r="BE1504" s="75" t="s">
        <v>755</v>
      </c>
      <c r="BF1504" s="73" t="s">
        <v>755</v>
      </c>
      <c r="BG1504" s="55" t="s">
        <v>755</v>
      </c>
      <c r="BH1504" s="76" t="s">
        <v>755</v>
      </c>
      <c r="BI1504" s="20" t="s">
        <v>755</v>
      </c>
      <c r="BJ1504" s="20" t="s">
        <v>755</v>
      </c>
      <c r="BK1504" s="55" t="s">
        <v>755</v>
      </c>
      <c r="BL1504" s="71" t="s">
        <v>755</v>
      </c>
      <c r="BM1504" s="77" t="s">
        <v>755</v>
      </c>
      <c r="BN1504" s="78" t="s">
        <v>755</v>
      </c>
      <c r="BO1504" s="77" t="s">
        <v>755</v>
      </c>
      <c r="BP1504" s="78" t="s">
        <v>755</v>
      </c>
    </row>
    <row r="1505" spans="1:68" ht="15" customHeight="1" x14ac:dyDescent="0.2">
      <c r="A1505" s="20" t="s">
        <v>95</v>
      </c>
      <c r="B1505" s="20" t="s">
        <v>1558</v>
      </c>
      <c r="C1505" s="20" t="s">
        <v>237</v>
      </c>
      <c r="D1505" s="20" t="s">
        <v>164</v>
      </c>
      <c r="E1505" s="20" t="s">
        <v>77</v>
      </c>
      <c r="G1505" s="20" t="s">
        <v>2442</v>
      </c>
      <c r="I1505" s="19">
        <f t="shared" si="218"/>
        <v>25</v>
      </c>
      <c r="J1505" s="20" t="s">
        <v>755</v>
      </c>
      <c r="K1505" s="20" t="s">
        <v>2200</v>
      </c>
      <c r="L1505" s="95" t="str">
        <f>IF(M1505&lt;&gt;"",IF(NOT(ISNA(INDEX(cc!B:B,MATCH(M1505,cc!A:A,0)))),INDEX(cc!B:B,MATCH(M1505,cc!A:A,0)),"0"),"")</f>
        <v>default</v>
      </c>
      <c r="M1505" s="97" t="s">
        <v>13</v>
      </c>
      <c r="N1505" s="28" t="str">
        <f t="shared" si="219"/>
        <v xml:space="preserve"> TARGET</v>
      </c>
      <c r="O1505" s="19" t="str">
        <f t="shared" si="212"/>
        <v>PMTCT_ART (D, DSD) TARGET: ART</v>
      </c>
      <c r="P1505" s="19" t="str">
        <f t="shared" si="213"/>
        <v>PMTCT_ART (D, DSD) TARGET: ART</v>
      </c>
      <c r="Q1505" s="19" t="str">
        <f t="shared" si="211"/>
        <v>PMTCT_ART (D, DSD) TARGET</v>
      </c>
      <c r="R1505" s="19" t="str">
        <f t="shared" si="214"/>
        <v>PMTCT_ART_D_DSD_TARGET</v>
      </c>
      <c r="S1505" s="19" t="str">
        <f t="shared" si="215"/>
        <v>PMTCT_ART_D_DSD_TARGET</v>
      </c>
      <c r="T1505" s="19" t="b">
        <f>NOT(ISNA(VLOOKUP(B1505,dbcodes!A:B,2,FALSE)))</f>
        <v>1</v>
      </c>
      <c r="U1505" s="19" t="str">
        <f>IF(ISNA(VLOOKUP(B1505,dbcodes!A:B,2,FALSE)),des!R967,VLOOKUP(B1505,dbcodes!A:B,2,FALSE))</f>
        <v>PMTCT_ARV_D_DSD_TARGET</v>
      </c>
      <c r="W1505" s="107" t="str">
        <f>IF(ISNA(VLOOKUP(C1505,descriptions!A:B,2,FALSE)),des!V967,IF(G1505=" TARGET","Target ","")&amp;VLOOKUP(C1505,descriptions!A:B,2,FALSE))</f>
        <v>Target Number of HIV-positive pregnant women who received ART to reduce the risk of mother-to-child-transmission during pregnancy</v>
      </c>
      <c r="X1505" s="20" t="s">
        <v>4</v>
      </c>
      <c r="Y1505" s="20" t="s">
        <v>831</v>
      </c>
      <c r="Z1505" s="20" t="s">
        <v>836</v>
      </c>
      <c r="AA1505" s="20" t="s">
        <v>102</v>
      </c>
      <c r="AB1505" s="20" t="s">
        <v>755</v>
      </c>
      <c r="AC1505" s="19" t="str">
        <f>IF(AB1505&lt;&gt;"",IF(NOT(ISNA(INDEX(os!A:A,MATCH(AB1505,os!B:B,0)))),INDEX(os!A:A,MATCH(AB1505,os!B:B,0)),"0"),"")</f>
        <v/>
      </c>
      <c r="AD1505" s="20" t="s">
        <v>830</v>
      </c>
      <c r="AH1505" s="93" t="str">
        <f>IF(NOT(ISNA(VLOOKUP(B:B,ResultsTargets!A:A,1,0))),"TRUE","")</f>
        <v/>
      </c>
      <c r="AI1505" s="19" t="str">
        <f>IF(ISNA(VLOOKUP(C1505,dim_techarea!A:B,2,FALSE)),"",VLOOKUP(C1505,dim_techarea!A:B,2,FALSE))</f>
        <v>PMTCT_ART</v>
      </c>
      <c r="AJ1505" s="19" t="str">
        <f>IF(ISNA(VLOOKUP(AI1505,dim_techarea!B:C,2,FALSE)),"",VLOOKUP(AI1505,dim_techarea!B:C,2,FALSE))</f>
        <v>AaCcy7dVfWw</v>
      </c>
      <c r="AK1505" s="19" t="str">
        <f>IF(ISNA(VLOOKUP(TRIM(G1505),dim_targetsresults!A:B,2,FALSE)),"",VLOOKUP(TRIM(G1505),dim_targetsresults!A:C,2,FALSE))</f>
        <v>MER Targets</v>
      </c>
      <c r="AL1505" s="19" t="str">
        <f>IF(ISNA(VLOOKUP(AK1505,dim_targetsresults!B:C,2,FALSE)),"",VLOOKUP(AK1505,dim_targetsresults!B:C,2,FALSE))</f>
        <v>W8imnja2Owd</v>
      </c>
      <c r="AM1505" s="19" t="str">
        <f>IF(ISNA(VLOOKUP(TRIM(D1505),dim_numeratordenominator!A:B,2,FALSE)),"",VLOOKUP(TRIM(D1505),dim_numeratordenominator!A:C,2,FALSE))</f>
        <v>Denominator</v>
      </c>
      <c r="AN1505" s="19" t="str">
        <f>IF(ISNA(VLOOKUP(AM1505,dim_numeratordenominator!B:C,2,FALSE)),"",VLOOKUP(AM1505,dim_numeratordenominator!B:C,2,FALSE))</f>
        <v>QpNj0nSuEhD</v>
      </c>
      <c r="AO1505" s="19" t="str">
        <f>IF(ISNA(VLOOKUP(TRIM(E1505),dim_supporttype!A:B,2,FALSE)),"",VLOOKUP(TRIM(E1505),dim_supporttype!A:C,2,FALSE))</f>
        <v>DSD</v>
      </c>
      <c r="AP1505" s="19" t="str">
        <f>IF(ISNA(VLOOKUP(AO1505,dim_supporttype!B:C,2,FALSE)),"",VLOOKUP(AO1505,dim_supporttype!B:C,2,FALSE))</f>
        <v>iM13vdNLWKb</v>
      </c>
      <c r="AQ1505" s="19" t="str">
        <f>IF(ISNA(VLOOKUP(TRIM(F1505),dim_disaggs!A:B,2,FALSE)),"No Disagg",VLOOKUP(TRIM(F1505),dim_disaggs!A:B,2,FALSE))</f>
        <v>No Disagg</v>
      </c>
      <c r="AR1505" s="19" t="str">
        <f>IF(ISNA(VLOOKUP(AQ1505,dim_disaggs!B:C,2,FALSE)),"",VLOOKUP(AQ1505,dim_disaggs!B:C,2,FALSE))</f>
        <v>werJlVT6sf3</v>
      </c>
      <c r="AU1505" s="72" t="s">
        <v>755</v>
      </c>
      <c r="AV1505" s="73" t="s">
        <v>755</v>
      </c>
      <c r="AW1505" s="66" t="s">
        <v>755</v>
      </c>
      <c r="AX1505" s="66" t="s">
        <v>755</v>
      </c>
      <c r="BA1505" s="105" t="str">
        <f t="shared" si="216"/>
        <v>Top Level Denominator</v>
      </c>
      <c r="BB1505" s="20" t="str">
        <f t="shared" si="217"/>
        <v>Azqe383ljKu</v>
      </c>
      <c r="BC1505" s="20" t="s">
        <v>25708</v>
      </c>
      <c r="BD1505" s="20" t="s">
        <v>25709</v>
      </c>
      <c r="BE1505" s="75" t="s">
        <v>755</v>
      </c>
      <c r="BF1505" s="73" t="s">
        <v>755</v>
      </c>
      <c r="BG1505" s="55" t="s">
        <v>755</v>
      </c>
      <c r="BH1505" s="76" t="s">
        <v>755</v>
      </c>
      <c r="BI1505" s="20" t="s">
        <v>755</v>
      </c>
      <c r="BJ1505" s="20" t="s">
        <v>755</v>
      </c>
      <c r="BK1505" s="55" t="s">
        <v>755</v>
      </c>
      <c r="BL1505" s="71" t="s">
        <v>755</v>
      </c>
      <c r="BM1505" s="77" t="s">
        <v>755</v>
      </c>
      <c r="BN1505" s="78" t="s">
        <v>755</v>
      </c>
      <c r="BO1505" s="77" t="s">
        <v>755</v>
      </c>
      <c r="BP1505" s="78" t="s">
        <v>755</v>
      </c>
    </row>
    <row r="1506" spans="1:68" x14ac:dyDescent="0.2">
      <c r="A1506" s="20" t="s">
        <v>95</v>
      </c>
      <c r="B1506" s="20" t="s">
        <v>1560</v>
      </c>
      <c r="C1506" s="20" t="s">
        <v>237</v>
      </c>
      <c r="D1506" s="20" t="s">
        <v>164</v>
      </c>
      <c r="E1506" s="20" t="s">
        <v>78</v>
      </c>
      <c r="G1506" s="20" t="s">
        <v>2442</v>
      </c>
      <c r="I1506" s="19">
        <f t="shared" si="218"/>
        <v>24</v>
      </c>
      <c r="J1506" s="20" t="s">
        <v>755</v>
      </c>
      <c r="K1506" s="20" t="s">
        <v>2200</v>
      </c>
      <c r="L1506" s="95" t="str">
        <f>IF(M1506&lt;&gt;"",IF(NOT(ISNA(INDEX(cc!B:B,MATCH(M1506,cc!A:A,0)))),INDEX(cc!B:B,MATCH(M1506,cc!A:A,0)),"0"),"")</f>
        <v>default</v>
      </c>
      <c r="M1506" s="97" t="s">
        <v>13</v>
      </c>
      <c r="N1506" s="28" t="str">
        <f t="shared" si="219"/>
        <v xml:space="preserve"> TARGET</v>
      </c>
      <c r="O1506" s="19" t="str">
        <f t="shared" si="212"/>
        <v>PMTCT_ART (D, TA) TARGET: ART</v>
      </c>
      <c r="P1506" s="19" t="str">
        <f t="shared" si="213"/>
        <v>PMTCT_ART (D, TA) TARGET: ART</v>
      </c>
      <c r="Q1506" s="19" t="str">
        <f t="shared" si="211"/>
        <v>PMTCT_ART (D, TA) TARGET</v>
      </c>
      <c r="R1506" s="19" t="str">
        <f t="shared" si="214"/>
        <v>PMTCT_ART_D_TA_TARGET</v>
      </c>
      <c r="S1506" s="19" t="str">
        <f t="shared" si="215"/>
        <v>PMTCT_ART_D_TA_TARGET</v>
      </c>
      <c r="T1506" s="19" t="b">
        <f>NOT(ISNA(VLOOKUP(B1506,dbcodes!A:B,2,FALSE)))</f>
        <v>1</v>
      </c>
      <c r="U1506" s="19" t="str">
        <f>IF(ISNA(VLOOKUP(B1506,dbcodes!A:B,2,FALSE)),des!R968,VLOOKUP(B1506,dbcodes!A:B,2,FALSE))</f>
        <v>PMTCT_ARV_D_TA_TARGET</v>
      </c>
      <c r="W1506" s="107" t="str">
        <f>IF(ISNA(VLOOKUP(C1506,descriptions!A:B,2,FALSE)),des!V968,IF(G1506=" TARGET","Target ","")&amp;VLOOKUP(C1506,descriptions!A:B,2,FALSE))</f>
        <v>Target Number of HIV-positive pregnant women who received ART to reduce the risk of mother-to-child-transmission during pregnancy</v>
      </c>
      <c r="X1506" s="20" t="s">
        <v>4</v>
      </c>
      <c r="Y1506" s="20" t="s">
        <v>831</v>
      </c>
      <c r="Z1506" s="20" t="s">
        <v>836</v>
      </c>
      <c r="AA1506" s="20" t="s">
        <v>102</v>
      </c>
      <c r="AB1506" s="20" t="s">
        <v>755</v>
      </c>
      <c r="AC1506" s="19" t="str">
        <f>IF(AB1506&lt;&gt;"",IF(NOT(ISNA(INDEX(os!A:A,MATCH(AB1506,os!B:B,0)))),INDEX(os!A:A,MATCH(AB1506,os!B:B,0)),"0"),"")</f>
        <v/>
      </c>
      <c r="AD1506" s="20" t="s">
        <v>830</v>
      </c>
      <c r="AH1506" s="93" t="str">
        <f>IF(NOT(ISNA(VLOOKUP(B:B,ResultsTargets!A:A,1,0))),"TRUE","")</f>
        <v/>
      </c>
      <c r="AI1506" s="19" t="str">
        <f>IF(ISNA(VLOOKUP(C1506,dim_techarea!A:B,2,FALSE)),"",VLOOKUP(C1506,dim_techarea!A:B,2,FALSE))</f>
        <v>PMTCT_ART</v>
      </c>
      <c r="AJ1506" s="19" t="str">
        <f>IF(ISNA(VLOOKUP(AI1506,dim_techarea!B:C,2,FALSE)),"",VLOOKUP(AI1506,dim_techarea!B:C,2,FALSE))</f>
        <v>AaCcy7dVfWw</v>
      </c>
      <c r="AK1506" s="19" t="str">
        <f>IF(ISNA(VLOOKUP(TRIM(G1506),dim_targetsresults!A:B,2,FALSE)),"",VLOOKUP(TRIM(G1506),dim_targetsresults!A:C,2,FALSE))</f>
        <v>MER Targets</v>
      </c>
      <c r="AL1506" s="19" t="str">
        <f>IF(ISNA(VLOOKUP(AK1506,dim_targetsresults!B:C,2,FALSE)),"",VLOOKUP(AK1506,dim_targetsresults!B:C,2,FALSE))</f>
        <v>W8imnja2Owd</v>
      </c>
      <c r="AM1506" s="19" t="str">
        <f>IF(ISNA(VLOOKUP(TRIM(D1506),dim_numeratordenominator!A:B,2,FALSE)),"",VLOOKUP(TRIM(D1506),dim_numeratordenominator!A:C,2,FALSE))</f>
        <v>Denominator</v>
      </c>
      <c r="AN1506" s="19" t="str">
        <f>IF(ISNA(VLOOKUP(AM1506,dim_numeratordenominator!B:C,2,FALSE)),"",VLOOKUP(AM1506,dim_numeratordenominator!B:C,2,FALSE))</f>
        <v>QpNj0nSuEhD</v>
      </c>
      <c r="AO1506" s="19" t="str">
        <f>IF(ISNA(VLOOKUP(TRIM(E1506),dim_supporttype!A:B,2,FALSE)),"",VLOOKUP(TRIM(E1506),dim_supporttype!A:C,2,FALSE))</f>
        <v>TA</v>
      </c>
      <c r="AP1506" s="19" t="str">
        <f>IF(ISNA(VLOOKUP(AO1506,dim_supporttype!B:C,2,FALSE)),"",VLOOKUP(AO1506,dim_supporttype!B:C,2,FALSE))</f>
        <v>cRAGKdWIDn4</v>
      </c>
      <c r="AQ1506" s="19" t="str">
        <f>IF(ISNA(VLOOKUP(TRIM(F1506),dim_disaggs!A:B,2,FALSE)),"No Disagg",VLOOKUP(TRIM(F1506),dim_disaggs!A:B,2,FALSE))</f>
        <v>No Disagg</v>
      </c>
      <c r="AR1506" s="19" t="str">
        <f>IF(ISNA(VLOOKUP(AQ1506,dim_disaggs!B:C,2,FALSE)),"",VLOOKUP(AQ1506,dim_disaggs!B:C,2,FALSE))</f>
        <v>werJlVT6sf3</v>
      </c>
      <c r="AU1506" s="72" t="s">
        <v>755</v>
      </c>
      <c r="AV1506" s="73" t="s">
        <v>755</v>
      </c>
      <c r="AW1506" s="66" t="s">
        <v>755</v>
      </c>
      <c r="AX1506" s="66" t="s">
        <v>755</v>
      </c>
      <c r="BA1506" s="105" t="str">
        <f t="shared" si="216"/>
        <v>Top Level Denominator</v>
      </c>
      <c r="BB1506" s="20" t="str">
        <f t="shared" si="217"/>
        <v>Azqe383ljKu</v>
      </c>
      <c r="BC1506" s="20" t="s">
        <v>25708</v>
      </c>
      <c r="BD1506" s="20" t="s">
        <v>25709</v>
      </c>
      <c r="BE1506" s="75" t="s">
        <v>755</v>
      </c>
      <c r="BF1506" s="73" t="s">
        <v>755</v>
      </c>
      <c r="BG1506" s="55" t="s">
        <v>755</v>
      </c>
      <c r="BH1506" s="76" t="s">
        <v>755</v>
      </c>
      <c r="BI1506" s="20" t="s">
        <v>755</v>
      </c>
      <c r="BJ1506" s="20" t="s">
        <v>755</v>
      </c>
      <c r="BK1506" s="55" t="s">
        <v>755</v>
      </c>
      <c r="BL1506" s="71" t="s">
        <v>755</v>
      </c>
      <c r="BM1506" s="77" t="s">
        <v>755</v>
      </c>
      <c r="BN1506" s="78" t="s">
        <v>755</v>
      </c>
      <c r="BO1506" s="77" t="s">
        <v>755</v>
      </c>
      <c r="BP1506" s="78" t="s">
        <v>755</v>
      </c>
    </row>
    <row r="1507" spans="1:68" s="3" customFormat="1" x14ac:dyDescent="0.2">
      <c r="A1507" s="20" t="s">
        <v>95</v>
      </c>
      <c r="B1507" s="20" t="s">
        <v>1575</v>
      </c>
      <c r="C1507" s="20" t="s">
        <v>237</v>
      </c>
      <c r="D1507" s="20" t="s">
        <v>1</v>
      </c>
      <c r="E1507" s="20" t="s">
        <v>77</v>
      </c>
      <c r="F1507" s="20" t="s">
        <v>2193</v>
      </c>
      <c r="G1507" s="20" t="s">
        <v>2442</v>
      </c>
      <c r="H1507" s="20" t="s">
        <v>2193</v>
      </c>
      <c r="I1507" s="19">
        <f t="shared" si="218"/>
        <v>46</v>
      </c>
      <c r="J1507" s="20" t="s">
        <v>755</v>
      </c>
      <c r="K1507" s="20" t="s">
        <v>2200</v>
      </c>
      <c r="L1507" s="95" t="str">
        <f>IF(M1507&lt;&gt;"",IF(NOT(ISNA(INDEX(cc!B:B,MATCH(M1507,cc!A:A,0)))),INDEX(cc!B:B,MATCH(M1507,cc!A:A,0)),"0"),"")</f>
        <v>Maternal Regimen Type</v>
      </c>
      <c r="M1507" s="97" t="s">
        <v>4095</v>
      </c>
      <c r="N1507" s="28" t="str">
        <f t="shared" si="219"/>
        <v xml:space="preserve"> TARGET</v>
      </c>
      <c r="O1507" s="19" t="str">
        <f t="shared" si="212"/>
        <v>PMTCT_ART (N, DSD, MaternalRegimenType) TARGET: ART</v>
      </c>
      <c r="P1507" s="19" t="str">
        <f t="shared" si="213"/>
        <v>PMTCT_ART (N, DSD, MaternalRegimenType) TARGET: ART</v>
      </c>
      <c r="Q1507" s="19" t="str">
        <f t="shared" si="211"/>
        <v>PMTCT_ART (N, DSD, MaternalRegimenType) TARGET</v>
      </c>
      <c r="R1507" s="19" t="str">
        <f t="shared" si="214"/>
        <v>PMTCT_ART_N_DSD_MaternalRegimenType_TARGET</v>
      </c>
      <c r="S1507" s="19" t="str">
        <f t="shared" si="215"/>
        <v>PMTCT_ART_N_DSD_MaternalRegimenType_TARGET</v>
      </c>
      <c r="T1507" s="19" t="b">
        <f>NOT(ISNA(VLOOKUP(B1507,dbcodes!A:B,2,FALSE)))</f>
        <v>1</v>
      </c>
      <c r="U1507" s="19" t="str">
        <f>IF(ISNA(VLOOKUP(B1507,dbcodes!A:B,2,FALSE)),des!R969,VLOOKUP(B1507,dbcodes!A:B,2,FALSE))</f>
        <v>PMTCT_ARV_N_DSD_MaternalRegimenType_TARGET</v>
      </c>
      <c r="V1507" s="20"/>
      <c r="W1507" s="107" t="str">
        <f>IF(ISNA(VLOOKUP(C1507,descriptions!A:B,2,FALSE)),des!V969,IF(G1507=" TARGET","Target ","")&amp;VLOOKUP(C1507,descriptions!A:B,2,FALSE))</f>
        <v>Target Number of HIV-positive pregnant women who received ART to reduce the risk of mother-to-child-transmission during pregnancy</v>
      </c>
      <c r="X1507" s="20" t="s">
        <v>4</v>
      </c>
      <c r="Y1507" s="20" t="s">
        <v>831</v>
      </c>
      <c r="Z1507" s="20" t="s">
        <v>836</v>
      </c>
      <c r="AA1507" s="20" t="s">
        <v>102</v>
      </c>
      <c r="AB1507" s="20" t="s">
        <v>755</v>
      </c>
      <c r="AC1507" s="19" t="str">
        <f>IF(AB1507&lt;&gt;"",IF(NOT(ISNA(INDEX(os!A:A,MATCH(AB1507,os!B:B,0)))),INDEX(os!A:A,MATCH(AB1507,os!B:B,0)),"0"),"")</f>
        <v/>
      </c>
      <c r="AD1507" s="20" t="s">
        <v>830</v>
      </c>
      <c r="AE1507" s="20"/>
      <c r="AF1507" s="20"/>
      <c r="AG1507" s="20"/>
      <c r="AH1507" s="93" t="str">
        <f>IF(NOT(ISNA(VLOOKUP(B:B,ResultsTargets!A:A,1,0))),"TRUE","")</f>
        <v/>
      </c>
      <c r="AI1507" s="19" t="str">
        <f>IF(ISNA(VLOOKUP(C1507,dim_techarea!A:B,2,FALSE)),"",VLOOKUP(C1507,dim_techarea!A:B,2,FALSE))</f>
        <v>PMTCT_ART</v>
      </c>
      <c r="AJ1507" s="19" t="str">
        <f>IF(ISNA(VLOOKUP(AI1507,dim_techarea!B:C,2,FALSE)),"",VLOOKUP(AI1507,dim_techarea!B:C,2,FALSE))</f>
        <v>AaCcy7dVfWw</v>
      </c>
      <c r="AK1507" s="19" t="str">
        <f>IF(ISNA(VLOOKUP(TRIM(G1507),dim_targetsresults!A:B,2,FALSE)),"",VLOOKUP(TRIM(G1507),dim_targetsresults!A:C,2,FALSE))</f>
        <v>MER Targets</v>
      </c>
      <c r="AL1507" s="19" t="str">
        <f>IF(ISNA(VLOOKUP(AK1507,dim_targetsresults!B:C,2,FALSE)),"",VLOOKUP(AK1507,dim_targetsresults!B:C,2,FALSE))</f>
        <v>W8imnja2Owd</v>
      </c>
      <c r="AM1507" s="19" t="str">
        <f>IF(ISNA(VLOOKUP(TRIM(D1507),dim_numeratordenominator!A:B,2,FALSE)),"",VLOOKUP(TRIM(D1507),dim_numeratordenominator!A:C,2,FALSE))</f>
        <v>Numerator</v>
      </c>
      <c r="AN1507" s="19" t="str">
        <f>IF(ISNA(VLOOKUP(AM1507,dim_numeratordenominator!B:C,2,FALSE)),"",VLOOKUP(AM1507,dim_numeratordenominator!B:C,2,FALSE))</f>
        <v>Som9NRMQqV7</v>
      </c>
      <c r="AO1507" s="19" t="str">
        <f>IF(ISNA(VLOOKUP(TRIM(E1507),dim_supporttype!A:B,2,FALSE)),"",VLOOKUP(TRIM(E1507),dim_supporttype!A:C,2,FALSE))</f>
        <v>DSD</v>
      </c>
      <c r="AP1507" s="19" t="str">
        <f>IF(ISNA(VLOOKUP(AO1507,dim_supporttype!B:C,2,FALSE)),"",VLOOKUP(AO1507,dim_supporttype!B:C,2,FALSE))</f>
        <v>iM13vdNLWKb</v>
      </c>
      <c r="AQ1507" s="19" t="str">
        <f>IF(ISNA(VLOOKUP(TRIM(F1507),dim_disaggs!A:B,2,FALSE)),"No Disagg",VLOOKUP(TRIM(F1507),dim_disaggs!A:B,2,FALSE))</f>
        <v>MaternalRegimenType</v>
      </c>
      <c r="AR1507" s="19" t="str">
        <f>IF(ISNA(VLOOKUP(AQ1507,dim_disaggs!B:C,2,FALSE)),"",VLOOKUP(AQ1507,dim_disaggs!B:C,2,FALSE))</f>
        <v>eJ5AQjtuNzZ</v>
      </c>
      <c r="AS1507" s="72"/>
      <c r="AT1507" s="66"/>
      <c r="AU1507" s="72" t="s">
        <v>755</v>
      </c>
      <c r="AV1507" s="73" t="s">
        <v>755</v>
      </c>
      <c r="AW1507" s="66" t="s">
        <v>755</v>
      </c>
      <c r="AX1507" s="66" t="s">
        <v>755</v>
      </c>
      <c r="AY1507" s="20"/>
      <c r="AZ1507" s="20"/>
      <c r="BA1507" s="105" t="str">
        <f t="shared" si="216"/>
        <v/>
      </c>
      <c r="BB1507" s="20" t="str">
        <f t="shared" si="217"/>
        <v/>
      </c>
      <c r="BC1507" s="20"/>
      <c r="BD1507" s="20"/>
      <c r="BE1507" s="75" t="s">
        <v>755</v>
      </c>
      <c r="BF1507" s="73" t="s">
        <v>755</v>
      </c>
      <c r="BG1507" s="55" t="s">
        <v>755</v>
      </c>
      <c r="BH1507" s="76" t="s">
        <v>755</v>
      </c>
      <c r="BI1507" s="20" t="s">
        <v>755</v>
      </c>
      <c r="BJ1507" s="20" t="s">
        <v>755</v>
      </c>
      <c r="BK1507" s="55" t="s">
        <v>755</v>
      </c>
      <c r="BL1507" s="71" t="s">
        <v>755</v>
      </c>
      <c r="BM1507" s="77" t="s">
        <v>755</v>
      </c>
      <c r="BN1507" s="78" t="s">
        <v>755</v>
      </c>
      <c r="BO1507" s="77" t="s">
        <v>755</v>
      </c>
      <c r="BP1507" s="78" t="s">
        <v>755</v>
      </c>
    </row>
    <row r="1508" spans="1:68" x14ac:dyDescent="0.2">
      <c r="A1508" s="20" t="s">
        <v>95</v>
      </c>
      <c r="B1508" s="20" t="s">
        <v>1579</v>
      </c>
      <c r="C1508" s="20" t="s">
        <v>237</v>
      </c>
      <c r="D1508" s="20" t="s">
        <v>1</v>
      </c>
      <c r="E1508" s="20" t="s">
        <v>78</v>
      </c>
      <c r="F1508" s="20" t="s">
        <v>2193</v>
      </c>
      <c r="G1508" s="20" t="s">
        <v>2442</v>
      </c>
      <c r="H1508" s="20" t="s">
        <v>2193</v>
      </c>
      <c r="I1508" s="19">
        <f t="shared" si="218"/>
        <v>45</v>
      </c>
      <c r="J1508" s="20" t="s">
        <v>755</v>
      </c>
      <c r="K1508" s="20" t="s">
        <v>2200</v>
      </c>
      <c r="L1508" s="95" t="str">
        <f>IF(M1508&lt;&gt;"",IF(NOT(ISNA(INDEX(cc!B:B,MATCH(M1508,cc!A:A,0)))),INDEX(cc!B:B,MATCH(M1508,cc!A:A,0)),"0"),"")</f>
        <v>Maternal Regimen Type</v>
      </c>
      <c r="M1508" s="97" t="s">
        <v>4095</v>
      </c>
      <c r="N1508" s="28" t="str">
        <f t="shared" si="219"/>
        <v xml:space="preserve"> TARGET</v>
      </c>
      <c r="O1508" s="19" t="str">
        <f t="shared" si="212"/>
        <v>PMTCT_ART (N, TA, MaternalRegimenType) TARGET: ART</v>
      </c>
      <c r="P1508" s="19" t="str">
        <f t="shared" si="213"/>
        <v>PMTCT_ART (N, TA, MaternalRegimenType) TARGET: ART</v>
      </c>
      <c r="Q1508" s="19" t="str">
        <f t="shared" si="211"/>
        <v>PMTCT_ART (N, TA, MaternalRegimenType) TARGET</v>
      </c>
      <c r="R1508" s="19" t="str">
        <f t="shared" si="214"/>
        <v>PMTCT_ART_N_TA_MaternalRegimenType_TARGET</v>
      </c>
      <c r="S1508" s="19" t="str">
        <f t="shared" si="215"/>
        <v>PMTCT_ART_N_TA_MaternalRegimenType_TARGET</v>
      </c>
      <c r="T1508" s="19" t="b">
        <f>NOT(ISNA(VLOOKUP(B1508,dbcodes!A:B,2,FALSE)))</f>
        <v>1</v>
      </c>
      <c r="U1508" s="19" t="str">
        <f>IF(ISNA(VLOOKUP(B1508,dbcodes!A:B,2,FALSE)),des!R970,VLOOKUP(B1508,dbcodes!A:B,2,FALSE))</f>
        <v>PMTCT_ARV_N_TA_MaternalRegimenType_TARGET</v>
      </c>
      <c r="W1508" s="107" t="str">
        <f>IF(ISNA(VLOOKUP(C1508,descriptions!A:B,2,FALSE)),des!V970,IF(G1508=" TARGET","Target ","")&amp;VLOOKUP(C1508,descriptions!A:B,2,FALSE))</f>
        <v>Target Number of HIV-positive pregnant women who received ART to reduce the risk of mother-to-child-transmission during pregnancy</v>
      </c>
      <c r="X1508" s="20" t="s">
        <v>4</v>
      </c>
      <c r="Y1508" s="20" t="s">
        <v>831</v>
      </c>
      <c r="Z1508" s="20" t="s">
        <v>836</v>
      </c>
      <c r="AA1508" s="20" t="s">
        <v>102</v>
      </c>
      <c r="AB1508" s="20" t="s">
        <v>755</v>
      </c>
      <c r="AC1508" s="19" t="str">
        <f>IF(AB1508&lt;&gt;"",IF(NOT(ISNA(INDEX(os!A:A,MATCH(AB1508,os!B:B,0)))),INDEX(os!A:A,MATCH(AB1508,os!B:B,0)),"0"),"")</f>
        <v/>
      </c>
      <c r="AD1508" s="20" t="s">
        <v>830</v>
      </c>
      <c r="AH1508" s="93" t="str">
        <f>IF(NOT(ISNA(VLOOKUP(B:B,ResultsTargets!A:A,1,0))),"TRUE","")</f>
        <v/>
      </c>
      <c r="AI1508" s="19" t="str">
        <f>IF(ISNA(VLOOKUP(C1508,dim_techarea!A:B,2,FALSE)),"",VLOOKUP(C1508,dim_techarea!A:B,2,FALSE))</f>
        <v>PMTCT_ART</v>
      </c>
      <c r="AJ1508" s="19" t="str">
        <f>IF(ISNA(VLOOKUP(AI1508,dim_techarea!B:C,2,FALSE)),"",VLOOKUP(AI1508,dim_techarea!B:C,2,FALSE))</f>
        <v>AaCcy7dVfWw</v>
      </c>
      <c r="AK1508" s="19" t="str">
        <f>IF(ISNA(VLOOKUP(TRIM(G1508),dim_targetsresults!A:B,2,FALSE)),"",VLOOKUP(TRIM(G1508),dim_targetsresults!A:C,2,FALSE))</f>
        <v>MER Targets</v>
      </c>
      <c r="AL1508" s="19" t="str">
        <f>IF(ISNA(VLOOKUP(AK1508,dim_targetsresults!B:C,2,FALSE)),"",VLOOKUP(AK1508,dim_targetsresults!B:C,2,FALSE))</f>
        <v>W8imnja2Owd</v>
      </c>
      <c r="AM1508" s="19" t="str">
        <f>IF(ISNA(VLOOKUP(TRIM(D1508),dim_numeratordenominator!A:B,2,FALSE)),"",VLOOKUP(TRIM(D1508),dim_numeratordenominator!A:C,2,FALSE))</f>
        <v>Numerator</v>
      </c>
      <c r="AN1508" s="19" t="str">
        <f>IF(ISNA(VLOOKUP(AM1508,dim_numeratordenominator!B:C,2,FALSE)),"",VLOOKUP(AM1508,dim_numeratordenominator!B:C,2,FALSE))</f>
        <v>Som9NRMQqV7</v>
      </c>
      <c r="AO1508" s="19" t="str">
        <f>IF(ISNA(VLOOKUP(TRIM(E1508),dim_supporttype!A:B,2,FALSE)),"",VLOOKUP(TRIM(E1508),dim_supporttype!A:C,2,FALSE))</f>
        <v>TA</v>
      </c>
      <c r="AP1508" s="19" t="str">
        <f>IF(ISNA(VLOOKUP(AO1508,dim_supporttype!B:C,2,FALSE)),"",VLOOKUP(AO1508,dim_supporttype!B:C,2,FALSE))</f>
        <v>cRAGKdWIDn4</v>
      </c>
      <c r="AQ1508" s="19" t="str">
        <f>IF(ISNA(VLOOKUP(TRIM(F1508),dim_disaggs!A:B,2,FALSE)),"No Disagg",VLOOKUP(TRIM(F1508),dim_disaggs!A:B,2,FALSE))</f>
        <v>MaternalRegimenType</v>
      </c>
      <c r="AR1508" s="19" t="str">
        <f>IF(ISNA(VLOOKUP(AQ1508,dim_disaggs!B:C,2,FALSE)),"",VLOOKUP(AQ1508,dim_disaggs!B:C,2,FALSE))</f>
        <v>eJ5AQjtuNzZ</v>
      </c>
      <c r="AU1508" s="72" t="s">
        <v>755</v>
      </c>
      <c r="AV1508" s="73" t="s">
        <v>755</v>
      </c>
      <c r="AW1508" s="66" t="s">
        <v>755</v>
      </c>
      <c r="AX1508" s="66" t="s">
        <v>755</v>
      </c>
      <c r="BA1508" s="105" t="str">
        <f t="shared" si="216"/>
        <v/>
      </c>
      <c r="BB1508" s="20" t="str">
        <f t="shared" si="217"/>
        <v/>
      </c>
      <c r="BE1508" s="75" t="s">
        <v>755</v>
      </c>
      <c r="BF1508" s="73" t="s">
        <v>755</v>
      </c>
      <c r="BG1508" s="55" t="s">
        <v>755</v>
      </c>
      <c r="BH1508" s="76" t="s">
        <v>755</v>
      </c>
      <c r="BI1508" s="20" t="s">
        <v>755</v>
      </c>
      <c r="BJ1508" s="20" t="s">
        <v>755</v>
      </c>
      <c r="BK1508" s="55" t="s">
        <v>755</v>
      </c>
      <c r="BL1508" s="71" t="s">
        <v>755</v>
      </c>
      <c r="BM1508" s="77" t="s">
        <v>755</v>
      </c>
      <c r="BN1508" s="78" t="s">
        <v>755</v>
      </c>
      <c r="BO1508" s="77" t="s">
        <v>755</v>
      </c>
      <c r="BP1508" s="78" t="s">
        <v>755</v>
      </c>
    </row>
    <row r="1509" spans="1:68" x14ac:dyDescent="0.2">
      <c r="A1509" s="20" t="s">
        <v>95</v>
      </c>
      <c r="B1509" s="21" t="s">
        <v>20290</v>
      </c>
      <c r="C1509" s="20" t="s">
        <v>237</v>
      </c>
      <c r="D1509" s="20" t="s">
        <v>1</v>
      </c>
      <c r="E1509" s="20" t="s">
        <v>77</v>
      </c>
      <c r="F1509" s="20" t="s">
        <v>20286</v>
      </c>
      <c r="G1509" s="20" t="s">
        <v>2442</v>
      </c>
      <c r="H1509" s="20" t="s">
        <v>20287</v>
      </c>
      <c r="I1509" s="19">
        <f t="shared" si="218"/>
        <v>49</v>
      </c>
      <c r="J1509" s="20" t="s">
        <v>755</v>
      </c>
      <c r="K1509" s="20" t="s">
        <v>2200</v>
      </c>
      <c r="L1509" s="95" t="str">
        <f>IF(M1509&lt;&gt;"",IF(NOT(ISNA(INDEX(cc!B:B,MATCH(M1509,cc!A:A,0)))),INDEX(cc!B:B,MATCH(M1509,cc!A:A,0)),"0"),"")</f>
        <v>New Existing ART, Sex (Female) and HIV Status (Positive)</v>
      </c>
      <c r="M1509" s="97" t="s">
        <v>20289</v>
      </c>
      <c r="N1509" s="28" t="str">
        <f t="shared" si="219"/>
        <v xml:space="preserve"> TARGET</v>
      </c>
      <c r="O1509" s="19" t="str">
        <f t="shared" si="212"/>
        <v>PMTCT_ART (N, DSD, NewExistingArt/Sex/HIVStatus) TARGET: ART</v>
      </c>
      <c r="P1509" s="19" t="str">
        <f t="shared" si="213"/>
        <v>PMTCT_ART (N, DSD, NewExistingArt/Sex/HIVStatus) TARGET: ART</v>
      </c>
      <c r="Q1509" s="19" t="str">
        <f t="shared" si="211"/>
        <v>PMTCT_ART (N, DSD, NewExistingArt/Sex/HIV) TARGET</v>
      </c>
      <c r="R1509" s="19" t="str">
        <f t="shared" si="214"/>
        <v>PMTCT_ART_N_DSD_NewExistingArt_Sex_HIV_TARGET</v>
      </c>
      <c r="S1509" s="19" t="str">
        <f t="shared" si="215"/>
        <v>PMTCT_ART_N_DSD_NewExistingArt_Sex_HIV_TARGET</v>
      </c>
      <c r="T1509" s="19" t="b">
        <f>NOT(ISNA(VLOOKUP(B1509,dbcodes!A:B,2,FALSE)))</f>
        <v>1</v>
      </c>
      <c r="U1509" s="19" t="str">
        <f>IF(ISNA(VLOOKUP(B1509,dbcodes!A:B,2,FALSE)),des!R971,VLOOKUP(B1509,dbcodes!A:B,2,FALSE))</f>
        <v>PMTCT_ART_N_DSD_NewExistingArt_Sex_HIV_TARGET</v>
      </c>
      <c r="W1509" s="107" t="str">
        <f>IF(ISNA(VLOOKUP(C1509,descriptions!A:B,2,FALSE)),des!V971,IF(G1509=" TARGET","Target ","")&amp;VLOOKUP(C1509,descriptions!A:B,2,FALSE))</f>
        <v>Target Number of HIV-positive pregnant women who received ART to reduce the risk of mother-to-child-transmission during pregnancy</v>
      </c>
      <c r="X1509" s="20" t="s">
        <v>4</v>
      </c>
      <c r="Y1509" s="20" t="s">
        <v>831</v>
      </c>
      <c r="Z1509" s="20" t="s">
        <v>836</v>
      </c>
      <c r="AA1509" s="20" t="s">
        <v>102</v>
      </c>
      <c r="AB1509" s="20" t="s">
        <v>755</v>
      </c>
      <c r="AC1509" s="19" t="str">
        <f>IF(AB1509&lt;&gt;"",IF(NOT(ISNA(INDEX(os!A:A,MATCH(AB1509,os!B:B,0)))),INDEX(os!A:A,MATCH(AB1509,os!B:B,0)),"0"),"")</f>
        <v/>
      </c>
      <c r="AD1509" s="20" t="s">
        <v>830</v>
      </c>
      <c r="AH1509" s="93" t="str">
        <f>IF(NOT(ISNA(VLOOKUP(B:B,ResultsTargets!A:A,1,0))),"TRUE","")</f>
        <v/>
      </c>
      <c r="AI1509" s="19" t="str">
        <f>IF(ISNA(VLOOKUP(C1509,dim_techarea!A:B,2,FALSE)),"",VLOOKUP(C1509,dim_techarea!A:B,2,FALSE))</f>
        <v>PMTCT_ART</v>
      </c>
      <c r="AJ1509" s="19" t="str">
        <f>IF(ISNA(VLOOKUP(AI1509,dim_techarea!B:C,2,FALSE)),"",VLOOKUP(AI1509,dim_techarea!B:C,2,FALSE))</f>
        <v>AaCcy7dVfWw</v>
      </c>
      <c r="AK1509" s="19" t="str">
        <f>IF(ISNA(VLOOKUP(TRIM(G1509),dim_targetsresults!A:B,2,FALSE)),"",VLOOKUP(TRIM(G1509),dim_targetsresults!A:C,2,FALSE))</f>
        <v>MER Targets</v>
      </c>
      <c r="AL1509" s="19" t="str">
        <f>IF(ISNA(VLOOKUP(AK1509,dim_targetsresults!B:C,2,FALSE)),"",VLOOKUP(AK1509,dim_targetsresults!B:C,2,FALSE))</f>
        <v>W8imnja2Owd</v>
      </c>
      <c r="AM1509" s="19" t="str">
        <f>IF(ISNA(VLOOKUP(TRIM(D1509),dim_numeratordenominator!A:B,2,FALSE)),"",VLOOKUP(TRIM(D1509),dim_numeratordenominator!A:C,2,FALSE))</f>
        <v>Numerator</v>
      </c>
      <c r="AN1509" s="19" t="str">
        <f>IF(ISNA(VLOOKUP(AM1509,dim_numeratordenominator!B:C,2,FALSE)),"",VLOOKUP(AM1509,dim_numeratordenominator!B:C,2,FALSE))</f>
        <v>Som9NRMQqV7</v>
      </c>
      <c r="AO1509" s="19" t="str">
        <f>IF(ISNA(VLOOKUP(TRIM(E1509),dim_supporttype!A:B,2,FALSE)),"",VLOOKUP(TRIM(E1509),dim_supporttype!A:C,2,FALSE))</f>
        <v>DSD</v>
      </c>
      <c r="AP1509" s="19" t="str">
        <f>IF(ISNA(VLOOKUP(AO1509,dim_supporttype!B:C,2,FALSE)),"",VLOOKUP(AO1509,dim_supporttype!B:C,2,FALSE))</f>
        <v>iM13vdNLWKb</v>
      </c>
      <c r="AQ1509" s="19" t="str">
        <f>IF(ISNA(VLOOKUP(TRIM(F1509),dim_disaggs!A:B,2,FALSE)),"No Disagg",VLOOKUP(TRIM(F1509),dim_disaggs!A:B,2,FALSE))</f>
        <v>NewExistingArt/Sex/HIVStatus</v>
      </c>
      <c r="AR1509" s="19" t="str">
        <f>IF(ISNA(VLOOKUP(AQ1509,dim_disaggs!B:C,2,FALSE)),"",VLOOKUP(AQ1509,dim_disaggs!B:C,2,FALSE))</f>
        <v>z5IOTPUto8L</v>
      </c>
      <c r="AU1509" s="72" t="s">
        <v>755</v>
      </c>
      <c r="AV1509" s="73" t="s">
        <v>755</v>
      </c>
      <c r="AW1509" s="66" t="s">
        <v>755</v>
      </c>
      <c r="AX1509" s="66" t="s">
        <v>755</v>
      </c>
      <c r="BA1509" s="105" t="str">
        <f t="shared" si="216"/>
        <v>Top Level Numerator</v>
      </c>
      <c r="BB1509" s="20" t="str">
        <f t="shared" si="217"/>
        <v>PE5QVF0w4xj</v>
      </c>
      <c r="BE1509" s="75" t="s">
        <v>755</v>
      </c>
      <c r="BF1509" s="75" t="s">
        <v>755</v>
      </c>
      <c r="BG1509" s="71" t="s">
        <v>755</v>
      </c>
      <c r="BH1509" s="71" t="s">
        <v>755</v>
      </c>
      <c r="BI1509" s="20" t="s">
        <v>20420</v>
      </c>
      <c r="BJ1509" s="20" t="s">
        <v>20426</v>
      </c>
      <c r="BK1509" s="55" t="s">
        <v>755</v>
      </c>
      <c r="BL1509" s="71" t="s">
        <v>755</v>
      </c>
      <c r="BM1509" s="77" t="s">
        <v>755</v>
      </c>
      <c r="BN1509" s="78" t="s">
        <v>755</v>
      </c>
      <c r="BO1509" s="77" t="s">
        <v>755</v>
      </c>
      <c r="BP1509" s="78" t="s">
        <v>755</v>
      </c>
    </row>
    <row r="1510" spans="1:68" s="3" customFormat="1" x14ac:dyDescent="0.2">
      <c r="A1510" s="20" t="s">
        <v>95</v>
      </c>
      <c r="B1510" s="21" t="s">
        <v>20291</v>
      </c>
      <c r="C1510" s="20" t="s">
        <v>237</v>
      </c>
      <c r="D1510" s="20" t="s">
        <v>1</v>
      </c>
      <c r="E1510" s="20" t="s">
        <v>78</v>
      </c>
      <c r="F1510" s="20" t="s">
        <v>20286</v>
      </c>
      <c r="G1510" s="20" t="s">
        <v>2442</v>
      </c>
      <c r="H1510" s="20" t="s">
        <v>20287</v>
      </c>
      <c r="I1510" s="19">
        <f t="shared" si="218"/>
        <v>48</v>
      </c>
      <c r="J1510" s="20" t="s">
        <v>755</v>
      </c>
      <c r="K1510" s="20" t="s">
        <v>2200</v>
      </c>
      <c r="L1510" s="95" t="str">
        <f>IF(M1510&lt;&gt;"",IF(NOT(ISNA(INDEX(cc!B:B,MATCH(M1510,cc!A:A,0)))),INDEX(cc!B:B,MATCH(M1510,cc!A:A,0)),"0"),"")</f>
        <v>New Existing ART, Sex (Female) and HIV Status (Positive)</v>
      </c>
      <c r="M1510" s="97" t="s">
        <v>20289</v>
      </c>
      <c r="N1510" s="28" t="str">
        <f t="shared" si="219"/>
        <v xml:space="preserve"> TARGET</v>
      </c>
      <c r="O1510" s="19" t="str">
        <f t="shared" si="212"/>
        <v>PMTCT_ART (N, TA, NewExistingArt/Sex/HIVStatus) TARGET: ART</v>
      </c>
      <c r="P1510" s="19" t="str">
        <f t="shared" si="213"/>
        <v>PMTCT_ART (N, TA, NewExistingArt/Sex/HIVStatus) TARGET: ART</v>
      </c>
      <c r="Q1510" s="19" t="str">
        <f t="shared" si="211"/>
        <v>PMTCT_ART (N, TA, NewExistingArt/Sex/HIV) TARGET</v>
      </c>
      <c r="R1510" s="19" t="str">
        <f t="shared" si="214"/>
        <v>PMTCT_ART_N_TA_NewExistingArt_Sex_HIV_TARGET</v>
      </c>
      <c r="S1510" s="19" t="str">
        <f t="shared" si="215"/>
        <v>PMTCT_ART_N_TA_NewExistingArt_Sex_HIV_TARGET</v>
      </c>
      <c r="T1510" s="19" t="b">
        <f>NOT(ISNA(VLOOKUP(B1510,dbcodes!A:B,2,FALSE)))</f>
        <v>1</v>
      </c>
      <c r="U1510" s="19" t="str">
        <f>IF(ISNA(VLOOKUP(B1510,dbcodes!A:B,2,FALSE)),des!R972,VLOOKUP(B1510,dbcodes!A:B,2,FALSE))</f>
        <v>PMTCT_ART_N_TA_NewExistingArt_Sex_HIV_TARGET</v>
      </c>
      <c r="V1510" s="20"/>
      <c r="W1510" s="107" t="str">
        <f>IF(ISNA(VLOOKUP(C1510,descriptions!A:B,2,FALSE)),des!V972,IF(G1510=" TARGET","Target ","")&amp;VLOOKUP(C1510,descriptions!A:B,2,FALSE))</f>
        <v>Target Number of HIV-positive pregnant women who received ART to reduce the risk of mother-to-child-transmission during pregnancy</v>
      </c>
      <c r="X1510" s="20" t="s">
        <v>4</v>
      </c>
      <c r="Y1510" s="20" t="s">
        <v>831</v>
      </c>
      <c r="Z1510" s="20" t="s">
        <v>836</v>
      </c>
      <c r="AA1510" s="20" t="s">
        <v>102</v>
      </c>
      <c r="AB1510" s="20" t="s">
        <v>755</v>
      </c>
      <c r="AC1510" s="19" t="str">
        <f>IF(AB1510&lt;&gt;"",IF(NOT(ISNA(INDEX(os!A:A,MATCH(AB1510,os!B:B,0)))),INDEX(os!A:A,MATCH(AB1510,os!B:B,0)),"0"),"")</f>
        <v/>
      </c>
      <c r="AD1510" s="20" t="s">
        <v>830</v>
      </c>
      <c r="AE1510" s="20"/>
      <c r="AF1510" s="20"/>
      <c r="AG1510" s="20"/>
      <c r="AH1510" s="93" t="str">
        <f>IF(NOT(ISNA(VLOOKUP(B:B,ResultsTargets!A:A,1,0))),"TRUE","")</f>
        <v/>
      </c>
      <c r="AI1510" s="19" t="str">
        <f>IF(ISNA(VLOOKUP(C1510,dim_techarea!A:B,2,FALSE)),"",VLOOKUP(C1510,dim_techarea!A:B,2,FALSE))</f>
        <v>PMTCT_ART</v>
      </c>
      <c r="AJ1510" s="19" t="str">
        <f>IF(ISNA(VLOOKUP(AI1510,dim_techarea!B:C,2,FALSE)),"",VLOOKUP(AI1510,dim_techarea!B:C,2,FALSE))</f>
        <v>AaCcy7dVfWw</v>
      </c>
      <c r="AK1510" s="19" t="str">
        <f>IF(ISNA(VLOOKUP(TRIM(G1510),dim_targetsresults!A:B,2,FALSE)),"",VLOOKUP(TRIM(G1510),dim_targetsresults!A:C,2,FALSE))</f>
        <v>MER Targets</v>
      </c>
      <c r="AL1510" s="19" t="str">
        <f>IF(ISNA(VLOOKUP(AK1510,dim_targetsresults!B:C,2,FALSE)),"",VLOOKUP(AK1510,dim_targetsresults!B:C,2,FALSE))</f>
        <v>W8imnja2Owd</v>
      </c>
      <c r="AM1510" s="19" t="str">
        <f>IF(ISNA(VLOOKUP(TRIM(D1510),dim_numeratordenominator!A:B,2,FALSE)),"",VLOOKUP(TRIM(D1510),dim_numeratordenominator!A:C,2,FALSE))</f>
        <v>Numerator</v>
      </c>
      <c r="AN1510" s="19" t="str">
        <f>IF(ISNA(VLOOKUP(AM1510,dim_numeratordenominator!B:C,2,FALSE)),"",VLOOKUP(AM1510,dim_numeratordenominator!B:C,2,FALSE))</f>
        <v>Som9NRMQqV7</v>
      </c>
      <c r="AO1510" s="19" t="str">
        <f>IF(ISNA(VLOOKUP(TRIM(E1510),dim_supporttype!A:B,2,FALSE)),"",VLOOKUP(TRIM(E1510),dim_supporttype!A:C,2,FALSE))</f>
        <v>TA</v>
      </c>
      <c r="AP1510" s="19" t="str">
        <f>IF(ISNA(VLOOKUP(AO1510,dim_supporttype!B:C,2,FALSE)),"",VLOOKUP(AO1510,dim_supporttype!B:C,2,FALSE))</f>
        <v>cRAGKdWIDn4</v>
      </c>
      <c r="AQ1510" s="19" t="str">
        <f>IF(ISNA(VLOOKUP(TRIM(F1510),dim_disaggs!A:B,2,FALSE)),"No Disagg",VLOOKUP(TRIM(F1510),dim_disaggs!A:B,2,FALSE))</f>
        <v>NewExistingArt/Sex/HIVStatus</v>
      </c>
      <c r="AR1510" s="19" t="str">
        <f>IF(ISNA(VLOOKUP(AQ1510,dim_disaggs!B:C,2,FALSE)),"",VLOOKUP(AQ1510,dim_disaggs!B:C,2,FALSE))</f>
        <v>z5IOTPUto8L</v>
      </c>
      <c r="AS1510" s="72"/>
      <c r="AT1510" s="66"/>
      <c r="AU1510" s="72" t="s">
        <v>755</v>
      </c>
      <c r="AV1510" s="73" t="s">
        <v>755</v>
      </c>
      <c r="AW1510" s="66" t="s">
        <v>755</v>
      </c>
      <c r="AX1510" s="66" t="s">
        <v>755</v>
      </c>
      <c r="AY1510" s="20"/>
      <c r="AZ1510" s="20"/>
      <c r="BA1510" s="105" t="str">
        <f t="shared" si="216"/>
        <v>Top Level Numerator</v>
      </c>
      <c r="BB1510" s="20" t="str">
        <f t="shared" si="217"/>
        <v>PE5QVF0w4xj</v>
      </c>
      <c r="BC1510" s="20"/>
      <c r="BD1510" s="20"/>
      <c r="BE1510" s="75" t="s">
        <v>755</v>
      </c>
      <c r="BF1510" s="73" t="s">
        <v>755</v>
      </c>
      <c r="BG1510" s="55" t="s">
        <v>755</v>
      </c>
      <c r="BH1510" s="76" t="s">
        <v>755</v>
      </c>
      <c r="BI1510" s="20" t="s">
        <v>20420</v>
      </c>
      <c r="BJ1510" s="20" t="s">
        <v>20426</v>
      </c>
      <c r="BK1510" s="55" t="s">
        <v>755</v>
      </c>
      <c r="BL1510" s="71" t="s">
        <v>755</v>
      </c>
      <c r="BM1510" s="77" t="s">
        <v>755</v>
      </c>
      <c r="BN1510" s="78" t="s">
        <v>755</v>
      </c>
      <c r="BO1510" s="77" t="s">
        <v>755</v>
      </c>
      <c r="BP1510" s="78" t="s">
        <v>755</v>
      </c>
    </row>
    <row r="1511" spans="1:68" x14ac:dyDescent="0.2">
      <c r="A1511" s="20" t="s">
        <v>95</v>
      </c>
      <c r="B1511" s="20" t="s">
        <v>1554</v>
      </c>
      <c r="C1511" s="20" t="s">
        <v>237</v>
      </c>
      <c r="D1511" s="20" t="s">
        <v>1</v>
      </c>
      <c r="E1511" s="20" t="s">
        <v>77</v>
      </c>
      <c r="F1511" s="20" t="s">
        <v>20001</v>
      </c>
      <c r="G1511" s="20" t="s">
        <v>2442</v>
      </c>
      <c r="H1511" s="20" t="s">
        <v>20002</v>
      </c>
      <c r="I1511" s="19">
        <f t="shared" si="218"/>
        <v>45</v>
      </c>
      <c r="J1511" s="20" t="s">
        <v>755</v>
      </c>
      <c r="K1511" s="20" t="s">
        <v>2200</v>
      </c>
      <c r="L1511" s="95" t="str">
        <f>IF(M1511&lt;&gt;"",IF(NOT(ISNA(INDEX(cc!B:B,MATCH(M1511,cc!A:A,0)))),INDEX(cc!B:B,MATCH(M1511,cc!A:A,0)),"0"),"")</f>
        <v>New Existing ART and HIV Status (Positive)</v>
      </c>
      <c r="M1511" s="97" t="s">
        <v>195</v>
      </c>
      <c r="N1511" s="28" t="str">
        <f t="shared" si="219"/>
        <v xml:space="preserve"> TARGET</v>
      </c>
      <c r="O1511" s="19" t="str">
        <f t="shared" si="212"/>
        <v>PMTCT_ART (N, DSD, NewExistingArt/HIVStatus) TARGET: ART</v>
      </c>
      <c r="P1511" s="19" t="str">
        <f t="shared" si="213"/>
        <v>PMTCT_ART (N, DSD, NewExistingArt/HIVStatus) TARGET: ART</v>
      </c>
      <c r="Q1511" s="19" t="str">
        <f t="shared" si="211"/>
        <v>PMTCT_ART (N, DSD, NewExistingArt/HIV) TARGET</v>
      </c>
      <c r="R1511" s="19" t="str">
        <f t="shared" si="214"/>
        <v>PMTCT_ART_N_DSD_NewExistingArt_HIV_TARGET</v>
      </c>
      <c r="S1511" s="19" t="str">
        <f t="shared" si="215"/>
        <v>PMTCT_ART_N_DSD_NewExistingArt_HIV_TARGET</v>
      </c>
      <c r="T1511" s="19" t="b">
        <f>NOT(ISNA(VLOOKUP(B1511,dbcodes!A:B,2,FALSE)))</f>
        <v>1</v>
      </c>
      <c r="U1511" s="19" t="str">
        <f>IF(ISNA(VLOOKUP(B1511,dbcodes!A:B,2,FALSE)),des!R975,VLOOKUP(B1511,dbcodes!A:B,2,FALSE))</f>
        <v>PMTCT_ART_N_DSD_MaternalRegimenType2017_TARGET</v>
      </c>
      <c r="W1511" s="107" t="str">
        <f>IF(ISNA(VLOOKUP(C1511,descriptions!A:B,2,FALSE)),des!V975,IF(G1511=" TARGET","Target ","")&amp;VLOOKUP(C1511,descriptions!A:B,2,FALSE))</f>
        <v>Target Number of HIV-positive pregnant women who received ART to reduce the risk of mother-to-child-transmission during pregnancy</v>
      </c>
      <c r="X1511" s="20" t="s">
        <v>4</v>
      </c>
      <c r="Y1511" s="20" t="s">
        <v>831</v>
      </c>
      <c r="Z1511" s="20" t="s">
        <v>836</v>
      </c>
      <c r="AA1511" s="20" t="s">
        <v>102</v>
      </c>
      <c r="AB1511" s="20" t="s">
        <v>755</v>
      </c>
      <c r="AC1511" s="19" t="str">
        <f>IF(AB1511&lt;&gt;"",IF(NOT(ISNA(INDEX(os!A:A,MATCH(AB1511,os!B:B,0)))),INDEX(os!A:A,MATCH(AB1511,os!B:B,0)),"0"),"")</f>
        <v/>
      </c>
      <c r="AD1511" s="20" t="s">
        <v>830</v>
      </c>
      <c r="AH1511" s="93" t="str">
        <f>IF(NOT(ISNA(VLOOKUP(B:B,ResultsTargets!A:A,1,0))),"TRUE","")</f>
        <v/>
      </c>
      <c r="AI1511" s="19" t="str">
        <f>IF(ISNA(VLOOKUP(C1511,dim_techarea!A:B,2,FALSE)),"",VLOOKUP(C1511,dim_techarea!A:B,2,FALSE))</f>
        <v>PMTCT_ART</v>
      </c>
      <c r="AJ1511" s="19" t="str">
        <f>IF(ISNA(VLOOKUP(AI1511,dim_techarea!B:C,2,FALSE)),"",VLOOKUP(AI1511,dim_techarea!B:C,2,FALSE))</f>
        <v>AaCcy7dVfWw</v>
      </c>
      <c r="AK1511" s="19" t="str">
        <f>IF(ISNA(VLOOKUP(TRIM(G1511),dim_targetsresults!A:B,2,FALSE)),"",VLOOKUP(TRIM(G1511),dim_targetsresults!A:C,2,FALSE))</f>
        <v>MER Targets</v>
      </c>
      <c r="AL1511" s="19" t="str">
        <f>IF(ISNA(VLOOKUP(AK1511,dim_targetsresults!B:C,2,FALSE)),"",VLOOKUP(AK1511,dim_targetsresults!B:C,2,FALSE))</f>
        <v>W8imnja2Owd</v>
      </c>
      <c r="AM1511" s="19" t="str">
        <f>IF(ISNA(VLOOKUP(TRIM(D1511),dim_numeratordenominator!A:B,2,FALSE)),"",VLOOKUP(TRIM(D1511),dim_numeratordenominator!A:C,2,FALSE))</f>
        <v>Numerator</v>
      </c>
      <c r="AN1511" s="19" t="str">
        <f>IF(ISNA(VLOOKUP(AM1511,dim_numeratordenominator!B:C,2,FALSE)),"",VLOOKUP(AM1511,dim_numeratordenominator!B:C,2,FALSE))</f>
        <v>Som9NRMQqV7</v>
      </c>
      <c r="AO1511" s="19" t="str">
        <f>IF(ISNA(VLOOKUP(TRIM(E1511),dim_supporttype!A:B,2,FALSE)),"",VLOOKUP(TRIM(E1511),dim_supporttype!A:C,2,FALSE))</f>
        <v>DSD</v>
      </c>
      <c r="AP1511" s="19" t="str">
        <f>IF(ISNA(VLOOKUP(AO1511,dim_supporttype!B:C,2,FALSE)),"",VLOOKUP(AO1511,dim_supporttype!B:C,2,FALSE))</f>
        <v>iM13vdNLWKb</v>
      </c>
      <c r="AQ1511" s="19" t="str">
        <f>IF(ISNA(VLOOKUP(TRIM(F1511),dim_disaggs!A:B,2,FALSE)),"No Disagg",VLOOKUP(TRIM(F1511),dim_disaggs!A:B,2,FALSE))</f>
        <v>NewExistingArt/HIVStatus</v>
      </c>
      <c r="AR1511" s="19" t="str">
        <f>IF(ISNA(VLOOKUP(AQ1511,dim_disaggs!B:C,2,FALSE)),"",VLOOKUP(AQ1511,dim_disaggs!B:C,2,FALSE))</f>
        <v>lvVjaB46rNF</v>
      </c>
      <c r="AU1511" s="72" t="s">
        <v>755</v>
      </c>
      <c r="AV1511" s="73" t="s">
        <v>755</v>
      </c>
      <c r="AW1511" s="66" t="s">
        <v>755</v>
      </c>
      <c r="AX1511" s="66" t="s">
        <v>755</v>
      </c>
      <c r="BA1511" s="105" t="str">
        <f t="shared" si="216"/>
        <v>Top Level Numerator</v>
      </c>
      <c r="BB1511" s="20" t="str">
        <f t="shared" si="217"/>
        <v>PE5QVF0w4xj</v>
      </c>
      <c r="BE1511" s="75" t="s">
        <v>21240</v>
      </c>
      <c r="BF1511" s="73" t="s">
        <v>21241</v>
      </c>
      <c r="BG1511" s="55" t="s">
        <v>20424</v>
      </c>
      <c r="BH1511" s="76" t="s">
        <v>20422</v>
      </c>
      <c r="BI1511" s="20" t="s">
        <v>755</v>
      </c>
      <c r="BJ1511" s="20" t="s">
        <v>755</v>
      </c>
      <c r="BK1511" s="55" t="s">
        <v>755</v>
      </c>
      <c r="BL1511" s="71" t="s">
        <v>755</v>
      </c>
      <c r="BM1511" s="77" t="s">
        <v>755</v>
      </c>
      <c r="BN1511" s="78" t="s">
        <v>755</v>
      </c>
      <c r="BO1511" s="77" t="s">
        <v>755</v>
      </c>
      <c r="BP1511" s="78" t="s">
        <v>755</v>
      </c>
    </row>
    <row r="1512" spans="1:68" x14ac:dyDescent="0.2">
      <c r="A1512" s="20" t="s">
        <v>95</v>
      </c>
      <c r="B1512" s="20" t="s">
        <v>1556</v>
      </c>
      <c r="C1512" s="20" t="s">
        <v>237</v>
      </c>
      <c r="D1512" s="20" t="s">
        <v>1</v>
      </c>
      <c r="E1512" s="20" t="s">
        <v>78</v>
      </c>
      <c r="F1512" s="20" t="s">
        <v>20001</v>
      </c>
      <c r="G1512" s="20" t="s">
        <v>2442</v>
      </c>
      <c r="H1512" s="20" t="s">
        <v>20002</v>
      </c>
      <c r="I1512" s="19">
        <f t="shared" si="218"/>
        <v>44</v>
      </c>
      <c r="J1512" s="20" t="s">
        <v>755</v>
      </c>
      <c r="K1512" s="20" t="s">
        <v>2200</v>
      </c>
      <c r="L1512" s="95" t="str">
        <f>IF(M1512&lt;&gt;"",IF(NOT(ISNA(INDEX(cc!B:B,MATCH(M1512,cc!A:A,0)))),INDEX(cc!B:B,MATCH(M1512,cc!A:A,0)),"0"),"")</f>
        <v>New Existing ART and HIV Status (Positive)</v>
      </c>
      <c r="M1512" s="97" t="s">
        <v>195</v>
      </c>
      <c r="N1512" s="28" t="str">
        <f t="shared" si="219"/>
        <v xml:space="preserve"> TARGET</v>
      </c>
      <c r="O1512" s="19" t="str">
        <f t="shared" si="212"/>
        <v>PMTCT_ART (N, TA, NewExistingArt/HIVStatus) TARGET: ART</v>
      </c>
      <c r="P1512" s="19" t="str">
        <f t="shared" si="213"/>
        <v>PMTCT_ART (N, TA, NewExistingArt/HIVStatus) TARGET: ART</v>
      </c>
      <c r="Q1512" s="19" t="str">
        <f t="shared" ref="Q1512:Q1575" si="220">IF(G1512=" RESULT",CONCATENATE(C1512, " (",_xlfn.TEXTJOIN(", ",TRUE,D1512,E1512,H1512),")",J1512),CONCATENATE(C1512, " (",_xlfn.TEXTJOIN(", ",TRUE,D1512,E1512,H1512),")",G1512,J1512))</f>
        <v>PMTCT_ART (N, TA, NewExistingArt/HIV) TARGET</v>
      </c>
      <c r="R1512" s="19" t="str">
        <f t="shared" si="214"/>
        <v>PMTCT_ART_N_TA_NewExistingArt_HIV_TARGET</v>
      </c>
      <c r="S1512" s="19" t="str">
        <f t="shared" si="215"/>
        <v>PMTCT_ART_N_TA_NewExistingArt_HIV_TARGET</v>
      </c>
      <c r="T1512" s="19" t="b">
        <f>NOT(ISNA(VLOOKUP(B1512,dbcodes!A:B,2,FALSE)))</f>
        <v>1</v>
      </c>
      <c r="U1512" s="19" t="str">
        <f>IF(ISNA(VLOOKUP(B1512,dbcodes!A:B,2,FALSE)),des!R976,VLOOKUP(B1512,dbcodes!A:B,2,FALSE))</f>
        <v>PMTCT_ART_N_TA_MaternalRegimenType2017_TARGET</v>
      </c>
      <c r="W1512" s="107" t="str">
        <f>IF(ISNA(VLOOKUP(C1512,descriptions!A:B,2,FALSE)),des!V976,IF(G1512=" TARGET","Target ","")&amp;VLOOKUP(C1512,descriptions!A:B,2,FALSE))</f>
        <v>Target Number of HIV-positive pregnant women who received ART to reduce the risk of mother-to-child-transmission during pregnancy</v>
      </c>
      <c r="X1512" s="20" t="s">
        <v>4</v>
      </c>
      <c r="Y1512" s="20" t="s">
        <v>831</v>
      </c>
      <c r="Z1512" s="20" t="s">
        <v>836</v>
      </c>
      <c r="AA1512" s="20" t="s">
        <v>102</v>
      </c>
      <c r="AB1512" s="20" t="s">
        <v>755</v>
      </c>
      <c r="AC1512" s="19" t="str">
        <f>IF(AB1512&lt;&gt;"",IF(NOT(ISNA(INDEX(os!A:A,MATCH(AB1512,os!B:B,0)))),INDEX(os!A:A,MATCH(AB1512,os!B:B,0)),"0"),"")</f>
        <v/>
      </c>
      <c r="AD1512" s="20" t="s">
        <v>830</v>
      </c>
      <c r="AH1512" s="93" t="str">
        <f>IF(NOT(ISNA(VLOOKUP(B:B,ResultsTargets!A:A,1,0))),"TRUE","")</f>
        <v/>
      </c>
      <c r="AI1512" s="19" t="str">
        <f>IF(ISNA(VLOOKUP(C1512,dim_techarea!A:B,2,FALSE)),"",VLOOKUP(C1512,dim_techarea!A:B,2,FALSE))</f>
        <v>PMTCT_ART</v>
      </c>
      <c r="AJ1512" s="19" t="str">
        <f>IF(ISNA(VLOOKUP(AI1512,dim_techarea!B:C,2,FALSE)),"",VLOOKUP(AI1512,dim_techarea!B:C,2,FALSE))</f>
        <v>AaCcy7dVfWw</v>
      </c>
      <c r="AK1512" s="19" t="str">
        <f>IF(ISNA(VLOOKUP(TRIM(G1512),dim_targetsresults!A:B,2,FALSE)),"",VLOOKUP(TRIM(G1512),dim_targetsresults!A:C,2,FALSE))</f>
        <v>MER Targets</v>
      </c>
      <c r="AL1512" s="19" t="str">
        <f>IF(ISNA(VLOOKUP(AK1512,dim_targetsresults!B:C,2,FALSE)),"",VLOOKUP(AK1512,dim_targetsresults!B:C,2,FALSE))</f>
        <v>W8imnja2Owd</v>
      </c>
      <c r="AM1512" s="19" t="str">
        <f>IF(ISNA(VLOOKUP(TRIM(D1512),dim_numeratordenominator!A:B,2,FALSE)),"",VLOOKUP(TRIM(D1512),dim_numeratordenominator!A:C,2,FALSE))</f>
        <v>Numerator</v>
      </c>
      <c r="AN1512" s="19" t="str">
        <f>IF(ISNA(VLOOKUP(AM1512,dim_numeratordenominator!B:C,2,FALSE)),"",VLOOKUP(AM1512,dim_numeratordenominator!B:C,2,FALSE))</f>
        <v>Som9NRMQqV7</v>
      </c>
      <c r="AO1512" s="19" t="str">
        <f>IF(ISNA(VLOOKUP(TRIM(E1512),dim_supporttype!A:B,2,FALSE)),"",VLOOKUP(TRIM(E1512),dim_supporttype!A:C,2,FALSE))</f>
        <v>TA</v>
      </c>
      <c r="AP1512" s="19" t="str">
        <f>IF(ISNA(VLOOKUP(AO1512,dim_supporttype!B:C,2,FALSE)),"",VLOOKUP(AO1512,dim_supporttype!B:C,2,FALSE))</f>
        <v>cRAGKdWIDn4</v>
      </c>
      <c r="AQ1512" s="19" t="str">
        <f>IF(ISNA(VLOOKUP(TRIM(F1512),dim_disaggs!A:B,2,FALSE)),"No Disagg",VLOOKUP(TRIM(F1512),dim_disaggs!A:B,2,FALSE))</f>
        <v>NewExistingArt/HIVStatus</v>
      </c>
      <c r="AR1512" s="19" t="str">
        <f>IF(ISNA(VLOOKUP(AQ1512,dim_disaggs!B:C,2,FALSE)),"",VLOOKUP(AQ1512,dim_disaggs!B:C,2,FALSE))</f>
        <v>lvVjaB46rNF</v>
      </c>
      <c r="AU1512" s="72" t="s">
        <v>755</v>
      </c>
      <c r="AV1512" s="73" t="s">
        <v>755</v>
      </c>
      <c r="AW1512" s="66" t="s">
        <v>755</v>
      </c>
      <c r="AX1512" s="66" t="s">
        <v>755</v>
      </c>
      <c r="BA1512" s="105" t="str">
        <f t="shared" si="216"/>
        <v>Top Level Numerator</v>
      </c>
      <c r="BB1512" s="20" t="str">
        <f t="shared" si="217"/>
        <v>PE5QVF0w4xj</v>
      </c>
      <c r="BE1512" s="75" t="s">
        <v>21240</v>
      </c>
      <c r="BF1512" s="73" t="s">
        <v>21241</v>
      </c>
      <c r="BG1512" s="55" t="s">
        <v>20424</v>
      </c>
      <c r="BH1512" s="76" t="s">
        <v>20422</v>
      </c>
      <c r="BI1512" s="20" t="s">
        <v>755</v>
      </c>
      <c r="BJ1512" s="20" t="s">
        <v>755</v>
      </c>
      <c r="BK1512" s="55" t="s">
        <v>755</v>
      </c>
      <c r="BL1512" s="71" t="s">
        <v>755</v>
      </c>
      <c r="BM1512" s="77" t="s">
        <v>755</v>
      </c>
      <c r="BN1512" s="78" t="s">
        <v>755</v>
      </c>
      <c r="BO1512" s="77" t="s">
        <v>755</v>
      </c>
      <c r="BP1512" s="78" t="s">
        <v>755</v>
      </c>
    </row>
    <row r="1513" spans="1:68" x14ac:dyDescent="0.2">
      <c r="A1513" s="20" t="s">
        <v>95</v>
      </c>
      <c r="B1513" s="20" t="s">
        <v>1576</v>
      </c>
      <c r="C1513" s="20" t="s">
        <v>237</v>
      </c>
      <c r="D1513" s="20" t="s">
        <v>1</v>
      </c>
      <c r="E1513" s="20" t="s">
        <v>77</v>
      </c>
      <c r="G1513" s="20" t="s">
        <v>2442</v>
      </c>
      <c r="I1513" s="19">
        <f t="shared" si="218"/>
        <v>25</v>
      </c>
      <c r="J1513" s="20" t="s">
        <v>755</v>
      </c>
      <c r="K1513" s="20" t="s">
        <v>2200</v>
      </c>
      <c r="L1513" s="95" t="str">
        <f>IF(M1513&lt;&gt;"",IF(NOT(ISNA(INDEX(cc!B:B,MATCH(M1513,cc!A:A,0)))),INDEX(cc!B:B,MATCH(M1513,cc!A:A,0)),"0"),"")</f>
        <v>default</v>
      </c>
      <c r="M1513" s="97" t="s">
        <v>13</v>
      </c>
      <c r="N1513" s="28" t="str">
        <f t="shared" si="219"/>
        <v xml:space="preserve"> TARGET</v>
      </c>
      <c r="O1513" s="19" t="str">
        <f t="shared" si="212"/>
        <v>PMTCT_ART (N, DSD) TARGET: ART</v>
      </c>
      <c r="P1513" s="19" t="str">
        <f t="shared" si="213"/>
        <v>PMTCT_ART (N, DSD) TARGET: ART</v>
      </c>
      <c r="Q1513" s="19" t="str">
        <f t="shared" si="220"/>
        <v>PMTCT_ART (N, DSD) TARGET</v>
      </c>
      <c r="R1513" s="19" t="str">
        <f t="shared" si="214"/>
        <v>PMTCT_ART_N_DSD_TARGET</v>
      </c>
      <c r="S1513" s="19" t="str">
        <f t="shared" si="215"/>
        <v>PMTCT_ART_N_DSD_TARGET</v>
      </c>
      <c r="T1513" s="19" t="b">
        <f>NOT(ISNA(VLOOKUP(B1513,dbcodes!A:B,2,FALSE)))</f>
        <v>1</v>
      </c>
      <c r="U1513" s="19" t="str">
        <f>IF(ISNA(VLOOKUP(B1513,dbcodes!A:B,2,FALSE)),des!R977,VLOOKUP(B1513,dbcodes!A:B,2,FALSE))</f>
        <v>PMTCT_ARV_N_DSD_TARGET</v>
      </c>
      <c r="W1513" s="107" t="str">
        <f>IF(ISNA(VLOOKUP(C1513,descriptions!A:B,2,FALSE)),des!V977,IF(G1513=" TARGET","Target ","")&amp;VLOOKUP(C1513,descriptions!A:B,2,FALSE))</f>
        <v>Target Number of HIV-positive pregnant women who received ART to reduce the risk of mother-to-child-transmission during pregnancy</v>
      </c>
      <c r="X1513" s="20" t="s">
        <v>4</v>
      </c>
      <c r="Y1513" s="20" t="s">
        <v>831</v>
      </c>
      <c r="Z1513" s="20" t="s">
        <v>836</v>
      </c>
      <c r="AA1513" s="20" t="s">
        <v>102</v>
      </c>
      <c r="AB1513" s="20" t="s">
        <v>755</v>
      </c>
      <c r="AC1513" s="19" t="str">
        <f>IF(AB1513&lt;&gt;"",IF(NOT(ISNA(INDEX(os!A:A,MATCH(AB1513,os!B:B,0)))),INDEX(os!A:A,MATCH(AB1513,os!B:B,0)),"0"),"")</f>
        <v/>
      </c>
      <c r="AD1513" s="20" t="s">
        <v>830</v>
      </c>
      <c r="AH1513" s="93" t="str">
        <f>IF(NOT(ISNA(VLOOKUP(B:B,ResultsTargets!A:A,1,0))),"TRUE","")</f>
        <v/>
      </c>
      <c r="AI1513" s="19" t="str">
        <f>IF(ISNA(VLOOKUP(C1513,dim_techarea!A:B,2,FALSE)),"",VLOOKUP(C1513,dim_techarea!A:B,2,FALSE))</f>
        <v>PMTCT_ART</v>
      </c>
      <c r="AJ1513" s="19" t="str">
        <f>IF(ISNA(VLOOKUP(AI1513,dim_techarea!B:C,2,FALSE)),"",VLOOKUP(AI1513,dim_techarea!B:C,2,FALSE))</f>
        <v>AaCcy7dVfWw</v>
      </c>
      <c r="AK1513" s="19" t="str">
        <f>IF(ISNA(VLOOKUP(TRIM(G1513),dim_targetsresults!A:B,2,FALSE)),"",VLOOKUP(TRIM(G1513),dim_targetsresults!A:C,2,FALSE))</f>
        <v>MER Targets</v>
      </c>
      <c r="AL1513" s="19" t="str">
        <f>IF(ISNA(VLOOKUP(AK1513,dim_targetsresults!B:C,2,FALSE)),"",VLOOKUP(AK1513,dim_targetsresults!B:C,2,FALSE))</f>
        <v>W8imnja2Owd</v>
      </c>
      <c r="AM1513" s="19" t="str">
        <f>IF(ISNA(VLOOKUP(TRIM(D1513),dim_numeratordenominator!A:B,2,FALSE)),"",VLOOKUP(TRIM(D1513),dim_numeratordenominator!A:C,2,FALSE))</f>
        <v>Numerator</v>
      </c>
      <c r="AN1513" s="19" t="str">
        <f>IF(ISNA(VLOOKUP(AM1513,dim_numeratordenominator!B:C,2,FALSE)),"",VLOOKUP(AM1513,dim_numeratordenominator!B:C,2,FALSE))</f>
        <v>Som9NRMQqV7</v>
      </c>
      <c r="AO1513" s="19" t="str">
        <f>IF(ISNA(VLOOKUP(TRIM(E1513),dim_supporttype!A:B,2,FALSE)),"",VLOOKUP(TRIM(E1513),dim_supporttype!A:C,2,FALSE))</f>
        <v>DSD</v>
      </c>
      <c r="AP1513" s="19" t="str">
        <f>IF(ISNA(VLOOKUP(AO1513,dim_supporttype!B:C,2,FALSE)),"",VLOOKUP(AO1513,dim_supporttype!B:C,2,FALSE))</f>
        <v>iM13vdNLWKb</v>
      </c>
      <c r="AQ1513" s="19" t="str">
        <f>IF(ISNA(VLOOKUP(TRIM(F1513),dim_disaggs!A:B,2,FALSE)),"No Disagg",VLOOKUP(TRIM(F1513),dim_disaggs!A:B,2,FALSE))</f>
        <v>No Disagg</v>
      </c>
      <c r="AR1513" s="19" t="str">
        <f>IF(ISNA(VLOOKUP(AQ1513,dim_disaggs!B:C,2,FALSE)),"",VLOOKUP(AQ1513,dim_disaggs!B:C,2,FALSE))</f>
        <v>werJlVT6sf3</v>
      </c>
      <c r="AU1513" s="72" t="s">
        <v>755</v>
      </c>
      <c r="AV1513" s="73" t="s">
        <v>755</v>
      </c>
      <c r="AW1513" s="66" t="s">
        <v>755</v>
      </c>
      <c r="AX1513" s="66" t="s">
        <v>755</v>
      </c>
      <c r="BA1513" s="105" t="str">
        <f t="shared" si="216"/>
        <v>Top Level Numerator</v>
      </c>
      <c r="BB1513" s="20" t="str">
        <f t="shared" si="217"/>
        <v>PE5QVF0w4xj</v>
      </c>
      <c r="BC1513" s="20" t="s">
        <v>25706</v>
      </c>
      <c r="BD1513" s="20" t="s">
        <v>25707</v>
      </c>
      <c r="BE1513" s="75" t="s">
        <v>755</v>
      </c>
      <c r="BF1513" s="73" t="s">
        <v>755</v>
      </c>
      <c r="BG1513" s="71" t="s">
        <v>755</v>
      </c>
      <c r="BH1513" s="71" t="s">
        <v>755</v>
      </c>
      <c r="BI1513" s="20" t="s">
        <v>755</v>
      </c>
      <c r="BJ1513" s="20" t="s">
        <v>755</v>
      </c>
      <c r="BK1513" s="55" t="s">
        <v>755</v>
      </c>
      <c r="BL1513" s="71" t="s">
        <v>755</v>
      </c>
      <c r="BM1513" s="77" t="s">
        <v>755</v>
      </c>
      <c r="BN1513" s="78" t="s">
        <v>755</v>
      </c>
      <c r="BO1513" s="77" t="s">
        <v>755</v>
      </c>
      <c r="BP1513" s="78" t="s">
        <v>755</v>
      </c>
    </row>
    <row r="1514" spans="1:68" x14ac:dyDescent="0.2">
      <c r="A1514" s="20" t="s">
        <v>95</v>
      </c>
      <c r="B1514" s="20" t="s">
        <v>1580</v>
      </c>
      <c r="C1514" s="20" t="s">
        <v>237</v>
      </c>
      <c r="D1514" s="20" t="s">
        <v>1</v>
      </c>
      <c r="E1514" s="20" t="s">
        <v>78</v>
      </c>
      <c r="G1514" s="20" t="s">
        <v>2442</v>
      </c>
      <c r="I1514" s="19">
        <f t="shared" si="218"/>
        <v>24</v>
      </c>
      <c r="J1514" s="20" t="s">
        <v>755</v>
      </c>
      <c r="K1514" s="20" t="s">
        <v>2200</v>
      </c>
      <c r="L1514" s="95" t="str">
        <f>IF(M1514&lt;&gt;"",IF(NOT(ISNA(INDEX(cc!B:B,MATCH(M1514,cc!A:A,0)))),INDEX(cc!B:B,MATCH(M1514,cc!A:A,0)),"0"),"")</f>
        <v>default</v>
      </c>
      <c r="M1514" s="97" t="s">
        <v>13</v>
      </c>
      <c r="N1514" s="28" t="str">
        <f t="shared" si="219"/>
        <v xml:space="preserve"> TARGET</v>
      </c>
      <c r="O1514" s="19" t="str">
        <f t="shared" si="212"/>
        <v>PMTCT_ART (N, TA) TARGET: ART</v>
      </c>
      <c r="P1514" s="19" t="str">
        <f t="shared" si="213"/>
        <v>PMTCT_ART (N, TA) TARGET: ART</v>
      </c>
      <c r="Q1514" s="19" t="str">
        <f t="shared" si="220"/>
        <v>PMTCT_ART (N, TA) TARGET</v>
      </c>
      <c r="R1514" s="19" t="str">
        <f t="shared" si="214"/>
        <v>PMTCT_ART_N_TA_TARGET</v>
      </c>
      <c r="S1514" s="19" t="str">
        <f t="shared" si="215"/>
        <v>PMTCT_ART_N_TA_TARGET</v>
      </c>
      <c r="T1514" s="19" t="b">
        <f>NOT(ISNA(VLOOKUP(B1514,dbcodes!A:B,2,FALSE)))</f>
        <v>1</v>
      </c>
      <c r="U1514" s="19" t="str">
        <f>IF(ISNA(VLOOKUP(B1514,dbcodes!A:B,2,FALSE)),des!R978,VLOOKUP(B1514,dbcodes!A:B,2,FALSE))</f>
        <v>PMTCT_ARV_N_TA_TARGET</v>
      </c>
      <c r="W1514" s="107" t="str">
        <f>IF(ISNA(VLOOKUP(C1514,descriptions!A:B,2,FALSE)),des!V978,IF(G1514=" TARGET","Target ","")&amp;VLOOKUP(C1514,descriptions!A:B,2,FALSE))</f>
        <v>Target Number of HIV-positive pregnant women who received ART to reduce the risk of mother-to-child-transmission during pregnancy</v>
      </c>
      <c r="X1514" s="20" t="s">
        <v>4</v>
      </c>
      <c r="Y1514" s="20" t="s">
        <v>831</v>
      </c>
      <c r="Z1514" s="20" t="s">
        <v>836</v>
      </c>
      <c r="AA1514" s="20" t="s">
        <v>102</v>
      </c>
      <c r="AB1514" s="20" t="s">
        <v>755</v>
      </c>
      <c r="AC1514" s="19" t="str">
        <f>IF(AB1514&lt;&gt;"",IF(NOT(ISNA(INDEX(os!A:A,MATCH(AB1514,os!B:B,0)))),INDEX(os!A:A,MATCH(AB1514,os!B:B,0)),"0"),"")</f>
        <v/>
      </c>
      <c r="AD1514" s="20" t="s">
        <v>830</v>
      </c>
      <c r="AH1514" s="93" t="str">
        <f>IF(NOT(ISNA(VLOOKUP(B:B,ResultsTargets!A:A,1,0))),"TRUE","")</f>
        <v/>
      </c>
      <c r="AI1514" s="19" t="str">
        <f>IF(ISNA(VLOOKUP(C1514,dim_techarea!A:B,2,FALSE)),"",VLOOKUP(C1514,dim_techarea!A:B,2,FALSE))</f>
        <v>PMTCT_ART</v>
      </c>
      <c r="AJ1514" s="19" t="str">
        <f>IF(ISNA(VLOOKUP(AI1514,dim_techarea!B:C,2,FALSE)),"",VLOOKUP(AI1514,dim_techarea!B:C,2,FALSE))</f>
        <v>AaCcy7dVfWw</v>
      </c>
      <c r="AK1514" s="19" t="str">
        <f>IF(ISNA(VLOOKUP(TRIM(G1514),dim_targetsresults!A:B,2,FALSE)),"",VLOOKUP(TRIM(G1514),dim_targetsresults!A:C,2,FALSE))</f>
        <v>MER Targets</v>
      </c>
      <c r="AL1514" s="19" t="str">
        <f>IF(ISNA(VLOOKUP(AK1514,dim_targetsresults!B:C,2,FALSE)),"",VLOOKUP(AK1514,dim_targetsresults!B:C,2,FALSE))</f>
        <v>W8imnja2Owd</v>
      </c>
      <c r="AM1514" s="19" t="str">
        <f>IF(ISNA(VLOOKUP(TRIM(D1514),dim_numeratordenominator!A:B,2,FALSE)),"",VLOOKUP(TRIM(D1514),dim_numeratordenominator!A:C,2,FALSE))</f>
        <v>Numerator</v>
      </c>
      <c r="AN1514" s="19" t="str">
        <f>IF(ISNA(VLOOKUP(AM1514,dim_numeratordenominator!B:C,2,FALSE)),"",VLOOKUP(AM1514,dim_numeratordenominator!B:C,2,FALSE))</f>
        <v>Som9NRMQqV7</v>
      </c>
      <c r="AO1514" s="19" t="str">
        <f>IF(ISNA(VLOOKUP(TRIM(E1514),dim_supporttype!A:B,2,FALSE)),"",VLOOKUP(TRIM(E1514),dim_supporttype!A:C,2,FALSE))</f>
        <v>TA</v>
      </c>
      <c r="AP1514" s="19" t="str">
        <f>IF(ISNA(VLOOKUP(AO1514,dim_supporttype!B:C,2,FALSE)),"",VLOOKUP(AO1514,dim_supporttype!B:C,2,FALSE))</f>
        <v>cRAGKdWIDn4</v>
      </c>
      <c r="AQ1514" s="19" t="str">
        <f>IF(ISNA(VLOOKUP(TRIM(F1514),dim_disaggs!A:B,2,FALSE)),"No Disagg",VLOOKUP(TRIM(F1514),dim_disaggs!A:B,2,FALSE))</f>
        <v>No Disagg</v>
      </c>
      <c r="AR1514" s="19" t="str">
        <f>IF(ISNA(VLOOKUP(AQ1514,dim_disaggs!B:C,2,FALSE)),"",VLOOKUP(AQ1514,dim_disaggs!B:C,2,FALSE))</f>
        <v>werJlVT6sf3</v>
      </c>
      <c r="AU1514" s="72" t="s">
        <v>755</v>
      </c>
      <c r="AV1514" s="73" t="s">
        <v>755</v>
      </c>
      <c r="AW1514" s="66" t="s">
        <v>755</v>
      </c>
      <c r="AX1514" s="66" t="s">
        <v>755</v>
      </c>
      <c r="BA1514" s="105" t="str">
        <f t="shared" si="216"/>
        <v>Top Level Numerator</v>
      </c>
      <c r="BB1514" s="20" t="str">
        <f t="shared" si="217"/>
        <v>PE5QVF0w4xj</v>
      </c>
      <c r="BC1514" s="20" t="s">
        <v>25706</v>
      </c>
      <c r="BD1514" s="20" t="s">
        <v>25707</v>
      </c>
      <c r="BE1514" s="75" t="s">
        <v>755</v>
      </c>
      <c r="BF1514" s="73" t="s">
        <v>755</v>
      </c>
      <c r="BG1514" s="55" t="s">
        <v>755</v>
      </c>
      <c r="BH1514" s="76" t="s">
        <v>755</v>
      </c>
      <c r="BI1514" s="20" t="s">
        <v>755</v>
      </c>
      <c r="BJ1514" s="20" t="s">
        <v>755</v>
      </c>
      <c r="BK1514" s="55" t="s">
        <v>755</v>
      </c>
      <c r="BL1514" s="71" t="s">
        <v>755</v>
      </c>
      <c r="BM1514" s="77" t="s">
        <v>755</v>
      </c>
      <c r="BN1514" s="78" t="s">
        <v>755</v>
      </c>
      <c r="BO1514" s="77" t="s">
        <v>755</v>
      </c>
      <c r="BP1514" s="78" t="s">
        <v>755</v>
      </c>
    </row>
    <row r="1515" spans="1:68" x14ac:dyDescent="0.2">
      <c r="A1515" s="20" t="s">
        <v>95</v>
      </c>
      <c r="B1515" s="20" t="s">
        <v>1566</v>
      </c>
      <c r="C1515" s="20" t="s">
        <v>20066</v>
      </c>
      <c r="D1515" s="20" t="s">
        <v>1</v>
      </c>
      <c r="E1515" s="20" t="s">
        <v>2139</v>
      </c>
      <c r="F1515" s="20" t="s">
        <v>2193</v>
      </c>
      <c r="G1515" s="20" t="s">
        <v>20086</v>
      </c>
      <c r="H1515" s="20" t="s">
        <v>2193</v>
      </c>
      <c r="I1515" s="19">
        <f t="shared" si="218"/>
        <v>43</v>
      </c>
      <c r="J1515" s="20" t="s">
        <v>755</v>
      </c>
      <c r="K1515" s="20" t="s">
        <v>2200</v>
      </c>
      <c r="L1515" s="95" t="str">
        <f>IF(M1515&lt;&gt;"",IF(NOT(ISNA(INDEX(cc!B:B,MATCH(M1515,cc!A:A,0)))),INDEX(cc!B:B,MATCH(M1515,cc!A:A,0)),"0"),"")</f>
        <v>Maternal Regimen Type</v>
      </c>
      <c r="M1515" s="97" t="s">
        <v>4095</v>
      </c>
      <c r="N1515" s="28" t="str">
        <f t="shared" si="219"/>
        <v/>
      </c>
      <c r="O1515" s="19" t="str">
        <f t="shared" si="212"/>
        <v>PMTCT_ART_NAT (N, NAT, MaternalRegimenType): ART</v>
      </c>
      <c r="P1515" s="19" t="str">
        <f t="shared" si="213"/>
        <v>PMTCT_ART_NAT (N, NAT, MaternalRegimenType): ART</v>
      </c>
      <c r="Q1515" s="19" t="str">
        <f t="shared" si="220"/>
        <v>PMTCT_ART_NAT (N, NAT, MaternalRegimenType)</v>
      </c>
      <c r="R1515" s="19" t="str">
        <f t="shared" si="214"/>
        <v>PMTCT_ART_NAT_N_NAT_MaternalRegimenType</v>
      </c>
      <c r="S1515" s="19" t="str">
        <f t="shared" si="215"/>
        <v>PMTCT_ART_NAT_N_NAT_MaternalRegimenType_</v>
      </c>
      <c r="T1515" s="19" t="b">
        <f>NOT(ISNA(VLOOKUP(B1515,dbcodes!A:B,2,FALSE)))</f>
        <v>1</v>
      </c>
      <c r="U1515" s="19" t="str">
        <f>IF(ISNA(VLOOKUP(B1515,dbcodes!A:B,2,FALSE)),des!R982,VLOOKUP(B1515,dbcodes!A:B,2,FALSE))</f>
        <v>PMTCT_ARV_N_NAT_MaternalRegimenType</v>
      </c>
      <c r="W1515" s="107" t="str">
        <f>IF(ISNA(VLOOKUP(C1515,descriptions!A:B,2,FALSE)),des!V982,IF(G1515=" TARGET","Target ","")&amp;VLOOKUP(C1515,descriptions!A:B,2,FALSE))</f>
        <v>Number and percentage of HIV-positive pregnant women who received antiretroviral medicine (ARV) during pregnancy to reduce the risk of mother-to-child transmission</v>
      </c>
      <c r="X1515" s="20" t="s">
        <v>4</v>
      </c>
      <c r="Y1515" s="20" t="s">
        <v>831</v>
      </c>
      <c r="Z1515" s="20" t="s">
        <v>836</v>
      </c>
      <c r="AA1515" s="20" t="s">
        <v>102</v>
      </c>
      <c r="AB1515" s="20" t="s">
        <v>755</v>
      </c>
      <c r="AC1515" s="19" t="str">
        <f>IF(AB1515&lt;&gt;"",IF(NOT(ISNA(INDEX(os!A:A,MATCH(AB1515,os!B:B,0)))),INDEX(os!A:A,MATCH(AB1515,os!B:B,0)),"0"),"")</f>
        <v/>
      </c>
      <c r="AD1515" s="20" t="s">
        <v>830</v>
      </c>
      <c r="AH1515" s="93" t="str">
        <f>IF(NOT(ISNA(VLOOKUP(B:B,ResultsTargets!A:A,1,0))),"TRUE","")</f>
        <v/>
      </c>
      <c r="AI1515" s="19" t="str">
        <f>IF(ISNA(VLOOKUP(C1515,dim_techarea!A:B,2,FALSE)),"",VLOOKUP(C1515,dim_techarea!A:B,2,FALSE))</f>
        <v>PMTCT_ART_NAT</v>
      </c>
      <c r="AJ1515" s="19" t="str">
        <f>IF(ISNA(VLOOKUP(AI1515,dim_techarea!B:C,2,FALSE)),"",VLOOKUP(AI1515,dim_techarea!B:C,2,FALSE))</f>
        <v>g84zDX1N5g6</v>
      </c>
      <c r="AK1515" s="19" t="str">
        <f>IF(ISNA(VLOOKUP(TRIM(G1515),dim_targetsresults!A:B,2,FALSE)),"",VLOOKUP(TRIM(G1515),dim_targetsresults!A:C,2,FALSE))</f>
        <v>MER Results</v>
      </c>
      <c r="AL1515" s="19" t="str">
        <f>IF(ISNA(VLOOKUP(AK1515,dim_targetsresults!B:C,2,FALSE)),"",VLOOKUP(AK1515,dim_targetsresults!B:C,2,FALSE))</f>
        <v>Jh0jDM5yQ2E</v>
      </c>
      <c r="AM1515" s="19" t="str">
        <f>IF(ISNA(VLOOKUP(TRIM(D1515),dim_numeratordenominator!A:B,2,FALSE)),"",VLOOKUP(TRIM(D1515),dim_numeratordenominator!A:C,2,FALSE))</f>
        <v>Numerator</v>
      </c>
      <c r="AN1515" s="19" t="str">
        <f>IF(ISNA(VLOOKUP(AM1515,dim_numeratordenominator!B:C,2,FALSE)),"",VLOOKUP(AM1515,dim_numeratordenominator!B:C,2,FALSE))</f>
        <v>Som9NRMQqV7</v>
      </c>
      <c r="AO1515" s="19" t="str">
        <f>IF(ISNA(VLOOKUP(TRIM(E1515),dim_supporttype!A:B,2,FALSE)),"",VLOOKUP(TRIM(E1515),dim_supporttype!A:C,2,FALSE))</f>
        <v>National</v>
      </c>
      <c r="AP1515" s="19" t="str">
        <f>IF(ISNA(VLOOKUP(AO1515,dim_supporttype!B:C,2,FALSE)),"",VLOOKUP(AO1515,dim_supporttype!B:C,2,FALSE))</f>
        <v>ERT6F2mcduw</v>
      </c>
      <c r="AQ1515" s="19" t="str">
        <f>IF(ISNA(VLOOKUP(TRIM(F1515),dim_disaggs!A:B,2,FALSE)),"No Disagg",VLOOKUP(TRIM(F1515),dim_disaggs!A:B,2,FALSE))</f>
        <v>MaternalRegimenType</v>
      </c>
      <c r="AR1515" s="19" t="str">
        <f>IF(ISNA(VLOOKUP(AQ1515,dim_disaggs!B:C,2,FALSE)),"",VLOOKUP(AQ1515,dim_disaggs!B:C,2,FALSE))</f>
        <v>eJ5AQjtuNzZ</v>
      </c>
      <c r="AU1515" s="72" t="s">
        <v>755</v>
      </c>
      <c r="AV1515" s="73" t="s">
        <v>755</v>
      </c>
      <c r="AW1515" s="66" t="s">
        <v>755</v>
      </c>
      <c r="AX1515" s="66" t="s">
        <v>755</v>
      </c>
      <c r="BA1515" s="105" t="str">
        <f t="shared" si="216"/>
        <v/>
      </c>
      <c r="BB1515" s="20" t="str">
        <f t="shared" si="217"/>
        <v/>
      </c>
    </row>
    <row r="1516" spans="1:68" x14ac:dyDescent="0.2">
      <c r="A1516" s="20" t="s">
        <v>95</v>
      </c>
      <c r="B1516" s="20" t="s">
        <v>1563</v>
      </c>
      <c r="C1516" s="20" t="s">
        <v>20066</v>
      </c>
      <c r="D1516" s="20" t="s">
        <v>1</v>
      </c>
      <c r="E1516" s="20" t="s">
        <v>2139</v>
      </c>
      <c r="G1516" s="20" t="s">
        <v>20086</v>
      </c>
      <c r="I1516" s="19">
        <f t="shared" si="218"/>
        <v>22</v>
      </c>
      <c r="J1516" s="20" t="s">
        <v>755</v>
      </c>
      <c r="K1516" s="20" t="s">
        <v>2200</v>
      </c>
      <c r="L1516" s="95" t="str">
        <f>IF(M1516&lt;&gt;"",IF(NOT(ISNA(INDEX(cc!B:B,MATCH(M1516,cc!A:A,0)))),INDEX(cc!B:B,MATCH(M1516,cc!A:A,0)),"0"),"")</f>
        <v>default</v>
      </c>
      <c r="M1516" s="97" t="s">
        <v>13</v>
      </c>
      <c r="N1516" s="28" t="str">
        <f t="shared" si="219"/>
        <v/>
      </c>
      <c r="O1516" s="19" t="str">
        <f t="shared" si="212"/>
        <v>PMTCT_ART_NAT (N, NAT): ART</v>
      </c>
      <c r="P1516" s="19" t="str">
        <f t="shared" si="213"/>
        <v>PMTCT_ART_NAT (N, NAT): ART</v>
      </c>
      <c r="Q1516" s="19" t="str">
        <f t="shared" si="220"/>
        <v>PMTCT_ART_NAT (N, NAT)</v>
      </c>
      <c r="R1516" s="19" t="str">
        <f t="shared" si="214"/>
        <v>PMTCT_ART_NAT_N_NAT</v>
      </c>
      <c r="S1516" s="19" t="str">
        <f t="shared" si="215"/>
        <v>PMTCT_ART_NAT_N_NAT_</v>
      </c>
      <c r="T1516" s="19" t="b">
        <f>NOT(ISNA(VLOOKUP(B1516,dbcodes!A:B,2,FALSE)))</f>
        <v>1</v>
      </c>
      <c r="U1516" s="19" t="str">
        <f>IF(ISNA(VLOOKUP(B1516,dbcodes!A:B,2,FALSE)),des!R984,VLOOKUP(B1516,dbcodes!A:B,2,FALSE))</f>
        <v>PMTCT_ARV_N_NAT</v>
      </c>
      <c r="W1516" s="107" t="str">
        <f>IF(ISNA(VLOOKUP(C1516,descriptions!A:B,2,FALSE)),des!V984,IF(G1516=" TARGET","Target ","")&amp;VLOOKUP(C1516,descriptions!A:B,2,FALSE))</f>
        <v>Number and percentage of HIV-positive pregnant women who received antiretroviral medicine (ARV) during pregnancy to reduce the risk of mother-to-child transmission</v>
      </c>
      <c r="X1516" s="20" t="s">
        <v>4</v>
      </c>
      <c r="Y1516" s="20" t="s">
        <v>831</v>
      </c>
      <c r="Z1516" s="20" t="s">
        <v>836</v>
      </c>
      <c r="AA1516" s="20" t="s">
        <v>102</v>
      </c>
      <c r="AB1516" s="20" t="s">
        <v>755</v>
      </c>
      <c r="AC1516" s="19" t="str">
        <f>IF(AB1516&lt;&gt;"",IF(NOT(ISNA(INDEX(os!A:A,MATCH(AB1516,os!B:B,0)))),INDEX(os!A:A,MATCH(AB1516,os!B:B,0)),"0"),"")</f>
        <v/>
      </c>
      <c r="AD1516" s="20" t="s">
        <v>830</v>
      </c>
      <c r="AH1516" s="93" t="str">
        <f>IF(NOT(ISNA(VLOOKUP(B:B,ResultsTargets!A:A,1,0))),"TRUE","")</f>
        <v/>
      </c>
      <c r="AI1516" s="19" t="str">
        <f>IF(ISNA(VLOOKUP(C1516,dim_techarea!A:B,2,FALSE)),"",VLOOKUP(C1516,dim_techarea!A:B,2,FALSE))</f>
        <v>PMTCT_ART_NAT</v>
      </c>
      <c r="AJ1516" s="19" t="str">
        <f>IF(ISNA(VLOOKUP(AI1516,dim_techarea!B:C,2,FALSE)),"",VLOOKUP(AI1516,dim_techarea!B:C,2,FALSE))</f>
        <v>g84zDX1N5g6</v>
      </c>
      <c r="AK1516" s="19" t="str">
        <f>IF(ISNA(VLOOKUP(TRIM(G1516),dim_targetsresults!A:B,2,FALSE)),"",VLOOKUP(TRIM(G1516),dim_targetsresults!A:C,2,FALSE))</f>
        <v>MER Results</v>
      </c>
      <c r="AL1516" s="19" t="str">
        <f>IF(ISNA(VLOOKUP(AK1516,dim_targetsresults!B:C,2,FALSE)),"",VLOOKUP(AK1516,dim_targetsresults!B:C,2,FALSE))</f>
        <v>Jh0jDM5yQ2E</v>
      </c>
      <c r="AM1516" s="19" t="str">
        <f>IF(ISNA(VLOOKUP(TRIM(D1516),dim_numeratordenominator!A:B,2,FALSE)),"",VLOOKUP(TRIM(D1516),dim_numeratordenominator!A:C,2,FALSE))</f>
        <v>Numerator</v>
      </c>
      <c r="AN1516" s="19" t="str">
        <f>IF(ISNA(VLOOKUP(AM1516,dim_numeratordenominator!B:C,2,FALSE)),"",VLOOKUP(AM1516,dim_numeratordenominator!B:C,2,FALSE))</f>
        <v>Som9NRMQqV7</v>
      </c>
      <c r="AO1516" s="19" t="str">
        <f>IF(ISNA(VLOOKUP(TRIM(E1516),dim_supporttype!A:B,2,FALSE)),"",VLOOKUP(TRIM(E1516),dim_supporttype!A:C,2,FALSE))</f>
        <v>National</v>
      </c>
      <c r="AP1516" s="19" t="str">
        <f>IF(ISNA(VLOOKUP(AO1516,dim_supporttype!B:C,2,FALSE)),"",VLOOKUP(AO1516,dim_supporttype!B:C,2,FALSE))</f>
        <v>ERT6F2mcduw</v>
      </c>
      <c r="AQ1516" s="19" t="str">
        <f>IF(ISNA(VLOOKUP(TRIM(F1516),dim_disaggs!A:B,2,FALSE)),"No Disagg",VLOOKUP(TRIM(F1516),dim_disaggs!A:B,2,FALSE))</f>
        <v>No Disagg</v>
      </c>
      <c r="AR1516" s="19" t="str">
        <f>IF(ISNA(VLOOKUP(AQ1516,dim_disaggs!B:C,2,FALSE)),"",VLOOKUP(AQ1516,dim_disaggs!B:C,2,FALSE))</f>
        <v>werJlVT6sf3</v>
      </c>
      <c r="AU1516" s="72" t="s">
        <v>755</v>
      </c>
      <c r="AV1516" s="73" t="s">
        <v>755</v>
      </c>
      <c r="AW1516" s="66" t="s">
        <v>755</v>
      </c>
      <c r="AX1516" s="66" t="s">
        <v>755</v>
      </c>
      <c r="BA1516" s="105" t="str">
        <f t="shared" si="216"/>
        <v/>
      </c>
      <c r="BB1516" s="20" t="str">
        <f t="shared" si="217"/>
        <v/>
      </c>
    </row>
    <row r="1517" spans="1:68" x14ac:dyDescent="0.2">
      <c r="A1517" s="20" t="s">
        <v>95</v>
      </c>
      <c r="B1517" s="20" t="s">
        <v>1567</v>
      </c>
      <c r="C1517" s="20" t="s">
        <v>20066</v>
      </c>
      <c r="D1517" s="20" t="s">
        <v>1</v>
      </c>
      <c r="E1517" s="20" t="s">
        <v>2139</v>
      </c>
      <c r="F1517" s="20" t="s">
        <v>2193</v>
      </c>
      <c r="G1517" s="20" t="s">
        <v>2442</v>
      </c>
      <c r="H1517" s="20" t="s">
        <v>2193</v>
      </c>
      <c r="I1517" s="19">
        <f t="shared" si="218"/>
        <v>50</v>
      </c>
      <c r="J1517" s="20" t="s">
        <v>755</v>
      </c>
      <c r="K1517" s="20" t="s">
        <v>2200</v>
      </c>
      <c r="L1517" s="95" t="str">
        <f>IF(M1517&lt;&gt;"",IF(NOT(ISNA(INDEX(cc!B:B,MATCH(M1517,cc!A:A,0)))),INDEX(cc!B:B,MATCH(M1517,cc!A:A,0)),"0"),"")</f>
        <v>Maternal Regimen Type</v>
      </c>
      <c r="M1517" s="97" t="s">
        <v>4095</v>
      </c>
      <c r="N1517" s="28" t="str">
        <f t="shared" si="219"/>
        <v xml:space="preserve"> TARGET</v>
      </c>
      <c r="O1517" s="19" t="str">
        <f t="shared" si="212"/>
        <v>PMTCT_ART_NAT (N, NAT, MaternalRegimenType) TARGET: ART</v>
      </c>
      <c r="P1517" s="19" t="str">
        <f t="shared" si="213"/>
        <v>PMTCT_ART_NAT (N, NAT, MaternalRegimenType) TARGET: ART</v>
      </c>
      <c r="Q1517" s="19" t="str">
        <f t="shared" si="220"/>
        <v>PMTCT_ART_NAT (N, NAT, MaternalRegimenType) TARGET</v>
      </c>
      <c r="R1517" s="19" t="str">
        <f t="shared" si="214"/>
        <v>PMTCT_ART_NAT_N_NAT_MaternalRegimenType_TARGET</v>
      </c>
      <c r="S1517" s="19" t="str">
        <f t="shared" si="215"/>
        <v>PMTCT_ART_NAT_N_NAT_MaternalRegimenType_TARGET</v>
      </c>
      <c r="T1517" s="19" t="b">
        <f>NOT(ISNA(VLOOKUP(B1517,dbcodes!A:B,2,FALSE)))</f>
        <v>1</v>
      </c>
      <c r="U1517" s="19" t="str">
        <f>IF(ISNA(VLOOKUP(B1517,dbcodes!A:B,2,FALSE)),des!R988,VLOOKUP(B1517,dbcodes!A:B,2,FALSE))</f>
        <v>PMTCT_ARV_N_NAT_MaternalRegimenType_TARGET</v>
      </c>
      <c r="W1517" s="107" t="str">
        <f>IF(ISNA(VLOOKUP(C1517,descriptions!A:B,2,FALSE)),des!V988,IF(G1517=" TARGET","Target ","")&amp;VLOOKUP(C1517,descriptions!A:B,2,FALSE))</f>
        <v>Target Number and percentage of HIV-positive pregnant women who received antiretroviral medicine (ARV) during pregnancy to reduce the risk of mother-to-child transmission</v>
      </c>
      <c r="X1517" s="20" t="s">
        <v>4</v>
      </c>
      <c r="Y1517" s="20" t="s">
        <v>831</v>
      </c>
      <c r="Z1517" s="20" t="s">
        <v>836</v>
      </c>
      <c r="AA1517" s="20" t="s">
        <v>102</v>
      </c>
      <c r="AB1517" s="20" t="s">
        <v>755</v>
      </c>
      <c r="AC1517" s="19" t="str">
        <f>IF(AB1517&lt;&gt;"",IF(NOT(ISNA(INDEX(os!A:A,MATCH(AB1517,os!B:B,0)))),INDEX(os!A:A,MATCH(AB1517,os!B:B,0)),"0"),"")</f>
        <v/>
      </c>
      <c r="AD1517" s="20" t="s">
        <v>830</v>
      </c>
      <c r="AH1517" s="93" t="str">
        <f>IF(NOT(ISNA(VLOOKUP(B:B,ResultsTargets!A:A,1,0))),"TRUE","")</f>
        <v/>
      </c>
      <c r="AI1517" s="19" t="str">
        <f>IF(ISNA(VLOOKUP(C1517,dim_techarea!A:B,2,FALSE)),"",VLOOKUP(C1517,dim_techarea!A:B,2,FALSE))</f>
        <v>PMTCT_ART_NAT</v>
      </c>
      <c r="AJ1517" s="19" t="str">
        <f>IF(ISNA(VLOOKUP(AI1517,dim_techarea!B:C,2,FALSE)),"",VLOOKUP(AI1517,dim_techarea!B:C,2,FALSE))</f>
        <v>g84zDX1N5g6</v>
      </c>
      <c r="AK1517" s="19" t="str">
        <f>IF(ISNA(VLOOKUP(TRIM(G1517),dim_targetsresults!A:B,2,FALSE)),"",VLOOKUP(TRIM(G1517),dim_targetsresults!A:C,2,FALSE))</f>
        <v>MER Targets</v>
      </c>
      <c r="AL1517" s="19" t="str">
        <f>IF(ISNA(VLOOKUP(AK1517,dim_targetsresults!B:C,2,FALSE)),"",VLOOKUP(AK1517,dim_targetsresults!B:C,2,FALSE))</f>
        <v>W8imnja2Owd</v>
      </c>
      <c r="AM1517" s="19" t="str">
        <f>IF(ISNA(VLOOKUP(TRIM(D1517),dim_numeratordenominator!A:B,2,FALSE)),"",VLOOKUP(TRIM(D1517),dim_numeratordenominator!A:C,2,FALSE))</f>
        <v>Numerator</v>
      </c>
      <c r="AN1517" s="19" t="str">
        <f>IF(ISNA(VLOOKUP(AM1517,dim_numeratordenominator!B:C,2,FALSE)),"",VLOOKUP(AM1517,dim_numeratordenominator!B:C,2,FALSE))</f>
        <v>Som9NRMQqV7</v>
      </c>
      <c r="AO1517" s="19" t="str">
        <f>IF(ISNA(VLOOKUP(TRIM(E1517),dim_supporttype!A:B,2,FALSE)),"",VLOOKUP(TRIM(E1517),dim_supporttype!A:C,2,FALSE))</f>
        <v>National</v>
      </c>
      <c r="AP1517" s="19" t="str">
        <f>IF(ISNA(VLOOKUP(AO1517,dim_supporttype!B:C,2,FALSE)),"",VLOOKUP(AO1517,dim_supporttype!B:C,2,FALSE))</f>
        <v>ERT6F2mcduw</v>
      </c>
      <c r="AQ1517" s="19" t="str">
        <f>IF(ISNA(VLOOKUP(TRIM(F1517),dim_disaggs!A:B,2,FALSE)),"No Disagg",VLOOKUP(TRIM(F1517),dim_disaggs!A:B,2,FALSE))</f>
        <v>MaternalRegimenType</v>
      </c>
      <c r="AR1517" s="19" t="str">
        <f>IF(ISNA(VLOOKUP(AQ1517,dim_disaggs!B:C,2,FALSE)),"",VLOOKUP(AQ1517,dim_disaggs!B:C,2,FALSE))</f>
        <v>eJ5AQjtuNzZ</v>
      </c>
      <c r="AU1517" s="72" t="s">
        <v>755</v>
      </c>
      <c r="AV1517" s="73" t="s">
        <v>755</v>
      </c>
      <c r="AW1517" s="66" t="s">
        <v>755</v>
      </c>
      <c r="AX1517" s="66" t="s">
        <v>755</v>
      </c>
      <c r="BA1517" s="105" t="str">
        <f t="shared" si="216"/>
        <v/>
      </c>
      <c r="BB1517" s="20" t="str">
        <f t="shared" si="217"/>
        <v/>
      </c>
    </row>
    <row r="1518" spans="1:68" x14ac:dyDescent="0.2">
      <c r="A1518" s="20" t="s">
        <v>95</v>
      </c>
      <c r="B1518" s="20" t="s">
        <v>1572</v>
      </c>
      <c r="C1518" s="20" t="s">
        <v>20066</v>
      </c>
      <c r="D1518" s="20" t="s">
        <v>1</v>
      </c>
      <c r="E1518" s="20" t="s">
        <v>2139</v>
      </c>
      <c r="G1518" s="20" t="s">
        <v>2442</v>
      </c>
      <c r="I1518" s="19">
        <f t="shared" si="218"/>
        <v>29</v>
      </c>
      <c r="J1518" s="20" t="s">
        <v>755</v>
      </c>
      <c r="K1518" s="20" t="s">
        <v>2200</v>
      </c>
      <c r="L1518" s="95" t="str">
        <f>IF(M1518&lt;&gt;"",IF(NOT(ISNA(INDEX(cc!B:B,MATCH(M1518,cc!A:A,0)))),INDEX(cc!B:B,MATCH(M1518,cc!A:A,0)),"0"),"")</f>
        <v>default</v>
      </c>
      <c r="M1518" s="97" t="s">
        <v>13</v>
      </c>
      <c r="N1518" s="28" t="str">
        <f t="shared" si="219"/>
        <v xml:space="preserve"> TARGET</v>
      </c>
      <c r="O1518" s="19" t="str">
        <f t="shared" si="212"/>
        <v>PMTCT_ART_NAT (N, NAT) TARGET: ART</v>
      </c>
      <c r="P1518" s="19" t="str">
        <f t="shared" si="213"/>
        <v>PMTCT_ART_NAT (N, NAT) TARGET: ART</v>
      </c>
      <c r="Q1518" s="19" t="str">
        <f t="shared" si="220"/>
        <v>PMTCT_ART_NAT (N, NAT) TARGET</v>
      </c>
      <c r="R1518" s="19" t="str">
        <f t="shared" si="214"/>
        <v>PMTCT_ART_NAT_N_NAT_TARGET</v>
      </c>
      <c r="S1518" s="19" t="str">
        <f t="shared" si="215"/>
        <v>PMTCT_ART_NAT_N_NAT_TARGET</v>
      </c>
      <c r="T1518" s="19" t="b">
        <f>NOT(ISNA(VLOOKUP(B1518,dbcodes!A:B,2,FALSE)))</f>
        <v>1</v>
      </c>
      <c r="U1518" s="19" t="str">
        <f>IF(ISNA(VLOOKUP(B1518,dbcodes!A:B,2,FALSE)),des!R990,VLOOKUP(B1518,dbcodes!A:B,2,FALSE))</f>
        <v>PMTCT_ARV_N_NAT_TARGET</v>
      </c>
      <c r="W1518" s="107" t="str">
        <f>IF(ISNA(VLOOKUP(C1518,descriptions!A:B,2,FALSE)),des!V990,IF(G1518=" TARGET","Target ","")&amp;VLOOKUP(C1518,descriptions!A:B,2,FALSE))</f>
        <v>Target Number and percentage of HIV-positive pregnant women who received antiretroviral medicine (ARV) during pregnancy to reduce the risk of mother-to-child transmission</v>
      </c>
      <c r="X1518" s="20" t="s">
        <v>4</v>
      </c>
      <c r="Y1518" s="20" t="s">
        <v>831</v>
      </c>
      <c r="Z1518" s="20" t="s">
        <v>836</v>
      </c>
      <c r="AA1518" s="20" t="s">
        <v>102</v>
      </c>
      <c r="AB1518" s="20" t="s">
        <v>755</v>
      </c>
      <c r="AC1518" s="19" t="str">
        <f>IF(AB1518&lt;&gt;"",IF(NOT(ISNA(INDEX(os!A:A,MATCH(AB1518,os!B:B,0)))),INDEX(os!A:A,MATCH(AB1518,os!B:B,0)),"0"),"")</f>
        <v/>
      </c>
      <c r="AD1518" s="20" t="s">
        <v>830</v>
      </c>
      <c r="AH1518" s="93" t="str">
        <f>IF(NOT(ISNA(VLOOKUP(B:B,ResultsTargets!A:A,1,0))),"TRUE","")</f>
        <v/>
      </c>
      <c r="AI1518" s="19" t="str">
        <f>IF(ISNA(VLOOKUP(C1518,dim_techarea!A:B,2,FALSE)),"",VLOOKUP(C1518,dim_techarea!A:B,2,FALSE))</f>
        <v>PMTCT_ART_NAT</v>
      </c>
      <c r="AJ1518" s="19" t="str">
        <f>IF(ISNA(VLOOKUP(AI1518,dim_techarea!B:C,2,FALSE)),"",VLOOKUP(AI1518,dim_techarea!B:C,2,FALSE))</f>
        <v>g84zDX1N5g6</v>
      </c>
      <c r="AK1518" s="19" t="str">
        <f>IF(ISNA(VLOOKUP(TRIM(G1518),dim_targetsresults!A:B,2,FALSE)),"",VLOOKUP(TRIM(G1518),dim_targetsresults!A:C,2,FALSE))</f>
        <v>MER Targets</v>
      </c>
      <c r="AL1518" s="19" t="str">
        <f>IF(ISNA(VLOOKUP(AK1518,dim_targetsresults!B:C,2,FALSE)),"",VLOOKUP(AK1518,dim_targetsresults!B:C,2,FALSE))</f>
        <v>W8imnja2Owd</v>
      </c>
      <c r="AM1518" s="19" t="str">
        <f>IF(ISNA(VLOOKUP(TRIM(D1518),dim_numeratordenominator!A:B,2,FALSE)),"",VLOOKUP(TRIM(D1518),dim_numeratordenominator!A:C,2,FALSE))</f>
        <v>Numerator</v>
      </c>
      <c r="AN1518" s="19" t="str">
        <f>IF(ISNA(VLOOKUP(AM1518,dim_numeratordenominator!B:C,2,FALSE)),"",VLOOKUP(AM1518,dim_numeratordenominator!B:C,2,FALSE))</f>
        <v>Som9NRMQqV7</v>
      </c>
      <c r="AO1518" s="19" t="str">
        <f>IF(ISNA(VLOOKUP(TRIM(E1518),dim_supporttype!A:B,2,FALSE)),"",VLOOKUP(TRIM(E1518),dim_supporttype!A:C,2,FALSE))</f>
        <v>National</v>
      </c>
      <c r="AP1518" s="19" t="str">
        <f>IF(ISNA(VLOOKUP(AO1518,dim_supporttype!B:C,2,FALSE)),"",VLOOKUP(AO1518,dim_supporttype!B:C,2,FALSE))</f>
        <v>ERT6F2mcduw</v>
      </c>
      <c r="AQ1518" s="19" t="str">
        <f>IF(ISNA(VLOOKUP(TRIM(F1518),dim_disaggs!A:B,2,FALSE)),"No Disagg",VLOOKUP(TRIM(F1518),dim_disaggs!A:B,2,FALSE))</f>
        <v>No Disagg</v>
      </c>
      <c r="AR1518" s="19" t="str">
        <f>IF(ISNA(VLOOKUP(AQ1518,dim_disaggs!B:C,2,FALSE)),"",VLOOKUP(AQ1518,dim_disaggs!B:C,2,FALSE))</f>
        <v>werJlVT6sf3</v>
      </c>
      <c r="AU1518" s="72" t="s">
        <v>755</v>
      </c>
      <c r="AV1518" s="73" t="s">
        <v>755</v>
      </c>
      <c r="AW1518" s="66" t="s">
        <v>755</v>
      </c>
      <c r="AX1518" s="66" t="s">
        <v>755</v>
      </c>
      <c r="BA1518" s="105" t="str">
        <f t="shared" si="216"/>
        <v/>
      </c>
      <c r="BB1518" s="20" t="str">
        <f t="shared" si="217"/>
        <v/>
      </c>
    </row>
    <row r="1519" spans="1:68" x14ac:dyDescent="0.2">
      <c r="A1519" s="20" t="s">
        <v>95</v>
      </c>
      <c r="B1519" s="20" t="s">
        <v>1582</v>
      </c>
      <c r="C1519" s="20" t="s">
        <v>20067</v>
      </c>
      <c r="D1519" s="20" t="s">
        <v>164</v>
      </c>
      <c r="E1519" s="20" t="s">
        <v>2142</v>
      </c>
      <c r="G1519" s="20" t="s">
        <v>2442</v>
      </c>
      <c r="I1519" s="19">
        <f t="shared" si="218"/>
        <v>35</v>
      </c>
      <c r="J1519" s="20" t="s">
        <v>755</v>
      </c>
      <c r="K1519" s="20" t="s">
        <v>2200</v>
      </c>
      <c r="L1519" s="95" t="str">
        <f>IF(M1519&lt;&gt;"",IF(NOT(ISNA(INDEX(cc!B:B,MATCH(M1519,cc!A:A,0)))),INDEX(cc!B:B,MATCH(M1519,cc!A:A,0)),"0"),"")</f>
        <v>default</v>
      </c>
      <c r="M1519" s="97" t="s">
        <v>13</v>
      </c>
      <c r="N1519" s="28" t="str">
        <f t="shared" si="219"/>
        <v xml:space="preserve"> TARGET</v>
      </c>
      <c r="O1519" s="19" t="str">
        <f t="shared" si="212"/>
        <v>PMTCT_ART_SUBNAT (D, SUBNAT) TARGET: ART</v>
      </c>
      <c r="P1519" s="19" t="str">
        <f t="shared" si="213"/>
        <v>PMTCT_ART_SUBNAT (D, SUBNAT) TARGET: ART</v>
      </c>
      <c r="Q1519" s="19" t="str">
        <f t="shared" si="220"/>
        <v>PMTCT_ART_SUBNAT (D, SUBNAT) TARGET</v>
      </c>
      <c r="R1519" s="19" t="str">
        <f t="shared" si="214"/>
        <v>PMTCT_ART_SUBNAT_D_SUBNAT_TARGET</v>
      </c>
      <c r="S1519" s="19" t="str">
        <f t="shared" si="215"/>
        <v>PMTCT_ART_SUBNAT_D_SUBNAT_TARGET</v>
      </c>
      <c r="T1519" s="19" t="b">
        <f>NOT(ISNA(VLOOKUP(B1519,dbcodes!A:B,2,FALSE)))</f>
        <v>1</v>
      </c>
      <c r="U1519" s="19" t="str">
        <f>IF(ISNA(VLOOKUP(B1519,dbcodes!A:B,2,FALSE)),des!R995,VLOOKUP(B1519,dbcodes!A:B,2,FALSE))</f>
        <v>PMTCT_ARV_SUBNAT_D_SUBNAT_TARGET</v>
      </c>
      <c r="W1519" s="107" t="str">
        <f>IF(ISNA(VLOOKUP(C1519,descriptions!A:B,2,FALSE)),des!V995,IF(G1519=" TARGET","Target ","")&amp;VLOOKUP(C1519,descriptions!A:B,2,FALSE))</f>
        <v>Target Number and percentage of HIV-positive pregnant women who received antiretroviral medicine (ARV) during pregnancy to reduce the risk of mother-to-child transmission (SUBNAT)</v>
      </c>
      <c r="X1519" s="20" t="s">
        <v>4</v>
      </c>
      <c r="Y1519" s="20" t="s">
        <v>831</v>
      </c>
      <c r="Z1519" s="20" t="s">
        <v>836</v>
      </c>
      <c r="AA1519" s="20" t="s">
        <v>102</v>
      </c>
      <c r="AB1519" s="20" t="s">
        <v>755</v>
      </c>
      <c r="AC1519" s="19" t="str">
        <f>IF(AB1519&lt;&gt;"",IF(NOT(ISNA(INDEX(os!A:A,MATCH(AB1519,os!B:B,0)))),INDEX(os!A:A,MATCH(AB1519,os!B:B,0)),"0"),"")</f>
        <v/>
      </c>
      <c r="AD1519" s="20" t="s">
        <v>830</v>
      </c>
      <c r="AH1519" s="93" t="str">
        <f>IF(NOT(ISNA(VLOOKUP(B:B,ResultsTargets!A:A,1,0))),"TRUE","")</f>
        <v/>
      </c>
      <c r="AI1519" s="19" t="str">
        <f>IF(ISNA(VLOOKUP(C1519,dim_techarea!A:B,2,FALSE)),"",VLOOKUP(C1519,dim_techarea!A:B,2,FALSE))</f>
        <v>PMTCT_ART_SUBNAT</v>
      </c>
      <c r="AJ1519" s="19" t="str">
        <f>IF(ISNA(VLOOKUP(AI1519,dim_techarea!B:C,2,FALSE)),"",VLOOKUP(AI1519,dim_techarea!B:C,2,FALSE))</f>
        <v>sJKTQEHul4G</v>
      </c>
      <c r="AK1519" s="19" t="str">
        <f>IF(ISNA(VLOOKUP(TRIM(G1519),dim_targetsresults!A:B,2,FALSE)),"",VLOOKUP(TRIM(G1519),dim_targetsresults!A:C,2,FALSE))</f>
        <v>MER Targets</v>
      </c>
      <c r="AL1519" s="19" t="str">
        <f>IF(ISNA(VLOOKUP(AK1519,dim_targetsresults!B:C,2,FALSE)),"",VLOOKUP(AK1519,dim_targetsresults!B:C,2,FALSE))</f>
        <v>W8imnja2Owd</v>
      </c>
      <c r="AM1519" s="19" t="str">
        <f>IF(ISNA(VLOOKUP(TRIM(D1519),dim_numeratordenominator!A:B,2,FALSE)),"",VLOOKUP(TRIM(D1519),dim_numeratordenominator!A:C,2,FALSE))</f>
        <v>Denominator</v>
      </c>
      <c r="AN1519" s="19" t="str">
        <f>IF(ISNA(VLOOKUP(AM1519,dim_numeratordenominator!B:C,2,FALSE)),"",VLOOKUP(AM1519,dim_numeratordenominator!B:C,2,FALSE))</f>
        <v>QpNj0nSuEhD</v>
      </c>
      <c r="AO1519" s="19" t="str">
        <f>IF(ISNA(VLOOKUP(TRIM(E1519),dim_supporttype!A:B,2,FALSE)),"",VLOOKUP(TRIM(E1519),dim_supporttype!A:C,2,FALSE))</f>
        <v>Sub-National</v>
      </c>
      <c r="AP1519" s="19" t="str">
        <f>IF(ISNA(VLOOKUP(AO1519,dim_supporttype!B:C,2,FALSE)),"",VLOOKUP(AO1519,dim_supporttype!B:C,2,FALSE))</f>
        <v>jJDHP9KXvzJ</v>
      </c>
      <c r="AQ1519" s="19" t="str">
        <f>IF(ISNA(VLOOKUP(TRIM(F1519),dim_disaggs!A:B,2,FALSE)),"No Disagg",VLOOKUP(TRIM(F1519),dim_disaggs!A:B,2,FALSE))</f>
        <v>No Disagg</v>
      </c>
      <c r="AR1519" s="19" t="str">
        <f>IF(ISNA(VLOOKUP(AQ1519,dim_disaggs!B:C,2,FALSE)),"",VLOOKUP(AQ1519,dim_disaggs!B:C,2,FALSE))</f>
        <v>werJlVT6sf3</v>
      </c>
      <c r="AU1519" s="72" t="s">
        <v>755</v>
      </c>
      <c r="AV1519" s="73" t="s">
        <v>755</v>
      </c>
      <c r="AW1519" s="66" t="s">
        <v>755</v>
      </c>
      <c r="AX1519" s="66" t="s">
        <v>755</v>
      </c>
      <c r="BA1519" s="105" t="str">
        <f t="shared" si="216"/>
        <v/>
      </c>
      <c r="BB1519" s="20" t="str">
        <f t="shared" si="217"/>
        <v/>
      </c>
      <c r="BG1519" s="72"/>
      <c r="BH1519" s="73"/>
      <c r="BI1519" s="66"/>
      <c r="BJ1519" s="66"/>
    </row>
    <row r="1520" spans="1:68" s="3" customFormat="1" x14ac:dyDescent="0.2">
      <c r="A1520" s="20" t="s">
        <v>95</v>
      </c>
      <c r="B1520" s="20" t="s">
        <v>1584</v>
      </c>
      <c r="C1520" s="20" t="s">
        <v>20067</v>
      </c>
      <c r="D1520" s="20" t="s">
        <v>1</v>
      </c>
      <c r="E1520" s="20" t="s">
        <v>2142</v>
      </c>
      <c r="F1520" s="20" t="s">
        <v>184</v>
      </c>
      <c r="G1520" s="20" t="s">
        <v>2442</v>
      </c>
      <c r="H1520" s="20" t="s">
        <v>2301</v>
      </c>
      <c r="I1520" s="19">
        <f t="shared" si="218"/>
        <v>48</v>
      </c>
      <c r="J1520" s="20" t="s">
        <v>755</v>
      </c>
      <c r="K1520" s="20" t="s">
        <v>2200</v>
      </c>
      <c r="L1520" s="95" t="str">
        <f>IF(M1520&lt;&gt;"",IF(NOT(ISNA(INDEX(cc!B:B,MATCH(M1520,cc!A:A,0)))),INDEX(cc!B:B,MATCH(M1520,cc!A:A,0)),"0"),"")</f>
        <v>New Existing Art with Other</v>
      </c>
      <c r="M1520" s="97" t="s">
        <v>4096</v>
      </c>
      <c r="N1520" s="28" t="str">
        <f t="shared" si="219"/>
        <v xml:space="preserve"> TARGET</v>
      </c>
      <c r="O1520" s="19" t="str">
        <f t="shared" si="212"/>
        <v>PMTCT_ART_SUBNAT (N, SUBNAT, NewExistingArt) TARGET: ART</v>
      </c>
      <c r="P1520" s="19" t="str">
        <f t="shared" si="213"/>
        <v>PMTCT_ART_SUBNAT (N, SUBNAT, NewExistingArt) TARGET: ART</v>
      </c>
      <c r="Q1520" s="19" t="str">
        <f t="shared" si="220"/>
        <v>PMTCT_ART_SUBNAT (N, SUBNAT, NewExistArt) TARGET</v>
      </c>
      <c r="R1520" s="19" t="str">
        <f t="shared" si="214"/>
        <v>PMTCT_ART_SUBNAT_N_SUBNAT_NewExistArt_TARGET</v>
      </c>
      <c r="S1520" s="19" t="str">
        <f t="shared" si="215"/>
        <v>PMTCT_ART_SUBNAT_N_SUBNAT_NewExistArt_TARGET</v>
      </c>
      <c r="T1520" s="19" t="b">
        <f>NOT(ISNA(VLOOKUP(B1520,dbcodes!A:B,2,FALSE)))</f>
        <v>1</v>
      </c>
      <c r="U1520" s="19" t="str">
        <f>IF(ISNA(VLOOKUP(B1520,dbcodes!A:B,2,FALSE)),des!R996,VLOOKUP(B1520,dbcodes!A:B,2,FALSE))</f>
        <v>PMTCT_ARV_SUBNAT_N_SUBNAT_NewExistArt_TARGET</v>
      </c>
      <c r="V1520" s="20"/>
      <c r="W1520" s="107" t="str">
        <f>IF(ISNA(VLOOKUP(C1520,descriptions!A:B,2,FALSE)),des!V996,IF(G1520=" TARGET","Target ","")&amp;VLOOKUP(C1520,descriptions!A:B,2,FALSE))</f>
        <v>Target Number and percentage of HIV-positive pregnant women who received antiretroviral medicine (ARV) during pregnancy to reduce the risk of mother-to-child transmission (SUBNAT)</v>
      </c>
      <c r="X1520" s="20" t="s">
        <v>4</v>
      </c>
      <c r="Y1520" s="20" t="s">
        <v>831</v>
      </c>
      <c r="Z1520" s="20" t="s">
        <v>836</v>
      </c>
      <c r="AA1520" s="20" t="s">
        <v>102</v>
      </c>
      <c r="AB1520" s="20" t="s">
        <v>755</v>
      </c>
      <c r="AC1520" s="19" t="str">
        <f>IF(AB1520&lt;&gt;"",IF(NOT(ISNA(INDEX(os!A:A,MATCH(AB1520,os!B:B,0)))),INDEX(os!A:A,MATCH(AB1520,os!B:B,0)),"0"),"")</f>
        <v/>
      </c>
      <c r="AD1520" s="20" t="s">
        <v>830</v>
      </c>
      <c r="AE1520" s="20"/>
      <c r="AF1520" s="20"/>
      <c r="AG1520" s="20"/>
      <c r="AH1520" s="93" t="str">
        <f>IF(NOT(ISNA(VLOOKUP(B:B,ResultsTargets!A:A,1,0))),"TRUE","")</f>
        <v/>
      </c>
      <c r="AI1520" s="19" t="str">
        <f>IF(ISNA(VLOOKUP(C1520,dim_techarea!A:B,2,FALSE)),"",VLOOKUP(C1520,dim_techarea!A:B,2,FALSE))</f>
        <v>PMTCT_ART_SUBNAT</v>
      </c>
      <c r="AJ1520" s="19" t="str">
        <f>IF(ISNA(VLOOKUP(AI1520,dim_techarea!B:C,2,FALSE)),"",VLOOKUP(AI1520,dim_techarea!B:C,2,FALSE))</f>
        <v>sJKTQEHul4G</v>
      </c>
      <c r="AK1520" s="19" t="str">
        <f>IF(ISNA(VLOOKUP(TRIM(G1520),dim_targetsresults!A:B,2,FALSE)),"",VLOOKUP(TRIM(G1520),dim_targetsresults!A:C,2,FALSE))</f>
        <v>MER Targets</v>
      </c>
      <c r="AL1520" s="19" t="str">
        <f>IF(ISNA(VLOOKUP(AK1520,dim_targetsresults!B:C,2,FALSE)),"",VLOOKUP(AK1520,dim_targetsresults!B:C,2,FALSE))</f>
        <v>W8imnja2Owd</v>
      </c>
      <c r="AM1520" s="19" t="str">
        <f>IF(ISNA(VLOOKUP(TRIM(D1520),dim_numeratordenominator!A:B,2,FALSE)),"",VLOOKUP(TRIM(D1520),dim_numeratordenominator!A:C,2,FALSE))</f>
        <v>Numerator</v>
      </c>
      <c r="AN1520" s="19" t="str">
        <f>IF(ISNA(VLOOKUP(AM1520,dim_numeratordenominator!B:C,2,FALSE)),"",VLOOKUP(AM1520,dim_numeratordenominator!B:C,2,FALSE))</f>
        <v>Som9NRMQqV7</v>
      </c>
      <c r="AO1520" s="19" t="str">
        <f>IF(ISNA(VLOOKUP(TRIM(E1520),dim_supporttype!A:B,2,FALSE)),"",VLOOKUP(TRIM(E1520),dim_supporttype!A:C,2,FALSE))</f>
        <v>Sub-National</v>
      </c>
      <c r="AP1520" s="19" t="str">
        <f>IF(ISNA(VLOOKUP(AO1520,dim_supporttype!B:C,2,FALSE)),"",VLOOKUP(AO1520,dim_supporttype!B:C,2,FALSE))</f>
        <v>jJDHP9KXvzJ</v>
      </c>
      <c r="AQ1520" s="19" t="str">
        <f>IF(ISNA(VLOOKUP(TRIM(F1520),dim_disaggs!A:B,2,FALSE)),"No Disagg",VLOOKUP(TRIM(F1520),dim_disaggs!A:B,2,FALSE))</f>
        <v>NewExistingArt</v>
      </c>
      <c r="AR1520" s="19" t="str">
        <f>IF(ISNA(VLOOKUP(AQ1520,dim_disaggs!B:C,2,FALSE)),"",VLOOKUP(AQ1520,dim_disaggs!B:C,2,FALSE))</f>
        <v>CeNzcJmZaLI</v>
      </c>
      <c r="AS1520" s="72"/>
      <c r="AT1520" s="66"/>
      <c r="AU1520" s="72" t="s">
        <v>755</v>
      </c>
      <c r="AV1520" s="73" t="s">
        <v>755</v>
      </c>
      <c r="AW1520" s="66" t="s">
        <v>755</v>
      </c>
      <c r="AX1520" s="66" t="s">
        <v>755</v>
      </c>
      <c r="AY1520" s="20"/>
      <c r="AZ1520" s="20"/>
      <c r="BA1520" s="105" t="str">
        <f t="shared" si="216"/>
        <v/>
      </c>
      <c r="BB1520" s="20" t="str">
        <f t="shared" si="217"/>
        <v/>
      </c>
      <c r="BC1520" s="20"/>
      <c r="BD1520" s="20"/>
      <c r="BE1520" s="75"/>
      <c r="BF1520" s="73"/>
      <c r="BG1520" s="72"/>
      <c r="BH1520" s="73"/>
      <c r="BI1520" s="66"/>
      <c r="BJ1520" s="66"/>
      <c r="BK1520" s="55"/>
      <c r="BL1520" s="71"/>
      <c r="BM1520" s="77"/>
      <c r="BN1520" s="78"/>
      <c r="BO1520" s="77"/>
      <c r="BP1520" s="78"/>
    </row>
    <row r="1521" spans="1:68" x14ac:dyDescent="0.2">
      <c r="A1521" s="20" t="s">
        <v>95</v>
      </c>
      <c r="B1521" s="20" t="s">
        <v>1585</v>
      </c>
      <c r="C1521" s="20" t="s">
        <v>918</v>
      </c>
      <c r="D1521" s="20" t="s">
        <v>1</v>
      </c>
      <c r="E1521" s="20" t="s">
        <v>77</v>
      </c>
      <c r="G1521" s="20" t="s">
        <v>20086</v>
      </c>
      <c r="I1521" s="19">
        <f t="shared" si="218"/>
        <v>18</v>
      </c>
      <c r="J1521" s="20" t="s">
        <v>755</v>
      </c>
      <c r="K1521" s="20" t="s">
        <v>2252</v>
      </c>
      <c r="L1521" s="95" t="str">
        <f>IF(M1521&lt;&gt;"",IF(NOT(ISNA(INDEX(cc!B:B,MATCH(M1521,cc!A:A,0)))),INDEX(cc!B:B,MATCH(M1521,cc!A:A,0)),"0"),"")</f>
        <v>default</v>
      </c>
      <c r="M1521" s="97" t="s">
        <v>13</v>
      </c>
      <c r="N1521" s="28" t="str">
        <f t="shared" si="219"/>
        <v/>
      </c>
      <c r="O1521" s="19" t="str">
        <f t="shared" si="212"/>
        <v>PMTCT_CTX (N, DSD): Infants CTX</v>
      </c>
      <c r="P1521" s="19" t="str">
        <f t="shared" si="213"/>
        <v>PMTCT_CTX (N, DSD): Infants CTX</v>
      </c>
      <c r="Q1521" s="19" t="str">
        <f t="shared" si="220"/>
        <v>PMTCT_CTX (N, DSD)</v>
      </c>
      <c r="R1521" s="19" t="str">
        <f t="shared" si="214"/>
        <v>PMTCT_CTX_N_DSD</v>
      </c>
      <c r="S1521" s="19" t="str">
        <f t="shared" si="215"/>
        <v>PMTCT_CTX_N_DSD_</v>
      </c>
      <c r="T1521" s="19" t="b">
        <f>NOT(ISNA(VLOOKUP(B1521,dbcodes!A:B,2,FALSE)))</f>
        <v>1</v>
      </c>
      <c r="U1521" s="19" t="str">
        <f>IF(ISNA(VLOOKUP(B1521,dbcodes!A:B,2,FALSE)),des!R997,VLOOKUP(B1521,dbcodes!A:B,2,FALSE))</f>
        <v>PMTCT_CTX_N_DSD</v>
      </c>
      <c r="V1521" s="20" t="s">
        <v>2358</v>
      </c>
      <c r="W1521" s="107">
        <f>IF(ISNA(VLOOKUP(C1521,descriptions!A:B,2,FALSE)),des!V997,IF(G1521=" TARGET","Target ","")&amp;VLOOKUP(C1521,descriptions!A:B,2,FALSE))</f>
        <v>0</v>
      </c>
      <c r="X1521" s="20" t="s">
        <v>4</v>
      </c>
      <c r="Y1521" s="20" t="s">
        <v>831</v>
      </c>
      <c r="Z1521" s="20" t="s">
        <v>836</v>
      </c>
      <c r="AA1521" s="20" t="s">
        <v>102</v>
      </c>
      <c r="AB1521" s="20" t="s">
        <v>755</v>
      </c>
      <c r="AC1521" s="19" t="str">
        <f>IF(AB1521&lt;&gt;"",IF(NOT(ISNA(INDEX(os!A:A,MATCH(AB1521,os!B:B,0)))),INDEX(os!A:A,MATCH(AB1521,os!B:B,0)),"0"),"")</f>
        <v/>
      </c>
      <c r="AD1521" s="20" t="s">
        <v>830</v>
      </c>
      <c r="AH1521" s="93" t="str">
        <f>IF(NOT(ISNA(VLOOKUP(B:B,ResultsTargets!A:A,1,0))),"TRUE","")</f>
        <v/>
      </c>
      <c r="AI1521" s="19" t="str">
        <f>IF(ISNA(VLOOKUP(C1521,dim_techarea!A:B,2,FALSE)),"",VLOOKUP(C1521,dim_techarea!A:B,2,FALSE))</f>
        <v>PMTCT_CTX</v>
      </c>
      <c r="AJ1521" s="19" t="str">
        <f>IF(ISNA(VLOOKUP(AI1521,dim_techarea!B:C,2,FALSE)),"",VLOOKUP(AI1521,dim_techarea!B:C,2,FALSE))</f>
        <v>obXzRNLHrCl</v>
      </c>
      <c r="AK1521" s="19" t="str">
        <f>IF(ISNA(VLOOKUP(TRIM(G1521),dim_targetsresults!A:B,2,FALSE)),"",VLOOKUP(TRIM(G1521),dim_targetsresults!A:C,2,FALSE))</f>
        <v>MER Results</v>
      </c>
      <c r="AL1521" s="19" t="str">
        <f>IF(ISNA(VLOOKUP(AK1521,dim_targetsresults!B:C,2,FALSE)),"",VLOOKUP(AK1521,dim_targetsresults!B:C,2,FALSE))</f>
        <v>Jh0jDM5yQ2E</v>
      </c>
      <c r="AM1521" s="19" t="str">
        <f>IF(ISNA(VLOOKUP(TRIM(D1521),dim_numeratordenominator!A:B,2,FALSE)),"",VLOOKUP(TRIM(D1521),dim_numeratordenominator!A:C,2,FALSE))</f>
        <v>Numerator</v>
      </c>
      <c r="AN1521" s="19" t="str">
        <f>IF(ISNA(VLOOKUP(AM1521,dim_numeratordenominator!B:C,2,FALSE)),"",VLOOKUP(AM1521,dim_numeratordenominator!B:C,2,FALSE))</f>
        <v>Som9NRMQqV7</v>
      </c>
      <c r="AO1521" s="19" t="str">
        <f>IF(ISNA(VLOOKUP(TRIM(E1521),dim_supporttype!A:B,2,FALSE)),"",VLOOKUP(TRIM(E1521),dim_supporttype!A:C,2,FALSE))</f>
        <v>DSD</v>
      </c>
      <c r="AP1521" s="19" t="str">
        <f>IF(ISNA(VLOOKUP(AO1521,dim_supporttype!B:C,2,FALSE)),"",VLOOKUP(AO1521,dim_supporttype!B:C,2,FALSE))</f>
        <v>iM13vdNLWKb</v>
      </c>
      <c r="AQ1521" s="19" t="str">
        <f>IF(ISNA(VLOOKUP(TRIM(F1521),dim_disaggs!A:B,2,FALSE)),"No Disagg",VLOOKUP(TRIM(F1521),dim_disaggs!A:B,2,FALSE))</f>
        <v>No Disagg</v>
      </c>
      <c r="AR1521" s="19" t="str">
        <f>IF(ISNA(VLOOKUP(AQ1521,dim_disaggs!B:C,2,FALSE)),"",VLOOKUP(AQ1521,dim_disaggs!B:C,2,FALSE))</f>
        <v>werJlVT6sf3</v>
      </c>
      <c r="AU1521" s="72" t="s">
        <v>755</v>
      </c>
      <c r="AV1521" s="73" t="s">
        <v>755</v>
      </c>
      <c r="AW1521" s="66" t="s">
        <v>755</v>
      </c>
      <c r="AX1521" s="66" t="s">
        <v>755</v>
      </c>
      <c r="BA1521" s="105" t="str">
        <f t="shared" si="216"/>
        <v>Top Level Numerator</v>
      </c>
      <c r="BB1521" s="20" t="str">
        <f t="shared" si="217"/>
        <v>PE5QVF0w4xj</v>
      </c>
      <c r="BC1521" s="20" t="s">
        <v>25706</v>
      </c>
      <c r="BD1521" s="20" t="s">
        <v>25707</v>
      </c>
      <c r="BE1521" s="75" t="s">
        <v>21240</v>
      </c>
      <c r="BF1521" s="73" t="s">
        <v>21241</v>
      </c>
      <c r="BG1521" s="55" t="s">
        <v>755</v>
      </c>
      <c r="BH1521" s="76" t="s">
        <v>755</v>
      </c>
      <c r="BI1521" s="20" t="s">
        <v>755</v>
      </c>
      <c r="BJ1521" s="20" t="s">
        <v>755</v>
      </c>
      <c r="BK1521" s="55" t="s">
        <v>755</v>
      </c>
      <c r="BL1521" s="71" t="s">
        <v>755</v>
      </c>
      <c r="BM1521" s="77" t="s">
        <v>755</v>
      </c>
      <c r="BN1521" s="78" t="s">
        <v>755</v>
      </c>
      <c r="BO1521" s="77" t="s">
        <v>755</v>
      </c>
      <c r="BP1521" s="78" t="s">
        <v>755</v>
      </c>
    </row>
    <row r="1522" spans="1:68" x14ac:dyDescent="0.2">
      <c r="A1522" s="20" t="s">
        <v>95</v>
      </c>
      <c r="B1522" s="20" t="s">
        <v>1589</v>
      </c>
      <c r="C1522" s="20" t="s">
        <v>918</v>
      </c>
      <c r="D1522" s="20" t="s">
        <v>1</v>
      </c>
      <c r="E1522" s="20" t="s">
        <v>78</v>
      </c>
      <c r="G1522" s="20" t="s">
        <v>20086</v>
      </c>
      <c r="I1522" s="19">
        <f t="shared" si="218"/>
        <v>17</v>
      </c>
      <c r="J1522" s="20" t="s">
        <v>755</v>
      </c>
      <c r="K1522" s="20" t="s">
        <v>2252</v>
      </c>
      <c r="L1522" s="95" t="str">
        <f>IF(M1522&lt;&gt;"",IF(NOT(ISNA(INDEX(cc!B:B,MATCH(M1522,cc!A:A,0)))),INDEX(cc!B:B,MATCH(M1522,cc!A:A,0)),"0"),"")</f>
        <v>default</v>
      </c>
      <c r="M1522" s="97" t="s">
        <v>13</v>
      </c>
      <c r="N1522" s="28" t="str">
        <f t="shared" si="219"/>
        <v/>
      </c>
      <c r="O1522" s="19" t="str">
        <f t="shared" si="212"/>
        <v>PMTCT_CTX (N, TA): Infants CTX</v>
      </c>
      <c r="P1522" s="19" t="str">
        <f t="shared" si="213"/>
        <v>PMTCT_CTX (N, TA): Infants CTX</v>
      </c>
      <c r="Q1522" s="19" t="str">
        <f t="shared" si="220"/>
        <v>PMTCT_CTX (N, TA)</v>
      </c>
      <c r="R1522" s="19" t="str">
        <f t="shared" si="214"/>
        <v>PMTCT_CTX_N_TA</v>
      </c>
      <c r="S1522" s="19" t="str">
        <f t="shared" si="215"/>
        <v>PMTCT_CTX_N_TA_</v>
      </c>
      <c r="T1522" s="19" t="b">
        <f>NOT(ISNA(VLOOKUP(B1522,dbcodes!A:B,2,FALSE)))</f>
        <v>1</v>
      </c>
      <c r="U1522" s="19" t="str">
        <f>IF(ISNA(VLOOKUP(B1522,dbcodes!A:B,2,FALSE)),des!R998,VLOOKUP(B1522,dbcodes!A:B,2,FALSE))</f>
        <v>PMTCT_CTX_N_TA</v>
      </c>
      <c r="V1522" s="20" t="s">
        <v>2359</v>
      </c>
      <c r="W1522" s="107">
        <f>IF(ISNA(VLOOKUP(C1522,descriptions!A:B,2,FALSE)),des!V998,IF(G1522=" TARGET","Target ","")&amp;VLOOKUP(C1522,descriptions!A:B,2,FALSE))</f>
        <v>0</v>
      </c>
      <c r="X1522" s="20" t="s">
        <v>4</v>
      </c>
      <c r="Y1522" s="20" t="s">
        <v>831</v>
      </c>
      <c r="Z1522" s="20" t="s">
        <v>836</v>
      </c>
      <c r="AA1522" s="20" t="s">
        <v>102</v>
      </c>
      <c r="AB1522" s="20" t="s">
        <v>755</v>
      </c>
      <c r="AC1522" s="19" t="str">
        <f>IF(AB1522&lt;&gt;"",IF(NOT(ISNA(INDEX(os!A:A,MATCH(AB1522,os!B:B,0)))),INDEX(os!A:A,MATCH(AB1522,os!B:B,0)),"0"),"")</f>
        <v/>
      </c>
      <c r="AD1522" s="20" t="s">
        <v>830</v>
      </c>
      <c r="AH1522" s="93" t="str">
        <f>IF(NOT(ISNA(VLOOKUP(B:B,ResultsTargets!A:A,1,0))),"TRUE","")</f>
        <v/>
      </c>
      <c r="AI1522" s="19" t="str">
        <f>IF(ISNA(VLOOKUP(C1522,dim_techarea!A:B,2,FALSE)),"",VLOOKUP(C1522,dim_techarea!A:B,2,FALSE))</f>
        <v>PMTCT_CTX</v>
      </c>
      <c r="AJ1522" s="19" t="str">
        <f>IF(ISNA(VLOOKUP(AI1522,dim_techarea!B:C,2,FALSE)),"",VLOOKUP(AI1522,dim_techarea!B:C,2,FALSE))</f>
        <v>obXzRNLHrCl</v>
      </c>
      <c r="AK1522" s="19" t="str">
        <f>IF(ISNA(VLOOKUP(TRIM(G1522),dim_targetsresults!A:B,2,FALSE)),"",VLOOKUP(TRIM(G1522),dim_targetsresults!A:C,2,FALSE))</f>
        <v>MER Results</v>
      </c>
      <c r="AL1522" s="19" t="str">
        <f>IF(ISNA(VLOOKUP(AK1522,dim_targetsresults!B:C,2,FALSE)),"",VLOOKUP(AK1522,dim_targetsresults!B:C,2,FALSE))</f>
        <v>Jh0jDM5yQ2E</v>
      </c>
      <c r="AM1522" s="19" t="str">
        <f>IF(ISNA(VLOOKUP(TRIM(D1522),dim_numeratordenominator!A:B,2,FALSE)),"",VLOOKUP(TRIM(D1522),dim_numeratordenominator!A:C,2,FALSE))</f>
        <v>Numerator</v>
      </c>
      <c r="AN1522" s="19" t="str">
        <f>IF(ISNA(VLOOKUP(AM1522,dim_numeratordenominator!B:C,2,FALSE)),"",VLOOKUP(AM1522,dim_numeratordenominator!B:C,2,FALSE))</f>
        <v>Som9NRMQqV7</v>
      </c>
      <c r="AO1522" s="19" t="str">
        <f>IF(ISNA(VLOOKUP(TRIM(E1522),dim_supporttype!A:B,2,FALSE)),"",VLOOKUP(TRIM(E1522),dim_supporttype!A:C,2,FALSE))</f>
        <v>TA</v>
      </c>
      <c r="AP1522" s="19" t="str">
        <f>IF(ISNA(VLOOKUP(AO1522,dim_supporttype!B:C,2,FALSE)),"",VLOOKUP(AO1522,dim_supporttype!B:C,2,FALSE))</f>
        <v>cRAGKdWIDn4</v>
      </c>
      <c r="AQ1522" s="19" t="str">
        <f>IF(ISNA(VLOOKUP(TRIM(F1522),dim_disaggs!A:B,2,FALSE)),"No Disagg",VLOOKUP(TRIM(F1522),dim_disaggs!A:B,2,FALSE))</f>
        <v>No Disagg</v>
      </c>
      <c r="AR1522" s="19" t="str">
        <f>IF(ISNA(VLOOKUP(AQ1522,dim_disaggs!B:C,2,FALSE)),"",VLOOKUP(AQ1522,dim_disaggs!B:C,2,FALSE))</f>
        <v>werJlVT6sf3</v>
      </c>
      <c r="AU1522" s="72" t="s">
        <v>755</v>
      </c>
      <c r="AV1522" s="73" t="s">
        <v>755</v>
      </c>
      <c r="AW1522" s="66" t="s">
        <v>755</v>
      </c>
      <c r="AX1522" s="66" t="s">
        <v>755</v>
      </c>
      <c r="BA1522" s="105" t="str">
        <f t="shared" si="216"/>
        <v>Top Level Numerator</v>
      </c>
      <c r="BB1522" s="20" t="str">
        <f t="shared" si="217"/>
        <v>PE5QVF0w4xj</v>
      </c>
      <c r="BC1522" s="20" t="s">
        <v>25706</v>
      </c>
      <c r="BD1522" s="20" t="s">
        <v>25707</v>
      </c>
      <c r="BE1522" s="75" t="s">
        <v>21240</v>
      </c>
      <c r="BF1522" s="73" t="s">
        <v>21241</v>
      </c>
      <c r="BG1522" s="55" t="s">
        <v>755</v>
      </c>
      <c r="BH1522" s="76" t="s">
        <v>755</v>
      </c>
      <c r="BI1522" s="20" t="s">
        <v>755</v>
      </c>
      <c r="BJ1522" s="20" t="s">
        <v>755</v>
      </c>
      <c r="BK1522" s="55" t="s">
        <v>755</v>
      </c>
      <c r="BL1522" s="71" t="s">
        <v>755</v>
      </c>
      <c r="BM1522" s="77" t="s">
        <v>755</v>
      </c>
      <c r="BN1522" s="78" t="s">
        <v>755</v>
      </c>
      <c r="BO1522" s="77" t="s">
        <v>755</v>
      </c>
      <c r="BP1522" s="78" t="s">
        <v>755</v>
      </c>
    </row>
    <row r="1523" spans="1:68" s="3" customFormat="1" x14ac:dyDescent="0.2">
      <c r="A1523" s="20" t="s">
        <v>95</v>
      </c>
      <c r="B1523" s="20" t="s">
        <v>1586</v>
      </c>
      <c r="C1523" s="20" t="s">
        <v>918</v>
      </c>
      <c r="D1523" s="20" t="s">
        <v>1</v>
      </c>
      <c r="E1523" s="20" t="s">
        <v>264</v>
      </c>
      <c r="F1523" s="20"/>
      <c r="G1523" s="20" t="s">
        <v>20086</v>
      </c>
      <c r="H1523" s="20"/>
      <c r="I1523" s="19">
        <f t="shared" si="218"/>
        <v>28</v>
      </c>
      <c r="J1523" s="20" t="s">
        <v>755</v>
      </c>
      <c r="K1523" s="20" t="s">
        <v>2252</v>
      </c>
      <c r="L1523" s="95" t="str">
        <f>IF(M1523&lt;&gt;"",IF(NOT(ISNA(INDEX(cc!B:B,MATCH(M1523,cc!A:A,0)))),INDEX(cc!B:B,MATCH(M1523,cc!A:A,0)),"0"),"")</f>
        <v>default</v>
      </c>
      <c r="M1523" s="97" t="s">
        <v>13</v>
      </c>
      <c r="N1523" s="28" t="str">
        <f t="shared" si="219"/>
        <v/>
      </c>
      <c r="O1523" s="19" t="str">
        <f t="shared" si="212"/>
        <v>PMTCT_CTX (N, DSD_NARRATIVE): Infants CTX</v>
      </c>
      <c r="P1523" s="19" t="str">
        <f t="shared" si="213"/>
        <v>PMTCT_CTX (N, DSD_NARRATIVE): Infants CTX</v>
      </c>
      <c r="Q1523" s="19" t="str">
        <f t="shared" si="220"/>
        <v>PMTCT_CTX (N, DSD_NARRATIVE)</v>
      </c>
      <c r="R1523" s="19" t="str">
        <f t="shared" si="214"/>
        <v>PMTCT_CTX_N_DSD_NARRATIVE</v>
      </c>
      <c r="S1523" s="19" t="str">
        <f t="shared" si="215"/>
        <v>PMTCT_CTX_N_DSD_NARRATIVE_</v>
      </c>
      <c r="T1523" s="19" t="b">
        <f>NOT(ISNA(VLOOKUP(B1523,dbcodes!A:B,2,FALSE)))</f>
        <v>1</v>
      </c>
      <c r="U1523" s="19" t="str">
        <f>IF(ISNA(VLOOKUP(B1523,dbcodes!A:B,2,FALSE)),des!R999,VLOOKUP(B1523,dbcodes!A:B,2,FALSE))</f>
        <v>PMTCT_CTX_N_DSD_NARRATIVE</v>
      </c>
      <c r="V1523" s="20" t="s">
        <v>2359</v>
      </c>
      <c r="W1523" s="107">
        <f>IF(ISNA(VLOOKUP(C1523,descriptions!A:B,2,FALSE)),des!V999,IF(G1523=" TARGET","Target ","")&amp;VLOOKUP(C1523,descriptions!A:B,2,FALSE))</f>
        <v>0</v>
      </c>
      <c r="X1523" s="20" t="s">
        <v>9</v>
      </c>
      <c r="Y1523" s="20" t="s">
        <v>831</v>
      </c>
      <c r="Z1523" s="20" t="s">
        <v>836</v>
      </c>
      <c r="AA1523" s="20" t="s">
        <v>102</v>
      </c>
      <c r="AB1523" s="20" t="s">
        <v>755</v>
      </c>
      <c r="AC1523" s="19" t="str">
        <f>IF(AB1523&lt;&gt;"",IF(NOT(ISNA(INDEX(os!A:A,MATCH(AB1523,os!B:B,0)))),INDEX(os!A:A,MATCH(AB1523,os!B:B,0)),"0"),"")</f>
        <v/>
      </c>
      <c r="AD1523" s="20" t="s">
        <v>830</v>
      </c>
      <c r="AE1523" s="20"/>
      <c r="AF1523" s="20"/>
      <c r="AG1523" s="20"/>
      <c r="AH1523" s="93" t="str">
        <f>IF(NOT(ISNA(VLOOKUP(B:B,ResultsTargets!A:A,1,0))),"TRUE","")</f>
        <v/>
      </c>
      <c r="AI1523" s="19" t="str">
        <f>IF(ISNA(VLOOKUP(C1523,dim_techarea!A:B,2,FALSE)),"",VLOOKUP(C1523,dim_techarea!A:B,2,FALSE))</f>
        <v>PMTCT_CTX</v>
      </c>
      <c r="AJ1523" s="19" t="str">
        <f>IF(ISNA(VLOOKUP(AI1523,dim_techarea!B:C,2,FALSE)),"",VLOOKUP(AI1523,dim_techarea!B:C,2,FALSE))</f>
        <v>obXzRNLHrCl</v>
      </c>
      <c r="AK1523" s="19" t="str">
        <f>IF(ISNA(VLOOKUP(TRIM(G1523),dim_targetsresults!A:B,2,FALSE)),"",VLOOKUP(TRIM(G1523),dim_targetsresults!A:C,2,FALSE))</f>
        <v>MER Results</v>
      </c>
      <c r="AL1523" s="19" t="str">
        <f>IF(ISNA(VLOOKUP(AK1523,dim_targetsresults!B:C,2,FALSE)),"",VLOOKUP(AK1523,dim_targetsresults!B:C,2,FALSE))</f>
        <v>Jh0jDM5yQ2E</v>
      </c>
      <c r="AM1523" s="19" t="str">
        <f>IF(ISNA(VLOOKUP(TRIM(D1523),dim_numeratordenominator!A:B,2,FALSE)),"",VLOOKUP(TRIM(D1523),dim_numeratordenominator!A:C,2,FALSE))</f>
        <v>Numerator</v>
      </c>
      <c r="AN1523" s="19" t="str">
        <f>IF(ISNA(VLOOKUP(AM1523,dim_numeratordenominator!B:C,2,FALSE)),"",VLOOKUP(AM1523,dim_numeratordenominator!B:C,2,FALSE))</f>
        <v>Som9NRMQqV7</v>
      </c>
      <c r="AO1523" s="19" t="str">
        <f>IF(ISNA(VLOOKUP(TRIM(E1523),dim_supporttype!A:B,2,FALSE)),"",VLOOKUP(TRIM(E1523),dim_supporttype!A:C,2,FALSE))</f>
        <v>DSD Narratives</v>
      </c>
      <c r="AP1523" s="19" t="str">
        <f>IF(ISNA(VLOOKUP(AO1523,dim_supporttype!B:C,2,FALSE)),"",VLOOKUP(AO1523,dim_supporttype!B:C,2,FALSE))</f>
        <v>ySGf8v2q9Rm</v>
      </c>
      <c r="AQ1523" s="19" t="str">
        <f>IF(ISNA(VLOOKUP(TRIM(F1523),dim_disaggs!A:B,2,FALSE)),"No Disagg",VLOOKUP(TRIM(F1523),dim_disaggs!A:B,2,FALSE))</f>
        <v>No Disagg</v>
      </c>
      <c r="AR1523" s="19" t="str">
        <f>IF(ISNA(VLOOKUP(AQ1523,dim_disaggs!B:C,2,FALSE)),"",VLOOKUP(AQ1523,dim_disaggs!B:C,2,FALSE))</f>
        <v>werJlVT6sf3</v>
      </c>
      <c r="AS1523" s="72"/>
      <c r="AT1523" s="66"/>
      <c r="AU1523" s="72" t="s">
        <v>755</v>
      </c>
      <c r="AV1523" s="73" t="s">
        <v>755</v>
      </c>
      <c r="AW1523" s="66" t="s">
        <v>755</v>
      </c>
      <c r="AX1523" s="66" t="s">
        <v>755</v>
      </c>
      <c r="AY1523" s="20"/>
      <c r="AZ1523" s="20"/>
      <c r="BA1523" s="105" t="str">
        <f t="shared" si="216"/>
        <v/>
      </c>
      <c r="BB1523" s="20" t="str">
        <f t="shared" si="217"/>
        <v/>
      </c>
      <c r="BC1523" s="20"/>
      <c r="BD1523" s="20"/>
      <c r="BE1523" s="75" t="s">
        <v>755</v>
      </c>
      <c r="BF1523" s="73" t="s">
        <v>755</v>
      </c>
      <c r="BG1523" s="55" t="s">
        <v>755</v>
      </c>
      <c r="BH1523" s="76" t="s">
        <v>755</v>
      </c>
      <c r="BI1523" s="20" t="s">
        <v>755</v>
      </c>
      <c r="BJ1523" s="20" t="s">
        <v>755</v>
      </c>
      <c r="BK1523" s="55" t="s">
        <v>755</v>
      </c>
      <c r="BL1523" s="71" t="s">
        <v>755</v>
      </c>
      <c r="BM1523" s="77" t="s">
        <v>755</v>
      </c>
      <c r="BN1523" s="78" t="s">
        <v>755</v>
      </c>
      <c r="BO1523" s="77" t="s">
        <v>755</v>
      </c>
      <c r="BP1523" s="78" t="s">
        <v>755</v>
      </c>
    </row>
    <row r="1524" spans="1:68" s="3" customFormat="1" x14ac:dyDescent="0.2">
      <c r="A1524" s="20" t="s">
        <v>95</v>
      </c>
      <c r="B1524" s="20" t="s">
        <v>1590</v>
      </c>
      <c r="C1524" s="20" t="s">
        <v>918</v>
      </c>
      <c r="D1524" s="20" t="s">
        <v>1</v>
      </c>
      <c r="E1524" s="20" t="s">
        <v>265</v>
      </c>
      <c r="F1524" s="20"/>
      <c r="G1524" s="20" t="s">
        <v>20086</v>
      </c>
      <c r="H1524" s="20"/>
      <c r="I1524" s="19">
        <f t="shared" si="218"/>
        <v>27</v>
      </c>
      <c r="J1524" s="20" t="s">
        <v>755</v>
      </c>
      <c r="K1524" s="20" t="s">
        <v>2252</v>
      </c>
      <c r="L1524" s="95" t="str">
        <f>IF(M1524&lt;&gt;"",IF(NOT(ISNA(INDEX(cc!B:B,MATCH(M1524,cc!A:A,0)))),INDEX(cc!B:B,MATCH(M1524,cc!A:A,0)),"0"),"")</f>
        <v>default</v>
      </c>
      <c r="M1524" s="97" t="s">
        <v>13</v>
      </c>
      <c r="N1524" s="28" t="str">
        <f t="shared" si="219"/>
        <v/>
      </c>
      <c r="O1524" s="19" t="str">
        <f t="shared" si="212"/>
        <v>PMTCT_CTX (N, TA_NARRATIVE): Infants CTX</v>
      </c>
      <c r="P1524" s="19" t="str">
        <f t="shared" si="213"/>
        <v>PMTCT_CTX (N, TA_NARRATIVE): Infants CTX</v>
      </c>
      <c r="Q1524" s="19" t="str">
        <f t="shared" si="220"/>
        <v>PMTCT_CTX (N, TA_NARRATIVE)</v>
      </c>
      <c r="R1524" s="19" t="str">
        <f t="shared" si="214"/>
        <v>PMTCT_CTX_N_TA_NARRATIVE</v>
      </c>
      <c r="S1524" s="19" t="str">
        <f t="shared" si="215"/>
        <v>PMTCT_CTX_N_TA_NARRATIVE_</v>
      </c>
      <c r="T1524" s="19" t="b">
        <f>NOT(ISNA(VLOOKUP(B1524,dbcodes!A:B,2,FALSE)))</f>
        <v>1</v>
      </c>
      <c r="U1524" s="19" t="str">
        <f>IF(ISNA(VLOOKUP(B1524,dbcodes!A:B,2,FALSE)),des!R1000,VLOOKUP(B1524,dbcodes!A:B,2,FALSE))</f>
        <v>PMTCT_CTX_N_TA_NARRATIVE</v>
      </c>
      <c r="V1524" s="20" t="s">
        <v>2359</v>
      </c>
      <c r="W1524" s="107">
        <f>IF(ISNA(VLOOKUP(C1524,descriptions!A:B,2,FALSE)),des!V1000,IF(G1524=" TARGET","Target ","")&amp;VLOOKUP(C1524,descriptions!A:B,2,FALSE))</f>
        <v>0</v>
      </c>
      <c r="X1524" s="20" t="s">
        <v>9</v>
      </c>
      <c r="Y1524" s="20" t="s">
        <v>831</v>
      </c>
      <c r="Z1524" s="20" t="s">
        <v>836</v>
      </c>
      <c r="AA1524" s="20" t="s">
        <v>102</v>
      </c>
      <c r="AB1524" s="20" t="s">
        <v>755</v>
      </c>
      <c r="AC1524" s="19" t="str">
        <f>IF(AB1524&lt;&gt;"",IF(NOT(ISNA(INDEX(os!A:A,MATCH(AB1524,os!B:B,0)))),INDEX(os!A:A,MATCH(AB1524,os!B:B,0)),"0"),"")</f>
        <v/>
      </c>
      <c r="AD1524" s="20" t="s">
        <v>830</v>
      </c>
      <c r="AE1524" s="20"/>
      <c r="AF1524" s="20"/>
      <c r="AG1524" s="20"/>
      <c r="AH1524" s="93" t="str">
        <f>IF(NOT(ISNA(VLOOKUP(B:B,ResultsTargets!A:A,1,0))),"TRUE","")</f>
        <v/>
      </c>
      <c r="AI1524" s="19" t="str">
        <f>IF(ISNA(VLOOKUP(C1524,dim_techarea!A:B,2,FALSE)),"",VLOOKUP(C1524,dim_techarea!A:B,2,FALSE))</f>
        <v>PMTCT_CTX</v>
      </c>
      <c r="AJ1524" s="19" t="str">
        <f>IF(ISNA(VLOOKUP(AI1524,dim_techarea!B:C,2,FALSE)),"",VLOOKUP(AI1524,dim_techarea!B:C,2,FALSE))</f>
        <v>obXzRNLHrCl</v>
      </c>
      <c r="AK1524" s="19" t="str">
        <f>IF(ISNA(VLOOKUP(TRIM(G1524),dim_targetsresults!A:B,2,FALSE)),"",VLOOKUP(TRIM(G1524),dim_targetsresults!A:C,2,FALSE))</f>
        <v>MER Results</v>
      </c>
      <c r="AL1524" s="19" t="str">
        <f>IF(ISNA(VLOOKUP(AK1524,dim_targetsresults!B:C,2,FALSE)),"",VLOOKUP(AK1524,dim_targetsresults!B:C,2,FALSE))</f>
        <v>Jh0jDM5yQ2E</v>
      </c>
      <c r="AM1524" s="19" t="str">
        <f>IF(ISNA(VLOOKUP(TRIM(D1524),dim_numeratordenominator!A:B,2,FALSE)),"",VLOOKUP(TRIM(D1524),dim_numeratordenominator!A:C,2,FALSE))</f>
        <v>Numerator</v>
      </c>
      <c r="AN1524" s="19" t="str">
        <f>IF(ISNA(VLOOKUP(AM1524,dim_numeratordenominator!B:C,2,FALSE)),"",VLOOKUP(AM1524,dim_numeratordenominator!B:C,2,FALSE))</f>
        <v>Som9NRMQqV7</v>
      </c>
      <c r="AO1524" s="19" t="str">
        <f>IF(ISNA(VLOOKUP(TRIM(E1524),dim_supporttype!A:B,2,FALSE)),"",VLOOKUP(TRIM(E1524),dim_supporttype!A:C,2,FALSE))</f>
        <v>TA Narratives</v>
      </c>
      <c r="AP1524" s="19" t="str">
        <f>IF(ISNA(VLOOKUP(AO1524,dim_supporttype!B:C,2,FALSE)),"",VLOOKUP(AO1524,dim_supporttype!B:C,2,FALSE))</f>
        <v>aBZapfNWlIU</v>
      </c>
      <c r="AQ1524" s="19" t="str">
        <f>IF(ISNA(VLOOKUP(TRIM(F1524),dim_disaggs!A:B,2,FALSE)),"No Disagg",VLOOKUP(TRIM(F1524),dim_disaggs!A:B,2,FALSE))</f>
        <v>No Disagg</v>
      </c>
      <c r="AR1524" s="19" t="str">
        <f>IF(ISNA(VLOOKUP(AQ1524,dim_disaggs!B:C,2,FALSE)),"",VLOOKUP(AQ1524,dim_disaggs!B:C,2,FALSE))</f>
        <v>werJlVT6sf3</v>
      </c>
      <c r="AS1524" s="72"/>
      <c r="AT1524" s="66"/>
      <c r="AU1524" s="72" t="s">
        <v>755</v>
      </c>
      <c r="AV1524" s="73" t="s">
        <v>755</v>
      </c>
      <c r="AW1524" s="66" t="s">
        <v>755</v>
      </c>
      <c r="AX1524" s="66" t="s">
        <v>755</v>
      </c>
      <c r="AY1524" s="20"/>
      <c r="AZ1524" s="20"/>
      <c r="BA1524" s="105" t="str">
        <f t="shared" si="216"/>
        <v/>
      </c>
      <c r="BB1524" s="20" t="str">
        <f t="shared" si="217"/>
        <v/>
      </c>
      <c r="BC1524" s="20"/>
      <c r="BD1524" s="20"/>
      <c r="BE1524" s="75" t="s">
        <v>755</v>
      </c>
      <c r="BF1524" s="73" t="s">
        <v>755</v>
      </c>
      <c r="BG1524" s="55" t="s">
        <v>755</v>
      </c>
      <c r="BH1524" s="76" t="s">
        <v>755</v>
      </c>
      <c r="BI1524" s="20" t="s">
        <v>755</v>
      </c>
      <c r="BJ1524" s="20" t="s">
        <v>755</v>
      </c>
      <c r="BK1524" s="55" t="s">
        <v>755</v>
      </c>
      <c r="BL1524" s="71" t="s">
        <v>755</v>
      </c>
      <c r="BM1524" s="77" t="s">
        <v>755</v>
      </c>
      <c r="BN1524" s="78" t="s">
        <v>755</v>
      </c>
      <c r="BO1524" s="77" t="s">
        <v>755</v>
      </c>
      <c r="BP1524" s="78" t="s">
        <v>755</v>
      </c>
    </row>
    <row r="1525" spans="1:68" s="3" customFormat="1" x14ac:dyDescent="0.2">
      <c r="A1525" s="20" t="s">
        <v>95</v>
      </c>
      <c r="B1525" s="20" t="s">
        <v>1588</v>
      </c>
      <c r="C1525" s="20" t="s">
        <v>918</v>
      </c>
      <c r="D1525" s="20" t="s">
        <v>1</v>
      </c>
      <c r="E1525" s="20" t="s">
        <v>77</v>
      </c>
      <c r="F1525" s="20"/>
      <c r="G1525" s="20" t="s">
        <v>2442</v>
      </c>
      <c r="H1525" s="20"/>
      <c r="I1525" s="19">
        <f t="shared" si="218"/>
        <v>25</v>
      </c>
      <c r="J1525" s="20" t="s">
        <v>755</v>
      </c>
      <c r="K1525" s="20" t="s">
        <v>2252</v>
      </c>
      <c r="L1525" s="95" t="str">
        <f>IF(M1525&lt;&gt;"",IF(NOT(ISNA(INDEX(cc!B:B,MATCH(M1525,cc!A:A,0)))),INDEX(cc!B:B,MATCH(M1525,cc!A:A,0)),"0"),"")</f>
        <v>default</v>
      </c>
      <c r="M1525" s="97" t="s">
        <v>13</v>
      </c>
      <c r="N1525" s="28" t="str">
        <f t="shared" si="219"/>
        <v xml:space="preserve"> TARGET</v>
      </c>
      <c r="O1525" s="19" t="str">
        <f t="shared" si="212"/>
        <v>PMTCT_CTX (N, DSD) TARGET: Infants CTX</v>
      </c>
      <c r="P1525" s="19" t="str">
        <f t="shared" si="213"/>
        <v>PMTCT_CTX (N, DSD) TARGET: Infants CTX</v>
      </c>
      <c r="Q1525" s="19" t="str">
        <f t="shared" si="220"/>
        <v>PMTCT_CTX (N, DSD) TARGET</v>
      </c>
      <c r="R1525" s="19" t="str">
        <f t="shared" si="214"/>
        <v>PMTCT_CTX_N_DSD_TARGET</v>
      </c>
      <c r="S1525" s="19" t="str">
        <f t="shared" si="215"/>
        <v>PMTCT_CTX_N_DSD_TARGET</v>
      </c>
      <c r="T1525" s="19" t="b">
        <f>NOT(ISNA(VLOOKUP(B1525,dbcodes!A:B,2,FALSE)))</f>
        <v>1</v>
      </c>
      <c r="U1525" s="19" t="str">
        <f>IF(ISNA(VLOOKUP(B1525,dbcodes!A:B,2,FALSE)),des!R1001,VLOOKUP(B1525,dbcodes!A:B,2,FALSE))</f>
        <v>PMTCT_CTX_N_DSD_TARGET</v>
      </c>
      <c r="V1525" s="20" t="s">
        <v>2361</v>
      </c>
      <c r="W1525" s="107">
        <f>IF(ISNA(VLOOKUP(C1525,descriptions!A:B,2,FALSE)),des!V1001,IF(G1525=" TARGET","Target ","")&amp;VLOOKUP(C1525,descriptions!A:B,2,FALSE))</f>
        <v>0</v>
      </c>
      <c r="X1525" s="20" t="s">
        <v>4</v>
      </c>
      <c r="Y1525" s="20" t="s">
        <v>831</v>
      </c>
      <c r="Z1525" s="20" t="s">
        <v>836</v>
      </c>
      <c r="AA1525" s="20" t="s">
        <v>102</v>
      </c>
      <c r="AB1525" s="20" t="s">
        <v>755</v>
      </c>
      <c r="AC1525" s="19" t="str">
        <f>IF(AB1525&lt;&gt;"",IF(NOT(ISNA(INDEX(os!A:A,MATCH(AB1525,os!B:B,0)))),INDEX(os!A:A,MATCH(AB1525,os!B:B,0)),"0"),"")</f>
        <v/>
      </c>
      <c r="AD1525" s="20" t="s">
        <v>830</v>
      </c>
      <c r="AE1525" s="20"/>
      <c r="AF1525" s="20"/>
      <c r="AG1525" s="20"/>
      <c r="AH1525" s="93" t="str">
        <f>IF(NOT(ISNA(VLOOKUP(B:B,ResultsTargets!A:A,1,0))),"TRUE","")</f>
        <v/>
      </c>
      <c r="AI1525" s="19" t="str">
        <f>IF(ISNA(VLOOKUP(C1525,dim_techarea!A:B,2,FALSE)),"",VLOOKUP(C1525,dim_techarea!A:B,2,FALSE))</f>
        <v>PMTCT_CTX</v>
      </c>
      <c r="AJ1525" s="19" t="str">
        <f>IF(ISNA(VLOOKUP(AI1525,dim_techarea!B:C,2,FALSE)),"",VLOOKUP(AI1525,dim_techarea!B:C,2,FALSE))</f>
        <v>obXzRNLHrCl</v>
      </c>
      <c r="AK1525" s="19" t="str">
        <f>IF(ISNA(VLOOKUP(TRIM(G1525),dim_targetsresults!A:B,2,FALSE)),"",VLOOKUP(TRIM(G1525),dim_targetsresults!A:C,2,FALSE))</f>
        <v>MER Targets</v>
      </c>
      <c r="AL1525" s="19" t="str">
        <f>IF(ISNA(VLOOKUP(AK1525,dim_targetsresults!B:C,2,FALSE)),"",VLOOKUP(AK1525,dim_targetsresults!B:C,2,FALSE))</f>
        <v>W8imnja2Owd</v>
      </c>
      <c r="AM1525" s="19" t="str">
        <f>IF(ISNA(VLOOKUP(TRIM(D1525),dim_numeratordenominator!A:B,2,FALSE)),"",VLOOKUP(TRIM(D1525),dim_numeratordenominator!A:C,2,FALSE))</f>
        <v>Numerator</v>
      </c>
      <c r="AN1525" s="19" t="str">
        <f>IF(ISNA(VLOOKUP(AM1525,dim_numeratordenominator!B:C,2,FALSE)),"",VLOOKUP(AM1525,dim_numeratordenominator!B:C,2,FALSE))</f>
        <v>Som9NRMQqV7</v>
      </c>
      <c r="AO1525" s="19" t="str">
        <f>IF(ISNA(VLOOKUP(TRIM(E1525),dim_supporttype!A:B,2,FALSE)),"",VLOOKUP(TRIM(E1525),dim_supporttype!A:C,2,FALSE))</f>
        <v>DSD</v>
      </c>
      <c r="AP1525" s="19" t="str">
        <f>IF(ISNA(VLOOKUP(AO1525,dim_supporttype!B:C,2,FALSE)),"",VLOOKUP(AO1525,dim_supporttype!B:C,2,FALSE))</f>
        <v>iM13vdNLWKb</v>
      </c>
      <c r="AQ1525" s="19" t="str">
        <f>IF(ISNA(VLOOKUP(TRIM(F1525),dim_disaggs!A:B,2,FALSE)),"No Disagg",VLOOKUP(TRIM(F1525),dim_disaggs!A:B,2,FALSE))</f>
        <v>No Disagg</v>
      </c>
      <c r="AR1525" s="19" t="str">
        <f>IF(ISNA(VLOOKUP(AQ1525,dim_disaggs!B:C,2,FALSE)),"",VLOOKUP(AQ1525,dim_disaggs!B:C,2,FALSE))</f>
        <v>werJlVT6sf3</v>
      </c>
      <c r="AS1525" s="72"/>
      <c r="AT1525" s="66"/>
      <c r="AU1525" s="72" t="s">
        <v>755</v>
      </c>
      <c r="AV1525" s="73" t="s">
        <v>755</v>
      </c>
      <c r="AW1525" s="66" t="s">
        <v>755</v>
      </c>
      <c r="AX1525" s="66" t="s">
        <v>755</v>
      </c>
      <c r="AY1525" s="20"/>
      <c r="AZ1525" s="20"/>
      <c r="BA1525" s="105" t="str">
        <f t="shared" si="216"/>
        <v>Top Level Numerator</v>
      </c>
      <c r="BB1525" s="20" t="str">
        <f t="shared" si="217"/>
        <v>PE5QVF0w4xj</v>
      </c>
      <c r="BC1525" s="20" t="s">
        <v>25706</v>
      </c>
      <c r="BD1525" s="20" t="s">
        <v>25707</v>
      </c>
      <c r="BE1525" s="75" t="s">
        <v>755</v>
      </c>
      <c r="BF1525" s="73" t="s">
        <v>755</v>
      </c>
      <c r="BG1525" s="55" t="s">
        <v>755</v>
      </c>
      <c r="BH1525" s="76" t="s">
        <v>755</v>
      </c>
      <c r="BI1525" s="20" t="s">
        <v>755</v>
      </c>
      <c r="BJ1525" s="20" t="s">
        <v>755</v>
      </c>
      <c r="BK1525" s="55" t="s">
        <v>755</v>
      </c>
      <c r="BL1525" s="71" t="s">
        <v>755</v>
      </c>
      <c r="BM1525" s="77" t="s">
        <v>755</v>
      </c>
      <c r="BN1525" s="78" t="s">
        <v>755</v>
      </c>
      <c r="BO1525" s="77" t="s">
        <v>755</v>
      </c>
      <c r="BP1525" s="78" t="s">
        <v>755</v>
      </c>
    </row>
    <row r="1526" spans="1:68" x14ac:dyDescent="0.2">
      <c r="A1526" s="20" t="s">
        <v>95</v>
      </c>
      <c r="B1526" s="20" t="s">
        <v>1592</v>
      </c>
      <c r="C1526" s="20" t="s">
        <v>918</v>
      </c>
      <c r="D1526" s="20" t="s">
        <v>1</v>
      </c>
      <c r="E1526" s="20" t="s">
        <v>78</v>
      </c>
      <c r="G1526" s="20" t="s">
        <v>2442</v>
      </c>
      <c r="I1526" s="19">
        <f t="shared" si="218"/>
        <v>24</v>
      </c>
      <c r="J1526" s="20" t="s">
        <v>755</v>
      </c>
      <c r="K1526" s="20" t="s">
        <v>2252</v>
      </c>
      <c r="L1526" s="95" t="str">
        <f>IF(M1526&lt;&gt;"",IF(NOT(ISNA(INDEX(cc!B:B,MATCH(M1526,cc!A:A,0)))),INDEX(cc!B:B,MATCH(M1526,cc!A:A,0)),"0"),"")</f>
        <v>default</v>
      </c>
      <c r="M1526" s="97" t="s">
        <v>13</v>
      </c>
      <c r="N1526" s="28" t="str">
        <f t="shared" si="219"/>
        <v xml:space="preserve"> TARGET</v>
      </c>
      <c r="O1526" s="19" t="str">
        <f t="shared" si="212"/>
        <v>PMTCT_CTX (N, TA) TARGET: Infants CTX</v>
      </c>
      <c r="P1526" s="19" t="str">
        <f t="shared" si="213"/>
        <v>PMTCT_CTX (N, TA) TARGET: Infants CTX</v>
      </c>
      <c r="Q1526" s="19" t="str">
        <f t="shared" si="220"/>
        <v>PMTCT_CTX (N, TA) TARGET</v>
      </c>
      <c r="R1526" s="19" t="str">
        <f t="shared" si="214"/>
        <v>PMTCT_CTX_N_TA_TARGET</v>
      </c>
      <c r="S1526" s="19" t="str">
        <f t="shared" si="215"/>
        <v>PMTCT_CTX_N_TA_TARGET</v>
      </c>
      <c r="T1526" s="19" t="b">
        <f>NOT(ISNA(VLOOKUP(B1526,dbcodes!A:B,2,FALSE)))</f>
        <v>1</v>
      </c>
      <c r="U1526" s="19" t="str">
        <f>IF(ISNA(VLOOKUP(B1526,dbcodes!A:B,2,FALSE)),des!R1002,VLOOKUP(B1526,dbcodes!A:B,2,FALSE))</f>
        <v>PMTCT_CTX_N_TA_TARGET</v>
      </c>
      <c r="V1526" s="20" t="s">
        <v>2360</v>
      </c>
      <c r="W1526" s="107">
        <f>IF(ISNA(VLOOKUP(C1526,descriptions!A:B,2,FALSE)),des!V1002,IF(G1526=" TARGET","Target ","")&amp;VLOOKUP(C1526,descriptions!A:B,2,FALSE))</f>
        <v>0</v>
      </c>
      <c r="X1526" s="20" t="s">
        <v>4</v>
      </c>
      <c r="Y1526" s="20" t="s">
        <v>831</v>
      </c>
      <c r="Z1526" s="20" t="s">
        <v>836</v>
      </c>
      <c r="AA1526" s="20" t="s">
        <v>102</v>
      </c>
      <c r="AB1526" s="20" t="s">
        <v>755</v>
      </c>
      <c r="AC1526" s="19" t="str">
        <f>IF(AB1526&lt;&gt;"",IF(NOT(ISNA(INDEX(os!A:A,MATCH(AB1526,os!B:B,0)))),INDEX(os!A:A,MATCH(AB1526,os!B:B,0)),"0"),"")</f>
        <v/>
      </c>
      <c r="AD1526" s="20" t="s">
        <v>830</v>
      </c>
      <c r="AH1526" s="93" t="str">
        <f>IF(NOT(ISNA(VLOOKUP(B:B,ResultsTargets!A:A,1,0))),"TRUE","")</f>
        <v/>
      </c>
      <c r="AI1526" s="19" t="str">
        <f>IF(ISNA(VLOOKUP(C1526,dim_techarea!A:B,2,FALSE)),"",VLOOKUP(C1526,dim_techarea!A:B,2,FALSE))</f>
        <v>PMTCT_CTX</v>
      </c>
      <c r="AJ1526" s="19" t="str">
        <f>IF(ISNA(VLOOKUP(AI1526,dim_techarea!B:C,2,FALSE)),"",VLOOKUP(AI1526,dim_techarea!B:C,2,FALSE))</f>
        <v>obXzRNLHrCl</v>
      </c>
      <c r="AK1526" s="19" t="str">
        <f>IF(ISNA(VLOOKUP(TRIM(G1526),dim_targetsresults!A:B,2,FALSE)),"",VLOOKUP(TRIM(G1526),dim_targetsresults!A:C,2,FALSE))</f>
        <v>MER Targets</v>
      </c>
      <c r="AL1526" s="19" t="str">
        <f>IF(ISNA(VLOOKUP(AK1526,dim_targetsresults!B:C,2,FALSE)),"",VLOOKUP(AK1526,dim_targetsresults!B:C,2,FALSE))</f>
        <v>W8imnja2Owd</v>
      </c>
      <c r="AM1526" s="19" t="str">
        <f>IF(ISNA(VLOOKUP(TRIM(D1526),dim_numeratordenominator!A:B,2,FALSE)),"",VLOOKUP(TRIM(D1526),dim_numeratordenominator!A:C,2,FALSE))</f>
        <v>Numerator</v>
      </c>
      <c r="AN1526" s="19" t="str">
        <f>IF(ISNA(VLOOKUP(AM1526,dim_numeratordenominator!B:C,2,FALSE)),"",VLOOKUP(AM1526,dim_numeratordenominator!B:C,2,FALSE))</f>
        <v>Som9NRMQqV7</v>
      </c>
      <c r="AO1526" s="19" t="str">
        <f>IF(ISNA(VLOOKUP(TRIM(E1526),dim_supporttype!A:B,2,FALSE)),"",VLOOKUP(TRIM(E1526),dim_supporttype!A:C,2,FALSE))</f>
        <v>TA</v>
      </c>
      <c r="AP1526" s="19" t="str">
        <f>IF(ISNA(VLOOKUP(AO1526,dim_supporttype!B:C,2,FALSE)),"",VLOOKUP(AO1526,dim_supporttype!B:C,2,FALSE))</f>
        <v>cRAGKdWIDn4</v>
      </c>
      <c r="AQ1526" s="19" t="str">
        <f>IF(ISNA(VLOOKUP(TRIM(F1526),dim_disaggs!A:B,2,FALSE)),"No Disagg",VLOOKUP(TRIM(F1526),dim_disaggs!A:B,2,FALSE))</f>
        <v>No Disagg</v>
      </c>
      <c r="AR1526" s="19" t="str">
        <f>IF(ISNA(VLOOKUP(AQ1526,dim_disaggs!B:C,2,FALSE)),"",VLOOKUP(AQ1526,dim_disaggs!B:C,2,FALSE))</f>
        <v>werJlVT6sf3</v>
      </c>
      <c r="AU1526" s="72" t="s">
        <v>755</v>
      </c>
      <c r="AV1526" s="73" t="s">
        <v>755</v>
      </c>
      <c r="AW1526" s="66" t="s">
        <v>755</v>
      </c>
      <c r="AX1526" s="66" t="s">
        <v>755</v>
      </c>
      <c r="BA1526" s="105" t="str">
        <f t="shared" si="216"/>
        <v>Top Level Numerator</v>
      </c>
      <c r="BB1526" s="20" t="str">
        <f t="shared" si="217"/>
        <v>PE5QVF0w4xj</v>
      </c>
      <c r="BC1526" s="20" t="s">
        <v>25706</v>
      </c>
      <c r="BD1526" s="20" t="s">
        <v>25707</v>
      </c>
      <c r="BE1526" s="75" t="s">
        <v>755</v>
      </c>
      <c r="BF1526" s="73" t="s">
        <v>755</v>
      </c>
      <c r="BG1526" s="55" t="s">
        <v>755</v>
      </c>
      <c r="BH1526" s="76" t="s">
        <v>755</v>
      </c>
      <c r="BI1526" s="20" t="s">
        <v>755</v>
      </c>
      <c r="BJ1526" s="20" t="s">
        <v>755</v>
      </c>
      <c r="BK1526" s="55" t="s">
        <v>755</v>
      </c>
      <c r="BL1526" s="71" t="s">
        <v>755</v>
      </c>
      <c r="BM1526" s="77" t="s">
        <v>755</v>
      </c>
      <c r="BN1526" s="78" t="s">
        <v>755</v>
      </c>
      <c r="BO1526" s="77" t="s">
        <v>755</v>
      </c>
      <c r="BP1526" s="78" t="s">
        <v>755</v>
      </c>
    </row>
    <row r="1527" spans="1:68" x14ac:dyDescent="0.2">
      <c r="A1527" s="20" t="s">
        <v>95</v>
      </c>
      <c r="B1527" s="20" t="s">
        <v>1587</v>
      </c>
      <c r="C1527" s="20" t="s">
        <v>918</v>
      </c>
      <c r="D1527" s="20" t="s">
        <v>1</v>
      </c>
      <c r="E1527" s="20" t="s">
        <v>264</v>
      </c>
      <c r="G1527" s="20" t="s">
        <v>2442</v>
      </c>
      <c r="I1527" s="19">
        <f t="shared" si="218"/>
        <v>35</v>
      </c>
      <c r="J1527" s="20" t="s">
        <v>755</v>
      </c>
      <c r="K1527" s="20" t="s">
        <v>2252</v>
      </c>
      <c r="L1527" s="95" t="str">
        <f>IF(M1527&lt;&gt;"",IF(NOT(ISNA(INDEX(cc!B:B,MATCH(M1527,cc!A:A,0)))),INDEX(cc!B:B,MATCH(M1527,cc!A:A,0)),"0"),"")</f>
        <v>default</v>
      </c>
      <c r="M1527" s="97" t="s">
        <v>13</v>
      </c>
      <c r="N1527" s="28" t="str">
        <f t="shared" si="219"/>
        <v xml:space="preserve"> TARGET</v>
      </c>
      <c r="O1527" s="19" t="str">
        <f t="shared" si="212"/>
        <v>PMTCT_CTX (N, DSD_NARRATIVE) TARGET: Infants CTX</v>
      </c>
      <c r="P1527" s="19" t="str">
        <f t="shared" si="213"/>
        <v>PMTCT_CTX (N, DSD_NARRATIVE) TARGET: Infants CTX</v>
      </c>
      <c r="Q1527" s="19" t="str">
        <f t="shared" si="220"/>
        <v>PMTCT_CTX (N, DSD_NARRATIVE) TARGET</v>
      </c>
      <c r="R1527" s="19" t="str">
        <f t="shared" si="214"/>
        <v>PMTCT_CTX_N_DSD_NARRATIVE_TARGET</v>
      </c>
      <c r="S1527" s="19" t="str">
        <f t="shared" si="215"/>
        <v>PMTCT_CTX_N_DSD_NARRATIVE_TARGET</v>
      </c>
      <c r="T1527" s="19" t="b">
        <f>NOT(ISNA(VLOOKUP(B1527,dbcodes!A:B,2,FALSE)))</f>
        <v>1</v>
      </c>
      <c r="U1527" s="19" t="str">
        <f>IF(ISNA(VLOOKUP(B1527,dbcodes!A:B,2,FALSE)),des!R1003,VLOOKUP(B1527,dbcodes!A:B,2,FALSE))</f>
        <v>PMTCT_CTX_N_DSD_NARRATIVE_TARGET</v>
      </c>
      <c r="V1527" s="20" t="s">
        <v>2360</v>
      </c>
      <c r="W1527" s="107">
        <f>IF(ISNA(VLOOKUP(C1527,descriptions!A:B,2,FALSE)),des!V1003,IF(G1527=" TARGET","Target ","")&amp;VLOOKUP(C1527,descriptions!A:B,2,FALSE))</f>
        <v>0</v>
      </c>
      <c r="X1527" s="20" t="s">
        <v>9</v>
      </c>
      <c r="Y1527" s="20" t="s">
        <v>831</v>
      </c>
      <c r="Z1527" s="20" t="s">
        <v>836</v>
      </c>
      <c r="AA1527" s="20" t="s">
        <v>102</v>
      </c>
      <c r="AB1527" s="20" t="s">
        <v>755</v>
      </c>
      <c r="AC1527" s="19" t="str">
        <f>IF(AB1527&lt;&gt;"",IF(NOT(ISNA(INDEX(os!A:A,MATCH(AB1527,os!B:B,0)))),INDEX(os!A:A,MATCH(AB1527,os!B:B,0)),"0"),"")</f>
        <v/>
      </c>
      <c r="AD1527" s="20" t="s">
        <v>830</v>
      </c>
      <c r="AH1527" s="93" t="str">
        <f>IF(NOT(ISNA(VLOOKUP(B:B,ResultsTargets!A:A,1,0))),"TRUE","")</f>
        <v/>
      </c>
      <c r="AI1527" s="19" t="str">
        <f>IF(ISNA(VLOOKUP(C1527,dim_techarea!A:B,2,FALSE)),"",VLOOKUP(C1527,dim_techarea!A:B,2,FALSE))</f>
        <v>PMTCT_CTX</v>
      </c>
      <c r="AJ1527" s="19" t="str">
        <f>IF(ISNA(VLOOKUP(AI1527,dim_techarea!B:C,2,FALSE)),"",VLOOKUP(AI1527,dim_techarea!B:C,2,FALSE))</f>
        <v>obXzRNLHrCl</v>
      </c>
      <c r="AK1527" s="19" t="str">
        <f>IF(ISNA(VLOOKUP(TRIM(G1527),dim_targetsresults!A:B,2,FALSE)),"",VLOOKUP(TRIM(G1527),dim_targetsresults!A:C,2,FALSE))</f>
        <v>MER Targets</v>
      </c>
      <c r="AL1527" s="19" t="str">
        <f>IF(ISNA(VLOOKUP(AK1527,dim_targetsresults!B:C,2,FALSE)),"",VLOOKUP(AK1527,dim_targetsresults!B:C,2,FALSE))</f>
        <v>W8imnja2Owd</v>
      </c>
      <c r="AM1527" s="19" t="str">
        <f>IF(ISNA(VLOOKUP(TRIM(D1527),dim_numeratordenominator!A:B,2,FALSE)),"",VLOOKUP(TRIM(D1527),dim_numeratordenominator!A:C,2,FALSE))</f>
        <v>Numerator</v>
      </c>
      <c r="AN1527" s="19" t="str">
        <f>IF(ISNA(VLOOKUP(AM1527,dim_numeratordenominator!B:C,2,FALSE)),"",VLOOKUP(AM1527,dim_numeratordenominator!B:C,2,FALSE))</f>
        <v>Som9NRMQqV7</v>
      </c>
      <c r="AO1527" s="19" t="str">
        <f>IF(ISNA(VLOOKUP(TRIM(E1527),dim_supporttype!A:B,2,FALSE)),"",VLOOKUP(TRIM(E1527),dim_supporttype!A:C,2,FALSE))</f>
        <v>DSD Narratives</v>
      </c>
      <c r="AP1527" s="19" t="str">
        <f>IF(ISNA(VLOOKUP(AO1527,dim_supporttype!B:C,2,FALSE)),"",VLOOKUP(AO1527,dim_supporttype!B:C,2,FALSE))</f>
        <v>ySGf8v2q9Rm</v>
      </c>
      <c r="AQ1527" s="19" t="str">
        <f>IF(ISNA(VLOOKUP(TRIM(F1527),dim_disaggs!A:B,2,FALSE)),"No Disagg",VLOOKUP(TRIM(F1527),dim_disaggs!A:B,2,FALSE))</f>
        <v>No Disagg</v>
      </c>
      <c r="AR1527" s="19" t="str">
        <f>IF(ISNA(VLOOKUP(AQ1527,dim_disaggs!B:C,2,FALSE)),"",VLOOKUP(AQ1527,dim_disaggs!B:C,2,FALSE))</f>
        <v>werJlVT6sf3</v>
      </c>
      <c r="AU1527" s="72" t="s">
        <v>755</v>
      </c>
      <c r="AV1527" s="73" t="s">
        <v>755</v>
      </c>
      <c r="AW1527" s="66" t="s">
        <v>755</v>
      </c>
      <c r="AX1527" s="66" t="s">
        <v>755</v>
      </c>
      <c r="BA1527" s="105" t="str">
        <f t="shared" si="216"/>
        <v/>
      </c>
      <c r="BB1527" s="20" t="str">
        <f t="shared" si="217"/>
        <v/>
      </c>
      <c r="BE1527" s="75" t="s">
        <v>755</v>
      </c>
      <c r="BF1527" s="73" t="s">
        <v>755</v>
      </c>
      <c r="BG1527" s="55" t="s">
        <v>755</v>
      </c>
      <c r="BH1527" s="76" t="s">
        <v>755</v>
      </c>
      <c r="BI1527" s="20" t="s">
        <v>755</v>
      </c>
      <c r="BJ1527" s="20" t="s">
        <v>755</v>
      </c>
      <c r="BK1527" s="55" t="s">
        <v>755</v>
      </c>
      <c r="BL1527" s="71" t="s">
        <v>755</v>
      </c>
      <c r="BM1527" s="77" t="s">
        <v>755</v>
      </c>
      <c r="BN1527" s="78" t="s">
        <v>755</v>
      </c>
      <c r="BO1527" s="77" t="s">
        <v>755</v>
      </c>
      <c r="BP1527" s="78" t="s">
        <v>755</v>
      </c>
    </row>
    <row r="1528" spans="1:68" x14ac:dyDescent="0.2">
      <c r="A1528" s="20" t="s">
        <v>95</v>
      </c>
      <c r="B1528" s="20" t="s">
        <v>1591</v>
      </c>
      <c r="C1528" s="20" t="s">
        <v>918</v>
      </c>
      <c r="D1528" s="20" t="s">
        <v>1</v>
      </c>
      <c r="E1528" s="20" t="s">
        <v>265</v>
      </c>
      <c r="G1528" s="20" t="s">
        <v>2442</v>
      </c>
      <c r="I1528" s="19">
        <f t="shared" si="218"/>
        <v>34</v>
      </c>
      <c r="J1528" s="20" t="s">
        <v>755</v>
      </c>
      <c r="K1528" s="20" t="s">
        <v>2252</v>
      </c>
      <c r="L1528" s="95" t="str">
        <f>IF(M1528&lt;&gt;"",IF(NOT(ISNA(INDEX(cc!B:B,MATCH(M1528,cc!A:A,0)))),INDEX(cc!B:B,MATCH(M1528,cc!A:A,0)),"0"),"")</f>
        <v>default</v>
      </c>
      <c r="M1528" s="97" t="s">
        <v>13</v>
      </c>
      <c r="N1528" s="28" t="str">
        <f t="shared" si="219"/>
        <v xml:space="preserve"> TARGET</v>
      </c>
      <c r="O1528" s="19" t="str">
        <f t="shared" si="212"/>
        <v>PMTCT_CTX (N, TA_NARRATIVE) TARGET: Infants CTX</v>
      </c>
      <c r="P1528" s="19" t="str">
        <f t="shared" si="213"/>
        <v>PMTCT_CTX (N, TA_NARRATIVE) TARGET: Infants CTX</v>
      </c>
      <c r="Q1528" s="19" t="str">
        <f t="shared" si="220"/>
        <v>PMTCT_CTX (N, TA_NARRATIVE) TARGET</v>
      </c>
      <c r="R1528" s="19" t="str">
        <f t="shared" si="214"/>
        <v>PMTCT_CTX_N_TA_NARRATIVE_TARGET</v>
      </c>
      <c r="S1528" s="19" t="str">
        <f t="shared" si="215"/>
        <v>PMTCT_CTX_N_TA_NARRATIVE_TARGET</v>
      </c>
      <c r="T1528" s="19" t="b">
        <f>NOT(ISNA(VLOOKUP(B1528,dbcodes!A:B,2,FALSE)))</f>
        <v>1</v>
      </c>
      <c r="U1528" s="19" t="str">
        <f>IF(ISNA(VLOOKUP(B1528,dbcodes!A:B,2,FALSE)),des!R1004,VLOOKUP(B1528,dbcodes!A:B,2,FALSE))</f>
        <v>PMTCT_CTX_N_TA_NARRATIVE_TARGET</v>
      </c>
      <c r="V1528" s="20" t="s">
        <v>2360</v>
      </c>
      <c r="W1528" s="107">
        <f>IF(ISNA(VLOOKUP(C1528,descriptions!A:B,2,FALSE)),des!V1004,IF(G1528=" TARGET","Target ","")&amp;VLOOKUP(C1528,descriptions!A:B,2,FALSE))</f>
        <v>0</v>
      </c>
      <c r="X1528" s="20" t="s">
        <v>9</v>
      </c>
      <c r="Y1528" s="20" t="s">
        <v>831</v>
      </c>
      <c r="Z1528" s="20" t="s">
        <v>836</v>
      </c>
      <c r="AA1528" s="20" t="s">
        <v>102</v>
      </c>
      <c r="AB1528" s="20" t="s">
        <v>755</v>
      </c>
      <c r="AC1528" s="19" t="str">
        <f>IF(AB1528&lt;&gt;"",IF(NOT(ISNA(INDEX(os!A:A,MATCH(AB1528,os!B:B,0)))),INDEX(os!A:A,MATCH(AB1528,os!B:B,0)),"0"),"")</f>
        <v/>
      </c>
      <c r="AD1528" s="20" t="s">
        <v>830</v>
      </c>
      <c r="AH1528" s="93" t="str">
        <f>IF(NOT(ISNA(VLOOKUP(B:B,ResultsTargets!A:A,1,0))),"TRUE","")</f>
        <v/>
      </c>
      <c r="AI1528" s="19" t="str">
        <f>IF(ISNA(VLOOKUP(C1528,dim_techarea!A:B,2,FALSE)),"",VLOOKUP(C1528,dim_techarea!A:B,2,FALSE))</f>
        <v>PMTCT_CTX</v>
      </c>
      <c r="AJ1528" s="19" t="str">
        <f>IF(ISNA(VLOOKUP(AI1528,dim_techarea!B:C,2,FALSE)),"",VLOOKUP(AI1528,dim_techarea!B:C,2,FALSE))</f>
        <v>obXzRNLHrCl</v>
      </c>
      <c r="AK1528" s="19" t="str">
        <f>IF(ISNA(VLOOKUP(TRIM(G1528),dim_targetsresults!A:B,2,FALSE)),"",VLOOKUP(TRIM(G1528),dim_targetsresults!A:C,2,FALSE))</f>
        <v>MER Targets</v>
      </c>
      <c r="AL1528" s="19" t="str">
        <f>IF(ISNA(VLOOKUP(AK1528,dim_targetsresults!B:C,2,FALSE)),"",VLOOKUP(AK1528,dim_targetsresults!B:C,2,FALSE))</f>
        <v>W8imnja2Owd</v>
      </c>
      <c r="AM1528" s="19" t="str">
        <f>IF(ISNA(VLOOKUP(TRIM(D1528),dim_numeratordenominator!A:B,2,FALSE)),"",VLOOKUP(TRIM(D1528),dim_numeratordenominator!A:C,2,FALSE))</f>
        <v>Numerator</v>
      </c>
      <c r="AN1528" s="19" t="str">
        <f>IF(ISNA(VLOOKUP(AM1528,dim_numeratordenominator!B:C,2,FALSE)),"",VLOOKUP(AM1528,dim_numeratordenominator!B:C,2,FALSE))</f>
        <v>Som9NRMQqV7</v>
      </c>
      <c r="AO1528" s="19" t="str">
        <f>IF(ISNA(VLOOKUP(TRIM(E1528),dim_supporttype!A:B,2,FALSE)),"",VLOOKUP(TRIM(E1528),dim_supporttype!A:C,2,FALSE))</f>
        <v>TA Narratives</v>
      </c>
      <c r="AP1528" s="19" t="str">
        <f>IF(ISNA(VLOOKUP(AO1528,dim_supporttype!B:C,2,FALSE)),"",VLOOKUP(AO1528,dim_supporttype!B:C,2,FALSE))</f>
        <v>aBZapfNWlIU</v>
      </c>
      <c r="AQ1528" s="19" t="str">
        <f>IF(ISNA(VLOOKUP(TRIM(F1528),dim_disaggs!A:B,2,FALSE)),"No Disagg",VLOOKUP(TRIM(F1528),dim_disaggs!A:B,2,FALSE))</f>
        <v>No Disagg</v>
      </c>
      <c r="AR1528" s="19" t="str">
        <f>IF(ISNA(VLOOKUP(AQ1528,dim_disaggs!B:C,2,FALSE)),"",VLOOKUP(AQ1528,dim_disaggs!B:C,2,FALSE))</f>
        <v>werJlVT6sf3</v>
      </c>
      <c r="AU1528" s="72" t="s">
        <v>755</v>
      </c>
      <c r="AV1528" s="73" t="s">
        <v>755</v>
      </c>
      <c r="AW1528" s="66" t="s">
        <v>755</v>
      </c>
      <c r="AX1528" s="66" t="s">
        <v>755</v>
      </c>
      <c r="BA1528" s="105" t="str">
        <f t="shared" si="216"/>
        <v/>
      </c>
      <c r="BB1528" s="20" t="str">
        <f t="shared" si="217"/>
        <v/>
      </c>
      <c r="BE1528" s="75" t="s">
        <v>755</v>
      </c>
      <c r="BF1528" s="73" t="s">
        <v>755</v>
      </c>
      <c r="BG1528" s="55" t="s">
        <v>755</v>
      </c>
      <c r="BH1528" s="76" t="s">
        <v>755</v>
      </c>
      <c r="BI1528" s="20" t="s">
        <v>755</v>
      </c>
      <c r="BJ1528" s="20" t="s">
        <v>755</v>
      </c>
      <c r="BK1528" s="55" t="s">
        <v>755</v>
      </c>
      <c r="BL1528" s="71" t="s">
        <v>755</v>
      </c>
      <c r="BM1528" s="77" t="s">
        <v>755</v>
      </c>
      <c r="BN1528" s="78" t="s">
        <v>755</v>
      </c>
      <c r="BO1528" s="77" t="s">
        <v>755</v>
      </c>
      <c r="BP1528" s="78" t="s">
        <v>755</v>
      </c>
    </row>
    <row r="1529" spans="1:68" x14ac:dyDescent="0.2">
      <c r="A1529" s="20" t="s">
        <v>95</v>
      </c>
      <c r="B1529" s="20" t="s">
        <v>219</v>
      </c>
      <c r="C1529" s="20" t="s">
        <v>217</v>
      </c>
      <c r="D1529" s="20" t="s">
        <v>1</v>
      </c>
      <c r="E1529" s="20" t="s">
        <v>77</v>
      </c>
      <c r="F1529" s="20" t="s">
        <v>220</v>
      </c>
      <c r="G1529" s="20" t="s">
        <v>20086</v>
      </c>
      <c r="H1529" s="20" t="s">
        <v>220</v>
      </c>
      <c r="I1529" s="19">
        <f t="shared" si="218"/>
        <v>33</v>
      </c>
      <c r="J1529" s="20" t="s">
        <v>755</v>
      </c>
      <c r="K1529" s="20" t="s">
        <v>218</v>
      </c>
      <c r="L1529" s="95" t="str">
        <f>IF(M1529&lt;&gt;"",IF(NOT(ISNA(INDEX(cc!B:B,MATCH(M1529,cc!A:A,0)))),INDEX(cc!B:B,MATCH(M1529,cc!A:A,0)),"0"),"")</f>
        <v>Age (0-12m, 2) and HIVStatus</v>
      </c>
      <c r="M1529" s="97" t="s">
        <v>223</v>
      </c>
      <c r="N1529" s="28" t="str">
        <f t="shared" si="219"/>
        <v/>
      </c>
      <c r="O1529" s="19" t="str">
        <f t="shared" si="212"/>
        <v>PMTCT_EID (N, DSD, Age/HIVStatus): Infant Testing</v>
      </c>
      <c r="P1529" s="19" t="str">
        <f t="shared" si="213"/>
        <v>PMTCT_EID (N, DSD, Age/HIVStatus): Infant Testing</v>
      </c>
      <c r="Q1529" s="19" t="str">
        <f t="shared" si="220"/>
        <v>PMTCT_EID (N, DSD, Age/HIVStatus)</v>
      </c>
      <c r="R1529" s="19" t="str">
        <f t="shared" si="214"/>
        <v>PMTCT_EID_N_DSD_Age_HIVStatus</v>
      </c>
      <c r="S1529" s="19" t="str">
        <f t="shared" si="215"/>
        <v>PMTCT_EID_N_DSD_Age_HIVStatus_</v>
      </c>
      <c r="T1529" s="19" t="b">
        <f>NOT(ISNA(VLOOKUP(B1529,dbcodes!A:B,2,FALSE)))</f>
        <v>1</v>
      </c>
      <c r="U1529" s="19" t="str">
        <f>IF(ISNA(VLOOKUP(B1529,dbcodes!A:B,2,FALSE)),des!R1007,VLOOKUP(B1529,dbcodes!A:B,2,FALSE))</f>
        <v>PMTCT_EID_N_DSD_Age_HIVStatus</v>
      </c>
      <c r="W1529" s="107" t="str">
        <f>IF(ISNA(VLOOKUP(C1529,descriptions!A:B,2,FALSE)),des!V1007,IF(G1529=" TARGET","Target ","")&amp;VLOOKUP(C1529,descriptions!A:B,2,FALSE))</f>
        <v>Number of infants who had a virologic HIV test within 12 months of birth during the reporting period</v>
      </c>
      <c r="X1529" s="20" t="s">
        <v>4</v>
      </c>
      <c r="Y1529" s="20" t="s">
        <v>831</v>
      </c>
      <c r="Z1529" s="20" t="s">
        <v>836</v>
      </c>
      <c r="AA1529" s="20" t="s">
        <v>102</v>
      </c>
      <c r="AB1529" s="20" t="s">
        <v>755</v>
      </c>
      <c r="AC1529" s="19" t="str">
        <f>IF(AB1529&lt;&gt;"",IF(NOT(ISNA(INDEX(os!A:A,MATCH(AB1529,os!B:B,0)))),INDEX(os!A:A,MATCH(AB1529,os!B:B,0)),"0"),"")</f>
        <v/>
      </c>
      <c r="AD1529" s="20" t="s">
        <v>830</v>
      </c>
      <c r="AH1529" s="93" t="str">
        <f>IF(NOT(ISNA(VLOOKUP(B:B,ResultsTargets!A:A,1,0))),"TRUE","")</f>
        <v/>
      </c>
      <c r="AI1529" s="19" t="str">
        <f>IF(ISNA(VLOOKUP(C1529,dim_techarea!A:B,2,FALSE)),"",VLOOKUP(C1529,dim_techarea!A:B,2,FALSE))</f>
        <v>PMTCT_EID</v>
      </c>
      <c r="AJ1529" s="19" t="str">
        <f>IF(ISNA(VLOOKUP(AI1529,dim_techarea!B:C,2,FALSE)),"",VLOOKUP(AI1529,dim_techarea!B:C,2,FALSE))</f>
        <v>cwZbCmUvjp7</v>
      </c>
      <c r="AK1529" s="19" t="str">
        <f>IF(ISNA(VLOOKUP(TRIM(G1529),dim_targetsresults!A:B,2,FALSE)),"",VLOOKUP(TRIM(G1529),dim_targetsresults!A:C,2,FALSE))</f>
        <v>MER Results</v>
      </c>
      <c r="AL1529" s="19" t="str">
        <f>IF(ISNA(VLOOKUP(AK1529,dim_targetsresults!B:C,2,FALSE)),"",VLOOKUP(AK1529,dim_targetsresults!B:C,2,FALSE))</f>
        <v>Jh0jDM5yQ2E</v>
      </c>
      <c r="AM1529" s="19" t="str">
        <f>IF(ISNA(VLOOKUP(TRIM(D1529),dim_numeratordenominator!A:B,2,FALSE)),"",VLOOKUP(TRIM(D1529),dim_numeratordenominator!A:C,2,FALSE))</f>
        <v>Numerator</v>
      </c>
      <c r="AN1529" s="19" t="str">
        <f>IF(ISNA(VLOOKUP(AM1529,dim_numeratordenominator!B:C,2,FALSE)),"",VLOOKUP(AM1529,dim_numeratordenominator!B:C,2,FALSE))</f>
        <v>Som9NRMQqV7</v>
      </c>
      <c r="AO1529" s="19" t="str">
        <f>IF(ISNA(VLOOKUP(TRIM(E1529),dim_supporttype!A:B,2,FALSE)),"",VLOOKUP(TRIM(E1529),dim_supporttype!A:C,2,FALSE))</f>
        <v>DSD</v>
      </c>
      <c r="AP1529" s="19" t="str">
        <f>IF(ISNA(VLOOKUP(AO1529,dim_supporttype!B:C,2,FALSE)),"",VLOOKUP(AO1529,dim_supporttype!B:C,2,FALSE))</f>
        <v>iM13vdNLWKb</v>
      </c>
      <c r="AQ1529" s="19" t="str">
        <f>IF(ISNA(VLOOKUP(TRIM(F1529),dim_disaggs!A:B,2,FALSE)),"No Disagg",VLOOKUP(TRIM(F1529),dim_disaggs!A:B,2,FALSE))</f>
        <v>Age/HIVStatus</v>
      </c>
      <c r="AR1529" s="19" t="str">
        <f>IF(ISNA(VLOOKUP(AQ1529,dim_disaggs!B:C,2,FALSE)),"",VLOOKUP(AQ1529,dim_disaggs!B:C,2,FALSE))</f>
        <v>eLlmJtRF2fY</v>
      </c>
      <c r="AU1529" s="72" t="s">
        <v>755</v>
      </c>
      <c r="AV1529" s="73" t="s">
        <v>755</v>
      </c>
      <c r="AW1529" s="66" t="s">
        <v>755</v>
      </c>
      <c r="AX1529" s="66" t="s">
        <v>755</v>
      </c>
      <c r="BA1529" s="105" t="str">
        <f t="shared" si="216"/>
        <v>Top Level Numerator</v>
      </c>
      <c r="BB1529" s="20" t="str">
        <f t="shared" si="217"/>
        <v>PE5QVF0w4xj</v>
      </c>
      <c r="BE1529" s="75" t="s">
        <v>755</v>
      </c>
      <c r="BF1529" s="73" t="s">
        <v>755</v>
      </c>
      <c r="BG1529" s="55" t="s">
        <v>20424</v>
      </c>
      <c r="BH1529" s="76" t="s">
        <v>20422</v>
      </c>
      <c r="BI1529" s="20" t="s">
        <v>755</v>
      </c>
      <c r="BJ1529" s="20" t="s">
        <v>755</v>
      </c>
      <c r="BK1529" s="55" t="s">
        <v>755</v>
      </c>
      <c r="BL1529" s="71" t="s">
        <v>755</v>
      </c>
      <c r="BM1529" s="77" t="s">
        <v>755</v>
      </c>
      <c r="BN1529" s="78" t="s">
        <v>755</v>
      </c>
      <c r="BO1529" s="77" t="s">
        <v>755</v>
      </c>
      <c r="BP1529" s="78" t="s">
        <v>755</v>
      </c>
    </row>
    <row r="1530" spans="1:68" x14ac:dyDescent="0.2">
      <c r="A1530" s="20" t="s">
        <v>95</v>
      </c>
      <c r="B1530" s="20" t="s">
        <v>221</v>
      </c>
      <c r="C1530" s="20" t="s">
        <v>217</v>
      </c>
      <c r="D1530" s="20" t="s">
        <v>1</v>
      </c>
      <c r="E1530" s="20" t="s">
        <v>78</v>
      </c>
      <c r="F1530" s="20" t="s">
        <v>220</v>
      </c>
      <c r="G1530" s="20" t="s">
        <v>20086</v>
      </c>
      <c r="H1530" s="20" t="s">
        <v>220</v>
      </c>
      <c r="I1530" s="19">
        <f t="shared" si="218"/>
        <v>32</v>
      </c>
      <c r="J1530" s="20" t="s">
        <v>755</v>
      </c>
      <c r="K1530" s="20" t="s">
        <v>218</v>
      </c>
      <c r="L1530" s="95" t="str">
        <f>IF(M1530&lt;&gt;"",IF(NOT(ISNA(INDEX(cc!B:B,MATCH(M1530,cc!A:A,0)))),INDEX(cc!B:B,MATCH(M1530,cc!A:A,0)),"0"),"")</f>
        <v>Age (0-12m, 2) and HIVStatus</v>
      </c>
      <c r="M1530" s="97" t="s">
        <v>223</v>
      </c>
      <c r="N1530" s="28" t="str">
        <f t="shared" si="219"/>
        <v/>
      </c>
      <c r="O1530" s="19" t="str">
        <f t="shared" si="212"/>
        <v>PMTCT_EID (N, TA, Age/HIVStatus): Infant Testing</v>
      </c>
      <c r="P1530" s="19" t="str">
        <f t="shared" si="213"/>
        <v>PMTCT_EID (N, TA, Age/HIVStatus): Infant Testing</v>
      </c>
      <c r="Q1530" s="19" t="str">
        <f t="shared" si="220"/>
        <v>PMTCT_EID (N, TA, Age/HIVStatus)</v>
      </c>
      <c r="R1530" s="19" t="str">
        <f t="shared" si="214"/>
        <v>PMTCT_EID_N_TA_Age_HIVStatus</v>
      </c>
      <c r="S1530" s="19" t="str">
        <f t="shared" si="215"/>
        <v>PMTCT_EID_N_TA_Age_HIVStatus_</v>
      </c>
      <c r="T1530" s="19" t="b">
        <f>NOT(ISNA(VLOOKUP(B1530,dbcodes!A:B,2,FALSE)))</f>
        <v>1</v>
      </c>
      <c r="U1530" s="19" t="str">
        <f>IF(ISNA(VLOOKUP(B1530,dbcodes!A:B,2,FALSE)),des!R1008,VLOOKUP(B1530,dbcodes!A:B,2,FALSE))</f>
        <v>PMTCT_EID_N_TA_Age_HIVStatus</v>
      </c>
      <c r="W1530" s="107" t="str">
        <f>IF(ISNA(VLOOKUP(C1530,descriptions!A:B,2,FALSE)),des!V1008,IF(G1530=" TARGET","Target ","")&amp;VLOOKUP(C1530,descriptions!A:B,2,FALSE))</f>
        <v>Number of infants who had a virologic HIV test within 12 months of birth during the reporting period</v>
      </c>
      <c r="X1530" s="20" t="s">
        <v>4</v>
      </c>
      <c r="Y1530" s="20" t="s">
        <v>831</v>
      </c>
      <c r="Z1530" s="20" t="s">
        <v>836</v>
      </c>
      <c r="AA1530" s="20" t="s">
        <v>102</v>
      </c>
      <c r="AB1530" s="20" t="s">
        <v>755</v>
      </c>
      <c r="AC1530" s="19" t="str">
        <f>IF(AB1530&lt;&gt;"",IF(NOT(ISNA(INDEX(os!A:A,MATCH(AB1530,os!B:B,0)))),INDEX(os!A:A,MATCH(AB1530,os!B:B,0)),"0"),"")</f>
        <v/>
      </c>
      <c r="AD1530" s="20" t="s">
        <v>830</v>
      </c>
      <c r="AH1530" s="93" t="str">
        <f>IF(NOT(ISNA(VLOOKUP(B:B,ResultsTargets!A:A,1,0))),"TRUE","")</f>
        <v/>
      </c>
      <c r="AI1530" s="19" t="str">
        <f>IF(ISNA(VLOOKUP(C1530,dim_techarea!A:B,2,FALSE)),"",VLOOKUP(C1530,dim_techarea!A:B,2,FALSE))</f>
        <v>PMTCT_EID</v>
      </c>
      <c r="AJ1530" s="19" t="str">
        <f>IF(ISNA(VLOOKUP(AI1530,dim_techarea!B:C,2,FALSE)),"",VLOOKUP(AI1530,dim_techarea!B:C,2,FALSE))</f>
        <v>cwZbCmUvjp7</v>
      </c>
      <c r="AK1530" s="19" t="str">
        <f>IF(ISNA(VLOOKUP(TRIM(G1530),dim_targetsresults!A:B,2,FALSE)),"",VLOOKUP(TRIM(G1530),dim_targetsresults!A:C,2,FALSE))</f>
        <v>MER Results</v>
      </c>
      <c r="AL1530" s="19" t="str">
        <f>IF(ISNA(VLOOKUP(AK1530,dim_targetsresults!B:C,2,FALSE)),"",VLOOKUP(AK1530,dim_targetsresults!B:C,2,FALSE))</f>
        <v>Jh0jDM5yQ2E</v>
      </c>
      <c r="AM1530" s="19" t="str">
        <f>IF(ISNA(VLOOKUP(TRIM(D1530),dim_numeratordenominator!A:B,2,FALSE)),"",VLOOKUP(TRIM(D1530),dim_numeratordenominator!A:C,2,FALSE))</f>
        <v>Numerator</v>
      </c>
      <c r="AN1530" s="19" t="str">
        <f>IF(ISNA(VLOOKUP(AM1530,dim_numeratordenominator!B:C,2,FALSE)),"",VLOOKUP(AM1530,dim_numeratordenominator!B:C,2,FALSE))</f>
        <v>Som9NRMQqV7</v>
      </c>
      <c r="AO1530" s="19" t="str">
        <f>IF(ISNA(VLOOKUP(TRIM(E1530),dim_supporttype!A:B,2,FALSE)),"",VLOOKUP(TRIM(E1530),dim_supporttype!A:C,2,FALSE))</f>
        <v>TA</v>
      </c>
      <c r="AP1530" s="19" t="str">
        <f>IF(ISNA(VLOOKUP(AO1530,dim_supporttype!B:C,2,FALSE)),"",VLOOKUP(AO1530,dim_supporttype!B:C,2,FALSE))</f>
        <v>cRAGKdWIDn4</v>
      </c>
      <c r="AQ1530" s="19" t="str">
        <f>IF(ISNA(VLOOKUP(TRIM(F1530),dim_disaggs!A:B,2,FALSE)),"No Disagg",VLOOKUP(TRIM(F1530),dim_disaggs!A:B,2,FALSE))</f>
        <v>Age/HIVStatus</v>
      </c>
      <c r="AR1530" s="19" t="str">
        <f>IF(ISNA(VLOOKUP(AQ1530,dim_disaggs!B:C,2,FALSE)),"",VLOOKUP(AQ1530,dim_disaggs!B:C,2,FALSE))</f>
        <v>eLlmJtRF2fY</v>
      </c>
      <c r="AU1530" s="72" t="s">
        <v>755</v>
      </c>
      <c r="AV1530" s="73" t="s">
        <v>755</v>
      </c>
      <c r="AW1530" s="66" t="s">
        <v>755</v>
      </c>
      <c r="AX1530" s="66" t="s">
        <v>755</v>
      </c>
      <c r="BA1530" s="105" t="str">
        <f t="shared" si="216"/>
        <v>Top Level Numerator</v>
      </c>
      <c r="BB1530" s="20" t="str">
        <f t="shared" si="217"/>
        <v>PE5QVF0w4xj</v>
      </c>
      <c r="BE1530" s="75" t="s">
        <v>755</v>
      </c>
      <c r="BF1530" s="73" t="s">
        <v>755</v>
      </c>
      <c r="BG1530" s="55" t="s">
        <v>20424</v>
      </c>
      <c r="BH1530" s="76" t="s">
        <v>20422</v>
      </c>
      <c r="BI1530" s="20" t="s">
        <v>755</v>
      </c>
      <c r="BJ1530" s="20" t="s">
        <v>755</v>
      </c>
      <c r="BK1530" s="55" t="s">
        <v>755</v>
      </c>
      <c r="BL1530" s="71" t="s">
        <v>755</v>
      </c>
      <c r="BM1530" s="77" t="s">
        <v>755</v>
      </c>
      <c r="BN1530" s="78" t="s">
        <v>755</v>
      </c>
      <c r="BO1530" s="77" t="s">
        <v>755</v>
      </c>
      <c r="BP1530" s="78" t="s">
        <v>755</v>
      </c>
    </row>
    <row r="1531" spans="1:68" x14ac:dyDescent="0.2">
      <c r="A1531" s="20" t="s">
        <v>95</v>
      </c>
      <c r="B1531" s="20" t="s">
        <v>1594</v>
      </c>
      <c r="C1531" s="20" t="s">
        <v>217</v>
      </c>
      <c r="D1531" s="20" t="s">
        <v>1</v>
      </c>
      <c r="E1531" s="20" t="s">
        <v>77</v>
      </c>
      <c r="F1531" s="20" t="s">
        <v>2194</v>
      </c>
      <c r="G1531" s="20" t="s">
        <v>20086</v>
      </c>
      <c r="H1531" s="20" t="s">
        <v>2194</v>
      </c>
      <c r="I1531" s="19">
        <f t="shared" si="218"/>
        <v>30</v>
      </c>
      <c r="J1531" s="20" t="s">
        <v>755</v>
      </c>
      <c r="K1531" s="20" t="s">
        <v>218</v>
      </c>
      <c r="L1531" s="95" t="str">
        <f>IF(M1531&lt;&gt;"",IF(NOT(ISNA(INDEX(cc!B:B,MATCH(M1531,cc!A:A,0)))),INDEX(cc!B:B,MATCH(M1531,cc!A:A,0)),"0"),"")</f>
        <v>Infant Test</v>
      </c>
      <c r="M1531" s="97" t="s">
        <v>4074</v>
      </c>
      <c r="N1531" s="28" t="str">
        <f t="shared" si="219"/>
        <v/>
      </c>
      <c r="O1531" s="19" t="str">
        <f t="shared" si="212"/>
        <v>PMTCT_EID (N, DSD, InfantTest): Infant Testing</v>
      </c>
      <c r="P1531" s="19" t="str">
        <f t="shared" si="213"/>
        <v>PMTCT_EID (N, DSD, InfantTest): Infant Testing</v>
      </c>
      <c r="Q1531" s="19" t="str">
        <f t="shared" si="220"/>
        <v>PMTCT_EID (N, DSD, InfantTest)</v>
      </c>
      <c r="R1531" s="19" t="str">
        <f t="shared" si="214"/>
        <v>PMTCT_EID_N_DSD_InfantTest</v>
      </c>
      <c r="S1531" s="19" t="str">
        <f t="shared" si="215"/>
        <v>PMTCT_EID_N_DSD_InfantTest_</v>
      </c>
      <c r="T1531" s="19" t="b">
        <f>NOT(ISNA(VLOOKUP(B1531,dbcodes!A:B,2,FALSE)))</f>
        <v>1</v>
      </c>
      <c r="U1531" s="19" t="str">
        <f>IF(ISNA(VLOOKUP(B1531,dbcodes!A:B,2,FALSE)),des!R1009,VLOOKUP(B1531,dbcodes!A:B,2,FALSE))</f>
        <v>PMTCT_EID_N_DSD_InfantTest</v>
      </c>
      <c r="W1531" s="107" t="str">
        <f>IF(ISNA(VLOOKUP(C1531,descriptions!A:B,2,FALSE)),des!V1009,IF(G1531=" TARGET","Target ","")&amp;VLOOKUP(C1531,descriptions!A:B,2,FALSE))</f>
        <v>Number of infants who had a virologic HIV test within 12 months of birth during the reporting period</v>
      </c>
      <c r="X1531" s="20" t="s">
        <v>4</v>
      </c>
      <c r="Y1531" s="20" t="s">
        <v>831</v>
      </c>
      <c r="Z1531" s="20" t="s">
        <v>836</v>
      </c>
      <c r="AA1531" s="20" t="s">
        <v>102</v>
      </c>
      <c r="AB1531" s="20" t="s">
        <v>755</v>
      </c>
      <c r="AC1531" s="19" t="str">
        <f>IF(AB1531&lt;&gt;"",IF(NOT(ISNA(INDEX(os!A:A,MATCH(AB1531,os!B:B,0)))),INDEX(os!A:A,MATCH(AB1531,os!B:B,0)),"0"),"")</f>
        <v/>
      </c>
      <c r="AD1531" s="20" t="s">
        <v>830</v>
      </c>
      <c r="AH1531" s="93" t="str">
        <f>IF(NOT(ISNA(VLOOKUP(B:B,ResultsTargets!A:A,1,0))),"TRUE","")</f>
        <v/>
      </c>
      <c r="AI1531" s="19" t="str">
        <f>IF(ISNA(VLOOKUP(C1531,dim_techarea!A:B,2,FALSE)),"",VLOOKUP(C1531,dim_techarea!A:B,2,FALSE))</f>
        <v>PMTCT_EID</v>
      </c>
      <c r="AJ1531" s="19" t="str">
        <f>IF(ISNA(VLOOKUP(AI1531,dim_techarea!B:C,2,FALSE)),"",VLOOKUP(AI1531,dim_techarea!B:C,2,FALSE))</f>
        <v>cwZbCmUvjp7</v>
      </c>
      <c r="AK1531" s="19" t="str">
        <f>IF(ISNA(VLOOKUP(TRIM(G1531),dim_targetsresults!A:B,2,FALSE)),"",VLOOKUP(TRIM(G1531),dim_targetsresults!A:C,2,FALSE))</f>
        <v>MER Results</v>
      </c>
      <c r="AL1531" s="19" t="str">
        <f>IF(ISNA(VLOOKUP(AK1531,dim_targetsresults!B:C,2,FALSE)),"",VLOOKUP(AK1531,dim_targetsresults!B:C,2,FALSE))</f>
        <v>Jh0jDM5yQ2E</v>
      </c>
      <c r="AM1531" s="19" t="str">
        <f>IF(ISNA(VLOOKUP(TRIM(D1531),dim_numeratordenominator!A:B,2,FALSE)),"",VLOOKUP(TRIM(D1531),dim_numeratordenominator!A:C,2,FALSE))</f>
        <v>Numerator</v>
      </c>
      <c r="AN1531" s="19" t="str">
        <f>IF(ISNA(VLOOKUP(AM1531,dim_numeratordenominator!B:C,2,FALSE)),"",VLOOKUP(AM1531,dim_numeratordenominator!B:C,2,FALSE))</f>
        <v>Som9NRMQqV7</v>
      </c>
      <c r="AO1531" s="19" t="str">
        <f>IF(ISNA(VLOOKUP(TRIM(E1531),dim_supporttype!A:B,2,FALSE)),"",VLOOKUP(TRIM(E1531),dim_supporttype!A:C,2,FALSE))</f>
        <v>DSD</v>
      </c>
      <c r="AP1531" s="19" t="str">
        <f>IF(ISNA(VLOOKUP(AO1531,dim_supporttype!B:C,2,FALSE)),"",VLOOKUP(AO1531,dim_supporttype!B:C,2,FALSE))</f>
        <v>iM13vdNLWKb</v>
      </c>
      <c r="AQ1531" s="19" t="str">
        <f>IF(ISNA(VLOOKUP(TRIM(F1531),dim_disaggs!A:B,2,FALSE)),"No Disagg",VLOOKUP(TRIM(F1531),dim_disaggs!A:B,2,FALSE))</f>
        <v>InfantTest</v>
      </c>
      <c r="AR1531" s="19" t="str">
        <f>IF(ISNA(VLOOKUP(AQ1531,dim_disaggs!B:C,2,FALSE)),"",VLOOKUP(AQ1531,dim_disaggs!B:C,2,FALSE))</f>
        <v>zqSWwkH1UKp</v>
      </c>
      <c r="AU1531" s="72" t="s">
        <v>755</v>
      </c>
      <c r="AV1531" s="73" t="s">
        <v>755</v>
      </c>
      <c r="AW1531" s="66" t="s">
        <v>755</v>
      </c>
      <c r="AX1531" s="66" t="s">
        <v>755</v>
      </c>
      <c r="BA1531" s="105" t="str">
        <f t="shared" si="216"/>
        <v/>
      </c>
      <c r="BB1531" s="20" t="str">
        <f t="shared" si="217"/>
        <v/>
      </c>
      <c r="BE1531" s="75" t="s">
        <v>755</v>
      </c>
      <c r="BF1531" s="73" t="s">
        <v>755</v>
      </c>
      <c r="BG1531" s="55" t="s">
        <v>755</v>
      </c>
      <c r="BH1531" s="76" t="s">
        <v>755</v>
      </c>
      <c r="BI1531" s="20" t="s">
        <v>755</v>
      </c>
      <c r="BJ1531" s="20" t="s">
        <v>755</v>
      </c>
      <c r="BK1531" s="55" t="s">
        <v>755</v>
      </c>
      <c r="BL1531" s="71" t="s">
        <v>755</v>
      </c>
      <c r="BM1531" s="77" t="s">
        <v>755</v>
      </c>
      <c r="BN1531" s="78" t="s">
        <v>755</v>
      </c>
      <c r="BO1531" s="77" t="s">
        <v>755</v>
      </c>
      <c r="BP1531" s="78" t="s">
        <v>755</v>
      </c>
    </row>
    <row r="1532" spans="1:68" s="3" customFormat="1" x14ac:dyDescent="0.2">
      <c r="A1532" s="20" t="s">
        <v>95</v>
      </c>
      <c r="B1532" s="20" t="s">
        <v>1600</v>
      </c>
      <c r="C1532" s="20" t="s">
        <v>217</v>
      </c>
      <c r="D1532" s="20" t="s">
        <v>1</v>
      </c>
      <c r="E1532" s="20" t="s">
        <v>78</v>
      </c>
      <c r="F1532" s="20" t="s">
        <v>2194</v>
      </c>
      <c r="G1532" s="20" t="s">
        <v>20086</v>
      </c>
      <c r="H1532" s="20" t="s">
        <v>2194</v>
      </c>
      <c r="I1532" s="19">
        <f t="shared" si="218"/>
        <v>29</v>
      </c>
      <c r="J1532" s="20" t="s">
        <v>755</v>
      </c>
      <c r="K1532" s="20" t="s">
        <v>218</v>
      </c>
      <c r="L1532" s="95" t="str">
        <f>IF(M1532&lt;&gt;"",IF(NOT(ISNA(INDEX(cc!B:B,MATCH(M1532,cc!A:A,0)))),INDEX(cc!B:B,MATCH(M1532,cc!A:A,0)),"0"),"")</f>
        <v>Infant Test</v>
      </c>
      <c r="M1532" s="97" t="s">
        <v>4074</v>
      </c>
      <c r="N1532" s="28" t="str">
        <f t="shared" si="219"/>
        <v/>
      </c>
      <c r="O1532" s="19" t="str">
        <f t="shared" si="212"/>
        <v>PMTCT_EID (N, TA, InfantTest): Infant Testing</v>
      </c>
      <c r="P1532" s="19" t="str">
        <f t="shared" si="213"/>
        <v>PMTCT_EID (N, TA, InfantTest): Infant Testing</v>
      </c>
      <c r="Q1532" s="19" t="str">
        <f t="shared" si="220"/>
        <v>PMTCT_EID (N, TA, InfantTest)</v>
      </c>
      <c r="R1532" s="19" t="str">
        <f t="shared" si="214"/>
        <v>PMTCT_EID_N_TA_InfantTest</v>
      </c>
      <c r="S1532" s="19" t="str">
        <f t="shared" si="215"/>
        <v>PMTCT_EID_N_TA_InfantTest_</v>
      </c>
      <c r="T1532" s="19" t="b">
        <f>NOT(ISNA(VLOOKUP(B1532,dbcodes!A:B,2,FALSE)))</f>
        <v>1</v>
      </c>
      <c r="U1532" s="19" t="str">
        <f>IF(ISNA(VLOOKUP(B1532,dbcodes!A:B,2,FALSE)),des!R1010,VLOOKUP(B1532,dbcodes!A:B,2,FALSE))</f>
        <v>PMTCT_EID_N_TA_InfantTest</v>
      </c>
      <c r="V1532" s="20"/>
      <c r="W1532" s="107" t="str">
        <f>IF(ISNA(VLOOKUP(C1532,descriptions!A:B,2,FALSE)),des!V1010,IF(G1532=" TARGET","Target ","")&amp;VLOOKUP(C1532,descriptions!A:B,2,FALSE))</f>
        <v>Number of infants who had a virologic HIV test within 12 months of birth during the reporting period</v>
      </c>
      <c r="X1532" s="20" t="s">
        <v>4</v>
      </c>
      <c r="Y1532" s="20" t="s">
        <v>831</v>
      </c>
      <c r="Z1532" s="20" t="s">
        <v>836</v>
      </c>
      <c r="AA1532" s="20" t="s">
        <v>102</v>
      </c>
      <c r="AB1532" s="20" t="s">
        <v>755</v>
      </c>
      <c r="AC1532" s="19" t="str">
        <f>IF(AB1532&lt;&gt;"",IF(NOT(ISNA(INDEX(os!A:A,MATCH(AB1532,os!B:B,0)))),INDEX(os!A:A,MATCH(AB1532,os!B:B,0)),"0"),"")</f>
        <v/>
      </c>
      <c r="AD1532" s="20" t="s">
        <v>830</v>
      </c>
      <c r="AE1532" s="20"/>
      <c r="AF1532" s="20"/>
      <c r="AG1532" s="20"/>
      <c r="AH1532" s="93" t="str">
        <f>IF(NOT(ISNA(VLOOKUP(B:B,ResultsTargets!A:A,1,0))),"TRUE","")</f>
        <v/>
      </c>
      <c r="AI1532" s="19" t="str">
        <f>IF(ISNA(VLOOKUP(C1532,dim_techarea!A:B,2,FALSE)),"",VLOOKUP(C1532,dim_techarea!A:B,2,FALSE))</f>
        <v>PMTCT_EID</v>
      </c>
      <c r="AJ1532" s="19" t="str">
        <f>IF(ISNA(VLOOKUP(AI1532,dim_techarea!B:C,2,FALSE)),"",VLOOKUP(AI1532,dim_techarea!B:C,2,FALSE))</f>
        <v>cwZbCmUvjp7</v>
      </c>
      <c r="AK1532" s="19" t="str">
        <f>IF(ISNA(VLOOKUP(TRIM(G1532),dim_targetsresults!A:B,2,FALSE)),"",VLOOKUP(TRIM(G1532),dim_targetsresults!A:C,2,FALSE))</f>
        <v>MER Results</v>
      </c>
      <c r="AL1532" s="19" t="str">
        <f>IF(ISNA(VLOOKUP(AK1532,dim_targetsresults!B:C,2,FALSE)),"",VLOOKUP(AK1532,dim_targetsresults!B:C,2,FALSE))</f>
        <v>Jh0jDM5yQ2E</v>
      </c>
      <c r="AM1532" s="19" t="str">
        <f>IF(ISNA(VLOOKUP(TRIM(D1532),dim_numeratordenominator!A:B,2,FALSE)),"",VLOOKUP(TRIM(D1532),dim_numeratordenominator!A:C,2,FALSE))</f>
        <v>Numerator</v>
      </c>
      <c r="AN1532" s="19" t="str">
        <f>IF(ISNA(VLOOKUP(AM1532,dim_numeratordenominator!B:C,2,FALSE)),"",VLOOKUP(AM1532,dim_numeratordenominator!B:C,2,FALSE))</f>
        <v>Som9NRMQqV7</v>
      </c>
      <c r="AO1532" s="19" t="str">
        <f>IF(ISNA(VLOOKUP(TRIM(E1532),dim_supporttype!A:B,2,FALSE)),"",VLOOKUP(TRIM(E1532),dim_supporttype!A:C,2,FALSE))</f>
        <v>TA</v>
      </c>
      <c r="AP1532" s="19" t="str">
        <f>IF(ISNA(VLOOKUP(AO1532,dim_supporttype!B:C,2,FALSE)),"",VLOOKUP(AO1532,dim_supporttype!B:C,2,FALSE))</f>
        <v>cRAGKdWIDn4</v>
      </c>
      <c r="AQ1532" s="19" t="str">
        <f>IF(ISNA(VLOOKUP(TRIM(F1532),dim_disaggs!A:B,2,FALSE)),"No Disagg",VLOOKUP(TRIM(F1532),dim_disaggs!A:B,2,FALSE))</f>
        <v>InfantTest</v>
      </c>
      <c r="AR1532" s="19" t="str">
        <f>IF(ISNA(VLOOKUP(AQ1532,dim_disaggs!B:C,2,FALSE)),"",VLOOKUP(AQ1532,dim_disaggs!B:C,2,FALSE))</f>
        <v>zqSWwkH1UKp</v>
      </c>
      <c r="AS1532" s="72"/>
      <c r="AT1532" s="66"/>
      <c r="AU1532" s="72" t="s">
        <v>755</v>
      </c>
      <c r="AV1532" s="73" t="s">
        <v>755</v>
      </c>
      <c r="AW1532" s="66" t="s">
        <v>755</v>
      </c>
      <c r="AX1532" s="66" t="s">
        <v>755</v>
      </c>
      <c r="AY1532" s="20"/>
      <c r="AZ1532" s="20"/>
      <c r="BA1532" s="105" t="str">
        <f t="shared" si="216"/>
        <v/>
      </c>
      <c r="BB1532" s="20" t="str">
        <f t="shared" si="217"/>
        <v/>
      </c>
      <c r="BC1532" s="20"/>
      <c r="BD1532" s="20"/>
      <c r="BE1532" s="75" t="s">
        <v>755</v>
      </c>
      <c r="BF1532" s="73" t="s">
        <v>755</v>
      </c>
      <c r="BG1532" s="55" t="s">
        <v>755</v>
      </c>
      <c r="BH1532" s="76" t="s">
        <v>755</v>
      </c>
      <c r="BI1532" s="20" t="s">
        <v>755</v>
      </c>
      <c r="BJ1532" s="20" t="s">
        <v>755</v>
      </c>
      <c r="BK1532" s="55" t="s">
        <v>755</v>
      </c>
      <c r="BL1532" s="71" t="s">
        <v>755</v>
      </c>
      <c r="BM1532" s="77" t="s">
        <v>755</v>
      </c>
      <c r="BN1532" s="78" t="s">
        <v>755</v>
      </c>
      <c r="BO1532" s="77" t="s">
        <v>755</v>
      </c>
      <c r="BP1532" s="78" t="s">
        <v>755</v>
      </c>
    </row>
    <row r="1533" spans="1:68" s="3" customFormat="1" x14ac:dyDescent="0.2">
      <c r="A1533" s="20" t="s">
        <v>95</v>
      </c>
      <c r="B1533" s="20" t="s">
        <v>1595</v>
      </c>
      <c r="C1533" s="20" t="s">
        <v>217</v>
      </c>
      <c r="D1533" s="20" t="s">
        <v>1</v>
      </c>
      <c r="E1533" s="20" t="s">
        <v>77</v>
      </c>
      <c r="F1533" s="20"/>
      <c r="G1533" s="20" t="s">
        <v>20086</v>
      </c>
      <c r="H1533" s="20"/>
      <c r="I1533" s="19">
        <f t="shared" si="218"/>
        <v>18</v>
      </c>
      <c r="J1533" s="20" t="s">
        <v>755</v>
      </c>
      <c r="K1533" s="20" t="s">
        <v>218</v>
      </c>
      <c r="L1533" s="95" t="str">
        <f>IF(M1533&lt;&gt;"",IF(NOT(ISNA(INDEX(cc!B:B,MATCH(M1533,cc!A:A,0)))),INDEX(cc!B:B,MATCH(M1533,cc!A:A,0)),"0"),"")</f>
        <v>default</v>
      </c>
      <c r="M1533" s="97" t="s">
        <v>13</v>
      </c>
      <c r="N1533" s="28" t="str">
        <f t="shared" si="219"/>
        <v/>
      </c>
      <c r="O1533" s="19" t="str">
        <f t="shared" si="212"/>
        <v>PMTCT_EID (N, DSD): Infant Testing</v>
      </c>
      <c r="P1533" s="19" t="str">
        <f t="shared" si="213"/>
        <v>PMTCT_EID (N, DSD): Infant Testing</v>
      </c>
      <c r="Q1533" s="19" t="str">
        <f t="shared" si="220"/>
        <v>PMTCT_EID (N, DSD)</v>
      </c>
      <c r="R1533" s="19" t="str">
        <f t="shared" si="214"/>
        <v>PMTCT_EID_N_DSD</v>
      </c>
      <c r="S1533" s="19" t="str">
        <f t="shared" si="215"/>
        <v>PMTCT_EID_N_DSD_</v>
      </c>
      <c r="T1533" s="19" t="b">
        <f>NOT(ISNA(VLOOKUP(B1533,dbcodes!A:B,2,FALSE)))</f>
        <v>1</v>
      </c>
      <c r="U1533" s="19" t="str">
        <f>IF(ISNA(VLOOKUP(B1533,dbcodes!A:B,2,FALSE)),des!R1011,VLOOKUP(B1533,dbcodes!A:B,2,FALSE))</f>
        <v>PMTCT_EID_N_DSD</v>
      </c>
      <c r="V1533" s="20"/>
      <c r="W1533" s="107" t="str">
        <f>IF(ISNA(VLOOKUP(C1533,descriptions!A:B,2,FALSE)),des!V1011,IF(G1533=" TARGET","Target ","")&amp;VLOOKUP(C1533,descriptions!A:B,2,FALSE))</f>
        <v>Number of infants who had a virologic HIV test within 12 months of birth during the reporting period</v>
      </c>
      <c r="X1533" s="20" t="s">
        <v>4</v>
      </c>
      <c r="Y1533" s="20" t="s">
        <v>831</v>
      </c>
      <c r="Z1533" s="20" t="s">
        <v>836</v>
      </c>
      <c r="AA1533" s="20" t="s">
        <v>102</v>
      </c>
      <c r="AB1533" s="20" t="s">
        <v>755</v>
      </c>
      <c r="AC1533" s="19" t="str">
        <f>IF(AB1533&lt;&gt;"",IF(NOT(ISNA(INDEX(os!A:A,MATCH(AB1533,os!B:B,0)))),INDEX(os!A:A,MATCH(AB1533,os!B:B,0)),"0"),"")</f>
        <v/>
      </c>
      <c r="AD1533" s="20" t="s">
        <v>830</v>
      </c>
      <c r="AE1533" s="20"/>
      <c r="AF1533" s="20"/>
      <c r="AG1533" s="20"/>
      <c r="AH1533" s="93" t="str">
        <f>IF(NOT(ISNA(VLOOKUP(B:B,ResultsTargets!A:A,1,0))),"TRUE","")</f>
        <v/>
      </c>
      <c r="AI1533" s="19" t="str">
        <f>IF(ISNA(VLOOKUP(C1533,dim_techarea!A:B,2,FALSE)),"",VLOOKUP(C1533,dim_techarea!A:B,2,FALSE))</f>
        <v>PMTCT_EID</v>
      </c>
      <c r="AJ1533" s="19" t="str">
        <f>IF(ISNA(VLOOKUP(AI1533,dim_techarea!B:C,2,FALSE)),"",VLOOKUP(AI1533,dim_techarea!B:C,2,FALSE))</f>
        <v>cwZbCmUvjp7</v>
      </c>
      <c r="AK1533" s="19" t="str">
        <f>IF(ISNA(VLOOKUP(TRIM(G1533),dim_targetsresults!A:B,2,FALSE)),"",VLOOKUP(TRIM(G1533),dim_targetsresults!A:C,2,FALSE))</f>
        <v>MER Results</v>
      </c>
      <c r="AL1533" s="19" t="str">
        <f>IF(ISNA(VLOOKUP(AK1533,dim_targetsresults!B:C,2,FALSE)),"",VLOOKUP(AK1533,dim_targetsresults!B:C,2,FALSE))</f>
        <v>Jh0jDM5yQ2E</v>
      </c>
      <c r="AM1533" s="19" t="str">
        <f>IF(ISNA(VLOOKUP(TRIM(D1533),dim_numeratordenominator!A:B,2,FALSE)),"",VLOOKUP(TRIM(D1533),dim_numeratordenominator!A:C,2,FALSE))</f>
        <v>Numerator</v>
      </c>
      <c r="AN1533" s="19" t="str">
        <f>IF(ISNA(VLOOKUP(AM1533,dim_numeratordenominator!B:C,2,FALSE)),"",VLOOKUP(AM1533,dim_numeratordenominator!B:C,2,FALSE))</f>
        <v>Som9NRMQqV7</v>
      </c>
      <c r="AO1533" s="19" t="str">
        <f>IF(ISNA(VLOOKUP(TRIM(E1533),dim_supporttype!A:B,2,FALSE)),"",VLOOKUP(TRIM(E1533),dim_supporttype!A:C,2,FALSE))</f>
        <v>DSD</v>
      </c>
      <c r="AP1533" s="19" t="str">
        <f>IF(ISNA(VLOOKUP(AO1533,dim_supporttype!B:C,2,FALSE)),"",VLOOKUP(AO1533,dim_supporttype!B:C,2,FALSE))</f>
        <v>iM13vdNLWKb</v>
      </c>
      <c r="AQ1533" s="19" t="str">
        <f>IF(ISNA(VLOOKUP(TRIM(F1533),dim_disaggs!A:B,2,FALSE)),"No Disagg",VLOOKUP(TRIM(F1533),dim_disaggs!A:B,2,FALSE))</f>
        <v>No Disagg</v>
      </c>
      <c r="AR1533" s="19" t="str">
        <f>IF(ISNA(VLOOKUP(AQ1533,dim_disaggs!B:C,2,FALSE)),"",VLOOKUP(AQ1533,dim_disaggs!B:C,2,FALSE))</f>
        <v>werJlVT6sf3</v>
      </c>
      <c r="AS1533" s="72"/>
      <c r="AT1533" s="66"/>
      <c r="AU1533" s="72" t="s">
        <v>755</v>
      </c>
      <c r="AV1533" s="73" t="s">
        <v>755</v>
      </c>
      <c r="AW1533" s="66" t="s">
        <v>755</v>
      </c>
      <c r="AX1533" s="66" t="s">
        <v>755</v>
      </c>
      <c r="AY1533" s="20"/>
      <c r="AZ1533" s="20"/>
      <c r="BA1533" s="105" t="str">
        <f t="shared" si="216"/>
        <v>Top Level Numerator</v>
      </c>
      <c r="BB1533" s="20" t="str">
        <f t="shared" si="217"/>
        <v>PE5QVF0w4xj</v>
      </c>
      <c r="BC1533" s="20" t="s">
        <v>25706</v>
      </c>
      <c r="BD1533" s="20" t="s">
        <v>25707</v>
      </c>
      <c r="BE1533" s="75" t="s">
        <v>21240</v>
      </c>
      <c r="BF1533" s="73" t="s">
        <v>21241</v>
      </c>
      <c r="BG1533" s="55" t="s">
        <v>755</v>
      </c>
      <c r="BH1533" s="76" t="s">
        <v>755</v>
      </c>
      <c r="BI1533" s="20" t="s">
        <v>755</v>
      </c>
      <c r="BJ1533" s="20" t="s">
        <v>755</v>
      </c>
      <c r="BK1533" s="55" t="s">
        <v>755</v>
      </c>
      <c r="BL1533" s="71" t="s">
        <v>755</v>
      </c>
      <c r="BM1533" s="77" t="s">
        <v>755</v>
      </c>
      <c r="BN1533" s="78" t="s">
        <v>755</v>
      </c>
      <c r="BO1533" s="77" t="s">
        <v>755</v>
      </c>
      <c r="BP1533" s="78" t="s">
        <v>755</v>
      </c>
    </row>
    <row r="1534" spans="1:68" ht="18" customHeight="1" x14ac:dyDescent="0.2">
      <c r="A1534" s="20" t="s">
        <v>95</v>
      </c>
      <c r="B1534" s="20" t="s">
        <v>1601</v>
      </c>
      <c r="C1534" s="20" t="s">
        <v>217</v>
      </c>
      <c r="D1534" s="20" t="s">
        <v>1</v>
      </c>
      <c r="E1534" s="20" t="s">
        <v>78</v>
      </c>
      <c r="G1534" s="20" t="s">
        <v>20086</v>
      </c>
      <c r="I1534" s="19">
        <f t="shared" si="218"/>
        <v>17</v>
      </c>
      <c r="J1534" s="20" t="s">
        <v>755</v>
      </c>
      <c r="K1534" s="20" t="s">
        <v>218</v>
      </c>
      <c r="L1534" s="95" t="str">
        <f>IF(M1534&lt;&gt;"",IF(NOT(ISNA(INDEX(cc!B:B,MATCH(M1534,cc!A:A,0)))),INDEX(cc!B:B,MATCH(M1534,cc!A:A,0)),"0"),"")</f>
        <v>default</v>
      </c>
      <c r="M1534" s="97" t="s">
        <v>13</v>
      </c>
      <c r="N1534" s="28" t="str">
        <f t="shared" si="219"/>
        <v/>
      </c>
      <c r="O1534" s="19" t="str">
        <f t="shared" si="212"/>
        <v>PMTCT_EID (N, TA): Infant Testing</v>
      </c>
      <c r="P1534" s="19" t="str">
        <f t="shared" si="213"/>
        <v>PMTCT_EID (N, TA): Infant Testing</v>
      </c>
      <c r="Q1534" s="19" t="str">
        <f t="shared" si="220"/>
        <v>PMTCT_EID (N, TA)</v>
      </c>
      <c r="R1534" s="19" t="str">
        <f t="shared" si="214"/>
        <v>PMTCT_EID_N_TA</v>
      </c>
      <c r="S1534" s="19" t="str">
        <f t="shared" si="215"/>
        <v>PMTCT_EID_N_TA_</v>
      </c>
      <c r="T1534" s="19" t="b">
        <f>NOT(ISNA(VLOOKUP(B1534,dbcodes!A:B,2,FALSE)))</f>
        <v>1</v>
      </c>
      <c r="U1534" s="19" t="str">
        <f>IF(ISNA(VLOOKUP(B1534,dbcodes!A:B,2,FALSE)),des!R1012,VLOOKUP(B1534,dbcodes!A:B,2,FALSE))</f>
        <v>PMTCT_EID_N_TA</v>
      </c>
      <c r="W1534" s="107" t="str">
        <f>IF(ISNA(VLOOKUP(C1534,descriptions!A:B,2,FALSE)),des!V1012,IF(G1534=" TARGET","Target ","")&amp;VLOOKUP(C1534,descriptions!A:B,2,FALSE))</f>
        <v>Number of infants who had a virologic HIV test within 12 months of birth during the reporting period</v>
      </c>
      <c r="X1534" s="20" t="s">
        <v>4</v>
      </c>
      <c r="Y1534" s="20" t="s">
        <v>831</v>
      </c>
      <c r="Z1534" s="20" t="s">
        <v>836</v>
      </c>
      <c r="AA1534" s="20" t="s">
        <v>102</v>
      </c>
      <c r="AB1534" s="20" t="s">
        <v>755</v>
      </c>
      <c r="AC1534" s="19" t="str">
        <f>IF(AB1534&lt;&gt;"",IF(NOT(ISNA(INDEX(os!A:A,MATCH(AB1534,os!B:B,0)))),INDEX(os!A:A,MATCH(AB1534,os!B:B,0)),"0"),"")</f>
        <v/>
      </c>
      <c r="AD1534" s="20" t="s">
        <v>830</v>
      </c>
      <c r="AH1534" s="93" t="str">
        <f>IF(NOT(ISNA(VLOOKUP(B:B,ResultsTargets!A:A,1,0))),"TRUE","")</f>
        <v/>
      </c>
      <c r="AI1534" s="19" t="str">
        <f>IF(ISNA(VLOOKUP(C1534,dim_techarea!A:B,2,FALSE)),"",VLOOKUP(C1534,dim_techarea!A:B,2,FALSE))</f>
        <v>PMTCT_EID</v>
      </c>
      <c r="AJ1534" s="19" t="str">
        <f>IF(ISNA(VLOOKUP(AI1534,dim_techarea!B:C,2,FALSE)),"",VLOOKUP(AI1534,dim_techarea!B:C,2,FALSE))</f>
        <v>cwZbCmUvjp7</v>
      </c>
      <c r="AK1534" s="19" t="str">
        <f>IF(ISNA(VLOOKUP(TRIM(G1534),dim_targetsresults!A:B,2,FALSE)),"",VLOOKUP(TRIM(G1534),dim_targetsresults!A:C,2,FALSE))</f>
        <v>MER Results</v>
      </c>
      <c r="AL1534" s="19" t="str">
        <f>IF(ISNA(VLOOKUP(AK1534,dim_targetsresults!B:C,2,FALSE)),"",VLOOKUP(AK1534,dim_targetsresults!B:C,2,FALSE))</f>
        <v>Jh0jDM5yQ2E</v>
      </c>
      <c r="AM1534" s="19" t="str">
        <f>IF(ISNA(VLOOKUP(TRIM(D1534),dim_numeratordenominator!A:B,2,FALSE)),"",VLOOKUP(TRIM(D1534),dim_numeratordenominator!A:C,2,FALSE))</f>
        <v>Numerator</v>
      </c>
      <c r="AN1534" s="19" t="str">
        <f>IF(ISNA(VLOOKUP(AM1534,dim_numeratordenominator!B:C,2,FALSE)),"",VLOOKUP(AM1534,dim_numeratordenominator!B:C,2,FALSE))</f>
        <v>Som9NRMQqV7</v>
      </c>
      <c r="AO1534" s="19" t="str">
        <f>IF(ISNA(VLOOKUP(TRIM(E1534),dim_supporttype!A:B,2,FALSE)),"",VLOOKUP(TRIM(E1534),dim_supporttype!A:C,2,FALSE))</f>
        <v>TA</v>
      </c>
      <c r="AP1534" s="19" t="str">
        <f>IF(ISNA(VLOOKUP(AO1534,dim_supporttype!B:C,2,FALSE)),"",VLOOKUP(AO1534,dim_supporttype!B:C,2,FALSE))</f>
        <v>cRAGKdWIDn4</v>
      </c>
      <c r="AQ1534" s="19" t="str">
        <f>IF(ISNA(VLOOKUP(TRIM(F1534),dim_disaggs!A:B,2,FALSE)),"No Disagg",VLOOKUP(TRIM(F1534),dim_disaggs!A:B,2,FALSE))</f>
        <v>No Disagg</v>
      </c>
      <c r="AR1534" s="19" t="str">
        <f>IF(ISNA(VLOOKUP(AQ1534,dim_disaggs!B:C,2,FALSE)),"",VLOOKUP(AQ1534,dim_disaggs!B:C,2,FALSE))</f>
        <v>werJlVT6sf3</v>
      </c>
      <c r="AU1534" s="72" t="s">
        <v>755</v>
      </c>
      <c r="AV1534" s="73" t="s">
        <v>755</v>
      </c>
      <c r="AW1534" s="66" t="s">
        <v>755</v>
      </c>
      <c r="AX1534" s="66" t="s">
        <v>755</v>
      </c>
      <c r="BA1534" s="105" t="str">
        <f t="shared" si="216"/>
        <v>Top Level Numerator</v>
      </c>
      <c r="BB1534" s="20" t="str">
        <f t="shared" si="217"/>
        <v>PE5QVF0w4xj</v>
      </c>
      <c r="BC1534" s="20" t="s">
        <v>25706</v>
      </c>
      <c r="BD1534" s="20" t="s">
        <v>25707</v>
      </c>
      <c r="BE1534" s="75" t="s">
        <v>21240</v>
      </c>
      <c r="BF1534" s="73" t="s">
        <v>21241</v>
      </c>
      <c r="BG1534" s="55" t="s">
        <v>755</v>
      </c>
      <c r="BH1534" s="76" t="s">
        <v>755</v>
      </c>
      <c r="BI1534" s="20" t="s">
        <v>755</v>
      </c>
      <c r="BJ1534" s="20" t="s">
        <v>755</v>
      </c>
      <c r="BK1534" s="55" t="s">
        <v>755</v>
      </c>
      <c r="BL1534" s="71" t="s">
        <v>755</v>
      </c>
      <c r="BM1534" s="77" t="s">
        <v>755</v>
      </c>
      <c r="BN1534" s="78" t="s">
        <v>755</v>
      </c>
      <c r="BO1534" s="77" t="s">
        <v>755</v>
      </c>
      <c r="BP1534" s="78" t="s">
        <v>755</v>
      </c>
    </row>
    <row r="1535" spans="1:68" ht="17" customHeight="1" x14ac:dyDescent="0.2">
      <c r="A1535" s="20" t="s">
        <v>95</v>
      </c>
      <c r="B1535" s="20" t="s">
        <v>1593</v>
      </c>
      <c r="C1535" s="20" t="s">
        <v>217</v>
      </c>
      <c r="D1535" s="20" t="s">
        <v>1</v>
      </c>
      <c r="E1535" s="20" t="s">
        <v>77</v>
      </c>
      <c r="F1535" s="20" t="s">
        <v>220</v>
      </c>
      <c r="G1535" s="20" t="s">
        <v>2442</v>
      </c>
      <c r="H1535" s="20" t="s">
        <v>220</v>
      </c>
      <c r="I1535" s="19">
        <f t="shared" si="218"/>
        <v>40</v>
      </c>
      <c r="J1535" s="20" t="s">
        <v>755</v>
      </c>
      <c r="K1535" s="20" t="s">
        <v>218</v>
      </c>
      <c r="L1535" s="95" t="str">
        <f>IF(M1535&lt;&gt;"",IF(NOT(ISNA(INDEX(cc!B:B,MATCH(M1535,cc!A:A,0)))),INDEX(cc!B:B,MATCH(M1535,cc!A:A,0)),"0"),"")</f>
        <v>Age (0-12m, 2) and HIVStatus</v>
      </c>
      <c r="M1535" s="97" t="s">
        <v>223</v>
      </c>
      <c r="N1535" s="28" t="str">
        <f t="shared" si="219"/>
        <v xml:space="preserve"> TARGET</v>
      </c>
      <c r="O1535" s="19" t="str">
        <f t="shared" si="212"/>
        <v>PMTCT_EID (N, DSD, Age/HIVStatus) TARGET: Infant Testing</v>
      </c>
      <c r="P1535" s="19" t="str">
        <f t="shared" si="213"/>
        <v>PMTCT_EID (N, DSD, Age/HIVStatus) TARGET: Infant Testing</v>
      </c>
      <c r="Q1535" s="19" t="str">
        <f t="shared" si="220"/>
        <v>PMTCT_EID (N, DSD, Age/HIVStatus) TARGET</v>
      </c>
      <c r="R1535" s="19" t="str">
        <f t="shared" si="214"/>
        <v>PMTCT_EID_N_DSD_Age_HIVStatus_TARGET</v>
      </c>
      <c r="S1535" s="19" t="str">
        <f t="shared" si="215"/>
        <v>PMTCT_EID_N_DSD_Age_HIVStatus_TARGET</v>
      </c>
      <c r="T1535" s="19" t="b">
        <f>NOT(ISNA(VLOOKUP(B1535,dbcodes!A:B,2,FALSE)))</f>
        <v>1</v>
      </c>
      <c r="U1535" s="19" t="str">
        <f>IF(ISNA(VLOOKUP(B1535,dbcodes!A:B,2,FALSE)),des!R1017,VLOOKUP(B1535,dbcodes!A:B,2,FALSE))</f>
        <v>PMTCT_EID_N_DSD_Age_HIVStatus_TARGET</v>
      </c>
      <c r="W1535" s="107" t="str">
        <f>IF(ISNA(VLOOKUP(C1535,descriptions!A:B,2,FALSE)),des!V1017,IF(G1535=" TARGET","Target ","")&amp;VLOOKUP(C1535,descriptions!A:B,2,FALSE))</f>
        <v>Target Number of infants who had a virologic HIV test within 12 months of birth during the reporting period</v>
      </c>
      <c r="X1535" s="20" t="s">
        <v>4</v>
      </c>
      <c r="Y1535" s="20" t="s">
        <v>831</v>
      </c>
      <c r="Z1535" s="20" t="s">
        <v>836</v>
      </c>
      <c r="AA1535" s="20" t="s">
        <v>102</v>
      </c>
      <c r="AB1535" s="20" t="s">
        <v>755</v>
      </c>
      <c r="AC1535" s="19" t="str">
        <f>IF(AB1535&lt;&gt;"",IF(NOT(ISNA(INDEX(os!A:A,MATCH(AB1535,os!B:B,0)))),INDEX(os!A:A,MATCH(AB1535,os!B:B,0)),"0"),"")</f>
        <v/>
      </c>
      <c r="AD1535" s="20" t="s">
        <v>830</v>
      </c>
      <c r="AH1535" s="93" t="str">
        <f>IF(NOT(ISNA(VLOOKUP(B:B,ResultsTargets!A:A,1,0))),"TRUE","")</f>
        <v/>
      </c>
      <c r="AI1535" s="19" t="str">
        <f>IF(ISNA(VLOOKUP(C1535,dim_techarea!A:B,2,FALSE)),"",VLOOKUP(C1535,dim_techarea!A:B,2,FALSE))</f>
        <v>PMTCT_EID</v>
      </c>
      <c r="AJ1535" s="19" t="str">
        <f>IF(ISNA(VLOOKUP(AI1535,dim_techarea!B:C,2,FALSE)),"",VLOOKUP(AI1535,dim_techarea!B:C,2,FALSE))</f>
        <v>cwZbCmUvjp7</v>
      </c>
      <c r="AK1535" s="19" t="str">
        <f>IF(ISNA(VLOOKUP(TRIM(G1535),dim_targetsresults!A:B,2,FALSE)),"",VLOOKUP(TRIM(G1535),dim_targetsresults!A:C,2,FALSE))</f>
        <v>MER Targets</v>
      </c>
      <c r="AL1535" s="19" t="str">
        <f>IF(ISNA(VLOOKUP(AK1535,dim_targetsresults!B:C,2,FALSE)),"",VLOOKUP(AK1535,dim_targetsresults!B:C,2,FALSE))</f>
        <v>W8imnja2Owd</v>
      </c>
      <c r="AM1535" s="19" t="str">
        <f>IF(ISNA(VLOOKUP(TRIM(D1535),dim_numeratordenominator!A:B,2,FALSE)),"",VLOOKUP(TRIM(D1535),dim_numeratordenominator!A:C,2,FALSE))</f>
        <v>Numerator</v>
      </c>
      <c r="AN1535" s="19" t="str">
        <f>IF(ISNA(VLOOKUP(AM1535,dim_numeratordenominator!B:C,2,FALSE)),"",VLOOKUP(AM1535,dim_numeratordenominator!B:C,2,FALSE))</f>
        <v>Som9NRMQqV7</v>
      </c>
      <c r="AO1535" s="19" t="str">
        <f>IF(ISNA(VLOOKUP(TRIM(E1535),dim_supporttype!A:B,2,FALSE)),"",VLOOKUP(TRIM(E1535),dim_supporttype!A:C,2,FALSE))</f>
        <v>DSD</v>
      </c>
      <c r="AP1535" s="19" t="str">
        <f>IF(ISNA(VLOOKUP(AO1535,dim_supporttype!B:C,2,FALSE)),"",VLOOKUP(AO1535,dim_supporttype!B:C,2,FALSE))</f>
        <v>iM13vdNLWKb</v>
      </c>
      <c r="AQ1535" s="19" t="str">
        <f>IF(ISNA(VLOOKUP(TRIM(F1535),dim_disaggs!A:B,2,FALSE)),"No Disagg",VLOOKUP(TRIM(F1535),dim_disaggs!A:B,2,FALSE))</f>
        <v>Age/HIVStatus</v>
      </c>
      <c r="AR1535" s="19" t="str">
        <f>IF(ISNA(VLOOKUP(AQ1535,dim_disaggs!B:C,2,FALSE)),"",VLOOKUP(AQ1535,dim_disaggs!B:C,2,FALSE))</f>
        <v>eLlmJtRF2fY</v>
      </c>
      <c r="AU1535" s="72" t="s">
        <v>755</v>
      </c>
      <c r="AV1535" s="73" t="s">
        <v>755</v>
      </c>
      <c r="AW1535" s="66" t="s">
        <v>755</v>
      </c>
      <c r="AX1535" s="66" t="s">
        <v>755</v>
      </c>
      <c r="BA1535" s="105" t="str">
        <f t="shared" si="216"/>
        <v>Top Level Numerator</v>
      </c>
      <c r="BB1535" s="20" t="str">
        <f t="shared" si="217"/>
        <v>PE5QVF0w4xj</v>
      </c>
      <c r="BE1535" s="75" t="s">
        <v>755</v>
      </c>
      <c r="BF1535" s="73" t="s">
        <v>755</v>
      </c>
      <c r="BG1535" s="55" t="s">
        <v>20424</v>
      </c>
      <c r="BH1535" s="76" t="s">
        <v>20422</v>
      </c>
      <c r="BI1535" s="20" t="s">
        <v>755</v>
      </c>
      <c r="BJ1535" s="20" t="s">
        <v>755</v>
      </c>
      <c r="BK1535" s="55" t="s">
        <v>755</v>
      </c>
      <c r="BL1535" s="71" t="s">
        <v>755</v>
      </c>
      <c r="BM1535" s="77" t="s">
        <v>755</v>
      </c>
      <c r="BN1535" s="78" t="s">
        <v>755</v>
      </c>
      <c r="BO1535" s="77" t="s">
        <v>755</v>
      </c>
      <c r="BP1535" s="78" t="s">
        <v>755</v>
      </c>
    </row>
    <row r="1536" spans="1:68" s="3" customFormat="1" ht="17" customHeight="1" x14ac:dyDescent="0.2">
      <c r="A1536" s="20" t="s">
        <v>95</v>
      </c>
      <c r="B1536" s="20" t="s">
        <v>1599</v>
      </c>
      <c r="C1536" s="20" t="s">
        <v>217</v>
      </c>
      <c r="D1536" s="20" t="s">
        <v>1</v>
      </c>
      <c r="E1536" s="20" t="s">
        <v>78</v>
      </c>
      <c r="F1536" s="20" t="s">
        <v>220</v>
      </c>
      <c r="G1536" s="20" t="s">
        <v>2442</v>
      </c>
      <c r="H1536" s="20" t="s">
        <v>220</v>
      </c>
      <c r="I1536" s="19">
        <f t="shared" si="218"/>
        <v>39</v>
      </c>
      <c r="J1536" s="20" t="s">
        <v>755</v>
      </c>
      <c r="K1536" s="20" t="s">
        <v>218</v>
      </c>
      <c r="L1536" s="95" t="str">
        <f>IF(M1536&lt;&gt;"",IF(NOT(ISNA(INDEX(cc!B:B,MATCH(M1536,cc!A:A,0)))),INDEX(cc!B:B,MATCH(M1536,cc!A:A,0)),"0"),"")</f>
        <v>Age (0-12m, 2) and HIVStatus</v>
      </c>
      <c r="M1536" s="97" t="s">
        <v>223</v>
      </c>
      <c r="N1536" s="28" t="str">
        <f t="shared" si="219"/>
        <v xml:space="preserve"> TARGET</v>
      </c>
      <c r="O1536" s="19" t="str">
        <f t="shared" si="212"/>
        <v>PMTCT_EID (N, TA, Age/HIVStatus) TARGET: Infant Testing</v>
      </c>
      <c r="P1536" s="19" t="str">
        <f t="shared" si="213"/>
        <v>PMTCT_EID (N, TA, Age/HIVStatus) TARGET: Infant Testing</v>
      </c>
      <c r="Q1536" s="19" t="str">
        <f t="shared" si="220"/>
        <v>PMTCT_EID (N, TA, Age/HIVStatus) TARGET</v>
      </c>
      <c r="R1536" s="19" t="str">
        <f t="shared" si="214"/>
        <v>PMTCT_EID_N_TA_Age_HIVStatus_TARGET</v>
      </c>
      <c r="S1536" s="19" t="str">
        <f t="shared" si="215"/>
        <v>PMTCT_EID_N_TA_Age_HIVStatus_TARGET</v>
      </c>
      <c r="T1536" s="19" t="b">
        <f>NOT(ISNA(VLOOKUP(B1536,dbcodes!A:B,2,FALSE)))</f>
        <v>1</v>
      </c>
      <c r="U1536" s="19" t="str">
        <f>IF(ISNA(VLOOKUP(B1536,dbcodes!A:B,2,FALSE)),des!R1018,VLOOKUP(B1536,dbcodes!A:B,2,FALSE))</f>
        <v>PMTCT_EID_N_TA_Age_HIVStatus_TARGET</v>
      </c>
      <c r="V1536" s="20"/>
      <c r="W1536" s="107" t="str">
        <f>IF(ISNA(VLOOKUP(C1536,descriptions!A:B,2,FALSE)),des!V1018,IF(G1536=" TARGET","Target ","")&amp;VLOOKUP(C1536,descriptions!A:B,2,FALSE))</f>
        <v>Target Number of infants who had a virologic HIV test within 12 months of birth during the reporting period</v>
      </c>
      <c r="X1536" s="20" t="s">
        <v>4</v>
      </c>
      <c r="Y1536" s="20" t="s">
        <v>831</v>
      </c>
      <c r="Z1536" s="20" t="s">
        <v>836</v>
      </c>
      <c r="AA1536" s="20" t="s">
        <v>102</v>
      </c>
      <c r="AB1536" s="20" t="s">
        <v>755</v>
      </c>
      <c r="AC1536" s="19" t="str">
        <f>IF(AB1536&lt;&gt;"",IF(NOT(ISNA(INDEX(os!A:A,MATCH(AB1536,os!B:B,0)))),INDEX(os!A:A,MATCH(AB1536,os!B:B,0)),"0"),"")</f>
        <v/>
      </c>
      <c r="AD1536" s="20" t="s">
        <v>830</v>
      </c>
      <c r="AE1536" s="20"/>
      <c r="AF1536" s="20"/>
      <c r="AG1536" s="20"/>
      <c r="AH1536" s="93" t="str">
        <f>IF(NOT(ISNA(VLOOKUP(B:B,ResultsTargets!A:A,1,0))),"TRUE","")</f>
        <v/>
      </c>
      <c r="AI1536" s="19" t="str">
        <f>IF(ISNA(VLOOKUP(C1536,dim_techarea!A:B,2,FALSE)),"",VLOOKUP(C1536,dim_techarea!A:B,2,FALSE))</f>
        <v>PMTCT_EID</v>
      </c>
      <c r="AJ1536" s="19" t="str">
        <f>IF(ISNA(VLOOKUP(AI1536,dim_techarea!B:C,2,FALSE)),"",VLOOKUP(AI1536,dim_techarea!B:C,2,FALSE))</f>
        <v>cwZbCmUvjp7</v>
      </c>
      <c r="AK1536" s="19" t="str">
        <f>IF(ISNA(VLOOKUP(TRIM(G1536),dim_targetsresults!A:B,2,FALSE)),"",VLOOKUP(TRIM(G1536),dim_targetsresults!A:C,2,FALSE))</f>
        <v>MER Targets</v>
      </c>
      <c r="AL1536" s="19" t="str">
        <f>IF(ISNA(VLOOKUP(AK1536,dim_targetsresults!B:C,2,FALSE)),"",VLOOKUP(AK1536,dim_targetsresults!B:C,2,FALSE))</f>
        <v>W8imnja2Owd</v>
      </c>
      <c r="AM1536" s="19" t="str">
        <f>IF(ISNA(VLOOKUP(TRIM(D1536),dim_numeratordenominator!A:B,2,FALSE)),"",VLOOKUP(TRIM(D1536),dim_numeratordenominator!A:C,2,FALSE))</f>
        <v>Numerator</v>
      </c>
      <c r="AN1536" s="19" t="str">
        <f>IF(ISNA(VLOOKUP(AM1536,dim_numeratordenominator!B:C,2,FALSE)),"",VLOOKUP(AM1536,dim_numeratordenominator!B:C,2,FALSE))</f>
        <v>Som9NRMQqV7</v>
      </c>
      <c r="AO1536" s="19" t="str">
        <f>IF(ISNA(VLOOKUP(TRIM(E1536),dim_supporttype!A:B,2,FALSE)),"",VLOOKUP(TRIM(E1536),dim_supporttype!A:C,2,FALSE))</f>
        <v>TA</v>
      </c>
      <c r="AP1536" s="19" t="str">
        <f>IF(ISNA(VLOOKUP(AO1536,dim_supporttype!B:C,2,FALSE)),"",VLOOKUP(AO1536,dim_supporttype!B:C,2,FALSE))</f>
        <v>cRAGKdWIDn4</v>
      </c>
      <c r="AQ1536" s="19" t="str">
        <f>IF(ISNA(VLOOKUP(TRIM(F1536),dim_disaggs!A:B,2,FALSE)),"No Disagg",VLOOKUP(TRIM(F1536),dim_disaggs!A:B,2,FALSE))</f>
        <v>Age/HIVStatus</v>
      </c>
      <c r="AR1536" s="19" t="str">
        <f>IF(ISNA(VLOOKUP(AQ1536,dim_disaggs!B:C,2,FALSE)),"",VLOOKUP(AQ1536,dim_disaggs!B:C,2,FALSE))</f>
        <v>eLlmJtRF2fY</v>
      </c>
      <c r="AS1536" s="72"/>
      <c r="AT1536" s="66"/>
      <c r="AU1536" s="72" t="s">
        <v>755</v>
      </c>
      <c r="AV1536" s="73" t="s">
        <v>755</v>
      </c>
      <c r="AW1536" s="66" t="s">
        <v>755</v>
      </c>
      <c r="AX1536" s="66" t="s">
        <v>755</v>
      </c>
      <c r="AY1536" s="20"/>
      <c r="AZ1536" s="20"/>
      <c r="BA1536" s="105" t="str">
        <f t="shared" si="216"/>
        <v>Top Level Numerator</v>
      </c>
      <c r="BB1536" s="20" t="str">
        <f t="shared" si="217"/>
        <v>PE5QVF0w4xj</v>
      </c>
      <c r="BC1536" s="20"/>
      <c r="BD1536" s="20"/>
      <c r="BE1536" s="75" t="s">
        <v>755</v>
      </c>
      <c r="BF1536" s="73" t="s">
        <v>755</v>
      </c>
      <c r="BG1536" s="55" t="s">
        <v>20424</v>
      </c>
      <c r="BH1536" s="76" t="s">
        <v>20422</v>
      </c>
      <c r="BI1536" s="20" t="s">
        <v>755</v>
      </c>
      <c r="BJ1536" s="20" t="s">
        <v>755</v>
      </c>
      <c r="BK1536" s="55" t="s">
        <v>755</v>
      </c>
      <c r="BL1536" s="71" t="s">
        <v>755</v>
      </c>
      <c r="BM1536" s="77" t="s">
        <v>755</v>
      </c>
      <c r="BN1536" s="78" t="s">
        <v>755</v>
      </c>
      <c r="BO1536" s="77" t="s">
        <v>755</v>
      </c>
      <c r="BP1536" s="78" t="s">
        <v>755</v>
      </c>
    </row>
    <row r="1537" spans="1:68" x14ac:dyDescent="0.2">
      <c r="A1537" s="20" t="s">
        <v>95</v>
      </c>
      <c r="B1537" s="20" t="s">
        <v>1596</v>
      </c>
      <c r="C1537" s="20" t="s">
        <v>217</v>
      </c>
      <c r="D1537" s="20" t="s">
        <v>1</v>
      </c>
      <c r="E1537" s="20" t="s">
        <v>77</v>
      </c>
      <c r="F1537" s="20" t="s">
        <v>2194</v>
      </c>
      <c r="G1537" s="20" t="s">
        <v>2442</v>
      </c>
      <c r="H1537" s="20" t="s">
        <v>2194</v>
      </c>
      <c r="I1537" s="19">
        <f t="shared" si="218"/>
        <v>37</v>
      </c>
      <c r="J1537" s="20" t="s">
        <v>755</v>
      </c>
      <c r="K1537" s="20" t="s">
        <v>218</v>
      </c>
      <c r="L1537" s="95" t="str">
        <f>IF(M1537&lt;&gt;"",IF(NOT(ISNA(INDEX(cc!B:B,MATCH(M1537,cc!A:A,0)))),INDEX(cc!B:B,MATCH(M1537,cc!A:A,0)),"0"),"")</f>
        <v>Infant Test</v>
      </c>
      <c r="M1537" s="97" t="s">
        <v>4074</v>
      </c>
      <c r="N1537" s="28" t="str">
        <f t="shared" si="219"/>
        <v xml:space="preserve"> TARGET</v>
      </c>
      <c r="O1537" s="19" t="str">
        <f t="shared" si="212"/>
        <v>PMTCT_EID (N, DSD, InfantTest) TARGET: Infant Testing</v>
      </c>
      <c r="P1537" s="19" t="str">
        <f t="shared" si="213"/>
        <v>PMTCT_EID (N, DSD, InfantTest) TARGET: Infant Testing</v>
      </c>
      <c r="Q1537" s="19" t="str">
        <f t="shared" si="220"/>
        <v>PMTCT_EID (N, DSD, InfantTest) TARGET</v>
      </c>
      <c r="R1537" s="19" t="str">
        <f t="shared" si="214"/>
        <v>PMTCT_EID_N_DSD_InfantTest_TARGET</v>
      </c>
      <c r="S1537" s="19" t="str">
        <f t="shared" si="215"/>
        <v>PMTCT_EID_N_DSD_InfantTest_TARGET</v>
      </c>
      <c r="T1537" s="19" t="b">
        <f>NOT(ISNA(VLOOKUP(B1537,dbcodes!A:B,2,FALSE)))</f>
        <v>1</v>
      </c>
      <c r="U1537" s="19" t="str">
        <f>IF(ISNA(VLOOKUP(B1537,dbcodes!A:B,2,FALSE)),des!R1019,VLOOKUP(B1537,dbcodes!A:B,2,FALSE))</f>
        <v>PMTCT_EID_N_DSD_InfantTest_TARGET</v>
      </c>
      <c r="W1537" s="107" t="str">
        <f>IF(ISNA(VLOOKUP(C1537,descriptions!A:B,2,FALSE)),des!V1019,IF(G1537=" TARGET","Target ","")&amp;VLOOKUP(C1537,descriptions!A:B,2,FALSE))</f>
        <v>Target Number of infants who had a virologic HIV test within 12 months of birth during the reporting period</v>
      </c>
      <c r="X1537" s="20" t="s">
        <v>4</v>
      </c>
      <c r="Y1537" s="20" t="s">
        <v>831</v>
      </c>
      <c r="Z1537" s="20" t="s">
        <v>836</v>
      </c>
      <c r="AA1537" s="20" t="s">
        <v>102</v>
      </c>
      <c r="AB1537" s="20" t="s">
        <v>755</v>
      </c>
      <c r="AC1537" s="19" t="str">
        <f>IF(AB1537&lt;&gt;"",IF(NOT(ISNA(INDEX(os!A:A,MATCH(AB1537,os!B:B,0)))),INDEX(os!A:A,MATCH(AB1537,os!B:B,0)),"0"),"")</f>
        <v/>
      </c>
      <c r="AD1537" s="20" t="s">
        <v>830</v>
      </c>
      <c r="AH1537" s="93" t="str">
        <f>IF(NOT(ISNA(VLOOKUP(B:B,ResultsTargets!A:A,1,0))),"TRUE","")</f>
        <v/>
      </c>
      <c r="AI1537" s="19" t="str">
        <f>IF(ISNA(VLOOKUP(C1537,dim_techarea!A:B,2,FALSE)),"",VLOOKUP(C1537,dim_techarea!A:B,2,FALSE))</f>
        <v>PMTCT_EID</v>
      </c>
      <c r="AJ1537" s="19" t="str">
        <f>IF(ISNA(VLOOKUP(AI1537,dim_techarea!B:C,2,FALSE)),"",VLOOKUP(AI1537,dim_techarea!B:C,2,FALSE))</f>
        <v>cwZbCmUvjp7</v>
      </c>
      <c r="AK1537" s="19" t="str">
        <f>IF(ISNA(VLOOKUP(TRIM(G1537),dim_targetsresults!A:B,2,FALSE)),"",VLOOKUP(TRIM(G1537),dim_targetsresults!A:C,2,FALSE))</f>
        <v>MER Targets</v>
      </c>
      <c r="AL1537" s="19" t="str">
        <f>IF(ISNA(VLOOKUP(AK1537,dim_targetsresults!B:C,2,FALSE)),"",VLOOKUP(AK1537,dim_targetsresults!B:C,2,FALSE))</f>
        <v>W8imnja2Owd</v>
      </c>
      <c r="AM1537" s="19" t="str">
        <f>IF(ISNA(VLOOKUP(TRIM(D1537),dim_numeratordenominator!A:B,2,FALSE)),"",VLOOKUP(TRIM(D1537),dim_numeratordenominator!A:C,2,FALSE))</f>
        <v>Numerator</v>
      </c>
      <c r="AN1537" s="19" t="str">
        <f>IF(ISNA(VLOOKUP(AM1537,dim_numeratordenominator!B:C,2,FALSE)),"",VLOOKUP(AM1537,dim_numeratordenominator!B:C,2,FALSE))</f>
        <v>Som9NRMQqV7</v>
      </c>
      <c r="AO1537" s="19" t="str">
        <f>IF(ISNA(VLOOKUP(TRIM(E1537),dim_supporttype!A:B,2,FALSE)),"",VLOOKUP(TRIM(E1537),dim_supporttype!A:C,2,FALSE))</f>
        <v>DSD</v>
      </c>
      <c r="AP1537" s="19" t="str">
        <f>IF(ISNA(VLOOKUP(AO1537,dim_supporttype!B:C,2,FALSE)),"",VLOOKUP(AO1537,dim_supporttype!B:C,2,FALSE))</f>
        <v>iM13vdNLWKb</v>
      </c>
      <c r="AQ1537" s="19" t="str">
        <f>IF(ISNA(VLOOKUP(TRIM(F1537),dim_disaggs!A:B,2,FALSE)),"No Disagg",VLOOKUP(TRIM(F1537),dim_disaggs!A:B,2,FALSE))</f>
        <v>InfantTest</v>
      </c>
      <c r="AR1537" s="19" t="str">
        <f>IF(ISNA(VLOOKUP(AQ1537,dim_disaggs!B:C,2,FALSE)),"",VLOOKUP(AQ1537,dim_disaggs!B:C,2,FALSE))</f>
        <v>zqSWwkH1UKp</v>
      </c>
      <c r="AU1537" s="72" t="s">
        <v>755</v>
      </c>
      <c r="AV1537" s="73" t="s">
        <v>755</v>
      </c>
      <c r="AW1537" s="66" t="s">
        <v>755</v>
      </c>
      <c r="AX1537" s="66" t="s">
        <v>755</v>
      </c>
      <c r="BA1537" s="105" t="str">
        <f t="shared" si="216"/>
        <v>Top Level Numerator</v>
      </c>
      <c r="BB1537" s="20" t="str">
        <f t="shared" si="217"/>
        <v>PE5QVF0w4xj</v>
      </c>
      <c r="BE1537" s="75" t="s">
        <v>21240</v>
      </c>
      <c r="BF1537" s="73" t="s">
        <v>21241</v>
      </c>
      <c r="BG1537" s="55" t="s">
        <v>755</v>
      </c>
      <c r="BH1537" s="76" t="s">
        <v>755</v>
      </c>
      <c r="BI1537" s="20" t="s">
        <v>755</v>
      </c>
      <c r="BJ1537" s="20" t="s">
        <v>755</v>
      </c>
      <c r="BK1537" s="55" t="s">
        <v>755</v>
      </c>
      <c r="BL1537" s="71" t="s">
        <v>755</v>
      </c>
      <c r="BM1537" s="77" t="s">
        <v>755</v>
      </c>
      <c r="BN1537" s="78" t="s">
        <v>755</v>
      </c>
      <c r="BO1537" s="77" t="s">
        <v>755</v>
      </c>
      <c r="BP1537" s="78" t="s">
        <v>755</v>
      </c>
    </row>
    <row r="1538" spans="1:68" x14ac:dyDescent="0.2">
      <c r="A1538" s="20" t="s">
        <v>95</v>
      </c>
      <c r="B1538" s="20" t="s">
        <v>1602</v>
      </c>
      <c r="C1538" s="20" t="s">
        <v>217</v>
      </c>
      <c r="D1538" s="20" t="s">
        <v>1</v>
      </c>
      <c r="E1538" s="20" t="s">
        <v>78</v>
      </c>
      <c r="F1538" s="20" t="s">
        <v>2194</v>
      </c>
      <c r="G1538" s="20" t="s">
        <v>2442</v>
      </c>
      <c r="H1538" s="20" t="s">
        <v>2194</v>
      </c>
      <c r="I1538" s="19">
        <f t="shared" si="218"/>
        <v>36</v>
      </c>
      <c r="J1538" s="20" t="s">
        <v>755</v>
      </c>
      <c r="K1538" s="20" t="s">
        <v>218</v>
      </c>
      <c r="L1538" s="95" t="str">
        <f>IF(M1538&lt;&gt;"",IF(NOT(ISNA(INDEX(cc!B:B,MATCH(M1538,cc!A:A,0)))),INDEX(cc!B:B,MATCH(M1538,cc!A:A,0)),"0"),"")</f>
        <v>Infant Test</v>
      </c>
      <c r="M1538" s="97" t="s">
        <v>4074</v>
      </c>
      <c r="N1538" s="28" t="str">
        <f t="shared" si="219"/>
        <v xml:space="preserve"> TARGET</v>
      </c>
      <c r="O1538" s="19" t="str">
        <f t="shared" ref="O1538:O1601" si="221">CONCATENATE(C1538, " (",_xlfn.TEXTJOIN(", ",TRUE,D1538,E1538,F1538),")",N1538,J1538,": ",K1538)</f>
        <v>PMTCT_EID (N, TA, InfantTest) TARGET: Infant Testing</v>
      </c>
      <c r="P1538" s="19" t="str">
        <f t="shared" ref="P1538:P1601" si="222">IF(RIGHT(O1538,1)=":",LEFT(O1538,LEN(O1538)-1),O1538)</f>
        <v>PMTCT_EID (N, TA, InfantTest) TARGET: Infant Testing</v>
      </c>
      <c r="Q1538" s="19" t="str">
        <f t="shared" si="220"/>
        <v>PMTCT_EID (N, TA, InfantTest) TARGET</v>
      </c>
      <c r="R1538" s="19" t="str">
        <f t="shared" ref="R1538:R1601" si="223">IF(RIGHT(S1538,1)="_",LEFT(S1538,LEN(S1538)-1),S1538)</f>
        <v>PMTCT_EID_N_TA_InfantTest_TARGET</v>
      </c>
      <c r="S1538" s="19" t="str">
        <f t="shared" ref="S1538:S1601" si="224">SUBSTITUTE(SUBSTITUTE(SUBSTITUTE(SUBSTITUTE(SUBSTITUTE(SUBSTITUTE(SUBSTITUTE(SUBSTITUTE(SUBSTITUTE(Q1538,"&amp;","and"),"&lt;","lt"),"&gt;","gt"),"(","_"),")","_"),"/","_")," ","_"),",","_"),"__","_")</f>
        <v>PMTCT_EID_N_TA_InfantTest_TARGET</v>
      </c>
      <c r="T1538" s="19" t="b">
        <f>NOT(ISNA(VLOOKUP(B1538,dbcodes!A:B,2,FALSE)))</f>
        <v>1</v>
      </c>
      <c r="U1538" s="19" t="str">
        <f>IF(ISNA(VLOOKUP(B1538,dbcodes!A:B,2,FALSE)),des!R1020,VLOOKUP(B1538,dbcodes!A:B,2,FALSE))</f>
        <v>PMTCT_EID_N_TA_InfantTest_TARGET</v>
      </c>
      <c r="W1538" s="107" t="str">
        <f>IF(ISNA(VLOOKUP(C1538,descriptions!A:B,2,FALSE)),des!V1020,IF(G1538=" TARGET","Target ","")&amp;VLOOKUP(C1538,descriptions!A:B,2,FALSE))</f>
        <v>Target Number of infants who had a virologic HIV test within 12 months of birth during the reporting period</v>
      </c>
      <c r="X1538" s="20" t="s">
        <v>4</v>
      </c>
      <c r="Y1538" s="20" t="s">
        <v>831</v>
      </c>
      <c r="Z1538" s="20" t="s">
        <v>836</v>
      </c>
      <c r="AA1538" s="20" t="s">
        <v>102</v>
      </c>
      <c r="AB1538" s="20" t="s">
        <v>755</v>
      </c>
      <c r="AC1538" s="19" t="str">
        <f>IF(AB1538&lt;&gt;"",IF(NOT(ISNA(INDEX(os!A:A,MATCH(AB1538,os!B:B,0)))),INDEX(os!A:A,MATCH(AB1538,os!B:B,0)),"0"),"")</f>
        <v/>
      </c>
      <c r="AD1538" s="20" t="s">
        <v>830</v>
      </c>
      <c r="AH1538" s="93" t="str">
        <f>IF(NOT(ISNA(VLOOKUP(B:B,ResultsTargets!A:A,1,0))),"TRUE","")</f>
        <v/>
      </c>
      <c r="AI1538" s="19" t="str">
        <f>IF(ISNA(VLOOKUP(C1538,dim_techarea!A:B,2,FALSE)),"",VLOOKUP(C1538,dim_techarea!A:B,2,FALSE))</f>
        <v>PMTCT_EID</v>
      </c>
      <c r="AJ1538" s="19" t="str">
        <f>IF(ISNA(VLOOKUP(AI1538,dim_techarea!B:C,2,FALSE)),"",VLOOKUP(AI1538,dim_techarea!B:C,2,FALSE))</f>
        <v>cwZbCmUvjp7</v>
      </c>
      <c r="AK1538" s="19" t="str">
        <f>IF(ISNA(VLOOKUP(TRIM(G1538),dim_targetsresults!A:B,2,FALSE)),"",VLOOKUP(TRIM(G1538),dim_targetsresults!A:C,2,FALSE))</f>
        <v>MER Targets</v>
      </c>
      <c r="AL1538" s="19" t="str">
        <f>IF(ISNA(VLOOKUP(AK1538,dim_targetsresults!B:C,2,FALSE)),"",VLOOKUP(AK1538,dim_targetsresults!B:C,2,FALSE))</f>
        <v>W8imnja2Owd</v>
      </c>
      <c r="AM1538" s="19" t="str">
        <f>IF(ISNA(VLOOKUP(TRIM(D1538),dim_numeratordenominator!A:B,2,FALSE)),"",VLOOKUP(TRIM(D1538),dim_numeratordenominator!A:C,2,FALSE))</f>
        <v>Numerator</v>
      </c>
      <c r="AN1538" s="19" t="str">
        <f>IF(ISNA(VLOOKUP(AM1538,dim_numeratordenominator!B:C,2,FALSE)),"",VLOOKUP(AM1538,dim_numeratordenominator!B:C,2,FALSE))</f>
        <v>Som9NRMQqV7</v>
      </c>
      <c r="AO1538" s="19" t="str">
        <f>IF(ISNA(VLOOKUP(TRIM(E1538),dim_supporttype!A:B,2,FALSE)),"",VLOOKUP(TRIM(E1538),dim_supporttype!A:C,2,FALSE))</f>
        <v>TA</v>
      </c>
      <c r="AP1538" s="19" t="str">
        <f>IF(ISNA(VLOOKUP(AO1538,dim_supporttype!B:C,2,FALSE)),"",VLOOKUP(AO1538,dim_supporttype!B:C,2,FALSE))</f>
        <v>cRAGKdWIDn4</v>
      </c>
      <c r="AQ1538" s="19" t="str">
        <f>IF(ISNA(VLOOKUP(TRIM(F1538),dim_disaggs!A:B,2,FALSE)),"No Disagg",VLOOKUP(TRIM(F1538),dim_disaggs!A:B,2,FALSE))</f>
        <v>InfantTest</v>
      </c>
      <c r="AR1538" s="19" t="str">
        <f>IF(ISNA(VLOOKUP(AQ1538,dim_disaggs!B:C,2,FALSE)),"",VLOOKUP(AQ1538,dim_disaggs!B:C,2,FALSE))</f>
        <v>zqSWwkH1UKp</v>
      </c>
      <c r="AU1538" s="72" t="s">
        <v>755</v>
      </c>
      <c r="AV1538" s="73" t="s">
        <v>755</v>
      </c>
      <c r="AW1538" s="66" t="s">
        <v>755</v>
      </c>
      <c r="AX1538" s="66" t="s">
        <v>755</v>
      </c>
      <c r="BA1538" s="105" t="str">
        <f t="shared" ref="BA1538:BA1601" si="225">IF(OR(
IF(RIGHT(LEFT(BC1538,11),1)="N",TRUE,FALSE),IF(RIGHT(LEFT(BE1538,11),1)="N",TRUE,FALSE),IF(RIGHT(LEFT(BG1538,11),1)="N",TRUE,FALSE),IF(RIGHT(LEFT(BI1538,11),1)="N",TRUE,FALSE),IF(RIGHT(LEFT(BK1538,11),1)="N",TRUE,FALSE),IF(RIGHT(LEFT(BM1538,11),1)="N",TRUE,FALSE),IF(RIGHT(LEFT(BO1538,11),1)="N",TRUE,FALSE)
),"Top Level Numerator",
IF(OR(
IF(RIGHT(LEFT(BC1538,11),1)="D",TRUE,FALSE),IF(RIGHT(LEFT(BE1538,11),1)="D",TRUE,FALSE),IF(RIGHT(LEFT(BG1538,11),1)="D",TRUE,FALSE),IF(RIGHT(LEFT(BI1538,11),1)="D",TRUE,FALSE),IF(RIGHT(LEFT(BK1538,11),1)="D",TRUE,FALSE),IF(RIGHT(LEFT(BM1538,11),1)="D",TRUE,FALSE),IF(RIGHT(LEFT(BO1538,11),1)="D",TRUE,FALSE)
),"Top Level Denominator","")
)</f>
        <v>Top Level Numerator</v>
      </c>
      <c r="BB1538" s="20" t="str">
        <f t="shared" ref="BB1538:BB1601" si="226">IF(OR(
IF(RIGHT(LEFT(BC1538,11),1)="N",TRUE,FALSE),IF(RIGHT(LEFT(BE1538,11),1)="N",TRUE,FALSE),IF(RIGHT(LEFT(BG1538,11),1)="N",TRUE,FALSE),IF(RIGHT(LEFT(BI1538,11),1)="N",TRUE,FALSE),IF(RIGHT(LEFT(BK1538,11),1)="N",TRUE,FALSE),IF(RIGHT(LEFT(BM1538,11),1)="N",TRUE,FALSE),IF(RIGHT(LEFT(BO1538,11),1)="N",TRUE,FALSE)
),"PE5QVF0w4xj",
IF(OR(
IF(RIGHT(LEFT(BC1538,11),1)="D",TRUE,FALSE),IF(RIGHT(LEFT(BE1538,11),1)="D",TRUE,FALSE),IF(RIGHT(LEFT(BG1538,11),1)="D",TRUE,FALSE),IF(RIGHT(LEFT(BI1538,11),1)="D",TRUE,FALSE),IF(RIGHT(LEFT(BK1538,11),1)="D",TRUE,FALSE),IF(RIGHT(LEFT(BM1538,11),1)="D",TRUE,FALSE),IF(RIGHT(LEFT(BO1538,11),1)="D",TRUE,FALSE)
),"Azqe383ljKu","")
)</f>
        <v>PE5QVF0w4xj</v>
      </c>
      <c r="BE1538" s="75" t="s">
        <v>21240</v>
      </c>
      <c r="BF1538" s="73" t="s">
        <v>21241</v>
      </c>
      <c r="BG1538" s="55" t="s">
        <v>755</v>
      </c>
      <c r="BH1538" s="76" t="s">
        <v>755</v>
      </c>
      <c r="BI1538" s="20" t="s">
        <v>755</v>
      </c>
      <c r="BJ1538" s="20" t="s">
        <v>755</v>
      </c>
      <c r="BK1538" s="55" t="s">
        <v>755</v>
      </c>
      <c r="BL1538" s="71" t="s">
        <v>755</v>
      </c>
      <c r="BM1538" s="77" t="s">
        <v>755</v>
      </c>
      <c r="BN1538" s="78" t="s">
        <v>755</v>
      </c>
      <c r="BO1538" s="77" t="s">
        <v>755</v>
      </c>
      <c r="BP1538" s="78" t="s">
        <v>755</v>
      </c>
    </row>
    <row r="1539" spans="1:68" s="3" customFormat="1" x14ac:dyDescent="0.2">
      <c r="A1539" s="20" t="s">
        <v>95</v>
      </c>
      <c r="B1539" s="20" t="s">
        <v>1598</v>
      </c>
      <c r="C1539" s="20" t="s">
        <v>217</v>
      </c>
      <c r="D1539" s="20" t="s">
        <v>1</v>
      </c>
      <c r="E1539" s="20" t="s">
        <v>77</v>
      </c>
      <c r="F1539" s="20"/>
      <c r="G1539" s="20" t="s">
        <v>2442</v>
      </c>
      <c r="H1539" s="20"/>
      <c r="I1539" s="19">
        <f t="shared" si="218"/>
        <v>25</v>
      </c>
      <c r="J1539" s="20" t="s">
        <v>755</v>
      </c>
      <c r="K1539" s="20" t="s">
        <v>218</v>
      </c>
      <c r="L1539" s="95" t="str">
        <f>IF(M1539&lt;&gt;"",IF(NOT(ISNA(INDEX(cc!B:B,MATCH(M1539,cc!A:A,0)))),INDEX(cc!B:B,MATCH(M1539,cc!A:A,0)),"0"),"")</f>
        <v>default</v>
      </c>
      <c r="M1539" s="97" t="s">
        <v>13</v>
      </c>
      <c r="N1539" s="28" t="str">
        <f t="shared" si="219"/>
        <v xml:space="preserve"> TARGET</v>
      </c>
      <c r="O1539" s="19" t="str">
        <f t="shared" si="221"/>
        <v>PMTCT_EID (N, DSD) TARGET: Infant Testing</v>
      </c>
      <c r="P1539" s="19" t="str">
        <f t="shared" si="222"/>
        <v>PMTCT_EID (N, DSD) TARGET: Infant Testing</v>
      </c>
      <c r="Q1539" s="19" t="str">
        <f t="shared" si="220"/>
        <v>PMTCT_EID (N, DSD) TARGET</v>
      </c>
      <c r="R1539" s="19" t="str">
        <f t="shared" si="223"/>
        <v>PMTCT_EID_N_DSD_TARGET</v>
      </c>
      <c r="S1539" s="19" t="str">
        <f t="shared" si="224"/>
        <v>PMTCT_EID_N_DSD_TARGET</v>
      </c>
      <c r="T1539" s="19" t="b">
        <f>NOT(ISNA(VLOOKUP(B1539,dbcodes!A:B,2,FALSE)))</f>
        <v>1</v>
      </c>
      <c r="U1539" s="19" t="str">
        <f>IF(ISNA(VLOOKUP(B1539,dbcodes!A:B,2,FALSE)),des!R1021,VLOOKUP(B1539,dbcodes!A:B,2,FALSE))</f>
        <v>PMTCT_EID_N_DSD_TARGET</v>
      </c>
      <c r="V1539" s="20"/>
      <c r="W1539" s="107" t="str">
        <f>IF(ISNA(VLOOKUP(C1539,descriptions!A:B,2,FALSE)),des!V1021,IF(G1539=" TARGET","Target ","")&amp;VLOOKUP(C1539,descriptions!A:B,2,FALSE))</f>
        <v>Target Number of infants who had a virologic HIV test within 12 months of birth during the reporting period</v>
      </c>
      <c r="X1539" s="20" t="s">
        <v>4</v>
      </c>
      <c r="Y1539" s="20" t="s">
        <v>831</v>
      </c>
      <c r="Z1539" s="20" t="s">
        <v>836</v>
      </c>
      <c r="AA1539" s="20" t="s">
        <v>102</v>
      </c>
      <c r="AB1539" s="20" t="s">
        <v>755</v>
      </c>
      <c r="AC1539" s="19" t="str">
        <f>IF(AB1539&lt;&gt;"",IF(NOT(ISNA(INDEX(os!A:A,MATCH(AB1539,os!B:B,0)))),INDEX(os!A:A,MATCH(AB1539,os!B:B,0)),"0"),"")</f>
        <v/>
      </c>
      <c r="AD1539" s="20" t="s">
        <v>830</v>
      </c>
      <c r="AE1539" s="20"/>
      <c r="AF1539" s="20"/>
      <c r="AG1539" s="20"/>
      <c r="AH1539" s="93" t="str">
        <f>IF(NOT(ISNA(VLOOKUP(B:B,ResultsTargets!A:A,1,0))),"TRUE","")</f>
        <v/>
      </c>
      <c r="AI1539" s="19" t="str">
        <f>IF(ISNA(VLOOKUP(C1539,dim_techarea!A:B,2,FALSE)),"",VLOOKUP(C1539,dim_techarea!A:B,2,FALSE))</f>
        <v>PMTCT_EID</v>
      </c>
      <c r="AJ1539" s="19" t="str">
        <f>IF(ISNA(VLOOKUP(AI1539,dim_techarea!B:C,2,FALSE)),"",VLOOKUP(AI1539,dim_techarea!B:C,2,FALSE))</f>
        <v>cwZbCmUvjp7</v>
      </c>
      <c r="AK1539" s="19" t="str">
        <f>IF(ISNA(VLOOKUP(TRIM(G1539),dim_targetsresults!A:B,2,FALSE)),"",VLOOKUP(TRIM(G1539),dim_targetsresults!A:C,2,FALSE))</f>
        <v>MER Targets</v>
      </c>
      <c r="AL1539" s="19" t="str">
        <f>IF(ISNA(VLOOKUP(AK1539,dim_targetsresults!B:C,2,FALSE)),"",VLOOKUP(AK1539,dim_targetsresults!B:C,2,FALSE))</f>
        <v>W8imnja2Owd</v>
      </c>
      <c r="AM1539" s="19" t="str">
        <f>IF(ISNA(VLOOKUP(TRIM(D1539),dim_numeratordenominator!A:B,2,FALSE)),"",VLOOKUP(TRIM(D1539),dim_numeratordenominator!A:C,2,FALSE))</f>
        <v>Numerator</v>
      </c>
      <c r="AN1539" s="19" t="str">
        <f>IF(ISNA(VLOOKUP(AM1539,dim_numeratordenominator!B:C,2,FALSE)),"",VLOOKUP(AM1539,dim_numeratordenominator!B:C,2,FALSE))</f>
        <v>Som9NRMQqV7</v>
      </c>
      <c r="AO1539" s="19" t="str">
        <f>IF(ISNA(VLOOKUP(TRIM(E1539),dim_supporttype!A:B,2,FALSE)),"",VLOOKUP(TRIM(E1539),dim_supporttype!A:C,2,FALSE))</f>
        <v>DSD</v>
      </c>
      <c r="AP1539" s="19" t="str">
        <f>IF(ISNA(VLOOKUP(AO1539,dim_supporttype!B:C,2,FALSE)),"",VLOOKUP(AO1539,dim_supporttype!B:C,2,FALSE))</f>
        <v>iM13vdNLWKb</v>
      </c>
      <c r="AQ1539" s="19" t="str">
        <f>IF(ISNA(VLOOKUP(TRIM(F1539),dim_disaggs!A:B,2,FALSE)),"No Disagg",VLOOKUP(TRIM(F1539),dim_disaggs!A:B,2,FALSE))</f>
        <v>No Disagg</v>
      </c>
      <c r="AR1539" s="19" t="str">
        <f>IF(ISNA(VLOOKUP(AQ1539,dim_disaggs!B:C,2,FALSE)),"",VLOOKUP(AQ1539,dim_disaggs!B:C,2,FALSE))</f>
        <v>werJlVT6sf3</v>
      </c>
      <c r="AS1539" s="72"/>
      <c r="AT1539" s="66"/>
      <c r="AU1539" s="72" t="s">
        <v>755</v>
      </c>
      <c r="AV1539" s="73" t="s">
        <v>755</v>
      </c>
      <c r="AW1539" s="66" t="s">
        <v>755</v>
      </c>
      <c r="AX1539" s="66" t="s">
        <v>755</v>
      </c>
      <c r="AY1539" s="20"/>
      <c r="AZ1539" s="20"/>
      <c r="BA1539" s="105" t="str">
        <f t="shared" si="225"/>
        <v>Top Level Numerator</v>
      </c>
      <c r="BB1539" s="20" t="str">
        <f t="shared" si="226"/>
        <v>PE5QVF0w4xj</v>
      </c>
      <c r="BC1539" s="20" t="s">
        <v>25706</v>
      </c>
      <c r="BD1539" s="20" t="s">
        <v>25707</v>
      </c>
      <c r="BE1539" s="75" t="s">
        <v>755</v>
      </c>
      <c r="BF1539" s="73" t="s">
        <v>755</v>
      </c>
      <c r="BG1539" s="55" t="s">
        <v>755</v>
      </c>
      <c r="BH1539" s="76" t="s">
        <v>755</v>
      </c>
      <c r="BI1539" s="20" t="s">
        <v>755</v>
      </c>
      <c r="BJ1539" s="20" t="s">
        <v>755</v>
      </c>
      <c r="BK1539" s="55" t="s">
        <v>755</v>
      </c>
      <c r="BL1539" s="71" t="s">
        <v>755</v>
      </c>
      <c r="BM1539" s="77" t="s">
        <v>755</v>
      </c>
      <c r="BN1539" s="78" t="s">
        <v>755</v>
      </c>
      <c r="BO1539" s="77" t="s">
        <v>755</v>
      </c>
      <c r="BP1539" s="78" t="s">
        <v>755</v>
      </c>
    </row>
    <row r="1540" spans="1:68" x14ac:dyDescent="0.2">
      <c r="A1540" s="20" t="s">
        <v>95</v>
      </c>
      <c r="B1540" s="20" t="s">
        <v>1604</v>
      </c>
      <c r="C1540" s="20" t="s">
        <v>217</v>
      </c>
      <c r="D1540" s="20" t="s">
        <v>1</v>
      </c>
      <c r="E1540" s="20" t="s">
        <v>78</v>
      </c>
      <c r="G1540" s="20" t="s">
        <v>2442</v>
      </c>
      <c r="I1540" s="19">
        <f t="shared" si="218"/>
        <v>24</v>
      </c>
      <c r="J1540" s="20" t="s">
        <v>755</v>
      </c>
      <c r="K1540" s="20" t="s">
        <v>218</v>
      </c>
      <c r="L1540" s="95" t="str">
        <f>IF(M1540&lt;&gt;"",IF(NOT(ISNA(INDEX(cc!B:B,MATCH(M1540,cc!A:A,0)))),INDEX(cc!B:B,MATCH(M1540,cc!A:A,0)),"0"),"")</f>
        <v>default</v>
      </c>
      <c r="M1540" s="97" t="s">
        <v>13</v>
      </c>
      <c r="N1540" s="28" t="str">
        <f t="shared" si="219"/>
        <v xml:space="preserve"> TARGET</v>
      </c>
      <c r="O1540" s="19" t="str">
        <f t="shared" si="221"/>
        <v>PMTCT_EID (N, TA) TARGET: Infant Testing</v>
      </c>
      <c r="P1540" s="19" t="str">
        <f t="shared" si="222"/>
        <v>PMTCT_EID (N, TA) TARGET: Infant Testing</v>
      </c>
      <c r="Q1540" s="19" t="str">
        <f t="shared" si="220"/>
        <v>PMTCT_EID (N, TA) TARGET</v>
      </c>
      <c r="R1540" s="19" t="str">
        <f t="shared" si="223"/>
        <v>PMTCT_EID_N_TA_TARGET</v>
      </c>
      <c r="S1540" s="19" t="str">
        <f t="shared" si="224"/>
        <v>PMTCT_EID_N_TA_TARGET</v>
      </c>
      <c r="T1540" s="19" t="b">
        <f>NOT(ISNA(VLOOKUP(B1540,dbcodes!A:B,2,FALSE)))</f>
        <v>1</v>
      </c>
      <c r="U1540" s="19" t="str">
        <f>IF(ISNA(VLOOKUP(B1540,dbcodes!A:B,2,FALSE)),des!R1022,VLOOKUP(B1540,dbcodes!A:B,2,FALSE))</f>
        <v>PMTCT_EID_N_TA_TARGET</v>
      </c>
      <c r="W1540" s="107" t="str">
        <f>IF(ISNA(VLOOKUP(C1540,descriptions!A:B,2,FALSE)),des!V1022,IF(G1540=" TARGET","Target ","")&amp;VLOOKUP(C1540,descriptions!A:B,2,FALSE))</f>
        <v>Target Number of infants who had a virologic HIV test within 12 months of birth during the reporting period</v>
      </c>
      <c r="X1540" s="20" t="s">
        <v>4</v>
      </c>
      <c r="Y1540" s="20" t="s">
        <v>831</v>
      </c>
      <c r="Z1540" s="20" t="s">
        <v>836</v>
      </c>
      <c r="AA1540" s="20" t="s">
        <v>102</v>
      </c>
      <c r="AB1540" s="20" t="s">
        <v>755</v>
      </c>
      <c r="AC1540" s="19" t="str">
        <f>IF(AB1540&lt;&gt;"",IF(NOT(ISNA(INDEX(os!A:A,MATCH(AB1540,os!B:B,0)))),INDEX(os!A:A,MATCH(AB1540,os!B:B,0)),"0"),"")</f>
        <v/>
      </c>
      <c r="AD1540" s="20" t="s">
        <v>830</v>
      </c>
      <c r="AH1540" s="93" t="str">
        <f>IF(NOT(ISNA(VLOOKUP(B:B,ResultsTargets!A:A,1,0))),"TRUE","")</f>
        <v/>
      </c>
      <c r="AI1540" s="19" t="str">
        <f>IF(ISNA(VLOOKUP(C1540,dim_techarea!A:B,2,FALSE)),"",VLOOKUP(C1540,dim_techarea!A:B,2,FALSE))</f>
        <v>PMTCT_EID</v>
      </c>
      <c r="AJ1540" s="19" t="str">
        <f>IF(ISNA(VLOOKUP(AI1540,dim_techarea!B:C,2,FALSE)),"",VLOOKUP(AI1540,dim_techarea!B:C,2,FALSE))</f>
        <v>cwZbCmUvjp7</v>
      </c>
      <c r="AK1540" s="19" t="str">
        <f>IF(ISNA(VLOOKUP(TRIM(G1540),dim_targetsresults!A:B,2,FALSE)),"",VLOOKUP(TRIM(G1540),dim_targetsresults!A:C,2,FALSE))</f>
        <v>MER Targets</v>
      </c>
      <c r="AL1540" s="19" t="str">
        <f>IF(ISNA(VLOOKUP(AK1540,dim_targetsresults!B:C,2,FALSE)),"",VLOOKUP(AK1540,dim_targetsresults!B:C,2,FALSE))</f>
        <v>W8imnja2Owd</v>
      </c>
      <c r="AM1540" s="19" t="str">
        <f>IF(ISNA(VLOOKUP(TRIM(D1540),dim_numeratordenominator!A:B,2,FALSE)),"",VLOOKUP(TRIM(D1540),dim_numeratordenominator!A:C,2,FALSE))</f>
        <v>Numerator</v>
      </c>
      <c r="AN1540" s="19" t="str">
        <f>IF(ISNA(VLOOKUP(AM1540,dim_numeratordenominator!B:C,2,FALSE)),"",VLOOKUP(AM1540,dim_numeratordenominator!B:C,2,FALSE))</f>
        <v>Som9NRMQqV7</v>
      </c>
      <c r="AO1540" s="19" t="str">
        <f>IF(ISNA(VLOOKUP(TRIM(E1540),dim_supporttype!A:B,2,FALSE)),"",VLOOKUP(TRIM(E1540),dim_supporttype!A:C,2,FALSE))</f>
        <v>TA</v>
      </c>
      <c r="AP1540" s="19" t="str">
        <f>IF(ISNA(VLOOKUP(AO1540,dim_supporttype!B:C,2,FALSE)),"",VLOOKUP(AO1540,dim_supporttype!B:C,2,FALSE))</f>
        <v>cRAGKdWIDn4</v>
      </c>
      <c r="AQ1540" s="19" t="str">
        <f>IF(ISNA(VLOOKUP(TRIM(F1540),dim_disaggs!A:B,2,FALSE)),"No Disagg",VLOOKUP(TRIM(F1540),dim_disaggs!A:B,2,FALSE))</f>
        <v>No Disagg</v>
      </c>
      <c r="AR1540" s="19" t="str">
        <f>IF(ISNA(VLOOKUP(AQ1540,dim_disaggs!B:C,2,FALSE)),"",VLOOKUP(AQ1540,dim_disaggs!B:C,2,FALSE))</f>
        <v>werJlVT6sf3</v>
      </c>
      <c r="AU1540" s="72" t="s">
        <v>755</v>
      </c>
      <c r="AV1540" s="73" t="s">
        <v>755</v>
      </c>
      <c r="AW1540" s="66" t="s">
        <v>755</v>
      </c>
      <c r="AX1540" s="66" t="s">
        <v>755</v>
      </c>
      <c r="BA1540" s="105" t="str">
        <f t="shared" si="225"/>
        <v>Top Level Numerator</v>
      </c>
      <c r="BB1540" s="20" t="str">
        <f t="shared" si="226"/>
        <v>PE5QVF0w4xj</v>
      </c>
      <c r="BC1540" s="20" t="s">
        <v>25706</v>
      </c>
      <c r="BD1540" s="20" t="s">
        <v>25707</v>
      </c>
      <c r="BE1540" s="75" t="s">
        <v>755</v>
      </c>
      <c r="BF1540" s="73" t="s">
        <v>755</v>
      </c>
      <c r="BG1540" s="55" t="s">
        <v>755</v>
      </c>
      <c r="BH1540" s="76" t="s">
        <v>755</v>
      </c>
      <c r="BI1540" s="20" t="s">
        <v>755</v>
      </c>
      <c r="BJ1540" s="20" t="s">
        <v>755</v>
      </c>
      <c r="BK1540" s="55" t="s">
        <v>755</v>
      </c>
      <c r="BL1540" s="71" t="s">
        <v>755</v>
      </c>
      <c r="BM1540" s="77" t="s">
        <v>755</v>
      </c>
      <c r="BN1540" s="78" t="s">
        <v>755</v>
      </c>
      <c r="BO1540" s="77" t="s">
        <v>755</v>
      </c>
      <c r="BP1540" s="78" t="s">
        <v>755</v>
      </c>
    </row>
    <row r="1541" spans="1:68" x14ac:dyDescent="0.2">
      <c r="A1541" s="20" t="s">
        <v>95</v>
      </c>
      <c r="B1541" s="20" t="s">
        <v>1605</v>
      </c>
      <c r="C1541" s="20" t="s">
        <v>921</v>
      </c>
      <c r="D1541" s="20" t="s">
        <v>1</v>
      </c>
      <c r="E1541" s="20" t="s">
        <v>77</v>
      </c>
      <c r="G1541" s="20" t="s">
        <v>20086</v>
      </c>
      <c r="I1541" s="19">
        <f t="shared" si="218"/>
        <v>27</v>
      </c>
      <c r="J1541" s="20" t="s">
        <v>755</v>
      </c>
      <c r="K1541" s="20" t="s">
        <v>218</v>
      </c>
      <c r="L1541" s="95" t="str">
        <f>IF(M1541&lt;&gt;"",IF(NOT(ISNA(INDEX(cc!B:B,MATCH(M1541,cc!A:A,0)))),INDEX(cc!B:B,MATCH(M1541,cc!A:A,0)),"0"),"")</f>
        <v>default</v>
      </c>
      <c r="M1541" s="97" t="s">
        <v>13</v>
      </c>
      <c r="N1541" s="28" t="str">
        <f t="shared" si="219"/>
        <v/>
      </c>
      <c r="O1541" s="19" t="str">
        <f t="shared" si="221"/>
        <v>PMTCT_EID_POS_12MO (N, DSD): Infant Testing</v>
      </c>
      <c r="P1541" s="19" t="str">
        <f t="shared" si="222"/>
        <v>PMTCT_EID_POS_12MO (N, DSD): Infant Testing</v>
      </c>
      <c r="Q1541" s="19" t="str">
        <f t="shared" si="220"/>
        <v>PMTCT_EID_POS_12MO (N, DSD)</v>
      </c>
      <c r="R1541" s="19" t="str">
        <f t="shared" si="223"/>
        <v>PMTCT_EID_POS_12MO_N_DSD</v>
      </c>
      <c r="S1541" s="19" t="str">
        <f t="shared" si="224"/>
        <v>PMTCT_EID_POS_12MO_N_DSD_</v>
      </c>
      <c r="T1541" s="19" t="b">
        <f>NOT(ISNA(VLOOKUP(B1541,dbcodes!A:B,2,FALSE)))</f>
        <v>1</v>
      </c>
      <c r="U1541" s="19" t="str">
        <f>IF(ISNA(VLOOKUP(B1541,dbcodes!A:B,2,FALSE)),des!R1025,VLOOKUP(B1541,dbcodes!A:B,2,FALSE))</f>
        <v>PMTCT_EID_POS_12MO_N_DSD</v>
      </c>
      <c r="W1541" s="107" t="str">
        <f>IF(ISNA(VLOOKUP(C1541,descriptions!A:B,2,FALSE)),des!V1025,IF(G1541=" TARGET","Target ","")&amp;VLOOKUP(C1541,descriptions!A:B,2,FALSE))</f>
        <v>Number of infants who had a virologic HIV test within 12 months of birth during the reporting period</v>
      </c>
      <c r="X1541" s="20" t="s">
        <v>4</v>
      </c>
      <c r="Y1541" s="20" t="s">
        <v>831</v>
      </c>
      <c r="Z1541" s="20" t="s">
        <v>836</v>
      </c>
      <c r="AA1541" s="20" t="s">
        <v>102</v>
      </c>
      <c r="AB1541" s="20" t="s">
        <v>755</v>
      </c>
      <c r="AC1541" s="19" t="str">
        <f>IF(AB1541&lt;&gt;"",IF(NOT(ISNA(INDEX(os!A:A,MATCH(AB1541,os!B:B,0)))),INDEX(os!A:A,MATCH(AB1541,os!B:B,0)),"0"),"")</f>
        <v/>
      </c>
      <c r="AD1541" s="20" t="s">
        <v>830</v>
      </c>
      <c r="AH1541" s="93" t="str">
        <f>IF(NOT(ISNA(VLOOKUP(B:B,ResultsTargets!A:A,1,0))),"TRUE","")</f>
        <v/>
      </c>
      <c r="AI1541" s="19" t="str">
        <f>IF(ISNA(VLOOKUP(C1541,dim_techarea!A:B,2,FALSE)),"",VLOOKUP(C1541,dim_techarea!A:B,2,FALSE))</f>
        <v>PMTCT_EID</v>
      </c>
      <c r="AJ1541" s="19" t="str">
        <f>IF(ISNA(VLOOKUP(AI1541,dim_techarea!B:C,2,FALSE)),"",VLOOKUP(AI1541,dim_techarea!B:C,2,FALSE))</f>
        <v>cwZbCmUvjp7</v>
      </c>
      <c r="AK1541" s="19" t="str">
        <f>IF(ISNA(VLOOKUP(TRIM(G1541),dim_targetsresults!A:B,2,FALSE)),"",VLOOKUP(TRIM(G1541),dim_targetsresults!A:C,2,FALSE))</f>
        <v>MER Results</v>
      </c>
      <c r="AL1541" s="19" t="str">
        <f>IF(ISNA(VLOOKUP(AK1541,dim_targetsresults!B:C,2,FALSE)),"",VLOOKUP(AK1541,dim_targetsresults!B:C,2,FALSE))</f>
        <v>Jh0jDM5yQ2E</v>
      </c>
      <c r="AM1541" s="19" t="str">
        <f>IF(ISNA(VLOOKUP(TRIM(D1541),dim_numeratordenominator!A:B,2,FALSE)),"",VLOOKUP(TRIM(D1541),dim_numeratordenominator!A:C,2,FALSE))</f>
        <v>Numerator</v>
      </c>
      <c r="AN1541" s="19" t="str">
        <f>IF(ISNA(VLOOKUP(AM1541,dim_numeratordenominator!B:C,2,FALSE)),"",VLOOKUP(AM1541,dim_numeratordenominator!B:C,2,FALSE))</f>
        <v>Som9NRMQqV7</v>
      </c>
      <c r="AO1541" s="19" t="str">
        <f>IF(ISNA(VLOOKUP(TRIM(E1541),dim_supporttype!A:B,2,FALSE)),"",VLOOKUP(TRIM(E1541),dim_supporttype!A:C,2,FALSE))</f>
        <v>DSD</v>
      </c>
      <c r="AP1541" s="19" t="str">
        <f>IF(ISNA(VLOOKUP(AO1541,dim_supporttype!B:C,2,FALSE)),"",VLOOKUP(AO1541,dim_supporttype!B:C,2,FALSE))</f>
        <v>iM13vdNLWKb</v>
      </c>
      <c r="AQ1541" s="19" t="str">
        <f>IF(ISNA(VLOOKUP(TRIM(F1541),dim_disaggs!A:B,2,FALSE)),"No Disagg",VLOOKUP(TRIM(F1541),dim_disaggs!A:B,2,FALSE))</f>
        <v>No Disagg</v>
      </c>
      <c r="AR1541" s="19" t="str">
        <f>IF(ISNA(VLOOKUP(AQ1541,dim_disaggs!B:C,2,FALSE)),"",VLOOKUP(AQ1541,dim_disaggs!B:C,2,FALSE))</f>
        <v>werJlVT6sf3</v>
      </c>
      <c r="AU1541" s="72" t="s">
        <v>755</v>
      </c>
      <c r="AV1541" s="73" t="s">
        <v>755</v>
      </c>
      <c r="AW1541" s="66" t="s">
        <v>755</v>
      </c>
      <c r="AX1541" s="66" t="s">
        <v>755</v>
      </c>
      <c r="BA1541" s="105" t="str">
        <f t="shared" si="225"/>
        <v/>
      </c>
      <c r="BB1541" s="20" t="str">
        <f t="shared" si="226"/>
        <v/>
      </c>
      <c r="BE1541" s="75" t="s">
        <v>755</v>
      </c>
      <c r="BF1541" s="73" t="s">
        <v>755</v>
      </c>
      <c r="BG1541" s="55" t="s">
        <v>755</v>
      </c>
      <c r="BH1541" s="76" t="s">
        <v>755</v>
      </c>
      <c r="BI1541" s="20" t="s">
        <v>755</v>
      </c>
      <c r="BJ1541" s="20" t="s">
        <v>755</v>
      </c>
      <c r="BK1541" s="55" t="s">
        <v>755</v>
      </c>
      <c r="BL1541" s="71" t="s">
        <v>755</v>
      </c>
      <c r="BM1541" s="77" t="s">
        <v>755</v>
      </c>
      <c r="BN1541" s="78" t="s">
        <v>755</v>
      </c>
      <c r="BO1541" s="77" t="s">
        <v>755</v>
      </c>
      <c r="BP1541" s="78" t="s">
        <v>755</v>
      </c>
    </row>
    <row r="1542" spans="1:68" x14ac:dyDescent="0.2">
      <c r="A1542" s="20" t="s">
        <v>95</v>
      </c>
      <c r="B1542" s="20" t="s">
        <v>1607</v>
      </c>
      <c r="C1542" s="20" t="s">
        <v>921</v>
      </c>
      <c r="D1542" s="20" t="s">
        <v>1</v>
      </c>
      <c r="E1542" s="20" t="s">
        <v>78</v>
      </c>
      <c r="G1542" s="20" t="s">
        <v>20086</v>
      </c>
      <c r="I1542" s="19">
        <f t="shared" si="218"/>
        <v>26</v>
      </c>
      <c r="J1542" s="20" t="s">
        <v>755</v>
      </c>
      <c r="K1542" s="20" t="s">
        <v>218</v>
      </c>
      <c r="L1542" s="95" t="str">
        <f>IF(M1542&lt;&gt;"",IF(NOT(ISNA(INDEX(cc!B:B,MATCH(M1542,cc!A:A,0)))),INDEX(cc!B:B,MATCH(M1542,cc!A:A,0)),"0"),"")</f>
        <v>default</v>
      </c>
      <c r="M1542" s="97" t="s">
        <v>13</v>
      </c>
      <c r="N1542" s="28" t="str">
        <f t="shared" si="219"/>
        <v/>
      </c>
      <c r="O1542" s="19" t="str">
        <f t="shared" si="221"/>
        <v>PMTCT_EID_POS_12MO (N, TA): Infant Testing</v>
      </c>
      <c r="P1542" s="19" t="str">
        <f t="shared" si="222"/>
        <v>PMTCT_EID_POS_12MO (N, TA): Infant Testing</v>
      </c>
      <c r="Q1542" s="19" t="str">
        <f t="shared" si="220"/>
        <v>PMTCT_EID_POS_12MO (N, TA)</v>
      </c>
      <c r="R1542" s="19" t="str">
        <f t="shared" si="223"/>
        <v>PMTCT_EID_POS_12MO_N_TA</v>
      </c>
      <c r="S1542" s="19" t="str">
        <f t="shared" si="224"/>
        <v>PMTCT_EID_POS_12MO_N_TA_</v>
      </c>
      <c r="T1542" s="19" t="b">
        <f>NOT(ISNA(VLOOKUP(B1542,dbcodes!A:B,2,FALSE)))</f>
        <v>1</v>
      </c>
      <c r="U1542" s="19" t="str">
        <f>IF(ISNA(VLOOKUP(B1542,dbcodes!A:B,2,FALSE)),des!R1026,VLOOKUP(B1542,dbcodes!A:B,2,FALSE))</f>
        <v>PMTCT_EID_POS_12MO_N_TA</v>
      </c>
      <c r="W1542" s="107" t="str">
        <f>IF(ISNA(VLOOKUP(C1542,descriptions!A:B,2,FALSE)),des!V1026,IF(G1542=" TARGET","Target ","")&amp;VLOOKUP(C1542,descriptions!A:B,2,FALSE))</f>
        <v>Number of infants who had a virologic HIV test within 12 months of birth during the reporting period</v>
      </c>
      <c r="X1542" s="20" t="s">
        <v>4</v>
      </c>
      <c r="Y1542" s="20" t="s">
        <v>831</v>
      </c>
      <c r="Z1542" s="20" t="s">
        <v>836</v>
      </c>
      <c r="AA1542" s="20" t="s">
        <v>102</v>
      </c>
      <c r="AB1542" s="20" t="s">
        <v>755</v>
      </c>
      <c r="AC1542" s="19" t="str">
        <f>IF(AB1542&lt;&gt;"",IF(NOT(ISNA(INDEX(os!A:A,MATCH(AB1542,os!B:B,0)))),INDEX(os!A:A,MATCH(AB1542,os!B:B,0)),"0"),"")</f>
        <v/>
      </c>
      <c r="AD1542" s="20" t="s">
        <v>830</v>
      </c>
      <c r="AH1542" s="93" t="str">
        <f>IF(NOT(ISNA(VLOOKUP(B:B,ResultsTargets!A:A,1,0))),"TRUE","")</f>
        <v/>
      </c>
      <c r="AI1542" s="19" t="str">
        <f>IF(ISNA(VLOOKUP(C1542,dim_techarea!A:B,2,FALSE)),"",VLOOKUP(C1542,dim_techarea!A:B,2,FALSE))</f>
        <v>PMTCT_EID</v>
      </c>
      <c r="AJ1542" s="19" t="str">
        <f>IF(ISNA(VLOOKUP(AI1542,dim_techarea!B:C,2,FALSE)),"",VLOOKUP(AI1542,dim_techarea!B:C,2,FALSE))</f>
        <v>cwZbCmUvjp7</v>
      </c>
      <c r="AK1542" s="19" t="str">
        <f>IF(ISNA(VLOOKUP(TRIM(G1542),dim_targetsresults!A:B,2,FALSE)),"",VLOOKUP(TRIM(G1542),dim_targetsresults!A:C,2,FALSE))</f>
        <v>MER Results</v>
      </c>
      <c r="AL1542" s="19" t="str">
        <f>IF(ISNA(VLOOKUP(AK1542,dim_targetsresults!B:C,2,FALSE)),"",VLOOKUP(AK1542,dim_targetsresults!B:C,2,FALSE))</f>
        <v>Jh0jDM5yQ2E</v>
      </c>
      <c r="AM1542" s="19" t="str">
        <f>IF(ISNA(VLOOKUP(TRIM(D1542),dim_numeratordenominator!A:B,2,FALSE)),"",VLOOKUP(TRIM(D1542),dim_numeratordenominator!A:C,2,FALSE))</f>
        <v>Numerator</v>
      </c>
      <c r="AN1542" s="19" t="str">
        <f>IF(ISNA(VLOOKUP(AM1542,dim_numeratordenominator!B:C,2,FALSE)),"",VLOOKUP(AM1542,dim_numeratordenominator!B:C,2,FALSE))</f>
        <v>Som9NRMQqV7</v>
      </c>
      <c r="AO1542" s="19" t="str">
        <f>IF(ISNA(VLOOKUP(TRIM(E1542),dim_supporttype!A:B,2,FALSE)),"",VLOOKUP(TRIM(E1542),dim_supporttype!A:C,2,FALSE))</f>
        <v>TA</v>
      </c>
      <c r="AP1542" s="19" t="str">
        <f>IF(ISNA(VLOOKUP(AO1542,dim_supporttype!B:C,2,FALSE)),"",VLOOKUP(AO1542,dim_supporttype!B:C,2,FALSE))</f>
        <v>cRAGKdWIDn4</v>
      </c>
      <c r="AQ1542" s="19" t="str">
        <f>IF(ISNA(VLOOKUP(TRIM(F1542),dim_disaggs!A:B,2,FALSE)),"No Disagg",VLOOKUP(TRIM(F1542),dim_disaggs!A:B,2,FALSE))</f>
        <v>No Disagg</v>
      </c>
      <c r="AR1542" s="19" t="str">
        <f>IF(ISNA(VLOOKUP(AQ1542,dim_disaggs!B:C,2,FALSE)),"",VLOOKUP(AQ1542,dim_disaggs!B:C,2,FALSE))</f>
        <v>werJlVT6sf3</v>
      </c>
      <c r="AU1542" s="72" t="s">
        <v>755</v>
      </c>
      <c r="AV1542" s="73" t="s">
        <v>755</v>
      </c>
      <c r="AW1542" s="66" t="s">
        <v>755</v>
      </c>
      <c r="AX1542" s="66" t="s">
        <v>755</v>
      </c>
      <c r="BA1542" s="105" t="str">
        <f t="shared" si="225"/>
        <v/>
      </c>
      <c r="BB1542" s="20" t="str">
        <f t="shared" si="226"/>
        <v/>
      </c>
      <c r="BE1542" s="75" t="s">
        <v>755</v>
      </c>
      <c r="BF1542" s="73" t="s">
        <v>755</v>
      </c>
      <c r="BG1542" s="55" t="s">
        <v>755</v>
      </c>
      <c r="BH1542" s="76" t="s">
        <v>755</v>
      </c>
      <c r="BI1542" s="20" t="s">
        <v>755</v>
      </c>
      <c r="BJ1542" s="20" t="s">
        <v>755</v>
      </c>
      <c r="BK1542" s="55" t="s">
        <v>755</v>
      </c>
      <c r="BL1542" s="71" t="s">
        <v>755</v>
      </c>
      <c r="BM1542" s="77" t="s">
        <v>755</v>
      </c>
      <c r="BN1542" s="78" t="s">
        <v>755</v>
      </c>
      <c r="BO1542" s="77" t="s">
        <v>755</v>
      </c>
      <c r="BP1542" s="78" t="s">
        <v>755</v>
      </c>
    </row>
    <row r="1543" spans="1:68" x14ac:dyDescent="0.2">
      <c r="A1543" s="20" t="s">
        <v>95</v>
      </c>
      <c r="B1543" s="20" t="s">
        <v>1606</v>
      </c>
      <c r="C1543" s="20" t="s">
        <v>921</v>
      </c>
      <c r="D1543" s="20" t="s">
        <v>1</v>
      </c>
      <c r="E1543" s="20" t="s">
        <v>77</v>
      </c>
      <c r="G1543" s="20" t="s">
        <v>2442</v>
      </c>
      <c r="I1543" s="19">
        <f t="shared" si="218"/>
        <v>34</v>
      </c>
      <c r="J1543" s="20" t="s">
        <v>755</v>
      </c>
      <c r="K1543" s="20" t="s">
        <v>218</v>
      </c>
      <c r="L1543" s="95" t="str">
        <f>IF(M1543&lt;&gt;"",IF(NOT(ISNA(INDEX(cc!B:B,MATCH(M1543,cc!A:A,0)))),INDEX(cc!B:B,MATCH(M1543,cc!A:A,0)),"0"),"")</f>
        <v>default</v>
      </c>
      <c r="M1543" s="97" t="s">
        <v>13</v>
      </c>
      <c r="N1543" s="28" t="str">
        <f t="shared" si="219"/>
        <v xml:space="preserve"> TARGET</v>
      </c>
      <c r="O1543" s="19" t="str">
        <f t="shared" si="221"/>
        <v>PMTCT_EID_POS_12MO (N, DSD) TARGET: Infant Testing</v>
      </c>
      <c r="P1543" s="19" t="str">
        <f t="shared" si="222"/>
        <v>PMTCT_EID_POS_12MO (N, DSD) TARGET: Infant Testing</v>
      </c>
      <c r="Q1543" s="19" t="str">
        <f t="shared" si="220"/>
        <v>PMTCT_EID_POS_12MO (N, DSD) TARGET</v>
      </c>
      <c r="R1543" s="19" t="str">
        <f t="shared" si="223"/>
        <v>PMTCT_EID_POS_12MO_N_DSD_TARGET</v>
      </c>
      <c r="S1543" s="19" t="str">
        <f t="shared" si="224"/>
        <v>PMTCT_EID_POS_12MO_N_DSD_TARGET</v>
      </c>
      <c r="T1543" s="19" t="b">
        <f>NOT(ISNA(VLOOKUP(B1543,dbcodes!A:B,2,FALSE)))</f>
        <v>1</v>
      </c>
      <c r="U1543" s="19" t="str">
        <f>IF(ISNA(VLOOKUP(B1543,dbcodes!A:B,2,FALSE)),des!R1027,VLOOKUP(B1543,dbcodes!A:B,2,FALSE))</f>
        <v>PMTCT_EID_POS_12MO_N_DSD_TARGET</v>
      </c>
      <c r="W1543" s="107" t="str">
        <f>IF(ISNA(VLOOKUP(C1543,descriptions!A:B,2,FALSE)),des!V1027,IF(G1543=" TARGET","Target ","")&amp;VLOOKUP(C1543,descriptions!A:B,2,FALSE))</f>
        <v>Target Number of infants who had a virologic HIV test within 12 months of birth during the reporting period</v>
      </c>
      <c r="X1543" s="20" t="s">
        <v>4</v>
      </c>
      <c r="Y1543" s="20" t="s">
        <v>831</v>
      </c>
      <c r="Z1543" s="20" t="s">
        <v>836</v>
      </c>
      <c r="AA1543" s="20" t="s">
        <v>102</v>
      </c>
      <c r="AB1543" s="20" t="s">
        <v>755</v>
      </c>
      <c r="AC1543" s="19" t="str">
        <f>IF(AB1543&lt;&gt;"",IF(NOT(ISNA(INDEX(os!A:A,MATCH(AB1543,os!B:B,0)))),INDEX(os!A:A,MATCH(AB1543,os!B:B,0)),"0"),"")</f>
        <v/>
      </c>
      <c r="AD1543" s="20" t="s">
        <v>830</v>
      </c>
      <c r="AH1543" s="93" t="str">
        <f>IF(NOT(ISNA(VLOOKUP(B:B,ResultsTargets!A:A,1,0))),"TRUE","")</f>
        <v/>
      </c>
      <c r="AI1543" s="19" t="str">
        <f>IF(ISNA(VLOOKUP(C1543,dim_techarea!A:B,2,FALSE)),"",VLOOKUP(C1543,dim_techarea!A:B,2,FALSE))</f>
        <v>PMTCT_EID</v>
      </c>
      <c r="AJ1543" s="19" t="str">
        <f>IF(ISNA(VLOOKUP(AI1543,dim_techarea!B:C,2,FALSE)),"",VLOOKUP(AI1543,dim_techarea!B:C,2,FALSE))</f>
        <v>cwZbCmUvjp7</v>
      </c>
      <c r="AK1543" s="19" t="str">
        <f>IF(ISNA(VLOOKUP(TRIM(G1543),dim_targetsresults!A:B,2,FALSE)),"",VLOOKUP(TRIM(G1543),dim_targetsresults!A:C,2,FALSE))</f>
        <v>MER Targets</v>
      </c>
      <c r="AL1543" s="19" t="str">
        <f>IF(ISNA(VLOOKUP(AK1543,dim_targetsresults!B:C,2,FALSE)),"",VLOOKUP(AK1543,dim_targetsresults!B:C,2,FALSE))</f>
        <v>W8imnja2Owd</v>
      </c>
      <c r="AM1543" s="19" t="str">
        <f>IF(ISNA(VLOOKUP(TRIM(D1543),dim_numeratordenominator!A:B,2,FALSE)),"",VLOOKUP(TRIM(D1543),dim_numeratordenominator!A:C,2,FALSE))</f>
        <v>Numerator</v>
      </c>
      <c r="AN1543" s="19" t="str">
        <f>IF(ISNA(VLOOKUP(AM1543,dim_numeratordenominator!B:C,2,FALSE)),"",VLOOKUP(AM1543,dim_numeratordenominator!B:C,2,FALSE))</f>
        <v>Som9NRMQqV7</v>
      </c>
      <c r="AO1543" s="19" t="str">
        <f>IF(ISNA(VLOOKUP(TRIM(E1543),dim_supporttype!A:B,2,FALSE)),"",VLOOKUP(TRIM(E1543),dim_supporttype!A:C,2,FALSE))</f>
        <v>DSD</v>
      </c>
      <c r="AP1543" s="19" t="str">
        <f>IF(ISNA(VLOOKUP(AO1543,dim_supporttype!B:C,2,FALSE)),"",VLOOKUP(AO1543,dim_supporttype!B:C,2,FALSE))</f>
        <v>iM13vdNLWKb</v>
      </c>
      <c r="AQ1543" s="19" t="str">
        <f>IF(ISNA(VLOOKUP(TRIM(F1543),dim_disaggs!A:B,2,FALSE)),"No Disagg",VLOOKUP(TRIM(F1543),dim_disaggs!A:B,2,FALSE))</f>
        <v>No Disagg</v>
      </c>
      <c r="AR1543" s="19" t="str">
        <f>IF(ISNA(VLOOKUP(AQ1543,dim_disaggs!B:C,2,FALSE)),"",VLOOKUP(AQ1543,dim_disaggs!B:C,2,FALSE))</f>
        <v>werJlVT6sf3</v>
      </c>
      <c r="AU1543" s="72" t="s">
        <v>755</v>
      </c>
      <c r="AV1543" s="73" t="s">
        <v>755</v>
      </c>
      <c r="AW1543" s="66" t="s">
        <v>755</v>
      </c>
      <c r="AX1543" s="66" t="s">
        <v>755</v>
      </c>
      <c r="BA1543" s="105" t="str">
        <f t="shared" si="225"/>
        <v/>
      </c>
      <c r="BB1543" s="20" t="str">
        <f t="shared" si="226"/>
        <v/>
      </c>
      <c r="BE1543" s="75" t="s">
        <v>755</v>
      </c>
      <c r="BF1543" s="73" t="s">
        <v>755</v>
      </c>
      <c r="BG1543" s="55" t="s">
        <v>755</v>
      </c>
      <c r="BH1543" s="76" t="s">
        <v>755</v>
      </c>
      <c r="BI1543" s="20" t="s">
        <v>755</v>
      </c>
      <c r="BJ1543" s="20" t="s">
        <v>755</v>
      </c>
      <c r="BK1543" s="55" t="s">
        <v>755</v>
      </c>
      <c r="BL1543" s="71" t="s">
        <v>755</v>
      </c>
      <c r="BM1543" s="77" t="s">
        <v>755</v>
      </c>
      <c r="BN1543" s="78" t="s">
        <v>755</v>
      </c>
      <c r="BO1543" s="77" t="s">
        <v>755</v>
      </c>
      <c r="BP1543" s="78" t="s">
        <v>755</v>
      </c>
    </row>
    <row r="1544" spans="1:68" x14ac:dyDescent="0.2">
      <c r="A1544" s="20" t="s">
        <v>95</v>
      </c>
      <c r="B1544" s="20" t="s">
        <v>1608</v>
      </c>
      <c r="C1544" s="20" t="s">
        <v>921</v>
      </c>
      <c r="D1544" s="20" t="s">
        <v>1</v>
      </c>
      <c r="E1544" s="20" t="s">
        <v>78</v>
      </c>
      <c r="G1544" s="20" t="s">
        <v>2442</v>
      </c>
      <c r="I1544" s="19">
        <f t="shared" si="218"/>
        <v>33</v>
      </c>
      <c r="J1544" s="20" t="s">
        <v>755</v>
      </c>
      <c r="K1544" s="20" t="s">
        <v>218</v>
      </c>
      <c r="L1544" s="95" t="str">
        <f>IF(M1544&lt;&gt;"",IF(NOT(ISNA(INDEX(cc!B:B,MATCH(M1544,cc!A:A,0)))),INDEX(cc!B:B,MATCH(M1544,cc!A:A,0)),"0"),"")</f>
        <v>default</v>
      </c>
      <c r="M1544" s="97" t="s">
        <v>13</v>
      </c>
      <c r="N1544" s="28" t="str">
        <f t="shared" si="219"/>
        <v xml:space="preserve"> TARGET</v>
      </c>
      <c r="O1544" s="19" t="str">
        <f t="shared" si="221"/>
        <v>PMTCT_EID_POS_12MO (N, TA) TARGET: Infant Testing</v>
      </c>
      <c r="P1544" s="19" t="str">
        <f t="shared" si="222"/>
        <v>PMTCT_EID_POS_12MO (N, TA) TARGET: Infant Testing</v>
      </c>
      <c r="Q1544" s="19" t="str">
        <f t="shared" si="220"/>
        <v>PMTCT_EID_POS_12MO (N, TA) TARGET</v>
      </c>
      <c r="R1544" s="19" t="str">
        <f t="shared" si="223"/>
        <v>PMTCT_EID_POS_12MO_N_TA_TARGET</v>
      </c>
      <c r="S1544" s="19" t="str">
        <f t="shared" si="224"/>
        <v>PMTCT_EID_POS_12MO_N_TA_TARGET</v>
      </c>
      <c r="T1544" s="19" t="b">
        <f>NOT(ISNA(VLOOKUP(B1544,dbcodes!A:B,2,FALSE)))</f>
        <v>1</v>
      </c>
      <c r="U1544" s="19" t="str">
        <f>IF(ISNA(VLOOKUP(B1544,dbcodes!A:B,2,FALSE)),des!R1028,VLOOKUP(B1544,dbcodes!A:B,2,FALSE))</f>
        <v>PMTCT_EID_POS_12MO_N_TA_TARGET</v>
      </c>
      <c r="W1544" s="107" t="str">
        <f>IF(ISNA(VLOOKUP(C1544,descriptions!A:B,2,FALSE)),des!V1028,IF(G1544=" TARGET","Target ","")&amp;VLOOKUP(C1544,descriptions!A:B,2,FALSE))</f>
        <v>Target Number of infants who had a virologic HIV test within 12 months of birth during the reporting period</v>
      </c>
      <c r="X1544" s="20" t="s">
        <v>4</v>
      </c>
      <c r="Y1544" s="20" t="s">
        <v>831</v>
      </c>
      <c r="Z1544" s="20" t="s">
        <v>836</v>
      </c>
      <c r="AA1544" s="20" t="s">
        <v>102</v>
      </c>
      <c r="AB1544" s="20" t="s">
        <v>755</v>
      </c>
      <c r="AC1544" s="19" t="str">
        <f>IF(AB1544&lt;&gt;"",IF(NOT(ISNA(INDEX(os!A:A,MATCH(AB1544,os!B:B,0)))),INDEX(os!A:A,MATCH(AB1544,os!B:B,0)),"0"),"")</f>
        <v/>
      </c>
      <c r="AD1544" s="20" t="s">
        <v>830</v>
      </c>
      <c r="AH1544" s="93" t="str">
        <f>IF(NOT(ISNA(VLOOKUP(B:B,ResultsTargets!A:A,1,0))),"TRUE","")</f>
        <v/>
      </c>
      <c r="AI1544" s="19" t="str">
        <f>IF(ISNA(VLOOKUP(C1544,dim_techarea!A:B,2,FALSE)),"",VLOOKUP(C1544,dim_techarea!A:B,2,FALSE))</f>
        <v>PMTCT_EID</v>
      </c>
      <c r="AJ1544" s="19" t="str">
        <f>IF(ISNA(VLOOKUP(AI1544,dim_techarea!B:C,2,FALSE)),"",VLOOKUP(AI1544,dim_techarea!B:C,2,FALSE))</f>
        <v>cwZbCmUvjp7</v>
      </c>
      <c r="AK1544" s="19" t="str">
        <f>IF(ISNA(VLOOKUP(TRIM(G1544),dim_targetsresults!A:B,2,FALSE)),"",VLOOKUP(TRIM(G1544),dim_targetsresults!A:C,2,FALSE))</f>
        <v>MER Targets</v>
      </c>
      <c r="AL1544" s="19" t="str">
        <f>IF(ISNA(VLOOKUP(AK1544,dim_targetsresults!B:C,2,FALSE)),"",VLOOKUP(AK1544,dim_targetsresults!B:C,2,FALSE))</f>
        <v>W8imnja2Owd</v>
      </c>
      <c r="AM1544" s="19" t="str">
        <f>IF(ISNA(VLOOKUP(TRIM(D1544),dim_numeratordenominator!A:B,2,FALSE)),"",VLOOKUP(TRIM(D1544),dim_numeratordenominator!A:C,2,FALSE))</f>
        <v>Numerator</v>
      </c>
      <c r="AN1544" s="19" t="str">
        <f>IF(ISNA(VLOOKUP(AM1544,dim_numeratordenominator!B:C,2,FALSE)),"",VLOOKUP(AM1544,dim_numeratordenominator!B:C,2,FALSE))</f>
        <v>Som9NRMQqV7</v>
      </c>
      <c r="AO1544" s="19" t="str">
        <f>IF(ISNA(VLOOKUP(TRIM(E1544),dim_supporttype!A:B,2,FALSE)),"",VLOOKUP(TRIM(E1544),dim_supporttype!A:C,2,FALSE))</f>
        <v>TA</v>
      </c>
      <c r="AP1544" s="19" t="str">
        <f>IF(ISNA(VLOOKUP(AO1544,dim_supporttype!B:C,2,FALSE)),"",VLOOKUP(AO1544,dim_supporttype!B:C,2,FALSE))</f>
        <v>cRAGKdWIDn4</v>
      </c>
      <c r="AQ1544" s="19" t="str">
        <f>IF(ISNA(VLOOKUP(TRIM(F1544),dim_disaggs!A:B,2,FALSE)),"No Disagg",VLOOKUP(TRIM(F1544),dim_disaggs!A:B,2,FALSE))</f>
        <v>No Disagg</v>
      </c>
      <c r="AR1544" s="19" t="str">
        <f>IF(ISNA(VLOOKUP(AQ1544,dim_disaggs!B:C,2,FALSE)),"",VLOOKUP(AQ1544,dim_disaggs!B:C,2,FALSE))</f>
        <v>werJlVT6sf3</v>
      </c>
      <c r="AU1544" s="72" t="s">
        <v>755</v>
      </c>
      <c r="AV1544" s="73" t="s">
        <v>755</v>
      </c>
      <c r="AW1544" s="66" t="s">
        <v>755</v>
      </c>
      <c r="AX1544" s="66" t="s">
        <v>755</v>
      </c>
      <c r="BA1544" s="105" t="str">
        <f t="shared" si="225"/>
        <v/>
      </c>
      <c r="BB1544" s="20" t="str">
        <f t="shared" si="226"/>
        <v/>
      </c>
      <c r="BE1544" s="75" t="s">
        <v>755</v>
      </c>
      <c r="BF1544" s="73" t="s">
        <v>755</v>
      </c>
      <c r="BG1544" s="55" t="s">
        <v>755</v>
      </c>
      <c r="BH1544" s="76" t="s">
        <v>755</v>
      </c>
      <c r="BI1544" s="20" t="s">
        <v>755</v>
      </c>
      <c r="BJ1544" s="20" t="s">
        <v>755</v>
      </c>
      <c r="BK1544" s="55" t="s">
        <v>755</v>
      </c>
      <c r="BL1544" s="71" t="s">
        <v>755</v>
      </c>
      <c r="BM1544" s="77" t="s">
        <v>755</v>
      </c>
      <c r="BN1544" s="78" t="s">
        <v>755</v>
      </c>
      <c r="BO1544" s="77" t="s">
        <v>755</v>
      </c>
      <c r="BP1544" s="78" t="s">
        <v>755</v>
      </c>
    </row>
    <row r="1545" spans="1:68" x14ac:dyDescent="0.2">
      <c r="A1545" s="20" t="s">
        <v>95</v>
      </c>
      <c r="B1545" s="20" t="s">
        <v>1609</v>
      </c>
      <c r="C1545" s="20" t="s">
        <v>923</v>
      </c>
      <c r="D1545" s="20" t="s">
        <v>1</v>
      </c>
      <c r="E1545" s="20" t="s">
        <v>77</v>
      </c>
      <c r="G1545" s="20" t="s">
        <v>20086</v>
      </c>
      <c r="I1545" s="19">
        <f t="shared" si="218"/>
        <v>26</v>
      </c>
      <c r="J1545" s="20" t="s">
        <v>755</v>
      </c>
      <c r="K1545" s="20" t="s">
        <v>218</v>
      </c>
      <c r="L1545" s="95" t="str">
        <f>IF(M1545&lt;&gt;"",IF(NOT(ISNA(INDEX(cc!B:B,MATCH(M1545,cc!A:A,0)))),INDEX(cc!B:B,MATCH(M1545,cc!A:A,0)),"0"),"")</f>
        <v>default</v>
      </c>
      <c r="M1545" s="97" t="s">
        <v>13</v>
      </c>
      <c r="N1545" s="28" t="str">
        <f t="shared" si="219"/>
        <v/>
      </c>
      <c r="O1545" s="19" t="str">
        <f t="shared" si="221"/>
        <v>PMTCT_EID_POS_2MO (N, DSD): Infant Testing</v>
      </c>
      <c r="P1545" s="19" t="str">
        <f t="shared" si="222"/>
        <v>PMTCT_EID_POS_2MO (N, DSD): Infant Testing</v>
      </c>
      <c r="Q1545" s="19" t="str">
        <f t="shared" si="220"/>
        <v>PMTCT_EID_POS_2MO (N, DSD)</v>
      </c>
      <c r="R1545" s="19" t="str">
        <f t="shared" si="223"/>
        <v>PMTCT_EID_POS_2MO_N_DSD</v>
      </c>
      <c r="S1545" s="19" t="str">
        <f t="shared" si="224"/>
        <v>PMTCT_EID_POS_2MO_N_DSD_</v>
      </c>
      <c r="T1545" s="19" t="b">
        <f>NOT(ISNA(VLOOKUP(B1545,dbcodes!A:B,2,FALSE)))</f>
        <v>1</v>
      </c>
      <c r="U1545" s="19" t="str">
        <f>IF(ISNA(VLOOKUP(B1545,dbcodes!A:B,2,FALSE)),des!R1029,VLOOKUP(B1545,dbcodes!A:B,2,FALSE))</f>
        <v>PMTCT_EID_POS_2MO_N_DSD</v>
      </c>
      <c r="W1545" s="107" t="str">
        <f>IF(ISNA(VLOOKUP(C1545,descriptions!A:B,2,FALSE)),des!V1029,IF(G1545=" TARGET","Target ","")&amp;VLOOKUP(C1545,descriptions!A:B,2,FALSE))</f>
        <v>Number of infants who had a virologic HIV test within 12 months of birth during the reporting period</v>
      </c>
      <c r="X1545" s="20" t="s">
        <v>4</v>
      </c>
      <c r="Y1545" s="20" t="s">
        <v>831</v>
      </c>
      <c r="Z1545" s="20" t="s">
        <v>836</v>
      </c>
      <c r="AA1545" s="20" t="s">
        <v>102</v>
      </c>
      <c r="AB1545" s="20" t="s">
        <v>755</v>
      </c>
      <c r="AC1545" s="19" t="str">
        <f>IF(AB1545&lt;&gt;"",IF(NOT(ISNA(INDEX(os!A:A,MATCH(AB1545,os!B:B,0)))),INDEX(os!A:A,MATCH(AB1545,os!B:B,0)),"0"),"")</f>
        <v/>
      </c>
      <c r="AD1545" s="20" t="s">
        <v>830</v>
      </c>
      <c r="AH1545" s="93" t="str">
        <f>IF(NOT(ISNA(VLOOKUP(B:B,ResultsTargets!A:A,1,0))),"TRUE","")</f>
        <v/>
      </c>
      <c r="AI1545" s="19" t="str">
        <f>IF(ISNA(VLOOKUP(C1545,dim_techarea!A:B,2,FALSE)),"",VLOOKUP(C1545,dim_techarea!A:B,2,FALSE))</f>
        <v>PMTCT_EID</v>
      </c>
      <c r="AJ1545" s="19" t="str">
        <f>IF(ISNA(VLOOKUP(AI1545,dim_techarea!B:C,2,FALSE)),"",VLOOKUP(AI1545,dim_techarea!B:C,2,FALSE))</f>
        <v>cwZbCmUvjp7</v>
      </c>
      <c r="AK1545" s="19" t="str">
        <f>IF(ISNA(VLOOKUP(TRIM(G1545),dim_targetsresults!A:B,2,FALSE)),"",VLOOKUP(TRIM(G1545),dim_targetsresults!A:C,2,FALSE))</f>
        <v>MER Results</v>
      </c>
      <c r="AL1545" s="19" t="str">
        <f>IF(ISNA(VLOOKUP(AK1545,dim_targetsresults!B:C,2,FALSE)),"",VLOOKUP(AK1545,dim_targetsresults!B:C,2,FALSE))</f>
        <v>Jh0jDM5yQ2E</v>
      </c>
      <c r="AM1545" s="19" t="str">
        <f>IF(ISNA(VLOOKUP(TRIM(D1545),dim_numeratordenominator!A:B,2,FALSE)),"",VLOOKUP(TRIM(D1545),dim_numeratordenominator!A:C,2,FALSE))</f>
        <v>Numerator</v>
      </c>
      <c r="AN1545" s="19" t="str">
        <f>IF(ISNA(VLOOKUP(AM1545,dim_numeratordenominator!B:C,2,FALSE)),"",VLOOKUP(AM1545,dim_numeratordenominator!B:C,2,FALSE))</f>
        <v>Som9NRMQqV7</v>
      </c>
      <c r="AO1545" s="19" t="str">
        <f>IF(ISNA(VLOOKUP(TRIM(E1545),dim_supporttype!A:B,2,FALSE)),"",VLOOKUP(TRIM(E1545),dim_supporttype!A:C,2,FALSE))</f>
        <v>DSD</v>
      </c>
      <c r="AP1545" s="19" t="str">
        <f>IF(ISNA(VLOOKUP(AO1545,dim_supporttype!B:C,2,FALSE)),"",VLOOKUP(AO1545,dim_supporttype!B:C,2,FALSE))</f>
        <v>iM13vdNLWKb</v>
      </c>
      <c r="AQ1545" s="19" t="str">
        <f>IF(ISNA(VLOOKUP(TRIM(F1545),dim_disaggs!A:B,2,FALSE)),"No Disagg",VLOOKUP(TRIM(F1545),dim_disaggs!A:B,2,FALSE))</f>
        <v>No Disagg</v>
      </c>
      <c r="AR1545" s="19" t="str">
        <f>IF(ISNA(VLOOKUP(AQ1545,dim_disaggs!B:C,2,FALSE)),"",VLOOKUP(AQ1545,dim_disaggs!B:C,2,FALSE))</f>
        <v>werJlVT6sf3</v>
      </c>
      <c r="AU1545" s="72" t="s">
        <v>755</v>
      </c>
      <c r="AV1545" s="73" t="s">
        <v>755</v>
      </c>
      <c r="AW1545" s="66" t="s">
        <v>755</v>
      </c>
      <c r="AX1545" s="66" t="s">
        <v>755</v>
      </c>
      <c r="BA1545" s="105" t="str">
        <f t="shared" si="225"/>
        <v/>
      </c>
      <c r="BB1545" s="20" t="str">
        <f t="shared" si="226"/>
        <v/>
      </c>
      <c r="BE1545" s="75" t="s">
        <v>755</v>
      </c>
      <c r="BF1545" s="73" t="s">
        <v>755</v>
      </c>
      <c r="BG1545" s="55" t="s">
        <v>755</v>
      </c>
      <c r="BH1545" s="76" t="s">
        <v>755</v>
      </c>
      <c r="BI1545" s="20" t="s">
        <v>755</v>
      </c>
      <c r="BJ1545" s="20" t="s">
        <v>755</v>
      </c>
      <c r="BK1545" s="55" t="s">
        <v>755</v>
      </c>
      <c r="BL1545" s="71" t="s">
        <v>755</v>
      </c>
      <c r="BM1545" s="77" t="s">
        <v>755</v>
      </c>
      <c r="BN1545" s="78" t="s">
        <v>755</v>
      </c>
      <c r="BO1545" s="77" t="s">
        <v>755</v>
      </c>
      <c r="BP1545" s="78" t="s">
        <v>755</v>
      </c>
    </row>
    <row r="1546" spans="1:68" s="3" customFormat="1" x14ac:dyDescent="0.2">
      <c r="A1546" s="20" t="s">
        <v>95</v>
      </c>
      <c r="B1546" s="20" t="s">
        <v>1611</v>
      </c>
      <c r="C1546" s="20" t="s">
        <v>923</v>
      </c>
      <c r="D1546" s="20" t="s">
        <v>1</v>
      </c>
      <c r="E1546" s="20" t="s">
        <v>78</v>
      </c>
      <c r="F1546" s="20"/>
      <c r="G1546" s="20" t="s">
        <v>20086</v>
      </c>
      <c r="H1546" s="20"/>
      <c r="I1546" s="19">
        <f t="shared" si="218"/>
        <v>25</v>
      </c>
      <c r="J1546" s="20" t="s">
        <v>755</v>
      </c>
      <c r="K1546" s="20" t="s">
        <v>218</v>
      </c>
      <c r="L1546" s="95" t="str">
        <f>IF(M1546&lt;&gt;"",IF(NOT(ISNA(INDEX(cc!B:B,MATCH(M1546,cc!A:A,0)))),INDEX(cc!B:B,MATCH(M1546,cc!A:A,0)),"0"),"")</f>
        <v>default</v>
      </c>
      <c r="M1546" s="97" t="s">
        <v>13</v>
      </c>
      <c r="N1546" s="28" t="str">
        <f t="shared" si="219"/>
        <v/>
      </c>
      <c r="O1546" s="19" t="str">
        <f t="shared" si="221"/>
        <v>PMTCT_EID_POS_2MO (N, TA): Infant Testing</v>
      </c>
      <c r="P1546" s="19" t="str">
        <f t="shared" si="222"/>
        <v>PMTCT_EID_POS_2MO (N, TA): Infant Testing</v>
      </c>
      <c r="Q1546" s="19" t="str">
        <f t="shared" si="220"/>
        <v>PMTCT_EID_POS_2MO (N, TA)</v>
      </c>
      <c r="R1546" s="19" t="str">
        <f t="shared" si="223"/>
        <v>PMTCT_EID_POS_2MO_N_TA</v>
      </c>
      <c r="S1546" s="19" t="str">
        <f t="shared" si="224"/>
        <v>PMTCT_EID_POS_2MO_N_TA_</v>
      </c>
      <c r="T1546" s="19" t="b">
        <f>NOT(ISNA(VLOOKUP(B1546,dbcodes!A:B,2,FALSE)))</f>
        <v>1</v>
      </c>
      <c r="U1546" s="19" t="str">
        <f>IF(ISNA(VLOOKUP(B1546,dbcodes!A:B,2,FALSE)),des!R1030,VLOOKUP(B1546,dbcodes!A:B,2,FALSE))</f>
        <v>PMTCT_EID_POS_2MO_N_TA</v>
      </c>
      <c r="V1546" s="20"/>
      <c r="W1546" s="107" t="str">
        <f>IF(ISNA(VLOOKUP(C1546,descriptions!A:B,2,FALSE)),des!V1030,IF(G1546=" TARGET","Target ","")&amp;VLOOKUP(C1546,descriptions!A:B,2,FALSE))</f>
        <v>Number of infants who had a virologic HIV test within 12 months of birth during the reporting period</v>
      </c>
      <c r="X1546" s="20" t="s">
        <v>4</v>
      </c>
      <c r="Y1546" s="20" t="s">
        <v>831</v>
      </c>
      <c r="Z1546" s="20" t="s">
        <v>836</v>
      </c>
      <c r="AA1546" s="20" t="s">
        <v>102</v>
      </c>
      <c r="AB1546" s="20" t="s">
        <v>755</v>
      </c>
      <c r="AC1546" s="19" t="str">
        <f>IF(AB1546&lt;&gt;"",IF(NOT(ISNA(INDEX(os!A:A,MATCH(AB1546,os!B:B,0)))),INDEX(os!A:A,MATCH(AB1546,os!B:B,0)),"0"),"")</f>
        <v/>
      </c>
      <c r="AD1546" s="20" t="s">
        <v>830</v>
      </c>
      <c r="AE1546" s="20"/>
      <c r="AF1546" s="20"/>
      <c r="AG1546" s="20"/>
      <c r="AH1546" s="93" t="str">
        <f>IF(NOT(ISNA(VLOOKUP(B:B,ResultsTargets!A:A,1,0))),"TRUE","")</f>
        <v/>
      </c>
      <c r="AI1546" s="19" t="str">
        <f>IF(ISNA(VLOOKUP(C1546,dim_techarea!A:B,2,FALSE)),"",VLOOKUP(C1546,dim_techarea!A:B,2,FALSE))</f>
        <v>PMTCT_EID</v>
      </c>
      <c r="AJ1546" s="19" t="str">
        <f>IF(ISNA(VLOOKUP(AI1546,dim_techarea!B:C,2,FALSE)),"",VLOOKUP(AI1546,dim_techarea!B:C,2,FALSE))</f>
        <v>cwZbCmUvjp7</v>
      </c>
      <c r="AK1546" s="19" t="str">
        <f>IF(ISNA(VLOOKUP(TRIM(G1546),dim_targetsresults!A:B,2,FALSE)),"",VLOOKUP(TRIM(G1546),dim_targetsresults!A:C,2,FALSE))</f>
        <v>MER Results</v>
      </c>
      <c r="AL1546" s="19" t="str">
        <f>IF(ISNA(VLOOKUP(AK1546,dim_targetsresults!B:C,2,FALSE)),"",VLOOKUP(AK1546,dim_targetsresults!B:C,2,FALSE))</f>
        <v>Jh0jDM5yQ2E</v>
      </c>
      <c r="AM1546" s="19" t="str">
        <f>IF(ISNA(VLOOKUP(TRIM(D1546),dim_numeratordenominator!A:B,2,FALSE)),"",VLOOKUP(TRIM(D1546),dim_numeratordenominator!A:C,2,FALSE))</f>
        <v>Numerator</v>
      </c>
      <c r="AN1546" s="19" t="str">
        <f>IF(ISNA(VLOOKUP(AM1546,dim_numeratordenominator!B:C,2,FALSE)),"",VLOOKUP(AM1546,dim_numeratordenominator!B:C,2,FALSE))</f>
        <v>Som9NRMQqV7</v>
      </c>
      <c r="AO1546" s="19" t="str">
        <f>IF(ISNA(VLOOKUP(TRIM(E1546),dim_supporttype!A:B,2,FALSE)),"",VLOOKUP(TRIM(E1546),dim_supporttype!A:C,2,FALSE))</f>
        <v>TA</v>
      </c>
      <c r="AP1546" s="19" t="str">
        <f>IF(ISNA(VLOOKUP(AO1546,dim_supporttype!B:C,2,FALSE)),"",VLOOKUP(AO1546,dim_supporttype!B:C,2,FALSE))</f>
        <v>cRAGKdWIDn4</v>
      </c>
      <c r="AQ1546" s="19" t="str">
        <f>IF(ISNA(VLOOKUP(TRIM(F1546),dim_disaggs!A:B,2,FALSE)),"No Disagg",VLOOKUP(TRIM(F1546),dim_disaggs!A:B,2,FALSE))</f>
        <v>No Disagg</v>
      </c>
      <c r="AR1546" s="19" t="str">
        <f>IF(ISNA(VLOOKUP(AQ1546,dim_disaggs!B:C,2,FALSE)),"",VLOOKUP(AQ1546,dim_disaggs!B:C,2,FALSE))</f>
        <v>werJlVT6sf3</v>
      </c>
      <c r="AS1546" s="72"/>
      <c r="AT1546" s="66"/>
      <c r="AU1546" s="72" t="s">
        <v>755</v>
      </c>
      <c r="AV1546" s="73" t="s">
        <v>755</v>
      </c>
      <c r="AW1546" s="66" t="s">
        <v>755</v>
      </c>
      <c r="AX1546" s="66" t="s">
        <v>755</v>
      </c>
      <c r="AY1546" s="20"/>
      <c r="AZ1546" s="20"/>
      <c r="BA1546" s="105" t="str">
        <f t="shared" si="225"/>
        <v/>
      </c>
      <c r="BB1546" s="20" t="str">
        <f t="shared" si="226"/>
        <v/>
      </c>
      <c r="BC1546" s="20"/>
      <c r="BD1546" s="20"/>
      <c r="BE1546" s="75" t="s">
        <v>755</v>
      </c>
      <c r="BF1546" s="73" t="s">
        <v>755</v>
      </c>
      <c r="BG1546" s="55" t="s">
        <v>755</v>
      </c>
      <c r="BH1546" s="76" t="s">
        <v>755</v>
      </c>
      <c r="BI1546" s="20" t="s">
        <v>755</v>
      </c>
      <c r="BJ1546" s="20" t="s">
        <v>755</v>
      </c>
      <c r="BK1546" s="55" t="s">
        <v>755</v>
      </c>
      <c r="BL1546" s="71" t="s">
        <v>755</v>
      </c>
      <c r="BM1546" s="77" t="s">
        <v>755</v>
      </c>
      <c r="BN1546" s="78" t="s">
        <v>755</v>
      </c>
      <c r="BO1546" s="77" t="s">
        <v>755</v>
      </c>
      <c r="BP1546" s="78" t="s">
        <v>755</v>
      </c>
    </row>
    <row r="1547" spans="1:68" s="3" customFormat="1" x14ac:dyDescent="0.2">
      <c r="A1547" s="20" t="s">
        <v>95</v>
      </c>
      <c r="B1547" s="20" t="s">
        <v>1610</v>
      </c>
      <c r="C1547" s="20" t="s">
        <v>923</v>
      </c>
      <c r="D1547" s="20" t="s">
        <v>1</v>
      </c>
      <c r="E1547" s="20" t="s">
        <v>77</v>
      </c>
      <c r="F1547" s="20"/>
      <c r="G1547" s="20" t="s">
        <v>2442</v>
      </c>
      <c r="H1547" s="20"/>
      <c r="I1547" s="19">
        <f t="shared" si="218"/>
        <v>33</v>
      </c>
      <c r="J1547" s="20" t="s">
        <v>755</v>
      </c>
      <c r="K1547" s="20" t="s">
        <v>218</v>
      </c>
      <c r="L1547" s="95" t="str">
        <f>IF(M1547&lt;&gt;"",IF(NOT(ISNA(INDEX(cc!B:B,MATCH(M1547,cc!A:A,0)))),INDEX(cc!B:B,MATCH(M1547,cc!A:A,0)),"0"),"")</f>
        <v>default</v>
      </c>
      <c r="M1547" s="97" t="s">
        <v>13</v>
      </c>
      <c r="N1547" s="28" t="str">
        <f t="shared" si="219"/>
        <v xml:space="preserve"> TARGET</v>
      </c>
      <c r="O1547" s="19" t="str">
        <f t="shared" si="221"/>
        <v>PMTCT_EID_POS_2MO (N, DSD) TARGET: Infant Testing</v>
      </c>
      <c r="P1547" s="19" t="str">
        <f t="shared" si="222"/>
        <v>PMTCT_EID_POS_2MO (N, DSD) TARGET: Infant Testing</v>
      </c>
      <c r="Q1547" s="19" t="str">
        <f t="shared" si="220"/>
        <v>PMTCT_EID_POS_2MO (N, DSD) TARGET</v>
      </c>
      <c r="R1547" s="19" t="str">
        <f t="shared" si="223"/>
        <v>PMTCT_EID_POS_2MO_N_DSD_TARGET</v>
      </c>
      <c r="S1547" s="19" t="str">
        <f t="shared" si="224"/>
        <v>PMTCT_EID_POS_2MO_N_DSD_TARGET</v>
      </c>
      <c r="T1547" s="19" t="b">
        <f>NOT(ISNA(VLOOKUP(B1547,dbcodes!A:B,2,FALSE)))</f>
        <v>1</v>
      </c>
      <c r="U1547" s="19" t="str">
        <f>IF(ISNA(VLOOKUP(B1547,dbcodes!A:B,2,FALSE)),des!R1031,VLOOKUP(B1547,dbcodes!A:B,2,FALSE))</f>
        <v>PMTCT_EID_POS_2MO_N_DSD_TARGET</v>
      </c>
      <c r="V1547" s="20"/>
      <c r="W1547" s="107" t="str">
        <f>IF(ISNA(VLOOKUP(C1547,descriptions!A:B,2,FALSE)),des!V1031,IF(G1547=" TARGET","Target ","")&amp;VLOOKUP(C1547,descriptions!A:B,2,FALSE))</f>
        <v>Target Number of infants who had a virologic HIV test within 12 months of birth during the reporting period</v>
      </c>
      <c r="X1547" s="20" t="s">
        <v>4</v>
      </c>
      <c r="Y1547" s="20" t="s">
        <v>831</v>
      </c>
      <c r="Z1547" s="20" t="s">
        <v>836</v>
      </c>
      <c r="AA1547" s="20" t="s">
        <v>102</v>
      </c>
      <c r="AB1547" s="20" t="s">
        <v>755</v>
      </c>
      <c r="AC1547" s="19" t="str">
        <f>IF(AB1547&lt;&gt;"",IF(NOT(ISNA(INDEX(os!A:A,MATCH(AB1547,os!B:B,0)))),INDEX(os!A:A,MATCH(AB1547,os!B:B,0)),"0"),"")</f>
        <v/>
      </c>
      <c r="AD1547" s="20" t="s">
        <v>830</v>
      </c>
      <c r="AE1547" s="20"/>
      <c r="AF1547" s="20"/>
      <c r="AG1547" s="20"/>
      <c r="AH1547" s="93" t="str">
        <f>IF(NOT(ISNA(VLOOKUP(B:B,ResultsTargets!A:A,1,0))),"TRUE","")</f>
        <v/>
      </c>
      <c r="AI1547" s="19" t="str">
        <f>IF(ISNA(VLOOKUP(C1547,dim_techarea!A:B,2,FALSE)),"",VLOOKUP(C1547,dim_techarea!A:B,2,FALSE))</f>
        <v>PMTCT_EID</v>
      </c>
      <c r="AJ1547" s="19" t="str">
        <f>IF(ISNA(VLOOKUP(AI1547,dim_techarea!B:C,2,FALSE)),"",VLOOKUP(AI1547,dim_techarea!B:C,2,FALSE))</f>
        <v>cwZbCmUvjp7</v>
      </c>
      <c r="AK1547" s="19" t="str">
        <f>IF(ISNA(VLOOKUP(TRIM(G1547),dim_targetsresults!A:B,2,FALSE)),"",VLOOKUP(TRIM(G1547),dim_targetsresults!A:C,2,FALSE))</f>
        <v>MER Targets</v>
      </c>
      <c r="AL1547" s="19" t="str">
        <f>IF(ISNA(VLOOKUP(AK1547,dim_targetsresults!B:C,2,FALSE)),"",VLOOKUP(AK1547,dim_targetsresults!B:C,2,FALSE))</f>
        <v>W8imnja2Owd</v>
      </c>
      <c r="AM1547" s="19" t="str">
        <f>IF(ISNA(VLOOKUP(TRIM(D1547),dim_numeratordenominator!A:B,2,FALSE)),"",VLOOKUP(TRIM(D1547),dim_numeratordenominator!A:C,2,FALSE))</f>
        <v>Numerator</v>
      </c>
      <c r="AN1547" s="19" t="str">
        <f>IF(ISNA(VLOOKUP(AM1547,dim_numeratordenominator!B:C,2,FALSE)),"",VLOOKUP(AM1547,dim_numeratordenominator!B:C,2,FALSE))</f>
        <v>Som9NRMQqV7</v>
      </c>
      <c r="AO1547" s="19" t="str">
        <f>IF(ISNA(VLOOKUP(TRIM(E1547),dim_supporttype!A:B,2,FALSE)),"",VLOOKUP(TRIM(E1547),dim_supporttype!A:C,2,FALSE))</f>
        <v>DSD</v>
      </c>
      <c r="AP1547" s="19" t="str">
        <f>IF(ISNA(VLOOKUP(AO1547,dim_supporttype!B:C,2,FALSE)),"",VLOOKUP(AO1547,dim_supporttype!B:C,2,FALSE))</f>
        <v>iM13vdNLWKb</v>
      </c>
      <c r="AQ1547" s="19" t="str">
        <f>IF(ISNA(VLOOKUP(TRIM(F1547),dim_disaggs!A:B,2,FALSE)),"No Disagg",VLOOKUP(TRIM(F1547),dim_disaggs!A:B,2,FALSE))</f>
        <v>No Disagg</v>
      </c>
      <c r="AR1547" s="19" t="str">
        <f>IF(ISNA(VLOOKUP(AQ1547,dim_disaggs!B:C,2,FALSE)),"",VLOOKUP(AQ1547,dim_disaggs!B:C,2,FALSE))</f>
        <v>werJlVT6sf3</v>
      </c>
      <c r="AS1547" s="72"/>
      <c r="AT1547" s="66"/>
      <c r="AU1547" s="72" t="s">
        <v>755</v>
      </c>
      <c r="AV1547" s="73" t="s">
        <v>755</v>
      </c>
      <c r="AW1547" s="66" t="s">
        <v>755</v>
      </c>
      <c r="AX1547" s="66" t="s">
        <v>755</v>
      </c>
      <c r="AY1547" s="20"/>
      <c r="AZ1547" s="20"/>
      <c r="BA1547" s="105" t="str">
        <f t="shared" si="225"/>
        <v/>
      </c>
      <c r="BB1547" s="20" t="str">
        <f t="shared" si="226"/>
        <v/>
      </c>
      <c r="BC1547" s="20"/>
      <c r="BD1547" s="20"/>
      <c r="BE1547" s="75" t="s">
        <v>755</v>
      </c>
      <c r="BF1547" s="73" t="s">
        <v>755</v>
      </c>
      <c r="BG1547" s="55" t="s">
        <v>755</v>
      </c>
      <c r="BH1547" s="76" t="s">
        <v>755</v>
      </c>
      <c r="BI1547" s="20" t="s">
        <v>755</v>
      </c>
      <c r="BJ1547" s="20" t="s">
        <v>755</v>
      </c>
      <c r="BK1547" s="55" t="s">
        <v>755</v>
      </c>
      <c r="BL1547" s="71" t="s">
        <v>755</v>
      </c>
      <c r="BM1547" s="77" t="s">
        <v>755</v>
      </c>
      <c r="BN1547" s="78" t="s">
        <v>755</v>
      </c>
      <c r="BO1547" s="77" t="s">
        <v>755</v>
      </c>
      <c r="BP1547" s="78" t="s">
        <v>755</v>
      </c>
    </row>
    <row r="1548" spans="1:68" s="3" customFormat="1" x14ac:dyDescent="0.2">
      <c r="A1548" s="20" t="s">
        <v>95</v>
      </c>
      <c r="B1548" s="20" t="s">
        <v>1612</v>
      </c>
      <c r="C1548" s="20" t="s">
        <v>923</v>
      </c>
      <c r="D1548" s="20" t="s">
        <v>1</v>
      </c>
      <c r="E1548" s="20" t="s">
        <v>78</v>
      </c>
      <c r="F1548" s="20"/>
      <c r="G1548" s="20" t="s">
        <v>2442</v>
      </c>
      <c r="H1548" s="20"/>
      <c r="I1548" s="19">
        <f t="shared" si="218"/>
        <v>32</v>
      </c>
      <c r="J1548" s="20" t="s">
        <v>755</v>
      </c>
      <c r="K1548" s="20" t="s">
        <v>218</v>
      </c>
      <c r="L1548" s="95" t="str">
        <f>IF(M1548&lt;&gt;"",IF(NOT(ISNA(INDEX(cc!B:B,MATCH(M1548,cc!A:A,0)))),INDEX(cc!B:B,MATCH(M1548,cc!A:A,0)),"0"),"")</f>
        <v>default</v>
      </c>
      <c r="M1548" s="97" t="s">
        <v>13</v>
      </c>
      <c r="N1548" s="28" t="str">
        <f t="shared" si="219"/>
        <v xml:space="preserve"> TARGET</v>
      </c>
      <c r="O1548" s="19" t="str">
        <f t="shared" si="221"/>
        <v>PMTCT_EID_POS_2MO (N, TA) TARGET: Infant Testing</v>
      </c>
      <c r="P1548" s="19" t="str">
        <f t="shared" si="222"/>
        <v>PMTCT_EID_POS_2MO (N, TA) TARGET: Infant Testing</v>
      </c>
      <c r="Q1548" s="19" t="str">
        <f t="shared" si="220"/>
        <v>PMTCT_EID_POS_2MO (N, TA) TARGET</v>
      </c>
      <c r="R1548" s="19" t="str">
        <f t="shared" si="223"/>
        <v>PMTCT_EID_POS_2MO_N_TA_TARGET</v>
      </c>
      <c r="S1548" s="19" t="str">
        <f t="shared" si="224"/>
        <v>PMTCT_EID_POS_2MO_N_TA_TARGET</v>
      </c>
      <c r="T1548" s="19" t="b">
        <f>NOT(ISNA(VLOOKUP(B1548,dbcodes!A:B,2,FALSE)))</f>
        <v>1</v>
      </c>
      <c r="U1548" s="19" t="str">
        <f>IF(ISNA(VLOOKUP(B1548,dbcodes!A:B,2,FALSE)),des!R1032,VLOOKUP(B1548,dbcodes!A:B,2,FALSE))</f>
        <v>PMTCT_EID_POS_2MO_N_TA_TARGET</v>
      </c>
      <c r="V1548" s="20"/>
      <c r="W1548" s="107" t="str">
        <f>IF(ISNA(VLOOKUP(C1548,descriptions!A:B,2,FALSE)),des!V1032,IF(G1548=" TARGET","Target ","")&amp;VLOOKUP(C1548,descriptions!A:B,2,FALSE))</f>
        <v>Target Number of infants who had a virologic HIV test within 12 months of birth during the reporting period</v>
      </c>
      <c r="X1548" s="20" t="s">
        <v>4</v>
      </c>
      <c r="Y1548" s="20" t="s">
        <v>831</v>
      </c>
      <c r="Z1548" s="20" t="s">
        <v>836</v>
      </c>
      <c r="AA1548" s="20" t="s">
        <v>102</v>
      </c>
      <c r="AB1548" s="20" t="s">
        <v>755</v>
      </c>
      <c r="AC1548" s="19" t="str">
        <f>IF(AB1548&lt;&gt;"",IF(NOT(ISNA(INDEX(os!A:A,MATCH(AB1548,os!B:B,0)))),INDEX(os!A:A,MATCH(AB1548,os!B:B,0)),"0"),"")</f>
        <v/>
      </c>
      <c r="AD1548" s="20" t="s">
        <v>830</v>
      </c>
      <c r="AE1548" s="20"/>
      <c r="AF1548" s="20"/>
      <c r="AG1548" s="20"/>
      <c r="AH1548" s="93" t="str">
        <f>IF(NOT(ISNA(VLOOKUP(B:B,ResultsTargets!A:A,1,0))),"TRUE","")</f>
        <v/>
      </c>
      <c r="AI1548" s="19" t="str">
        <f>IF(ISNA(VLOOKUP(C1548,dim_techarea!A:B,2,FALSE)),"",VLOOKUP(C1548,dim_techarea!A:B,2,FALSE))</f>
        <v>PMTCT_EID</v>
      </c>
      <c r="AJ1548" s="19" t="str">
        <f>IF(ISNA(VLOOKUP(AI1548,dim_techarea!B:C,2,FALSE)),"",VLOOKUP(AI1548,dim_techarea!B:C,2,FALSE))</f>
        <v>cwZbCmUvjp7</v>
      </c>
      <c r="AK1548" s="19" t="str">
        <f>IF(ISNA(VLOOKUP(TRIM(G1548),dim_targetsresults!A:B,2,FALSE)),"",VLOOKUP(TRIM(G1548),dim_targetsresults!A:C,2,FALSE))</f>
        <v>MER Targets</v>
      </c>
      <c r="AL1548" s="19" t="str">
        <f>IF(ISNA(VLOOKUP(AK1548,dim_targetsresults!B:C,2,FALSE)),"",VLOOKUP(AK1548,dim_targetsresults!B:C,2,FALSE))</f>
        <v>W8imnja2Owd</v>
      </c>
      <c r="AM1548" s="19" t="str">
        <f>IF(ISNA(VLOOKUP(TRIM(D1548),dim_numeratordenominator!A:B,2,FALSE)),"",VLOOKUP(TRIM(D1548),dim_numeratordenominator!A:C,2,FALSE))</f>
        <v>Numerator</v>
      </c>
      <c r="AN1548" s="19" t="str">
        <f>IF(ISNA(VLOOKUP(AM1548,dim_numeratordenominator!B:C,2,FALSE)),"",VLOOKUP(AM1548,dim_numeratordenominator!B:C,2,FALSE))</f>
        <v>Som9NRMQqV7</v>
      </c>
      <c r="AO1548" s="19" t="str">
        <f>IF(ISNA(VLOOKUP(TRIM(E1548),dim_supporttype!A:B,2,FALSE)),"",VLOOKUP(TRIM(E1548),dim_supporttype!A:C,2,FALSE))</f>
        <v>TA</v>
      </c>
      <c r="AP1548" s="19" t="str">
        <f>IF(ISNA(VLOOKUP(AO1548,dim_supporttype!B:C,2,FALSE)),"",VLOOKUP(AO1548,dim_supporttype!B:C,2,FALSE))</f>
        <v>cRAGKdWIDn4</v>
      </c>
      <c r="AQ1548" s="19" t="str">
        <f>IF(ISNA(VLOOKUP(TRIM(F1548),dim_disaggs!A:B,2,FALSE)),"No Disagg",VLOOKUP(TRIM(F1548),dim_disaggs!A:B,2,FALSE))</f>
        <v>No Disagg</v>
      </c>
      <c r="AR1548" s="19" t="str">
        <f>IF(ISNA(VLOOKUP(AQ1548,dim_disaggs!B:C,2,FALSE)),"",VLOOKUP(AQ1548,dim_disaggs!B:C,2,FALSE))</f>
        <v>werJlVT6sf3</v>
      </c>
      <c r="AS1548" s="72"/>
      <c r="AT1548" s="66"/>
      <c r="AU1548" s="72" t="s">
        <v>755</v>
      </c>
      <c r="AV1548" s="73" t="s">
        <v>755</v>
      </c>
      <c r="AW1548" s="66" t="s">
        <v>755</v>
      </c>
      <c r="AX1548" s="66" t="s">
        <v>755</v>
      </c>
      <c r="AY1548" s="20"/>
      <c r="AZ1548" s="20"/>
      <c r="BA1548" s="105" t="str">
        <f t="shared" si="225"/>
        <v/>
      </c>
      <c r="BB1548" s="20" t="str">
        <f t="shared" si="226"/>
        <v/>
      </c>
      <c r="BC1548" s="20"/>
      <c r="BD1548" s="20"/>
      <c r="BE1548" s="75" t="s">
        <v>755</v>
      </c>
      <c r="BF1548" s="73" t="s">
        <v>755</v>
      </c>
      <c r="BG1548" s="55" t="s">
        <v>755</v>
      </c>
      <c r="BH1548" s="76" t="s">
        <v>755</v>
      </c>
      <c r="BI1548" s="20" t="s">
        <v>755</v>
      </c>
      <c r="BJ1548" s="20" t="s">
        <v>755</v>
      </c>
      <c r="BK1548" s="55" t="s">
        <v>755</v>
      </c>
      <c r="BL1548" s="71" t="s">
        <v>755</v>
      </c>
      <c r="BM1548" s="77" t="s">
        <v>755</v>
      </c>
      <c r="BN1548" s="78" t="s">
        <v>755</v>
      </c>
      <c r="BO1548" s="77" t="s">
        <v>755</v>
      </c>
      <c r="BP1548" s="78" t="s">
        <v>755</v>
      </c>
    </row>
    <row r="1549" spans="1:68" x14ac:dyDescent="0.2">
      <c r="A1549" s="20" t="s">
        <v>95</v>
      </c>
      <c r="B1549" s="20" t="s">
        <v>1617</v>
      </c>
      <c r="C1549" s="20" t="s">
        <v>241</v>
      </c>
      <c r="D1549" s="20" t="s">
        <v>1</v>
      </c>
      <c r="E1549" s="20" t="s">
        <v>77</v>
      </c>
      <c r="F1549" s="20" t="s">
        <v>242</v>
      </c>
      <c r="G1549" s="20" t="s">
        <v>20086</v>
      </c>
      <c r="H1549" s="20" t="s">
        <v>242</v>
      </c>
      <c r="I1549" s="19">
        <f t="shared" si="218"/>
        <v>26</v>
      </c>
      <c r="J1549" s="20" t="s">
        <v>755</v>
      </c>
      <c r="K1549" s="20" t="s">
        <v>243</v>
      </c>
      <c r="L1549" s="95" t="str">
        <f>IF(M1549&lt;&gt;"",IF(NOT(ISNA(INDEX(cc!B:B,MATCH(M1549,cc!A:A,0)))),INDEX(cc!B:B,MATCH(M1549,cc!A:A,0)),"0"),"")</f>
        <v>Outcome Type</v>
      </c>
      <c r="M1549" s="97" t="s">
        <v>4098</v>
      </c>
      <c r="N1549" s="28" t="str">
        <f t="shared" si="219"/>
        <v/>
      </c>
      <c r="O1549" s="19" t="str">
        <f t="shared" si="221"/>
        <v>PMTCT_FO (N, DSD, Outcome): Final Outcomes Exposed Infants</v>
      </c>
      <c r="P1549" s="19" t="str">
        <f t="shared" si="222"/>
        <v>PMTCT_FO (N, DSD, Outcome): Final Outcomes Exposed Infants</v>
      </c>
      <c r="Q1549" s="19" t="str">
        <f t="shared" si="220"/>
        <v>PMTCT_FO (N, DSD, Outcome)</v>
      </c>
      <c r="R1549" s="19" t="str">
        <f t="shared" si="223"/>
        <v>PMTCT_FO_N_DSD_Outcome</v>
      </c>
      <c r="S1549" s="19" t="str">
        <f t="shared" si="224"/>
        <v>PMTCT_FO_N_DSD_Outcome_</v>
      </c>
      <c r="T1549" s="19" t="b">
        <f>NOT(ISNA(VLOOKUP(B1549,dbcodes!A:B,2,FALSE)))</f>
        <v>1</v>
      </c>
      <c r="U1549" s="19" t="str">
        <f>IF(ISNA(VLOOKUP(B1549,dbcodes!A:B,2,FALSE)),des!R1035,VLOOKUP(B1549,dbcodes!A:B,2,FALSE))</f>
        <v>PMTCT_FO_N_DSD_Outcome</v>
      </c>
      <c r="W1549" s="107" t="str">
        <f>IF(ISNA(VLOOKUP(C1549,descriptions!A:B,2,FALSE)),des!V1035,IF(G1549=" TARGET","Target ","")&amp;VLOOKUP(C1549,descriptions!A:B,2,FALSE))</f>
        <v>Number of HIV-exposed infants who were born 24 months prior to the reporting period and registered in the birth cohort</v>
      </c>
      <c r="X1549" s="20" t="s">
        <v>4</v>
      </c>
      <c r="Y1549" s="20" t="s">
        <v>831</v>
      </c>
      <c r="Z1549" s="20" t="s">
        <v>836</v>
      </c>
      <c r="AA1549" s="20" t="s">
        <v>102</v>
      </c>
      <c r="AB1549" s="20" t="s">
        <v>755</v>
      </c>
      <c r="AC1549" s="19" t="str">
        <f>IF(AB1549&lt;&gt;"",IF(NOT(ISNA(INDEX(os!A:A,MATCH(AB1549,os!B:B,0)))),INDEX(os!A:A,MATCH(AB1549,os!B:B,0)),"0"),"")</f>
        <v/>
      </c>
      <c r="AD1549" s="20" t="s">
        <v>830</v>
      </c>
      <c r="AH1549" s="93" t="str">
        <f>IF(NOT(ISNA(VLOOKUP(B:B,ResultsTargets!A:A,1,0))),"TRUE","")</f>
        <v/>
      </c>
      <c r="AI1549" s="19" t="str">
        <f>IF(ISNA(VLOOKUP(C1549,dim_techarea!A:B,2,FALSE)),"",VLOOKUP(C1549,dim_techarea!A:B,2,FALSE))</f>
        <v>PMTCT_FO</v>
      </c>
      <c r="AJ1549" s="19" t="str">
        <f>IF(ISNA(VLOOKUP(AI1549,dim_techarea!B:C,2,FALSE)),"",VLOOKUP(AI1549,dim_techarea!B:C,2,FALSE))</f>
        <v>R59aGLjmKBO</v>
      </c>
      <c r="AK1549" s="19" t="str">
        <f>IF(ISNA(VLOOKUP(TRIM(G1549),dim_targetsresults!A:B,2,FALSE)),"",VLOOKUP(TRIM(G1549),dim_targetsresults!A:C,2,FALSE))</f>
        <v>MER Results</v>
      </c>
      <c r="AL1549" s="19" t="str">
        <f>IF(ISNA(VLOOKUP(AK1549,dim_targetsresults!B:C,2,FALSE)),"",VLOOKUP(AK1549,dim_targetsresults!B:C,2,FALSE))</f>
        <v>Jh0jDM5yQ2E</v>
      </c>
      <c r="AM1549" s="19" t="str">
        <f>IF(ISNA(VLOOKUP(TRIM(D1549),dim_numeratordenominator!A:B,2,FALSE)),"",VLOOKUP(TRIM(D1549),dim_numeratordenominator!A:C,2,FALSE))</f>
        <v>Numerator</v>
      </c>
      <c r="AN1549" s="19" t="str">
        <f>IF(ISNA(VLOOKUP(AM1549,dim_numeratordenominator!B:C,2,FALSE)),"",VLOOKUP(AM1549,dim_numeratordenominator!B:C,2,FALSE))</f>
        <v>Som9NRMQqV7</v>
      </c>
      <c r="AO1549" s="19" t="str">
        <f>IF(ISNA(VLOOKUP(TRIM(E1549),dim_supporttype!A:B,2,FALSE)),"",VLOOKUP(TRIM(E1549),dim_supporttype!A:C,2,FALSE))</f>
        <v>DSD</v>
      </c>
      <c r="AP1549" s="19" t="str">
        <f>IF(ISNA(VLOOKUP(AO1549,dim_supporttype!B:C,2,FALSE)),"",VLOOKUP(AO1549,dim_supporttype!B:C,2,FALSE))</f>
        <v>iM13vdNLWKb</v>
      </c>
      <c r="AQ1549" s="19" t="str">
        <f>IF(ISNA(VLOOKUP(TRIM(F1549),dim_disaggs!A:B,2,FALSE)),"No Disagg",VLOOKUP(TRIM(F1549),dim_disaggs!A:B,2,FALSE))</f>
        <v>Outcome</v>
      </c>
      <c r="AR1549" s="19" t="str">
        <f>IF(ISNA(VLOOKUP(AQ1549,dim_disaggs!B:C,2,FALSE)),"",VLOOKUP(AQ1549,dim_disaggs!B:C,2,FALSE))</f>
        <v>wuZ13ieBExQ</v>
      </c>
      <c r="AU1549" s="72" t="s">
        <v>755</v>
      </c>
      <c r="AV1549" s="73" t="s">
        <v>755</v>
      </c>
      <c r="AW1549" s="66" t="s">
        <v>755</v>
      </c>
      <c r="AX1549" s="66" t="s">
        <v>755</v>
      </c>
      <c r="BA1549" s="105" t="str">
        <f t="shared" si="225"/>
        <v/>
      </c>
      <c r="BB1549" s="20" t="str">
        <f t="shared" si="226"/>
        <v/>
      </c>
      <c r="BE1549" s="75" t="s">
        <v>755</v>
      </c>
      <c r="BF1549" s="73" t="s">
        <v>755</v>
      </c>
      <c r="BG1549" s="55" t="s">
        <v>755</v>
      </c>
      <c r="BH1549" s="76" t="s">
        <v>755</v>
      </c>
      <c r="BI1549" s="20" t="s">
        <v>755</v>
      </c>
      <c r="BJ1549" s="20" t="s">
        <v>755</v>
      </c>
      <c r="BK1549" s="55" t="s">
        <v>755</v>
      </c>
      <c r="BL1549" s="71" t="s">
        <v>755</v>
      </c>
      <c r="BM1549" s="77" t="s">
        <v>755</v>
      </c>
      <c r="BN1549" s="78" t="s">
        <v>755</v>
      </c>
      <c r="BO1549" s="77" t="s">
        <v>755</v>
      </c>
      <c r="BP1549" s="78" t="s">
        <v>755</v>
      </c>
    </row>
    <row r="1550" spans="1:68" x14ac:dyDescent="0.2">
      <c r="A1550" s="20" t="s">
        <v>95</v>
      </c>
      <c r="B1550" s="20" t="s">
        <v>1622</v>
      </c>
      <c r="C1550" s="20" t="s">
        <v>241</v>
      </c>
      <c r="D1550" s="20" t="s">
        <v>1</v>
      </c>
      <c r="E1550" s="20" t="s">
        <v>78</v>
      </c>
      <c r="F1550" s="20" t="s">
        <v>242</v>
      </c>
      <c r="G1550" s="20" t="s">
        <v>20086</v>
      </c>
      <c r="H1550" s="20" t="s">
        <v>242</v>
      </c>
      <c r="I1550" s="19">
        <f t="shared" si="218"/>
        <v>25</v>
      </c>
      <c r="J1550" s="20" t="s">
        <v>755</v>
      </c>
      <c r="K1550" s="20" t="s">
        <v>243</v>
      </c>
      <c r="L1550" s="95" t="str">
        <f>IF(M1550&lt;&gt;"",IF(NOT(ISNA(INDEX(cc!B:B,MATCH(M1550,cc!A:A,0)))),INDEX(cc!B:B,MATCH(M1550,cc!A:A,0)),"0"),"")</f>
        <v>Outcome Type</v>
      </c>
      <c r="M1550" s="97" t="s">
        <v>4098</v>
      </c>
      <c r="N1550" s="28" t="str">
        <f t="shared" si="219"/>
        <v/>
      </c>
      <c r="O1550" s="19" t="str">
        <f t="shared" si="221"/>
        <v>PMTCT_FO (N, TA, Outcome): Final Outcomes Exposed Infants</v>
      </c>
      <c r="P1550" s="19" t="str">
        <f t="shared" si="222"/>
        <v>PMTCT_FO (N, TA, Outcome): Final Outcomes Exposed Infants</v>
      </c>
      <c r="Q1550" s="19" t="str">
        <f t="shared" si="220"/>
        <v>PMTCT_FO (N, TA, Outcome)</v>
      </c>
      <c r="R1550" s="19" t="str">
        <f t="shared" si="223"/>
        <v>PMTCT_FO_N_TA_Outcome</v>
      </c>
      <c r="S1550" s="19" t="str">
        <f t="shared" si="224"/>
        <v>PMTCT_FO_N_TA_Outcome_</v>
      </c>
      <c r="T1550" s="19" t="b">
        <f>NOT(ISNA(VLOOKUP(B1550,dbcodes!A:B,2,FALSE)))</f>
        <v>1</v>
      </c>
      <c r="U1550" s="19" t="str">
        <f>IF(ISNA(VLOOKUP(B1550,dbcodes!A:B,2,FALSE)),des!R1037,VLOOKUP(B1550,dbcodes!A:B,2,FALSE))</f>
        <v>PMTCT_FO_N_TA_Outcome</v>
      </c>
      <c r="W1550" s="107" t="str">
        <f>IF(ISNA(VLOOKUP(C1550,descriptions!A:B,2,FALSE)),des!V1037,IF(G1550=" TARGET","Target ","")&amp;VLOOKUP(C1550,descriptions!A:B,2,FALSE))</f>
        <v>Number of HIV-exposed infants who were born 24 months prior to the reporting period and registered in the birth cohort</v>
      </c>
      <c r="X1550" s="20" t="s">
        <v>4</v>
      </c>
      <c r="Y1550" s="20" t="s">
        <v>831</v>
      </c>
      <c r="Z1550" s="20" t="s">
        <v>836</v>
      </c>
      <c r="AA1550" s="20" t="s">
        <v>102</v>
      </c>
      <c r="AB1550" s="20" t="s">
        <v>755</v>
      </c>
      <c r="AC1550" s="19" t="str">
        <f>IF(AB1550&lt;&gt;"",IF(NOT(ISNA(INDEX(os!A:A,MATCH(AB1550,os!B:B,0)))),INDEX(os!A:A,MATCH(AB1550,os!B:B,0)),"0"),"")</f>
        <v/>
      </c>
      <c r="AD1550" s="20" t="s">
        <v>830</v>
      </c>
      <c r="AH1550" s="93" t="str">
        <f>IF(NOT(ISNA(VLOOKUP(B:B,ResultsTargets!A:A,1,0))),"TRUE","")</f>
        <v/>
      </c>
      <c r="AI1550" s="19" t="str">
        <f>IF(ISNA(VLOOKUP(C1550,dim_techarea!A:B,2,FALSE)),"",VLOOKUP(C1550,dim_techarea!A:B,2,FALSE))</f>
        <v>PMTCT_FO</v>
      </c>
      <c r="AJ1550" s="19" t="str">
        <f>IF(ISNA(VLOOKUP(AI1550,dim_techarea!B:C,2,FALSE)),"",VLOOKUP(AI1550,dim_techarea!B:C,2,FALSE))</f>
        <v>R59aGLjmKBO</v>
      </c>
      <c r="AK1550" s="19" t="str">
        <f>IF(ISNA(VLOOKUP(TRIM(G1550),dim_targetsresults!A:B,2,FALSE)),"",VLOOKUP(TRIM(G1550),dim_targetsresults!A:C,2,FALSE))</f>
        <v>MER Results</v>
      </c>
      <c r="AL1550" s="19" t="str">
        <f>IF(ISNA(VLOOKUP(AK1550,dim_targetsresults!B:C,2,FALSE)),"",VLOOKUP(AK1550,dim_targetsresults!B:C,2,FALSE))</f>
        <v>Jh0jDM5yQ2E</v>
      </c>
      <c r="AM1550" s="19" t="str">
        <f>IF(ISNA(VLOOKUP(TRIM(D1550),dim_numeratordenominator!A:B,2,FALSE)),"",VLOOKUP(TRIM(D1550),dim_numeratordenominator!A:C,2,FALSE))</f>
        <v>Numerator</v>
      </c>
      <c r="AN1550" s="19" t="str">
        <f>IF(ISNA(VLOOKUP(AM1550,dim_numeratordenominator!B:C,2,FALSE)),"",VLOOKUP(AM1550,dim_numeratordenominator!B:C,2,FALSE))</f>
        <v>Som9NRMQqV7</v>
      </c>
      <c r="AO1550" s="19" t="str">
        <f>IF(ISNA(VLOOKUP(TRIM(E1550),dim_supporttype!A:B,2,FALSE)),"",VLOOKUP(TRIM(E1550),dim_supporttype!A:C,2,FALSE))</f>
        <v>TA</v>
      </c>
      <c r="AP1550" s="19" t="str">
        <f>IF(ISNA(VLOOKUP(AO1550,dim_supporttype!B:C,2,FALSE)),"",VLOOKUP(AO1550,dim_supporttype!B:C,2,FALSE))</f>
        <v>cRAGKdWIDn4</v>
      </c>
      <c r="AQ1550" s="19" t="str">
        <f>IF(ISNA(VLOOKUP(TRIM(F1550),dim_disaggs!A:B,2,FALSE)),"No Disagg",VLOOKUP(TRIM(F1550),dim_disaggs!A:B,2,FALSE))</f>
        <v>Outcome</v>
      </c>
      <c r="AR1550" s="19" t="str">
        <f>IF(ISNA(VLOOKUP(AQ1550,dim_disaggs!B:C,2,FALSE)),"",VLOOKUP(AQ1550,dim_disaggs!B:C,2,FALSE))</f>
        <v>wuZ13ieBExQ</v>
      </c>
      <c r="AU1550" s="72" t="s">
        <v>755</v>
      </c>
      <c r="AV1550" s="73" t="s">
        <v>755</v>
      </c>
      <c r="AW1550" s="66" t="s">
        <v>755</v>
      </c>
      <c r="AX1550" s="66" t="s">
        <v>755</v>
      </c>
      <c r="BA1550" s="105" t="str">
        <f t="shared" si="225"/>
        <v/>
      </c>
      <c r="BB1550" s="20" t="str">
        <f t="shared" si="226"/>
        <v/>
      </c>
      <c r="BE1550" s="75" t="s">
        <v>755</v>
      </c>
      <c r="BF1550" s="73" t="s">
        <v>755</v>
      </c>
      <c r="BG1550" s="55" t="s">
        <v>755</v>
      </c>
      <c r="BH1550" s="76" t="s">
        <v>755</v>
      </c>
      <c r="BI1550" s="20" t="s">
        <v>755</v>
      </c>
      <c r="BJ1550" s="20" t="s">
        <v>755</v>
      </c>
      <c r="BK1550" s="55" t="s">
        <v>755</v>
      </c>
      <c r="BL1550" s="71" t="s">
        <v>755</v>
      </c>
      <c r="BM1550" s="77" t="s">
        <v>755</v>
      </c>
      <c r="BN1550" s="78" t="s">
        <v>755</v>
      </c>
      <c r="BO1550" s="77" t="s">
        <v>755</v>
      </c>
      <c r="BP1550" s="78" t="s">
        <v>755</v>
      </c>
    </row>
    <row r="1551" spans="1:68" s="3" customFormat="1" x14ac:dyDescent="0.2">
      <c r="A1551" s="20" t="s">
        <v>95</v>
      </c>
      <c r="B1551" s="20" t="s">
        <v>1615</v>
      </c>
      <c r="C1551" s="20" t="s">
        <v>241</v>
      </c>
      <c r="D1551" s="20" t="s">
        <v>1</v>
      </c>
      <c r="E1551" s="20" t="s">
        <v>77</v>
      </c>
      <c r="F1551" s="20"/>
      <c r="G1551" s="20" t="s">
        <v>20086</v>
      </c>
      <c r="H1551" s="20"/>
      <c r="I1551" s="19">
        <f t="shared" ref="I1551:I1614" si="227">LEN(Q1551)</f>
        <v>17</v>
      </c>
      <c r="J1551" s="20" t="s">
        <v>755</v>
      </c>
      <c r="K1551" s="20" t="s">
        <v>243</v>
      </c>
      <c r="L1551" s="95" t="str">
        <f>IF(M1551&lt;&gt;"",IF(NOT(ISNA(INDEX(cc!B:B,MATCH(M1551,cc!A:A,0)))),INDEX(cc!B:B,MATCH(M1551,cc!A:A,0)),"0"),"")</f>
        <v>default</v>
      </c>
      <c r="M1551" s="97" t="s">
        <v>13</v>
      </c>
      <c r="N1551" s="28" t="str">
        <f t="shared" ref="N1551:N1614" si="228">IF(G1551=" RESULT","",G1551)</f>
        <v/>
      </c>
      <c r="O1551" s="19" t="str">
        <f t="shared" si="221"/>
        <v>PMTCT_FO (N, DSD): Final Outcomes Exposed Infants</v>
      </c>
      <c r="P1551" s="19" t="str">
        <f t="shared" si="222"/>
        <v>PMTCT_FO (N, DSD): Final Outcomes Exposed Infants</v>
      </c>
      <c r="Q1551" s="19" t="str">
        <f t="shared" si="220"/>
        <v>PMTCT_FO (N, DSD)</v>
      </c>
      <c r="R1551" s="19" t="str">
        <f t="shared" si="223"/>
        <v>PMTCT_FO_N_DSD</v>
      </c>
      <c r="S1551" s="19" t="str">
        <f t="shared" si="224"/>
        <v>PMTCT_FO_N_DSD_</v>
      </c>
      <c r="T1551" s="19" t="b">
        <f>NOT(ISNA(VLOOKUP(B1551,dbcodes!A:B,2,FALSE)))</f>
        <v>1</v>
      </c>
      <c r="U1551" s="19" t="str">
        <f>IF(ISNA(VLOOKUP(B1551,dbcodes!A:B,2,FALSE)),des!R1039,VLOOKUP(B1551,dbcodes!A:B,2,FALSE))</f>
        <v>PMTCT_FO_N_DSD</v>
      </c>
      <c r="V1551" s="20"/>
      <c r="W1551" s="107" t="str">
        <f>IF(ISNA(VLOOKUP(C1551,descriptions!A:B,2,FALSE)),des!V1039,IF(G1551=" TARGET","Target ","")&amp;VLOOKUP(C1551,descriptions!A:B,2,FALSE))</f>
        <v>Number of HIV-exposed infants who were born 24 months prior to the reporting period and registered in the birth cohort</v>
      </c>
      <c r="X1551" s="20" t="s">
        <v>4</v>
      </c>
      <c r="Y1551" s="20" t="s">
        <v>831</v>
      </c>
      <c r="Z1551" s="20" t="s">
        <v>836</v>
      </c>
      <c r="AA1551" s="20" t="s">
        <v>102</v>
      </c>
      <c r="AB1551" s="20" t="s">
        <v>755</v>
      </c>
      <c r="AC1551" s="19" t="str">
        <f>IF(AB1551&lt;&gt;"",IF(NOT(ISNA(INDEX(os!A:A,MATCH(AB1551,os!B:B,0)))),INDEX(os!A:A,MATCH(AB1551,os!B:B,0)),"0"),"")</f>
        <v/>
      </c>
      <c r="AD1551" s="20" t="s">
        <v>830</v>
      </c>
      <c r="AE1551" s="20"/>
      <c r="AF1551" s="20"/>
      <c r="AG1551" s="20"/>
      <c r="AH1551" s="93" t="str">
        <f>IF(NOT(ISNA(VLOOKUP(B:B,ResultsTargets!A:A,1,0))),"TRUE","")</f>
        <v/>
      </c>
      <c r="AI1551" s="19" t="str">
        <f>IF(ISNA(VLOOKUP(C1551,dim_techarea!A:B,2,FALSE)),"",VLOOKUP(C1551,dim_techarea!A:B,2,FALSE))</f>
        <v>PMTCT_FO</v>
      </c>
      <c r="AJ1551" s="19" t="str">
        <f>IF(ISNA(VLOOKUP(AI1551,dim_techarea!B:C,2,FALSE)),"",VLOOKUP(AI1551,dim_techarea!B:C,2,FALSE))</f>
        <v>R59aGLjmKBO</v>
      </c>
      <c r="AK1551" s="19" t="str">
        <f>IF(ISNA(VLOOKUP(TRIM(G1551),dim_targetsresults!A:B,2,FALSE)),"",VLOOKUP(TRIM(G1551),dim_targetsresults!A:C,2,FALSE))</f>
        <v>MER Results</v>
      </c>
      <c r="AL1551" s="19" t="str">
        <f>IF(ISNA(VLOOKUP(AK1551,dim_targetsresults!B:C,2,FALSE)),"",VLOOKUP(AK1551,dim_targetsresults!B:C,2,FALSE))</f>
        <v>Jh0jDM5yQ2E</v>
      </c>
      <c r="AM1551" s="19" t="str">
        <f>IF(ISNA(VLOOKUP(TRIM(D1551),dim_numeratordenominator!A:B,2,FALSE)),"",VLOOKUP(TRIM(D1551),dim_numeratordenominator!A:C,2,FALSE))</f>
        <v>Numerator</v>
      </c>
      <c r="AN1551" s="19" t="str">
        <f>IF(ISNA(VLOOKUP(AM1551,dim_numeratordenominator!B:C,2,FALSE)),"",VLOOKUP(AM1551,dim_numeratordenominator!B:C,2,FALSE))</f>
        <v>Som9NRMQqV7</v>
      </c>
      <c r="AO1551" s="19" t="str">
        <f>IF(ISNA(VLOOKUP(TRIM(E1551),dim_supporttype!A:B,2,FALSE)),"",VLOOKUP(TRIM(E1551),dim_supporttype!A:C,2,FALSE))</f>
        <v>DSD</v>
      </c>
      <c r="AP1551" s="19" t="str">
        <f>IF(ISNA(VLOOKUP(AO1551,dim_supporttype!B:C,2,FALSE)),"",VLOOKUP(AO1551,dim_supporttype!B:C,2,FALSE))</f>
        <v>iM13vdNLWKb</v>
      </c>
      <c r="AQ1551" s="19" t="str">
        <f>IF(ISNA(VLOOKUP(TRIM(F1551),dim_disaggs!A:B,2,FALSE)),"No Disagg",VLOOKUP(TRIM(F1551),dim_disaggs!A:B,2,FALSE))</f>
        <v>No Disagg</v>
      </c>
      <c r="AR1551" s="19" t="str">
        <f>IF(ISNA(VLOOKUP(AQ1551,dim_disaggs!B:C,2,FALSE)),"",VLOOKUP(AQ1551,dim_disaggs!B:C,2,FALSE))</f>
        <v>werJlVT6sf3</v>
      </c>
      <c r="AS1551" s="72"/>
      <c r="AT1551" s="66"/>
      <c r="AU1551" s="72" t="s">
        <v>755</v>
      </c>
      <c r="AV1551" s="73" t="s">
        <v>755</v>
      </c>
      <c r="AW1551" s="66" t="s">
        <v>755</v>
      </c>
      <c r="AX1551" s="66" t="s">
        <v>755</v>
      </c>
      <c r="AY1551" s="20"/>
      <c r="AZ1551" s="20"/>
      <c r="BA1551" s="105" t="str">
        <f t="shared" si="225"/>
        <v>Top Level Numerator</v>
      </c>
      <c r="BB1551" s="20" t="str">
        <f t="shared" si="226"/>
        <v>PE5QVF0w4xj</v>
      </c>
      <c r="BC1551" s="20" t="s">
        <v>25706</v>
      </c>
      <c r="BD1551" s="20" t="s">
        <v>25707</v>
      </c>
      <c r="BE1551" s="75" t="s">
        <v>21240</v>
      </c>
      <c r="BF1551" s="73" t="s">
        <v>21241</v>
      </c>
      <c r="BG1551" s="55" t="s">
        <v>755</v>
      </c>
      <c r="BH1551" s="76" t="s">
        <v>755</v>
      </c>
      <c r="BI1551" s="20" t="s">
        <v>755</v>
      </c>
      <c r="BJ1551" s="20" t="s">
        <v>755</v>
      </c>
      <c r="BK1551" s="55" t="s">
        <v>755</v>
      </c>
      <c r="BL1551" s="71" t="s">
        <v>755</v>
      </c>
      <c r="BM1551" s="77" t="s">
        <v>755</v>
      </c>
      <c r="BN1551" s="78" t="s">
        <v>755</v>
      </c>
      <c r="BO1551" s="77" t="s">
        <v>755</v>
      </c>
      <c r="BP1551" s="78" t="s">
        <v>755</v>
      </c>
    </row>
    <row r="1552" spans="1:68" s="3" customFormat="1" x14ac:dyDescent="0.2">
      <c r="A1552" s="20" t="s">
        <v>95</v>
      </c>
      <c r="B1552" s="20" t="s">
        <v>1620</v>
      </c>
      <c r="C1552" s="20" t="s">
        <v>241</v>
      </c>
      <c r="D1552" s="20" t="s">
        <v>1</v>
      </c>
      <c r="E1552" s="20" t="s">
        <v>78</v>
      </c>
      <c r="F1552" s="20"/>
      <c r="G1552" s="20" t="s">
        <v>20086</v>
      </c>
      <c r="H1552" s="20"/>
      <c r="I1552" s="19">
        <f t="shared" si="227"/>
        <v>16</v>
      </c>
      <c r="J1552" s="20" t="s">
        <v>755</v>
      </c>
      <c r="K1552" s="20" t="s">
        <v>243</v>
      </c>
      <c r="L1552" s="95" t="str">
        <f>IF(M1552&lt;&gt;"",IF(NOT(ISNA(INDEX(cc!B:B,MATCH(M1552,cc!A:A,0)))),INDEX(cc!B:B,MATCH(M1552,cc!A:A,0)),"0"),"")</f>
        <v>default</v>
      </c>
      <c r="M1552" s="97" t="s">
        <v>13</v>
      </c>
      <c r="N1552" s="28" t="str">
        <f t="shared" si="228"/>
        <v/>
      </c>
      <c r="O1552" s="19" t="str">
        <f t="shared" si="221"/>
        <v>PMTCT_FO (N, TA): Final Outcomes Exposed Infants</v>
      </c>
      <c r="P1552" s="19" t="str">
        <f t="shared" si="222"/>
        <v>PMTCT_FO (N, TA): Final Outcomes Exposed Infants</v>
      </c>
      <c r="Q1552" s="19" t="str">
        <f t="shared" si="220"/>
        <v>PMTCT_FO (N, TA)</v>
      </c>
      <c r="R1552" s="19" t="str">
        <f t="shared" si="223"/>
        <v>PMTCT_FO_N_TA</v>
      </c>
      <c r="S1552" s="19" t="str">
        <f t="shared" si="224"/>
        <v>PMTCT_FO_N_TA_</v>
      </c>
      <c r="T1552" s="19" t="b">
        <f>NOT(ISNA(VLOOKUP(B1552,dbcodes!A:B,2,FALSE)))</f>
        <v>1</v>
      </c>
      <c r="U1552" s="19" t="str">
        <f>IF(ISNA(VLOOKUP(B1552,dbcodes!A:B,2,FALSE)),des!R1040,VLOOKUP(B1552,dbcodes!A:B,2,FALSE))</f>
        <v>PMTCT_FO_N_TA</v>
      </c>
      <c r="V1552" s="20"/>
      <c r="W1552" s="107" t="str">
        <f>IF(ISNA(VLOOKUP(C1552,descriptions!A:B,2,FALSE)),des!V1040,IF(G1552=" TARGET","Target ","")&amp;VLOOKUP(C1552,descriptions!A:B,2,FALSE))</f>
        <v>Number of HIV-exposed infants who were born 24 months prior to the reporting period and registered in the birth cohort</v>
      </c>
      <c r="X1552" s="20" t="s">
        <v>4</v>
      </c>
      <c r="Y1552" s="20" t="s">
        <v>831</v>
      </c>
      <c r="Z1552" s="20" t="s">
        <v>836</v>
      </c>
      <c r="AA1552" s="20" t="s">
        <v>102</v>
      </c>
      <c r="AB1552" s="20" t="s">
        <v>755</v>
      </c>
      <c r="AC1552" s="19" t="str">
        <f>IF(AB1552&lt;&gt;"",IF(NOT(ISNA(INDEX(os!A:A,MATCH(AB1552,os!B:B,0)))),INDEX(os!A:A,MATCH(AB1552,os!B:B,0)),"0"),"")</f>
        <v/>
      </c>
      <c r="AD1552" s="20" t="s">
        <v>830</v>
      </c>
      <c r="AE1552" s="20"/>
      <c r="AF1552" s="20"/>
      <c r="AG1552" s="20"/>
      <c r="AH1552" s="93" t="str">
        <f>IF(NOT(ISNA(VLOOKUP(B:B,ResultsTargets!A:A,1,0))),"TRUE","")</f>
        <v/>
      </c>
      <c r="AI1552" s="19" t="str">
        <f>IF(ISNA(VLOOKUP(C1552,dim_techarea!A:B,2,FALSE)),"",VLOOKUP(C1552,dim_techarea!A:B,2,FALSE))</f>
        <v>PMTCT_FO</v>
      </c>
      <c r="AJ1552" s="19" t="str">
        <f>IF(ISNA(VLOOKUP(AI1552,dim_techarea!B:C,2,FALSE)),"",VLOOKUP(AI1552,dim_techarea!B:C,2,FALSE))</f>
        <v>R59aGLjmKBO</v>
      </c>
      <c r="AK1552" s="19" t="str">
        <f>IF(ISNA(VLOOKUP(TRIM(G1552),dim_targetsresults!A:B,2,FALSE)),"",VLOOKUP(TRIM(G1552),dim_targetsresults!A:C,2,FALSE))</f>
        <v>MER Results</v>
      </c>
      <c r="AL1552" s="19" t="str">
        <f>IF(ISNA(VLOOKUP(AK1552,dim_targetsresults!B:C,2,FALSE)),"",VLOOKUP(AK1552,dim_targetsresults!B:C,2,FALSE))</f>
        <v>Jh0jDM5yQ2E</v>
      </c>
      <c r="AM1552" s="19" t="str">
        <f>IF(ISNA(VLOOKUP(TRIM(D1552),dim_numeratordenominator!A:B,2,FALSE)),"",VLOOKUP(TRIM(D1552),dim_numeratordenominator!A:C,2,FALSE))</f>
        <v>Numerator</v>
      </c>
      <c r="AN1552" s="19" t="str">
        <f>IF(ISNA(VLOOKUP(AM1552,dim_numeratordenominator!B:C,2,FALSE)),"",VLOOKUP(AM1552,dim_numeratordenominator!B:C,2,FALSE))</f>
        <v>Som9NRMQqV7</v>
      </c>
      <c r="AO1552" s="19" t="str">
        <f>IF(ISNA(VLOOKUP(TRIM(E1552),dim_supporttype!A:B,2,FALSE)),"",VLOOKUP(TRIM(E1552),dim_supporttype!A:C,2,FALSE))</f>
        <v>TA</v>
      </c>
      <c r="AP1552" s="19" t="str">
        <f>IF(ISNA(VLOOKUP(AO1552,dim_supporttype!B:C,2,FALSE)),"",VLOOKUP(AO1552,dim_supporttype!B:C,2,FALSE))</f>
        <v>cRAGKdWIDn4</v>
      </c>
      <c r="AQ1552" s="19" t="str">
        <f>IF(ISNA(VLOOKUP(TRIM(F1552),dim_disaggs!A:B,2,FALSE)),"No Disagg",VLOOKUP(TRIM(F1552),dim_disaggs!A:B,2,FALSE))</f>
        <v>No Disagg</v>
      </c>
      <c r="AR1552" s="19" t="str">
        <f>IF(ISNA(VLOOKUP(AQ1552,dim_disaggs!B:C,2,FALSE)),"",VLOOKUP(AQ1552,dim_disaggs!B:C,2,FALSE))</f>
        <v>werJlVT6sf3</v>
      </c>
      <c r="AS1552" s="72"/>
      <c r="AT1552" s="66"/>
      <c r="AU1552" s="72" t="s">
        <v>755</v>
      </c>
      <c r="AV1552" s="73" t="s">
        <v>755</v>
      </c>
      <c r="AW1552" s="66" t="s">
        <v>755</v>
      </c>
      <c r="AX1552" s="66" t="s">
        <v>755</v>
      </c>
      <c r="AY1552" s="20"/>
      <c r="AZ1552" s="20"/>
      <c r="BA1552" s="105" t="str">
        <f t="shared" si="225"/>
        <v>Top Level Numerator</v>
      </c>
      <c r="BB1552" s="20" t="str">
        <f t="shared" si="226"/>
        <v>PE5QVF0w4xj</v>
      </c>
      <c r="BC1552" s="20" t="s">
        <v>25706</v>
      </c>
      <c r="BD1552" s="20" t="s">
        <v>25707</v>
      </c>
      <c r="BE1552" s="75" t="s">
        <v>21240</v>
      </c>
      <c r="BF1552" s="73" t="s">
        <v>21241</v>
      </c>
      <c r="BG1552" s="55" t="s">
        <v>755</v>
      </c>
      <c r="BH1552" s="76" t="s">
        <v>755</v>
      </c>
      <c r="BI1552" s="20" t="s">
        <v>755</v>
      </c>
      <c r="BJ1552" s="20" t="s">
        <v>755</v>
      </c>
      <c r="BK1552" s="55" t="s">
        <v>755</v>
      </c>
      <c r="BL1552" s="71" t="s">
        <v>755</v>
      </c>
      <c r="BM1552" s="77" t="s">
        <v>755</v>
      </c>
      <c r="BN1552" s="78" t="s">
        <v>755</v>
      </c>
      <c r="BO1552" s="77" t="s">
        <v>755</v>
      </c>
      <c r="BP1552" s="78" t="s">
        <v>755</v>
      </c>
    </row>
    <row r="1553" spans="1:68" x14ac:dyDescent="0.2">
      <c r="A1553" s="20" t="s">
        <v>95</v>
      </c>
      <c r="B1553" s="20" t="s">
        <v>1613</v>
      </c>
      <c r="C1553" s="20" t="s">
        <v>241</v>
      </c>
      <c r="D1553" s="20" t="s">
        <v>164</v>
      </c>
      <c r="E1553" s="20" t="s">
        <v>77</v>
      </c>
      <c r="G1553" s="20" t="s">
        <v>2442</v>
      </c>
      <c r="I1553" s="19">
        <f t="shared" si="227"/>
        <v>24</v>
      </c>
      <c r="J1553" s="20" t="s">
        <v>755</v>
      </c>
      <c r="K1553" s="20" t="s">
        <v>2253</v>
      </c>
      <c r="L1553" s="95" t="str">
        <f>IF(M1553&lt;&gt;"",IF(NOT(ISNA(INDEX(cc!B:B,MATCH(M1553,cc!A:A,0)))),INDEX(cc!B:B,MATCH(M1553,cc!A:A,0)),"0"),"")</f>
        <v>default</v>
      </c>
      <c r="M1553" s="97" t="s">
        <v>13</v>
      </c>
      <c r="N1553" s="28" t="str">
        <f t="shared" si="228"/>
        <v xml:space="preserve"> TARGET</v>
      </c>
      <c r="O1553" s="19" t="str">
        <f t="shared" si="221"/>
        <v>PMTCT_FO (D, DSD) TARGET: Exposed Infants</v>
      </c>
      <c r="P1553" s="19" t="str">
        <f t="shared" si="222"/>
        <v>PMTCT_FO (D, DSD) TARGET: Exposed Infants</v>
      </c>
      <c r="Q1553" s="19" t="str">
        <f t="shared" si="220"/>
        <v>PMTCT_FO (D, DSD) TARGET</v>
      </c>
      <c r="R1553" s="19" t="str">
        <f t="shared" si="223"/>
        <v>PMTCT_FO_D_DSD_TARGET</v>
      </c>
      <c r="S1553" s="19" t="str">
        <f t="shared" si="224"/>
        <v>PMTCT_FO_D_DSD_TARGET</v>
      </c>
      <c r="T1553" s="19" t="b">
        <f>NOT(ISNA(VLOOKUP(B1553,dbcodes!A:B,2,FALSE)))</f>
        <v>1</v>
      </c>
      <c r="U1553" s="19" t="str">
        <f>IF(ISNA(VLOOKUP(B1553,dbcodes!A:B,2,FALSE)),des!R1043,VLOOKUP(B1553,dbcodes!A:B,2,FALSE))</f>
        <v>PMTCT_FO_D_DSD_TARGET</v>
      </c>
      <c r="W1553" s="107" t="str">
        <f>IF(ISNA(VLOOKUP(C1553,descriptions!A:B,2,FALSE)),des!V1043,IF(G1553=" TARGET","Target ","")&amp;VLOOKUP(C1553,descriptions!A:B,2,FALSE))</f>
        <v>Target Number of HIV-exposed infants who were born 24 months prior to the reporting period and registered in the birth cohort</v>
      </c>
      <c r="X1553" s="20" t="s">
        <v>4</v>
      </c>
      <c r="Y1553" s="20" t="s">
        <v>831</v>
      </c>
      <c r="Z1553" s="20" t="s">
        <v>836</v>
      </c>
      <c r="AA1553" s="20" t="s">
        <v>102</v>
      </c>
      <c r="AB1553" s="20" t="s">
        <v>755</v>
      </c>
      <c r="AC1553" s="19" t="str">
        <f>IF(AB1553&lt;&gt;"",IF(NOT(ISNA(INDEX(os!A:A,MATCH(AB1553,os!B:B,0)))),INDEX(os!A:A,MATCH(AB1553,os!B:B,0)),"0"),"")</f>
        <v/>
      </c>
      <c r="AD1553" s="20" t="s">
        <v>830</v>
      </c>
      <c r="AH1553" s="93" t="str">
        <f>IF(NOT(ISNA(VLOOKUP(B:B,ResultsTargets!A:A,1,0))),"TRUE","")</f>
        <v/>
      </c>
      <c r="AI1553" s="19" t="str">
        <f>IF(ISNA(VLOOKUP(C1553,dim_techarea!A:B,2,FALSE)),"",VLOOKUP(C1553,dim_techarea!A:B,2,FALSE))</f>
        <v>PMTCT_FO</v>
      </c>
      <c r="AJ1553" s="19" t="str">
        <f>IF(ISNA(VLOOKUP(AI1553,dim_techarea!B:C,2,FALSE)),"",VLOOKUP(AI1553,dim_techarea!B:C,2,FALSE))</f>
        <v>R59aGLjmKBO</v>
      </c>
      <c r="AK1553" s="19" t="str">
        <f>IF(ISNA(VLOOKUP(TRIM(G1553),dim_targetsresults!A:B,2,FALSE)),"",VLOOKUP(TRIM(G1553),dim_targetsresults!A:C,2,FALSE))</f>
        <v>MER Targets</v>
      </c>
      <c r="AL1553" s="19" t="str">
        <f>IF(ISNA(VLOOKUP(AK1553,dim_targetsresults!B:C,2,FALSE)),"",VLOOKUP(AK1553,dim_targetsresults!B:C,2,FALSE))</f>
        <v>W8imnja2Owd</v>
      </c>
      <c r="AM1553" s="19" t="str">
        <f>IF(ISNA(VLOOKUP(TRIM(D1553),dim_numeratordenominator!A:B,2,FALSE)),"",VLOOKUP(TRIM(D1553),dim_numeratordenominator!A:C,2,FALSE))</f>
        <v>Denominator</v>
      </c>
      <c r="AN1553" s="19" t="str">
        <f>IF(ISNA(VLOOKUP(AM1553,dim_numeratordenominator!B:C,2,FALSE)),"",VLOOKUP(AM1553,dim_numeratordenominator!B:C,2,FALSE))</f>
        <v>QpNj0nSuEhD</v>
      </c>
      <c r="AO1553" s="19" t="str">
        <f>IF(ISNA(VLOOKUP(TRIM(E1553),dim_supporttype!A:B,2,FALSE)),"",VLOOKUP(TRIM(E1553),dim_supporttype!A:C,2,FALSE))</f>
        <v>DSD</v>
      </c>
      <c r="AP1553" s="19" t="str">
        <f>IF(ISNA(VLOOKUP(AO1553,dim_supporttype!B:C,2,FALSE)),"",VLOOKUP(AO1553,dim_supporttype!B:C,2,FALSE))</f>
        <v>iM13vdNLWKb</v>
      </c>
      <c r="AQ1553" s="19" t="str">
        <f>IF(ISNA(VLOOKUP(TRIM(F1553),dim_disaggs!A:B,2,FALSE)),"No Disagg",VLOOKUP(TRIM(F1553),dim_disaggs!A:B,2,FALSE))</f>
        <v>No Disagg</v>
      </c>
      <c r="AR1553" s="19" t="str">
        <f>IF(ISNA(VLOOKUP(AQ1553,dim_disaggs!B:C,2,FALSE)),"",VLOOKUP(AQ1553,dim_disaggs!B:C,2,FALSE))</f>
        <v>werJlVT6sf3</v>
      </c>
      <c r="AU1553" s="72" t="s">
        <v>755</v>
      </c>
      <c r="AV1553" s="73" t="s">
        <v>755</v>
      </c>
      <c r="AW1553" s="66" t="s">
        <v>755</v>
      </c>
      <c r="AX1553" s="66" t="s">
        <v>755</v>
      </c>
      <c r="BA1553" s="105" t="str">
        <f t="shared" si="225"/>
        <v>Top Level Denominator</v>
      </c>
      <c r="BB1553" s="20" t="str">
        <f t="shared" si="226"/>
        <v>Azqe383ljKu</v>
      </c>
      <c r="BC1553" s="20" t="s">
        <v>25708</v>
      </c>
      <c r="BD1553" s="20" t="s">
        <v>25709</v>
      </c>
      <c r="BE1553" s="75" t="s">
        <v>755</v>
      </c>
      <c r="BF1553" s="73" t="s">
        <v>755</v>
      </c>
      <c r="BG1553" s="55" t="s">
        <v>755</v>
      </c>
      <c r="BH1553" s="76" t="s">
        <v>755</v>
      </c>
      <c r="BI1553" s="20" t="s">
        <v>755</v>
      </c>
      <c r="BJ1553" s="20" t="s">
        <v>755</v>
      </c>
      <c r="BK1553" s="55" t="s">
        <v>755</v>
      </c>
      <c r="BL1553" s="71" t="s">
        <v>755</v>
      </c>
      <c r="BM1553" s="77" t="s">
        <v>755</v>
      </c>
      <c r="BN1553" s="78" t="s">
        <v>755</v>
      </c>
      <c r="BO1553" s="77" t="s">
        <v>755</v>
      </c>
      <c r="BP1553" s="78" t="s">
        <v>755</v>
      </c>
    </row>
    <row r="1554" spans="1:68" x14ac:dyDescent="0.2">
      <c r="A1554" s="20" t="s">
        <v>95</v>
      </c>
      <c r="B1554" s="20" t="s">
        <v>1614</v>
      </c>
      <c r="C1554" s="20" t="s">
        <v>241</v>
      </c>
      <c r="D1554" s="20" t="s">
        <v>164</v>
      </c>
      <c r="E1554" s="20" t="s">
        <v>78</v>
      </c>
      <c r="G1554" s="20" t="s">
        <v>2442</v>
      </c>
      <c r="I1554" s="19">
        <f t="shared" si="227"/>
        <v>23</v>
      </c>
      <c r="J1554" s="20" t="s">
        <v>755</v>
      </c>
      <c r="K1554" s="20" t="s">
        <v>2253</v>
      </c>
      <c r="L1554" s="95" t="str">
        <f>IF(M1554&lt;&gt;"",IF(NOT(ISNA(INDEX(cc!B:B,MATCH(M1554,cc!A:A,0)))),INDEX(cc!B:B,MATCH(M1554,cc!A:A,0)),"0"),"")</f>
        <v>default</v>
      </c>
      <c r="M1554" s="97" t="s">
        <v>13</v>
      </c>
      <c r="N1554" s="28" t="str">
        <f t="shared" si="228"/>
        <v xml:space="preserve"> TARGET</v>
      </c>
      <c r="O1554" s="19" t="str">
        <f t="shared" si="221"/>
        <v>PMTCT_FO (D, TA) TARGET: Exposed Infants</v>
      </c>
      <c r="P1554" s="19" t="str">
        <f t="shared" si="222"/>
        <v>PMTCT_FO (D, TA) TARGET: Exposed Infants</v>
      </c>
      <c r="Q1554" s="19" t="str">
        <f t="shared" si="220"/>
        <v>PMTCT_FO (D, TA) TARGET</v>
      </c>
      <c r="R1554" s="19" t="str">
        <f t="shared" si="223"/>
        <v>PMTCT_FO_D_TA_TARGET</v>
      </c>
      <c r="S1554" s="19" t="str">
        <f t="shared" si="224"/>
        <v>PMTCT_FO_D_TA_TARGET</v>
      </c>
      <c r="T1554" s="19" t="b">
        <f>NOT(ISNA(VLOOKUP(B1554,dbcodes!A:B,2,FALSE)))</f>
        <v>1</v>
      </c>
      <c r="U1554" s="19" t="str">
        <f>IF(ISNA(VLOOKUP(B1554,dbcodes!A:B,2,FALSE)),des!R1044,VLOOKUP(B1554,dbcodes!A:B,2,FALSE))</f>
        <v>PMTCT_FO_D_TA_TARGET</v>
      </c>
      <c r="W1554" s="107" t="str">
        <f>IF(ISNA(VLOOKUP(C1554,descriptions!A:B,2,FALSE)),des!V1044,IF(G1554=" TARGET","Target ","")&amp;VLOOKUP(C1554,descriptions!A:B,2,FALSE))</f>
        <v>Target Number of HIV-exposed infants who were born 24 months prior to the reporting period and registered in the birth cohort</v>
      </c>
      <c r="X1554" s="20" t="s">
        <v>4</v>
      </c>
      <c r="Y1554" s="20" t="s">
        <v>831</v>
      </c>
      <c r="Z1554" s="20" t="s">
        <v>836</v>
      </c>
      <c r="AA1554" s="20" t="s">
        <v>102</v>
      </c>
      <c r="AB1554" s="20" t="s">
        <v>755</v>
      </c>
      <c r="AC1554" s="19" t="str">
        <f>IF(AB1554&lt;&gt;"",IF(NOT(ISNA(INDEX(os!A:A,MATCH(AB1554,os!B:B,0)))),INDEX(os!A:A,MATCH(AB1554,os!B:B,0)),"0"),"")</f>
        <v/>
      </c>
      <c r="AD1554" s="20" t="s">
        <v>830</v>
      </c>
      <c r="AH1554" s="93" t="str">
        <f>IF(NOT(ISNA(VLOOKUP(B:B,ResultsTargets!A:A,1,0))),"TRUE","")</f>
        <v/>
      </c>
      <c r="AI1554" s="19" t="str">
        <f>IF(ISNA(VLOOKUP(C1554,dim_techarea!A:B,2,FALSE)),"",VLOOKUP(C1554,dim_techarea!A:B,2,FALSE))</f>
        <v>PMTCT_FO</v>
      </c>
      <c r="AJ1554" s="19" t="str">
        <f>IF(ISNA(VLOOKUP(AI1554,dim_techarea!B:C,2,FALSE)),"",VLOOKUP(AI1554,dim_techarea!B:C,2,FALSE))</f>
        <v>R59aGLjmKBO</v>
      </c>
      <c r="AK1554" s="19" t="str">
        <f>IF(ISNA(VLOOKUP(TRIM(G1554),dim_targetsresults!A:B,2,FALSE)),"",VLOOKUP(TRIM(G1554),dim_targetsresults!A:C,2,FALSE))</f>
        <v>MER Targets</v>
      </c>
      <c r="AL1554" s="19" t="str">
        <f>IF(ISNA(VLOOKUP(AK1554,dim_targetsresults!B:C,2,FALSE)),"",VLOOKUP(AK1554,dim_targetsresults!B:C,2,FALSE))</f>
        <v>W8imnja2Owd</v>
      </c>
      <c r="AM1554" s="19" t="str">
        <f>IF(ISNA(VLOOKUP(TRIM(D1554),dim_numeratordenominator!A:B,2,FALSE)),"",VLOOKUP(TRIM(D1554),dim_numeratordenominator!A:C,2,FALSE))</f>
        <v>Denominator</v>
      </c>
      <c r="AN1554" s="19" t="str">
        <f>IF(ISNA(VLOOKUP(AM1554,dim_numeratordenominator!B:C,2,FALSE)),"",VLOOKUP(AM1554,dim_numeratordenominator!B:C,2,FALSE))</f>
        <v>QpNj0nSuEhD</v>
      </c>
      <c r="AO1554" s="19" t="str">
        <f>IF(ISNA(VLOOKUP(TRIM(E1554),dim_supporttype!A:B,2,FALSE)),"",VLOOKUP(TRIM(E1554),dim_supporttype!A:C,2,FALSE))</f>
        <v>TA</v>
      </c>
      <c r="AP1554" s="19" t="str">
        <f>IF(ISNA(VLOOKUP(AO1554,dim_supporttype!B:C,2,FALSE)),"",VLOOKUP(AO1554,dim_supporttype!B:C,2,FALSE))</f>
        <v>cRAGKdWIDn4</v>
      </c>
      <c r="AQ1554" s="19" t="str">
        <f>IF(ISNA(VLOOKUP(TRIM(F1554),dim_disaggs!A:B,2,FALSE)),"No Disagg",VLOOKUP(TRIM(F1554),dim_disaggs!A:B,2,FALSE))</f>
        <v>No Disagg</v>
      </c>
      <c r="AR1554" s="19" t="str">
        <f>IF(ISNA(VLOOKUP(AQ1554,dim_disaggs!B:C,2,FALSE)),"",VLOOKUP(AQ1554,dim_disaggs!B:C,2,FALSE))</f>
        <v>werJlVT6sf3</v>
      </c>
      <c r="AU1554" s="72" t="s">
        <v>755</v>
      </c>
      <c r="AV1554" s="73" t="s">
        <v>755</v>
      </c>
      <c r="AW1554" s="66" t="s">
        <v>755</v>
      </c>
      <c r="AX1554" s="66" t="s">
        <v>755</v>
      </c>
      <c r="BA1554" s="105" t="str">
        <f t="shared" si="225"/>
        <v>Top Level Denominator</v>
      </c>
      <c r="BB1554" s="20" t="str">
        <f t="shared" si="226"/>
        <v>Azqe383ljKu</v>
      </c>
      <c r="BC1554" s="20" t="s">
        <v>25708</v>
      </c>
      <c r="BD1554" s="20" t="s">
        <v>25709</v>
      </c>
      <c r="BE1554" s="75" t="s">
        <v>755</v>
      </c>
      <c r="BF1554" s="73" t="s">
        <v>755</v>
      </c>
      <c r="BG1554" s="55" t="s">
        <v>755</v>
      </c>
      <c r="BH1554" s="76" t="s">
        <v>755</v>
      </c>
      <c r="BI1554" s="20" t="s">
        <v>755</v>
      </c>
      <c r="BJ1554" s="20" t="s">
        <v>755</v>
      </c>
      <c r="BK1554" s="55" t="s">
        <v>755</v>
      </c>
      <c r="BL1554" s="71" t="s">
        <v>755</v>
      </c>
      <c r="BM1554" s="77" t="s">
        <v>755</v>
      </c>
      <c r="BN1554" s="78" t="s">
        <v>755</v>
      </c>
      <c r="BO1554" s="77" t="s">
        <v>755</v>
      </c>
      <c r="BP1554" s="78" t="s">
        <v>755</v>
      </c>
    </row>
    <row r="1555" spans="1:68" s="3" customFormat="1" x14ac:dyDescent="0.2">
      <c r="A1555" s="20" t="s">
        <v>95</v>
      </c>
      <c r="B1555" s="20" t="s">
        <v>1618</v>
      </c>
      <c r="C1555" s="20" t="s">
        <v>241</v>
      </c>
      <c r="D1555" s="20" t="s">
        <v>1</v>
      </c>
      <c r="E1555" s="20" t="s">
        <v>77</v>
      </c>
      <c r="F1555" s="20" t="s">
        <v>242</v>
      </c>
      <c r="G1555" s="20" t="s">
        <v>2442</v>
      </c>
      <c r="H1555" s="20" t="s">
        <v>242</v>
      </c>
      <c r="I1555" s="19">
        <f t="shared" si="227"/>
        <v>33</v>
      </c>
      <c r="J1555" s="20" t="s">
        <v>755</v>
      </c>
      <c r="K1555" s="20" t="s">
        <v>243</v>
      </c>
      <c r="L1555" s="95" t="str">
        <f>IF(M1555&lt;&gt;"",IF(NOT(ISNA(INDEX(cc!B:B,MATCH(M1555,cc!A:A,0)))),INDEX(cc!B:B,MATCH(M1555,cc!A:A,0)),"0"),"")</f>
        <v>Outcome Type</v>
      </c>
      <c r="M1555" s="97" t="s">
        <v>4098</v>
      </c>
      <c r="N1555" s="28" t="str">
        <f t="shared" si="228"/>
        <v xml:space="preserve"> TARGET</v>
      </c>
      <c r="O1555" s="19" t="str">
        <f t="shared" si="221"/>
        <v>PMTCT_FO (N, DSD, Outcome) TARGET: Final Outcomes Exposed Infants</v>
      </c>
      <c r="P1555" s="19" t="str">
        <f t="shared" si="222"/>
        <v>PMTCT_FO (N, DSD, Outcome) TARGET: Final Outcomes Exposed Infants</v>
      </c>
      <c r="Q1555" s="19" t="str">
        <f t="shared" si="220"/>
        <v>PMTCT_FO (N, DSD, Outcome) TARGET</v>
      </c>
      <c r="R1555" s="19" t="str">
        <f t="shared" si="223"/>
        <v>PMTCT_FO_N_DSD_Outcome_TARGET</v>
      </c>
      <c r="S1555" s="19" t="str">
        <f t="shared" si="224"/>
        <v>PMTCT_FO_N_DSD_Outcome_TARGET</v>
      </c>
      <c r="T1555" s="19" t="b">
        <f>NOT(ISNA(VLOOKUP(B1555,dbcodes!A:B,2,FALSE)))</f>
        <v>1</v>
      </c>
      <c r="U1555" s="19" t="str">
        <f>IF(ISNA(VLOOKUP(B1555,dbcodes!A:B,2,FALSE)),des!R1045,VLOOKUP(B1555,dbcodes!A:B,2,FALSE))</f>
        <v>PMTCT_FO_N_DSD_Outcome_TARGET</v>
      </c>
      <c r="V1555" s="20"/>
      <c r="W1555" s="107" t="str">
        <f>IF(ISNA(VLOOKUP(C1555,descriptions!A:B,2,FALSE)),des!V1045,IF(G1555=" TARGET","Target ","")&amp;VLOOKUP(C1555,descriptions!A:B,2,FALSE))</f>
        <v>Target Number of HIV-exposed infants who were born 24 months prior to the reporting period and registered in the birth cohort</v>
      </c>
      <c r="X1555" s="20" t="s">
        <v>4</v>
      </c>
      <c r="Y1555" s="20" t="s">
        <v>831</v>
      </c>
      <c r="Z1555" s="20" t="s">
        <v>836</v>
      </c>
      <c r="AA1555" s="20" t="s">
        <v>102</v>
      </c>
      <c r="AB1555" s="20" t="s">
        <v>755</v>
      </c>
      <c r="AC1555" s="19" t="str">
        <f>IF(AB1555&lt;&gt;"",IF(NOT(ISNA(INDEX(os!A:A,MATCH(AB1555,os!B:B,0)))),INDEX(os!A:A,MATCH(AB1555,os!B:B,0)),"0"),"")</f>
        <v/>
      </c>
      <c r="AD1555" s="20" t="s">
        <v>830</v>
      </c>
      <c r="AE1555" s="20"/>
      <c r="AF1555" s="20"/>
      <c r="AG1555" s="20"/>
      <c r="AH1555" s="93" t="str">
        <f>IF(NOT(ISNA(VLOOKUP(B:B,ResultsTargets!A:A,1,0))),"TRUE","")</f>
        <v/>
      </c>
      <c r="AI1555" s="19" t="str">
        <f>IF(ISNA(VLOOKUP(C1555,dim_techarea!A:B,2,FALSE)),"",VLOOKUP(C1555,dim_techarea!A:B,2,FALSE))</f>
        <v>PMTCT_FO</v>
      </c>
      <c r="AJ1555" s="19" t="str">
        <f>IF(ISNA(VLOOKUP(AI1555,dim_techarea!B:C,2,FALSE)),"",VLOOKUP(AI1555,dim_techarea!B:C,2,FALSE))</f>
        <v>R59aGLjmKBO</v>
      </c>
      <c r="AK1555" s="19" t="str">
        <f>IF(ISNA(VLOOKUP(TRIM(G1555),dim_targetsresults!A:B,2,FALSE)),"",VLOOKUP(TRIM(G1555),dim_targetsresults!A:C,2,FALSE))</f>
        <v>MER Targets</v>
      </c>
      <c r="AL1555" s="19" t="str">
        <f>IF(ISNA(VLOOKUP(AK1555,dim_targetsresults!B:C,2,FALSE)),"",VLOOKUP(AK1555,dim_targetsresults!B:C,2,FALSE))</f>
        <v>W8imnja2Owd</v>
      </c>
      <c r="AM1555" s="19" t="str">
        <f>IF(ISNA(VLOOKUP(TRIM(D1555),dim_numeratordenominator!A:B,2,FALSE)),"",VLOOKUP(TRIM(D1555),dim_numeratordenominator!A:C,2,FALSE))</f>
        <v>Numerator</v>
      </c>
      <c r="AN1555" s="19" t="str">
        <f>IF(ISNA(VLOOKUP(AM1555,dim_numeratordenominator!B:C,2,FALSE)),"",VLOOKUP(AM1555,dim_numeratordenominator!B:C,2,FALSE))</f>
        <v>Som9NRMQqV7</v>
      </c>
      <c r="AO1555" s="19" t="str">
        <f>IF(ISNA(VLOOKUP(TRIM(E1555),dim_supporttype!A:B,2,FALSE)),"",VLOOKUP(TRIM(E1555),dim_supporttype!A:C,2,FALSE))</f>
        <v>DSD</v>
      </c>
      <c r="AP1555" s="19" t="str">
        <f>IF(ISNA(VLOOKUP(AO1555,dim_supporttype!B:C,2,FALSE)),"",VLOOKUP(AO1555,dim_supporttype!B:C,2,FALSE))</f>
        <v>iM13vdNLWKb</v>
      </c>
      <c r="AQ1555" s="19" t="str">
        <f>IF(ISNA(VLOOKUP(TRIM(F1555),dim_disaggs!A:B,2,FALSE)),"No Disagg",VLOOKUP(TRIM(F1555),dim_disaggs!A:B,2,FALSE))</f>
        <v>Outcome</v>
      </c>
      <c r="AR1555" s="19" t="str">
        <f>IF(ISNA(VLOOKUP(AQ1555,dim_disaggs!B:C,2,FALSE)),"",VLOOKUP(AQ1555,dim_disaggs!B:C,2,FALSE))</f>
        <v>wuZ13ieBExQ</v>
      </c>
      <c r="AS1555" s="72"/>
      <c r="AT1555" s="66"/>
      <c r="AU1555" s="72" t="s">
        <v>755</v>
      </c>
      <c r="AV1555" s="73" t="s">
        <v>755</v>
      </c>
      <c r="AW1555" s="66" t="s">
        <v>755</v>
      </c>
      <c r="AX1555" s="66" t="s">
        <v>755</v>
      </c>
      <c r="AY1555" s="20"/>
      <c r="AZ1555" s="20"/>
      <c r="BA1555" s="105" t="str">
        <f t="shared" si="225"/>
        <v/>
      </c>
      <c r="BB1555" s="20" t="str">
        <f t="shared" si="226"/>
        <v/>
      </c>
      <c r="BC1555" s="20"/>
      <c r="BD1555" s="20"/>
      <c r="BE1555" s="75" t="s">
        <v>755</v>
      </c>
      <c r="BF1555" s="73" t="s">
        <v>755</v>
      </c>
      <c r="BG1555" s="55" t="s">
        <v>755</v>
      </c>
      <c r="BH1555" s="76" t="s">
        <v>755</v>
      </c>
      <c r="BI1555" s="20" t="s">
        <v>755</v>
      </c>
      <c r="BJ1555" s="20" t="s">
        <v>755</v>
      </c>
      <c r="BK1555" s="55" t="s">
        <v>755</v>
      </c>
      <c r="BL1555" s="71" t="s">
        <v>755</v>
      </c>
      <c r="BM1555" s="77" t="s">
        <v>755</v>
      </c>
      <c r="BN1555" s="78" t="s">
        <v>755</v>
      </c>
      <c r="BO1555" s="77" t="s">
        <v>755</v>
      </c>
      <c r="BP1555" s="78" t="s">
        <v>755</v>
      </c>
    </row>
    <row r="1556" spans="1:68" s="3" customFormat="1" x14ac:dyDescent="0.2">
      <c r="A1556" s="20" t="s">
        <v>95</v>
      </c>
      <c r="B1556" s="20" t="s">
        <v>1623</v>
      </c>
      <c r="C1556" s="20" t="s">
        <v>241</v>
      </c>
      <c r="D1556" s="20" t="s">
        <v>1</v>
      </c>
      <c r="E1556" s="20" t="s">
        <v>78</v>
      </c>
      <c r="F1556" s="20" t="s">
        <v>242</v>
      </c>
      <c r="G1556" s="20" t="s">
        <v>2442</v>
      </c>
      <c r="H1556" s="20" t="s">
        <v>242</v>
      </c>
      <c r="I1556" s="19">
        <f t="shared" si="227"/>
        <v>32</v>
      </c>
      <c r="J1556" s="20" t="s">
        <v>755</v>
      </c>
      <c r="K1556" s="20" t="s">
        <v>243</v>
      </c>
      <c r="L1556" s="95" t="str">
        <f>IF(M1556&lt;&gt;"",IF(NOT(ISNA(INDEX(cc!B:B,MATCH(M1556,cc!A:A,0)))),INDEX(cc!B:B,MATCH(M1556,cc!A:A,0)),"0"),"")</f>
        <v>Outcome Type</v>
      </c>
      <c r="M1556" s="97" t="s">
        <v>4098</v>
      </c>
      <c r="N1556" s="28" t="str">
        <f t="shared" si="228"/>
        <v xml:space="preserve"> TARGET</v>
      </c>
      <c r="O1556" s="19" t="str">
        <f t="shared" si="221"/>
        <v>PMTCT_FO (N, TA, Outcome) TARGET: Final Outcomes Exposed Infants</v>
      </c>
      <c r="P1556" s="19" t="str">
        <f t="shared" si="222"/>
        <v>PMTCT_FO (N, TA, Outcome) TARGET: Final Outcomes Exposed Infants</v>
      </c>
      <c r="Q1556" s="19" t="str">
        <f t="shared" si="220"/>
        <v>PMTCT_FO (N, TA, Outcome) TARGET</v>
      </c>
      <c r="R1556" s="19" t="str">
        <f t="shared" si="223"/>
        <v>PMTCT_FO_N_TA_Outcome_TARGET</v>
      </c>
      <c r="S1556" s="19" t="str">
        <f t="shared" si="224"/>
        <v>PMTCT_FO_N_TA_Outcome_TARGET</v>
      </c>
      <c r="T1556" s="19" t="b">
        <f>NOT(ISNA(VLOOKUP(B1556,dbcodes!A:B,2,FALSE)))</f>
        <v>1</v>
      </c>
      <c r="U1556" s="19" t="str">
        <f>IF(ISNA(VLOOKUP(B1556,dbcodes!A:B,2,FALSE)),des!R1046,VLOOKUP(B1556,dbcodes!A:B,2,FALSE))</f>
        <v>PMTCT_FO_N_TA_Outcome_TARGET</v>
      </c>
      <c r="V1556" s="20"/>
      <c r="W1556" s="107" t="str">
        <f>IF(ISNA(VLOOKUP(C1556,descriptions!A:B,2,FALSE)),des!V1046,IF(G1556=" TARGET","Target ","")&amp;VLOOKUP(C1556,descriptions!A:B,2,FALSE))</f>
        <v>Target Number of HIV-exposed infants who were born 24 months prior to the reporting period and registered in the birth cohort</v>
      </c>
      <c r="X1556" s="20" t="s">
        <v>4</v>
      </c>
      <c r="Y1556" s="20" t="s">
        <v>831</v>
      </c>
      <c r="Z1556" s="20" t="s">
        <v>836</v>
      </c>
      <c r="AA1556" s="20" t="s">
        <v>102</v>
      </c>
      <c r="AB1556" s="20" t="s">
        <v>755</v>
      </c>
      <c r="AC1556" s="19" t="str">
        <f>IF(AB1556&lt;&gt;"",IF(NOT(ISNA(INDEX(os!A:A,MATCH(AB1556,os!B:B,0)))),INDEX(os!A:A,MATCH(AB1556,os!B:B,0)),"0"),"")</f>
        <v/>
      </c>
      <c r="AD1556" s="20" t="s">
        <v>830</v>
      </c>
      <c r="AE1556" s="20"/>
      <c r="AF1556" s="20"/>
      <c r="AG1556" s="20"/>
      <c r="AH1556" s="93" t="str">
        <f>IF(NOT(ISNA(VLOOKUP(B:B,ResultsTargets!A:A,1,0))),"TRUE","")</f>
        <v/>
      </c>
      <c r="AI1556" s="19" t="str">
        <f>IF(ISNA(VLOOKUP(C1556,dim_techarea!A:B,2,FALSE)),"",VLOOKUP(C1556,dim_techarea!A:B,2,FALSE))</f>
        <v>PMTCT_FO</v>
      </c>
      <c r="AJ1556" s="19" t="str">
        <f>IF(ISNA(VLOOKUP(AI1556,dim_techarea!B:C,2,FALSE)),"",VLOOKUP(AI1556,dim_techarea!B:C,2,FALSE))</f>
        <v>R59aGLjmKBO</v>
      </c>
      <c r="AK1556" s="19" t="str">
        <f>IF(ISNA(VLOOKUP(TRIM(G1556),dim_targetsresults!A:B,2,FALSE)),"",VLOOKUP(TRIM(G1556),dim_targetsresults!A:C,2,FALSE))</f>
        <v>MER Targets</v>
      </c>
      <c r="AL1556" s="19" t="str">
        <f>IF(ISNA(VLOOKUP(AK1556,dim_targetsresults!B:C,2,FALSE)),"",VLOOKUP(AK1556,dim_targetsresults!B:C,2,FALSE))</f>
        <v>W8imnja2Owd</v>
      </c>
      <c r="AM1556" s="19" t="str">
        <f>IF(ISNA(VLOOKUP(TRIM(D1556),dim_numeratordenominator!A:B,2,FALSE)),"",VLOOKUP(TRIM(D1556),dim_numeratordenominator!A:C,2,FALSE))</f>
        <v>Numerator</v>
      </c>
      <c r="AN1556" s="19" t="str">
        <f>IF(ISNA(VLOOKUP(AM1556,dim_numeratordenominator!B:C,2,FALSE)),"",VLOOKUP(AM1556,dim_numeratordenominator!B:C,2,FALSE))</f>
        <v>Som9NRMQqV7</v>
      </c>
      <c r="AO1556" s="19" t="str">
        <f>IF(ISNA(VLOOKUP(TRIM(E1556),dim_supporttype!A:B,2,FALSE)),"",VLOOKUP(TRIM(E1556),dim_supporttype!A:C,2,FALSE))</f>
        <v>TA</v>
      </c>
      <c r="AP1556" s="19" t="str">
        <f>IF(ISNA(VLOOKUP(AO1556,dim_supporttype!B:C,2,FALSE)),"",VLOOKUP(AO1556,dim_supporttype!B:C,2,FALSE))</f>
        <v>cRAGKdWIDn4</v>
      </c>
      <c r="AQ1556" s="19" t="str">
        <f>IF(ISNA(VLOOKUP(TRIM(F1556),dim_disaggs!A:B,2,FALSE)),"No Disagg",VLOOKUP(TRIM(F1556),dim_disaggs!A:B,2,FALSE))</f>
        <v>Outcome</v>
      </c>
      <c r="AR1556" s="19" t="str">
        <f>IF(ISNA(VLOOKUP(AQ1556,dim_disaggs!B:C,2,FALSE)),"",VLOOKUP(AQ1556,dim_disaggs!B:C,2,FALSE))</f>
        <v>wuZ13ieBExQ</v>
      </c>
      <c r="AS1556" s="72"/>
      <c r="AT1556" s="66"/>
      <c r="AU1556" s="72" t="s">
        <v>755</v>
      </c>
      <c r="AV1556" s="73" t="s">
        <v>755</v>
      </c>
      <c r="AW1556" s="66" t="s">
        <v>755</v>
      </c>
      <c r="AX1556" s="66" t="s">
        <v>755</v>
      </c>
      <c r="AY1556" s="20"/>
      <c r="AZ1556" s="20"/>
      <c r="BA1556" s="105" t="str">
        <f t="shared" si="225"/>
        <v/>
      </c>
      <c r="BB1556" s="20" t="str">
        <f t="shared" si="226"/>
        <v/>
      </c>
      <c r="BC1556" s="20"/>
      <c r="BD1556" s="20"/>
      <c r="BE1556" s="75" t="s">
        <v>755</v>
      </c>
      <c r="BF1556" s="73" t="s">
        <v>755</v>
      </c>
      <c r="BG1556" s="55" t="s">
        <v>755</v>
      </c>
      <c r="BH1556" s="76" t="s">
        <v>755</v>
      </c>
      <c r="BI1556" s="20" t="s">
        <v>755</v>
      </c>
      <c r="BJ1556" s="20" t="s">
        <v>755</v>
      </c>
      <c r="BK1556" s="55" t="s">
        <v>755</v>
      </c>
      <c r="BL1556" s="71" t="s">
        <v>755</v>
      </c>
      <c r="BM1556" s="77" t="s">
        <v>755</v>
      </c>
      <c r="BN1556" s="78" t="s">
        <v>755</v>
      </c>
      <c r="BO1556" s="77" t="s">
        <v>755</v>
      </c>
      <c r="BP1556" s="78" t="s">
        <v>755</v>
      </c>
    </row>
    <row r="1557" spans="1:68" x14ac:dyDescent="0.2">
      <c r="A1557" s="20" t="s">
        <v>95</v>
      </c>
      <c r="B1557" s="20" t="s">
        <v>1619</v>
      </c>
      <c r="C1557" s="20" t="s">
        <v>241</v>
      </c>
      <c r="D1557" s="20" t="s">
        <v>1</v>
      </c>
      <c r="E1557" s="20" t="s">
        <v>77</v>
      </c>
      <c r="G1557" s="20" t="s">
        <v>2442</v>
      </c>
      <c r="I1557" s="19">
        <f t="shared" si="227"/>
        <v>24</v>
      </c>
      <c r="J1557" s="20" t="s">
        <v>755</v>
      </c>
      <c r="K1557" s="20" t="s">
        <v>243</v>
      </c>
      <c r="L1557" s="95" t="str">
        <f>IF(M1557&lt;&gt;"",IF(NOT(ISNA(INDEX(cc!B:B,MATCH(M1557,cc!A:A,0)))),INDEX(cc!B:B,MATCH(M1557,cc!A:A,0)),"0"),"")</f>
        <v>default</v>
      </c>
      <c r="M1557" s="97" t="s">
        <v>13</v>
      </c>
      <c r="N1557" s="28" t="str">
        <f t="shared" si="228"/>
        <v xml:space="preserve"> TARGET</v>
      </c>
      <c r="O1557" s="19" t="str">
        <f t="shared" si="221"/>
        <v>PMTCT_FO (N, DSD) TARGET: Final Outcomes Exposed Infants</v>
      </c>
      <c r="P1557" s="19" t="str">
        <f t="shared" si="222"/>
        <v>PMTCT_FO (N, DSD) TARGET: Final Outcomes Exposed Infants</v>
      </c>
      <c r="Q1557" s="19" t="str">
        <f t="shared" si="220"/>
        <v>PMTCT_FO (N, DSD) TARGET</v>
      </c>
      <c r="R1557" s="19" t="str">
        <f t="shared" si="223"/>
        <v>PMTCT_FO_N_DSD_TARGET</v>
      </c>
      <c r="S1557" s="19" t="str">
        <f t="shared" si="224"/>
        <v>PMTCT_FO_N_DSD_TARGET</v>
      </c>
      <c r="T1557" s="19" t="b">
        <f>NOT(ISNA(VLOOKUP(B1557,dbcodes!A:B,2,FALSE)))</f>
        <v>1</v>
      </c>
      <c r="U1557" s="19" t="str">
        <f>IF(ISNA(VLOOKUP(B1557,dbcodes!A:B,2,FALSE)),des!R1047,VLOOKUP(B1557,dbcodes!A:B,2,FALSE))</f>
        <v>PMTCT_FO_N_DSD_TARGET</v>
      </c>
      <c r="W1557" s="107" t="str">
        <f>IF(ISNA(VLOOKUP(C1557,descriptions!A:B,2,FALSE)),des!V1047,IF(G1557=" TARGET","Target ","")&amp;VLOOKUP(C1557,descriptions!A:B,2,FALSE))</f>
        <v>Target Number of HIV-exposed infants who were born 24 months prior to the reporting period and registered in the birth cohort</v>
      </c>
      <c r="X1557" s="20" t="s">
        <v>4</v>
      </c>
      <c r="Y1557" s="20" t="s">
        <v>831</v>
      </c>
      <c r="Z1557" s="20" t="s">
        <v>836</v>
      </c>
      <c r="AA1557" s="20" t="s">
        <v>102</v>
      </c>
      <c r="AB1557" s="20" t="s">
        <v>755</v>
      </c>
      <c r="AC1557" s="19" t="str">
        <f>IF(AB1557&lt;&gt;"",IF(NOT(ISNA(INDEX(os!A:A,MATCH(AB1557,os!B:B,0)))),INDEX(os!A:A,MATCH(AB1557,os!B:B,0)),"0"),"")</f>
        <v/>
      </c>
      <c r="AD1557" s="20" t="s">
        <v>830</v>
      </c>
      <c r="AH1557" s="93" t="str">
        <f>IF(NOT(ISNA(VLOOKUP(B:B,ResultsTargets!A:A,1,0))),"TRUE","")</f>
        <v/>
      </c>
      <c r="AI1557" s="19" t="str">
        <f>IF(ISNA(VLOOKUP(C1557,dim_techarea!A:B,2,FALSE)),"",VLOOKUP(C1557,dim_techarea!A:B,2,FALSE))</f>
        <v>PMTCT_FO</v>
      </c>
      <c r="AJ1557" s="19" t="str">
        <f>IF(ISNA(VLOOKUP(AI1557,dim_techarea!B:C,2,FALSE)),"",VLOOKUP(AI1557,dim_techarea!B:C,2,FALSE))</f>
        <v>R59aGLjmKBO</v>
      </c>
      <c r="AK1557" s="19" t="str">
        <f>IF(ISNA(VLOOKUP(TRIM(G1557),dim_targetsresults!A:B,2,FALSE)),"",VLOOKUP(TRIM(G1557),dim_targetsresults!A:C,2,FALSE))</f>
        <v>MER Targets</v>
      </c>
      <c r="AL1557" s="19" t="str">
        <f>IF(ISNA(VLOOKUP(AK1557,dim_targetsresults!B:C,2,FALSE)),"",VLOOKUP(AK1557,dim_targetsresults!B:C,2,FALSE))</f>
        <v>W8imnja2Owd</v>
      </c>
      <c r="AM1557" s="19" t="str">
        <f>IF(ISNA(VLOOKUP(TRIM(D1557),dim_numeratordenominator!A:B,2,FALSE)),"",VLOOKUP(TRIM(D1557),dim_numeratordenominator!A:C,2,FALSE))</f>
        <v>Numerator</v>
      </c>
      <c r="AN1557" s="19" t="str">
        <f>IF(ISNA(VLOOKUP(AM1557,dim_numeratordenominator!B:C,2,FALSE)),"",VLOOKUP(AM1557,dim_numeratordenominator!B:C,2,FALSE))</f>
        <v>Som9NRMQqV7</v>
      </c>
      <c r="AO1557" s="19" t="str">
        <f>IF(ISNA(VLOOKUP(TRIM(E1557),dim_supporttype!A:B,2,FALSE)),"",VLOOKUP(TRIM(E1557),dim_supporttype!A:C,2,FALSE))</f>
        <v>DSD</v>
      </c>
      <c r="AP1557" s="19" t="str">
        <f>IF(ISNA(VLOOKUP(AO1557,dim_supporttype!B:C,2,FALSE)),"",VLOOKUP(AO1557,dim_supporttype!B:C,2,FALSE))</f>
        <v>iM13vdNLWKb</v>
      </c>
      <c r="AQ1557" s="19" t="str">
        <f>IF(ISNA(VLOOKUP(TRIM(F1557),dim_disaggs!A:B,2,FALSE)),"No Disagg",VLOOKUP(TRIM(F1557),dim_disaggs!A:B,2,FALSE))</f>
        <v>No Disagg</v>
      </c>
      <c r="AR1557" s="19" t="str">
        <f>IF(ISNA(VLOOKUP(AQ1557,dim_disaggs!B:C,2,FALSE)),"",VLOOKUP(AQ1557,dim_disaggs!B:C,2,FALSE))</f>
        <v>werJlVT6sf3</v>
      </c>
      <c r="AU1557" s="72" t="s">
        <v>755</v>
      </c>
      <c r="AV1557" s="73" t="s">
        <v>755</v>
      </c>
      <c r="AW1557" s="66" t="s">
        <v>755</v>
      </c>
      <c r="AX1557" s="66" t="s">
        <v>755</v>
      </c>
      <c r="BA1557" s="105" t="str">
        <f t="shared" si="225"/>
        <v>Top Level Numerator</v>
      </c>
      <c r="BB1557" s="20" t="str">
        <f t="shared" si="226"/>
        <v>PE5QVF0w4xj</v>
      </c>
      <c r="BC1557" s="20" t="s">
        <v>25706</v>
      </c>
      <c r="BD1557" s="20" t="s">
        <v>25707</v>
      </c>
      <c r="BE1557" s="75" t="s">
        <v>755</v>
      </c>
      <c r="BF1557" s="73" t="s">
        <v>755</v>
      </c>
      <c r="BG1557" s="55" t="s">
        <v>755</v>
      </c>
      <c r="BH1557" s="76" t="s">
        <v>755</v>
      </c>
      <c r="BI1557" s="20" t="s">
        <v>755</v>
      </c>
      <c r="BJ1557" s="20" t="s">
        <v>755</v>
      </c>
      <c r="BK1557" s="55" t="s">
        <v>755</v>
      </c>
      <c r="BL1557" s="71" t="s">
        <v>755</v>
      </c>
      <c r="BM1557" s="77" t="s">
        <v>755</v>
      </c>
      <c r="BN1557" s="78" t="s">
        <v>755</v>
      </c>
      <c r="BO1557" s="77" t="s">
        <v>755</v>
      </c>
      <c r="BP1557" s="78" t="s">
        <v>755</v>
      </c>
    </row>
    <row r="1558" spans="1:68" x14ac:dyDescent="0.2">
      <c r="A1558" s="20" t="s">
        <v>95</v>
      </c>
      <c r="B1558" s="20" t="s">
        <v>1624</v>
      </c>
      <c r="C1558" s="20" t="s">
        <v>241</v>
      </c>
      <c r="D1558" s="20" t="s">
        <v>1</v>
      </c>
      <c r="E1558" s="20" t="s">
        <v>78</v>
      </c>
      <c r="G1558" s="20" t="s">
        <v>2442</v>
      </c>
      <c r="I1558" s="19">
        <f t="shared" si="227"/>
        <v>23</v>
      </c>
      <c r="J1558" s="20" t="s">
        <v>755</v>
      </c>
      <c r="K1558" s="20" t="s">
        <v>243</v>
      </c>
      <c r="L1558" s="95" t="str">
        <f>IF(M1558&lt;&gt;"",IF(NOT(ISNA(INDEX(cc!B:B,MATCH(M1558,cc!A:A,0)))),INDEX(cc!B:B,MATCH(M1558,cc!A:A,0)),"0"),"")</f>
        <v>default</v>
      </c>
      <c r="M1558" s="97" t="s">
        <v>13</v>
      </c>
      <c r="N1558" s="28" t="str">
        <f t="shared" si="228"/>
        <v xml:space="preserve"> TARGET</v>
      </c>
      <c r="O1558" s="19" t="str">
        <f t="shared" si="221"/>
        <v>PMTCT_FO (N, TA) TARGET: Final Outcomes Exposed Infants</v>
      </c>
      <c r="P1558" s="19" t="str">
        <f t="shared" si="222"/>
        <v>PMTCT_FO (N, TA) TARGET: Final Outcomes Exposed Infants</v>
      </c>
      <c r="Q1558" s="19" t="str">
        <f t="shared" si="220"/>
        <v>PMTCT_FO (N, TA) TARGET</v>
      </c>
      <c r="R1558" s="19" t="str">
        <f t="shared" si="223"/>
        <v>PMTCT_FO_N_TA_TARGET</v>
      </c>
      <c r="S1558" s="19" t="str">
        <f t="shared" si="224"/>
        <v>PMTCT_FO_N_TA_TARGET</v>
      </c>
      <c r="T1558" s="19" t="b">
        <f>NOT(ISNA(VLOOKUP(B1558,dbcodes!A:B,2,FALSE)))</f>
        <v>1</v>
      </c>
      <c r="U1558" s="19" t="str">
        <f>IF(ISNA(VLOOKUP(B1558,dbcodes!A:B,2,FALSE)),des!R1048,VLOOKUP(B1558,dbcodes!A:B,2,FALSE))</f>
        <v>PMTCT_FO_N_TA_TARGET</v>
      </c>
      <c r="W1558" s="107" t="str">
        <f>IF(ISNA(VLOOKUP(C1558,descriptions!A:B,2,FALSE)),des!V1048,IF(G1558=" TARGET","Target ","")&amp;VLOOKUP(C1558,descriptions!A:B,2,FALSE))</f>
        <v>Target Number of HIV-exposed infants who were born 24 months prior to the reporting period and registered in the birth cohort</v>
      </c>
      <c r="X1558" s="20" t="s">
        <v>4</v>
      </c>
      <c r="Y1558" s="20" t="s">
        <v>831</v>
      </c>
      <c r="Z1558" s="20" t="s">
        <v>836</v>
      </c>
      <c r="AA1558" s="20" t="s">
        <v>102</v>
      </c>
      <c r="AB1558" s="20" t="s">
        <v>755</v>
      </c>
      <c r="AC1558" s="19" t="str">
        <f>IF(AB1558&lt;&gt;"",IF(NOT(ISNA(INDEX(os!A:A,MATCH(AB1558,os!B:B,0)))),INDEX(os!A:A,MATCH(AB1558,os!B:B,0)),"0"),"")</f>
        <v/>
      </c>
      <c r="AD1558" s="20" t="s">
        <v>830</v>
      </c>
      <c r="AH1558" s="93" t="str">
        <f>IF(NOT(ISNA(VLOOKUP(B:B,ResultsTargets!A:A,1,0))),"TRUE","")</f>
        <v/>
      </c>
      <c r="AI1558" s="19" t="str">
        <f>IF(ISNA(VLOOKUP(C1558,dim_techarea!A:B,2,FALSE)),"",VLOOKUP(C1558,dim_techarea!A:B,2,FALSE))</f>
        <v>PMTCT_FO</v>
      </c>
      <c r="AJ1558" s="19" t="str">
        <f>IF(ISNA(VLOOKUP(AI1558,dim_techarea!B:C,2,FALSE)),"",VLOOKUP(AI1558,dim_techarea!B:C,2,FALSE))</f>
        <v>R59aGLjmKBO</v>
      </c>
      <c r="AK1558" s="19" t="str">
        <f>IF(ISNA(VLOOKUP(TRIM(G1558),dim_targetsresults!A:B,2,FALSE)),"",VLOOKUP(TRIM(G1558),dim_targetsresults!A:C,2,FALSE))</f>
        <v>MER Targets</v>
      </c>
      <c r="AL1558" s="19" t="str">
        <f>IF(ISNA(VLOOKUP(AK1558,dim_targetsresults!B:C,2,FALSE)),"",VLOOKUP(AK1558,dim_targetsresults!B:C,2,FALSE))</f>
        <v>W8imnja2Owd</v>
      </c>
      <c r="AM1558" s="19" t="str">
        <f>IF(ISNA(VLOOKUP(TRIM(D1558),dim_numeratordenominator!A:B,2,FALSE)),"",VLOOKUP(TRIM(D1558),dim_numeratordenominator!A:C,2,FALSE))</f>
        <v>Numerator</v>
      </c>
      <c r="AN1558" s="19" t="str">
        <f>IF(ISNA(VLOOKUP(AM1558,dim_numeratordenominator!B:C,2,FALSE)),"",VLOOKUP(AM1558,dim_numeratordenominator!B:C,2,FALSE))</f>
        <v>Som9NRMQqV7</v>
      </c>
      <c r="AO1558" s="19" t="str">
        <f>IF(ISNA(VLOOKUP(TRIM(E1558),dim_supporttype!A:B,2,FALSE)),"",VLOOKUP(TRIM(E1558),dim_supporttype!A:C,2,FALSE))</f>
        <v>TA</v>
      </c>
      <c r="AP1558" s="19" t="str">
        <f>IF(ISNA(VLOOKUP(AO1558,dim_supporttype!B:C,2,FALSE)),"",VLOOKUP(AO1558,dim_supporttype!B:C,2,FALSE))</f>
        <v>cRAGKdWIDn4</v>
      </c>
      <c r="AQ1558" s="19" t="str">
        <f>IF(ISNA(VLOOKUP(TRIM(F1558),dim_disaggs!A:B,2,FALSE)),"No Disagg",VLOOKUP(TRIM(F1558),dim_disaggs!A:B,2,FALSE))</f>
        <v>No Disagg</v>
      </c>
      <c r="AR1558" s="19" t="str">
        <f>IF(ISNA(VLOOKUP(AQ1558,dim_disaggs!B:C,2,FALSE)),"",VLOOKUP(AQ1558,dim_disaggs!B:C,2,FALSE))</f>
        <v>werJlVT6sf3</v>
      </c>
      <c r="AU1558" s="72" t="s">
        <v>755</v>
      </c>
      <c r="AV1558" s="73" t="s">
        <v>755</v>
      </c>
      <c r="AW1558" s="66" t="s">
        <v>755</v>
      </c>
      <c r="AX1558" s="66" t="s">
        <v>755</v>
      </c>
      <c r="BA1558" s="105" t="str">
        <f t="shared" si="225"/>
        <v>Top Level Numerator</v>
      </c>
      <c r="BB1558" s="20" t="str">
        <f t="shared" si="226"/>
        <v>PE5QVF0w4xj</v>
      </c>
      <c r="BC1558" s="20" t="s">
        <v>25706</v>
      </c>
      <c r="BD1558" s="20" t="s">
        <v>25707</v>
      </c>
      <c r="BE1558" s="75" t="s">
        <v>755</v>
      </c>
      <c r="BF1558" s="73" t="s">
        <v>755</v>
      </c>
      <c r="BG1558" s="55" t="s">
        <v>755</v>
      </c>
      <c r="BH1558" s="76" t="s">
        <v>755</v>
      </c>
      <c r="BI1558" s="20" t="s">
        <v>755</v>
      </c>
      <c r="BJ1558" s="20" t="s">
        <v>755</v>
      </c>
      <c r="BK1558" s="55" t="s">
        <v>755</v>
      </c>
      <c r="BL1558" s="71" t="s">
        <v>755</v>
      </c>
      <c r="BM1558" s="77" t="s">
        <v>755</v>
      </c>
      <c r="BN1558" s="78" t="s">
        <v>755</v>
      </c>
      <c r="BO1558" s="77" t="s">
        <v>755</v>
      </c>
      <c r="BP1558" s="78" t="s">
        <v>755</v>
      </c>
    </row>
    <row r="1559" spans="1:68" s="3" customFormat="1" x14ac:dyDescent="0.2">
      <c r="A1559" s="20" t="s">
        <v>95</v>
      </c>
      <c r="B1559" s="20" t="s">
        <v>1616</v>
      </c>
      <c r="C1559" s="20" t="s">
        <v>241</v>
      </c>
      <c r="D1559" s="20" t="s">
        <v>1</v>
      </c>
      <c r="E1559" s="20" t="s">
        <v>264</v>
      </c>
      <c r="F1559" s="20"/>
      <c r="G1559" s="20" t="s">
        <v>2442</v>
      </c>
      <c r="H1559" s="20"/>
      <c r="I1559" s="19">
        <f t="shared" si="227"/>
        <v>34</v>
      </c>
      <c r="J1559" s="20" t="s">
        <v>755</v>
      </c>
      <c r="K1559" s="20" t="s">
        <v>243</v>
      </c>
      <c r="L1559" s="95" t="str">
        <f>IF(M1559&lt;&gt;"",IF(NOT(ISNA(INDEX(cc!B:B,MATCH(M1559,cc!A:A,0)))),INDEX(cc!B:B,MATCH(M1559,cc!A:A,0)),"0"),"")</f>
        <v>default</v>
      </c>
      <c r="M1559" s="97" t="s">
        <v>13</v>
      </c>
      <c r="N1559" s="28" t="str">
        <f t="shared" si="228"/>
        <v xml:space="preserve"> TARGET</v>
      </c>
      <c r="O1559" s="19" t="str">
        <f t="shared" si="221"/>
        <v>PMTCT_FO (N, DSD_NARRATIVE) TARGET: Final Outcomes Exposed Infants</v>
      </c>
      <c r="P1559" s="19" t="str">
        <f t="shared" si="222"/>
        <v>PMTCT_FO (N, DSD_NARRATIVE) TARGET: Final Outcomes Exposed Infants</v>
      </c>
      <c r="Q1559" s="19" t="str">
        <f t="shared" si="220"/>
        <v>PMTCT_FO (N, DSD_NARRATIVE) TARGET</v>
      </c>
      <c r="R1559" s="19" t="str">
        <f t="shared" si="223"/>
        <v>PMTCT_FO_N_DSD_NARRATIVE_TARGET</v>
      </c>
      <c r="S1559" s="19" t="str">
        <f t="shared" si="224"/>
        <v>PMTCT_FO_N_DSD_NARRATIVE_TARGET</v>
      </c>
      <c r="T1559" s="19" t="b">
        <f>NOT(ISNA(VLOOKUP(B1559,dbcodes!A:B,2,FALSE)))</f>
        <v>1</v>
      </c>
      <c r="U1559" s="19" t="str">
        <f>IF(ISNA(VLOOKUP(B1559,dbcodes!A:B,2,FALSE)),des!R1049,VLOOKUP(B1559,dbcodes!A:B,2,FALSE))</f>
        <v>PMTCT_FO_N_DSD_NARRATIVE_TARGET</v>
      </c>
      <c r="V1559" s="20"/>
      <c r="W1559" s="107" t="str">
        <f>IF(ISNA(VLOOKUP(C1559,descriptions!A:B,2,FALSE)),des!V1049,IF(G1559=" TARGET","Target ","")&amp;VLOOKUP(C1559,descriptions!A:B,2,FALSE))</f>
        <v>Target Number of HIV-exposed infants who were born 24 months prior to the reporting period and registered in the birth cohort</v>
      </c>
      <c r="X1559" s="20" t="s">
        <v>9</v>
      </c>
      <c r="Y1559" s="20" t="s">
        <v>831</v>
      </c>
      <c r="Z1559" s="20" t="s">
        <v>836</v>
      </c>
      <c r="AA1559" s="20" t="s">
        <v>4121</v>
      </c>
      <c r="AB1559" s="20" t="s">
        <v>755</v>
      </c>
      <c r="AC1559" s="19" t="str">
        <f>IF(AB1559&lt;&gt;"",IF(NOT(ISNA(INDEX(os!A:A,MATCH(AB1559,os!B:B,0)))),INDEX(os!A:A,MATCH(AB1559,os!B:B,0)),"0"),"")</f>
        <v/>
      </c>
      <c r="AD1559" s="20" t="s">
        <v>830</v>
      </c>
      <c r="AE1559" s="20"/>
      <c r="AF1559" s="20"/>
      <c r="AG1559" s="20"/>
      <c r="AH1559" s="93" t="str">
        <f>IF(NOT(ISNA(VLOOKUP(B:B,ResultsTargets!A:A,1,0))),"TRUE","")</f>
        <v/>
      </c>
      <c r="AI1559" s="19" t="str">
        <f>IF(ISNA(VLOOKUP(C1559,dim_techarea!A:B,2,FALSE)),"",VLOOKUP(C1559,dim_techarea!A:B,2,FALSE))</f>
        <v>PMTCT_FO</v>
      </c>
      <c r="AJ1559" s="19" t="str">
        <f>IF(ISNA(VLOOKUP(AI1559,dim_techarea!B:C,2,FALSE)),"",VLOOKUP(AI1559,dim_techarea!B:C,2,FALSE))</f>
        <v>R59aGLjmKBO</v>
      </c>
      <c r="AK1559" s="19" t="str">
        <f>IF(ISNA(VLOOKUP(TRIM(G1559),dim_targetsresults!A:B,2,FALSE)),"",VLOOKUP(TRIM(G1559),dim_targetsresults!A:C,2,FALSE))</f>
        <v>MER Targets</v>
      </c>
      <c r="AL1559" s="19" t="str">
        <f>IF(ISNA(VLOOKUP(AK1559,dim_targetsresults!B:C,2,FALSE)),"",VLOOKUP(AK1559,dim_targetsresults!B:C,2,FALSE))</f>
        <v>W8imnja2Owd</v>
      </c>
      <c r="AM1559" s="19" t="str">
        <f>IF(ISNA(VLOOKUP(TRIM(D1559),dim_numeratordenominator!A:B,2,FALSE)),"",VLOOKUP(TRIM(D1559),dim_numeratordenominator!A:C,2,FALSE))</f>
        <v>Numerator</v>
      </c>
      <c r="AN1559" s="19" t="str">
        <f>IF(ISNA(VLOOKUP(AM1559,dim_numeratordenominator!B:C,2,FALSE)),"",VLOOKUP(AM1559,dim_numeratordenominator!B:C,2,FALSE))</f>
        <v>Som9NRMQqV7</v>
      </c>
      <c r="AO1559" s="19" t="str">
        <f>IF(ISNA(VLOOKUP(TRIM(E1559),dim_supporttype!A:B,2,FALSE)),"",VLOOKUP(TRIM(E1559),dim_supporttype!A:C,2,FALSE))</f>
        <v>DSD Narratives</v>
      </c>
      <c r="AP1559" s="19" t="str">
        <f>IF(ISNA(VLOOKUP(AO1559,dim_supporttype!B:C,2,FALSE)),"",VLOOKUP(AO1559,dim_supporttype!B:C,2,FALSE))</f>
        <v>ySGf8v2q9Rm</v>
      </c>
      <c r="AQ1559" s="19" t="str">
        <f>IF(ISNA(VLOOKUP(TRIM(F1559),dim_disaggs!A:B,2,FALSE)),"No Disagg",VLOOKUP(TRIM(F1559),dim_disaggs!A:B,2,FALSE))</f>
        <v>No Disagg</v>
      </c>
      <c r="AR1559" s="19" t="str">
        <f>IF(ISNA(VLOOKUP(AQ1559,dim_disaggs!B:C,2,FALSE)),"",VLOOKUP(AQ1559,dim_disaggs!B:C,2,FALSE))</f>
        <v>werJlVT6sf3</v>
      </c>
      <c r="AS1559" s="72"/>
      <c r="AT1559" s="66"/>
      <c r="AU1559" s="72" t="s">
        <v>755</v>
      </c>
      <c r="AV1559" s="73" t="s">
        <v>755</v>
      </c>
      <c r="AW1559" s="66" t="s">
        <v>755</v>
      </c>
      <c r="AX1559" s="66" t="s">
        <v>755</v>
      </c>
      <c r="AY1559" s="20"/>
      <c r="AZ1559" s="20"/>
      <c r="BA1559" s="105" t="str">
        <f t="shared" si="225"/>
        <v/>
      </c>
      <c r="BB1559" s="20" t="str">
        <f t="shared" si="226"/>
        <v/>
      </c>
      <c r="BC1559" s="20"/>
      <c r="BD1559" s="20"/>
      <c r="BE1559" s="75" t="s">
        <v>755</v>
      </c>
      <c r="BF1559" s="73" t="s">
        <v>755</v>
      </c>
      <c r="BG1559" s="55" t="s">
        <v>755</v>
      </c>
      <c r="BH1559" s="76" t="s">
        <v>755</v>
      </c>
      <c r="BI1559" s="20" t="s">
        <v>755</v>
      </c>
      <c r="BJ1559" s="20" t="s">
        <v>755</v>
      </c>
      <c r="BK1559" s="55" t="s">
        <v>755</v>
      </c>
      <c r="BL1559" s="71" t="s">
        <v>755</v>
      </c>
      <c r="BM1559" s="77" t="s">
        <v>755</v>
      </c>
      <c r="BN1559" s="78" t="s">
        <v>755</v>
      </c>
      <c r="BO1559" s="77" t="s">
        <v>755</v>
      </c>
      <c r="BP1559" s="78" t="s">
        <v>755</v>
      </c>
    </row>
    <row r="1560" spans="1:68" s="3" customFormat="1" x14ac:dyDescent="0.2">
      <c r="A1560" s="20" t="s">
        <v>95</v>
      </c>
      <c r="B1560" s="20" t="s">
        <v>1621</v>
      </c>
      <c r="C1560" s="20" t="s">
        <v>241</v>
      </c>
      <c r="D1560" s="20" t="s">
        <v>1</v>
      </c>
      <c r="E1560" s="20" t="s">
        <v>265</v>
      </c>
      <c r="F1560" s="20"/>
      <c r="G1560" s="20" t="s">
        <v>2442</v>
      </c>
      <c r="H1560" s="20"/>
      <c r="I1560" s="19">
        <f t="shared" si="227"/>
        <v>33</v>
      </c>
      <c r="J1560" s="20" t="s">
        <v>755</v>
      </c>
      <c r="K1560" s="20" t="s">
        <v>243</v>
      </c>
      <c r="L1560" s="95" t="str">
        <f>IF(M1560&lt;&gt;"",IF(NOT(ISNA(INDEX(cc!B:B,MATCH(M1560,cc!A:A,0)))),INDEX(cc!B:B,MATCH(M1560,cc!A:A,0)),"0"),"")</f>
        <v>default</v>
      </c>
      <c r="M1560" s="97" t="s">
        <v>13</v>
      </c>
      <c r="N1560" s="28" t="str">
        <f t="shared" si="228"/>
        <v xml:space="preserve"> TARGET</v>
      </c>
      <c r="O1560" s="19" t="str">
        <f t="shared" si="221"/>
        <v>PMTCT_FO (N, TA_NARRATIVE) TARGET: Final Outcomes Exposed Infants</v>
      </c>
      <c r="P1560" s="19" t="str">
        <f t="shared" si="222"/>
        <v>PMTCT_FO (N, TA_NARRATIVE) TARGET: Final Outcomes Exposed Infants</v>
      </c>
      <c r="Q1560" s="19" t="str">
        <f t="shared" si="220"/>
        <v>PMTCT_FO (N, TA_NARRATIVE) TARGET</v>
      </c>
      <c r="R1560" s="19" t="str">
        <f t="shared" si="223"/>
        <v>PMTCT_FO_N_TA_NARRATIVE_TARGET</v>
      </c>
      <c r="S1560" s="19" t="str">
        <f t="shared" si="224"/>
        <v>PMTCT_FO_N_TA_NARRATIVE_TARGET</v>
      </c>
      <c r="T1560" s="19" t="b">
        <f>NOT(ISNA(VLOOKUP(B1560,dbcodes!A:B,2,FALSE)))</f>
        <v>1</v>
      </c>
      <c r="U1560" s="19" t="str">
        <f>IF(ISNA(VLOOKUP(B1560,dbcodes!A:B,2,FALSE)),des!R1050,VLOOKUP(B1560,dbcodes!A:B,2,FALSE))</f>
        <v>PMTCT_FO_N_TA_NARRATIVE_TARGET</v>
      </c>
      <c r="V1560" s="20"/>
      <c r="W1560" s="107" t="str">
        <f>IF(ISNA(VLOOKUP(C1560,descriptions!A:B,2,FALSE)),des!V1050,IF(G1560=" TARGET","Target ","")&amp;VLOOKUP(C1560,descriptions!A:B,2,FALSE))</f>
        <v>Target Number of HIV-exposed infants who were born 24 months prior to the reporting period and registered in the birth cohort</v>
      </c>
      <c r="X1560" s="20" t="s">
        <v>9</v>
      </c>
      <c r="Y1560" s="20" t="s">
        <v>831</v>
      </c>
      <c r="Z1560" s="20" t="s">
        <v>836</v>
      </c>
      <c r="AA1560" s="20" t="s">
        <v>4121</v>
      </c>
      <c r="AB1560" s="20" t="s">
        <v>755</v>
      </c>
      <c r="AC1560" s="19" t="str">
        <f>IF(AB1560&lt;&gt;"",IF(NOT(ISNA(INDEX(os!A:A,MATCH(AB1560,os!B:B,0)))),INDEX(os!A:A,MATCH(AB1560,os!B:B,0)),"0"),"")</f>
        <v/>
      </c>
      <c r="AD1560" s="20" t="s">
        <v>830</v>
      </c>
      <c r="AE1560" s="20"/>
      <c r="AF1560" s="20"/>
      <c r="AG1560" s="20"/>
      <c r="AH1560" s="93" t="str">
        <f>IF(NOT(ISNA(VLOOKUP(B:B,ResultsTargets!A:A,1,0))),"TRUE","")</f>
        <v/>
      </c>
      <c r="AI1560" s="19" t="str">
        <f>IF(ISNA(VLOOKUP(C1560,dim_techarea!A:B,2,FALSE)),"",VLOOKUP(C1560,dim_techarea!A:B,2,FALSE))</f>
        <v>PMTCT_FO</v>
      </c>
      <c r="AJ1560" s="19" t="str">
        <f>IF(ISNA(VLOOKUP(AI1560,dim_techarea!B:C,2,FALSE)),"",VLOOKUP(AI1560,dim_techarea!B:C,2,FALSE))</f>
        <v>R59aGLjmKBO</v>
      </c>
      <c r="AK1560" s="19" t="str">
        <f>IF(ISNA(VLOOKUP(TRIM(G1560),dim_targetsresults!A:B,2,FALSE)),"",VLOOKUP(TRIM(G1560),dim_targetsresults!A:C,2,FALSE))</f>
        <v>MER Targets</v>
      </c>
      <c r="AL1560" s="19" t="str">
        <f>IF(ISNA(VLOOKUP(AK1560,dim_targetsresults!B:C,2,FALSE)),"",VLOOKUP(AK1560,dim_targetsresults!B:C,2,FALSE))</f>
        <v>W8imnja2Owd</v>
      </c>
      <c r="AM1560" s="19" t="str">
        <f>IF(ISNA(VLOOKUP(TRIM(D1560),dim_numeratordenominator!A:B,2,FALSE)),"",VLOOKUP(TRIM(D1560),dim_numeratordenominator!A:C,2,FALSE))</f>
        <v>Numerator</v>
      </c>
      <c r="AN1560" s="19" t="str">
        <f>IF(ISNA(VLOOKUP(AM1560,dim_numeratordenominator!B:C,2,FALSE)),"",VLOOKUP(AM1560,dim_numeratordenominator!B:C,2,FALSE))</f>
        <v>Som9NRMQqV7</v>
      </c>
      <c r="AO1560" s="19" t="str">
        <f>IF(ISNA(VLOOKUP(TRIM(E1560),dim_supporttype!A:B,2,FALSE)),"",VLOOKUP(TRIM(E1560),dim_supporttype!A:C,2,FALSE))</f>
        <v>TA Narratives</v>
      </c>
      <c r="AP1560" s="19" t="str">
        <f>IF(ISNA(VLOOKUP(AO1560,dim_supporttype!B:C,2,FALSE)),"",VLOOKUP(AO1560,dim_supporttype!B:C,2,FALSE))</f>
        <v>aBZapfNWlIU</v>
      </c>
      <c r="AQ1560" s="19" t="str">
        <f>IF(ISNA(VLOOKUP(TRIM(F1560),dim_disaggs!A:B,2,FALSE)),"No Disagg",VLOOKUP(TRIM(F1560),dim_disaggs!A:B,2,FALSE))</f>
        <v>No Disagg</v>
      </c>
      <c r="AR1560" s="19" t="str">
        <f>IF(ISNA(VLOOKUP(AQ1560,dim_disaggs!B:C,2,FALSE)),"",VLOOKUP(AQ1560,dim_disaggs!B:C,2,FALSE))</f>
        <v>werJlVT6sf3</v>
      </c>
      <c r="AS1560" s="72"/>
      <c r="AT1560" s="66"/>
      <c r="AU1560" s="72" t="s">
        <v>755</v>
      </c>
      <c r="AV1560" s="73" t="s">
        <v>755</v>
      </c>
      <c r="AW1560" s="66" t="s">
        <v>755</v>
      </c>
      <c r="AX1560" s="66" t="s">
        <v>755</v>
      </c>
      <c r="AY1560" s="20"/>
      <c r="AZ1560" s="20"/>
      <c r="BA1560" s="105" t="str">
        <f t="shared" si="225"/>
        <v/>
      </c>
      <c r="BB1560" s="20" t="str">
        <f t="shared" si="226"/>
        <v/>
      </c>
      <c r="BC1560" s="20"/>
      <c r="BD1560" s="20"/>
      <c r="BE1560" s="75" t="s">
        <v>755</v>
      </c>
      <c r="BF1560" s="73" t="s">
        <v>755</v>
      </c>
      <c r="BG1560" s="55" t="s">
        <v>755</v>
      </c>
      <c r="BH1560" s="76" t="s">
        <v>755</v>
      </c>
      <c r="BI1560" s="20" t="s">
        <v>755</v>
      </c>
      <c r="BJ1560" s="20" t="s">
        <v>755</v>
      </c>
      <c r="BK1560" s="55" t="s">
        <v>755</v>
      </c>
      <c r="BL1560" s="71" t="s">
        <v>755</v>
      </c>
      <c r="BM1560" s="77" t="s">
        <v>755</v>
      </c>
      <c r="BN1560" s="78" t="s">
        <v>755</v>
      </c>
      <c r="BO1560" s="77" t="s">
        <v>755</v>
      </c>
      <c r="BP1560" s="78" t="s">
        <v>755</v>
      </c>
    </row>
    <row r="1561" spans="1:68" s="3" customFormat="1" x14ac:dyDescent="0.2">
      <c r="A1561" s="20" t="s">
        <v>95</v>
      </c>
      <c r="B1561" s="20" t="s">
        <v>1626</v>
      </c>
      <c r="C1561" s="20" t="s">
        <v>226</v>
      </c>
      <c r="D1561" s="20" t="s">
        <v>164</v>
      </c>
      <c r="E1561" s="20" t="s">
        <v>77</v>
      </c>
      <c r="F1561" s="20" t="s">
        <v>204</v>
      </c>
      <c r="G1561" s="20" t="s">
        <v>20086</v>
      </c>
      <c r="H1561" s="20" t="s">
        <v>204</v>
      </c>
      <c r="I1561" s="19">
        <f t="shared" si="227"/>
        <v>24</v>
      </c>
      <c r="J1561" s="20" t="s">
        <v>755</v>
      </c>
      <c r="K1561" s="20" t="s">
        <v>2254</v>
      </c>
      <c r="L1561" s="95" t="str">
        <f>IF(M1561&lt;&gt;"",IF(NOT(ISNA(INDEX(cc!B:B,MATCH(M1561,cc!A:A,0)))),INDEX(cc!B:B,MATCH(M1561,cc!A:A,0)),"0"),"")</f>
        <v>Age (&lt;15-25+, 4)</v>
      </c>
      <c r="M1561" s="97" t="s">
        <v>4035</v>
      </c>
      <c r="N1561" s="28" t="str">
        <f t="shared" si="228"/>
        <v/>
      </c>
      <c r="O1561" s="19" t="str">
        <f t="shared" si="221"/>
        <v>PMTCT_STAT (D, DSD, Age): New ANC and L&amp;D clients</v>
      </c>
      <c r="P1561" s="19" t="str">
        <f t="shared" si="222"/>
        <v>PMTCT_STAT (D, DSD, Age): New ANC and L&amp;D clients</v>
      </c>
      <c r="Q1561" s="19" t="str">
        <f t="shared" si="220"/>
        <v>PMTCT_STAT (D, DSD, Age)</v>
      </c>
      <c r="R1561" s="19" t="str">
        <f t="shared" si="223"/>
        <v>PMTCT_STAT_D_DSD_Age</v>
      </c>
      <c r="S1561" s="19" t="str">
        <f t="shared" si="224"/>
        <v>PMTCT_STAT_D_DSD_Age_</v>
      </c>
      <c r="T1561" s="19" t="b">
        <f>NOT(ISNA(VLOOKUP(B1561,dbcodes!A:B,2,FALSE)))</f>
        <v>1</v>
      </c>
      <c r="U1561" s="19" t="str">
        <f>IF(ISNA(VLOOKUP(B1561,dbcodes!A:B,2,FALSE)),des!R1057,VLOOKUP(B1561,dbcodes!A:B,2,FALSE))</f>
        <v>PMTCT_STAT_D_DSD_Age</v>
      </c>
      <c r="V1561" s="20"/>
      <c r="W1561" s="107" t="str">
        <f>IF(ISNA(VLOOKUP(C1561,descriptions!A:B,2,FALSE)),des!V1057,IF(G1561=" TARGET","Target ","")&amp;VLOOKUP(C1561,descriptions!A:B,2,FALSE))</f>
        <v>Percentage of pregnant women with known HIV status at antenatal care (includes those who already knew their HIV status prior to ANC)</v>
      </c>
      <c r="X1561" s="20" t="s">
        <v>4</v>
      </c>
      <c r="Y1561" s="20" t="s">
        <v>831</v>
      </c>
      <c r="Z1561" s="20" t="s">
        <v>836</v>
      </c>
      <c r="AA1561" s="20" t="s">
        <v>102</v>
      </c>
      <c r="AB1561" s="20" t="s">
        <v>755</v>
      </c>
      <c r="AC1561" s="19" t="str">
        <f>IF(AB1561&lt;&gt;"",IF(NOT(ISNA(INDEX(os!A:A,MATCH(AB1561,os!B:B,0)))),INDEX(os!A:A,MATCH(AB1561,os!B:B,0)),"0"),"")</f>
        <v/>
      </c>
      <c r="AD1561" s="20" t="s">
        <v>830</v>
      </c>
      <c r="AE1561" s="20"/>
      <c r="AF1561" s="20"/>
      <c r="AG1561" s="20"/>
      <c r="AH1561" s="93" t="str">
        <f>IF(NOT(ISNA(VLOOKUP(B:B,ResultsTargets!A:A,1,0))),"TRUE","")</f>
        <v/>
      </c>
      <c r="AI1561" s="19" t="str">
        <f>IF(ISNA(VLOOKUP(C1561,dim_techarea!A:B,2,FALSE)),"",VLOOKUP(C1561,dim_techarea!A:B,2,FALSE))</f>
        <v>PMTCT_STAT</v>
      </c>
      <c r="AJ1561" s="19" t="str">
        <f>IF(ISNA(VLOOKUP(AI1561,dim_techarea!B:C,2,FALSE)),"",VLOOKUP(AI1561,dim_techarea!B:C,2,FALSE))</f>
        <v>BTIqHnjeG7l</v>
      </c>
      <c r="AK1561" s="19" t="str">
        <f>IF(ISNA(VLOOKUP(TRIM(G1561),dim_targetsresults!A:B,2,FALSE)),"",VLOOKUP(TRIM(G1561),dim_targetsresults!A:C,2,FALSE))</f>
        <v>MER Results</v>
      </c>
      <c r="AL1561" s="19" t="str">
        <f>IF(ISNA(VLOOKUP(AK1561,dim_targetsresults!B:C,2,FALSE)),"",VLOOKUP(AK1561,dim_targetsresults!B:C,2,FALSE))</f>
        <v>Jh0jDM5yQ2E</v>
      </c>
      <c r="AM1561" s="19" t="str">
        <f>IF(ISNA(VLOOKUP(TRIM(D1561),dim_numeratordenominator!A:B,2,FALSE)),"",VLOOKUP(TRIM(D1561),dim_numeratordenominator!A:C,2,FALSE))</f>
        <v>Denominator</v>
      </c>
      <c r="AN1561" s="19" t="str">
        <f>IF(ISNA(VLOOKUP(AM1561,dim_numeratordenominator!B:C,2,FALSE)),"",VLOOKUP(AM1561,dim_numeratordenominator!B:C,2,FALSE))</f>
        <v>QpNj0nSuEhD</v>
      </c>
      <c r="AO1561" s="19" t="str">
        <f>IF(ISNA(VLOOKUP(TRIM(E1561),dim_supporttype!A:B,2,FALSE)),"",VLOOKUP(TRIM(E1561),dim_supporttype!A:C,2,FALSE))</f>
        <v>DSD</v>
      </c>
      <c r="AP1561" s="19" t="str">
        <f>IF(ISNA(VLOOKUP(AO1561,dim_supporttype!B:C,2,FALSE)),"",VLOOKUP(AO1561,dim_supporttype!B:C,2,FALSE))</f>
        <v>iM13vdNLWKb</v>
      </c>
      <c r="AQ1561" s="19" t="str">
        <f>IF(ISNA(VLOOKUP(TRIM(F1561),dim_disaggs!A:B,2,FALSE)),"No Disagg",VLOOKUP(TRIM(F1561),dim_disaggs!A:B,2,FALSE))</f>
        <v>Age</v>
      </c>
      <c r="AR1561" s="19" t="str">
        <f>IF(ISNA(VLOOKUP(AQ1561,dim_disaggs!B:C,2,FALSE)),"",VLOOKUP(AQ1561,dim_disaggs!B:C,2,FALSE))</f>
        <v>fNQC7f36jre</v>
      </c>
      <c r="AS1561" s="72"/>
      <c r="AT1561" s="66"/>
      <c r="AU1561" s="72" t="s">
        <v>755</v>
      </c>
      <c r="AV1561" s="73" t="s">
        <v>755</v>
      </c>
      <c r="AW1561" s="66" t="s">
        <v>755</v>
      </c>
      <c r="AX1561" s="66" t="s">
        <v>755</v>
      </c>
      <c r="AY1561" s="20"/>
      <c r="AZ1561" s="20"/>
      <c r="BA1561" s="105" t="str">
        <f t="shared" si="225"/>
        <v/>
      </c>
      <c r="BB1561" s="20" t="str">
        <f t="shared" si="226"/>
        <v/>
      </c>
      <c r="BC1561" s="20"/>
      <c r="BD1561" s="20"/>
      <c r="BE1561" s="75" t="s">
        <v>755</v>
      </c>
      <c r="BF1561" s="73" t="s">
        <v>755</v>
      </c>
      <c r="BG1561" s="55" t="s">
        <v>755</v>
      </c>
      <c r="BH1561" s="76" t="s">
        <v>755</v>
      </c>
      <c r="BI1561" s="20" t="s">
        <v>755</v>
      </c>
      <c r="BJ1561" s="20" t="s">
        <v>755</v>
      </c>
      <c r="BK1561" s="55" t="s">
        <v>755</v>
      </c>
      <c r="BL1561" s="71" t="s">
        <v>755</v>
      </c>
      <c r="BM1561" s="77" t="s">
        <v>755</v>
      </c>
      <c r="BN1561" s="78" t="s">
        <v>755</v>
      </c>
      <c r="BO1561" s="77" t="s">
        <v>755</v>
      </c>
      <c r="BP1561" s="78" t="s">
        <v>755</v>
      </c>
    </row>
    <row r="1562" spans="1:68" s="3" customFormat="1" x14ac:dyDescent="0.2">
      <c r="A1562" s="20" t="s">
        <v>95</v>
      </c>
      <c r="B1562" s="20" t="s">
        <v>228</v>
      </c>
      <c r="C1562" s="20" t="s">
        <v>226</v>
      </c>
      <c r="D1562" s="20" t="s">
        <v>164</v>
      </c>
      <c r="E1562" s="20" t="s">
        <v>77</v>
      </c>
      <c r="F1562" s="20" t="s">
        <v>204</v>
      </c>
      <c r="G1562" s="20" t="s">
        <v>20086</v>
      </c>
      <c r="H1562" s="20" t="s">
        <v>204</v>
      </c>
      <c r="I1562" s="19">
        <f t="shared" si="227"/>
        <v>27</v>
      </c>
      <c r="J1562" s="20" t="s">
        <v>205</v>
      </c>
      <c r="K1562" s="20" t="s">
        <v>236</v>
      </c>
      <c r="L1562" s="95" t="str">
        <f>IF(M1562&lt;&gt;"",IF(NOT(ISNA(INDEX(cc!B:B,MATCH(M1562,cc!A:A,0)))),INDEX(cc!B:B,MATCH(M1562,cc!A:A,0)),"0"),"")</f>
        <v>Age (&lt;10-50+-uk, 6)</v>
      </c>
      <c r="M1562" s="97" t="s">
        <v>321</v>
      </c>
      <c r="N1562" s="28" t="str">
        <f t="shared" si="228"/>
        <v/>
      </c>
      <c r="O1562" s="19" t="str">
        <f t="shared" si="221"/>
        <v>PMTCT_STAT (D, DSD, Age) v2: New ANC clients</v>
      </c>
      <c r="P1562" s="19" t="str">
        <f t="shared" si="222"/>
        <v>PMTCT_STAT (D, DSD, Age) v2: New ANC clients</v>
      </c>
      <c r="Q1562" s="19" t="str">
        <f t="shared" si="220"/>
        <v>PMTCT_STAT (D, DSD, Age) v2</v>
      </c>
      <c r="R1562" s="19" t="str">
        <f t="shared" si="223"/>
        <v>PMTCT_STAT_D_DSD_Age_v2</v>
      </c>
      <c r="S1562" s="19" t="str">
        <f t="shared" si="224"/>
        <v>PMTCT_STAT_D_DSD_Age_v2</v>
      </c>
      <c r="T1562" s="19" t="b">
        <f>NOT(ISNA(VLOOKUP(B1562,dbcodes!A:B,2,FALSE)))</f>
        <v>1</v>
      </c>
      <c r="U1562" s="19" t="str">
        <f>IF(ISNA(VLOOKUP(B1562,dbcodes!A:B,2,FALSE)),des!R1058,VLOOKUP(B1562,dbcodes!A:B,2,FALSE))</f>
        <v>PMTCT_STAT_D_DSD_Age_v2</v>
      </c>
      <c r="V1562" s="20"/>
      <c r="W1562" s="107" t="str">
        <f>IF(ISNA(VLOOKUP(C1562,descriptions!A:B,2,FALSE)),des!V1058,IF(G1562=" TARGET","Target ","")&amp;VLOOKUP(C1562,descriptions!A:B,2,FALSE))</f>
        <v>Percentage of pregnant women with known HIV status at antenatal care (includes those who already knew their HIV status prior to ANC)</v>
      </c>
      <c r="X1562" s="20" t="s">
        <v>4</v>
      </c>
      <c r="Y1562" s="20" t="s">
        <v>831</v>
      </c>
      <c r="Z1562" s="20" t="s">
        <v>836</v>
      </c>
      <c r="AA1562" s="20" t="s">
        <v>102</v>
      </c>
      <c r="AB1562" s="20" t="s">
        <v>755</v>
      </c>
      <c r="AC1562" s="19" t="str">
        <f>IF(AB1562&lt;&gt;"",IF(NOT(ISNA(INDEX(os!A:A,MATCH(AB1562,os!B:B,0)))),INDEX(os!A:A,MATCH(AB1562,os!B:B,0)),"0"),"")</f>
        <v/>
      </c>
      <c r="AD1562" s="20" t="s">
        <v>830</v>
      </c>
      <c r="AE1562" s="20"/>
      <c r="AF1562" s="20"/>
      <c r="AG1562" s="20"/>
      <c r="AH1562" s="93" t="str">
        <f>IF(NOT(ISNA(VLOOKUP(B:B,ResultsTargets!A:A,1,0))),"TRUE","")</f>
        <v/>
      </c>
      <c r="AI1562" s="19" t="str">
        <f>IF(ISNA(VLOOKUP(C1562,dim_techarea!A:B,2,FALSE)),"",VLOOKUP(C1562,dim_techarea!A:B,2,FALSE))</f>
        <v>PMTCT_STAT</v>
      </c>
      <c r="AJ1562" s="19" t="str">
        <f>IF(ISNA(VLOOKUP(AI1562,dim_techarea!B:C,2,FALSE)),"",VLOOKUP(AI1562,dim_techarea!B:C,2,FALSE))</f>
        <v>BTIqHnjeG7l</v>
      </c>
      <c r="AK1562" s="19" t="str">
        <f>IF(ISNA(VLOOKUP(TRIM(G1562),dim_targetsresults!A:B,2,FALSE)),"",VLOOKUP(TRIM(G1562),dim_targetsresults!A:C,2,FALSE))</f>
        <v>MER Results</v>
      </c>
      <c r="AL1562" s="19" t="str">
        <f>IF(ISNA(VLOOKUP(AK1562,dim_targetsresults!B:C,2,FALSE)),"",VLOOKUP(AK1562,dim_targetsresults!B:C,2,FALSE))</f>
        <v>Jh0jDM5yQ2E</v>
      </c>
      <c r="AM1562" s="19" t="str">
        <f>IF(ISNA(VLOOKUP(TRIM(D1562),dim_numeratordenominator!A:B,2,FALSE)),"",VLOOKUP(TRIM(D1562),dim_numeratordenominator!A:C,2,FALSE))</f>
        <v>Denominator</v>
      </c>
      <c r="AN1562" s="19" t="str">
        <f>IF(ISNA(VLOOKUP(AM1562,dim_numeratordenominator!B:C,2,FALSE)),"",VLOOKUP(AM1562,dim_numeratordenominator!B:C,2,FALSE))</f>
        <v>QpNj0nSuEhD</v>
      </c>
      <c r="AO1562" s="19" t="str">
        <f>IF(ISNA(VLOOKUP(TRIM(E1562),dim_supporttype!A:B,2,FALSE)),"",VLOOKUP(TRIM(E1562),dim_supporttype!A:C,2,FALSE))</f>
        <v>DSD</v>
      </c>
      <c r="AP1562" s="19" t="str">
        <f>IF(ISNA(VLOOKUP(AO1562,dim_supporttype!B:C,2,FALSE)),"",VLOOKUP(AO1562,dim_supporttype!B:C,2,FALSE))</f>
        <v>iM13vdNLWKb</v>
      </c>
      <c r="AQ1562" s="19" t="str">
        <f>IF(ISNA(VLOOKUP(TRIM(F1562),dim_disaggs!A:B,2,FALSE)),"No Disagg",VLOOKUP(TRIM(F1562),dim_disaggs!A:B,2,FALSE))</f>
        <v>Age</v>
      </c>
      <c r="AR1562" s="19" t="str">
        <f>IF(ISNA(VLOOKUP(AQ1562,dim_disaggs!B:C,2,FALSE)),"",VLOOKUP(AQ1562,dim_disaggs!B:C,2,FALSE))</f>
        <v>fNQC7f36jre</v>
      </c>
      <c r="AS1562" s="72"/>
      <c r="AT1562" s="66"/>
      <c r="AU1562" s="72" t="s">
        <v>755</v>
      </c>
      <c r="AV1562" s="73" t="s">
        <v>755</v>
      </c>
      <c r="AW1562" s="66" t="s">
        <v>755</v>
      </c>
      <c r="AX1562" s="66" t="s">
        <v>755</v>
      </c>
      <c r="AY1562" s="20"/>
      <c r="AZ1562" s="20"/>
      <c r="BA1562" s="105" t="str">
        <f t="shared" si="225"/>
        <v>Top Level Denominator</v>
      </c>
      <c r="BB1562" s="20" t="str">
        <f t="shared" si="226"/>
        <v>Azqe383ljKu</v>
      </c>
      <c r="BC1562" s="20"/>
      <c r="BD1562" s="20"/>
      <c r="BE1562" s="75" t="s">
        <v>755</v>
      </c>
      <c r="BF1562" s="73" t="s">
        <v>755</v>
      </c>
      <c r="BG1562" s="55" t="s">
        <v>20425</v>
      </c>
      <c r="BH1562" s="76" t="s">
        <v>20423</v>
      </c>
      <c r="BI1562" s="20" t="s">
        <v>755</v>
      </c>
      <c r="BJ1562" s="20" t="s">
        <v>755</v>
      </c>
      <c r="BK1562" s="55" t="s">
        <v>755</v>
      </c>
      <c r="BL1562" s="71" t="s">
        <v>755</v>
      </c>
      <c r="BM1562" s="77" t="s">
        <v>755</v>
      </c>
      <c r="BN1562" s="78" t="s">
        <v>755</v>
      </c>
      <c r="BO1562" s="77" t="s">
        <v>755</v>
      </c>
      <c r="BP1562" s="78" t="s">
        <v>755</v>
      </c>
    </row>
    <row r="1563" spans="1:68" x14ac:dyDescent="0.2">
      <c r="A1563" s="20" t="s">
        <v>95</v>
      </c>
      <c r="B1563" s="20" t="s">
        <v>1632</v>
      </c>
      <c r="C1563" s="20" t="s">
        <v>226</v>
      </c>
      <c r="D1563" s="20" t="s">
        <v>164</v>
      </c>
      <c r="E1563" s="20" t="s">
        <v>78</v>
      </c>
      <c r="F1563" s="20" t="s">
        <v>204</v>
      </c>
      <c r="G1563" s="20" t="s">
        <v>20086</v>
      </c>
      <c r="H1563" s="20" t="s">
        <v>204</v>
      </c>
      <c r="I1563" s="19">
        <f t="shared" si="227"/>
        <v>23</v>
      </c>
      <c r="J1563" s="20" t="s">
        <v>755</v>
      </c>
      <c r="K1563" s="20" t="s">
        <v>2254</v>
      </c>
      <c r="L1563" s="95" t="str">
        <f>IF(M1563&lt;&gt;"",IF(NOT(ISNA(INDEX(cc!B:B,MATCH(M1563,cc!A:A,0)))),INDEX(cc!B:B,MATCH(M1563,cc!A:A,0)),"0"),"")</f>
        <v>Age (&lt;15-25+, 4)</v>
      </c>
      <c r="M1563" s="97" t="s">
        <v>4035</v>
      </c>
      <c r="N1563" s="28" t="str">
        <f t="shared" si="228"/>
        <v/>
      </c>
      <c r="O1563" s="19" t="str">
        <f t="shared" si="221"/>
        <v>PMTCT_STAT (D, TA, Age): New ANC and L&amp;D clients</v>
      </c>
      <c r="P1563" s="19" t="str">
        <f t="shared" si="222"/>
        <v>PMTCT_STAT (D, TA, Age): New ANC and L&amp;D clients</v>
      </c>
      <c r="Q1563" s="19" t="str">
        <f t="shared" si="220"/>
        <v>PMTCT_STAT (D, TA, Age)</v>
      </c>
      <c r="R1563" s="19" t="str">
        <f t="shared" si="223"/>
        <v>PMTCT_STAT_D_TA_Age</v>
      </c>
      <c r="S1563" s="19" t="str">
        <f t="shared" si="224"/>
        <v>PMTCT_STAT_D_TA_Age_</v>
      </c>
      <c r="T1563" s="19" t="b">
        <f>NOT(ISNA(VLOOKUP(B1563,dbcodes!A:B,2,FALSE)))</f>
        <v>1</v>
      </c>
      <c r="U1563" s="19" t="str">
        <f>IF(ISNA(VLOOKUP(B1563,dbcodes!A:B,2,FALSE)),des!R1059,VLOOKUP(B1563,dbcodes!A:B,2,FALSE))</f>
        <v>PMTCT_STAT_D_TA_Age</v>
      </c>
      <c r="W1563" s="107" t="str">
        <f>IF(ISNA(VLOOKUP(C1563,descriptions!A:B,2,FALSE)),des!V1059,IF(G1563=" TARGET","Target ","")&amp;VLOOKUP(C1563,descriptions!A:B,2,FALSE))</f>
        <v>Percentage of pregnant women with known HIV status at antenatal care (includes those who already knew their HIV status prior to ANC)</v>
      </c>
      <c r="X1563" s="20" t="s">
        <v>4</v>
      </c>
      <c r="Y1563" s="20" t="s">
        <v>831</v>
      </c>
      <c r="Z1563" s="20" t="s">
        <v>836</v>
      </c>
      <c r="AA1563" s="20" t="s">
        <v>102</v>
      </c>
      <c r="AB1563" s="20" t="s">
        <v>755</v>
      </c>
      <c r="AC1563" s="19" t="str">
        <f>IF(AB1563&lt;&gt;"",IF(NOT(ISNA(INDEX(os!A:A,MATCH(AB1563,os!B:B,0)))),INDEX(os!A:A,MATCH(AB1563,os!B:B,0)),"0"),"")</f>
        <v/>
      </c>
      <c r="AD1563" s="20" t="s">
        <v>830</v>
      </c>
      <c r="AH1563" s="93" t="str">
        <f>IF(NOT(ISNA(VLOOKUP(B:B,ResultsTargets!A:A,1,0))),"TRUE","")</f>
        <v/>
      </c>
      <c r="AI1563" s="19" t="str">
        <f>IF(ISNA(VLOOKUP(C1563,dim_techarea!A:B,2,FALSE)),"",VLOOKUP(C1563,dim_techarea!A:B,2,FALSE))</f>
        <v>PMTCT_STAT</v>
      </c>
      <c r="AJ1563" s="19" t="str">
        <f>IF(ISNA(VLOOKUP(AI1563,dim_techarea!B:C,2,FALSE)),"",VLOOKUP(AI1563,dim_techarea!B:C,2,FALSE))</f>
        <v>BTIqHnjeG7l</v>
      </c>
      <c r="AK1563" s="19" t="str">
        <f>IF(ISNA(VLOOKUP(TRIM(G1563),dim_targetsresults!A:B,2,FALSE)),"",VLOOKUP(TRIM(G1563),dim_targetsresults!A:C,2,FALSE))</f>
        <v>MER Results</v>
      </c>
      <c r="AL1563" s="19" t="str">
        <f>IF(ISNA(VLOOKUP(AK1563,dim_targetsresults!B:C,2,FALSE)),"",VLOOKUP(AK1563,dim_targetsresults!B:C,2,FALSE))</f>
        <v>Jh0jDM5yQ2E</v>
      </c>
      <c r="AM1563" s="19" t="str">
        <f>IF(ISNA(VLOOKUP(TRIM(D1563),dim_numeratordenominator!A:B,2,FALSE)),"",VLOOKUP(TRIM(D1563),dim_numeratordenominator!A:C,2,FALSE))</f>
        <v>Denominator</v>
      </c>
      <c r="AN1563" s="19" t="str">
        <f>IF(ISNA(VLOOKUP(AM1563,dim_numeratordenominator!B:C,2,FALSE)),"",VLOOKUP(AM1563,dim_numeratordenominator!B:C,2,FALSE))</f>
        <v>QpNj0nSuEhD</v>
      </c>
      <c r="AO1563" s="19" t="str">
        <f>IF(ISNA(VLOOKUP(TRIM(E1563),dim_supporttype!A:B,2,FALSE)),"",VLOOKUP(TRIM(E1563),dim_supporttype!A:C,2,FALSE))</f>
        <v>TA</v>
      </c>
      <c r="AP1563" s="19" t="str">
        <f>IF(ISNA(VLOOKUP(AO1563,dim_supporttype!B:C,2,FALSE)),"",VLOOKUP(AO1563,dim_supporttype!B:C,2,FALSE))</f>
        <v>cRAGKdWIDn4</v>
      </c>
      <c r="AQ1563" s="19" t="str">
        <f>IF(ISNA(VLOOKUP(TRIM(F1563),dim_disaggs!A:B,2,FALSE)),"No Disagg",VLOOKUP(TRIM(F1563),dim_disaggs!A:B,2,FALSE))</f>
        <v>Age</v>
      </c>
      <c r="AR1563" s="19" t="str">
        <f>IF(ISNA(VLOOKUP(AQ1563,dim_disaggs!B:C,2,FALSE)),"",VLOOKUP(AQ1563,dim_disaggs!B:C,2,FALSE))</f>
        <v>fNQC7f36jre</v>
      </c>
      <c r="AU1563" s="72" t="s">
        <v>755</v>
      </c>
      <c r="AV1563" s="73" t="s">
        <v>755</v>
      </c>
      <c r="AW1563" s="66" t="s">
        <v>755</v>
      </c>
      <c r="AX1563" s="66" t="s">
        <v>755</v>
      </c>
      <c r="BA1563" s="105" t="str">
        <f t="shared" si="225"/>
        <v/>
      </c>
      <c r="BB1563" s="20" t="str">
        <f t="shared" si="226"/>
        <v/>
      </c>
      <c r="BE1563" s="75" t="s">
        <v>755</v>
      </c>
      <c r="BF1563" s="73" t="s">
        <v>755</v>
      </c>
      <c r="BG1563" s="55" t="s">
        <v>755</v>
      </c>
      <c r="BH1563" s="76" t="s">
        <v>755</v>
      </c>
      <c r="BI1563" s="20" t="s">
        <v>755</v>
      </c>
      <c r="BJ1563" s="20" t="s">
        <v>755</v>
      </c>
      <c r="BK1563" s="55" t="s">
        <v>755</v>
      </c>
      <c r="BL1563" s="71" t="s">
        <v>755</v>
      </c>
      <c r="BM1563" s="77" t="s">
        <v>755</v>
      </c>
      <c r="BN1563" s="78" t="s">
        <v>755</v>
      </c>
      <c r="BO1563" s="77" t="s">
        <v>755</v>
      </c>
      <c r="BP1563" s="78" t="s">
        <v>755</v>
      </c>
    </row>
    <row r="1564" spans="1:68" x14ac:dyDescent="0.2">
      <c r="A1564" s="20" t="s">
        <v>95</v>
      </c>
      <c r="B1564" s="20" t="s">
        <v>229</v>
      </c>
      <c r="C1564" s="20" t="s">
        <v>226</v>
      </c>
      <c r="D1564" s="20" t="s">
        <v>164</v>
      </c>
      <c r="E1564" s="20" t="s">
        <v>78</v>
      </c>
      <c r="F1564" s="20" t="s">
        <v>204</v>
      </c>
      <c r="G1564" s="20" t="s">
        <v>20086</v>
      </c>
      <c r="H1564" s="20" t="s">
        <v>204</v>
      </c>
      <c r="I1564" s="19">
        <f t="shared" si="227"/>
        <v>26</v>
      </c>
      <c r="J1564" s="20" t="s">
        <v>205</v>
      </c>
      <c r="K1564" s="20" t="s">
        <v>236</v>
      </c>
      <c r="L1564" s="95" t="str">
        <f>IF(M1564&lt;&gt;"",IF(NOT(ISNA(INDEX(cc!B:B,MATCH(M1564,cc!A:A,0)))),INDEX(cc!B:B,MATCH(M1564,cc!A:A,0)),"0"),"")</f>
        <v>Age (&lt;10-50+-uk, 6)</v>
      </c>
      <c r="M1564" s="97" t="s">
        <v>321</v>
      </c>
      <c r="N1564" s="28" t="str">
        <f t="shared" si="228"/>
        <v/>
      </c>
      <c r="O1564" s="19" t="str">
        <f t="shared" si="221"/>
        <v>PMTCT_STAT (D, TA, Age) v2: New ANC clients</v>
      </c>
      <c r="P1564" s="19" t="str">
        <f t="shared" si="222"/>
        <v>PMTCT_STAT (D, TA, Age) v2: New ANC clients</v>
      </c>
      <c r="Q1564" s="19" t="str">
        <f t="shared" si="220"/>
        <v>PMTCT_STAT (D, TA, Age) v2</v>
      </c>
      <c r="R1564" s="19" t="str">
        <f t="shared" si="223"/>
        <v>PMTCT_STAT_D_TA_Age_v2</v>
      </c>
      <c r="S1564" s="19" t="str">
        <f t="shared" si="224"/>
        <v>PMTCT_STAT_D_TA_Age_v2</v>
      </c>
      <c r="T1564" s="19" t="b">
        <f>NOT(ISNA(VLOOKUP(B1564,dbcodes!A:B,2,FALSE)))</f>
        <v>1</v>
      </c>
      <c r="U1564" s="19" t="str">
        <f>IF(ISNA(VLOOKUP(B1564,dbcodes!A:B,2,FALSE)),des!R1060,VLOOKUP(B1564,dbcodes!A:B,2,FALSE))</f>
        <v>PMTCT_STAT_D_TA_Age_v2</v>
      </c>
      <c r="W1564" s="107" t="str">
        <f>IF(ISNA(VLOOKUP(C1564,descriptions!A:B,2,FALSE)),des!V1060,IF(G1564=" TARGET","Target ","")&amp;VLOOKUP(C1564,descriptions!A:B,2,FALSE))</f>
        <v>Percentage of pregnant women with known HIV status at antenatal care (includes those who already knew their HIV status prior to ANC)</v>
      </c>
      <c r="X1564" s="20" t="s">
        <v>4</v>
      </c>
      <c r="Y1564" s="20" t="s">
        <v>831</v>
      </c>
      <c r="Z1564" s="20" t="s">
        <v>836</v>
      </c>
      <c r="AA1564" s="20" t="s">
        <v>102</v>
      </c>
      <c r="AB1564" s="20" t="s">
        <v>755</v>
      </c>
      <c r="AC1564" s="19" t="str">
        <f>IF(AB1564&lt;&gt;"",IF(NOT(ISNA(INDEX(os!A:A,MATCH(AB1564,os!B:B,0)))),INDEX(os!A:A,MATCH(AB1564,os!B:B,0)),"0"),"")</f>
        <v/>
      </c>
      <c r="AD1564" s="20" t="s">
        <v>830</v>
      </c>
      <c r="AH1564" s="93" t="str">
        <f>IF(NOT(ISNA(VLOOKUP(B:B,ResultsTargets!A:A,1,0))),"TRUE","")</f>
        <v/>
      </c>
      <c r="AI1564" s="19" t="str">
        <f>IF(ISNA(VLOOKUP(C1564,dim_techarea!A:B,2,FALSE)),"",VLOOKUP(C1564,dim_techarea!A:B,2,FALSE))</f>
        <v>PMTCT_STAT</v>
      </c>
      <c r="AJ1564" s="19" t="str">
        <f>IF(ISNA(VLOOKUP(AI1564,dim_techarea!B:C,2,FALSE)),"",VLOOKUP(AI1564,dim_techarea!B:C,2,FALSE))</f>
        <v>BTIqHnjeG7l</v>
      </c>
      <c r="AK1564" s="19" t="str">
        <f>IF(ISNA(VLOOKUP(TRIM(G1564),dim_targetsresults!A:B,2,FALSE)),"",VLOOKUP(TRIM(G1564),dim_targetsresults!A:C,2,FALSE))</f>
        <v>MER Results</v>
      </c>
      <c r="AL1564" s="19" t="str">
        <f>IF(ISNA(VLOOKUP(AK1564,dim_targetsresults!B:C,2,FALSE)),"",VLOOKUP(AK1564,dim_targetsresults!B:C,2,FALSE))</f>
        <v>Jh0jDM5yQ2E</v>
      </c>
      <c r="AM1564" s="19" t="str">
        <f>IF(ISNA(VLOOKUP(TRIM(D1564),dim_numeratordenominator!A:B,2,FALSE)),"",VLOOKUP(TRIM(D1564),dim_numeratordenominator!A:C,2,FALSE))</f>
        <v>Denominator</v>
      </c>
      <c r="AN1564" s="19" t="str">
        <f>IF(ISNA(VLOOKUP(AM1564,dim_numeratordenominator!B:C,2,FALSE)),"",VLOOKUP(AM1564,dim_numeratordenominator!B:C,2,FALSE))</f>
        <v>QpNj0nSuEhD</v>
      </c>
      <c r="AO1564" s="19" t="str">
        <f>IF(ISNA(VLOOKUP(TRIM(E1564),dim_supporttype!A:B,2,FALSE)),"",VLOOKUP(TRIM(E1564),dim_supporttype!A:C,2,FALSE))</f>
        <v>TA</v>
      </c>
      <c r="AP1564" s="19" t="str">
        <f>IF(ISNA(VLOOKUP(AO1564,dim_supporttype!B:C,2,FALSE)),"",VLOOKUP(AO1564,dim_supporttype!B:C,2,FALSE))</f>
        <v>cRAGKdWIDn4</v>
      </c>
      <c r="AQ1564" s="19" t="str">
        <f>IF(ISNA(VLOOKUP(TRIM(F1564),dim_disaggs!A:B,2,FALSE)),"No Disagg",VLOOKUP(TRIM(F1564),dim_disaggs!A:B,2,FALSE))</f>
        <v>Age</v>
      </c>
      <c r="AR1564" s="19" t="str">
        <f>IF(ISNA(VLOOKUP(AQ1564,dim_disaggs!B:C,2,FALSE)),"",VLOOKUP(AQ1564,dim_disaggs!B:C,2,FALSE))</f>
        <v>fNQC7f36jre</v>
      </c>
      <c r="AU1564" s="72" t="s">
        <v>755</v>
      </c>
      <c r="AV1564" s="73" t="s">
        <v>755</v>
      </c>
      <c r="AW1564" s="66" t="s">
        <v>755</v>
      </c>
      <c r="AX1564" s="66" t="s">
        <v>755</v>
      </c>
      <c r="BA1564" s="105" t="str">
        <f t="shared" si="225"/>
        <v>Top Level Denominator</v>
      </c>
      <c r="BB1564" s="20" t="str">
        <f t="shared" si="226"/>
        <v>Azqe383ljKu</v>
      </c>
      <c r="BE1564" s="75" t="s">
        <v>755</v>
      </c>
      <c r="BF1564" s="73" t="s">
        <v>755</v>
      </c>
      <c r="BG1564" s="55" t="s">
        <v>20425</v>
      </c>
      <c r="BH1564" s="76" t="s">
        <v>20423</v>
      </c>
      <c r="BI1564" s="20" t="s">
        <v>755</v>
      </c>
      <c r="BJ1564" s="20" t="s">
        <v>755</v>
      </c>
      <c r="BK1564" s="55" t="s">
        <v>755</v>
      </c>
      <c r="BL1564" s="71" t="s">
        <v>755</v>
      </c>
      <c r="BM1564" s="77" t="s">
        <v>755</v>
      </c>
      <c r="BN1564" s="78" t="s">
        <v>755</v>
      </c>
      <c r="BO1564" s="77" t="s">
        <v>755</v>
      </c>
      <c r="BP1564" s="78" t="s">
        <v>755</v>
      </c>
    </row>
    <row r="1565" spans="1:68" s="3" customFormat="1" x14ac:dyDescent="0.2">
      <c r="A1565" s="20" t="s">
        <v>95</v>
      </c>
      <c r="B1565" s="20" t="s">
        <v>1629</v>
      </c>
      <c r="C1565" s="20" t="s">
        <v>226</v>
      </c>
      <c r="D1565" s="20" t="s">
        <v>164</v>
      </c>
      <c r="E1565" s="20" t="s">
        <v>77</v>
      </c>
      <c r="F1565" s="20"/>
      <c r="G1565" s="20" t="s">
        <v>20086</v>
      </c>
      <c r="H1565" s="20"/>
      <c r="I1565" s="19">
        <f t="shared" si="227"/>
        <v>19</v>
      </c>
      <c r="J1565" s="20" t="s">
        <v>755</v>
      </c>
      <c r="K1565" s="20" t="s">
        <v>2254</v>
      </c>
      <c r="L1565" s="95" t="str">
        <f>IF(M1565&lt;&gt;"",IF(NOT(ISNA(INDEX(cc!B:B,MATCH(M1565,cc!A:A,0)))),INDEX(cc!B:B,MATCH(M1565,cc!A:A,0)),"0"),"")</f>
        <v>default</v>
      </c>
      <c r="M1565" s="97" t="s">
        <v>13</v>
      </c>
      <c r="N1565" s="28" t="str">
        <f t="shared" si="228"/>
        <v/>
      </c>
      <c r="O1565" s="19" t="str">
        <f t="shared" si="221"/>
        <v>PMTCT_STAT (D, DSD): New ANC and L&amp;D clients</v>
      </c>
      <c r="P1565" s="19" t="str">
        <f t="shared" si="222"/>
        <v>PMTCT_STAT (D, DSD): New ANC and L&amp;D clients</v>
      </c>
      <c r="Q1565" s="19" t="str">
        <f t="shared" si="220"/>
        <v>PMTCT_STAT (D, DSD)</v>
      </c>
      <c r="R1565" s="19" t="str">
        <f t="shared" si="223"/>
        <v>PMTCT_STAT_D_DSD</v>
      </c>
      <c r="S1565" s="19" t="str">
        <f t="shared" si="224"/>
        <v>PMTCT_STAT_D_DSD_</v>
      </c>
      <c r="T1565" s="19" t="b">
        <f>NOT(ISNA(VLOOKUP(B1565,dbcodes!A:B,2,FALSE)))</f>
        <v>1</v>
      </c>
      <c r="U1565" s="19" t="str">
        <f>IF(ISNA(VLOOKUP(B1565,dbcodes!A:B,2,FALSE)),des!R1064,VLOOKUP(B1565,dbcodes!A:B,2,FALSE))</f>
        <v>PMTCT_STAT_D_DSD</v>
      </c>
      <c r="V1565" s="20"/>
      <c r="W1565" s="107" t="str">
        <f>IF(ISNA(VLOOKUP(C1565,descriptions!A:B,2,FALSE)),des!V1064,IF(G1565=" TARGET","Target ","")&amp;VLOOKUP(C1565,descriptions!A:B,2,FALSE))</f>
        <v>Percentage of pregnant women with known HIV status at antenatal care (includes those who already knew their HIV status prior to ANC)</v>
      </c>
      <c r="X1565" s="20" t="s">
        <v>4</v>
      </c>
      <c r="Y1565" s="20" t="s">
        <v>831</v>
      </c>
      <c r="Z1565" s="20" t="s">
        <v>836</v>
      </c>
      <c r="AA1565" s="20" t="s">
        <v>102</v>
      </c>
      <c r="AB1565" s="20" t="s">
        <v>755</v>
      </c>
      <c r="AC1565" s="19" t="str">
        <f>IF(AB1565&lt;&gt;"",IF(NOT(ISNA(INDEX(os!A:A,MATCH(AB1565,os!B:B,0)))),INDEX(os!A:A,MATCH(AB1565,os!B:B,0)),"0"),"")</f>
        <v/>
      </c>
      <c r="AD1565" s="20" t="s">
        <v>830</v>
      </c>
      <c r="AE1565" s="20"/>
      <c r="AF1565" s="20"/>
      <c r="AG1565" s="20"/>
      <c r="AH1565" s="93" t="str">
        <f>IF(NOT(ISNA(VLOOKUP(B:B,ResultsTargets!A:A,1,0))),"TRUE","")</f>
        <v/>
      </c>
      <c r="AI1565" s="19" t="str">
        <f>IF(ISNA(VLOOKUP(C1565,dim_techarea!A:B,2,FALSE)),"",VLOOKUP(C1565,dim_techarea!A:B,2,FALSE))</f>
        <v>PMTCT_STAT</v>
      </c>
      <c r="AJ1565" s="19" t="str">
        <f>IF(ISNA(VLOOKUP(AI1565,dim_techarea!B:C,2,FALSE)),"",VLOOKUP(AI1565,dim_techarea!B:C,2,FALSE))</f>
        <v>BTIqHnjeG7l</v>
      </c>
      <c r="AK1565" s="19" t="str">
        <f>IF(ISNA(VLOOKUP(TRIM(G1565),dim_targetsresults!A:B,2,FALSE)),"",VLOOKUP(TRIM(G1565),dim_targetsresults!A:C,2,FALSE))</f>
        <v>MER Results</v>
      </c>
      <c r="AL1565" s="19" t="str">
        <f>IF(ISNA(VLOOKUP(AK1565,dim_targetsresults!B:C,2,FALSE)),"",VLOOKUP(AK1565,dim_targetsresults!B:C,2,FALSE))</f>
        <v>Jh0jDM5yQ2E</v>
      </c>
      <c r="AM1565" s="19" t="str">
        <f>IF(ISNA(VLOOKUP(TRIM(D1565),dim_numeratordenominator!A:B,2,FALSE)),"",VLOOKUP(TRIM(D1565),dim_numeratordenominator!A:C,2,FALSE))</f>
        <v>Denominator</v>
      </c>
      <c r="AN1565" s="19" t="str">
        <f>IF(ISNA(VLOOKUP(AM1565,dim_numeratordenominator!B:C,2,FALSE)),"",VLOOKUP(AM1565,dim_numeratordenominator!B:C,2,FALSE))</f>
        <v>QpNj0nSuEhD</v>
      </c>
      <c r="AO1565" s="19" t="str">
        <f>IF(ISNA(VLOOKUP(TRIM(E1565),dim_supporttype!A:B,2,FALSE)),"",VLOOKUP(TRIM(E1565),dim_supporttype!A:C,2,FALSE))</f>
        <v>DSD</v>
      </c>
      <c r="AP1565" s="19" t="str">
        <f>IF(ISNA(VLOOKUP(AO1565,dim_supporttype!B:C,2,FALSE)),"",VLOOKUP(AO1565,dim_supporttype!B:C,2,FALSE))</f>
        <v>iM13vdNLWKb</v>
      </c>
      <c r="AQ1565" s="19" t="str">
        <f>IF(ISNA(VLOOKUP(TRIM(F1565),dim_disaggs!A:B,2,FALSE)),"No Disagg",VLOOKUP(TRIM(F1565),dim_disaggs!A:B,2,FALSE))</f>
        <v>No Disagg</v>
      </c>
      <c r="AR1565" s="19" t="str">
        <f>IF(ISNA(VLOOKUP(AQ1565,dim_disaggs!B:C,2,FALSE)),"",VLOOKUP(AQ1565,dim_disaggs!B:C,2,FALSE))</f>
        <v>werJlVT6sf3</v>
      </c>
      <c r="AS1565" s="72"/>
      <c r="AT1565" s="66"/>
      <c r="AU1565" s="72" t="s">
        <v>755</v>
      </c>
      <c r="AV1565" s="73" t="s">
        <v>755</v>
      </c>
      <c r="AW1565" s="66" t="s">
        <v>755</v>
      </c>
      <c r="AX1565" s="66" t="s">
        <v>755</v>
      </c>
      <c r="AY1565" s="20"/>
      <c r="AZ1565" s="20"/>
      <c r="BA1565" s="105" t="str">
        <f t="shared" si="225"/>
        <v>Top Level Denominator</v>
      </c>
      <c r="BB1565" s="20" t="str">
        <f t="shared" si="226"/>
        <v>Azqe383ljKu</v>
      </c>
      <c r="BC1565" s="20" t="s">
        <v>25708</v>
      </c>
      <c r="BD1565" s="20" t="s">
        <v>25709</v>
      </c>
      <c r="BE1565" s="75" t="s">
        <v>21242</v>
      </c>
      <c r="BF1565" s="73" t="s">
        <v>21243</v>
      </c>
      <c r="BG1565" s="55" t="s">
        <v>755</v>
      </c>
      <c r="BH1565" s="76" t="s">
        <v>755</v>
      </c>
      <c r="BI1565" s="20" t="s">
        <v>755</v>
      </c>
      <c r="BJ1565" s="20" t="s">
        <v>755</v>
      </c>
      <c r="BK1565" s="55" t="s">
        <v>755</v>
      </c>
      <c r="BL1565" s="71" t="s">
        <v>755</v>
      </c>
      <c r="BM1565" s="77" t="s">
        <v>755</v>
      </c>
      <c r="BN1565" s="78" t="s">
        <v>755</v>
      </c>
      <c r="BO1565" s="77" t="s">
        <v>755</v>
      </c>
      <c r="BP1565" s="78" t="s">
        <v>755</v>
      </c>
    </row>
    <row r="1566" spans="1:68" s="3" customFormat="1" x14ac:dyDescent="0.2">
      <c r="A1566" s="20" t="s">
        <v>95</v>
      </c>
      <c r="B1566" s="20" t="s">
        <v>1635</v>
      </c>
      <c r="C1566" s="20" t="s">
        <v>226</v>
      </c>
      <c r="D1566" s="20" t="s">
        <v>164</v>
      </c>
      <c r="E1566" s="20" t="s">
        <v>78</v>
      </c>
      <c r="F1566" s="20"/>
      <c r="G1566" s="20" t="s">
        <v>20086</v>
      </c>
      <c r="H1566" s="20"/>
      <c r="I1566" s="19">
        <f t="shared" si="227"/>
        <v>18</v>
      </c>
      <c r="J1566" s="20" t="s">
        <v>755</v>
      </c>
      <c r="K1566" s="20" t="s">
        <v>2254</v>
      </c>
      <c r="L1566" s="95" t="str">
        <f>IF(M1566&lt;&gt;"",IF(NOT(ISNA(INDEX(cc!B:B,MATCH(M1566,cc!A:A,0)))),INDEX(cc!B:B,MATCH(M1566,cc!A:A,0)),"0"),"")</f>
        <v>default</v>
      </c>
      <c r="M1566" s="97" t="s">
        <v>13</v>
      </c>
      <c r="N1566" s="28" t="str">
        <f t="shared" si="228"/>
        <v/>
      </c>
      <c r="O1566" s="19" t="str">
        <f t="shared" si="221"/>
        <v>PMTCT_STAT (D, TA): New ANC and L&amp;D clients</v>
      </c>
      <c r="P1566" s="19" t="str">
        <f t="shared" si="222"/>
        <v>PMTCT_STAT (D, TA): New ANC and L&amp;D clients</v>
      </c>
      <c r="Q1566" s="19" t="str">
        <f t="shared" si="220"/>
        <v>PMTCT_STAT (D, TA)</v>
      </c>
      <c r="R1566" s="19" t="str">
        <f t="shared" si="223"/>
        <v>PMTCT_STAT_D_TA</v>
      </c>
      <c r="S1566" s="19" t="str">
        <f t="shared" si="224"/>
        <v>PMTCT_STAT_D_TA_</v>
      </c>
      <c r="T1566" s="19" t="b">
        <f>NOT(ISNA(VLOOKUP(B1566,dbcodes!A:B,2,FALSE)))</f>
        <v>1</v>
      </c>
      <c r="U1566" s="19" t="str">
        <f>IF(ISNA(VLOOKUP(B1566,dbcodes!A:B,2,FALSE)),des!R1065,VLOOKUP(B1566,dbcodes!A:B,2,FALSE))</f>
        <v>PMTCT_STAT_D_TA</v>
      </c>
      <c r="V1566" s="20"/>
      <c r="W1566" s="107" t="str">
        <f>IF(ISNA(VLOOKUP(C1566,descriptions!A:B,2,FALSE)),des!V1065,IF(G1566=" TARGET","Target ","")&amp;VLOOKUP(C1566,descriptions!A:B,2,FALSE))</f>
        <v>Percentage of pregnant women with known HIV status at antenatal care (includes those who already knew their HIV status prior to ANC)</v>
      </c>
      <c r="X1566" s="20" t="s">
        <v>4</v>
      </c>
      <c r="Y1566" s="20" t="s">
        <v>831</v>
      </c>
      <c r="Z1566" s="20" t="s">
        <v>836</v>
      </c>
      <c r="AA1566" s="20" t="s">
        <v>102</v>
      </c>
      <c r="AB1566" s="20" t="s">
        <v>755</v>
      </c>
      <c r="AC1566" s="19" t="str">
        <f>IF(AB1566&lt;&gt;"",IF(NOT(ISNA(INDEX(os!A:A,MATCH(AB1566,os!B:B,0)))),INDEX(os!A:A,MATCH(AB1566,os!B:B,0)),"0"),"")</f>
        <v/>
      </c>
      <c r="AD1566" s="20" t="s">
        <v>830</v>
      </c>
      <c r="AE1566" s="20"/>
      <c r="AF1566" s="20"/>
      <c r="AG1566" s="20"/>
      <c r="AH1566" s="93" t="str">
        <f>IF(NOT(ISNA(VLOOKUP(B:B,ResultsTargets!A:A,1,0))),"TRUE","")</f>
        <v/>
      </c>
      <c r="AI1566" s="19" t="str">
        <f>IF(ISNA(VLOOKUP(C1566,dim_techarea!A:B,2,FALSE)),"",VLOOKUP(C1566,dim_techarea!A:B,2,FALSE))</f>
        <v>PMTCT_STAT</v>
      </c>
      <c r="AJ1566" s="19" t="str">
        <f>IF(ISNA(VLOOKUP(AI1566,dim_techarea!B:C,2,FALSE)),"",VLOOKUP(AI1566,dim_techarea!B:C,2,FALSE))</f>
        <v>BTIqHnjeG7l</v>
      </c>
      <c r="AK1566" s="19" t="str">
        <f>IF(ISNA(VLOOKUP(TRIM(G1566),dim_targetsresults!A:B,2,FALSE)),"",VLOOKUP(TRIM(G1566),dim_targetsresults!A:C,2,FALSE))</f>
        <v>MER Results</v>
      </c>
      <c r="AL1566" s="19" t="str">
        <f>IF(ISNA(VLOOKUP(AK1566,dim_targetsresults!B:C,2,FALSE)),"",VLOOKUP(AK1566,dim_targetsresults!B:C,2,FALSE))</f>
        <v>Jh0jDM5yQ2E</v>
      </c>
      <c r="AM1566" s="19" t="str">
        <f>IF(ISNA(VLOOKUP(TRIM(D1566),dim_numeratordenominator!A:B,2,FALSE)),"",VLOOKUP(TRIM(D1566),dim_numeratordenominator!A:C,2,FALSE))</f>
        <v>Denominator</v>
      </c>
      <c r="AN1566" s="19" t="str">
        <f>IF(ISNA(VLOOKUP(AM1566,dim_numeratordenominator!B:C,2,FALSE)),"",VLOOKUP(AM1566,dim_numeratordenominator!B:C,2,FALSE))</f>
        <v>QpNj0nSuEhD</v>
      </c>
      <c r="AO1566" s="19" t="str">
        <f>IF(ISNA(VLOOKUP(TRIM(E1566),dim_supporttype!A:B,2,FALSE)),"",VLOOKUP(TRIM(E1566),dim_supporttype!A:C,2,FALSE))</f>
        <v>TA</v>
      </c>
      <c r="AP1566" s="19" t="str">
        <f>IF(ISNA(VLOOKUP(AO1566,dim_supporttype!B:C,2,FALSE)),"",VLOOKUP(AO1566,dim_supporttype!B:C,2,FALSE))</f>
        <v>cRAGKdWIDn4</v>
      </c>
      <c r="AQ1566" s="19" t="str">
        <f>IF(ISNA(VLOOKUP(TRIM(F1566),dim_disaggs!A:B,2,FALSE)),"No Disagg",VLOOKUP(TRIM(F1566),dim_disaggs!A:B,2,FALSE))</f>
        <v>No Disagg</v>
      </c>
      <c r="AR1566" s="19" t="str">
        <f>IF(ISNA(VLOOKUP(AQ1566,dim_disaggs!B:C,2,FALSE)),"",VLOOKUP(AQ1566,dim_disaggs!B:C,2,FALSE))</f>
        <v>werJlVT6sf3</v>
      </c>
      <c r="AS1566" s="72"/>
      <c r="AT1566" s="66"/>
      <c r="AU1566" s="72" t="s">
        <v>755</v>
      </c>
      <c r="AV1566" s="73" t="s">
        <v>755</v>
      </c>
      <c r="AW1566" s="66" t="s">
        <v>755</v>
      </c>
      <c r="AX1566" s="66" t="s">
        <v>755</v>
      </c>
      <c r="AY1566" s="20"/>
      <c r="AZ1566" s="20"/>
      <c r="BA1566" s="105" t="str">
        <f t="shared" si="225"/>
        <v>Top Level Denominator</v>
      </c>
      <c r="BB1566" s="20" t="str">
        <f t="shared" si="226"/>
        <v>Azqe383ljKu</v>
      </c>
      <c r="BC1566" s="20" t="s">
        <v>25708</v>
      </c>
      <c r="BD1566" s="20" t="s">
        <v>25709</v>
      </c>
      <c r="BE1566" s="75" t="s">
        <v>21242</v>
      </c>
      <c r="BF1566" s="73" t="s">
        <v>21243</v>
      </c>
      <c r="BG1566" s="55" t="s">
        <v>755</v>
      </c>
      <c r="BH1566" s="76" t="s">
        <v>755</v>
      </c>
      <c r="BI1566" s="20" t="s">
        <v>755</v>
      </c>
      <c r="BJ1566" s="20" t="s">
        <v>755</v>
      </c>
      <c r="BK1566" s="55" t="s">
        <v>755</v>
      </c>
      <c r="BL1566" s="71" t="s">
        <v>755</v>
      </c>
      <c r="BM1566" s="77" t="s">
        <v>755</v>
      </c>
      <c r="BN1566" s="78" t="s">
        <v>755</v>
      </c>
      <c r="BO1566" s="77" t="s">
        <v>755</v>
      </c>
      <c r="BP1566" s="78" t="s">
        <v>755</v>
      </c>
    </row>
    <row r="1567" spans="1:68" s="3" customFormat="1" x14ac:dyDescent="0.2">
      <c r="A1567" s="20" t="s">
        <v>95</v>
      </c>
      <c r="B1567" s="20" t="s">
        <v>230</v>
      </c>
      <c r="C1567" s="20" t="s">
        <v>226</v>
      </c>
      <c r="D1567" s="20" t="s">
        <v>1</v>
      </c>
      <c r="E1567" s="20" t="s">
        <v>77</v>
      </c>
      <c r="F1567" s="20" t="s">
        <v>204</v>
      </c>
      <c r="G1567" s="20" t="s">
        <v>20086</v>
      </c>
      <c r="H1567" s="20" t="s">
        <v>204</v>
      </c>
      <c r="I1567" s="19">
        <f t="shared" si="227"/>
        <v>24</v>
      </c>
      <c r="J1567" s="20" t="s">
        <v>755</v>
      </c>
      <c r="K1567" s="20" t="s">
        <v>227</v>
      </c>
      <c r="L1567" s="95" t="str">
        <f>IF(M1567&lt;&gt;"",IF(NOT(ISNA(INDEX(cc!B:B,MATCH(M1567,cc!A:A,0)))),INDEX(cc!B:B,MATCH(M1567,cc!A:A,0)),"0"),"")</f>
        <v>Age (&lt;10-50+-uk, 6)</v>
      </c>
      <c r="M1567" s="97" t="s">
        <v>321</v>
      </c>
      <c r="N1567" s="28" t="str">
        <f t="shared" si="228"/>
        <v/>
      </c>
      <c r="O1567" s="19" t="str">
        <f t="shared" si="221"/>
        <v>PMTCT_STAT (N, DSD, Age): Known Results</v>
      </c>
      <c r="P1567" s="19" t="str">
        <f t="shared" si="222"/>
        <v>PMTCT_STAT (N, DSD, Age): Known Results</v>
      </c>
      <c r="Q1567" s="19" t="str">
        <f t="shared" si="220"/>
        <v>PMTCT_STAT (N, DSD, Age)</v>
      </c>
      <c r="R1567" s="19" t="str">
        <f t="shared" si="223"/>
        <v>PMTCT_STAT_N_DSD_Age</v>
      </c>
      <c r="S1567" s="19" t="str">
        <f t="shared" si="224"/>
        <v>PMTCT_STAT_N_DSD_Age_</v>
      </c>
      <c r="T1567" s="19" t="b">
        <f>NOT(ISNA(VLOOKUP(B1567,dbcodes!A:B,2,FALSE)))</f>
        <v>1</v>
      </c>
      <c r="U1567" s="19" t="str">
        <f>IF(ISNA(VLOOKUP(B1567,dbcodes!A:B,2,FALSE)),des!R1066,VLOOKUP(B1567,dbcodes!A:B,2,FALSE))</f>
        <v>PMTCT_STAT_N_DSD_Age</v>
      </c>
      <c r="V1567" s="66"/>
      <c r="W1567" s="107" t="str">
        <f>IF(ISNA(VLOOKUP(C1567,descriptions!A:B,2,FALSE)),des!V1066,IF(G1567=" TARGET","Target ","")&amp;VLOOKUP(C1567,descriptions!A:B,2,FALSE))</f>
        <v>Percentage of pregnant women with known HIV status at antenatal care (includes those who already knew their HIV status prior to ANC)</v>
      </c>
      <c r="X1567" s="20" t="s">
        <v>4</v>
      </c>
      <c r="Y1567" s="20" t="s">
        <v>831</v>
      </c>
      <c r="Z1567" s="20" t="s">
        <v>836</v>
      </c>
      <c r="AA1567" s="20" t="s">
        <v>102</v>
      </c>
      <c r="AB1567" s="20" t="s">
        <v>755</v>
      </c>
      <c r="AC1567" s="19" t="str">
        <f>IF(AB1567&lt;&gt;"",IF(NOT(ISNA(INDEX(os!A:A,MATCH(AB1567,os!B:B,0)))),INDEX(os!A:A,MATCH(AB1567,os!B:B,0)),"0"),"")</f>
        <v/>
      </c>
      <c r="AD1567" s="20" t="s">
        <v>830</v>
      </c>
      <c r="AE1567" s="20"/>
      <c r="AF1567" s="20"/>
      <c r="AG1567" s="20"/>
      <c r="AH1567" s="93" t="str">
        <f>IF(NOT(ISNA(VLOOKUP(B:B,ResultsTargets!A:A,1,0))),"TRUE","")</f>
        <v/>
      </c>
      <c r="AI1567" s="19" t="str">
        <f>IF(ISNA(VLOOKUP(C1567,dim_techarea!A:B,2,FALSE)),"",VLOOKUP(C1567,dim_techarea!A:B,2,FALSE))</f>
        <v>PMTCT_STAT</v>
      </c>
      <c r="AJ1567" s="19" t="str">
        <f>IF(ISNA(VLOOKUP(AI1567,dim_techarea!B:C,2,FALSE)),"",VLOOKUP(AI1567,dim_techarea!B:C,2,FALSE))</f>
        <v>BTIqHnjeG7l</v>
      </c>
      <c r="AK1567" s="19" t="str">
        <f>IF(ISNA(VLOOKUP(TRIM(G1567),dim_targetsresults!A:B,2,FALSE)),"",VLOOKUP(TRIM(G1567),dim_targetsresults!A:C,2,FALSE))</f>
        <v>MER Results</v>
      </c>
      <c r="AL1567" s="19" t="str">
        <f>IF(ISNA(VLOOKUP(AK1567,dim_targetsresults!B:C,2,FALSE)),"",VLOOKUP(AK1567,dim_targetsresults!B:C,2,FALSE))</f>
        <v>Jh0jDM5yQ2E</v>
      </c>
      <c r="AM1567" s="19" t="str">
        <f>IF(ISNA(VLOOKUP(TRIM(D1567),dim_numeratordenominator!A:B,2,FALSE)),"",VLOOKUP(TRIM(D1567),dim_numeratordenominator!A:C,2,FALSE))</f>
        <v>Numerator</v>
      </c>
      <c r="AN1567" s="19" t="str">
        <f>IF(ISNA(VLOOKUP(AM1567,dim_numeratordenominator!B:C,2,FALSE)),"",VLOOKUP(AM1567,dim_numeratordenominator!B:C,2,FALSE))</f>
        <v>Som9NRMQqV7</v>
      </c>
      <c r="AO1567" s="19" t="str">
        <f>IF(ISNA(VLOOKUP(TRIM(E1567),dim_supporttype!A:B,2,FALSE)),"",VLOOKUP(TRIM(E1567),dim_supporttype!A:C,2,FALSE))</f>
        <v>DSD</v>
      </c>
      <c r="AP1567" s="19" t="str">
        <f>IF(ISNA(VLOOKUP(AO1567,dim_supporttype!B:C,2,FALSE)),"",VLOOKUP(AO1567,dim_supporttype!B:C,2,FALSE))</f>
        <v>iM13vdNLWKb</v>
      </c>
      <c r="AQ1567" s="19" t="str">
        <f>IF(ISNA(VLOOKUP(TRIM(F1567),dim_disaggs!A:B,2,FALSE)),"No Disagg",VLOOKUP(TRIM(F1567),dim_disaggs!A:B,2,FALSE))</f>
        <v>Age</v>
      </c>
      <c r="AR1567" s="19" t="str">
        <f>IF(ISNA(VLOOKUP(AQ1567,dim_disaggs!B:C,2,FALSE)),"",VLOOKUP(AQ1567,dim_disaggs!B:C,2,FALSE))</f>
        <v>fNQC7f36jre</v>
      </c>
      <c r="AS1567" s="72"/>
      <c r="AT1567" s="66"/>
      <c r="AU1567" s="72" t="s">
        <v>755</v>
      </c>
      <c r="AV1567" s="73" t="s">
        <v>755</v>
      </c>
      <c r="AW1567" s="66" t="s">
        <v>755</v>
      </c>
      <c r="AX1567" s="66" t="s">
        <v>755</v>
      </c>
      <c r="AY1567" s="20"/>
      <c r="AZ1567" s="20"/>
      <c r="BA1567" s="105" t="str">
        <f t="shared" si="225"/>
        <v/>
      </c>
      <c r="BB1567" s="20" t="str">
        <f t="shared" si="226"/>
        <v/>
      </c>
      <c r="BC1567" s="20"/>
      <c r="BD1567" s="20"/>
      <c r="BE1567" s="75" t="s">
        <v>755</v>
      </c>
      <c r="BF1567" s="73" t="s">
        <v>755</v>
      </c>
      <c r="BG1567" s="55" t="s">
        <v>755</v>
      </c>
      <c r="BH1567" s="76" t="s">
        <v>755</v>
      </c>
      <c r="BI1567" s="20" t="s">
        <v>755</v>
      </c>
      <c r="BJ1567" s="20" t="s">
        <v>755</v>
      </c>
      <c r="BK1567" s="55" t="s">
        <v>755</v>
      </c>
      <c r="BL1567" s="71" t="s">
        <v>755</v>
      </c>
      <c r="BM1567" s="77" t="s">
        <v>755</v>
      </c>
      <c r="BN1567" s="78" t="s">
        <v>755</v>
      </c>
      <c r="BO1567" s="77" t="s">
        <v>755</v>
      </c>
      <c r="BP1567" s="78" t="s">
        <v>755</v>
      </c>
    </row>
    <row r="1568" spans="1:68" s="3" customFormat="1" x14ac:dyDescent="0.2">
      <c r="A1568" s="20" t="s">
        <v>95</v>
      </c>
      <c r="B1568" s="20" t="s">
        <v>231</v>
      </c>
      <c r="C1568" s="20" t="s">
        <v>226</v>
      </c>
      <c r="D1568" s="20" t="s">
        <v>1</v>
      </c>
      <c r="E1568" s="20" t="s">
        <v>78</v>
      </c>
      <c r="F1568" s="20" t="s">
        <v>204</v>
      </c>
      <c r="G1568" s="20" t="s">
        <v>20086</v>
      </c>
      <c r="H1568" s="20" t="s">
        <v>204</v>
      </c>
      <c r="I1568" s="19">
        <f t="shared" si="227"/>
        <v>23</v>
      </c>
      <c r="J1568" s="20" t="s">
        <v>755</v>
      </c>
      <c r="K1568" s="20" t="s">
        <v>227</v>
      </c>
      <c r="L1568" s="95" t="str">
        <f>IF(M1568&lt;&gt;"",IF(NOT(ISNA(INDEX(cc!B:B,MATCH(M1568,cc!A:A,0)))),INDEX(cc!B:B,MATCH(M1568,cc!A:A,0)),"0"),"")</f>
        <v>Age (&lt;10-50+-uk, 6)</v>
      </c>
      <c r="M1568" s="97" t="s">
        <v>321</v>
      </c>
      <c r="N1568" s="28" t="str">
        <f t="shared" si="228"/>
        <v/>
      </c>
      <c r="O1568" s="19" t="str">
        <f t="shared" si="221"/>
        <v>PMTCT_STAT (N, TA, Age): Known Results</v>
      </c>
      <c r="P1568" s="19" t="str">
        <f t="shared" si="222"/>
        <v>PMTCT_STAT (N, TA, Age): Known Results</v>
      </c>
      <c r="Q1568" s="19" t="str">
        <f t="shared" si="220"/>
        <v>PMTCT_STAT (N, TA, Age)</v>
      </c>
      <c r="R1568" s="19" t="str">
        <f t="shared" si="223"/>
        <v>PMTCT_STAT_N_TA_Age</v>
      </c>
      <c r="S1568" s="19" t="str">
        <f t="shared" si="224"/>
        <v>PMTCT_STAT_N_TA_Age_</v>
      </c>
      <c r="T1568" s="19" t="b">
        <f>NOT(ISNA(VLOOKUP(B1568,dbcodes!A:B,2,FALSE)))</f>
        <v>1</v>
      </c>
      <c r="U1568" s="19" t="str">
        <f>IF(ISNA(VLOOKUP(B1568,dbcodes!A:B,2,FALSE)),des!R1067,VLOOKUP(B1568,dbcodes!A:B,2,FALSE))</f>
        <v>PMTCT_STAT_N_TA_Age</v>
      </c>
      <c r="V1568" s="66"/>
      <c r="W1568" s="107" t="str">
        <f>IF(ISNA(VLOOKUP(C1568,descriptions!A:B,2,FALSE)),des!V1067,IF(G1568=" TARGET","Target ","")&amp;VLOOKUP(C1568,descriptions!A:B,2,FALSE))</f>
        <v>Percentage of pregnant women with known HIV status at antenatal care (includes those who already knew their HIV status prior to ANC)</v>
      </c>
      <c r="X1568" s="20" t="s">
        <v>4</v>
      </c>
      <c r="Y1568" s="20" t="s">
        <v>831</v>
      </c>
      <c r="Z1568" s="20" t="s">
        <v>836</v>
      </c>
      <c r="AA1568" s="20" t="s">
        <v>102</v>
      </c>
      <c r="AB1568" s="20" t="s">
        <v>755</v>
      </c>
      <c r="AC1568" s="19" t="str">
        <f>IF(AB1568&lt;&gt;"",IF(NOT(ISNA(INDEX(os!A:A,MATCH(AB1568,os!B:B,0)))),INDEX(os!A:A,MATCH(AB1568,os!B:B,0)),"0"),"")</f>
        <v/>
      </c>
      <c r="AD1568" s="20" t="s">
        <v>830</v>
      </c>
      <c r="AE1568" s="20"/>
      <c r="AF1568" s="20"/>
      <c r="AG1568" s="20"/>
      <c r="AH1568" s="93" t="str">
        <f>IF(NOT(ISNA(VLOOKUP(B:B,ResultsTargets!A:A,1,0))),"TRUE","")</f>
        <v/>
      </c>
      <c r="AI1568" s="19" t="str">
        <f>IF(ISNA(VLOOKUP(C1568,dim_techarea!A:B,2,FALSE)),"",VLOOKUP(C1568,dim_techarea!A:B,2,FALSE))</f>
        <v>PMTCT_STAT</v>
      </c>
      <c r="AJ1568" s="19" t="str">
        <f>IF(ISNA(VLOOKUP(AI1568,dim_techarea!B:C,2,FALSE)),"",VLOOKUP(AI1568,dim_techarea!B:C,2,FALSE))</f>
        <v>BTIqHnjeG7l</v>
      </c>
      <c r="AK1568" s="19" t="str">
        <f>IF(ISNA(VLOOKUP(TRIM(G1568),dim_targetsresults!A:B,2,FALSE)),"",VLOOKUP(TRIM(G1568),dim_targetsresults!A:C,2,FALSE))</f>
        <v>MER Results</v>
      </c>
      <c r="AL1568" s="19" t="str">
        <f>IF(ISNA(VLOOKUP(AK1568,dim_targetsresults!B:C,2,FALSE)),"",VLOOKUP(AK1568,dim_targetsresults!B:C,2,FALSE))</f>
        <v>Jh0jDM5yQ2E</v>
      </c>
      <c r="AM1568" s="19" t="str">
        <f>IF(ISNA(VLOOKUP(TRIM(D1568),dim_numeratordenominator!A:B,2,FALSE)),"",VLOOKUP(TRIM(D1568),dim_numeratordenominator!A:C,2,FALSE))</f>
        <v>Numerator</v>
      </c>
      <c r="AN1568" s="19" t="str">
        <f>IF(ISNA(VLOOKUP(AM1568,dim_numeratordenominator!B:C,2,FALSE)),"",VLOOKUP(AM1568,dim_numeratordenominator!B:C,2,FALSE))</f>
        <v>Som9NRMQqV7</v>
      </c>
      <c r="AO1568" s="19" t="str">
        <f>IF(ISNA(VLOOKUP(TRIM(E1568),dim_supporttype!A:B,2,FALSE)),"",VLOOKUP(TRIM(E1568),dim_supporttype!A:C,2,FALSE))</f>
        <v>TA</v>
      </c>
      <c r="AP1568" s="19" t="str">
        <f>IF(ISNA(VLOOKUP(AO1568,dim_supporttype!B:C,2,FALSE)),"",VLOOKUP(AO1568,dim_supporttype!B:C,2,FALSE))</f>
        <v>cRAGKdWIDn4</v>
      </c>
      <c r="AQ1568" s="19" t="str">
        <f>IF(ISNA(VLOOKUP(TRIM(F1568),dim_disaggs!A:B,2,FALSE)),"No Disagg",VLOOKUP(TRIM(F1568),dim_disaggs!A:B,2,FALSE))</f>
        <v>Age</v>
      </c>
      <c r="AR1568" s="19" t="str">
        <f>IF(ISNA(VLOOKUP(AQ1568,dim_disaggs!B:C,2,FALSE)),"",VLOOKUP(AQ1568,dim_disaggs!B:C,2,FALSE))</f>
        <v>fNQC7f36jre</v>
      </c>
      <c r="AS1568" s="72"/>
      <c r="AT1568" s="66"/>
      <c r="AU1568" s="72" t="s">
        <v>755</v>
      </c>
      <c r="AV1568" s="73" t="s">
        <v>755</v>
      </c>
      <c r="AW1568" s="66" t="s">
        <v>755</v>
      </c>
      <c r="AX1568" s="66" t="s">
        <v>755</v>
      </c>
      <c r="AY1568" s="20"/>
      <c r="AZ1568" s="20"/>
      <c r="BA1568" s="105" t="str">
        <f t="shared" si="225"/>
        <v/>
      </c>
      <c r="BB1568" s="20" t="str">
        <f t="shared" si="226"/>
        <v/>
      </c>
      <c r="BC1568" s="20"/>
      <c r="BD1568" s="20"/>
      <c r="BE1568" s="75" t="s">
        <v>755</v>
      </c>
      <c r="BF1568" s="73" t="s">
        <v>755</v>
      </c>
      <c r="BG1568" s="55" t="s">
        <v>755</v>
      </c>
      <c r="BH1568" s="76" t="s">
        <v>755</v>
      </c>
      <c r="BI1568" s="20" t="s">
        <v>755</v>
      </c>
      <c r="BJ1568" s="20" t="s">
        <v>755</v>
      </c>
      <c r="BK1568" s="55" t="s">
        <v>755</v>
      </c>
      <c r="BL1568" s="71" t="s">
        <v>755</v>
      </c>
      <c r="BM1568" s="77" t="s">
        <v>755</v>
      </c>
      <c r="BN1568" s="78" t="s">
        <v>755</v>
      </c>
      <c r="BO1568" s="77" t="s">
        <v>755</v>
      </c>
      <c r="BP1568" s="78" t="s">
        <v>755</v>
      </c>
    </row>
    <row r="1569" spans="1:68" x14ac:dyDescent="0.2">
      <c r="A1569" s="20" t="s">
        <v>95</v>
      </c>
      <c r="B1569" s="20" t="s">
        <v>232</v>
      </c>
      <c r="C1569" s="20" t="s">
        <v>226</v>
      </c>
      <c r="D1569" s="20" t="s">
        <v>1</v>
      </c>
      <c r="E1569" s="20" t="s">
        <v>77</v>
      </c>
      <c r="F1569" s="20" t="s">
        <v>479</v>
      </c>
      <c r="G1569" s="20" t="s">
        <v>20086</v>
      </c>
      <c r="H1569" s="20" t="s">
        <v>479</v>
      </c>
      <c r="I1569" s="19">
        <f t="shared" si="227"/>
        <v>39</v>
      </c>
      <c r="J1569" s="20" t="s">
        <v>755</v>
      </c>
      <c r="K1569" s="20" t="s">
        <v>227</v>
      </c>
      <c r="L1569" s="95" t="str">
        <f>IF(M1569&lt;&gt;"",IF(NOT(ISNA(INDEX(cc!B:B,MATCH(M1569,cc!A:A,0)))),INDEX(cc!B:B,MATCH(M1569,cc!A:A,0)),"0"),"")</f>
        <v>Age (&lt;10-50+-uk, 6) and Known Positive / New Pos or Neg</v>
      </c>
      <c r="M1569" s="97" t="s">
        <v>320</v>
      </c>
      <c r="N1569" s="28" t="str">
        <f t="shared" si="228"/>
        <v/>
      </c>
      <c r="O1569" s="19" t="str">
        <f t="shared" si="221"/>
        <v>PMTCT_STAT (N, DSD, Age/KnownNewResult): Known Results</v>
      </c>
      <c r="P1569" s="19" t="str">
        <f t="shared" si="222"/>
        <v>PMTCT_STAT (N, DSD, Age/KnownNewResult): Known Results</v>
      </c>
      <c r="Q1569" s="19" t="str">
        <f t="shared" si="220"/>
        <v>PMTCT_STAT (N, DSD, Age/KnownNewResult)</v>
      </c>
      <c r="R1569" s="19" t="str">
        <f t="shared" si="223"/>
        <v>PMTCT_STAT_N_DSD_Age_KnownNewResult</v>
      </c>
      <c r="S1569" s="19" t="str">
        <f t="shared" si="224"/>
        <v>PMTCT_STAT_N_DSD_Age_KnownNewResult_</v>
      </c>
      <c r="T1569" s="19" t="b">
        <f>NOT(ISNA(VLOOKUP(B1569,dbcodes!A:B,2,FALSE)))</f>
        <v>1</v>
      </c>
      <c r="U1569" s="19" t="str">
        <f>IF(ISNA(VLOOKUP(B1569,dbcodes!A:B,2,FALSE)),des!R1068,VLOOKUP(B1569,dbcodes!A:B,2,FALSE))</f>
        <v>PMTCT_STAT_N_DSD_Age_KnownNewResult</v>
      </c>
      <c r="V1569" s="66"/>
      <c r="W1569" s="107" t="str">
        <f>IF(ISNA(VLOOKUP(C1569,descriptions!A:B,2,FALSE)),des!V1068,IF(G1569=" TARGET","Target ","")&amp;VLOOKUP(C1569,descriptions!A:B,2,FALSE))</f>
        <v>Percentage of pregnant women with known HIV status at antenatal care (includes those who already knew their HIV status prior to ANC)</v>
      </c>
      <c r="X1569" s="20" t="s">
        <v>4</v>
      </c>
      <c r="Y1569" s="20" t="s">
        <v>831</v>
      </c>
      <c r="Z1569" s="20" t="s">
        <v>836</v>
      </c>
      <c r="AA1569" s="20" t="s">
        <v>102</v>
      </c>
      <c r="AB1569" s="20" t="s">
        <v>755</v>
      </c>
      <c r="AC1569" s="19" t="str">
        <f>IF(AB1569&lt;&gt;"",IF(NOT(ISNA(INDEX(os!A:A,MATCH(AB1569,os!B:B,0)))),INDEX(os!A:A,MATCH(AB1569,os!B:B,0)),"0"),"")</f>
        <v/>
      </c>
      <c r="AD1569" s="20" t="s">
        <v>830</v>
      </c>
      <c r="AH1569" s="93" t="str">
        <f>IF(NOT(ISNA(VLOOKUP(B:B,ResultsTargets!A:A,1,0))),"TRUE","")</f>
        <v/>
      </c>
      <c r="AI1569" s="19" t="str">
        <f>IF(ISNA(VLOOKUP(C1569,dim_techarea!A:B,2,FALSE)),"",VLOOKUP(C1569,dim_techarea!A:B,2,FALSE))</f>
        <v>PMTCT_STAT</v>
      </c>
      <c r="AJ1569" s="19" t="str">
        <f>IF(ISNA(VLOOKUP(AI1569,dim_techarea!B:C,2,FALSE)),"",VLOOKUP(AI1569,dim_techarea!B:C,2,FALSE))</f>
        <v>BTIqHnjeG7l</v>
      </c>
      <c r="AK1569" s="19" t="str">
        <f>IF(ISNA(VLOOKUP(TRIM(G1569),dim_targetsresults!A:B,2,FALSE)),"",VLOOKUP(TRIM(G1569),dim_targetsresults!A:C,2,FALSE))</f>
        <v>MER Results</v>
      </c>
      <c r="AL1569" s="19" t="str">
        <f>IF(ISNA(VLOOKUP(AK1569,dim_targetsresults!B:C,2,FALSE)),"",VLOOKUP(AK1569,dim_targetsresults!B:C,2,FALSE))</f>
        <v>Jh0jDM5yQ2E</v>
      </c>
      <c r="AM1569" s="19" t="str">
        <f>IF(ISNA(VLOOKUP(TRIM(D1569),dim_numeratordenominator!A:B,2,FALSE)),"",VLOOKUP(TRIM(D1569),dim_numeratordenominator!A:C,2,FALSE))</f>
        <v>Numerator</v>
      </c>
      <c r="AN1569" s="19" t="str">
        <f>IF(ISNA(VLOOKUP(AM1569,dim_numeratordenominator!B:C,2,FALSE)),"",VLOOKUP(AM1569,dim_numeratordenominator!B:C,2,FALSE))</f>
        <v>Som9NRMQqV7</v>
      </c>
      <c r="AO1569" s="19" t="str">
        <f>IF(ISNA(VLOOKUP(TRIM(E1569),dim_supporttype!A:B,2,FALSE)),"",VLOOKUP(TRIM(E1569),dim_supporttype!A:C,2,FALSE))</f>
        <v>DSD</v>
      </c>
      <c r="AP1569" s="19" t="str">
        <f>IF(ISNA(VLOOKUP(AO1569,dim_supporttype!B:C,2,FALSE)),"",VLOOKUP(AO1569,dim_supporttype!B:C,2,FALSE))</f>
        <v>iM13vdNLWKb</v>
      </c>
      <c r="AQ1569" s="19" t="str">
        <f>IF(ISNA(VLOOKUP(TRIM(F1569),dim_disaggs!A:B,2,FALSE)),"No Disagg",VLOOKUP(TRIM(F1569),dim_disaggs!A:B,2,FALSE))</f>
        <v>Age/KnownNewResult</v>
      </c>
      <c r="AR1569" s="19" t="str">
        <f>IF(ISNA(VLOOKUP(AQ1569,dim_disaggs!B:C,2,FALSE)),"",VLOOKUP(AQ1569,dim_disaggs!B:C,2,FALSE))</f>
        <v>psXnA6gfiPS</v>
      </c>
      <c r="AU1569" s="72" t="s">
        <v>755</v>
      </c>
      <c r="AV1569" s="73" t="s">
        <v>755</v>
      </c>
      <c r="AW1569" s="66" t="s">
        <v>755</v>
      </c>
      <c r="AX1569" s="66" t="s">
        <v>755</v>
      </c>
      <c r="BA1569" s="105" t="str">
        <f t="shared" si="225"/>
        <v/>
      </c>
      <c r="BB1569" s="20" t="str">
        <f t="shared" si="226"/>
        <v/>
      </c>
      <c r="BE1569" s="75" t="s">
        <v>755</v>
      </c>
      <c r="BF1569" s="73" t="s">
        <v>755</v>
      </c>
      <c r="BG1569" s="55" t="s">
        <v>755</v>
      </c>
      <c r="BH1569" s="76" t="s">
        <v>755</v>
      </c>
      <c r="BJ1569" s="20" t="s">
        <v>755</v>
      </c>
      <c r="BK1569" s="55" t="s">
        <v>755</v>
      </c>
      <c r="BL1569" s="71" t="s">
        <v>755</v>
      </c>
      <c r="BM1569" s="77" t="s">
        <v>755</v>
      </c>
      <c r="BN1569" s="78" t="s">
        <v>755</v>
      </c>
      <c r="BO1569" s="77" t="s">
        <v>755</v>
      </c>
      <c r="BP1569" s="78" t="s">
        <v>755</v>
      </c>
    </row>
    <row r="1570" spans="1:68" x14ac:dyDescent="0.2">
      <c r="A1570" s="20" t="s">
        <v>95</v>
      </c>
      <c r="B1570" s="20" t="s">
        <v>233</v>
      </c>
      <c r="C1570" s="20" t="s">
        <v>226</v>
      </c>
      <c r="D1570" s="20" t="s">
        <v>1</v>
      </c>
      <c r="E1570" s="20" t="s">
        <v>78</v>
      </c>
      <c r="F1570" s="20" t="s">
        <v>479</v>
      </c>
      <c r="G1570" s="20" t="s">
        <v>20086</v>
      </c>
      <c r="H1570" s="20" t="s">
        <v>479</v>
      </c>
      <c r="I1570" s="19">
        <f t="shared" si="227"/>
        <v>38</v>
      </c>
      <c r="J1570" s="20" t="s">
        <v>755</v>
      </c>
      <c r="K1570" s="20" t="s">
        <v>227</v>
      </c>
      <c r="L1570" s="95" t="str">
        <f>IF(M1570&lt;&gt;"",IF(NOT(ISNA(INDEX(cc!B:B,MATCH(M1570,cc!A:A,0)))),INDEX(cc!B:B,MATCH(M1570,cc!A:A,0)),"0"),"")</f>
        <v>Age (&lt;10-50+-uk, 6) and Known Positive / New Pos or Neg</v>
      </c>
      <c r="M1570" s="97" t="s">
        <v>320</v>
      </c>
      <c r="N1570" s="28" t="str">
        <f t="shared" si="228"/>
        <v/>
      </c>
      <c r="O1570" s="19" t="str">
        <f t="shared" si="221"/>
        <v>PMTCT_STAT (N, TA, Age/KnownNewResult): Known Results</v>
      </c>
      <c r="P1570" s="19" t="str">
        <f t="shared" si="222"/>
        <v>PMTCT_STAT (N, TA, Age/KnownNewResult): Known Results</v>
      </c>
      <c r="Q1570" s="19" t="str">
        <f t="shared" si="220"/>
        <v>PMTCT_STAT (N, TA, Age/KnownNewResult)</v>
      </c>
      <c r="R1570" s="19" t="str">
        <f t="shared" si="223"/>
        <v>PMTCT_STAT_N_TA_Age_KnownNewResult</v>
      </c>
      <c r="S1570" s="19" t="str">
        <f t="shared" si="224"/>
        <v>PMTCT_STAT_N_TA_Age_KnownNewResult_</v>
      </c>
      <c r="T1570" s="19" t="b">
        <f>NOT(ISNA(VLOOKUP(B1570,dbcodes!A:B,2,FALSE)))</f>
        <v>1</v>
      </c>
      <c r="U1570" s="19" t="str">
        <f>IF(ISNA(VLOOKUP(B1570,dbcodes!A:B,2,FALSE)),des!R1069,VLOOKUP(B1570,dbcodes!A:B,2,FALSE))</f>
        <v>PMTCT_STAT_N_TA_Age_KnownNewResult</v>
      </c>
      <c r="V1570" s="66"/>
      <c r="W1570" s="107" t="str">
        <f>IF(ISNA(VLOOKUP(C1570,descriptions!A:B,2,FALSE)),des!V1069,IF(G1570=" TARGET","Target ","")&amp;VLOOKUP(C1570,descriptions!A:B,2,FALSE))</f>
        <v>Percentage of pregnant women with known HIV status at antenatal care (includes those who already knew their HIV status prior to ANC)</v>
      </c>
      <c r="X1570" s="20" t="s">
        <v>4</v>
      </c>
      <c r="Y1570" s="20" t="s">
        <v>831</v>
      </c>
      <c r="Z1570" s="20" t="s">
        <v>836</v>
      </c>
      <c r="AA1570" s="20" t="s">
        <v>102</v>
      </c>
      <c r="AB1570" s="20" t="s">
        <v>755</v>
      </c>
      <c r="AC1570" s="19" t="str">
        <f>IF(AB1570&lt;&gt;"",IF(NOT(ISNA(INDEX(os!A:A,MATCH(AB1570,os!B:B,0)))),INDEX(os!A:A,MATCH(AB1570,os!B:B,0)),"0"),"")</f>
        <v/>
      </c>
      <c r="AD1570" s="20" t="s">
        <v>830</v>
      </c>
      <c r="AH1570" s="93" t="str">
        <f>IF(NOT(ISNA(VLOOKUP(B:B,ResultsTargets!A:A,1,0))),"TRUE","")</f>
        <v/>
      </c>
      <c r="AI1570" s="19" t="str">
        <f>IF(ISNA(VLOOKUP(C1570,dim_techarea!A:B,2,FALSE)),"",VLOOKUP(C1570,dim_techarea!A:B,2,FALSE))</f>
        <v>PMTCT_STAT</v>
      </c>
      <c r="AJ1570" s="19" t="str">
        <f>IF(ISNA(VLOOKUP(AI1570,dim_techarea!B:C,2,FALSE)),"",VLOOKUP(AI1570,dim_techarea!B:C,2,FALSE))</f>
        <v>BTIqHnjeG7l</v>
      </c>
      <c r="AK1570" s="19" t="str">
        <f>IF(ISNA(VLOOKUP(TRIM(G1570),dim_targetsresults!A:B,2,FALSE)),"",VLOOKUP(TRIM(G1570),dim_targetsresults!A:C,2,FALSE))</f>
        <v>MER Results</v>
      </c>
      <c r="AL1570" s="19" t="str">
        <f>IF(ISNA(VLOOKUP(AK1570,dim_targetsresults!B:C,2,FALSE)),"",VLOOKUP(AK1570,dim_targetsresults!B:C,2,FALSE))</f>
        <v>Jh0jDM5yQ2E</v>
      </c>
      <c r="AM1570" s="19" t="str">
        <f>IF(ISNA(VLOOKUP(TRIM(D1570),dim_numeratordenominator!A:B,2,FALSE)),"",VLOOKUP(TRIM(D1570),dim_numeratordenominator!A:C,2,FALSE))</f>
        <v>Numerator</v>
      </c>
      <c r="AN1570" s="19" t="str">
        <f>IF(ISNA(VLOOKUP(AM1570,dim_numeratordenominator!B:C,2,FALSE)),"",VLOOKUP(AM1570,dim_numeratordenominator!B:C,2,FALSE))</f>
        <v>Som9NRMQqV7</v>
      </c>
      <c r="AO1570" s="19" t="str">
        <f>IF(ISNA(VLOOKUP(TRIM(E1570),dim_supporttype!A:B,2,FALSE)),"",VLOOKUP(TRIM(E1570),dim_supporttype!A:C,2,FALSE))</f>
        <v>TA</v>
      </c>
      <c r="AP1570" s="19" t="str">
        <f>IF(ISNA(VLOOKUP(AO1570,dim_supporttype!B:C,2,FALSE)),"",VLOOKUP(AO1570,dim_supporttype!B:C,2,FALSE))</f>
        <v>cRAGKdWIDn4</v>
      </c>
      <c r="AQ1570" s="19" t="str">
        <f>IF(ISNA(VLOOKUP(TRIM(F1570),dim_disaggs!A:B,2,FALSE)),"No Disagg",VLOOKUP(TRIM(F1570),dim_disaggs!A:B,2,FALSE))</f>
        <v>Age/KnownNewResult</v>
      </c>
      <c r="AR1570" s="19" t="str">
        <f>IF(ISNA(VLOOKUP(AQ1570,dim_disaggs!B:C,2,FALSE)),"",VLOOKUP(AQ1570,dim_disaggs!B:C,2,FALSE))</f>
        <v>psXnA6gfiPS</v>
      </c>
      <c r="AU1570" s="72" t="s">
        <v>755</v>
      </c>
      <c r="AV1570" s="73" t="s">
        <v>755</v>
      </c>
      <c r="AW1570" s="66" t="s">
        <v>755</v>
      </c>
      <c r="AX1570" s="66" t="s">
        <v>755</v>
      </c>
      <c r="BA1570" s="105" t="str">
        <f t="shared" si="225"/>
        <v/>
      </c>
      <c r="BB1570" s="20" t="str">
        <f t="shared" si="226"/>
        <v/>
      </c>
      <c r="BE1570" s="75" t="s">
        <v>755</v>
      </c>
      <c r="BF1570" s="73" t="s">
        <v>755</v>
      </c>
      <c r="BG1570" s="55" t="s">
        <v>755</v>
      </c>
      <c r="BH1570" s="76" t="s">
        <v>755</v>
      </c>
      <c r="BI1570" s="20" t="s">
        <v>755</v>
      </c>
      <c r="BJ1570" s="20" t="s">
        <v>755</v>
      </c>
      <c r="BK1570" s="55" t="s">
        <v>755</v>
      </c>
      <c r="BL1570" s="71" t="s">
        <v>755</v>
      </c>
      <c r="BM1570" s="77" t="s">
        <v>755</v>
      </c>
      <c r="BN1570" s="78" t="s">
        <v>755</v>
      </c>
      <c r="BO1570" s="77" t="s">
        <v>755</v>
      </c>
      <c r="BP1570" s="78" t="s">
        <v>755</v>
      </c>
    </row>
    <row r="1571" spans="1:68" x14ac:dyDescent="0.2">
      <c r="A1571" s="20" t="s">
        <v>95</v>
      </c>
      <c r="B1571" s="21" t="s">
        <v>20260</v>
      </c>
      <c r="C1571" s="20" t="s">
        <v>226</v>
      </c>
      <c r="D1571" s="20" t="s">
        <v>1</v>
      </c>
      <c r="E1571" s="20" t="s">
        <v>77</v>
      </c>
      <c r="F1571" s="20" t="s">
        <v>135</v>
      </c>
      <c r="G1571" s="20" t="s">
        <v>20086</v>
      </c>
      <c r="H1571" s="20" t="s">
        <v>135</v>
      </c>
      <c r="I1571" s="19">
        <f t="shared" si="227"/>
        <v>28</v>
      </c>
      <c r="K1571" s="20" t="s">
        <v>227</v>
      </c>
      <c r="L1571" s="95" t="str">
        <f>IF(M1571&lt;&gt;"",IF(NOT(ISNA(INDEX(cc!B:B,MATCH(M1571,cc!A:A,0)))),INDEX(cc!B:B,MATCH(M1571,cc!A:A,0)),"0"),"")</f>
        <v>Age (&lt;10-50+-uk-nme, 11) and Sex (Female)</v>
      </c>
      <c r="M1571" s="97" t="s">
        <v>19949</v>
      </c>
      <c r="N1571" s="28" t="str">
        <f t="shared" si="228"/>
        <v/>
      </c>
      <c r="O1571" s="19" t="str">
        <f t="shared" si="221"/>
        <v>PMTCT_STAT (N, DSD, Age/Sex): Known Results</v>
      </c>
      <c r="P1571" s="19" t="str">
        <f t="shared" si="222"/>
        <v>PMTCT_STAT (N, DSD, Age/Sex): Known Results</v>
      </c>
      <c r="Q1571" s="19" t="str">
        <f t="shared" si="220"/>
        <v>PMTCT_STAT (N, DSD, Age/Sex)</v>
      </c>
      <c r="R1571" s="19" t="str">
        <f t="shared" si="223"/>
        <v>PMTCT_STAT_N_DSD_Age_Sex</v>
      </c>
      <c r="S1571" s="19" t="str">
        <f t="shared" si="224"/>
        <v>PMTCT_STAT_N_DSD_Age_Sex_</v>
      </c>
      <c r="T1571" s="19" t="b">
        <f>NOT(ISNA(VLOOKUP(B1571,dbcodes!A:B,2,FALSE)))</f>
        <v>1</v>
      </c>
      <c r="U1571" s="19" t="str">
        <f>IF(ISNA(VLOOKUP(B1571,dbcodes!A:B,2,FALSE)),des!R1070,VLOOKUP(B1571,dbcodes!A:B,2,FALSE))</f>
        <v>PMTCT_STAT_N_DSD_Age_Sex</v>
      </c>
      <c r="V1571" s="66"/>
      <c r="W1571" s="107" t="str">
        <f>IF(ISNA(VLOOKUP(C1571,descriptions!A:B,2,FALSE)),des!V1070,IF(G1571=" TARGET","Target ","")&amp;VLOOKUP(C1571,descriptions!A:B,2,FALSE))</f>
        <v>Percentage of pregnant women with known HIV status at antenatal care (includes those who already knew their HIV status prior to ANC)</v>
      </c>
      <c r="X1571" s="20" t="s">
        <v>4</v>
      </c>
      <c r="Y1571" s="20" t="s">
        <v>831</v>
      </c>
      <c r="Z1571" s="20" t="s">
        <v>836</v>
      </c>
      <c r="AA1571" s="20" t="s">
        <v>102</v>
      </c>
      <c r="AB1571" s="20" t="s">
        <v>755</v>
      </c>
      <c r="AC1571" s="19" t="str">
        <f>IF(AB1571&lt;&gt;"",IF(NOT(ISNA(INDEX(os!A:A,MATCH(AB1571,os!B:B,0)))),INDEX(os!A:A,MATCH(AB1571,os!B:B,0)),"0"),"")</f>
        <v/>
      </c>
      <c r="AD1571" s="20" t="s">
        <v>830</v>
      </c>
      <c r="AH1571" s="93" t="str">
        <f>IF(NOT(ISNA(VLOOKUP(B:B,ResultsTargets!A:A,1,0))),"TRUE","")</f>
        <v/>
      </c>
      <c r="AI1571" s="19" t="str">
        <f>IF(ISNA(VLOOKUP(C1571,dim_techarea!A:B,2,FALSE)),"",VLOOKUP(C1571,dim_techarea!A:B,2,FALSE))</f>
        <v>PMTCT_STAT</v>
      </c>
      <c r="AJ1571" s="19" t="str">
        <f>IF(ISNA(VLOOKUP(AI1571,dim_techarea!B:C,2,FALSE)),"",VLOOKUP(AI1571,dim_techarea!B:C,2,FALSE))</f>
        <v>BTIqHnjeG7l</v>
      </c>
      <c r="AK1571" s="19" t="str">
        <f>IF(ISNA(VLOOKUP(TRIM(G1571),dim_targetsresults!A:B,2,FALSE)),"",VLOOKUP(TRIM(G1571),dim_targetsresults!A:C,2,FALSE))</f>
        <v>MER Results</v>
      </c>
      <c r="AL1571" s="19" t="str">
        <f>IF(ISNA(VLOOKUP(AK1571,dim_targetsresults!B:C,2,FALSE)),"",VLOOKUP(AK1571,dim_targetsresults!B:C,2,FALSE))</f>
        <v>Jh0jDM5yQ2E</v>
      </c>
      <c r="AM1571" s="19" t="str">
        <f>IF(ISNA(VLOOKUP(TRIM(D1571),dim_numeratordenominator!A:B,2,FALSE)),"",VLOOKUP(TRIM(D1571),dim_numeratordenominator!A:C,2,FALSE))</f>
        <v>Numerator</v>
      </c>
      <c r="AN1571" s="19" t="str">
        <f>IF(ISNA(VLOOKUP(AM1571,dim_numeratordenominator!B:C,2,FALSE)),"",VLOOKUP(AM1571,dim_numeratordenominator!B:C,2,FALSE))</f>
        <v>Som9NRMQqV7</v>
      </c>
      <c r="AO1571" s="19" t="str">
        <f>IF(ISNA(VLOOKUP(TRIM(E1571),dim_supporttype!A:B,2,FALSE)),"",VLOOKUP(TRIM(E1571),dim_supporttype!A:C,2,FALSE))</f>
        <v>DSD</v>
      </c>
      <c r="AP1571" s="19" t="str">
        <f>IF(ISNA(VLOOKUP(AO1571,dim_supporttype!B:C,2,FALSE)),"",VLOOKUP(AO1571,dim_supporttype!B:C,2,FALSE))</f>
        <v>iM13vdNLWKb</v>
      </c>
      <c r="AQ1571" s="19" t="str">
        <f>IF(ISNA(VLOOKUP(TRIM(F1571),dim_disaggs!A:B,2,FALSE)),"No Disagg",VLOOKUP(TRIM(F1571),dim_disaggs!A:B,2,FALSE))</f>
        <v>Age/Sex</v>
      </c>
      <c r="AR1571" s="19" t="str">
        <f>IF(ISNA(VLOOKUP(AQ1571,dim_disaggs!B:C,2,FALSE)),"",VLOOKUP(AQ1571,dim_disaggs!B:C,2,FALSE))</f>
        <v>Qbz6SrpmJ1y</v>
      </c>
      <c r="AU1571" s="72" t="s">
        <v>755</v>
      </c>
      <c r="AV1571" s="73" t="s">
        <v>755</v>
      </c>
      <c r="AW1571" s="66" t="s">
        <v>755</v>
      </c>
      <c r="AX1571" s="66" t="s">
        <v>755</v>
      </c>
      <c r="BA1571" s="105" t="str">
        <f t="shared" si="225"/>
        <v/>
      </c>
      <c r="BB1571" s="20" t="str">
        <f t="shared" si="226"/>
        <v/>
      </c>
      <c r="BE1571" s="75" t="s">
        <v>755</v>
      </c>
      <c r="BF1571" s="73" t="s">
        <v>755</v>
      </c>
      <c r="BG1571" s="55" t="s">
        <v>755</v>
      </c>
      <c r="BH1571" s="76" t="s">
        <v>755</v>
      </c>
      <c r="BI1571" s="20" t="s">
        <v>755</v>
      </c>
      <c r="BJ1571" s="20" t="s">
        <v>755</v>
      </c>
      <c r="BK1571" s="55" t="s">
        <v>755</v>
      </c>
      <c r="BL1571" s="71" t="s">
        <v>755</v>
      </c>
      <c r="BM1571" s="77" t="s">
        <v>755</v>
      </c>
      <c r="BN1571" s="78" t="s">
        <v>755</v>
      </c>
      <c r="BO1571" s="77" t="s">
        <v>755</v>
      </c>
      <c r="BP1571" s="78" t="s">
        <v>755</v>
      </c>
    </row>
    <row r="1572" spans="1:68" x14ac:dyDescent="0.2">
      <c r="A1572" s="20" t="s">
        <v>95</v>
      </c>
      <c r="B1572" s="21" t="s">
        <v>20261</v>
      </c>
      <c r="C1572" s="20" t="s">
        <v>226</v>
      </c>
      <c r="D1572" s="20" t="s">
        <v>1</v>
      </c>
      <c r="E1572" s="20" t="s">
        <v>78</v>
      </c>
      <c r="F1572" s="20" t="s">
        <v>135</v>
      </c>
      <c r="G1572" s="20" t="s">
        <v>20086</v>
      </c>
      <c r="H1572" s="20" t="s">
        <v>135</v>
      </c>
      <c r="I1572" s="19">
        <f t="shared" si="227"/>
        <v>27</v>
      </c>
      <c r="K1572" s="20" t="s">
        <v>227</v>
      </c>
      <c r="L1572" s="95" t="str">
        <f>IF(M1572&lt;&gt;"",IF(NOT(ISNA(INDEX(cc!B:B,MATCH(M1572,cc!A:A,0)))),INDEX(cc!B:B,MATCH(M1572,cc!A:A,0)),"0"),"")</f>
        <v>Age (&lt;10-50+-uk-nme, 11) and Sex (Female)</v>
      </c>
      <c r="M1572" s="97" t="s">
        <v>19949</v>
      </c>
      <c r="N1572" s="28" t="str">
        <f t="shared" si="228"/>
        <v/>
      </c>
      <c r="O1572" s="19" t="str">
        <f t="shared" si="221"/>
        <v>PMTCT_STAT (N, TA, Age/Sex): Known Results</v>
      </c>
      <c r="P1572" s="19" t="str">
        <f t="shared" si="222"/>
        <v>PMTCT_STAT (N, TA, Age/Sex): Known Results</v>
      </c>
      <c r="Q1572" s="19" t="str">
        <f t="shared" si="220"/>
        <v>PMTCT_STAT (N, TA, Age/Sex)</v>
      </c>
      <c r="R1572" s="19" t="str">
        <f t="shared" si="223"/>
        <v>PMTCT_STAT_N_TA_Age_Sex</v>
      </c>
      <c r="S1572" s="19" t="str">
        <f t="shared" si="224"/>
        <v>PMTCT_STAT_N_TA_Age_Sex_</v>
      </c>
      <c r="T1572" s="19" t="b">
        <f>NOT(ISNA(VLOOKUP(B1572,dbcodes!A:B,2,FALSE)))</f>
        <v>1</v>
      </c>
      <c r="U1572" s="19" t="str">
        <f>IF(ISNA(VLOOKUP(B1572,dbcodes!A:B,2,FALSE)),des!R1071,VLOOKUP(B1572,dbcodes!A:B,2,FALSE))</f>
        <v>PMTCT_STAT_N_TA_Age_Sex</v>
      </c>
      <c r="V1572" s="66"/>
      <c r="W1572" s="107" t="str">
        <f>IF(ISNA(VLOOKUP(C1572,descriptions!A:B,2,FALSE)),des!V1071,IF(G1572=" TARGET","Target ","")&amp;VLOOKUP(C1572,descriptions!A:B,2,FALSE))</f>
        <v>Percentage of pregnant women with known HIV status at antenatal care (includes those who already knew their HIV status prior to ANC)</v>
      </c>
      <c r="X1572" s="20" t="s">
        <v>4</v>
      </c>
      <c r="Y1572" s="20" t="s">
        <v>831</v>
      </c>
      <c r="Z1572" s="20" t="s">
        <v>836</v>
      </c>
      <c r="AA1572" s="20" t="s">
        <v>102</v>
      </c>
      <c r="AB1572" s="20" t="s">
        <v>755</v>
      </c>
      <c r="AC1572" s="19" t="str">
        <f>IF(AB1572&lt;&gt;"",IF(NOT(ISNA(INDEX(os!A:A,MATCH(AB1572,os!B:B,0)))),INDEX(os!A:A,MATCH(AB1572,os!B:B,0)),"0"),"")</f>
        <v/>
      </c>
      <c r="AD1572" s="20" t="s">
        <v>830</v>
      </c>
      <c r="AH1572" s="93" t="str">
        <f>IF(NOT(ISNA(VLOOKUP(B:B,ResultsTargets!A:A,1,0))),"TRUE","")</f>
        <v/>
      </c>
      <c r="AI1572" s="19" t="str">
        <f>IF(ISNA(VLOOKUP(C1572,dim_techarea!A:B,2,FALSE)),"",VLOOKUP(C1572,dim_techarea!A:B,2,FALSE))</f>
        <v>PMTCT_STAT</v>
      </c>
      <c r="AJ1572" s="19" t="str">
        <f>IF(ISNA(VLOOKUP(AI1572,dim_techarea!B:C,2,FALSE)),"",VLOOKUP(AI1572,dim_techarea!B:C,2,FALSE))</f>
        <v>BTIqHnjeG7l</v>
      </c>
      <c r="AK1572" s="19" t="str">
        <f>IF(ISNA(VLOOKUP(TRIM(G1572),dim_targetsresults!A:B,2,FALSE)),"",VLOOKUP(TRIM(G1572),dim_targetsresults!A:C,2,FALSE))</f>
        <v>MER Results</v>
      </c>
      <c r="AL1572" s="19" t="str">
        <f>IF(ISNA(VLOOKUP(AK1572,dim_targetsresults!B:C,2,FALSE)),"",VLOOKUP(AK1572,dim_targetsresults!B:C,2,FALSE))</f>
        <v>Jh0jDM5yQ2E</v>
      </c>
      <c r="AM1572" s="19" t="str">
        <f>IF(ISNA(VLOOKUP(TRIM(D1572),dim_numeratordenominator!A:B,2,FALSE)),"",VLOOKUP(TRIM(D1572),dim_numeratordenominator!A:C,2,FALSE))</f>
        <v>Numerator</v>
      </c>
      <c r="AN1572" s="19" t="str">
        <f>IF(ISNA(VLOOKUP(AM1572,dim_numeratordenominator!B:C,2,FALSE)),"",VLOOKUP(AM1572,dim_numeratordenominator!B:C,2,FALSE))</f>
        <v>Som9NRMQqV7</v>
      </c>
      <c r="AO1572" s="19" t="str">
        <f>IF(ISNA(VLOOKUP(TRIM(E1572),dim_supporttype!A:B,2,FALSE)),"",VLOOKUP(TRIM(E1572),dim_supporttype!A:C,2,FALSE))</f>
        <v>TA</v>
      </c>
      <c r="AP1572" s="19" t="str">
        <f>IF(ISNA(VLOOKUP(AO1572,dim_supporttype!B:C,2,FALSE)),"",VLOOKUP(AO1572,dim_supporttype!B:C,2,FALSE))</f>
        <v>cRAGKdWIDn4</v>
      </c>
      <c r="AQ1572" s="19" t="str">
        <f>IF(ISNA(VLOOKUP(TRIM(F1572),dim_disaggs!A:B,2,FALSE)),"No Disagg",VLOOKUP(TRIM(F1572),dim_disaggs!A:B,2,FALSE))</f>
        <v>Age/Sex</v>
      </c>
      <c r="AR1572" s="19" t="str">
        <f>IF(ISNA(VLOOKUP(AQ1572,dim_disaggs!B:C,2,FALSE)),"",VLOOKUP(AQ1572,dim_disaggs!B:C,2,FALSE))</f>
        <v>Qbz6SrpmJ1y</v>
      </c>
      <c r="AU1572" s="72" t="s">
        <v>755</v>
      </c>
      <c r="AV1572" s="73" t="s">
        <v>755</v>
      </c>
      <c r="AW1572" s="66" t="s">
        <v>755</v>
      </c>
      <c r="AX1572" s="66" t="s">
        <v>755</v>
      </c>
      <c r="BA1572" s="105" t="str">
        <f t="shared" si="225"/>
        <v/>
      </c>
      <c r="BB1572" s="20" t="str">
        <f t="shared" si="226"/>
        <v/>
      </c>
      <c r="BE1572" s="75" t="s">
        <v>755</v>
      </c>
      <c r="BF1572" s="73" t="s">
        <v>755</v>
      </c>
      <c r="BG1572" s="55" t="s">
        <v>755</v>
      </c>
      <c r="BH1572" s="76" t="s">
        <v>755</v>
      </c>
      <c r="BI1572" s="20" t="s">
        <v>755</v>
      </c>
      <c r="BJ1572" s="20" t="s">
        <v>755</v>
      </c>
      <c r="BK1572" s="55" t="s">
        <v>755</v>
      </c>
      <c r="BL1572" s="71" t="s">
        <v>755</v>
      </c>
      <c r="BM1572" s="77" t="s">
        <v>755</v>
      </c>
      <c r="BN1572" s="78" t="s">
        <v>755</v>
      </c>
      <c r="BO1572" s="77" t="s">
        <v>755</v>
      </c>
      <c r="BP1572" s="78" t="s">
        <v>755</v>
      </c>
    </row>
    <row r="1573" spans="1:68" x14ac:dyDescent="0.2">
      <c r="A1573" s="20" t="s">
        <v>95</v>
      </c>
      <c r="B1573" s="20" t="s">
        <v>1655</v>
      </c>
      <c r="C1573" s="20" t="s">
        <v>226</v>
      </c>
      <c r="D1573" s="20" t="s">
        <v>1</v>
      </c>
      <c r="E1573" s="20" t="s">
        <v>77</v>
      </c>
      <c r="F1573" s="20" t="s">
        <v>2196</v>
      </c>
      <c r="G1573" s="20" t="s">
        <v>20086</v>
      </c>
      <c r="H1573" s="20" t="s">
        <v>2196</v>
      </c>
      <c r="I1573" s="19">
        <f t="shared" si="227"/>
        <v>30</v>
      </c>
      <c r="J1573" s="20" t="s">
        <v>755</v>
      </c>
      <c r="K1573" s="20" t="s">
        <v>227</v>
      </c>
      <c r="L1573" s="95" t="str">
        <f>IF(M1573&lt;&gt;"",IF(NOT(ISNA(INDEX(cc!B:B,MATCH(M1573,cc!A:A,0)))),INDEX(cc!B:B,MATCH(M1573,cc!A:A,0)),"0"),"")</f>
        <v>Known or New</v>
      </c>
      <c r="M1573" s="97" t="s">
        <v>4092</v>
      </c>
      <c r="N1573" s="28" t="str">
        <f t="shared" si="228"/>
        <v/>
      </c>
      <c r="O1573" s="19" t="str">
        <f t="shared" si="221"/>
        <v>PMTCT_STAT (N, DSD, Known/New): Known Results</v>
      </c>
      <c r="P1573" s="19" t="str">
        <f t="shared" si="222"/>
        <v>PMTCT_STAT (N, DSD, Known/New): Known Results</v>
      </c>
      <c r="Q1573" s="19" t="str">
        <f t="shared" si="220"/>
        <v>PMTCT_STAT (N, DSD, Known/New)</v>
      </c>
      <c r="R1573" s="19" t="str">
        <f t="shared" si="223"/>
        <v>PMTCT_STAT_N_DSD_Known_New</v>
      </c>
      <c r="S1573" s="19" t="str">
        <f t="shared" si="224"/>
        <v>PMTCT_STAT_N_DSD_Known_New_</v>
      </c>
      <c r="T1573" s="19" t="b">
        <f>NOT(ISNA(VLOOKUP(B1573,dbcodes!A:B,2,FALSE)))</f>
        <v>1</v>
      </c>
      <c r="U1573" s="19" t="str">
        <f>IF(ISNA(VLOOKUP(B1573,dbcodes!A:B,2,FALSE)),des!R1075,VLOOKUP(B1573,dbcodes!A:B,2,FALSE))</f>
        <v>PMTCT_STAT_N_DSD_Known_New</v>
      </c>
      <c r="V1573" s="66"/>
      <c r="W1573" s="107" t="str">
        <f>IF(ISNA(VLOOKUP(C1573,descriptions!A:B,2,FALSE)),des!V1075,IF(G1573=" TARGET","Target ","")&amp;VLOOKUP(C1573,descriptions!A:B,2,FALSE))</f>
        <v>Percentage of pregnant women with known HIV status at antenatal care (includes those who already knew their HIV status prior to ANC)</v>
      </c>
      <c r="X1573" s="20" t="s">
        <v>4</v>
      </c>
      <c r="Y1573" s="20" t="s">
        <v>831</v>
      </c>
      <c r="Z1573" s="20" t="s">
        <v>836</v>
      </c>
      <c r="AA1573" s="20" t="s">
        <v>102</v>
      </c>
      <c r="AB1573" s="20" t="s">
        <v>755</v>
      </c>
      <c r="AC1573" s="19" t="str">
        <f>IF(AB1573&lt;&gt;"",IF(NOT(ISNA(INDEX(os!A:A,MATCH(AB1573,os!B:B,0)))),INDEX(os!A:A,MATCH(AB1573,os!B:B,0)),"0"),"")</f>
        <v/>
      </c>
      <c r="AD1573" s="20" t="s">
        <v>830</v>
      </c>
      <c r="AH1573" s="93" t="str">
        <f>IF(NOT(ISNA(VLOOKUP(B:B,ResultsTargets!A:A,1,0))),"TRUE","")</f>
        <v/>
      </c>
      <c r="AI1573" s="19" t="str">
        <f>IF(ISNA(VLOOKUP(C1573,dim_techarea!A:B,2,FALSE)),"",VLOOKUP(C1573,dim_techarea!A:B,2,FALSE))</f>
        <v>PMTCT_STAT</v>
      </c>
      <c r="AJ1573" s="19" t="str">
        <f>IF(ISNA(VLOOKUP(AI1573,dim_techarea!B:C,2,FALSE)),"",VLOOKUP(AI1573,dim_techarea!B:C,2,FALSE))</f>
        <v>BTIqHnjeG7l</v>
      </c>
      <c r="AK1573" s="19" t="str">
        <f>IF(ISNA(VLOOKUP(TRIM(G1573),dim_targetsresults!A:B,2,FALSE)),"",VLOOKUP(TRIM(G1573),dim_targetsresults!A:C,2,FALSE))</f>
        <v>MER Results</v>
      </c>
      <c r="AL1573" s="19" t="str">
        <f>IF(ISNA(VLOOKUP(AK1573,dim_targetsresults!B:C,2,FALSE)),"",VLOOKUP(AK1573,dim_targetsresults!B:C,2,FALSE))</f>
        <v>Jh0jDM5yQ2E</v>
      </c>
      <c r="AM1573" s="19" t="str">
        <f>IF(ISNA(VLOOKUP(TRIM(D1573),dim_numeratordenominator!A:B,2,FALSE)),"",VLOOKUP(TRIM(D1573),dim_numeratordenominator!A:C,2,FALSE))</f>
        <v>Numerator</v>
      </c>
      <c r="AN1573" s="19" t="str">
        <f>IF(ISNA(VLOOKUP(AM1573,dim_numeratordenominator!B:C,2,FALSE)),"",VLOOKUP(AM1573,dim_numeratordenominator!B:C,2,FALSE))</f>
        <v>Som9NRMQqV7</v>
      </c>
      <c r="AO1573" s="19" t="str">
        <f>IF(ISNA(VLOOKUP(TRIM(E1573),dim_supporttype!A:B,2,FALSE)),"",VLOOKUP(TRIM(E1573),dim_supporttype!A:C,2,FALSE))</f>
        <v>DSD</v>
      </c>
      <c r="AP1573" s="19" t="str">
        <f>IF(ISNA(VLOOKUP(AO1573,dim_supporttype!B:C,2,FALSE)),"",VLOOKUP(AO1573,dim_supporttype!B:C,2,FALSE))</f>
        <v>iM13vdNLWKb</v>
      </c>
      <c r="AQ1573" s="19" t="str">
        <f>IF(ISNA(VLOOKUP(TRIM(F1573),dim_disaggs!A:B,2,FALSE)),"No Disagg",VLOOKUP(TRIM(F1573),dim_disaggs!A:B,2,FALSE))</f>
        <v>Known/New</v>
      </c>
      <c r="AR1573" s="19" t="str">
        <f>IF(ISNA(VLOOKUP(AQ1573,dim_disaggs!B:C,2,FALSE)),"",VLOOKUP(AQ1573,dim_disaggs!B:C,2,FALSE))</f>
        <v>YWpyLKOIBbc</v>
      </c>
      <c r="AU1573" s="72" t="s">
        <v>755</v>
      </c>
      <c r="AV1573" s="73" t="s">
        <v>755</v>
      </c>
      <c r="AW1573" s="66" t="s">
        <v>755</v>
      </c>
      <c r="AX1573" s="66" t="s">
        <v>755</v>
      </c>
      <c r="BA1573" s="105" t="str">
        <f t="shared" si="225"/>
        <v/>
      </c>
      <c r="BB1573" s="20" t="str">
        <f t="shared" si="226"/>
        <v/>
      </c>
      <c r="BE1573" s="75" t="s">
        <v>755</v>
      </c>
      <c r="BF1573" s="73" t="s">
        <v>755</v>
      </c>
      <c r="BG1573" s="55" t="s">
        <v>755</v>
      </c>
      <c r="BH1573" s="76" t="s">
        <v>755</v>
      </c>
      <c r="BI1573" s="20" t="s">
        <v>755</v>
      </c>
      <c r="BJ1573" s="20" t="s">
        <v>755</v>
      </c>
      <c r="BK1573" s="55" t="s">
        <v>755</v>
      </c>
      <c r="BL1573" s="71" t="s">
        <v>755</v>
      </c>
      <c r="BM1573" s="77" t="s">
        <v>755</v>
      </c>
      <c r="BN1573" s="78" t="s">
        <v>755</v>
      </c>
      <c r="BO1573" s="77" t="s">
        <v>755</v>
      </c>
      <c r="BP1573" s="78" t="s">
        <v>755</v>
      </c>
    </row>
    <row r="1574" spans="1:68" x14ac:dyDescent="0.2">
      <c r="A1574" s="20" t="s">
        <v>95</v>
      </c>
      <c r="B1574" s="20" t="s">
        <v>1665</v>
      </c>
      <c r="C1574" s="20" t="s">
        <v>226</v>
      </c>
      <c r="D1574" s="20" t="s">
        <v>1</v>
      </c>
      <c r="E1574" s="20" t="s">
        <v>78</v>
      </c>
      <c r="F1574" s="20" t="s">
        <v>2196</v>
      </c>
      <c r="G1574" s="20" t="s">
        <v>20086</v>
      </c>
      <c r="H1574" s="20" t="s">
        <v>2196</v>
      </c>
      <c r="I1574" s="19">
        <f t="shared" si="227"/>
        <v>29</v>
      </c>
      <c r="J1574" s="20" t="s">
        <v>755</v>
      </c>
      <c r="K1574" s="20" t="s">
        <v>227</v>
      </c>
      <c r="L1574" s="95" t="str">
        <f>IF(M1574&lt;&gt;"",IF(NOT(ISNA(INDEX(cc!B:B,MATCH(M1574,cc!A:A,0)))),INDEX(cc!B:B,MATCH(M1574,cc!A:A,0)),"0"),"")</f>
        <v>Known or New</v>
      </c>
      <c r="M1574" s="97" t="s">
        <v>4092</v>
      </c>
      <c r="N1574" s="28" t="str">
        <f t="shared" si="228"/>
        <v/>
      </c>
      <c r="O1574" s="19" t="str">
        <f t="shared" si="221"/>
        <v>PMTCT_STAT (N, TA, Known/New): Known Results</v>
      </c>
      <c r="P1574" s="19" t="str">
        <f t="shared" si="222"/>
        <v>PMTCT_STAT (N, TA, Known/New): Known Results</v>
      </c>
      <c r="Q1574" s="19" t="str">
        <f t="shared" si="220"/>
        <v>PMTCT_STAT (N, TA, Known/New)</v>
      </c>
      <c r="R1574" s="19" t="str">
        <f t="shared" si="223"/>
        <v>PMTCT_STAT_N_TA_Known_New</v>
      </c>
      <c r="S1574" s="19" t="str">
        <f t="shared" si="224"/>
        <v>PMTCT_STAT_N_TA_Known_New_</v>
      </c>
      <c r="T1574" s="19" t="b">
        <f>NOT(ISNA(VLOOKUP(B1574,dbcodes!A:B,2,FALSE)))</f>
        <v>1</v>
      </c>
      <c r="U1574" s="19" t="str">
        <f>IF(ISNA(VLOOKUP(B1574,dbcodes!A:B,2,FALSE)),des!R1076,VLOOKUP(B1574,dbcodes!A:B,2,FALSE))</f>
        <v>PMTCT_STAT_N_TA_Known_New</v>
      </c>
      <c r="V1574" s="66"/>
      <c r="W1574" s="107" t="str">
        <f>IF(ISNA(VLOOKUP(C1574,descriptions!A:B,2,FALSE)),des!V1076,IF(G1574=" TARGET","Target ","")&amp;VLOOKUP(C1574,descriptions!A:B,2,FALSE))</f>
        <v>Percentage of pregnant women with known HIV status at antenatal care (includes those who already knew their HIV status prior to ANC)</v>
      </c>
      <c r="X1574" s="20" t="s">
        <v>4</v>
      </c>
      <c r="Y1574" s="20" t="s">
        <v>831</v>
      </c>
      <c r="Z1574" s="20" t="s">
        <v>836</v>
      </c>
      <c r="AA1574" s="20" t="s">
        <v>102</v>
      </c>
      <c r="AB1574" s="20" t="s">
        <v>755</v>
      </c>
      <c r="AC1574" s="19" t="str">
        <f>IF(AB1574&lt;&gt;"",IF(NOT(ISNA(INDEX(os!A:A,MATCH(AB1574,os!B:B,0)))),INDEX(os!A:A,MATCH(AB1574,os!B:B,0)),"0"),"")</f>
        <v/>
      </c>
      <c r="AD1574" s="20" t="s">
        <v>830</v>
      </c>
      <c r="AH1574" s="93" t="str">
        <f>IF(NOT(ISNA(VLOOKUP(B:B,ResultsTargets!A:A,1,0))),"TRUE","")</f>
        <v/>
      </c>
      <c r="AI1574" s="19" t="str">
        <f>IF(ISNA(VLOOKUP(C1574,dim_techarea!A:B,2,FALSE)),"",VLOOKUP(C1574,dim_techarea!A:B,2,FALSE))</f>
        <v>PMTCT_STAT</v>
      </c>
      <c r="AJ1574" s="19" t="str">
        <f>IF(ISNA(VLOOKUP(AI1574,dim_techarea!B:C,2,FALSE)),"",VLOOKUP(AI1574,dim_techarea!B:C,2,FALSE))</f>
        <v>BTIqHnjeG7l</v>
      </c>
      <c r="AK1574" s="19" t="str">
        <f>IF(ISNA(VLOOKUP(TRIM(G1574),dim_targetsresults!A:B,2,FALSE)),"",VLOOKUP(TRIM(G1574),dim_targetsresults!A:C,2,FALSE))</f>
        <v>MER Results</v>
      </c>
      <c r="AL1574" s="19" t="str">
        <f>IF(ISNA(VLOOKUP(AK1574,dim_targetsresults!B:C,2,FALSE)),"",VLOOKUP(AK1574,dim_targetsresults!B:C,2,FALSE))</f>
        <v>Jh0jDM5yQ2E</v>
      </c>
      <c r="AM1574" s="19" t="str">
        <f>IF(ISNA(VLOOKUP(TRIM(D1574),dim_numeratordenominator!A:B,2,FALSE)),"",VLOOKUP(TRIM(D1574),dim_numeratordenominator!A:C,2,FALSE))</f>
        <v>Numerator</v>
      </c>
      <c r="AN1574" s="19" t="str">
        <f>IF(ISNA(VLOOKUP(AM1574,dim_numeratordenominator!B:C,2,FALSE)),"",VLOOKUP(AM1574,dim_numeratordenominator!B:C,2,FALSE))</f>
        <v>Som9NRMQqV7</v>
      </c>
      <c r="AO1574" s="19" t="str">
        <f>IF(ISNA(VLOOKUP(TRIM(E1574),dim_supporttype!A:B,2,FALSE)),"",VLOOKUP(TRIM(E1574),dim_supporttype!A:C,2,FALSE))</f>
        <v>TA</v>
      </c>
      <c r="AP1574" s="19" t="str">
        <f>IF(ISNA(VLOOKUP(AO1574,dim_supporttype!B:C,2,FALSE)),"",VLOOKUP(AO1574,dim_supporttype!B:C,2,FALSE))</f>
        <v>cRAGKdWIDn4</v>
      </c>
      <c r="AQ1574" s="19" t="str">
        <f>IF(ISNA(VLOOKUP(TRIM(F1574),dim_disaggs!A:B,2,FALSE)),"No Disagg",VLOOKUP(TRIM(F1574),dim_disaggs!A:B,2,FALSE))</f>
        <v>Known/New</v>
      </c>
      <c r="AR1574" s="19" t="str">
        <f>IF(ISNA(VLOOKUP(AQ1574,dim_disaggs!B:C,2,FALSE)),"",VLOOKUP(AQ1574,dim_disaggs!B:C,2,FALSE))</f>
        <v>YWpyLKOIBbc</v>
      </c>
      <c r="AU1574" s="72" t="s">
        <v>755</v>
      </c>
      <c r="AV1574" s="73" t="s">
        <v>755</v>
      </c>
      <c r="AW1574" s="66" t="s">
        <v>755</v>
      </c>
      <c r="AX1574" s="66" t="s">
        <v>755</v>
      </c>
      <c r="BA1574" s="105" t="str">
        <f t="shared" si="225"/>
        <v/>
      </c>
      <c r="BB1574" s="20" t="str">
        <f t="shared" si="226"/>
        <v/>
      </c>
      <c r="BE1574" s="75" t="s">
        <v>755</v>
      </c>
      <c r="BF1574" s="73" t="s">
        <v>755</v>
      </c>
      <c r="BG1574" s="55" t="s">
        <v>755</v>
      </c>
      <c r="BH1574" s="76" t="s">
        <v>755</v>
      </c>
      <c r="BI1574" s="20" t="s">
        <v>755</v>
      </c>
      <c r="BJ1574" s="20" t="s">
        <v>755</v>
      </c>
      <c r="BK1574" s="55" t="s">
        <v>755</v>
      </c>
      <c r="BL1574" s="71" t="s">
        <v>755</v>
      </c>
      <c r="BM1574" s="77" t="s">
        <v>755</v>
      </c>
      <c r="BN1574" s="78" t="s">
        <v>755</v>
      </c>
      <c r="BO1574" s="77" t="s">
        <v>755</v>
      </c>
      <c r="BP1574" s="78" t="s">
        <v>755</v>
      </c>
    </row>
    <row r="1575" spans="1:68" s="3" customFormat="1" x14ac:dyDescent="0.2">
      <c r="A1575" s="20" t="s">
        <v>95</v>
      </c>
      <c r="B1575" s="20" t="s">
        <v>1653</v>
      </c>
      <c r="C1575" s="20" t="s">
        <v>226</v>
      </c>
      <c r="D1575" s="20" t="s">
        <v>1</v>
      </c>
      <c r="E1575" s="20" t="s">
        <v>77</v>
      </c>
      <c r="F1575" s="20" t="s">
        <v>2199</v>
      </c>
      <c r="G1575" s="20" t="s">
        <v>20086</v>
      </c>
      <c r="H1575" s="20" t="s">
        <v>2199</v>
      </c>
      <c r="I1575" s="19">
        <f t="shared" si="227"/>
        <v>34</v>
      </c>
      <c r="J1575" s="20" t="s">
        <v>755</v>
      </c>
      <c r="K1575" s="20" t="s">
        <v>227</v>
      </c>
      <c r="L1575" s="95" t="str">
        <f>IF(M1575&lt;&gt;"",IF(NOT(ISNA(INDEX(cc!B:B,MATCH(M1575,cc!A:A,0)))),INDEX(cc!B:B,MATCH(M1575,cc!A:A,0)),"0"),"")</f>
        <v>Known/New and Age (&lt;15-25+,4)</v>
      </c>
      <c r="M1575" s="97" t="s">
        <v>4090</v>
      </c>
      <c r="N1575" s="28" t="str">
        <f t="shared" si="228"/>
        <v/>
      </c>
      <c r="O1575" s="19" t="str">
        <f t="shared" si="221"/>
        <v>PMTCT_STAT (N, DSD, Known/New/Age): Known Results</v>
      </c>
      <c r="P1575" s="19" t="str">
        <f t="shared" si="222"/>
        <v>PMTCT_STAT (N, DSD, Known/New/Age): Known Results</v>
      </c>
      <c r="Q1575" s="19" t="str">
        <f t="shared" si="220"/>
        <v>PMTCT_STAT (N, DSD, Known/New/Age)</v>
      </c>
      <c r="R1575" s="19" t="str">
        <f t="shared" si="223"/>
        <v>PMTCT_STAT_N_DSD_Known_New_Age</v>
      </c>
      <c r="S1575" s="19" t="str">
        <f t="shared" si="224"/>
        <v>PMTCT_STAT_N_DSD_Known_New_Age_</v>
      </c>
      <c r="T1575" s="19" t="b">
        <f>NOT(ISNA(VLOOKUP(B1575,dbcodes!A:B,2,FALSE)))</f>
        <v>1</v>
      </c>
      <c r="U1575" s="19" t="str">
        <f>IF(ISNA(VLOOKUP(B1575,dbcodes!A:B,2,FALSE)),des!R1077,VLOOKUP(B1575,dbcodes!A:B,2,FALSE))</f>
        <v>PMTCT_STAT_N_DSD_Known_New_Age</v>
      </c>
      <c r="V1575" s="66"/>
      <c r="W1575" s="107" t="str">
        <f>IF(ISNA(VLOOKUP(C1575,descriptions!A:B,2,FALSE)),des!V1077,IF(G1575=" TARGET","Target ","")&amp;VLOOKUP(C1575,descriptions!A:B,2,FALSE))</f>
        <v>Percentage of pregnant women with known HIV status at antenatal care (includes those who already knew their HIV status prior to ANC)</v>
      </c>
      <c r="X1575" s="20" t="s">
        <v>4</v>
      </c>
      <c r="Y1575" s="20" t="s">
        <v>831</v>
      </c>
      <c r="Z1575" s="20" t="s">
        <v>836</v>
      </c>
      <c r="AA1575" s="20" t="s">
        <v>102</v>
      </c>
      <c r="AB1575" s="20" t="s">
        <v>755</v>
      </c>
      <c r="AC1575" s="19" t="str">
        <f>IF(AB1575&lt;&gt;"",IF(NOT(ISNA(INDEX(os!A:A,MATCH(AB1575,os!B:B,0)))),INDEX(os!A:A,MATCH(AB1575,os!B:B,0)),"0"),"")</f>
        <v/>
      </c>
      <c r="AD1575" s="20" t="s">
        <v>830</v>
      </c>
      <c r="AE1575" s="20"/>
      <c r="AF1575" s="20"/>
      <c r="AG1575" s="20"/>
      <c r="AH1575" s="93" t="str">
        <f>IF(NOT(ISNA(VLOOKUP(B:B,ResultsTargets!A:A,1,0))),"TRUE","")</f>
        <v/>
      </c>
      <c r="AI1575" s="19" t="str">
        <f>IF(ISNA(VLOOKUP(C1575,dim_techarea!A:B,2,FALSE)),"",VLOOKUP(C1575,dim_techarea!A:B,2,FALSE))</f>
        <v>PMTCT_STAT</v>
      </c>
      <c r="AJ1575" s="19" t="str">
        <f>IF(ISNA(VLOOKUP(AI1575,dim_techarea!B:C,2,FALSE)),"",VLOOKUP(AI1575,dim_techarea!B:C,2,FALSE))</f>
        <v>BTIqHnjeG7l</v>
      </c>
      <c r="AK1575" s="19" t="str">
        <f>IF(ISNA(VLOOKUP(TRIM(G1575),dim_targetsresults!A:B,2,FALSE)),"",VLOOKUP(TRIM(G1575),dim_targetsresults!A:C,2,FALSE))</f>
        <v>MER Results</v>
      </c>
      <c r="AL1575" s="19" t="str">
        <f>IF(ISNA(VLOOKUP(AK1575,dim_targetsresults!B:C,2,FALSE)),"",VLOOKUP(AK1575,dim_targetsresults!B:C,2,FALSE))</f>
        <v>Jh0jDM5yQ2E</v>
      </c>
      <c r="AM1575" s="19" t="str">
        <f>IF(ISNA(VLOOKUP(TRIM(D1575),dim_numeratordenominator!A:B,2,FALSE)),"",VLOOKUP(TRIM(D1575),dim_numeratordenominator!A:C,2,FALSE))</f>
        <v>Numerator</v>
      </c>
      <c r="AN1575" s="19" t="str">
        <f>IF(ISNA(VLOOKUP(AM1575,dim_numeratordenominator!B:C,2,FALSE)),"",VLOOKUP(AM1575,dim_numeratordenominator!B:C,2,FALSE))</f>
        <v>Som9NRMQqV7</v>
      </c>
      <c r="AO1575" s="19" t="str">
        <f>IF(ISNA(VLOOKUP(TRIM(E1575),dim_supporttype!A:B,2,FALSE)),"",VLOOKUP(TRIM(E1575),dim_supporttype!A:C,2,FALSE))</f>
        <v>DSD</v>
      </c>
      <c r="AP1575" s="19" t="str">
        <f>IF(ISNA(VLOOKUP(AO1575,dim_supporttype!B:C,2,FALSE)),"",VLOOKUP(AO1575,dim_supporttype!B:C,2,FALSE))</f>
        <v>iM13vdNLWKb</v>
      </c>
      <c r="AQ1575" s="19" t="str">
        <f>IF(ISNA(VLOOKUP(TRIM(F1575),dim_disaggs!A:B,2,FALSE)),"No Disagg",VLOOKUP(TRIM(F1575),dim_disaggs!A:B,2,FALSE))</f>
        <v>Known/New/Age</v>
      </c>
      <c r="AR1575" s="19" t="str">
        <f>IF(ISNA(VLOOKUP(AQ1575,dim_disaggs!B:C,2,FALSE)),"",VLOOKUP(AQ1575,dim_disaggs!B:C,2,FALSE))</f>
        <v>IkslSuDAWbf</v>
      </c>
      <c r="AS1575" s="72"/>
      <c r="AT1575" s="66"/>
      <c r="AU1575" s="72" t="s">
        <v>755</v>
      </c>
      <c r="AV1575" s="73" t="s">
        <v>755</v>
      </c>
      <c r="AW1575" s="66" t="s">
        <v>755</v>
      </c>
      <c r="AX1575" s="66" t="s">
        <v>755</v>
      </c>
      <c r="AY1575" s="20"/>
      <c r="AZ1575" s="20"/>
      <c r="BA1575" s="105" t="str">
        <f t="shared" si="225"/>
        <v/>
      </c>
      <c r="BB1575" s="20" t="str">
        <f t="shared" si="226"/>
        <v/>
      </c>
      <c r="BC1575" s="20"/>
      <c r="BD1575" s="20"/>
      <c r="BE1575" s="75" t="s">
        <v>755</v>
      </c>
      <c r="BF1575" s="73" t="s">
        <v>755</v>
      </c>
      <c r="BG1575" s="55" t="s">
        <v>755</v>
      </c>
      <c r="BH1575" s="76" t="s">
        <v>755</v>
      </c>
      <c r="BI1575" s="20" t="s">
        <v>755</v>
      </c>
      <c r="BJ1575" s="20" t="s">
        <v>755</v>
      </c>
      <c r="BK1575" s="55" t="s">
        <v>755</v>
      </c>
      <c r="BL1575" s="71" t="s">
        <v>755</v>
      </c>
      <c r="BM1575" s="77" t="s">
        <v>755</v>
      </c>
      <c r="BN1575" s="78" t="s">
        <v>755</v>
      </c>
      <c r="BO1575" s="77" t="s">
        <v>755</v>
      </c>
      <c r="BP1575" s="78" t="s">
        <v>755</v>
      </c>
    </row>
    <row r="1576" spans="1:68" x14ac:dyDescent="0.2">
      <c r="A1576" s="20" t="s">
        <v>95</v>
      </c>
      <c r="B1576" s="20" t="s">
        <v>1663</v>
      </c>
      <c r="C1576" s="20" t="s">
        <v>226</v>
      </c>
      <c r="D1576" s="20" t="s">
        <v>1</v>
      </c>
      <c r="E1576" s="20" t="s">
        <v>78</v>
      </c>
      <c r="F1576" s="20" t="s">
        <v>2199</v>
      </c>
      <c r="G1576" s="20" t="s">
        <v>20086</v>
      </c>
      <c r="H1576" s="20" t="s">
        <v>2199</v>
      </c>
      <c r="I1576" s="19">
        <f t="shared" si="227"/>
        <v>33</v>
      </c>
      <c r="J1576" s="20" t="s">
        <v>755</v>
      </c>
      <c r="K1576" s="20" t="s">
        <v>227</v>
      </c>
      <c r="L1576" s="95" t="str">
        <f>IF(M1576&lt;&gt;"",IF(NOT(ISNA(INDEX(cc!B:B,MATCH(M1576,cc!A:A,0)))),INDEX(cc!B:B,MATCH(M1576,cc!A:A,0)),"0"),"")</f>
        <v>Known/New and Age (&lt;15-25+,4)</v>
      </c>
      <c r="M1576" s="97" t="s">
        <v>4090</v>
      </c>
      <c r="N1576" s="28" t="str">
        <f t="shared" si="228"/>
        <v/>
      </c>
      <c r="O1576" s="19" t="str">
        <f t="shared" si="221"/>
        <v>PMTCT_STAT (N, TA, Known/New/Age): Known Results</v>
      </c>
      <c r="P1576" s="19" t="str">
        <f t="shared" si="222"/>
        <v>PMTCT_STAT (N, TA, Known/New/Age): Known Results</v>
      </c>
      <c r="Q1576" s="19" t="str">
        <f t="shared" ref="Q1576:Q1639" si="229">IF(G1576=" RESULT",CONCATENATE(C1576, " (",_xlfn.TEXTJOIN(", ",TRUE,D1576,E1576,H1576),")",J1576),CONCATENATE(C1576, " (",_xlfn.TEXTJOIN(", ",TRUE,D1576,E1576,H1576),")",G1576,J1576))</f>
        <v>PMTCT_STAT (N, TA, Known/New/Age)</v>
      </c>
      <c r="R1576" s="19" t="str">
        <f t="shared" si="223"/>
        <v>PMTCT_STAT_N_TA_Known_New_Age</v>
      </c>
      <c r="S1576" s="19" t="str">
        <f t="shared" si="224"/>
        <v>PMTCT_STAT_N_TA_Known_New_Age_</v>
      </c>
      <c r="T1576" s="19" t="b">
        <f>NOT(ISNA(VLOOKUP(B1576,dbcodes!A:B,2,FALSE)))</f>
        <v>1</v>
      </c>
      <c r="U1576" s="19" t="str">
        <f>IF(ISNA(VLOOKUP(B1576,dbcodes!A:B,2,FALSE)),des!R1078,VLOOKUP(B1576,dbcodes!A:B,2,FALSE))</f>
        <v>PMTCT_STAT_N_TA_Known_New_Age</v>
      </c>
      <c r="V1576" s="66"/>
      <c r="W1576" s="107" t="str">
        <f>IF(ISNA(VLOOKUP(C1576,descriptions!A:B,2,FALSE)),des!V1078,IF(G1576=" TARGET","Target ","")&amp;VLOOKUP(C1576,descriptions!A:B,2,FALSE))</f>
        <v>Percentage of pregnant women with known HIV status at antenatal care (includes those who already knew their HIV status prior to ANC)</v>
      </c>
      <c r="X1576" s="20" t="s">
        <v>4</v>
      </c>
      <c r="Y1576" s="20" t="s">
        <v>831</v>
      </c>
      <c r="Z1576" s="20" t="s">
        <v>836</v>
      </c>
      <c r="AA1576" s="20" t="s">
        <v>102</v>
      </c>
      <c r="AB1576" s="20" t="s">
        <v>755</v>
      </c>
      <c r="AC1576" s="19" t="str">
        <f>IF(AB1576&lt;&gt;"",IF(NOT(ISNA(INDEX(os!A:A,MATCH(AB1576,os!B:B,0)))),INDEX(os!A:A,MATCH(AB1576,os!B:B,0)),"0"),"")</f>
        <v/>
      </c>
      <c r="AD1576" s="20" t="s">
        <v>830</v>
      </c>
      <c r="AH1576" s="93" t="str">
        <f>IF(NOT(ISNA(VLOOKUP(B:B,ResultsTargets!A:A,1,0))),"TRUE","")</f>
        <v/>
      </c>
      <c r="AI1576" s="19" t="str">
        <f>IF(ISNA(VLOOKUP(C1576,dim_techarea!A:B,2,FALSE)),"",VLOOKUP(C1576,dim_techarea!A:B,2,FALSE))</f>
        <v>PMTCT_STAT</v>
      </c>
      <c r="AJ1576" s="19" t="str">
        <f>IF(ISNA(VLOOKUP(AI1576,dim_techarea!B:C,2,FALSE)),"",VLOOKUP(AI1576,dim_techarea!B:C,2,FALSE))</f>
        <v>BTIqHnjeG7l</v>
      </c>
      <c r="AK1576" s="19" t="str">
        <f>IF(ISNA(VLOOKUP(TRIM(G1576),dim_targetsresults!A:B,2,FALSE)),"",VLOOKUP(TRIM(G1576),dim_targetsresults!A:C,2,FALSE))</f>
        <v>MER Results</v>
      </c>
      <c r="AL1576" s="19" t="str">
        <f>IF(ISNA(VLOOKUP(AK1576,dim_targetsresults!B:C,2,FALSE)),"",VLOOKUP(AK1576,dim_targetsresults!B:C,2,FALSE))</f>
        <v>Jh0jDM5yQ2E</v>
      </c>
      <c r="AM1576" s="19" t="str">
        <f>IF(ISNA(VLOOKUP(TRIM(D1576),dim_numeratordenominator!A:B,2,FALSE)),"",VLOOKUP(TRIM(D1576),dim_numeratordenominator!A:C,2,FALSE))</f>
        <v>Numerator</v>
      </c>
      <c r="AN1576" s="19" t="str">
        <f>IF(ISNA(VLOOKUP(AM1576,dim_numeratordenominator!B:C,2,FALSE)),"",VLOOKUP(AM1576,dim_numeratordenominator!B:C,2,FALSE))</f>
        <v>Som9NRMQqV7</v>
      </c>
      <c r="AO1576" s="19" t="str">
        <f>IF(ISNA(VLOOKUP(TRIM(E1576),dim_supporttype!A:B,2,FALSE)),"",VLOOKUP(TRIM(E1576),dim_supporttype!A:C,2,FALSE))</f>
        <v>TA</v>
      </c>
      <c r="AP1576" s="19" t="str">
        <f>IF(ISNA(VLOOKUP(AO1576,dim_supporttype!B:C,2,FALSE)),"",VLOOKUP(AO1576,dim_supporttype!B:C,2,FALSE))</f>
        <v>cRAGKdWIDn4</v>
      </c>
      <c r="AQ1576" s="19" t="str">
        <f>IF(ISNA(VLOOKUP(TRIM(F1576),dim_disaggs!A:B,2,FALSE)),"No Disagg",VLOOKUP(TRIM(F1576),dim_disaggs!A:B,2,FALSE))</f>
        <v>Known/New/Age</v>
      </c>
      <c r="AR1576" s="19" t="str">
        <f>IF(ISNA(VLOOKUP(AQ1576,dim_disaggs!B:C,2,FALSE)),"",VLOOKUP(AQ1576,dim_disaggs!B:C,2,FALSE))</f>
        <v>IkslSuDAWbf</v>
      </c>
      <c r="AU1576" s="72" t="s">
        <v>755</v>
      </c>
      <c r="AV1576" s="73" t="s">
        <v>755</v>
      </c>
      <c r="AW1576" s="66" t="s">
        <v>755</v>
      </c>
      <c r="AX1576" s="66" t="s">
        <v>755</v>
      </c>
      <c r="BA1576" s="105" t="str">
        <f t="shared" si="225"/>
        <v/>
      </c>
      <c r="BB1576" s="20" t="str">
        <f t="shared" si="226"/>
        <v/>
      </c>
      <c r="BE1576" s="75" t="s">
        <v>755</v>
      </c>
      <c r="BF1576" s="73" t="s">
        <v>755</v>
      </c>
      <c r="BG1576" s="55" t="s">
        <v>755</v>
      </c>
      <c r="BH1576" s="76" t="s">
        <v>755</v>
      </c>
      <c r="BI1576" s="20" t="s">
        <v>755</v>
      </c>
      <c r="BJ1576" s="20" t="s">
        <v>755</v>
      </c>
      <c r="BK1576" s="55" t="s">
        <v>755</v>
      </c>
      <c r="BL1576" s="71" t="s">
        <v>755</v>
      </c>
      <c r="BM1576" s="77" t="s">
        <v>755</v>
      </c>
      <c r="BN1576" s="78" t="s">
        <v>755</v>
      </c>
      <c r="BO1576" s="77" t="s">
        <v>755</v>
      </c>
      <c r="BP1576" s="78" t="s">
        <v>755</v>
      </c>
    </row>
    <row r="1577" spans="1:68" x14ac:dyDescent="0.2">
      <c r="A1577" s="20" t="s">
        <v>95</v>
      </c>
      <c r="B1577" s="21" t="s">
        <v>20264</v>
      </c>
      <c r="C1577" s="20" t="s">
        <v>226</v>
      </c>
      <c r="D1577" s="20" t="s">
        <v>1</v>
      </c>
      <c r="E1577" s="20" t="s">
        <v>77</v>
      </c>
      <c r="F1577" s="20" t="s">
        <v>525</v>
      </c>
      <c r="G1577" s="20" t="s">
        <v>20086</v>
      </c>
      <c r="H1577" s="20" t="s">
        <v>525</v>
      </c>
      <c r="I1577" s="19">
        <f t="shared" si="227"/>
        <v>24</v>
      </c>
      <c r="J1577" s="20" t="s">
        <v>755</v>
      </c>
      <c r="K1577" s="20" t="s">
        <v>227</v>
      </c>
      <c r="L1577" s="95" t="str">
        <f>IF(M1577&lt;&gt;"",IF(NOT(ISNA(INDEX(cc!B:B,MATCH(M1577,cc!A:A,0)))),INDEX(cc!B:B,MATCH(M1577,cc!A:A,0)),"0"),"")</f>
        <v>Sex (Female)</v>
      </c>
      <c r="M1577" s="97" t="s">
        <v>20081</v>
      </c>
      <c r="N1577" s="28" t="str">
        <f t="shared" si="228"/>
        <v/>
      </c>
      <c r="O1577" s="19" t="str">
        <f t="shared" si="221"/>
        <v>PMTCT_STAT (N, DSD, Sex): Known Results</v>
      </c>
      <c r="P1577" s="19" t="str">
        <f t="shared" si="222"/>
        <v>PMTCT_STAT (N, DSD, Sex): Known Results</v>
      </c>
      <c r="Q1577" s="19" t="str">
        <f t="shared" si="229"/>
        <v>PMTCT_STAT (N, DSD, Sex)</v>
      </c>
      <c r="R1577" s="19" t="str">
        <f t="shared" si="223"/>
        <v>PMTCT_STAT_N_DSD_Sex</v>
      </c>
      <c r="S1577" s="19" t="str">
        <f t="shared" si="224"/>
        <v>PMTCT_STAT_N_DSD_Sex_</v>
      </c>
      <c r="T1577" s="19" t="b">
        <f>NOT(ISNA(VLOOKUP(B1577,dbcodes!A:B,2,FALSE)))</f>
        <v>1</v>
      </c>
      <c r="U1577" s="19" t="str">
        <f>IF(ISNA(VLOOKUP(B1577,dbcodes!A:B,2,FALSE)),des!R1079,VLOOKUP(B1577,dbcodes!A:B,2,FALSE))</f>
        <v>PMTCT_STAT_N_DSD_Sex</v>
      </c>
      <c r="V1577" s="66"/>
      <c r="W1577" s="107" t="str">
        <f>IF(ISNA(VLOOKUP(C1577,descriptions!A:B,2,FALSE)),des!V1079,IF(G1577=" TARGET","Target ","")&amp;VLOOKUP(C1577,descriptions!A:B,2,FALSE))</f>
        <v>Percentage of pregnant women with known HIV status at antenatal care (includes those who already knew their HIV status prior to ANC)</v>
      </c>
      <c r="X1577" s="20" t="s">
        <v>4</v>
      </c>
      <c r="Y1577" s="20" t="s">
        <v>831</v>
      </c>
      <c r="Z1577" s="20" t="s">
        <v>836</v>
      </c>
      <c r="AA1577" s="20" t="s">
        <v>102</v>
      </c>
      <c r="AB1577" s="20" t="s">
        <v>755</v>
      </c>
      <c r="AC1577" s="19" t="str">
        <f>IF(AB1577&lt;&gt;"",IF(NOT(ISNA(INDEX(os!A:A,MATCH(AB1577,os!B:B,0)))),INDEX(os!A:A,MATCH(AB1577,os!B:B,0)),"0"),"")</f>
        <v/>
      </c>
      <c r="AD1577" s="20" t="s">
        <v>830</v>
      </c>
      <c r="AH1577" s="93" t="str">
        <f>IF(NOT(ISNA(VLOOKUP(B:B,ResultsTargets!A:A,1,0))),"TRUE","")</f>
        <v/>
      </c>
      <c r="AI1577" s="19" t="str">
        <f>IF(ISNA(VLOOKUP(C1577,dim_techarea!A:B,2,FALSE)),"",VLOOKUP(C1577,dim_techarea!A:B,2,FALSE))</f>
        <v>PMTCT_STAT</v>
      </c>
      <c r="AJ1577" s="19" t="str">
        <f>IF(ISNA(VLOOKUP(AI1577,dim_techarea!B:C,2,FALSE)),"",VLOOKUP(AI1577,dim_techarea!B:C,2,FALSE))</f>
        <v>BTIqHnjeG7l</v>
      </c>
      <c r="AK1577" s="19" t="str">
        <f>IF(ISNA(VLOOKUP(TRIM(G1577),dim_targetsresults!A:B,2,FALSE)),"",VLOOKUP(TRIM(G1577),dim_targetsresults!A:C,2,FALSE))</f>
        <v>MER Results</v>
      </c>
      <c r="AL1577" s="19" t="str">
        <f>IF(ISNA(VLOOKUP(AK1577,dim_targetsresults!B:C,2,FALSE)),"",VLOOKUP(AK1577,dim_targetsresults!B:C,2,FALSE))</f>
        <v>Jh0jDM5yQ2E</v>
      </c>
      <c r="AM1577" s="19" t="str">
        <f>IF(ISNA(VLOOKUP(TRIM(D1577),dim_numeratordenominator!A:B,2,FALSE)),"",VLOOKUP(TRIM(D1577),dim_numeratordenominator!A:C,2,FALSE))</f>
        <v>Numerator</v>
      </c>
      <c r="AN1577" s="19" t="str">
        <f>IF(ISNA(VLOOKUP(AM1577,dim_numeratordenominator!B:C,2,FALSE)),"",VLOOKUP(AM1577,dim_numeratordenominator!B:C,2,FALSE))</f>
        <v>Som9NRMQqV7</v>
      </c>
      <c r="AO1577" s="19" t="str">
        <f>IF(ISNA(VLOOKUP(TRIM(E1577),dim_supporttype!A:B,2,FALSE)),"",VLOOKUP(TRIM(E1577),dim_supporttype!A:C,2,FALSE))</f>
        <v>DSD</v>
      </c>
      <c r="AP1577" s="19" t="str">
        <f>IF(ISNA(VLOOKUP(AO1577,dim_supporttype!B:C,2,FALSE)),"",VLOOKUP(AO1577,dim_supporttype!B:C,2,FALSE))</f>
        <v>iM13vdNLWKb</v>
      </c>
      <c r="AQ1577" s="19" t="str">
        <f>IF(ISNA(VLOOKUP(TRIM(F1577),dim_disaggs!A:B,2,FALSE)),"No Disagg",VLOOKUP(TRIM(F1577),dim_disaggs!A:B,2,FALSE))</f>
        <v>Sex</v>
      </c>
      <c r="AR1577" s="19" t="str">
        <f>IF(ISNA(VLOOKUP(AQ1577,dim_disaggs!B:C,2,FALSE)),"",VLOOKUP(AQ1577,dim_disaggs!B:C,2,FALSE))</f>
        <v>sdHeplyj1SL</v>
      </c>
      <c r="AU1577" s="72" t="s">
        <v>755</v>
      </c>
      <c r="AV1577" s="73" t="s">
        <v>755</v>
      </c>
      <c r="AW1577" s="66" t="s">
        <v>755</v>
      </c>
      <c r="AX1577" s="66" t="s">
        <v>755</v>
      </c>
      <c r="BA1577" s="105" t="str">
        <f t="shared" si="225"/>
        <v>Top Level Numerator</v>
      </c>
      <c r="BB1577" s="20" t="str">
        <f t="shared" si="226"/>
        <v>PE5QVF0w4xj</v>
      </c>
      <c r="BE1577" s="75" t="s">
        <v>755</v>
      </c>
      <c r="BF1577" s="73" t="s">
        <v>755</v>
      </c>
      <c r="BG1577" s="55" t="s">
        <v>755</v>
      </c>
      <c r="BH1577" s="76" t="s">
        <v>755</v>
      </c>
      <c r="BI1577" s="20" t="s">
        <v>20420</v>
      </c>
      <c r="BJ1577" s="20" t="s">
        <v>20426</v>
      </c>
      <c r="BK1577" s="55" t="s">
        <v>755</v>
      </c>
      <c r="BL1577" s="71" t="s">
        <v>755</v>
      </c>
      <c r="BM1577" s="77" t="s">
        <v>755</v>
      </c>
      <c r="BN1577" s="78" t="s">
        <v>755</v>
      </c>
      <c r="BO1577" s="77" t="s">
        <v>755</v>
      </c>
      <c r="BP1577" s="78" t="s">
        <v>755</v>
      </c>
    </row>
    <row r="1578" spans="1:68" x14ac:dyDescent="0.2">
      <c r="A1578" s="20" t="s">
        <v>95</v>
      </c>
      <c r="B1578" s="21" t="s">
        <v>20265</v>
      </c>
      <c r="C1578" s="20" t="s">
        <v>226</v>
      </c>
      <c r="D1578" s="20" t="s">
        <v>1</v>
      </c>
      <c r="E1578" s="20" t="s">
        <v>78</v>
      </c>
      <c r="F1578" s="20" t="s">
        <v>525</v>
      </c>
      <c r="G1578" s="20" t="s">
        <v>20086</v>
      </c>
      <c r="H1578" s="20" t="s">
        <v>525</v>
      </c>
      <c r="I1578" s="19">
        <f t="shared" si="227"/>
        <v>23</v>
      </c>
      <c r="J1578" s="20" t="s">
        <v>755</v>
      </c>
      <c r="K1578" s="20" t="s">
        <v>227</v>
      </c>
      <c r="L1578" s="95" t="str">
        <f>IF(M1578&lt;&gt;"",IF(NOT(ISNA(INDEX(cc!B:B,MATCH(M1578,cc!A:A,0)))),INDEX(cc!B:B,MATCH(M1578,cc!A:A,0)),"0"),"")</f>
        <v>Sex (Female)</v>
      </c>
      <c r="M1578" s="97" t="s">
        <v>20081</v>
      </c>
      <c r="N1578" s="28" t="str">
        <f t="shared" si="228"/>
        <v/>
      </c>
      <c r="O1578" s="19" t="str">
        <f t="shared" si="221"/>
        <v>PMTCT_STAT (N, TA, Sex): Known Results</v>
      </c>
      <c r="P1578" s="19" t="str">
        <f t="shared" si="222"/>
        <v>PMTCT_STAT (N, TA, Sex): Known Results</v>
      </c>
      <c r="Q1578" s="19" t="str">
        <f t="shared" si="229"/>
        <v>PMTCT_STAT (N, TA, Sex)</v>
      </c>
      <c r="R1578" s="19" t="str">
        <f t="shared" si="223"/>
        <v>PMTCT_STAT_N_TA_Sex</v>
      </c>
      <c r="S1578" s="19" t="str">
        <f t="shared" si="224"/>
        <v>PMTCT_STAT_N_TA_Sex_</v>
      </c>
      <c r="T1578" s="19" t="b">
        <f>NOT(ISNA(VLOOKUP(B1578,dbcodes!A:B,2,FALSE)))</f>
        <v>1</v>
      </c>
      <c r="U1578" s="19" t="str">
        <f>IF(ISNA(VLOOKUP(B1578,dbcodes!A:B,2,FALSE)),des!R1080,VLOOKUP(B1578,dbcodes!A:B,2,FALSE))</f>
        <v>PMTCT_STAT_N_TA_Sex</v>
      </c>
      <c r="V1578" s="66"/>
      <c r="W1578" s="107" t="str">
        <f>IF(ISNA(VLOOKUP(C1578,descriptions!A:B,2,FALSE)),des!V1080,IF(G1578=" TARGET","Target ","")&amp;VLOOKUP(C1578,descriptions!A:B,2,FALSE))</f>
        <v>Percentage of pregnant women with known HIV status at antenatal care (includes those who already knew their HIV status prior to ANC)</v>
      </c>
      <c r="X1578" s="20" t="s">
        <v>4</v>
      </c>
      <c r="Y1578" s="20" t="s">
        <v>831</v>
      </c>
      <c r="Z1578" s="20" t="s">
        <v>836</v>
      </c>
      <c r="AA1578" s="20" t="s">
        <v>102</v>
      </c>
      <c r="AB1578" s="20" t="s">
        <v>755</v>
      </c>
      <c r="AC1578" s="19" t="str">
        <f>IF(AB1578&lt;&gt;"",IF(NOT(ISNA(INDEX(os!A:A,MATCH(AB1578,os!B:B,0)))),INDEX(os!A:A,MATCH(AB1578,os!B:B,0)),"0"),"")</f>
        <v/>
      </c>
      <c r="AD1578" s="20" t="s">
        <v>830</v>
      </c>
      <c r="AH1578" s="93" t="str">
        <f>IF(NOT(ISNA(VLOOKUP(B:B,ResultsTargets!A:A,1,0))),"TRUE","")</f>
        <v/>
      </c>
      <c r="AI1578" s="19" t="str">
        <f>IF(ISNA(VLOOKUP(C1578,dim_techarea!A:B,2,FALSE)),"",VLOOKUP(C1578,dim_techarea!A:B,2,FALSE))</f>
        <v>PMTCT_STAT</v>
      </c>
      <c r="AJ1578" s="19" t="str">
        <f>IF(ISNA(VLOOKUP(AI1578,dim_techarea!B:C,2,FALSE)),"",VLOOKUP(AI1578,dim_techarea!B:C,2,FALSE))</f>
        <v>BTIqHnjeG7l</v>
      </c>
      <c r="AK1578" s="19" t="str">
        <f>IF(ISNA(VLOOKUP(TRIM(G1578),dim_targetsresults!A:B,2,FALSE)),"",VLOOKUP(TRIM(G1578),dim_targetsresults!A:C,2,FALSE))</f>
        <v>MER Results</v>
      </c>
      <c r="AL1578" s="19" t="str">
        <f>IF(ISNA(VLOOKUP(AK1578,dim_targetsresults!B:C,2,FALSE)),"",VLOOKUP(AK1578,dim_targetsresults!B:C,2,FALSE))</f>
        <v>Jh0jDM5yQ2E</v>
      </c>
      <c r="AM1578" s="19" t="str">
        <f>IF(ISNA(VLOOKUP(TRIM(D1578),dim_numeratordenominator!A:B,2,FALSE)),"",VLOOKUP(TRIM(D1578),dim_numeratordenominator!A:C,2,FALSE))</f>
        <v>Numerator</v>
      </c>
      <c r="AN1578" s="19" t="str">
        <f>IF(ISNA(VLOOKUP(AM1578,dim_numeratordenominator!B:C,2,FALSE)),"",VLOOKUP(AM1578,dim_numeratordenominator!B:C,2,FALSE))</f>
        <v>Som9NRMQqV7</v>
      </c>
      <c r="AO1578" s="19" t="str">
        <f>IF(ISNA(VLOOKUP(TRIM(E1578),dim_supporttype!A:B,2,FALSE)),"",VLOOKUP(TRIM(E1578),dim_supporttype!A:C,2,FALSE))</f>
        <v>TA</v>
      </c>
      <c r="AP1578" s="19" t="str">
        <f>IF(ISNA(VLOOKUP(AO1578,dim_supporttype!B:C,2,FALSE)),"",VLOOKUP(AO1578,dim_supporttype!B:C,2,FALSE))</f>
        <v>cRAGKdWIDn4</v>
      </c>
      <c r="AQ1578" s="19" t="str">
        <f>IF(ISNA(VLOOKUP(TRIM(F1578),dim_disaggs!A:B,2,FALSE)),"No Disagg",VLOOKUP(TRIM(F1578),dim_disaggs!A:B,2,FALSE))</f>
        <v>Sex</v>
      </c>
      <c r="AR1578" s="19" t="str">
        <f>IF(ISNA(VLOOKUP(AQ1578,dim_disaggs!B:C,2,FALSE)),"",VLOOKUP(AQ1578,dim_disaggs!B:C,2,FALSE))</f>
        <v>sdHeplyj1SL</v>
      </c>
      <c r="AU1578" s="72" t="s">
        <v>755</v>
      </c>
      <c r="AV1578" s="73" t="s">
        <v>755</v>
      </c>
      <c r="AW1578" s="66" t="s">
        <v>755</v>
      </c>
      <c r="AX1578" s="66" t="s">
        <v>755</v>
      </c>
      <c r="BA1578" s="105" t="str">
        <f t="shared" si="225"/>
        <v>Top Level Numerator</v>
      </c>
      <c r="BB1578" s="20" t="str">
        <f t="shared" si="226"/>
        <v>PE5QVF0w4xj</v>
      </c>
      <c r="BE1578" s="75" t="s">
        <v>755</v>
      </c>
      <c r="BF1578" s="73" t="s">
        <v>755</v>
      </c>
      <c r="BG1578" s="55" t="s">
        <v>755</v>
      </c>
      <c r="BH1578" s="76" t="s">
        <v>755</v>
      </c>
      <c r="BI1578" s="20" t="s">
        <v>20420</v>
      </c>
      <c r="BJ1578" s="20" t="s">
        <v>20426</v>
      </c>
      <c r="BK1578" s="55" t="s">
        <v>755</v>
      </c>
      <c r="BL1578" s="71" t="s">
        <v>755</v>
      </c>
      <c r="BM1578" s="77" t="s">
        <v>755</v>
      </c>
      <c r="BN1578" s="78" t="s">
        <v>755</v>
      </c>
      <c r="BO1578" s="77" t="s">
        <v>755</v>
      </c>
      <c r="BP1578" s="78" t="s">
        <v>755</v>
      </c>
    </row>
    <row r="1579" spans="1:68" x14ac:dyDescent="0.2">
      <c r="A1579" s="20" t="s">
        <v>95</v>
      </c>
      <c r="B1579" s="20" t="s">
        <v>225</v>
      </c>
      <c r="C1579" s="20" t="s">
        <v>226</v>
      </c>
      <c r="D1579" s="20" t="s">
        <v>1</v>
      </c>
      <c r="E1579" s="20" t="s">
        <v>77</v>
      </c>
      <c r="G1579" s="20" t="s">
        <v>20086</v>
      </c>
      <c r="I1579" s="19">
        <f t="shared" si="227"/>
        <v>19</v>
      </c>
      <c r="J1579" s="20" t="s">
        <v>755</v>
      </c>
      <c r="K1579" s="20" t="s">
        <v>227</v>
      </c>
      <c r="L1579" s="95" t="str">
        <f>IF(M1579&lt;&gt;"",IF(NOT(ISNA(INDEX(cc!B:B,MATCH(M1579,cc!A:A,0)))),INDEX(cc!B:B,MATCH(M1579,cc!A:A,0)),"0"),"")</f>
        <v>default</v>
      </c>
      <c r="M1579" s="97" t="s">
        <v>13</v>
      </c>
      <c r="N1579" s="28" t="str">
        <f t="shared" si="228"/>
        <v/>
      </c>
      <c r="O1579" s="19" t="str">
        <f t="shared" si="221"/>
        <v>PMTCT_STAT (N, DSD): Known Results</v>
      </c>
      <c r="P1579" s="19" t="str">
        <f t="shared" si="222"/>
        <v>PMTCT_STAT (N, DSD): Known Results</v>
      </c>
      <c r="Q1579" s="19" t="str">
        <f t="shared" si="229"/>
        <v>PMTCT_STAT (N, DSD)</v>
      </c>
      <c r="R1579" s="19" t="str">
        <f t="shared" si="223"/>
        <v>PMTCT_STAT_N_DSD</v>
      </c>
      <c r="S1579" s="19" t="str">
        <f t="shared" si="224"/>
        <v>PMTCT_STAT_N_DSD_</v>
      </c>
      <c r="T1579" s="19" t="b">
        <f>NOT(ISNA(VLOOKUP(B1579,dbcodes!A:B,2,FALSE)))</f>
        <v>1</v>
      </c>
      <c r="U1579" s="19" t="str">
        <f>IF(ISNA(VLOOKUP(B1579,dbcodes!A:B,2,FALSE)),des!R1081,VLOOKUP(B1579,dbcodes!A:B,2,FALSE))</f>
        <v>PMTCT_STAT_N_DSD</v>
      </c>
      <c r="V1579" s="66"/>
      <c r="W1579" s="107" t="str">
        <f>IF(ISNA(VLOOKUP(C1579,descriptions!A:B,2,FALSE)),des!V1081,IF(G1579=" TARGET","Target ","")&amp;VLOOKUP(C1579,descriptions!A:B,2,FALSE))</f>
        <v>Percentage of pregnant women with known HIV status at antenatal care (includes those who already knew their HIV status prior to ANC)</v>
      </c>
      <c r="X1579" s="20" t="s">
        <v>4</v>
      </c>
      <c r="Y1579" s="20" t="s">
        <v>831</v>
      </c>
      <c r="Z1579" s="20" t="s">
        <v>836</v>
      </c>
      <c r="AA1579" s="20" t="s">
        <v>102</v>
      </c>
      <c r="AB1579" s="20" t="s">
        <v>755</v>
      </c>
      <c r="AC1579" s="19" t="str">
        <f>IF(AB1579&lt;&gt;"",IF(NOT(ISNA(INDEX(os!A:A,MATCH(AB1579,os!B:B,0)))),INDEX(os!A:A,MATCH(AB1579,os!B:B,0)),"0"),"")</f>
        <v/>
      </c>
      <c r="AD1579" s="20" t="s">
        <v>830</v>
      </c>
      <c r="AH1579" s="93" t="str">
        <f>IF(NOT(ISNA(VLOOKUP(B:B,ResultsTargets!A:A,1,0))),"TRUE","")</f>
        <v/>
      </c>
      <c r="AI1579" s="19" t="str">
        <f>IF(ISNA(VLOOKUP(C1579,dim_techarea!A:B,2,FALSE)),"",VLOOKUP(C1579,dim_techarea!A:B,2,FALSE))</f>
        <v>PMTCT_STAT</v>
      </c>
      <c r="AJ1579" s="19" t="str">
        <f>IF(ISNA(VLOOKUP(AI1579,dim_techarea!B:C,2,FALSE)),"",VLOOKUP(AI1579,dim_techarea!B:C,2,FALSE))</f>
        <v>BTIqHnjeG7l</v>
      </c>
      <c r="AK1579" s="19" t="str">
        <f>IF(ISNA(VLOOKUP(TRIM(G1579),dim_targetsresults!A:B,2,FALSE)),"",VLOOKUP(TRIM(G1579),dim_targetsresults!A:C,2,FALSE))</f>
        <v>MER Results</v>
      </c>
      <c r="AL1579" s="19" t="str">
        <f>IF(ISNA(VLOOKUP(AK1579,dim_targetsresults!B:C,2,FALSE)),"",VLOOKUP(AK1579,dim_targetsresults!B:C,2,FALSE))</f>
        <v>Jh0jDM5yQ2E</v>
      </c>
      <c r="AM1579" s="19" t="str">
        <f>IF(ISNA(VLOOKUP(TRIM(D1579),dim_numeratordenominator!A:B,2,FALSE)),"",VLOOKUP(TRIM(D1579),dim_numeratordenominator!A:C,2,FALSE))</f>
        <v>Numerator</v>
      </c>
      <c r="AN1579" s="19" t="str">
        <f>IF(ISNA(VLOOKUP(AM1579,dim_numeratordenominator!B:C,2,FALSE)),"",VLOOKUP(AM1579,dim_numeratordenominator!B:C,2,FALSE))</f>
        <v>Som9NRMQqV7</v>
      </c>
      <c r="AO1579" s="19" t="str">
        <f>IF(ISNA(VLOOKUP(TRIM(E1579),dim_supporttype!A:B,2,FALSE)),"",VLOOKUP(TRIM(E1579),dim_supporttype!A:C,2,FALSE))</f>
        <v>DSD</v>
      </c>
      <c r="AP1579" s="19" t="str">
        <f>IF(ISNA(VLOOKUP(AO1579,dim_supporttype!B:C,2,FALSE)),"",VLOOKUP(AO1579,dim_supporttype!B:C,2,FALSE))</f>
        <v>iM13vdNLWKb</v>
      </c>
      <c r="AQ1579" s="19" t="str">
        <f>IF(ISNA(VLOOKUP(TRIM(F1579),dim_disaggs!A:B,2,FALSE)),"No Disagg",VLOOKUP(TRIM(F1579),dim_disaggs!A:B,2,FALSE))</f>
        <v>No Disagg</v>
      </c>
      <c r="AR1579" s="19" t="str">
        <f>IF(ISNA(VLOOKUP(AQ1579,dim_disaggs!B:C,2,FALSE)),"",VLOOKUP(AQ1579,dim_disaggs!B:C,2,FALSE))</f>
        <v>werJlVT6sf3</v>
      </c>
      <c r="AU1579" s="72" t="s">
        <v>755</v>
      </c>
      <c r="AV1579" s="73" t="s">
        <v>755</v>
      </c>
      <c r="AW1579" s="66" t="s">
        <v>755</v>
      </c>
      <c r="AX1579" s="66" t="s">
        <v>755</v>
      </c>
      <c r="BA1579" s="105" t="str">
        <f t="shared" si="225"/>
        <v>Top Level Numerator</v>
      </c>
      <c r="BB1579" s="20" t="str">
        <f t="shared" si="226"/>
        <v>PE5QVF0w4xj</v>
      </c>
      <c r="BC1579" s="20" t="s">
        <v>25706</v>
      </c>
      <c r="BD1579" s="20" t="s">
        <v>25707</v>
      </c>
      <c r="BE1579" s="75" t="s">
        <v>21240</v>
      </c>
      <c r="BF1579" s="73" t="s">
        <v>21241</v>
      </c>
      <c r="BG1579" s="55" t="s">
        <v>20424</v>
      </c>
      <c r="BH1579" s="76" t="s">
        <v>20422</v>
      </c>
      <c r="BI1579" s="20" t="s">
        <v>755</v>
      </c>
      <c r="BJ1579" s="20" t="s">
        <v>755</v>
      </c>
      <c r="BK1579" s="55" t="s">
        <v>755</v>
      </c>
      <c r="BL1579" s="71" t="s">
        <v>755</v>
      </c>
      <c r="BM1579" s="77" t="s">
        <v>755</v>
      </c>
      <c r="BN1579" s="78" t="s">
        <v>755</v>
      </c>
      <c r="BO1579" s="77" t="s">
        <v>755</v>
      </c>
      <c r="BP1579" s="78" t="s">
        <v>755</v>
      </c>
    </row>
    <row r="1580" spans="1:68" s="3" customFormat="1" x14ac:dyDescent="0.2">
      <c r="A1580" s="20" t="s">
        <v>95</v>
      </c>
      <c r="B1580" s="20" t="s">
        <v>224</v>
      </c>
      <c r="C1580" s="20" t="s">
        <v>226</v>
      </c>
      <c r="D1580" s="20" t="s">
        <v>1</v>
      </c>
      <c r="E1580" s="20" t="s">
        <v>78</v>
      </c>
      <c r="F1580" s="20"/>
      <c r="G1580" s="20" t="s">
        <v>20086</v>
      </c>
      <c r="H1580" s="20"/>
      <c r="I1580" s="19">
        <f t="shared" si="227"/>
        <v>18</v>
      </c>
      <c r="J1580" s="20" t="s">
        <v>755</v>
      </c>
      <c r="K1580" s="20" t="s">
        <v>227</v>
      </c>
      <c r="L1580" s="95" t="str">
        <f>IF(M1580&lt;&gt;"",IF(NOT(ISNA(INDEX(cc!B:B,MATCH(M1580,cc!A:A,0)))),INDEX(cc!B:B,MATCH(M1580,cc!A:A,0)),"0"),"")</f>
        <v>default</v>
      </c>
      <c r="M1580" s="97" t="s">
        <v>13</v>
      </c>
      <c r="N1580" s="28" t="str">
        <f t="shared" si="228"/>
        <v/>
      </c>
      <c r="O1580" s="19" t="str">
        <f t="shared" si="221"/>
        <v>PMTCT_STAT (N, TA): Known Results</v>
      </c>
      <c r="P1580" s="19" t="str">
        <f t="shared" si="222"/>
        <v>PMTCT_STAT (N, TA): Known Results</v>
      </c>
      <c r="Q1580" s="19" t="str">
        <f t="shared" si="229"/>
        <v>PMTCT_STAT (N, TA)</v>
      </c>
      <c r="R1580" s="19" t="str">
        <f t="shared" si="223"/>
        <v>PMTCT_STAT_N_TA</v>
      </c>
      <c r="S1580" s="19" t="str">
        <f t="shared" si="224"/>
        <v>PMTCT_STAT_N_TA_</v>
      </c>
      <c r="T1580" s="19" t="b">
        <f>NOT(ISNA(VLOOKUP(B1580,dbcodes!A:B,2,FALSE)))</f>
        <v>1</v>
      </c>
      <c r="U1580" s="19" t="str">
        <f>IF(ISNA(VLOOKUP(B1580,dbcodes!A:B,2,FALSE)),des!R1082,VLOOKUP(B1580,dbcodes!A:B,2,FALSE))</f>
        <v>PMTCT_STAT_N_TA</v>
      </c>
      <c r="V1580" s="66"/>
      <c r="W1580" s="107" t="str">
        <f>IF(ISNA(VLOOKUP(C1580,descriptions!A:B,2,FALSE)),des!V1082,IF(G1580=" TARGET","Target ","")&amp;VLOOKUP(C1580,descriptions!A:B,2,FALSE))</f>
        <v>Percentage of pregnant women with known HIV status at antenatal care (includes those who already knew their HIV status prior to ANC)</v>
      </c>
      <c r="X1580" s="20" t="s">
        <v>4</v>
      </c>
      <c r="Y1580" s="20" t="s">
        <v>831</v>
      </c>
      <c r="Z1580" s="20" t="s">
        <v>836</v>
      </c>
      <c r="AA1580" s="20" t="s">
        <v>102</v>
      </c>
      <c r="AB1580" s="20" t="s">
        <v>755</v>
      </c>
      <c r="AC1580" s="19" t="str">
        <f>IF(AB1580&lt;&gt;"",IF(NOT(ISNA(INDEX(os!A:A,MATCH(AB1580,os!B:B,0)))),INDEX(os!A:A,MATCH(AB1580,os!B:B,0)),"0"),"")</f>
        <v/>
      </c>
      <c r="AD1580" s="20" t="s">
        <v>830</v>
      </c>
      <c r="AE1580" s="20"/>
      <c r="AF1580" s="20"/>
      <c r="AG1580" s="20"/>
      <c r="AH1580" s="93" t="str">
        <f>IF(NOT(ISNA(VLOOKUP(B:B,ResultsTargets!A:A,1,0))),"TRUE","")</f>
        <v/>
      </c>
      <c r="AI1580" s="19" t="str">
        <f>IF(ISNA(VLOOKUP(C1580,dim_techarea!A:B,2,FALSE)),"",VLOOKUP(C1580,dim_techarea!A:B,2,FALSE))</f>
        <v>PMTCT_STAT</v>
      </c>
      <c r="AJ1580" s="19" t="str">
        <f>IF(ISNA(VLOOKUP(AI1580,dim_techarea!B:C,2,FALSE)),"",VLOOKUP(AI1580,dim_techarea!B:C,2,FALSE))</f>
        <v>BTIqHnjeG7l</v>
      </c>
      <c r="AK1580" s="19" t="str">
        <f>IF(ISNA(VLOOKUP(TRIM(G1580),dim_targetsresults!A:B,2,FALSE)),"",VLOOKUP(TRIM(G1580),dim_targetsresults!A:C,2,FALSE))</f>
        <v>MER Results</v>
      </c>
      <c r="AL1580" s="19" t="str">
        <f>IF(ISNA(VLOOKUP(AK1580,dim_targetsresults!B:C,2,FALSE)),"",VLOOKUP(AK1580,dim_targetsresults!B:C,2,FALSE))</f>
        <v>Jh0jDM5yQ2E</v>
      </c>
      <c r="AM1580" s="19" t="str">
        <f>IF(ISNA(VLOOKUP(TRIM(D1580),dim_numeratordenominator!A:B,2,FALSE)),"",VLOOKUP(TRIM(D1580),dim_numeratordenominator!A:C,2,FALSE))</f>
        <v>Numerator</v>
      </c>
      <c r="AN1580" s="19" t="str">
        <f>IF(ISNA(VLOOKUP(AM1580,dim_numeratordenominator!B:C,2,FALSE)),"",VLOOKUP(AM1580,dim_numeratordenominator!B:C,2,FALSE))</f>
        <v>Som9NRMQqV7</v>
      </c>
      <c r="AO1580" s="19" t="str">
        <f>IF(ISNA(VLOOKUP(TRIM(E1580),dim_supporttype!A:B,2,FALSE)),"",VLOOKUP(TRIM(E1580),dim_supporttype!A:C,2,FALSE))</f>
        <v>TA</v>
      </c>
      <c r="AP1580" s="19" t="str">
        <f>IF(ISNA(VLOOKUP(AO1580,dim_supporttype!B:C,2,FALSE)),"",VLOOKUP(AO1580,dim_supporttype!B:C,2,FALSE))</f>
        <v>cRAGKdWIDn4</v>
      </c>
      <c r="AQ1580" s="19" t="str">
        <f>IF(ISNA(VLOOKUP(TRIM(F1580),dim_disaggs!A:B,2,FALSE)),"No Disagg",VLOOKUP(TRIM(F1580),dim_disaggs!A:B,2,FALSE))</f>
        <v>No Disagg</v>
      </c>
      <c r="AR1580" s="19" t="str">
        <f>IF(ISNA(VLOOKUP(AQ1580,dim_disaggs!B:C,2,FALSE)),"",VLOOKUP(AQ1580,dim_disaggs!B:C,2,FALSE))</f>
        <v>werJlVT6sf3</v>
      </c>
      <c r="AS1580" s="72"/>
      <c r="AT1580" s="66"/>
      <c r="AU1580" s="72" t="s">
        <v>755</v>
      </c>
      <c r="AV1580" s="73" t="s">
        <v>755</v>
      </c>
      <c r="AW1580" s="66" t="s">
        <v>755</v>
      </c>
      <c r="AX1580" s="66" t="s">
        <v>755</v>
      </c>
      <c r="AY1580" s="20"/>
      <c r="AZ1580" s="20"/>
      <c r="BA1580" s="105" t="str">
        <f t="shared" si="225"/>
        <v>Top Level Numerator</v>
      </c>
      <c r="BB1580" s="20" t="str">
        <f t="shared" si="226"/>
        <v>PE5QVF0w4xj</v>
      </c>
      <c r="BC1580" s="20" t="s">
        <v>25706</v>
      </c>
      <c r="BD1580" s="20" t="s">
        <v>25707</v>
      </c>
      <c r="BE1580" s="75" t="s">
        <v>21240</v>
      </c>
      <c r="BF1580" s="73" t="s">
        <v>21241</v>
      </c>
      <c r="BG1580" s="55" t="s">
        <v>20424</v>
      </c>
      <c r="BH1580" s="76" t="s">
        <v>20422</v>
      </c>
      <c r="BI1580" s="20" t="s">
        <v>755</v>
      </c>
      <c r="BJ1580" s="20" t="s">
        <v>755</v>
      </c>
      <c r="BK1580" s="55" t="s">
        <v>755</v>
      </c>
      <c r="BL1580" s="71" t="s">
        <v>755</v>
      </c>
      <c r="BM1580" s="77" t="s">
        <v>755</v>
      </c>
      <c r="BN1580" s="78" t="s">
        <v>755</v>
      </c>
      <c r="BO1580" s="77" t="s">
        <v>755</v>
      </c>
      <c r="BP1580" s="78" t="s">
        <v>755</v>
      </c>
    </row>
    <row r="1581" spans="1:68" s="3" customFormat="1" ht="16" customHeight="1" x14ac:dyDescent="0.2">
      <c r="A1581" s="22" t="s">
        <v>20489</v>
      </c>
      <c r="B1581" s="22" t="s">
        <v>20476</v>
      </c>
      <c r="C1581" s="22" t="s">
        <v>226</v>
      </c>
      <c r="D1581" s="20" t="s">
        <v>1</v>
      </c>
      <c r="E1581" s="22" t="s">
        <v>20430</v>
      </c>
      <c r="F1581" s="20" t="s">
        <v>135</v>
      </c>
      <c r="G1581" s="22" t="s">
        <v>20086</v>
      </c>
      <c r="H1581" s="20" t="s">
        <v>135</v>
      </c>
      <c r="I1581" s="19">
        <f t="shared" si="227"/>
        <v>28</v>
      </c>
      <c r="J1581" s="20" t="s">
        <v>755</v>
      </c>
      <c r="K1581" s="22" t="s">
        <v>227</v>
      </c>
      <c r="L1581" s="95" t="str">
        <f>IF(M1581&lt;&gt;"",IF(NOT(ISNA(INDEX(cc!B:B,MATCH(M1581,cc!A:A,0)))),INDEX(cc!B:B,MATCH(M1581,cc!A:A,0)),"0"),"")</f>
        <v>Age (&lt;10-50+-uk-nme, 11) and Sex (Female)</v>
      </c>
      <c r="M1581" s="97" t="s">
        <v>19949</v>
      </c>
      <c r="N1581" s="28" t="str">
        <f t="shared" si="228"/>
        <v/>
      </c>
      <c r="O1581" s="19" t="str">
        <f t="shared" si="221"/>
        <v>PMTCT_STAT (N, MOH, Age/Sex): Known Results</v>
      </c>
      <c r="P1581" s="19" t="str">
        <f t="shared" si="222"/>
        <v>PMTCT_STAT (N, MOH, Age/Sex): Known Results</v>
      </c>
      <c r="Q1581" s="19" t="str">
        <f t="shared" si="229"/>
        <v>PMTCT_STAT (N, MOH, Age/Sex)</v>
      </c>
      <c r="R1581" s="19" t="str">
        <f t="shared" si="223"/>
        <v>PMTCT_STAT_N_MOH_Age_Sex</v>
      </c>
      <c r="S1581" s="19" t="str">
        <f t="shared" si="224"/>
        <v>PMTCT_STAT_N_MOH_Age_Sex_</v>
      </c>
      <c r="T1581" s="19" t="b">
        <f>NOT(ISNA(VLOOKUP(B1581,dbcodes!A:B,2,FALSE)))</f>
        <v>1</v>
      </c>
      <c r="U1581" s="19" t="str">
        <f>IF(ISNA(VLOOKUP(B1581,dbcodes!A:B,2,FALSE)),des!R1990,VLOOKUP(B1581,dbcodes!A:B,2,FALSE))</f>
        <v>PMTCT_STAT_N_MOH_Age_Sex</v>
      </c>
      <c r="V1581" s="20"/>
      <c r="W1581" s="107" t="str">
        <f>IF(ISNA(VLOOKUP(C1581,descriptions!A:B,2,FALSE)),des!V1990,IF(G1581=" TARGET","Target ","")&amp;VLOOKUP(C1581,descriptions!A:B,2,FALSE))</f>
        <v>Percentage of pregnant women with known HIV status at antenatal care (includes those who already knew their HIV status prior to ANC)</v>
      </c>
      <c r="X1581" s="20" t="s">
        <v>4</v>
      </c>
      <c r="Y1581" s="20" t="s">
        <v>831</v>
      </c>
      <c r="Z1581" s="20" t="s">
        <v>836</v>
      </c>
      <c r="AA1581" s="20" t="s">
        <v>102</v>
      </c>
      <c r="AB1581" s="20" t="s">
        <v>755</v>
      </c>
      <c r="AC1581" s="19" t="str">
        <f>IF(AB1581&lt;&gt;"",IF(NOT(ISNA(INDEX(os!A:A,MATCH(AB1581,os!B:B,0)))),INDEX(os!A:A,MATCH(AB1581,os!B:B,0)),"0"),"")</f>
        <v/>
      </c>
      <c r="AD1581" s="20" t="s">
        <v>830</v>
      </c>
      <c r="AE1581" s="20"/>
      <c r="AF1581" s="20"/>
      <c r="AG1581" s="20"/>
      <c r="AH1581" s="93" t="str">
        <f>IF(NOT(ISNA(VLOOKUP(B:B,ResultsTargets!A:A,1,0))),"TRUE","")</f>
        <v/>
      </c>
      <c r="AI1581" s="19" t="str">
        <f>IF(ISNA(VLOOKUP(C1581,dim_techarea!A:B,2,FALSE)),"",VLOOKUP(C1581,dim_techarea!A:B,2,FALSE))</f>
        <v>PMTCT_STAT</v>
      </c>
      <c r="AJ1581" s="19" t="str">
        <f>IF(ISNA(VLOOKUP(AI1581,dim_techarea!B:C,2,FALSE)),"",VLOOKUP(AI1581,dim_techarea!B:C,2,FALSE))</f>
        <v>BTIqHnjeG7l</v>
      </c>
      <c r="AK1581" s="19" t="str">
        <f>IF(ISNA(VLOOKUP(TRIM(G1581),dim_targetsresults!A:B,2,FALSE)),"",VLOOKUP(TRIM(G1581),dim_targetsresults!A:C,2,FALSE))</f>
        <v>MER Results</v>
      </c>
      <c r="AL1581" s="19" t="str">
        <f>IF(ISNA(VLOOKUP(AK1581,dim_targetsresults!B:C,2,FALSE)),"",VLOOKUP(AK1581,dim_targetsresults!B:C,2,FALSE))</f>
        <v>Jh0jDM5yQ2E</v>
      </c>
      <c r="AM1581" s="19" t="str">
        <f>IF(ISNA(VLOOKUP(TRIM(D1581),dim_numeratordenominator!A:B,2,FALSE)),"",VLOOKUP(TRIM(D1581),dim_numeratordenominator!A:C,2,FALSE))</f>
        <v>Numerator</v>
      </c>
      <c r="AN1581" s="19" t="str">
        <f>IF(ISNA(VLOOKUP(AM1581,dim_numeratordenominator!B:C,2,FALSE)),"",VLOOKUP(AM1581,dim_numeratordenominator!B:C,2,FALSE))</f>
        <v>Som9NRMQqV7</v>
      </c>
      <c r="AO1581" s="19" t="str">
        <f>IF(ISNA(VLOOKUP(TRIM(E1581),dim_supporttype!A:B,2,FALSE)),"",VLOOKUP(TRIM(E1581),dim_supporttype!A:C,2,FALSE))</f>
        <v>MOH</v>
      </c>
      <c r="AP1581" s="19" t="str">
        <f>IF(ISNA(VLOOKUP(AO1581,dim_supporttype!B:C,2,FALSE)),"",VLOOKUP(AO1581,dim_supporttype!B:C,2,FALSE))</f>
        <v>sUhaJVAUfcA</v>
      </c>
      <c r="AQ1581" s="19" t="str">
        <f>IF(ISNA(VLOOKUP(TRIM(F1581),dim_disaggs!A:B,2,FALSE)),"No Disagg",VLOOKUP(TRIM(F1581),dim_disaggs!A:B,2,FALSE))</f>
        <v>Age/Sex</v>
      </c>
      <c r="AR1581" s="19" t="str">
        <f>IF(ISNA(VLOOKUP(AQ1581,dim_disaggs!B:C,2,FALSE)),"",VLOOKUP(AQ1581,dim_disaggs!B:C,2,FALSE))</f>
        <v>Qbz6SrpmJ1y</v>
      </c>
      <c r="AS1581" s="72"/>
      <c r="AT1581" s="66"/>
      <c r="AU1581" s="72" t="s">
        <v>755</v>
      </c>
      <c r="AV1581" s="73" t="s">
        <v>755</v>
      </c>
      <c r="AW1581" s="66" t="s">
        <v>755</v>
      </c>
      <c r="AX1581" s="66" t="s">
        <v>755</v>
      </c>
      <c r="AY1581" s="20"/>
      <c r="AZ1581" s="20"/>
      <c r="BA1581" s="105" t="str">
        <f t="shared" si="225"/>
        <v/>
      </c>
      <c r="BB1581" s="20" t="str">
        <f t="shared" si="226"/>
        <v/>
      </c>
      <c r="BC1581" s="20"/>
      <c r="BD1581" s="20"/>
      <c r="BE1581" s="75" t="s">
        <v>755</v>
      </c>
      <c r="BF1581" s="73" t="s">
        <v>755</v>
      </c>
      <c r="BG1581" s="55" t="s">
        <v>755</v>
      </c>
      <c r="BH1581" s="76" t="s">
        <v>755</v>
      </c>
      <c r="BI1581" s="20" t="s">
        <v>755</v>
      </c>
      <c r="BJ1581" s="20" t="s">
        <v>755</v>
      </c>
      <c r="BK1581" s="55" t="s">
        <v>755</v>
      </c>
      <c r="BL1581" s="71" t="s">
        <v>755</v>
      </c>
      <c r="BM1581" s="77" t="s">
        <v>755</v>
      </c>
      <c r="BN1581" s="78" t="s">
        <v>755</v>
      </c>
      <c r="BO1581" s="77" t="s">
        <v>755</v>
      </c>
      <c r="BP1581" s="78" t="s">
        <v>755</v>
      </c>
    </row>
    <row r="1582" spans="1:68" s="3" customFormat="1" ht="16" customHeight="1" x14ac:dyDescent="0.2">
      <c r="A1582" s="22" t="s">
        <v>20489</v>
      </c>
      <c r="B1582" s="25" t="s">
        <v>20477</v>
      </c>
      <c r="C1582" s="22" t="s">
        <v>226</v>
      </c>
      <c r="D1582" s="20" t="s">
        <v>1</v>
      </c>
      <c r="E1582" s="22" t="s">
        <v>20430</v>
      </c>
      <c r="F1582" s="20" t="s">
        <v>20441</v>
      </c>
      <c r="G1582" s="22" t="s">
        <v>20086</v>
      </c>
      <c r="H1582" s="20" t="s">
        <v>20441</v>
      </c>
      <c r="I1582" s="19">
        <f t="shared" si="227"/>
        <v>42</v>
      </c>
      <c r="J1582" s="20" t="s">
        <v>755</v>
      </c>
      <c r="K1582" s="22" t="s">
        <v>227</v>
      </c>
      <c r="L1582" s="95" t="str">
        <f>IF(M1582&lt;&gt;"",IF(NOT(ISNA(INDEX(cc!B:B,MATCH(M1582,cc!A:A,0)))),INDEX(cc!B:B,MATCH(M1582,cc!A:A,0)),"0"),"")</f>
        <v>Sex (Female) and Known Positive / New Pos or Neg</v>
      </c>
      <c r="M1582" s="97" t="s">
        <v>20438</v>
      </c>
      <c r="N1582" s="28" t="str">
        <f t="shared" si="228"/>
        <v/>
      </c>
      <c r="O1582" s="19" t="str">
        <f t="shared" si="221"/>
        <v>PMTCT_STAT (N, MOH, Sex/KnownNewPosNewNeg): Known Results</v>
      </c>
      <c r="P1582" s="19" t="str">
        <f t="shared" si="222"/>
        <v>PMTCT_STAT (N, MOH, Sex/KnownNewPosNewNeg): Known Results</v>
      </c>
      <c r="Q1582" s="19" t="str">
        <f t="shared" si="229"/>
        <v>PMTCT_STAT (N, MOH, Sex/KnownNewPosNewNeg)</v>
      </c>
      <c r="R1582" s="19" t="str">
        <f t="shared" si="223"/>
        <v>PMTCT_STAT_N_MOH_Sex_KnownNewPosNewNeg</v>
      </c>
      <c r="S1582" s="19" t="str">
        <f t="shared" si="224"/>
        <v>PMTCT_STAT_N_MOH_Sex_KnownNewPosNewNeg_</v>
      </c>
      <c r="T1582" s="19" t="b">
        <f>NOT(ISNA(VLOOKUP(B1582,dbcodes!A:B,2,FALSE)))</f>
        <v>1</v>
      </c>
      <c r="U1582" s="19" t="str">
        <f>IF(ISNA(VLOOKUP(B1582,dbcodes!A:B,2,FALSE)),des!R1991,VLOOKUP(B1582,dbcodes!A:B,2,FALSE))</f>
        <v>PMTCT_STAT_N_MOH_Sex_KnownNewPosNewNeg</v>
      </c>
      <c r="V1582" s="20"/>
      <c r="W1582" s="107" t="str">
        <f>IF(ISNA(VLOOKUP(C1582,descriptions!A:B,2,FALSE)),des!V1991,IF(G1582=" TARGET","Target ","")&amp;VLOOKUP(C1582,descriptions!A:B,2,FALSE))</f>
        <v>Percentage of pregnant women with known HIV status at antenatal care (includes those who already knew their HIV status prior to ANC)</v>
      </c>
      <c r="X1582" s="20" t="s">
        <v>4</v>
      </c>
      <c r="Y1582" s="20" t="s">
        <v>831</v>
      </c>
      <c r="Z1582" s="20" t="s">
        <v>836</v>
      </c>
      <c r="AA1582" s="20" t="s">
        <v>102</v>
      </c>
      <c r="AB1582" s="20" t="s">
        <v>755</v>
      </c>
      <c r="AC1582" s="19" t="str">
        <f>IF(AB1582&lt;&gt;"",IF(NOT(ISNA(INDEX(os!A:A,MATCH(AB1582,os!B:B,0)))),INDEX(os!A:A,MATCH(AB1582,os!B:B,0)),"0"),"")</f>
        <v/>
      </c>
      <c r="AD1582" s="20" t="s">
        <v>830</v>
      </c>
      <c r="AE1582" s="20"/>
      <c r="AF1582" s="20"/>
      <c r="AG1582" s="20"/>
      <c r="AH1582" s="93" t="str">
        <f>IF(NOT(ISNA(VLOOKUP(B:B,ResultsTargets!A:A,1,0))),"TRUE","")</f>
        <v/>
      </c>
      <c r="AI1582" s="19" t="str">
        <f>IF(ISNA(VLOOKUP(C1582,dim_techarea!A:B,2,FALSE)),"",VLOOKUP(C1582,dim_techarea!A:B,2,FALSE))</f>
        <v>PMTCT_STAT</v>
      </c>
      <c r="AJ1582" s="19" t="str">
        <f>IF(ISNA(VLOOKUP(AI1582,dim_techarea!B:C,2,FALSE)),"",VLOOKUP(AI1582,dim_techarea!B:C,2,FALSE))</f>
        <v>BTIqHnjeG7l</v>
      </c>
      <c r="AK1582" s="19" t="str">
        <f>IF(ISNA(VLOOKUP(TRIM(G1582),dim_targetsresults!A:B,2,FALSE)),"",VLOOKUP(TRIM(G1582),dim_targetsresults!A:C,2,FALSE))</f>
        <v>MER Results</v>
      </c>
      <c r="AL1582" s="19" t="str">
        <f>IF(ISNA(VLOOKUP(AK1582,dim_targetsresults!B:C,2,FALSE)),"",VLOOKUP(AK1582,dim_targetsresults!B:C,2,FALSE))</f>
        <v>Jh0jDM5yQ2E</v>
      </c>
      <c r="AM1582" s="19" t="str">
        <f>IF(ISNA(VLOOKUP(TRIM(D1582),dim_numeratordenominator!A:B,2,FALSE)),"",VLOOKUP(TRIM(D1582),dim_numeratordenominator!A:C,2,FALSE))</f>
        <v>Numerator</v>
      </c>
      <c r="AN1582" s="19" t="str">
        <f>IF(ISNA(VLOOKUP(AM1582,dim_numeratordenominator!B:C,2,FALSE)),"",VLOOKUP(AM1582,dim_numeratordenominator!B:C,2,FALSE))</f>
        <v>Som9NRMQqV7</v>
      </c>
      <c r="AO1582" s="19" t="str">
        <f>IF(ISNA(VLOOKUP(TRIM(E1582),dim_supporttype!A:B,2,FALSE)),"",VLOOKUP(TRIM(E1582),dim_supporttype!A:C,2,FALSE))</f>
        <v>MOH</v>
      </c>
      <c r="AP1582" s="19" t="str">
        <f>IF(ISNA(VLOOKUP(AO1582,dim_supporttype!B:C,2,FALSE)),"",VLOOKUP(AO1582,dim_supporttype!B:C,2,FALSE))</f>
        <v>sUhaJVAUfcA</v>
      </c>
      <c r="AQ1582" s="19" t="str">
        <f>IF(ISNA(VLOOKUP(TRIM(F1582),dim_disaggs!A:B,2,FALSE)),"No Disagg",VLOOKUP(TRIM(F1582),dim_disaggs!A:B,2,FALSE))</f>
        <v>Sex/KnownNewPosNewNeg</v>
      </c>
      <c r="AR1582" s="19" t="str">
        <f>IF(ISNA(VLOOKUP(AQ1582,dim_disaggs!B:C,2,FALSE)),"",VLOOKUP(AQ1582,dim_disaggs!B:C,2,FALSE))</f>
        <v>UHLoxTY8qPY</v>
      </c>
      <c r="AS1582" s="72"/>
      <c r="AT1582" s="66"/>
      <c r="AU1582" s="72" t="s">
        <v>755</v>
      </c>
      <c r="AV1582" s="73" t="s">
        <v>755</v>
      </c>
      <c r="AW1582" s="66" t="s">
        <v>755</v>
      </c>
      <c r="AX1582" s="66" t="s">
        <v>755</v>
      </c>
      <c r="AY1582" s="20"/>
      <c r="AZ1582" s="20"/>
      <c r="BA1582" s="105" t="str">
        <f t="shared" si="225"/>
        <v/>
      </c>
      <c r="BB1582" s="20" t="str">
        <f t="shared" si="226"/>
        <v/>
      </c>
      <c r="BC1582" s="20"/>
      <c r="BD1582" s="20"/>
      <c r="BE1582" s="75" t="s">
        <v>755</v>
      </c>
      <c r="BF1582" s="73" t="s">
        <v>755</v>
      </c>
      <c r="BG1582" s="55" t="s">
        <v>755</v>
      </c>
      <c r="BH1582" s="76" t="s">
        <v>755</v>
      </c>
      <c r="BI1582" s="20" t="s">
        <v>755</v>
      </c>
      <c r="BJ1582" s="20" t="s">
        <v>755</v>
      </c>
      <c r="BK1582" s="55" t="s">
        <v>755</v>
      </c>
      <c r="BL1582" s="71" t="s">
        <v>755</v>
      </c>
      <c r="BM1582" s="77" t="s">
        <v>755</v>
      </c>
      <c r="BN1582" s="78" t="s">
        <v>755</v>
      </c>
      <c r="BO1582" s="77" t="s">
        <v>755</v>
      </c>
      <c r="BP1582" s="78" t="s">
        <v>755</v>
      </c>
    </row>
    <row r="1583" spans="1:68" x14ac:dyDescent="0.2">
      <c r="A1583" s="22" t="s">
        <v>20489</v>
      </c>
      <c r="B1583" s="21" t="s">
        <v>20485</v>
      </c>
      <c r="C1583" s="22" t="s">
        <v>226</v>
      </c>
      <c r="D1583" s="22" t="s">
        <v>1</v>
      </c>
      <c r="E1583" s="22" t="s">
        <v>20430</v>
      </c>
      <c r="G1583" s="22" t="s">
        <v>20086</v>
      </c>
      <c r="I1583" s="19">
        <f t="shared" si="227"/>
        <v>19</v>
      </c>
      <c r="J1583" s="20" t="s">
        <v>755</v>
      </c>
      <c r="K1583" s="22" t="s">
        <v>227</v>
      </c>
      <c r="L1583" s="95" t="str">
        <f>IF(M1583&lt;&gt;"",IF(NOT(ISNA(INDEX(cc!B:B,MATCH(M1583,cc!A:A,0)))),INDEX(cc!B:B,MATCH(M1583,cc!A:A,0)),"0"),"")</f>
        <v>default</v>
      </c>
      <c r="M1583" s="97" t="s">
        <v>13</v>
      </c>
      <c r="N1583" s="28" t="str">
        <f t="shared" si="228"/>
        <v/>
      </c>
      <c r="O1583" s="19" t="str">
        <f t="shared" si="221"/>
        <v>PMTCT_STAT (N, MOH): Known Results</v>
      </c>
      <c r="P1583" s="19" t="str">
        <f t="shared" si="222"/>
        <v>PMTCT_STAT (N, MOH): Known Results</v>
      </c>
      <c r="Q1583" s="19" t="str">
        <f t="shared" si="229"/>
        <v>PMTCT_STAT (N, MOH)</v>
      </c>
      <c r="R1583" s="19" t="str">
        <f t="shared" si="223"/>
        <v>PMTCT_STAT_N_MOH</v>
      </c>
      <c r="S1583" s="19" t="str">
        <f t="shared" si="224"/>
        <v>PMTCT_STAT_N_MOH_</v>
      </c>
      <c r="T1583" s="19" t="b">
        <f>NOT(ISNA(VLOOKUP(B1583,dbcodes!A:B,2,FALSE)))</f>
        <v>1</v>
      </c>
      <c r="U1583" s="19" t="str">
        <f>IF(ISNA(VLOOKUP(B1583,dbcodes!A:B,2,FALSE)),des!R1999,VLOOKUP(B1583,dbcodes!A:B,2,FALSE))</f>
        <v>PMTCT_STAT_N_MOH</v>
      </c>
      <c r="W1583" s="107" t="str">
        <f>IF(ISNA(VLOOKUP(C1583,descriptions!A:B,2,FALSE)),des!V1999,IF(G1583=" TARGET","Target ","")&amp;VLOOKUP(C1583,descriptions!A:B,2,FALSE))</f>
        <v>Percentage of pregnant women with known HIV status at antenatal care (includes those who already knew their HIV status prior to ANC)</v>
      </c>
      <c r="X1583" s="20" t="s">
        <v>4</v>
      </c>
      <c r="Y1583" s="20" t="s">
        <v>831</v>
      </c>
      <c r="Z1583" s="20" t="s">
        <v>836</v>
      </c>
      <c r="AA1583" s="20" t="s">
        <v>102</v>
      </c>
      <c r="AB1583" s="20" t="s">
        <v>755</v>
      </c>
      <c r="AC1583" s="19" t="str">
        <f>IF(AB1583&lt;&gt;"",IF(NOT(ISNA(INDEX(os!A:A,MATCH(AB1583,os!B:B,0)))),INDEX(os!A:A,MATCH(AB1583,os!B:B,0)),"0"),"")</f>
        <v/>
      </c>
      <c r="AD1583" s="20" t="s">
        <v>830</v>
      </c>
      <c r="AH1583" s="93" t="str">
        <f>IF(NOT(ISNA(VLOOKUP(B:B,ResultsTargets!A:A,1,0))),"TRUE","")</f>
        <v/>
      </c>
      <c r="AI1583" s="19" t="str">
        <f>IF(ISNA(VLOOKUP(C1583,dim_techarea!A:B,2,FALSE)),"",VLOOKUP(C1583,dim_techarea!A:B,2,FALSE))</f>
        <v>PMTCT_STAT</v>
      </c>
      <c r="AJ1583" s="19" t="str">
        <f>IF(ISNA(VLOOKUP(AI1583,dim_techarea!B:C,2,FALSE)),"",VLOOKUP(AI1583,dim_techarea!B:C,2,FALSE))</f>
        <v>BTIqHnjeG7l</v>
      </c>
      <c r="AK1583" s="19" t="str">
        <f>IF(ISNA(VLOOKUP(TRIM(G1583),dim_targetsresults!A:B,2,FALSE)),"",VLOOKUP(TRIM(G1583),dim_targetsresults!A:C,2,FALSE))</f>
        <v>MER Results</v>
      </c>
      <c r="AL1583" s="19" t="str">
        <f>IF(ISNA(VLOOKUP(AK1583,dim_targetsresults!B:C,2,FALSE)),"",VLOOKUP(AK1583,dim_targetsresults!B:C,2,FALSE))</f>
        <v>Jh0jDM5yQ2E</v>
      </c>
      <c r="AM1583" s="19" t="str">
        <f>IF(ISNA(VLOOKUP(TRIM(D1583),dim_numeratordenominator!A:B,2,FALSE)),"",VLOOKUP(TRIM(D1583),dim_numeratordenominator!A:C,2,FALSE))</f>
        <v>Numerator</v>
      </c>
      <c r="AN1583" s="19" t="str">
        <f>IF(ISNA(VLOOKUP(AM1583,dim_numeratordenominator!B:C,2,FALSE)),"",VLOOKUP(AM1583,dim_numeratordenominator!B:C,2,FALSE))</f>
        <v>Som9NRMQqV7</v>
      </c>
      <c r="AO1583" s="19" t="str">
        <f>IF(ISNA(VLOOKUP(TRIM(E1583),dim_supporttype!A:B,2,FALSE)),"",VLOOKUP(TRIM(E1583),dim_supporttype!A:C,2,FALSE))</f>
        <v>MOH</v>
      </c>
      <c r="AP1583" s="19" t="str">
        <f>IF(ISNA(VLOOKUP(AO1583,dim_supporttype!B:C,2,FALSE)),"",VLOOKUP(AO1583,dim_supporttype!B:C,2,FALSE))</f>
        <v>sUhaJVAUfcA</v>
      </c>
      <c r="AQ1583" s="19" t="str">
        <f>IF(ISNA(VLOOKUP(TRIM(F1583),dim_disaggs!A:B,2,FALSE)),"No Disagg",VLOOKUP(TRIM(F1583),dim_disaggs!A:B,2,FALSE))</f>
        <v>No Disagg</v>
      </c>
      <c r="AR1583" s="19" t="str">
        <f>IF(ISNA(VLOOKUP(AQ1583,dim_disaggs!B:C,2,FALSE)),"",VLOOKUP(AQ1583,dim_disaggs!B:C,2,FALSE))</f>
        <v>werJlVT6sf3</v>
      </c>
      <c r="AU1583" s="72" t="s">
        <v>755</v>
      </c>
      <c r="AV1583" s="73" t="s">
        <v>755</v>
      </c>
      <c r="AW1583" s="66" t="s">
        <v>755</v>
      </c>
      <c r="AX1583" s="66" t="s">
        <v>755</v>
      </c>
      <c r="BA1583" s="105" t="str">
        <f t="shared" si="225"/>
        <v/>
      </c>
      <c r="BB1583" s="20" t="str">
        <f t="shared" si="226"/>
        <v/>
      </c>
      <c r="BE1583" s="75" t="s">
        <v>755</v>
      </c>
      <c r="BF1583" s="73" t="s">
        <v>755</v>
      </c>
      <c r="BG1583" s="55" t="s">
        <v>755</v>
      </c>
      <c r="BH1583" s="76" t="s">
        <v>755</v>
      </c>
      <c r="BI1583" s="20" t="s">
        <v>755</v>
      </c>
      <c r="BJ1583" s="20" t="s">
        <v>755</v>
      </c>
      <c r="BK1583" s="55" t="s">
        <v>755</v>
      </c>
      <c r="BL1583" s="71" t="s">
        <v>755</v>
      </c>
      <c r="BM1583" s="77" t="s">
        <v>755</v>
      </c>
      <c r="BN1583" s="78" t="s">
        <v>755</v>
      </c>
      <c r="BO1583" s="77" t="s">
        <v>755</v>
      </c>
      <c r="BP1583" s="78" t="s">
        <v>755</v>
      </c>
    </row>
    <row r="1584" spans="1:68" x14ac:dyDescent="0.2">
      <c r="A1584" s="22" t="s">
        <v>20489</v>
      </c>
      <c r="B1584" s="21" t="s">
        <v>20486</v>
      </c>
      <c r="C1584" s="22" t="s">
        <v>226</v>
      </c>
      <c r="D1584" s="22" t="s">
        <v>1</v>
      </c>
      <c r="E1584" s="22" t="s">
        <v>20430</v>
      </c>
      <c r="F1584" s="22" t="s">
        <v>2197</v>
      </c>
      <c r="G1584" s="22" t="s">
        <v>20086</v>
      </c>
      <c r="H1584" s="22" t="s">
        <v>2197</v>
      </c>
      <c r="I1584" s="19">
        <f t="shared" si="227"/>
        <v>38</v>
      </c>
      <c r="J1584" s="20" t="s">
        <v>755</v>
      </c>
      <c r="K1584" s="22" t="s">
        <v>227</v>
      </c>
      <c r="L1584" s="95" t="str">
        <f>IF(M1584&lt;&gt;"",IF(NOT(ISNA(INDEX(cc!B:B,MATCH(M1584,cc!A:A,0)))),INDEX(cc!B:B,MATCH(M1584,cc!A:A,0)),"0"),"")</f>
        <v>default</v>
      </c>
      <c r="M1584" s="97" t="s">
        <v>13</v>
      </c>
      <c r="N1584" s="28" t="str">
        <f t="shared" si="228"/>
        <v/>
      </c>
      <c r="O1584" s="19" t="str">
        <f t="shared" si="221"/>
        <v>PMTCT_STAT (N, MOH, KnownNewPosNewNeg): Known Results</v>
      </c>
      <c r="P1584" s="19" t="str">
        <f t="shared" si="222"/>
        <v>PMTCT_STAT (N, MOH, KnownNewPosNewNeg): Known Results</v>
      </c>
      <c r="Q1584" s="19" t="str">
        <f t="shared" si="229"/>
        <v>PMTCT_STAT (N, MOH, KnownNewPosNewNeg)</v>
      </c>
      <c r="R1584" s="19" t="str">
        <f t="shared" si="223"/>
        <v>PMTCT_STAT_N_MOH_KnownNewPosNewNeg</v>
      </c>
      <c r="S1584" s="19" t="str">
        <f t="shared" si="224"/>
        <v>PMTCT_STAT_N_MOH_KnownNewPosNewNeg_</v>
      </c>
      <c r="T1584" s="19" t="b">
        <f>NOT(ISNA(VLOOKUP(B1584,dbcodes!A:B,2,FALSE)))</f>
        <v>1</v>
      </c>
      <c r="U1584" s="19" t="str">
        <f>IF(ISNA(VLOOKUP(B1584,dbcodes!A:B,2,FALSE)),des!R2000,VLOOKUP(B1584,dbcodes!A:B,2,FALSE))</f>
        <v>PMTCT_STAT_N_MOH_KnownPosNeg</v>
      </c>
      <c r="W1584" s="107" t="str">
        <f>IF(ISNA(VLOOKUP(C1584,descriptions!A:B,2,FALSE)),des!V2000,IF(G1584=" TARGET","Target ","")&amp;VLOOKUP(C1584,descriptions!A:B,2,FALSE))</f>
        <v>Percentage of pregnant women with known HIV status at antenatal care (includes those who already knew their HIV status prior to ANC)</v>
      </c>
      <c r="X1584" s="20" t="s">
        <v>4</v>
      </c>
      <c r="Y1584" s="20" t="s">
        <v>831</v>
      </c>
      <c r="Z1584" s="20" t="s">
        <v>836</v>
      </c>
      <c r="AA1584" s="20" t="s">
        <v>102</v>
      </c>
      <c r="AB1584" s="20" t="s">
        <v>755</v>
      </c>
      <c r="AC1584" s="19" t="str">
        <f>IF(AB1584&lt;&gt;"",IF(NOT(ISNA(INDEX(os!A:A,MATCH(AB1584,os!B:B,0)))),INDEX(os!A:A,MATCH(AB1584,os!B:B,0)),"0"),"")</f>
        <v/>
      </c>
      <c r="AD1584" s="20" t="s">
        <v>830</v>
      </c>
      <c r="AH1584" s="93" t="str">
        <f>IF(NOT(ISNA(VLOOKUP(B:B,ResultsTargets!A:A,1,0))),"TRUE","")</f>
        <v/>
      </c>
      <c r="AI1584" s="19" t="str">
        <f>IF(ISNA(VLOOKUP(C1584,dim_techarea!A:B,2,FALSE)),"",VLOOKUP(C1584,dim_techarea!A:B,2,FALSE))</f>
        <v>PMTCT_STAT</v>
      </c>
      <c r="AJ1584" s="19" t="str">
        <f>IF(ISNA(VLOOKUP(AI1584,dim_techarea!B:C,2,FALSE)),"",VLOOKUP(AI1584,dim_techarea!B:C,2,FALSE))</f>
        <v>BTIqHnjeG7l</v>
      </c>
      <c r="AK1584" s="19" t="str">
        <f>IF(ISNA(VLOOKUP(TRIM(G1584),dim_targetsresults!A:B,2,FALSE)),"",VLOOKUP(TRIM(G1584),dim_targetsresults!A:C,2,FALSE))</f>
        <v>MER Results</v>
      </c>
      <c r="AL1584" s="19" t="str">
        <f>IF(ISNA(VLOOKUP(AK1584,dim_targetsresults!B:C,2,FALSE)),"",VLOOKUP(AK1584,dim_targetsresults!B:C,2,FALSE))</f>
        <v>Jh0jDM5yQ2E</v>
      </c>
      <c r="AM1584" s="19" t="str">
        <f>IF(ISNA(VLOOKUP(TRIM(D1584),dim_numeratordenominator!A:B,2,FALSE)),"",VLOOKUP(TRIM(D1584),dim_numeratordenominator!A:C,2,FALSE))</f>
        <v>Numerator</v>
      </c>
      <c r="AN1584" s="19" t="str">
        <f>IF(ISNA(VLOOKUP(AM1584,dim_numeratordenominator!B:C,2,FALSE)),"",VLOOKUP(AM1584,dim_numeratordenominator!B:C,2,FALSE))</f>
        <v>Som9NRMQqV7</v>
      </c>
      <c r="AO1584" s="19" t="str">
        <f>IF(ISNA(VLOOKUP(TRIM(E1584),dim_supporttype!A:B,2,FALSE)),"",VLOOKUP(TRIM(E1584),dim_supporttype!A:C,2,FALSE))</f>
        <v>MOH</v>
      </c>
      <c r="AP1584" s="19" t="str">
        <f>IF(ISNA(VLOOKUP(AO1584,dim_supporttype!B:C,2,FALSE)),"",VLOOKUP(AO1584,dim_supporttype!B:C,2,FALSE))</f>
        <v>sUhaJVAUfcA</v>
      </c>
      <c r="AQ1584" s="19" t="str">
        <f>IF(ISNA(VLOOKUP(TRIM(F1584),dim_disaggs!A:B,2,FALSE)),"No Disagg",VLOOKUP(TRIM(F1584),dim_disaggs!A:B,2,FALSE))</f>
        <v>KnownNewPosNewNeg</v>
      </c>
      <c r="AR1584" s="19" t="str">
        <f>IF(ISNA(VLOOKUP(AQ1584,dim_disaggs!B:C,2,FALSE)),"",VLOOKUP(AQ1584,dim_disaggs!B:C,2,FALSE))</f>
        <v>IYLEVxJPwpW</v>
      </c>
      <c r="AU1584" s="72" t="s">
        <v>755</v>
      </c>
      <c r="AV1584" s="73" t="s">
        <v>755</v>
      </c>
      <c r="AW1584" s="66" t="s">
        <v>755</v>
      </c>
      <c r="AX1584" s="66" t="s">
        <v>755</v>
      </c>
      <c r="BA1584" s="105" t="str">
        <f t="shared" si="225"/>
        <v/>
      </c>
      <c r="BB1584" s="20" t="str">
        <f t="shared" si="226"/>
        <v/>
      </c>
      <c r="BE1584" s="75" t="s">
        <v>755</v>
      </c>
      <c r="BF1584" s="73" t="s">
        <v>755</v>
      </c>
      <c r="BG1584" s="55" t="s">
        <v>755</v>
      </c>
      <c r="BH1584" s="76" t="s">
        <v>755</v>
      </c>
      <c r="BI1584" s="20" t="s">
        <v>755</v>
      </c>
      <c r="BJ1584" s="20" t="s">
        <v>755</v>
      </c>
      <c r="BK1584" s="55" t="s">
        <v>755</v>
      </c>
      <c r="BL1584" s="71" t="s">
        <v>755</v>
      </c>
      <c r="BM1584" s="77" t="s">
        <v>755</v>
      </c>
      <c r="BN1584" s="78" t="s">
        <v>755</v>
      </c>
      <c r="BO1584" s="77" t="s">
        <v>755</v>
      </c>
      <c r="BP1584" s="78" t="s">
        <v>755</v>
      </c>
    </row>
    <row r="1585" spans="1:68" s="3" customFormat="1" x14ac:dyDescent="0.2">
      <c r="A1585" s="22" t="s">
        <v>20489</v>
      </c>
      <c r="B1585" s="21" t="s">
        <v>21182</v>
      </c>
      <c r="C1585" s="22" t="s">
        <v>226</v>
      </c>
      <c r="D1585" s="20" t="s">
        <v>1</v>
      </c>
      <c r="E1585" s="22" t="s">
        <v>20430</v>
      </c>
      <c r="F1585" s="22" t="s">
        <v>135</v>
      </c>
      <c r="G1585" s="22" t="s">
        <v>20086</v>
      </c>
      <c r="H1585" s="20"/>
      <c r="I1585" s="19">
        <f t="shared" si="227"/>
        <v>19</v>
      </c>
      <c r="J1585" s="20" t="s">
        <v>755</v>
      </c>
      <c r="K1585" s="22" t="s">
        <v>2225</v>
      </c>
      <c r="L1585" s="95" t="str">
        <f>IF(M1585&lt;&gt;"",IF(NOT(ISNA(INDEX(cc!B:B,MATCH(M1585,cc!A:A,0)))),INDEX(cc!B:B,MATCH(M1585,cc!A:A,0)),"0"),"")</f>
        <v>default</v>
      </c>
      <c r="M1585" s="97" t="s">
        <v>13</v>
      </c>
      <c r="N1585" s="28" t="str">
        <f t="shared" si="228"/>
        <v/>
      </c>
      <c r="O1585" s="19" t="str">
        <f t="shared" si="221"/>
        <v>PMTCT_STAT (N, MOH, Age/Sex): HTS received results</v>
      </c>
      <c r="P1585" s="19" t="str">
        <f t="shared" si="222"/>
        <v>PMTCT_STAT (N, MOH, Age/Sex): HTS received results</v>
      </c>
      <c r="Q1585" s="19" t="str">
        <f t="shared" si="229"/>
        <v>PMTCT_STAT (N, MOH)</v>
      </c>
      <c r="R1585" s="19" t="str">
        <f t="shared" si="223"/>
        <v>PMTCT_STAT_N_MOH</v>
      </c>
      <c r="S1585" s="19" t="str">
        <f t="shared" si="224"/>
        <v>PMTCT_STAT_N_MOH_</v>
      </c>
      <c r="T1585" s="19" t="b">
        <f>NOT(ISNA(VLOOKUP(B1585,dbcodes!A:B,2,FALSE)))</f>
        <v>0</v>
      </c>
      <c r="U1585" s="19" t="str">
        <f>IF(ISNA(VLOOKUP(B1585,dbcodes!A:B,2,FALSE)),des!R2002,VLOOKUP(B1585,dbcodes!A:B,2,FALSE))</f>
        <v>TX_PVLS_N_TA_Age_Agg_Sex_TARGET</v>
      </c>
      <c r="V1585" s="20"/>
      <c r="W1585" s="107" t="str">
        <f>IF(ISNA(VLOOKUP(C1585,descriptions!A:B,2,FALSE)),des!V2002,IF(G1585=" TARGET","Target ","")&amp;VLOOKUP(C1585,descriptions!A:B,2,FALSE))</f>
        <v>Percentage of pregnant women with known HIV status at antenatal care (includes those who already knew their HIV status prior to ANC)</v>
      </c>
      <c r="X1585" s="20" t="s">
        <v>4</v>
      </c>
      <c r="Y1585" s="20" t="s">
        <v>831</v>
      </c>
      <c r="Z1585" s="20" t="s">
        <v>836</v>
      </c>
      <c r="AA1585" s="20" t="s">
        <v>102</v>
      </c>
      <c r="AB1585" s="20" t="s">
        <v>755</v>
      </c>
      <c r="AC1585" s="19" t="str">
        <f>IF(AB1585&lt;&gt;"",IF(NOT(ISNA(INDEX(os!A:A,MATCH(AB1585,os!B:B,0)))),INDEX(os!A:A,MATCH(AB1585,os!B:B,0)),"0"),"")</f>
        <v/>
      </c>
      <c r="AD1585" s="20" t="s">
        <v>830</v>
      </c>
      <c r="AE1585" s="20"/>
      <c r="AF1585" s="20"/>
      <c r="AG1585" s="20"/>
      <c r="AH1585" s="93" t="str">
        <f>IF(NOT(ISNA(VLOOKUP(B:B,ResultsTargets!A:A,1,0))),"TRUE","")</f>
        <v/>
      </c>
      <c r="AI1585" s="19" t="str">
        <f>IF(ISNA(VLOOKUP(C1585,dim_techarea!A:B,2,FALSE)),"",VLOOKUP(C1585,dim_techarea!A:B,2,FALSE))</f>
        <v>PMTCT_STAT</v>
      </c>
      <c r="AJ1585" s="19" t="str">
        <f>IF(ISNA(VLOOKUP(AI1585,dim_techarea!B:C,2,FALSE)),"",VLOOKUP(AI1585,dim_techarea!B:C,2,FALSE))</f>
        <v>BTIqHnjeG7l</v>
      </c>
      <c r="AK1585" s="19" t="str">
        <f>IF(ISNA(VLOOKUP(TRIM(G1585),dim_targetsresults!A:B,2,FALSE)),"",VLOOKUP(TRIM(G1585),dim_targetsresults!A:C,2,FALSE))</f>
        <v>MER Results</v>
      </c>
      <c r="AL1585" s="19" t="str">
        <f>IF(ISNA(VLOOKUP(AK1585,dim_targetsresults!B:C,2,FALSE)),"",VLOOKUP(AK1585,dim_targetsresults!B:C,2,FALSE))</f>
        <v>Jh0jDM5yQ2E</v>
      </c>
      <c r="AM1585" s="19" t="str">
        <f>IF(ISNA(VLOOKUP(TRIM(D1585),dim_numeratordenominator!A:B,2,FALSE)),"",VLOOKUP(TRIM(D1585),dim_numeratordenominator!A:C,2,FALSE))</f>
        <v>Numerator</v>
      </c>
      <c r="AN1585" s="19" t="str">
        <f>IF(ISNA(VLOOKUP(AM1585,dim_numeratordenominator!B:C,2,FALSE)),"",VLOOKUP(AM1585,dim_numeratordenominator!B:C,2,FALSE))</f>
        <v>Som9NRMQqV7</v>
      </c>
      <c r="AO1585" s="19" t="str">
        <f>IF(ISNA(VLOOKUP(TRIM(E1585),dim_supporttype!A:B,2,FALSE)),"",VLOOKUP(TRIM(E1585),dim_supporttype!A:C,2,FALSE))</f>
        <v>MOH</v>
      </c>
      <c r="AP1585" s="19" t="str">
        <f>IF(ISNA(VLOOKUP(AO1585,dim_supporttype!B:C,2,FALSE)),"",VLOOKUP(AO1585,dim_supporttype!B:C,2,FALSE))</f>
        <v>sUhaJVAUfcA</v>
      </c>
      <c r="AQ1585" s="19" t="str">
        <f>IF(ISNA(VLOOKUP(TRIM(F1585),dim_disaggs!A:B,2,FALSE)),"No Disagg",VLOOKUP(TRIM(F1585),dim_disaggs!A:B,2,FALSE))</f>
        <v>Age/Sex</v>
      </c>
      <c r="AR1585" s="19" t="str">
        <f>IF(ISNA(VLOOKUP(AQ1585,dim_disaggs!B:C,2,FALSE)),"",VLOOKUP(AQ1585,dim_disaggs!B:C,2,FALSE))</f>
        <v>Qbz6SrpmJ1y</v>
      </c>
      <c r="AS1585" s="72"/>
      <c r="AT1585" s="66"/>
      <c r="AU1585" s="72" t="s">
        <v>755</v>
      </c>
      <c r="AV1585" s="73" t="s">
        <v>755</v>
      </c>
      <c r="AW1585" s="66" t="s">
        <v>755</v>
      </c>
      <c r="AX1585" s="66" t="s">
        <v>755</v>
      </c>
      <c r="AY1585" s="20"/>
      <c r="AZ1585" s="20"/>
      <c r="BA1585" s="105" t="str">
        <f t="shared" si="225"/>
        <v/>
      </c>
      <c r="BB1585" s="20" t="str">
        <f t="shared" si="226"/>
        <v/>
      </c>
      <c r="BC1585" s="20"/>
      <c r="BD1585" s="20"/>
      <c r="BE1585" s="75" t="s">
        <v>755</v>
      </c>
      <c r="BF1585" s="73" t="s">
        <v>755</v>
      </c>
      <c r="BG1585" s="55" t="s">
        <v>755</v>
      </c>
      <c r="BH1585" s="76" t="s">
        <v>755</v>
      </c>
      <c r="BI1585" s="20" t="s">
        <v>755</v>
      </c>
      <c r="BJ1585" s="20" t="s">
        <v>755</v>
      </c>
      <c r="BK1585" s="55" t="s">
        <v>755</v>
      </c>
      <c r="BL1585" s="71" t="s">
        <v>755</v>
      </c>
      <c r="BM1585" s="77" t="s">
        <v>755</v>
      </c>
      <c r="BN1585" s="78" t="s">
        <v>755</v>
      </c>
      <c r="BO1585" s="77" t="s">
        <v>755</v>
      </c>
      <c r="BP1585" s="78" t="s">
        <v>755</v>
      </c>
    </row>
    <row r="1586" spans="1:68" x14ac:dyDescent="0.2">
      <c r="A1586" s="20" t="s">
        <v>95</v>
      </c>
      <c r="B1586" s="20" t="s">
        <v>1627</v>
      </c>
      <c r="C1586" s="20" t="s">
        <v>226</v>
      </c>
      <c r="D1586" s="20" t="s">
        <v>164</v>
      </c>
      <c r="E1586" s="20" t="s">
        <v>77</v>
      </c>
      <c r="F1586" s="20" t="s">
        <v>204</v>
      </c>
      <c r="G1586" s="20" t="s">
        <v>2442</v>
      </c>
      <c r="H1586" s="20" t="s">
        <v>204</v>
      </c>
      <c r="I1586" s="19">
        <f t="shared" si="227"/>
        <v>31</v>
      </c>
      <c r="J1586" s="20" t="s">
        <v>755</v>
      </c>
      <c r="K1586" s="20" t="s">
        <v>2254</v>
      </c>
      <c r="L1586" s="95" t="str">
        <f>IF(M1586&lt;&gt;"",IF(NOT(ISNA(INDEX(cc!B:B,MATCH(M1586,cc!A:A,0)))),INDEX(cc!B:B,MATCH(M1586,cc!A:A,0)),"0"),"")</f>
        <v>Age (&lt;15-25+, 4)</v>
      </c>
      <c r="M1586" s="97" t="s">
        <v>4035</v>
      </c>
      <c r="N1586" s="28" t="str">
        <f t="shared" si="228"/>
        <v xml:space="preserve"> TARGET</v>
      </c>
      <c r="O1586" s="19" t="str">
        <f t="shared" si="221"/>
        <v>PMTCT_STAT (D, DSD, Age) TARGET: New ANC and L&amp;D clients</v>
      </c>
      <c r="P1586" s="19" t="str">
        <f t="shared" si="222"/>
        <v>PMTCT_STAT (D, DSD, Age) TARGET: New ANC and L&amp;D clients</v>
      </c>
      <c r="Q1586" s="19" t="str">
        <f t="shared" si="229"/>
        <v>PMTCT_STAT (D, DSD, Age) TARGET</v>
      </c>
      <c r="R1586" s="19" t="str">
        <f t="shared" si="223"/>
        <v>PMTCT_STAT_D_DSD_Age_TARGET</v>
      </c>
      <c r="S1586" s="19" t="str">
        <f t="shared" si="224"/>
        <v>PMTCT_STAT_D_DSD_Age_TARGET</v>
      </c>
      <c r="T1586" s="19" t="b">
        <f>NOT(ISNA(VLOOKUP(B1586,dbcodes!A:B,2,FALSE)))</f>
        <v>1</v>
      </c>
      <c r="U1586" s="19" t="str">
        <f>IF(ISNA(VLOOKUP(B1586,dbcodes!A:B,2,FALSE)),des!R1086,VLOOKUP(B1586,dbcodes!A:B,2,FALSE))</f>
        <v>PMTCT_STAT_D_DSD_Age_TARGET</v>
      </c>
      <c r="W1586" s="107" t="str">
        <f>IF(ISNA(VLOOKUP(C1586,descriptions!A:B,2,FALSE)),des!V1086,IF(G1586=" TARGET","Target ","")&amp;VLOOKUP(C1586,descriptions!A:B,2,FALSE))</f>
        <v>Target Percentage of pregnant women with known HIV status at antenatal care (includes those who already knew their HIV status prior to ANC)</v>
      </c>
      <c r="X1586" s="20" t="s">
        <v>4</v>
      </c>
      <c r="Y1586" s="20" t="s">
        <v>831</v>
      </c>
      <c r="Z1586" s="20" t="s">
        <v>836</v>
      </c>
      <c r="AA1586" s="20" t="s">
        <v>102</v>
      </c>
      <c r="AB1586" s="20" t="s">
        <v>755</v>
      </c>
      <c r="AC1586" s="19" t="str">
        <f>IF(AB1586&lt;&gt;"",IF(NOT(ISNA(INDEX(os!A:A,MATCH(AB1586,os!B:B,0)))),INDEX(os!A:A,MATCH(AB1586,os!B:B,0)),"0"),"")</f>
        <v/>
      </c>
      <c r="AD1586" s="20" t="s">
        <v>830</v>
      </c>
      <c r="AH1586" s="93" t="str">
        <f>IF(NOT(ISNA(VLOOKUP(B:B,ResultsTargets!A:A,1,0))),"TRUE","")</f>
        <v/>
      </c>
      <c r="AI1586" s="19" t="str">
        <f>IF(ISNA(VLOOKUP(C1586,dim_techarea!A:B,2,FALSE)),"",VLOOKUP(C1586,dim_techarea!A:B,2,FALSE))</f>
        <v>PMTCT_STAT</v>
      </c>
      <c r="AJ1586" s="19" t="str">
        <f>IF(ISNA(VLOOKUP(AI1586,dim_techarea!B:C,2,FALSE)),"",VLOOKUP(AI1586,dim_techarea!B:C,2,FALSE))</f>
        <v>BTIqHnjeG7l</v>
      </c>
      <c r="AK1586" s="19" t="str">
        <f>IF(ISNA(VLOOKUP(TRIM(G1586),dim_targetsresults!A:B,2,FALSE)),"",VLOOKUP(TRIM(G1586),dim_targetsresults!A:C,2,FALSE))</f>
        <v>MER Targets</v>
      </c>
      <c r="AL1586" s="19" t="str">
        <f>IF(ISNA(VLOOKUP(AK1586,dim_targetsresults!B:C,2,FALSE)),"",VLOOKUP(AK1586,dim_targetsresults!B:C,2,FALSE))</f>
        <v>W8imnja2Owd</v>
      </c>
      <c r="AM1586" s="19" t="str">
        <f>IF(ISNA(VLOOKUP(TRIM(D1586),dim_numeratordenominator!A:B,2,FALSE)),"",VLOOKUP(TRIM(D1586),dim_numeratordenominator!A:C,2,FALSE))</f>
        <v>Denominator</v>
      </c>
      <c r="AN1586" s="19" t="str">
        <f>IF(ISNA(VLOOKUP(AM1586,dim_numeratordenominator!B:C,2,FALSE)),"",VLOOKUP(AM1586,dim_numeratordenominator!B:C,2,FALSE))</f>
        <v>QpNj0nSuEhD</v>
      </c>
      <c r="AO1586" s="19" t="str">
        <f>IF(ISNA(VLOOKUP(TRIM(E1586),dim_supporttype!A:B,2,FALSE)),"",VLOOKUP(TRIM(E1586),dim_supporttype!A:C,2,FALSE))</f>
        <v>DSD</v>
      </c>
      <c r="AP1586" s="19" t="str">
        <f>IF(ISNA(VLOOKUP(AO1586,dim_supporttype!B:C,2,FALSE)),"",VLOOKUP(AO1586,dim_supporttype!B:C,2,FALSE))</f>
        <v>iM13vdNLWKb</v>
      </c>
      <c r="AQ1586" s="19" t="str">
        <f>IF(ISNA(VLOOKUP(TRIM(F1586),dim_disaggs!A:B,2,FALSE)),"No Disagg",VLOOKUP(TRIM(F1586),dim_disaggs!A:B,2,FALSE))</f>
        <v>Age</v>
      </c>
      <c r="AR1586" s="19" t="str">
        <f>IF(ISNA(VLOOKUP(AQ1586,dim_disaggs!B:C,2,FALSE)),"",VLOOKUP(AQ1586,dim_disaggs!B:C,2,FALSE))</f>
        <v>fNQC7f36jre</v>
      </c>
      <c r="AU1586" s="72" t="s">
        <v>755</v>
      </c>
      <c r="AV1586" s="73" t="s">
        <v>755</v>
      </c>
      <c r="AW1586" s="66" t="s">
        <v>755</v>
      </c>
      <c r="AX1586" s="66" t="s">
        <v>755</v>
      </c>
      <c r="BA1586" s="105" t="str">
        <f t="shared" si="225"/>
        <v/>
      </c>
      <c r="BB1586" s="20" t="str">
        <f t="shared" si="226"/>
        <v/>
      </c>
      <c r="BE1586" s="75" t="s">
        <v>755</v>
      </c>
      <c r="BF1586" s="73" t="s">
        <v>755</v>
      </c>
      <c r="BG1586" s="55" t="s">
        <v>755</v>
      </c>
      <c r="BH1586" s="76" t="s">
        <v>755</v>
      </c>
      <c r="BI1586" s="20" t="s">
        <v>755</v>
      </c>
      <c r="BJ1586" s="20" t="s">
        <v>755</v>
      </c>
      <c r="BK1586" s="55" t="s">
        <v>755</v>
      </c>
      <c r="BL1586" s="71" t="s">
        <v>755</v>
      </c>
      <c r="BM1586" s="77" t="s">
        <v>755</v>
      </c>
      <c r="BN1586" s="78" t="s">
        <v>755</v>
      </c>
      <c r="BO1586" s="77" t="s">
        <v>755</v>
      </c>
      <c r="BP1586" s="78" t="s">
        <v>755</v>
      </c>
    </row>
    <row r="1587" spans="1:68" x14ac:dyDescent="0.2">
      <c r="A1587" s="20" t="s">
        <v>95</v>
      </c>
      <c r="B1587" s="20" t="s">
        <v>1625</v>
      </c>
      <c r="C1587" s="20" t="s">
        <v>226</v>
      </c>
      <c r="D1587" s="20" t="s">
        <v>164</v>
      </c>
      <c r="E1587" s="20" t="s">
        <v>77</v>
      </c>
      <c r="F1587" s="20" t="s">
        <v>204</v>
      </c>
      <c r="G1587" s="20" t="s">
        <v>2442</v>
      </c>
      <c r="H1587" s="20" t="s">
        <v>204</v>
      </c>
      <c r="I1587" s="19">
        <f t="shared" si="227"/>
        <v>34</v>
      </c>
      <c r="J1587" s="20" t="s">
        <v>205</v>
      </c>
      <c r="K1587" s="20" t="s">
        <v>227</v>
      </c>
      <c r="L1587" s="95" t="str">
        <f>IF(M1587&lt;&gt;"",IF(NOT(ISNA(INDEX(cc!B:B,MATCH(M1587,cc!A:A,0)))),INDEX(cc!B:B,MATCH(M1587,cc!A:A,0)),"0"),"")</f>
        <v>Age (&lt;15-50+, 5)</v>
      </c>
      <c r="M1587" s="97" t="s">
        <v>4039</v>
      </c>
      <c r="N1587" s="28" t="str">
        <f t="shared" si="228"/>
        <v xml:space="preserve"> TARGET</v>
      </c>
      <c r="O1587" s="19" t="str">
        <f t="shared" si="221"/>
        <v>PMTCT_STAT (D, DSD, Age) TARGET v2: Known Results</v>
      </c>
      <c r="P1587" s="19" t="str">
        <f t="shared" si="222"/>
        <v>PMTCT_STAT (D, DSD, Age) TARGET v2: Known Results</v>
      </c>
      <c r="Q1587" s="19" t="str">
        <f t="shared" si="229"/>
        <v>PMTCT_STAT (D, DSD, Age) TARGET v2</v>
      </c>
      <c r="R1587" s="19" t="str">
        <f t="shared" si="223"/>
        <v>PMTCT_STAT_D_DSD_Age_TARGET_v2</v>
      </c>
      <c r="S1587" s="19" t="str">
        <f t="shared" si="224"/>
        <v>PMTCT_STAT_D_DSD_Age_TARGET_v2</v>
      </c>
      <c r="T1587" s="19" t="b">
        <f>NOT(ISNA(VLOOKUP(B1587,dbcodes!A:B,2,FALSE)))</f>
        <v>1</v>
      </c>
      <c r="U1587" s="19" t="str">
        <f>IF(ISNA(VLOOKUP(B1587,dbcodes!A:B,2,FALSE)),des!R1087,VLOOKUP(B1587,dbcodes!A:B,2,FALSE))</f>
        <v>PMTCT_STAT_D_DSD_Age2017_TARGET</v>
      </c>
      <c r="W1587" s="107" t="str">
        <f>IF(ISNA(VLOOKUP(C1587,descriptions!A:B,2,FALSE)),des!V1087,IF(G1587=" TARGET","Target ","")&amp;VLOOKUP(C1587,descriptions!A:B,2,FALSE))</f>
        <v>Target Percentage of pregnant women with known HIV status at antenatal care (includes those who already knew their HIV status prior to ANC)</v>
      </c>
      <c r="X1587" s="20" t="s">
        <v>4</v>
      </c>
      <c r="Y1587" s="20" t="s">
        <v>831</v>
      </c>
      <c r="Z1587" s="20" t="s">
        <v>836</v>
      </c>
      <c r="AA1587" s="20" t="s">
        <v>102</v>
      </c>
      <c r="AB1587" s="20" t="s">
        <v>755</v>
      </c>
      <c r="AC1587" s="19" t="str">
        <f>IF(AB1587&lt;&gt;"",IF(NOT(ISNA(INDEX(os!A:A,MATCH(AB1587,os!B:B,0)))),INDEX(os!A:A,MATCH(AB1587,os!B:B,0)),"0"),"")</f>
        <v/>
      </c>
      <c r="AD1587" s="20" t="s">
        <v>830</v>
      </c>
      <c r="AH1587" s="93" t="str">
        <f>IF(NOT(ISNA(VLOOKUP(B:B,ResultsTargets!A:A,1,0))),"TRUE","")</f>
        <v/>
      </c>
      <c r="AI1587" s="19" t="str">
        <f>IF(ISNA(VLOOKUP(C1587,dim_techarea!A:B,2,FALSE)),"",VLOOKUP(C1587,dim_techarea!A:B,2,FALSE))</f>
        <v>PMTCT_STAT</v>
      </c>
      <c r="AJ1587" s="19" t="str">
        <f>IF(ISNA(VLOOKUP(AI1587,dim_techarea!B:C,2,FALSE)),"",VLOOKUP(AI1587,dim_techarea!B:C,2,FALSE))</f>
        <v>BTIqHnjeG7l</v>
      </c>
      <c r="AK1587" s="19" t="str">
        <f>IF(ISNA(VLOOKUP(TRIM(G1587),dim_targetsresults!A:B,2,FALSE)),"",VLOOKUP(TRIM(G1587),dim_targetsresults!A:C,2,FALSE))</f>
        <v>MER Targets</v>
      </c>
      <c r="AL1587" s="19" t="str">
        <f>IF(ISNA(VLOOKUP(AK1587,dim_targetsresults!B:C,2,FALSE)),"",VLOOKUP(AK1587,dim_targetsresults!B:C,2,FALSE))</f>
        <v>W8imnja2Owd</v>
      </c>
      <c r="AM1587" s="19" t="str">
        <f>IF(ISNA(VLOOKUP(TRIM(D1587),dim_numeratordenominator!A:B,2,FALSE)),"",VLOOKUP(TRIM(D1587),dim_numeratordenominator!A:C,2,FALSE))</f>
        <v>Denominator</v>
      </c>
      <c r="AN1587" s="19" t="str">
        <f>IF(ISNA(VLOOKUP(AM1587,dim_numeratordenominator!B:C,2,FALSE)),"",VLOOKUP(AM1587,dim_numeratordenominator!B:C,2,FALSE))</f>
        <v>QpNj0nSuEhD</v>
      </c>
      <c r="AO1587" s="19" t="str">
        <f>IF(ISNA(VLOOKUP(TRIM(E1587),dim_supporttype!A:B,2,FALSE)),"",VLOOKUP(TRIM(E1587),dim_supporttype!A:C,2,FALSE))</f>
        <v>DSD</v>
      </c>
      <c r="AP1587" s="19" t="str">
        <f>IF(ISNA(VLOOKUP(AO1587,dim_supporttype!B:C,2,FALSE)),"",VLOOKUP(AO1587,dim_supporttype!B:C,2,FALSE))</f>
        <v>iM13vdNLWKb</v>
      </c>
      <c r="AQ1587" s="19" t="str">
        <f>IF(ISNA(VLOOKUP(TRIM(F1587),dim_disaggs!A:B,2,FALSE)),"No Disagg",VLOOKUP(TRIM(F1587),dim_disaggs!A:B,2,FALSE))</f>
        <v>Age</v>
      </c>
      <c r="AR1587" s="19" t="str">
        <f>IF(ISNA(VLOOKUP(AQ1587,dim_disaggs!B:C,2,FALSE)),"",VLOOKUP(AQ1587,dim_disaggs!B:C,2,FALSE))</f>
        <v>fNQC7f36jre</v>
      </c>
      <c r="AU1587" s="72" t="s">
        <v>755</v>
      </c>
      <c r="AV1587" s="73" t="s">
        <v>755</v>
      </c>
      <c r="AW1587" s="66" t="s">
        <v>755</v>
      </c>
      <c r="AX1587" s="66" t="s">
        <v>755</v>
      </c>
      <c r="BA1587" s="105" t="str">
        <f t="shared" si="225"/>
        <v/>
      </c>
      <c r="BB1587" s="20" t="str">
        <f t="shared" si="226"/>
        <v/>
      </c>
      <c r="BE1587" s="75" t="s">
        <v>755</v>
      </c>
      <c r="BF1587" s="73" t="s">
        <v>755</v>
      </c>
      <c r="BG1587" s="55" t="s">
        <v>755</v>
      </c>
      <c r="BH1587" s="76" t="s">
        <v>755</v>
      </c>
      <c r="BI1587" s="20" t="s">
        <v>755</v>
      </c>
      <c r="BJ1587" s="20" t="s">
        <v>755</v>
      </c>
      <c r="BK1587" s="55" t="s">
        <v>755</v>
      </c>
      <c r="BL1587" s="71" t="s">
        <v>755</v>
      </c>
      <c r="BM1587" s="77" t="s">
        <v>755</v>
      </c>
      <c r="BN1587" s="78" t="s">
        <v>755</v>
      </c>
      <c r="BO1587" s="77" t="s">
        <v>755</v>
      </c>
      <c r="BP1587" s="78" t="s">
        <v>755</v>
      </c>
    </row>
    <row r="1588" spans="1:68" x14ac:dyDescent="0.2">
      <c r="A1588" s="20" t="s">
        <v>95</v>
      </c>
      <c r="B1588" s="20" t="s">
        <v>1628</v>
      </c>
      <c r="C1588" s="20" t="s">
        <v>226</v>
      </c>
      <c r="D1588" s="20" t="s">
        <v>164</v>
      </c>
      <c r="E1588" s="20" t="s">
        <v>77</v>
      </c>
      <c r="F1588" s="20" t="s">
        <v>204</v>
      </c>
      <c r="G1588" s="20" t="s">
        <v>2442</v>
      </c>
      <c r="H1588" s="20" t="s">
        <v>204</v>
      </c>
      <c r="I1588" s="19">
        <f t="shared" si="227"/>
        <v>34</v>
      </c>
      <c r="J1588" s="20" t="s">
        <v>958</v>
      </c>
      <c r="K1588" s="20" t="s">
        <v>236</v>
      </c>
      <c r="L1588" s="95" t="str">
        <f>IF(M1588&lt;&gt;"",IF(NOT(ISNA(INDEX(cc!B:B,MATCH(M1588,cc!A:A,0)))),INDEX(cc!B:B,MATCH(M1588,cc!A:A,0)),"0"),"")</f>
        <v>Age (&lt;10-50+-uk, 6)</v>
      </c>
      <c r="M1588" s="97" t="s">
        <v>321</v>
      </c>
      <c r="N1588" s="28" t="str">
        <f t="shared" si="228"/>
        <v xml:space="preserve"> TARGET</v>
      </c>
      <c r="O1588" s="19" t="str">
        <f t="shared" si="221"/>
        <v>PMTCT_STAT (D, DSD, Age) TARGET v3: New ANC clients</v>
      </c>
      <c r="P1588" s="19" t="str">
        <f t="shared" si="222"/>
        <v>PMTCT_STAT (D, DSD, Age) TARGET v3: New ANC clients</v>
      </c>
      <c r="Q1588" s="19" t="str">
        <f t="shared" si="229"/>
        <v>PMTCT_STAT (D, DSD, Age) TARGET v3</v>
      </c>
      <c r="R1588" s="19" t="str">
        <f t="shared" si="223"/>
        <v>PMTCT_STAT_D_DSD_Age_TARGET_v3</v>
      </c>
      <c r="S1588" s="19" t="str">
        <f t="shared" si="224"/>
        <v>PMTCT_STAT_D_DSD_Age_TARGET_v3</v>
      </c>
      <c r="T1588" s="19" t="b">
        <f>NOT(ISNA(VLOOKUP(B1588,dbcodes!A:B,2,FALSE)))</f>
        <v>1</v>
      </c>
      <c r="U1588" s="19" t="str">
        <f>IF(ISNA(VLOOKUP(B1588,dbcodes!A:B,2,FALSE)),des!R1088,VLOOKUP(B1588,dbcodes!A:B,2,FALSE))</f>
        <v>PMTCT_STAT_D_DSD_Age_TARGET_v2</v>
      </c>
      <c r="W1588" s="107" t="str">
        <f>IF(ISNA(VLOOKUP(C1588,descriptions!A:B,2,FALSE)),des!V1088,IF(G1588=" TARGET","Target ","")&amp;VLOOKUP(C1588,descriptions!A:B,2,FALSE))</f>
        <v>Target Percentage of pregnant women with known HIV status at antenatal care (includes those who already knew their HIV status prior to ANC)</v>
      </c>
      <c r="X1588" s="20" t="s">
        <v>4</v>
      </c>
      <c r="Y1588" s="20" t="s">
        <v>831</v>
      </c>
      <c r="Z1588" s="20" t="s">
        <v>836</v>
      </c>
      <c r="AA1588" s="20" t="s">
        <v>102</v>
      </c>
      <c r="AB1588" s="20" t="s">
        <v>755</v>
      </c>
      <c r="AC1588" s="19" t="str">
        <f>IF(AB1588&lt;&gt;"",IF(NOT(ISNA(INDEX(os!A:A,MATCH(AB1588,os!B:B,0)))),INDEX(os!A:A,MATCH(AB1588,os!B:B,0)),"0"),"")</f>
        <v/>
      </c>
      <c r="AD1588" s="20" t="s">
        <v>830</v>
      </c>
      <c r="AH1588" s="93" t="str">
        <f>IF(NOT(ISNA(VLOOKUP(B:B,ResultsTargets!A:A,1,0))),"TRUE","")</f>
        <v/>
      </c>
      <c r="AI1588" s="19" t="str">
        <f>IF(ISNA(VLOOKUP(C1588,dim_techarea!A:B,2,FALSE)),"",VLOOKUP(C1588,dim_techarea!A:B,2,FALSE))</f>
        <v>PMTCT_STAT</v>
      </c>
      <c r="AJ1588" s="19" t="str">
        <f>IF(ISNA(VLOOKUP(AI1588,dim_techarea!B:C,2,FALSE)),"",VLOOKUP(AI1588,dim_techarea!B:C,2,FALSE))</f>
        <v>BTIqHnjeG7l</v>
      </c>
      <c r="AK1588" s="19" t="str">
        <f>IF(ISNA(VLOOKUP(TRIM(G1588),dim_targetsresults!A:B,2,FALSE)),"",VLOOKUP(TRIM(G1588),dim_targetsresults!A:C,2,FALSE))</f>
        <v>MER Targets</v>
      </c>
      <c r="AL1588" s="19" t="str">
        <f>IF(ISNA(VLOOKUP(AK1588,dim_targetsresults!B:C,2,FALSE)),"",VLOOKUP(AK1588,dim_targetsresults!B:C,2,FALSE))</f>
        <v>W8imnja2Owd</v>
      </c>
      <c r="AM1588" s="19" t="str">
        <f>IF(ISNA(VLOOKUP(TRIM(D1588),dim_numeratordenominator!A:B,2,FALSE)),"",VLOOKUP(TRIM(D1588),dim_numeratordenominator!A:C,2,FALSE))</f>
        <v>Denominator</v>
      </c>
      <c r="AN1588" s="19" t="str">
        <f>IF(ISNA(VLOOKUP(AM1588,dim_numeratordenominator!B:C,2,FALSE)),"",VLOOKUP(AM1588,dim_numeratordenominator!B:C,2,FALSE))</f>
        <v>QpNj0nSuEhD</v>
      </c>
      <c r="AO1588" s="19" t="str">
        <f>IF(ISNA(VLOOKUP(TRIM(E1588),dim_supporttype!A:B,2,FALSE)),"",VLOOKUP(TRIM(E1588),dim_supporttype!A:C,2,FALSE))</f>
        <v>DSD</v>
      </c>
      <c r="AP1588" s="19" t="str">
        <f>IF(ISNA(VLOOKUP(AO1588,dim_supporttype!B:C,2,FALSE)),"",VLOOKUP(AO1588,dim_supporttype!B:C,2,FALSE))</f>
        <v>iM13vdNLWKb</v>
      </c>
      <c r="AQ1588" s="19" t="str">
        <f>IF(ISNA(VLOOKUP(TRIM(F1588),dim_disaggs!A:B,2,FALSE)),"No Disagg",VLOOKUP(TRIM(F1588),dim_disaggs!A:B,2,FALSE))</f>
        <v>Age</v>
      </c>
      <c r="AR1588" s="19" t="str">
        <f>IF(ISNA(VLOOKUP(AQ1588,dim_disaggs!B:C,2,FALSE)),"",VLOOKUP(AQ1588,dim_disaggs!B:C,2,FALSE))</f>
        <v>fNQC7f36jre</v>
      </c>
      <c r="AU1588" s="72" t="s">
        <v>755</v>
      </c>
      <c r="AV1588" s="73" t="s">
        <v>755</v>
      </c>
      <c r="AW1588" s="66" t="s">
        <v>755</v>
      </c>
      <c r="AX1588" s="66" t="s">
        <v>755</v>
      </c>
      <c r="BA1588" s="105" t="str">
        <f t="shared" si="225"/>
        <v>Top Level Numerator</v>
      </c>
      <c r="BB1588" s="20" t="str">
        <f t="shared" si="226"/>
        <v>PE5QVF0w4xj</v>
      </c>
      <c r="BE1588" s="75" t="s">
        <v>755</v>
      </c>
      <c r="BF1588" s="73" t="s">
        <v>755</v>
      </c>
      <c r="BG1588" s="55" t="s">
        <v>20424</v>
      </c>
      <c r="BH1588" s="76" t="s">
        <v>20422</v>
      </c>
      <c r="BI1588" s="20" t="s">
        <v>755</v>
      </c>
      <c r="BJ1588" s="20" t="s">
        <v>755</v>
      </c>
      <c r="BK1588" s="55" t="s">
        <v>755</v>
      </c>
      <c r="BL1588" s="71" t="s">
        <v>755</v>
      </c>
      <c r="BM1588" s="77" t="s">
        <v>755</v>
      </c>
      <c r="BN1588" s="78" t="s">
        <v>755</v>
      </c>
      <c r="BO1588" s="77" t="s">
        <v>755</v>
      </c>
      <c r="BP1588" s="78" t="s">
        <v>755</v>
      </c>
    </row>
    <row r="1589" spans="1:68" x14ac:dyDescent="0.2">
      <c r="A1589" s="20" t="s">
        <v>95</v>
      </c>
      <c r="B1589" s="20" t="s">
        <v>1633</v>
      </c>
      <c r="C1589" s="20" t="s">
        <v>226</v>
      </c>
      <c r="D1589" s="20" t="s">
        <v>164</v>
      </c>
      <c r="E1589" s="20" t="s">
        <v>78</v>
      </c>
      <c r="F1589" s="20" t="s">
        <v>204</v>
      </c>
      <c r="G1589" s="20" t="s">
        <v>2442</v>
      </c>
      <c r="H1589" s="20" t="s">
        <v>204</v>
      </c>
      <c r="I1589" s="19">
        <f t="shared" si="227"/>
        <v>30</v>
      </c>
      <c r="J1589" s="20" t="s">
        <v>755</v>
      </c>
      <c r="K1589" s="20" t="s">
        <v>2254</v>
      </c>
      <c r="L1589" s="95" t="str">
        <f>IF(M1589&lt;&gt;"",IF(NOT(ISNA(INDEX(cc!B:B,MATCH(M1589,cc!A:A,0)))),INDEX(cc!B:B,MATCH(M1589,cc!A:A,0)),"0"),"")</f>
        <v>Age (&lt;15-25+, 4)</v>
      </c>
      <c r="M1589" s="97" t="s">
        <v>4035</v>
      </c>
      <c r="N1589" s="28" t="str">
        <f t="shared" si="228"/>
        <v xml:space="preserve"> TARGET</v>
      </c>
      <c r="O1589" s="19" t="str">
        <f t="shared" si="221"/>
        <v>PMTCT_STAT (D, TA, Age) TARGET: New ANC and L&amp;D clients</v>
      </c>
      <c r="P1589" s="19" t="str">
        <f t="shared" si="222"/>
        <v>PMTCT_STAT (D, TA, Age) TARGET: New ANC and L&amp;D clients</v>
      </c>
      <c r="Q1589" s="19" t="str">
        <f t="shared" si="229"/>
        <v>PMTCT_STAT (D, TA, Age) TARGET</v>
      </c>
      <c r="R1589" s="19" t="str">
        <f t="shared" si="223"/>
        <v>PMTCT_STAT_D_TA_Age_TARGET</v>
      </c>
      <c r="S1589" s="19" t="str">
        <f t="shared" si="224"/>
        <v>PMTCT_STAT_D_TA_Age_TARGET</v>
      </c>
      <c r="T1589" s="19" t="b">
        <f>NOT(ISNA(VLOOKUP(B1589,dbcodes!A:B,2,FALSE)))</f>
        <v>1</v>
      </c>
      <c r="U1589" s="19" t="str">
        <f>IF(ISNA(VLOOKUP(B1589,dbcodes!A:B,2,FALSE)),des!R1089,VLOOKUP(B1589,dbcodes!A:B,2,FALSE))</f>
        <v>PMTCT_STAT_D_TA_Age_TARGET</v>
      </c>
      <c r="W1589" s="107" t="str">
        <f>IF(ISNA(VLOOKUP(C1589,descriptions!A:B,2,FALSE)),des!V1089,IF(G1589=" TARGET","Target ","")&amp;VLOOKUP(C1589,descriptions!A:B,2,FALSE))</f>
        <v>Target Percentage of pregnant women with known HIV status at antenatal care (includes those who already knew their HIV status prior to ANC)</v>
      </c>
      <c r="X1589" s="20" t="s">
        <v>4</v>
      </c>
      <c r="Y1589" s="20" t="s">
        <v>831</v>
      </c>
      <c r="Z1589" s="20" t="s">
        <v>836</v>
      </c>
      <c r="AA1589" s="20" t="s">
        <v>102</v>
      </c>
      <c r="AB1589" s="20" t="s">
        <v>755</v>
      </c>
      <c r="AC1589" s="19" t="str">
        <f>IF(AB1589&lt;&gt;"",IF(NOT(ISNA(INDEX(os!A:A,MATCH(AB1589,os!B:B,0)))),INDEX(os!A:A,MATCH(AB1589,os!B:B,0)),"0"),"")</f>
        <v/>
      </c>
      <c r="AD1589" s="20" t="s">
        <v>830</v>
      </c>
      <c r="AH1589" s="93" t="str">
        <f>IF(NOT(ISNA(VLOOKUP(B:B,ResultsTargets!A:A,1,0))),"TRUE","")</f>
        <v/>
      </c>
      <c r="AI1589" s="19" t="str">
        <f>IF(ISNA(VLOOKUP(C1589,dim_techarea!A:B,2,FALSE)),"",VLOOKUP(C1589,dim_techarea!A:B,2,FALSE))</f>
        <v>PMTCT_STAT</v>
      </c>
      <c r="AJ1589" s="19" t="str">
        <f>IF(ISNA(VLOOKUP(AI1589,dim_techarea!B:C,2,FALSE)),"",VLOOKUP(AI1589,dim_techarea!B:C,2,FALSE))</f>
        <v>BTIqHnjeG7l</v>
      </c>
      <c r="AK1589" s="19" t="str">
        <f>IF(ISNA(VLOOKUP(TRIM(G1589),dim_targetsresults!A:B,2,FALSE)),"",VLOOKUP(TRIM(G1589),dim_targetsresults!A:C,2,FALSE))</f>
        <v>MER Targets</v>
      </c>
      <c r="AL1589" s="19" t="str">
        <f>IF(ISNA(VLOOKUP(AK1589,dim_targetsresults!B:C,2,FALSE)),"",VLOOKUP(AK1589,dim_targetsresults!B:C,2,FALSE))</f>
        <v>W8imnja2Owd</v>
      </c>
      <c r="AM1589" s="19" t="str">
        <f>IF(ISNA(VLOOKUP(TRIM(D1589),dim_numeratordenominator!A:B,2,FALSE)),"",VLOOKUP(TRIM(D1589),dim_numeratordenominator!A:C,2,FALSE))</f>
        <v>Denominator</v>
      </c>
      <c r="AN1589" s="19" t="str">
        <f>IF(ISNA(VLOOKUP(AM1589,dim_numeratordenominator!B:C,2,FALSE)),"",VLOOKUP(AM1589,dim_numeratordenominator!B:C,2,FALSE))</f>
        <v>QpNj0nSuEhD</v>
      </c>
      <c r="AO1589" s="19" t="str">
        <f>IF(ISNA(VLOOKUP(TRIM(E1589),dim_supporttype!A:B,2,FALSE)),"",VLOOKUP(TRIM(E1589),dim_supporttype!A:C,2,FALSE))</f>
        <v>TA</v>
      </c>
      <c r="AP1589" s="19" t="str">
        <f>IF(ISNA(VLOOKUP(AO1589,dim_supporttype!B:C,2,FALSE)),"",VLOOKUP(AO1589,dim_supporttype!B:C,2,FALSE))</f>
        <v>cRAGKdWIDn4</v>
      </c>
      <c r="AQ1589" s="19" t="str">
        <f>IF(ISNA(VLOOKUP(TRIM(F1589),dim_disaggs!A:B,2,FALSE)),"No Disagg",VLOOKUP(TRIM(F1589),dim_disaggs!A:B,2,FALSE))</f>
        <v>Age</v>
      </c>
      <c r="AR1589" s="19" t="str">
        <f>IF(ISNA(VLOOKUP(AQ1589,dim_disaggs!B:C,2,FALSE)),"",VLOOKUP(AQ1589,dim_disaggs!B:C,2,FALSE))</f>
        <v>fNQC7f36jre</v>
      </c>
      <c r="AU1589" s="72" t="s">
        <v>755</v>
      </c>
      <c r="AV1589" s="73" t="s">
        <v>755</v>
      </c>
      <c r="AW1589" s="66" t="s">
        <v>755</v>
      </c>
      <c r="AX1589" s="66" t="s">
        <v>755</v>
      </c>
      <c r="BA1589" s="105" t="str">
        <f t="shared" si="225"/>
        <v/>
      </c>
      <c r="BB1589" s="20" t="str">
        <f t="shared" si="226"/>
        <v/>
      </c>
      <c r="BE1589" s="75" t="s">
        <v>755</v>
      </c>
      <c r="BF1589" s="73" t="s">
        <v>755</v>
      </c>
      <c r="BG1589" s="55" t="s">
        <v>755</v>
      </c>
      <c r="BH1589" s="76" t="s">
        <v>755</v>
      </c>
      <c r="BI1589" s="20" t="s">
        <v>755</v>
      </c>
      <c r="BJ1589" s="20" t="s">
        <v>755</v>
      </c>
      <c r="BK1589" s="55" t="s">
        <v>755</v>
      </c>
      <c r="BL1589" s="71" t="s">
        <v>755</v>
      </c>
      <c r="BM1589" s="77" t="s">
        <v>755</v>
      </c>
      <c r="BN1589" s="78" t="s">
        <v>755</v>
      </c>
      <c r="BO1589" s="77" t="s">
        <v>755</v>
      </c>
      <c r="BP1589" s="78" t="s">
        <v>755</v>
      </c>
    </row>
    <row r="1590" spans="1:68" ht="17" customHeight="1" x14ac:dyDescent="0.2">
      <c r="A1590" s="20" t="s">
        <v>95</v>
      </c>
      <c r="B1590" s="20" t="s">
        <v>1631</v>
      </c>
      <c r="C1590" s="20" t="s">
        <v>226</v>
      </c>
      <c r="D1590" s="20" t="s">
        <v>164</v>
      </c>
      <c r="E1590" s="20" t="s">
        <v>78</v>
      </c>
      <c r="F1590" s="20" t="s">
        <v>204</v>
      </c>
      <c r="G1590" s="20" t="s">
        <v>2442</v>
      </c>
      <c r="H1590" s="20" t="s">
        <v>204</v>
      </c>
      <c r="I1590" s="19">
        <f t="shared" si="227"/>
        <v>33</v>
      </c>
      <c r="J1590" s="20" t="s">
        <v>205</v>
      </c>
      <c r="K1590" s="20" t="s">
        <v>227</v>
      </c>
      <c r="L1590" s="95" t="str">
        <f>IF(M1590&lt;&gt;"",IF(NOT(ISNA(INDEX(cc!B:B,MATCH(M1590,cc!A:A,0)))),INDEX(cc!B:B,MATCH(M1590,cc!A:A,0)),"0"),"")</f>
        <v>Age (&lt;15-50+, 5)</v>
      </c>
      <c r="M1590" s="97" t="s">
        <v>4039</v>
      </c>
      <c r="N1590" s="28" t="str">
        <f t="shared" si="228"/>
        <v xml:space="preserve"> TARGET</v>
      </c>
      <c r="O1590" s="19" t="str">
        <f t="shared" si="221"/>
        <v>PMTCT_STAT (D, TA, Age) TARGET v2: Known Results</v>
      </c>
      <c r="P1590" s="19" t="str">
        <f t="shared" si="222"/>
        <v>PMTCT_STAT (D, TA, Age) TARGET v2: Known Results</v>
      </c>
      <c r="Q1590" s="19" t="str">
        <f t="shared" si="229"/>
        <v>PMTCT_STAT (D, TA, Age) TARGET v2</v>
      </c>
      <c r="R1590" s="19" t="str">
        <f t="shared" si="223"/>
        <v>PMTCT_STAT_D_TA_Age_TARGET_v2</v>
      </c>
      <c r="S1590" s="19" t="str">
        <f t="shared" si="224"/>
        <v>PMTCT_STAT_D_TA_Age_TARGET_v2</v>
      </c>
      <c r="T1590" s="19" t="b">
        <f>NOT(ISNA(VLOOKUP(B1590,dbcodes!A:B,2,FALSE)))</f>
        <v>1</v>
      </c>
      <c r="U1590" s="19" t="str">
        <f>IF(ISNA(VLOOKUP(B1590,dbcodes!A:B,2,FALSE)),des!R1090,VLOOKUP(B1590,dbcodes!A:B,2,FALSE))</f>
        <v>PMTCT_STAT_D_TA_Age2017_TARGET</v>
      </c>
      <c r="W1590" s="107" t="str">
        <f>IF(ISNA(VLOOKUP(C1590,descriptions!A:B,2,FALSE)),des!V1090,IF(G1590=" TARGET","Target ","")&amp;VLOOKUP(C1590,descriptions!A:B,2,FALSE))</f>
        <v>Target Percentage of pregnant women with known HIV status at antenatal care (includes those who already knew their HIV status prior to ANC)</v>
      </c>
      <c r="X1590" s="20" t="s">
        <v>4</v>
      </c>
      <c r="Y1590" s="20" t="s">
        <v>831</v>
      </c>
      <c r="Z1590" s="20" t="s">
        <v>836</v>
      </c>
      <c r="AA1590" s="20" t="s">
        <v>102</v>
      </c>
      <c r="AB1590" s="20" t="s">
        <v>755</v>
      </c>
      <c r="AC1590" s="19" t="str">
        <f>IF(AB1590&lt;&gt;"",IF(NOT(ISNA(INDEX(os!A:A,MATCH(AB1590,os!B:B,0)))),INDEX(os!A:A,MATCH(AB1590,os!B:B,0)),"0"),"")</f>
        <v/>
      </c>
      <c r="AD1590" s="20" t="s">
        <v>830</v>
      </c>
      <c r="AH1590" s="93" t="str">
        <f>IF(NOT(ISNA(VLOOKUP(B:B,ResultsTargets!A:A,1,0))),"TRUE","")</f>
        <v/>
      </c>
      <c r="AI1590" s="19" t="str">
        <f>IF(ISNA(VLOOKUP(C1590,dim_techarea!A:B,2,FALSE)),"",VLOOKUP(C1590,dim_techarea!A:B,2,FALSE))</f>
        <v>PMTCT_STAT</v>
      </c>
      <c r="AJ1590" s="19" t="str">
        <f>IF(ISNA(VLOOKUP(AI1590,dim_techarea!B:C,2,FALSE)),"",VLOOKUP(AI1590,dim_techarea!B:C,2,FALSE))</f>
        <v>BTIqHnjeG7l</v>
      </c>
      <c r="AK1590" s="19" t="str">
        <f>IF(ISNA(VLOOKUP(TRIM(G1590),dim_targetsresults!A:B,2,FALSE)),"",VLOOKUP(TRIM(G1590),dim_targetsresults!A:C,2,FALSE))</f>
        <v>MER Targets</v>
      </c>
      <c r="AL1590" s="19" t="str">
        <f>IF(ISNA(VLOOKUP(AK1590,dim_targetsresults!B:C,2,FALSE)),"",VLOOKUP(AK1590,dim_targetsresults!B:C,2,FALSE))</f>
        <v>W8imnja2Owd</v>
      </c>
      <c r="AM1590" s="19" t="str">
        <f>IF(ISNA(VLOOKUP(TRIM(D1590),dim_numeratordenominator!A:B,2,FALSE)),"",VLOOKUP(TRIM(D1590),dim_numeratordenominator!A:C,2,FALSE))</f>
        <v>Denominator</v>
      </c>
      <c r="AN1590" s="19" t="str">
        <f>IF(ISNA(VLOOKUP(AM1590,dim_numeratordenominator!B:C,2,FALSE)),"",VLOOKUP(AM1590,dim_numeratordenominator!B:C,2,FALSE))</f>
        <v>QpNj0nSuEhD</v>
      </c>
      <c r="AO1590" s="19" t="str">
        <f>IF(ISNA(VLOOKUP(TRIM(E1590),dim_supporttype!A:B,2,FALSE)),"",VLOOKUP(TRIM(E1590),dim_supporttype!A:C,2,FALSE))</f>
        <v>TA</v>
      </c>
      <c r="AP1590" s="19" t="str">
        <f>IF(ISNA(VLOOKUP(AO1590,dim_supporttype!B:C,2,FALSE)),"",VLOOKUP(AO1590,dim_supporttype!B:C,2,FALSE))</f>
        <v>cRAGKdWIDn4</v>
      </c>
      <c r="AQ1590" s="19" t="str">
        <f>IF(ISNA(VLOOKUP(TRIM(F1590),dim_disaggs!A:B,2,FALSE)),"No Disagg",VLOOKUP(TRIM(F1590),dim_disaggs!A:B,2,FALSE))</f>
        <v>Age</v>
      </c>
      <c r="AR1590" s="19" t="str">
        <f>IF(ISNA(VLOOKUP(AQ1590,dim_disaggs!B:C,2,FALSE)),"",VLOOKUP(AQ1590,dim_disaggs!B:C,2,FALSE))</f>
        <v>fNQC7f36jre</v>
      </c>
      <c r="AU1590" s="72" t="s">
        <v>755</v>
      </c>
      <c r="AV1590" s="73" t="s">
        <v>755</v>
      </c>
      <c r="AW1590" s="66" t="s">
        <v>755</v>
      </c>
      <c r="AX1590" s="66" t="s">
        <v>755</v>
      </c>
      <c r="BA1590" s="105" t="str">
        <f t="shared" si="225"/>
        <v/>
      </c>
      <c r="BB1590" s="20" t="str">
        <f t="shared" si="226"/>
        <v/>
      </c>
      <c r="BE1590" s="75" t="s">
        <v>755</v>
      </c>
      <c r="BF1590" s="73" t="s">
        <v>755</v>
      </c>
      <c r="BG1590" s="55" t="s">
        <v>755</v>
      </c>
      <c r="BH1590" s="76" t="s">
        <v>755</v>
      </c>
      <c r="BI1590" s="20" t="s">
        <v>755</v>
      </c>
      <c r="BJ1590" s="20" t="s">
        <v>755</v>
      </c>
      <c r="BK1590" s="55" t="s">
        <v>755</v>
      </c>
      <c r="BL1590" s="71" t="s">
        <v>755</v>
      </c>
      <c r="BM1590" s="77" t="s">
        <v>755</v>
      </c>
      <c r="BN1590" s="78" t="s">
        <v>755</v>
      </c>
      <c r="BO1590" s="77" t="s">
        <v>755</v>
      </c>
      <c r="BP1590" s="78" t="s">
        <v>755</v>
      </c>
    </row>
    <row r="1591" spans="1:68" x14ac:dyDescent="0.2">
      <c r="A1591" s="20" t="s">
        <v>95</v>
      </c>
      <c r="B1591" s="20" t="s">
        <v>1634</v>
      </c>
      <c r="C1591" s="20" t="s">
        <v>226</v>
      </c>
      <c r="D1591" s="20" t="s">
        <v>164</v>
      </c>
      <c r="E1591" s="20" t="s">
        <v>78</v>
      </c>
      <c r="F1591" s="20" t="s">
        <v>204</v>
      </c>
      <c r="G1591" s="20" t="s">
        <v>2442</v>
      </c>
      <c r="H1591" s="20" t="s">
        <v>204</v>
      </c>
      <c r="I1591" s="19">
        <f t="shared" si="227"/>
        <v>33</v>
      </c>
      <c r="J1591" s="20" t="s">
        <v>958</v>
      </c>
      <c r="K1591" s="20" t="s">
        <v>236</v>
      </c>
      <c r="L1591" s="95" t="str">
        <f>IF(M1591&lt;&gt;"",IF(NOT(ISNA(INDEX(cc!B:B,MATCH(M1591,cc!A:A,0)))),INDEX(cc!B:B,MATCH(M1591,cc!A:A,0)),"0"),"")</f>
        <v>Age (&lt;10-50+-uk, 6)</v>
      </c>
      <c r="M1591" s="97" t="s">
        <v>321</v>
      </c>
      <c r="N1591" s="28" t="str">
        <f t="shared" si="228"/>
        <v xml:space="preserve"> TARGET</v>
      </c>
      <c r="O1591" s="19" t="str">
        <f t="shared" si="221"/>
        <v>PMTCT_STAT (D, TA, Age) TARGET v3: New ANC clients</v>
      </c>
      <c r="P1591" s="19" t="str">
        <f t="shared" si="222"/>
        <v>PMTCT_STAT (D, TA, Age) TARGET v3: New ANC clients</v>
      </c>
      <c r="Q1591" s="19" t="str">
        <f t="shared" si="229"/>
        <v>PMTCT_STAT (D, TA, Age) TARGET v3</v>
      </c>
      <c r="R1591" s="19" t="str">
        <f t="shared" si="223"/>
        <v>PMTCT_STAT_D_TA_Age_TARGET_v3</v>
      </c>
      <c r="S1591" s="19" t="str">
        <f t="shared" si="224"/>
        <v>PMTCT_STAT_D_TA_Age_TARGET_v3</v>
      </c>
      <c r="T1591" s="19" t="b">
        <f>NOT(ISNA(VLOOKUP(B1591,dbcodes!A:B,2,FALSE)))</f>
        <v>1</v>
      </c>
      <c r="U1591" s="19" t="str">
        <f>IF(ISNA(VLOOKUP(B1591,dbcodes!A:B,2,FALSE)),des!R1091,VLOOKUP(B1591,dbcodes!A:B,2,FALSE))</f>
        <v>PMTCT_STAT_D_TA_Age_TARGET_v2</v>
      </c>
      <c r="W1591" s="107" t="str">
        <f>IF(ISNA(VLOOKUP(C1591,descriptions!A:B,2,FALSE)),des!V1091,IF(G1591=" TARGET","Target ","")&amp;VLOOKUP(C1591,descriptions!A:B,2,FALSE))</f>
        <v>Target Percentage of pregnant women with known HIV status at antenatal care (includes those who already knew their HIV status prior to ANC)</v>
      </c>
      <c r="X1591" s="20" t="s">
        <v>4</v>
      </c>
      <c r="Y1591" s="20" t="s">
        <v>831</v>
      </c>
      <c r="Z1591" s="20" t="s">
        <v>836</v>
      </c>
      <c r="AA1591" s="20" t="s">
        <v>102</v>
      </c>
      <c r="AB1591" s="20" t="s">
        <v>755</v>
      </c>
      <c r="AC1591" s="19" t="str">
        <f>IF(AB1591&lt;&gt;"",IF(NOT(ISNA(INDEX(os!A:A,MATCH(AB1591,os!B:B,0)))),INDEX(os!A:A,MATCH(AB1591,os!B:B,0)),"0"),"")</f>
        <v/>
      </c>
      <c r="AD1591" s="20" t="s">
        <v>830</v>
      </c>
      <c r="AH1591" s="93" t="str">
        <f>IF(NOT(ISNA(VLOOKUP(B:B,ResultsTargets!A:A,1,0))),"TRUE","")</f>
        <v/>
      </c>
      <c r="AI1591" s="19" t="str">
        <f>IF(ISNA(VLOOKUP(C1591,dim_techarea!A:B,2,FALSE)),"",VLOOKUP(C1591,dim_techarea!A:B,2,FALSE))</f>
        <v>PMTCT_STAT</v>
      </c>
      <c r="AJ1591" s="19" t="str">
        <f>IF(ISNA(VLOOKUP(AI1591,dim_techarea!B:C,2,FALSE)),"",VLOOKUP(AI1591,dim_techarea!B:C,2,FALSE))</f>
        <v>BTIqHnjeG7l</v>
      </c>
      <c r="AK1591" s="19" t="str">
        <f>IF(ISNA(VLOOKUP(TRIM(G1591),dim_targetsresults!A:B,2,FALSE)),"",VLOOKUP(TRIM(G1591),dim_targetsresults!A:C,2,FALSE))</f>
        <v>MER Targets</v>
      </c>
      <c r="AL1591" s="19" t="str">
        <f>IF(ISNA(VLOOKUP(AK1591,dim_targetsresults!B:C,2,FALSE)),"",VLOOKUP(AK1591,dim_targetsresults!B:C,2,FALSE))</f>
        <v>W8imnja2Owd</v>
      </c>
      <c r="AM1591" s="19" t="str">
        <f>IF(ISNA(VLOOKUP(TRIM(D1591),dim_numeratordenominator!A:B,2,FALSE)),"",VLOOKUP(TRIM(D1591),dim_numeratordenominator!A:C,2,FALSE))</f>
        <v>Denominator</v>
      </c>
      <c r="AN1591" s="19" t="str">
        <f>IF(ISNA(VLOOKUP(AM1591,dim_numeratordenominator!B:C,2,FALSE)),"",VLOOKUP(AM1591,dim_numeratordenominator!B:C,2,FALSE))</f>
        <v>QpNj0nSuEhD</v>
      </c>
      <c r="AO1591" s="19" t="str">
        <f>IF(ISNA(VLOOKUP(TRIM(E1591),dim_supporttype!A:B,2,FALSE)),"",VLOOKUP(TRIM(E1591),dim_supporttype!A:C,2,FALSE))</f>
        <v>TA</v>
      </c>
      <c r="AP1591" s="19" t="str">
        <f>IF(ISNA(VLOOKUP(AO1591,dim_supporttype!B:C,2,FALSE)),"",VLOOKUP(AO1591,dim_supporttype!B:C,2,FALSE))</f>
        <v>cRAGKdWIDn4</v>
      </c>
      <c r="AQ1591" s="19" t="str">
        <f>IF(ISNA(VLOOKUP(TRIM(F1591),dim_disaggs!A:B,2,FALSE)),"No Disagg",VLOOKUP(TRIM(F1591),dim_disaggs!A:B,2,FALSE))</f>
        <v>Age</v>
      </c>
      <c r="AR1591" s="19" t="str">
        <f>IF(ISNA(VLOOKUP(AQ1591,dim_disaggs!B:C,2,FALSE)),"",VLOOKUP(AQ1591,dim_disaggs!B:C,2,FALSE))</f>
        <v>fNQC7f36jre</v>
      </c>
      <c r="AU1591" s="72" t="s">
        <v>755</v>
      </c>
      <c r="AV1591" s="73" t="s">
        <v>755</v>
      </c>
      <c r="AW1591" s="66" t="s">
        <v>755</v>
      </c>
      <c r="AX1591" s="66" t="s">
        <v>755</v>
      </c>
      <c r="BA1591" s="105" t="str">
        <f t="shared" si="225"/>
        <v>Top Level Numerator</v>
      </c>
      <c r="BB1591" s="20" t="str">
        <f t="shared" si="226"/>
        <v>PE5QVF0w4xj</v>
      </c>
      <c r="BE1591" s="75" t="s">
        <v>755</v>
      </c>
      <c r="BF1591" s="73" t="s">
        <v>755</v>
      </c>
      <c r="BG1591" s="55" t="s">
        <v>20424</v>
      </c>
      <c r="BH1591" s="76" t="s">
        <v>20422</v>
      </c>
      <c r="BI1591" s="20" t="s">
        <v>755</v>
      </c>
      <c r="BJ1591" s="20" t="s">
        <v>755</v>
      </c>
      <c r="BK1591" s="55" t="s">
        <v>755</v>
      </c>
      <c r="BL1591" s="71" t="s">
        <v>755</v>
      </c>
      <c r="BM1591" s="77" t="s">
        <v>755</v>
      </c>
      <c r="BN1591" s="78" t="s">
        <v>755</v>
      </c>
      <c r="BO1591" s="77" t="s">
        <v>755</v>
      </c>
      <c r="BP1591" s="78" t="s">
        <v>755</v>
      </c>
    </row>
    <row r="1592" spans="1:68" s="3" customFormat="1" x14ac:dyDescent="0.2">
      <c r="A1592" s="20" t="s">
        <v>95</v>
      </c>
      <c r="B1592" s="20" t="s">
        <v>1630</v>
      </c>
      <c r="C1592" s="20" t="s">
        <v>226</v>
      </c>
      <c r="D1592" s="20" t="s">
        <v>164</v>
      </c>
      <c r="E1592" s="20" t="s">
        <v>77</v>
      </c>
      <c r="F1592" s="20"/>
      <c r="G1592" s="20" t="s">
        <v>2442</v>
      </c>
      <c r="H1592" s="20"/>
      <c r="I1592" s="19">
        <f t="shared" si="227"/>
        <v>26</v>
      </c>
      <c r="J1592" s="20" t="s">
        <v>755</v>
      </c>
      <c r="K1592" s="20" t="s">
        <v>2254</v>
      </c>
      <c r="L1592" s="95" t="str">
        <f>IF(M1592&lt;&gt;"",IF(NOT(ISNA(INDEX(cc!B:B,MATCH(M1592,cc!A:A,0)))),INDEX(cc!B:B,MATCH(M1592,cc!A:A,0)),"0"),"")</f>
        <v>default</v>
      </c>
      <c r="M1592" s="97" t="s">
        <v>13</v>
      </c>
      <c r="N1592" s="28" t="str">
        <f t="shared" si="228"/>
        <v xml:space="preserve"> TARGET</v>
      </c>
      <c r="O1592" s="19" t="str">
        <f t="shared" si="221"/>
        <v>PMTCT_STAT (D, DSD) TARGET: New ANC and L&amp;D clients</v>
      </c>
      <c r="P1592" s="19" t="str">
        <f t="shared" si="222"/>
        <v>PMTCT_STAT (D, DSD) TARGET: New ANC and L&amp;D clients</v>
      </c>
      <c r="Q1592" s="19" t="str">
        <f t="shared" si="229"/>
        <v>PMTCT_STAT (D, DSD) TARGET</v>
      </c>
      <c r="R1592" s="19" t="str">
        <f t="shared" si="223"/>
        <v>PMTCT_STAT_D_DSD_TARGET</v>
      </c>
      <c r="S1592" s="19" t="str">
        <f t="shared" si="224"/>
        <v>PMTCT_STAT_D_DSD_TARGET</v>
      </c>
      <c r="T1592" s="19" t="b">
        <f>NOT(ISNA(VLOOKUP(B1592,dbcodes!A:B,2,FALSE)))</f>
        <v>1</v>
      </c>
      <c r="U1592" s="19" t="str">
        <f>IF(ISNA(VLOOKUP(B1592,dbcodes!A:B,2,FALSE)),des!R1094,VLOOKUP(B1592,dbcodes!A:B,2,FALSE))</f>
        <v>PMTCT_STAT_D_DSD_TARGET</v>
      </c>
      <c r="V1592" s="20"/>
      <c r="W1592" s="107" t="str">
        <f>IF(ISNA(VLOOKUP(C1592,descriptions!A:B,2,FALSE)),des!V1094,IF(G1592=" TARGET","Target ","")&amp;VLOOKUP(C1592,descriptions!A:B,2,FALSE))</f>
        <v>Target Percentage of pregnant women with known HIV status at antenatal care (includes those who already knew their HIV status prior to ANC)</v>
      </c>
      <c r="X1592" s="20" t="s">
        <v>4</v>
      </c>
      <c r="Y1592" s="20" t="s">
        <v>831</v>
      </c>
      <c r="Z1592" s="20" t="s">
        <v>836</v>
      </c>
      <c r="AA1592" s="20" t="s">
        <v>102</v>
      </c>
      <c r="AB1592" s="20" t="s">
        <v>755</v>
      </c>
      <c r="AC1592" s="19" t="str">
        <f>IF(AB1592&lt;&gt;"",IF(NOT(ISNA(INDEX(os!A:A,MATCH(AB1592,os!B:B,0)))),INDEX(os!A:A,MATCH(AB1592,os!B:B,0)),"0"),"")</f>
        <v/>
      </c>
      <c r="AD1592" s="20" t="s">
        <v>830</v>
      </c>
      <c r="AE1592" s="20"/>
      <c r="AF1592" s="20"/>
      <c r="AG1592" s="20"/>
      <c r="AH1592" s="93" t="str">
        <f>IF(NOT(ISNA(VLOOKUP(B:B,ResultsTargets!A:A,1,0))),"TRUE","")</f>
        <v/>
      </c>
      <c r="AI1592" s="19" t="str">
        <f>IF(ISNA(VLOOKUP(C1592,dim_techarea!A:B,2,FALSE)),"",VLOOKUP(C1592,dim_techarea!A:B,2,FALSE))</f>
        <v>PMTCT_STAT</v>
      </c>
      <c r="AJ1592" s="19" t="str">
        <f>IF(ISNA(VLOOKUP(AI1592,dim_techarea!B:C,2,FALSE)),"",VLOOKUP(AI1592,dim_techarea!B:C,2,FALSE))</f>
        <v>BTIqHnjeG7l</v>
      </c>
      <c r="AK1592" s="19" t="str">
        <f>IF(ISNA(VLOOKUP(TRIM(G1592),dim_targetsresults!A:B,2,FALSE)),"",VLOOKUP(TRIM(G1592),dim_targetsresults!A:C,2,FALSE))</f>
        <v>MER Targets</v>
      </c>
      <c r="AL1592" s="19" t="str">
        <f>IF(ISNA(VLOOKUP(AK1592,dim_targetsresults!B:C,2,FALSE)),"",VLOOKUP(AK1592,dim_targetsresults!B:C,2,FALSE))</f>
        <v>W8imnja2Owd</v>
      </c>
      <c r="AM1592" s="19" t="str">
        <f>IF(ISNA(VLOOKUP(TRIM(D1592),dim_numeratordenominator!A:B,2,FALSE)),"",VLOOKUP(TRIM(D1592),dim_numeratordenominator!A:C,2,FALSE))</f>
        <v>Denominator</v>
      </c>
      <c r="AN1592" s="19" t="str">
        <f>IF(ISNA(VLOOKUP(AM1592,dim_numeratordenominator!B:C,2,FALSE)),"",VLOOKUP(AM1592,dim_numeratordenominator!B:C,2,FALSE))</f>
        <v>QpNj0nSuEhD</v>
      </c>
      <c r="AO1592" s="19" t="str">
        <f>IF(ISNA(VLOOKUP(TRIM(E1592),dim_supporttype!A:B,2,FALSE)),"",VLOOKUP(TRIM(E1592),dim_supporttype!A:C,2,FALSE))</f>
        <v>DSD</v>
      </c>
      <c r="AP1592" s="19" t="str">
        <f>IF(ISNA(VLOOKUP(AO1592,dim_supporttype!B:C,2,FALSE)),"",VLOOKUP(AO1592,dim_supporttype!B:C,2,FALSE))</f>
        <v>iM13vdNLWKb</v>
      </c>
      <c r="AQ1592" s="19" t="str">
        <f>IF(ISNA(VLOOKUP(TRIM(F1592),dim_disaggs!A:B,2,FALSE)),"No Disagg",VLOOKUP(TRIM(F1592),dim_disaggs!A:B,2,FALSE))</f>
        <v>No Disagg</v>
      </c>
      <c r="AR1592" s="19" t="str">
        <f>IF(ISNA(VLOOKUP(AQ1592,dim_disaggs!B:C,2,FALSE)),"",VLOOKUP(AQ1592,dim_disaggs!B:C,2,FALSE))</f>
        <v>werJlVT6sf3</v>
      </c>
      <c r="AS1592" s="72"/>
      <c r="AT1592" s="66"/>
      <c r="AU1592" s="72" t="s">
        <v>755</v>
      </c>
      <c r="AV1592" s="73" t="s">
        <v>755</v>
      </c>
      <c r="AW1592" s="66" t="s">
        <v>755</v>
      </c>
      <c r="AX1592" s="66" t="s">
        <v>755</v>
      </c>
      <c r="AY1592" s="20"/>
      <c r="AZ1592" s="20"/>
      <c r="BA1592" s="105" t="str">
        <f t="shared" si="225"/>
        <v>Top Level Denominator</v>
      </c>
      <c r="BB1592" s="20" t="str">
        <f t="shared" si="226"/>
        <v>Azqe383ljKu</v>
      </c>
      <c r="BC1592" s="20" t="s">
        <v>25708</v>
      </c>
      <c r="BD1592" s="20" t="s">
        <v>25709</v>
      </c>
      <c r="BE1592" s="75" t="s">
        <v>21242</v>
      </c>
      <c r="BF1592" s="73" t="s">
        <v>21243</v>
      </c>
      <c r="BG1592" s="55" t="s">
        <v>755</v>
      </c>
      <c r="BH1592" s="76" t="s">
        <v>755</v>
      </c>
      <c r="BI1592" s="20" t="s">
        <v>755</v>
      </c>
      <c r="BJ1592" s="20" t="s">
        <v>755</v>
      </c>
      <c r="BK1592" s="55" t="s">
        <v>755</v>
      </c>
      <c r="BL1592" s="71" t="s">
        <v>755</v>
      </c>
      <c r="BM1592" s="77" t="s">
        <v>755</v>
      </c>
      <c r="BN1592" s="78" t="s">
        <v>755</v>
      </c>
      <c r="BO1592" s="77" t="s">
        <v>755</v>
      </c>
      <c r="BP1592" s="78" t="s">
        <v>755</v>
      </c>
    </row>
    <row r="1593" spans="1:68" x14ac:dyDescent="0.2">
      <c r="A1593" s="20" t="s">
        <v>95</v>
      </c>
      <c r="B1593" s="20" t="s">
        <v>1636</v>
      </c>
      <c r="C1593" s="20" t="s">
        <v>226</v>
      </c>
      <c r="D1593" s="20" t="s">
        <v>164</v>
      </c>
      <c r="E1593" s="20" t="s">
        <v>78</v>
      </c>
      <c r="G1593" s="20" t="s">
        <v>2442</v>
      </c>
      <c r="I1593" s="19">
        <f t="shared" si="227"/>
        <v>25</v>
      </c>
      <c r="J1593" s="20" t="s">
        <v>755</v>
      </c>
      <c r="K1593" s="20" t="s">
        <v>2254</v>
      </c>
      <c r="L1593" s="95" t="str">
        <f>IF(M1593&lt;&gt;"",IF(NOT(ISNA(INDEX(cc!B:B,MATCH(M1593,cc!A:A,0)))),INDEX(cc!B:B,MATCH(M1593,cc!A:A,0)),"0"),"")</f>
        <v>default</v>
      </c>
      <c r="M1593" s="97" t="s">
        <v>13</v>
      </c>
      <c r="N1593" s="28" t="str">
        <f t="shared" si="228"/>
        <v xml:space="preserve"> TARGET</v>
      </c>
      <c r="O1593" s="19" t="str">
        <f t="shared" si="221"/>
        <v>PMTCT_STAT (D, TA) TARGET: New ANC and L&amp;D clients</v>
      </c>
      <c r="P1593" s="19" t="str">
        <f t="shared" si="222"/>
        <v>PMTCT_STAT (D, TA) TARGET: New ANC and L&amp;D clients</v>
      </c>
      <c r="Q1593" s="19" t="str">
        <f t="shared" si="229"/>
        <v>PMTCT_STAT (D, TA) TARGET</v>
      </c>
      <c r="R1593" s="19" t="str">
        <f t="shared" si="223"/>
        <v>PMTCT_STAT_D_TA_TARGET</v>
      </c>
      <c r="S1593" s="19" t="str">
        <f t="shared" si="224"/>
        <v>PMTCT_STAT_D_TA_TARGET</v>
      </c>
      <c r="T1593" s="19" t="b">
        <f>NOT(ISNA(VLOOKUP(B1593,dbcodes!A:B,2,FALSE)))</f>
        <v>1</v>
      </c>
      <c r="U1593" s="19" t="str">
        <f>IF(ISNA(VLOOKUP(B1593,dbcodes!A:B,2,FALSE)),des!R1095,VLOOKUP(B1593,dbcodes!A:B,2,FALSE))</f>
        <v>PMTCT_STAT_D_TA_TARGET</v>
      </c>
      <c r="W1593" s="107" t="str">
        <f>IF(ISNA(VLOOKUP(C1593,descriptions!A:B,2,FALSE)),des!V1095,IF(G1593=" TARGET","Target ","")&amp;VLOOKUP(C1593,descriptions!A:B,2,FALSE))</f>
        <v>Target Percentage of pregnant women with known HIV status at antenatal care (includes those who already knew their HIV status prior to ANC)</v>
      </c>
      <c r="X1593" s="20" t="s">
        <v>4</v>
      </c>
      <c r="Y1593" s="20" t="s">
        <v>831</v>
      </c>
      <c r="Z1593" s="20" t="s">
        <v>836</v>
      </c>
      <c r="AA1593" s="20" t="s">
        <v>102</v>
      </c>
      <c r="AB1593" s="20" t="s">
        <v>755</v>
      </c>
      <c r="AC1593" s="19" t="str">
        <f>IF(AB1593&lt;&gt;"",IF(NOT(ISNA(INDEX(os!A:A,MATCH(AB1593,os!B:B,0)))),INDEX(os!A:A,MATCH(AB1593,os!B:B,0)),"0"),"")</f>
        <v/>
      </c>
      <c r="AD1593" s="20" t="s">
        <v>830</v>
      </c>
      <c r="AH1593" s="93" t="str">
        <f>IF(NOT(ISNA(VLOOKUP(B:B,ResultsTargets!A:A,1,0))),"TRUE","")</f>
        <v/>
      </c>
      <c r="AI1593" s="19" t="str">
        <f>IF(ISNA(VLOOKUP(C1593,dim_techarea!A:B,2,FALSE)),"",VLOOKUP(C1593,dim_techarea!A:B,2,FALSE))</f>
        <v>PMTCT_STAT</v>
      </c>
      <c r="AJ1593" s="19" t="str">
        <f>IF(ISNA(VLOOKUP(AI1593,dim_techarea!B:C,2,FALSE)),"",VLOOKUP(AI1593,dim_techarea!B:C,2,FALSE))</f>
        <v>BTIqHnjeG7l</v>
      </c>
      <c r="AK1593" s="19" t="str">
        <f>IF(ISNA(VLOOKUP(TRIM(G1593),dim_targetsresults!A:B,2,FALSE)),"",VLOOKUP(TRIM(G1593),dim_targetsresults!A:C,2,FALSE))</f>
        <v>MER Targets</v>
      </c>
      <c r="AL1593" s="19" t="str">
        <f>IF(ISNA(VLOOKUP(AK1593,dim_targetsresults!B:C,2,FALSE)),"",VLOOKUP(AK1593,dim_targetsresults!B:C,2,FALSE))</f>
        <v>W8imnja2Owd</v>
      </c>
      <c r="AM1593" s="19" t="str">
        <f>IF(ISNA(VLOOKUP(TRIM(D1593),dim_numeratordenominator!A:B,2,FALSE)),"",VLOOKUP(TRIM(D1593),dim_numeratordenominator!A:C,2,FALSE))</f>
        <v>Denominator</v>
      </c>
      <c r="AN1593" s="19" t="str">
        <f>IF(ISNA(VLOOKUP(AM1593,dim_numeratordenominator!B:C,2,FALSE)),"",VLOOKUP(AM1593,dim_numeratordenominator!B:C,2,FALSE))</f>
        <v>QpNj0nSuEhD</v>
      </c>
      <c r="AO1593" s="19" t="str">
        <f>IF(ISNA(VLOOKUP(TRIM(E1593),dim_supporttype!A:B,2,FALSE)),"",VLOOKUP(TRIM(E1593),dim_supporttype!A:C,2,FALSE))</f>
        <v>TA</v>
      </c>
      <c r="AP1593" s="19" t="str">
        <f>IF(ISNA(VLOOKUP(AO1593,dim_supporttype!B:C,2,FALSE)),"",VLOOKUP(AO1593,dim_supporttype!B:C,2,FALSE))</f>
        <v>cRAGKdWIDn4</v>
      </c>
      <c r="AQ1593" s="19" t="str">
        <f>IF(ISNA(VLOOKUP(TRIM(F1593),dim_disaggs!A:B,2,FALSE)),"No Disagg",VLOOKUP(TRIM(F1593),dim_disaggs!A:B,2,FALSE))</f>
        <v>No Disagg</v>
      </c>
      <c r="AR1593" s="19" t="str">
        <f>IF(ISNA(VLOOKUP(AQ1593,dim_disaggs!B:C,2,FALSE)),"",VLOOKUP(AQ1593,dim_disaggs!B:C,2,FALSE))</f>
        <v>werJlVT6sf3</v>
      </c>
      <c r="AU1593" s="72" t="s">
        <v>755</v>
      </c>
      <c r="AV1593" s="73" t="s">
        <v>755</v>
      </c>
      <c r="AW1593" s="66" t="s">
        <v>755</v>
      </c>
      <c r="AX1593" s="66" t="s">
        <v>755</v>
      </c>
      <c r="BA1593" s="105" t="str">
        <f t="shared" si="225"/>
        <v>Top Level Denominator</v>
      </c>
      <c r="BB1593" s="20" t="str">
        <f t="shared" si="226"/>
        <v>Azqe383ljKu</v>
      </c>
      <c r="BC1593" s="20" t="s">
        <v>25708</v>
      </c>
      <c r="BD1593" s="20" t="s">
        <v>25709</v>
      </c>
      <c r="BE1593" s="75" t="s">
        <v>21242</v>
      </c>
      <c r="BF1593" s="73" t="s">
        <v>21243</v>
      </c>
      <c r="BG1593" s="55" t="s">
        <v>755</v>
      </c>
      <c r="BH1593" s="76" t="s">
        <v>755</v>
      </c>
      <c r="BI1593" s="20" t="s">
        <v>755</v>
      </c>
      <c r="BJ1593" s="20" t="s">
        <v>755</v>
      </c>
      <c r="BK1593" s="55" t="s">
        <v>755</v>
      </c>
      <c r="BL1593" s="71" t="s">
        <v>755</v>
      </c>
      <c r="BM1593" s="77" t="s">
        <v>755</v>
      </c>
      <c r="BN1593" s="78" t="s">
        <v>755</v>
      </c>
      <c r="BO1593" s="77" t="s">
        <v>755</v>
      </c>
      <c r="BP1593" s="78" t="s">
        <v>755</v>
      </c>
    </row>
    <row r="1594" spans="1:68" x14ac:dyDescent="0.2">
      <c r="A1594" s="20" t="s">
        <v>95</v>
      </c>
      <c r="B1594" s="20" t="s">
        <v>1650</v>
      </c>
      <c r="C1594" s="20" t="s">
        <v>226</v>
      </c>
      <c r="D1594" s="20" t="s">
        <v>1</v>
      </c>
      <c r="E1594" s="20" t="s">
        <v>77</v>
      </c>
      <c r="F1594" s="20" t="s">
        <v>204</v>
      </c>
      <c r="G1594" s="20" t="s">
        <v>2442</v>
      </c>
      <c r="H1594" s="20" t="s">
        <v>204</v>
      </c>
      <c r="I1594" s="19">
        <f t="shared" si="227"/>
        <v>31</v>
      </c>
      <c r="J1594" s="20" t="s">
        <v>755</v>
      </c>
      <c r="K1594" s="20" t="s">
        <v>227</v>
      </c>
      <c r="L1594" s="95" t="str">
        <f>IF(M1594&lt;&gt;"",IF(NOT(ISNA(INDEX(cc!B:B,MATCH(M1594,cc!A:A,0)))),INDEX(cc!B:B,MATCH(M1594,cc!A:A,0)),"0"),"")</f>
        <v>Age (&lt;15-50+, 5)</v>
      </c>
      <c r="M1594" s="97" t="s">
        <v>4039</v>
      </c>
      <c r="N1594" s="28" t="str">
        <f t="shared" si="228"/>
        <v xml:space="preserve"> TARGET</v>
      </c>
      <c r="O1594" s="19" t="str">
        <f t="shared" si="221"/>
        <v>PMTCT_STAT (N, DSD, Age) TARGET: Known Results</v>
      </c>
      <c r="P1594" s="19" t="str">
        <f t="shared" si="222"/>
        <v>PMTCT_STAT (N, DSD, Age) TARGET: Known Results</v>
      </c>
      <c r="Q1594" s="19" t="str">
        <f t="shared" si="229"/>
        <v>PMTCT_STAT (N, DSD, Age) TARGET</v>
      </c>
      <c r="R1594" s="19" t="str">
        <f t="shared" si="223"/>
        <v>PMTCT_STAT_N_DSD_Age_TARGET</v>
      </c>
      <c r="S1594" s="19" t="str">
        <f t="shared" si="224"/>
        <v>PMTCT_STAT_N_DSD_Age_TARGET</v>
      </c>
      <c r="T1594" s="19" t="b">
        <f>NOT(ISNA(VLOOKUP(B1594,dbcodes!A:B,2,FALSE)))</f>
        <v>1</v>
      </c>
      <c r="U1594" s="19" t="str">
        <f>IF(ISNA(VLOOKUP(B1594,dbcodes!A:B,2,FALSE)),des!R1096,VLOOKUP(B1594,dbcodes!A:B,2,FALSE))</f>
        <v>PMTCT_STAT_N_DSD_Age_TARGET</v>
      </c>
      <c r="W1594" s="107" t="str">
        <f>IF(ISNA(VLOOKUP(C1594,descriptions!A:B,2,FALSE)),des!V1096,IF(G1594=" TARGET","Target ","")&amp;VLOOKUP(C1594,descriptions!A:B,2,FALSE))</f>
        <v>Target Percentage of pregnant women with known HIV status at antenatal care (includes those who already knew their HIV status prior to ANC)</v>
      </c>
      <c r="X1594" s="20" t="s">
        <v>4</v>
      </c>
      <c r="Y1594" s="20" t="s">
        <v>831</v>
      </c>
      <c r="Z1594" s="20" t="s">
        <v>836</v>
      </c>
      <c r="AA1594" s="20" t="s">
        <v>102</v>
      </c>
      <c r="AB1594" s="20" t="s">
        <v>755</v>
      </c>
      <c r="AC1594" s="19" t="str">
        <f>IF(AB1594&lt;&gt;"",IF(NOT(ISNA(INDEX(os!A:A,MATCH(AB1594,os!B:B,0)))),INDEX(os!A:A,MATCH(AB1594,os!B:B,0)),"0"),"")</f>
        <v/>
      </c>
      <c r="AD1594" s="20" t="s">
        <v>830</v>
      </c>
      <c r="AH1594" s="93" t="str">
        <f>IF(NOT(ISNA(VLOOKUP(B:B,ResultsTargets!A:A,1,0))),"TRUE","")</f>
        <v/>
      </c>
      <c r="AI1594" s="19" t="str">
        <f>IF(ISNA(VLOOKUP(C1594,dim_techarea!A:B,2,FALSE)),"",VLOOKUP(C1594,dim_techarea!A:B,2,FALSE))</f>
        <v>PMTCT_STAT</v>
      </c>
      <c r="AJ1594" s="19" t="str">
        <f>IF(ISNA(VLOOKUP(AI1594,dim_techarea!B:C,2,FALSE)),"",VLOOKUP(AI1594,dim_techarea!B:C,2,FALSE))</f>
        <v>BTIqHnjeG7l</v>
      </c>
      <c r="AK1594" s="19" t="str">
        <f>IF(ISNA(VLOOKUP(TRIM(G1594),dim_targetsresults!A:B,2,FALSE)),"",VLOOKUP(TRIM(G1594),dim_targetsresults!A:C,2,FALSE))</f>
        <v>MER Targets</v>
      </c>
      <c r="AL1594" s="19" t="str">
        <f>IF(ISNA(VLOOKUP(AK1594,dim_targetsresults!B:C,2,FALSE)),"",VLOOKUP(AK1594,dim_targetsresults!B:C,2,FALSE))</f>
        <v>W8imnja2Owd</v>
      </c>
      <c r="AM1594" s="19" t="str">
        <f>IF(ISNA(VLOOKUP(TRIM(D1594),dim_numeratordenominator!A:B,2,FALSE)),"",VLOOKUP(TRIM(D1594),dim_numeratordenominator!A:C,2,FALSE))</f>
        <v>Numerator</v>
      </c>
      <c r="AN1594" s="19" t="str">
        <f>IF(ISNA(VLOOKUP(AM1594,dim_numeratordenominator!B:C,2,FALSE)),"",VLOOKUP(AM1594,dim_numeratordenominator!B:C,2,FALSE))</f>
        <v>Som9NRMQqV7</v>
      </c>
      <c r="AO1594" s="19" t="str">
        <f>IF(ISNA(VLOOKUP(TRIM(E1594),dim_supporttype!A:B,2,FALSE)),"",VLOOKUP(TRIM(E1594),dim_supporttype!A:C,2,FALSE))</f>
        <v>DSD</v>
      </c>
      <c r="AP1594" s="19" t="str">
        <f>IF(ISNA(VLOOKUP(AO1594,dim_supporttype!B:C,2,FALSE)),"",VLOOKUP(AO1594,dim_supporttype!B:C,2,FALSE))</f>
        <v>iM13vdNLWKb</v>
      </c>
      <c r="AQ1594" s="19" t="str">
        <f>IF(ISNA(VLOOKUP(TRIM(F1594),dim_disaggs!A:B,2,FALSE)),"No Disagg",VLOOKUP(TRIM(F1594),dim_disaggs!A:B,2,FALSE))</f>
        <v>Age</v>
      </c>
      <c r="AR1594" s="19" t="str">
        <f>IF(ISNA(VLOOKUP(AQ1594,dim_disaggs!B:C,2,FALSE)),"",VLOOKUP(AQ1594,dim_disaggs!B:C,2,FALSE))</f>
        <v>fNQC7f36jre</v>
      </c>
      <c r="AU1594" s="72" t="s">
        <v>755</v>
      </c>
      <c r="AV1594" s="73" t="s">
        <v>755</v>
      </c>
      <c r="AW1594" s="66" t="s">
        <v>755</v>
      </c>
      <c r="AX1594" s="66" t="s">
        <v>755</v>
      </c>
      <c r="BA1594" s="105" t="str">
        <f t="shared" si="225"/>
        <v/>
      </c>
      <c r="BB1594" s="20" t="str">
        <f t="shared" si="226"/>
        <v/>
      </c>
      <c r="BE1594" s="75" t="s">
        <v>755</v>
      </c>
      <c r="BF1594" s="73" t="s">
        <v>755</v>
      </c>
      <c r="BG1594" s="55" t="s">
        <v>755</v>
      </c>
      <c r="BH1594" s="76" t="s">
        <v>755</v>
      </c>
      <c r="BI1594" s="20" t="s">
        <v>755</v>
      </c>
      <c r="BJ1594" s="20" t="s">
        <v>755</v>
      </c>
      <c r="BK1594" s="55" t="s">
        <v>755</v>
      </c>
      <c r="BL1594" s="71" t="s">
        <v>755</v>
      </c>
      <c r="BM1594" s="77" t="s">
        <v>755</v>
      </c>
      <c r="BN1594" s="78" t="s">
        <v>755</v>
      </c>
      <c r="BO1594" s="77" t="s">
        <v>755</v>
      </c>
      <c r="BP1594" s="78" t="s">
        <v>755</v>
      </c>
    </row>
    <row r="1595" spans="1:68" x14ac:dyDescent="0.2">
      <c r="A1595" s="20" t="s">
        <v>95</v>
      </c>
      <c r="B1595" s="20" t="s">
        <v>1651</v>
      </c>
      <c r="C1595" s="20" t="s">
        <v>226</v>
      </c>
      <c r="D1595" s="20" t="s">
        <v>1</v>
      </c>
      <c r="E1595" s="20" t="s">
        <v>77</v>
      </c>
      <c r="F1595" s="20" t="s">
        <v>204</v>
      </c>
      <c r="G1595" s="20" t="s">
        <v>2442</v>
      </c>
      <c r="H1595" s="20" t="s">
        <v>204</v>
      </c>
      <c r="I1595" s="19">
        <f t="shared" si="227"/>
        <v>34</v>
      </c>
      <c r="J1595" s="20" t="s">
        <v>205</v>
      </c>
      <c r="K1595" s="20" t="s">
        <v>227</v>
      </c>
      <c r="L1595" s="95" t="str">
        <f>IF(M1595&lt;&gt;"",IF(NOT(ISNA(INDEX(cc!B:B,MATCH(M1595,cc!A:A,0)))),INDEX(cc!B:B,MATCH(M1595,cc!A:A,0)),"0"),"")</f>
        <v>Age (&lt;10-50+-uk, 6)</v>
      </c>
      <c r="M1595" s="97" t="s">
        <v>321</v>
      </c>
      <c r="N1595" s="28" t="str">
        <f t="shared" si="228"/>
        <v xml:space="preserve"> TARGET</v>
      </c>
      <c r="O1595" s="19" t="str">
        <f t="shared" si="221"/>
        <v>PMTCT_STAT (N, DSD, Age) TARGET v2: Known Results</v>
      </c>
      <c r="P1595" s="19" t="str">
        <f t="shared" si="222"/>
        <v>PMTCT_STAT (N, DSD, Age) TARGET v2: Known Results</v>
      </c>
      <c r="Q1595" s="19" t="str">
        <f t="shared" si="229"/>
        <v>PMTCT_STAT (N, DSD, Age) TARGET v2</v>
      </c>
      <c r="R1595" s="19" t="str">
        <f t="shared" si="223"/>
        <v>PMTCT_STAT_N_DSD_Age_TARGET_v2</v>
      </c>
      <c r="S1595" s="19" t="str">
        <f t="shared" si="224"/>
        <v>PMTCT_STAT_N_DSD_Age_TARGET_v2</v>
      </c>
      <c r="T1595" s="19" t="b">
        <f>NOT(ISNA(VLOOKUP(B1595,dbcodes!A:B,2,FALSE)))</f>
        <v>1</v>
      </c>
      <c r="U1595" s="19" t="str">
        <f>IF(ISNA(VLOOKUP(B1595,dbcodes!A:B,2,FALSE)),des!R1097,VLOOKUP(B1595,dbcodes!A:B,2,FALSE))</f>
        <v>PMTCT_STAT_N_DSD_Age_TARGET_v2</v>
      </c>
      <c r="W1595" s="107" t="str">
        <f>IF(ISNA(VLOOKUP(C1595,descriptions!A:B,2,FALSE)),des!V1097,IF(G1595=" TARGET","Target ","")&amp;VLOOKUP(C1595,descriptions!A:B,2,FALSE))</f>
        <v>Target Percentage of pregnant women with known HIV status at antenatal care (includes those who already knew their HIV status prior to ANC)</v>
      </c>
      <c r="X1595" s="20" t="s">
        <v>4</v>
      </c>
      <c r="Y1595" s="20" t="s">
        <v>831</v>
      </c>
      <c r="Z1595" s="20" t="s">
        <v>836</v>
      </c>
      <c r="AA1595" s="20" t="s">
        <v>102</v>
      </c>
      <c r="AB1595" s="20" t="s">
        <v>755</v>
      </c>
      <c r="AC1595" s="19" t="str">
        <f>IF(AB1595&lt;&gt;"",IF(NOT(ISNA(INDEX(os!A:A,MATCH(AB1595,os!B:B,0)))),INDEX(os!A:A,MATCH(AB1595,os!B:B,0)),"0"),"")</f>
        <v/>
      </c>
      <c r="AD1595" s="20" t="s">
        <v>830</v>
      </c>
      <c r="AH1595" s="93" t="str">
        <f>IF(NOT(ISNA(VLOOKUP(B:B,ResultsTargets!A:A,1,0))),"TRUE","")</f>
        <v/>
      </c>
      <c r="AI1595" s="19" t="str">
        <f>IF(ISNA(VLOOKUP(C1595,dim_techarea!A:B,2,FALSE)),"",VLOOKUP(C1595,dim_techarea!A:B,2,FALSE))</f>
        <v>PMTCT_STAT</v>
      </c>
      <c r="AJ1595" s="19" t="str">
        <f>IF(ISNA(VLOOKUP(AI1595,dim_techarea!B:C,2,FALSE)),"",VLOOKUP(AI1595,dim_techarea!B:C,2,FALSE))</f>
        <v>BTIqHnjeG7l</v>
      </c>
      <c r="AK1595" s="19" t="str">
        <f>IF(ISNA(VLOOKUP(TRIM(G1595),dim_targetsresults!A:B,2,FALSE)),"",VLOOKUP(TRIM(G1595),dim_targetsresults!A:C,2,FALSE))</f>
        <v>MER Targets</v>
      </c>
      <c r="AL1595" s="19" t="str">
        <f>IF(ISNA(VLOOKUP(AK1595,dim_targetsresults!B:C,2,FALSE)),"",VLOOKUP(AK1595,dim_targetsresults!B:C,2,FALSE))</f>
        <v>W8imnja2Owd</v>
      </c>
      <c r="AM1595" s="19" t="str">
        <f>IF(ISNA(VLOOKUP(TRIM(D1595),dim_numeratordenominator!A:B,2,FALSE)),"",VLOOKUP(TRIM(D1595),dim_numeratordenominator!A:C,2,FALSE))</f>
        <v>Numerator</v>
      </c>
      <c r="AN1595" s="19" t="str">
        <f>IF(ISNA(VLOOKUP(AM1595,dim_numeratordenominator!B:C,2,FALSE)),"",VLOOKUP(AM1595,dim_numeratordenominator!B:C,2,FALSE))</f>
        <v>Som9NRMQqV7</v>
      </c>
      <c r="AO1595" s="19" t="str">
        <f>IF(ISNA(VLOOKUP(TRIM(E1595),dim_supporttype!A:B,2,FALSE)),"",VLOOKUP(TRIM(E1595),dim_supporttype!A:C,2,FALSE))</f>
        <v>DSD</v>
      </c>
      <c r="AP1595" s="19" t="str">
        <f>IF(ISNA(VLOOKUP(AO1595,dim_supporttype!B:C,2,FALSE)),"",VLOOKUP(AO1595,dim_supporttype!B:C,2,FALSE))</f>
        <v>iM13vdNLWKb</v>
      </c>
      <c r="AQ1595" s="19" t="str">
        <f>IF(ISNA(VLOOKUP(TRIM(F1595),dim_disaggs!A:B,2,FALSE)),"No Disagg",VLOOKUP(TRIM(F1595),dim_disaggs!A:B,2,FALSE))</f>
        <v>Age</v>
      </c>
      <c r="AR1595" s="19" t="str">
        <f>IF(ISNA(VLOOKUP(AQ1595,dim_disaggs!B:C,2,FALSE)),"",VLOOKUP(AQ1595,dim_disaggs!B:C,2,FALSE))</f>
        <v>fNQC7f36jre</v>
      </c>
      <c r="AU1595" s="72" t="s">
        <v>755</v>
      </c>
      <c r="AV1595" s="73" t="s">
        <v>755</v>
      </c>
      <c r="AW1595" s="66" t="s">
        <v>755</v>
      </c>
      <c r="AX1595" s="66" t="s">
        <v>755</v>
      </c>
      <c r="BA1595" s="105" t="str">
        <f t="shared" si="225"/>
        <v/>
      </c>
      <c r="BB1595" s="20" t="str">
        <f t="shared" si="226"/>
        <v/>
      </c>
      <c r="BE1595" s="75" t="s">
        <v>755</v>
      </c>
      <c r="BF1595" s="73" t="s">
        <v>755</v>
      </c>
      <c r="BG1595" s="55" t="s">
        <v>755</v>
      </c>
      <c r="BH1595" s="76" t="s">
        <v>755</v>
      </c>
      <c r="BI1595" s="20" t="s">
        <v>755</v>
      </c>
      <c r="BJ1595" s="20" t="s">
        <v>755</v>
      </c>
      <c r="BK1595" s="55" t="s">
        <v>755</v>
      </c>
      <c r="BL1595" s="71" t="s">
        <v>755</v>
      </c>
      <c r="BM1595" s="77" t="s">
        <v>755</v>
      </c>
      <c r="BN1595" s="78" t="s">
        <v>755</v>
      </c>
      <c r="BO1595" s="77" t="s">
        <v>755</v>
      </c>
      <c r="BP1595" s="78" t="s">
        <v>755</v>
      </c>
    </row>
    <row r="1596" spans="1:68" x14ac:dyDescent="0.2">
      <c r="A1596" s="20" t="s">
        <v>95</v>
      </c>
      <c r="B1596" s="20" t="s">
        <v>1660</v>
      </c>
      <c r="C1596" s="20" t="s">
        <v>226</v>
      </c>
      <c r="D1596" s="20" t="s">
        <v>1</v>
      </c>
      <c r="E1596" s="20" t="s">
        <v>78</v>
      </c>
      <c r="F1596" s="20" t="s">
        <v>204</v>
      </c>
      <c r="G1596" s="20" t="s">
        <v>2442</v>
      </c>
      <c r="H1596" s="20" t="s">
        <v>204</v>
      </c>
      <c r="I1596" s="19">
        <f t="shared" si="227"/>
        <v>30</v>
      </c>
      <c r="J1596" s="20" t="s">
        <v>755</v>
      </c>
      <c r="K1596" s="20" t="s">
        <v>227</v>
      </c>
      <c r="L1596" s="95" t="str">
        <f>IF(M1596&lt;&gt;"",IF(NOT(ISNA(INDEX(cc!B:B,MATCH(M1596,cc!A:A,0)))),INDEX(cc!B:B,MATCH(M1596,cc!A:A,0)),"0"),"")</f>
        <v>Age (&lt;15-50+, 5)</v>
      </c>
      <c r="M1596" s="97" t="s">
        <v>4039</v>
      </c>
      <c r="N1596" s="28" t="str">
        <f t="shared" si="228"/>
        <v xml:space="preserve"> TARGET</v>
      </c>
      <c r="O1596" s="19" t="str">
        <f t="shared" si="221"/>
        <v>PMTCT_STAT (N, TA, Age) TARGET: Known Results</v>
      </c>
      <c r="P1596" s="19" t="str">
        <f t="shared" si="222"/>
        <v>PMTCT_STAT (N, TA, Age) TARGET: Known Results</v>
      </c>
      <c r="Q1596" s="19" t="str">
        <f t="shared" si="229"/>
        <v>PMTCT_STAT (N, TA, Age) TARGET</v>
      </c>
      <c r="R1596" s="19" t="str">
        <f t="shared" si="223"/>
        <v>PMTCT_STAT_N_TA_Age_TARGET</v>
      </c>
      <c r="S1596" s="19" t="str">
        <f t="shared" si="224"/>
        <v>PMTCT_STAT_N_TA_Age_TARGET</v>
      </c>
      <c r="T1596" s="19" t="b">
        <f>NOT(ISNA(VLOOKUP(B1596,dbcodes!A:B,2,FALSE)))</f>
        <v>1</v>
      </c>
      <c r="U1596" s="19" t="str">
        <f>IF(ISNA(VLOOKUP(B1596,dbcodes!A:B,2,FALSE)),des!R1098,VLOOKUP(B1596,dbcodes!A:B,2,FALSE))</f>
        <v>PMTCT_STAT_N_TA_Age_TARGET</v>
      </c>
      <c r="W1596" s="107" t="str">
        <f>IF(ISNA(VLOOKUP(C1596,descriptions!A:B,2,FALSE)),des!V1098,IF(G1596=" TARGET","Target ","")&amp;VLOOKUP(C1596,descriptions!A:B,2,FALSE))</f>
        <v>Target Percentage of pregnant women with known HIV status at antenatal care (includes those who already knew their HIV status prior to ANC)</v>
      </c>
      <c r="X1596" s="20" t="s">
        <v>4</v>
      </c>
      <c r="Y1596" s="20" t="s">
        <v>831</v>
      </c>
      <c r="Z1596" s="20" t="s">
        <v>836</v>
      </c>
      <c r="AA1596" s="20" t="s">
        <v>102</v>
      </c>
      <c r="AB1596" s="20" t="s">
        <v>755</v>
      </c>
      <c r="AC1596" s="19" t="str">
        <f>IF(AB1596&lt;&gt;"",IF(NOT(ISNA(INDEX(os!A:A,MATCH(AB1596,os!B:B,0)))),INDEX(os!A:A,MATCH(AB1596,os!B:B,0)),"0"),"")</f>
        <v/>
      </c>
      <c r="AD1596" s="20" t="s">
        <v>830</v>
      </c>
      <c r="AH1596" s="93" t="str">
        <f>IF(NOT(ISNA(VLOOKUP(B:B,ResultsTargets!A:A,1,0))),"TRUE","")</f>
        <v/>
      </c>
      <c r="AI1596" s="19" t="str">
        <f>IF(ISNA(VLOOKUP(C1596,dim_techarea!A:B,2,FALSE)),"",VLOOKUP(C1596,dim_techarea!A:B,2,FALSE))</f>
        <v>PMTCT_STAT</v>
      </c>
      <c r="AJ1596" s="19" t="str">
        <f>IF(ISNA(VLOOKUP(AI1596,dim_techarea!B:C,2,FALSE)),"",VLOOKUP(AI1596,dim_techarea!B:C,2,FALSE))</f>
        <v>BTIqHnjeG7l</v>
      </c>
      <c r="AK1596" s="19" t="str">
        <f>IF(ISNA(VLOOKUP(TRIM(G1596),dim_targetsresults!A:B,2,FALSE)),"",VLOOKUP(TRIM(G1596),dim_targetsresults!A:C,2,FALSE))</f>
        <v>MER Targets</v>
      </c>
      <c r="AL1596" s="19" t="str">
        <f>IF(ISNA(VLOOKUP(AK1596,dim_targetsresults!B:C,2,FALSE)),"",VLOOKUP(AK1596,dim_targetsresults!B:C,2,FALSE))</f>
        <v>W8imnja2Owd</v>
      </c>
      <c r="AM1596" s="19" t="str">
        <f>IF(ISNA(VLOOKUP(TRIM(D1596),dim_numeratordenominator!A:B,2,FALSE)),"",VLOOKUP(TRIM(D1596),dim_numeratordenominator!A:C,2,FALSE))</f>
        <v>Numerator</v>
      </c>
      <c r="AN1596" s="19" t="str">
        <f>IF(ISNA(VLOOKUP(AM1596,dim_numeratordenominator!B:C,2,FALSE)),"",VLOOKUP(AM1596,dim_numeratordenominator!B:C,2,FALSE))</f>
        <v>Som9NRMQqV7</v>
      </c>
      <c r="AO1596" s="19" t="str">
        <f>IF(ISNA(VLOOKUP(TRIM(E1596),dim_supporttype!A:B,2,FALSE)),"",VLOOKUP(TRIM(E1596),dim_supporttype!A:C,2,FALSE))</f>
        <v>TA</v>
      </c>
      <c r="AP1596" s="19" t="str">
        <f>IF(ISNA(VLOOKUP(AO1596,dim_supporttype!B:C,2,FALSE)),"",VLOOKUP(AO1596,dim_supporttype!B:C,2,FALSE))</f>
        <v>cRAGKdWIDn4</v>
      </c>
      <c r="AQ1596" s="19" t="str">
        <f>IF(ISNA(VLOOKUP(TRIM(F1596),dim_disaggs!A:B,2,FALSE)),"No Disagg",VLOOKUP(TRIM(F1596),dim_disaggs!A:B,2,FALSE))</f>
        <v>Age</v>
      </c>
      <c r="AR1596" s="19" t="str">
        <f>IF(ISNA(VLOOKUP(AQ1596,dim_disaggs!B:C,2,FALSE)),"",VLOOKUP(AQ1596,dim_disaggs!B:C,2,FALSE))</f>
        <v>fNQC7f36jre</v>
      </c>
      <c r="AU1596" s="72" t="s">
        <v>755</v>
      </c>
      <c r="AV1596" s="73" t="s">
        <v>755</v>
      </c>
      <c r="AW1596" s="66" t="s">
        <v>755</v>
      </c>
      <c r="AX1596" s="66" t="s">
        <v>755</v>
      </c>
      <c r="BA1596" s="105" t="str">
        <f t="shared" si="225"/>
        <v/>
      </c>
      <c r="BB1596" s="20" t="str">
        <f t="shared" si="226"/>
        <v/>
      </c>
      <c r="BE1596" s="75" t="s">
        <v>755</v>
      </c>
      <c r="BF1596" s="73" t="s">
        <v>755</v>
      </c>
      <c r="BG1596" s="55" t="s">
        <v>755</v>
      </c>
      <c r="BH1596" s="76" t="s">
        <v>755</v>
      </c>
      <c r="BI1596" s="20" t="s">
        <v>755</v>
      </c>
      <c r="BJ1596" s="20" t="s">
        <v>755</v>
      </c>
      <c r="BK1596" s="55" t="s">
        <v>755</v>
      </c>
      <c r="BL1596" s="71" t="s">
        <v>755</v>
      </c>
      <c r="BM1596" s="77" t="s">
        <v>755</v>
      </c>
      <c r="BN1596" s="78" t="s">
        <v>755</v>
      </c>
      <c r="BO1596" s="77" t="s">
        <v>755</v>
      </c>
      <c r="BP1596" s="78" t="s">
        <v>755</v>
      </c>
    </row>
    <row r="1597" spans="1:68" s="3" customFormat="1" ht="18" customHeight="1" x14ac:dyDescent="0.2">
      <c r="A1597" s="20" t="s">
        <v>95</v>
      </c>
      <c r="B1597" s="20" t="s">
        <v>1661</v>
      </c>
      <c r="C1597" s="20" t="s">
        <v>226</v>
      </c>
      <c r="D1597" s="20" t="s">
        <v>1</v>
      </c>
      <c r="E1597" s="20" t="s">
        <v>78</v>
      </c>
      <c r="F1597" s="20" t="s">
        <v>204</v>
      </c>
      <c r="G1597" s="20" t="s">
        <v>2442</v>
      </c>
      <c r="H1597" s="20" t="s">
        <v>204</v>
      </c>
      <c r="I1597" s="19">
        <f t="shared" si="227"/>
        <v>33</v>
      </c>
      <c r="J1597" s="20" t="s">
        <v>205</v>
      </c>
      <c r="K1597" s="20" t="s">
        <v>227</v>
      </c>
      <c r="L1597" s="95" t="str">
        <f>IF(M1597&lt;&gt;"",IF(NOT(ISNA(INDEX(cc!B:B,MATCH(M1597,cc!A:A,0)))),INDEX(cc!B:B,MATCH(M1597,cc!A:A,0)),"0"),"")</f>
        <v>Age (&lt;10-50+-uk, 6)</v>
      </c>
      <c r="M1597" s="97" t="s">
        <v>321</v>
      </c>
      <c r="N1597" s="28" t="str">
        <f t="shared" si="228"/>
        <v xml:space="preserve"> TARGET</v>
      </c>
      <c r="O1597" s="19" t="str">
        <f t="shared" si="221"/>
        <v>PMTCT_STAT (N, TA, Age) TARGET v2: Known Results</v>
      </c>
      <c r="P1597" s="19" t="str">
        <f t="shared" si="222"/>
        <v>PMTCT_STAT (N, TA, Age) TARGET v2: Known Results</v>
      </c>
      <c r="Q1597" s="19" t="str">
        <f t="shared" si="229"/>
        <v>PMTCT_STAT (N, TA, Age) TARGET v2</v>
      </c>
      <c r="R1597" s="19" t="str">
        <f t="shared" si="223"/>
        <v>PMTCT_STAT_N_TA_Age_TARGET_v2</v>
      </c>
      <c r="S1597" s="19" t="str">
        <f t="shared" si="224"/>
        <v>PMTCT_STAT_N_TA_Age_TARGET_v2</v>
      </c>
      <c r="T1597" s="19" t="b">
        <f>NOT(ISNA(VLOOKUP(B1597,dbcodes!A:B,2,FALSE)))</f>
        <v>1</v>
      </c>
      <c r="U1597" s="19" t="str">
        <f>IF(ISNA(VLOOKUP(B1597,dbcodes!A:B,2,FALSE)),des!R1099,VLOOKUP(B1597,dbcodes!A:B,2,FALSE))</f>
        <v>PMTCT_STAT_N_TA_Age_TARGET_v2</v>
      </c>
      <c r="V1597" s="20"/>
      <c r="W1597" s="107" t="str">
        <f>IF(ISNA(VLOOKUP(C1597,descriptions!A:B,2,FALSE)),des!V1099,IF(G1597=" TARGET","Target ","")&amp;VLOOKUP(C1597,descriptions!A:B,2,FALSE))</f>
        <v>Target Percentage of pregnant women with known HIV status at antenatal care (includes those who already knew their HIV status prior to ANC)</v>
      </c>
      <c r="X1597" s="20" t="s">
        <v>4</v>
      </c>
      <c r="Y1597" s="20" t="s">
        <v>831</v>
      </c>
      <c r="Z1597" s="20" t="s">
        <v>836</v>
      </c>
      <c r="AA1597" s="20" t="s">
        <v>102</v>
      </c>
      <c r="AB1597" s="20" t="s">
        <v>755</v>
      </c>
      <c r="AC1597" s="19" t="str">
        <f>IF(AB1597&lt;&gt;"",IF(NOT(ISNA(INDEX(os!A:A,MATCH(AB1597,os!B:B,0)))),INDEX(os!A:A,MATCH(AB1597,os!B:B,0)),"0"),"")</f>
        <v/>
      </c>
      <c r="AD1597" s="20" t="s">
        <v>830</v>
      </c>
      <c r="AE1597" s="20"/>
      <c r="AF1597" s="20"/>
      <c r="AG1597" s="20"/>
      <c r="AH1597" s="93" t="str">
        <f>IF(NOT(ISNA(VLOOKUP(B:B,ResultsTargets!A:A,1,0))),"TRUE","")</f>
        <v/>
      </c>
      <c r="AI1597" s="19" t="str">
        <f>IF(ISNA(VLOOKUP(C1597,dim_techarea!A:B,2,FALSE)),"",VLOOKUP(C1597,dim_techarea!A:B,2,FALSE))</f>
        <v>PMTCT_STAT</v>
      </c>
      <c r="AJ1597" s="19" t="str">
        <f>IF(ISNA(VLOOKUP(AI1597,dim_techarea!B:C,2,FALSE)),"",VLOOKUP(AI1597,dim_techarea!B:C,2,FALSE))</f>
        <v>BTIqHnjeG7l</v>
      </c>
      <c r="AK1597" s="19" t="str">
        <f>IF(ISNA(VLOOKUP(TRIM(G1597),dim_targetsresults!A:B,2,FALSE)),"",VLOOKUP(TRIM(G1597),dim_targetsresults!A:C,2,FALSE))</f>
        <v>MER Targets</v>
      </c>
      <c r="AL1597" s="19" t="str">
        <f>IF(ISNA(VLOOKUP(AK1597,dim_targetsresults!B:C,2,FALSE)),"",VLOOKUP(AK1597,dim_targetsresults!B:C,2,FALSE))</f>
        <v>W8imnja2Owd</v>
      </c>
      <c r="AM1597" s="19" t="str">
        <f>IF(ISNA(VLOOKUP(TRIM(D1597),dim_numeratordenominator!A:B,2,FALSE)),"",VLOOKUP(TRIM(D1597),dim_numeratordenominator!A:C,2,FALSE))</f>
        <v>Numerator</v>
      </c>
      <c r="AN1597" s="19" t="str">
        <f>IF(ISNA(VLOOKUP(AM1597,dim_numeratordenominator!B:C,2,FALSE)),"",VLOOKUP(AM1597,dim_numeratordenominator!B:C,2,FALSE))</f>
        <v>Som9NRMQqV7</v>
      </c>
      <c r="AO1597" s="19" t="str">
        <f>IF(ISNA(VLOOKUP(TRIM(E1597),dim_supporttype!A:B,2,FALSE)),"",VLOOKUP(TRIM(E1597),dim_supporttype!A:C,2,FALSE))</f>
        <v>TA</v>
      </c>
      <c r="AP1597" s="19" t="str">
        <f>IF(ISNA(VLOOKUP(AO1597,dim_supporttype!B:C,2,FALSE)),"",VLOOKUP(AO1597,dim_supporttype!B:C,2,FALSE))</f>
        <v>cRAGKdWIDn4</v>
      </c>
      <c r="AQ1597" s="19" t="str">
        <f>IF(ISNA(VLOOKUP(TRIM(F1597),dim_disaggs!A:B,2,FALSE)),"No Disagg",VLOOKUP(TRIM(F1597),dim_disaggs!A:B,2,FALSE))</f>
        <v>Age</v>
      </c>
      <c r="AR1597" s="19" t="str">
        <f>IF(ISNA(VLOOKUP(AQ1597,dim_disaggs!B:C,2,FALSE)),"",VLOOKUP(AQ1597,dim_disaggs!B:C,2,FALSE))</f>
        <v>fNQC7f36jre</v>
      </c>
      <c r="AS1597" s="72"/>
      <c r="AT1597" s="66"/>
      <c r="AU1597" s="72" t="s">
        <v>755</v>
      </c>
      <c r="AV1597" s="73" t="s">
        <v>755</v>
      </c>
      <c r="AW1597" s="66" t="s">
        <v>755</v>
      </c>
      <c r="AX1597" s="66" t="s">
        <v>755</v>
      </c>
      <c r="AY1597" s="20"/>
      <c r="AZ1597" s="20"/>
      <c r="BA1597" s="105" t="str">
        <f t="shared" si="225"/>
        <v/>
      </c>
      <c r="BB1597" s="20" t="str">
        <f t="shared" si="226"/>
        <v/>
      </c>
      <c r="BC1597" s="20"/>
      <c r="BD1597" s="20"/>
      <c r="BE1597" s="75" t="s">
        <v>755</v>
      </c>
      <c r="BF1597" s="73" t="s">
        <v>755</v>
      </c>
      <c r="BG1597" s="55" t="s">
        <v>755</v>
      </c>
      <c r="BH1597" s="76" t="s">
        <v>755</v>
      </c>
      <c r="BI1597" s="20" t="s">
        <v>755</v>
      </c>
      <c r="BJ1597" s="20" t="s">
        <v>755</v>
      </c>
      <c r="BK1597" s="55" t="s">
        <v>755</v>
      </c>
      <c r="BL1597" s="71" t="s">
        <v>755</v>
      </c>
      <c r="BM1597" s="77" t="s">
        <v>755</v>
      </c>
      <c r="BN1597" s="78" t="s">
        <v>755</v>
      </c>
      <c r="BO1597" s="77" t="s">
        <v>755</v>
      </c>
      <c r="BP1597" s="78" t="s">
        <v>755</v>
      </c>
    </row>
    <row r="1598" spans="1:68" s="3" customFormat="1" x14ac:dyDescent="0.2">
      <c r="A1598" s="20" t="s">
        <v>95</v>
      </c>
      <c r="B1598" s="20" t="s">
        <v>1649</v>
      </c>
      <c r="C1598" s="20" t="s">
        <v>226</v>
      </c>
      <c r="D1598" s="20" t="s">
        <v>1</v>
      </c>
      <c r="E1598" s="20" t="s">
        <v>77</v>
      </c>
      <c r="F1598" s="20" t="s">
        <v>479</v>
      </c>
      <c r="G1598" s="20" t="s">
        <v>2442</v>
      </c>
      <c r="H1598" s="20" t="s">
        <v>479</v>
      </c>
      <c r="I1598" s="19">
        <f t="shared" si="227"/>
        <v>46</v>
      </c>
      <c r="J1598" s="20" t="s">
        <v>755</v>
      </c>
      <c r="K1598" s="20" t="s">
        <v>227</v>
      </c>
      <c r="L1598" s="95" t="str">
        <f>IF(M1598&lt;&gt;"",IF(NOT(ISNA(INDEX(cc!B:B,MATCH(M1598,cc!A:A,0)))),INDEX(cc!B:B,MATCH(M1598,cc!A:A,0)),"0"),"")</f>
        <v>Age (&lt;10-50+-uk, 6) and Known Positive / New Pos or Neg</v>
      </c>
      <c r="M1598" s="97" t="s">
        <v>320</v>
      </c>
      <c r="N1598" s="28" t="str">
        <f t="shared" si="228"/>
        <v xml:space="preserve"> TARGET</v>
      </c>
      <c r="O1598" s="19" t="str">
        <f t="shared" si="221"/>
        <v>PMTCT_STAT (N, DSD, Age/KnownNewResult) TARGET: Known Results</v>
      </c>
      <c r="P1598" s="19" t="str">
        <f t="shared" si="222"/>
        <v>PMTCT_STAT (N, DSD, Age/KnownNewResult) TARGET: Known Results</v>
      </c>
      <c r="Q1598" s="19" t="str">
        <f t="shared" si="229"/>
        <v>PMTCT_STAT (N, DSD, Age/KnownNewResult) TARGET</v>
      </c>
      <c r="R1598" s="19" t="str">
        <f t="shared" si="223"/>
        <v>PMTCT_STAT_N_DSD_Age_KnownNewResult_TARGET</v>
      </c>
      <c r="S1598" s="19" t="str">
        <f t="shared" si="224"/>
        <v>PMTCT_STAT_N_DSD_Age_KnownNewResult_TARGET</v>
      </c>
      <c r="T1598" s="19" t="b">
        <f>NOT(ISNA(VLOOKUP(B1598,dbcodes!A:B,2,FALSE)))</f>
        <v>1</v>
      </c>
      <c r="U1598" s="19" t="str">
        <f>IF(ISNA(VLOOKUP(B1598,dbcodes!A:B,2,FALSE)),des!R1100,VLOOKUP(B1598,dbcodes!A:B,2,FALSE))</f>
        <v>PMTCT_STAT_N_DSD_Age_KnownNewResult_TARGET</v>
      </c>
      <c r="V1598" s="20"/>
      <c r="W1598" s="107" t="str">
        <f>IF(ISNA(VLOOKUP(C1598,descriptions!A:B,2,FALSE)),des!V1100,IF(G1598=" TARGET","Target ","")&amp;VLOOKUP(C1598,descriptions!A:B,2,FALSE))</f>
        <v>Target Percentage of pregnant women with known HIV status at antenatal care (includes those who already knew their HIV status prior to ANC)</v>
      </c>
      <c r="X1598" s="20" t="s">
        <v>4</v>
      </c>
      <c r="Y1598" s="20" t="s">
        <v>831</v>
      </c>
      <c r="Z1598" s="20" t="s">
        <v>836</v>
      </c>
      <c r="AA1598" s="20" t="s">
        <v>102</v>
      </c>
      <c r="AB1598" s="20" t="s">
        <v>755</v>
      </c>
      <c r="AC1598" s="19" t="str">
        <f>IF(AB1598&lt;&gt;"",IF(NOT(ISNA(INDEX(os!A:A,MATCH(AB1598,os!B:B,0)))),INDEX(os!A:A,MATCH(AB1598,os!B:B,0)),"0"),"")</f>
        <v/>
      </c>
      <c r="AD1598" s="20" t="s">
        <v>830</v>
      </c>
      <c r="AE1598" s="20"/>
      <c r="AF1598" s="20"/>
      <c r="AG1598" s="20"/>
      <c r="AH1598" s="93" t="str">
        <f>IF(NOT(ISNA(VLOOKUP(B:B,ResultsTargets!A:A,1,0))),"TRUE","")</f>
        <v/>
      </c>
      <c r="AI1598" s="19" t="str">
        <f>IF(ISNA(VLOOKUP(C1598,dim_techarea!A:B,2,FALSE)),"",VLOOKUP(C1598,dim_techarea!A:B,2,FALSE))</f>
        <v>PMTCT_STAT</v>
      </c>
      <c r="AJ1598" s="19" t="str">
        <f>IF(ISNA(VLOOKUP(AI1598,dim_techarea!B:C,2,FALSE)),"",VLOOKUP(AI1598,dim_techarea!B:C,2,FALSE))</f>
        <v>BTIqHnjeG7l</v>
      </c>
      <c r="AK1598" s="19" t="str">
        <f>IF(ISNA(VLOOKUP(TRIM(G1598),dim_targetsresults!A:B,2,FALSE)),"",VLOOKUP(TRIM(G1598),dim_targetsresults!A:C,2,FALSE))</f>
        <v>MER Targets</v>
      </c>
      <c r="AL1598" s="19" t="str">
        <f>IF(ISNA(VLOOKUP(AK1598,dim_targetsresults!B:C,2,FALSE)),"",VLOOKUP(AK1598,dim_targetsresults!B:C,2,FALSE))</f>
        <v>W8imnja2Owd</v>
      </c>
      <c r="AM1598" s="19" t="str">
        <f>IF(ISNA(VLOOKUP(TRIM(D1598),dim_numeratordenominator!A:B,2,FALSE)),"",VLOOKUP(TRIM(D1598),dim_numeratordenominator!A:C,2,FALSE))</f>
        <v>Numerator</v>
      </c>
      <c r="AN1598" s="19" t="str">
        <f>IF(ISNA(VLOOKUP(AM1598,dim_numeratordenominator!B:C,2,FALSE)),"",VLOOKUP(AM1598,dim_numeratordenominator!B:C,2,FALSE))</f>
        <v>Som9NRMQqV7</v>
      </c>
      <c r="AO1598" s="19" t="str">
        <f>IF(ISNA(VLOOKUP(TRIM(E1598),dim_supporttype!A:B,2,FALSE)),"",VLOOKUP(TRIM(E1598),dim_supporttype!A:C,2,FALSE))</f>
        <v>DSD</v>
      </c>
      <c r="AP1598" s="19" t="str">
        <f>IF(ISNA(VLOOKUP(AO1598,dim_supporttype!B:C,2,FALSE)),"",VLOOKUP(AO1598,dim_supporttype!B:C,2,FALSE))</f>
        <v>iM13vdNLWKb</v>
      </c>
      <c r="AQ1598" s="19" t="str">
        <f>IF(ISNA(VLOOKUP(TRIM(F1598),dim_disaggs!A:B,2,FALSE)),"No Disagg",VLOOKUP(TRIM(F1598),dim_disaggs!A:B,2,FALSE))</f>
        <v>Age/KnownNewResult</v>
      </c>
      <c r="AR1598" s="19" t="str">
        <f>IF(ISNA(VLOOKUP(AQ1598,dim_disaggs!B:C,2,FALSE)),"",VLOOKUP(AQ1598,dim_disaggs!B:C,2,FALSE))</f>
        <v>psXnA6gfiPS</v>
      </c>
      <c r="AS1598" s="72"/>
      <c r="AT1598" s="66"/>
      <c r="AU1598" s="72" t="s">
        <v>755</v>
      </c>
      <c r="AV1598" s="73" t="s">
        <v>755</v>
      </c>
      <c r="AW1598" s="66" t="s">
        <v>755</v>
      </c>
      <c r="AX1598" s="66" t="s">
        <v>755</v>
      </c>
      <c r="AY1598" s="20"/>
      <c r="AZ1598" s="20"/>
      <c r="BA1598" s="105" t="str">
        <f t="shared" si="225"/>
        <v/>
      </c>
      <c r="BB1598" s="20" t="str">
        <f t="shared" si="226"/>
        <v/>
      </c>
      <c r="BC1598" s="20"/>
      <c r="BD1598" s="20"/>
      <c r="BE1598" s="75" t="s">
        <v>755</v>
      </c>
      <c r="BF1598" s="73" t="s">
        <v>755</v>
      </c>
      <c r="BG1598" s="55" t="s">
        <v>755</v>
      </c>
      <c r="BH1598" s="76" t="s">
        <v>755</v>
      </c>
      <c r="BI1598" s="20" t="s">
        <v>755</v>
      </c>
      <c r="BJ1598" s="20" t="s">
        <v>755</v>
      </c>
      <c r="BK1598" s="55" t="s">
        <v>755</v>
      </c>
      <c r="BL1598" s="71" t="s">
        <v>755</v>
      </c>
      <c r="BM1598" s="77" t="s">
        <v>755</v>
      </c>
      <c r="BN1598" s="78" t="s">
        <v>755</v>
      </c>
      <c r="BO1598" s="77" t="s">
        <v>755</v>
      </c>
      <c r="BP1598" s="78" t="s">
        <v>755</v>
      </c>
    </row>
    <row r="1599" spans="1:68" s="3" customFormat="1" x14ac:dyDescent="0.2">
      <c r="A1599" s="20" t="s">
        <v>95</v>
      </c>
      <c r="B1599" s="20" t="s">
        <v>1659</v>
      </c>
      <c r="C1599" s="20" t="s">
        <v>226</v>
      </c>
      <c r="D1599" s="20" t="s">
        <v>1</v>
      </c>
      <c r="E1599" s="20" t="s">
        <v>78</v>
      </c>
      <c r="F1599" s="20" t="s">
        <v>479</v>
      </c>
      <c r="G1599" s="20" t="s">
        <v>2442</v>
      </c>
      <c r="H1599" s="20" t="s">
        <v>479</v>
      </c>
      <c r="I1599" s="19">
        <f t="shared" si="227"/>
        <v>45</v>
      </c>
      <c r="J1599" s="20" t="s">
        <v>755</v>
      </c>
      <c r="K1599" s="20" t="s">
        <v>227</v>
      </c>
      <c r="L1599" s="95" t="str">
        <f>IF(M1599&lt;&gt;"",IF(NOT(ISNA(INDEX(cc!B:B,MATCH(M1599,cc!A:A,0)))),INDEX(cc!B:B,MATCH(M1599,cc!A:A,0)),"0"),"")</f>
        <v>Age (&lt;10-50+-uk, 6) and Known Positive / New Pos or Neg</v>
      </c>
      <c r="M1599" s="97" t="s">
        <v>320</v>
      </c>
      <c r="N1599" s="28" t="str">
        <f t="shared" si="228"/>
        <v xml:space="preserve"> TARGET</v>
      </c>
      <c r="O1599" s="19" t="str">
        <f t="shared" si="221"/>
        <v>PMTCT_STAT (N, TA, Age/KnownNewResult) TARGET: Known Results</v>
      </c>
      <c r="P1599" s="19" t="str">
        <f t="shared" si="222"/>
        <v>PMTCT_STAT (N, TA, Age/KnownNewResult) TARGET: Known Results</v>
      </c>
      <c r="Q1599" s="19" t="str">
        <f t="shared" si="229"/>
        <v>PMTCT_STAT (N, TA, Age/KnownNewResult) TARGET</v>
      </c>
      <c r="R1599" s="19" t="str">
        <f t="shared" si="223"/>
        <v>PMTCT_STAT_N_TA_Age_KnownNewResult_TARGET</v>
      </c>
      <c r="S1599" s="19" t="str">
        <f t="shared" si="224"/>
        <v>PMTCT_STAT_N_TA_Age_KnownNewResult_TARGET</v>
      </c>
      <c r="T1599" s="19" t="b">
        <f>NOT(ISNA(VLOOKUP(B1599,dbcodes!A:B,2,FALSE)))</f>
        <v>1</v>
      </c>
      <c r="U1599" s="19" t="str">
        <f>IF(ISNA(VLOOKUP(B1599,dbcodes!A:B,2,FALSE)),des!R1101,VLOOKUP(B1599,dbcodes!A:B,2,FALSE))</f>
        <v>PMTCT_STAT_N_TA_Age_KnownNewResult_TARGET</v>
      </c>
      <c r="V1599" s="20"/>
      <c r="W1599" s="107" t="str">
        <f>IF(ISNA(VLOOKUP(C1599,descriptions!A:B,2,FALSE)),des!V1101,IF(G1599=" TARGET","Target ","")&amp;VLOOKUP(C1599,descriptions!A:B,2,FALSE))</f>
        <v>Target Percentage of pregnant women with known HIV status at antenatal care (includes those who already knew their HIV status prior to ANC)</v>
      </c>
      <c r="X1599" s="20" t="s">
        <v>4</v>
      </c>
      <c r="Y1599" s="20" t="s">
        <v>831</v>
      </c>
      <c r="Z1599" s="20" t="s">
        <v>836</v>
      </c>
      <c r="AA1599" s="20" t="s">
        <v>102</v>
      </c>
      <c r="AB1599" s="20" t="s">
        <v>755</v>
      </c>
      <c r="AC1599" s="19" t="str">
        <f>IF(AB1599&lt;&gt;"",IF(NOT(ISNA(INDEX(os!A:A,MATCH(AB1599,os!B:B,0)))),INDEX(os!A:A,MATCH(AB1599,os!B:B,0)),"0"),"")</f>
        <v/>
      </c>
      <c r="AD1599" s="20" t="s">
        <v>830</v>
      </c>
      <c r="AE1599" s="20"/>
      <c r="AF1599" s="20"/>
      <c r="AG1599" s="20"/>
      <c r="AH1599" s="93" t="str">
        <f>IF(NOT(ISNA(VLOOKUP(B:B,ResultsTargets!A:A,1,0))),"TRUE","")</f>
        <v/>
      </c>
      <c r="AI1599" s="19" t="str">
        <f>IF(ISNA(VLOOKUP(C1599,dim_techarea!A:B,2,FALSE)),"",VLOOKUP(C1599,dim_techarea!A:B,2,FALSE))</f>
        <v>PMTCT_STAT</v>
      </c>
      <c r="AJ1599" s="19" t="str">
        <f>IF(ISNA(VLOOKUP(AI1599,dim_techarea!B:C,2,FALSE)),"",VLOOKUP(AI1599,dim_techarea!B:C,2,FALSE))</f>
        <v>BTIqHnjeG7l</v>
      </c>
      <c r="AK1599" s="19" t="str">
        <f>IF(ISNA(VLOOKUP(TRIM(G1599),dim_targetsresults!A:B,2,FALSE)),"",VLOOKUP(TRIM(G1599),dim_targetsresults!A:C,2,FALSE))</f>
        <v>MER Targets</v>
      </c>
      <c r="AL1599" s="19" t="str">
        <f>IF(ISNA(VLOOKUP(AK1599,dim_targetsresults!B:C,2,FALSE)),"",VLOOKUP(AK1599,dim_targetsresults!B:C,2,FALSE))</f>
        <v>W8imnja2Owd</v>
      </c>
      <c r="AM1599" s="19" t="str">
        <f>IF(ISNA(VLOOKUP(TRIM(D1599),dim_numeratordenominator!A:B,2,FALSE)),"",VLOOKUP(TRIM(D1599),dim_numeratordenominator!A:C,2,FALSE))</f>
        <v>Numerator</v>
      </c>
      <c r="AN1599" s="19" t="str">
        <f>IF(ISNA(VLOOKUP(AM1599,dim_numeratordenominator!B:C,2,FALSE)),"",VLOOKUP(AM1599,dim_numeratordenominator!B:C,2,FALSE))</f>
        <v>Som9NRMQqV7</v>
      </c>
      <c r="AO1599" s="19" t="str">
        <f>IF(ISNA(VLOOKUP(TRIM(E1599),dim_supporttype!A:B,2,FALSE)),"",VLOOKUP(TRIM(E1599),dim_supporttype!A:C,2,FALSE))</f>
        <v>TA</v>
      </c>
      <c r="AP1599" s="19" t="str">
        <f>IF(ISNA(VLOOKUP(AO1599,dim_supporttype!B:C,2,FALSE)),"",VLOOKUP(AO1599,dim_supporttype!B:C,2,FALSE))</f>
        <v>cRAGKdWIDn4</v>
      </c>
      <c r="AQ1599" s="19" t="str">
        <f>IF(ISNA(VLOOKUP(TRIM(F1599),dim_disaggs!A:B,2,FALSE)),"No Disagg",VLOOKUP(TRIM(F1599),dim_disaggs!A:B,2,FALSE))</f>
        <v>Age/KnownNewResult</v>
      </c>
      <c r="AR1599" s="19" t="str">
        <f>IF(ISNA(VLOOKUP(AQ1599,dim_disaggs!B:C,2,FALSE)),"",VLOOKUP(AQ1599,dim_disaggs!B:C,2,FALSE))</f>
        <v>psXnA6gfiPS</v>
      </c>
      <c r="AS1599" s="72"/>
      <c r="AT1599" s="66"/>
      <c r="AU1599" s="72" t="s">
        <v>755</v>
      </c>
      <c r="AV1599" s="73" t="s">
        <v>755</v>
      </c>
      <c r="AW1599" s="66" t="s">
        <v>755</v>
      </c>
      <c r="AX1599" s="66" t="s">
        <v>755</v>
      </c>
      <c r="AY1599" s="20"/>
      <c r="AZ1599" s="20"/>
      <c r="BA1599" s="105" t="str">
        <f t="shared" si="225"/>
        <v/>
      </c>
      <c r="BB1599" s="20" t="str">
        <f t="shared" si="226"/>
        <v/>
      </c>
      <c r="BC1599" s="20"/>
      <c r="BD1599" s="20"/>
      <c r="BE1599" s="75" t="s">
        <v>755</v>
      </c>
      <c r="BF1599" s="73" t="s">
        <v>755</v>
      </c>
      <c r="BG1599" s="55" t="s">
        <v>755</v>
      </c>
      <c r="BH1599" s="76" t="s">
        <v>755</v>
      </c>
      <c r="BI1599" s="20" t="s">
        <v>755</v>
      </c>
      <c r="BJ1599" s="20" t="s">
        <v>755</v>
      </c>
      <c r="BK1599" s="55" t="s">
        <v>755</v>
      </c>
      <c r="BL1599" s="71" t="s">
        <v>755</v>
      </c>
      <c r="BM1599" s="77" t="s">
        <v>755</v>
      </c>
      <c r="BN1599" s="78" t="s">
        <v>755</v>
      </c>
      <c r="BO1599" s="77" t="s">
        <v>755</v>
      </c>
      <c r="BP1599" s="78" t="s">
        <v>755</v>
      </c>
    </row>
    <row r="1600" spans="1:68" x14ac:dyDescent="0.2">
      <c r="A1600" s="20" t="s">
        <v>95</v>
      </c>
      <c r="B1600" s="21" t="s">
        <v>19950</v>
      </c>
      <c r="C1600" s="20" t="s">
        <v>226</v>
      </c>
      <c r="D1600" s="20" t="s">
        <v>1</v>
      </c>
      <c r="E1600" s="20" t="s">
        <v>77</v>
      </c>
      <c r="F1600" s="20" t="s">
        <v>135</v>
      </c>
      <c r="G1600" s="20" t="s">
        <v>2442</v>
      </c>
      <c r="H1600" s="20" t="s">
        <v>135</v>
      </c>
      <c r="I1600" s="19">
        <f t="shared" si="227"/>
        <v>35</v>
      </c>
      <c r="K1600" s="20" t="s">
        <v>227</v>
      </c>
      <c r="L1600" s="95" t="str">
        <f>IF(M1600&lt;&gt;"",IF(NOT(ISNA(INDEX(cc!B:B,MATCH(M1600,cc!A:A,0)))),INDEX(cc!B:B,MATCH(M1600,cc!A:A,0)),"0"),"")</f>
        <v>Age (&lt;10-50+-uk-nme, 11) and Sex (Female)</v>
      </c>
      <c r="M1600" s="97" t="s">
        <v>19949</v>
      </c>
      <c r="N1600" s="28" t="str">
        <f t="shared" si="228"/>
        <v xml:space="preserve"> TARGET</v>
      </c>
      <c r="O1600" s="19" t="str">
        <f t="shared" si="221"/>
        <v>PMTCT_STAT (N, DSD, Age/Sex) TARGET: Known Results</v>
      </c>
      <c r="P1600" s="19" t="str">
        <f t="shared" si="222"/>
        <v>PMTCT_STAT (N, DSD, Age/Sex) TARGET: Known Results</v>
      </c>
      <c r="Q1600" s="19" t="str">
        <f t="shared" si="229"/>
        <v>PMTCT_STAT (N, DSD, Age/Sex) TARGET</v>
      </c>
      <c r="R1600" s="19" t="str">
        <f t="shared" si="223"/>
        <v>PMTCT_STAT_N_DSD_Age_Sex_TARGET</v>
      </c>
      <c r="S1600" s="19" t="str">
        <f t="shared" si="224"/>
        <v>PMTCT_STAT_N_DSD_Age_Sex_TARGET</v>
      </c>
      <c r="T1600" s="19" t="b">
        <f>NOT(ISNA(VLOOKUP(B1600,dbcodes!A:B,2,FALSE)))</f>
        <v>1</v>
      </c>
      <c r="U1600" s="19" t="str">
        <f>IF(ISNA(VLOOKUP(B1600,dbcodes!A:B,2,FALSE)),des!R1102,VLOOKUP(B1600,dbcodes!A:B,2,FALSE))</f>
        <v>PMTCT_STAT_N_DSD_Age_Sex_TARGET</v>
      </c>
      <c r="W1600" s="107" t="str">
        <f>IF(ISNA(VLOOKUP(C1600,descriptions!A:B,2,FALSE)),des!V1102,IF(G1600=" TARGET","Target ","")&amp;VLOOKUP(C1600,descriptions!A:B,2,FALSE))</f>
        <v>Target Percentage of pregnant women with known HIV status at antenatal care (includes those who already knew their HIV status prior to ANC)</v>
      </c>
      <c r="X1600" s="20" t="s">
        <v>4</v>
      </c>
      <c r="Y1600" s="20" t="s">
        <v>831</v>
      </c>
      <c r="Z1600" s="20" t="s">
        <v>836</v>
      </c>
      <c r="AA1600" s="20" t="s">
        <v>102</v>
      </c>
      <c r="AB1600" s="20" t="s">
        <v>755</v>
      </c>
      <c r="AC1600" s="19" t="str">
        <f>IF(AB1600&lt;&gt;"",IF(NOT(ISNA(INDEX(os!A:A,MATCH(AB1600,os!B:B,0)))),INDEX(os!A:A,MATCH(AB1600,os!B:B,0)),"0"),"")</f>
        <v/>
      </c>
      <c r="AD1600" s="20" t="s">
        <v>830</v>
      </c>
      <c r="AH1600" s="93" t="str">
        <f>IF(NOT(ISNA(VLOOKUP(B:B,ResultsTargets!A:A,1,0))),"TRUE","")</f>
        <v/>
      </c>
      <c r="AI1600" s="19" t="str">
        <f>IF(ISNA(VLOOKUP(C1600,dim_techarea!A:B,2,FALSE)),"",VLOOKUP(C1600,dim_techarea!A:B,2,FALSE))</f>
        <v>PMTCT_STAT</v>
      </c>
      <c r="AJ1600" s="19" t="str">
        <f>IF(ISNA(VLOOKUP(AI1600,dim_techarea!B:C,2,FALSE)),"",VLOOKUP(AI1600,dim_techarea!B:C,2,FALSE))</f>
        <v>BTIqHnjeG7l</v>
      </c>
      <c r="AK1600" s="19" t="str">
        <f>IF(ISNA(VLOOKUP(TRIM(G1600),dim_targetsresults!A:B,2,FALSE)),"",VLOOKUP(TRIM(G1600),dim_targetsresults!A:C,2,FALSE))</f>
        <v>MER Targets</v>
      </c>
      <c r="AL1600" s="19" t="str">
        <f>IF(ISNA(VLOOKUP(AK1600,dim_targetsresults!B:C,2,FALSE)),"",VLOOKUP(AK1600,dim_targetsresults!B:C,2,FALSE))</f>
        <v>W8imnja2Owd</v>
      </c>
      <c r="AM1600" s="19" t="str">
        <f>IF(ISNA(VLOOKUP(TRIM(D1600),dim_numeratordenominator!A:B,2,FALSE)),"",VLOOKUP(TRIM(D1600),dim_numeratordenominator!A:C,2,FALSE))</f>
        <v>Numerator</v>
      </c>
      <c r="AN1600" s="19" t="str">
        <f>IF(ISNA(VLOOKUP(AM1600,dim_numeratordenominator!B:C,2,FALSE)),"",VLOOKUP(AM1600,dim_numeratordenominator!B:C,2,FALSE))</f>
        <v>Som9NRMQqV7</v>
      </c>
      <c r="AO1600" s="19" t="str">
        <f>IF(ISNA(VLOOKUP(TRIM(E1600),dim_supporttype!A:B,2,FALSE)),"",VLOOKUP(TRIM(E1600),dim_supporttype!A:C,2,FALSE))</f>
        <v>DSD</v>
      </c>
      <c r="AP1600" s="19" t="str">
        <f>IF(ISNA(VLOOKUP(AO1600,dim_supporttype!B:C,2,FALSE)),"",VLOOKUP(AO1600,dim_supporttype!B:C,2,FALSE))</f>
        <v>iM13vdNLWKb</v>
      </c>
      <c r="AQ1600" s="19" t="str">
        <f>IF(ISNA(VLOOKUP(TRIM(F1600),dim_disaggs!A:B,2,FALSE)),"No Disagg",VLOOKUP(TRIM(F1600),dim_disaggs!A:B,2,FALSE))</f>
        <v>Age/Sex</v>
      </c>
      <c r="AR1600" s="19" t="str">
        <f>IF(ISNA(VLOOKUP(AQ1600,dim_disaggs!B:C,2,FALSE)),"",VLOOKUP(AQ1600,dim_disaggs!B:C,2,FALSE))</f>
        <v>Qbz6SrpmJ1y</v>
      </c>
      <c r="AU1600" s="72" t="s">
        <v>755</v>
      </c>
      <c r="AV1600" s="73" t="s">
        <v>755</v>
      </c>
      <c r="AW1600" s="66" t="s">
        <v>755</v>
      </c>
      <c r="AX1600" s="66" t="s">
        <v>755</v>
      </c>
      <c r="BA1600" s="105" t="str">
        <f t="shared" si="225"/>
        <v/>
      </c>
      <c r="BB1600" s="20" t="str">
        <f t="shared" si="226"/>
        <v/>
      </c>
      <c r="BE1600" s="75" t="s">
        <v>755</v>
      </c>
      <c r="BF1600" s="73" t="s">
        <v>755</v>
      </c>
      <c r="BG1600" s="55" t="s">
        <v>755</v>
      </c>
      <c r="BH1600" s="76" t="s">
        <v>755</v>
      </c>
      <c r="BI1600" s="20" t="s">
        <v>755</v>
      </c>
      <c r="BJ1600" s="20" t="s">
        <v>755</v>
      </c>
      <c r="BK1600" s="55" t="s">
        <v>755</v>
      </c>
      <c r="BL1600" s="71" t="s">
        <v>755</v>
      </c>
      <c r="BM1600" s="77" t="s">
        <v>755</v>
      </c>
      <c r="BN1600" s="78" t="s">
        <v>755</v>
      </c>
      <c r="BO1600" s="77" t="s">
        <v>755</v>
      </c>
      <c r="BP1600" s="78" t="s">
        <v>755</v>
      </c>
    </row>
    <row r="1601" spans="1:68" x14ac:dyDescent="0.2">
      <c r="A1601" s="20" t="s">
        <v>95</v>
      </c>
      <c r="B1601" s="21" t="s">
        <v>19951</v>
      </c>
      <c r="C1601" s="20" t="s">
        <v>226</v>
      </c>
      <c r="D1601" s="20" t="s">
        <v>1</v>
      </c>
      <c r="E1601" s="20" t="s">
        <v>78</v>
      </c>
      <c r="F1601" s="20" t="s">
        <v>135</v>
      </c>
      <c r="G1601" s="20" t="s">
        <v>2442</v>
      </c>
      <c r="H1601" s="20" t="s">
        <v>135</v>
      </c>
      <c r="I1601" s="19">
        <f t="shared" si="227"/>
        <v>34</v>
      </c>
      <c r="K1601" s="20" t="s">
        <v>227</v>
      </c>
      <c r="L1601" s="95" t="str">
        <f>IF(M1601&lt;&gt;"",IF(NOT(ISNA(INDEX(cc!B:B,MATCH(M1601,cc!A:A,0)))),INDEX(cc!B:B,MATCH(M1601,cc!A:A,0)),"0"),"")</f>
        <v>Age (&lt;10-50+-uk-nme, 11) and Sex (Female)</v>
      </c>
      <c r="M1601" s="97" t="s">
        <v>19949</v>
      </c>
      <c r="N1601" s="28" t="str">
        <f t="shared" si="228"/>
        <v xml:space="preserve"> TARGET</v>
      </c>
      <c r="O1601" s="19" t="str">
        <f t="shared" si="221"/>
        <v>PMTCT_STAT (N, TA, Age/Sex) TARGET: Known Results</v>
      </c>
      <c r="P1601" s="19" t="str">
        <f t="shared" si="222"/>
        <v>PMTCT_STAT (N, TA, Age/Sex) TARGET: Known Results</v>
      </c>
      <c r="Q1601" s="19" t="str">
        <f t="shared" si="229"/>
        <v>PMTCT_STAT (N, TA, Age/Sex) TARGET</v>
      </c>
      <c r="R1601" s="19" t="str">
        <f t="shared" si="223"/>
        <v>PMTCT_STAT_N_TA_Age_Sex_TARGET</v>
      </c>
      <c r="S1601" s="19" t="str">
        <f t="shared" si="224"/>
        <v>PMTCT_STAT_N_TA_Age_Sex_TARGET</v>
      </c>
      <c r="T1601" s="19" t="b">
        <f>NOT(ISNA(VLOOKUP(B1601,dbcodes!A:B,2,FALSE)))</f>
        <v>1</v>
      </c>
      <c r="U1601" s="19" t="str">
        <f>IF(ISNA(VLOOKUP(B1601,dbcodes!A:B,2,FALSE)),des!R1103,VLOOKUP(B1601,dbcodes!A:B,2,FALSE))</f>
        <v>PMTCT_STAT_N_TA_Age_Sex_TARGET</v>
      </c>
      <c r="W1601" s="107" t="str">
        <f>IF(ISNA(VLOOKUP(C1601,descriptions!A:B,2,FALSE)),des!V1103,IF(G1601=" TARGET","Target ","")&amp;VLOOKUP(C1601,descriptions!A:B,2,FALSE))</f>
        <v>Target Percentage of pregnant women with known HIV status at antenatal care (includes those who already knew their HIV status prior to ANC)</v>
      </c>
      <c r="X1601" s="20" t="s">
        <v>4</v>
      </c>
      <c r="Y1601" s="20" t="s">
        <v>831</v>
      </c>
      <c r="Z1601" s="20" t="s">
        <v>836</v>
      </c>
      <c r="AA1601" s="20" t="s">
        <v>102</v>
      </c>
      <c r="AB1601" s="20" t="s">
        <v>755</v>
      </c>
      <c r="AC1601" s="19" t="str">
        <f>IF(AB1601&lt;&gt;"",IF(NOT(ISNA(INDEX(os!A:A,MATCH(AB1601,os!B:B,0)))),INDEX(os!A:A,MATCH(AB1601,os!B:B,0)),"0"),"")</f>
        <v/>
      </c>
      <c r="AD1601" s="20" t="s">
        <v>830</v>
      </c>
      <c r="AH1601" s="93" t="str">
        <f>IF(NOT(ISNA(VLOOKUP(B:B,ResultsTargets!A:A,1,0))),"TRUE","")</f>
        <v/>
      </c>
      <c r="AI1601" s="19" t="str">
        <f>IF(ISNA(VLOOKUP(C1601,dim_techarea!A:B,2,FALSE)),"",VLOOKUP(C1601,dim_techarea!A:B,2,FALSE))</f>
        <v>PMTCT_STAT</v>
      </c>
      <c r="AJ1601" s="19" t="str">
        <f>IF(ISNA(VLOOKUP(AI1601,dim_techarea!B:C,2,FALSE)),"",VLOOKUP(AI1601,dim_techarea!B:C,2,FALSE))</f>
        <v>BTIqHnjeG7l</v>
      </c>
      <c r="AK1601" s="19" t="str">
        <f>IF(ISNA(VLOOKUP(TRIM(G1601),dim_targetsresults!A:B,2,FALSE)),"",VLOOKUP(TRIM(G1601),dim_targetsresults!A:C,2,FALSE))</f>
        <v>MER Targets</v>
      </c>
      <c r="AL1601" s="19" t="str">
        <f>IF(ISNA(VLOOKUP(AK1601,dim_targetsresults!B:C,2,FALSE)),"",VLOOKUP(AK1601,dim_targetsresults!B:C,2,FALSE))</f>
        <v>W8imnja2Owd</v>
      </c>
      <c r="AM1601" s="19" t="str">
        <f>IF(ISNA(VLOOKUP(TRIM(D1601),dim_numeratordenominator!A:B,2,FALSE)),"",VLOOKUP(TRIM(D1601),dim_numeratordenominator!A:C,2,FALSE))</f>
        <v>Numerator</v>
      </c>
      <c r="AN1601" s="19" t="str">
        <f>IF(ISNA(VLOOKUP(AM1601,dim_numeratordenominator!B:C,2,FALSE)),"",VLOOKUP(AM1601,dim_numeratordenominator!B:C,2,FALSE))</f>
        <v>Som9NRMQqV7</v>
      </c>
      <c r="AO1601" s="19" t="str">
        <f>IF(ISNA(VLOOKUP(TRIM(E1601),dim_supporttype!A:B,2,FALSE)),"",VLOOKUP(TRIM(E1601),dim_supporttype!A:C,2,FALSE))</f>
        <v>TA</v>
      </c>
      <c r="AP1601" s="19" t="str">
        <f>IF(ISNA(VLOOKUP(AO1601,dim_supporttype!B:C,2,FALSE)),"",VLOOKUP(AO1601,dim_supporttype!B:C,2,FALSE))</f>
        <v>cRAGKdWIDn4</v>
      </c>
      <c r="AQ1601" s="19" t="str">
        <f>IF(ISNA(VLOOKUP(TRIM(F1601),dim_disaggs!A:B,2,FALSE)),"No Disagg",VLOOKUP(TRIM(F1601),dim_disaggs!A:B,2,FALSE))</f>
        <v>Age/Sex</v>
      </c>
      <c r="AR1601" s="19" t="str">
        <f>IF(ISNA(VLOOKUP(AQ1601,dim_disaggs!B:C,2,FALSE)),"",VLOOKUP(AQ1601,dim_disaggs!B:C,2,FALSE))</f>
        <v>Qbz6SrpmJ1y</v>
      </c>
      <c r="AU1601" s="72" t="s">
        <v>755</v>
      </c>
      <c r="AV1601" s="73" t="s">
        <v>755</v>
      </c>
      <c r="AW1601" s="66" t="s">
        <v>755</v>
      </c>
      <c r="AX1601" s="66" t="s">
        <v>755</v>
      </c>
      <c r="BA1601" s="105" t="str">
        <f t="shared" si="225"/>
        <v/>
      </c>
      <c r="BB1601" s="20" t="str">
        <f t="shared" si="226"/>
        <v/>
      </c>
      <c r="BE1601" s="75" t="s">
        <v>755</v>
      </c>
      <c r="BF1601" s="73" t="s">
        <v>755</v>
      </c>
      <c r="BG1601" s="55" t="s">
        <v>755</v>
      </c>
      <c r="BH1601" s="76" t="s">
        <v>755</v>
      </c>
      <c r="BI1601" s="20" t="s">
        <v>755</v>
      </c>
      <c r="BJ1601" s="20" t="s">
        <v>755</v>
      </c>
      <c r="BK1601" s="55" t="s">
        <v>755</v>
      </c>
      <c r="BL1601" s="71" t="s">
        <v>755</v>
      </c>
      <c r="BM1601" s="77" t="s">
        <v>755</v>
      </c>
      <c r="BN1601" s="78" t="s">
        <v>755</v>
      </c>
      <c r="BO1601" s="77" t="s">
        <v>755</v>
      </c>
      <c r="BP1601" s="78" t="s">
        <v>755</v>
      </c>
    </row>
    <row r="1602" spans="1:68" s="3" customFormat="1" x14ac:dyDescent="0.2">
      <c r="A1602" s="20" t="s">
        <v>95</v>
      </c>
      <c r="B1602" s="20" t="s">
        <v>1656</v>
      </c>
      <c r="C1602" s="20" t="s">
        <v>226</v>
      </c>
      <c r="D1602" s="20" t="s">
        <v>1</v>
      </c>
      <c r="E1602" s="20" t="s">
        <v>77</v>
      </c>
      <c r="F1602" s="20" t="s">
        <v>2196</v>
      </c>
      <c r="G1602" s="20" t="s">
        <v>2442</v>
      </c>
      <c r="H1602" s="20" t="s">
        <v>2196</v>
      </c>
      <c r="I1602" s="19">
        <f t="shared" si="227"/>
        <v>37</v>
      </c>
      <c r="J1602" s="20" t="s">
        <v>755</v>
      </c>
      <c r="K1602" s="20" t="s">
        <v>227</v>
      </c>
      <c r="L1602" s="95" t="str">
        <f>IF(M1602&lt;&gt;"",IF(NOT(ISNA(INDEX(cc!B:B,MATCH(M1602,cc!A:A,0)))),INDEX(cc!B:B,MATCH(M1602,cc!A:A,0)),"0"),"")</f>
        <v>Known or New</v>
      </c>
      <c r="M1602" s="97" t="s">
        <v>4092</v>
      </c>
      <c r="N1602" s="28" t="str">
        <f t="shared" si="228"/>
        <v xml:space="preserve"> TARGET</v>
      </c>
      <c r="O1602" s="19" t="str">
        <f t="shared" ref="O1602:O1665" si="230">CONCATENATE(C1602, " (",_xlfn.TEXTJOIN(", ",TRUE,D1602,E1602,F1602),")",N1602,J1602,": ",K1602)</f>
        <v>PMTCT_STAT (N, DSD, Known/New) TARGET: Known Results</v>
      </c>
      <c r="P1602" s="19" t="str">
        <f t="shared" ref="P1602:P1665" si="231">IF(RIGHT(O1602,1)=":",LEFT(O1602,LEN(O1602)-1),O1602)</f>
        <v>PMTCT_STAT (N, DSD, Known/New) TARGET: Known Results</v>
      </c>
      <c r="Q1602" s="19" t="str">
        <f t="shared" si="229"/>
        <v>PMTCT_STAT (N, DSD, Known/New) TARGET</v>
      </c>
      <c r="R1602" s="19" t="str">
        <f t="shared" ref="R1602:R1665" si="232">IF(RIGHT(S1602,1)="_",LEFT(S1602,LEN(S1602)-1),S1602)</f>
        <v>PMTCT_STAT_N_DSD_Known_New_TARGET</v>
      </c>
      <c r="S1602" s="19" t="str">
        <f t="shared" ref="S1602:S1665" si="233">SUBSTITUTE(SUBSTITUTE(SUBSTITUTE(SUBSTITUTE(SUBSTITUTE(SUBSTITUTE(SUBSTITUTE(SUBSTITUTE(SUBSTITUTE(Q1602,"&amp;","and"),"&lt;","lt"),"&gt;","gt"),"(","_"),")","_"),"/","_")," ","_"),",","_"),"__","_")</f>
        <v>PMTCT_STAT_N_DSD_Known_New_TARGET</v>
      </c>
      <c r="T1602" s="19" t="b">
        <f>NOT(ISNA(VLOOKUP(B1602,dbcodes!A:B,2,FALSE)))</f>
        <v>1</v>
      </c>
      <c r="U1602" s="19" t="str">
        <f>IF(ISNA(VLOOKUP(B1602,dbcodes!A:B,2,FALSE)),des!R1106,VLOOKUP(B1602,dbcodes!A:B,2,FALSE))</f>
        <v>PMTCT_STAT_N_DSD_Known_New_TARGET</v>
      </c>
      <c r="V1602" s="20"/>
      <c r="W1602" s="107" t="str">
        <f>IF(ISNA(VLOOKUP(C1602,descriptions!A:B,2,FALSE)),des!V1106,IF(G1602=" TARGET","Target ","")&amp;VLOOKUP(C1602,descriptions!A:B,2,FALSE))</f>
        <v>Target Percentage of pregnant women with known HIV status at antenatal care (includes those who already knew their HIV status prior to ANC)</v>
      </c>
      <c r="X1602" s="20" t="s">
        <v>4</v>
      </c>
      <c r="Y1602" s="20" t="s">
        <v>831</v>
      </c>
      <c r="Z1602" s="20" t="s">
        <v>836</v>
      </c>
      <c r="AA1602" s="20" t="s">
        <v>102</v>
      </c>
      <c r="AB1602" s="20" t="s">
        <v>755</v>
      </c>
      <c r="AC1602" s="19" t="str">
        <f>IF(AB1602&lt;&gt;"",IF(NOT(ISNA(INDEX(os!A:A,MATCH(AB1602,os!B:B,0)))),INDEX(os!A:A,MATCH(AB1602,os!B:B,0)),"0"),"")</f>
        <v/>
      </c>
      <c r="AD1602" s="20" t="s">
        <v>830</v>
      </c>
      <c r="AE1602" s="20"/>
      <c r="AF1602" s="20"/>
      <c r="AG1602" s="20"/>
      <c r="AH1602" s="93" t="str">
        <f>IF(NOT(ISNA(VLOOKUP(B:B,ResultsTargets!A:A,1,0))),"TRUE","")</f>
        <v/>
      </c>
      <c r="AI1602" s="19" t="str">
        <f>IF(ISNA(VLOOKUP(C1602,dim_techarea!A:B,2,FALSE)),"",VLOOKUP(C1602,dim_techarea!A:B,2,FALSE))</f>
        <v>PMTCT_STAT</v>
      </c>
      <c r="AJ1602" s="19" t="str">
        <f>IF(ISNA(VLOOKUP(AI1602,dim_techarea!B:C,2,FALSE)),"",VLOOKUP(AI1602,dim_techarea!B:C,2,FALSE))</f>
        <v>BTIqHnjeG7l</v>
      </c>
      <c r="AK1602" s="19" t="str">
        <f>IF(ISNA(VLOOKUP(TRIM(G1602),dim_targetsresults!A:B,2,FALSE)),"",VLOOKUP(TRIM(G1602),dim_targetsresults!A:C,2,FALSE))</f>
        <v>MER Targets</v>
      </c>
      <c r="AL1602" s="19" t="str">
        <f>IF(ISNA(VLOOKUP(AK1602,dim_targetsresults!B:C,2,FALSE)),"",VLOOKUP(AK1602,dim_targetsresults!B:C,2,FALSE))</f>
        <v>W8imnja2Owd</v>
      </c>
      <c r="AM1602" s="19" t="str">
        <f>IF(ISNA(VLOOKUP(TRIM(D1602),dim_numeratordenominator!A:B,2,FALSE)),"",VLOOKUP(TRIM(D1602),dim_numeratordenominator!A:C,2,FALSE))</f>
        <v>Numerator</v>
      </c>
      <c r="AN1602" s="19" t="str">
        <f>IF(ISNA(VLOOKUP(AM1602,dim_numeratordenominator!B:C,2,FALSE)),"",VLOOKUP(AM1602,dim_numeratordenominator!B:C,2,FALSE))</f>
        <v>Som9NRMQqV7</v>
      </c>
      <c r="AO1602" s="19" t="str">
        <f>IF(ISNA(VLOOKUP(TRIM(E1602),dim_supporttype!A:B,2,FALSE)),"",VLOOKUP(TRIM(E1602),dim_supporttype!A:C,2,FALSE))</f>
        <v>DSD</v>
      </c>
      <c r="AP1602" s="19" t="str">
        <f>IF(ISNA(VLOOKUP(AO1602,dim_supporttype!B:C,2,FALSE)),"",VLOOKUP(AO1602,dim_supporttype!B:C,2,FALSE))</f>
        <v>iM13vdNLWKb</v>
      </c>
      <c r="AQ1602" s="19" t="str">
        <f>IF(ISNA(VLOOKUP(TRIM(F1602),dim_disaggs!A:B,2,FALSE)),"No Disagg",VLOOKUP(TRIM(F1602),dim_disaggs!A:B,2,FALSE))</f>
        <v>Known/New</v>
      </c>
      <c r="AR1602" s="19" t="str">
        <f>IF(ISNA(VLOOKUP(AQ1602,dim_disaggs!B:C,2,FALSE)),"",VLOOKUP(AQ1602,dim_disaggs!B:C,2,FALSE))</f>
        <v>YWpyLKOIBbc</v>
      </c>
      <c r="AS1602" s="72"/>
      <c r="AT1602" s="66"/>
      <c r="AU1602" s="72" t="s">
        <v>755</v>
      </c>
      <c r="AV1602" s="73" t="s">
        <v>755</v>
      </c>
      <c r="AW1602" s="66" t="s">
        <v>755</v>
      </c>
      <c r="AX1602" s="66" t="s">
        <v>755</v>
      </c>
      <c r="AY1602" s="20"/>
      <c r="AZ1602" s="20"/>
      <c r="BA1602" s="105" t="str">
        <f t="shared" ref="BA1602:BA1665" si="234">IF(OR(
IF(RIGHT(LEFT(BC1602,11),1)="N",TRUE,FALSE),IF(RIGHT(LEFT(BE1602,11),1)="N",TRUE,FALSE),IF(RIGHT(LEFT(BG1602,11),1)="N",TRUE,FALSE),IF(RIGHT(LEFT(BI1602,11),1)="N",TRUE,FALSE),IF(RIGHT(LEFT(BK1602,11),1)="N",TRUE,FALSE),IF(RIGHT(LEFT(BM1602,11),1)="N",TRUE,FALSE),IF(RIGHT(LEFT(BO1602,11),1)="N",TRUE,FALSE)
),"Top Level Numerator",
IF(OR(
IF(RIGHT(LEFT(BC1602,11),1)="D",TRUE,FALSE),IF(RIGHT(LEFT(BE1602,11),1)="D",TRUE,FALSE),IF(RIGHT(LEFT(BG1602,11),1)="D",TRUE,FALSE),IF(RIGHT(LEFT(BI1602,11),1)="D",TRUE,FALSE),IF(RIGHT(LEFT(BK1602,11),1)="D",TRUE,FALSE),IF(RIGHT(LEFT(BM1602,11),1)="D",TRUE,FALSE),IF(RIGHT(LEFT(BO1602,11),1)="D",TRUE,FALSE)
),"Top Level Denominator","")
)</f>
        <v/>
      </c>
      <c r="BB1602" s="20" t="str">
        <f t="shared" ref="BB1602:BB1665" si="235">IF(OR(
IF(RIGHT(LEFT(BC1602,11),1)="N",TRUE,FALSE),IF(RIGHT(LEFT(BE1602,11),1)="N",TRUE,FALSE),IF(RIGHT(LEFT(BG1602,11),1)="N",TRUE,FALSE),IF(RIGHT(LEFT(BI1602,11),1)="N",TRUE,FALSE),IF(RIGHT(LEFT(BK1602,11),1)="N",TRUE,FALSE),IF(RIGHT(LEFT(BM1602,11),1)="N",TRUE,FALSE),IF(RIGHT(LEFT(BO1602,11),1)="N",TRUE,FALSE)
),"PE5QVF0w4xj",
IF(OR(
IF(RIGHT(LEFT(BC1602,11),1)="D",TRUE,FALSE),IF(RIGHT(LEFT(BE1602,11),1)="D",TRUE,FALSE),IF(RIGHT(LEFT(BG1602,11),1)="D",TRUE,FALSE),IF(RIGHT(LEFT(BI1602,11),1)="D",TRUE,FALSE),IF(RIGHT(LEFT(BK1602,11),1)="D",TRUE,FALSE),IF(RIGHT(LEFT(BM1602,11),1)="D",TRUE,FALSE),IF(RIGHT(LEFT(BO1602,11),1)="D",TRUE,FALSE)
),"Azqe383ljKu","")
)</f>
        <v/>
      </c>
      <c r="BC1602" s="20"/>
      <c r="BD1602" s="20"/>
      <c r="BE1602" s="75" t="s">
        <v>755</v>
      </c>
      <c r="BF1602" s="73" t="s">
        <v>755</v>
      </c>
      <c r="BG1602" s="55" t="s">
        <v>755</v>
      </c>
      <c r="BH1602" s="76" t="s">
        <v>755</v>
      </c>
      <c r="BI1602" s="20" t="s">
        <v>755</v>
      </c>
      <c r="BJ1602" s="20" t="s">
        <v>755</v>
      </c>
      <c r="BK1602" s="55" t="s">
        <v>755</v>
      </c>
      <c r="BL1602" s="71" t="s">
        <v>755</v>
      </c>
      <c r="BM1602" s="77" t="s">
        <v>755</v>
      </c>
      <c r="BN1602" s="78" t="s">
        <v>755</v>
      </c>
      <c r="BO1602" s="77" t="s">
        <v>755</v>
      </c>
      <c r="BP1602" s="78" t="s">
        <v>755</v>
      </c>
    </row>
    <row r="1603" spans="1:68" x14ac:dyDescent="0.2">
      <c r="A1603" s="20" t="s">
        <v>95</v>
      </c>
      <c r="B1603" s="20" t="s">
        <v>1666</v>
      </c>
      <c r="C1603" s="20" t="s">
        <v>226</v>
      </c>
      <c r="D1603" s="20" t="s">
        <v>1</v>
      </c>
      <c r="E1603" s="20" t="s">
        <v>78</v>
      </c>
      <c r="F1603" s="20" t="s">
        <v>2196</v>
      </c>
      <c r="G1603" s="20" t="s">
        <v>2442</v>
      </c>
      <c r="H1603" s="20" t="s">
        <v>2196</v>
      </c>
      <c r="I1603" s="19">
        <f t="shared" si="227"/>
        <v>36</v>
      </c>
      <c r="J1603" s="20" t="s">
        <v>755</v>
      </c>
      <c r="K1603" s="20" t="s">
        <v>227</v>
      </c>
      <c r="L1603" s="95" t="str">
        <f>IF(M1603&lt;&gt;"",IF(NOT(ISNA(INDEX(cc!B:B,MATCH(M1603,cc!A:A,0)))),INDEX(cc!B:B,MATCH(M1603,cc!A:A,0)),"0"),"")</f>
        <v>Known or New</v>
      </c>
      <c r="M1603" s="97" t="s">
        <v>4092</v>
      </c>
      <c r="N1603" s="28" t="str">
        <f t="shared" si="228"/>
        <v xml:space="preserve"> TARGET</v>
      </c>
      <c r="O1603" s="19" t="str">
        <f t="shared" si="230"/>
        <v>PMTCT_STAT (N, TA, Known/New) TARGET: Known Results</v>
      </c>
      <c r="P1603" s="19" t="str">
        <f t="shared" si="231"/>
        <v>PMTCT_STAT (N, TA, Known/New) TARGET: Known Results</v>
      </c>
      <c r="Q1603" s="19" t="str">
        <f t="shared" si="229"/>
        <v>PMTCT_STAT (N, TA, Known/New) TARGET</v>
      </c>
      <c r="R1603" s="19" t="str">
        <f t="shared" si="232"/>
        <v>PMTCT_STAT_N_TA_Known_New_TARGET</v>
      </c>
      <c r="S1603" s="19" t="str">
        <f t="shared" si="233"/>
        <v>PMTCT_STAT_N_TA_Known_New_TARGET</v>
      </c>
      <c r="T1603" s="19" t="b">
        <f>NOT(ISNA(VLOOKUP(B1603,dbcodes!A:B,2,FALSE)))</f>
        <v>1</v>
      </c>
      <c r="U1603" s="19" t="str">
        <f>IF(ISNA(VLOOKUP(B1603,dbcodes!A:B,2,FALSE)),des!R1107,VLOOKUP(B1603,dbcodes!A:B,2,FALSE))</f>
        <v>PMTCT_STAT_N_TA_Known_New_TARGET</v>
      </c>
      <c r="W1603" s="107" t="str">
        <f>IF(ISNA(VLOOKUP(C1603,descriptions!A:B,2,FALSE)),des!V1107,IF(G1603=" TARGET","Target ","")&amp;VLOOKUP(C1603,descriptions!A:B,2,FALSE))</f>
        <v>Target Percentage of pregnant women with known HIV status at antenatal care (includes those who already knew their HIV status prior to ANC)</v>
      </c>
      <c r="X1603" s="20" t="s">
        <v>4</v>
      </c>
      <c r="Y1603" s="20" t="s">
        <v>831</v>
      </c>
      <c r="Z1603" s="20" t="s">
        <v>836</v>
      </c>
      <c r="AA1603" s="20" t="s">
        <v>102</v>
      </c>
      <c r="AB1603" s="20" t="s">
        <v>755</v>
      </c>
      <c r="AC1603" s="19" t="str">
        <f>IF(AB1603&lt;&gt;"",IF(NOT(ISNA(INDEX(os!A:A,MATCH(AB1603,os!B:B,0)))),INDEX(os!A:A,MATCH(AB1603,os!B:B,0)),"0"),"")</f>
        <v/>
      </c>
      <c r="AD1603" s="20" t="s">
        <v>830</v>
      </c>
      <c r="AH1603" s="93" t="str">
        <f>IF(NOT(ISNA(VLOOKUP(B:B,ResultsTargets!A:A,1,0))),"TRUE","")</f>
        <v/>
      </c>
      <c r="AI1603" s="19" t="str">
        <f>IF(ISNA(VLOOKUP(C1603,dim_techarea!A:B,2,FALSE)),"",VLOOKUP(C1603,dim_techarea!A:B,2,FALSE))</f>
        <v>PMTCT_STAT</v>
      </c>
      <c r="AJ1603" s="19" t="str">
        <f>IF(ISNA(VLOOKUP(AI1603,dim_techarea!B:C,2,FALSE)),"",VLOOKUP(AI1603,dim_techarea!B:C,2,FALSE))</f>
        <v>BTIqHnjeG7l</v>
      </c>
      <c r="AK1603" s="19" t="str">
        <f>IF(ISNA(VLOOKUP(TRIM(G1603),dim_targetsresults!A:B,2,FALSE)),"",VLOOKUP(TRIM(G1603),dim_targetsresults!A:C,2,FALSE))</f>
        <v>MER Targets</v>
      </c>
      <c r="AL1603" s="19" t="str">
        <f>IF(ISNA(VLOOKUP(AK1603,dim_targetsresults!B:C,2,FALSE)),"",VLOOKUP(AK1603,dim_targetsresults!B:C,2,FALSE))</f>
        <v>W8imnja2Owd</v>
      </c>
      <c r="AM1603" s="19" t="str">
        <f>IF(ISNA(VLOOKUP(TRIM(D1603),dim_numeratordenominator!A:B,2,FALSE)),"",VLOOKUP(TRIM(D1603),dim_numeratordenominator!A:C,2,FALSE))</f>
        <v>Numerator</v>
      </c>
      <c r="AN1603" s="19" t="str">
        <f>IF(ISNA(VLOOKUP(AM1603,dim_numeratordenominator!B:C,2,FALSE)),"",VLOOKUP(AM1603,dim_numeratordenominator!B:C,2,FALSE))</f>
        <v>Som9NRMQqV7</v>
      </c>
      <c r="AO1603" s="19" t="str">
        <f>IF(ISNA(VLOOKUP(TRIM(E1603),dim_supporttype!A:B,2,FALSE)),"",VLOOKUP(TRIM(E1603),dim_supporttype!A:C,2,FALSE))</f>
        <v>TA</v>
      </c>
      <c r="AP1603" s="19" t="str">
        <f>IF(ISNA(VLOOKUP(AO1603,dim_supporttype!B:C,2,FALSE)),"",VLOOKUP(AO1603,dim_supporttype!B:C,2,FALSE))</f>
        <v>cRAGKdWIDn4</v>
      </c>
      <c r="AQ1603" s="19" t="str">
        <f>IF(ISNA(VLOOKUP(TRIM(F1603),dim_disaggs!A:B,2,FALSE)),"No Disagg",VLOOKUP(TRIM(F1603),dim_disaggs!A:B,2,FALSE))</f>
        <v>Known/New</v>
      </c>
      <c r="AR1603" s="19" t="str">
        <f>IF(ISNA(VLOOKUP(AQ1603,dim_disaggs!B:C,2,FALSE)),"",VLOOKUP(AQ1603,dim_disaggs!B:C,2,FALSE))</f>
        <v>YWpyLKOIBbc</v>
      </c>
      <c r="AU1603" s="72" t="s">
        <v>755</v>
      </c>
      <c r="AV1603" s="73" t="s">
        <v>755</v>
      </c>
      <c r="AW1603" s="66" t="s">
        <v>755</v>
      </c>
      <c r="AX1603" s="66" t="s">
        <v>755</v>
      </c>
      <c r="BA1603" s="105" t="str">
        <f t="shared" si="234"/>
        <v/>
      </c>
      <c r="BB1603" s="20" t="str">
        <f t="shared" si="235"/>
        <v/>
      </c>
      <c r="BE1603" s="75" t="s">
        <v>755</v>
      </c>
      <c r="BF1603" s="73" t="s">
        <v>755</v>
      </c>
      <c r="BG1603" s="55" t="s">
        <v>755</v>
      </c>
      <c r="BH1603" s="76" t="s">
        <v>755</v>
      </c>
      <c r="BI1603" s="20" t="s">
        <v>755</v>
      </c>
      <c r="BJ1603" s="20" t="s">
        <v>755</v>
      </c>
      <c r="BK1603" s="55" t="s">
        <v>755</v>
      </c>
      <c r="BL1603" s="71" t="s">
        <v>755</v>
      </c>
      <c r="BM1603" s="77" t="s">
        <v>755</v>
      </c>
      <c r="BN1603" s="78" t="s">
        <v>755</v>
      </c>
      <c r="BO1603" s="77" t="s">
        <v>755</v>
      </c>
      <c r="BP1603" s="78" t="s">
        <v>755</v>
      </c>
    </row>
    <row r="1604" spans="1:68" x14ac:dyDescent="0.2">
      <c r="A1604" s="20" t="s">
        <v>95</v>
      </c>
      <c r="B1604" s="20" t="s">
        <v>1654</v>
      </c>
      <c r="C1604" s="20" t="s">
        <v>226</v>
      </c>
      <c r="D1604" s="20" t="s">
        <v>1</v>
      </c>
      <c r="E1604" s="20" t="s">
        <v>77</v>
      </c>
      <c r="F1604" s="20" t="s">
        <v>2199</v>
      </c>
      <c r="G1604" s="20" t="s">
        <v>2442</v>
      </c>
      <c r="H1604" s="20" t="s">
        <v>2199</v>
      </c>
      <c r="I1604" s="19">
        <f t="shared" si="227"/>
        <v>41</v>
      </c>
      <c r="J1604" s="20" t="s">
        <v>755</v>
      </c>
      <c r="K1604" s="20" t="s">
        <v>227</v>
      </c>
      <c r="L1604" s="95" t="str">
        <f>IF(M1604&lt;&gt;"",IF(NOT(ISNA(INDEX(cc!B:B,MATCH(M1604,cc!A:A,0)))),INDEX(cc!B:B,MATCH(M1604,cc!A:A,0)),"0"),"")</f>
        <v>Known/New and Age (&lt;15-25+,4)</v>
      </c>
      <c r="M1604" s="97" t="s">
        <v>4090</v>
      </c>
      <c r="N1604" s="28" t="str">
        <f t="shared" si="228"/>
        <v xml:space="preserve"> TARGET</v>
      </c>
      <c r="O1604" s="19" t="str">
        <f t="shared" si="230"/>
        <v>PMTCT_STAT (N, DSD, Known/New/Age) TARGET: Known Results</v>
      </c>
      <c r="P1604" s="19" t="str">
        <f t="shared" si="231"/>
        <v>PMTCT_STAT (N, DSD, Known/New/Age) TARGET: Known Results</v>
      </c>
      <c r="Q1604" s="19" t="str">
        <f t="shared" si="229"/>
        <v>PMTCT_STAT (N, DSD, Known/New/Age) TARGET</v>
      </c>
      <c r="R1604" s="19" t="str">
        <f t="shared" si="232"/>
        <v>PMTCT_STAT_N_DSD_Known_New_Age_TARGET</v>
      </c>
      <c r="S1604" s="19" t="str">
        <f t="shared" si="233"/>
        <v>PMTCT_STAT_N_DSD_Known_New_Age_TARGET</v>
      </c>
      <c r="T1604" s="19" t="b">
        <f>NOT(ISNA(VLOOKUP(B1604,dbcodes!A:B,2,FALSE)))</f>
        <v>1</v>
      </c>
      <c r="U1604" s="19" t="str">
        <f>IF(ISNA(VLOOKUP(B1604,dbcodes!A:B,2,FALSE)),des!R1108,VLOOKUP(B1604,dbcodes!A:B,2,FALSE))</f>
        <v>PMTCT_STAT_N_DSD_Known_New_Age_TARGET</v>
      </c>
      <c r="W1604" s="107" t="str">
        <f>IF(ISNA(VLOOKUP(C1604,descriptions!A:B,2,FALSE)),des!V1108,IF(G1604=" TARGET","Target ","")&amp;VLOOKUP(C1604,descriptions!A:B,2,FALSE))</f>
        <v>Target Percentage of pregnant women with known HIV status at antenatal care (includes those who already knew their HIV status prior to ANC)</v>
      </c>
      <c r="X1604" s="20" t="s">
        <v>4</v>
      </c>
      <c r="Y1604" s="20" t="s">
        <v>831</v>
      </c>
      <c r="Z1604" s="20" t="s">
        <v>836</v>
      </c>
      <c r="AA1604" s="20" t="s">
        <v>102</v>
      </c>
      <c r="AB1604" s="20" t="s">
        <v>755</v>
      </c>
      <c r="AC1604" s="19" t="str">
        <f>IF(AB1604&lt;&gt;"",IF(NOT(ISNA(INDEX(os!A:A,MATCH(AB1604,os!B:B,0)))),INDEX(os!A:A,MATCH(AB1604,os!B:B,0)),"0"),"")</f>
        <v/>
      </c>
      <c r="AD1604" s="20" t="s">
        <v>830</v>
      </c>
      <c r="AH1604" s="93" t="str">
        <f>IF(NOT(ISNA(VLOOKUP(B:B,ResultsTargets!A:A,1,0))),"TRUE","")</f>
        <v/>
      </c>
      <c r="AI1604" s="19" t="str">
        <f>IF(ISNA(VLOOKUP(C1604,dim_techarea!A:B,2,FALSE)),"",VLOOKUP(C1604,dim_techarea!A:B,2,FALSE))</f>
        <v>PMTCT_STAT</v>
      </c>
      <c r="AJ1604" s="19" t="str">
        <f>IF(ISNA(VLOOKUP(AI1604,dim_techarea!B:C,2,FALSE)),"",VLOOKUP(AI1604,dim_techarea!B:C,2,FALSE))</f>
        <v>BTIqHnjeG7l</v>
      </c>
      <c r="AK1604" s="19" t="str">
        <f>IF(ISNA(VLOOKUP(TRIM(G1604),dim_targetsresults!A:B,2,FALSE)),"",VLOOKUP(TRIM(G1604),dim_targetsresults!A:C,2,FALSE))</f>
        <v>MER Targets</v>
      </c>
      <c r="AL1604" s="19" t="str">
        <f>IF(ISNA(VLOOKUP(AK1604,dim_targetsresults!B:C,2,FALSE)),"",VLOOKUP(AK1604,dim_targetsresults!B:C,2,FALSE))</f>
        <v>W8imnja2Owd</v>
      </c>
      <c r="AM1604" s="19" t="str">
        <f>IF(ISNA(VLOOKUP(TRIM(D1604),dim_numeratordenominator!A:B,2,FALSE)),"",VLOOKUP(TRIM(D1604),dim_numeratordenominator!A:C,2,FALSE))</f>
        <v>Numerator</v>
      </c>
      <c r="AN1604" s="19" t="str">
        <f>IF(ISNA(VLOOKUP(AM1604,dim_numeratordenominator!B:C,2,FALSE)),"",VLOOKUP(AM1604,dim_numeratordenominator!B:C,2,FALSE))</f>
        <v>Som9NRMQqV7</v>
      </c>
      <c r="AO1604" s="19" t="str">
        <f>IF(ISNA(VLOOKUP(TRIM(E1604),dim_supporttype!A:B,2,FALSE)),"",VLOOKUP(TRIM(E1604),dim_supporttype!A:C,2,FALSE))</f>
        <v>DSD</v>
      </c>
      <c r="AP1604" s="19" t="str">
        <f>IF(ISNA(VLOOKUP(AO1604,dim_supporttype!B:C,2,FALSE)),"",VLOOKUP(AO1604,dim_supporttype!B:C,2,FALSE))</f>
        <v>iM13vdNLWKb</v>
      </c>
      <c r="AQ1604" s="19" t="str">
        <f>IF(ISNA(VLOOKUP(TRIM(F1604),dim_disaggs!A:B,2,FALSE)),"No Disagg",VLOOKUP(TRIM(F1604),dim_disaggs!A:B,2,FALSE))</f>
        <v>Known/New/Age</v>
      </c>
      <c r="AR1604" s="19" t="str">
        <f>IF(ISNA(VLOOKUP(AQ1604,dim_disaggs!B:C,2,FALSE)),"",VLOOKUP(AQ1604,dim_disaggs!B:C,2,FALSE))</f>
        <v>IkslSuDAWbf</v>
      </c>
      <c r="AU1604" s="72" t="s">
        <v>755</v>
      </c>
      <c r="AV1604" s="73" t="s">
        <v>755</v>
      </c>
      <c r="AW1604" s="66" t="s">
        <v>755</v>
      </c>
      <c r="AX1604" s="66" t="s">
        <v>755</v>
      </c>
      <c r="BA1604" s="105" t="str">
        <f t="shared" si="234"/>
        <v/>
      </c>
      <c r="BB1604" s="20" t="str">
        <f t="shared" si="235"/>
        <v/>
      </c>
      <c r="BE1604" s="75" t="s">
        <v>755</v>
      </c>
      <c r="BF1604" s="73" t="s">
        <v>755</v>
      </c>
      <c r="BG1604" s="55" t="s">
        <v>755</v>
      </c>
      <c r="BH1604" s="76" t="s">
        <v>755</v>
      </c>
      <c r="BI1604" s="20" t="s">
        <v>755</v>
      </c>
      <c r="BJ1604" s="20" t="s">
        <v>755</v>
      </c>
      <c r="BK1604" s="55" t="s">
        <v>755</v>
      </c>
      <c r="BL1604" s="71" t="s">
        <v>755</v>
      </c>
      <c r="BM1604" s="77" t="s">
        <v>755</v>
      </c>
      <c r="BN1604" s="78" t="s">
        <v>755</v>
      </c>
      <c r="BO1604" s="77" t="s">
        <v>755</v>
      </c>
      <c r="BP1604" s="78" t="s">
        <v>755</v>
      </c>
    </row>
    <row r="1605" spans="1:68" x14ac:dyDescent="0.2">
      <c r="A1605" s="20" t="s">
        <v>95</v>
      </c>
      <c r="B1605" s="20" t="s">
        <v>1652</v>
      </c>
      <c r="C1605" s="20" t="s">
        <v>226</v>
      </c>
      <c r="D1605" s="20" t="s">
        <v>1</v>
      </c>
      <c r="E1605" s="20" t="s">
        <v>77</v>
      </c>
      <c r="F1605" s="20" t="s">
        <v>2199</v>
      </c>
      <c r="G1605" s="20" t="s">
        <v>2442</v>
      </c>
      <c r="H1605" s="20" t="s">
        <v>2199</v>
      </c>
      <c r="I1605" s="19">
        <f t="shared" si="227"/>
        <v>44</v>
      </c>
      <c r="J1605" s="20" t="s">
        <v>205</v>
      </c>
      <c r="K1605" s="20" t="s">
        <v>227</v>
      </c>
      <c r="L1605" s="95" t="str">
        <f>IF(M1605&lt;&gt;"",IF(NOT(ISNA(INDEX(cc!B:B,MATCH(M1605,cc!A:A,0)))),INDEX(cc!B:B,MATCH(M1605,cc!A:A,0)),"0"),"")</f>
        <v>Known/New and Age (&lt;15-50+,5)</v>
      </c>
      <c r="M1605" s="97" t="s">
        <v>4091</v>
      </c>
      <c r="N1605" s="28" t="str">
        <f t="shared" si="228"/>
        <v xml:space="preserve"> TARGET</v>
      </c>
      <c r="O1605" s="19" t="str">
        <f t="shared" si="230"/>
        <v>PMTCT_STAT (N, DSD, Known/New/Age) TARGET v2: Known Results</v>
      </c>
      <c r="P1605" s="19" t="str">
        <f t="shared" si="231"/>
        <v>PMTCT_STAT (N, DSD, Known/New/Age) TARGET v2: Known Results</v>
      </c>
      <c r="Q1605" s="19" t="str">
        <f t="shared" si="229"/>
        <v>PMTCT_STAT (N, DSD, Known/New/Age) TARGET v2</v>
      </c>
      <c r="R1605" s="19" t="str">
        <f t="shared" si="232"/>
        <v>PMTCT_STAT_N_DSD_Known_New_Age_TARGET_v2</v>
      </c>
      <c r="S1605" s="19" t="str">
        <f t="shared" si="233"/>
        <v>PMTCT_STAT_N_DSD_Known_New_Age_TARGET_v2</v>
      </c>
      <c r="T1605" s="19" t="b">
        <f>NOT(ISNA(VLOOKUP(B1605,dbcodes!A:B,2,FALSE)))</f>
        <v>1</v>
      </c>
      <c r="U1605" s="19" t="str">
        <f>IF(ISNA(VLOOKUP(B1605,dbcodes!A:B,2,FALSE)),des!R1109,VLOOKUP(B1605,dbcodes!A:B,2,FALSE))</f>
        <v>PMTCT_STAT_N_DSD_Known_New_Age2017_TARGET</v>
      </c>
      <c r="W1605" s="107" t="str">
        <f>IF(ISNA(VLOOKUP(C1605,descriptions!A:B,2,FALSE)),des!V1109,IF(G1605=" TARGET","Target ","")&amp;VLOOKUP(C1605,descriptions!A:B,2,FALSE))</f>
        <v>Target Percentage of pregnant women with known HIV status at antenatal care (includes those who already knew their HIV status prior to ANC)</v>
      </c>
      <c r="X1605" s="20" t="s">
        <v>4</v>
      </c>
      <c r="Y1605" s="20" t="s">
        <v>831</v>
      </c>
      <c r="Z1605" s="20" t="s">
        <v>836</v>
      </c>
      <c r="AA1605" s="20" t="s">
        <v>102</v>
      </c>
      <c r="AB1605" s="20" t="s">
        <v>755</v>
      </c>
      <c r="AC1605" s="19" t="str">
        <f>IF(AB1605&lt;&gt;"",IF(NOT(ISNA(INDEX(os!A:A,MATCH(AB1605,os!B:B,0)))),INDEX(os!A:A,MATCH(AB1605,os!B:B,0)),"0"),"")</f>
        <v/>
      </c>
      <c r="AD1605" s="20" t="s">
        <v>830</v>
      </c>
      <c r="AH1605" s="93" t="str">
        <f>IF(NOT(ISNA(VLOOKUP(B:B,ResultsTargets!A:A,1,0))),"TRUE","")</f>
        <v/>
      </c>
      <c r="AI1605" s="19" t="str">
        <f>IF(ISNA(VLOOKUP(C1605,dim_techarea!A:B,2,FALSE)),"",VLOOKUP(C1605,dim_techarea!A:B,2,FALSE))</f>
        <v>PMTCT_STAT</v>
      </c>
      <c r="AJ1605" s="19" t="str">
        <f>IF(ISNA(VLOOKUP(AI1605,dim_techarea!B:C,2,FALSE)),"",VLOOKUP(AI1605,dim_techarea!B:C,2,FALSE))</f>
        <v>BTIqHnjeG7l</v>
      </c>
      <c r="AK1605" s="19" t="str">
        <f>IF(ISNA(VLOOKUP(TRIM(G1605),dim_targetsresults!A:B,2,FALSE)),"",VLOOKUP(TRIM(G1605),dim_targetsresults!A:C,2,FALSE))</f>
        <v>MER Targets</v>
      </c>
      <c r="AL1605" s="19" t="str">
        <f>IF(ISNA(VLOOKUP(AK1605,dim_targetsresults!B:C,2,FALSE)),"",VLOOKUP(AK1605,dim_targetsresults!B:C,2,FALSE))</f>
        <v>W8imnja2Owd</v>
      </c>
      <c r="AM1605" s="19" t="str">
        <f>IF(ISNA(VLOOKUP(TRIM(D1605),dim_numeratordenominator!A:B,2,FALSE)),"",VLOOKUP(TRIM(D1605),dim_numeratordenominator!A:C,2,FALSE))</f>
        <v>Numerator</v>
      </c>
      <c r="AN1605" s="19" t="str">
        <f>IF(ISNA(VLOOKUP(AM1605,dim_numeratordenominator!B:C,2,FALSE)),"",VLOOKUP(AM1605,dim_numeratordenominator!B:C,2,FALSE))</f>
        <v>Som9NRMQqV7</v>
      </c>
      <c r="AO1605" s="19" t="str">
        <f>IF(ISNA(VLOOKUP(TRIM(E1605),dim_supporttype!A:B,2,FALSE)),"",VLOOKUP(TRIM(E1605),dim_supporttype!A:C,2,FALSE))</f>
        <v>DSD</v>
      </c>
      <c r="AP1605" s="19" t="str">
        <f>IF(ISNA(VLOOKUP(AO1605,dim_supporttype!B:C,2,FALSE)),"",VLOOKUP(AO1605,dim_supporttype!B:C,2,FALSE))</f>
        <v>iM13vdNLWKb</v>
      </c>
      <c r="AQ1605" s="19" t="str">
        <f>IF(ISNA(VLOOKUP(TRIM(F1605),dim_disaggs!A:B,2,FALSE)),"No Disagg",VLOOKUP(TRIM(F1605),dim_disaggs!A:B,2,FALSE))</f>
        <v>Known/New/Age</v>
      </c>
      <c r="AR1605" s="19" t="str">
        <f>IF(ISNA(VLOOKUP(AQ1605,dim_disaggs!B:C,2,FALSE)),"",VLOOKUP(AQ1605,dim_disaggs!B:C,2,FALSE))</f>
        <v>IkslSuDAWbf</v>
      </c>
      <c r="AU1605" s="72" t="s">
        <v>755</v>
      </c>
      <c r="AV1605" s="73" t="s">
        <v>755</v>
      </c>
      <c r="AW1605" s="66" t="s">
        <v>755</v>
      </c>
      <c r="AX1605" s="66" t="s">
        <v>755</v>
      </c>
      <c r="BA1605" s="105" t="str">
        <f t="shared" si="234"/>
        <v/>
      </c>
      <c r="BB1605" s="20" t="str">
        <f t="shared" si="235"/>
        <v/>
      </c>
      <c r="BE1605" s="75" t="s">
        <v>755</v>
      </c>
      <c r="BF1605" s="73" t="s">
        <v>755</v>
      </c>
      <c r="BG1605" s="55" t="s">
        <v>755</v>
      </c>
      <c r="BH1605" s="76" t="s">
        <v>755</v>
      </c>
      <c r="BI1605" s="20" t="s">
        <v>755</v>
      </c>
      <c r="BJ1605" s="20" t="s">
        <v>755</v>
      </c>
      <c r="BK1605" s="55" t="s">
        <v>755</v>
      </c>
      <c r="BL1605" s="71" t="s">
        <v>755</v>
      </c>
      <c r="BM1605" s="77" t="s">
        <v>755</v>
      </c>
      <c r="BN1605" s="78" t="s">
        <v>755</v>
      </c>
      <c r="BO1605" s="77" t="s">
        <v>755</v>
      </c>
      <c r="BP1605" s="78" t="s">
        <v>755</v>
      </c>
    </row>
    <row r="1606" spans="1:68" x14ac:dyDescent="0.2">
      <c r="A1606" s="20" t="s">
        <v>95</v>
      </c>
      <c r="B1606" s="20" t="s">
        <v>1664</v>
      </c>
      <c r="C1606" s="20" t="s">
        <v>226</v>
      </c>
      <c r="D1606" s="20" t="s">
        <v>1</v>
      </c>
      <c r="E1606" s="20" t="s">
        <v>78</v>
      </c>
      <c r="F1606" s="20" t="s">
        <v>2199</v>
      </c>
      <c r="G1606" s="20" t="s">
        <v>2442</v>
      </c>
      <c r="H1606" s="20" t="s">
        <v>2199</v>
      </c>
      <c r="I1606" s="19">
        <f t="shared" si="227"/>
        <v>40</v>
      </c>
      <c r="J1606" s="20" t="s">
        <v>755</v>
      </c>
      <c r="K1606" s="20" t="s">
        <v>227</v>
      </c>
      <c r="L1606" s="95" t="str">
        <f>IF(M1606&lt;&gt;"",IF(NOT(ISNA(INDEX(cc!B:B,MATCH(M1606,cc!A:A,0)))),INDEX(cc!B:B,MATCH(M1606,cc!A:A,0)),"0"),"")</f>
        <v>Known/New and Age (&lt;15-25+,4)</v>
      </c>
      <c r="M1606" s="97" t="s">
        <v>4090</v>
      </c>
      <c r="N1606" s="28" t="str">
        <f t="shared" si="228"/>
        <v xml:space="preserve"> TARGET</v>
      </c>
      <c r="O1606" s="19" t="str">
        <f t="shared" si="230"/>
        <v>PMTCT_STAT (N, TA, Known/New/Age) TARGET: Known Results</v>
      </c>
      <c r="P1606" s="19" t="str">
        <f t="shared" si="231"/>
        <v>PMTCT_STAT (N, TA, Known/New/Age) TARGET: Known Results</v>
      </c>
      <c r="Q1606" s="19" t="str">
        <f t="shared" si="229"/>
        <v>PMTCT_STAT (N, TA, Known/New/Age) TARGET</v>
      </c>
      <c r="R1606" s="19" t="str">
        <f t="shared" si="232"/>
        <v>PMTCT_STAT_N_TA_Known_New_Age_TARGET</v>
      </c>
      <c r="S1606" s="19" t="str">
        <f t="shared" si="233"/>
        <v>PMTCT_STAT_N_TA_Known_New_Age_TARGET</v>
      </c>
      <c r="T1606" s="19" t="b">
        <f>NOT(ISNA(VLOOKUP(B1606,dbcodes!A:B,2,FALSE)))</f>
        <v>1</v>
      </c>
      <c r="U1606" s="19" t="str">
        <f>IF(ISNA(VLOOKUP(B1606,dbcodes!A:B,2,FALSE)),des!R1110,VLOOKUP(B1606,dbcodes!A:B,2,FALSE))</f>
        <v>PMTCT_STAT_N_TA_Known_New_Age_TARGET</v>
      </c>
      <c r="W1606" s="107" t="str">
        <f>IF(ISNA(VLOOKUP(C1606,descriptions!A:B,2,FALSE)),des!V1110,IF(G1606=" TARGET","Target ","")&amp;VLOOKUP(C1606,descriptions!A:B,2,FALSE))</f>
        <v>Target Percentage of pregnant women with known HIV status at antenatal care (includes those who already knew their HIV status prior to ANC)</v>
      </c>
      <c r="X1606" s="20" t="s">
        <v>4</v>
      </c>
      <c r="Y1606" s="20" t="s">
        <v>831</v>
      </c>
      <c r="Z1606" s="20" t="s">
        <v>836</v>
      </c>
      <c r="AA1606" s="20" t="s">
        <v>102</v>
      </c>
      <c r="AB1606" s="20" t="s">
        <v>755</v>
      </c>
      <c r="AC1606" s="19" t="str">
        <f>IF(AB1606&lt;&gt;"",IF(NOT(ISNA(INDEX(os!A:A,MATCH(AB1606,os!B:B,0)))),INDEX(os!A:A,MATCH(AB1606,os!B:B,0)),"0"),"")</f>
        <v/>
      </c>
      <c r="AD1606" s="20" t="s">
        <v>830</v>
      </c>
      <c r="AH1606" s="93" t="str">
        <f>IF(NOT(ISNA(VLOOKUP(B:B,ResultsTargets!A:A,1,0))),"TRUE","")</f>
        <v/>
      </c>
      <c r="AI1606" s="19" t="str">
        <f>IF(ISNA(VLOOKUP(C1606,dim_techarea!A:B,2,FALSE)),"",VLOOKUP(C1606,dim_techarea!A:B,2,FALSE))</f>
        <v>PMTCT_STAT</v>
      </c>
      <c r="AJ1606" s="19" t="str">
        <f>IF(ISNA(VLOOKUP(AI1606,dim_techarea!B:C,2,FALSE)),"",VLOOKUP(AI1606,dim_techarea!B:C,2,FALSE))</f>
        <v>BTIqHnjeG7l</v>
      </c>
      <c r="AK1606" s="19" t="str">
        <f>IF(ISNA(VLOOKUP(TRIM(G1606),dim_targetsresults!A:B,2,FALSE)),"",VLOOKUP(TRIM(G1606),dim_targetsresults!A:C,2,FALSE))</f>
        <v>MER Targets</v>
      </c>
      <c r="AL1606" s="19" t="str">
        <f>IF(ISNA(VLOOKUP(AK1606,dim_targetsresults!B:C,2,FALSE)),"",VLOOKUP(AK1606,dim_targetsresults!B:C,2,FALSE))</f>
        <v>W8imnja2Owd</v>
      </c>
      <c r="AM1606" s="19" t="str">
        <f>IF(ISNA(VLOOKUP(TRIM(D1606),dim_numeratordenominator!A:B,2,FALSE)),"",VLOOKUP(TRIM(D1606),dim_numeratordenominator!A:C,2,FALSE))</f>
        <v>Numerator</v>
      </c>
      <c r="AN1606" s="19" t="str">
        <f>IF(ISNA(VLOOKUP(AM1606,dim_numeratordenominator!B:C,2,FALSE)),"",VLOOKUP(AM1606,dim_numeratordenominator!B:C,2,FALSE))</f>
        <v>Som9NRMQqV7</v>
      </c>
      <c r="AO1606" s="19" t="str">
        <f>IF(ISNA(VLOOKUP(TRIM(E1606),dim_supporttype!A:B,2,FALSE)),"",VLOOKUP(TRIM(E1606),dim_supporttype!A:C,2,FALSE))</f>
        <v>TA</v>
      </c>
      <c r="AP1606" s="19" t="str">
        <f>IF(ISNA(VLOOKUP(AO1606,dim_supporttype!B:C,2,FALSE)),"",VLOOKUP(AO1606,dim_supporttype!B:C,2,FALSE))</f>
        <v>cRAGKdWIDn4</v>
      </c>
      <c r="AQ1606" s="19" t="str">
        <f>IF(ISNA(VLOOKUP(TRIM(F1606),dim_disaggs!A:B,2,FALSE)),"No Disagg",VLOOKUP(TRIM(F1606),dim_disaggs!A:B,2,FALSE))</f>
        <v>Known/New/Age</v>
      </c>
      <c r="AR1606" s="19" t="str">
        <f>IF(ISNA(VLOOKUP(AQ1606,dim_disaggs!B:C,2,FALSE)),"",VLOOKUP(AQ1606,dim_disaggs!B:C,2,FALSE))</f>
        <v>IkslSuDAWbf</v>
      </c>
      <c r="AU1606" s="72" t="s">
        <v>755</v>
      </c>
      <c r="AV1606" s="73" t="s">
        <v>755</v>
      </c>
      <c r="AW1606" s="66" t="s">
        <v>755</v>
      </c>
      <c r="AX1606" s="66" t="s">
        <v>755</v>
      </c>
      <c r="BA1606" s="105" t="str">
        <f t="shared" si="234"/>
        <v/>
      </c>
      <c r="BB1606" s="20" t="str">
        <f t="shared" si="235"/>
        <v/>
      </c>
      <c r="BE1606" s="75" t="s">
        <v>755</v>
      </c>
      <c r="BF1606" s="73" t="s">
        <v>755</v>
      </c>
      <c r="BG1606" s="55" t="s">
        <v>755</v>
      </c>
      <c r="BH1606" s="76" t="s">
        <v>755</v>
      </c>
      <c r="BI1606" s="20" t="s">
        <v>755</v>
      </c>
      <c r="BJ1606" s="20" t="s">
        <v>755</v>
      </c>
      <c r="BK1606" s="55" t="s">
        <v>755</v>
      </c>
      <c r="BL1606" s="71" t="s">
        <v>755</v>
      </c>
      <c r="BM1606" s="77" t="s">
        <v>755</v>
      </c>
      <c r="BN1606" s="78" t="s">
        <v>755</v>
      </c>
      <c r="BO1606" s="77" t="s">
        <v>755</v>
      </c>
      <c r="BP1606" s="78" t="s">
        <v>755</v>
      </c>
    </row>
    <row r="1607" spans="1:68" s="3" customFormat="1" x14ac:dyDescent="0.2">
      <c r="A1607" s="20" t="s">
        <v>95</v>
      </c>
      <c r="B1607" s="20" t="s">
        <v>1662</v>
      </c>
      <c r="C1607" s="20" t="s">
        <v>226</v>
      </c>
      <c r="D1607" s="20" t="s">
        <v>1</v>
      </c>
      <c r="E1607" s="20" t="s">
        <v>78</v>
      </c>
      <c r="F1607" s="20" t="s">
        <v>2199</v>
      </c>
      <c r="G1607" s="20" t="s">
        <v>2442</v>
      </c>
      <c r="H1607" s="20" t="s">
        <v>2199</v>
      </c>
      <c r="I1607" s="19">
        <f t="shared" si="227"/>
        <v>43</v>
      </c>
      <c r="J1607" s="20" t="s">
        <v>205</v>
      </c>
      <c r="K1607" s="20" t="s">
        <v>227</v>
      </c>
      <c r="L1607" s="95" t="str">
        <f>IF(M1607&lt;&gt;"",IF(NOT(ISNA(INDEX(cc!B:B,MATCH(M1607,cc!A:A,0)))),INDEX(cc!B:B,MATCH(M1607,cc!A:A,0)),"0"),"")</f>
        <v>Known/New and Age (&lt;15-50+,5)</v>
      </c>
      <c r="M1607" s="97" t="s">
        <v>4091</v>
      </c>
      <c r="N1607" s="28" t="str">
        <f t="shared" si="228"/>
        <v xml:space="preserve"> TARGET</v>
      </c>
      <c r="O1607" s="19" t="str">
        <f t="shared" si="230"/>
        <v>PMTCT_STAT (N, TA, Known/New/Age) TARGET v2: Known Results</v>
      </c>
      <c r="P1607" s="19" t="str">
        <f t="shared" si="231"/>
        <v>PMTCT_STAT (N, TA, Known/New/Age) TARGET v2: Known Results</v>
      </c>
      <c r="Q1607" s="19" t="str">
        <f t="shared" si="229"/>
        <v>PMTCT_STAT (N, TA, Known/New/Age) TARGET v2</v>
      </c>
      <c r="R1607" s="19" t="str">
        <f t="shared" si="232"/>
        <v>PMTCT_STAT_N_TA_Known_New_Age_TARGET_v2</v>
      </c>
      <c r="S1607" s="19" t="str">
        <f t="shared" si="233"/>
        <v>PMTCT_STAT_N_TA_Known_New_Age_TARGET_v2</v>
      </c>
      <c r="T1607" s="19" t="b">
        <f>NOT(ISNA(VLOOKUP(B1607,dbcodes!A:B,2,FALSE)))</f>
        <v>1</v>
      </c>
      <c r="U1607" s="19" t="str">
        <f>IF(ISNA(VLOOKUP(B1607,dbcodes!A:B,2,FALSE)),des!R1111,VLOOKUP(B1607,dbcodes!A:B,2,FALSE))</f>
        <v>PMTCT_STAT_N_TA_Known_New_Age2017_TARGET</v>
      </c>
      <c r="V1607" s="20"/>
      <c r="W1607" s="107" t="str">
        <f>IF(ISNA(VLOOKUP(C1607,descriptions!A:B,2,FALSE)),des!V1111,IF(G1607=" TARGET","Target ","")&amp;VLOOKUP(C1607,descriptions!A:B,2,FALSE))</f>
        <v>Target Percentage of pregnant women with known HIV status at antenatal care (includes those who already knew their HIV status prior to ANC)</v>
      </c>
      <c r="X1607" s="20" t="s">
        <v>4</v>
      </c>
      <c r="Y1607" s="20" t="s">
        <v>831</v>
      </c>
      <c r="Z1607" s="20" t="s">
        <v>836</v>
      </c>
      <c r="AA1607" s="20" t="s">
        <v>102</v>
      </c>
      <c r="AB1607" s="20" t="s">
        <v>755</v>
      </c>
      <c r="AC1607" s="19" t="str">
        <f>IF(AB1607&lt;&gt;"",IF(NOT(ISNA(INDEX(os!A:A,MATCH(AB1607,os!B:B,0)))),INDEX(os!A:A,MATCH(AB1607,os!B:B,0)),"0"),"")</f>
        <v/>
      </c>
      <c r="AD1607" s="20" t="s">
        <v>830</v>
      </c>
      <c r="AE1607" s="20"/>
      <c r="AF1607" s="20"/>
      <c r="AG1607" s="20"/>
      <c r="AH1607" s="93" t="str">
        <f>IF(NOT(ISNA(VLOOKUP(B:B,ResultsTargets!A:A,1,0))),"TRUE","")</f>
        <v/>
      </c>
      <c r="AI1607" s="19" t="str">
        <f>IF(ISNA(VLOOKUP(C1607,dim_techarea!A:B,2,FALSE)),"",VLOOKUP(C1607,dim_techarea!A:B,2,FALSE))</f>
        <v>PMTCT_STAT</v>
      </c>
      <c r="AJ1607" s="19" t="str">
        <f>IF(ISNA(VLOOKUP(AI1607,dim_techarea!B:C,2,FALSE)),"",VLOOKUP(AI1607,dim_techarea!B:C,2,FALSE))</f>
        <v>BTIqHnjeG7l</v>
      </c>
      <c r="AK1607" s="19" t="str">
        <f>IF(ISNA(VLOOKUP(TRIM(G1607),dim_targetsresults!A:B,2,FALSE)),"",VLOOKUP(TRIM(G1607),dim_targetsresults!A:C,2,FALSE))</f>
        <v>MER Targets</v>
      </c>
      <c r="AL1607" s="19" t="str">
        <f>IF(ISNA(VLOOKUP(AK1607,dim_targetsresults!B:C,2,FALSE)),"",VLOOKUP(AK1607,dim_targetsresults!B:C,2,FALSE))</f>
        <v>W8imnja2Owd</v>
      </c>
      <c r="AM1607" s="19" t="str">
        <f>IF(ISNA(VLOOKUP(TRIM(D1607),dim_numeratordenominator!A:B,2,FALSE)),"",VLOOKUP(TRIM(D1607),dim_numeratordenominator!A:C,2,FALSE))</f>
        <v>Numerator</v>
      </c>
      <c r="AN1607" s="19" t="str">
        <f>IF(ISNA(VLOOKUP(AM1607,dim_numeratordenominator!B:C,2,FALSE)),"",VLOOKUP(AM1607,dim_numeratordenominator!B:C,2,FALSE))</f>
        <v>Som9NRMQqV7</v>
      </c>
      <c r="AO1607" s="19" t="str">
        <f>IF(ISNA(VLOOKUP(TRIM(E1607),dim_supporttype!A:B,2,FALSE)),"",VLOOKUP(TRIM(E1607),dim_supporttype!A:C,2,FALSE))</f>
        <v>TA</v>
      </c>
      <c r="AP1607" s="19" t="str">
        <f>IF(ISNA(VLOOKUP(AO1607,dim_supporttype!B:C,2,FALSE)),"",VLOOKUP(AO1607,dim_supporttype!B:C,2,FALSE))</f>
        <v>cRAGKdWIDn4</v>
      </c>
      <c r="AQ1607" s="19" t="str">
        <f>IF(ISNA(VLOOKUP(TRIM(F1607),dim_disaggs!A:B,2,FALSE)),"No Disagg",VLOOKUP(TRIM(F1607),dim_disaggs!A:B,2,FALSE))</f>
        <v>Known/New/Age</v>
      </c>
      <c r="AR1607" s="19" t="str">
        <f>IF(ISNA(VLOOKUP(AQ1607,dim_disaggs!B:C,2,FALSE)),"",VLOOKUP(AQ1607,dim_disaggs!B:C,2,FALSE))</f>
        <v>IkslSuDAWbf</v>
      </c>
      <c r="AS1607" s="72"/>
      <c r="AT1607" s="66"/>
      <c r="AU1607" s="72" t="s">
        <v>755</v>
      </c>
      <c r="AV1607" s="73" t="s">
        <v>755</v>
      </c>
      <c r="AW1607" s="66" t="s">
        <v>755</v>
      </c>
      <c r="AX1607" s="66" t="s">
        <v>755</v>
      </c>
      <c r="AY1607" s="20"/>
      <c r="AZ1607" s="20"/>
      <c r="BA1607" s="105" t="str">
        <f t="shared" si="234"/>
        <v/>
      </c>
      <c r="BB1607" s="20" t="str">
        <f t="shared" si="235"/>
        <v/>
      </c>
      <c r="BC1607" s="20"/>
      <c r="BD1607" s="20"/>
      <c r="BE1607" s="75" t="s">
        <v>755</v>
      </c>
      <c r="BF1607" s="73" t="s">
        <v>755</v>
      </c>
      <c r="BG1607" s="55" t="s">
        <v>755</v>
      </c>
      <c r="BH1607" s="76" t="s">
        <v>755</v>
      </c>
      <c r="BI1607" s="20" t="s">
        <v>755</v>
      </c>
      <c r="BJ1607" s="20" t="s">
        <v>755</v>
      </c>
      <c r="BK1607" s="55" t="s">
        <v>755</v>
      </c>
      <c r="BL1607" s="71" t="s">
        <v>755</v>
      </c>
      <c r="BM1607" s="77" t="s">
        <v>755</v>
      </c>
      <c r="BN1607" s="78" t="s">
        <v>755</v>
      </c>
      <c r="BO1607" s="77" t="s">
        <v>755</v>
      </c>
      <c r="BP1607" s="78" t="s">
        <v>755</v>
      </c>
    </row>
    <row r="1608" spans="1:68" s="3" customFormat="1" x14ac:dyDescent="0.2">
      <c r="A1608" s="20" t="s">
        <v>95</v>
      </c>
      <c r="B1608" s="21" t="s">
        <v>19924</v>
      </c>
      <c r="C1608" s="20" t="s">
        <v>226</v>
      </c>
      <c r="D1608" s="20" t="s">
        <v>1</v>
      </c>
      <c r="E1608" s="20" t="s">
        <v>77</v>
      </c>
      <c r="F1608" s="20" t="s">
        <v>525</v>
      </c>
      <c r="G1608" s="20" t="s">
        <v>2442</v>
      </c>
      <c r="H1608" s="20" t="s">
        <v>525</v>
      </c>
      <c r="I1608" s="19">
        <f t="shared" si="227"/>
        <v>31</v>
      </c>
      <c r="J1608" s="20" t="s">
        <v>755</v>
      </c>
      <c r="K1608" s="20" t="s">
        <v>227</v>
      </c>
      <c r="L1608" s="95" t="str">
        <f>IF(M1608&lt;&gt;"",IF(NOT(ISNA(INDEX(cc!B:B,MATCH(M1608,cc!A:A,0)))),INDEX(cc!B:B,MATCH(M1608,cc!A:A,0)),"0"),"")</f>
        <v>Sex (Female)</v>
      </c>
      <c r="M1608" s="97" t="s">
        <v>20081</v>
      </c>
      <c r="N1608" s="28" t="str">
        <f t="shared" si="228"/>
        <v xml:space="preserve"> TARGET</v>
      </c>
      <c r="O1608" s="19" t="str">
        <f t="shared" si="230"/>
        <v>PMTCT_STAT (N, DSD, Sex) TARGET: Known Results</v>
      </c>
      <c r="P1608" s="19" t="str">
        <f t="shared" si="231"/>
        <v>PMTCT_STAT (N, DSD, Sex) TARGET: Known Results</v>
      </c>
      <c r="Q1608" s="19" t="str">
        <f t="shared" si="229"/>
        <v>PMTCT_STAT (N, DSD, Sex) TARGET</v>
      </c>
      <c r="R1608" s="19" t="str">
        <f t="shared" si="232"/>
        <v>PMTCT_STAT_N_DSD_Sex_TARGET</v>
      </c>
      <c r="S1608" s="19" t="str">
        <f t="shared" si="233"/>
        <v>PMTCT_STAT_N_DSD_Sex_TARGET</v>
      </c>
      <c r="T1608" s="19" t="b">
        <f>NOT(ISNA(VLOOKUP(B1608,dbcodes!A:B,2,FALSE)))</f>
        <v>1</v>
      </c>
      <c r="U1608" s="19" t="str">
        <f>IF(ISNA(VLOOKUP(B1608,dbcodes!A:B,2,FALSE)),des!R1112,VLOOKUP(B1608,dbcodes!A:B,2,FALSE))</f>
        <v>PMTCT_STAT_N_DSD_Sex_TARGET</v>
      </c>
      <c r="V1608" s="20"/>
      <c r="W1608" s="107" t="str">
        <f>IF(ISNA(VLOOKUP(C1608,descriptions!A:B,2,FALSE)),des!V1112,IF(G1608=" TARGET","Target ","")&amp;VLOOKUP(C1608,descriptions!A:B,2,FALSE))</f>
        <v>Target Percentage of pregnant women with known HIV status at antenatal care (includes those who already knew their HIV status prior to ANC)</v>
      </c>
      <c r="X1608" s="20" t="s">
        <v>4</v>
      </c>
      <c r="Y1608" s="20" t="s">
        <v>831</v>
      </c>
      <c r="Z1608" s="20" t="s">
        <v>836</v>
      </c>
      <c r="AA1608" s="20" t="s">
        <v>102</v>
      </c>
      <c r="AB1608" s="20" t="s">
        <v>755</v>
      </c>
      <c r="AC1608" s="19" t="str">
        <f>IF(AB1608&lt;&gt;"",IF(NOT(ISNA(INDEX(os!A:A,MATCH(AB1608,os!B:B,0)))),INDEX(os!A:A,MATCH(AB1608,os!B:B,0)),"0"),"")</f>
        <v/>
      </c>
      <c r="AD1608" s="20" t="s">
        <v>830</v>
      </c>
      <c r="AE1608" s="20"/>
      <c r="AF1608" s="20"/>
      <c r="AG1608" s="20"/>
      <c r="AH1608" s="93" t="str">
        <f>IF(NOT(ISNA(VLOOKUP(B:B,ResultsTargets!A:A,1,0))),"TRUE","")</f>
        <v/>
      </c>
      <c r="AI1608" s="19" t="str">
        <f>IF(ISNA(VLOOKUP(C1608,dim_techarea!A:B,2,FALSE)),"",VLOOKUP(C1608,dim_techarea!A:B,2,FALSE))</f>
        <v>PMTCT_STAT</v>
      </c>
      <c r="AJ1608" s="19" t="str">
        <f>IF(ISNA(VLOOKUP(AI1608,dim_techarea!B:C,2,FALSE)),"",VLOOKUP(AI1608,dim_techarea!B:C,2,FALSE))</f>
        <v>BTIqHnjeG7l</v>
      </c>
      <c r="AK1608" s="19" t="str">
        <f>IF(ISNA(VLOOKUP(TRIM(G1608),dim_targetsresults!A:B,2,FALSE)),"",VLOOKUP(TRIM(G1608),dim_targetsresults!A:C,2,FALSE))</f>
        <v>MER Targets</v>
      </c>
      <c r="AL1608" s="19" t="str">
        <f>IF(ISNA(VLOOKUP(AK1608,dim_targetsresults!B:C,2,FALSE)),"",VLOOKUP(AK1608,dim_targetsresults!B:C,2,FALSE))</f>
        <v>W8imnja2Owd</v>
      </c>
      <c r="AM1608" s="19" t="str">
        <f>IF(ISNA(VLOOKUP(TRIM(D1608),dim_numeratordenominator!A:B,2,FALSE)),"",VLOOKUP(TRIM(D1608),dim_numeratordenominator!A:C,2,FALSE))</f>
        <v>Numerator</v>
      </c>
      <c r="AN1608" s="19" t="str">
        <f>IF(ISNA(VLOOKUP(AM1608,dim_numeratordenominator!B:C,2,FALSE)),"",VLOOKUP(AM1608,dim_numeratordenominator!B:C,2,FALSE))</f>
        <v>Som9NRMQqV7</v>
      </c>
      <c r="AO1608" s="19" t="str">
        <f>IF(ISNA(VLOOKUP(TRIM(E1608),dim_supporttype!A:B,2,FALSE)),"",VLOOKUP(TRIM(E1608),dim_supporttype!A:C,2,FALSE))</f>
        <v>DSD</v>
      </c>
      <c r="AP1608" s="19" t="str">
        <f>IF(ISNA(VLOOKUP(AO1608,dim_supporttype!B:C,2,FALSE)),"",VLOOKUP(AO1608,dim_supporttype!B:C,2,FALSE))</f>
        <v>iM13vdNLWKb</v>
      </c>
      <c r="AQ1608" s="19" t="str">
        <f>IF(ISNA(VLOOKUP(TRIM(F1608),dim_disaggs!A:B,2,FALSE)),"No Disagg",VLOOKUP(TRIM(F1608),dim_disaggs!A:B,2,FALSE))</f>
        <v>Sex</v>
      </c>
      <c r="AR1608" s="19" t="str">
        <f>IF(ISNA(VLOOKUP(AQ1608,dim_disaggs!B:C,2,FALSE)),"",VLOOKUP(AQ1608,dim_disaggs!B:C,2,FALSE))</f>
        <v>sdHeplyj1SL</v>
      </c>
      <c r="AS1608" s="72"/>
      <c r="AT1608" s="66"/>
      <c r="AU1608" s="72" t="s">
        <v>755</v>
      </c>
      <c r="AV1608" s="73" t="s">
        <v>755</v>
      </c>
      <c r="AW1608" s="66" t="s">
        <v>755</v>
      </c>
      <c r="AX1608" s="66" t="s">
        <v>755</v>
      </c>
      <c r="AY1608" s="20"/>
      <c r="AZ1608" s="20"/>
      <c r="BA1608" s="105" t="str">
        <f t="shared" si="234"/>
        <v>Top Level Numerator</v>
      </c>
      <c r="BB1608" s="20" t="str">
        <f t="shared" si="235"/>
        <v>PE5QVF0w4xj</v>
      </c>
      <c r="BC1608" s="20"/>
      <c r="BD1608" s="20"/>
      <c r="BE1608" s="75" t="s">
        <v>755</v>
      </c>
      <c r="BF1608" s="73" t="s">
        <v>755</v>
      </c>
      <c r="BG1608" s="55" t="s">
        <v>755</v>
      </c>
      <c r="BH1608" s="76" t="s">
        <v>755</v>
      </c>
      <c r="BI1608" s="20" t="s">
        <v>20420</v>
      </c>
      <c r="BJ1608" s="20" t="s">
        <v>20426</v>
      </c>
      <c r="BK1608" s="55" t="s">
        <v>755</v>
      </c>
      <c r="BL1608" s="71" t="s">
        <v>755</v>
      </c>
      <c r="BM1608" s="77" t="s">
        <v>755</v>
      </c>
      <c r="BN1608" s="78" t="s">
        <v>755</v>
      </c>
      <c r="BO1608" s="77" t="s">
        <v>755</v>
      </c>
      <c r="BP1608" s="78" t="s">
        <v>755</v>
      </c>
    </row>
    <row r="1609" spans="1:68" s="3" customFormat="1" x14ac:dyDescent="0.2">
      <c r="A1609" s="20" t="s">
        <v>95</v>
      </c>
      <c r="B1609" s="21" t="s">
        <v>19925</v>
      </c>
      <c r="C1609" s="20" t="s">
        <v>226</v>
      </c>
      <c r="D1609" s="20" t="s">
        <v>1</v>
      </c>
      <c r="E1609" s="20" t="s">
        <v>78</v>
      </c>
      <c r="F1609" s="20" t="s">
        <v>525</v>
      </c>
      <c r="G1609" s="20" t="s">
        <v>2442</v>
      </c>
      <c r="H1609" s="20" t="s">
        <v>525</v>
      </c>
      <c r="I1609" s="19">
        <f t="shared" si="227"/>
        <v>30</v>
      </c>
      <c r="J1609" s="20" t="s">
        <v>755</v>
      </c>
      <c r="K1609" s="20" t="s">
        <v>227</v>
      </c>
      <c r="L1609" s="95" t="str">
        <f>IF(M1609&lt;&gt;"",IF(NOT(ISNA(INDEX(cc!B:B,MATCH(M1609,cc!A:A,0)))),INDEX(cc!B:B,MATCH(M1609,cc!A:A,0)),"0"),"")</f>
        <v>Sex (Female)</v>
      </c>
      <c r="M1609" s="97" t="s">
        <v>20081</v>
      </c>
      <c r="N1609" s="28" t="str">
        <f t="shared" si="228"/>
        <v xml:space="preserve"> TARGET</v>
      </c>
      <c r="O1609" s="19" t="str">
        <f t="shared" si="230"/>
        <v>PMTCT_STAT (N, TA, Sex) TARGET: Known Results</v>
      </c>
      <c r="P1609" s="19" t="str">
        <f t="shared" si="231"/>
        <v>PMTCT_STAT (N, TA, Sex) TARGET: Known Results</v>
      </c>
      <c r="Q1609" s="19" t="str">
        <f t="shared" si="229"/>
        <v>PMTCT_STAT (N, TA, Sex) TARGET</v>
      </c>
      <c r="R1609" s="19" t="str">
        <f t="shared" si="232"/>
        <v>PMTCT_STAT_N_TA_Sex_TARGET</v>
      </c>
      <c r="S1609" s="19" t="str">
        <f t="shared" si="233"/>
        <v>PMTCT_STAT_N_TA_Sex_TARGET</v>
      </c>
      <c r="T1609" s="19" t="b">
        <f>NOT(ISNA(VLOOKUP(B1609,dbcodes!A:B,2,FALSE)))</f>
        <v>1</v>
      </c>
      <c r="U1609" s="19" t="str">
        <f>IF(ISNA(VLOOKUP(B1609,dbcodes!A:B,2,FALSE)),des!R1113,VLOOKUP(B1609,dbcodes!A:B,2,FALSE))</f>
        <v>PMTCT_STAT_N_TA_Sex_TARGET</v>
      </c>
      <c r="V1609" s="20"/>
      <c r="W1609" s="107" t="str">
        <f>IF(ISNA(VLOOKUP(C1609,descriptions!A:B,2,FALSE)),des!V1113,IF(G1609=" TARGET","Target ","")&amp;VLOOKUP(C1609,descriptions!A:B,2,FALSE))</f>
        <v>Target Percentage of pregnant women with known HIV status at antenatal care (includes those who already knew their HIV status prior to ANC)</v>
      </c>
      <c r="X1609" s="20" t="s">
        <v>4</v>
      </c>
      <c r="Y1609" s="20" t="s">
        <v>831</v>
      </c>
      <c r="Z1609" s="20" t="s">
        <v>836</v>
      </c>
      <c r="AA1609" s="20" t="s">
        <v>102</v>
      </c>
      <c r="AB1609" s="20" t="s">
        <v>755</v>
      </c>
      <c r="AC1609" s="19" t="str">
        <f>IF(AB1609&lt;&gt;"",IF(NOT(ISNA(INDEX(os!A:A,MATCH(AB1609,os!B:B,0)))),INDEX(os!A:A,MATCH(AB1609,os!B:B,0)),"0"),"")</f>
        <v/>
      </c>
      <c r="AD1609" s="20" t="s">
        <v>830</v>
      </c>
      <c r="AE1609" s="20"/>
      <c r="AF1609" s="20"/>
      <c r="AG1609" s="20"/>
      <c r="AH1609" s="93" t="str">
        <f>IF(NOT(ISNA(VLOOKUP(B:B,ResultsTargets!A:A,1,0))),"TRUE","")</f>
        <v/>
      </c>
      <c r="AI1609" s="19" t="str">
        <f>IF(ISNA(VLOOKUP(C1609,dim_techarea!A:B,2,FALSE)),"",VLOOKUP(C1609,dim_techarea!A:B,2,FALSE))</f>
        <v>PMTCT_STAT</v>
      </c>
      <c r="AJ1609" s="19" t="str">
        <f>IF(ISNA(VLOOKUP(AI1609,dim_techarea!B:C,2,FALSE)),"",VLOOKUP(AI1609,dim_techarea!B:C,2,FALSE))</f>
        <v>BTIqHnjeG7l</v>
      </c>
      <c r="AK1609" s="19" t="str">
        <f>IF(ISNA(VLOOKUP(TRIM(G1609),dim_targetsresults!A:B,2,FALSE)),"",VLOOKUP(TRIM(G1609),dim_targetsresults!A:C,2,FALSE))</f>
        <v>MER Targets</v>
      </c>
      <c r="AL1609" s="19" t="str">
        <f>IF(ISNA(VLOOKUP(AK1609,dim_targetsresults!B:C,2,FALSE)),"",VLOOKUP(AK1609,dim_targetsresults!B:C,2,FALSE))</f>
        <v>W8imnja2Owd</v>
      </c>
      <c r="AM1609" s="19" t="str">
        <f>IF(ISNA(VLOOKUP(TRIM(D1609),dim_numeratordenominator!A:B,2,FALSE)),"",VLOOKUP(TRIM(D1609),dim_numeratordenominator!A:C,2,FALSE))</f>
        <v>Numerator</v>
      </c>
      <c r="AN1609" s="19" t="str">
        <f>IF(ISNA(VLOOKUP(AM1609,dim_numeratordenominator!B:C,2,FALSE)),"",VLOOKUP(AM1609,dim_numeratordenominator!B:C,2,FALSE))</f>
        <v>Som9NRMQqV7</v>
      </c>
      <c r="AO1609" s="19" t="str">
        <f>IF(ISNA(VLOOKUP(TRIM(E1609),dim_supporttype!A:B,2,FALSE)),"",VLOOKUP(TRIM(E1609),dim_supporttype!A:C,2,FALSE))</f>
        <v>TA</v>
      </c>
      <c r="AP1609" s="19" t="str">
        <f>IF(ISNA(VLOOKUP(AO1609,dim_supporttype!B:C,2,FALSE)),"",VLOOKUP(AO1609,dim_supporttype!B:C,2,FALSE))</f>
        <v>cRAGKdWIDn4</v>
      </c>
      <c r="AQ1609" s="19" t="str">
        <f>IF(ISNA(VLOOKUP(TRIM(F1609),dim_disaggs!A:B,2,FALSE)),"No Disagg",VLOOKUP(TRIM(F1609),dim_disaggs!A:B,2,FALSE))</f>
        <v>Sex</v>
      </c>
      <c r="AR1609" s="19" t="str">
        <f>IF(ISNA(VLOOKUP(AQ1609,dim_disaggs!B:C,2,FALSE)),"",VLOOKUP(AQ1609,dim_disaggs!B:C,2,FALSE))</f>
        <v>sdHeplyj1SL</v>
      </c>
      <c r="AS1609" s="72"/>
      <c r="AT1609" s="66"/>
      <c r="AU1609" s="72" t="s">
        <v>755</v>
      </c>
      <c r="AV1609" s="73" t="s">
        <v>755</v>
      </c>
      <c r="AW1609" s="66" t="s">
        <v>755</v>
      </c>
      <c r="AX1609" s="66" t="s">
        <v>755</v>
      </c>
      <c r="AY1609" s="20"/>
      <c r="AZ1609" s="20"/>
      <c r="BA1609" s="105" t="str">
        <f t="shared" si="234"/>
        <v>Top Level Numerator</v>
      </c>
      <c r="BB1609" s="20" t="str">
        <f t="shared" si="235"/>
        <v>PE5QVF0w4xj</v>
      </c>
      <c r="BC1609" s="20"/>
      <c r="BD1609" s="20"/>
      <c r="BE1609" s="75" t="s">
        <v>755</v>
      </c>
      <c r="BF1609" s="73" t="s">
        <v>755</v>
      </c>
      <c r="BG1609" s="55" t="s">
        <v>755</v>
      </c>
      <c r="BH1609" s="76" t="s">
        <v>755</v>
      </c>
      <c r="BI1609" s="20" t="s">
        <v>20420</v>
      </c>
      <c r="BJ1609" s="20" t="s">
        <v>20426</v>
      </c>
      <c r="BK1609" s="55" t="s">
        <v>755</v>
      </c>
      <c r="BL1609" s="71" t="s">
        <v>755</v>
      </c>
      <c r="BM1609" s="77" t="s">
        <v>755</v>
      </c>
      <c r="BN1609" s="78" t="s">
        <v>755</v>
      </c>
      <c r="BO1609" s="77" t="s">
        <v>755</v>
      </c>
      <c r="BP1609" s="78" t="s">
        <v>755</v>
      </c>
    </row>
    <row r="1610" spans="1:68" x14ac:dyDescent="0.2">
      <c r="A1610" s="20" t="s">
        <v>95</v>
      </c>
      <c r="B1610" s="20" t="s">
        <v>1658</v>
      </c>
      <c r="C1610" s="20" t="s">
        <v>226</v>
      </c>
      <c r="D1610" s="20" t="s">
        <v>1</v>
      </c>
      <c r="E1610" s="20" t="s">
        <v>77</v>
      </c>
      <c r="G1610" s="20" t="s">
        <v>2442</v>
      </c>
      <c r="I1610" s="19">
        <f t="shared" si="227"/>
        <v>26</v>
      </c>
      <c r="J1610" s="20" t="s">
        <v>755</v>
      </c>
      <c r="K1610" s="20" t="s">
        <v>227</v>
      </c>
      <c r="L1610" s="95" t="str">
        <f>IF(M1610&lt;&gt;"",IF(NOT(ISNA(INDEX(cc!B:B,MATCH(M1610,cc!A:A,0)))),INDEX(cc!B:B,MATCH(M1610,cc!A:A,0)),"0"),"")</f>
        <v>default</v>
      </c>
      <c r="M1610" s="97" t="s">
        <v>13</v>
      </c>
      <c r="N1610" s="28" t="str">
        <f t="shared" si="228"/>
        <v xml:space="preserve"> TARGET</v>
      </c>
      <c r="O1610" s="19" t="str">
        <f t="shared" si="230"/>
        <v>PMTCT_STAT (N, DSD) TARGET: Known Results</v>
      </c>
      <c r="P1610" s="19" t="str">
        <f t="shared" si="231"/>
        <v>PMTCT_STAT (N, DSD) TARGET: Known Results</v>
      </c>
      <c r="Q1610" s="19" t="str">
        <f t="shared" si="229"/>
        <v>PMTCT_STAT (N, DSD) TARGET</v>
      </c>
      <c r="R1610" s="19" t="str">
        <f t="shared" si="232"/>
        <v>PMTCT_STAT_N_DSD_TARGET</v>
      </c>
      <c r="S1610" s="19" t="str">
        <f t="shared" si="233"/>
        <v>PMTCT_STAT_N_DSD_TARGET</v>
      </c>
      <c r="T1610" s="19" t="b">
        <f>NOT(ISNA(VLOOKUP(B1610,dbcodes!A:B,2,FALSE)))</f>
        <v>1</v>
      </c>
      <c r="U1610" s="19" t="str">
        <f>IF(ISNA(VLOOKUP(B1610,dbcodes!A:B,2,FALSE)),des!R1114,VLOOKUP(B1610,dbcodes!A:B,2,FALSE))</f>
        <v>PMTCT_STAT_N_DSD_TARGET</v>
      </c>
      <c r="W1610" s="107" t="str">
        <f>IF(ISNA(VLOOKUP(C1610,descriptions!A:B,2,FALSE)),des!V1114,IF(G1610=" TARGET","Target ","")&amp;VLOOKUP(C1610,descriptions!A:B,2,FALSE))</f>
        <v>Target Percentage of pregnant women with known HIV status at antenatal care (includes those who already knew their HIV status prior to ANC)</v>
      </c>
      <c r="X1610" s="20" t="s">
        <v>4</v>
      </c>
      <c r="Y1610" s="20" t="s">
        <v>831</v>
      </c>
      <c r="Z1610" s="20" t="s">
        <v>836</v>
      </c>
      <c r="AA1610" s="20" t="s">
        <v>102</v>
      </c>
      <c r="AB1610" s="20" t="s">
        <v>755</v>
      </c>
      <c r="AC1610" s="19" t="str">
        <f>IF(AB1610&lt;&gt;"",IF(NOT(ISNA(INDEX(os!A:A,MATCH(AB1610,os!B:B,0)))),INDEX(os!A:A,MATCH(AB1610,os!B:B,0)),"0"),"")</f>
        <v/>
      </c>
      <c r="AD1610" s="20" t="s">
        <v>830</v>
      </c>
      <c r="AH1610" s="93" t="str">
        <f>IF(NOT(ISNA(VLOOKUP(B:B,ResultsTargets!A:A,1,0))),"TRUE","")</f>
        <v/>
      </c>
      <c r="AI1610" s="19" t="str">
        <f>IF(ISNA(VLOOKUP(C1610,dim_techarea!A:B,2,FALSE)),"",VLOOKUP(C1610,dim_techarea!A:B,2,FALSE))</f>
        <v>PMTCT_STAT</v>
      </c>
      <c r="AJ1610" s="19" t="str">
        <f>IF(ISNA(VLOOKUP(AI1610,dim_techarea!B:C,2,FALSE)),"",VLOOKUP(AI1610,dim_techarea!B:C,2,FALSE))</f>
        <v>BTIqHnjeG7l</v>
      </c>
      <c r="AK1610" s="19" t="str">
        <f>IF(ISNA(VLOOKUP(TRIM(G1610),dim_targetsresults!A:B,2,FALSE)),"",VLOOKUP(TRIM(G1610),dim_targetsresults!A:C,2,FALSE))</f>
        <v>MER Targets</v>
      </c>
      <c r="AL1610" s="19" t="str">
        <f>IF(ISNA(VLOOKUP(AK1610,dim_targetsresults!B:C,2,FALSE)),"",VLOOKUP(AK1610,dim_targetsresults!B:C,2,FALSE))</f>
        <v>W8imnja2Owd</v>
      </c>
      <c r="AM1610" s="19" t="str">
        <f>IF(ISNA(VLOOKUP(TRIM(D1610),dim_numeratordenominator!A:B,2,FALSE)),"",VLOOKUP(TRIM(D1610),dim_numeratordenominator!A:C,2,FALSE))</f>
        <v>Numerator</v>
      </c>
      <c r="AN1610" s="19" t="str">
        <f>IF(ISNA(VLOOKUP(AM1610,dim_numeratordenominator!B:C,2,FALSE)),"",VLOOKUP(AM1610,dim_numeratordenominator!B:C,2,FALSE))</f>
        <v>Som9NRMQqV7</v>
      </c>
      <c r="AO1610" s="19" t="str">
        <f>IF(ISNA(VLOOKUP(TRIM(E1610),dim_supporttype!A:B,2,FALSE)),"",VLOOKUP(TRIM(E1610),dim_supporttype!A:C,2,FALSE))</f>
        <v>DSD</v>
      </c>
      <c r="AP1610" s="19" t="str">
        <f>IF(ISNA(VLOOKUP(AO1610,dim_supporttype!B:C,2,FALSE)),"",VLOOKUP(AO1610,dim_supporttype!B:C,2,FALSE))</f>
        <v>iM13vdNLWKb</v>
      </c>
      <c r="AQ1610" s="19" t="str">
        <f>IF(ISNA(VLOOKUP(TRIM(F1610),dim_disaggs!A:B,2,FALSE)),"No Disagg",VLOOKUP(TRIM(F1610),dim_disaggs!A:B,2,FALSE))</f>
        <v>No Disagg</v>
      </c>
      <c r="AR1610" s="19" t="str">
        <f>IF(ISNA(VLOOKUP(AQ1610,dim_disaggs!B:C,2,FALSE)),"",VLOOKUP(AQ1610,dim_disaggs!B:C,2,FALSE))</f>
        <v>werJlVT6sf3</v>
      </c>
      <c r="AU1610" s="72" t="s">
        <v>755</v>
      </c>
      <c r="AV1610" s="73" t="s">
        <v>755</v>
      </c>
      <c r="AW1610" s="66" t="s">
        <v>755</v>
      </c>
      <c r="AX1610" s="66" t="s">
        <v>755</v>
      </c>
      <c r="BA1610" s="105" t="str">
        <f t="shared" si="234"/>
        <v>Top Level Numerator</v>
      </c>
      <c r="BB1610" s="20" t="str">
        <f t="shared" si="235"/>
        <v>PE5QVF0w4xj</v>
      </c>
      <c r="BC1610" s="20" t="s">
        <v>25706</v>
      </c>
      <c r="BD1610" s="20" t="s">
        <v>25707</v>
      </c>
      <c r="BE1610" s="75" t="s">
        <v>21240</v>
      </c>
      <c r="BF1610" s="73" t="s">
        <v>21241</v>
      </c>
      <c r="BG1610" s="55" t="s">
        <v>20424</v>
      </c>
      <c r="BH1610" s="76" t="s">
        <v>20422</v>
      </c>
      <c r="BI1610" s="20" t="s">
        <v>755</v>
      </c>
      <c r="BJ1610" s="20" t="s">
        <v>755</v>
      </c>
      <c r="BK1610" s="55" t="s">
        <v>755</v>
      </c>
      <c r="BL1610" s="71" t="s">
        <v>755</v>
      </c>
      <c r="BM1610" s="77" t="s">
        <v>755</v>
      </c>
      <c r="BN1610" s="78" t="s">
        <v>755</v>
      </c>
      <c r="BO1610" s="77" t="s">
        <v>755</v>
      </c>
      <c r="BP1610" s="78" t="s">
        <v>755</v>
      </c>
    </row>
    <row r="1611" spans="1:68" s="3" customFormat="1" x14ac:dyDescent="0.2">
      <c r="A1611" s="20" t="s">
        <v>95</v>
      </c>
      <c r="B1611" s="20" t="s">
        <v>1668</v>
      </c>
      <c r="C1611" s="20" t="s">
        <v>226</v>
      </c>
      <c r="D1611" s="20" t="s">
        <v>1</v>
      </c>
      <c r="E1611" s="20" t="s">
        <v>78</v>
      </c>
      <c r="F1611" s="20"/>
      <c r="G1611" s="20" t="s">
        <v>2442</v>
      </c>
      <c r="H1611" s="20"/>
      <c r="I1611" s="19">
        <f t="shared" si="227"/>
        <v>25</v>
      </c>
      <c r="J1611" s="20" t="s">
        <v>755</v>
      </c>
      <c r="K1611" s="20" t="s">
        <v>227</v>
      </c>
      <c r="L1611" s="95" t="str">
        <f>IF(M1611&lt;&gt;"",IF(NOT(ISNA(INDEX(cc!B:B,MATCH(M1611,cc!A:A,0)))),INDEX(cc!B:B,MATCH(M1611,cc!A:A,0)),"0"),"")</f>
        <v>default</v>
      </c>
      <c r="M1611" s="97" t="s">
        <v>13</v>
      </c>
      <c r="N1611" s="28" t="str">
        <f t="shared" si="228"/>
        <v xml:space="preserve"> TARGET</v>
      </c>
      <c r="O1611" s="19" t="str">
        <f t="shared" si="230"/>
        <v>PMTCT_STAT (N, TA) TARGET: Known Results</v>
      </c>
      <c r="P1611" s="19" t="str">
        <f t="shared" si="231"/>
        <v>PMTCT_STAT (N, TA) TARGET: Known Results</v>
      </c>
      <c r="Q1611" s="19" t="str">
        <f t="shared" si="229"/>
        <v>PMTCT_STAT (N, TA) TARGET</v>
      </c>
      <c r="R1611" s="19" t="str">
        <f t="shared" si="232"/>
        <v>PMTCT_STAT_N_TA_TARGET</v>
      </c>
      <c r="S1611" s="19" t="str">
        <f t="shared" si="233"/>
        <v>PMTCT_STAT_N_TA_TARGET</v>
      </c>
      <c r="T1611" s="19" t="b">
        <f>NOT(ISNA(VLOOKUP(B1611,dbcodes!A:B,2,FALSE)))</f>
        <v>1</v>
      </c>
      <c r="U1611" s="19" t="str">
        <f>IF(ISNA(VLOOKUP(B1611,dbcodes!A:B,2,FALSE)),des!R1115,VLOOKUP(B1611,dbcodes!A:B,2,FALSE))</f>
        <v>PMTCT_STAT_N_TA_TARGET</v>
      </c>
      <c r="V1611" s="20"/>
      <c r="W1611" s="107" t="str">
        <f>IF(ISNA(VLOOKUP(C1611,descriptions!A:B,2,FALSE)),des!V1115,IF(G1611=" TARGET","Target ","")&amp;VLOOKUP(C1611,descriptions!A:B,2,FALSE))</f>
        <v>Target Percentage of pregnant women with known HIV status at antenatal care (includes those who already knew their HIV status prior to ANC)</v>
      </c>
      <c r="X1611" s="20" t="s">
        <v>4</v>
      </c>
      <c r="Y1611" s="20" t="s">
        <v>831</v>
      </c>
      <c r="Z1611" s="20" t="s">
        <v>836</v>
      </c>
      <c r="AA1611" s="20" t="s">
        <v>102</v>
      </c>
      <c r="AB1611" s="20" t="s">
        <v>755</v>
      </c>
      <c r="AC1611" s="19" t="str">
        <f>IF(AB1611&lt;&gt;"",IF(NOT(ISNA(INDEX(os!A:A,MATCH(AB1611,os!B:B,0)))),INDEX(os!A:A,MATCH(AB1611,os!B:B,0)),"0"),"")</f>
        <v/>
      </c>
      <c r="AD1611" s="20" t="s">
        <v>830</v>
      </c>
      <c r="AE1611" s="20"/>
      <c r="AF1611" s="20"/>
      <c r="AG1611" s="20"/>
      <c r="AH1611" s="93" t="str">
        <f>IF(NOT(ISNA(VLOOKUP(B:B,ResultsTargets!A:A,1,0))),"TRUE","")</f>
        <v/>
      </c>
      <c r="AI1611" s="19" t="str">
        <f>IF(ISNA(VLOOKUP(C1611,dim_techarea!A:B,2,FALSE)),"",VLOOKUP(C1611,dim_techarea!A:B,2,FALSE))</f>
        <v>PMTCT_STAT</v>
      </c>
      <c r="AJ1611" s="19" t="str">
        <f>IF(ISNA(VLOOKUP(AI1611,dim_techarea!B:C,2,FALSE)),"",VLOOKUP(AI1611,dim_techarea!B:C,2,FALSE))</f>
        <v>BTIqHnjeG7l</v>
      </c>
      <c r="AK1611" s="19" t="str">
        <f>IF(ISNA(VLOOKUP(TRIM(G1611),dim_targetsresults!A:B,2,FALSE)),"",VLOOKUP(TRIM(G1611),dim_targetsresults!A:C,2,FALSE))</f>
        <v>MER Targets</v>
      </c>
      <c r="AL1611" s="19" t="str">
        <f>IF(ISNA(VLOOKUP(AK1611,dim_targetsresults!B:C,2,FALSE)),"",VLOOKUP(AK1611,dim_targetsresults!B:C,2,FALSE))</f>
        <v>W8imnja2Owd</v>
      </c>
      <c r="AM1611" s="19" t="str">
        <f>IF(ISNA(VLOOKUP(TRIM(D1611),dim_numeratordenominator!A:B,2,FALSE)),"",VLOOKUP(TRIM(D1611),dim_numeratordenominator!A:C,2,FALSE))</f>
        <v>Numerator</v>
      </c>
      <c r="AN1611" s="19" t="str">
        <f>IF(ISNA(VLOOKUP(AM1611,dim_numeratordenominator!B:C,2,FALSE)),"",VLOOKUP(AM1611,dim_numeratordenominator!B:C,2,FALSE))</f>
        <v>Som9NRMQqV7</v>
      </c>
      <c r="AO1611" s="19" t="str">
        <f>IF(ISNA(VLOOKUP(TRIM(E1611),dim_supporttype!A:B,2,FALSE)),"",VLOOKUP(TRIM(E1611),dim_supporttype!A:C,2,FALSE))</f>
        <v>TA</v>
      </c>
      <c r="AP1611" s="19" t="str">
        <f>IF(ISNA(VLOOKUP(AO1611,dim_supporttype!B:C,2,FALSE)),"",VLOOKUP(AO1611,dim_supporttype!B:C,2,FALSE))</f>
        <v>cRAGKdWIDn4</v>
      </c>
      <c r="AQ1611" s="19" t="str">
        <f>IF(ISNA(VLOOKUP(TRIM(F1611),dim_disaggs!A:B,2,FALSE)),"No Disagg",VLOOKUP(TRIM(F1611),dim_disaggs!A:B,2,FALSE))</f>
        <v>No Disagg</v>
      </c>
      <c r="AR1611" s="19" t="str">
        <f>IF(ISNA(VLOOKUP(AQ1611,dim_disaggs!B:C,2,FALSE)),"",VLOOKUP(AQ1611,dim_disaggs!B:C,2,FALSE))</f>
        <v>werJlVT6sf3</v>
      </c>
      <c r="AS1611" s="72"/>
      <c r="AT1611" s="66"/>
      <c r="AU1611" s="72" t="s">
        <v>755</v>
      </c>
      <c r="AV1611" s="73" t="s">
        <v>755</v>
      </c>
      <c r="AW1611" s="66" t="s">
        <v>755</v>
      </c>
      <c r="AX1611" s="66" t="s">
        <v>755</v>
      </c>
      <c r="AY1611" s="20"/>
      <c r="AZ1611" s="20"/>
      <c r="BA1611" s="105" t="str">
        <f t="shared" si="234"/>
        <v>Top Level Numerator</v>
      </c>
      <c r="BB1611" s="20" t="str">
        <f t="shared" si="235"/>
        <v>PE5QVF0w4xj</v>
      </c>
      <c r="BC1611" s="20" t="s">
        <v>25706</v>
      </c>
      <c r="BD1611" s="20" t="s">
        <v>25707</v>
      </c>
      <c r="BE1611" s="75" t="s">
        <v>21240</v>
      </c>
      <c r="BF1611" s="73" t="s">
        <v>21241</v>
      </c>
      <c r="BG1611" s="55" t="s">
        <v>20424</v>
      </c>
      <c r="BH1611" s="76" t="s">
        <v>20422</v>
      </c>
      <c r="BI1611" s="20" t="s">
        <v>755</v>
      </c>
      <c r="BJ1611" s="20" t="s">
        <v>755</v>
      </c>
      <c r="BK1611" s="55" t="s">
        <v>755</v>
      </c>
      <c r="BL1611" s="71" t="s">
        <v>755</v>
      </c>
      <c r="BM1611" s="77" t="s">
        <v>755</v>
      </c>
      <c r="BN1611" s="78" t="s">
        <v>755</v>
      </c>
      <c r="BO1611" s="77" t="s">
        <v>755</v>
      </c>
      <c r="BP1611" s="78" t="s">
        <v>755</v>
      </c>
    </row>
    <row r="1612" spans="1:68" x14ac:dyDescent="0.2">
      <c r="A1612" s="20" t="s">
        <v>95</v>
      </c>
      <c r="B1612" s="20" t="s">
        <v>1641</v>
      </c>
      <c r="C1612" s="20" t="s">
        <v>2125</v>
      </c>
      <c r="D1612" s="20" t="s">
        <v>1</v>
      </c>
      <c r="E1612" s="20" t="s">
        <v>2139</v>
      </c>
      <c r="F1612" s="20" t="s">
        <v>2196</v>
      </c>
      <c r="G1612" s="20" t="s">
        <v>20086</v>
      </c>
      <c r="H1612" s="20" t="s">
        <v>2196</v>
      </c>
      <c r="I1612" s="19">
        <f t="shared" si="227"/>
        <v>34</v>
      </c>
      <c r="J1612" s="20" t="s">
        <v>755</v>
      </c>
      <c r="K1612" s="20" t="s">
        <v>227</v>
      </c>
      <c r="L1612" s="95" t="str">
        <f>IF(M1612&lt;&gt;"",IF(NOT(ISNA(INDEX(cc!B:B,MATCH(M1612,cc!A:A,0)))),INDEX(cc!B:B,MATCH(M1612,cc!A:A,0)),"0"),"")</f>
        <v>Known or New</v>
      </c>
      <c r="M1612" s="97" t="s">
        <v>4092</v>
      </c>
      <c r="N1612" s="28" t="str">
        <f t="shared" si="228"/>
        <v/>
      </c>
      <c r="O1612" s="19" t="str">
        <f t="shared" si="230"/>
        <v>PMTCT_STAT_NAT (N, NAT, Known/New): Known Results</v>
      </c>
      <c r="P1612" s="19" t="str">
        <f t="shared" si="231"/>
        <v>PMTCT_STAT_NAT (N, NAT, Known/New): Known Results</v>
      </c>
      <c r="Q1612" s="19" t="str">
        <f t="shared" si="229"/>
        <v>PMTCT_STAT_NAT (N, NAT, Known/New)</v>
      </c>
      <c r="R1612" s="19" t="str">
        <f t="shared" si="232"/>
        <v>PMTCT_STAT_NAT_N_NAT_Known_New</v>
      </c>
      <c r="S1612" s="19" t="str">
        <f t="shared" si="233"/>
        <v>PMTCT_STAT_NAT_N_NAT_Known_New_</v>
      </c>
      <c r="T1612" s="19" t="b">
        <f>NOT(ISNA(VLOOKUP(B1612,dbcodes!A:B,2,FALSE)))</f>
        <v>1</v>
      </c>
      <c r="U1612" s="19" t="str">
        <f>IF(ISNA(VLOOKUP(B1612,dbcodes!A:B,2,FALSE)),des!R1119,VLOOKUP(B1612,dbcodes!A:B,2,FALSE))</f>
        <v>PMTCT_STAT_N_NAT_Known_New</v>
      </c>
      <c r="W1612" s="107" t="str">
        <f>IF(ISNA(VLOOKUP(C1612,descriptions!A:B,2,FALSE)),des!V1119,IF(G1612=" TARGET","Target ","")&amp;VLOOKUP(C1612,descriptions!A:B,2,FALSE))</f>
        <v>Percentage of pregnant women with known HIV status</v>
      </c>
      <c r="X1612" s="20" t="s">
        <v>4</v>
      </c>
      <c r="Y1612" s="20" t="s">
        <v>831</v>
      </c>
      <c r="Z1612" s="20" t="s">
        <v>836</v>
      </c>
      <c r="AA1612" s="20" t="s">
        <v>102</v>
      </c>
      <c r="AB1612" s="20" t="s">
        <v>755</v>
      </c>
      <c r="AC1612" s="19" t="str">
        <f>IF(AB1612&lt;&gt;"",IF(NOT(ISNA(INDEX(os!A:A,MATCH(AB1612,os!B:B,0)))),INDEX(os!A:A,MATCH(AB1612,os!B:B,0)),"0"),"")</f>
        <v/>
      </c>
      <c r="AD1612" s="20" t="s">
        <v>830</v>
      </c>
      <c r="AH1612" s="93" t="str">
        <f>IF(NOT(ISNA(VLOOKUP(B:B,ResultsTargets!A:A,1,0))),"TRUE","")</f>
        <v/>
      </c>
      <c r="AI1612" s="19" t="str">
        <f>IF(ISNA(VLOOKUP(C1612,dim_techarea!A:B,2,FALSE)),"",VLOOKUP(C1612,dim_techarea!A:B,2,FALSE))</f>
        <v>PMTCT_STAT_NAT</v>
      </c>
      <c r="AJ1612" s="19" t="str">
        <f>IF(ISNA(VLOOKUP(AI1612,dim_techarea!B:C,2,FALSE)),"",VLOOKUP(AI1612,dim_techarea!B:C,2,FALSE))</f>
        <v>F8LEIAiouSo</v>
      </c>
      <c r="AK1612" s="19" t="str">
        <f>IF(ISNA(VLOOKUP(TRIM(G1612),dim_targetsresults!A:B,2,FALSE)),"",VLOOKUP(TRIM(G1612),dim_targetsresults!A:C,2,FALSE))</f>
        <v>MER Results</v>
      </c>
      <c r="AL1612" s="19" t="str">
        <f>IF(ISNA(VLOOKUP(AK1612,dim_targetsresults!B:C,2,FALSE)),"",VLOOKUP(AK1612,dim_targetsresults!B:C,2,FALSE))</f>
        <v>Jh0jDM5yQ2E</v>
      </c>
      <c r="AM1612" s="19" t="str">
        <f>IF(ISNA(VLOOKUP(TRIM(D1612),dim_numeratordenominator!A:B,2,FALSE)),"",VLOOKUP(TRIM(D1612),dim_numeratordenominator!A:C,2,FALSE))</f>
        <v>Numerator</v>
      </c>
      <c r="AN1612" s="19" t="str">
        <f>IF(ISNA(VLOOKUP(AM1612,dim_numeratordenominator!B:C,2,FALSE)),"",VLOOKUP(AM1612,dim_numeratordenominator!B:C,2,FALSE))</f>
        <v>Som9NRMQqV7</v>
      </c>
      <c r="AO1612" s="19" t="str">
        <f>IF(ISNA(VLOOKUP(TRIM(E1612),dim_supporttype!A:B,2,FALSE)),"",VLOOKUP(TRIM(E1612),dim_supporttype!A:C,2,FALSE))</f>
        <v>National</v>
      </c>
      <c r="AP1612" s="19" t="str">
        <f>IF(ISNA(VLOOKUP(AO1612,dim_supporttype!B:C,2,FALSE)),"",VLOOKUP(AO1612,dim_supporttype!B:C,2,FALSE))</f>
        <v>ERT6F2mcduw</v>
      </c>
      <c r="AQ1612" s="19" t="str">
        <f>IF(ISNA(VLOOKUP(TRIM(F1612),dim_disaggs!A:B,2,FALSE)),"No Disagg",VLOOKUP(TRIM(F1612),dim_disaggs!A:B,2,FALSE))</f>
        <v>Known/New</v>
      </c>
      <c r="AR1612" s="19" t="str">
        <f>IF(ISNA(VLOOKUP(AQ1612,dim_disaggs!B:C,2,FALSE)),"",VLOOKUP(AQ1612,dim_disaggs!B:C,2,FALSE))</f>
        <v>YWpyLKOIBbc</v>
      </c>
      <c r="AU1612" s="72" t="s">
        <v>755</v>
      </c>
      <c r="AV1612" s="73" t="s">
        <v>755</v>
      </c>
      <c r="AW1612" s="66" t="s">
        <v>755</v>
      </c>
      <c r="AX1612" s="66" t="s">
        <v>755</v>
      </c>
      <c r="BA1612" s="105" t="str">
        <f t="shared" si="234"/>
        <v/>
      </c>
      <c r="BB1612" s="20" t="str">
        <f t="shared" si="235"/>
        <v/>
      </c>
    </row>
    <row r="1613" spans="1:68" s="3" customFormat="1" x14ac:dyDescent="0.2">
      <c r="A1613" s="20" t="s">
        <v>95</v>
      </c>
      <c r="B1613" s="20" t="s">
        <v>1644</v>
      </c>
      <c r="C1613" s="20" t="s">
        <v>2125</v>
      </c>
      <c r="D1613" s="20" t="s">
        <v>1</v>
      </c>
      <c r="E1613" s="20" t="s">
        <v>2139</v>
      </c>
      <c r="F1613" s="20" t="s">
        <v>2196</v>
      </c>
      <c r="G1613" s="20" t="s">
        <v>2442</v>
      </c>
      <c r="H1613" s="20" t="s">
        <v>2196</v>
      </c>
      <c r="I1613" s="19">
        <f t="shared" si="227"/>
        <v>41</v>
      </c>
      <c r="J1613" s="20" t="s">
        <v>755</v>
      </c>
      <c r="K1613" s="20" t="s">
        <v>227</v>
      </c>
      <c r="L1613" s="95" t="str">
        <f>IF(M1613&lt;&gt;"",IF(NOT(ISNA(INDEX(cc!B:B,MATCH(M1613,cc!A:A,0)))),INDEX(cc!B:B,MATCH(M1613,cc!A:A,0)),"0"),"")</f>
        <v>Known or New</v>
      </c>
      <c r="M1613" s="97" t="s">
        <v>4092</v>
      </c>
      <c r="N1613" s="28" t="str">
        <f t="shared" si="228"/>
        <v xml:space="preserve"> TARGET</v>
      </c>
      <c r="O1613" s="19" t="str">
        <f t="shared" si="230"/>
        <v>PMTCT_STAT_NAT (N, NAT, Known/New) TARGET: Known Results</v>
      </c>
      <c r="P1613" s="19" t="str">
        <f t="shared" si="231"/>
        <v>PMTCT_STAT_NAT (N, NAT, Known/New) TARGET: Known Results</v>
      </c>
      <c r="Q1613" s="19" t="str">
        <f t="shared" si="229"/>
        <v>PMTCT_STAT_NAT (N, NAT, Known/New) TARGET</v>
      </c>
      <c r="R1613" s="19" t="str">
        <f t="shared" si="232"/>
        <v>PMTCT_STAT_NAT_N_NAT_Known_New_TARGET</v>
      </c>
      <c r="S1613" s="19" t="str">
        <f t="shared" si="233"/>
        <v>PMTCT_STAT_NAT_N_NAT_Known_New_TARGET</v>
      </c>
      <c r="T1613" s="19" t="b">
        <f>NOT(ISNA(VLOOKUP(B1613,dbcodes!A:B,2,FALSE)))</f>
        <v>1</v>
      </c>
      <c r="U1613" s="19" t="str">
        <f>IF(ISNA(VLOOKUP(B1613,dbcodes!A:B,2,FALSE)),des!R1125,VLOOKUP(B1613,dbcodes!A:B,2,FALSE))</f>
        <v>PMTCT_STAT_N_NAT_Known_New_TARGET</v>
      </c>
      <c r="V1613" s="20"/>
      <c r="W1613" s="107" t="str">
        <f>IF(ISNA(VLOOKUP(C1613,descriptions!A:B,2,FALSE)),des!V1125,IF(G1613=" TARGET","Target ","")&amp;VLOOKUP(C1613,descriptions!A:B,2,FALSE))</f>
        <v>Target Percentage of pregnant women with known HIV status</v>
      </c>
      <c r="X1613" s="20" t="s">
        <v>4</v>
      </c>
      <c r="Y1613" s="20" t="s">
        <v>831</v>
      </c>
      <c r="Z1613" s="20" t="s">
        <v>836</v>
      </c>
      <c r="AA1613" s="20" t="s">
        <v>102</v>
      </c>
      <c r="AB1613" s="20" t="s">
        <v>755</v>
      </c>
      <c r="AC1613" s="19" t="str">
        <f>IF(AB1613&lt;&gt;"",IF(NOT(ISNA(INDEX(os!A:A,MATCH(AB1613,os!B:B,0)))),INDEX(os!A:A,MATCH(AB1613,os!B:B,0)),"0"),"")</f>
        <v/>
      </c>
      <c r="AD1613" s="20" t="s">
        <v>830</v>
      </c>
      <c r="AE1613" s="20"/>
      <c r="AF1613" s="20"/>
      <c r="AG1613" s="20"/>
      <c r="AH1613" s="93" t="str">
        <f>IF(NOT(ISNA(VLOOKUP(B:B,ResultsTargets!A:A,1,0))),"TRUE","")</f>
        <v/>
      </c>
      <c r="AI1613" s="19" t="str">
        <f>IF(ISNA(VLOOKUP(C1613,dim_techarea!A:B,2,FALSE)),"",VLOOKUP(C1613,dim_techarea!A:B,2,FALSE))</f>
        <v>PMTCT_STAT_NAT</v>
      </c>
      <c r="AJ1613" s="19" t="str">
        <f>IF(ISNA(VLOOKUP(AI1613,dim_techarea!B:C,2,FALSE)),"",VLOOKUP(AI1613,dim_techarea!B:C,2,FALSE))</f>
        <v>F8LEIAiouSo</v>
      </c>
      <c r="AK1613" s="19" t="str">
        <f>IF(ISNA(VLOOKUP(TRIM(G1613),dim_targetsresults!A:B,2,FALSE)),"",VLOOKUP(TRIM(G1613),dim_targetsresults!A:C,2,FALSE))</f>
        <v>MER Targets</v>
      </c>
      <c r="AL1613" s="19" t="str">
        <f>IF(ISNA(VLOOKUP(AK1613,dim_targetsresults!B:C,2,FALSE)),"",VLOOKUP(AK1613,dim_targetsresults!B:C,2,FALSE))</f>
        <v>W8imnja2Owd</v>
      </c>
      <c r="AM1613" s="19" t="str">
        <f>IF(ISNA(VLOOKUP(TRIM(D1613),dim_numeratordenominator!A:B,2,FALSE)),"",VLOOKUP(TRIM(D1613),dim_numeratordenominator!A:C,2,FALSE))</f>
        <v>Numerator</v>
      </c>
      <c r="AN1613" s="19" t="str">
        <f>IF(ISNA(VLOOKUP(AM1613,dim_numeratordenominator!B:C,2,FALSE)),"",VLOOKUP(AM1613,dim_numeratordenominator!B:C,2,FALSE))</f>
        <v>Som9NRMQqV7</v>
      </c>
      <c r="AO1613" s="19" t="str">
        <f>IF(ISNA(VLOOKUP(TRIM(E1613),dim_supporttype!A:B,2,FALSE)),"",VLOOKUP(TRIM(E1613),dim_supporttype!A:C,2,FALSE))</f>
        <v>National</v>
      </c>
      <c r="AP1613" s="19" t="str">
        <f>IF(ISNA(VLOOKUP(AO1613,dim_supporttype!B:C,2,FALSE)),"",VLOOKUP(AO1613,dim_supporttype!B:C,2,FALSE))</f>
        <v>ERT6F2mcduw</v>
      </c>
      <c r="AQ1613" s="19" t="str">
        <f>IF(ISNA(VLOOKUP(TRIM(F1613),dim_disaggs!A:B,2,FALSE)),"No Disagg",VLOOKUP(TRIM(F1613),dim_disaggs!A:B,2,FALSE))</f>
        <v>Known/New</v>
      </c>
      <c r="AR1613" s="19" t="str">
        <f>IF(ISNA(VLOOKUP(AQ1613,dim_disaggs!B:C,2,FALSE)),"",VLOOKUP(AQ1613,dim_disaggs!B:C,2,FALSE))</f>
        <v>YWpyLKOIBbc</v>
      </c>
      <c r="AS1613" s="72"/>
      <c r="AT1613" s="66"/>
      <c r="AU1613" s="72" t="s">
        <v>755</v>
      </c>
      <c r="AV1613" s="73" t="s">
        <v>755</v>
      </c>
      <c r="AW1613" s="66" t="s">
        <v>755</v>
      </c>
      <c r="AX1613" s="66" t="s">
        <v>755</v>
      </c>
      <c r="AY1613" s="20"/>
      <c r="AZ1613" s="20"/>
      <c r="BA1613" s="105" t="str">
        <f t="shared" si="234"/>
        <v/>
      </c>
      <c r="BB1613" s="20" t="str">
        <f t="shared" si="235"/>
        <v/>
      </c>
      <c r="BC1613" s="20"/>
      <c r="BD1613" s="20"/>
      <c r="BE1613" s="75"/>
      <c r="BF1613" s="73"/>
      <c r="BG1613" s="55"/>
      <c r="BH1613" s="76"/>
      <c r="BI1613" s="20"/>
      <c r="BJ1613" s="20"/>
      <c r="BK1613" s="55"/>
      <c r="BL1613" s="71"/>
      <c r="BM1613" s="77"/>
      <c r="BN1613" s="78"/>
      <c r="BO1613" s="77"/>
      <c r="BP1613" s="78"/>
    </row>
    <row r="1614" spans="1:68" x14ac:dyDescent="0.2">
      <c r="A1614" s="20" t="s">
        <v>95</v>
      </c>
      <c r="B1614" s="20" t="s">
        <v>1670</v>
      </c>
      <c r="C1614" s="20" t="s">
        <v>2126</v>
      </c>
      <c r="D1614" s="20" t="s">
        <v>164</v>
      </c>
      <c r="E1614" s="20" t="s">
        <v>2142</v>
      </c>
      <c r="G1614" s="20" t="s">
        <v>2442</v>
      </c>
      <c r="I1614" s="19">
        <f t="shared" si="227"/>
        <v>36</v>
      </c>
      <c r="J1614" s="20" t="s">
        <v>755</v>
      </c>
      <c r="K1614" s="20" t="s">
        <v>227</v>
      </c>
      <c r="L1614" s="95" t="str">
        <f>IF(M1614&lt;&gt;"",IF(NOT(ISNA(INDEX(cc!B:B,MATCH(M1614,cc!A:A,0)))),INDEX(cc!B:B,MATCH(M1614,cc!A:A,0)),"0"),"")</f>
        <v>default</v>
      </c>
      <c r="M1614" s="97" t="s">
        <v>13</v>
      </c>
      <c r="N1614" s="28" t="str">
        <f t="shared" si="228"/>
        <v xml:space="preserve"> TARGET</v>
      </c>
      <c r="O1614" s="19" t="str">
        <f t="shared" si="230"/>
        <v>PMTCT_STAT_SUBNAT (D, SUBNAT) TARGET: Known Results</v>
      </c>
      <c r="P1614" s="19" t="str">
        <f t="shared" si="231"/>
        <v>PMTCT_STAT_SUBNAT (D, SUBNAT) TARGET: Known Results</v>
      </c>
      <c r="Q1614" s="19" t="str">
        <f t="shared" si="229"/>
        <v>PMTCT_STAT_SUBNAT (D, SUBNAT) TARGET</v>
      </c>
      <c r="R1614" s="19" t="str">
        <f t="shared" si="232"/>
        <v>PMTCT_STAT_SUBNAT_D_SUBNAT_TARGET</v>
      </c>
      <c r="S1614" s="19" t="str">
        <f t="shared" si="233"/>
        <v>PMTCT_STAT_SUBNAT_D_SUBNAT_TARGET</v>
      </c>
      <c r="T1614" s="19" t="b">
        <f>NOT(ISNA(VLOOKUP(B1614,dbcodes!A:B,2,FALSE)))</f>
        <v>1</v>
      </c>
      <c r="U1614" s="19" t="str">
        <f>IF(ISNA(VLOOKUP(B1614,dbcodes!A:B,2,FALSE)),des!R1133,VLOOKUP(B1614,dbcodes!A:B,2,FALSE))</f>
        <v>PMTCT_STAT_SUBNAT_D_SUBNAT_TARGET</v>
      </c>
      <c r="W1614" s="107" t="str">
        <f>IF(ISNA(VLOOKUP(C1614,descriptions!A:B,2,FALSE)),des!V1133,IF(G1614=" TARGET","Target ","")&amp;VLOOKUP(C1614,descriptions!A:B,2,FALSE))</f>
        <v>Target Percentage of pregnant women with known HIV status (SUBNAT)</v>
      </c>
      <c r="X1614" s="20" t="s">
        <v>4</v>
      </c>
      <c r="Y1614" s="20" t="s">
        <v>831</v>
      </c>
      <c r="Z1614" s="20" t="s">
        <v>836</v>
      </c>
      <c r="AA1614" s="20" t="s">
        <v>102</v>
      </c>
      <c r="AB1614" s="20" t="s">
        <v>755</v>
      </c>
      <c r="AC1614" s="19" t="str">
        <f>IF(AB1614&lt;&gt;"",IF(NOT(ISNA(INDEX(os!A:A,MATCH(AB1614,os!B:B,0)))),INDEX(os!A:A,MATCH(AB1614,os!B:B,0)),"0"),"")</f>
        <v/>
      </c>
      <c r="AD1614" s="20" t="s">
        <v>830</v>
      </c>
      <c r="AH1614" s="93" t="str">
        <f>IF(NOT(ISNA(VLOOKUP(B:B,ResultsTargets!A:A,1,0))),"TRUE","")</f>
        <v/>
      </c>
      <c r="AI1614" s="19" t="str">
        <f>IF(ISNA(VLOOKUP(C1614,dim_techarea!A:B,2,FALSE)),"",VLOOKUP(C1614,dim_techarea!A:B,2,FALSE))</f>
        <v>PMTCT_STAT_SUBNAT</v>
      </c>
      <c r="AJ1614" s="19" t="str">
        <f>IF(ISNA(VLOOKUP(AI1614,dim_techarea!B:C,2,FALSE)),"",VLOOKUP(AI1614,dim_techarea!B:C,2,FALSE))</f>
        <v>WK6XCLaTLH3</v>
      </c>
      <c r="AK1614" s="19" t="str">
        <f>IF(ISNA(VLOOKUP(TRIM(G1614),dim_targetsresults!A:B,2,FALSE)),"",VLOOKUP(TRIM(G1614),dim_targetsresults!A:C,2,FALSE))</f>
        <v>MER Targets</v>
      </c>
      <c r="AL1614" s="19" t="str">
        <f>IF(ISNA(VLOOKUP(AK1614,dim_targetsresults!B:C,2,FALSE)),"",VLOOKUP(AK1614,dim_targetsresults!B:C,2,FALSE))</f>
        <v>W8imnja2Owd</v>
      </c>
      <c r="AM1614" s="19" t="str">
        <f>IF(ISNA(VLOOKUP(TRIM(D1614),dim_numeratordenominator!A:B,2,FALSE)),"",VLOOKUP(TRIM(D1614),dim_numeratordenominator!A:C,2,FALSE))</f>
        <v>Denominator</v>
      </c>
      <c r="AN1614" s="19" t="str">
        <f>IF(ISNA(VLOOKUP(AM1614,dim_numeratordenominator!B:C,2,FALSE)),"",VLOOKUP(AM1614,dim_numeratordenominator!B:C,2,FALSE))</f>
        <v>QpNj0nSuEhD</v>
      </c>
      <c r="AO1614" s="19" t="str">
        <f>IF(ISNA(VLOOKUP(TRIM(E1614),dim_supporttype!A:B,2,FALSE)),"",VLOOKUP(TRIM(E1614),dim_supporttype!A:C,2,FALSE))</f>
        <v>Sub-National</v>
      </c>
      <c r="AP1614" s="19" t="str">
        <f>IF(ISNA(VLOOKUP(AO1614,dim_supporttype!B:C,2,FALSE)),"",VLOOKUP(AO1614,dim_supporttype!B:C,2,FALSE))</f>
        <v>jJDHP9KXvzJ</v>
      </c>
      <c r="AQ1614" s="19" t="str">
        <f>IF(ISNA(VLOOKUP(TRIM(F1614),dim_disaggs!A:B,2,FALSE)),"No Disagg",VLOOKUP(TRIM(F1614),dim_disaggs!A:B,2,FALSE))</f>
        <v>No Disagg</v>
      </c>
      <c r="AR1614" s="19" t="str">
        <f>IF(ISNA(VLOOKUP(AQ1614,dim_disaggs!B:C,2,FALSE)),"",VLOOKUP(AQ1614,dim_disaggs!B:C,2,FALSE))</f>
        <v>werJlVT6sf3</v>
      </c>
      <c r="AU1614" s="72" t="s">
        <v>755</v>
      </c>
      <c r="AV1614" s="73" t="s">
        <v>755</v>
      </c>
      <c r="AW1614" s="66" t="s">
        <v>755</v>
      </c>
      <c r="AX1614" s="66" t="s">
        <v>755</v>
      </c>
      <c r="BA1614" s="105" t="str">
        <f t="shared" si="234"/>
        <v/>
      </c>
      <c r="BB1614" s="20" t="str">
        <f t="shared" si="235"/>
        <v/>
      </c>
      <c r="BG1614" s="72"/>
      <c r="BH1614" s="73"/>
      <c r="BI1614" s="66"/>
      <c r="BJ1614" s="66"/>
    </row>
    <row r="1615" spans="1:68" x14ac:dyDescent="0.2">
      <c r="A1615" s="20" t="s">
        <v>95</v>
      </c>
      <c r="B1615" s="20" t="s">
        <v>1672</v>
      </c>
      <c r="C1615" s="20" t="s">
        <v>2126</v>
      </c>
      <c r="D1615" s="20" t="s">
        <v>1</v>
      </c>
      <c r="E1615" s="20" t="s">
        <v>2142</v>
      </c>
      <c r="F1615" s="20" t="s">
        <v>2197</v>
      </c>
      <c r="G1615" s="20" t="s">
        <v>2442</v>
      </c>
      <c r="H1615" s="20" t="s">
        <v>2302</v>
      </c>
      <c r="I1615" s="19">
        <f t="shared" ref="I1615:I1678" si="236">LEN(Q1615)</f>
        <v>49</v>
      </c>
      <c r="J1615" s="20" t="s">
        <v>755</v>
      </c>
      <c r="K1615" s="20" t="s">
        <v>227</v>
      </c>
      <c r="L1615" s="95" t="str">
        <f>IF(M1615&lt;&gt;"",IF(NOT(ISNA(INDEX(cc!B:B,MATCH(M1615,cc!A:A,0)))),INDEX(cc!B:B,MATCH(M1615,cc!A:A,0)),"0"),"")</f>
        <v>Known Positive / New Pos or Neg</v>
      </c>
      <c r="M1615" s="97" t="s">
        <v>235</v>
      </c>
      <c r="N1615" s="28" t="str">
        <f t="shared" ref="N1615:N1678" si="237">IF(G1615=" RESULT","",G1615)</f>
        <v xml:space="preserve"> TARGET</v>
      </c>
      <c r="O1615" s="19" t="str">
        <f t="shared" si="230"/>
        <v>PMTCT_STAT_SUBNAT (N, SUBNAT, KnownNewPosNewNeg) TARGET: Known Results</v>
      </c>
      <c r="P1615" s="19" t="str">
        <f t="shared" si="231"/>
        <v>PMTCT_STAT_SUBNAT (N, SUBNAT, KnownNewPosNewNeg) TARGET: Known Results</v>
      </c>
      <c r="Q1615" s="19" t="str">
        <f t="shared" si="229"/>
        <v>PMTCT_STAT_SUBNAT (N, SUBNAT, KnownPosNeg) TARGET</v>
      </c>
      <c r="R1615" s="19" t="str">
        <f t="shared" si="232"/>
        <v>PMTCT_STAT_SUBNAT_N_SUBNAT_KnownPosNeg_TARGET</v>
      </c>
      <c r="S1615" s="19" t="str">
        <f t="shared" si="233"/>
        <v>PMTCT_STAT_SUBNAT_N_SUBNAT_KnownPosNeg_TARGET</v>
      </c>
      <c r="T1615" s="19" t="b">
        <f>NOT(ISNA(VLOOKUP(B1615,dbcodes!A:B,2,FALSE)))</f>
        <v>1</v>
      </c>
      <c r="U1615" s="19" t="str">
        <f>IF(ISNA(VLOOKUP(B1615,dbcodes!A:B,2,FALSE)),des!R1134,VLOOKUP(B1615,dbcodes!A:B,2,FALSE))</f>
        <v>PMTCT_STAT_SUBNAT_N_SUBNAT_KnownPosNeg_TARGET</v>
      </c>
      <c r="W1615" s="107" t="str">
        <f>IF(ISNA(VLOOKUP(C1615,descriptions!A:B,2,FALSE)),des!V1134,IF(G1615=" TARGET","Target ","")&amp;VLOOKUP(C1615,descriptions!A:B,2,FALSE))</f>
        <v>Target Percentage of pregnant women with known HIV status (SUBNAT)</v>
      </c>
      <c r="X1615" s="20" t="s">
        <v>4</v>
      </c>
      <c r="Y1615" s="20" t="s">
        <v>831</v>
      </c>
      <c r="Z1615" s="20" t="s">
        <v>836</v>
      </c>
      <c r="AA1615" s="20" t="s">
        <v>102</v>
      </c>
      <c r="AB1615" s="20" t="s">
        <v>755</v>
      </c>
      <c r="AC1615" s="19" t="str">
        <f>IF(AB1615&lt;&gt;"",IF(NOT(ISNA(INDEX(os!A:A,MATCH(AB1615,os!B:B,0)))),INDEX(os!A:A,MATCH(AB1615,os!B:B,0)),"0"),"")</f>
        <v/>
      </c>
      <c r="AD1615" s="20" t="s">
        <v>830</v>
      </c>
      <c r="AH1615" s="93" t="str">
        <f>IF(NOT(ISNA(VLOOKUP(B:B,ResultsTargets!A:A,1,0))),"TRUE","")</f>
        <v/>
      </c>
      <c r="AI1615" s="19" t="str">
        <f>IF(ISNA(VLOOKUP(C1615,dim_techarea!A:B,2,FALSE)),"",VLOOKUP(C1615,dim_techarea!A:B,2,FALSE))</f>
        <v>PMTCT_STAT_SUBNAT</v>
      </c>
      <c r="AJ1615" s="19" t="str">
        <f>IF(ISNA(VLOOKUP(AI1615,dim_techarea!B:C,2,FALSE)),"",VLOOKUP(AI1615,dim_techarea!B:C,2,FALSE))</f>
        <v>WK6XCLaTLH3</v>
      </c>
      <c r="AK1615" s="19" t="str">
        <f>IF(ISNA(VLOOKUP(TRIM(G1615),dim_targetsresults!A:B,2,FALSE)),"",VLOOKUP(TRIM(G1615),dim_targetsresults!A:C,2,FALSE))</f>
        <v>MER Targets</v>
      </c>
      <c r="AL1615" s="19" t="str">
        <f>IF(ISNA(VLOOKUP(AK1615,dim_targetsresults!B:C,2,FALSE)),"",VLOOKUP(AK1615,dim_targetsresults!B:C,2,FALSE))</f>
        <v>W8imnja2Owd</v>
      </c>
      <c r="AM1615" s="19" t="str">
        <f>IF(ISNA(VLOOKUP(TRIM(D1615),dim_numeratordenominator!A:B,2,FALSE)),"",VLOOKUP(TRIM(D1615),dim_numeratordenominator!A:C,2,FALSE))</f>
        <v>Numerator</v>
      </c>
      <c r="AN1615" s="19" t="str">
        <f>IF(ISNA(VLOOKUP(AM1615,dim_numeratordenominator!B:C,2,FALSE)),"",VLOOKUP(AM1615,dim_numeratordenominator!B:C,2,FALSE))</f>
        <v>Som9NRMQqV7</v>
      </c>
      <c r="AO1615" s="19" t="str">
        <f>IF(ISNA(VLOOKUP(TRIM(E1615),dim_supporttype!A:B,2,FALSE)),"",VLOOKUP(TRIM(E1615),dim_supporttype!A:C,2,FALSE))</f>
        <v>Sub-National</v>
      </c>
      <c r="AP1615" s="19" t="str">
        <f>IF(ISNA(VLOOKUP(AO1615,dim_supporttype!B:C,2,FALSE)),"",VLOOKUP(AO1615,dim_supporttype!B:C,2,FALSE))</f>
        <v>jJDHP9KXvzJ</v>
      </c>
      <c r="AQ1615" s="19" t="str">
        <f>IF(ISNA(VLOOKUP(TRIM(F1615),dim_disaggs!A:B,2,FALSE)),"No Disagg",VLOOKUP(TRIM(F1615),dim_disaggs!A:B,2,FALSE))</f>
        <v>KnownNewPosNewNeg</v>
      </c>
      <c r="AR1615" s="19" t="str">
        <f>IF(ISNA(VLOOKUP(AQ1615,dim_disaggs!B:C,2,FALSE)),"",VLOOKUP(AQ1615,dim_disaggs!B:C,2,FALSE))</f>
        <v>IYLEVxJPwpW</v>
      </c>
      <c r="AU1615" s="72" t="s">
        <v>755</v>
      </c>
      <c r="AV1615" s="73" t="s">
        <v>755</v>
      </c>
      <c r="AW1615" s="66" t="s">
        <v>755</v>
      </c>
      <c r="AX1615" s="66" t="s">
        <v>755</v>
      </c>
      <c r="BA1615" s="105" t="str">
        <f t="shared" si="234"/>
        <v/>
      </c>
      <c r="BB1615" s="20" t="str">
        <f t="shared" si="235"/>
        <v/>
      </c>
    </row>
    <row r="1616" spans="1:68" x14ac:dyDescent="0.2">
      <c r="A1616" s="20" t="s">
        <v>95</v>
      </c>
      <c r="B1616" s="20" t="s">
        <v>1674</v>
      </c>
      <c r="C1616" s="20" t="s">
        <v>2126</v>
      </c>
      <c r="D1616" s="20" t="s">
        <v>1</v>
      </c>
      <c r="E1616" s="20" t="s">
        <v>2142</v>
      </c>
      <c r="G1616" s="20" t="s">
        <v>2442</v>
      </c>
      <c r="I1616" s="19">
        <f t="shared" si="236"/>
        <v>36</v>
      </c>
      <c r="J1616" s="20" t="s">
        <v>755</v>
      </c>
      <c r="K1616" s="20" t="s">
        <v>227</v>
      </c>
      <c r="L1616" s="95" t="str">
        <f>IF(M1616&lt;&gt;"",IF(NOT(ISNA(INDEX(cc!B:B,MATCH(M1616,cc!A:A,0)))),INDEX(cc!B:B,MATCH(M1616,cc!A:A,0)),"0"),"")</f>
        <v>default</v>
      </c>
      <c r="M1616" s="97" t="s">
        <v>13</v>
      </c>
      <c r="N1616" s="28" t="str">
        <f t="shared" si="237"/>
        <v xml:space="preserve"> TARGET</v>
      </c>
      <c r="O1616" s="19" t="str">
        <f t="shared" si="230"/>
        <v>PMTCT_STAT_SUBNAT (N, SUBNAT) TARGET: Known Results</v>
      </c>
      <c r="P1616" s="19" t="str">
        <f t="shared" si="231"/>
        <v>PMTCT_STAT_SUBNAT (N, SUBNAT) TARGET: Known Results</v>
      </c>
      <c r="Q1616" s="19" t="str">
        <f t="shared" si="229"/>
        <v>PMTCT_STAT_SUBNAT (N, SUBNAT) TARGET</v>
      </c>
      <c r="R1616" s="19" t="str">
        <f t="shared" si="232"/>
        <v>PMTCT_STAT_SUBNAT_N_SUBNAT_TARGET</v>
      </c>
      <c r="S1616" s="19" t="str">
        <f t="shared" si="233"/>
        <v>PMTCT_STAT_SUBNAT_N_SUBNAT_TARGET</v>
      </c>
      <c r="T1616" s="19" t="b">
        <f>NOT(ISNA(VLOOKUP(B1616,dbcodes!A:B,2,FALSE)))</f>
        <v>1</v>
      </c>
      <c r="U1616" s="19" t="str">
        <f>IF(ISNA(VLOOKUP(B1616,dbcodes!A:B,2,FALSE)),des!R1135,VLOOKUP(B1616,dbcodes!A:B,2,FALSE))</f>
        <v>PMTCT_STAT_SUBNAT_N_SUBNAT_TARGET</v>
      </c>
      <c r="W1616" s="107" t="str">
        <f>IF(ISNA(VLOOKUP(C1616,descriptions!A:B,2,FALSE)),des!V1135,IF(G1616=" TARGET","Target ","")&amp;VLOOKUP(C1616,descriptions!A:B,2,FALSE))</f>
        <v>Target Percentage of pregnant women with known HIV status (SUBNAT)</v>
      </c>
      <c r="X1616" s="20" t="s">
        <v>4</v>
      </c>
      <c r="Y1616" s="20" t="s">
        <v>831</v>
      </c>
      <c r="Z1616" s="20" t="s">
        <v>836</v>
      </c>
      <c r="AA1616" s="20" t="s">
        <v>102</v>
      </c>
      <c r="AB1616" s="20" t="s">
        <v>755</v>
      </c>
      <c r="AC1616" s="19" t="str">
        <f>IF(AB1616&lt;&gt;"",IF(NOT(ISNA(INDEX(os!A:A,MATCH(AB1616,os!B:B,0)))),INDEX(os!A:A,MATCH(AB1616,os!B:B,0)),"0"),"")</f>
        <v/>
      </c>
      <c r="AD1616" s="20" t="s">
        <v>830</v>
      </c>
      <c r="AH1616" s="93" t="str">
        <f>IF(NOT(ISNA(VLOOKUP(B:B,ResultsTargets!A:A,1,0))),"TRUE","")</f>
        <v/>
      </c>
      <c r="AI1616" s="19" t="str">
        <f>IF(ISNA(VLOOKUP(C1616,dim_techarea!A:B,2,FALSE)),"",VLOOKUP(C1616,dim_techarea!A:B,2,FALSE))</f>
        <v>PMTCT_STAT_SUBNAT</v>
      </c>
      <c r="AJ1616" s="19" t="str">
        <f>IF(ISNA(VLOOKUP(AI1616,dim_techarea!B:C,2,FALSE)),"",VLOOKUP(AI1616,dim_techarea!B:C,2,FALSE))</f>
        <v>WK6XCLaTLH3</v>
      </c>
      <c r="AK1616" s="19" t="str">
        <f>IF(ISNA(VLOOKUP(TRIM(G1616),dim_targetsresults!A:B,2,FALSE)),"",VLOOKUP(TRIM(G1616),dim_targetsresults!A:C,2,FALSE))</f>
        <v>MER Targets</v>
      </c>
      <c r="AL1616" s="19" t="str">
        <f>IF(ISNA(VLOOKUP(AK1616,dim_targetsresults!B:C,2,FALSE)),"",VLOOKUP(AK1616,dim_targetsresults!B:C,2,FALSE))</f>
        <v>W8imnja2Owd</v>
      </c>
      <c r="AM1616" s="19" t="str">
        <f>IF(ISNA(VLOOKUP(TRIM(D1616),dim_numeratordenominator!A:B,2,FALSE)),"",VLOOKUP(TRIM(D1616),dim_numeratordenominator!A:C,2,FALSE))</f>
        <v>Numerator</v>
      </c>
      <c r="AN1616" s="19" t="str">
        <f>IF(ISNA(VLOOKUP(AM1616,dim_numeratordenominator!B:C,2,FALSE)),"",VLOOKUP(AM1616,dim_numeratordenominator!B:C,2,FALSE))</f>
        <v>Som9NRMQqV7</v>
      </c>
      <c r="AO1616" s="19" t="str">
        <f>IF(ISNA(VLOOKUP(TRIM(E1616),dim_supporttype!A:B,2,FALSE)),"",VLOOKUP(TRIM(E1616),dim_supporttype!A:C,2,FALSE))</f>
        <v>Sub-National</v>
      </c>
      <c r="AP1616" s="19" t="str">
        <f>IF(ISNA(VLOOKUP(AO1616,dim_supporttype!B:C,2,FALSE)),"",VLOOKUP(AO1616,dim_supporttype!B:C,2,FALSE))</f>
        <v>jJDHP9KXvzJ</v>
      </c>
      <c r="AQ1616" s="19" t="str">
        <f>IF(ISNA(VLOOKUP(TRIM(F1616),dim_disaggs!A:B,2,FALSE)),"No Disagg",VLOOKUP(TRIM(F1616),dim_disaggs!A:B,2,FALSE))</f>
        <v>No Disagg</v>
      </c>
      <c r="AR1616" s="19" t="str">
        <f>IF(ISNA(VLOOKUP(AQ1616,dim_disaggs!B:C,2,FALSE)),"",VLOOKUP(AQ1616,dim_disaggs!B:C,2,FALSE))</f>
        <v>werJlVT6sf3</v>
      </c>
      <c r="AU1616" s="72" t="s">
        <v>755</v>
      </c>
      <c r="AV1616" s="73" t="s">
        <v>755</v>
      </c>
      <c r="AW1616" s="66" t="s">
        <v>755</v>
      </c>
      <c r="AX1616" s="66" t="s">
        <v>755</v>
      </c>
      <c r="BA1616" s="105" t="str">
        <f t="shared" si="234"/>
        <v/>
      </c>
      <c r="BB1616" s="20" t="str">
        <f t="shared" si="235"/>
        <v/>
      </c>
      <c r="BG1616" s="72"/>
      <c r="BH1616" s="73"/>
      <c r="BI1616" s="66"/>
      <c r="BJ1616" s="66"/>
    </row>
    <row r="1617" spans="1:68" x14ac:dyDescent="0.2">
      <c r="A1617" s="20" t="s">
        <v>95</v>
      </c>
      <c r="B1617" s="20" t="s">
        <v>521</v>
      </c>
      <c r="C1617" s="20" t="s">
        <v>251</v>
      </c>
      <c r="D1617" s="20" t="s">
        <v>164</v>
      </c>
      <c r="E1617" s="20" t="s">
        <v>77</v>
      </c>
      <c r="F1617" s="20" t="s">
        <v>135</v>
      </c>
      <c r="G1617" s="20" t="s">
        <v>20086</v>
      </c>
      <c r="H1617" s="20" t="s">
        <v>135</v>
      </c>
      <c r="I1617" s="19">
        <f t="shared" si="236"/>
        <v>25</v>
      </c>
      <c r="J1617" s="20" t="s">
        <v>755</v>
      </c>
      <c r="K1617" s="20" t="s">
        <v>517</v>
      </c>
      <c r="L1617" s="95" t="str">
        <f>IF(M1617&lt;&gt;"",IF(NOT(ISNA(INDEX(cc!B:B,MATCH(M1617,cc!A:A,0)))),INDEX(cc!B:B,MATCH(M1617,cc!A:A,0)),"0"),"")</f>
        <v>Age (10-50+, 5) and Sex</v>
      </c>
      <c r="M1617" s="97" t="s">
        <v>110</v>
      </c>
      <c r="N1617" s="28" t="str">
        <f t="shared" si="237"/>
        <v/>
      </c>
      <c r="O1617" s="19" t="str">
        <f t="shared" si="230"/>
        <v>PP_PREV (D, DSD, Age/Sex): People Targeted</v>
      </c>
      <c r="P1617" s="19" t="str">
        <f t="shared" si="231"/>
        <v>PP_PREV (D, DSD, Age/Sex): People Targeted</v>
      </c>
      <c r="Q1617" s="19" t="str">
        <f t="shared" si="229"/>
        <v>PP_PREV (D, DSD, Age/Sex)</v>
      </c>
      <c r="R1617" s="19" t="str">
        <f t="shared" si="232"/>
        <v>PP_PREV_D_DSD_Age_Sex</v>
      </c>
      <c r="S1617" s="19" t="str">
        <f t="shared" si="233"/>
        <v>PP_PREV_D_DSD_Age_Sex_</v>
      </c>
      <c r="T1617" s="19" t="b">
        <f>NOT(ISNA(VLOOKUP(B1617,dbcodes!A:B,2,FALSE)))</f>
        <v>1</v>
      </c>
      <c r="U1617" s="19" t="str">
        <f>IF(ISNA(VLOOKUP(B1617,dbcodes!A:B,2,FALSE)),des!R1136,VLOOKUP(B1617,dbcodes!A:B,2,FALSE))</f>
        <v>PP_PREV_D_DSD_Age_Sex</v>
      </c>
      <c r="W1617" s="107" t="str">
        <f>IF(ISNA(VLOOKUP(C1617,descriptions!A:B,2,FALSE)),des!V1136,IF(G1617=" TARGET","Target ","")&amp;VLOOKUP(C1617,descriptions!A:B,2,FALSE))</f>
        <v>Number of priority populations reached with standard HIV prevention intervention(s) that are evidence-based</v>
      </c>
      <c r="X1617" s="20" t="s">
        <v>4</v>
      </c>
      <c r="Y1617" s="20" t="s">
        <v>831</v>
      </c>
      <c r="Z1617" s="20" t="s">
        <v>836</v>
      </c>
      <c r="AA1617" s="20" t="s">
        <v>102</v>
      </c>
      <c r="AB1617" s="20" t="s">
        <v>755</v>
      </c>
      <c r="AC1617" s="19" t="str">
        <f>IF(AB1617&lt;&gt;"",IF(NOT(ISNA(INDEX(os!A:A,MATCH(AB1617,os!B:B,0)))),INDEX(os!A:A,MATCH(AB1617,os!B:B,0)),"0"),"")</f>
        <v/>
      </c>
      <c r="AD1617" s="20" t="s">
        <v>830</v>
      </c>
      <c r="AH1617" s="93" t="str">
        <f>IF(NOT(ISNA(VLOOKUP(B:B,ResultsTargets!A:A,1,0))),"TRUE","")</f>
        <v/>
      </c>
      <c r="AI1617" s="19" t="str">
        <f>IF(ISNA(VLOOKUP(C1617,dim_techarea!A:B,2,FALSE)),"",VLOOKUP(C1617,dim_techarea!A:B,2,FALSE))</f>
        <v>PP_PREV</v>
      </c>
      <c r="AJ1617" s="19" t="str">
        <f>IF(ISNA(VLOOKUP(AI1617,dim_techarea!B:C,2,FALSE)),"",VLOOKUP(AI1617,dim_techarea!B:C,2,FALSE))</f>
        <v>Fvs28dwjL6e</v>
      </c>
      <c r="AK1617" s="19" t="str">
        <f>IF(ISNA(VLOOKUP(TRIM(G1617),dim_targetsresults!A:B,2,FALSE)),"",VLOOKUP(TRIM(G1617),dim_targetsresults!A:C,2,FALSE))</f>
        <v>MER Results</v>
      </c>
      <c r="AL1617" s="19" t="str">
        <f>IF(ISNA(VLOOKUP(AK1617,dim_targetsresults!B:C,2,FALSE)),"",VLOOKUP(AK1617,dim_targetsresults!B:C,2,FALSE))</f>
        <v>Jh0jDM5yQ2E</v>
      </c>
      <c r="AM1617" s="19" t="str">
        <f>IF(ISNA(VLOOKUP(TRIM(D1617),dim_numeratordenominator!A:B,2,FALSE)),"",VLOOKUP(TRIM(D1617),dim_numeratordenominator!A:C,2,FALSE))</f>
        <v>Denominator</v>
      </c>
      <c r="AN1617" s="19" t="str">
        <f>IF(ISNA(VLOOKUP(AM1617,dim_numeratordenominator!B:C,2,FALSE)),"",VLOOKUP(AM1617,dim_numeratordenominator!B:C,2,FALSE))</f>
        <v>QpNj0nSuEhD</v>
      </c>
      <c r="AO1617" s="19" t="str">
        <f>IF(ISNA(VLOOKUP(TRIM(E1617),dim_supporttype!A:B,2,FALSE)),"",VLOOKUP(TRIM(E1617),dim_supporttype!A:C,2,FALSE))</f>
        <v>DSD</v>
      </c>
      <c r="AP1617" s="19" t="str">
        <f>IF(ISNA(VLOOKUP(AO1617,dim_supporttype!B:C,2,FALSE)),"",VLOOKUP(AO1617,dim_supporttype!B:C,2,FALSE))</f>
        <v>iM13vdNLWKb</v>
      </c>
      <c r="AQ1617" s="19" t="str">
        <f>IF(ISNA(VLOOKUP(TRIM(F1617),dim_disaggs!A:B,2,FALSE)),"No Disagg",VLOOKUP(TRIM(F1617),dim_disaggs!A:B,2,FALSE))</f>
        <v>Age/Sex</v>
      </c>
      <c r="AR1617" s="19" t="str">
        <f>IF(ISNA(VLOOKUP(AQ1617,dim_disaggs!B:C,2,FALSE)),"",VLOOKUP(AQ1617,dim_disaggs!B:C,2,FALSE))</f>
        <v>Qbz6SrpmJ1y</v>
      </c>
      <c r="AU1617" s="72" t="s">
        <v>755</v>
      </c>
      <c r="AV1617" s="73" t="s">
        <v>755</v>
      </c>
      <c r="AW1617" s="66" t="s">
        <v>755</v>
      </c>
      <c r="AX1617" s="66" t="s">
        <v>755</v>
      </c>
      <c r="BA1617" s="105" t="str">
        <f t="shared" si="234"/>
        <v/>
      </c>
      <c r="BB1617" s="20" t="str">
        <f t="shared" si="235"/>
        <v/>
      </c>
      <c r="BE1617" s="75" t="s">
        <v>755</v>
      </c>
      <c r="BF1617" s="73" t="s">
        <v>755</v>
      </c>
      <c r="BG1617" s="55" t="s">
        <v>755</v>
      </c>
      <c r="BH1617" s="76" t="s">
        <v>755</v>
      </c>
      <c r="BI1617" s="20" t="s">
        <v>755</v>
      </c>
      <c r="BJ1617" s="20" t="s">
        <v>755</v>
      </c>
      <c r="BK1617" s="55" t="s">
        <v>755</v>
      </c>
      <c r="BL1617" s="71" t="s">
        <v>755</v>
      </c>
      <c r="BM1617" s="77" t="s">
        <v>755</v>
      </c>
      <c r="BN1617" s="78" t="s">
        <v>755</v>
      </c>
      <c r="BO1617" s="77" t="s">
        <v>755</v>
      </c>
      <c r="BP1617" s="78" t="s">
        <v>755</v>
      </c>
    </row>
    <row r="1618" spans="1:68" x14ac:dyDescent="0.2">
      <c r="A1618" s="20" t="s">
        <v>95</v>
      </c>
      <c r="B1618" s="20" t="s">
        <v>522</v>
      </c>
      <c r="C1618" s="20" t="s">
        <v>251</v>
      </c>
      <c r="D1618" s="20" t="s">
        <v>164</v>
      </c>
      <c r="E1618" s="20" t="s">
        <v>78</v>
      </c>
      <c r="F1618" s="20" t="s">
        <v>135</v>
      </c>
      <c r="G1618" s="20" t="s">
        <v>20086</v>
      </c>
      <c r="H1618" s="20" t="s">
        <v>135</v>
      </c>
      <c r="I1618" s="19">
        <f t="shared" si="236"/>
        <v>24</v>
      </c>
      <c r="J1618" s="20" t="s">
        <v>755</v>
      </c>
      <c r="K1618" s="20" t="s">
        <v>517</v>
      </c>
      <c r="L1618" s="95" t="str">
        <f>IF(M1618&lt;&gt;"",IF(NOT(ISNA(INDEX(cc!B:B,MATCH(M1618,cc!A:A,0)))),INDEX(cc!B:B,MATCH(M1618,cc!A:A,0)),"0"),"")</f>
        <v>Age (10-50+, 5) and Sex</v>
      </c>
      <c r="M1618" s="97" t="s">
        <v>110</v>
      </c>
      <c r="N1618" s="28" t="str">
        <f t="shared" si="237"/>
        <v/>
      </c>
      <c r="O1618" s="19" t="str">
        <f t="shared" si="230"/>
        <v>PP_PREV (D, TA, Age/Sex): People Targeted</v>
      </c>
      <c r="P1618" s="19" t="str">
        <f t="shared" si="231"/>
        <v>PP_PREV (D, TA, Age/Sex): People Targeted</v>
      </c>
      <c r="Q1618" s="19" t="str">
        <f t="shared" si="229"/>
        <v>PP_PREV (D, TA, Age/Sex)</v>
      </c>
      <c r="R1618" s="19" t="str">
        <f t="shared" si="232"/>
        <v>PP_PREV_D_TA_Age_Sex</v>
      </c>
      <c r="S1618" s="19" t="str">
        <f t="shared" si="233"/>
        <v>PP_PREV_D_TA_Age_Sex_</v>
      </c>
      <c r="T1618" s="19" t="b">
        <f>NOT(ISNA(VLOOKUP(B1618,dbcodes!A:B,2,FALSE)))</f>
        <v>1</v>
      </c>
      <c r="U1618" s="19" t="str">
        <f>IF(ISNA(VLOOKUP(B1618,dbcodes!A:B,2,FALSE)),des!R1137,VLOOKUP(B1618,dbcodes!A:B,2,FALSE))</f>
        <v>PP_PREV_D_TA_Age_Sex</v>
      </c>
      <c r="W1618" s="107" t="str">
        <f>IF(ISNA(VLOOKUP(C1618,descriptions!A:B,2,FALSE)),des!V1137,IF(G1618=" TARGET","Target ","")&amp;VLOOKUP(C1618,descriptions!A:B,2,FALSE))</f>
        <v>Number of priority populations reached with standard HIV prevention intervention(s) that are evidence-based</v>
      </c>
      <c r="X1618" s="20" t="s">
        <v>4</v>
      </c>
      <c r="Y1618" s="20" t="s">
        <v>831</v>
      </c>
      <c r="Z1618" s="20" t="s">
        <v>836</v>
      </c>
      <c r="AA1618" s="20" t="s">
        <v>102</v>
      </c>
      <c r="AB1618" s="20" t="s">
        <v>755</v>
      </c>
      <c r="AC1618" s="19" t="str">
        <f>IF(AB1618&lt;&gt;"",IF(NOT(ISNA(INDEX(os!A:A,MATCH(AB1618,os!B:B,0)))),INDEX(os!A:A,MATCH(AB1618,os!B:B,0)),"0"),"")</f>
        <v/>
      </c>
      <c r="AD1618" s="20" t="s">
        <v>830</v>
      </c>
      <c r="AH1618" s="93" t="str">
        <f>IF(NOT(ISNA(VLOOKUP(B:B,ResultsTargets!A:A,1,0))),"TRUE","")</f>
        <v/>
      </c>
      <c r="AI1618" s="19" t="str">
        <f>IF(ISNA(VLOOKUP(C1618,dim_techarea!A:B,2,FALSE)),"",VLOOKUP(C1618,dim_techarea!A:B,2,FALSE))</f>
        <v>PP_PREV</v>
      </c>
      <c r="AJ1618" s="19" t="str">
        <f>IF(ISNA(VLOOKUP(AI1618,dim_techarea!B:C,2,FALSE)),"",VLOOKUP(AI1618,dim_techarea!B:C,2,FALSE))</f>
        <v>Fvs28dwjL6e</v>
      </c>
      <c r="AK1618" s="19" t="str">
        <f>IF(ISNA(VLOOKUP(TRIM(G1618),dim_targetsresults!A:B,2,FALSE)),"",VLOOKUP(TRIM(G1618),dim_targetsresults!A:C,2,FALSE))</f>
        <v>MER Results</v>
      </c>
      <c r="AL1618" s="19" t="str">
        <f>IF(ISNA(VLOOKUP(AK1618,dim_targetsresults!B:C,2,FALSE)),"",VLOOKUP(AK1618,dim_targetsresults!B:C,2,FALSE))</f>
        <v>Jh0jDM5yQ2E</v>
      </c>
      <c r="AM1618" s="19" t="str">
        <f>IF(ISNA(VLOOKUP(TRIM(D1618),dim_numeratordenominator!A:B,2,FALSE)),"",VLOOKUP(TRIM(D1618),dim_numeratordenominator!A:C,2,FALSE))</f>
        <v>Denominator</v>
      </c>
      <c r="AN1618" s="19" t="str">
        <f>IF(ISNA(VLOOKUP(AM1618,dim_numeratordenominator!B:C,2,FALSE)),"",VLOOKUP(AM1618,dim_numeratordenominator!B:C,2,FALSE))</f>
        <v>QpNj0nSuEhD</v>
      </c>
      <c r="AO1618" s="19" t="str">
        <f>IF(ISNA(VLOOKUP(TRIM(E1618),dim_supporttype!A:B,2,FALSE)),"",VLOOKUP(TRIM(E1618),dim_supporttype!A:C,2,FALSE))</f>
        <v>TA</v>
      </c>
      <c r="AP1618" s="19" t="str">
        <f>IF(ISNA(VLOOKUP(AO1618,dim_supporttype!B:C,2,FALSE)),"",VLOOKUP(AO1618,dim_supporttype!B:C,2,FALSE))</f>
        <v>cRAGKdWIDn4</v>
      </c>
      <c r="AQ1618" s="19" t="str">
        <f>IF(ISNA(VLOOKUP(TRIM(F1618),dim_disaggs!A:B,2,FALSE)),"No Disagg",VLOOKUP(TRIM(F1618),dim_disaggs!A:B,2,FALSE))</f>
        <v>Age/Sex</v>
      </c>
      <c r="AR1618" s="19" t="str">
        <f>IF(ISNA(VLOOKUP(AQ1618,dim_disaggs!B:C,2,FALSE)),"",VLOOKUP(AQ1618,dim_disaggs!B:C,2,FALSE))</f>
        <v>Qbz6SrpmJ1y</v>
      </c>
      <c r="AU1618" s="72" t="s">
        <v>755</v>
      </c>
      <c r="AV1618" s="73" t="s">
        <v>755</v>
      </c>
      <c r="AW1618" s="66" t="s">
        <v>755</v>
      </c>
      <c r="AX1618" s="66" t="s">
        <v>755</v>
      </c>
      <c r="BA1618" s="105" t="str">
        <f t="shared" si="234"/>
        <v/>
      </c>
      <c r="BB1618" s="20" t="str">
        <f t="shared" si="235"/>
        <v/>
      </c>
      <c r="BE1618" s="75" t="s">
        <v>755</v>
      </c>
      <c r="BF1618" s="73" t="s">
        <v>755</v>
      </c>
      <c r="BG1618" s="55" t="s">
        <v>755</v>
      </c>
      <c r="BH1618" s="76" t="s">
        <v>755</v>
      </c>
      <c r="BI1618" s="20" t="s">
        <v>755</v>
      </c>
      <c r="BJ1618" s="20" t="s">
        <v>755</v>
      </c>
      <c r="BK1618" s="55" t="s">
        <v>755</v>
      </c>
      <c r="BL1618" s="71" t="s">
        <v>755</v>
      </c>
      <c r="BM1618" s="77" t="s">
        <v>755</v>
      </c>
      <c r="BN1618" s="78" t="s">
        <v>755</v>
      </c>
      <c r="BO1618" s="77" t="s">
        <v>755</v>
      </c>
      <c r="BP1618" s="78" t="s">
        <v>755</v>
      </c>
    </row>
    <row r="1619" spans="1:68" x14ac:dyDescent="0.2">
      <c r="A1619" s="22" t="s">
        <v>95</v>
      </c>
      <c r="B1619" s="21" t="s">
        <v>20416</v>
      </c>
      <c r="C1619" s="20" t="s">
        <v>251</v>
      </c>
      <c r="D1619" s="20" t="s">
        <v>164</v>
      </c>
      <c r="E1619" s="20" t="s">
        <v>77</v>
      </c>
      <c r="F1619" s="20" t="s">
        <v>135</v>
      </c>
      <c r="G1619" s="20" t="s">
        <v>20086</v>
      </c>
      <c r="H1619" s="20" t="s">
        <v>135</v>
      </c>
      <c r="I1619" s="19">
        <f t="shared" si="236"/>
        <v>28</v>
      </c>
      <c r="J1619" s="20" t="s">
        <v>205</v>
      </c>
      <c r="K1619" s="20" t="s">
        <v>517</v>
      </c>
      <c r="L1619" s="95" t="str">
        <f>IF(M1619&lt;&gt;"",IF(NOT(ISNA(INDEX(cc!B:B,MATCH(M1619,cc!A:A,0)))),INDEX(cc!B:B,MATCH(M1619,cc!A:A,0)),"0"),"")</f>
        <v>Age (10-50+-nme, 10) and Sex</v>
      </c>
      <c r="M1619" s="97" t="s">
        <v>20147</v>
      </c>
      <c r="N1619" s="28" t="str">
        <f t="shared" si="237"/>
        <v/>
      </c>
      <c r="O1619" s="19" t="str">
        <f t="shared" si="230"/>
        <v>PP_PREV (D, DSD, Age/Sex) v2: People Targeted</v>
      </c>
      <c r="P1619" s="19" t="str">
        <f t="shared" si="231"/>
        <v>PP_PREV (D, DSD, Age/Sex) v2: People Targeted</v>
      </c>
      <c r="Q1619" s="19" t="str">
        <f t="shared" si="229"/>
        <v>PP_PREV (D, DSD, Age/Sex) v2</v>
      </c>
      <c r="R1619" s="19" t="str">
        <f t="shared" si="232"/>
        <v>PP_PREV_D_DSD_Age_Sex_v2</v>
      </c>
      <c r="S1619" s="19" t="str">
        <f t="shared" si="233"/>
        <v>PP_PREV_D_DSD_Age_Sex_v2</v>
      </c>
      <c r="T1619" s="19" t="b">
        <f>NOT(ISNA(VLOOKUP(B1619,dbcodes!A:B,2,FALSE)))</f>
        <v>1</v>
      </c>
      <c r="U1619" s="19" t="str">
        <f>IF(ISNA(VLOOKUP(B1619,dbcodes!A:B,2,FALSE)),des!R1138,VLOOKUP(B1619,dbcodes!A:B,2,FALSE))</f>
        <v>PP_PREV_D_DSD_Age_Sex_v2</v>
      </c>
      <c r="W1619" s="107" t="str">
        <f>IF(ISNA(VLOOKUP(C1619,descriptions!A:B,2,FALSE)),des!V1138,IF(G1619=" TARGET","Target ","")&amp;VLOOKUP(C1619,descriptions!A:B,2,FALSE))</f>
        <v>Number of priority populations reached with standard HIV prevention intervention(s) that are evidence-based</v>
      </c>
      <c r="X1619" s="20" t="s">
        <v>4</v>
      </c>
      <c r="Y1619" s="20" t="s">
        <v>831</v>
      </c>
      <c r="Z1619" s="20" t="s">
        <v>836</v>
      </c>
      <c r="AA1619" s="20" t="s">
        <v>102</v>
      </c>
      <c r="AB1619" s="20" t="s">
        <v>755</v>
      </c>
      <c r="AC1619" s="19" t="str">
        <f>IF(AB1619&lt;&gt;"",IF(NOT(ISNA(INDEX(os!A:A,MATCH(AB1619,os!B:B,0)))),INDEX(os!A:A,MATCH(AB1619,os!B:B,0)),"0"),"")</f>
        <v/>
      </c>
      <c r="AD1619" s="20" t="s">
        <v>830</v>
      </c>
      <c r="AH1619" s="93" t="str">
        <f>IF(NOT(ISNA(VLOOKUP(B:B,ResultsTargets!A:A,1,0))),"TRUE","")</f>
        <v/>
      </c>
      <c r="AI1619" s="19" t="str">
        <f>IF(ISNA(VLOOKUP(C1619,dim_techarea!A:B,2,FALSE)),"",VLOOKUP(C1619,dim_techarea!A:B,2,FALSE))</f>
        <v>PP_PREV</v>
      </c>
      <c r="AJ1619" s="19" t="str">
        <f>IF(ISNA(VLOOKUP(AI1619,dim_techarea!B:C,2,FALSE)),"",VLOOKUP(AI1619,dim_techarea!B:C,2,FALSE))</f>
        <v>Fvs28dwjL6e</v>
      </c>
      <c r="AK1619" s="19" t="str">
        <f>IF(ISNA(VLOOKUP(TRIM(G1619),dim_targetsresults!A:B,2,FALSE)),"",VLOOKUP(TRIM(G1619),dim_targetsresults!A:C,2,FALSE))</f>
        <v>MER Results</v>
      </c>
      <c r="AL1619" s="19" t="str">
        <f>IF(ISNA(VLOOKUP(AK1619,dim_targetsresults!B:C,2,FALSE)),"",VLOOKUP(AK1619,dim_targetsresults!B:C,2,FALSE))</f>
        <v>Jh0jDM5yQ2E</v>
      </c>
      <c r="AM1619" s="19" t="str">
        <f>IF(ISNA(VLOOKUP(TRIM(D1619),dim_numeratordenominator!A:B,2,FALSE)),"",VLOOKUP(TRIM(D1619),dim_numeratordenominator!A:C,2,FALSE))</f>
        <v>Denominator</v>
      </c>
      <c r="AN1619" s="19" t="str">
        <f>IF(ISNA(VLOOKUP(AM1619,dim_numeratordenominator!B:C,2,FALSE)),"",VLOOKUP(AM1619,dim_numeratordenominator!B:C,2,FALSE))</f>
        <v>QpNj0nSuEhD</v>
      </c>
      <c r="AO1619" s="19" t="str">
        <f>IF(ISNA(VLOOKUP(TRIM(E1619),dim_supporttype!A:B,2,FALSE)),"",VLOOKUP(TRIM(E1619),dim_supporttype!A:C,2,FALSE))</f>
        <v>DSD</v>
      </c>
      <c r="AP1619" s="19" t="str">
        <f>IF(ISNA(VLOOKUP(AO1619,dim_supporttype!B:C,2,FALSE)),"",VLOOKUP(AO1619,dim_supporttype!B:C,2,FALSE))</f>
        <v>iM13vdNLWKb</v>
      </c>
      <c r="AQ1619" s="19" t="str">
        <f>IF(ISNA(VLOOKUP(TRIM(F1619),dim_disaggs!A:B,2,FALSE)),"No Disagg",VLOOKUP(TRIM(F1619),dim_disaggs!A:B,2,FALSE))</f>
        <v>Age/Sex</v>
      </c>
      <c r="AR1619" s="19" t="str">
        <f>IF(ISNA(VLOOKUP(AQ1619,dim_disaggs!B:C,2,FALSE)),"",VLOOKUP(AQ1619,dim_disaggs!B:C,2,FALSE))</f>
        <v>Qbz6SrpmJ1y</v>
      </c>
      <c r="AU1619" s="72" t="s">
        <v>755</v>
      </c>
      <c r="AV1619" s="73" t="s">
        <v>755</v>
      </c>
      <c r="AW1619" s="66" t="s">
        <v>755</v>
      </c>
      <c r="AX1619" s="66" t="s">
        <v>755</v>
      </c>
      <c r="BA1619" s="105" t="str">
        <f t="shared" si="234"/>
        <v/>
      </c>
      <c r="BB1619" s="20" t="str">
        <f t="shared" si="235"/>
        <v/>
      </c>
      <c r="BE1619" s="75" t="s">
        <v>755</v>
      </c>
      <c r="BF1619" s="73" t="s">
        <v>755</v>
      </c>
      <c r="BG1619" s="55" t="s">
        <v>755</v>
      </c>
      <c r="BH1619" s="76" t="s">
        <v>755</v>
      </c>
      <c r="BI1619" s="20" t="s">
        <v>755</v>
      </c>
      <c r="BJ1619" s="20" t="s">
        <v>755</v>
      </c>
      <c r="BK1619" s="55" t="s">
        <v>755</v>
      </c>
      <c r="BL1619" s="71" t="s">
        <v>755</v>
      </c>
      <c r="BM1619" s="77" t="s">
        <v>755</v>
      </c>
      <c r="BN1619" s="78" t="s">
        <v>755</v>
      </c>
      <c r="BO1619" s="77" t="s">
        <v>755</v>
      </c>
      <c r="BP1619" s="78" t="s">
        <v>755</v>
      </c>
    </row>
    <row r="1620" spans="1:68" s="3" customFormat="1" x14ac:dyDescent="0.2">
      <c r="A1620" s="22" t="s">
        <v>95</v>
      </c>
      <c r="B1620" s="21" t="s">
        <v>20417</v>
      </c>
      <c r="C1620" s="20" t="s">
        <v>251</v>
      </c>
      <c r="D1620" s="20" t="s">
        <v>164</v>
      </c>
      <c r="E1620" s="20" t="s">
        <v>78</v>
      </c>
      <c r="F1620" s="20" t="s">
        <v>135</v>
      </c>
      <c r="G1620" s="20" t="s">
        <v>20086</v>
      </c>
      <c r="H1620" s="20" t="s">
        <v>135</v>
      </c>
      <c r="I1620" s="19">
        <f t="shared" si="236"/>
        <v>27</v>
      </c>
      <c r="J1620" s="20" t="s">
        <v>205</v>
      </c>
      <c r="K1620" s="20" t="s">
        <v>517</v>
      </c>
      <c r="L1620" s="95" t="str">
        <f>IF(M1620&lt;&gt;"",IF(NOT(ISNA(INDEX(cc!B:B,MATCH(M1620,cc!A:A,0)))),INDEX(cc!B:B,MATCH(M1620,cc!A:A,0)),"0"),"")</f>
        <v>Age (10-50+-nme, 10) and Sex</v>
      </c>
      <c r="M1620" s="97" t="s">
        <v>20147</v>
      </c>
      <c r="N1620" s="28" t="str">
        <f t="shared" si="237"/>
        <v/>
      </c>
      <c r="O1620" s="19" t="str">
        <f t="shared" si="230"/>
        <v>PP_PREV (D, TA, Age/Sex) v2: People Targeted</v>
      </c>
      <c r="P1620" s="19" t="str">
        <f t="shared" si="231"/>
        <v>PP_PREV (D, TA, Age/Sex) v2: People Targeted</v>
      </c>
      <c r="Q1620" s="19" t="str">
        <f t="shared" si="229"/>
        <v>PP_PREV (D, TA, Age/Sex) v2</v>
      </c>
      <c r="R1620" s="19" t="str">
        <f t="shared" si="232"/>
        <v>PP_PREV_D_TA_Age_Sex_v2</v>
      </c>
      <c r="S1620" s="19" t="str">
        <f t="shared" si="233"/>
        <v>PP_PREV_D_TA_Age_Sex_v2</v>
      </c>
      <c r="T1620" s="19" t="b">
        <f>NOT(ISNA(VLOOKUP(B1620,dbcodes!A:B,2,FALSE)))</f>
        <v>1</v>
      </c>
      <c r="U1620" s="19" t="str">
        <f>IF(ISNA(VLOOKUP(B1620,dbcodes!A:B,2,FALSE)),des!R1139,VLOOKUP(B1620,dbcodes!A:B,2,FALSE))</f>
        <v>PP_PREV_D_TA_Age_Sex_v2</v>
      </c>
      <c r="V1620" s="20"/>
      <c r="W1620" s="107" t="str">
        <f>IF(ISNA(VLOOKUP(C1620,descriptions!A:B,2,FALSE)),des!V1139,IF(G1620=" TARGET","Target ","")&amp;VLOOKUP(C1620,descriptions!A:B,2,FALSE))</f>
        <v>Number of priority populations reached with standard HIV prevention intervention(s) that are evidence-based</v>
      </c>
      <c r="X1620" s="20" t="s">
        <v>4</v>
      </c>
      <c r="Y1620" s="20" t="s">
        <v>831</v>
      </c>
      <c r="Z1620" s="20" t="s">
        <v>836</v>
      </c>
      <c r="AA1620" s="20" t="s">
        <v>102</v>
      </c>
      <c r="AB1620" s="20" t="s">
        <v>755</v>
      </c>
      <c r="AC1620" s="19" t="str">
        <f>IF(AB1620&lt;&gt;"",IF(NOT(ISNA(INDEX(os!A:A,MATCH(AB1620,os!B:B,0)))),INDEX(os!A:A,MATCH(AB1620,os!B:B,0)),"0"),"")</f>
        <v/>
      </c>
      <c r="AD1620" s="20" t="s">
        <v>830</v>
      </c>
      <c r="AE1620" s="20"/>
      <c r="AF1620" s="20"/>
      <c r="AG1620" s="20"/>
      <c r="AH1620" s="93" t="str">
        <f>IF(NOT(ISNA(VLOOKUP(B:B,ResultsTargets!A:A,1,0))),"TRUE","")</f>
        <v/>
      </c>
      <c r="AI1620" s="19" t="str">
        <f>IF(ISNA(VLOOKUP(C1620,dim_techarea!A:B,2,FALSE)),"",VLOOKUP(C1620,dim_techarea!A:B,2,FALSE))</f>
        <v>PP_PREV</v>
      </c>
      <c r="AJ1620" s="19" t="str">
        <f>IF(ISNA(VLOOKUP(AI1620,dim_techarea!B:C,2,FALSE)),"",VLOOKUP(AI1620,dim_techarea!B:C,2,FALSE))</f>
        <v>Fvs28dwjL6e</v>
      </c>
      <c r="AK1620" s="19" t="str">
        <f>IF(ISNA(VLOOKUP(TRIM(G1620),dim_targetsresults!A:B,2,FALSE)),"",VLOOKUP(TRIM(G1620),dim_targetsresults!A:C,2,FALSE))</f>
        <v>MER Results</v>
      </c>
      <c r="AL1620" s="19" t="str">
        <f>IF(ISNA(VLOOKUP(AK1620,dim_targetsresults!B:C,2,FALSE)),"",VLOOKUP(AK1620,dim_targetsresults!B:C,2,FALSE))</f>
        <v>Jh0jDM5yQ2E</v>
      </c>
      <c r="AM1620" s="19" t="str">
        <f>IF(ISNA(VLOOKUP(TRIM(D1620),dim_numeratordenominator!A:B,2,FALSE)),"",VLOOKUP(TRIM(D1620),dim_numeratordenominator!A:C,2,FALSE))</f>
        <v>Denominator</v>
      </c>
      <c r="AN1620" s="19" t="str">
        <f>IF(ISNA(VLOOKUP(AM1620,dim_numeratordenominator!B:C,2,FALSE)),"",VLOOKUP(AM1620,dim_numeratordenominator!B:C,2,FALSE))</f>
        <v>QpNj0nSuEhD</v>
      </c>
      <c r="AO1620" s="19" t="str">
        <f>IF(ISNA(VLOOKUP(TRIM(E1620),dim_supporttype!A:B,2,FALSE)),"",VLOOKUP(TRIM(E1620),dim_supporttype!A:C,2,FALSE))</f>
        <v>TA</v>
      </c>
      <c r="AP1620" s="19" t="str">
        <f>IF(ISNA(VLOOKUP(AO1620,dim_supporttype!B:C,2,FALSE)),"",VLOOKUP(AO1620,dim_supporttype!B:C,2,FALSE))</f>
        <v>cRAGKdWIDn4</v>
      </c>
      <c r="AQ1620" s="19" t="str">
        <f>IF(ISNA(VLOOKUP(TRIM(F1620),dim_disaggs!A:B,2,FALSE)),"No Disagg",VLOOKUP(TRIM(F1620),dim_disaggs!A:B,2,FALSE))</f>
        <v>Age/Sex</v>
      </c>
      <c r="AR1620" s="19" t="str">
        <f>IF(ISNA(VLOOKUP(AQ1620,dim_disaggs!B:C,2,FALSE)),"",VLOOKUP(AQ1620,dim_disaggs!B:C,2,FALSE))</f>
        <v>Qbz6SrpmJ1y</v>
      </c>
      <c r="AS1620" s="72"/>
      <c r="AT1620" s="66"/>
      <c r="AU1620" s="72" t="s">
        <v>755</v>
      </c>
      <c r="AV1620" s="73" t="s">
        <v>755</v>
      </c>
      <c r="AW1620" s="66" t="s">
        <v>755</v>
      </c>
      <c r="AX1620" s="66" t="s">
        <v>755</v>
      </c>
      <c r="AY1620" s="20"/>
      <c r="AZ1620" s="20"/>
      <c r="BA1620" s="105" t="str">
        <f t="shared" si="234"/>
        <v/>
      </c>
      <c r="BB1620" s="20" t="str">
        <f t="shared" si="235"/>
        <v/>
      </c>
      <c r="BC1620" s="20"/>
      <c r="BD1620" s="20"/>
      <c r="BE1620" s="75" t="s">
        <v>755</v>
      </c>
      <c r="BF1620" s="73" t="s">
        <v>755</v>
      </c>
      <c r="BG1620" s="55" t="s">
        <v>755</v>
      </c>
      <c r="BH1620" s="76" t="s">
        <v>755</v>
      </c>
      <c r="BI1620" s="20" t="s">
        <v>755</v>
      </c>
      <c r="BJ1620" s="20" t="s">
        <v>755</v>
      </c>
      <c r="BK1620" s="55" t="s">
        <v>755</v>
      </c>
      <c r="BL1620" s="71" t="s">
        <v>755</v>
      </c>
      <c r="BM1620" s="77" t="s">
        <v>755</v>
      </c>
      <c r="BN1620" s="78" t="s">
        <v>755</v>
      </c>
      <c r="BO1620" s="77" t="s">
        <v>755</v>
      </c>
      <c r="BP1620" s="78" t="s">
        <v>755</v>
      </c>
    </row>
    <row r="1621" spans="1:68" s="3" customFormat="1" x14ac:dyDescent="0.2">
      <c r="A1621" s="20" t="s">
        <v>95</v>
      </c>
      <c r="B1621" s="20" t="s">
        <v>512</v>
      </c>
      <c r="C1621" s="20" t="s">
        <v>251</v>
      </c>
      <c r="D1621" s="20" t="s">
        <v>164</v>
      </c>
      <c r="E1621" s="20" t="s">
        <v>77</v>
      </c>
      <c r="F1621" s="20"/>
      <c r="G1621" s="20" t="s">
        <v>20086</v>
      </c>
      <c r="H1621" s="20"/>
      <c r="I1621" s="19">
        <f t="shared" si="236"/>
        <v>16</v>
      </c>
      <c r="J1621" s="20" t="s">
        <v>755</v>
      </c>
      <c r="K1621" s="20" t="s">
        <v>517</v>
      </c>
      <c r="L1621" s="95" t="str">
        <f>IF(M1621&lt;&gt;"",IF(NOT(ISNA(INDEX(cc!B:B,MATCH(M1621,cc!A:A,0)))),INDEX(cc!B:B,MATCH(M1621,cc!A:A,0)),"0"),"")</f>
        <v>default</v>
      </c>
      <c r="M1621" s="97" t="s">
        <v>13</v>
      </c>
      <c r="N1621" s="28" t="str">
        <f t="shared" si="237"/>
        <v/>
      </c>
      <c r="O1621" s="19" t="str">
        <f t="shared" si="230"/>
        <v>PP_PREV (D, DSD): People Targeted</v>
      </c>
      <c r="P1621" s="19" t="str">
        <f t="shared" si="231"/>
        <v>PP_PREV (D, DSD): People Targeted</v>
      </c>
      <c r="Q1621" s="19" t="str">
        <f t="shared" si="229"/>
        <v>PP_PREV (D, DSD)</v>
      </c>
      <c r="R1621" s="19" t="str">
        <f t="shared" si="232"/>
        <v>PP_PREV_D_DSD</v>
      </c>
      <c r="S1621" s="19" t="str">
        <f t="shared" si="233"/>
        <v>PP_PREV_D_DSD_</v>
      </c>
      <c r="T1621" s="19" t="b">
        <f>NOT(ISNA(VLOOKUP(B1621,dbcodes!A:B,2,FALSE)))</f>
        <v>1</v>
      </c>
      <c r="U1621" s="19" t="str">
        <f>IF(ISNA(VLOOKUP(B1621,dbcodes!A:B,2,FALSE)),des!R1140,VLOOKUP(B1621,dbcodes!A:B,2,FALSE))</f>
        <v>GPY_PREV_D_DSD</v>
      </c>
      <c r="V1621" s="20"/>
      <c r="W1621" s="107" t="str">
        <f>IF(ISNA(VLOOKUP(C1621,descriptions!A:B,2,FALSE)),des!V1140,IF(G1621=" TARGET","Target ","")&amp;VLOOKUP(C1621,descriptions!A:B,2,FALSE))</f>
        <v>Number of priority populations reached with standard HIV prevention intervention(s) that are evidence-based</v>
      </c>
      <c r="X1621" s="20" t="s">
        <v>4</v>
      </c>
      <c r="Y1621" s="20" t="s">
        <v>831</v>
      </c>
      <c r="Z1621" s="20" t="s">
        <v>836</v>
      </c>
      <c r="AA1621" s="20" t="s">
        <v>102</v>
      </c>
      <c r="AB1621" s="20" t="s">
        <v>755</v>
      </c>
      <c r="AC1621" s="19" t="str">
        <f>IF(AB1621&lt;&gt;"",IF(NOT(ISNA(INDEX(os!A:A,MATCH(AB1621,os!B:B,0)))),INDEX(os!A:A,MATCH(AB1621,os!B:B,0)),"0"),"")</f>
        <v/>
      </c>
      <c r="AD1621" s="20" t="s">
        <v>830</v>
      </c>
      <c r="AE1621" s="20"/>
      <c r="AF1621" s="20"/>
      <c r="AG1621" s="20"/>
      <c r="AH1621" s="93" t="str">
        <f>IF(NOT(ISNA(VLOOKUP(B:B,ResultsTargets!A:A,1,0))),"TRUE","")</f>
        <v/>
      </c>
      <c r="AI1621" s="19" t="str">
        <f>IF(ISNA(VLOOKUP(C1621,dim_techarea!A:B,2,FALSE)),"",VLOOKUP(C1621,dim_techarea!A:B,2,FALSE))</f>
        <v>PP_PREV</v>
      </c>
      <c r="AJ1621" s="19" t="str">
        <f>IF(ISNA(VLOOKUP(AI1621,dim_techarea!B:C,2,FALSE)),"",VLOOKUP(AI1621,dim_techarea!B:C,2,FALSE))</f>
        <v>Fvs28dwjL6e</v>
      </c>
      <c r="AK1621" s="19" t="str">
        <f>IF(ISNA(VLOOKUP(TRIM(G1621),dim_targetsresults!A:B,2,FALSE)),"",VLOOKUP(TRIM(G1621),dim_targetsresults!A:C,2,FALSE))</f>
        <v>MER Results</v>
      </c>
      <c r="AL1621" s="19" t="str">
        <f>IF(ISNA(VLOOKUP(AK1621,dim_targetsresults!B:C,2,FALSE)),"",VLOOKUP(AK1621,dim_targetsresults!B:C,2,FALSE))</f>
        <v>Jh0jDM5yQ2E</v>
      </c>
      <c r="AM1621" s="19" t="str">
        <f>IF(ISNA(VLOOKUP(TRIM(D1621),dim_numeratordenominator!A:B,2,FALSE)),"",VLOOKUP(TRIM(D1621),dim_numeratordenominator!A:C,2,FALSE))</f>
        <v>Denominator</v>
      </c>
      <c r="AN1621" s="19" t="str">
        <f>IF(ISNA(VLOOKUP(AM1621,dim_numeratordenominator!B:C,2,FALSE)),"",VLOOKUP(AM1621,dim_numeratordenominator!B:C,2,FALSE))</f>
        <v>QpNj0nSuEhD</v>
      </c>
      <c r="AO1621" s="19" t="str">
        <f>IF(ISNA(VLOOKUP(TRIM(E1621),dim_supporttype!A:B,2,FALSE)),"",VLOOKUP(TRIM(E1621),dim_supporttype!A:C,2,FALSE))</f>
        <v>DSD</v>
      </c>
      <c r="AP1621" s="19" t="str">
        <f>IF(ISNA(VLOOKUP(AO1621,dim_supporttype!B:C,2,FALSE)),"",VLOOKUP(AO1621,dim_supporttype!B:C,2,FALSE))</f>
        <v>iM13vdNLWKb</v>
      </c>
      <c r="AQ1621" s="19" t="str">
        <f>IF(ISNA(VLOOKUP(TRIM(F1621),dim_disaggs!A:B,2,FALSE)),"No Disagg",VLOOKUP(TRIM(F1621),dim_disaggs!A:B,2,FALSE))</f>
        <v>No Disagg</v>
      </c>
      <c r="AR1621" s="19" t="str">
        <f>IF(ISNA(VLOOKUP(AQ1621,dim_disaggs!B:C,2,FALSE)),"",VLOOKUP(AQ1621,dim_disaggs!B:C,2,FALSE))</f>
        <v>werJlVT6sf3</v>
      </c>
      <c r="AS1621" s="72"/>
      <c r="AT1621" s="66"/>
      <c r="AU1621" s="72" t="s">
        <v>755</v>
      </c>
      <c r="AV1621" s="73" t="s">
        <v>755</v>
      </c>
      <c r="AW1621" s="66" t="s">
        <v>755</v>
      </c>
      <c r="AX1621" s="66" t="s">
        <v>755</v>
      </c>
      <c r="AY1621" s="20"/>
      <c r="AZ1621" s="20"/>
      <c r="BA1621" s="105" t="str">
        <f t="shared" si="234"/>
        <v>Top Level Denominator</v>
      </c>
      <c r="BB1621" s="20" t="str">
        <f t="shared" si="235"/>
        <v>Azqe383ljKu</v>
      </c>
      <c r="BC1621" s="20" t="s">
        <v>25708</v>
      </c>
      <c r="BD1621" s="20" t="s">
        <v>25709</v>
      </c>
      <c r="BE1621" s="75" t="s">
        <v>21242</v>
      </c>
      <c r="BF1621" s="73" t="s">
        <v>21243</v>
      </c>
      <c r="BG1621" s="55" t="s">
        <v>20425</v>
      </c>
      <c r="BH1621" s="76" t="s">
        <v>20423</v>
      </c>
      <c r="BI1621" s="20" t="s">
        <v>20421</v>
      </c>
      <c r="BJ1621" s="20" t="s">
        <v>20427</v>
      </c>
      <c r="BK1621" s="55" t="s">
        <v>755</v>
      </c>
      <c r="BL1621" s="71" t="s">
        <v>755</v>
      </c>
      <c r="BM1621" s="77" t="s">
        <v>755</v>
      </c>
      <c r="BN1621" s="78" t="s">
        <v>755</v>
      </c>
      <c r="BO1621" s="77" t="s">
        <v>755</v>
      </c>
      <c r="BP1621" s="78" t="s">
        <v>755</v>
      </c>
    </row>
    <row r="1622" spans="1:68" s="3" customFormat="1" x14ac:dyDescent="0.2">
      <c r="A1622" s="20" t="s">
        <v>95</v>
      </c>
      <c r="B1622" s="20" t="s">
        <v>515</v>
      </c>
      <c r="C1622" s="20" t="s">
        <v>251</v>
      </c>
      <c r="D1622" s="20" t="s">
        <v>164</v>
      </c>
      <c r="E1622" s="20" t="s">
        <v>78</v>
      </c>
      <c r="F1622" s="20"/>
      <c r="G1622" s="20" t="s">
        <v>20086</v>
      </c>
      <c r="H1622" s="20"/>
      <c r="I1622" s="19">
        <f t="shared" si="236"/>
        <v>15</v>
      </c>
      <c r="J1622" s="20" t="s">
        <v>755</v>
      </c>
      <c r="K1622" s="20" t="s">
        <v>517</v>
      </c>
      <c r="L1622" s="95" t="str">
        <f>IF(M1622&lt;&gt;"",IF(NOT(ISNA(INDEX(cc!B:B,MATCH(M1622,cc!A:A,0)))),INDEX(cc!B:B,MATCH(M1622,cc!A:A,0)),"0"),"")</f>
        <v>default</v>
      </c>
      <c r="M1622" s="97" t="s">
        <v>13</v>
      </c>
      <c r="N1622" s="28" t="str">
        <f t="shared" si="237"/>
        <v/>
      </c>
      <c r="O1622" s="19" t="str">
        <f t="shared" si="230"/>
        <v>PP_PREV (D, TA): People Targeted</v>
      </c>
      <c r="P1622" s="19" t="str">
        <f t="shared" si="231"/>
        <v>PP_PREV (D, TA): People Targeted</v>
      </c>
      <c r="Q1622" s="19" t="str">
        <f t="shared" si="229"/>
        <v>PP_PREV (D, TA)</v>
      </c>
      <c r="R1622" s="19" t="str">
        <f t="shared" si="232"/>
        <v>PP_PREV_D_TA</v>
      </c>
      <c r="S1622" s="19" t="str">
        <f t="shared" si="233"/>
        <v>PP_PREV_D_TA_</v>
      </c>
      <c r="T1622" s="19" t="b">
        <f>NOT(ISNA(VLOOKUP(B1622,dbcodes!A:B,2,FALSE)))</f>
        <v>1</v>
      </c>
      <c r="U1622" s="19" t="str">
        <f>IF(ISNA(VLOOKUP(B1622,dbcodes!A:B,2,FALSE)),des!R1141,VLOOKUP(B1622,dbcodes!A:B,2,FALSE))</f>
        <v>GPY_PREV_D_TA</v>
      </c>
      <c r="V1622" s="20"/>
      <c r="W1622" s="107" t="str">
        <f>IF(ISNA(VLOOKUP(C1622,descriptions!A:B,2,FALSE)),des!V1141,IF(G1622=" TARGET","Target ","")&amp;VLOOKUP(C1622,descriptions!A:B,2,FALSE))</f>
        <v>Number of priority populations reached with standard HIV prevention intervention(s) that are evidence-based</v>
      </c>
      <c r="X1622" s="20" t="s">
        <v>4</v>
      </c>
      <c r="Y1622" s="20" t="s">
        <v>831</v>
      </c>
      <c r="Z1622" s="20" t="s">
        <v>836</v>
      </c>
      <c r="AA1622" s="20" t="s">
        <v>102</v>
      </c>
      <c r="AB1622" s="20" t="s">
        <v>755</v>
      </c>
      <c r="AC1622" s="19" t="str">
        <f>IF(AB1622&lt;&gt;"",IF(NOT(ISNA(INDEX(os!A:A,MATCH(AB1622,os!B:B,0)))),INDEX(os!A:A,MATCH(AB1622,os!B:B,0)),"0"),"")</f>
        <v/>
      </c>
      <c r="AD1622" s="20" t="s">
        <v>830</v>
      </c>
      <c r="AE1622" s="20"/>
      <c r="AF1622" s="20"/>
      <c r="AG1622" s="20"/>
      <c r="AH1622" s="93" t="str">
        <f>IF(NOT(ISNA(VLOOKUP(B:B,ResultsTargets!A:A,1,0))),"TRUE","")</f>
        <v/>
      </c>
      <c r="AI1622" s="19" t="str">
        <f>IF(ISNA(VLOOKUP(C1622,dim_techarea!A:B,2,FALSE)),"",VLOOKUP(C1622,dim_techarea!A:B,2,FALSE))</f>
        <v>PP_PREV</v>
      </c>
      <c r="AJ1622" s="19" t="str">
        <f>IF(ISNA(VLOOKUP(AI1622,dim_techarea!B:C,2,FALSE)),"",VLOOKUP(AI1622,dim_techarea!B:C,2,FALSE))</f>
        <v>Fvs28dwjL6e</v>
      </c>
      <c r="AK1622" s="19" t="str">
        <f>IF(ISNA(VLOOKUP(TRIM(G1622),dim_targetsresults!A:B,2,FALSE)),"",VLOOKUP(TRIM(G1622),dim_targetsresults!A:C,2,FALSE))</f>
        <v>MER Results</v>
      </c>
      <c r="AL1622" s="19" t="str">
        <f>IF(ISNA(VLOOKUP(AK1622,dim_targetsresults!B:C,2,FALSE)),"",VLOOKUP(AK1622,dim_targetsresults!B:C,2,FALSE))</f>
        <v>Jh0jDM5yQ2E</v>
      </c>
      <c r="AM1622" s="19" t="str">
        <f>IF(ISNA(VLOOKUP(TRIM(D1622),dim_numeratordenominator!A:B,2,FALSE)),"",VLOOKUP(TRIM(D1622),dim_numeratordenominator!A:C,2,FALSE))</f>
        <v>Denominator</v>
      </c>
      <c r="AN1622" s="19" t="str">
        <f>IF(ISNA(VLOOKUP(AM1622,dim_numeratordenominator!B:C,2,FALSE)),"",VLOOKUP(AM1622,dim_numeratordenominator!B:C,2,FALSE))</f>
        <v>QpNj0nSuEhD</v>
      </c>
      <c r="AO1622" s="19" t="str">
        <f>IF(ISNA(VLOOKUP(TRIM(E1622),dim_supporttype!A:B,2,FALSE)),"",VLOOKUP(TRIM(E1622),dim_supporttype!A:C,2,FALSE))</f>
        <v>TA</v>
      </c>
      <c r="AP1622" s="19" t="str">
        <f>IF(ISNA(VLOOKUP(AO1622,dim_supporttype!B:C,2,FALSE)),"",VLOOKUP(AO1622,dim_supporttype!B:C,2,FALSE))</f>
        <v>cRAGKdWIDn4</v>
      </c>
      <c r="AQ1622" s="19" t="str">
        <f>IF(ISNA(VLOOKUP(TRIM(F1622),dim_disaggs!A:B,2,FALSE)),"No Disagg",VLOOKUP(TRIM(F1622),dim_disaggs!A:B,2,FALSE))</f>
        <v>No Disagg</v>
      </c>
      <c r="AR1622" s="19" t="str">
        <f>IF(ISNA(VLOOKUP(AQ1622,dim_disaggs!B:C,2,FALSE)),"",VLOOKUP(AQ1622,dim_disaggs!B:C,2,FALSE))</f>
        <v>werJlVT6sf3</v>
      </c>
      <c r="AS1622" s="72"/>
      <c r="AT1622" s="66"/>
      <c r="AU1622" s="72" t="s">
        <v>755</v>
      </c>
      <c r="AV1622" s="73" t="s">
        <v>755</v>
      </c>
      <c r="AW1622" s="66" t="s">
        <v>755</v>
      </c>
      <c r="AX1622" s="66" t="s">
        <v>755</v>
      </c>
      <c r="AY1622" s="20"/>
      <c r="AZ1622" s="20"/>
      <c r="BA1622" s="105" t="str">
        <f t="shared" si="234"/>
        <v>Top Level Denominator</v>
      </c>
      <c r="BB1622" s="20" t="str">
        <f t="shared" si="235"/>
        <v>Azqe383ljKu</v>
      </c>
      <c r="BC1622" s="20" t="s">
        <v>25708</v>
      </c>
      <c r="BD1622" s="20" t="s">
        <v>25709</v>
      </c>
      <c r="BE1622" s="75" t="s">
        <v>21242</v>
      </c>
      <c r="BF1622" s="73" t="s">
        <v>21243</v>
      </c>
      <c r="BG1622" s="55" t="s">
        <v>20425</v>
      </c>
      <c r="BH1622" s="76" t="s">
        <v>20423</v>
      </c>
      <c r="BI1622" s="20" t="s">
        <v>20421</v>
      </c>
      <c r="BJ1622" s="20" t="s">
        <v>20427</v>
      </c>
      <c r="BK1622" s="55" t="s">
        <v>755</v>
      </c>
      <c r="BL1622" s="71" t="s">
        <v>755</v>
      </c>
      <c r="BM1622" s="77" t="s">
        <v>755</v>
      </c>
      <c r="BN1622" s="78" t="s">
        <v>755</v>
      </c>
      <c r="BO1622" s="77" t="s">
        <v>755</v>
      </c>
      <c r="BP1622" s="78" t="s">
        <v>755</v>
      </c>
    </row>
    <row r="1623" spans="1:68" s="3" customFormat="1" x14ac:dyDescent="0.2">
      <c r="A1623" s="20" t="s">
        <v>95</v>
      </c>
      <c r="B1623" s="20" t="s">
        <v>513</v>
      </c>
      <c r="C1623" s="20" t="s">
        <v>251</v>
      </c>
      <c r="D1623" s="20" t="s">
        <v>1</v>
      </c>
      <c r="E1623" s="20" t="s">
        <v>77</v>
      </c>
      <c r="F1623" s="20" t="s">
        <v>135</v>
      </c>
      <c r="G1623" s="20" t="s">
        <v>20086</v>
      </c>
      <c r="H1623" s="20" t="s">
        <v>135</v>
      </c>
      <c r="I1623" s="19">
        <f t="shared" si="236"/>
        <v>25</v>
      </c>
      <c r="J1623" s="20" t="s">
        <v>755</v>
      </c>
      <c r="K1623" s="20" t="s">
        <v>276</v>
      </c>
      <c r="L1623" s="95" t="str">
        <f>IF(M1623&lt;&gt;"",IF(NOT(ISNA(INDEX(cc!B:B,MATCH(M1623,cc!A:A,0)))),INDEX(cc!B:B,MATCH(M1623,cc!A:A,0)),"0"),"")</f>
        <v>Age (10-50+, 5) and Sex</v>
      </c>
      <c r="M1623" s="97" t="s">
        <v>110</v>
      </c>
      <c r="N1623" s="28" t="str">
        <f t="shared" si="237"/>
        <v/>
      </c>
      <c r="O1623" s="19" t="str">
        <f t="shared" si="230"/>
        <v>PP_PREV (N, DSD, Age/Sex): HIV Prevention Program</v>
      </c>
      <c r="P1623" s="19" t="str">
        <f t="shared" si="231"/>
        <v>PP_PREV (N, DSD, Age/Sex): HIV Prevention Program</v>
      </c>
      <c r="Q1623" s="19" t="str">
        <f t="shared" si="229"/>
        <v>PP_PREV (N, DSD, Age/Sex)</v>
      </c>
      <c r="R1623" s="19" t="str">
        <f t="shared" si="232"/>
        <v>PP_PREV_N_DSD_Age_Sex</v>
      </c>
      <c r="S1623" s="19" t="str">
        <f t="shared" si="233"/>
        <v>PP_PREV_N_DSD_Age_Sex_</v>
      </c>
      <c r="T1623" s="19" t="b">
        <f>NOT(ISNA(VLOOKUP(B1623,dbcodes!A:B,2,FALSE)))</f>
        <v>1</v>
      </c>
      <c r="U1623" s="19" t="str">
        <f>IF(ISNA(VLOOKUP(B1623,dbcodes!A:B,2,FALSE)),des!R1142,VLOOKUP(B1623,dbcodes!A:B,2,FALSE))</f>
        <v>GPY_PREV_N_DSD_Age_Sex</v>
      </c>
      <c r="V1623" s="20"/>
      <c r="W1623" s="107" t="str">
        <f>IF(ISNA(VLOOKUP(C1623,descriptions!A:B,2,FALSE)),des!V1142,IF(G1623=" TARGET","Target ","")&amp;VLOOKUP(C1623,descriptions!A:B,2,FALSE))</f>
        <v>Number of priority populations reached with standard HIV prevention intervention(s) that are evidence-based</v>
      </c>
      <c r="X1623" s="20" t="s">
        <v>4</v>
      </c>
      <c r="Y1623" s="20" t="s">
        <v>831</v>
      </c>
      <c r="Z1623" s="20" t="s">
        <v>836</v>
      </c>
      <c r="AA1623" s="20" t="s">
        <v>102</v>
      </c>
      <c r="AB1623" s="20" t="s">
        <v>755</v>
      </c>
      <c r="AC1623" s="19" t="str">
        <f>IF(AB1623&lt;&gt;"",IF(NOT(ISNA(INDEX(os!A:A,MATCH(AB1623,os!B:B,0)))),INDEX(os!A:A,MATCH(AB1623,os!B:B,0)),"0"),"")</f>
        <v/>
      </c>
      <c r="AD1623" s="20" t="s">
        <v>830</v>
      </c>
      <c r="AE1623" s="20"/>
      <c r="AF1623" s="20"/>
      <c r="AG1623" s="20"/>
      <c r="AH1623" s="93" t="str">
        <f>IF(NOT(ISNA(VLOOKUP(B:B,ResultsTargets!A:A,1,0))),"TRUE","")</f>
        <v/>
      </c>
      <c r="AI1623" s="19" t="str">
        <f>IF(ISNA(VLOOKUP(C1623,dim_techarea!A:B,2,FALSE)),"",VLOOKUP(C1623,dim_techarea!A:B,2,FALSE))</f>
        <v>PP_PREV</v>
      </c>
      <c r="AJ1623" s="19" t="str">
        <f>IF(ISNA(VLOOKUP(AI1623,dim_techarea!B:C,2,FALSE)),"",VLOOKUP(AI1623,dim_techarea!B:C,2,FALSE))</f>
        <v>Fvs28dwjL6e</v>
      </c>
      <c r="AK1623" s="19" t="str">
        <f>IF(ISNA(VLOOKUP(TRIM(G1623),dim_targetsresults!A:B,2,FALSE)),"",VLOOKUP(TRIM(G1623),dim_targetsresults!A:C,2,FALSE))</f>
        <v>MER Results</v>
      </c>
      <c r="AL1623" s="19" t="str">
        <f>IF(ISNA(VLOOKUP(AK1623,dim_targetsresults!B:C,2,FALSE)),"",VLOOKUP(AK1623,dim_targetsresults!B:C,2,FALSE))</f>
        <v>Jh0jDM5yQ2E</v>
      </c>
      <c r="AM1623" s="19" t="str">
        <f>IF(ISNA(VLOOKUP(TRIM(D1623),dim_numeratordenominator!A:B,2,FALSE)),"",VLOOKUP(TRIM(D1623),dim_numeratordenominator!A:C,2,FALSE))</f>
        <v>Numerator</v>
      </c>
      <c r="AN1623" s="19" t="str">
        <f>IF(ISNA(VLOOKUP(AM1623,dim_numeratordenominator!B:C,2,FALSE)),"",VLOOKUP(AM1623,dim_numeratordenominator!B:C,2,FALSE))</f>
        <v>Som9NRMQqV7</v>
      </c>
      <c r="AO1623" s="19" t="str">
        <f>IF(ISNA(VLOOKUP(TRIM(E1623),dim_supporttype!A:B,2,FALSE)),"",VLOOKUP(TRIM(E1623),dim_supporttype!A:C,2,FALSE))</f>
        <v>DSD</v>
      </c>
      <c r="AP1623" s="19" t="str">
        <f>IF(ISNA(VLOOKUP(AO1623,dim_supporttype!B:C,2,FALSE)),"",VLOOKUP(AO1623,dim_supporttype!B:C,2,FALSE))</f>
        <v>iM13vdNLWKb</v>
      </c>
      <c r="AQ1623" s="19" t="str">
        <f>IF(ISNA(VLOOKUP(TRIM(F1623),dim_disaggs!A:B,2,FALSE)),"No Disagg",VLOOKUP(TRIM(F1623),dim_disaggs!A:B,2,FALSE))</f>
        <v>Age/Sex</v>
      </c>
      <c r="AR1623" s="19" t="str">
        <f>IF(ISNA(VLOOKUP(AQ1623,dim_disaggs!B:C,2,FALSE)),"",VLOOKUP(AQ1623,dim_disaggs!B:C,2,FALSE))</f>
        <v>Qbz6SrpmJ1y</v>
      </c>
      <c r="AS1623" s="72"/>
      <c r="AT1623" s="66"/>
      <c r="AU1623" s="72" t="s">
        <v>755</v>
      </c>
      <c r="AV1623" s="73" t="s">
        <v>755</v>
      </c>
      <c r="AW1623" s="66" t="s">
        <v>755</v>
      </c>
      <c r="AX1623" s="66" t="s">
        <v>755</v>
      </c>
      <c r="AY1623" s="20"/>
      <c r="AZ1623" s="20"/>
      <c r="BA1623" s="105" t="str">
        <f t="shared" si="234"/>
        <v/>
      </c>
      <c r="BB1623" s="20" t="str">
        <f t="shared" si="235"/>
        <v/>
      </c>
      <c r="BC1623" s="20"/>
      <c r="BD1623" s="20"/>
      <c r="BE1623" s="75" t="s">
        <v>755</v>
      </c>
      <c r="BF1623" s="73" t="s">
        <v>755</v>
      </c>
      <c r="BG1623" s="55" t="s">
        <v>755</v>
      </c>
      <c r="BH1623" s="76" t="s">
        <v>755</v>
      </c>
      <c r="BI1623" s="20" t="s">
        <v>755</v>
      </c>
      <c r="BJ1623" s="20" t="s">
        <v>755</v>
      </c>
      <c r="BK1623" s="55" t="s">
        <v>755</v>
      </c>
      <c r="BL1623" s="71" t="s">
        <v>755</v>
      </c>
      <c r="BM1623" s="77" t="s">
        <v>755</v>
      </c>
      <c r="BN1623" s="78" t="s">
        <v>755</v>
      </c>
      <c r="BO1623" s="77" t="s">
        <v>755</v>
      </c>
      <c r="BP1623" s="78" t="s">
        <v>755</v>
      </c>
    </row>
    <row r="1624" spans="1:68" s="3" customFormat="1" x14ac:dyDescent="0.2">
      <c r="A1624" s="20" t="s">
        <v>95</v>
      </c>
      <c r="B1624" s="20" t="s">
        <v>516</v>
      </c>
      <c r="C1624" s="20" t="s">
        <v>251</v>
      </c>
      <c r="D1624" s="20" t="s">
        <v>1</v>
      </c>
      <c r="E1624" s="20" t="s">
        <v>78</v>
      </c>
      <c r="F1624" s="20" t="s">
        <v>135</v>
      </c>
      <c r="G1624" s="20" t="s">
        <v>20086</v>
      </c>
      <c r="H1624" s="20" t="s">
        <v>135</v>
      </c>
      <c r="I1624" s="19">
        <f t="shared" si="236"/>
        <v>24</v>
      </c>
      <c r="J1624" s="20" t="s">
        <v>755</v>
      </c>
      <c r="K1624" s="20" t="s">
        <v>276</v>
      </c>
      <c r="L1624" s="95" t="str">
        <f>IF(M1624&lt;&gt;"",IF(NOT(ISNA(INDEX(cc!B:B,MATCH(M1624,cc!A:A,0)))),INDEX(cc!B:B,MATCH(M1624,cc!A:A,0)),"0"),"")</f>
        <v>Age (10-50+, 5) and Sex</v>
      </c>
      <c r="M1624" s="97" t="s">
        <v>110</v>
      </c>
      <c r="N1624" s="28" t="str">
        <f t="shared" si="237"/>
        <v/>
      </c>
      <c r="O1624" s="19" t="str">
        <f t="shared" si="230"/>
        <v>PP_PREV (N, TA, Age/Sex): HIV Prevention Program</v>
      </c>
      <c r="P1624" s="19" t="str">
        <f t="shared" si="231"/>
        <v>PP_PREV (N, TA, Age/Sex): HIV Prevention Program</v>
      </c>
      <c r="Q1624" s="19" t="str">
        <f t="shared" si="229"/>
        <v>PP_PREV (N, TA, Age/Sex)</v>
      </c>
      <c r="R1624" s="19" t="str">
        <f t="shared" si="232"/>
        <v>PP_PREV_N_TA_Age_Sex</v>
      </c>
      <c r="S1624" s="19" t="str">
        <f t="shared" si="233"/>
        <v>PP_PREV_N_TA_Age_Sex_</v>
      </c>
      <c r="T1624" s="19" t="b">
        <f>NOT(ISNA(VLOOKUP(B1624,dbcodes!A:B,2,FALSE)))</f>
        <v>1</v>
      </c>
      <c r="U1624" s="19" t="str">
        <f>IF(ISNA(VLOOKUP(B1624,dbcodes!A:B,2,FALSE)),des!R1143,VLOOKUP(B1624,dbcodes!A:B,2,FALSE))</f>
        <v>GPY_PREV_N_TA_Age_Sex</v>
      </c>
      <c r="V1624" s="20"/>
      <c r="W1624" s="107" t="str">
        <f>IF(ISNA(VLOOKUP(C1624,descriptions!A:B,2,FALSE)),des!V1143,IF(G1624=" TARGET","Target ","")&amp;VLOOKUP(C1624,descriptions!A:B,2,FALSE))</f>
        <v>Number of priority populations reached with standard HIV prevention intervention(s) that are evidence-based</v>
      </c>
      <c r="X1624" s="20" t="s">
        <v>4</v>
      </c>
      <c r="Y1624" s="20" t="s">
        <v>831</v>
      </c>
      <c r="Z1624" s="20" t="s">
        <v>836</v>
      </c>
      <c r="AA1624" s="20" t="s">
        <v>102</v>
      </c>
      <c r="AB1624" s="20" t="s">
        <v>755</v>
      </c>
      <c r="AC1624" s="19" t="str">
        <f>IF(AB1624&lt;&gt;"",IF(NOT(ISNA(INDEX(os!A:A,MATCH(AB1624,os!B:B,0)))),INDEX(os!A:A,MATCH(AB1624,os!B:B,0)),"0"),"")</f>
        <v/>
      </c>
      <c r="AD1624" s="20" t="s">
        <v>830</v>
      </c>
      <c r="AE1624" s="20"/>
      <c r="AF1624" s="20"/>
      <c r="AG1624" s="20"/>
      <c r="AH1624" s="93" t="str">
        <f>IF(NOT(ISNA(VLOOKUP(B:B,ResultsTargets!A:A,1,0))),"TRUE","")</f>
        <v/>
      </c>
      <c r="AI1624" s="19" t="str">
        <f>IF(ISNA(VLOOKUP(C1624,dim_techarea!A:B,2,FALSE)),"",VLOOKUP(C1624,dim_techarea!A:B,2,FALSE))</f>
        <v>PP_PREV</v>
      </c>
      <c r="AJ1624" s="19" t="str">
        <f>IF(ISNA(VLOOKUP(AI1624,dim_techarea!B:C,2,FALSE)),"",VLOOKUP(AI1624,dim_techarea!B:C,2,FALSE))</f>
        <v>Fvs28dwjL6e</v>
      </c>
      <c r="AK1624" s="19" t="str">
        <f>IF(ISNA(VLOOKUP(TRIM(G1624),dim_targetsresults!A:B,2,FALSE)),"",VLOOKUP(TRIM(G1624),dim_targetsresults!A:C,2,FALSE))</f>
        <v>MER Results</v>
      </c>
      <c r="AL1624" s="19" t="str">
        <f>IF(ISNA(VLOOKUP(AK1624,dim_targetsresults!B:C,2,FALSE)),"",VLOOKUP(AK1624,dim_targetsresults!B:C,2,FALSE))</f>
        <v>Jh0jDM5yQ2E</v>
      </c>
      <c r="AM1624" s="19" t="str">
        <f>IF(ISNA(VLOOKUP(TRIM(D1624),dim_numeratordenominator!A:B,2,FALSE)),"",VLOOKUP(TRIM(D1624),dim_numeratordenominator!A:C,2,FALSE))</f>
        <v>Numerator</v>
      </c>
      <c r="AN1624" s="19" t="str">
        <f>IF(ISNA(VLOOKUP(AM1624,dim_numeratordenominator!B:C,2,FALSE)),"",VLOOKUP(AM1624,dim_numeratordenominator!B:C,2,FALSE))</f>
        <v>Som9NRMQqV7</v>
      </c>
      <c r="AO1624" s="19" t="str">
        <f>IF(ISNA(VLOOKUP(TRIM(E1624),dim_supporttype!A:B,2,FALSE)),"",VLOOKUP(TRIM(E1624),dim_supporttype!A:C,2,FALSE))</f>
        <v>TA</v>
      </c>
      <c r="AP1624" s="19" t="str">
        <f>IF(ISNA(VLOOKUP(AO1624,dim_supporttype!B:C,2,FALSE)),"",VLOOKUP(AO1624,dim_supporttype!B:C,2,FALSE))</f>
        <v>cRAGKdWIDn4</v>
      </c>
      <c r="AQ1624" s="19" t="str">
        <f>IF(ISNA(VLOOKUP(TRIM(F1624),dim_disaggs!A:B,2,FALSE)),"No Disagg",VLOOKUP(TRIM(F1624),dim_disaggs!A:B,2,FALSE))</f>
        <v>Age/Sex</v>
      </c>
      <c r="AR1624" s="19" t="str">
        <f>IF(ISNA(VLOOKUP(AQ1624,dim_disaggs!B:C,2,FALSE)),"",VLOOKUP(AQ1624,dim_disaggs!B:C,2,FALSE))</f>
        <v>Qbz6SrpmJ1y</v>
      </c>
      <c r="AS1624" s="72"/>
      <c r="AT1624" s="66"/>
      <c r="AU1624" s="72" t="s">
        <v>755</v>
      </c>
      <c r="AV1624" s="73" t="s">
        <v>755</v>
      </c>
      <c r="AW1624" s="66" t="s">
        <v>755</v>
      </c>
      <c r="AX1624" s="66" t="s">
        <v>755</v>
      </c>
      <c r="AY1624" s="20"/>
      <c r="AZ1624" s="20"/>
      <c r="BA1624" s="105" t="str">
        <f t="shared" si="234"/>
        <v/>
      </c>
      <c r="BB1624" s="20" t="str">
        <f t="shared" si="235"/>
        <v/>
      </c>
      <c r="BC1624" s="20"/>
      <c r="BD1624" s="20"/>
      <c r="BE1624" s="75" t="s">
        <v>755</v>
      </c>
      <c r="BF1624" s="73" t="s">
        <v>755</v>
      </c>
      <c r="BG1624" s="55" t="s">
        <v>755</v>
      </c>
      <c r="BH1624" s="76" t="s">
        <v>755</v>
      </c>
      <c r="BI1624" s="20" t="s">
        <v>755</v>
      </c>
      <c r="BJ1624" s="20" t="s">
        <v>755</v>
      </c>
      <c r="BK1624" s="55" t="s">
        <v>755</v>
      </c>
      <c r="BL1624" s="71" t="s">
        <v>755</v>
      </c>
      <c r="BM1624" s="77" t="s">
        <v>755</v>
      </c>
      <c r="BN1624" s="78" t="s">
        <v>755</v>
      </c>
      <c r="BO1624" s="77" t="s">
        <v>755</v>
      </c>
      <c r="BP1624" s="78" t="s">
        <v>755</v>
      </c>
    </row>
    <row r="1625" spans="1:68" s="3" customFormat="1" x14ac:dyDescent="0.2">
      <c r="A1625" s="20" t="s">
        <v>95</v>
      </c>
      <c r="B1625" s="20" t="s">
        <v>511</v>
      </c>
      <c r="C1625" s="20" t="s">
        <v>251</v>
      </c>
      <c r="D1625" s="20" t="s">
        <v>1</v>
      </c>
      <c r="E1625" s="20" t="s">
        <v>77</v>
      </c>
      <c r="F1625" s="20"/>
      <c r="G1625" s="20" t="s">
        <v>20086</v>
      </c>
      <c r="H1625" s="20"/>
      <c r="I1625" s="19">
        <f t="shared" si="236"/>
        <v>16</v>
      </c>
      <c r="J1625" s="20" t="s">
        <v>755</v>
      </c>
      <c r="K1625" s="20" t="s">
        <v>276</v>
      </c>
      <c r="L1625" s="95" t="str">
        <f>IF(M1625&lt;&gt;"",IF(NOT(ISNA(INDEX(cc!B:B,MATCH(M1625,cc!A:A,0)))),INDEX(cc!B:B,MATCH(M1625,cc!A:A,0)),"0"),"")</f>
        <v>default</v>
      </c>
      <c r="M1625" s="97" t="s">
        <v>13</v>
      </c>
      <c r="N1625" s="28" t="str">
        <f t="shared" si="237"/>
        <v/>
      </c>
      <c r="O1625" s="19" t="str">
        <f t="shared" si="230"/>
        <v>PP_PREV (N, DSD): HIV Prevention Program</v>
      </c>
      <c r="P1625" s="19" t="str">
        <f t="shared" si="231"/>
        <v>PP_PREV (N, DSD): HIV Prevention Program</v>
      </c>
      <c r="Q1625" s="19" t="str">
        <f t="shared" si="229"/>
        <v>PP_PREV (N, DSD)</v>
      </c>
      <c r="R1625" s="19" t="str">
        <f t="shared" si="232"/>
        <v>PP_PREV_N_DSD</v>
      </c>
      <c r="S1625" s="19" t="str">
        <f t="shared" si="233"/>
        <v>PP_PREV_N_DSD_</v>
      </c>
      <c r="T1625" s="19" t="b">
        <f>NOT(ISNA(VLOOKUP(B1625,dbcodes!A:B,2,FALSE)))</f>
        <v>1</v>
      </c>
      <c r="U1625" s="19" t="str">
        <f>IF(ISNA(VLOOKUP(B1625,dbcodes!A:B,2,FALSE)),des!R1148,VLOOKUP(B1625,dbcodes!A:B,2,FALSE))</f>
        <v>GPY_PREV_N_DSD</v>
      </c>
      <c r="V1625" s="20"/>
      <c r="W1625" s="107" t="str">
        <f>IF(ISNA(VLOOKUP(C1625,descriptions!A:B,2,FALSE)),des!V1148,IF(G1625=" TARGET","Target ","")&amp;VLOOKUP(C1625,descriptions!A:B,2,FALSE))</f>
        <v>Number of priority populations reached with standard HIV prevention intervention(s) that are evidence-based</v>
      </c>
      <c r="X1625" s="20" t="s">
        <v>4</v>
      </c>
      <c r="Y1625" s="20" t="s">
        <v>831</v>
      </c>
      <c r="Z1625" s="20" t="s">
        <v>836</v>
      </c>
      <c r="AA1625" s="20" t="s">
        <v>102</v>
      </c>
      <c r="AB1625" s="20" t="s">
        <v>755</v>
      </c>
      <c r="AC1625" s="19" t="str">
        <f>IF(AB1625&lt;&gt;"",IF(NOT(ISNA(INDEX(os!A:A,MATCH(AB1625,os!B:B,0)))),INDEX(os!A:A,MATCH(AB1625,os!B:B,0)),"0"),"")</f>
        <v/>
      </c>
      <c r="AD1625" s="20" t="s">
        <v>830</v>
      </c>
      <c r="AE1625" s="20"/>
      <c r="AF1625" s="20"/>
      <c r="AG1625" s="20"/>
      <c r="AH1625" s="93" t="str">
        <f>IF(NOT(ISNA(VLOOKUP(B:B,ResultsTargets!A:A,1,0))),"TRUE","")</f>
        <v/>
      </c>
      <c r="AI1625" s="19" t="str">
        <f>IF(ISNA(VLOOKUP(C1625,dim_techarea!A:B,2,FALSE)),"",VLOOKUP(C1625,dim_techarea!A:B,2,FALSE))</f>
        <v>PP_PREV</v>
      </c>
      <c r="AJ1625" s="19" t="str">
        <f>IF(ISNA(VLOOKUP(AI1625,dim_techarea!B:C,2,FALSE)),"",VLOOKUP(AI1625,dim_techarea!B:C,2,FALSE))</f>
        <v>Fvs28dwjL6e</v>
      </c>
      <c r="AK1625" s="19" t="str">
        <f>IF(ISNA(VLOOKUP(TRIM(G1625),dim_targetsresults!A:B,2,FALSE)),"",VLOOKUP(TRIM(G1625),dim_targetsresults!A:C,2,FALSE))</f>
        <v>MER Results</v>
      </c>
      <c r="AL1625" s="19" t="str">
        <f>IF(ISNA(VLOOKUP(AK1625,dim_targetsresults!B:C,2,FALSE)),"",VLOOKUP(AK1625,dim_targetsresults!B:C,2,FALSE))</f>
        <v>Jh0jDM5yQ2E</v>
      </c>
      <c r="AM1625" s="19" t="str">
        <f>IF(ISNA(VLOOKUP(TRIM(D1625),dim_numeratordenominator!A:B,2,FALSE)),"",VLOOKUP(TRIM(D1625),dim_numeratordenominator!A:C,2,FALSE))</f>
        <v>Numerator</v>
      </c>
      <c r="AN1625" s="19" t="str">
        <f>IF(ISNA(VLOOKUP(AM1625,dim_numeratordenominator!B:C,2,FALSE)),"",VLOOKUP(AM1625,dim_numeratordenominator!B:C,2,FALSE))</f>
        <v>Som9NRMQqV7</v>
      </c>
      <c r="AO1625" s="19" t="str">
        <f>IF(ISNA(VLOOKUP(TRIM(E1625),dim_supporttype!A:B,2,FALSE)),"",VLOOKUP(TRIM(E1625),dim_supporttype!A:C,2,FALSE))</f>
        <v>DSD</v>
      </c>
      <c r="AP1625" s="19" t="str">
        <f>IF(ISNA(VLOOKUP(AO1625,dim_supporttype!B:C,2,FALSE)),"",VLOOKUP(AO1625,dim_supporttype!B:C,2,FALSE))</f>
        <v>iM13vdNLWKb</v>
      </c>
      <c r="AQ1625" s="19" t="str">
        <f>IF(ISNA(VLOOKUP(TRIM(F1625),dim_disaggs!A:B,2,FALSE)),"No Disagg",VLOOKUP(TRIM(F1625),dim_disaggs!A:B,2,FALSE))</f>
        <v>No Disagg</v>
      </c>
      <c r="AR1625" s="19" t="str">
        <f>IF(ISNA(VLOOKUP(AQ1625,dim_disaggs!B:C,2,FALSE)),"",VLOOKUP(AQ1625,dim_disaggs!B:C,2,FALSE))</f>
        <v>werJlVT6sf3</v>
      </c>
      <c r="AS1625" s="72"/>
      <c r="AT1625" s="66"/>
      <c r="AU1625" s="72" t="s">
        <v>755</v>
      </c>
      <c r="AV1625" s="73" t="s">
        <v>755</v>
      </c>
      <c r="AW1625" s="66" t="s">
        <v>755</v>
      </c>
      <c r="AX1625" s="66" t="s">
        <v>755</v>
      </c>
      <c r="AY1625" s="20"/>
      <c r="AZ1625" s="20"/>
      <c r="BA1625" s="105" t="str">
        <f t="shared" si="234"/>
        <v>Top Level Numerator</v>
      </c>
      <c r="BB1625" s="20" t="str">
        <f t="shared" si="235"/>
        <v>PE5QVF0w4xj</v>
      </c>
      <c r="BC1625" s="20" t="s">
        <v>25706</v>
      </c>
      <c r="BD1625" s="20" t="s">
        <v>25707</v>
      </c>
      <c r="BE1625" s="75" t="s">
        <v>21240</v>
      </c>
      <c r="BF1625" s="73" t="s">
        <v>21241</v>
      </c>
      <c r="BG1625" s="55" t="s">
        <v>20424</v>
      </c>
      <c r="BH1625" s="76" t="s">
        <v>20422</v>
      </c>
      <c r="BI1625" s="20" t="s">
        <v>20420</v>
      </c>
      <c r="BJ1625" s="20" t="s">
        <v>20426</v>
      </c>
      <c r="BK1625" s="55" t="s">
        <v>755</v>
      </c>
      <c r="BL1625" s="71" t="s">
        <v>755</v>
      </c>
      <c r="BM1625" s="77" t="s">
        <v>755</v>
      </c>
      <c r="BN1625" s="78" t="s">
        <v>755</v>
      </c>
      <c r="BO1625" s="77" t="s">
        <v>755</v>
      </c>
      <c r="BP1625" s="78" t="s">
        <v>755</v>
      </c>
    </row>
    <row r="1626" spans="1:68" s="3" customFormat="1" x14ac:dyDescent="0.2">
      <c r="A1626" s="20" t="s">
        <v>95</v>
      </c>
      <c r="B1626" s="20" t="s">
        <v>514</v>
      </c>
      <c r="C1626" s="20" t="s">
        <v>251</v>
      </c>
      <c r="D1626" s="20" t="s">
        <v>1</v>
      </c>
      <c r="E1626" s="20" t="s">
        <v>78</v>
      </c>
      <c r="F1626" s="20"/>
      <c r="G1626" s="20" t="s">
        <v>20086</v>
      </c>
      <c r="H1626" s="20"/>
      <c r="I1626" s="19">
        <f t="shared" si="236"/>
        <v>15</v>
      </c>
      <c r="J1626" s="20" t="s">
        <v>755</v>
      </c>
      <c r="K1626" s="20" t="s">
        <v>276</v>
      </c>
      <c r="L1626" s="95" t="str">
        <f>IF(M1626&lt;&gt;"",IF(NOT(ISNA(INDEX(cc!B:B,MATCH(M1626,cc!A:A,0)))),INDEX(cc!B:B,MATCH(M1626,cc!A:A,0)),"0"),"")</f>
        <v>default</v>
      </c>
      <c r="M1626" s="97" t="s">
        <v>13</v>
      </c>
      <c r="N1626" s="28" t="str">
        <f t="shared" si="237"/>
        <v/>
      </c>
      <c r="O1626" s="19" t="str">
        <f t="shared" si="230"/>
        <v>PP_PREV (N, TA): HIV Prevention Program</v>
      </c>
      <c r="P1626" s="19" t="str">
        <f t="shared" si="231"/>
        <v>PP_PREV (N, TA): HIV Prevention Program</v>
      </c>
      <c r="Q1626" s="19" t="str">
        <f t="shared" si="229"/>
        <v>PP_PREV (N, TA)</v>
      </c>
      <c r="R1626" s="19" t="str">
        <f t="shared" si="232"/>
        <v>PP_PREV_N_TA</v>
      </c>
      <c r="S1626" s="19" t="str">
        <f t="shared" si="233"/>
        <v>PP_PREV_N_TA_</v>
      </c>
      <c r="T1626" s="19" t="b">
        <f>NOT(ISNA(VLOOKUP(B1626,dbcodes!A:B,2,FALSE)))</f>
        <v>1</v>
      </c>
      <c r="U1626" s="19" t="str">
        <f>IF(ISNA(VLOOKUP(B1626,dbcodes!A:B,2,FALSE)),des!R1149,VLOOKUP(B1626,dbcodes!A:B,2,FALSE))</f>
        <v>GPY_PREV_N_TA</v>
      </c>
      <c r="V1626" s="20"/>
      <c r="W1626" s="107" t="str">
        <f>IF(ISNA(VLOOKUP(C1626,descriptions!A:B,2,FALSE)),des!V1149,IF(G1626=" TARGET","Target ","")&amp;VLOOKUP(C1626,descriptions!A:B,2,FALSE))</f>
        <v>Number of priority populations reached with standard HIV prevention intervention(s) that are evidence-based</v>
      </c>
      <c r="X1626" s="20" t="s">
        <v>4</v>
      </c>
      <c r="Y1626" s="20" t="s">
        <v>831</v>
      </c>
      <c r="Z1626" s="20" t="s">
        <v>836</v>
      </c>
      <c r="AA1626" s="20" t="s">
        <v>102</v>
      </c>
      <c r="AB1626" s="20" t="s">
        <v>755</v>
      </c>
      <c r="AC1626" s="19" t="str">
        <f>IF(AB1626&lt;&gt;"",IF(NOT(ISNA(INDEX(os!A:A,MATCH(AB1626,os!B:B,0)))),INDEX(os!A:A,MATCH(AB1626,os!B:B,0)),"0"),"")</f>
        <v/>
      </c>
      <c r="AD1626" s="20" t="s">
        <v>830</v>
      </c>
      <c r="AE1626" s="20"/>
      <c r="AF1626" s="20"/>
      <c r="AG1626" s="20"/>
      <c r="AH1626" s="93" t="str">
        <f>IF(NOT(ISNA(VLOOKUP(B:B,ResultsTargets!A:A,1,0))),"TRUE","")</f>
        <v/>
      </c>
      <c r="AI1626" s="19" t="str">
        <f>IF(ISNA(VLOOKUP(C1626,dim_techarea!A:B,2,FALSE)),"",VLOOKUP(C1626,dim_techarea!A:B,2,FALSE))</f>
        <v>PP_PREV</v>
      </c>
      <c r="AJ1626" s="19" t="str">
        <f>IF(ISNA(VLOOKUP(AI1626,dim_techarea!B:C,2,FALSE)),"",VLOOKUP(AI1626,dim_techarea!B:C,2,FALSE))</f>
        <v>Fvs28dwjL6e</v>
      </c>
      <c r="AK1626" s="19" t="str">
        <f>IF(ISNA(VLOOKUP(TRIM(G1626),dim_targetsresults!A:B,2,FALSE)),"",VLOOKUP(TRIM(G1626),dim_targetsresults!A:C,2,FALSE))</f>
        <v>MER Results</v>
      </c>
      <c r="AL1626" s="19" t="str">
        <f>IF(ISNA(VLOOKUP(AK1626,dim_targetsresults!B:C,2,FALSE)),"",VLOOKUP(AK1626,dim_targetsresults!B:C,2,FALSE))</f>
        <v>Jh0jDM5yQ2E</v>
      </c>
      <c r="AM1626" s="19" t="str">
        <f>IF(ISNA(VLOOKUP(TRIM(D1626),dim_numeratordenominator!A:B,2,FALSE)),"",VLOOKUP(TRIM(D1626),dim_numeratordenominator!A:C,2,FALSE))</f>
        <v>Numerator</v>
      </c>
      <c r="AN1626" s="19" t="str">
        <f>IF(ISNA(VLOOKUP(AM1626,dim_numeratordenominator!B:C,2,FALSE)),"",VLOOKUP(AM1626,dim_numeratordenominator!B:C,2,FALSE))</f>
        <v>Som9NRMQqV7</v>
      </c>
      <c r="AO1626" s="19" t="str">
        <f>IF(ISNA(VLOOKUP(TRIM(E1626),dim_supporttype!A:B,2,FALSE)),"",VLOOKUP(TRIM(E1626),dim_supporttype!A:C,2,FALSE))</f>
        <v>TA</v>
      </c>
      <c r="AP1626" s="19" t="str">
        <f>IF(ISNA(VLOOKUP(AO1626,dim_supporttype!B:C,2,FALSE)),"",VLOOKUP(AO1626,dim_supporttype!B:C,2,FALSE))</f>
        <v>cRAGKdWIDn4</v>
      </c>
      <c r="AQ1626" s="19" t="str">
        <f>IF(ISNA(VLOOKUP(TRIM(F1626),dim_disaggs!A:B,2,FALSE)),"No Disagg",VLOOKUP(TRIM(F1626),dim_disaggs!A:B,2,FALSE))</f>
        <v>No Disagg</v>
      </c>
      <c r="AR1626" s="19" t="str">
        <f>IF(ISNA(VLOOKUP(AQ1626,dim_disaggs!B:C,2,FALSE)),"",VLOOKUP(AQ1626,dim_disaggs!B:C,2,FALSE))</f>
        <v>werJlVT6sf3</v>
      </c>
      <c r="AS1626" s="72"/>
      <c r="AT1626" s="66"/>
      <c r="AU1626" s="72" t="s">
        <v>755</v>
      </c>
      <c r="AV1626" s="73" t="s">
        <v>755</v>
      </c>
      <c r="AW1626" s="66" t="s">
        <v>755</v>
      </c>
      <c r="AX1626" s="66" t="s">
        <v>755</v>
      </c>
      <c r="AY1626" s="20"/>
      <c r="AZ1626" s="20"/>
      <c r="BA1626" s="105" t="str">
        <f t="shared" si="234"/>
        <v>Top Level Numerator</v>
      </c>
      <c r="BB1626" s="20" t="str">
        <f t="shared" si="235"/>
        <v>PE5QVF0w4xj</v>
      </c>
      <c r="BC1626" s="20" t="s">
        <v>25706</v>
      </c>
      <c r="BD1626" s="20" t="s">
        <v>25707</v>
      </c>
      <c r="BE1626" s="75" t="s">
        <v>21240</v>
      </c>
      <c r="BF1626" s="73" t="s">
        <v>21241</v>
      </c>
      <c r="BG1626" s="55" t="s">
        <v>20424</v>
      </c>
      <c r="BH1626" s="76" t="s">
        <v>20422</v>
      </c>
      <c r="BI1626" s="20" t="s">
        <v>20420</v>
      </c>
      <c r="BJ1626" s="20" t="s">
        <v>20426</v>
      </c>
      <c r="BK1626" s="55" t="s">
        <v>755</v>
      </c>
      <c r="BL1626" s="71" t="s">
        <v>755</v>
      </c>
      <c r="BM1626" s="77" t="s">
        <v>755</v>
      </c>
      <c r="BN1626" s="78" t="s">
        <v>755</v>
      </c>
      <c r="BO1626" s="77" t="s">
        <v>755</v>
      </c>
      <c r="BP1626" s="78" t="s">
        <v>755</v>
      </c>
    </row>
    <row r="1627" spans="1:68" s="3" customFormat="1" x14ac:dyDescent="0.2">
      <c r="A1627" s="20" t="s">
        <v>95</v>
      </c>
      <c r="B1627" s="20" t="s">
        <v>1675</v>
      </c>
      <c r="C1627" s="20" t="s">
        <v>251</v>
      </c>
      <c r="D1627" s="20" t="s">
        <v>164</v>
      </c>
      <c r="E1627" s="20" t="s">
        <v>77</v>
      </c>
      <c r="F1627" s="20"/>
      <c r="G1627" s="20" t="s">
        <v>2442</v>
      </c>
      <c r="H1627" s="20"/>
      <c r="I1627" s="19">
        <f t="shared" si="236"/>
        <v>23</v>
      </c>
      <c r="J1627" s="20" t="s">
        <v>755</v>
      </c>
      <c r="K1627" s="20" t="s">
        <v>517</v>
      </c>
      <c r="L1627" s="95" t="str">
        <f>IF(M1627&lt;&gt;"",IF(NOT(ISNA(INDEX(cc!B:B,MATCH(M1627,cc!A:A,0)))),INDEX(cc!B:B,MATCH(M1627,cc!A:A,0)),"0"),"")</f>
        <v>default</v>
      </c>
      <c r="M1627" s="97" t="s">
        <v>13</v>
      </c>
      <c r="N1627" s="28" t="str">
        <f t="shared" si="237"/>
        <v xml:space="preserve"> TARGET</v>
      </c>
      <c r="O1627" s="19" t="str">
        <f t="shared" si="230"/>
        <v>PP_PREV (D, DSD) TARGET: People Targeted</v>
      </c>
      <c r="P1627" s="19" t="str">
        <f t="shared" si="231"/>
        <v>PP_PREV (D, DSD) TARGET: People Targeted</v>
      </c>
      <c r="Q1627" s="19" t="str">
        <f t="shared" si="229"/>
        <v>PP_PREV (D, DSD) TARGET</v>
      </c>
      <c r="R1627" s="19" t="str">
        <f t="shared" si="232"/>
        <v>PP_PREV_D_DSD_TARGET</v>
      </c>
      <c r="S1627" s="19" t="str">
        <f t="shared" si="233"/>
        <v>PP_PREV_D_DSD_TARGET</v>
      </c>
      <c r="T1627" s="19" t="b">
        <f>NOT(ISNA(VLOOKUP(B1627,dbcodes!A:B,2,FALSE)))</f>
        <v>1</v>
      </c>
      <c r="U1627" s="19" t="str">
        <f>IF(ISNA(VLOOKUP(B1627,dbcodes!A:B,2,FALSE)),des!R1152,VLOOKUP(B1627,dbcodes!A:B,2,FALSE))</f>
        <v>PP_PREV_D_DSD_TARGET</v>
      </c>
      <c r="V1627" s="20"/>
      <c r="W1627" s="107" t="str">
        <f>IF(ISNA(VLOOKUP(C1627,descriptions!A:B,2,FALSE)),des!V1152,IF(G1627=" TARGET","Target ","")&amp;VLOOKUP(C1627,descriptions!A:B,2,FALSE))</f>
        <v>Target Number of priority populations reached with standard HIV prevention intervention(s) that are evidence-based</v>
      </c>
      <c r="X1627" s="20" t="s">
        <v>4</v>
      </c>
      <c r="Y1627" s="20" t="s">
        <v>831</v>
      </c>
      <c r="Z1627" s="20" t="s">
        <v>836</v>
      </c>
      <c r="AA1627" s="20" t="s">
        <v>102</v>
      </c>
      <c r="AB1627" s="20" t="s">
        <v>755</v>
      </c>
      <c r="AC1627" s="19" t="str">
        <f>IF(AB1627&lt;&gt;"",IF(NOT(ISNA(INDEX(os!A:A,MATCH(AB1627,os!B:B,0)))),INDEX(os!A:A,MATCH(AB1627,os!B:B,0)),"0"),"")</f>
        <v/>
      </c>
      <c r="AD1627" s="20" t="s">
        <v>830</v>
      </c>
      <c r="AE1627" s="20"/>
      <c r="AF1627" s="20"/>
      <c r="AG1627" s="20"/>
      <c r="AH1627" s="93" t="str">
        <f>IF(NOT(ISNA(VLOOKUP(B:B,ResultsTargets!A:A,1,0))),"TRUE","")</f>
        <v/>
      </c>
      <c r="AI1627" s="19" t="str">
        <f>IF(ISNA(VLOOKUP(C1627,dim_techarea!A:B,2,FALSE)),"",VLOOKUP(C1627,dim_techarea!A:B,2,FALSE))</f>
        <v>PP_PREV</v>
      </c>
      <c r="AJ1627" s="19" t="str">
        <f>IF(ISNA(VLOOKUP(AI1627,dim_techarea!B:C,2,FALSE)),"",VLOOKUP(AI1627,dim_techarea!B:C,2,FALSE))</f>
        <v>Fvs28dwjL6e</v>
      </c>
      <c r="AK1627" s="19" t="str">
        <f>IF(ISNA(VLOOKUP(TRIM(G1627),dim_targetsresults!A:B,2,FALSE)),"",VLOOKUP(TRIM(G1627),dim_targetsresults!A:C,2,FALSE))</f>
        <v>MER Targets</v>
      </c>
      <c r="AL1627" s="19" t="str">
        <f>IF(ISNA(VLOOKUP(AK1627,dim_targetsresults!B:C,2,FALSE)),"",VLOOKUP(AK1627,dim_targetsresults!B:C,2,FALSE))</f>
        <v>W8imnja2Owd</v>
      </c>
      <c r="AM1627" s="19" t="str">
        <f>IF(ISNA(VLOOKUP(TRIM(D1627),dim_numeratordenominator!A:B,2,FALSE)),"",VLOOKUP(TRIM(D1627),dim_numeratordenominator!A:C,2,FALSE))</f>
        <v>Denominator</v>
      </c>
      <c r="AN1627" s="19" t="str">
        <f>IF(ISNA(VLOOKUP(AM1627,dim_numeratordenominator!B:C,2,FALSE)),"",VLOOKUP(AM1627,dim_numeratordenominator!B:C,2,FALSE))</f>
        <v>QpNj0nSuEhD</v>
      </c>
      <c r="AO1627" s="19" t="str">
        <f>IF(ISNA(VLOOKUP(TRIM(E1627),dim_supporttype!A:B,2,FALSE)),"",VLOOKUP(TRIM(E1627),dim_supporttype!A:C,2,FALSE))</f>
        <v>DSD</v>
      </c>
      <c r="AP1627" s="19" t="str">
        <f>IF(ISNA(VLOOKUP(AO1627,dim_supporttype!B:C,2,FALSE)),"",VLOOKUP(AO1627,dim_supporttype!B:C,2,FALSE))</f>
        <v>iM13vdNLWKb</v>
      </c>
      <c r="AQ1627" s="19" t="str">
        <f>IF(ISNA(VLOOKUP(TRIM(F1627),dim_disaggs!A:B,2,FALSE)),"No Disagg",VLOOKUP(TRIM(F1627),dim_disaggs!A:B,2,FALSE))</f>
        <v>No Disagg</v>
      </c>
      <c r="AR1627" s="19" t="str">
        <f>IF(ISNA(VLOOKUP(AQ1627,dim_disaggs!B:C,2,FALSE)),"",VLOOKUP(AQ1627,dim_disaggs!B:C,2,FALSE))</f>
        <v>werJlVT6sf3</v>
      </c>
      <c r="AS1627" s="72"/>
      <c r="AT1627" s="66"/>
      <c r="AU1627" s="72" t="s">
        <v>755</v>
      </c>
      <c r="AV1627" s="73" t="s">
        <v>755</v>
      </c>
      <c r="AW1627" s="66" t="s">
        <v>755</v>
      </c>
      <c r="AX1627" s="66" t="s">
        <v>755</v>
      </c>
      <c r="AY1627" s="20"/>
      <c r="AZ1627" s="20"/>
      <c r="BA1627" s="105" t="str">
        <f t="shared" si="234"/>
        <v>Top Level Denominator</v>
      </c>
      <c r="BB1627" s="20" t="str">
        <f t="shared" si="235"/>
        <v>Azqe383ljKu</v>
      </c>
      <c r="BC1627" s="20" t="s">
        <v>25708</v>
      </c>
      <c r="BD1627" s="20" t="s">
        <v>25709</v>
      </c>
      <c r="BE1627" s="75" t="s">
        <v>21242</v>
      </c>
      <c r="BF1627" s="73" t="s">
        <v>21243</v>
      </c>
      <c r="BG1627" s="55" t="s">
        <v>755</v>
      </c>
      <c r="BH1627" s="76" t="s">
        <v>755</v>
      </c>
      <c r="BI1627" s="20" t="s">
        <v>755</v>
      </c>
      <c r="BJ1627" s="20" t="s">
        <v>755</v>
      </c>
      <c r="BK1627" s="55" t="s">
        <v>755</v>
      </c>
      <c r="BL1627" s="71" t="s">
        <v>755</v>
      </c>
      <c r="BM1627" s="77" t="s">
        <v>755</v>
      </c>
      <c r="BN1627" s="78" t="s">
        <v>755</v>
      </c>
      <c r="BO1627" s="77" t="s">
        <v>755</v>
      </c>
      <c r="BP1627" s="78" t="s">
        <v>755</v>
      </c>
    </row>
    <row r="1628" spans="1:68" s="3" customFormat="1" x14ac:dyDescent="0.2">
      <c r="A1628" s="20" t="s">
        <v>95</v>
      </c>
      <c r="B1628" s="20" t="s">
        <v>1676</v>
      </c>
      <c r="C1628" s="20" t="s">
        <v>251</v>
      </c>
      <c r="D1628" s="20" t="s">
        <v>164</v>
      </c>
      <c r="E1628" s="20" t="s">
        <v>78</v>
      </c>
      <c r="F1628" s="20"/>
      <c r="G1628" s="20" t="s">
        <v>2442</v>
      </c>
      <c r="H1628" s="20"/>
      <c r="I1628" s="19">
        <f t="shared" si="236"/>
        <v>22</v>
      </c>
      <c r="J1628" s="20" t="s">
        <v>755</v>
      </c>
      <c r="K1628" s="20" t="s">
        <v>517</v>
      </c>
      <c r="L1628" s="95" t="str">
        <f>IF(M1628&lt;&gt;"",IF(NOT(ISNA(INDEX(cc!B:B,MATCH(M1628,cc!A:A,0)))),INDEX(cc!B:B,MATCH(M1628,cc!A:A,0)),"0"),"")</f>
        <v>default</v>
      </c>
      <c r="M1628" s="97" t="s">
        <v>13</v>
      </c>
      <c r="N1628" s="28" t="str">
        <f t="shared" si="237"/>
        <v xml:space="preserve"> TARGET</v>
      </c>
      <c r="O1628" s="19" t="str">
        <f t="shared" si="230"/>
        <v>PP_PREV (D, TA) TARGET: People Targeted</v>
      </c>
      <c r="P1628" s="19" t="str">
        <f t="shared" si="231"/>
        <v>PP_PREV (D, TA) TARGET: People Targeted</v>
      </c>
      <c r="Q1628" s="19" t="str">
        <f t="shared" si="229"/>
        <v>PP_PREV (D, TA) TARGET</v>
      </c>
      <c r="R1628" s="19" t="str">
        <f t="shared" si="232"/>
        <v>PP_PREV_D_TA_TARGET</v>
      </c>
      <c r="S1628" s="19" t="str">
        <f t="shared" si="233"/>
        <v>PP_PREV_D_TA_TARGET</v>
      </c>
      <c r="T1628" s="19" t="b">
        <f>NOT(ISNA(VLOOKUP(B1628,dbcodes!A:B,2,FALSE)))</f>
        <v>1</v>
      </c>
      <c r="U1628" s="19" t="str">
        <f>IF(ISNA(VLOOKUP(B1628,dbcodes!A:B,2,FALSE)),des!R1153,VLOOKUP(B1628,dbcodes!A:B,2,FALSE))</f>
        <v>PP_PREV_D_TA_TARGET</v>
      </c>
      <c r="V1628" s="20"/>
      <c r="W1628" s="107" t="str">
        <f>IF(ISNA(VLOOKUP(C1628,descriptions!A:B,2,FALSE)),des!V1153,IF(G1628=" TARGET","Target ","")&amp;VLOOKUP(C1628,descriptions!A:B,2,FALSE))</f>
        <v>Target Number of priority populations reached with standard HIV prevention intervention(s) that are evidence-based</v>
      </c>
      <c r="X1628" s="20" t="s">
        <v>4</v>
      </c>
      <c r="Y1628" s="20" t="s">
        <v>831</v>
      </c>
      <c r="Z1628" s="20" t="s">
        <v>836</v>
      </c>
      <c r="AA1628" s="20" t="s">
        <v>102</v>
      </c>
      <c r="AB1628" s="20" t="s">
        <v>755</v>
      </c>
      <c r="AC1628" s="19" t="str">
        <f>IF(AB1628&lt;&gt;"",IF(NOT(ISNA(INDEX(os!A:A,MATCH(AB1628,os!B:B,0)))),INDEX(os!A:A,MATCH(AB1628,os!B:B,0)),"0"),"")</f>
        <v/>
      </c>
      <c r="AD1628" s="20" t="s">
        <v>830</v>
      </c>
      <c r="AE1628" s="20"/>
      <c r="AF1628" s="20"/>
      <c r="AG1628" s="20"/>
      <c r="AH1628" s="93" t="str">
        <f>IF(NOT(ISNA(VLOOKUP(B:B,ResultsTargets!A:A,1,0))),"TRUE","")</f>
        <v/>
      </c>
      <c r="AI1628" s="19" t="str">
        <f>IF(ISNA(VLOOKUP(C1628,dim_techarea!A:B,2,FALSE)),"",VLOOKUP(C1628,dim_techarea!A:B,2,FALSE))</f>
        <v>PP_PREV</v>
      </c>
      <c r="AJ1628" s="19" t="str">
        <f>IF(ISNA(VLOOKUP(AI1628,dim_techarea!B:C,2,FALSE)),"",VLOOKUP(AI1628,dim_techarea!B:C,2,FALSE))</f>
        <v>Fvs28dwjL6e</v>
      </c>
      <c r="AK1628" s="19" t="str">
        <f>IF(ISNA(VLOOKUP(TRIM(G1628),dim_targetsresults!A:B,2,FALSE)),"",VLOOKUP(TRIM(G1628),dim_targetsresults!A:C,2,FALSE))</f>
        <v>MER Targets</v>
      </c>
      <c r="AL1628" s="19" t="str">
        <f>IF(ISNA(VLOOKUP(AK1628,dim_targetsresults!B:C,2,FALSE)),"",VLOOKUP(AK1628,dim_targetsresults!B:C,2,FALSE))</f>
        <v>W8imnja2Owd</v>
      </c>
      <c r="AM1628" s="19" t="str">
        <f>IF(ISNA(VLOOKUP(TRIM(D1628),dim_numeratordenominator!A:B,2,FALSE)),"",VLOOKUP(TRIM(D1628),dim_numeratordenominator!A:C,2,FALSE))</f>
        <v>Denominator</v>
      </c>
      <c r="AN1628" s="19" t="str">
        <f>IF(ISNA(VLOOKUP(AM1628,dim_numeratordenominator!B:C,2,FALSE)),"",VLOOKUP(AM1628,dim_numeratordenominator!B:C,2,FALSE))</f>
        <v>QpNj0nSuEhD</v>
      </c>
      <c r="AO1628" s="19" t="str">
        <f>IF(ISNA(VLOOKUP(TRIM(E1628),dim_supporttype!A:B,2,FALSE)),"",VLOOKUP(TRIM(E1628),dim_supporttype!A:C,2,FALSE))</f>
        <v>TA</v>
      </c>
      <c r="AP1628" s="19" t="str">
        <f>IF(ISNA(VLOOKUP(AO1628,dim_supporttype!B:C,2,FALSE)),"",VLOOKUP(AO1628,dim_supporttype!B:C,2,FALSE))</f>
        <v>cRAGKdWIDn4</v>
      </c>
      <c r="AQ1628" s="19" t="str">
        <f>IF(ISNA(VLOOKUP(TRIM(F1628),dim_disaggs!A:B,2,FALSE)),"No Disagg",VLOOKUP(TRIM(F1628),dim_disaggs!A:B,2,FALSE))</f>
        <v>No Disagg</v>
      </c>
      <c r="AR1628" s="19" t="str">
        <f>IF(ISNA(VLOOKUP(AQ1628,dim_disaggs!B:C,2,FALSE)),"",VLOOKUP(AQ1628,dim_disaggs!B:C,2,FALSE))</f>
        <v>werJlVT6sf3</v>
      </c>
      <c r="AS1628" s="72"/>
      <c r="AT1628" s="66"/>
      <c r="AU1628" s="72" t="s">
        <v>755</v>
      </c>
      <c r="AV1628" s="73" t="s">
        <v>755</v>
      </c>
      <c r="AW1628" s="66" t="s">
        <v>755</v>
      </c>
      <c r="AX1628" s="66" t="s">
        <v>755</v>
      </c>
      <c r="AY1628" s="20"/>
      <c r="AZ1628" s="20"/>
      <c r="BA1628" s="105" t="str">
        <f t="shared" si="234"/>
        <v>Top Level Denominator</v>
      </c>
      <c r="BB1628" s="20" t="str">
        <f t="shared" si="235"/>
        <v>Azqe383ljKu</v>
      </c>
      <c r="BC1628" s="20" t="s">
        <v>25708</v>
      </c>
      <c r="BD1628" s="20" t="s">
        <v>25709</v>
      </c>
      <c r="BE1628" s="75" t="s">
        <v>21242</v>
      </c>
      <c r="BF1628" s="73" t="s">
        <v>21243</v>
      </c>
      <c r="BG1628" s="55" t="s">
        <v>755</v>
      </c>
      <c r="BH1628" s="76" t="s">
        <v>755</v>
      </c>
      <c r="BI1628" s="20" t="s">
        <v>755</v>
      </c>
      <c r="BJ1628" s="20" t="s">
        <v>755</v>
      </c>
      <c r="BK1628" s="55" t="s">
        <v>755</v>
      </c>
      <c r="BL1628" s="71" t="s">
        <v>755</v>
      </c>
      <c r="BM1628" s="77" t="s">
        <v>755</v>
      </c>
      <c r="BN1628" s="78" t="s">
        <v>755</v>
      </c>
      <c r="BO1628" s="77" t="s">
        <v>755</v>
      </c>
      <c r="BP1628" s="78" t="s">
        <v>755</v>
      </c>
    </row>
    <row r="1629" spans="1:68" ht="15" customHeight="1" x14ac:dyDescent="0.2">
      <c r="A1629" s="20" t="s">
        <v>95</v>
      </c>
      <c r="B1629" s="20" t="s">
        <v>1678</v>
      </c>
      <c r="C1629" s="20" t="s">
        <v>251</v>
      </c>
      <c r="D1629" s="20" t="s">
        <v>1</v>
      </c>
      <c r="E1629" s="20" t="s">
        <v>77</v>
      </c>
      <c r="F1629" s="20" t="s">
        <v>4156</v>
      </c>
      <c r="G1629" s="20" t="s">
        <v>2442</v>
      </c>
      <c r="H1629" s="20" t="s">
        <v>18672</v>
      </c>
      <c r="I1629" s="19">
        <f t="shared" si="236"/>
        <v>36</v>
      </c>
      <c r="J1629" s="20" t="s">
        <v>755</v>
      </c>
      <c r="K1629" s="20" t="s">
        <v>276</v>
      </c>
      <c r="L1629" s="95" t="str">
        <f>IF(M1629&lt;&gt;"",IF(NOT(ISNA(INDEX(cc!B:B,MATCH(M1629,cc!A:A,0)))),INDEX(cc!B:B,MATCH(M1629,cc!A:A,0)),"0"),"")</f>
        <v>Age (&lt;15,15+) and Sex</v>
      </c>
      <c r="M1629" s="97" t="s">
        <v>111</v>
      </c>
      <c r="N1629" s="28" t="str">
        <f t="shared" si="237"/>
        <v xml:space="preserve"> TARGET</v>
      </c>
      <c r="O1629" s="19" t="str">
        <f t="shared" si="230"/>
        <v>PP_PREV (N, DSD, Age Aggregated/Sex) TARGET: HIV Prevention Program</v>
      </c>
      <c r="P1629" s="19" t="str">
        <f t="shared" si="231"/>
        <v>PP_PREV (N, DSD, Age Aggregated/Sex) TARGET: HIV Prevention Program</v>
      </c>
      <c r="Q1629" s="19" t="str">
        <f t="shared" si="229"/>
        <v>PP_PREV (N, DSD, Age Agg/Sex) TARGET</v>
      </c>
      <c r="R1629" s="19" t="str">
        <f t="shared" si="232"/>
        <v>PP_PREV_N_DSD_Age_Agg_Sex_TARGET</v>
      </c>
      <c r="S1629" s="19" t="str">
        <f t="shared" si="233"/>
        <v>PP_PREV_N_DSD_Age_Agg_Sex_TARGET</v>
      </c>
      <c r="T1629" s="19" t="b">
        <f>NOT(ISNA(VLOOKUP(B1629,dbcodes!A:B,2,FALSE)))</f>
        <v>1</v>
      </c>
      <c r="U1629" s="19" t="str">
        <f>IF(ISNA(VLOOKUP(B1629,dbcodes!A:B,2,FALSE)),des!R1154,VLOOKUP(B1629,dbcodes!A:B,2,FALSE))</f>
        <v>PP_PREV_N_DSD_Aggregated_Age_Sex_TARGET</v>
      </c>
      <c r="W1629" s="107" t="str">
        <f>IF(ISNA(VLOOKUP(C1629,descriptions!A:B,2,FALSE)),des!V1154,IF(G1629=" TARGET","Target ","")&amp;VLOOKUP(C1629,descriptions!A:B,2,FALSE))</f>
        <v>Target Number of priority populations reached with standard HIV prevention intervention(s) that are evidence-based</v>
      </c>
      <c r="X1629" s="20" t="s">
        <v>4</v>
      </c>
      <c r="Y1629" s="20" t="s">
        <v>831</v>
      </c>
      <c r="Z1629" s="20" t="s">
        <v>836</v>
      </c>
      <c r="AA1629" s="20" t="s">
        <v>102</v>
      </c>
      <c r="AB1629" s="20" t="s">
        <v>755</v>
      </c>
      <c r="AC1629" s="19" t="str">
        <f>IF(AB1629&lt;&gt;"",IF(NOT(ISNA(INDEX(os!A:A,MATCH(AB1629,os!B:B,0)))),INDEX(os!A:A,MATCH(AB1629,os!B:B,0)),"0"),"")</f>
        <v/>
      </c>
      <c r="AD1629" s="20" t="s">
        <v>830</v>
      </c>
      <c r="AH1629" s="93" t="str">
        <f>IF(NOT(ISNA(VLOOKUP(B:B,ResultsTargets!A:A,1,0))),"TRUE","")</f>
        <v/>
      </c>
      <c r="AI1629" s="19" t="str">
        <f>IF(ISNA(VLOOKUP(C1629,dim_techarea!A:B,2,FALSE)),"",VLOOKUP(C1629,dim_techarea!A:B,2,FALSE))</f>
        <v>PP_PREV</v>
      </c>
      <c r="AJ1629" s="19" t="str">
        <f>IF(ISNA(VLOOKUP(AI1629,dim_techarea!B:C,2,FALSE)),"",VLOOKUP(AI1629,dim_techarea!B:C,2,FALSE))</f>
        <v>Fvs28dwjL6e</v>
      </c>
      <c r="AK1629" s="19" t="str">
        <f>IF(ISNA(VLOOKUP(TRIM(G1629),dim_targetsresults!A:B,2,FALSE)),"",VLOOKUP(TRIM(G1629),dim_targetsresults!A:C,2,FALSE))</f>
        <v>MER Targets</v>
      </c>
      <c r="AL1629" s="19" t="str">
        <f>IF(ISNA(VLOOKUP(AK1629,dim_targetsresults!B:C,2,FALSE)),"",VLOOKUP(AK1629,dim_targetsresults!B:C,2,FALSE))</f>
        <v>W8imnja2Owd</v>
      </c>
      <c r="AM1629" s="19" t="str">
        <f>IF(ISNA(VLOOKUP(TRIM(D1629),dim_numeratordenominator!A:B,2,FALSE)),"",VLOOKUP(TRIM(D1629),dim_numeratordenominator!A:C,2,FALSE))</f>
        <v>Numerator</v>
      </c>
      <c r="AN1629" s="19" t="str">
        <f>IF(ISNA(VLOOKUP(AM1629,dim_numeratordenominator!B:C,2,FALSE)),"",VLOOKUP(AM1629,dim_numeratordenominator!B:C,2,FALSE))</f>
        <v>Som9NRMQqV7</v>
      </c>
      <c r="AO1629" s="19" t="str">
        <f>IF(ISNA(VLOOKUP(TRIM(E1629),dim_supporttype!A:B,2,FALSE)),"",VLOOKUP(TRIM(E1629),dim_supporttype!A:C,2,FALSE))</f>
        <v>DSD</v>
      </c>
      <c r="AP1629" s="19" t="str">
        <f>IF(ISNA(VLOOKUP(AO1629,dim_supporttype!B:C,2,FALSE)),"",VLOOKUP(AO1629,dim_supporttype!B:C,2,FALSE))</f>
        <v>iM13vdNLWKb</v>
      </c>
      <c r="AQ1629" s="19" t="str">
        <f>IF(ISNA(VLOOKUP(TRIM(F1629),dim_disaggs!A:B,2,FALSE)),"No Disagg",VLOOKUP(TRIM(F1629),dim_disaggs!A:B,2,FALSE))</f>
        <v>Age Aggregated/Sex</v>
      </c>
      <c r="AR1629" s="19" t="str">
        <f>IF(ISNA(VLOOKUP(AQ1629,dim_disaggs!B:C,2,FALSE)),"",VLOOKUP(AQ1629,dim_disaggs!B:C,2,FALSE))</f>
        <v>KMhxXDjVseT</v>
      </c>
      <c r="AU1629" s="72" t="s">
        <v>755</v>
      </c>
      <c r="AV1629" s="73" t="s">
        <v>755</v>
      </c>
      <c r="AW1629" s="66" t="s">
        <v>755</v>
      </c>
      <c r="AX1629" s="66" t="s">
        <v>755</v>
      </c>
      <c r="BA1629" s="105" t="str">
        <f t="shared" si="234"/>
        <v/>
      </c>
      <c r="BB1629" s="20" t="str">
        <f t="shared" si="235"/>
        <v/>
      </c>
      <c r="BE1629" s="75" t="s">
        <v>755</v>
      </c>
      <c r="BF1629" s="73" t="s">
        <v>755</v>
      </c>
      <c r="BG1629" s="55" t="s">
        <v>755</v>
      </c>
      <c r="BH1629" s="76" t="s">
        <v>755</v>
      </c>
      <c r="BI1629" s="20" t="s">
        <v>755</v>
      </c>
      <c r="BJ1629" s="20" t="s">
        <v>755</v>
      </c>
      <c r="BK1629" s="55" t="s">
        <v>755</v>
      </c>
      <c r="BL1629" s="71" t="s">
        <v>755</v>
      </c>
      <c r="BM1629" s="77" t="s">
        <v>755</v>
      </c>
      <c r="BN1629" s="78" t="s">
        <v>755</v>
      </c>
      <c r="BO1629" s="77" t="s">
        <v>755</v>
      </c>
      <c r="BP1629" s="78" t="s">
        <v>755</v>
      </c>
    </row>
    <row r="1630" spans="1:68" x14ac:dyDescent="0.2">
      <c r="A1630" s="20" t="s">
        <v>95</v>
      </c>
      <c r="B1630" s="20" t="s">
        <v>1682</v>
      </c>
      <c r="C1630" s="20" t="s">
        <v>251</v>
      </c>
      <c r="D1630" s="20" t="s">
        <v>1</v>
      </c>
      <c r="E1630" s="20" t="s">
        <v>78</v>
      </c>
      <c r="F1630" s="20" t="s">
        <v>4156</v>
      </c>
      <c r="G1630" s="20" t="s">
        <v>2442</v>
      </c>
      <c r="H1630" s="20" t="s">
        <v>18672</v>
      </c>
      <c r="I1630" s="19">
        <f t="shared" si="236"/>
        <v>35</v>
      </c>
      <c r="J1630" s="20" t="s">
        <v>755</v>
      </c>
      <c r="K1630" s="20" t="s">
        <v>276</v>
      </c>
      <c r="L1630" s="95" t="str">
        <f>IF(M1630&lt;&gt;"",IF(NOT(ISNA(INDEX(cc!B:B,MATCH(M1630,cc!A:A,0)))),INDEX(cc!B:B,MATCH(M1630,cc!A:A,0)),"0"),"")</f>
        <v>Age (&lt;15,15+) and Sex</v>
      </c>
      <c r="M1630" s="97" t="s">
        <v>111</v>
      </c>
      <c r="N1630" s="28" t="str">
        <f t="shared" si="237"/>
        <v xml:space="preserve"> TARGET</v>
      </c>
      <c r="O1630" s="19" t="str">
        <f t="shared" si="230"/>
        <v>PP_PREV (N, TA, Age Aggregated/Sex) TARGET: HIV Prevention Program</v>
      </c>
      <c r="P1630" s="19" t="str">
        <f t="shared" si="231"/>
        <v>PP_PREV (N, TA, Age Aggregated/Sex) TARGET: HIV Prevention Program</v>
      </c>
      <c r="Q1630" s="19" t="str">
        <f t="shared" si="229"/>
        <v>PP_PREV (N, TA, Age Agg/Sex) TARGET</v>
      </c>
      <c r="R1630" s="19" t="str">
        <f t="shared" si="232"/>
        <v>PP_PREV_N_TA_Age_Agg_Sex_TARGET</v>
      </c>
      <c r="S1630" s="19" t="str">
        <f t="shared" si="233"/>
        <v>PP_PREV_N_TA_Age_Agg_Sex_TARGET</v>
      </c>
      <c r="T1630" s="19" t="b">
        <f>NOT(ISNA(VLOOKUP(B1630,dbcodes!A:B,2,FALSE)))</f>
        <v>1</v>
      </c>
      <c r="U1630" s="19" t="str">
        <f>IF(ISNA(VLOOKUP(B1630,dbcodes!A:B,2,FALSE)),des!R1155,VLOOKUP(B1630,dbcodes!A:B,2,FALSE))</f>
        <v>PP_PREV_N_TA_Aggregated_Age_Sex_TARGET</v>
      </c>
      <c r="W1630" s="107" t="str">
        <f>IF(ISNA(VLOOKUP(C1630,descriptions!A:B,2,FALSE)),des!V1155,IF(G1630=" TARGET","Target ","")&amp;VLOOKUP(C1630,descriptions!A:B,2,FALSE))</f>
        <v>Target Number of priority populations reached with standard HIV prevention intervention(s) that are evidence-based</v>
      </c>
      <c r="X1630" s="20" t="s">
        <v>4</v>
      </c>
      <c r="Y1630" s="20" t="s">
        <v>831</v>
      </c>
      <c r="Z1630" s="20" t="s">
        <v>836</v>
      </c>
      <c r="AA1630" s="20" t="s">
        <v>102</v>
      </c>
      <c r="AB1630" s="20" t="s">
        <v>755</v>
      </c>
      <c r="AC1630" s="19" t="str">
        <f>IF(AB1630&lt;&gt;"",IF(NOT(ISNA(INDEX(os!A:A,MATCH(AB1630,os!B:B,0)))),INDEX(os!A:A,MATCH(AB1630,os!B:B,0)),"0"),"")</f>
        <v/>
      </c>
      <c r="AD1630" s="20" t="s">
        <v>830</v>
      </c>
      <c r="AH1630" s="93" t="str">
        <f>IF(NOT(ISNA(VLOOKUP(B:B,ResultsTargets!A:A,1,0))),"TRUE","")</f>
        <v/>
      </c>
      <c r="AI1630" s="19" t="str">
        <f>IF(ISNA(VLOOKUP(C1630,dim_techarea!A:B,2,FALSE)),"",VLOOKUP(C1630,dim_techarea!A:B,2,FALSE))</f>
        <v>PP_PREV</v>
      </c>
      <c r="AJ1630" s="19" t="str">
        <f>IF(ISNA(VLOOKUP(AI1630,dim_techarea!B:C,2,FALSE)),"",VLOOKUP(AI1630,dim_techarea!B:C,2,FALSE))</f>
        <v>Fvs28dwjL6e</v>
      </c>
      <c r="AK1630" s="19" t="str">
        <f>IF(ISNA(VLOOKUP(TRIM(G1630),dim_targetsresults!A:B,2,FALSE)),"",VLOOKUP(TRIM(G1630),dim_targetsresults!A:C,2,FALSE))</f>
        <v>MER Targets</v>
      </c>
      <c r="AL1630" s="19" t="str">
        <f>IF(ISNA(VLOOKUP(AK1630,dim_targetsresults!B:C,2,FALSE)),"",VLOOKUP(AK1630,dim_targetsresults!B:C,2,FALSE))</f>
        <v>W8imnja2Owd</v>
      </c>
      <c r="AM1630" s="19" t="str">
        <f>IF(ISNA(VLOOKUP(TRIM(D1630),dim_numeratordenominator!A:B,2,FALSE)),"",VLOOKUP(TRIM(D1630),dim_numeratordenominator!A:C,2,FALSE))</f>
        <v>Numerator</v>
      </c>
      <c r="AN1630" s="19" t="str">
        <f>IF(ISNA(VLOOKUP(AM1630,dim_numeratordenominator!B:C,2,FALSE)),"",VLOOKUP(AM1630,dim_numeratordenominator!B:C,2,FALSE))</f>
        <v>Som9NRMQqV7</v>
      </c>
      <c r="AO1630" s="19" t="str">
        <f>IF(ISNA(VLOOKUP(TRIM(E1630),dim_supporttype!A:B,2,FALSE)),"",VLOOKUP(TRIM(E1630),dim_supporttype!A:C,2,FALSE))</f>
        <v>TA</v>
      </c>
      <c r="AP1630" s="19" t="str">
        <f>IF(ISNA(VLOOKUP(AO1630,dim_supporttype!B:C,2,FALSE)),"",VLOOKUP(AO1630,dim_supporttype!B:C,2,FALSE))</f>
        <v>cRAGKdWIDn4</v>
      </c>
      <c r="AQ1630" s="19" t="str">
        <f>IF(ISNA(VLOOKUP(TRIM(F1630),dim_disaggs!A:B,2,FALSE)),"No Disagg",VLOOKUP(TRIM(F1630),dim_disaggs!A:B,2,FALSE))</f>
        <v>Age Aggregated/Sex</v>
      </c>
      <c r="AR1630" s="19" t="str">
        <f>IF(ISNA(VLOOKUP(AQ1630,dim_disaggs!B:C,2,FALSE)),"",VLOOKUP(AQ1630,dim_disaggs!B:C,2,FALSE))</f>
        <v>KMhxXDjVseT</v>
      </c>
      <c r="AU1630" s="72" t="s">
        <v>755</v>
      </c>
      <c r="AV1630" s="73" t="s">
        <v>755</v>
      </c>
      <c r="AW1630" s="66" t="s">
        <v>755</v>
      </c>
      <c r="AX1630" s="66" t="s">
        <v>755</v>
      </c>
      <c r="BA1630" s="105" t="str">
        <f t="shared" si="234"/>
        <v/>
      </c>
      <c r="BB1630" s="20" t="str">
        <f t="shared" si="235"/>
        <v/>
      </c>
      <c r="BE1630" s="75" t="s">
        <v>755</v>
      </c>
      <c r="BF1630" s="73" t="s">
        <v>755</v>
      </c>
      <c r="BG1630" s="55" t="s">
        <v>755</v>
      </c>
      <c r="BH1630" s="76" t="s">
        <v>755</v>
      </c>
      <c r="BI1630" s="20" t="s">
        <v>755</v>
      </c>
      <c r="BJ1630" s="20" t="s">
        <v>755</v>
      </c>
      <c r="BK1630" s="55" t="s">
        <v>755</v>
      </c>
      <c r="BL1630" s="71" t="s">
        <v>755</v>
      </c>
      <c r="BM1630" s="77" t="s">
        <v>755</v>
      </c>
      <c r="BN1630" s="78" t="s">
        <v>755</v>
      </c>
      <c r="BO1630" s="77" t="s">
        <v>755</v>
      </c>
      <c r="BP1630" s="78" t="s">
        <v>755</v>
      </c>
    </row>
    <row r="1631" spans="1:68" x14ac:dyDescent="0.2">
      <c r="A1631" s="20" t="s">
        <v>95</v>
      </c>
      <c r="B1631" s="20" t="s">
        <v>1677</v>
      </c>
      <c r="C1631" s="20" t="s">
        <v>251</v>
      </c>
      <c r="D1631" s="20" t="s">
        <v>1</v>
      </c>
      <c r="E1631" s="20" t="s">
        <v>77</v>
      </c>
      <c r="F1631" s="20" t="s">
        <v>135</v>
      </c>
      <c r="G1631" s="20" t="s">
        <v>2442</v>
      </c>
      <c r="H1631" s="20" t="s">
        <v>135</v>
      </c>
      <c r="I1631" s="19">
        <f t="shared" si="236"/>
        <v>32</v>
      </c>
      <c r="J1631" s="20" t="s">
        <v>755</v>
      </c>
      <c r="K1631" s="20" t="s">
        <v>276</v>
      </c>
      <c r="L1631" s="95" t="str">
        <f>IF(M1631&lt;&gt;"",IF(NOT(ISNA(INDEX(cc!B:B,MATCH(M1631,cc!A:A,0)))),INDEX(cc!B:B,MATCH(M1631,cc!A:A,0)),"0"),"")</f>
        <v>Age (10-50+, 5) and Sex</v>
      </c>
      <c r="M1631" s="97" t="s">
        <v>110</v>
      </c>
      <c r="N1631" s="28" t="str">
        <f t="shared" si="237"/>
        <v xml:space="preserve"> TARGET</v>
      </c>
      <c r="O1631" s="19" t="str">
        <f t="shared" si="230"/>
        <v>PP_PREV (N, DSD, Age/Sex) TARGET: HIV Prevention Program</v>
      </c>
      <c r="P1631" s="19" t="str">
        <f t="shared" si="231"/>
        <v>PP_PREV (N, DSD, Age/Sex) TARGET: HIV Prevention Program</v>
      </c>
      <c r="Q1631" s="19" t="str">
        <f t="shared" si="229"/>
        <v>PP_PREV (N, DSD, Age/Sex) TARGET</v>
      </c>
      <c r="R1631" s="19" t="str">
        <f t="shared" si="232"/>
        <v>PP_PREV_N_DSD_Age_Sex_TARGET</v>
      </c>
      <c r="S1631" s="19" t="str">
        <f t="shared" si="233"/>
        <v>PP_PREV_N_DSD_Age_Sex_TARGET</v>
      </c>
      <c r="T1631" s="19" t="b">
        <f>NOT(ISNA(VLOOKUP(B1631,dbcodes!A:B,2,FALSE)))</f>
        <v>1</v>
      </c>
      <c r="U1631" s="19" t="str">
        <f>IF(ISNA(VLOOKUP(B1631,dbcodes!A:B,2,FALSE)),des!R1156,VLOOKUP(B1631,dbcodes!A:B,2,FALSE))</f>
        <v>PP_PREV_N_DSD_Age_Sex_TARGET</v>
      </c>
      <c r="W1631" s="107" t="str">
        <f>IF(ISNA(VLOOKUP(C1631,descriptions!A:B,2,FALSE)),des!V1156,IF(G1631=" TARGET","Target ","")&amp;VLOOKUP(C1631,descriptions!A:B,2,FALSE))</f>
        <v>Target Number of priority populations reached with standard HIV prevention intervention(s) that are evidence-based</v>
      </c>
      <c r="X1631" s="20" t="s">
        <v>4</v>
      </c>
      <c r="Y1631" s="20" t="s">
        <v>831</v>
      </c>
      <c r="Z1631" s="20" t="s">
        <v>836</v>
      </c>
      <c r="AA1631" s="20" t="s">
        <v>102</v>
      </c>
      <c r="AB1631" s="20" t="s">
        <v>755</v>
      </c>
      <c r="AC1631" s="19" t="str">
        <f>IF(AB1631&lt;&gt;"",IF(NOT(ISNA(INDEX(os!A:A,MATCH(AB1631,os!B:B,0)))),INDEX(os!A:A,MATCH(AB1631,os!B:B,0)),"0"),"")</f>
        <v/>
      </c>
      <c r="AD1631" s="20" t="s">
        <v>830</v>
      </c>
      <c r="AH1631" s="93" t="str">
        <f>IF(NOT(ISNA(VLOOKUP(B:B,ResultsTargets!A:A,1,0))),"TRUE","")</f>
        <v/>
      </c>
      <c r="AI1631" s="19" t="str">
        <f>IF(ISNA(VLOOKUP(C1631,dim_techarea!A:B,2,FALSE)),"",VLOOKUP(C1631,dim_techarea!A:B,2,FALSE))</f>
        <v>PP_PREV</v>
      </c>
      <c r="AJ1631" s="19" t="str">
        <f>IF(ISNA(VLOOKUP(AI1631,dim_techarea!B:C,2,FALSE)),"",VLOOKUP(AI1631,dim_techarea!B:C,2,FALSE))</f>
        <v>Fvs28dwjL6e</v>
      </c>
      <c r="AK1631" s="19" t="str">
        <f>IF(ISNA(VLOOKUP(TRIM(G1631),dim_targetsresults!A:B,2,FALSE)),"",VLOOKUP(TRIM(G1631),dim_targetsresults!A:C,2,FALSE))</f>
        <v>MER Targets</v>
      </c>
      <c r="AL1631" s="19" t="str">
        <f>IF(ISNA(VLOOKUP(AK1631,dim_targetsresults!B:C,2,FALSE)),"",VLOOKUP(AK1631,dim_targetsresults!B:C,2,FALSE))</f>
        <v>W8imnja2Owd</v>
      </c>
      <c r="AM1631" s="19" t="str">
        <f>IF(ISNA(VLOOKUP(TRIM(D1631),dim_numeratordenominator!A:B,2,FALSE)),"",VLOOKUP(TRIM(D1631),dim_numeratordenominator!A:C,2,FALSE))</f>
        <v>Numerator</v>
      </c>
      <c r="AN1631" s="19" t="str">
        <f>IF(ISNA(VLOOKUP(AM1631,dim_numeratordenominator!B:C,2,FALSE)),"",VLOOKUP(AM1631,dim_numeratordenominator!B:C,2,FALSE))</f>
        <v>Som9NRMQqV7</v>
      </c>
      <c r="AO1631" s="19" t="str">
        <f>IF(ISNA(VLOOKUP(TRIM(E1631),dim_supporttype!A:B,2,FALSE)),"",VLOOKUP(TRIM(E1631),dim_supporttype!A:C,2,FALSE))</f>
        <v>DSD</v>
      </c>
      <c r="AP1631" s="19" t="str">
        <f>IF(ISNA(VLOOKUP(AO1631,dim_supporttype!B:C,2,FALSE)),"",VLOOKUP(AO1631,dim_supporttype!B:C,2,FALSE))</f>
        <v>iM13vdNLWKb</v>
      </c>
      <c r="AQ1631" s="19" t="str">
        <f>IF(ISNA(VLOOKUP(TRIM(F1631),dim_disaggs!A:B,2,FALSE)),"No Disagg",VLOOKUP(TRIM(F1631),dim_disaggs!A:B,2,FALSE))</f>
        <v>Age/Sex</v>
      </c>
      <c r="AR1631" s="19" t="str">
        <f>IF(ISNA(VLOOKUP(AQ1631,dim_disaggs!B:C,2,FALSE)),"",VLOOKUP(AQ1631,dim_disaggs!B:C,2,FALSE))</f>
        <v>Qbz6SrpmJ1y</v>
      </c>
      <c r="AU1631" s="72" t="s">
        <v>755</v>
      </c>
      <c r="AV1631" s="73" t="s">
        <v>755</v>
      </c>
      <c r="AW1631" s="66" t="s">
        <v>755</v>
      </c>
      <c r="AX1631" s="66" t="s">
        <v>755</v>
      </c>
      <c r="BA1631" s="105" t="str">
        <f t="shared" si="234"/>
        <v/>
      </c>
      <c r="BB1631" s="20" t="str">
        <f t="shared" si="235"/>
        <v/>
      </c>
      <c r="BE1631" s="75" t="s">
        <v>755</v>
      </c>
      <c r="BF1631" s="73" t="s">
        <v>755</v>
      </c>
      <c r="BG1631" s="55" t="s">
        <v>755</v>
      </c>
      <c r="BH1631" s="76" t="s">
        <v>755</v>
      </c>
      <c r="BI1631" s="20" t="s">
        <v>755</v>
      </c>
      <c r="BJ1631" s="20" t="s">
        <v>755</v>
      </c>
      <c r="BK1631" s="55" t="s">
        <v>755</v>
      </c>
      <c r="BL1631" s="71" t="s">
        <v>755</v>
      </c>
      <c r="BM1631" s="77" t="s">
        <v>755</v>
      </c>
      <c r="BN1631" s="78" t="s">
        <v>755</v>
      </c>
      <c r="BO1631" s="77" t="s">
        <v>755</v>
      </c>
      <c r="BP1631" s="78" t="s">
        <v>755</v>
      </c>
    </row>
    <row r="1632" spans="1:68" x14ac:dyDescent="0.2">
      <c r="A1632" s="20" t="s">
        <v>95</v>
      </c>
      <c r="B1632" s="20" t="s">
        <v>1681</v>
      </c>
      <c r="C1632" s="20" t="s">
        <v>251</v>
      </c>
      <c r="D1632" s="20" t="s">
        <v>1</v>
      </c>
      <c r="E1632" s="20" t="s">
        <v>78</v>
      </c>
      <c r="F1632" s="20" t="s">
        <v>135</v>
      </c>
      <c r="G1632" s="20" t="s">
        <v>2442</v>
      </c>
      <c r="H1632" s="20" t="s">
        <v>135</v>
      </c>
      <c r="I1632" s="19">
        <f t="shared" si="236"/>
        <v>31</v>
      </c>
      <c r="J1632" s="20" t="s">
        <v>755</v>
      </c>
      <c r="K1632" s="20" t="s">
        <v>276</v>
      </c>
      <c r="L1632" s="95" t="str">
        <f>IF(M1632&lt;&gt;"",IF(NOT(ISNA(INDEX(cc!B:B,MATCH(M1632,cc!A:A,0)))),INDEX(cc!B:B,MATCH(M1632,cc!A:A,0)),"0"),"")</f>
        <v>Age (10-50+, 5) and Sex</v>
      </c>
      <c r="M1632" s="97" t="s">
        <v>110</v>
      </c>
      <c r="N1632" s="28" t="str">
        <f t="shared" si="237"/>
        <v xml:space="preserve"> TARGET</v>
      </c>
      <c r="O1632" s="19" t="str">
        <f t="shared" si="230"/>
        <v>PP_PREV (N, TA, Age/Sex) TARGET: HIV Prevention Program</v>
      </c>
      <c r="P1632" s="19" t="str">
        <f t="shared" si="231"/>
        <v>PP_PREV (N, TA, Age/Sex) TARGET: HIV Prevention Program</v>
      </c>
      <c r="Q1632" s="19" t="str">
        <f t="shared" si="229"/>
        <v>PP_PREV (N, TA, Age/Sex) TARGET</v>
      </c>
      <c r="R1632" s="19" t="str">
        <f t="shared" si="232"/>
        <v>PP_PREV_N_TA_Age_Sex_TARGET</v>
      </c>
      <c r="S1632" s="19" t="str">
        <f t="shared" si="233"/>
        <v>PP_PREV_N_TA_Age_Sex_TARGET</v>
      </c>
      <c r="T1632" s="19" t="b">
        <f>NOT(ISNA(VLOOKUP(B1632,dbcodes!A:B,2,FALSE)))</f>
        <v>1</v>
      </c>
      <c r="U1632" s="19" t="str">
        <f>IF(ISNA(VLOOKUP(B1632,dbcodes!A:B,2,FALSE)),des!R1158,VLOOKUP(B1632,dbcodes!A:B,2,FALSE))</f>
        <v>PP_PREV_N_TA_Age_Sex_TARGET</v>
      </c>
      <c r="W1632" s="107" t="str">
        <f>IF(ISNA(VLOOKUP(C1632,descriptions!A:B,2,FALSE)),des!V1158,IF(G1632=" TARGET","Target ","")&amp;VLOOKUP(C1632,descriptions!A:B,2,FALSE))</f>
        <v>Target Number of priority populations reached with standard HIV prevention intervention(s) that are evidence-based</v>
      </c>
      <c r="X1632" s="20" t="s">
        <v>4</v>
      </c>
      <c r="Y1632" s="20" t="s">
        <v>831</v>
      </c>
      <c r="Z1632" s="20" t="s">
        <v>836</v>
      </c>
      <c r="AA1632" s="20" t="s">
        <v>102</v>
      </c>
      <c r="AB1632" s="20" t="s">
        <v>755</v>
      </c>
      <c r="AC1632" s="19" t="str">
        <f>IF(AB1632&lt;&gt;"",IF(NOT(ISNA(INDEX(os!A:A,MATCH(AB1632,os!B:B,0)))),INDEX(os!A:A,MATCH(AB1632,os!B:B,0)),"0"),"")</f>
        <v/>
      </c>
      <c r="AD1632" s="20" t="s">
        <v>830</v>
      </c>
      <c r="AH1632" s="93" t="str">
        <f>IF(NOT(ISNA(VLOOKUP(B:B,ResultsTargets!A:A,1,0))),"TRUE","")</f>
        <v/>
      </c>
      <c r="AI1632" s="19" t="str">
        <f>IF(ISNA(VLOOKUP(C1632,dim_techarea!A:B,2,FALSE)),"",VLOOKUP(C1632,dim_techarea!A:B,2,FALSE))</f>
        <v>PP_PREV</v>
      </c>
      <c r="AJ1632" s="19" t="str">
        <f>IF(ISNA(VLOOKUP(AI1632,dim_techarea!B:C,2,FALSE)),"",VLOOKUP(AI1632,dim_techarea!B:C,2,FALSE))</f>
        <v>Fvs28dwjL6e</v>
      </c>
      <c r="AK1632" s="19" t="str">
        <f>IF(ISNA(VLOOKUP(TRIM(G1632),dim_targetsresults!A:B,2,FALSE)),"",VLOOKUP(TRIM(G1632),dim_targetsresults!A:C,2,FALSE))</f>
        <v>MER Targets</v>
      </c>
      <c r="AL1632" s="19" t="str">
        <f>IF(ISNA(VLOOKUP(AK1632,dim_targetsresults!B:C,2,FALSE)),"",VLOOKUP(AK1632,dim_targetsresults!B:C,2,FALSE))</f>
        <v>W8imnja2Owd</v>
      </c>
      <c r="AM1632" s="19" t="str">
        <f>IF(ISNA(VLOOKUP(TRIM(D1632),dim_numeratordenominator!A:B,2,FALSE)),"",VLOOKUP(TRIM(D1632),dim_numeratordenominator!A:C,2,FALSE))</f>
        <v>Numerator</v>
      </c>
      <c r="AN1632" s="19" t="str">
        <f>IF(ISNA(VLOOKUP(AM1632,dim_numeratordenominator!B:C,2,FALSE)),"",VLOOKUP(AM1632,dim_numeratordenominator!B:C,2,FALSE))</f>
        <v>Som9NRMQqV7</v>
      </c>
      <c r="AO1632" s="19" t="str">
        <f>IF(ISNA(VLOOKUP(TRIM(E1632),dim_supporttype!A:B,2,FALSE)),"",VLOOKUP(TRIM(E1632),dim_supporttype!A:C,2,FALSE))</f>
        <v>TA</v>
      </c>
      <c r="AP1632" s="19" t="str">
        <f>IF(ISNA(VLOOKUP(AO1632,dim_supporttype!B:C,2,FALSE)),"",VLOOKUP(AO1632,dim_supporttype!B:C,2,FALSE))</f>
        <v>cRAGKdWIDn4</v>
      </c>
      <c r="AQ1632" s="19" t="str">
        <f>IF(ISNA(VLOOKUP(TRIM(F1632),dim_disaggs!A:B,2,FALSE)),"No Disagg",VLOOKUP(TRIM(F1632),dim_disaggs!A:B,2,FALSE))</f>
        <v>Age/Sex</v>
      </c>
      <c r="AR1632" s="19" t="str">
        <f>IF(ISNA(VLOOKUP(AQ1632,dim_disaggs!B:C,2,FALSE)),"",VLOOKUP(AQ1632,dim_disaggs!B:C,2,FALSE))</f>
        <v>Qbz6SrpmJ1y</v>
      </c>
      <c r="AU1632" s="72" t="s">
        <v>755</v>
      </c>
      <c r="AV1632" s="73" t="s">
        <v>755</v>
      </c>
      <c r="AW1632" s="66" t="s">
        <v>755</v>
      </c>
      <c r="AX1632" s="66" t="s">
        <v>755</v>
      </c>
      <c r="BA1632" s="105" t="str">
        <f t="shared" si="234"/>
        <v/>
      </c>
      <c r="BB1632" s="20" t="str">
        <f t="shared" si="235"/>
        <v/>
      </c>
      <c r="BE1632" s="75" t="s">
        <v>755</v>
      </c>
      <c r="BF1632" s="73" t="s">
        <v>755</v>
      </c>
      <c r="BG1632" s="55" t="s">
        <v>755</v>
      </c>
      <c r="BH1632" s="76" t="s">
        <v>755</v>
      </c>
      <c r="BI1632" s="20" t="s">
        <v>755</v>
      </c>
      <c r="BJ1632" s="20" t="s">
        <v>755</v>
      </c>
      <c r="BK1632" s="55" t="s">
        <v>755</v>
      </c>
      <c r="BL1632" s="71" t="s">
        <v>755</v>
      </c>
      <c r="BM1632" s="77" t="s">
        <v>755</v>
      </c>
      <c r="BN1632" s="78" t="s">
        <v>755</v>
      </c>
      <c r="BO1632" s="77" t="s">
        <v>755</v>
      </c>
      <c r="BP1632" s="78" t="s">
        <v>755</v>
      </c>
    </row>
    <row r="1633" spans="1:68" x14ac:dyDescent="0.2">
      <c r="A1633" s="20" t="s">
        <v>95</v>
      </c>
      <c r="B1633" s="20" t="s">
        <v>1680</v>
      </c>
      <c r="C1633" s="20" t="s">
        <v>251</v>
      </c>
      <c r="D1633" s="20" t="s">
        <v>1</v>
      </c>
      <c r="E1633" s="20" t="s">
        <v>77</v>
      </c>
      <c r="G1633" s="20" t="s">
        <v>2442</v>
      </c>
      <c r="I1633" s="19">
        <f t="shared" si="236"/>
        <v>23</v>
      </c>
      <c r="J1633" s="20" t="s">
        <v>755</v>
      </c>
      <c r="K1633" s="20" t="s">
        <v>276</v>
      </c>
      <c r="L1633" s="95" t="str">
        <f>IF(M1633&lt;&gt;"",IF(NOT(ISNA(INDEX(cc!B:B,MATCH(M1633,cc!A:A,0)))),INDEX(cc!B:B,MATCH(M1633,cc!A:A,0)),"0"),"")</f>
        <v>default</v>
      </c>
      <c r="M1633" s="97" t="s">
        <v>13</v>
      </c>
      <c r="N1633" s="28" t="str">
        <f t="shared" si="237"/>
        <v xml:space="preserve"> TARGET</v>
      </c>
      <c r="O1633" s="19" t="str">
        <f t="shared" si="230"/>
        <v>PP_PREV (N, DSD) TARGET: HIV Prevention Program</v>
      </c>
      <c r="P1633" s="19" t="str">
        <f t="shared" si="231"/>
        <v>PP_PREV (N, DSD) TARGET: HIV Prevention Program</v>
      </c>
      <c r="Q1633" s="19" t="str">
        <f t="shared" si="229"/>
        <v>PP_PREV (N, DSD) TARGET</v>
      </c>
      <c r="R1633" s="19" t="str">
        <f t="shared" si="232"/>
        <v>PP_PREV_N_DSD_TARGET</v>
      </c>
      <c r="S1633" s="19" t="str">
        <f t="shared" si="233"/>
        <v>PP_PREV_N_DSD_TARGET</v>
      </c>
      <c r="T1633" s="19" t="b">
        <f>NOT(ISNA(VLOOKUP(B1633,dbcodes!A:B,2,FALSE)))</f>
        <v>1</v>
      </c>
      <c r="U1633" s="19" t="str">
        <f>IF(ISNA(VLOOKUP(B1633,dbcodes!A:B,2,FALSE)),des!R1160,VLOOKUP(B1633,dbcodes!A:B,2,FALSE))</f>
        <v>PP_PREV_N_DSD_TARGET</v>
      </c>
      <c r="W1633" s="107" t="str">
        <f>IF(ISNA(VLOOKUP(C1633,descriptions!A:B,2,FALSE)),des!V1160,IF(G1633=" TARGET","Target ","")&amp;VLOOKUP(C1633,descriptions!A:B,2,FALSE))</f>
        <v>Target Number of priority populations reached with standard HIV prevention intervention(s) that are evidence-based</v>
      </c>
      <c r="X1633" s="20" t="s">
        <v>4</v>
      </c>
      <c r="Y1633" s="20" t="s">
        <v>831</v>
      </c>
      <c r="Z1633" s="20" t="s">
        <v>836</v>
      </c>
      <c r="AA1633" s="20" t="s">
        <v>102</v>
      </c>
      <c r="AB1633" s="20" t="s">
        <v>755</v>
      </c>
      <c r="AC1633" s="19" t="str">
        <f>IF(AB1633&lt;&gt;"",IF(NOT(ISNA(INDEX(os!A:A,MATCH(AB1633,os!B:B,0)))),INDEX(os!A:A,MATCH(AB1633,os!B:B,0)),"0"),"")</f>
        <v/>
      </c>
      <c r="AD1633" s="20" t="s">
        <v>830</v>
      </c>
      <c r="AH1633" s="93" t="str">
        <f>IF(NOT(ISNA(VLOOKUP(B:B,ResultsTargets!A:A,1,0))),"TRUE","")</f>
        <v/>
      </c>
      <c r="AI1633" s="19" t="str">
        <f>IF(ISNA(VLOOKUP(C1633,dim_techarea!A:B,2,FALSE)),"",VLOOKUP(C1633,dim_techarea!A:B,2,FALSE))</f>
        <v>PP_PREV</v>
      </c>
      <c r="AJ1633" s="19" t="str">
        <f>IF(ISNA(VLOOKUP(AI1633,dim_techarea!B:C,2,FALSE)),"",VLOOKUP(AI1633,dim_techarea!B:C,2,FALSE))</f>
        <v>Fvs28dwjL6e</v>
      </c>
      <c r="AK1633" s="19" t="str">
        <f>IF(ISNA(VLOOKUP(TRIM(G1633),dim_targetsresults!A:B,2,FALSE)),"",VLOOKUP(TRIM(G1633),dim_targetsresults!A:C,2,FALSE))</f>
        <v>MER Targets</v>
      </c>
      <c r="AL1633" s="19" t="str">
        <f>IF(ISNA(VLOOKUP(AK1633,dim_targetsresults!B:C,2,FALSE)),"",VLOOKUP(AK1633,dim_targetsresults!B:C,2,FALSE))</f>
        <v>W8imnja2Owd</v>
      </c>
      <c r="AM1633" s="19" t="str">
        <f>IF(ISNA(VLOOKUP(TRIM(D1633),dim_numeratordenominator!A:B,2,FALSE)),"",VLOOKUP(TRIM(D1633),dim_numeratordenominator!A:C,2,FALSE))</f>
        <v>Numerator</v>
      </c>
      <c r="AN1633" s="19" t="str">
        <f>IF(ISNA(VLOOKUP(AM1633,dim_numeratordenominator!B:C,2,FALSE)),"",VLOOKUP(AM1633,dim_numeratordenominator!B:C,2,FALSE))</f>
        <v>Som9NRMQqV7</v>
      </c>
      <c r="AO1633" s="19" t="str">
        <f>IF(ISNA(VLOOKUP(TRIM(E1633),dim_supporttype!A:B,2,FALSE)),"",VLOOKUP(TRIM(E1633),dim_supporttype!A:C,2,FALSE))</f>
        <v>DSD</v>
      </c>
      <c r="AP1633" s="19" t="str">
        <f>IF(ISNA(VLOOKUP(AO1633,dim_supporttype!B:C,2,FALSE)),"",VLOOKUP(AO1633,dim_supporttype!B:C,2,FALSE))</f>
        <v>iM13vdNLWKb</v>
      </c>
      <c r="AQ1633" s="19" t="str">
        <f>IF(ISNA(VLOOKUP(TRIM(F1633),dim_disaggs!A:B,2,FALSE)),"No Disagg",VLOOKUP(TRIM(F1633),dim_disaggs!A:B,2,FALSE))</f>
        <v>No Disagg</v>
      </c>
      <c r="AR1633" s="19" t="str">
        <f>IF(ISNA(VLOOKUP(AQ1633,dim_disaggs!B:C,2,FALSE)),"",VLOOKUP(AQ1633,dim_disaggs!B:C,2,FALSE))</f>
        <v>werJlVT6sf3</v>
      </c>
      <c r="AU1633" s="72" t="s">
        <v>755</v>
      </c>
      <c r="AV1633" s="73" t="s">
        <v>755</v>
      </c>
      <c r="AW1633" s="66" t="s">
        <v>755</v>
      </c>
      <c r="AX1633" s="66" t="s">
        <v>755</v>
      </c>
      <c r="BA1633" s="105" t="str">
        <f t="shared" si="234"/>
        <v>Top Level Numerator</v>
      </c>
      <c r="BB1633" s="20" t="str">
        <f t="shared" si="235"/>
        <v>PE5QVF0w4xj</v>
      </c>
      <c r="BC1633" s="20" t="s">
        <v>25706</v>
      </c>
      <c r="BD1633" s="20" t="s">
        <v>25707</v>
      </c>
      <c r="BE1633" s="75" t="s">
        <v>21240</v>
      </c>
      <c r="BF1633" s="73" t="s">
        <v>21241</v>
      </c>
      <c r="BG1633" s="55" t="s">
        <v>20424</v>
      </c>
      <c r="BH1633" s="76" t="s">
        <v>20422</v>
      </c>
      <c r="BI1633" s="20" t="s">
        <v>20420</v>
      </c>
      <c r="BJ1633" s="20" t="s">
        <v>20426</v>
      </c>
      <c r="BK1633" s="55" t="s">
        <v>755</v>
      </c>
      <c r="BL1633" s="71" t="s">
        <v>755</v>
      </c>
      <c r="BM1633" s="77" t="s">
        <v>755</v>
      </c>
      <c r="BN1633" s="78" t="s">
        <v>755</v>
      </c>
      <c r="BO1633" s="77" t="s">
        <v>755</v>
      </c>
      <c r="BP1633" s="78" t="s">
        <v>755</v>
      </c>
    </row>
    <row r="1634" spans="1:68" x14ac:dyDescent="0.2">
      <c r="A1634" s="20" t="s">
        <v>95</v>
      </c>
      <c r="B1634" s="20" t="s">
        <v>1684</v>
      </c>
      <c r="C1634" s="20" t="s">
        <v>251</v>
      </c>
      <c r="D1634" s="20" t="s">
        <v>1</v>
      </c>
      <c r="E1634" s="20" t="s">
        <v>78</v>
      </c>
      <c r="G1634" s="20" t="s">
        <v>2442</v>
      </c>
      <c r="I1634" s="19">
        <f t="shared" si="236"/>
        <v>22</v>
      </c>
      <c r="J1634" s="20" t="s">
        <v>755</v>
      </c>
      <c r="K1634" s="20" t="s">
        <v>276</v>
      </c>
      <c r="L1634" s="95" t="str">
        <f>IF(M1634&lt;&gt;"",IF(NOT(ISNA(INDEX(cc!B:B,MATCH(M1634,cc!A:A,0)))),INDEX(cc!B:B,MATCH(M1634,cc!A:A,0)),"0"),"")</f>
        <v>default</v>
      </c>
      <c r="M1634" s="97" t="s">
        <v>13</v>
      </c>
      <c r="N1634" s="28" t="str">
        <f t="shared" si="237"/>
        <v xml:space="preserve"> TARGET</v>
      </c>
      <c r="O1634" s="19" t="str">
        <f t="shared" si="230"/>
        <v>PP_PREV (N, TA) TARGET: HIV Prevention Program</v>
      </c>
      <c r="P1634" s="19" t="str">
        <f t="shared" si="231"/>
        <v>PP_PREV (N, TA) TARGET: HIV Prevention Program</v>
      </c>
      <c r="Q1634" s="19" t="str">
        <f t="shared" si="229"/>
        <v>PP_PREV (N, TA) TARGET</v>
      </c>
      <c r="R1634" s="19" t="str">
        <f t="shared" si="232"/>
        <v>PP_PREV_N_TA_TARGET</v>
      </c>
      <c r="S1634" s="19" t="str">
        <f t="shared" si="233"/>
        <v>PP_PREV_N_TA_TARGET</v>
      </c>
      <c r="T1634" s="19" t="b">
        <f>NOT(ISNA(VLOOKUP(B1634,dbcodes!A:B,2,FALSE)))</f>
        <v>1</v>
      </c>
      <c r="U1634" s="19" t="str">
        <f>IF(ISNA(VLOOKUP(B1634,dbcodes!A:B,2,FALSE)),des!R1161,VLOOKUP(B1634,dbcodes!A:B,2,FALSE))</f>
        <v>PP_PREV_N_TA_TARGET</v>
      </c>
      <c r="W1634" s="107" t="str">
        <f>IF(ISNA(VLOOKUP(C1634,descriptions!A:B,2,FALSE)),des!V1161,IF(G1634=" TARGET","Target ","")&amp;VLOOKUP(C1634,descriptions!A:B,2,FALSE))</f>
        <v>Target Number of priority populations reached with standard HIV prevention intervention(s) that are evidence-based</v>
      </c>
      <c r="X1634" s="20" t="s">
        <v>4</v>
      </c>
      <c r="Y1634" s="20" t="s">
        <v>831</v>
      </c>
      <c r="Z1634" s="20" t="s">
        <v>836</v>
      </c>
      <c r="AA1634" s="20" t="s">
        <v>102</v>
      </c>
      <c r="AB1634" s="20" t="s">
        <v>755</v>
      </c>
      <c r="AC1634" s="19" t="str">
        <f>IF(AB1634&lt;&gt;"",IF(NOT(ISNA(INDEX(os!A:A,MATCH(AB1634,os!B:B,0)))),INDEX(os!A:A,MATCH(AB1634,os!B:B,0)),"0"),"")</f>
        <v/>
      </c>
      <c r="AD1634" s="20" t="s">
        <v>830</v>
      </c>
      <c r="AH1634" s="93" t="str">
        <f>IF(NOT(ISNA(VLOOKUP(B:B,ResultsTargets!A:A,1,0))),"TRUE","")</f>
        <v/>
      </c>
      <c r="AI1634" s="19" t="str">
        <f>IF(ISNA(VLOOKUP(C1634,dim_techarea!A:B,2,FALSE)),"",VLOOKUP(C1634,dim_techarea!A:B,2,FALSE))</f>
        <v>PP_PREV</v>
      </c>
      <c r="AJ1634" s="19" t="str">
        <f>IF(ISNA(VLOOKUP(AI1634,dim_techarea!B:C,2,FALSE)),"",VLOOKUP(AI1634,dim_techarea!B:C,2,FALSE))</f>
        <v>Fvs28dwjL6e</v>
      </c>
      <c r="AK1634" s="19" t="str">
        <f>IF(ISNA(VLOOKUP(TRIM(G1634),dim_targetsresults!A:B,2,FALSE)),"",VLOOKUP(TRIM(G1634),dim_targetsresults!A:C,2,FALSE))</f>
        <v>MER Targets</v>
      </c>
      <c r="AL1634" s="19" t="str">
        <f>IF(ISNA(VLOOKUP(AK1634,dim_targetsresults!B:C,2,FALSE)),"",VLOOKUP(AK1634,dim_targetsresults!B:C,2,FALSE))</f>
        <v>W8imnja2Owd</v>
      </c>
      <c r="AM1634" s="19" t="str">
        <f>IF(ISNA(VLOOKUP(TRIM(D1634),dim_numeratordenominator!A:B,2,FALSE)),"",VLOOKUP(TRIM(D1634),dim_numeratordenominator!A:C,2,FALSE))</f>
        <v>Numerator</v>
      </c>
      <c r="AN1634" s="19" t="str">
        <f>IF(ISNA(VLOOKUP(AM1634,dim_numeratordenominator!B:C,2,FALSE)),"",VLOOKUP(AM1634,dim_numeratordenominator!B:C,2,FALSE))</f>
        <v>Som9NRMQqV7</v>
      </c>
      <c r="AO1634" s="19" t="str">
        <f>IF(ISNA(VLOOKUP(TRIM(E1634),dim_supporttype!A:B,2,FALSE)),"",VLOOKUP(TRIM(E1634),dim_supporttype!A:C,2,FALSE))</f>
        <v>TA</v>
      </c>
      <c r="AP1634" s="19" t="str">
        <f>IF(ISNA(VLOOKUP(AO1634,dim_supporttype!B:C,2,FALSE)),"",VLOOKUP(AO1634,dim_supporttype!B:C,2,FALSE))</f>
        <v>cRAGKdWIDn4</v>
      </c>
      <c r="AQ1634" s="19" t="str">
        <f>IF(ISNA(VLOOKUP(TRIM(F1634),dim_disaggs!A:B,2,FALSE)),"No Disagg",VLOOKUP(TRIM(F1634),dim_disaggs!A:B,2,FALSE))</f>
        <v>No Disagg</v>
      </c>
      <c r="AR1634" s="19" t="str">
        <f>IF(ISNA(VLOOKUP(AQ1634,dim_disaggs!B:C,2,FALSE)),"",VLOOKUP(AQ1634,dim_disaggs!B:C,2,FALSE))</f>
        <v>werJlVT6sf3</v>
      </c>
      <c r="AU1634" s="72" t="s">
        <v>755</v>
      </c>
      <c r="AV1634" s="73" t="s">
        <v>755</v>
      </c>
      <c r="AW1634" s="66" t="s">
        <v>755</v>
      </c>
      <c r="AX1634" s="66" t="s">
        <v>755</v>
      </c>
      <c r="BA1634" s="105" t="str">
        <f t="shared" si="234"/>
        <v>Top Level Numerator</v>
      </c>
      <c r="BB1634" s="20" t="str">
        <f t="shared" si="235"/>
        <v>PE5QVF0w4xj</v>
      </c>
      <c r="BC1634" s="20" t="s">
        <v>25706</v>
      </c>
      <c r="BD1634" s="20" t="s">
        <v>25707</v>
      </c>
      <c r="BE1634" s="75" t="s">
        <v>21240</v>
      </c>
      <c r="BF1634" s="73" t="s">
        <v>21241</v>
      </c>
      <c r="BG1634" s="55" t="s">
        <v>20424</v>
      </c>
      <c r="BH1634" s="76" t="s">
        <v>20422</v>
      </c>
      <c r="BI1634" s="20" t="s">
        <v>20420</v>
      </c>
      <c r="BJ1634" s="20" t="s">
        <v>20426</v>
      </c>
      <c r="BK1634" s="55" t="s">
        <v>755</v>
      </c>
      <c r="BL1634" s="71" t="s">
        <v>755</v>
      </c>
      <c r="BM1634" s="77" t="s">
        <v>755</v>
      </c>
      <c r="BN1634" s="78" t="s">
        <v>755</v>
      </c>
      <c r="BO1634" s="77" t="s">
        <v>755</v>
      </c>
      <c r="BP1634" s="78" t="s">
        <v>755</v>
      </c>
    </row>
    <row r="1635" spans="1:68" x14ac:dyDescent="0.2">
      <c r="A1635" s="20" t="s">
        <v>95</v>
      </c>
      <c r="B1635" s="20" t="s">
        <v>1685</v>
      </c>
      <c r="C1635" s="20" t="s">
        <v>131</v>
      </c>
      <c r="D1635" s="20" t="s">
        <v>164</v>
      </c>
      <c r="E1635" s="20" t="s">
        <v>77</v>
      </c>
      <c r="F1635" s="20" t="s">
        <v>204</v>
      </c>
      <c r="G1635" s="20" t="s">
        <v>20086</v>
      </c>
      <c r="H1635" s="20" t="s">
        <v>204</v>
      </c>
      <c r="I1635" s="19">
        <f t="shared" si="236"/>
        <v>22</v>
      </c>
      <c r="J1635" s="20" t="s">
        <v>755</v>
      </c>
      <c r="K1635" s="20" t="s">
        <v>2256</v>
      </c>
      <c r="L1635" s="95" t="str">
        <f>IF(M1635&lt;&gt;"",IF(NOT(ISNA(INDEX(cc!B:B,MATCH(M1635,cc!A:A,0)))),INDEX(cc!B:B,MATCH(M1635,cc!A:A,0)),"0"),"")</f>
        <v>Age (15-24, 2)</v>
      </c>
      <c r="M1635" s="97" t="s">
        <v>4034</v>
      </c>
      <c r="N1635" s="28" t="str">
        <f t="shared" si="237"/>
        <v/>
      </c>
      <c r="O1635" s="19" t="str">
        <f t="shared" si="230"/>
        <v>PrEP_NEW (D, DSD, Age): Estimated at Risk</v>
      </c>
      <c r="P1635" s="19" t="str">
        <f t="shared" si="231"/>
        <v>PrEP_NEW (D, DSD, Age): Estimated at Risk</v>
      </c>
      <c r="Q1635" s="19" t="str">
        <f t="shared" si="229"/>
        <v>PrEP_NEW (D, DSD, Age)</v>
      </c>
      <c r="R1635" s="19" t="str">
        <f t="shared" si="232"/>
        <v>PrEP_NEW_D_DSD_Age</v>
      </c>
      <c r="S1635" s="19" t="str">
        <f t="shared" si="233"/>
        <v>PrEP_NEW_D_DSD_Age_</v>
      </c>
      <c r="T1635" s="19" t="b">
        <f>NOT(ISNA(VLOOKUP(B1635,dbcodes!A:B,2,FALSE)))</f>
        <v>1</v>
      </c>
      <c r="U1635" s="19" t="str">
        <f>IF(ISNA(VLOOKUP(B1635,dbcodes!A:B,2,FALSE)),des!R1164,VLOOKUP(B1635,dbcodes!A:B,2,FALSE))</f>
        <v>PREP_NEW_D_DSD_Age</v>
      </c>
      <c r="W1635" s="107" t="str">
        <f>IF(ISNA(VLOOKUP(C1635,descriptions!A:B,2,FALSE)),des!V1164,IF(G1635=" TARGET","Target ","")&amp;VLOOKUP(C1635,descriptions!A:B,2,FALSE))</f>
        <v>Number of individuals who have been newly enrolled on oral antiretroviral pre-exposure prophylaxis (PrEP) in the reporting period to prevent HIV infection</v>
      </c>
      <c r="X1635" s="20" t="s">
        <v>4</v>
      </c>
      <c r="Y1635" s="20" t="s">
        <v>831</v>
      </c>
      <c r="Z1635" s="20" t="s">
        <v>836</v>
      </c>
      <c r="AA1635" s="20" t="s">
        <v>102</v>
      </c>
      <c r="AB1635" s="20" t="s">
        <v>755</v>
      </c>
      <c r="AC1635" s="19" t="str">
        <f>IF(AB1635&lt;&gt;"",IF(NOT(ISNA(INDEX(os!A:A,MATCH(AB1635,os!B:B,0)))),INDEX(os!A:A,MATCH(AB1635,os!B:B,0)),"0"),"")</f>
        <v/>
      </c>
      <c r="AD1635" s="20" t="s">
        <v>830</v>
      </c>
      <c r="AH1635" s="93" t="str">
        <f>IF(NOT(ISNA(VLOOKUP(B:B,ResultsTargets!A:A,1,0))),"TRUE","")</f>
        <v/>
      </c>
      <c r="AI1635" s="19" t="str">
        <f>IF(ISNA(VLOOKUP(C1635,dim_techarea!A:B,2,FALSE)),"",VLOOKUP(C1635,dim_techarea!A:B,2,FALSE))</f>
        <v>PrEP_NEW</v>
      </c>
      <c r="AJ1635" s="19" t="str">
        <f>IF(ISNA(VLOOKUP(AI1635,dim_techarea!B:C,2,FALSE)),"",VLOOKUP(AI1635,dim_techarea!B:C,2,FALSE))</f>
        <v>gma5vVZgK49</v>
      </c>
      <c r="AK1635" s="19" t="str">
        <f>IF(ISNA(VLOOKUP(TRIM(G1635),dim_targetsresults!A:B,2,FALSE)),"",VLOOKUP(TRIM(G1635),dim_targetsresults!A:C,2,FALSE))</f>
        <v>MER Results</v>
      </c>
      <c r="AL1635" s="19" t="str">
        <f>IF(ISNA(VLOOKUP(AK1635,dim_targetsresults!B:C,2,FALSE)),"",VLOOKUP(AK1635,dim_targetsresults!B:C,2,FALSE))</f>
        <v>Jh0jDM5yQ2E</v>
      </c>
      <c r="AM1635" s="19" t="str">
        <f>IF(ISNA(VLOOKUP(TRIM(D1635),dim_numeratordenominator!A:B,2,FALSE)),"",VLOOKUP(TRIM(D1635),dim_numeratordenominator!A:C,2,FALSE))</f>
        <v>Denominator</v>
      </c>
      <c r="AN1635" s="19" t="str">
        <f>IF(ISNA(VLOOKUP(AM1635,dim_numeratordenominator!B:C,2,FALSE)),"",VLOOKUP(AM1635,dim_numeratordenominator!B:C,2,FALSE))</f>
        <v>QpNj0nSuEhD</v>
      </c>
      <c r="AO1635" s="19" t="str">
        <f>IF(ISNA(VLOOKUP(TRIM(E1635),dim_supporttype!A:B,2,FALSE)),"",VLOOKUP(TRIM(E1635),dim_supporttype!A:C,2,FALSE))</f>
        <v>DSD</v>
      </c>
      <c r="AP1635" s="19" t="str">
        <f>IF(ISNA(VLOOKUP(AO1635,dim_supporttype!B:C,2,FALSE)),"",VLOOKUP(AO1635,dim_supporttype!B:C,2,FALSE))</f>
        <v>iM13vdNLWKb</v>
      </c>
      <c r="AQ1635" s="19" t="str">
        <f>IF(ISNA(VLOOKUP(TRIM(F1635),dim_disaggs!A:B,2,FALSE)),"No Disagg",VLOOKUP(TRIM(F1635),dim_disaggs!A:B,2,FALSE))</f>
        <v>Age</v>
      </c>
      <c r="AR1635" s="19" t="str">
        <f>IF(ISNA(VLOOKUP(AQ1635,dim_disaggs!B:C,2,FALSE)),"",VLOOKUP(AQ1635,dim_disaggs!B:C,2,FALSE))</f>
        <v>fNQC7f36jre</v>
      </c>
      <c r="AU1635" s="72" t="s">
        <v>755</v>
      </c>
      <c r="AV1635" s="73" t="s">
        <v>755</v>
      </c>
      <c r="AW1635" s="66" t="s">
        <v>755</v>
      </c>
      <c r="AX1635" s="66" t="s">
        <v>755</v>
      </c>
      <c r="BA1635" s="105" t="str">
        <f t="shared" si="234"/>
        <v/>
      </c>
      <c r="BB1635" s="20" t="str">
        <f t="shared" si="235"/>
        <v/>
      </c>
      <c r="BE1635" s="75" t="s">
        <v>755</v>
      </c>
      <c r="BF1635" s="73" t="s">
        <v>755</v>
      </c>
      <c r="BG1635" s="55" t="s">
        <v>755</v>
      </c>
      <c r="BH1635" s="76" t="s">
        <v>755</v>
      </c>
      <c r="BI1635" s="20" t="s">
        <v>755</v>
      </c>
      <c r="BJ1635" s="20" t="s">
        <v>755</v>
      </c>
      <c r="BK1635" s="55" t="s">
        <v>755</v>
      </c>
      <c r="BL1635" s="71" t="s">
        <v>755</v>
      </c>
      <c r="BM1635" s="77" t="s">
        <v>755</v>
      </c>
      <c r="BN1635" s="78" t="s">
        <v>755</v>
      </c>
      <c r="BO1635" s="77" t="s">
        <v>755</v>
      </c>
      <c r="BP1635" s="78" t="s">
        <v>755</v>
      </c>
    </row>
    <row r="1636" spans="1:68" x14ac:dyDescent="0.2">
      <c r="A1636" s="20" t="s">
        <v>95</v>
      </c>
      <c r="B1636" s="20" t="s">
        <v>1689</v>
      </c>
      <c r="C1636" s="20" t="s">
        <v>131</v>
      </c>
      <c r="D1636" s="20" t="s">
        <v>164</v>
      </c>
      <c r="E1636" s="20" t="s">
        <v>78</v>
      </c>
      <c r="F1636" s="20" t="s">
        <v>204</v>
      </c>
      <c r="G1636" s="20" t="s">
        <v>20086</v>
      </c>
      <c r="H1636" s="20" t="s">
        <v>204</v>
      </c>
      <c r="I1636" s="19">
        <f t="shared" si="236"/>
        <v>21</v>
      </c>
      <c r="J1636" s="20" t="s">
        <v>755</v>
      </c>
      <c r="K1636" s="20" t="s">
        <v>2256</v>
      </c>
      <c r="L1636" s="95" t="str">
        <f>IF(M1636&lt;&gt;"",IF(NOT(ISNA(INDEX(cc!B:B,MATCH(M1636,cc!A:A,0)))),INDEX(cc!B:B,MATCH(M1636,cc!A:A,0)),"0"),"")</f>
        <v>Age (15-24, 2)</v>
      </c>
      <c r="M1636" s="97" t="s">
        <v>4034</v>
      </c>
      <c r="N1636" s="28" t="str">
        <f t="shared" si="237"/>
        <v/>
      </c>
      <c r="O1636" s="19" t="str">
        <f t="shared" si="230"/>
        <v>PrEP_NEW (D, TA, Age): Estimated at Risk</v>
      </c>
      <c r="P1636" s="19" t="str">
        <f t="shared" si="231"/>
        <v>PrEP_NEW (D, TA, Age): Estimated at Risk</v>
      </c>
      <c r="Q1636" s="19" t="str">
        <f t="shared" si="229"/>
        <v>PrEP_NEW (D, TA, Age)</v>
      </c>
      <c r="R1636" s="19" t="str">
        <f t="shared" si="232"/>
        <v>PrEP_NEW_D_TA_Age</v>
      </c>
      <c r="S1636" s="19" t="str">
        <f t="shared" si="233"/>
        <v>PrEP_NEW_D_TA_Age_</v>
      </c>
      <c r="T1636" s="19" t="b">
        <f>NOT(ISNA(VLOOKUP(B1636,dbcodes!A:B,2,FALSE)))</f>
        <v>1</v>
      </c>
      <c r="U1636" s="19" t="str">
        <f>IF(ISNA(VLOOKUP(B1636,dbcodes!A:B,2,FALSE)),des!R1165,VLOOKUP(B1636,dbcodes!A:B,2,FALSE))</f>
        <v>PREP_NEW_D_TA_Age</v>
      </c>
      <c r="W1636" s="107" t="str">
        <f>IF(ISNA(VLOOKUP(C1636,descriptions!A:B,2,FALSE)),des!V1165,IF(G1636=" TARGET","Target ","")&amp;VLOOKUP(C1636,descriptions!A:B,2,FALSE))</f>
        <v>Number of individuals who have been newly enrolled on oral antiretroviral pre-exposure prophylaxis (PrEP) in the reporting period to prevent HIV infection</v>
      </c>
      <c r="X1636" s="20" t="s">
        <v>4</v>
      </c>
      <c r="Y1636" s="20" t="s">
        <v>831</v>
      </c>
      <c r="Z1636" s="20" t="s">
        <v>836</v>
      </c>
      <c r="AA1636" s="20" t="s">
        <v>102</v>
      </c>
      <c r="AB1636" s="20" t="s">
        <v>755</v>
      </c>
      <c r="AC1636" s="19" t="str">
        <f>IF(AB1636&lt;&gt;"",IF(NOT(ISNA(INDEX(os!A:A,MATCH(AB1636,os!B:B,0)))),INDEX(os!A:A,MATCH(AB1636,os!B:B,0)),"0"),"")</f>
        <v/>
      </c>
      <c r="AD1636" s="20" t="s">
        <v>830</v>
      </c>
      <c r="AH1636" s="93" t="str">
        <f>IF(NOT(ISNA(VLOOKUP(B:B,ResultsTargets!A:A,1,0))),"TRUE","")</f>
        <v/>
      </c>
      <c r="AI1636" s="19" t="str">
        <f>IF(ISNA(VLOOKUP(C1636,dim_techarea!A:B,2,FALSE)),"",VLOOKUP(C1636,dim_techarea!A:B,2,FALSE))</f>
        <v>PrEP_NEW</v>
      </c>
      <c r="AJ1636" s="19" t="str">
        <f>IF(ISNA(VLOOKUP(AI1636,dim_techarea!B:C,2,FALSE)),"",VLOOKUP(AI1636,dim_techarea!B:C,2,FALSE))</f>
        <v>gma5vVZgK49</v>
      </c>
      <c r="AK1636" s="19" t="str">
        <f>IF(ISNA(VLOOKUP(TRIM(G1636),dim_targetsresults!A:B,2,FALSE)),"",VLOOKUP(TRIM(G1636),dim_targetsresults!A:C,2,FALSE))</f>
        <v>MER Results</v>
      </c>
      <c r="AL1636" s="19" t="str">
        <f>IF(ISNA(VLOOKUP(AK1636,dim_targetsresults!B:C,2,FALSE)),"",VLOOKUP(AK1636,dim_targetsresults!B:C,2,FALSE))</f>
        <v>Jh0jDM5yQ2E</v>
      </c>
      <c r="AM1636" s="19" t="str">
        <f>IF(ISNA(VLOOKUP(TRIM(D1636),dim_numeratordenominator!A:B,2,FALSE)),"",VLOOKUP(TRIM(D1636),dim_numeratordenominator!A:C,2,FALSE))</f>
        <v>Denominator</v>
      </c>
      <c r="AN1636" s="19" t="str">
        <f>IF(ISNA(VLOOKUP(AM1636,dim_numeratordenominator!B:C,2,FALSE)),"",VLOOKUP(AM1636,dim_numeratordenominator!B:C,2,FALSE))</f>
        <v>QpNj0nSuEhD</v>
      </c>
      <c r="AO1636" s="19" t="str">
        <f>IF(ISNA(VLOOKUP(TRIM(E1636),dim_supporttype!A:B,2,FALSE)),"",VLOOKUP(TRIM(E1636),dim_supporttype!A:C,2,FALSE))</f>
        <v>TA</v>
      </c>
      <c r="AP1636" s="19" t="str">
        <f>IF(ISNA(VLOOKUP(AO1636,dim_supporttype!B:C,2,FALSE)),"",VLOOKUP(AO1636,dim_supporttype!B:C,2,FALSE))</f>
        <v>cRAGKdWIDn4</v>
      </c>
      <c r="AQ1636" s="19" t="str">
        <f>IF(ISNA(VLOOKUP(TRIM(F1636),dim_disaggs!A:B,2,FALSE)),"No Disagg",VLOOKUP(TRIM(F1636),dim_disaggs!A:B,2,FALSE))</f>
        <v>Age</v>
      </c>
      <c r="AR1636" s="19" t="str">
        <f>IF(ISNA(VLOOKUP(AQ1636,dim_disaggs!B:C,2,FALSE)),"",VLOOKUP(AQ1636,dim_disaggs!B:C,2,FALSE))</f>
        <v>fNQC7f36jre</v>
      </c>
      <c r="AU1636" s="72" t="s">
        <v>755</v>
      </c>
      <c r="AV1636" s="73" t="s">
        <v>755</v>
      </c>
      <c r="AW1636" s="66" t="s">
        <v>755</v>
      </c>
      <c r="AX1636" s="66" t="s">
        <v>755</v>
      </c>
      <c r="BA1636" s="105" t="str">
        <f t="shared" si="234"/>
        <v/>
      </c>
      <c r="BB1636" s="20" t="str">
        <f t="shared" si="235"/>
        <v/>
      </c>
      <c r="BE1636" s="75" t="s">
        <v>755</v>
      </c>
      <c r="BF1636" s="73" t="s">
        <v>755</v>
      </c>
      <c r="BG1636" s="55" t="s">
        <v>755</v>
      </c>
      <c r="BH1636" s="76" t="s">
        <v>755</v>
      </c>
      <c r="BI1636" s="20" t="s">
        <v>755</v>
      </c>
      <c r="BJ1636" s="20" t="s">
        <v>755</v>
      </c>
      <c r="BK1636" s="55" t="s">
        <v>755</v>
      </c>
      <c r="BL1636" s="71" t="s">
        <v>755</v>
      </c>
      <c r="BM1636" s="77" t="s">
        <v>755</v>
      </c>
      <c r="BN1636" s="78" t="s">
        <v>755</v>
      </c>
      <c r="BO1636" s="77" t="s">
        <v>755</v>
      </c>
      <c r="BP1636" s="78" t="s">
        <v>755</v>
      </c>
    </row>
    <row r="1637" spans="1:68" x14ac:dyDescent="0.2">
      <c r="A1637" s="20" t="s">
        <v>95</v>
      </c>
      <c r="B1637" s="20" t="s">
        <v>1687</v>
      </c>
      <c r="C1637" s="20" t="s">
        <v>131</v>
      </c>
      <c r="D1637" s="20" t="s">
        <v>164</v>
      </c>
      <c r="E1637" s="20" t="s">
        <v>77</v>
      </c>
      <c r="G1637" s="20" t="s">
        <v>20086</v>
      </c>
      <c r="I1637" s="19">
        <f t="shared" si="236"/>
        <v>17</v>
      </c>
      <c r="J1637" s="20" t="s">
        <v>755</v>
      </c>
      <c r="K1637" s="20" t="s">
        <v>2256</v>
      </c>
      <c r="L1637" s="95" t="str">
        <f>IF(M1637&lt;&gt;"",IF(NOT(ISNA(INDEX(cc!B:B,MATCH(M1637,cc!A:A,0)))),INDEX(cc!B:B,MATCH(M1637,cc!A:A,0)),"0"),"")</f>
        <v>default</v>
      </c>
      <c r="M1637" s="97" t="s">
        <v>13</v>
      </c>
      <c r="N1637" s="28" t="str">
        <f t="shared" si="237"/>
        <v/>
      </c>
      <c r="O1637" s="19" t="str">
        <f t="shared" si="230"/>
        <v>PrEP_NEW (D, DSD): Estimated at Risk</v>
      </c>
      <c r="P1637" s="19" t="str">
        <f t="shared" si="231"/>
        <v>PrEP_NEW (D, DSD): Estimated at Risk</v>
      </c>
      <c r="Q1637" s="19" t="str">
        <f t="shared" si="229"/>
        <v>PrEP_NEW (D, DSD)</v>
      </c>
      <c r="R1637" s="19" t="str">
        <f t="shared" si="232"/>
        <v>PrEP_NEW_D_DSD</v>
      </c>
      <c r="S1637" s="19" t="str">
        <f t="shared" si="233"/>
        <v>PrEP_NEW_D_DSD_</v>
      </c>
      <c r="T1637" s="19" t="b">
        <f>NOT(ISNA(VLOOKUP(B1637,dbcodes!A:B,2,FALSE)))</f>
        <v>1</v>
      </c>
      <c r="U1637" s="19" t="str">
        <f>IF(ISNA(VLOOKUP(B1637,dbcodes!A:B,2,FALSE)),des!R1166,VLOOKUP(B1637,dbcodes!A:B,2,FALSE))</f>
        <v>PREP_NEW_D_DSD</v>
      </c>
      <c r="W1637" s="107" t="str">
        <f>IF(ISNA(VLOOKUP(C1637,descriptions!A:B,2,FALSE)),des!V1166,IF(G1637=" TARGET","Target ","")&amp;VLOOKUP(C1637,descriptions!A:B,2,FALSE))</f>
        <v>Number of individuals who have been newly enrolled on oral antiretroviral pre-exposure prophylaxis (PrEP) in the reporting period to prevent HIV infection</v>
      </c>
      <c r="X1637" s="20" t="s">
        <v>4</v>
      </c>
      <c r="Y1637" s="20" t="s">
        <v>831</v>
      </c>
      <c r="Z1637" s="20" t="s">
        <v>836</v>
      </c>
      <c r="AA1637" s="20" t="s">
        <v>102</v>
      </c>
      <c r="AB1637" s="20" t="s">
        <v>755</v>
      </c>
      <c r="AC1637" s="19" t="str">
        <f>IF(AB1637&lt;&gt;"",IF(NOT(ISNA(INDEX(os!A:A,MATCH(AB1637,os!B:B,0)))),INDEX(os!A:A,MATCH(AB1637,os!B:B,0)),"0"),"")</f>
        <v/>
      </c>
      <c r="AD1637" s="20" t="s">
        <v>830</v>
      </c>
      <c r="AH1637" s="93" t="str">
        <f>IF(NOT(ISNA(VLOOKUP(B:B,ResultsTargets!A:A,1,0))),"TRUE","")</f>
        <v/>
      </c>
      <c r="AI1637" s="19" t="str">
        <f>IF(ISNA(VLOOKUP(C1637,dim_techarea!A:B,2,FALSE)),"",VLOOKUP(C1637,dim_techarea!A:B,2,FALSE))</f>
        <v>PrEP_NEW</v>
      </c>
      <c r="AJ1637" s="19" t="str">
        <f>IF(ISNA(VLOOKUP(AI1637,dim_techarea!B:C,2,FALSE)),"",VLOOKUP(AI1637,dim_techarea!B:C,2,FALSE))</f>
        <v>gma5vVZgK49</v>
      </c>
      <c r="AK1637" s="19" t="str">
        <f>IF(ISNA(VLOOKUP(TRIM(G1637),dim_targetsresults!A:B,2,FALSE)),"",VLOOKUP(TRIM(G1637),dim_targetsresults!A:C,2,FALSE))</f>
        <v>MER Results</v>
      </c>
      <c r="AL1637" s="19" t="str">
        <f>IF(ISNA(VLOOKUP(AK1637,dim_targetsresults!B:C,2,FALSE)),"",VLOOKUP(AK1637,dim_targetsresults!B:C,2,FALSE))</f>
        <v>Jh0jDM5yQ2E</v>
      </c>
      <c r="AM1637" s="19" t="str">
        <f>IF(ISNA(VLOOKUP(TRIM(D1637),dim_numeratordenominator!A:B,2,FALSE)),"",VLOOKUP(TRIM(D1637),dim_numeratordenominator!A:C,2,FALSE))</f>
        <v>Denominator</v>
      </c>
      <c r="AN1637" s="19" t="str">
        <f>IF(ISNA(VLOOKUP(AM1637,dim_numeratordenominator!B:C,2,FALSE)),"",VLOOKUP(AM1637,dim_numeratordenominator!B:C,2,FALSE))</f>
        <v>QpNj0nSuEhD</v>
      </c>
      <c r="AO1637" s="19" t="str">
        <f>IF(ISNA(VLOOKUP(TRIM(E1637),dim_supporttype!A:B,2,FALSE)),"",VLOOKUP(TRIM(E1637),dim_supporttype!A:C,2,FALSE))</f>
        <v>DSD</v>
      </c>
      <c r="AP1637" s="19" t="str">
        <f>IF(ISNA(VLOOKUP(AO1637,dim_supporttype!B:C,2,FALSE)),"",VLOOKUP(AO1637,dim_supporttype!B:C,2,FALSE))</f>
        <v>iM13vdNLWKb</v>
      </c>
      <c r="AQ1637" s="19" t="str">
        <f>IF(ISNA(VLOOKUP(TRIM(F1637),dim_disaggs!A:B,2,FALSE)),"No Disagg",VLOOKUP(TRIM(F1637),dim_disaggs!A:B,2,FALSE))</f>
        <v>No Disagg</v>
      </c>
      <c r="AR1637" s="19" t="str">
        <f>IF(ISNA(VLOOKUP(AQ1637,dim_disaggs!B:C,2,FALSE)),"",VLOOKUP(AQ1637,dim_disaggs!B:C,2,FALSE))</f>
        <v>werJlVT6sf3</v>
      </c>
      <c r="AU1637" s="72" t="s">
        <v>755</v>
      </c>
      <c r="AV1637" s="73" t="s">
        <v>755</v>
      </c>
      <c r="AW1637" s="66" t="s">
        <v>755</v>
      </c>
      <c r="AX1637" s="66" t="s">
        <v>755</v>
      </c>
      <c r="BA1637" s="105" t="str">
        <f t="shared" si="234"/>
        <v>Top Level Denominator</v>
      </c>
      <c r="BB1637" s="20" t="str">
        <f t="shared" si="235"/>
        <v>Azqe383ljKu</v>
      </c>
      <c r="BC1637" s="20" t="s">
        <v>25708</v>
      </c>
      <c r="BD1637" s="20" t="s">
        <v>25709</v>
      </c>
      <c r="BE1637" s="75" t="s">
        <v>21242</v>
      </c>
      <c r="BF1637" s="73" t="s">
        <v>21243</v>
      </c>
      <c r="BG1637" s="55" t="s">
        <v>755</v>
      </c>
      <c r="BH1637" s="76" t="s">
        <v>755</v>
      </c>
      <c r="BI1637" s="20" t="s">
        <v>755</v>
      </c>
      <c r="BJ1637" s="20" t="s">
        <v>755</v>
      </c>
      <c r="BK1637" s="55" t="s">
        <v>755</v>
      </c>
      <c r="BL1637" s="71" t="s">
        <v>755</v>
      </c>
      <c r="BM1637" s="77" t="s">
        <v>755</v>
      </c>
      <c r="BN1637" s="78" t="s">
        <v>755</v>
      </c>
      <c r="BO1637" s="77" t="s">
        <v>755</v>
      </c>
      <c r="BP1637" s="78" t="s">
        <v>755</v>
      </c>
    </row>
    <row r="1638" spans="1:68" x14ac:dyDescent="0.2">
      <c r="A1638" s="20" t="s">
        <v>95</v>
      </c>
      <c r="B1638" s="20" t="s">
        <v>1691</v>
      </c>
      <c r="C1638" s="20" t="s">
        <v>131</v>
      </c>
      <c r="D1638" s="20" t="s">
        <v>164</v>
      </c>
      <c r="E1638" s="20" t="s">
        <v>78</v>
      </c>
      <c r="G1638" s="20" t="s">
        <v>20086</v>
      </c>
      <c r="I1638" s="19">
        <f t="shared" si="236"/>
        <v>16</v>
      </c>
      <c r="J1638" s="20" t="s">
        <v>755</v>
      </c>
      <c r="K1638" s="20" t="s">
        <v>2256</v>
      </c>
      <c r="L1638" s="95" t="str">
        <f>IF(M1638&lt;&gt;"",IF(NOT(ISNA(INDEX(cc!B:B,MATCH(M1638,cc!A:A,0)))),INDEX(cc!B:B,MATCH(M1638,cc!A:A,0)),"0"),"")</f>
        <v>default</v>
      </c>
      <c r="M1638" s="97" t="s">
        <v>13</v>
      </c>
      <c r="N1638" s="28" t="str">
        <f t="shared" si="237"/>
        <v/>
      </c>
      <c r="O1638" s="19" t="str">
        <f t="shared" si="230"/>
        <v>PrEP_NEW (D, TA): Estimated at Risk</v>
      </c>
      <c r="P1638" s="19" t="str">
        <f t="shared" si="231"/>
        <v>PrEP_NEW (D, TA): Estimated at Risk</v>
      </c>
      <c r="Q1638" s="19" t="str">
        <f t="shared" si="229"/>
        <v>PrEP_NEW (D, TA)</v>
      </c>
      <c r="R1638" s="19" t="str">
        <f t="shared" si="232"/>
        <v>PrEP_NEW_D_TA</v>
      </c>
      <c r="S1638" s="19" t="str">
        <f t="shared" si="233"/>
        <v>PrEP_NEW_D_TA_</v>
      </c>
      <c r="T1638" s="19" t="b">
        <f>NOT(ISNA(VLOOKUP(B1638,dbcodes!A:B,2,FALSE)))</f>
        <v>1</v>
      </c>
      <c r="U1638" s="19" t="str">
        <f>IF(ISNA(VLOOKUP(B1638,dbcodes!A:B,2,FALSE)),des!R1167,VLOOKUP(B1638,dbcodes!A:B,2,FALSE))</f>
        <v>PREP_NEW_D_TA</v>
      </c>
      <c r="W1638" s="107" t="str">
        <f>IF(ISNA(VLOOKUP(C1638,descriptions!A:B,2,FALSE)),des!V1167,IF(G1638=" TARGET","Target ","")&amp;VLOOKUP(C1638,descriptions!A:B,2,FALSE))</f>
        <v>Number of individuals who have been newly enrolled on oral antiretroviral pre-exposure prophylaxis (PrEP) in the reporting period to prevent HIV infection</v>
      </c>
      <c r="X1638" s="20" t="s">
        <v>4</v>
      </c>
      <c r="Y1638" s="20" t="s">
        <v>831</v>
      </c>
      <c r="Z1638" s="20" t="s">
        <v>836</v>
      </c>
      <c r="AA1638" s="20" t="s">
        <v>102</v>
      </c>
      <c r="AB1638" s="20" t="s">
        <v>755</v>
      </c>
      <c r="AC1638" s="19" t="str">
        <f>IF(AB1638&lt;&gt;"",IF(NOT(ISNA(INDEX(os!A:A,MATCH(AB1638,os!B:B,0)))),INDEX(os!A:A,MATCH(AB1638,os!B:B,0)),"0"),"")</f>
        <v/>
      </c>
      <c r="AD1638" s="20" t="s">
        <v>830</v>
      </c>
      <c r="AH1638" s="93" t="str">
        <f>IF(NOT(ISNA(VLOOKUP(B:B,ResultsTargets!A:A,1,0))),"TRUE","")</f>
        <v/>
      </c>
      <c r="AI1638" s="19" t="str">
        <f>IF(ISNA(VLOOKUP(C1638,dim_techarea!A:B,2,FALSE)),"",VLOOKUP(C1638,dim_techarea!A:B,2,FALSE))</f>
        <v>PrEP_NEW</v>
      </c>
      <c r="AJ1638" s="19" t="str">
        <f>IF(ISNA(VLOOKUP(AI1638,dim_techarea!B:C,2,FALSE)),"",VLOOKUP(AI1638,dim_techarea!B:C,2,FALSE))</f>
        <v>gma5vVZgK49</v>
      </c>
      <c r="AK1638" s="19" t="str">
        <f>IF(ISNA(VLOOKUP(TRIM(G1638),dim_targetsresults!A:B,2,FALSE)),"",VLOOKUP(TRIM(G1638),dim_targetsresults!A:C,2,FALSE))</f>
        <v>MER Results</v>
      </c>
      <c r="AL1638" s="19" t="str">
        <f>IF(ISNA(VLOOKUP(AK1638,dim_targetsresults!B:C,2,FALSE)),"",VLOOKUP(AK1638,dim_targetsresults!B:C,2,FALSE))</f>
        <v>Jh0jDM5yQ2E</v>
      </c>
      <c r="AM1638" s="19" t="str">
        <f>IF(ISNA(VLOOKUP(TRIM(D1638),dim_numeratordenominator!A:B,2,FALSE)),"",VLOOKUP(TRIM(D1638),dim_numeratordenominator!A:C,2,FALSE))</f>
        <v>Denominator</v>
      </c>
      <c r="AN1638" s="19" t="str">
        <f>IF(ISNA(VLOOKUP(AM1638,dim_numeratordenominator!B:C,2,FALSE)),"",VLOOKUP(AM1638,dim_numeratordenominator!B:C,2,FALSE))</f>
        <v>QpNj0nSuEhD</v>
      </c>
      <c r="AO1638" s="19" t="str">
        <f>IF(ISNA(VLOOKUP(TRIM(E1638),dim_supporttype!A:B,2,FALSE)),"",VLOOKUP(TRIM(E1638),dim_supporttype!A:C,2,FALSE))</f>
        <v>TA</v>
      </c>
      <c r="AP1638" s="19" t="str">
        <f>IF(ISNA(VLOOKUP(AO1638,dim_supporttype!B:C,2,FALSE)),"",VLOOKUP(AO1638,dim_supporttype!B:C,2,FALSE))</f>
        <v>cRAGKdWIDn4</v>
      </c>
      <c r="AQ1638" s="19" t="str">
        <f>IF(ISNA(VLOOKUP(TRIM(F1638),dim_disaggs!A:B,2,FALSE)),"No Disagg",VLOOKUP(TRIM(F1638),dim_disaggs!A:B,2,FALSE))</f>
        <v>No Disagg</v>
      </c>
      <c r="AR1638" s="19" t="str">
        <f>IF(ISNA(VLOOKUP(AQ1638,dim_disaggs!B:C,2,FALSE)),"",VLOOKUP(AQ1638,dim_disaggs!B:C,2,FALSE))</f>
        <v>werJlVT6sf3</v>
      </c>
      <c r="AU1638" s="72" t="s">
        <v>755</v>
      </c>
      <c r="AV1638" s="73" t="s">
        <v>755</v>
      </c>
      <c r="AW1638" s="66" t="s">
        <v>755</v>
      </c>
      <c r="AX1638" s="66" t="s">
        <v>755</v>
      </c>
      <c r="BA1638" s="105" t="str">
        <f t="shared" si="234"/>
        <v>Top Level Denominator</v>
      </c>
      <c r="BB1638" s="20" t="str">
        <f t="shared" si="235"/>
        <v>Azqe383ljKu</v>
      </c>
      <c r="BC1638" s="20" t="s">
        <v>25708</v>
      </c>
      <c r="BD1638" s="20" t="s">
        <v>25709</v>
      </c>
      <c r="BE1638" s="75" t="s">
        <v>21242</v>
      </c>
      <c r="BF1638" s="73" t="s">
        <v>21243</v>
      </c>
      <c r="BG1638" s="55" t="s">
        <v>755</v>
      </c>
      <c r="BH1638" s="76" t="s">
        <v>755</v>
      </c>
      <c r="BI1638" s="20" t="s">
        <v>755</v>
      </c>
      <c r="BJ1638" s="20" t="s">
        <v>755</v>
      </c>
      <c r="BK1638" s="55" t="s">
        <v>755</v>
      </c>
      <c r="BL1638" s="71" t="s">
        <v>755</v>
      </c>
      <c r="BM1638" s="77" t="s">
        <v>755</v>
      </c>
      <c r="BN1638" s="78" t="s">
        <v>755</v>
      </c>
      <c r="BO1638" s="77" t="s">
        <v>755</v>
      </c>
      <c r="BP1638" s="78" t="s">
        <v>755</v>
      </c>
    </row>
    <row r="1639" spans="1:68" x14ac:dyDescent="0.2">
      <c r="A1639" s="20" t="s">
        <v>95</v>
      </c>
      <c r="B1639" s="20" t="s">
        <v>1693</v>
      </c>
      <c r="C1639" s="20" t="s">
        <v>131</v>
      </c>
      <c r="D1639" s="20" t="s">
        <v>1</v>
      </c>
      <c r="E1639" s="20" t="s">
        <v>77</v>
      </c>
      <c r="F1639" s="20" t="s">
        <v>204</v>
      </c>
      <c r="G1639" s="20" t="s">
        <v>20086</v>
      </c>
      <c r="H1639" s="20" t="s">
        <v>204</v>
      </c>
      <c r="I1639" s="19">
        <f t="shared" si="236"/>
        <v>22</v>
      </c>
      <c r="J1639" s="20" t="s">
        <v>755</v>
      </c>
      <c r="K1639" s="20" t="s">
        <v>132</v>
      </c>
      <c r="L1639" s="95" t="str">
        <f>IF(M1639&lt;&gt;"",IF(NOT(ISNA(INDEX(cc!B:B,MATCH(M1639,cc!A:A,0)))),INDEX(cc!B:B,MATCH(M1639,cc!A:A,0)),"0"),"")</f>
        <v>Age (15-24, 2)</v>
      </c>
      <c r="M1639" s="97" t="s">
        <v>4034</v>
      </c>
      <c r="N1639" s="28" t="str">
        <f t="shared" si="237"/>
        <v/>
      </c>
      <c r="O1639" s="19" t="str">
        <f t="shared" si="230"/>
        <v>PrEP_NEW (N, DSD, Age): Newly Enrolled PrEP</v>
      </c>
      <c r="P1639" s="19" t="str">
        <f t="shared" si="231"/>
        <v>PrEP_NEW (N, DSD, Age): Newly Enrolled PrEP</v>
      </c>
      <c r="Q1639" s="19" t="str">
        <f t="shared" si="229"/>
        <v>PrEP_NEW (N, DSD, Age)</v>
      </c>
      <c r="R1639" s="19" t="str">
        <f t="shared" si="232"/>
        <v>PrEP_NEW_N_DSD_Age</v>
      </c>
      <c r="S1639" s="19" t="str">
        <f t="shared" si="233"/>
        <v>PrEP_NEW_N_DSD_Age_</v>
      </c>
      <c r="T1639" s="19" t="b">
        <f>NOT(ISNA(VLOOKUP(B1639,dbcodes!A:B,2,FALSE)))</f>
        <v>1</v>
      </c>
      <c r="U1639" s="19" t="str">
        <f>IF(ISNA(VLOOKUP(B1639,dbcodes!A:B,2,FALSE)),des!R1168,VLOOKUP(B1639,dbcodes!A:B,2,FALSE))</f>
        <v>PREP_NEW_N_DSD_Age</v>
      </c>
      <c r="W1639" s="107" t="str">
        <f>IF(ISNA(VLOOKUP(C1639,descriptions!A:B,2,FALSE)),des!V1168,IF(G1639=" TARGET","Target ","")&amp;VLOOKUP(C1639,descriptions!A:B,2,FALSE))</f>
        <v>Number of individuals who have been newly enrolled on oral antiretroviral pre-exposure prophylaxis (PrEP) in the reporting period to prevent HIV infection</v>
      </c>
      <c r="X1639" s="20" t="s">
        <v>4</v>
      </c>
      <c r="Y1639" s="20" t="s">
        <v>831</v>
      </c>
      <c r="Z1639" s="20" t="s">
        <v>836</v>
      </c>
      <c r="AA1639" s="20" t="s">
        <v>102</v>
      </c>
      <c r="AB1639" s="20" t="s">
        <v>755</v>
      </c>
      <c r="AC1639" s="19" t="str">
        <f>IF(AB1639&lt;&gt;"",IF(NOT(ISNA(INDEX(os!A:A,MATCH(AB1639,os!B:B,0)))),INDEX(os!A:A,MATCH(AB1639,os!B:B,0)),"0"),"")</f>
        <v/>
      </c>
      <c r="AD1639" s="20" t="s">
        <v>830</v>
      </c>
      <c r="AH1639" s="93" t="str">
        <f>IF(NOT(ISNA(VLOOKUP(B:B,ResultsTargets!A:A,1,0))),"TRUE","")</f>
        <v/>
      </c>
      <c r="AI1639" s="19" t="str">
        <f>IF(ISNA(VLOOKUP(C1639,dim_techarea!A:B,2,FALSE)),"",VLOOKUP(C1639,dim_techarea!A:B,2,FALSE))</f>
        <v>PrEP_NEW</v>
      </c>
      <c r="AJ1639" s="19" t="str">
        <f>IF(ISNA(VLOOKUP(AI1639,dim_techarea!B:C,2,FALSE)),"",VLOOKUP(AI1639,dim_techarea!B:C,2,FALSE))</f>
        <v>gma5vVZgK49</v>
      </c>
      <c r="AK1639" s="19" t="str">
        <f>IF(ISNA(VLOOKUP(TRIM(G1639),dim_targetsresults!A:B,2,FALSE)),"",VLOOKUP(TRIM(G1639),dim_targetsresults!A:C,2,FALSE))</f>
        <v>MER Results</v>
      </c>
      <c r="AL1639" s="19" t="str">
        <f>IF(ISNA(VLOOKUP(AK1639,dim_targetsresults!B:C,2,FALSE)),"",VLOOKUP(AK1639,dim_targetsresults!B:C,2,FALSE))</f>
        <v>Jh0jDM5yQ2E</v>
      </c>
      <c r="AM1639" s="19" t="str">
        <f>IF(ISNA(VLOOKUP(TRIM(D1639),dim_numeratordenominator!A:B,2,FALSE)),"",VLOOKUP(TRIM(D1639),dim_numeratordenominator!A:C,2,FALSE))</f>
        <v>Numerator</v>
      </c>
      <c r="AN1639" s="19" t="str">
        <f>IF(ISNA(VLOOKUP(AM1639,dim_numeratordenominator!B:C,2,FALSE)),"",VLOOKUP(AM1639,dim_numeratordenominator!B:C,2,FALSE))</f>
        <v>Som9NRMQqV7</v>
      </c>
      <c r="AO1639" s="19" t="str">
        <f>IF(ISNA(VLOOKUP(TRIM(E1639),dim_supporttype!A:B,2,FALSE)),"",VLOOKUP(TRIM(E1639),dim_supporttype!A:C,2,FALSE))</f>
        <v>DSD</v>
      </c>
      <c r="AP1639" s="19" t="str">
        <f>IF(ISNA(VLOOKUP(AO1639,dim_supporttype!B:C,2,FALSE)),"",VLOOKUP(AO1639,dim_supporttype!B:C,2,FALSE))</f>
        <v>iM13vdNLWKb</v>
      </c>
      <c r="AQ1639" s="19" t="str">
        <f>IF(ISNA(VLOOKUP(TRIM(F1639),dim_disaggs!A:B,2,FALSE)),"No Disagg",VLOOKUP(TRIM(F1639),dim_disaggs!A:B,2,FALSE))</f>
        <v>Age</v>
      </c>
      <c r="AR1639" s="19" t="str">
        <f>IF(ISNA(VLOOKUP(AQ1639,dim_disaggs!B:C,2,FALSE)),"",VLOOKUP(AQ1639,dim_disaggs!B:C,2,FALSE))</f>
        <v>fNQC7f36jre</v>
      </c>
      <c r="AU1639" s="72" t="s">
        <v>755</v>
      </c>
      <c r="AV1639" s="73" t="s">
        <v>755</v>
      </c>
      <c r="AW1639" s="66" t="s">
        <v>755</v>
      </c>
      <c r="AX1639" s="66" t="s">
        <v>755</v>
      </c>
      <c r="BA1639" s="105" t="str">
        <f t="shared" si="234"/>
        <v/>
      </c>
      <c r="BB1639" s="20" t="str">
        <f t="shared" si="235"/>
        <v/>
      </c>
      <c r="BE1639" s="75" t="s">
        <v>755</v>
      </c>
      <c r="BF1639" s="73" t="s">
        <v>755</v>
      </c>
      <c r="BG1639" s="55" t="s">
        <v>755</v>
      </c>
      <c r="BH1639" s="76" t="s">
        <v>755</v>
      </c>
      <c r="BI1639" s="20" t="s">
        <v>755</v>
      </c>
      <c r="BJ1639" s="20" t="s">
        <v>755</v>
      </c>
      <c r="BK1639" s="55" t="s">
        <v>755</v>
      </c>
      <c r="BL1639" s="71" t="s">
        <v>755</v>
      </c>
      <c r="BM1639" s="77" t="s">
        <v>755</v>
      </c>
      <c r="BN1639" s="78" t="s">
        <v>755</v>
      </c>
      <c r="BO1639" s="77" t="s">
        <v>755</v>
      </c>
      <c r="BP1639" s="78" t="s">
        <v>755</v>
      </c>
    </row>
    <row r="1640" spans="1:68" x14ac:dyDescent="0.2">
      <c r="A1640" s="20" t="s">
        <v>95</v>
      </c>
      <c r="B1640" s="20" t="s">
        <v>1699</v>
      </c>
      <c r="C1640" s="20" t="s">
        <v>131</v>
      </c>
      <c r="D1640" s="20" t="s">
        <v>1</v>
      </c>
      <c r="E1640" s="20" t="s">
        <v>78</v>
      </c>
      <c r="F1640" s="20" t="s">
        <v>204</v>
      </c>
      <c r="G1640" s="20" t="s">
        <v>20086</v>
      </c>
      <c r="H1640" s="20" t="s">
        <v>204</v>
      </c>
      <c r="I1640" s="19">
        <f t="shared" si="236"/>
        <v>21</v>
      </c>
      <c r="J1640" s="20" t="s">
        <v>755</v>
      </c>
      <c r="K1640" s="20" t="s">
        <v>132</v>
      </c>
      <c r="L1640" s="95" t="str">
        <f>IF(M1640&lt;&gt;"",IF(NOT(ISNA(INDEX(cc!B:B,MATCH(M1640,cc!A:A,0)))),INDEX(cc!B:B,MATCH(M1640,cc!A:A,0)),"0"),"")</f>
        <v>Age (15-24, 2)</v>
      </c>
      <c r="M1640" s="97" t="s">
        <v>4034</v>
      </c>
      <c r="N1640" s="28" t="str">
        <f t="shared" si="237"/>
        <v/>
      </c>
      <c r="O1640" s="19" t="str">
        <f t="shared" si="230"/>
        <v>PrEP_NEW (N, TA, Age): Newly Enrolled PrEP</v>
      </c>
      <c r="P1640" s="19" t="str">
        <f t="shared" si="231"/>
        <v>PrEP_NEW (N, TA, Age): Newly Enrolled PrEP</v>
      </c>
      <c r="Q1640" s="19" t="str">
        <f t="shared" ref="Q1640:Q1703" si="238">IF(G1640=" RESULT",CONCATENATE(C1640, " (",_xlfn.TEXTJOIN(", ",TRUE,D1640,E1640,H1640),")",J1640),CONCATENATE(C1640, " (",_xlfn.TEXTJOIN(", ",TRUE,D1640,E1640,H1640),")",G1640,J1640))</f>
        <v>PrEP_NEW (N, TA, Age)</v>
      </c>
      <c r="R1640" s="19" t="str">
        <f t="shared" si="232"/>
        <v>PrEP_NEW_N_TA_Age</v>
      </c>
      <c r="S1640" s="19" t="str">
        <f t="shared" si="233"/>
        <v>PrEP_NEW_N_TA_Age_</v>
      </c>
      <c r="T1640" s="19" t="b">
        <f>NOT(ISNA(VLOOKUP(B1640,dbcodes!A:B,2,FALSE)))</f>
        <v>1</v>
      </c>
      <c r="U1640" s="19" t="str">
        <f>IF(ISNA(VLOOKUP(B1640,dbcodes!A:B,2,FALSE)),des!R1169,VLOOKUP(B1640,dbcodes!A:B,2,FALSE))</f>
        <v>PREP_NEW_N_TA_Age</v>
      </c>
      <c r="W1640" s="107" t="str">
        <f>IF(ISNA(VLOOKUP(C1640,descriptions!A:B,2,FALSE)),des!V1169,IF(G1640=" TARGET","Target ","")&amp;VLOOKUP(C1640,descriptions!A:B,2,FALSE))</f>
        <v>Number of individuals who have been newly enrolled on oral antiretroviral pre-exposure prophylaxis (PrEP) in the reporting period to prevent HIV infection</v>
      </c>
      <c r="X1640" s="20" t="s">
        <v>4</v>
      </c>
      <c r="Y1640" s="20" t="s">
        <v>831</v>
      </c>
      <c r="Z1640" s="20" t="s">
        <v>836</v>
      </c>
      <c r="AA1640" s="20" t="s">
        <v>102</v>
      </c>
      <c r="AB1640" s="20" t="s">
        <v>755</v>
      </c>
      <c r="AC1640" s="19" t="str">
        <f>IF(AB1640&lt;&gt;"",IF(NOT(ISNA(INDEX(os!A:A,MATCH(AB1640,os!B:B,0)))),INDEX(os!A:A,MATCH(AB1640,os!B:B,0)),"0"),"")</f>
        <v/>
      </c>
      <c r="AD1640" s="20" t="s">
        <v>830</v>
      </c>
      <c r="AH1640" s="93" t="str">
        <f>IF(NOT(ISNA(VLOOKUP(B:B,ResultsTargets!A:A,1,0))),"TRUE","")</f>
        <v/>
      </c>
      <c r="AI1640" s="19" t="str">
        <f>IF(ISNA(VLOOKUP(C1640,dim_techarea!A:B,2,FALSE)),"",VLOOKUP(C1640,dim_techarea!A:B,2,FALSE))</f>
        <v>PrEP_NEW</v>
      </c>
      <c r="AJ1640" s="19" t="str">
        <f>IF(ISNA(VLOOKUP(AI1640,dim_techarea!B:C,2,FALSE)),"",VLOOKUP(AI1640,dim_techarea!B:C,2,FALSE))</f>
        <v>gma5vVZgK49</v>
      </c>
      <c r="AK1640" s="19" t="str">
        <f>IF(ISNA(VLOOKUP(TRIM(G1640),dim_targetsresults!A:B,2,FALSE)),"",VLOOKUP(TRIM(G1640),dim_targetsresults!A:C,2,FALSE))</f>
        <v>MER Results</v>
      </c>
      <c r="AL1640" s="19" t="str">
        <f>IF(ISNA(VLOOKUP(AK1640,dim_targetsresults!B:C,2,FALSE)),"",VLOOKUP(AK1640,dim_targetsresults!B:C,2,FALSE))</f>
        <v>Jh0jDM5yQ2E</v>
      </c>
      <c r="AM1640" s="19" t="str">
        <f>IF(ISNA(VLOOKUP(TRIM(D1640),dim_numeratordenominator!A:B,2,FALSE)),"",VLOOKUP(TRIM(D1640),dim_numeratordenominator!A:C,2,FALSE))</f>
        <v>Numerator</v>
      </c>
      <c r="AN1640" s="19" t="str">
        <f>IF(ISNA(VLOOKUP(AM1640,dim_numeratordenominator!B:C,2,FALSE)),"",VLOOKUP(AM1640,dim_numeratordenominator!B:C,2,FALSE))</f>
        <v>Som9NRMQqV7</v>
      </c>
      <c r="AO1640" s="19" t="str">
        <f>IF(ISNA(VLOOKUP(TRIM(E1640),dim_supporttype!A:B,2,FALSE)),"",VLOOKUP(TRIM(E1640),dim_supporttype!A:C,2,FALSE))</f>
        <v>TA</v>
      </c>
      <c r="AP1640" s="19" t="str">
        <f>IF(ISNA(VLOOKUP(AO1640,dim_supporttype!B:C,2,FALSE)),"",VLOOKUP(AO1640,dim_supporttype!B:C,2,FALSE))</f>
        <v>cRAGKdWIDn4</v>
      </c>
      <c r="AQ1640" s="19" t="str">
        <f>IF(ISNA(VLOOKUP(TRIM(F1640),dim_disaggs!A:B,2,FALSE)),"No Disagg",VLOOKUP(TRIM(F1640),dim_disaggs!A:B,2,FALSE))</f>
        <v>Age</v>
      </c>
      <c r="AR1640" s="19" t="str">
        <f>IF(ISNA(VLOOKUP(AQ1640,dim_disaggs!B:C,2,FALSE)),"",VLOOKUP(AQ1640,dim_disaggs!B:C,2,FALSE))</f>
        <v>fNQC7f36jre</v>
      </c>
      <c r="AU1640" s="72" t="s">
        <v>755</v>
      </c>
      <c r="AV1640" s="73" t="s">
        <v>755</v>
      </c>
      <c r="AW1640" s="66" t="s">
        <v>755</v>
      </c>
      <c r="AX1640" s="66" t="s">
        <v>755</v>
      </c>
      <c r="BA1640" s="105" t="str">
        <f t="shared" si="234"/>
        <v/>
      </c>
      <c r="BB1640" s="20" t="str">
        <f t="shared" si="235"/>
        <v/>
      </c>
      <c r="BE1640" s="75" t="s">
        <v>755</v>
      </c>
      <c r="BF1640" s="73" t="s">
        <v>755</v>
      </c>
      <c r="BG1640" s="55" t="s">
        <v>755</v>
      </c>
      <c r="BH1640" s="76" t="s">
        <v>755</v>
      </c>
      <c r="BI1640" s="20" t="s">
        <v>755</v>
      </c>
      <c r="BJ1640" s="20" t="s">
        <v>755</v>
      </c>
      <c r="BK1640" s="55" t="s">
        <v>755</v>
      </c>
      <c r="BL1640" s="71" t="s">
        <v>755</v>
      </c>
      <c r="BM1640" s="77" t="s">
        <v>755</v>
      </c>
      <c r="BN1640" s="78" t="s">
        <v>755</v>
      </c>
      <c r="BO1640" s="77" t="s">
        <v>755</v>
      </c>
      <c r="BP1640" s="78" t="s">
        <v>755</v>
      </c>
    </row>
    <row r="1641" spans="1:68" x14ac:dyDescent="0.2">
      <c r="A1641" s="20" t="s">
        <v>95</v>
      </c>
      <c r="B1641" s="20" t="s">
        <v>136</v>
      </c>
      <c r="C1641" s="20" t="s">
        <v>131</v>
      </c>
      <c r="D1641" s="20" t="s">
        <v>1</v>
      </c>
      <c r="E1641" s="20" t="s">
        <v>77</v>
      </c>
      <c r="F1641" s="20" t="s">
        <v>135</v>
      </c>
      <c r="G1641" s="20" t="s">
        <v>20086</v>
      </c>
      <c r="H1641" s="20" t="s">
        <v>135</v>
      </c>
      <c r="I1641" s="19">
        <f t="shared" si="236"/>
        <v>26</v>
      </c>
      <c r="J1641" s="20" t="s">
        <v>755</v>
      </c>
      <c r="K1641" s="20" t="s">
        <v>132</v>
      </c>
      <c r="L1641" s="95" t="str">
        <f>IF(M1641&lt;&gt;"",IF(NOT(ISNA(INDEX(cc!B:B,MATCH(M1641,cc!A:A,0)))),INDEX(cc!B:B,MATCH(M1641,cc!A:A,0)),"0"),"")</f>
        <v>Age (15-50+,4) and Sex</v>
      </c>
      <c r="M1641" s="97" t="s">
        <v>133</v>
      </c>
      <c r="N1641" s="28" t="str">
        <f t="shared" si="237"/>
        <v/>
      </c>
      <c r="O1641" s="19" t="str">
        <f t="shared" si="230"/>
        <v>PrEP_NEW (N, DSD, Age/Sex): Newly Enrolled PrEP</v>
      </c>
      <c r="P1641" s="19" t="str">
        <f t="shared" si="231"/>
        <v>PrEP_NEW (N, DSD, Age/Sex): Newly Enrolled PrEP</v>
      </c>
      <c r="Q1641" s="19" t="str">
        <f t="shared" si="238"/>
        <v>PrEP_NEW (N, DSD, Age/Sex)</v>
      </c>
      <c r="R1641" s="19" t="str">
        <f t="shared" si="232"/>
        <v>PrEP_NEW_N_DSD_Age_Sex</v>
      </c>
      <c r="S1641" s="19" t="str">
        <f t="shared" si="233"/>
        <v>PrEP_NEW_N_DSD_Age_Sex_</v>
      </c>
      <c r="T1641" s="19" t="b">
        <f>NOT(ISNA(VLOOKUP(B1641,dbcodes!A:B,2,FALSE)))</f>
        <v>1</v>
      </c>
      <c r="U1641" s="19" t="str">
        <f>IF(ISNA(VLOOKUP(B1641,dbcodes!A:B,2,FALSE)),des!R1170,VLOOKUP(B1641,dbcodes!A:B,2,FALSE))</f>
        <v>PrEP_NEW_N_DSD_Age_Sex</v>
      </c>
      <c r="W1641" s="107" t="str">
        <f>IF(ISNA(VLOOKUP(C1641,descriptions!A:B,2,FALSE)),des!V1170,IF(G1641=" TARGET","Target ","")&amp;VLOOKUP(C1641,descriptions!A:B,2,FALSE))</f>
        <v>Number of individuals who have been newly enrolled on oral antiretroviral pre-exposure prophylaxis (PrEP) in the reporting period to prevent HIV infection</v>
      </c>
      <c r="X1641" s="20" t="s">
        <v>4</v>
      </c>
      <c r="Y1641" s="20" t="s">
        <v>831</v>
      </c>
      <c r="Z1641" s="20" t="s">
        <v>836</v>
      </c>
      <c r="AA1641" s="20" t="s">
        <v>102</v>
      </c>
      <c r="AB1641" s="20" t="s">
        <v>755</v>
      </c>
      <c r="AC1641" s="19" t="str">
        <f>IF(AB1641&lt;&gt;"",IF(NOT(ISNA(INDEX(os!A:A,MATCH(AB1641,os!B:B,0)))),INDEX(os!A:A,MATCH(AB1641,os!B:B,0)),"0"),"")</f>
        <v/>
      </c>
      <c r="AD1641" s="20" t="s">
        <v>830</v>
      </c>
      <c r="AH1641" s="93" t="str">
        <f>IF(NOT(ISNA(VLOOKUP(B:B,ResultsTargets!A:A,1,0))),"TRUE","")</f>
        <v/>
      </c>
      <c r="AI1641" s="19" t="str">
        <f>IF(ISNA(VLOOKUP(C1641,dim_techarea!A:B,2,FALSE)),"",VLOOKUP(C1641,dim_techarea!A:B,2,FALSE))</f>
        <v>PrEP_NEW</v>
      </c>
      <c r="AJ1641" s="19" t="str">
        <f>IF(ISNA(VLOOKUP(AI1641,dim_techarea!B:C,2,FALSE)),"",VLOOKUP(AI1641,dim_techarea!B:C,2,FALSE))</f>
        <v>gma5vVZgK49</v>
      </c>
      <c r="AK1641" s="19" t="str">
        <f>IF(ISNA(VLOOKUP(TRIM(G1641),dim_targetsresults!A:B,2,FALSE)),"",VLOOKUP(TRIM(G1641),dim_targetsresults!A:C,2,FALSE))</f>
        <v>MER Results</v>
      </c>
      <c r="AL1641" s="19" t="str">
        <f>IF(ISNA(VLOOKUP(AK1641,dim_targetsresults!B:C,2,FALSE)),"",VLOOKUP(AK1641,dim_targetsresults!B:C,2,FALSE))</f>
        <v>Jh0jDM5yQ2E</v>
      </c>
      <c r="AM1641" s="19" t="str">
        <f>IF(ISNA(VLOOKUP(TRIM(D1641),dim_numeratordenominator!A:B,2,FALSE)),"",VLOOKUP(TRIM(D1641),dim_numeratordenominator!A:C,2,FALSE))</f>
        <v>Numerator</v>
      </c>
      <c r="AN1641" s="19" t="str">
        <f>IF(ISNA(VLOOKUP(AM1641,dim_numeratordenominator!B:C,2,FALSE)),"",VLOOKUP(AM1641,dim_numeratordenominator!B:C,2,FALSE))</f>
        <v>Som9NRMQqV7</v>
      </c>
      <c r="AO1641" s="19" t="str">
        <f>IF(ISNA(VLOOKUP(TRIM(E1641),dim_supporttype!A:B,2,FALSE)),"",VLOOKUP(TRIM(E1641),dim_supporttype!A:C,2,FALSE))</f>
        <v>DSD</v>
      </c>
      <c r="AP1641" s="19" t="str">
        <f>IF(ISNA(VLOOKUP(AO1641,dim_supporttype!B:C,2,FALSE)),"",VLOOKUP(AO1641,dim_supporttype!B:C,2,FALSE))</f>
        <v>iM13vdNLWKb</v>
      </c>
      <c r="AQ1641" s="19" t="str">
        <f>IF(ISNA(VLOOKUP(TRIM(F1641),dim_disaggs!A:B,2,FALSE)),"No Disagg",VLOOKUP(TRIM(F1641),dim_disaggs!A:B,2,FALSE))</f>
        <v>Age/Sex</v>
      </c>
      <c r="AR1641" s="19" t="str">
        <f>IF(ISNA(VLOOKUP(AQ1641,dim_disaggs!B:C,2,FALSE)),"",VLOOKUP(AQ1641,dim_disaggs!B:C,2,FALSE))</f>
        <v>Qbz6SrpmJ1y</v>
      </c>
      <c r="AU1641" s="72" t="s">
        <v>755</v>
      </c>
      <c r="AV1641" s="73" t="s">
        <v>755</v>
      </c>
      <c r="AW1641" s="66" t="s">
        <v>755</v>
      </c>
      <c r="AX1641" s="66" t="s">
        <v>755</v>
      </c>
      <c r="BA1641" s="105" t="str">
        <f t="shared" si="234"/>
        <v/>
      </c>
      <c r="BB1641" s="20" t="str">
        <f t="shared" si="235"/>
        <v/>
      </c>
      <c r="BE1641" s="75" t="s">
        <v>755</v>
      </c>
      <c r="BF1641" s="73" t="s">
        <v>755</v>
      </c>
      <c r="BG1641" s="55" t="s">
        <v>755</v>
      </c>
      <c r="BH1641" s="76" t="s">
        <v>755</v>
      </c>
      <c r="BI1641" s="20" t="s">
        <v>755</v>
      </c>
      <c r="BJ1641" s="20" t="s">
        <v>755</v>
      </c>
      <c r="BK1641" s="55" t="s">
        <v>755</v>
      </c>
      <c r="BL1641" s="71" t="s">
        <v>755</v>
      </c>
      <c r="BM1641" s="77" t="s">
        <v>755</v>
      </c>
      <c r="BN1641" s="78" t="s">
        <v>755</v>
      </c>
      <c r="BO1641" s="77" t="s">
        <v>755</v>
      </c>
      <c r="BP1641" s="78" t="s">
        <v>755</v>
      </c>
    </row>
    <row r="1642" spans="1:68" s="3" customFormat="1" x14ac:dyDescent="0.2">
      <c r="A1642" s="20" t="s">
        <v>95</v>
      </c>
      <c r="B1642" s="20" t="s">
        <v>137</v>
      </c>
      <c r="C1642" s="20" t="s">
        <v>131</v>
      </c>
      <c r="D1642" s="20" t="s">
        <v>1</v>
      </c>
      <c r="E1642" s="20" t="s">
        <v>78</v>
      </c>
      <c r="F1642" s="20" t="s">
        <v>135</v>
      </c>
      <c r="G1642" s="20" t="s">
        <v>20086</v>
      </c>
      <c r="H1642" s="20" t="s">
        <v>135</v>
      </c>
      <c r="I1642" s="19">
        <f t="shared" si="236"/>
        <v>25</v>
      </c>
      <c r="J1642" s="20" t="s">
        <v>755</v>
      </c>
      <c r="K1642" s="20" t="s">
        <v>132</v>
      </c>
      <c r="L1642" s="95" t="str">
        <f>IF(M1642&lt;&gt;"",IF(NOT(ISNA(INDEX(cc!B:B,MATCH(M1642,cc!A:A,0)))),INDEX(cc!B:B,MATCH(M1642,cc!A:A,0)),"0"),"")</f>
        <v>Age (15-50+,4) and Sex</v>
      </c>
      <c r="M1642" s="97" t="s">
        <v>133</v>
      </c>
      <c r="N1642" s="28" t="str">
        <f t="shared" si="237"/>
        <v/>
      </c>
      <c r="O1642" s="19" t="str">
        <f t="shared" si="230"/>
        <v>PrEP_NEW (N, TA, Age/Sex): Newly Enrolled PrEP</v>
      </c>
      <c r="P1642" s="19" t="str">
        <f t="shared" si="231"/>
        <v>PrEP_NEW (N, TA, Age/Sex): Newly Enrolled PrEP</v>
      </c>
      <c r="Q1642" s="19" t="str">
        <f t="shared" si="238"/>
        <v>PrEP_NEW (N, TA, Age/Sex)</v>
      </c>
      <c r="R1642" s="19" t="str">
        <f t="shared" si="232"/>
        <v>PrEP_NEW_N_TA_Age_Sex</v>
      </c>
      <c r="S1642" s="19" t="str">
        <f t="shared" si="233"/>
        <v>PrEP_NEW_N_TA_Age_Sex_</v>
      </c>
      <c r="T1642" s="19" t="b">
        <f>NOT(ISNA(VLOOKUP(B1642,dbcodes!A:B,2,FALSE)))</f>
        <v>1</v>
      </c>
      <c r="U1642" s="19" t="str">
        <f>IF(ISNA(VLOOKUP(B1642,dbcodes!A:B,2,FALSE)),des!R1171,VLOOKUP(B1642,dbcodes!A:B,2,FALSE))</f>
        <v>PrEP_NEW_N_TA_Age_Sex</v>
      </c>
      <c r="V1642" s="20"/>
      <c r="W1642" s="107" t="str">
        <f>IF(ISNA(VLOOKUP(C1642,descriptions!A:B,2,FALSE)),des!V1171,IF(G1642=" TARGET","Target ","")&amp;VLOOKUP(C1642,descriptions!A:B,2,FALSE))</f>
        <v>Number of individuals who have been newly enrolled on oral antiretroviral pre-exposure prophylaxis (PrEP) in the reporting period to prevent HIV infection</v>
      </c>
      <c r="X1642" s="20" t="s">
        <v>4</v>
      </c>
      <c r="Y1642" s="20" t="s">
        <v>831</v>
      </c>
      <c r="Z1642" s="20" t="s">
        <v>836</v>
      </c>
      <c r="AA1642" s="20" t="s">
        <v>102</v>
      </c>
      <c r="AB1642" s="20" t="s">
        <v>755</v>
      </c>
      <c r="AC1642" s="19" t="str">
        <f>IF(AB1642&lt;&gt;"",IF(NOT(ISNA(INDEX(os!A:A,MATCH(AB1642,os!B:B,0)))),INDEX(os!A:A,MATCH(AB1642,os!B:B,0)),"0"),"")</f>
        <v/>
      </c>
      <c r="AD1642" s="20" t="s">
        <v>830</v>
      </c>
      <c r="AE1642" s="20"/>
      <c r="AF1642" s="20"/>
      <c r="AG1642" s="20"/>
      <c r="AH1642" s="93" t="str">
        <f>IF(NOT(ISNA(VLOOKUP(B:B,ResultsTargets!A:A,1,0))),"TRUE","")</f>
        <v/>
      </c>
      <c r="AI1642" s="19" t="str">
        <f>IF(ISNA(VLOOKUP(C1642,dim_techarea!A:B,2,FALSE)),"",VLOOKUP(C1642,dim_techarea!A:B,2,FALSE))</f>
        <v>PrEP_NEW</v>
      </c>
      <c r="AJ1642" s="19" t="str">
        <f>IF(ISNA(VLOOKUP(AI1642,dim_techarea!B:C,2,FALSE)),"",VLOOKUP(AI1642,dim_techarea!B:C,2,FALSE))</f>
        <v>gma5vVZgK49</v>
      </c>
      <c r="AK1642" s="19" t="str">
        <f>IF(ISNA(VLOOKUP(TRIM(G1642),dim_targetsresults!A:B,2,FALSE)),"",VLOOKUP(TRIM(G1642),dim_targetsresults!A:C,2,FALSE))</f>
        <v>MER Results</v>
      </c>
      <c r="AL1642" s="19" t="str">
        <f>IF(ISNA(VLOOKUP(AK1642,dim_targetsresults!B:C,2,FALSE)),"",VLOOKUP(AK1642,dim_targetsresults!B:C,2,FALSE))</f>
        <v>Jh0jDM5yQ2E</v>
      </c>
      <c r="AM1642" s="19" t="str">
        <f>IF(ISNA(VLOOKUP(TRIM(D1642),dim_numeratordenominator!A:B,2,FALSE)),"",VLOOKUP(TRIM(D1642),dim_numeratordenominator!A:C,2,FALSE))</f>
        <v>Numerator</v>
      </c>
      <c r="AN1642" s="19" t="str">
        <f>IF(ISNA(VLOOKUP(AM1642,dim_numeratordenominator!B:C,2,FALSE)),"",VLOOKUP(AM1642,dim_numeratordenominator!B:C,2,FALSE))</f>
        <v>Som9NRMQqV7</v>
      </c>
      <c r="AO1642" s="19" t="str">
        <f>IF(ISNA(VLOOKUP(TRIM(E1642),dim_supporttype!A:B,2,FALSE)),"",VLOOKUP(TRIM(E1642),dim_supporttype!A:C,2,FALSE))</f>
        <v>TA</v>
      </c>
      <c r="AP1642" s="19" t="str">
        <f>IF(ISNA(VLOOKUP(AO1642,dim_supporttype!B:C,2,FALSE)),"",VLOOKUP(AO1642,dim_supporttype!B:C,2,FALSE))</f>
        <v>cRAGKdWIDn4</v>
      </c>
      <c r="AQ1642" s="19" t="str">
        <f>IF(ISNA(VLOOKUP(TRIM(F1642),dim_disaggs!A:B,2,FALSE)),"No Disagg",VLOOKUP(TRIM(F1642),dim_disaggs!A:B,2,FALSE))</f>
        <v>Age/Sex</v>
      </c>
      <c r="AR1642" s="19" t="str">
        <f>IF(ISNA(VLOOKUP(AQ1642,dim_disaggs!B:C,2,FALSE)),"",VLOOKUP(AQ1642,dim_disaggs!B:C,2,FALSE))</f>
        <v>Qbz6SrpmJ1y</v>
      </c>
      <c r="AS1642" s="72"/>
      <c r="AT1642" s="66"/>
      <c r="AU1642" s="72" t="s">
        <v>755</v>
      </c>
      <c r="AV1642" s="73" t="s">
        <v>755</v>
      </c>
      <c r="AW1642" s="66" t="s">
        <v>755</v>
      </c>
      <c r="AX1642" s="66" t="s">
        <v>755</v>
      </c>
      <c r="AY1642" s="20"/>
      <c r="AZ1642" s="20"/>
      <c r="BA1642" s="105" t="str">
        <f t="shared" si="234"/>
        <v/>
      </c>
      <c r="BB1642" s="20" t="str">
        <f t="shared" si="235"/>
        <v/>
      </c>
      <c r="BC1642" s="20"/>
      <c r="BD1642" s="20"/>
      <c r="BE1642" s="75" t="s">
        <v>755</v>
      </c>
      <c r="BF1642" s="73" t="s">
        <v>755</v>
      </c>
      <c r="BG1642" s="55" t="s">
        <v>755</v>
      </c>
      <c r="BH1642" s="76" t="s">
        <v>755</v>
      </c>
      <c r="BI1642" s="20" t="s">
        <v>755</v>
      </c>
      <c r="BJ1642" s="20" t="s">
        <v>755</v>
      </c>
      <c r="BK1642" s="55" t="s">
        <v>755</v>
      </c>
      <c r="BL1642" s="71" t="s">
        <v>755</v>
      </c>
      <c r="BM1642" s="77" t="s">
        <v>755</v>
      </c>
      <c r="BN1642" s="78" t="s">
        <v>755</v>
      </c>
      <c r="BO1642" s="77" t="s">
        <v>755</v>
      </c>
      <c r="BP1642" s="78" t="s">
        <v>755</v>
      </c>
    </row>
    <row r="1643" spans="1:68" s="3" customFormat="1" x14ac:dyDescent="0.2">
      <c r="A1643" s="20" t="s">
        <v>95</v>
      </c>
      <c r="B1643" s="20" t="s">
        <v>129</v>
      </c>
      <c r="C1643" s="20" t="s">
        <v>131</v>
      </c>
      <c r="D1643" s="20" t="s">
        <v>1</v>
      </c>
      <c r="E1643" s="20" t="s">
        <v>77</v>
      </c>
      <c r="F1643" s="20"/>
      <c r="G1643" s="20" t="s">
        <v>20086</v>
      </c>
      <c r="H1643" s="20"/>
      <c r="I1643" s="19">
        <f t="shared" si="236"/>
        <v>17</v>
      </c>
      <c r="J1643" s="20" t="s">
        <v>755</v>
      </c>
      <c r="K1643" s="20" t="s">
        <v>132</v>
      </c>
      <c r="L1643" s="95" t="str">
        <f>IF(M1643&lt;&gt;"",IF(NOT(ISNA(INDEX(cc!B:B,MATCH(M1643,cc!A:A,0)))),INDEX(cc!B:B,MATCH(M1643,cc!A:A,0)),"0"),"")</f>
        <v>default</v>
      </c>
      <c r="M1643" s="97" t="s">
        <v>13</v>
      </c>
      <c r="N1643" s="28" t="str">
        <f t="shared" si="237"/>
        <v/>
      </c>
      <c r="O1643" s="19" t="str">
        <f t="shared" si="230"/>
        <v>PrEP_NEW (N, DSD): Newly Enrolled PrEP</v>
      </c>
      <c r="P1643" s="19" t="str">
        <f t="shared" si="231"/>
        <v>PrEP_NEW (N, DSD): Newly Enrolled PrEP</v>
      </c>
      <c r="Q1643" s="19" t="str">
        <f t="shared" si="238"/>
        <v>PrEP_NEW (N, DSD)</v>
      </c>
      <c r="R1643" s="19" t="str">
        <f t="shared" si="232"/>
        <v>PrEP_NEW_N_DSD</v>
      </c>
      <c r="S1643" s="19" t="str">
        <f t="shared" si="233"/>
        <v>PrEP_NEW_N_DSD_</v>
      </c>
      <c r="T1643" s="19" t="b">
        <f>NOT(ISNA(VLOOKUP(B1643,dbcodes!A:B,2,FALSE)))</f>
        <v>1</v>
      </c>
      <c r="U1643" s="19" t="str">
        <f>IF(ISNA(VLOOKUP(B1643,dbcodes!A:B,2,FALSE)),des!R1176,VLOOKUP(B1643,dbcodes!A:B,2,FALSE))</f>
        <v>PREP_NEW_N_DSD</v>
      </c>
      <c r="V1643" s="20"/>
      <c r="W1643" s="107" t="str">
        <f>IF(ISNA(VLOOKUP(C1643,descriptions!A:B,2,FALSE)),des!V1176,IF(G1643=" TARGET","Target ","")&amp;VLOOKUP(C1643,descriptions!A:B,2,FALSE))</f>
        <v>Number of individuals who have been newly enrolled on oral antiretroviral pre-exposure prophylaxis (PrEP) in the reporting period to prevent HIV infection</v>
      </c>
      <c r="X1643" s="20" t="s">
        <v>4</v>
      </c>
      <c r="Y1643" s="20" t="s">
        <v>831</v>
      </c>
      <c r="Z1643" s="20" t="s">
        <v>836</v>
      </c>
      <c r="AA1643" s="20" t="s">
        <v>102</v>
      </c>
      <c r="AB1643" s="20" t="s">
        <v>755</v>
      </c>
      <c r="AC1643" s="19" t="str">
        <f>IF(AB1643&lt;&gt;"",IF(NOT(ISNA(INDEX(os!A:A,MATCH(AB1643,os!B:B,0)))),INDEX(os!A:A,MATCH(AB1643,os!B:B,0)),"0"),"")</f>
        <v/>
      </c>
      <c r="AD1643" s="20" t="s">
        <v>830</v>
      </c>
      <c r="AE1643" s="20"/>
      <c r="AF1643" s="20"/>
      <c r="AG1643" s="20"/>
      <c r="AH1643" s="93" t="str">
        <f>IF(NOT(ISNA(VLOOKUP(B:B,ResultsTargets!A:A,1,0))),"TRUE","")</f>
        <v/>
      </c>
      <c r="AI1643" s="19" t="str">
        <f>IF(ISNA(VLOOKUP(C1643,dim_techarea!A:B,2,FALSE)),"",VLOOKUP(C1643,dim_techarea!A:B,2,FALSE))</f>
        <v>PrEP_NEW</v>
      </c>
      <c r="AJ1643" s="19" t="str">
        <f>IF(ISNA(VLOOKUP(AI1643,dim_techarea!B:C,2,FALSE)),"",VLOOKUP(AI1643,dim_techarea!B:C,2,FALSE))</f>
        <v>gma5vVZgK49</v>
      </c>
      <c r="AK1643" s="19" t="str">
        <f>IF(ISNA(VLOOKUP(TRIM(G1643),dim_targetsresults!A:B,2,FALSE)),"",VLOOKUP(TRIM(G1643),dim_targetsresults!A:C,2,FALSE))</f>
        <v>MER Results</v>
      </c>
      <c r="AL1643" s="19" t="str">
        <f>IF(ISNA(VLOOKUP(AK1643,dim_targetsresults!B:C,2,FALSE)),"",VLOOKUP(AK1643,dim_targetsresults!B:C,2,FALSE))</f>
        <v>Jh0jDM5yQ2E</v>
      </c>
      <c r="AM1643" s="19" t="str">
        <f>IF(ISNA(VLOOKUP(TRIM(D1643),dim_numeratordenominator!A:B,2,FALSE)),"",VLOOKUP(TRIM(D1643),dim_numeratordenominator!A:C,2,FALSE))</f>
        <v>Numerator</v>
      </c>
      <c r="AN1643" s="19" t="str">
        <f>IF(ISNA(VLOOKUP(AM1643,dim_numeratordenominator!B:C,2,FALSE)),"",VLOOKUP(AM1643,dim_numeratordenominator!B:C,2,FALSE))</f>
        <v>Som9NRMQqV7</v>
      </c>
      <c r="AO1643" s="19" t="str">
        <f>IF(ISNA(VLOOKUP(TRIM(E1643),dim_supporttype!A:B,2,FALSE)),"",VLOOKUP(TRIM(E1643),dim_supporttype!A:C,2,FALSE))</f>
        <v>DSD</v>
      </c>
      <c r="AP1643" s="19" t="str">
        <f>IF(ISNA(VLOOKUP(AO1643,dim_supporttype!B:C,2,FALSE)),"",VLOOKUP(AO1643,dim_supporttype!B:C,2,FALSE))</f>
        <v>iM13vdNLWKb</v>
      </c>
      <c r="AQ1643" s="19" t="str">
        <f>IF(ISNA(VLOOKUP(TRIM(F1643),dim_disaggs!A:B,2,FALSE)),"No Disagg",VLOOKUP(TRIM(F1643),dim_disaggs!A:B,2,FALSE))</f>
        <v>No Disagg</v>
      </c>
      <c r="AR1643" s="19" t="str">
        <f>IF(ISNA(VLOOKUP(AQ1643,dim_disaggs!B:C,2,FALSE)),"",VLOOKUP(AQ1643,dim_disaggs!B:C,2,FALSE))</f>
        <v>werJlVT6sf3</v>
      </c>
      <c r="AS1643" s="72"/>
      <c r="AT1643" s="66"/>
      <c r="AU1643" s="72" t="s">
        <v>755</v>
      </c>
      <c r="AV1643" s="73" t="s">
        <v>755</v>
      </c>
      <c r="AW1643" s="66" t="s">
        <v>755</v>
      </c>
      <c r="AX1643" s="66" t="s">
        <v>755</v>
      </c>
      <c r="AY1643" s="20"/>
      <c r="AZ1643" s="20"/>
      <c r="BA1643" s="105" t="str">
        <f t="shared" si="234"/>
        <v>Top Level Numerator</v>
      </c>
      <c r="BB1643" s="20" t="str">
        <f t="shared" si="235"/>
        <v>PE5QVF0w4xj</v>
      </c>
      <c r="BC1643" s="20" t="s">
        <v>25706</v>
      </c>
      <c r="BD1643" s="20" t="s">
        <v>25707</v>
      </c>
      <c r="BE1643" s="75" t="s">
        <v>21240</v>
      </c>
      <c r="BF1643" s="73" t="s">
        <v>21241</v>
      </c>
      <c r="BG1643" s="55" t="s">
        <v>20424</v>
      </c>
      <c r="BH1643" s="76" t="s">
        <v>20422</v>
      </c>
      <c r="BI1643" s="20" t="s">
        <v>20420</v>
      </c>
      <c r="BJ1643" s="20" t="s">
        <v>20426</v>
      </c>
      <c r="BK1643" s="55" t="s">
        <v>755</v>
      </c>
      <c r="BL1643" s="71" t="s">
        <v>755</v>
      </c>
      <c r="BM1643" s="77" t="s">
        <v>755</v>
      </c>
      <c r="BN1643" s="78" t="s">
        <v>755</v>
      </c>
      <c r="BO1643" s="77" t="s">
        <v>755</v>
      </c>
      <c r="BP1643" s="78" t="s">
        <v>755</v>
      </c>
    </row>
    <row r="1644" spans="1:68" x14ac:dyDescent="0.2">
      <c r="A1644" s="20" t="s">
        <v>95</v>
      </c>
      <c r="B1644" s="20" t="s">
        <v>130</v>
      </c>
      <c r="C1644" s="20" t="s">
        <v>131</v>
      </c>
      <c r="D1644" s="20" t="s">
        <v>1</v>
      </c>
      <c r="E1644" s="20" t="s">
        <v>78</v>
      </c>
      <c r="G1644" s="20" t="s">
        <v>20086</v>
      </c>
      <c r="I1644" s="19">
        <f t="shared" si="236"/>
        <v>16</v>
      </c>
      <c r="J1644" s="20" t="s">
        <v>755</v>
      </c>
      <c r="K1644" s="20" t="s">
        <v>132</v>
      </c>
      <c r="L1644" s="95" t="str">
        <f>IF(M1644&lt;&gt;"",IF(NOT(ISNA(INDEX(cc!B:B,MATCH(M1644,cc!A:A,0)))),INDEX(cc!B:B,MATCH(M1644,cc!A:A,0)),"0"),"")</f>
        <v>default</v>
      </c>
      <c r="M1644" s="97" t="s">
        <v>13</v>
      </c>
      <c r="N1644" s="28" t="str">
        <f t="shared" si="237"/>
        <v/>
      </c>
      <c r="O1644" s="19" t="str">
        <f t="shared" si="230"/>
        <v>PrEP_NEW (N, TA): Newly Enrolled PrEP</v>
      </c>
      <c r="P1644" s="19" t="str">
        <f t="shared" si="231"/>
        <v>PrEP_NEW (N, TA): Newly Enrolled PrEP</v>
      </c>
      <c r="Q1644" s="19" t="str">
        <f t="shared" si="238"/>
        <v>PrEP_NEW (N, TA)</v>
      </c>
      <c r="R1644" s="19" t="str">
        <f t="shared" si="232"/>
        <v>PrEP_NEW_N_TA</v>
      </c>
      <c r="S1644" s="19" t="str">
        <f t="shared" si="233"/>
        <v>PrEP_NEW_N_TA_</v>
      </c>
      <c r="T1644" s="19" t="b">
        <f>NOT(ISNA(VLOOKUP(B1644,dbcodes!A:B,2,FALSE)))</f>
        <v>1</v>
      </c>
      <c r="U1644" s="19" t="str">
        <f>IF(ISNA(VLOOKUP(B1644,dbcodes!A:B,2,FALSE)),des!R1177,VLOOKUP(B1644,dbcodes!A:B,2,FALSE))</f>
        <v>PREP_NEW_N_TA</v>
      </c>
      <c r="W1644" s="107" t="str">
        <f>IF(ISNA(VLOOKUP(C1644,descriptions!A:B,2,FALSE)),des!V1177,IF(G1644=" TARGET","Target ","")&amp;VLOOKUP(C1644,descriptions!A:B,2,FALSE))</f>
        <v>Number of individuals who have been newly enrolled on oral antiretroviral pre-exposure prophylaxis (PrEP) in the reporting period to prevent HIV infection</v>
      </c>
      <c r="X1644" s="20" t="s">
        <v>4</v>
      </c>
      <c r="Y1644" s="20" t="s">
        <v>831</v>
      </c>
      <c r="Z1644" s="20" t="s">
        <v>836</v>
      </c>
      <c r="AA1644" s="20" t="s">
        <v>102</v>
      </c>
      <c r="AB1644" s="20" t="s">
        <v>755</v>
      </c>
      <c r="AC1644" s="19" t="str">
        <f>IF(AB1644&lt;&gt;"",IF(NOT(ISNA(INDEX(os!A:A,MATCH(AB1644,os!B:B,0)))),INDEX(os!A:A,MATCH(AB1644,os!B:B,0)),"0"),"")</f>
        <v/>
      </c>
      <c r="AD1644" s="20" t="s">
        <v>830</v>
      </c>
      <c r="AH1644" s="93" t="str">
        <f>IF(NOT(ISNA(VLOOKUP(B:B,ResultsTargets!A:A,1,0))),"TRUE","")</f>
        <v/>
      </c>
      <c r="AI1644" s="19" t="str">
        <f>IF(ISNA(VLOOKUP(C1644,dim_techarea!A:B,2,FALSE)),"",VLOOKUP(C1644,dim_techarea!A:B,2,FALSE))</f>
        <v>PrEP_NEW</v>
      </c>
      <c r="AJ1644" s="19" t="str">
        <f>IF(ISNA(VLOOKUP(AI1644,dim_techarea!B:C,2,FALSE)),"",VLOOKUP(AI1644,dim_techarea!B:C,2,FALSE))</f>
        <v>gma5vVZgK49</v>
      </c>
      <c r="AK1644" s="19" t="str">
        <f>IF(ISNA(VLOOKUP(TRIM(G1644),dim_targetsresults!A:B,2,FALSE)),"",VLOOKUP(TRIM(G1644),dim_targetsresults!A:C,2,FALSE))</f>
        <v>MER Results</v>
      </c>
      <c r="AL1644" s="19" t="str">
        <f>IF(ISNA(VLOOKUP(AK1644,dim_targetsresults!B:C,2,FALSE)),"",VLOOKUP(AK1644,dim_targetsresults!B:C,2,FALSE))</f>
        <v>Jh0jDM5yQ2E</v>
      </c>
      <c r="AM1644" s="19" t="str">
        <f>IF(ISNA(VLOOKUP(TRIM(D1644),dim_numeratordenominator!A:B,2,FALSE)),"",VLOOKUP(TRIM(D1644),dim_numeratordenominator!A:C,2,FALSE))</f>
        <v>Numerator</v>
      </c>
      <c r="AN1644" s="19" t="str">
        <f>IF(ISNA(VLOOKUP(AM1644,dim_numeratordenominator!B:C,2,FALSE)),"",VLOOKUP(AM1644,dim_numeratordenominator!B:C,2,FALSE))</f>
        <v>Som9NRMQqV7</v>
      </c>
      <c r="AO1644" s="19" t="str">
        <f>IF(ISNA(VLOOKUP(TRIM(E1644),dim_supporttype!A:B,2,FALSE)),"",VLOOKUP(TRIM(E1644),dim_supporttype!A:C,2,FALSE))</f>
        <v>TA</v>
      </c>
      <c r="AP1644" s="19" t="str">
        <f>IF(ISNA(VLOOKUP(AO1644,dim_supporttype!B:C,2,FALSE)),"",VLOOKUP(AO1644,dim_supporttype!B:C,2,FALSE))</f>
        <v>cRAGKdWIDn4</v>
      </c>
      <c r="AQ1644" s="19" t="str">
        <f>IF(ISNA(VLOOKUP(TRIM(F1644),dim_disaggs!A:B,2,FALSE)),"No Disagg",VLOOKUP(TRIM(F1644),dim_disaggs!A:B,2,FALSE))</f>
        <v>No Disagg</v>
      </c>
      <c r="AR1644" s="19" t="str">
        <f>IF(ISNA(VLOOKUP(AQ1644,dim_disaggs!B:C,2,FALSE)),"",VLOOKUP(AQ1644,dim_disaggs!B:C,2,FALSE))</f>
        <v>werJlVT6sf3</v>
      </c>
      <c r="AU1644" s="72" t="s">
        <v>755</v>
      </c>
      <c r="AV1644" s="73" t="s">
        <v>755</v>
      </c>
      <c r="AW1644" s="66" t="s">
        <v>755</v>
      </c>
      <c r="AX1644" s="66" t="s">
        <v>755</v>
      </c>
      <c r="BA1644" s="105" t="str">
        <f t="shared" si="234"/>
        <v>Top Level Numerator</v>
      </c>
      <c r="BB1644" s="20" t="str">
        <f t="shared" si="235"/>
        <v>PE5QVF0w4xj</v>
      </c>
      <c r="BC1644" s="20" t="s">
        <v>25706</v>
      </c>
      <c r="BD1644" s="20" t="s">
        <v>25707</v>
      </c>
      <c r="BE1644" s="75" t="s">
        <v>21240</v>
      </c>
      <c r="BF1644" s="73" t="s">
        <v>21241</v>
      </c>
      <c r="BG1644" s="55" t="s">
        <v>20424</v>
      </c>
      <c r="BH1644" s="76" t="s">
        <v>20422</v>
      </c>
      <c r="BI1644" s="20" t="s">
        <v>20420</v>
      </c>
      <c r="BJ1644" s="20" t="s">
        <v>20426</v>
      </c>
      <c r="BK1644" s="55" t="s">
        <v>755</v>
      </c>
      <c r="BL1644" s="71" t="s">
        <v>755</v>
      </c>
      <c r="BM1644" s="77" t="s">
        <v>755</v>
      </c>
      <c r="BN1644" s="78" t="s">
        <v>755</v>
      </c>
      <c r="BO1644" s="77" t="s">
        <v>755</v>
      </c>
      <c r="BP1644" s="78" t="s">
        <v>755</v>
      </c>
    </row>
    <row r="1645" spans="1:68" x14ac:dyDescent="0.2">
      <c r="A1645" s="20" t="s">
        <v>95</v>
      </c>
      <c r="B1645" s="20" t="s">
        <v>1686</v>
      </c>
      <c r="C1645" s="20" t="s">
        <v>131</v>
      </c>
      <c r="D1645" s="20" t="s">
        <v>164</v>
      </c>
      <c r="E1645" s="20" t="s">
        <v>77</v>
      </c>
      <c r="F1645" s="20" t="s">
        <v>204</v>
      </c>
      <c r="G1645" s="20" t="s">
        <v>2442</v>
      </c>
      <c r="H1645" s="20" t="s">
        <v>204</v>
      </c>
      <c r="I1645" s="19">
        <f t="shared" si="236"/>
        <v>29</v>
      </c>
      <c r="J1645" s="20" t="s">
        <v>755</v>
      </c>
      <c r="K1645" s="20" t="s">
        <v>2256</v>
      </c>
      <c r="L1645" s="95" t="str">
        <f>IF(M1645&lt;&gt;"",IF(NOT(ISNA(INDEX(cc!B:B,MATCH(M1645,cc!A:A,0)))),INDEX(cc!B:B,MATCH(M1645,cc!A:A,0)),"0"),"")</f>
        <v>Age (15-24, 2)</v>
      </c>
      <c r="M1645" s="97" t="s">
        <v>4034</v>
      </c>
      <c r="N1645" s="28" t="str">
        <f t="shared" si="237"/>
        <v xml:space="preserve"> TARGET</v>
      </c>
      <c r="O1645" s="19" t="str">
        <f t="shared" si="230"/>
        <v>PrEP_NEW (D, DSD, Age) TARGET: Estimated at Risk</v>
      </c>
      <c r="P1645" s="19" t="str">
        <f t="shared" si="231"/>
        <v>PrEP_NEW (D, DSD, Age) TARGET: Estimated at Risk</v>
      </c>
      <c r="Q1645" s="19" t="str">
        <f t="shared" si="238"/>
        <v>PrEP_NEW (D, DSD, Age) TARGET</v>
      </c>
      <c r="R1645" s="19" t="str">
        <f t="shared" si="232"/>
        <v>PrEP_NEW_D_DSD_Age_TARGET</v>
      </c>
      <c r="S1645" s="19" t="str">
        <f t="shared" si="233"/>
        <v>PrEP_NEW_D_DSD_Age_TARGET</v>
      </c>
      <c r="T1645" s="19" t="b">
        <f>NOT(ISNA(VLOOKUP(B1645,dbcodes!A:B,2,FALSE)))</f>
        <v>1</v>
      </c>
      <c r="U1645" s="19" t="str">
        <f>IF(ISNA(VLOOKUP(B1645,dbcodes!A:B,2,FALSE)),des!R1180,VLOOKUP(B1645,dbcodes!A:B,2,FALSE))</f>
        <v>PREP_NEW_D_DSD_Age_TARGET</v>
      </c>
      <c r="W1645" s="107" t="str">
        <f>IF(ISNA(VLOOKUP(C1645,descriptions!A:B,2,FALSE)),des!V1180,IF(G1645=" TARGET","Target ","")&amp;VLOOKUP(C1645,descriptions!A:B,2,FALSE))</f>
        <v>Target Number of individuals who have been newly enrolled on oral antiretroviral pre-exposure prophylaxis (PrEP) in the reporting period to prevent HIV infection</v>
      </c>
      <c r="X1645" s="20" t="s">
        <v>4</v>
      </c>
      <c r="Y1645" s="20" t="s">
        <v>831</v>
      </c>
      <c r="Z1645" s="20" t="s">
        <v>836</v>
      </c>
      <c r="AA1645" s="20" t="s">
        <v>102</v>
      </c>
      <c r="AB1645" s="20" t="s">
        <v>755</v>
      </c>
      <c r="AC1645" s="19" t="str">
        <f>IF(AB1645&lt;&gt;"",IF(NOT(ISNA(INDEX(os!A:A,MATCH(AB1645,os!B:B,0)))),INDEX(os!A:A,MATCH(AB1645,os!B:B,0)),"0"),"")</f>
        <v/>
      </c>
      <c r="AD1645" s="20" t="s">
        <v>830</v>
      </c>
      <c r="AH1645" s="93" t="str">
        <f>IF(NOT(ISNA(VLOOKUP(B:B,ResultsTargets!A:A,1,0))),"TRUE","")</f>
        <v/>
      </c>
      <c r="AI1645" s="19" t="str">
        <f>IF(ISNA(VLOOKUP(C1645,dim_techarea!A:B,2,FALSE)),"",VLOOKUP(C1645,dim_techarea!A:B,2,FALSE))</f>
        <v>PrEP_NEW</v>
      </c>
      <c r="AJ1645" s="19" t="str">
        <f>IF(ISNA(VLOOKUP(AI1645,dim_techarea!B:C,2,FALSE)),"",VLOOKUP(AI1645,dim_techarea!B:C,2,FALSE))</f>
        <v>gma5vVZgK49</v>
      </c>
      <c r="AK1645" s="19" t="str">
        <f>IF(ISNA(VLOOKUP(TRIM(G1645),dim_targetsresults!A:B,2,FALSE)),"",VLOOKUP(TRIM(G1645),dim_targetsresults!A:C,2,FALSE))</f>
        <v>MER Targets</v>
      </c>
      <c r="AL1645" s="19" t="str">
        <f>IF(ISNA(VLOOKUP(AK1645,dim_targetsresults!B:C,2,FALSE)),"",VLOOKUP(AK1645,dim_targetsresults!B:C,2,FALSE))</f>
        <v>W8imnja2Owd</v>
      </c>
      <c r="AM1645" s="19" t="str">
        <f>IF(ISNA(VLOOKUP(TRIM(D1645),dim_numeratordenominator!A:B,2,FALSE)),"",VLOOKUP(TRIM(D1645),dim_numeratordenominator!A:C,2,FALSE))</f>
        <v>Denominator</v>
      </c>
      <c r="AN1645" s="19" t="str">
        <f>IF(ISNA(VLOOKUP(AM1645,dim_numeratordenominator!B:C,2,FALSE)),"",VLOOKUP(AM1645,dim_numeratordenominator!B:C,2,FALSE))</f>
        <v>QpNj0nSuEhD</v>
      </c>
      <c r="AO1645" s="19" t="str">
        <f>IF(ISNA(VLOOKUP(TRIM(E1645),dim_supporttype!A:B,2,FALSE)),"",VLOOKUP(TRIM(E1645),dim_supporttype!A:C,2,FALSE))</f>
        <v>DSD</v>
      </c>
      <c r="AP1645" s="19" t="str">
        <f>IF(ISNA(VLOOKUP(AO1645,dim_supporttype!B:C,2,FALSE)),"",VLOOKUP(AO1645,dim_supporttype!B:C,2,FALSE))</f>
        <v>iM13vdNLWKb</v>
      </c>
      <c r="AQ1645" s="19" t="str">
        <f>IF(ISNA(VLOOKUP(TRIM(F1645),dim_disaggs!A:B,2,FALSE)),"No Disagg",VLOOKUP(TRIM(F1645),dim_disaggs!A:B,2,FALSE))</f>
        <v>Age</v>
      </c>
      <c r="AR1645" s="19" t="str">
        <f>IF(ISNA(VLOOKUP(AQ1645,dim_disaggs!B:C,2,FALSE)),"",VLOOKUP(AQ1645,dim_disaggs!B:C,2,FALSE))</f>
        <v>fNQC7f36jre</v>
      </c>
      <c r="AU1645" s="72" t="s">
        <v>755</v>
      </c>
      <c r="AV1645" s="73" t="s">
        <v>755</v>
      </c>
      <c r="AW1645" s="66" t="s">
        <v>755</v>
      </c>
      <c r="AX1645" s="66" t="s">
        <v>755</v>
      </c>
      <c r="BA1645" s="105" t="str">
        <f t="shared" si="234"/>
        <v/>
      </c>
      <c r="BB1645" s="20" t="str">
        <f t="shared" si="235"/>
        <v/>
      </c>
      <c r="BE1645" s="75" t="s">
        <v>755</v>
      </c>
      <c r="BF1645" s="73" t="s">
        <v>755</v>
      </c>
      <c r="BG1645" s="55" t="s">
        <v>755</v>
      </c>
      <c r="BH1645" s="76" t="s">
        <v>755</v>
      </c>
      <c r="BI1645" s="20" t="s">
        <v>755</v>
      </c>
      <c r="BJ1645" s="20" t="s">
        <v>755</v>
      </c>
      <c r="BK1645" s="55" t="s">
        <v>755</v>
      </c>
      <c r="BL1645" s="71" t="s">
        <v>755</v>
      </c>
      <c r="BM1645" s="77" t="s">
        <v>755</v>
      </c>
      <c r="BN1645" s="78" t="s">
        <v>755</v>
      </c>
      <c r="BO1645" s="77" t="s">
        <v>755</v>
      </c>
      <c r="BP1645" s="78" t="s">
        <v>755</v>
      </c>
    </row>
    <row r="1646" spans="1:68" s="3" customFormat="1" x14ac:dyDescent="0.2">
      <c r="A1646" s="20" t="s">
        <v>95</v>
      </c>
      <c r="B1646" s="20" t="s">
        <v>1690</v>
      </c>
      <c r="C1646" s="20" t="s">
        <v>131</v>
      </c>
      <c r="D1646" s="20" t="s">
        <v>164</v>
      </c>
      <c r="E1646" s="20" t="s">
        <v>78</v>
      </c>
      <c r="F1646" s="20" t="s">
        <v>204</v>
      </c>
      <c r="G1646" s="20" t="s">
        <v>2442</v>
      </c>
      <c r="H1646" s="20" t="s">
        <v>204</v>
      </c>
      <c r="I1646" s="19">
        <f t="shared" si="236"/>
        <v>28</v>
      </c>
      <c r="J1646" s="20" t="s">
        <v>755</v>
      </c>
      <c r="K1646" s="20" t="s">
        <v>2256</v>
      </c>
      <c r="L1646" s="95" t="str">
        <f>IF(M1646&lt;&gt;"",IF(NOT(ISNA(INDEX(cc!B:B,MATCH(M1646,cc!A:A,0)))),INDEX(cc!B:B,MATCH(M1646,cc!A:A,0)),"0"),"")</f>
        <v>Age (15-24, 2)</v>
      </c>
      <c r="M1646" s="97" t="s">
        <v>4034</v>
      </c>
      <c r="N1646" s="28" t="str">
        <f t="shared" si="237"/>
        <v xml:space="preserve"> TARGET</v>
      </c>
      <c r="O1646" s="19" t="str">
        <f t="shared" si="230"/>
        <v>PrEP_NEW (D, TA, Age) TARGET: Estimated at Risk</v>
      </c>
      <c r="P1646" s="19" t="str">
        <f t="shared" si="231"/>
        <v>PrEP_NEW (D, TA, Age) TARGET: Estimated at Risk</v>
      </c>
      <c r="Q1646" s="19" t="str">
        <f t="shared" si="238"/>
        <v>PrEP_NEW (D, TA, Age) TARGET</v>
      </c>
      <c r="R1646" s="19" t="str">
        <f t="shared" si="232"/>
        <v>PrEP_NEW_D_TA_Age_TARGET</v>
      </c>
      <c r="S1646" s="19" t="str">
        <f t="shared" si="233"/>
        <v>PrEP_NEW_D_TA_Age_TARGET</v>
      </c>
      <c r="T1646" s="19" t="b">
        <f>NOT(ISNA(VLOOKUP(B1646,dbcodes!A:B,2,FALSE)))</f>
        <v>1</v>
      </c>
      <c r="U1646" s="19" t="str">
        <f>IF(ISNA(VLOOKUP(B1646,dbcodes!A:B,2,FALSE)),des!R1181,VLOOKUP(B1646,dbcodes!A:B,2,FALSE))</f>
        <v>PREP_NEW_D_TA_Age_TARGET</v>
      </c>
      <c r="V1646" s="20"/>
      <c r="W1646" s="107" t="str">
        <f>IF(ISNA(VLOOKUP(C1646,descriptions!A:B,2,FALSE)),des!V1181,IF(G1646=" TARGET","Target ","")&amp;VLOOKUP(C1646,descriptions!A:B,2,FALSE))</f>
        <v>Target Number of individuals who have been newly enrolled on oral antiretroviral pre-exposure prophylaxis (PrEP) in the reporting period to prevent HIV infection</v>
      </c>
      <c r="X1646" s="20" t="s">
        <v>4</v>
      </c>
      <c r="Y1646" s="20" t="s">
        <v>831</v>
      </c>
      <c r="Z1646" s="20" t="s">
        <v>836</v>
      </c>
      <c r="AA1646" s="20" t="s">
        <v>102</v>
      </c>
      <c r="AB1646" s="20" t="s">
        <v>755</v>
      </c>
      <c r="AC1646" s="19" t="str">
        <f>IF(AB1646&lt;&gt;"",IF(NOT(ISNA(INDEX(os!A:A,MATCH(AB1646,os!B:B,0)))),INDEX(os!A:A,MATCH(AB1646,os!B:B,0)),"0"),"")</f>
        <v/>
      </c>
      <c r="AD1646" s="20" t="s">
        <v>830</v>
      </c>
      <c r="AE1646" s="20"/>
      <c r="AF1646" s="20"/>
      <c r="AG1646" s="20"/>
      <c r="AH1646" s="93" t="str">
        <f>IF(NOT(ISNA(VLOOKUP(B:B,ResultsTargets!A:A,1,0))),"TRUE","")</f>
        <v/>
      </c>
      <c r="AI1646" s="19" t="str">
        <f>IF(ISNA(VLOOKUP(C1646,dim_techarea!A:B,2,FALSE)),"",VLOOKUP(C1646,dim_techarea!A:B,2,FALSE))</f>
        <v>PrEP_NEW</v>
      </c>
      <c r="AJ1646" s="19" t="str">
        <f>IF(ISNA(VLOOKUP(AI1646,dim_techarea!B:C,2,FALSE)),"",VLOOKUP(AI1646,dim_techarea!B:C,2,FALSE))</f>
        <v>gma5vVZgK49</v>
      </c>
      <c r="AK1646" s="19" t="str">
        <f>IF(ISNA(VLOOKUP(TRIM(G1646),dim_targetsresults!A:B,2,FALSE)),"",VLOOKUP(TRIM(G1646),dim_targetsresults!A:C,2,FALSE))</f>
        <v>MER Targets</v>
      </c>
      <c r="AL1646" s="19" t="str">
        <f>IF(ISNA(VLOOKUP(AK1646,dim_targetsresults!B:C,2,FALSE)),"",VLOOKUP(AK1646,dim_targetsresults!B:C,2,FALSE))</f>
        <v>W8imnja2Owd</v>
      </c>
      <c r="AM1646" s="19" t="str">
        <f>IF(ISNA(VLOOKUP(TRIM(D1646),dim_numeratordenominator!A:B,2,FALSE)),"",VLOOKUP(TRIM(D1646),dim_numeratordenominator!A:C,2,FALSE))</f>
        <v>Denominator</v>
      </c>
      <c r="AN1646" s="19" t="str">
        <f>IF(ISNA(VLOOKUP(AM1646,dim_numeratordenominator!B:C,2,FALSE)),"",VLOOKUP(AM1646,dim_numeratordenominator!B:C,2,FALSE))</f>
        <v>QpNj0nSuEhD</v>
      </c>
      <c r="AO1646" s="19" t="str">
        <f>IF(ISNA(VLOOKUP(TRIM(E1646),dim_supporttype!A:B,2,FALSE)),"",VLOOKUP(TRIM(E1646),dim_supporttype!A:C,2,FALSE))</f>
        <v>TA</v>
      </c>
      <c r="AP1646" s="19" t="str">
        <f>IF(ISNA(VLOOKUP(AO1646,dim_supporttype!B:C,2,FALSE)),"",VLOOKUP(AO1646,dim_supporttype!B:C,2,FALSE))</f>
        <v>cRAGKdWIDn4</v>
      </c>
      <c r="AQ1646" s="19" t="str">
        <f>IF(ISNA(VLOOKUP(TRIM(F1646),dim_disaggs!A:B,2,FALSE)),"No Disagg",VLOOKUP(TRIM(F1646),dim_disaggs!A:B,2,FALSE))</f>
        <v>Age</v>
      </c>
      <c r="AR1646" s="19" t="str">
        <f>IF(ISNA(VLOOKUP(AQ1646,dim_disaggs!B:C,2,FALSE)),"",VLOOKUP(AQ1646,dim_disaggs!B:C,2,FALSE))</f>
        <v>fNQC7f36jre</v>
      </c>
      <c r="AS1646" s="72"/>
      <c r="AT1646" s="66"/>
      <c r="AU1646" s="72" t="s">
        <v>755</v>
      </c>
      <c r="AV1646" s="73" t="s">
        <v>755</v>
      </c>
      <c r="AW1646" s="66" t="s">
        <v>755</v>
      </c>
      <c r="AX1646" s="66" t="s">
        <v>755</v>
      </c>
      <c r="AY1646" s="20"/>
      <c r="AZ1646" s="20"/>
      <c r="BA1646" s="105" t="str">
        <f t="shared" si="234"/>
        <v/>
      </c>
      <c r="BB1646" s="20" t="str">
        <f t="shared" si="235"/>
        <v/>
      </c>
      <c r="BC1646" s="20"/>
      <c r="BD1646" s="20"/>
      <c r="BE1646" s="75" t="s">
        <v>755</v>
      </c>
      <c r="BF1646" s="73" t="s">
        <v>755</v>
      </c>
      <c r="BG1646" s="55" t="s">
        <v>755</v>
      </c>
      <c r="BH1646" s="76" t="s">
        <v>755</v>
      </c>
      <c r="BI1646" s="20" t="s">
        <v>755</v>
      </c>
      <c r="BJ1646" s="20" t="s">
        <v>755</v>
      </c>
      <c r="BK1646" s="55" t="s">
        <v>755</v>
      </c>
      <c r="BL1646" s="71" t="s">
        <v>755</v>
      </c>
      <c r="BM1646" s="77" t="s">
        <v>755</v>
      </c>
      <c r="BN1646" s="78" t="s">
        <v>755</v>
      </c>
      <c r="BO1646" s="77" t="s">
        <v>755</v>
      </c>
      <c r="BP1646" s="78" t="s">
        <v>755</v>
      </c>
    </row>
    <row r="1647" spans="1:68" s="3" customFormat="1" x14ac:dyDescent="0.2">
      <c r="A1647" s="20" t="s">
        <v>95</v>
      </c>
      <c r="B1647" s="20" t="s">
        <v>1688</v>
      </c>
      <c r="C1647" s="20" t="s">
        <v>131</v>
      </c>
      <c r="D1647" s="20" t="s">
        <v>164</v>
      </c>
      <c r="E1647" s="20" t="s">
        <v>77</v>
      </c>
      <c r="F1647" s="20"/>
      <c r="G1647" s="20" t="s">
        <v>2442</v>
      </c>
      <c r="H1647" s="20"/>
      <c r="I1647" s="19">
        <f t="shared" si="236"/>
        <v>24</v>
      </c>
      <c r="J1647" s="20" t="s">
        <v>755</v>
      </c>
      <c r="K1647" s="20" t="s">
        <v>2256</v>
      </c>
      <c r="L1647" s="95" t="str">
        <f>IF(M1647&lt;&gt;"",IF(NOT(ISNA(INDEX(cc!B:B,MATCH(M1647,cc!A:A,0)))),INDEX(cc!B:B,MATCH(M1647,cc!A:A,0)),"0"),"")</f>
        <v>default</v>
      </c>
      <c r="M1647" s="97" t="s">
        <v>13</v>
      </c>
      <c r="N1647" s="28" t="str">
        <f t="shared" si="237"/>
        <v xml:space="preserve"> TARGET</v>
      </c>
      <c r="O1647" s="19" t="str">
        <f t="shared" si="230"/>
        <v>PrEP_NEW (D, DSD) TARGET: Estimated at Risk</v>
      </c>
      <c r="P1647" s="19" t="str">
        <f t="shared" si="231"/>
        <v>PrEP_NEW (D, DSD) TARGET: Estimated at Risk</v>
      </c>
      <c r="Q1647" s="19" t="str">
        <f t="shared" si="238"/>
        <v>PrEP_NEW (D, DSD) TARGET</v>
      </c>
      <c r="R1647" s="19" t="str">
        <f t="shared" si="232"/>
        <v>PrEP_NEW_D_DSD_TARGET</v>
      </c>
      <c r="S1647" s="19" t="str">
        <f t="shared" si="233"/>
        <v>PrEP_NEW_D_DSD_TARGET</v>
      </c>
      <c r="T1647" s="19" t="b">
        <f>NOT(ISNA(VLOOKUP(B1647,dbcodes!A:B,2,FALSE)))</f>
        <v>1</v>
      </c>
      <c r="U1647" s="19" t="str">
        <f>IF(ISNA(VLOOKUP(B1647,dbcodes!A:B,2,FALSE)),des!R1182,VLOOKUP(B1647,dbcodes!A:B,2,FALSE))</f>
        <v>PREP_NEW_D_DSD_TARGET</v>
      </c>
      <c r="V1647" s="20"/>
      <c r="W1647" s="107" t="str">
        <f>IF(ISNA(VLOOKUP(C1647,descriptions!A:B,2,FALSE)),des!V1182,IF(G1647=" TARGET","Target ","")&amp;VLOOKUP(C1647,descriptions!A:B,2,FALSE))</f>
        <v>Target Number of individuals who have been newly enrolled on oral antiretroviral pre-exposure prophylaxis (PrEP) in the reporting period to prevent HIV infection</v>
      </c>
      <c r="X1647" s="20" t="s">
        <v>4</v>
      </c>
      <c r="Y1647" s="20" t="s">
        <v>831</v>
      </c>
      <c r="Z1647" s="20" t="s">
        <v>836</v>
      </c>
      <c r="AA1647" s="20" t="s">
        <v>102</v>
      </c>
      <c r="AB1647" s="20" t="s">
        <v>755</v>
      </c>
      <c r="AC1647" s="19" t="str">
        <f>IF(AB1647&lt;&gt;"",IF(NOT(ISNA(INDEX(os!A:A,MATCH(AB1647,os!B:B,0)))),INDEX(os!A:A,MATCH(AB1647,os!B:B,0)),"0"),"")</f>
        <v/>
      </c>
      <c r="AD1647" s="20" t="s">
        <v>830</v>
      </c>
      <c r="AE1647" s="20"/>
      <c r="AF1647" s="20"/>
      <c r="AG1647" s="20"/>
      <c r="AH1647" s="93" t="str">
        <f>IF(NOT(ISNA(VLOOKUP(B:B,ResultsTargets!A:A,1,0))),"TRUE","")</f>
        <v/>
      </c>
      <c r="AI1647" s="19" t="str">
        <f>IF(ISNA(VLOOKUP(C1647,dim_techarea!A:B,2,FALSE)),"",VLOOKUP(C1647,dim_techarea!A:B,2,FALSE))</f>
        <v>PrEP_NEW</v>
      </c>
      <c r="AJ1647" s="19" t="str">
        <f>IF(ISNA(VLOOKUP(AI1647,dim_techarea!B:C,2,FALSE)),"",VLOOKUP(AI1647,dim_techarea!B:C,2,FALSE))</f>
        <v>gma5vVZgK49</v>
      </c>
      <c r="AK1647" s="19" t="str">
        <f>IF(ISNA(VLOOKUP(TRIM(G1647),dim_targetsresults!A:B,2,FALSE)),"",VLOOKUP(TRIM(G1647),dim_targetsresults!A:C,2,FALSE))</f>
        <v>MER Targets</v>
      </c>
      <c r="AL1647" s="19" t="str">
        <f>IF(ISNA(VLOOKUP(AK1647,dim_targetsresults!B:C,2,FALSE)),"",VLOOKUP(AK1647,dim_targetsresults!B:C,2,FALSE))</f>
        <v>W8imnja2Owd</v>
      </c>
      <c r="AM1647" s="19" t="str">
        <f>IF(ISNA(VLOOKUP(TRIM(D1647),dim_numeratordenominator!A:B,2,FALSE)),"",VLOOKUP(TRIM(D1647),dim_numeratordenominator!A:C,2,FALSE))</f>
        <v>Denominator</v>
      </c>
      <c r="AN1647" s="19" t="str">
        <f>IF(ISNA(VLOOKUP(AM1647,dim_numeratordenominator!B:C,2,FALSE)),"",VLOOKUP(AM1647,dim_numeratordenominator!B:C,2,FALSE))</f>
        <v>QpNj0nSuEhD</v>
      </c>
      <c r="AO1647" s="19" t="str">
        <f>IF(ISNA(VLOOKUP(TRIM(E1647),dim_supporttype!A:B,2,FALSE)),"",VLOOKUP(TRIM(E1647),dim_supporttype!A:C,2,FALSE))</f>
        <v>DSD</v>
      </c>
      <c r="AP1647" s="19" t="str">
        <f>IF(ISNA(VLOOKUP(AO1647,dim_supporttype!B:C,2,FALSE)),"",VLOOKUP(AO1647,dim_supporttype!B:C,2,FALSE))</f>
        <v>iM13vdNLWKb</v>
      </c>
      <c r="AQ1647" s="19" t="str">
        <f>IF(ISNA(VLOOKUP(TRIM(F1647),dim_disaggs!A:B,2,FALSE)),"No Disagg",VLOOKUP(TRIM(F1647),dim_disaggs!A:B,2,FALSE))</f>
        <v>No Disagg</v>
      </c>
      <c r="AR1647" s="19" t="str">
        <f>IF(ISNA(VLOOKUP(AQ1647,dim_disaggs!B:C,2,FALSE)),"",VLOOKUP(AQ1647,dim_disaggs!B:C,2,FALSE))</f>
        <v>werJlVT6sf3</v>
      </c>
      <c r="AS1647" s="72"/>
      <c r="AT1647" s="66"/>
      <c r="AU1647" s="72" t="s">
        <v>755</v>
      </c>
      <c r="AV1647" s="73" t="s">
        <v>755</v>
      </c>
      <c r="AW1647" s="66" t="s">
        <v>755</v>
      </c>
      <c r="AX1647" s="66" t="s">
        <v>755</v>
      </c>
      <c r="AY1647" s="20"/>
      <c r="AZ1647" s="20"/>
      <c r="BA1647" s="105" t="str">
        <f t="shared" si="234"/>
        <v/>
      </c>
      <c r="BB1647" s="20" t="str">
        <f t="shared" si="235"/>
        <v/>
      </c>
      <c r="BC1647" s="20"/>
      <c r="BD1647" s="20"/>
      <c r="BE1647" s="75" t="s">
        <v>755</v>
      </c>
      <c r="BF1647" s="73" t="s">
        <v>755</v>
      </c>
      <c r="BG1647" s="55" t="s">
        <v>755</v>
      </c>
      <c r="BH1647" s="76" t="s">
        <v>755</v>
      </c>
      <c r="BI1647" s="20" t="s">
        <v>755</v>
      </c>
      <c r="BJ1647" s="20" t="s">
        <v>755</v>
      </c>
      <c r="BK1647" s="55" t="s">
        <v>755</v>
      </c>
      <c r="BL1647" s="71" t="s">
        <v>755</v>
      </c>
      <c r="BM1647" s="77" t="s">
        <v>755</v>
      </c>
      <c r="BN1647" s="78" t="s">
        <v>755</v>
      </c>
      <c r="BO1647" s="77" t="s">
        <v>755</v>
      </c>
      <c r="BP1647" s="78" t="s">
        <v>755</v>
      </c>
    </row>
    <row r="1648" spans="1:68" x14ac:dyDescent="0.2">
      <c r="A1648" s="20" t="s">
        <v>95</v>
      </c>
      <c r="B1648" s="20" t="s">
        <v>1692</v>
      </c>
      <c r="C1648" s="20" t="s">
        <v>131</v>
      </c>
      <c r="D1648" s="20" t="s">
        <v>164</v>
      </c>
      <c r="E1648" s="20" t="s">
        <v>78</v>
      </c>
      <c r="G1648" s="20" t="s">
        <v>2442</v>
      </c>
      <c r="I1648" s="19">
        <f t="shared" si="236"/>
        <v>23</v>
      </c>
      <c r="J1648" s="20" t="s">
        <v>755</v>
      </c>
      <c r="K1648" s="20" t="s">
        <v>2256</v>
      </c>
      <c r="L1648" s="95" t="str">
        <f>IF(M1648&lt;&gt;"",IF(NOT(ISNA(INDEX(cc!B:B,MATCH(M1648,cc!A:A,0)))),INDEX(cc!B:B,MATCH(M1648,cc!A:A,0)),"0"),"")</f>
        <v>default</v>
      </c>
      <c r="M1648" s="97" t="s">
        <v>13</v>
      </c>
      <c r="N1648" s="28" t="str">
        <f t="shared" si="237"/>
        <v xml:space="preserve"> TARGET</v>
      </c>
      <c r="O1648" s="19" t="str">
        <f t="shared" si="230"/>
        <v>PrEP_NEW (D, TA) TARGET: Estimated at Risk</v>
      </c>
      <c r="P1648" s="19" t="str">
        <f t="shared" si="231"/>
        <v>PrEP_NEW (D, TA) TARGET: Estimated at Risk</v>
      </c>
      <c r="Q1648" s="19" t="str">
        <f t="shared" si="238"/>
        <v>PrEP_NEW (D, TA) TARGET</v>
      </c>
      <c r="R1648" s="19" t="str">
        <f t="shared" si="232"/>
        <v>PrEP_NEW_D_TA_TARGET</v>
      </c>
      <c r="S1648" s="19" t="str">
        <f t="shared" si="233"/>
        <v>PrEP_NEW_D_TA_TARGET</v>
      </c>
      <c r="T1648" s="19" t="b">
        <f>NOT(ISNA(VLOOKUP(B1648,dbcodes!A:B,2,FALSE)))</f>
        <v>1</v>
      </c>
      <c r="U1648" s="19" t="str">
        <f>IF(ISNA(VLOOKUP(B1648,dbcodes!A:B,2,FALSE)),des!R1183,VLOOKUP(B1648,dbcodes!A:B,2,FALSE))</f>
        <v>PREP_NEW_D_TA_TARGET</v>
      </c>
      <c r="W1648" s="107" t="str">
        <f>IF(ISNA(VLOOKUP(C1648,descriptions!A:B,2,FALSE)),des!V1183,IF(G1648=" TARGET","Target ","")&amp;VLOOKUP(C1648,descriptions!A:B,2,FALSE))</f>
        <v>Target Number of individuals who have been newly enrolled on oral antiretroviral pre-exposure prophylaxis (PrEP) in the reporting period to prevent HIV infection</v>
      </c>
      <c r="X1648" s="20" t="s">
        <v>4</v>
      </c>
      <c r="Y1648" s="20" t="s">
        <v>831</v>
      </c>
      <c r="Z1648" s="20" t="s">
        <v>836</v>
      </c>
      <c r="AA1648" s="20" t="s">
        <v>102</v>
      </c>
      <c r="AB1648" s="20" t="s">
        <v>755</v>
      </c>
      <c r="AC1648" s="19" t="str">
        <f>IF(AB1648&lt;&gt;"",IF(NOT(ISNA(INDEX(os!A:A,MATCH(AB1648,os!B:B,0)))),INDEX(os!A:A,MATCH(AB1648,os!B:B,0)),"0"),"")</f>
        <v/>
      </c>
      <c r="AD1648" s="20" t="s">
        <v>830</v>
      </c>
      <c r="AH1648" s="93" t="str">
        <f>IF(NOT(ISNA(VLOOKUP(B:B,ResultsTargets!A:A,1,0))),"TRUE","")</f>
        <v/>
      </c>
      <c r="AI1648" s="19" t="str">
        <f>IF(ISNA(VLOOKUP(C1648,dim_techarea!A:B,2,FALSE)),"",VLOOKUP(C1648,dim_techarea!A:B,2,FALSE))</f>
        <v>PrEP_NEW</v>
      </c>
      <c r="AJ1648" s="19" t="str">
        <f>IF(ISNA(VLOOKUP(AI1648,dim_techarea!B:C,2,FALSE)),"",VLOOKUP(AI1648,dim_techarea!B:C,2,FALSE))</f>
        <v>gma5vVZgK49</v>
      </c>
      <c r="AK1648" s="19" t="str">
        <f>IF(ISNA(VLOOKUP(TRIM(G1648),dim_targetsresults!A:B,2,FALSE)),"",VLOOKUP(TRIM(G1648),dim_targetsresults!A:C,2,FALSE))</f>
        <v>MER Targets</v>
      </c>
      <c r="AL1648" s="19" t="str">
        <f>IF(ISNA(VLOOKUP(AK1648,dim_targetsresults!B:C,2,FALSE)),"",VLOOKUP(AK1648,dim_targetsresults!B:C,2,FALSE))</f>
        <v>W8imnja2Owd</v>
      </c>
      <c r="AM1648" s="19" t="str">
        <f>IF(ISNA(VLOOKUP(TRIM(D1648),dim_numeratordenominator!A:B,2,FALSE)),"",VLOOKUP(TRIM(D1648),dim_numeratordenominator!A:C,2,FALSE))</f>
        <v>Denominator</v>
      </c>
      <c r="AN1648" s="19" t="str">
        <f>IF(ISNA(VLOOKUP(AM1648,dim_numeratordenominator!B:C,2,FALSE)),"",VLOOKUP(AM1648,dim_numeratordenominator!B:C,2,FALSE))</f>
        <v>QpNj0nSuEhD</v>
      </c>
      <c r="AO1648" s="19" t="str">
        <f>IF(ISNA(VLOOKUP(TRIM(E1648),dim_supporttype!A:B,2,FALSE)),"",VLOOKUP(TRIM(E1648),dim_supporttype!A:C,2,FALSE))</f>
        <v>TA</v>
      </c>
      <c r="AP1648" s="19" t="str">
        <f>IF(ISNA(VLOOKUP(AO1648,dim_supporttype!B:C,2,FALSE)),"",VLOOKUP(AO1648,dim_supporttype!B:C,2,FALSE))</f>
        <v>cRAGKdWIDn4</v>
      </c>
      <c r="AQ1648" s="19" t="str">
        <f>IF(ISNA(VLOOKUP(TRIM(F1648),dim_disaggs!A:B,2,FALSE)),"No Disagg",VLOOKUP(TRIM(F1648),dim_disaggs!A:B,2,FALSE))</f>
        <v>No Disagg</v>
      </c>
      <c r="AR1648" s="19" t="str">
        <f>IF(ISNA(VLOOKUP(AQ1648,dim_disaggs!B:C,2,FALSE)),"",VLOOKUP(AQ1648,dim_disaggs!B:C,2,FALSE))</f>
        <v>werJlVT6sf3</v>
      </c>
      <c r="AU1648" s="72" t="s">
        <v>755</v>
      </c>
      <c r="AV1648" s="73" t="s">
        <v>755</v>
      </c>
      <c r="AW1648" s="66" t="s">
        <v>755</v>
      </c>
      <c r="AX1648" s="66" t="s">
        <v>755</v>
      </c>
      <c r="BA1648" s="105" t="str">
        <f t="shared" si="234"/>
        <v/>
      </c>
      <c r="BB1648" s="20" t="str">
        <f t="shared" si="235"/>
        <v/>
      </c>
      <c r="BE1648" s="75" t="s">
        <v>755</v>
      </c>
      <c r="BF1648" s="73" t="s">
        <v>755</v>
      </c>
      <c r="BG1648" s="55" t="s">
        <v>755</v>
      </c>
      <c r="BH1648" s="76" t="s">
        <v>755</v>
      </c>
      <c r="BI1648" s="20" t="s">
        <v>755</v>
      </c>
      <c r="BJ1648" s="20" t="s">
        <v>755</v>
      </c>
      <c r="BK1648" s="55" t="s">
        <v>755</v>
      </c>
      <c r="BL1648" s="71" t="s">
        <v>755</v>
      </c>
      <c r="BM1648" s="77" t="s">
        <v>755</v>
      </c>
      <c r="BN1648" s="78" t="s">
        <v>755</v>
      </c>
      <c r="BO1648" s="77" t="s">
        <v>755</v>
      </c>
      <c r="BP1648" s="78" t="s">
        <v>755</v>
      </c>
    </row>
    <row r="1649" spans="1:68" x14ac:dyDescent="0.2">
      <c r="A1649" s="20" t="s">
        <v>95</v>
      </c>
      <c r="B1649" s="20" t="s">
        <v>1695</v>
      </c>
      <c r="C1649" s="20" t="s">
        <v>131</v>
      </c>
      <c r="D1649" s="20" t="s">
        <v>1</v>
      </c>
      <c r="E1649" s="20" t="s">
        <v>77</v>
      </c>
      <c r="F1649" s="20" t="s">
        <v>204</v>
      </c>
      <c r="G1649" s="20" t="s">
        <v>2442</v>
      </c>
      <c r="H1649" s="20" t="s">
        <v>204</v>
      </c>
      <c r="I1649" s="19">
        <f t="shared" si="236"/>
        <v>29</v>
      </c>
      <c r="J1649" s="20" t="s">
        <v>755</v>
      </c>
      <c r="K1649" s="20" t="s">
        <v>132</v>
      </c>
      <c r="L1649" s="95" t="str">
        <f>IF(M1649&lt;&gt;"",IF(NOT(ISNA(INDEX(cc!B:B,MATCH(M1649,cc!A:A,0)))),INDEX(cc!B:B,MATCH(M1649,cc!A:A,0)),"0"),"")</f>
        <v>Age (15-24, 2)</v>
      </c>
      <c r="M1649" s="97" t="s">
        <v>4034</v>
      </c>
      <c r="N1649" s="28" t="str">
        <f t="shared" si="237"/>
        <v xml:space="preserve"> TARGET</v>
      </c>
      <c r="O1649" s="19" t="str">
        <f t="shared" si="230"/>
        <v>PrEP_NEW (N, DSD, Age) TARGET: Newly Enrolled PrEP</v>
      </c>
      <c r="P1649" s="19" t="str">
        <f t="shared" si="231"/>
        <v>PrEP_NEW (N, DSD, Age) TARGET: Newly Enrolled PrEP</v>
      </c>
      <c r="Q1649" s="19" t="str">
        <f t="shared" si="238"/>
        <v>PrEP_NEW (N, DSD, Age) TARGET</v>
      </c>
      <c r="R1649" s="19" t="str">
        <f t="shared" si="232"/>
        <v>PrEP_NEW_N_DSD_Age_TARGET</v>
      </c>
      <c r="S1649" s="19" t="str">
        <f t="shared" si="233"/>
        <v>PrEP_NEW_N_DSD_Age_TARGET</v>
      </c>
      <c r="T1649" s="19" t="b">
        <f>NOT(ISNA(VLOOKUP(B1649,dbcodes!A:B,2,FALSE)))</f>
        <v>1</v>
      </c>
      <c r="U1649" s="19" t="str">
        <f>IF(ISNA(VLOOKUP(B1649,dbcodes!A:B,2,FALSE)),des!R1184,VLOOKUP(B1649,dbcodes!A:B,2,FALSE))</f>
        <v>PREP_NEW_N_DSD_Age_TARGET</v>
      </c>
      <c r="W1649" s="107" t="str">
        <f>IF(ISNA(VLOOKUP(C1649,descriptions!A:B,2,FALSE)),des!V1184,IF(G1649=" TARGET","Target ","")&amp;VLOOKUP(C1649,descriptions!A:B,2,FALSE))</f>
        <v>Target Number of individuals who have been newly enrolled on oral antiretroviral pre-exposure prophylaxis (PrEP) in the reporting period to prevent HIV infection</v>
      </c>
      <c r="X1649" s="20" t="s">
        <v>4</v>
      </c>
      <c r="Y1649" s="20" t="s">
        <v>831</v>
      </c>
      <c r="Z1649" s="20" t="s">
        <v>836</v>
      </c>
      <c r="AA1649" s="20" t="s">
        <v>102</v>
      </c>
      <c r="AB1649" s="20" t="s">
        <v>755</v>
      </c>
      <c r="AC1649" s="19" t="str">
        <f>IF(AB1649&lt;&gt;"",IF(NOT(ISNA(INDEX(os!A:A,MATCH(AB1649,os!B:B,0)))),INDEX(os!A:A,MATCH(AB1649,os!B:B,0)),"0"),"")</f>
        <v/>
      </c>
      <c r="AD1649" s="20" t="s">
        <v>830</v>
      </c>
      <c r="AH1649" s="93" t="str">
        <f>IF(NOT(ISNA(VLOOKUP(B:B,ResultsTargets!A:A,1,0))),"TRUE","")</f>
        <v/>
      </c>
      <c r="AI1649" s="19" t="str">
        <f>IF(ISNA(VLOOKUP(C1649,dim_techarea!A:B,2,FALSE)),"",VLOOKUP(C1649,dim_techarea!A:B,2,FALSE))</f>
        <v>PrEP_NEW</v>
      </c>
      <c r="AJ1649" s="19" t="str">
        <f>IF(ISNA(VLOOKUP(AI1649,dim_techarea!B:C,2,FALSE)),"",VLOOKUP(AI1649,dim_techarea!B:C,2,FALSE))</f>
        <v>gma5vVZgK49</v>
      </c>
      <c r="AK1649" s="19" t="str">
        <f>IF(ISNA(VLOOKUP(TRIM(G1649),dim_targetsresults!A:B,2,FALSE)),"",VLOOKUP(TRIM(G1649),dim_targetsresults!A:C,2,FALSE))</f>
        <v>MER Targets</v>
      </c>
      <c r="AL1649" s="19" t="str">
        <f>IF(ISNA(VLOOKUP(AK1649,dim_targetsresults!B:C,2,FALSE)),"",VLOOKUP(AK1649,dim_targetsresults!B:C,2,FALSE))</f>
        <v>W8imnja2Owd</v>
      </c>
      <c r="AM1649" s="19" t="str">
        <f>IF(ISNA(VLOOKUP(TRIM(D1649),dim_numeratordenominator!A:B,2,FALSE)),"",VLOOKUP(TRIM(D1649),dim_numeratordenominator!A:C,2,FALSE))</f>
        <v>Numerator</v>
      </c>
      <c r="AN1649" s="19" t="str">
        <f>IF(ISNA(VLOOKUP(AM1649,dim_numeratordenominator!B:C,2,FALSE)),"",VLOOKUP(AM1649,dim_numeratordenominator!B:C,2,FALSE))</f>
        <v>Som9NRMQqV7</v>
      </c>
      <c r="AO1649" s="19" t="str">
        <f>IF(ISNA(VLOOKUP(TRIM(E1649),dim_supporttype!A:B,2,FALSE)),"",VLOOKUP(TRIM(E1649),dim_supporttype!A:C,2,FALSE))</f>
        <v>DSD</v>
      </c>
      <c r="AP1649" s="19" t="str">
        <f>IF(ISNA(VLOOKUP(AO1649,dim_supporttype!B:C,2,FALSE)),"",VLOOKUP(AO1649,dim_supporttype!B:C,2,FALSE))</f>
        <v>iM13vdNLWKb</v>
      </c>
      <c r="AQ1649" s="19" t="str">
        <f>IF(ISNA(VLOOKUP(TRIM(F1649),dim_disaggs!A:B,2,FALSE)),"No Disagg",VLOOKUP(TRIM(F1649),dim_disaggs!A:B,2,FALSE))</f>
        <v>Age</v>
      </c>
      <c r="AR1649" s="19" t="str">
        <f>IF(ISNA(VLOOKUP(AQ1649,dim_disaggs!B:C,2,FALSE)),"",VLOOKUP(AQ1649,dim_disaggs!B:C,2,FALSE))</f>
        <v>fNQC7f36jre</v>
      </c>
      <c r="AU1649" s="72" t="s">
        <v>755</v>
      </c>
      <c r="AV1649" s="73" t="s">
        <v>755</v>
      </c>
      <c r="AW1649" s="66" t="s">
        <v>755</v>
      </c>
      <c r="AX1649" s="66" t="s">
        <v>755</v>
      </c>
      <c r="BA1649" s="105" t="str">
        <f t="shared" si="234"/>
        <v/>
      </c>
      <c r="BB1649" s="20" t="str">
        <f t="shared" si="235"/>
        <v/>
      </c>
      <c r="BE1649" s="75" t="s">
        <v>755</v>
      </c>
      <c r="BF1649" s="73" t="s">
        <v>755</v>
      </c>
      <c r="BG1649" s="55" t="s">
        <v>755</v>
      </c>
      <c r="BH1649" s="76" t="s">
        <v>755</v>
      </c>
      <c r="BI1649" s="20" t="s">
        <v>755</v>
      </c>
      <c r="BJ1649" s="20" t="s">
        <v>755</v>
      </c>
      <c r="BK1649" s="55" t="s">
        <v>755</v>
      </c>
      <c r="BL1649" s="71" t="s">
        <v>755</v>
      </c>
      <c r="BM1649" s="77" t="s">
        <v>755</v>
      </c>
      <c r="BN1649" s="78" t="s">
        <v>755</v>
      </c>
      <c r="BO1649" s="77" t="s">
        <v>755</v>
      </c>
      <c r="BP1649" s="78" t="s">
        <v>755</v>
      </c>
    </row>
    <row r="1650" spans="1:68" s="3" customFormat="1" x14ac:dyDescent="0.2">
      <c r="A1650" s="20" t="s">
        <v>95</v>
      </c>
      <c r="B1650" s="20" t="s">
        <v>1701</v>
      </c>
      <c r="C1650" s="20" t="s">
        <v>131</v>
      </c>
      <c r="D1650" s="20" t="s">
        <v>1</v>
      </c>
      <c r="E1650" s="20" t="s">
        <v>78</v>
      </c>
      <c r="F1650" s="20" t="s">
        <v>204</v>
      </c>
      <c r="G1650" s="20" t="s">
        <v>2442</v>
      </c>
      <c r="H1650" s="20" t="s">
        <v>204</v>
      </c>
      <c r="I1650" s="19">
        <f t="shared" si="236"/>
        <v>28</v>
      </c>
      <c r="J1650" s="20" t="s">
        <v>755</v>
      </c>
      <c r="K1650" s="20" t="s">
        <v>132</v>
      </c>
      <c r="L1650" s="95" t="str">
        <f>IF(M1650&lt;&gt;"",IF(NOT(ISNA(INDEX(cc!B:B,MATCH(M1650,cc!A:A,0)))),INDEX(cc!B:B,MATCH(M1650,cc!A:A,0)),"0"),"")</f>
        <v>Age (15-24, 2)</v>
      </c>
      <c r="M1650" s="97" t="s">
        <v>4034</v>
      </c>
      <c r="N1650" s="28" t="str">
        <f t="shared" si="237"/>
        <v xml:space="preserve"> TARGET</v>
      </c>
      <c r="O1650" s="19" t="str">
        <f t="shared" si="230"/>
        <v>PrEP_NEW (N, TA, Age) TARGET: Newly Enrolled PrEP</v>
      </c>
      <c r="P1650" s="19" t="str">
        <f t="shared" si="231"/>
        <v>PrEP_NEW (N, TA, Age) TARGET: Newly Enrolled PrEP</v>
      </c>
      <c r="Q1650" s="19" t="str">
        <f t="shared" si="238"/>
        <v>PrEP_NEW (N, TA, Age) TARGET</v>
      </c>
      <c r="R1650" s="19" t="str">
        <f t="shared" si="232"/>
        <v>PrEP_NEW_N_TA_Age_TARGET</v>
      </c>
      <c r="S1650" s="19" t="str">
        <f t="shared" si="233"/>
        <v>PrEP_NEW_N_TA_Age_TARGET</v>
      </c>
      <c r="T1650" s="19" t="b">
        <f>NOT(ISNA(VLOOKUP(B1650,dbcodes!A:B,2,FALSE)))</f>
        <v>1</v>
      </c>
      <c r="U1650" s="19" t="str">
        <f>IF(ISNA(VLOOKUP(B1650,dbcodes!A:B,2,FALSE)),des!R1185,VLOOKUP(B1650,dbcodes!A:B,2,FALSE))</f>
        <v>PREP_NEW_N_TA_Age_TARGET</v>
      </c>
      <c r="V1650" s="20"/>
      <c r="W1650" s="107" t="str">
        <f>IF(ISNA(VLOOKUP(C1650,descriptions!A:B,2,FALSE)),des!V1185,IF(G1650=" TARGET","Target ","")&amp;VLOOKUP(C1650,descriptions!A:B,2,FALSE))</f>
        <v>Target Number of individuals who have been newly enrolled on oral antiretroviral pre-exposure prophylaxis (PrEP) in the reporting period to prevent HIV infection</v>
      </c>
      <c r="X1650" s="20" t="s">
        <v>4</v>
      </c>
      <c r="Y1650" s="20" t="s">
        <v>831</v>
      </c>
      <c r="Z1650" s="20" t="s">
        <v>836</v>
      </c>
      <c r="AA1650" s="20" t="s">
        <v>102</v>
      </c>
      <c r="AB1650" s="20" t="s">
        <v>755</v>
      </c>
      <c r="AC1650" s="19" t="str">
        <f>IF(AB1650&lt;&gt;"",IF(NOT(ISNA(INDEX(os!A:A,MATCH(AB1650,os!B:B,0)))),INDEX(os!A:A,MATCH(AB1650,os!B:B,0)),"0"),"")</f>
        <v/>
      </c>
      <c r="AD1650" s="20" t="s">
        <v>830</v>
      </c>
      <c r="AE1650" s="20"/>
      <c r="AF1650" s="20"/>
      <c r="AG1650" s="20"/>
      <c r="AH1650" s="93" t="str">
        <f>IF(NOT(ISNA(VLOOKUP(B:B,ResultsTargets!A:A,1,0))),"TRUE","")</f>
        <v/>
      </c>
      <c r="AI1650" s="19" t="str">
        <f>IF(ISNA(VLOOKUP(C1650,dim_techarea!A:B,2,FALSE)),"",VLOOKUP(C1650,dim_techarea!A:B,2,FALSE))</f>
        <v>PrEP_NEW</v>
      </c>
      <c r="AJ1650" s="19" t="str">
        <f>IF(ISNA(VLOOKUP(AI1650,dim_techarea!B:C,2,FALSE)),"",VLOOKUP(AI1650,dim_techarea!B:C,2,FALSE))</f>
        <v>gma5vVZgK49</v>
      </c>
      <c r="AK1650" s="19" t="str">
        <f>IF(ISNA(VLOOKUP(TRIM(G1650),dim_targetsresults!A:B,2,FALSE)),"",VLOOKUP(TRIM(G1650),dim_targetsresults!A:C,2,FALSE))</f>
        <v>MER Targets</v>
      </c>
      <c r="AL1650" s="19" t="str">
        <f>IF(ISNA(VLOOKUP(AK1650,dim_targetsresults!B:C,2,FALSE)),"",VLOOKUP(AK1650,dim_targetsresults!B:C,2,FALSE))</f>
        <v>W8imnja2Owd</v>
      </c>
      <c r="AM1650" s="19" t="str">
        <f>IF(ISNA(VLOOKUP(TRIM(D1650),dim_numeratordenominator!A:B,2,FALSE)),"",VLOOKUP(TRIM(D1650),dim_numeratordenominator!A:C,2,FALSE))</f>
        <v>Numerator</v>
      </c>
      <c r="AN1650" s="19" t="str">
        <f>IF(ISNA(VLOOKUP(AM1650,dim_numeratordenominator!B:C,2,FALSE)),"",VLOOKUP(AM1650,dim_numeratordenominator!B:C,2,FALSE))</f>
        <v>Som9NRMQqV7</v>
      </c>
      <c r="AO1650" s="19" t="str">
        <f>IF(ISNA(VLOOKUP(TRIM(E1650),dim_supporttype!A:B,2,FALSE)),"",VLOOKUP(TRIM(E1650),dim_supporttype!A:C,2,FALSE))</f>
        <v>TA</v>
      </c>
      <c r="AP1650" s="19" t="str">
        <f>IF(ISNA(VLOOKUP(AO1650,dim_supporttype!B:C,2,FALSE)),"",VLOOKUP(AO1650,dim_supporttype!B:C,2,FALSE))</f>
        <v>cRAGKdWIDn4</v>
      </c>
      <c r="AQ1650" s="19" t="str">
        <f>IF(ISNA(VLOOKUP(TRIM(F1650),dim_disaggs!A:B,2,FALSE)),"No Disagg",VLOOKUP(TRIM(F1650),dim_disaggs!A:B,2,FALSE))</f>
        <v>Age</v>
      </c>
      <c r="AR1650" s="19" t="str">
        <f>IF(ISNA(VLOOKUP(AQ1650,dim_disaggs!B:C,2,FALSE)),"",VLOOKUP(AQ1650,dim_disaggs!B:C,2,FALSE))</f>
        <v>fNQC7f36jre</v>
      </c>
      <c r="AS1650" s="72"/>
      <c r="AT1650" s="66"/>
      <c r="AU1650" s="72" t="s">
        <v>755</v>
      </c>
      <c r="AV1650" s="73" t="s">
        <v>755</v>
      </c>
      <c r="AW1650" s="66" t="s">
        <v>755</v>
      </c>
      <c r="AX1650" s="66" t="s">
        <v>755</v>
      </c>
      <c r="AY1650" s="20"/>
      <c r="AZ1650" s="20"/>
      <c r="BA1650" s="105" t="str">
        <f t="shared" si="234"/>
        <v/>
      </c>
      <c r="BB1650" s="20" t="str">
        <f t="shared" si="235"/>
        <v/>
      </c>
      <c r="BC1650" s="20"/>
      <c r="BD1650" s="20"/>
      <c r="BE1650" s="75" t="s">
        <v>755</v>
      </c>
      <c r="BF1650" s="73" t="s">
        <v>755</v>
      </c>
      <c r="BG1650" s="55" t="s">
        <v>755</v>
      </c>
      <c r="BH1650" s="76" t="s">
        <v>755</v>
      </c>
      <c r="BI1650" s="20" t="s">
        <v>755</v>
      </c>
      <c r="BJ1650" s="20" t="s">
        <v>755</v>
      </c>
      <c r="BK1650" s="55" t="s">
        <v>755</v>
      </c>
      <c r="BL1650" s="71" t="s">
        <v>755</v>
      </c>
      <c r="BM1650" s="77" t="s">
        <v>755</v>
      </c>
      <c r="BN1650" s="78" t="s">
        <v>755</v>
      </c>
      <c r="BO1650" s="77" t="s">
        <v>755</v>
      </c>
      <c r="BP1650" s="78" t="s">
        <v>755</v>
      </c>
    </row>
    <row r="1651" spans="1:68" s="3" customFormat="1" x14ac:dyDescent="0.2">
      <c r="A1651" s="20" t="s">
        <v>95</v>
      </c>
      <c r="B1651" s="20" t="s">
        <v>1694</v>
      </c>
      <c r="C1651" s="20" t="s">
        <v>131</v>
      </c>
      <c r="D1651" s="20" t="s">
        <v>1</v>
      </c>
      <c r="E1651" s="20" t="s">
        <v>77</v>
      </c>
      <c r="F1651" s="20" t="s">
        <v>135</v>
      </c>
      <c r="G1651" s="20" t="s">
        <v>2442</v>
      </c>
      <c r="H1651" s="20" t="s">
        <v>135</v>
      </c>
      <c r="I1651" s="19">
        <f t="shared" si="236"/>
        <v>33</v>
      </c>
      <c r="J1651" s="20" t="s">
        <v>755</v>
      </c>
      <c r="K1651" s="20" t="s">
        <v>132</v>
      </c>
      <c r="L1651" s="95" t="str">
        <f>IF(M1651&lt;&gt;"",IF(NOT(ISNA(INDEX(cc!B:B,MATCH(M1651,cc!A:A,0)))),INDEX(cc!B:B,MATCH(M1651,cc!A:A,0)),"0"),"")</f>
        <v>Age (15-50+,4) and Sex</v>
      </c>
      <c r="M1651" s="97" t="s">
        <v>133</v>
      </c>
      <c r="N1651" s="28" t="str">
        <f t="shared" si="237"/>
        <v xml:space="preserve"> TARGET</v>
      </c>
      <c r="O1651" s="19" t="str">
        <f t="shared" si="230"/>
        <v>PrEP_NEW (N, DSD, Age/Sex) TARGET: Newly Enrolled PrEP</v>
      </c>
      <c r="P1651" s="19" t="str">
        <f t="shared" si="231"/>
        <v>PrEP_NEW (N, DSD, Age/Sex) TARGET: Newly Enrolled PrEP</v>
      </c>
      <c r="Q1651" s="19" t="str">
        <f t="shared" si="238"/>
        <v>PrEP_NEW (N, DSD, Age/Sex) TARGET</v>
      </c>
      <c r="R1651" s="19" t="str">
        <f t="shared" si="232"/>
        <v>PrEP_NEW_N_DSD_Age_Sex_TARGET</v>
      </c>
      <c r="S1651" s="19" t="str">
        <f t="shared" si="233"/>
        <v>PrEP_NEW_N_DSD_Age_Sex_TARGET</v>
      </c>
      <c r="T1651" s="19" t="b">
        <f>NOT(ISNA(VLOOKUP(B1651,dbcodes!A:B,2,FALSE)))</f>
        <v>1</v>
      </c>
      <c r="U1651" s="19" t="str">
        <f>IF(ISNA(VLOOKUP(B1651,dbcodes!A:B,2,FALSE)),des!R1186,VLOOKUP(B1651,dbcodes!A:B,2,FALSE))</f>
        <v>PrEP_NEW_N_DSD_Age_Sex_TARGET</v>
      </c>
      <c r="V1651" s="20"/>
      <c r="W1651" s="107" t="str">
        <f>IF(ISNA(VLOOKUP(C1651,descriptions!A:B,2,FALSE)),des!V1186,IF(G1651=" TARGET","Target ","")&amp;VLOOKUP(C1651,descriptions!A:B,2,FALSE))</f>
        <v>Target Number of individuals who have been newly enrolled on oral antiretroviral pre-exposure prophylaxis (PrEP) in the reporting period to prevent HIV infection</v>
      </c>
      <c r="X1651" s="20" t="s">
        <v>4</v>
      </c>
      <c r="Y1651" s="20" t="s">
        <v>831</v>
      </c>
      <c r="Z1651" s="20" t="s">
        <v>836</v>
      </c>
      <c r="AA1651" s="20" t="s">
        <v>102</v>
      </c>
      <c r="AB1651" s="20" t="s">
        <v>755</v>
      </c>
      <c r="AC1651" s="19" t="str">
        <f>IF(AB1651&lt;&gt;"",IF(NOT(ISNA(INDEX(os!A:A,MATCH(AB1651,os!B:B,0)))),INDEX(os!A:A,MATCH(AB1651,os!B:B,0)),"0"),"")</f>
        <v/>
      </c>
      <c r="AD1651" s="20" t="s">
        <v>830</v>
      </c>
      <c r="AE1651" s="20"/>
      <c r="AF1651" s="20"/>
      <c r="AG1651" s="20"/>
      <c r="AH1651" s="93" t="str">
        <f>IF(NOT(ISNA(VLOOKUP(B:B,ResultsTargets!A:A,1,0))),"TRUE","")</f>
        <v/>
      </c>
      <c r="AI1651" s="19" t="str">
        <f>IF(ISNA(VLOOKUP(C1651,dim_techarea!A:B,2,FALSE)),"",VLOOKUP(C1651,dim_techarea!A:B,2,FALSE))</f>
        <v>PrEP_NEW</v>
      </c>
      <c r="AJ1651" s="19" t="str">
        <f>IF(ISNA(VLOOKUP(AI1651,dim_techarea!B:C,2,FALSE)),"",VLOOKUP(AI1651,dim_techarea!B:C,2,FALSE))</f>
        <v>gma5vVZgK49</v>
      </c>
      <c r="AK1651" s="19" t="str">
        <f>IF(ISNA(VLOOKUP(TRIM(G1651),dim_targetsresults!A:B,2,FALSE)),"",VLOOKUP(TRIM(G1651),dim_targetsresults!A:C,2,FALSE))</f>
        <v>MER Targets</v>
      </c>
      <c r="AL1651" s="19" t="str">
        <f>IF(ISNA(VLOOKUP(AK1651,dim_targetsresults!B:C,2,FALSE)),"",VLOOKUP(AK1651,dim_targetsresults!B:C,2,FALSE))</f>
        <v>W8imnja2Owd</v>
      </c>
      <c r="AM1651" s="19" t="str">
        <f>IF(ISNA(VLOOKUP(TRIM(D1651),dim_numeratordenominator!A:B,2,FALSE)),"",VLOOKUP(TRIM(D1651),dim_numeratordenominator!A:C,2,FALSE))</f>
        <v>Numerator</v>
      </c>
      <c r="AN1651" s="19" t="str">
        <f>IF(ISNA(VLOOKUP(AM1651,dim_numeratordenominator!B:C,2,FALSE)),"",VLOOKUP(AM1651,dim_numeratordenominator!B:C,2,FALSE))</f>
        <v>Som9NRMQqV7</v>
      </c>
      <c r="AO1651" s="19" t="str">
        <f>IF(ISNA(VLOOKUP(TRIM(E1651),dim_supporttype!A:B,2,FALSE)),"",VLOOKUP(TRIM(E1651),dim_supporttype!A:C,2,FALSE))</f>
        <v>DSD</v>
      </c>
      <c r="AP1651" s="19" t="str">
        <f>IF(ISNA(VLOOKUP(AO1651,dim_supporttype!B:C,2,FALSE)),"",VLOOKUP(AO1651,dim_supporttype!B:C,2,FALSE))</f>
        <v>iM13vdNLWKb</v>
      </c>
      <c r="AQ1651" s="19" t="str">
        <f>IF(ISNA(VLOOKUP(TRIM(F1651),dim_disaggs!A:B,2,FALSE)),"No Disagg",VLOOKUP(TRIM(F1651),dim_disaggs!A:B,2,FALSE))</f>
        <v>Age/Sex</v>
      </c>
      <c r="AR1651" s="19" t="str">
        <f>IF(ISNA(VLOOKUP(AQ1651,dim_disaggs!B:C,2,FALSE)),"",VLOOKUP(AQ1651,dim_disaggs!B:C,2,FALSE))</f>
        <v>Qbz6SrpmJ1y</v>
      </c>
      <c r="AS1651" s="72"/>
      <c r="AT1651" s="66"/>
      <c r="AU1651" s="72" t="s">
        <v>755</v>
      </c>
      <c r="AV1651" s="73" t="s">
        <v>755</v>
      </c>
      <c r="AW1651" s="66" t="s">
        <v>755</v>
      </c>
      <c r="AX1651" s="66" t="s">
        <v>755</v>
      </c>
      <c r="AY1651" s="20"/>
      <c r="AZ1651" s="20"/>
      <c r="BA1651" s="105" t="str">
        <f t="shared" si="234"/>
        <v/>
      </c>
      <c r="BB1651" s="20" t="str">
        <f t="shared" si="235"/>
        <v/>
      </c>
      <c r="BC1651" s="20"/>
      <c r="BD1651" s="20"/>
      <c r="BE1651" s="75" t="s">
        <v>755</v>
      </c>
      <c r="BF1651" s="73" t="s">
        <v>755</v>
      </c>
      <c r="BG1651" s="55" t="s">
        <v>755</v>
      </c>
      <c r="BH1651" s="76" t="s">
        <v>755</v>
      </c>
      <c r="BI1651" s="20" t="s">
        <v>755</v>
      </c>
      <c r="BJ1651" s="20" t="s">
        <v>755</v>
      </c>
      <c r="BK1651" s="55" t="s">
        <v>755</v>
      </c>
      <c r="BL1651" s="71" t="s">
        <v>755</v>
      </c>
      <c r="BM1651" s="77" t="s">
        <v>755</v>
      </c>
      <c r="BN1651" s="78" t="s">
        <v>755</v>
      </c>
      <c r="BO1651" s="77" t="s">
        <v>755</v>
      </c>
      <c r="BP1651" s="78" t="s">
        <v>755</v>
      </c>
    </row>
    <row r="1652" spans="1:68" x14ac:dyDescent="0.2">
      <c r="A1652" s="20" t="s">
        <v>95</v>
      </c>
      <c r="B1652" s="20" t="s">
        <v>1700</v>
      </c>
      <c r="C1652" s="20" t="s">
        <v>131</v>
      </c>
      <c r="D1652" s="20" t="s">
        <v>1</v>
      </c>
      <c r="E1652" s="20" t="s">
        <v>78</v>
      </c>
      <c r="F1652" s="20" t="s">
        <v>135</v>
      </c>
      <c r="G1652" s="20" t="s">
        <v>2442</v>
      </c>
      <c r="H1652" s="20" t="s">
        <v>135</v>
      </c>
      <c r="I1652" s="19">
        <f t="shared" si="236"/>
        <v>32</v>
      </c>
      <c r="J1652" s="20" t="s">
        <v>755</v>
      </c>
      <c r="K1652" s="20" t="s">
        <v>132</v>
      </c>
      <c r="L1652" s="95" t="str">
        <f>IF(M1652&lt;&gt;"",IF(NOT(ISNA(INDEX(cc!B:B,MATCH(M1652,cc!A:A,0)))),INDEX(cc!B:B,MATCH(M1652,cc!A:A,0)),"0"),"")</f>
        <v>Age (15-50+,4) and Sex</v>
      </c>
      <c r="M1652" s="97" t="s">
        <v>133</v>
      </c>
      <c r="N1652" s="28" t="str">
        <f t="shared" si="237"/>
        <v xml:space="preserve"> TARGET</v>
      </c>
      <c r="O1652" s="19" t="str">
        <f t="shared" si="230"/>
        <v>PrEP_NEW (N, TA, Age/Sex) TARGET: Newly Enrolled PrEP</v>
      </c>
      <c r="P1652" s="19" t="str">
        <f t="shared" si="231"/>
        <v>PrEP_NEW (N, TA, Age/Sex) TARGET: Newly Enrolled PrEP</v>
      </c>
      <c r="Q1652" s="19" t="str">
        <f t="shared" si="238"/>
        <v>PrEP_NEW (N, TA, Age/Sex) TARGET</v>
      </c>
      <c r="R1652" s="19" t="str">
        <f t="shared" si="232"/>
        <v>PrEP_NEW_N_TA_Age_Sex_TARGET</v>
      </c>
      <c r="S1652" s="19" t="str">
        <f t="shared" si="233"/>
        <v>PrEP_NEW_N_TA_Age_Sex_TARGET</v>
      </c>
      <c r="T1652" s="19" t="b">
        <f>NOT(ISNA(VLOOKUP(B1652,dbcodes!A:B,2,FALSE)))</f>
        <v>1</v>
      </c>
      <c r="U1652" s="19" t="str">
        <f>IF(ISNA(VLOOKUP(B1652,dbcodes!A:B,2,FALSE)),des!R1188,VLOOKUP(B1652,dbcodes!A:B,2,FALSE))</f>
        <v>PrEP_NEW_N_TA_Age_Sex_TARGET</v>
      </c>
      <c r="W1652" s="107" t="str">
        <f>IF(ISNA(VLOOKUP(C1652,descriptions!A:B,2,FALSE)),des!V1188,IF(G1652=" TARGET","Target ","")&amp;VLOOKUP(C1652,descriptions!A:B,2,FALSE))</f>
        <v>Target Number of individuals who have been newly enrolled on oral antiretroviral pre-exposure prophylaxis (PrEP) in the reporting period to prevent HIV infection</v>
      </c>
      <c r="X1652" s="20" t="s">
        <v>4</v>
      </c>
      <c r="Y1652" s="20" t="s">
        <v>831</v>
      </c>
      <c r="Z1652" s="20" t="s">
        <v>836</v>
      </c>
      <c r="AA1652" s="20" t="s">
        <v>102</v>
      </c>
      <c r="AB1652" s="20" t="s">
        <v>755</v>
      </c>
      <c r="AC1652" s="19" t="str">
        <f>IF(AB1652&lt;&gt;"",IF(NOT(ISNA(INDEX(os!A:A,MATCH(AB1652,os!B:B,0)))),INDEX(os!A:A,MATCH(AB1652,os!B:B,0)),"0"),"")</f>
        <v/>
      </c>
      <c r="AD1652" s="20" t="s">
        <v>830</v>
      </c>
      <c r="AH1652" s="93" t="str">
        <f>IF(NOT(ISNA(VLOOKUP(B:B,ResultsTargets!A:A,1,0))),"TRUE","")</f>
        <v/>
      </c>
      <c r="AI1652" s="19" t="str">
        <f>IF(ISNA(VLOOKUP(C1652,dim_techarea!A:B,2,FALSE)),"",VLOOKUP(C1652,dim_techarea!A:B,2,FALSE))</f>
        <v>PrEP_NEW</v>
      </c>
      <c r="AJ1652" s="19" t="str">
        <f>IF(ISNA(VLOOKUP(AI1652,dim_techarea!B:C,2,FALSE)),"",VLOOKUP(AI1652,dim_techarea!B:C,2,FALSE))</f>
        <v>gma5vVZgK49</v>
      </c>
      <c r="AK1652" s="19" t="str">
        <f>IF(ISNA(VLOOKUP(TRIM(G1652),dim_targetsresults!A:B,2,FALSE)),"",VLOOKUP(TRIM(G1652),dim_targetsresults!A:C,2,FALSE))</f>
        <v>MER Targets</v>
      </c>
      <c r="AL1652" s="19" t="str">
        <f>IF(ISNA(VLOOKUP(AK1652,dim_targetsresults!B:C,2,FALSE)),"",VLOOKUP(AK1652,dim_targetsresults!B:C,2,FALSE))</f>
        <v>W8imnja2Owd</v>
      </c>
      <c r="AM1652" s="19" t="str">
        <f>IF(ISNA(VLOOKUP(TRIM(D1652),dim_numeratordenominator!A:B,2,FALSE)),"",VLOOKUP(TRIM(D1652),dim_numeratordenominator!A:C,2,FALSE))</f>
        <v>Numerator</v>
      </c>
      <c r="AN1652" s="19" t="str">
        <f>IF(ISNA(VLOOKUP(AM1652,dim_numeratordenominator!B:C,2,FALSE)),"",VLOOKUP(AM1652,dim_numeratordenominator!B:C,2,FALSE))</f>
        <v>Som9NRMQqV7</v>
      </c>
      <c r="AO1652" s="19" t="str">
        <f>IF(ISNA(VLOOKUP(TRIM(E1652),dim_supporttype!A:B,2,FALSE)),"",VLOOKUP(TRIM(E1652),dim_supporttype!A:C,2,FALSE))</f>
        <v>TA</v>
      </c>
      <c r="AP1652" s="19" t="str">
        <f>IF(ISNA(VLOOKUP(AO1652,dim_supporttype!B:C,2,FALSE)),"",VLOOKUP(AO1652,dim_supporttype!B:C,2,FALSE))</f>
        <v>cRAGKdWIDn4</v>
      </c>
      <c r="AQ1652" s="19" t="str">
        <f>IF(ISNA(VLOOKUP(TRIM(F1652),dim_disaggs!A:B,2,FALSE)),"No Disagg",VLOOKUP(TRIM(F1652),dim_disaggs!A:B,2,FALSE))</f>
        <v>Age/Sex</v>
      </c>
      <c r="AR1652" s="19" t="str">
        <f>IF(ISNA(VLOOKUP(AQ1652,dim_disaggs!B:C,2,FALSE)),"",VLOOKUP(AQ1652,dim_disaggs!B:C,2,FALSE))</f>
        <v>Qbz6SrpmJ1y</v>
      </c>
      <c r="AU1652" s="72" t="s">
        <v>755</v>
      </c>
      <c r="AV1652" s="73" t="s">
        <v>755</v>
      </c>
      <c r="AW1652" s="66" t="s">
        <v>755</v>
      </c>
      <c r="AX1652" s="66" t="s">
        <v>755</v>
      </c>
      <c r="BA1652" s="105" t="str">
        <f t="shared" si="234"/>
        <v/>
      </c>
      <c r="BB1652" s="20" t="str">
        <f t="shared" si="235"/>
        <v/>
      </c>
      <c r="BE1652" s="75" t="s">
        <v>755</v>
      </c>
      <c r="BF1652" s="73" t="s">
        <v>755</v>
      </c>
      <c r="BG1652" s="55" t="s">
        <v>755</v>
      </c>
      <c r="BH1652" s="76" t="s">
        <v>755</v>
      </c>
      <c r="BI1652" s="20" t="s">
        <v>755</v>
      </c>
      <c r="BJ1652" s="20" t="s">
        <v>755</v>
      </c>
      <c r="BK1652" s="55" t="s">
        <v>755</v>
      </c>
      <c r="BL1652" s="71" t="s">
        <v>755</v>
      </c>
      <c r="BM1652" s="77" t="s">
        <v>755</v>
      </c>
      <c r="BN1652" s="78" t="s">
        <v>755</v>
      </c>
      <c r="BO1652" s="77" t="s">
        <v>755</v>
      </c>
      <c r="BP1652" s="78" t="s">
        <v>755</v>
      </c>
    </row>
    <row r="1653" spans="1:68" x14ac:dyDescent="0.2">
      <c r="A1653" s="20" t="s">
        <v>95</v>
      </c>
      <c r="B1653" s="20" t="s">
        <v>1698</v>
      </c>
      <c r="C1653" s="20" t="s">
        <v>131</v>
      </c>
      <c r="D1653" s="20" t="s">
        <v>1</v>
      </c>
      <c r="E1653" s="20" t="s">
        <v>77</v>
      </c>
      <c r="G1653" s="20" t="s">
        <v>2442</v>
      </c>
      <c r="I1653" s="19">
        <f t="shared" si="236"/>
        <v>24</v>
      </c>
      <c r="J1653" s="20" t="s">
        <v>755</v>
      </c>
      <c r="K1653" s="20" t="s">
        <v>132</v>
      </c>
      <c r="L1653" s="95" t="str">
        <f>IF(M1653&lt;&gt;"",IF(NOT(ISNA(INDEX(cc!B:B,MATCH(M1653,cc!A:A,0)))),INDEX(cc!B:B,MATCH(M1653,cc!A:A,0)),"0"),"")</f>
        <v>default</v>
      </c>
      <c r="M1653" s="97" t="s">
        <v>13</v>
      </c>
      <c r="N1653" s="28" t="str">
        <f t="shared" si="237"/>
        <v xml:space="preserve"> TARGET</v>
      </c>
      <c r="O1653" s="19" t="str">
        <f t="shared" si="230"/>
        <v>PrEP_NEW (N, DSD) TARGET: Newly Enrolled PrEP</v>
      </c>
      <c r="P1653" s="19" t="str">
        <f t="shared" si="231"/>
        <v>PrEP_NEW (N, DSD) TARGET: Newly Enrolled PrEP</v>
      </c>
      <c r="Q1653" s="19" t="str">
        <f t="shared" si="238"/>
        <v>PrEP_NEW (N, DSD) TARGET</v>
      </c>
      <c r="R1653" s="19" t="str">
        <f t="shared" si="232"/>
        <v>PrEP_NEW_N_DSD_TARGET</v>
      </c>
      <c r="S1653" s="19" t="str">
        <f t="shared" si="233"/>
        <v>PrEP_NEW_N_DSD_TARGET</v>
      </c>
      <c r="T1653" s="19" t="b">
        <f>NOT(ISNA(VLOOKUP(B1653,dbcodes!A:B,2,FALSE)))</f>
        <v>1</v>
      </c>
      <c r="U1653" s="19" t="str">
        <f>IF(ISNA(VLOOKUP(B1653,dbcodes!A:B,2,FALSE)),des!R1192,VLOOKUP(B1653,dbcodes!A:B,2,FALSE))</f>
        <v>PREP_NEW_N_DSD_TARGET</v>
      </c>
      <c r="W1653" s="107" t="str">
        <f>IF(ISNA(VLOOKUP(C1653,descriptions!A:B,2,FALSE)),des!V1192,IF(G1653=" TARGET","Target ","")&amp;VLOOKUP(C1653,descriptions!A:B,2,FALSE))</f>
        <v>Target Number of individuals who have been newly enrolled on oral antiretroviral pre-exposure prophylaxis (PrEP) in the reporting period to prevent HIV infection</v>
      </c>
      <c r="X1653" s="20" t="s">
        <v>4</v>
      </c>
      <c r="Y1653" s="20" t="s">
        <v>831</v>
      </c>
      <c r="Z1653" s="20" t="s">
        <v>836</v>
      </c>
      <c r="AA1653" s="20" t="s">
        <v>102</v>
      </c>
      <c r="AB1653" s="20" t="s">
        <v>755</v>
      </c>
      <c r="AC1653" s="19" t="str">
        <f>IF(AB1653&lt;&gt;"",IF(NOT(ISNA(INDEX(os!A:A,MATCH(AB1653,os!B:B,0)))),INDEX(os!A:A,MATCH(AB1653,os!B:B,0)),"0"),"")</f>
        <v/>
      </c>
      <c r="AD1653" s="20" t="s">
        <v>830</v>
      </c>
      <c r="AH1653" s="93" t="str">
        <f>IF(NOT(ISNA(VLOOKUP(B:B,ResultsTargets!A:A,1,0))),"TRUE","")</f>
        <v/>
      </c>
      <c r="AI1653" s="19" t="str">
        <f>IF(ISNA(VLOOKUP(C1653,dim_techarea!A:B,2,FALSE)),"",VLOOKUP(C1653,dim_techarea!A:B,2,FALSE))</f>
        <v>PrEP_NEW</v>
      </c>
      <c r="AJ1653" s="19" t="str">
        <f>IF(ISNA(VLOOKUP(AI1653,dim_techarea!B:C,2,FALSE)),"",VLOOKUP(AI1653,dim_techarea!B:C,2,FALSE))</f>
        <v>gma5vVZgK49</v>
      </c>
      <c r="AK1653" s="19" t="str">
        <f>IF(ISNA(VLOOKUP(TRIM(G1653),dim_targetsresults!A:B,2,FALSE)),"",VLOOKUP(TRIM(G1653),dim_targetsresults!A:C,2,FALSE))</f>
        <v>MER Targets</v>
      </c>
      <c r="AL1653" s="19" t="str">
        <f>IF(ISNA(VLOOKUP(AK1653,dim_targetsresults!B:C,2,FALSE)),"",VLOOKUP(AK1653,dim_targetsresults!B:C,2,FALSE))</f>
        <v>W8imnja2Owd</v>
      </c>
      <c r="AM1653" s="19" t="str">
        <f>IF(ISNA(VLOOKUP(TRIM(D1653),dim_numeratordenominator!A:B,2,FALSE)),"",VLOOKUP(TRIM(D1653),dim_numeratordenominator!A:C,2,FALSE))</f>
        <v>Numerator</v>
      </c>
      <c r="AN1653" s="19" t="str">
        <f>IF(ISNA(VLOOKUP(AM1653,dim_numeratordenominator!B:C,2,FALSE)),"",VLOOKUP(AM1653,dim_numeratordenominator!B:C,2,FALSE))</f>
        <v>Som9NRMQqV7</v>
      </c>
      <c r="AO1653" s="19" t="str">
        <f>IF(ISNA(VLOOKUP(TRIM(E1653),dim_supporttype!A:B,2,FALSE)),"",VLOOKUP(TRIM(E1653),dim_supporttype!A:C,2,FALSE))</f>
        <v>DSD</v>
      </c>
      <c r="AP1653" s="19" t="str">
        <f>IF(ISNA(VLOOKUP(AO1653,dim_supporttype!B:C,2,FALSE)),"",VLOOKUP(AO1653,dim_supporttype!B:C,2,FALSE))</f>
        <v>iM13vdNLWKb</v>
      </c>
      <c r="AQ1653" s="19" t="str">
        <f>IF(ISNA(VLOOKUP(TRIM(F1653),dim_disaggs!A:B,2,FALSE)),"No Disagg",VLOOKUP(TRIM(F1653),dim_disaggs!A:B,2,FALSE))</f>
        <v>No Disagg</v>
      </c>
      <c r="AR1653" s="19" t="str">
        <f>IF(ISNA(VLOOKUP(AQ1653,dim_disaggs!B:C,2,FALSE)),"",VLOOKUP(AQ1653,dim_disaggs!B:C,2,FALSE))</f>
        <v>werJlVT6sf3</v>
      </c>
      <c r="AU1653" s="72" t="s">
        <v>755</v>
      </c>
      <c r="AV1653" s="73" t="s">
        <v>755</v>
      </c>
      <c r="AW1653" s="66" t="s">
        <v>755</v>
      </c>
      <c r="AX1653" s="66" t="s">
        <v>755</v>
      </c>
      <c r="BA1653" s="105" t="str">
        <f t="shared" si="234"/>
        <v>Top Level Numerator</v>
      </c>
      <c r="BB1653" s="20" t="str">
        <f t="shared" si="235"/>
        <v>PE5QVF0w4xj</v>
      </c>
      <c r="BC1653" s="20" t="s">
        <v>25706</v>
      </c>
      <c r="BD1653" s="20" t="s">
        <v>25707</v>
      </c>
      <c r="BE1653" s="75" t="s">
        <v>21240</v>
      </c>
      <c r="BF1653" s="73" t="s">
        <v>21241</v>
      </c>
      <c r="BG1653" s="55" t="s">
        <v>20424</v>
      </c>
      <c r="BH1653" s="76" t="s">
        <v>20422</v>
      </c>
      <c r="BI1653" s="20" t="s">
        <v>20420</v>
      </c>
      <c r="BJ1653" s="20" t="s">
        <v>20426</v>
      </c>
      <c r="BK1653" s="55" t="s">
        <v>755</v>
      </c>
      <c r="BL1653" s="71" t="s">
        <v>755</v>
      </c>
      <c r="BM1653" s="77" t="s">
        <v>755</v>
      </c>
      <c r="BN1653" s="78" t="s">
        <v>755</v>
      </c>
      <c r="BO1653" s="77" t="s">
        <v>755</v>
      </c>
      <c r="BP1653" s="78" t="s">
        <v>755</v>
      </c>
    </row>
    <row r="1654" spans="1:68" x14ac:dyDescent="0.2">
      <c r="A1654" s="20" t="s">
        <v>95</v>
      </c>
      <c r="B1654" s="20" t="s">
        <v>1704</v>
      </c>
      <c r="C1654" s="20" t="s">
        <v>131</v>
      </c>
      <c r="D1654" s="20" t="s">
        <v>1</v>
      </c>
      <c r="E1654" s="20" t="s">
        <v>78</v>
      </c>
      <c r="G1654" s="20" t="s">
        <v>2442</v>
      </c>
      <c r="I1654" s="19">
        <f t="shared" si="236"/>
        <v>23</v>
      </c>
      <c r="J1654" s="20" t="s">
        <v>755</v>
      </c>
      <c r="K1654" s="20" t="s">
        <v>132</v>
      </c>
      <c r="L1654" s="95" t="str">
        <f>IF(M1654&lt;&gt;"",IF(NOT(ISNA(INDEX(cc!B:B,MATCH(M1654,cc!A:A,0)))),INDEX(cc!B:B,MATCH(M1654,cc!A:A,0)),"0"),"")</f>
        <v>default</v>
      </c>
      <c r="M1654" s="97" t="s">
        <v>13</v>
      </c>
      <c r="N1654" s="28" t="str">
        <f t="shared" si="237"/>
        <v xml:space="preserve"> TARGET</v>
      </c>
      <c r="O1654" s="19" t="str">
        <f t="shared" si="230"/>
        <v>PrEP_NEW (N, TA) TARGET: Newly Enrolled PrEP</v>
      </c>
      <c r="P1654" s="19" t="str">
        <f t="shared" si="231"/>
        <v>PrEP_NEW (N, TA) TARGET: Newly Enrolled PrEP</v>
      </c>
      <c r="Q1654" s="19" t="str">
        <f t="shared" si="238"/>
        <v>PrEP_NEW (N, TA) TARGET</v>
      </c>
      <c r="R1654" s="19" t="str">
        <f t="shared" si="232"/>
        <v>PrEP_NEW_N_TA_TARGET</v>
      </c>
      <c r="S1654" s="19" t="str">
        <f t="shared" si="233"/>
        <v>PrEP_NEW_N_TA_TARGET</v>
      </c>
      <c r="T1654" s="19" t="b">
        <f>NOT(ISNA(VLOOKUP(B1654,dbcodes!A:B,2,FALSE)))</f>
        <v>1</v>
      </c>
      <c r="U1654" s="19" t="str">
        <f>IF(ISNA(VLOOKUP(B1654,dbcodes!A:B,2,FALSE)),des!R1193,VLOOKUP(B1654,dbcodes!A:B,2,FALSE))</f>
        <v>PREP_NEW_N_TA_TARGET</v>
      </c>
      <c r="W1654" s="107" t="str">
        <f>IF(ISNA(VLOOKUP(C1654,descriptions!A:B,2,FALSE)),des!V1193,IF(G1654=" TARGET","Target ","")&amp;VLOOKUP(C1654,descriptions!A:B,2,FALSE))</f>
        <v>Target Number of individuals who have been newly enrolled on oral antiretroviral pre-exposure prophylaxis (PrEP) in the reporting period to prevent HIV infection</v>
      </c>
      <c r="X1654" s="20" t="s">
        <v>4</v>
      </c>
      <c r="Y1654" s="20" t="s">
        <v>831</v>
      </c>
      <c r="Z1654" s="20" t="s">
        <v>836</v>
      </c>
      <c r="AA1654" s="20" t="s">
        <v>102</v>
      </c>
      <c r="AB1654" s="20" t="s">
        <v>755</v>
      </c>
      <c r="AC1654" s="19" t="str">
        <f>IF(AB1654&lt;&gt;"",IF(NOT(ISNA(INDEX(os!A:A,MATCH(AB1654,os!B:B,0)))),INDEX(os!A:A,MATCH(AB1654,os!B:B,0)),"0"),"")</f>
        <v/>
      </c>
      <c r="AD1654" s="20" t="s">
        <v>830</v>
      </c>
      <c r="AH1654" s="93" t="str">
        <f>IF(NOT(ISNA(VLOOKUP(B:B,ResultsTargets!A:A,1,0))),"TRUE","")</f>
        <v/>
      </c>
      <c r="AI1654" s="19" t="str">
        <f>IF(ISNA(VLOOKUP(C1654,dim_techarea!A:B,2,FALSE)),"",VLOOKUP(C1654,dim_techarea!A:B,2,FALSE))</f>
        <v>PrEP_NEW</v>
      </c>
      <c r="AJ1654" s="19" t="str">
        <f>IF(ISNA(VLOOKUP(AI1654,dim_techarea!B:C,2,FALSE)),"",VLOOKUP(AI1654,dim_techarea!B:C,2,FALSE))</f>
        <v>gma5vVZgK49</v>
      </c>
      <c r="AK1654" s="19" t="str">
        <f>IF(ISNA(VLOOKUP(TRIM(G1654),dim_targetsresults!A:B,2,FALSE)),"",VLOOKUP(TRIM(G1654),dim_targetsresults!A:C,2,FALSE))</f>
        <v>MER Targets</v>
      </c>
      <c r="AL1654" s="19" t="str">
        <f>IF(ISNA(VLOOKUP(AK1654,dim_targetsresults!B:C,2,FALSE)),"",VLOOKUP(AK1654,dim_targetsresults!B:C,2,FALSE))</f>
        <v>W8imnja2Owd</v>
      </c>
      <c r="AM1654" s="19" t="str">
        <f>IF(ISNA(VLOOKUP(TRIM(D1654),dim_numeratordenominator!A:B,2,FALSE)),"",VLOOKUP(TRIM(D1654),dim_numeratordenominator!A:C,2,FALSE))</f>
        <v>Numerator</v>
      </c>
      <c r="AN1654" s="19" t="str">
        <f>IF(ISNA(VLOOKUP(AM1654,dim_numeratordenominator!B:C,2,FALSE)),"",VLOOKUP(AM1654,dim_numeratordenominator!B:C,2,FALSE))</f>
        <v>Som9NRMQqV7</v>
      </c>
      <c r="AO1654" s="19" t="str">
        <f>IF(ISNA(VLOOKUP(TRIM(E1654),dim_supporttype!A:B,2,FALSE)),"",VLOOKUP(TRIM(E1654),dim_supporttype!A:C,2,FALSE))</f>
        <v>TA</v>
      </c>
      <c r="AP1654" s="19" t="str">
        <f>IF(ISNA(VLOOKUP(AO1654,dim_supporttype!B:C,2,FALSE)),"",VLOOKUP(AO1654,dim_supporttype!B:C,2,FALSE))</f>
        <v>cRAGKdWIDn4</v>
      </c>
      <c r="AQ1654" s="19" t="str">
        <f>IF(ISNA(VLOOKUP(TRIM(F1654),dim_disaggs!A:B,2,FALSE)),"No Disagg",VLOOKUP(TRIM(F1654),dim_disaggs!A:B,2,FALSE))</f>
        <v>No Disagg</v>
      </c>
      <c r="AR1654" s="19" t="str">
        <f>IF(ISNA(VLOOKUP(AQ1654,dim_disaggs!B:C,2,FALSE)),"",VLOOKUP(AQ1654,dim_disaggs!B:C,2,FALSE))</f>
        <v>werJlVT6sf3</v>
      </c>
      <c r="AU1654" s="72" t="s">
        <v>755</v>
      </c>
      <c r="AV1654" s="73" t="s">
        <v>755</v>
      </c>
      <c r="AW1654" s="66" t="s">
        <v>755</v>
      </c>
      <c r="AX1654" s="66" t="s">
        <v>755</v>
      </c>
      <c r="BA1654" s="105" t="str">
        <f t="shared" si="234"/>
        <v>Top Level Numerator</v>
      </c>
      <c r="BB1654" s="20" t="str">
        <f t="shared" si="235"/>
        <v>PE5QVF0w4xj</v>
      </c>
      <c r="BC1654" s="20" t="s">
        <v>25706</v>
      </c>
      <c r="BD1654" s="20" t="s">
        <v>25707</v>
      </c>
      <c r="BE1654" s="75" t="s">
        <v>21240</v>
      </c>
      <c r="BF1654" s="73" t="s">
        <v>21241</v>
      </c>
      <c r="BG1654" s="55" t="s">
        <v>20424</v>
      </c>
      <c r="BH1654" s="76" t="s">
        <v>20422</v>
      </c>
      <c r="BI1654" s="20" t="s">
        <v>20420</v>
      </c>
      <c r="BJ1654" s="20" t="s">
        <v>20426</v>
      </c>
      <c r="BK1654" s="55" t="s">
        <v>755</v>
      </c>
      <c r="BL1654" s="71" t="s">
        <v>755</v>
      </c>
      <c r="BM1654" s="77" t="s">
        <v>755</v>
      </c>
      <c r="BN1654" s="78" t="s">
        <v>755</v>
      </c>
      <c r="BO1654" s="77" t="s">
        <v>755</v>
      </c>
      <c r="BP1654" s="78" t="s">
        <v>755</v>
      </c>
    </row>
    <row r="1655" spans="1:68" x14ac:dyDescent="0.2">
      <c r="A1655" s="20" t="s">
        <v>95</v>
      </c>
      <c r="B1655" s="20" t="s">
        <v>1706</v>
      </c>
      <c r="C1655" s="20" t="s">
        <v>2127</v>
      </c>
      <c r="D1655" s="20" t="s">
        <v>164</v>
      </c>
      <c r="E1655" s="20" t="s">
        <v>2139</v>
      </c>
      <c r="F1655" s="20" t="s">
        <v>2163</v>
      </c>
      <c r="G1655" s="20" t="s">
        <v>20086</v>
      </c>
      <c r="H1655" s="20" t="s">
        <v>2163</v>
      </c>
      <c r="I1655" s="19">
        <f t="shared" si="236"/>
        <v>34</v>
      </c>
      <c r="J1655" s="20" t="s">
        <v>755</v>
      </c>
      <c r="K1655" s="20" t="s">
        <v>2257</v>
      </c>
      <c r="L1655" s="95" t="str">
        <f>IF(M1655&lt;&gt;"",IF(NOT(ISNA(INDEX(cc!B:B,MATCH(M1655,cc!A:A,0)))),INDEX(cc!B:B,MATCH(M1655,cc!A:A,0)),"0"),"")</f>
        <v>HIV Commodity</v>
      </c>
      <c r="M1655" s="97" t="s">
        <v>4068</v>
      </c>
      <c r="N1655" s="28" t="str">
        <f t="shared" si="237"/>
        <v/>
      </c>
      <c r="O1655" s="19" t="str">
        <f t="shared" si="230"/>
        <v>SC_COMM_NAT (D, NAT, HIVCommodity): All Funding by Commodity</v>
      </c>
      <c r="P1655" s="19" t="str">
        <f t="shared" si="231"/>
        <v>SC_COMM_NAT (D, NAT, HIVCommodity): All Funding by Commodity</v>
      </c>
      <c r="Q1655" s="19" t="str">
        <f t="shared" si="238"/>
        <v>SC_COMM_NAT (D, NAT, HIVCommodity)</v>
      </c>
      <c r="R1655" s="19" t="str">
        <f t="shared" si="232"/>
        <v>SC_COMM_NAT_D_NAT_HIVCommodity</v>
      </c>
      <c r="S1655" s="19" t="str">
        <f t="shared" si="233"/>
        <v>SC_COMM_NAT_D_NAT_HIVCommodity_</v>
      </c>
      <c r="T1655" s="19" t="b">
        <f>NOT(ISNA(VLOOKUP(B1655,dbcodes!A:B,2,FALSE)))</f>
        <v>1</v>
      </c>
      <c r="U1655" s="19" t="str">
        <f>IF(ISNA(VLOOKUP(B1655,dbcodes!A:B,2,FALSE)),des!R1196,VLOOKUP(B1655,dbcodes!A:B,2,FALSE))</f>
        <v>SC_COMM_D_NAT_HIVCommodity</v>
      </c>
      <c r="V1655" s="20" t="s">
        <v>2362</v>
      </c>
      <c r="W1655" s="107">
        <f>IF(ISNA(VLOOKUP(C1655,descriptions!A:B,2,FALSE)),des!V1196,IF(G1655=" TARGET","Target ","")&amp;VLOOKUP(C1655,descriptions!A:B,2,FALSE))</f>
        <v>0</v>
      </c>
      <c r="X1655" s="20" t="s">
        <v>4</v>
      </c>
      <c r="Y1655" s="20" t="s">
        <v>831</v>
      </c>
      <c r="Z1655" s="20" t="s">
        <v>836</v>
      </c>
      <c r="AA1655" s="20" t="s">
        <v>4121</v>
      </c>
      <c r="AB1655" s="20" t="s">
        <v>755</v>
      </c>
      <c r="AC1655" s="19" t="str">
        <f>IF(AB1655&lt;&gt;"",IF(NOT(ISNA(INDEX(os!A:A,MATCH(AB1655,os!B:B,0)))),INDEX(os!A:A,MATCH(AB1655,os!B:B,0)),"0"),"")</f>
        <v/>
      </c>
      <c r="AD1655" s="20" t="s">
        <v>830</v>
      </c>
      <c r="AH1655" s="93" t="str">
        <f>IF(NOT(ISNA(VLOOKUP(B:B,ResultsTargets!A:A,1,0))),"TRUE","")</f>
        <v/>
      </c>
      <c r="AI1655" s="19" t="str">
        <f>IF(ISNA(VLOOKUP(C1655,dim_techarea!A:B,2,FALSE)),"",VLOOKUP(C1655,dim_techarea!A:B,2,FALSE))</f>
        <v>SC_COMM_NAT</v>
      </c>
      <c r="AJ1655" s="19" t="str">
        <f>IF(ISNA(VLOOKUP(AI1655,dim_techarea!B:C,2,FALSE)),"",VLOOKUP(AI1655,dim_techarea!B:C,2,FALSE))</f>
        <v>oebBnGD0fkg</v>
      </c>
      <c r="AK1655" s="19" t="str">
        <f>IF(ISNA(VLOOKUP(TRIM(G1655),dim_targetsresults!A:B,2,FALSE)),"",VLOOKUP(TRIM(G1655),dim_targetsresults!A:C,2,FALSE))</f>
        <v>MER Results</v>
      </c>
      <c r="AL1655" s="19" t="str">
        <f>IF(ISNA(VLOOKUP(AK1655,dim_targetsresults!B:C,2,FALSE)),"",VLOOKUP(AK1655,dim_targetsresults!B:C,2,FALSE))</f>
        <v>Jh0jDM5yQ2E</v>
      </c>
      <c r="AM1655" s="19" t="str">
        <f>IF(ISNA(VLOOKUP(TRIM(D1655),dim_numeratordenominator!A:B,2,FALSE)),"",VLOOKUP(TRIM(D1655),dim_numeratordenominator!A:C,2,FALSE))</f>
        <v>Denominator</v>
      </c>
      <c r="AN1655" s="19" t="str">
        <f>IF(ISNA(VLOOKUP(AM1655,dim_numeratordenominator!B:C,2,FALSE)),"",VLOOKUP(AM1655,dim_numeratordenominator!B:C,2,FALSE))</f>
        <v>QpNj0nSuEhD</v>
      </c>
      <c r="AO1655" s="19" t="str">
        <f>IF(ISNA(VLOOKUP(TRIM(E1655),dim_supporttype!A:B,2,FALSE)),"",VLOOKUP(TRIM(E1655),dim_supporttype!A:C,2,FALSE))</f>
        <v>National</v>
      </c>
      <c r="AP1655" s="19" t="str">
        <f>IF(ISNA(VLOOKUP(AO1655,dim_supporttype!B:C,2,FALSE)),"",VLOOKUP(AO1655,dim_supporttype!B:C,2,FALSE))</f>
        <v>ERT6F2mcduw</v>
      </c>
      <c r="AQ1655" s="19" t="str">
        <f>IF(ISNA(VLOOKUP(TRIM(F1655),dim_disaggs!A:B,2,FALSE)),"No Disagg",VLOOKUP(TRIM(F1655),dim_disaggs!A:B,2,FALSE))</f>
        <v>HIVCommodity</v>
      </c>
      <c r="AR1655" s="19" t="str">
        <f>IF(ISNA(VLOOKUP(AQ1655,dim_disaggs!B:C,2,FALSE)),"",VLOOKUP(AQ1655,dim_disaggs!B:C,2,FALSE))</f>
        <v>d9TEnoWG5hP</v>
      </c>
      <c r="AU1655" s="72" t="s">
        <v>755</v>
      </c>
      <c r="AV1655" s="73" t="s">
        <v>755</v>
      </c>
      <c r="AW1655" s="66" t="s">
        <v>755</v>
      </c>
      <c r="AX1655" s="66" t="s">
        <v>755</v>
      </c>
      <c r="BA1655" s="105" t="str">
        <f t="shared" si="234"/>
        <v/>
      </c>
      <c r="BB1655" s="20" t="str">
        <f t="shared" si="235"/>
        <v/>
      </c>
    </row>
    <row r="1656" spans="1:68" x14ac:dyDescent="0.2">
      <c r="A1656" s="20" t="s">
        <v>95</v>
      </c>
      <c r="B1656" s="20" t="s">
        <v>1705</v>
      </c>
      <c r="C1656" s="20" t="s">
        <v>2127</v>
      </c>
      <c r="D1656" s="20" t="s">
        <v>164</v>
      </c>
      <c r="E1656" s="20" t="s">
        <v>2139</v>
      </c>
      <c r="G1656" s="20" t="s">
        <v>20086</v>
      </c>
      <c r="I1656" s="19">
        <f t="shared" si="236"/>
        <v>20</v>
      </c>
      <c r="J1656" s="20" t="s">
        <v>755</v>
      </c>
      <c r="K1656" s="20" t="s">
        <v>2257</v>
      </c>
      <c r="L1656" s="95" t="str">
        <f>IF(M1656&lt;&gt;"",IF(NOT(ISNA(INDEX(cc!B:B,MATCH(M1656,cc!A:A,0)))),INDEX(cc!B:B,MATCH(M1656,cc!A:A,0)),"0"),"")</f>
        <v>default</v>
      </c>
      <c r="M1656" s="97" t="s">
        <v>13</v>
      </c>
      <c r="N1656" s="28" t="str">
        <f t="shared" si="237"/>
        <v/>
      </c>
      <c r="O1656" s="19" t="str">
        <f t="shared" si="230"/>
        <v>SC_COMM_NAT (D, NAT): All Funding by Commodity</v>
      </c>
      <c r="P1656" s="19" t="str">
        <f t="shared" si="231"/>
        <v>SC_COMM_NAT (D, NAT): All Funding by Commodity</v>
      </c>
      <c r="Q1656" s="19" t="str">
        <f t="shared" si="238"/>
        <v>SC_COMM_NAT (D, NAT)</v>
      </c>
      <c r="R1656" s="19" t="str">
        <f t="shared" si="232"/>
        <v>SC_COMM_NAT_D_NAT</v>
      </c>
      <c r="S1656" s="19" t="str">
        <f t="shared" si="233"/>
        <v>SC_COMM_NAT_D_NAT_</v>
      </c>
      <c r="T1656" s="19" t="b">
        <f>NOT(ISNA(VLOOKUP(B1656,dbcodes!A:B,2,FALSE)))</f>
        <v>1</v>
      </c>
      <c r="U1656" s="19" t="str">
        <f>IF(ISNA(VLOOKUP(B1656,dbcodes!A:B,2,FALSE)),des!R1197,VLOOKUP(B1656,dbcodes!A:B,2,FALSE))</f>
        <v>SC_COMM_D_NAT</v>
      </c>
      <c r="V1656" s="20" t="s">
        <v>2362</v>
      </c>
      <c r="W1656" s="107">
        <f>IF(ISNA(VLOOKUP(C1656,descriptions!A:B,2,FALSE)),des!V1197,IF(G1656=" TARGET","Target ","")&amp;VLOOKUP(C1656,descriptions!A:B,2,FALSE))</f>
        <v>0</v>
      </c>
      <c r="X1656" s="20" t="s">
        <v>4</v>
      </c>
      <c r="Y1656" s="20" t="s">
        <v>831</v>
      </c>
      <c r="Z1656" s="20" t="s">
        <v>836</v>
      </c>
      <c r="AA1656" s="20" t="s">
        <v>4121</v>
      </c>
      <c r="AB1656" s="20" t="s">
        <v>755</v>
      </c>
      <c r="AC1656" s="19" t="str">
        <f>IF(AB1656&lt;&gt;"",IF(NOT(ISNA(INDEX(os!A:A,MATCH(AB1656,os!B:B,0)))),INDEX(os!A:A,MATCH(AB1656,os!B:B,0)),"0"),"")</f>
        <v/>
      </c>
      <c r="AD1656" s="20" t="s">
        <v>830</v>
      </c>
      <c r="AH1656" s="93" t="str">
        <f>IF(NOT(ISNA(VLOOKUP(B:B,ResultsTargets!A:A,1,0))),"TRUE","")</f>
        <v/>
      </c>
      <c r="AI1656" s="19" t="str">
        <f>IF(ISNA(VLOOKUP(C1656,dim_techarea!A:B,2,FALSE)),"",VLOOKUP(C1656,dim_techarea!A:B,2,FALSE))</f>
        <v>SC_COMM_NAT</v>
      </c>
      <c r="AJ1656" s="19" t="str">
        <f>IF(ISNA(VLOOKUP(AI1656,dim_techarea!B:C,2,FALSE)),"",VLOOKUP(AI1656,dim_techarea!B:C,2,FALSE))</f>
        <v>oebBnGD0fkg</v>
      </c>
      <c r="AK1656" s="19" t="str">
        <f>IF(ISNA(VLOOKUP(TRIM(G1656),dim_targetsresults!A:B,2,FALSE)),"",VLOOKUP(TRIM(G1656),dim_targetsresults!A:C,2,FALSE))</f>
        <v>MER Results</v>
      </c>
      <c r="AL1656" s="19" t="str">
        <f>IF(ISNA(VLOOKUP(AK1656,dim_targetsresults!B:C,2,FALSE)),"",VLOOKUP(AK1656,dim_targetsresults!B:C,2,FALSE))</f>
        <v>Jh0jDM5yQ2E</v>
      </c>
      <c r="AM1656" s="19" t="str">
        <f>IF(ISNA(VLOOKUP(TRIM(D1656),dim_numeratordenominator!A:B,2,FALSE)),"",VLOOKUP(TRIM(D1656),dim_numeratordenominator!A:C,2,FALSE))</f>
        <v>Denominator</v>
      </c>
      <c r="AN1656" s="19" t="str">
        <f>IF(ISNA(VLOOKUP(AM1656,dim_numeratordenominator!B:C,2,FALSE)),"",VLOOKUP(AM1656,dim_numeratordenominator!B:C,2,FALSE))</f>
        <v>QpNj0nSuEhD</v>
      </c>
      <c r="AO1656" s="19" t="str">
        <f>IF(ISNA(VLOOKUP(TRIM(E1656),dim_supporttype!A:B,2,FALSE)),"",VLOOKUP(TRIM(E1656),dim_supporttype!A:C,2,FALSE))</f>
        <v>National</v>
      </c>
      <c r="AP1656" s="19" t="str">
        <f>IF(ISNA(VLOOKUP(AO1656,dim_supporttype!B:C,2,FALSE)),"",VLOOKUP(AO1656,dim_supporttype!B:C,2,FALSE))</f>
        <v>ERT6F2mcduw</v>
      </c>
      <c r="AQ1656" s="19" t="str">
        <f>IF(ISNA(VLOOKUP(TRIM(F1656),dim_disaggs!A:B,2,FALSE)),"No Disagg",VLOOKUP(TRIM(F1656),dim_disaggs!A:B,2,FALSE))</f>
        <v>No Disagg</v>
      </c>
      <c r="AR1656" s="19" t="str">
        <f>IF(ISNA(VLOOKUP(AQ1656,dim_disaggs!B:C,2,FALSE)),"",VLOOKUP(AQ1656,dim_disaggs!B:C,2,FALSE))</f>
        <v>werJlVT6sf3</v>
      </c>
      <c r="AU1656" s="72" t="s">
        <v>755</v>
      </c>
      <c r="AV1656" s="73" t="s">
        <v>755</v>
      </c>
      <c r="AW1656" s="66" t="s">
        <v>755</v>
      </c>
      <c r="AX1656" s="66" t="s">
        <v>755</v>
      </c>
      <c r="BA1656" s="105" t="str">
        <f t="shared" si="234"/>
        <v/>
      </c>
      <c r="BB1656" s="20" t="str">
        <f t="shared" si="235"/>
        <v/>
      </c>
    </row>
    <row r="1657" spans="1:68" x14ac:dyDescent="0.2">
      <c r="A1657" s="20" t="s">
        <v>95</v>
      </c>
      <c r="B1657" s="20" t="s">
        <v>1709</v>
      </c>
      <c r="C1657" s="20" t="s">
        <v>2127</v>
      </c>
      <c r="D1657" s="20" t="s">
        <v>1</v>
      </c>
      <c r="E1657" s="20" t="s">
        <v>2139</v>
      </c>
      <c r="F1657" s="20" t="s">
        <v>2163</v>
      </c>
      <c r="G1657" s="20" t="s">
        <v>20086</v>
      </c>
      <c r="H1657" s="20" t="s">
        <v>2163</v>
      </c>
      <c r="I1657" s="19">
        <f t="shared" si="236"/>
        <v>34</v>
      </c>
      <c r="J1657" s="20" t="s">
        <v>755</v>
      </c>
      <c r="K1657" s="20" t="s">
        <v>2258</v>
      </c>
      <c r="L1657" s="95" t="str">
        <f>IF(M1657&lt;&gt;"",IF(NOT(ISNA(INDEX(cc!B:B,MATCH(M1657,cc!A:A,0)))),INDEX(cc!B:B,MATCH(M1657,cc!A:A,0)),"0"),"")</f>
        <v>HIV Commodity</v>
      </c>
      <c r="M1657" s="97" t="s">
        <v>4068</v>
      </c>
      <c r="N1657" s="28" t="str">
        <f t="shared" si="237"/>
        <v/>
      </c>
      <c r="O1657" s="19" t="str">
        <f t="shared" si="230"/>
        <v>SC_COMM_NAT (N, NAT, HIVCommodity): PEPFAR Funding by Commodity</v>
      </c>
      <c r="P1657" s="19" t="str">
        <f t="shared" si="231"/>
        <v>SC_COMM_NAT (N, NAT, HIVCommodity): PEPFAR Funding by Commodity</v>
      </c>
      <c r="Q1657" s="19" t="str">
        <f t="shared" si="238"/>
        <v>SC_COMM_NAT (N, NAT, HIVCommodity)</v>
      </c>
      <c r="R1657" s="19" t="str">
        <f t="shared" si="232"/>
        <v>SC_COMM_NAT_N_NAT_HIVCommodity</v>
      </c>
      <c r="S1657" s="19" t="str">
        <f t="shared" si="233"/>
        <v>SC_COMM_NAT_N_NAT_HIVCommodity_</v>
      </c>
      <c r="T1657" s="19" t="b">
        <f>NOT(ISNA(VLOOKUP(B1657,dbcodes!A:B,2,FALSE)))</f>
        <v>1</v>
      </c>
      <c r="U1657" s="19" t="str">
        <f>IF(ISNA(VLOOKUP(B1657,dbcodes!A:B,2,FALSE)),des!R1198,VLOOKUP(B1657,dbcodes!A:B,2,FALSE))</f>
        <v>SC_COMM_N_NAT_HIVCommodity</v>
      </c>
      <c r="V1657" s="20" t="s">
        <v>2364</v>
      </c>
      <c r="W1657" s="107">
        <f>IF(ISNA(VLOOKUP(C1657,descriptions!A:B,2,FALSE)),des!V1198,IF(G1657=" TARGET","Target ","")&amp;VLOOKUP(C1657,descriptions!A:B,2,FALSE))</f>
        <v>0</v>
      </c>
      <c r="X1657" s="20" t="s">
        <v>4</v>
      </c>
      <c r="Y1657" s="20" t="s">
        <v>831</v>
      </c>
      <c r="Z1657" s="20" t="s">
        <v>836</v>
      </c>
      <c r="AA1657" s="20" t="s">
        <v>4121</v>
      </c>
      <c r="AB1657" s="20" t="s">
        <v>755</v>
      </c>
      <c r="AC1657" s="19" t="str">
        <f>IF(AB1657&lt;&gt;"",IF(NOT(ISNA(INDEX(os!A:A,MATCH(AB1657,os!B:B,0)))),INDEX(os!A:A,MATCH(AB1657,os!B:B,0)),"0"),"")</f>
        <v/>
      </c>
      <c r="AD1657" s="20" t="s">
        <v>830</v>
      </c>
      <c r="AH1657" s="93" t="str">
        <f>IF(NOT(ISNA(VLOOKUP(B:B,ResultsTargets!A:A,1,0))),"TRUE","")</f>
        <v/>
      </c>
      <c r="AI1657" s="19" t="str">
        <f>IF(ISNA(VLOOKUP(C1657,dim_techarea!A:B,2,FALSE)),"",VLOOKUP(C1657,dim_techarea!A:B,2,FALSE))</f>
        <v>SC_COMM_NAT</v>
      </c>
      <c r="AJ1657" s="19" t="str">
        <f>IF(ISNA(VLOOKUP(AI1657,dim_techarea!B:C,2,FALSE)),"",VLOOKUP(AI1657,dim_techarea!B:C,2,FALSE))</f>
        <v>oebBnGD0fkg</v>
      </c>
      <c r="AK1657" s="19" t="str">
        <f>IF(ISNA(VLOOKUP(TRIM(G1657),dim_targetsresults!A:B,2,FALSE)),"",VLOOKUP(TRIM(G1657),dim_targetsresults!A:C,2,FALSE))</f>
        <v>MER Results</v>
      </c>
      <c r="AL1657" s="19" t="str">
        <f>IF(ISNA(VLOOKUP(AK1657,dim_targetsresults!B:C,2,FALSE)),"",VLOOKUP(AK1657,dim_targetsresults!B:C,2,FALSE))</f>
        <v>Jh0jDM5yQ2E</v>
      </c>
      <c r="AM1657" s="19" t="str">
        <f>IF(ISNA(VLOOKUP(TRIM(D1657),dim_numeratordenominator!A:B,2,FALSE)),"",VLOOKUP(TRIM(D1657),dim_numeratordenominator!A:C,2,FALSE))</f>
        <v>Numerator</v>
      </c>
      <c r="AN1657" s="19" t="str">
        <f>IF(ISNA(VLOOKUP(AM1657,dim_numeratordenominator!B:C,2,FALSE)),"",VLOOKUP(AM1657,dim_numeratordenominator!B:C,2,FALSE))</f>
        <v>Som9NRMQqV7</v>
      </c>
      <c r="AO1657" s="19" t="str">
        <f>IF(ISNA(VLOOKUP(TRIM(E1657),dim_supporttype!A:B,2,FALSE)),"",VLOOKUP(TRIM(E1657),dim_supporttype!A:C,2,FALSE))</f>
        <v>National</v>
      </c>
      <c r="AP1657" s="19" t="str">
        <f>IF(ISNA(VLOOKUP(AO1657,dim_supporttype!B:C,2,FALSE)),"",VLOOKUP(AO1657,dim_supporttype!B:C,2,FALSE))</f>
        <v>ERT6F2mcduw</v>
      </c>
      <c r="AQ1657" s="19" t="str">
        <f>IF(ISNA(VLOOKUP(TRIM(F1657),dim_disaggs!A:B,2,FALSE)),"No Disagg",VLOOKUP(TRIM(F1657),dim_disaggs!A:B,2,FALSE))</f>
        <v>HIVCommodity</v>
      </c>
      <c r="AR1657" s="19" t="str">
        <f>IF(ISNA(VLOOKUP(AQ1657,dim_disaggs!B:C,2,FALSE)),"",VLOOKUP(AQ1657,dim_disaggs!B:C,2,FALSE))</f>
        <v>d9TEnoWG5hP</v>
      </c>
      <c r="AU1657" s="72" t="s">
        <v>755</v>
      </c>
      <c r="AV1657" s="73" t="s">
        <v>755</v>
      </c>
      <c r="AW1657" s="66" t="s">
        <v>755</v>
      </c>
      <c r="AX1657" s="66" t="s">
        <v>755</v>
      </c>
      <c r="BA1657" s="105" t="str">
        <f t="shared" si="234"/>
        <v/>
      </c>
      <c r="BB1657" s="20" t="str">
        <f t="shared" si="235"/>
        <v/>
      </c>
    </row>
    <row r="1658" spans="1:68" s="3" customFormat="1" x14ac:dyDescent="0.2">
      <c r="A1658" s="20" t="s">
        <v>95</v>
      </c>
      <c r="B1658" s="20" t="s">
        <v>1712</v>
      </c>
      <c r="C1658" s="20" t="s">
        <v>2127</v>
      </c>
      <c r="D1658" s="20" t="s">
        <v>1</v>
      </c>
      <c r="E1658" s="20" t="s">
        <v>2139</v>
      </c>
      <c r="F1658" s="20"/>
      <c r="G1658" s="20" t="s">
        <v>20086</v>
      </c>
      <c r="H1658" s="20"/>
      <c r="I1658" s="19">
        <f t="shared" si="236"/>
        <v>20</v>
      </c>
      <c r="J1658" s="20" t="s">
        <v>755</v>
      </c>
      <c r="K1658" s="20" t="s">
        <v>2258</v>
      </c>
      <c r="L1658" s="95" t="str">
        <f>IF(M1658&lt;&gt;"",IF(NOT(ISNA(INDEX(cc!B:B,MATCH(M1658,cc!A:A,0)))),INDEX(cc!B:B,MATCH(M1658,cc!A:A,0)),"0"),"")</f>
        <v>default</v>
      </c>
      <c r="M1658" s="97" t="s">
        <v>13</v>
      </c>
      <c r="N1658" s="28" t="str">
        <f t="shared" si="237"/>
        <v/>
      </c>
      <c r="O1658" s="19" t="str">
        <f t="shared" si="230"/>
        <v>SC_COMM_NAT (N, NAT): PEPFAR Funding by Commodity</v>
      </c>
      <c r="P1658" s="19" t="str">
        <f t="shared" si="231"/>
        <v>SC_COMM_NAT (N, NAT): PEPFAR Funding by Commodity</v>
      </c>
      <c r="Q1658" s="19" t="str">
        <f t="shared" si="238"/>
        <v>SC_COMM_NAT (N, NAT)</v>
      </c>
      <c r="R1658" s="19" t="str">
        <f t="shared" si="232"/>
        <v>SC_COMM_NAT_N_NAT</v>
      </c>
      <c r="S1658" s="19" t="str">
        <f t="shared" si="233"/>
        <v>SC_COMM_NAT_N_NAT_</v>
      </c>
      <c r="T1658" s="19" t="b">
        <f>NOT(ISNA(VLOOKUP(B1658,dbcodes!A:B,2,FALSE)))</f>
        <v>1</v>
      </c>
      <c r="U1658" s="19" t="str">
        <f>IF(ISNA(VLOOKUP(B1658,dbcodes!A:B,2,FALSE)),des!R1199,VLOOKUP(B1658,dbcodes!A:B,2,FALSE))</f>
        <v>SC_COMM_N_NAT</v>
      </c>
      <c r="V1658" s="20" t="s">
        <v>2364</v>
      </c>
      <c r="W1658" s="107">
        <f>IF(ISNA(VLOOKUP(C1658,descriptions!A:B,2,FALSE)),des!V1199,IF(G1658=" TARGET","Target ","")&amp;VLOOKUP(C1658,descriptions!A:B,2,FALSE))</f>
        <v>0</v>
      </c>
      <c r="X1658" s="20" t="s">
        <v>4</v>
      </c>
      <c r="Y1658" s="20" t="s">
        <v>831</v>
      </c>
      <c r="Z1658" s="20" t="s">
        <v>836</v>
      </c>
      <c r="AA1658" s="20" t="s">
        <v>4121</v>
      </c>
      <c r="AB1658" s="20" t="s">
        <v>755</v>
      </c>
      <c r="AC1658" s="19" t="str">
        <f>IF(AB1658&lt;&gt;"",IF(NOT(ISNA(INDEX(os!A:A,MATCH(AB1658,os!B:B,0)))),INDEX(os!A:A,MATCH(AB1658,os!B:B,0)),"0"),"")</f>
        <v/>
      </c>
      <c r="AD1658" s="20" t="s">
        <v>830</v>
      </c>
      <c r="AE1658" s="20"/>
      <c r="AF1658" s="20"/>
      <c r="AG1658" s="20"/>
      <c r="AH1658" s="93" t="str">
        <f>IF(NOT(ISNA(VLOOKUP(B:B,ResultsTargets!A:A,1,0))),"TRUE","")</f>
        <v/>
      </c>
      <c r="AI1658" s="19" t="str">
        <f>IF(ISNA(VLOOKUP(C1658,dim_techarea!A:B,2,FALSE)),"",VLOOKUP(C1658,dim_techarea!A:B,2,FALSE))</f>
        <v>SC_COMM_NAT</v>
      </c>
      <c r="AJ1658" s="19" t="str">
        <f>IF(ISNA(VLOOKUP(AI1658,dim_techarea!B:C,2,FALSE)),"",VLOOKUP(AI1658,dim_techarea!B:C,2,FALSE))</f>
        <v>oebBnGD0fkg</v>
      </c>
      <c r="AK1658" s="19" t="str">
        <f>IF(ISNA(VLOOKUP(TRIM(G1658),dim_targetsresults!A:B,2,FALSE)),"",VLOOKUP(TRIM(G1658),dim_targetsresults!A:C,2,FALSE))</f>
        <v>MER Results</v>
      </c>
      <c r="AL1658" s="19" t="str">
        <f>IF(ISNA(VLOOKUP(AK1658,dim_targetsresults!B:C,2,FALSE)),"",VLOOKUP(AK1658,dim_targetsresults!B:C,2,FALSE))</f>
        <v>Jh0jDM5yQ2E</v>
      </c>
      <c r="AM1658" s="19" t="str">
        <f>IF(ISNA(VLOOKUP(TRIM(D1658),dim_numeratordenominator!A:B,2,FALSE)),"",VLOOKUP(TRIM(D1658),dim_numeratordenominator!A:C,2,FALSE))</f>
        <v>Numerator</v>
      </c>
      <c r="AN1658" s="19" t="str">
        <f>IF(ISNA(VLOOKUP(AM1658,dim_numeratordenominator!B:C,2,FALSE)),"",VLOOKUP(AM1658,dim_numeratordenominator!B:C,2,FALSE))</f>
        <v>Som9NRMQqV7</v>
      </c>
      <c r="AO1658" s="19" t="str">
        <f>IF(ISNA(VLOOKUP(TRIM(E1658),dim_supporttype!A:B,2,FALSE)),"",VLOOKUP(TRIM(E1658),dim_supporttype!A:C,2,FALSE))</f>
        <v>National</v>
      </c>
      <c r="AP1658" s="19" t="str">
        <f>IF(ISNA(VLOOKUP(AO1658,dim_supporttype!B:C,2,FALSE)),"",VLOOKUP(AO1658,dim_supporttype!B:C,2,FALSE))</f>
        <v>ERT6F2mcduw</v>
      </c>
      <c r="AQ1658" s="19" t="str">
        <f>IF(ISNA(VLOOKUP(TRIM(F1658),dim_disaggs!A:B,2,FALSE)),"No Disagg",VLOOKUP(TRIM(F1658),dim_disaggs!A:B,2,FALSE))</f>
        <v>No Disagg</v>
      </c>
      <c r="AR1658" s="19" t="str">
        <f>IF(ISNA(VLOOKUP(AQ1658,dim_disaggs!B:C,2,FALSE)),"",VLOOKUP(AQ1658,dim_disaggs!B:C,2,FALSE))</f>
        <v>werJlVT6sf3</v>
      </c>
      <c r="AS1658" s="72"/>
      <c r="AT1658" s="66"/>
      <c r="AU1658" s="72" t="s">
        <v>755</v>
      </c>
      <c r="AV1658" s="73" t="s">
        <v>755</v>
      </c>
      <c r="AW1658" s="66" t="s">
        <v>755</v>
      </c>
      <c r="AX1658" s="66" t="s">
        <v>755</v>
      </c>
      <c r="AY1658" s="20"/>
      <c r="AZ1658" s="20"/>
      <c r="BA1658" s="105" t="str">
        <f t="shared" si="234"/>
        <v/>
      </c>
      <c r="BB1658" s="20" t="str">
        <f t="shared" si="235"/>
        <v/>
      </c>
      <c r="BC1658" s="20"/>
      <c r="BD1658" s="20"/>
      <c r="BE1658" s="75"/>
      <c r="BF1658" s="73"/>
      <c r="BG1658" s="55"/>
      <c r="BH1658" s="76"/>
      <c r="BI1658" s="20"/>
      <c r="BJ1658" s="20"/>
      <c r="BK1658" s="55"/>
      <c r="BL1658" s="71"/>
      <c r="BM1658" s="77"/>
      <c r="BN1658" s="78"/>
      <c r="BO1658" s="77"/>
      <c r="BP1658" s="78"/>
    </row>
    <row r="1659" spans="1:68" s="3" customFormat="1" x14ac:dyDescent="0.2">
      <c r="A1659" s="20" t="s">
        <v>95</v>
      </c>
      <c r="B1659" s="20" t="s">
        <v>1711</v>
      </c>
      <c r="C1659" s="20" t="s">
        <v>2127</v>
      </c>
      <c r="D1659" s="20" t="s">
        <v>1</v>
      </c>
      <c r="E1659" s="20" t="s">
        <v>2140</v>
      </c>
      <c r="F1659" s="20"/>
      <c r="G1659" s="20" t="s">
        <v>20086</v>
      </c>
      <c r="H1659" s="20"/>
      <c r="I1659" s="19">
        <f t="shared" si="236"/>
        <v>34</v>
      </c>
      <c r="J1659" s="20" t="s">
        <v>755</v>
      </c>
      <c r="K1659" s="20" t="s">
        <v>2258</v>
      </c>
      <c r="L1659" s="95" t="str">
        <f>IF(M1659&lt;&gt;"",IF(NOT(ISNA(INDEX(cc!B:B,MATCH(M1659,cc!A:A,0)))),INDEX(cc!B:B,MATCH(M1659,cc!A:A,0)),"0"),"")</f>
        <v>default</v>
      </c>
      <c r="M1659" s="97" t="s">
        <v>13</v>
      </c>
      <c r="N1659" s="28" t="str">
        <f t="shared" si="237"/>
        <v/>
      </c>
      <c r="O1659" s="19" t="str">
        <f t="shared" si="230"/>
        <v>SC_COMM_NAT (N, NAT_JUSTIFICATION): PEPFAR Funding by Commodity</v>
      </c>
      <c r="P1659" s="19" t="str">
        <f t="shared" si="231"/>
        <v>SC_COMM_NAT (N, NAT_JUSTIFICATION): PEPFAR Funding by Commodity</v>
      </c>
      <c r="Q1659" s="19" t="str">
        <f t="shared" si="238"/>
        <v>SC_COMM_NAT (N, NAT_JUSTIFICATION)</v>
      </c>
      <c r="R1659" s="19" t="str">
        <f t="shared" si="232"/>
        <v>SC_COMM_NAT_N_NAT_JUSTIFICATION</v>
      </c>
      <c r="S1659" s="19" t="str">
        <f t="shared" si="233"/>
        <v>SC_COMM_NAT_N_NAT_JUSTIFICATION_</v>
      </c>
      <c r="T1659" s="19" t="b">
        <f>NOT(ISNA(VLOOKUP(B1659,dbcodes!A:B,2,FALSE)))</f>
        <v>1</v>
      </c>
      <c r="U1659" s="19" t="str">
        <f>IF(ISNA(VLOOKUP(B1659,dbcodes!A:B,2,FALSE)),des!R1200,VLOOKUP(B1659,dbcodes!A:B,2,FALSE))</f>
        <v>SC_COMM_N_NAT_JUSTIFICATION</v>
      </c>
      <c r="V1659" s="20" t="s">
        <v>2364</v>
      </c>
      <c r="W1659" s="107">
        <f>IF(ISNA(VLOOKUP(C1659,descriptions!A:B,2,FALSE)),des!V1200,IF(G1659=" TARGET","Target ","")&amp;VLOOKUP(C1659,descriptions!A:B,2,FALSE))</f>
        <v>0</v>
      </c>
      <c r="X1659" s="20" t="s">
        <v>9</v>
      </c>
      <c r="Y1659" s="20" t="s">
        <v>831</v>
      </c>
      <c r="Z1659" s="20" t="s">
        <v>836</v>
      </c>
      <c r="AA1659" s="20" t="s">
        <v>4121</v>
      </c>
      <c r="AB1659" s="20" t="s">
        <v>755</v>
      </c>
      <c r="AC1659" s="19" t="str">
        <f>IF(AB1659&lt;&gt;"",IF(NOT(ISNA(INDEX(os!A:A,MATCH(AB1659,os!B:B,0)))),INDEX(os!A:A,MATCH(AB1659,os!B:B,0)),"0"),"")</f>
        <v/>
      </c>
      <c r="AD1659" s="20" t="s">
        <v>830</v>
      </c>
      <c r="AE1659" s="20"/>
      <c r="AF1659" s="20"/>
      <c r="AG1659" s="20"/>
      <c r="AH1659" s="93" t="str">
        <f>IF(NOT(ISNA(VLOOKUP(B:B,ResultsTargets!A:A,1,0))),"TRUE","")</f>
        <v/>
      </c>
      <c r="AI1659" s="19" t="str">
        <f>IF(ISNA(VLOOKUP(C1659,dim_techarea!A:B,2,FALSE)),"",VLOOKUP(C1659,dim_techarea!A:B,2,FALSE))</f>
        <v>SC_COMM_NAT</v>
      </c>
      <c r="AJ1659" s="19" t="str">
        <f>IF(ISNA(VLOOKUP(AI1659,dim_techarea!B:C,2,FALSE)),"",VLOOKUP(AI1659,dim_techarea!B:C,2,FALSE))</f>
        <v>oebBnGD0fkg</v>
      </c>
      <c r="AK1659" s="19" t="str">
        <f>IF(ISNA(VLOOKUP(TRIM(G1659),dim_targetsresults!A:B,2,FALSE)),"",VLOOKUP(TRIM(G1659),dim_targetsresults!A:C,2,FALSE))</f>
        <v>MER Results</v>
      </c>
      <c r="AL1659" s="19" t="str">
        <f>IF(ISNA(VLOOKUP(AK1659,dim_targetsresults!B:C,2,FALSE)),"",VLOOKUP(AK1659,dim_targetsresults!B:C,2,FALSE))</f>
        <v>Jh0jDM5yQ2E</v>
      </c>
      <c r="AM1659" s="19" t="str">
        <f>IF(ISNA(VLOOKUP(TRIM(D1659),dim_numeratordenominator!A:B,2,FALSE)),"",VLOOKUP(TRIM(D1659),dim_numeratordenominator!A:C,2,FALSE))</f>
        <v>Numerator</v>
      </c>
      <c r="AN1659" s="19" t="str">
        <f>IF(ISNA(VLOOKUP(AM1659,dim_numeratordenominator!B:C,2,FALSE)),"",VLOOKUP(AM1659,dim_numeratordenominator!B:C,2,FALSE))</f>
        <v>Som9NRMQqV7</v>
      </c>
      <c r="AO1659" s="19" t="str">
        <f>IF(ISNA(VLOOKUP(TRIM(E1659),dim_supporttype!A:B,2,FALSE)),"",VLOOKUP(TRIM(E1659),dim_supporttype!A:C,2,FALSE))</f>
        <v>National</v>
      </c>
      <c r="AP1659" s="19" t="str">
        <f>IF(ISNA(VLOOKUP(AO1659,dim_supporttype!B:C,2,FALSE)),"",VLOOKUP(AO1659,dim_supporttype!B:C,2,FALSE))</f>
        <v>ERT6F2mcduw</v>
      </c>
      <c r="AQ1659" s="19" t="str">
        <f>IF(ISNA(VLOOKUP(TRIM(F1659),dim_disaggs!A:B,2,FALSE)),"No Disagg",VLOOKUP(TRIM(F1659),dim_disaggs!A:B,2,FALSE))</f>
        <v>No Disagg</v>
      </c>
      <c r="AR1659" s="19" t="str">
        <f>IF(ISNA(VLOOKUP(AQ1659,dim_disaggs!B:C,2,FALSE)),"",VLOOKUP(AQ1659,dim_disaggs!B:C,2,FALSE))</f>
        <v>werJlVT6sf3</v>
      </c>
      <c r="AS1659" s="72"/>
      <c r="AT1659" s="66"/>
      <c r="AU1659" s="72" t="s">
        <v>755</v>
      </c>
      <c r="AV1659" s="73" t="s">
        <v>755</v>
      </c>
      <c r="AW1659" s="66" t="s">
        <v>755</v>
      </c>
      <c r="AX1659" s="66" t="s">
        <v>755</v>
      </c>
      <c r="AY1659" s="20"/>
      <c r="AZ1659" s="20"/>
      <c r="BA1659" s="105" t="str">
        <f t="shared" si="234"/>
        <v/>
      </c>
      <c r="BB1659" s="20" t="str">
        <f t="shared" si="235"/>
        <v/>
      </c>
      <c r="BC1659" s="20"/>
      <c r="BD1659" s="20"/>
      <c r="BE1659" s="75"/>
      <c r="BF1659" s="73"/>
      <c r="BG1659" s="55"/>
      <c r="BH1659" s="76"/>
      <c r="BI1659" s="20"/>
      <c r="BJ1659" s="20"/>
      <c r="BK1659" s="55"/>
      <c r="BL1659" s="71"/>
      <c r="BM1659" s="77"/>
      <c r="BN1659" s="78"/>
      <c r="BO1659" s="77"/>
      <c r="BP1659" s="78"/>
    </row>
    <row r="1660" spans="1:68" x14ac:dyDescent="0.2">
      <c r="A1660" s="20" t="s">
        <v>95</v>
      </c>
      <c r="B1660" s="20" t="s">
        <v>1713</v>
      </c>
      <c r="C1660" s="20" t="s">
        <v>2127</v>
      </c>
      <c r="D1660" s="20" t="s">
        <v>1</v>
      </c>
      <c r="E1660" s="20" t="s">
        <v>2141</v>
      </c>
      <c r="G1660" s="20" t="s">
        <v>20086</v>
      </c>
      <c r="I1660" s="19">
        <f t="shared" si="236"/>
        <v>27</v>
      </c>
      <c r="J1660" s="20" t="s">
        <v>755</v>
      </c>
      <c r="K1660" s="20" t="s">
        <v>2258</v>
      </c>
      <c r="L1660" s="95" t="str">
        <f>IF(M1660&lt;&gt;"",IF(NOT(ISNA(INDEX(cc!B:B,MATCH(M1660,cc!A:A,0)))),INDEX(cc!B:B,MATCH(M1660,cc!A:A,0)),"0"),"")</f>
        <v>default</v>
      </c>
      <c r="M1660" s="97" t="s">
        <v>13</v>
      </c>
      <c r="N1660" s="28" t="str">
        <f t="shared" si="237"/>
        <v/>
      </c>
      <c r="O1660" s="19" t="str">
        <f t="shared" si="230"/>
        <v>SC_COMM_NAT (N, NAT_SOURCE): PEPFAR Funding by Commodity</v>
      </c>
      <c r="P1660" s="19" t="str">
        <f t="shared" si="231"/>
        <v>SC_COMM_NAT (N, NAT_SOURCE): PEPFAR Funding by Commodity</v>
      </c>
      <c r="Q1660" s="19" t="str">
        <f t="shared" si="238"/>
        <v>SC_COMM_NAT (N, NAT_SOURCE)</v>
      </c>
      <c r="R1660" s="19" t="str">
        <f t="shared" si="232"/>
        <v>SC_COMM_NAT_N_NAT_SOURCE</v>
      </c>
      <c r="S1660" s="19" t="str">
        <f t="shared" si="233"/>
        <v>SC_COMM_NAT_N_NAT_SOURCE_</v>
      </c>
      <c r="T1660" s="19" t="b">
        <f>NOT(ISNA(VLOOKUP(B1660,dbcodes!A:B,2,FALSE)))</f>
        <v>1</v>
      </c>
      <c r="U1660" s="19" t="str">
        <f>IF(ISNA(VLOOKUP(B1660,dbcodes!A:B,2,FALSE)),des!R1201,VLOOKUP(B1660,dbcodes!A:B,2,FALSE))</f>
        <v>SC_COMM_N_NAT_SOURCE</v>
      </c>
      <c r="V1660" s="20" t="s">
        <v>2364</v>
      </c>
      <c r="W1660" s="107">
        <f>IF(ISNA(VLOOKUP(C1660,descriptions!A:B,2,FALSE)),des!V1201,IF(G1660=" TARGET","Target ","")&amp;VLOOKUP(C1660,descriptions!A:B,2,FALSE))</f>
        <v>0</v>
      </c>
      <c r="X1660" s="20" t="s">
        <v>9</v>
      </c>
      <c r="Y1660" s="20" t="s">
        <v>831</v>
      </c>
      <c r="Z1660" s="20" t="s">
        <v>836</v>
      </c>
      <c r="AA1660" s="20" t="s">
        <v>4121</v>
      </c>
      <c r="AB1660" s="20" t="s">
        <v>755</v>
      </c>
      <c r="AC1660" s="19" t="str">
        <f>IF(AB1660&lt;&gt;"",IF(NOT(ISNA(INDEX(os!A:A,MATCH(AB1660,os!B:B,0)))),INDEX(os!A:A,MATCH(AB1660,os!B:B,0)),"0"),"")</f>
        <v/>
      </c>
      <c r="AD1660" s="20" t="s">
        <v>830</v>
      </c>
      <c r="AH1660" s="93" t="str">
        <f>IF(NOT(ISNA(VLOOKUP(B:B,ResultsTargets!A:A,1,0))),"TRUE","")</f>
        <v/>
      </c>
      <c r="AI1660" s="19" t="str">
        <f>IF(ISNA(VLOOKUP(C1660,dim_techarea!A:B,2,FALSE)),"",VLOOKUP(C1660,dim_techarea!A:B,2,FALSE))</f>
        <v>SC_COMM_NAT</v>
      </c>
      <c r="AJ1660" s="19" t="str">
        <f>IF(ISNA(VLOOKUP(AI1660,dim_techarea!B:C,2,FALSE)),"",VLOOKUP(AI1660,dim_techarea!B:C,2,FALSE))</f>
        <v>oebBnGD0fkg</v>
      </c>
      <c r="AK1660" s="19" t="str">
        <f>IF(ISNA(VLOOKUP(TRIM(G1660),dim_targetsresults!A:B,2,FALSE)),"",VLOOKUP(TRIM(G1660),dim_targetsresults!A:C,2,FALSE))</f>
        <v>MER Results</v>
      </c>
      <c r="AL1660" s="19" t="str">
        <f>IF(ISNA(VLOOKUP(AK1660,dim_targetsresults!B:C,2,FALSE)),"",VLOOKUP(AK1660,dim_targetsresults!B:C,2,FALSE))</f>
        <v>Jh0jDM5yQ2E</v>
      </c>
      <c r="AM1660" s="19" t="str">
        <f>IF(ISNA(VLOOKUP(TRIM(D1660),dim_numeratordenominator!A:B,2,FALSE)),"",VLOOKUP(TRIM(D1660),dim_numeratordenominator!A:C,2,FALSE))</f>
        <v>Numerator</v>
      </c>
      <c r="AN1660" s="19" t="str">
        <f>IF(ISNA(VLOOKUP(AM1660,dim_numeratordenominator!B:C,2,FALSE)),"",VLOOKUP(AM1660,dim_numeratordenominator!B:C,2,FALSE))</f>
        <v>Som9NRMQqV7</v>
      </c>
      <c r="AO1660" s="19" t="str">
        <f>IF(ISNA(VLOOKUP(TRIM(E1660),dim_supporttype!A:B,2,FALSE)),"",VLOOKUP(TRIM(E1660),dim_supporttype!A:C,2,FALSE))</f>
        <v>National</v>
      </c>
      <c r="AP1660" s="19" t="str">
        <f>IF(ISNA(VLOOKUP(AO1660,dim_supporttype!B:C,2,FALSE)),"",VLOOKUP(AO1660,dim_supporttype!B:C,2,FALSE))</f>
        <v>ERT6F2mcduw</v>
      </c>
      <c r="AQ1660" s="19" t="str">
        <f>IF(ISNA(VLOOKUP(TRIM(F1660),dim_disaggs!A:B,2,FALSE)),"No Disagg",VLOOKUP(TRIM(F1660),dim_disaggs!A:B,2,FALSE))</f>
        <v>No Disagg</v>
      </c>
      <c r="AR1660" s="19" t="str">
        <f>IF(ISNA(VLOOKUP(AQ1660,dim_disaggs!B:C,2,FALSE)),"",VLOOKUP(AQ1660,dim_disaggs!B:C,2,FALSE))</f>
        <v>werJlVT6sf3</v>
      </c>
      <c r="AU1660" s="72" t="s">
        <v>755</v>
      </c>
      <c r="AV1660" s="73" t="s">
        <v>755</v>
      </c>
      <c r="AW1660" s="66" t="s">
        <v>755</v>
      </c>
      <c r="AX1660" s="66" t="s">
        <v>755</v>
      </c>
      <c r="BA1660" s="105" t="str">
        <f t="shared" si="234"/>
        <v/>
      </c>
      <c r="BB1660" s="20" t="str">
        <f t="shared" si="235"/>
        <v/>
      </c>
    </row>
    <row r="1661" spans="1:68" x14ac:dyDescent="0.2">
      <c r="A1661" s="20" t="s">
        <v>95</v>
      </c>
      <c r="B1661" s="20" t="s">
        <v>1707</v>
      </c>
      <c r="C1661" s="20" t="s">
        <v>2127</v>
      </c>
      <c r="D1661" s="20" t="s">
        <v>164</v>
      </c>
      <c r="E1661" s="20" t="s">
        <v>2139</v>
      </c>
      <c r="F1661" s="20" t="s">
        <v>2163</v>
      </c>
      <c r="G1661" s="20" t="s">
        <v>2442</v>
      </c>
      <c r="H1661" s="20" t="s">
        <v>2163</v>
      </c>
      <c r="I1661" s="19">
        <f t="shared" si="236"/>
        <v>41</v>
      </c>
      <c r="J1661" s="20" t="s">
        <v>755</v>
      </c>
      <c r="K1661" s="20" t="s">
        <v>2257</v>
      </c>
      <c r="L1661" s="95" t="str">
        <f>IF(M1661&lt;&gt;"",IF(NOT(ISNA(INDEX(cc!B:B,MATCH(M1661,cc!A:A,0)))),INDEX(cc!B:B,MATCH(M1661,cc!A:A,0)),"0"),"")</f>
        <v>HIV Commodity</v>
      </c>
      <c r="M1661" s="97" t="s">
        <v>4068</v>
      </c>
      <c r="N1661" s="28" t="str">
        <f t="shared" si="237"/>
        <v xml:space="preserve"> TARGET</v>
      </c>
      <c r="O1661" s="19" t="str">
        <f t="shared" si="230"/>
        <v>SC_COMM_NAT (D, NAT, HIVCommodity) TARGET: All Funding by Commodity</v>
      </c>
      <c r="P1661" s="19" t="str">
        <f t="shared" si="231"/>
        <v>SC_COMM_NAT (D, NAT, HIVCommodity) TARGET: All Funding by Commodity</v>
      </c>
      <c r="Q1661" s="19" t="str">
        <f t="shared" si="238"/>
        <v>SC_COMM_NAT (D, NAT, HIVCommodity) TARGET</v>
      </c>
      <c r="R1661" s="19" t="str">
        <f t="shared" si="232"/>
        <v>SC_COMM_NAT_D_NAT_HIVCommodity_TARGET</v>
      </c>
      <c r="S1661" s="19" t="str">
        <f t="shared" si="233"/>
        <v>SC_COMM_NAT_D_NAT_HIVCommodity_TARGET</v>
      </c>
      <c r="T1661" s="19" t="b">
        <f>NOT(ISNA(VLOOKUP(B1661,dbcodes!A:B,2,FALSE)))</f>
        <v>1</v>
      </c>
      <c r="U1661" s="19" t="str">
        <f>IF(ISNA(VLOOKUP(B1661,dbcodes!A:B,2,FALSE)),des!R1202,VLOOKUP(B1661,dbcodes!A:B,2,FALSE))</f>
        <v>SC_COMM_D_NAT_HIVCommodity_TARGET</v>
      </c>
      <c r="V1661" s="20" t="s">
        <v>2363</v>
      </c>
      <c r="W1661" s="107">
        <f>IF(ISNA(VLOOKUP(C1661,descriptions!A:B,2,FALSE)),des!V1202,IF(G1661=" TARGET","Target ","")&amp;VLOOKUP(C1661,descriptions!A:B,2,FALSE))</f>
        <v>0</v>
      </c>
      <c r="X1661" s="20" t="s">
        <v>4</v>
      </c>
      <c r="Y1661" s="20" t="s">
        <v>831</v>
      </c>
      <c r="Z1661" s="20" t="s">
        <v>836</v>
      </c>
      <c r="AA1661" s="20" t="s">
        <v>4121</v>
      </c>
      <c r="AB1661" s="20" t="s">
        <v>755</v>
      </c>
      <c r="AC1661" s="19" t="str">
        <f>IF(AB1661&lt;&gt;"",IF(NOT(ISNA(INDEX(os!A:A,MATCH(AB1661,os!B:B,0)))),INDEX(os!A:A,MATCH(AB1661,os!B:B,0)),"0"),"")</f>
        <v/>
      </c>
      <c r="AD1661" s="20" t="s">
        <v>830</v>
      </c>
      <c r="AH1661" s="93" t="str">
        <f>IF(NOT(ISNA(VLOOKUP(B:B,ResultsTargets!A:A,1,0))),"TRUE","")</f>
        <v/>
      </c>
      <c r="AI1661" s="19" t="str">
        <f>IF(ISNA(VLOOKUP(C1661,dim_techarea!A:B,2,FALSE)),"",VLOOKUP(C1661,dim_techarea!A:B,2,FALSE))</f>
        <v>SC_COMM_NAT</v>
      </c>
      <c r="AJ1661" s="19" t="str">
        <f>IF(ISNA(VLOOKUP(AI1661,dim_techarea!B:C,2,FALSE)),"",VLOOKUP(AI1661,dim_techarea!B:C,2,FALSE))</f>
        <v>oebBnGD0fkg</v>
      </c>
      <c r="AK1661" s="19" t="str">
        <f>IF(ISNA(VLOOKUP(TRIM(G1661),dim_targetsresults!A:B,2,FALSE)),"",VLOOKUP(TRIM(G1661),dim_targetsresults!A:C,2,FALSE))</f>
        <v>MER Targets</v>
      </c>
      <c r="AL1661" s="19" t="str">
        <f>IF(ISNA(VLOOKUP(AK1661,dim_targetsresults!B:C,2,FALSE)),"",VLOOKUP(AK1661,dim_targetsresults!B:C,2,FALSE))</f>
        <v>W8imnja2Owd</v>
      </c>
      <c r="AM1661" s="19" t="str">
        <f>IF(ISNA(VLOOKUP(TRIM(D1661),dim_numeratordenominator!A:B,2,FALSE)),"",VLOOKUP(TRIM(D1661),dim_numeratordenominator!A:C,2,FALSE))</f>
        <v>Denominator</v>
      </c>
      <c r="AN1661" s="19" t="str">
        <f>IF(ISNA(VLOOKUP(AM1661,dim_numeratordenominator!B:C,2,FALSE)),"",VLOOKUP(AM1661,dim_numeratordenominator!B:C,2,FALSE))</f>
        <v>QpNj0nSuEhD</v>
      </c>
      <c r="AO1661" s="19" t="str">
        <f>IF(ISNA(VLOOKUP(TRIM(E1661),dim_supporttype!A:B,2,FALSE)),"",VLOOKUP(TRIM(E1661),dim_supporttype!A:C,2,FALSE))</f>
        <v>National</v>
      </c>
      <c r="AP1661" s="19" t="str">
        <f>IF(ISNA(VLOOKUP(AO1661,dim_supporttype!B:C,2,FALSE)),"",VLOOKUP(AO1661,dim_supporttype!B:C,2,FALSE))</f>
        <v>ERT6F2mcduw</v>
      </c>
      <c r="AQ1661" s="19" t="str">
        <f>IF(ISNA(VLOOKUP(TRIM(F1661),dim_disaggs!A:B,2,FALSE)),"No Disagg",VLOOKUP(TRIM(F1661),dim_disaggs!A:B,2,FALSE))</f>
        <v>HIVCommodity</v>
      </c>
      <c r="AR1661" s="19" t="str">
        <f>IF(ISNA(VLOOKUP(AQ1661,dim_disaggs!B:C,2,FALSE)),"",VLOOKUP(AQ1661,dim_disaggs!B:C,2,FALSE))</f>
        <v>d9TEnoWG5hP</v>
      </c>
      <c r="AU1661" s="72" t="s">
        <v>755</v>
      </c>
      <c r="AV1661" s="73" t="s">
        <v>755</v>
      </c>
      <c r="AW1661" s="66" t="s">
        <v>755</v>
      </c>
      <c r="AX1661" s="66" t="s">
        <v>755</v>
      </c>
      <c r="BA1661" s="105" t="str">
        <f t="shared" si="234"/>
        <v/>
      </c>
      <c r="BB1661" s="20" t="str">
        <f t="shared" si="235"/>
        <v/>
      </c>
    </row>
    <row r="1662" spans="1:68" x14ac:dyDescent="0.2">
      <c r="A1662" s="20" t="s">
        <v>95</v>
      </c>
      <c r="B1662" s="20" t="s">
        <v>1708</v>
      </c>
      <c r="C1662" s="20" t="s">
        <v>2127</v>
      </c>
      <c r="D1662" s="20" t="s">
        <v>164</v>
      </c>
      <c r="E1662" s="20" t="s">
        <v>2139</v>
      </c>
      <c r="G1662" s="20" t="s">
        <v>2442</v>
      </c>
      <c r="I1662" s="19">
        <f t="shared" si="236"/>
        <v>27</v>
      </c>
      <c r="J1662" s="20" t="s">
        <v>755</v>
      </c>
      <c r="K1662" s="20" t="s">
        <v>2257</v>
      </c>
      <c r="L1662" s="95" t="str">
        <f>IF(M1662&lt;&gt;"",IF(NOT(ISNA(INDEX(cc!B:B,MATCH(M1662,cc!A:A,0)))),INDEX(cc!B:B,MATCH(M1662,cc!A:A,0)),"0"),"")</f>
        <v>default</v>
      </c>
      <c r="M1662" s="97" t="s">
        <v>13</v>
      </c>
      <c r="N1662" s="28" t="str">
        <f t="shared" si="237"/>
        <v xml:space="preserve"> TARGET</v>
      </c>
      <c r="O1662" s="19" t="str">
        <f t="shared" si="230"/>
        <v>SC_COMM_NAT (D, NAT) TARGET: All Funding by Commodity</v>
      </c>
      <c r="P1662" s="19" t="str">
        <f t="shared" si="231"/>
        <v>SC_COMM_NAT (D, NAT) TARGET: All Funding by Commodity</v>
      </c>
      <c r="Q1662" s="19" t="str">
        <f t="shared" si="238"/>
        <v>SC_COMM_NAT (D, NAT) TARGET</v>
      </c>
      <c r="R1662" s="19" t="str">
        <f t="shared" si="232"/>
        <v>SC_COMM_NAT_D_NAT_TARGET</v>
      </c>
      <c r="S1662" s="19" t="str">
        <f t="shared" si="233"/>
        <v>SC_COMM_NAT_D_NAT_TARGET</v>
      </c>
      <c r="T1662" s="19" t="b">
        <f>NOT(ISNA(VLOOKUP(B1662,dbcodes!A:B,2,FALSE)))</f>
        <v>1</v>
      </c>
      <c r="U1662" s="19" t="str">
        <f>IF(ISNA(VLOOKUP(B1662,dbcodes!A:B,2,FALSE)),des!R1203,VLOOKUP(B1662,dbcodes!A:B,2,FALSE))</f>
        <v>SC_COMM_D_NAT_TARGET</v>
      </c>
      <c r="V1662" s="20" t="s">
        <v>2363</v>
      </c>
      <c r="W1662" s="107" t="str">
        <f>IF(ISNA(VLOOKUP(C1662,descriptions!A:B,2,FALSE)),des!V1203,IF(G1662=" TARGET","Target ","")&amp;VLOOKUP(C1662,descriptions!A:B,2,FALSE))</f>
        <v>Target MSM/TG that are also Sex Workers (A subset of MSM/TG)</v>
      </c>
      <c r="X1662" s="20" t="s">
        <v>4</v>
      </c>
      <c r="Y1662" s="20" t="s">
        <v>831</v>
      </c>
      <c r="Z1662" s="20" t="s">
        <v>836</v>
      </c>
      <c r="AA1662" s="20" t="s">
        <v>4121</v>
      </c>
      <c r="AB1662" s="20" t="s">
        <v>755</v>
      </c>
      <c r="AC1662" s="19" t="str">
        <f>IF(AB1662&lt;&gt;"",IF(NOT(ISNA(INDEX(os!A:A,MATCH(AB1662,os!B:B,0)))),INDEX(os!A:A,MATCH(AB1662,os!B:B,0)),"0"),"")</f>
        <v/>
      </c>
      <c r="AD1662" s="20" t="s">
        <v>830</v>
      </c>
      <c r="AH1662" s="93" t="str">
        <f>IF(NOT(ISNA(VLOOKUP(B:B,ResultsTargets!A:A,1,0))),"TRUE","")</f>
        <v/>
      </c>
      <c r="AI1662" s="19" t="str">
        <f>IF(ISNA(VLOOKUP(C1662,dim_techarea!A:B,2,FALSE)),"",VLOOKUP(C1662,dim_techarea!A:B,2,FALSE))</f>
        <v>SC_COMM_NAT</v>
      </c>
      <c r="AJ1662" s="19" t="str">
        <f>IF(ISNA(VLOOKUP(AI1662,dim_techarea!B:C,2,FALSE)),"",VLOOKUP(AI1662,dim_techarea!B:C,2,FALSE))</f>
        <v>oebBnGD0fkg</v>
      </c>
      <c r="AK1662" s="19" t="str">
        <f>IF(ISNA(VLOOKUP(TRIM(G1662),dim_targetsresults!A:B,2,FALSE)),"",VLOOKUP(TRIM(G1662),dim_targetsresults!A:C,2,FALSE))</f>
        <v>MER Targets</v>
      </c>
      <c r="AL1662" s="19" t="str">
        <f>IF(ISNA(VLOOKUP(AK1662,dim_targetsresults!B:C,2,FALSE)),"",VLOOKUP(AK1662,dim_targetsresults!B:C,2,FALSE))</f>
        <v>W8imnja2Owd</v>
      </c>
      <c r="AM1662" s="19" t="str">
        <f>IF(ISNA(VLOOKUP(TRIM(D1662),dim_numeratordenominator!A:B,2,FALSE)),"",VLOOKUP(TRIM(D1662),dim_numeratordenominator!A:C,2,FALSE))</f>
        <v>Denominator</v>
      </c>
      <c r="AN1662" s="19" t="str">
        <f>IF(ISNA(VLOOKUP(AM1662,dim_numeratordenominator!B:C,2,FALSE)),"",VLOOKUP(AM1662,dim_numeratordenominator!B:C,2,FALSE))</f>
        <v>QpNj0nSuEhD</v>
      </c>
      <c r="AO1662" s="19" t="str">
        <f>IF(ISNA(VLOOKUP(TRIM(E1662),dim_supporttype!A:B,2,FALSE)),"",VLOOKUP(TRIM(E1662),dim_supporttype!A:C,2,FALSE))</f>
        <v>National</v>
      </c>
      <c r="AP1662" s="19" t="str">
        <f>IF(ISNA(VLOOKUP(AO1662,dim_supporttype!B:C,2,FALSE)),"",VLOOKUP(AO1662,dim_supporttype!B:C,2,FALSE))</f>
        <v>ERT6F2mcduw</v>
      </c>
      <c r="AQ1662" s="19" t="str">
        <f>IF(ISNA(VLOOKUP(TRIM(F1662),dim_disaggs!A:B,2,FALSE)),"No Disagg",VLOOKUP(TRIM(F1662),dim_disaggs!A:B,2,FALSE))</f>
        <v>No Disagg</v>
      </c>
      <c r="AR1662" s="19" t="str">
        <f>IF(ISNA(VLOOKUP(AQ1662,dim_disaggs!B:C,2,FALSE)),"",VLOOKUP(AQ1662,dim_disaggs!B:C,2,FALSE))</f>
        <v>werJlVT6sf3</v>
      </c>
      <c r="AU1662" s="72" t="s">
        <v>755</v>
      </c>
      <c r="AV1662" s="73" t="s">
        <v>755</v>
      </c>
      <c r="AW1662" s="66" t="s">
        <v>755</v>
      </c>
      <c r="AX1662" s="66" t="s">
        <v>755</v>
      </c>
      <c r="BA1662" s="105" t="str">
        <f t="shared" si="234"/>
        <v/>
      </c>
      <c r="BB1662" s="20" t="str">
        <f t="shared" si="235"/>
        <v/>
      </c>
    </row>
    <row r="1663" spans="1:68" x14ac:dyDescent="0.2">
      <c r="A1663" s="20" t="s">
        <v>95</v>
      </c>
      <c r="B1663" s="20" t="s">
        <v>1710</v>
      </c>
      <c r="C1663" s="20" t="s">
        <v>2127</v>
      </c>
      <c r="D1663" s="20" t="s">
        <v>1</v>
      </c>
      <c r="E1663" s="20" t="s">
        <v>2139</v>
      </c>
      <c r="F1663" s="20" t="s">
        <v>2163</v>
      </c>
      <c r="G1663" s="20" t="s">
        <v>2442</v>
      </c>
      <c r="H1663" s="20" t="s">
        <v>2163</v>
      </c>
      <c r="I1663" s="19">
        <f t="shared" si="236"/>
        <v>41</v>
      </c>
      <c r="J1663" s="20" t="s">
        <v>755</v>
      </c>
      <c r="K1663" s="20" t="s">
        <v>2258</v>
      </c>
      <c r="L1663" s="95" t="str">
        <f>IF(M1663&lt;&gt;"",IF(NOT(ISNA(INDEX(cc!B:B,MATCH(M1663,cc!A:A,0)))),INDEX(cc!B:B,MATCH(M1663,cc!A:A,0)),"0"),"")</f>
        <v>HIV Commodity</v>
      </c>
      <c r="M1663" s="97" t="s">
        <v>4068</v>
      </c>
      <c r="N1663" s="28" t="str">
        <f t="shared" si="237"/>
        <v xml:space="preserve"> TARGET</v>
      </c>
      <c r="O1663" s="19" t="str">
        <f t="shared" si="230"/>
        <v>SC_COMM_NAT (N, NAT, HIVCommodity) TARGET: PEPFAR Funding by Commodity</v>
      </c>
      <c r="P1663" s="19" t="str">
        <f t="shared" si="231"/>
        <v>SC_COMM_NAT (N, NAT, HIVCommodity) TARGET: PEPFAR Funding by Commodity</v>
      </c>
      <c r="Q1663" s="19" t="str">
        <f t="shared" si="238"/>
        <v>SC_COMM_NAT (N, NAT, HIVCommodity) TARGET</v>
      </c>
      <c r="R1663" s="19" t="str">
        <f t="shared" si="232"/>
        <v>SC_COMM_NAT_N_NAT_HIVCommodity_TARGET</v>
      </c>
      <c r="S1663" s="19" t="str">
        <f t="shared" si="233"/>
        <v>SC_COMM_NAT_N_NAT_HIVCommodity_TARGET</v>
      </c>
      <c r="T1663" s="19" t="b">
        <f>NOT(ISNA(VLOOKUP(B1663,dbcodes!A:B,2,FALSE)))</f>
        <v>1</v>
      </c>
      <c r="U1663" s="19" t="str">
        <f>IF(ISNA(VLOOKUP(B1663,dbcodes!A:B,2,FALSE)),des!R1204,VLOOKUP(B1663,dbcodes!A:B,2,FALSE))</f>
        <v>SC_COMM_N_NAT_HIVCommodity_TARGET</v>
      </c>
      <c r="V1663" s="20" t="s">
        <v>2365</v>
      </c>
      <c r="W1663" s="107" t="str">
        <f>IF(ISNA(VLOOKUP(C1663,descriptions!A:B,2,FALSE)),des!V1204,IF(G1663=" TARGET","Target ","")&amp;VLOOKUP(C1663,descriptions!A:B,2,FALSE))</f>
        <v>Target MSM/TG that are also Sex Workers (A subset of MSM/TG)</v>
      </c>
      <c r="X1663" s="20" t="s">
        <v>4</v>
      </c>
      <c r="Y1663" s="20" t="s">
        <v>831</v>
      </c>
      <c r="Z1663" s="20" t="s">
        <v>836</v>
      </c>
      <c r="AA1663" s="20" t="s">
        <v>4121</v>
      </c>
      <c r="AB1663" s="20" t="s">
        <v>755</v>
      </c>
      <c r="AC1663" s="19" t="str">
        <f>IF(AB1663&lt;&gt;"",IF(NOT(ISNA(INDEX(os!A:A,MATCH(AB1663,os!B:B,0)))),INDEX(os!A:A,MATCH(AB1663,os!B:B,0)),"0"),"")</f>
        <v/>
      </c>
      <c r="AD1663" s="20" t="s">
        <v>830</v>
      </c>
      <c r="AH1663" s="93" t="str">
        <f>IF(NOT(ISNA(VLOOKUP(B:B,ResultsTargets!A:A,1,0))),"TRUE","")</f>
        <v/>
      </c>
      <c r="AI1663" s="19" t="str">
        <f>IF(ISNA(VLOOKUP(C1663,dim_techarea!A:B,2,FALSE)),"",VLOOKUP(C1663,dim_techarea!A:B,2,FALSE))</f>
        <v>SC_COMM_NAT</v>
      </c>
      <c r="AJ1663" s="19" t="str">
        <f>IF(ISNA(VLOOKUP(AI1663,dim_techarea!B:C,2,FALSE)),"",VLOOKUP(AI1663,dim_techarea!B:C,2,FALSE))</f>
        <v>oebBnGD0fkg</v>
      </c>
      <c r="AK1663" s="19" t="str">
        <f>IF(ISNA(VLOOKUP(TRIM(G1663),dim_targetsresults!A:B,2,FALSE)),"",VLOOKUP(TRIM(G1663),dim_targetsresults!A:C,2,FALSE))</f>
        <v>MER Targets</v>
      </c>
      <c r="AL1663" s="19" t="str">
        <f>IF(ISNA(VLOOKUP(AK1663,dim_targetsresults!B:C,2,FALSE)),"",VLOOKUP(AK1663,dim_targetsresults!B:C,2,FALSE))</f>
        <v>W8imnja2Owd</v>
      </c>
      <c r="AM1663" s="19" t="str">
        <f>IF(ISNA(VLOOKUP(TRIM(D1663),dim_numeratordenominator!A:B,2,FALSE)),"",VLOOKUP(TRIM(D1663),dim_numeratordenominator!A:C,2,FALSE))</f>
        <v>Numerator</v>
      </c>
      <c r="AN1663" s="19" t="str">
        <f>IF(ISNA(VLOOKUP(AM1663,dim_numeratordenominator!B:C,2,FALSE)),"",VLOOKUP(AM1663,dim_numeratordenominator!B:C,2,FALSE))</f>
        <v>Som9NRMQqV7</v>
      </c>
      <c r="AO1663" s="19" t="str">
        <f>IF(ISNA(VLOOKUP(TRIM(E1663),dim_supporttype!A:B,2,FALSE)),"",VLOOKUP(TRIM(E1663),dim_supporttype!A:C,2,FALSE))</f>
        <v>National</v>
      </c>
      <c r="AP1663" s="19" t="str">
        <f>IF(ISNA(VLOOKUP(AO1663,dim_supporttype!B:C,2,FALSE)),"",VLOOKUP(AO1663,dim_supporttype!B:C,2,FALSE))</f>
        <v>ERT6F2mcduw</v>
      </c>
      <c r="AQ1663" s="19" t="str">
        <f>IF(ISNA(VLOOKUP(TRIM(F1663),dim_disaggs!A:B,2,FALSE)),"No Disagg",VLOOKUP(TRIM(F1663),dim_disaggs!A:B,2,FALSE))</f>
        <v>HIVCommodity</v>
      </c>
      <c r="AR1663" s="19" t="str">
        <f>IF(ISNA(VLOOKUP(AQ1663,dim_disaggs!B:C,2,FALSE)),"",VLOOKUP(AQ1663,dim_disaggs!B:C,2,FALSE))</f>
        <v>d9TEnoWG5hP</v>
      </c>
      <c r="AU1663" s="72" t="s">
        <v>755</v>
      </c>
      <c r="AV1663" s="73" t="s">
        <v>755</v>
      </c>
      <c r="AW1663" s="66" t="s">
        <v>755</v>
      </c>
      <c r="AX1663" s="66" t="s">
        <v>755</v>
      </c>
      <c r="BA1663" s="105" t="str">
        <f t="shared" si="234"/>
        <v/>
      </c>
      <c r="BB1663" s="20" t="str">
        <f t="shared" si="235"/>
        <v/>
      </c>
    </row>
    <row r="1664" spans="1:68" s="3" customFormat="1" x14ac:dyDescent="0.2">
      <c r="A1664" s="20" t="s">
        <v>95</v>
      </c>
      <c r="B1664" s="20" t="s">
        <v>1714</v>
      </c>
      <c r="C1664" s="20" t="s">
        <v>2127</v>
      </c>
      <c r="D1664" s="20" t="s">
        <v>1</v>
      </c>
      <c r="E1664" s="20" t="s">
        <v>2139</v>
      </c>
      <c r="F1664" s="20"/>
      <c r="G1664" s="20" t="s">
        <v>2442</v>
      </c>
      <c r="H1664" s="20"/>
      <c r="I1664" s="19">
        <f t="shared" si="236"/>
        <v>27</v>
      </c>
      <c r="J1664" s="20" t="s">
        <v>755</v>
      </c>
      <c r="K1664" s="20" t="s">
        <v>2258</v>
      </c>
      <c r="L1664" s="95" t="str">
        <f>IF(M1664&lt;&gt;"",IF(NOT(ISNA(INDEX(cc!B:B,MATCH(M1664,cc!A:A,0)))),INDEX(cc!B:B,MATCH(M1664,cc!A:A,0)),"0"),"")</f>
        <v>default</v>
      </c>
      <c r="M1664" s="97" t="s">
        <v>13</v>
      </c>
      <c r="N1664" s="28" t="str">
        <f t="shared" si="237"/>
        <v xml:space="preserve"> TARGET</v>
      </c>
      <c r="O1664" s="19" t="str">
        <f t="shared" si="230"/>
        <v>SC_COMM_NAT (N, NAT) TARGET: PEPFAR Funding by Commodity</v>
      </c>
      <c r="P1664" s="19" t="str">
        <f t="shared" si="231"/>
        <v>SC_COMM_NAT (N, NAT) TARGET: PEPFAR Funding by Commodity</v>
      </c>
      <c r="Q1664" s="19" t="str">
        <f t="shared" si="238"/>
        <v>SC_COMM_NAT (N, NAT) TARGET</v>
      </c>
      <c r="R1664" s="19" t="str">
        <f t="shared" si="232"/>
        <v>SC_COMM_NAT_N_NAT_TARGET</v>
      </c>
      <c r="S1664" s="19" t="str">
        <f t="shared" si="233"/>
        <v>SC_COMM_NAT_N_NAT_TARGET</v>
      </c>
      <c r="T1664" s="19" t="b">
        <f>NOT(ISNA(VLOOKUP(B1664,dbcodes!A:B,2,FALSE)))</f>
        <v>1</v>
      </c>
      <c r="U1664" s="19" t="str">
        <f>IF(ISNA(VLOOKUP(B1664,dbcodes!A:B,2,FALSE)),des!R1205,VLOOKUP(B1664,dbcodes!A:B,2,FALSE))</f>
        <v>SC_COMM_N_NAT_TARGET</v>
      </c>
      <c r="V1664" s="20" t="s">
        <v>2365</v>
      </c>
      <c r="W1664" s="107" t="str">
        <f>IF(ISNA(VLOOKUP(C1664,descriptions!A:B,2,FALSE)),des!V1205,IF(G1664=" TARGET","Target ","")&amp;VLOOKUP(C1664,descriptions!A:B,2,FALSE))</f>
        <v>Target MSM/TG that are also Sex Workers (A subset of MSM/TG)</v>
      </c>
      <c r="X1664" s="20" t="s">
        <v>4</v>
      </c>
      <c r="Y1664" s="20" t="s">
        <v>831</v>
      </c>
      <c r="Z1664" s="20" t="s">
        <v>836</v>
      </c>
      <c r="AA1664" s="20" t="s">
        <v>4121</v>
      </c>
      <c r="AB1664" s="20" t="s">
        <v>755</v>
      </c>
      <c r="AC1664" s="19" t="str">
        <f>IF(AB1664&lt;&gt;"",IF(NOT(ISNA(INDEX(os!A:A,MATCH(AB1664,os!B:B,0)))),INDEX(os!A:A,MATCH(AB1664,os!B:B,0)),"0"),"")</f>
        <v/>
      </c>
      <c r="AD1664" s="20" t="s">
        <v>830</v>
      </c>
      <c r="AE1664" s="20"/>
      <c r="AF1664" s="20"/>
      <c r="AG1664" s="20"/>
      <c r="AH1664" s="93" t="str">
        <f>IF(NOT(ISNA(VLOOKUP(B:B,ResultsTargets!A:A,1,0))),"TRUE","")</f>
        <v/>
      </c>
      <c r="AI1664" s="19" t="str">
        <f>IF(ISNA(VLOOKUP(C1664,dim_techarea!A:B,2,FALSE)),"",VLOOKUP(C1664,dim_techarea!A:B,2,FALSE))</f>
        <v>SC_COMM_NAT</v>
      </c>
      <c r="AJ1664" s="19" t="str">
        <f>IF(ISNA(VLOOKUP(AI1664,dim_techarea!B:C,2,FALSE)),"",VLOOKUP(AI1664,dim_techarea!B:C,2,FALSE))</f>
        <v>oebBnGD0fkg</v>
      </c>
      <c r="AK1664" s="19" t="str">
        <f>IF(ISNA(VLOOKUP(TRIM(G1664),dim_targetsresults!A:B,2,FALSE)),"",VLOOKUP(TRIM(G1664),dim_targetsresults!A:C,2,FALSE))</f>
        <v>MER Targets</v>
      </c>
      <c r="AL1664" s="19" t="str">
        <f>IF(ISNA(VLOOKUP(AK1664,dim_targetsresults!B:C,2,FALSE)),"",VLOOKUP(AK1664,dim_targetsresults!B:C,2,FALSE))</f>
        <v>W8imnja2Owd</v>
      </c>
      <c r="AM1664" s="19" t="str">
        <f>IF(ISNA(VLOOKUP(TRIM(D1664),dim_numeratordenominator!A:B,2,FALSE)),"",VLOOKUP(TRIM(D1664),dim_numeratordenominator!A:C,2,FALSE))</f>
        <v>Numerator</v>
      </c>
      <c r="AN1664" s="19" t="str">
        <f>IF(ISNA(VLOOKUP(AM1664,dim_numeratordenominator!B:C,2,FALSE)),"",VLOOKUP(AM1664,dim_numeratordenominator!B:C,2,FALSE))</f>
        <v>Som9NRMQqV7</v>
      </c>
      <c r="AO1664" s="19" t="str">
        <f>IF(ISNA(VLOOKUP(TRIM(E1664),dim_supporttype!A:B,2,FALSE)),"",VLOOKUP(TRIM(E1664),dim_supporttype!A:C,2,FALSE))</f>
        <v>National</v>
      </c>
      <c r="AP1664" s="19" t="str">
        <f>IF(ISNA(VLOOKUP(AO1664,dim_supporttype!B:C,2,FALSE)),"",VLOOKUP(AO1664,dim_supporttype!B:C,2,FALSE))</f>
        <v>ERT6F2mcduw</v>
      </c>
      <c r="AQ1664" s="19" t="str">
        <f>IF(ISNA(VLOOKUP(TRIM(F1664),dim_disaggs!A:B,2,FALSE)),"No Disagg",VLOOKUP(TRIM(F1664),dim_disaggs!A:B,2,FALSE))</f>
        <v>No Disagg</v>
      </c>
      <c r="AR1664" s="19" t="str">
        <f>IF(ISNA(VLOOKUP(AQ1664,dim_disaggs!B:C,2,FALSE)),"",VLOOKUP(AQ1664,dim_disaggs!B:C,2,FALSE))</f>
        <v>werJlVT6sf3</v>
      </c>
      <c r="AS1664" s="72"/>
      <c r="AT1664" s="66"/>
      <c r="AU1664" s="72" t="s">
        <v>755</v>
      </c>
      <c r="AV1664" s="73" t="s">
        <v>755</v>
      </c>
      <c r="AW1664" s="66" t="s">
        <v>755</v>
      </c>
      <c r="AX1664" s="66" t="s">
        <v>755</v>
      </c>
      <c r="AY1664" s="20"/>
      <c r="AZ1664" s="20"/>
      <c r="BA1664" s="105" t="str">
        <f t="shared" si="234"/>
        <v/>
      </c>
      <c r="BB1664" s="20" t="str">
        <f t="shared" si="235"/>
        <v/>
      </c>
      <c r="BC1664" s="20"/>
      <c r="BD1664" s="20"/>
      <c r="BE1664" s="75"/>
      <c r="BF1664" s="73"/>
      <c r="BG1664" s="55"/>
      <c r="BH1664" s="76"/>
      <c r="BI1664" s="20"/>
      <c r="BJ1664" s="20"/>
      <c r="BK1664" s="55"/>
      <c r="BL1664" s="71"/>
      <c r="BM1664" s="77"/>
      <c r="BN1664" s="78"/>
      <c r="BO1664" s="77"/>
      <c r="BP1664" s="78"/>
    </row>
    <row r="1665" spans="1:68" s="3" customFormat="1" x14ac:dyDescent="0.2">
      <c r="A1665" s="20" t="s">
        <v>95</v>
      </c>
      <c r="B1665" s="20" t="s">
        <v>1716</v>
      </c>
      <c r="C1665" s="20" t="s">
        <v>261</v>
      </c>
      <c r="D1665" s="20" t="s">
        <v>164</v>
      </c>
      <c r="E1665" s="20" t="s">
        <v>77</v>
      </c>
      <c r="F1665" s="20" t="s">
        <v>789</v>
      </c>
      <c r="G1665" s="20" t="s">
        <v>20086</v>
      </c>
      <c r="H1665" s="20" t="s">
        <v>789</v>
      </c>
      <c r="I1665" s="19">
        <f t="shared" si="236"/>
        <v>36</v>
      </c>
      <c r="J1665" s="20" t="s">
        <v>755</v>
      </c>
      <c r="K1665" s="20" t="s">
        <v>790</v>
      </c>
      <c r="L1665" s="95" t="str">
        <f>IF(M1665&lt;&gt;"",IF(NOT(ISNA(INDEX(cc!B:B,MATCH(M1665,cc!A:A,0)))),INDEX(cc!B:B,MATCH(M1665,cc!A:A,0)),"0"),"")</f>
        <v>Observed Commodity</v>
      </c>
      <c r="M1665" s="97" t="s">
        <v>4097</v>
      </c>
      <c r="N1665" s="28" t="str">
        <f t="shared" si="237"/>
        <v/>
      </c>
      <c r="O1665" s="19" t="str">
        <f t="shared" si="230"/>
        <v>SC_STOCK (D, DSD, ObservedCommodity): Total Observations</v>
      </c>
      <c r="P1665" s="19" t="str">
        <f t="shared" si="231"/>
        <v>SC_STOCK (D, DSD, ObservedCommodity): Total Observations</v>
      </c>
      <c r="Q1665" s="19" t="str">
        <f t="shared" si="238"/>
        <v>SC_STOCK (D, DSD, ObservedCommodity)</v>
      </c>
      <c r="R1665" s="19" t="str">
        <f t="shared" si="232"/>
        <v>SC_STOCK_D_DSD_ObservedCommodity</v>
      </c>
      <c r="S1665" s="19" t="str">
        <f t="shared" si="233"/>
        <v>SC_STOCK_D_DSD_ObservedCommodity_</v>
      </c>
      <c r="T1665" s="19" t="b">
        <f>NOT(ISNA(VLOOKUP(B1665,dbcodes!A:B,2,FALSE)))</f>
        <v>1</v>
      </c>
      <c r="U1665" s="19" t="str">
        <f>IF(ISNA(VLOOKUP(B1665,dbcodes!A:B,2,FALSE)),des!R1206,VLOOKUP(B1665,dbcodes!A:B,2,FALSE))</f>
        <v>SC_STOCK_D_DSD_ObservedCommodity</v>
      </c>
      <c r="V1665" s="20"/>
      <c r="W1665" s="107" t="str">
        <f>IF(ISNA(VLOOKUP(C1665,descriptions!A:B,2,FALSE)),des!V1206,IF(G1665=" TARGET","Target ","")&amp;VLOOKUP(C1665,descriptions!A:B,2,FALSE))</f>
        <v>Percentage of stock status observations from storage sites where commodities are stocked according to plan, by level in supply system</v>
      </c>
      <c r="X1665" s="20" t="s">
        <v>4</v>
      </c>
      <c r="Y1665" s="20" t="s">
        <v>831</v>
      </c>
      <c r="Z1665" s="20" t="s">
        <v>836</v>
      </c>
      <c r="AA1665" s="20" t="s">
        <v>102</v>
      </c>
      <c r="AB1665" s="20" t="s">
        <v>755</v>
      </c>
      <c r="AC1665" s="19" t="str">
        <f>IF(AB1665&lt;&gt;"",IF(NOT(ISNA(INDEX(os!A:A,MATCH(AB1665,os!B:B,0)))),INDEX(os!A:A,MATCH(AB1665,os!B:B,0)),"0"),"")</f>
        <v/>
      </c>
      <c r="AD1665" s="20" t="s">
        <v>830</v>
      </c>
      <c r="AE1665" s="20"/>
      <c r="AF1665" s="20"/>
      <c r="AG1665" s="20"/>
      <c r="AH1665" s="93" t="str">
        <f>IF(NOT(ISNA(VLOOKUP(B:B,ResultsTargets!A:A,1,0))),"TRUE","")</f>
        <v/>
      </c>
      <c r="AI1665" s="19" t="str">
        <f>IF(ISNA(VLOOKUP(C1665,dim_techarea!A:B,2,FALSE)),"",VLOOKUP(C1665,dim_techarea!A:B,2,FALSE))</f>
        <v>SC_STOCK</v>
      </c>
      <c r="AJ1665" s="19" t="str">
        <f>IF(ISNA(VLOOKUP(AI1665,dim_techarea!B:C,2,FALSE)),"",VLOOKUP(AI1665,dim_techarea!B:C,2,FALSE))</f>
        <v>Wcg6Zu3y7OE</v>
      </c>
      <c r="AK1665" s="19" t="str">
        <f>IF(ISNA(VLOOKUP(TRIM(G1665),dim_targetsresults!A:B,2,FALSE)),"",VLOOKUP(TRIM(G1665),dim_targetsresults!A:C,2,FALSE))</f>
        <v>MER Results</v>
      </c>
      <c r="AL1665" s="19" t="str">
        <f>IF(ISNA(VLOOKUP(AK1665,dim_targetsresults!B:C,2,FALSE)),"",VLOOKUP(AK1665,dim_targetsresults!B:C,2,FALSE))</f>
        <v>Jh0jDM5yQ2E</v>
      </c>
      <c r="AM1665" s="19" t="str">
        <f>IF(ISNA(VLOOKUP(TRIM(D1665),dim_numeratordenominator!A:B,2,FALSE)),"",VLOOKUP(TRIM(D1665),dim_numeratordenominator!A:C,2,FALSE))</f>
        <v>Denominator</v>
      </c>
      <c r="AN1665" s="19" t="str">
        <f>IF(ISNA(VLOOKUP(AM1665,dim_numeratordenominator!B:C,2,FALSE)),"",VLOOKUP(AM1665,dim_numeratordenominator!B:C,2,FALSE))</f>
        <v>QpNj0nSuEhD</v>
      </c>
      <c r="AO1665" s="19" t="str">
        <f>IF(ISNA(VLOOKUP(TRIM(E1665),dim_supporttype!A:B,2,FALSE)),"",VLOOKUP(TRIM(E1665),dim_supporttype!A:C,2,FALSE))</f>
        <v>DSD</v>
      </c>
      <c r="AP1665" s="19" t="str">
        <f>IF(ISNA(VLOOKUP(AO1665,dim_supporttype!B:C,2,FALSE)),"",VLOOKUP(AO1665,dim_supporttype!B:C,2,FALSE))</f>
        <v>iM13vdNLWKb</v>
      </c>
      <c r="AQ1665" s="19" t="str">
        <f>IF(ISNA(VLOOKUP(TRIM(F1665),dim_disaggs!A:B,2,FALSE)),"No Disagg",VLOOKUP(TRIM(F1665),dim_disaggs!A:B,2,FALSE))</f>
        <v>ObservedCommodity</v>
      </c>
      <c r="AR1665" s="19" t="str">
        <f>IF(ISNA(VLOOKUP(AQ1665,dim_disaggs!B:C,2,FALSE)),"",VLOOKUP(AQ1665,dim_disaggs!B:C,2,FALSE))</f>
        <v>qz4djtXuHlR</v>
      </c>
      <c r="AS1665" s="72"/>
      <c r="AT1665" s="66"/>
      <c r="AU1665" s="72" t="s">
        <v>755</v>
      </c>
      <c r="AV1665" s="73" t="s">
        <v>755</v>
      </c>
      <c r="AW1665" s="66" t="s">
        <v>755</v>
      </c>
      <c r="AX1665" s="66" t="s">
        <v>755</v>
      </c>
      <c r="AY1665" s="20"/>
      <c r="AZ1665" s="20"/>
      <c r="BA1665" s="105" t="str">
        <f t="shared" si="234"/>
        <v/>
      </c>
      <c r="BB1665" s="20" t="str">
        <f t="shared" si="235"/>
        <v/>
      </c>
      <c r="BC1665" s="20"/>
      <c r="BD1665" s="20"/>
      <c r="BE1665" s="75"/>
      <c r="BF1665" s="73"/>
      <c r="BG1665" s="55"/>
      <c r="BH1665" s="76"/>
      <c r="BI1665" s="20"/>
      <c r="BJ1665" s="20"/>
      <c r="BK1665" s="55"/>
      <c r="BL1665" s="71"/>
      <c r="BM1665" s="77"/>
      <c r="BN1665" s="78"/>
      <c r="BO1665" s="77"/>
      <c r="BP1665" s="78"/>
    </row>
    <row r="1666" spans="1:68" x14ac:dyDescent="0.2">
      <c r="A1666" s="20" t="s">
        <v>95</v>
      </c>
      <c r="B1666" s="20" t="s">
        <v>787</v>
      </c>
      <c r="C1666" s="20" t="s">
        <v>261</v>
      </c>
      <c r="D1666" s="20" t="s">
        <v>164</v>
      </c>
      <c r="E1666" s="20" t="s">
        <v>77</v>
      </c>
      <c r="F1666" s="20" t="s">
        <v>789</v>
      </c>
      <c r="G1666" s="20" t="s">
        <v>20086</v>
      </c>
      <c r="H1666" s="20" t="s">
        <v>789</v>
      </c>
      <c r="I1666" s="19">
        <f t="shared" si="236"/>
        <v>39</v>
      </c>
      <c r="J1666" s="20" t="s">
        <v>205</v>
      </c>
      <c r="K1666" s="20" t="s">
        <v>790</v>
      </c>
      <c r="L1666" s="95" t="str">
        <f>IF(M1666&lt;&gt;"",IF(NOT(ISNA(INDEX(cc!B:B,MATCH(M1666,cc!A:A,0)))),INDEX(cc!B:B,MATCH(M1666,cc!A:A,0)),"0"),"")</f>
        <v>Observed Commodity v2</v>
      </c>
      <c r="M1666" s="97" t="s">
        <v>791</v>
      </c>
      <c r="N1666" s="28" t="str">
        <f t="shared" si="237"/>
        <v/>
      </c>
      <c r="O1666" s="19" t="str">
        <f t="shared" ref="O1666:O1729" si="239">CONCATENATE(C1666, " (",_xlfn.TEXTJOIN(", ",TRUE,D1666,E1666,F1666),")",N1666,J1666,": ",K1666)</f>
        <v>SC_STOCK (D, DSD, ObservedCommodity) v2: Total Observations</v>
      </c>
      <c r="P1666" s="19" t="str">
        <f t="shared" ref="P1666:P1729" si="240">IF(RIGHT(O1666,1)=":",LEFT(O1666,LEN(O1666)-1),O1666)</f>
        <v>SC_STOCK (D, DSD, ObservedCommodity) v2: Total Observations</v>
      </c>
      <c r="Q1666" s="19" t="str">
        <f t="shared" si="238"/>
        <v>SC_STOCK (D, DSD, ObservedCommodity) v2</v>
      </c>
      <c r="R1666" s="19" t="str">
        <f t="shared" ref="R1666:R1729" si="241">IF(RIGHT(S1666,1)="_",LEFT(S1666,LEN(S1666)-1),S1666)</f>
        <v>SC_STOCK_D_DSD_ObservedCommodity_v2</v>
      </c>
      <c r="S1666" s="19" t="str">
        <f t="shared" ref="S1666:S1729" si="242">SUBSTITUTE(SUBSTITUTE(SUBSTITUTE(SUBSTITUTE(SUBSTITUTE(SUBSTITUTE(SUBSTITUTE(SUBSTITUTE(SUBSTITUTE(Q1666,"&amp;","and"),"&lt;","lt"),"&gt;","gt"),"(","_"),")","_"),"/","_")," ","_"),",","_"),"__","_")</f>
        <v>SC_STOCK_D_DSD_ObservedCommodity_v2</v>
      </c>
      <c r="T1666" s="19" t="b">
        <f>NOT(ISNA(VLOOKUP(B1666,dbcodes!A:B,2,FALSE)))</f>
        <v>1</v>
      </c>
      <c r="U1666" s="19" t="str">
        <f>IF(ISNA(VLOOKUP(B1666,dbcodes!A:B,2,FALSE)),des!R1207,VLOOKUP(B1666,dbcodes!A:B,2,FALSE))</f>
        <v>SC_STOCK_D_DSD_ObservedCommodity_v2</v>
      </c>
      <c r="W1666" s="107" t="str">
        <f>IF(ISNA(VLOOKUP(C1666,descriptions!A:B,2,FALSE)),des!V1207,IF(G1666=" TARGET","Target ","")&amp;VLOOKUP(C1666,descriptions!A:B,2,FALSE))</f>
        <v>Percentage of stock status observations from storage sites where commodities are stocked according to plan, by level in supply system</v>
      </c>
      <c r="X1666" s="20" t="s">
        <v>4</v>
      </c>
      <c r="Y1666" s="20" t="s">
        <v>831</v>
      </c>
      <c r="Z1666" s="20" t="s">
        <v>836</v>
      </c>
      <c r="AA1666" s="20" t="s">
        <v>102</v>
      </c>
      <c r="AB1666" s="20" t="s">
        <v>755</v>
      </c>
      <c r="AC1666" s="19" t="str">
        <f>IF(AB1666&lt;&gt;"",IF(NOT(ISNA(INDEX(os!A:A,MATCH(AB1666,os!B:B,0)))),INDEX(os!A:A,MATCH(AB1666,os!B:B,0)),"0"),"")</f>
        <v/>
      </c>
      <c r="AD1666" s="20" t="s">
        <v>830</v>
      </c>
      <c r="AH1666" s="93" t="str">
        <f>IF(NOT(ISNA(VLOOKUP(B:B,ResultsTargets!A:A,1,0))),"TRUE","")</f>
        <v/>
      </c>
      <c r="AI1666" s="19" t="str">
        <f>IF(ISNA(VLOOKUP(C1666,dim_techarea!A:B,2,FALSE)),"",VLOOKUP(C1666,dim_techarea!A:B,2,FALSE))</f>
        <v>SC_STOCK</v>
      </c>
      <c r="AJ1666" s="19" t="str">
        <f>IF(ISNA(VLOOKUP(AI1666,dim_techarea!B:C,2,FALSE)),"",VLOOKUP(AI1666,dim_techarea!B:C,2,FALSE))</f>
        <v>Wcg6Zu3y7OE</v>
      </c>
      <c r="AK1666" s="19" t="str">
        <f>IF(ISNA(VLOOKUP(TRIM(G1666),dim_targetsresults!A:B,2,FALSE)),"",VLOOKUP(TRIM(G1666),dim_targetsresults!A:C,2,FALSE))</f>
        <v>MER Results</v>
      </c>
      <c r="AL1666" s="19" t="str">
        <f>IF(ISNA(VLOOKUP(AK1666,dim_targetsresults!B:C,2,FALSE)),"",VLOOKUP(AK1666,dim_targetsresults!B:C,2,FALSE))</f>
        <v>Jh0jDM5yQ2E</v>
      </c>
      <c r="AM1666" s="19" t="str">
        <f>IF(ISNA(VLOOKUP(TRIM(D1666),dim_numeratordenominator!A:B,2,FALSE)),"",VLOOKUP(TRIM(D1666),dim_numeratordenominator!A:C,2,FALSE))</f>
        <v>Denominator</v>
      </c>
      <c r="AN1666" s="19" t="str">
        <f>IF(ISNA(VLOOKUP(AM1666,dim_numeratordenominator!B:C,2,FALSE)),"",VLOOKUP(AM1666,dim_numeratordenominator!B:C,2,FALSE))</f>
        <v>QpNj0nSuEhD</v>
      </c>
      <c r="AO1666" s="19" t="str">
        <f>IF(ISNA(VLOOKUP(TRIM(E1666),dim_supporttype!A:B,2,FALSE)),"",VLOOKUP(TRIM(E1666),dim_supporttype!A:C,2,FALSE))</f>
        <v>DSD</v>
      </c>
      <c r="AP1666" s="19" t="str">
        <f>IF(ISNA(VLOOKUP(AO1666,dim_supporttype!B:C,2,FALSE)),"",VLOOKUP(AO1666,dim_supporttype!B:C,2,FALSE))</f>
        <v>iM13vdNLWKb</v>
      </c>
      <c r="AQ1666" s="19" t="str">
        <f>IF(ISNA(VLOOKUP(TRIM(F1666),dim_disaggs!A:B,2,FALSE)),"No Disagg",VLOOKUP(TRIM(F1666),dim_disaggs!A:B,2,FALSE))</f>
        <v>ObservedCommodity</v>
      </c>
      <c r="AR1666" s="19" t="str">
        <f>IF(ISNA(VLOOKUP(AQ1666,dim_disaggs!B:C,2,FALSE)),"",VLOOKUP(AQ1666,dim_disaggs!B:C,2,FALSE))</f>
        <v>qz4djtXuHlR</v>
      </c>
      <c r="AU1666" s="72" t="s">
        <v>755</v>
      </c>
      <c r="AV1666" s="73" t="s">
        <v>755</v>
      </c>
      <c r="AW1666" s="66" t="s">
        <v>755</v>
      </c>
      <c r="AX1666" s="66" t="s">
        <v>755</v>
      </c>
      <c r="BA1666" s="105" t="str">
        <f t="shared" ref="BA1666:BA1729" si="243">IF(OR(
IF(RIGHT(LEFT(BC1666,11),1)="N",TRUE,FALSE),IF(RIGHT(LEFT(BE1666,11),1)="N",TRUE,FALSE),IF(RIGHT(LEFT(BG1666,11),1)="N",TRUE,FALSE),IF(RIGHT(LEFT(BI1666,11),1)="N",TRUE,FALSE),IF(RIGHT(LEFT(BK1666,11),1)="N",TRUE,FALSE),IF(RIGHT(LEFT(BM1666,11),1)="N",TRUE,FALSE),IF(RIGHT(LEFT(BO1666,11),1)="N",TRUE,FALSE)
),"Top Level Numerator",
IF(OR(
IF(RIGHT(LEFT(BC1666,11),1)="D",TRUE,FALSE),IF(RIGHT(LEFT(BE1666,11),1)="D",TRUE,FALSE),IF(RIGHT(LEFT(BG1666,11),1)="D",TRUE,FALSE),IF(RIGHT(LEFT(BI1666,11),1)="D",TRUE,FALSE),IF(RIGHT(LEFT(BK1666,11),1)="D",TRUE,FALSE),IF(RIGHT(LEFT(BM1666,11),1)="D",TRUE,FALSE),IF(RIGHT(LEFT(BO1666,11),1)="D",TRUE,FALSE)
),"Top Level Denominator","")
)</f>
        <v/>
      </c>
      <c r="BB1666" s="20" t="str">
        <f t="shared" ref="BB1666:BB1729" si="244">IF(OR(
IF(RIGHT(LEFT(BC1666,11),1)="N",TRUE,FALSE),IF(RIGHT(LEFT(BE1666,11),1)="N",TRUE,FALSE),IF(RIGHT(LEFT(BG1666,11),1)="N",TRUE,FALSE),IF(RIGHT(LEFT(BI1666,11),1)="N",TRUE,FALSE),IF(RIGHT(LEFT(BK1666,11),1)="N",TRUE,FALSE),IF(RIGHT(LEFT(BM1666,11),1)="N",TRUE,FALSE),IF(RIGHT(LEFT(BO1666,11),1)="N",TRUE,FALSE)
),"PE5QVF0w4xj",
IF(OR(
IF(RIGHT(LEFT(BC1666,11),1)="D",TRUE,FALSE),IF(RIGHT(LEFT(BE1666,11),1)="D",TRUE,FALSE),IF(RIGHT(LEFT(BG1666,11),1)="D",TRUE,FALSE),IF(RIGHT(LEFT(BI1666,11),1)="D",TRUE,FALSE),IF(RIGHT(LEFT(BK1666,11),1)="D",TRUE,FALSE),IF(RIGHT(LEFT(BM1666,11),1)="D",TRUE,FALSE),IF(RIGHT(LEFT(BO1666,11),1)="D",TRUE,FALSE)
),"Azqe383ljKu","")
)</f>
        <v/>
      </c>
    </row>
    <row r="1667" spans="1:68" x14ac:dyDescent="0.2">
      <c r="A1667" s="20" t="s">
        <v>95</v>
      </c>
      <c r="B1667" s="20" t="s">
        <v>1718</v>
      </c>
      <c r="C1667" s="20" t="s">
        <v>261</v>
      </c>
      <c r="D1667" s="20" t="s">
        <v>164</v>
      </c>
      <c r="E1667" s="20" t="s">
        <v>78</v>
      </c>
      <c r="F1667" s="20" t="s">
        <v>789</v>
      </c>
      <c r="G1667" s="20" t="s">
        <v>20086</v>
      </c>
      <c r="H1667" s="20" t="s">
        <v>789</v>
      </c>
      <c r="I1667" s="19">
        <f t="shared" si="236"/>
        <v>35</v>
      </c>
      <c r="J1667" s="20" t="s">
        <v>755</v>
      </c>
      <c r="K1667" s="20" t="s">
        <v>790</v>
      </c>
      <c r="L1667" s="95" t="str">
        <f>IF(M1667&lt;&gt;"",IF(NOT(ISNA(INDEX(cc!B:B,MATCH(M1667,cc!A:A,0)))),INDEX(cc!B:B,MATCH(M1667,cc!A:A,0)),"0"),"")</f>
        <v>Observed Commodity</v>
      </c>
      <c r="M1667" s="97" t="s">
        <v>4097</v>
      </c>
      <c r="N1667" s="28" t="str">
        <f t="shared" si="237"/>
        <v/>
      </c>
      <c r="O1667" s="19" t="str">
        <f t="shared" si="239"/>
        <v>SC_STOCK (D, TA, ObservedCommodity): Total Observations</v>
      </c>
      <c r="P1667" s="19" t="str">
        <f t="shared" si="240"/>
        <v>SC_STOCK (D, TA, ObservedCommodity): Total Observations</v>
      </c>
      <c r="Q1667" s="19" t="str">
        <f t="shared" si="238"/>
        <v>SC_STOCK (D, TA, ObservedCommodity)</v>
      </c>
      <c r="R1667" s="19" t="str">
        <f t="shared" si="241"/>
        <v>SC_STOCK_D_TA_ObservedCommodity</v>
      </c>
      <c r="S1667" s="19" t="str">
        <f t="shared" si="242"/>
        <v>SC_STOCK_D_TA_ObservedCommodity_</v>
      </c>
      <c r="T1667" s="19" t="b">
        <f>NOT(ISNA(VLOOKUP(B1667,dbcodes!A:B,2,FALSE)))</f>
        <v>1</v>
      </c>
      <c r="U1667" s="19" t="str">
        <f>IF(ISNA(VLOOKUP(B1667,dbcodes!A:B,2,FALSE)),des!R1208,VLOOKUP(B1667,dbcodes!A:B,2,FALSE))</f>
        <v>SC_STOCK_D_TA_ObservedCommodity</v>
      </c>
      <c r="W1667" s="107" t="str">
        <f>IF(ISNA(VLOOKUP(C1667,descriptions!A:B,2,FALSE)),des!V1208,IF(G1667=" TARGET","Target ","")&amp;VLOOKUP(C1667,descriptions!A:B,2,FALSE))</f>
        <v>Percentage of stock status observations from storage sites where commodities are stocked according to plan, by level in supply system</v>
      </c>
      <c r="X1667" s="20" t="s">
        <v>4</v>
      </c>
      <c r="Y1667" s="20" t="s">
        <v>831</v>
      </c>
      <c r="Z1667" s="20" t="s">
        <v>836</v>
      </c>
      <c r="AA1667" s="20" t="s">
        <v>102</v>
      </c>
      <c r="AB1667" s="20" t="s">
        <v>755</v>
      </c>
      <c r="AC1667" s="19" t="str">
        <f>IF(AB1667&lt;&gt;"",IF(NOT(ISNA(INDEX(os!A:A,MATCH(AB1667,os!B:B,0)))),INDEX(os!A:A,MATCH(AB1667,os!B:B,0)),"0"),"")</f>
        <v/>
      </c>
      <c r="AD1667" s="20" t="s">
        <v>830</v>
      </c>
      <c r="AH1667" s="93" t="str">
        <f>IF(NOT(ISNA(VLOOKUP(B:B,ResultsTargets!A:A,1,0))),"TRUE","")</f>
        <v/>
      </c>
      <c r="AI1667" s="19" t="str">
        <f>IF(ISNA(VLOOKUP(C1667,dim_techarea!A:B,2,FALSE)),"",VLOOKUP(C1667,dim_techarea!A:B,2,FALSE))</f>
        <v>SC_STOCK</v>
      </c>
      <c r="AJ1667" s="19" t="str">
        <f>IF(ISNA(VLOOKUP(AI1667,dim_techarea!B:C,2,FALSE)),"",VLOOKUP(AI1667,dim_techarea!B:C,2,FALSE))</f>
        <v>Wcg6Zu3y7OE</v>
      </c>
      <c r="AK1667" s="19" t="str">
        <f>IF(ISNA(VLOOKUP(TRIM(G1667),dim_targetsresults!A:B,2,FALSE)),"",VLOOKUP(TRIM(G1667),dim_targetsresults!A:C,2,FALSE))</f>
        <v>MER Results</v>
      </c>
      <c r="AL1667" s="19" t="str">
        <f>IF(ISNA(VLOOKUP(AK1667,dim_targetsresults!B:C,2,FALSE)),"",VLOOKUP(AK1667,dim_targetsresults!B:C,2,FALSE))</f>
        <v>Jh0jDM5yQ2E</v>
      </c>
      <c r="AM1667" s="19" t="str">
        <f>IF(ISNA(VLOOKUP(TRIM(D1667),dim_numeratordenominator!A:B,2,FALSE)),"",VLOOKUP(TRIM(D1667),dim_numeratordenominator!A:C,2,FALSE))</f>
        <v>Denominator</v>
      </c>
      <c r="AN1667" s="19" t="str">
        <f>IF(ISNA(VLOOKUP(AM1667,dim_numeratordenominator!B:C,2,FALSE)),"",VLOOKUP(AM1667,dim_numeratordenominator!B:C,2,FALSE))</f>
        <v>QpNj0nSuEhD</v>
      </c>
      <c r="AO1667" s="19" t="str">
        <f>IF(ISNA(VLOOKUP(TRIM(E1667),dim_supporttype!A:B,2,FALSE)),"",VLOOKUP(TRIM(E1667),dim_supporttype!A:C,2,FALSE))</f>
        <v>TA</v>
      </c>
      <c r="AP1667" s="19" t="str">
        <f>IF(ISNA(VLOOKUP(AO1667,dim_supporttype!B:C,2,FALSE)),"",VLOOKUP(AO1667,dim_supporttype!B:C,2,FALSE))</f>
        <v>cRAGKdWIDn4</v>
      </c>
      <c r="AQ1667" s="19" t="str">
        <f>IF(ISNA(VLOOKUP(TRIM(F1667),dim_disaggs!A:B,2,FALSE)),"No Disagg",VLOOKUP(TRIM(F1667),dim_disaggs!A:B,2,FALSE))</f>
        <v>ObservedCommodity</v>
      </c>
      <c r="AR1667" s="19" t="str">
        <f>IF(ISNA(VLOOKUP(AQ1667,dim_disaggs!B:C,2,FALSE)),"",VLOOKUP(AQ1667,dim_disaggs!B:C,2,FALSE))</f>
        <v>qz4djtXuHlR</v>
      </c>
      <c r="AU1667" s="72" t="s">
        <v>755</v>
      </c>
      <c r="AV1667" s="73" t="s">
        <v>755</v>
      </c>
      <c r="AW1667" s="66" t="s">
        <v>755</v>
      </c>
      <c r="AX1667" s="66" t="s">
        <v>755</v>
      </c>
      <c r="BA1667" s="105" t="str">
        <f t="shared" si="243"/>
        <v/>
      </c>
      <c r="BB1667" s="20" t="str">
        <f t="shared" si="244"/>
        <v/>
      </c>
    </row>
    <row r="1668" spans="1:68" s="3" customFormat="1" x14ac:dyDescent="0.2">
      <c r="A1668" s="20" t="s">
        <v>95</v>
      </c>
      <c r="B1668" s="20" t="s">
        <v>788</v>
      </c>
      <c r="C1668" s="20" t="s">
        <v>261</v>
      </c>
      <c r="D1668" s="20" t="s">
        <v>164</v>
      </c>
      <c r="E1668" s="20" t="s">
        <v>78</v>
      </c>
      <c r="F1668" s="20" t="s">
        <v>789</v>
      </c>
      <c r="G1668" s="20" t="s">
        <v>20086</v>
      </c>
      <c r="H1668" s="20" t="s">
        <v>789</v>
      </c>
      <c r="I1668" s="19">
        <f t="shared" si="236"/>
        <v>38</v>
      </c>
      <c r="J1668" s="20" t="s">
        <v>205</v>
      </c>
      <c r="K1668" s="20" t="s">
        <v>790</v>
      </c>
      <c r="L1668" s="95" t="str">
        <f>IF(M1668&lt;&gt;"",IF(NOT(ISNA(INDEX(cc!B:B,MATCH(M1668,cc!A:A,0)))),INDEX(cc!B:B,MATCH(M1668,cc!A:A,0)),"0"),"")</f>
        <v>Observed Commodity v2</v>
      </c>
      <c r="M1668" s="97" t="s">
        <v>791</v>
      </c>
      <c r="N1668" s="28" t="str">
        <f t="shared" si="237"/>
        <v/>
      </c>
      <c r="O1668" s="19" t="str">
        <f t="shared" si="239"/>
        <v>SC_STOCK (D, TA, ObservedCommodity) v2: Total Observations</v>
      </c>
      <c r="P1668" s="19" t="str">
        <f t="shared" si="240"/>
        <v>SC_STOCK (D, TA, ObservedCommodity) v2: Total Observations</v>
      </c>
      <c r="Q1668" s="19" t="str">
        <f t="shared" si="238"/>
        <v>SC_STOCK (D, TA, ObservedCommodity) v2</v>
      </c>
      <c r="R1668" s="19" t="str">
        <f t="shared" si="241"/>
        <v>SC_STOCK_D_TA_ObservedCommodity_v2</v>
      </c>
      <c r="S1668" s="19" t="str">
        <f t="shared" si="242"/>
        <v>SC_STOCK_D_TA_ObservedCommodity_v2</v>
      </c>
      <c r="T1668" s="19" t="b">
        <f>NOT(ISNA(VLOOKUP(B1668,dbcodes!A:B,2,FALSE)))</f>
        <v>1</v>
      </c>
      <c r="U1668" s="19" t="str">
        <f>IF(ISNA(VLOOKUP(B1668,dbcodes!A:B,2,FALSE)),des!R1209,VLOOKUP(B1668,dbcodes!A:B,2,FALSE))</f>
        <v>SC_STOCK_D_TA_ObservedCommodity_v2</v>
      </c>
      <c r="V1668" s="20"/>
      <c r="W1668" s="107" t="str">
        <f>IF(ISNA(VLOOKUP(C1668,descriptions!A:B,2,FALSE)),des!V1209,IF(G1668=" TARGET","Target ","")&amp;VLOOKUP(C1668,descriptions!A:B,2,FALSE))</f>
        <v>Percentage of stock status observations from storage sites where commodities are stocked according to plan, by level in supply system</v>
      </c>
      <c r="X1668" s="20" t="s">
        <v>4</v>
      </c>
      <c r="Y1668" s="20" t="s">
        <v>831</v>
      </c>
      <c r="Z1668" s="20" t="s">
        <v>836</v>
      </c>
      <c r="AA1668" s="20" t="s">
        <v>102</v>
      </c>
      <c r="AB1668" s="20" t="s">
        <v>755</v>
      </c>
      <c r="AC1668" s="19" t="str">
        <f>IF(AB1668&lt;&gt;"",IF(NOT(ISNA(INDEX(os!A:A,MATCH(AB1668,os!B:B,0)))),INDEX(os!A:A,MATCH(AB1668,os!B:B,0)),"0"),"")</f>
        <v/>
      </c>
      <c r="AD1668" s="20" t="s">
        <v>830</v>
      </c>
      <c r="AE1668" s="20"/>
      <c r="AF1668" s="20"/>
      <c r="AG1668" s="20"/>
      <c r="AH1668" s="93" t="str">
        <f>IF(NOT(ISNA(VLOOKUP(B:B,ResultsTargets!A:A,1,0))),"TRUE","")</f>
        <v/>
      </c>
      <c r="AI1668" s="19" t="str">
        <f>IF(ISNA(VLOOKUP(C1668,dim_techarea!A:B,2,FALSE)),"",VLOOKUP(C1668,dim_techarea!A:B,2,FALSE))</f>
        <v>SC_STOCK</v>
      </c>
      <c r="AJ1668" s="19" t="str">
        <f>IF(ISNA(VLOOKUP(AI1668,dim_techarea!B:C,2,FALSE)),"",VLOOKUP(AI1668,dim_techarea!B:C,2,FALSE))</f>
        <v>Wcg6Zu3y7OE</v>
      </c>
      <c r="AK1668" s="19" t="str">
        <f>IF(ISNA(VLOOKUP(TRIM(G1668),dim_targetsresults!A:B,2,FALSE)),"",VLOOKUP(TRIM(G1668),dim_targetsresults!A:C,2,FALSE))</f>
        <v>MER Results</v>
      </c>
      <c r="AL1668" s="19" t="str">
        <f>IF(ISNA(VLOOKUP(AK1668,dim_targetsresults!B:C,2,FALSE)),"",VLOOKUP(AK1668,dim_targetsresults!B:C,2,FALSE))</f>
        <v>Jh0jDM5yQ2E</v>
      </c>
      <c r="AM1668" s="19" t="str">
        <f>IF(ISNA(VLOOKUP(TRIM(D1668),dim_numeratordenominator!A:B,2,FALSE)),"",VLOOKUP(TRIM(D1668),dim_numeratordenominator!A:C,2,FALSE))</f>
        <v>Denominator</v>
      </c>
      <c r="AN1668" s="19" t="str">
        <f>IF(ISNA(VLOOKUP(AM1668,dim_numeratordenominator!B:C,2,FALSE)),"",VLOOKUP(AM1668,dim_numeratordenominator!B:C,2,FALSE))</f>
        <v>QpNj0nSuEhD</v>
      </c>
      <c r="AO1668" s="19" t="str">
        <f>IF(ISNA(VLOOKUP(TRIM(E1668),dim_supporttype!A:B,2,FALSE)),"",VLOOKUP(TRIM(E1668),dim_supporttype!A:C,2,FALSE))</f>
        <v>TA</v>
      </c>
      <c r="AP1668" s="19" t="str">
        <f>IF(ISNA(VLOOKUP(AO1668,dim_supporttype!B:C,2,FALSE)),"",VLOOKUP(AO1668,dim_supporttype!B:C,2,FALSE))</f>
        <v>cRAGKdWIDn4</v>
      </c>
      <c r="AQ1668" s="19" t="str">
        <f>IF(ISNA(VLOOKUP(TRIM(F1668),dim_disaggs!A:B,2,FALSE)),"No Disagg",VLOOKUP(TRIM(F1668),dim_disaggs!A:B,2,FALSE))</f>
        <v>ObservedCommodity</v>
      </c>
      <c r="AR1668" s="19" t="str">
        <f>IF(ISNA(VLOOKUP(AQ1668,dim_disaggs!B:C,2,FALSE)),"",VLOOKUP(AQ1668,dim_disaggs!B:C,2,FALSE))</f>
        <v>qz4djtXuHlR</v>
      </c>
      <c r="AS1668" s="72"/>
      <c r="AT1668" s="66"/>
      <c r="AU1668" s="72" t="s">
        <v>755</v>
      </c>
      <c r="AV1668" s="73" t="s">
        <v>755</v>
      </c>
      <c r="AW1668" s="66" t="s">
        <v>755</v>
      </c>
      <c r="AX1668" s="66" t="s">
        <v>755</v>
      </c>
      <c r="AY1668" s="20"/>
      <c r="AZ1668" s="20"/>
      <c r="BA1668" s="105" t="str">
        <f t="shared" si="243"/>
        <v/>
      </c>
      <c r="BB1668" s="20" t="str">
        <f t="shared" si="244"/>
        <v/>
      </c>
      <c r="BC1668" s="20"/>
      <c r="BD1668" s="20"/>
      <c r="BE1668" s="75"/>
      <c r="BF1668" s="73"/>
      <c r="BG1668" s="55"/>
      <c r="BH1668" s="76"/>
      <c r="BI1668" s="20"/>
      <c r="BJ1668" s="20"/>
      <c r="BK1668" s="55"/>
      <c r="BL1668" s="71"/>
      <c r="BM1668" s="77"/>
      <c r="BN1668" s="78"/>
      <c r="BO1668" s="77"/>
      <c r="BP1668" s="78"/>
    </row>
    <row r="1669" spans="1:68" s="3" customFormat="1" x14ac:dyDescent="0.2">
      <c r="A1669" s="20" t="s">
        <v>95</v>
      </c>
      <c r="B1669" s="20" t="s">
        <v>1720</v>
      </c>
      <c r="C1669" s="20" t="s">
        <v>261</v>
      </c>
      <c r="D1669" s="20" t="s">
        <v>1</v>
      </c>
      <c r="E1669" s="20" t="s">
        <v>77</v>
      </c>
      <c r="F1669" s="20" t="s">
        <v>789</v>
      </c>
      <c r="G1669" s="20" t="s">
        <v>20086</v>
      </c>
      <c r="H1669" s="20" t="s">
        <v>789</v>
      </c>
      <c r="I1669" s="19">
        <f t="shared" si="236"/>
        <v>36</v>
      </c>
      <c r="J1669" s="20" t="s">
        <v>755</v>
      </c>
      <c r="K1669" s="20" t="s">
        <v>315</v>
      </c>
      <c r="L1669" s="95" t="str">
        <f>IF(M1669&lt;&gt;"",IF(NOT(ISNA(INDEX(cc!B:B,MATCH(M1669,cc!A:A,0)))),INDEX(cc!B:B,MATCH(M1669,cc!A:A,0)),"0"),"")</f>
        <v>Observed Commodity</v>
      </c>
      <c r="M1669" s="97" t="s">
        <v>4097</v>
      </c>
      <c r="N1669" s="28" t="str">
        <f t="shared" si="237"/>
        <v/>
      </c>
      <c r="O1669" s="19" t="str">
        <f t="shared" si="239"/>
        <v>SC_STOCK (N, DSD, ObservedCommodity): Between Min-Max</v>
      </c>
      <c r="P1669" s="19" t="str">
        <f t="shared" si="240"/>
        <v>SC_STOCK (N, DSD, ObservedCommodity): Between Min-Max</v>
      </c>
      <c r="Q1669" s="19" t="str">
        <f t="shared" si="238"/>
        <v>SC_STOCK (N, DSD, ObservedCommodity)</v>
      </c>
      <c r="R1669" s="19" t="str">
        <f t="shared" si="241"/>
        <v>SC_STOCK_N_DSD_ObservedCommodity</v>
      </c>
      <c r="S1669" s="19" t="str">
        <f t="shared" si="242"/>
        <v>SC_STOCK_N_DSD_ObservedCommodity_</v>
      </c>
      <c r="T1669" s="19" t="b">
        <f>NOT(ISNA(VLOOKUP(B1669,dbcodes!A:B,2,FALSE)))</f>
        <v>1</v>
      </c>
      <c r="U1669" s="19" t="str">
        <f>IF(ISNA(VLOOKUP(B1669,dbcodes!A:B,2,FALSE)),des!R1210,VLOOKUP(B1669,dbcodes!A:B,2,FALSE))</f>
        <v>SC_STOCK_N_DSD_ObservedCommodity</v>
      </c>
      <c r="V1669" s="20"/>
      <c r="W1669" s="107" t="str">
        <f>IF(ISNA(VLOOKUP(C1669,descriptions!A:B,2,FALSE)),des!V1210,IF(G1669=" TARGET","Target ","")&amp;VLOOKUP(C1669,descriptions!A:B,2,FALSE))</f>
        <v>Percentage of stock status observations from storage sites where commodities are stocked according to plan, by level in supply system</v>
      </c>
      <c r="X1669" s="20" t="s">
        <v>4</v>
      </c>
      <c r="Y1669" s="20" t="s">
        <v>831</v>
      </c>
      <c r="Z1669" s="20" t="s">
        <v>836</v>
      </c>
      <c r="AA1669" s="20" t="s">
        <v>102</v>
      </c>
      <c r="AB1669" s="20" t="s">
        <v>755</v>
      </c>
      <c r="AC1669" s="19" t="str">
        <f>IF(AB1669&lt;&gt;"",IF(NOT(ISNA(INDEX(os!A:A,MATCH(AB1669,os!B:B,0)))),INDEX(os!A:A,MATCH(AB1669,os!B:B,0)),"0"),"")</f>
        <v/>
      </c>
      <c r="AD1669" s="20" t="s">
        <v>830</v>
      </c>
      <c r="AE1669" s="20"/>
      <c r="AF1669" s="20"/>
      <c r="AG1669" s="20"/>
      <c r="AH1669" s="93" t="str">
        <f>IF(NOT(ISNA(VLOOKUP(B:B,ResultsTargets!A:A,1,0))),"TRUE","")</f>
        <v/>
      </c>
      <c r="AI1669" s="19" t="str">
        <f>IF(ISNA(VLOOKUP(C1669,dim_techarea!A:B,2,FALSE)),"",VLOOKUP(C1669,dim_techarea!A:B,2,FALSE))</f>
        <v>SC_STOCK</v>
      </c>
      <c r="AJ1669" s="19" t="str">
        <f>IF(ISNA(VLOOKUP(AI1669,dim_techarea!B:C,2,FALSE)),"",VLOOKUP(AI1669,dim_techarea!B:C,2,FALSE))</f>
        <v>Wcg6Zu3y7OE</v>
      </c>
      <c r="AK1669" s="19" t="str">
        <f>IF(ISNA(VLOOKUP(TRIM(G1669),dim_targetsresults!A:B,2,FALSE)),"",VLOOKUP(TRIM(G1669),dim_targetsresults!A:C,2,FALSE))</f>
        <v>MER Results</v>
      </c>
      <c r="AL1669" s="19" t="str">
        <f>IF(ISNA(VLOOKUP(AK1669,dim_targetsresults!B:C,2,FALSE)),"",VLOOKUP(AK1669,dim_targetsresults!B:C,2,FALSE))</f>
        <v>Jh0jDM5yQ2E</v>
      </c>
      <c r="AM1669" s="19" t="str">
        <f>IF(ISNA(VLOOKUP(TRIM(D1669),dim_numeratordenominator!A:B,2,FALSE)),"",VLOOKUP(TRIM(D1669),dim_numeratordenominator!A:C,2,FALSE))</f>
        <v>Numerator</v>
      </c>
      <c r="AN1669" s="19" t="str">
        <f>IF(ISNA(VLOOKUP(AM1669,dim_numeratordenominator!B:C,2,FALSE)),"",VLOOKUP(AM1669,dim_numeratordenominator!B:C,2,FALSE))</f>
        <v>Som9NRMQqV7</v>
      </c>
      <c r="AO1669" s="19" t="str">
        <f>IF(ISNA(VLOOKUP(TRIM(E1669),dim_supporttype!A:B,2,FALSE)),"",VLOOKUP(TRIM(E1669),dim_supporttype!A:C,2,FALSE))</f>
        <v>DSD</v>
      </c>
      <c r="AP1669" s="19" t="str">
        <f>IF(ISNA(VLOOKUP(AO1669,dim_supporttype!B:C,2,FALSE)),"",VLOOKUP(AO1669,dim_supporttype!B:C,2,FALSE))</f>
        <v>iM13vdNLWKb</v>
      </c>
      <c r="AQ1669" s="19" t="str">
        <f>IF(ISNA(VLOOKUP(TRIM(F1669),dim_disaggs!A:B,2,FALSE)),"No Disagg",VLOOKUP(TRIM(F1669),dim_disaggs!A:B,2,FALSE))</f>
        <v>ObservedCommodity</v>
      </c>
      <c r="AR1669" s="19" t="str">
        <f>IF(ISNA(VLOOKUP(AQ1669,dim_disaggs!B:C,2,FALSE)),"",VLOOKUP(AQ1669,dim_disaggs!B:C,2,FALSE))</f>
        <v>qz4djtXuHlR</v>
      </c>
      <c r="AS1669" s="72"/>
      <c r="AT1669" s="66"/>
      <c r="AU1669" s="72" t="s">
        <v>755</v>
      </c>
      <c r="AV1669" s="73" t="s">
        <v>755</v>
      </c>
      <c r="AW1669" s="66" t="s">
        <v>755</v>
      </c>
      <c r="AX1669" s="66" t="s">
        <v>755</v>
      </c>
      <c r="AY1669" s="20"/>
      <c r="AZ1669" s="20"/>
      <c r="BA1669" s="105" t="str">
        <f t="shared" si="243"/>
        <v/>
      </c>
      <c r="BB1669" s="20" t="str">
        <f t="shared" si="244"/>
        <v/>
      </c>
      <c r="BC1669" s="20"/>
      <c r="BD1669" s="20"/>
      <c r="BE1669" s="75"/>
      <c r="BF1669" s="73"/>
      <c r="BG1669" s="55"/>
      <c r="BH1669" s="76"/>
      <c r="BI1669" s="20"/>
      <c r="BJ1669" s="20"/>
      <c r="BK1669" s="55"/>
      <c r="BL1669" s="71"/>
      <c r="BM1669" s="77"/>
      <c r="BN1669" s="78"/>
      <c r="BO1669" s="77"/>
      <c r="BP1669" s="78"/>
    </row>
    <row r="1670" spans="1:68" x14ac:dyDescent="0.2">
      <c r="A1670" s="20" t="s">
        <v>95</v>
      </c>
      <c r="B1670" s="20" t="s">
        <v>785</v>
      </c>
      <c r="C1670" s="20" t="s">
        <v>261</v>
      </c>
      <c r="D1670" s="20" t="s">
        <v>1</v>
      </c>
      <c r="E1670" s="20" t="s">
        <v>77</v>
      </c>
      <c r="F1670" s="20" t="s">
        <v>789</v>
      </c>
      <c r="G1670" s="20" t="s">
        <v>20086</v>
      </c>
      <c r="H1670" s="20" t="s">
        <v>789</v>
      </c>
      <c r="I1670" s="19">
        <f t="shared" si="236"/>
        <v>39</v>
      </c>
      <c r="J1670" s="20" t="s">
        <v>205</v>
      </c>
      <c r="K1670" s="20" t="s">
        <v>315</v>
      </c>
      <c r="L1670" s="95" t="str">
        <f>IF(M1670&lt;&gt;"",IF(NOT(ISNA(INDEX(cc!B:B,MATCH(M1670,cc!A:A,0)))),INDEX(cc!B:B,MATCH(M1670,cc!A:A,0)),"0"),"")</f>
        <v>Observed Commodity v2</v>
      </c>
      <c r="M1670" s="97" t="s">
        <v>791</v>
      </c>
      <c r="N1670" s="28" t="str">
        <f t="shared" si="237"/>
        <v/>
      </c>
      <c r="O1670" s="19" t="str">
        <f t="shared" si="239"/>
        <v>SC_STOCK (N, DSD, ObservedCommodity) v2: Between Min-Max</v>
      </c>
      <c r="P1670" s="19" t="str">
        <f t="shared" si="240"/>
        <v>SC_STOCK (N, DSD, ObservedCommodity) v2: Between Min-Max</v>
      </c>
      <c r="Q1670" s="19" t="str">
        <f t="shared" si="238"/>
        <v>SC_STOCK (N, DSD, ObservedCommodity) v2</v>
      </c>
      <c r="R1670" s="19" t="str">
        <f t="shared" si="241"/>
        <v>SC_STOCK_N_DSD_ObservedCommodity_v2</v>
      </c>
      <c r="S1670" s="19" t="str">
        <f t="shared" si="242"/>
        <v>SC_STOCK_N_DSD_ObservedCommodity_v2</v>
      </c>
      <c r="T1670" s="19" t="b">
        <f>NOT(ISNA(VLOOKUP(B1670,dbcodes!A:B,2,FALSE)))</f>
        <v>1</v>
      </c>
      <c r="U1670" s="19" t="str">
        <f>IF(ISNA(VLOOKUP(B1670,dbcodes!A:B,2,FALSE)),des!R1211,VLOOKUP(B1670,dbcodes!A:B,2,FALSE))</f>
        <v>SC_STOCK_N_DSD_ObservedCommodity_v2</v>
      </c>
      <c r="W1670" s="107" t="str">
        <f>IF(ISNA(VLOOKUP(C1670,descriptions!A:B,2,FALSE)),des!V1211,IF(G1670=" TARGET","Target ","")&amp;VLOOKUP(C1670,descriptions!A:B,2,FALSE))</f>
        <v>Percentage of stock status observations from storage sites where commodities are stocked according to plan, by level in supply system</v>
      </c>
      <c r="X1670" s="20" t="s">
        <v>4</v>
      </c>
      <c r="Y1670" s="20" t="s">
        <v>831</v>
      </c>
      <c r="Z1670" s="20" t="s">
        <v>836</v>
      </c>
      <c r="AA1670" s="20" t="s">
        <v>102</v>
      </c>
      <c r="AB1670" s="20" t="s">
        <v>755</v>
      </c>
      <c r="AC1670" s="19" t="str">
        <f>IF(AB1670&lt;&gt;"",IF(NOT(ISNA(INDEX(os!A:A,MATCH(AB1670,os!B:B,0)))),INDEX(os!A:A,MATCH(AB1670,os!B:B,0)),"0"),"")</f>
        <v/>
      </c>
      <c r="AD1670" s="20" t="s">
        <v>830</v>
      </c>
      <c r="AH1670" s="93" t="str">
        <f>IF(NOT(ISNA(VLOOKUP(B:B,ResultsTargets!A:A,1,0))),"TRUE","")</f>
        <v/>
      </c>
      <c r="AI1670" s="19" t="str">
        <f>IF(ISNA(VLOOKUP(C1670,dim_techarea!A:B,2,FALSE)),"",VLOOKUP(C1670,dim_techarea!A:B,2,FALSE))</f>
        <v>SC_STOCK</v>
      </c>
      <c r="AJ1670" s="19" t="str">
        <f>IF(ISNA(VLOOKUP(AI1670,dim_techarea!B:C,2,FALSE)),"",VLOOKUP(AI1670,dim_techarea!B:C,2,FALSE))</f>
        <v>Wcg6Zu3y7OE</v>
      </c>
      <c r="AK1670" s="19" t="str">
        <f>IF(ISNA(VLOOKUP(TRIM(G1670),dim_targetsresults!A:B,2,FALSE)),"",VLOOKUP(TRIM(G1670),dim_targetsresults!A:C,2,FALSE))</f>
        <v>MER Results</v>
      </c>
      <c r="AL1670" s="19" t="str">
        <f>IF(ISNA(VLOOKUP(AK1670,dim_targetsresults!B:C,2,FALSE)),"",VLOOKUP(AK1670,dim_targetsresults!B:C,2,FALSE))</f>
        <v>Jh0jDM5yQ2E</v>
      </c>
      <c r="AM1670" s="19" t="str">
        <f>IF(ISNA(VLOOKUP(TRIM(D1670),dim_numeratordenominator!A:B,2,FALSE)),"",VLOOKUP(TRIM(D1670),dim_numeratordenominator!A:C,2,FALSE))</f>
        <v>Numerator</v>
      </c>
      <c r="AN1670" s="19" t="str">
        <f>IF(ISNA(VLOOKUP(AM1670,dim_numeratordenominator!B:C,2,FALSE)),"",VLOOKUP(AM1670,dim_numeratordenominator!B:C,2,FALSE))</f>
        <v>Som9NRMQqV7</v>
      </c>
      <c r="AO1670" s="19" t="str">
        <f>IF(ISNA(VLOOKUP(TRIM(E1670),dim_supporttype!A:B,2,FALSE)),"",VLOOKUP(TRIM(E1670),dim_supporttype!A:C,2,FALSE))</f>
        <v>DSD</v>
      </c>
      <c r="AP1670" s="19" t="str">
        <f>IF(ISNA(VLOOKUP(AO1670,dim_supporttype!B:C,2,FALSE)),"",VLOOKUP(AO1670,dim_supporttype!B:C,2,FALSE))</f>
        <v>iM13vdNLWKb</v>
      </c>
      <c r="AQ1670" s="19" t="str">
        <f>IF(ISNA(VLOOKUP(TRIM(F1670),dim_disaggs!A:B,2,FALSE)),"No Disagg",VLOOKUP(TRIM(F1670),dim_disaggs!A:B,2,FALSE))</f>
        <v>ObservedCommodity</v>
      </c>
      <c r="AR1670" s="19" t="str">
        <f>IF(ISNA(VLOOKUP(AQ1670,dim_disaggs!B:C,2,FALSE)),"",VLOOKUP(AQ1670,dim_disaggs!B:C,2,FALSE))</f>
        <v>qz4djtXuHlR</v>
      </c>
      <c r="AU1670" s="72" t="s">
        <v>755</v>
      </c>
      <c r="AV1670" s="73" t="s">
        <v>755</v>
      </c>
      <c r="AW1670" s="66" t="s">
        <v>755</v>
      </c>
      <c r="AX1670" s="66" t="s">
        <v>755</v>
      </c>
      <c r="BA1670" s="105" t="str">
        <f t="shared" si="243"/>
        <v/>
      </c>
      <c r="BB1670" s="20" t="str">
        <f t="shared" si="244"/>
        <v/>
      </c>
    </row>
    <row r="1671" spans="1:68" x14ac:dyDescent="0.2">
      <c r="A1671" s="20" t="s">
        <v>95</v>
      </c>
      <c r="B1671" s="20" t="s">
        <v>1723</v>
      </c>
      <c r="C1671" s="20" t="s">
        <v>261</v>
      </c>
      <c r="D1671" s="20" t="s">
        <v>1</v>
      </c>
      <c r="E1671" s="20" t="s">
        <v>78</v>
      </c>
      <c r="F1671" s="20" t="s">
        <v>789</v>
      </c>
      <c r="G1671" s="20" t="s">
        <v>20086</v>
      </c>
      <c r="H1671" s="20" t="s">
        <v>789</v>
      </c>
      <c r="I1671" s="19">
        <f t="shared" si="236"/>
        <v>35</v>
      </c>
      <c r="J1671" s="20" t="s">
        <v>755</v>
      </c>
      <c r="K1671" s="20" t="s">
        <v>315</v>
      </c>
      <c r="L1671" s="95" t="str">
        <f>IF(M1671&lt;&gt;"",IF(NOT(ISNA(INDEX(cc!B:B,MATCH(M1671,cc!A:A,0)))),INDEX(cc!B:B,MATCH(M1671,cc!A:A,0)),"0"),"")</f>
        <v>Observed Commodity</v>
      </c>
      <c r="M1671" s="97" t="s">
        <v>4097</v>
      </c>
      <c r="N1671" s="28" t="str">
        <f t="shared" si="237"/>
        <v/>
      </c>
      <c r="O1671" s="19" t="str">
        <f t="shared" si="239"/>
        <v>SC_STOCK (N, TA, ObservedCommodity): Between Min-Max</v>
      </c>
      <c r="P1671" s="19" t="str">
        <f t="shared" si="240"/>
        <v>SC_STOCK (N, TA, ObservedCommodity): Between Min-Max</v>
      </c>
      <c r="Q1671" s="19" t="str">
        <f t="shared" si="238"/>
        <v>SC_STOCK (N, TA, ObservedCommodity)</v>
      </c>
      <c r="R1671" s="19" t="str">
        <f t="shared" si="241"/>
        <v>SC_STOCK_N_TA_ObservedCommodity</v>
      </c>
      <c r="S1671" s="19" t="str">
        <f t="shared" si="242"/>
        <v>SC_STOCK_N_TA_ObservedCommodity_</v>
      </c>
      <c r="T1671" s="19" t="b">
        <f>NOT(ISNA(VLOOKUP(B1671,dbcodes!A:B,2,FALSE)))</f>
        <v>1</v>
      </c>
      <c r="U1671" s="19" t="str">
        <f>IF(ISNA(VLOOKUP(B1671,dbcodes!A:B,2,FALSE)),des!R1212,VLOOKUP(B1671,dbcodes!A:B,2,FALSE))</f>
        <v>SC_STOCK_N_TA_ObservedCommodity</v>
      </c>
      <c r="W1671" s="107" t="str">
        <f>IF(ISNA(VLOOKUP(C1671,descriptions!A:B,2,FALSE)),des!V1212,IF(G1671=" TARGET","Target ","")&amp;VLOOKUP(C1671,descriptions!A:B,2,FALSE))</f>
        <v>Percentage of stock status observations from storage sites where commodities are stocked according to plan, by level in supply system</v>
      </c>
      <c r="X1671" s="20" t="s">
        <v>4</v>
      </c>
      <c r="Y1671" s="20" t="s">
        <v>831</v>
      </c>
      <c r="Z1671" s="20" t="s">
        <v>836</v>
      </c>
      <c r="AA1671" s="20" t="s">
        <v>102</v>
      </c>
      <c r="AB1671" s="20" t="s">
        <v>755</v>
      </c>
      <c r="AC1671" s="19" t="str">
        <f>IF(AB1671&lt;&gt;"",IF(NOT(ISNA(INDEX(os!A:A,MATCH(AB1671,os!B:B,0)))),INDEX(os!A:A,MATCH(AB1671,os!B:B,0)),"0"),"")</f>
        <v/>
      </c>
      <c r="AD1671" s="20" t="s">
        <v>830</v>
      </c>
      <c r="AH1671" s="93" t="str">
        <f>IF(NOT(ISNA(VLOOKUP(B:B,ResultsTargets!A:A,1,0))),"TRUE","")</f>
        <v/>
      </c>
      <c r="AI1671" s="19" t="str">
        <f>IF(ISNA(VLOOKUP(C1671,dim_techarea!A:B,2,FALSE)),"",VLOOKUP(C1671,dim_techarea!A:B,2,FALSE))</f>
        <v>SC_STOCK</v>
      </c>
      <c r="AJ1671" s="19" t="str">
        <f>IF(ISNA(VLOOKUP(AI1671,dim_techarea!B:C,2,FALSE)),"",VLOOKUP(AI1671,dim_techarea!B:C,2,FALSE))</f>
        <v>Wcg6Zu3y7OE</v>
      </c>
      <c r="AK1671" s="19" t="str">
        <f>IF(ISNA(VLOOKUP(TRIM(G1671),dim_targetsresults!A:B,2,FALSE)),"",VLOOKUP(TRIM(G1671),dim_targetsresults!A:C,2,FALSE))</f>
        <v>MER Results</v>
      </c>
      <c r="AL1671" s="19" t="str">
        <f>IF(ISNA(VLOOKUP(AK1671,dim_targetsresults!B:C,2,FALSE)),"",VLOOKUP(AK1671,dim_targetsresults!B:C,2,FALSE))</f>
        <v>Jh0jDM5yQ2E</v>
      </c>
      <c r="AM1671" s="19" t="str">
        <f>IF(ISNA(VLOOKUP(TRIM(D1671),dim_numeratordenominator!A:B,2,FALSE)),"",VLOOKUP(TRIM(D1671),dim_numeratordenominator!A:C,2,FALSE))</f>
        <v>Numerator</v>
      </c>
      <c r="AN1671" s="19" t="str">
        <f>IF(ISNA(VLOOKUP(AM1671,dim_numeratordenominator!B:C,2,FALSE)),"",VLOOKUP(AM1671,dim_numeratordenominator!B:C,2,FALSE))</f>
        <v>Som9NRMQqV7</v>
      </c>
      <c r="AO1671" s="19" t="str">
        <f>IF(ISNA(VLOOKUP(TRIM(E1671),dim_supporttype!A:B,2,FALSE)),"",VLOOKUP(TRIM(E1671),dim_supporttype!A:C,2,FALSE))</f>
        <v>TA</v>
      </c>
      <c r="AP1671" s="19" t="str">
        <f>IF(ISNA(VLOOKUP(AO1671,dim_supporttype!B:C,2,FALSE)),"",VLOOKUP(AO1671,dim_supporttype!B:C,2,FALSE))</f>
        <v>cRAGKdWIDn4</v>
      </c>
      <c r="AQ1671" s="19" t="str">
        <f>IF(ISNA(VLOOKUP(TRIM(F1671),dim_disaggs!A:B,2,FALSE)),"No Disagg",VLOOKUP(TRIM(F1671),dim_disaggs!A:B,2,FALSE))</f>
        <v>ObservedCommodity</v>
      </c>
      <c r="AR1671" s="19" t="str">
        <f>IF(ISNA(VLOOKUP(AQ1671,dim_disaggs!B:C,2,FALSE)),"",VLOOKUP(AQ1671,dim_disaggs!B:C,2,FALSE))</f>
        <v>qz4djtXuHlR</v>
      </c>
      <c r="AU1671" s="72" t="s">
        <v>755</v>
      </c>
      <c r="AV1671" s="73" t="s">
        <v>755</v>
      </c>
      <c r="AW1671" s="66" t="s">
        <v>755</v>
      </c>
      <c r="AX1671" s="66" t="s">
        <v>755</v>
      </c>
      <c r="BA1671" s="105" t="str">
        <f t="shared" si="243"/>
        <v/>
      </c>
      <c r="BB1671" s="20" t="str">
        <f t="shared" si="244"/>
        <v/>
      </c>
    </row>
    <row r="1672" spans="1:68" s="3" customFormat="1" x14ac:dyDescent="0.2">
      <c r="A1672" s="20" t="s">
        <v>95</v>
      </c>
      <c r="B1672" s="20" t="s">
        <v>786</v>
      </c>
      <c r="C1672" s="20" t="s">
        <v>261</v>
      </c>
      <c r="D1672" s="20" t="s">
        <v>1</v>
      </c>
      <c r="E1672" s="20" t="s">
        <v>78</v>
      </c>
      <c r="F1672" s="20" t="s">
        <v>789</v>
      </c>
      <c r="G1672" s="20" t="s">
        <v>20086</v>
      </c>
      <c r="H1672" s="20" t="s">
        <v>789</v>
      </c>
      <c r="I1672" s="19">
        <f t="shared" si="236"/>
        <v>38</v>
      </c>
      <c r="J1672" s="20" t="s">
        <v>205</v>
      </c>
      <c r="K1672" s="20" t="s">
        <v>315</v>
      </c>
      <c r="L1672" s="95" t="str">
        <f>IF(M1672&lt;&gt;"",IF(NOT(ISNA(INDEX(cc!B:B,MATCH(M1672,cc!A:A,0)))),INDEX(cc!B:B,MATCH(M1672,cc!A:A,0)),"0"),"")</f>
        <v>Observed Commodity v2</v>
      </c>
      <c r="M1672" s="97" t="s">
        <v>791</v>
      </c>
      <c r="N1672" s="28" t="str">
        <f t="shared" si="237"/>
        <v/>
      </c>
      <c r="O1672" s="19" t="str">
        <f t="shared" si="239"/>
        <v>SC_STOCK (N, TA, ObservedCommodity) v2: Between Min-Max</v>
      </c>
      <c r="P1672" s="19" t="str">
        <f t="shared" si="240"/>
        <v>SC_STOCK (N, TA, ObservedCommodity) v2: Between Min-Max</v>
      </c>
      <c r="Q1672" s="19" t="str">
        <f t="shared" si="238"/>
        <v>SC_STOCK (N, TA, ObservedCommodity) v2</v>
      </c>
      <c r="R1672" s="19" t="str">
        <f t="shared" si="241"/>
        <v>SC_STOCK_N_TA_ObservedCommodity_v2</v>
      </c>
      <c r="S1672" s="19" t="str">
        <f t="shared" si="242"/>
        <v>SC_STOCK_N_TA_ObservedCommodity_v2</v>
      </c>
      <c r="T1672" s="19" t="b">
        <f>NOT(ISNA(VLOOKUP(B1672,dbcodes!A:B,2,FALSE)))</f>
        <v>1</v>
      </c>
      <c r="U1672" s="19" t="str">
        <f>IF(ISNA(VLOOKUP(B1672,dbcodes!A:B,2,FALSE)),des!R1213,VLOOKUP(B1672,dbcodes!A:B,2,FALSE))</f>
        <v>SC_STOCK_N_TA_ObservedCommodity_v2</v>
      </c>
      <c r="V1672" s="20"/>
      <c r="W1672" s="107" t="str">
        <f>IF(ISNA(VLOOKUP(C1672,descriptions!A:B,2,FALSE)),des!V1213,IF(G1672=" TARGET","Target ","")&amp;VLOOKUP(C1672,descriptions!A:B,2,FALSE))</f>
        <v>Percentage of stock status observations from storage sites where commodities are stocked according to plan, by level in supply system</v>
      </c>
      <c r="X1672" s="20" t="s">
        <v>4</v>
      </c>
      <c r="Y1672" s="20" t="s">
        <v>831</v>
      </c>
      <c r="Z1672" s="20" t="s">
        <v>836</v>
      </c>
      <c r="AA1672" s="20" t="s">
        <v>102</v>
      </c>
      <c r="AB1672" s="20" t="s">
        <v>755</v>
      </c>
      <c r="AC1672" s="19" t="str">
        <f>IF(AB1672&lt;&gt;"",IF(NOT(ISNA(INDEX(os!A:A,MATCH(AB1672,os!B:B,0)))),INDEX(os!A:A,MATCH(AB1672,os!B:B,0)),"0"),"")</f>
        <v/>
      </c>
      <c r="AD1672" s="20" t="s">
        <v>830</v>
      </c>
      <c r="AE1672" s="20"/>
      <c r="AF1672" s="20"/>
      <c r="AG1672" s="20"/>
      <c r="AH1672" s="93" t="str">
        <f>IF(NOT(ISNA(VLOOKUP(B:B,ResultsTargets!A:A,1,0))),"TRUE","")</f>
        <v/>
      </c>
      <c r="AI1672" s="19" t="str">
        <f>IF(ISNA(VLOOKUP(C1672,dim_techarea!A:B,2,FALSE)),"",VLOOKUP(C1672,dim_techarea!A:B,2,FALSE))</f>
        <v>SC_STOCK</v>
      </c>
      <c r="AJ1672" s="19" t="str">
        <f>IF(ISNA(VLOOKUP(AI1672,dim_techarea!B:C,2,FALSE)),"",VLOOKUP(AI1672,dim_techarea!B:C,2,FALSE))</f>
        <v>Wcg6Zu3y7OE</v>
      </c>
      <c r="AK1672" s="19" t="str">
        <f>IF(ISNA(VLOOKUP(TRIM(G1672),dim_targetsresults!A:B,2,FALSE)),"",VLOOKUP(TRIM(G1672),dim_targetsresults!A:C,2,FALSE))</f>
        <v>MER Results</v>
      </c>
      <c r="AL1672" s="19" t="str">
        <f>IF(ISNA(VLOOKUP(AK1672,dim_targetsresults!B:C,2,FALSE)),"",VLOOKUP(AK1672,dim_targetsresults!B:C,2,FALSE))</f>
        <v>Jh0jDM5yQ2E</v>
      </c>
      <c r="AM1672" s="19" t="str">
        <f>IF(ISNA(VLOOKUP(TRIM(D1672),dim_numeratordenominator!A:B,2,FALSE)),"",VLOOKUP(TRIM(D1672),dim_numeratordenominator!A:C,2,FALSE))</f>
        <v>Numerator</v>
      </c>
      <c r="AN1672" s="19" t="str">
        <f>IF(ISNA(VLOOKUP(AM1672,dim_numeratordenominator!B:C,2,FALSE)),"",VLOOKUP(AM1672,dim_numeratordenominator!B:C,2,FALSE))</f>
        <v>Som9NRMQqV7</v>
      </c>
      <c r="AO1672" s="19" t="str">
        <f>IF(ISNA(VLOOKUP(TRIM(E1672),dim_supporttype!A:B,2,FALSE)),"",VLOOKUP(TRIM(E1672),dim_supporttype!A:C,2,FALSE))</f>
        <v>TA</v>
      </c>
      <c r="AP1672" s="19" t="str">
        <f>IF(ISNA(VLOOKUP(AO1672,dim_supporttype!B:C,2,FALSE)),"",VLOOKUP(AO1672,dim_supporttype!B:C,2,FALSE))</f>
        <v>cRAGKdWIDn4</v>
      </c>
      <c r="AQ1672" s="19" t="str">
        <f>IF(ISNA(VLOOKUP(TRIM(F1672),dim_disaggs!A:B,2,FALSE)),"No Disagg",VLOOKUP(TRIM(F1672),dim_disaggs!A:B,2,FALSE))</f>
        <v>ObservedCommodity</v>
      </c>
      <c r="AR1672" s="19" t="str">
        <f>IF(ISNA(VLOOKUP(AQ1672,dim_disaggs!B:C,2,FALSE)),"",VLOOKUP(AQ1672,dim_disaggs!B:C,2,FALSE))</f>
        <v>qz4djtXuHlR</v>
      </c>
      <c r="AS1672" s="72"/>
      <c r="AT1672" s="66"/>
      <c r="AU1672" s="72" t="s">
        <v>755</v>
      </c>
      <c r="AV1672" s="73" t="s">
        <v>755</v>
      </c>
      <c r="AW1672" s="66" t="s">
        <v>755</v>
      </c>
      <c r="AX1672" s="66" t="s">
        <v>755</v>
      </c>
      <c r="AY1672" s="20"/>
      <c r="AZ1672" s="20"/>
      <c r="BA1672" s="105" t="str">
        <f t="shared" si="243"/>
        <v/>
      </c>
      <c r="BB1672" s="20" t="str">
        <f t="shared" si="244"/>
        <v/>
      </c>
      <c r="BC1672" s="20"/>
      <c r="BD1672" s="20"/>
      <c r="BE1672" s="75"/>
      <c r="BF1672" s="73"/>
      <c r="BG1672" s="55"/>
      <c r="BH1672" s="76"/>
      <c r="BI1672" s="20"/>
      <c r="BJ1672" s="20"/>
      <c r="BK1672" s="55"/>
      <c r="BL1672" s="71"/>
      <c r="BM1672" s="77"/>
      <c r="BN1672" s="78"/>
      <c r="BO1672" s="77"/>
      <c r="BP1672" s="78"/>
    </row>
    <row r="1673" spans="1:68" s="3" customFormat="1" x14ac:dyDescent="0.2">
      <c r="A1673" s="20" t="s">
        <v>95</v>
      </c>
      <c r="B1673" s="20" t="s">
        <v>313</v>
      </c>
      <c r="C1673" s="20" t="s">
        <v>261</v>
      </c>
      <c r="D1673" s="20" t="s">
        <v>1</v>
      </c>
      <c r="E1673" s="20" t="s">
        <v>264</v>
      </c>
      <c r="F1673" s="20"/>
      <c r="G1673" s="20" t="s">
        <v>20086</v>
      </c>
      <c r="H1673" s="20"/>
      <c r="I1673" s="19">
        <f t="shared" si="236"/>
        <v>27</v>
      </c>
      <c r="J1673" s="20" t="s">
        <v>755</v>
      </c>
      <c r="K1673" s="20" t="s">
        <v>315</v>
      </c>
      <c r="L1673" s="95" t="str">
        <f>IF(M1673&lt;&gt;"",IF(NOT(ISNA(INDEX(cc!B:B,MATCH(M1673,cc!A:A,0)))),INDEX(cc!B:B,MATCH(M1673,cc!A:A,0)),"0"),"")</f>
        <v>default</v>
      </c>
      <c r="M1673" s="97" t="s">
        <v>13</v>
      </c>
      <c r="N1673" s="28" t="str">
        <f t="shared" si="237"/>
        <v/>
      </c>
      <c r="O1673" s="19" t="str">
        <f t="shared" si="239"/>
        <v>SC_STOCK (N, DSD_NARRATIVE): Between Min-Max</v>
      </c>
      <c r="P1673" s="19" t="str">
        <f t="shared" si="240"/>
        <v>SC_STOCK (N, DSD_NARRATIVE): Between Min-Max</v>
      </c>
      <c r="Q1673" s="19" t="str">
        <f t="shared" si="238"/>
        <v>SC_STOCK (N, DSD_NARRATIVE)</v>
      </c>
      <c r="R1673" s="19" t="str">
        <f t="shared" si="241"/>
        <v>SC_STOCK_N_DSD_NARRATIVE</v>
      </c>
      <c r="S1673" s="19" t="str">
        <f t="shared" si="242"/>
        <v>SC_STOCK_N_DSD_NARRATIVE_</v>
      </c>
      <c r="T1673" s="19" t="b">
        <f>NOT(ISNA(VLOOKUP(B1673,dbcodes!A:B,2,FALSE)))</f>
        <v>1</v>
      </c>
      <c r="U1673" s="19" t="str">
        <f>IF(ISNA(VLOOKUP(B1673,dbcodes!A:B,2,FALSE)),des!R1214,VLOOKUP(B1673,dbcodes!A:B,2,FALSE))</f>
        <v>SC_STOCK_N_DSD_NARRATIVE</v>
      </c>
      <c r="V1673" s="20"/>
      <c r="W1673" s="107" t="str">
        <f>IF(ISNA(VLOOKUP(C1673,descriptions!A:B,2,FALSE)),des!V1214,IF(G1673=" TARGET","Target ","")&amp;VLOOKUP(C1673,descriptions!A:B,2,FALSE))</f>
        <v>Percentage of stock status observations from storage sites where commodities are stocked according to plan, by level in supply system</v>
      </c>
      <c r="X1673" s="20" t="s">
        <v>9</v>
      </c>
      <c r="Y1673" s="20" t="s">
        <v>831</v>
      </c>
      <c r="Z1673" s="20" t="s">
        <v>836</v>
      </c>
      <c r="AA1673" s="20" t="s">
        <v>4121</v>
      </c>
      <c r="AB1673" s="20" t="s">
        <v>755</v>
      </c>
      <c r="AC1673" s="19" t="str">
        <f>IF(AB1673&lt;&gt;"",IF(NOT(ISNA(INDEX(os!A:A,MATCH(AB1673,os!B:B,0)))),INDEX(os!A:A,MATCH(AB1673,os!B:B,0)),"0"),"")</f>
        <v/>
      </c>
      <c r="AD1673" s="20" t="s">
        <v>830</v>
      </c>
      <c r="AE1673" s="20"/>
      <c r="AF1673" s="20"/>
      <c r="AG1673" s="20"/>
      <c r="AH1673" s="93" t="str">
        <f>IF(NOT(ISNA(VLOOKUP(B:B,ResultsTargets!A:A,1,0))),"TRUE","")</f>
        <v/>
      </c>
      <c r="AI1673" s="19" t="str">
        <f>IF(ISNA(VLOOKUP(C1673,dim_techarea!A:B,2,FALSE)),"",VLOOKUP(C1673,dim_techarea!A:B,2,FALSE))</f>
        <v>SC_STOCK</v>
      </c>
      <c r="AJ1673" s="19" t="str">
        <f>IF(ISNA(VLOOKUP(AI1673,dim_techarea!B:C,2,FALSE)),"",VLOOKUP(AI1673,dim_techarea!B:C,2,FALSE))</f>
        <v>Wcg6Zu3y7OE</v>
      </c>
      <c r="AK1673" s="19" t="str">
        <f>IF(ISNA(VLOOKUP(TRIM(G1673),dim_targetsresults!A:B,2,FALSE)),"",VLOOKUP(TRIM(G1673),dim_targetsresults!A:C,2,FALSE))</f>
        <v>MER Results</v>
      </c>
      <c r="AL1673" s="19" t="str">
        <f>IF(ISNA(VLOOKUP(AK1673,dim_targetsresults!B:C,2,FALSE)),"",VLOOKUP(AK1673,dim_targetsresults!B:C,2,FALSE))</f>
        <v>Jh0jDM5yQ2E</v>
      </c>
      <c r="AM1673" s="19" t="str">
        <f>IF(ISNA(VLOOKUP(TRIM(D1673),dim_numeratordenominator!A:B,2,FALSE)),"",VLOOKUP(TRIM(D1673),dim_numeratordenominator!A:C,2,FALSE))</f>
        <v>Numerator</v>
      </c>
      <c r="AN1673" s="19" t="str">
        <f>IF(ISNA(VLOOKUP(AM1673,dim_numeratordenominator!B:C,2,FALSE)),"",VLOOKUP(AM1673,dim_numeratordenominator!B:C,2,FALSE))</f>
        <v>Som9NRMQqV7</v>
      </c>
      <c r="AO1673" s="19" t="str">
        <f>IF(ISNA(VLOOKUP(TRIM(E1673),dim_supporttype!A:B,2,FALSE)),"",VLOOKUP(TRIM(E1673),dim_supporttype!A:C,2,FALSE))</f>
        <v>DSD Narratives</v>
      </c>
      <c r="AP1673" s="19" t="str">
        <f>IF(ISNA(VLOOKUP(AO1673,dim_supporttype!B:C,2,FALSE)),"",VLOOKUP(AO1673,dim_supporttype!B:C,2,FALSE))</f>
        <v>ySGf8v2q9Rm</v>
      </c>
      <c r="AQ1673" s="19" t="str">
        <f>IF(ISNA(VLOOKUP(TRIM(F1673),dim_disaggs!A:B,2,FALSE)),"No Disagg",VLOOKUP(TRIM(F1673),dim_disaggs!A:B,2,FALSE))</f>
        <v>No Disagg</v>
      </c>
      <c r="AR1673" s="19" t="str">
        <f>IF(ISNA(VLOOKUP(AQ1673,dim_disaggs!B:C,2,FALSE)),"",VLOOKUP(AQ1673,dim_disaggs!B:C,2,FALSE))</f>
        <v>werJlVT6sf3</v>
      </c>
      <c r="AS1673" s="72"/>
      <c r="AT1673" s="66"/>
      <c r="AU1673" s="72" t="s">
        <v>755</v>
      </c>
      <c r="AV1673" s="73" t="s">
        <v>755</v>
      </c>
      <c r="AW1673" s="66" t="s">
        <v>755</v>
      </c>
      <c r="AX1673" s="66" t="s">
        <v>755</v>
      </c>
      <c r="AY1673" s="20"/>
      <c r="AZ1673" s="20"/>
      <c r="BA1673" s="105" t="str">
        <f t="shared" si="243"/>
        <v/>
      </c>
      <c r="BB1673" s="20" t="str">
        <f t="shared" si="244"/>
        <v/>
      </c>
      <c r="BC1673" s="20"/>
      <c r="BD1673" s="20"/>
      <c r="BE1673" s="75"/>
      <c r="BF1673" s="73"/>
      <c r="BG1673" s="55"/>
      <c r="BH1673" s="76"/>
      <c r="BI1673" s="20"/>
      <c r="BJ1673" s="20"/>
      <c r="BK1673" s="55"/>
      <c r="BL1673" s="71"/>
      <c r="BM1673" s="77"/>
      <c r="BN1673" s="78"/>
      <c r="BO1673" s="77"/>
      <c r="BP1673" s="78"/>
    </row>
    <row r="1674" spans="1:68" x14ac:dyDescent="0.2">
      <c r="A1674" s="20" t="s">
        <v>95</v>
      </c>
      <c r="B1674" s="20" t="s">
        <v>314</v>
      </c>
      <c r="C1674" s="20" t="s">
        <v>261</v>
      </c>
      <c r="D1674" s="20" t="s">
        <v>1</v>
      </c>
      <c r="E1674" s="20" t="s">
        <v>265</v>
      </c>
      <c r="G1674" s="20" t="s">
        <v>20086</v>
      </c>
      <c r="I1674" s="19">
        <f t="shared" si="236"/>
        <v>26</v>
      </c>
      <c r="J1674" s="20" t="s">
        <v>755</v>
      </c>
      <c r="K1674" s="20" t="s">
        <v>315</v>
      </c>
      <c r="L1674" s="95" t="str">
        <f>IF(M1674&lt;&gt;"",IF(NOT(ISNA(INDEX(cc!B:B,MATCH(M1674,cc!A:A,0)))),INDEX(cc!B:B,MATCH(M1674,cc!A:A,0)),"0"),"")</f>
        <v>default</v>
      </c>
      <c r="M1674" s="97" t="s">
        <v>13</v>
      </c>
      <c r="N1674" s="28" t="str">
        <f t="shared" si="237"/>
        <v/>
      </c>
      <c r="O1674" s="19" t="str">
        <f t="shared" si="239"/>
        <v>SC_STOCK (N, TA_NARRATIVE): Between Min-Max</v>
      </c>
      <c r="P1674" s="19" t="str">
        <f t="shared" si="240"/>
        <v>SC_STOCK (N, TA_NARRATIVE): Between Min-Max</v>
      </c>
      <c r="Q1674" s="19" t="str">
        <f t="shared" si="238"/>
        <v>SC_STOCK (N, TA_NARRATIVE)</v>
      </c>
      <c r="R1674" s="19" t="str">
        <f t="shared" si="241"/>
        <v>SC_STOCK_N_TA_NARRATIVE</v>
      </c>
      <c r="S1674" s="19" t="str">
        <f t="shared" si="242"/>
        <v>SC_STOCK_N_TA_NARRATIVE_</v>
      </c>
      <c r="T1674" s="19" t="b">
        <f>NOT(ISNA(VLOOKUP(B1674,dbcodes!A:B,2,FALSE)))</f>
        <v>1</v>
      </c>
      <c r="U1674" s="19" t="str">
        <f>IF(ISNA(VLOOKUP(B1674,dbcodes!A:B,2,FALSE)),des!R1215,VLOOKUP(B1674,dbcodes!A:B,2,FALSE))</f>
        <v>SC_STOCK_N_TA_NARRATIVE</v>
      </c>
      <c r="W1674" s="107" t="str">
        <f>IF(ISNA(VLOOKUP(C1674,descriptions!A:B,2,FALSE)),des!V1215,IF(G1674=" TARGET","Target ","")&amp;VLOOKUP(C1674,descriptions!A:B,2,FALSE))</f>
        <v>Percentage of stock status observations from storage sites where commodities are stocked according to plan, by level in supply system</v>
      </c>
      <c r="X1674" s="20" t="s">
        <v>9</v>
      </c>
      <c r="Y1674" s="20" t="s">
        <v>831</v>
      </c>
      <c r="Z1674" s="20" t="s">
        <v>836</v>
      </c>
      <c r="AA1674" s="20" t="s">
        <v>4121</v>
      </c>
      <c r="AB1674" s="20" t="s">
        <v>755</v>
      </c>
      <c r="AC1674" s="19" t="str">
        <f>IF(AB1674&lt;&gt;"",IF(NOT(ISNA(INDEX(os!A:A,MATCH(AB1674,os!B:B,0)))),INDEX(os!A:A,MATCH(AB1674,os!B:B,0)),"0"),"")</f>
        <v/>
      </c>
      <c r="AD1674" s="20" t="s">
        <v>830</v>
      </c>
      <c r="AH1674" s="93" t="str">
        <f>IF(NOT(ISNA(VLOOKUP(B:B,ResultsTargets!A:A,1,0))),"TRUE","")</f>
        <v/>
      </c>
      <c r="AI1674" s="19" t="str">
        <f>IF(ISNA(VLOOKUP(C1674,dim_techarea!A:B,2,FALSE)),"",VLOOKUP(C1674,dim_techarea!A:B,2,FALSE))</f>
        <v>SC_STOCK</v>
      </c>
      <c r="AJ1674" s="19" t="str">
        <f>IF(ISNA(VLOOKUP(AI1674,dim_techarea!B:C,2,FALSE)),"",VLOOKUP(AI1674,dim_techarea!B:C,2,FALSE))</f>
        <v>Wcg6Zu3y7OE</v>
      </c>
      <c r="AK1674" s="19" t="str">
        <f>IF(ISNA(VLOOKUP(TRIM(G1674),dim_targetsresults!A:B,2,FALSE)),"",VLOOKUP(TRIM(G1674),dim_targetsresults!A:C,2,FALSE))</f>
        <v>MER Results</v>
      </c>
      <c r="AL1674" s="19" t="str">
        <f>IF(ISNA(VLOOKUP(AK1674,dim_targetsresults!B:C,2,FALSE)),"",VLOOKUP(AK1674,dim_targetsresults!B:C,2,FALSE))</f>
        <v>Jh0jDM5yQ2E</v>
      </c>
      <c r="AM1674" s="19" t="str">
        <f>IF(ISNA(VLOOKUP(TRIM(D1674),dim_numeratordenominator!A:B,2,FALSE)),"",VLOOKUP(TRIM(D1674),dim_numeratordenominator!A:C,2,FALSE))</f>
        <v>Numerator</v>
      </c>
      <c r="AN1674" s="19" t="str">
        <f>IF(ISNA(VLOOKUP(AM1674,dim_numeratordenominator!B:C,2,FALSE)),"",VLOOKUP(AM1674,dim_numeratordenominator!B:C,2,FALSE))</f>
        <v>Som9NRMQqV7</v>
      </c>
      <c r="AO1674" s="19" t="str">
        <f>IF(ISNA(VLOOKUP(TRIM(E1674),dim_supporttype!A:B,2,FALSE)),"",VLOOKUP(TRIM(E1674),dim_supporttype!A:C,2,FALSE))</f>
        <v>TA Narratives</v>
      </c>
      <c r="AP1674" s="19" t="str">
        <f>IF(ISNA(VLOOKUP(AO1674,dim_supporttype!B:C,2,FALSE)),"",VLOOKUP(AO1674,dim_supporttype!B:C,2,FALSE))</f>
        <v>aBZapfNWlIU</v>
      </c>
      <c r="AQ1674" s="19" t="str">
        <f>IF(ISNA(VLOOKUP(TRIM(F1674),dim_disaggs!A:B,2,FALSE)),"No Disagg",VLOOKUP(TRIM(F1674),dim_disaggs!A:B,2,FALSE))</f>
        <v>No Disagg</v>
      </c>
      <c r="AR1674" s="19" t="str">
        <f>IF(ISNA(VLOOKUP(AQ1674,dim_disaggs!B:C,2,FALSE)),"",VLOOKUP(AQ1674,dim_disaggs!B:C,2,FALSE))</f>
        <v>werJlVT6sf3</v>
      </c>
      <c r="AU1674" s="72" t="s">
        <v>755</v>
      </c>
      <c r="AV1674" s="73" t="s">
        <v>755</v>
      </c>
      <c r="AW1674" s="66" t="s">
        <v>755</v>
      </c>
      <c r="AX1674" s="66" t="s">
        <v>755</v>
      </c>
      <c r="BA1674" s="105" t="str">
        <f t="shared" si="243"/>
        <v/>
      </c>
      <c r="BB1674" s="20" t="str">
        <f t="shared" si="244"/>
        <v/>
      </c>
    </row>
    <row r="1675" spans="1:68" x14ac:dyDescent="0.2">
      <c r="A1675" s="20" t="s">
        <v>95</v>
      </c>
      <c r="B1675" s="20" t="s">
        <v>1715</v>
      </c>
      <c r="C1675" s="20" t="s">
        <v>261</v>
      </c>
      <c r="D1675" s="20" t="s">
        <v>164</v>
      </c>
      <c r="E1675" s="20" t="s">
        <v>77</v>
      </c>
      <c r="F1675" s="20" t="s">
        <v>789</v>
      </c>
      <c r="G1675" s="20" t="s">
        <v>2442</v>
      </c>
      <c r="H1675" s="20" t="s">
        <v>789</v>
      </c>
      <c r="I1675" s="19">
        <f t="shared" si="236"/>
        <v>43</v>
      </c>
      <c r="J1675" s="20" t="s">
        <v>755</v>
      </c>
      <c r="K1675" s="20" t="s">
        <v>790</v>
      </c>
      <c r="L1675" s="95" t="str">
        <f>IF(M1675&lt;&gt;"",IF(NOT(ISNA(INDEX(cc!B:B,MATCH(M1675,cc!A:A,0)))),INDEX(cc!B:B,MATCH(M1675,cc!A:A,0)),"0"),"")</f>
        <v>Observed Commodity</v>
      </c>
      <c r="M1675" s="97" t="s">
        <v>4097</v>
      </c>
      <c r="N1675" s="28" t="str">
        <f t="shared" si="237"/>
        <v xml:space="preserve"> TARGET</v>
      </c>
      <c r="O1675" s="19" t="str">
        <f t="shared" si="239"/>
        <v>SC_STOCK (D, DSD, ObservedCommodity) TARGET: Total Observations</v>
      </c>
      <c r="P1675" s="19" t="str">
        <f t="shared" si="240"/>
        <v>SC_STOCK (D, DSD, ObservedCommodity) TARGET: Total Observations</v>
      </c>
      <c r="Q1675" s="19" t="str">
        <f t="shared" si="238"/>
        <v>SC_STOCK (D, DSD, ObservedCommodity) TARGET</v>
      </c>
      <c r="R1675" s="19" t="str">
        <f t="shared" si="241"/>
        <v>SC_STOCK_D_DSD_ObservedCommodity_TARGET</v>
      </c>
      <c r="S1675" s="19" t="str">
        <f t="shared" si="242"/>
        <v>SC_STOCK_D_DSD_ObservedCommodity_TARGET</v>
      </c>
      <c r="T1675" s="19" t="b">
        <f>NOT(ISNA(VLOOKUP(B1675,dbcodes!A:B,2,FALSE)))</f>
        <v>1</v>
      </c>
      <c r="U1675" s="19" t="str">
        <f>IF(ISNA(VLOOKUP(B1675,dbcodes!A:B,2,FALSE)),des!R1216,VLOOKUP(B1675,dbcodes!A:B,2,FALSE))</f>
        <v>SC_STOCK_D_DSD_ObservedCommodity_TARGET</v>
      </c>
      <c r="W1675" s="107" t="str">
        <f>IF(ISNA(VLOOKUP(C1675,descriptions!A:B,2,FALSE)),des!V1216,IF(G1675=" TARGET","Target ","")&amp;VLOOKUP(C1675,descriptions!A:B,2,FALSE))</f>
        <v>Target Percentage of stock status observations from storage sites where commodities are stocked according to plan, by level in supply system</v>
      </c>
      <c r="X1675" s="20" t="s">
        <v>4</v>
      </c>
      <c r="Y1675" s="20" t="s">
        <v>831</v>
      </c>
      <c r="Z1675" s="20" t="s">
        <v>836</v>
      </c>
      <c r="AA1675" s="20" t="s">
        <v>102</v>
      </c>
      <c r="AB1675" s="20" t="s">
        <v>755</v>
      </c>
      <c r="AC1675" s="19" t="str">
        <f>IF(AB1675&lt;&gt;"",IF(NOT(ISNA(INDEX(os!A:A,MATCH(AB1675,os!B:B,0)))),INDEX(os!A:A,MATCH(AB1675,os!B:B,0)),"0"),"")</f>
        <v/>
      </c>
      <c r="AD1675" s="20" t="s">
        <v>830</v>
      </c>
      <c r="AH1675" s="93" t="str">
        <f>IF(NOT(ISNA(VLOOKUP(B:B,ResultsTargets!A:A,1,0))),"TRUE","")</f>
        <v/>
      </c>
      <c r="AI1675" s="19" t="str">
        <f>IF(ISNA(VLOOKUP(C1675,dim_techarea!A:B,2,FALSE)),"",VLOOKUP(C1675,dim_techarea!A:B,2,FALSE))</f>
        <v>SC_STOCK</v>
      </c>
      <c r="AJ1675" s="19" t="str">
        <f>IF(ISNA(VLOOKUP(AI1675,dim_techarea!B:C,2,FALSE)),"",VLOOKUP(AI1675,dim_techarea!B:C,2,FALSE))</f>
        <v>Wcg6Zu3y7OE</v>
      </c>
      <c r="AK1675" s="19" t="str">
        <f>IF(ISNA(VLOOKUP(TRIM(G1675),dim_targetsresults!A:B,2,FALSE)),"",VLOOKUP(TRIM(G1675),dim_targetsresults!A:C,2,FALSE))</f>
        <v>MER Targets</v>
      </c>
      <c r="AL1675" s="19" t="str">
        <f>IF(ISNA(VLOOKUP(AK1675,dim_targetsresults!B:C,2,FALSE)),"",VLOOKUP(AK1675,dim_targetsresults!B:C,2,FALSE))</f>
        <v>W8imnja2Owd</v>
      </c>
      <c r="AM1675" s="19" t="str">
        <f>IF(ISNA(VLOOKUP(TRIM(D1675),dim_numeratordenominator!A:B,2,FALSE)),"",VLOOKUP(TRIM(D1675),dim_numeratordenominator!A:C,2,FALSE))</f>
        <v>Denominator</v>
      </c>
      <c r="AN1675" s="19" t="str">
        <f>IF(ISNA(VLOOKUP(AM1675,dim_numeratordenominator!B:C,2,FALSE)),"",VLOOKUP(AM1675,dim_numeratordenominator!B:C,2,FALSE))</f>
        <v>QpNj0nSuEhD</v>
      </c>
      <c r="AO1675" s="19" t="str">
        <f>IF(ISNA(VLOOKUP(TRIM(E1675),dim_supporttype!A:B,2,FALSE)),"",VLOOKUP(TRIM(E1675),dim_supporttype!A:C,2,FALSE))</f>
        <v>DSD</v>
      </c>
      <c r="AP1675" s="19" t="str">
        <f>IF(ISNA(VLOOKUP(AO1675,dim_supporttype!B:C,2,FALSE)),"",VLOOKUP(AO1675,dim_supporttype!B:C,2,FALSE))</f>
        <v>iM13vdNLWKb</v>
      </c>
      <c r="AQ1675" s="19" t="str">
        <f>IF(ISNA(VLOOKUP(TRIM(F1675),dim_disaggs!A:B,2,FALSE)),"No Disagg",VLOOKUP(TRIM(F1675),dim_disaggs!A:B,2,FALSE))</f>
        <v>ObservedCommodity</v>
      </c>
      <c r="AR1675" s="19" t="str">
        <f>IF(ISNA(VLOOKUP(AQ1675,dim_disaggs!B:C,2,FALSE)),"",VLOOKUP(AQ1675,dim_disaggs!B:C,2,FALSE))</f>
        <v>qz4djtXuHlR</v>
      </c>
      <c r="AU1675" s="72" t="s">
        <v>755</v>
      </c>
      <c r="AV1675" s="73" t="s">
        <v>755</v>
      </c>
      <c r="AW1675" s="66" t="s">
        <v>755</v>
      </c>
      <c r="AX1675" s="66" t="s">
        <v>755</v>
      </c>
      <c r="BA1675" s="105" t="str">
        <f t="shared" si="243"/>
        <v/>
      </c>
      <c r="BB1675" s="20" t="str">
        <f t="shared" si="244"/>
        <v/>
      </c>
    </row>
    <row r="1676" spans="1:68" s="3" customFormat="1" x14ac:dyDescent="0.2">
      <c r="A1676" s="20" t="s">
        <v>95</v>
      </c>
      <c r="B1676" s="20" t="s">
        <v>1717</v>
      </c>
      <c r="C1676" s="20" t="s">
        <v>261</v>
      </c>
      <c r="D1676" s="20" t="s">
        <v>164</v>
      </c>
      <c r="E1676" s="20" t="s">
        <v>78</v>
      </c>
      <c r="F1676" s="20" t="s">
        <v>789</v>
      </c>
      <c r="G1676" s="20" t="s">
        <v>2442</v>
      </c>
      <c r="H1676" s="20" t="s">
        <v>789</v>
      </c>
      <c r="I1676" s="19">
        <f t="shared" si="236"/>
        <v>42</v>
      </c>
      <c r="J1676" s="20" t="s">
        <v>755</v>
      </c>
      <c r="K1676" s="20" t="s">
        <v>790</v>
      </c>
      <c r="L1676" s="95" t="str">
        <f>IF(M1676&lt;&gt;"",IF(NOT(ISNA(INDEX(cc!B:B,MATCH(M1676,cc!A:A,0)))),INDEX(cc!B:B,MATCH(M1676,cc!A:A,0)),"0"),"")</f>
        <v>Observed Commodity</v>
      </c>
      <c r="M1676" s="97" t="s">
        <v>4097</v>
      </c>
      <c r="N1676" s="28" t="str">
        <f t="shared" si="237"/>
        <v xml:space="preserve"> TARGET</v>
      </c>
      <c r="O1676" s="19" t="str">
        <f t="shared" si="239"/>
        <v>SC_STOCK (D, TA, ObservedCommodity) TARGET: Total Observations</v>
      </c>
      <c r="P1676" s="19" t="str">
        <f t="shared" si="240"/>
        <v>SC_STOCK (D, TA, ObservedCommodity) TARGET: Total Observations</v>
      </c>
      <c r="Q1676" s="19" t="str">
        <f t="shared" si="238"/>
        <v>SC_STOCK (D, TA, ObservedCommodity) TARGET</v>
      </c>
      <c r="R1676" s="19" t="str">
        <f t="shared" si="241"/>
        <v>SC_STOCK_D_TA_ObservedCommodity_TARGET</v>
      </c>
      <c r="S1676" s="19" t="str">
        <f t="shared" si="242"/>
        <v>SC_STOCK_D_TA_ObservedCommodity_TARGET</v>
      </c>
      <c r="T1676" s="19" t="b">
        <f>NOT(ISNA(VLOOKUP(B1676,dbcodes!A:B,2,FALSE)))</f>
        <v>1</v>
      </c>
      <c r="U1676" s="19" t="str">
        <f>IF(ISNA(VLOOKUP(B1676,dbcodes!A:B,2,FALSE)),des!R1217,VLOOKUP(B1676,dbcodes!A:B,2,FALSE))</f>
        <v>SC_STOCK_D_TA_ObservedCommodity_TARGET</v>
      </c>
      <c r="V1676" s="20"/>
      <c r="W1676" s="107" t="str">
        <f>IF(ISNA(VLOOKUP(C1676,descriptions!A:B,2,FALSE)),des!V1217,IF(G1676=" TARGET","Target ","")&amp;VLOOKUP(C1676,descriptions!A:B,2,FALSE))</f>
        <v>Target Percentage of stock status observations from storage sites where commodities are stocked according to plan, by level in supply system</v>
      </c>
      <c r="X1676" s="20" t="s">
        <v>4</v>
      </c>
      <c r="Y1676" s="20" t="s">
        <v>831</v>
      </c>
      <c r="Z1676" s="20" t="s">
        <v>836</v>
      </c>
      <c r="AA1676" s="20" t="s">
        <v>102</v>
      </c>
      <c r="AB1676" s="20" t="s">
        <v>755</v>
      </c>
      <c r="AC1676" s="19" t="str">
        <f>IF(AB1676&lt;&gt;"",IF(NOT(ISNA(INDEX(os!A:A,MATCH(AB1676,os!B:B,0)))),INDEX(os!A:A,MATCH(AB1676,os!B:B,0)),"0"),"")</f>
        <v/>
      </c>
      <c r="AD1676" s="20" t="s">
        <v>830</v>
      </c>
      <c r="AE1676" s="20"/>
      <c r="AF1676" s="20"/>
      <c r="AG1676" s="20"/>
      <c r="AH1676" s="93" t="str">
        <f>IF(NOT(ISNA(VLOOKUP(B:B,ResultsTargets!A:A,1,0))),"TRUE","")</f>
        <v/>
      </c>
      <c r="AI1676" s="19" t="str">
        <f>IF(ISNA(VLOOKUP(C1676,dim_techarea!A:B,2,FALSE)),"",VLOOKUP(C1676,dim_techarea!A:B,2,FALSE))</f>
        <v>SC_STOCK</v>
      </c>
      <c r="AJ1676" s="19" t="str">
        <f>IF(ISNA(VLOOKUP(AI1676,dim_techarea!B:C,2,FALSE)),"",VLOOKUP(AI1676,dim_techarea!B:C,2,FALSE))</f>
        <v>Wcg6Zu3y7OE</v>
      </c>
      <c r="AK1676" s="19" t="str">
        <f>IF(ISNA(VLOOKUP(TRIM(G1676),dim_targetsresults!A:B,2,FALSE)),"",VLOOKUP(TRIM(G1676),dim_targetsresults!A:C,2,FALSE))</f>
        <v>MER Targets</v>
      </c>
      <c r="AL1676" s="19" t="str">
        <f>IF(ISNA(VLOOKUP(AK1676,dim_targetsresults!B:C,2,FALSE)),"",VLOOKUP(AK1676,dim_targetsresults!B:C,2,FALSE))</f>
        <v>W8imnja2Owd</v>
      </c>
      <c r="AM1676" s="19" t="str">
        <f>IF(ISNA(VLOOKUP(TRIM(D1676),dim_numeratordenominator!A:B,2,FALSE)),"",VLOOKUP(TRIM(D1676),dim_numeratordenominator!A:C,2,FALSE))</f>
        <v>Denominator</v>
      </c>
      <c r="AN1676" s="19" t="str">
        <f>IF(ISNA(VLOOKUP(AM1676,dim_numeratordenominator!B:C,2,FALSE)),"",VLOOKUP(AM1676,dim_numeratordenominator!B:C,2,FALSE))</f>
        <v>QpNj0nSuEhD</v>
      </c>
      <c r="AO1676" s="19" t="str">
        <f>IF(ISNA(VLOOKUP(TRIM(E1676),dim_supporttype!A:B,2,FALSE)),"",VLOOKUP(TRIM(E1676),dim_supporttype!A:C,2,FALSE))</f>
        <v>TA</v>
      </c>
      <c r="AP1676" s="19" t="str">
        <f>IF(ISNA(VLOOKUP(AO1676,dim_supporttype!B:C,2,FALSE)),"",VLOOKUP(AO1676,dim_supporttype!B:C,2,FALSE))</f>
        <v>cRAGKdWIDn4</v>
      </c>
      <c r="AQ1676" s="19" t="str">
        <f>IF(ISNA(VLOOKUP(TRIM(F1676),dim_disaggs!A:B,2,FALSE)),"No Disagg",VLOOKUP(TRIM(F1676),dim_disaggs!A:B,2,FALSE))</f>
        <v>ObservedCommodity</v>
      </c>
      <c r="AR1676" s="19" t="str">
        <f>IF(ISNA(VLOOKUP(AQ1676,dim_disaggs!B:C,2,FALSE)),"",VLOOKUP(AQ1676,dim_disaggs!B:C,2,FALSE))</f>
        <v>qz4djtXuHlR</v>
      </c>
      <c r="AS1676" s="72"/>
      <c r="AT1676" s="66"/>
      <c r="AU1676" s="72" t="s">
        <v>755</v>
      </c>
      <c r="AV1676" s="73" t="s">
        <v>755</v>
      </c>
      <c r="AW1676" s="66" t="s">
        <v>755</v>
      </c>
      <c r="AX1676" s="66" t="s">
        <v>755</v>
      </c>
      <c r="AY1676" s="20"/>
      <c r="AZ1676" s="20"/>
      <c r="BA1676" s="105" t="str">
        <f t="shared" si="243"/>
        <v/>
      </c>
      <c r="BB1676" s="20" t="str">
        <f t="shared" si="244"/>
        <v/>
      </c>
      <c r="BC1676" s="20"/>
      <c r="BD1676" s="20"/>
      <c r="BE1676" s="75"/>
      <c r="BF1676" s="73"/>
      <c r="BG1676" s="55"/>
      <c r="BH1676" s="76"/>
      <c r="BI1676" s="20"/>
      <c r="BJ1676" s="20"/>
      <c r="BK1676" s="55"/>
      <c r="BL1676" s="71"/>
      <c r="BM1676" s="77"/>
      <c r="BN1676" s="78"/>
      <c r="BO1676" s="77"/>
      <c r="BP1676" s="78"/>
    </row>
    <row r="1677" spans="1:68" s="3" customFormat="1" x14ac:dyDescent="0.2">
      <c r="A1677" s="20" t="s">
        <v>95</v>
      </c>
      <c r="B1677" s="20" t="s">
        <v>1721</v>
      </c>
      <c r="C1677" s="20" t="s">
        <v>261</v>
      </c>
      <c r="D1677" s="20" t="s">
        <v>1</v>
      </c>
      <c r="E1677" s="20" t="s">
        <v>77</v>
      </c>
      <c r="F1677" s="20" t="s">
        <v>789</v>
      </c>
      <c r="G1677" s="20" t="s">
        <v>2442</v>
      </c>
      <c r="H1677" s="20" t="s">
        <v>789</v>
      </c>
      <c r="I1677" s="19">
        <f t="shared" si="236"/>
        <v>43</v>
      </c>
      <c r="J1677" s="20" t="s">
        <v>755</v>
      </c>
      <c r="K1677" s="20" t="s">
        <v>315</v>
      </c>
      <c r="L1677" s="95" t="str">
        <f>IF(M1677&lt;&gt;"",IF(NOT(ISNA(INDEX(cc!B:B,MATCH(M1677,cc!A:A,0)))),INDEX(cc!B:B,MATCH(M1677,cc!A:A,0)),"0"),"")</f>
        <v>Observed Commodity</v>
      </c>
      <c r="M1677" s="97" t="s">
        <v>4097</v>
      </c>
      <c r="N1677" s="28" t="str">
        <f t="shared" si="237"/>
        <v xml:space="preserve"> TARGET</v>
      </c>
      <c r="O1677" s="19" t="str">
        <f t="shared" si="239"/>
        <v>SC_STOCK (N, DSD, ObservedCommodity) TARGET: Between Min-Max</v>
      </c>
      <c r="P1677" s="19" t="str">
        <f t="shared" si="240"/>
        <v>SC_STOCK (N, DSD, ObservedCommodity) TARGET: Between Min-Max</v>
      </c>
      <c r="Q1677" s="19" t="str">
        <f t="shared" si="238"/>
        <v>SC_STOCK (N, DSD, ObservedCommodity) TARGET</v>
      </c>
      <c r="R1677" s="19" t="str">
        <f t="shared" si="241"/>
        <v>SC_STOCK_N_DSD_ObservedCommodity_TARGET</v>
      </c>
      <c r="S1677" s="19" t="str">
        <f t="shared" si="242"/>
        <v>SC_STOCK_N_DSD_ObservedCommodity_TARGET</v>
      </c>
      <c r="T1677" s="19" t="b">
        <f>NOT(ISNA(VLOOKUP(B1677,dbcodes!A:B,2,FALSE)))</f>
        <v>1</v>
      </c>
      <c r="U1677" s="19" t="str">
        <f>IF(ISNA(VLOOKUP(B1677,dbcodes!A:B,2,FALSE)),des!R1218,VLOOKUP(B1677,dbcodes!A:B,2,FALSE))</f>
        <v>SC_STOCK_N_DSD_ObservedCommodity_TARGET</v>
      </c>
      <c r="V1677" s="20"/>
      <c r="W1677" s="107" t="str">
        <f>IF(ISNA(VLOOKUP(C1677,descriptions!A:B,2,FALSE)),des!V1218,IF(G1677=" TARGET","Target ","")&amp;VLOOKUP(C1677,descriptions!A:B,2,FALSE))</f>
        <v>Target Percentage of stock status observations from storage sites where commodities are stocked according to plan, by level in supply system</v>
      </c>
      <c r="X1677" s="20" t="s">
        <v>4</v>
      </c>
      <c r="Y1677" s="20" t="s">
        <v>831</v>
      </c>
      <c r="Z1677" s="20" t="s">
        <v>836</v>
      </c>
      <c r="AA1677" s="20" t="s">
        <v>102</v>
      </c>
      <c r="AB1677" s="20" t="s">
        <v>755</v>
      </c>
      <c r="AC1677" s="19" t="str">
        <f>IF(AB1677&lt;&gt;"",IF(NOT(ISNA(INDEX(os!A:A,MATCH(AB1677,os!B:B,0)))),INDEX(os!A:A,MATCH(AB1677,os!B:B,0)),"0"),"")</f>
        <v/>
      </c>
      <c r="AD1677" s="20" t="s">
        <v>830</v>
      </c>
      <c r="AE1677" s="20"/>
      <c r="AF1677" s="20"/>
      <c r="AG1677" s="20"/>
      <c r="AH1677" s="93" t="str">
        <f>IF(NOT(ISNA(VLOOKUP(B:B,ResultsTargets!A:A,1,0))),"TRUE","")</f>
        <v/>
      </c>
      <c r="AI1677" s="19" t="str">
        <f>IF(ISNA(VLOOKUP(C1677,dim_techarea!A:B,2,FALSE)),"",VLOOKUP(C1677,dim_techarea!A:B,2,FALSE))</f>
        <v>SC_STOCK</v>
      </c>
      <c r="AJ1677" s="19" t="str">
        <f>IF(ISNA(VLOOKUP(AI1677,dim_techarea!B:C,2,FALSE)),"",VLOOKUP(AI1677,dim_techarea!B:C,2,FALSE))</f>
        <v>Wcg6Zu3y7OE</v>
      </c>
      <c r="AK1677" s="19" t="str">
        <f>IF(ISNA(VLOOKUP(TRIM(G1677),dim_targetsresults!A:B,2,FALSE)),"",VLOOKUP(TRIM(G1677),dim_targetsresults!A:C,2,FALSE))</f>
        <v>MER Targets</v>
      </c>
      <c r="AL1677" s="19" t="str">
        <f>IF(ISNA(VLOOKUP(AK1677,dim_targetsresults!B:C,2,FALSE)),"",VLOOKUP(AK1677,dim_targetsresults!B:C,2,FALSE))</f>
        <v>W8imnja2Owd</v>
      </c>
      <c r="AM1677" s="19" t="str">
        <f>IF(ISNA(VLOOKUP(TRIM(D1677),dim_numeratordenominator!A:B,2,FALSE)),"",VLOOKUP(TRIM(D1677),dim_numeratordenominator!A:C,2,FALSE))</f>
        <v>Numerator</v>
      </c>
      <c r="AN1677" s="19" t="str">
        <f>IF(ISNA(VLOOKUP(AM1677,dim_numeratordenominator!B:C,2,FALSE)),"",VLOOKUP(AM1677,dim_numeratordenominator!B:C,2,FALSE))</f>
        <v>Som9NRMQqV7</v>
      </c>
      <c r="AO1677" s="19" t="str">
        <f>IF(ISNA(VLOOKUP(TRIM(E1677),dim_supporttype!A:B,2,FALSE)),"",VLOOKUP(TRIM(E1677),dim_supporttype!A:C,2,FALSE))</f>
        <v>DSD</v>
      </c>
      <c r="AP1677" s="19" t="str">
        <f>IF(ISNA(VLOOKUP(AO1677,dim_supporttype!B:C,2,FALSE)),"",VLOOKUP(AO1677,dim_supporttype!B:C,2,FALSE))</f>
        <v>iM13vdNLWKb</v>
      </c>
      <c r="AQ1677" s="19" t="str">
        <f>IF(ISNA(VLOOKUP(TRIM(F1677),dim_disaggs!A:B,2,FALSE)),"No Disagg",VLOOKUP(TRIM(F1677),dim_disaggs!A:B,2,FALSE))</f>
        <v>ObservedCommodity</v>
      </c>
      <c r="AR1677" s="19" t="str">
        <f>IF(ISNA(VLOOKUP(AQ1677,dim_disaggs!B:C,2,FALSE)),"",VLOOKUP(AQ1677,dim_disaggs!B:C,2,FALSE))</f>
        <v>qz4djtXuHlR</v>
      </c>
      <c r="AS1677" s="72"/>
      <c r="AT1677" s="66"/>
      <c r="AU1677" s="72" t="s">
        <v>755</v>
      </c>
      <c r="AV1677" s="73" t="s">
        <v>755</v>
      </c>
      <c r="AW1677" s="66" t="s">
        <v>755</v>
      </c>
      <c r="AX1677" s="66" t="s">
        <v>755</v>
      </c>
      <c r="AY1677" s="20"/>
      <c r="AZ1677" s="20"/>
      <c r="BA1677" s="105" t="str">
        <f t="shared" si="243"/>
        <v/>
      </c>
      <c r="BB1677" s="20" t="str">
        <f t="shared" si="244"/>
        <v/>
      </c>
      <c r="BC1677" s="20"/>
      <c r="BD1677" s="20"/>
      <c r="BE1677" s="75"/>
      <c r="BF1677" s="73"/>
      <c r="BG1677" s="55"/>
      <c r="BH1677" s="76"/>
      <c r="BI1677" s="20"/>
      <c r="BJ1677" s="20"/>
      <c r="BK1677" s="55"/>
      <c r="BL1677" s="71"/>
      <c r="BM1677" s="77"/>
      <c r="BN1677" s="78"/>
      <c r="BO1677" s="77"/>
      <c r="BP1677" s="78"/>
    </row>
    <row r="1678" spans="1:68" x14ac:dyDescent="0.2">
      <c r="A1678" s="20" t="s">
        <v>95</v>
      </c>
      <c r="B1678" s="20" t="s">
        <v>1724</v>
      </c>
      <c r="C1678" s="20" t="s">
        <v>261</v>
      </c>
      <c r="D1678" s="20" t="s">
        <v>1</v>
      </c>
      <c r="E1678" s="20" t="s">
        <v>78</v>
      </c>
      <c r="F1678" s="20" t="s">
        <v>789</v>
      </c>
      <c r="G1678" s="20" t="s">
        <v>2442</v>
      </c>
      <c r="H1678" s="20" t="s">
        <v>789</v>
      </c>
      <c r="I1678" s="19">
        <f t="shared" si="236"/>
        <v>42</v>
      </c>
      <c r="J1678" s="20" t="s">
        <v>755</v>
      </c>
      <c r="K1678" s="20" t="s">
        <v>315</v>
      </c>
      <c r="L1678" s="95" t="str">
        <f>IF(M1678&lt;&gt;"",IF(NOT(ISNA(INDEX(cc!B:B,MATCH(M1678,cc!A:A,0)))),INDEX(cc!B:B,MATCH(M1678,cc!A:A,0)),"0"),"")</f>
        <v>Observed Commodity</v>
      </c>
      <c r="M1678" s="97" t="s">
        <v>4097</v>
      </c>
      <c r="N1678" s="28" t="str">
        <f t="shared" si="237"/>
        <v xml:space="preserve"> TARGET</v>
      </c>
      <c r="O1678" s="19" t="str">
        <f t="shared" si="239"/>
        <v>SC_STOCK (N, TA, ObservedCommodity) TARGET: Between Min-Max</v>
      </c>
      <c r="P1678" s="19" t="str">
        <f t="shared" si="240"/>
        <v>SC_STOCK (N, TA, ObservedCommodity) TARGET: Between Min-Max</v>
      </c>
      <c r="Q1678" s="19" t="str">
        <f t="shared" si="238"/>
        <v>SC_STOCK (N, TA, ObservedCommodity) TARGET</v>
      </c>
      <c r="R1678" s="19" t="str">
        <f t="shared" si="241"/>
        <v>SC_STOCK_N_TA_ObservedCommodity_TARGET</v>
      </c>
      <c r="S1678" s="19" t="str">
        <f t="shared" si="242"/>
        <v>SC_STOCK_N_TA_ObservedCommodity_TARGET</v>
      </c>
      <c r="T1678" s="19" t="b">
        <f>NOT(ISNA(VLOOKUP(B1678,dbcodes!A:B,2,FALSE)))</f>
        <v>1</v>
      </c>
      <c r="U1678" s="19" t="str">
        <f>IF(ISNA(VLOOKUP(B1678,dbcodes!A:B,2,FALSE)),des!R1219,VLOOKUP(B1678,dbcodes!A:B,2,FALSE))</f>
        <v>SC_STOCK_N_TA_ObservedCommodity_TARGET</v>
      </c>
      <c r="W1678" s="107" t="str">
        <f>IF(ISNA(VLOOKUP(C1678,descriptions!A:B,2,FALSE)),des!V1219,IF(G1678=" TARGET","Target ","")&amp;VLOOKUP(C1678,descriptions!A:B,2,FALSE))</f>
        <v>Target Percentage of stock status observations from storage sites where commodities are stocked according to plan, by level in supply system</v>
      </c>
      <c r="X1678" s="20" t="s">
        <v>4</v>
      </c>
      <c r="Y1678" s="20" t="s">
        <v>831</v>
      </c>
      <c r="Z1678" s="20" t="s">
        <v>836</v>
      </c>
      <c r="AA1678" s="20" t="s">
        <v>102</v>
      </c>
      <c r="AB1678" s="20" t="s">
        <v>755</v>
      </c>
      <c r="AC1678" s="19" t="str">
        <f>IF(AB1678&lt;&gt;"",IF(NOT(ISNA(INDEX(os!A:A,MATCH(AB1678,os!B:B,0)))),INDEX(os!A:A,MATCH(AB1678,os!B:B,0)),"0"),"")</f>
        <v/>
      </c>
      <c r="AD1678" s="20" t="s">
        <v>830</v>
      </c>
      <c r="AH1678" s="93" t="str">
        <f>IF(NOT(ISNA(VLOOKUP(B:B,ResultsTargets!A:A,1,0))),"TRUE","")</f>
        <v/>
      </c>
      <c r="AI1678" s="19" t="str">
        <f>IF(ISNA(VLOOKUP(C1678,dim_techarea!A:B,2,FALSE)),"",VLOOKUP(C1678,dim_techarea!A:B,2,FALSE))</f>
        <v>SC_STOCK</v>
      </c>
      <c r="AJ1678" s="19" t="str">
        <f>IF(ISNA(VLOOKUP(AI1678,dim_techarea!B:C,2,FALSE)),"",VLOOKUP(AI1678,dim_techarea!B:C,2,FALSE))</f>
        <v>Wcg6Zu3y7OE</v>
      </c>
      <c r="AK1678" s="19" t="str">
        <f>IF(ISNA(VLOOKUP(TRIM(G1678),dim_targetsresults!A:B,2,FALSE)),"",VLOOKUP(TRIM(G1678),dim_targetsresults!A:C,2,FALSE))</f>
        <v>MER Targets</v>
      </c>
      <c r="AL1678" s="19" t="str">
        <f>IF(ISNA(VLOOKUP(AK1678,dim_targetsresults!B:C,2,FALSE)),"",VLOOKUP(AK1678,dim_targetsresults!B:C,2,FALSE))</f>
        <v>W8imnja2Owd</v>
      </c>
      <c r="AM1678" s="19" t="str">
        <f>IF(ISNA(VLOOKUP(TRIM(D1678),dim_numeratordenominator!A:B,2,FALSE)),"",VLOOKUP(TRIM(D1678),dim_numeratordenominator!A:C,2,FALSE))</f>
        <v>Numerator</v>
      </c>
      <c r="AN1678" s="19" t="str">
        <f>IF(ISNA(VLOOKUP(AM1678,dim_numeratordenominator!B:C,2,FALSE)),"",VLOOKUP(AM1678,dim_numeratordenominator!B:C,2,FALSE))</f>
        <v>Som9NRMQqV7</v>
      </c>
      <c r="AO1678" s="19" t="str">
        <f>IF(ISNA(VLOOKUP(TRIM(E1678),dim_supporttype!A:B,2,FALSE)),"",VLOOKUP(TRIM(E1678),dim_supporttype!A:C,2,FALSE))</f>
        <v>TA</v>
      </c>
      <c r="AP1678" s="19" t="str">
        <f>IF(ISNA(VLOOKUP(AO1678,dim_supporttype!B:C,2,FALSE)),"",VLOOKUP(AO1678,dim_supporttype!B:C,2,FALSE))</f>
        <v>cRAGKdWIDn4</v>
      </c>
      <c r="AQ1678" s="19" t="str">
        <f>IF(ISNA(VLOOKUP(TRIM(F1678),dim_disaggs!A:B,2,FALSE)),"No Disagg",VLOOKUP(TRIM(F1678),dim_disaggs!A:B,2,FALSE))</f>
        <v>ObservedCommodity</v>
      </c>
      <c r="AR1678" s="19" t="str">
        <f>IF(ISNA(VLOOKUP(AQ1678,dim_disaggs!B:C,2,FALSE)),"",VLOOKUP(AQ1678,dim_disaggs!B:C,2,FALSE))</f>
        <v>qz4djtXuHlR</v>
      </c>
      <c r="AU1678" s="72" t="s">
        <v>755</v>
      </c>
      <c r="AV1678" s="73" t="s">
        <v>755</v>
      </c>
      <c r="AW1678" s="66" t="s">
        <v>755</v>
      </c>
      <c r="AX1678" s="66" t="s">
        <v>755</v>
      </c>
      <c r="BA1678" s="105" t="str">
        <f t="shared" si="243"/>
        <v/>
      </c>
      <c r="BB1678" s="20" t="str">
        <f t="shared" si="244"/>
        <v/>
      </c>
    </row>
    <row r="1679" spans="1:68" x14ac:dyDescent="0.2">
      <c r="A1679" s="20" t="s">
        <v>95</v>
      </c>
      <c r="B1679" s="20" t="s">
        <v>1719</v>
      </c>
      <c r="C1679" s="20" t="s">
        <v>261</v>
      </c>
      <c r="D1679" s="20" t="s">
        <v>1</v>
      </c>
      <c r="E1679" s="20" t="s">
        <v>264</v>
      </c>
      <c r="G1679" s="20" t="s">
        <v>2442</v>
      </c>
      <c r="I1679" s="19">
        <f t="shared" ref="I1679:I1742" si="245">LEN(Q1679)</f>
        <v>34</v>
      </c>
      <c r="J1679" s="20" t="s">
        <v>755</v>
      </c>
      <c r="K1679" s="20" t="s">
        <v>315</v>
      </c>
      <c r="L1679" s="95" t="str">
        <f>IF(M1679&lt;&gt;"",IF(NOT(ISNA(INDEX(cc!B:B,MATCH(M1679,cc!A:A,0)))),INDEX(cc!B:B,MATCH(M1679,cc!A:A,0)),"0"),"")</f>
        <v>default</v>
      </c>
      <c r="M1679" s="97" t="s">
        <v>13</v>
      </c>
      <c r="N1679" s="28" t="str">
        <f t="shared" ref="N1679:N1742" si="246">IF(G1679=" RESULT","",G1679)</f>
        <v xml:space="preserve"> TARGET</v>
      </c>
      <c r="O1679" s="19" t="str">
        <f t="shared" si="239"/>
        <v>SC_STOCK (N, DSD_NARRATIVE) TARGET: Between Min-Max</v>
      </c>
      <c r="P1679" s="19" t="str">
        <f t="shared" si="240"/>
        <v>SC_STOCK (N, DSD_NARRATIVE) TARGET: Between Min-Max</v>
      </c>
      <c r="Q1679" s="19" t="str">
        <f t="shared" si="238"/>
        <v>SC_STOCK (N, DSD_NARRATIVE) TARGET</v>
      </c>
      <c r="R1679" s="19" t="str">
        <f t="shared" si="241"/>
        <v>SC_STOCK_N_DSD_NARRATIVE_TARGET</v>
      </c>
      <c r="S1679" s="19" t="str">
        <f t="shared" si="242"/>
        <v>SC_STOCK_N_DSD_NARRATIVE_TARGET</v>
      </c>
      <c r="T1679" s="19" t="b">
        <f>NOT(ISNA(VLOOKUP(B1679,dbcodes!A:B,2,FALSE)))</f>
        <v>1</v>
      </c>
      <c r="U1679" s="19" t="str">
        <f>IF(ISNA(VLOOKUP(B1679,dbcodes!A:B,2,FALSE)),des!R1220,VLOOKUP(B1679,dbcodes!A:B,2,FALSE))</f>
        <v>SC_STOCK_N_DSD_NARRATIVE_TARGET</v>
      </c>
      <c r="W1679" s="107" t="str">
        <f>IF(ISNA(VLOOKUP(C1679,descriptions!A:B,2,FALSE)),des!V1220,IF(G1679=" TARGET","Target ","")&amp;VLOOKUP(C1679,descriptions!A:B,2,FALSE))</f>
        <v>Target Percentage of stock status observations from storage sites where commodities are stocked according to plan, by level in supply system</v>
      </c>
      <c r="X1679" s="20" t="s">
        <v>9</v>
      </c>
      <c r="Y1679" s="20" t="s">
        <v>831</v>
      </c>
      <c r="Z1679" s="20" t="s">
        <v>836</v>
      </c>
      <c r="AA1679" s="20" t="s">
        <v>4121</v>
      </c>
      <c r="AB1679" s="20" t="s">
        <v>755</v>
      </c>
      <c r="AC1679" s="19" t="str">
        <f>IF(AB1679&lt;&gt;"",IF(NOT(ISNA(INDEX(os!A:A,MATCH(AB1679,os!B:B,0)))),INDEX(os!A:A,MATCH(AB1679,os!B:B,0)),"0"),"")</f>
        <v/>
      </c>
      <c r="AD1679" s="20" t="s">
        <v>830</v>
      </c>
      <c r="AH1679" s="93" t="str">
        <f>IF(NOT(ISNA(VLOOKUP(B:B,ResultsTargets!A:A,1,0))),"TRUE","")</f>
        <v/>
      </c>
      <c r="AI1679" s="19" t="str">
        <f>IF(ISNA(VLOOKUP(C1679,dim_techarea!A:B,2,FALSE)),"",VLOOKUP(C1679,dim_techarea!A:B,2,FALSE))</f>
        <v>SC_STOCK</v>
      </c>
      <c r="AJ1679" s="19" t="str">
        <f>IF(ISNA(VLOOKUP(AI1679,dim_techarea!B:C,2,FALSE)),"",VLOOKUP(AI1679,dim_techarea!B:C,2,FALSE))</f>
        <v>Wcg6Zu3y7OE</v>
      </c>
      <c r="AK1679" s="19" t="str">
        <f>IF(ISNA(VLOOKUP(TRIM(G1679),dim_targetsresults!A:B,2,FALSE)),"",VLOOKUP(TRIM(G1679),dim_targetsresults!A:C,2,FALSE))</f>
        <v>MER Targets</v>
      </c>
      <c r="AL1679" s="19" t="str">
        <f>IF(ISNA(VLOOKUP(AK1679,dim_targetsresults!B:C,2,FALSE)),"",VLOOKUP(AK1679,dim_targetsresults!B:C,2,FALSE))</f>
        <v>W8imnja2Owd</v>
      </c>
      <c r="AM1679" s="19" t="str">
        <f>IF(ISNA(VLOOKUP(TRIM(D1679),dim_numeratordenominator!A:B,2,FALSE)),"",VLOOKUP(TRIM(D1679),dim_numeratordenominator!A:C,2,FALSE))</f>
        <v>Numerator</v>
      </c>
      <c r="AN1679" s="19" t="str">
        <f>IF(ISNA(VLOOKUP(AM1679,dim_numeratordenominator!B:C,2,FALSE)),"",VLOOKUP(AM1679,dim_numeratordenominator!B:C,2,FALSE))</f>
        <v>Som9NRMQqV7</v>
      </c>
      <c r="AO1679" s="19" t="str">
        <f>IF(ISNA(VLOOKUP(TRIM(E1679),dim_supporttype!A:B,2,FALSE)),"",VLOOKUP(TRIM(E1679),dim_supporttype!A:C,2,FALSE))</f>
        <v>DSD Narratives</v>
      </c>
      <c r="AP1679" s="19" t="str">
        <f>IF(ISNA(VLOOKUP(AO1679,dim_supporttype!B:C,2,FALSE)),"",VLOOKUP(AO1679,dim_supporttype!B:C,2,FALSE))</f>
        <v>ySGf8v2q9Rm</v>
      </c>
      <c r="AQ1679" s="19" t="str">
        <f>IF(ISNA(VLOOKUP(TRIM(F1679),dim_disaggs!A:B,2,FALSE)),"No Disagg",VLOOKUP(TRIM(F1679),dim_disaggs!A:B,2,FALSE))</f>
        <v>No Disagg</v>
      </c>
      <c r="AR1679" s="19" t="str">
        <f>IF(ISNA(VLOOKUP(AQ1679,dim_disaggs!B:C,2,FALSE)),"",VLOOKUP(AQ1679,dim_disaggs!B:C,2,FALSE))</f>
        <v>werJlVT6sf3</v>
      </c>
      <c r="AU1679" s="72" t="s">
        <v>755</v>
      </c>
      <c r="AV1679" s="73" t="s">
        <v>755</v>
      </c>
      <c r="AW1679" s="66" t="s">
        <v>755</v>
      </c>
      <c r="AX1679" s="66" t="s">
        <v>755</v>
      </c>
      <c r="BA1679" s="105" t="str">
        <f t="shared" si="243"/>
        <v/>
      </c>
      <c r="BB1679" s="20" t="str">
        <f t="shared" si="244"/>
        <v/>
      </c>
    </row>
    <row r="1680" spans="1:68" x14ac:dyDescent="0.2">
      <c r="A1680" s="20" t="s">
        <v>95</v>
      </c>
      <c r="B1680" s="20" t="s">
        <v>1722</v>
      </c>
      <c r="C1680" s="20" t="s">
        <v>261</v>
      </c>
      <c r="D1680" s="20" t="s">
        <v>1</v>
      </c>
      <c r="E1680" s="20" t="s">
        <v>265</v>
      </c>
      <c r="G1680" s="20" t="s">
        <v>2442</v>
      </c>
      <c r="I1680" s="19">
        <f t="shared" si="245"/>
        <v>33</v>
      </c>
      <c r="J1680" s="20" t="s">
        <v>755</v>
      </c>
      <c r="K1680" s="20" t="s">
        <v>315</v>
      </c>
      <c r="L1680" s="95" t="str">
        <f>IF(M1680&lt;&gt;"",IF(NOT(ISNA(INDEX(cc!B:B,MATCH(M1680,cc!A:A,0)))),INDEX(cc!B:B,MATCH(M1680,cc!A:A,0)),"0"),"")</f>
        <v>default</v>
      </c>
      <c r="M1680" s="97" t="s">
        <v>13</v>
      </c>
      <c r="N1680" s="28" t="str">
        <f t="shared" si="246"/>
        <v xml:space="preserve"> TARGET</v>
      </c>
      <c r="O1680" s="19" t="str">
        <f t="shared" si="239"/>
        <v>SC_STOCK (N, TA_NARRATIVE) TARGET: Between Min-Max</v>
      </c>
      <c r="P1680" s="19" t="str">
        <f t="shared" si="240"/>
        <v>SC_STOCK (N, TA_NARRATIVE) TARGET: Between Min-Max</v>
      </c>
      <c r="Q1680" s="19" t="str">
        <f t="shared" si="238"/>
        <v>SC_STOCK (N, TA_NARRATIVE) TARGET</v>
      </c>
      <c r="R1680" s="19" t="str">
        <f t="shared" si="241"/>
        <v>SC_STOCK_N_TA_NARRATIVE_TARGET</v>
      </c>
      <c r="S1680" s="19" t="str">
        <f t="shared" si="242"/>
        <v>SC_STOCK_N_TA_NARRATIVE_TARGET</v>
      </c>
      <c r="T1680" s="19" t="b">
        <f>NOT(ISNA(VLOOKUP(B1680,dbcodes!A:B,2,FALSE)))</f>
        <v>1</v>
      </c>
      <c r="U1680" s="19" t="str">
        <f>IF(ISNA(VLOOKUP(B1680,dbcodes!A:B,2,FALSE)),des!R1221,VLOOKUP(B1680,dbcodes!A:B,2,FALSE))</f>
        <v>SC_STOCK_N_TA_NARRATIVE_TARGET</v>
      </c>
      <c r="W1680" s="107" t="str">
        <f>IF(ISNA(VLOOKUP(C1680,descriptions!A:B,2,FALSE)),des!V1221,IF(G1680=" TARGET","Target ","")&amp;VLOOKUP(C1680,descriptions!A:B,2,FALSE))</f>
        <v>Target Percentage of stock status observations from storage sites where commodities are stocked according to plan, by level in supply system</v>
      </c>
      <c r="X1680" s="20" t="s">
        <v>9</v>
      </c>
      <c r="Y1680" s="20" t="s">
        <v>831</v>
      </c>
      <c r="Z1680" s="20" t="s">
        <v>836</v>
      </c>
      <c r="AA1680" s="20" t="s">
        <v>4121</v>
      </c>
      <c r="AB1680" s="20" t="s">
        <v>755</v>
      </c>
      <c r="AC1680" s="19" t="str">
        <f>IF(AB1680&lt;&gt;"",IF(NOT(ISNA(INDEX(os!A:A,MATCH(AB1680,os!B:B,0)))),INDEX(os!A:A,MATCH(AB1680,os!B:B,0)),"0"),"")</f>
        <v/>
      </c>
      <c r="AD1680" s="20" t="s">
        <v>830</v>
      </c>
      <c r="AH1680" s="93" t="str">
        <f>IF(NOT(ISNA(VLOOKUP(B:B,ResultsTargets!A:A,1,0))),"TRUE","")</f>
        <v/>
      </c>
      <c r="AI1680" s="19" t="str">
        <f>IF(ISNA(VLOOKUP(C1680,dim_techarea!A:B,2,FALSE)),"",VLOOKUP(C1680,dim_techarea!A:B,2,FALSE))</f>
        <v>SC_STOCK</v>
      </c>
      <c r="AJ1680" s="19" t="str">
        <f>IF(ISNA(VLOOKUP(AI1680,dim_techarea!B:C,2,FALSE)),"",VLOOKUP(AI1680,dim_techarea!B:C,2,FALSE))</f>
        <v>Wcg6Zu3y7OE</v>
      </c>
      <c r="AK1680" s="19" t="str">
        <f>IF(ISNA(VLOOKUP(TRIM(G1680),dim_targetsresults!A:B,2,FALSE)),"",VLOOKUP(TRIM(G1680),dim_targetsresults!A:C,2,FALSE))</f>
        <v>MER Targets</v>
      </c>
      <c r="AL1680" s="19" t="str">
        <f>IF(ISNA(VLOOKUP(AK1680,dim_targetsresults!B:C,2,FALSE)),"",VLOOKUP(AK1680,dim_targetsresults!B:C,2,FALSE))</f>
        <v>W8imnja2Owd</v>
      </c>
      <c r="AM1680" s="19" t="str">
        <f>IF(ISNA(VLOOKUP(TRIM(D1680),dim_numeratordenominator!A:B,2,FALSE)),"",VLOOKUP(TRIM(D1680),dim_numeratordenominator!A:C,2,FALSE))</f>
        <v>Numerator</v>
      </c>
      <c r="AN1680" s="19" t="str">
        <f>IF(ISNA(VLOOKUP(AM1680,dim_numeratordenominator!B:C,2,FALSE)),"",VLOOKUP(AM1680,dim_numeratordenominator!B:C,2,FALSE))</f>
        <v>Som9NRMQqV7</v>
      </c>
      <c r="AO1680" s="19" t="str">
        <f>IF(ISNA(VLOOKUP(TRIM(E1680),dim_supporttype!A:B,2,FALSE)),"",VLOOKUP(TRIM(E1680),dim_supporttype!A:C,2,FALSE))</f>
        <v>TA Narratives</v>
      </c>
      <c r="AP1680" s="19" t="str">
        <f>IF(ISNA(VLOOKUP(AO1680,dim_supporttype!B:C,2,FALSE)),"",VLOOKUP(AO1680,dim_supporttype!B:C,2,FALSE))</f>
        <v>aBZapfNWlIU</v>
      </c>
      <c r="AQ1680" s="19" t="str">
        <f>IF(ISNA(VLOOKUP(TRIM(F1680),dim_disaggs!A:B,2,FALSE)),"No Disagg",VLOOKUP(TRIM(F1680),dim_disaggs!A:B,2,FALSE))</f>
        <v>No Disagg</v>
      </c>
      <c r="AR1680" s="19" t="str">
        <f>IF(ISNA(VLOOKUP(AQ1680,dim_disaggs!B:C,2,FALSE)),"",VLOOKUP(AQ1680,dim_disaggs!B:C,2,FALSE))</f>
        <v>werJlVT6sf3</v>
      </c>
      <c r="AU1680" s="72" t="s">
        <v>755</v>
      </c>
      <c r="AV1680" s="73" t="s">
        <v>755</v>
      </c>
      <c r="AW1680" s="66" t="s">
        <v>755</v>
      </c>
      <c r="AX1680" s="66" t="s">
        <v>755</v>
      </c>
      <c r="BA1680" s="105" t="str">
        <f t="shared" si="243"/>
        <v/>
      </c>
      <c r="BB1680" s="20" t="str">
        <f t="shared" si="244"/>
        <v/>
      </c>
    </row>
    <row r="1681" spans="1:68" x14ac:dyDescent="0.2">
      <c r="A1681" s="20" t="s">
        <v>95</v>
      </c>
      <c r="B1681" s="20" t="s">
        <v>498</v>
      </c>
      <c r="C1681" s="20" t="s">
        <v>183</v>
      </c>
      <c r="D1681" s="20" t="s">
        <v>164</v>
      </c>
      <c r="E1681" s="20" t="s">
        <v>77</v>
      </c>
      <c r="F1681" s="20" t="s">
        <v>4156</v>
      </c>
      <c r="G1681" s="20" t="s">
        <v>20086</v>
      </c>
      <c r="H1681" s="20" t="s">
        <v>18672</v>
      </c>
      <c r="I1681" s="19">
        <f t="shared" si="245"/>
        <v>28</v>
      </c>
      <c r="J1681" s="20" t="s">
        <v>755</v>
      </c>
      <c r="K1681" s="20" t="s">
        <v>489</v>
      </c>
      <c r="L1681" s="95" t="str">
        <f>IF(M1681&lt;&gt;"",IF(NOT(ISNA(INDEX(cc!B:B,MATCH(M1681,cc!A:A,0)))),INDEX(cc!B:B,MATCH(M1681,cc!A:A,0)),"0"),"")</f>
        <v>Age (&lt;15,15+) and Sex</v>
      </c>
      <c r="M1681" s="97" t="s">
        <v>111</v>
      </c>
      <c r="N1681" s="28" t="str">
        <f t="shared" si="246"/>
        <v/>
      </c>
      <c r="O1681" s="19" t="str">
        <f t="shared" si="239"/>
        <v>TB_ART (D, DSD, Age Aggregated/Sex): Registered TB/HIV</v>
      </c>
      <c r="P1681" s="19" t="str">
        <f t="shared" si="240"/>
        <v>TB_ART (D, DSD, Age Aggregated/Sex): Registered TB/HIV</v>
      </c>
      <c r="Q1681" s="19" t="str">
        <f t="shared" si="238"/>
        <v>TB_ART (D, DSD, Age Agg/Sex)</v>
      </c>
      <c r="R1681" s="19" t="str">
        <f t="shared" si="241"/>
        <v>TB_ART_D_DSD_Age_Agg_Sex</v>
      </c>
      <c r="S1681" s="19" t="str">
        <f t="shared" si="242"/>
        <v>TB_ART_D_DSD_Age_Agg_Sex_</v>
      </c>
      <c r="T1681" s="19" t="b">
        <f>NOT(ISNA(VLOOKUP(B1681,dbcodes!A:B,2,FALSE)))</f>
        <v>1</v>
      </c>
      <c r="U1681" s="19" t="str">
        <f>IF(ISNA(VLOOKUP(B1681,dbcodes!A:B,2,FALSE)),des!R1222,VLOOKUP(B1681,dbcodes!A:B,2,FALSE))</f>
        <v>TB_ART_D_DSD_Aggregated_Age_Sex</v>
      </c>
      <c r="W1681" s="107" t="str">
        <f>IF(ISNA(VLOOKUP(C1681,descriptions!A:B,2,FALSE)),des!V1222,IF(G1681=" TARGET","Target ","")&amp;VLOOKUP(C1681,descriptions!A:B,2,FALSE))</f>
        <v>Number of TB cases with documented HIV-positive status who start or continue ART during the reporting period</v>
      </c>
      <c r="X1681" s="20" t="s">
        <v>4</v>
      </c>
      <c r="Y1681" s="20" t="s">
        <v>831</v>
      </c>
      <c r="Z1681" s="20" t="s">
        <v>836</v>
      </c>
      <c r="AA1681" s="20" t="s">
        <v>102</v>
      </c>
      <c r="AB1681" s="20" t="s">
        <v>755</v>
      </c>
      <c r="AC1681" s="19" t="str">
        <f>IF(AB1681&lt;&gt;"",IF(NOT(ISNA(INDEX(os!A:A,MATCH(AB1681,os!B:B,0)))),INDEX(os!A:A,MATCH(AB1681,os!B:B,0)),"0"),"")</f>
        <v/>
      </c>
      <c r="AD1681" s="20" t="s">
        <v>830</v>
      </c>
      <c r="AH1681" s="93" t="str">
        <f>IF(NOT(ISNA(VLOOKUP(B:B,ResultsTargets!A:A,1,0))),"TRUE","")</f>
        <v/>
      </c>
      <c r="AI1681" s="19" t="str">
        <f>IF(ISNA(VLOOKUP(C1681,dim_techarea!A:B,2,FALSE)),"",VLOOKUP(C1681,dim_techarea!A:B,2,FALSE))</f>
        <v>TB_ART</v>
      </c>
      <c r="AJ1681" s="19" t="str">
        <f>IF(ISNA(VLOOKUP(AI1681,dim_techarea!B:C,2,FALSE)),"",VLOOKUP(AI1681,dim_techarea!B:C,2,FALSE))</f>
        <v>Z6TU9Os82Yw</v>
      </c>
      <c r="AK1681" s="19" t="str">
        <f>IF(ISNA(VLOOKUP(TRIM(G1681),dim_targetsresults!A:B,2,FALSE)),"",VLOOKUP(TRIM(G1681),dim_targetsresults!A:C,2,FALSE))</f>
        <v>MER Results</v>
      </c>
      <c r="AL1681" s="19" t="str">
        <f>IF(ISNA(VLOOKUP(AK1681,dim_targetsresults!B:C,2,FALSE)),"",VLOOKUP(AK1681,dim_targetsresults!B:C,2,FALSE))</f>
        <v>Jh0jDM5yQ2E</v>
      </c>
      <c r="AM1681" s="19" t="str">
        <f>IF(ISNA(VLOOKUP(TRIM(D1681),dim_numeratordenominator!A:B,2,FALSE)),"",VLOOKUP(TRIM(D1681),dim_numeratordenominator!A:C,2,FALSE))</f>
        <v>Denominator</v>
      </c>
      <c r="AN1681" s="19" t="str">
        <f>IF(ISNA(VLOOKUP(AM1681,dim_numeratordenominator!B:C,2,FALSE)),"",VLOOKUP(AM1681,dim_numeratordenominator!B:C,2,FALSE))</f>
        <v>QpNj0nSuEhD</v>
      </c>
      <c r="AO1681" s="19" t="str">
        <f>IF(ISNA(VLOOKUP(TRIM(E1681),dim_supporttype!A:B,2,FALSE)),"",VLOOKUP(TRIM(E1681),dim_supporttype!A:C,2,FALSE))</f>
        <v>DSD</v>
      </c>
      <c r="AP1681" s="19" t="str">
        <f>IF(ISNA(VLOOKUP(AO1681,dim_supporttype!B:C,2,FALSE)),"",VLOOKUP(AO1681,dim_supporttype!B:C,2,FALSE))</f>
        <v>iM13vdNLWKb</v>
      </c>
      <c r="AQ1681" s="19" t="str">
        <f>IF(ISNA(VLOOKUP(TRIM(F1681),dim_disaggs!A:B,2,FALSE)),"No Disagg",VLOOKUP(TRIM(F1681),dim_disaggs!A:B,2,FALSE))</f>
        <v>Age Aggregated/Sex</v>
      </c>
      <c r="AR1681" s="19" t="str">
        <f>IF(ISNA(VLOOKUP(AQ1681,dim_disaggs!B:C,2,FALSE)),"",VLOOKUP(AQ1681,dim_disaggs!B:C,2,FALSE))</f>
        <v>KMhxXDjVseT</v>
      </c>
      <c r="AU1681" s="72" t="s">
        <v>755</v>
      </c>
      <c r="AV1681" s="73" t="s">
        <v>755</v>
      </c>
      <c r="AW1681" s="66" t="s">
        <v>755</v>
      </c>
      <c r="AX1681" s="66" t="s">
        <v>755</v>
      </c>
      <c r="BA1681" s="105" t="str">
        <f t="shared" si="243"/>
        <v/>
      </c>
      <c r="BB1681" s="20" t="str">
        <f t="shared" si="244"/>
        <v/>
      </c>
      <c r="BE1681" s="75" t="s">
        <v>755</v>
      </c>
      <c r="BF1681" s="73" t="s">
        <v>755</v>
      </c>
      <c r="BG1681" s="55" t="s">
        <v>755</v>
      </c>
      <c r="BH1681" s="76" t="s">
        <v>755</v>
      </c>
      <c r="BI1681" s="20" t="s">
        <v>755</v>
      </c>
      <c r="BJ1681" s="20" t="s">
        <v>755</v>
      </c>
      <c r="BK1681" s="55" t="s">
        <v>755</v>
      </c>
      <c r="BL1681" s="71" t="s">
        <v>755</v>
      </c>
      <c r="BM1681" s="77" t="s">
        <v>755</v>
      </c>
      <c r="BN1681" s="78" t="s">
        <v>755</v>
      </c>
      <c r="BO1681" s="77" t="s">
        <v>755</v>
      </c>
      <c r="BP1681" s="78" t="s">
        <v>755</v>
      </c>
    </row>
    <row r="1682" spans="1:68" x14ac:dyDescent="0.2">
      <c r="A1682" s="20" t="s">
        <v>95</v>
      </c>
      <c r="B1682" s="20" t="s">
        <v>499</v>
      </c>
      <c r="C1682" s="20" t="s">
        <v>183</v>
      </c>
      <c r="D1682" s="20" t="s">
        <v>164</v>
      </c>
      <c r="E1682" s="20" t="s">
        <v>78</v>
      </c>
      <c r="F1682" s="20" t="s">
        <v>4156</v>
      </c>
      <c r="G1682" s="20" t="s">
        <v>20086</v>
      </c>
      <c r="H1682" s="20" t="s">
        <v>18672</v>
      </c>
      <c r="I1682" s="19">
        <f t="shared" si="245"/>
        <v>27</v>
      </c>
      <c r="J1682" s="20" t="s">
        <v>755</v>
      </c>
      <c r="K1682" s="20" t="s">
        <v>489</v>
      </c>
      <c r="L1682" s="95" t="str">
        <f>IF(M1682&lt;&gt;"",IF(NOT(ISNA(INDEX(cc!B:B,MATCH(M1682,cc!A:A,0)))),INDEX(cc!B:B,MATCH(M1682,cc!A:A,0)),"0"),"")</f>
        <v>Age (&lt;15,15+) and Sex</v>
      </c>
      <c r="M1682" s="97" t="s">
        <v>111</v>
      </c>
      <c r="N1682" s="28" t="str">
        <f t="shared" si="246"/>
        <v/>
      </c>
      <c r="O1682" s="19" t="str">
        <f t="shared" si="239"/>
        <v>TB_ART (D, TA, Age Aggregated/Sex): Registered TB/HIV</v>
      </c>
      <c r="P1682" s="19" t="str">
        <f t="shared" si="240"/>
        <v>TB_ART (D, TA, Age Aggregated/Sex): Registered TB/HIV</v>
      </c>
      <c r="Q1682" s="19" t="str">
        <f t="shared" si="238"/>
        <v>TB_ART (D, TA, Age Agg/Sex)</v>
      </c>
      <c r="R1682" s="19" t="str">
        <f t="shared" si="241"/>
        <v>TB_ART_D_TA_Age_Agg_Sex</v>
      </c>
      <c r="S1682" s="19" t="str">
        <f t="shared" si="242"/>
        <v>TB_ART_D_TA_Age_Agg_Sex_</v>
      </c>
      <c r="T1682" s="19" t="b">
        <f>NOT(ISNA(VLOOKUP(B1682,dbcodes!A:B,2,FALSE)))</f>
        <v>1</v>
      </c>
      <c r="U1682" s="19" t="str">
        <f>IF(ISNA(VLOOKUP(B1682,dbcodes!A:B,2,FALSE)),des!R1223,VLOOKUP(B1682,dbcodes!A:B,2,FALSE))</f>
        <v>TB_ART_D_TA_Aggregated_Age_Sex</v>
      </c>
      <c r="W1682" s="107" t="str">
        <f>IF(ISNA(VLOOKUP(C1682,descriptions!A:B,2,FALSE)),des!V1223,IF(G1682=" TARGET","Target ","")&amp;VLOOKUP(C1682,descriptions!A:B,2,FALSE))</f>
        <v>Number of TB cases with documented HIV-positive status who start or continue ART during the reporting period</v>
      </c>
      <c r="X1682" s="20" t="s">
        <v>4</v>
      </c>
      <c r="Y1682" s="20" t="s">
        <v>831</v>
      </c>
      <c r="Z1682" s="20" t="s">
        <v>836</v>
      </c>
      <c r="AA1682" s="20" t="s">
        <v>102</v>
      </c>
      <c r="AB1682" s="20" t="s">
        <v>755</v>
      </c>
      <c r="AC1682" s="19" t="str">
        <f>IF(AB1682&lt;&gt;"",IF(NOT(ISNA(INDEX(os!A:A,MATCH(AB1682,os!B:B,0)))),INDEX(os!A:A,MATCH(AB1682,os!B:B,0)),"0"),"")</f>
        <v/>
      </c>
      <c r="AD1682" s="20" t="s">
        <v>830</v>
      </c>
      <c r="AH1682" s="93" t="str">
        <f>IF(NOT(ISNA(VLOOKUP(B:B,ResultsTargets!A:A,1,0))),"TRUE","")</f>
        <v/>
      </c>
      <c r="AI1682" s="19" t="str">
        <f>IF(ISNA(VLOOKUP(C1682,dim_techarea!A:B,2,FALSE)),"",VLOOKUP(C1682,dim_techarea!A:B,2,FALSE))</f>
        <v>TB_ART</v>
      </c>
      <c r="AJ1682" s="19" t="str">
        <f>IF(ISNA(VLOOKUP(AI1682,dim_techarea!B:C,2,FALSE)),"",VLOOKUP(AI1682,dim_techarea!B:C,2,FALSE))</f>
        <v>Z6TU9Os82Yw</v>
      </c>
      <c r="AK1682" s="19" t="str">
        <f>IF(ISNA(VLOOKUP(TRIM(G1682),dim_targetsresults!A:B,2,FALSE)),"",VLOOKUP(TRIM(G1682),dim_targetsresults!A:C,2,FALSE))</f>
        <v>MER Results</v>
      </c>
      <c r="AL1682" s="19" t="str">
        <f>IF(ISNA(VLOOKUP(AK1682,dim_targetsresults!B:C,2,FALSE)),"",VLOOKUP(AK1682,dim_targetsresults!B:C,2,FALSE))</f>
        <v>Jh0jDM5yQ2E</v>
      </c>
      <c r="AM1682" s="19" t="str">
        <f>IF(ISNA(VLOOKUP(TRIM(D1682),dim_numeratordenominator!A:B,2,FALSE)),"",VLOOKUP(TRIM(D1682),dim_numeratordenominator!A:C,2,FALSE))</f>
        <v>Denominator</v>
      </c>
      <c r="AN1682" s="19" t="str">
        <f>IF(ISNA(VLOOKUP(AM1682,dim_numeratordenominator!B:C,2,FALSE)),"",VLOOKUP(AM1682,dim_numeratordenominator!B:C,2,FALSE))</f>
        <v>QpNj0nSuEhD</v>
      </c>
      <c r="AO1682" s="19" t="str">
        <f>IF(ISNA(VLOOKUP(TRIM(E1682),dim_supporttype!A:B,2,FALSE)),"",VLOOKUP(TRIM(E1682),dim_supporttype!A:C,2,FALSE))</f>
        <v>TA</v>
      </c>
      <c r="AP1682" s="19" t="str">
        <f>IF(ISNA(VLOOKUP(AO1682,dim_supporttype!B:C,2,FALSE)),"",VLOOKUP(AO1682,dim_supporttype!B:C,2,FALSE))</f>
        <v>cRAGKdWIDn4</v>
      </c>
      <c r="AQ1682" s="19" t="str">
        <f>IF(ISNA(VLOOKUP(TRIM(F1682),dim_disaggs!A:B,2,FALSE)),"No Disagg",VLOOKUP(TRIM(F1682),dim_disaggs!A:B,2,FALSE))</f>
        <v>Age Aggregated/Sex</v>
      </c>
      <c r="AR1682" s="19" t="str">
        <f>IF(ISNA(VLOOKUP(AQ1682,dim_disaggs!B:C,2,FALSE)),"",VLOOKUP(AQ1682,dim_disaggs!B:C,2,FALSE))</f>
        <v>KMhxXDjVseT</v>
      </c>
      <c r="AU1682" s="72" t="s">
        <v>755</v>
      </c>
      <c r="AV1682" s="73" t="s">
        <v>755</v>
      </c>
      <c r="AW1682" s="66" t="s">
        <v>755</v>
      </c>
      <c r="AX1682" s="66" t="s">
        <v>755</v>
      </c>
      <c r="BA1682" s="105" t="str">
        <f t="shared" si="243"/>
        <v/>
      </c>
      <c r="BB1682" s="20" t="str">
        <f t="shared" si="244"/>
        <v/>
      </c>
      <c r="BE1682" s="75" t="s">
        <v>755</v>
      </c>
      <c r="BF1682" s="73" t="s">
        <v>755</v>
      </c>
      <c r="BG1682" s="55" t="s">
        <v>755</v>
      </c>
      <c r="BH1682" s="76" t="s">
        <v>755</v>
      </c>
      <c r="BI1682" s="20" t="s">
        <v>755</v>
      </c>
      <c r="BJ1682" s="20" t="s">
        <v>755</v>
      </c>
      <c r="BK1682" s="55" t="s">
        <v>755</v>
      </c>
      <c r="BL1682" s="71" t="s">
        <v>755</v>
      </c>
      <c r="BM1682" s="77" t="s">
        <v>755</v>
      </c>
      <c r="BN1682" s="78" t="s">
        <v>755</v>
      </c>
      <c r="BO1682" s="77" t="s">
        <v>755</v>
      </c>
      <c r="BP1682" s="78" t="s">
        <v>755</v>
      </c>
    </row>
    <row r="1683" spans="1:68" x14ac:dyDescent="0.2">
      <c r="A1683" s="20" t="s">
        <v>95</v>
      </c>
      <c r="B1683" s="20" t="s">
        <v>495</v>
      </c>
      <c r="C1683" s="20" t="s">
        <v>183</v>
      </c>
      <c r="D1683" s="20" t="s">
        <v>164</v>
      </c>
      <c r="E1683" s="20" t="s">
        <v>77</v>
      </c>
      <c r="F1683" s="20" t="s">
        <v>88</v>
      </c>
      <c r="G1683" s="20" t="s">
        <v>20086</v>
      </c>
      <c r="H1683" s="20" t="s">
        <v>89</v>
      </c>
      <c r="I1683" s="19">
        <f t="shared" si="245"/>
        <v>27</v>
      </c>
      <c r="J1683" s="20" t="s">
        <v>755</v>
      </c>
      <c r="K1683" s="20" t="s">
        <v>489</v>
      </c>
      <c r="L1683" s="95" t="str">
        <f>IF(M1683&lt;&gt;"",IF(NOT(ISNA(INDEX(cc!B:B,MATCH(M1683,cc!A:A,0)))),INDEX(cc!B:B,MATCH(M1683,cc!A:A,0)),"0"),"")</f>
        <v>Age (10-50+, 5) and Sex</v>
      </c>
      <c r="M1683" s="97" t="s">
        <v>110</v>
      </c>
      <c r="N1683" s="28" t="str">
        <f t="shared" si="246"/>
        <v/>
      </c>
      <c r="O1683" s="19" t="str">
        <f t="shared" si="239"/>
        <v>TB_ART (D, DSD, AgeAboveTen/Sex): Registered TB/HIV</v>
      </c>
      <c r="P1683" s="19" t="str">
        <f t="shared" si="240"/>
        <v>TB_ART (D, DSD, AgeAboveTen/Sex): Registered TB/HIV</v>
      </c>
      <c r="Q1683" s="19" t="str">
        <f t="shared" si="238"/>
        <v>TB_ART (D, DSD, Age&gt;10/Sex)</v>
      </c>
      <c r="R1683" s="19" t="str">
        <f t="shared" si="241"/>
        <v>TB_ART_D_DSD_Agegt10_Sex</v>
      </c>
      <c r="S1683" s="19" t="str">
        <f t="shared" si="242"/>
        <v>TB_ART_D_DSD_Agegt10_Sex_</v>
      </c>
      <c r="T1683" s="19" t="b">
        <f>NOT(ISNA(VLOOKUP(B1683,dbcodes!A:B,2,FALSE)))</f>
        <v>1</v>
      </c>
      <c r="U1683" s="19" t="str">
        <f>IF(ISNA(VLOOKUP(B1683,dbcodes!A:B,2,FALSE)),des!R1224,VLOOKUP(B1683,dbcodes!A:B,2,FALSE))</f>
        <v>TB_ART_D_DSD_Agegt10_Sex</v>
      </c>
      <c r="W1683" s="107" t="str">
        <f>IF(ISNA(VLOOKUP(C1683,descriptions!A:B,2,FALSE)),des!V1224,IF(G1683=" TARGET","Target ","")&amp;VLOOKUP(C1683,descriptions!A:B,2,FALSE))</f>
        <v>Number of TB cases with documented HIV-positive status who start or continue ART during the reporting period</v>
      </c>
      <c r="X1683" s="20" t="s">
        <v>4</v>
      </c>
      <c r="Y1683" s="20" t="s">
        <v>831</v>
      </c>
      <c r="Z1683" s="20" t="s">
        <v>836</v>
      </c>
      <c r="AA1683" s="20" t="s">
        <v>102</v>
      </c>
      <c r="AB1683" s="20" t="s">
        <v>755</v>
      </c>
      <c r="AC1683" s="19" t="str">
        <f>IF(AB1683&lt;&gt;"",IF(NOT(ISNA(INDEX(os!A:A,MATCH(AB1683,os!B:B,0)))),INDEX(os!A:A,MATCH(AB1683,os!B:B,0)),"0"),"")</f>
        <v/>
      </c>
      <c r="AD1683" s="20" t="s">
        <v>830</v>
      </c>
      <c r="AH1683" s="93" t="str">
        <f>IF(NOT(ISNA(VLOOKUP(B:B,ResultsTargets!A:A,1,0))),"TRUE","")</f>
        <v/>
      </c>
      <c r="AI1683" s="19" t="str">
        <f>IF(ISNA(VLOOKUP(C1683,dim_techarea!A:B,2,FALSE)),"",VLOOKUP(C1683,dim_techarea!A:B,2,FALSE))</f>
        <v>TB_ART</v>
      </c>
      <c r="AJ1683" s="19" t="str">
        <f>IF(ISNA(VLOOKUP(AI1683,dim_techarea!B:C,2,FALSE)),"",VLOOKUP(AI1683,dim_techarea!B:C,2,FALSE))</f>
        <v>Z6TU9Os82Yw</v>
      </c>
      <c r="AK1683" s="19" t="str">
        <f>IF(ISNA(VLOOKUP(TRIM(G1683),dim_targetsresults!A:B,2,FALSE)),"",VLOOKUP(TRIM(G1683),dim_targetsresults!A:C,2,FALSE))</f>
        <v>MER Results</v>
      </c>
      <c r="AL1683" s="19" t="str">
        <f>IF(ISNA(VLOOKUP(AK1683,dim_targetsresults!B:C,2,FALSE)),"",VLOOKUP(AK1683,dim_targetsresults!B:C,2,FALSE))</f>
        <v>Jh0jDM5yQ2E</v>
      </c>
      <c r="AM1683" s="19" t="str">
        <f>IF(ISNA(VLOOKUP(TRIM(D1683),dim_numeratordenominator!A:B,2,FALSE)),"",VLOOKUP(TRIM(D1683),dim_numeratordenominator!A:C,2,FALSE))</f>
        <v>Denominator</v>
      </c>
      <c r="AN1683" s="19" t="str">
        <f>IF(ISNA(VLOOKUP(AM1683,dim_numeratordenominator!B:C,2,FALSE)),"",VLOOKUP(AM1683,dim_numeratordenominator!B:C,2,FALSE))</f>
        <v>QpNj0nSuEhD</v>
      </c>
      <c r="AO1683" s="19" t="str">
        <f>IF(ISNA(VLOOKUP(TRIM(E1683),dim_supporttype!A:B,2,FALSE)),"",VLOOKUP(TRIM(E1683),dim_supporttype!A:C,2,FALSE))</f>
        <v>DSD</v>
      </c>
      <c r="AP1683" s="19" t="str">
        <f>IF(ISNA(VLOOKUP(AO1683,dim_supporttype!B:C,2,FALSE)),"",VLOOKUP(AO1683,dim_supporttype!B:C,2,FALSE))</f>
        <v>iM13vdNLWKb</v>
      </c>
      <c r="AQ1683" s="19" t="str">
        <f>IF(ISNA(VLOOKUP(TRIM(F1683),dim_disaggs!A:B,2,FALSE)),"No Disagg",VLOOKUP(TRIM(F1683),dim_disaggs!A:B,2,FALSE))</f>
        <v>AgeAboveTen/Sex</v>
      </c>
      <c r="AR1683" s="19" t="str">
        <f>IF(ISNA(VLOOKUP(AQ1683,dim_disaggs!B:C,2,FALSE)),"",VLOOKUP(AQ1683,dim_disaggs!B:C,2,FALSE))</f>
        <v>TUFwLYVsbxA</v>
      </c>
      <c r="AU1683" s="72" t="s">
        <v>755</v>
      </c>
      <c r="AV1683" s="73" t="s">
        <v>755</v>
      </c>
      <c r="AW1683" s="66" t="s">
        <v>755</v>
      </c>
      <c r="AX1683" s="66" t="s">
        <v>755</v>
      </c>
      <c r="BA1683" s="105" t="str">
        <f t="shared" si="243"/>
        <v/>
      </c>
      <c r="BB1683" s="20" t="str">
        <f t="shared" si="244"/>
        <v/>
      </c>
      <c r="BE1683" s="75" t="s">
        <v>755</v>
      </c>
      <c r="BF1683" s="73" t="s">
        <v>755</v>
      </c>
      <c r="BG1683" s="55" t="s">
        <v>755</v>
      </c>
      <c r="BH1683" s="76" t="s">
        <v>755</v>
      </c>
      <c r="BI1683" s="20" t="s">
        <v>755</v>
      </c>
      <c r="BJ1683" s="20" t="s">
        <v>755</v>
      </c>
      <c r="BK1683" s="55" t="s">
        <v>755</v>
      </c>
      <c r="BL1683" s="71" t="s">
        <v>755</v>
      </c>
      <c r="BM1683" s="77" t="s">
        <v>755</v>
      </c>
      <c r="BN1683" s="78" t="s">
        <v>755</v>
      </c>
      <c r="BO1683" s="77" t="s">
        <v>755</v>
      </c>
      <c r="BP1683" s="78" t="s">
        <v>755</v>
      </c>
    </row>
    <row r="1684" spans="1:68" s="3" customFormat="1" x14ac:dyDescent="0.2">
      <c r="A1684" s="20" t="s">
        <v>95</v>
      </c>
      <c r="B1684" s="20" t="s">
        <v>497</v>
      </c>
      <c r="C1684" s="20" t="s">
        <v>183</v>
      </c>
      <c r="D1684" s="20" t="s">
        <v>164</v>
      </c>
      <c r="E1684" s="20" t="s">
        <v>78</v>
      </c>
      <c r="F1684" s="20" t="s">
        <v>88</v>
      </c>
      <c r="G1684" s="20" t="s">
        <v>20086</v>
      </c>
      <c r="H1684" s="20" t="s">
        <v>89</v>
      </c>
      <c r="I1684" s="19">
        <f t="shared" si="245"/>
        <v>26</v>
      </c>
      <c r="J1684" s="20" t="s">
        <v>755</v>
      </c>
      <c r="K1684" s="20" t="s">
        <v>489</v>
      </c>
      <c r="L1684" s="95" t="str">
        <f>IF(M1684&lt;&gt;"",IF(NOT(ISNA(INDEX(cc!B:B,MATCH(M1684,cc!A:A,0)))),INDEX(cc!B:B,MATCH(M1684,cc!A:A,0)),"0"),"")</f>
        <v>Age (10-50+, 5) and Sex</v>
      </c>
      <c r="M1684" s="97" t="s">
        <v>110</v>
      </c>
      <c r="N1684" s="28" t="str">
        <f t="shared" si="246"/>
        <v/>
      </c>
      <c r="O1684" s="19" t="str">
        <f t="shared" si="239"/>
        <v>TB_ART (D, TA, AgeAboveTen/Sex): Registered TB/HIV</v>
      </c>
      <c r="P1684" s="19" t="str">
        <f t="shared" si="240"/>
        <v>TB_ART (D, TA, AgeAboveTen/Sex): Registered TB/HIV</v>
      </c>
      <c r="Q1684" s="19" t="str">
        <f t="shared" si="238"/>
        <v>TB_ART (D, TA, Age&gt;10/Sex)</v>
      </c>
      <c r="R1684" s="19" t="str">
        <f t="shared" si="241"/>
        <v>TB_ART_D_TA_Agegt10_Sex</v>
      </c>
      <c r="S1684" s="19" t="str">
        <f t="shared" si="242"/>
        <v>TB_ART_D_TA_Agegt10_Sex_</v>
      </c>
      <c r="T1684" s="19" t="b">
        <f>NOT(ISNA(VLOOKUP(B1684,dbcodes!A:B,2,FALSE)))</f>
        <v>1</v>
      </c>
      <c r="U1684" s="19" t="str">
        <f>IF(ISNA(VLOOKUP(B1684,dbcodes!A:B,2,FALSE)),des!R1225,VLOOKUP(B1684,dbcodes!A:B,2,FALSE))</f>
        <v>TB_ART_D_TA_Agegt10_Sex</v>
      </c>
      <c r="V1684" s="20"/>
      <c r="W1684" s="107" t="str">
        <f>IF(ISNA(VLOOKUP(C1684,descriptions!A:B,2,FALSE)),des!V1225,IF(G1684=" TARGET","Target ","")&amp;VLOOKUP(C1684,descriptions!A:B,2,FALSE))</f>
        <v>Number of TB cases with documented HIV-positive status who start or continue ART during the reporting period</v>
      </c>
      <c r="X1684" s="20" t="s">
        <v>4</v>
      </c>
      <c r="Y1684" s="20" t="s">
        <v>831</v>
      </c>
      <c r="Z1684" s="20" t="s">
        <v>836</v>
      </c>
      <c r="AA1684" s="20" t="s">
        <v>102</v>
      </c>
      <c r="AB1684" s="20" t="s">
        <v>755</v>
      </c>
      <c r="AC1684" s="19" t="str">
        <f>IF(AB1684&lt;&gt;"",IF(NOT(ISNA(INDEX(os!A:A,MATCH(AB1684,os!B:B,0)))),INDEX(os!A:A,MATCH(AB1684,os!B:B,0)),"0"),"")</f>
        <v/>
      </c>
      <c r="AD1684" s="20" t="s">
        <v>830</v>
      </c>
      <c r="AE1684" s="20"/>
      <c r="AF1684" s="20"/>
      <c r="AG1684" s="20"/>
      <c r="AH1684" s="93" t="str">
        <f>IF(NOT(ISNA(VLOOKUP(B:B,ResultsTargets!A:A,1,0))),"TRUE","")</f>
        <v/>
      </c>
      <c r="AI1684" s="19" t="str">
        <f>IF(ISNA(VLOOKUP(C1684,dim_techarea!A:B,2,FALSE)),"",VLOOKUP(C1684,dim_techarea!A:B,2,FALSE))</f>
        <v>TB_ART</v>
      </c>
      <c r="AJ1684" s="19" t="str">
        <f>IF(ISNA(VLOOKUP(AI1684,dim_techarea!B:C,2,FALSE)),"",VLOOKUP(AI1684,dim_techarea!B:C,2,FALSE))</f>
        <v>Z6TU9Os82Yw</v>
      </c>
      <c r="AK1684" s="19" t="str">
        <f>IF(ISNA(VLOOKUP(TRIM(G1684),dim_targetsresults!A:B,2,FALSE)),"",VLOOKUP(TRIM(G1684),dim_targetsresults!A:C,2,FALSE))</f>
        <v>MER Results</v>
      </c>
      <c r="AL1684" s="19" t="str">
        <f>IF(ISNA(VLOOKUP(AK1684,dim_targetsresults!B:C,2,FALSE)),"",VLOOKUP(AK1684,dim_targetsresults!B:C,2,FALSE))</f>
        <v>Jh0jDM5yQ2E</v>
      </c>
      <c r="AM1684" s="19" t="str">
        <f>IF(ISNA(VLOOKUP(TRIM(D1684),dim_numeratordenominator!A:B,2,FALSE)),"",VLOOKUP(TRIM(D1684),dim_numeratordenominator!A:C,2,FALSE))</f>
        <v>Denominator</v>
      </c>
      <c r="AN1684" s="19" t="str">
        <f>IF(ISNA(VLOOKUP(AM1684,dim_numeratordenominator!B:C,2,FALSE)),"",VLOOKUP(AM1684,dim_numeratordenominator!B:C,2,FALSE))</f>
        <v>QpNj0nSuEhD</v>
      </c>
      <c r="AO1684" s="19" t="str">
        <f>IF(ISNA(VLOOKUP(TRIM(E1684),dim_supporttype!A:B,2,FALSE)),"",VLOOKUP(TRIM(E1684),dim_supporttype!A:C,2,FALSE))</f>
        <v>TA</v>
      </c>
      <c r="AP1684" s="19" t="str">
        <f>IF(ISNA(VLOOKUP(AO1684,dim_supporttype!B:C,2,FALSE)),"",VLOOKUP(AO1684,dim_supporttype!B:C,2,FALSE))</f>
        <v>cRAGKdWIDn4</v>
      </c>
      <c r="AQ1684" s="19" t="str">
        <f>IF(ISNA(VLOOKUP(TRIM(F1684),dim_disaggs!A:B,2,FALSE)),"No Disagg",VLOOKUP(TRIM(F1684),dim_disaggs!A:B,2,FALSE))</f>
        <v>AgeAboveTen/Sex</v>
      </c>
      <c r="AR1684" s="19" t="str">
        <f>IF(ISNA(VLOOKUP(AQ1684,dim_disaggs!B:C,2,FALSE)),"",VLOOKUP(AQ1684,dim_disaggs!B:C,2,FALSE))</f>
        <v>TUFwLYVsbxA</v>
      </c>
      <c r="AS1684" s="72"/>
      <c r="AT1684" s="66"/>
      <c r="AU1684" s="72" t="s">
        <v>755</v>
      </c>
      <c r="AV1684" s="73" t="s">
        <v>755</v>
      </c>
      <c r="AW1684" s="66" t="s">
        <v>755</v>
      </c>
      <c r="AX1684" s="66" t="s">
        <v>755</v>
      </c>
      <c r="AY1684" s="20"/>
      <c r="AZ1684" s="20"/>
      <c r="BA1684" s="105" t="str">
        <f t="shared" si="243"/>
        <v/>
      </c>
      <c r="BB1684" s="20" t="str">
        <f t="shared" si="244"/>
        <v/>
      </c>
      <c r="BC1684" s="20"/>
      <c r="BD1684" s="20"/>
      <c r="BE1684" s="75" t="s">
        <v>755</v>
      </c>
      <c r="BF1684" s="73" t="s">
        <v>755</v>
      </c>
      <c r="BG1684" s="55" t="s">
        <v>755</v>
      </c>
      <c r="BH1684" s="76" t="s">
        <v>755</v>
      </c>
      <c r="BI1684" s="20" t="s">
        <v>755</v>
      </c>
      <c r="BJ1684" s="20" t="s">
        <v>755</v>
      </c>
      <c r="BK1684" s="55" t="s">
        <v>755</v>
      </c>
      <c r="BL1684" s="71" t="s">
        <v>755</v>
      </c>
      <c r="BM1684" s="77" t="s">
        <v>755</v>
      </c>
      <c r="BN1684" s="78" t="s">
        <v>755</v>
      </c>
      <c r="BO1684" s="77" t="s">
        <v>755</v>
      </c>
      <c r="BP1684" s="78" t="s">
        <v>755</v>
      </c>
    </row>
    <row r="1685" spans="1:68" s="3" customFormat="1" x14ac:dyDescent="0.2">
      <c r="A1685" s="20" t="s">
        <v>95</v>
      </c>
      <c r="B1685" s="20" t="s">
        <v>494</v>
      </c>
      <c r="C1685" s="20" t="s">
        <v>183</v>
      </c>
      <c r="D1685" s="20" t="s">
        <v>164</v>
      </c>
      <c r="E1685" s="20" t="s">
        <v>77</v>
      </c>
      <c r="F1685" s="20" t="s">
        <v>85</v>
      </c>
      <c r="G1685" s="20" t="s">
        <v>20086</v>
      </c>
      <c r="H1685" s="20" t="s">
        <v>86</v>
      </c>
      <c r="I1685" s="19">
        <f t="shared" si="245"/>
        <v>23</v>
      </c>
      <c r="J1685" s="20" t="s">
        <v>755</v>
      </c>
      <c r="K1685" s="20" t="s">
        <v>489</v>
      </c>
      <c r="L1685" s="95" t="str">
        <f>IF(M1685&lt;&gt;"",IF(NOT(ISNA(INDEX(cc!B:B,MATCH(M1685,cc!A:A,0)))),INDEX(cc!B:B,MATCH(M1685,cc!A:A,0)),"0"),"")</f>
        <v>Age (&lt;1-9, 2)</v>
      </c>
      <c r="M1685" s="97" t="s">
        <v>109</v>
      </c>
      <c r="N1685" s="28" t="str">
        <f t="shared" si="246"/>
        <v/>
      </c>
      <c r="O1685" s="19" t="str">
        <f t="shared" si="239"/>
        <v>TB_ART (D, DSD, AgeLessThanTen): Registered TB/HIV</v>
      </c>
      <c r="P1685" s="19" t="str">
        <f t="shared" si="240"/>
        <v>TB_ART (D, DSD, AgeLessThanTen): Registered TB/HIV</v>
      </c>
      <c r="Q1685" s="19" t="str">
        <f t="shared" si="238"/>
        <v>TB_ART (D, DSD, Age&lt;10)</v>
      </c>
      <c r="R1685" s="19" t="str">
        <f t="shared" si="241"/>
        <v>TB_ART_D_DSD_Agelt10</v>
      </c>
      <c r="S1685" s="19" t="str">
        <f t="shared" si="242"/>
        <v>TB_ART_D_DSD_Agelt10_</v>
      </c>
      <c r="T1685" s="19" t="b">
        <f>NOT(ISNA(VLOOKUP(B1685,dbcodes!A:B,2,FALSE)))</f>
        <v>1</v>
      </c>
      <c r="U1685" s="19" t="str">
        <f>IF(ISNA(VLOOKUP(B1685,dbcodes!A:B,2,FALSE)),des!R1226,VLOOKUP(B1685,dbcodes!A:B,2,FALSE))</f>
        <v>TB_ART_D_DSD_Agelt10</v>
      </c>
      <c r="V1685" s="20"/>
      <c r="W1685" s="107" t="str">
        <f>IF(ISNA(VLOOKUP(C1685,descriptions!A:B,2,FALSE)),des!V1226,IF(G1685=" TARGET","Target ","")&amp;VLOOKUP(C1685,descriptions!A:B,2,FALSE))</f>
        <v>Number of TB cases with documented HIV-positive status who start or continue ART during the reporting period</v>
      </c>
      <c r="X1685" s="20" t="s">
        <v>4</v>
      </c>
      <c r="Y1685" s="20" t="s">
        <v>831</v>
      </c>
      <c r="Z1685" s="20" t="s">
        <v>836</v>
      </c>
      <c r="AA1685" s="20" t="s">
        <v>102</v>
      </c>
      <c r="AB1685" s="20" t="s">
        <v>755</v>
      </c>
      <c r="AC1685" s="19" t="str">
        <f>IF(AB1685&lt;&gt;"",IF(NOT(ISNA(INDEX(os!A:A,MATCH(AB1685,os!B:B,0)))),INDEX(os!A:A,MATCH(AB1685,os!B:B,0)),"0"),"")</f>
        <v/>
      </c>
      <c r="AD1685" s="20" t="s">
        <v>830</v>
      </c>
      <c r="AE1685" s="20"/>
      <c r="AF1685" s="20"/>
      <c r="AG1685" s="20"/>
      <c r="AH1685" s="93" t="str">
        <f>IF(NOT(ISNA(VLOOKUP(B:B,ResultsTargets!A:A,1,0))),"TRUE","")</f>
        <v/>
      </c>
      <c r="AI1685" s="19" t="str">
        <f>IF(ISNA(VLOOKUP(C1685,dim_techarea!A:B,2,FALSE)),"",VLOOKUP(C1685,dim_techarea!A:B,2,FALSE))</f>
        <v>TB_ART</v>
      </c>
      <c r="AJ1685" s="19" t="str">
        <f>IF(ISNA(VLOOKUP(AI1685,dim_techarea!B:C,2,FALSE)),"",VLOOKUP(AI1685,dim_techarea!B:C,2,FALSE))</f>
        <v>Z6TU9Os82Yw</v>
      </c>
      <c r="AK1685" s="19" t="str">
        <f>IF(ISNA(VLOOKUP(TRIM(G1685),dim_targetsresults!A:B,2,FALSE)),"",VLOOKUP(TRIM(G1685),dim_targetsresults!A:C,2,FALSE))</f>
        <v>MER Results</v>
      </c>
      <c r="AL1685" s="19" t="str">
        <f>IF(ISNA(VLOOKUP(AK1685,dim_targetsresults!B:C,2,FALSE)),"",VLOOKUP(AK1685,dim_targetsresults!B:C,2,FALSE))</f>
        <v>Jh0jDM5yQ2E</v>
      </c>
      <c r="AM1685" s="19" t="str">
        <f>IF(ISNA(VLOOKUP(TRIM(D1685),dim_numeratordenominator!A:B,2,FALSE)),"",VLOOKUP(TRIM(D1685),dim_numeratordenominator!A:C,2,FALSE))</f>
        <v>Denominator</v>
      </c>
      <c r="AN1685" s="19" t="str">
        <f>IF(ISNA(VLOOKUP(AM1685,dim_numeratordenominator!B:C,2,FALSE)),"",VLOOKUP(AM1685,dim_numeratordenominator!B:C,2,FALSE))</f>
        <v>QpNj0nSuEhD</v>
      </c>
      <c r="AO1685" s="19" t="str">
        <f>IF(ISNA(VLOOKUP(TRIM(E1685),dim_supporttype!A:B,2,FALSE)),"",VLOOKUP(TRIM(E1685),dim_supporttype!A:C,2,FALSE))</f>
        <v>DSD</v>
      </c>
      <c r="AP1685" s="19" t="str">
        <f>IF(ISNA(VLOOKUP(AO1685,dim_supporttype!B:C,2,FALSE)),"",VLOOKUP(AO1685,dim_supporttype!B:C,2,FALSE))</f>
        <v>iM13vdNLWKb</v>
      </c>
      <c r="AQ1685" s="19" t="str">
        <f>IF(ISNA(VLOOKUP(TRIM(F1685),dim_disaggs!A:B,2,FALSE)),"No Disagg",VLOOKUP(TRIM(F1685),dim_disaggs!A:B,2,FALSE))</f>
        <v>AgeLessThanTen</v>
      </c>
      <c r="AR1685" s="19" t="str">
        <f>IF(ISNA(VLOOKUP(AQ1685,dim_disaggs!B:C,2,FALSE)),"",VLOOKUP(AQ1685,dim_disaggs!B:C,2,FALSE))</f>
        <v>hzI8oJDwkrp</v>
      </c>
      <c r="AS1685" s="72"/>
      <c r="AT1685" s="66"/>
      <c r="AU1685" s="72" t="s">
        <v>755</v>
      </c>
      <c r="AV1685" s="73" t="s">
        <v>755</v>
      </c>
      <c r="AW1685" s="66" t="s">
        <v>755</v>
      </c>
      <c r="AX1685" s="66" t="s">
        <v>755</v>
      </c>
      <c r="AY1685" s="20"/>
      <c r="AZ1685" s="20"/>
      <c r="BA1685" s="105" t="str">
        <f t="shared" si="243"/>
        <v/>
      </c>
      <c r="BB1685" s="20" t="str">
        <f t="shared" si="244"/>
        <v/>
      </c>
      <c r="BC1685" s="20"/>
      <c r="BD1685" s="20"/>
      <c r="BE1685" s="75" t="s">
        <v>755</v>
      </c>
      <c r="BF1685" s="73" t="s">
        <v>755</v>
      </c>
      <c r="BG1685" s="55" t="s">
        <v>755</v>
      </c>
      <c r="BH1685" s="76" t="s">
        <v>755</v>
      </c>
      <c r="BI1685" s="20" t="s">
        <v>755</v>
      </c>
      <c r="BJ1685" s="20" t="s">
        <v>755</v>
      </c>
      <c r="BK1685" s="55" t="s">
        <v>755</v>
      </c>
      <c r="BL1685" s="71" t="s">
        <v>755</v>
      </c>
      <c r="BM1685" s="77" t="s">
        <v>755</v>
      </c>
      <c r="BN1685" s="78" t="s">
        <v>755</v>
      </c>
      <c r="BO1685" s="77" t="s">
        <v>755</v>
      </c>
      <c r="BP1685" s="78" t="s">
        <v>755</v>
      </c>
    </row>
    <row r="1686" spans="1:68" x14ac:dyDescent="0.2">
      <c r="A1686" s="20" t="s">
        <v>95</v>
      </c>
      <c r="B1686" s="20" t="s">
        <v>496</v>
      </c>
      <c r="C1686" s="20" t="s">
        <v>183</v>
      </c>
      <c r="D1686" s="20" t="s">
        <v>164</v>
      </c>
      <c r="E1686" s="20" t="s">
        <v>78</v>
      </c>
      <c r="F1686" s="20" t="s">
        <v>85</v>
      </c>
      <c r="G1686" s="20" t="s">
        <v>20086</v>
      </c>
      <c r="H1686" s="20" t="s">
        <v>86</v>
      </c>
      <c r="I1686" s="19">
        <f t="shared" si="245"/>
        <v>22</v>
      </c>
      <c r="J1686" s="20" t="s">
        <v>755</v>
      </c>
      <c r="K1686" s="20" t="s">
        <v>489</v>
      </c>
      <c r="L1686" s="95" t="str">
        <f>IF(M1686&lt;&gt;"",IF(NOT(ISNA(INDEX(cc!B:B,MATCH(M1686,cc!A:A,0)))),INDEX(cc!B:B,MATCH(M1686,cc!A:A,0)),"0"),"")</f>
        <v>Age (&lt;1-9, 2)</v>
      </c>
      <c r="M1686" s="97" t="s">
        <v>109</v>
      </c>
      <c r="N1686" s="28" t="str">
        <f t="shared" si="246"/>
        <v/>
      </c>
      <c r="O1686" s="19" t="str">
        <f t="shared" si="239"/>
        <v>TB_ART (D, TA, AgeLessThanTen): Registered TB/HIV</v>
      </c>
      <c r="P1686" s="19" t="str">
        <f t="shared" si="240"/>
        <v>TB_ART (D, TA, AgeLessThanTen): Registered TB/HIV</v>
      </c>
      <c r="Q1686" s="19" t="str">
        <f t="shared" si="238"/>
        <v>TB_ART (D, TA, Age&lt;10)</v>
      </c>
      <c r="R1686" s="19" t="str">
        <f t="shared" si="241"/>
        <v>TB_ART_D_TA_Agelt10</v>
      </c>
      <c r="S1686" s="19" t="str">
        <f t="shared" si="242"/>
        <v>TB_ART_D_TA_Agelt10_</v>
      </c>
      <c r="T1686" s="19" t="b">
        <f>NOT(ISNA(VLOOKUP(B1686,dbcodes!A:B,2,FALSE)))</f>
        <v>1</v>
      </c>
      <c r="U1686" s="19" t="str">
        <f>IF(ISNA(VLOOKUP(B1686,dbcodes!A:B,2,FALSE)),des!R1227,VLOOKUP(B1686,dbcodes!A:B,2,FALSE))</f>
        <v>TB_ART_D_TA_Agelt10</v>
      </c>
      <c r="W1686" s="107" t="str">
        <f>IF(ISNA(VLOOKUP(C1686,descriptions!A:B,2,FALSE)),des!V1227,IF(G1686=" TARGET","Target ","")&amp;VLOOKUP(C1686,descriptions!A:B,2,FALSE))</f>
        <v>Number of TB cases with documented HIV-positive status who start or continue ART during the reporting period</v>
      </c>
      <c r="X1686" s="20" t="s">
        <v>4</v>
      </c>
      <c r="Y1686" s="20" t="s">
        <v>831</v>
      </c>
      <c r="Z1686" s="20" t="s">
        <v>836</v>
      </c>
      <c r="AA1686" s="20" t="s">
        <v>102</v>
      </c>
      <c r="AB1686" s="20" t="s">
        <v>755</v>
      </c>
      <c r="AC1686" s="19" t="str">
        <f>IF(AB1686&lt;&gt;"",IF(NOT(ISNA(INDEX(os!A:A,MATCH(AB1686,os!B:B,0)))),INDEX(os!A:A,MATCH(AB1686,os!B:B,0)),"0"),"")</f>
        <v/>
      </c>
      <c r="AD1686" s="20" t="s">
        <v>830</v>
      </c>
      <c r="AH1686" s="93" t="str">
        <f>IF(NOT(ISNA(VLOOKUP(B:B,ResultsTargets!A:A,1,0))),"TRUE","")</f>
        <v/>
      </c>
      <c r="AI1686" s="19" t="str">
        <f>IF(ISNA(VLOOKUP(C1686,dim_techarea!A:B,2,FALSE)),"",VLOOKUP(C1686,dim_techarea!A:B,2,FALSE))</f>
        <v>TB_ART</v>
      </c>
      <c r="AJ1686" s="19" t="str">
        <f>IF(ISNA(VLOOKUP(AI1686,dim_techarea!B:C,2,FALSE)),"",VLOOKUP(AI1686,dim_techarea!B:C,2,FALSE))</f>
        <v>Z6TU9Os82Yw</v>
      </c>
      <c r="AK1686" s="19" t="str">
        <f>IF(ISNA(VLOOKUP(TRIM(G1686),dim_targetsresults!A:B,2,FALSE)),"",VLOOKUP(TRIM(G1686),dim_targetsresults!A:C,2,FALSE))</f>
        <v>MER Results</v>
      </c>
      <c r="AL1686" s="19" t="str">
        <f>IF(ISNA(VLOOKUP(AK1686,dim_targetsresults!B:C,2,FALSE)),"",VLOOKUP(AK1686,dim_targetsresults!B:C,2,FALSE))</f>
        <v>Jh0jDM5yQ2E</v>
      </c>
      <c r="AM1686" s="19" t="str">
        <f>IF(ISNA(VLOOKUP(TRIM(D1686),dim_numeratordenominator!A:B,2,FALSE)),"",VLOOKUP(TRIM(D1686),dim_numeratordenominator!A:C,2,FALSE))</f>
        <v>Denominator</v>
      </c>
      <c r="AN1686" s="19" t="str">
        <f>IF(ISNA(VLOOKUP(AM1686,dim_numeratordenominator!B:C,2,FALSE)),"",VLOOKUP(AM1686,dim_numeratordenominator!B:C,2,FALSE))</f>
        <v>QpNj0nSuEhD</v>
      </c>
      <c r="AO1686" s="19" t="str">
        <f>IF(ISNA(VLOOKUP(TRIM(E1686),dim_supporttype!A:B,2,FALSE)),"",VLOOKUP(TRIM(E1686),dim_supporttype!A:C,2,FALSE))</f>
        <v>TA</v>
      </c>
      <c r="AP1686" s="19" t="str">
        <f>IF(ISNA(VLOOKUP(AO1686,dim_supporttype!B:C,2,FALSE)),"",VLOOKUP(AO1686,dim_supporttype!B:C,2,FALSE))</f>
        <v>cRAGKdWIDn4</v>
      </c>
      <c r="AQ1686" s="19" t="str">
        <f>IF(ISNA(VLOOKUP(TRIM(F1686),dim_disaggs!A:B,2,FALSE)),"No Disagg",VLOOKUP(TRIM(F1686),dim_disaggs!A:B,2,FALSE))</f>
        <v>AgeLessThanTen</v>
      </c>
      <c r="AR1686" s="19" t="str">
        <f>IF(ISNA(VLOOKUP(AQ1686,dim_disaggs!B:C,2,FALSE)),"",VLOOKUP(AQ1686,dim_disaggs!B:C,2,FALSE))</f>
        <v>hzI8oJDwkrp</v>
      </c>
      <c r="AU1686" s="72" t="s">
        <v>755</v>
      </c>
      <c r="AV1686" s="73" t="s">
        <v>755</v>
      </c>
      <c r="AW1686" s="66" t="s">
        <v>755</v>
      </c>
      <c r="AX1686" s="66" t="s">
        <v>755</v>
      </c>
      <c r="BA1686" s="105" t="str">
        <f t="shared" si="243"/>
        <v/>
      </c>
      <c r="BB1686" s="20" t="str">
        <f t="shared" si="244"/>
        <v/>
      </c>
      <c r="BE1686" s="75" t="s">
        <v>755</v>
      </c>
      <c r="BF1686" s="73" t="s">
        <v>755</v>
      </c>
      <c r="BG1686" s="55" t="s">
        <v>755</v>
      </c>
      <c r="BH1686" s="76" t="s">
        <v>755</v>
      </c>
      <c r="BI1686" s="20" t="s">
        <v>755</v>
      </c>
      <c r="BJ1686" s="20" t="s">
        <v>755</v>
      </c>
      <c r="BK1686" s="55" t="s">
        <v>755</v>
      </c>
      <c r="BL1686" s="71" t="s">
        <v>755</v>
      </c>
      <c r="BM1686" s="77" t="s">
        <v>755</v>
      </c>
      <c r="BN1686" s="78" t="s">
        <v>755</v>
      </c>
      <c r="BO1686" s="77" t="s">
        <v>755</v>
      </c>
      <c r="BP1686" s="78" t="s">
        <v>755</v>
      </c>
    </row>
    <row r="1687" spans="1:68" x14ac:dyDescent="0.2">
      <c r="A1687" s="20" t="s">
        <v>95</v>
      </c>
      <c r="B1687" s="20" t="s">
        <v>492</v>
      </c>
      <c r="C1687" s="20" t="s">
        <v>183</v>
      </c>
      <c r="D1687" s="20" t="s">
        <v>164</v>
      </c>
      <c r="E1687" s="20" t="s">
        <v>77</v>
      </c>
      <c r="F1687" s="20" t="s">
        <v>20001</v>
      </c>
      <c r="G1687" s="20" t="s">
        <v>20086</v>
      </c>
      <c r="H1687" s="20" t="s">
        <v>184</v>
      </c>
      <c r="I1687" s="19">
        <f t="shared" si="245"/>
        <v>31</v>
      </c>
      <c r="J1687" s="20" t="s">
        <v>755</v>
      </c>
      <c r="K1687" s="20" t="s">
        <v>489</v>
      </c>
      <c r="L1687" s="95" t="str">
        <f>IF(M1687&lt;&gt;"",IF(NOT(ISNA(INDEX(cc!B:B,MATCH(M1687,cc!A:A,0)))),INDEX(cc!B:B,MATCH(M1687,cc!A:A,0)),"0"),"")</f>
        <v>New Existing ART and HIV Status (Positive)</v>
      </c>
      <c r="M1687" s="97" t="s">
        <v>195</v>
      </c>
      <c r="N1687" s="28" t="str">
        <f t="shared" si="246"/>
        <v/>
      </c>
      <c r="O1687" s="19" t="str">
        <f t="shared" si="239"/>
        <v>TB_ART (D, DSD, NewExistingArt/HIVStatus): Registered TB/HIV</v>
      </c>
      <c r="P1687" s="19" t="str">
        <f t="shared" si="240"/>
        <v>TB_ART (D, DSD, NewExistingArt/HIVStatus): Registered TB/HIV</v>
      </c>
      <c r="Q1687" s="19" t="str">
        <f t="shared" si="238"/>
        <v>TB_ART (D, DSD, NewExistingArt)</v>
      </c>
      <c r="R1687" s="19" t="str">
        <f t="shared" si="241"/>
        <v>TB_ART_D_DSD_NewExistingArt</v>
      </c>
      <c r="S1687" s="19" t="str">
        <f t="shared" si="242"/>
        <v>TB_ART_D_DSD_NewExistingArt_</v>
      </c>
      <c r="T1687" s="19" t="b">
        <f>NOT(ISNA(VLOOKUP(B1687,dbcodes!A:B,2,FALSE)))</f>
        <v>1</v>
      </c>
      <c r="U1687" s="19" t="str">
        <f>IF(ISNA(VLOOKUP(B1687,dbcodes!A:B,2,FALSE)),des!R1228,VLOOKUP(B1687,dbcodes!A:B,2,FALSE))</f>
        <v>TB_ART_D_DSD_NewExistingArt</v>
      </c>
      <c r="W1687" s="107" t="str">
        <f>IF(ISNA(VLOOKUP(C1687,descriptions!A:B,2,FALSE)),des!V1228,IF(G1687=" TARGET","Target ","")&amp;VLOOKUP(C1687,descriptions!A:B,2,FALSE))</f>
        <v>Number of TB cases with documented HIV-positive status who start or continue ART during the reporting period</v>
      </c>
      <c r="X1687" s="20" t="s">
        <v>4</v>
      </c>
      <c r="Y1687" s="20" t="s">
        <v>831</v>
      </c>
      <c r="Z1687" s="20" t="s">
        <v>836</v>
      </c>
      <c r="AA1687" s="20" t="s">
        <v>102</v>
      </c>
      <c r="AB1687" s="20" t="s">
        <v>755</v>
      </c>
      <c r="AC1687" s="19" t="str">
        <f>IF(AB1687&lt;&gt;"",IF(NOT(ISNA(INDEX(os!A:A,MATCH(AB1687,os!B:B,0)))),INDEX(os!A:A,MATCH(AB1687,os!B:B,0)),"0"),"")</f>
        <v/>
      </c>
      <c r="AD1687" s="20" t="s">
        <v>830</v>
      </c>
      <c r="AH1687" s="93" t="str">
        <f>IF(NOT(ISNA(VLOOKUP(B:B,ResultsTargets!A:A,1,0))),"TRUE","")</f>
        <v/>
      </c>
      <c r="AI1687" s="19" t="str">
        <f>IF(ISNA(VLOOKUP(C1687,dim_techarea!A:B,2,FALSE)),"",VLOOKUP(C1687,dim_techarea!A:B,2,FALSE))</f>
        <v>TB_ART</v>
      </c>
      <c r="AJ1687" s="19" t="str">
        <f>IF(ISNA(VLOOKUP(AI1687,dim_techarea!B:C,2,FALSE)),"",VLOOKUP(AI1687,dim_techarea!B:C,2,FALSE))</f>
        <v>Z6TU9Os82Yw</v>
      </c>
      <c r="AK1687" s="19" t="str">
        <f>IF(ISNA(VLOOKUP(TRIM(G1687),dim_targetsresults!A:B,2,FALSE)),"",VLOOKUP(TRIM(G1687),dim_targetsresults!A:C,2,FALSE))</f>
        <v>MER Results</v>
      </c>
      <c r="AL1687" s="19" t="str">
        <f>IF(ISNA(VLOOKUP(AK1687,dim_targetsresults!B:C,2,FALSE)),"",VLOOKUP(AK1687,dim_targetsresults!B:C,2,FALSE))</f>
        <v>Jh0jDM5yQ2E</v>
      </c>
      <c r="AM1687" s="19" t="str">
        <f>IF(ISNA(VLOOKUP(TRIM(D1687),dim_numeratordenominator!A:B,2,FALSE)),"",VLOOKUP(TRIM(D1687),dim_numeratordenominator!A:C,2,FALSE))</f>
        <v>Denominator</v>
      </c>
      <c r="AN1687" s="19" t="str">
        <f>IF(ISNA(VLOOKUP(AM1687,dim_numeratordenominator!B:C,2,FALSE)),"",VLOOKUP(AM1687,dim_numeratordenominator!B:C,2,FALSE))</f>
        <v>QpNj0nSuEhD</v>
      </c>
      <c r="AO1687" s="19" t="str">
        <f>IF(ISNA(VLOOKUP(TRIM(E1687),dim_supporttype!A:B,2,FALSE)),"",VLOOKUP(TRIM(E1687),dim_supporttype!A:C,2,FALSE))</f>
        <v>DSD</v>
      </c>
      <c r="AP1687" s="19" t="str">
        <f>IF(ISNA(VLOOKUP(AO1687,dim_supporttype!B:C,2,FALSE)),"",VLOOKUP(AO1687,dim_supporttype!B:C,2,FALSE))</f>
        <v>iM13vdNLWKb</v>
      </c>
      <c r="AQ1687" s="19" t="str">
        <f>IF(ISNA(VLOOKUP(TRIM(F1687),dim_disaggs!A:B,2,FALSE)),"No Disagg",VLOOKUP(TRIM(F1687),dim_disaggs!A:B,2,FALSE))</f>
        <v>NewExistingArt/HIVStatus</v>
      </c>
      <c r="AR1687" s="19" t="str">
        <f>IF(ISNA(VLOOKUP(AQ1687,dim_disaggs!B:C,2,FALSE)),"",VLOOKUP(AQ1687,dim_disaggs!B:C,2,FALSE))</f>
        <v>lvVjaB46rNF</v>
      </c>
      <c r="AU1687" s="72" t="s">
        <v>755</v>
      </c>
      <c r="AV1687" s="73" t="s">
        <v>755</v>
      </c>
      <c r="AW1687" s="66" t="s">
        <v>755</v>
      </c>
      <c r="AX1687" s="66" t="s">
        <v>755</v>
      </c>
      <c r="BA1687" s="105" t="str">
        <f t="shared" si="243"/>
        <v/>
      </c>
      <c r="BB1687" s="20" t="str">
        <f t="shared" si="244"/>
        <v/>
      </c>
      <c r="BE1687" s="75" t="s">
        <v>755</v>
      </c>
      <c r="BF1687" s="73" t="s">
        <v>755</v>
      </c>
      <c r="BG1687" s="55" t="s">
        <v>755</v>
      </c>
      <c r="BH1687" s="76" t="s">
        <v>755</v>
      </c>
      <c r="BI1687" s="20" t="s">
        <v>755</v>
      </c>
      <c r="BJ1687" s="20" t="s">
        <v>755</v>
      </c>
      <c r="BK1687" s="55" t="s">
        <v>755</v>
      </c>
      <c r="BL1687" s="71" t="s">
        <v>755</v>
      </c>
      <c r="BM1687" s="77" t="s">
        <v>755</v>
      </c>
      <c r="BN1687" s="78" t="s">
        <v>755</v>
      </c>
      <c r="BO1687" s="77" t="s">
        <v>755</v>
      </c>
      <c r="BP1687" s="78" t="s">
        <v>755</v>
      </c>
    </row>
    <row r="1688" spans="1:68" x14ac:dyDescent="0.2">
      <c r="A1688" s="20" t="s">
        <v>95</v>
      </c>
      <c r="B1688" s="20" t="s">
        <v>493</v>
      </c>
      <c r="C1688" s="20" t="s">
        <v>183</v>
      </c>
      <c r="D1688" s="20" t="s">
        <v>164</v>
      </c>
      <c r="E1688" s="20" t="s">
        <v>78</v>
      </c>
      <c r="F1688" s="20" t="s">
        <v>20001</v>
      </c>
      <c r="G1688" s="20" t="s">
        <v>20086</v>
      </c>
      <c r="H1688" s="20" t="s">
        <v>184</v>
      </c>
      <c r="I1688" s="19">
        <f t="shared" si="245"/>
        <v>30</v>
      </c>
      <c r="J1688" s="20" t="s">
        <v>755</v>
      </c>
      <c r="K1688" s="20" t="s">
        <v>489</v>
      </c>
      <c r="L1688" s="95" t="str">
        <f>IF(M1688&lt;&gt;"",IF(NOT(ISNA(INDEX(cc!B:B,MATCH(M1688,cc!A:A,0)))),INDEX(cc!B:B,MATCH(M1688,cc!A:A,0)),"0"),"")</f>
        <v>New Existing ART and HIV Status (Positive)</v>
      </c>
      <c r="M1688" s="97" t="s">
        <v>195</v>
      </c>
      <c r="N1688" s="28" t="str">
        <f t="shared" si="246"/>
        <v/>
      </c>
      <c r="O1688" s="19" t="str">
        <f t="shared" si="239"/>
        <v>TB_ART (D, TA, NewExistingArt/HIVStatus): Registered TB/HIV</v>
      </c>
      <c r="P1688" s="19" t="str">
        <f t="shared" si="240"/>
        <v>TB_ART (D, TA, NewExistingArt/HIVStatus): Registered TB/HIV</v>
      </c>
      <c r="Q1688" s="19" t="str">
        <f t="shared" si="238"/>
        <v>TB_ART (D, TA, NewExistingArt)</v>
      </c>
      <c r="R1688" s="19" t="str">
        <f t="shared" si="241"/>
        <v>TB_ART_D_TA_NewExistingArt</v>
      </c>
      <c r="S1688" s="19" t="str">
        <f t="shared" si="242"/>
        <v>TB_ART_D_TA_NewExistingArt_</v>
      </c>
      <c r="T1688" s="19" t="b">
        <f>NOT(ISNA(VLOOKUP(B1688,dbcodes!A:B,2,FALSE)))</f>
        <v>1</v>
      </c>
      <c r="U1688" s="19" t="str">
        <f>IF(ISNA(VLOOKUP(B1688,dbcodes!A:B,2,FALSE)),des!R1229,VLOOKUP(B1688,dbcodes!A:B,2,FALSE))</f>
        <v>TB_ART_D_TA_NewExistingArt</v>
      </c>
      <c r="W1688" s="107" t="str">
        <f>IF(ISNA(VLOOKUP(C1688,descriptions!A:B,2,FALSE)),des!V1229,IF(G1688=" TARGET","Target ","")&amp;VLOOKUP(C1688,descriptions!A:B,2,FALSE))</f>
        <v>Number of TB cases with documented HIV-positive status who start or continue ART during the reporting period</v>
      </c>
      <c r="X1688" s="20" t="s">
        <v>4</v>
      </c>
      <c r="Y1688" s="20" t="s">
        <v>831</v>
      </c>
      <c r="Z1688" s="20" t="s">
        <v>836</v>
      </c>
      <c r="AA1688" s="20" t="s">
        <v>102</v>
      </c>
      <c r="AB1688" s="20" t="s">
        <v>755</v>
      </c>
      <c r="AC1688" s="19" t="str">
        <f>IF(AB1688&lt;&gt;"",IF(NOT(ISNA(INDEX(os!A:A,MATCH(AB1688,os!B:B,0)))),INDEX(os!A:A,MATCH(AB1688,os!B:B,0)),"0"),"")</f>
        <v/>
      </c>
      <c r="AD1688" s="20" t="s">
        <v>830</v>
      </c>
      <c r="AH1688" s="93" t="str">
        <f>IF(NOT(ISNA(VLOOKUP(B:B,ResultsTargets!A:A,1,0))),"TRUE","")</f>
        <v/>
      </c>
      <c r="AI1688" s="19" t="str">
        <f>IF(ISNA(VLOOKUP(C1688,dim_techarea!A:B,2,FALSE)),"",VLOOKUP(C1688,dim_techarea!A:B,2,FALSE))</f>
        <v>TB_ART</v>
      </c>
      <c r="AJ1688" s="19" t="str">
        <f>IF(ISNA(VLOOKUP(AI1688,dim_techarea!B:C,2,FALSE)),"",VLOOKUP(AI1688,dim_techarea!B:C,2,FALSE))</f>
        <v>Z6TU9Os82Yw</v>
      </c>
      <c r="AK1688" s="19" t="str">
        <f>IF(ISNA(VLOOKUP(TRIM(G1688),dim_targetsresults!A:B,2,FALSE)),"",VLOOKUP(TRIM(G1688),dim_targetsresults!A:C,2,FALSE))</f>
        <v>MER Results</v>
      </c>
      <c r="AL1688" s="19" t="str">
        <f>IF(ISNA(VLOOKUP(AK1688,dim_targetsresults!B:C,2,FALSE)),"",VLOOKUP(AK1688,dim_targetsresults!B:C,2,FALSE))</f>
        <v>Jh0jDM5yQ2E</v>
      </c>
      <c r="AM1688" s="19" t="str">
        <f>IF(ISNA(VLOOKUP(TRIM(D1688),dim_numeratordenominator!A:B,2,FALSE)),"",VLOOKUP(TRIM(D1688),dim_numeratordenominator!A:C,2,FALSE))</f>
        <v>Denominator</v>
      </c>
      <c r="AN1688" s="19" t="str">
        <f>IF(ISNA(VLOOKUP(AM1688,dim_numeratordenominator!B:C,2,FALSE)),"",VLOOKUP(AM1688,dim_numeratordenominator!B:C,2,FALSE))</f>
        <v>QpNj0nSuEhD</v>
      </c>
      <c r="AO1688" s="19" t="str">
        <f>IF(ISNA(VLOOKUP(TRIM(E1688),dim_supporttype!A:B,2,FALSE)),"",VLOOKUP(TRIM(E1688),dim_supporttype!A:C,2,FALSE))</f>
        <v>TA</v>
      </c>
      <c r="AP1688" s="19" t="str">
        <f>IF(ISNA(VLOOKUP(AO1688,dim_supporttype!B:C,2,FALSE)),"",VLOOKUP(AO1688,dim_supporttype!B:C,2,FALSE))</f>
        <v>cRAGKdWIDn4</v>
      </c>
      <c r="AQ1688" s="19" t="str">
        <f>IF(ISNA(VLOOKUP(TRIM(F1688),dim_disaggs!A:B,2,FALSE)),"No Disagg",VLOOKUP(TRIM(F1688),dim_disaggs!A:B,2,FALSE))</f>
        <v>NewExistingArt/HIVStatus</v>
      </c>
      <c r="AR1688" s="19" t="str">
        <f>IF(ISNA(VLOOKUP(AQ1688,dim_disaggs!B:C,2,FALSE)),"",VLOOKUP(AQ1688,dim_disaggs!B:C,2,FALSE))</f>
        <v>lvVjaB46rNF</v>
      </c>
      <c r="AU1688" s="72" t="s">
        <v>755</v>
      </c>
      <c r="AV1688" s="73" t="s">
        <v>755</v>
      </c>
      <c r="AW1688" s="66" t="s">
        <v>755</v>
      </c>
      <c r="AX1688" s="66" t="s">
        <v>755</v>
      </c>
      <c r="BA1688" s="105" t="str">
        <f t="shared" si="243"/>
        <v/>
      </c>
      <c r="BB1688" s="20" t="str">
        <f t="shared" si="244"/>
        <v/>
      </c>
      <c r="BE1688" s="75" t="s">
        <v>755</v>
      </c>
      <c r="BF1688" s="73" t="s">
        <v>755</v>
      </c>
      <c r="BG1688" s="55" t="s">
        <v>755</v>
      </c>
      <c r="BH1688" s="76" t="s">
        <v>755</v>
      </c>
      <c r="BI1688" s="20" t="s">
        <v>755</v>
      </c>
      <c r="BJ1688" s="20" t="s">
        <v>755</v>
      </c>
      <c r="BK1688" s="55" t="s">
        <v>755</v>
      </c>
      <c r="BL1688" s="71" t="s">
        <v>755</v>
      </c>
      <c r="BM1688" s="77" t="s">
        <v>755</v>
      </c>
      <c r="BN1688" s="78" t="s">
        <v>755</v>
      </c>
      <c r="BO1688" s="77" t="s">
        <v>755</v>
      </c>
      <c r="BP1688" s="78" t="s">
        <v>755</v>
      </c>
    </row>
    <row r="1689" spans="1:68" x14ac:dyDescent="0.2">
      <c r="A1689" s="20" t="s">
        <v>95</v>
      </c>
      <c r="B1689" s="20" t="s">
        <v>490</v>
      </c>
      <c r="C1689" s="20" t="s">
        <v>183</v>
      </c>
      <c r="D1689" s="20" t="s">
        <v>164</v>
      </c>
      <c r="E1689" s="20" t="s">
        <v>77</v>
      </c>
      <c r="G1689" s="20" t="s">
        <v>20086</v>
      </c>
      <c r="I1689" s="19">
        <f t="shared" si="245"/>
        <v>15</v>
      </c>
      <c r="J1689" s="20" t="s">
        <v>755</v>
      </c>
      <c r="K1689" s="20" t="s">
        <v>489</v>
      </c>
      <c r="L1689" s="95" t="str">
        <f>IF(M1689&lt;&gt;"",IF(NOT(ISNA(INDEX(cc!B:B,MATCH(M1689,cc!A:A,0)))),INDEX(cc!B:B,MATCH(M1689,cc!A:A,0)),"0"),"")</f>
        <v>default</v>
      </c>
      <c r="M1689" s="97" t="s">
        <v>13</v>
      </c>
      <c r="N1689" s="28" t="str">
        <f t="shared" si="246"/>
        <v/>
      </c>
      <c r="O1689" s="19" t="str">
        <f t="shared" si="239"/>
        <v>TB_ART (D, DSD): Registered TB/HIV</v>
      </c>
      <c r="P1689" s="19" t="str">
        <f t="shared" si="240"/>
        <v>TB_ART (D, DSD): Registered TB/HIV</v>
      </c>
      <c r="Q1689" s="19" t="str">
        <f t="shared" si="238"/>
        <v>TB_ART (D, DSD)</v>
      </c>
      <c r="R1689" s="19" t="str">
        <f t="shared" si="241"/>
        <v>TB_ART_D_DSD</v>
      </c>
      <c r="S1689" s="19" t="str">
        <f t="shared" si="242"/>
        <v>TB_ART_D_DSD_</v>
      </c>
      <c r="T1689" s="19" t="b">
        <f>NOT(ISNA(VLOOKUP(B1689,dbcodes!A:B,2,FALSE)))</f>
        <v>1</v>
      </c>
      <c r="U1689" s="19" t="str">
        <f>IF(ISNA(VLOOKUP(B1689,dbcodes!A:B,2,FALSE)),des!R1230,VLOOKUP(B1689,dbcodes!A:B,2,FALSE))</f>
        <v>TB_ART_D_DSD</v>
      </c>
      <c r="W1689" s="107" t="str">
        <f>IF(ISNA(VLOOKUP(C1689,descriptions!A:B,2,FALSE)),des!V1230,IF(G1689=" TARGET","Target ","")&amp;VLOOKUP(C1689,descriptions!A:B,2,FALSE))</f>
        <v>Number of TB cases with documented HIV-positive status who start or continue ART during the reporting period</v>
      </c>
      <c r="X1689" s="20" t="s">
        <v>4</v>
      </c>
      <c r="Y1689" s="20" t="s">
        <v>831</v>
      </c>
      <c r="Z1689" s="20" t="s">
        <v>836</v>
      </c>
      <c r="AA1689" s="20" t="s">
        <v>102</v>
      </c>
      <c r="AB1689" s="20" t="s">
        <v>755</v>
      </c>
      <c r="AC1689" s="19" t="str">
        <f>IF(AB1689&lt;&gt;"",IF(NOT(ISNA(INDEX(os!A:A,MATCH(AB1689,os!B:B,0)))),INDEX(os!A:A,MATCH(AB1689,os!B:B,0)),"0"),"")</f>
        <v/>
      </c>
      <c r="AD1689" s="20" t="s">
        <v>830</v>
      </c>
      <c r="AH1689" s="93" t="str">
        <f>IF(NOT(ISNA(VLOOKUP(B:B,ResultsTargets!A:A,1,0))),"TRUE","")</f>
        <v/>
      </c>
      <c r="AI1689" s="19" t="str">
        <f>IF(ISNA(VLOOKUP(C1689,dim_techarea!A:B,2,FALSE)),"",VLOOKUP(C1689,dim_techarea!A:B,2,FALSE))</f>
        <v>TB_ART</v>
      </c>
      <c r="AJ1689" s="19" t="str">
        <f>IF(ISNA(VLOOKUP(AI1689,dim_techarea!B:C,2,FALSE)),"",VLOOKUP(AI1689,dim_techarea!B:C,2,FALSE))</f>
        <v>Z6TU9Os82Yw</v>
      </c>
      <c r="AK1689" s="19" t="str">
        <f>IF(ISNA(VLOOKUP(TRIM(G1689),dim_targetsresults!A:B,2,FALSE)),"",VLOOKUP(TRIM(G1689),dim_targetsresults!A:C,2,FALSE))</f>
        <v>MER Results</v>
      </c>
      <c r="AL1689" s="19" t="str">
        <f>IF(ISNA(VLOOKUP(AK1689,dim_targetsresults!B:C,2,FALSE)),"",VLOOKUP(AK1689,dim_targetsresults!B:C,2,FALSE))</f>
        <v>Jh0jDM5yQ2E</v>
      </c>
      <c r="AM1689" s="19" t="str">
        <f>IF(ISNA(VLOOKUP(TRIM(D1689),dim_numeratordenominator!A:B,2,FALSE)),"",VLOOKUP(TRIM(D1689),dim_numeratordenominator!A:C,2,FALSE))</f>
        <v>Denominator</v>
      </c>
      <c r="AN1689" s="19" t="str">
        <f>IF(ISNA(VLOOKUP(AM1689,dim_numeratordenominator!B:C,2,FALSE)),"",VLOOKUP(AM1689,dim_numeratordenominator!B:C,2,FALSE))</f>
        <v>QpNj0nSuEhD</v>
      </c>
      <c r="AO1689" s="19" t="str">
        <f>IF(ISNA(VLOOKUP(TRIM(E1689),dim_supporttype!A:B,2,FALSE)),"",VLOOKUP(TRIM(E1689),dim_supporttype!A:C,2,FALSE))</f>
        <v>DSD</v>
      </c>
      <c r="AP1689" s="19" t="str">
        <f>IF(ISNA(VLOOKUP(AO1689,dim_supporttype!B:C,2,FALSE)),"",VLOOKUP(AO1689,dim_supporttype!B:C,2,FALSE))</f>
        <v>iM13vdNLWKb</v>
      </c>
      <c r="AQ1689" s="19" t="str">
        <f>IF(ISNA(VLOOKUP(TRIM(F1689),dim_disaggs!A:B,2,FALSE)),"No Disagg",VLOOKUP(TRIM(F1689),dim_disaggs!A:B,2,FALSE))</f>
        <v>No Disagg</v>
      </c>
      <c r="AR1689" s="19" t="str">
        <f>IF(ISNA(VLOOKUP(AQ1689,dim_disaggs!B:C,2,FALSE)),"",VLOOKUP(AQ1689,dim_disaggs!B:C,2,FALSE))</f>
        <v>werJlVT6sf3</v>
      </c>
      <c r="AU1689" s="72" t="s">
        <v>755</v>
      </c>
      <c r="AV1689" s="73" t="s">
        <v>755</v>
      </c>
      <c r="AW1689" s="66" t="s">
        <v>755</v>
      </c>
      <c r="AX1689" s="66" t="s">
        <v>755</v>
      </c>
      <c r="BA1689" s="105" t="str">
        <f t="shared" si="243"/>
        <v>Top Level Denominator</v>
      </c>
      <c r="BB1689" s="20" t="str">
        <f t="shared" si="244"/>
        <v>Azqe383ljKu</v>
      </c>
      <c r="BC1689" s="20" t="s">
        <v>25708</v>
      </c>
      <c r="BD1689" s="20" t="s">
        <v>25709</v>
      </c>
      <c r="BE1689" s="75" t="s">
        <v>21242</v>
      </c>
      <c r="BF1689" s="73" t="s">
        <v>21243</v>
      </c>
      <c r="BG1689" s="55" t="s">
        <v>20425</v>
      </c>
      <c r="BH1689" s="76" t="s">
        <v>20423</v>
      </c>
      <c r="BI1689" s="20" t="s">
        <v>755</v>
      </c>
      <c r="BJ1689" s="20" t="s">
        <v>755</v>
      </c>
      <c r="BK1689" s="55" t="s">
        <v>755</v>
      </c>
      <c r="BL1689" s="71" t="s">
        <v>755</v>
      </c>
      <c r="BM1689" s="77" t="s">
        <v>755</v>
      </c>
      <c r="BN1689" s="78" t="s">
        <v>755</v>
      </c>
      <c r="BO1689" s="77" t="s">
        <v>755</v>
      </c>
      <c r="BP1689" s="78" t="s">
        <v>755</v>
      </c>
    </row>
    <row r="1690" spans="1:68" s="3" customFormat="1" x14ac:dyDescent="0.2">
      <c r="A1690" s="20" t="s">
        <v>95</v>
      </c>
      <c r="B1690" s="20" t="s">
        <v>491</v>
      </c>
      <c r="C1690" s="20" t="s">
        <v>183</v>
      </c>
      <c r="D1690" s="20" t="s">
        <v>164</v>
      </c>
      <c r="E1690" s="20" t="s">
        <v>78</v>
      </c>
      <c r="F1690" s="20"/>
      <c r="G1690" s="20" t="s">
        <v>20086</v>
      </c>
      <c r="H1690" s="20"/>
      <c r="I1690" s="19">
        <f t="shared" si="245"/>
        <v>14</v>
      </c>
      <c r="J1690" s="20" t="s">
        <v>755</v>
      </c>
      <c r="K1690" s="20" t="s">
        <v>489</v>
      </c>
      <c r="L1690" s="95" t="str">
        <f>IF(M1690&lt;&gt;"",IF(NOT(ISNA(INDEX(cc!B:B,MATCH(M1690,cc!A:A,0)))),INDEX(cc!B:B,MATCH(M1690,cc!A:A,0)),"0"),"")</f>
        <v>default</v>
      </c>
      <c r="M1690" s="97" t="s">
        <v>13</v>
      </c>
      <c r="N1690" s="28" t="str">
        <f t="shared" si="246"/>
        <v/>
      </c>
      <c r="O1690" s="19" t="str">
        <f t="shared" si="239"/>
        <v>TB_ART (D, TA): Registered TB/HIV</v>
      </c>
      <c r="P1690" s="19" t="str">
        <f t="shared" si="240"/>
        <v>TB_ART (D, TA): Registered TB/HIV</v>
      </c>
      <c r="Q1690" s="19" t="str">
        <f t="shared" si="238"/>
        <v>TB_ART (D, TA)</v>
      </c>
      <c r="R1690" s="19" t="str">
        <f t="shared" si="241"/>
        <v>TB_ART_D_TA</v>
      </c>
      <c r="S1690" s="19" t="str">
        <f t="shared" si="242"/>
        <v>TB_ART_D_TA_</v>
      </c>
      <c r="T1690" s="19" t="b">
        <f>NOT(ISNA(VLOOKUP(B1690,dbcodes!A:B,2,FALSE)))</f>
        <v>1</v>
      </c>
      <c r="U1690" s="19" t="str">
        <f>IF(ISNA(VLOOKUP(B1690,dbcodes!A:B,2,FALSE)),des!R1231,VLOOKUP(B1690,dbcodes!A:B,2,FALSE))</f>
        <v>TB_ART_D_TA</v>
      </c>
      <c r="V1690" s="20"/>
      <c r="W1690" s="107" t="str">
        <f>IF(ISNA(VLOOKUP(C1690,descriptions!A:B,2,FALSE)),des!V1231,IF(G1690=" TARGET","Target ","")&amp;VLOOKUP(C1690,descriptions!A:B,2,FALSE))</f>
        <v>Number of TB cases with documented HIV-positive status who start or continue ART during the reporting period</v>
      </c>
      <c r="X1690" s="20" t="s">
        <v>4</v>
      </c>
      <c r="Y1690" s="20" t="s">
        <v>831</v>
      </c>
      <c r="Z1690" s="20" t="s">
        <v>836</v>
      </c>
      <c r="AA1690" s="20" t="s">
        <v>102</v>
      </c>
      <c r="AB1690" s="20" t="s">
        <v>755</v>
      </c>
      <c r="AC1690" s="19" t="str">
        <f>IF(AB1690&lt;&gt;"",IF(NOT(ISNA(INDEX(os!A:A,MATCH(AB1690,os!B:B,0)))),INDEX(os!A:A,MATCH(AB1690,os!B:B,0)),"0"),"")</f>
        <v/>
      </c>
      <c r="AD1690" s="20" t="s">
        <v>830</v>
      </c>
      <c r="AE1690" s="20"/>
      <c r="AF1690" s="20"/>
      <c r="AG1690" s="20"/>
      <c r="AH1690" s="93" t="str">
        <f>IF(NOT(ISNA(VLOOKUP(B:B,ResultsTargets!A:A,1,0))),"TRUE","")</f>
        <v/>
      </c>
      <c r="AI1690" s="19" t="str">
        <f>IF(ISNA(VLOOKUP(C1690,dim_techarea!A:B,2,FALSE)),"",VLOOKUP(C1690,dim_techarea!A:B,2,FALSE))</f>
        <v>TB_ART</v>
      </c>
      <c r="AJ1690" s="19" t="str">
        <f>IF(ISNA(VLOOKUP(AI1690,dim_techarea!B:C,2,FALSE)),"",VLOOKUP(AI1690,dim_techarea!B:C,2,FALSE))</f>
        <v>Z6TU9Os82Yw</v>
      </c>
      <c r="AK1690" s="19" t="str">
        <f>IF(ISNA(VLOOKUP(TRIM(G1690),dim_targetsresults!A:B,2,FALSE)),"",VLOOKUP(TRIM(G1690),dim_targetsresults!A:C,2,FALSE))</f>
        <v>MER Results</v>
      </c>
      <c r="AL1690" s="19" t="str">
        <f>IF(ISNA(VLOOKUP(AK1690,dim_targetsresults!B:C,2,FALSE)),"",VLOOKUP(AK1690,dim_targetsresults!B:C,2,FALSE))</f>
        <v>Jh0jDM5yQ2E</v>
      </c>
      <c r="AM1690" s="19" t="str">
        <f>IF(ISNA(VLOOKUP(TRIM(D1690),dim_numeratordenominator!A:B,2,FALSE)),"",VLOOKUP(TRIM(D1690),dim_numeratordenominator!A:C,2,FALSE))</f>
        <v>Denominator</v>
      </c>
      <c r="AN1690" s="19" t="str">
        <f>IF(ISNA(VLOOKUP(AM1690,dim_numeratordenominator!B:C,2,FALSE)),"",VLOOKUP(AM1690,dim_numeratordenominator!B:C,2,FALSE))</f>
        <v>QpNj0nSuEhD</v>
      </c>
      <c r="AO1690" s="19" t="str">
        <f>IF(ISNA(VLOOKUP(TRIM(E1690),dim_supporttype!A:B,2,FALSE)),"",VLOOKUP(TRIM(E1690),dim_supporttype!A:C,2,FALSE))</f>
        <v>TA</v>
      </c>
      <c r="AP1690" s="19" t="str">
        <f>IF(ISNA(VLOOKUP(AO1690,dim_supporttype!B:C,2,FALSE)),"",VLOOKUP(AO1690,dim_supporttype!B:C,2,FALSE))</f>
        <v>cRAGKdWIDn4</v>
      </c>
      <c r="AQ1690" s="19" t="str">
        <f>IF(ISNA(VLOOKUP(TRIM(F1690),dim_disaggs!A:B,2,FALSE)),"No Disagg",VLOOKUP(TRIM(F1690),dim_disaggs!A:B,2,FALSE))</f>
        <v>No Disagg</v>
      </c>
      <c r="AR1690" s="19" t="str">
        <f>IF(ISNA(VLOOKUP(AQ1690,dim_disaggs!B:C,2,FALSE)),"",VLOOKUP(AQ1690,dim_disaggs!B:C,2,FALSE))</f>
        <v>werJlVT6sf3</v>
      </c>
      <c r="AS1690" s="72"/>
      <c r="AT1690" s="66"/>
      <c r="AU1690" s="72" t="s">
        <v>755</v>
      </c>
      <c r="AV1690" s="73" t="s">
        <v>755</v>
      </c>
      <c r="AW1690" s="66" t="s">
        <v>755</v>
      </c>
      <c r="AX1690" s="66" t="s">
        <v>755</v>
      </c>
      <c r="AY1690" s="20"/>
      <c r="AZ1690" s="20"/>
      <c r="BA1690" s="105" t="str">
        <f t="shared" si="243"/>
        <v>Top Level Denominator</v>
      </c>
      <c r="BB1690" s="20" t="str">
        <f t="shared" si="244"/>
        <v>Azqe383ljKu</v>
      </c>
      <c r="BC1690" s="20" t="s">
        <v>25708</v>
      </c>
      <c r="BD1690" s="20" t="s">
        <v>25709</v>
      </c>
      <c r="BE1690" s="75" t="s">
        <v>21242</v>
      </c>
      <c r="BF1690" s="73" t="s">
        <v>21243</v>
      </c>
      <c r="BG1690" s="55" t="s">
        <v>20425</v>
      </c>
      <c r="BH1690" s="76" t="s">
        <v>20423</v>
      </c>
      <c r="BI1690" s="20" t="s">
        <v>755</v>
      </c>
      <c r="BJ1690" s="20" t="s">
        <v>755</v>
      </c>
      <c r="BK1690" s="55" t="s">
        <v>755</v>
      </c>
      <c r="BL1690" s="71" t="s">
        <v>755</v>
      </c>
      <c r="BM1690" s="77" t="s">
        <v>755</v>
      </c>
      <c r="BN1690" s="78" t="s">
        <v>755</v>
      </c>
      <c r="BO1690" s="77" t="s">
        <v>755</v>
      </c>
      <c r="BP1690" s="78" t="s">
        <v>755</v>
      </c>
    </row>
    <row r="1691" spans="1:68" s="3" customFormat="1" x14ac:dyDescent="0.2">
      <c r="A1691" s="20" t="s">
        <v>95</v>
      </c>
      <c r="B1691" s="20" t="s">
        <v>1732</v>
      </c>
      <c r="C1691" s="20" t="s">
        <v>183</v>
      </c>
      <c r="D1691" s="20" t="s">
        <v>1</v>
      </c>
      <c r="E1691" s="20" t="s">
        <v>77</v>
      </c>
      <c r="F1691" s="20" t="s">
        <v>204</v>
      </c>
      <c r="G1691" s="20" t="s">
        <v>20086</v>
      </c>
      <c r="H1691" s="20" t="s">
        <v>204</v>
      </c>
      <c r="I1691" s="19">
        <f t="shared" si="245"/>
        <v>20</v>
      </c>
      <c r="J1691" s="20" t="s">
        <v>755</v>
      </c>
      <c r="K1691" s="20" t="s">
        <v>185</v>
      </c>
      <c r="L1691" s="95" t="str">
        <f>IF(M1691&lt;&gt;"",IF(NOT(ISNA(INDEX(cc!B:B,MATCH(M1691,cc!A:A,0)))),INDEX(cc!B:B,MATCH(M1691,cc!A:A,0)),"0"),"")</f>
        <v>Age (0-20+, 6)</v>
      </c>
      <c r="M1691" s="97" t="s">
        <v>3987</v>
      </c>
      <c r="N1691" s="28" t="str">
        <f t="shared" si="246"/>
        <v/>
      </c>
      <c r="O1691" s="19" t="str">
        <f t="shared" si="239"/>
        <v>TB_ART (N, DSD, Age): TB/HIV on ART</v>
      </c>
      <c r="P1691" s="19" t="str">
        <f t="shared" si="240"/>
        <v>TB_ART (N, DSD, Age): TB/HIV on ART</v>
      </c>
      <c r="Q1691" s="19" t="str">
        <f t="shared" si="238"/>
        <v>TB_ART (N, DSD, Age)</v>
      </c>
      <c r="R1691" s="19" t="str">
        <f t="shared" si="241"/>
        <v>TB_ART_N_DSD_Age</v>
      </c>
      <c r="S1691" s="19" t="str">
        <f t="shared" si="242"/>
        <v>TB_ART_N_DSD_Age_</v>
      </c>
      <c r="T1691" s="19" t="b">
        <f>NOT(ISNA(VLOOKUP(B1691,dbcodes!A:B,2,FALSE)))</f>
        <v>1</v>
      </c>
      <c r="U1691" s="19" t="str">
        <f>IF(ISNA(VLOOKUP(B1691,dbcodes!A:B,2,FALSE)),des!R1232,VLOOKUP(B1691,dbcodes!A:B,2,FALSE))</f>
        <v>TB_ART_N_DSD_Age</v>
      </c>
      <c r="V1691" s="20"/>
      <c r="W1691" s="107" t="str">
        <f>IF(ISNA(VLOOKUP(C1691,descriptions!A:B,2,FALSE)),des!V1232,IF(G1691=" TARGET","Target ","")&amp;VLOOKUP(C1691,descriptions!A:B,2,FALSE))</f>
        <v>Number of TB cases with documented HIV-positive status who start or continue ART during the reporting period</v>
      </c>
      <c r="X1691" s="20" t="s">
        <v>4</v>
      </c>
      <c r="Y1691" s="20" t="s">
        <v>831</v>
      </c>
      <c r="Z1691" s="20" t="s">
        <v>836</v>
      </c>
      <c r="AA1691" s="20" t="s">
        <v>102</v>
      </c>
      <c r="AB1691" s="20" t="s">
        <v>755</v>
      </c>
      <c r="AC1691" s="19" t="str">
        <f>IF(AB1691&lt;&gt;"",IF(NOT(ISNA(INDEX(os!A:A,MATCH(AB1691,os!B:B,0)))),INDEX(os!A:A,MATCH(AB1691,os!B:B,0)),"0"),"")</f>
        <v/>
      </c>
      <c r="AD1691" s="20" t="s">
        <v>830</v>
      </c>
      <c r="AE1691" s="20"/>
      <c r="AF1691" s="20"/>
      <c r="AG1691" s="20"/>
      <c r="AH1691" s="93" t="str">
        <f>IF(NOT(ISNA(VLOOKUP(B:B,ResultsTargets!A:A,1,0))),"TRUE","")</f>
        <v/>
      </c>
      <c r="AI1691" s="19" t="str">
        <f>IF(ISNA(VLOOKUP(C1691,dim_techarea!A:B,2,FALSE)),"",VLOOKUP(C1691,dim_techarea!A:B,2,FALSE))</f>
        <v>TB_ART</v>
      </c>
      <c r="AJ1691" s="19" t="str">
        <f>IF(ISNA(VLOOKUP(AI1691,dim_techarea!B:C,2,FALSE)),"",VLOOKUP(AI1691,dim_techarea!B:C,2,FALSE))</f>
        <v>Z6TU9Os82Yw</v>
      </c>
      <c r="AK1691" s="19" t="str">
        <f>IF(ISNA(VLOOKUP(TRIM(G1691),dim_targetsresults!A:B,2,FALSE)),"",VLOOKUP(TRIM(G1691),dim_targetsresults!A:C,2,FALSE))</f>
        <v>MER Results</v>
      </c>
      <c r="AL1691" s="19" t="str">
        <f>IF(ISNA(VLOOKUP(AK1691,dim_targetsresults!B:C,2,FALSE)),"",VLOOKUP(AK1691,dim_targetsresults!B:C,2,FALSE))</f>
        <v>Jh0jDM5yQ2E</v>
      </c>
      <c r="AM1691" s="19" t="str">
        <f>IF(ISNA(VLOOKUP(TRIM(D1691),dim_numeratordenominator!A:B,2,FALSE)),"",VLOOKUP(TRIM(D1691),dim_numeratordenominator!A:C,2,FALSE))</f>
        <v>Numerator</v>
      </c>
      <c r="AN1691" s="19" t="str">
        <f>IF(ISNA(VLOOKUP(AM1691,dim_numeratordenominator!B:C,2,FALSE)),"",VLOOKUP(AM1691,dim_numeratordenominator!B:C,2,FALSE))</f>
        <v>Som9NRMQqV7</v>
      </c>
      <c r="AO1691" s="19" t="str">
        <f>IF(ISNA(VLOOKUP(TRIM(E1691),dim_supporttype!A:B,2,FALSE)),"",VLOOKUP(TRIM(E1691),dim_supporttype!A:C,2,FALSE))</f>
        <v>DSD</v>
      </c>
      <c r="AP1691" s="19" t="str">
        <f>IF(ISNA(VLOOKUP(AO1691,dim_supporttype!B:C,2,FALSE)),"",VLOOKUP(AO1691,dim_supporttype!B:C,2,FALSE))</f>
        <v>iM13vdNLWKb</v>
      </c>
      <c r="AQ1691" s="19" t="str">
        <f>IF(ISNA(VLOOKUP(TRIM(F1691),dim_disaggs!A:B,2,FALSE)),"No Disagg",VLOOKUP(TRIM(F1691),dim_disaggs!A:B,2,FALSE))</f>
        <v>Age</v>
      </c>
      <c r="AR1691" s="19" t="str">
        <f>IF(ISNA(VLOOKUP(AQ1691,dim_disaggs!B:C,2,FALSE)),"",VLOOKUP(AQ1691,dim_disaggs!B:C,2,FALSE))</f>
        <v>fNQC7f36jre</v>
      </c>
      <c r="AS1691" s="72"/>
      <c r="AT1691" s="66"/>
      <c r="AU1691" s="72" t="s">
        <v>755</v>
      </c>
      <c r="AV1691" s="73" t="s">
        <v>755</v>
      </c>
      <c r="AW1691" s="66" t="s">
        <v>755</v>
      </c>
      <c r="AX1691" s="66" t="s">
        <v>755</v>
      </c>
      <c r="AY1691" s="20"/>
      <c r="AZ1691" s="20"/>
      <c r="BA1691" s="105" t="str">
        <f t="shared" si="243"/>
        <v/>
      </c>
      <c r="BB1691" s="20" t="str">
        <f t="shared" si="244"/>
        <v/>
      </c>
      <c r="BC1691" s="20"/>
      <c r="BD1691" s="20"/>
      <c r="BE1691" s="75" t="s">
        <v>755</v>
      </c>
      <c r="BF1691" s="73" t="s">
        <v>755</v>
      </c>
      <c r="BG1691" s="55" t="s">
        <v>755</v>
      </c>
      <c r="BH1691" s="76" t="s">
        <v>755</v>
      </c>
      <c r="BI1691" s="20" t="s">
        <v>755</v>
      </c>
      <c r="BJ1691" s="20" t="s">
        <v>755</v>
      </c>
      <c r="BK1691" s="55" t="s">
        <v>755</v>
      </c>
      <c r="BL1691" s="71" t="s">
        <v>755</v>
      </c>
      <c r="BM1691" s="77" t="s">
        <v>755</v>
      </c>
      <c r="BN1691" s="78" t="s">
        <v>755</v>
      </c>
      <c r="BO1691" s="77" t="s">
        <v>755</v>
      </c>
      <c r="BP1691" s="78" t="s">
        <v>755</v>
      </c>
    </row>
    <row r="1692" spans="1:68" x14ac:dyDescent="0.2">
      <c r="A1692" s="20" t="s">
        <v>95</v>
      </c>
      <c r="B1692" s="20" t="s">
        <v>1745</v>
      </c>
      <c r="C1692" s="20" t="s">
        <v>183</v>
      </c>
      <c r="D1692" s="20" t="s">
        <v>1</v>
      </c>
      <c r="E1692" s="20" t="s">
        <v>78</v>
      </c>
      <c r="F1692" s="20" t="s">
        <v>204</v>
      </c>
      <c r="G1692" s="20" t="s">
        <v>20086</v>
      </c>
      <c r="H1692" s="20" t="s">
        <v>204</v>
      </c>
      <c r="I1692" s="19">
        <f t="shared" si="245"/>
        <v>19</v>
      </c>
      <c r="J1692" s="20" t="s">
        <v>755</v>
      </c>
      <c r="K1692" s="20" t="s">
        <v>185</v>
      </c>
      <c r="L1692" s="95" t="str">
        <f>IF(M1692&lt;&gt;"",IF(NOT(ISNA(INDEX(cc!B:B,MATCH(M1692,cc!A:A,0)))),INDEX(cc!B:B,MATCH(M1692,cc!A:A,0)),"0"),"")</f>
        <v>Age (0-20+, 6)</v>
      </c>
      <c r="M1692" s="97" t="s">
        <v>3987</v>
      </c>
      <c r="N1692" s="28" t="str">
        <f t="shared" si="246"/>
        <v/>
      </c>
      <c r="O1692" s="19" t="str">
        <f t="shared" si="239"/>
        <v>TB_ART (N, TA, Age): TB/HIV on ART</v>
      </c>
      <c r="P1692" s="19" t="str">
        <f t="shared" si="240"/>
        <v>TB_ART (N, TA, Age): TB/HIV on ART</v>
      </c>
      <c r="Q1692" s="19" t="str">
        <f t="shared" si="238"/>
        <v>TB_ART (N, TA, Age)</v>
      </c>
      <c r="R1692" s="19" t="str">
        <f t="shared" si="241"/>
        <v>TB_ART_N_TA_Age</v>
      </c>
      <c r="S1692" s="19" t="str">
        <f t="shared" si="242"/>
        <v>TB_ART_N_TA_Age_</v>
      </c>
      <c r="T1692" s="19" t="b">
        <f>NOT(ISNA(VLOOKUP(B1692,dbcodes!A:B,2,FALSE)))</f>
        <v>1</v>
      </c>
      <c r="U1692" s="19" t="str">
        <f>IF(ISNA(VLOOKUP(B1692,dbcodes!A:B,2,FALSE)),des!R1233,VLOOKUP(B1692,dbcodes!A:B,2,FALSE))</f>
        <v>TB_ART_N_TA_Age</v>
      </c>
      <c r="W1692" s="107" t="str">
        <f>IF(ISNA(VLOOKUP(C1692,descriptions!A:B,2,FALSE)),des!V1233,IF(G1692=" TARGET","Target ","")&amp;VLOOKUP(C1692,descriptions!A:B,2,FALSE))</f>
        <v>Number of TB cases with documented HIV-positive status who start or continue ART during the reporting period</v>
      </c>
      <c r="X1692" s="20" t="s">
        <v>4</v>
      </c>
      <c r="Y1692" s="20" t="s">
        <v>831</v>
      </c>
      <c r="Z1692" s="20" t="s">
        <v>836</v>
      </c>
      <c r="AA1692" s="20" t="s">
        <v>102</v>
      </c>
      <c r="AB1692" s="20" t="s">
        <v>755</v>
      </c>
      <c r="AC1692" s="19" t="str">
        <f>IF(AB1692&lt;&gt;"",IF(NOT(ISNA(INDEX(os!A:A,MATCH(AB1692,os!B:B,0)))),INDEX(os!A:A,MATCH(AB1692,os!B:B,0)),"0"),"")</f>
        <v/>
      </c>
      <c r="AD1692" s="20" t="s">
        <v>830</v>
      </c>
      <c r="AH1692" s="93" t="str">
        <f>IF(NOT(ISNA(VLOOKUP(B:B,ResultsTargets!A:A,1,0))),"TRUE","")</f>
        <v/>
      </c>
      <c r="AI1692" s="19" t="str">
        <f>IF(ISNA(VLOOKUP(C1692,dim_techarea!A:B,2,FALSE)),"",VLOOKUP(C1692,dim_techarea!A:B,2,FALSE))</f>
        <v>TB_ART</v>
      </c>
      <c r="AJ1692" s="19" t="str">
        <f>IF(ISNA(VLOOKUP(AI1692,dim_techarea!B:C,2,FALSE)),"",VLOOKUP(AI1692,dim_techarea!B:C,2,FALSE))</f>
        <v>Z6TU9Os82Yw</v>
      </c>
      <c r="AK1692" s="19" t="str">
        <f>IF(ISNA(VLOOKUP(TRIM(G1692),dim_targetsresults!A:B,2,FALSE)),"",VLOOKUP(TRIM(G1692),dim_targetsresults!A:C,2,FALSE))</f>
        <v>MER Results</v>
      </c>
      <c r="AL1692" s="19" t="str">
        <f>IF(ISNA(VLOOKUP(AK1692,dim_targetsresults!B:C,2,FALSE)),"",VLOOKUP(AK1692,dim_targetsresults!B:C,2,FALSE))</f>
        <v>Jh0jDM5yQ2E</v>
      </c>
      <c r="AM1692" s="19" t="str">
        <f>IF(ISNA(VLOOKUP(TRIM(D1692),dim_numeratordenominator!A:B,2,FALSE)),"",VLOOKUP(TRIM(D1692),dim_numeratordenominator!A:C,2,FALSE))</f>
        <v>Numerator</v>
      </c>
      <c r="AN1692" s="19" t="str">
        <f>IF(ISNA(VLOOKUP(AM1692,dim_numeratordenominator!B:C,2,FALSE)),"",VLOOKUP(AM1692,dim_numeratordenominator!B:C,2,FALSE))</f>
        <v>Som9NRMQqV7</v>
      </c>
      <c r="AO1692" s="19" t="str">
        <f>IF(ISNA(VLOOKUP(TRIM(E1692),dim_supporttype!A:B,2,FALSE)),"",VLOOKUP(TRIM(E1692),dim_supporttype!A:C,2,FALSE))</f>
        <v>TA</v>
      </c>
      <c r="AP1692" s="19" t="str">
        <f>IF(ISNA(VLOOKUP(AO1692,dim_supporttype!B:C,2,FALSE)),"",VLOOKUP(AO1692,dim_supporttype!B:C,2,FALSE))</f>
        <v>cRAGKdWIDn4</v>
      </c>
      <c r="AQ1692" s="19" t="str">
        <f>IF(ISNA(VLOOKUP(TRIM(F1692),dim_disaggs!A:B,2,FALSE)),"No Disagg",VLOOKUP(TRIM(F1692),dim_disaggs!A:B,2,FALSE))</f>
        <v>Age</v>
      </c>
      <c r="AR1692" s="19" t="str">
        <f>IF(ISNA(VLOOKUP(AQ1692,dim_disaggs!B:C,2,FALSE)),"",VLOOKUP(AQ1692,dim_disaggs!B:C,2,FALSE))</f>
        <v>fNQC7f36jre</v>
      </c>
      <c r="AU1692" s="72" t="s">
        <v>755</v>
      </c>
      <c r="AV1692" s="73" t="s">
        <v>755</v>
      </c>
      <c r="AW1692" s="66" t="s">
        <v>755</v>
      </c>
      <c r="AX1692" s="66" t="s">
        <v>755</v>
      </c>
      <c r="BA1692" s="105" t="str">
        <f t="shared" si="243"/>
        <v/>
      </c>
      <c r="BB1692" s="20" t="str">
        <f t="shared" si="244"/>
        <v/>
      </c>
      <c r="BE1692" s="75" t="s">
        <v>755</v>
      </c>
      <c r="BF1692" s="73" t="s">
        <v>755</v>
      </c>
      <c r="BG1692" s="55" t="s">
        <v>755</v>
      </c>
      <c r="BH1692" s="76" t="s">
        <v>755</v>
      </c>
      <c r="BI1692" s="20" t="s">
        <v>755</v>
      </c>
      <c r="BJ1692" s="20" t="s">
        <v>755</v>
      </c>
      <c r="BK1692" s="55" t="s">
        <v>755</v>
      </c>
      <c r="BL1692" s="71" t="s">
        <v>755</v>
      </c>
      <c r="BM1692" s="77" t="s">
        <v>755</v>
      </c>
      <c r="BN1692" s="78" t="s">
        <v>755</v>
      </c>
      <c r="BO1692" s="77" t="s">
        <v>755</v>
      </c>
      <c r="BP1692" s="78" t="s">
        <v>755</v>
      </c>
    </row>
    <row r="1693" spans="1:68" x14ac:dyDescent="0.2">
      <c r="A1693" s="20" t="s">
        <v>95</v>
      </c>
      <c r="B1693" s="20" t="s">
        <v>1730</v>
      </c>
      <c r="C1693" s="20" t="s">
        <v>183</v>
      </c>
      <c r="D1693" s="20" t="s">
        <v>1</v>
      </c>
      <c r="E1693" s="20" t="s">
        <v>77</v>
      </c>
      <c r="F1693" s="20" t="s">
        <v>2147</v>
      </c>
      <c r="G1693" s="20" t="s">
        <v>20086</v>
      </c>
      <c r="H1693" s="20" t="s">
        <v>18673</v>
      </c>
      <c r="I1693" s="19">
        <f t="shared" si="245"/>
        <v>24</v>
      </c>
      <c r="J1693" s="20" t="s">
        <v>755</v>
      </c>
      <c r="K1693" s="20" t="s">
        <v>185</v>
      </c>
      <c r="L1693" s="95" t="str">
        <f>IF(M1693&lt;&gt;"",IF(NOT(ISNA(INDEX(cc!B:B,MATCH(M1693,cc!A:A,0)))),INDEX(cc!B:B,MATCH(M1693,cc!A:A,0)),"0"),"")</f>
        <v>Age (&lt;15,15+)</v>
      </c>
      <c r="M1693" s="97" t="s">
        <v>4030</v>
      </c>
      <c r="N1693" s="28" t="str">
        <f t="shared" si="246"/>
        <v/>
      </c>
      <c r="O1693" s="19" t="str">
        <f t="shared" si="239"/>
        <v>TB_ART (N, DSD, Age Aggregated): TB/HIV on ART</v>
      </c>
      <c r="P1693" s="19" t="str">
        <f t="shared" si="240"/>
        <v>TB_ART (N, DSD, Age Aggregated): TB/HIV on ART</v>
      </c>
      <c r="Q1693" s="19" t="str">
        <f t="shared" si="238"/>
        <v>TB_ART (N, DSD, Age Agg)</v>
      </c>
      <c r="R1693" s="19" t="str">
        <f t="shared" si="241"/>
        <v>TB_ART_N_DSD_Age_Agg</v>
      </c>
      <c r="S1693" s="19" t="str">
        <f t="shared" si="242"/>
        <v>TB_ART_N_DSD_Age_Agg_</v>
      </c>
      <c r="T1693" s="19" t="b">
        <f>NOT(ISNA(VLOOKUP(B1693,dbcodes!A:B,2,FALSE)))</f>
        <v>1</v>
      </c>
      <c r="U1693" s="19" t="str">
        <f>IF(ISNA(VLOOKUP(B1693,dbcodes!A:B,2,FALSE)),des!R1234,VLOOKUP(B1693,dbcodes!A:B,2,FALSE))</f>
        <v>TB_ART_N_DSD_Age_Agg</v>
      </c>
      <c r="W1693" s="107" t="str">
        <f>IF(ISNA(VLOOKUP(C1693,descriptions!A:B,2,FALSE)),des!V1234,IF(G1693=" TARGET","Target ","")&amp;VLOOKUP(C1693,descriptions!A:B,2,FALSE))</f>
        <v>Number of TB cases with documented HIV-positive status who start or continue ART during the reporting period</v>
      </c>
      <c r="X1693" s="20" t="s">
        <v>4</v>
      </c>
      <c r="Y1693" s="20" t="s">
        <v>831</v>
      </c>
      <c r="Z1693" s="20" t="s">
        <v>836</v>
      </c>
      <c r="AA1693" s="20" t="s">
        <v>102</v>
      </c>
      <c r="AB1693" s="20" t="s">
        <v>755</v>
      </c>
      <c r="AC1693" s="19" t="str">
        <f>IF(AB1693&lt;&gt;"",IF(NOT(ISNA(INDEX(os!A:A,MATCH(AB1693,os!B:B,0)))),INDEX(os!A:A,MATCH(AB1693,os!B:B,0)),"0"),"")</f>
        <v/>
      </c>
      <c r="AD1693" s="20" t="s">
        <v>830</v>
      </c>
      <c r="AH1693" s="93" t="str">
        <f>IF(NOT(ISNA(VLOOKUP(B:B,ResultsTargets!A:A,1,0))),"TRUE","")</f>
        <v/>
      </c>
      <c r="AI1693" s="19" t="str">
        <f>IF(ISNA(VLOOKUP(C1693,dim_techarea!A:B,2,FALSE)),"",VLOOKUP(C1693,dim_techarea!A:B,2,FALSE))</f>
        <v>TB_ART</v>
      </c>
      <c r="AJ1693" s="19" t="str">
        <f>IF(ISNA(VLOOKUP(AI1693,dim_techarea!B:C,2,FALSE)),"",VLOOKUP(AI1693,dim_techarea!B:C,2,FALSE))</f>
        <v>Z6TU9Os82Yw</v>
      </c>
      <c r="AK1693" s="19" t="str">
        <f>IF(ISNA(VLOOKUP(TRIM(G1693),dim_targetsresults!A:B,2,FALSE)),"",VLOOKUP(TRIM(G1693),dim_targetsresults!A:C,2,FALSE))</f>
        <v>MER Results</v>
      </c>
      <c r="AL1693" s="19" t="str">
        <f>IF(ISNA(VLOOKUP(AK1693,dim_targetsresults!B:C,2,FALSE)),"",VLOOKUP(AK1693,dim_targetsresults!B:C,2,FALSE))</f>
        <v>Jh0jDM5yQ2E</v>
      </c>
      <c r="AM1693" s="19" t="str">
        <f>IF(ISNA(VLOOKUP(TRIM(D1693),dim_numeratordenominator!A:B,2,FALSE)),"",VLOOKUP(TRIM(D1693),dim_numeratordenominator!A:C,2,FALSE))</f>
        <v>Numerator</v>
      </c>
      <c r="AN1693" s="19" t="str">
        <f>IF(ISNA(VLOOKUP(AM1693,dim_numeratordenominator!B:C,2,FALSE)),"",VLOOKUP(AM1693,dim_numeratordenominator!B:C,2,FALSE))</f>
        <v>Som9NRMQqV7</v>
      </c>
      <c r="AO1693" s="19" t="str">
        <f>IF(ISNA(VLOOKUP(TRIM(E1693),dim_supporttype!A:B,2,FALSE)),"",VLOOKUP(TRIM(E1693),dim_supporttype!A:C,2,FALSE))</f>
        <v>DSD</v>
      </c>
      <c r="AP1693" s="19" t="str">
        <f>IF(ISNA(VLOOKUP(AO1693,dim_supporttype!B:C,2,FALSE)),"",VLOOKUP(AO1693,dim_supporttype!B:C,2,FALSE))</f>
        <v>iM13vdNLWKb</v>
      </c>
      <c r="AQ1693" s="19" t="str">
        <f>IF(ISNA(VLOOKUP(TRIM(F1693),dim_disaggs!A:B,2,FALSE)),"No Disagg",VLOOKUP(TRIM(F1693),dim_disaggs!A:B,2,FALSE))</f>
        <v>Age Aggregated</v>
      </c>
      <c r="AR1693" s="19" t="str">
        <f>IF(ISNA(VLOOKUP(AQ1693,dim_disaggs!B:C,2,FALSE)),"",VLOOKUP(AQ1693,dim_disaggs!B:C,2,FALSE))</f>
        <v>zY8SynzWEP5</v>
      </c>
      <c r="AU1693" s="72" t="s">
        <v>755</v>
      </c>
      <c r="AV1693" s="73" t="s">
        <v>755</v>
      </c>
      <c r="AW1693" s="66" t="s">
        <v>755</v>
      </c>
      <c r="AX1693" s="66" t="s">
        <v>755</v>
      </c>
      <c r="BA1693" s="105" t="str">
        <f t="shared" si="243"/>
        <v/>
      </c>
      <c r="BB1693" s="20" t="str">
        <f t="shared" si="244"/>
        <v/>
      </c>
      <c r="BE1693" s="75" t="s">
        <v>755</v>
      </c>
      <c r="BF1693" s="73" t="s">
        <v>755</v>
      </c>
      <c r="BG1693" s="55" t="s">
        <v>755</v>
      </c>
      <c r="BH1693" s="76" t="s">
        <v>755</v>
      </c>
      <c r="BI1693" s="20" t="s">
        <v>755</v>
      </c>
      <c r="BJ1693" s="20" t="s">
        <v>755</v>
      </c>
      <c r="BK1693" s="55" t="s">
        <v>755</v>
      </c>
      <c r="BL1693" s="71" t="s">
        <v>755</v>
      </c>
      <c r="BM1693" s="77" t="s">
        <v>755</v>
      </c>
      <c r="BN1693" s="78" t="s">
        <v>755</v>
      </c>
      <c r="BO1693" s="77" t="s">
        <v>755</v>
      </c>
      <c r="BP1693" s="78" t="s">
        <v>755</v>
      </c>
    </row>
    <row r="1694" spans="1:68" x14ac:dyDescent="0.2">
      <c r="A1694" s="20" t="s">
        <v>95</v>
      </c>
      <c r="B1694" s="20" t="s">
        <v>1743</v>
      </c>
      <c r="C1694" s="20" t="s">
        <v>183</v>
      </c>
      <c r="D1694" s="20" t="s">
        <v>1</v>
      </c>
      <c r="E1694" s="20" t="s">
        <v>78</v>
      </c>
      <c r="F1694" s="20" t="s">
        <v>2147</v>
      </c>
      <c r="G1694" s="20" t="s">
        <v>20086</v>
      </c>
      <c r="H1694" s="20" t="s">
        <v>18673</v>
      </c>
      <c r="I1694" s="19">
        <f t="shared" si="245"/>
        <v>23</v>
      </c>
      <c r="J1694" s="20" t="s">
        <v>755</v>
      </c>
      <c r="K1694" s="20" t="s">
        <v>185</v>
      </c>
      <c r="L1694" s="95" t="str">
        <f>IF(M1694&lt;&gt;"",IF(NOT(ISNA(INDEX(cc!B:B,MATCH(M1694,cc!A:A,0)))),INDEX(cc!B:B,MATCH(M1694,cc!A:A,0)),"0"),"")</f>
        <v>Age (&lt;15,15+)</v>
      </c>
      <c r="M1694" s="97" t="s">
        <v>4030</v>
      </c>
      <c r="N1694" s="28" t="str">
        <f t="shared" si="246"/>
        <v/>
      </c>
      <c r="O1694" s="19" t="str">
        <f t="shared" si="239"/>
        <v>TB_ART (N, TA, Age Aggregated): TB/HIV on ART</v>
      </c>
      <c r="P1694" s="19" t="str">
        <f t="shared" si="240"/>
        <v>TB_ART (N, TA, Age Aggregated): TB/HIV on ART</v>
      </c>
      <c r="Q1694" s="19" t="str">
        <f t="shared" si="238"/>
        <v>TB_ART (N, TA, Age Agg)</v>
      </c>
      <c r="R1694" s="19" t="str">
        <f t="shared" si="241"/>
        <v>TB_ART_N_TA_Age_Agg</v>
      </c>
      <c r="S1694" s="19" t="str">
        <f t="shared" si="242"/>
        <v>TB_ART_N_TA_Age_Agg_</v>
      </c>
      <c r="T1694" s="19" t="b">
        <f>NOT(ISNA(VLOOKUP(B1694,dbcodes!A:B,2,FALSE)))</f>
        <v>1</v>
      </c>
      <c r="U1694" s="19" t="str">
        <f>IF(ISNA(VLOOKUP(B1694,dbcodes!A:B,2,FALSE)),des!R1235,VLOOKUP(B1694,dbcodes!A:B,2,FALSE))</f>
        <v>TB_ART_N_TA_Age_Agg</v>
      </c>
      <c r="W1694" s="107" t="str">
        <f>IF(ISNA(VLOOKUP(C1694,descriptions!A:B,2,FALSE)),des!V1235,IF(G1694=" TARGET","Target ","")&amp;VLOOKUP(C1694,descriptions!A:B,2,FALSE))</f>
        <v>Number of TB cases with documented HIV-positive status who start or continue ART during the reporting period</v>
      </c>
      <c r="X1694" s="20" t="s">
        <v>4</v>
      </c>
      <c r="Y1694" s="20" t="s">
        <v>831</v>
      </c>
      <c r="Z1694" s="20" t="s">
        <v>836</v>
      </c>
      <c r="AA1694" s="20" t="s">
        <v>102</v>
      </c>
      <c r="AB1694" s="20" t="s">
        <v>755</v>
      </c>
      <c r="AC1694" s="19" t="str">
        <f>IF(AB1694&lt;&gt;"",IF(NOT(ISNA(INDEX(os!A:A,MATCH(AB1694,os!B:B,0)))),INDEX(os!A:A,MATCH(AB1694,os!B:B,0)),"0"),"")</f>
        <v/>
      </c>
      <c r="AD1694" s="20" t="s">
        <v>830</v>
      </c>
      <c r="AH1694" s="93" t="str">
        <f>IF(NOT(ISNA(VLOOKUP(B:B,ResultsTargets!A:A,1,0))),"TRUE","")</f>
        <v/>
      </c>
      <c r="AI1694" s="19" t="str">
        <f>IF(ISNA(VLOOKUP(C1694,dim_techarea!A:B,2,FALSE)),"",VLOOKUP(C1694,dim_techarea!A:B,2,FALSE))</f>
        <v>TB_ART</v>
      </c>
      <c r="AJ1694" s="19" t="str">
        <f>IF(ISNA(VLOOKUP(AI1694,dim_techarea!B:C,2,FALSE)),"",VLOOKUP(AI1694,dim_techarea!B:C,2,FALSE))</f>
        <v>Z6TU9Os82Yw</v>
      </c>
      <c r="AK1694" s="19" t="str">
        <f>IF(ISNA(VLOOKUP(TRIM(G1694),dim_targetsresults!A:B,2,FALSE)),"",VLOOKUP(TRIM(G1694),dim_targetsresults!A:C,2,FALSE))</f>
        <v>MER Results</v>
      </c>
      <c r="AL1694" s="19" t="str">
        <f>IF(ISNA(VLOOKUP(AK1694,dim_targetsresults!B:C,2,FALSE)),"",VLOOKUP(AK1694,dim_targetsresults!B:C,2,FALSE))</f>
        <v>Jh0jDM5yQ2E</v>
      </c>
      <c r="AM1694" s="19" t="str">
        <f>IF(ISNA(VLOOKUP(TRIM(D1694),dim_numeratordenominator!A:B,2,FALSE)),"",VLOOKUP(TRIM(D1694),dim_numeratordenominator!A:C,2,FALSE))</f>
        <v>Numerator</v>
      </c>
      <c r="AN1694" s="19" t="str">
        <f>IF(ISNA(VLOOKUP(AM1694,dim_numeratordenominator!B:C,2,FALSE)),"",VLOOKUP(AM1694,dim_numeratordenominator!B:C,2,FALSE))</f>
        <v>Som9NRMQqV7</v>
      </c>
      <c r="AO1694" s="19" t="str">
        <f>IF(ISNA(VLOOKUP(TRIM(E1694),dim_supporttype!A:B,2,FALSE)),"",VLOOKUP(TRIM(E1694),dim_supporttype!A:C,2,FALSE))</f>
        <v>TA</v>
      </c>
      <c r="AP1694" s="19" t="str">
        <f>IF(ISNA(VLOOKUP(AO1694,dim_supporttype!B:C,2,FALSE)),"",VLOOKUP(AO1694,dim_supporttype!B:C,2,FALSE))</f>
        <v>cRAGKdWIDn4</v>
      </c>
      <c r="AQ1694" s="19" t="str">
        <f>IF(ISNA(VLOOKUP(TRIM(F1694),dim_disaggs!A:B,2,FALSE)),"No Disagg",VLOOKUP(TRIM(F1694),dim_disaggs!A:B,2,FALSE))</f>
        <v>Age Aggregated</v>
      </c>
      <c r="AR1694" s="19" t="str">
        <f>IF(ISNA(VLOOKUP(AQ1694,dim_disaggs!B:C,2,FALSE)),"",VLOOKUP(AQ1694,dim_disaggs!B:C,2,FALSE))</f>
        <v>zY8SynzWEP5</v>
      </c>
      <c r="AU1694" s="72" t="s">
        <v>755</v>
      </c>
      <c r="AV1694" s="73" t="s">
        <v>755</v>
      </c>
      <c r="AW1694" s="66" t="s">
        <v>755</v>
      </c>
      <c r="AX1694" s="66" t="s">
        <v>755</v>
      </c>
      <c r="BA1694" s="105" t="str">
        <f t="shared" si="243"/>
        <v/>
      </c>
      <c r="BB1694" s="20" t="str">
        <f t="shared" si="244"/>
        <v/>
      </c>
      <c r="BE1694" s="75" t="s">
        <v>755</v>
      </c>
      <c r="BF1694" s="73" t="s">
        <v>755</v>
      </c>
      <c r="BG1694" s="55" t="s">
        <v>755</v>
      </c>
      <c r="BH1694" s="76" t="s">
        <v>755</v>
      </c>
      <c r="BI1694" s="20" t="s">
        <v>755</v>
      </c>
      <c r="BJ1694" s="20" t="s">
        <v>755</v>
      </c>
      <c r="BK1694" s="55" t="s">
        <v>755</v>
      </c>
      <c r="BL1694" s="71" t="s">
        <v>755</v>
      </c>
      <c r="BM1694" s="77" t="s">
        <v>755</v>
      </c>
      <c r="BN1694" s="78" t="s">
        <v>755</v>
      </c>
      <c r="BO1694" s="77" t="s">
        <v>755</v>
      </c>
      <c r="BP1694" s="78" t="s">
        <v>755</v>
      </c>
    </row>
    <row r="1695" spans="1:68" x14ac:dyDescent="0.2">
      <c r="A1695" s="20" t="s">
        <v>95</v>
      </c>
      <c r="B1695" s="20" t="s">
        <v>191</v>
      </c>
      <c r="C1695" s="20" t="s">
        <v>183</v>
      </c>
      <c r="D1695" s="20" t="s">
        <v>1</v>
      </c>
      <c r="E1695" s="20" t="s">
        <v>77</v>
      </c>
      <c r="F1695" s="20" t="s">
        <v>4156</v>
      </c>
      <c r="G1695" s="20" t="s">
        <v>20086</v>
      </c>
      <c r="H1695" s="20" t="s">
        <v>18672</v>
      </c>
      <c r="I1695" s="19">
        <f t="shared" si="245"/>
        <v>28</v>
      </c>
      <c r="J1695" s="20" t="s">
        <v>755</v>
      </c>
      <c r="K1695" s="20" t="s">
        <v>185</v>
      </c>
      <c r="L1695" s="95" t="str">
        <f>IF(M1695&lt;&gt;"",IF(NOT(ISNA(INDEX(cc!B:B,MATCH(M1695,cc!A:A,0)))),INDEX(cc!B:B,MATCH(M1695,cc!A:A,0)),"0"),"")</f>
        <v>Age (&lt;15,15+) and Sex</v>
      </c>
      <c r="M1695" s="97" t="s">
        <v>111</v>
      </c>
      <c r="N1695" s="28" t="str">
        <f t="shared" si="246"/>
        <v/>
      </c>
      <c r="O1695" s="19" t="str">
        <f t="shared" si="239"/>
        <v>TB_ART (N, DSD, Age Aggregated/Sex): TB/HIV on ART</v>
      </c>
      <c r="P1695" s="19" t="str">
        <f t="shared" si="240"/>
        <v>TB_ART (N, DSD, Age Aggregated/Sex): TB/HIV on ART</v>
      </c>
      <c r="Q1695" s="19" t="str">
        <f t="shared" si="238"/>
        <v>TB_ART (N, DSD, Age Agg/Sex)</v>
      </c>
      <c r="R1695" s="19" t="str">
        <f t="shared" si="241"/>
        <v>TB_ART_N_DSD_Age_Agg_Sex</v>
      </c>
      <c r="S1695" s="19" t="str">
        <f t="shared" si="242"/>
        <v>TB_ART_N_DSD_Age_Agg_Sex_</v>
      </c>
      <c r="T1695" s="19" t="b">
        <f>NOT(ISNA(VLOOKUP(B1695,dbcodes!A:B,2,FALSE)))</f>
        <v>1</v>
      </c>
      <c r="U1695" s="19" t="str">
        <f>IF(ISNA(VLOOKUP(B1695,dbcodes!A:B,2,FALSE)),des!R1236,VLOOKUP(B1695,dbcodes!A:B,2,FALSE))</f>
        <v>TB_ART_N_DSD_Aggregated_Age_Sex</v>
      </c>
      <c r="W1695" s="107" t="str">
        <f>IF(ISNA(VLOOKUP(C1695,descriptions!A:B,2,FALSE)),des!V1236,IF(G1695=" TARGET","Target ","")&amp;VLOOKUP(C1695,descriptions!A:B,2,FALSE))</f>
        <v>Number of TB cases with documented HIV-positive status who start or continue ART during the reporting period</v>
      </c>
      <c r="X1695" s="20" t="s">
        <v>4</v>
      </c>
      <c r="Y1695" s="20" t="s">
        <v>831</v>
      </c>
      <c r="Z1695" s="20" t="s">
        <v>836</v>
      </c>
      <c r="AA1695" s="20" t="s">
        <v>102</v>
      </c>
      <c r="AB1695" s="20" t="s">
        <v>755</v>
      </c>
      <c r="AC1695" s="19" t="str">
        <f>IF(AB1695&lt;&gt;"",IF(NOT(ISNA(INDEX(os!A:A,MATCH(AB1695,os!B:B,0)))),INDEX(os!A:A,MATCH(AB1695,os!B:B,0)),"0"),"")</f>
        <v/>
      </c>
      <c r="AD1695" s="20" t="s">
        <v>830</v>
      </c>
      <c r="AH1695" s="93" t="str">
        <f>IF(NOT(ISNA(VLOOKUP(B:B,ResultsTargets!A:A,1,0))),"TRUE","")</f>
        <v/>
      </c>
      <c r="AI1695" s="19" t="str">
        <f>IF(ISNA(VLOOKUP(C1695,dim_techarea!A:B,2,FALSE)),"",VLOOKUP(C1695,dim_techarea!A:B,2,FALSE))</f>
        <v>TB_ART</v>
      </c>
      <c r="AJ1695" s="19" t="str">
        <f>IF(ISNA(VLOOKUP(AI1695,dim_techarea!B:C,2,FALSE)),"",VLOOKUP(AI1695,dim_techarea!B:C,2,FALSE))</f>
        <v>Z6TU9Os82Yw</v>
      </c>
      <c r="AK1695" s="19" t="str">
        <f>IF(ISNA(VLOOKUP(TRIM(G1695),dim_targetsresults!A:B,2,FALSE)),"",VLOOKUP(TRIM(G1695),dim_targetsresults!A:C,2,FALSE))</f>
        <v>MER Results</v>
      </c>
      <c r="AL1695" s="19" t="str">
        <f>IF(ISNA(VLOOKUP(AK1695,dim_targetsresults!B:C,2,FALSE)),"",VLOOKUP(AK1695,dim_targetsresults!B:C,2,FALSE))</f>
        <v>Jh0jDM5yQ2E</v>
      </c>
      <c r="AM1695" s="19" t="str">
        <f>IF(ISNA(VLOOKUP(TRIM(D1695),dim_numeratordenominator!A:B,2,FALSE)),"",VLOOKUP(TRIM(D1695),dim_numeratordenominator!A:C,2,FALSE))</f>
        <v>Numerator</v>
      </c>
      <c r="AN1695" s="19" t="str">
        <f>IF(ISNA(VLOOKUP(AM1695,dim_numeratordenominator!B:C,2,FALSE)),"",VLOOKUP(AM1695,dim_numeratordenominator!B:C,2,FALSE))</f>
        <v>Som9NRMQqV7</v>
      </c>
      <c r="AO1695" s="19" t="str">
        <f>IF(ISNA(VLOOKUP(TRIM(E1695),dim_supporttype!A:B,2,FALSE)),"",VLOOKUP(TRIM(E1695),dim_supporttype!A:C,2,FALSE))</f>
        <v>DSD</v>
      </c>
      <c r="AP1695" s="19" t="str">
        <f>IF(ISNA(VLOOKUP(AO1695,dim_supporttype!B:C,2,FALSE)),"",VLOOKUP(AO1695,dim_supporttype!B:C,2,FALSE))</f>
        <v>iM13vdNLWKb</v>
      </c>
      <c r="AQ1695" s="19" t="str">
        <f>IF(ISNA(VLOOKUP(TRIM(F1695),dim_disaggs!A:B,2,FALSE)),"No Disagg",VLOOKUP(TRIM(F1695),dim_disaggs!A:B,2,FALSE))</f>
        <v>Age Aggregated/Sex</v>
      </c>
      <c r="AR1695" s="19" t="str">
        <f>IF(ISNA(VLOOKUP(AQ1695,dim_disaggs!B:C,2,FALSE)),"",VLOOKUP(AQ1695,dim_disaggs!B:C,2,FALSE))</f>
        <v>KMhxXDjVseT</v>
      </c>
      <c r="AU1695" s="72" t="s">
        <v>755</v>
      </c>
      <c r="AV1695" s="73" t="s">
        <v>755</v>
      </c>
      <c r="AW1695" s="66" t="s">
        <v>755</v>
      </c>
      <c r="AX1695" s="66" t="s">
        <v>755</v>
      </c>
      <c r="BA1695" s="105" t="str">
        <f t="shared" si="243"/>
        <v/>
      </c>
      <c r="BB1695" s="20" t="str">
        <f t="shared" si="244"/>
        <v/>
      </c>
      <c r="BE1695" s="75" t="s">
        <v>755</v>
      </c>
      <c r="BF1695" s="73" t="s">
        <v>755</v>
      </c>
      <c r="BG1695" s="55" t="s">
        <v>755</v>
      </c>
      <c r="BH1695" s="76" t="s">
        <v>755</v>
      </c>
      <c r="BI1695" s="20" t="s">
        <v>755</v>
      </c>
      <c r="BJ1695" s="20" t="s">
        <v>755</v>
      </c>
      <c r="BK1695" s="55" t="s">
        <v>755</v>
      </c>
      <c r="BL1695" s="71" t="s">
        <v>755</v>
      </c>
      <c r="BM1695" s="77" t="s">
        <v>755</v>
      </c>
      <c r="BN1695" s="78" t="s">
        <v>755</v>
      </c>
      <c r="BO1695" s="77" t="s">
        <v>755</v>
      </c>
      <c r="BP1695" s="78" t="s">
        <v>755</v>
      </c>
    </row>
    <row r="1696" spans="1:68" x14ac:dyDescent="0.2">
      <c r="A1696" s="20" t="s">
        <v>95</v>
      </c>
      <c r="B1696" s="20" t="s">
        <v>192</v>
      </c>
      <c r="C1696" s="20" t="s">
        <v>183</v>
      </c>
      <c r="D1696" s="20" t="s">
        <v>1</v>
      </c>
      <c r="E1696" s="20" t="s">
        <v>78</v>
      </c>
      <c r="F1696" s="20" t="s">
        <v>4156</v>
      </c>
      <c r="G1696" s="20" t="s">
        <v>20086</v>
      </c>
      <c r="H1696" s="20" t="s">
        <v>18672</v>
      </c>
      <c r="I1696" s="19">
        <f t="shared" si="245"/>
        <v>27</v>
      </c>
      <c r="J1696" s="20" t="s">
        <v>755</v>
      </c>
      <c r="K1696" s="20" t="s">
        <v>185</v>
      </c>
      <c r="L1696" s="95" t="str">
        <f>IF(M1696&lt;&gt;"",IF(NOT(ISNA(INDEX(cc!B:B,MATCH(M1696,cc!A:A,0)))),INDEX(cc!B:B,MATCH(M1696,cc!A:A,0)),"0"),"")</f>
        <v>Age (&lt;15,15+) and Sex</v>
      </c>
      <c r="M1696" s="97" t="s">
        <v>111</v>
      </c>
      <c r="N1696" s="28" t="str">
        <f t="shared" si="246"/>
        <v/>
      </c>
      <c r="O1696" s="19" t="str">
        <f t="shared" si="239"/>
        <v>TB_ART (N, TA, Age Aggregated/Sex): TB/HIV on ART</v>
      </c>
      <c r="P1696" s="19" t="str">
        <f t="shared" si="240"/>
        <v>TB_ART (N, TA, Age Aggregated/Sex): TB/HIV on ART</v>
      </c>
      <c r="Q1696" s="19" t="str">
        <f t="shared" si="238"/>
        <v>TB_ART (N, TA, Age Agg/Sex)</v>
      </c>
      <c r="R1696" s="19" t="str">
        <f t="shared" si="241"/>
        <v>TB_ART_N_TA_Age_Agg_Sex</v>
      </c>
      <c r="S1696" s="19" t="str">
        <f t="shared" si="242"/>
        <v>TB_ART_N_TA_Age_Agg_Sex_</v>
      </c>
      <c r="T1696" s="19" t="b">
        <f>NOT(ISNA(VLOOKUP(B1696,dbcodes!A:B,2,FALSE)))</f>
        <v>1</v>
      </c>
      <c r="U1696" s="19" t="str">
        <f>IF(ISNA(VLOOKUP(B1696,dbcodes!A:B,2,FALSE)),des!R1237,VLOOKUP(B1696,dbcodes!A:B,2,FALSE))</f>
        <v>TB_ART_N_TA_Aggregated_Age_Sex</v>
      </c>
      <c r="W1696" s="107" t="str">
        <f>IF(ISNA(VLOOKUP(C1696,descriptions!A:B,2,FALSE)),des!V1237,IF(G1696=" TARGET","Target ","")&amp;VLOOKUP(C1696,descriptions!A:B,2,FALSE))</f>
        <v>Number of TB cases with documented HIV-positive status who start or continue ART during the reporting period</v>
      </c>
      <c r="X1696" s="20" t="s">
        <v>4</v>
      </c>
      <c r="Y1696" s="20" t="s">
        <v>831</v>
      </c>
      <c r="Z1696" s="20" t="s">
        <v>836</v>
      </c>
      <c r="AA1696" s="20" t="s">
        <v>102</v>
      </c>
      <c r="AB1696" s="20" t="s">
        <v>755</v>
      </c>
      <c r="AC1696" s="19" t="str">
        <f>IF(AB1696&lt;&gt;"",IF(NOT(ISNA(INDEX(os!A:A,MATCH(AB1696,os!B:B,0)))),INDEX(os!A:A,MATCH(AB1696,os!B:B,0)),"0"),"")</f>
        <v/>
      </c>
      <c r="AD1696" s="20" t="s">
        <v>830</v>
      </c>
      <c r="AH1696" s="93" t="str">
        <f>IF(NOT(ISNA(VLOOKUP(B:B,ResultsTargets!A:A,1,0))),"TRUE","")</f>
        <v/>
      </c>
      <c r="AI1696" s="19" t="str">
        <f>IF(ISNA(VLOOKUP(C1696,dim_techarea!A:B,2,FALSE)),"",VLOOKUP(C1696,dim_techarea!A:B,2,FALSE))</f>
        <v>TB_ART</v>
      </c>
      <c r="AJ1696" s="19" t="str">
        <f>IF(ISNA(VLOOKUP(AI1696,dim_techarea!B:C,2,FALSE)),"",VLOOKUP(AI1696,dim_techarea!B:C,2,FALSE))</f>
        <v>Z6TU9Os82Yw</v>
      </c>
      <c r="AK1696" s="19" t="str">
        <f>IF(ISNA(VLOOKUP(TRIM(G1696),dim_targetsresults!A:B,2,FALSE)),"",VLOOKUP(TRIM(G1696),dim_targetsresults!A:C,2,FALSE))</f>
        <v>MER Results</v>
      </c>
      <c r="AL1696" s="19" t="str">
        <f>IF(ISNA(VLOOKUP(AK1696,dim_targetsresults!B:C,2,FALSE)),"",VLOOKUP(AK1696,dim_targetsresults!B:C,2,FALSE))</f>
        <v>Jh0jDM5yQ2E</v>
      </c>
      <c r="AM1696" s="19" t="str">
        <f>IF(ISNA(VLOOKUP(TRIM(D1696),dim_numeratordenominator!A:B,2,FALSE)),"",VLOOKUP(TRIM(D1696),dim_numeratordenominator!A:C,2,FALSE))</f>
        <v>Numerator</v>
      </c>
      <c r="AN1696" s="19" t="str">
        <f>IF(ISNA(VLOOKUP(AM1696,dim_numeratordenominator!B:C,2,FALSE)),"",VLOOKUP(AM1696,dim_numeratordenominator!B:C,2,FALSE))</f>
        <v>Som9NRMQqV7</v>
      </c>
      <c r="AO1696" s="19" t="str">
        <f>IF(ISNA(VLOOKUP(TRIM(E1696),dim_supporttype!A:B,2,FALSE)),"",VLOOKUP(TRIM(E1696),dim_supporttype!A:C,2,FALSE))</f>
        <v>TA</v>
      </c>
      <c r="AP1696" s="19" t="str">
        <f>IF(ISNA(VLOOKUP(AO1696,dim_supporttype!B:C,2,FALSE)),"",VLOOKUP(AO1696,dim_supporttype!B:C,2,FALSE))</f>
        <v>cRAGKdWIDn4</v>
      </c>
      <c r="AQ1696" s="19" t="str">
        <f>IF(ISNA(VLOOKUP(TRIM(F1696),dim_disaggs!A:B,2,FALSE)),"No Disagg",VLOOKUP(TRIM(F1696),dim_disaggs!A:B,2,FALSE))</f>
        <v>Age Aggregated/Sex</v>
      </c>
      <c r="AR1696" s="19" t="str">
        <f>IF(ISNA(VLOOKUP(AQ1696,dim_disaggs!B:C,2,FALSE)),"",VLOOKUP(AQ1696,dim_disaggs!B:C,2,FALSE))</f>
        <v>KMhxXDjVseT</v>
      </c>
      <c r="AU1696" s="72" t="s">
        <v>755</v>
      </c>
      <c r="AV1696" s="73" t="s">
        <v>755</v>
      </c>
      <c r="AW1696" s="66" t="s">
        <v>755</v>
      </c>
      <c r="AX1696" s="66" t="s">
        <v>755</v>
      </c>
      <c r="BA1696" s="105" t="str">
        <f t="shared" si="243"/>
        <v/>
      </c>
      <c r="BB1696" s="20" t="str">
        <f t="shared" si="244"/>
        <v/>
      </c>
      <c r="BE1696" s="75" t="s">
        <v>755</v>
      </c>
      <c r="BF1696" s="73" t="s">
        <v>755</v>
      </c>
      <c r="BG1696" s="55" t="s">
        <v>755</v>
      </c>
      <c r="BH1696" s="76" t="s">
        <v>755</v>
      </c>
      <c r="BI1696" s="20" t="s">
        <v>755</v>
      </c>
      <c r="BJ1696" s="20" t="s">
        <v>755</v>
      </c>
      <c r="BK1696" s="55" t="s">
        <v>755</v>
      </c>
      <c r="BL1696" s="71" t="s">
        <v>755</v>
      </c>
      <c r="BM1696" s="77" t="s">
        <v>755</v>
      </c>
      <c r="BN1696" s="78" t="s">
        <v>755</v>
      </c>
      <c r="BO1696" s="77" t="s">
        <v>755</v>
      </c>
      <c r="BP1696" s="78" t="s">
        <v>755</v>
      </c>
    </row>
    <row r="1697" spans="1:68" x14ac:dyDescent="0.2">
      <c r="A1697" s="20" t="s">
        <v>95</v>
      </c>
      <c r="B1697" s="21" t="s">
        <v>20294</v>
      </c>
      <c r="C1697" s="20" t="s">
        <v>183</v>
      </c>
      <c r="D1697" s="20" t="s">
        <v>1</v>
      </c>
      <c r="E1697" s="20" t="s">
        <v>77</v>
      </c>
      <c r="F1697" s="20" t="s">
        <v>19993</v>
      </c>
      <c r="G1697" s="20" t="s">
        <v>20086</v>
      </c>
      <c r="H1697" s="20" t="s">
        <v>19994</v>
      </c>
      <c r="I1697" s="19">
        <f t="shared" si="245"/>
        <v>38</v>
      </c>
      <c r="J1697" s="20" t="s">
        <v>755</v>
      </c>
      <c r="K1697" s="20" t="s">
        <v>185</v>
      </c>
      <c r="L1697" s="95" t="str">
        <f>IF(M1697&lt;&gt;"",IF(NOT(ISNA(INDEX(cc!B:B,MATCH(M1697,cc!A:A,0)))),INDEX(cc!B:B,MATCH(M1697,cc!A:A,0)),"0"),"")</f>
        <v>Age (&lt;15,15+), Sex and HIV Status (Positive)</v>
      </c>
      <c r="M1697" s="97" t="s">
        <v>19982</v>
      </c>
      <c r="N1697" s="28" t="str">
        <f t="shared" si="246"/>
        <v/>
      </c>
      <c r="O1697" s="19" t="str">
        <f t="shared" si="239"/>
        <v>TB_ART (N, DSD, Age Aggregated/Sex/HIVStatus): TB/HIV on ART</v>
      </c>
      <c r="P1697" s="19" t="str">
        <f t="shared" si="240"/>
        <v>TB_ART (N, DSD, Age Aggregated/Sex/HIVStatus): TB/HIV on ART</v>
      </c>
      <c r="Q1697" s="19" t="str">
        <f t="shared" si="238"/>
        <v>TB_ART (N, DSD, Age Agg/Sex/HIVStatus)</v>
      </c>
      <c r="R1697" s="19" t="str">
        <f t="shared" si="241"/>
        <v>TB_ART_N_DSD_Age_Agg_Sex_HIVStatus</v>
      </c>
      <c r="S1697" s="19" t="str">
        <f t="shared" si="242"/>
        <v>TB_ART_N_DSD_Age_Agg_Sex_HIVStatus_</v>
      </c>
      <c r="T1697" s="19" t="b">
        <f>NOT(ISNA(VLOOKUP(B1697,dbcodes!A:B,2,FALSE)))</f>
        <v>1</v>
      </c>
      <c r="U1697" s="19" t="str">
        <f>IF(ISNA(VLOOKUP(B1697,dbcodes!A:B,2,FALSE)),des!R1238,VLOOKUP(B1697,dbcodes!A:B,2,FALSE))</f>
        <v>TB_ART_N_DSD_Age_Agg_Sex_HIVStatus</v>
      </c>
      <c r="W1697" s="107" t="str">
        <f>IF(ISNA(VLOOKUP(C1697,descriptions!A:B,2,FALSE)),des!V1238,IF(G1697=" TARGET","Target ","")&amp;VLOOKUP(C1697,descriptions!A:B,2,FALSE))</f>
        <v>Number of TB cases with documented HIV-positive status who start or continue ART during the reporting period</v>
      </c>
      <c r="X1697" s="20" t="s">
        <v>4</v>
      </c>
      <c r="Y1697" s="20" t="s">
        <v>831</v>
      </c>
      <c r="Z1697" s="20" t="s">
        <v>836</v>
      </c>
      <c r="AA1697" s="20" t="s">
        <v>102</v>
      </c>
      <c r="AB1697" s="20" t="s">
        <v>755</v>
      </c>
      <c r="AC1697" s="19" t="str">
        <f>IF(AB1697&lt;&gt;"",IF(NOT(ISNA(INDEX(os!A:A,MATCH(AB1697,os!B:B,0)))),INDEX(os!A:A,MATCH(AB1697,os!B:B,0)),"0"),"")</f>
        <v/>
      </c>
      <c r="AD1697" s="20" t="s">
        <v>830</v>
      </c>
      <c r="AH1697" s="93" t="str">
        <f>IF(NOT(ISNA(VLOOKUP(B:B,ResultsTargets!A:A,1,0))),"TRUE","")</f>
        <v/>
      </c>
      <c r="AI1697" s="19" t="str">
        <f>IF(ISNA(VLOOKUP(C1697,dim_techarea!A:B,2,FALSE)),"",VLOOKUP(C1697,dim_techarea!A:B,2,FALSE))</f>
        <v>TB_ART</v>
      </c>
      <c r="AJ1697" s="19" t="str">
        <f>IF(ISNA(VLOOKUP(AI1697,dim_techarea!B:C,2,FALSE)),"",VLOOKUP(AI1697,dim_techarea!B:C,2,FALSE))</f>
        <v>Z6TU9Os82Yw</v>
      </c>
      <c r="AK1697" s="19" t="str">
        <f>IF(ISNA(VLOOKUP(TRIM(G1697),dim_targetsresults!A:B,2,FALSE)),"",VLOOKUP(TRIM(G1697),dim_targetsresults!A:C,2,FALSE))</f>
        <v>MER Results</v>
      </c>
      <c r="AL1697" s="19" t="str">
        <f>IF(ISNA(VLOOKUP(AK1697,dim_targetsresults!B:C,2,FALSE)),"",VLOOKUP(AK1697,dim_targetsresults!B:C,2,FALSE))</f>
        <v>Jh0jDM5yQ2E</v>
      </c>
      <c r="AM1697" s="19" t="str">
        <f>IF(ISNA(VLOOKUP(TRIM(D1697),dim_numeratordenominator!A:B,2,FALSE)),"",VLOOKUP(TRIM(D1697),dim_numeratordenominator!A:C,2,FALSE))</f>
        <v>Numerator</v>
      </c>
      <c r="AN1697" s="19" t="str">
        <f>IF(ISNA(VLOOKUP(AM1697,dim_numeratordenominator!B:C,2,FALSE)),"",VLOOKUP(AM1697,dim_numeratordenominator!B:C,2,FALSE))</f>
        <v>Som9NRMQqV7</v>
      </c>
      <c r="AO1697" s="19" t="str">
        <f>IF(ISNA(VLOOKUP(TRIM(E1697),dim_supporttype!A:B,2,FALSE)),"",VLOOKUP(TRIM(E1697),dim_supporttype!A:C,2,FALSE))</f>
        <v>DSD</v>
      </c>
      <c r="AP1697" s="19" t="str">
        <f>IF(ISNA(VLOOKUP(AO1697,dim_supporttype!B:C,2,FALSE)),"",VLOOKUP(AO1697,dim_supporttype!B:C,2,FALSE))</f>
        <v>iM13vdNLWKb</v>
      </c>
      <c r="AQ1697" s="19" t="str">
        <f>IF(ISNA(VLOOKUP(TRIM(F1697),dim_disaggs!A:B,2,FALSE)),"No Disagg",VLOOKUP(TRIM(F1697),dim_disaggs!A:B,2,FALSE))</f>
        <v>Age Aggregated/Sex/HIVStatus</v>
      </c>
      <c r="AR1697" s="19" t="str">
        <f>IF(ISNA(VLOOKUP(AQ1697,dim_disaggs!B:C,2,FALSE)),"",VLOOKUP(AQ1697,dim_disaggs!B:C,2,FALSE))</f>
        <v>h0pvSVe1TYf</v>
      </c>
      <c r="AU1697" s="72" t="s">
        <v>755</v>
      </c>
      <c r="AV1697" s="73" t="s">
        <v>755</v>
      </c>
      <c r="AW1697" s="66" t="s">
        <v>755</v>
      </c>
      <c r="AX1697" s="66" t="s">
        <v>755</v>
      </c>
      <c r="BA1697" s="105" t="str">
        <f t="shared" si="243"/>
        <v/>
      </c>
      <c r="BB1697" s="20" t="str">
        <f t="shared" si="244"/>
        <v/>
      </c>
      <c r="BE1697" s="75" t="s">
        <v>755</v>
      </c>
      <c r="BF1697" s="73" t="s">
        <v>755</v>
      </c>
      <c r="BG1697" s="55" t="s">
        <v>755</v>
      </c>
      <c r="BH1697" s="76" t="s">
        <v>755</v>
      </c>
      <c r="BI1697" s="20" t="s">
        <v>755</v>
      </c>
      <c r="BJ1697" s="20" t="s">
        <v>755</v>
      </c>
      <c r="BK1697" s="55" t="s">
        <v>755</v>
      </c>
      <c r="BL1697" s="71" t="s">
        <v>755</v>
      </c>
      <c r="BM1697" s="77" t="s">
        <v>755</v>
      </c>
      <c r="BN1697" s="78" t="s">
        <v>755</v>
      </c>
      <c r="BO1697" s="77" t="s">
        <v>755</v>
      </c>
      <c r="BP1697" s="78" t="s">
        <v>755</v>
      </c>
    </row>
    <row r="1698" spans="1:68" s="3" customFormat="1" x14ac:dyDescent="0.2">
      <c r="A1698" s="20" t="s">
        <v>95</v>
      </c>
      <c r="B1698" s="21" t="s">
        <v>20295</v>
      </c>
      <c r="C1698" s="20" t="s">
        <v>183</v>
      </c>
      <c r="D1698" s="20" t="s">
        <v>1</v>
      </c>
      <c r="E1698" s="20" t="s">
        <v>78</v>
      </c>
      <c r="F1698" s="20" t="s">
        <v>19993</v>
      </c>
      <c r="G1698" s="20" t="s">
        <v>20086</v>
      </c>
      <c r="H1698" s="20" t="s">
        <v>19994</v>
      </c>
      <c r="I1698" s="19">
        <f t="shared" si="245"/>
        <v>37</v>
      </c>
      <c r="J1698" s="20" t="s">
        <v>755</v>
      </c>
      <c r="K1698" s="20" t="s">
        <v>185</v>
      </c>
      <c r="L1698" s="95" t="str">
        <f>IF(M1698&lt;&gt;"",IF(NOT(ISNA(INDEX(cc!B:B,MATCH(M1698,cc!A:A,0)))),INDEX(cc!B:B,MATCH(M1698,cc!A:A,0)),"0"),"")</f>
        <v>Age (&lt;15,15+), Sex and HIV Status (Positive)</v>
      </c>
      <c r="M1698" s="97" t="s">
        <v>19982</v>
      </c>
      <c r="N1698" s="28" t="str">
        <f t="shared" si="246"/>
        <v/>
      </c>
      <c r="O1698" s="19" t="str">
        <f t="shared" si="239"/>
        <v>TB_ART (N, TA, Age Aggregated/Sex/HIVStatus): TB/HIV on ART</v>
      </c>
      <c r="P1698" s="19" t="str">
        <f t="shared" si="240"/>
        <v>TB_ART (N, TA, Age Aggregated/Sex/HIVStatus): TB/HIV on ART</v>
      </c>
      <c r="Q1698" s="19" t="str">
        <f t="shared" si="238"/>
        <v>TB_ART (N, TA, Age Agg/Sex/HIVStatus)</v>
      </c>
      <c r="R1698" s="19" t="str">
        <f t="shared" si="241"/>
        <v>TB_ART_N_TA_Age_Agg_Sex_HIVStatus</v>
      </c>
      <c r="S1698" s="19" t="str">
        <f t="shared" si="242"/>
        <v>TB_ART_N_TA_Age_Agg_Sex_HIVStatus_</v>
      </c>
      <c r="T1698" s="19" t="b">
        <f>NOT(ISNA(VLOOKUP(B1698,dbcodes!A:B,2,FALSE)))</f>
        <v>1</v>
      </c>
      <c r="U1698" s="19" t="str">
        <f>IF(ISNA(VLOOKUP(B1698,dbcodes!A:B,2,FALSE)),des!R1239,VLOOKUP(B1698,dbcodes!A:B,2,FALSE))</f>
        <v>TB_ART_N_TA_Age_Agg_Sex_HIVStatus</v>
      </c>
      <c r="V1698" s="20"/>
      <c r="W1698" s="107" t="str">
        <f>IF(ISNA(VLOOKUP(C1698,descriptions!A:B,2,FALSE)),des!V1239,IF(G1698=" TARGET","Target ","")&amp;VLOOKUP(C1698,descriptions!A:B,2,FALSE))</f>
        <v>Number of TB cases with documented HIV-positive status who start or continue ART during the reporting period</v>
      </c>
      <c r="X1698" s="20" t="s">
        <v>4</v>
      </c>
      <c r="Y1698" s="20" t="s">
        <v>831</v>
      </c>
      <c r="Z1698" s="20" t="s">
        <v>836</v>
      </c>
      <c r="AA1698" s="20" t="s">
        <v>102</v>
      </c>
      <c r="AB1698" s="20" t="s">
        <v>755</v>
      </c>
      <c r="AC1698" s="19" t="str">
        <f>IF(AB1698&lt;&gt;"",IF(NOT(ISNA(INDEX(os!A:A,MATCH(AB1698,os!B:B,0)))),INDEX(os!A:A,MATCH(AB1698,os!B:B,0)),"0"),"")</f>
        <v/>
      </c>
      <c r="AD1698" s="20" t="s">
        <v>830</v>
      </c>
      <c r="AE1698" s="20"/>
      <c r="AF1698" s="20"/>
      <c r="AG1698" s="20"/>
      <c r="AH1698" s="93" t="str">
        <f>IF(NOT(ISNA(VLOOKUP(B:B,ResultsTargets!A:A,1,0))),"TRUE","")</f>
        <v/>
      </c>
      <c r="AI1698" s="19" t="str">
        <f>IF(ISNA(VLOOKUP(C1698,dim_techarea!A:B,2,FALSE)),"",VLOOKUP(C1698,dim_techarea!A:B,2,FALSE))</f>
        <v>TB_ART</v>
      </c>
      <c r="AJ1698" s="19" t="str">
        <f>IF(ISNA(VLOOKUP(AI1698,dim_techarea!B:C,2,FALSE)),"",VLOOKUP(AI1698,dim_techarea!B:C,2,FALSE))</f>
        <v>Z6TU9Os82Yw</v>
      </c>
      <c r="AK1698" s="19" t="str">
        <f>IF(ISNA(VLOOKUP(TRIM(G1698),dim_targetsresults!A:B,2,FALSE)),"",VLOOKUP(TRIM(G1698),dim_targetsresults!A:C,2,FALSE))</f>
        <v>MER Results</v>
      </c>
      <c r="AL1698" s="19" t="str">
        <f>IF(ISNA(VLOOKUP(AK1698,dim_targetsresults!B:C,2,FALSE)),"",VLOOKUP(AK1698,dim_targetsresults!B:C,2,FALSE))</f>
        <v>Jh0jDM5yQ2E</v>
      </c>
      <c r="AM1698" s="19" t="str">
        <f>IF(ISNA(VLOOKUP(TRIM(D1698),dim_numeratordenominator!A:B,2,FALSE)),"",VLOOKUP(TRIM(D1698),dim_numeratordenominator!A:C,2,FALSE))</f>
        <v>Numerator</v>
      </c>
      <c r="AN1698" s="19" t="str">
        <f>IF(ISNA(VLOOKUP(AM1698,dim_numeratordenominator!B:C,2,FALSE)),"",VLOOKUP(AM1698,dim_numeratordenominator!B:C,2,FALSE))</f>
        <v>Som9NRMQqV7</v>
      </c>
      <c r="AO1698" s="19" t="str">
        <f>IF(ISNA(VLOOKUP(TRIM(E1698),dim_supporttype!A:B,2,FALSE)),"",VLOOKUP(TRIM(E1698),dim_supporttype!A:C,2,FALSE))</f>
        <v>TA</v>
      </c>
      <c r="AP1698" s="19" t="str">
        <f>IF(ISNA(VLOOKUP(AO1698,dim_supporttype!B:C,2,FALSE)),"",VLOOKUP(AO1698,dim_supporttype!B:C,2,FALSE))</f>
        <v>cRAGKdWIDn4</v>
      </c>
      <c r="AQ1698" s="19" t="str">
        <f>IF(ISNA(VLOOKUP(TRIM(F1698),dim_disaggs!A:B,2,FALSE)),"No Disagg",VLOOKUP(TRIM(F1698),dim_disaggs!A:B,2,FALSE))</f>
        <v>Age Aggregated/Sex/HIVStatus</v>
      </c>
      <c r="AR1698" s="19" t="str">
        <f>IF(ISNA(VLOOKUP(AQ1698,dim_disaggs!B:C,2,FALSE)),"",VLOOKUP(AQ1698,dim_disaggs!B:C,2,FALSE))</f>
        <v>h0pvSVe1TYf</v>
      </c>
      <c r="AS1698" s="72"/>
      <c r="AT1698" s="66"/>
      <c r="AU1698" s="72" t="s">
        <v>755</v>
      </c>
      <c r="AV1698" s="73" t="s">
        <v>755</v>
      </c>
      <c r="AW1698" s="66" t="s">
        <v>755</v>
      </c>
      <c r="AX1698" s="66" t="s">
        <v>755</v>
      </c>
      <c r="AY1698" s="20"/>
      <c r="AZ1698" s="20"/>
      <c r="BA1698" s="105" t="str">
        <f t="shared" si="243"/>
        <v/>
      </c>
      <c r="BB1698" s="20" t="str">
        <f t="shared" si="244"/>
        <v/>
      </c>
      <c r="BC1698" s="20"/>
      <c r="BD1698" s="20"/>
      <c r="BE1698" s="75" t="s">
        <v>755</v>
      </c>
      <c r="BF1698" s="73" t="s">
        <v>755</v>
      </c>
      <c r="BG1698" s="55" t="s">
        <v>755</v>
      </c>
      <c r="BH1698" s="76" t="s">
        <v>755</v>
      </c>
      <c r="BI1698" s="20" t="s">
        <v>755</v>
      </c>
      <c r="BJ1698" s="20" t="s">
        <v>755</v>
      </c>
      <c r="BK1698" s="55" t="s">
        <v>755</v>
      </c>
      <c r="BL1698" s="71" t="s">
        <v>755</v>
      </c>
      <c r="BM1698" s="77" t="s">
        <v>755</v>
      </c>
      <c r="BN1698" s="78" t="s">
        <v>755</v>
      </c>
      <c r="BO1698" s="77" t="s">
        <v>755</v>
      </c>
      <c r="BP1698" s="78" t="s">
        <v>755</v>
      </c>
    </row>
    <row r="1699" spans="1:68" s="3" customFormat="1" x14ac:dyDescent="0.2">
      <c r="A1699" s="20" t="s">
        <v>95</v>
      </c>
      <c r="B1699" s="20" t="s">
        <v>188</v>
      </c>
      <c r="C1699" s="20" t="s">
        <v>183</v>
      </c>
      <c r="D1699" s="20" t="s">
        <v>1</v>
      </c>
      <c r="E1699" s="20" t="s">
        <v>77</v>
      </c>
      <c r="F1699" s="20" t="s">
        <v>88</v>
      </c>
      <c r="G1699" s="20" t="s">
        <v>20086</v>
      </c>
      <c r="H1699" s="20" t="s">
        <v>89</v>
      </c>
      <c r="I1699" s="19">
        <f t="shared" si="245"/>
        <v>27</v>
      </c>
      <c r="J1699" s="20" t="s">
        <v>755</v>
      </c>
      <c r="K1699" s="20" t="s">
        <v>185</v>
      </c>
      <c r="L1699" s="95" t="str">
        <f>IF(M1699&lt;&gt;"",IF(NOT(ISNA(INDEX(cc!B:B,MATCH(M1699,cc!A:A,0)))),INDEX(cc!B:B,MATCH(M1699,cc!A:A,0)),"0"),"")</f>
        <v>Age (10-50+, 5) and Sex</v>
      </c>
      <c r="M1699" s="97" t="s">
        <v>110</v>
      </c>
      <c r="N1699" s="28" t="str">
        <f t="shared" si="246"/>
        <v/>
      </c>
      <c r="O1699" s="19" t="str">
        <f t="shared" si="239"/>
        <v>TB_ART (N, DSD, AgeAboveTen/Sex): TB/HIV on ART</v>
      </c>
      <c r="P1699" s="19" t="str">
        <f t="shared" si="240"/>
        <v>TB_ART (N, DSD, AgeAboveTen/Sex): TB/HIV on ART</v>
      </c>
      <c r="Q1699" s="19" t="str">
        <f t="shared" si="238"/>
        <v>TB_ART (N, DSD, Age&gt;10/Sex)</v>
      </c>
      <c r="R1699" s="19" t="str">
        <f t="shared" si="241"/>
        <v>TB_ART_N_DSD_Agegt10_Sex</v>
      </c>
      <c r="S1699" s="19" t="str">
        <f t="shared" si="242"/>
        <v>TB_ART_N_DSD_Agegt10_Sex_</v>
      </c>
      <c r="T1699" s="19" t="b">
        <f>NOT(ISNA(VLOOKUP(B1699,dbcodes!A:B,2,FALSE)))</f>
        <v>1</v>
      </c>
      <c r="U1699" s="19" t="str">
        <f>IF(ISNA(VLOOKUP(B1699,dbcodes!A:B,2,FALSE)),des!R1240,VLOOKUP(B1699,dbcodes!A:B,2,FALSE))</f>
        <v>TB_ART_N_DSD_Agegt10_Sex</v>
      </c>
      <c r="V1699" s="20"/>
      <c r="W1699" s="107" t="str">
        <f>IF(ISNA(VLOOKUP(C1699,descriptions!A:B,2,FALSE)),des!V1240,IF(G1699=" TARGET","Target ","")&amp;VLOOKUP(C1699,descriptions!A:B,2,FALSE))</f>
        <v>Number of TB cases with documented HIV-positive status who start or continue ART during the reporting period</v>
      </c>
      <c r="X1699" s="20" t="s">
        <v>4</v>
      </c>
      <c r="Y1699" s="20" t="s">
        <v>831</v>
      </c>
      <c r="Z1699" s="20" t="s">
        <v>836</v>
      </c>
      <c r="AA1699" s="20" t="s">
        <v>102</v>
      </c>
      <c r="AB1699" s="20" t="s">
        <v>755</v>
      </c>
      <c r="AC1699" s="19" t="str">
        <f>IF(AB1699&lt;&gt;"",IF(NOT(ISNA(INDEX(os!A:A,MATCH(AB1699,os!B:B,0)))),INDEX(os!A:A,MATCH(AB1699,os!B:B,0)),"0"),"")</f>
        <v/>
      </c>
      <c r="AD1699" s="20" t="s">
        <v>830</v>
      </c>
      <c r="AE1699" s="20"/>
      <c r="AF1699" s="20"/>
      <c r="AG1699" s="20"/>
      <c r="AH1699" s="93" t="str">
        <f>IF(NOT(ISNA(VLOOKUP(B:B,ResultsTargets!A:A,1,0))),"TRUE","")</f>
        <v/>
      </c>
      <c r="AI1699" s="19" t="str">
        <f>IF(ISNA(VLOOKUP(C1699,dim_techarea!A:B,2,FALSE)),"",VLOOKUP(C1699,dim_techarea!A:B,2,FALSE))</f>
        <v>TB_ART</v>
      </c>
      <c r="AJ1699" s="19" t="str">
        <f>IF(ISNA(VLOOKUP(AI1699,dim_techarea!B:C,2,FALSE)),"",VLOOKUP(AI1699,dim_techarea!B:C,2,FALSE))</f>
        <v>Z6TU9Os82Yw</v>
      </c>
      <c r="AK1699" s="19" t="str">
        <f>IF(ISNA(VLOOKUP(TRIM(G1699),dim_targetsresults!A:B,2,FALSE)),"",VLOOKUP(TRIM(G1699),dim_targetsresults!A:C,2,FALSE))</f>
        <v>MER Results</v>
      </c>
      <c r="AL1699" s="19" t="str">
        <f>IF(ISNA(VLOOKUP(AK1699,dim_targetsresults!B:C,2,FALSE)),"",VLOOKUP(AK1699,dim_targetsresults!B:C,2,FALSE))</f>
        <v>Jh0jDM5yQ2E</v>
      </c>
      <c r="AM1699" s="19" t="str">
        <f>IF(ISNA(VLOOKUP(TRIM(D1699),dim_numeratordenominator!A:B,2,FALSE)),"",VLOOKUP(TRIM(D1699),dim_numeratordenominator!A:C,2,FALSE))</f>
        <v>Numerator</v>
      </c>
      <c r="AN1699" s="19" t="str">
        <f>IF(ISNA(VLOOKUP(AM1699,dim_numeratordenominator!B:C,2,FALSE)),"",VLOOKUP(AM1699,dim_numeratordenominator!B:C,2,FALSE))</f>
        <v>Som9NRMQqV7</v>
      </c>
      <c r="AO1699" s="19" t="str">
        <f>IF(ISNA(VLOOKUP(TRIM(E1699),dim_supporttype!A:B,2,FALSE)),"",VLOOKUP(TRIM(E1699),dim_supporttype!A:C,2,FALSE))</f>
        <v>DSD</v>
      </c>
      <c r="AP1699" s="19" t="str">
        <f>IF(ISNA(VLOOKUP(AO1699,dim_supporttype!B:C,2,FALSE)),"",VLOOKUP(AO1699,dim_supporttype!B:C,2,FALSE))</f>
        <v>iM13vdNLWKb</v>
      </c>
      <c r="AQ1699" s="19" t="str">
        <f>IF(ISNA(VLOOKUP(TRIM(F1699),dim_disaggs!A:B,2,FALSE)),"No Disagg",VLOOKUP(TRIM(F1699),dim_disaggs!A:B,2,FALSE))</f>
        <v>AgeAboveTen/Sex</v>
      </c>
      <c r="AR1699" s="19" t="str">
        <f>IF(ISNA(VLOOKUP(AQ1699,dim_disaggs!B:C,2,FALSE)),"",VLOOKUP(AQ1699,dim_disaggs!B:C,2,FALSE))</f>
        <v>TUFwLYVsbxA</v>
      </c>
      <c r="AS1699" s="72"/>
      <c r="AT1699" s="66"/>
      <c r="AU1699" s="72" t="s">
        <v>755</v>
      </c>
      <c r="AV1699" s="73" t="s">
        <v>755</v>
      </c>
      <c r="AW1699" s="66" t="s">
        <v>755</v>
      </c>
      <c r="AX1699" s="66" t="s">
        <v>755</v>
      </c>
      <c r="AY1699" s="20"/>
      <c r="AZ1699" s="20"/>
      <c r="BA1699" s="105" t="str">
        <f t="shared" si="243"/>
        <v/>
      </c>
      <c r="BB1699" s="20" t="str">
        <f t="shared" si="244"/>
        <v/>
      </c>
      <c r="BC1699" s="20"/>
      <c r="BD1699" s="20"/>
      <c r="BE1699" s="75" t="s">
        <v>755</v>
      </c>
      <c r="BF1699" s="73" t="s">
        <v>755</v>
      </c>
      <c r="BG1699" s="55" t="s">
        <v>755</v>
      </c>
      <c r="BH1699" s="76" t="s">
        <v>755</v>
      </c>
      <c r="BI1699" s="20" t="s">
        <v>755</v>
      </c>
      <c r="BJ1699" s="20" t="s">
        <v>755</v>
      </c>
      <c r="BK1699" s="55" t="s">
        <v>755</v>
      </c>
      <c r="BL1699" s="71" t="s">
        <v>755</v>
      </c>
      <c r="BM1699" s="77" t="s">
        <v>755</v>
      </c>
      <c r="BN1699" s="78" t="s">
        <v>755</v>
      </c>
      <c r="BO1699" s="77" t="s">
        <v>755</v>
      </c>
      <c r="BP1699" s="78" t="s">
        <v>755</v>
      </c>
    </row>
    <row r="1700" spans="1:68" s="3" customFormat="1" x14ac:dyDescent="0.2">
      <c r="A1700" s="20" t="s">
        <v>95</v>
      </c>
      <c r="B1700" s="20" t="s">
        <v>190</v>
      </c>
      <c r="C1700" s="20" t="s">
        <v>183</v>
      </c>
      <c r="D1700" s="20" t="s">
        <v>1</v>
      </c>
      <c r="E1700" s="20" t="s">
        <v>78</v>
      </c>
      <c r="F1700" s="20" t="s">
        <v>88</v>
      </c>
      <c r="G1700" s="20" t="s">
        <v>20086</v>
      </c>
      <c r="H1700" s="20" t="s">
        <v>89</v>
      </c>
      <c r="I1700" s="19">
        <f t="shared" si="245"/>
        <v>26</v>
      </c>
      <c r="J1700" s="20" t="s">
        <v>755</v>
      </c>
      <c r="K1700" s="20" t="s">
        <v>185</v>
      </c>
      <c r="L1700" s="95" t="str">
        <f>IF(M1700&lt;&gt;"",IF(NOT(ISNA(INDEX(cc!B:B,MATCH(M1700,cc!A:A,0)))),INDEX(cc!B:B,MATCH(M1700,cc!A:A,0)),"0"),"")</f>
        <v>Age (10-50+, 5) and Sex</v>
      </c>
      <c r="M1700" s="97" t="s">
        <v>110</v>
      </c>
      <c r="N1700" s="28" t="str">
        <f t="shared" si="246"/>
        <v/>
      </c>
      <c r="O1700" s="19" t="str">
        <f t="shared" si="239"/>
        <v>TB_ART (N, TA, AgeAboveTen/Sex): TB/HIV on ART</v>
      </c>
      <c r="P1700" s="19" t="str">
        <f t="shared" si="240"/>
        <v>TB_ART (N, TA, AgeAboveTen/Sex): TB/HIV on ART</v>
      </c>
      <c r="Q1700" s="19" t="str">
        <f t="shared" si="238"/>
        <v>TB_ART (N, TA, Age&gt;10/Sex)</v>
      </c>
      <c r="R1700" s="19" t="str">
        <f t="shared" si="241"/>
        <v>TB_ART_N_TA_Agegt10_Sex</v>
      </c>
      <c r="S1700" s="19" t="str">
        <f t="shared" si="242"/>
        <v>TB_ART_N_TA_Agegt10_Sex_</v>
      </c>
      <c r="T1700" s="19" t="b">
        <f>NOT(ISNA(VLOOKUP(B1700,dbcodes!A:B,2,FALSE)))</f>
        <v>1</v>
      </c>
      <c r="U1700" s="19" t="str">
        <f>IF(ISNA(VLOOKUP(B1700,dbcodes!A:B,2,FALSE)),des!R1241,VLOOKUP(B1700,dbcodes!A:B,2,FALSE))</f>
        <v>TB_ART_N_TA_Agegt10_Sex</v>
      </c>
      <c r="V1700" s="20"/>
      <c r="W1700" s="107" t="str">
        <f>IF(ISNA(VLOOKUP(C1700,descriptions!A:B,2,FALSE)),des!V1241,IF(G1700=" TARGET","Target ","")&amp;VLOOKUP(C1700,descriptions!A:B,2,FALSE))</f>
        <v>Number of TB cases with documented HIV-positive status who start or continue ART during the reporting period</v>
      </c>
      <c r="X1700" s="20" t="s">
        <v>4</v>
      </c>
      <c r="Y1700" s="20" t="s">
        <v>831</v>
      </c>
      <c r="Z1700" s="20" t="s">
        <v>836</v>
      </c>
      <c r="AA1700" s="20" t="s">
        <v>102</v>
      </c>
      <c r="AB1700" s="20" t="s">
        <v>755</v>
      </c>
      <c r="AC1700" s="19" t="str">
        <f>IF(AB1700&lt;&gt;"",IF(NOT(ISNA(INDEX(os!A:A,MATCH(AB1700,os!B:B,0)))),INDEX(os!A:A,MATCH(AB1700,os!B:B,0)),"0"),"")</f>
        <v/>
      </c>
      <c r="AD1700" s="20" t="s">
        <v>830</v>
      </c>
      <c r="AE1700" s="20"/>
      <c r="AF1700" s="20"/>
      <c r="AG1700" s="20"/>
      <c r="AH1700" s="93" t="str">
        <f>IF(NOT(ISNA(VLOOKUP(B:B,ResultsTargets!A:A,1,0))),"TRUE","")</f>
        <v/>
      </c>
      <c r="AI1700" s="19" t="str">
        <f>IF(ISNA(VLOOKUP(C1700,dim_techarea!A:B,2,FALSE)),"",VLOOKUP(C1700,dim_techarea!A:B,2,FALSE))</f>
        <v>TB_ART</v>
      </c>
      <c r="AJ1700" s="19" t="str">
        <f>IF(ISNA(VLOOKUP(AI1700,dim_techarea!B:C,2,FALSE)),"",VLOOKUP(AI1700,dim_techarea!B:C,2,FALSE))</f>
        <v>Z6TU9Os82Yw</v>
      </c>
      <c r="AK1700" s="19" t="str">
        <f>IF(ISNA(VLOOKUP(TRIM(G1700),dim_targetsresults!A:B,2,FALSE)),"",VLOOKUP(TRIM(G1700),dim_targetsresults!A:C,2,FALSE))</f>
        <v>MER Results</v>
      </c>
      <c r="AL1700" s="19" t="str">
        <f>IF(ISNA(VLOOKUP(AK1700,dim_targetsresults!B:C,2,FALSE)),"",VLOOKUP(AK1700,dim_targetsresults!B:C,2,FALSE))</f>
        <v>Jh0jDM5yQ2E</v>
      </c>
      <c r="AM1700" s="19" t="str">
        <f>IF(ISNA(VLOOKUP(TRIM(D1700),dim_numeratordenominator!A:B,2,FALSE)),"",VLOOKUP(TRIM(D1700),dim_numeratordenominator!A:C,2,FALSE))</f>
        <v>Numerator</v>
      </c>
      <c r="AN1700" s="19" t="str">
        <f>IF(ISNA(VLOOKUP(AM1700,dim_numeratordenominator!B:C,2,FALSE)),"",VLOOKUP(AM1700,dim_numeratordenominator!B:C,2,FALSE))</f>
        <v>Som9NRMQqV7</v>
      </c>
      <c r="AO1700" s="19" t="str">
        <f>IF(ISNA(VLOOKUP(TRIM(E1700),dim_supporttype!A:B,2,FALSE)),"",VLOOKUP(TRIM(E1700),dim_supporttype!A:C,2,FALSE))</f>
        <v>TA</v>
      </c>
      <c r="AP1700" s="19" t="str">
        <f>IF(ISNA(VLOOKUP(AO1700,dim_supporttype!B:C,2,FALSE)),"",VLOOKUP(AO1700,dim_supporttype!B:C,2,FALSE))</f>
        <v>cRAGKdWIDn4</v>
      </c>
      <c r="AQ1700" s="19" t="str">
        <f>IF(ISNA(VLOOKUP(TRIM(F1700),dim_disaggs!A:B,2,FALSE)),"No Disagg",VLOOKUP(TRIM(F1700),dim_disaggs!A:B,2,FALSE))</f>
        <v>AgeAboveTen/Sex</v>
      </c>
      <c r="AR1700" s="19" t="str">
        <f>IF(ISNA(VLOOKUP(AQ1700,dim_disaggs!B:C,2,FALSE)),"",VLOOKUP(AQ1700,dim_disaggs!B:C,2,FALSE))</f>
        <v>TUFwLYVsbxA</v>
      </c>
      <c r="AS1700" s="72"/>
      <c r="AT1700" s="66"/>
      <c r="AU1700" s="72" t="s">
        <v>755</v>
      </c>
      <c r="AV1700" s="73" t="s">
        <v>755</v>
      </c>
      <c r="AW1700" s="66" t="s">
        <v>755</v>
      </c>
      <c r="AX1700" s="66" t="s">
        <v>755</v>
      </c>
      <c r="AY1700" s="20"/>
      <c r="AZ1700" s="20"/>
      <c r="BA1700" s="105" t="str">
        <f t="shared" si="243"/>
        <v/>
      </c>
      <c r="BB1700" s="20" t="str">
        <f t="shared" si="244"/>
        <v/>
      </c>
      <c r="BC1700" s="20"/>
      <c r="BD1700" s="20"/>
      <c r="BE1700" s="75" t="s">
        <v>755</v>
      </c>
      <c r="BF1700" s="73" t="s">
        <v>755</v>
      </c>
      <c r="BG1700" s="55" t="s">
        <v>755</v>
      </c>
      <c r="BH1700" s="76" t="s">
        <v>755</v>
      </c>
      <c r="BI1700" s="20" t="s">
        <v>755</v>
      </c>
      <c r="BJ1700" s="20" t="s">
        <v>755</v>
      </c>
      <c r="BK1700" s="55" t="s">
        <v>755</v>
      </c>
      <c r="BL1700" s="71" t="s">
        <v>755</v>
      </c>
      <c r="BM1700" s="77" t="s">
        <v>755</v>
      </c>
      <c r="BN1700" s="78" t="s">
        <v>755</v>
      </c>
      <c r="BO1700" s="77" t="s">
        <v>755</v>
      </c>
      <c r="BP1700" s="78" t="s">
        <v>755</v>
      </c>
    </row>
    <row r="1701" spans="1:68" s="3" customFormat="1" x14ac:dyDescent="0.2">
      <c r="A1701" s="20" t="s">
        <v>95</v>
      </c>
      <c r="B1701" s="20" t="s">
        <v>187</v>
      </c>
      <c r="C1701" s="20" t="s">
        <v>183</v>
      </c>
      <c r="D1701" s="20" t="s">
        <v>1</v>
      </c>
      <c r="E1701" s="20" t="s">
        <v>77</v>
      </c>
      <c r="F1701" s="20" t="s">
        <v>85</v>
      </c>
      <c r="G1701" s="20" t="s">
        <v>20086</v>
      </c>
      <c r="H1701" s="20" t="s">
        <v>86</v>
      </c>
      <c r="I1701" s="19">
        <f t="shared" si="245"/>
        <v>23</v>
      </c>
      <c r="J1701" s="20" t="s">
        <v>755</v>
      </c>
      <c r="K1701" s="20" t="s">
        <v>185</v>
      </c>
      <c r="L1701" s="95" t="str">
        <f>IF(M1701&lt;&gt;"",IF(NOT(ISNA(INDEX(cc!B:B,MATCH(M1701,cc!A:A,0)))),INDEX(cc!B:B,MATCH(M1701,cc!A:A,0)),"0"),"")</f>
        <v>Age (&lt;1-9, 2)</v>
      </c>
      <c r="M1701" s="97" t="s">
        <v>109</v>
      </c>
      <c r="N1701" s="28" t="str">
        <f t="shared" si="246"/>
        <v/>
      </c>
      <c r="O1701" s="19" t="str">
        <f t="shared" si="239"/>
        <v>TB_ART (N, DSD, AgeLessThanTen): TB/HIV on ART</v>
      </c>
      <c r="P1701" s="19" t="str">
        <f t="shared" si="240"/>
        <v>TB_ART (N, DSD, AgeLessThanTen): TB/HIV on ART</v>
      </c>
      <c r="Q1701" s="19" t="str">
        <f t="shared" si="238"/>
        <v>TB_ART (N, DSD, Age&lt;10)</v>
      </c>
      <c r="R1701" s="19" t="str">
        <f t="shared" si="241"/>
        <v>TB_ART_N_DSD_Agelt10</v>
      </c>
      <c r="S1701" s="19" t="str">
        <f t="shared" si="242"/>
        <v>TB_ART_N_DSD_Agelt10_</v>
      </c>
      <c r="T1701" s="19" t="b">
        <f>NOT(ISNA(VLOOKUP(B1701,dbcodes!A:B,2,FALSE)))</f>
        <v>1</v>
      </c>
      <c r="U1701" s="19" t="str">
        <f>IF(ISNA(VLOOKUP(B1701,dbcodes!A:B,2,FALSE)),des!R1242,VLOOKUP(B1701,dbcodes!A:B,2,FALSE))</f>
        <v>TB_ART_N_DSD_Agelt10</v>
      </c>
      <c r="V1701" s="20"/>
      <c r="W1701" s="107" t="str">
        <f>IF(ISNA(VLOOKUP(C1701,descriptions!A:B,2,FALSE)),des!V1242,IF(G1701=" TARGET","Target ","")&amp;VLOOKUP(C1701,descriptions!A:B,2,FALSE))</f>
        <v>Number of TB cases with documented HIV-positive status who start or continue ART during the reporting period</v>
      </c>
      <c r="X1701" s="20" t="s">
        <v>4</v>
      </c>
      <c r="Y1701" s="20" t="s">
        <v>831</v>
      </c>
      <c r="Z1701" s="20" t="s">
        <v>836</v>
      </c>
      <c r="AA1701" s="20" t="s">
        <v>102</v>
      </c>
      <c r="AB1701" s="20" t="s">
        <v>755</v>
      </c>
      <c r="AC1701" s="19" t="str">
        <f>IF(AB1701&lt;&gt;"",IF(NOT(ISNA(INDEX(os!A:A,MATCH(AB1701,os!B:B,0)))),INDEX(os!A:A,MATCH(AB1701,os!B:B,0)),"0"),"")</f>
        <v/>
      </c>
      <c r="AD1701" s="20" t="s">
        <v>830</v>
      </c>
      <c r="AE1701" s="20"/>
      <c r="AF1701" s="20"/>
      <c r="AG1701" s="20"/>
      <c r="AH1701" s="93" t="str">
        <f>IF(NOT(ISNA(VLOOKUP(B:B,ResultsTargets!A:A,1,0))),"TRUE","")</f>
        <v/>
      </c>
      <c r="AI1701" s="19" t="str">
        <f>IF(ISNA(VLOOKUP(C1701,dim_techarea!A:B,2,FALSE)),"",VLOOKUP(C1701,dim_techarea!A:B,2,FALSE))</f>
        <v>TB_ART</v>
      </c>
      <c r="AJ1701" s="19" t="str">
        <f>IF(ISNA(VLOOKUP(AI1701,dim_techarea!B:C,2,FALSE)),"",VLOOKUP(AI1701,dim_techarea!B:C,2,FALSE))</f>
        <v>Z6TU9Os82Yw</v>
      </c>
      <c r="AK1701" s="19" t="str">
        <f>IF(ISNA(VLOOKUP(TRIM(G1701),dim_targetsresults!A:B,2,FALSE)),"",VLOOKUP(TRIM(G1701),dim_targetsresults!A:C,2,FALSE))</f>
        <v>MER Results</v>
      </c>
      <c r="AL1701" s="19" t="str">
        <f>IF(ISNA(VLOOKUP(AK1701,dim_targetsresults!B:C,2,FALSE)),"",VLOOKUP(AK1701,dim_targetsresults!B:C,2,FALSE))</f>
        <v>Jh0jDM5yQ2E</v>
      </c>
      <c r="AM1701" s="19" t="str">
        <f>IF(ISNA(VLOOKUP(TRIM(D1701),dim_numeratordenominator!A:B,2,FALSE)),"",VLOOKUP(TRIM(D1701),dim_numeratordenominator!A:C,2,FALSE))</f>
        <v>Numerator</v>
      </c>
      <c r="AN1701" s="19" t="str">
        <f>IF(ISNA(VLOOKUP(AM1701,dim_numeratordenominator!B:C,2,FALSE)),"",VLOOKUP(AM1701,dim_numeratordenominator!B:C,2,FALSE))</f>
        <v>Som9NRMQqV7</v>
      </c>
      <c r="AO1701" s="19" t="str">
        <f>IF(ISNA(VLOOKUP(TRIM(E1701),dim_supporttype!A:B,2,FALSE)),"",VLOOKUP(TRIM(E1701),dim_supporttype!A:C,2,FALSE))</f>
        <v>DSD</v>
      </c>
      <c r="AP1701" s="19" t="str">
        <f>IF(ISNA(VLOOKUP(AO1701,dim_supporttype!B:C,2,FALSE)),"",VLOOKUP(AO1701,dim_supporttype!B:C,2,FALSE))</f>
        <v>iM13vdNLWKb</v>
      </c>
      <c r="AQ1701" s="19" t="str">
        <f>IF(ISNA(VLOOKUP(TRIM(F1701),dim_disaggs!A:B,2,FALSE)),"No Disagg",VLOOKUP(TRIM(F1701),dim_disaggs!A:B,2,FALSE))</f>
        <v>AgeLessThanTen</v>
      </c>
      <c r="AR1701" s="19" t="str">
        <f>IF(ISNA(VLOOKUP(AQ1701,dim_disaggs!B:C,2,FALSE)),"",VLOOKUP(AQ1701,dim_disaggs!B:C,2,FALSE))</f>
        <v>hzI8oJDwkrp</v>
      </c>
      <c r="AS1701" s="72"/>
      <c r="AT1701" s="66"/>
      <c r="AU1701" s="72" t="s">
        <v>755</v>
      </c>
      <c r="AV1701" s="73" t="s">
        <v>755</v>
      </c>
      <c r="AW1701" s="66" t="s">
        <v>755</v>
      </c>
      <c r="AX1701" s="66" t="s">
        <v>755</v>
      </c>
      <c r="AY1701" s="20"/>
      <c r="AZ1701" s="20"/>
      <c r="BA1701" s="105" t="str">
        <f t="shared" si="243"/>
        <v/>
      </c>
      <c r="BB1701" s="20" t="str">
        <f t="shared" si="244"/>
        <v/>
      </c>
      <c r="BC1701" s="20"/>
      <c r="BD1701" s="20"/>
      <c r="BE1701" s="75" t="s">
        <v>755</v>
      </c>
      <c r="BF1701" s="73" t="s">
        <v>755</v>
      </c>
      <c r="BG1701" s="55" t="s">
        <v>755</v>
      </c>
      <c r="BH1701" s="76" t="s">
        <v>755</v>
      </c>
      <c r="BI1701" s="20" t="s">
        <v>755</v>
      </c>
      <c r="BJ1701" s="20" t="s">
        <v>755</v>
      </c>
      <c r="BK1701" s="55" t="s">
        <v>755</v>
      </c>
      <c r="BL1701" s="71" t="s">
        <v>755</v>
      </c>
      <c r="BM1701" s="77" t="s">
        <v>755</v>
      </c>
      <c r="BN1701" s="78" t="s">
        <v>755</v>
      </c>
      <c r="BO1701" s="77" t="s">
        <v>755</v>
      </c>
      <c r="BP1701" s="78" t="s">
        <v>755</v>
      </c>
    </row>
    <row r="1702" spans="1:68" x14ac:dyDescent="0.2">
      <c r="A1702" s="20" t="s">
        <v>95</v>
      </c>
      <c r="B1702" s="20" t="s">
        <v>189</v>
      </c>
      <c r="C1702" s="20" t="s">
        <v>183</v>
      </c>
      <c r="D1702" s="20" t="s">
        <v>1</v>
      </c>
      <c r="E1702" s="20" t="s">
        <v>78</v>
      </c>
      <c r="F1702" s="20" t="s">
        <v>85</v>
      </c>
      <c r="G1702" s="20" t="s">
        <v>20086</v>
      </c>
      <c r="H1702" s="20" t="s">
        <v>86</v>
      </c>
      <c r="I1702" s="19">
        <f t="shared" si="245"/>
        <v>22</v>
      </c>
      <c r="J1702" s="20" t="s">
        <v>755</v>
      </c>
      <c r="K1702" s="20" t="s">
        <v>185</v>
      </c>
      <c r="L1702" s="95" t="str">
        <f>IF(M1702&lt;&gt;"",IF(NOT(ISNA(INDEX(cc!B:B,MATCH(M1702,cc!A:A,0)))),INDEX(cc!B:B,MATCH(M1702,cc!A:A,0)),"0"),"")</f>
        <v>Age (&lt;1-9, 2)</v>
      </c>
      <c r="M1702" s="97" t="s">
        <v>109</v>
      </c>
      <c r="N1702" s="28" t="str">
        <f t="shared" si="246"/>
        <v/>
      </c>
      <c r="O1702" s="19" t="str">
        <f t="shared" si="239"/>
        <v>TB_ART (N, TA, AgeLessThanTen): TB/HIV on ART</v>
      </c>
      <c r="P1702" s="19" t="str">
        <f t="shared" si="240"/>
        <v>TB_ART (N, TA, AgeLessThanTen): TB/HIV on ART</v>
      </c>
      <c r="Q1702" s="19" t="str">
        <f t="shared" si="238"/>
        <v>TB_ART (N, TA, Age&lt;10)</v>
      </c>
      <c r="R1702" s="19" t="str">
        <f t="shared" si="241"/>
        <v>TB_ART_N_TA_Agelt10</v>
      </c>
      <c r="S1702" s="19" t="str">
        <f t="shared" si="242"/>
        <v>TB_ART_N_TA_Agelt10_</v>
      </c>
      <c r="T1702" s="19" t="b">
        <f>NOT(ISNA(VLOOKUP(B1702,dbcodes!A:B,2,FALSE)))</f>
        <v>1</v>
      </c>
      <c r="U1702" s="19" t="str">
        <f>IF(ISNA(VLOOKUP(B1702,dbcodes!A:B,2,FALSE)),des!R1243,VLOOKUP(B1702,dbcodes!A:B,2,FALSE))</f>
        <v>TB_ART_N_TA_Agelt10</v>
      </c>
      <c r="W1702" s="107" t="str">
        <f>IF(ISNA(VLOOKUP(C1702,descriptions!A:B,2,FALSE)),des!V1243,IF(G1702=" TARGET","Target ","")&amp;VLOOKUP(C1702,descriptions!A:B,2,FALSE))</f>
        <v>Number of TB cases with documented HIV-positive status who start or continue ART during the reporting period</v>
      </c>
      <c r="X1702" s="20" t="s">
        <v>4</v>
      </c>
      <c r="Y1702" s="20" t="s">
        <v>831</v>
      </c>
      <c r="Z1702" s="20" t="s">
        <v>836</v>
      </c>
      <c r="AA1702" s="20" t="s">
        <v>102</v>
      </c>
      <c r="AB1702" s="20" t="s">
        <v>755</v>
      </c>
      <c r="AC1702" s="19" t="str">
        <f>IF(AB1702&lt;&gt;"",IF(NOT(ISNA(INDEX(os!A:A,MATCH(AB1702,os!B:B,0)))),INDEX(os!A:A,MATCH(AB1702,os!B:B,0)),"0"),"")</f>
        <v/>
      </c>
      <c r="AD1702" s="20" t="s">
        <v>830</v>
      </c>
      <c r="AH1702" s="93" t="str">
        <f>IF(NOT(ISNA(VLOOKUP(B:B,ResultsTargets!A:A,1,0))),"TRUE","")</f>
        <v/>
      </c>
      <c r="AI1702" s="19" t="str">
        <f>IF(ISNA(VLOOKUP(C1702,dim_techarea!A:B,2,FALSE)),"",VLOOKUP(C1702,dim_techarea!A:B,2,FALSE))</f>
        <v>TB_ART</v>
      </c>
      <c r="AJ1702" s="19" t="str">
        <f>IF(ISNA(VLOOKUP(AI1702,dim_techarea!B:C,2,FALSE)),"",VLOOKUP(AI1702,dim_techarea!B:C,2,FALSE))</f>
        <v>Z6TU9Os82Yw</v>
      </c>
      <c r="AK1702" s="19" t="str">
        <f>IF(ISNA(VLOOKUP(TRIM(G1702),dim_targetsresults!A:B,2,FALSE)),"",VLOOKUP(TRIM(G1702),dim_targetsresults!A:C,2,FALSE))</f>
        <v>MER Results</v>
      </c>
      <c r="AL1702" s="19" t="str">
        <f>IF(ISNA(VLOOKUP(AK1702,dim_targetsresults!B:C,2,FALSE)),"",VLOOKUP(AK1702,dim_targetsresults!B:C,2,FALSE))</f>
        <v>Jh0jDM5yQ2E</v>
      </c>
      <c r="AM1702" s="19" t="str">
        <f>IF(ISNA(VLOOKUP(TRIM(D1702),dim_numeratordenominator!A:B,2,FALSE)),"",VLOOKUP(TRIM(D1702),dim_numeratordenominator!A:C,2,FALSE))</f>
        <v>Numerator</v>
      </c>
      <c r="AN1702" s="19" t="str">
        <f>IF(ISNA(VLOOKUP(AM1702,dim_numeratordenominator!B:C,2,FALSE)),"",VLOOKUP(AM1702,dim_numeratordenominator!B:C,2,FALSE))</f>
        <v>Som9NRMQqV7</v>
      </c>
      <c r="AO1702" s="19" t="str">
        <f>IF(ISNA(VLOOKUP(TRIM(E1702),dim_supporttype!A:B,2,FALSE)),"",VLOOKUP(TRIM(E1702),dim_supporttype!A:C,2,FALSE))</f>
        <v>TA</v>
      </c>
      <c r="AP1702" s="19" t="str">
        <f>IF(ISNA(VLOOKUP(AO1702,dim_supporttype!B:C,2,FALSE)),"",VLOOKUP(AO1702,dim_supporttype!B:C,2,FALSE))</f>
        <v>cRAGKdWIDn4</v>
      </c>
      <c r="AQ1702" s="19" t="str">
        <f>IF(ISNA(VLOOKUP(TRIM(F1702),dim_disaggs!A:B,2,FALSE)),"No Disagg",VLOOKUP(TRIM(F1702),dim_disaggs!A:B,2,FALSE))</f>
        <v>AgeLessThanTen</v>
      </c>
      <c r="AR1702" s="19" t="str">
        <f>IF(ISNA(VLOOKUP(AQ1702,dim_disaggs!B:C,2,FALSE)),"",VLOOKUP(AQ1702,dim_disaggs!B:C,2,FALSE))</f>
        <v>hzI8oJDwkrp</v>
      </c>
      <c r="AU1702" s="72" t="s">
        <v>755</v>
      </c>
      <c r="AV1702" s="73" t="s">
        <v>755</v>
      </c>
      <c r="AW1702" s="66" t="s">
        <v>755</v>
      </c>
      <c r="AX1702" s="66" t="s">
        <v>755</v>
      </c>
      <c r="BA1702" s="105" t="str">
        <f t="shared" si="243"/>
        <v/>
      </c>
      <c r="BB1702" s="20" t="str">
        <f t="shared" si="244"/>
        <v/>
      </c>
      <c r="BE1702" s="75" t="s">
        <v>755</v>
      </c>
      <c r="BF1702" s="73" t="s">
        <v>755</v>
      </c>
      <c r="BG1702" s="55" t="s">
        <v>755</v>
      </c>
      <c r="BH1702" s="76" t="s">
        <v>755</v>
      </c>
      <c r="BI1702" s="20" t="s">
        <v>755</v>
      </c>
      <c r="BJ1702" s="20" t="s">
        <v>755</v>
      </c>
      <c r="BK1702" s="55" t="s">
        <v>755</v>
      </c>
      <c r="BL1702" s="71" t="s">
        <v>755</v>
      </c>
      <c r="BM1702" s="77" t="s">
        <v>755</v>
      </c>
      <c r="BN1702" s="78" t="s">
        <v>755</v>
      </c>
      <c r="BO1702" s="77" t="s">
        <v>755</v>
      </c>
      <c r="BP1702" s="78" t="s">
        <v>755</v>
      </c>
    </row>
    <row r="1703" spans="1:68" x14ac:dyDescent="0.2">
      <c r="A1703" s="20" t="s">
        <v>95</v>
      </c>
      <c r="B1703" s="21" t="s">
        <v>20296</v>
      </c>
      <c r="C1703" s="20" t="s">
        <v>183</v>
      </c>
      <c r="D1703" s="20" t="s">
        <v>1</v>
      </c>
      <c r="E1703" s="20" t="s">
        <v>77</v>
      </c>
      <c r="F1703" s="20" t="s">
        <v>19992</v>
      </c>
      <c r="G1703" s="20" t="s">
        <v>20086</v>
      </c>
      <c r="H1703" s="20" t="s">
        <v>19992</v>
      </c>
      <c r="I1703" s="19">
        <f t="shared" si="245"/>
        <v>34</v>
      </c>
      <c r="J1703" s="20" t="s">
        <v>755</v>
      </c>
      <c r="K1703" s="20" t="s">
        <v>185</v>
      </c>
      <c r="L1703" s="95" t="str">
        <f>IF(M1703&lt;&gt;"",IF(NOT(ISNA(INDEX(cc!B:B,MATCH(M1703,cc!A:A,0)))),INDEX(cc!B:B,MATCH(M1703,cc!A:A,0)),"0"),"")</f>
        <v>Age (&lt;1-50+-nme, 12), Sex and HIV Status (Positive)</v>
      </c>
      <c r="M1703" s="97" t="s">
        <v>19981</v>
      </c>
      <c r="N1703" s="28" t="str">
        <f t="shared" si="246"/>
        <v/>
      </c>
      <c r="O1703" s="19" t="str">
        <f t="shared" si="239"/>
        <v>TB_ART (N, DSD, Age/Sex/HIVStatus): TB/HIV on ART</v>
      </c>
      <c r="P1703" s="19" t="str">
        <f t="shared" si="240"/>
        <v>TB_ART (N, DSD, Age/Sex/HIVStatus): TB/HIV on ART</v>
      </c>
      <c r="Q1703" s="19" t="str">
        <f t="shared" si="238"/>
        <v>TB_ART (N, DSD, Age/Sex/HIVStatus)</v>
      </c>
      <c r="R1703" s="19" t="str">
        <f t="shared" si="241"/>
        <v>TB_ART_N_DSD_Age_Sex_HIVStatus</v>
      </c>
      <c r="S1703" s="19" t="str">
        <f t="shared" si="242"/>
        <v>TB_ART_N_DSD_Age_Sex_HIVStatus_</v>
      </c>
      <c r="T1703" s="19" t="b">
        <f>NOT(ISNA(VLOOKUP(B1703,dbcodes!A:B,2,FALSE)))</f>
        <v>1</v>
      </c>
      <c r="U1703" s="19" t="str">
        <f>IF(ISNA(VLOOKUP(B1703,dbcodes!A:B,2,FALSE)),des!R1244,VLOOKUP(B1703,dbcodes!A:B,2,FALSE))</f>
        <v>TB_ART_N_DSD_Age_Sex_HIVStatus</v>
      </c>
      <c r="W1703" s="107" t="str">
        <f>IF(ISNA(VLOOKUP(C1703,descriptions!A:B,2,FALSE)),des!V1244,IF(G1703=" TARGET","Target ","")&amp;VLOOKUP(C1703,descriptions!A:B,2,FALSE))</f>
        <v>Number of TB cases with documented HIV-positive status who start or continue ART during the reporting period</v>
      </c>
      <c r="X1703" s="20" t="s">
        <v>4</v>
      </c>
      <c r="Y1703" s="20" t="s">
        <v>831</v>
      </c>
      <c r="Z1703" s="20" t="s">
        <v>836</v>
      </c>
      <c r="AA1703" s="20" t="s">
        <v>102</v>
      </c>
      <c r="AB1703" s="20" t="s">
        <v>755</v>
      </c>
      <c r="AC1703" s="19" t="str">
        <f>IF(AB1703&lt;&gt;"",IF(NOT(ISNA(INDEX(os!A:A,MATCH(AB1703,os!B:B,0)))),INDEX(os!A:A,MATCH(AB1703,os!B:B,0)),"0"),"")</f>
        <v/>
      </c>
      <c r="AD1703" s="20" t="s">
        <v>830</v>
      </c>
      <c r="AH1703" s="93" t="str">
        <f>IF(NOT(ISNA(VLOOKUP(B:B,ResultsTargets!A:A,1,0))),"TRUE","")</f>
        <v/>
      </c>
      <c r="AI1703" s="19" t="str">
        <f>IF(ISNA(VLOOKUP(C1703,dim_techarea!A:B,2,FALSE)),"",VLOOKUP(C1703,dim_techarea!A:B,2,FALSE))</f>
        <v>TB_ART</v>
      </c>
      <c r="AJ1703" s="19" t="str">
        <f>IF(ISNA(VLOOKUP(AI1703,dim_techarea!B:C,2,FALSE)),"",VLOOKUP(AI1703,dim_techarea!B:C,2,FALSE))</f>
        <v>Z6TU9Os82Yw</v>
      </c>
      <c r="AK1703" s="19" t="str">
        <f>IF(ISNA(VLOOKUP(TRIM(G1703),dim_targetsresults!A:B,2,FALSE)),"",VLOOKUP(TRIM(G1703),dim_targetsresults!A:C,2,FALSE))</f>
        <v>MER Results</v>
      </c>
      <c r="AL1703" s="19" t="str">
        <f>IF(ISNA(VLOOKUP(AK1703,dim_targetsresults!B:C,2,FALSE)),"",VLOOKUP(AK1703,dim_targetsresults!B:C,2,FALSE))</f>
        <v>Jh0jDM5yQ2E</v>
      </c>
      <c r="AM1703" s="19" t="str">
        <f>IF(ISNA(VLOOKUP(TRIM(D1703),dim_numeratordenominator!A:B,2,FALSE)),"",VLOOKUP(TRIM(D1703),dim_numeratordenominator!A:C,2,FALSE))</f>
        <v>Numerator</v>
      </c>
      <c r="AN1703" s="19" t="str">
        <f>IF(ISNA(VLOOKUP(AM1703,dim_numeratordenominator!B:C,2,FALSE)),"",VLOOKUP(AM1703,dim_numeratordenominator!B:C,2,FALSE))</f>
        <v>Som9NRMQqV7</v>
      </c>
      <c r="AO1703" s="19" t="str">
        <f>IF(ISNA(VLOOKUP(TRIM(E1703),dim_supporttype!A:B,2,FALSE)),"",VLOOKUP(TRIM(E1703),dim_supporttype!A:C,2,FALSE))</f>
        <v>DSD</v>
      </c>
      <c r="AP1703" s="19" t="str">
        <f>IF(ISNA(VLOOKUP(AO1703,dim_supporttype!B:C,2,FALSE)),"",VLOOKUP(AO1703,dim_supporttype!B:C,2,FALSE))</f>
        <v>iM13vdNLWKb</v>
      </c>
      <c r="AQ1703" s="19" t="str">
        <f>IF(ISNA(VLOOKUP(TRIM(F1703),dim_disaggs!A:B,2,FALSE)),"No Disagg",VLOOKUP(TRIM(F1703),dim_disaggs!A:B,2,FALSE))</f>
        <v>Age/Sex/HIVStatus</v>
      </c>
      <c r="AR1703" s="19" t="str">
        <f>IF(ISNA(VLOOKUP(AQ1703,dim_disaggs!B:C,2,FALSE)),"",VLOOKUP(AQ1703,dim_disaggs!B:C,2,FALSE))</f>
        <v>pxz2gGSIQhG</v>
      </c>
      <c r="AU1703" s="72" t="s">
        <v>755</v>
      </c>
      <c r="AV1703" s="73" t="s">
        <v>755</v>
      </c>
      <c r="AW1703" s="66" t="s">
        <v>755</v>
      </c>
      <c r="AX1703" s="66" t="s">
        <v>755</v>
      </c>
      <c r="BA1703" s="105" t="str">
        <f t="shared" si="243"/>
        <v/>
      </c>
      <c r="BB1703" s="20" t="str">
        <f t="shared" si="244"/>
        <v/>
      </c>
      <c r="BE1703" s="75" t="s">
        <v>755</v>
      </c>
      <c r="BF1703" s="73" t="s">
        <v>755</v>
      </c>
      <c r="BG1703" s="55" t="s">
        <v>755</v>
      </c>
      <c r="BH1703" s="76" t="s">
        <v>755</v>
      </c>
      <c r="BI1703" s="20" t="s">
        <v>755</v>
      </c>
      <c r="BJ1703" s="20" t="s">
        <v>755</v>
      </c>
      <c r="BK1703" s="55" t="s">
        <v>755</v>
      </c>
      <c r="BL1703" s="71" t="s">
        <v>755</v>
      </c>
      <c r="BM1703" s="77" t="s">
        <v>755</v>
      </c>
      <c r="BN1703" s="78" t="s">
        <v>755</v>
      </c>
      <c r="BO1703" s="77" t="s">
        <v>755</v>
      </c>
      <c r="BP1703" s="78" t="s">
        <v>755</v>
      </c>
    </row>
    <row r="1704" spans="1:68" x14ac:dyDescent="0.2">
      <c r="A1704" s="20" t="s">
        <v>95</v>
      </c>
      <c r="B1704" s="21" t="s">
        <v>20297</v>
      </c>
      <c r="C1704" s="20" t="s">
        <v>183</v>
      </c>
      <c r="D1704" s="20" t="s">
        <v>1</v>
      </c>
      <c r="E1704" s="20" t="s">
        <v>78</v>
      </c>
      <c r="F1704" s="20" t="s">
        <v>19992</v>
      </c>
      <c r="G1704" s="20" t="s">
        <v>20086</v>
      </c>
      <c r="H1704" s="20" t="s">
        <v>19992</v>
      </c>
      <c r="I1704" s="19">
        <f t="shared" si="245"/>
        <v>33</v>
      </c>
      <c r="J1704" s="20" t="s">
        <v>755</v>
      </c>
      <c r="K1704" s="20" t="s">
        <v>185</v>
      </c>
      <c r="L1704" s="95" t="str">
        <f>IF(M1704&lt;&gt;"",IF(NOT(ISNA(INDEX(cc!B:B,MATCH(M1704,cc!A:A,0)))),INDEX(cc!B:B,MATCH(M1704,cc!A:A,0)),"0"),"")</f>
        <v>Age (&lt;1-50+-nme, 12), Sex and HIV Status (Positive)</v>
      </c>
      <c r="M1704" s="97" t="s">
        <v>19981</v>
      </c>
      <c r="N1704" s="28" t="str">
        <f t="shared" si="246"/>
        <v/>
      </c>
      <c r="O1704" s="19" t="str">
        <f t="shared" si="239"/>
        <v>TB_ART (N, TA, Age/Sex/HIVStatus): TB/HIV on ART</v>
      </c>
      <c r="P1704" s="19" t="str">
        <f t="shared" si="240"/>
        <v>TB_ART (N, TA, Age/Sex/HIVStatus): TB/HIV on ART</v>
      </c>
      <c r="Q1704" s="19" t="str">
        <f t="shared" ref="Q1704:Q1767" si="247">IF(G1704=" RESULT",CONCATENATE(C1704, " (",_xlfn.TEXTJOIN(", ",TRUE,D1704,E1704,H1704),")",J1704),CONCATENATE(C1704, " (",_xlfn.TEXTJOIN(", ",TRUE,D1704,E1704,H1704),")",G1704,J1704))</f>
        <v>TB_ART (N, TA, Age/Sex/HIVStatus)</v>
      </c>
      <c r="R1704" s="19" t="str">
        <f t="shared" si="241"/>
        <v>TB_ART_N_TA_Age_Sex_HIVStatus</v>
      </c>
      <c r="S1704" s="19" t="str">
        <f t="shared" si="242"/>
        <v>TB_ART_N_TA_Age_Sex_HIVStatus_</v>
      </c>
      <c r="T1704" s="19" t="b">
        <f>NOT(ISNA(VLOOKUP(B1704,dbcodes!A:B,2,FALSE)))</f>
        <v>1</v>
      </c>
      <c r="U1704" s="19" t="str">
        <f>IF(ISNA(VLOOKUP(B1704,dbcodes!A:B,2,FALSE)),des!R1245,VLOOKUP(B1704,dbcodes!A:B,2,FALSE))</f>
        <v>TB_ART_N_TA_Age_Sex_HIVStatus</v>
      </c>
      <c r="W1704" s="107" t="str">
        <f>IF(ISNA(VLOOKUP(C1704,descriptions!A:B,2,FALSE)),des!V1245,IF(G1704=" TARGET","Target ","")&amp;VLOOKUP(C1704,descriptions!A:B,2,FALSE))</f>
        <v>Number of TB cases with documented HIV-positive status who start or continue ART during the reporting period</v>
      </c>
      <c r="X1704" s="20" t="s">
        <v>4</v>
      </c>
      <c r="Y1704" s="20" t="s">
        <v>831</v>
      </c>
      <c r="Z1704" s="20" t="s">
        <v>836</v>
      </c>
      <c r="AA1704" s="20" t="s">
        <v>102</v>
      </c>
      <c r="AB1704" s="20" t="s">
        <v>755</v>
      </c>
      <c r="AC1704" s="19" t="str">
        <f>IF(AB1704&lt;&gt;"",IF(NOT(ISNA(INDEX(os!A:A,MATCH(AB1704,os!B:B,0)))),INDEX(os!A:A,MATCH(AB1704,os!B:B,0)),"0"),"")</f>
        <v/>
      </c>
      <c r="AD1704" s="20" t="s">
        <v>830</v>
      </c>
      <c r="AH1704" s="93" t="str">
        <f>IF(NOT(ISNA(VLOOKUP(B:B,ResultsTargets!A:A,1,0))),"TRUE","")</f>
        <v/>
      </c>
      <c r="AI1704" s="19" t="str">
        <f>IF(ISNA(VLOOKUP(C1704,dim_techarea!A:B,2,FALSE)),"",VLOOKUP(C1704,dim_techarea!A:B,2,FALSE))</f>
        <v>TB_ART</v>
      </c>
      <c r="AJ1704" s="19" t="str">
        <f>IF(ISNA(VLOOKUP(AI1704,dim_techarea!B:C,2,FALSE)),"",VLOOKUP(AI1704,dim_techarea!B:C,2,FALSE))</f>
        <v>Z6TU9Os82Yw</v>
      </c>
      <c r="AK1704" s="19" t="str">
        <f>IF(ISNA(VLOOKUP(TRIM(G1704),dim_targetsresults!A:B,2,FALSE)),"",VLOOKUP(TRIM(G1704),dim_targetsresults!A:C,2,FALSE))</f>
        <v>MER Results</v>
      </c>
      <c r="AL1704" s="19" t="str">
        <f>IF(ISNA(VLOOKUP(AK1704,dim_targetsresults!B:C,2,FALSE)),"",VLOOKUP(AK1704,dim_targetsresults!B:C,2,FALSE))</f>
        <v>Jh0jDM5yQ2E</v>
      </c>
      <c r="AM1704" s="19" t="str">
        <f>IF(ISNA(VLOOKUP(TRIM(D1704),dim_numeratordenominator!A:B,2,FALSE)),"",VLOOKUP(TRIM(D1704),dim_numeratordenominator!A:C,2,FALSE))</f>
        <v>Numerator</v>
      </c>
      <c r="AN1704" s="19" t="str">
        <f>IF(ISNA(VLOOKUP(AM1704,dim_numeratordenominator!B:C,2,FALSE)),"",VLOOKUP(AM1704,dim_numeratordenominator!B:C,2,FALSE))</f>
        <v>Som9NRMQqV7</v>
      </c>
      <c r="AO1704" s="19" t="str">
        <f>IF(ISNA(VLOOKUP(TRIM(E1704),dim_supporttype!A:B,2,FALSE)),"",VLOOKUP(TRIM(E1704),dim_supporttype!A:C,2,FALSE))</f>
        <v>TA</v>
      </c>
      <c r="AP1704" s="19" t="str">
        <f>IF(ISNA(VLOOKUP(AO1704,dim_supporttype!B:C,2,FALSE)),"",VLOOKUP(AO1704,dim_supporttype!B:C,2,FALSE))</f>
        <v>cRAGKdWIDn4</v>
      </c>
      <c r="AQ1704" s="19" t="str">
        <f>IF(ISNA(VLOOKUP(TRIM(F1704),dim_disaggs!A:B,2,FALSE)),"No Disagg",VLOOKUP(TRIM(F1704),dim_disaggs!A:B,2,FALSE))</f>
        <v>Age/Sex/HIVStatus</v>
      </c>
      <c r="AR1704" s="19" t="str">
        <f>IF(ISNA(VLOOKUP(AQ1704,dim_disaggs!B:C,2,FALSE)),"",VLOOKUP(AQ1704,dim_disaggs!B:C,2,FALSE))</f>
        <v>pxz2gGSIQhG</v>
      </c>
      <c r="AU1704" s="72" t="s">
        <v>755</v>
      </c>
      <c r="AV1704" s="73" t="s">
        <v>755</v>
      </c>
      <c r="AW1704" s="66" t="s">
        <v>755</v>
      </c>
      <c r="AX1704" s="66" t="s">
        <v>755</v>
      </c>
      <c r="BA1704" s="105" t="str">
        <f t="shared" si="243"/>
        <v/>
      </c>
      <c r="BB1704" s="20" t="str">
        <f t="shared" si="244"/>
        <v/>
      </c>
      <c r="BE1704" s="75" t="s">
        <v>755</v>
      </c>
      <c r="BF1704" s="73" t="s">
        <v>755</v>
      </c>
      <c r="BG1704" s="55" t="s">
        <v>755</v>
      </c>
      <c r="BH1704" s="76" t="s">
        <v>755</v>
      </c>
      <c r="BI1704" s="20" t="s">
        <v>755</v>
      </c>
      <c r="BJ1704" s="20" t="s">
        <v>755</v>
      </c>
      <c r="BK1704" s="55" t="s">
        <v>755</v>
      </c>
      <c r="BL1704" s="71" t="s">
        <v>755</v>
      </c>
      <c r="BM1704" s="77" t="s">
        <v>755</v>
      </c>
      <c r="BN1704" s="78" t="s">
        <v>755</v>
      </c>
      <c r="BO1704" s="77" t="s">
        <v>755</v>
      </c>
      <c r="BP1704" s="78" t="s">
        <v>755</v>
      </c>
    </row>
    <row r="1705" spans="1:68" x14ac:dyDescent="0.2">
      <c r="A1705" s="20" t="s">
        <v>95</v>
      </c>
      <c r="B1705" s="20" t="s">
        <v>1735</v>
      </c>
      <c r="C1705" s="20" t="s">
        <v>183</v>
      </c>
      <c r="D1705" s="20" t="s">
        <v>1</v>
      </c>
      <c r="E1705" s="20" t="s">
        <v>77</v>
      </c>
      <c r="F1705" s="20" t="s">
        <v>2200</v>
      </c>
      <c r="G1705" s="20" t="s">
        <v>20086</v>
      </c>
      <c r="H1705" s="20" t="s">
        <v>2200</v>
      </c>
      <c r="I1705" s="19">
        <f t="shared" si="245"/>
        <v>20</v>
      </c>
      <c r="J1705" s="20" t="s">
        <v>755</v>
      </c>
      <c r="K1705" s="20" t="s">
        <v>185</v>
      </c>
      <c r="L1705" s="95" t="str">
        <f>IF(M1705&lt;&gt;"",IF(NOT(ISNA(INDEX(cc!B:B,MATCH(M1705,cc!A:A,0)))),INDEX(cc!B:B,MATCH(M1705,cc!A:A,0)),"0"),"")</f>
        <v>Art Initiation after TB Treatment</v>
      </c>
      <c r="M1705" s="97" t="s">
        <v>4049</v>
      </c>
      <c r="N1705" s="28" t="str">
        <f t="shared" si="246"/>
        <v/>
      </c>
      <c r="O1705" s="19" t="str">
        <f t="shared" si="239"/>
        <v>TB_ART (N, DSD, ART): TB/HIV on ART</v>
      </c>
      <c r="P1705" s="19" t="str">
        <f t="shared" si="240"/>
        <v>TB_ART (N, DSD, ART): TB/HIV on ART</v>
      </c>
      <c r="Q1705" s="19" t="str">
        <f t="shared" si="247"/>
        <v>TB_ART (N, DSD, ART)</v>
      </c>
      <c r="R1705" s="19" t="str">
        <f t="shared" si="241"/>
        <v>TB_ART_N_DSD_ART</v>
      </c>
      <c r="S1705" s="19" t="str">
        <f t="shared" si="242"/>
        <v>TB_ART_N_DSD_ART_</v>
      </c>
      <c r="T1705" s="19" t="b">
        <f>NOT(ISNA(VLOOKUP(B1705,dbcodes!A:B,2,FALSE)))</f>
        <v>1</v>
      </c>
      <c r="U1705" s="19" t="str">
        <f>IF(ISNA(VLOOKUP(B1705,dbcodes!A:B,2,FALSE)),des!R1246,VLOOKUP(B1705,dbcodes!A:B,2,FALSE))</f>
        <v>TB_ART_N_DSD_ART</v>
      </c>
      <c r="W1705" s="107" t="str">
        <f>IF(ISNA(VLOOKUP(C1705,descriptions!A:B,2,FALSE)),des!V1246,IF(G1705=" TARGET","Target ","")&amp;VLOOKUP(C1705,descriptions!A:B,2,FALSE))</f>
        <v>Number of TB cases with documented HIV-positive status who start or continue ART during the reporting period</v>
      </c>
      <c r="X1705" s="20" t="s">
        <v>4</v>
      </c>
      <c r="Y1705" s="20" t="s">
        <v>831</v>
      </c>
      <c r="Z1705" s="20" t="s">
        <v>836</v>
      </c>
      <c r="AA1705" s="20" t="s">
        <v>102</v>
      </c>
      <c r="AB1705" s="20" t="s">
        <v>755</v>
      </c>
      <c r="AC1705" s="19" t="str">
        <f>IF(AB1705&lt;&gt;"",IF(NOT(ISNA(INDEX(os!A:A,MATCH(AB1705,os!B:B,0)))),INDEX(os!A:A,MATCH(AB1705,os!B:B,0)),"0"),"")</f>
        <v/>
      </c>
      <c r="AD1705" s="20" t="s">
        <v>830</v>
      </c>
      <c r="AH1705" s="93" t="str">
        <f>IF(NOT(ISNA(VLOOKUP(B:B,ResultsTargets!A:A,1,0))),"TRUE","")</f>
        <v/>
      </c>
      <c r="AI1705" s="19" t="str">
        <f>IF(ISNA(VLOOKUP(C1705,dim_techarea!A:B,2,FALSE)),"",VLOOKUP(C1705,dim_techarea!A:B,2,FALSE))</f>
        <v>TB_ART</v>
      </c>
      <c r="AJ1705" s="19" t="str">
        <f>IF(ISNA(VLOOKUP(AI1705,dim_techarea!B:C,2,FALSE)),"",VLOOKUP(AI1705,dim_techarea!B:C,2,FALSE))</f>
        <v>Z6TU9Os82Yw</v>
      </c>
      <c r="AK1705" s="19" t="str">
        <f>IF(ISNA(VLOOKUP(TRIM(G1705),dim_targetsresults!A:B,2,FALSE)),"",VLOOKUP(TRIM(G1705),dim_targetsresults!A:C,2,FALSE))</f>
        <v>MER Results</v>
      </c>
      <c r="AL1705" s="19" t="str">
        <f>IF(ISNA(VLOOKUP(AK1705,dim_targetsresults!B:C,2,FALSE)),"",VLOOKUP(AK1705,dim_targetsresults!B:C,2,FALSE))</f>
        <v>Jh0jDM5yQ2E</v>
      </c>
      <c r="AM1705" s="19" t="str">
        <f>IF(ISNA(VLOOKUP(TRIM(D1705),dim_numeratordenominator!A:B,2,FALSE)),"",VLOOKUP(TRIM(D1705),dim_numeratordenominator!A:C,2,FALSE))</f>
        <v>Numerator</v>
      </c>
      <c r="AN1705" s="19" t="str">
        <f>IF(ISNA(VLOOKUP(AM1705,dim_numeratordenominator!B:C,2,FALSE)),"",VLOOKUP(AM1705,dim_numeratordenominator!B:C,2,FALSE))</f>
        <v>Som9NRMQqV7</v>
      </c>
      <c r="AO1705" s="19" t="str">
        <f>IF(ISNA(VLOOKUP(TRIM(E1705),dim_supporttype!A:B,2,FALSE)),"",VLOOKUP(TRIM(E1705),dim_supporttype!A:C,2,FALSE))</f>
        <v>DSD</v>
      </c>
      <c r="AP1705" s="19" t="str">
        <f>IF(ISNA(VLOOKUP(AO1705,dim_supporttype!B:C,2,FALSE)),"",VLOOKUP(AO1705,dim_supporttype!B:C,2,FALSE))</f>
        <v>iM13vdNLWKb</v>
      </c>
      <c r="AQ1705" s="19" t="str">
        <f>IF(ISNA(VLOOKUP(TRIM(F1705),dim_disaggs!A:B,2,FALSE)),"No Disagg",VLOOKUP(TRIM(F1705),dim_disaggs!A:B,2,FALSE))</f>
        <v>ART</v>
      </c>
      <c r="AR1705" s="19" t="str">
        <f>IF(ISNA(VLOOKUP(AQ1705,dim_disaggs!B:C,2,FALSE)),"",VLOOKUP(AQ1705,dim_disaggs!B:C,2,FALSE))</f>
        <v>O1MJCESu7LG</v>
      </c>
      <c r="AU1705" s="72" t="s">
        <v>755</v>
      </c>
      <c r="AV1705" s="73" t="s">
        <v>755</v>
      </c>
      <c r="AW1705" s="66" t="s">
        <v>755</v>
      </c>
      <c r="AX1705" s="66" t="s">
        <v>755</v>
      </c>
      <c r="BA1705" s="105" t="str">
        <f t="shared" si="243"/>
        <v/>
      </c>
      <c r="BB1705" s="20" t="str">
        <f t="shared" si="244"/>
        <v/>
      </c>
      <c r="BE1705" s="75" t="s">
        <v>755</v>
      </c>
      <c r="BF1705" s="73" t="s">
        <v>755</v>
      </c>
      <c r="BG1705" s="55" t="s">
        <v>755</v>
      </c>
      <c r="BH1705" s="76" t="s">
        <v>755</v>
      </c>
      <c r="BI1705" s="20" t="s">
        <v>755</v>
      </c>
      <c r="BJ1705" s="20" t="s">
        <v>755</v>
      </c>
      <c r="BK1705" s="55" t="s">
        <v>755</v>
      </c>
      <c r="BL1705" s="71" t="s">
        <v>755</v>
      </c>
      <c r="BM1705" s="77" t="s">
        <v>755</v>
      </c>
      <c r="BN1705" s="78" t="s">
        <v>755</v>
      </c>
      <c r="BO1705" s="77" t="s">
        <v>755</v>
      </c>
      <c r="BP1705" s="78" t="s">
        <v>755</v>
      </c>
    </row>
    <row r="1706" spans="1:68" x14ac:dyDescent="0.2">
      <c r="A1706" s="20" t="s">
        <v>95</v>
      </c>
      <c r="B1706" s="20" t="s">
        <v>1748</v>
      </c>
      <c r="C1706" s="20" t="s">
        <v>183</v>
      </c>
      <c r="D1706" s="20" t="s">
        <v>1</v>
      </c>
      <c r="E1706" s="20" t="s">
        <v>78</v>
      </c>
      <c r="F1706" s="20" t="s">
        <v>2200</v>
      </c>
      <c r="G1706" s="20" t="s">
        <v>20086</v>
      </c>
      <c r="H1706" s="20" t="s">
        <v>2200</v>
      </c>
      <c r="I1706" s="19">
        <f t="shared" si="245"/>
        <v>19</v>
      </c>
      <c r="J1706" s="20" t="s">
        <v>755</v>
      </c>
      <c r="K1706" s="20" t="s">
        <v>185</v>
      </c>
      <c r="L1706" s="95" t="str">
        <f>IF(M1706&lt;&gt;"",IF(NOT(ISNA(INDEX(cc!B:B,MATCH(M1706,cc!A:A,0)))),INDEX(cc!B:B,MATCH(M1706,cc!A:A,0)),"0"),"")</f>
        <v>Art Initiation after TB Treatment</v>
      </c>
      <c r="M1706" s="97" t="s">
        <v>4049</v>
      </c>
      <c r="N1706" s="28" t="str">
        <f t="shared" si="246"/>
        <v/>
      </c>
      <c r="O1706" s="19" t="str">
        <f t="shared" si="239"/>
        <v>TB_ART (N, TA, ART): TB/HIV on ART</v>
      </c>
      <c r="P1706" s="19" t="str">
        <f t="shared" si="240"/>
        <v>TB_ART (N, TA, ART): TB/HIV on ART</v>
      </c>
      <c r="Q1706" s="19" t="str">
        <f t="shared" si="247"/>
        <v>TB_ART (N, TA, ART)</v>
      </c>
      <c r="R1706" s="19" t="str">
        <f t="shared" si="241"/>
        <v>TB_ART_N_TA_ART</v>
      </c>
      <c r="S1706" s="19" t="str">
        <f t="shared" si="242"/>
        <v>TB_ART_N_TA_ART_</v>
      </c>
      <c r="T1706" s="19" t="b">
        <f>NOT(ISNA(VLOOKUP(B1706,dbcodes!A:B,2,FALSE)))</f>
        <v>1</v>
      </c>
      <c r="U1706" s="19" t="str">
        <f>IF(ISNA(VLOOKUP(B1706,dbcodes!A:B,2,FALSE)),des!R1247,VLOOKUP(B1706,dbcodes!A:B,2,FALSE))</f>
        <v>TB_ART_N_TA_ART</v>
      </c>
      <c r="W1706" s="107" t="str">
        <f>IF(ISNA(VLOOKUP(C1706,descriptions!A:B,2,FALSE)),des!V1247,IF(G1706=" TARGET","Target ","")&amp;VLOOKUP(C1706,descriptions!A:B,2,FALSE))</f>
        <v>Number of TB cases with documented HIV-positive status who start or continue ART during the reporting period</v>
      </c>
      <c r="X1706" s="20" t="s">
        <v>4</v>
      </c>
      <c r="Y1706" s="20" t="s">
        <v>831</v>
      </c>
      <c r="Z1706" s="20" t="s">
        <v>836</v>
      </c>
      <c r="AA1706" s="20" t="s">
        <v>102</v>
      </c>
      <c r="AB1706" s="20" t="s">
        <v>755</v>
      </c>
      <c r="AC1706" s="19" t="str">
        <f>IF(AB1706&lt;&gt;"",IF(NOT(ISNA(INDEX(os!A:A,MATCH(AB1706,os!B:B,0)))),INDEX(os!A:A,MATCH(AB1706,os!B:B,0)),"0"),"")</f>
        <v/>
      </c>
      <c r="AD1706" s="20" t="s">
        <v>830</v>
      </c>
      <c r="AH1706" s="93" t="str">
        <f>IF(NOT(ISNA(VLOOKUP(B:B,ResultsTargets!A:A,1,0))),"TRUE","")</f>
        <v/>
      </c>
      <c r="AI1706" s="19" t="str">
        <f>IF(ISNA(VLOOKUP(C1706,dim_techarea!A:B,2,FALSE)),"",VLOOKUP(C1706,dim_techarea!A:B,2,FALSE))</f>
        <v>TB_ART</v>
      </c>
      <c r="AJ1706" s="19" t="str">
        <f>IF(ISNA(VLOOKUP(AI1706,dim_techarea!B:C,2,FALSE)),"",VLOOKUP(AI1706,dim_techarea!B:C,2,FALSE))</f>
        <v>Z6TU9Os82Yw</v>
      </c>
      <c r="AK1706" s="19" t="str">
        <f>IF(ISNA(VLOOKUP(TRIM(G1706),dim_targetsresults!A:B,2,FALSE)),"",VLOOKUP(TRIM(G1706),dim_targetsresults!A:C,2,FALSE))</f>
        <v>MER Results</v>
      </c>
      <c r="AL1706" s="19" t="str">
        <f>IF(ISNA(VLOOKUP(AK1706,dim_targetsresults!B:C,2,FALSE)),"",VLOOKUP(AK1706,dim_targetsresults!B:C,2,FALSE))</f>
        <v>Jh0jDM5yQ2E</v>
      </c>
      <c r="AM1706" s="19" t="str">
        <f>IF(ISNA(VLOOKUP(TRIM(D1706),dim_numeratordenominator!A:B,2,FALSE)),"",VLOOKUP(TRIM(D1706),dim_numeratordenominator!A:C,2,FALSE))</f>
        <v>Numerator</v>
      </c>
      <c r="AN1706" s="19" t="str">
        <f>IF(ISNA(VLOOKUP(AM1706,dim_numeratordenominator!B:C,2,FALSE)),"",VLOOKUP(AM1706,dim_numeratordenominator!B:C,2,FALSE))</f>
        <v>Som9NRMQqV7</v>
      </c>
      <c r="AO1706" s="19" t="str">
        <f>IF(ISNA(VLOOKUP(TRIM(E1706),dim_supporttype!A:B,2,FALSE)),"",VLOOKUP(TRIM(E1706),dim_supporttype!A:C,2,FALSE))</f>
        <v>TA</v>
      </c>
      <c r="AP1706" s="19" t="str">
        <f>IF(ISNA(VLOOKUP(AO1706,dim_supporttype!B:C,2,FALSE)),"",VLOOKUP(AO1706,dim_supporttype!B:C,2,FALSE))</f>
        <v>cRAGKdWIDn4</v>
      </c>
      <c r="AQ1706" s="19" t="str">
        <f>IF(ISNA(VLOOKUP(TRIM(F1706),dim_disaggs!A:B,2,FALSE)),"No Disagg",VLOOKUP(TRIM(F1706),dim_disaggs!A:B,2,FALSE))</f>
        <v>ART</v>
      </c>
      <c r="AR1706" s="19" t="str">
        <f>IF(ISNA(VLOOKUP(AQ1706,dim_disaggs!B:C,2,FALSE)),"",VLOOKUP(AQ1706,dim_disaggs!B:C,2,FALSE))</f>
        <v>O1MJCESu7LG</v>
      </c>
      <c r="AU1706" s="72" t="s">
        <v>755</v>
      </c>
      <c r="AV1706" s="73" t="s">
        <v>755</v>
      </c>
      <c r="AW1706" s="66" t="s">
        <v>755</v>
      </c>
      <c r="AX1706" s="66" t="s">
        <v>755</v>
      </c>
      <c r="BA1706" s="105" t="str">
        <f t="shared" si="243"/>
        <v/>
      </c>
      <c r="BB1706" s="20" t="str">
        <f t="shared" si="244"/>
        <v/>
      </c>
      <c r="BE1706" s="75" t="s">
        <v>755</v>
      </c>
      <c r="BF1706" s="73" t="s">
        <v>755</v>
      </c>
      <c r="BG1706" s="55" t="s">
        <v>755</v>
      </c>
      <c r="BH1706" s="76" t="s">
        <v>755</v>
      </c>
      <c r="BI1706" s="20" t="s">
        <v>755</v>
      </c>
      <c r="BJ1706" s="20" t="s">
        <v>755</v>
      </c>
      <c r="BK1706" s="55" t="s">
        <v>755</v>
      </c>
      <c r="BL1706" s="71" t="s">
        <v>755</v>
      </c>
      <c r="BM1706" s="77" t="s">
        <v>755</v>
      </c>
      <c r="BN1706" s="78" t="s">
        <v>755</v>
      </c>
      <c r="BO1706" s="77" t="s">
        <v>755</v>
      </c>
      <c r="BP1706" s="78" t="s">
        <v>755</v>
      </c>
    </row>
    <row r="1707" spans="1:68" x14ac:dyDescent="0.2">
      <c r="A1707" s="20" t="s">
        <v>95</v>
      </c>
      <c r="B1707" s="20" t="s">
        <v>1737</v>
      </c>
      <c r="C1707" s="20" t="s">
        <v>183</v>
      </c>
      <c r="D1707" s="20" t="s">
        <v>1</v>
      </c>
      <c r="E1707" s="20" t="s">
        <v>77</v>
      </c>
      <c r="F1707" s="20" t="s">
        <v>2196</v>
      </c>
      <c r="G1707" s="20" t="s">
        <v>20086</v>
      </c>
      <c r="H1707" s="20" t="s">
        <v>2196</v>
      </c>
      <c r="I1707" s="19">
        <f t="shared" si="245"/>
        <v>26</v>
      </c>
      <c r="J1707" s="20" t="s">
        <v>755</v>
      </c>
      <c r="K1707" s="20" t="s">
        <v>185</v>
      </c>
      <c r="L1707" s="95" t="str">
        <f>IF(M1707&lt;&gt;"",IF(NOT(ISNA(INDEX(cc!B:B,MATCH(M1707,cc!A:A,0)))),INDEX(cc!B:B,MATCH(M1707,cc!A:A,0)),"0"),"")</f>
        <v>Known or New</v>
      </c>
      <c r="M1707" s="97" t="s">
        <v>4092</v>
      </c>
      <c r="N1707" s="28" t="str">
        <f t="shared" si="246"/>
        <v/>
      </c>
      <c r="O1707" s="19" t="str">
        <f t="shared" si="239"/>
        <v>TB_ART (N, DSD, Known/New): TB/HIV on ART</v>
      </c>
      <c r="P1707" s="19" t="str">
        <f t="shared" si="240"/>
        <v>TB_ART (N, DSD, Known/New): TB/HIV on ART</v>
      </c>
      <c r="Q1707" s="19" t="str">
        <f t="shared" si="247"/>
        <v>TB_ART (N, DSD, Known/New)</v>
      </c>
      <c r="R1707" s="19" t="str">
        <f t="shared" si="241"/>
        <v>TB_ART_N_DSD_Known_New</v>
      </c>
      <c r="S1707" s="19" t="str">
        <f t="shared" si="242"/>
        <v>TB_ART_N_DSD_Known_New_</v>
      </c>
      <c r="T1707" s="19" t="b">
        <f>NOT(ISNA(VLOOKUP(B1707,dbcodes!A:B,2,FALSE)))</f>
        <v>1</v>
      </c>
      <c r="U1707" s="19" t="str">
        <f>IF(ISNA(VLOOKUP(B1707,dbcodes!A:B,2,FALSE)),des!R1248,VLOOKUP(B1707,dbcodes!A:B,2,FALSE))</f>
        <v>TB_ART_N_DSD_Known_New</v>
      </c>
      <c r="W1707" s="107" t="str">
        <f>IF(ISNA(VLOOKUP(C1707,descriptions!A:B,2,FALSE)),des!V1248,IF(G1707=" TARGET","Target ","")&amp;VLOOKUP(C1707,descriptions!A:B,2,FALSE))</f>
        <v>Number of TB cases with documented HIV-positive status who start or continue ART during the reporting period</v>
      </c>
      <c r="X1707" s="20" t="s">
        <v>4</v>
      </c>
      <c r="Y1707" s="20" t="s">
        <v>831</v>
      </c>
      <c r="Z1707" s="20" t="s">
        <v>836</v>
      </c>
      <c r="AA1707" s="20" t="s">
        <v>102</v>
      </c>
      <c r="AB1707" s="20" t="s">
        <v>755</v>
      </c>
      <c r="AC1707" s="19" t="str">
        <f>IF(AB1707&lt;&gt;"",IF(NOT(ISNA(INDEX(os!A:A,MATCH(AB1707,os!B:B,0)))),INDEX(os!A:A,MATCH(AB1707,os!B:B,0)),"0"),"")</f>
        <v/>
      </c>
      <c r="AD1707" s="20" t="s">
        <v>830</v>
      </c>
      <c r="AH1707" s="93" t="str">
        <f>IF(NOT(ISNA(VLOOKUP(B:B,ResultsTargets!A:A,1,0))),"TRUE","")</f>
        <v/>
      </c>
      <c r="AI1707" s="19" t="str">
        <f>IF(ISNA(VLOOKUP(C1707,dim_techarea!A:B,2,FALSE)),"",VLOOKUP(C1707,dim_techarea!A:B,2,FALSE))</f>
        <v>TB_ART</v>
      </c>
      <c r="AJ1707" s="19" t="str">
        <f>IF(ISNA(VLOOKUP(AI1707,dim_techarea!B:C,2,FALSE)),"",VLOOKUP(AI1707,dim_techarea!B:C,2,FALSE))</f>
        <v>Z6TU9Os82Yw</v>
      </c>
      <c r="AK1707" s="19" t="str">
        <f>IF(ISNA(VLOOKUP(TRIM(G1707),dim_targetsresults!A:B,2,FALSE)),"",VLOOKUP(TRIM(G1707),dim_targetsresults!A:C,2,FALSE))</f>
        <v>MER Results</v>
      </c>
      <c r="AL1707" s="19" t="str">
        <f>IF(ISNA(VLOOKUP(AK1707,dim_targetsresults!B:C,2,FALSE)),"",VLOOKUP(AK1707,dim_targetsresults!B:C,2,FALSE))</f>
        <v>Jh0jDM5yQ2E</v>
      </c>
      <c r="AM1707" s="19" t="str">
        <f>IF(ISNA(VLOOKUP(TRIM(D1707),dim_numeratordenominator!A:B,2,FALSE)),"",VLOOKUP(TRIM(D1707),dim_numeratordenominator!A:C,2,FALSE))</f>
        <v>Numerator</v>
      </c>
      <c r="AN1707" s="19" t="str">
        <f>IF(ISNA(VLOOKUP(AM1707,dim_numeratordenominator!B:C,2,FALSE)),"",VLOOKUP(AM1707,dim_numeratordenominator!B:C,2,FALSE))</f>
        <v>Som9NRMQqV7</v>
      </c>
      <c r="AO1707" s="19" t="str">
        <f>IF(ISNA(VLOOKUP(TRIM(E1707),dim_supporttype!A:B,2,FALSE)),"",VLOOKUP(TRIM(E1707),dim_supporttype!A:C,2,FALSE))</f>
        <v>DSD</v>
      </c>
      <c r="AP1707" s="19" t="str">
        <f>IF(ISNA(VLOOKUP(AO1707,dim_supporttype!B:C,2,FALSE)),"",VLOOKUP(AO1707,dim_supporttype!B:C,2,FALSE))</f>
        <v>iM13vdNLWKb</v>
      </c>
      <c r="AQ1707" s="19" t="str">
        <f>IF(ISNA(VLOOKUP(TRIM(F1707),dim_disaggs!A:B,2,FALSE)),"No Disagg",VLOOKUP(TRIM(F1707),dim_disaggs!A:B,2,FALSE))</f>
        <v>Known/New</v>
      </c>
      <c r="AR1707" s="19" t="str">
        <f>IF(ISNA(VLOOKUP(AQ1707,dim_disaggs!B:C,2,FALSE)),"",VLOOKUP(AQ1707,dim_disaggs!B:C,2,FALSE))</f>
        <v>YWpyLKOIBbc</v>
      </c>
      <c r="AU1707" s="72" t="s">
        <v>755</v>
      </c>
      <c r="AV1707" s="73" t="s">
        <v>755</v>
      </c>
      <c r="AW1707" s="66" t="s">
        <v>755</v>
      </c>
      <c r="AX1707" s="66" t="s">
        <v>755</v>
      </c>
      <c r="BA1707" s="105" t="str">
        <f t="shared" si="243"/>
        <v/>
      </c>
      <c r="BB1707" s="20" t="str">
        <f t="shared" si="244"/>
        <v/>
      </c>
      <c r="BE1707" s="75" t="s">
        <v>755</v>
      </c>
      <c r="BF1707" s="73" t="s">
        <v>755</v>
      </c>
      <c r="BG1707" s="55" t="s">
        <v>755</v>
      </c>
      <c r="BH1707" s="76" t="s">
        <v>755</v>
      </c>
      <c r="BI1707" s="20" t="s">
        <v>755</v>
      </c>
      <c r="BJ1707" s="20" t="s">
        <v>755</v>
      </c>
      <c r="BK1707" s="55" t="s">
        <v>755</v>
      </c>
      <c r="BL1707" s="71" t="s">
        <v>755</v>
      </c>
      <c r="BM1707" s="77" t="s">
        <v>755</v>
      </c>
      <c r="BN1707" s="78" t="s">
        <v>755</v>
      </c>
      <c r="BO1707" s="77" t="s">
        <v>755</v>
      </c>
      <c r="BP1707" s="78" t="s">
        <v>755</v>
      </c>
    </row>
    <row r="1708" spans="1:68" x14ac:dyDescent="0.2">
      <c r="A1708" s="20" t="s">
        <v>95</v>
      </c>
      <c r="B1708" s="20" t="s">
        <v>1750</v>
      </c>
      <c r="C1708" s="20" t="s">
        <v>183</v>
      </c>
      <c r="D1708" s="20" t="s">
        <v>1</v>
      </c>
      <c r="E1708" s="20" t="s">
        <v>78</v>
      </c>
      <c r="F1708" s="20" t="s">
        <v>2196</v>
      </c>
      <c r="G1708" s="20" t="s">
        <v>20086</v>
      </c>
      <c r="H1708" s="20" t="s">
        <v>2196</v>
      </c>
      <c r="I1708" s="19">
        <f t="shared" si="245"/>
        <v>25</v>
      </c>
      <c r="J1708" s="20" t="s">
        <v>755</v>
      </c>
      <c r="K1708" s="20" t="s">
        <v>185</v>
      </c>
      <c r="L1708" s="95" t="str">
        <f>IF(M1708&lt;&gt;"",IF(NOT(ISNA(INDEX(cc!B:B,MATCH(M1708,cc!A:A,0)))),INDEX(cc!B:B,MATCH(M1708,cc!A:A,0)),"0"),"")</f>
        <v>Known or New</v>
      </c>
      <c r="M1708" s="97" t="s">
        <v>4092</v>
      </c>
      <c r="N1708" s="28" t="str">
        <f t="shared" si="246"/>
        <v/>
      </c>
      <c r="O1708" s="19" t="str">
        <f t="shared" si="239"/>
        <v>TB_ART (N, TA, Known/New): TB/HIV on ART</v>
      </c>
      <c r="P1708" s="19" t="str">
        <f t="shared" si="240"/>
        <v>TB_ART (N, TA, Known/New): TB/HIV on ART</v>
      </c>
      <c r="Q1708" s="19" t="str">
        <f t="shared" si="247"/>
        <v>TB_ART (N, TA, Known/New)</v>
      </c>
      <c r="R1708" s="19" t="str">
        <f t="shared" si="241"/>
        <v>TB_ART_N_TA_Known_New</v>
      </c>
      <c r="S1708" s="19" t="str">
        <f t="shared" si="242"/>
        <v>TB_ART_N_TA_Known_New_</v>
      </c>
      <c r="T1708" s="19" t="b">
        <f>NOT(ISNA(VLOOKUP(B1708,dbcodes!A:B,2,FALSE)))</f>
        <v>1</v>
      </c>
      <c r="U1708" s="19" t="str">
        <f>IF(ISNA(VLOOKUP(B1708,dbcodes!A:B,2,FALSE)),des!R1249,VLOOKUP(B1708,dbcodes!A:B,2,FALSE))</f>
        <v>TB_ART_N_TA_Known_New</v>
      </c>
      <c r="W1708" s="107" t="str">
        <f>IF(ISNA(VLOOKUP(C1708,descriptions!A:B,2,FALSE)),des!V1249,IF(G1708=" TARGET","Target ","")&amp;VLOOKUP(C1708,descriptions!A:B,2,FALSE))</f>
        <v>Number of TB cases with documented HIV-positive status who start or continue ART during the reporting period</v>
      </c>
      <c r="X1708" s="20" t="s">
        <v>4</v>
      </c>
      <c r="Y1708" s="20" t="s">
        <v>831</v>
      </c>
      <c r="Z1708" s="20" t="s">
        <v>836</v>
      </c>
      <c r="AA1708" s="20" t="s">
        <v>102</v>
      </c>
      <c r="AB1708" s="20" t="s">
        <v>755</v>
      </c>
      <c r="AC1708" s="19" t="str">
        <f>IF(AB1708&lt;&gt;"",IF(NOT(ISNA(INDEX(os!A:A,MATCH(AB1708,os!B:B,0)))),INDEX(os!A:A,MATCH(AB1708,os!B:B,0)),"0"),"")</f>
        <v/>
      </c>
      <c r="AD1708" s="20" t="s">
        <v>830</v>
      </c>
      <c r="AH1708" s="93" t="str">
        <f>IF(NOT(ISNA(VLOOKUP(B:B,ResultsTargets!A:A,1,0))),"TRUE","")</f>
        <v/>
      </c>
      <c r="AI1708" s="19" t="str">
        <f>IF(ISNA(VLOOKUP(C1708,dim_techarea!A:B,2,FALSE)),"",VLOOKUP(C1708,dim_techarea!A:B,2,FALSE))</f>
        <v>TB_ART</v>
      </c>
      <c r="AJ1708" s="19" t="str">
        <f>IF(ISNA(VLOOKUP(AI1708,dim_techarea!B:C,2,FALSE)),"",VLOOKUP(AI1708,dim_techarea!B:C,2,FALSE))</f>
        <v>Z6TU9Os82Yw</v>
      </c>
      <c r="AK1708" s="19" t="str">
        <f>IF(ISNA(VLOOKUP(TRIM(G1708),dim_targetsresults!A:B,2,FALSE)),"",VLOOKUP(TRIM(G1708),dim_targetsresults!A:C,2,FALSE))</f>
        <v>MER Results</v>
      </c>
      <c r="AL1708" s="19" t="str">
        <f>IF(ISNA(VLOOKUP(AK1708,dim_targetsresults!B:C,2,FALSE)),"",VLOOKUP(AK1708,dim_targetsresults!B:C,2,FALSE))</f>
        <v>Jh0jDM5yQ2E</v>
      </c>
      <c r="AM1708" s="19" t="str">
        <f>IF(ISNA(VLOOKUP(TRIM(D1708),dim_numeratordenominator!A:B,2,FALSE)),"",VLOOKUP(TRIM(D1708),dim_numeratordenominator!A:C,2,FALSE))</f>
        <v>Numerator</v>
      </c>
      <c r="AN1708" s="19" t="str">
        <f>IF(ISNA(VLOOKUP(AM1708,dim_numeratordenominator!B:C,2,FALSE)),"",VLOOKUP(AM1708,dim_numeratordenominator!B:C,2,FALSE))</f>
        <v>Som9NRMQqV7</v>
      </c>
      <c r="AO1708" s="19" t="str">
        <f>IF(ISNA(VLOOKUP(TRIM(E1708),dim_supporttype!A:B,2,FALSE)),"",VLOOKUP(TRIM(E1708),dim_supporttype!A:C,2,FALSE))</f>
        <v>TA</v>
      </c>
      <c r="AP1708" s="19" t="str">
        <f>IF(ISNA(VLOOKUP(AO1708,dim_supporttype!B:C,2,FALSE)),"",VLOOKUP(AO1708,dim_supporttype!B:C,2,FALSE))</f>
        <v>cRAGKdWIDn4</v>
      </c>
      <c r="AQ1708" s="19" t="str">
        <f>IF(ISNA(VLOOKUP(TRIM(F1708),dim_disaggs!A:B,2,FALSE)),"No Disagg",VLOOKUP(TRIM(F1708),dim_disaggs!A:B,2,FALSE))</f>
        <v>Known/New</v>
      </c>
      <c r="AR1708" s="19" t="str">
        <f>IF(ISNA(VLOOKUP(AQ1708,dim_disaggs!B:C,2,FALSE)),"",VLOOKUP(AQ1708,dim_disaggs!B:C,2,FALSE))</f>
        <v>YWpyLKOIBbc</v>
      </c>
      <c r="AU1708" s="72" t="s">
        <v>755</v>
      </c>
      <c r="AV1708" s="73" t="s">
        <v>755</v>
      </c>
      <c r="AW1708" s="66" t="s">
        <v>755</v>
      </c>
      <c r="AX1708" s="66" t="s">
        <v>755</v>
      </c>
      <c r="BA1708" s="105" t="str">
        <f t="shared" si="243"/>
        <v/>
      </c>
      <c r="BB1708" s="20" t="str">
        <f t="shared" si="244"/>
        <v/>
      </c>
      <c r="BE1708" s="75" t="s">
        <v>755</v>
      </c>
      <c r="BF1708" s="73" t="s">
        <v>755</v>
      </c>
      <c r="BG1708" s="55" t="s">
        <v>755</v>
      </c>
      <c r="BH1708" s="76" t="s">
        <v>755</v>
      </c>
      <c r="BI1708" s="20" t="s">
        <v>755</v>
      </c>
      <c r="BJ1708" s="20" t="s">
        <v>755</v>
      </c>
      <c r="BK1708" s="55" t="s">
        <v>755</v>
      </c>
      <c r="BL1708" s="71" t="s">
        <v>755</v>
      </c>
      <c r="BM1708" s="77" t="s">
        <v>755</v>
      </c>
      <c r="BN1708" s="78" t="s">
        <v>755</v>
      </c>
      <c r="BO1708" s="77" t="s">
        <v>755</v>
      </c>
      <c r="BP1708" s="78" t="s">
        <v>755</v>
      </c>
    </row>
    <row r="1709" spans="1:68" x14ac:dyDescent="0.2">
      <c r="A1709" s="22" t="s">
        <v>95</v>
      </c>
      <c r="B1709" s="20" t="s">
        <v>182</v>
      </c>
      <c r="C1709" s="20" t="s">
        <v>183</v>
      </c>
      <c r="D1709" s="20" t="s">
        <v>1</v>
      </c>
      <c r="E1709" s="20" t="s">
        <v>77</v>
      </c>
      <c r="F1709" s="20" t="s">
        <v>20001</v>
      </c>
      <c r="G1709" s="20" t="s">
        <v>20086</v>
      </c>
      <c r="H1709" s="20" t="s">
        <v>184</v>
      </c>
      <c r="I1709" s="19">
        <f t="shared" si="245"/>
        <v>31</v>
      </c>
      <c r="J1709" s="20" t="s">
        <v>755</v>
      </c>
      <c r="K1709" s="20" t="s">
        <v>185</v>
      </c>
      <c r="L1709" s="95" t="str">
        <f>IF(M1709&lt;&gt;"",IF(NOT(ISNA(INDEX(cc!B:B,MATCH(M1709,cc!A:A,0)))),INDEX(cc!B:B,MATCH(M1709,cc!A:A,0)),"0"),"")</f>
        <v>New Existing ART and HIV Status (Positive)</v>
      </c>
      <c r="M1709" s="97" t="s">
        <v>195</v>
      </c>
      <c r="N1709" s="28" t="str">
        <f t="shared" si="246"/>
        <v/>
      </c>
      <c r="O1709" s="19" t="str">
        <f t="shared" si="239"/>
        <v>TB_ART (N, DSD, NewExistingArt/HIVStatus): TB/HIV on ART</v>
      </c>
      <c r="P1709" s="19" t="str">
        <f t="shared" si="240"/>
        <v>TB_ART (N, DSD, NewExistingArt/HIVStatus): TB/HIV on ART</v>
      </c>
      <c r="Q1709" s="19" t="str">
        <f t="shared" si="247"/>
        <v>TB_ART (N, DSD, NewExistingArt)</v>
      </c>
      <c r="R1709" s="19" t="str">
        <f t="shared" si="241"/>
        <v>TB_ART_N_DSD_NewExistingArt</v>
      </c>
      <c r="S1709" s="19" t="str">
        <f t="shared" si="242"/>
        <v>TB_ART_N_DSD_NewExistingArt_</v>
      </c>
      <c r="T1709" s="19" t="b">
        <f>NOT(ISNA(VLOOKUP(B1709,dbcodes!A:B,2,FALSE)))</f>
        <v>1</v>
      </c>
      <c r="U1709" s="19" t="str">
        <f>IF(ISNA(VLOOKUP(B1709,dbcodes!A:B,2,FALSE)),des!R1250,VLOOKUP(B1709,dbcodes!A:B,2,FALSE))</f>
        <v>TB_ART_N_DSD_NewExistingArt</v>
      </c>
      <c r="W1709" s="107" t="str">
        <f>IF(ISNA(VLOOKUP(C1709,descriptions!A:B,2,FALSE)),des!V1250,IF(G1709=" TARGET","Target ","")&amp;VLOOKUP(C1709,descriptions!A:B,2,FALSE))</f>
        <v>Number of TB cases with documented HIV-positive status who start or continue ART during the reporting period</v>
      </c>
      <c r="X1709" s="20" t="s">
        <v>4</v>
      </c>
      <c r="Y1709" s="20" t="s">
        <v>831</v>
      </c>
      <c r="Z1709" s="20" t="s">
        <v>836</v>
      </c>
      <c r="AA1709" s="20" t="s">
        <v>102</v>
      </c>
      <c r="AB1709" s="20" t="s">
        <v>755</v>
      </c>
      <c r="AC1709" s="19" t="str">
        <f>IF(AB1709&lt;&gt;"",IF(NOT(ISNA(INDEX(os!A:A,MATCH(AB1709,os!B:B,0)))),INDEX(os!A:A,MATCH(AB1709,os!B:B,0)),"0"),"")</f>
        <v/>
      </c>
      <c r="AD1709" s="20" t="s">
        <v>830</v>
      </c>
      <c r="AH1709" s="93" t="str">
        <f>IF(NOT(ISNA(VLOOKUP(B:B,ResultsTargets!A:A,1,0))),"TRUE","")</f>
        <v/>
      </c>
      <c r="AI1709" s="19" t="str">
        <f>IF(ISNA(VLOOKUP(C1709,dim_techarea!A:B,2,FALSE)),"",VLOOKUP(C1709,dim_techarea!A:B,2,FALSE))</f>
        <v>TB_ART</v>
      </c>
      <c r="AJ1709" s="19" t="str">
        <f>IF(ISNA(VLOOKUP(AI1709,dim_techarea!B:C,2,FALSE)),"",VLOOKUP(AI1709,dim_techarea!B:C,2,FALSE))</f>
        <v>Z6TU9Os82Yw</v>
      </c>
      <c r="AK1709" s="19" t="str">
        <f>IF(ISNA(VLOOKUP(TRIM(G1709),dim_targetsresults!A:B,2,FALSE)),"",VLOOKUP(TRIM(G1709),dim_targetsresults!A:C,2,FALSE))</f>
        <v>MER Results</v>
      </c>
      <c r="AL1709" s="19" t="str">
        <f>IF(ISNA(VLOOKUP(AK1709,dim_targetsresults!B:C,2,FALSE)),"",VLOOKUP(AK1709,dim_targetsresults!B:C,2,FALSE))</f>
        <v>Jh0jDM5yQ2E</v>
      </c>
      <c r="AM1709" s="19" t="str">
        <f>IF(ISNA(VLOOKUP(TRIM(D1709),dim_numeratordenominator!A:B,2,FALSE)),"",VLOOKUP(TRIM(D1709),dim_numeratordenominator!A:C,2,FALSE))</f>
        <v>Numerator</v>
      </c>
      <c r="AN1709" s="19" t="str">
        <f>IF(ISNA(VLOOKUP(AM1709,dim_numeratordenominator!B:C,2,FALSE)),"",VLOOKUP(AM1709,dim_numeratordenominator!B:C,2,FALSE))</f>
        <v>Som9NRMQqV7</v>
      </c>
      <c r="AO1709" s="19" t="str">
        <f>IF(ISNA(VLOOKUP(TRIM(E1709),dim_supporttype!A:B,2,FALSE)),"",VLOOKUP(TRIM(E1709),dim_supporttype!A:C,2,FALSE))</f>
        <v>DSD</v>
      </c>
      <c r="AP1709" s="19" t="str">
        <f>IF(ISNA(VLOOKUP(AO1709,dim_supporttype!B:C,2,FALSE)),"",VLOOKUP(AO1709,dim_supporttype!B:C,2,FALSE))</f>
        <v>iM13vdNLWKb</v>
      </c>
      <c r="AQ1709" s="19" t="str">
        <f>IF(ISNA(VLOOKUP(TRIM(F1709),dim_disaggs!A:B,2,FALSE)),"No Disagg",VLOOKUP(TRIM(F1709),dim_disaggs!A:B,2,FALSE))</f>
        <v>NewExistingArt/HIVStatus</v>
      </c>
      <c r="AR1709" s="19" t="str">
        <f>IF(ISNA(VLOOKUP(AQ1709,dim_disaggs!B:C,2,FALSE)),"",VLOOKUP(AQ1709,dim_disaggs!B:C,2,FALSE))</f>
        <v>lvVjaB46rNF</v>
      </c>
      <c r="AU1709" s="72" t="s">
        <v>755</v>
      </c>
      <c r="AV1709" s="73" t="s">
        <v>755</v>
      </c>
      <c r="AW1709" s="66" t="s">
        <v>755</v>
      </c>
      <c r="AX1709" s="66" t="s">
        <v>755</v>
      </c>
      <c r="BA1709" s="105" t="str">
        <f t="shared" si="243"/>
        <v/>
      </c>
      <c r="BB1709" s="20" t="str">
        <f t="shared" si="244"/>
        <v/>
      </c>
      <c r="BE1709" s="75" t="s">
        <v>755</v>
      </c>
      <c r="BF1709" s="73" t="s">
        <v>755</v>
      </c>
      <c r="BG1709" s="55" t="s">
        <v>755</v>
      </c>
      <c r="BH1709" s="76" t="s">
        <v>755</v>
      </c>
      <c r="BI1709" s="20" t="s">
        <v>755</v>
      </c>
      <c r="BJ1709" s="20" t="s">
        <v>755</v>
      </c>
      <c r="BK1709" s="55" t="s">
        <v>755</v>
      </c>
      <c r="BL1709" s="71" t="s">
        <v>755</v>
      </c>
      <c r="BM1709" s="77" t="s">
        <v>755</v>
      </c>
      <c r="BN1709" s="78" t="s">
        <v>755</v>
      </c>
      <c r="BO1709" s="77" t="s">
        <v>755</v>
      </c>
      <c r="BP1709" s="78" t="s">
        <v>755</v>
      </c>
    </row>
    <row r="1710" spans="1:68" x14ac:dyDescent="0.2">
      <c r="A1710" s="22" t="s">
        <v>95</v>
      </c>
      <c r="B1710" s="20" t="s">
        <v>186</v>
      </c>
      <c r="C1710" s="20" t="s">
        <v>183</v>
      </c>
      <c r="D1710" s="20" t="s">
        <v>1</v>
      </c>
      <c r="E1710" s="20" t="s">
        <v>78</v>
      </c>
      <c r="F1710" s="20" t="s">
        <v>20001</v>
      </c>
      <c r="G1710" s="20" t="s">
        <v>20086</v>
      </c>
      <c r="H1710" s="20" t="s">
        <v>184</v>
      </c>
      <c r="I1710" s="19">
        <f t="shared" si="245"/>
        <v>30</v>
      </c>
      <c r="J1710" s="20" t="s">
        <v>755</v>
      </c>
      <c r="K1710" s="20" t="s">
        <v>185</v>
      </c>
      <c r="L1710" s="95" t="str">
        <f>IF(M1710&lt;&gt;"",IF(NOT(ISNA(INDEX(cc!B:B,MATCH(M1710,cc!A:A,0)))),INDEX(cc!B:B,MATCH(M1710,cc!A:A,0)),"0"),"")</f>
        <v>New Existing ART and HIV Status (Positive)</v>
      </c>
      <c r="M1710" s="97" t="s">
        <v>195</v>
      </c>
      <c r="N1710" s="28" t="str">
        <f t="shared" si="246"/>
        <v/>
      </c>
      <c r="O1710" s="19" t="str">
        <f t="shared" si="239"/>
        <v>TB_ART (N, TA, NewExistingArt/HIVStatus): TB/HIV on ART</v>
      </c>
      <c r="P1710" s="19" t="str">
        <f t="shared" si="240"/>
        <v>TB_ART (N, TA, NewExistingArt/HIVStatus): TB/HIV on ART</v>
      </c>
      <c r="Q1710" s="19" t="str">
        <f t="shared" si="247"/>
        <v>TB_ART (N, TA, NewExistingArt)</v>
      </c>
      <c r="R1710" s="19" t="str">
        <f t="shared" si="241"/>
        <v>TB_ART_N_TA_NewExistingArt</v>
      </c>
      <c r="S1710" s="19" t="str">
        <f t="shared" si="242"/>
        <v>TB_ART_N_TA_NewExistingArt_</v>
      </c>
      <c r="T1710" s="19" t="b">
        <f>NOT(ISNA(VLOOKUP(B1710,dbcodes!A:B,2,FALSE)))</f>
        <v>1</v>
      </c>
      <c r="U1710" s="19" t="str">
        <f>IF(ISNA(VLOOKUP(B1710,dbcodes!A:B,2,FALSE)),des!R1251,VLOOKUP(B1710,dbcodes!A:B,2,FALSE))</f>
        <v>TB_ART_N_TA_NewExistingArt</v>
      </c>
      <c r="W1710" s="107" t="str">
        <f>IF(ISNA(VLOOKUP(C1710,descriptions!A:B,2,FALSE)),des!V1251,IF(G1710=" TARGET","Target ","")&amp;VLOOKUP(C1710,descriptions!A:B,2,FALSE))</f>
        <v>Number of TB cases with documented HIV-positive status who start or continue ART during the reporting period</v>
      </c>
      <c r="X1710" s="20" t="s">
        <v>4</v>
      </c>
      <c r="Y1710" s="20" t="s">
        <v>831</v>
      </c>
      <c r="Z1710" s="20" t="s">
        <v>836</v>
      </c>
      <c r="AA1710" s="20" t="s">
        <v>102</v>
      </c>
      <c r="AB1710" s="20" t="s">
        <v>755</v>
      </c>
      <c r="AC1710" s="19" t="str">
        <f>IF(AB1710&lt;&gt;"",IF(NOT(ISNA(INDEX(os!A:A,MATCH(AB1710,os!B:B,0)))),INDEX(os!A:A,MATCH(AB1710,os!B:B,0)),"0"),"")</f>
        <v/>
      </c>
      <c r="AD1710" s="20" t="s">
        <v>830</v>
      </c>
      <c r="AH1710" s="93" t="str">
        <f>IF(NOT(ISNA(VLOOKUP(B:B,ResultsTargets!A:A,1,0))),"TRUE","")</f>
        <v/>
      </c>
      <c r="AI1710" s="19" t="str">
        <f>IF(ISNA(VLOOKUP(C1710,dim_techarea!A:B,2,FALSE)),"",VLOOKUP(C1710,dim_techarea!A:B,2,FALSE))</f>
        <v>TB_ART</v>
      </c>
      <c r="AJ1710" s="19" t="str">
        <f>IF(ISNA(VLOOKUP(AI1710,dim_techarea!B:C,2,FALSE)),"",VLOOKUP(AI1710,dim_techarea!B:C,2,FALSE))</f>
        <v>Z6TU9Os82Yw</v>
      </c>
      <c r="AK1710" s="19" t="str">
        <f>IF(ISNA(VLOOKUP(TRIM(G1710),dim_targetsresults!A:B,2,FALSE)),"",VLOOKUP(TRIM(G1710),dim_targetsresults!A:C,2,FALSE))</f>
        <v>MER Results</v>
      </c>
      <c r="AL1710" s="19" t="str">
        <f>IF(ISNA(VLOOKUP(AK1710,dim_targetsresults!B:C,2,FALSE)),"",VLOOKUP(AK1710,dim_targetsresults!B:C,2,FALSE))</f>
        <v>Jh0jDM5yQ2E</v>
      </c>
      <c r="AM1710" s="19" t="str">
        <f>IF(ISNA(VLOOKUP(TRIM(D1710),dim_numeratordenominator!A:B,2,FALSE)),"",VLOOKUP(TRIM(D1710),dim_numeratordenominator!A:C,2,FALSE))</f>
        <v>Numerator</v>
      </c>
      <c r="AN1710" s="19" t="str">
        <f>IF(ISNA(VLOOKUP(AM1710,dim_numeratordenominator!B:C,2,FALSE)),"",VLOOKUP(AM1710,dim_numeratordenominator!B:C,2,FALSE))</f>
        <v>Som9NRMQqV7</v>
      </c>
      <c r="AO1710" s="19" t="str">
        <f>IF(ISNA(VLOOKUP(TRIM(E1710),dim_supporttype!A:B,2,FALSE)),"",VLOOKUP(TRIM(E1710),dim_supporttype!A:C,2,FALSE))</f>
        <v>TA</v>
      </c>
      <c r="AP1710" s="19" t="str">
        <f>IF(ISNA(VLOOKUP(AO1710,dim_supporttype!B:C,2,FALSE)),"",VLOOKUP(AO1710,dim_supporttype!B:C,2,FALSE))</f>
        <v>cRAGKdWIDn4</v>
      </c>
      <c r="AQ1710" s="19" t="str">
        <f>IF(ISNA(VLOOKUP(TRIM(F1710),dim_disaggs!A:B,2,FALSE)),"No Disagg",VLOOKUP(TRIM(F1710),dim_disaggs!A:B,2,FALSE))</f>
        <v>NewExistingArt/HIVStatus</v>
      </c>
      <c r="AR1710" s="19" t="str">
        <f>IF(ISNA(VLOOKUP(AQ1710,dim_disaggs!B:C,2,FALSE)),"",VLOOKUP(AQ1710,dim_disaggs!B:C,2,FALSE))</f>
        <v>lvVjaB46rNF</v>
      </c>
      <c r="AU1710" s="72" t="s">
        <v>755</v>
      </c>
      <c r="AV1710" s="73" t="s">
        <v>755</v>
      </c>
      <c r="AW1710" s="66" t="s">
        <v>755</v>
      </c>
      <c r="AX1710" s="66" t="s">
        <v>755</v>
      </c>
      <c r="BA1710" s="105" t="str">
        <f t="shared" si="243"/>
        <v/>
      </c>
      <c r="BB1710" s="20" t="str">
        <f t="shared" si="244"/>
        <v/>
      </c>
      <c r="BE1710" s="75" t="s">
        <v>755</v>
      </c>
      <c r="BF1710" s="73" t="s">
        <v>755</v>
      </c>
      <c r="BG1710" s="55" t="s">
        <v>755</v>
      </c>
      <c r="BH1710" s="76" t="s">
        <v>755</v>
      </c>
      <c r="BI1710" s="20" t="s">
        <v>755</v>
      </c>
      <c r="BJ1710" s="20" t="s">
        <v>755</v>
      </c>
      <c r="BK1710" s="55" t="s">
        <v>755</v>
      </c>
      <c r="BL1710" s="71" t="s">
        <v>755</v>
      </c>
      <c r="BM1710" s="77" t="s">
        <v>755</v>
      </c>
      <c r="BN1710" s="78" t="s">
        <v>755</v>
      </c>
      <c r="BO1710" s="77" t="s">
        <v>755</v>
      </c>
      <c r="BP1710" s="78" t="s">
        <v>755</v>
      </c>
    </row>
    <row r="1711" spans="1:68" x14ac:dyDescent="0.2">
      <c r="A1711" s="20" t="s">
        <v>95</v>
      </c>
      <c r="B1711" s="20" t="s">
        <v>1740</v>
      </c>
      <c r="C1711" s="20" t="s">
        <v>183</v>
      </c>
      <c r="D1711" s="20" t="s">
        <v>1</v>
      </c>
      <c r="E1711" s="20" t="s">
        <v>77</v>
      </c>
      <c r="F1711" s="20" t="s">
        <v>525</v>
      </c>
      <c r="G1711" s="20" t="s">
        <v>20086</v>
      </c>
      <c r="H1711" s="20" t="s">
        <v>525</v>
      </c>
      <c r="I1711" s="19">
        <f t="shared" si="245"/>
        <v>20</v>
      </c>
      <c r="J1711" s="20" t="s">
        <v>755</v>
      </c>
      <c r="K1711" s="20" t="s">
        <v>185</v>
      </c>
      <c r="L1711" s="95" t="str">
        <f>IF(M1711&lt;&gt;"",IF(NOT(ISNA(INDEX(cc!B:B,MATCH(M1711,cc!A:A,0)))),INDEX(cc!B:B,MATCH(M1711,cc!A:A,0)),"0"),"")</f>
        <v>Sex</v>
      </c>
      <c r="M1711" s="97" t="s">
        <v>4106</v>
      </c>
      <c r="N1711" s="28" t="str">
        <f t="shared" si="246"/>
        <v/>
      </c>
      <c r="O1711" s="19" t="str">
        <f t="shared" si="239"/>
        <v>TB_ART (N, DSD, Sex): TB/HIV on ART</v>
      </c>
      <c r="P1711" s="19" t="str">
        <f t="shared" si="240"/>
        <v>TB_ART (N, DSD, Sex): TB/HIV on ART</v>
      </c>
      <c r="Q1711" s="19" t="str">
        <f t="shared" si="247"/>
        <v>TB_ART (N, DSD, Sex)</v>
      </c>
      <c r="R1711" s="19" t="str">
        <f t="shared" si="241"/>
        <v>TB_ART_N_DSD_Sex</v>
      </c>
      <c r="S1711" s="19" t="str">
        <f t="shared" si="242"/>
        <v>TB_ART_N_DSD_Sex_</v>
      </c>
      <c r="T1711" s="19" t="b">
        <f>NOT(ISNA(VLOOKUP(B1711,dbcodes!A:B,2,FALSE)))</f>
        <v>1</v>
      </c>
      <c r="U1711" s="19" t="str">
        <f>IF(ISNA(VLOOKUP(B1711,dbcodes!A:B,2,FALSE)),des!R1254,VLOOKUP(B1711,dbcodes!A:B,2,FALSE))</f>
        <v>TB_ART_N_DSD_Sex</v>
      </c>
      <c r="W1711" s="107" t="str">
        <f>IF(ISNA(VLOOKUP(C1711,descriptions!A:B,2,FALSE)),des!V1254,IF(G1711=" TARGET","Target ","")&amp;VLOOKUP(C1711,descriptions!A:B,2,FALSE))</f>
        <v>Number of TB cases with documented HIV-positive status who start or continue ART during the reporting period</v>
      </c>
      <c r="X1711" s="20" t="s">
        <v>4</v>
      </c>
      <c r="Y1711" s="20" t="s">
        <v>831</v>
      </c>
      <c r="Z1711" s="20" t="s">
        <v>836</v>
      </c>
      <c r="AA1711" s="20" t="s">
        <v>102</v>
      </c>
      <c r="AB1711" s="20" t="s">
        <v>755</v>
      </c>
      <c r="AC1711" s="19" t="str">
        <f>IF(AB1711&lt;&gt;"",IF(NOT(ISNA(INDEX(os!A:A,MATCH(AB1711,os!B:B,0)))),INDEX(os!A:A,MATCH(AB1711,os!B:B,0)),"0"),"")</f>
        <v/>
      </c>
      <c r="AD1711" s="20" t="s">
        <v>830</v>
      </c>
      <c r="AH1711" s="93" t="str">
        <f>IF(NOT(ISNA(VLOOKUP(B:B,ResultsTargets!A:A,1,0))),"TRUE","")</f>
        <v/>
      </c>
      <c r="AI1711" s="19" t="str">
        <f>IF(ISNA(VLOOKUP(C1711,dim_techarea!A:B,2,FALSE)),"",VLOOKUP(C1711,dim_techarea!A:B,2,FALSE))</f>
        <v>TB_ART</v>
      </c>
      <c r="AJ1711" s="19" t="str">
        <f>IF(ISNA(VLOOKUP(AI1711,dim_techarea!B:C,2,FALSE)),"",VLOOKUP(AI1711,dim_techarea!B:C,2,FALSE))</f>
        <v>Z6TU9Os82Yw</v>
      </c>
      <c r="AK1711" s="19" t="str">
        <f>IF(ISNA(VLOOKUP(TRIM(G1711),dim_targetsresults!A:B,2,FALSE)),"",VLOOKUP(TRIM(G1711),dim_targetsresults!A:C,2,FALSE))</f>
        <v>MER Results</v>
      </c>
      <c r="AL1711" s="19" t="str">
        <f>IF(ISNA(VLOOKUP(AK1711,dim_targetsresults!B:C,2,FALSE)),"",VLOOKUP(AK1711,dim_targetsresults!B:C,2,FALSE))</f>
        <v>Jh0jDM5yQ2E</v>
      </c>
      <c r="AM1711" s="19" t="str">
        <f>IF(ISNA(VLOOKUP(TRIM(D1711),dim_numeratordenominator!A:B,2,FALSE)),"",VLOOKUP(TRIM(D1711),dim_numeratordenominator!A:C,2,FALSE))</f>
        <v>Numerator</v>
      </c>
      <c r="AN1711" s="19" t="str">
        <f>IF(ISNA(VLOOKUP(AM1711,dim_numeratordenominator!B:C,2,FALSE)),"",VLOOKUP(AM1711,dim_numeratordenominator!B:C,2,FALSE))</f>
        <v>Som9NRMQqV7</v>
      </c>
      <c r="AO1711" s="19" t="str">
        <f>IF(ISNA(VLOOKUP(TRIM(E1711),dim_supporttype!A:B,2,FALSE)),"",VLOOKUP(TRIM(E1711),dim_supporttype!A:C,2,FALSE))</f>
        <v>DSD</v>
      </c>
      <c r="AP1711" s="19" t="str">
        <f>IF(ISNA(VLOOKUP(AO1711,dim_supporttype!B:C,2,FALSE)),"",VLOOKUP(AO1711,dim_supporttype!B:C,2,FALSE))</f>
        <v>iM13vdNLWKb</v>
      </c>
      <c r="AQ1711" s="19" t="str">
        <f>IF(ISNA(VLOOKUP(TRIM(F1711),dim_disaggs!A:B,2,FALSE)),"No Disagg",VLOOKUP(TRIM(F1711),dim_disaggs!A:B,2,FALSE))</f>
        <v>Sex</v>
      </c>
      <c r="AR1711" s="19" t="str">
        <f>IF(ISNA(VLOOKUP(AQ1711,dim_disaggs!B:C,2,FALSE)),"",VLOOKUP(AQ1711,dim_disaggs!B:C,2,FALSE))</f>
        <v>sdHeplyj1SL</v>
      </c>
      <c r="AU1711" s="72" t="s">
        <v>755</v>
      </c>
      <c r="AV1711" s="73" t="s">
        <v>755</v>
      </c>
      <c r="AW1711" s="66" t="s">
        <v>755</v>
      </c>
      <c r="AX1711" s="66" t="s">
        <v>755</v>
      </c>
      <c r="BA1711" s="105" t="str">
        <f t="shared" si="243"/>
        <v/>
      </c>
      <c r="BB1711" s="20" t="str">
        <f t="shared" si="244"/>
        <v/>
      </c>
      <c r="BE1711" s="75" t="s">
        <v>755</v>
      </c>
      <c r="BF1711" s="73" t="s">
        <v>755</v>
      </c>
      <c r="BG1711" s="55" t="s">
        <v>755</v>
      </c>
      <c r="BH1711" s="76" t="s">
        <v>755</v>
      </c>
      <c r="BI1711" s="20" t="s">
        <v>755</v>
      </c>
      <c r="BJ1711" s="20" t="s">
        <v>755</v>
      </c>
      <c r="BK1711" s="55" t="s">
        <v>755</v>
      </c>
      <c r="BL1711" s="71" t="s">
        <v>755</v>
      </c>
      <c r="BM1711" s="77" t="s">
        <v>755</v>
      </c>
      <c r="BN1711" s="78" t="s">
        <v>755</v>
      </c>
      <c r="BO1711" s="77" t="s">
        <v>755</v>
      </c>
      <c r="BP1711" s="78" t="s">
        <v>755</v>
      </c>
    </row>
    <row r="1712" spans="1:68" x14ac:dyDescent="0.2">
      <c r="A1712" s="20" t="s">
        <v>95</v>
      </c>
      <c r="B1712" s="20" t="s">
        <v>1753</v>
      </c>
      <c r="C1712" s="20" t="s">
        <v>183</v>
      </c>
      <c r="D1712" s="20" t="s">
        <v>1</v>
      </c>
      <c r="E1712" s="20" t="s">
        <v>78</v>
      </c>
      <c r="F1712" s="20" t="s">
        <v>525</v>
      </c>
      <c r="G1712" s="20" t="s">
        <v>20086</v>
      </c>
      <c r="H1712" s="20" t="s">
        <v>525</v>
      </c>
      <c r="I1712" s="19">
        <f t="shared" si="245"/>
        <v>19</v>
      </c>
      <c r="J1712" s="20" t="s">
        <v>755</v>
      </c>
      <c r="K1712" s="20" t="s">
        <v>185</v>
      </c>
      <c r="L1712" s="95" t="str">
        <f>IF(M1712&lt;&gt;"",IF(NOT(ISNA(INDEX(cc!B:B,MATCH(M1712,cc!A:A,0)))),INDEX(cc!B:B,MATCH(M1712,cc!A:A,0)),"0"),"")</f>
        <v>Sex</v>
      </c>
      <c r="M1712" s="97" t="s">
        <v>4106</v>
      </c>
      <c r="N1712" s="28" t="str">
        <f t="shared" si="246"/>
        <v/>
      </c>
      <c r="O1712" s="19" t="str">
        <f t="shared" si="239"/>
        <v>TB_ART (N, TA, Sex): TB/HIV on ART</v>
      </c>
      <c r="P1712" s="19" t="str">
        <f t="shared" si="240"/>
        <v>TB_ART (N, TA, Sex): TB/HIV on ART</v>
      </c>
      <c r="Q1712" s="19" t="str">
        <f t="shared" si="247"/>
        <v>TB_ART (N, TA, Sex)</v>
      </c>
      <c r="R1712" s="19" t="str">
        <f t="shared" si="241"/>
        <v>TB_ART_N_TA_Sex</v>
      </c>
      <c r="S1712" s="19" t="str">
        <f t="shared" si="242"/>
        <v>TB_ART_N_TA_Sex_</v>
      </c>
      <c r="T1712" s="19" t="b">
        <f>NOT(ISNA(VLOOKUP(B1712,dbcodes!A:B,2,FALSE)))</f>
        <v>1</v>
      </c>
      <c r="U1712" s="19" t="str">
        <f>IF(ISNA(VLOOKUP(B1712,dbcodes!A:B,2,FALSE)),des!R1255,VLOOKUP(B1712,dbcodes!A:B,2,FALSE))</f>
        <v>TB_ART_N_TA_Sex</v>
      </c>
      <c r="W1712" s="107" t="str">
        <f>IF(ISNA(VLOOKUP(C1712,descriptions!A:B,2,FALSE)),des!V1255,IF(G1712=" TARGET","Target ","")&amp;VLOOKUP(C1712,descriptions!A:B,2,FALSE))</f>
        <v>Number of TB cases with documented HIV-positive status who start or continue ART during the reporting period</v>
      </c>
      <c r="X1712" s="20" t="s">
        <v>4</v>
      </c>
      <c r="Y1712" s="20" t="s">
        <v>831</v>
      </c>
      <c r="Z1712" s="20" t="s">
        <v>836</v>
      </c>
      <c r="AA1712" s="20" t="s">
        <v>102</v>
      </c>
      <c r="AB1712" s="20" t="s">
        <v>755</v>
      </c>
      <c r="AC1712" s="19" t="str">
        <f>IF(AB1712&lt;&gt;"",IF(NOT(ISNA(INDEX(os!A:A,MATCH(AB1712,os!B:B,0)))),INDEX(os!A:A,MATCH(AB1712,os!B:B,0)),"0"),"")</f>
        <v/>
      </c>
      <c r="AD1712" s="20" t="s">
        <v>830</v>
      </c>
      <c r="AH1712" s="93" t="str">
        <f>IF(NOT(ISNA(VLOOKUP(B:B,ResultsTargets!A:A,1,0))),"TRUE","")</f>
        <v/>
      </c>
      <c r="AI1712" s="19" t="str">
        <f>IF(ISNA(VLOOKUP(C1712,dim_techarea!A:B,2,FALSE)),"",VLOOKUP(C1712,dim_techarea!A:B,2,FALSE))</f>
        <v>TB_ART</v>
      </c>
      <c r="AJ1712" s="19" t="str">
        <f>IF(ISNA(VLOOKUP(AI1712,dim_techarea!B:C,2,FALSE)),"",VLOOKUP(AI1712,dim_techarea!B:C,2,FALSE))</f>
        <v>Z6TU9Os82Yw</v>
      </c>
      <c r="AK1712" s="19" t="str">
        <f>IF(ISNA(VLOOKUP(TRIM(G1712),dim_targetsresults!A:B,2,FALSE)),"",VLOOKUP(TRIM(G1712),dim_targetsresults!A:C,2,FALSE))</f>
        <v>MER Results</v>
      </c>
      <c r="AL1712" s="19" t="str">
        <f>IF(ISNA(VLOOKUP(AK1712,dim_targetsresults!B:C,2,FALSE)),"",VLOOKUP(AK1712,dim_targetsresults!B:C,2,FALSE))</f>
        <v>Jh0jDM5yQ2E</v>
      </c>
      <c r="AM1712" s="19" t="str">
        <f>IF(ISNA(VLOOKUP(TRIM(D1712),dim_numeratordenominator!A:B,2,FALSE)),"",VLOOKUP(TRIM(D1712),dim_numeratordenominator!A:C,2,FALSE))</f>
        <v>Numerator</v>
      </c>
      <c r="AN1712" s="19" t="str">
        <f>IF(ISNA(VLOOKUP(AM1712,dim_numeratordenominator!B:C,2,FALSE)),"",VLOOKUP(AM1712,dim_numeratordenominator!B:C,2,FALSE))</f>
        <v>Som9NRMQqV7</v>
      </c>
      <c r="AO1712" s="19" t="str">
        <f>IF(ISNA(VLOOKUP(TRIM(E1712),dim_supporttype!A:B,2,FALSE)),"",VLOOKUP(TRIM(E1712),dim_supporttype!A:C,2,FALSE))</f>
        <v>TA</v>
      </c>
      <c r="AP1712" s="19" t="str">
        <f>IF(ISNA(VLOOKUP(AO1712,dim_supporttype!B:C,2,FALSE)),"",VLOOKUP(AO1712,dim_supporttype!B:C,2,FALSE))</f>
        <v>cRAGKdWIDn4</v>
      </c>
      <c r="AQ1712" s="19" t="str">
        <f>IF(ISNA(VLOOKUP(TRIM(F1712),dim_disaggs!A:B,2,FALSE)),"No Disagg",VLOOKUP(TRIM(F1712),dim_disaggs!A:B,2,FALSE))</f>
        <v>Sex</v>
      </c>
      <c r="AR1712" s="19" t="str">
        <f>IF(ISNA(VLOOKUP(AQ1712,dim_disaggs!B:C,2,FALSE)),"",VLOOKUP(AQ1712,dim_disaggs!B:C,2,FALSE))</f>
        <v>sdHeplyj1SL</v>
      </c>
      <c r="AU1712" s="72" t="s">
        <v>755</v>
      </c>
      <c r="AV1712" s="73" t="s">
        <v>755</v>
      </c>
      <c r="AW1712" s="66" t="s">
        <v>755</v>
      </c>
      <c r="AX1712" s="66" t="s">
        <v>755</v>
      </c>
      <c r="BA1712" s="105" t="str">
        <f t="shared" si="243"/>
        <v/>
      </c>
      <c r="BB1712" s="20" t="str">
        <f t="shared" si="244"/>
        <v/>
      </c>
      <c r="BE1712" s="75" t="s">
        <v>755</v>
      </c>
      <c r="BF1712" s="73" t="s">
        <v>755</v>
      </c>
      <c r="BG1712" s="55" t="s">
        <v>755</v>
      </c>
      <c r="BH1712" s="76" t="s">
        <v>755</v>
      </c>
      <c r="BI1712" s="20" t="s">
        <v>755</v>
      </c>
      <c r="BJ1712" s="20" t="s">
        <v>755</v>
      </c>
      <c r="BK1712" s="55" t="s">
        <v>755</v>
      </c>
      <c r="BL1712" s="71" t="s">
        <v>755</v>
      </c>
      <c r="BM1712" s="77" t="s">
        <v>755</v>
      </c>
      <c r="BN1712" s="78" t="s">
        <v>755</v>
      </c>
      <c r="BO1712" s="77" t="s">
        <v>755</v>
      </c>
      <c r="BP1712" s="78" t="s">
        <v>755</v>
      </c>
    </row>
    <row r="1713" spans="1:68" x14ac:dyDescent="0.2">
      <c r="A1713" s="20" t="s">
        <v>95</v>
      </c>
      <c r="B1713" s="20" t="s">
        <v>193</v>
      </c>
      <c r="C1713" s="20" t="s">
        <v>183</v>
      </c>
      <c r="D1713" s="20" t="s">
        <v>1</v>
      </c>
      <c r="E1713" s="20" t="s">
        <v>77</v>
      </c>
      <c r="G1713" s="20" t="s">
        <v>20086</v>
      </c>
      <c r="I1713" s="19">
        <f t="shared" si="245"/>
        <v>15</v>
      </c>
      <c r="J1713" s="20" t="s">
        <v>755</v>
      </c>
      <c r="K1713" s="20" t="s">
        <v>185</v>
      </c>
      <c r="L1713" s="95" t="str">
        <f>IF(M1713&lt;&gt;"",IF(NOT(ISNA(INDEX(cc!B:B,MATCH(M1713,cc!A:A,0)))),INDEX(cc!B:B,MATCH(M1713,cc!A:A,0)),"0"),"")</f>
        <v>default</v>
      </c>
      <c r="M1713" s="97" t="s">
        <v>13</v>
      </c>
      <c r="N1713" s="28" t="str">
        <f t="shared" si="246"/>
        <v/>
      </c>
      <c r="O1713" s="19" t="str">
        <f t="shared" si="239"/>
        <v>TB_ART (N, DSD): TB/HIV on ART</v>
      </c>
      <c r="P1713" s="19" t="str">
        <f t="shared" si="240"/>
        <v>TB_ART (N, DSD): TB/HIV on ART</v>
      </c>
      <c r="Q1713" s="19" t="str">
        <f t="shared" si="247"/>
        <v>TB_ART (N, DSD)</v>
      </c>
      <c r="R1713" s="19" t="str">
        <f t="shared" si="241"/>
        <v>TB_ART_N_DSD</v>
      </c>
      <c r="S1713" s="19" t="str">
        <f t="shared" si="242"/>
        <v>TB_ART_N_DSD_</v>
      </c>
      <c r="T1713" s="19" t="b">
        <f>NOT(ISNA(VLOOKUP(B1713,dbcodes!A:B,2,FALSE)))</f>
        <v>1</v>
      </c>
      <c r="U1713" s="19" t="str">
        <f>IF(ISNA(VLOOKUP(B1713,dbcodes!A:B,2,FALSE)),des!R1256,VLOOKUP(B1713,dbcodes!A:B,2,FALSE))</f>
        <v>TB_ART_N_DSD</v>
      </c>
      <c r="W1713" s="107" t="str">
        <f>IF(ISNA(VLOOKUP(C1713,descriptions!A:B,2,FALSE)),des!V1256,IF(G1713=" TARGET","Target ","")&amp;VLOOKUP(C1713,descriptions!A:B,2,FALSE))</f>
        <v>Number of TB cases with documented HIV-positive status who start or continue ART during the reporting period</v>
      </c>
      <c r="X1713" s="20" t="s">
        <v>4</v>
      </c>
      <c r="Y1713" s="20" t="s">
        <v>831</v>
      </c>
      <c r="Z1713" s="20" t="s">
        <v>836</v>
      </c>
      <c r="AA1713" s="20" t="s">
        <v>102</v>
      </c>
      <c r="AB1713" s="20" t="s">
        <v>755</v>
      </c>
      <c r="AC1713" s="19" t="str">
        <f>IF(AB1713&lt;&gt;"",IF(NOT(ISNA(INDEX(os!A:A,MATCH(AB1713,os!B:B,0)))),INDEX(os!A:A,MATCH(AB1713,os!B:B,0)),"0"),"")</f>
        <v/>
      </c>
      <c r="AD1713" s="20" t="s">
        <v>830</v>
      </c>
      <c r="AH1713" s="93" t="str">
        <f>IF(NOT(ISNA(VLOOKUP(B:B,ResultsTargets!A:A,1,0))),"TRUE","")</f>
        <v/>
      </c>
      <c r="AI1713" s="19" t="str">
        <f>IF(ISNA(VLOOKUP(C1713,dim_techarea!A:B,2,FALSE)),"",VLOOKUP(C1713,dim_techarea!A:B,2,FALSE))</f>
        <v>TB_ART</v>
      </c>
      <c r="AJ1713" s="19" t="str">
        <f>IF(ISNA(VLOOKUP(AI1713,dim_techarea!B:C,2,FALSE)),"",VLOOKUP(AI1713,dim_techarea!B:C,2,FALSE))</f>
        <v>Z6TU9Os82Yw</v>
      </c>
      <c r="AK1713" s="19" t="str">
        <f>IF(ISNA(VLOOKUP(TRIM(G1713),dim_targetsresults!A:B,2,FALSE)),"",VLOOKUP(TRIM(G1713),dim_targetsresults!A:C,2,FALSE))</f>
        <v>MER Results</v>
      </c>
      <c r="AL1713" s="19" t="str">
        <f>IF(ISNA(VLOOKUP(AK1713,dim_targetsresults!B:C,2,FALSE)),"",VLOOKUP(AK1713,dim_targetsresults!B:C,2,FALSE))</f>
        <v>Jh0jDM5yQ2E</v>
      </c>
      <c r="AM1713" s="19" t="str">
        <f>IF(ISNA(VLOOKUP(TRIM(D1713),dim_numeratordenominator!A:B,2,FALSE)),"",VLOOKUP(TRIM(D1713),dim_numeratordenominator!A:C,2,FALSE))</f>
        <v>Numerator</v>
      </c>
      <c r="AN1713" s="19" t="str">
        <f>IF(ISNA(VLOOKUP(AM1713,dim_numeratordenominator!B:C,2,FALSE)),"",VLOOKUP(AM1713,dim_numeratordenominator!B:C,2,FALSE))</f>
        <v>Som9NRMQqV7</v>
      </c>
      <c r="AO1713" s="19" t="str">
        <f>IF(ISNA(VLOOKUP(TRIM(E1713),dim_supporttype!A:B,2,FALSE)),"",VLOOKUP(TRIM(E1713),dim_supporttype!A:C,2,FALSE))</f>
        <v>DSD</v>
      </c>
      <c r="AP1713" s="19" t="str">
        <f>IF(ISNA(VLOOKUP(AO1713,dim_supporttype!B:C,2,FALSE)),"",VLOOKUP(AO1713,dim_supporttype!B:C,2,FALSE))</f>
        <v>iM13vdNLWKb</v>
      </c>
      <c r="AQ1713" s="19" t="str">
        <f>IF(ISNA(VLOOKUP(TRIM(F1713),dim_disaggs!A:B,2,FALSE)),"No Disagg",VLOOKUP(TRIM(F1713),dim_disaggs!A:B,2,FALSE))</f>
        <v>No Disagg</v>
      </c>
      <c r="AR1713" s="19" t="str">
        <f>IF(ISNA(VLOOKUP(AQ1713,dim_disaggs!B:C,2,FALSE)),"",VLOOKUP(AQ1713,dim_disaggs!B:C,2,FALSE))</f>
        <v>werJlVT6sf3</v>
      </c>
      <c r="AU1713" s="72" t="s">
        <v>755</v>
      </c>
      <c r="AV1713" s="73" t="s">
        <v>755</v>
      </c>
      <c r="AW1713" s="66" t="s">
        <v>755</v>
      </c>
      <c r="AX1713" s="66" t="s">
        <v>755</v>
      </c>
      <c r="BA1713" s="105" t="str">
        <f t="shared" si="243"/>
        <v>Top Level Numerator</v>
      </c>
      <c r="BB1713" s="20" t="str">
        <f t="shared" si="244"/>
        <v>PE5QVF0w4xj</v>
      </c>
      <c r="BC1713" s="20" t="s">
        <v>25706</v>
      </c>
      <c r="BD1713" s="20" t="s">
        <v>25707</v>
      </c>
      <c r="BE1713" s="75" t="s">
        <v>21240</v>
      </c>
      <c r="BF1713" s="73" t="s">
        <v>21241</v>
      </c>
      <c r="BG1713" s="55" t="s">
        <v>20424</v>
      </c>
      <c r="BH1713" s="76" t="s">
        <v>20422</v>
      </c>
      <c r="BI1713" s="20" t="s">
        <v>755</v>
      </c>
      <c r="BJ1713" s="20" t="s">
        <v>755</v>
      </c>
      <c r="BK1713" s="55" t="s">
        <v>755</v>
      </c>
      <c r="BL1713" s="71" t="s">
        <v>755</v>
      </c>
      <c r="BM1713" s="77" t="s">
        <v>755</v>
      </c>
      <c r="BN1713" s="78" t="s">
        <v>755</v>
      </c>
      <c r="BO1713" s="77" t="s">
        <v>755</v>
      </c>
      <c r="BP1713" s="78" t="s">
        <v>755</v>
      </c>
    </row>
    <row r="1714" spans="1:68" s="3" customFormat="1" x14ac:dyDescent="0.2">
      <c r="A1714" s="20" t="s">
        <v>95</v>
      </c>
      <c r="B1714" s="20" t="s">
        <v>194</v>
      </c>
      <c r="C1714" s="20" t="s">
        <v>183</v>
      </c>
      <c r="D1714" s="20" t="s">
        <v>1</v>
      </c>
      <c r="E1714" s="20" t="s">
        <v>78</v>
      </c>
      <c r="F1714" s="20"/>
      <c r="G1714" s="20" t="s">
        <v>20086</v>
      </c>
      <c r="H1714" s="20"/>
      <c r="I1714" s="19">
        <f t="shared" si="245"/>
        <v>14</v>
      </c>
      <c r="J1714" s="20" t="s">
        <v>755</v>
      </c>
      <c r="K1714" s="20" t="s">
        <v>185</v>
      </c>
      <c r="L1714" s="95" t="str">
        <f>IF(M1714&lt;&gt;"",IF(NOT(ISNA(INDEX(cc!B:B,MATCH(M1714,cc!A:A,0)))),INDEX(cc!B:B,MATCH(M1714,cc!A:A,0)),"0"),"")</f>
        <v>default</v>
      </c>
      <c r="M1714" s="97" t="s">
        <v>13</v>
      </c>
      <c r="N1714" s="28" t="str">
        <f t="shared" si="246"/>
        <v/>
      </c>
      <c r="O1714" s="19" t="str">
        <f t="shared" si="239"/>
        <v>TB_ART (N, TA): TB/HIV on ART</v>
      </c>
      <c r="P1714" s="19" t="str">
        <f t="shared" si="240"/>
        <v>TB_ART (N, TA): TB/HIV on ART</v>
      </c>
      <c r="Q1714" s="19" t="str">
        <f t="shared" si="247"/>
        <v>TB_ART (N, TA)</v>
      </c>
      <c r="R1714" s="19" t="str">
        <f t="shared" si="241"/>
        <v>TB_ART_N_TA</v>
      </c>
      <c r="S1714" s="19" t="str">
        <f t="shared" si="242"/>
        <v>TB_ART_N_TA_</v>
      </c>
      <c r="T1714" s="19" t="b">
        <f>NOT(ISNA(VLOOKUP(B1714,dbcodes!A:B,2,FALSE)))</f>
        <v>1</v>
      </c>
      <c r="U1714" s="19" t="str">
        <f>IF(ISNA(VLOOKUP(B1714,dbcodes!A:B,2,FALSE)),des!R1257,VLOOKUP(B1714,dbcodes!A:B,2,FALSE))</f>
        <v>TB_ART_N_TA</v>
      </c>
      <c r="V1714" s="20"/>
      <c r="W1714" s="107" t="str">
        <f>IF(ISNA(VLOOKUP(C1714,descriptions!A:B,2,FALSE)),des!V1257,IF(G1714=" TARGET","Target ","")&amp;VLOOKUP(C1714,descriptions!A:B,2,FALSE))</f>
        <v>Number of TB cases with documented HIV-positive status who start or continue ART during the reporting period</v>
      </c>
      <c r="X1714" s="20" t="s">
        <v>4</v>
      </c>
      <c r="Y1714" s="20" t="s">
        <v>831</v>
      </c>
      <c r="Z1714" s="20" t="s">
        <v>836</v>
      </c>
      <c r="AA1714" s="20" t="s">
        <v>102</v>
      </c>
      <c r="AB1714" s="20" t="s">
        <v>755</v>
      </c>
      <c r="AC1714" s="19" t="str">
        <f>IF(AB1714&lt;&gt;"",IF(NOT(ISNA(INDEX(os!A:A,MATCH(AB1714,os!B:B,0)))),INDEX(os!A:A,MATCH(AB1714,os!B:B,0)),"0"),"")</f>
        <v/>
      </c>
      <c r="AD1714" s="20" t="s">
        <v>830</v>
      </c>
      <c r="AE1714" s="20"/>
      <c r="AF1714" s="20"/>
      <c r="AG1714" s="20"/>
      <c r="AH1714" s="93" t="str">
        <f>IF(NOT(ISNA(VLOOKUP(B:B,ResultsTargets!A:A,1,0))),"TRUE","")</f>
        <v/>
      </c>
      <c r="AI1714" s="19" t="str">
        <f>IF(ISNA(VLOOKUP(C1714,dim_techarea!A:B,2,FALSE)),"",VLOOKUP(C1714,dim_techarea!A:B,2,FALSE))</f>
        <v>TB_ART</v>
      </c>
      <c r="AJ1714" s="19" t="str">
        <f>IF(ISNA(VLOOKUP(AI1714,dim_techarea!B:C,2,FALSE)),"",VLOOKUP(AI1714,dim_techarea!B:C,2,FALSE))</f>
        <v>Z6TU9Os82Yw</v>
      </c>
      <c r="AK1714" s="19" t="str">
        <f>IF(ISNA(VLOOKUP(TRIM(G1714),dim_targetsresults!A:B,2,FALSE)),"",VLOOKUP(TRIM(G1714),dim_targetsresults!A:C,2,FALSE))</f>
        <v>MER Results</v>
      </c>
      <c r="AL1714" s="19" t="str">
        <f>IF(ISNA(VLOOKUP(AK1714,dim_targetsresults!B:C,2,FALSE)),"",VLOOKUP(AK1714,dim_targetsresults!B:C,2,FALSE))</f>
        <v>Jh0jDM5yQ2E</v>
      </c>
      <c r="AM1714" s="19" t="str">
        <f>IF(ISNA(VLOOKUP(TRIM(D1714),dim_numeratordenominator!A:B,2,FALSE)),"",VLOOKUP(TRIM(D1714),dim_numeratordenominator!A:C,2,FALSE))</f>
        <v>Numerator</v>
      </c>
      <c r="AN1714" s="19" t="str">
        <f>IF(ISNA(VLOOKUP(AM1714,dim_numeratordenominator!B:C,2,FALSE)),"",VLOOKUP(AM1714,dim_numeratordenominator!B:C,2,FALSE))</f>
        <v>Som9NRMQqV7</v>
      </c>
      <c r="AO1714" s="19" t="str">
        <f>IF(ISNA(VLOOKUP(TRIM(E1714),dim_supporttype!A:B,2,FALSE)),"",VLOOKUP(TRIM(E1714),dim_supporttype!A:C,2,FALSE))</f>
        <v>TA</v>
      </c>
      <c r="AP1714" s="19" t="str">
        <f>IF(ISNA(VLOOKUP(AO1714,dim_supporttype!B:C,2,FALSE)),"",VLOOKUP(AO1714,dim_supporttype!B:C,2,FALSE))</f>
        <v>cRAGKdWIDn4</v>
      </c>
      <c r="AQ1714" s="19" t="str">
        <f>IF(ISNA(VLOOKUP(TRIM(F1714),dim_disaggs!A:B,2,FALSE)),"No Disagg",VLOOKUP(TRIM(F1714),dim_disaggs!A:B,2,FALSE))</f>
        <v>No Disagg</v>
      </c>
      <c r="AR1714" s="19" t="str">
        <f>IF(ISNA(VLOOKUP(AQ1714,dim_disaggs!B:C,2,FALSE)),"",VLOOKUP(AQ1714,dim_disaggs!B:C,2,FALSE))</f>
        <v>werJlVT6sf3</v>
      </c>
      <c r="AS1714" s="72"/>
      <c r="AT1714" s="66"/>
      <c r="AU1714" s="72" t="s">
        <v>755</v>
      </c>
      <c r="AV1714" s="73" t="s">
        <v>755</v>
      </c>
      <c r="AW1714" s="66" t="s">
        <v>755</v>
      </c>
      <c r="AX1714" s="66" t="s">
        <v>755</v>
      </c>
      <c r="AY1714" s="20"/>
      <c r="AZ1714" s="20"/>
      <c r="BA1714" s="105" t="str">
        <f t="shared" si="243"/>
        <v>Top Level Numerator</v>
      </c>
      <c r="BB1714" s="20" t="str">
        <f t="shared" si="244"/>
        <v>PE5QVF0w4xj</v>
      </c>
      <c r="BC1714" s="20" t="s">
        <v>25706</v>
      </c>
      <c r="BD1714" s="20" t="s">
        <v>25707</v>
      </c>
      <c r="BE1714" s="75" t="s">
        <v>21240</v>
      </c>
      <c r="BF1714" s="73" t="s">
        <v>21241</v>
      </c>
      <c r="BG1714" s="55" t="s">
        <v>20424</v>
      </c>
      <c r="BH1714" s="76" t="s">
        <v>20422</v>
      </c>
      <c r="BI1714" s="20" t="s">
        <v>755</v>
      </c>
      <c r="BJ1714" s="20" t="s">
        <v>755</v>
      </c>
      <c r="BK1714" s="55" t="s">
        <v>755</v>
      </c>
      <c r="BL1714" s="71" t="s">
        <v>755</v>
      </c>
      <c r="BM1714" s="77" t="s">
        <v>755</v>
      </c>
      <c r="BN1714" s="78" t="s">
        <v>755</v>
      </c>
      <c r="BO1714" s="77" t="s">
        <v>755</v>
      </c>
      <c r="BP1714" s="78" t="s">
        <v>755</v>
      </c>
    </row>
    <row r="1715" spans="1:68" s="3" customFormat="1" x14ac:dyDescent="0.2">
      <c r="A1715" s="20" t="s">
        <v>95</v>
      </c>
      <c r="B1715" s="21" t="s">
        <v>20298</v>
      </c>
      <c r="C1715" s="20" t="s">
        <v>183</v>
      </c>
      <c r="D1715" s="20" t="s">
        <v>1</v>
      </c>
      <c r="E1715" s="20" t="s">
        <v>77</v>
      </c>
      <c r="F1715" s="20" t="s">
        <v>214</v>
      </c>
      <c r="G1715" s="20" t="s">
        <v>20086</v>
      </c>
      <c r="H1715" s="20" t="s">
        <v>214</v>
      </c>
      <c r="I1715" s="19">
        <f t="shared" si="245"/>
        <v>26</v>
      </c>
      <c r="J1715" s="20" t="s">
        <v>755</v>
      </c>
      <c r="K1715" s="20" t="s">
        <v>185</v>
      </c>
      <c r="L1715" s="95" t="str">
        <f>IF(M1715&lt;&gt;"",IF(NOT(ISNA(INDEX(cc!B:B,MATCH(M1715,cc!A:A,0)))),INDEX(cc!B:B,MATCH(M1715,cc!A:A,0)),"0"),"")</f>
        <v>Test Results (Positive)</v>
      </c>
      <c r="M1715" s="97" t="s">
        <v>19844</v>
      </c>
      <c r="N1715" s="28" t="str">
        <f t="shared" si="246"/>
        <v/>
      </c>
      <c r="O1715" s="19" t="str">
        <f t="shared" si="239"/>
        <v>TB_ART (N, DSD, HIVStatus): TB/HIV on ART</v>
      </c>
      <c r="P1715" s="19" t="str">
        <f t="shared" si="240"/>
        <v>TB_ART (N, DSD, HIVStatus): TB/HIV on ART</v>
      </c>
      <c r="Q1715" s="19" t="str">
        <f t="shared" si="247"/>
        <v>TB_ART (N, DSD, HIVStatus)</v>
      </c>
      <c r="R1715" s="19" t="str">
        <f t="shared" si="241"/>
        <v>TB_ART_N_DSD_HIVStatus</v>
      </c>
      <c r="S1715" s="19" t="str">
        <f t="shared" si="242"/>
        <v>TB_ART_N_DSD_HIVStatus_</v>
      </c>
      <c r="T1715" s="19" t="b">
        <f>NOT(ISNA(VLOOKUP(B1715,dbcodes!A:B,2,FALSE)))</f>
        <v>1</v>
      </c>
      <c r="U1715" s="19" t="str">
        <f>IF(ISNA(VLOOKUP(B1715,dbcodes!A:B,2,FALSE)),des!R1258,VLOOKUP(B1715,dbcodes!A:B,2,FALSE))</f>
        <v>TB_ART_N_DSD_HIVStatus</v>
      </c>
      <c r="V1715" s="20"/>
      <c r="W1715" s="107" t="str">
        <f>IF(ISNA(VLOOKUP(C1715,descriptions!A:B,2,FALSE)),des!V1258,IF(G1715=" TARGET","Target ","")&amp;VLOOKUP(C1715,descriptions!A:B,2,FALSE))</f>
        <v>Number of TB cases with documented HIV-positive status who start or continue ART during the reporting period</v>
      </c>
      <c r="X1715" s="20" t="s">
        <v>4</v>
      </c>
      <c r="Y1715" s="20" t="s">
        <v>831</v>
      </c>
      <c r="Z1715" s="20" t="s">
        <v>836</v>
      </c>
      <c r="AA1715" s="20" t="s">
        <v>102</v>
      </c>
      <c r="AB1715" s="20" t="s">
        <v>755</v>
      </c>
      <c r="AC1715" s="19" t="str">
        <f>IF(AB1715&lt;&gt;"",IF(NOT(ISNA(INDEX(os!A:A,MATCH(AB1715,os!B:B,0)))),INDEX(os!A:A,MATCH(AB1715,os!B:B,0)),"0"),"")</f>
        <v/>
      </c>
      <c r="AD1715" s="20" t="s">
        <v>830</v>
      </c>
      <c r="AE1715" s="20"/>
      <c r="AF1715" s="20"/>
      <c r="AG1715" s="20"/>
      <c r="AH1715" s="93" t="str">
        <f>IF(NOT(ISNA(VLOOKUP(B:B,ResultsTargets!A:A,1,0))),"TRUE","")</f>
        <v/>
      </c>
      <c r="AI1715" s="19" t="str">
        <f>IF(ISNA(VLOOKUP(C1715,dim_techarea!A:B,2,FALSE)),"",VLOOKUP(C1715,dim_techarea!A:B,2,FALSE))</f>
        <v>TB_ART</v>
      </c>
      <c r="AJ1715" s="19" t="str">
        <f>IF(ISNA(VLOOKUP(AI1715,dim_techarea!B:C,2,FALSE)),"",VLOOKUP(AI1715,dim_techarea!B:C,2,FALSE))</f>
        <v>Z6TU9Os82Yw</v>
      </c>
      <c r="AK1715" s="19" t="str">
        <f>IF(ISNA(VLOOKUP(TRIM(G1715),dim_targetsresults!A:B,2,FALSE)),"",VLOOKUP(TRIM(G1715),dim_targetsresults!A:C,2,FALSE))</f>
        <v>MER Results</v>
      </c>
      <c r="AL1715" s="19" t="str">
        <f>IF(ISNA(VLOOKUP(AK1715,dim_targetsresults!B:C,2,FALSE)),"",VLOOKUP(AK1715,dim_targetsresults!B:C,2,FALSE))</f>
        <v>Jh0jDM5yQ2E</v>
      </c>
      <c r="AM1715" s="19" t="str">
        <f>IF(ISNA(VLOOKUP(TRIM(D1715),dim_numeratordenominator!A:B,2,FALSE)),"",VLOOKUP(TRIM(D1715),dim_numeratordenominator!A:C,2,FALSE))</f>
        <v>Numerator</v>
      </c>
      <c r="AN1715" s="19" t="str">
        <f>IF(ISNA(VLOOKUP(AM1715,dim_numeratordenominator!B:C,2,FALSE)),"",VLOOKUP(AM1715,dim_numeratordenominator!B:C,2,FALSE))</f>
        <v>Som9NRMQqV7</v>
      </c>
      <c r="AO1715" s="19" t="str">
        <f>IF(ISNA(VLOOKUP(TRIM(E1715),dim_supporttype!A:B,2,FALSE)),"",VLOOKUP(TRIM(E1715),dim_supporttype!A:C,2,FALSE))</f>
        <v>DSD</v>
      </c>
      <c r="AP1715" s="19" t="str">
        <f>IF(ISNA(VLOOKUP(AO1715,dim_supporttype!B:C,2,FALSE)),"",VLOOKUP(AO1715,dim_supporttype!B:C,2,FALSE))</f>
        <v>iM13vdNLWKb</v>
      </c>
      <c r="AQ1715" s="19" t="str">
        <f>IF(ISNA(VLOOKUP(TRIM(F1715),dim_disaggs!A:B,2,FALSE)),"No Disagg",VLOOKUP(TRIM(F1715),dim_disaggs!A:B,2,FALSE))</f>
        <v>HIVStatus</v>
      </c>
      <c r="AR1715" s="19" t="str">
        <f>IF(ISNA(VLOOKUP(AQ1715,dim_disaggs!B:C,2,FALSE)),"",VLOOKUP(AQ1715,dim_disaggs!B:C,2,FALSE))</f>
        <v>Hx0TLL7gn1d</v>
      </c>
      <c r="AS1715" s="72"/>
      <c r="AT1715" s="66"/>
      <c r="AU1715" s="72" t="s">
        <v>755</v>
      </c>
      <c r="AV1715" s="73" t="s">
        <v>755</v>
      </c>
      <c r="AW1715" s="66" t="s">
        <v>755</v>
      </c>
      <c r="AX1715" s="66" t="s">
        <v>755</v>
      </c>
      <c r="AY1715" s="20"/>
      <c r="AZ1715" s="20"/>
      <c r="BA1715" s="105" t="str">
        <f t="shared" si="243"/>
        <v>Top Level Numerator</v>
      </c>
      <c r="BB1715" s="20" t="str">
        <f t="shared" si="244"/>
        <v>PE5QVF0w4xj</v>
      </c>
      <c r="BC1715" s="20"/>
      <c r="BD1715" s="20"/>
      <c r="BE1715" s="75" t="s">
        <v>755</v>
      </c>
      <c r="BF1715" s="73" t="s">
        <v>755</v>
      </c>
      <c r="BG1715" s="55" t="s">
        <v>755</v>
      </c>
      <c r="BH1715" s="76" t="s">
        <v>755</v>
      </c>
      <c r="BI1715" s="20" t="s">
        <v>20420</v>
      </c>
      <c r="BJ1715" s="20" t="s">
        <v>20426</v>
      </c>
      <c r="BK1715" s="55" t="s">
        <v>755</v>
      </c>
      <c r="BL1715" s="71" t="s">
        <v>755</v>
      </c>
      <c r="BM1715" s="77" t="s">
        <v>755</v>
      </c>
      <c r="BN1715" s="78" t="s">
        <v>755</v>
      </c>
      <c r="BO1715" s="77" t="s">
        <v>755</v>
      </c>
      <c r="BP1715" s="78" t="s">
        <v>755</v>
      </c>
    </row>
    <row r="1716" spans="1:68" s="3" customFormat="1" x14ac:dyDescent="0.2">
      <c r="A1716" s="20" t="s">
        <v>95</v>
      </c>
      <c r="B1716" s="21" t="s">
        <v>20299</v>
      </c>
      <c r="C1716" s="20" t="s">
        <v>183</v>
      </c>
      <c r="D1716" s="20" t="s">
        <v>1</v>
      </c>
      <c r="E1716" s="20" t="s">
        <v>78</v>
      </c>
      <c r="F1716" s="20" t="s">
        <v>214</v>
      </c>
      <c r="G1716" s="20" t="s">
        <v>20086</v>
      </c>
      <c r="H1716" s="20" t="s">
        <v>214</v>
      </c>
      <c r="I1716" s="19">
        <f t="shared" si="245"/>
        <v>25</v>
      </c>
      <c r="J1716" s="20" t="s">
        <v>755</v>
      </c>
      <c r="K1716" s="20" t="s">
        <v>185</v>
      </c>
      <c r="L1716" s="95" t="str">
        <f>IF(M1716&lt;&gt;"",IF(NOT(ISNA(INDEX(cc!B:B,MATCH(M1716,cc!A:A,0)))),INDEX(cc!B:B,MATCH(M1716,cc!A:A,0)),"0"),"")</f>
        <v>Test Results (Positive)</v>
      </c>
      <c r="M1716" s="97" t="s">
        <v>19844</v>
      </c>
      <c r="N1716" s="28" t="str">
        <f t="shared" si="246"/>
        <v/>
      </c>
      <c r="O1716" s="19" t="str">
        <f t="shared" si="239"/>
        <v>TB_ART (N, TA, HIVStatus): TB/HIV on ART</v>
      </c>
      <c r="P1716" s="19" t="str">
        <f t="shared" si="240"/>
        <v>TB_ART (N, TA, HIVStatus): TB/HIV on ART</v>
      </c>
      <c r="Q1716" s="19" t="str">
        <f t="shared" si="247"/>
        <v>TB_ART (N, TA, HIVStatus)</v>
      </c>
      <c r="R1716" s="19" t="str">
        <f t="shared" si="241"/>
        <v>TB_ART_N_TA_HIVStatus</v>
      </c>
      <c r="S1716" s="19" t="str">
        <f t="shared" si="242"/>
        <v>TB_ART_N_TA_HIVStatus_</v>
      </c>
      <c r="T1716" s="19" t="b">
        <f>NOT(ISNA(VLOOKUP(B1716,dbcodes!A:B,2,FALSE)))</f>
        <v>1</v>
      </c>
      <c r="U1716" s="19" t="str">
        <f>IF(ISNA(VLOOKUP(B1716,dbcodes!A:B,2,FALSE)),des!R1259,VLOOKUP(B1716,dbcodes!A:B,2,FALSE))</f>
        <v>TB_ART_N_TA_HIVStatus</v>
      </c>
      <c r="V1716" s="20"/>
      <c r="W1716" s="107" t="str">
        <f>IF(ISNA(VLOOKUP(C1716,descriptions!A:B,2,FALSE)),des!V1259,IF(G1716=" TARGET","Target ","")&amp;VLOOKUP(C1716,descriptions!A:B,2,FALSE))</f>
        <v>Number of TB cases with documented HIV-positive status who start or continue ART during the reporting period</v>
      </c>
      <c r="X1716" s="20" t="s">
        <v>4</v>
      </c>
      <c r="Y1716" s="20" t="s">
        <v>831</v>
      </c>
      <c r="Z1716" s="20" t="s">
        <v>836</v>
      </c>
      <c r="AA1716" s="20" t="s">
        <v>102</v>
      </c>
      <c r="AB1716" s="20" t="s">
        <v>755</v>
      </c>
      <c r="AC1716" s="19" t="str">
        <f>IF(AB1716&lt;&gt;"",IF(NOT(ISNA(INDEX(os!A:A,MATCH(AB1716,os!B:B,0)))),INDEX(os!A:A,MATCH(AB1716,os!B:B,0)),"0"),"")</f>
        <v/>
      </c>
      <c r="AD1716" s="20" t="s">
        <v>830</v>
      </c>
      <c r="AE1716" s="20"/>
      <c r="AF1716" s="20"/>
      <c r="AG1716" s="20"/>
      <c r="AH1716" s="93" t="str">
        <f>IF(NOT(ISNA(VLOOKUP(B:B,ResultsTargets!A:A,1,0))),"TRUE","")</f>
        <v/>
      </c>
      <c r="AI1716" s="19" t="str">
        <f>IF(ISNA(VLOOKUP(C1716,dim_techarea!A:B,2,FALSE)),"",VLOOKUP(C1716,dim_techarea!A:B,2,FALSE))</f>
        <v>TB_ART</v>
      </c>
      <c r="AJ1716" s="19" t="str">
        <f>IF(ISNA(VLOOKUP(AI1716,dim_techarea!B:C,2,FALSE)),"",VLOOKUP(AI1716,dim_techarea!B:C,2,FALSE))</f>
        <v>Z6TU9Os82Yw</v>
      </c>
      <c r="AK1716" s="19" t="str">
        <f>IF(ISNA(VLOOKUP(TRIM(G1716),dim_targetsresults!A:B,2,FALSE)),"",VLOOKUP(TRIM(G1716),dim_targetsresults!A:C,2,FALSE))</f>
        <v>MER Results</v>
      </c>
      <c r="AL1716" s="19" t="str">
        <f>IF(ISNA(VLOOKUP(AK1716,dim_targetsresults!B:C,2,FALSE)),"",VLOOKUP(AK1716,dim_targetsresults!B:C,2,FALSE))</f>
        <v>Jh0jDM5yQ2E</v>
      </c>
      <c r="AM1716" s="19" t="str">
        <f>IF(ISNA(VLOOKUP(TRIM(D1716),dim_numeratordenominator!A:B,2,FALSE)),"",VLOOKUP(TRIM(D1716),dim_numeratordenominator!A:C,2,FALSE))</f>
        <v>Numerator</v>
      </c>
      <c r="AN1716" s="19" t="str">
        <f>IF(ISNA(VLOOKUP(AM1716,dim_numeratordenominator!B:C,2,FALSE)),"",VLOOKUP(AM1716,dim_numeratordenominator!B:C,2,FALSE))</f>
        <v>Som9NRMQqV7</v>
      </c>
      <c r="AO1716" s="19" t="str">
        <f>IF(ISNA(VLOOKUP(TRIM(E1716),dim_supporttype!A:B,2,FALSE)),"",VLOOKUP(TRIM(E1716),dim_supporttype!A:C,2,FALSE))</f>
        <v>TA</v>
      </c>
      <c r="AP1716" s="19" t="str">
        <f>IF(ISNA(VLOOKUP(AO1716,dim_supporttype!B:C,2,FALSE)),"",VLOOKUP(AO1716,dim_supporttype!B:C,2,FALSE))</f>
        <v>cRAGKdWIDn4</v>
      </c>
      <c r="AQ1716" s="19" t="str">
        <f>IF(ISNA(VLOOKUP(TRIM(F1716),dim_disaggs!A:B,2,FALSE)),"No Disagg",VLOOKUP(TRIM(F1716),dim_disaggs!A:B,2,FALSE))</f>
        <v>HIVStatus</v>
      </c>
      <c r="AR1716" s="19" t="str">
        <f>IF(ISNA(VLOOKUP(AQ1716,dim_disaggs!B:C,2,FALSE)),"",VLOOKUP(AQ1716,dim_disaggs!B:C,2,FALSE))</f>
        <v>Hx0TLL7gn1d</v>
      </c>
      <c r="AS1716" s="72"/>
      <c r="AT1716" s="66"/>
      <c r="AU1716" s="72" t="s">
        <v>755</v>
      </c>
      <c r="AV1716" s="73" t="s">
        <v>755</v>
      </c>
      <c r="AW1716" s="66" t="s">
        <v>755</v>
      </c>
      <c r="AX1716" s="66" t="s">
        <v>755</v>
      </c>
      <c r="AY1716" s="20"/>
      <c r="AZ1716" s="20"/>
      <c r="BA1716" s="105" t="str">
        <f t="shared" si="243"/>
        <v>Top Level Numerator</v>
      </c>
      <c r="BB1716" s="20" t="str">
        <f t="shared" si="244"/>
        <v>PE5QVF0w4xj</v>
      </c>
      <c r="BC1716" s="20"/>
      <c r="BD1716" s="20"/>
      <c r="BE1716" s="75" t="s">
        <v>755</v>
      </c>
      <c r="BF1716" s="73" t="s">
        <v>755</v>
      </c>
      <c r="BG1716" s="55" t="s">
        <v>755</v>
      </c>
      <c r="BH1716" s="76" t="s">
        <v>755</v>
      </c>
      <c r="BI1716" s="20" t="s">
        <v>20420</v>
      </c>
      <c r="BJ1716" s="20" t="s">
        <v>20426</v>
      </c>
      <c r="BK1716" s="55" t="s">
        <v>755</v>
      </c>
      <c r="BL1716" s="71" t="s">
        <v>755</v>
      </c>
      <c r="BM1716" s="77" t="s">
        <v>755</v>
      </c>
      <c r="BN1716" s="78" t="s">
        <v>755</v>
      </c>
      <c r="BO1716" s="77" t="s">
        <v>755</v>
      </c>
      <c r="BP1716" s="78" t="s">
        <v>755</v>
      </c>
    </row>
    <row r="1717" spans="1:68" x14ac:dyDescent="0.2">
      <c r="A1717" s="20" t="s">
        <v>95</v>
      </c>
      <c r="B1717" s="20" t="s">
        <v>1725</v>
      </c>
      <c r="C1717" s="20" t="s">
        <v>183</v>
      </c>
      <c r="D1717" s="20" t="s">
        <v>164</v>
      </c>
      <c r="E1717" s="20" t="s">
        <v>77</v>
      </c>
      <c r="F1717" s="20" t="s">
        <v>4156</v>
      </c>
      <c r="G1717" s="20" t="s">
        <v>2442</v>
      </c>
      <c r="H1717" s="20" t="s">
        <v>18672</v>
      </c>
      <c r="I1717" s="19">
        <f t="shared" si="245"/>
        <v>35</v>
      </c>
      <c r="J1717" s="20" t="s">
        <v>755</v>
      </c>
      <c r="K1717" s="20" t="s">
        <v>489</v>
      </c>
      <c r="L1717" s="95" t="str">
        <f>IF(M1717&lt;&gt;"",IF(NOT(ISNA(INDEX(cc!B:B,MATCH(M1717,cc!A:A,0)))),INDEX(cc!B:B,MATCH(M1717,cc!A:A,0)),"0"),"")</f>
        <v>Age (&lt;15,15+) and Sex</v>
      </c>
      <c r="M1717" s="97" t="s">
        <v>111</v>
      </c>
      <c r="N1717" s="28" t="str">
        <f t="shared" si="246"/>
        <v xml:space="preserve"> TARGET</v>
      </c>
      <c r="O1717" s="19" t="str">
        <f t="shared" si="239"/>
        <v>TB_ART (D, DSD, Age Aggregated/Sex) TARGET: Registered TB/HIV</v>
      </c>
      <c r="P1717" s="19" t="str">
        <f t="shared" si="240"/>
        <v>TB_ART (D, DSD, Age Aggregated/Sex) TARGET: Registered TB/HIV</v>
      </c>
      <c r="Q1717" s="19" t="str">
        <f t="shared" si="247"/>
        <v>TB_ART (D, DSD, Age Agg/Sex) TARGET</v>
      </c>
      <c r="R1717" s="19" t="str">
        <f t="shared" si="241"/>
        <v>TB_ART_D_DSD_Age_Agg_Sex_TARGET</v>
      </c>
      <c r="S1717" s="19" t="str">
        <f t="shared" si="242"/>
        <v>TB_ART_D_DSD_Age_Agg_Sex_TARGET</v>
      </c>
      <c r="T1717" s="19" t="b">
        <f>NOT(ISNA(VLOOKUP(B1717,dbcodes!A:B,2,FALSE)))</f>
        <v>1</v>
      </c>
      <c r="U1717" s="19" t="str">
        <f>IF(ISNA(VLOOKUP(B1717,dbcodes!A:B,2,FALSE)),des!R1262,VLOOKUP(B1717,dbcodes!A:B,2,FALSE))</f>
        <v>TB_ART_D_DSD_Aggregated_Age_Sex_TARGET</v>
      </c>
      <c r="W1717" s="107" t="str">
        <f>IF(ISNA(VLOOKUP(C1717,descriptions!A:B,2,FALSE)),des!V1262,IF(G1717=" TARGET","Target ","")&amp;VLOOKUP(C1717,descriptions!A:B,2,FALSE))</f>
        <v>Target Number of TB cases with documented HIV-positive status who start or continue ART during the reporting period</v>
      </c>
      <c r="X1717" s="20" t="s">
        <v>4</v>
      </c>
      <c r="Y1717" s="20" t="s">
        <v>831</v>
      </c>
      <c r="Z1717" s="20" t="s">
        <v>836</v>
      </c>
      <c r="AA1717" s="20" t="s">
        <v>102</v>
      </c>
      <c r="AB1717" s="20" t="s">
        <v>755</v>
      </c>
      <c r="AC1717" s="19" t="str">
        <f>IF(AB1717&lt;&gt;"",IF(NOT(ISNA(INDEX(os!A:A,MATCH(AB1717,os!B:B,0)))),INDEX(os!A:A,MATCH(AB1717,os!B:B,0)),"0"),"")</f>
        <v/>
      </c>
      <c r="AD1717" s="20" t="s">
        <v>830</v>
      </c>
      <c r="AH1717" s="93" t="str">
        <f>IF(NOT(ISNA(VLOOKUP(B:B,ResultsTargets!A:A,1,0))),"TRUE","")</f>
        <v/>
      </c>
      <c r="AI1717" s="19" t="str">
        <f>IF(ISNA(VLOOKUP(C1717,dim_techarea!A:B,2,FALSE)),"",VLOOKUP(C1717,dim_techarea!A:B,2,FALSE))</f>
        <v>TB_ART</v>
      </c>
      <c r="AJ1717" s="19" t="str">
        <f>IF(ISNA(VLOOKUP(AI1717,dim_techarea!B:C,2,FALSE)),"",VLOOKUP(AI1717,dim_techarea!B:C,2,FALSE))</f>
        <v>Z6TU9Os82Yw</v>
      </c>
      <c r="AK1717" s="19" t="str">
        <f>IF(ISNA(VLOOKUP(TRIM(G1717),dim_targetsresults!A:B,2,FALSE)),"",VLOOKUP(TRIM(G1717),dim_targetsresults!A:C,2,FALSE))</f>
        <v>MER Targets</v>
      </c>
      <c r="AL1717" s="19" t="str">
        <f>IF(ISNA(VLOOKUP(AK1717,dim_targetsresults!B:C,2,FALSE)),"",VLOOKUP(AK1717,dim_targetsresults!B:C,2,FALSE))</f>
        <v>W8imnja2Owd</v>
      </c>
      <c r="AM1717" s="19" t="str">
        <f>IF(ISNA(VLOOKUP(TRIM(D1717),dim_numeratordenominator!A:B,2,FALSE)),"",VLOOKUP(TRIM(D1717),dim_numeratordenominator!A:C,2,FALSE))</f>
        <v>Denominator</v>
      </c>
      <c r="AN1717" s="19" t="str">
        <f>IF(ISNA(VLOOKUP(AM1717,dim_numeratordenominator!B:C,2,FALSE)),"",VLOOKUP(AM1717,dim_numeratordenominator!B:C,2,FALSE))</f>
        <v>QpNj0nSuEhD</v>
      </c>
      <c r="AO1717" s="19" t="str">
        <f>IF(ISNA(VLOOKUP(TRIM(E1717),dim_supporttype!A:B,2,FALSE)),"",VLOOKUP(TRIM(E1717),dim_supporttype!A:C,2,FALSE))</f>
        <v>DSD</v>
      </c>
      <c r="AP1717" s="19" t="str">
        <f>IF(ISNA(VLOOKUP(AO1717,dim_supporttype!B:C,2,FALSE)),"",VLOOKUP(AO1717,dim_supporttype!B:C,2,FALSE))</f>
        <v>iM13vdNLWKb</v>
      </c>
      <c r="AQ1717" s="19" t="str">
        <f>IF(ISNA(VLOOKUP(TRIM(F1717),dim_disaggs!A:B,2,FALSE)),"No Disagg",VLOOKUP(TRIM(F1717),dim_disaggs!A:B,2,FALSE))</f>
        <v>Age Aggregated/Sex</v>
      </c>
      <c r="AR1717" s="19" t="str">
        <f>IF(ISNA(VLOOKUP(AQ1717,dim_disaggs!B:C,2,FALSE)),"",VLOOKUP(AQ1717,dim_disaggs!B:C,2,FALSE))</f>
        <v>KMhxXDjVseT</v>
      </c>
      <c r="AU1717" s="72" t="s">
        <v>755</v>
      </c>
      <c r="AV1717" s="73" t="s">
        <v>755</v>
      </c>
      <c r="AW1717" s="66" t="s">
        <v>755</v>
      </c>
      <c r="AX1717" s="66" t="s">
        <v>755</v>
      </c>
      <c r="BA1717" s="105" t="str">
        <f t="shared" si="243"/>
        <v/>
      </c>
      <c r="BB1717" s="20" t="str">
        <f t="shared" si="244"/>
        <v/>
      </c>
      <c r="BE1717" s="75" t="s">
        <v>755</v>
      </c>
      <c r="BF1717" s="73" t="s">
        <v>755</v>
      </c>
      <c r="BG1717" s="55" t="s">
        <v>755</v>
      </c>
      <c r="BH1717" s="76" t="s">
        <v>755</v>
      </c>
      <c r="BI1717" s="20" t="s">
        <v>755</v>
      </c>
      <c r="BJ1717" s="20" t="s">
        <v>755</v>
      </c>
      <c r="BK1717" s="55" t="s">
        <v>755</v>
      </c>
      <c r="BL1717" s="71" t="s">
        <v>755</v>
      </c>
      <c r="BM1717" s="77" t="s">
        <v>755</v>
      </c>
      <c r="BN1717" s="78" t="s">
        <v>755</v>
      </c>
      <c r="BO1717" s="77" t="s">
        <v>755</v>
      </c>
      <c r="BP1717" s="78" t="s">
        <v>755</v>
      </c>
    </row>
    <row r="1718" spans="1:68" x14ac:dyDescent="0.2">
      <c r="A1718" s="20" t="s">
        <v>95</v>
      </c>
      <c r="B1718" s="20" t="s">
        <v>1727</v>
      </c>
      <c r="C1718" s="20" t="s">
        <v>183</v>
      </c>
      <c r="D1718" s="20" t="s">
        <v>164</v>
      </c>
      <c r="E1718" s="20" t="s">
        <v>78</v>
      </c>
      <c r="F1718" s="20" t="s">
        <v>4156</v>
      </c>
      <c r="G1718" s="20" t="s">
        <v>2442</v>
      </c>
      <c r="H1718" s="20" t="s">
        <v>18672</v>
      </c>
      <c r="I1718" s="19">
        <f t="shared" si="245"/>
        <v>34</v>
      </c>
      <c r="J1718" s="20" t="s">
        <v>755</v>
      </c>
      <c r="K1718" s="20" t="s">
        <v>489</v>
      </c>
      <c r="L1718" s="95" t="str">
        <f>IF(M1718&lt;&gt;"",IF(NOT(ISNA(INDEX(cc!B:B,MATCH(M1718,cc!A:A,0)))),INDEX(cc!B:B,MATCH(M1718,cc!A:A,0)),"0"),"")</f>
        <v>Age (&lt;15,15+) and Sex</v>
      </c>
      <c r="M1718" s="97" t="s">
        <v>111</v>
      </c>
      <c r="N1718" s="28" t="str">
        <f t="shared" si="246"/>
        <v xml:space="preserve"> TARGET</v>
      </c>
      <c r="O1718" s="19" t="str">
        <f t="shared" si="239"/>
        <v>TB_ART (D, TA, Age Aggregated/Sex) TARGET: Registered TB/HIV</v>
      </c>
      <c r="P1718" s="19" t="str">
        <f t="shared" si="240"/>
        <v>TB_ART (D, TA, Age Aggregated/Sex) TARGET: Registered TB/HIV</v>
      </c>
      <c r="Q1718" s="19" t="str">
        <f t="shared" si="247"/>
        <v>TB_ART (D, TA, Age Agg/Sex) TARGET</v>
      </c>
      <c r="R1718" s="19" t="str">
        <f t="shared" si="241"/>
        <v>TB_ART_D_TA_Age_Agg_Sex_TARGET</v>
      </c>
      <c r="S1718" s="19" t="str">
        <f t="shared" si="242"/>
        <v>TB_ART_D_TA_Age_Agg_Sex_TARGET</v>
      </c>
      <c r="T1718" s="19" t="b">
        <f>NOT(ISNA(VLOOKUP(B1718,dbcodes!A:B,2,FALSE)))</f>
        <v>1</v>
      </c>
      <c r="U1718" s="19" t="str">
        <f>IF(ISNA(VLOOKUP(B1718,dbcodes!A:B,2,FALSE)),des!R1263,VLOOKUP(B1718,dbcodes!A:B,2,FALSE))</f>
        <v>TB_ART_D_TA_Aggregated_Age_Sex_TARGET</v>
      </c>
      <c r="W1718" s="107" t="str">
        <f>IF(ISNA(VLOOKUP(C1718,descriptions!A:B,2,FALSE)),des!V1263,IF(G1718=" TARGET","Target ","")&amp;VLOOKUP(C1718,descriptions!A:B,2,FALSE))</f>
        <v>Target Number of TB cases with documented HIV-positive status who start or continue ART during the reporting period</v>
      </c>
      <c r="X1718" s="20" t="s">
        <v>4</v>
      </c>
      <c r="Y1718" s="20" t="s">
        <v>831</v>
      </c>
      <c r="Z1718" s="20" t="s">
        <v>836</v>
      </c>
      <c r="AA1718" s="20" t="s">
        <v>102</v>
      </c>
      <c r="AB1718" s="20" t="s">
        <v>755</v>
      </c>
      <c r="AC1718" s="19" t="str">
        <f>IF(AB1718&lt;&gt;"",IF(NOT(ISNA(INDEX(os!A:A,MATCH(AB1718,os!B:B,0)))),INDEX(os!A:A,MATCH(AB1718,os!B:B,0)),"0"),"")</f>
        <v/>
      </c>
      <c r="AD1718" s="20" t="s">
        <v>830</v>
      </c>
      <c r="AH1718" s="93" t="str">
        <f>IF(NOT(ISNA(VLOOKUP(B:B,ResultsTargets!A:A,1,0))),"TRUE","")</f>
        <v/>
      </c>
      <c r="AI1718" s="19" t="str">
        <f>IF(ISNA(VLOOKUP(C1718,dim_techarea!A:B,2,FALSE)),"",VLOOKUP(C1718,dim_techarea!A:B,2,FALSE))</f>
        <v>TB_ART</v>
      </c>
      <c r="AJ1718" s="19" t="str">
        <f>IF(ISNA(VLOOKUP(AI1718,dim_techarea!B:C,2,FALSE)),"",VLOOKUP(AI1718,dim_techarea!B:C,2,FALSE))</f>
        <v>Z6TU9Os82Yw</v>
      </c>
      <c r="AK1718" s="19" t="str">
        <f>IF(ISNA(VLOOKUP(TRIM(G1718),dim_targetsresults!A:B,2,FALSE)),"",VLOOKUP(TRIM(G1718),dim_targetsresults!A:C,2,FALSE))</f>
        <v>MER Targets</v>
      </c>
      <c r="AL1718" s="19" t="str">
        <f>IF(ISNA(VLOOKUP(AK1718,dim_targetsresults!B:C,2,FALSE)),"",VLOOKUP(AK1718,dim_targetsresults!B:C,2,FALSE))</f>
        <v>W8imnja2Owd</v>
      </c>
      <c r="AM1718" s="19" t="str">
        <f>IF(ISNA(VLOOKUP(TRIM(D1718),dim_numeratordenominator!A:B,2,FALSE)),"",VLOOKUP(TRIM(D1718),dim_numeratordenominator!A:C,2,FALSE))</f>
        <v>Denominator</v>
      </c>
      <c r="AN1718" s="19" t="str">
        <f>IF(ISNA(VLOOKUP(AM1718,dim_numeratordenominator!B:C,2,FALSE)),"",VLOOKUP(AM1718,dim_numeratordenominator!B:C,2,FALSE))</f>
        <v>QpNj0nSuEhD</v>
      </c>
      <c r="AO1718" s="19" t="str">
        <f>IF(ISNA(VLOOKUP(TRIM(E1718),dim_supporttype!A:B,2,FALSE)),"",VLOOKUP(TRIM(E1718),dim_supporttype!A:C,2,FALSE))</f>
        <v>TA</v>
      </c>
      <c r="AP1718" s="19" t="str">
        <f>IF(ISNA(VLOOKUP(AO1718,dim_supporttype!B:C,2,FALSE)),"",VLOOKUP(AO1718,dim_supporttype!B:C,2,FALSE))</f>
        <v>cRAGKdWIDn4</v>
      </c>
      <c r="AQ1718" s="19" t="str">
        <f>IF(ISNA(VLOOKUP(TRIM(F1718),dim_disaggs!A:B,2,FALSE)),"No Disagg",VLOOKUP(TRIM(F1718),dim_disaggs!A:B,2,FALSE))</f>
        <v>Age Aggregated/Sex</v>
      </c>
      <c r="AR1718" s="19" t="str">
        <f>IF(ISNA(VLOOKUP(AQ1718,dim_disaggs!B:C,2,FALSE)),"",VLOOKUP(AQ1718,dim_disaggs!B:C,2,FALSE))</f>
        <v>KMhxXDjVseT</v>
      </c>
      <c r="AU1718" s="72" t="s">
        <v>755</v>
      </c>
      <c r="AV1718" s="73" t="s">
        <v>755</v>
      </c>
      <c r="AW1718" s="66" t="s">
        <v>755</v>
      </c>
      <c r="AX1718" s="66" t="s">
        <v>755</v>
      </c>
      <c r="BA1718" s="105" t="str">
        <f t="shared" si="243"/>
        <v/>
      </c>
      <c r="BB1718" s="20" t="str">
        <f t="shared" si="244"/>
        <v/>
      </c>
      <c r="BE1718" s="75" t="s">
        <v>755</v>
      </c>
      <c r="BF1718" s="73" t="s">
        <v>755</v>
      </c>
      <c r="BG1718" s="55" t="s">
        <v>755</v>
      </c>
      <c r="BH1718" s="76" t="s">
        <v>755</v>
      </c>
      <c r="BI1718" s="20" t="s">
        <v>755</v>
      </c>
      <c r="BJ1718" s="20" t="s">
        <v>755</v>
      </c>
      <c r="BK1718" s="55" t="s">
        <v>755</v>
      </c>
      <c r="BL1718" s="71" t="s">
        <v>755</v>
      </c>
      <c r="BM1718" s="77" t="s">
        <v>755</v>
      </c>
      <c r="BN1718" s="78" t="s">
        <v>755</v>
      </c>
      <c r="BO1718" s="77" t="s">
        <v>755</v>
      </c>
      <c r="BP1718" s="78" t="s">
        <v>755</v>
      </c>
    </row>
    <row r="1719" spans="1:68" s="3" customFormat="1" x14ac:dyDescent="0.2">
      <c r="A1719" s="20" t="s">
        <v>95</v>
      </c>
      <c r="B1719" s="20" t="s">
        <v>1726</v>
      </c>
      <c r="C1719" s="20" t="s">
        <v>183</v>
      </c>
      <c r="D1719" s="20" t="s">
        <v>164</v>
      </c>
      <c r="E1719" s="20" t="s">
        <v>77</v>
      </c>
      <c r="F1719" s="20"/>
      <c r="G1719" s="20" t="s">
        <v>2442</v>
      </c>
      <c r="H1719" s="20"/>
      <c r="I1719" s="19">
        <f t="shared" si="245"/>
        <v>22</v>
      </c>
      <c r="J1719" s="20" t="s">
        <v>755</v>
      </c>
      <c r="K1719" s="20" t="s">
        <v>489</v>
      </c>
      <c r="L1719" s="95" t="str">
        <f>IF(M1719&lt;&gt;"",IF(NOT(ISNA(INDEX(cc!B:B,MATCH(M1719,cc!A:A,0)))),INDEX(cc!B:B,MATCH(M1719,cc!A:A,0)),"0"),"")</f>
        <v>default</v>
      </c>
      <c r="M1719" s="97" t="s">
        <v>13</v>
      </c>
      <c r="N1719" s="28" t="str">
        <f t="shared" si="246"/>
        <v xml:space="preserve"> TARGET</v>
      </c>
      <c r="O1719" s="19" t="str">
        <f t="shared" si="239"/>
        <v>TB_ART (D, DSD) TARGET: Registered TB/HIV</v>
      </c>
      <c r="P1719" s="19" t="str">
        <f t="shared" si="240"/>
        <v>TB_ART (D, DSD) TARGET: Registered TB/HIV</v>
      </c>
      <c r="Q1719" s="19" t="str">
        <f t="shared" si="247"/>
        <v>TB_ART (D, DSD) TARGET</v>
      </c>
      <c r="R1719" s="19" t="str">
        <f t="shared" si="241"/>
        <v>TB_ART_D_DSD_TARGET</v>
      </c>
      <c r="S1719" s="19" t="str">
        <f t="shared" si="242"/>
        <v>TB_ART_D_DSD_TARGET</v>
      </c>
      <c r="T1719" s="19" t="b">
        <f>NOT(ISNA(VLOOKUP(B1719,dbcodes!A:B,2,FALSE)))</f>
        <v>1</v>
      </c>
      <c r="U1719" s="19" t="str">
        <f>IF(ISNA(VLOOKUP(B1719,dbcodes!A:B,2,FALSE)),des!R1264,VLOOKUP(B1719,dbcodes!A:B,2,FALSE))</f>
        <v>TB_ART_D_DSD_TARGET</v>
      </c>
      <c r="V1719" s="20"/>
      <c r="W1719" s="107" t="str">
        <f>IF(ISNA(VLOOKUP(C1719,descriptions!A:B,2,FALSE)),des!V1264,IF(G1719=" TARGET","Target ","")&amp;VLOOKUP(C1719,descriptions!A:B,2,FALSE))</f>
        <v>Target Number of TB cases with documented HIV-positive status who start or continue ART during the reporting period</v>
      </c>
      <c r="X1719" s="20" t="s">
        <v>4</v>
      </c>
      <c r="Y1719" s="20" t="s">
        <v>831</v>
      </c>
      <c r="Z1719" s="20" t="s">
        <v>836</v>
      </c>
      <c r="AA1719" s="20" t="s">
        <v>102</v>
      </c>
      <c r="AB1719" s="20" t="s">
        <v>755</v>
      </c>
      <c r="AC1719" s="19" t="str">
        <f>IF(AB1719&lt;&gt;"",IF(NOT(ISNA(INDEX(os!A:A,MATCH(AB1719,os!B:B,0)))),INDEX(os!A:A,MATCH(AB1719,os!B:B,0)),"0"),"")</f>
        <v/>
      </c>
      <c r="AD1719" s="20" t="s">
        <v>830</v>
      </c>
      <c r="AE1719" s="20"/>
      <c r="AF1719" s="20"/>
      <c r="AG1719" s="20"/>
      <c r="AH1719" s="93" t="str">
        <f>IF(NOT(ISNA(VLOOKUP(B:B,ResultsTargets!A:A,1,0))),"TRUE","")</f>
        <v/>
      </c>
      <c r="AI1719" s="19" t="str">
        <f>IF(ISNA(VLOOKUP(C1719,dim_techarea!A:B,2,FALSE)),"",VLOOKUP(C1719,dim_techarea!A:B,2,FALSE))</f>
        <v>TB_ART</v>
      </c>
      <c r="AJ1719" s="19" t="str">
        <f>IF(ISNA(VLOOKUP(AI1719,dim_techarea!B:C,2,FALSE)),"",VLOOKUP(AI1719,dim_techarea!B:C,2,FALSE))</f>
        <v>Z6TU9Os82Yw</v>
      </c>
      <c r="AK1719" s="19" t="str">
        <f>IF(ISNA(VLOOKUP(TRIM(G1719),dim_targetsresults!A:B,2,FALSE)),"",VLOOKUP(TRIM(G1719),dim_targetsresults!A:C,2,FALSE))</f>
        <v>MER Targets</v>
      </c>
      <c r="AL1719" s="19" t="str">
        <f>IF(ISNA(VLOOKUP(AK1719,dim_targetsresults!B:C,2,FALSE)),"",VLOOKUP(AK1719,dim_targetsresults!B:C,2,FALSE))</f>
        <v>W8imnja2Owd</v>
      </c>
      <c r="AM1719" s="19" t="str">
        <f>IF(ISNA(VLOOKUP(TRIM(D1719),dim_numeratordenominator!A:B,2,FALSE)),"",VLOOKUP(TRIM(D1719),dim_numeratordenominator!A:C,2,FALSE))</f>
        <v>Denominator</v>
      </c>
      <c r="AN1719" s="19" t="str">
        <f>IF(ISNA(VLOOKUP(AM1719,dim_numeratordenominator!B:C,2,FALSE)),"",VLOOKUP(AM1719,dim_numeratordenominator!B:C,2,FALSE))</f>
        <v>QpNj0nSuEhD</v>
      </c>
      <c r="AO1719" s="19" t="str">
        <f>IF(ISNA(VLOOKUP(TRIM(E1719),dim_supporttype!A:B,2,FALSE)),"",VLOOKUP(TRIM(E1719),dim_supporttype!A:C,2,FALSE))</f>
        <v>DSD</v>
      </c>
      <c r="AP1719" s="19" t="str">
        <f>IF(ISNA(VLOOKUP(AO1719,dim_supporttype!B:C,2,FALSE)),"",VLOOKUP(AO1719,dim_supporttype!B:C,2,FALSE))</f>
        <v>iM13vdNLWKb</v>
      </c>
      <c r="AQ1719" s="19" t="str">
        <f>IF(ISNA(VLOOKUP(TRIM(F1719),dim_disaggs!A:B,2,FALSE)),"No Disagg",VLOOKUP(TRIM(F1719),dim_disaggs!A:B,2,FALSE))</f>
        <v>No Disagg</v>
      </c>
      <c r="AR1719" s="19" t="str">
        <f>IF(ISNA(VLOOKUP(AQ1719,dim_disaggs!B:C,2,FALSE)),"",VLOOKUP(AQ1719,dim_disaggs!B:C,2,FALSE))</f>
        <v>werJlVT6sf3</v>
      </c>
      <c r="AS1719" s="72"/>
      <c r="AT1719" s="66"/>
      <c r="AU1719" s="72" t="s">
        <v>755</v>
      </c>
      <c r="AV1719" s="73" t="s">
        <v>755</v>
      </c>
      <c r="AW1719" s="66" t="s">
        <v>755</v>
      </c>
      <c r="AX1719" s="66" t="s">
        <v>755</v>
      </c>
      <c r="AY1719" s="20"/>
      <c r="AZ1719" s="20"/>
      <c r="BA1719" s="105" t="str">
        <f t="shared" si="243"/>
        <v>Top Level Denominator</v>
      </c>
      <c r="BB1719" s="20" t="str">
        <f t="shared" si="244"/>
        <v>Azqe383ljKu</v>
      </c>
      <c r="BC1719" s="20" t="s">
        <v>25708</v>
      </c>
      <c r="BD1719" s="20" t="s">
        <v>25709</v>
      </c>
      <c r="BE1719" s="75" t="s">
        <v>21242</v>
      </c>
      <c r="BF1719" s="73" t="s">
        <v>21243</v>
      </c>
      <c r="BG1719" s="55" t="s">
        <v>20425</v>
      </c>
      <c r="BH1719" s="76" t="s">
        <v>20423</v>
      </c>
      <c r="BI1719" s="20" t="s">
        <v>755</v>
      </c>
      <c r="BJ1719" s="20" t="s">
        <v>755</v>
      </c>
      <c r="BK1719" s="55" t="s">
        <v>755</v>
      </c>
      <c r="BL1719" s="71" t="s">
        <v>755</v>
      </c>
      <c r="BM1719" s="77" t="s">
        <v>755</v>
      </c>
      <c r="BN1719" s="78" t="s">
        <v>755</v>
      </c>
      <c r="BO1719" s="77" t="s">
        <v>755</v>
      </c>
      <c r="BP1719" s="78" t="s">
        <v>755</v>
      </c>
    </row>
    <row r="1720" spans="1:68" x14ac:dyDescent="0.2">
      <c r="A1720" s="20" t="s">
        <v>95</v>
      </c>
      <c r="B1720" s="20" t="s">
        <v>1728</v>
      </c>
      <c r="C1720" s="20" t="s">
        <v>183</v>
      </c>
      <c r="D1720" s="20" t="s">
        <v>164</v>
      </c>
      <c r="E1720" s="20" t="s">
        <v>78</v>
      </c>
      <c r="G1720" s="20" t="s">
        <v>2442</v>
      </c>
      <c r="I1720" s="19">
        <f t="shared" si="245"/>
        <v>21</v>
      </c>
      <c r="J1720" s="20" t="s">
        <v>755</v>
      </c>
      <c r="K1720" s="20" t="s">
        <v>489</v>
      </c>
      <c r="L1720" s="95" t="str">
        <f>IF(M1720&lt;&gt;"",IF(NOT(ISNA(INDEX(cc!B:B,MATCH(M1720,cc!A:A,0)))),INDEX(cc!B:B,MATCH(M1720,cc!A:A,0)),"0"),"")</f>
        <v>default</v>
      </c>
      <c r="M1720" s="97" t="s">
        <v>13</v>
      </c>
      <c r="N1720" s="28" t="str">
        <f t="shared" si="246"/>
        <v xml:space="preserve"> TARGET</v>
      </c>
      <c r="O1720" s="19" t="str">
        <f t="shared" si="239"/>
        <v>TB_ART (D, TA) TARGET: Registered TB/HIV</v>
      </c>
      <c r="P1720" s="19" t="str">
        <f t="shared" si="240"/>
        <v>TB_ART (D, TA) TARGET: Registered TB/HIV</v>
      </c>
      <c r="Q1720" s="19" t="str">
        <f t="shared" si="247"/>
        <v>TB_ART (D, TA) TARGET</v>
      </c>
      <c r="R1720" s="19" t="str">
        <f t="shared" si="241"/>
        <v>TB_ART_D_TA_TARGET</v>
      </c>
      <c r="S1720" s="19" t="str">
        <f t="shared" si="242"/>
        <v>TB_ART_D_TA_TARGET</v>
      </c>
      <c r="T1720" s="19" t="b">
        <f>NOT(ISNA(VLOOKUP(B1720,dbcodes!A:B,2,FALSE)))</f>
        <v>1</v>
      </c>
      <c r="U1720" s="19" t="str">
        <f>IF(ISNA(VLOOKUP(B1720,dbcodes!A:B,2,FALSE)),des!R1265,VLOOKUP(B1720,dbcodes!A:B,2,FALSE))</f>
        <v>TB_ART_D_TA_TARGET</v>
      </c>
      <c r="W1720" s="107" t="str">
        <f>IF(ISNA(VLOOKUP(C1720,descriptions!A:B,2,FALSE)),des!V1265,IF(G1720=" TARGET","Target ","")&amp;VLOOKUP(C1720,descriptions!A:B,2,FALSE))</f>
        <v>Target Number of TB cases with documented HIV-positive status who start or continue ART during the reporting period</v>
      </c>
      <c r="X1720" s="20" t="s">
        <v>4</v>
      </c>
      <c r="Y1720" s="20" t="s">
        <v>831</v>
      </c>
      <c r="Z1720" s="20" t="s">
        <v>836</v>
      </c>
      <c r="AA1720" s="20" t="s">
        <v>102</v>
      </c>
      <c r="AB1720" s="20" t="s">
        <v>755</v>
      </c>
      <c r="AC1720" s="19" t="str">
        <f>IF(AB1720&lt;&gt;"",IF(NOT(ISNA(INDEX(os!A:A,MATCH(AB1720,os!B:B,0)))),INDEX(os!A:A,MATCH(AB1720,os!B:B,0)),"0"),"")</f>
        <v/>
      </c>
      <c r="AD1720" s="20" t="s">
        <v>830</v>
      </c>
      <c r="AH1720" s="93" t="str">
        <f>IF(NOT(ISNA(VLOOKUP(B:B,ResultsTargets!A:A,1,0))),"TRUE","")</f>
        <v/>
      </c>
      <c r="AI1720" s="19" t="str">
        <f>IF(ISNA(VLOOKUP(C1720,dim_techarea!A:B,2,FALSE)),"",VLOOKUP(C1720,dim_techarea!A:B,2,FALSE))</f>
        <v>TB_ART</v>
      </c>
      <c r="AJ1720" s="19" t="str">
        <f>IF(ISNA(VLOOKUP(AI1720,dim_techarea!B:C,2,FALSE)),"",VLOOKUP(AI1720,dim_techarea!B:C,2,FALSE))</f>
        <v>Z6TU9Os82Yw</v>
      </c>
      <c r="AK1720" s="19" t="str">
        <f>IF(ISNA(VLOOKUP(TRIM(G1720),dim_targetsresults!A:B,2,FALSE)),"",VLOOKUP(TRIM(G1720),dim_targetsresults!A:C,2,FALSE))</f>
        <v>MER Targets</v>
      </c>
      <c r="AL1720" s="19" t="str">
        <f>IF(ISNA(VLOOKUP(AK1720,dim_targetsresults!B:C,2,FALSE)),"",VLOOKUP(AK1720,dim_targetsresults!B:C,2,FALSE))</f>
        <v>W8imnja2Owd</v>
      </c>
      <c r="AM1720" s="19" t="str">
        <f>IF(ISNA(VLOOKUP(TRIM(D1720),dim_numeratordenominator!A:B,2,FALSE)),"",VLOOKUP(TRIM(D1720),dim_numeratordenominator!A:C,2,FALSE))</f>
        <v>Denominator</v>
      </c>
      <c r="AN1720" s="19" t="str">
        <f>IF(ISNA(VLOOKUP(AM1720,dim_numeratordenominator!B:C,2,FALSE)),"",VLOOKUP(AM1720,dim_numeratordenominator!B:C,2,FALSE))</f>
        <v>QpNj0nSuEhD</v>
      </c>
      <c r="AO1720" s="19" t="str">
        <f>IF(ISNA(VLOOKUP(TRIM(E1720),dim_supporttype!A:B,2,FALSE)),"",VLOOKUP(TRIM(E1720),dim_supporttype!A:C,2,FALSE))</f>
        <v>TA</v>
      </c>
      <c r="AP1720" s="19" t="str">
        <f>IF(ISNA(VLOOKUP(AO1720,dim_supporttype!B:C,2,FALSE)),"",VLOOKUP(AO1720,dim_supporttype!B:C,2,FALSE))</f>
        <v>cRAGKdWIDn4</v>
      </c>
      <c r="AQ1720" s="19" t="str">
        <f>IF(ISNA(VLOOKUP(TRIM(F1720),dim_disaggs!A:B,2,FALSE)),"No Disagg",VLOOKUP(TRIM(F1720),dim_disaggs!A:B,2,FALSE))</f>
        <v>No Disagg</v>
      </c>
      <c r="AR1720" s="19" t="str">
        <f>IF(ISNA(VLOOKUP(AQ1720,dim_disaggs!B:C,2,FALSE)),"",VLOOKUP(AQ1720,dim_disaggs!B:C,2,FALSE))</f>
        <v>werJlVT6sf3</v>
      </c>
      <c r="AU1720" s="72" t="s">
        <v>755</v>
      </c>
      <c r="AV1720" s="73" t="s">
        <v>755</v>
      </c>
      <c r="AW1720" s="66" t="s">
        <v>755</v>
      </c>
      <c r="AX1720" s="66" t="s">
        <v>755</v>
      </c>
      <c r="BA1720" s="105" t="str">
        <f t="shared" si="243"/>
        <v>Top Level Denominator</v>
      </c>
      <c r="BB1720" s="20" t="str">
        <f t="shared" si="244"/>
        <v>Azqe383ljKu</v>
      </c>
      <c r="BC1720" s="20" t="s">
        <v>25708</v>
      </c>
      <c r="BD1720" s="20" t="s">
        <v>25709</v>
      </c>
      <c r="BE1720" s="75" t="s">
        <v>21242</v>
      </c>
      <c r="BF1720" s="73" t="s">
        <v>21243</v>
      </c>
      <c r="BG1720" s="55" t="s">
        <v>20425</v>
      </c>
      <c r="BH1720" s="76" t="s">
        <v>20423</v>
      </c>
      <c r="BI1720" s="20" t="s">
        <v>755</v>
      </c>
      <c r="BJ1720" s="20" t="s">
        <v>755</v>
      </c>
      <c r="BK1720" s="55" t="s">
        <v>755</v>
      </c>
      <c r="BL1720" s="71" t="s">
        <v>755</v>
      </c>
      <c r="BM1720" s="77" t="s">
        <v>755</v>
      </c>
      <c r="BN1720" s="78" t="s">
        <v>755</v>
      </c>
      <c r="BO1720" s="77" t="s">
        <v>755</v>
      </c>
      <c r="BP1720" s="78" t="s">
        <v>755</v>
      </c>
    </row>
    <row r="1721" spans="1:68" x14ac:dyDescent="0.2">
      <c r="A1721" s="20" t="s">
        <v>95</v>
      </c>
      <c r="B1721" s="20" t="s">
        <v>1731</v>
      </c>
      <c r="C1721" s="20" t="s">
        <v>183</v>
      </c>
      <c r="D1721" s="20" t="s">
        <v>1</v>
      </c>
      <c r="E1721" s="20" t="s">
        <v>77</v>
      </c>
      <c r="F1721" s="20" t="s">
        <v>204</v>
      </c>
      <c r="G1721" s="20" t="s">
        <v>2442</v>
      </c>
      <c r="H1721" s="20" t="s">
        <v>204</v>
      </c>
      <c r="I1721" s="19">
        <f t="shared" si="245"/>
        <v>27</v>
      </c>
      <c r="J1721" s="20" t="s">
        <v>755</v>
      </c>
      <c r="K1721" s="20" t="s">
        <v>185</v>
      </c>
      <c r="L1721" s="95" t="str">
        <f>IF(M1721&lt;&gt;"",IF(NOT(ISNA(INDEX(cc!B:B,MATCH(M1721,cc!A:A,0)))),INDEX(cc!B:B,MATCH(M1721,cc!A:A,0)),"0"),"")</f>
        <v>Age (0-20+, 6)</v>
      </c>
      <c r="M1721" s="97" t="s">
        <v>3987</v>
      </c>
      <c r="N1721" s="28" t="str">
        <f t="shared" si="246"/>
        <v xml:space="preserve"> TARGET</v>
      </c>
      <c r="O1721" s="19" t="str">
        <f t="shared" si="239"/>
        <v>TB_ART (N, DSD, Age) TARGET: TB/HIV on ART</v>
      </c>
      <c r="P1721" s="19" t="str">
        <f t="shared" si="240"/>
        <v>TB_ART (N, DSD, Age) TARGET: TB/HIV on ART</v>
      </c>
      <c r="Q1721" s="19" t="str">
        <f t="shared" si="247"/>
        <v>TB_ART (N, DSD, Age) TARGET</v>
      </c>
      <c r="R1721" s="19" t="str">
        <f t="shared" si="241"/>
        <v>TB_ART_N_DSD_Age_TARGET</v>
      </c>
      <c r="S1721" s="19" t="str">
        <f t="shared" si="242"/>
        <v>TB_ART_N_DSD_Age_TARGET</v>
      </c>
      <c r="T1721" s="19" t="b">
        <f>NOT(ISNA(VLOOKUP(B1721,dbcodes!A:B,2,FALSE)))</f>
        <v>1</v>
      </c>
      <c r="U1721" s="19" t="str">
        <f>IF(ISNA(VLOOKUP(B1721,dbcodes!A:B,2,FALSE)),des!R1266,VLOOKUP(B1721,dbcodes!A:B,2,FALSE))</f>
        <v>TB_ART_N_DSD_Age_TARGET</v>
      </c>
      <c r="W1721" s="107" t="str">
        <f>IF(ISNA(VLOOKUP(C1721,descriptions!A:B,2,FALSE)),des!V1266,IF(G1721=" TARGET","Target ","")&amp;VLOOKUP(C1721,descriptions!A:B,2,FALSE))</f>
        <v>Target Number of TB cases with documented HIV-positive status who start or continue ART during the reporting period</v>
      </c>
      <c r="X1721" s="20" t="s">
        <v>4</v>
      </c>
      <c r="Y1721" s="20" t="s">
        <v>831</v>
      </c>
      <c r="Z1721" s="20" t="s">
        <v>836</v>
      </c>
      <c r="AA1721" s="20" t="s">
        <v>102</v>
      </c>
      <c r="AB1721" s="20" t="s">
        <v>755</v>
      </c>
      <c r="AC1721" s="19" t="str">
        <f>IF(AB1721&lt;&gt;"",IF(NOT(ISNA(INDEX(os!A:A,MATCH(AB1721,os!B:B,0)))),INDEX(os!A:A,MATCH(AB1721,os!B:B,0)),"0"),"")</f>
        <v/>
      </c>
      <c r="AD1721" s="20" t="s">
        <v>830</v>
      </c>
      <c r="AH1721" s="93" t="str">
        <f>IF(NOT(ISNA(VLOOKUP(B:B,ResultsTargets!A:A,1,0))),"TRUE","")</f>
        <v/>
      </c>
      <c r="AI1721" s="19" t="str">
        <f>IF(ISNA(VLOOKUP(C1721,dim_techarea!A:B,2,FALSE)),"",VLOOKUP(C1721,dim_techarea!A:B,2,FALSE))</f>
        <v>TB_ART</v>
      </c>
      <c r="AJ1721" s="19" t="str">
        <f>IF(ISNA(VLOOKUP(AI1721,dim_techarea!B:C,2,FALSE)),"",VLOOKUP(AI1721,dim_techarea!B:C,2,FALSE))</f>
        <v>Z6TU9Os82Yw</v>
      </c>
      <c r="AK1721" s="19" t="str">
        <f>IF(ISNA(VLOOKUP(TRIM(G1721),dim_targetsresults!A:B,2,FALSE)),"",VLOOKUP(TRIM(G1721),dim_targetsresults!A:C,2,FALSE))</f>
        <v>MER Targets</v>
      </c>
      <c r="AL1721" s="19" t="str">
        <f>IF(ISNA(VLOOKUP(AK1721,dim_targetsresults!B:C,2,FALSE)),"",VLOOKUP(AK1721,dim_targetsresults!B:C,2,FALSE))</f>
        <v>W8imnja2Owd</v>
      </c>
      <c r="AM1721" s="19" t="str">
        <f>IF(ISNA(VLOOKUP(TRIM(D1721),dim_numeratordenominator!A:B,2,FALSE)),"",VLOOKUP(TRIM(D1721),dim_numeratordenominator!A:C,2,FALSE))</f>
        <v>Numerator</v>
      </c>
      <c r="AN1721" s="19" t="str">
        <f>IF(ISNA(VLOOKUP(AM1721,dim_numeratordenominator!B:C,2,FALSE)),"",VLOOKUP(AM1721,dim_numeratordenominator!B:C,2,FALSE))</f>
        <v>Som9NRMQqV7</v>
      </c>
      <c r="AO1721" s="19" t="str">
        <f>IF(ISNA(VLOOKUP(TRIM(E1721),dim_supporttype!A:B,2,FALSE)),"",VLOOKUP(TRIM(E1721),dim_supporttype!A:C,2,FALSE))</f>
        <v>DSD</v>
      </c>
      <c r="AP1721" s="19" t="str">
        <f>IF(ISNA(VLOOKUP(AO1721,dim_supporttype!B:C,2,FALSE)),"",VLOOKUP(AO1721,dim_supporttype!B:C,2,FALSE))</f>
        <v>iM13vdNLWKb</v>
      </c>
      <c r="AQ1721" s="19" t="str">
        <f>IF(ISNA(VLOOKUP(TRIM(F1721),dim_disaggs!A:B,2,FALSE)),"No Disagg",VLOOKUP(TRIM(F1721),dim_disaggs!A:B,2,FALSE))</f>
        <v>Age</v>
      </c>
      <c r="AR1721" s="19" t="str">
        <f>IF(ISNA(VLOOKUP(AQ1721,dim_disaggs!B:C,2,FALSE)),"",VLOOKUP(AQ1721,dim_disaggs!B:C,2,FALSE))</f>
        <v>fNQC7f36jre</v>
      </c>
      <c r="AU1721" s="72" t="s">
        <v>755</v>
      </c>
      <c r="AV1721" s="73" t="s">
        <v>755</v>
      </c>
      <c r="AW1721" s="66" t="s">
        <v>755</v>
      </c>
      <c r="AX1721" s="66" t="s">
        <v>755</v>
      </c>
      <c r="BA1721" s="105" t="str">
        <f t="shared" si="243"/>
        <v/>
      </c>
      <c r="BB1721" s="20" t="str">
        <f t="shared" si="244"/>
        <v/>
      </c>
      <c r="BE1721" s="75" t="s">
        <v>755</v>
      </c>
      <c r="BF1721" s="73" t="s">
        <v>755</v>
      </c>
      <c r="BG1721" s="55" t="s">
        <v>755</v>
      </c>
      <c r="BH1721" s="76" t="s">
        <v>755</v>
      </c>
      <c r="BI1721" s="20" t="s">
        <v>755</v>
      </c>
      <c r="BJ1721" s="20" t="s">
        <v>755</v>
      </c>
      <c r="BK1721" s="55" t="s">
        <v>755</v>
      </c>
      <c r="BL1721" s="71" t="s">
        <v>755</v>
      </c>
      <c r="BM1721" s="77" t="s">
        <v>755</v>
      </c>
      <c r="BN1721" s="78" t="s">
        <v>755</v>
      </c>
      <c r="BO1721" s="77" t="s">
        <v>755</v>
      </c>
      <c r="BP1721" s="78" t="s">
        <v>755</v>
      </c>
    </row>
    <row r="1722" spans="1:68" x14ac:dyDescent="0.2">
      <c r="A1722" s="20" t="s">
        <v>95</v>
      </c>
      <c r="B1722" s="20" t="s">
        <v>1744</v>
      </c>
      <c r="C1722" s="20" t="s">
        <v>183</v>
      </c>
      <c r="D1722" s="20" t="s">
        <v>1</v>
      </c>
      <c r="E1722" s="20" t="s">
        <v>78</v>
      </c>
      <c r="F1722" s="20" t="s">
        <v>204</v>
      </c>
      <c r="G1722" s="20" t="s">
        <v>2442</v>
      </c>
      <c r="H1722" s="20" t="s">
        <v>204</v>
      </c>
      <c r="I1722" s="19">
        <f t="shared" si="245"/>
        <v>26</v>
      </c>
      <c r="J1722" s="20" t="s">
        <v>755</v>
      </c>
      <c r="K1722" s="20" t="s">
        <v>185</v>
      </c>
      <c r="L1722" s="95" t="str">
        <f>IF(M1722&lt;&gt;"",IF(NOT(ISNA(INDEX(cc!B:B,MATCH(M1722,cc!A:A,0)))),INDEX(cc!B:B,MATCH(M1722,cc!A:A,0)),"0"),"")</f>
        <v>Age (0-20+, 6)</v>
      </c>
      <c r="M1722" s="97" t="s">
        <v>3987</v>
      </c>
      <c r="N1722" s="28" t="str">
        <f t="shared" si="246"/>
        <v xml:space="preserve"> TARGET</v>
      </c>
      <c r="O1722" s="19" t="str">
        <f t="shared" si="239"/>
        <v>TB_ART (N, TA, Age) TARGET: TB/HIV on ART</v>
      </c>
      <c r="P1722" s="19" t="str">
        <f t="shared" si="240"/>
        <v>TB_ART (N, TA, Age) TARGET: TB/HIV on ART</v>
      </c>
      <c r="Q1722" s="19" t="str">
        <f t="shared" si="247"/>
        <v>TB_ART (N, TA, Age) TARGET</v>
      </c>
      <c r="R1722" s="19" t="str">
        <f t="shared" si="241"/>
        <v>TB_ART_N_TA_Age_TARGET</v>
      </c>
      <c r="S1722" s="19" t="str">
        <f t="shared" si="242"/>
        <v>TB_ART_N_TA_Age_TARGET</v>
      </c>
      <c r="T1722" s="19" t="b">
        <f>NOT(ISNA(VLOOKUP(B1722,dbcodes!A:B,2,FALSE)))</f>
        <v>1</v>
      </c>
      <c r="U1722" s="19" t="str">
        <f>IF(ISNA(VLOOKUP(B1722,dbcodes!A:B,2,FALSE)),des!R1267,VLOOKUP(B1722,dbcodes!A:B,2,FALSE))</f>
        <v>TB_ART_N_TA_Age_TARGET</v>
      </c>
      <c r="W1722" s="107" t="str">
        <f>IF(ISNA(VLOOKUP(C1722,descriptions!A:B,2,FALSE)),des!V1267,IF(G1722=" TARGET","Target ","")&amp;VLOOKUP(C1722,descriptions!A:B,2,FALSE))</f>
        <v>Target Number of TB cases with documented HIV-positive status who start or continue ART during the reporting period</v>
      </c>
      <c r="X1722" s="20" t="s">
        <v>4</v>
      </c>
      <c r="Y1722" s="20" t="s">
        <v>831</v>
      </c>
      <c r="Z1722" s="20" t="s">
        <v>836</v>
      </c>
      <c r="AA1722" s="20" t="s">
        <v>102</v>
      </c>
      <c r="AB1722" s="20" t="s">
        <v>755</v>
      </c>
      <c r="AC1722" s="19" t="str">
        <f>IF(AB1722&lt;&gt;"",IF(NOT(ISNA(INDEX(os!A:A,MATCH(AB1722,os!B:B,0)))),INDEX(os!A:A,MATCH(AB1722,os!B:B,0)),"0"),"")</f>
        <v/>
      </c>
      <c r="AD1722" s="20" t="s">
        <v>830</v>
      </c>
      <c r="AH1722" s="93" t="str">
        <f>IF(NOT(ISNA(VLOOKUP(B:B,ResultsTargets!A:A,1,0))),"TRUE","")</f>
        <v/>
      </c>
      <c r="AI1722" s="19" t="str">
        <f>IF(ISNA(VLOOKUP(C1722,dim_techarea!A:B,2,FALSE)),"",VLOOKUP(C1722,dim_techarea!A:B,2,FALSE))</f>
        <v>TB_ART</v>
      </c>
      <c r="AJ1722" s="19" t="str">
        <f>IF(ISNA(VLOOKUP(AI1722,dim_techarea!B:C,2,FALSE)),"",VLOOKUP(AI1722,dim_techarea!B:C,2,FALSE))</f>
        <v>Z6TU9Os82Yw</v>
      </c>
      <c r="AK1722" s="19" t="str">
        <f>IF(ISNA(VLOOKUP(TRIM(G1722),dim_targetsresults!A:B,2,FALSE)),"",VLOOKUP(TRIM(G1722),dim_targetsresults!A:C,2,FALSE))</f>
        <v>MER Targets</v>
      </c>
      <c r="AL1722" s="19" t="str">
        <f>IF(ISNA(VLOOKUP(AK1722,dim_targetsresults!B:C,2,FALSE)),"",VLOOKUP(AK1722,dim_targetsresults!B:C,2,FALSE))</f>
        <v>W8imnja2Owd</v>
      </c>
      <c r="AM1722" s="19" t="str">
        <f>IF(ISNA(VLOOKUP(TRIM(D1722),dim_numeratordenominator!A:B,2,FALSE)),"",VLOOKUP(TRIM(D1722),dim_numeratordenominator!A:C,2,FALSE))</f>
        <v>Numerator</v>
      </c>
      <c r="AN1722" s="19" t="str">
        <f>IF(ISNA(VLOOKUP(AM1722,dim_numeratordenominator!B:C,2,FALSE)),"",VLOOKUP(AM1722,dim_numeratordenominator!B:C,2,FALSE))</f>
        <v>Som9NRMQqV7</v>
      </c>
      <c r="AO1722" s="19" t="str">
        <f>IF(ISNA(VLOOKUP(TRIM(E1722),dim_supporttype!A:B,2,FALSE)),"",VLOOKUP(TRIM(E1722),dim_supporttype!A:C,2,FALSE))</f>
        <v>TA</v>
      </c>
      <c r="AP1722" s="19" t="str">
        <f>IF(ISNA(VLOOKUP(AO1722,dim_supporttype!B:C,2,FALSE)),"",VLOOKUP(AO1722,dim_supporttype!B:C,2,FALSE))</f>
        <v>cRAGKdWIDn4</v>
      </c>
      <c r="AQ1722" s="19" t="str">
        <f>IF(ISNA(VLOOKUP(TRIM(F1722),dim_disaggs!A:B,2,FALSE)),"No Disagg",VLOOKUP(TRIM(F1722),dim_disaggs!A:B,2,FALSE))</f>
        <v>Age</v>
      </c>
      <c r="AR1722" s="19" t="str">
        <f>IF(ISNA(VLOOKUP(AQ1722,dim_disaggs!B:C,2,FALSE)),"",VLOOKUP(AQ1722,dim_disaggs!B:C,2,FALSE))</f>
        <v>fNQC7f36jre</v>
      </c>
      <c r="AU1722" s="72" t="s">
        <v>755</v>
      </c>
      <c r="AV1722" s="73" t="s">
        <v>755</v>
      </c>
      <c r="AW1722" s="66" t="s">
        <v>755</v>
      </c>
      <c r="AX1722" s="66" t="s">
        <v>755</v>
      </c>
      <c r="BA1722" s="105" t="str">
        <f t="shared" si="243"/>
        <v/>
      </c>
      <c r="BB1722" s="20" t="str">
        <f t="shared" si="244"/>
        <v/>
      </c>
      <c r="BE1722" s="75" t="s">
        <v>755</v>
      </c>
      <c r="BF1722" s="73" t="s">
        <v>755</v>
      </c>
      <c r="BG1722" s="55" t="s">
        <v>755</v>
      </c>
      <c r="BH1722" s="76" t="s">
        <v>755</v>
      </c>
      <c r="BI1722" s="20" t="s">
        <v>755</v>
      </c>
      <c r="BJ1722" s="20" t="s">
        <v>755</v>
      </c>
      <c r="BK1722" s="55" t="s">
        <v>755</v>
      </c>
      <c r="BL1722" s="71" t="s">
        <v>755</v>
      </c>
      <c r="BM1722" s="77" t="s">
        <v>755</v>
      </c>
      <c r="BN1722" s="78" t="s">
        <v>755</v>
      </c>
      <c r="BO1722" s="77" t="s">
        <v>755</v>
      </c>
      <c r="BP1722" s="78" t="s">
        <v>755</v>
      </c>
    </row>
    <row r="1723" spans="1:68" x14ac:dyDescent="0.2">
      <c r="A1723" s="20" t="s">
        <v>95</v>
      </c>
      <c r="B1723" s="20" t="s">
        <v>1729</v>
      </c>
      <c r="C1723" s="20" t="s">
        <v>183</v>
      </c>
      <c r="D1723" s="20" t="s">
        <v>1</v>
      </c>
      <c r="E1723" s="20" t="s">
        <v>77</v>
      </c>
      <c r="F1723" s="20" t="s">
        <v>2147</v>
      </c>
      <c r="G1723" s="20" t="s">
        <v>2442</v>
      </c>
      <c r="H1723" s="20" t="s">
        <v>18673</v>
      </c>
      <c r="I1723" s="19">
        <f t="shared" si="245"/>
        <v>31</v>
      </c>
      <c r="J1723" s="20" t="s">
        <v>755</v>
      </c>
      <c r="K1723" s="20" t="s">
        <v>185</v>
      </c>
      <c r="L1723" s="95" t="str">
        <f>IF(M1723&lt;&gt;"",IF(NOT(ISNA(INDEX(cc!B:B,MATCH(M1723,cc!A:A,0)))),INDEX(cc!B:B,MATCH(M1723,cc!A:A,0)),"0"),"")</f>
        <v>Age (&lt;15,15+)</v>
      </c>
      <c r="M1723" s="97" t="s">
        <v>4030</v>
      </c>
      <c r="N1723" s="28" t="str">
        <f t="shared" si="246"/>
        <v xml:space="preserve"> TARGET</v>
      </c>
      <c r="O1723" s="19" t="str">
        <f t="shared" si="239"/>
        <v>TB_ART (N, DSD, Age Aggregated) TARGET: TB/HIV on ART</v>
      </c>
      <c r="P1723" s="19" t="str">
        <f t="shared" si="240"/>
        <v>TB_ART (N, DSD, Age Aggregated) TARGET: TB/HIV on ART</v>
      </c>
      <c r="Q1723" s="19" t="str">
        <f t="shared" si="247"/>
        <v>TB_ART (N, DSD, Age Agg) TARGET</v>
      </c>
      <c r="R1723" s="19" t="str">
        <f t="shared" si="241"/>
        <v>TB_ART_N_DSD_Age_Agg_TARGET</v>
      </c>
      <c r="S1723" s="19" t="str">
        <f t="shared" si="242"/>
        <v>TB_ART_N_DSD_Age_Agg_TARGET</v>
      </c>
      <c r="T1723" s="19" t="b">
        <f>NOT(ISNA(VLOOKUP(B1723,dbcodes!A:B,2,FALSE)))</f>
        <v>1</v>
      </c>
      <c r="U1723" s="19" t="str">
        <f>IF(ISNA(VLOOKUP(B1723,dbcodes!A:B,2,FALSE)),des!R1268,VLOOKUP(B1723,dbcodes!A:B,2,FALSE))</f>
        <v>TB_ART_N_DSD_Age_Aggregated_TARGET</v>
      </c>
      <c r="W1723" s="107" t="str">
        <f>IF(ISNA(VLOOKUP(C1723,descriptions!A:B,2,FALSE)),des!V1268,IF(G1723=" TARGET","Target ","")&amp;VLOOKUP(C1723,descriptions!A:B,2,FALSE))</f>
        <v>Target Number of TB cases with documented HIV-positive status who start or continue ART during the reporting period</v>
      </c>
      <c r="X1723" s="20" t="s">
        <v>4</v>
      </c>
      <c r="Y1723" s="20" t="s">
        <v>831</v>
      </c>
      <c r="Z1723" s="20" t="s">
        <v>836</v>
      </c>
      <c r="AA1723" s="20" t="s">
        <v>102</v>
      </c>
      <c r="AB1723" s="20" t="s">
        <v>755</v>
      </c>
      <c r="AC1723" s="19" t="str">
        <f>IF(AB1723&lt;&gt;"",IF(NOT(ISNA(INDEX(os!A:A,MATCH(AB1723,os!B:B,0)))),INDEX(os!A:A,MATCH(AB1723,os!B:B,0)),"0"),"")</f>
        <v/>
      </c>
      <c r="AD1723" s="20" t="s">
        <v>830</v>
      </c>
      <c r="AH1723" s="93" t="str">
        <f>IF(NOT(ISNA(VLOOKUP(B:B,ResultsTargets!A:A,1,0))),"TRUE","")</f>
        <v/>
      </c>
      <c r="AI1723" s="19" t="str">
        <f>IF(ISNA(VLOOKUP(C1723,dim_techarea!A:B,2,FALSE)),"",VLOOKUP(C1723,dim_techarea!A:B,2,FALSE))</f>
        <v>TB_ART</v>
      </c>
      <c r="AJ1723" s="19" t="str">
        <f>IF(ISNA(VLOOKUP(AI1723,dim_techarea!B:C,2,FALSE)),"",VLOOKUP(AI1723,dim_techarea!B:C,2,FALSE))</f>
        <v>Z6TU9Os82Yw</v>
      </c>
      <c r="AK1723" s="19" t="str">
        <f>IF(ISNA(VLOOKUP(TRIM(G1723),dim_targetsresults!A:B,2,FALSE)),"",VLOOKUP(TRIM(G1723),dim_targetsresults!A:C,2,FALSE))</f>
        <v>MER Targets</v>
      </c>
      <c r="AL1723" s="19" t="str">
        <f>IF(ISNA(VLOOKUP(AK1723,dim_targetsresults!B:C,2,FALSE)),"",VLOOKUP(AK1723,dim_targetsresults!B:C,2,FALSE))</f>
        <v>W8imnja2Owd</v>
      </c>
      <c r="AM1723" s="19" t="str">
        <f>IF(ISNA(VLOOKUP(TRIM(D1723),dim_numeratordenominator!A:B,2,FALSE)),"",VLOOKUP(TRIM(D1723),dim_numeratordenominator!A:C,2,FALSE))</f>
        <v>Numerator</v>
      </c>
      <c r="AN1723" s="19" t="str">
        <f>IF(ISNA(VLOOKUP(AM1723,dim_numeratordenominator!B:C,2,FALSE)),"",VLOOKUP(AM1723,dim_numeratordenominator!B:C,2,FALSE))</f>
        <v>Som9NRMQqV7</v>
      </c>
      <c r="AO1723" s="19" t="str">
        <f>IF(ISNA(VLOOKUP(TRIM(E1723),dim_supporttype!A:B,2,FALSE)),"",VLOOKUP(TRIM(E1723),dim_supporttype!A:C,2,FALSE))</f>
        <v>DSD</v>
      </c>
      <c r="AP1723" s="19" t="str">
        <f>IF(ISNA(VLOOKUP(AO1723,dim_supporttype!B:C,2,FALSE)),"",VLOOKUP(AO1723,dim_supporttype!B:C,2,FALSE))</f>
        <v>iM13vdNLWKb</v>
      </c>
      <c r="AQ1723" s="19" t="str">
        <f>IF(ISNA(VLOOKUP(TRIM(F1723),dim_disaggs!A:B,2,FALSE)),"No Disagg",VLOOKUP(TRIM(F1723),dim_disaggs!A:B,2,FALSE))</f>
        <v>Age Aggregated</v>
      </c>
      <c r="AR1723" s="19" t="str">
        <f>IF(ISNA(VLOOKUP(AQ1723,dim_disaggs!B:C,2,FALSE)),"",VLOOKUP(AQ1723,dim_disaggs!B:C,2,FALSE))</f>
        <v>zY8SynzWEP5</v>
      </c>
      <c r="AU1723" s="72" t="s">
        <v>755</v>
      </c>
      <c r="AV1723" s="73" t="s">
        <v>755</v>
      </c>
      <c r="AW1723" s="66" t="s">
        <v>755</v>
      </c>
      <c r="AX1723" s="66" t="s">
        <v>755</v>
      </c>
      <c r="BA1723" s="105" t="str">
        <f t="shared" si="243"/>
        <v/>
      </c>
      <c r="BB1723" s="20" t="str">
        <f t="shared" si="244"/>
        <v/>
      </c>
      <c r="BE1723" s="75" t="s">
        <v>755</v>
      </c>
      <c r="BF1723" s="73" t="s">
        <v>755</v>
      </c>
      <c r="BG1723" s="55" t="s">
        <v>755</v>
      </c>
      <c r="BH1723" s="76" t="s">
        <v>755</v>
      </c>
      <c r="BI1723" s="20" t="s">
        <v>755</v>
      </c>
      <c r="BJ1723" s="20" t="s">
        <v>755</v>
      </c>
      <c r="BK1723" s="55" t="s">
        <v>755</v>
      </c>
      <c r="BL1723" s="71" t="s">
        <v>755</v>
      </c>
      <c r="BM1723" s="77" t="s">
        <v>755</v>
      </c>
      <c r="BN1723" s="78" t="s">
        <v>755</v>
      </c>
      <c r="BO1723" s="77" t="s">
        <v>755</v>
      </c>
      <c r="BP1723" s="78" t="s">
        <v>755</v>
      </c>
    </row>
    <row r="1724" spans="1:68" x14ac:dyDescent="0.2">
      <c r="A1724" s="20" t="s">
        <v>95</v>
      </c>
      <c r="B1724" s="20" t="s">
        <v>1742</v>
      </c>
      <c r="C1724" s="20" t="s">
        <v>183</v>
      </c>
      <c r="D1724" s="20" t="s">
        <v>1</v>
      </c>
      <c r="E1724" s="20" t="s">
        <v>78</v>
      </c>
      <c r="F1724" s="20" t="s">
        <v>2147</v>
      </c>
      <c r="G1724" s="20" t="s">
        <v>2442</v>
      </c>
      <c r="H1724" s="20" t="s">
        <v>18673</v>
      </c>
      <c r="I1724" s="19">
        <f t="shared" si="245"/>
        <v>30</v>
      </c>
      <c r="J1724" s="20" t="s">
        <v>755</v>
      </c>
      <c r="K1724" s="20" t="s">
        <v>185</v>
      </c>
      <c r="L1724" s="95" t="str">
        <f>IF(M1724&lt;&gt;"",IF(NOT(ISNA(INDEX(cc!B:B,MATCH(M1724,cc!A:A,0)))),INDEX(cc!B:B,MATCH(M1724,cc!A:A,0)),"0"),"")</f>
        <v>Age (&lt;15,15+)</v>
      </c>
      <c r="M1724" s="97" t="s">
        <v>4030</v>
      </c>
      <c r="N1724" s="28" t="str">
        <f t="shared" si="246"/>
        <v xml:space="preserve"> TARGET</v>
      </c>
      <c r="O1724" s="19" t="str">
        <f t="shared" si="239"/>
        <v>TB_ART (N, TA, Age Aggregated) TARGET: TB/HIV on ART</v>
      </c>
      <c r="P1724" s="19" t="str">
        <f t="shared" si="240"/>
        <v>TB_ART (N, TA, Age Aggregated) TARGET: TB/HIV on ART</v>
      </c>
      <c r="Q1724" s="19" t="str">
        <f t="shared" si="247"/>
        <v>TB_ART (N, TA, Age Agg) TARGET</v>
      </c>
      <c r="R1724" s="19" t="str">
        <f t="shared" si="241"/>
        <v>TB_ART_N_TA_Age_Agg_TARGET</v>
      </c>
      <c r="S1724" s="19" t="str">
        <f t="shared" si="242"/>
        <v>TB_ART_N_TA_Age_Agg_TARGET</v>
      </c>
      <c r="T1724" s="19" t="b">
        <f>NOT(ISNA(VLOOKUP(B1724,dbcodes!A:B,2,FALSE)))</f>
        <v>1</v>
      </c>
      <c r="U1724" s="19" t="str">
        <f>IF(ISNA(VLOOKUP(B1724,dbcodes!A:B,2,FALSE)),des!R1269,VLOOKUP(B1724,dbcodes!A:B,2,FALSE))</f>
        <v>TB_ART_N_TA_Age_Aggregated_TARGET</v>
      </c>
      <c r="W1724" s="107" t="str">
        <f>IF(ISNA(VLOOKUP(C1724,descriptions!A:B,2,FALSE)),des!V1269,IF(G1724=" TARGET","Target ","")&amp;VLOOKUP(C1724,descriptions!A:B,2,FALSE))</f>
        <v>Target Number of TB cases with documented HIV-positive status who start or continue ART during the reporting period</v>
      </c>
      <c r="X1724" s="20" t="s">
        <v>4</v>
      </c>
      <c r="Y1724" s="20" t="s">
        <v>831</v>
      </c>
      <c r="Z1724" s="20" t="s">
        <v>836</v>
      </c>
      <c r="AA1724" s="20" t="s">
        <v>102</v>
      </c>
      <c r="AB1724" s="20" t="s">
        <v>755</v>
      </c>
      <c r="AC1724" s="19" t="str">
        <f>IF(AB1724&lt;&gt;"",IF(NOT(ISNA(INDEX(os!A:A,MATCH(AB1724,os!B:B,0)))),INDEX(os!A:A,MATCH(AB1724,os!B:B,0)),"0"),"")</f>
        <v/>
      </c>
      <c r="AD1724" s="20" t="s">
        <v>830</v>
      </c>
      <c r="AH1724" s="93" t="str">
        <f>IF(NOT(ISNA(VLOOKUP(B:B,ResultsTargets!A:A,1,0))),"TRUE","")</f>
        <v/>
      </c>
      <c r="AI1724" s="19" t="str">
        <f>IF(ISNA(VLOOKUP(C1724,dim_techarea!A:B,2,FALSE)),"",VLOOKUP(C1724,dim_techarea!A:B,2,FALSE))</f>
        <v>TB_ART</v>
      </c>
      <c r="AJ1724" s="19" t="str">
        <f>IF(ISNA(VLOOKUP(AI1724,dim_techarea!B:C,2,FALSE)),"",VLOOKUP(AI1724,dim_techarea!B:C,2,FALSE))</f>
        <v>Z6TU9Os82Yw</v>
      </c>
      <c r="AK1724" s="19" t="str">
        <f>IF(ISNA(VLOOKUP(TRIM(G1724),dim_targetsresults!A:B,2,FALSE)),"",VLOOKUP(TRIM(G1724),dim_targetsresults!A:C,2,FALSE))</f>
        <v>MER Targets</v>
      </c>
      <c r="AL1724" s="19" t="str">
        <f>IF(ISNA(VLOOKUP(AK1724,dim_targetsresults!B:C,2,FALSE)),"",VLOOKUP(AK1724,dim_targetsresults!B:C,2,FALSE))</f>
        <v>W8imnja2Owd</v>
      </c>
      <c r="AM1724" s="19" t="str">
        <f>IF(ISNA(VLOOKUP(TRIM(D1724),dim_numeratordenominator!A:B,2,FALSE)),"",VLOOKUP(TRIM(D1724),dim_numeratordenominator!A:C,2,FALSE))</f>
        <v>Numerator</v>
      </c>
      <c r="AN1724" s="19" t="str">
        <f>IF(ISNA(VLOOKUP(AM1724,dim_numeratordenominator!B:C,2,FALSE)),"",VLOOKUP(AM1724,dim_numeratordenominator!B:C,2,FALSE))</f>
        <v>Som9NRMQqV7</v>
      </c>
      <c r="AO1724" s="19" t="str">
        <f>IF(ISNA(VLOOKUP(TRIM(E1724),dim_supporttype!A:B,2,FALSE)),"",VLOOKUP(TRIM(E1724),dim_supporttype!A:C,2,FALSE))</f>
        <v>TA</v>
      </c>
      <c r="AP1724" s="19" t="str">
        <f>IF(ISNA(VLOOKUP(AO1724,dim_supporttype!B:C,2,FALSE)),"",VLOOKUP(AO1724,dim_supporttype!B:C,2,FALSE))</f>
        <v>cRAGKdWIDn4</v>
      </c>
      <c r="AQ1724" s="19" t="str">
        <f>IF(ISNA(VLOOKUP(TRIM(F1724),dim_disaggs!A:B,2,FALSE)),"No Disagg",VLOOKUP(TRIM(F1724),dim_disaggs!A:B,2,FALSE))</f>
        <v>Age Aggregated</v>
      </c>
      <c r="AR1724" s="19" t="str">
        <f>IF(ISNA(VLOOKUP(AQ1724,dim_disaggs!B:C,2,FALSE)),"",VLOOKUP(AQ1724,dim_disaggs!B:C,2,FALSE))</f>
        <v>zY8SynzWEP5</v>
      </c>
      <c r="AU1724" s="72" t="s">
        <v>755</v>
      </c>
      <c r="AV1724" s="73" t="s">
        <v>755</v>
      </c>
      <c r="AW1724" s="66" t="s">
        <v>755</v>
      </c>
      <c r="AX1724" s="66" t="s">
        <v>755</v>
      </c>
      <c r="BA1724" s="105" t="str">
        <f t="shared" si="243"/>
        <v/>
      </c>
      <c r="BB1724" s="20" t="str">
        <f t="shared" si="244"/>
        <v/>
      </c>
      <c r="BE1724" s="75" t="s">
        <v>755</v>
      </c>
      <c r="BF1724" s="73" t="s">
        <v>755</v>
      </c>
      <c r="BG1724" s="55" t="s">
        <v>755</v>
      </c>
      <c r="BH1724" s="76" t="s">
        <v>755</v>
      </c>
      <c r="BI1724" s="20" t="s">
        <v>755</v>
      </c>
      <c r="BJ1724" s="20" t="s">
        <v>755</v>
      </c>
      <c r="BK1724" s="55" t="s">
        <v>755</v>
      </c>
      <c r="BL1724" s="71" t="s">
        <v>755</v>
      </c>
      <c r="BM1724" s="77" t="s">
        <v>755</v>
      </c>
      <c r="BN1724" s="78" t="s">
        <v>755</v>
      </c>
      <c r="BO1724" s="77" t="s">
        <v>755</v>
      </c>
      <c r="BP1724" s="78" t="s">
        <v>755</v>
      </c>
    </row>
    <row r="1725" spans="1:68" x14ac:dyDescent="0.2">
      <c r="A1725" s="20" t="s">
        <v>95</v>
      </c>
      <c r="B1725" s="20" t="s">
        <v>1733</v>
      </c>
      <c r="C1725" s="20" t="s">
        <v>183</v>
      </c>
      <c r="D1725" s="20" t="s">
        <v>1</v>
      </c>
      <c r="E1725" s="20" t="s">
        <v>77</v>
      </c>
      <c r="F1725" s="20" t="s">
        <v>4156</v>
      </c>
      <c r="G1725" s="20" t="s">
        <v>2442</v>
      </c>
      <c r="H1725" s="20" t="s">
        <v>18672</v>
      </c>
      <c r="I1725" s="19">
        <f t="shared" si="245"/>
        <v>35</v>
      </c>
      <c r="J1725" s="20" t="s">
        <v>755</v>
      </c>
      <c r="K1725" s="20" t="s">
        <v>185</v>
      </c>
      <c r="L1725" s="95" t="str">
        <f>IF(M1725&lt;&gt;"",IF(NOT(ISNA(INDEX(cc!B:B,MATCH(M1725,cc!A:A,0)))),INDEX(cc!B:B,MATCH(M1725,cc!A:A,0)),"0"),"")</f>
        <v>Age (&lt;15,15+) and Sex</v>
      </c>
      <c r="M1725" s="97" t="s">
        <v>111</v>
      </c>
      <c r="N1725" s="28" t="str">
        <f t="shared" si="246"/>
        <v xml:space="preserve"> TARGET</v>
      </c>
      <c r="O1725" s="19" t="str">
        <f t="shared" si="239"/>
        <v>TB_ART (N, DSD, Age Aggregated/Sex) TARGET: TB/HIV on ART</v>
      </c>
      <c r="P1725" s="19" t="str">
        <f t="shared" si="240"/>
        <v>TB_ART (N, DSD, Age Aggregated/Sex) TARGET: TB/HIV on ART</v>
      </c>
      <c r="Q1725" s="19" t="str">
        <f t="shared" si="247"/>
        <v>TB_ART (N, DSD, Age Agg/Sex) TARGET</v>
      </c>
      <c r="R1725" s="19" t="str">
        <f t="shared" si="241"/>
        <v>TB_ART_N_DSD_Age_Agg_Sex_TARGET</v>
      </c>
      <c r="S1725" s="19" t="str">
        <f t="shared" si="242"/>
        <v>TB_ART_N_DSD_Age_Agg_Sex_TARGET</v>
      </c>
      <c r="T1725" s="19" t="b">
        <f>NOT(ISNA(VLOOKUP(B1725,dbcodes!A:B,2,FALSE)))</f>
        <v>1</v>
      </c>
      <c r="U1725" s="19" t="str">
        <f>IF(ISNA(VLOOKUP(B1725,dbcodes!A:B,2,FALSE)),des!R1270,VLOOKUP(B1725,dbcodes!A:B,2,FALSE))</f>
        <v>TB_ART_N_DSD_Aggregated_Age_Sex_TARGET</v>
      </c>
      <c r="W1725" s="107" t="str">
        <f>IF(ISNA(VLOOKUP(C1725,descriptions!A:B,2,FALSE)),des!V1270,IF(G1725=" TARGET","Target ","")&amp;VLOOKUP(C1725,descriptions!A:B,2,FALSE))</f>
        <v>Target Number of TB cases with documented HIV-positive status who start or continue ART during the reporting period</v>
      </c>
      <c r="X1725" s="20" t="s">
        <v>4</v>
      </c>
      <c r="Y1725" s="20" t="s">
        <v>831</v>
      </c>
      <c r="Z1725" s="20" t="s">
        <v>836</v>
      </c>
      <c r="AA1725" s="20" t="s">
        <v>102</v>
      </c>
      <c r="AB1725" s="20" t="s">
        <v>755</v>
      </c>
      <c r="AC1725" s="19" t="str">
        <f>IF(AB1725&lt;&gt;"",IF(NOT(ISNA(INDEX(os!A:A,MATCH(AB1725,os!B:B,0)))),INDEX(os!A:A,MATCH(AB1725,os!B:B,0)),"0"),"")</f>
        <v/>
      </c>
      <c r="AD1725" s="20" t="s">
        <v>830</v>
      </c>
      <c r="AH1725" s="93" t="str">
        <f>IF(NOT(ISNA(VLOOKUP(B:B,ResultsTargets!A:A,1,0))),"TRUE","")</f>
        <v/>
      </c>
      <c r="AI1725" s="19" t="str">
        <f>IF(ISNA(VLOOKUP(C1725,dim_techarea!A:B,2,FALSE)),"",VLOOKUP(C1725,dim_techarea!A:B,2,FALSE))</f>
        <v>TB_ART</v>
      </c>
      <c r="AJ1725" s="19" t="str">
        <f>IF(ISNA(VLOOKUP(AI1725,dim_techarea!B:C,2,FALSE)),"",VLOOKUP(AI1725,dim_techarea!B:C,2,FALSE))</f>
        <v>Z6TU9Os82Yw</v>
      </c>
      <c r="AK1725" s="19" t="str">
        <f>IF(ISNA(VLOOKUP(TRIM(G1725),dim_targetsresults!A:B,2,FALSE)),"",VLOOKUP(TRIM(G1725),dim_targetsresults!A:C,2,FALSE))</f>
        <v>MER Targets</v>
      </c>
      <c r="AL1725" s="19" t="str">
        <f>IF(ISNA(VLOOKUP(AK1725,dim_targetsresults!B:C,2,FALSE)),"",VLOOKUP(AK1725,dim_targetsresults!B:C,2,FALSE))</f>
        <v>W8imnja2Owd</v>
      </c>
      <c r="AM1725" s="19" t="str">
        <f>IF(ISNA(VLOOKUP(TRIM(D1725),dim_numeratordenominator!A:B,2,FALSE)),"",VLOOKUP(TRIM(D1725),dim_numeratordenominator!A:C,2,FALSE))</f>
        <v>Numerator</v>
      </c>
      <c r="AN1725" s="19" t="str">
        <f>IF(ISNA(VLOOKUP(AM1725,dim_numeratordenominator!B:C,2,FALSE)),"",VLOOKUP(AM1725,dim_numeratordenominator!B:C,2,FALSE))</f>
        <v>Som9NRMQqV7</v>
      </c>
      <c r="AO1725" s="19" t="str">
        <f>IF(ISNA(VLOOKUP(TRIM(E1725),dim_supporttype!A:B,2,FALSE)),"",VLOOKUP(TRIM(E1725),dim_supporttype!A:C,2,FALSE))</f>
        <v>DSD</v>
      </c>
      <c r="AP1725" s="19" t="str">
        <f>IF(ISNA(VLOOKUP(AO1725,dim_supporttype!B:C,2,FALSE)),"",VLOOKUP(AO1725,dim_supporttype!B:C,2,FALSE))</f>
        <v>iM13vdNLWKb</v>
      </c>
      <c r="AQ1725" s="19" t="str">
        <f>IF(ISNA(VLOOKUP(TRIM(F1725),dim_disaggs!A:B,2,FALSE)),"No Disagg",VLOOKUP(TRIM(F1725),dim_disaggs!A:B,2,FALSE))</f>
        <v>Age Aggregated/Sex</v>
      </c>
      <c r="AR1725" s="19" t="str">
        <f>IF(ISNA(VLOOKUP(AQ1725,dim_disaggs!B:C,2,FALSE)),"",VLOOKUP(AQ1725,dim_disaggs!B:C,2,FALSE))</f>
        <v>KMhxXDjVseT</v>
      </c>
      <c r="AU1725" s="72" t="s">
        <v>755</v>
      </c>
      <c r="AV1725" s="73" t="s">
        <v>755</v>
      </c>
      <c r="AW1725" s="66" t="s">
        <v>755</v>
      </c>
      <c r="AX1725" s="66" t="s">
        <v>755</v>
      </c>
      <c r="BA1725" s="105" t="str">
        <f t="shared" si="243"/>
        <v/>
      </c>
      <c r="BB1725" s="20" t="str">
        <f t="shared" si="244"/>
        <v/>
      </c>
      <c r="BE1725" s="75" t="s">
        <v>755</v>
      </c>
      <c r="BF1725" s="73" t="s">
        <v>755</v>
      </c>
      <c r="BI1725" s="20" t="s">
        <v>755</v>
      </c>
      <c r="BJ1725" s="20" t="s">
        <v>755</v>
      </c>
      <c r="BK1725" s="55" t="s">
        <v>755</v>
      </c>
      <c r="BL1725" s="71" t="s">
        <v>755</v>
      </c>
      <c r="BM1725" s="77" t="s">
        <v>755</v>
      </c>
      <c r="BN1725" s="78" t="s">
        <v>755</v>
      </c>
      <c r="BO1725" s="77" t="s">
        <v>755</v>
      </c>
      <c r="BP1725" s="78" t="s">
        <v>755</v>
      </c>
    </row>
    <row r="1726" spans="1:68" x14ac:dyDescent="0.2">
      <c r="A1726" s="20" t="s">
        <v>95</v>
      </c>
      <c r="B1726" s="20" t="s">
        <v>1746</v>
      </c>
      <c r="C1726" s="20" t="s">
        <v>183</v>
      </c>
      <c r="D1726" s="20" t="s">
        <v>1</v>
      </c>
      <c r="E1726" s="20" t="s">
        <v>78</v>
      </c>
      <c r="F1726" s="20" t="s">
        <v>4156</v>
      </c>
      <c r="G1726" s="20" t="s">
        <v>2442</v>
      </c>
      <c r="H1726" s="20" t="s">
        <v>18672</v>
      </c>
      <c r="I1726" s="19">
        <f t="shared" si="245"/>
        <v>34</v>
      </c>
      <c r="J1726" s="20" t="s">
        <v>755</v>
      </c>
      <c r="K1726" s="20" t="s">
        <v>185</v>
      </c>
      <c r="L1726" s="95" t="str">
        <f>IF(M1726&lt;&gt;"",IF(NOT(ISNA(INDEX(cc!B:B,MATCH(M1726,cc!A:A,0)))),INDEX(cc!B:B,MATCH(M1726,cc!A:A,0)),"0"),"")</f>
        <v>Age (&lt;15,15+) and Sex</v>
      </c>
      <c r="M1726" s="97" t="s">
        <v>111</v>
      </c>
      <c r="N1726" s="28" t="str">
        <f t="shared" si="246"/>
        <v xml:space="preserve"> TARGET</v>
      </c>
      <c r="O1726" s="19" t="str">
        <f t="shared" si="239"/>
        <v>TB_ART (N, TA, Age Aggregated/Sex) TARGET: TB/HIV on ART</v>
      </c>
      <c r="P1726" s="19" t="str">
        <f t="shared" si="240"/>
        <v>TB_ART (N, TA, Age Aggregated/Sex) TARGET: TB/HIV on ART</v>
      </c>
      <c r="Q1726" s="19" t="str">
        <f t="shared" si="247"/>
        <v>TB_ART (N, TA, Age Agg/Sex) TARGET</v>
      </c>
      <c r="R1726" s="19" t="str">
        <f t="shared" si="241"/>
        <v>TB_ART_N_TA_Age_Agg_Sex_TARGET</v>
      </c>
      <c r="S1726" s="19" t="str">
        <f t="shared" si="242"/>
        <v>TB_ART_N_TA_Age_Agg_Sex_TARGET</v>
      </c>
      <c r="T1726" s="19" t="b">
        <f>NOT(ISNA(VLOOKUP(B1726,dbcodes!A:B,2,FALSE)))</f>
        <v>1</v>
      </c>
      <c r="U1726" s="19" t="str">
        <f>IF(ISNA(VLOOKUP(B1726,dbcodes!A:B,2,FALSE)),des!R1271,VLOOKUP(B1726,dbcodes!A:B,2,FALSE))</f>
        <v>TB_ART_N_TA_Aggregated_Age_Sex_TARGET</v>
      </c>
      <c r="W1726" s="107" t="str">
        <f>IF(ISNA(VLOOKUP(C1726,descriptions!A:B,2,FALSE)),des!V1271,IF(G1726=" TARGET","Target ","")&amp;VLOOKUP(C1726,descriptions!A:B,2,FALSE))</f>
        <v>Target Number of TB cases with documented HIV-positive status who start or continue ART during the reporting period</v>
      </c>
      <c r="X1726" s="20" t="s">
        <v>4</v>
      </c>
      <c r="Y1726" s="20" t="s">
        <v>831</v>
      </c>
      <c r="Z1726" s="20" t="s">
        <v>836</v>
      </c>
      <c r="AA1726" s="20" t="s">
        <v>102</v>
      </c>
      <c r="AB1726" s="20" t="s">
        <v>755</v>
      </c>
      <c r="AC1726" s="19" t="str">
        <f>IF(AB1726&lt;&gt;"",IF(NOT(ISNA(INDEX(os!A:A,MATCH(AB1726,os!B:B,0)))),INDEX(os!A:A,MATCH(AB1726,os!B:B,0)),"0"),"")</f>
        <v/>
      </c>
      <c r="AD1726" s="20" t="s">
        <v>830</v>
      </c>
      <c r="AH1726" s="93" t="str">
        <f>IF(NOT(ISNA(VLOOKUP(B:B,ResultsTargets!A:A,1,0))),"TRUE","")</f>
        <v/>
      </c>
      <c r="AI1726" s="19" t="str">
        <f>IF(ISNA(VLOOKUP(C1726,dim_techarea!A:B,2,FALSE)),"",VLOOKUP(C1726,dim_techarea!A:B,2,FALSE))</f>
        <v>TB_ART</v>
      </c>
      <c r="AJ1726" s="19" t="str">
        <f>IF(ISNA(VLOOKUP(AI1726,dim_techarea!B:C,2,FALSE)),"",VLOOKUP(AI1726,dim_techarea!B:C,2,FALSE))</f>
        <v>Z6TU9Os82Yw</v>
      </c>
      <c r="AK1726" s="19" t="str">
        <f>IF(ISNA(VLOOKUP(TRIM(G1726),dim_targetsresults!A:B,2,FALSE)),"",VLOOKUP(TRIM(G1726),dim_targetsresults!A:C,2,FALSE))</f>
        <v>MER Targets</v>
      </c>
      <c r="AL1726" s="19" t="str">
        <f>IF(ISNA(VLOOKUP(AK1726,dim_targetsresults!B:C,2,FALSE)),"",VLOOKUP(AK1726,dim_targetsresults!B:C,2,FALSE))</f>
        <v>W8imnja2Owd</v>
      </c>
      <c r="AM1726" s="19" t="str">
        <f>IF(ISNA(VLOOKUP(TRIM(D1726),dim_numeratordenominator!A:B,2,FALSE)),"",VLOOKUP(TRIM(D1726),dim_numeratordenominator!A:C,2,FALSE))</f>
        <v>Numerator</v>
      </c>
      <c r="AN1726" s="19" t="str">
        <f>IF(ISNA(VLOOKUP(AM1726,dim_numeratordenominator!B:C,2,FALSE)),"",VLOOKUP(AM1726,dim_numeratordenominator!B:C,2,FALSE))</f>
        <v>Som9NRMQqV7</v>
      </c>
      <c r="AO1726" s="19" t="str">
        <f>IF(ISNA(VLOOKUP(TRIM(E1726),dim_supporttype!A:B,2,FALSE)),"",VLOOKUP(TRIM(E1726),dim_supporttype!A:C,2,FALSE))</f>
        <v>TA</v>
      </c>
      <c r="AP1726" s="19" t="str">
        <f>IF(ISNA(VLOOKUP(AO1726,dim_supporttype!B:C,2,FALSE)),"",VLOOKUP(AO1726,dim_supporttype!B:C,2,FALSE))</f>
        <v>cRAGKdWIDn4</v>
      </c>
      <c r="AQ1726" s="19" t="str">
        <f>IF(ISNA(VLOOKUP(TRIM(F1726),dim_disaggs!A:B,2,FALSE)),"No Disagg",VLOOKUP(TRIM(F1726),dim_disaggs!A:B,2,FALSE))</f>
        <v>Age Aggregated/Sex</v>
      </c>
      <c r="AR1726" s="19" t="str">
        <f>IF(ISNA(VLOOKUP(AQ1726,dim_disaggs!B:C,2,FALSE)),"",VLOOKUP(AQ1726,dim_disaggs!B:C,2,FALSE))</f>
        <v>KMhxXDjVseT</v>
      </c>
      <c r="AU1726" s="72" t="s">
        <v>755</v>
      </c>
      <c r="AV1726" s="73" t="s">
        <v>755</v>
      </c>
      <c r="AW1726" s="66" t="s">
        <v>755</v>
      </c>
      <c r="AX1726" s="66" t="s">
        <v>755</v>
      </c>
      <c r="BA1726" s="105" t="str">
        <f t="shared" si="243"/>
        <v/>
      </c>
      <c r="BB1726" s="20" t="str">
        <f t="shared" si="244"/>
        <v/>
      </c>
      <c r="BE1726" s="75" t="s">
        <v>755</v>
      </c>
      <c r="BF1726" s="73" t="s">
        <v>755</v>
      </c>
      <c r="BI1726" s="20" t="s">
        <v>755</v>
      </c>
      <c r="BJ1726" s="20" t="s">
        <v>755</v>
      </c>
      <c r="BK1726" s="55" t="s">
        <v>755</v>
      </c>
      <c r="BL1726" s="71" t="s">
        <v>755</v>
      </c>
      <c r="BM1726" s="77" t="s">
        <v>755</v>
      </c>
      <c r="BN1726" s="78" t="s">
        <v>755</v>
      </c>
      <c r="BO1726" s="77" t="s">
        <v>755</v>
      </c>
      <c r="BP1726" s="78" t="s">
        <v>755</v>
      </c>
    </row>
    <row r="1727" spans="1:68" x14ac:dyDescent="0.2">
      <c r="A1727" s="22" t="s">
        <v>95</v>
      </c>
      <c r="B1727" s="21" t="s">
        <v>20060</v>
      </c>
      <c r="C1727" s="20" t="s">
        <v>183</v>
      </c>
      <c r="D1727" s="20" t="s">
        <v>1</v>
      </c>
      <c r="E1727" s="20" t="s">
        <v>77</v>
      </c>
      <c r="F1727" s="20" t="s">
        <v>19993</v>
      </c>
      <c r="G1727" s="20" t="s">
        <v>2442</v>
      </c>
      <c r="H1727" s="20" t="s">
        <v>19994</v>
      </c>
      <c r="I1727" s="19">
        <f t="shared" si="245"/>
        <v>45</v>
      </c>
      <c r="J1727" s="20" t="s">
        <v>755</v>
      </c>
      <c r="K1727" s="20" t="s">
        <v>489</v>
      </c>
      <c r="L1727" s="95" t="str">
        <f>IF(M1727&lt;&gt;"",IF(NOT(ISNA(INDEX(cc!B:B,MATCH(M1727,cc!A:A,0)))),INDEX(cc!B:B,MATCH(M1727,cc!A:A,0)),"0"),"")</f>
        <v>Age (&lt;1-50+-uk, 12), Sex and HIV Status (Positive)</v>
      </c>
      <c r="M1727" s="97" t="s">
        <v>20545</v>
      </c>
      <c r="N1727" s="28" t="str">
        <f t="shared" si="246"/>
        <v xml:space="preserve"> TARGET</v>
      </c>
      <c r="O1727" s="19" t="str">
        <f t="shared" si="239"/>
        <v>TB_ART (N, DSD, Age Aggregated/Sex/HIVStatus) TARGET: Registered TB/HIV</v>
      </c>
      <c r="P1727" s="19" t="str">
        <f t="shared" si="240"/>
        <v>TB_ART (N, DSD, Age Aggregated/Sex/HIVStatus) TARGET: Registered TB/HIV</v>
      </c>
      <c r="Q1727" s="19" t="str">
        <f t="shared" si="247"/>
        <v>TB_ART (N, DSD, Age Agg/Sex/HIVStatus) TARGET</v>
      </c>
      <c r="R1727" s="19" t="str">
        <f t="shared" si="241"/>
        <v>TB_ART_N_DSD_Age_Agg_Sex_HIVStatus_TARGET</v>
      </c>
      <c r="S1727" s="19" t="str">
        <f t="shared" si="242"/>
        <v>TB_ART_N_DSD_Age_Agg_Sex_HIVStatus_TARGET</v>
      </c>
      <c r="T1727" s="19" t="b">
        <f>NOT(ISNA(VLOOKUP(B1727,dbcodes!A:B,2,FALSE)))</f>
        <v>1</v>
      </c>
      <c r="U1727" s="19" t="str">
        <f>IF(ISNA(VLOOKUP(B1727,dbcodes!A:B,2,FALSE)),des!R1272,VLOOKUP(B1727,dbcodes!A:B,2,FALSE))</f>
        <v>TB_ART_N_DSD_Age_Agg_Sex_HIVStatus_TARGET</v>
      </c>
      <c r="W1727" s="107" t="str">
        <f>IF(ISNA(VLOOKUP(C1727,descriptions!A:B,2,FALSE)),des!V1272,IF(G1727=" TARGET","Target ","")&amp;VLOOKUP(C1727,descriptions!A:B,2,FALSE))</f>
        <v>Target Number of TB cases with documented HIV-positive status who start or continue ART during the reporting period</v>
      </c>
      <c r="X1727" s="20" t="s">
        <v>4</v>
      </c>
      <c r="Y1727" s="20" t="s">
        <v>831</v>
      </c>
      <c r="Z1727" s="20" t="s">
        <v>836</v>
      </c>
      <c r="AA1727" s="20" t="s">
        <v>102</v>
      </c>
      <c r="AB1727" s="20" t="s">
        <v>755</v>
      </c>
      <c r="AC1727" s="19" t="str">
        <f>IF(AB1727&lt;&gt;"",IF(NOT(ISNA(INDEX(os!A:A,MATCH(AB1727,os!B:B,0)))),INDEX(os!A:A,MATCH(AB1727,os!B:B,0)),"0"),"")</f>
        <v/>
      </c>
      <c r="AD1727" s="20" t="s">
        <v>830</v>
      </c>
      <c r="AH1727" s="93" t="str">
        <f>IF(NOT(ISNA(VLOOKUP(B:B,ResultsTargets!A:A,1,0))),"TRUE","")</f>
        <v/>
      </c>
      <c r="AI1727" s="19" t="str">
        <f>IF(ISNA(VLOOKUP(C1727,dim_techarea!A:B,2,FALSE)),"",VLOOKUP(C1727,dim_techarea!A:B,2,FALSE))</f>
        <v>TB_ART</v>
      </c>
      <c r="AJ1727" s="19" t="str">
        <f>IF(ISNA(VLOOKUP(AI1727,dim_techarea!B:C,2,FALSE)),"",VLOOKUP(AI1727,dim_techarea!B:C,2,FALSE))</f>
        <v>Z6TU9Os82Yw</v>
      </c>
      <c r="AK1727" s="19" t="str">
        <f>IF(ISNA(VLOOKUP(TRIM(G1727),dim_targetsresults!A:B,2,FALSE)),"",VLOOKUP(TRIM(G1727),dim_targetsresults!A:C,2,FALSE))</f>
        <v>MER Targets</v>
      </c>
      <c r="AL1727" s="19" t="str">
        <f>IF(ISNA(VLOOKUP(AK1727,dim_targetsresults!B:C,2,FALSE)),"",VLOOKUP(AK1727,dim_targetsresults!B:C,2,FALSE))</f>
        <v>W8imnja2Owd</v>
      </c>
      <c r="AM1727" s="19" t="str">
        <f>IF(ISNA(VLOOKUP(TRIM(D1727),dim_numeratordenominator!A:B,2,FALSE)),"",VLOOKUP(TRIM(D1727),dim_numeratordenominator!A:C,2,FALSE))</f>
        <v>Numerator</v>
      </c>
      <c r="AN1727" s="19" t="str">
        <f>IF(ISNA(VLOOKUP(AM1727,dim_numeratordenominator!B:C,2,FALSE)),"",VLOOKUP(AM1727,dim_numeratordenominator!B:C,2,FALSE))</f>
        <v>Som9NRMQqV7</v>
      </c>
      <c r="AO1727" s="19" t="str">
        <f>IF(ISNA(VLOOKUP(TRIM(E1727),dim_supporttype!A:B,2,FALSE)),"",VLOOKUP(TRIM(E1727),dim_supporttype!A:C,2,FALSE))</f>
        <v>DSD</v>
      </c>
      <c r="AP1727" s="19" t="str">
        <f>IF(ISNA(VLOOKUP(AO1727,dim_supporttype!B:C,2,FALSE)),"",VLOOKUP(AO1727,dim_supporttype!B:C,2,FALSE))</f>
        <v>iM13vdNLWKb</v>
      </c>
      <c r="AQ1727" s="19" t="str">
        <f>IF(ISNA(VLOOKUP(TRIM(F1727),dim_disaggs!A:B,2,FALSE)),"No Disagg",VLOOKUP(TRIM(F1727),dim_disaggs!A:B,2,FALSE))</f>
        <v>Age Aggregated/Sex/HIVStatus</v>
      </c>
      <c r="AR1727" s="19" t="str">
        <f>IF(ISNA(VLOOKUP(AQ1727,dim_disaggs!B:C,2,FALSE)),"",VLOOKUP(AQ1727,dim_disaggs!B:C,2,FALSE))</f>
        <v>h0pvSVe1TYf</v>
      </c>
      <c r="AU1727" s="72" t="s">
        <v>755</v>
      </c>
      <c r="AV1727" s="73" t="s">
        <v>755</v>
      </c>
      <c r="AW1727" s="66" t="s">
        <v>755</v>
      </c>
      <c r="AX1727" s="66" t="s">
        <v>755</v>
      </c>
      <c r="BA1727" s="105" t="str">
        <f t="shared" si="243"/>
        <v>Top Level Numerator</v>
      </c>
      <c r="BB1727" s="20" t="str">
        <f t="shared" si="244"/>
        <v>PE5QVF0w4xj</v>
      </c>
      <c r="BE1727" s="75" t="s">
        <v>755</v>
      </c>
      <c r="BF1727" s="73" t="s">
        <v>755</v>
      </c>
      <c r="BG1727" s="55" t="s">
        <v>755</v>
      </c>
      <c r="BH1727" s="76" t="s">
        <v>755</v>
      </c>
      <c r="BK1727" s="55" t="s">
        <v>20634</v>
      </c>
      <c r="BL1727" s="71" t="s">
        <v>20636</v>
      </c>
    </row>
    <row r="1728" spans="1:68" s="3" customFormat="1" x14ac:dyDescent="0.2">
      <c r="A1728" s="22" t="s">
        <v>95</v>
      </c>
      <c r="B1728" s="21" t="s">
        <v>20061</v>
      </c>
      <c r="C1728" s="20" t="s">
        <v>183</v>
      </c>
      <c r="D1728" s="20" t="s">
        <v>1</v>
      </c>
      <c r="E1728" s="20" t="s">
        <v>78</v>
      </c>
      <c r="F1728" s="20" t="s">
        <v>19993</v>
      </c>
      <c r="G1728" s="20" t="s">
        <v>2442</v>
      </c>
      <c r="H1728" s="20" t="s">
        <v>19994</v>
      </c>
      <c r="I1728" s="19">
        <f t="shared" si="245"/>
        <v>44</v>
      </c>
      <c r="J1728" s="20" t="s">
        <v>755</v>
      </c>
      <c r="K1728" s="20" t="s">
        <v>489</v>
      </c>
      <c r="L1728" s="95" t="str">
        <f>IF(M1728&lt;&gt;"",IF(NOT(ISNA(INDEX(cc!B:B,MATCH(M1728,cc!A:A,0)))),INDEX(cc!B:B,MATCH(M1728,cc!A:A,0)),"0"),"")</f>
        <v>Age (&lt;1-50+-uk, 12), Sex and HIV Status (Positive)</v>
      </c>
      <c r="M1728" s="97" t="s">
        <v>20545</v>
      </c>
      <c r="N1728" s="28" t="str">
        <f t="shared" si="246"/>
        <v xml:space="preserve"> TARGET</v>
      </c>
      <c r="O1728" s="19" t="str">
        <f t="shared" si="239"/>
        <v>TB_ART (N, TA, Age Aggregated/Sex/HIVStatus) TARGET: Registered TB/HIV</v>
      </c>
      <c r="P1728" s="19" t="str">
        <f t="shared" si="240"/>
        <v>TB_ART (N, TA, Age Aggregated/Sex/HIVStatus) TARGET: Registered TB/HIV</v>
      </c>
      <c r="Q1728" s="19" t="str">
        <f t="shared" si="247"/>
        <v>TB_ART (N, TA, Age Agg/Sex/HIVStatus) TARGET</v>
      </c>
      <c r="R1728" s="19" t="str">
        <f t="shared" si="241"/>
        <v>TB_ART_N_TA_Age_Agg_Sex_HIVStatus_TARGET</v>
      </c>
      <c r="S1728" s="19" t="str">
        <f t="shared" si="242"/>
        <v>TB_ART_N_TA_Age_Agg_Sex_HIVStatus_TARGET</v>
      </c>
      <c r="T1728" s="19" t="b">
        <f>NOT(ISNA(VLOOKUP(B1728,dbcodes!A:B,2,FALSE)))</f>
        <v>1</v>
      </c>
      <c r="U1728" s="19" t="str">
        <f>IF(ISNA(VLOOKUP(B1728,dbcodes!A:B,2,FALSE)),des!R1273,VLOOKUP(B1728,dbcodes!A:B,2,FALSE))</f>
        <v>TB_ART_N_TA_Age_Agg_Sex_HIVStatus_TARGET</v>
      </c>
      <c r="V1728" s="20"/>
      <c r="W1728" s="107" t="str">
        <f>IF(ISNA(VLOOKUP(C1728,descriptions!A:B,2,FALSE)),des!V1273,IF(G1728=" TARGET","Target ","")&amp;VLOOKUP(C1728,descriptions!A:B,2,FALSE))</f>
        <v>Target Number of TB cases with documented HIV-positive status who start or continue ART during the reporting period</v>
      </c>
      <c r="X1728" s="20" t="s">
        <v>4</v>
      </c>
      <c r="Y1728" s="20" t="s">
        <v>831</v>
      </c>
      <c r="Z1728" s="20" t="s">
        <v>836</v>
      </c>
      <c r="AA1728" s="20" t="s">
        <v>102</v>
      </c>
      <c r="AB1728" s="20" t="s">
        <v>755</v>
      </c>
      <c r="AC1728" s="19" t="str">
        <f>IF(AB1728&lt;&gt;"",IF(NOT(ISNA(INDEX(os!A:A,MATCH(AB1728,os!B:B,0)))),INDEX(os!A:A,MATCH(AB1728,os!B:B,0)),"0"),"")</f>
        <v/>
      </c>
      <c r="AD1728" s="20" t="s">
        <v>830</v>
      </c>
      <c r="AE1728" s="20"/>
      <c r="AF1728" s="20"/>
      <c r="AG1728" s="20"/>
      <c r="AH1728" s="93" t="str">
        <f>IF(NOT(ISNA(VLOOKUP(B:B,ResultsTargets!A:A,1,0))),"TRUE","")</f>
        <v/>
      </c>
      <c r="AI1728" s="19" t="str">
        <f>IF(ISNA(VLOOKUP(C1728,dim_techarea!A:B,2,FALSE)),"",VLOOKUP(C1728,dim_techarea!A:B,2,FALSE))</f>
        <v>TB_ART</v>
      </c>
      <c r="AJ1728" s="19" t="str">
        <f>IF(ISNA(VLOOKUP(AI1728,dim_techarea!B:C,2,FALSE)),"",VLOOKUP(AI1728,dim_techarea!B:C,2,FALSE))</f>
        <v>Z6TU9Os82Yw</v>
      </c>
      <c r="AK1728" s="19" t="str">
        <f>IF(ISNA(VLOOKUP(TRIM(G1728),dim_targetsresults!A:B,2,FALSE)),"",VLOOKUP(TRIM(G1728),dim_targetsresults!A:C,2,FALSE))</f>
        <v>MER Targets</v>
      </c>
      <c r="AL1728" s="19" t="str">
        <f>IF(ISNA(VLOOKUP(AK1728,dim_targetsresults!B:C,2,FALSE)),"",VLOOKUP(AK1728,dim_targetsresults!B:C,2,FALSE))</f>
        <v>W8imnja2Owd</v>
      </c>
      <c r="AM1728" s="19" t="str">
        <f>IF(ISNA(VLOOKUP(TRIM(D1728),dim_numeratordenominator!A:B,2,FALSE)),"",VLOOKUP(TRIM(D1728),dim_numeratordenominator!A:C,2,FALSE))</f>
        <v>Numerator</v>
      </c>
      <c r="AN1728" s="19" t="str">
        <f>IF(ISNA(VLOOKUP(AM1728,dim_numeratordenominator!B:C,2,FALSE)),"",VLOOKUP(AM1728,dim_numeratordenominator!B:C,2,FALSE))</f>
        <v>Som9NRMQqV7</v>
      </c>
      <c r="AO1728" s="19" t="str">
        <f>IF(ISNA(VLOOKUP(TRIM(E1728),dim_supporttype!A:B,2,FALSE)),"",VLOOKUP(TRIM(E1728),dim_supporttype!A:C,2,FALSE))</f>
        <v>TA</v>
      </c>
      <c r="AP1728" s="19" t="str">
        <f>IF(ISNA(VLOOKUP(AO1728,dim_supporttype!B:C,2,FALSE)),"",VLOOKUP(AO1728,dim_supporttype!B:C,2,FALSE))</f>
        <v>cRAGKdWIDn4</v>
      </c>
      <c r="AQ1728" s="19" t="str">
        <f>IF(ISNA(VLOOKUP(TRIM(F1728),dim_disaggs!A:B,2,FALSE)),"No Disagg",VLOOKUP(TRIM(F1728),dim_disaggs!A:B,2,FALSE))</f>
        <v>Age Aggregated/Sex/HIVStatus</v>
      </c>
      <c r="AR1728" s="19" t="str">
        <f>IF(ISNA(VLOOKUP(AQ1728,dim_disaggs!B:C,2,FALSE)),"",VLOOKUP(AQ1728,dim_disaggs!B:C,2,FALSE))</f>
        <v>h0pvSVe1TYf</v>
      </c>
      <c r="AS1728" s="72"/>
      <c r="AT1728" s="66"/>
      <c r="AU1728" s="72" t="s">
        <v>755</v>
      </c>
      <c r="AV1728" s="73" t="s">
        <v>755</v>
      </c>
      <c r="AW1728" s="66" t="s">
        <v>755</v>
      </c>
      <c r="AX1728" s="66" t="s">
        <v>755</v>
      </c>
      <c r="AY1728" s="20"/>
      <c r="AZ1728" s="20"/>
      <c r="BA1728" s="105" t="str">
        <f t="shared" si="243"/>
        <v>Top Level Numerator</v>
      </c>
      <c r="BB1728" s="20" t="str">
        <f t="shared" si="244"/>
        <v>PE5QVF0w4xj</v>
      </c>
      <c r="BC1728" s="20"/>
      <c r="BD1728" s="20"/>
      <c r="BE1728" s="75" t="s">
        <v>755</v>
      </c>
      <c r="BF1728" s="73" t="s">
        <v>755</v>
      </c>
      <c r="BG1728" s="55" t="s">
        <v>755</v>
      </c>
      <c r="BH1728" s="76" t="s">
        <v>755</v>
      </c>
      <c r="BI1728" s="20"/>
      <c r="BJ1728" s="20"/>
      <c r="BK1728" s="55" t="s">
        <v>20634</v>
      </c>
      <c r="BL1728" s="71" t="s">
        <v>20636</v>
      </c>
      <c r="BM1728" s="77"/>
      <c r="BN1728" s="78"/>
      <c r="BO1728" s="77"/>
      <c r="BP1728" s="78"/>
    </row>
    <row r="1729" spans="1:68" s="3" customFormat="1" x14ac:dyDescent="0.2">
      <c r="A1729" s="20" t="s">
        <v>95</v>
      </c>
      <c r="B1729" s="20" t="s">
        <v>1734</v>
      </c>
      <c r="C1729" s="20" t="s">
        <v>183</v>
      </c>
      <c r="D1729" s="20" t="s">
        <v>1</v>
      </c>
      <c r="E1729" s="20" t="s">
        <v>77</v>
      </c>
      <c r="F1729" s="20" t="s">
        <v>2200</v>
      </c>
      <c r="G1729" s="20" t="s">
        <v>2442</v>
      </c>
      <c r="H1729" s="20" t="s">
        <v>2200</v>
      </c>
      <c r="I1729" s="19">
        <f t="shared" si="245"/>
        <v>27</v>
      </c>
      <c r="J1729" s="20" t="s">
        <v>755</v>
      </c>
      <c r="K1729" s="20" t="s">
        <v>185</v>
      </c>
      <c r="L1729" s="95" t="str">
        <f>IF(M1729&lt;&gt;"",IF(NOT(ISNA(INDEX(cc!B:B,MATCH(M1729,cc!A:A,0)))),INDEX(cc!B:B,MATCH(M1729,cc!A:A,0)),"0"),"")</f>
        <v>Art Initiation after TB Treatment</v>
      </c>
      <c r="M1729" s="97" t="s">
        <v>4049</v>
      </c>
      <c r="N1729" s="28" t="str">
        <f t="shared" si="246"/>
        <v xml:space="preserve"> TARGET</v>
      </c>
      <c r="O1729" s="19" t="str">
        <f t="shared" si="239"/>
        <v>TB_ART (N, DSD, ART) TARGET: TB/HIV on ART</v>
      </c>
      <c r="P1729" s="19" t="str">
        <f t="shared" si="240"/>
        <v>TB_ART (N, DSD, ART) TARGET: TB/HIV on ART</v>
      </c>
      <c r="Q1729" s="19" t="str">
        <f t="shared" si="247"/>
        <v>TB_ART (N, DSD, ART) TARGET</v>
      </c>
      <c r="R1729" s="19" t="str">
        <f t="shared" si="241"/>
        <v>TB_ART_N_DSD_ART_TARGET</v>
      </c>
      <c r="S1729" s="19" t="str">
        <f t="shared" si="242"/>
        <v>TB_ART_N_DSD_ART_TARGET</v>
      </c>
      <c r="T1729" s="19" t="b">
        <f>NOT(ISNA(VLOOKUP(B1729,dbcodes!A:B,2,FALSE)))</f>
        <v>1</v>
      </c>
      <c r="U1729" s="19" t="str">
        <f>IF(ISNA(VLOOKUP(B1729,dbcodes!A:B,2,FALSE)),des!R1274,VLOOKUP(B1729,dbcodes!A:B,2,FALSE))</f>
        <v>TB_ART_N_DSD_ART_TARGET</v>
      </c>
      <c r="V1729" s="20"/>
      <c r="W1729" s="107" t="str">
        <f>IF(ISNA(VLOOKUP(C1729,descriptions!A:B,2,FALSE)),des!V1274,IF(G1729=" TARGET","Target ","")&amp;VLOOKUP(C1729,descriptions!A:B,2,FALSE))</f>
        <v>Target Number of TB cases with documented HIV-positive status who start or continue ART during the reporting period</v>
      </c>
      <c r="X1729" s="20" t="s">
        <v>4</v>
      </c>
      <c r="Y1729" s="20" t="s">
        <v>831</v>
      </c>
      <c r="Z1729" s="20" t="s">
        <v>836</v>
      </c>
      <c r="AA1729" s="20" t="s">
        <v>102</v>
      </c>
      <c r="AB1729" s="20" t="s">
        <v>755</v>
      </c>
      <c r="AC1729" s="19" t="str">
        <f>IF(AB1729&lt;&gt;"",IF(NOT(ISNA(INDEX(os!A:A,MATCH(AB1729,os!B:B,0)))),INDEX(os!A:A,MATCH(AB1729,os!B:B,0)),"0"),"")</f>
        <v/>
      </c>
      <c r="AD1729" s="20" t="s">
        <v>830</v>
      </c>
      <c r="AE1729" s="20"/>
      <c r="AF1729" s="20"/>
      <c r="AG1729" s="20"/>
      <c r="AH1729" s="93" t="str">
        <f>IF(NOT(ISNA(VLOOKUP(B:B,ResultsTargets!A:A,1,0))),"TRUE","")</f>
        <v/>
      </c>
      <c r="AI1729" s="19" t="str">
        <f>IF(ISNA(VLOOKUP(C1729,dim_techarea!A:B,2,FALSE)),"",VLOOKUP(C1729,dim_techarea!A:B,2,FALSE))</f>
        <v>TB_ART</v>
      </c>
      <c r="AJ1729" s="19" t="str">
        <f>IF(ISNA(VLOOKUP(AI1729,dim_techarea!B:C,2,FALSE)),"",VLOOKUP(AI1729,dim_techarea!B:C,2,FALSE))</f>
        <v>Z6TU9Os82Yw</v>
      </c>
      <c r="AK1729" s="19" t="str">
        <f>IF(ISNA(VLOOKUP(TRIM(G1729),dim_targetsresults!A:B,2,FALSE)),"",VLOOKUP(TRIM(G1729),dim_targetsresults!A:C,2,FALSE))</f>
        <v>MER Targets</v>
      </c>
      <c r="AL1729" s="19" t="str">
        <f>IF(ISNA(VLOOKUP(AK1729,dim_targetsresults!B:C,2,FALSE)),"",VLOOKUP(AK1729,dim_targetsresults!B:C,2,FALSE))</f>
        <v>W8imnja2Owd</v>
      </c>
      <c r="AM1729" s="19" t="str">
        <f>IF(ISNA(VLOOKUP(TRIM(D1729),dim_numeratordenominator!A:B,2,FALSE)),"",VLOOKUP(TRIM(D1729),dim_numeratordenominator!A:C,2,FALSE))</f>
        <v>Numerator</v>
      </c>
      <c r="AN1729" s="19" t="str">
        <f>IF(ISNA(VLOOKUP(AM1729,dim_numeratordenominator!B:C,2,FALSE)),"",VLOOKUP(AM1729,dim_numeratordenominator!B:C,2,FALSE))</f>
        <v>Som9NRMQqV7</v>
      </c>
      <c r="AO1729" s="19" t="str">
        <f>IF(ISNA(VLOOKUP(TRIM(E1729),dim_supporttype!A:B,2,FALSE)),"",VLOOKUP(TRIM(E1729),dim_supporttype!A:C,2,FALSE))</f>
        <v>DSD</v>
      </c>
      <c r="AP1729" s="19" t="str">
        <f>IF(ISNA(VLOOKUP(AO1729,dim_supporttype!B:C,2,FALSE)),"",VLOOKUP(AO1729,dim_supporttype!B:C,2,FALSE))</f>
        <v>iM13vdNLWKb</v>
      </c>
      <c r="AQ1729" s="19" t="str">
        <f>IF(ISNA(VLOOKUP(TRIM(F1729),dim_disaggs!A:B,2,FALSE)),"No Disagg",VLOOKUP(TRIM(F1729),dim_disaggs!A:B,2,FALSE))</f>
        <v>ART</v>
      </c>
      <c r="AR1729" s="19" t="str">
        <f>IF(ISNA(VLOOKUP(AQ1729,dim_disaggs!B:C,2,FALSE)),"",VLOOKUP(AQ1729,dim_disaggs!B:C,2,FALSE))</f>
        <v>O1MJCESu7LG</v>
      </c>
      <c r="AS1729" s="72"/>
      <c r="AT1729" s="66"/>
      <c r="AU1729" s="72" t="s">
        <v>755</v>
      </c>
      <c r="AV1729" s="73" t="s">
        <v>755</v>
      </c>
      <c r="AW1729" s="66" t="s">
        <v>755</v>
      </c>
      <c r="AX1729" s="66" t="s">
        <v>755</v>
      </c>
      <c r="AY1729" s="20"/>
      <c r="AZ1729" s="20"/>
      <c r="BA1729" s="105" t="str">
        <f t="shared" si="243"/>
        <v/>
      </c>
      <c r="BB1729" s="20" t="str">
        <f t="shared" si="244"/>
        <v/>
      </c>
      <c r="BC1729" s="20"/>
      <c r="BD1729" s="20"/>
      <c r="BE1729" s="75" t="s">
        <v>755</v>
      </c>
      <c r="BF1729" s="73" t="s">
        <v>755</v>
      </c>
      <c r="BG1729" s="55" t="s">
        <v>755</v>
      </c>
      <c r="BH1729" s="76" t="s">
        <v>755</v>
      </c>
      <c r="BI1729" s="20" t="s">
        <v>755</v>
      </c>
      <c r="BJ1729" s="20" t="s">
        <v>755</v>
      </c>
      <c r="BK1729" s="55" t="s">
        <v>755</v>
      </c>
      <c r="BL1729" s="71" t="s">
        <v>755</v>
      </c>
      <c r="BM1729" s="77" t="s">
        <v>755</v>
      </c>
      <c r="BN1729" s="78" t="s">
        <v>755</v>
      </c>
      <c r="BO1729" s="77" t="s">
        <v>755</v>
      </c>
      <c r="BP1729" s="78" t="s">
        <v>755</v>
      </c>
    </row>
    <row r="1730" spans="1:68" s="3" customFormat="1" x14ac:dyDescent="0.2">
      <c r="A1730" s="20" t="s">
        <v>95</v>
      </c>
      <c r="B1730" s="20" t="s">
        <v>1747</v>
      </c>
      <c r="C1730" s="20" t="s">
        <v>183</v>
      </c>
      <c r="D1730" s="20" t="s">
        <v>1</v>
      </c>
      <c r="E1730" s="20" t="s">
        <v>78</v>
      </c>
      <c r="F1730" s="20" t="s">
        <v>2200</v>
      </c>
      <c r="G1730" s="20" t="s">
        <v>2442</v>
      </c>
      <c r="H1730" s="20" t="s">
        <v>2200</v>
      </c>
      <c r="I1730" s="19">
        <f t="shared" si="245"/>
        <v>26</v>
      </c>
      <c r="J1730" s="20" t="s">
        <v>755</v>
      </c>
      <c r="K1730" s="20" t="s">
        <v>185</v>
      </c>
      <c r="L1730" s="95" t="str">
        <f>IF(M1730&lt;&gt;"",IF(NOT(ISNA(INDEX(cc!B:B,MATCH(M1730,cc!A:A,0)))),INDEX(cc!B:B,MATCH(M1730,cc!A:A,0)),"0"),"")</f>
        <v>Art Initiation after TB Treatment</v>
      </c>
      <c r="M1730" s="97" t="s">
        <v>4049</v>
      </c>
      <c r="N1730" s="28" t="str">
        <f t="shared" si="246"/>
        <v xml:space="preserve"> TARGET</v>
      </c>
      <c r="O1730" s="19" t="str">
        <f t="shared" ref="O1730:O1793" si="248">CONCATENATE(C1730, " (",_xlfn.TEXTJOIN(", ",TRUE,D1730,E1730,F1730),")",N1730,J1730,": ",K1730)</f>
        <v>TB_ART (N, TA, ART) TARGET: TB/HIV on ART</v>
      </c>
      <c r="P1730" s="19" t="str">
        <f t="shared" ref="P1730:P1793" si="249">IF(RIGHT(O1730,1)=":",LEFT(O1730,LEN(O1730)-1),O1730)</f>
        <v>TB_ART (N, TA, ART) TARGET: TB/HIV on ART</v>
      </c>
      <c r="Q1730" s="19" t="str">
        <f t="shared" si="247"/>
        <v>TB_ART (N, TA, ART) TARGET</v>
      </c>
      <c r="R1730" s="19" t="str">
        <f t="shared" ref="R1730:R1793" si="250">IF(RIGHT(S1730,1)="_",LEFT(S1730,LEN(S1730)-1),S1730)</f>
        <v>TB_ART_N_TA_ART_TARGET</v>
      </c>
      <c r="S1730" s="19" t="str">
        <f t="shared" ref="S1730:S1793" si="251">SUBSTITUTE(SUBSTITUTE(SUBSTITUTE(SUBSTITUTE(SUBSTITUTE(SUBSTITUTE(SUBSTITUTE(SUBSTITUTE(SUBSTITUTE(Q1730,"&amp;","and"),"&lt;","lt"),"&gt;","gt"),"(","_"),")","_"),"/","_")," ","_"),",","_"),"__","_")</f>
        <v>TB_ART_N_TA_ART_TARGET</v>
      </c>
      <c r="T1730" s="19" t="b">
        <f>NOT(ISNA(VLOOKUP(B1730,dbcodes!A:B,2,FALSE)))</f>
        <v>1</v>
      </c>
      <c r="U1730" s="19" t="str">
        <f>IF(ISNA(VLOOKUP(B1730,dbcodes!A:B,2,FALSE)),des!R1275,VLOOKUP(B1730,dbcodes!A:B,2,FALSE))</f>
        <v>TB_ART_N_TA_ART_TARGET</v>
      </c>
      <c r="V1730" s="20"/>
      <c r="W1730" s="107" t="str">
        <f>IF(ISNA(VLOOKUP(C1730,descriptions!A:B,2,FALSE)),des!V1275,IF(G1730=" TARGET","Target ","")&amp;VLOOKUP(C1730,descriptions!A:B,2,FALSE))</f>
        <v>Target Number of TB cases with documented HIV-positive status who start or continue ART during the reporting period</v>
      </c>
      <c r="X1730" s="20" t="s">
        <v>4</v>
      </c>
      <c r="Y1730" s="20" t="s">
        <v>831</v>
      </c>
      <c r="Z1730" s="20" t="s">
        <v>836</v>
      </c>
      <c r="AA1730" s="20" t="s">
        <v>102</v>
      </c>
      <c r="AB1730" s="20" t="s">
        <v>755</v>
      </c>
      <c r="AC1730" s="19" t="str">
        <f>IF(AB1730&lt;&gt;"",IF(NOT(ISNA(INDEX(os!A:A,MATCH(AB1730,os!B:B,0)))),INDEX(os!A:A,MATCH(AB1730,os!B:B,0)),"0"),"")</f>
        <v/>
      </c>
      <c r="AD1730" s="20" t="s">
        <v>830</v>
      </c>
      <c r="AE1730" s="20"/>
      <c r="AF1730" s="20"/>
      <c r="AG1730" s="20"/>
      <c r="AH1730" s="93" t="str">
        <f>IF(NOT(ISNA(VLOOKUP(B:B,ResultsTargets!A:A,1,0))),"TRUE","")</f>
        <v/>
      </c>
      <c r="AI1730" s="19" t="str">
        <f>IF(ISNA(VLOOKUP(C1730,dim_techarea!A:B,2,FALSE)),"",VLOOKUP(C1730,dim_techarea!A:B,2,FALSE))</f>
        <v>TB_ART</v>
      </c>
      <c r="AJ1730" s="19" t="str">
        <f>IF(ISNA(VLOOKUP(AI1730,dim_techarea!B:C,2,FALSE)),"",VLOOKUP(AI1730,dim_techarea!B:C,2,FALSE))</f>
        <v>Z6TU9Os82Yw</v>
      </c>
      <c r="AK1730" s="19" t="str">
        <f>IF(ISNA(VLOOKUP(TRIM(G1730),dim_targetsresults!A:B,2,FALSE)),"",VLOOKUP(TRIM(G1730),dim_targetsresults!A:C,2,FALSE))</f>
        <v>MER Targets</v>
      </c>
      <c r="AL1730" s="19" t="str">
        <f>IF(ISNA(VLOOKUP(AK1730,dim_targetsresults!B:C,2,FALSE)),"",VLOOKUP(AK1730,dim_targetsresults!B:C,2,FALSE))</f>
        <v>W8imnja2Owd</v>
      </c>
      <c r="AM1730" s="19" t="str">
        <f>IF(ISNA(VLOOKUP(TRIM(D1730),dim_numeratordenominator!A:B,2,FALSE)),"",VLOOKUP(TRIM(D1730),dim_numeratordenominator!A:C,2,FALSE))</f>
        <v>Numerator</v>
      </c>
      <c r="AN1730" s="19" t="str">
        <f>IF(ISNA(VLOOKUP(AM1730,dim_numeratordenominator!B:C,2,FALSE)),"",VLOOKUP(AM1730,dim_numeratordenominator!B:C,2,FALSE))</f>
        <v>Som9NRMQqV7</v>
      </c>
      <c r="AO1730" s="19" t="str">
        <f>IF(ISNA(VLOOKUP(TRIM(E1730),dim_supporttype!A:B,2,FALSE)),"",VLOOKUP(TRIM(E1730),dim_supporttype!A:C,2,FALSE))</f>
        <v>TA</v>
      </c>
      <c r="AP1730" s="19" t="str">
        <f>IF(ISNA(VLOOKUP(AO1730,dim_supporttype!B:C,2,FALSE)),"",VLOOKUP(AO1730,dim_supporttype!B:C,2,FALSE))</f>
        <v>cRAGKdWIDn4</v>
      </c>
      <c r="AQ1730" s="19" t="str">
        <f>IF(ISNA(VLOOKUP(TRIM(F1730),dim_disaggs!A:B,2,FALSE)),"No Disagg",VLOOKUP(TRIM(F1730),dim_disaggs!A:B,2,FALSE))</f>
        <v>ART</v>
      </c>
      <c r="AR1730" s="19" t="str">
        <f>IF(ISNA(VLOOKUP(AQ1730,dim_disaggs!B:C,2,FALSE)),"",VLOOKUP(AQ1730,dim_disaggs!B:C,2,FALSE))</f>
        <v>O1MJCESu7LG</v>
      </c>
      <c r="AS1730" s="72"/>
      <c r="AT1730" s="66"/>
      <c r="AU1730" s="72" t="s">
        <v>755</v>
      </c>
      <c r="AV1730" s="73" t="s">
        <v>755</v>
      </c>
      <c r="AW1730" s="66" t="s">
        <v>755</v>
      </c>
      <c r="AX1730" s="66" t="s">
        <v>755</v>
      </c>
      <c r="AY1730" s="20"/>
      <c r="AZ1730" s="20"/>
      <c r="BA1730" s="105" t="str">
        <f t="shared" ref="BA1730:BA1793" si="252">IF(OR(
IF(RIGHT(LEFT(BC1730,11),1)="N",TRUE,FALSE),IF(RIGHT(LEFT(BE1730,11),1)="N",TRUE,FALSE),IF(RIGHT(LEFT(BG1730,11),1)="N",TRUE,FALSE),IF(RIGHT(LEFT(BI1730,11),1)="N",TRUE,FALSE),IF(RIGHT(LEFT(BK1730,11),1)="N",TRUE,FALSE),IF(RIGHT(LEFT(BM1730,11),1)="N",TRUE,FALSE),IF(RIGHT(LEFT(BO1730,11),1)="N",TRUE,FALSE)
),"Top Level Numerator",
IF(OR(
IF(RIGHT(LEFT(BC1730,11),1)="D",TRUE,FALSE),IF(RIGHT(LEFT(BE1730,11),1)="D",TRUE,FALSE),IF(RIGHT(LEFT(BG1730,11),1)="D",TRUE,FALSE),IF(RIGHT(LEFT(BI1730,11),1)="D",TRUE,FALSE),IF(RIGHT(LEFT(BK1730,11),1)="D",TRUE,FALSE),IF(RIGHT(LEFT(BM1730,11),1)="D",TRUE,FALSE),IF(RIGHT(LEFT(BO1730,11),1)="D",TRUE,FALSE)
),"Top Level Denominator","")
)</f>
        <v/>
      </c>
      <c r="BB1730" s="20" t="str">
        <f t="shared" ref="BB1730:BB1793" si="253">IF(OR(
IF(RIGHT(LEFT(BC1730,11),1)="N",TRUE,FALSE),IF(RIGHT(LEFT(BE1730,11),1)="N",TRUE,FALSE),IF(RIGHT(LEFT(BG1730,11),1)="N",TRUE,FALSE),IF(RIGHT(LEFT(BI1730,11),1)="N",TRUE,FALSE),IF(RIGHT(LEFT(BK1730,11),1)="N",TRUE,FALSE),IF(RIGHT(LEFT(BM1730,11),1)="N",TRUE,FALSE),IF(RIGHT(LEFT(BO1730,11),1)="N",TRUE,FALSE)
),"PE5QVF0w4xj",
IF(OR(
IF(RIGHT(LEFT(BC1730,11),1)="D",TRUE,FALSE),IF(RIGHT(LEFT(BE1730,11),1)="D",TRUE,FALSE),IF(RIGHT(LEFT(BG1730,11),1)="D",TRUE,FALSE),IF(RIGHT(LEFT(BI1730,11),1)="D",TRUE,FALSE),IF(RIGHT(LEFT(BK1730,11),1)="D",TRUE,FALSE),IF(RIGHT(LEFT(BM1730,11),1)="D",TRUE,FALSE),IF(RIGHT(LEFT(BO1730,11),1)="D",TRUE,FALSE)
),"Azqe383ljKu","")
)</f>
        <v/>
      </c>
      <c r="BC1730" s="20"/>
      <c r="BD1730" s="20"/>
      <c r="BE1730" s="75" t="s">
        <v>755</v>
      </c>
      <c r="BF1730" s="73" t="s">
        <v>755</v>
      </c>
      <c r="BG1730" s="55" t="s">
        <v>755</v>
      </c>
      <c r="BH1730" s="76" t="s">
        <v>755</v>
      </c>
      <c r="BI1730" s="20" t="s">
        <v>755</v>
      </c>
      <c r="BJ1730" s="20" t="s">
        <v>755</v>
      </c>
      <c r="BK1730" s="55" t="s">
        <v>755</v>
      </c>
      <c r="BL1730" s="71" t="s">
        <v>755</v>
      </c>
      <c r="BM1730" s="77" t="s">
        <v>755</v>
      </c>
      <c r="BN1730" s="78" t="s">
        <v>755</v>
      </c>
      <c r="BO1730" s="77" t="s">
        <v>755</v>
      </c>
      <c r="BP1730" s="78" t="s">
        <v>755</v>
      </c>
    </row>
    <row r="1731" spans="1:68" s="3" customFormat="1" x14ac:dyDescent="0.2">
      <c r="A1731" s="20" t="s">
        <v>95</v>
      </c>
      <c r="B1731" s="21" t="s">
        <v>20058</v>
      </c>
      <c r="C1731" s="20" t="s">
        <v>183</v>
      </c>
      <c r="D1731" s="20" t="s">
        <v>1</v>
      </c>
      <c r="E1731" s="20" t="s">
        <v>77</v>
      </c>
      <c r="F1731" s="20" t="s">
        <v>214</v>
      </c>
      <c r="G1731" s="20" t="s">
        <v>2442</v>
      </c>
      <c r="H1731" s="20" t="s">
        <v>214</v>
      </c>
      <c r="I1731" s="19">
        <f t="shared" si="245"/>
        <v>33</v>
      </c>
      <c r="J1731" s="20" t="s">
        <v>755</v>
      </c>
      <c r="K1731" s="20" t="s">
        <v>489</v>
      </c>
      <c r="L1731" s="95" t="str">
        <f>IF(M1731&lt;&gt;"",IF(NOT(ISNA(INDEX(cc!B:B,MATCH(M1731,cc!A:A,0)))),INDEX(cc!B:B,MATCH(M1731,cc!A:A,0)),"0"),"")</f>
        <v>Test Results (Positive)</v>
      </c>
      <c r="M1731" s="97" t="s">
        <v>19844</v>
      </c>
      <c r="N1731" s="28" t="str">
        <f t="shared" si="246"/>
        <v xml:space="preserve"> TARGET</v>
      </c>
      <c r="O1731" s="19" t="str">
        <f t="shared" si="248"/>
        <v>TB_ART (N, DSD, HIVStatus) TARGET: Registered TB/HIV</v>
      </c>
      <c r="P1731" s="19" t="str">
        <f t="shared" si="249"/>
        <v>TB_ART (N, DSD, HIVStatus) TARGET: Registered TB/HIV</v>
      </c>
      <c r="Q1731" s="19" t="str">
        <f t="shared" si="247"/>
        <v>TB_ART (N, DSD, HIVStatus) TARGET</v>
      </c>
      <c r="R1731" s="19" t="str">
        <f t="shared" si="250"/>
        <v>TB_ART_N_DSD_HIVStatus_TARGET</v>
      </c>
      <c r="S1731" s="19" t="str">
        <f t="shared" si="251"/>
        <v>TB_ART_N_DSD_HIVStatus_TARGET</v>
      </c>
      <c r="T1731" s="19" t="b">
        <f>NOT(ISNA(VLOOKUP(B1731,dbcodes!A:B,2,FALSE)))</f>
        <v>1</v>
      </c>
      <c r="U1731" s="19" t="str">
        <f>IF(ISNA(VLOOKUP(B1731,dbcodes!A:B,2,FALSE)),des!R1276,VLOOKUP(B1731,dbcodes!A:B,2,FALSE))</f>
        <v>TB_ART_N_DSD_HIVStatus_TARGET</v>
      </c>
      <c r="V1731" s="20"/>
      <c r="W1731" s="107" t="str">
        <f>IF(ISNA(VLOOKUP(C1731,descriptions!A:B,2,FALSE)),des!V1276,IF(G1731=" TARGET","Target ","")&amp;VLOOKUP(C1731,descriptions!A:B,2,FALSE))</f>
        <v>Target Number of TB cases with documented HIV-positive status who start or continue ART during the reporting period</v>
      </c>
      <c r="X1731" s="20" t="s">
        <v>4</v>
      </c>
      <c r="Y1731" s="20" t="s">
        <v>831</v>
      </c>
      <c r="Z1731" s="20" t="s">
        <v>836</v>
      </c>
      <c r="AA1731" s="20" t="s">
        <v>102</v>
      </c>
      <c r="AB1731" s="20" t="s">
        <v>755</v>
      </c>
      <c r="AC1731" s="19" t="str">
        <f>IF(AB1731&lt;&gt;"",IF(NOT(ISNA(INDEX(os!A:A,MATCH(AB1731,os!B:B,0)))),INDEX(os!A:A,MATCH(AB1731,os!B:B,0)),"0"),"")</f>
        <v/>
      </c>
      <c r="AD1731" s="20" t="s">
        <v>830</v>
      </c>
      <c r="AE1731" s="20"/>
      <c r="AF1731" s="20"/>
      <c r="AG1731" s="20"/>
      <c r="AH1731" s="93" t="str">
        <f>IF(NOT(ISNA(VLOOKUP(B:B,ResultsTargets!A:A,1,0))),"TRUE","")</f>
        <v/>
      </c>
      <c r="AI1731" s="19" t="str">
        <f>IF(ISNA(VLOOKUP(C1731,dim_techarea!A:B,2,FALSE)),"",VLOOKUP(C1731,dim_techarea!A:B,2,FALSE))</f>
        <v>TB_ART</v>
      </c>
      <c r="AJ1731" s="19" t="str">
        <f>IF(ISNA(VLOOKUP(AI1731,dim_techarea!B:C,2,FALSE)),"",VLOOKUP(AI1731,dim_techarea!B:C,2,FALSE))</f>
        <v>Z6TU9Os82Yw</v>
      </c>
      <c r="AK1731" s="19" t="str">
        <f>IF(ISNA(VLOOKUP(TRIM(G1731),dim_targetsresults!A:B,2,FALSE)),"",VLOOKUP(TRIM(G1731),dim_targetsresults!A:C,2,FALSE))</f>
        <v>MER Targets</v>
      </c>
      <c r="AL1731" s="19" t="str">
        <f>IF(ISNA(VLOOKUP(AK1731,dim_targetsresults!B:C,2,FALSE)),"",VLOOKUP(AK1731,dim_targetsresults!B:C,2,FALSE))</f>
        <v>W8imnja2Owd</v>
      </c>
      <c r="AM1731" s="19" t="str">
        <f>IF(ISNA(VLOOKUP(TRIM(D1731),dim_numeratordenominator!A:B,2,FALSE)),"",VLOOKUP(TRIM(D1731),dim_numeratordenominator!A:C,2,FALSE))</f>
        <v>Numerator</v>
      </c>
      <c r="AN1731" s="19" t="str">
        <f>IF(ISNA(VLOOKUP(AM1731,dim_numeratordenominator!B:C,2,FALSE)),"",VLOOKUP(AM1731,dim_numeratordenominator!B:C,2,FALSE))</f>
        <v>Som9NRMQqV7</v>
      </c>
      <c r="AO1731" s="19" t="str">
        <f>IF(ISNA(VLOOKUP(TRIM(E1731),dim_supporttype!A:B,2,FALSE)),"",VLOOKUP(TRIM(E1731),dim_supporttype!A:C,2,FALSE))</f>
        <v>DSD</v>
      </c>
      <c r="AP1731" s="19" t="str">
        <f>IF(ISNA(VLOOKUP(AO1731,dim_supporttype!B:C,2,FALSE)),"",VLOOKUP(AO1731,dim_supporttype!B:C,2,FALSE))</f>
        <v>iM13vdNLWKb</v>
      </c>
      <c r="AQ1731" s="19" t="str">
        <f>IF(ISNA(VLOOKUP(TRIM(F1731),dim_disaggs!A:B,2,FALSE)),"No Disagg",VLOOKUP(TRIM(F1731),dim_disaggs!A:B,2,FALSE))</f>
        <v>HIVStatus</v>
      </c>
      <c r="AR1731" s="19" t="str">
        <f>IF(ISNA(VLOOKUP(AQ1731,dim_disaggs!B:C,2,FALSE)),"",VLOOKUP(AQ1731,dim_disaggs!B:C,2,FALSE))</f>
        <v>Hx0TLL7gn1d</v>
      </c>
      <c r="AS1731" s="72"/>
      <c r="AT1731" s="66"/>
      <c r="AU1731" s="72" t="s">
        <v>755</v>
      </c>
      <c r="AV1731" s="73" t="s">
        <v>755</v>
      </c>
      <c r="AW1731" s="66" t="s">
        <v>755</v>
      </c>
      <c r="AX1731" s="66" t="s">
        <v>755</v>
      </c>
      <c r="AY1731" s="20"/>
      <c r="AZ1731" s="20"/>
      <c r="BA1731" s="105" t="str">
        <f t="shared" si="252"/>
        <v>Top Level Numerator</v>
      </c>
      <c r="BB1731" s="20" t="str">
        <f t="shared" si="253"/>
        <v>PE5QVF0w4xj</v>
      </c>
      <c r="BC1731" s="20"/>
      <c r="BD1731" s="20"/>
      <c r="BE1731" s="75" t="s">
        <v>755</v>
      </c>
      <c r="BF1731" s="73" t="s">
        <v>755</v>
      </c>
      <c r="BG1731" s="55" t="s">
        <v>755</v>
      </c>
      <c r="BH1731" s="76" t="s">
        <v>755</v>
      </c>
      <c r="BI1731" s="20" t="s">
        <v>20420</v>
      </c>
      <c r="BJ1731" s="20" t="s">
        <v>20426</v>
      </c>
      <c r="BK1731" s="55" t="s">
        <v>755</v>
      </c>
      <c r="BL1731" s="71" t="s">
        <v>755</v>
      </c>
      <c r="BM1731" s="77" t="s">
        <v>755</v>
      </c>
      <c r="BN1731" s="78" t="s">
        <v>755</v>
      </c>
      <c r="BO1731" s="77" t="s">
        <v>755</v>
      </c>
      <c r="BP1731" s="78" t="s">
        <v>755</v>
      </c>
    </row>
    <row r="1732" spans="1:68" x14ac:dyDescent="0.2">
      <c r="A1732" s="20" t="s">
        <v>95</v>
      </c>
      <c r="B1732" s="21" t="s">
        <v>20059</v>
      </c>
      <c r="C1732" s="20" t="s">
        <v>183</v>
      </c>
      <c r="D1732" s="20" t="s">
        <v>1</v>
      </c>
      <c r="E1732" s="20" t="s">
        <v>78</v>
      </c>
      <c r="F1732" s="20" t="s">
        <v>214</v>
      </c>
      <c r="G1732" s="20" t="s">
        <v>2442</v>
      </c>
      <c r="H1732" s="20" t="s">
        <v>214</v>
      </c>
      <c r="I1732" s="19">
        <f t="shared" si="245"/>
        <v>32</v>
      </c>
      <c r="J1732" s="20" t="s">
        <v>755</v>
      </c>
      <c r="K1732" s="20" t="s">
        <v>489</v>
      </c>
      <c r="L1732" s="95" t="str">
        <f>IF(M1732&lt;&gt;"",IF(NOT(ISNA(INDEX(cc!B:B,MATCH(M1732,cc!A:A,0)))),INDEX(cc!B:B,MATCH(M1732,cc!A:A,0)),"0"),"")</f>
        <v>Test Results (Positive)</v>
      </c>
      <c r="M1732" s="97" t="s">
        <v>19844</v>
      </c>
      <c r="N1732" s="28" t="str">
        <f t="shared" si="246"/>
        <v xml:space="preserve"> TARGET</v>
      </c>
      <c r="O1732" s="19" t="str">
        <f t="shared" si="248"/>
        <v>TB_ART (N, TA, HIVStatus) TARGET: Registered TB/HIV</v>
      </c>
      <c r="P1732" s="19" t="str">
        <f t="shared" si="249"/>
        <v>TB_ART (N, TA, HIVStatus) TARGET: Registered TB/HIV</v>
      </c>
      <c r="Q1732" s="19" t="str">
        <f t="shared" si="247"/>
        <v>TB_ART (N, TA, HIVStatus) TARGET</v>
      </c>
      <c r="R1732" s="19" t="str">
        <f t="shared" si="250"/>
        <v>TB_ART_N_TA_HIVStatus_TARGET</v>
      </c>
      <c r="S1732" s="19" t="str">
        <f t="shared" si="251"/>
        <v>TB_ART_N_TA_HIVStatus_TARGET</v>
      </c>
      <c r="T1732" s="19" t="b">
        <f>NOT(ISNA(VLOOKUP(B1732,dbcodes!A:B,2,FALSE)))</f>
        <v>1</v>
      </c>
      <c r="U1732" s="19" t="str">
        <f>IF(ISNA(VLOOKUP(B1732,dbcodes!A:B,2,FALSE)),des!R1277,VLOOKUP(B1732,dbcodes!A:B,2,FALSE))</f>
        <v>TB_ART_N_TA_HIVStatus_TARGET</v>
      </c>
      <c r="W1732" s="107" t="str">
        <f>IF(ISNA(VLOOKUP(C1732,descriptions!A:B,2,FALSE)),des!V1277,IF(G1732=" TARGET","Target ","")&amp;VLOOKUP(C1732,descriptions!A:B,2,FALSE))</f>
        <v>Target Number of TB cases with documented HIV-positive status who start or continue ART during the reporting period</v>
      </c>
      <c r="X1732" s="20" t="s">
        <v>4</v>
      </c>
      <c r="Y1732" s="20" t="s">
        <v>831</v>
      </c>
      <c r="Z1732" s="20" t="s">
        <v>836</v>
      </c>
      <c r="AA1732" s="20" t="s">
        <v>102</v>
      </c>
      <c r="AB1732" s="20" t="s">
        <v>755</v>
      </c>
      <c r="AC1732" s="19" t="str">
        <f>IF(AB1732&lt;&gt;"",IF(NOT(ISNA(INDEX(os!A:A,MATCH(AB1732,os!B:B,0)))),INDEX(os!A:A,MATCH(AB1732,os!B:B,0)),"0"),"")</f>
        <v/>
      </c>
      <c r="AD1732" s="20" t="s">
        <v>830</v>
      </c>
      <c r="AH1732" s="93" t="str">
        <f>IF(NOT(ISNA(VLOOKUP(B:B,ResultsTargets!A:A,1,0))),"TRUE","")</f>
        <v/>
      </c>
      <c r="AI1732" s="19" t="str">
        <f>IF(ISNA(VLOOKUP(C1732,dim_techarea!A:B,2,FALSE)),"",VLOOKUP(C1732,dim_techarea!A:B,2,FALSE))</f>
        <v>TB_ART</v>
      </c>
      <c r="AJ1732" s="19" t="str">
        <f>IF(ISNA(VLOOKUP(AI1732,dim_techarea!B:C,2,FALSE)),"",VLOOKUP(AI1732,dim_techarea!B:C,2,FALSE))</f>
        <v>Z6TU9Os82Yw</v>
      </c>
      <c r="AK1732" s="19" t="str">
        <f>IF(ISNA(VLOOKUP(TRIM(G1732),dim_targetsresults!A:B,2,FALSE)),"",VLOOKUP(TRIM(G1732),dim_targetsresults!A:C,2,FALSE))</f>
        <v>MER Targets</v>
      </c>
      <c r="AL1732" s="19" t="str">
        <f>IF(ISNA(VLOOKUP(AK1732,dim_targetsresults!B:C,2,FALSE)),"",VLOOKUP(AK1732,dim_targetsresults!B:C,2,FALSE))</f>
        <v>W8imnja2Owd</v>
      </c>
      <c r="AM1732" s="19" t="str">
        <f>IF(ISNA(VLOOKUP(TRIM(D1732),dim_numeratordenominator!A:B,2,FALSE)),"",VLOOKUP(TRIM(D1732),dim_numeratordenominator!A:C,2,FALSE))</f>
        <v>Numerator</v>
      </c>
      <c r="AN1732" s="19" t="str">
        <f>IF(ISNA(VLOOKUP(AM1732,dim_numeratordenominator!B:C,2,FALSE)),"",VLOOKUP(AM1732,dim_numeratordenominator!B:C,2,FALSE))</f>
        <v>Som9NRMQqV7</v>
      </c>
      <c r="AO1732" s="19" t="str">
        <f>IF(ISNA(VLOOKUP(TRIM(E1732),dim_supporttype!A:B,2,FALSE)),"",VLOOKUP(TRIM(E1732),dim_supporttype!A:C,2,FALSE))</f>
        <v>TA</v>
      </c>
      <c r="AP1732" s="19" t="str">
        <f>IF(ISNA(VLOOKUP(AO1732,dim_supporttype!B:C,2,FALSE)),"",VLOOKUP(AO1732,dim_supporttype!B:C,2,FALSE))</f>
        <v>cRAGKdWIDn4</v>
      </c>
      <c r="AQ1732" s="19" t="str">
        <f>IF(ISNA(VLOOKUP(TRIM(F1732),dim_disaggs!A:B,2,FALSE)),"No Disagg",VLOOKUP(TRIM(F1732),dim_disaggs!A:B,2,FALSE))</f>
        <v>HIVStatus</v>
      </c>
      <c r="AR1732" s="19" t="str">
        <f>IF(ISNA(VLOOKUP(AQ1732,dim_disaggs!B:C,2,FALSE)),"",VLOOKUP(AQ1732,dim_disaggs!B:C,2,FALSE))</f>
        <v>Hx0TLL7gn1d</v>
      </c>
      <c r="AU1732" s="72" t="s">
        <v>755</v>
      </c>
      <c r="AV1732" s="73" t="s">
        <v>755</v>
      </c>
      <c r="AW1732" s="66" t="s">
        <v>755</v>
      </c>
      <c r="AX1732" s="66" t="s">
        <v>755</v>
      </c>
      <c r="BA1732" s="105" t="str">
        <f t="shared" si="252"/>
        <v>Top Level Numerator</v>
      </c>
      <c r="BB1732" s="20" t="str">
        <f t="shared" si="253"/>
        <v>PE5QVF0w4xj</v>
      </c>
      <c r="BE1732" s="75" t="s">
        <v>755</v>
      </c>
      <c r="BF1732" s="73" t="s">
        <v>755</v>
      </c>
      <c r="BG1732" s="55" t="s">
        <v>755</v>
      </c>
      <c r="BH1732" s="76" t="s">
        <v>755</v>
      </c>
      <c r="BI1732" s="20" t="s">
        <v>20420</v>
      </c>
      <c r="BJ1732" s="20" t="s">
        <v>20426</v>
      </c>
      <c r="BK1732" s="55" t="s">
        <v>755</v>
      </c>
      <c r="BL1732" s="71" t="s">
        <v>755</v>
      </c>
      <c r="BM1732" s="77" t="s">
        <v>755</v>
      </c>
      <c r="BN1732" s="78" t="s">
        <v>755</v>
      </c>
      <c r="BO1732" s="77" t="s">
        <v>755</v>
      </c>
      <c r="BP1732" s="78" t="s">
        <v>755</v>
      </c>
    </row>
    <row r="1733" spans="1:68" x14ac:dyDescent="0.2">
      <c r="A1733" s="20" t="s">
        <v>95</v>
      </c>
      <c r="B1733" s="20" t="s">
        <v>1736</v>
      </c>
      <c r="C1733" s="20" t="s">
        <v>183</v>
      </c>
      <c r="D1733" s="20" t="s">
        <v>1</v>
      </c>
      <c r="E1733" s="20" t="s">
        <v>77</v>
      </c>
      <c r="F1733" s="20" t="s">
        <v>2196</v>
      </c>
      <c r="G1733" s="20" t="s">
        <v>2442</v>
      </c>
      <c r="H1733" s="20" t="s">
        <v>2196</v>
      </c>
      <c r="I1733" s="19">
        <f t="shared" si="245"/>
        <v>33</v>
      </c>
      <c r="J1733" s="20" t="s">
        <v>755</v>
      </c>
      <c r="K1733" s="20" t="s">
        <v>185</v>
      </c>
      <c r="L1733" s="95" t="str">
        <f>IF(M1733&lt;&gt;"",IF(NOT(ISNA(INDEX(cc!B:B,MATCH(M1733,cc!A:A,0)))),INDEX(cc!B:B,MATCH(M1733,cc!A:A,0)),"0"),"")</f>
        <v>Known or New</v>
      </c>
      <c r="M1733" s="97" t="s">
        <v>4092</v>
      </c>
      <c r="N1733" s="28" t="str">
        <f t="shared" si="246"/>
        <v xml:space="preserve"> TARGET</v>
      </c>
      <c r="O1733" s="19" t="str">
        <f t="shared" si="248"/>
        <v>TB_ART (N, DSD, Known/New) TARGET: TB/HIV on ART</v>
      </c>
      <c r="P1733" s="19" t="str">
        <f t="shared" si="249"/>
        <v>TB_ART (N, DSD, Known/New) TARGET: TB/HIV on ART</v>
      </c>
      <c r="Q1733" s="19" t="str">
        <f t="shared" si="247"/>
        <v>TB_ART (N, DSD, Known/New) TARGET</v>
      </c>
      <c r="R1733" s="19" t="str">
        <f t="shared" si="250"/>
        <v>TB_ART_N_DSD_Known_New_TARGET</v>
      </c>
      <c r="S1733" s="19" t="str">
        <f t="shared" si="251"/>
        <v>TB_ART_N_DSD_Known_New_TARGET</v>
      </c>
      <c r="T1733" s="19" t="b">
        <f>NOT(ISNA(VLOOKUP(B1733,dbcodes!A:B,2,FALSE)))</f>
        <v>1</v>
      </c>
      <c r="U1733" s="19" t="str">
        <f>IF(ISNA(VLOOKUP(B1733,dbcodes!A:B,2,FALSE)),des!R1278,VLOOKUP(B1733,dbcodes!A:B,2,FALSE))</f>
        <v>TB_ART_N_DSD_Known_New_TARGET</v>
      </c>
      <c r="W1733" s="107" t="str">
        <f>IF(ISNA(VLOOKUP(C1733,descriptions!A:B,2,FALSE)),des!V1278,IF(G1733=" TARGET","Target ","")&amp;VLOOKUP(C1733,descriptions!A:B,2,FALSE))</f>
        <v>Target Number of TB cases with documented HIV-positive status who start or continue ART during the reporting period</v>
      </c>
      <c r="X1733" s="20" t="s">
        <v>4</v>
      </c>
      <c r="Y1733" s="20" t="s">
        <v>831</v>
      </c>
      <c r="Z1733" s="20" t="s">
        <v>836</v>
      </c>
      <c r="AA1733" s="20" t="s">
        <v>102</v>
      </c>
      <c r="AB1733" s="20" t="s">
        <v>755</v>
      </c>
      <c r="AC1733" s="19" t="str">
        <f>IF(AB1733&lt;&gt;"",IF(NOT(ISNA(INDEX(os!A:A,MATCH(AB1733,os!B:B,0)))),INDEX(os!A:A,MATCH(AB1733,os!B:B,0)),"0"),"")</f>
        <v/>
      </c>
      <c r="AD1733" s="20" t="s">
        <v>830</v>
      </c>
      <c r="AH1733" s="93" t="str">
        <f>IF(NOT(ISNA(VLOOKUP(B:B,ResultsTargets!A:A,1,0))),"TRUE","")</f>
        <v/>
      </c>
      <c r="AI1733" s="19" t="str">
        <f>IF(ISNA(VLOOKUP(C1733,dim_techarea!A:B,2,FALSE)),"",VLOOKUP(C1733,dim_techarea!A:B,2,FALSE))</f>
        <v>TB_ART</v>
      </c>
      <c r="AJ1733" s="19" t="str">
        <f>IF(ISNA(VLOOKUP(AI1733,dim_techarea!B:C,2,FALSE)),"",VLOOKUP(AI1733,dim_techarea!B:C,2,FALSE))</f>
        <v>Z6TU9Os82Yw</v>
      </c>
      <c r="AK1733" s="19" t="str">
        <f>IF(ISNA(VLOOKUP(TRIM(G1733),dim_targetsresults!A:B,2,FALSE)),"",VLOOKUP(TRIM(G1733),dim_targetsresults!A:C,2,FALSE))</f>
        <v>MER Targets</v>
      </c>
      <c r="AL1733" s="19" t="str">
        <f>IF(ISNA(VLOOKUP(AK1733,dim_targetsresults!B:C,2,FALSE)),"",VLOOKUP(AK1733,dim_targetsresults!B:C,2,FALSE))</f>
        <v>W8imnja2Owd</v>
      </c>
      <c r="AM1733" s="19" t="str">
        <f>IF(ISNA(VLOOKUP(TRIM(D1733),dim_numeratordenominator!A:B,2,FALSE)),"",VLOOKUP(TRIM(D1733),dim_numeratordenominator!A:C,2,FALSE))</f>
        <v>Numerator</v>
      </c>
      <c r="AN1733" s="19" t="str">
        <f>IF(ISNA(VLOOKUP(AM1733,dim_numeratordenominator!B:C,2,FALSE)),"",VLOOKUP(AM1733,dim_numeratordenominator!B:C,2,FALSE))</f>
        <v>Som9NRMQqV7</v>
      </c>
      <c r="AO1733" s="19" t="str">
        <f>IF(ISNA(VLOOKUP(TRIM(E1733),dim_supporttype!A:B,2,FALSE)),"",VLOOKUP(TRIM(E1733),dim_supporttype!A:C,2,FALSE))</f>
        <v>DSD</v>
      </c>
      <c r="AP1733" s="19" t="str">
        <f>IF(ISNA(VLOOKUP(AO1733,dim_supporttype!B:C,2,FALSE)),"",VLOOKUP(AO1733,dim_supporttype!B:C,2,FALSE))</f>
        <v>iM13vdNLWKb</v>
      </c>
      <c r="AQ1733" s="19" t="str">
        <f>IF(ISNA(VLOOKUP(TRIM(F1733),dim_disaggs!A:B,2,FALSE)),"No Disagg",VLOOKUP(TRIM(F1733),dim_disaggs!A:B,2,FALSE))</f>
        <v>Known/New</v>
      </c>
      <c r="AR1733" s="19" t="str">
        <f>IF(ISNA(VLOOKUP(AQ1733,dim_disaggs!B:C,2,FALSE)),"",VLOOKUP(AQ1733,dim_disaggs!B:C,2,FALSE))</f>
        <v>YWpyLKOIBbc</v>
      </c>
      <c r="AU1733" s="72" t="s">
        <v>755</v>
      </c>
      <c r="AV1733" s="73" t="s">
        <v>755</v>
      </c>
      <c r="AW1733" s="66" t="s">
        <v>755</v>
      </c>
      <c r="AX1733" s="66" t="s">
        <v>755</v>
      </c>
      <c r="BA1733" s="105" t="str">
        <f t="shared" si="252"/>
        <v/>
      </c>
      <c r="BB1733" s="20" t="str">
        <f t="shared" si="253"/>
        <v/>
      </c>
      <c r="BE1733" s="75" t="s">
        <v>755</v>
      </c>
      <c r="BF1733" s="73" t="s">
        <v>755</v>
      </c>
      <c r="BG1733" s="55" t="s">
        <v>755</v>
      </c>
      <c r="BH1733" s="76" t="s">
        <v>755</v>
      </c>
      <c r="BI1733" s="20" t="s">
        <v>755</v>
      </c>
      <c r="BJ1733" s="20" t="s">
        <v>755</v>
      </c>
      <c r="BK1733" s="55" t="s">
        <v>755</v>
      </c>
      <c r="BL1733" s="71" t="s">
        <v>755</v>
      </c>
      <c r="BM1733" s="77" t="s">
        <v>755</v>
      </c>
      <c r="BN1733" s="78" t="s">
        <v>755</v>
      </c>
      <c r="BO1733" s="77" t="s">
        <v>755</v>
      </c>
      <c r="BP1733" s="78" t="s">
        <v>755</v>
      </c>
    </row>
    <row r="1734" spans="1:68" s="3" customFormat="1" x14ac:dyDescent="0.2">
      <c r="A1734" s="20" t="s">
        <v>95</v>
      </c>
      <c r="B1734" s="20" t="s">
        <v>1749</v>
      </c>
      <c r="C1734" s="20" t="s">
        <v>183</v>
      </c>
      <c r="D1734" s="20" t="s">
        <v>1</v>
      </c>
      <c r="E1734" s="20" t="s">
        <v>78</v>
      </c>
      <c r="F1734" s="20" t="s">
        <v>2196</v>
      </c>
      <c r="G1734" s="20" t="s">
        <v>2442</v>
      </c>
      <c r="H1734" s="20" t="s">
        <v>2196</v>
      </c>
      <c r="I1734" s="19">
        <f t="shared" si="245"/>
        <v>32</v>
      </c>
      <c r="J1734" s="20" t="s">
        <v>755</v>
      </c>
      <c r="K1734" s="20" t="s">
        <v>185</v>
      </c>
      <c r="L1734" s="95" t="str">
        <f>IF(M1734&lt;&gt;"",IF(NOT(ISNA(INDEX(cc!B:B,MATCH(M1734,cc!A:A,0)))),INDEX(cc!B:B,MATCH(M1734,cc!A:A,0)),"0"),"")</f>
        <v>Known or New</v>
      </c>
      <c r="M1734" s="97" t="s">
        <v>4092</v>
      </c>
      <c r="N1734" s="28" t="str">
        <f t="shared" si="246"/>
        <v xml:space="preserve"> TARGET</v>
      </c>
      <c r="O1734" s="19" t="str">
        <f t="shared" si="248"/>
        <v>TB_ART (N, TA, Known/New) TARGET: TB/HIV on ART</v>
      </c>
      <c r="P1734" s="19" t="str">
        <f t="shared" si="249"/>
        <v>TB_ART (N, TA, Known/New) TARGET: TB/HIV on ART</v>
      </c>
      <c r="Q1734" s="19" t="str">
        <f t="shared" si="247"/>
        <v>TB_ART (N, TA, Known/New) TARGET</v>
      </c>
      <c r="R1734" s="19" t="str">
        <f t="shared" si="250"/>
        <v>TB_ART_N_TA_Known_New_TARGET</v>
      </c>
      <c r="S1734" s="19" t="str">
        <f t="shared" si="251"/>
        <v>TB_ART_N_TA_Known_New_TARGET</v>
      </c>
      <c r="T1734" s="19" t="b">
        <f>NOT(ISNA(VLOOKUP(B1734,dbcodes!A:B,2,FALSE)))</f>
        <v>1</v>
      </c>
      <c r="U1734" s="19" t="str">
        <f>IF(ISNA(VLOOKUP(B1734,dbcodes!A:B,2,FALSE)),des!R1279,VLOOKUP(B1734,dbcodes!A:B,2,FALSE))</f>
        <v>TB_ART_N_TA_Known_New_TARGET</v>
      </c>
      <c r="V1734" s="20"/>
      <c r="W1734" s="107" t="str">
        <f>IF(ISNA(VLOOKUP(C1734,descriptions!A:B,2,FALSE)),des!V1279,IF(G1734=" TARGET","Target ","")&amp;VLOOKUP(C1734,descriptions!A:B,2,FALSE))</f>
        <v>Target Number of TB cases with documented HIV-positive status who start or continue ART during the reporting period</v>
      </c>
      <c r="X1734" s="20" t="s">
        <v>4</v>
      </c>
      <c r="Y1734" s="20" t="s">
        <v>831</v>
      </c>
      <c r="Z1734" s="20" t="s">
        <v>836</v>
      </c>
      <c r="AA1734" s="20" t="s">
        <v>102</v>
      </c>
      <c r="AB1734" s="20" t="s">
        <v>755</v>
      </c>
      <c r="AC1734" s="19" t="str">
        <f>IF(AB1734&lt;&gt;"",IF(NOT(ISNA(INDEX(os!A:A,MATCH(AB1734,os!B:B,0)))),INDEX(os!A:A,MATCH(AB1734,os!B:B,0)),"0"),"")</f>
        <v/>
      </c>
      <c r="AD1734" s="20" t="s">
        <v>830</v>
      </c>
      <c r="AE1734" s="20"/>
      <c r="AF1734" s="20"/>
      <c r="AG1734" s="20"/>
      <c r="AH1734" s="93" t="str">
        <f>IF(NOT(ISNA(VLOOKUP(B:B,ResultsTargets!A:A,1,0))),"TRUE","")</f>
        <v/>
      </c>
      <c r="AI1734" s="19" t="str">
        <f>IF(ISNA(VLOOKUP(C1734,dim_techarea!A:B,2,FALSE)),"",VLOOKUP(C1734,dim_techarea!A:B,2,FALSE))</f>
        <v>TB_ART</v>
      </c>
      <c r="AJ1734" s="19" t="str">
        <f>IF(ISNA(VLOOKUP(AI1734,dim_techarea!B:C,2,FALSE)),"",VLOOKUP(AI1734,dim_techarea!B:C,2,FALSE))</f>
        <v>Z6TU9Os82Yw</v>
      </c>
      <c r="AK1734" s="19" t="str">
        <f>IF(ISNA(VLOOKUP(TRIM(G1734),dim_targetsresults!A:B,2,FALSE)),"",VLOOKUP(TRIM(G1734),dim_targetsresults!A:C,2,FALSE))</f>
        <v>MER Targets</v>
      </c>
      <c r="AL1734" s="19" t="str">
        <f>IF(ISNA(VLOOKUP(AK1734,dim_targetsresults!B:C,2,FALSE)),"",VLOOKUP(AK1734,dim_targetsresults!B:C,2,FALSE))</f>
        <v>W8imnja2Owd</v>
      </c>
      <c r="AM1734" s="19" t="str">
        <f>IF(ISNA(VLOOKUP(TRIM(D1734),dim_numeratordenominator!A:B,2,FALSE)),"",VLOOKUP(TRIM(D1734),dim_numeratordenominator!A:C,2,FALSE))</f>
        <v>Numerator</v>
      </c>
      <c r="AN1734" s="19" t="str">
        <f>IF(ISNA(VLOOKUP(AM1734,dim_numeratordenominator!B:C,2,FALSE)),"",VLOOKUP(AM1734,dim_numeratordenominator!B:C,2,FALSE))</f>
        <v>Som9NRMQqV7</v>
      </c>
      <c r="AO1734" s="19" t="str">
        <f>IF(ISNA(VLOOKUP(TRIM(E1734),dim_supporttype!A:B,2,FALSE)),"",VLOOKUP(TRIM(E1734),dim_supporttype!A:C,2,FALSE))</f>
        <v>TA</v>
      </c>
      <c r="AP1734" s="19" t="str">
        <f>IF(ISNA(VLOOKUP(AO1734,dim_supporttype!B:C,2,FALSE)),"",VLOOKUP(AO1734,dim_supporttype!B:C,2,FALSE))</f>
        <v>cRAGKdWIDn4</v>
      </c>
      <c r="AQ1734" s="19" t="str">
        <f>IF(ISNA(VLOOKUP(TRIM(F1734),dim_disaggs!A:B,2,FALSE)),"No Disagg",VLOOKUP(TRIM(F1734),dim_disaggs!A:B,2,FALSE))</f>
        <v>Known/New</v>
      </c>
      <c r="AR1734" s="19" t="str">
        <f>IF(ISNA(VLOOKUP(AQ1734,dim_disaggs!B:C,2,FALSE)),"",VLOOKUP(AQ1734,dim_disaggs!B:C,2,FALSE))</f>
        <v>YWpyLKOIBbc</v>
      </c>
      <c r="AS1734" s="72"/>
      <c r="AT1734" s="66"/>
      <c r="AU1734" s="72" t="s">
        <v>755</v>
      </c>
      <c r="AV1734" s="73" t="s">
        <v>755</v>
      </c>
      <c r="AW1734" s="66" t="s">
        <v>755</v>
      </c>
      <c r="AX1734" s="66" t="s">
        <v>755</v>
      </c>
      <c r="AY1734" s="20"/>
      <c r="AZ1734" s="20"/>
      <c r="BA1734" s="105" t="str">
        <f t="shared" si="252"/>
        <v/>
      </c>
      <c r="BB1734" s="20" t="str">
        <f t="shared" si="253"/>
        <v/>
      </c>
      <c r="BC1734" s="20"/>
      <c r="BD1734" s="20"/>
      <c r="BE1734" s="75" t="s">
        <v>755</v>
      </c>
      <c r="BF1734" s="73" t="s">
        <v>755</v>
      </c>
      <c r="BG1734" s="55" t="s">
        <v>755</v>
      </c>
      <c r="BH1734" s="76" t="s">
        <v>755</v>
      </c>
      <c r="BI1734" s="20" t="s">
        <v>755</v>
      </c>
      <c r="BJ1734" s="20" t="s">
        <v>755</v>
      </c>
      <c r="BK1734" s="55" t="s">
        <v>755</v>
      </c>
      <c r="BL1734" s="71" t="s">
        <v>755</v>
      </c>
      <c r="BM1734" s="77" t="s">
        <v>755</v>
      </c>
      <c r="BN1734" s="78" t="s">
        <v>755</v>
      </c>
      <c r="BO1734" s="77" t="s">
        <v>755</v>
      </c>
      <c r="BP1734" s="78" t="s">
        <v>755</v>
      </c>
    </row>
    <row r="1735" spans="1:68" s="3" customFormat="1" x14ac:dyDescent="0.2">
      <c r="A1735" s="20" t="s">
        <v>95</v>
      </c>
      <c r="B1735" s="20" t="s">
        <v>1739</v>
      </c>
      <c r="C1735" s="20" t="s">
        <v>183</v>
      </c>
      <c r="D1735" s="20" t="s">
        <v>1</v>
      </c>
      <c r="E1735" s="20" t="s">
        <v>77</v>
      </c>
      <c r="F1735" s="20" t="s">
        <v>525</v>
      </c>
      <c r="G1735" s="20" t="s">
        <v>2442</v>
      </c>
      <c r="H1735" s="20" t="s">
        <v>525</v>
      </c>
      <c r="I1735" s="19">
        <f t="shared" si="245"/>
        <v>27</v>
      </c>
      <c r="J1735" s="20" t="s">
        <v>755</v>
      </c>
      <c r="K1735" s="20" t="s">
        <v>185</v>
      </c>
      <c r="L1735" s="95" t="str">
        <f>IF(M1735&lt;&gt;"",IF(NOT(ISNA(INDEX(cc!B:B,MATCH(M1735,cc!A:A,0)))),INDEX(cc!B:B,MATCH(M1735,cc!A:A,0)),"0"),"")</f>
        <v>Sex</v>
      </c>
      <c r="M1735" s="97" t="s">
        <v>4106</v>
      </c>
      <c r="N1735" s="28" t="str">
        <f t="shared" si="246"/>
        <v xml:space="preserve"> TARGET</v>
      </c>
      <c r="O1735" s="19" t="str">
        <f t="shared" si="248"/>
        <v>TB_ART (N, DSD, Sex) TARGET: TB/HIV on ART</v>
      </c>
      <c r="P1735" s="19" t="str">
        <f t="shared" si="249"/>
        <v>TB_ART (N, DSD, Sex) TARGET: TB/HIV on ART</v>
      </c>
      <c r="Q1735" s="19" t="str">
        <f t="shared" si="247"/>
        <v>TB_ART (N, DSD, Sex) TARGET</v>
      </c>
      <c r="R1735" s="19" t="str">
        <f t="shared" si="250"/>
        <v>TB_ART_N_DSD_Sex_TARGET</v>
      </c>
      <c r="S1735" s="19" t="str">
        <f t="shared" si="251"/>
        <v>TB_ART_N_DSD_Sex_TARGET</v>
      </c>
      <c r="T1735" s="19" t="b">
        <f>NOT(ISNA(VLOOKUP(B1735,dbcodes!A:B,2,FALSE)))</f>
        <v>1</v>
      </c>
      <c r="U1735" s="19" t="str">
        <f>IF(ISNA(VLOOKUP(B1735,dbcodes!A:B,2,FALSE)),des!R1280,VLOOKUP(B1735,dbcodes!A:B,2,FALSE))</f>
        <v>TB_ART_N_DSD_Sex_TARGET</v>
      </c>
      <c r="V1735" s="20"/>
      <c r="W1735" s="107" t="str">
        <f>IF(ISNA(VLOOKUP(C1735,descriptions!A:B,2,FALSE)),des!V1280,IF(G1735=" TARGET","Target ","")&amp;VLOOKUP(C1735,descriptions!A:B,2,FALSE))</f>
        <v>Target Number of TB cases with documented HIV-positive status who start or continue ART during the reporting period</v>
      </c>
      <c r="X1735" s="20" t="s">
        <v>4</v>
      </c>
      <c r="Y1735" s="20" t="s">
        <v>831</v>
      </c>
      <c r="Z1735" s="20" t="s">
        <v>836</v>
      </c>
      <c r="AA1735" s="20" t="s">
        <v>102</v>
      </c>
      <c r="AB1735" s="20" t="s">
        <v>755</v>
      </c>
      <c r="AC1735" s="19" t="str">
        <f>IF(AB1735&lt;&gt;"",IF(NOT(ISNA(INDEX(os!A:A,MATCH(AB1735,os!B:B,0)))),INDEX(os!A:A,MATCH(AB1735,os!B:B,0)),"0"),"")</f>
        <v/>
      </c>
      <c r="AD1735" s="20" t="s">
        <v>830</v>
      </c>
      <c r="AE1735" s="20"/>
      <c r="AF1735" s="20"/>
      <c r="AG1735" s="20"/>
      <c r="AH1735" s="93" t="str">
        <f>IF(NOT(ISNA(VLOOKUP(B:B,ResultsTargets!A:A,1,0))),"TRUE","")</f>
        <v/>
      </c>
      <c r="AI1735" s="19" t="str">
        <f>IF(ISNA(VLOOKUP(C1735,dim_techarea!A:B,2,FALSE)),"",VLOOKUP(C1735,dim_techarea!A:B,2,FALSE))</f>
        <v>TB_ART</v>
      </c>
      <c r="AJ1735" s="19" t="str">
        <f>IF(ISNA(VLOOKUP(AI1735,dim_techarea!B:C,2,FALSE)),"",VLOOKUP(AI1735,dim_techarea!B:C,2,FALSE))</f>
        <v>Z6TU9Os82Yw</v>
      </c>
      <c r="AK1735" s="19" t="str">
        <f>IF(ISNA(VLOOKUP(TRIM(G1735),dim_targetsresults!A:B,2,FALSE)),"",VLOOKUP(TRIM(G1735),dim_targetsresults!A:C,2,FALSE))</f>
        <v>MER Targets</v>
      </c>
      <c r="AL1735" s="19" t="str">
        <f>IF(ISNA(VLOOKUP(AK1735,dim_targetsresults!B:C,2,FALSE)),"",VLOOKUP(AK1735,dim_targetsresults!B:C,2,FALSE))</f>
        <v>W8imnja2Owd</v>
      </c>
      <c r="AM1735" s="19" t="str">
        <f>IF(ISNA(VLOOKUP(TRIM(D1735),dim_numeratordenominator!A:B,2,FALSE)),"",VLOOKUP(TRIM(D1735),dim_numeratordenominator!A:C,2,FALSE))</f>
        <v>Numerator</v>
      </c>
      <c r="AN1735" s="19" t="str">
        <f>IF(ISNA(VLOOKUP(AM1735,dim_numeratordenominator!B:C,2,FALSE)),"",VLOOKUP(AM1735,dim_numeratordenominator!B:C,2,FALSE))</f>
        <v>Som9NRMQqV7</v>
      </c>
      <c r="AO1735" s="19" t="str">
        <f>IF(ISNA(VLOOKUP(TRIM(E1735),dim_supporttype!A:B,2,FALSE)),"",VLOOKUP(TRIM(E1735),dim_supporttype!A:C,2,FALSE))</f>
        <v>DSD</v>
      </c>
      <c r="AP1735" s="19" t="str">
        <f>IF(ISNA(VLOOKUP(AO1735,dim_supporttype!B:C,2,FALSE)),"",VLOOKUP(AO1735,dim_supporttype!B:C,2,FALSE))</f>
        <v>iM13vdNLWKb</v>
      </c>
      <c r="AQ1735" s="19" t="str">
        <f>IF(ISNA(VLOOKUP(TRIM(F1735),dim_disaggs!A:B,2,FALSE)),"No Disagg",VLOOKUP(TRIM(F1735),dim_disaggs!A:B,2,FALSE))</f>
        <v>Sex</v>
      </c>
      <c r="AR1735" s="19" t="str">
        <f>IF(ISNA(VLOOKUP(AQ1735,dim_disaggs!B:C,2,FALSE)),"",VLOOKUP(AQ1735,dim_disaggs!B:C,2,FALSE))</f>
        <v>sdHeplyj1SL</v>
      </c>
      <c r="AS1735" s="72"/>
      <c r="AT1735" s="66"/>
      <c r="AU1735" s="72" t="s">
        <v>755</v>
      </c>
      <c r="AV1735" s="73" t="s">
        <v>755</v>
      </c>
      <c r="AW1735" s="66" t="s">
        <v>755</v>
      </c>
      <c r="AX1735" s="66" t="s">
        <v>755</v>
      </c>
      <c r="AY1735" s="20"/>
      <c r="AZ1735" s="20"/>
      <c r="BA1735" s="105" t="str">
        <f t="shared" si="252"/>
        <v/>
      </c>
      <c r="BB1735" s="20" t="str">
        <f t="shared" si="253"/>
        <v/>
      </c>
      <c r="BC1735" s="20"/>
      <c r="BD1735" s="20"/>
      <c r="BE1735" s="75" t="s">
        <v>755</v>
      </c>
      <c r="BF1735" s="73" t="s">
        <v>755</v>
      </c>
      <c r="BG1735" s="55" t="s">
        <v>755</v>
      </c>
      <c r="BH1735" s="76" t="s">
        <v>755</v>
      </c>
      <c r="BI1735" s="20" t="s">
        <v>755</v>
      </c>
      <c r="BJ1735" s="20" t="s">
        <v>755</v>
      </c>
      <c r="BK1735" s="55" t="s">
        <v>755</v>
      </c>
      <c r="BL1735" s="71" t="s">
        <v>755</v>
      </c>
      <c r="BM1735" s="77" t="s">
        <v>755</v>
      </c>
      <c r="BN1735" s="78" t="s">
        <v>755</v>
      </c>
      <c r="BO1735" s="77" t="s">
        <v>755</v>
      </c>
      <c r="BP1735" s="78" t="s">
        <v>755</v>
      </c>
    </row>
    <row r="1736" spans="1:68" s="3" customFormat="1" x14ac:dyDescent="0.2">
      <c r="A1736" s="20" t="s">
        <v>95</v>
      </c>
      <c r="B1736" s="20" t="s">
        <v>1752</v>
      </c>
      <c r="C1736" s="20" t="s">
        <v>183</v>
      </c>
      <c r="D1736" s="20" t="s">
        <v>1</v>
      </c>
      <c r="E1736" s="20" t="s">
        <v>78</v>
      </c>
      <c r="F1736" s="20" t="s">
        <v>525</v>
      </c>
      <c r="G1736" s="20" t="s">
        <v>2442</v>
      </c>
      <c r="H1736" s="20" t="s">
        <v>525</v>
      </c>
      <c r="I1736" s="19">
        <f t="shared" si="245"/>
        <v>26</v>
      </c>
      <c r="J1736" s="20" t="s">
        <v>755</v>
      </c>
      <c r="K1736" s="20" t="s">
        <v>185</v>
      </c>
      <c r="L1736" s="95" t="str">
        <f>IF(M1736&lt;&gt;"",IF(NOT(ISNA(INDEX(cc!B:B,MATCH(M1736,cc!A:A,0)))),INDEX(cc!B:B,MATCH(M1736,cc!A:A,0)),"0"),"")</f>
        <v>Sex</v>
      </c>
      <c r="M1736" s="97" t="s">
        <v>4106</v>
      </c>
      <c r="N1736" s="28" t="str">
        <f t="shared" si="246"/>
        <v xml:space="preserve"> TARGET</v>
      </c>
      <c r="O1736" s="19" t="str">
        <f t="shared" si="248"/>
        <v>TB_ART (N, TA, Sex) TARGET: TB/HIV on ART</v>
      </c>
      <c r="P1736" s="19" t="str">
        <f t="shared" si="249"/>
        <v>TB_ART (N, TA, Sex) TARGET: TB/HIV on ART</v>
      </c>
      <c r="Q1736" s="19" t="str">
        <f t="shared" si="247"/>
        <v>TB_ART (N, TA, Sex) TARGET</v>
      </c>
      <c r="R1736" s="19" t="str">
        <f t="shared" si="250"/>
        <v>TB_ART_N_TA_Sex_TARGET</v>
      </c>
      <c r="S1736" s="19" t="str">
        <f t="shared" si="251"/>
        <v>TB_ART_N_TA_Sex_TARGET</v>
      </c>
      <c r="T1736" s="19" t="b">
        <f>NOT(ISNA(VLOOKUP(B1736,dbcodes!A:B,2,FALSE)))</f>
        <v>1</v>
      </c>
      <c r="U1736" s="19" t="str">
        <f>IF(ISNA(VLOOKUP(B1736,dbcodes!A:B,2,FALSE)),des!R1281,VLOOKUP(B1736,dbcodes!A:B,2,FALSE))</f>
        <v>TB_ART_N_TA_Sex_TARGET</v>
      </c>
      <c r="V1736" s="20"/>
      <c r="W1736" s="107" t="str">
        <f>IF(ISNA(VLOOKUP(C1736,descriptions!A:B,2,FALSE)),des!V1281,IF(G1736=" TARGET","Target ","")&amp;VLOOKUP(C1736,descriptions!A:B,2,FALSE))</f>
        <v>Target Number of TB cases with documented HIV-positive status who start or continue ART during the reporting period</v>
      </c>
      <c r="X1736" s="20" t="s">
        <v>4</v>
      </c>
      <c r="Y1736" s="20" t="s">
        <v>831</v>
      </c>
      <c r="Z1736" s="20" t="s">
        <v>836</v>
      </c>
      <c r="AA1736" s="20" t="s">
        <v>102</v>
      </c>
      <c r="AB1736" s="20" t="s">
        <v>755</v>
      </c>
      <c r="AC1736" s="19" t="str">
        <f>IF(AB1736&lt;&gt;"",IF(NOT(ISNA(INDEX(os!A:A,MATCH(AB1736,os!B:B,0)))),INDEX(os!A:A,MATCH(AB1736,os!B:B,0)),"0"),"")</f>
        <v/>
      </c>
      <c r="AD1736" s="20" t="s">
        <v>830</v>
      </c>
      <c r="AE1736" s="20"/>
      <c r="AF1736" s="20"/>
      <c r="AG1736" s="20"/>
      <c r="AH1736" s="93" t="str">
        <f>IF(NOT(ISNA(VLOOKUP(B:B,ResultsTargets!A:A,1,0))),"TRUE","")</f>
        <v/>
      </c>
      <c r="AI1736" s="19" t="str">
        <f>IF(ISNA(VLOOKUP(C1736,dim_techarea!A:B,2,FALSE)),"",VLOOKUP(C1736,dim_techarea!A:B,2,FALSE))</f>
        <v>TB_ART</v>
      </c>
      <c r="AJ1736" s="19" t="str">
        <f>IF(ISNA(VLOOKUP(AI1736,dim_techarea!B:C,2,FALSE)),"",VLOOKUP(AI1736,dim_techarea!B:C,2,FALSE))</f>
        <v>Z6TU9Os82Yw</v>
      </c>
      <c r="AK1736" s="19" t="str">
        <f>IF(ISNA(VLOOKUP(TRIM(G1736),dim_targetsresults!A:B,2,FALSE)),"",VLOOKUP(TRIM(G1736),dim_targetsresults!A:C,2,FALSE))</f>
        <v>MER Targets</v>
      </c>
      <c r="AL1736" s="19" t="str">
        <f>IF(ISNA(VLOOKUP(AK1736,dim_targetsresults!B:C,2,FALSE)),"",VLOOKUP(AK1736,dim_targetsresults!B:C,2,FALSE))</f>
        <v>W8imnja2Owd</v>
      </c>
      <c r="AM1736" s="19" t="str">
        <f>IF(ISNA(VLOOKUP(TRIM(D1736),dim_numeratordenominator!A:B,2,FALSE)),"",VLOOKUP(TRIM(D1736),dim_numeratordenominator!A:C,2,FALSE))</f>
        <v>Numerator</v>
      </c>
      <c r="AN1736" s="19" t="str">
        <f>IF(ISNA(VLOOKUP(AM1736,dim_numeratordenominator!B:C,2,FALSE)),"",VLOOKUP(AM1736,dim_numeratordenominator!B:C,2,FALSE))</f>
        <v>Som9NRMQqV7</v>
      </c>
      <c r="AO1736" s="19" t="str">
        <f>IF(ISNA(VLOOKUP(TRIM(E1736),dim_supporttype!A:B,2,FALSE)),"",VLOOKUP(TRIM(E1736),dim_supporttype!A:C,2,FALSE))</f>
        <v>TA</v>
      </c>
      <c r="AP1736" s="19" t="str">
        <f>IF(ISNA(VLOOKUP(AO1736,dim_supporttype!B:C,2,FALSE)),"",VLOOKUP(AO1736,dim_supporttype!B:C,2,FALSE))</f>
        <v>cRAGKdWIDn4</v>
      </c>
      <c r="AQ1736" s="19" t="str">
        <f>IF(ISNA(VLOOKUP(TRIM(F1736),dim_disaggs!A:B,2,FALSE)),"No Disagg",VLOOKUP(TRIM(F1736),dim_disaggs!A:B,2,FALSE))</f>
        <v>Sex</v>
      </c>
      <c r="AR1736" s="19" t="str">
        <f>IF(ISNA(VLOOKUP(AQ1736,dim_disaggs!B:C,2,FALSE)),"",VLOOKUP(AQ1736,dim_disaggs!B:C,2,FALSE))</f>
        <v>sdHeplyj1SL</v>
      </c>
      <c r="AS1736" s="72"/>
      <c r="AT1736" s="66"/>
      <c r="AU1736" s="72" t="s">
        <v>755</v>
      </c>
      <c r="AV1736" s="73" t="s">
        <v>755</v>
      </c>
      <c r="AW1736" s="66" t="s">
        <v>755</v>
      </c>
      <c r="AX1736" s="66" t="s">
        <v>755</v>
      </c>
      <c r="AY1736" s="20"/>
      <c r="AZ1736" s="20"/>
      <c r="BA1736" s="105" t="str">
        <f t="shared" si="252"/>
        <v/>
      </c>
      <c r="BB1736" s="20" t="str">
        <f t="shared" si="253"/>
        <v/>
      </c>
      <c r="BC1736" s="20"/>
      <c r="BD1736" s="20"/>
      <c r="BE1736" s="75" t="s">
        <v>755</v>
      </c>
      <c r="BF1736" s="73" t="s">
        <v>755</v>
      </c>
      <c r="BG1736" s="55" t="s">
        <v>755</v>
      </c>
      <c r="BH1736" s="76" t="s">
        <v>755</v>
      </c>
      <c r="BI1736" s="20" t="s">
        <v>755</v>
      </c>
      <c r="BJ1736" s="20" t="s">
        <v>755</v>
      </c>
      <c r="BK1736" s="55" t="s">
        <v>755</v>
      </c>
      <c r="BL1736" s="71" t="s">
        <v>755</v>
      </c>
      <c r="BM1736" s="77" t="s">
        <v>755</v>
      </c>
      <c r="BN1736" s="78" t="s">
        <v>755</v>
      </c>
      <c r="BO1736" s="77" t="s">
        <v>755</v>
      </c>
      <c r="BP1736" s="78" t="s">
        <v>755</v>
      </c>
    </row>
    <row r="1737" spans="1:68" s="3" customFormat="1" x14ac:dyDescent="0.2">
      <c r="A1737" s="20" t="s">
        <v>95</v>
      </c>
      <c r="B1737" s="20" t="s">
        <v>1741</v>
      </c>
      <c r="C1737" s="20" t="s">
        <v>183</v>
      </c>
      <c r="D1737" s="20" t="s">
        <v>1</v>
      </c>
      <c r="E1737" s="20" t="s">
        <v>77</v>
      </c>
      <c r="F1737" s="20"/>
      <c r="G1737" s="20" t="s">
        <v>2442</v>
      </c>
      <c r="H1737" s="20"/>
      <c r="I1737" s="19">
        <f t="shared" si="245"/>
        <v>22</v>
      </c>
      <c r="J1737" s="20" t="s">
        <v>755</v>
      </c>
      <c r="K1737" s="20" t="s">
        <v>185</v>
      </c>
      <c r="L1737" s="95" t="str">
        <f>IF(M1737&lt;&gt;"",IF(NOT(ISNA(INDEX(cc!B:B,MATCH(M1737,cc!A:A,0)))),INDEX(cc!B:B,MATCH(M1737,cc!A:A,0)),"0"),"")</f>
        <v>default</v>
      </c>
      <c r="M1737" s="97" t="s">
        <v>13</v>
      </c>
      <c r="N1737" s="28" t="str">
        <f t="shared" si="246"/>
        <v xml:space="preserve"> TARGET</v>
      </c>
      <c r="O1737" s="19" t="str">
        <f t="shared" si="248"/>
        <v>TB_ART (N, DSD) TARGET: TB/HIV on ART</v>
      </c>
      <c r="P1737" s="19" t="str">
        <f t="shared" si="249"/>
        <v>TB_ART (N, DSD) TARGET: TB/HIV on ART</v>
      </c>
      <c r="Q1737" s="19" t="str">
        <f t="shared" si="247"/>
        <v>TB_ART (N, DSD) TARGET</v>
      </c>
      <c r="R1737" s="19" t="str">
        <f t="shared" si="250"/>
        <v>TB_ART_N_DSD_TARGET</v>
      </c>
      <c r="S1737" s="19" t="str">
        <f t="shared" si="251"/>
        <v>TB_ART_N_DSD_TARGET</v>
      </c>
      <c r="T1737" s="19" t="b">
        <f>NOT(ISNA(VLOOKUP(B1737,dbcodes!A:B,2,FALSE)))</f>
        <v>1</v>
      </c>
      <c r="U1737" s="19" t="str">
        <f>IF(ISNA(VLOOKUP(B1737,dbcodes!A:B,2,FALSE)),des!R1282,VLOOKUP(B1737,dbcodes!A:B,2,FALSE))</f>
        <v>TB_ART_N_DSD_TARGET</v>
      </c>
      <c r="V1737" s="20"/>
      <c r="W1737" s="107" t="str">
        <f>IF(ISNA(VLOOKUP(C1737,descriptions!A:B,2,FALSE)),des!V1282,IF(G1737=" TARGET","Target ","")&amp;VLOOKUP(C1737,descriptions!A:B,2,FALSE))</f>
        <v>Target Number of TB cases with documented HIV-positive status who start or continue ART during the reporting period</v>
      </c>
      <c r="X1737" s="20" t="s">
        <v>4</v>
      </c>
      <c r="Y1737" s="20" t="s">
        <v>831</v>
      </c>
      <c r="Z1737" s="20" t="s">
        <v>836</v>
      </c>
      <c r="AA1737" s="20" t="s">
        <v>102</v>
      </c>
      <c r="AB1737" s="20" t="s">
        <v>755</v>
      </c>
      <c r="AC1737" s="19" t="str">
        <f>IF(AB1737&lt;&gt;"",IF(NOT(ISNA(INDEX(os!A:A,MATCH(AB1737,os!B:B,0)))),INDEX(os!A:A,MATCH(AB1737,os!B:B,0)),"0"),"")</f>
        <v/>
      </c>
      <c r="AD1737" s="20" t="s">
        <v>830</v>
      </c>
      <c r="AE1737" s="20"/>
      <c r="AF1737" s="20"/>
      <c r="AG1737" s="20"/>
      <c r="AH1737" s="93" t="str">
        <f>IF(NOT(ISNA(VLOOKUP(B:B,ResultsTargets!A:A,1,0))),"TRUE","")</f>
        <v/>
      </c>
      <c r="AI1737" s="19" t="str">
        <f>IF(ISNA(VLOOKUP(C1737,dim_techarea!A:B,2,FALSE)),"",VLOOKUP(C1737,dim_techarea!A:B,2,FALSE))</f>
        <v>TB_ART</v>
      </c>
      <c r="AJ1737" s="19" t="str">
        <f>IF(ISNA(VLOOKUP(AI1737,dim_techarea!B:C,2,FALSE)),"",VLOOKUP(AI1737,dim_techarea!B:C,2,FALSE))</f>
        <v>Z6TU9Os82Yw</v>
      </c>
      <c r="AK1737" s="19" t="str">
        <f>IF(ISNA(VLOOKUP(TRIM(G1737),dim_targetsresults!A:B,2,FALSE)),"",VLOOKUP(TRIM(G1737),dim_targetsresults!A:C,2,FALSE))</f>
        <v>MER Targets</v>
      </c>
      <c r="AL1737" s="19" t="str">
        <f>IF(ISNA(VLOOKUP(AK1737,dim_targetsresults!B:C,2,FALSE)),"",VLOOKUP(AK1737,dim_targetsresults!B:C,2,FALSE))</f>
        <v>W8imnja2Owd</v>
      </c>
      <c r="AM1737" s="19" t="str">
        <f>IF(ISNA(VLOOKUP(TRIM(D1737),dim_numeratordenominator!A:B,2,FALSE)),"",VLOOKUP(TRIM(D1737),dim_numeratordenominator!A:C,2,FALSE))</f>
        <v>Numerator</v>
      </c>
      <c r="AN1737" s="19" t="str">
        <f>IF(ISNA(VLOOKUP(AM1737,dim_numeratordenominator!B:C,2,FALSE)),"",VLOOKUP(AM1737,dim_numeratordenominator!B:C,2,FALSE))</f>
        <v>Som9NRMQqV7</v>
      </c>
      <c r="AO1737" s="19" t="str">
        <f>IF(ISNA(VLOOKUP(TRIM(E1737),dim_supporttype!A:B,2,FALSE)),"",VLOOKUP(TRIM(E1737),dim_supporttype!A:C,2,FALSE))</f>
        <v>DSD</v>
      </c>
      <c r="AP1737" s="19" t="str">
        <f>IF(ISNA(VLOOKUP(AO1737,dim_supporttype!B:C,2,FALSE)),"",VLOOKUP(AO1737,dim_supporttype!B:C,2,FALSE))</f>
        <v>iM13vdNLWKb</v>
      </c>
      <c r="AQ1737" s="19" t="str">
        <f>IF(ISNA(VLOOKUP(TRIM(F1737),dim_disaggs!A:B,2,FALSE)),"No Disagg",VLOOKUP(TRIM(F1737),dim_disaggs!A:B,2,FALSE))</f>
        <v>No Disagg</v>
      </c>
      <c r="AR1737" s="19" t="str">
        <f>IF(ISNA(VLOOKUP(AQ1737,dim_disaggs!B:C,2,FALSE)),"",VLOOKUP(AQ1737,dim_disaggs!B:C,2,FALSE))</f>
        <v>werJlVT6sf3</v>
      </c>
      <c r="AS1737" s="72"/>
      <c r="AT1737" s="66"/>
      <c r="AU1737" s="72" t="s">
        <v>755</v>
      </c>
      <c r="AV1737" s="73" t="s">
        <v>755</v>
      </c>
      <c r="AW1737" s="66" t="s">
        <v>755</v>
      </c>
      <c r="AX1737" s="66" t="s">
        <v>755</v>
      </c>
      <c r="AY1737" s="20"/>
      <c r="AZ1737" s="20"/>
      <c r="BA1737" s="105" t="str">
        <f t="shared" si="252"/>
        <v>Top Level Numerator</v>
      </c>
      <c r="BB1737" s="20" t="str">
        <f t="shared" si="253"/>
        <v>PE5QVF0w4xj</v>
      </c>
      <c r="BC1737" s="20" t="s">
        <v>25706</v>
      </c>
      <c r="BD1737" s="20" t="s">
        <v>25707</v>
      </c>
      <c r="BE1737" s="75" t="s">
        <v>21240</v>
      </c>
      <c r="BF1737" s="73" t="s">
        <v>21241</v>
      </c>
      <c r="BG1737" s="55" t="s">
        <v>20424</v>
      </c>
      <c r="BH1737" s="76" t="s">
        <v>20422</v>
      </c>
      <c r="BI1737" s="20" t="s">
        <v>755</v>
      </c>
      <c r="BJ1737" s="20" t="s">
        <v>755</v>
      </c>
      <c r="BK1737" s="55" t="s">
        <v>755</v>
      </c>
      <c r="BL1737" s="71" t="s">
        <v>755</v>
      </c>
      <c r="BM1737" s="77" t="s">
        <v>755</v>
      </c>
      <c r="BN1737" s="78" t="s">
        <v>755</v>
      </c>
      <c r="BO1737" s="77" t="s">
        <v>755</v>
      </c>
      <c r="BP1737" s="78" t="s">
        <v>755</v>
      </c>
    </row>
    <row r="1738" spans="1:68" s="3" customFormat="1" x14ac:dyDescent="0.2">
      <c r="A1738" s="20" t="s">
        <v>95</v>
      </c>
      <c r="B1738" s="20" t="s">
        <v>1754</v>
      </c>
      <c r="C1738" s="20" t="s">
        <v>183</v>
      </c>
      <c r="D1738" s="20" t="s">
        <v>1</v>
      </c>
      <c r="E1738" s="20" t="s">
        <v>78</v>
      </c>
      <c r="F1738" s="20"/>
      <c r="G1738" s="20" t="s">
        <v>2442</v>
      </c>
      <c r="H1738" s="20"/>
      <c r="I1738" s="19">
        <f t="shared" si="245"/>
        <v>21</v>
      </c>
      <c r="J1738" s="20" t="s">
        <v>755</v>
      </c>
      <c r="K1738" s="20" t="s">
        <v>185</v>
      </c>
      <c r="L1738" s="95" t="str">
        <f>IF(M1738&lt;&gt;"",IF(NOT(ISNA(INDEX(cc!B:B,MATCH(M1738,cc!A:A,0)))),INDEX(cc!B:B,MATCH(M1738,cc!A:A,0)),"0"),"")</f>
        <v>default</v>
      </c>
      <c r="M1738" s="97" t="s">
        <v>13</v>
      </c>
      <c r="N1738" s="28" t="str">
        <f t="shared" si="246"/>
        <v xml:space="preserve"> TARGET</v>
      </c>
      <c r="O1738" s="19" t="str">
        <f t="shared" si="248"/>
        <v>TB_ART (N, TA) TARGET: TB/HIV on ART</v>
      </c>
      <c r="P1738" s="19" t="str">
        <f t="shared" si="249"/>
        <v>TB_ART (N, TA) TARGET: TB/HIV on ART</v>
      </c>
      <c r="Q1738" s="19" t="str">
        <f t="shared" si="247"/>
        <v>TB_ART (N, TA) TARGET</v>
      </c>
      <c r="R1738" s="19" t="str">
        <f t="shared" si="250"/>
        <v>TB_ART_N_TA_TARGET</v>
      </c>
      <c r="S1738" s="19" t="str">
        <f t="shared" si="251"/>
        <v>TB_ART_N_TA_TARGET</v>
      </c>
      <c r="T1738" s="19" t="b">
        <f>NOT(ISNA(VLOOKUP(B1738,dbcodes!A:B,2,FALSE)))</f>
        <v>1</v>
      </c>
      <c r="U1738" s="19" t="str">
        <f>IF(ISNA(VLOOKUP(B1738,dbcodes!A:B,2,FALSE)),des!R1283,VLOOKUP(B1738,dbcodes!A:B,2,FALSE))</f>
        <v>TB_ART_N_TA_TARGET</v>
      </c>
      <c r="V1738" s="20"/>
      <c r="W1738" s="107" t="str">
        <f>IF(ISNA(VLOOKUP(C1738,descriptions!A:B,2,FALSE)),des!V1283,IF(G1738=" TARGET","Target ","")&amp;VLOOKUP(C1738,descriptions!A:B,2,FALSE))</f>
        <v>Target Number of TB cases with documented HIV-positive status who start or continue ART during the reporting period</v>
      </c>
      <c r="X1738" s="20" t="s">
        <v>4</v>
      </c>
      <c r="Y1738" s="20" t="s">
        <v>831</v>
      </c>
      <c r="Z1738" s="20" t="s">
        <v>836</v>
      </c>
      <c r="AA1738" s="20" t="s">
        <v>102</v>
      </c>
      <c r="AB1738" s="20" t="s">
        <v>755</v>
      </c>
      <c r="AC1738" s="19" t="str">
        <f>IF(AB1738&lt;&gt;"",IF(NOT(ISNA(INDEX(os!A:A,MATCH(AB1738,os!B:B,0)))),INDEX(os!A:A,MATCH(AB1738,os!B:B,0)),"0"),"")</f>
        <v/>
      </c>
      <c r="AD1738" s="20" t="s">
        <v>830</v>
      </c>
      <c r="AE1738" s="20"/>
      <c r="AF1738" s="20"/>
      <c r="AG1738" s="20"/>
      <c r="AH1738" s="93" t="str">
        <f>IF(NOT(ISNA(VLOOKUP(B:B,ResultsTargets!A:A,1,0))),"TRUE","")</f>
        <v/>
      </c>
      <c r="AI1738" s="19" t="str">
        <f>IF(ISNA(VLOOKUP(C1738,dim_techarea!A:B,2,FALSE)),"",VLOOKUP(C1738,dim_techarea!A:B,2,FALSE))</f>
        <v>TB_ART</v>
      </c>
      <c r="AJ1738" s="19" t="str">
        <f>IF(ISNA(VLOOKUP(AI1738,dim_techarea!B:C,2,FALSE)),"",VLOOKUP(AI1738,dim_techarea!B:C,2,FALSE))</f>
        <v>Z6TU9Os82Yw</v>
      </c>
      <c r="AK1738" s="19" t="str">
        <f>IF(ISNA(VLOOKUP(TRIM(G1738),dim_targetsresults!A:B,2,FALSE)),"",VLOOKUP(TRIM(G1738),dim_targetsresults!A:C,2,FALSE))</f>
        <v>MER Targets</v>
      </c>
      <c r="AL1738" s="19" t="str">
        <f>IF(ISNA(VLOOKUP(AK1738,dim_targetsresults!B:C,2,FALSE)),"",VLOOKUP(AK1738,dim_targetsresults!B:C,2,FALSE))</f>
        <v>W8imnja2Owd</v>
      </c>
      <c r="AM1738" s="19" t="str">
        <f>IF(ISNA(VLOOKUP(TRIM(D1738),dim_numeratordenominator!A:B,2,FALSE)),"",VLOOKUP(TRIM(D1738),dim_numeratordenominator!A:C,2,FALSE))</f>
        <v>Numerator</v>
      </c>
      <c r="AN1738" s="19" t="str">
        <f>IF(ISNA(VLOOKUP(AM1738,dim_numeratordenominator!B:C,2,FALSE)),"",VLOOKUP(AM1738,dim_numeratordenominator!B:C,2,FALSE))</f>
        <v>Som9NRMQqV7</v>
      </c>
      <c r="AO1738" s="19" t="str">
        <f>IF(ISNA(VLOOKUP(TRIM(E1738),dim_supporttype!A:B,2,FALSE)),"",VLOOKUP(TRIM(E1738),dim_supporttype!A:C,2,FALSE))</f>
        <v>TA</v>
      </c>
      <c r="AP1738" s="19" t="str">
        <f>IF(ISNA(VLOOKUP(AO1738,dim_supporttype!B:C,2,FALSE)),"",VLOOKUP(AO1738,dim_supporttype!B:C,2,FALSE))</f>
        <v>cRAGKdWIDn4</v>
      </c>
      <c r="AQ1738" s="19" t="str">
        <f>IF(ISNA(VLOOKUP(TRIM(F1738),dim_disaggs!A:B,2,FALSE)),"No Disagg",VLOOKUP(TRIM(F1738),dim_disaggs!A:B,2,FALSE))</f>
        <v>No Disagg</v>
      </c>
      <c r="AR1738" s="19" t="str">
        <f>IF(ISNA(VLOOKUP(AQ1738,dim_disaggs!B:C,2,FALSE)),"",VLOOKUP(AQ1738,dim_disaggs!B:C,2,FALSE))</f>
        <v>werJlVT6sf3</v>
      </c>
      <c r="AS1738" s="72"/>
      <c r="AT1738" s="66"/>
      <c r="AU1738" s="72" t="s">
        <v>755</v>
      </c>
      <c r="AV1738" s="73" t="s">
        <v>755</v>
      </c>
      <c r="AW1738" s="66" t="s">
        <v>755</v>
      </c>
      <c r="AX1738" s="66" t="s">
        <v>755</v>
      </c>
      <c r="AY1738" s="20"/>
      <c r="AZ1738" s="20"/>
      <c r="BA1738" s="105" t="str">
        <f t="shared" si="252"/>
        <v>Top Level Numerator</v>
      </c>
      <c r="BB1738" s="20" t="str">
        <f t="shared" si="253"/>
        <v>PE5QVF0w4xj</v>
      </c>
      <c r="BC1738" s="20" t="s">
        <v>25706</v>
      </c>
      <c r="BD1738" s="20" t="s">
        <v>25707</v>
      </c>
      <c r="BE1738" s="75" t="s">
        <v>21240</v>
      </c>
      <c r="BF1738" s="73" t="s">
        <v>21241</v>
      </c>
      <c r="BG1738" s="55" t="s">
        <v>20424</v>
      </c>
      <c r="BH1738" s="76" t="s">
        <v>20422</v>
      </c>
      <c r="BI1738" s="20" t="s">
        <v>755</v>
      </c>
      <c r="BJ1738" s="20" t="s">
        <v>755</v>
      </c>
      <c r="BK1738" s="55" t="s">
        <v>755</v>
      </c>
      <c r="BL1738" s="71" t="s">
        <v>755</v>
      </c>
      <c r="BM1738" s="77" t="s">
        <v>755</v>
      </c>
      <c r="BN1738" s="78" t="s">
        <v>755</v>
      </c>
      <c r="BO1738" s="77" t="s">
        <v>755</v>
      </c>
      <c r="BP1738" s="78" t="s">
        <v>755</v>
      </c>
    </row>
    <row r="1739" spans="1:68" s="3" customFormat="1" x14ac:dyDescent="0.2">
      <c r="A1739" s="20" t="s">
        <v>95</v>
      </c>
      <c r="B1739" s="20" t="s">
        <v>1757</v>
      </c>
      <c r="C1739" s="20" t="s">
        <v>931</v>
      </c>
      <c r="D1739" s="20" t="s">
        <v>1</v>
      </c>
      <c r="E1739" s="20" t="s">
        <v>77</v>
      </c>
      <c r="F1739" s="20" t="s">
        <v>204</v>
      </c>
      <c r="G1739" s="20" t="s">
        <v>20086</v>
      </c>
      <c r="H1739" s="20" t="s">
        <v>204</v>
      </c>
      <c r="I1739" s="19">
        <f t="shared" si="245"/>
        <v>20</v>
      </c>
      <c r="J1739" s="20" t="s">
        <v>755</v>
      </c>
      <c r="K1739" s="20" t="s">
        <v>2259</v>
      </c>
      <c r="L1739" s="95" t="str">
        <f>IF(M1739&lt;&gt;"",IF(NOT(ISNA(INDEX(cc!B:B,MATCH(M1739,cc!A:A,0)))),INDEX(cc!B:B,MATCH(M1739,cc!A:A,0)),"0"),"")</f>
        <v>Age (0-20+, 6)</v>
      </c>
      <c r="M1739" s="97" t="s">
        <v>3987</v>
      </c>
      <c r="N1739" s="28" t="str">
        <f t="shared" si="246"/>
        <v/>
      </c>
      <c r="O1739" s="19" t="str">
        <f t="shared" si="248"/>
        <v>TB_IPT (N, DSD, Age): PLHIV, New, Starting IPT</v>
      </c>
      <c r="P1739" s="19" t="str">
        <f t="shared" si="249"/>
        <v>TB_IPT (N, DSD, Age): PLHIV, New, Starting IPT</v>
      </c>
      <c r="Q1739" s="19" t="str">
        <f t="shared" si="247"/>
        <v>TB_IPT (N, DSD, Age)</v>
      </c>
      <c r="R1739" s="19" t="str">
        <f t="shared" si="250"/>
        <v>TB_IPT_N_DSD_Age</v>
      </c>
      <c r="S1739" s="19" t="str">
        <f t="shared" si="251"/>
        <v>TB_IPT_N_DSD_Age_</v>
      </c>
      <c r="T1739" s="19" t="b">
        <f>NOT(ISNA(VLOOKUP(B1739,dbcodes!A:B,2,FALSE)))</f>
        <v>1</v>
      </c>
      <c r="U1739" s="19" t="str">
        <f>IF(ISNA(VLOOKUP(B1739,dbcodes!A:B,2,FALSE)),des!R1286,VLOOKUP(B1739,dbcodes!A:B,2,FALSE))</f>
        <v>TB_IPT_N_DSD_Age</v>
      </c>
      <c r="V1739" s="20" t="s">
        <v>2366</v>
      </c>
      <c r="W1739" s="107" t="str">
        <f>IF(ISNA(VLOOKUP(C1739,descriptions!A:B,2,FALSE)),des!V1286,IF(G1739=" TARGET","Target ","")&amp;VLOOKUP(C1739,descriptions!A:B,2,FALSE))</f>
        <v>Target number of PEPFAR-supported labs and testing sites that perform analyte-specific testing and participate in PT Program.</v>
      </c>
      <c r="X1739" s="20" t="s">
        <v>4</v>
      </c>
      <c r="Y1739" s="20" t="s">
        <v>831</v>
      </c>
      <c r="Z1739" s="20" t="s">
        <v>836</v>
      </c>
      <c r="AA1739" s="20" t="s">
        <v>102</v>
      </c>
      <c r="AB1739" s="20" t="s">
        <v>755</v>
      </c>
      <c r="AC1739" s="19" t="str">
        <f>IF(AB1739&lt;&gt;"",IF(NOT(ISNA(INDEX(os!A:A,MATCH(AB1739,os!B:B,0)))),INDEX(os!A:A,MATCH(AB1739,os!B:B,0)),"0"),"")</f>
        <v/>
      </c>
      <c r="AD1739" s="20" t="s">
        <v>830</v>
      </c>
      <c r="AE1739" s="20"/>
      <c r="AF1739" s="20"/>
      <c r="AG1739" s="20"/>
      <c r="AH1739" s="93" t="str">
        <f>IF(NOT(ISNA(VLOOKUP(B:B,ResultsTargets!A:A,1,0))),"TRUE","")</f>
        <v/>
      </c>
      <c r="AI1739" s="19" t="str">
        <f>IF(ISNA(VLOOKUP(C1739,dim_techarea!A:B,2,FALSE)),"",VLOOKUP(C1739,dim_techarea!A:B,2,FALSE))</f>
        <v>TB_IPT</v>
      </c>
      <c r="AJ1739" s="19" t="str">
        <f>IF(ISNA(VLOOKUP(AI1739,dim_techarea!B:C,2,FALSE)),"",VLOOKUP(AI1739,dim_techarea!B:C,2,FALSE))</f>
        <v>aeo2HdYhqQu</v>
      </c>
      <c r="AK1739" s="19" t="str">
        <f>IF(ISNA(VLOOKUP(TRIM(G1739),dim_targetsresults!A:B,2,FALSE)),"",VLOOKUP(TRIM(G1739),dim_targetsresults!A:C,2,FALSE))</f>
        <v>MER Results</v>
      </c>
      <c r="AL1739" s="19" t="str">
        <f>IF(ISNA(VLOOKUP(AK1739,dim_targetsresults!B:C,2,FALSE)),"",VLOOKUP(AK1739,dim_targetsresults!B:C,2,FALSE))</f>
        <v>Jh0jDM5yQ2E</v>
      </c>
      <c r="AM1739" s="19" t="str">
        <f>IF(ISNA(VLOOKUP(TRIM(D1739),dim_numeratordenominator!A:B,2,FALSE)),"",VLOOKUP(TRIM(D1739),dim_numeratordenominator!A:C,2,FALSE))</f>
        <v>Numerator</v>
      </c>
      <c r="AN1739" s="19" t="str">
        <f>IF(ISNA(VLOOKUP(AM1739,dim_numeratordenominator!B:C,2,FALSE)),"",VLOOKUP(AM1739,dim_numeratordenominator!B:C,2,FALSE))</f>
        <v>Som9NRMQqV7</v>
      </c>
      <c r="AO1739" s="19" t="str">
        <f>IF(ISNA(VLOOKUP(TRIM(E1739),dim_supporttype!A:B,2,FALSE)),"",VLOOKUP(TRIM(E1739),dim_supporttype!A:C,2,FALSE))</f>
        <v>DSD</v>
      </c>
      <c r="AP1739" s="19" t="str">
        <f>IF(ISNA(VLOOKUP(AO1739,dim_supporttype!B:C,2,FALSE)),"",VLOOKUP(AO1739,dim_supporttype!B:C,2,FALSE))</f>
        <v>iM13vdNLWKb</v>
      </c>
      <c r="AQ1739" s="19" t="str">
        <f>IF(ISNA(VLOOKUP(TRIM(F1739),dim_disaggs!A:B,2,FALSE)),"No Disagg",VLOOKUP(TRIM(F1739),dim_disaggs!A:B,2,FALSE))</f>
        <v>Age</v>
      </c>
      <c r="AR1739" s="19" t="str">
        <f>IF(ISNA(VLOOKUP(AQ1739,dim_disaggs!B:C,2,FALSE)),"",VLOOKUP(AQ1739,dim_disaggs!B:C,2,FALSE))</f>
        <v>fNQC7f36jre</v>
      </c>
      <c r="AS1739" s="72"/>
      <c r="AT1739" s="66"/>
      <c r="AU1739" s="72" t="s">
        <v>755</v>
      </c>
      <c r="AV1739" s="73" t="s">
        <v>755</v>
      </c>
      <c r="AW1739" s="66" t="s">
        <v>755</v>
      </c>
      <c r="AX1739" s="66" t="s">
        <v>755</v>
      </c>
      <c r="AY1739" s="20"/>
      <c r="AZ1739" s="20"/>
      <c r="BA1739" s="105" t="str">
        <f t="shared" si="252"/>
        <v/>
      </c>
      <c r="BB1739" s="20" t="str">
        <f t="shared" si="253"/>
        <v/>
      </c>
      <c r="BC1739" s="20"/>
      <c r="BD1739" s="20"/>
      <c r="BE1739" s="75" t="s">
        <v>755</v>
      </c>
      <c r="BF1739" s="73" t="s">
        <v>755</v>
      </c>
      <c r="BG1739" s="55" t="s">
        <v>755</v>
      </c>
      <c r="BH1739" s="76" t="s">
        <v>755</v>
      </c>
      <c r="BI1739" s="20" t="s">
        <v>755</v>
      </c>
      <c r="BJ1739" s="20" t="s">
        <v>755</v>
      </c>
      <c r="BK1739" s="55" t="s">
        <v>755</v>
      </c>
      <c r="BL1739" s="71" t="s">
        <v>755</v>
      </c>
      <c r="BM1739" s="77" t="s">
        <v>755</v>
      </c>
      <c r="BN1739" s="78" t="s">
        <v>755</v>
      </c>
      <c r="BO1739" s="77" t="s">
        <v>755</v>
      </c>
      <c r="BP1739" s="78" t="s">
        <v>755</v>
      </c>
    </row>
    <row r="1740" spans="1:68" x14ac:dyDescent="0.2">
      <c r="A1740" s="20" t="s">
        <v>95</v>
      </c>
      <c r="B1740" s="20" t="s">
        <v>1767</v>
      </c>
      <c r="C1740" s="20" t="s">
        <v>931</v>
      </c>
      <c r="D1740" s="20" t="s">
        <v>1</v>
      </c>
      <c r="E1740" s="20" t="s">
        <v>78</v>
      </c>
      <c r="F1740" s="20" t="s">
        <v>204</v>
      </c>
      <c r="G1740" s="20" t="s">
        <v>20086</v>
      </c>
      <c r="H1740" s="20" t="s">
        <v>204</v>
      </c>
      <c r="I1740" s="19">
        <f t="shared" si="245"/>
        <v>19</v>
      </c>
      <c r="J1740" s="20" t="s">
        <v>755</v>
      </c>
      <c r="K1740" s="20" t="s">
        <v>2259</v>
      </c>
      <c r="L1740" s="95" t="str">
        <f>IF(M1740&lt;&gt;"",IF(NOT(ISNA(INDEX(cc!B:B,MATCH(M1740,cc!A:A,0)))),INDEX(cc!B:B,MATCH(M1740,cc!A:A,0)),"0"),"")</f>
        <v>Age (0-20+, 6)</v>
      </c>
      <c r="M1740" s="97" t="s">
        <v>3987</v>
      </c>
      <c r="N1740" s="28" t="str">
        <f t="shared" si="246"/>
        <v/>
      </c>
      <c r="O1740" s="19" t="str">
        <f t="shared" si="248"/>
        <v>TB_IPT (N, TA, Age): PLHIV, New, Starting IPT</v>
      </c>
      <c r="P1740" s="19" t="str">
        <f t="shared" si="249"/>
        <v>TB_IPT (N, TA, Age): PLHIV, New, Starting IPT</v>
      </c>
      <c r="Q1740" s="19" t="str">
        <f t="shared" si="247"/>
        <v>TB_IPT (N, TA, Age)</v>
      </c>
      <c r="R1740" s="19" t="str">
        <f t="shared" si="250"/>
        <v>TB_IPT_N_TA_Age</v>
      </c>
      <c r="S1740" s="19" t="str">
        <f t="shared" si="251"/>
        <v>TB_IPT_N_TA_Age_</v>
      </c>
      <c r="T1740" s="19" t="b">
        <f>NOT(ISNA(VLOOKUP(B1740,dbcodes!A:B,2,FALSE)))</f>
        <v>1</v>
      </c>
      <c r="U1740" s="19" t="str">
        <f>IF(ISNA(VLOOKUP(B1740,dbcodes!A:B,2,FALSE)),des!R1287,VLOOKUP(B1740,dbcodes!A:B,2,FALSE))</f>
        <v>TB_IPT_N_TA_Age</v>
      </c>
      <c r="V1740" s="20" t="s">
        <v>2366</v>
      </c>
      <c r="W1740" s="107" t="str">
        <f>IF(ISNA(VLOOKUP(C1740,descriptions!A:B,2,FALSE)),des!V1287,IF(G1740=" TARGET","Target ","")&amp;VLOOKUP(C1740,descriptions!A:B,2,FALSE))</f>
        <v>Target number of PEPFAR-supported labs and testing sites that perform analyte-specific testing, participate and pass PT Program.</v>
      </c>
      <c r="X1740" s="20" t="s">
        <v>4</v>
      </c>
      <c r="Y1740" s="20" t="s">
        <v>831</v>
      </c>
      <c r="Z1740" s="20" t="s">
        <v>836</v>
      </c>
      <c r="AA1740" s="20" t="s">
        <v>102</v>
      </c>
      <c r="AB1740" s="20" t="s">
        <v>755</v>
      </c>
      <c r="AC1740" s="19" t="str">
        <f>IF(AB1740&lt;&gt;"",IF(NOT(ISNA(INDEX(os!A:A,MATCH(AB1740,os!B:B,0)))),INDEX(os!A:A,MATCH(AB1740,os!B:B,0)),"0"),"")</f>
        <v/>
      </c>
      <c r="AD1740" s="20" t="s">
        <v>830</v>
      </c>
      <c r="AH1740" s="93" t="str">
        <f>IF(NOT(ISNA(VLOOKUP(B:B,ResultsTargets!A:A,1,0))),"TRUE","")</f>
        <v/>
      </c>
      <c r="AI1740" s="19" t="str">
        <f>IF(ISNA(VLOOKUP(C1740,dim_techarea!A:B,2,FALSE)),"",VLOOKUP(C1740,dim_techarea!A:B,2,FALSE))</f>
        <v>TB_IPT</v>
      </c>
      <c r="AJ1740" s="19" t="str">
        <f>IF(ISNA(VLOOKUP(AI1740,dim_techarea!B:C,2,FALSE)),"",VLOOKUP(AI1740,dim_techarea!B:C,2,FALSE))</f>
        <v>aeo2HdYhqQu</v>
      </c>
      <c r="AK1740" s="19" t="str">
        <f>IF(ISNA(VLOOKUP(TRIM(G1740),dim_targetsresults!A:B,2,FALSE)),"",VLOOKUP(TRIM(G1740),dim_targetsresults!A:C,2,FALSE))</f>
        <v>MER Results</v>
      </c>
      <c r="AL1740" s="19" t="str">
        <f>IF(ISNA(VLOOKUP(AK1740,dim_targetsresults!B:C,2,FALSE)),"",VLOOKUP(AK1740,dim_targetsresults!B:C,2,FALSE))</f>
        <v>Jh0jDM5yQ2E</v>
      </c>
      <c r="AM1740" s="19" t="str">
        <f>IF(ISNA(VLOOKUP(TRIM(D1740),dim_numeratordenominator!A:B,2,FALSE)),"",VLOOKUP(TRIM(D1740),dim_numeratordenominator!A:C,2,FALSE))</f>
        <v>Numerator</v>
      </c>
      <c r="AN1740" s="19" t="str">
        <f>IF(ISNA(VLOOKUP(AM1740,dim_numeratordenominator!B:C,2,FALSE)),"",VLOOKUP(AM1740,dim_numeratordenominator!B:C,2,FALSE))</f>
        <v>Som9NRMQqV7</v>
      </c>
      <c r="AO1740" s="19" t="str">
        <f>IF(ISNA(VLOOKUP(TRIM(E1740),dim_supporttype!A:B,2,FALSE)),"",VLOOKUP(TRIM(E1740),dim_supporttype!A:C,2,FALSE))</f>
        <v>TA</v>
      </c>
      <c r="AP1740" s="19" t="str">
        <f>IF(ISNA(VLOOKUP(AO1740,dim_supporttype!B:C,2,FALSE)),"",VLOOKUP(AO1740,dim_supporttype!B:C,2,FALSE))</f>
        <v>cRAGKdWIDn4</v>
      </c>
      <c r="AQ1740" s="19" t="str">
        <f>IF(ISNA(VLOOKUP(TRIM(F1740),dim_disaggs!A:B,2,FALSE)),"No Disagg",VLOOKUP(TRIM(F1740),dim_disaggs!A:B,2,FALSE))</f>
        <v>Age</v>
      </c>
      <c r="AR1740" s="19" t="str">
        <f>IF(ISNA(VLOOKUP(AQ1740,dim_disaggs!B:C,2,FALSE)),"",VLOOKUP(AQ1740,dim_disaggs!B:C,2,FALSE))</f>
        <v>fNQC7f36jre</v>
      </c>
      <c r="AU1740" s="72" t="s">
        <v>755</v>
      </c>
      <c r="AV1740" s="73" t="s">
        <v>755</v>
      </c>
      <c r="AW1740" s="66" t="s">
        <v>755</v>
      </c>
      <c r="AX1740" s="66" t="s">
        <v>755</v>
      </c>
      <c r="BA1740" s="105" t="str">
        <f t="shared" si="252"/>
        <v/>
      </c>
      <c r="BB1740" s="20" t="str">
        <f t="shared" si="253"/>
        <v/>
      </c>
      <c r="BE1740" s="75" t="s">
        <v>755</v>
      </c>
      <c r="BF1740" s="73" t="s">
        <v>755</v>
      </c>
      <c r="BG1740" s="55" t="s">
        <v>755</v>
      </c>
      <c r="BH1740" s="76" t="s">
        <v>755</v>
      </c>
      <c r="BI1740" s="20" t="s">
        <v>755</v>
      </c>
      <c r="BJ1740" s="20" t="s">
        <v>755</v>
      </c>
      <c r="BK1740" s="55" t="s">
        <v>755</v>
      </c>
      <c r="BL1740" s="71" t="s">
        <v>755</v>
      </c>
      <c r="BM1740" s="77" t="s">
        <v>755</v>
      </c>
      <c r="BN1740" s="78" t="s">
        <v>755</v>
      </c>
      <c r="BO1740" s="77" t="s">
        <v>755</v>
      </c>
      <c r="BP1740" s="78" t="s">
        <v>755</v>
      </c>
    </row>
    <row r="1741" spans="1:68" x14ac:dyDescent="0.2">
      <c r="A1741" s="20" t="s">
        <v>95</v>
      </c>
      <c r="B1741" s="20" t="s">
        <v>1755</v>
      </c>
      <c r="C1741" s="20" t="s">
        <v>931</v>
      </c>
      <c r="D1741" s="20" t="s">
        <v>1</v>
      </c>
      <c r="E1741" s="20" t="s">
        <v>77</v>
      </c>
      <c r="F1741" s="20" t="s">
        <v>2147</v>
      </c>
      <c r="G1741" s="20" t="s">
        <v>20086</v>
      </c>
      <c r="H1741" s="20" t="s">
        <v>18673</v>
      </c>
      <c r="I1741" s="19">
        <f t="shared" si="245"/>
        <v>24</v>
      </c>
      <c r="J1741" s="20" t="s">
        <v>755</v>
      </c>
      <c r="K1741" s="20" t="s">
        <v>2259</v>
      </c>
      <c r="L1741" s="95" t="str">
        <f>IF(M1741&lt;&gt;"",IF(NOT(ISNA(INDEX(cc!B:B,MATCH(M1741,cc!A:A,0)))),INDEX(cc!B:B,MATCH(M1741,cc!A:A,0)),"0"),"")</f>
        <v>Age (&lt;15,15+)</v>
      </c>
      <c r="M1741" s="97" t="s">
        <v>4030</v>
      </c>
      <c r="N1741" s="28" t="str">
        <f t="shared" si="246"/>
        <v/>
      </c>
      <c r="O1741" s="19" t="str">
        <f t="shared" si="248"/>
        <v>TB_IPT (N, DSD, Age Aggregated): PLHIV, New, Starting IPT</v>
      </c>
      <c r="P1741" s="19" t="str">
        <f t="shared" si="249"/>
        <v>TB_IPT (N, DSD, Age Aggregated): PLHIV, New, Starting IPT</v>
      </c>
      <c r="Q1741" s="19" t="str">
        <f t="shared" si="247"/>
        <v>TB_IPT (N, DSD, Age Agg)</v>
      </c>
      <c r="R1741" s="19" t="str">
        <f t="shared" si="250"/>
        <v>TB_IPT_N_DSD_Age_Agg</v>
      </c>
      <c r="S1741" s="19" t="str">
        <f t="shared" si="251"/>
        <v>TB_IPT_N_DSD_Age_Agg_</v>
      </c>
      <c r="T1741" s="19" t="b">
        <f>NOT(ISNA(VLOOKUP(B1741,dbcodes!A:B,2,FALSE)))</f>
        <v>1</v>
      </c>
      <c r="U1741" s="19" t="str">
        <f>IF(ISNA(VLOOKUP(B1741,dbcodes!A:B,2,FALSE)),des!R1288,VLOOKUP(B1741,dbcodes!A:B,2,FALSE))</f>
        <v>TB_IPT_N_DSD_Age_Agg</v>
      </c>
      <c r="V1741" s="20" t="s">
        <v>2366</v>
      </c>
      <c r="W1741" s="107" t="str">
        <f>IF(ISNA(VLOOKUP(C1741,descriptions!A:B,2,FALSE)),des!V1288,IF(G1741=" TARGET","Target ","")&amp;VLOOKUP(C1741,descriptions!A:B,2,FALSE))</f>
        <v>Target number of PEPFAR-supported labs and testing sites that perform analyte-specific testing, participate and pass PT Program.</v>
      </c>
      <c r="X1741" s="20" t="s">
        <v>4</v>
      </c>
      <c r="Y1741" s="20" t="s">
        <v>831</v>
      </c>
      <c r="Z1741" s="20" t="s">
        <v>836</v>
      </c>
      <c r="AA1741" s="20" t="s">
        <v>102</v>
      </c>
      <c r="AB1741" s="20" t="s">
        <v>755</v>
      </c>
      <c r="AC1741" s="19" t="str">
        <f>IF(AB1741&lt;&gt;"",IF(NOT(ISNA(INDEX(os!A:A,MATCH(AB1741,os!B:B,0)))),INDEX(os!A:A,MATCH(AB1741,os!B:B,0)),"0"),"")</f>
        <v/>
      </c>
      <c r="AD1741" s="20" t="s">
        <v>830</v>
      </c>
      <c r="AH1741" s="93" t="str">
        <f>IF(NOT(ISNA(VLOOKUP(B:B,ResultsTargets!A:A,1,0))),"TRUE","")</f>
        <v/>
      </c>
      <c r="AI1741" s="19" t="str">
        <f>IF(ISNA(VLOOKUP(C1741,dim_techarea!A:B,2,FALSE)),"",VLOOKUP(C1741,dim_techarea!A:B,2,FALSE))</f>
        <v>TB_IPT</v>
      </c>
      <c r="AJ1741" s="19" t="str">
        <f>IF(ISNA(VLOOKUP(AI1741,dim_techarea!B:C,2,FALSE)),"",VLOOKUP(AI1741,dim_techarea!B:C,2,FALSE))</f>
        <v>aeo2HdYhqQu</v>
      </c>
      <c r="AK1741" s="19" t="str">
        <f>IF(ISNA(VLOOKUP(TRIM(G1741),dim_targetsresults!A:B,2,FALSE)),"",VLOOKUP(TRIM(G1741),dim_targetsresults!A:C,2,FALSE))</f>
        <v>MER Results</v>
      </c>
      <c r="AL1741" s="19" t="str">
        <f>IF(ISNA(VLOOKUP(AK1741,dim_targetsresults!B:C,2,FALSE)),"",VLOOKUP(AK1741,dim_targetsresults!B:C,2,FALSE))</f>
        <v>Jh0jDM5yQ2E</v>
      </c>
      <c r="AM1741" s="19" t="str">
        <f>IF(ISNA(VLOOKUP(TRIM(D1741),dim_numeratordenominator!A:B,2,FALSE)),"",VLOOKUP(TRIM(D1741),dim_numeratordenominator!A:C,2,FALSE))</f>
        <v>Numerator</v>
      </c>
      <c r="AN1741" s="19" t="str">
        <f>IF(ISNA(VLOOKUP(AM1741,dim_numeratordenominator!B:C,2,FALSE)),"",VLOOKUP(AM1741,dim_numeratordenominator!B:C,2,FALSE))</f>
        <v>Som9NRMQqV7</v>
      </c>
      <c r="AO1741" s="19" t="str">
        <f>IF(ISNA(VLOOKUP(TRIM(E1741),dim_supporttype!A:B,2,FALSE)),"",VLOOKUP(TRIM(E1741),dim_supporttype!A:C,2,FALSE))</f>
        <v>DSD</v>
      </c>
      <c r="AP1741" s="19" t="str">
        <f>IF(ISNA(VLOOKUP(AO1741,dim_supporttype!B:C,2,FALSE)),"",VLOOKUP(AO1741,dim_supporttype!B:C,2,FALSE))</f>
        <v>iM13vdNLWKb</v>
      </c>
      <c r="AQ1741" s="19" t="str">
        <f>IF(ISNA(VLOOKUP(TRIM(F1741),dim_disaggs!A:B,2,FALSE)),"No Disagg",VLOOKUP(TRIM(F1741),dim_disaggs!A:B,2,FALSE))</f>
        <v>Age Aggregated</v>
      </c>
      <c r="AR1741" s="19" t="str">
        <f>IF(ISNA(VLOOKUP(AQ1741,dim_disaggs!B:C,2,FALSE)),"",VLOOKUP(AQ1741,dim_disaggs!B:C,2,FALSE))</f>
        <v>zY8SynzWEP5</v>
      </c>
      <c r="AU1741" s="72" t="s">
        <v>755</v>
      </c>
      <c r="AV1741" s="73" t="s">
        <v>755</v>
      </c>
      <c r="AW1741" s="66" t="s">
        <v>755</v>
      </c>
      <c r="AX1741" s="66" t="s">
        <v>755</v>
      </c>
      <c r="BA1741" s="105" t="str">
        <f t="shared" si="252"/>
        <v/>
      </c>
      <c r="BB1741" s="20" t="str">
        <f t="shared" si="253"/>
        <v/>
      </c>
      <c r="BE1741" s="75" t="s">
        <v>755</v>
      </c>
      <c r="BF1741" s="73" t="s">
        <v>755</v>
      </c>
      <c r="BG1741" s="55" t="s">
        <v>755</v>
      </c>
      <c r="BH1741" s="76" t="s">
        <v>755</v>
      </c>
      <c r="BI1741" s="20" t="s">
        <v>755</v>
      </c>
      <c r="BJ1741" s="20" t="s">
        <v>755</v>
      </c>
      <c r="BK1741" s="55" t="s">
        <v>755</v>
      </c>
      <c r="BL1741" s="71" t="s">
        <v>755</v>
      </c>
      <c r="BM1741" s="77" t="s">
        <v>755</v>
      </c>
      <c r="BN1741" s="78" t="s">
        <v>755</v>
      </c>
      <c r="BO1741" s="77" t="s">
        <v>755</v>
      </c>
      <c r="BP1741" s="78" t="s">
        <v>755</v>
      </c>
    </row>
    <row r="1742" spans="1:68" s="3" customFormat="1" x14ac:dyDescent="0.2">
      <c r="A1742" s="20" t="s">
        <v>95</v>
      </c>
      <c r="B1742" s="20" t="s">
        <v>1765</v>
      </c>
      <c r="C1742" s="20" t="s">
        <v>931</v>
      </c>
      <c r="D1742" s="20" t="s">
        <v>1</v>
      </c>
      <c r="E1742" s="20" t="s">
        <v>78</v>
      </c>
      <c r="F1742" s="20" t="s">
        <v>2147</v>
      </c>
      <c r="G1742" s="20" t="s">
        <v>20086</v>
      </c>
      <c r="H1742" s="20" t="s">
        <v>18673</v>
      </c>
      <c r="I1742" s="19">
        <f t="shared" si="245"/>
        <v>23</v>
      </c>
      <c r="J1742" s="20" t="s">
        <v>755</v>
      </c>
      <c r="K1742" s="20" t="s">
        <v>2259</v>
      </c>
      <c r="L1742" s="95" t="str">
        <f>IF(M1742&lt;&gt;"",IF(NOT(ISNA(INDEX(cc!B:B,MATCH(M1742,cc!A:A,0)))),INDEX(cc!B:B,MATCH(M1742,cc!A:A,0)),"0"),"")</f>
        <v>Age (&lt;15,15+)</v>
      </c>
      <c r="M1742" s="97" t="s">
        <v>4030</v>
      </c>
      <c r="N1742" s="28" t="str">
        <f t="shared" si="246"/>
        <v/>
      </c>
      <c r="O1742" s="19" t="str">
        <f t="shared" si="248"/>
        <v>TB_IPT (N, TA, Age Aggregated): PLHIV, New, Starting IPT</v>
      </c>
      <c r="P1742" s="19" t="str">
        <f t="shared" si="249"/>
        <v>TB_IPT (N, TA, Age Aggregated): PLHIV, New, Starting IPT</v>
      </c>
      <c r="Q1742" s="19" t="str">
        <f t="shared" si="247"/>
        <v>TB_IPT (N, TA, Age Agg)</v>
      </c>
      <c r="R1742" s="19" t="str">
        <f t="shared" si="250"/>
        <v>TB_IPT_N_TA_Age_Agg</v>
      </c>
      <c r="S1742" s="19" t="str">
        <f t="shared" si="251"/>
        <v>TB_IPT_N_TA_Age_Agg_</v>
      </c>
      <c r="T1742" s="19" t="b">
        <f>NOT(ISNA(VLOOKUP(B1742,dbcodes!A:B,2,FALSE)))</f>
        <v>1</v>
      </c>
      <c r="U1742" s="19" t="str">
        <f>IF(ISNA(VLOOKUP(B1742,dbcodes!A:B,2,FALSE)),des!R1289,VLOOKUP(B1742,dbcodes!A:B,2,FALSE))</f>
        <v>TB_IPT_N_TA_Age_Agg</v>
      </c>
      <c r="V1742" s="20" t="s">
        <v>2366</v>
      </c>
      <c r="W1742" s="107" t="str">
        <f>IF(ISNA(VLOOKUP(C1742,descriptions!A:B,2,FALSE)),des!V1289,IF(G1742=" TARGET","Target ","")&amp;VLOOKUP(C1742,descriptions!A:B,2,FALSE))</f>
        <v>Target number of PEPFAR-supported labs and testing sites that perform analyte-specific testing.</v>
      </c>
      <c r="X1742" s="20" t="s">
        <v>4</v>
      </c>
      <c r="Y1742" s="20" t="s">
        <v>831</v>
      </c>
      <c r="Z1742" s="20" t="s">
        <v>836</v>
      </c>
      <c r="AA1742" s="20" t="s">
        <v>102</v>
      </c>
      <c r="AB1742" s="20" t="s">
        <v>755</v>
      </c>
      <c r="AC1742" s="19" t="str">
        <f>IF(AB1742&lt;&gt;"",IF(NOT(ISNA(INDEX(os!A:A,MATCH(AB1742,os!B:B,0)))),INDEX(os!A:A,MATCH(AB1742,os!B:B,0)),"0"),"")</f>
        <v/>
      </c>
      <c r="AD1742" s="20" t="s">
        <v>830</v>
      </c>
      <c r="AE1742" s="20"/>
      <c r="AF1742" s="20"/>
      <c r="AG1742" s="20"/>
      <c r="AH1742" s="93" t="str">
        <f>IF(NOT(ISNA(VLOOKUP(B:B,ResultsTargets!A:A,1,0))),"TRUE","")</f>
        <v/>
      </c>
      <c r="AI1742" s="19" t="str">
        <f>IF(ISNA(VLOOKUP(C1742,dim_techarea!A:B,2,FALSE)),"",VLOOKUP(C1742,dim_techarea!A:B,2,FALSE))</f>
        <v>TB_IPT</v>
      </c>
      <c r="AJ1742" s="19" t="str">
        <f>IF(ISNA(VLOOKUP(AI1742,dim_techarea!B:C,2,FALSE)),"",VLOOKUP(AI1742,dim_techarea!B:C,2,FALSE))</f>
        <v>aeo2HdYhqQu</v>
      </c>
      <c r="AK1742" s="19" t="str">
        <f>IF(ISNA(VLOOKUP(TRIM(G1742),dim_targetsresults!A:B,2,FALSE)),"",VLOOKUP(TRIM(G1742),dim_targetsresults!A:C,2,FALSE))</f>
        <v>MER Results</v>
      </c>
      <c r="AL1742" s="19" t="str">
        <f>IF(ISNA(VLOOKUP(AK1742,dim_targetsresults!B:C,2,FALSE)),"",VLOOKUP(AK1742,dim_targetsresults!B:C,2,FALSE))</f>
        <v>Jh0jDM5yQ2E</v>
      </c>
      <c r="AM1742" s="19" t="str">
        <f>IF(ISNA(VLOOKUP(TRIM(D1742),dim_numeratordenominator!A:B,2,FALSE)),"",VLOOKUP(TRIM(D1742),dim_numeratordenominator!A:C,2,FALSE))</f>
        <v>Numerator</v>
      </c>
      <c r="AN1742" s="19" t="str">
        <f>IF(ISNA(VLOOKUP(AM1742,dim_numeratordenominator!B:C,2,FALSE)),"",VLOOKUP(AM1742,dim_numeratordenominator!B:C,2,FALSE))</f>
        <v>Som9NRMQqV7</v>
      </c>
      <c r="AO1742" s="19" t="str">
        <f>IF(ISNA(VLOOKUP(TRIM(E1742),dim_supporttype!A:B,2,FALSE)),"",VLOOKUP(TRIM(E1742),dim_supporttype!A:C,2,FALSE))</f>
        <v>TA</v>
      </c>
      <c r="AP1742" s="19" t="str">
        <f>IF(ISNA(VLOOKUP(AO1742,dim_supporttype!B:C,2,FALSE)),"",VLOOKUP(AO1742,dim_supporttype!B:C,2,FALSE))</f>
        <v>cRAGKdWIDn4</v>
      </c>
      <c r="AQ1742" s="19" t="str">
        <f>IF(ISNA(VLOOKUP(TRIM(F1742),dim_disaggs!A:B,2,FALSE)),"No Disagg",VLOOKUP(TRIM(F1742),dim_disaggs!A:B,2,FALSE))</f>
        <v>Age Aggregated</v>
      </c>
      <c r="AR1742" s="19" t="str">
        <f>IF(ISNA(VLOOKUP(AQ1742,dim_disaggs!B:C,2,FALSE)),"",VLOOKUP(AQ1742,dim_disaggs!B:C,2,FALSE))</f>
        <v>zY8SynzWEP5</v>
      </c>
      <c r="AS1742" s="72"/>
      <c r="AT1742" s="66"/>
      <c r="AU1742" s="72" t="s">
        <v>755</v>
      </c>
      <c r="AV1742" s="73" t="s">
        <v>755</v>
      </c>
      <c r="AW1742" s="66" t="s">
        <v>755</v>
      </c>
      <c r="AX1742" s="66" t="s">
        <v>755</v>
      </c>
      <c r="AY1742" s="20"/>
      <c r="AZ1742" s="20"/>
      <c r="BA1742" s="105" t="str">
        <f t="shared" si="252"/>
        <v/>
      </c>
      <c r="BB1742" s="20" t="str">
        <f t="shared" si="253"/>
        <v/>
      </c>
      <c r="BC1742" s="20"/>
      <c r="BD1742" s="20"/>
      <c r="BE1742" s="75" t="s">
        <v>755</v>
      </c>
      <c r="BF1742" s="73" t="s">
        <v>755</v>
      </c>
      <c r="BG1742" s="55" t="s">
        <v>755</v>
      </c>
      <c r="BH1742" s="76" t="s">
        <v>755</v>
      </c>
      <c r="BI1742" s="20" t="s">
        <v>755</v>
      </c>
      <c r="BJ1742" s="20" t="s">
        <v>755</v>
      </c>
      <c r="BK1742" s="55" t="s">
        <v>755</v>
      </c>
      <c r="BL1742" s="71" t="s">
        <v>755</v>
      </c>
      <c r="BM1742" s="77" t="s">
        <v>755</v>
      </c>
      <c r="BN1742" s="78" t="s">
        <v>755</v>
      </c>
      <c r="BO1742" s="77" t="s">
        <v>755</v>
      </c>
      <c r="BP1742" s="78" t="s">
        <v>755</v>
      </c>
    </row>
    <row r="1743" spans="1:68" s="3" customFormat="1" x14ac:dyDescent="0.2">
      <c r="A1743" s="20" t="s">
        <v>95</v>
      </c>
      <c r="B1743" s="20" t="s">
        <v>1762</v>
      </c>
      <c r="C1743" s="20" t="s">
        <v>931</v>
      </c>
      <c r="D1743" s="20" t="s">
        <v>1</v>
      </c>
      <c r="E1743" s="20" t="s">
        <v>77</v>
      </c>
      <c r="F1743" s="20" t="s">
        <v>525</v>
      </c>
      <c r="G1743" s="20" t="s">
        <v>20086</v>
      </c>
      <c r="H1743" s="20" t="s">
        <v>525</v>
      </c>
      <c r="I1743" s="19">
        <f t="shared" ref="I1743:I1806" si="254">LEN(Q1743)</f>
        <v>20</v>
      </c>
      <c r="J1743" s="20" t="s">
        <v>755</v>
      </c>
      <c r="K1743" s="20" t="s">
        <v>2259</v>
      </c>
      <c r="L1743" s="95" t="str">
        <f>IF(M1743&lt;&gt;"",IF(NOT(ISNA(INDEX(cc!B:B,MATCH(M1743,cc!A:A,0)))),INDEX(cc!B:B,MATCH(M1743,cc!A:A,0)),"0"),"")</f>
        <v>Sex</v>
      </c>
      <c r="M1743" s="97" t="s">
        <v>4106</v>
      </c>
      <c r="N1743" s="28" t="str">
        <f t="shared" ref="N1743:N1806" si="255">IF(G1743=" RESULT","",G1743)</f>
        <v/>
      </c>
      <c r="O1743" s="19" t="str">
        <f t="shared" si="248"/>
        <v>TB_IPT (N, DSD, Sex): PLHIV, New, Starting IPT</v>
      </c>
      <c r="P1743" s="19" t="str">
        <f t="shared" si="249"/>
        <v>TB_IPT (N, DSD, Sex): PLHIV, New, Starting IPT</v>
      </c>
      <c r="Q1743" s="19" t="str">
        <f t="shared" si="247"/>
        <v>TB_IPT (N, DSD, Sex)</v>
      </c>
      <c r="R1743" s="19" t="str">
        <f t="shared" si="250"/>
        <v>TB_IPT_N_DSD_Sex</v>
      </c>
      <c r="S1743" s="19" t="str">
        <f t="shared" si="251"/>
        <v>TB_IPT_N_DSD_Sex_</v>
      </c>
      <c r="T1743" s="19" t="b">
        <f>NOT(ISNA(VLOOKUP(B1743,dbcodes!A:B,2,FALSE)))</f>
        <v>1</v>
      </c>
      <c r="U1743" s="19" t="str">
        <f>IF(ISNA(VLOOKUP(B1743,dbcodes!A:B,2,FALSE)),des!R1290,VLOOKUP(B1743,dbcodes!A:B,2,FALSE))</f>
        <v>TB_IPT_N_DSD_Sex</v>
      </c>
      <c r="V1743" s="20" t="s">
        <v>2368</v>
      </c>
      <c r="W1743" s="107" t="str">
        <f>IF(ISNA(VLOOKUP(C1743,descriptions!A:B,2,FALSE)),des!V1290,IF(G1743=" TARGET","Target ","")&amp;VLOOKUP(C1743,descriptions!A:B,2,FALSE))</f>
        <v>Target number of PEPFAR-supported labs and testing sites that perform analyte-specific testing.</v>
      </c>
      <c r="X1743" s="20" t="s">
        <v>4</v>
      </c>
      <c r="Y1743" s="20" t="s">
        <v>831</v>
      </c>
      <c r="Z1743" s="20" t="s">
        <v>836</v>
      </c>
      <c r="AA1743" s="20" t="s">
        <v>102</v>
      </c>
      <c r="AB1743" s="20" t="s">
        <v>755</v>
      </c>
      <c r="AC1743" s="19" t="str">
        <f>IF(AB1743&lt;&gt;"",IF(NOT(ISNA(INDEX(os!A:A,MATCH(AB1743,os!B:B,0)))),INDEX(os!A:A,MATCH(AB1743,os!B:B,0)),"0"),"")</f>
        <v/>
      </c>
      <c r="AD1743" s="20" t="s">
        <v>830</v>
      </c>
      <c r="AE1743" s="20"/>
      <c r="AF1743" s="20"/>
      <c r="AG1743" s="20"/>
      <c r="AH1743" s="93" t="str">
        <f>IF(NOT(ISNA(VLOOKUP(B:B,ResultsTargets!A:A,1,0))),"TRUE","")</f>
        <v/>
      </c>
      <c r="AI1743" s="19" t="str">
        <f>IF(ISNA(VLOOKUP(C1743,dim_techarea!A:B,2,FALSE)),"",VLOOKUP(C1743,dim_techarea!A:B,2,FALSE))</f>
        <v>TB_IPT</v>
      </c>
      <c r="AJ1743" s="19" t="str">
        <f>IF(ISNA(VLOOKUP(AI1743,dim_techarea!B:C,2,FALSE)),"",VLOOKUP(AI1743,dim_techarea!B:C,2,FALSE))</f>
        <v>aeo2HdYhqQu</v>
      </c>
      <c r="AK1743" s="19" t="str">
        <f>IF(ISNA(VLOOKUP(TRIM(G1743),dim_targetsresults!A:B,2,FALSE)),"",VLOOKUP(TRIM(G1743),dim_targetsresults!A:C,2,FALSE))</f>
        <v>MER Results</v>
      </c>
      <c r="AL1743" s="19" t="str">
        <f>IF(ISNA(VLOOKUP(AK1743,dim_targetsresults!B:C,2,FALSE)),"",VLOOKUP(AK1743,dim_targetsresults!B:C,2,FALSE))</f>
        <v>Jh0jDM5yQ2E</v>
      </c>
      <c r="AM1743" s="19" t="str">
        <f>IF(ISNA(VLOOKUP(TRIM(D1743),dim_numeratordenominator!A:B,2,FALSE)),"",VLOOKUP(TRIM(D1743),dim_numeratordenominator!A:C,2,FALSE))</f>
        <v>Numerator</v>
      </c>
      <c r="AN1743" s="19" t="str">
        <f>IF(ISNA(VLOOKUP(AM1743,dim_numeratordenominator!B:C,2,FALSE)),"",VLOOKUP(AM1743,dim_numeratordenominator!B:C,2,FALSE))</f>
        <v>Som9NRMQqV7</v>
      </c>
      <c r="AO1743" s="19" t="str">
        <f>IF(ISNA(VLOOKUP(TRIM(E1743),dim_supporttype!A:B,2,FALSE)),"",VLOOKUP(TRIM(E1743),dim_supporttype!A:C,2,FALSE))</f>
        <v>DSD</v>
      </c>
      <c r="AP1743" s="19" t="str">
        <f>IF(ISNA(VLOOKUP(AO1743,dim_supporttype!B:C,2,FALSE)),"",VLOOKUP(AO1743,dim_supporttype!B:C,2,FALSE))</f>
        <v>iM13vdNLWKb</v>
      </c>
      <c r="AQ1743" s="19" t="str">
        <f>IF(ISNA(VLOOKUP(TRIM(F1743),dim_disaggs!A:B,2,FALSE)),"No Disagg",VLOOKUP(TRIM(F1743),dim_disaggs!A:B,2,FALSE))</f>
        <v>Sex</v>
      </c>
      <c r="AR1743" s="19" t="str">
        <f>IF(ISNA(VLOOKUP(AQ1743,dim_disaggs!B:C,2,FALSE)),"",VLOOKUP(AQ1743,dim_disaggs!B:C,2,FALSE))</f>
        <v>sdHeplyj1SL</v>
      </c>
      <c r="AS1743" s="72"/>
      <c r="AT1743" s="66"/>
      <c r="AU1743" s="72" t="s">
        <v>755</v>
      </c>
      <c r="AV1743" s="73" t="s">
        <v>755</v>
      </c>
      <c r="AW1743" s="66" t="s">
        <v>755</v>
      </c>
      <c r="AX1743" s="66" t="s">
        <v>755</v>
      </c>
      <c r="AY1743" s="20"/>
      <c r="AZ1743" s="20"/>
      <c r="BA1743" s="105" t="str">
        <f t="shared" si="252"/>
        <v/>
      </c>
      <c r="BB1743" s="20" t="str">
        <f t="shared" si="253"/>
        <v/>
      </c>
      <c r="BC1743" s="20"/>
      <c r="BD1743" s="20"/>
      <c r="BE1743" s="75" t="s">
        <v>755</v>
      </c>
      <c r="BF1743" s="73" t="s">
        <v>755</v>
      </c>
      <c r="BG1743" s="55" t="s">
        <v>755</v>
      </c>
      <c r="BH1743" s="76" t="s">
        <v>755</v>
      </c>
      <c r="BI1743" s="20" t="s">
        <v>755</v>
      </c>
      <c r="BJ1743" s="20" t="s">
        <v>755</v>
      </c>
      <c r="BK1743" s="55" t="s">
        <v>755</v>
      </c>
      <c r="BL1743" s="71" t="s">
        <v>755</v>
      </c>
      <c r="BM1743" s="77" t="s">
        <v>755</v>
      </c>
      <c r="BN1743" s="78" t="s">
        <v>755</v>
      </c>
      <c r="BO1743" s="77" t="s">
        <v>755</v>
      </c>
      <c r="BP1743" s="78" t="s">
        <v>755</v>
      </c>
    </row>
    <row r="1744" spans="1:68" s="3" customFormat="1" x14ac:dyDescent="0.2">
      <c r="A1744" s="20" t="s">
        <v>95</v>
      </c>
      <c r="B1744" s="20" t="s">
        <v>1772</v>
      </c>
      <c r="C1744" s="20" t="s">
        <v>931</v>
      </c>
      <c r="D1744" s="20" t="s">
        <v>1</v>
      </c>
      <c r="E1744" s="20" t="s">
        <v>78</v>
      </c>
      <c r="F1744" s="20" t="s">
        <v>525</v>
      </c>
      <c r="G1744" s="20" t="s">
        <v>20086</v>
      </c>
      <c r="H1744" s="20" t="s">
        <v>525</v>
      </c>
      <c r="I1744" s="19">
        <f t="shared" si="254"/>
        <v>19</v>
      </c>
      <c r="J1744" s="20" t="s">
        <v>755</v>
      </c>
      <c r="K1744" s="20" t="s">
        <v>2259</v>
      </c>
      <c r="L1744" s="95" t="str">
        <f>IF(M1744&lt;&gt;"",IF(NOT(ISNA(INDEX(cc!B:B,MATCH(M1744,cc!A:A,0)))),INDEX(cc!B:B,MATCH(M1744,cc!A:A,0)),"0"),"")</f>
        <v>Sex</v>
      </c>
      <c r="M1744" s="97" t="s">
        <v>4106</v>
      </c>
      <c r="N1744" s="28" t="str">
        <f t="shared" si="255"/>
        <v/>
      </c>
      <c r="O1744" s="19" t="str">
        <f t="shared" si="248"/>
        <v>TB_IPT (N, TA, Sex): PLHIV, New, Starting IPT</v>
      </c>
      <c r="P1744" s="19" t="str">
        <f t="shared" si="249"/>
        <v>TB_IPT (N, TA, Sex): PLHIV, New, Starting IPT</v>
      </c>
      <c r="Q1744" s="19" t="str">
        <f t="shared" si="247"/>
        <v>TB_IPT (N, TA, Sex)</v>
      </c>
      <c r="R1744" s="19" t="str">
        <f t="shared" si="250"/>
        <v>TB_IPT_N_TA_Sex</v>
      </c>
      <c r="S1744" s="19" t="str">
        <f t="shared" si="251"/>
        <v>TB_IPT_N_TA_Sex_</v>
      </c>
      <c r="T1744" s="19" t="b">
        <f>NOT(ISNA(VLOOKUP(B1744,dbcodes!A:B,2,FALSE)))</f>
        <v>1</v>
      </c>
      <c r="U1744" s="19" t="str">
        <f>IF(ISNA(VLOOKUP(B1744,dbcodes!A:B,2,FALSE)),des!R1291,VLOOKUP(B1744,dbcodes!A:B,2,FALSE))</f>
        <v>TB_IPT_N_TA_Sex</v>
      </c>
      <c r="V1744" s="20" t="s">
        <v>2366</v>
      </c>
      <c r="W1744" s="107" t="str">
        <f>IF(ISNA(VLOOKUP(C1744,descriptions!A:B,2,FALSE)),des!V1291,IF(G1744=" TARGET","Target ","")&amp;VLOOKUP(C1744,descriptions!A:B,2,FALSE))</f>
        <v>Number of PEPFAR-supported labs and testing sites that perform analyte-specific testing and participate in PT Program.</v>
      </c>
      <c r="X1744" s="20" t="s">
        <v>4</v>
      </c>
      <c r="Y1744" s="20" t="s">
        <v>831</v>
      </c>
      <c r="Z1744" s="20" t="s">
        <v>836</v>
      </c>
      <c r="AA1744" s="20" t="s">
        <v>102</v>
      </c>
      <c r="AB1744" s="20" t="s">
        <v>755</v>
      </c>
      <c r="AC1744" s="19" t="str">
        <f>IF(AB1744&lt;&gt;"",IF(NOT(ISNA(INDEX(os!A:A,MATCH(AB1744,os!B:B,0)))),INDEX(os!A:A,MATCH(AB1744,os!B:B,0)),"0"),"")</f>
        <v/>
      </c>
      <c r="AD1744" s="20" t="s">
        <v>830</v>
      </c>
      <c r="AE1744" s="20"/>
      <c r="AF1744" s="20"/>
      <c r="AG1744" s="20"/>
      <c r="AH1744" s="93" t="str">
        <f>IF(NOT(ISNA(VLOOKUP(B:B,ResultsTargets!A:A,1,0))),"TRUE","")</f>
        <v/>
      </c>
      <c r="AI1744" s="19" t="str">
        <f>IF(ISNA(VLOOKUP(C1744,dim_techarea!A:B,2,FALSE)),"",VLOOKUP(C1744,dim_techarea!A:B,2,FALSE))</f>
        <v>TB_IPT</v>
      </c>
      <c r="AJ1744" s="19" t="str">
        <f>IF(ISNA(VLOOKUP(AI1744,dim_techarea!B:C,2,FALSE)),"",VLOOKUP(AI1744,dim_techarea!B:C,2,FALSE))</f>
        <v>aeo2HdYhqQu</v>
      </c>
      <c r="AK1744" s="19" t="str">
        <f>IF(ISNA(VLOOKUP(TRIM(G1744),dim_targetsresults!A:B,2,FALSE)),"",VLOOKUP(TRIM(G1744),dim_targetsresults!A:C,2,FALSE))</f>
        <v>MER Results</v>
      </c>
      <c r="AL1744" s="19" t="str">
        <f>IF(ISNA(VLOOKUP(AK1744,dim_targetsresults!B:C,2,FALSE)),"",VLOOKUP(AK1744,dim_targetsresults!B:C,2,FALSE))</f>
        <v>Jh0jDM5yQ2E</v>
      </c>
      <c r="AM1744" s="19" t="str">
        <f>IF(ISNA(VLOOKUP(TRIM(D1744),dim_numeratordenominator!A:B,2,FALSE)),"",VLOOKUP(TRIM(D1744),dim_numeratordenominator!A:C,2,FALSE))</f>
        <v>Numerator</v>
      </c>
      <c r="AN1744" s="19" t="str">
        <f>IF(ISNA(VLOOKUP(AM1744,dim_numeratordenominator!B:C,2,FALSE)),"",VLOOKUP(AM1744,dim_numeratordenominator!B:C,2,FALSE))</f>
        <v>Som9NRMQqV7</v>
      </c>
      <c r="AO1744" s="19" t="str">
        <f>IF(ISNA(VLOOKUP(TRIM(E1744),dim_supporttype!A:B,2,FALSE)),"",VLOOKUP(TRIM(E1744),dim_supporttype!A:C,2,FALSE))</f>
        <v>TA</v>
      </c>
      <c r="AP1744" s="19" t="str">
        <f>IF(ISNA(VLOOKUP(AO1744,dim_supporttype!B:C,2,FALSE)),"",VLOOKUP(AO1744,dim_supporttype!B:C,2,FALSE))</f>
        <v>cRAGKdWIDn4</v>
      </c>
      <c r="AQ1744" s="19" t="str">
        <f>IF(ISNA(VLOOKUP(TRIM(F1744),dim_disaggs!A:B,2,FALSE)),"No Disagg",VLOOKUP(TRIM(F1744),dim_disaggs!A:B,2,FALSE))</f>
        <v>Sex</v>
      </c>
      <c r="AR1744" s="19" t="str">
        <f>IF(ISNA(VLOOKUP(AQ1744,dim_disaggs!B:C,2,FALSE)),"",VLOOKUP(AQ1744,dim_disaggs!B:C,2,FALSE))</f>
        <v>sdHeplyj1SL</v>
      </c>
      <c r="AS1744" s="72"/>
      <c r="AT1744" s="66"/>
      <c r="AU1744" s="72" t="s">
        <v>755</v>
      </c>
      <c r="AV1744" s="73" t="s">
        <v>755</v>
      </c>
      <c r="AW1744" s="66" t="s">
        <v>755</v>
      </c>
      <c r="AX1744" s="66" t="s">
        <v>755</v>
      </c>
      <c r="AY1744" s="20"/>
      <c r="AZ1744" s="20"/>
      <c r="BA1744" s="105" t="str">
        <f t="shared" si="252"/>
        <v/>
      </c>
      <c r="BB1744" s="20" t="str">
        <f t="shared" si="253"/>
        <v/>
      </c>
      <c r="BC1744" s="20"/>
      <c r="BD1744" s="20"/>
      <c r="BE1744" s="75" t="s">
        <v>755</v>
      </c>
      <c r="BF1744" s="73" t="s">
        <v>755</v>
      </c>
      <c r="BG1744" s="55" t="s">
        <v>755</v>
      </c>
      <c r="BH1744" s="76" t="s">
        <v>755</v>
      </c>
      <c r="BI1744" s="20" t="s">
        <v>755</v>
      </c>
      <c r="BJ1744" s="20" t="s">
        <v>755</v>
      </c>
      <c r="BK1744" s="55" t="s">
        <v>755</v>
      </c>
      <c r="BL1744" s="71" t="s">
        <v>755</v>
      </c>
      <c r="BM1744" s="77" t="s">
        <v>755</v>
      </c>
      <c r="BN1744" s="78" t="s">
        <v>755</v>
      </c>
      <c r="BO1744" s="77" t="s">
        <v>755</v>
      </c>
      <c r="BP1744" s="78" t="s">
        <v>755</v>
      </c>
    </row>
    <row r="1745" spans="1:68" s="3" customFormat="1" x14ac:dyDescent="0.2">
      <c r="A1745" s="20" t="s">
        <v>95</v>
      </c>
      <c r="B1745" s="20" t="s">
        <v>1761</v>
      </c>
      <c r="C1745" s="20" t="s">
        <v>931</v>
      </c>
      <c r="D1745" s="20" t="s">
        <v>1</v>
      </c>
      <c r="E1745" s="20" t="s">
        <v>77</v>
      </c>
      <c r="F1745" s="20"/>
      <c r="G1745" s="20" t="s">
        <v>20086</v>
      </c>
      <c r="H1745" s="20"/>
      <c r="I1745" s="19">
        <f t="shared" si="254"/>
        <v>15</v>
      </c>
      <c r="J1745" s="20" t="s">
        <v>755</v>
      </c>
      <c r="K1745" s="20" t="s">
        <v>2259</v>
      </c>
      <c r="L1745" s="95" t="str">
        <f>IF(M1745&lt;&gt;"",IF(NOT(ISNA(INDEX(cc!B:B,MATCH(M1745,cc!A:A,0)))),INDEX(cc!B:B,MATCH(M1745,cc!A:A,0)),"0"),"")</f>
        <v>default</v>
      </c>
      <c r="M1745" s="97" t="s">
        <v>13</v>
      </c>
      <c r="N1745" s="28" t="str">
        <f t="shared" si="255"/>
        <v/>
      </c>
      <c r="O1745" s="19" t="str">
        <f t="shared" si="248"/>
        <v>TB_IPT (N, DSD): PLHIV, New, Starting IPT</v>
      </c>
      <c r="P1745" s="19" t="str">
        <f t="shared" si="249"/>
        <v>TB_IPT (N, DSD): PLHIV, New, Starting IPT</v>
      </c>
      <c r="Q1745" s="19" t="str">
        <f t="shared" si="247"/>
        <v>TB_IPT (N, DSD)</v>
      </c>
      <c r="R1745" s="19" t="str">
        <f t="shared" si="250"/>
        <v>TB_IPT_N_DSD</v>
      </c>
      <c r="S1745" s="19" t="str">
        <f t="shared" si="251"/>
        <v>TB_IPT_N_DSD_</v>
      </c>
      <c r="T1745" s="19" t="b">
        <f>NOT(ISNA(VLOOKUP(B1745,dbcodes!A:B,2,FALSE)))</f>
        <v>1</v>
      </c>
      <c r="U1745" s="19" t="str">
        <f>IF(ISNA(VLOOKUP(B1745,dbcodes!A:B,2,FALSE)),des!R1292,VLOOKUP(B1745,dbcodes!A:B,2,FALSE))</f>
        <v>TB_IPT_N_DSD</v>
      </c>
      <c r="V1745" s="20" t="s">
        <v>2368</v>
      </c>
      <c r="W1745" s="107" t="str">
        <f>IF(ISNA(VLOOKUP(C1745,descriptions!A:B,2,FALSE)),des!V1292,IF(G1745=" TARGET","Target ","")&amp;VLOOKUP(C1745,descriptions!A:B,2,FALSE))</f>
        <v>Number of PEPFAR-supported labs and testing sites that perform analyte-specific testing and participate in PT Program.</v>
      </c>
      <c r="X1745" s="20" t="s">
        <v>4</v>
      </c>
      <c r="Y1745" s="20" t="s">
        <v>831</v>
      </c>
      <c r="Z1745" s="20" t="s">
        <v>836</v>
      </c>
      <c r="AA1745" s="20" t="s">
        <v>102</v>
      </c>
      <c r="AB1745" s="20" t="s">
        <v>755</v>
      </c>
      <c r="AC1745" s="19" t="str">
        <f>IF(AB1745&lt;&gt;"",IF(NOT(ISNA(INDEX(os!A:A,MATCH(AB1745,os!B:B,0)))),INDEX(os!A:A,MATCH(AB1745,os!B:B,0)),"0"),"")</f>
        <v/>
      </c>
      <c r="AD1745" s="20" t="s">
        <v>830</v>
      </c>
      <c r="AE1745" s="20"/>
      <c r="AF1745" s="20"/>
      <c r="AG1745" s="20"/>
      <c r="AH1745" s="93" t="str">
        <f>IF(NOT(ISNA(VLOOKUP(B:B,ResultsTargets!A:A,1,0))),"TRUE","")</f>
        <v/>
      </c>
      <c r="AI1745" s="19" t="str">
        <f>IF(ISNA(VLOOKUP(C1745,dim_techarea!A:B,2,FALSE)),"",VLOOKUP(C1745,dim_techarea!A:B,2,FALSE))</f>
        <v>TB_IPT</v>
      </c>
      <c r="AJ1745" s="19" t="str">
        <f>IF(ISNA(VLOOKUP(AI1745,dim_techarea!B:C,2,FALSE)),"",VLOOKUP(AI1745,dim_techarea!B:C,2,FALSE))</f>
        <v>aeo2HdYhqQu</v>
      </c>
      <c r="AK1745" s="19" t="str">
        <f>IF(ISNA(VLOOKUP(TRIM(G1745),dim_targetsresults!A:B,2,FALSE)),"",VLOOKUP(TRIM(G1745),dim_targetsresults!A:C,2,FALSE))</f>
        <v>MER Results</v>
      </c>
      <c r="AL1745" s="19" t="str">
        <f>IF(ISNA(VLOOKUP(AK1745,dim_targetsresults!B:C,2,FALSE)),"",VLOOKUP(AK1745,dim_targetsresults!B:C,2,FALSE))</f>
        <v>Jh0jDM5yQ2E</v>
      </c>
      <c r="AM1745" s="19" t="str">
        <f>IF(ISNA(VLOOKUP(TRIM(D1745),dim_numeratordenominator!A:B,2,FALSE)),"",VLOOKUP(TRIM(D1745),dim_numeratordenominator!A:C,2,FALSE))</f>
        <v>Numerator</v>
      </c>
      <c r="AN1745" s="19" t="str">
        <f>IF(ISNA(VLOOKUP(AM1745,dim_numeratordenominator!B:C,2,FALSE)),"",VLOOKUP(AM1745,dim_numeratordenominator!B:C,2,FALSE))</f>
        <v>Som9NRMQqV7</v>
      </c>
      <c r="AO1745" s="19" t="str">
        <f>IF(ISNA(VLOOKUP(TRIM(E1745),dim_supporttype!A:B,2,FALSE)),"",VLOOKUP(TRIM(E1745),dim_supporttype!A:C,2,FALSE))</f>
        <v>DSD</v>
      </c>
      <c r="AP1745" s="19" t="str">
        <f>IF(ISNA(VLOOKUP(AO1745,dim_supporttype!B:C,2,FALSE)),"",VLOOKUP(AO1745,dim_supporttype!B:C,2,FALSE))</f>
        <v>iM13vdNLWKb</v>
      </c>
      <c r="AQ1745" s="19" t="str">
        <f>IF(ISNA(VLOOKUP(TRIM(F1745),dim_disaggs!A:B,2,FALSE)),"No Disagg",VLOOKUP(TRIM(F1745),dim_disaggs!A:B,2,FALSE))</f>
        <v>No Disagg</v>
      </c>
      <c r="AR1745" s="19" t="str">
        <f>IF(ISNA(VLOOKUP(AQ1745,dim_disaggs!B:C,2,FALSE)),"",VLOOKUP(AQ1745,dim_disaggs!B:C,2,FALSE))</f>
        <v>werJlVT6sf3</v>
      </c>
      <c r="AS1745" s="72"/>
      <c r="AT1745" s="66"/>
      <c r="AU1745" s="72" t="s">
        <v>755</v>
      </c>
      <c r="AV1745" s="73" t="s">
        <v>755</v>
      </c>
      <c r="AW1745" s="66" t="s">
        <v>755</v>
      </c>
      <c r="AX1745" s="66" t="s">
        <v>755</v>
      </c>
      <c r="AY1745" s="20"/>
      <c r="AZ1745" s="20"/>
      <c r="BA1745" s="105" t="str">
        <f t="shared" si="252"/>
        <v>Top Level Numerator</v>
      </c>
      <c r="BB1745" s="20" t="str">
        <f t="shared" si="253"/>
        <v>PE5QVF0w4xj</v>
      </c>
      <c r="BC1745" s="20" t="s">
        <v>25706</v>
      </c>
      <c r="BD1745" s="20" t="s">
        <v>25707</v>
      </c>
      <c r="BE1745" s="75" t="s">
        <v>21240</v>
      </c>
      <c r="BF1745" s="73" t="s">
        <v>21241</v>
      </c>
      <c r="BG1745" s="55" t="s">
        <v>755</v>
      </c>
      <c r="BH1745" s="76" t="s">
        <v>755</v>
      </c>
      <c r="BI1745" s="20" t="s">
        <v>755</v>
      </c>
      <c r="BJ1745" s="20" t="s">
        <v>755</v>
      </c>
      <c r="BK1745" s="55" t="s">
        <v>755</v>
      </c>
      <c r="BL1745" s="71" t="s">
        <v>755</v>
      </c>
      <c r="BM1745" s="77" t="s">
        <v>755</v>
      </c>
      <c r="BN1745" s="78" t="s">
        <v>755</v>
      </c>
      <c r="BO1745" s="77" t="s">
        <v>755</v>
      </c>
      <c r="BP1745" s="78" t="s">
        <v>755</v>
      </c>
    </row>
    <row r="1746" spans="1:68" x14ac:dyDescent="0.2">
      <c r="A1746" s="20" t="s">
        <v>95</v>
      </c>
      <c r="B1746" s="20" t="s">
        <v>1771</v>
      </c>
      <c r="C1746" s="20" t="s">
        <v>931</v>
      </c>
      <c r="D1746" s="20" t="s">
        <v>1</v>
      </c>
      <c r="E1746" s="20" t="s">
        <v>78</v>
      </c>
      <c r="G1746" s="20" t="s">
        <v>20086</v>
      </c>
      <c r="I1746" s="19">
        <f t="shared" si="254"/>
        <v>14</v>
      </c>
      <c r="J1746" s="20" t="s">
        <v>755</v>
      </c>
      <c r="K1746" s="20" t="s">
        <v>2259</v>
      </c>
      <c r="L1746" s="95" t="str">
        <f>IF(M1746&lt;&gt;"",IF(NOT(ISNA(INDEX(cc!B:B,MATCH(M1746,cc!A:A,0)))),INDEX(cc!B:B,MATCH(M1746,cc!A:A,0)),"0"),"")</f>
        <v>default</v>
      </c>
      <c r="M1746" s="97" t="s">
        <v>13</v>
      </c>
      <c r="N1746" s="28" t="str">
        <f t="shared" si="255"/>
        <v/>
      </c>
      <c r="O1746" s="19" t="str">
        <f t="shared" si="248"/>
        <v>TB_IPT (N, TA): PLHIV, New, Starting IPT</v>
      </c>
      <c r="P1746" s="19" t="str">
        <f t="shared" si="249"/>
        <v>TB_IPT (N, TA): PLHIV, New, Starting IPT</v>
      </c>
      <c r="Q1746" s="19" t="str">
        <f t="shared" si="247"/>
        <v>TB_IPT (N, TA)</v>
      </c>
      <c r="R1746" s="19" t="str">
        <f t="shared" si="250"/>
        <v>TB_IPT_N_TA</v>
      </c>
      <c r="S1746" s="19" t="str">
        <f t="shared" si="251"/>
        <v>TB_IPT_N_TA_</v>
      </c>
      <c r="T1746" s="19" t="b">
        <f>NOT(ISNA(VLOOKUP(B1746,dbcodes!A:B,2,FALSE)))</f>
        <v>1</v>
      </c>
      <c r="U1746" s="19" t="str">
        <f>IF(ISNA(VLOOKUP(B1746,dbcodes!A:B,2,FALSE)),des!R1293,VLOOKUP(B1746,dbcodes!A:B,2,FALSE))</f>
        <v>TB_IPT_N_TA</v>
      </c>
      <c r="V1746" s="20" t="s">
        <v>2366</v>
      </c>
      <c r="W1746" s="107" t="str">
        <f>IF(ISNA(VLOOKUP(C1746,descriptions!A:B,2,FALSE)),des!V1293,IF(G1746=" TARGET","Target ","")&amp;VLOOKUP(C1746,descriptions!A:B,2,FALSE))</f>
        <v>Number of PEPFAR-supported labs and testing sites that perform analyte-specific testing, participate and pass PT Program.</v>
      </c>
      <c r="X1746" s="20" t="s">
        <v>4</v>
      </c>
      <c r="Y1746" s="20" t="s">
        <v>831</v>
      </c>
      <c r="Z1746" s="20" t="s">
        <v>836</v>
      </c>
      <c r="AA1746" s="20" t="s">
        <v>102</v>
      </c>
      <c r="AB1746" s="20" t="s">
        <v>755</v>
      </c>
      <c r="AC1746" s="19" t="str">
        <f>IF(AB1746&lt;&gt;"",IF(NOT(ISNA(INDEX(os!A:A,MATCH(AB1746,os!B:B,0)))),INDEX(os!A:A,MATCH(AB1746,os!B:B,0)),"0"),"")</f>
        <v/>
      </c>
      <c r="AD1746" s="20" t="s">
        <v>830</v>
      </c>
      <c r="AH1746" s="93" t="str">
        <f>IF(NOT(ISNA(VLOOKUP(B:B,ResultsTargets!A:A,1,0))),"TRUE","")</f>
        <v/>
      </c>
      <c r="AI1746" s="19" t="str">
        <f>IF(ISNA(VLOOKUP(C1746,dim_techarea!A:B,2,FALSE)),"",VLOOKUP(C1746,dim_techarea!A:B,2,FALSE))</f>
        <v>TB_IPT</v>
      </c>
      <c r="AJ1746" s="19" t="str">
        <f>IF(ISNA(VLOOKUP(AI1746,dim_techarea!B:C,2,FALSE)),"",VLOOKUP(AI1746,dim_techarea!B:C,2,FALSE))</f>
        <v>aeo2HdYhqQu</v>
      </c>
      <c r="AK1746" s="19" t="str">
        <f>IF(ISNA(VLOOKUP(TRIM(G1746),dim_targetsresults!A:B,2,FALSE)),"",VLOOKUP(TRIM(G1746),dim_targetsresults!A:C,2,FALSE))</f>
        <v>MER Results</v>
      </c>
      <c r="AL1746" s="19" t="str">
        <f>IF(ISNA(VLOOKUP(AK1746,dim_targetsresults!B:C,2,FALSE)),"",VLOOKUP(AK1746,dim_targetsresults!B:C,2,FALSE))</f>
        <v>Jh0jDM5yQ2E</v>
      </c>
      <c r="AM1746" s="19" t="str">
        <f>IF(ISNA(VLOOKUP(TRIM(D1746),dim_numeratordenominator!A:B,2,FALSE)),"",VLOOKUP(TRIM(D1746),dim_numeratordenominator!A:C,2,FALSE))</f>
        <v>Numerator</v>
      </c>
      <c r="AN1746" s="19" t="str">
        <f>IF(ISNA(VLOOKUP(AM1746,dim_numeratordenominator!B:C,2,FALSE)),"",VLOOKUP(AM1746,dim_numeratordenominator!B:C,2,FALSE))</f>
        <v>Som9NRMQqV7</v>
      </c>
      <c r="AO1746" s="19" t="str">
        <f>IF(ISNA(VLOOKUP(TRIM(E1746),dim_supporttype!A:B,2,FALSE)),"",VLOOKUP(TRIM(E1746),dim_supporttype!A:C,2,FALSE))</f>
        <v>TA</v>
      </c>
      <c r="AP1746" s="19" t="str">
        <f>IF(ISNA(VLOOKUP(AO1746,dim_supporttype!B:C,2,FALSE)),"",VLOOKUP(AO1746,dim_supporttype!B:C,2,FALSE))</f>
        <v>cRAGKdWIDn4</v>
      </c>
      <c r="AQ1746" s="19" t="str">
        <f>IF(ISNA(VLOOKUP(TRIM(F1746),dim_disaggs!A:B,2,FALSE)),"No Disagg",VLOOKUP(TRIM(F1746),dim_disaggs!A:B,2,FALSE))</f>
        <v>No Disagg</v>
      </c>
      <c r="AR1746" s="19" t="str">
        <f>IF(ISNA(VLOOKUP(AQ1746,dim_disaggs!B:C,2,FALSE)),"",VLOOKUP(AQ1746,dim_disaggs!B:C,2,FALSE))</f>
        <v>werJlVT6sf3</v>
      </c>
      <c r="AU1746" s="72" t="s">
        <v>755</v>
      </c>
      <c r="AV1746" s="73" t="s">
        <v>755</v>
      </c>
      <c r="AW1746" s="66" t="s">
        <v>755</v>
      </c>
      <c r="AX1746" s="66" t="s">
        <v>755</v>
      </c>
      <c r="BA1746" s="105" t="str">
        <f t="shared" si="252"/>
        <v>Top Level Numerator</v>
      </c>
      <c r="BB1746" s="20" t="str">
        <f t="shared" si="253"/>
        <v>PE5QVF0w4xj</v>
      </c>
      <c r="BC1746" s="20" t="s">
        <v>25706</v>
      </c>
      <c r="BD1746" s="20" t="s">
        <v>25707</v>
      </c>
      <c r="BE1746" s="75" t="s">
        <v>21240</v>
      </c>
      <c r="BF1746" s="73" t="s">
        <v>21241</v>
      </c>
      <c r="BG1746" s="55" t="s">
        <v>755</v>
      </c>
      <c r="BH1746" s="76" t="s">
        <v>755</v>
      </c>
      <c r="BI1746" s="20" t="s">
        <v>755</v>
      </c>
      <c r="BJ1746" s="20" t="s">
        <v>755</v>
      </c>
      <c r="BK1746" s="55" t="s">
        <v>755</v>
      </c>
      <c r="BL1746" s="71" t="s">
        <v>755</v>
      </c>
      <c r="BM1746" s="77" t="s">
        <v>755</v>
      </c>
      <c r="BN1746" s="78" t="s">
        <v>755</v>
      </c>
      <c r="BO1746" s="77" t="s">
        <v>755</v>
      </c>
      <c r="BP1746" s="78" t="s">
        <v>755</v>
      </c>
    </row>
    <row r="1747" spans="1:68" x14ac:dyDescent="0.2">
      <c r="A1747" s="20" t="s">
        <v>95</v>
      </c>
      <c r="B1747" s="20" t="s">
        <v>1759</v>
      </c>
      <c r="C1747" s="20" t="s">
        <v>931</v>
      </c>
      <c r="D1747" s="20" t="s">
        <v>1</v>
      </c>
      <c r="E1747" s="20" t="s">
        <v>264</v>
      </c>
      <c r="G1747" s="20" t="s">
        <v>20086</v>
      </c>
      <c r="I1747" s="19">
        <f t="shared" si="254"/>
        <v>25</v>
      </c>
      <c r="J1747" s="20" t="s">
        <v>755</v>
      </c>
      <c r="K1747" s="20" t="s">
        <v>2259</v>
      </c>
      <c r="L1747" s="95" t="str">
        <f>IF(M1747&lt;&gt;"",IF(NOT(ISNA(INDEX(cc!B:B,MATCH(M1747,cc!A:A,0)))),INDEX(cc!B:B,MATCH(M1747,cc!A:A,0)),"0"),"")</f>
        <v>default</v>
      </c>
      <c r="M1747" s="97" t="s">
        <v>13</v>
      </c>
      <c r="N1747" s="28" t="str">
        <f t="shared" si="255"/>
        <v/>
      </c>
      <c r="O1747" s="19" t="str">
        <f t="shared" si="248"/>
        <v>TB_IPT (N, DSD_NARRATIVE): PLHIV, New, Starting IPT</v>
      </c>
      <c r="P1747" s="19" t="str">
        <f t="shared" si="249"/>
        <v>TB_IPT (N, DSD_NARRATIVE): PLHIV, New, Starting IPT</v>
      </c>
      <c r="Q1747" s="19" t="str">
        <f t="shared" si="247"/>
        <v>TB_IPT (N, DSD_NARRATIVE)</v>
      </c>
      <c r="R1747" s="19" t="str">
        <f t="shared" si="250"/>
        <v>TB_IPT_N_DSD_NARRATIVE</v>
      </c>
      <c r="S1747" s="19" t="str">
        <f t="shared" si="251"/>
        <v>TB_IPT_N_DSD_NARRATIVE_</v>
      </c>
      <c r="T1747" s="19" t="b">
        <f>NOT(ISNA(VLOOKUP(B1747,dbcodes!A:B,2,FALSE)))</f>
        <v>1</v>
      </c>
      <c r="U1747" s="19" t="str">
        <f>IF(ISNA(VLOOKUP(B1747,dbcodes!A:B,2,FALSE)),des!R1294,VLOOKUP(B1747,dbcodes!A:B,2,FALSE))</f>
        <v>TB_IPT_N_DSD_NARRATIVE</v>
      </c>
      <c r="V1747" s="20" t="s">
        <v>2366</v>
      </c>
      <c r="W1747" s="107" t="str">
        <f>IF(ISNA(VLOOKUP(C1747,descriptions!A:B,2,FALSE)),des!V1294,IF(G1747=" TARGET","Target ","")&amp;VLOOKUP(C1747,descriptions!A:B,2,FALSE))</f>
        <v>Number of PEPFAR-supported labs and testing sites that perform analyte-specific testing, participate and pass PT Program.</v>
      </c>
      <c r="X1747" s="20" t="s">
        <v>9</v>
      </c>
      <c r="Y1747" s="20" t="s">
        <v>831</v>
      </c>
      <c r="Z1747" s="20" t="s">
        <v>836</v>
      </c>
      <c r="AA1747" s="20" t="s">
        <v>4121</v>
      </c>
      <c r="AB1747" s="20" t="s">
        <v>755</v>
      </c>
      <c r="AC1747" s="19" t="str">
        <f>IF(AB1747&lt;&gt;"",IF(NOT(ISNA(INDEX(os!A:A,MATCH(AB1747,os!B:B,0)))),INDEX(os!A:A,MATCH(AB1747,os!B:B,0)),"0"),"")</f>
        <v/>
      </c>
      <c r="AD1747" s="20" t="s">
        <v>830</v>
      </c>
      <c r="AH1747" s="93" t="str">
        <f>IF(NOT(ISNA(VLOOKUP(B:B,ResultsTargets!A:A,1,0))),"TRUE","")</f>
        <v/>
      </c>
      <c r="AI1747" s="19" t="str">
        <f>IF(ISNA(VLOOKUP(C1747,dim_techarea!A:B,2,FALSE)),"",VLOOKUP(C1747,dim_techarea!A:B,2,FALSE))</f>
        <v>TB_IPT</v>
      </c>
      <c r="AJ1747" s="19" t="str">
        <f>IF(ISNA(VLOOKUP(AI1747,dim_techarea!B:C,2,FALSE)),"",VLOOKUP(AI1747,dim_techarea!B:C,2,FALSE))</f>
        <v>aeo2HdYhqQu</v>
      </c>
      <c r="AK1747" s="19" t="str">
        <f>IF(ISNA(VLOOKUP(TRIM(G1747),dim_targetsresults!A:B,2,FALSE)),"",VLOOKUP(TRIM(G1747),dim_targetsresults!A:C,2,FALSE))</f>
        <v>MER Results</v>
      </c>
      <c r="AL1747" s="19" t="str">
        <f>IF(ISNA(VLOOKUP(AK1747,dim_targetsresults!B:C,2,FALSE)),"",VLOOKUP(AK1747,dim_targetsresults!B:C,2,FALSE))</f>
        <v>Jh0jDM5yQ2E</v>
      </c>
      <c r="AM1747" s="19" t="str">
        <f>IF(ISNA(VLOOKUP(TRIM(D1747),dim_numeratordenominator!A:B,2,FALSE)),"",VLOOKUP(TRIM(D1747),dim_numeratordenominator!A:C,2,FALSE))</f>
        <v>Numerator</v>
      </c>
      <c r="AN1747" s="19" t="str">
        <f>IF(ISNA(VLOOKUP(AM1747,dim_numeratordenominator!B:C,2,FALSE)),"",VLOOKUP(AM1747,dim_numeratordenominator!B:C,2,FALSE))</f>
        <v>Som9NRMQqV7</v>
      </c>
      <c r="AO1747" s="19" t="str">
        <f>IF(ISNA(VLOOKUP(TRIM(E1747),dim_supporttype!A:B,2,FALSE)),"",VLOOKUP(TRIM(E1747),dim_supporttype!A:C,2,FALSE))</f>
        <v>DSD Narratives</v>
      </c>
      <c r="AP1747" s="19" t="str">
        <f>IF(ISNA(VLOOKUP(AO1747,dim_supporttype!B:C,2,FALSE)),"",VLOOKUP(AO1747,dim_supporttype!B:C,2,FALSE))</f>
        <v>ySGf8v2q9Rm</v>
      </c>
      <c r="AQ1747" s="19" t="str">
        <f>IF(ISNA(VLOOKUP(TRIM(F1747),dim_disaggs!A:B,2,FALSE)),"No Disagg",VLOOKUP(TRIM(F1747),dim_disaggs!A:B,2,FALSE))</f>
        <v>No Disagg</v>
      </c>
      <c r="AR1747" s="19" t="str">
        <f>IF(ISNA(VLOOKUP(AQ1747,dim_disaggs!B:C,2,FALSE)),"",VLOOKUP(AQ1747,dim_disaggs!B:C,2,FALSE))</f>
        <v>werJlVT6sf3</v>
      </c>
      <c r="AU1747" s="72" t="s">
        <v>755</v>
      </c>
      <c r="AV1747" s="73" t="s">
        <v>755</v>
      </c>
      <c r="AW1747" s="66" t="s">
        <v>755</v>
      </c>
      <c r="AX1747" s="66" t="s">
        <v>755</v>
      </c>
      <c r="BA1747" s="105" t="str">
        <f t="shared" si="252"/>
        <v/>
      </c>
      <c r="BB1747" s="20" t="str">
        <f t="shared" si="253"/>
        <v/>
      </c>
      <c r="BE1747" s="75" t="s">
        <v>755</v>
      </c>
      <c r="BF1747" s="73" t="s">
        <v>755</v>
      </c>
      <c r="BG1747" s="55" t="s">
        <v>755</v>
      </c>
      <c r="BH1747" s="76" t="s">
        <v>755</v>
      </c>
      <c r="BI1747" s="20" t="s">
        <v>755</v>
      </c>
      <c r="BJ1747" s="20" t="s">
        <v>755</v>
      </c>
      <c r="BK1747" s="55" t="s">
        <v>755</v>
      </c>
      <c r="BL1747" s="71" t="s">
        <v>755</v>
      </c>
      <c r="BM1747" s="77" t="s">
        <v>755</v>
      </c>
      <c r="BN1747" s="78" t="s">
        <v>755</v>
      </c>
      <c r="BO1747" s="77" t="s">
        <v>755</v>
      </c>
      <c r="BP1747" s="78" t="s">
        <v>755</v>
      </c>
    </row>
    <row r="1748" spans="1:68" s="3" customFormat="1" x14ac:dyDescent="0.2">
      <c r="A1748" s="20" t="s">
        <v>95</v>
      </c>
      <c r="B1748" s="20" t="s">
        <v>1769</v>
      </c>
      <c r="C1748" s="20" t="s">
        <v>931</v>
      </c>
      <c r="D1748" s="20" t="s">
        <v>1</v>
      </c>
      <c r="E1748" s="20" t="s">
        <v>265</v>
      </c>
      <c r="F1748" s="20"/>
      <c r="G1748" s="20" t="s">
        <v>20086</v>
      </c>
      <c r="H1748" s="20"/>
      <c r="I1748" s="19">
        <f t="shared" si="254"/>
        <v>24</v>
      </c>
      <c r="J1748" s="20" t="s">
        <v>755</v>
      </c>
      <c r="K1748" s="20" t="s">
        <v>2259</v>
      </c>
      <c r="L1748" s="95" t="str">
        <f>IF(M1748&lt;&gt;"",IF(NOT(ISNA(INDEX(cc!B:B,MATCH(M1748,cc!A:A,0)))),INDEX(cc!B:B,MATCH(M1748,cc!A:A,0)),"0"),"")</f>
        <v>default</v>
      </c>
      <c r="M1748" s="97" t="s">
        <v>13</v>
      </c>
      <c r="N1748" s="28" t="str">
        <f t="shared" si="255"/>
        <v/>
      </c>
      <c r="O1748" s="19" t="str">
        <f t="shared" si="248"/>
        <v>TB_IPT (N, TA_NARRATIVE): PLHIV, New, Starting IPT</v>
      </c>
      <c r="P1748" s="19" t="str">
        <f t="shared" si="249"/>
        <v>TB_IPT (N, TA_NARRATIVE): PLHIV, New, Starting IPT</v>
      </c>
      <c r="Q1748" s="19" t="str">
        <f t="shared" si="247"/>
        <v>TB_IPT (N, TA_NARRATIVE)</v>
      </c>
      <c r="R1748" s="19" t="str">
        <f t="shared" si="250"/>
        <v>TB_IPT_N_TA_NARRATIVE</v>
      </c>
      <c r="S1748" s="19" t="str">
        <f t="shared" si="251"/>
        <v>TB_IPT_N_TA_NARRATIVE_</v>
      </c>
      <c r="T1748" s="19" t="b">
        <f>NOT(ISNA(VLOOKUP(B1748,dbcodes!A:B,2,FALSE)))</f>
        <v>1</v>
      </c>
      <c r="U1748" s="19" t="str">
        <f>IF(ISNA(VLOOKUP(B1748,dbcodes!A:B,2,FALSE)),des!R1295,VLOOKUP(B1748,dbcodes!A:B,2,FALSE))</f>
        <v>TB_IPT_N_TA_NARRATIVE</v>
      </c>
      <c r="V1748" s="20" t="s">
        <v>2366</v>
      </c>
      <c r="W1748" s="107" t="str">
        <f>IF(ISNA(VLOOKUP(C1748,descriptions!A:B,2,FALSE)),des!V1295,IF(G1748=" TARGET","Target ","")&amp;VLOOKUP(C1748,descriptions!A:B,2,FALSE))</f>
        <v>Number of PEPFAR-supported labs and testing sites that perform analyte-specific testing.</v>
      </c>
      <c r="X1748" s="20" t="s">
        <v>9</v>
      </c>
      <c r="Y1748" s="20" t="s">
        <v>831</v>
      </c>
      <c r="Z1748" s="20" t="s">
        <v>836</v>
      </c>
      <c r="AA1748" s="20" t="s">
        <v>4121</v>
      </c>
      <c r="AB1748" s="20" t="s">
        <v>755</v>
      </c>
      <c r="AC1748" s="19" t="str">
        <f>IF(AB1748&lt;&gt;"",IF(NOT(ISNA(INDEX(os!A:A,MATCH(AB1748,os!B:B,0)))),INDEX(os!A:A,MATCH(AB1748,os!B:B,0)),"0"),"")</f>
        <v/>
      </c>
      <c r="AD1748" s="20" t="s">
        <v>830</v>
      </c>
      <c r="AE1748" s="20"/>
      <c r="AF1748" s="20"/>
      <c r="AG1748" s="20"/>
      <c r="AH1748" s="93" t="str">
        <f>IF(NOT(ISNA(VLOOKUP(B:B,ResultsTargets!A:A,1,0))),"TRUE","")</f>
        <v/>
      </c>
      <c r="AI1748" s="19" t="str">
        <f>IF(ISNA(VLOOKUP(C1748,dim_techarea!A:B,2,FALSE)),"",VLOOKUP(C1748,dim_techarea!A:B,2,FALSE))</f>
        <v>TB_IPT</v>
      </c>
      <c r="AJ1748" s="19" t="str">
        <f>IF(ISNA(VLOOKUP(AI1748,dim_techarea!B:C,2,FALSE)),"",VLOOKUP(AI1748,dim_techarea!B:C,2,FALSE))</f>
        <v>aeo2HdYhqQu</v>
      </c>
      <c r="AK1748" s="19" t="str">
        <f>IF(ISNA(VLOOKUP(TRIM(G1748),dim_targetsresults!A:B,2,FALSE)),"",VLOOKUP(TRIM(G1748),dim_targetsresults!A:C,2,FALSE))</f>
        <v>MER Results</v>
      </c>
      <c r="AL1748" s="19" t="str">
        <f>IF(ISNA(VLOOKUP(AK1748,dim_targetsresults!B:C,2,FALSE)),"",VLOOKUP(AK1748,dim_targetsresults!B:C,2,FALSE))</f>
        <v>Jh0jDM5yQ2E</v>
      </c>
      <c r="AM1748" s="19" t="str">
        <f>IF(ISNA(VLOOKUP(TRIM(D1748),dim_numeratordenominator!A:B,2,FALSE)),"",VLOOKUP(TRIM(D1748),dim_numeratordenominator!A:C,2,FALSE))</f>
        <v>Numerator</v>
      </c>
      <c r="AN1748" s="19" t="str">
        <f>IF(ISNA(VLOOKUP(AM1748,dim_numeratordenominator!B:C,2,FALSE)),"",VLOOKUP(AM1748,dim_numeratordenominator!B:C,2,FALSE))</f>
        <v>Som9NRMQqV7</v>
      </c>
      <c r="AO1748" s="19" t="str">
        <f>IF(ISNA(VLOOKUP(TRIM(E1748),dim_supporttype!A:B,2,FALSE)),"",VLOOKUP(TRIM(E1748),dim_supporttype!A:C,2,FALSE))</f>
        <v>TA Narratives</v>
      </c>
      <c r="AP1748" s="19" t="str">
        <f>IF(ISNA(VLOOKUP(AO1748,dim_supporttype!B:C,2,FALSE)),"",VLOOKUP(AO1748,dim_supporttype!B:C,2,FALSE))</f>
        <v>aBZapfNWlIU</v>
      </c>
      <c r="AQ1748" s="19" t="str">
        <f>IF(ISNA(VLOOKUP(TRIM(F1748),dim_disaggs!A:B,2,FALSE)),"No Disagg",VLOOKUP(TRIM(F1748),dim_disaggs!A:B,2,FALSE))</f>
        <v>No Disagg</v>
      </c>
      <c r="AR1748" s="19" t="str">
        <f>IF(ISNA(VLOOKUP(AQ1748,dim_disaggs!B:C,2,FALSE)),"",VLOOKUP(AQ1748,dim_disaggs!B:C,2,FALSE))</f>
        <v>werJlVT6sf3</v>
      </c>
      <c r="AS1748" s="72"/>
      <c r="AT1748" s="66"/>
      <c r="AU1748" s="72" t="s">
        <v>755</v>
      </c>
      <c r="AV1748" s="73" t="s">
        <v>755</v>
      </c>
      <c r="AW1748" s="66" t="s">
        <v>755</v>
      </c>
      <c r="AX1748" s="66" t="s">
        <v>755</v>
      </c>
      <c r="AY1748" s="20"/>
      <c r="AZ1748" s="20"/>
      <c r="BA1748" s="105" t="str">
        <f t="shared" si="252"/>
        <v/>
      </c>
      <c r="BB1748" s="20" t="str">
        <f t="shared" si="253"/>
        <v/>
      </c>
      <c r="BC1748" s="20"/>
      <c r="BD1748" s="20"/>
      <c r="BE1748" s="75" t="s">
        <v>755</v>
      </c>
      <c r="BF1748" s="73" t="s">
        <v>755</v>
      </c>
      <c r="BG1748" s="55" t="s">
        <v>755</v>
      </c>
      <c r="BH1748" s="76" t="s">
        <v>755</v>
      </c>
      <c r="BI1748" s="20" t="s">
        <v>755</v>
      </c>
      <c r="BJ1748" s="20" t="s">
        <v>755</v>
      </c>
      <c r="BK1748" s="55" t="s">
        <v>755</v>
      </c>
      <c r="BL1748" s="71" t="s">
        <v>755</v>
      </c>
      <c r="BM1748" s="77" t="s">
        <v>755</v>
      </c>
      <c r="BN1748" s="78" t="s">
        <v>755</v>
      </c>
      <c r="BO1748" s="77" t="s">
        <v>755</v>
      </c>
      <c r="BP1748" s="78" t="s">
        <v>755</v>
      </c>
    </row>
    <row r="1749" spans="1:68" x14ac:dyDescent="0.2">
      <c r="A1749" s="20" t="s">
        <v>95</v>
      </c>
      <c r="B1749" s="20" t="s">
        <v>1758</v>
      </c>
      <c r="C1749" s="20" t="s">
        <v>931</v>
      </c>
      <c r="D1749" s="20" t="s">
        <v>1</v>
      </c>
      <c r="E1749" s="20" t="s">
        <v>77</v>
      </c>
      <c r="F1749" s="20" t="s">
        <v>204</v>
      </c>
      <c r="G1749" s="20" t="s">
        <v>2442</v>
      </c>
      <c r="H1749" s="20" t="s">
        <v>204</v>
      </c>
      <c r="I1749" s="19">
        <f t="shared" si="254"/>
        <v>27</v>
      </c>
      <c r="J1749" s="20" t="s">
        <v>755</v>
      </c>
      <c r="K1749" s="20" t="s">
        <v>2259</v>
      </c>
      <c r="L1749" s="95" t="str">
        <f>IF(M1749&lt;&gt;"",IF(NOT(ISNA(INDEX(cc!B:B,MATCH(M1749,cc!A:A,0)))),INDEX(cc!B:B,MATCH(M1749,cc!A:A,0)),"0"),"")</f>
        <v>Age (0-20+, 6)</v>
      </c>
      <c r="M1749" s="97" t="s">
        <v>3987</v>
      </c>
      <c r="N1749" s="28" t="str">
        <f t="shared" si="255"/>
        <v xml:space="preserve"> TARGET</v>
      </c>
      <c r="O1749" s="19" t="str">
        <f t="shared" si="248"/>
        <v>TB_IPT (N, DSD, Age) TARGET: PLHIV, New, Starting IPT</v>
      </c>
      <c r="P1749" s="19" t="str">
        <f t="shared" si="249"/>
        <v>TB_IPT (N, DSD, Age) TARGET: PLHIV, New, Starting IPT</v>
      </c>
      <c r="Q1749" s="19" t="str">
        <f t="shared" si="247"/>
        <v>TB_IPT (N, DSD, Age) TARGET</v>
      </c>
      <c r="R1749" s="19" t="str">
        <f t="shared" si="250"/>
        <v>TB_IPT_N_DSD_Age_TARGET</v>
      </c>
      <c r="S1749" s="19" t="str">
        <f t="shared" si="251"/>
        <v>TB_IPT_N_DSD_Age_TARGET</v>
      </c>
      <c r="T1749" s="19" t="b">
        <f>NOT(ISNA(VLOOKUP(B1749,dbcodes!A:B,2,FALSE)))</f>
        <v>1</v>
      </c>
      <c r="U1749" s="19" t="str">
        <f>IF(ISNA(VLOOKUP(B1749,dbcodes!A:B,2,FALSE)),des!R1296,VLOOKUP(B1749,dbcodes!A:B,2,FALSE))</f>
        <v>TB_IPT_N_DSD_Age_TARGET</v>
      </c>
      <c r="V1749" s="20" t="s">
        <v>2367</v>
      </c>
      <c r="W1749" s="107" t="str">
        <f>IF(ISNA(VLOOKUP(C1749,descriptions!A:B,2,FALSE)),des!V1296,IF(G1749=" TARGET","Target ","")&amp;VLOOKUP(C1749,descriptions!A:B,2,FALSE))</f>
        <v>Number of PEPFAR-supported labs and testing sites that perform analyte-specific testing.</v>
      </c>
      <c r="X1749" s="20" t="s">
        <v>4</v>
      </c>
      <c r="Y1749" s="20" t="s">
        <v>831</v>
      </c>
      <c r="Z1749" s="20" t="s">
        <v>836</v>
      </c>
      <c r="AA1749" s="20" t="s">
        <v>102</v>
      </c>
      <c r="AB1749" s="20" t="s">
        <v>755</v>
      </c>
      <c r="AC1749" s="19" t="str">
        <f>IF(AB1749&lt;&gt;"",IF(NOT(ISNA(INDEX(os!A:A,MATCH(AB1749,os!B:B,0)))),INDEX(os!A:A,MATCH(AB1749,os!B:B,0)),"0"),"")</f>
        <v/>
      </c>
      <c r="AD1749" s="20" t="s">
        <v>830</v>
      </c>
      <c r="AH1749" s="93" t="str">
        <f>IF(NOT(ISNA(VLOOKUP(B:B,ResultsTargets!A:A,1,0))),"TRUE","")</f>
        <v/>
      </c>
      <c r="AI1749" s="19" t="str">
        <f>IF(ISNA(VLOOKUP(C1749,dim_techarea!A:B,2,FALSE)),"",VLOOKUP(C1749,dim_techarea!A:B,2,FALSE))</f>
        <v>TB_IPT</v>
      </c>
      <c r="AJ1749" s="19" t="str">
        <f>IF(ISNA(VLOOKUP(AI1749,dim_techarea!B:C,2,FALSE)),"",VLOOKUP(AI1749,dim_techarea!B:C,2,FALSE))</f>
        <v>aeo2HdYhqQu</v>
      </c>
      <c r="AK1749" s="19" t="str">
        <f>IF(ISNA(VLOOKUP(TRIM(G1749),dim_targetsresults!A:B,2,FALSE)),"",VLOOKUP(TRIM(G1749),dim_targetsresults!A:C,2,FALSE))</f>
        <v>MER Targets</v>
      </c>
      <c r="AL1749" s="19" t="str">
        <f>IF(ISNA(VLOOKUP(AK1749,dim_targetsresults!B:C,2,FALSE)),"",VLOOKUP(AK1749,dim_targetsresults!B:C,2,FALSE))</f>
        <v>W8imnja2Owd</v>
      </c>
      <c r="AM1749" s="19" t="str">
        <f>IF(ISNA(VLOOKUP(TRIM(D1749),dim_numeratordenominator!A:B,2,FALSE)),"",VLOOKUP(TRIM(D1749),dim_numeratordenominator!A:C,2,FALSE))</f>
        <v>Numerator</v>
      </c>
      <c r="AN1749" s="19" t="str">
        <f>IF(ISNA(VLOOKUP(AM1749,dim_numeratordenominator!B:C,2,FALSE)),"",VLOOKUP(AM1749,dim_numeratordenominator!B:C,2,FALSE))</f>
        <v>Som9NRMQqV7</v>
      </c>
      <c r="AO1749" s="19" t="str">
        <f>IF(ISNA(VLOOKUP(TRIM(E1749),dim_supporttype!A:B,2,FALSE)),"",VLOOKUP(TRIM(E1749),dim_supporttype!A:C,2,FALSE))</f>
        <v>DSD</v>
      </c>
      <c r="AP1749" s="19" t="str">
        <f>IF(ISNA(VLOOKUP(AO1749,dim_supporttype!B:C,2,FALSE)),"",VLOOKUP(AO1749,dim_supporttype!B:C,2,FALSE))</f>
        <v>iM13vdNLWKb</v>
      </c>
      <c r="AQ1749" s="19" t="str">
        <f>IF(ISNA(VLOOKUP(TRIM(F1749),dim_disaggs!A:B,2,FALSE)),"No Disagg",VLOOKUP(TRIM(F1749),dim_disaggs!A:B,2,FALSE))</f>
        <v>Age</v>
      </c>
      <c r="AR1749" s="19" t="str">
        <f>IF(ISNA(VLOOKUP(AQ1749,dim_disaggs!B:C,2,FALSE)),"",VLOOKUP(AQ1749,dim_disaggs!B:C,2,FALSE))</f>
        <v>fNQC7f36jre</v>
      </c>
      <c r="AU1749" s="72" t="s">
        <v>755</v>
      </c>
      <c r="AV1749" s="73" t="s">
        <v>755</v>
      </c>
      <c r="AW1749" s="66" t="s">
        <v>755</v>
      </c>
      <c r="AX1749" s="66" t="s">
        <v>755</v>
      </c>
      <c r="BA1749" s="105" t="str">
        <f t="shared" si="252"/>
        <v/>
      </c>
      <c r="BB1749" s="20" t="str">
        <f t="shared" si="253"/>
        <v/>
      </c>
      <c r="BE1749" s="75" t="s">
        <v>755</v>
      </c>
      <c r="BF1749" s="73" t="s">
        <v>755</v>
      </c>
      <c r="BG1749" s="55" t="s">
        <v>755</v>
      </c>
      <c r="BH1749" s="76" t="s">
        <v>755</v>
      </c>
      <c r="BI1749" s="20" t="s">
        <v>755</v>
      </c>
      <c r="BJ1749" s="20" t="s">
        <v>755</v>
      </c>
      <c r="BK1749" s="55" t="s">
        <v>755</v>
      </c>
      <c r="BL1749" s="71" t="s">
        <v>755</v>
      </c>
      <c r="BM1749" s="77" t="s">
        <v>755</v>
      </c>
      <c r="BN1749" s="78" t="s">
        <v>755</v>
      </c>
      <c r="BO1749" s="77" t="s">
        <v>755</v>
      </c>
      <c r="BP1749" s="78" t="s">
        <v>755</v>
      </c>
    </row>
    <row r="1750" spans="1:68" s="3" customFormat="1" x14ac:dyDescent="0.2">
      <c r="A1750" s="20" t="s">
        <v>95</v>
      </c>
      <c r="B1750" s="20" t="s">
        <v>1768</v>
      </c>
      <c r="C1750" s="20" t="s">
        <v>931</v>
      </c>
      <c r="D1750" s="20" t="s">
        <v>1</v>
      </c>
      <c r="E1750" s="20" t="s">
        <v>78</v>
      </c>
      <c r="F1750" s="20" t="s">
        <v>204</v>
      </c>
      <c r="G1750" s="20" t="s">
        <v>2442</v>
      </c>
      <c r="H1750" s="20" t="s">
        <v>204</v>
      </c>
      <c r="I1750" s="19">
        <f t="shared" si="254"/>
        <v>26</v>
      </c>
      <c r="J1750" s="20" t="s">
        <v>755</v>
      </c>
      <c r="K1750" s="20" t="s">
        <v>2259</v>
      </c>
      <c r="L1750" s="95" t="str">
        <f>IF(M1750&lt;&gt;"",IF(NOT(ISNA(INDEX(cc!B:B,MATCH(M1750,cc!A:A,0)))),INDEX(cc!B:B,MATCH(M1750,cc!A:A,0)),"0"),"")</f>
        <v>Age (0-20+, 6)</v>
      </c>
      <c r="M1750" s="97" t="s">
        <v>3987</v>
      </c>
      <c r="N1750" s="28" t="str">
        <f t="shared" si="255"/>
        <v xml:space="preserve"> TARGET</v>
      </c>
      <c r="O1750" s="19" t="str">
        <f t="shared" si="248"/>
        <v>TB_IPT (N, TA, Age) TARGET: PLHIV, New, Starting IPT</v>
      </c>
      <c r="P1750" s="19" t="str">
        <f t="shared" si="249"/>
        <v>TB_IPT (N, TA, Age) TARGET: PLHIV, New, Starting IPT</v>
      </c>
      <c r="Q1750" s="19" t="str">
        <f t="shared" si="247"/>
        <v>TB_IPT (N, TA, Age) TARGET</v>
      </c>
      <c r="R1750" s="19" t="str">
        <f t="shared" si="250"/>
        <v>TB_IPT_N_TA_Age_TARGET</v>
      </c>
      <c r="S1750" s="19" t="str">
        <f t="shared" si="251"/>
        <v>TB_IPT_N_TA_Age_TARGET</v>
      </c>
      <c r="T1750" s="19" t="b">
        <f>NOT(ISNA(VLOOKUP(B1750,dbcodes!A:B,2,FALSE)))</f>
        <v>1</v>
      </c>
      <c r="U1750" s="19" t="str">
        <f>IF(ISNA(VLOOKUP(B1750,dbcodes!A:B,2,FALSE)),des!R1297,VLOOKUP(B1750,dbcodes!A:B,2,FALSE))</f>
        <v>TB_IPT_N_TA_Age_TARGET</v>
      </c>
      <c r="V1750" s="20" t="s">
        <v>2367</v>
      </c>
      <c r="W1750" s="107" t="str">
        <f>IF(ISNA(VLOOKUP(C1750,descriptions!A:B,2,FALSE)),des!V1297,IF(G1750=" TARGET","Target ","")&amp;VLOOKUP(C1750,descriptions!A:B,2,FALSE))</f>
        <v>Target number of PEPFAR-supported labs and testing sites that perform analyte-specific testing and participate in PT Program.</v>
      </c>
      <c r="X1750" s="20" t="s">
        <v>4</v>
      </c>
      <c r="Y1750" s="20" t="s">
        <v>831</v>
      </c>
      <c r="Z1750" s="20" t="s">
        <v>836</v>
      </c>
      <c r="AA1750" s="20" t="s">
        <v>102</v>
      </c>
      <c r="AB1750" s="20" t="s">
        <v>755</v>
      </c>
      <c r="AC1750" s="19" t="str">
        <f>IF(AB1750&lt;&gt;"",IF(NOT(ISNA(INDEX(os!A:A,MATCH(AB1750,os!B:B,0)))),INDEX(os!A:A,MATCH(AB1750,os!B:B,0)),"0"),"")</f>
        <v/>
      </c>
      <c r="AD1750" s="20" t="s">
        <v>830</v>
      </c>
      <c r="AE1750" s="20"/>
      <c r="AF1750" s="20"/>
      <c r="AG1750" s="20"/>
      <c r="AH1750" s="93" t="str">
        <f>IF(NOT(ISNA(VLOOKUP(B:B,ResultsTargets!A:A,1,0))),"TRUE","")</f>
        <v/>
      </c>
      <c r="AI1750" s="19" t="str">
        <f>IF(ISNA(VLOOKUP(C1750,dim_techarea!A:B,2,FALSE)),"",VLOOKUP(C1750,dim_techarea!A:B,2,FALSE))</f>
        <v>TB_IPT</v>
      </c>
      <c r="AJ1750" s="19" t="str">
        <f>IF(ISNA(VLOOKUP(AI1750,dim_techarea!B:C,2,FALSE)),"",VLOOKUP(AI1750,dim_techarea!B:C,2,FALSE))</f>
        <v>aeo2HdYhqQu</v>
      </c>
      <c r="AK1750" s="19" t="str">
        <f>IF(ISNA(VLOOKUP(TRIM(G1750),dim_targetsresults!A:B,2,FALSE)),"",VLOOKUP(TRIM(G1750),dim_targetsresults!A:C,2,FALSE))</f>
        <v>MER Targets</v>
      </c>
      <c r="AL1750" s="19" t="str">
        <f>IF(ISNA(VLOOKUP(AK1750,dim_targetsresults!B:C,2,FALSE)),"",VLOOKUP(AK1750,dim_targetsresults!B:C,2,FALSE))</f>
        <v>W8imnja2Owd</v>
      </c>
      <c r="AM1750" s="19" t="str">
        <f>IF(ISNA(VLOOKUP(TRIM(D1750),dim_numeratordenominator!A:B,2,FALSE)),"",VLOOKUP(TRIM(D1750),dim_numeratordenominator!A:C,2,FALSE))</f>
        <v>Numerator</v>
      </c>
      <c r="AN1750" s="19" t="str">
        <f>IF(ISNA(VLOOKUP(AM1750,dim_numeratordenominator!B:C,2,FALSE)),"",VLOOKUP(AM1750,dim_numeratordenominator!B:C,2,FALSE))</f>
        <v>Som9NRMQqV7</v>
      </c>
      <c r="AO1750" s="19" t="str">
        <f>IF(ISNA(VLOOKUP(TRIM(E1750),dim_supporttype!A:B,2,FALSE)),"",VLOOKUP(TRIM(E1750),dim_supporttype!A:C,2,FALSE))</f>
        <v>TA</v>
      </c>
      <c r="AP1750" s="19" t="str">
        <f>IF(ISNA(VLOOKUP(AO1750,dim_supporttype!B:C,2,FALSE)),"",VLOOKUP(AO1750,dim_supporttype!B:C,2,FALSE))</f>
        <v>cRAGKdWIDn4</v>
      </c>
      <c r="AQ1750" s="19" t="str">
        <f>IF(ISNA(VLOOKUP(TRIM(F1750),dim_disaggs!A:B,2,FALSE)),"No Disagg",VLOOKUP(TRIM(F1750),dim_disaggs!A:B,2,FALSE))</f>
        <v>Age</v>
      </c>
      <c r="AR1750" s="19" t="str">
        <f>IF(ISNA(VLOOKUP(AQ1750,dim_disaggs!B:C,2,FALSE)),"",VLOOKUP(AQ1750,dim_disaggs!B:C,2,FALSE))</f>
        <v>fNQC7f36jre</v>
      </c>
      <c r="AS1750" s="72"/>
      <c r="AT1750" s="66"/>
      <c r="AU1750" s="72" t="s">
        <v>755</v>
      </c>
      <c r="AV1750" s="73" t="s">
        <v>755</v>
      </c>
      <c r="AW1750" s="66" t="s">
        <v>755</v>
      </c>
      <c r="AX1750" s="66" t="s">
        <v>755</v>
      </c>
      <c r="AY1750" s="20"/>
      <c r="AZ1750" s="20"/>
      <c r="BA1750" s="105" t="str">
        <f t="shared" si="252"/>
        <v/>
      </c>
      <c r="BB1750" s="20" t="str">
        <f t="shared" si="253"/>
        <v/>
      </c>
      <c r="BC1750" s="20"/>
      <c r="BD1750" s="20"/>
      <c r="BE1750" s="75" t="s">
        <v>755</v>
      </c>
      <c r="BF1750" s="73" t="s">
        <v>755</v>
      </c>
      <c r="BG1750" s="55" t="s">
        <v>755</v>
      </c>
      <c r="BH1750" s="76" t="s">
        <v>755</v>
      </c>
      <c r="BI1750" s="20" t="s">
        <v>755</v>
      </c>
      <c r="BJ1750" s="20" t="s">
        <v>755</v>
      </c>
      <c r="BK1750" s="55" t="s">
        <v>755</v>
      </c>
      <c r="BL1750" s="71" t="s">
        <v>755</v>
      </c>
      <c r="BM1750" s="77" t="s">
        <v>755</v>
      </c>
      <c r="BN1750" s="78" t="s">
        <v>755</v>
      </c>
      <c r="BO1750" s="77" t="s">
        <v>755</v>
      </c>
      <c r="BP1750" s="78" t="s">
        <v>755</v>
      </c>
    </row>
    <row r="1751" spans="1:68" s="3" customFormat="1" ht="17" customHeight="1" x14ac:dyDescent="0.2">
      <c r="A1751" s="20" t="s">
        <v>95</v>
      </c>
      <c r="B1751" s="20" t="s">
        <v>1756</v>
      </c>
      <c r="C1751" s="20" t="s">
        <v>931</v>
      </c>
      <c r="D1751" s="20" t="s">
        <v>1</v>
      </c>
      <c r="E1751" s="20" t="s">
        <v>77</v>
      </c>
      <c r="F1751" s="20" t="s">
        <v>2147</v>
      </c>
      <c r="G1751" s="20" t="s">
        <v>2442</v>
      </c>
      <c r="H1751" s="20" t="s">
        <v>18673</v>
      </c>
      <c r="I1751" s="19">
        <f t="shared" si="254"/>
        <v>31</v>
      </c>
      <c r="J1751" s="20" t="s">
        <v>755</v>
      </c>
      <c r="K1751" s="20" t="s">
        <v>2259</v>
      </c>
      <c r="L1751" s="95" t="str">
        <f>IF(M1751&lt;&gt;"",IF(NOT(ISNA(INDEX(cc!B:B,MATCH(M1751,cc!A:A,0)))),INDEX(cc!B:B,MATCH(M1751,cc!A:A,0)),"0"),"")</f>
        <v>Age (&lt;15,15+)</v>
      </c>
      <c r="M1751" s="97" t="s">
        <v>4030</v>
      </c>
      <c r="N1751" s="28" t="str">
        <f t="shared" si="255"/>
        <v xml:space="preserve"> TARGET</v>
      </c>
      <c r="O1751" s="19" t="str">
        <f t="shared" si="248"/>
        <v>TB_IPT (N, DSD, Age Aggregated) TARGET: PLHIV, New, Starting IPT</v>
      </c>
      <c r="P1751" s="19" t="str">
        <f t="shared" si="249"/>
        <v>TB_IPT (N, DSD, Age Aggregated) TARGET: PLHIV, New, Starting IPT</v>
      </c>
      <c r="Q1751" s="19" t="str">
        <f t="shared" si="247"/>
        <v>TB_IPT (N, DSD, Age Agg) TARGET</v>
      </c>
      <c r="R1751" s="19" t="str">
        <f t="shared" si="250"/>
        <v>TB_IPT_N_DSD_Age_Agg_TARGET</v>
      </c>
      <c r="S1751" s="19" t="str">
        <f t="shared" si="251"/>
        <v>TB_IPT_N_DSD_Age_Agg_TARGET</v>
      </c>
      <c r="T1751" s="19" t="b">
        <f>NOT(ISNA(VLOOKUP(B1751,dbcodes!A:B,2,FALSE)))</f>
        <v>1</v>
      </c>
      <c r="U1751" s="19" t="str">
        <f>IF(ISNA(VLOOKUP(B1751,dbcodes!A:B,2,FALSE)),des!R1298,VLOOKUP(B1751,dbcodes!A:B,2,FALSE))</f>
        <v>TB_IPT_N_DSD_Age_Aggregated_TARGET</v>
      </c>
      <c r="V1751" s="20" t="s">
        <v>2367</v>
      </c>
      <c r="W1751" s="107" t="str">
        <f>IF(ISNA(VLOOKUP(C1751,descriptions!A:B,2,FALSE)),des!V1298,IF(G1751=" TARGET","Target ","")&amp;VLOOKUP(C1751,descriptions!A:B,2,FALSE))</f>
        <v>Target number of PEPFAR-supported labs and testing sites that perform analyte-specific testing and participate in PT Program.</v>
      </c>
      <c r="X1751" s="20" t="s">
        <v>4</v>
      </c>
      <c r="Y1751" s="20" t="s">
        <v>831</v>
      </c>
      <c r="Z1751" s="20" t="s">
        <v>836</v>
      </c>
      <c r="AA1751" s="20" t="s">
        <v>102</v>
      </c>
      <c r="AB1751" s="20" t="s">
        <v>755</v>
      </c>
      <c r="AC1751" s="19" t="str">
        <f>IF(AB1751&lt;&gt;"",IF(NOT(ISNA(INDEX(os!A:A,MATCH(AB1751,os!B:B,0)))),INDEX(os!A:A,MATCH(AB1751,os!B:B,0)),"0"),"")</f>
        <v/>
      </c>
      <c r="AD1751" s="20" t="s">
        <v>830</v>
      </c>
      <c r="AE1751" s="20"/>
      <c r="AF1751" s="20"/>
      <c r="AG1751" s="20"/>
      <c r="AH1751" s="93" t="str">
        <f>IF(NOT(ISNA(VLOOKUP(B:B,ResultsTargets!A:A,1,0))),"TRUE","")</f>
        <v/>
      </c>
      <c r="AI1751" s="19" t="str">
        <f>IF(ISNA(VLOOKUP(C1751,dim_techarea!A:B,2,FALSE)),"",VLOOKUP(C1751,dim_techarea!A:B,2,FALSE))</f>
        <v>TB_IPT</v>
      </c>
      <c r="AJ1751" s="19" t="str">
        <f>IF(ISNA(VLOOKUP(AI1751,dim_techarea!B:C,2,FALSE)),"",VLOOKUP(AI1751,dim_techarea!B:C,2,FALSE))</f>
        <v>aeo2HdYhqQu</v>
      </c>
      <c r="AK1751" s="19" t="str">
        <f>IF(ISNA(VLOOKUP(TRIM(G1751),dim_targetsresults!A:B,2,FALSE)),"",VLOOKUP(TRIM(G1751),dim_targetsresults!A:C,2,FALSE))</f>
        <v>MER Targets</v>
      </c>
      <c r="AL1751" s="19" t="str">
        <f>IF(ISNA(VLOOKUP(AK1751,dim_targetsresults!B:C,2,FALSE)),"",VLOOKUP(AK1751,dim_targetsresults!B:C,2,FALSE))</f>
        <v>W8imnja2Owd</v>
      </c>
      <c r="AM1751" s="19" t="str">
        <f>IF(ISNA(VLOOKUP(TRIM(D1751),dim_numeratordenominator!A:B,2,FALSE)),"",VLOOKUP(TRIM(D1751),dim_numeratordenominator!A:C,2,FALSE))</f>
        <v>Numerator</v>
      </c>
      <c r="AN1751" s="19" t="str">
        <f>IF(ISNA(VLOOKUP(AM1751,dim_numeratordenominator!B:C,2,FALSE)),"",VLOOKUP(AM1751,dim_numeratordenominator!B:C,2,FALSE))</f>
        <v>Som9NRMQqV7</v>
      </c>
      <c r="AO1751" s="19" t="str">
        <f>IF(ISNA(VLOOKUP(TRIM(E1751),dim_supporttype!A:B,2,FALSE)),"",VLOOKUP(TRIM(E1751),dim_supporttype!A:C,2,FALSE))</f>
        <v>DSD</v>
      </c>
      <c r="AP1751" s="19" t="str">
        <f>IF(ISNA(VLOOKUP(AO1751,dim_supporttype!B:C,2,FALSE)),"",VLOOKUP(AO1751,dim_supporttype!B:C,2,FALSE))</f>
        <v>iM13vdNLWKb</v>
      </c>
      <c r="AQ1751" s="19" t="str">
        <f>IF(ISNA(VLOOKUP(TRIM(F1751),dim_disaggs!A:B,2,FALSE)),"No Disagg",VLOOKUP(TRIM(F1751),dim_disaggs!A:B,2,FALSE))</f>
        <v>Age Aggregated</v>
      </c>
      <c r="AR1751" s="19" t="str">
        <f>IF(ISNA(VLOOKUP(AQ1751,dim_disaggs!B:C,2,FALSE)),"",VLOOKUP(AQ1751,dim_disaggs!B:C,2,FALSE))</f>
        <v>zY8SynzWEP5</v>
      </c>
      <c r="AS1751" s="72"/>
      <c r="AT1751" s="66"/>
      <c r="AU1751" s="72" t="s">
        <v>755</v>
      </c>
      <c r="AV1751" s="73" t="s">
        <v>755</v>
      </c>
      <c r="AW1751" s="66" t="s">
        <v>755</v>
      </c>
      <c r="AX1751" s="66" t="s">
        <v>755</v>
      </c>
      <c r="AY1751" s="20"/>
      <c r="AZ1751" s="20"/>
      <c r="BA1751" s="105" t="str">
        <f t="shared" si="252"/>
        <v/>
      </c>
      <c r="BB1751" s="20" t="str">
        <f t="shared" si="253"/>
        <v/>
      </c>
      <c r="BC1751" s="20"/>
      <c r="BD1751" s="20"/>
      <c r="BE1751" s="75" t="s">
        <v>755</v>
      </c>
      <c r="BF1751" s="73" t="s">
        <v>755</v>
      </c>
      <c r="BG1751" s="55" t="s">
        <v>755</v>
      </c>
      <c r="BH1751" s="76" t="s">
        <v>755</v>
      </c>
      <c r="BI1751" s="20" t="s">
        <v>755</v>
      </c>
      <c r="BJ1751" s="20" t="s">
        <v>755</v>
      </c>
      <c r="BK1751" s="55" t="s">
        <v>755</v>
      </c>
      <c r="BL1751" s="71" t="s">
        <v>755</v>
      </c>
      <c r="BM1751" s="77" t="s">
        <v>755</v>
      </c>
      <c r="BN1751" s="78" t="s">
        <v>755</v>
      </c>
      <c r="BO1751" s="77" t="s">
        <v>755</v>
      </c>
      <c r="BP1751" s="78" t="s">
        <v>755</v>
      </c>
    </row>
    <row r="1752" spans="1:68" x14ac:dyDescent="0.2">
      <c r="A1752" s="20" t="s">
        <v>95</v>
      </c>
      <c r="B1752" s="20" t="s">
        <v>1766</v>
      </c>
      <c r="C1752" s="20" t="s">
        <v>931</v>
      </c>
      <c r="D1752" s="20" t="s">
        <v>1</v>
      </c>
      <c r="E1752" s="20" t="s">
        <v>78</v>
      </c>
      <c r="F1752" s="20" t="s">
        <v>2147</v>
      </c>
      <c r="G1752" s="20" t="s">
        <v>2442</v>
      </c>
      <c r="H1752" s="20" t="s">
        <v>18673</v>
      </c>
      <c r="I1752" s="19">
        <f t="shared" si="254"/>
        <v>30</v>
      </c>
      <c r="J1752" s="20" t="s">
        <v>755</v>
      </c>
      <c r="K1752" s="20" t="s">
        <v>2259</v>
      </c>
      <c r="L1752" s="95" t="str">
        <f>IF(M1752&lt;&gt;"",IF(NOT(ISNA(INDEX(cc!B:B,MATCH(M1752,cc!A:A,0)))),INDEX(cc!B:B,MATCH(M1752,cc!A:A,0)),"0"),"")</f>
        <v>Age (&lt;15,15+)</v>
      </c>
      <c r="M1752" s="97" t="s">
        <v>4030</v>
      </c>
      <c r="N1752" s="28" t="str">
        <f t="shared" si="255"/>
        <v xml:space="preserve"> TARGET</v>
      </c>
      <c r="O1752" s="19" t="str">
        <f t="shared" si="248"/>
        <v>TB_IPT (N, TA, Age Aggregated) TARGET: PLHIV, New, Starting IPT</v>
      </c>
      <c r="P1752" s="19" t="str">
        <f t="shared" si="249"/>
        <v>TB_IPT (N, TA, Age Aggregated) TARGET: PLHIV, New, Starting IPT</v>
      </c>
      <c r="Q1752" s="19" t="str">
        <f t="shared" si="247"/>
        <v>TB_IPT (N, TA, Age Agg) TARGET</v>
      </c>
      <c r="R1752" s="19" t="str">
        <f t="shared" si="250"/>
        <v>TB_IPT_N_TA_Age_Agg_TARGET</v>
      </c>
      <c r="S1752" s="19" t="str">
        <f t="shared" si="251"/>
        <v>TB_IPT_N_TA_Age_Agg_TARGET</v>
      </c>
      <c r="T1752" s="19" t="b">
        <f>NOT(ISNA(VLOOKUP(B1752,dbcodes!A:B,2,FALSE)))</f>
        <v>1</v>
      </c>
      <c r="U1752" s="19" t="str">
        <f>IF(ISNA(VLOOKUP(B1752,dbcodes!A:B,2,FALSE)),des!R1299,VLOOKUP(B1752,dbcodes!A:B,2,FALSE))</f>
        <v>TB_IPT_N_TA_Age_Aggregated_TARGET</v>
      </c>
      <c r="V1752" s="20" t="s">
        <v>2367</v>
      </c>
      <c r="W1752" s="107" t="str">
        <f>IF(ISNA(VLOOKUP(C1752,descriptions!A:B,2,FALSE)),des!V1299,IF(G1752=" TARGET","Target ","")&amp;VLOOKUP(C1752,descriptions!A:B,2,FALSE))</f>
        <v>Target number of PEPFAR-supported labs and testing sites that perform analyte-specific testing, participate and pass PT Program.</v>
      </c>
      <c r="X1752" s="20" t="s">
        <v>4</v>
      </c>
      <c r="Y1752" s="20" t="s">
        <v>831</v>
      </c>
      <c r="Z1752" s="20" t="s">
        <v>836</v>
      </c>
      <c r="AA1752" s="20" t="s">
        <v>102</v>
      </c>
      <c r="AB1752" s="20" t="s">
        <v>755</v>
      </c>
      <c r="AC1752" s="19" t="str">
        <f>IF(AB1752&lt;&gt;"",IF(NOT(ISNA(INDEX(os!A:A,MATCH(AB1752,os!B:B,0)))),INDEX(os!A:A,MATCH(AB1752,os!B:B,0)),"0"),"")</f>
        <v/>
      </c>
      <c r="AD1752" s="20" t="s">
        <v>830</v>
      </c>
      <c r="AH1752" s="93" t="str">
        <f>IF(NOT(ISNA(VLOOKUP(B:B,ResultsTargets!A:A,1,0))),"TRUE","")</f>
        <v/>
      </c>
      <c r="AI1752" s="19" t="str">
        <f>IF(ISNA(VLOOKUP(C1752,dim_techarea!A:B,2,FALSE)),"",VLOOKUP(C1752,dim_techarea!A:B,2,FALSE))</f>
        <v>TB_IPT</v>
      </c>
      <c r="AJ1752" s="19" t="str">
        <f>IF(ISNA(VLOOKUP(AI1752,dim_techarea!B:C,2,FALSE)),"",VLOOKUP(AI1752,dim_techarea!B:C,2,FALSE))</f>
        <v>aeo2HdYhqQu</v>
      </c>
      <c r="AK1752" s="19" t="str">
        <f>IF(ISNA(VLOOKUP(TRIM(G1752),dim_targetsresults!A:B,2,FALSE)),"",VLOOKUP(TRIM(G1752),dim_targetsresults!A:C,2,FALSE))</f>
        <v>MER Targets</v>
      </c>
      <c r="AL1752" s="19" t="str">
        <f>IF(ISNA(VLOOKUP(AK1752,dim_targetsresults!B:C,2,FALSE)),"",VLOOKUP(AK1752,dim_targetsresults!B:C,2,FALSE))</f>
        <v>W8imnja2Owd</v>
      </c>
      <c r="AM1752" s="19" t="str">
        <f>IF(ISNA(VLOOKUP(TRIM(D1752),dim_numeratordenominator!A:B,2,FALSE)),"",VLOOKUP(TRIM(D1752),dim_numeratordenominator!A:C,2,FALSE))</f>
        <v>Numerator</v>
      </c>
      <c r="AN1752" s="19" t="str">
        <f>IF(ISNA(VLOOKUP(AM1752,dim_numeratordenominator!B:C,2,FALSE)),"",VLOOKUP(AM1752,dim_numeratordenominator!B:C,2,FALSE))</f>
        <v>Som9NRMQqV7</v>
      </c>
      <c r="AO1752" s="19" t="str">
        <f>IF(ISNA(VLOOKUP(TRIM(E1752),dim_supporttype!A:B,2,FALSE)),"",VLOOKUP(TRIM(E1752),dim_supporttype!A:C,2,FALSE))</f>
        <v>TA</v>
      </c>
      <c r="AP1752" s="19" t="str">
        <f>IF(ISNA(VLOOKUP(AO1752,dim_supporttype!B:C,2,FALSE)),"",VLOOKUP(AO1752,dim_supporttype!B:C,2,FALSE))</f>
        <v>cRAGKdWIDn4</v>
      </c>
      <c r="AQ1752" s="19" t="str">
        <f>IF(ISNA(VLOOKUP(TRIM(F1752),dim_disaggs!A:B,2,FALSE)),"No Disagg",VLOOKUP(TRIM(F1752),dim_disaggs!A:B,2,FALSE))</f>
        <v>Age Aggregated</v>
      </c>
      <c r="AR1752" s="19" t="str">
        <f>IF(ISNA(VLOOKUP(AQ1752,dim_disaggs!B:C,2,FALSE)),"",VLOOKUP(AQ1752,dim_disaggs!B:C,2,FALSE))</f>
        <v>zY8SynzWEP5</v>
      </c>
      <c r="AU1752" s="72" t="s">
        <v>755</v>
      </c>
      <c r="AV1752" s="73" t="s">
        <v>755</v>
      </c>
      <c r="AW1752" s="66" t="s">
        <v>755</v>
      </c>
      <c r="AX1752" s="66" t="s">
        <v>755</v>
      </c>
      <c r="BA1752" s="105" t="str">
        <f t="shared" si="252"/>
        <v/>
      </c>
      <c r="BB1752" s="20" t="str">
        <f t="shared" si="253"/>
        <v/>
      </c>
      <c r="BE1752" s="75" t="s">
        <v>755</v>
      </c>
      <c r="BF1752" s="73" t="s">
        <v>755</v>
      </c>
      <c r="BG1752" s="55" t="s">
        <v>755</v>
      </c>
      <c r="BH1752" s="76" t="s">
        <v>755</v>
      </c>
      <c r="BI1752" s="20" t="s">
        <v>755</v>
      </c>
      <c r="BJ1752" s="20" t="s">
        <v>755</v>
      </c>
      <c r="BK1752" s="55" t="s">
        <v>755</v>
      </c>
      <c r="BL1752" s="71" t="s">
        <v>755</v>
      </c>
      <c r="BM1752" s="77" t="s">
        <v>755</v>
      </c>
      <c r="BN1752" s="78" t="s">
        <v>755</v>
      </c>
      <c r="BO1752" s="77" t="s">
        <v>755</v>
      </c>
      <c r="BP1752" s="78" t="s">
        <v>755</v>
      </c>
    </row>
    <row r="1753" spans="1:68" s="3" customFormat="1" x14ac:dyDescent="0.2">
      <c r="A1753" s="20" t="s">
        <v>95</v>
      </c>
      <c r="B1753" s="20" t="s">
        <v>1763</v>
      </c>
      <c r="C1753" s="20" t="s">
        <v>931</v>
      </c>
      <c r="D1753" s="20" t="s">
        <v>1</v>
      </c>
      <c r="E1753" s="20" t="s">
        <v>77</v>
      </c>
      <c r="F1753" s="20" t="s">
        <v>525</v>
      </c>
      <c r="G1753" s="20" t="s">
        <v>2442</v>
      </c>
      <c r="H1753" s="20" t="s">
        <v>525</v>
      </c>
      <c r="I1753" s="19">
        <f t="shared" si="254"/>
        <v>27</v>
      </c>
      <c r="J1753" s="20" t="s">
        <v>755</v>
      </c>
      <c r="K1753" s="20" t="s">
        <v>2259</v>
      </c>
      <c r="L1753" s="95" t="str">
        <f>IF(M1753&lt;&gt;"",IF(NOT(ISNA(INDEX(cc!B:B,MATCH(M1753,cc!A:A,0)))),INDEX(cc!B:B,MATCH(M1753,cc!A:A,0)),"0"),"")</f>
        <v>Sex</v>
      </c>
      <c r="M1753" s="97" t="s">
        <v>4106</v>
      </c>
      <c r="N1753" s="28" t="str">
        <f t="shared" si="255"/>
        <v xml:space="preserve"> TARGET</v>
      </c>
      <c r="O1753" s="19" t="str">
        <f t="shared" si="248"/>
        <v>TB_IPT (N, DSD, Sex) TARGET: PLHIV, New, Starting IPT</v>
      </c>
      <c r="P1753" s="19" t="str">
        <f t="shared" si="249"/>
        <v>TB_IPT (N, DSD, Sex) TARGET: PLHIV, New, Starting IPT</v>
      </c>
      <c r="Q1753" s="19" t="str">
        <f t="shared" si="247"/>
        <v>TB_IPT (N, DSD, Sex) TARGET</v>
      </c>
      <c r="R1753" s="19" t="str">
        <f t="shared" si="250"/>
        <v>TB_IPT_N_DSD_Sex_TARGET</v>
      </c>
      <c r="S1753" s="19" t="str">
        <f t="shared" si="251"/>
        <v>TB_IPT_N_DSD_Sex_TARGET</v>
      </c>
      <c r="T1753" s="19" t="b">
        <f>NOT(ISNA(VLOOKUP(B1753,dbcodes!A:B,2,FALSE)))</f>
        <v>1</v>
      </c>
      <c r="U1753" s="19" t="str">
        <f>IF(ISNA(VLOOKUP(B1753,dbcodes!A:B,2,FALSE)),des!R1300,VLOOKUP(B1753,dbcodes!A:B,2,FALSE))</f>
        <v>TB_IPT_N_DSD_Sex_TARGET</v>
      </c>
      <c r="V1753" s="20" t="s">
        <v>2369</v>
      </c>
      <c r="W1753" s="107" t="str">
        <f>IF(ISNA(VLOOKUP(C1753,descriptions!A:B,2,FALSE)),des!V1300,IF(G1753=" TARGET","Target ","")&amp;VLOOKUP(C1753,descriptions!A:B,2,FALSE))</f>
        <v>Target number of PEPFAR-supported labs and testing sites that perform analyte-specific testing, participate and pass PT Program.</v>
      </c>
      <c r="X1753" s="20" t="s">
        <v>4</v>
      </c>
      <c r="Y1753" s="20" t="s">
        <v>831</v>
      </c>
      <c r="Z1753" s="20" t="s">
        <v>836</v>
      </c>
      <c r="AA1753" s="20" t="s">
        <v>102</v>
      </c>
      <c r="AB1753" s="20" t="s">
        <v>755</v>
      </c>
      <c r="AC1753" s="19" t="str">
        <f>IF(AB1753&lt;&gt;"",IF(NOT(ISNA(INDEX(os!A:A,MATCH(AB1753,os!B:B,0)))),INDEX(os!A:A,MATCH(AB1753,os!B:B,0)),"0"),"")</f>
        <v/>
      </c>
      <c r="AD1753" s="20" t="s">
        <v>830</v>
      </c>
      <c r="AE1753" s="20"/>
      <c r="AF1753" s="20"/>
      <c r="AG1753" s="20"/>
      <c r="AH1753" s="93" t="str">
        <f>IF(NOT(ISNA(VLOOKUP(B:B,ResultsTargets!A:A,1,0))),"TRUE","")</f>
        <v/>
      </c>
      <c r="AI1753" s="19" t="str">
        <f>IF(ISNA(VLOOKUP(C1753,dim_techarea!A:B,2,FALSE)),"",VLOOKUP(C1753,dim_techarea!A:B,2,FALSE))</f>
        <v>TB_IPT</v>
      </c>
      <c r="AJ1753" s="19" t="str">
        <f>IF(ISNA(VLOOKUP(AI1753,dim_techarea!B:C,2,FALSE)),"",VLOOKUP(AI1753,dim_techarea!B:C,2,FALSE))</f>
        <v>aeo2HdYhqQu</v>
      </c>
      <c r="AK1753" s="19" t="str">
        <f>IF(ISNA(VLOOKUP(TRIM(G1753),dim_targetsresults!A:B,2,FALSE)),"",VLOOKUP(TRIM(G1753),dim_targetsresults!A:C,2,FALSE))</f>
        <v>MER Targets</v>
      </c>
      <c r="AL1753" s="19" t="str">
        <f>IF(ISNA(VLOOKUP(AK1753,dim_targetsresults!B:C,2,FALSE)),"",VLOOKUP(AK1753,dim_targetsresults!B:C,2,FALSE))</f>
        <v>W8imnja2Owd</v>
      </c>
      <c r="AM1753" s="19" t="str">
        <f>IF(ISNA(VLOOKUP(TRIM(D1753),dim_numeratordenominator!A:B,2,FALSE)),"",VLOOKUP(TRIM(D1753),dim_numeratordenominator!A:C,2,FALSE))</f>
        <v>Numerator</v>
      </c>
      <c r="AN1753" s="19" t="str">
        <f>IF(ISNA(VLOOKUP(AM1753,dim_numeratordenominator!B:C,2,FALSE)),"",VLOOKUP(AM1753,dim_numeratordenominator!B:C,2,FALSE))</f>
        <v>Som9NRMQqV7</v>
      </c>
      <c r="AO1753" s="19" t="str">
        <f>IF(ISNA(VLOOKUP(TRIM(E1753),dim_supporttype!A:B,2,FALSE)),"",VLOOKUP(TRIM(E1753),dim_supporttype!A:C,2,FALSE))</f>
        <v>DSD</v>
      </c>
      <c r="AP1753" s="19" t="str">
        <f>IF(ISNA(VLOOKUP(AO1753,dim_supporttype!B:C,2,FALSE)),"",VLOOKUP(AO1753,dim_supporttype!B:C,2,FALSE))</f>
        <v>iM13vdNLWKb</v>
      </c>
      <c r="AQ1753" s="19" t="str">
        <f>IF(ISNA(VLOOKUP(TRIM(F1753),dim_disaggs!A:B,2,FALSE)),"No Disagg",VLOOKUP(TRIM(F1753),dim_disaggs!A:B,2,FALSE))</f>
        <v>Sex</v>
      </c>
      <c r="AR1753" s="19" t="str">
        <f>IF(ISNA(VLOOKUP(AQ1753,dim_disaggs!B:C,2,FALSE)),"",VLOOKUP(AQ1753,dim_disaggs!B:C,2,FALSE))</f>
        <v>sdHeplyj1SL</v>
      </c>
      <c r="AS1753" s="72"/>
      <c r="AT1753" s="66"/>
      <c r="AU1753" s="72" t="s">
        <v>755</v>
      </c>
      <c r="AV1753" s="73" t="s">
        <v>755</v>
      </c>
      <c r="AW1753" s="66" t="s">
        <v>755</v>
      </c>
      <c r="AX1753" s="66" t="s">
        <v>755</v>
      </c>
      <c r="AY1753" s="20"/>
      <c r="AZ1753" s="20"/>
      <c r="BA1753" s="105" t="str">
        <f t="shared" si="252"/>
        <v/>
      </c>
      <c r="BB1753" s="20" t="str">
        <f t="shared" si="253"/>
        <v/>
      </c>
      <c r="BC1753" s="20"/>
      <c r="BD1753" s="20"/>
      <c r="BE1753" s="75" t="s">
        <v>755</v>
      </c>
      <c r="BF1753" s="73" t="s">
        <v>755</v>
      </c>
      <c r="BG1753" s="55" t="s">
        <v>755</v>
      </c>
      <c r="BH1753" s="76" t="s">
        <v>755</v>
      </c>
      <c r="BI1753" s="20" t="s">
        <v>755</v>
      </c>
      <c r="BJ1753" s="20" t="s">
        <v>755</v>
      </c>
      <c r="BK1753" s="55" t="s">
        <v>755</v>
      </c>
      <c r="BL1753" s="71" t="s">
        <v>755</v>
      </c>
      <c r="BM1753" s="77" t="s">
        <v>755</v>
      </c>
      <c r="BN1753" s="78" t="s">
        <v>755</v>
      </c>
      <c r="BO1753" s="77" t="s">
        <v>755</v>
      </c>
      <c r="BP1753" s="78" t="s">
        <v>755</v>
      </c>
    </row>
    <row r="1754" spans="1:68" s="3" customFormat="1" x14ac:dyDescent="0.2">
      <c r="A1754" s="20" t="s">
        <v>95</v>
      </c>
      <c r="B1754" s="20" t="s">
        <v>1773</v>
      </c>
      <c r="C1754" s="20" t="s">
        <v>931</v>
      </c>
      <c r="D1754" s="20" t="s">
        <v>1</v>
      </c>
      <c r="E1754" s="20" t="s">
        <v>78</v>
      </c>
      <c r="F1754" s="20" t="s">
        <v>525</v>
      </c>
      <c r="G1754" s="20" t="s">
        <v>2442</v>
      </c>
      <c r="H1754" s="20" t="s">
        <v>525</v>
      </c>
      <c r="I1754" s="19">
        <f t="shared" si="254"/>
        <v>26</v>
      </c>
      <c r="J1754" s="20" t="s">
        <v>755</v>
      </c>
      <c r="K1754" s="20" t="s">
        <v>2259</v>
      </c>
      <c r="L1754" s="95" t="str">
        <f>IF(M1754&lt;&gt;"",IF(NOT(ISNA(INDEX(cc!B:B,MATCH(M1754,cc!A:A,0)))),INDEX(cc!B:B,MATCH(M1754,cc!A:A,0)),"0"),"")</f>
        <v>Sex</v>
      </c>
      <c r="M1754" s="97" t="s">
        <v>4106</v>
      </c>
      <c r="N1754" s="28" t="str">
        <f t="shared" si="255"/>
        <v xml:space="preserve"> TARGET</v>
      </c>
      <c r="O1754" s="19" t="str">
        <f t="shared" si="248"/>
        <v>TB_IPT (N, TA, Sex) TARGET: PLHIV, New, Starting IPT</v>
      </c>
      <c r="P1754" s="19" t="str">
        <f t="shared" si="249"/>
        <v>TB_IPT (N, TA, Sex) TARGET: PLHIV, New, Starting IPT</v>
      </c>
      <c r="Q1754" s="19" t="str">
        <f t="shared" si="247"/>
        <v>TB_IPT (N, TA, Sex) TARGET</v>
      </c>
      <c r="R1754" s="19" t="str">
        <f t="shared" si="250"/>
        <v>TB_IPT_N_TA_Sex_TARGET</v>
      </c>
      <c r="S1754" s="19" t="str">
        <f t="shared" si="251"/>
        <v>TB_IPT_N_TA_Sex_TARGET</v>
      </c>
      <c r="T1754" s="19" t="b">
        <f>NOT(ISNA(VLOOKUP(B1754,dbcodes!A:B,2,FALSE)))</f>
        <v>1</v>
      </c>
      <c r="U1754" s="19" t="str">
        <f>IF(ISNA(VLOOKUP(B1754,dbcodes!A:B,2,FALSE)),des!R1301,VLOOKUP(B1754,dbcodes!A:B,2,FALSE))</f>
        <v>TB_IPT_N_TA_Sex_TARGET</v>
      </c>
      <c r="V1754" s="20" t="s">
        <v>2367</v>
      </c>
      <c r="W1754" s="107" t="str">
        <f>IF(ISNA(VLOOKUP(C1754,descriptions!A:B,2,FALSE)),des!V1301,IF(G1754=" TARGET","Target ","")&amp;VLOOKUP(C1754,descriptions!A:B,2,FALSE))</f>
        <v>Target number of PEPFAR-supported labs and testing sites that perform analyte-specific testing.</v>
      </c>
      <c r="X1754" s="20" t="s">
        <v>4</v>
      </c>
      <c r="Y1754" s="20" t="s">
        <v>831</v>
      </c>
      <c r="Z1754" s="20" t="s">
        <v>836</v>
      </c>
      <c r="AA1754" s="20" t="s">
        <v>102</v>
      </c>
      <c r="AB1754" s="20" t="s">
        <v>755</v>
      </c>
      <c r="AC1754" s="19" t="str">
        <f>IF(AB1754&lt;&gt;"",IF(NOT(ISNA(INDEX(os!A:A,MATCH(AB1754,os!B:B,0)))),INDEX(os!A:A,MATCH(AB1754,os!B:B,0)),"0"),"")</f>
        <v/>
      </c>
      <c r="AD1754" s="20" t="s">
        <v>830</v>
      </c>
      <c r="AE1754" s="20"/>
      <c r="AF1754" s="20"/>
      <c r="AG1754" s="20"/>
      <c r="AH1754" s="93" t="str">
        <f>IF(NOT(ISNA(VLOOKUP(B:B,ResultsTargets!A:A,1,0))),"TRUE","")</f>
        <v/>
      </c>
      <c r="AI1754" s="19" t="str">
        <f>IF(ISNA(VLOOKUP(C1754,dim_techarea!A:B,2,FALSE)),"",VLOOKUP(C1754,dim_techarea!A:B,2,FALSE))</f>
        <v>TB_IPT</v>
      </c>
      <c r="AJ1754" s="19" t="str">
        <f>IF(ISNA(VLOOKUP(AI1754,dim_techarea!B:C,2,FALSE)),"",VLOOKUP(AI1754,dim_techarea!B:C,2,FALSE))</f>
        <v>aeo2HdYhqQu</v>
      </c>
      <c r="AK1754" s="19" t="str">
        <f>IF(ISNA(VLOOKUP(TRIM(G1754),dim_targetsresults!A:B,2,FALSE)),"",VLOOKUP(TRIM(G1754),dim_targetsresults!A:C,2,FALSE))</f>
        <v>MER Targets</v>
      </c>
      <c r="AL1754" s="19" t="str">
        <f>IF(ISNA(VLOOKUP(AK1754,dim_targetsresults!B:C,2,FALSE)),"",VLOOKUP(AK1754,dim_targetsresults!B:C,2,FALSE))</f>
        <v>W8imnja2Owd</v>
      </c>
      <c r="AM1754" s="19" t="str">
        <f>IF(ISNA(VLOOKUP(TRIM(D1754),dim_numeratordenominator!A:B,2,FALSE)),"",VLOOKUP(TRIM(D1754),dim_numeratordenominator!A:C,2,FALSE))</f>
        <v>Numerator</v>
      </c>
      <c r="AN1754" s="19" t="str">
        <f>IF(ISNA(VLOOKUP(AM1754,dim_numeratordenominator!B:C,2,FALSE)),"",VLOOKUP(AM1754,dim_numeratordenominator!B:C,2,FALSE))</f>
        <v>Som9NRMQqV7</v>
      </c>
      <c r="AO1754" s="19" t="str">
        <f>IF(ISNA(VLOOKUP(TRIM(E1754),dim_supporttype!A:B,2,FALSE)),"",VLOOKUP(TRIM(E1754),dim_supporttype!A:C,2,FALSE))</f>
        <v>TA</v>
      </c>
      <c r="AP1754" s="19" t="str">
        <f>IF(ISNA(VLOOKUP(AO1754,dim_supporttype!B:C,2,FALSE)),"",VLOOKUP(AO1754,dim_supporttype!B:C,2,FALSE))</f>
        <v>cRAGKdWIDn4</v>
      </c>
      <c r="AQ1754" s="19" t="str">
        <f>IF(ISNA(VLOOKUP(TRIM(F1754),dim_disaggs!A:B,2,FALSE)),"No Disagg",VLOOKUP(TRIM(F1754),dim_disaggs!A:B,2,FALSE))</f>
        <v>Sex</v>
      </c>
      <c r="AR1754" s="19" t="str">
        <f>IF(ISNA(VLOOKUP(AQ1754,dim_disaggs!B:C,2,FALSE)),"",VLOOKUP(AQ1754,dim_disaggs!B:C,2,FALSE))</f>
        <v>sdHeplyj1SL</v>
      </c>
      <c r="AS1754" s="72"/>
      <c r="AT1754" s="66"/>
      <c r="AU1754" s="72" t="s">
        <v>755</v>
      </c>
      <c r="AV1754" s="73" t="s">
        <v>755</v>
      </c>
      <c r="AW1754" s="66" t="s">
        <v>755</v>
      </c>
      <c r="AX1754" s="66" t="s">
        <v>755</v>
      </c>
      <c r="AY1754" s="20"/>
      <c r="AZ1754" s="20"/>
      <c r="BA1754" s="105" t="str">
        <f t="shared" si="252"/>
        <v/>
      </c>
      <c r="BB1754" s="20" t="str">
        <f t="shared" si="253"/>
        <v/>
      </c>
      <c r="BC1754" s="20"/>
      <c r="BD1754" s="20"/>
      <c r="BE1754" s="75" t="s">
        <v>755</v>
      </c>
      <c r="BF1754" s="73" t="s">
        <v>755</v>
      </c>
      <c r="BG1754" s="55" t="s">
        <v>755</v>
      </c>
      <c r="BH1754" s="76" t="s">
        <v>755</v>
      </c>
      <c r="BI1754" s="20" t="s">
        <v>755</v>
      </c>
      <c r="BJ1754" s="20" t="s">
        <v>755</v>
      </c>
      <c r="BK1754" s="55" t="s">
        <v>755</v>
      </c>
      <c r="BL1754" s="71" t="s">
        <v>755</v>
      </c>
      <c r="BM1754" s="77" t="s">
        <v>755</v>
      </c>
      <c r="BN1754" s="78" t="s">
        <v>755</v>
      </c>
      <c r="BO1754" s="77" t="s">
        <v>755</v>
      </c>
      <c r="BP1754" s="78" t="s">
        <v>755</v>
      </c>
    </row>
    <row r="1755" spans="1:68" s="3" customFormat="1" x14ac:dyDescent="0.2">
      <c r="A1755" s="20" t="s">
        <v>95</v>
      </c>
      <c r="B1755" s="20" t="s">
        <v>1764</v>
      </c>
      <c r="C1755" s="20" t="s">
        <v>931</v>
      </c>
      <c r="D1755" s="20" t="s">
        <v>1</v>
      </c>
      <c r="E1755" s="20" t="s">
        <v>77</v>
      </c>
      <c r="F1755" s="20"/>
      <c r="G1755" s="20" t="s">
        <v>2442</v>
      </c>
      <c r="H1755" s="20"/>
      <c r="I1755" s="19">
        <f t="shared" si="254"/>
        <v>22</v>
      </c>
      <c r="J1755" s="20" t="s">
        <v>755</v>
      </c>
      <c r="K1755" s="20" t="s">
        <v>2259</v>
      </c>
      <c r="L1755" s="95" t="str">
        <f>IF(M1755&lt;&gt;"",IF(NOT(ISNA(INDEX(cc!B:B,MATCH(M1755,cc!A:A,0)))),INDEX(cc!B:B,MATCH(M1755,cc!A:A,0)),"0"),"")</f>
        <v>default</v>
      </c>
      <c r="M1755" s="97" t="s">
        <v>13</v>
      </c>
      <c r="N1755" s="28" t="str">
        <f t="shared" si="255"/>
        <v xml:space="preserve"> TARGET</v>
      </c>
      <c r="O1755" s="19" t="str">
        <f t="shared" si="248"/>
        <v>TB_IPT (N, DSD) TARGET: PLHIV, New, Starting IPT</v>
      </c>
      <c r="P1755" s="19" t="str">
        <f t="shared" si="249"/>
        <v>TB_IPT (N, DSD) TARGET: PLHIV, New, Starting IPT</v>
      </c>
      <c r="Q1755" s="19" t="str">
        <f t="shared" si="247"/>
        <v>TB_IPT (N, DSD) TARGET</v>
      </c>
      <c r="R1755" s="19" t="str">
        <f t="shared" si="250"/>
        <v>TB_IPT_N_DSD_TARGET</v>
      </c>
      <c r="S1755" s="19" t="str">
        <f t="shared" si="251"/>
        <v>TB_IPT_N_DSD_TARGET</v>
      </c>
      <c r="T1755" s="19" t="b">
        <f>NOT(ISNA(VLOOKUP(B1755,dbcodes!A:B,2,FALSE)))</f>
        <v>1</v>
      </c>
      <c r="U1755" s="19" t="str">
        <f>IF(ISNA(VLOOKUP(B1755,dbcodes!A:B,2,FALSE)),des!R1302,VLOOKUP(B1755,dbcodes!A:B,2,FALSE))</f>
        <v>TB_IPT_N_DSD_TARGET</v>
      </c>
      <c r="V1755" s="20" t="s">
        <v>2369</v>
      </c>
      <c r="W1755" s="107" t="str">
        <f>IF(ISNA(VLOOKUP(C1755,descriptions!A:B,2,FALSE)),des!V1302,IF(G1755=" TARGET","Target ","")&amp;VLOOKUP(C1755,descriptions!A:B,2,FALSE))</f>
        <v>Target number of PEPFAR-supported labs and testing sites that perform analyte-specific testing.</v>
      </c>
      <c r="X1755" s="20" t="s">
        <v>4</v>
      </c>
      <c r="Y1755" s="20" t="s">
        <v>831</v>
      </c>
      <c r="Z1755" s="20" t="s">
        <v>836</v>
      </c>
      <c r="AA1755" s="20" t="s">
        <v>102</v>
      </c>
      <c r="AB1755" s="20" t="s">
        <v>755</v>
      </c>
      <c r="AC1755" s="19" t="str">
        <f>IF(AB1755&lt;&gt;"",IF(NOT(ISNA(INDEX(os!A:A,MATCH(AB1755,os!B:B,0)))),INDEX(os!A:A,MATCH(AB1755,os!B:B,0)),"0"),"")</f>
        <v/>
      </c>
      <c r="AD1755" s="20" t="s">
        <v>830</v>
      </c>
      <c r="AE1755" s="20"/>
      <c r="AF1755" s="20"/>
      <c r="AG1755" s="20"/>
      <c r="AH1755" s="93" t="str">
        <f>IF(NOT(ISNA(VLOOKUP(B:B,ResultsTargets!A:A,1,0))),"TRUE","")</f>
        <v/>
      </c>
      <c r="AI1755" s="19" t="str">
        <f>IF(ISNA(VLOOKUP(C1755,dim_techarea!A:B,2,FALSE)),"",VLOOKUP(C1755,dim_techarea!A:B,2,FALSE))</f>
        <v>TB_IPT</v>
      </c>
      <c r="AJ1755" s="19" t="str">
        <f>IF(ISNA(VLOOKUP(AI1755,dim_techarea!B:C,2,FALSE)),"",VLOOKUP(AI1755,dim_techarea!B:C,2,FALSE))</f>
        <v>aeo2HdYhqQu</v>
      </c>
      <c r="AK1755" s="19" t="str">
        <f>IF(ISNA(VLOOKUP(TRIM(G1755),dim_targetsresults!A:B,2,FALSE)),"",VLOOKUP(TRIM(G1755),dim_targetsresults!A:C,2,FALSE))</f>
        <v>MER Targets</v>
      </c>
      <c r="AL1755" s="19" t="str">
        <f>IF(ISNA(VLOOKUP(AK1755,dim_targetsresults!B:C,2,FALSE)),"",VLOOKUP(AK1755,dim_targetsresults!B:C,2,FALSE))</f>
        <v>W8imnja2Owd</v>
      </c>
      <c r="AM1755" s="19" t="str">
        <f>IF(ISNA(VLOOKUP(TRIM(D1755),dim_numeratordenominator!A:B,2,FALSE)),"",VLOOKUP(TRIM(D1755),dim_numeratordenominator!A:C,2,FALSE))</f>
        <v>Numerator</v>
      </c>
      <c r="AN1755" s="19" t="str">
        <f>IF(ISNA(VLOOKUP(AM1755,dim_numeratordenominator!B:C,2,FALSE)),"",VLOOKUP(AM1755,dim_numeratordenominator!B:C,2,FALSE))</f>
        <v>Som9NRMQqV7</v>
      </c>
      <c r="AO1755" s="19" t="str">
        <f>IF(ISNA(VLOOKUP(TRIM(E1755),dim_supporttype!A:B,2,FALSE)),"",VLOOKUP(TRIM(E1755),dim_supporttype!A:C,2,FALSE))</f>
        <v>DSD</v>
      </c>
      <c r="AP1755" s="19" t="str">
        <f>IF(ISNA(VLOOKUP(AO1755,dim_supporttype!B:C,2,FALSE)),"",VLOOKUP(AO1755,dim_supporttype!B:C,2,FALSE))</f>
        <v>iM13vdNLWKb</v>
      </c>
      <c r="AQ1755" s="19" t="str">
        <f>IF(ISNA(VLOOKUP(TRIM(F1755),dim_disaggs!A:B,2,FALSE)),"No Disagg",VLOOKUP(TRIM(F1755),dim_disaggs!A:B,2,FALSE))</f>
        <v>No Disagg</v>
      </c>
      <c r="AR1755" s="19" t="str">
        <f>IF(ISNA(VLOOKUP(AQ1755,dim_disaggs!B:C,2,FALSE)),"",VLOOKUP(AQ1755,dim_disaggs!B:C,2,FALSE))</f>
        <v>werJlVT6sf3</v>
      </c>
      <c r="AS1755" s="72"/>
      <c r="AT1755" s="66"/>
      <c r="AU1755" s="72" t="s">
        <v>755</v>
      </c>
      <c r="AV1755" s="73" t="s">
        <v>755</v>
      </c>
      <c r="AW1755" s="66" t="s">
        <v>755</v>
      </c>
      <c r="AX1755" s="66" t="s">
        <v>755</v>
      </c>
      <c r="AY1755" s="20"/>
      <c r="AZ1755" s="20"/>
      <c r="BA1755" s="105" t="str">
        <f t="shared" si="252"/>
        <v>Top Level Numerator</v>
      </c>
      <c r="BB1755" s="20" t="str">
        <f t="shared" si="253"/>
        <v>PE5QVF0w4xj</v>
      </c>
      <c r="BC1755" s="20" t="s">
        <v>25706</v>
      </c>
      <c r="BD1755" s="20" t="s">
        <v>25707</v>
      </c>
      <c r="BE1755" s="75" t="s">
        <v>755</v>
      </c>
      <c r="BF1755" s="73" t="s">
        <v>755</v>
      </c>
      <c r="BG1755" s="55" t="s">
        <v>755</v>
      </c>
      <c r="BH1755" s="76" t="s">
        <v>755</v>
      </c>
      <c r="BI1755" s="20" t="s">
        <v>755</v>
      </c>
      <c r="BJ1755" s="20" t="s">
        <v>755</v>
      </c>
      <c r="BK1755" s="55" t="s">
        <v>755</v>
      </c>
      <c r="BL1755" s="71" t="s">
        <v>755</v>
      </c>
      <c r="BM1755" s="77" t="s">
        <v>755</v>
      </c>
      <c r="BN1755" s="78" t="s">
        <v>755</v>
      </c>
      <c r="BO1755" s="77" t="s">
        <v>755</v>
      </c>
      <c r="BP1755" s="78" t="s">
        <v>755</v>
      </c>
    </row>
    <row r="1756" spans="1:68" x14ac:dyDescent="0.2">
      <c r="A1756" s="20" t="s">
        <v>95</v>
      </c>
      <c r="B1756" s="20" t="s">
        <v>1774</v>
      </c>
      <c r="C1756" s="20" t="s">
        <v>931</v>
      </c>
      <c r="D1756" s="20" t="s">
        <v>1</v>
      </c>
      <c r="E1756" s="20" t="s">
        <v>78</v>
      </c>
      <c r="G1756" s="20" t="s">
        <v>2442</v>
      </c>
      <c r="I1756" s="19">
        <f t="shared" si="254"/>
        <v>21</v>
      </c>
      <c r="J1756" s="20" t="s">
        <v>755</v>
      </c>
      <c r="K1756" s="20" t="s">
        <v>2259</v>
      </c>
      <c r="L1756" s="95" t="str">
        <f>IF(M1756&lt;&gt;"",IF(NOT(ISNA(INDEX(cc!B:B,MATCH(M1756,cc!A:A,0)))),INDEX(cc!B:B,MATCH(M1756,cc!A:A,0)),"0"),"")</f>
        <v>default</v>
      </c>
      <c r="M1756" s="97" t="s">
        <v>13</v>
      </c>
      <c r="N1756" s="28" t="str">
        <f t="shared" si="255"/>
        <v xml:space="preserve"> TARGET</v>
      </c>
      <c r="O1756" s="19" t="str">
        <f t="shared" si="248"/>
        <v>TB_IPT (N, TA) TARGET: PLHIV, New, Starting IPT</v>
      </c>
      <c r="P1756" s="19" t="str">
        <f t="shared" si="249"/>
        <v>TB_IPT (N, TA) TARGET: PLHIV, New, Starting IPT</v>
      </c>
      <c r="Q1756" s="19" t="str">
        <f t="shared" si="247"/>
        <v>TB_IPT (N, TA) TARGET</v>
      </c>
      <c r="R1756" s="19" t="str">
        <f t="shared" si="250"/>
        <v>TB_IPT_N_TA_TARGET</v>
      </c>
      <c r="S1756" s="19" t="str">
        <f t="shared" si="251"/>
        <v>TB_IPT_N_TA_TARGET</v>
      </c>
      <c r="T1756" s="19" t="b">
        <f>NOT(ISNA(VLOOKUP(B1756,dbcodes!A:B,2,FALSE)))</f>
        <v>1</v>
      </c>
      <c r="U1756" s="19" t="str">
        <f>IF(ISNA(VLOOKUP(B1756,dbcodes!A:B,2,FALSE)),des!R1303,VLOOKUP(B1756,dbcodes!A:B,2,FALSE))</f>
        <v>TB_IPT_N_TA_TARGET</v>
      </c>
      <c r="V1756" s="20" t="s">
        <v>2367</v>
      </c>
      <c r="W1756" s="107" t="str">
        <f>IF(ISNA(VLOOKUP(C1756,descriptions!A:B,2,FALSE)),des!V1303,IF(G1756=" TARGET","Target ","")&amp;VLOOKUP(C1756,descriptions!A:B,2,FALSE))</f>
        <v>Number of PEPFAR-supported labs and testing sites that perform analyte-specific testing and participate in PT Program.</v>
      </c>
      <c r="X1756" s="20" t="s">
        <v>4</v>
      </c>
      <c r="Y1756" s="20" t="s">
        <v>831</v>
      </c>
      <c r="Z1756" s="20" t="s">
        <v>836</v>
      </c>
      <c r="AA1756" s="20" t="s">
        <v>102</v>
      </c>
      <c r="AB1756" s="20" t="s">
        <v>755</v>
      </c>
      <c r="AC1756" s="19" t="str">
        <f>IF(AB1756&lt;&gt;"",IF(NOT(ISNA(INDEX(os!A:A,MATCH(AB1756,os!B:B,0)))),INDEX(os!A:A,MATCH(AB1756,os!B:B,0)),"0"),"")</f>
        <v/>
      </c>
      <c r="AD1756" s="20" t="s">
        <v>830</v>
      </c>
      <c r="AH1756" s="93" t="str">
        <f>IF(NOT(ISNA(VLOOKUP(B:B,ResultsTargets!A:A,1,0))),"TRUE","")</f>
        <v/>
      </c>
      <c r="AI1756" s="19" t="str">
        <f>IF(ISNA(VLOOKUP(C1756,dim_techarea!A:B,2,FALSE)),"",VLOOKUP(C1756,dim_techarea!A:B,2,FALSE))</f>
        <v>TB_IPT</v>
      </c>
      <c r="AJ1756" s="19" t="str">
        <f>IF(ISNA(VLOOKUP(AI1756,dim_techarea!B:C,2,FALSE)),"",VLOOKUP(AI1756,dim_techarea!B:C,2,FALSE))</f>
        <v>aeo2HdYhqQu</v>
      </c>
      <c r="AK1756" s="19" t="str">
        <f>IF(ISNA(VLOOKUP(TRIM(G1756),dim_targetsresults!A:B,2,FALSE)),"",VLOOKUP(TRIM(G1756),dim_targetsresults!A:C,2,FALSE))</f>
        <v>MER Targets</v>
      </c>
      <c r="AL1756" s="19" t="str">
        <f>IF(ISNA(VLOOKUP(AK1756,dim_targetsresults!B:C,2,FALSE)),"",VLOOKUP(AK1756,dim_targetsresults!B:C,2,FALSE))</f>
        <v>W8imnja2Owd</v>
      </c>
      <c r="AM1756" s="19" t="str">
        <f>IF(ISNA(VLOOKUP(TRIM(D1756),dim_numeratordenominator!A:B,2,FALSE)),"",VLOOKUP(TRIM(D1756),dim_numeratordenominator!A:C,2,FALSE))</f>
        <v>Numerator</v>
      </c>
      <c r="AN1756" s="19" t="str">
        <f>IF(ISNA(VLOOKUP(AM1756,dim_numeratordenominator!B:C,2,FALSE)),"",VLOOKUP(AM1756,dim_numeratordenominator!B:C,2,FALSE))</f>
        <v>Som9NRMQqV7</v>
      </c>
      <c r="AO1756" s="19" t="str">
        <f>IF(ISNA(VLOOKUP(TRIM(E1756),dim_supporttype!A:B,2,FALSE)),"",VLOOKUP(TRIM(E1756),dim_supporttype!A:C,2,FALSE))</f>
        <v>TA</v>
      </c>
      <c r="AP1756" s="19" t="str">
        <f>IF(ISNA(VLOOKUP(AO1756,dim_supporttype!B:C,2,FALSE)),"",VLOOKUP(AO1756,dim_supporttype!B:C,2,FALSE))</f>
        <v>cRAGKdWIDn4</v>
      </c>
      <c r="AQ1756" s="19" t="str">
        <f>IF(ISNA(VLOOKUP(TRIM(F1756),dim_disaggs!A:B,2,FALSE)),"No Disagg",VLOOKUP(TRIM(F1756),dim_disaggs!A:B,2,FALSE))</f>
        <v>No Disagg</v>
      </c>
      <c r="AR1756" s="19" t="str">
        <f>IF(ISNA(VLOOKUP(AQ1756,dim_disaggs!B:C,2,FALSE)),"",VLOOKUP(AQ1756,dim_disaggs!B:C,2,FALSE))</f>
        <v>werJlVT6sf3</v>
      </c>
      <c r="AU1756" s="72" t="s">
        <v>755</v>
      </c>
      <c r="AV1756" s="73" t="s">
        <v>755</v>
      </c>
      <c r="AW1756" s="66" t="s">
        <v>755</v>
      </c>
      <c r="AX1756" s="66" t="s">
        <v>755</v>
      </c>
      <c r="BA1756" s="105" t="str">
        <f t="shared" si="252"/>
        <v>Top Level Numerator</v>
      </c>
      <c r="BB1756" s="20" t="str">
        <f t="shared" si="253"/>
        <v>PE5QVF0w4xj</v>
      </c>
      <c r="BC1756" s="20" t="s">
        <v>25706</v>
      </c>
      <c r="BD1756" s="20" t="s">
        <v>25707</v>
      </c>
      <c r="BE1756" s="75" t="s">
        <v>755</v>
      </c>
      <c r="BF1756" s="73" t="s">
        <v>755</v>
      </c>
      <c r="BG1756" s="55" t="s">
        <v>755</v>
      </c>
      <c r="BH1756" s="76" t="s">
        <v>755</v>
      </c>
      <c r="BI1756" s="20" t="s">
        <v>755</v>
      </c>
      <c r="BJ1756" s="20" t="s">
        <v>755</v>
      </c>
      <c r="BK1756" s="55" t="s">
        <v>755</v>
      </c>
      <c r="BL1756" s="71" t="s">
        <v>755</v>
      </c>
      <c r="BM1756" s="77" t="s">
        <v>755</v>
      </c>
      <c r="BN1756" s="78" t="s">
        <v>755</v>
      </c>
      <c r="BO1756" s="77" t="s">
        <v>755</v>
      </c>
      <c r="BP1756" s="78" t="s">
        <v>755</v>
      </c>
    </row>
    <row r="1757" spans="1:68" x14ac:dyDescent="0.2">
      <c r="A1757" s="20" t="s">
        <v>95</v>
      </c>
      <c r="B1757" s="20" t="s">
        <v>1760</v>
      </c>
      <c r="C1757" s="20" t="s">
        <v>931</v>
      </c>
      <c r="D1757" s="20" t="s">
        <v>1</v>
      </c>
      <c r="E1757" s="20" t="s">
        <v>264</v>
      </c>
      <c r="G1757" s="20" t="s">
        <v>2442</v>
      </c>
      <c r="I1757" s="19">
        <f t="shared" si="254"/>
        <v>32</v>
      </c>
      <c r="J1757" s="20" t="s">
        <v>755</v>
      </c>
      <c r="K1757" s="20" t="s">
        <v>2259</v>
      </c>
      <c r="L1757" s="95" t="str">
        <f>IF(M1757&lt;&gt;"",IF(NOT(ISNA(INDEX(cc!B:B,MATCH(M1757,cc!A:A,0)))),INDEX(cc!B:B,MATCH(M1757,cc!A:A,0)),"0"),"")</f>
        <v>default</v>
      </c>
      <c r="M1757" s="97" t="s">
        <v>13</v>
      </c>
      <c r="N1757" s="28" t="str">
        <f t="shared" si="255"/>
        <v xml:space="preserve"> TARGET</v>
      </c>
      <c r="O1757" s="19" t="str">
        <f t="shared" si="248"/>
        <v>TB_IPT (N, DSD_NARRATIVE) TARGET: PLHIV, New, Starting IPT</v>
      </c>
      <c r="P1757" s="19" t="str">
        <f t="shared" si="249"/>
        <v>TB_IPT (N, DSD_NARRATIVE) TARGET: PLHIV, New, Starting IPT</v>
      </c>
      <c r="Q1757" s="19" t="str">
        <f t="shared" si="247"/>
        <v>TB_IPT (N, DSD_NARRATIVE) TARGET</v>
      </c>
      <c r="R1757" s="19" t="str">
        <f t="shared" si="250"/>
        <v>TB_IPT_N_DSD_NARRATIVE_TARGET</v>
      </c>
      <c r="S1757" s="19" t="str">
        <f t="shared" si="251"/>
        <v>TB_IPT_N_DSD_NARRATIVE_TARGET</v>
      </c>
      <c r="T1757" s="19" t="b">
        <f>NOT(ISNA(VLOOKUP(B1757,dbcodes!A:B,2,FALSE)))</f>
        <v>1</v>
      </c>
      <c r="U1757" s="19" t="str">
        <f>IF(ISNA(VLOOKUP(B1757,dbcodes!A:B,2,FALSE)),des!R1304,VLOOKUP(B1757,dbcodes!A:B,2,FALSE))</f>
        <v>TB_IPT_N_DSD_NARRATIVE_TARGET</v>
      </c>
      <c r="V1757" s="20" t="s">
        <v>2367</v>
      </c>
      <c r="W1757" s="107" t="str">
        <f>IF(ISNA(VLOOKUP(C1757,descriptions!A:B,2,FALSE)),des!V1304,IF(G1757=" TARGET","Target ","")&amp;VLOOKUP(C1757,descriptions!A:B,2,FALSE))</f>
        <v>Number of PEPFAR-supported labs and testing sites that perform analyte-specific testing and participate in PT Program.</v>
      </c>
      <c r="X1757" s="20" t="s">
        <v>9</v>
      </c>
      <c r="Y1757" s="20" t="s">
        <v>831</v>
      </c>
      <c r="Z1757" s="20" t="s">
        <v>836</v>
      </c>
      <c r="AA1757" s="20" t="s">
        <v>4121</v>
      </c>
      <c r="AB1757" s="20" t="s">
        <v>755</v>
      </c>
      <c r="AC1757" s="19" t="str">
        <f>IF(AB1757&lt;&gt;"",IF(NOT(ISNA(INDEX(os!A:A,MATCH(AB1757,os!B:B,0)))),INDEX(os!A:A,MATCH(AB1757,os!B:B,0)),"0"),"")</f>
        <v/>
      </c>
      <c r="AD1757" s="20" t="s">
        <v>830</v>
      </c>
      <c r="AH1757" s="93" t="str">
        <f>IF(NOT(ISNA(VLOOKUP(B:B,ResultsTargets!A:A,1,0))),"TRUE","")</f>
        <v/>
      </c>
      <c r="AI1757" s="19" t="str">
        <f>IF(ISNA(VLOOKUP(C1757,dim_techarea!A:B,2,FALSE)),"",VLOOKUP(C1757,dim_techarea!A:B,2,FALSE))</f>
        <v>TB_IPT</v>
      </c>
      <c r="AJ1757" s="19" t="str">
        <f>IF(ISNA(VLOOKUP(AI1757,dim_techarea!B:C,2,FALSE)),"",VLOOKUP(AI1757,dim_techarea!B:C,2,FALSE))</f>
        <v>aeo2HdYhqQu</v>
      </c>
      <c r="AK1757" s="19" t="str">
        <f>IF(ISNA(VLOOKUP(TRIM(G1757),dim_targetsresults!A:B,2,FALSE)),"",VLOOKUP(TRIM(G1757),dim_targetsresults!A:C,2,FALSE))</f>
        <v>MER Targets</v>
      </c>
      <c r="AL1757" s="19" t="str">
        <f>IF(ISNA(VLOOKUP(AK1757,dim_targetsresults!B:C,2,FALSE)),"",VLOOKUP(AK1757,dim_targetsresults!B:C,2,FALSE))</f>
        <v>W8imnja2Owd</v>
      </c>
      <c r="AM1757" s="19" t="str">
        <f>IF(ISNA(VLOOKUP(TRIM(D1757),dim_numeratordenominator!A:B,2,FALSE)),"",VLOOKUP(TRIM(D1757),dim_numeratordenominator!A:C,2,FALSE))</f>
        <v>Numerator</v>
      </c>
      <c r="AN1757" s="19" t="str">
        <f>IF(ISNA(VLOOKUP(AM1757,dim_numeratordenominator!B:C,2,FALSE)),"",VLOOKUP(AM1757,dim_numeratordenominator!B:C,2,FALSE))</f>
        <v>Som9NRMQqV7</v>
      </c>
      <c r="AO1757" s="19" t="str">
        <f>IF(ISNA(VLOOKUP(TRIM(E1757),dim_supporttype!A:B,2,FALSE)),"",VLOOKUP(TRIM(E1757),dim_supporttype!A:C,2,FALSE))</f>
        <v>DSD Narratives</v>
      </c>
      <c r="AP1757" s="19" t="str">
        <f>IF(ISNA(VLOOKUP(AO1757,dim_supporttype!B:C,2,FALSE)),"",VLOOKUP(AO1757,dim_supporttype!B:C,2,FALSE))</f>
        <v>ySGf8v2q9Rm</v>
      </c>
      <c r="AQ1757" s="19" t="str">
        <f>IF(ISNA(VLOOKUP(TRIM(F1757),dim_disaggs!A:B,2,FALSE)),"No Disagg",VLOOKUP(TRIM(F1757),dim_disaggs!A:B,2,FALSE))</f>
        <v>No Disagg</v>
      </c>
      <c r="AR1757" s="19" t="str">
        <f>IF(ISNA(VLOOKUP(AQ1757,dim_disaggs!B:C,2,FALSE)),"",VLOOKUP(AQ1757,dim_disaggs!B:C,2,FALSE))</f>
        <v>werJlVT6sf3</v>
      </c>
      <c r="AU1757" s="72" t="s">
        <v>755</v>
      </c>
      <c r="AV1757" s="73" t="s">
        <v>755</v>
      </c>
      <c r="AW1757" s="66" t="s">
        <v>755</v>
      </c>
      <c r="AX1757" s="66" t="s">
        <v>755</v>
      </c>
      <c r="BA1757" s="105" t="str">
        <f t="shared" si="252"/>
        <v/>
      </c>
      <c r="BB1757" s="20" t="str">
        <f t="shared" si="253"/>
        <v/>
      </c>
      <c r="BE1757" s="75" t="s">
        <v>755</v>
      </c>
      <c r="BF1757" s="73" t="s">
        <v>755</v>
      </c>
      <c r="BG1757" s="55" t="s">
        <v>755</v>
      </c>
      <c r="BH1757" s="76" t="s">
        <v>755</v>
      </c>
      <c r="BI1757" s="20" t="s">
        <v>755</v>
      </c>
      <c r="BJ1757" s="20" t="s">
        <v>755</v>
      </c>
      <c r="BK1757" s="55" t="s">
        <v>755</v>
      </c>
      <c r="BL1757" s="71" t="s">
        <v>755</v>
      </c>
      <c r="BM1757" s="77" t="s">
        <v>755</v>
      </c>
      <c r="BN1757" s="78" t="s">
        <v>755</v>
      </c>
      <c r="BO1757" s="77" t="s">
        <v>755</v>
      </c>
      <c r="BP1757" s="78" t="s">
        <v>755</v>
      </c>
    </row>
    <row r="1758" spans="1:68" s="3" customFormat="1" x14ac:dyDescent="0.2">
      <c r="A1758" s="20" t="s">
        <v>95</v>
      </c>
      <c r="B1758" s="20" t="s">
        <v>1770</v>
      </c>
      <c r="C1758" s="20" t="s">
        <v>931</v>
      </c>
      <c r="D1758" s="20" t="s">
        <v>1</v>
      </c>
      <c r="E1758" s="20" t="s">
        <v>265</v>
      </c>
      <c r="F1758" s="20"/>
      <c r="G1758" s="20" t="s">
        <v>2442</v>
      </c>
      <c r="H1758" s="20"/>
      <c r="I1758" s="19">
        <f t="shared" si="254"/>
        <v>31</v>
      </c>
      <c r="J1758" s="20" t="s">
        <v>755</v>
      </c>
      <c r="K1758" s="20" t="s">
        <v>2259</v>
      </c>
      <c r="L1758" s="95" t="str">
        <f>IF(M1758&lt;&gt;"",IF(NOT(ISNA(INDEX(cc!B:B,MATCH(M1758,cc!A:A,0)))),INDEX(cc!B:B,MATCH(M1758,cc!A:A,0)),"0"),"")</f>
        <v>default</v>
      </c>
      <c r="M1758" s="97" t="s">
        <v>13</v>
      </c>
      <c r="N1758" s="28" t="str">
        <f t="shared" si="255"/>
        <v xml:space="preserve"> TARGET</v>
      </c>
      <c r="O1758" s="19" t="str">
        <f t="shared" si="248"/>
        <v>TB_IPT (N, TA_NARRATIVE) TARGET: PLHIV, New, Starting IPT</v>
      </c>
      <c r="P1758" s="19" t="str">
        <f t="shared" si="249"/>
        <v>TB_IPT (N, TA_NARRATIVE) TARGET: PLHIV, New, Starting IPT</v>
      </c>
      <c r="Q1758" s="19" t="str">
        <f t="shared" si="247"/>
        <v>TB_IPT (N, TA_NARRATIVE) TARGET</v>
      </c>
      <c r="R1758" s="19" t="str">
        <f t="shared" si="250"/>
        <v>TB_IPT_N_TA_NARRATIVE_TARGET</v>
      </c>
      <c r="S1758" s="19" t="str">
        <f t="shared" si="251"/>
        <v>TB_IPT_N_TA_NARRATIVE_TARGET</v>
      </c>
      <c r="T1758" s="19" t="b">
        <f>NOT(ISNA(VLOOKUP(B1758,dbcodes!A:B,2,FALSE)))</f>
        <v>1</v>
      </c>
      <c r="U1758" s="19" t="str">
        <f>IF(ISNA(VLOOKUP(B1758,dbcodes!A:B,2,FALSE)),des!R1305,VLOOKUP(B1758,dbcodes!A:B,2,FALSE))</f>
        <v>TB_IPT_N_TA_NARRATIVE_TARGET</v>
      </c>
      <c r="V1758" s="20" t="s">
        <v>2367</v>
      </c>
      <c r="W1758" s="107" t="str">
        <f>IF(ISNA(VLOOKUP(C1758,descriptions!A:B,2,FALSE)),des!V1305,IF(G1758=" TARGET","Target ","")&amp;VLOOKUP(C1758,descriptions!A:B,2,FALSE))</f>
        <v>Number of PEPFAR-supported labs and testing sites that perform analyte-specific testing, participate and pass PT Program.</v>
      </c>
      <c r="X1758" s="20" t="s">
        <v>9</v>
      </c>
      <c r="Y1758" s="20" t="s">
        <v>831</v>
      </c>
      <c r="Z1758" s="20" t="s">
        <v>836</v>
      </c>
      <c r="AA1758" s="20" t="s">
        <v>4121</v>
      </c>
      <c r="AB1758" s="20" t="s">
        <v>755</v>
      </c>
      <c r="AC1758" s="19" t="str">
        <f>IF(AB1758&lt;&gt;"",IF(NOT(ISNA(INDEX(os!A:A,MATCH(AB1758,os!B:B,0)))),INDEX(os!A:A,MATCH(AB1758,os!B:B,0)),"0"),"")</f>
        <v/>
      </c>
      <c r="AD1758" s="20" t="s">
        <v>830</v>
      </c>
      <c r="AE1758" s="20"/>
      <c r="AF1758" s="20"/>
      <c r="AG1758" s="20"/>
      <c r="AH1758" s="93" t="str">
        <f>IF(NOT(ISNA(VLOOKUP(B:B,ResultsTargets!A:A,1,0))),"TRUE","")</f>
        <v/>
      </c>
      <c r="AI1758" s="19" t="str">
        <f>IF(ISNA(VLOOKUP(C1758,dim_techarea!A:B,2,FALSE)),"",VLOOKUP(C1758,dim_techarea!A:B,2,FALSE))</f>
        <v>TB_IPT</v>
      </c>
      <c r="AJ1758" s="19" t="str">
        <f>IF(ISNA(VLOOKUP(AI1758,dim_techarea!B:C,2,FALSE)),"",VLOOKUP(AI1758,dim_techarea!B:C,2,FALSE))</f>
        <v>aeo2HdYhqQu</v>
      </c>
      <c r="AK1758" s="19" t="str">
        <f>IF(ISNA(VLOOKUP(TRIM(G1758),dim_targetsresults!A:B,2,FALSE)),"",VLOOKUP(TRIM(G1758),dim_targetsresults!A:C,2,FALSE))</f>
        <v>MER Targets</v>
      </c>
      <c r="AL1758" s="19" t="str">
        <f>IF(ISNA(VLOOKUP(AK1758,dim_targetsresults!B:C,2,FALSE)),"",VLOOKUP(AK1758,dim_targetsresults!B:C,2,FALSE))</f>
        <v>W8imnja2Owd</v>
      </c>
      <c r="AM1758" s="19" t="str">
        <f>IF(ISNA(VLOOKUP(TRIM(D1758),dim_numeratordenominator!A:B,2,FALSE)),"",VLOOKUP(TRIM(D1758),dim_numeratordenominator!A:C,2,FALSE))</f>
        <v>Numerator</v>
      </c>
      <c r="AN1758" s="19" t="str">
        <f>IF(ISNA(VLOOKUP(AM1758,dim_numeratordenominator!B:C,2,FALSE)),"",VLOOKUP(AM1758,dim_numeratordenominator!B:C,2,FALSE))</f>
        <v>Som9NRMQqV7</v>
      </c>
      <c r="AO1758" s="19" t="str">
        <f>IF(ISNA(VLOOKUP(TRIM(E1758),dim_supporttype!A:B,2,FALSE)),"",VLOOKUP(TRIM(E1758),dim_supporttype!A:C,2,FALSE))</f>
        <v>TA Narratives</v>
      </c>
      <c r="AP1758" s="19" t="str">
        <f>IF(ISNA(VLOOKUP(AO1758,dim_supporttype!B:C,2,FALSE)),"",VLOOKUP(AO1758,dim_supporttype!B:C,2,FALSE))</f>
        <v>aBZapfNWlIU</v>
      </c>
      <c r="AQ1758" s="19" t="str">
        <f>IF(ISNA(VLOOKUP(TRIM(F1758),dim_disaggs!A:B,2,FALSE)),"No Disagg",VLOOKUP(TRIM(F1758),dim_disaggs!A:B,2,FALSE))</f>
        <v>No Disagg</v>
      </c>
      <c r="AR1758" s="19" t="str">
        <f>IF(ISNA(VLOOKUP(AQ1758,dim_disaggs!B:C,2,FALSE)),"",VLOOKUP(AQ1758,dim_disaggs!B:C,2,FALSE))</f>
        <v>werJlVT6sf3</v>
      </c>
      <c r="AS1758" s="72"/>
      <c r="AT1758" s="66"/>
      <c r="AU1758" s="72" t="s">
        <v>755</v>
      </c>
      <c r="AV1758" s="73" t="s">
        <v>755</v>
      </c>
      <c r="AW1758" s="66" t="s">
        <v>755</v>
      </c>
      <c r="AX1758" s="66" t="s">
        <v>755</v>
      </c>
      <c r="AY1758" s="20"/>
      <c r="AZ1758" s="20"/>
      <c r="BA1758" s="105" t="str">
        <f t="shared" si="252"/>
        <v/>
      </c>
      <c r="BB1758" s="20" t="str">
        <f t="shared" si="253"/>
        <v/>
      </c>
      <c r="BC1758" s="20"/>
      <c r="BD1758" s="20"/>
      <c r="BE1758" s="75" t="s">
        <v>755</v>
      </c>
      <c r="BF1758" s="73" t="s">
        <v>755</v>
      </c>
      <c r="BG1758" s="55" t="s">
        <v>755</v>
      </c>
      <c r="BH1758" s="76" t="s">
        <v>755</v>
      </c>
      <c r="BI1758" s="20" t="s">
        <v>755</v>
      </c>
      <c r="BJ1758" s="20" t="s">
        <v>755</v>
      </c>
      <c r="BK1758" s="55" t="s">
        <v>755</v>
      </c>
      <c r="BL1758" s="71" t="s">
        <v>755</v>
      </c>
      <c r="BM1758" s="77" t="s">
        <v>755</v>
      </c>
      <c r="BN1758" s="78" t="s">
        <v>755</v>
      </c>
      <c r="BO1758" s="77" t="s">
        <v>755</v>
      </c>
      <c r="BP1758" s="78" t="s">
        <v>755</v>
      </c>
    </row>
    <row r="1759" spans="1:68" s="3" customFormat="1" x14ac:dyDescent="0.2">
      <c r="A1759" s="20" t="s">
        <v>95</v>
      </c>
      <c r="B1759" s="20" t="s">
        <v>1776</v>
      </c>
      <c r="C1759" s="20" t="s">
        <v>933</v>
      </c>
      <c r="D1759" s="20" t="s">
        <v>164</v>
      </c>
      <c r="E1759" s="20" t="s">
        <v>77</v>
      </c>
      <c r="F1759" s="20"/>
      <c r="G1759" s="20" t="s">
        <v>20086</v>
      </c>
      <c r="H1759" s="20"/>
      <c r="I1759" s="19">
        <f t="shared" si="254"/>
        <v>19</v>
      </c>
      <c r="J1759" s="20" t="s">
        <v>755</v>
      </c>
      <c r="K1759" s="20" t="s">
        <v>2260</v>
      </c>
      <c r="L1759" s="95" t="str">
        <f>IF(M1759&lt;&gt;"",IF(NOT(ISNA(INDEX(cc!B:B,MATCH(M1759,cc!A:A,0)))),INDEX(cc!B:B,MATCH(M1759,cc!A:A,0)),"0"),"")</f>
        <v>default</v>
      </c>
      <c r="M1759" s="97" t="s">
        <v>13</v>
      </c>
      <c r="N1759" s="28" t="str">
        <f t="shared" si="255"/>
        <v/>
      </c>
      <c r="O1759" s="19" t="str">
        <f t="shared" si="248"/>
        <v>TB_OUTCOME (D, DSD): TB Treatment for New/Relapsed HIV+</v>
      </c>
      <c r="P1759" s="19" t="str">
        <f t="shared" si="249"/>
        <v>TB_OUTCOME (D, DSD): TB Treatment for New/Relapsed HIV+</v>
      </c>
      <c r="Q1759" s="19" t="str">
        <f t="shared" si="247"/>
        <v>TB_OUTCOME (D, DSD)</v>
      </c>
      <c r="R1759" s="19" t="str">
        <f t="shared" si="250"/>
        <v>TB_OUTCOME_D_DSD</v>
      </c>
      <c r="S1759" s="19" t="str">
        <f t="shared" si="251"/>
        <v>TB_OUTCOME_D_DSD_</v>
      </c>
      <c r="T1759" s="19" t="b">
        <f>NOT(ISNA(VLOOKUP(B1759,dbcodes!A:B,2,FALSE)))</f>
        <v>1</v>
      </c>
      <c r="U1759" s="19" t="str">
        <f>IF(ISNA(VLOOKUP(B1759,dbcodes!A:B,2,FALSE)),des!R1306,VLOOKUP(B1759,dbcodes!A:B,2,FALSE))</f>
        <v>TB_OUTCOME_D_DSD</v>
      </c>
      <c r="V1759" s="20" t="s">
        <v>2371</v>
      </c>
      <c r="W1759" s="107" t="str">
        <f>IF(ISNA(VLOOKUP(C1759,descriptions!A:B,2,FALSE)),des!V1306,IF(G1759=" TARGET","Target ","")&amp;VLOOKUP(C1759,descriptions!A:B,2,FALSE))</f>
        <v>Number of PEPFAR-supported labs and testing sites that perform analyte-specific testing, participate and pass PT Program.</v>
      </c>
      <c r="X1759" s="20" t="s">
        <v>4</v>
      </c>
      <c r="Y1759" s="20" t="s">
        <v>831</v>
      </c>
      <c r="Z1759" s="20" t="s">
        <v>836</v>
      </c>
      <c r="AA1759" s="20" t="s">
        <v>102</v>
      </c>
      <c r="AB1759" s="20" t="s">
        <v>755</v>
      </c>
      <c r="AC1759" s="19" t="str">
        <f>IF(AB1759&lt;&gt;"",IF(NOT(ISNA(INDEX(os!A:A,MATCH(AB1759,os!B:B,0)))),INDEX(os!A:A,MATCH(AB1759,os!B:B,0)),"0"),"")</f>
        <v/>
      </c>
      <c r="AD1759" s="20" t="s">
        <v>830</v>
      </c>
      <c r="AE1759" s="20"/>
      <c r="AF1759" s="20"/>
      <c r="AG1759" s="20"/>
      <c r="AH1759" s="93" t="str">
        <f>IF(NOT(ISNA(VLOOKUP(B:B,ResultsTargets!A:A,1,0))),"TRUE","")</f>
        <v/>
      </c>
      <c r="AI1759" s="19" t="str">
        <f>IF(ISNA(VLOOKUP(C1759,dim_techarea!A:B,2,FALSE)),"",VLOOKUP(C1759,dim_techarea!A:B,2,FALSE))</f>
        <v>TB_OUTCOME</v>
      </c>
      <c r="AJ1759" s="19" t="str">
        <f>IF(ISNA(VLOOKUP(AI1759,dim_techarea!B:C,2,FALSE)),"",VLOOKUP(AI1759,dim_techarea!B:C,2,FALSE))</f>
        <v>LlXsYmDOz47</v>
      </c>
      <c r="AK1759" s="19" t="str">
        <f>IF(ISNA(VLOOKUP(TRIM(G1759),dim_targetsresults!A:B,2,FALSE)),"",VLOOKUP(TRIM(G1759),dim_targetsresults!A:C,2,FALSE))</f>
        <v>MER Results</v>
      </c>
      <c r="AL1759" s="19" t="str">
        <f>IF(ISNA(VLOOKUP(AK1759,dim_targetsresults!B:C,2,FALSE)),"",VLOOKUP(AK1759,dim_targetsresults!B:C,2,FALSE))</f>
        <v>Jh0jDM5yQ2E</v>
      </c>
      <c r="AM1759" s="19" t="str">
        <f>IF(ISNA(VLOOKUP(TRIM(D1759),dim_numeratordenominator!A:B,2,FALSE)),"",VLOOKUP(TRIM(D1759),dim_numeratordenominator!A:C,2,FALSE))</f>
        <v>Denominator</v>
      </c>
      <c r="AN1759" s="19" t="str">
        <f>IF(ISNA(VLOOKUP(AM1759,dim_numeratordenominator!B:C,2,FALSE)),"",VLOOKUP(AM1759,dim_numeratordenominator!B:C,2,FALSE))</f>
        <v>QpNj0nSuEhD</v>
      </c>
      <c r="AO1759" s="19" t="str">
        <f>IF(ISNA(VLOOKUP(TRIM(E1759),dim_supporttype!A:B,2,FALSE)),"",VLOOKUP(TRIM(E1759),dim_supporttype!A:C,2,FALSE))</f>
        <v>DSD</v>
      </c>
      <c r="AP1759" s="19" t="str">
        <f>IF(ISNA(VLOOKUP(AO1759,dim_supporttype!B:C,2,FALSE)),"",VLOOKUP(AO1759,dim_supporttype!B:C,2,FALSE))</f>
        <v>iM13vdNLWKb</v>
      </c>
      <c r="AQ1759" s="19" t="str">
        <f>IF(ISNA(VLOOKUP(TRIM(F1759),dim_disaggs!A:B,2,FALSE)),"No Disagg",VLOOKUP(TRIM(F1759),dim_disaggs!A:B,2,FALSE))</f>
        <v>No Disagg</v>
      </c>
      <c r="AR1759" s="19" t="str">
        <f>IF(ISNA(VLOOKUP(AQ1759,dim_disaggs!B:C,2,FALSE)),"",VLOOKUP(AQ1759,dim_disaggs!B:C,2,FALSE))</f>
        <v>werJlVT6sf3</v>
      </c>
      <c r="AS1759" s="72"/>
      <c r="AT1759" s="66"/>
      <c r="AU1759" s="72" t="s">
        <v>755</v>
      </c>
      <c r="AV1759" s="73" t="s">
        <v>755</v>
      </c>
      <c r="AW1759" s="66" t="s">
        <v>755</v>
      </c>
      <c r="AX1759" s="66" t="s">
        <v>755</v>
      </c>
      <c r="AY1759" s="20"/>
      <c r="AZ1759" s="20"/>
      <c r="BA1759" s="105" t="str">
        <f t="shared" si="252"/>
        <v>Top Level Denominator</v>
      </c>
      <c r="BB1759" s="20" t="str">
        <f t="shared" si="253"/>
        <v>Azqe383ljKu</v>
      </c>
      <c r="BC1759" s="20" t="s">
        <v>25708</v>
      </c>
      <c r="BD1759" s="20" t="s">
        <v>25709</v>
      </c>
      <c r="BE1759" s="75" t="s">
        <v>21242</v>
      </c>
      <c r="BF1759" s="73" t="s">
        <v>21243</v>
      </c>
      <c r="BG1759" s="55" t="s">
        <v>755</v>
      </c>
      <c r="BH1759" s="76" t="s">
        <v>755</v>
      </c>
      <c r="BI1759" s="20" t="s">
        <v>755</v>
      </c>
      <c r="BJ1759" s="20" t="s">
        <v>755</v>
      </c>
      <c r="BK1759" s="55" t="s">
        <v>755</v>
      </c>
      <c r="BL1759" s="71" t="s">
        <v>755</v>
      </c>
      <c r="BM1759" s="77" t="s">
        <v>755</v>
      </c>
      <c r="BN1759" s="78" t="s">
        <v>755</v>
      </c>
      <c r="BO1759" s="77" t="s">
        <v>755</v>
      </c>
      <c r="BP1759" s="78" t="s">
        <v>755</v>
      </c>
    </row>
    <row r="1760" spans="1:68" x14ac:dyDescent="0.2">
      <c r="A1760" s="20" t="s">
        <v>95</v>
      </c>
      <c r="B1760" s="20" t="s">
        <v>1778</v>
      </c>
      <c r="C1760" s="20" t="s">
        <v>933</v>
      </c>
      <c r="D1760" s="20" t="s">
        <v>164</v>
      </c>
      <c r="E1760" s="20" t="s">
        <v>78</v>
      </c>
      <c r="G1760" s="20" t="s">
        <v>20086</v>
      </c>
      <c r="I1760" s="19">
        <f t="shared" si="254"/>
        <v>18</v>
      </c>
      <c r="J1760" s="20" t="s">
        <v>755</v>
      </c>
      <c r="K1760" s="20" t="s">
        <v>2260</v>
      </c>
      <c r="L1760" s="95" t="str">
        <f>IF(M1760&lt;&gt;"",IF(NOT(ISNA(INDEX(cc!B:B,MATCH(M1760,cc!A:A,0)))),INDEX(cc!B:B,MATCH(M1760,cc!A:A,0)),"0"),"")</f>
        <v>default</v>
      </c>
      <c r="M1760" s="97" t="s">
        <v>13</v>
      </c>
      <c r="N1760" s="28" t="str">
        <f t="shared" si="255"/>
        <v/>
      </c>
      <c r="O1760" s="19" t="str">
        <f t="shared" si="248"/>
        <v>TB_OUTCOME (D, TA): TB Treatment for New/Relapsed HIV+</v>
      </c>
      <c r="P1760" s="19" t="str">
        <f t="shared" si="249"/>
        <v>TB_OUTCOME (D, TA): TB Treatment for New/Relapsed HIV+</v>
      </c>
      <c r="Q1760" s="19" t="str">
        <f t="shared" si="247"/>
        <v>TB_OUTCOME (D, TA)</v>
      </c>
      <c r="R1760" s="19" t="str">
        <f t="shared" si="250"/>
        <v>TB_OUTCOME_D_TA</v>
      </c>
      <c r="S1760" s="19" t="str">
        <f t="shared" si="251"/>
        <v>TB_OUTCOME_D_TA_</v>
      </c>
      <c r="T1760" s="19" t="b">
        <f>NOT(ISNA(VLOOKUP(B1760,dbcodes!A:B,2,FALSE)))</f>
        <v>1</v>
      </c>
      <c r="U1760" s="19" t="str">
        <f>IF(ISNA(VLOOKUP(B1760,dbcodes!A:B,2,FALSE)),des!R1307,VLOOKUP(B1760,dbcodes!A:B,2,FALSE))</f>
        <v>TB_OUTCOME_D_TA</v>
      </c>
      <c r="W1760" s="107" t="str">
        <f>IF(ISNA(VLOOKUP(C1760,descriptions!A:B,2,FALSE)),des!V1307,IF(G1760=" TARGET","Target ","")&amp;VLOOKUP(C1760,descriptions!A:B,2,FALSE))</f>
        <v>Number of PEPFAR-supported labs and testing sites that perform analyte-specific testing.</v>
      </c>
      <c r="X1760" s="20" t="s">
        <v>4</v>
      </c>
      <c r="Y1760" s="20" t="s">
        <v>831</v>
      </c>
      <c r="Z1760" s="20" t="s">
        <v>836</v>
      </c>
      <c r="AA1760" s="20" t="s">
        <v>102</v>
      </c>
      <c r="AB1760" s="20" t="s">
        <v>755</v>
      </c>
      <c r="AC1760" s="19" t="str">
        <f>IF(AB1760&lt;&gt;"",IF(NOT(ISNA(INDEX(os!A:A,MATCH(AB1760,os!B:B,0)))),INDEX(os!A:A,MATCH(AB1760,os!B:B,0)),"0"),"")</f>
        <v/>
      </c>
      <c r="AD1760" s="20" t="s">
        <v>830</v>
      </c>
      <c r="AH1760" s="93" t="str">
        <f>IF(NOT(ISNA(VLOOKUP(B:B,ResultsTargets!A:A,1,0))),"TRUE","")</f>
        <v/>
      </c>
      <c r="AI1760" s="19" t="str">
        <f>IF(ISNA(VLOOKUP(C1760,dim_techarea!A:B,2,FALSE)),"",VLOOKUP(C1760,dim_techarea!A:B,2,FALSE))</f>
        <v>TB_OUTCOME</v>
      </c>
      <c r="AJ1760" s="19" t="str">
        <f>IF(ISNA(VLOOKUP(AI1760,dim_techarea!B:C,2,FALSE)),"",VLOOKUP(AI1760,dim_techarea!B:C,2,FALSE))</f>
        <v>LlXsYmDOz47</v>
      </c>
      <c r="AK1760" s="19" t="str">
        <f>IF(ISNA(VLOOKUP(TRIM(G1760),dim_targetsresults!A:B,2,FALSE)),"",VLOOKUP(TRIM(G1760),dim_targetsresults!A:C,2,FALSE))</f>
        <v>MER Results</v>
      </c>
      <c r="AL1760" s="19" t="str">
        <f>IF(ISNA(VLOOKUP(AK1760,dim_targetsresults!B:C,2,FALSE)),"",VLOOKUP(AK1760,dim_targetsresults!B:C,2,FALSE))</f>
        <v>Jh0jDM5yQ2E</v>
      </c>
      <c r="AM1760" s="19" t="str">
        <f>IF(ISNA(VLOOKUP(TRIM(D1760),dim_numeratordenominator!A:B,2,FALSE)),"",VLOOKUP(TRIM(D1760),dim_numeratordenominator!A:C,2,FALSE))</f>
        <v>Denominator</v>
      </c>
      <c r="AN1760" s="19" t="str">
        <f>IF(ISNA(VLOOKUP(AM1760,dim_numeratordenominator!B:C,2,FALSE)),"",VLOOKUP(AM1760,dim_numeratordenominator!B:C,2,FALSE))</f>
        <v>QpNj0nSuEhD</v>
      </c>
      <c r="AO1760" s="19" t="str">
        <f>IF(ISNA(VLOOKUP(TRIM(E1760),dim_supporttype!A:B,2,FALSE)),"",VLOOKUP(TRIM(E1760),dim_supporttype!A:C,2,FALSE))</f>
        <v>TA</v>
      </c>
      <c r="AP1760" s="19" t="str">
        <f>IF(ISNA(VLOOKUP(AO1760,dim_supporttype!B:C,2,FALSE)),"",VLOOKUP(AO1760,dim_supporttype!B:C,2,FALSE))</f>
        <v>cRAGKdWIDn4</v>
      </c>
      <c r="AQ1760" s="19" t="str">
        <f>IF(ISNA(VLOOKUP(TRIM(F1760),dim_disaggs!A:B,2,FALSE)),"No Disagg",VLOOKUP(TRIM(F1760),dim_disaggs!A:B,2,FALSE))</f>
        <v>No Disagg</v>
      </c>
      <c r="AR1760" s="19" t="str">
        <f>IF(ISNA(VLOOKUP(AQ1760,dim_disaggs!B:C,2,FALSE)),"",VLOOKUP(AQ1760,dim_disaggs!B:C,2,FALSE))</f>
        <v>werJlVT6sf3</v>
      </c>
      <c r="AU1760" s="72" t="s">
        <v>755</v>
      </c>
      <c r="AV1760" s="73" t="s">
        <v>755</v>
      </c>
      <c r="AW1760" s="66" t="s">
        <v>755</v>
      </c>
      <c r="AX1760" s="66" t="s">
        <v>755</v>
      </c>
      <c r="BA1760" s="105" t="str">
        <f t="shared" si="252"/>
        <v>Top Level Denominator</v>
      </c>
      <c r="BB1760" s="20" t="str">
        <f t="shared" si="253"/>
        <v>Azqe383ljKu</v>
      </c>
      <c r="BC1760" s="20" t="s">
        <v>25708</v>
      </c>
      <c r="BD1760" s="20" t="s">
        <v>25709</v>
      </c>
      <c r="BE1760" s="75" t="s">
        <v>21242</v>
      </c>
      <c r="BF1760" s="73" t="s">
        <v>21243</v>
      </c>
      <c r="BG1760" s="55" t="s">
        <v>755</v>
      </c>
      <c r="BH1760" s="76" t="s">
        <v>755</v>
      </c>
      <c r="BI1760" s="20" t="s">
        <v>755</v>
      </c>
      <c r="BJ1760" s="20" t="s">
        <v>755</v>
      </c>
      <c r="BK1760" s="55" t="s">
        <v>755</v>
      </c>
      <c r="BL1760" s="71" t="s">
        <v>755</v>
      </c>
      <c r="BM1760" s="77" t="s">
        <v>755</v>
      </c>
      <c r="BN1760" s="78" t="s">
        <v>755</v>
      </c>
      <c r="BO1760" s="77" t="s">
        <v>755</v>
      </c>
      <c r="BP1760" s="78" t="s">
        <v>755</v>
      </c>
    </row>
    <row r="1761" spans="1:68" x14ac:dyDescent="0.2">
      <c r="A1761" s="20" t="s">
        <v>95</v>
      </c>
      <c r="B1761" s="20" t="s">
        <v>1780</v>
      </c>
      <c r="C1761" s="20" t="s">
        <v>933</v>
      </c>
      <c r="D1761" s="20" t="s">
        <v>1</v>
      </c>
      <c r="E1761" s="20" t="s">
        <v>77</v>
      </c>
      <c r="F1761" s="20" t="s">
        <v>2201</v>
      </c>
      <c r="G1761" s="20" t="s">
        <v>20086</v>
      </c>
      <c r="H1761" s="20" t="s">
        <v>2201</v>
      </c>
      <c r="I1761" s="19">
        <f t="shared" si="254"/>
        <v>32</v>
      </c>
      <c r="J1761" s="20" t="s">
        <v>755</v>
      </c>
      <c r="K1761" s="20" t="s">
        <v>2260</v>
      </c>
      <c r="L1761" s="95" t="str">
        <f>IF(M1761&lt;&gt;"",IF(NOT(ISNA(INDEX(cc!B:B,MATCH(M1761,cc!A:A,0)))),INDEX(cc!B:B,MATCH(M1761,cc!A:A,0)),"0"),"")</f>
        <v>Age (0-20+, 6) and TB Outcome</v>
      </c>
      <c r="M1761" s="97" t="s">
        <v>3990</v>
      </c>
      <c r="N1761" s="28" t="str">
        <f t="shared" si="255"/>
        <v/>
      </c>
      <c r="O1761" s="19" t="str">
        <f t="shared" si="248"/>
        <v>TB_OUTCOME (N, DSD, Age/Outcome): TB Treatment for New/Relapsed HIV+</v>
      </c>
      <c r="P1761" s="19" t="str">
        <f t="shared" si="249"/>
        <v>TB_OUTCOME (N, DSD, Age/Outcome): TB Treatment for New/Relapsed HIV+</v>
      </c>
      <c r="Q1761" s="19" t="str">
        <f t="shared" si="247"/>
        <v>TB_OUTCOME (N, DSD, Age/Outcome)</v>
      </c>
      <c r="R1761" s="19" t="str">
        <f t="shared" si="250"/>
        <v>TB_OUTCOME_N_DSD_Age_Outcome</v>
      </c>
      <c r="S1761" s="19" t="str">
        <f t="shared" si="251"/>
        <v>TB_OUTCOME_N_DSD_Age_Outcome_</v>
      </c>
      <c r="T1761" s="19" t="b">
        <f>NOT(ISNA(VLOOKUP(B1761,dbcodes!A:B,2,FALSE)))</f>
        <v>1</v>
      </c>
      <c r="U1761" s="19" t="str">
        <f>IF(ISNA(VLOOKUP(B1761,dbcodes!A:B,2,FALSE)),des!R1308,VLOOKUP(B1761,dbcodes!A:B,2,FALSE))</f>
        <v>TB_OUTCOME_N_DSD_Age_Outcome</v>
      </c>
      <c r="W1761" s="107" t="str">
        <f>IF(ISNA(VLOOKUP(C1761,descriptions!A:B,2,FALSE)),des!V1308,IF(G1761=" TARGET","Target ","")&amp;VLOOKUP(C1761,descriptions!A:B,2,FALSE))</f>
        <v>Number of PEPFAR-supported labs and testing sites that perform analyte-specific testing.</v>
      </c>
      <c r="X1761" s="20" t="s">
        <v>4</v>
      </c>
      <c r="Y1761" s="20" t="s">
        <v>831</v>
      </c>
      <c r="Z1761" s="20" t="s">
        <v>836</v>
      </c>
      <c r="AA1761" s="20" t="s">
        <v>102</v>
      </c>
      <c r="AB1761" s="20" t="s">
        <v>755</v>
      </c>
      <c r="AC1761" s="19" t="str">
        <f>IF(AB1761&lt;&gt;"",IF(NOT(ISNA(INDEX(os!A:A,MATCH(AB1761,os!B:B,0)))),INDEX(os!A:A,MATCH(AB1761,os!B:B,0)),"0"),"")</f>
        <v/>
      </c>
      <c r="AD1761" s="20" t="s">
        <v>830</v>
      </c>
      <c r="AH1761" s="93" t="str">
        <f>IF(NOT(ISNA(VLOOKUP(B:B,ResultsTargets!A:A,1,0))),"TRUE","")</f>
        <v/>
      </c>
      <c r="AI1761" s="19" t="str">
        <f>IF(ISNA(VLOOKUP(C1761,dim_techarea!A:B,2,FALSE)),"",VLOOKUP(C1761,dim_techarea!A:B,2,FALSE))</f>
        <v>TB_OUTCOME</v>
      </c>
      <c r="AJ1761" s="19" t="str">
        <f>IF(ISNA(VLOOKUP(AI1761,dim_techarea!B:C,2,FALSE)),"",VLOOKUP(AI1761,dim_techarea!B:C,2,FALSE))</f>
        <v>LlXsYmDOz47</v>
      </c>
      <c r="AK1761" s="19" t="str">
        <f>IF(ISNA(VLOOKUP(TRIM(G1761),dim_targetsresults!A:B,2,FALSE)),"",VLOOKUP(TRIM(G1761),dim_targetsresults!A:C,2,FALSE))</f>
        <v>MER Results</v>
      </c>
      <c r="AL1761" s="19" t="str">
        <f>IF(ISNA(VLOOKUP(AK1761,dim_targetsresults!B:C,2,FALSE)),"",VLOOKUP(AK1761,dim_targetsresults!B:C,2,FALSE))</f>
        <v>Jh0jDM5yQ2E</v>
      </c>
      <c r="AM1761" s="19" t="str">
        <f>IF(ISNA(VLOOKUP(TRIM(D1761),dim_numeratordenominator!A:B,2,FALSE)),"",VLOOKUP(TRIM(D1761),dim_numeratordenominator!A:C,2,FALSE))</f>
        <v>Numerator</v>
      </c>
      <c r="AN1761" s="19" t="str">
        <f>IF(ISNA(VLOOKUP(AM1761,dim_numeratordenominator!B:C,2,FALSE)),"",VLOOKUP(AM1761,dim_numeratordenominator!B:C,2,FALSE))</f>
        <v>Som9NRMQqV7</v>
      </c>
      <c r="AO1761" s="19" t="str">
        <f>IF(ISNA(VLOOKUP(TRIM(E1761),dim_supporttype!A:B,2,FALSE)),"",VLOOKUP(TRIM(E1761),dim_supporttype!A:C,2,FALSE))</f>
        <v>DSD</v>
      </c>
      <c r="AP1761" s="19" t="str">
        <f>IF(ISNA(VLOOKUP(AO1761,dim_supporttype!B:C,2,FALSE)),"",VLOOKUP(AO1761,dim_supporttype!B:C,2,FALSE))</f>
        <v>iM13vdNLWKb</v>
      </c>
      <c r="AQ1761" s="19" t="str">
        <f>IF(ISNA(VLOOKUP(TRIM(F1761),dim_disaggs!A:B,2,FALSE)),"No Disagg",VLOOKUP(TRIM(F1761),dim_disaggs!A:B,2,FALSE))</f>
        <v>Age/Outcome</v>
      </c>
      <c r="AR1761" s="19" t="str">
        <f>IF(ISNA(VLOOKUP(AQ1761,dim_disaggs!B:C,2,FALSE)),"",VLOOKUP(AQ1761,dim_disaggs!B:C,2,FALSE))</f>
        <v>WiYr8nHPbL1</v>
      </c>
      <c r="AU1761" s="72" t="s">
        <v>755</v>
      </c>
      <c r="AV1761" s="73" t="s">
        <v>755</v>
      </c>
      <c r="AW1761" s="66" t="s">
        <v>755</v>
      </c>
      <c r="AX1761" s="66" t="s">
        <v>755</v>
      </c>
      <c r="BA1761" s="105" t="str">
        <f t="shared" si="252"/>
        <v/>
      </c>
      <c r="BB1761" s="20" t="str">
        <f t="shared" si="253"/>
        <v/>
      </c>
      <c r="BE1761" s="75" t="s">
        <v>755</v>
      </c>
      <c r="BF1761" s="73" t="s">
        <v>755</v>
      </c>
      <c r="BG1761" s="55" t="s">
        <v>755</v>
      </c>
      <c r="BH1761" s="76" t="s">
        <v>755</v>
      </c>
      <c r="BI1761" s="20" t="s">
        <v>755</v>
      </c>
      <c r="BJ1761" s="20" t="s">
        <v>755</v>
      </c>
      <c r="BK1761" s="55" t="s">
        <v>755</v>
      </c>
      <c r="BL1761" s="71" t="s">
        <v>755</v>
      </c>
      <c r="BM1761" s="77" t="s">
        <v>755</v>
      </c>
      <c r="BN1761" s="78" t="s">
        <v>755</v>
      </c>
      <c r="BO1761" s="77" t="s">
        <v>755</v>
      </c>
      <c r="BP1761" s="78" t="s">
        <v>755</v>
      </c>
    </row>
    <row r="1762" spans="1:68" s="3" customFormat="1" x14ac:dyDescent="0.2">
      <c r="A1762" s="20" t="s">
        <v>95</v>
      </c>
      <c r="B1762" s="20" t="s">
        <v>1788</v>
      </c>
      <c r="C1762" s="20" t="s">
        <v>933</v>
      </c>
      <c r="D1762" s="20" t="s">
        <v>1</v>
      </c>
      <c r="E1762" s="20" t="s">
        <v>78</v>
      </c>
      <c r="F1762" s="20" t="s">
        <v>2201</v>
      </c>
      <c r="G1762" s="20" t="s">
        <v>20086</v>
      </c>
      <c r="H1762" s="20" t="s">
        <v>2201</v>
      </c>
      <c r="I1762" s="19">
        <f t="shared" si="254"/>
        <v>31</v>
      </c>
      <c r="J1762" s="20" t="s">
        <v>755</v>
      </c>
      <c r="K1762" s="20" t="s">
        <v>2260</v>
      </c>
      <c r="L1762" s="95" t="str">
        <f>IF(M1762&lt;&gt;"",IF(NOT(ISNA(INDEX(cc!B:B,MATCH(M1762,cc!A:A,0)))),INDEX(cc!B:B,MATCH(M1762,cc!A:A,0)),"0"),"")</f>
        <v>Age (0-20+, 6) and TB Outcome</v>
      </c>
      <c r="M1762" s="97" t="s">
        <v>3990</v>
      </c>
      <c r="N1762" s="28" t="str">
        <f t="shared" si="255"/>
        <v/>
      </c>
      <c r="O1762" s="19" t="str">
        <f t="shared" si="248"/>
        <v>TB_OUTCOME (N, TA, Age/Outcome): TB Treatment for New/Relapsed HIV+</v>
      </c>
      <c r="P1762" s="19" t="str">
        <f t="shared" si="249"/>
        <v>TB_OUTCOME (N, TA, Age/Outcome): TB Treatment for New/Relapsed HIV+</v>
      </c>
      <c r="Q1762" s="19" t="str">
        <f t="shared" si="247"/>
        <v>TB_OUTCOME (N, TA, Age/Outcome)</v>
      </c>
      <c r="R1762" s="19" t="str">
        <f t="shared" si="250"/>
        <v>TB_OUTCOME_N_TA_Age_Outcome</v>
      </c>
      <c r="S1762" s="19" t="str">
        <f t="shared" si="251"/>
        <v>TB_OUTCOME_N_TA_Age_Outcome_</v>
      </c>
      <c r="T1762" s="19" t="b">
        <f>NOT(ISNA(VLOOKUP(B1762,dbcodes!A:B,2,FALSE)))</f>
        <v>1</v>
      </c>
      <c r="U1762" s="19" t="str">
        <f>IF(ISNA(VLOOKUP(B1762,dbcodes!A:B,2,FALSE)),des!R1309,VLOOKUP(B1762,dbcodes!A:B,2,FALSE))</f>
        <v>TB_OUTCOME_N_TA_Age_Outcome</v>
      </c>
      <c r="V1762" s="20"/>
      <c r="W1762" s="107" t="str">
        <f>IF(ISNA(VLOOKUP(C1762,descriptions!A:B,2,FALSE)),des!V1309,IF(G1762=" TARGET","Target ","")&amp;VLOOKUP(C1762,descriptions!A:B,2,FALSE))</f>
        <v>Target number of PEPFAR-supported labs and testing sites that perform analyte-specific testing and participate in PT Program.</v>
      </c>
      <c r="X1762" s="20" t="s">
        <v>4</v>
      </c>
      <c r="Y1762" s="20" t="s">
        <v>831</v>
      </c>
      <c r="Z1762" s="20" t="s">
        <v>836</v>
      </c>
      <c r="AA1762" s="20" t="s">
        <v>102</v>
      </c>
      <c r="AB1762" s="20" t="s">
        <v>755</v>
      </c>
      <c r="AC1762" s="19" t="str">
        <f>IF(AB1762&lt;&gt;"",IF(NOT(ISNA(INDEX(os!A:A,MATCH(AB1762,os!B:B,0)))),INDEX(os!A:A,MATCH(AB1762,os!B:B,0)),"0"),"")</f>
        <v/>
      </c>
      <c r="AD1762" s="20" t="s">
        <v>830</v>
      </c>
      <c r="AE1762" s="20"/>
      <c r="AF1762" s="20"/>
      <c r="AG1762" s="20"/>
      <c r="AH1762" s="93" t="str">
        <f>IF(NOT(ISNA(VLOOKUP(B:B,ResultsTargets!A:A,1,0))),"TRUE","")</f>
        <v/>
      </c>
      <c r="AI1762" s="19" t="str">
        <f>IF(ISNA(VLOOKUP(C1762,dim_techarea!A:B,2,FALSE)),"",VLOOKUP(C1762,dim_techarea!A:B,2,FALSE))</f>
        <v>TB_OUTCOME</v>
      </c>
      <c r="AJ1762" s="19" t="str">
        <f>IF(ISNA(VLOOKUP(AI1762,dim_techarea!B:C,2,FALSE)),"",VLOOKUP(AI1762,dim_techarea!B:C,2,FALSE))</f>
        <v>LlXsYmDOz47</v>
      </c>
      <c r="AK1762" s="19" t="str">
        <f>IF(ISNA(VLOOKUP(TRIM(G1762),dim_targetsresults!A:B,2,FALSE)),"",VLOOKUP(TRIM(G1762),dim_targetsresults!A:C,2,FALSE))</f>
        <v>MER Results</v>
      </c>
      <c r="AL1762" s="19" t="str">
        <f>IF(ISNA(VLOOKUP(AK1762,dim_targetsresults!B:C,2,FALSE)),"",VLOOKUP(AK1762,dim_targetsresults!B:C,2,FALSE))</f>
        <v>Jh0jDM5yQ2E</v>
      </c>
      <c r="AM1762" s="19" t="str">
        <f>IF(ISNA(VLOOKUP(TRIM(D1762),dim_numeratordenominator!A:B,2,FALSE)),"",VLOOKUP(TRIM(D1762),dim_numeratordenominator!A:C,2,FALSE))</f>
        <v>Numerator</v>
      </c>
      <c r="AN1762" s="19" t="str">
        <f>IF(ISNA(VLOOKUP(AM1762,dim_numeratordenominator!B:C,2,FALSE)),"",VLOOKUP(AM1762,dim_numeratordenominator!B:C,2,FALSE))</f>
        <v>Som9NRMQqV7</v>
      </c>
      <c r="AO1762" s="19" t="str">
        <f>IF(ISNA(VLOOKUP(TRIM(E1762),dim_supporttype!A:B,2,FALSE)),"",VLOOKUP(TRIM(E1762),dim_supporttype!A:C,2,FALSE))</f>
        <v>TA</v>
      </c>
      <c r="AP1762" s="19" t="str">
        <f>IF(ISNA(VLOOKUP(AO1762,dim_supporttype!B:C,2,FALSE)),"",VLOOKUP(AO1762,dim_supporttype!B:C,2,FALSE))</f>
        <v>cRAGKdWIDn4</v>
      </c>
      <c r="AQ1762" s="19" t="str">
        <f>IF(ISNA(VLOOKUP(TRIM(F1762),dim_disaggs!A:B,2,FALSE)),"No Disagg",VLOOKUP(TRIM(F1762),dim_disaggs!A:B,2,FALSE))</f>
        <v>Age/Outcome</v>
      </c>
      <c r="AR1762" s="19" t="str">
        <f>IF(ISNA(VLOOKUP(AQ1762,dim_disaggs!B:C,2,FALSE)),"",VLOOKUP(AQ1762,dim_disaggs!B:C,2,FALSE))</f>
        <v>WiYr8nHPbL1</v>
      </c>
      <c r="AS1762" s="72"/>
      <c r="AT1762" s="66"/>
      <c r="AU1762" s="72" t="s">
        <v>755</v>
      </c>
      <c r="AV1762" s="73" t="s">
        <v>755</v>
      </c>
      <c r="AW1762" s="66" t="s">
        <v>755</v>
      </c>
      <c r="AX1762" s="66" t="s">
        <v>755</v>
      </c>
      <c r="AY1762" s="20"/>
      <c r="AZ1762" s="20"/>
      <c r="BA1762" s="105" t="str">
        <f t="shared" si="252"/>
        <v/>
      </c>
      <c r="BB1762" s="20" t="str">
        <f t="shared" si="253"/>
        <v/>
      </c>
      <c r="BC1762" s="20"/>
      <c r="BD1762" s="20"/>
      <c r="BE1762" s="75" t="s">
        <v>755</v>
      </c>
      <c r="BF1762" s="73" t="s">
        <v>755</v>
      </c>
      <c r="BG1762" s="55" t="s">
        <v>755</v>
      </c>
      <c r="BH1762" s="76" t="s">
        <v>755</v>
      </c>
      <c r="BI1762" s="20" t="s">
        <v>755</v>
      </c>
      <c r="BJ1762" s="20" t="s">
        <v>755</v>
      </c>
      <c r="BK1762" s="55" t="s">
        <v>755</v>
      </c>
      <c r="BL1762" s="71" t="s">
        <v>755</v>
      </c>
      <c r="BM1762" s="77" t="s">
        <v>755</v>
      </c>
      <c r="BN1762" s="78" t="s">
        <v>755</v>
      </c>
      <c r="BO1762" s="77" t="s">
        <v>755</v>
      </c>
      <c r="BP1762" s="78" t="s">
        <v>755</v>
      </c>
    </row>
    <row r="1763" spans="1:68" s="3" customFormat="1" x14ac:dyDescent="0.2">
      <c r="A1763" s="20" t="s">
        <v>95</v>
      </c>
      <c r="B1763" s="20" t="s">
        <v>1784</v>
      </c>
      <c r="C1763" s="20" t="s">
        <v>933</v>
      </c>
      <c r="D1763" s="20" t="s">
        <v>1</v>
      </c>
      <c r="E1763" s="20" t="s">
        <v>77</v>
      </c>
      <c r="F1763" s="20" t="s">
        <v>2202</v>
      </c>
      <c r="G1763" s="20" t="s">
        <v>20086</v>
      </c>
      <c r="H1763" s="20" t="s">
        <v>2202</v>
      </c>
      <c r="I1763" s="19">
        <f t="shared" si="254"/>
        <v>32</v>
      </c>
      <c r="J1763" s="20" t="s">
        <v>755</v>
      </c>
      <c r="K1763" s="20" t="s">
        <v>2260</v>
      </c>
      <c r="L1763" s="95" t="str">
        <f>IF(M1763&lt;&gt;"",IF(NOT(ISNA(INDEX(cc!B:B,MATCH(M1763,cc!A:A,0)))),INDEX(cc!B:B,MATCH(M1763,cc!A:A,0)),"0"),"")</f>
        <v>Sex and TB Outcome</v>
      </c>
      <c r="M1763" s="97" t="s">
        <v>4109</v>
      </c>
      <c r="N1763" s="28" t="str">
        <f t="shared" si="255"/>
        <v/>
      </c>
      <c r="O1763" s="19" t="str">
        <f t="shared" si="248"/>
        <v>TB_OUTCOME (N, DSD, Sex/Outcome): TB Treatment for New/Relapsed HIV+</v>
      </c>
      <c r="P1763" s="19" t="str">
        <f t="shared" si="249"/>
        <v>TB_OUTCOME (N, DSD, Sex/Outcome): TB Treatment for New/Relapsed HIV+</v>
      </c>
      <c r="Q1763" s="19" t="str">
        <f t="shared" si="247"/>
        <v>TB_OUTCOME (N, DSD, Sex/Outcome)</v>
      </c>
      <c r="R1763" s="19" t="str">
        <f t="shared" si="250"/>
        <v>TB_OUTCOME_N_DSD_Sex_Outcome</v>
      </c>
      <c r="S1763" s="19" t="str">
        <f t="shared" si="251"/>
        <v>TB_OUTCOME_N_DSD_Sex_Outcome_</v>
      </c>
      <c r="T1763" s="19" t="b">
        <f>NOT(ISNA(VLOOKUP(B1763,dbcodes!A:B,2,FALSE)))</f>
        <v>1</v>
      </c>
      <c r="U1763" s="19" t="str">
        <f>IF(ISNA(VLOOKUP(B1763,dbcodes!A:B,2,FALSE)),des!R1310,VLOOKUP(B1763,dbcodes!A:B,2,FALSE))</f>
        <v>TB_OUTCOME_N_DSD_Sex_Outcome</v>
      </c>
      <c r="V1763" s="20"/>
      <c r="W1763" s="107" t="str">
        <f>IF(ISNA(VLOOKUP(C1763,descriptions!A:B,2,FALSE)),des!V1310,IF(G1763=" TARGET","Target ","")&amp;VLOOKUP(C1763,descriptions!A:B,2,FALSE))</f>
        <v>Target number of PEPFAR-supported labs and testing sites that perform analyte-specific testing and participate in PT Program.</v>
      </c>
      <c r="X1763" s="20" t="s">
        <v>4</v>
      </c>
      <c r="Y1763" s="20" t="s">
        <v>831</v>
      </c>
      <c r="Z1763" s="20" t="s">
        <v>836</v>
      </c>
      <c r="AA1763" s="20" t="s">
        <v>102</v>
      </c>
      <c r="AB1763" s="20" t="s">
        <v>755</v>
      </c>
      <c r="AC1763" s="19" t="str">
        <f>IF(AB1763&lt;&gt;"",IF(NOT(ISNA(INDEX(os!A:A,MATCH(AB1763,os!B:B,0)))),INDEX(os!A:A,MATCH(AB1763,os!B:B,0)),"0"),"")</f>
        <v/>
      </c>
      <c r="AD1763" s="20" t="s">
        <v>830</v>
      </c>
      <c r="AE1763" s="20"/>
      <c r="AF1763" s="20"/>
      <c r="AG1763" s="20"/>
      <c r="AH1763" s="93" t="str">
        <f>IF(NOT(ISNA(VLOOKUP(B:B,ResultsTargets!A:A,1,0))),"TRUE","")</f>
        <v/>
      </c>
      <c r="AI1763" s="19" t="str">
        <f>IF(ISNA(VLOOKUP(C1763,dim_techarea!A:B,2,FALSE)),"",VLOOKUP(C1763,dim_techarea!A:B,2,FALSE))</f>
        <v>TB_OUTCOME</v>
      </c>
      <c r="AJ1763" s="19" t="str">
        <f>IF(ISNA(VLOOKUP(AI1763,dim_techarea!B:C,2,FALSE)),"",VLOOKUP(AI1763,dim_techarea!B:C,2,FALSE))</f>
        <v>LlXsYmDOz47</v>
      </c>
      <c r="AK1763" s="19" t="str">
        <f>IF(ISNA(VLOOKUP(TRIM(G1763),dim_targetsresults!A:B,2,FALSE)),"",VLOOKUP(TRIM(G1763),dim_targetsresults!A:C,2,FALSE))</f>
        <v>MER Results</v>
      </c>
      <c r="AL1763" s="19" t="str">
        <f>IF(ISNA(VLOOKUP(AK1763,dim_targetsresults!B:C,2,FALSE)),"",VLOOKUP(AK1763,dim_targetsresults!B:C,2,FALSE))</f>
        <v>Jh0jDM5yQ2E</v>
      </c>
      <c r="AM1763" s="19" t="str">
        <f>IF(ISNA(VLOOKUP(TRIM(D1763),dim_numeratordenominator!A:B,2,FALSE)),"",VLOOKUP(TRIM(D1763),dim_numeratordenominator!A:C,2,FALSE))</f>
        <v>Numerator</v>
      </c>
      <c r="AN1763" s="19" t="str">
        <f>IF(ISNA(VLOOKUP(AM1763,dim_numeratordenominator!B:C,2,FALSE)),"",VLOOKUP(AM1763,dim_numeratordenominator!B:C,2,FALSE))</f>
        <v>Som9NRMQqV7</v>
      </c>
      <c r="AO1763" s="19" t="str">
        <f>IF(ISNA(VLOOKUP(TRIM(E1763),dim_supporttype!A:B,2,FALSE)),"",VLOOKUP(TRIM(E1763),dim_supporttype!A:C,2,FALSE))</f>
        <v>DSD</v>
      </c>
      <c r="AP1763" s="19" t="str">
        <f>IF(ISNA(VLOOKUP(AO1763,dim_supporttype!B:C,2,FALSE)),"",VLOOKUP(AO1763,dim_supporttype!B:C,2,FALSE))</f>
        <v>iM13vdNLWKb</v>
      </c>
      <c r="AQ1763" s="19" t="str">
        <f>IF(ISNA(VLOOKUP(TRIM(F1763),dim_disaggs!A:B,2,FALSE)),"No Disagg",VLOOKUP(TRIM(F1763),dim_disaggs!A:B,2,FALSE))</f>
        <v>Sex/Outcome</v>
      </c>
      <c r="AR1763" s="19" t="str">
        <f>IF(ISNA(VLOOKUP(AQ1763,dim_disaggs!B:C,2,FALSE)),"",VLOOKUP(AQ1763,dim_disaggs!B:C,2,FALSE))</f>
        <v>xzrF2j7gEkI</v>
      </c>
      <c r="AS1763" s="72"/>
      <c r="AT1763" s="66"/>
      <c r="AU1763" s="72" t="s">
        <v>755</v>
      </c>
      <c r="AV1763" s="73" t="s">
        <v>755</v>
      </c>
      <c r="AW1763" s="66" t="s">
        <v>755</v>
      </c>
      <c r="AX1763" s="66" t="s">
        <v>755</v>
      </c>
      <c r="AY1763" s="20"/>
      <c r="AZ1763" s="20"/>
      <c r="BA1763" s="105" t="str">
        <f t="shared" si="252"/>
        <v/>
      </c>
      <c r="BB1763" s="20" t="str">
        <f t="shared" si="253"/>
        <v/>
      </c>
      <c r="BC1763" s="20"/>
      <c r="BD1763" s="20"/>
      <c r="BE1763" s="75" t="s">
        <v>755</v>
      </c>
      <c r="BF1763" s="73" t="s">
        <v>755</v>
      </c>
      <c r="BG1763" s="55" t="s">
        <v>755</v>
      </c>
      <c r="BH1763" s="76" t="s">
        <v>755</v>
      </c>
      <c r="BI1763" s="20" t="s">
        <v>755</v>
      </c>
      <c r="BJ1763" s="20" t="s">
        <v>755</v>
      </c>
      <c r="BK1763" s="55" t="s">
        <v>755</v>
      </c>
      <c r="BL1763" s="71" t="s">
        <v>755</v>
      </c>
      <c r="BM1763" s="77" t="s">
        <v>755</v>
      </c>
      <c r="BN1763" s="78" t="s">
        <v>755</v>
      </c>
      <c r="BO1763" s="77" t="s">
        <v>755</v>
      </c>
      <c r="BP1763" s="78" t="s">
        <v>755</v>
      </c>
    </row>
    <row r="1764" spans="1:68" x14ac:dyDescent="0.2">
      <c r="A1764" s="20" t="s">
        <v>95</v>
      </c>
      <c r="B1764" s="20" t="s">
        <v>1792</v>
      </c>
      <c r="C1764" s="20" t="s">
        <v>933</v>
      </c>
      <c r="D1764" s="20" t="s">
        <v>1</v>
      </c>
      <c r="E1764" s="20" t="s">
        <v>78</v>
      </c>
      <c r="F1764" s="20" t="s">
        <v>2202</v>
      </c>
      <c r="G1764" s="20" t="s">
        <v>20086</v>
      </c>
      <c r="H1764" s="20" t="s">
        <v>2202</v>
      </c>
      <c r="I1764" s="19">
        <f t="shared" si="254"/>
        <v>31</v>
      </c>
      <c r="J1764" s="20" t="s">
        <v>755</v>
      </c>
      <c r="K1764" s="20" t="s">
        <v>2260</v>
      </c>
      <c r="L1764" s="95" t="str">
        <f>IF(M1764&lt;&gt;"",IF(NOT(ISNA(INDEX(cc!B:B,MATCH(M1764,cc!A:A,0)))),INDEX(cc!B:B,MATCH(M1764,cc!A:A,0)),"0"),"")</f>
        <v>Sex and TB Outcome</v>
      </c>
      <c r="M1764" s="97" t="s">
        <v>4109</v>
      </c>
      <c r="N1764" s="28" t="str">
        <f t="shared" si="255"/>
        <v/>
      </c>
      <c r="O1764" s="19" t="str">
        <f t="shared" si="248"/>
        <v>TB_OUTCOME (N, TA, Sex/Outcome): TB Treatment for New/Relapsed HIV+</v>
      </c>
      <c r="P1764" s="19" t="str">
        <f t="shared" si="249"/>
        <v>TB_OUTCOME (N, TA, Sex/Outcome): TB Treatment for New/Relapsed HIV+</v>
      </c>
      <c r="Q1764" s="19" t="str">
        <f t="shared" si="247"/>
        <v>TB_OUTCOME (N, TA, Sex/Outcome)</v>
      </c>
      <c r="R1764" s="19" t="str">
        <f t="shared" si="250"/>
        <v>TB_OUTCOME_N_TA_Sex_Outcome</v>
      </c>
      <c r="S1764" s="19" t="str">
        <f t="shared" si="251"/>
        <v>TB_OUTCOME_N_TA_Sex_Outcome_</v>
      </c>
      <c r="T1764" s="19" t="b">
        <f>NOT(ISNA(VLOOKUP(B1764,dbcodes!A:B,2,FALSE)))</f>
        <v>1</v>
      </c>
      <c r="U1764" s="19" t="str">
        <f>IF(ISNA(VLOOKUP(B1764,dbcodes!A:B,2,FALSE)),des!R1311,VLOOKUP(B1764,dbcodes!A:B,2,FALSE))</f>
        <v>TB_OUTCOME_N_TA_Sex_Outcome</v>
      </c>
      <c r="W1764" s="107" t="str">
        <f>IF(ISNA(VLOOKUP(C1764,descriptions!A:B,2,FALSE)),des!V1311,IF(G1764=" TARGET","Target ","")&amp;VLOOKUP(C1764,descriptions!A:B,2,FALSE))</f>
        <v>Target number of PEPFAR-supported labs and testing sites that perform analyte-specific testing, participate and pass PT Program.</v>
      </c>
      <c r="X1764" s="20" t="s">
        <v>4</v>
      </c>
      <c r="Y1764" s="20" t="s">
        <v>831</v>
      </c>
      <c r="Z1764" s="20" t="s">
        <v>836</v>
      </c>
      <c r="AA1764" s="20" t="s">
        <v>102</v>
      </c>
      <c r="AB1764" s="20" t="s">
        <v>755</v>
      </c>
      <c r="AC1764" s="19" t="str">
        <f>IF(AB1764&lt;&gt;"",IF(NOT(ISNA(INDEX(os!A:A,MATCH(AB1764,os!B:B,0)))),INDEX(os!A:A,MATCH(AB1764,os!B:B,0)),"0"),"")</f>
        <v/>
      </c>
      <c r="AD1764" s="20" t="s">
        <v>830</v>
      </c>
      <c r="AH1764" s="93" t="str">
        <f>IF(NOT(ISNA(VLOOKUP(B:B,ResultsTargets!A:A,1,0))),"TRUE","")</f>
        <v/>
      </c>
      <c r="AI1764" s="19" t="str">
        <f>IF(ISNA(VLOOKUP(C1764,dim_techarea!A:B,2,FALSE)),"",VLOOKUP(C1764,dim_techarea!A:B,2,FALSE))</f>
        <v>TB_OUTCOME</v>
      </c>
      <c r="AJ1764" s="19" t="str">
        <f>IF(ISNA(VLOOKUP(AI1764,dim_techarea!B:C,2,FALSE)),"",VLOOKUP(AI1764,dim_techarea!B:C,2,FALSE))</f>
        <v>LlXsYmDOz47</v>
      </c>
      <c r="AK1764" s="19" t="str">
        <f>IF(ISNA(VLOOKUP(TRIM(G1764),dim_targetsresults!A:B,2,FALSE)),"",VLOOKUP(TRIM(G1764),dim_targetsresults!A:C,2,FALSE))</f>
        <v>MER Results</v>
      </c>
      <c r="AL1764" s="19" t="str">
        <f>IF(ISNA(VLOOKUP(AK1764,dim_targetsresults!B:C,2,FALSE)),"",VLOOKUP(AK1764,dim_targetsresults!B:C,2,FALSE))</f>
        <v>Jh0jDM5yQ2E</v>
      </c>
      <c r="AM1764" s="19" t="str">
        <f>IF(ISNA(VLOOKUP(TRIM(D1764),dim_numeratordenominator!A:B,2,FALSE)),"",VLOOKUP(TRIM(D1764),dim_numeratordenominator!A:C,2,FALSE))</f>
        <v>Numerator</v>
      </c>
      <c r="AN1764" s="19" t="str">
        <f>IF(ISNA(VLOOKUP(AM1764,dim_numeratordenominator!B:C,2,FALSE)),"",VLOOKUP(AM1764,dim_numeratordenominator!B:C,2,FALSE))</f>
        <v>Som9NRMQqV7</v>
      </c>
      <c r="AO1764" s="19" t="str">
        <f>IF(ISNA(VLOOKUP(TRIM(E1764),dim_supporttype!A:B,2,FALSE)),"",VLOOKUP(TRIM(E1764),dim_supporttype!A:C,2,FALSE))</f>
        <v>TA</v>
      </c>
      <c r="AP1764" s="19" t="str">
        <f>IF(ISNA(VLOOKUP(AO1764,dim_supporttype!B:C,2,FALSE)),"",VLOOKUP(AO1764,dim_supporttype!B:C,2,FALSE))</f>
        <v>cRAGKdWIDn4</v>
      </c>
      <c r="AQ1764" s="19" t="str">
        <f>IF(ISNA(VLOOKUP(TRIM(F1764),dim_disaggs!A:B,2,FALSE)),"No Disagg",VLOOKUP(TRIM(F1764),dim_disaggs!A:B,2,FALSE))</f>
        <v>Sex/Outcome</v>
      </c>
      <c r="AR1764" s="19" t="str">
        <f>IF(ISNA(VLOOKUP(AQ1764,dim_disaggs!B:C,2,FALSE)),"",VLOOKUP(AQ1764,dim_disaggs!B:C,2,FALSE))</f>
        <v>xzrF2j7gEkI</v>
      </c>
      <c r="AU1764" s="72" t="s">
        <v>755</v>
      </c>
      <c r="AV1764" s="73" t="s">
        <v>755</v>
      </c>
      <c r="AW1764" s="66" t="s">
        <v>755</v>
      </c>
      <c r="AX1764" s="66" t="s">
        <v>755</v>
      </c>
      <c r="BA1764" s="105" t="str">
        <f t="shared" si="252"/>
        <v/>
      </c>
      <c r="BB1764" s="20" t="str">
        <f t="shared" si="253"/>
        <v/>
      </c>
      <c r="BE1764" s="75" t="s">
        <v>755</v>
      </c>
      <c r="BF1764" s="73" t="s">
        <v>755</v>
      </c>
      <c r="BG1764" s="55" t="s">
        <v>755</v>
      </c>
      <c r="BH1764" s="76" t="s">
        <v>755</v>
      </c>
      <c r="BI1764" s="20" t="s">
        <v>755</v>
      </c>
      <c r="BJ1764" s="20" t="s">
        <v>755</v>
      </c>
      <c r="BK1764" s="55" t="s">
        <v>755</v>
      </c>
      <c r="BL1764" s="71" t="s">
        <v>755</v>
      </c>
      <c r="BM1764" s="77" t="s">
        <v>755</v>
      </c>
      <c r="BN1764" s="78" t="s">
        <v>755</v>
      </c>
      <c r="BO1764" s="77" t="s">
        <v>755</v>
      </c>
      <c r="BP1764" s="78" t="s">
        <v>755</v>
      </c>
    </row>
    <row r="1765" spans="1:68" x14ac:dyDescent="0.2">
      <c r="A1765" s="20" t="s">
        <v>95</v>
      </c>
      <c r="B1765" s="20" t="s">
        <v>1786</v>
      </c>
      <c r="C1765" s="20" t="s">
        <v>933</v>
      </c>
      <c r="D1765" s="20" t="s">
        <v>1</v>
      </c>
      <c r="E1765" s="20" t="s">
        <v>77</v>
      </c>
      <c r="G1765" s="20" t="s">
        <v>20086</v>
      </c>
      <c r="I1765" s="19">
        <f t="shared" si="254"/>
        <v>19</v>
      </c>
      <c r="J1765" s="20" t="s">
        <v>755</v>
      </c>
      <c r="K1765" s="20" t="s">
        <v>2260</v>
      </c>
      <c r="L1765" s="95" t="str">
        <f>IF(M1765&lt;&gt;"",IF(NOT(ISNA(INDEX(cc!B:B,MATCH(M1765,cc!A:A,0)))),INDEX(cc!B:B,MATCH(M1765,cc!A:A,0)),"0"),"")</f>
        <v>default</v>
      </c>
      <c r="M1765" s="97" t="s">
        <v>13</v>
      </c>
      <c r="N1765" s="28" t="str">
        <f t="shared" si="255"/>
        <v/>
      </c>
      <c r="O1765" s="19" t="str">
        <f t="shared" si="248"/>
        <v>TB_OUTCOME (N, DSD): TB Treatment for New/Relapsed HIV+</v>
      </c>
      <c r="P1765" s="19" t="str">
        <f t="shared" si="249"/>
        <v>TB_OUTCOME (N, DSD): TB Treatment for New/Relapsed HIV+</v>
      </c>
      <c r="Q1765" s="19" t="str">
        <f t="shared" si="247"/>
        <v>TB_OUTCOME (N, DSD)</v>
      </c>
      <c r="R1765" s="19" t="str">
        <f t="shared" si="250"/>
        <v>TB_OUTCOME_N_DSD</v>
      </c>
      <c r="S1765" s="19" t="str">
        <f t="shared" si="251"/>
        <v>TB_OUTCOME_N_DSD_</v>
      </c>
      <c r="T1765" s="19" t="b">
        <f>NOT(ISNA(VLOOKUP(B1765,dbcodes!A:B,2,FALSE)))</f>
        <v>1</v>
      </c>
      <c r="U1765" s="19" t="str">
        <f>IF(ISNA(VLOOKUP(B1765,dbcodes!A:B,2,FALSE)),des!R1312,VLOOKUP(B1765,dbcodes!A:B,2,FALSE))</f>
        <v>TB_OUTCOME_N_DSD</v>
      </c>
      <c r="V1765" s="20" t="s">
        <v>2371</v>
      </c>
      <c r="W1765" s="107" t="str">
        <f>IF(ISNA(VLOOKUP(C1765,descriptions!A:B,2,FALSE)),des!V1312,IF(G1765=" TARGET","Target ","")&amp;VLOOKUP(C1765,descriptions!A:B,2,FALSE))</f>
        <v>Target number of PEPFAR-supported labs and testing sites that perform analyte-specific testing, participate and pass PT Program.</v>
      </c>
      <c r="X1765" s="20" t="s">
        <v>4</v>
      </c>
      <c r="Y1765" s="20" t="s">
        <v>831</v>
      </c>
      <c r="Z1765" s="20" t="s">
        <v>836</v>
      </c>
      <c r="AA1765" s="20" t="s">
        <v>102</v>
      </c>
      <c r="AB1765" s="20" t="s">
        <v>755</v>
      </c>
      <c r="AC1765" s="19" t="str">
        <f>IF(AB1765&lt;&gt;"",IF(NOT(ISNA(INDEX(os!A:A,MATCH(AB1765,os!B:B,0)))),INDEX(os!A:A,MATCH(AB1765,os!B:B,0)),"0"),"")</f>
        <v/>
      </c>
      <c r="AD1765" s="20" t="s">
        <v>830</v>
      </c>
      <c r="AH1765" s="93" t="str">
        <f>IF(NOT(ISNA(VLOOKUP(B:B,ResultsTargets!A:A,1,0))),"TRUE","")</f>
        <v/>
      </c>
      <c r="AI1765" s="19" t="str">
        <f>IF(ISNA(VLOOKUP(C1765,dim_techarea!A:B,2,FALSE)),"",VLOOKUP(C1765,dim_techarea!A:B,2,FALSE))</f>
        <v>TB_OUTCOME</v>
      </c>
      <c r="AJ1765" s="19" t="str">
        <f>IF(ISNA(VLOOKUP(AI1765,dim_techarea!B:C,2,FALSE)),"",VLOOKUP(AI1765,dim_techarea!B:C,2,FALSE))</f>
        <v>LlXsYmDOz47</v>
      </c>
      <c r="AK1765" s="19" t="str">
        <f>IF(ISNA(VLOOKUP(TRIM(G1765),dim_targetsresults!A:B,2,FALSE)),"",VLOOKUP(TRIM(G1765),dim_targetsresults!A:C,2,FALSE))</f>
        <v>MER Results</v>
      </c>
      <c r="AL1765" s="19" t="str">
        <f>IF(ISNA(VLOOKUP(AK1765,dim_targetsresults!B:C,2,FALSE)),"",VLOOKUP(AK1765,dim_targetsresults!B:C,2,FALSE))</f>
        <v>Jh0jDM5yQ2E</v>
      </c>
      <c r="AM1765" s="19" t="str">
        <f>IF(ISNA(VLOOKUP(TRIM(D1765),dim_numeratordenominator!A:B,2,FALSE)),"",VLOOKUP(TRIM(D1765),dim_numeratordenominator!A:C,2,FALSE))</f>
        <v>Numerator</v>
      </c>
      <c r="AN1765" s="19" t="str">
        <f>IF(ISNA(VLOOKUP(AM1765,dim_numeratordenominator!B:C,2,FALSE)),"",VLOOKUP(AM1765,dim_numeratordenominator!B:C,2,FALSE))</f>
        <v>Som9NRMQqV7</v>
      </c>
      <c r="AO1765" s="19" t="str">
        <f>IF(ISNA(VLOOKUP(TRIM(E1765),dim_supporttype!A:B,2,FALSE)),"",VLOOKUP(TRIM(E1765),dim_supporttype!A:C,2,FALSE))</f>
        <v>DSD</v>
      </c>
      <c r="AP1765" s="19" t="str">
        <f>IF(ISNA(VLOOKUP(AO1765,dim_supporttype!B:C,2,FALSE)),"",VLOOKUP(AO1765,dim_supporttype!B:C,2,FALSE))</f>
        <v>iM13vdNLWKb</v>
      </c>
      <c r="AQ1765" s="19" t="str">
        <f>IF(ISNA(VLOOKUP(TRIM(F1765),dim_disaggs!A:B,2,FALSE)),"No Disagg",VLOOKUP(TRIM(F1765),dim_disaggs!A:B,2,FALSE))</f>
        <v>No Disagg</v>
      </c>
      <c r="AR1765" s="19" t="str">
        <f>IF(ISNA(VLOOKUP(AQ1765,dim_disaggs!B:C,2,FALSE)),"",VLOOKUP(AQ1765,dim_disaggs!B:C,2,FALSE))</f>
        <v>werJlVT6sf3</v>
      </c>
      <c r="AU1765" s="72" t="s">
        <v>755</v>
      </c>
      <c r="AV1765" s="73" t="s">
        <v>755</v>
      </c>
      <c r="AW1765" s="66" t="s">
        <v>755</v>
      </c>
      <c r="AX1765" s="66" t="s">
        <v>755</v>
      </c>
      <c r="BA1765" s="105" t="str">
        <f t="shared" si="252"/>
        <v>Top Level Numerator</v>
      </c>
      <c r="BB1765" s="20" t="str">
        <f t="shared" si="253"/>
        <v>PE5QVF0w4xj</v>
      </c>
      <c r="BC1765" s="20" t="s">
        <v>25706</v>
      </c>
      <c r="BD1765" s="20" t="s">
        <v>25707</v>
      </c>
      <c r="BE1765" s="75" t="s">
        <v>21240</v>
      </c>
      <c r="BF1765" s="73" t="s">
        <v>21241</v>
      </c>
      <c r="BG1765" s="55" t="s">
        <v>755</v>
      </c>
      <c r="BH1765" s="76" t="s">
        <v>755</v>
      </c>
      <c r="BI1765" s="20" t="s">
        <v>755</v>
      </c>
      <c r="BJ1765" s="20" t="s">
        <v>755</v>
      </c>
      <c r="BK1765" s="55" t="s">
        <v>755</v>
      </c>
      <c r="BL1765" s="71" t="s">
        <v>755</v>
      </c>
      <c r="BM1765" s="77" t="s">
        <v>755</v>
      </c>
      <c r="BN1765" s="78" t="s">
        <v>755</v>
      </c>
      <c r="BO1765" s="77" t="s">
        <v>755</v>
      </c>
      <c r="BP1765" s="78" t="s">
        <v>755</v>
      </c>
    </row>
    <row r="1766" spans="1:68" x14ac:dyDescent="0.2">
      <c r="A1766" s="20" t="s">
        <v>95</v>
      </c>
      <c r="B1766" s="20" t="s">
        <v>1794</v>
      </c>
      <c r="C1766" s="20" t="s">
        <v>933</v>
      </c>
      <c r="D1766" s="20" t="s">
        <v>1</v>
      </c>
      <c r="E1766" s="20" t="s">
        <v>78</v>
      </c>
      <c r="G1766" s="20" t="s">
        <v>20086</v>
      </c>
      <c r="I1766" s="19">
        <f t="shared" si="254"/>
        <v>18</v>
      </c>
      <c r="J1766" s="20" t="s">
        <v>755</v>
      </c>
      <c r="K1766" s="20" t="s">
        <v>2260</v>
      </c>
      <c r="L1766" s="95" t="str">
        <f>IF(M1766&lt;&gt;"",IF(NOT(ISNA(INDEX(cc!B:B,MATCH(M1766,cc!A:A,0)))),INDEX(cc!B:B,MATCH(M1766,cc!A:A,0)),"0"),"")</f>
        <v>default</v>
      </c>
      <c r="M1766" s="97" t="s">
        <v>13</v>
      </c>
      <c r="N1766" s="28" t="str">
        <f t="shared" si="255"/>
        <v/>
      </c>
      <c r="O1766" s="19" t="str">
        <f t="shared" si="248"/>
        <v>TB_OUTCOME (N, TA): TB Treatment for New/Relapsed HIV+</v>
      </c>
      <c r="P1766" s="19" t="str">
        <f t="shared" si="249"/>
        <v>TB_OUTCOME (N, TA): TB Treatment for New/Relapsed HIV+</v>
      </c>
      <c r="Q1766" s="19" t="str">
        <f t="shared" si="247"/>
        <v>TB_OUTCOME (N, TA)</v>
      </c>
      <c r="R1766" s="19" t="str">
        <f t="shared" si="250"/>
        <v>TB_OUTCOME_N_TA</v>
      </c>
      <c r="S1766" s="19" t="str">
        <f t="shared" si="251"/>
        <v>TB_OUTCOME_N_TA_</v>
      </c>
      <c r="T1766" s="19" t="b">
        <f>NOT(ISNA(VLOOKUP(B1766,dbcodes!A:B,2,FALSE)))</f>
        <v>1</v>
      </c>
      <c r="U1766" s="19" t="str">
        <f>IF(ISNA(VLOOKUP(B1766,dbcodes!A:B,2,FALSE)),des!R1313,VLOOKUP(B1766,dbcodes!A:B,2,FALSE))</f>
        <v>TB_OUTCOME_N_TA</v>
      </c>
      <c r="W1766" s="107" t="str">
        <f>IF(ISNA(VLOOKUP(C1766,descriptions!A:B,2,FALSE)),des!V1313,IF(G1766=" TARGET","Target ","")&amp;VLOOKUP(C1766,descriptions!A:B,2,FALSE))</f>
        <v>Target number of PEPFAR-supported labs and testing sites that perform analyte-specific testing.</v>
      </c>
      <c r="X1766" s="20" t="s">
        <v>4</v>
      </c>
      <c r="Y1766" s="20" t="s">
        <v>831</v>
      </c>
      <c r="Z1766" s="20" t="s">
        <v>836</v>
      </c>
      <c r="AA1766" s="20" t="s">
        <v>102</v>
      </c>
      <c r="AB1766" s="20" t="s">
        <v>755</v>
      </c>
      <c r="AC1766" s="19" t="str">
        <f>IF(AB1766&lt;&gt;"",IF(NOT(ISNA(INDEX(os!A:A,MATCH(AB1766,os!B:B,0)))),INDEX(os!A:A,MATCH(AB1766,os!B:B,0)),"0"),"")</f>
        <v/>
      </c>
      <c r="AD1766" s="20" t="s">
        <v>830</v>
      </c>
      <c r="AH1766" s="93" t="str">
        <f>IF(NOT(ISNA(VLOOKUP(B:B,ResultsTargets!A:A,1,0))),"TRUE","")</f>
        <v/>
      </c>
      <c r="AI1766" s="19" t="str">
        <f>IF(ISNA(VLOOKUP(C1766,dim_techarea!A:B,2,FALSE)),"",VLOOKUP(C1766,dim_techarea!A:B,2,FALSE))</f>
        <v>TB_OUTCOME</v>
      </c>
      <c r="AJ1766" s="19" t="str">
        <f>IF(ISNA(VLOOKUP(AI1766,dim_techarea!B:C,2,FALSE)),"",VLOOKUP(AI1766,dim_techarea!B:C,2,FALSE))</f>
        <v>LlXsYmDOz47</v>
      </c>
      <c r="AK1766" s="19" t="str">
        <f>IF(ISNA(VLOOKUP(TRIM(G1766),dim_targetsresults!A:B,2,FALSE)),"",VLOOKUP(TRIM(G1766),dim_targetsresults!A:C,2,FALSE))</f>
        <v>MER Results</v>
      </c>
      <c r="AL1766" s="19" t="str">
        <f>IF(ISNA(VLOOKUP(AK1766,dim_targetsresults!B:C,2,FALSE)),"",VLOOKUP(AK1766,dim_targetsresults!B:C,2,FALSE))</f>
        <v>Jh0jDM5yQ2E</v>
      </c>
      <c r="AM1766" s="19" t="str">
        <f>IF(ISNA(VLOOKUP(TRIM(D1766),dim_numeratordenominator!A:B,2,FALSE)),"",VLOOKUP(TRIM(D1766),dim_numeratordenominator!A:C,2,FALSE))</f>
        <v>Numerator</v>
      </c>
      <c r="AN1766" s="19" t="str">
        <f>IF(ISNA(VLOOKUP(AM1766,dim_numeratordenominator!B:C,2,FALSE)),"",VLOOKUP(AM1766,dim_numeratordenominator!B:C,2,FALSE))</f>
        <v>Som9NRMQqV7</v>
      </c>
      <c r="AO1766" s="19" t="str">
        <f>IF(ISNA(VLOOKUP(TRIM(E1766),dim_supporttype!A:B,2,FALSE)),"",VLOOKUP(TRIM(E1766),dim_supporttype!A:C,2,FALSE))</f>
        <v>TA</v>
      </c>
      <c r="AP1766" s="19" t="str">
        <f>IF(ISNA(VLOOKUP(AO1766,dim_supporttype!B:C,2,FALSE)),"",VLOOKUP(AO1766,dim_supporttype!B:C,2,FALSE))</f>
        <v>cRAGKdWIDn4</v>
      </c>
      <c r="AQ1766" s="19" t="str">
        <f>IF(ISNA(VLOOKUP(TRIM(F1766),dim_disaggs!A:B,2,FALSE)),"No Disagg",VLOOKUP(TRIM(F1766),dim_disaggs!A:B,2,FALSE))</f>
        <v>No Disagg</v>
      </c>
      <c r="AR1766" s="19" t="str">
        <f>IF(ISNA(VLOOKUP(AQ1766,dim_disaggs!B:C,2,FALSE)),"",VLOOKUP(AQ1766,dim_disaggs!B:C,2,FALSE))</f>
        <v>werJlVT6sf3</v>
      </c>
      <c r="AU1766" s="72" t="s">
        <v>755</v>
      </c>
      <c r="AV1766" s="73" t="s">
        <v>755</v>
      </c>
      <c r="AW1766" s="66" t="s">
        <v>755</v>
      </c>
      <c r="AX1766" s="66" t="s">
        <v>755</v>
      </c>
      <c r="BA1766" s="105" t="str">
        <f t="shared" si="252"/>
        <v>Top Level Numerator</v>
      </c>
      <c r="BB1766" s="20" t="str">
        <f t="shared" si="253"/>
        <v>PE5QVF0w4xj</v>
      </c>
      <c r="BC1766" s="20" t="s">
        <v>25706</v>
      </c>
      <c r="BD1766" s="20" t="s">
        <v>25707</v>
      </c>
      <c r="BE1766" s="75" t="s">
        <v>21240</v>
      </c>
      <c r="BF1766" s="73" t="s">
        <v>21241</v>
      </c>
      <c r="BG1766" s="55" t="s">
        <v>755</v>
      </c>
      <c r="BH1766" s="76" t="s">
        <v>755</v>
      </c>
      <c r="BI1766" s="20" t="s">
        <v>755</v>
      </c>
      <c r="BJ1766" s="20" t="s">
        <v>755</v>
      </c>
      <c r="BK1766" s="55" t="s">
        <v>755</v>
      </c>
      <c r="BL1766" s="71" t="s">
        <v>755</v>
      </c>
      <c r="BM1766" s="77" t="s">
        <v>755</v>
      </c>
      <c r="BN1766" s="78" t="s">
        <v>755</v>
      </c>
      <c r="BO1766" s="77" t="s">
        <v>755</v>
      </c>
      <c r="BP1766" s="78" t="s">
        <v>755</v>
      </c>
    </row>
    <row r="1767" spans="1:68" x14ac:dyDescent="0.2">
      <c r="A1767" s="20" t="s">
        <v>95</v>
      </c>
      <c r="B1767" s="20" t="s">
        <v>1782</v>
      </c>
      <c r="C1767" s="20" t="s">
        <v>933</v>
      </c>
      <c r="D1767" s="20" t="s">
        <v>1</v>
      </c>
      <c r="E1767" s="20" t="s">
        <v>264</v>
      </c>
      <c r="G1767" s="20" t="s">
        <v>20086</v>
      </c>
      <c r="I1767" s="19">
        <f t="shared" si="254"/>
        <v>29</v>
      </c>
      <c r="J1767" s="20" t="s">
        <v>755</v>
      </c>
      <c r="K1767" s="20" t="s">
        <v>2260</v>
      </c>
      <c r="L1767" s="95" t="str">
        <f>IF(M1767&lt;&gt;"",IF(NOT(ISNA(INDEX(cc!B:B,MATCH(M1767,cc!A:A,0)))),INDEX(cc!B:B,MATCH(M1767,cc!A:A,0)),"0"),"")</f>
        <v>default</v>
      </c>
      <c r="M1767" s="97" t="s">
        <v>13</v>
      </c>
      <c r="N1767" s="28" t="str">
        <f t="shared" si="255"/>
        <v/>
      </c>
      <c r="O1767" s="19" t="str">
        <f t="shared" si="248"/>
        <v>TB_OUTCOME (N, DSD_NARRATIVE): TB Treatment for New/Relapsed HIV+</v>
      </c>
      <c r="P1767" s="19" t="str">
        <f t="shared" si="249"/>
        <v>TB_OUTCOME (N, DSD_NARRATIVE): TB Treatment for New/Relapsed HIV+</v>
      </c>
      <c r="Q1767" s="19" t="str">
        <f t="shared" si="247"/>
        <v>TB_OUTCOME (N, DSD_NARRATIVE)</v>
      </c>
      <c r="R1767" s="19" t="str">
        <f t="shared" si="250"/>
        <v>TB_OUTCOME_N_DSD_NARRATIVE</v>
      </c>
      <c r="S1767" s="19" t="str">
        <f t="shared" si="251"/>
        <v>TB_OUTCOME_N_DSD_NARRATIVE_</v>
      </c>
      <c r="T1767" s="19" t="b">
        <f>NOT(ISNA(VLOOKUP(B1767,dbcodes!A:B,2,FALSE)))</f>
        <v>1</v>
      </c>
      <c r="U1767" s="19" t="str">
        <f>IF(ISNA(VLOOKUP(B1767,dbcodes!A:B,2,FALSE)),des!R1314,VLOOKUP(B1767,dbcodes!A:B,2,FALSE))</f>
        <v>TB_OUTCOME_N_DSD_NARRATIVE</v>
      </c>
      <c r="V1767" s="20" t="s">
        <v>2371</v>
      </c>
      <c r="W1767" s="107" t="str">
        <f>IF(ISNA(VLOOKUP(C1767,descriptions!A:B,2,FALSE)),des!V1314,IF(G1767=" TARGET","Target ","")&amp;VLOOKUP(C1767,descriptions!A:B,2,FALSE))</f>
        <v>Target number of PEPFAR-supported labs and testing sites that perform analyte-specific testing.</v>
      </c>
      <c r="X1767" s="20" t="s">
        <v>9</v>
      </c>
      <c r="Y1767" s="20" t="s">
        <v>831</v>
      </c>
      <c r="Z1767" s="20" t="s">
        <v>836</v>
      </c>
      <c r="AA1767" s="20" t="s">
        <v>4121</v>
      </c>
      <c r="AB1767" s="20" t="s">
        <v>755</v>
      </c>
      <c r="AC1767" s="19" t="str">
        <f>IF(AB1767&lt;&gt;"",IF(NOT(ISNA(INDEX(os!A:A,MATCH(AB1767,os!B:B,0)))),INDEX(os!A:A,MATCH(AB1767,os!B:B,0)),"0"),"")</f>
        <v/>
      </c>
      <c r="AD1767" s="20" t="s">
        <v>830</v>
      </c>
      <c r="AH1767" s="93" t="str">
        <f>IF(NOT(ISNA(VLOOKUP(B:B,ResultsTargets!A:A,1,0))),"TRUE","")</f>
        <v/>
      </c>
      <c r="AI1767" s="19" t="str">
        <f>IF(ISNA(VLOOKUP(C1767,dim_techarea!A:B,2,FALSE)),"",VLOOKUP(C1767,dim_techarea!A:B,2,FALSE))</f>
        <v>TB_OUTCOME</v>
      </c>
      <c r="AJ1767" s="19" t="str">
        <f>IF(ISNA(VLOOKUP(AI1767,dim_techarea!B:C,2,FALSE)),"",VLOOKUP(AI1767,dim_techarea!B:C,2,FALSE))</f>
        <v>LlXsYmDOz47</v>
      </c>
      <c r="AK1767" s="19" t="str">
        <f>IF(ISNA(VLOOKUP(TRIM(G1767),dim_targetsresults!A:B,2,FALSE)),"",VLOOKUP(TRIM(G1767),dim_targetsresults!A:C,2,FALSE))</f>
        <v>MER Results</v>
      </c>
      <c r="AL1767" s="19" t="str">
        <f>IF(ISNA(VLOOKUP(AK1767,dim_targetsresults!B:C,2,FALSE)),"",VLOOKUP(AK1767,dim_targetsresults!B:C,2,FALSE))</f>
        <v>Jh0jDM5yQ2E</v>
      </c>
      <c r="AM1767" s="19" t="str">
        <f>IF(ISNA(VLOOKUP(TRIM(D1767),dim_numeratordenominator!A:B,2,FALSE)),"",VLOOKUP(TRIM(D1767),dim_numeratordenominator!A:C,2,FALSE))</f>
        <v>Numerator</v>
      </c>
      <c r="AN1767" s="19" t="str">
        <f>IF(ISNA(VLOOKUP(AM1767,dim_numeratordenominator!B:C,2,FALSE)),"",VLOOKUP(AM1767,dim_numeratordenominator!B:C,2,FALSE))</f>
        <v>Som9NRMQqV7</v>
      </c>
      <c r="AO1767" s="19" t="str">
        <f>IF(ISNA(VLOOKUP(TRIM(E1767),dim_supporttype!A:B,2,FALSE)),"",VLOOKUP(TRIM(E1767),dim_supporttype!A:C,2,FALSE))</f>
        <v>DSD Narratives</v>
      </c>
      <c r="AP1767" s="19" t="str">
        <f>IF(ISNA(VLOOKUP(AO1767,dim_supporttype!B:C,2,FALSE)),"",VLOOKUP(AO1767,dim_supporttype!B:C,2,FALSE))</f>
        <v>ySGf8v2q9Rm</v>
      </c>
      <c r="AQ1767" s="19" t="str">
        <f>IF(ISNA(VLOOKUP(TRIM(F1767),dim_disaggs!A:B,2,FALSE)),"No Disagg",VLOOKUP(TRIM(F1767),dim_disaggs!A:B,2,FALSE))</f>
        <v>No Disagg</v>
      </c>
      <c r="AR1767" s="19" t="str">
        <f>IF(ISNA(VLOOKUP(AQ1767,dim_disaggs!B:C,2,FALSE)),"",VLOOKUP(AQ1767,dim_disaggs!B:C,2,FALSE))</f>
        <v>werJlVT6sf3</v>
      </c>
      <c r="AU1767" s="72" t="s">
        <v>755</v>
      </c>
      <c r="AV1767" s="73" t="s">
        <v>755</v>
      </c>
      <c r="AW1767" s="66" t="s">
        <v>755</v>
      </c>
      <c r="AX1767" s="66" t="s">
        <v>755</v>
      </c>
      <c r="BA1767" s="105" t="str">
        <f t="shared" si="252"/>
        <v/>
      </c>
      <c r="BB1767" s="20" t="str">
        <f t="shared" si="253"/>
        <v/>
      </c>
      <c r="BE1767" s="75" t="s">
        <v>755</v>
      </c>
      <c r="BF1767" s="73" t="s">
        <v>755</v>
      </c>
      <c r="BG1767" s="55" t="s">
        <v>755</v>
      </c>
      <c r="BH1767" s="76" t="s">
        <v>755</v>
      </c>
      <c r="BI1767" s="20" t="s">
        <v>755</v>
      </c>
      <c r="BJ1767" s="20" t="s">
        <v>755</v>
      </c>
      <c r="BK1767" s="55" t="s">
        <v>755</v>
      </c>
      <c r="BL1767" s="71" t="s">
        <v>755</v>
      </c>
      <c r="BM1767" s="77" t="s">
        <v>755</v>
      </c>
      <c r="BN1767" s="78" t="s">
        <v>755</v>
      </c>
      <c r="BO1767" s="77" t="s">
        <v>755</v>
      </c>
      <c r="BP1767" s="78" t="s">
        <v>755</v>
      </c>
    </row>
    <row r="1768" spans="1:68" x14ac:dyDescent="0.2">
      <c r="A1768" s="20" t="s">
        <v>95</v>
      </c>
      <c r="B1768" s="20" t="s">
        <v>1790</v>
      </c>
      <c r="C1768" s="20" t="s">
        <v>933</v>
      </c>
      <c r="D1768" s="20" t="s">
        <v>1</v>
      </c>
      <c r="E1768" s="20" t="s">
        <v>265</v>
      </c>
      <c r="G1768" s="20" t="s">
        <v>20086</v>
      </c>
      <c r="I1768" s="19">
        <f t="shared" si="254"/>
        <v>28</v>
      </c>
      <c r="J1768" s="20" t="s">
        <v>755</v>
      </c>
      <c r="K1768" s="20" t="s">
        <v>2260</v>
      </c>
      <c r="L1768" s="95" t="str">
        <f>IF(M1768&lt;&gt;"",IF(NOT(ISNA(INDEX(cc!B:B,MATCH(M1768,cc!A:A,0)))),INDEX(cc!B:B,MATCH(M1768,cc!A:A,0)),"0"),"")</f>
        <v>default</v>
      </c>
      <c r="M1768" s="97" t="s">
        <v>13</v>
      </c>
      <c r="N1768" s="28" t="str">
        <f t="shared" si="255"/>
        <v/>
      </c>
      <c r="O1768" s="19" t="str">
        <f t="shared" si="248"/>
        <v>TB_OUTCOME (N, TA_NARRATIVE): TB Treatment for New/Relapsed HIV+</v>
      </c>
      <c r="P1768" s="19" t="str">
        <f t="shared" si="249"/>
        <v>TB_OUTCOME (N, TA_NARRATIVE): TB Treatment for New/Relapsed HIV+</v>
      </c>
      <c r="Q1768" s="19" t="str">
        <f t="shared" ref="Q1768:Q1831" si="256">IF(G1768=" RESULT",CONCATENATE(C1768, " (",_xlfn.TEXTJOIN(", ",TRUE,D1768,E1768,H1768),")",J1768),CONCATENATE(C1768, " (",_xlfn.TEXTJOIN(", ",TRUE,D1768,E1768,H1768),")",G1768,J1768))</f>
        <v>TB_OUTCOME (N, TA_NARRATIVE)</v>
      </c>
      <c r="R1768" s="19" t="str">
        <f t="shared" si="250"/>
        <v>TB_OUTCOME_N_TA_NARRATIVE</v>
      </c>
      <c r="S1768" s="19" t="str">
        <f t="shared" si="251"/>
        <v>TB_OUTCOME_N_TA_NARRATIVE_</v>
      </c>
      <c r="T1768" s="19" t="b">
        <f>NOT(ISNA(VLOOKUP(B1768,dbcodes!A:B,2,FALSE)))</f>
        <v>1</v>
      </c>
      <c r="U1768" s="19" t="str">
        <f>IF(ISNA(VLOOKUP(B1768,dbcodes!A:B,2,FALSE)),des!R1315,VLOOKUP(B1768,dbcodes!A:B,2,FALSE))</f>
        <v>TB_OUTCOME_N_TA_NARRATIVE</v>
      </c>
      <c r="W1768" s="107">
        <f>IF(ISNA(VLOOKUP(C1768,descriptions!A:B,2,FALSE)),des!V1315,IF(G1768=" TARGET","Target ","")&amp;VLOOKUP(C1768,descriptions!A:B,2,FALSE))</f>
        <v>0</v>
      </c>
      <c r="X1768" s="20" t="s">
        <v>9</v>
      </c>
      <c r="Y1768" s="20" t="s">
        <v>831</v>
      </c>
      <c r="Z1768" s="20" t="s">
        <v>836</v>
      </c>
      <c r="AA1768" s="20" t="s">
        <v>4121</v>
      </c>
      <c r="AB1768" s="20" t="s">
        <v>755</v>
      </c>
      <c r="AC1768" s="19" t="str">
        <f>IF(AB1768&lt;&gt;"",IF(NOT(ISNA(INDEX(os!A:A,MATCH(AB1768,os!B:B,0)))),INDEX(os!A:A,MATCH(AB1768,os!B:B,0)),"0"),"")</f>
        <v/>
      </c>
      <c r="AD1768" s="20" t="s">
        <v>830</v>
      </c>
      <c r="AH1768" s="93" t="str">
        <f>IF(NOT(ISNA(VLOOKUP(B:B,ResultsTargets!A:A,1,0))),"TRUE","")</f>
        <v/>
      </c>
      <c r="AI1768" s="19" t="str">
        <f>IF(ISNA(VLOOKUP(C1768,dim_techarea!A:B,2,FALSE)),"",VLOOKUP(C1768,dim_techarea!A:B,2,FALSE))</f>
        <v>TB_OUTCOME</v>
      </c>
      <c r="AJ1768" s="19" t="str">
        <f>IF(ISNA(VLOOKUP(AI1768,dim_techarea!B:C,2,FALSE)),"",VLOOKUP(AI1768,dim_techarea!B:C,2,FALSE))</f>
        <v>LlXsYmDOz47</v>
      </c>
      <c r="AK1768" s="19" t="str">
        <f>IF(ISNA(VLOOKUP(TRIM(G1768),dim_targetsresults!A:B,2,FALSE)),"",VLOOKUP(TRIM(G1768),dim_targetsresults!A:C,2,FALSE))</f>
        <v>MER Results</v>
      </c>
      <c r="AL1768" s="19" t="str">
        <f>IF(ISNA(VLOOKUP(AK1768,dim_targetsresults!B:C,2,FALSE)),"",VLOOKUP(AK1768,dim_targetsresults!B:C,2,FALSE))</f>
        <v>Jh0jDM5yQ2E</v>
      </c>
      <c r="AM1768" s="19" t="str">
        <f>IF(ISNA(VLOOKUP(TRIM(D1768),dim_numeratordenominator!A:B,2,FALSE)),"",VLOOKUP(TRIM(D1768),dim_numeratordenominator!A:C,2,FALSE))</f>
        <v>Numerator</v>
      </c>
      <c r="AN1768" s="19" t="str">
        <f>IF(ISNA(VLOOKUP(AM1768,dim_numeratordenominator!B:C,2,FALSE)),"",VLOOKUP(AM1768,dim_numeratordenominator!B:C,2,FALSE))</f>
        <v>Som9NRMQqV7</v>
      </c>
      <c r="AO1768" s="19" t="str">
        <f>IF(ISNA(VLOOKUP(TRIM(E1768),dim_supporttype!A:B,2,FALSE)),"",VLOOKUP(TRIM(E1768),dim_supporttype!A:C,2,FALSE))</f>
        <v>TA Narratives</v>
      </c>
      <c r="AP1768" s="19" t="str">
        <f>IF(ISNA(VLOOKUP(AO1768,dim_supporttype!B:C,2,FALSE)),"",VLOOKUP(AO1768,dim_supporttype!B:C,2,FALSE))</f>
        <v>aBZapfNWlIU</v>
      </c>
      <c r="AQ1768" s="19" t="str">
        <f>IF(ISNA(VLOOKUP(TRIM(F1768),dim_disaggs!A:B,2,FALSE)),"No Disagg",VLOOKUP(TRIM(F1768),dim_disaggs!A:B,2,FALSE))</f>
        <v>No Disagg</v>
      </c>
      <c r="AR1768" s="19" t="str">
        <f>IF(ISNA(VLOOKUP(AQ1768,dim_disaggs!B:C,2,FALSE)),"",VLOOKUP(AQ1768,dim_disaggs!B:C,2,FALSE))</f>
        <v>werJlVT6sf3</v>
      </c>
      <c r="AU1768" s="72" t="s">
        <v>755</v>
      </c>
      <c r="AV1768" s="73" t="s">
        <v>755</v>
      </c>
      <c r="AW1768" s="66" t="s">
        <v>755</v>
      </c>
      <c r="AX1768" s="66" t="s">
        <v>755</v>
      </c>
      <c r="BA1768" s="105" t="str">
        <f t="shared" si="252"/>
        <v/>
      </c>
      <c r="BB1768" s="20" t="str">
        <f t="shared" si="253"/>
        <v/>
      </c>
      <c r="BE1768" s="75" t="s">
        <v>755</v>
      </c>
      <c r="BF1768" s="73" t="s">
        <v>755</v>
      </c>
      <c r="BG1768" s="55" t="s">
        <v>755</v>
      </c>
      <c r="BH1768" s="76" t="s">
        <v>755</v>
      </c>
      <c r="BI1768" s="20" t="s">
        <v>755</v>
      </c>
      <c r="BJ1768" s="20" t="s">
        <v>755</v>
      </c>
      <c r="BK1768" s="55" t="s">
        <v>755</v>
      </c>
      <c r="BL1768" s="71" t="s">
        <v>755</v>
      </c>
      <c r="BM1768" s="77" t="s">
        <v>755</v>
      </c>
      <c r="BN1768" s="78" t="s">
        <v>755</v>
      </c>
      <c r="BO1768" s="77" t="s">
        <v>755</v>
      </c>
      <c r="BP1768" s="78" t="s">
        <v>755</v>
      </c>
    </row>
    <row r="1769" spans="1:68" x14ac:dyDescent="0.2">
      <c r="A1769" s="20" t="s">
        <v>95</v>
      </c>
      <c r="B1769" s="20" t="s">
        <v>1775</v>
      </c>
      <c r="C1769" s="20" t="s">
        <v>933</v>
      </c>
      <c r="D1769" s="20" t="s">
        <v>164</v>
      </c>
      <c r="E1769" s="20" t="s">
        <v>77</v>
      </c>
      <c r="G1769" s="20" t="s">
        <v>2442</v>
      </c>
      <c r="I1769" s="19">
        <f t="shared" si="254"/>
        <v>26</v>
      </c>
      <c r="J1769" s="20" t="s">
        <v>755</v>
      </c>
      <c r="K1769" s="20" t="s">
        <v>2260</v>
      </c>
      <c r="L1769" s="95" t="str">
        <f>IF(M1769&lt;&gt;"",IF(NOT(ISNA(INDEX(cc!B:B,MATCH(M1769,cc!A:A,0)))),INDEX(cc!B:B,MATCH(M1769,cc!A:A,0)),"0"),"")</f>
        <v>default</v>
      </c>
      <c r="M1769" s="97" t="s">
        <v>13</v>
      </c>
      <c r="N1769" s="28" t="str">
        <f t="shared" si="255"/>
        <v xml:space="preserve"> TARGET</v>
      </c>
      <c r="O1769" s="19" t="str">
        <f t="shared" si="248"/>
        <v>TB_OUTCOME (D, DSD) TARGET: TB Treatment for New/Relapsed HIV+</v>
      </c>
      <c r="P1769" s="19" t="str">
        <f t="shared" si="249"/>
        <v>TB_OUTCOME (D, DSD) TARGET: TB Treatment for New/Relapsed HIV+</v>
      </c>
      <c r="Q1769" s="19" t="str">
        <f t="shared" si="256"/>
        <v>TB_OUTCOME (D, DSD) TARGET</v>
      </c>
      <c r="R1769" s="19" t="str">
        <f t="shared" si="250"/>
        <v>TB_OUTCOME_D_DSD_TARGET</v>
      </c>
      <c r="S1769" s="19" t="str">
        <f t="shared" si="251"/>
        <v>TB_OUTCOME_D_DSD_TARGET</v>
      </c>
      <c r="T1769" s="19" t="b">
        <f>NOT(ISNA(VLOOKUP(B1769,dbcodes!A:B,2,FALSE)))</f>
        <v>1</v>
      </c>
      <c r="U1769" s="19" t="str">
        <f>IF(ISNA(VLOOKUP(B1769,dbcodes!A:B,2,FALSE)),des!R1316,VLOOKUP(B1769,dbcodes!A:B,2,FALSE))</f>
        <v>TB_OUTCOME_D_DSD_TARGET</v>
      </c>
      <c r="V1769" s="20" t="s">
        <v>2370</v>
      </c>
      <c r="W1769" s="107">
        <f>IF(ISNA(VLOOKUP(C1769,descriptions!A:B,2,FALSE)),des!V1316,IF(G1769=" TARGET","Target ","")&amp;VLOOKUP(C1769,descriptions!A:B,2,FALSE))</f>
        <v>0</v>
      </c>
      <c r="X1769" s="20" t="s">
        <v>4</v>
      </c>
      <c r="Y1769" s="20" t="s">
        <v>831</v>
      </c>
      <c r="Z1769" s="20" t="s">
        <v>836</v>
      </c>
      <c r="AA1769" s="20" t="s">
        <v>102</v>
      </c>
      <c r="AB1769" s="20" t="s">
        <v>755</v>
      </c>
      <c r="AC1769" s="19" t="str">
        <f>IF(AB1769&lt;&gt;"",IF(NOT(ISNA(INDEX(os!A:A,MATCH(AB1769,os!B:B,0)))),INDEX(os!A:A,MATCH(AB1769,os!B:B,0)),"0"),"")</f>
        <v/>
      </c>
      <c r="AD1769" s="20" t="s">
        <v>830</v>
      </c>
      <c r="AH1769" s="93" t="str">
        <f>IF(NOT(ISNA(VLOOKUP(B:B,ResultsTargets!A:A,1,0))),"TRUE","")</f>
        <v/>
      </c>
      <c r="AI1769" s="19" t="str">
        <f>IF(ISNA(VLOOKUP(C1769,dim_techarea!A:B,2,FALSE)),"",VLOOKUP(C1769,dim_techarea!A:B,2,FALSE))</f>
        <v>TB_OUTCOME</v>
      </c>
      <c r="AJ1769" s="19" t="str">
        <f>IF(ISNA(VLOOKUP(AI1769,dim_techarea!B:C,2,FALSE)),"",VLOOKUP(AI1769,dim_techarea!B:C,2,FALSE))</f>
        <v>LlXsYmDOz47</v>
      </c>
      <c r="AK1769" s="19" t="str">
        <f>IF(ISNA(VLOOKUP(TRIM(G1769),dim_targetsresults!A:B,2,FALSE)),"",VLOOKUP(TRIM(G1769),dim_targetsresults!A:C,2,FALSE))</f>
        <v>MER Targets</v>
      </c>
      <c r="AL1769" s="19" t="str">
        <f>IF(ISNA(VLOOKUP(AK1769,dim_targetsresults!B:C,2,FALSE)),"",VLOOKUP(AK1769,dim_targetsresults!B:C,2,FALSE))</f>
        <v>W8imnja2Owd</v>
      </c>
      <c r="AM1769" s="19" t="str">
        <f>IF(ISNA(VLOOKUP(TRIM(D1769),dim_numeratordenominator!A:B,2,FALSE)),"",VLOOKUP(TRIM(D1769),dim_numeratordenominator!A:C,2,FALSE))</f>
        <v>Denominator</v>
      </c>
      <c r="AN1769" s="19" t="str">
        <f>IF(ISNA(VLOOKUP(AM1769,dim_numeratordenominator!B:C,2,FALSE)),"",VLOOKUP(AM1769,dim_numeratordenominator!B:C,2,FALSE))</f>
        <v>QpNj0nSuEhD</v>
      </c>
      <c r="AO1769" s="19" t="str">
        <f>IF(ISNA(VLOOKUP(TRIM(E1769),dim_supporttype!A:B,2,FALSE)),"",VLOOKUP(TRIM(E1769),dim_supporttype!A:C,2,FALSE))</f>
        <v>DSD</v>
      </c>
      <c r="AP1769" s="19" t="str">
        <f>IF(ISNA(VLOOKUP(AO1769,dim_supporttype!B:C,2,FALSE)),"",VLOOKUP(AO1769,dim_supporttype!B:C,2,FALSE))</f>
        <v>iM13vdNLWKb</v>
      </c>
      <c r="AQ1769" s="19" t="str">
        <f>IF(ISNA(VLOOKUP(TRIM(F1769),dim_disaggs!A:B,2,FALSE)),"No Disagg",VLOOKUP(TRIM(F1769),dim_disaggs!A:B,2,FALSE))</f>
        <v>No Disagg</v>
      </c>
      <c r="AR1769" s="19" t="str">
        <f>IF(ISNA(VLOOKUP(AQ1769,dim_disaggs!B:C,2,FALSE)),"",VLOOKUP(AQ1769,dim_disaggs!B:C,2,FALSE))</f>
        <v>werJlVT6sf3</v>
      </c>
      <c r="AU1769" s="72" t="s">
        <v>755</v>
      </c>
      <c r="AV1769" s="73" t="s">
        <v>755</v>
      </c>
      <c r="AW1769" s="66" t="s">
        <v>755</v>
      </c>
      <c r="AX1769" s="66" t="s">
        <v>755</v>
      </c>
      <c r="BA1769" s="105" t="str">
        <f t="shared" si="252"/>
        <v>Top Level Denominator</v>
      </c>
      <c r="BB1769" s="20" t="str">
        <f t="shared" si="253"/>
        <v>Azqe383ljKu</v>
      </c>
      <c r="BC1769" s="20" t="s">
        <v>25708</v>
      </c>
      <c r="BD1769" s="20" t="s">
        <v>25709</v>
      </c>
      <c r="BE1769" s="75" t="s">
        <v>755</v>
      </c>
      <c r="BF1769" s="73" t="s">
        <v>755</v>
      </c>
      <c r="BG1769" s="55" t="s">
        <v>755</v>
      </c>
      <c r="BH1769" s="76" t="s">
        <v>755</v>
      </c>
      <c r="BI1769" s="20" t="s">
        <v>755</v>
      </c>
      <c r="BJ1769" s="20" t="s">
        <v>755</v>
      </c>
      <c r="BK1769" s="55" t="s">
        <v>755</v>
      </c>
      <c r="BL1769" s="71" t="s">
        <v>755</v>
      </c>
      <c r="BM1769" s="77" t="s">
        <v>755</v>
      </c>
      <c r="BN1769" s="78" t="s">
        <v>755</v>
      </c>
      <c r="BO1769" s="77" t="s">
        <v>755</v>
      </c>
      <c r="BP1769" s="78" t="s">
        <v>755</v>
      </c>
    </row>
    <row r="1770" spans="1:68" x14ac:dyDescent="0.2">
      <c r="A1770" s="20" t="s">
        <v>95</v>
      </c>
      <c r="B1770" s="20" t="s">
        <v>1777</v>
      </c>
      <c r="C1770" s="20" t="s">
        <v>933</v>
      </c>
      <c r="D1770" s="20" t="s">
        <v>164</v>
      </c>
      <c r="E1770" s="20" t="s">
        <v>78</v>
      </c>
      <c r="G1770" s="20" t="s">
        <v>2442</v>
      </c>
      <c r="I1770" s="19">
        <f t="shared" si="254"/>
        <v>25</v>
      </c>
      <c r="J1770" s="20" t="s">
        <v>755</v>
      </c>
      <c r="K1770" s="20" t="s">
        <v>2260</v>
      </c>
      <c r="L1770" s="95" t="str">
        <f>IF(M1770&lt;&gt;"",IF(NOT(ISNA(INDEX(cc!B:B,MATCH(M1770,cc!A:A,0)))),INDEX(cc!B:B,MATCH(M1770,cc!A:A,0)),"0"),"")</f>
        <v>default</v>
      </c>
      <c r="M1770" s="97" t="s">
        <v>13</v>
      </c>
      <c r="N1770" s="28" t="str">
        <f t="shared" si="255"/>
        <v xml:space="preserve"> TARGET</v>
      </c>
      <c r="O1770" s="19" t="str">
        <f t="shared" si="248"/>
        <v>TB_OUTCOME (D, TA) TARGET: TB Treatment for New/Relapsed HIV+</v>
      </c>
      <c r="P1770" s="19" t="str">
        <f t="shared" si="249"/>
        <v>TB_OUTCOME (D, TA) TARGET: TB Treatment for New/Relapsed HIV+</v>
      </c>
      <c r="Q1770" s="19" t="str">
        <f t="shared" si="256"/>
        <v>TB_OUTCOME (D, TA) TARGET</v>
      </c>
      <c r="R1770" s="19" t="str">
        <f t="shared" si="250"/>
        <v>TB_OUTCOME_D_TA_TARGET</v>
      </c>
      <c r="S1770" s="19" t="str">
        <f t="shared" si="251"/>
        <v>TB_OUTCOME_D_TA_TARGET</v>
      </c>
      <c r="T1770" s="19" t="b">
        <f>NOT(ISNA(VLOOKUP(B1770,dbcodes!A:B,2,FALSE)))</f>
        <v>1</v>
      </c>
      <c r="U1770" s="19" t="str">
        <f>IF(ISNA(VLOOKUP(B1770,dbcodes!A:B,2,FALSE)),des!R1317,VLOOKUP(B1770,dbcodes!A:B,2,FALSE))</f>
        <v>TB_OUTCOME_D_TA_TARGET</v>
      </c>
      <c r="W1770" s="107">
        <f>IF(ISNA(VLOOKUP(C1770,descriptions!A:B,2,FALSE)),des!V1317,IF(G1770=" TARGET","Target ","")&amp;VLOOKUP(C1770,descriptions!A:B,2,FALSE))</f>
        <v>0</v>
      </c>
      <c r="X1770" s="20" t="s">
        <v>4</v>
      </c>
      <c r="Y1770" s="20" t="s">
        <v>831</v>
      </c>
      <c r="Z1770" s="20" t="s">
        <v>836</v>
      </c>
      <c r="AA1770" s="20" t="s">
        <v>102</v>
      </c>
      <c r="AB1770" s="20" t="s">
        <v>755</v>
      </c>
      <c r="AC1770" s="19" t="str">
        <f>IF(AB1770&lt;&gt;"",IF(NOT(ISNA(INDEX(os!A:A,MATCH(AB1770,os!B:B,0)))),INDEX(os!A:A,MATCH(AB1770,os!B:B,0)),"0"),"")</f>
        <v/>
      </c>
      <c r="AD1770" s="20" t="s">
        <v>830</v>
      </c>
      <c r="AH1770" s="93" t="str">
        <f>IF(NOT(ISNA(VLOOKUP(B:B,ResultsTargets!A:A,1,0))),"TRUE","")</f>
        <v/>
      </c>
      <c r="AI1770" s="19" t="str">
        <f>IF(ISNA(VLOOKUP(C1770,dim_techarea!A:B,2,FALSE)),"",VLOOKUP(C1770,dim_techarea!A:B,2,FALSE))</f>
        <v>TB_OUTCOME</v>
      </c>
      <c r="AJ1770" s="19" t="str">
        <f>IF(ISNA(VLOOKUP(AI1770,dim_techarea!B:C,2,FALSE)),"",VLOOKUP(AI1770,dim_techarea!B:C,2,FALSE))</f>
        <v>LlXsYmDOz47</v>
      </c>
      <c r="AK1770" s="19" t="str">
        <f>IF(ISNA(VLOOKUP(TRIM(G1770),dim_targetsresults!A:B,2,FALSE)),"",VLOOKUP(TRIM(G1770),dim_targetsresults!A:C,2,FALSE))</f>
        <v>MER Targets</v>
      </c>
      <c r="AL1770" s="19" t="str">
        <f>IF(ISNA(VLOOKUP(AK1770,dim_targetsresults!B:C,2,FALSE)),"",VLOOKUP(AK1770,dim_targetsresults!B:C,2,FALSE))</f>
        <v>W8imnja2Owd</v>
      </c>
      <c r="AM1770" s="19" t="str">
        <f>IF(ISNA(VLOOKUP(TRIM(D1770),dim_numeratordenominator!A:B,2,FALSE)),"",VLOOKUP(TRIM(D1770),dim_numeratordenominator!A:C,2,FALSE))</f>
        <v>Denominator</v>
      </c>
      <c r="AN1770" s="19" t="str">
        <f>IF(ISNA(VLOOKUP(AM1770,dim_numeratordenominator!B:C,2,FALSE)),"",VLOOKUP(AM1770,dim_numeratordenominator!B:C,2,FALSE))</f>
        <v>QpNj0nSuEhD</v>
      </c>
      <c r="AO1770" s="19" t="str">
        <f>IF(ISNA(VLOOKUP(TRIM(E1770),dim_supporttype!A:B,2,FALSE)),"",VLOOKUP(TRIM(E1770),dim_supporttype!A:C,2,FALSE))</f>
        <v>TA</v>
      </c>
      <c r="AP1770" s="19" t="str">
        <f>IF(ISNA(VLOOKUP(AO1770,dim_supporttype!B:C,2,FALSE)),"",VLOOKUP(AO1770,dim_supporttype!B:C,2,FALSE))</f>
        <v>cRAGKdWIDn4</v>
      </c>
      <c r="AQ1770" s="19" t="str">
        <f>IF(ISNA(VLOOKUP(TRIM(F1770),dim_disaggs!A:B,2,FALSE)),"No Disagg",VLOOKUP(TRIM(F1770),dim_disaggs!A:B,2,FALSE))</f>
        <v>No Disagg</v>
      </c>
      <c r="AR1770" s="19" t="str">
        <f>IF(ISNA(VLOOKUP(AQ1770,dim_disaggs!B:C,2,FALSE)),"",VLOOKUP(AQ1770,dim_disaggs!B:C,2,FALSE))</f>
        <v>werJlVT6sf3</v>
      </c>
      <c r="AU1770" s="72" t="s">
        <v>755</v>
      </c>
      <c r="AV1770" s="73" t="s">
        <v>755</v>
      </c>
      <c r="AW1770" s="66" t="s">
        <v>755</v>
      </c>
      <c r="AX1770" s="66" t="s">
        <v>755</v>
      </c>
      <c r="BA1770" s="105" t="str">
        <f t="shared" si="252"/>
        <v>Top Level Denominator</v>
      </c>
      <c r="BB1770" s="20" t="str">
        <f t="shared" si="253"/>
        <v>Azqe383ljKu</v>
      </c>
      <c r="BC1770" s="20" t="s">
        <v>25708</v>
      </c>
      <c r="BD1770" s="20" t="s">
        <v>25709</v>
      </c>
      <c r="BE1770" s="75" t="s">
        <v>755</v>
      </c>
      <c r="BF1770" s="73" t="s">
        <v>755</v>
      </c>
      <c r="BG1770" s="55" t="s">
        <v>755</v>
      </c>
      <c r="BH1770" s="76" t="s">
        <v>755</v>
      </c>
      <c r="BI1770" s="20" t="s">
        <v>755</v>
      </c>
      <c r="BJ1770" s="20" t="s">
        <v>755</v>
      </c>
      <c r="BK1770" s="55" t="s">
        <v>755</v>
      </c>
      <c r="BL1770" s="71" t="s">
        <v>755</v>
      </c>
      <c r="BM1770" s="77" t="s">
        <v>755</v>
      </c>
      <c r="BN1770" s="78" t="s">
        <v>755</v>
      </c>
      <c r="BO1770" s="77" t="s">
        <v>755</v>
      </c>
      <c r="BP1770" s="78" t="s">
        <v>755</v>
      </c>
    </row>
    <row r="1771" spans="1:68" x14ac:dyDescent="0.2">
      <c r="A1771" s="20" t="s">
        <v>95</v>
      </c>
      <c r="B1771" s="20" t="s">
        <v>1779</v>
      </c>
      <c r="C1771" s="20" t="s">
        <v>933</v>
      </c>
      <c r="D1771" s="20" t="s">
        <v>1</v>
      </c>
      <c r="E1771" s="20" t="s">
        <v>77</v>
      </c>
      <c r="F1771" s="20" t="s">
        <v>2201</v>
      </c>
      <c r="G1771" s="20" t="s">
        <v>2442</v>
      </c>
      <c r="H1771" s="20" t="s">
        <v>2201</v>
      </c>
      <c r="I1771" s="19">
        <f t="shared" si="254"/>
        <v>39</v>
      </c>
      <c r="J1771" s="20" t="s">
        <v>755</v>
      </c>
      <c r="K1771" s="20" t="s">
        <v>2260</v>
      </c>
      <c r="L1771" s="95" t="str">
        <f>IF(M1771&lt;&gt;"",IF(NOT(ISNA(INDEX(cc!B:B,MATCH(M1771,cc!A:A,0)))),INDEX(cc!B:B,MATCH(M1771,cc!A:A,0)),"0"),"")</f>
        <v>Age (0-20+, 6) and TB Outcome</v>
      </c>
      <c r="M1771" s="97" t="s">
        <v>3990</v>
      </c>
      <c r="N1771" s="28" t="str">
        <f t="shared" si="255"/>
        <v xml:space="preserve"> TARGET</v>
      </c>
      <c r="O1771" s="19" t="str">
        <f t="shared" si="248"/>
        <v>TB_OUTCOME (N, DSD, Age/Outcome) TARGET: TB Treatment for New/Relapsed HIV+</v>
      </c>
      <c r="P1771" s="19" t="str">
        <f t="shared" si="249"/>
        <v>TB_OUTCOME (N, DSD, Age/Outcome) TARGET: TB Treatment for New/Relapsed HIV+</v>
      </c>
      <c r="Q1771" s="19" t="str">
        <f t="shared" si="256"/>
        <v>TB_OUTCOME (N, DSD, Age/Outcome) TARGET</v>
      </c>
      <c r="R1771" s="19" t="str">
        <f t="shared" si="250"/>
        <v>TB_OUTCOME_N_DSD_Age_Outcome_TARGET</v>
      </c>
      <c r="S1771" s="19" t="str">
        <f t="shared" si="251"/>
        <v>TB_OUTCOME_N_DSD_Age_Outcome_TARGET</v>
      </c>
      <c r="T1771" s="19" t="b">
        <f>NOT(ISNA(VLOOKUP(B1771,dbcodes!A:B,2,FALSE)))</f>
        <v>1</v>
      </c>
      <c r="U1771" s="19" t="str">
        <f>IF(ISNA(VLOOKUP(B1771,dbcodes!A:B,2,FALSE)),des!R1318,VLOOKUP(B1771,dbcodes!A:B,2,FALSE))</f>
        <v>TB_OUTCOME_N_DSD_Age_Outcome_TARGET</v>
      </c>
      <c r="W1771" s="107" t="str">
        <f>IF(ISNA(VLOOKUP(C1771,descriptions!A:B,2,FALSE)),des!V1318,IF(G1771=" TARGET","Target ","")&amp;VLOOKUP(C1771,descriptions!A:B,2,FALSE))</f>
        <v>Accreditation</v>
      </c>
      <c r="X1771" s="20" t="s">
        <v>4</v>
      </c>
      <c r="Y1771" s="20" t="s">
        <v>831</v>
      </c>
      <c r="Z1771" s="20" t="s">
        <v>836</v>
      </c>
      <c r="AA1771" s="20" t="s">
        <v>102</v>
      </c>
      <c r="AB1771" s="20" t="s">
        <v>755</v>
      </c>
      <c r="AC1771" s="19" t="str">
        <f>IF(AB1771&lt;&gt;"",IF(NOT(ISNA(INDEX(os!A:A,MATCH(AB1771,os!B:B,0)))),INDEX(os!A:A,MATCH(AB1771,os!B:B,0)),"0"),"")</f>
        <v/>
      </c>
      <c r="AD1771" s="20" t="s">
        <v>830</v>
      </c>
      <c r="AH1771" s="93" t="str">
        <f>IF(NOT(ISNA(VLOOKUP(B:B,ResultsTargets!A:A,1,0))),"TRUE","")</f>
        <v/>
      </c>
      <c r="AI1771" s="19" t="str">
        <f>IF(ISNA(VLOOKUP(C1771,dim_techarea!A:B,2,FALSE)),"",VLOOKUP(C1771,dim_techarea!A:B,2,FALSE))</f>
        <v>TB_OUTCOME</v>
      </c>
      <c r="AJ1771" s="19" t="str">
        <f>IF(ISNA(VLOOKUP(AI1771,dim_techarea!B:C,2,FALSE)),"",VLOOKUP(AI1771,dim_techarea!B:C,2,FALSE))</f>
        <v>LlXsYmDOz47</v>
      </c>
      <c r="AK1771" s="19" t="str">
        <f>IF(ISNA(VLOOKUP(TRIM(G1771),dim_targetsresults!A:B,2,FALSE)),"",VLOOKUP(TRIM(G1771),dim_targetsresults!A:C,2,FALSE))</f>
        <v>MER Targets</v>
      </c>
      <c r="AL1771" s="19" t="str">
        <f>IF(ISNA(VLOOKUP(AK1771,dim_targetsresults!B:C,2,FALSE)),"",VLOOKUP(AK1771,dim_targetsresults!B:C,2,FALSE))</f>
        <v>W8imnja2Owd</v>
      </c>
      <c r="AM1771" s="19" t="str">
        <f>IF(ISNA(VLOOKUP(TRIM(D1771),dim_numeratordenominator!A:B,2,FALSE)),"",VLOOKUP(TRIM(D1771),dim_numeratordenominator!A:C,2,FALSE))</f>
        <v>Numerator</v>
      </c>
      <c r="AN1771" s="19" t="str">
        <f>IF(ISNA(VLOOKUP(AM1771,dim_numeratordenominator!B:C,2,FALSE)),"",VLOOKUP(AM1771,dim_numeratordenominator!B:C,2,FALSE))</f>
        <v>Som9NRMQqV7</v>
      </c>
      <c r="AO1771" s="19" t="str">
        <f>IF(ISNA(VLOOKUP(TRIM(E1771),dim_supporttype!A:B,2,FALSE)),"",VLOOKUP(TRIM(E1771),dim_supporttype!A:C,2,FALSE))</f>
        <v>DSD</v>
      </c>
      <c r="AP1771" s="19" t="str">
        <f>IF(ISNA(VLOOKUP(AO1771,dim_supporttype!B:C,2,FALSE)),"",VLOOKUP(AO1771,dim_supporttype!B:C,2,FALSE))</f>
        <v>iM13vdNLWKb</v>
      </c>
      <c r="AQ1771" s="19" t="str">
        <f>IF(ISNA(VLOOKUP(TRIM(F1771),dim_disaggs!A:B,2,FALSE)),"No Disagg",VLOOKUP(TRIM(F1771),dim_disaggs!A:B,2,FALSE))</f>
        <v>Age/Outcome</v>
      </c>
      <c r="AR1771" s="19" t="str">
        <f>IF(ISNA(VLOOKUP(AQ1771,dim_disaggs!B:C,2,FALSE)),"",VLOOKUP(AQ1771,dim_disaggs!B:C,2,FALSE))</f>
        <v>WiYr8nHPbL1</v>
      </c>
      <c r="AU1771" s="72" t="s">
        <v>755</v>
      </c>
      <c r="AV1771" s="73" t="s">
        <v>755</v>
      </c>
      <c r="AW1771" s="66" t="s">
        <v>755</v>
      </c>
      <c r="AX1771" s="66" t="s">
        <v>755</v>
      </c>
      <c r="BA1771" s="105" t="str">
        <f t="shared" si="252"/>
        <v/>
      </c>
      <c r="BB1771" s="20" t="str">
        <f t="shared" si="253"/>
        <v/>
      </c>
      <c r="BE1771" s="75" t="s">
        <v>755</v>
      </c>
      <c r="BF1771" s="73" t="s">
        <v>755</v>
      </c>
      <c r="BG1771" s="55" t="s">
        <v>755</v>
      </c>
      <c r="BH1771" s="76" t="s">
        <v>755</v>
      </c>
      <c r="BI1771" s="20" t="s">
        <v>755</v>
      </c>
      <c r="BJ1771" s="20" t="s">
        <v>755</v>
      </c>
      <c r="BK1771" s="55" t="s">
        <v>755</v>
      </c>
      <c r="BL1771" s="71" t="s">
        <v>755</v>
      </c>
      <c r="BM1771" s="77" t="s">
        <v>755</v>
      </c>
      <c r="BN1771" s="78" t="s">
        <v>755</v>
      </c>
      <c r="BO1771" s="77" t="s">
        <v>755</v>
      </c>
      <c r="BP1771" s="78" t="s">
        <v>755</v>
      </c>
    </row>
    <row r="1772" spans="1:68" x14ac:dyDescent="0.2">
      <c r="A1772" s="20" t="s">
        <v>95</v>
      </c>
      <c r="B1772" s="20" t="s">
        <v>1787</v>
      </c>
      <c r="C1772" s="20" t="s">
        <v>933</v>
      </c>
      <c r="D1772" s="20" t="s">
        <v>1</v>
      </c>
      <c r="E1772" s="20" t="s">
        <v>78</v>
      </c>
      <c r="F1772" s="20" t="s">
        <v>2201</v>
      </c>
      <c r="G1772" s="20" t="s">
        <v>2442</v>
      </c>
      <c r="H1772" s="20" t="s">
        <v>2201</v>
      </c>
      <c r="I1772" s="19">
        <f t="shared" si="254"/>
        <v>38</v>
      </c>
      <c r="J1772" s="20" t="s">
        <v>755</v>
      </c>
      <c r="K1772" s="20" t="s">
        <v>2260</v>
      </c>
      <c r="L1772" s="95" t="str">
        <f>IF(M1772&lt;&gt;"",IF(NOT(ISNA(INDEX(cc!B:B,MATCH(M1772,cc!A:A,0)))),INDEX(cc!B:B,MATCH(M1772,cc!A:A,0)),"0"),"")</f>
        <v>Age (0-20+, 6) and TB Outcome</v>
      </c>
      <c r="M1772" s="97" t="s">
        <v>3990</v>
      </c>
      <c r="N1772" s="28" t="str">
        <f t="shared" si="255"/>
        <v xml:space="preserve"> TARGET</v>
      </c>
      <c r="O1772" s="19" t="str">
        <f t="shared" si="248"/>
        <v>TB_OUTCOME (N, TA, Age/Outcome) TARGET: TB Treatment for New/Relapsed HIV+</v>
      </c>
      <c r="P1772" s="19" t="str">
        <f t="shared" si="249"/>
        <v>TB_OUTCOME (N, TA, Age/Outcome) TARGET: TB Treatment for New/Relapsed HIV+</v>
      </c>
      <c r="Q1772" s="19" t="str">
        <f t="shared" si="256"/>
        <v>TB_OUTCOME (N, TA, Age/Outcome) TARGET</v>
      </c>
      <c r="R1772" s="19" t="str">
        <f t="shared" si="250"/>
        <v>TB_OUTCOME_N_TA_Age_Outcome_TARGET</v>
      </c>
      <c r="S1772" s="19" t="str">
        <f t="shared" si="251"/>
        <v>TB_OUTCOME_N_TA_Age_Outcome_TARGET</v>
      </c>
      <c r="T1772" s="19" t="b">
        <f>NOT(ISNA(VLOOKUP(B1772,dbcodes!A:B,2,FALSE)))</f>
        <v>1</v>
      </c>
      <c r="U1772" s="19" t="str">
        <f>IF(ISNA(VLOOKUP(B1772,dbcodes!A:B,2,FALSE)),des!R1319,VLOOKUP(B1772,dbcodes!A:B,2,FALSE))</f>
        <v>TB_OUTCOME_N_TA_Age_Outcome_TARGET</v>
      </c>
      <c r="W1772" s="107" t="str">
        <f>IF(ISNA(VLOOKUP(C1772,descriptions!A:B,2,FALSE)),des!V1319,IF(G1772=" TARGET","Target ","")&amp;VLOOKUP(C1772,descriptions!A:B,2,FALSE))</f>
        <v>Accreditation</v>
      </c>
      <c r="X1772" s="20" t="s">
        <v>4</v>
      </c>
      <c r="Y1772" s="20" t="s">
        <v>831</v>
      </c>
      <c r="Z1772" s="20" t="s">
        <v>836</v>
      </c>
      <c r="AA1772" s="20" t="s">
        <v>102</v>
      </c>
      <c r="AB1772" s="20" t="s">
        <v>755</v>
      </c>
      <c r="AC1772" s="19" t="str">
        <f>IF(AB1772&lt;&gt;"",IF(NOT(ISNA(INDEX(os!A:A,MATCH(AB1772,os!B:B,0)))),INDEX(os!A:A,MATCH(AB1772,os!B:B,0)),"0"),"")</f>
        <v/>
      </c>
      <c r="AD1772" s="20" t="s">
        <v>830</v>
      </c>
      <c r="AH1772" s="93" t="str">
        <f>IF(NOT(ISNA(VLOOKUP(B:B,ResultsTargets!A:A,1,0))),"TRUE","")</f>
        <v/>
      </c>
      <c r="AI1772" s="19" t="str">
        <f>IF(ISNA(VLOOKUP(C1772,dim_techarea!A:B,2,FALSE)),"",VLOOKUP(C1772,dim_techarea!A:B,2,FALSE))</f>
        <v>TB_OUTCOME</v>
      </c>
      <c r="AJ1772" s="19" t="str">
        <f>IF(ISNA(VLOOKUP(AI1772,dim_techarea!B:C,2,FALSE)),"",VLOOKUP(AI1772,dim_techarea!B:C,2,FALSE))</f>
        <v>LlXsYmDOz47</v>
      </c>
      <c r="AK1772" s="19" t="str">
        <f>IF(ISNA(VLOOKUP(TRIM(G1772),dim_targetsresults!A:B,2,FALSE)),"",VLOOKUP(TRIM(G1772),dim_targetsresults!A:C,2,FALSE))</f>
        <v>MER Targets</v>
      </c>
      <c r="AL1772" s="19" t="str">
        <f>IF(ISNA(VLOOKUP(AK1772,dim_targetsresults!B:C,2,FALSE)),"",VLOOKUP(AK1772,dim_targetsresults!B:C,2,FALSE))</f>
        <v>W8imnja2Owd</v>
      </c>
      <c r="AM1772" s="19" t="str">
        <f>IF(ISNA(VLOOKUP(TRIM(D1772),dim_numeratordenominator!A:B,2,FALSE)),"",VLOOKUP(TRIM(D1772),dim_numeratordenominator!A:C,2,FALSE))</f>
        <v>Numerator</v>
      </c>
      <c r="AN1772" s="19" t="str">
        <f>IF(ISNA(VLOOKUP(AM1772,dim_numeratordenominator!B:C,2,FALSE)),"",VLOOKUP(AM1772,dim_numeratordenominator!B:C,2,FALSE))</f>
        <v>Som9NRMQqV7</v>
      </c>
      <c r="AO1772" s="19" t="str">
        <f>IF(ISNA(VLOOKUP(TRIM(E1772),dim_supporttype!A:B,2,FALSE)),"",VLOOKUP(TRIM(E1772),dim_supporttype!A:C,2,FALSE))</f>
        <v>TA</v>
      </c>
      <c r="AP1772" s="19" t="str">
        <f>IF(ISNA(VLOOKUP(AO1772,dim_supporttype!B:C,2,FALSE)),"",VLOOKUP(AO1772,dim_supporttype!B:C,2,FALSE))</f>
        <v>cRAGKdWIDn4</v>
      </c>
      <c r="AQ1772" s="19" t="str">
        <f>IF(ISNA(VLOOKUP(TRIM(F1772),dim_disaggs!A:B,2,FALSE)),"No Disagg",VLOOKUP(TRIM(F1772),dim_disaggs!A:B,2,FALSE))</f>
        <v>Age/Outcome</v>
      </c>
      <c r="AR1772" s="19" t="str">
        <f>IF(ISNA(VLOOKUP(AQ1772,dim_disaggs!B:C,2,FALSE)),"",VLOOKUP(AQ1772,dim_disaggs!B:C,2,FALSE))</f>
        <v>WiYr8nHPbL1</v>
      </c>
      <c r="AU1772" s="72" t="s">
        <v>755</v>
      </c>
      <c r="AV1772" s="73" t="s">
        <v>755</v>
      </c>
      <c r="AW1772" s="66" t="s">
        <v>755</v>
      </c>
      <c r="AX1772" s="66" t="s">
        <v>755</v>
      </c>
      <c r="BA1772" s="105" t="str">
        <f t="shared" si="252"/>
        <v/>
      </c>
      <c r="BB1772" s="20" t="str">
        <f t="shared" si="253"/>
        <v/>
      </c>
      <c r="BE1772" s="75" t="s">
        <v>755</v>
      </c>
      <c r="BF1772" s="73" t="s">
        <v>755</v>
      </c>
      <c r="BG1772" s="55" t="s">
        <v>755</v>
      </c>
      <c r="BH1772" s="76" t="s">
        <v>755</v>
      </c>
      <c r="BI1772" s="20" t="s">
        <v>755</v>
      </c>
      <c r="BJ1772" s="20" t="s">
        <v>755</v>
      </c>
      <c r="BK1772" s="55" t="s">
        <v>755</v>
      </c>
      <c r="BL1772" s="71" t="s">
        <v>755</v>
      </c>
      <c r="BM1772" s="77" t="s">
        <v>755</v>
      </c>
      <c r="BN1772" s="78" t="s">
        <v>755</v>
      </c>
      <c r="BO1772" s="77" t="s">
        <v>755</v>
      </c>
      <c r="BP1772" s="78" t="s">
        <v>755</v>
      </c>
    </row>
    <row r="1773" spans="1:68" x14ac:dyDescent="0.2">
      <c r="A1773" s="20" t="s">
        <v>95</v>
      </c>
      <c r="B1773" s="20" t="s">
        <v>1783</v>
      </c>
      <c r="C1773" s="20" t="s">
        <v>933</v>
      </c>
      <c r="D1773" s="20" t="s">
        <v>1</v>
      </c>
      <c r="E1773" s="20" t="s">
        <v>77</v>
      </c>
      <c r="F1773" s="20" t="s">
        <v>2202</v>
      </c>
      <c r="G1773" s="20" t="s">
        <v>2442</v>
      </c>
      <c r="H1773" s="20" t="s">
        <v>2202</v>
      </c>
      <c r="I1773" s="19">
        <f t="shared" si="254"/>
        <v>39</v>
      </c>
      <c r="J1773" s="20" t="s">
        <v>755</v>
      </c>
      <c r="K1773" s="20" t="s">
        <v>2260</v>
      </c>
      <c r="L1773" s="95" t="str">
        <f>IF(M1773&lt;&gt;"",IF(NOT(ISNA(INDEX(cc!B:B,MATCH(M1773,cc!A:A,0)))),INDEX(cc!B:B,MATCH(M1773,cc!A:A,0)),"0"),"")</f>
        <v>Sex and TB Outcome</v>
      </c>
      <c r="M1773" s="97" t="s">
        <v>4109</v>
      </c>
      <c r="N1773" s="28" t="str">
        <f t="shared" si="255"/>
        <v xml:space="preserve"> TARGET</v>
      </c>
      <c r="O1773" s="19" t="str">
        <f t="shared" si="248"/>
        <v>TB_OUTCOME (N, DSD, Sex/Outcome) TARGET: TB Treatment for New/Relapsed HIV+</v>
      </c>
      <c r="P1773" s="19" t="str">
        <f t="shared" si="249"/>
        <v>TB_OUTCOME (N, DSD, Sex/Outcome) TARGET: TB Treatment for New/Relapsed HIV+</v>
      </c>
      <c r="Q1773" s="19" t="str">
        <f t="shared" si="256"/>
        <v>TB_OUTCOME (N, DSD, Sex/Outcome) TARGET</v>
      </c>
      <c r="R1773" s="19" t="str">
        <f t="shared" si="250"/>
        <v>TB_OUTCOME_N_DSD_Sex_Outcome_TARGET</v>
      </c>
      <c r="S1773" s="19" t="str">
        <f t="shared" si="251"/>
        <v>TB_OUTCOME_N_DSD_Sex_Outcome_TARGET</v>
      </c>
      <c r="T1773" s="19" t="b">
        <f>NOT(ISNA(VLOOKUP(B1773,dbcodes!A:B,2,FALSE)))</f>
        <v>1</v>
      </c>
      <c r="U1773" s="19" t="str">
        <f>IF(ISNA(VLOOKUP(B1773,dbcodes!A:B,2,FALSE)),des!R1320,VLOOKUP(B1773,dbcodes!A:B,2,FALSE))</f>
        <v>TB_OUTCOME_N_DSD_Sex_Outcome_TARGET</v>
      </c>
      <c r="W1773" s="107" t="str">
        <f>IF(ISNA(VLOOKUP(C1773,descriptions!A:B,2,FALSE)),des!V1320,IF(G1773=" TARGET","Target ","")&amp;VLOOKUP(C1773,descriptions!A:B,2,FALSE))</f>
        <v>Proficiency Testing</v>
      </c>
      <c r="X1773" s="20" t="s">
        <v>4</v>
      </c>
      <c r="Y1773" s="20" t="s">
        <v>831</v>
      </c>
      <c r="Z1773" s="20" t="s">
        <v>836</v>
      </c>
      <c r="AA1773" s="20" t="s">
        <v>102</v>
      </c>
      <c r="AB1773" s="20" t="s">
        <v>755</v>
      </c>
      <c r="AC1773" s="19" t="str">
        <f>IF(AB1773&lt;&gt;"",IF(NOT(ISNA(INDEX(os!A:A,MATCH(AB1773,os!B:B,0)))),INDEX(os!A:A,MATCH(AB1773,os!B:B,0)),"0"),"")</f>
        <v/>
      </c>
      <c r="AD1773" s="20" t="s">
        <v>830</v>
      </c>
      <c r="AH1773" s="93" t="str">
        <f>IF(NOT(ISNA(VLOOKUP(B:B,ResultsTargets!A:A,1,0))),"TRUE","")</f>
        <v/>
      </c>
      <c r="AI1773" s="19" t="str">
        <f>IF(ISNA(VLOOKUP(C1773,dim_techarea!A:B,2,FALSE)),"",VLOOKUP(C1773,dim_techarea!A:B,2,FALSE))</f>
        <v>TB_OUTCOME</v>
      </c>
      <c r="AJ1773" s="19" t="str">
        <f>IF(ISNA(VLOOKUP(AI1773,dim_techarea!B:C,2,FALSE)),"",VLOOKUP(AI1773,dim_techarea!B:C,2,FALSE))</f>
        <v>LlXsYmDOz47</v>
      </c>
      <c r="AK1773" s="19" t="str">
        <f>IF(ISNA(VLOOKUP(TRIM(G1773),dim_targetsresults!A:B,2,FALSE)),"",VLOOKUP(TRIM(G1773),dim_targetsresults!A:C,2,FALSE))</f>
        <v>MER Targets</v>
      </c>
      <c r="AL1773" s="19" t="str">
        <f>IF(ISNA(VLOOKUP(AK1773,dim_targetsresults!B:C,2,FALSE)),"",VLOOKUP(AK1773,dim_targetsresults!B:C,2,FALSE))</f>
        <v>W8imnja2Owd</v>
      </c>
      <c r="AM1773" s="19" t="str">
        <f>IF(ISNA(VLOOKUP(TRIM(D1773),dim_numeratordenominator!A:B,2,FALSE)),"",VLOOKUP(TRIM(D1773),dim_numeratordenominator!A:C,2,FALSE))</f>
        <v>Numerator</v>
      </c>
      <c r="AN1773" s="19" t="str">
        <f>IF(ISNA(VLOOKUP(AM1773,dim_numeratordenominator!B:C,2,FALSE)),"",VLOOKUP(AM1773,dim_numeratordenominator!B:C,2,FALSE))</f>
        <v>Som9NRMQqV7</v>
      </c>
      <c r="AO1773" s="19" t="str">
        <f>IF(ISNA(VLOOKUP(TRIM(E1773),dim_supporttype!A:B,2,FALSE)),"",VLOOKUP(TRIM(E1773),dim_supporttype!A:C,2,FALSE))</f>
        <v>DSD</v>
      </c>
      <c r="AP1773" s="19" t="str">
        <f>IF(ISNA(VLOOKUP(AO1773,dim_supporttype!B:C,2,FALSE)),"",VLOOKUP(AO1773,dim_supporttype!B:C,2,FALSE))</f>
        <v>iM13vdNLWKb</v>
      </c>
      <c r="AQ1773" s="19" t="str">
        <f>IF(ISNA(VLOOKUP(TRIM(F1773),dim_disaggs!A:B,2,FALSE)),"No Disagg",VLOOKUP(TRIM(F1773),dim_disaggs!A:B,2,FALSE))</f>
        <v>Sex/Outcome</v>
      </c>
      <c r="AR1773" s="19" t="str">
        <f>IF(ISNA(VLOOKUP(AQ1773,dim_disaggs!B:C,2,FALSE)),"",VLOOKUP(AQ1773,dim_disaggs!B:C,2,FALSE))</f>
        <v>xzrF2j7gEkI</v>
      </c>
      <c r="AU1773" s="72" t="s">
        <v>755</v>
      </c>
      <c r="AV1773" s="73" t="s">
        <v>755</v>
      </c>
      <c r="AW1773" s="66" t="s">
        <v>755</v>
      </c>
      <c r="AX1773" s="66" t="s">
        <v>755</v>
      </c>
      <c r="BA1773" s="105" t="str">
        <f t="shared" si="252"/>
        <v/>
      </c>
      <c r="BB1773" s="20" t="str">
        <f t="shared" si="253"/>
        <v/>
      </c>
      <c r="BE1773" s="75" t="s">
        <v>755</v>
      </c>
      <c r="BF1773" s="73" t="s">
        <v>755</v>
      </c>
      <c r="BG1773" s="55" t="s">
        <v>755</v>
      </c>
      <c r="BH1773" s="76" t="s">
        <v>755</v>
      </c>
      <c r="BI1773" s="20" t="s">
        <v>755</v>
      </c>
      <c r="BJ1773" s="20" t="s">
        <v>755</v>
      </c>
      <c r="BK1773" s="55" t="s">
        <v>755</v>
      </c>
      <c r="BL1773" s="71" t="s">
        <v>755</v>
      </c>
      <c r="BM1773" s="77" t="s">
        <v>755</v>
      </c>
      <c r="BN1773" s="78" t="s">
        <v>755</v>
      </c>
      <c r="BO1773" s="77" t="s">
        <v>755</v>
      </c>
      <c r="BP1773" s="78" t="s">
        <v>755</v>
      </c>
    </row>
    <row r="1774" spans="1:68" x14ac:dyDescent="0.2">
      <c r="A1774" s="20" t="s">
        <v>95</v>
      </c>
      <c r="B1774" s="20" t="s">
        <v>1791</v>
      </c>
      <c r="C1774" s="20" t="s">
        <v>933</v>
      </c>
      <c r="D1774" s="20" t="s">
        <v>1</v>
      </c>
      <c r="E1774" s="20" t="s">
        <v>78</v>
      </c>
      <c r="F1774" s="20" t="s">
        <v>2202</v>
      </c>
      <c r="G1774" s="20" t="s">
        <v>2442</v>
      </c>
      <c r="H1774" s="20" t="s">
        <v>2202</v>
      </c>
      <c r="I1774" s="19">
        <f t="shared" si="254"/>
        <v>38</v>
      </c>
      <c r="J1774" s="20" t="s">
        <v>755</v>
      </c>
      <c r="K1774" s="20" t="s">
        <v>2260</v>
      </c>
      <c r="L1774" s="95" t="str">
        <f>IF(M1774&lt;&gt;"",IF(NOT(ISNA(INDEX(cc!B:B,MATCH(M1774,cc!A:A,0)))),INDEX(cc!B:B,MATCH(M1774,cc!A:A,0)),"0"),"")</f>
        <v>Sex and TB Outcome</v>
      </c>
      <c r="M1774" s="97" t="s">
        <v>4109</v>
      </c>
      <c r="N1774" s="28" t="str">
        <f t="shared" si="255"/>
        <v xml:space="preserve"> TARGET</v>
      </c>
      <c r="O1774" s="19" t="str">
        <f t="shared" si="248"/>
        <v>TB_OUTCOME (N, TA, Sex/Outcome) TARGET: TB Treatment for New/Relapsed HIV+</v>
      </c>
      <c r="P1774" s="19" t="str">
        <f t="shared" si="249"/>
        <v>TB_OUTCOME (N, TA, Sex/Outcome) TARGET: TB Treatment for New/Relapsed HIV+</v>
      </c>
      <c r="Q1774" s="19" t="str">
        <f t="shared" si="256"/>
        <v>TB_OUTCOME (N, TA, Sex/Outcome) TARGET</v>
      </c>
      <c r="R1774" s="19" t="str">
        <f t="shared" si="250"/>
        <v>TB_OUTCOME_N_TA_Sex_Outcome_TARGET</v>
      </c>
      <c r="S1774" s="19" t="str">
        <f t="shared" si="251"/>
        <v>TB_OUTCOME_N_TA_Sex_Outcome_TARGET</v>
      </c>
      <c r="T1774" s="19" t="b">
        <f>NOT(ISNA(VLOOKUP(B1774,dbcodes!A:B,2,FALSE)))</f>
        <v>1</v>
      </c>
      <c r="U1774" s="19" t="str">
        <f>IF(ISNA(VLOOKUP(B1774,dbcodes!A:B,2,FALSE)),des!R1321,VLOOKUP(B1774,dbcodes!A:B,2,FALSE))</f>
        <v>TB_OUTCOME_N_TA_Sex_Outcome_TARGET</v>
      </c>
      <c r="W1774" s="107" t="str">
        <f>IF(ISNA(VLOOKUP(C1774,descriptions!A:B,2,FALSE)),des!V1321,IF(G1774=" TARGET","Target ","")&amp;VLOOKUP(C1774,descriptions!A:B,2,FALSE))</f>
        <v>Proficiency Testing</v>
      </c>
      <c r="X1774" s="20" t="s">
        <v>4</v>
      </c>
      <c r="Y1774" s="20" t="s">
        <v>831</v>
      </c>
      <c r="Z1774" s="20" t="s">
        <v>836</v>
      </c>
      <c r="AA1774" s="20" t="s">
        <v>102</v>
      </c>
      <c r="AB1774" s="20" t="s">
        <v>755</v>
      </c>
      <c r="AC1774" s="19" t="str">
        <f>IF(AB1774&lt;&gt;"",IF(NOT(ISNA(INDEX(os!A:A,MATCH(AB1774,os!B:B,0)))),INDEX(os!A:A,MATCH(AB1774,os!B:B,0)),"0"),"")</f>
        <v/>
      </c>
      <c r="AD1774" s="20" t="s">
        <v>830</v>
      </c>
      <c r="AH1774" s="93" t="str">
        <f>IF(NOT(ISNA(VLOOKUP(B:B,ResultsTargets!A:A,1,0))),"TRUE","")</f>
        <v/>
      </c>
      <c r="AI1774" s="19" t="str">
        <f>IF(ISNA(VLOOKUP(C1774,dim_techarea!A:B,2,FALSE)),"",VLOOKUP(C1774,dim_techarea!A:B,2,FALSE))</f>
        <v>TB_OUTCOME</v>
      </c>
      <c r="AJ1774" s="19" t="str">
        <f>IF(ISNA(VLOOKUP(AI1774,dim_techarea!B:C,2,FALSE)),"",VLOOKUP(AI1774,dim_techarea!B:C,2,FALSE))</f>
        <v>LlXsYmDOz47</v>
      </c>
      <c r="AK1774" s="19" t="str">
        <f>IF(ISNA(VLOOKUP(TRIM(G1774),dim_targetsresults!A:B,2,FALSE)),"",VLOOKUP(TRIM(G1774),dim_targetsresults!A:C,2,FALSE))</f>
        <v>MER Targets</v>
      </c>
      <c r="AL1774" s="19" t="str">
        <f>IF(ISNA(VLOOKUP(AK1774,dim_targetsresults!B:C,2,FALSE)),"",VLOOKUP(AK1774,dim_targetsresults!B:C,2,FALSE))</f>
        <v>W8imnja2Owd</v>
      </c>
      <c r="AM1774" s="19" t="str">
        <f>IF(ISNA(VLOOKUP(TRIM(D1774),dim_numeratordenominator!A:B,2,FALSE)),"",VLOOKUP(TRIM(D1774),dim_numeratordenominator!A:C,2,FALSE))</f>
        <v>Numerator</v>
      </c>
      <c r="AN1774" s="19" t="str">
        <f>IF(ISNA(VLOOKUP(AM1774,dim_numeratordenominator!B:C,2,FALSE)),"",VLOOKUP(AM1774,dim_numeratordenominator!B:C,2,FALSE))</f>
        <v>Som9NRMQqV7</v>
      </c>
      <c r="AO1774" s="19" t="str">
        <f>IF(ISNA(VLOOKUP(TRIM(E1774),dim_supporttype!A:B,2,FALSE)),"",VLOOKUP(TRIM(E1774),dim_supporttype!A:C,2,FALSE))</f>
        <v>TA</v>
      </c>
      <c r="AP1774" s="19" t="str">
        <f>IF(ISNA(VLOOKUP(AO1774,dim_supporttype!B:C,2,FALSE)),"",VLOOKUP(AO1774,dim_supporttype!B:C,2,FALSE))</f>
        <v>cRAGKdWIDn4</v>
      </c>
      <c r="AQ1774" s="19" t="str">
        <f>IF(ISNA(VLOOKUP(TRIM(F1774),dim_disaggs!A:B,2,FALSE)),"No Disagg",VLOOKUP(TRIM(F1774),dim_disaggs!A:B,2,FALSE))</f>
        <v>Sex/Outcome</v>
      </c>
      <c r="AR1774" s="19" t="str">
        <f>IF(ISNA(VLOOKUP(AQ1774,dim_disaggs!B:C,2,FALSE)),"",VLOOKUP(AQ1774,dim_disaggs!B:C,2,FALSE))</f>
        <v>xzrF2j7gEkI</v>
      </c>
      <c r="AU1774" s="72" t="s">
        <v>755</v>
      </c>
      <c r="AV1774" s="73" t="s">
        <v>755</v>
      </c>
      <c r="AW1774" s="66" t="s">
        <v>755</v>
      </c>
      <c r="AX1774" s="66" t="s">
        <v>755</v>
      </c>
      <c r="BA1774" s="105" t="str">
        <f t="shared" si="252"/>
        <v/>
      </c>
      <c r="BB1774" s="20" t="str">
        <f t="shared" si="253"/>
        <v/>
      </c>
      <c r="BE1774" s="75" t="s">
        <v>755</v>
      </c>
      <c r="BF1774" s="73" t="s">
        <v>755</v>
      </c>
      <c r="BG1774" s="55" t="s">
        <v>755</v>
      </c>
      <c r="BH1774" s="76" t="s">
        <v>755</v>
      </c>
      <c r="BI1774" s="20" t="s">
        <v>755</v>
      </c>
      <c r="BJ1774" s="20" t="s">
        <v>755</v>
      </c>
      <c r="BK1774" s="55" t="s">
        <v>755</v>
      </c>
      <c r="BL1774" s="71" t="s">
        <v>755</v>
      </c>
      <c r="BM1774" s="77" t="s">
        <v>755</v>
      </c>
      <c r="BN1774" s="78" t="s">
        <v>755</v>
      </c>
      <c r="BO1774" s="77" t="s">
        <v>755</v>
      </c>
      <c r="BP1774" s="78" t="s">
        <v>755</v>
      </c>
    </row>
    <row r="1775" spans="1:68" x14ac:dyDescent="0.2">
      <c r="A1775" s="20" t="s">
        <v>95</v>
      </c>
      <c r="B1775" s="20" t="s">
        <v>1785</v>
      </c>
      <c r="C1775" s="20" t="s">
        <v>933</v>
      </c>
      <c r="D1775" s="20" t="s">
        <v>1</v>
      </c>
      <c r="E1775" s="20" t="s">
        <v>77</v>
      </c>
      <c r="G1775" s="20" t="s">
        <v>2442</v>
      </c>
      <c r="I1775" s="19">
        <f t="shared" si="254"/>
        <v>26</v>
      </c>
      <c r="J1775" s="20" t="s">
        <v>755</v>
      </c>
      <c r="K1775" s="20" t="s">
        <v>2260</v>
      </c>
      <c r="L1775" s="95" t="str">
        <f>IF(M1775&lt;&gt;"",IF(NOT(ISNA(INDEX(cc!B:B,MATCH(M1775,cc!A:A,0)))),INDEX(cc!B:B,MATCH(M1775,cc!A:A,0)),"0"),"")</f>
        <v>default</v>
      </c>
      <c r="M1775" s="97" t="s">
        <v>13</v>
      </c>
      <c r="N1775" s="28" t="str">
        <f t="shared" si="255"/>
        <v xml:space="preserve"> TARGET</v>
      </c>
      <c r="O1775" s="19" t="str">
        <f t="shared" si="248"/>
        <v>TB_OUTCOME (N, DSD) TARGET: TB Treatment for New/Relapsed HIV+</v>
      </c>
      <c r="P1775" s="19" t="str">
        <f t="shared" si="249"/>
        <v>TB_OUTCOME (N, DSD) TARGET: TB Treatment for New/Relapsed HIV+</v>
      </c>
      <c r="Q1775" s="19" t="str">
        <f t="shared" si="256"/>
        <v>TB_OUTCOME (N, DSD) TARGET</v>
      </c>
      <c r="R1775" s="19" t="str">
        <f t="shared" si="250"/>
        <v>TB_OUTCOME_N_DSD_TARGET</v>
      </c>
      <c r="S1775" s="19" t="str">
        <f t="shared" si="251"/>
        <v>TB_OUTCOME_N_DSD_TARGET</v>
      </c>
      <c r="T1775" s="19" t="b">
        <f>NOT(ISNA(VLOOKUP(B1775,dbcodes!A:B,2,FALSE)))</f>
        <v>1</v>
      </c>
      <c r="U1775" s="19" t="str">
        <f>IF(ISNA(VLOOKUP(B1775,dbcodes!A:B,2,FALSE)),des!R1322,VLOOKUP(B1775,dbcodes!A:B,2,FALSE))</f>
        <v>TB_OUTCOME_N_DSD_TARGET</v>
      </c>
      <c r="V1775" s="20" t="s">
        <v>2370</v>
      </c>
      <c r="W1775" s="107" t="str">
        <f>IF(ISNA(VLOOKUP(C1775,descriptions!A:B,2,FALSE)),des!V1322,IF(G1775=" TARGET","Target ","")&amp;VLOOKUP(C1775,descriptions!A:B,2,FALSE))</f>
        <v>Proficiency Testing</v>
      </c>
      <c r="X1775" s="20" t="s">
        <v>4</v>
      </c>
      <c r="Y1775" s="20" t="s">
        <v>831</v>
      </c>
      <c r="Z1775" s="20" t="s">
        <v>836</v>
      </c>
      <c r="AA1775" s="20" t="s">
        <v>102</v>
      </c>
      <c r="AB1775" s="20" t="s">
        <v>755</v>
      </c>
      <c r="AC1775" s="19" t="str">
        <f>IF(AB1775&lt;&gt;"",IF(NOT(ISNA(INDEX(os!A:A,MATCH(AB1775,os!B:B,0)))),INDEX(os!A:A,MATCH(AB1775,os!B:B,0)),"0"),"")</f>
        <v/>
      </c>
      <c r="AD1775" s="20" t="s">
        <v>830</v>
      </c>
      <c r="AH1775" s="93" t="str">
        <f>IF(NOT(ISNA(VLOOKUP(B:B,ResultsTargets!A:A,1,0))),"TRUE","")</f>
        <v/>
      </c>
      <c r="AI1775" s="19" t="str">
        <f>IF(ISNA(VLOOKUP(C1775,dim_techarea!A:B,2,FALSE)),"",VLOOKUP(C1775,dim_techarea!A:B,2,FALSE))</f>
        <v>TB_OUTCOME</v>
      </c>
      <c r="AJ1775" s="19" t="str">
        <f>IF(ISNA(VLOOKUP(AI1775,dim_techarea!B:C,2,FALSE)),"",VLOOKUP(AI1775,dim_techarea!B:C,2,FALSE))</f>
        <v>LlXsYmDOz47</v>
      </c>
      <c r="AK1775" s="19" t="str">
        <f>IF(ISNA(VLOOKUP(TRIM(G1775),dim_targetsresults!A:B,2,FALSE)),"",VLOOKUP(TRIM(G1775),dim_targetsresults!A:C,2,FALSE))</f>
        <v>MER Targets</v>
      </c>
      <c r="AL1775" s="19" t="str">
        <f>IF(ISNA(VLOOKUP(AK1775,dim_targetsresults!B:C,2,FALSE)),"",VLOOKUP(AK1775,dim_targetsresults!B:C,2,FALSE))</f>
        <v>W8imnja2Owd</v>
      </c>
      <c r="AM1775" s="19" t="str">
        <f>IF(ISNA(VLOOKUP(TRIM(D1775),dim_numeratordenominator!A:B,2,FALSE)),"",VLOOKUP(TRIM(D1775),dim_numeratordenominator!A:C,2,FALSE))</f>
        <v>Numerator</v>
      </c>
      <c r="AN1775" s="19" t="str">
        <f>IF(ISNA(VLOOKUP(AM1775,dim_numeratordenominator!B:C,2,FALSE)),"",VLOOKUP(AM1775,dim_numeratordenominator!B:C,2,FALSE))</f>
        <v>Som9NRMQqV7</v>
      </c>
      <c r="AO1775" s="19" t="str">
        <f>IF(ISNA(VLOOKUP(TRIM(E1775),dim_supporttype!A:B,2,FALSE)),"",VLOOKUP(TRIM(E1775),dim_supporttype!A:C,2,FALSE))</f>
        <v>DSD</v>
      </c>
      <c r="AP1775" s="19" t="str">
        <f>IF(ISNA(VLOOKUP(AO1775,dim_supporttype!B:C,2,FALSE)),"",VLOOKUP(AO1775,dim_supporttype!B:C,2,FALSE))</f>
        <v>iM13vdNLWKb</v>
      </c>
      <c r="AQ1775" s="19" t="str">
        <f>IF(ISNA(VLOOKUP(TRIM(F1775),dim_disaggs!A:B,2,FALSE)),"No Disagg",VLOOKUP(TRIM(F1775),dim_disaggs!A:B,2,FALSE))</f>
        <v>No Disagg</v>
      </c>
      <c r="AR1775" s="19" t="str">
        <f>IF(ISNA(VLOOKUP(AQ1775,dim_disaggs!B:C,2,FALSE)),"",VLOOKUP(AQ1775,dim_disaggs!B:C,2,FALSE))</f>
        <v>werJlVT6sf3</v>
      </c>
      <c r="AU1775" s="72" t="s">
        <v>755</v>
      </c>
      <c r="AV1775" s="73" t="s">
        <v>755</v>
      </c>
      <c r="AW1775" s="66" t="s">
        <v>755</v>
      </c>
      <c r="AX1775" s="66" t="s">
        <v>755</v>
      </c>
      <c r="BA1775" s="105" t="str">
        <f t="shared" si="252"/>
        <v>Top Level Numerator</v>
      </c>
      <c r="BB1775" s="20" t="str">
        <f t="shared" si="253"/>
        <v>PE5QVF0w4xj</v>
      </c>
      <c r="BC1775" s="20" t="s">
        <v>25706</v>
      </c>
      <c r="BD1775" s="20" t="s">
        <v>25707</v>
      </c>
      <c r="BE1775" s="75" t="s">
        <v>755</v>
      </c>
      <c r="BF1775" s="73" t="s">
        <v>755</v>
      </c>
      <c r="BG1775" s="55" t="s">
        <v>755</v>
      </c>
      <c r="BH1775" s="76" t="s">
        <v>755</v>
      </c>
      <c r="BI1775" s="20" t="s">
        <v>755</v>
      </c>
      <c r="BJ1775" s="20" t="s">
        <v>755</v>
      </c>
      <c r="BK1775" s="55" t="s">
        <v>755</v>
      </c>
      <c r="BL1775" s="71" t="s">
        <v>755</v>
      </c>
      <c r="BM1775" s="77" t="s">
        <v>755</v>
      </c>
      <c r="BN1775" s="78" t="s">
        <v>755</v>
      </c>
      <c r="BO1775" s="77" t="s">
        <v>755</v>
      </c>
      <c r="BP1775" s="78" t="s">
        <v>755</v>
      </c>
    </row>
    <row r="1776" spans="1:68" x14ac:dyDescent="0.2">
      <c r="A1776" s="20" t="s">
        <v>95</v>
      </c>
      <c r="B1776" s="20" t="s">
        <v>1793</v>
      </c>
      <c r="C1776" s="20" t="s">
        <v>933</v>
      </c>
      <c r="D1776" s="20" t="s">
        <v>1</v>
      </c>
      <c r="E1776" s="20" t="s">
        <v>78</v>
      </c>
      <c r="G1776" s="20" t="s">
        <v>2442</v>
      </c>
      <c r="I1776" s="19">
        <f t="shared" si="254"/>
        <v>25</v>
      </c>
      <c r="J1776" s="20" t="s">
        <v>755</v>
      </c>
      <c r="K1776" s="20" t="s">
        <v>2260</v>
      </c>
      <c r="L1776" s="95" t="str">
        <f>IF(M1776&lt;&gt;"",IF(NOT(ISNA(INDEX(cc!B:B,MATCH(M1776,cc!A:A,0)))),INDEX(cc!B:B,MATCH(M1776,cc!A:A,0)),"0"),"")</f>
        <v>default</v>
      </c>
      <c r="M1776" s="97" t="s">
        <v>13</v>
      </c>
      <c r="N1776" s="28" t="str">
        <f t="shared" si="255"/>
        <v xml:space="preserve"> TARGET</v>
      </c>
      <c r="O1776" s="19" t="str">
        <f t="shared" si="248"/>
        <v>TB_OUTCOME (N, TA) TARGET: TB Treatment for New/Relapsed HIV+</v>
      </c>
      <c r="P1776" s="19" t="str">
        <f t="shared" si="249"/>
        <v>TB_OUTCOME (N, TA) TARGET: TB Treatment for New/Relapsed HIV+</v>
      </c>
      <c r="Q1776" s="19" t="str">
        <f t="shared" si="256"/>
        <v>TB_OUTCOME (N, TA) TARGET</v>
      </c>
      <c r="R1776" s="19" t="str">
        <f t="shared" si="250"/>
        <v>TB_OUTCOME_N_TA_TARGET</v>
      </c>
      <c r="S1776" s="19" t="str">
        <f t="shared" si="251"/>
        <v>TB_OUTCOME_N_TA_TARGET</v>
      </c>
      <c r="T1776" s="19" t="b">
        <f>NOT(ISNA(VLOOKUP(B1776,dbcodes!A:B,2,FALSE)))</f>
        <v>1</v>
      </c>
      <c r="U1776" s="19" t="str">
        <f>IF(ISNA(VLOOKUP(B1776,dbcodes!A:B,2,FALSE)),des!R1323,VLOOKUP(B1776,dbcodes!A:B,2,FALSE))</f>
        <v>TB_OUTCOME_N_TA_TARGET</v>
      </c>
      <c r="W1776" s="107" t="str">
        <f>IF(ISNA(VLOOKUP(C1776,descriptions!A:B,2,FALSE)),des!V1323,IF(G1776=" TARGET","Target ","")&amp;VLOOKUP(C1776,descriptions!A:B,2,FALSE))</f>
        <v>Accreditation</v>
      </c>
      <c r="X1776" s="20" t="s">
        <v>4</v>
      </c>
      <c r="Y1776" s="20" t="s">
        <v>831</v>
      </c>
      <c r="Z1776" s="20" t="s">
        <v>836</v>
      </c>
      <c r="AA1776" s="20" t="s">
        <v>102</v>
      </c>
      <c r="AB1776" s="20" t="s">
        <v>755</v>
      </c>
      <c r="AC1776" s="19" t="str">
        <f>IF(AB1776&lt;&gt;"",IF(NOT(ISNA(INDEX(os!A:A,MATCH(AB1776,os!B:B,0)))),INDEX(os!A:A,MATCH(AB1776,os!B:B,0)),"0"),"")</f>
        <v/>
      </c>
      <c r="AD1776" s="20" t="s">
        <v>830</v>
      </c>
      <c r="AH1776" s="93" t="str">
        <f>IF(NOT(ISNA(VLOOKUP(B:B,ResultsTargets!A:A,1,0))),"TRUE","")</f>
        <v/>
      </c>
      <c r="AI1776" s="19" t="str">
        <f>IF(ISNA(VLOOKUP(C1776,dim_techarea!A:B,2,FALSE)),"",VLOOKUP(C1776,dim_techarea!A:B,2,FALSE))</f>
        <v>TB_OUTCOME</v>
      </c>
      <c r="AJ1776" s="19" t="str">
        <f>IF(ISNA(VLOOKUP(AI1776,dim_techarea!B:C,2,FALSE)),"",VLOOKUP(AI1776,dim_techarea!B:C,2,FALSE))</f>
        <v>LlXsYmDOz47</v>
      </c>
      <c r="AK1776" s="19" t="str">
        <f>IF(ISNA(VLOOKUP(TRIM(G1776),dim_targetsresults!A:B,2,FALSE)),"",VLOOKUP(TRIM(G1776),dim_targetsresults!A:C,2,FALSE))</f>
        <v>MER Targets</v>
      </c>
      <c r="AL1776" s="19" t="str">
        <f>IF(ISNA(VLOOKUP(AK1776,dim_targetsresults!B:C,2,FALSE)),"",VLOOKUP(AK1776,dim_targetsresults!B:C,2,FALSE))</f>
        <v>W8imnja2Owd</v>
      </c>
      <c r="AM1776" s="19" t="str">
        <f>IF(ISNA(VLOOKUP(TRIM(D1776),dim_numeratordenominator!A:B,2,FALSE)),"",VLOOKUP(TRIM(D1776),dim_numeratordenominator!A:C,2,FALSE))</f>
        <v>Numerator</v>
      </c>
      <c r="AN1776" s="19" t="str">
        <f>IF(ISNA(VLOOKUP(AM1776,dim_numeratordenominator!B:C,2,FALSE)),"",VLOOKUP(AM1776,dim_numeratordenominator!B:C,2,FALSE))</f>
        <v>Som9NRMQqV7</v>
      </c>
      <c r="AO1776" s="19" t="str">
        <f>IF(ISNA(VLOOKUP(TRIM(E1776),dim_supporttype!A:B,2,FALSE)),"",VLOOKUP(TRIM(E1776),dim_supporttype!A:C,2,FALSE))</f>
        <v>TA</v>
      </c>
      <c r="AP1776" s="19" t="str">
        <f>IF(ISNA(VLOOKUP(AO1776,dim_supporttype!B:C,2,FALSE)),"",VLOOKUP(AO1776,dim_supporttype!B:C,2,FALSE))</f>
        <v>cRAGKdWIDn4</v>
      </c>
      <c r="AQ1776" s="19" t="str">
        <f>IF(ISNA(VLOOKUP(TRIM(F1776),dim_disaggs!A:B,2,FALSE)),"No Disagg",VLOOKUP(TRIM(F1776),dim_disaggs!A:B,2,FALSE))</f>
        <v>No Disagg</v>
      </c>
      <c r="AR1776" s="19" t="str">
        <f>IF(ISNA(VLOOKUP(AQ1776,dim_disaggs!B:C,2,FALSE)),"",VLOOKUP(AQ1776,dim_disaggs!B:C,2,FALSE))</f>
        <v>werJlVT6sf3</v>
      </c>
      <c r="AU1776" s="72" t="s">
        <v>755</v>
      </c>
      <c r="AV1776" s="73" t="s">
        <v>755</v>
      </c>
      <c r="AW1776" s="66" t="s">
        <v>755</v>
      </c>
      <c r="AX1776" s="66" t="s">
        <v>755</v>
      </c>
      <c r="BA1776" s="105" t="str">
        <f t="shared" si="252"/>
        <v>Top Level Numerator</v>
      </c>
      <c r="BB1776" s="20" t="str">
        <f t="shared" si="253"/>
        <v>PE5QVF0w4xj</v>
      </c>
      <c r="BC1776" s="20" t="s">
        <v>25706</v>
      </c>
      <c r="BD1776" s="20" t="s">
        <v>25707</v>
      </c>
      <c r="BE1776" s="75" t="s">
        <v>755</v>
      </c>
      <c r="BF1776" s="73" t="s">
        <v>755</v>
      </c>
      <c r="BG1776" s="55" t="s">
        <v>755</v>
      </c>
      <c r="BH1776" s="76" t="s">
        <v>755</v>
      </c>
      <c r="BI1776" s="20" t="s">
        <v>755</v>
      </c>
      <c r="BJ1776" s="20" t="s">
        <v>755</v>
      </c>
      <c r="BK1776" s="55" t="s">
        <v>755</v>
      </c>
      <c r="BL1776" s="71" t="s">
        <v>755</v>
      </c>
      <c r="BM1776" s="77" t="s">
        <v>755</v>
      </c>
      <c r="BN1776" s="78" t="s">
        <v>755</v>
      </c>
      <c r="BO1776" s="77" t="s">
        <v>755</v>
      </c>
      <c r="BP1776" s="78" t="s">
        <v>755</v>
      </c>
    </row>
    <row r="1777" spans="1:68" x14ac:dyDescent="0.2">
      <c r="A1777" s="20" t="s">
        <v>95</v>
      </c>
      <c r="B1777" s="20" t="s">
        <v>1781</v>
      </c>
      <c r="C1777" s="20" t="s">
        <v>933</v>
      </c>
      <c r="D1777" s="20" t="s">
        <v>1</v>
      </c>
      <c r="E1777" s="20" t="s">
        <v>264</v>
      </c>
      <c r="G1777" s="20" t="s">
        <v>2442</v>
      </c>
      <c r="I1777" s="19">
        <f t="shared" si="254"/>
        <v>36</v>
      </c>
      <c r="J1777" s="20" t="s">
        <v>755</v>
      </c>
      <c r="K1777" s="20" t="s">
        <v>2260</v>
      </c>
      <c r="L1777" s="95" t="str">
        <f>IF(M1777&lt;&gt;"",IF(NOT(ISNA(INDEX(cc!B:B,MATCH(M1777,cc!A:A,0)))),INDEX(cc!B:B,MATCH(M1777,cc!A:A,0)),"0"),"")</f>
        <v>default</v>
      </c>
      <c r="M1777" s="97" t="s">
        <v>13</v>
      </c>
      <c r="N1777" s="28" t="str">
        <f t="shared" si="255"/>
        <v xml:space="preserve"> TARGET</v>
      </c>
      <c r="O1777" s="19" t="str">
        <f t="shared" si="248"/>
        <v>TB_OUTCOME (N, DSD_NARRATIVE) TARGET: TB Treatment for New/Relapsed HIV+</v>
      </c>
      <c r="P1777" s="19" t="str">
        <f t="shared" si="249"/>
        <v>TB_OUTCOME (N, DSD_NARRATIVE) TARGET: TB Treatment for New/Relapsed HIV+</v>
      </c>
      <c r="Q1777" s="19" t="str">
        <f t="shared" si="256"/>
        <v>TB_OUTCOME (N, DSD_NARRATIVE) TARGET</v>
      </c>
      <c r="R1777" s="19" t="str">
        <f t="shared" si="250"/>
        <v>TB_OUTCOME_N_DSD_NARRATIVE_TARGET</v>
      </c>
      <c r="S1777" s="19" t="str">
        <f t="shared" si="251"/>
        <v>TB_OUTCOME_N_DSD_NARRATIVE_TARGET</v>
      </c>
      <c r="T1777" s="19" t="b">
        <f>NOT(ISNA(VLOOKUP(B1777,dbcodes!A:B,2,FALSE)))</f>
        <v>1</v>
      </c>
      <c r="U1777" s="19" t="str">
        <f>IF(ISNA(VLOOKUP(B1777,dbcodes!A:B,2,FALSE)),des!R1324,VLOOKUP(B1777,dbcodes!A:B,2,FALSE))</f>
        <v>TB_OUTCOME_N_DSD_NARRATIVE_TARGET</v>
      </c>
      <c r="V1777" s="20" t="s">
        <v>2370</v>
      </c>
      <c r="W1777" s="107" t="str">
        <f>IF(ISNA(VLOOKUP(C1777,descriptions!A:B,2,FALSE)),des!V1324,IF(G1777=" TARGET","Target ","")&amp;VLOOKUP(C1777,descriptions!A:B,2,FALSE))</f>
        <v>Proficiency Testing</v>
      </c>
      <c r="X1777" s="20" t="s">
        <v>9</v>
      </c>
      <c r="Y1777" s="20" t="s">
        <v>831</v>
      </c>
      <c r="Z1777" s="20" t="s">
        <v>836</v>
      </c>
      <c r="AA1777" s="20" t="s">
        <v>4121</v>
      </c>
      <c r="AB1777" s="20" t="s">
        <v>755</v>
      </c>
      <c r="AC1777" s="19" t="str">
        <f>IF(AB1777&lt;&gt;"",IF(NOT(ISNA(INDEX(os!A:A,MATCH(AB1777,os!B:B,0)))),INDEX(os!A:A,MATCH(AB1777,os!B:B,0)),"0"),"")</f>
        <v/>
      </c>
      <c r="AD1777" s="20" t="s">
        <v>830</v>
      </c>
      <c r="AH1777" s="93" t="str">
        <f>IF(NOT(ISNA(VLOOKUP(B:B,ResultsTargets!A:A,1,0))),"TRUE","")</f>
        <v/>
      </c>
      <c r="AI1777" s="19" t="str">
        <f>IF(ISNA(VLOOKUP(C1777,dim_techarea!A:B,2,FALSE)),"",VLOOKUP(C1777,dim_techarea!A:B,2,FALSE))</f>
        <v>TB_OUTCOME</v>
      </c>
      <c r="AJ1777" s="19" t="str">
        <f>IF(ISNA(VLOOKUP(AI1777,dim_techarea!B:C,2,FALSE)),"",VLOOKUP(AI1777,dim_techarea!B:C,2,FALSE))</f>
        <v>LlXsYmDOz47</v>
      </c>
      <c r="AK1777" s="19" t="str">
        <f>IF(ISNA(VLOOKUP(TRIM(G1777),dim_targetsresults!A:B,2,FALSE)),"",VLOOKUP(TRIM(G1777),dim_targetsresults!A:C,2,FALSE))</f>
        <v>MER Targets</v>
      </c>
      <c r="AL1777" s="19" t="str">
        <f>IF(ISNA(VLOOKUP(AK1777,dim_targetsresults!B:C,2,FALSE)),"",VLOOKUP(AK1777,dim_targetsresults!B:C,2,FALSE))</f>
        <v>W8imnja2Owd</v>
      </c>
      <c r="AM1777" s="19" t="str">
        <f>IF(ISNA(VLOOKUP(TRIM(D1777),dim_numeratordenominator!A:B,2,FALSE)),"",VLOOKUP(TRIM(D1777),dim_numeratordenominator!A:C,2,FALSE))</f>
        <v>Numerator</v>
      </c>
      <c r="AN1777" s="19" t="str">
        <f>IF(ISNA(VLOOKUP(AM1777,dim_numeratordenominator!B:C,2,FALSE)),"",VLOOKUP(AM1777,dim_numeratordenominator!B:C,2,FALSE))</f>
        <v>Som9NRMQqV7</v>
      </c>
      <c r="AO1777" s="19" t="str">
        <f>IF(ISNA(VLOOKUP(TRIM(E1777),dim_supporttype!A:B,2,FALSE)),"",VLOOKUP(TRIM(E1777),dim_supporttype!A:C,2,FALSE))</f>
        <v>DSD Narratives</v>
      </c>
      <c r="AP1777" s="19" t="str">
        <f>IF(ISNA(VLOOKUP(AO1777,dim_supporttype!B:C,2,FALSE)),"",VLOOKUP(AO1777,dim_supporttype!B:C,2,FALSE))</f>
        <v>ySGf8v2q9Rm</v>
      </c>
      <c r="AQ1777" s="19" t="str">
        <f>IF(ISNA(VLOOKUP(TRIM(F1777),dim_disaggs!A:B,2,FALSE)),"No Disagg",VLOOKUP(TRIM(F1777),dim_disaggs!A:B,2,FALSE))</f>
        <v>No Disagg</v>
      </c>
      <c r="AR1777" s="19" t="str">
        <f>IF(ISNA(VLOOKUP(AQ1777,dim_disaggs!B:C,2,FALSE)),"",VLOOKUP(AQ1777,dim_disaggs!B:C,2,FALSE))</f>
        <v>werJlVT6sf3</v>
      </c>
      <c r="AU1777" s="72" t="s">
        <v>755</v>
      </c>
      <c r="AV1777" s="73" t="s">
        <v>755</v>
      </c>
      <c r="AW1777" s="66" t="s">
        <v>755</v>
      </c>
      <c r="AX1777" s="66" t="s">
        <v>755</v>
      </c>
      <c r="BA1777" s="105" t="str">
        <f t="shared" si="252"/>
        <v/>
      </c>
      <c r="BB1777" s="20" t="str">
        <f t="shared" si="253"/>
        <v/>
      </c>
      <c r="BE1777" s="75" t="s">
        <v>755</v>
      </c>
      <c r="BF1777" s="73" t="s">
        <v>755</v>
      </c>
      <c r="BG1777" s="55" t="s">
        <v>755</v>
      </c>
      <c r="BH1777" s="76" t="s">
        <v>755</v>
      </c>
      <c r="BI1777" s="20" t="s">
        <v>755</v>
      </c>
      <c r="BJ1777" s="20" t="s">
        <v>755</v>
      </c>
      <c r="BK1777" s="55" t="s">
        <v>755</v>
      </c>
      <c r="BL1777" s="71" t="s">
        <v>755</v>
      </c>
      <c r="BM1777" s="77" t="s">
        <v>755</v>
      </c>
      <c r="BN1777" s="78" t="s">
        <v>755</v>
      </c>
      <c r="BO1777" s="77" t="s">
        <v>755</v>
      </c>
      <c r="BP1777" s="78" t="s">
        <v>755</v>
      </c>
    </row>
    <row r="1778" spans="1:68" x14ac:dyDescent="0.2">
      <c r="A1778" s="20" t="s">
        <v>95</v>
      </c>
      <c r="B1778" s="20" t="s">
        <v>1789</v>
      </c>
      <c r="C1778" s="20" t="s">
        <v>933</v>
      </c>
      <c r="D1778" s="20" t="s">
        <v>1</v>
      </c>
      <c r="E1778" s="20" t="s">
        <v>265</v>
      </c>
      <c r="G1778" s="20" t="s">
        <v>2442</v>
      </c>
      <c r="I1778" s="19">
        <f t="shared" si="254"/>
        <v>35</v>
      </c>
      <c r="J1778" s="20" t="s">
        <v>755</v>
      </c>
      <c r="K1778" s="20" t="s">
        <v>2260</v>
      </c>
      <c r="L1778" s="95" t="str">
        <f>IF(M1778&lt;&gt;"",IF(NOT(ISNA(INDEX(cc!B:B,MATCH(M1778,cc!A:A,0)))),INDEX(cc!B:B,MATCH(M1778,cc!A:A,0)),"0"),"")</f>
        <v>default</v>
      </c>
      <c r="M1778" s="97" t="s">
        <v>13</v>
      </c>
      <c r="N1778" s="28" t="str">
        <f t="shared" si="255"/>
        <v xml:space="preserve"> TARGET</v>
      </c>
      <c r="O1778" s="19" t="str">
        <f t="shared" si="248"/>
        <v>TB_OUTCOME (N, TA_NARRATIVE) TARGET: TB Treatment for New/Relapsed HIV+</v>
      </c>
      <c r="P1778" s="19" t="str">
        <f t="shared" si="249"/>
        <v>TB_OUTCOME (N, TA_NARRATIVE) TARGET: TB Treatment for New/Relapsed HIV+</v>
      </c>
      <c r="Q1778" s="19" t="str">
        <f t="shared" si="256"/>
        <v>TB_OUTCOME (N, TA_NARRATIVE) TARGET</v>
      </c>
      <c r="R1778" s="19" t="str">
        <f t="shared" si="250"/>
        <v>TB_OUTCOME_N_TA_NARRATIVE_TARGET</v>
      </c>
      <c r="S1778" s="19" t="str">
        <f t="shared" si="251"/>
        <v>TB_OUTCOME_N_TA_NARRATIVE_TARGET</v>
      </c>
      <c r="T1778" s="19" t="b">
        <f>NOT(ISNA(VLOOKUP(B1778,dbcodes!A:B,2,FALSE)))</f>
        <v>1</v>
      </c>
      <c r="U1778" s="19" t="str">
        <f>IF(ISNA(VLOOKUP(B1778,dbcodes!A:B,2,FALSE)),des!R1325,VLOOKUP(B1778,dbcodes!A:B,2,FALSE))</f>
        <v>TB_OUTCOME_N_TA_NARRATIVE_TARGET</v>
      </c>
      <c r="W1778" s="107" t="str">
        <f>IF(ISNA(VLOOKUP(C1778,descriptions!A:B,2,FALSE)),des!V1325,IF(G1778=" TARGET","Target ","")&amp;VLOOKUP(C1778,descriptions!A:B,2,FALSE))</f>
        <v>Proficiency Testing</v>
      </c>
      <c r="X1778" s="20" t="s">
        <v>9</v>
      </c>
      <c r="Y1778" s="20" t="s">
        <v>831</v>
      </c>
      <c r="Z1778" s="20" t="s">
        <v>836</v>
      </c>
      <c r="AA1778" s="20" t="s">
        <v>4121</v>
      </c>
      <c r="AB1778" s="20" t="s">
        <v>755</v>
      </c>
      <c r="AC1778" s="19" t="str">
        <f>IF(AB1778&lt;&gt;"",IF(NOT(ISNA(INDEX(os!A:A,MATCH(AB1778,os!B:B,0)))),INDEX(os!A:A,MATCH(AB1778,os!B:B,0)),"0"),"")</f>
        <v/>
      </c>
      <c r="AD1778" s="20" t="s">
        <v>830</v>
      </c>
      <c r="AH1778" s="93" t="str">
        <f>IF(NOT(ISNA(VLOOKUP(B:B,ResultsTargets!A:A,1,0))),"TRUE","")</f>
        <v/>
      </c>
      <c r="AI1778" s="19" t="str">
        <f>IF(ISNA(VLOOKUP(C1778,dim_techarea!A:B,2,FALSE)),"",VLOOKUP(C1778,dim_techarea!A:B,2,FALSE))</f>
        <v>TB_OUTCOME</v>
      </c>
      <c r="AJ1778" s="19" t="str">
        <f>IF(ISNA(VLOOKUP(AI1778,dim_techarea!B:C,2,FALSE)),"",VLOOKUP(AI1778,dim_techarea!B:C,2,FALSE))</f>
        <v>LlXsYmDOz47</v>
      </c>
      <c r="AK1778" s="19" t="str">
        <f>IF(ISNA(VLOOKUP(TRIM(G1778),dim_targetsresults!A:B,2,FALSE)),"",VLOOKUP(TRIM(G1778),dim_targetsresults!A:C,2,FALSE))</f>
        <v>MER Targets</v>
      </c>
      <c r="AL1778" s="19" t="str">
        <f>IF(ISNA(VLOOKUP(AK1778,dim_targetsresults!B:C,2,FALSE)),"",VLOOKUP(AK1778,dim_targetsresults!B:C,2,FALSE))</f>
        <v>W8imnja2Owd</v>
      </c>
      <c r="AM1778" s="19" t="str">
        <f>IF(ISNA(VLOOKUP(TRIM(D1778),dim_numeratordenominator!A:B,2,FALSE)),"",VLOOKUP(TRIM(D1778),dim_numeratordenominator!A:C,2,FALSE))</f>
        <v>Numerator</v>
      </c>
      <c r="AN1778" s="19" t="str">
        <f>IF(ISNA(VLOOKUP(AM1778,dim_numeratordenominator!B:C,2,FALSE)),"",VLOOKUP(AM1778,dim_numeratordenominator!B:C,2,FALSE))</f>
        <v>Som9NRMQqV7</v>
      </c>
      <c r="AO1778" s="19" t="str">
        <f>IF(ISNA(VLOOKUP(TRIM(E1778),dim_supporttype!A:B,2,FALSE)),"",VLOOKUP(TRIM(E1778),dim_supporttype!A:C,2,FALSE))</f>
        <v>TA Narratives</v>
      </c>
      <c r="AP1778" s="19" t="str">
        <f>IF(ISNA(VLOOKUP(AO1778,dim_supporttype!B:C,2,FALSE)),"",VLOOKUP(AO1778,dim_supporttype!B:C,2,FALSE))</f>
        <v>aBZapfNWlIU</v>
      </c>
      <c r="AQ1778" s="19" t="str">
        <f>IF(ISNA(VLOOKUP(TRIM(F1778),dim_disaggs!A:B,2,FALSE)),"No Disagg",VLOOKUP(TRIM(F1778),dim_disaggs!A:B,2,FALSE))</f>
        <v>No Disagg</v>
      </c>
      <c r="AR1778" s="19" t="str">
        <f>IF(ISNA(VLOOKUP(AQ1778,dim_disaggs!B:C,2,FALSE)),"",VLOOKUP(AQ1778,dim_disaggs!B:C,2,FALSE))</f>
        <v>werJlVT6sf3</v>
      </c>
      <c r="AU1778" s="72" t="s">
        <v>755</v>
      </c>
      <c r="AV1778" s="73" t="s">
        <v>755</v>
      </c>
      <c r="AW1778" s="66" t="s">
        <v>755</v>
      </c>
      <c r="AX1778" s="66" t="s">
        <v>755</v>
      </c>
      <c r="BA1778" s="105" t="str">
        <f t="shared" si="252"/>
        <v/>
      </c>
      <c r="BB1778" s="20" t="str">
        <f t="shared" si="253"/>
        <v/>
      </c>
      <c r="BE1778" s="75" t="s">
        <v>755</v>
      </c>
      <c r="BF1778" s="73" t="s">
        <v>755</v>
      </c>
      <c r="BG1778" s="55" t="s">
        <v>755</v>
      </c>
      <c r="BH1778" s="76" t="s">
        <v>755</v>
      </c>
      <c r="BI1778" s="20" t="s">
        <v>755</v>
      </c>
      <c r="BJ1778" s="20" t="s">
        <v>755</v>
      </c>
      <c r="BK1778" s="55" t="s">
        <v>755</v>
      </c>
      <c r="BL1778" s="71" t="s">
        <v>755</v>
      </c>
      <c r="BM1778" s="77" t="s">
        <v>755</v>
      </c>
      <c r="BN1778" s="78" t="s">
        <v>755</v>
      </c>
      <c r="BO1778" s="77" t="s">
        <v>755</v>
      </c>
      <c r="BP1778" s="78" t="s">
        <v>755</v>
      </c>
    </row>
    <row r="1779" spans="1:68" x14ac:dyDescent="0.2">
      <c r="A1779" s="20" t="s">
        <v>95</v>
      </c>
      <c r="B1779" s="20" t="s">
        <v>747</v>
      </c>
      <c r="C1779" s="20" t="s">
        <v>751</v>
      </c>
      <c r="D1779" s="20" t="s">
        <v>164</v>
      </c>
      <c r="E1779" s="20" t="s">
        <v>77</v>
      </c>
      <c r="F1779" s="20" t="s">
        <v>4156</v>
      </c>
      <c r="G1779" s="20" t="s">
        <v>20086</v>
      </c>
      <c r="H1779" s="20" t="s">
        <v>18672</v>
      </c>
      <c r="I1779" s="19">
        <f t="shared" si="254"/>
        <v>29</v>
      </c>
      <c r="J1779" s="20" t="s">
        <v>755</v>
      </c>
      <c r="K1779" s="20" t="s">
        <v>752</v>
      </c>
      <c r="L1779" s="95" t="str">
        <f>IF(M1779&lt;&gt;"",IF(NOT(ISNA(INDEX(cc!B:B,MATCH(M1779,cc!A:A,0)))),INDEX(cc!B:B,MATCH(M1779,cc!A:A,0)),"0"),"")</f>
        <v>Age (&lt;15,15+) and Sex</v>
      </c>
      <c r="M1779" s="97" t="s">
        <v>111</v>
      </c>
      <c r="N1779" s="28" t="str">
        <f t="shared" si="255"/>
        <v/>
      </c>
      <c r="O1779" s="19" t="str">
        <f t="shared" si="248"/>
        <v>TB_PREV (D, DSD, Age Aggregated/Sex): IPT</v>
      </c>
      <c r="P1779" s="19" t="str">
        <f t="shared" si="249"/>
        <v>TB_PREV (D, DSD, Age Aggregated/Sex): IPT</v>
      </c>
      <c r="Q1779" s="19" t="str">
        <f t="shared" si="256"/>
        <v>TB_PREV (D, DSD, Age Agg/Sex)</v>
      </c>
      <c r="R1779" s="19" t="str">
        <f t="shared" si="250"/>
        <v>TB_PREV_D_DSD_Age_Agg_Sex</v>
      </c>
      <c r="S1779" s="19" t="str">
        <f t="shared" si="251"/>
        <v>TB_PREV_D_DSD_Age_Agg_Sex_</v>
      </c>
      <c r="T1779" s="19" t="b">
        <f>NOT(ISNA(VLOOKUP(B1779,dbcodes!A:B,2,FALSE)))</f>
        <v>1</v>
      </c>
      <c r="U1779" s="19" t="str">
        <f>IF(ISNA(VLOOKUP(B1779,dbcodes!A:B,2,FALSE)),des!R1326,VLOOKUP(B1779,dbcodes!A:B,2,FALSE))</f>
        <v>TB_PREV_D_DSD_Aggregated_Age_Sex</v>
      </c>
      <c r="W1779" s="107" t="str">
        <f>IF(ISNA(VLOOKUP(C1779,descriptions!A:B,2,FALSE)),des!V1326,IF(G1779=" TARGET","Target ","")&amp;VLOOKUP(C1779,descriptions!A:B,2,FALSE))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1779" s="20" t="s">
        <v>4</v>
      </c>
      <c r="Y1779" s="20" t="s">
        <v>831</v>
      </c>
      <c r="Z1779" s="20" t="s">
        <v>836</v>
      </c>
      <c r="AA1779" s="20" t="s">
        <v>102</v>
      </c>
      <c r="AB1779" s="20" t="s">
        <v>755</v>
      </c>
      <c r="AC1779" s="19" t="str">
        <f>IF(AB1779&lt;&gt;"",IF(NOT(ISNA(INDEX(os!A:A,MATCH(AB1779,os!B:B,0)))),INDEX(os!A:A,MATCH(AB1779,os!B:B,0)),"0"),"")</f>
        <v/>
      </c>
      <c r="AD1779" s="20" t="s">
        <v>830</v>
      </c>
      <c r="AH1779" s="93" t="str">
        <f>IF(NOT(ISNA(VLOOKUP(B:B,ResultsTargets!A:A,1,0))),"TRUE","")</f>
        <v/>
      </c>
      <c r="AI1779" s="19" t="str">
        <f>IF(ISNA(VLOOKUP(C1779,dim_techarea!A:B,2,FALSE)),"",VLOOKUP(C1779,dim_techarea!A:B,2,FALSE))</f>
        <v>TB_PREV</v>
      </c>
      <c r="AJ1779" s="19" t="str">
        <f>IF(ISNA(VLOOKUP(AI1779,dim_techarea!B:C,2,FALSE)),"",VLOOKUP(AI1779,dim_techarea!B:C,2,FALSE))</f>
        <v>FfxbuFZVAM5</v>
      </c>
      <c r="AK1779" s="19" t="str">
        <f>IF(ISNA(VLOOKUP(TRIM(G1779),dim_targetsresults!A:B,2,FALSE)),"",VLOOKUP(TRIM(G1779),dim_targetsresults!A:C,2,FALSE))</f>
        <v>MER Results</v>
      </c>
      <c r="AL1779" s="19" t="str">
        <f>IF(ISNA(VLOOKUP(AK1779,dim_targetsresults!B:C,2,FALSE)),"",VLOOKUP(AK1779,dim_targetsresults!B:C,2,FALSE))</f>
        <v>Jh0jDM5yQ2E</v>
      </c>
      <c r="AM1779" s="19" t="str">
        <f>IF(ISNA(VLOOKUP(TRIM(D1779),dim_numeratordenominator!A:B,2,FALSE)),"",VLOOKUP(TRIM(D1779),dim_numeratordenominator!A:C,2,FALSE))</f>
        <v>Denominator</v>
      </c>
      <c r="AN1779" s="19" t="str">
        <f>IF(ISNA(VLOOKUP(AM1779,dim_numeratordenominator!B:C,2,FALSE)),"",VLOOKUP(AM1779,dim_numeratordenominator!B:C,2,FALSE))</f>
        <v>QpNj0nSuEhD</v>
      </c>
      <c r="AO1779" s="19" t="str">
        <f>IF(ISNA(VLOOKUP(TRIM(E1779),dim_supporttype!A:B,2,FALSE)),"",VLOOKUP(TRIM(E1779),dim_supporttype!A:C,2,FALSE))</f>
        <v>DSD</v>
      </c>
      <c r="AP1779" s="19" t="str">
        <f>IF(ISNA(VLOOKUP(AO1779,dim_supporttype!B:C,2,FALSE)),"",VLOOKUP(AO1779,dim_supporttype!B:C,2,FALSE))</f>
        <v>iM13vdNLWKb</v>
      </c>
      <c r="AQ1779" s="19" t="str">
        <f>IF(ISNA(VLOOKUP(TRIM(F1779),dim_disaggs!A:B,2,FALSE)),"No Disagg",VLOOKUP(TRIM(F1779),dim_disaggs!A:B,2,FALSE))</f>
        <v>Age Aggregated/Sex</v>
      </c>
      <c r="AR1779" s="19" t="str">
        <f>IF(ISNA(VLOOKUP(AQ1779,dim_disaggs!B:C,2,FALSE)),"",VLOOKUP(AQ1779,dim_disaggs!B:C,2,FALSE))</f>
        <v>KMhxXDjVseT</v>
      </c>
      <c r="AU1779" s="72" t="s">
        <v>755</v>
      </c>
      <c r="AV1779" s="73" t="s">
        <v>755</v>
      </c>
      <c r="AW1779" s="66" t="s">
        <v>755</v>
      </c>
      <c r="AX1779" s="66" t="s">
        <v>755</v>
      </c>
      <c r="BA1779" s="105" t="str">
        <f t="shared" si="252"/>
        <v/>
      </c>
      <c r="BB1779" s="20" t="str">
        <f t="shared" si="253"/>
        <v/>
      </c>
      <c r="BE1779" s="75" t="s">
        <v>755</v>
      </c>
      <c r="BF1779" s="73" t="s">
        <v>755</v>
      </c>
      <c r="BG1779" s="55" t="s">
        <v>755</v>
      </c>
      <c r="BH1779" s="76" t="s">
        <v>755</v>
      </c>
      <c r="BI1779" s="20" t="s">
        <v>755</v>
      </c>
      <c r="BJ1779" s="20" t="s">
        <v>755</v>
      </c>
      <c r="BK1779" s="55" t="s">
        <v>755</v>
      </c>
      <c r="BL1779" s="71" t="s">
        <v>755</v>
      </c>
      <c r="BM1779" s="77" t="s">
        <v>755</v>
      </c>
      <c r="BN1779" s="78" t="s">
        <v>755</v>
      </c>
      <c r="BO1779" s="77" t="s">
        <v>755</v>
      </c>
      <c r="BP1779" s="78" t="s">
        <v>755</v>
      </c>
    </row>
    <row r="1780" spans="1:68" x14ac:dyDescent="0.2">
      <c r="A1780" s="20" t="s">
        <v>95</v>
      </c>
      <c r="B1780" s="20" t="s">
        <v>748</v>
      </c>
      <c r="C1780" s="20" t="s">
        <v>751</v>
      </c>
      <c r="D1780" s="20" t="s">
        <v>164</v>
      </c>
      <c r="E1780" s="20" t="s">
        <v>78</v>
      </c>
      <c r="F1780" s="20" t="s">
        <v>4156</v>
      </c>
      <c r="G1780" s="20" t="s">
        <v>20086</v>
      </c>
      <c r="H1780" s="20" t="s">
        <v>18672</v>
      </c>
      <c r="I1780" s="19">
        <f t="shared" si="254"/>
        <v>28</v>
      </c>
      <c r="J1780" s="20" t="s">
        <v>755</v>
      </c>
      <c r="K1780" s="20" t="s">
        <v>752</v>
      </c>
      <c r="L1780" s="95" t="str">
        <f>IF(M1780&lt;&gt;"",IF(NOT(ISNA(INDEX(cc!B:B,MATCH(M1780,cc!A:A,0)))),INDEX(cc!B:B,MATCH(M1780,cc!A:A,0)),"0"),"")</f>
        <v>Age (&lt;15,15+) and Sex</v>
      </c>
      <c r="M1780" s="97" t="s">
        <v>111</v>
      </c>
      <c r="N1780" s="28" t="str">
        <f t="shared" si="255"/>
        <v/>
      </c>
      <c r="O1780" s="19" t="str">
        <f t="shared" si="248"/>
        <v>TB_PREV (D, TA, Age Aggregated/Sex): IPT</v>
      </c>
      <c r="P1780" s="19" t="str">
        <f t="shared" si="249"/>
        <v>TB_PREV (D, TA, Age Aggregated/Sex): IPT</v>
      </c>
      <c r="Q1780" s="19" t="str">
        <f t="shared" si="256"/>
        <v>TB_PREV (D, TA, Age Agg/Sex)</v>
      </c>
      <c r="R1780" s="19" t="str">
        <f t="shared" si="250"/>
        <v>TB_PREV_D_TA_Age_Agg_Sex</v>
      </c>
      <c r="S1780" s="19" t="str">
        <f t="shared" si="251"/>
        <v>TB_PREV_D_TA_Age_Agg_Sex_</v>
      </c>
      <c r="T1780" s="19" t="b">
        <f>NOT(ISNA(VLOOKUP(B1780,dbcodes!A:B,2,FALSE)))</f>
        <v>1</v>
      </c>
      <c r="U1780" s="19" t="str">
        <f>IF(ISNA(VLOOKUP(B1780,dbcodes!A:B,2,FALSE)),des!R1327,VLOOKUP(B1780,dbcodes!A:B,2,FALSE))</f>
        <v>TB_PREV_D_TA_Aggregated_Age_Sex</v>
      </c>
      <c r="W1780" s="107" t="str">
        <f>IF(ISNA(VLOOKUP(C1780,descriptions!A:B,2,FALSE)),des!V1327,IF(G1780=" TARGET","Target ","")&amp;VLOOKUP(C1780,descriptions!A:B,2,FALSE))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1780" s="20" t="s">
        <v>4</v>
      </c>
      <c r="Y1780" s="20" t="s">
        <v>831</v>
      </c>
      <c r="Z1780" s="20" t="s">
        <v>836</v>
      </c>
      <c r="AA1780" s="20" t="s">
        <v>102</v>
      </c>
      <c r="AB1780" s="20" t="s">
        <v>755</v>
      </c>
      <c r="AC1780" s="19" t="str">
        <f>IF(AB1780&lt;&gt;"",IF(NOT(ISNA(INDEX(os!A:A,MATCH(AB1780,os!B:B,0)))),INDEX(os!A:A,MATCH(AB1780,os!B:B,0)),"0"),"")</f>
        <v/>
      </c>
      <c r="AD1780" s="20" t="s">
        <v>830</v>
      </c>
      <c r="AH1780" s="93" t="str">
        <f>IF(NOT(ISNA(VLOOKUP(B:B,ResultsTargets!A:A,1,0))),"TRUE","")</f>
        <v/>
      </c>
      <c r="AI1780" s="19" t="str">
        <f>IF(ISNA(VLOOKUP(C1780,dim_techarea!A:B,2,FALSE)),"",VLOOKUP(C1780,dim_techarea!A:B,2,FALSE))</f>
        <v>TB_PREV</v>
      </c>
      <c r="AJ1780" s="19" t="str">
        <f>IF(ISNA(VLOOKUP(AI1780,dim_techarea!B:C,2,FALSE)),"",VLOOKUP(AI1780,dim_techarea!B:C,2,FALSE))</f>
        <v>FfxbuFZVAM5</v>
      </c>
      <c r="AK1780" s="19" t="str">
        <f>IF(ISNA(VLOOKUP(TRIM(G1780),dim_targetsresults!A:B,2,FALSE)),"",VLOOKUP(TRIM(G1780),dim_targetsresults!A:C,2,FALSE))</f>
        <v>MER Results</v>
      </c>
      <c r="AL1780" s="19" t="str">
        <f>IF(ISNA(VLOOKUP(AK1780,dim_targetsresults!B:C,2,FALSE)),"",VLOOKUP(AK1780,dim_targetsresults!B:C,2,FALSE))</f>
        <v>Jh0jDM5yQ2E</v>
      </c>
      <c r="AM1780" s="19" t="str">
        <f>IF(ISNA(VLOOKUP(TRIM(D1780),dim_numeratordenominator!A:B,2,FALSE)),"",VLOOKUP(TRIM(D1780),dim_numeratordenominator!A:C,2,FALSE))</f>
        <v>Denominator</v>
      </c>
      <c r="AN1780" s="19" t="str">
        <f>IF(ISNA(VLOOKUP(AM1780,dim_numeratordenominator!B:C,2,FALSE)),"",VLOOKUP(AM1780,dim_numeratordenominator!B:C,2,FALSE))</f>
        <v>QpNj0nSuEhD</v>
      </c>
      <c r="AO1780" s="19" t="str">
        <f>IF(ISNA(VLOOKUP(TRIM(E1780),dim_supporttype!A:B,2,FALSE)),"",VLOOKUP(TRIM(E1780),dim_supporttype!A:C,2,FALSE))</f>
        <v>TA</v>
      </c>
      <c r="AP1780" s="19" t="str">
        <f>IF(ISNA(VLOOKUP(AO1780,dim_supporttype!B:C,2,FALSE)),"",VLOOKUP(AO1780,dim_supporttype!B:C,2,FALSE))</f>
        <v>cRAGKdWIDn4</v>
      </c>
      <c r="AQ1780" s="19" t="str">
        <f>IF(ISNA(VLOOKUP(TRIM(F1780),dim_disaggs!A:B,2,FALSE)),"No Disagg",VLOOKUP(TRIM(F1780),dim_disaggs!A:B,2,FALSE))</f>
        <v>Age Aggregated/Sex</v>
      </c>
      <c r="AR1780" s="19" t="str">
        <f>IF(ISNA(VLOOKUP(AQ1780,dim_disaggs!B:C,2,FALSE)),"",VLOOKUP(AQ1780,dim_disaggs!B:C,2,FALSE))</f>
        <v>KMhxXDjVseT</v>
      </c>
      <c r="AU1780" s="72" t="s">
        <v>755</v>
      </c>
      <c r="AV1780" s="73" t="s">
        <v>755</v>
      </c>
      <c r="AW1780" s="66" t="s">
        <v>755</v>
      </c>
      <c r="AX1780" s="66" t="s">
        <v>755</v>
      </c>
      <c r="BA1780" s="105" t="str">
        <f t="shared" si="252"/>
        <v/>
      </c>
      <c r="BB1780" s="20" t="str">
        <f t="shared" si="253"/>
        <v/>
      </c>
      <c r="BE1780" s="75" t="s">
        <v>755</v>
      </c>
      <c r="BF1780" s="73" t="s">
        <v>755</v>
      </c>
      <c r="BG1780" s="55" t="s">
        <v>755</v>
      </c>
      <c r="BH1780" s="76" t="s">
        <v>755</v>
      </c>
      <c r="BI1780" s="20" t="s">
        <v>755</v>
      </c>
      <c r="BJ1780" s="20" t="s">
        <v>755</v>
      </c>
      <c r="BK1780" s="55" t="s">
        <v>755</v>
      </c>
      <c r="BL1780" s="71" t="s">
        <v>755</v>
      </c>
      <c r="BM1780" s="77" t="s">
        <v>755</v>
      </c>
      <c r="BN1780" s="78" t="s">
        <v>755</v>
      </c>
      <c r="BO1780" s="77" t="s">
        <v>755</v>
      </c>
      <c r="BP1780" s="78" t="s">
        <v>755</v>
      </c>
    </row>
    <row r="1781" spans="1:68" x14ac:dyDescent="0.2">
      <c r="A1781" s="20" t="s">
        <v>95</v>
      </c>
      <c r="B1781" s="21" t="s">
        <v>20204</v>
      </c>
      <c r="C1781" s="20" t="s">
        <v>751</v>
      </c>
      <c r="D1781" s="20" t="s">
        <v>164</v>
      </c>
      <c r="E1781" s="20" t="s">
        <v>77</v>
      </c>
      <c r="F1781" s="20" t="s">
        <v>19993</v>
      </c>
      <c r="G1781" s="20" t="s">
        <v>20086</v>
      </c>
      <c r="H1781" s="20" t="s">
        <v>19994</v>
      </c>
      <c r="I1781" s="19">
        <f t="shared" si="254"/>
        <v>39</v>
      </c>
      <c r="J1781" s="20" t="s">
        <v>755</v>
      </c>
      <c r="K1781" s="20" t="s">
        <v>752</v>
      </c>
      <c r="L1781" s="95" t="str">
        <f>IF(M1781&lt;&gt;"",IF(NOT(ISNA(INDEX(cc!B:B,MATCH(M1781,cc!A:A,0)))),INDEX(cc!B:B,MATCH(M1781,cc!A:A,0)),"0"),"")</f>
        <v>Age (&lt;15,15+), Sex and HIV Status (Positive)</v>
      </c>
      <c r="M1781" s="97" t="s">
        <v>19982</v>
      </c>
      <c r="N1781" s="28" t="str">
        <f t="shared" si="255"/>
        <v/>
      </c>
      <c r="O1781" s="19" t="str">
        <f t="shared" si="248"/>
        <v>TB_PREV (D, DSD, Age Aggregated/Sex/HIVStatus): IPT</v>
      </c>
      <c r="P1781" s="19" t="str">
        <f t="shared" si="249"/>
        <v>TB_PREV (D, DSD, Age Aggregated/Sex/HIVStatus): IPT</v>
      </c>
      <c r="Q1781" s="19" t="str">
        <f t="shared" si="256"/>
        <v>TB_PREV (D, DSD, Age Agg/Sex/HIVStatus)</v>
      </c>
      <c r="R1781" s="19" t="str">
        <f t="shared" si="250"/>
        <v>TB_PREV_D_DSD_Age_Agg_Sex_HIVStatus</v>
      </c>
      <c r="S1781" s="19" t="str">
        <f t="shared" si="251"/>
        <v>TB_PREV_D_DSD_Age_Agg_Sex_HIVStatus_</v>
      </c>
      <c r="T1781" s="19" t="b">
        <f>NOT(ISNA(VLOOKUP(B1781,dbcodes!A:B,2,FALSE)))</f>
        <v>1</v>
      </c>
      <c r="U1781" s="19" t="str">
        <f>IF(ISNA(VLOOKUP(B1781,dbcodes!A:B,2,FALSE)),des!R1328,VLOOKUP(B1781,dbcodes!A:B,2,FALSE))</f>
        <v>TB_PREV_D_DSD_Age_Agg_Sex_HIVStatus</v>
      </c>
      <c r="V1781" s="66"/>
      <c r="W1781" s="107" t="str">
        <f>IF(ISNA(VLOOKUP(C1781,descriptions!A:B,2,FALSE)),des!V1328,IF(G1781=" TARGET","Target ","")&amp;VLOOKUP(C1781,descriptions!A:B,2,FALSE))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1781" s="20" t="s">
        <v>4</v>
      </c>
      <c r="Y1781" s="20" t="s">
        <v>831</v>
      </c>
      <c r="Z1781" s="20" t="s">
        <v>836</v>
      </c>
      <c r="AA1781" s="20" t="s">
        <v>102</v>
      </c>
      <c r="AB1781" s="20" t="s">
        <v>755</v>
      </c>
      <c r="AC1781" s="19" t="str">
        <f>IF(AB1781&lt;&gt;"",IF(NOT(ISNA(INDEX(os!A:A,MATCH(AB1781,os!B:B,0)))),INDEX(os!A:A,MATCH(AB1781,os!B:B,0)),"0"),"")</f>
        <v/>
      </c>
      <c r="AD1781" s="20" t="s">
        <v>830</v>
      </c>
      <c r="AH1781" s="93" t="str">
        <f>IF(NOT(ISNA(VLOOKUP(B:B,ResultsTargets!A:A,1,0))),"TRUE","")</f>
        <v/>
      </c>
      <c r="AI1781" s="19" t="str">
        <f>IF(ISNA(VLOOKUP(C1781,dim_techarea!A:B,2,FALSE)),"",VLOOKUP(C1781,dim_techarea!A:B,2,FALSE))</f>
        <v>TB_PREV</v>
      </c>
      <c r="AJ1781" s="19" t="str">
        <f>IF(ISNA(VLOOKUP(AI1781,dim_techarea!B:C,2,FALSE)),"",VLOOKUP(AI1781,dim_techarea!B:C,2,FALSE))</f>
        <v>FfxbuFZVAM5</v>
      </c>
      <c r="AK1781" s="19" t="str">
        <f>IF(ISNA(VLOOKUP(TRIM(G1781),dim_targetsresults!A:B,2,FALSE)),"",VLOOKUP(TRIM(G1781),dim_targetsresults!A:C,2,FALSE))</f>
        <v>MER Results</v>
      </c>
      <c r="AL1781" s="19" t="str">
        <f>IF(ISNA(VLOOKUP(AK1781,dim_targetsresults!B:C,2,FALSE)),"",VLOOKUP(AK1781,dim_targetsresults!B:C,2,FALSE))</f>
        <v>Jh0jDM5yQ2E</v>
      </c>
      <c r="AM1781" s="19" t="str">
        <f>IF(ISNA(VLOOKUP(TRIM(D1781),dim_numeratordenominator!A:B,2,FALSE)),"",VLOOKUP(TRIM(D1781),dim_numeratordenominator!A:C,2,FALSE))</f>
        <v>Denominator</v>
      </c>
      <c r="AN1781" s="19" t="str">
        <f>IF(ISNA(VLOOKUP(AM1781,dim_numeratordenominator!B:C,2,FALSE)),"",VLOOKUP(AM1781,dim_numeratordenominator!B:C,2,FALSE))</f>
        <v>QpNj0nSuEhD</v>
      </c>
      <c r="AO1781" s="19" t="str">
        <f>IF(ISNA(VLOOKUP(TRIM(E1781),dim_supporttype!A:B,2,FALSE)),"",VLOOKUP(TRIM(E1781),dim_supporttype!A:C,2,FALSE))</f>
        <v>DSD</v>
      </c>
      <c r="AP1781" s="19" t="str">
        <f>IF(ISNA(VLOOKUP(AO1781,dim_supporttype!B:C,2,FALSE)),"",VLOOKUP(AO1781,dim_supporttype!B:C,2,FALSE))</f>
        <v>iM13vdNLWKb</v>
      </c>
      <c r="AQ1781" s="19" t="str">
        <f>IF(ISNA(VLOOKUP(TRIM(F1781),dim_disaggs!A:B,2,FALSE)),"No Disagg",VLOOKUP(TRIM(F1781),dim_disaggs!A:B,2,FALSE))</f>
        <v>Age Aggregated/Sex/HIVStatus</v>
      </c>
      <c r="AR1781" s="19" t="str">
        <f>IF(ISNA(VLOOKUP(AQ1781,dim_disaggs!B:C,2,FALSE)),"",VLOOKUP(AQ1781,dim_disaggs!B:C,2,FALSE))</f>
        <v>h0pvSVe1TYf</v>
      </c>
      <c r="AU1781" s="72" t="s">
        <v>755</v>
      </c>
      <c r="AV1781" s="73" t="s">
        <v>755</v>
      </c>
      <c r="AW1781" s="66" t="s">
        <v>755</v>
      </c>
      <c r="AX1781" s="66" t="s">
        <v>755</v>
      </c>
      <c r="BA1781" s="105" t="str">
        <f t="shared" si="252"/>
        <v/>
      </c>
      <c r="BB1781" s="20" t="str">
        <f t="shared" si="253"/>
        <v/>
      </c>
      <c r="BE1781" s="75" t="s">
        <v>755</v>
      </c>
      <c r="BF1781" s="73" t="s">
        <v>755</v>
      </c>
      <c r="BG1781" s="55" t="s">
        <v>755</v>
      </c>
      <c r="BH1781" s="76" t="s">
        <v>755</v>
      </c>
      <c r="BI1781" s="20" t="s">
        <v>755</v>
      </c>
      <c r="BJ1781" s="20" t="s">
        <v>755</v>
      </c>
      <c r="BK1781" s="55" t="s">
        <v>755</v>
      </c>
      <c r="BL1781" s="71" t="s">
        <v>755</v>
      </c>
      <c r="BM1781" s="77" t="s">
        <v>755</v>
      </c>
      <c r="BN1781" s="78" t="s">
        <v>755</v>
      </c>
      <c r="BO1781" s="77" t="s">
        <v>755</v>
      </c>
      <c r="BP1781" s="78" t="s">
        <v>755</v>
      </c>
    </row>
    <row r="1782" spans="1:68" s="3" customFormat="1" x14ac:dyDescent="0.2">
      <c r="A1782" s="20" t="s">
        <v>95</v>
      </c>
      <c r="B1782" s="21" t="s">
        <v>20205</v>
      </c>
      <c r="C1782" s="20" t="s">
        <v>751</v>
      </c>
      <c r="D1782" s="20" t="s">
        <v>164</v>
      </c>
      <c r="E1782" s="20" t="s">
        <v>78</v>
      </c>
      <c r="F1782" s="20" t="s">
        <v>19993</v>
      </c>
      <c r="G1782" s="20" t="s">
        <v>20086</v>
      </c>
      <c r="H1782" s="20" t="s">
        <v>19994</v>
      </c>
      <c r="I1782" s="19">
        <f t="shared" si="254"/>
        <v>38</v>
      </c>
      <c r="J1782" s="20" t="s">
        <v>755</v>
      </c>
      <c r="K1782" s="20" t="s">
        <v>752</v>
      </c>
      <c r="L1782" s="95" t="str">
        <f>IF(M1782&lt;&gt;"",IF(NOT(ISNA(INDEX(cc!B:B,MATCH(M1782,cc!A:A,0)))),INDEX(cc!B:B,MATCH(M1782,cc!A:A,0)),"0"),"")</f>
        <v>Age (&lt;15,15+), Sex and HIV Status (Positive)</v>
      </c>
      <c r="M1782" s="97" t="s">
        <v>19982</v>
      </c>
      <c r="N1782" s="28" t="str">
        <f t="shared" si="255"/>
        <v/>
      </c>
      <c r="O1782" s="19" t="str">
        <f t="shared" si="248"/>
        <v>TB_PREV (D, TA, Age Aggregated/Sex/HIVStatus): IPT</v>
      </c>
      <c r="P1782" s="19" t="str">
        <f t="shared" si="249"/>
        <v>TB_PREV (D, TA, Age Aggregated/Sex/HIVStatus): IPT</v>
      </c>
      <c r="Q1782" s="19" t="str">
        <f t="shared" si="256"/>
        <v>TB_PREV (D, TA, Age Agg/Sex/HIVStatus)</v>
      </c>
      <c r="R1782" s="19" t="str">
        <f t="shared" si="250"/>
        <v>TB_PREV_D_TA_Age_Agg_Sex_HIVStatus</v>
      </c>
      <c r="S1782" s="19" t="str">
        <f t="shared" si="251"/>
        <v>TB_PREV_D_TA_Age_Agg_Sex_HIVStatus_</v>
      </c>
      <c r="T1782" s="19" t="b">
        <f>NOT(ISNA(VLOOKUP(B1782,dbcodes!A:B,2,FALSE)))</f>
        <v>1</v>
      </c>
      <c r="U1782" s="19" t="str">
        <f>IF(ISNA(VLOOKUP(B1782,dbcodes!A:B,2,FALSE)),des!R1329,VLOOKUP(B1782,dbcodes!A:B,2,FALSE))</f>
        <v>TB_PREV_D_TA_Age_Agg_Sex_HIVStatus</v>
      </c>
      <c r="V1782" s="66"/>
      <c r="W1782" s="107" t="str">
        <f>IF(ISNA(VLOOKUP(C1782,descriptions!A:B,2,FALSE)),des!V1329,IF(G1782=" TARGET","Target ","")&amp;VLOOKUP(C1782,descriptions!A:B,2,FALSE))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1782" s="20" t="s">
        <v>4</v>
      </c>
      <c r="Y1782" s="20" t="s">
        <v>831</v>
      </c>
      <c r="Z1782" s="20" t="s">
        <v>836</v>
      </c>
      <c r="AA1782" s="20" t="s">
        <v>102</v>
      </c>
      <c r="AB1782" s="20" t="s">
        <v>755</v>
      </c>
      <c r="AC1782" s="19" t="str">
        <f>IF(AB1782&lt;&gt;"",IF(NOT(ISNA(INDEX(os!A:A,MATCH(AB1782,os!B:B,0)))),INDEX(os!A:A,MATCH(AB1782,os!B:B,0)),"0"),"")</f>
        <v/>
      </c>
      <c r="AD1782" s="20" t="s">
        <v>830</v>
      </c>
      <c r="AE1782" s="20"/>
      <c r="AF1782" s="20"/>
      <c r="AG1782" s="20"/>
      <c r="AH1782" s="93" t="str">
        <f>IF(NOT(ISNA(VLOOKUP(B:B,ResultsTargets!A:A,1,0))),"TRUE","")</f>
        <v/>
      </c>
      <c r="AI1782" s="19" t="str">
        <f>IF(ISNA(VLOOKUP(C1782,dim_techarea!A:B,2,FALSE)),"",VLOOKUP(C1782,dim_techarea!A:B,2,FALSE))</f>
        <v>TB_PREV</v>
      </c>
      <c r="AJ1782" s="19" t="str">
        <f>IF(ISNA(VLOOKUP(AI1782,dim_techarea!B:C,2,FALSE)),"",VLOOKUP(AI1782,dim_techarea!B:C,2,FALSE))</f>
        <v>FfxbuFZVAM5</v>
      </c>
      <c r="AK1782" s="19" t="str">
        <f>IF(ISNA(VLOOKUP(TRIM(G1782),dim_targetsresults!A:B,2,FALSE)),"",VLOOKUP(TRIM(G1782),dim_targetsresults!A:C,2,FALSE))</f>
        <v>MER Results</v>
      </c>
      <c r="AL1782" s="19" t="str">
        <f>IF(ISNA(VLOOKUP(AK1782,dim_targetsresults!B:C,2,FALSE)),"",VLOOKUP(AK1782,dim_targetsresults!B:C,2,FALSE))</f>
        <v>Jh0jDM5yQ2E</v>
      </c>
      <c r="AM1782" s="19" t="str">
        <f>IF(ISNA(VLOOKUP(TRIM(D1782),dim_numeratordenominator!A:B,2,FALSE)),"",VLOOKUP(TRIM(D1782),dim_numeratordenominator!A:C,2,FALSE))</f>
        <v>Denominator</v>
      </c>
      <c r="AN1782" s="19" t="str">
        <f>IF(ISNA(VLOOKUP(AM1782,dim_numeratordenominator!B:C,2,FALSE)),"",VLOOKUP(AM1782,dim_numeratordenominator!B:C,2,FALSE))</f>
        <v>QpNj0nSuEhD</v>
      </c>
      <c r="AO1782" s="19" t="str">
        <f>IF(ISNA(VLOOKUP(TRIM(E1782),dim_supporttype!A:B,2,FALSE)),"",VLOOKUP(TRIM(E1782),dim_supporttype!A:C,2,FALSE))</f>
        <v>TA</v>
      </c>
      <c r="AP1782" s="19" t="str">
        <f>IF(ISNA(VLOOKUP(AO1782,dim_supporttype!B:C,2,FALSE)),"",VLOOKUP(AO1782,dim_supporttype!B:C,2,FALSE))</f>
        <v>cRAGKdWIDn4</v>
      </c>
      <c r="AQ1782" s="19" t="str">
        <f>IF(ISNA(VLOOKUP(TRIM(F1782),dim_disaggs!A:B,2,FALSE)),"No Disagg",VLOOKUP(TRIM(F1782),dim_disaggs!A:B,2,FALSE))</f>
        <v>Age Aggregated/Sex/HIVStatus</v>
      </c>
      <c r="AR1782" s="19" t="str">
        <f>IF(ISNA(VLOOKUP(AQ1782,dim_disaggs!B:C,2,FALSE)),"",VLOOKUP(AQ1782,dim_disaggs!B:C,2,FALSE))</f>
        <v>h0pvSVe1TYf</v>
      </c>
      <c r="AS1782" s="72"/>
      <c r="AT1782" s="66"/>
      <c r="AU1782" s="72" t="s">
        <v>755</v>
      </c>
      <c r="AV1782" s="73" t="s">
        <v>755</v>
      </c>
      <c r="AW1782" s="66" t="s">
        <v>755</v>
      </c>
      <c r="AX1782" s="66" t="s">
        <v>755</v>
      </c>
      <c r="AY1782" s="20"/>
      <c r="AZ1782" s="20"/>
      <c r="BA1782" s="105" t="str">
        <f t="shared" si="252"/>
        <v/>
      </c>
      <c r="BB1782" s="20" t="str">
        <f t="shared" si="253"/>
        <v/>
      </c>
      <c r="BC1782" s="20"/>
      <c r="BD1782" s="20"/>
      <c r="BE1782" s="75" t="s">
        <v>755</v>
      </c>
      <c r="BF1782" s="73" t="s">
        <v>755</v>
      </c>
      <c r="BG1782" s="55" t="s">
        <v>755</v>
      </c>
      <c r="BH1782" s="76" t="s">
        <v>755</v>
      </c>
      <c r="BI1782" s="20" t="s">
        <v>755</v>
      </c>
      <c r="BJ1782" s="20" t="s">
        <v>755</v>
      </c>
      <c r="BK1782" s="55" t="s">
        <v>755</v>
      </c>
      <c r="BL1782" s="71" t="s">
        <v>755</v>
      </c>
      <c r="BM1782" s="77" t="s">
        <v>755</v>
      </c>
      <c r="BN1782" s="78" t="s">
        <v>755</v>
      </c>
      <c r="BO1782" s="77" t="s">
        <v>755</v>
      </c>
      <c r="BP1782" s="78" t="s">
        <v>755</v>
      </c>
    </row>
    <row r="1783" spans="1:68" s="3" customFormat="1" x14ac:dyDescent="0.2">
      <c r="A1783" s="20" t="s">
        <v>95</v>
      </c>
      <c r="B1783" s="21" t="s">
        <v>20202</v>
      </c>
      <c r="C1783" s="20" t="s">
        <v>751</v>
      </c>
      <c r="D1783" s="20" t="s">
        <v>164</v>
      </c>
      <c r="E1783" s="20" t="s">
        <v>77</v>
      </c>
      <c r="F1783" s="20" t="s">
        <v>214</v>
      </c>
      <c r="G1783" s="20" t="s">
        <v>20086</v>
      </c>
      <c r="H1783" s="20" t="s">
        <v>214</v>
      </c>
      <c r="I1783" s="19">
        <f t="shared" si="254"/>
        <v>27</v>
      </c>
      <c r="J1783" s="20" t="s">
        <v>755</v>
      </c>
      <c r="K1783" s="20" t="s">
        <v>752</v>
      </c>
      <c r="L1783" s="95" t="str">
        <f>IF(M1783&lt;&gt;"",IF(NOT(ISNA(INDEX(cc!B:B,MATCH(M1783,cc!A:A,0)))),INDEX(cc!B:B,MATCH(M1783,cc!A:A,0)),"0"),"")</f>
        <v>Test Results (Positive)</v>
      </c>
      <c r="M1783" s="97" t="s">
        <v>19844</v>
      </c>
      <c r="N1783" s="28" t="str">
        <f t="shared" si="255"/>
        <v/>
      </c>
      <c r="O1783" s="19" t="str">
        <f t="shared" si="248"/>
        <v>TB_PREV (D, DSD, HIVStatus): IPT</v>
      </c>
      <c r="P1783" s="19" t="str">
        <f t="shared" si="249"/>
        <v>TB_PREV (D, DSD, HIVStatus): IPT</v>
      </c>
      <c r="Q1783" s="19" t="str">
        <f t="shared" si="256"/>
        <v>TB_PREV (D, DSD, HIVStatus)</v>
      </c>
      <c r="R1783" s="19" t="str">
        <f t="shared" si="250"/>
        <v>TB_PREV_D_DSD_HIVStatus</v>
      </c>
      <c r="S1783" s="19" t="str">
        <f t="shared" si="251"/>
        <v>TB_PREV_D_DSD_HIVStatus_</v>
      </c>
      <c r="T1783" s="19" t="b">
        <f>NOT(ISNA(VLOOKUP(B1783,dbcodes!A:B,2,FALSE)))</f>
        <v>1</v>
      </c>
      <c r="U1783" s="19" t="str">
        <f>IF(ISNA(VLOOKUP(B1783,dbcodes!A:B,2,FALSE)),des!R1330,VLOOKUP(B1783,dbcodes!A:B,2,FALSE))</f>
        <v>TB_PREV_D_DSD_HIVStatus</v>
      </c>
      <c r="V1783" s="66"/>
      <c r="W1783" s="107" t="str">
        <f>IF(ISNA(VLOOKUP(C1783,descriptions!A:B,2,FALSE)),des!V1330,IF(G1783=" TARGET","Target ","")&amp;VLOOKUP(C1783,descriptions!A:B,2,FALSE))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1783" s="20" t="s">
        <v>4</v>
      </c>
      <c r="Y1783" s="20" t="s">
        <v>831</v>
      </c>
      <c r="Z1783" s="20" t="s">
        <v>836</v>
      </c>
      <c r="AA1783" s="20" t="s">
        <v>102</v>
      </c>
      <c r="AB1783" s="20" t="s">
        <v>755</v>
      </c>
      <c r="AC1783" s="19" t="str">
        <f>IF(AB1783&lt;&gt;"",IF(NOT(ISNA(INDEX(os!A:A,MATCH(AB1783,os!B:B,0)))),INDEX(os!A:A,MATCH(AB1783,os!B:B,0)),"0"),"")</f>
        <v/>
      </c>
      <c r="AD1783" s="20" t="s">
        <v>830</v>
      </c>
      <c r="AE1783" s="20"/>
      <c r="AF1783" s="20"/>
      <c r="AG1783" s="20"/>
      <c r="AH1783" s="93" t="str">
        <f>IF(NOT(ISNA(VLOOKUP(B:B,ResultsTargets!A:A,1,0))),"TRUE","")</f>
        <v/>
      </c>
      <c r="AI1783" s="19" t="str">
        <f>IF(ISNA(VLOOKUP(C1783,dim_techarea!A:B,2,FALSE)),"",VLOOKUP(C1783,dim_techarea!A:B,2,FALSE))</f>
        <v>TB_PREV</v>
      </c>
      <c r="AJ1783" s="19" t="str">
        <f>IF(ISNA(VLOOKUP(AI1783,dim_techarea!B:C,2,FALSE)),"",VLOOKUP(AI1783,dim_techarea!B:C,2,FALSE))</f>
        <v>FfxbuFZVAM5</v>
      </c>
      <c r="AK1783" s="19" t="str">
        <f>IF(ISNA(VLOOKUP(TRIM(G1783),dim_targetsresults!A:B,2,FALSE)),"",VLOOKUP(TRIM(G1783),dim_targetsresults!A:C,2,FALSE))</f>
        <v>MER Results</v>
      </c>
      <c r="AL1783" s="19" t="str">
        <f>IF(ISNA(VLOOKUP(AK1783,dim_targetsresults!B:C,2,FALSE)),"",VLOOKUP(AK1783,dim_targetsresults!B:C,2,FALSE))</f>
        <v>Jh0jDM5yQ2E</v>
      </c>
      <c r="AM1783" s="19" t="str">
        <f>IF(ISNA(VLOOKUP(TRIM(D1783),dim_numeratordenominator!A:B,2,FALSE)),"",VLOOKUP(TRIM(D1783),dim_numeratordenominator!A:C,2,FALSE))</f>
        <v>Denominator</v>
      </c>
      <c r="AN1783" s="19" t="str">
        <f>IF(ISNA(VLOOKUP(AM1783,dim_numeratordenominator!B:C,2,FALSE)),"",VLOOKUP(AM1783,dim_numeratordenominator!B:C,2,FALSE))</f>
        <v>QpNj0nSuEhD</v>
      </c>
      <c r="AO1783" s="19" t="str">
        <f>IF(ISNA(VLOOKUP(TRIM(E1783),dim_supporttype!A:B,2,FALSE)),"",VLOOKUP(TRIM(E1783),dim_supporttype!A:C,2,FALSE))</f>
        <v>DSD</v>
      </c>
      <c r="AP1783" s="19" t="str">
        <f>IF(ISNA(VLOOKUP(AO1783,dim_supporttype!B:C,2,FALSE)),"",VLOOKUP(AO1783,dim_supporttype!B:C,2,FALSE))</f>
        <v>iM13vdNLWKb</v>
      </c>
      <c r="AQ1783" s="19" t="str">
        <f>IF(ISNA(VLOOKUP(TRIM(F1783),dim_disaggs!A:B,2,FALSE)),"No Disagg",VLOOKUP(TRIM(F1783),dim_disaggs!A:B,2,FALSE))</f>
        <v>HIVStatus</v>
      </c>
      <c r="AR1783" s="19" t="str">
        <f>IF(ISNA(VLOOKUP(AQ1783,dim_disaggs!B:C,2,FALSE)),"",VLOOKUP(AQ1783,dim_disaggs!B:C,2,FALSE))</f>
        <v>Hx0TLL7gn1d</v>
      </c>
      <c r="AS1783" s="72"/>
      <c r="AT1783" s="66"/>
      <c r="AU1783" s="72" t="s">
        <v>755</v>
      </c>
      <c r="AV1783" s="73" t="s">
        <v>755</v>
      </c>
      <c r="AW1783" s="66" t="s">
        <v>755</v>
      </c>
      <c r="AX1783" s="66" t="s">
        <v>755</v>
      </c>
      <c r="AY1783" s="20"/>
      <c r="AZ1783" s="20"/>
      <c r="BA1783" s="105" t="str">
        <f t="shared" si="252"/>
        <v>Top Level Denominator</v>
      </c>
      <c r="BB1783" s="20" t="str">
        <f t="shared" si="253"/>
        <v>Azqe383ljKu</v>
      </c>
      <c r="BC1783" s="20"/>
      <c r="BD1783" s="20"/>
      <c r="BE1783" s="75" t="s">
        <v>755</v>
      </c>
      <c r="BF1783" s="73" t="s">
        <v>755</v>
      </c>
      <c r="BG1783" s="55" t="s">
        <v>755</v>
      </c>
      <c r="BH1783" s="76" t="s">
        <v>755</v>
      </c>
      <c r="BI1783" s="20" t="s">
        <v>20421</v>
      </c>
      <c r="BJ1783" s="20" t="s">
        <v>20427</v>
      </c>
      <c r="BK1783" s="55" t="s">
        <v>755</v>
      </c>
      <c r="BL1783" s="71" t="s">
        <v>755</v>
      </c>
      <c r="BM1783" s="77" t="s">
        <v>755</v>
      </c>
      <c r="BN1783" s="78" t="s">
        <v>755</v>
      </c>
      <c r="BO1783" s="77" t="s">
        <v>755</v>
      </c>
      <c r="BP1783" s="78" t="s">
        <v>755</v>
      </c>
    </row>
    <row r="1784" spans="1:68" x14ac:dyDescent="0.2">
      <c r="A1784" s="20" t="s">
        <v>95</v>
      </c>
      <c r="B1784" s="21" t="s">
        <v>20203</v>
      </c>
      <c r="C1784" s="20" t="s">
        <v>751</v>
      </c>
      <c r="D1784" s="20" t="s">
        <v>164</v>
      </c>
      <c r="E1784" s="20" t="s">
        <v>78</v>
      </c>
      <c r="F1784" s="20" t="s">
        <v>214</v>
      </c>
      <c r="G1784" s="20" t="s">
        <v>20086</v>
      </c>
      <c r="H1784" s="20" t="s">
        <v>214</v>
      </c>
      <c r="I1784" s="19">
        <f t="shared" si="254"/>
        <v>26</v>
      </c>
      <c r="J1784" s="20" t="s">
        <v>755</v>
      </c>
      <c r="K1784" s="20" t="s">
        <v>752</v>
      </c>
      <c r="L1784" s="95" t="str">
        <f>IF(M1784&lt;&gt;"",IF(NOT(ISNA(INDEX(cc!B:B,MATCH(M1784,cc!A:A,0)))),INDEX(cc!B:B,MATCH(M1784,cc!A:A,0)),"0"),"")</f>
        <v>Test Results (Positive)</v>
      </c>
      <c r="M1784" s="97" t="s">
        <v>19844</v>
      </c>
      <c r="N1784" s="28" t="str">
        <f t="shared" si="255"/>
        <v/>
      </c>
      <c r="O1784" s="19" t="str">
        <f t="shared" si="248"/>
        <v>TB_PREV (D, TA, HIVStatus): IPT</v>
      </c>
      <c r="P1784" s="19" t="str">
        <f t="shared" si="249"/>
        <v>TB_PREV (D, TA, HIVStatus): IPT</v>
      </c>
      <c r="Q1784" s="19" t="str">
        <f t="shared" si="256"/>
        <v>TB_PREV (D, TA, HIVStatus)</v>
      </c>
      <c r="R1784" s="19" t="str">
        <f t="shared" si="250"/>
        <v>TB_PREV_D_TA_HIVStatus</v>
      </c>
      <c r="S1784" s="19" t="str">
        <f t="shared" si="251"/>
        <v>TB_PREV_D_TA_HIVStatus_</v>
      </c>
      <c r="T1784" s="19" t="b">
        <f>NOT(ISNA(VLOOKUP(B1784,dbcodes!A:B,2,FALSE)))</f>
        <v>1</v>
      </c>
      <c r="U1784" s="19" t="str">
        <f>IF(ISNA(VLOOKUP(B1784,dbcodes!A:B,2,FALSE)),des!R1331,VLOOKUP(B1784,dbcodes!A:B,2,FALSE))</f>
        <v>TB_PREV_D_TA_HIVStatus</v>
      </c>
      <c r="V1784" s="66"/>
      <c r="W1784" s="107" t="str">
        <f>IF(ISNA(VLOOKUP(C1784,descriptions!A:B,2,FALSE)),des!V1331,IF(G1784=" TARGET","Target ","")&amp;VLOOKUP(C1784,descriptions!A:B,2,FALSE))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1784" s="20" t="s">
        <v>4</v>
      </c>
      <c r="Y1784" s="20" t="s">
        <v>831</v>
      </c>
      <c r="Z1784" s="20" t="s">
        <v>836</v>
      </c>
      <c r="AA1784" s="20" t="s">
        <v>102</v>
      </c>
      <c r="AB1784" s="20" t="s">
        <v>755</v>
      </c>
      <c r="AC1784" s="19" t="str">
        <f>IF(AB1784&lt;&gt;"",IF(NOT(ISNA(INDEX(os!A:A,MATCH(AB1784,os!B:B,0)))),INDEX(os!A:A,MATCH(AB1784,os!B:B,0)),"0"),"")</f>
        <v/>
      </c>
      <c r="AD1784" s="20" t="s">
        <v>830</v>
      </c>
      <c r="AH1784" s="93" t="str">
        <f>IF(NOT(ISNA(VLOOKUP(B:B,ResultsTargets!A:A,1,0))),"TRUE","")</f>
        <v/>
      </c>
      <c r="AI1784" s="19" t="str">
        <f>IF(ISNA(VLOOKUP(C1784,dim_techarea!A:B,2,FALSE)),"",VLOOKUP(C1784,dim_techarea!A:B,2,FALSE))</f>
        <v>TB_PREV</v>
      </c>
      <c r="AJ1784" s="19" t="str">
        <f>IF(ISNA(VLOOKUP(AI1784,dim_techarea!B:C,2,FALSE)),"",VLOOKUP(AI1784,dim_techarea!B:C,2,FALSE))</f>
        <v>FfxbuFZVAM5</v>
      </c>
      <c r="AK1784" s="19" t="str">
        <f>IF(ISNA(VLOOKUP(TRIM(G1784),dim_targetsresults!A:B,2,FALSE)),"",VLOOKUP(TRIM(G1784),dim_targetsresults!A:C,2,FALSE))</f>
        <v>MER Results</v>
      </c>
      <c r="AL1784" s="19" t="str">
        <f>IF(ISNA(VLOOKUP(AK1784,dim_targetsresults!B:C,2,FALSE)),"",VLOOKUP(AK1784,dim_targetsresults!B:C,2,FALSE))</f>
        <v>Jh0jDM5yQ2E</v>
      </c>
      <c r="AM1784" s="19" t="str">
        <f>IF(ISNA(VLOOKUP(TRIM(D1784),dim_numeratordenominator!A:B,2,FALSE)),"",VLOOKUP(TRIM(D1784),dim_numeratordenominator!A:C,2,FALSE))</f>
        <v>Denominator</v>
      </c>
      <c r="AN1784" s="19" t="str">
        <f>IF(ISNA(VLOOKUP(AM1784,dim_numeratordenominator!B:C,2,FALSE)),"",VLOOKUP(AM1784,dim_numeratordenominator!B:C,2,FALSE))</f>
        <v>QpNj0nSuEhD</v>
      </c>
      <c r="AO1784" s="19" t="str">
        <f>IF(ISNA(VLOOKUP(TRIM(E1784),dim_supporttype!A:B,2,FALSE)),"",VLOOKUP(TRIM(E1784),dim_supporttype!A:C,2,FALSE))</f>
        <v>TA</v>
      </c>
      <c r="AP1784" s="19" t="str">
        <f>IF(ISNA(VLOOKUP(AO1784,dim_supporttype!B:C,2,FALSE)),"",VLOOKUP(AO1784,dim_supporttype!B:C,2,FALSE))</f>
        <v>cRAGKdWIDn4</v>
      </c>
      <c r="AQ1784" s="19" t="str">
        <f>IF(ISNA(VLOOKUP(TRIM(F1784),dim_disaggs!A:B,2,FALSE)),"No Disagg",VLOOKUP(TRIM(F1784),dim_disaggs!A:B,2,FALSE))</f>
        <v>HIVStatus</v>
      </c>
      <c r="AR1784" s="19" t="str">
        <f>IF(ISNA(VLOOKUP(AQ1784,dim_disaggs!B:C,2,FALSE)),"",VLOOKUP(AQ1784,dim_disaggs!B:C,2,FALSE))</f>
        <v>Hx0TLL7gn1d</v>
      </c>
      <c r="AU1784" s="72" t="s">
        <v>755</v>
      </c>
      <c r="AV1784" s="73" t="s">
        <v>755</v>
      </c>
      <c r="AW1784" s="66" t="s">
        <v>755</v>
      </c>
      <c r="AX1784" s="66" t="s">
        <v>755</v>
      </c>
      <c r="BA1784" s="105" t="str">
        <f t="shared" si="252"/>
        <v>Top Level Denominator</v>
      </c>
      <c r="BB1784" s="20" t="str">
        <f t="shared" si="253"/>
        <v>Azqe383ljKu</v>
      </c>
      <c r="BE1784" s="75" t="s">
        <v>755</v>
      </c>
      <c r="BF1784" s="73" t="s">
        <v>755</v>
      </c>
      <c r="BG1784" s="55" t="s">
        <v>755</v>
      </c>
      <c r="BH1784" s="76" t="s">
        <v>755</v>
      </c>
      <c r="BI1784" s="20" t="s">
        <v>20421</v>
      </c>
      <c r="BJ1784" s="20" t="s">
        <v>20427</v>
      </c>
      <c r="BK1784" s="55" t="s">
        <v>755</v>
      </c>
      <c r="BL1784" s="71" t="s">
        <v>755</v>
      </c>
      <c r="BM1784" s="77" t="s">
        <v>755</v>
      </c>
      <c r="BN1784" s="78" t="s">
        <v>755</v>
      </c>
      <c r="BO1784" s="77" t="s">
        <v>755</v>
      </c>
      <c r="BP1784" s="78" t="s">
        <v>755</v>
      </c>
    </row>
    <row r="1785" spans="1:68" x14ac:dyDescent="0.2">
      <c r="A1785" s="20" t="s">
        <v>95</v>
      </c>
      <c r="B1785" s="20" t="s">
        <v>745</v>
      </c>
      <c r="C1785" s="20" t="s">
        <v>751</v>
      </c>
      <c r="D1785" s="20" t="s">
        <v>164</v>
      </c>
      <c r="E1785" s="20" t="s">
        <v>77</v>
      </c>
      <c r="F1785" s="20" t="s">
        <v>753</v>
      </c>
      <c r="G1785" s="20" t="s">
        <v>20086</v>
      </c>
      <c r="H1785" s="20" t="s">
        <v>753</v>
      </c>
      <c r="I1785" s="19">
        <f t="shared" si="254"/>
        <v>29</v>
      </c>
      <c r="J1785" s="20" t="s">
        <v>755</v>
      </c>
      <c r="K1785" s="20" t="s">
        <v>752</v>
      </c>
      <c r="L1785" s="95" t="str">
        <f>IF(M1785&lt;&gt;"",IF(NOT(ISNA(INDEX(cc!B:B,MATCH(M1785,cc!A:A,0)))),INDEX(cc!B:B,MATCH(M1785,cc!A:A,0)),"0"),"")</f>
        <v>TB Therapy Type</v>
      </c>
      <c r="M1785" s="97" t="s">
        <v>756</v>
      </c>
      <c r="N1785" s="28" t="str">
        <f t="shared" si="255"/>
        <v/>
      </c>
      <c r="O1785" s="19" t="str">
        <f t="shared" si="248"/>
        <v>TB_PREV (D, DSD, TherapyType): IPT</v>
      </c>
      <c r="P1785" s="19" t="str">
        <f t="shared" si="249"/>
        <v>TB_PREV (D, DSD, TherapyType): IPT</v>
      </c>
      <c r="Q1785" s="19" t="str">
        <f t="shared" si="256"/>
        <v>TB_PREV (D, DSD, TherapyType)</v>
      </c>
      <c r="R1785" s="19" t="str">
        <f t="shared" si="250"/>
        <v>TB_PREV_D_DSD_TherapyType</v>
      </c>
      <c r="S1785" s="19" t="str">
        <f t="shared" si="251"/>
        <v>TB_PREV_D_DSD_TherapyType_</v>
      </c>
      <c r="T1785" s="19" t="b">
        <f>NOT(ISNA(VLOOKUP(B1785,dbcodes!A:B,2,FALSE)))</f>
        <v>1</v>
      </c>
      <c r="U1785" s="19" t="str">
        <f>IF(ISNA(VLOOKUP(B1785,dbcodes!A:B,2,FALSE)),des!R1332,VLOOKUP(B1785,dbcodes!A:B,2,FALSE))</f>
        <v>TB_PREV_D_DSD_TherapyType</v>
      </c>
      <c r="W1785" s="107" t="str">
        <f>IF(ISNA(VLOOKUP(C1785,descriptions!A:B,2,FALSE)),des!V1332,IF(G1785=" TARGET","Target ","")&amp;VLOOKUP(C1785,descriptions!A:B,2,FALSE))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1785" s="20" t="s">
        <v>4</v>
      </c>
      <c r="Y1785" s="20" t="s">
        <v>831</v>
      </c>
      <c r="Z1785" s="20" t="s">
        <v>836</v>
      </c>
      <c r="AA1785" s="20" t="s">
        <v>102</v>
      </c>
      <c r="AB1785" s="20" t="s">
        <v>755</v>
      </c>
      <c r="AC1785" s="19" t="str">
        <f>IF(AB1785&lt;&gt;"",IF(NOT(ISNA(INDEX(os!A:A,MATCH(AB1785,os!B:B,0)))),INDEX(os!A:A,MATCH(AB1785,os!B:B,0)),"0"),"")</f>
        <v/>
      </c>
      <c r="AD1785" s="20" t="s">
        <v>830</v>
      </c>
      <c r="AH1785" s="93" t="str">
        <f>IF(NOT(ISNA(VLOOKUP(B:B,ResultsTargets!A:A,1,0))),"TRUE","")</f>
        <v/>
      </c>
      <c r="AI1785" s="19" t="str">
        <f>IF(ISNA(VLOOKUP(C1785,dim_techarea!A:B,2,FALSE)),"",VLOOKUP(C1785,dim_techarea!A:B,2,FALSE))</f>
        <v>TB_PREV</v>
      </c>
      <c r="AJ1785" s="19" t="str">
        <f>IF(ISNA(VLOOKUP(AI1785,dim_techarea!B:C,2,FALSE)),"",VLOOKUP(AI1785,dim_techarea!B:C,2,FALSE))</f>
        <v>FfxbuFZVAM5</v>
      </c>
      <c r="AK1785" s="19" t="str">
        <f>IF(ISNA(VLOOKUP(TRIM(G1785),dim_targetsresults!A:B,2,FALSE)),"",VLOOKUP(TRIM(G1785),dim_targetsresults!A:C,2,FALSE))</f>
        <v>MER Results</v>
      </c>
      <c r="AL1785" s="19" t="str">
        <f>IF(ISNA(VLOOKUP(AK1785,dim_targetsresults!B:C,2,FALSE)),"",VLOOKUP(AK1785,dim_targetsresults!B:C,2,FALSE))</f>
        <v>Jh0jDM5yQ2E</v>
      </c>
      <c r="AM1785" s="19" t="str">
        <f>IF(ISNA(VLOOKUP(TRIM(D1785),dim_numeratordenominator!A:B,2,FALSE)),"",VLOOKUP(TRIM(D1785),dim_numeratordenominator!A:C,2,FALSE))</f>
        <v>Denominator</v>
      </c>
      <c r="AN1785" s="19" t="str">
        <f>IF(ISNA(VLOOKUP(AM1785,dim_numeratordenominator!B:C,2,FALSE)),"",VLOOKUP(AM1785,dim_numeratordenominator!B:C,2,FALSE))</f>
        <v>QpNj0nSuEhD</v>
      </c>
      <c r="AO1785" s="19" t="str">
        <f>IF(ISNA(VLOOKUP(TRIM(E1785),dim_supporttype!A:B,2,FALSE)),"",VLOOKUP(TRIM(E1785),dim_supporttype!A:C,2,FALSE))</f>
        <v>DSD</v>
      </c>
      <c r="AP1785" s="19" t="str">
        <f>IF(ISNA(VLOOKUP(AO1785,dim_supporttype!B:C,2,FALSE)),"",VLOOKUP(AO1785,dim_supporttype!B:C,2,FALSE))</f>
        <v>iM13vdNLWKb</v>
      </c>
      <c r="AQ1785" s="19" t="str">
        <f>IF(ISNA(VLOOKUP(TRIM(F1785),dim_disaggs!A:B,2,FALSE)),"No Disagg",VLOOKUP(TRIM(F1785),dim_disaggs!A:B,2,FALSE))</f>
        <v>TherapyType</v>
      </c>
      <c r="AR1785" s="19" t="str">
        <f>IF(ISNA(VLOOKUP(AQ1785,dim_disaggs!B:C,2,FALSE)),"",VLOOKUP(AQ1785,dim_disaggs!B:C,2,FALSE))</f>
        <v>JnI5rgDts9k</v>
      </c>
      <c r="AU1785" s="72" t="s">
        <v>755</v>
      </c>
      <c r="AV1785" s="73" t="s">
        <v>755</v>
      </c>
      <c r="AW1785" s="66" t="s">
        <v>755</v>
      </c>
      <c r="AX1785" s="66" t="s">
        <v>755</v>
      </c>
      <c r="BA1785" s="105" t="str">
        <f t="shared" si="252"/>
        <v/>
      </c>
      <c r="BB1785" s="20" t="str">
        <f t="shared" si="253"/>
        <v/>
      </c>
      <c r="BE1785" s="75" t="s">
        <v>755</v>
      </c>
      <c r="BF1785" s="73" t="s">
        <v>755</v>
      </c>
      <c r="BG1785" s="55" t="s">
        <v>755</v>
      </c>
      <c r="BH1785" s="76" t="s">
        <v>755</v>
      </c>
      <c r="BI1785" s="20" t="s">
        <v>755</v>
      </c>
      <c r="BJ1785" s="20" t="s">
        <v>755</v>
      </c>
      <c r="BK1785" s="55" t="s">
        <v>755</v>
      </c>
      <c r="BL1785" s="71" t="s">
        <v>755</v>
      </c>
      <c r="BM1785" s="77" t="s">
        <v>755</v>
      </c>
      <c r="BN1785" s="78" t="s">
        <v>755</v>
      </c>
      <c r="BO1785" s="77" t="s">
        <v>755</v>
      </c>
      <c r="BP1785" s="78" t="s">
        <v>755</v>
      </c>
    </row>
    <row r="1786" spans="1:68" x14ac:dyDescent="0.2">
      <c r="A1786" s="20" t="s">
        <v>95</v>
      </c>
      <c r="B1786" s="20" t="s">
        <v>746</v>
      </c>
      <c r="C1786" s="20" t="s">
        <v>751</v>
      </c>
      <c r="D1786" s="20" t="s">
        <v>164</v>
      </c>
      <c r="E1786" s="20" t="s">
        <v>78</v>
      </c>
      <c r="F1786" s="20" t="s">
        <v>753</v>
      </c>
      <c r="G1786" s="20" t="s">
        <v>20086</v>
      </c>
      <c r="H1786" s="20" t="s">
        <v>753</v>
      </c>
      <c r="I1786" s="19">
        <f t="shared" si="254"/>
        <v>28</v>
      </c>
      <c r="J1786" s="20" t="s">
        <v>755</v>
      </c>
      <c r="K1786" s="20" t="s">
        <v>752</v>
      </c>
      <c r="L1786" s="95" t="str">
        <f>IF(M1786&lt;&gt;"",IF(NOT(ISNA(INDEX(cc!B:B,MATCH(M1786,cc!A:A,0)))),INDEX(cc!B:B,MATCH(M1786,cc!A:A,0)),"0"),"")</f>
        <v>TB Therapy Type</v>
      </c>
      <c r="M1786" s="97" t="s">
        <v>756</v>
      </c>
      <c r="N1786" s="28" t="str">
        <f t="shared" si="255"/>
        <v/>
      </c>
      <c r="O1786" s="19" t="str">
        <f t="shared" si="248"/>
        <v>TB_PREV (D, TA, TherapyType): IPT</v>
      </c>
      <c r="P1786" s="19" t="str">
        <f t="shared" si="249"/>
        <v>TB_PREV (D, TA, TherapyType): IPT</v>
      </c>
      <c r="Q1786" s="19" t="str">
        <f t="shared" si="256"/>
        <v>TB_PREV (D, TA, TherapyType)</v>
      </c>
      <c r="R1786" s="19" t="str">
        <f t="shared" si="250"/>
        <v>TB_PREV_D_TA_TherapyType</v>
      </c>
      <c r="S1786" s="19" t="str">
        <f t="shared" si="251"/>
        <v>TB_PREV_D_TA_TherapyType_</v>
      </c>
      <c r="T1786" s="19" t="b">
        <f>NOT(ISNA(VLOOKUP(B1786,dbcodes!A:B,2,FALSE)))</f>
        <v>1</v>
      </c>
      <c r="U1786" s="19" t="str">
        <f>IF(ISNA(VLOOKUP(B1786,dbcodes!A:B,2,FALSE)),des!R1333,VLOOKUP(B1786,dbcodes!A:B,2,FALSE))</f>
        <v>TB_PREV_D_TA_TherapyType</v>
      </c>
      <c r="W1786" s="107" t="str">
        <f>IF(ISNA(VLOOKUP(C1786,descriptions!A:B,2,FALSE)),des!V1333,IF(G1786=" TARGET","Target ","")&amp;VLOOKUP(C1786,descriptions!A:B,2,FALSE))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1786" s="20" t="s">
        <v>4</v>
      </c>
      <c r="Y1786" s="20" t="s">
        <v>831</v>
      </c>
      <c r="Z1786" s="20" t="s">
        <v>836</v>
      </c>
      <c r="AA1786" s="20" t="s">
        <v>102</v>
      </c>
      <c r="AB1786" s="20" t="s">
        <v>755</v>
      </c>
      <c r="AC1786" s="19" t="str">
        <f>IF(AB1786&lt;&gt;"",IF(NOT(ISNA(INDEX(os!A:A,MATCH(AB1786,os!B:B,0)))),INDEX(os!A:A,MATCH(AB1786,os!B:B,0)),"0"),"")</f>
        <v/>
      </c>
      <c r="AD1786" s="20" t="s">
        <v>830</v>
      </c>
      <c r="AH1786" s="93" t="str">
        <f>IF(NOT(ISNA(VLOOKUP(B:B,ResultsTargets!A:A,1,0))),"TRUE","")</f>
        <v/>
      </c>
      <c r="AI1786" s="19" t="str">
        <f>IF(ISNA(VLOOKUP(C1786,dim_techarea!A:B,2,FALSE)),"",VLOOKUP(C1786,dim_techarea!A:B,2,FALSE))</f>
        <v>TB_PREV</v>
      </c>
      <c r="AJ1786" s="19" t="str">
        <f>IF(ISNA(VLOOKUP(AI1786,dim_techarea!B:C,2,FALSE)),"",VLOOKUP(AI1786,dim_techarea!B:C,2,FALSE))</f>
        <v>FfxbuFZVAM5</v>
      </c>
      <c r="AK1786" s="19" t="str">
        <f>IF(ISNA(VLOOKUP(TRIM(G1786),dim_targetsresults!A:B,2,FALSE)),"",VLOOKUP(TRIM(G1786),dim_targetsresults!A:C,2,FALSE))</f>
        <v>MER Results</v>
      </c>
      <c r="AL1786" s="19" t="str">
        <f>IF(ISNA(VLOOKUP(AK1786,dim_targetsresults!B:C,2,FALSE)),"",VLOOKUP(AK1786,dim_targetsresults!B:C,2,FALSE))</f>
        <v>Jh0jDM5yQ2E</v>
      </c>
      <c r="AM1786" s="19" t="str">
        <f>IF(ISNA(VLOOKUP(TRIM(D1786),dim_numeratordenominator!A:B,2,FALSE)),"",VLOOKUP(TRIM(D1786),dim_numeratordenominator!A:C,2,FALSE))</f>
        <v>Denominator</v>
      </c>
      <c r="AN1786" s="19" t="str">
        <f>IF(ISNA(VLOOKUP(AM1786,dim_numeratordenominator!B:C,2,FALSE)),"",VLOOKUP(AM1786,dim_numeratordenominator!B:C,2,FALSE))</f>
        <v>QpNj0nSuEhD</v>
      </c>
      <c r="AO1786" s="19" t="str">
        <f>IF(ISNA(VLOOKUP(TRIM(E1786),dim_supporttype!A:B,2,FALSE)),"",VLOOKUP(TRIM(E1786),dim_supporttype!A:C,2,FALSE))</f>
        <v>TA</v>
      </c>
      <c r="AP1786" s="19" t="str">
        <f>IF(ISNA(VLOOKUP(AO1786,dim_supporttype!B:C,2,FALSE)),"",VLOOKUP(AO1786,dim_supporttype!B:C,2,FALSE))</f>
        <v>cRAGKdWIDn4</v>
      </c>
      <c r="AQ1786" s="19" t="str">
        <f>IF(ISNA(VLOOKUP(TRIM(F1786),dim_disaggs!A:B,2,FALSE)),"No Disagg",VLOOKUP(TRIM(F1786),dim_disaggs!A:B,2,FALSE))</f>
        <v>TherapyType</v>
      </c>
      <c r="AR1786" s="19" t="str">
        <f>IF(ISNA(VLOOKUP(AQ1786,dim_disaggs!B:C,2,FALSE)),"",VLOOKUP(AQ1786,dim_disaggs!B:C,2,FALSE))</f>
        <v>JnI5rgDts9k</v>
      </c>
      <c r="AU1786" s="72" t="s">
        <v>755</v>
      </c>
      <c r="AV1786" s="73" t="s">
        <v>755</v>
      </c>
      <c r="AW1786" s="66" t="s">
        <v>755</v>
      </c>
      <c r="AX1786" s="66" t="s">
        <v>755</v>
      </c>
      <c r="BA1786" s="105" t="str">
        <f t="shared" si="252"/>
        <v/>
      </c>
      <c r="BB1786" s="20" t="str">
        <f t="shared" si="253"/>
        <v/>
      </c>
      <c r="BE1786" s="75" t="s">
        <v>755</v>
      </c>
      <c r="BF1786" s="73" t="s">
        <v>755</v>
      </c>
      <c r="BG1786" s="55" t="s">
        <v>755</v>
      </c>
      <c r="BH1786" s="76" t="s">
        <v>755</v>
      </c>
      <c r="BI1786" s="20" t="s">
        <v>755</v>
      </c>
      <c r="BJ1786" s="20" t="s">
        <v>755</v>
      </c>
      <c r="BK1786" s="55" t="s">
        <v>755</v>
      </c>
      <c r="BL1786" s="71" t="s">
        <v>755</v>
      </c>
      <c r="BM1786" s="77" t="s">
        <v>755</v>
      </c>
      <c r="BN1786" s="78" t="s">
        <v>755</v>
      </c>
      <c r="BO1786" s="77" t="s">
        <v>755</v>
      </c>
      <c r="BP1786" s="78" t="s">
        <v>755</v>
      </c>
    </row>
    <row r="1787" spans="1:68" x14ac:dyDescent="0.2">
      <c r="A1787" s="22" t="s">
        <v>95</v>
      </c>
      <c r="B1787" s="21" t="s">
        <v>20206</v>
      </c>
      <c r="C1787" s="20" t="s">
        <v>751</v>
      </c>
      <c r="D1787" s="20" t="s">
        <v>164</v>
      </c>
      <c r="E1787" s="20" t="s">
        <v>77</v>
      </c>
      <c r="F1787" s="20" t="s">
        <v>20062</v>
      </c>
      <c r="G1787" s="20" t="s">
        <v>20086</v>
      </c>
      <c r="H1787" s="20" t="s">
        <v>20063</v>
      </c>
      <c r="I1787" s="19">
        <f t="shared" si="254"/>
        <v>42</v>
      </c>
      <c r="J1787" s="20" t="s">
        <v>755</v>
      </c>
      <c r="K1787" s="20" t="s">
        <v>752</v>
      </c>
      <c r="L1787" s="95" t="str">
        <f>IF(M1787&lt;&gt;"",IF(NOT(ISNA(INDEX(cc!B:B,MATCH(M1787,cc!A:A,0)))),INDEX(cc!B:B,MATCH(M1787,cc!A:A,0)),"0"),"")</f>
        <v>TB Therapy Type, New Existing ART and HIV Status (Positive)</v>
      </c>
      <c r="M1787" s="97" t="s">
        <v>19843</v>
      </c>
      <c r="N1787" s="28" t="str">
        <f t="shared" si="255"/>
        <v/>
      </c>
      <c r="O1787" s="19" t="str">
        <f t="shared" si="248"/>
        <v>TB_PREV (D, DSD, TherapyType/NewExistingArt/HIVStatus): IPT</v>
      </c>
      <c r="P1787" s="19" t="str">
        <f t="shared" si="249"/>
        <v>TB_PREV (D, DSD, TherapyType/NewExistingArt/HIVStatus): IPT</v>
      </c>
      <c r="Q1787" s="19" t="str">
        <f t="shared" si="256"/>
        <v>TB_PREV (D, DSD, TherapyType/NewExArt/HIV)</v>
      </c>
      <c r="R1787" s="19" t="str">
        <f t="shared" si="250"/>
        <v>TB_PREV_D_DSD_TherapyType_NewExArt_HIV</v>
      </c>
      <c r="S1787" s="19" t="str">
        <f t="shared" si="251"/>
        <v>TB_PREV_D_DSD_TherapyType_NewExArt_HIV_</v>
      </c>
      <c r="T1787" s="19" t="b">
        <f>NOT(ISNA(VLOOKUP(B1787,dbcodes!A:B,2,FALSE)))</f>
        <v>1</v>
      </c>
      <c r="U1787" s="19" t="str">
        <f>IF(ISNA(VLOOKUP(B1787,dbcodes!A:B,2,FALSE)),des!R1334,VLOOKUP(B1787,dbcodes!A:B,2,FALSE))</f>
        <v>TB_PREV_D_DSD_TherapyType_NewExArt_HIV</v>
      </c>
      <c r="V1787" s="66"/>
      <c r="W1787" s="107" t="str">
        <f>IF(ISNA(VLOOKUP(C1787,descriptions!A:B,2,FALSE)),des!V1334,IF(G1787=" TARGET","Target ","")&amp;VLOOKUP(C1787,descriptions!A:B,2,FALSE))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1787" s="20" t="s">
        <v>4</v>
      </c>
      <c r="Y1787" s="20" t="s">
        <v>831</v>
      </c>
      <c r="Z1787" s="20" t="s">
        <v>836</v>
      </c>
      <c r="AA1787" s="20" t="s">
        <v>102</v>
      </c>
      <c r="AB1787" s="20" t="s">
        <v>755</v>
      </c>
      <c r="AC1787" s="19" t="str">
        <f>IF(AB1787&lt;&gt;"",IF(NOT(ISNA(INDEX(os!A:A,MATCH(AB1787,os!B:B,0)))),INDEX(os!A:A,MATCH(AB1787,os!B:B,0)),"0"),"")</f>
        <v/>
      </c>
      <c r="AD1787" s="20" t="s">
        <v>830</v>
      </c>
      <c r="AH1787" s="93" t="str">
        <f>IF(NOT(ISNA(VLOOKUP(B:B,ResultsTargets!A:A,1,0))),"TRUE","")</f>
        <v/>
      </c>
      <c r="AI1787" s="19" t="str">
        <f>IF(ISNA(VLOOKUP(C1787,dim_techarea!A:B,2,FALSE)),"",VLOOKUP(C1787,dim_techarea!A:B,2,FALSE))</f>
        <v>TB_PREV</v>
      </c>
      <c r="AJ1787" s="19" t="str">
        <f>IF(ISNA(VLOOKUP(AI1787,dim_techarea!B:C,2,FALSE)),"",VLOOKUP(AI1787,dim_techarea!B:C,2,FALSE))</f>
        <v>FfxbuFZVAM5</v>
      </c>
      <c r="AK1787" s="19" t="str">
        <f>IF(ISNA(VLOOKUP(TRIM(G1787),dim_targetsresults!A:B,2,FALSE)),"",VLOOKUP(TRIM(G1787),dim_targetsresults!A:C,2,FALSE))</f>
        <v>MER Results</v>
      </c>
      <c r="AL1787" s="19" t="str">
        <f>IF(ISNA(VLOOKUP(AK1787,dim_targetsresults!B:C,2,FALSE)),"",VLOOKUP(AK1787,dim_targetsresults!B:C,2,FALSE))</f>
        <v>Jh0jDM5yQ2E</v>
      </c>
      <c r="AM1787" s="19" t="str">
        <f>IF(ISNA(VLOOKUP(TRIM(D1787),dim_numeratordenominator!A:B,2,FALSE)),"",VLOOKUP(TRIM(D1787),dim_numeratordenominator!A:C,2,FALSE))</f>
        <v>Denominator</v>
      </c>
      <c r="AN1787" s="19" t="str">
        <f>IF(ISNA(VLOOKUP(AM1787,dim_numeratordenominator!B:C,2,FALSE)),"",VLOOKUP(AM1787,dim_numeratordenominator!B:C,2,FALSE))</f>
        <v>QpNj0nSuEhD</v>
      </c>
      <c r="AO1787" s="19" t="str">
        <f>IF(ISNA(VLOOKUP(TRIM(E1787),dim_supporttype!A:B,2,FALSE)),"",VLOOKUP(TRIM(E1787),dim_supporttype!A:C,2,FALSE))</f>
        <v>DSD</v>
      </c>
      <c r="AP1787" s="19" t="str">
        <f>IF(ISNA(VLOOKUP(AO1787,dim_supporttype!B:C,2,FALSE)),"",VLOOKUP(AO1787,dim_supporttype!B:C,2,FALSE))</f>
        <v>iM13vdNLWKb</v>
      </c>
      <c r="AQ1787" s="19" t="str">
        <f>IF(ISNA(VLOOKUP(TRIM(F1787),dim_disaggs!A:B,2,FALSE)),"No Disagg",VLOOKUP(TRIM(F1787),dim_disaggs!A:B,2,FALSE))</f>
        <v>TherapyType/NewExistingArt/HIVStatus</v>
      </c>
      <c r="AR1787" s="19" t="str">
        <f>IF(ISNA(VLOOKUP(AQ1787,dim_disaggs!B:C,2,FALSE)),"",VLOOKUP(AQ1787,dim_disaggs!B:C,2,FALSE))</f>
        <v>dRgzjBGdp40</v>
      </c>
      <c r="AU1787" s="72" t="s">
        <v>755</v>
      </c>
      <c r="AV1787" s="73" t="s">
        <v>755</v>
      </c>
      <c r="AW1787" s="66" t="s">
        <v>755</v>
      </c>
      <c r="AX1787" s="66" t="s">
        <v>755</v>
      </c>
      <c r="BA1787" s="105" t="str">
        <f t="shared" si="252"/>
        <v/>
      </c>
      <c r="BB1787" s="20" t="str">
        <f t="shared" si="253"/>
        <v/>
      </c>
      <c r="BE1787" s="75" t="s">
        <v>755</v>
      </c>
      <c r="BF1787" s="73" t="s">
        <v>755</v>
      </c>
      <c r="BG1787" s="55" t="s">
        <v>755</v>
      </c>
      <c r="BH1787" s="76" t="s">
        <v>755</v>
      </c>
      <c r="BI1787" s="20" t="s">
        <v>755</v>
      </c>
      <c r="BJ1787" s="20" t="s">
        <v>755</v>
      </c>
      <c r="BL1787" s="71" t="s">
        <v>755</v>
      </c>
      <c r="BM1787" s="77" t="s">
        <v>755</v>
      </c>
      <c r="BN1787" s="78" t="s">
        <v>755</v>
      </c>
      <c r="BO1787" s="77" t="s">
        <v>755</v>
      </c>
      <c r="BP1787" s="78" t="s">
        <v>755</v>
      </c>
    </row>
    <row r="1788" spans="1:68" x14ac:dyDescent="0.2">
      <c r="A1788" s="22" t="s">
        <v>95</v>
      </c>
      <c r="B1788" s="21" t="s">
        <v>20207</v>
      </c>
      <c r="C1788" s="20" t="s">
        <v>751</v>
      </c>
      <c r="D1788" s="20" t="s">
        <v>164</v>
      </c>
      <c r="E1788" s="20" t="s">
        <v>78</v>
      </c>
      <c r="F1788" s="20" t="s">
        <v>20062</v>
      </c>
      <c r="G1788" s="20" t="s">
        <v>20086</v>
      </c>
      <c r="H1788" s="20" t="s">
        <v>20063</v>
      </c>
      <c r="I1788" s="19">
        <f t="shared" si="254"/>
        <v>41</v>
      </c>
      <c r="J1788" s="20" t="s">
        <v>755</v>
      </c>
      <c r="K1788" s="20" t="s">
        <v>752</v>
      </c>
      <c r="L1788" s="95" t="str">
        <f>IF(M1788&lt;&gt;"",IF(NOT(ISNA(INDEX(cc!B:B,MATCH(M1788,cc!A:A,0)))),INDEX(cc!B:B,MATCH(M1788,cc!A:A,0)),"0"),"")</f>
        <v>TB Therapy Type, New Existing ART and HIV Status (Positive)</v>
      </c>
      <c r="M1788" s="97" t="s">
        <v>19843</v>
      </c>
      <c r="N1788" s="28" t="str">
        <f t="shared" si="255"/>
        <v/>
      </c>
      <c r="O1788" s="19" t="str">
        <f t="shared" si="248"/>
        <v>TB_PREV (D, TA, TherapyType/NewExistingArt/HIVStatus): IPT</v>
      </c>
      <c r="P1788" s="19" t="str">
        <f t="shared" si="249"/>
        <v>TB_PREV (D, TA, TherapyType/NewExistingArt/HIVStatus): IPT</v>
      </c>
      <c r="Q1788" s="19" t="str">
        <f t="shared" si="256"/>
        <v>TB_PREV (D, TA, TherapyType/NewExArt/HIV)</v>
      </c>
      <c r="R1788" s="19" t="str">
        <f t="shared" si="250"/>
        <v>TB_PREV_D_TA_TherapyType_NewExArt_HIV</v>
      </c>
      <c r="S1788" s="19" t="str">
        <f t="shared" si="251"/>
        <v>TB_PREV_D_TA_TherapyType_NewExArt_HIV_</v>
      </c>
      <c r="T1788" s="19" t="b">
        <f>NOT(ISNA(VLOOKUP(B1788,dbcodes!A:B,2,FALSE)))</f>
        <v>1</v>
      </c>
      <c r="U1788" s="19" t="str">
        <f>IF(ISNA(VLOOKUP(B1788,dbcodes!A:B,2,FALSE)),des!R1335,VLOOKUP(B1788,dbcodes!A:B,2,FALSE))</f>
        <v>TB_PREV_D_TA_TherapyType_NewExArt_HIV</v>
      </c>
      <c r="V1788" s="66"/>
      <c r="W1788" s="107" t="str">
        <f>IF(ISNA(VLOOKUP(C1788,descriptions!A:B,2,FALSE)),des!V1335,IF(G1788=" TARGET","Target ","")&amp;VLOOKUP(C1788,descriptions!A:B,2,FALSE))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1788" s="20" t="s">
        <v>4</v>
      </c>
      <c r="Y1788" s="20" t="s">
        <v>831</v>
      </c>
      <c r="Z1788" s="20" t="s">
        <v>836</v>
      </c>
      <c r="AA1788" s="20" t="s">
        <v>102</v>
      </c>
      <c r="AB1788" s="20" t="s">
        <v>755</v>
      </c>
      <c r="AC1788" s="19" t="str">
        <f>IF(AB1788&lt;&gt;"",IF(NOT(ISNA(INDEX(os!A:A,MATCH(AB1788,os!B:B,0)))),INDEX(os!A:A,MATCH(AB1788,os!B:B,0)),"0"),"")</f>
        <v/>
      </c>
      <c r="AD1788" s="20" t="s">
        <v>830</v>
      </c>
      <c r="AH1788" s="93" t="str">
        <f>IF(NOT(ISNA(VLOOKUP(B:B,ResultsTargets!A:A,1,0))),"TRUE","")</f>
        <v/>
      </c>
      <c r="AI1788" s="19" t="str">
        <f>IF(ISNA(VLOOKUP(C1788,dim_techarea!A:B,2,FALSE)),"",VLOOKUP(C1788,dim_techarea!A:B,2,FALSE))</f>
        <v>TB_PREV</v>
      </c>
      <c r="AJ1788" s="19" t="str">
        <f>IF(ISNA(VLOOKUP(AI1788,dim_techarea!B:C,2,FALSE)),"",VLOOKUP(AI1788,dim_techarea!B:C,2,FALSE))</f>
        <v>FfxbuFZVAM5</v>
      </c>
      <c r="AK1788" s="19" t="str">
        <f>IF(ISNA(VLOOKUP(TRIM(G1788),dim_targetsresults!A:B,2,FALSE)),"",VLOOKUP(TRIM(G1788),dim_targetsresults!A:C,2,FALSE))</f>
        <v>MER Results</v>
      </c>
      <c r="AL1788" s="19" t="str">
        <f>IF(ISNA(VLOOKUP(AK1788,dim_targetsresults!B:C,2,FALSE)),"",VLOOKUP(AK1788,dim_targetsresults!B:C,2,FALSE))</f>
        <v>Jh0jDM5yQ2E</v>
      </c>
      <c r="AM1788" s="19" t="str">
        <f>IF(ISNA(VLOOKUP(TRIM(D1788),dim_numeratordenominator!A:B,2,FALSE)),"",VLOOKUP(TRIM(D1788),dim_numeratordenominator!A:C,2,FALSE))</f>
        <v>Denominator</v>
      </c>
      <c r="AN1788" s="19" t="str">
        <f>IF(ISNA(VLOOKUP(AM1788,dim_numeratordenominator!B:C,2,FALSE)),"",VLOOKUP(AM1788,dim_numeratordenominator!B:C,2,FALSE))</f>
        <v>QpNj0nSuEhD</v>
      </c>
      <c r="AO1788" s="19" t="str">
        <f>IF(ISNA(VLOOKUP(TRIM(E1788),dim_supporttype!A:B,2,FALSE)),"",VLOOKUP(TRIM(E1788),dim_supporttype!A:C,2,FALSE))</f>
        <v>TA</v>
      </c>
      <c r="AP1788" s="19" t="str">
        <f>IF(ISNA(VLOOKUP(AO1788,dim_supporttype!B:C,2,FALSE)),"",VLOOKUP(AO1788,dim_supporttype!B:C,2,FALSE))</f>
        <v>cRAGKdWIDn4</v>
      </c>
      <c r="AQ1788" s="19" t="str">
        <f>IF(ISNA(VLOOKUP(TRIM(F1788),dim_disaggs!A:B,2,FALSE)),"No Disagg",VLOOKUP(TRIM(F1788),dim_disaggs!A:B,2,FALSE))</f>
        <v>TherapyType/NewExistingArt/HIVStatus</v>
      </c>
      <c r="AR1788" s="19" t="str">
        <f>IF(ISNA(VLOOKUP(AQ1788,dim_disaggs!B:C,2,FALSE)),"",VLOOKUP(AQ1788,dim_disaggs!B:C,2,FALSE))</f>
        <v>dRgzjBGdp40</v>
      </c>
      <c r="AU1788" s="72" t="s">
        <v>755</v>
      </c>
      <c r="AV1788" s="73" t="s">
        <v>755</v>
      </c>
      <c r="AW1788" s="66" t="s">
        <v>755</v>
      </c>
      <c r="AX1788" s="66" t="s">
        <v>755</v>
      </c>
      <c r="BA1788" s="105" t="str">
        <f t="shared" si="252"/>
        <v/>
      </c>
      <c r="BB1788" s="20" t="str">
        <f t="shared" si="253"/>
        <v/>
      </c>
      <c r="BE1788" s="75" t="s">
        <v>755</v>
      </c>
      <c r="BF1788" s="73" t="s">
        <v>755</v>
      </c>
      <c r="BG1788" s="55" t="s">
        <v>755</v>
      </c>
      <c r="BH1788" s="76" t="s">
        <v>755</v>
      </c>
      <c r="BI1788" s="20" t="s">
        <v>755</v>
      </c>
      <c r="BJ1788" s="20" t="s">
        <v>755</v>
      </c>
      <c r="BL1788" s="71" t="s">
        <v>755</v>
      </c>
      <c r="BM1788" s="77" t="s">
        <v>755</v>
      </c>
      <c r="BN1788" s="78" t="s">
        <v>755</v>
      </c>
      <c r="BO1788" s="77" t="s">
        <v>755</v>
      </c>
      <c r="BP1788" s="78" t="s">
        <v>755</v>
      </c>
    </row>
    <row r="1789" spans="1:68" x14ac:dyDescent="0.2">
      <c r="A1789" s="22" t="s">
        <v>95</v>
      </c>
      <c r="B1789" s="5" t="s">
        <v>20575</v>
      </c>
      <c r="C1789" s="20" t="s">
        <v>751</v>
      </c>
      <c r="D1789" s="20" t="s">
        <v>164</v>
      </c>
      <c r="E1789" s="20" t="s">
        <v>77</v>
      </c>
      <c r="F1789" s="22" t="s">
        <v>20612</v>
      </c>
      <c r="G1789" s="20" t="s">
        <v>20086</v>
      </c>
      <c r="H1789" s="22" t="s">
        <v>20619</v>
      </c>
      <c r="I1789" s="19">
        <f t="shared" si="254"/>
        <v>46</v>
      </c>
      <c r="J1789" s="20" t="s">
        <v>755</v>
      </c>
      <c r="K1789" s="20" t="s">
        <v>752</v>
      </c>
      <c r="L1789" s="95" t="str">
        <f>IF(M1789&lt;&gt;"",IF(NOT(ISNA(INDEX(cc!B:B,MATCH(M1789,cc!A:A,0)))),INDEX(cc!B:B,MATCH(M1789,cc!A:A,0)),"0"),"")</f>
        <v>Age (&lt;15,15+-uk, 2), Sex, TB Therapy Type, New Existing ART and HIV Status (Positive Only)</v>
      </c>
      <c r="M1789" s="97" t="s">
        <v>20574</v>
      </c>
      <c r="N1789" s="28" t="str">
        <f t="shared" si="255"/>
        <v/>
      </c>
      <c r="O1789" s="19" t="str">
        <f t="shared" si="248"/>
        <v>TB_PREV (D, DSD, Age/TherapyType/NewExistingArt/HIVStatus): IPT</v>
      </c>
      <c r="P1789" s="19" t="str">
        <f t="shared" si="249"/>
        <v>TB_PREV (D, DSD, Age/TherapyType/NewExistingArt/HIVStatus): IPT</v>
      </c>
      <c r="Q1789" s="19" t="str">
        <f t="shared" si="256"/>
        <v>TB_PREV (D, DSD, Age/TherapyType/NewExArt/HIV)</v>
      </c>
      <c r="R1789" s="19" t="str">
        <f t="shared" si="250"/>
        <v>TB_PREV_D_DSD_Age_TherapyType_NewExArt_HIV</v>
      </c>
      <c r="S1789" s="19" t="str">
        <f t="shared" si="251"/>
        <v>TB_PREV_D_DSD_Age_TherapyType_NewExArt_HIV_</v>
      </c>
      <c r="T1789" s="19" t="b">
        <f>NOT(ISNA(VLOOKUP(B1789,dbcodes!A:B,2,FALSE)))</f>
        <v>1</v>
      </c>
      <c r="U1789" s="19" t="str">
        <f>IF(ISNA(VLOOKUP(B1789,dbcodes!A:B,2,FALSE)),des!R1336,VLOOKUP(B1789,dbcodes!A:B,2,FALSE))</f>
        <v>TB_PREV_D_DSD_Age_TherapyType_NewExArt_HIV</v>
      </c>
      <c r="V1789" s="66"/>
      <c r="W1789" s="107" t="str">
        <f>IF(ISNA(VLOOKUP(C1789,descriptions!A:B,2,FALSE)),des!V1336,IF(G1789=" TARGET","Target ","")&amp;VLOOKUP(C1789,descriptions!A:B,2,FALSE))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1789" s="20" t="s">
        <v>4</v>
      </c>
      <c r="Y1789" s="20" t="s">
        <v>831</v>
      </c>
      <c r="Z1789" s="20" t="s">
        <v>836</v>
      </c>
      <c r="AA1789" s="20" t="s">
        <v>102</v>
      </c>
      <c r="AB1789" s="20" t="s">
        <v>755</v>
      </c>
      <c r="AC1789" s="19" t="str">
        <f>IF(AB1789&lt;&gt;"",IF(NOT(ISNA(INDEX(os!A:A,MATCH(AB1789,os!B:B,0)))),INDEX(os!A:A,MATCH(AB1789,os!B:B,0)),"0"),"")</f>
        <v/>
      </c>
      <c r="AD1789" s="20" t="s">
        <v>830</v>
      </c>
      <c r="AH1789" s="93" t="str">
        <f>IF(NOT(ISNA(VLOOKUP(B:B,ResultsTargets!A:A,1,0))),"TRUE","")</f>
        <v/>
      </c>
      <c r="AI1789" s="19" t="str">
        <f>IF(ISNA(VLOOKUP(C1789,dim_techarea!A:B,2,FALSE)),"",VLOOKUP(C1789,dim_techarea!A:B,2,FALSE))</f>
        <v>TB_PREV</v>
      </c>
      <c r="AJ1789" s="19" t="str">
        <f>IF(ISNA(VLOOKUP(AI1789,dim_techarea!B:C,2,FALSE)),"",VLOOKUP(AI1789,dim_techarea!B:C,2,FALSE))</f>
        <v>FfxbuFZVAM5</v>
      </c>
      <c r="AK1789" s="19" t="str">
        <f>IF(ISNA(VLOOKUP(TRIM(G1789),dim_targetsresults!A:B,2,FALSE)),"",VLOOKUP(TRIM(G1789),dim_targetsresults!A:C,2,FALSE))</f>
        <v>MER Results</v>
      </c>
      <c r="AL1789" s="19" t="str">
        <f>IF(ISNA(VLOOKUP(AK1789,dim_targetsresults!B:C,2,FALSE)),"",VLOOKUP(AK1789,dim_targetsresults!B:C,2,FALSE))</f>
        <v>Jh0jDM5yQ2E</v>
      </c>
      <c r="AM1789" s="19" t="str">
        <f>IF(ISNA(VLOOKUP(TRIM(D1789),dim_numeratordenominator!A:B,2,FALSE)),"",VLOOKUP(TRIM(D1789),dim_numeratordenominator!A:C,2,FALSE))</f>
        <v>Denominator</v>
      </c>
      <c r="AN1789" s="19" t="str">
        <f>IF(ISNA(VLOOKUP(AM1789,dim_numeratordenominator!B:C,2,FALSE)),"",VLOOKUP(AM1789,dim_numeratordenominator!B:C,2,FALSE))</f>
        <v>QpNj0nSuEhD</v>
      </c>
      <c r="AO1789" s="19" t="str">
        <f>IF(ISNA(VLOOKUP(TRIM(E1789),dim_supporttype!A:B,2,FALSE)),"",VLOOKUP(TRIM(E1789),dim_supporttype!A:C,2,FALSE))</f>
        <v>DSD</v>
      </c>
      <c r="AP1789" s="19" t="str">
        <f>IF(ISNA(VLOOKUP(AO1789,dim_supporttype!B:C,2,FALSE)),"",VLOOKUP(AO1789,dim_supporttype!B:C,2,FALSE))</f>
        <v>iM13vdNLWKb</v>
      </c>
      <c r="AQ1789" s="19" t="str">
        <f>IF(ISNA(VLOOKUP(TRIM(F1789),dim_disaggs!A:B,2,FALSE)),"No Disagg",VLOOKUP(TRIM(F1789),dim_disaggs!A:B,2,FALSE))</f>
        <v>Age/TherapyType/NewExistingArt/HIVStatus</v>
      </c>
      <c r="AR1789" s="19" t="str">
        <f>IF(ISNA(VLOOKUP(AQ1789,dim_disaggs!B:C,2,FALSE)),"",VLOOKUP(AQ1789,dim_disaggs!B:C,2,FALSE))</f>
        <v>ClkvX1lYY12</v>
      </c>
      <c r="AU1789" s="72" t="s">
        <v>755</v>
      </c>
      <c r="AV1789" s="73" t="s">
        <v>755</v>
      </c>
      <c r="AW1789" s="66" t="s">
        <v>755</v>
      </c>
      <c r="AX1789" s="66" t="s">
        <v>755</v>
      </c>
      <c r="BA1789" s="105" t="str">
        <f t="shared" si="252"/>
        <v>Top Level Denominator</v>
      </c>
      <c r="BB1789" s="20" t="str">
        <f t="shared" si="253"/>
        <v>Azqe383ljKu</v>
      </c>
      <c r="BE1789" s="75" t="s">
        <v>755</v>
      </c>
      <c r="BF1789" s="73" t="s">
        <v>755</v>
      </c>
      <c r="BG1789" s="55" t="s">
        <v>755</v>
      </c>
      <c r="BH1789" s="76" t="s">
        <v>755</v>
      </c>
      <c r="BI1789" s="20" t="s">
        <v>755</v>
      </c>
      <c r="BJ1789" s="20" t="s">
        <v>755</v>
      </c>
      <c r="BK1789" s="55" t="s">
        <v>20635</v>
      </c>
      <c r="BL1789" s="71" t="s">
        <v>20637</v>
      </c>
      <c r="BM1789" s="77" t="s">
        <v>755</v>
      </c>
      <c r="BN1789" s="78" t="s">
        <v>755</v>
      </c>
      <c r="BO1789" s="77" t="s">
        <v>755</v>
      </c>
      <c r="BP1789" s="78" t="s">
        <v>755</v>
      </c>
    </row>
    <row r="1790" spans="1:68" s="3" customFormat="1" x14ac:dyDescent="0.2">
      <c r="A1790" s="22" t="s">
        <v>95</v>
      </c>
      <c r="B1790" s="5" t="s">
        <v>20576</v>
      </c>
      <c r="C1790" s="20" t="s">
        <v>751</v>
      </c>
      <c r="D1790" s="20" t="s">
        <v>164</v>
      </c>
      <c r="E1790" s="20" t="s">
        <v>78</v>
      </c>
      <c r="F1790" s="22" t="s">
        <v>20612</v>
      </c>
      <c r="G1790" s="20" t="s">
        <v>20086</v>
      </c>
      <c r="H1790" s="22" t="s">
        <v>20619</v>
      </c>
      <c r="I1790" s="19">
        <f t="shared" si="254"/>
        <v>45</v>
      </c>
      <c r="J1790" s="20" t="s">
        <v>755</v>
      </c>
      <c r="K1790" s="20" t="s">
        <v>752</v>
      </c>
      <c r="L1790" s="95" t="str">
        <f>IF(M1790&lt;&gt;"",IF(NOT(ISNA(INDEX(cc!B:B,MATCH(M1790,cc!A:A,0)))),INDEX(cc!B:B,MATCH(M1790,cc!A:A,0)),"0"),"")</f>
        <v>Age (&lt;15,15+-uk, 2), Sex, TB Therapy Type, New Existing ART and HIV Status (Positive Only)</v>
      </c>
      <c r="M1790" s="97" t="s">
        <v>20574</v>
      </c>
      <c r="N1790" s="28" t="str">
        <f t="shared" si="255"/>
        <v/>
      </c>
      <c r="O1790" s="19" t="str">
        <f t="shared" si="248"/>
        <v>TB_PREV (D, TA, Age/TherapyType/NewExistingArt/HIVStatus): IPT</v>
      </c>
      <c r="P1790" s="19" t="str">
        <f t="shared" si="249"/>
        <v>TB_PREV (D, TA, Age/TherapyType/NewExistingArt/HIVStatus): IPT</v>
      </c>
      <c r="Q1790" s="19" t="str">
        <f t="shared" si="256"/>
        <v>TB_PREV (D, TA, Age/TherapyType/NewExArt/HIV)</v>
      </c>
      <c r="R1790" s="19" t="str">
        <f t="shared" si="250"/>
        <v>TB_PREV_D_TA_Age_TherapyType_NewExArt_HIV</v>
      </c>
      <c r="S1790" s="19" t="str">
        <f t="shared" si="251"/>
        <v>TB_PREV_D_TA_Age_TherapyType_NewExArt_HIV_</v>
      </c>
      <c r="T1790" s="19" t="b">
        <f>NOT(ISNA(VLOOKUP(B1790,dbcodes!A:B,2,FALSE)))</f>
        <v>1</v>
      </c>
      <c r="U1790" s="19" t="str">
        <f>IF(ISNA(VLOOKUP(B1790,dbcodes!A:B,2,FALSE)),des!R1337,VLOOKUP(B1790,dbcodes!A:B,2,FALSE))</f>
        <v>TB_PREV_D_TA_Age_TherapyType_NewExArt_HIV</v>
      </c>
      <c r="V1790" s="66"/>
      <c r="W1790" s="107" t="str">
        <f>IF(ISNA(VLOOKUP(C1790,descriptions!A:B,2,FALSE)),des!V1337,IF(G1790=" TARGET","Target ","")&amp;VLOOKUP(C1790,descriptions!A:B,2,FALSE))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1790" s="20" t="s">
        <v>4</v>
      </c>
      <c r="Y1790" s="20" t="s">
        <v>831</v>
      </c>
      <c r="Z1790" s="20" t="s">
        <v>836</v>
      </c>
      <c r="AA1790" s="20" t="s">
        <v>102</v>
      </c>
      <c r="AB1790" s="20" t="s">
        <v>755</v>
      </c>
      <c r="AC1790" s="19" t="str">
        <f>IF(AB1790&lt;&gt;"",IF(NOT(ISNA(INDEX(os!A:A,MATCH(AB1790,os!B:B,0)))),INDEX(os!A:A,MATCH(AB1790,os!B:B,0)),"0"),"")</f>
        <v/>
      </c>
      <c r="AD1790" s="20" t="s">
        <v>830</v>
      </c>
      <c r="AE1790" s="20"/>
      <c r="AF1790" s="20"/>
      <c r="AG1790" s="20"/>
      <c r="AH1790" s="93" t="str">
        <f>IF(NOT(ISNA(VLOOKUP(B:B,ResultsTargets!A:A,1,0))),"TRUE","")</f>
        <v/>
      </c>
      <c r="AI1790" s="19" t="str">
        <f>IF(ISNA(VLOOKUP(C1790,dim_techarea!A:B,2,FALSE)),"",VLOOKUP(C1790,dim_techarea!A:B,2,FALSE))</f>
        <v>TB_PREV</v>
      </c>
      <c r="AJ1790" s="19" t="str">
        <f>IF(ISNA(VLOOKUP(AI1790,dim_techarea!B:C,2,FALSE)),"",VLOOKUP(AI1790,dim_techarea!B:C,2,FALSE))</f>
        <v>FfxbuFZVAM5</v>
      </c>
      <c r="AK1790" s="19" t="str">
        <f>IF(ISNA(VLOOKUP(TRIM(G1790),dim_targetsresults!A:B,2,FALSE)),"",VLOOKUP(TRIM(G1790),dim_targetsresults!A:C,2,FALSE))</f>
        <v>MER Results</v>
      </c>
      <c r="AL1790" s="19" t="str">
        <f>IF(ISNA(VLOOKUP(AK1790,dim_targetsresults!B:C,2,FALSE)),"",VLOOKUP(AK1790,dim_targetsresults!B:C,2,FALSE))</f>
        <v>Jh0jDM5yQ2E</v>
      </c>
      <c r="AM1790" s="19" t="str">
        <f>IF(ISNA(VLOOKUP(TRIM(D1790),dim_numeratordenominator!A:B,2,FALSE)),"",VLOOKUP(TRIM(D1790),dim_numeratordenominator!A:C,2,FALSE))</f>
        <v>Denominator</v>
      </c>
      <c r="AN1790" s="19" t="str">
        <f>IF(ISNA(VLOOKUP(AM1790,dim_numeratordenominator!B:C,2,FALSE)),"",VLOOKUP(AM1790,dim_numeratordenominator!B:C,2,FALSE))</f>
        <v>QpNj0nSuEhD</v>
      </c>
      <c r="AO1790" s="19" t="str">
        <f>IF(ISNA(VLOOKUP(TRIM(E1790),dim_supporttype!A:B,2,FALSE)),"",VLOOKUP(TRIM(E1790),dim_supporttype!A:C,2,FALSE))</f>
        <v>TA</v>
      </c>
      <c r="AP1790" s="19" t="str">
        <f>IF(ISNA(VLOOKUP(AO1790,dim_supporttype!B:C,2,FALSE)),"",VLOOKUP(AO1790,dim_supporttype!B:C,2,FALSE))</f>
        <v>cRAGKdWIDn4</v>
      </c>
      <c r="AQ1790" s="19" t="str">
        <f>IF(ISNA(VLOOKUP(TRIM(F1790),dim_disaggs!A:B,2,FALSE)),"No Disagg",VLOOKUP(TRIM(F1790),dim_disaggs!A:B,2,FALSE))</f>
        <v>Age/TherapyType/NewExistingArt/HIVStatus</v>
      </c>
      <c r="AR1790" s="19" t="str">
        <f>IF(ISNA(VLOOKUP(AQ1790,dim_disaggs!B:C,2,FALSE)),"",VLOOKUP(AQ1790,dim_disaggs!B:C,2,FALSE))</f>
        <v>ClkvX1lYY12</v>
      </c>
      <c r="AS1790" s="72"/>
      <c r="AT1790" s="66"/>
      <c r="AU1790" s="72" t="s">
        <v>755</v>
      </c>
      <c r="AV1790" s="73" t="s">
        <v>755</v>
      </c>
      <c r="AW1790" s="66" t="s">
        <v>755</v>
      </c>
      <c r="AX1790" s="66" t="s">
        <v>755</v>
      </c>
      <c r="AY1790" s="20"/>
      <c r="AZ1790" s="20"/>
      <c r="BA1790" s="105" t="str">
        <f t="shared" si="252"/>
        <v>Top Level Denominator</v>
      </c>
      <c r="BB1790" s="20" t="str">
        <f t="shared" si="253"/>
        <v>Azqe383ljKu</v>
      </c>
      <c r="BC1790" s="20"/>
      <c r="BD1790" s="20"/>
      <c r="BE1790" s="75" t="s">
        <v>755</v>
      </c>
      <c r="BF1790" s="73" t="s">
        <v>755</v>
      </c>
      <c r="BG1790" s="55" t="s">
        <v>755</v>
      </c>
      <c r="BH1790" s="76" t="s">
        <v>755</v>
      </c>
      <c r="BI1790" s="20" t="s">
        <v>755</v>
      </c>
      <c r="BJ1790" s="20" t="s">
        <v>755</v>
      </c>
      <c r="BK1790" s="55" t="s">
        <v>20635</v>
      </c>
      <c r="BL1790" s="71" t="s">
        <v>20637</v>
      </c>
      <c r="BM1790" s="77" t="s">
        <v>755</v>
      </c>
      <c r="BN1790" s="78" t="s">
        <v>755</v>
      </c>
      <c r="BO1790" s="77" t="s">
        <v>755</v>
      </c>
      <c r="BP1790" s="78" t="s">
        <v>755</v>
      </c>
    </row>
    <row r="1791" spans="1:68" s="3" customFormat="1" x14ac:dyDescent="0.2">
      <c r="A1791" s="22" t="s">
        <v>95</v>
      </c>
      <c r="B1791" s="5" t="s">
        <v>21232</v>
      </c>
      <c r="C1791" s="20" t="s">
        <v>751</v>
      </c>
      <c r="D1791" s="22" t="s">
        <v>1</v>
      </c>
      <c r="E1791" s="20" t="s">
        <v>77</v>
      </c>
      <c r="F1791" s="22" t="s">
        <v>20612</v>
      </c>
      <c r="G1791" s="20" t="s">
        <v>20086</v>
      </c>
      <c r="H1791" s="22" t="s">
        <v>20619</v>
      </c>
      <c r="I1791" s="19">
        <f t="shared" si="254"/>
        <v>46</v>
      </c>
      <c r="J1791" s="20" t="s">
        <v>755</v>
      </c>
      <c r="K1791" s="20" t="s">
        <v>752</v>
      </c>
      <c r="L1791" s="95" t="str">
        <f>IF(M1791&lt;&gt;"",IF(NOT(ISNA(INDEX(cc!B:B,MATCH(M1791,cc!A:A,0)))),INDEX(cc!B:B,MATCH(M1791,cc!A:A,0)),"0"),"")</f>
        <v>Age (&lt;15,15+-uk, 2), Sex, TB Therapy Type, New Existing ART and HIV Status (Positive Only)</v>
      </c>
      <c r="M1791" s="97" t="s">
        <v>20574</v>
      </c>
      <c r="N1791" s="28" t="str">
        <f t="shared" si="255"/>
        <v/>
      </c>
      <c r="O1791" s="19" t="str">
        <f t="shared" si="248"/>
        <v>TB_PREV (N, DSD, Age/TherapyType/NewExistingArt/HIVStatus): IPT</v>
      </c>
      <c r="P1791" s="19" t="str">
        <f t="shared" si="249"/>
        <v>TB_PREV (N, DSD, Age/TherapyType/NewExistingArt/HIVStatus): IPT</v>
      </c>
      <c r="Q1791" s="19" t="str">
        <f t="shared" si="256"/>
        <v>TB_PREV (N, DSD, Age/TherapyType/NewExArt/HIV)</v>
      </c>
      <c r="R1791" s="19" t="str">
        <f t="shared" si="250"/>
        <v>TB_PREV_N_DSD_Age_TherapyType_NewExArt_HIV</v>
      </c>
      <c r="S1791" s="19" t="str">
        <f t="shared" si="251"/>
        <v>TB_PREV_N_DSD_Age_TherapyType_NewExArt_HIV_</v>
      </c>
      <c r="T1791" s="19" t="b">
        <f>NOT(ISNA(VLOOKUP(B1791,dbcodes!A:B,2,FALSE)))</f>
        <v>1</v>
      </c>
      <c r="U1791" s="19" t="str">
        <f>IF(ISNA(VLOOKUP(B1791,dbcodes!A:B,2,FALSE)),des!R1338,VLOOKUP(B1791,dbcodes!A:B,2,FALSE))</f>
        <v>TB_PREV_N_DSD_Age_TherapyType_NewExArt_HIV</v>
      </c>
      <c r="V1791" s="66"/>
      <c r="W1791" s="107" t="str">
        <f>IF(ISNA(VLOOKUP(C1791,descriptions!A:B,2,FALSE)),des!V1338,IF(G1791=" TARGET","Target ","")&amp;VLOOKUP(C1791,descriptions!A:B,2,FALSE))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1791" s="20" t="s">
        <v>4</v>
      </c>
      <c r="Y1791" s="20" t="s">
        <v>831</v>
      </c>
      <c r="Z1791" s="20" t="s">
        <v>836</v>
      </c>
      <c r="AA1791" s="20" t="s">
        <v>102</v>
      </c>
      <c r="AB1791" s="20" t="s">
        <v>755</v>
      </c>
      <c r="AC1791" s="19" t="str">
        <f>IF(AB1791&lt;&gt;"",IF(NOT(ISNA(INDEX(os!A:A,MATCH(AB1791,os!B:B,0)))),INDEX(os!A:A,MATCH(AB1791,os!B:B,0)),"0"),"")</f>
        <v/>
      </c>
      <c r="AD1791" s="20" t="s">
        <v>830</v>
      </c>
      <c r="AE1791" s="20"/>
      <c r="AF1791" s="20"/>
      <c r="AG1791" s="20"/>
      <c r="AH1791" s="93" t="str">
        <f>IF(NOT(ISNA(VLOOKUP(B:B,ResultsTargets!A:A,1,0))),"TRUE","")</f>
        <v/>
      </c>
      <c r="AI1791" s="19" t="str">
        <f>IF(ISNA(VLOOKUP(C1791,dim_techarea!A:B,2,FALSE)),"",VLOOKUP(C1791,dim_techarea!A:B,2,FALSE))</f>
        <v>TB_PREV</v>
      </c>
      <c r="AJ1791" s="19" t="str">
        <f>IF(ISNA(VLOOKUP(AI1791,dim_techarea!B:C,2,FALSE)),"",VLOOKUP(AI1791,dim_techarea!B:C,2,FALSE))</f>
        <v>FfxbuFZVAM5</v>
      </c>
      <c r="AK1791" s="19" t="str">
        <f>IF(ISNA(VLOOKUP(TRIM(G1791),dim_targetsresults!A:B,2,FALSE)),"",VLOOKUP(TRIM(G1791),dim_targetsresults!A:C,2,FALSE))</f>
        <v>MER Results</v>
      </c>
      <c r="AL1791" s="19" t="str">
        <f>IF(ISNA(VLOOKUP(AK1791,dim_targetsresults!B:C,2,FALSE)),"",VLOOKUP(AK1791,dim_targetsresults!B:C,2,FALSE))</f>
        <v>Jh0jDM5yQ2E</v>
      </c>
      <c r="AM1791" s="19" t="str">
        <f>IF(ISNA(VLOOKUP(TRIM(D1791),dim_numeratordenominator!A:B,2,FALSE)),"",VLOOKUP(TRIM(D1791),dim_numeratordenominator!A:C,2,FALSE))</f>
        <v>Numerator</v>
      </c>
      <c r="AN1791" s="19" t="str">
        <f>IF(ISNA(VLOOKUP(AM1791,dim_numeratordenominator!B:C,2,FALSE)),"",VLOOKUP(AM1791,dim_numeratordenominator!B:C,2,FALSE))</f>
        <v>Som9NRMQqV7</v>
      </c>
      <c r="AO1791" s="19" t="str">
        <f>IF(ISNA(VLOOKUP(TRIM(E1791),dim_supporttype!A:B,2,FALSE)),"",VLOOKUP(TRIM(E1791),dim_supporttype!A:C,2,FALSE))</f>
        <v>DSD</v>
      </c>
      <c r="AP1791" s="19" t="str">
        <f>IF(ISNA(VLOOKUP(AO1791,dim_supporttype!B:C,2,FALSE)),"",VLOOKUP(AO1791,dim_supporttype!B:C,2,FALSE))</f>
        <v>iM13vdNLWKb</v>
      </c>
      <c r="AQ1791" s="19" t="str">
        <f>IF(ISNA(VLOOKUP(TRIM(F1791),dim_disaggs!A:B,2,FALSE)),"No Disagg",VLOOKUP(TRIM(F1791),dim_disaggs!A:B,2,FALSE))</f>
        <v>Age/TherapyType/NewExistingArt/HIVStatus</v>
      </c>
      <c r="AR1791" s="19" t="str">
        <f>IF(ISNA(VLOOKUP(AQ1791,dim_disaggs!B:C,2,FALSE)),"",VLOOKUP(AQ1791,dim_disaggs!B:C,2,FALSE))</f>
        <v>ClkvX1lYY12</v>
      </c>
      <c r="AS1791" s="72"/>
      <c r="AT1791" s="66"/>
      <c r="AU1791" s="72" t="s">
        <v>755</v>
      </c>
      <c r="AV1791" s="73" t="s">
        <v>755</v>
      </c>
      <c r="AW1791" s="66" t="s">
        <v>755</v>
      </c>
      <c r="AX1791" s="66" t="s">
        <v>755</v>
      </c>
      <c r="AY1791" s="20"/>
      <c r="AZ1791" s="20"/>
      <c r="BA1791" s="105" t="str">
        <f t="shared" si="252"/>
        <v>Top Level Numerator</v>
      </c>
      <c r="BB1791" s="20" t="str">
        <f t="shared" si="253"/>
        <v>PE5QVF0w4xj</v>
      </c>
      <c r="BC1791" s="20"/>
      <c r="BD1791" s="20"/>
      <c r="BE1791" s="75" t="s">
        <v>755</v>
      </c>
      <c r="BF1791" s="73" t="s">
        <v>755</v>
      </c>
      <c r="BG1791" s="55" t="s">
        <v>755</v>
      </c>
      <c r="BH1791" s="76" t="s">
        <v>755</v>
      </c>
      <c r="BI1791" s="20" t="s">
        <v>755</v>
      </c>
      <c r="BJ1791" s="20" t="s">
        <v>755</v>
      </c>
      <c r="BK1791" s="55" t="s">
        <v>20634</v>
      </c>
      <c r="BL1791" s="71" t="s">
        <v>20636</v>
      </c>
      <c r="BM1791" s="77" t="s">
        <v>755</v>
      </c>
      <c r="BN1791" s="78" t="s">
        <v>755</v>
      </c>
      <c r="BO1791" s="77" t="s">
        <v>755</v>
      </c>
      <c r="BP1791" s="78" t="s">
        <v>755</v>
      </c>
    </row>
    <row r="1792" spans="1:68" s="3" customFormat="1" ht="17" customHeight="1" x14ac:dyDescent="0.2">
      <c r="A1792" s="22" t="s">
        <v>95</v>
      </c>
      <c r="B1792" s="5" t="s">
        <v>21233</v>
      </c>
      <c r="C1792" s="20" t="s">
        <v>751</v>
      </c>
      <c r="D1792" s="22" t="s">
        <v>1</v>
      </c>
      <c r="E1792" s="20" t="s">
        <v>78</v>
      </c>
      <c r="F1792" s="22" t="s">
        <v>20612</v>
      </c>
      <c r="G1792" s="20" t="s">
        <v>20086</v>
      </c>
      <c r="H1792" s="22" t="s">
        <v>20619</v>
      </c>
      <c r="I1792" s="19">
        <f t="shared" si="254"/>
        <v>45</v>
      </c>
      <c r="J1792" s="20" t="s">
        <v>755</v>
      </c>
      <c r="K1792" s="20" t="s">
        <v>752</v>
      </c>
      <c r="L1792" s="95" t="str">
        <f>IF(M1792&lt;&gt;"",IF(NOT(ISNA(INDEX(cc!B:B,MATCH(M1792,cc!A:A,0)))),INDEX(cc!B:B,MATCH(M1792,cc!A:A,0)),"0"),"")</f>
        <v>Age (&lt;15,15+-uk, 2), Sex, TB Therapy Type, New Existing ART and HIV Status (Positive Only)</v>
      </c>
      <c r="M1792" s="97" t="s">
        <v>20574</v>
      </c>
      <c r="N1792" s="28" t="str">
        <f t="shared" si="255"/>
        <v/>
      </c>
      <c r="O1792" s="19" t="str">
        <f t="shared" si="248"/>
        <v>TB_PREV (N, TA, Age/TherapyType/NewExistingArt/HIVStatus): IPT</v>
      </c>
      <c r="P1792" s="19" t="str">
        <f t="shared" si="249"/>
        <v>TB_PREV (N, TA, Age/TherapyType/NewExistingArt/HIVStatus): IPT</v>
      </c>
      <c r="Q1792" s="19" t="str">
        <f t="shared" si="256"/>
        <v>TB_PREV (N, TA, Age/TherapyType/NewExArt/HIV)</v>
      </c>
      <c r="R1792" s="19" t="str">
        <f t="shared" si="250"/>
        <v>TB_PREV_N_TA_Age_TherapyType_NewExArt_HIV</v>
      </c>
      <c r="S1792" s="19" t="str">
        <f t="shared" si="251"/>
        <v>TB_PREV_N_TA_Age_TherapyType_NewExArt_HIV_</v>
      </c>
      <c r="T1792" s="19" t="b">
        <f>NOT(ISNA(VLOOKUP(B1792,dbcodes!A:B,2,FALSE)))</f>
        <v>1</v>
      </c>
      <c r="U1792" s="19" t="str">
        <f>IF(ISNA(VLOOKUP(B1792,dbcodes!A:B,2,FALSE)),des!R1339,VLOOKUP(B1792,dbcodes!A:B,2,FALSE))</f>
        <v>TB_PREV_N_TA_Age_TherapyType_NewExArt_HIV</v>
      </c>
      <c r="V1792" s="66"/>
      <c r="W1792" s="107" t="str">
        <f>IF(ISNA(VLOOKUP(C1792,descriptions!A:B,2,FALSE)),des!V1339,IF(G1792=" TARGET","Target ","")&amp;VLOOKUP(C1792,descriptions!A:B,2,FALSE))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1792" s="20" t="s">
        <v>4</v>
      </c>
      <c r="Y1792" s="20" t="s">
        <v>831</v>
      </c>
      <c r="Z1792" s="20" t="s">
        <v>836</v>
      </c>
      <c r="AA1792" s="20" t="s">
        <v>102</v>
      </c>
      <c r="AB1792" s="20" t="s">
        <v>755</v>
      </c>
      <c r="AC1792" s="19" t="str">
        <f>IF(AB1792&lt;&gt;"",IF(NOT(ISNA(INDEX(os!A:A,MATCH(AB1792,os!B:B,0)))),INDEX(os!A:A,MATCH(AB1792,os!B:B,0)),"0"),"")</f>
        <v/>
      </c>
      <c r="AD1792" s="20" t="s">
        <v>830</v>
      </c>
      <c r="AE1792" s="20"/>
      <c r="AF1792" s="20"/>
      <c r="AG1792" s="20"/>
      <c r="AH1792" s="93" t="str">
        <f>IF(NOT(ISNA(VLOOKUP(B:B,ResultsTargets!A:A,1,0))),"TRUE","")</f>
        <v/>
      </c>
      <c r="AI1792" s="19" t="str">
        <f>IF(ISNA(VLOOKUP(C1792,dim_techarea!A:B,2,FALSE)),"",VLOOKUP(C1792,dim_techarea!A:B,2,FALSE))</f>
        <v>TB_PREV</v>
      </c>
      <c r="AJ1792" s="19" t="str">
        <f>IF(ISNA(VLOOKUP(AI1792,dim_techarea!B:C,2,FALSE)),"",VLOOKUP(AI1792,dim_techarea!B:C,2,FALSE))</f>
        <v>FfxbuFZVAM5</v>
      </c>
      <c r="AK1792" s="19" t="str">
        <f>IF(ISNA(VLOOKUP(TRIM(G1792),dim_targetsresults!A:B,2,FALSE)),"",VLOOKUP(TRIM(G1792),dim_targetsresults!A:C,2,FALSE))</f>
        <v>MER Results</v>
      </c>
      <c r="AL1792" s="19" t="str">
        <f>IF(ISNA(VLOOKUP(AK1792,dim_targetsresults!B:C,2,FALSE)),"",VLOOKUP(AK1792,dim_targetsresults!B:C,2,FALSE))</f>
        <v>Jh0jDM5yQ2E</v>
      </c>
      <c r="AM1792" s="19" t="str">
        <f>IF(ISNA(VLOOKUP(TRIM(D1792),dim_numeratordenominator!A:B,2,FALSE)),"",VLOOKUP(TRIM(D1792),dim_numeratordenominator!A:C,2,FALSE))</f>
        <v>Numerator</v>
      </c>
      <c r="AN1792" s="19" t="str">
        <f>IF(ISNA(VLOOKUP(AM1792,dim_numeratordenominator!B:C,2,FALSE)),"",VLOOKUP(AM1792,dim_numeratordenominator!B:C,2,FALSE))</f>
        <v>Som9NRMQqV7</v>
      </c>
      <c r="AO1792" s="19" t="str">
        <f>IF(ISNA(VLOOKUP(TRIM(E1792),dim_supporttype!A:B,2,FALSE)),"",VLOOKUP(TRIM(E1792),dim_supporttype!A:C,2,FALSE))</f>
        <v>TA</v>
      </c>
      <c r="AP1792" s="19" t="str">
        <f>IF(ISNA(VLOOKUP(AO1792,dim_supporttype!B:C,2,FALSE)),"",VLOOKUP(AO1792,dim_supporttype!B:C,2,FALSE))</f>
        <v>cRAGKdWIDn4</v>
      </c>
      <c r="AQ1792" s="19" t="str">
        <f>IF(ISNA(VLOOKUP(TRIM(F1792),dim_disaggs!A:B,2,FALSE)),"No Disagg",VLOOKUP(TRIM(F1792),dim_disaggs!A:B,2,FALSE))</f>
        <v>Age/TherapyType/NewExistingArt/HIVStatus</v>
      </c>
      <c r="AR1792" s="19" t="str">
        <f>IF(ISNA(VLOOKUP(AQ1792,dim_disaggs!B:C,2,FALSE)),"",VLOOKUP(AQ1792,dim_disaggs!B:C,2,FALSE))</f>
        <v>ClkvX1lYY12</v>
      </c>
      <c r="AS1792" s="72"/>
      <c r="AT1792" s="66"/>
      <c r="AU1792" s="72" t="s">
        <v>755</v>
      </c>
      <c r="AV1792" s="73" t="s">
        <v>755</v>
      </c>
      <c r="AW1792" s="66" t="s">
        <v>755</v>
      </c>
      <c r="AX1792" s="66" t="s">
        <v>755</v>
      </c>
      <c r="AY1792" s="20"/>
      <c r="AZ1792" s="20"/>
      <c r="BA1792" s="105" t="str">
        <f t="shared" si="252"/>
        <v>Top Level Numerator</v>
      </c>
      <c r="BB1792" s="20" t="str">
        <f t="shared" si="253"/>
        <v>PE5QVF0w4xj</v>
      </c>
      <c r="BC1792" s="20"/>
      <c r="BD1792" s="20"/>
      <c r="BE1792" s="75" t="s">
        <v>755</v>
      </c>
      <c r="BF1792" s="73" t="s">
        <v>755</v>
      </c>
      <c r="BG1792" s="55" t="s">
        <v>755</v>
      </c>
      <c r="BH1792" s="76" t="s">
        <v>755</v>
      </c>
      <c r="BI1792" s="20" t="s">
        <v>755</v>
      </c>
      <c r="BJ1792" s="20" t="s">
        <v>755</v>
      </c>
      <c r="BK1792" s="55" t="s">
        <v>20634</v>
      </c>
      <c r="BL1792" s="71" t="s">
        <v>20636</v>
      </c>
      <c r="BM1792" s="77" t="s">
        <v>755</v>
      </c>
      <c r="BN1792" s="78" t="s">
        <v>755</v>
      </c>
      <c r="BO1792" s="77" t="s">
        <v>755</v>
      </c>
      <c r="BP1792" s="78" t="s">
        <v>755</v>
      </c>
    </row>
    <row r="1793" spans="1:68" s="3" customFormat="1" x14ac:dyDescent="0.2">
      <c r="A1793" s="20" t="s">
        <v>95</v>
      </c>
      <c r="B1793" s="20" t="s">
        <v>743</v>
      </c>
      <c r="C1793" s="20" t="s">
        <v>751</v>
      </c>
      <c r="D1793" s="20" t="s">
        <v>164</v>
      </c>
      <c r="E1793" s="20" t="s">
        <v>77</v>
      </c>
      <c r="F1793" s="20"/>
      <c r="G1793" s="20" t="s">
        <v>20086</v>
      </c>
      <c r="H1793" s="20"/>
      <c r="I1793" s="19">
        <f t="shared" si="254"/>
        <v>16</v>
      </c>
      <c r="J1793" s="20" t="s">
        <v>755</v>
      </c>
      <c r="K1793" s="20" t="s">
        <v>752</v>
      </c>
      <c r="L1793" s="95" t="str">
        <f>IF(M1793&lt;&gt;"",IF(NOT(ISNA(INDEX(cc!B:B,MATCH(M1793,cc!A:A,0)))),INDEX(cc!B:B,MATCH(M1793,cc!A:A,0)),"0"),"")</f>
        <v>default</v>
      </c>
      <c r="M1793" s="97" t="s">
        <v>13</v>
      </c>
      <c r="N1793" s="28" t="str">
        <f t="shared" si="255"/>
        <v/>
      </c>
      <c r="O1793" s="19" t="str">
        <f t="shared" si="248"/>
        <v>TB_PREV (D, DSD): IPT</v>
      </c>
      <c r="P1793" s="19" t="str">
        <f t="shared" si="249"/>
        <v>TB_PREV (D, DSD): IPT</v>
      </c>
      <c r="Q1793" s="19" t="str">
        <f t="shared" si="256"/>
        <v>TB_PREV (D, DSD)</v>
      </c>
      <c r="R1793" s="19" t="str">
        <f t="shared" si="250"/>
        <v>TB_PREV_D_DSD</v>
      </c>
      <c r="S1793" s="19" t="str">
        <f t="shared" si="251"/>
        <v>TB_PREV_D_DSD_</v>
      </c>
      <c r="T1793" s="19" t="b">
        <f>NOT(ISNA(VLOOKUP(B1793,dbcodes!A:B,2,FALSE)))</f>
        <v>1</v>
      </c>
      <c r="U1793" s="19" t="str">
        <f>IF(ISNA(VLOOKUP(B1793,dbcodes!A:B,2,FALSE)),des!R1340,VLOOKUP(B1793,dbcodes!A:B,2,FALSE))</f>
        <v>TB_PREV_D_DSD</v>
      </c>
      <c r="V1793" s="20"/>
      <c r="W1793" s="107" t="str">
        <f>IF(ISNA(VLOOKUP(C1793,descriptions!A:B,2,FALSE)),des!V1340,IF(G1793=" TARGET","Target ","")&amp;VLOOKUP(C1793,descriptions!A:B,2,FALSE))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1793" s="20" t="s">
        <v>4</v>
      </c>
      <c r="Y1793" s="20" t="s">
        <v>831</v>
      </c>
      <c r="Z1793" s="20" t="s">
        <v>836</v>
      </c>
      <c r="AA1793" s="20" t="s">
        <v>102</v>
      </c>
      <c r="AB1793" s="20" t="s">
        <v>755</v>
      </c>
      <c r="AC1793" s="19" t="str">
        <f>IF(AB1793&lt;&gt;"",IF(NOT(ISNA(INDEX(os!A:A,MATCH(AB1793,os!B:B,0)))),INDEX(os!A:A,MATCH(AB1793,os!B:B,0)),"0"),"")</f>
        <v/>
      </c>
      <c r="AD1793" s="20" t="s">
        <v>830</v>
      </c>
      <c r="AE1793" s="20"/>
      <c r="AF1793" s="20"/>
      <c r="AG1793" s="20"/>
      <c r="AH1793" s="93" t="str">
        <f>IF(NOT(ISNA(VLOOKUP(B:B,ResultsTargets!A:A,1,0))),"TRUE","")</f>
        <v/>
      </c>
      <c r="AI1793" s="19" t="str">
        <f>IF(ISNA(VLOOKUP(C1793,dim_techarea!A:B,2,FALSE)),"",VLOOKUP(C1793,dim_techarea!A:B,2,FALSE))</f>
        <v>TB_PREV</v>
      </c>
      <c r="AJ1793" s="19" t="str">
        <f>IF(ISNA(VLOOKUP(AI1793,dim_techarea!B:C,2,FALSE)),"",VLOOKUP(AI1793,dim_techarea!B:C,2,FALSE))</f>
        <v>FfxbuFZVAM5</v>
      </c>
      <c r="AK1793" s="19" t="str">
        <f>IF(ISNA(VLOOKUP(TRIM(G1793),dim_targetsresults!A:B,2,FALSE)),"",VLOOKUP(TRIM(G1793),dim_targetsresults!A:C,2,FALSE))</f>
        <v>MER Results</v>
      </c>
      <c r="AL1793" s="19" t="str">
        <f>IF(ISNA(VLOOKUP(AK1793,dim_targetsresults!B:C,2,FALSE)),"",VLOOKUP(AK1793,dim_targetsresults!B:C,2,FALSE))</f>
        <v>Jh0jDM5yQ2E</v>
      </c>
      <c r="AM1793" s="19" t="str">
        <f>IF(ISNA(VLOOKUP(TRIM(D1793),dim_numeratordenominator!A:B,2,FALSE)),"",VLOOKUP(TRIM(D1793),dim_numeratordenominator!A:C,2,FALSE))</f>
        <v>Denominator</v>
      </c>
      <c r="AN1793" s="19" t="str">
        <f>IF(ISNA(VLOOKUP(AM1793,dim_numeratordenominator!B:C,2,FALSE)),"",VLOOKUP(AM1793,dim_numeratordenominator!B:C,2,FALSE))</f>
        <v>QpNj0nSuEhD</v>
      </c>
      <c r="AO1793" s="19" t="str">
        <f>IF(ISNA(VLOOKUP(TRIM(E1793),dim_supporttype!A:B,2,FALSE)),"",VLOOKUP(TRIM(E1793),dim_supporttype!A:C,2,FALSE))</f>
        <v>DSD</v>
      </c>
      <c r="AP1793" s="19" t="str">
        <f>IF(ISNA(VLOOKUP(AO1793,dim_supporttype!B:C,2,FALSE)),"",VLOOKUP(AO1793,dim_supporttype!B:C,2,FALSE))</f>
        <v>iM13vdNLWKb</v>
      </c>
      <c r="AQ1793" s="19" t="str">
        <f>IF(ISNA(VLOOKUP(TRIM(F1793),dim_disaggs!A:B,2,FALSE)),"No Disagg",VLOOKUP(TRIM(F1793),dim_disaggs!A:B,2,FALSE))</f>
        <v>No Disagg</v>
      </c>
      <c r="AR1793" s="19" t="str">
        <f>IF(ISNA(VLOOKUP(AQ1793,dim_disaggs!B:C,2,FALSE)),"",VLOOKUP(AQ1793,dim_disaggs!B:C,2,FALSE))</f>
        <v>werJlVT6sf3</v>
      </c>
      <c r="AS1793" s="72"/>
      <c r="AT1793" s="66"/>
      <c r="AU1793" s="72" t="s">
        <v>755</v>
      </c>
      <c r="AV1793" s="73" t="s">
        <v>755</v>
      </c>
      <c r="AW1793" s="66" t="s">
        <v>755</v>
      </c>
      <c r="AX1793" s="66" t="s">
        <v>755</v>
      </c>
      <c r="AY1793" s="20"/>
      <c r="AZ1793" s="20"/>
      <c r="BA1793" s="105" t="str">
        <f t="shared" si="252"/>
        <v>Top Level Denominator</v>
      </c>
      <c r="BB1793" s="20" t="str">
        <f t="shared" si="253"/>
        <v>Azqe383ljKu</v>
      </c>
      <c r="BC1793" s="20"/>
      <c r="BD1793" s="20"/>
      <c r="BE1793" s="75" t="s">
        <v>755</v>
      </c>
      <c r="BF1793" s="73" t="s">
        <v>755</v>
      </c>
      <c r="BG1793" s="55" t="s">
        <v>20425</v>
      </c>
      <c r="BH1793" s="76" t="s">
        <v>20423</v>
      </c>
      <c r="BI1793" s="20" t="s">
        <v>755</v>
      </c>
      <c r="BJ1793" s="20" t="s">
        <v>755</v>
      </c>
      <c r="BK1793" s="55" t="s">
        <v>755</v>
      </c>
      <c r="BL1793" s="71" t="s">
        <v>755</v>
      </c>
      <c r="BM1793" s="77" t="s">
        <v>755</v>
      </c>
      <c r="BN1793" s="78" t="s">
        <v>755</v>
      </c>
      <c r="BO1793" s="77" t="s">
        <v>755</v>
      </c>
      <c r="BP1793" s="78" t="s">
        <v>755</v>
      </c>
    </row>
    <row r="1794" spans="1:68" s="3" customFormat="1" x14ac:dyDescent="0.2">
      <c r="A1794" s="20" t="s">
        <v>95</v>
      </c>
      <c r="B1794" s="20" t="s">
        <v>744</v>
      </c>
      <c r="C1794" s="20" t="s">
        <v>751</v>
      </c>
      <c r="D1794" s="20" t="s">
        <v>164</v>
      </c>
      <c r="E1794" s="20" t="s">
        <v>78</v>
      </c>
      <c r="F1794" s="20"/>
      <c r="G1794" s="20" t="s">
        <v>20086</v>
      </c>
      <c r="H1794" s="20"/>
      <c r="I1794" s="19">
        <f t="shared" si="254"/>
        <v>15</v>
      </c>
      <c r="J1794" s="20" t="s">
        <v>755</v>
      </c>
      <c r="K1794" s="20" t="s">
        <v>752</v>
      </c>
      <c r="L1794" s="95" t="str">
        <f>IF(M1794&lt;&gt;"",IF(NOT(ISNA(INDEX(cc!B:B,MATCH(M1794,cc!A:A,0)))),INDEX(cc!B:B,MATCH(M1794,cc!A:A,0)),"0"),"")</f>
        <v>default</v>
      </c>
      <c r="M1794" s="97" t="s">
        <v>13</v>
      </c>
      <c r="N1794" s="28" t="str">
        <f t="shared" si="255"/>
        <v/>
      </c>
      <c r="O1794" s="19" t="str">
        <f t="shared" ref="O1794:O1857" si="257">CONCATENATE(C1794, " (",_xlfn.TEXTJOIN(", ",TRUE,D1794,E1794,F1794),")",N1794,J1794,": ",K1794)</f>
        <v>TB_PREV (D, TA): IPT</v>
      </c>
      <c r="P1794" s="19" t="str">
        <f t="shared" ref="P1794:P1857" si="258">IF(RIGHT(O1794,1)=":",LEFT(O1794,LEN(O1794)-1),O1794)</f>
        <v>TB_PREV (D, TA): IPT</v>
      </c>
      <c r="Q1794" s="19" t="str">
        <f t="shared" si="256"/>
        <v>TB_PREV (D, TA)</v>
      </c>
      <c r="R1794" s="19" t="str">
        <f t="shared" ref="R1794:R1857" si="259">IF(RIGHT(S1794,1)="_",LEFT(S1794,LEN(S1794)-1),S1794)</f>
        <v>TB_PREV_D_TA</v>
      </c>
      <c r="S1794" s="19" t="str">
        <f t="shared" ref="S1794:S1857" si="260">SUBSTITUTE(SUBSTITUTE(SUBSTITUTE(SUBSTITUTE(SUBSTITUTE(SUBSTITUTE(SUBSTITUTE(SUBSTITUTE(SUBSTITUTE(Q1794,"&amp;","and"),"&lt;","lt"),"&gt;","gt"),"(","_"),")","_"),"/","_")," ","_"),",","_"),"__","_")</f>
        <v>TB_PREV_D_TA_</v>
      </c>
      <c r="T1794" s="19" t="b">
        <f>NOT(ISNA(VLOOKUP(B1794,dbcodes!A:B,2,FALSE)))</f>
        <v>1</v>
      </c>
      <c r="U1794" s="19" t="str">
        <f>IF(ISNA(VLOOKUP(B1794,dbcodes!A:B,2,FALSE)),des!R1341,VLOOKUP(B1794,dbcodes!A:B,2,FALSE))</f>
        <v>TB_PREV_D_TA</v>
      </c>
      <c r="V1794" s="20"/>
      <c r="W1794" s="107" t="str">
        <f>IF(ISNA(VLOOKUP(C1794,descriptions!A:B,2,FALSE)),des!V1341,IF(G1794=" TARGET","Target ","")&amp;VLOOKUP(C1794,descriptions!A:B,2,FALSE))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1794" s="20" t="s">
        <v>4</v>
      </c>
      <c r="Y1794" s="20" t="s">
        <v>831</v>
      </c>
      <c r="Z1794" s="20" t="s">
        <v>836</v>
      </c>
      <c r="AA1794" s="20" t="s">
        <v>102</v>
      </c>
      <c r="AB1794" s="20" t="s">
        <v>755</v>
      </c>
      <c r="AC1794" s="19" t="str">
        <f>IF(AB1794&lt;&gt;"",IF(NOT(ISNA(INDEX(os!A:A,MATCH(AB1794,os!B:B,0)))),INDEX(os!A:A,MATCH(AB1794,os!B:B,0)),"0"),"")</f>
        <v/>
      </c>
      <c r="AD1794" s="20" t="s">
        <v>830</v>
      </c>
      <c r="AE1794" s="20"/>
      <c r="AF1794" s="20"/>
      <c r="AG1794" s="20"/>
      <c r="AH1794" s="93" t="str">
        <f>IF(NOT(ISNA(VLOOKUP(B:B,ResultsTargets!A:A,1,0))),"TRUE","")</f>
        <v/>
      </c>
      <c r="AI1794" s="19" t="str">
        <f>IF(ISNA(VLOOKUP(C1794,dim_techarea!A:B,2,FALSE)),"",VLOOKUP(C1794,dim_techarea!A:B,2,FALSE))</f>
        <v>TB_PREV</v>
      </c>
      <c r="AJ1794" s="19" t="str">
        <f>IF(ISNA(VLOOKUP(AI1794,dim_techarea!B:C,2,FALSE)),"",VLOOKUP(AI1794,dim_techarea!B:C,2,FALSE))</f>
        <v>FfxbuFZVAM5</v>
      </c>
      <c r="AK1794" s="19" t="str">
        <f>IF(ISNA(VLOOKUP(TRIM(G1794),dim_targetsresults!A:B,2,FALSE)),"",VLOOKUP(TRIM(G1794),dim_targetsresults!A:C,2,FALSE))</f>
        <v>MER Results</v>
      </c>
      <c r="AL1794" s="19" t="str">
        <f>IF(ISNA(VLOOKUP(AK1794,dim_targetsresults!B:C,2,FALSE)),"",VLOOKUP(AK1794,dim_targetsresults!B:C,2,FALSE))</f>
        <v>Jh0jDM5yQ2E</v>
      </c>
      <c r="AM1794" s="19" t="str">
        <f>IF(ISNA(VLOOKUP(TRIM(D1794),dim_numeratordenominator!A:B,2,FALSE)),"",VLOOKUP(TRIM(D1794),dim_numeratordenominator!A:C,2,FALSE))</f>
        <v>Denominator</v>
      </c>
      <c r="AN1794" s="19" t="str">
        <f>IF(ISNA(VLOOKUP(AM1794,dim_numeratordenominator!B:C,2,FALSE)),"",VLOOKUP(AM1794,dim_numeratordenominator!B:C,2,FALSE))</f>
        <v>QpNj0nSuEhD</v>
      </c>
      <c r="AO1794" s="19" t="str">
        <f>IF(ISNA(VLOOKUP(TRIM(E1794),dim_supporttype!A:B,2,FALSE)),"",VLOOKUP(TRIM(E1794),dim_supporttype!A:C,2,FALSE))</f>
        <v>TA</v>
      </c>
      <c r="AP1794" s="19" t="str">
        <f>IF(ISNA(VLOOKUP(AO1794,dim_supporttype!B:C,2,FALSE)),"",VLOOKUP(AO1794,dim_supporttype!B:C,2,FALSE))</f>
        <v>cRAGKdWIDn4</v>
      </c>
      <c r="AQ1794" s="19" t="str">
        <f>IF(ISNA(VLOOKUP(TRIM(F1794),dim_disaggs!A:B,2,FALSE)),"No Disagg",VLOOKUP(TRIM(F1794),dim_disaggs!A:B,2,FALSE))</f>
        <v>No Disagg</v>
      </c>
      <c r="AR1794" s="19" t="str">
        <f>IF(ISNA(VLOOKUP(AQ1794,dim_disaggs!B:C,2,FALSE)),"",VLOOKUP(AQ1794,dim_disaggs!B:C,2,FALSE))</f>
        <v>werJlVT6sf3</v>
      </c>
      <c r="AS1794" s="72"/>
      <c r="AT1794" s="66"/>
      <c r="AU1794" s="72" t="s">
        <v>755</v>
      </c>
      <c r="AV1794" s="73" t="s">
        <v>755</v>
      </c>
      <c r="AW1794" s="66" t="s">
        <v>755</v>
      </c>
      <c r="AX1794" s="66" t="s">
        <v>755</v>
      </c>
      <c r="AY1794" s="20"/>
      <c r="AZ1794" s="20"/>
      <c r="BA1794" s="105" t="str">
        <f t="shared" ref="BA1794:BA1857" si="261">IF(OR(
IF(RIGHT(LEFT(BC1794,11),1)="N",TRUE,FALSE),IF(RIGHT(LEFT(BE1794,11),1)="N",TRUE,FALSE),IF(RIGHT(LEFT(BG1794,11),1)="N",TRUE,FALSE),IF(RIGHT(LEFT(BI1794,11),1)="N",TRUE,FALSE),IF(RIGHT(LEFT(BK1794,11),1)="N",TRUE,FALSE),IF(RIGHT(LEFT(BM1794,11),1)="N",TRUE,FALSE),IF(RIGHT(LEFT(BO1794,11),1)="N",TRUE,FALSE)
),"Top Level Numerator",
IF(OR(
IF(RIGHT(LEFT(BC1794,11),1)="D",TRUE,FALSE),IF(RIGHT(LEFT(BE1794,11),1)="D",TRUE,FALSE),IF(RIGHT(LEFT(BG1794,11),1)="D",TRUE,FALSE),IF(RIGHT(LEFT(BI1794,11),1)="D",TRUE,FALSE),IF(RIGHT(LEFT(BK1794,11),1)="D",TRUE,FALSE),IF(RIGHT(LEFT(BM1794,11),1)="D",TRUE,FALSE),IF(RIGHT(LEFT(BO1794,11),1)="D",TRUE,FALSE)
),"Top Level Denominator","")
)</f>
        <v>Top Level Denominator</v>
      </c>
      <c r="BB1794" s="20" t="str">
        <f t="shared" ref="BB1794:BB1857" si="262">IF(OR(
IF(RIGHT(LEFT(BC1794,11),1)="N",TRUE,FALSE),IF(RIGHT(LEFT(BE1794,11),1)="N",TRUE,FALSE),IF(RIGHT(LEFT(BG1794,11),1)="N",TRUE,FALSE),IF(RIGHT(LEFT(BI1794,11),1)="N",TRUE,FALSE),IF(RIGHT(LEFT(BK1794,11),1)="N",TRUE,FALSE),IF(RIGHT(LEFT(BM1794,11),1)="N",TRUE,FALSE),IF(RIGHT(LEFT(BO1794,11),1)="N",TRUE,FALSE)
),"PE5QVF0w4xj",
IF(OR(
IF(RIGHT(LEFT(BC1794,11),1)="D",TRUE,FALSE),IF(RIGHT(LEFT(BE1794,11),1)="D",TRUE,FALSE),IF(RIGHT(LEFT(BG1794,11),1)="D",TRUE,FALSE),IF(RIGHT(LEFT(BI1794,11),1)="D",TRUE,FALSE),IF(RIGHT(LEFT(BK1794,11),1)="D",TRUE,FALSE),IF(RIGHT(LEFT(BM1794,11),1)="D",TRUE,FALSE),IF(RIGHT(LEFT(BO1794,11),1)="D",TRUE,FALSE)
),"Azqe383ljKu","")
)</f>
        <v>Azqe383ljKu</v>
      </c>
      <c r="BC1794" s="20"/>
      <c r="BD1794" s="20"/>
      <c r="BE1794" s="75" t="s">
        <v>755</v>
      </c>
      <c r="BF1794" s="73" t="s">
        <v>755</v>
      </c>
      <c r="BG1794" s="55" t="s">
        <v>20425</v>
      </c>
      <c r="BH1794" s="76" t="s">
        <v>20423</v>
      </c>
      <c r="BI1794" s="20" t="s">
        <v>755</v>
      </c>
      <c r="BJ1794" s="20" t="s">
        <v>755</v>
      </c>
      <c r="BK1794" s="55" t="s">
        <v>755</v>
      </c>
      <c r="BL1794" s="71" t="s">
        <v>755</v>
      </c>
      <c r="BM1794" s="77" t="s">
        <v>755</v>
      </c>
      <c r="BN1794" s="78" t="s">
        <v>755</v>
      </c>
      <c r="BO1794" s="77" t="s">
        <v>755</v>
      </c>
      <c r="BP1794" s="78" t="s">
        <v>755</v>
      </c>
    </row>
    <row r="1795" spans="1:68" s="3" customFormat="1" x14ac:dyDescent="0.2">
      <c r="A1795" s="20" t="s">
        <v>95</v>
      </c>
      <c r="B1795" s="20" t="s">
        <v>741</v>
      </c>
      <c r="C1795" s="20" t="s">
        <v>751</v>
      </c>
      <c r="D1795" s="20" t="s">
        <v>1</v>
      </c>
      <c r="E1795" s="20" t="s">
        <v>77</v>
      </c>
      <c r="F1795" s="20" t="s">
        <v>4156</v>
      </c>
      <c r="G1795" s="20" t="s">
        <v>20086</v>
      </c>
      <c r="H1795" s="20" t="s">
        <v>18672</v>
      </c>
      <c r="I1795" s="19">
        <f t="shared" si="254"/>
        <v>29</v>
      </c>
      <c r="J1795" s="20" t="s">
        <v>755</v>
      </c>
      <c r="K1795" s="20" t="s">
        <v>752</v>
      </c>
      <c r="L1795" s="95" t="str">
        <f>IF(M1795&lt;&gt;"",IF(NOT(ISNA(INDEX(cc!B:B,MATCH(M1795,cc!A:A,0)))),INDEX(cc!B:B,MATCH(M1795,cc!A:A,0)),"0"),"")</f>
        <v>Age (&lt;15,15+) and Sex</v>
      </c>
      <c r="M1795" s="97" t="s">
        <v>111</v>
      </c>
      <c r="N1795" s="28" t="str">
        <f t="shared" si="255"/>
        <v/>
      </c>
      <c r="O1795" s="19" t="str">
        <f t="shared" si="257"/>
        <v>TB_PREV (N, DSD, Age Aggregated/Sex): IPT</v>
      </c>
      <c r="P1795" s="19" t="str">
        <f t="shared" si="258"/>
        <v>TB_PREV (N, DSD, Age Aggregated/Sex): IPT</v>
      </c>
      <c r="Q1795" s="19" t="str">
        <f t="shared" si="256"/>
        <v>TB_PREV (N, DSD, Age Agg/Sex)</v>
      </c>
      <c r="R1795" s="19" t="str">
        <f t="shared" si="259"/>
        <v>TB_PREV_N_DSD_Age_Agg_Sex</v>
      </c>
      <c r="S1795" s="19" t="str">
        <f t="shared" si="260"/>
        <v>TB_PREV_N_DSD_Age_Agg_Sex_</v>
      </c>
      <c r="T1795" s="19" t="b">
        <f>NOT(ISNA(VLOOKUP(B1795,dbcodes!A:B,2,FALSE)))</f>
        <v>1</v>
      </c>
      <c r="U1795" s="19" t="str">
        <f>IF(ISNA(VLOOKUP(B1795,dbcodes!A:B,2,FALSE)),des!R1342,VLOOKUP(B1795,dbcodes!A:B,2,FALSE))</f>
        <v>TB_PREV_N_DSD_Aggregated_Age_Sex</v>
      </c>
      <c r="V1795" s="20"/>
      <c r="W1795" s="107" t="str">
        <f>IF(ISNA(VLOOKUP(C1795,descriptions!A:B,2,FALSE)),des!V1342,IF(G1795=" TARGET","Target ","")&amp;VLOOKUP(C1795,descriptions!A:B,2,FALSE))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1795" s="20" t="s">
        <v>4</v>
      </c>
      <c r="Y1795" s="20" t="s">
        <v>831</v>
      </c>
      <c r="Z1795" s="20" t="s">
        <v>836</v>
      </c>
      <c r="AA1795" s="20" t="s">
        <v>102</v>
      </c>
      <c r="AB1795" s="20" t="s">
        <v>755</v>
      </c>
      <c r="AC1795" s="19" t="str">
        <f>IF(AB1795&lt;&gt;"",IF(NOT(ISNA(INDEX(os!A:A,MATCH(AB1795,os!B:B,0)))),INDEX(os!A:A,MATCH(AB1795,os!B:B,0)),"0"),"")</f>
        <v/>
      </c>
      <c r="AD1795" s="20" t="s">
        <v>830</v>
      </c>
      <c r="AE1795" s="20"/>
      <c r="AF1795" s="20"/>
      <c r="AG1795" s="20"/>
      <c r="AH1795" s="93" t="str">
        <f>IF(NOT(ISNA(VLOOKUP(B:B,ResultsTargets!A:A,1,0))),"TRUE","")</f>
        <v/>
      </c>
      <c r="AI1795" s="19" t="str">
        <f>IF(ISNA(VLOOKUP(C1795,dim_techarea!A:B,2,FALSE)),"",VLOOKUP(C1795,dim_techarea!A:B,2,FALSE))</f>
        <v>TB_PREV</v>
      </c>
      <c r="AJ1795" s="19" t="str">
        <f>IF(ISNA(VLOOKUP(AI1795,dim_techarea!B:C,2,FALSE)),"",VLOOKUP(AI1795,dim_techarea!B:C,2,FALSE))</f>
        <v>FfxbuFZVAM5</v>
      </c>
      <c r="AK1795" s="19" t="str">
        <f>IF(ISNA(VLOOKUP(TRIM(G1795),dim_targetsresults!A:B,2,FALSE)),"",VLOOKUP(TRIM(G1795),dim_targetsresults!A:C,2,FALSE))</f>
        <v>MER Results</v>
      </c>
      <c r="AL1795" s="19" t="str">
        <f>IF(ISNA(VLOOKUP(AK1795,dim_targetsresults!B:C,2,FALSE)),"",VLOOKUP(AK1795,dim_targetsresults!B:C,2,FALSE))</f>
        <v>Jh0jDM5yQ2E</v>
      </c>
      <c r="AM1795" s="19" t="str">
        <f>IF(ISNA(VLOOKUP(TRIM(D1795),dim_numeratordenominator!A:B,2,FALSE)),"",VLOOKUP(TRIM(D1795),dim_numeratordenominator!A:C,2,FALSE))</f>
        <v>Numerator</v>
      </c>
      <c r="AN1795" s="19" t="str">
        <f>IF(ISNA(VLOOKUP(AM1795,dim_numeratordenominator!B:C,2,FALSE)),"",VLOOKUP(AM1795,dim_numeratordenominator!B:C,2,FALSE))</f>
        <v>Som9NRMQqV7</v>
      </c>
      <c r="AO1795" s="19" t="str">
        <f>IF(ISNA(VLOOKUP(TRIM(E1795),dim_supporttype!A:B,2,FALSE)),"",VLOOKUP(TRIM(E1795),dim_supporttype!A:C,2,FALSE))</f>
        <v>DSD</v>
      </c>
      <c r="AP1795" s="19" t="str">
        <f>IF(ISNA(VLOOKUP(AO1795,dim_supporttype!B:C,2,FALSE)),"",VLOOKUP(AO1795,dim_supporttype!B:C,2,FALSE))</f>
        <v>iM13vdNLWKb</v>
      </c>
      <c r="AQ1795" s="19" t="str">
        <f>IF(ISNA(VLOOKUP(TRIM(F1795),dim_disaggs!A:B,2,FALSE)),"No Disagg",VLOOKUP(TRIM(F1795),dim_disaggs!A:B,2,FALSE))</f>
        <v>Age Aggregated/Sex</v>
      </c>
      <c r="AR1795" s="19" t="str">
        <f>IF(ISNA(VLOOKUP(AQ1795,dim_disaggs!B:C,2,FALSE)),"",VLOOKUP(AQ1795,dim_disaggs!B:C,2,FALSE))</f>
        <v>KMhxXDjVseT</v>
      </c>
      <c r="AS1795" s="72"/>
      <c r="AT1795" s="66"/>
      <c r="AU1795" s="72" t="s">
        <v>755</v>
      </c>
      <c r="AV1795" s="73" t="s">
        <v>755</v>
      </c>
      <c r="AW1795" s="66" t="s">
        <v>755</v>
      </c>
      <c r="AX1795" s="66" t="s">
        <v>755</v>
      </c>
      <c r="AY1795" s="20"/>
      <c r="AZ1795" s="20"/>
      <c r="BA1795" s="105" t="str">
        <f t="shared" si="261"/>
        <v/>
      </c>
      <c r="BB1795" s="20" t="str">
        <f t="shared" si="262"/>
        <v/>
      </c>
      <c r="BC1795" s="20"/>
      <c r="BD1795" s="20"/>
      <c r="BE1795" s="75" t="s">
        <v>755</v>
      </c>
      <c r="BF1795" s="73" t="s">
        <v>755</v>
      </c>
      <c r="BG1795" s="55" t="s">
        <v>755</v>
      </c>
      <c r="BH1795" s="76" t="s">
        <v>755</v>
      </c>
      <c r="BI1795" s="20" t="s">
        <v>755</v>
      </c>
      <c r="BJ1795" s="20" t="s">
        <v>755</v>
      </c>
      <c r="BK1795" s="55" t="s">
        <v>755</v>
      </c>
      <c r="BL1795" s="71" t="s">
        <v>755</v>
      </c>
      <c r="BM1795" s="77" t="s">
        <v>755</v>
      </c>
      <c r="BN1795" s="78" t="s">
        <v>755</v>
      </c>
      <c r="BO1795" s="77" t="s">
        <v>755</v>
      </c>
      <c r="BP1795" s="78" t="s">
        <v>755</v>
      </c>
    </row>
    <row r="1796" spans="1:68" s="3" customFormat="1" x14ac:dyDescent="0.2">
      <c r="A1796" s="20" t="s">
        <v>95</v>
      </c>
      <c r="B1796" s="20" t="s">
        <v>742</v>
      </c>
      <c r="C1796" s="20" t="s">
        <v>751</v>
      </c>
      <c r="D1796" s="20" t="s">
        <v>1</v>
      </c>
      <c r="E1796" s="20" t="s">
        <v>78</v>
      </c>
      <c r="F1796" s="20" t="s">
        <v>4156</v>
      </c>
      <c r="G1796" s="20" t="s">
        <v>20086</v>
      </c>
      <c r="H1796" s="20" t="s">
        <v>18672</v>
      </c>
      <c r="I1796" s="19">
        <f t="shared" si="254"/>
        <v>28</v>
      </c>
      <c r="J1796" s="20" t="s">
        <v>755</v>
      </c>
      <c r="K1796" s="20" t="s">
        <v>752</v>
      </c>
      <c r="L1796" s="95" t="str">
        <f>IF(M1796&lt;&gt;"",IF(NOT(ISNA(INDEX(cc!B:B,MATCH(M1796,cc!A:A,0)))),INDEX(cc!B:B,MATCH(M1796,cc!A:A,0)),"0"),"")</f>
        <v>Age (&lt;15,15+) and Sex</v>
      </c>
      <c r="M1796" s="97" t="s">
        <v>111</v>
      </c>
      <c r="N1796" s="28" t="str">
        <f t="shared" si="255"/>
        <v/>
      </c>
      <c r="O1796" s="19" t="str">
        <f t="shared" si="257"/>
        <v>TB_PREV (N, TA, Age Aggregated/Sex): IPT</v>
      </c>
      <c r="P1796" s="19" t="str">
        <f t="shared" si="258"/>
        <v>TB_PREV (N, TA, Age Aggregated/Sex): IPT</v>
      </c>
      <c r="Q1796" s="19" t="str">
        <f t="shared" si="256"/>
        <v>TB_PREV (N, TA, Age Agg/Sex)</v>
      </c>
      <c r="R1796" s="19" t="str">
        <f t="shared" si="259"/>
        <v>TB_PREV_N_TA_Age_Agg_Sex</v>
      </c>
      <c r="S1796" s="19" t="str">
        <f t="shared" si="260"/>
        <v>TB_PREV_N_TA_Age_Agg_Sex_</v>
      </c>
      <c r="T1796" s="19" t="b">
        <f>NOT(ISNA(VLOOKUP(B1796,dbcodes!A:B,2,FALSE)))</f>
        <v>1</v>
      </c>
      <c r="U1796" s="19" t="str">
        <f>IF(ISNA(VLOOKUP(B1796,dbcodes!A:B,2,FALSE)),des!R1343,VLOOKUP(B1796,dbcodes!A:B,2,FALSE))</f>
        <v>TB_PREV_N_TA_Aggregated_Age_Sex</v>
      </c>
      <c r="V1796" s="20"/>
      <c r="W1796" s="107" t="str">
        <f>IF(ISNA(VLOOKUP(C1796,descriptions!A:B,2,FALSE)),des!V1343,IF(G1796=" TARGET","Target ","")&amp;VLOOKUP(C1796,descriptions!A:B,2,FALSE))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1796" s="20" t="s">
        <v>4</v>
      </c>
      <c r="Y1796" s="20" t="s">
        <v>831</v>
      </c>
      <c r="Z1796" s="20" t="s">
        <v>836</v>
      </c>
      <c r="AA1796" s="20" t="s">
        <v>102</v>
      </c>
      <c r="AB1796" s="20" t="s">
        <v>755</v>
      </c>
      <c r="AC1796" s="19" t="str">
        <f>IF(AB1796&lt;&gt;"",IF(NOT(ISNA(INDEX(os!A:A,MATCH(AB1796,os!B:B,0)))),INDEX(os!A:A,MATCH(AB1796,os!B:B,0)),"0"),"")</f>
        <v/>
      </c>
      <c r="AD1796" s="20" t="s">
        <v>830</v>
      </c>
      <c r="AE1796" s="20"/>
      <c r="AF1796" s="20"/>
      <c r="AG1796" s="20"/>
      <c r="AH1796" s="93" t="str">
        <f>IF(NOT(ISNA(VLOOKUP(B:B,ResultsTargets!A:A,1,0))),"TRUE","")</f>
        <v/>
      </c>
      <c r="AI1796" s="19" t="str">
        <f>IF(ISNA(VLOOKUP(C1796,dim_techarea!A:B,2,FALSE)),"",VLOOKUP(C1796,dim_techarea!A:B,2,FALSE))</f>
        <v>TB_PREV</v>
      </c>
      <c r="AJ1796" s="19" t="str">
        <f>IF(ISNA(VLOOKUP(AI1796,dim_techarea!B:C,2,FALSE)),"",VLOOKUP(AI1796,dim_techarea!B:C,2,FALSE))</f>
        <v>FfxbuFZVAM5</v>
      </c>
      <c r="AK1796" s="19" t="str">
        <f>IF(ISNA(VLOOKUP(TRIM(G1796),dim_targetsresults!A:B,2,FALSE)),"",VLOOKUP(TRIM(G1796),dim_targetsresults!A:C,2,FALSE))</f>
        <v>MER Results</v>
      </c>
      <c r="AL1796" s="19" t="str">
        <f>IF(ISNA(VLOOKUP(AK1796,dim_targetsresults!B:C,2,FALSE)),"",VLOOKUP(AK1796,dim_targetsresults!B:C,2,FALSE))</f>
        <v>Jh0jDM5yQ2E</v>
      </c>
      <c r="AM1796" s="19" t="str">
        <f>IF(ISNA(VLOOKUP(TRIM(D1796),dim_numeratordenominator!A:B,2,FALSE)),"",VLOOKUP(TRIM(D1796),dim_numeratordenominator!A:C,2,FALSE))</f>
        <v>Numerator</v>
      </c>
      <c r="AN1796" s="19" t="str">
        <f>IF(ISNA(VLOOKUP(AM1796,dim_numeratordenominator!B:C,2,FALSE)),"",VLOOKUP(AM1796,dim_numeratordenominator!B:C,2,FALSE))</f>
        <v>Som9NRMQqV7</v>
      </c>
      <c r="AO1796" s="19" t="str">
        <f>IF(ISNA(VLOOKUP(TRIM(E1796),dim_supporttype!A:B,2,FALSE)),"",VLOOKUP(TRIM(E1796),dim_supporttype!A:C,2,FALSE))</f>
        <v>TA</v>
      </c>
      <c r="AP1796" s="19" t="str">
        <f>IF(ISNA(VLOOKUP(AO1796,dim_supporttype!B:C,2,FALSE)),"",VLOOKUP(AO1796,dim_supporttype!B:C,2,FALSE))</f>
        <v>cRAGKdWIDn4</v>
      </c>
      <c r="AQ1796" s="19" t="str">
        <f>IF(ISNA(VLOOKUP(TRIM(F1796),dim_disaggs!A:B,2,FALSE)),"No Disagg",VLOOKUP(TRIM(F1796),dim_disaggs!A:B,2,FALSE))</f>
        <v>Age Aggregated/Sex</v>
      </c>
      <c r="AR1796" s="19" t="str">
        <f>IF(ISNA(VLOOKUP(AQ1796,dim_disaggs!B:C,2,FALSE)),"",VLOOKUP(AQ1796,dim_disaggs!B:C,2,FALSE))</f>
        <v>KMhxXDjVseT</v>
      </c>
      <c r="AS1796" s="72"/>
      <c r="AT1796" s="66"/>
      <c r="AU1796" s="72" t="s">
        <v>755</v>
      </c>
      <c r="AV1796" s="73" t="s">
        <v>755</v>
      </c>
      <c r="AW1796" s="66" t="s">
        <v>755</v>
      </c>
      <c r="AX1796" s="66" t="s">
        <v>755</v>
      </c>
      <c r="AY1796" s="20"/>
      <c r="AZ1796" s="20"/>
      <c r="BA1796" s="105" t="str">
        <f t="shared" si="261"/>
        <v/>
      </c>
      <c r="BB1796" s="20" t="str">
        <f t="shared" si="262"/>
        <v/>
      </c>
      <c r="BC1796" s="20"/>
      <c r="BD1796" s="20"/>
      <c r="BE1796" s="75" t="s">
        <v>755</v>
      </c>
      <c r="BF1796" s="73" t="s">
        <v>755</v>
      </c>
      <c r="BG1796" s="55" t="s">
        <v>755</v>
      </c>
      <c r="BH1796" s="76" t="s">
        <v>755</v>
      </c>
      <c r="BI1796" s="20" t="s">
        <v>755</v>
      </c>
      <c r="BJ1796" s="20" t="s">
        <v>755</v>
      </c>
      <c r="BK1796" s="55" t="s">
        <v>755</v>
      </c>
      <c r="BL1796" s="71" t="s">
        <v>755</v>
      </c>
      <c r="BM1796" s="77" t="s">
        <v>755</v>
      </c>
      <c r="BN1796" s="78" t="s">
        <v>755</v>
      </c>
      <c r="BO1796" s="77" t="s">
        <v>755</v>
      </c>
      <c r="BP1796" s="78" t="s">
        <v>755</v>
      </c>
    </row>
    <row r="1797" spans="1:68" s="3" customFormat="1" x14ac:dyDescent="0.2">
      <c r="A1797" s="20" t="s">
        <v>95</v>
      </c>
      <c r="B1797" s="21" t="s">
        <v>20198</v>
      </c>
      <c r="C1797" s="20" t="s">
        <v>751</v>
      </c>
      <c r="D1797" s="20" t="s">
        <v>1</v>
      </c>
      <c r="E1797" s="20" t="s">
        <v>77</v>
      </c>
      <c r="F1797" s="20" t="s">
        <v>19993</v>
      </c>
      <c r="G1797" s="20" t="s">
        <v>20086</v>
      </c>
      <c r="H1797" s="20" t="s">
        <v>19994</v>
      </c>
      <c r="I1797" s="19">
        <f t="shared" si="254"/>
        <v>39</v>
      </c>
      <c r="J1797" s="20" t="s">
        <v>755</v>
      </c>
      <c r="K1797" s="20" t="s">
        <v>752</v>
      </c>
      <c r="L1797" s="95" t="str">
        <f>IF(M1797&lt;&gt;"",IF(NOT(ISNA(INDEX(cc!B:B,MATCH(M1797,cc!A:A,0)))),INDEX(cc!B:B,MATCH(M1797,cc!A:A,0)),"0"),"")</f>
        <v>Age (&lt;15,15+), Sex and HIV Status (Positive)</v>
      </c>
      <c r="M1797" s="97" t="s">
        <v>19982</v>
      </c>
      <c r="N1797" s="28" t="str">
        <f t="shared" si="255"/>
        <v/>
      </c>
      <c r="O1797" s="19" t="str">
        <f t="shared" si="257"/>
        <v>TB_PREV (N, DSD, Age Aggregated/Sex/HIVStatus): IPT</v>
      </c>
      <c r="P1797" s="19" t="str">
        <f t="shared" si="258"/>
        <v>TB_PREV (N, DSD, Age Aggregated/Sex/HIVStatus): IPT</v>
      </c>
      <c r="Q1797" s="19" t="str">
        <f t="shared" si="256"/>
        <v>TB_PREV (N, DSD, Age Agg/Sex/HIVStatus)</v>
      </c>
      <c r="R1797" s="19" t="str">
        <f t="shared" si="259"/>
        <v>TB_PREV_N_DSD_Age_Agg_Sex_HIVStatus</v>
      </c>
      <c r="S1797" s="19" t="str">
        <f t="shared" si="260"/>
        <v>TB_PREV_N_DSD_Age_Agg_Sex_HIVStatus_</v>
      </c>
      <c r="T1797" s="19" t="b">
        <f>NOT(ISNA(VLOOKUP(B1797,dbcodes!A:B,2,FALSE)))</f>
        <v>1</v>
      </c>
      <c r="U1797" s="19" t="str">
        <f>IF(ISNA(VLOOKUP(B1797,dbcodes!A:B,2,FALSE)),des!R1344,VLOOKUP(B1797,dbcodes!A:B,2,FALSE))</f>
        <v>TB_PREV_N_DSD_Age_Agg_Sex_HIVStatus</v>
      </c>
      <c r="V1797" s="20"/>
      <c r="W1797" s="107" t="str">
        <f>IF(ISNA(VLOOKUP(C1797,descriptions!A:B,2,FALSE)),des!V1344,IF(G1797=" TARGET","Target ","")&amp;VLOOKUP(C1797,descriptions!A:B,2,FALSE))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1797" s="20" t="s">
        <v>4</v>
      </c>
      <c r="Y1797" s="20" t="s">
        <v>831</v>
      </c>
      <c r="Z1797" s="20" t="s">
        <v>836</v>
      </c>
      <c r="AA1797" s="20" t="s">
        <v>102</v>
      </c>
      <c r="AB1797" s="20" t="s">
        <v>755</v>
      </c>
      <c r="AC1797" s="19" t="str">
        <f>IF(AB1797&lt;&gt;"",IF(NOT(ISNA(INDEX(os!A:A,MATCH(AB1797,os!B:B,0)))),INDEX(os!A:A,MATCH(AB1797,os!B:B,0)),"0"),"")</f>
        <v/>
      </c>
      <c r="AD1797" s="20" t="s">
        <v>830</v>
      </c>
      <c r="AE1797" s="20"/>
      <c r="AF1797" s="20"/>
      <c r="AG1797" s="20"/>
      <c r="AH1797" s="93" t="str">
        <f>IF(NOT(ISNA(VLOOKUP(B:B,ResultsTargets!A:A,1,0))),"TRUE","")</f>
        <v/>
      </c>
      <c r="AI1797" s="19" t="str">
        <f>IF(ISNA(VLOOKUP(C1797,dim_techarea!A:B,2,FALSE)),"",VLOOKUP(C1797,dim_techarea!A:B,2,FALSE))</f>
        <v>TB_PREV</v>
      </c>
      <c r="AJ1797" s="19" t="str">
        <f>IF(ISNA(VLOOKUP(AI1797,dim_techarea!B:C,2,FALSE)),"",VLOOKUP(AI1797,dim_techarea!B:C,2,FALSE))</f>
        <v>FfxbuFZVAM5</v>
      </c>
      <c r="AK1797" s="19" t="str">
        <f>IF(ISNA(VLOOKUP(TRIM(G1797),dim_targetsresults!A:B,2,FALSE)),"",VLOOKUP(TRIM(G1797),dim_targetsresults!A:C,2,FALSE))</f>
        <v>MER Results</v>
      </c>
      <c r="AL1797" s="19" t="str">
        <f>IF(ISNA(VLOOKUP(AK1797,dim_targetsresults!B:C,2,FALSE)),"",VLOOKUP(AK1797,dim_targetsresults!B:C,2,FALSE))</f>
        <v>Jh0jDM5yQ2E</v>
      </c>
      <c r="AM1797" s="19" t="str">
        <f>IF(ISNA(VLOOKUP(TRIM(D1797),dim_numeratordenominator!A:B,2,FALSE)),"",VLOOKUP(TRIM(D1797),dim_numeratordenominator!A:C,2,FALSE))</f>
        <v>Numerator</v>
      </c>
      <c r="AN1797" s="19" t="str">
        <f>IF(ISNA(VLOOKUP(AM1797,dim_numeratordenominator!B:C,2,FALSE)),"",VLOOKUP(AM1797,dim_numeratordenominator!B:C,2,FALSE))</f>
        <v>Som9NRMQqV7</v>
      </c>
      <c r="AO1797" s="19" t="str">
        <f>IF(ISNA(VLOOKUP(TRIM(E1797),dim_supporttype!A:B,2,FALSE)),"",VLOOKUP(TRIM(E1797),dim_supporttype!A:C,2,FALSE))</f>
        <v>DSD</v>
      </c>
      <c r="AP1797" s="19" t="str">
        <f>IF(ISNA(VLOOKUP(AO1797,dim_supporttype!B:C,2,FALSE)),"",VLOOKUP(AO1797,dim_supporttype!B:C,2,FALSE))</f>
        <v>iM13vdNLWKb</v>
      </c>
      <c r="AQ1797" s="19" t="str">
        <f>IF(ISNA(VLOOKUP(TRIM(F1797),dim_disaggs!A:B,2,FALSE)),"No Disagg",VLOOKUP(TRIM(F1797),dim_disaggs!A:B,2,FALSE))</f>
        <v>Age Aggregated/Sex/HIVStatus</v>
      </c>
      <c r="AR1797" s="19" t="str">
        <f>IF(ISNA(VLOOKUP(AQ1797,dim_disaggs!B:C,2,FALSE)),"",VLOOKUP(AQ1797,dim_disaggs!B:C,2,FALSE))</f>
        <v>h0pvSVe1TYf</v>
      </c>
      <c r="AS1797" s="72"/>
      <c r="AT1797" s="66"/>
      <c r="AU1797" s="72" t="s">
        <v>755</v>
      </c>
      <c r="AV1797" s="73" t="s">
        <v>755</v>
      </c>
      <c r="AW1797" s="66" t="s">
        <v>755</v>
      </c>
      <c r="AX1797" s="66" t="s">
        <v>755</v>
      </c>
      <c r="AY1797" s="20"/>
      <c r="AZ1797" s="20"/>
      <c r="BA1797" s="105" t="str">
        <f t="shared" si="261"/>
        <v/>
      </c>
      <c r="BB1797" s="20" t="str">
        <f t="shared" si="262"/>
        <v/>
      </c>
      <c r="BC1797" s="20"/>
      <c r="BD1797" s="20"/>
      <c r="BE1797" s="75" t="s">
        <v>755</v>
      </c>
      <c r="BF1797" s="73" t="s">
        <v>755</v>
      </c>
      <c r="BG1797" s="55" t="s">
        <v>755</v>
      </c>
      <c r="BH1797" s="76" t="s">
        <v>755</v>
      </c>
      <c r="BI1797" s="20" t="s">
        <v>755</v>
      </c>
      <c r="BJ1797" s="20" t="s">
        <v>755</v>
      </c>
      <c r="BK1797" s="55" t="s">
        <v>755</v>
      </c>
      <c r="BL1797" s="71" t="s">
        <v>755</v>
      </c>
      <c r="BM1797" s="77" t="s">
        <v>755</v>
      </c>
      <c r="BN1797" s="78" t="s">
        <v>755</v>
      </c>
      <c r="BO1797" s="77" t="s">
        <v>755</v>
      </c>
      <c r="BP1797" s="78" t="s">
        <v>755</v>
      </c>
    </row>
    <row r="1798" spans="1:68" s="3" customFormat="1" x14ac:dyDescent="0.2">
      <c r="A1798" s="20" t="s">
        <v>95</v>
      </c>
      <c r="B1798" s="21" t="s">
        <v>20199</v>
      </c>
      <c r="C1798" s="20" t="s">
        <v>751</v>
      </c>
      <c r="D1798" s="20" t="s">
        <v>1</v>
      </c>
      <c r="E1798" s="20" t="s">
        <v>78</v>
      </c>
      <c r="F1798" s="20" t="s">
        <v>19993</v>
      </c>
      <c r="G1798" s="20" t="s">
        <v>20086</v>
      </c>
      <c r="H1798" s="20" t="s">
        <v>19994</v>
      </c>
      <c r="I1798" s="19">
        <f t="shared" si="254"/>
        <v>38</v>
      </c>
      <c r="J1798" s="20" t="s">
        <v>755</v>
      </c>
      <c r="K1798" s="20" t="s">
        <v>752</v>
      </c>
      <c r="L1798" s="95" t="str">
        <f>IF(M1798&lt;&gt;"",IF(NOT(ISNA(INDEX(cc!B:B,MATCH(M1798,cc!A:A,0)))),INDEX(cc!B:B,MATCH(M1798,cc!A:A,0)),"0"),"")</f>
        <v>Age (&lt;15,15+), Sex and HIV Status (Positive)</v>
      </c>
      <c r="M1798" s="97" t="s">
        <v>19982</v>
      </c>
      <c r="N1798" s="28" t="str">
        <f t="shared" si="255"/>
        <v/>
      </c>
      <c r="O1798" s="19" t="str">
        <f t="shared" si="257"/>
        <v>TB_PREV (N, TA, Age Aggregated/Sex/HIVStatus): IPT</v>
      </c>
      <c r="P1798" s="19" t="str">
        <f t="shared" si="258"/>
        <v>TB_PREV (N, TA, Age Aggregated/Sex/HIVStatus): IPT</v>
      </c>
      <c r="Q1798" s="19" t="str">
        <f t="shared" si="256"/>
        <v>TB_PREV (N, TA, Age Agg/Sex/HIVStatus)</v>
      </c>
      <c r="R1798" s="19" t="str">
        <f t="shared" si="259"/>
        <v>TB_PREV_N_TA_Age_Agg_Sex_HIVStatus</v>
      </c>
      <c r="S1798" s="19" t="str">
        <f t="shared" si="260"/>
        <v>TB_PREV_N_TA_Age_Agg_Sex_HIVStatus_</v>
      </c>
      <c r="T1798" s="19" t="b">
        <f>NOT(ISNA(VLOOKUP(B1798,dbcodes!A:B,2,FALSE)))</f>
        <v>1</v>
      </c>
      <c r="U1798" s="19" t="str">
        <f>IF(ISNA(VLOOKUP(B1798,dbcodes!A:B,2,FALSE)),des!R1345,VLOOKUP(B1798,dbcodes!A:B,2,FALSE))</f>
        <v>TB_PREV_N_TA_Age_Agg_Sex_HIVStatus</v>
      </c>
      <c r="V1798" s="20"/>
      <c r="W1798" s="107" t="str">
        <f>IF(ISNA(VLOOKUP(C1798,descriptions!A:B,2,FALSE)),des!V1345,IF(G1798=" TARGET","Target ","")&amp;VLOOKUP(C1798,descriptions!A:B,2,FALSE))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1798" s="20" t="s">
        <v>4</v>
      </c>
      <c r="Y1798" s="20" t="s">
        <v>831</v>
      </c>
      <c r="Z1798" s="20" t="s">
        <v>836</v>
      </c>
      <c r="AA1798" s="20" t="s">
        <v>102</v>
      </c>
      <c r="AB1798" s="20" t="s">
        <v>755</v>
      </c>
      <c r="AC1798" s="19" t="str">
        <f>IF(AB1798&lt;&gt;"",IF(NOT(ISNA(INDEX(os!A:A,MATCH(AB1798,os!B:B,0)))),INDEX(os!A:A,MATCH(AB1798,os!B:B,0)),"0"),"")</f>
        <v/>
      </c>
      <c r="AD1798" s="20" t="s">
        <v>830</v>
      </c>
      <c r="AE1798" s="20"/>
      <c r="AF1798" s="20"/>
      <c r="AG1798" s="20"/>
      <c r="AH1798" s="93" t="str">
        <f>IF(NOT(ISNA(VLOOKUP(B:B,ResultsTargets!A:A,1,0))),"TRUE","")</f>
        <v/>
      </c>
      <c r="AI1798" s="19" t="str">
        <f>IF(ISNA(VLOOKUP(C1798,dim_techarea!A:B,2,FALSE)),"",VLOOKUP(C1798,dim_techarea!A:B,2,FALSE))</f>
        <v>TB_PREV</v>
      </c>
      <c r="AJ1798" s="19" t="str">
        <f>IF(ISNA(VLOOKUP(AI1798,dim_techarea!B:C,2,FALSE)),"",VLOOKUP(AI1798,dim_techarea!B:C,2,FALSE))</f>
        <v>FfxbuFZVAM5</v>
      </c>
      <c r="AK1798" s="19" t="str">
        <f>IF(ISNA(VLOOKUP(TRIM(G1798),dim_targetsresults!A:B,2,FALSE)),"",VLOOKUP(TRIM(G1798),dim_targetsresults!A:C,2,FALSE))</f>
        <v>MER Results</v>
      </c>
      <c r="AL1798" s="19" t="str">
        <f>IF(ISNA(VLOOKUP(AK1798,dim_targetsresults!B:C,2,FALSE)),"",VLOOKUP(AK1798,dim_targetsresults!B:C,2,FALSE))</f>
        <v>Jh0jDM5yQ2E</v>
      </c>
      <c r="AM1798" s="19" t="str">
        <f>IF(ISNA(VLOOKUP(TRIM(D1798),dim_numeratordenominator!A:B,2,FALSE)),"",VLOOKUP(TRIM(D1798),dim_numeratordenominator!A:C,2,FALSE))</f>
        <v>Numerator</v>
      </c>
      <c r="AN1798" s="19" t="str">
        <f>IF(ISNA(VLOOKUP(AM1798,dim_numeratordenominator!B:C,2,FALSE)),"",VLOOKUP(AM1798,dim_numeratordenominator!B:C,2,FALSE))</f>
        <v>Som9NRMQqV7</v>
      </c>
      <c r="AO1798" s="19" t="str">
        <f>IF(ISNA(VLOOKUP(TRIM(E1798),dim_supporttype!A:B,2,FALSE)),"",VLOOKUP(TRIM(E1798),dim_supporttype!A:C,2,FALSE))</f>
        <v>TA</v>
      </c>
      <c r="AP1798" s="19" t="str">
        <f>IF(ISNA(VLOOKUP(AO1798,dim_supporttype!B:C,2,FALSE)),"",VLOOKUP(AO1798,dim_supporttype!B:C,2,FALSE))</f>
        <v>cRAGKdWIDn4</v>
      </c>
      <c r="AQ1798" s="19" t="str">
        <f>IF(ISNA(VLOOKUP(TRIM(F1798),dim_disaggs!A:B,2,FALSE)),"No Disagg",VLOOKUP(TRIM(F1798),dim_disaggs!A:B,2,FALSE))</f>
        <v>Age Aggregated/Sex/HIVStatus</v>
      </c>
      <c r="AR1798" s="19" t="str">
        <f>IF(ISNA(VLOOKUP(AQ1798,dim_disaggs!B:C,2,FALSE)),"",VLOOKUP(AQ1798,dim_disaggs!B:C,2,FALSE))</f>
        <v>h0pvSVe1TYf</v>
      </c>
      <c r="AS1798" s="72"/>
      <c r="AT1798" s="66"/>
      <c r="AU1798" s="72" t="s">
        <v>755</v>
      </c>
      <c r="AV1798" s="73" t="s">
        <v>755</v>
      </c>
      <c r="AW1798" s="66" t="s">
        <v>755</v>
      </c>
      <c r="AX1798" s="66" t="s">
        <v>755</v>
      </c>
      <c r="AY1798" s="20"/>
      <c r="AZ1798" s="20"/>
      <c r="BA1798" s="105" t="str">
        <f t="shared" si="261"/>
        <v/>
      </c>
      <c r="BB1798" s="20" t="str">
        <f t="shared" si="262"/>
        <v/>
      </c>
      <c r="BC1798" s="20"/>
      <c r="BD1798" s="20"/>
      <c r="BE1798" s="75" t="s">
        <v>755</v>
      </c>
      <c r="BF1798" s="73" t="s">
        <v>755</v>
      </c>
      <c r="BG1798" s="55" t="s">
        <v>755</v>
      </c>
      <c r="BH1798" s="76" t="s">
        <v>755</v>
      </c>
      <c r="BI1798" s="20" t="s">
        <v>755</v>
      </c>
      <c r="BJ1798" s="20" t="s">
        <v>755</v>
      </c>
      <c r="BK1798" s="55" t="s">
        <v>755</v>
      </c>
      <c r="BL1798" s="71" t="s">
        <v>755</v>
      </c>
      <c r="BM1798" s="77" t="s">
        <v>755</v>
      </c>
      <c r="BN1798" s="78" t="s">
        <v>755</v>
      </c>
      <c r="BO1798" s="77" t="s">
        <v>755</v>
      </c>
      <c r="BP1798" s="78" t="s">
        <v>755</v>
      </c>
    </row>
    <row r="1799" spans="1:68" s="3" customFormat="1" x14ac:dyDescent="0.2">
      <c r="A1799" s="20" t="s">
        <v>95</v>
      </c>
      <c r="B1799" s="21" t="s">
        <v>20196</v>
      </c>
      <c r="C1799" s="20" t="s">
        <v>751</v>
      </c>
      <c r="D1799" s="20" t="s">
        <v>1</v>
      </c>
      <c r="E1799" s="20" t="s">
        <v>77</v>
      </c>
      <c r="F1799" s="20" t="s">
        <v>214</v>
      </c>
      <c r="G1799" s="20" t="s">
        <v>20086</v>
      </c>
      <c r="H1799" s="20" t="s">
        <v>214</v>
      </c>
      <c r="I1799" s="19">
        <f t="shared" si="254"/>
        <v>27</v>
      </c>
      <c r="J1799" s="20" t="s">
        <v>755</v>
      </c>
      <c r="K1799" s="20" t="s">
        <v>752</v>
      </c>
      <c r="L1799" s="95" t="str">
        <f>IF(M1799&lt;&gt;"",IF(NOT(ISNA(INDEX(cc!B:B,MATCH(M1799,cc!A:A,0)))),INDEX(cc!B:B,MATCH(M1799,cc!A:A,0)),"0"),"")</f>
        <v>Test Results (Positive)</v>
      </c>
      <c r="M1799" s="97" t="s">
        <v>19844</v>
      </c>
      <c r="N1799" s="28" t="str">
        <f t="shared" si="255"/>
        <v/>
      </c>
      <c r="O1799" s="19" t="str">
        <f t="shared" si="257"/>
        <v>TB_PREV (N, DSD, HIVStatus): IPT</v>
      </c>
      <c r="P1799" s="19" t="str">
        <f t="shared" si="258"/>
        <v>TB_PREV (N, DSD, HIVStatus): IPT</v>
      </c>
      <c r="Q1799" s="19" t="str">
        <f t="shared" si="256"/>
        <v>TB_PREV (N, DSD, HIVStatus)</v>
      </c>
      <c r="R1799" s="19" t="str">
        <f t="shared" si="259"/>
        <v>TB_PREV_N_DSD_HIVStatus</v>
      </c>
      <c r="S1799" s="19" t="str">
        <f t="shared" si="260"/>
        <v>TB_PREV_N_DSD_HIVStatus_</v>
      </c>
      <c r="T1799" s="19" t="b">
        <f>NOT(ISNA(VLOOKUP(B1799,dbcodes!A:B,2,FALSE)))</f>
        <v>1</v>
      </c>
      <c r="U1799" s="19" t="str">
        <f>IF(ISNA(VLOOKUP(B1799,dbcodes!A:B,2,FALSE)),des!R1346,VLOOKUP(B1799,dbcodes!A:B,2,FALSE))</f>
        <v>TB_PREV_N_DSD_HIVStatus</v>
      </c>
      <c r="V1799" s="20"/>
      <c r="W1799" s="107" t="str">
        <f>IF(ISNA(VLOOKUP(C1799,descriptions!A:B,2,FALSE)),des!V1346,IF(G1799=" TARGET","Target ","")&amp;VLOOKUP(C1799,descriptions!A:B,2,FALSE))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1799" s="20" t="s">
        <v>4</v>
      </c>
      <c r="Y1799" s="20" t="s">
        <v>831</v>
      </c>
      <c r="Z1799" s="20" t="s">
        <v>836</v>
      </c>
      <c r="AA1799" s="20" t="s">
        <v>102</v>
      </c>
      <c r="AB1799" s="20" t="s">
        <v>755</v>
      </c>
      <c r="AC1799" s="19" t="str">
        <f>IF(AB1799&lt;&gt;"",IF(NOT(ISNA(INDEX(os!A:A,MATCH(AB1799,os!B:B,0)))),INDEX(os!A:A,MATCH(AB1799,os!B:B,0)),"0"),"")</f>
        <v/>
      </c>
      <c r="AD1799" s="20" t="s">
        <v>830</v>
      </c>
      <c r="AE1799" s="20"/>
      <c r="AF1799" s="20"/>
      <c r="AG1799" s="20"/>
      <c r="AH1799" s="93" t="str">
        <f>IF(NOT(ISNA(VLOOKUP(B:B,ResultsTargets!A:A,1,0))),"TRUE","")</f>
        <v/>
      </c>
      <c r="AI1799" s="19" t="str">
        <f>IF(ISNA(VLOOKUP(C1799,dim_techarea!A:B,2,FALSE)),"",VLOOKUP(C1799,dim_techarea!A:B,2,FALSE))</f>
        <v>TB_PREV</v>
      </c>
      <c r="AJ1799" s="19" t="str">
        <f>IF(ISNA(VLOOKUP(AI1799,dim_techarea!B:C,2,FALSE)),"",VLOOKUP(AI1799,dim_techarea!B:C,2,FALSE))</f>
        <v>FfxbuFZVAM5</v>
      </c>
      <c r="AK1799" s="19" t="str">
        <f>IF(ISNA(VLOOKUP(TRIM(G1799),dim_targetsresults!A:B,2,FALSE)),"",VLOOKUP(TRIM(G1799),dim_targetsresults!A:C,2,FALSE))</f>
        <v>MER Results</v>
      </c>
      <c r="AL1799" s="19" t="str">
        <f>IF(ISNA(VLOOKUP(AK1799,dim_targetsresults!B:C,2,FALSE)),"",VLOOKUP(AK1799,dim_targetsresults!B:C,2,FALSE))</f>
        <v>Jh0jDM5yQ2E</v>
      </c>
      <c r="AM1799" s="19" t="str">
        <f>IF(ISNA(VLOOKUP(TRIM(D1799),dim_numeratordenominator!A:B,2,FALSE)),"",VLOOKUP(TRIM(D1799),dim_numeratordenominator!A:C,2,FALSE))</f>
        <v>Numerator</v>
      </c>
      <c r="AN1799" s="19" t="str">
        <f>IF(ISNA(VLOOKUP(AM1799,dim_numeratordenominator!B:C,2,FALSE)),"",VLOOKUP(AM1799,dim_numeratordenominator!B:C,2,FALSE))</f>
        <v>Som9NRMQqV7</v>
      </c>
      <c r="AO1799" s="19" t="str">
        <f>IF(ISNA(VLOOKUP(TRIM(E1799),dim_supporttype!A:B,2,FALSE)),"",VLOOKUP(TRIM(E1799),dim_supporttype!A:C,2,FALSE))</f>
        <v>DSD</v>
      </c>
      <c r="AP1799" s="19" t="str">
        <f>IF(ISNA(VLOOKUP(AO1799,dim_supporttype!B:C,2,FALSE)),"",VLOOKUP(AO1799,dim_supporttype!B:C,2,FALSE))</f>
        <v>iM13vdNLWKb</v>
      </c>
      <c r="AQ1799" s="19" t="str">
        <f>IF(ISNA(VLOOKUP(TRIM(F1799),dim_disaggs!A:B,2,FALSE)),"No Disagg",VLOOKUP(TRIM(F1799),dim_disaggs!A:B,2,FALSE))</f>
        <v>HIVStatus</v>
      </c>
      <c r="AR1799" s="19" t="str">
        <f>IF(ISNA(VLOOKUP(AQ1799,dim_disaggs!B:C,2,FALSE)),"",VLOOKUP(AQ1799,dim_disaggs!B:C,2,FALSE))</f>
        <v>Hx0TLL7gn1d</v>
      </c>
      <c r="AS1799" s="72"/>
      <c r="AT1799" s="66"/>
      <c r="AU1799" s="72" t="s">
        <v>755</v>
      </c>
      <c r="AV1799" s="73" t="s">
        <v>755</v>
      </c>
      <c r="AW1799" s="66" t="s">
        <v>755</v>
      </c>
      <c r="AX1799" s="66" t="s">
        <v>755</v>
      </c>
      <c r="AY1799" s="20"/>
      <c r="AZ1799" s="20"/>
      <c r="BA1799" s="105" t="str">
        <f t="shared" si="261"/>
        <v>Top Level Numerator</v>
      </c>
      <c r="BB1799" s="20" t="str">
        <f t="shared" si="262"/>
        <v>PE5QVF0w4xj</v>
      </c>
      <c r="BC1799" s="20"/>
      <c r="BD1799" s="20"/>
      <c r="BE1799" s="75" t="s">
        <v>755</v>
      </c>
      <c r="BF1799" s="73" t="s">
        <v>755</v>
      </c>
      <c r="BG1799" s="55" t="s">
        <v>755</v>
      </c>
      <c r="BH1799" s="76" t="s">
        <v>755</v>
      </c>
      <c r="BI1799" s="20" t="s">
        <v>20420</v>
      </c>
      <c r="BJ1799" s="20" t="s">
        <v>20426</v>
      </c>
      <c r="BK1799" s="55" t="s">
        <v>755</v>
      </c>
      <c r="BL1799" s="71" t="s">
        <v>755</v>
      </c>
      <c r="BM1799" s="77" t="s">
        <v>755</v>
      </c>
      <c r="BN1799" s="78" t="s">
        <v>755</v>
      </c>
      <c r="BO1799" s="77" t="s">
        <v>755</v>
      </c>
      <c r="BP1799" s="78" t="s">
        <v>755</v>
      </c>
    </row>
    <row r="1800" spans="1:68" s="3" customFormat="1" x14ac:dyDescent="0.2">
      <c r="A1800" s="20" t="s">
        <v>95</v>
      </c>
      <c r="B1800" s="21" t="s">
        <v>20197</v>
      </c>
      <c r="C1800" s="20" t="s">
        <v>751</v>
      </c>
      <c r="D1800" s="20" t="s">
        <v>1</v>
      </c>
      <c r="E1800" s="20" t="s">
        <v>78</v>
      </c>
      <c r="F1800" s="20" t="s">
        <v>214</v>
      </c>
      <c r="G1800" s="20" t="s">
        <v>20086</v>
      </c>
      <c r="H1800" s="20" t="s">
        <v>214</v>
      </c>
      <c r="I1800" s="19">
        <f t="shared" si="254"/>
        <v>26</v>
      </c>
      <c r="J1800" s="20" t="s">
        <v>755</v>
      </c>
      <c r="K1800" s="20" t="s">
        <v>752</v>
      </c>
      <c r="L1800" s="95" t="str">
        <f>IF(M1800&lt;&gt;"",IF(NOT(ISNA(INDEX(cc!B:B,MATCH(M1800,cc!A:A,0)))),INDEX(cc!B:B,MATCH(M1800,cc!A:A,0)),"0"),"")</f>
        <v>Test Results (Positive)</v>
      </c>
      <c r="M1800" s="97" t="s">
        <v>19844</v>
      </c>
      <c r="N1800" s="28" t="str">
        <f t="shared" si="255"/>
        <v/>
      </c>
      <c r="O1800" s="19" t="str">
        <f t="shared" si="257"/>
        <v>TB_PREV (N, TA, HIVStatus): IPT</v>
      </c>
      <c r="P1800" s="19" t="str">
        <f t="shared" si="258"/>
        <v>TB_PREV (N, TA, HIVStatus): IPT</v>
      </c>
      <c r="Q1800" s="19" t="str">
        <f t="shared" si="256"/>
        <v>TB_PREV (N, TA, HIVStatus)</v>
      </c>
      <c r="R1800" s="19" t="str">
        <f t="shared" si="259"/>
        <v>TB_PREV_N_TA_HIVStatus</v>
      </c>
      <c r="S1800" s="19" t="str">
        <f t="shared" si="260"/>
        <v>TB_PREV_N_TA_HIVStatus_</v>
      </c>
      <c r="T1800" s="19" t="b">
        <f>NOT(ISNA(VLOOKUP(B1800,dbcodes!A:B,2,FALSE)))</f>
        <v>1</v>
      </c>
      <c r="U1800" s="19" t="str">
        <f>IF(ISNA(VLOOKUP(B1800,dbcodes!A:B,2,FALSE)),des!R1347,VLOOKUP(B1800,dbcodes!A:B,2,FALSE))</f>
        <v>TB_PREV_N_TA_HIVStatus</v>
      </c>
      <c r="V1800" s="20"/>
      <c r="W1800" s="107" t="str">
        <f>IF(ISNA(VLOOKUP(C1800,descriptions!A:B,2,FALSE)),des!V1347,IF(G1800=" TARGET","Target ","")&amp;VLOOKUP(C1800,descriptions!A:B,2,FALSE))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1800" s="20" t="s">
        <v>4</v>
      </c>
      <c r="Y1800" s="20" t="s">
        <v>831</v>
      </c>
      <c r="Z1800" s="20" t="s">
        <v>836</v>
      </c>
      <c r="AA1800" s="20" t="s">
        <v>102</v>
      </c>
      <c r="AB1800" s="20" t="s">
        <v>755</v>
      </c>
      <c r="AC1800" s="19" t="str">
        <f>IF(AB1800&lt;&gt;"",IF(NOT(ISNA(INDEX(os!A:A,MATCH(AB1800,os!B:B,0)))),INDEX(os!A:A,MATCH(AB1800,os!B:B,0)),"0"),"")</f>
        <v/>
      </c>
      <c r="AD1800" s="20" t="s">
        <v>830</v>
      </c>
      <c r="AE1800" s="20"/>
      <c r="AF1800" s="20"/>
      <c r="AG1800" s="20"/>
      <c r="AH1800" s="93" t="str">
        <f>IF(NOT(ISNA(VLOOKUP(B:B,ResultsTargets!A:A,1,0))),"TRUE","")</f>
        <v/>
      </c>
      <c r="AI1800" s="19" t="str">
        <f>IF(ISNA(VLOOKUP(C1800,dim_techarea!A:B,2,FALSE)),"",VLOOKUP(C1800,dim_techarea!A:B,2,FALSE))</f>
        <v>TB_PREV</v>
      </c>
      <c r="AJ1800" s="19" t="str">
        <f>IF(ISNA(VLOOKUP(AI1800,dim_techarea!B:C,2,FALSE)),"",VLOOKUP(AI1800,dim_techarea!B:C,2,FALSE))</f>
        <v>FfxbuFZVAM5</v>
      </c>
      <c r="AK1800" s="19" t="str">
        <f>IF(ISNA(VLOOKUP(TRIM(G1800),dim_targetsresults!A:B,2,FALSE)),"",VLOOKUP(TRIM(G1800),dim_targetsresults!A:C,2,FALSE))</f>
        <v>MER Results</v>
      </c>
      <c r="AL1800" s="19" t="str">
        <f>IF(ISNA(VLOOKUP(AK1800,dim_targetsresults!B:C,2,FALSE)),"",VLOOKUP(AK1800,dim_targetsresults!B:C,2,FALSE))</f>
        <v>Jh0jDM5yQ2E</v>
      </c>
      <c r="AM1800" s="19" t="str">
        <f>IF(ISNA(VLOOKUP(TRIM(D1800),dim_numeratordenominator!A:B,2,FALSE)),"",VLOOKUP(TRIM(D1800),dim_numeratordenominator!A:C,2,FALSE))</f>
        <v>Numerator</v>
      </c>
      <c r="AN1800" s="19" t="str">
        <f>IF(ISNA(VLOOKUP(AM1800,dim_numeratordenominator!B:C,2,FALSE)),"",VLOOKUP(AM1800,dim_numeratordenominator!B:C,2,FALSE))</f>
        <v>Som9NRMQqV7</v>
      </c>
      <c r="AO1800" s="19" t="str">
        <f>IF(ISNA(VLOOKUP(TRIM(E1800),dim_supporttype!A:B,2,FALSE)),"",VLOOKUP(TRIM(E1800),dim_supporttype!A:C,2,FALSE))</f>
        <v>TA</v>
      </c>
      <c r="AP1800" s="19" t="str">
        <f>IF(ISNA(VLOOKUP(AO1800,dim_supporttype!B:C,2,FALSE)),"",VLOOKUP(AO1800,dim_supporttype!B:C,2,FALSE))</f>
        <v>cRAGKdWIDn4</v>
      </c>
      <c r="AQ1800" s="19" t="str">
        <f>IF(ISNA(VLOOKUP(TRIM(F1800),dim_disaggs!A:B,2,FALSE)),"No Disagg",VLOOKUP(TRIM(F1800),dim_disaggs!A:B,2,FALSE))</f>
        <v>HIVStatus</v>
      </c>
      <c r="AR1800" s="19" t="str">
        <f>IF(ISNA(VLOOKUP(AQ1800,dim_disaggs!B:C,2,FALSE)),"",VLOOKUP(AQ1800,dim_disaggs!B:C,2,FALSE))</f>
        <v>Hx0TLL7gn1d</v>
      </c>
      <c r="AS1800" s="72"/>
      <c r="AT1800" s="66"/>
      <c r="AU1800" s="72" t="s">
        <v>755</v>
      </c>
      <c r="AV1800" s="73" t="s">
        <v>755</v>
      </c>
      <c r="AW1800" s="66" t="s">
        <v>755</v>
      </c>
      <c r="AX1800" s="66" t="s">
        <v>755</v>
      </c>
      <c r="AY1800" s="20"/>
      <c r="AZ1800" s="20"/>
      <c r="BA1800" s="105" t="str">
        <f t="shared" si="261"/>
        <v>Top Level Numerator</v>
      </c>
      <c r="BB1800" s="20" t="str">
        <f t="shared" si="262"/>
        <v>PE5QVF0w4xj</v>
      </c>
      <c r="BC1800" s="20"/>
      <c r="BD1800" s="20"/>
      <c r="BE1800" s="75" t="s">
        <v>755</v>
      </c>
      <c r="BF1800" s="73" t="s">
        <v>755</v>
      </c>
      <c r="BG1800" s="55" t="s">
        <v>755</v>
      </c>
      <c r="BH1800" s="76" t="s">
        <v>755</v>
      </c>
      <c r="BI1800" s="20" t="s">
        <v>20420</v>
      </c>
      <c r="BJ1800" s="20" t="s">
        <v>20426</v>
      </c>
      <c r="BK1800" s="55" t="s">
        <v>755</v>
      </c>
      <c r="BL1800" s="71" t="s">
        <v>755</v>
      </c>
      <c r="BM1800" s="77" t="s">
        <v>755</v>
      </c>
      <c r="BN1800" s="78" t="s">
        <v>755</v>
      </c>
      <c r="BO1800" s="77" t="s">
        <v>755</v>
      </c>
      <c r="BP1800" s="78" t="s">
        <v>755</v>
      </c>
    </row>
    <row r="1801" spans="1:68" s="3" customFormat="1" x14ac:dyDescent="0.2">
      <c r="A1801" s="20" t="s">
        <v>95</v>
      </c>
      <c r="B1801" s="20" t="s">
        <v>739</v>
      </c>
      <c r="C1801" s="20" t="s">
        <v>751</v>
      </c>
      <c r="D1801" s="20" t="s">
        <v>1</v>
      </c>
      <c r="E1801" s="20" t="s">
        <v>77</v>
      </c>
      <c r="F1801" s="20" t="s">
        <v>753</v>
      </c>
      <c r="G1801" s="20" t="s">
        <v>20086</v>
      </c>
      <c r="H1801" s="20" t="s">
        <v>753</v>
      </c>
      <c r="I1801" s="19">
        <f t="shared" si="254"/>
        <v>29</v>
      </c>
      <c r="J1801" s="20" t="s">
        <v>755</v>
      </c>
      <c r="K1801" s="20" t="s">
        <v>752</v>
      </c>
      <c r="L1801" s="95" t="str">
        <f>IF(M1801&lt;&gt;"",IF(NOT(ISNA(INDEX(cc!B:B,MATCH(M1801,cc!A:A,0)))),INDEX(cc!B:B,MATCH(M1801,cc!A:A,0)),"0"),"")</f>
        <v>TB Therapy Type</v>
      </c>
      <c r="M1801" s="97" t="s">
        <v>756</v>
      </c>
      <c r="N1801" s="28" t="str">
        <f t="shared" si="255"/>
        <v/>
      </c>
      <c r="O1801" s="19" t="str">
        <f t="shared" si="257"/>
        <v>TB_PREV (N, DSD, TherapyType): IPT</v>
      </c>
      <c r="P1801" s="19" t="str">
        <f t="shared" si="258"/>
        <v>TB_PREV (N, DSD, TherapyType): IPT</v>
      </c>
      <c r="Q1801" s="19" t="str">
        <f t="shared" si="256"/>
        <v>TB_PREV (N, DSD, TherapyType)</v>
      </c>
      <c r="R1801" s="19" t="str">
        <f t="shared" si="259"/>
        <v>TB_PREV_N_DSD_TherapyType</v>
      </c>
      <c r="S1801" s="19" t="str">
        <f t="shared" si="260"/>
        <v>TB_PREV_N_DSD_TherapyType_</v>
      </c>
      <c r="T1801" s="19" t="b">
        <f>NOT(ISNA(VLOOKUP(B1801,dbcodes!A:B,2,FALSE)))</f>
        <v>1</v>
      </c>
      <c r="U1801" s="19" t="str">
        <f>IF(ISNA(VLOOKUP(B1801,dbcodes!A:B,2,FALSE)),des!R1348,VLOOKUP(B1801,dbcodes!A:B,2,FALSE))</f>
        <v>TB_PREV_N_DSD_TherapyType</v>
      </c>
      <c r="V1801" s="20"/>
      <c r="W1801" s="107" t="str">
        <f>IF(ISNA(VLOOKUP(C1801,descriptions!A:B,2,FALSE)),des!V1348,IF(G1801=" TARGET","Target ","")&amp;VLOOKUP(C1801,descriptions!A:B,2,FALSE))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1801" s="20" t="s">
        <v>4</v>
      </c>
      <c r="Y1801" s="20" t="s">
        <v>831</v>
      </c>
      <c r="Z1801" s="20" t="s">
        <v>836</v>
      </c>
      <c r="AA1801" s="20" t="s">
        <v>102</v>
      </c>
      <c r="AB1801" s="20" t="s">
        <v>755</v>
      </c>
      <c r="AC1801" s="19" t="str">
        <f>IF(AB1801&lt;&gt;"",IF(NOT(ISNA(INDEX(os!A:A,MATCH(AB1801,os!B:B,0)))),INDEX(os!A:A,MATCH(AB1801,os!B:B,0)),"0"),"")</f>
        <v/>
      </c>
      <c r="AD1801" s="20" t="s">
        <v>830</v>
      </c>
      <c r="AE1801" s="20"/>
      <c r="AF1801" s="20"/>
      <c r="AG1801" s="20"/>
      <c r="AH1801" s="93" t="str">
        <f>IF(NOT(ISNA(VLOOKUP(B:B,ResultsTargets!A:A,1,0))),"TRUE","")</f>
        <v/>
      </c>
      <c r="AI1801" s="19" t="str">
        <f>IF(ISNA(VLOOKUP(C1801,dim_techarea!A:B,2,FALSE)),"",VLOOKUP(C1801,dim_techarea!A:B,2,FALSE))</f>
        <v>TB_PREV</v>
      </c>
      <c r="AJ1801" s="19" t="str">
        <f>IF(ISNA(VLOOKUP(AI1801,dim_techarea!B:C,2,FALSE)),"",VLOOKUP(AI1801,dim_techarea!B:C,2,FALSE))</f>
        <v>FfxbuFZVAM5</v>
      </c>
      <c r="AK1801" s="19" t="str">
        <f>IF(ISNA(VLOOKUP(TRIM(G1801),dim_targetsresults!A:B,2,FALSE)),"",VLOOKUP(TRIM(G1801),dim_targetsresults!A:C,2,FALSE))</f>
        <v>MER Results</v>
      </c>
      <c r="AL1801" s="19" t="str">
        <f>IF(ISNA(VLOOKUP(AK1801,dim_targetsresults!B:C,2,FALSE)),"",VLOOKUP(AK1801,dim_targetsresults!B:C,2,FALSE))</f>
        <v>Jh0jDM5yQ2E</v>
      </c>
      <c r="AM1801" s="19" t="str">
        <f>IF(ISNA(VLOOKUP(TRIM(D1801),dim_numeratordenominator!A:B,2,FALSE)),"",VLOOKUP(TRIM(D1801),dim_numeratordenominator!A:C,2,FALSE))</f>
        <v>Numerator</v>
      </c>
      <c r="AN1801" s="19" t="str">
        <f>IF(ISNA(VLOOKUP(AM1801,dim_numeratordenominator!B:C,2,FALSE)),"",VLOOKUP(AM1801,dim_numeratordenominator!B:C,2,FALSE))</f>
        <v>Som9NRMQqV7</v>
      </c>
      <c r="AO1801" s="19" t="str">
        <f>IF(ISNA(VLOOKUP(TRIM(E1801),dim_supporttype!A:B,2,FALSE)),"",VLOOKUP(TRIM(E1801),dim_supporttype!A:C,2,FALSE))</f>
        <v>DSD</v>
      </c>
      <c r="AP1801" s="19" t="str">
        <f>IF(ISNA(VLOOKUP(AO1801,dim_supporttype!B:C,2,FALSE)),"",VLOOKUP(AO1801,dim_supporttype!B:C,2,FALSE))</f>
        <v>iM13vdNLWKb</v>
      </c>
      <c r="AQ1801" s="19" t="str">
        <f>IF(ISNA(VLOOKUP(TRIM(F1801),dim_disaggs!A:B,2,FALSE)),"No Disagg",VLOOKUP(TRIM(F1801),dim_disaggs!A:B,2,FALSE))</f>
        <v>TherapyType</v>
      </c>
      <c r="AR1801" s="19" t="str">
        <f>IF(ISNA(VLOOKUP(AQ1801,dim_disaggs!B:C,2,FALSE)),"",VLOOKUP(AQ1801,dim_disaggs!B:C,2,FALSE))</f>
        <v>JnI5rgDts9k</v>
      </c>
      <c r="AS1801" s="72"/>
      <c r="AT1801" s="66"/>
      <c r="AU1801" s="72" t="s">
        <v>755</v>
      </c>
      <c r="AV1801" s="73" t="s">
        <v>755</v>
      </c>
      <c r="AW1801" s="66" t="s">
        <v>755</v>
      </c>
      <c r="AX1801" s="66" t="s">
        <v>755</v>
      </c>
      <c r="AY1801" s="20"/>
      <c r="AZ1801" s="20"/>
      <c r="BA1801" s="105" t="str">
        <f t="shared" si="261"/>
        <v/>
      </c>
      <c r="BB1801" s="20" t="str">
        <f t="shared" si="262"/>
        <v/>
      </c>
      <c r="BC1801" s="20"/>
      <c r="BD1801" s="20"/>
      <c r="BE1801" s="75" t="s">
        <v>755</v>
      </c>
      <c r="BF1801" s="73" t="s">
        <v>755</v>
      </c>
      <c r="BG1801" s="55" t="s">
        <v>755</v>
      </c>
      <c r="BH1801" s="76" t="s">
        <v>755</v>
      </c>
      <c r="BI1801" s="20" t="s">
        <v>755</v>
      </c>
      <c r="BJ1801" s="20" t="s">
        <v>755</v>
      </c>
      <c r="BK1801" s="55" t="s">
        <v>755</v>
      </c>
      <c r="BL1801" s="71" t="s">
        <v>755</v>
      </c>
      <c r="BM1801" s="77" t="s">
        <v>755</v>
      </c>
      <c r="BN1801" s="78" t="s">
        <v>755</v>
      </c>
      <c r="BO1801" s="77" t="s">
        <v>755</v>
      </c>
      <c r="BP1801" s="78" t="s">
        <v>755</v>
      </c>
    </row>
    <row r="1802" spans="1:68" s="3" customFormat="1" x14ac:dyDescent="0.2">
      <c r="A1802" s="20" t="s">
        <v>95</v>
      </c>
      <c r="B1802" s="20" t="s">
        <v>740</v>
      </c>
      <c r="C1802" s="20" t="s">
        <v>751</v>
      </c>
      <c r="D1802" s="20" t="s">
        <v>1</v>
      </c>
      <c r="E1802" s="20" t="s">
        <v>78</v>
      </c>
      <c r="F1802" s="20" t="s">
        <v>753</v>
      </c>
      <c r="G1802" s="20" t="s">
        <v>20086</v>
      </c>
      <c r="H1802" s="20" t="s">
        <v>753</v>
      </c>
      <c r="I1802" s="19">
        <f t="shared" si="254"/>
        <v>28</v>
      </c>
      <c r="J1802" s="20" t="s">
        <v>755</v>
      </c>
      <c r="K1802" s="20" t="s">
        <v>752</v>
      </c>
      <c r="L1802" s="95" t="str">
        <f>IF(M1802&lt;&gt;"",IF(NOT(ISNA(INDEX(cc!B:B,MATCH(M1802,cc!A:A,0)))),INDEX(cc!B:B,MATCH(M1802,cc!A:A,0)),"0"),"")</f>
        <v>TB Therapy Type</v>
      </c>
      <c r="M1802" s="97" t="s">
        <v>756</v>
      </c>
      <c r="N1802" s="28" t="str">
        <f t="shared" si="255"/>
        <v/>
      </c>
      <c r="O1802" s="19" t="str">
        <f t="shared" si="257"/>
        <v>TB_PREV (N, TA, TherapyType): IPT</v>
      </c>
      <c r="P1802" s="19" t="str">
        <f t="shared" si="258"/>
        <v>TB_PREV (N, TA, TherapyType): IPT</v>
      </c>
      <c r="Q1802" s="19" t="str">
        <f t="shared" si="256"/>
        <v>TB_PREV (N, TA, TherapyType)</v>
      </c>
      <c r="R1802" s="19" t="str">
        <f t="shared" si="259"/>
        <v>TB_PREV_N_TA_TherapyType</v>
      </c>
      <c r="S1802" s="19" t="str">
        <f t="shared" si="260"/>
        <v>TB_PREV_N_TA_TherapyType_</v>
      </c>
      <c r="T1802" s="19" t="b">
        <f>NOT(ISNA(VLOOKUP(B1802,dbcodes!A:B,2,FALSE)))</f>
        <v>1</v>
      </c>
      <c r="U1802" s="19" t="str">
        <f>IF(ISNA(VLOOKUP(B1802,dbcodes!A:B,2,FALSE)),des!R1349,VLOOKUP(B1802,dbcodes!A:B,2,FALSE))</f>
        <v>TB_PREV_N_TA_TherapyType</v>
      </c>
      <c r="V1802" s="20"/>
      <c r="W1802" s="107" t="str">
        <f>IF(ISNA(VLOOKUP(C1802,descriptions!A:B,2,FALSE)),des!V1349,IF(G1802=" TARGET","Target ","")&amp;VLOOKUP(C1802,descriptions!A:B,2,FALSE))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1802" s="20" t="s">
        <v>4</v>
      </c>
      <c r="Y1802" s="20" t="s">
        <v>831</v>
      </c>
      <c r="Z1802" s="20" t="s">
        <v>836</v>
      </c>
      <c r="AA1802" s="20" t="s">
        <v>102</v>
      </c>
      <c r="AB1802" s="20" t="s">
        <v>755</v>
      </c>
      <c r="AC1802" s="19" t="str">
        <f>IF(AB1802&lt;&gt;"",IF(NOT(ISNA(INDEX(os!A:A,MATCH(AB1802,os!B:B,0)))),INDEX(os!A:A,MATCH(AB1802,os!B:B,0)),"0"),"")</f>
        <v/>
      </c>
      <c r="AD1802" s="20" t="s">
        <v>830</v>
      </c>
      <c r="AE1802" s="20"/>
      <c r="AF1802" s="20"/>
      <c r="AG1802" s="20"/>
      <c r="AH1802" s="93" t="str">
        <f>IF(NOT(ISNA(VLOOKUP(B:B,ResultsTargets!A:A,1,0))),"TRUE","")</f>
        <v/>
      </c>
      <c r="AI1802" s="19" t="str">
        <f>IF(ISNA(VLOOKUP(C1802,dim_techarea!A:B,2,FALSE)),"",VLOOKUP(C1802,dim_techarea!A:B,2,FALSE))</f>
        <v>TB_PREV</v>
      </c>
      <c r="AJ1802" s="19" t="str">
        <f>IF(ISNA(VLOOKUP(AI1802,dim_techarea!B:C,2,FALSE)),"",VLOOKUP(AI1802,dim_techarea!B:C,2,FALSE))</f>
        <v>FfxbuFZVAM5</v>
      </c>
      <c r="AK1802" s="19" t="str">
        <f>IF(ISNA(VLOOKUP(TRIM(G1802),dim_targetsresults!A:B,2,FALSE)),"",VLOOKUP(TRIM(G1802),dim_targetsresults!A:C,2,FALSE))</f>
        <v>MER Results</v>
      </c>
      <c r="AL1802" s="19" t="str">
        <f>IF(ISNA(VLOOKUP(AK1802,dim_targetsresults!B:C,2,FALSE)),"",VLOOKUP(AK1802,dim_targetsresults!B:C,2,FALSE))</f>
        <v>Jh0jDM5yQ2E</v>
      </c>
      <c r="AM1802" s="19" t="str">
        <f>IF(ISNA(VLOOKUP(TRIM(D1802),dim_numeratordenominator!A:B,2,FALSE)),"",VLOOKUP(TRIM(D1802),dim_numeratordenominator!A:C,2,FALSE))</f>
        <v>Numerator</v>
      </c>
      <c r="AN1802" s="19" t="str">
        <f>IF(ISNA(VLOOKUP(AM1802,dim_numeratordenominator!B:C,2,FALSE)),"",VLOOKUP(AM1802,dim_numeratordenominator!B:C,2,FALSE))</f>
        <v>Som9NRMQqV7</v>
      </c>
      <c r="AO1802" s="19" t="str">
        <f>IF(ISNA(VLOOKUP(TRIM(E1802),dim_supporttype!A:B,2,FALSE)),"",VLOOKUP(TRIM(E1802),dim_supporttype!A:C,2,FALSE))</f>
        <v>TA</v>
      </c>
      <c r="AP1802" s="19" t="str">
        <f>IF(ISNA(VLOOKUP(AO1802,dim_supporttype!B:C,2,FALSE)),"",VLOOKUP(AO1802,dim_supporttype!B:C,2,FALSE))</f>
        <v>cRAGKdWIDn4</v>
      </c>
      <c r="AQ1802" s="19" t="str">
        <f>IF(ISNA(VLOOKUP(TRIM(F1802),dim_disaggs!A:B,2,FALSE)),"No Disagg",VLOOKUP(TRIM(F1802),dim_disaggs!A:B,2,FALSE))</f>
        <v>TherapyType</v>
      </c>
      <c r="AR1802" s="19" t="str">
        <f>IF(ISNA(VLOOKUP(AQ1802,dim_disaggs!B:C,2,FALSE)),"",VLOOKUP(AQ1802,dim_disaggs!B:C,2,FALSE))</f>
        <v>JnI5rgDts9k</v>
      </c>
      <c r="AS1802" s="72"/>
      <c r="AT1802" s="66"/>
      <c r="AU1802" s="72" t="s">
        <v>755</v>
      </c>
      <c r="AV1802" s="73" t="s">
        <v>755</v>
      </c>
      <c r="AW1802" s="66" t="s">
        <v>755</v>
      </c>
      <c r="AX1802" s="66" t="s">
        <v>755</v>
      </c>
      <c r="AY1802" s="20"/>
      <c r="AZ1802" s="20"/>
      <c r="BA1802" s="105" t="str">
        <f t="shared" si="261"/>
        <v/>
      </c>
      <c r="BB1802" s="20" t="str">
        <f t="shared" si="262"/>
        <v/>
      </c>
      <c r="BC1802" s="20"/>
      <c r="BD1802" s="20"/>
      <c r="BE1802" s="75" t="s">
        <v>755</v>
      </c>
      <c r="BF1802" s="73" t="s">
        <v>755</v>
      </c>
      <c r="BG1802" s="55" t="s">
        <v>755</v>
      </c>
      <c r="BH1802" s="76" t="s">
        <v>755</v>
      </c>
      <c r="BI1802" s="20" t="s">
        <v>755</v>
      </c>
      <c r="BJ1802" s="20" t="s">
        <v>755</v>
      </c>
      <c r="BK1802" s="55" t="s">
        <v>755</v>
      </c>
      <c r="BL1802" s="71" t="s">
        <v>755</v>
      </c>
      <c r="BM1802" s="77" t="s">
        <v>755</v>
      </c>
      <c r="BN1802" s="78" t="s">
        <v>755</v>
      </c>
      <c r="BO1802" s="77" t="s">
        <v>755</v>
      </c>
      <c r="BP1802" s="78" t="s">
        <v>755</v>
      </c>
    </row>
    <row r="1803" spans="1:68" s="3" customFormat="1" x14ac:dyDescent="0.2">
      <c r="A1803" s="20" t="s">
        <v>95</v>
      </c>
      <c r="B1803" s="21" t="s">
        <v>20200</v>
      </c>
      <c r="C1803" s="20" t="s">
        <v>751</v>
      </c>
      <c r="D1803" s="20" t="s">
        <v>1</v>
      </c>
      <c r="E1803" s="20" t="s">
        <v>77</v>
      </c>
      <c r="F1803" s="20" t="s">
        <v>20062</v>
      </c>
      <c r="G1803" s="20" t="s">
        <v>20086</v>
      </c>
      <c r="H1803" s="20" t="s">
        <v>20063</v>
      </c>
      <c r="I1803" s="19">
        <f t="shared" si="254"/>
        <v>42</v>
      </c>
      <c r="J1803" s="20" t="s">
        <v>755</v>
      </c>
      <c r="K1803" s="20" t="s">
        <v>752</v>
      </c>
      <c r="L1803" s="95" t="str">
        <f>IF(M1803&lt;&gt;"",IF(NOT(ISNA(INDEX(cc!B:B,MATCH(M1803,cc!A:A,0)))),INDEX(cc!B:B,MATCH(M1803,cc!A:A,0)),"0"),"")</f>
        <v>TB Therapy Type, New Existing ART and HIV Status (Positive)</v>
      </c>
      <c r="M1803" s="97" t="s">
        <v>19843</v>
      </c>
      <c r="N1803" s="28" t="str">
        <f t="shared" si="255"/>
        <v/>
      </c>
      <c r="O1803" s="19" t="str">
        <f t="shared" si="257"/>
        <v>TB_PREV (N, DSD, TherapyType/NewExistingArt/HIVStatus): IPT</v>
      </c>
      <c r="P1803" s="19" t="str">
        <f t="shared" si="258"/>
        <v>TB_PREV (N, DSD, TherapyType/NewExistingArt/HIVStatus): IPT</v>
      </c>
      <c r="Q1803" s="19" t="str">
        <f t="shared" si="256"/>
        <v>TB_PREV (N, DSD, TherapyType/NewExArt/HIV)</v>
      </c>
      <c r="R1803" s="19" t="str">
        <f t="shared" si="259"/>
        <v>TB_PREV_N_DSD_TherapyType_NewExArt_HIV</v>
      </c>
      <c r="S1803" s="19" t="str">
        <f t="shared" si="260"/>
        <v>TB_PREV_N_DSD_TherapyType_NewExArt_HIV_</v>
      </c>
      <c r="T1803" s="19" t="b">
        <f>NOT(ISNA(VLOOKUP(B1803,dbcodes!A:B,2,FALSE)))</f>
        <v>1</v>
      </c>
      <c r="U1803" s="19" t="str">
        <f>IF(ISNA(VLOOKUP(B1803,dbcodes!A:B,2,FALSE)),des!R1350,VLOOKUP(B1803,dbcodes!A:B,2,FALSE))</f>
        <v>TB_PREV_N_DSD_TherapyType_NewExArt_HIV</v>
      </c>
      <c r="V1803" s="20"/>
      <c r="W1803" s="107" t="str">
        <f>IF(ISNA(VLOOKUP(C1803,descriptions!A:B,2,FALSE)),des!V1350,IF(G1803=" TARGET","Target ","")&amp;VLOOKUP(C1803,descriptions!A:B,2,FALSE))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1803" s="20" t="s">
        <v>4</v>
      </c>
      <c r="Y1803" s="20" t="s">
        <v>831</v>
      </c>
      <c r="Z1803" s="20" t="s">
        <v>836</v>
      </c>
      <c r="AA1803" s="20" t="s">
        <v>102</v>
      </c>
      <c r="AB1803" s="20" t="s">
        <v>755</v>
      </c>
      <c r="AC1803" s="19" t="str">
        <f>IF(AB1803&lt;&gt;"",IF(NOT(ISNA(INDEX(os!A:A,MATCH(AB1803,os!B:B,0)))),INDEX(os!A:A,MATCH(AB1803,os!B:B,0)),"0"),"")</f>
        <v/>
      </c>
      <c r="AD1803" s="20" t="s">
        <v>830</v>
      </c>
      <c r="AE1803" s="20"/>
      <c r="AF1803" s="20"/>
      <c r="AG1803" s="20"/>
      <c r="AH1803" s="93" t="str">
        <f>IF(NOT(ISNA(VLOOKUP(B:B,ResultsTargets!A:A,1,0))),"TRUE","")</f>
        <v/>
      </c>
      <c r="AI1803" s="19" t="str">
        <f>IF(ISNA(VLOOKUP(C1803,dim_techarea!A:B,2,FALSE)),"",VLOOKUP(C1803,dim_techarea!A:B,2,FALSE))</f>
        <v>TB_PREV</v>
      </c>
      <c r="AJ1803" s="19" t="str">
        <f>IF(ISNA(VLOOKUP(AI1803,dim_techarea!B:C,2,FALSE)),"",VLOOKUP(AI1803,dim_techarea!B:C,2,FALSE))</f>
        <v>FfxbuFZVAM5</v>
      </c>
      <c r="AK1803" s="19" t="str">
        <f>IF(ISNA(VLOOKUP(TRIM(G1803),dim_targetsresults!A:B,2,FALSE)),"",VLOOKUP(TRIM(G1803),dim_targetsresults!A:C,2,FALSE))</f>
        <v>MER Results</v>
      </c>
      <c r="AL1803" s="19" t="str">
        <f>IF(ISNA(VLOOKUP(AK1803,dim_targetsresults!B:C,2,FALSE)),"",VLOOKUP(AK1803,dim_targetsresults!B:C,2,FALSE))</f>
        <v>Jh0jDM5yQ2E</v>
      </c>
      <c r="AM1803" s="19" t="str">
        <f>IF(ISNA(VLOOKUP(TRIM(D1803),dim_numeratordenominator!A:B,2,FALSE)),"",VLOOKUP(TRIM(D1803),dim_numeratordenominator!A:C,2,FALSE))</f>
        <v>Numerator</v>
      </c>
      <c r="AN1803" s="19" t="str">
        <f>IF(ISNA(VLOOKUP(AM1803,dim_numeratordenominator!B:C,2,FALSE)),"",VLOOKUP(AM1803,dim_numeratordenominator!B:C,2,FALSE))</f>
        <v>Som9NRMQqV7</v>
      </c>
      <c r="AO1803" s="19" t="str">
        <f>IF(ISNA(VLOOKUP(TRIM(E1803),dim_supporttype!A:B,2,FALSE)),"",VLOOKUP(TRIM(E1803),dim_supporttype!A:C,2,FALSE))</f>
        <v>DSD</v>
      </c>
      <c r="AP1803" s="19" t="str">
        <f>IF(ISNA(VLOOKUP(AO1803,dim_supporttype!B:C,2,FALSE)),"",VLOOKUP(AO1803,dim_supporttype!B:C,2,FALSE))</f>
        <v>iM13vdNLWKb</v>
      </c>
      <c r="AQ1803" s="19" t="str">
        <f>IF(ISNA(VLOOKUP(TRIM(F1803),dim_disaggs!A:B,2,FALSE)),"No Disagg",VLOOKUP(TRIM(F1803),dim_disaggs!A:B,2,FALSE))</f>
        <v>TherapyType/NewExistingArt/HIVStatus</v>
      </c>
      <c r="AR1803" s="19" t="str">
        <f>IF(ISNA(VLOOKUP(AQ1803,dim_disaggs!B:C,2,FALSE)),"",VLOOKUP(AQ1803,dim_disaggs!B:C,2,FALSE))</f>
        <v>dRgzjBGdp40</v>
      </c>
      <c r="AS1803" s="72"/>
      <c r="AT1803" s="66"/>
      <c r="AU1803" s="72" t="s">
        <v>755</v>
      </c>
      <c r="AV1803" s="73" t="s">
        <v>755</v>
      </c>
      <c r="AW1803" s="66" t="s">
        <v>755</v>
      </c>
      <c r="AX1803" s="66" t="s">
        <v>755</v>
      </c>
      <c r="AY1803" s="20"/>
      <c r="AZ1803" s="20"/>
      <c r="BA1803" s="105" t="str">
        <f t="shared" si="261"/>
        <v/>
      </c>
      <c r="BB1803" s="20" t="str">
        <f t="shared" si="262"/>
        <v/>
      </c>
      <c r="BC1803" s="20"/>
      <c r="BD1803" s="20"/>
      <c r="BE1803" s="75" t="s">
        <v>755</v>
      </c>
      <c r="BF1803" s="73" t="s">
        <v>755</v>
      </c>
      <c r="BG1803" s="55" t="s">
        <v>755</v>
      </c>
      <c r="BH1803" s="76" t="s">
        <v>755</v>
      </c>
      <c r="BI1803" s="20" t="s">
        <v>755</v>
      </c>
      <c r="BJ1803" s="20" t="s">
        <v>755</v>
      </c>
      <c r="BK1803" s="55"/>
      <c r="BL1803" s="71" t="s">
        <v>755</v>
      </c>
      <c r="BM1803" s="77" t="s">
        <v>755</v>
      </c>
      <c r="BN1803" s="78" t="s">
        <v>755</v>
      </c>
      <c r="BO1803" s="77" t="s">
        <v>755</v>
      </c>
      <c r="BP1803" s="78" t="s">
        <v>755</v>
      </c>
    </row>
    <row r="1804" spans="1:68" s="3" customFormat="1" x14ac:dyDescent="0.2">
      <c r="A1804" s="20" t="s">
        <v>95</v>
      </c>
      <c r="B1804" s="21" t="s">
        <v>20201</v>
      </c>
      <c r="C1804" s="20" t="s">
        <v>751</v>
      </c>
      <c r="D1804" s="20" t="s">
        <v>1</v>
      </c>
      <c r="E1804" s="20" t="s">
        <v>78</v>
      </c>
      <c r="F1804" s="20" t="s">
        <v>20062</v>
      </c>
      <c r="G1804" s="20" t="s">
        <v>20086</v>
      </c>
      <c r="H1804" s="20" t="s">
        <v>20063</v>
      </c>
      <c r="I1804" s="19">
        <f t="shared" si="254"/>
        <v>41</v>
      </c>
      <c r="J1804" s="20" t="s">
        <v>755</v>
      </c>
      <c r="K1804" s="20" t="s">
        <v>752</v>
      </c>
      <c r="L1804" s="95" t="str">
        <f>IF(M1804&lt;&gt;"",IF(NOT(ISNA(INDEX(cc!B:B,MATCH(M1804,cc!A:A,0)))),INDEX(cc!B:B,MATCH(M1804,cc!A:A,0)),"0"),"")</f>
        <v>TB Therapy Type, New Existing ART and HIV Status (Positive)</v>
      </c>
      <c r="M1804" s="97" t="s">
        <v>19843</v>
      </c>
      <c r="N1804" s="28" t="str">
        <f t="shared" si="255"/>
        <v/>
      </c>
      <c r="O1804" s="19" t="str">
        <f t="shared" si="257"/>
        <v>TB_PREV (N, TA, TherapyType/NewExistingArt/HIVStatus): IPT</v>
      </c>
      <c r="P1804" s="19" t="str">
        <f t="shared" si="258"/>
        <v>TB_PREV (N, TA, TherapyType/NewExistingArt/HIVStatus): IPT</v>
      </c>
      <c r="Q1804" s="19" t="str">
        <f t="shared" si="256"/>
        <v>TB_PREV (N, TA, TherapyType/NewExArt/HIV)</v>
      </c>
      <c r="R1804" s="19" t="str">
        <f t="shared" si="259"/>
        <v>TB_PREV_N_TA_TherapyType_NewExArt_HIV</v>
      </c>
      <c r="S1804" s="19" t="str">
        <f t="shared" si="260"/>
        <v>TB_PREV_N_TA_TherapyType_NewExArt_HIV_</v>
      </c>
      <c r="T1804" s="19" t="b">
        <f>NOT(ISNA(VLOOKUP(B1804,dbcodes!A:B,2,FALSE)))</f>
        <v>1</v>
      </c>
      <c r="U1804" s="19" t="str">
        <f>IF(ISNA(VLOOKUP(B1804,dbcodes!A:B,2,FALSE)),des!R1351,VLOOKUP(B1804,dbcodes!A:B,2,FALSE))</f>
        <v>TB_PREV_N_TA_TherapyType_NewExArt_HIV</v>
      </c>
      <c r="V1804" s="20"/>
      <c r="W1804" s="107" t="str">
        <f>IF(ISNA(VLOOKUP(C1804,descriptions!A:B,2,FALSE)),des!V1351,IF(G1804=" TARGET","Target ","")&amp;VLOOKUP(C1804,descriptions!A:B,2,FALSE))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1804" s="20" t="s">
        <v>4</v>
      </c>
      <c r="Y1804" s="20" t="s">
        <v>831</v>
      </c>
      <c r="Z1804" s="20" t="s">
        <v>836</v>
      </c>
      <c r="AA1804" s="20" t="s">
        <v>102</v>
      </c>
      <c r="AB1804" s="20" t="s">
        <v>755</v>
      </c>
      <c r="AC1804" s="19" t="str">
        <f>IF(AB1804&lt;&gt;"",IF(NOT(ISNA(INDEX(os!A:A,MATCH(AB1804,os!B:B,0)))),INDEX(os!A:A,MATCH(AB1804,os!B:B,0)),"0"),"")</f>
        <v/>
      </c>
      <c r="AD1804" s="20" t="s">
        <v>830</v>
      </c>
      <c r="AE1804" s="20"/>
      <c r="AF1804" s="20"/>
      <c r="AG1804" s="20"/>
      <c r="AH1804" s="93" t="str">
        <f>IF(NOT(ISNA(VLOOKUP(B:B,ResultsTargets!A:A,1,0))),"TRUE","")</f>
        <v/>
      </c>
      <c r="AI1804" s="19" t="str">
        <f>IF(ISNA(VLOOKUP(C1804,dim_techarea!A:B,2,FALSE)),"",VLOOKUP(C1804,dim_techarea!A:B,2,FALSE))</f>
        <v>TB_PREV</v>
      </c>
      <c r="AJ1804" s="19" t="str">
        <f>IF(ISNA(VLOOKUP(AI1804,dim_techarea!B:C,2,FALSE)),"",VLOOKUP(AI1804,dim_techarea!B:C,2,FALSE))</f>
        <v>FfxbuFZVAM5</v>
      </c>
      <c r="AK1804" s="19" t="str">
        <f>IF(ISNA(VLOOKUP(TRIM(G1804),dim_targetsresults!A:B,2,FALSE)),"",VLOOKUP(TRIM(G1804),dim_targetsresults!A:C,2,FALSE))</f>
        <v>MER Results</v>
      </c>
      <c r="AL1804" s="19" t="str">
        <f>IF(ISNA(VLOOKUP(AK1804,dim_targetsresults!B:C,2,FALSE)),"",VLOOKUP(AK1804,dim_targetsresults!B:C,2,FALSE))</f>
        <v>Jh0jDM5yQ2E</v>
      </c>
      <c r="AM1804" s="19" t="str">
        <f>IF(ISNA(VLOOKUP(TRIM(D1804),dim_numeratordenominator!A:B,2,FALSE)),"",VLOOKUP(TRIM(D1804),dim_numeratordenominator!A:C,2,FALSE))</f>
        <v>Numerator</v>
      </c>
      <c r="AN1804" s="19" t="str">
        <f>IF(ISNA(VLOOKUP(AM1804,dim_numeratordenominator!B:C,2,FALSE)),"",VLOOKUP(AM1804,dim_numeratordenominator!B:C,2,FALSE))</f>
        <v>Som9NRMQqV7</v>
      </c>
      <c r="AO1804" s="19" t="str">
        <f>IF(ISNA(VLOOKUP(TRIM(E1804),dim_supporttype!A:B,2,FALSE)),"",VLOOKUP(TRIM(E1804),dim_supporttype!A:C,2,FALSE))</f>
        <v>TA</v>
      </c>
      <c r="AP1804" s="19" t="str">
        <f>IF(ISNA(VLOOKUP(AO1804,dim_supporttype!B:C,2,FALSE)),"",VLOOKUP(AO1804,dim_supporttype!B:C,2,FALSE))</f>
        <v>cRAGKdWIDn4</v>
      </c>
      <c r="AQ1804" s="19" t="str">
        <f>IF(ISNA(VLOOKUP(TRIM(F1804),dim_disaggs!A:B,2,FALSE)),"No Disagg",VLOOKUP(TRIM(F1804),dim_disaggs!A:B,2,FALSE))</f>
        <v>TherapyType/NewExistingArt/HIVStatus</v>
      </c>
      <c r="AR1804" s="19" t="str">
        <f>IF(ISNA(VLOOKUP(AQ1804,dim_disaggs!B:C,2,FALSE)),"",VLOOKUP(AQ1804,dim_disaggs!B:C,2,FALSE))</f>
        <v>dRgzjBGdp40</v>
      </c>
      <c r="AS1804" s="72"/>
      <c r="AT1804" s="66"/>
      <c r="AU1804" s="72" t="s">
        <v>755</v>
      </c>
      <c r="AV1804" s="73" t="s">
        <v>755</v>
      </c>
      <c r="AW1804" s="66" t="s">
        <v>755</v>
      </c>
      <c r="AX1804" s="66" t="s">
        <v>755</v>
      </c>
      <c r="AY1804" s="20"/>
      <c r="AZ1804" s="20"/>
      <c r="BA1804" s="105" t="str">
        <f t="shared" si="261"/>
        <v/>
      </c>
      <c r="BB1804" s="20" t="str">
        <f t="shared" si="262"/>
        <v/>
      </c>
      <c r="BC1804" s="20"/>
      <c r="BD1804" s="20"/>
      <c r="BE1804" s="75" t="s">
        <v>755</v>
      </c>
      <c r="BF1804" s="73" t="s">
        <v>755</v>
      </c>
      <c r="BG1804" s="55" t="s">
        <v>755</v>
      </c>
      <c r="BH1804" s="76" t="s">
        <v>755</v>
      </c>
      <c r="BI1804" s="20" t="s">
        <v>755</v>
      </c>
      <c r="BJ1804" s="20" t="s">
        <v>755</v>
      </c>
      <c r="BK1804" s="55"/>
      <c r="BL1804" s="71" t="s">
        <v>755</v>
      </c>
      <c r="BM1804" s="77" t="s">
        <v>755</v>
      </c>
      <c r="BN1804" s="78" t="s">
        <v>755</v>
      </c>
      <c r="BO1804" s="77" t="s">
        <v>755</v>
      </c>
      <c r="BP1804" s="78" t="s">
        <v>755</v>
      </c>
    </row>
    <row r="1805" spans="1:68" s="3" customFormat="1" x14ac:dyDescent="0.2">
      <c r="A1805" s="20" t="s">
        <v>95</v>
      </c>
      <c r="B1805" s="20" t="s">
        <v>737</v>
      </c>
      <c r="C1805" s="20" t="s">
        <v>751</v>
      </c>
      <c r="D1805" s="20" t="s">
        <v>1</v>
      </c>
      <c r="E1805" s="20" t="s">
        <v>77</v>
      </c>
      <c r="F1805" s="20"/>
      <c r="G1805" s="20" t="s">
        <v>20086</v>
      </c>
      <c r="H1805" s="20"/>
      <c r="I1805" s="19">
        <f t="shared" si="254"/>
        <v>16</v>
      </c>
      <c r="J1805" s="20" t="s">
        <v>755</v>
      </c>
      <c r="K1805" s="20" t="s">
        <v>752</v>
      </c>
      <c r="L1805" s="95" t="str">
        <f>IF(M1805&lt;&gt;"",IF(NOT(ISNA(INDEX(cc!B:B,MATCH(M1805,cc!A:A,0)))),INDEX(cc!B:B,MATCH(M1805,cc!A:A,0)),"0"),"")</f>
        <v>default</v>
      </c>
      <c r="M1805" s="97" t="s">
        <v>13</v>
      </c>
      <c r="N1805" s="28" t="str">
        <f t="shared" si="255"/>
        <v/>
      </c>
      <c r="O1805" s="19" t="str">
        <f t="shared" si="257"/>
        <v>TB_PREV (N, DSD): IPT</v>
      </c>
      <c r="P1805" s="19" t="str">
        <f t="shared" si="258"/>
        <v>TB_PREV (N, DSD): IPT</v>
      </c>
      <c r="Q1805" s="19" t="str">
        <f t="shared" si="256"/>
        <v>TB_PREV (N, DSD)</v>
      </c>
      <c r="R1805" s="19" t="str">
        <f t="shared" si="259"/>
        <v>TB_PREV_N_DSD</v>
      </c>
      <c r="S1805" s="19" t="str">
        <f t="shared" si="260"/>
        <v>TB_PREV_N_DSD_</v>
      </c>
      <c r="T1805" s="19" t="b">
        <f>NOT(ISNA(VLOOKUP(B1805,dbcodes!A:B,2,FALSE)))</f>
        <v>1</v>
      </c>
      <c r="U1805" s="19" t="str">
        <f>IF(ISNA(VLOOKUP(B1805,dbcodes!A:B,2,FALSE)),des!R1352,VLOOKUP(B1805,dbcodes!A:B,2,FALSE))</f>
        <v>TB_PREV_N_DSD</v>
      </c>
      <c r="V1805" s="20"/>
      <c r="W1805" s="107" t="str">
        <f>IF(ISNA(VLOOKUP(C1805,descriptions!A:B,2,FALSE)),des!V1352,IF(G1805=" TARGET","Target ","")&amp;VLOOKUP(C1805,descriptions!A:B,2,FALSE))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1805" s="20" t="s">
        <v>4</v>
      </c>
      <c r="Y1805" s="20" t="s">
        <v>831</v>
      </c>
      <c r="Z1805" s="20" t="s">
        <v>836</v>
      </c>
      <c r="AA1805" s="20" t="s">
        <v>102</v>
      </c>
      <c r="AB1805" s="20" t="s">
        <v>755</v>
      </c>
      <c r="AC1805" s="19" t="str">
        <f>IF(AB1805&lt;&gt;"",IF(NOT(ISNA(INDEX(os!A:A,MATCH(AB1805,os!B:B,0)))),INDEX(os!A:A,MATCH(AB1805,os!B:B,0)),"0"),"")</f>
        <v/>
      </c>
      <c r="AD1805" s="20" t="s">
        <v>830</v>
      </c>
      <c r="AE1805" s="20"/>
      <c r="AF1805" s="20"/>
      <c r="AG1805" s="20"/>
      <c r="AH1805" s="93" t="str">
        <f>IF(NOT(ISNA(VLOOKUP(B:B,ResultsTargets!A:A,1,0))),"TRUE","")</f>
        <v/>
      </c>
      <c r="AI1805" s="19" t="str">
        <f>IF(ISNA(VLOOKUP(C1805,dim_techarea!A:B,2,FALSE)),"",VLOOKUP(C1805,dim_techarea!A:B,2,FALSE))</f>
        <v>TB_PREV</v>
      </c>
      <c r="AJ1805" s="19" t="str">
        <f>IF(ISNA(VLOOKUP(AI1805,dim_techarea!B:C,2,FALSE)),"",VLOOKUP(AI1805,dim_techarea!B:C,2,FALSE))</f>
        <v>FfxbuFZVAM5</v>
      </c>
      <c r="AK1805" s="19" t="str">
        <f>IF(ISNA(VLOOKUP(TRIM(G1805),dim_targetsresults!A:B,2,FALSE)),"",VLOOKUP(TRIM(G1805),dim_targetsresults!A:C,2,FALSE))</f>
        <v>MER Results</v>
      </c>
      <c r="AL1805" s="19" t="str">
        <f>IF(ISNA(VLOOKUP(AK1805,dim_targetsresults!B:C,2,FALSE)),"",VLOOKUP(AK1805,dim_targetsresults!B:C,2,FALSE))</f>
        <v>Jh0jDM5yQ2E</v>
      </c>
      <c r="AM1805" s="19" t="str">
        <f>IF(ISNA(VLOOKUP(TRIM(D1805),dim_numeratordenominator!A:B,2,FALSE)),"",VLOOKUP(TRIM(D1805),dim_numeratordenominator!A:C,2,FALSE))</f>
        <v>Numerator</v>
      </c>
      <c r="AN1805" s="19" t="str">
        <f>IF(ISNA(VLOOKUP(AM1805,dim_numeratordenominator!B:C,2,FALSE)),"",VLOOKUP(AM1805,dim_numeratordenominator!B:C,2,FALSE))</f>
        <v>Som9NRMQqV7</v>
      </c>
      <c r="AO1805" s="19" t="str">
        <f>IF(ISNA(VLOOKUP(TRIM(E1805),dim_supporttype!A:B,2,FALSE)),"",VLOOKUP(TRIM(E1805),dim_supporttype!A:C,2,FALSE))</f>
        <v>DSD</v>
      </c>
      <c r="AP1805" s="19" t="str">
        <f>IF(ISNA(VLOOKUP(AO1805,dim_supporttype!B:C,2,FALSE)),"",VLOOKUP(AO1805,dim_supporttype!B:C,2,FALSE))</f>
        <v>iM13vdNLWKb</v>
      </c>
      <c r="AQ1805" s="19" t="str">
        <f>IF(ISNA(VLOOKUP(TRIM(F1805),dim_disaggs!A:B,2,FALSE)),"No Disagg",VLOOKUP(TRIM(F1805),dim_disaggs!A:B,2,FALSE))</f>
        <v>No Disagg</v>
      </c>
      <c r="AR1805" s="19" t="str">
        <f>IF(ISNA(VLOOKUP(AQ1805,dim_disaggs!B:C,2,FALSE)),"",VLOOKUP(AQ1805,dim_disaggs!B:C,2,FALSE))</f>
        <v>werJlVT6sf3</v>
      </c>
      <c r="AS1805" s="72"/>
      <c r="AT1805" s="66"/>
      <c r="AU1805" s="72" t="s">
        <v>755</v>
      </c>
      <c r="AV1805" s="73" t="s">
        <v>755</v>
      </c>
      <c r="AW1805" s="66" t="s">
        <v>755</v>
      </c>
      <c r="AX1805" s="66" t="s">
        <v>755</v>
      </c>
      <c r="AY1805" s="20"/>
      <c r="AZ1805" s="20"/>
      <c r="BA1805" s="105" t="str">
        <f t="shared" si="261"/>
        <v>Top Level Numerator</v>
      </c>
      <c r="BB1805" s="20" t="str">
        <f t="shared" si="262"/>
        <v>PE5QVF0w4xj</v>
      </c>
      <c r="BC1805" s="20"/>
      <c r="BD1805" s="20"/>
      <c r="BE1805" s="75" t="s">
        <v>755</v>
      </c>
      <c r="BF1805" s="73" t="s">
        <v>755</v>
      </c>
      <c r="BG1805" s="55" t="s">
        <v>20424</v>
      </c>
      <c r="BH1805" s="76" t="s">
        <v>20422</v>
      </c>
      <c r="BI1805" s="20" t="s">
        <v>755</v>
      </c>
      <c r="BJ1805" s="20" t="s">
        <v>755</v>
      </c>
      <c r="BK1805" s="55" t="s">
        <v>755</v>
      </c>
      <c r="BL1805" s="71" t="s">
        <v>755</v>
      </c>
      <c r="BM1805" s="77" t="s">
        <v>755</v>
      </c>
      <c r="BN1805" s="78" t="s">
        <v>755</v>
      </c>
      <c r="BO1805" s="77" t="s">
        <v>755</v>
      </c>
      <c r="BP1805" s="78" t="s">
        <v>755</v>
      </c>
    </row>
    <row r="1806" spans="1:68" s="3" customFormat="1" x14ac:dyDescent="0.2">
      <c r="A1806" s="20" t="s">
        <v>95</v>
      </c>
      <c r="B1806" s="20" t="s">
        <v>738</v>
      </c>
      <c r="C1806" s="20" t="s">
        <v>751</v>
      </c>
      <c r="D1806" s="20" t="s">
        <v>1</v>
      </c>
      <c r="E1806" s="20" t="s">
        <v>78</v>
      </c>
      <c r="F1806" s="20"/>
      <c r="G1806" s="20" t="s">
        <v>20086</v>
      </c>
      <c r="H1806" s="20"/>
      <c r="I1806" s="19">
        <f t="shared" si="254"/>
        <v>15</v>
      </c>
      <c r="J1806" s="20" t="s">
        <v>755</v>
      </c>
      <c r="K1806" s="20" t="s">
        <v>752</v>
      </c>
      <c r="L1806" s="95" t="str">
        <f>IF(M1806&lt;&gt;"",IF(NOT(ISNA(INDEX(cc!B:B,MATCH(M1806,cc!A:A,0)))),INDEX(cc!B:B,MATCH(M1806,cc!A:A,0)),"0"),"")</f>
        <v>default</v>
      </c>
      <c r="M1806" s="97" t="s">
        <v>13</v>
      </c>
      <c r="N1806" s="28" t="str">
        <f t="shared" si="255"/>
        <v/>
      </c>
      <c r="O1806" s="19" t="str">
        <f t="shared" si="257"/>
        <v>TB_PREV (N, TA): IPT</v>
      </c>
      <c r="P1806" s="19" t="str">
        <f t="shared" si="258"/>
        <v>TB_PREV (N, TA): IPT</v>
      </c>
      <c r="Q1806" s="19" t="str">
        <f t="shared" si="256"/>
        <v>TB_PREV (N, TA)</v>
      </c>
      <c r="R1806" s="19" t="str">
        <f t="shared" si="259"/>
        <v>TB_PREV_N_TA</v>
      </c>
      <c r="S1806" s="19" t="str">
        <f t="shared" si="260"/>
        <v>TB_PREV_N_TA_</v>
      </c>
      <c r="T1806" s="19" t="b">
        <f>NOT(ISNA(VLOOKUP(B1806,dbcodes!A:B,2,FALSE)))</f>
        <v>1</v>
      </c>
      <c r="U1806" s="19" t="str">
        <f>IF(ISNA(VLOOKUP(B1806,dbcodes!A:B,2,FALSE)),des!R1353,VLOOKUP(B1806,dbcodes!A:B,2,FALSE))</f>
        <v>TB_PREV_N_TA</v>
      </c>
      <c r="V1806" s="20"/>
      <c r="W1806" s="107" t="str">
        <f>IF(ISNA(VLOOKUP(C1806,descriptions!A:B,2,FALSE)),des!V1353,IF(G1806=" TARGET","Target ","")&amp;VLOOKUP(C1806,descriptions!A:B,2,FALSE))</f>
        <v>Number of ART patients who are expected to complete a course of TB preventive therapy during the reporting period (for programs using continuous IPT, this includes only the patients who are scheduled to complete the first 6 months of therapy)</v>
      </c>
      <c r="X1806" s="20" t="s">
        <v>4</v>
      </c>
      <c r="Y1806" s="20" t="s">
        <v>831</v>
      </c>
      <c r="Z1806" s="20" t="s">
        <v>836</v>
      </c>
      <c r="AA1806" s="20" t="s">
        <v>102</v>
      </c>
      <c r="AB1806" s="20" t="s">
        <v>755</v>
      </c>
      <c r="AC1806" s="19" t="str">
        <f>IF(AB1806&lt;&gt;"",IF(NOT(ISNA(INDEX(os!A:A,MATCH(AB1806,os!B:B,0)))),INDEX(os!A:A,MATCH(AB1806,os!B:B,0)),"0"),"")</f>
        <v/>
      </c>
      <c r="AD1806" s="20" t="s">
        <v>830</v>
      </c>
      <c r="AE1806" s="20"/>
      <c r="AF1806" s="20"/>
      <c r="AG1806" s="20"/>
      <c r="AH1806" s="93" t="str">
        <f>IF(NOT(ISNA(VLOOKUP(B:B,ResultsTargets!A:A,1,0))),"TRUE","")</f>
        <v/>
      </c>
      <c r="AI1806" s="19" t="str">
        <f>IF(ISNA(VLOOKUP(C1806,dim_techarea!A:B,2,FALSE)),"",VLOOKUP(C1806,dim_techarea!A:B,2,FALSE))</f>
        <v>TB_PREV</v>
      </c>
      <c r="AJ1806" s="19" t="str">
        <f>IF(ISNA(VLOOKUP(AI1806,dim_techarea!B:C,2,FALSE)),"",VLOOKUP(AI1806,dim_techarea!B:C,2,FALSE))</f>
        <v>FfxbuFZVAM5</v>
      </c>
      <c r="AK1806" s="19" t="str">
        <f>IF(ISNA(VLOOKUP(TRIM(G1806),dim_targetsresults!A:B,2,FALSE)),"",VLOOKUP(TRIM(G1806),dim_targetsresults!A:C,2,FALSE))</f>
        <v>MER Results</v>
      </c>
      <c r="AL1806" s="19" t="str">
        <f>IF(ISNA(VLOOKUP(AK1806,dim_targetsresults!B:C,2,FALSE)),"",VLOOKUP(AK1806,dim_targetsresults!B:C,2,FALSE))</f>
        <v>Jh0jDM5yQ2E</v>
      </c>
      <c r="AM1806" s="19" t="str">
        <f>IF(ISNA(VLOOKUP(TRIM(D1806),dim_numeratordenominator!A:B,2,FALSE)),"",VLOOKUP(TRIM(D1806),dim_numeratordenominator!A:C,2,FALSE))</f>
        <v>Numerator</v>
      </c>
      <c r="AN1806" s="19" t="str">
        <f>IF(ISNA(VLOOKUP(AM1806,dim_numeratordenominator!B:C,2,FALSE)),"",VLOOKUP(AM1806,dim_numeratordenominator!B:C,2,FALSE))</f>
        <v>Som9NRMQqV7</v>
      </c>
      <c r="AO1806" s="19" t="str">
        <f>IF(ISNA(VLOOKUP(TRIM(E1806),dim_supporttype!A:B,2,FALSE)),"",VLOOKUP(TRIM(E1806),dim_supporttype!A:C,2,FALSE))</f>
        <v>TA</v>
      </c>
      <c r="AP1806" s="19" t="str">
        <f>IF(ISNA(VLOOKUP(AO1806,dim_supporttype!B:C,2,FALSE)),"",VLOOKUP(AO1806,dim_supporttype!B:C,2,FALSE))</f>
        <v>cRAGKdWIDn4</v>
      </c>
      <c r="AQ1806" s="19" t="str">
        <f>IF(ISNA(VLOOKUP(TRIM(F1806),dim_disaggs!A:B,2,FALSE)),"No Disagg",VLOOKUP(TRIM(F1806),dim_disaggs!A:B,2,FALSE))</f>
        <v>No Disagg</v>
      </c>
      <c r="AR1806" s="19" t="str">
        <f>IF(ISNA(VLOOKUP(AQ1806,dim_disaggs!B:C,2,FALSE)),"",VLOOKUP(AQ1806,dim_disaggs!B:C,2,FALSE))</f>
        <v>werJlVT6sf3</v>
      </c>
      <c r="AS1806" s="72"/>
      <c r="AT1806" s="66"/>
      <c r="AU1806" s="72" t="s">
        <v>755</v>
      </c>
      <c r="AV1806" s="73" t="s">
        <v>755</v>
      </c>
      <c r="AW1806" s="66" t="s">
        <v>755</v>
      </c>
      <c r="AX1806" s="66" t="s">
        <v>755</v>
      </c>
      <c r="AY1806" s="20"/>
      <c r="AZ1806" s="20"/>
      <c r="BA1806" s="105" t="str">
        <f t="shared" si="261"/>
        <v>Top Level Numerator</v>
      </c>
      <c r="BB1806" s="20" t="str">
        <f t="shared" si="262"/>
        <v>PE5QVF0w4xj</v>
      </c>
      <c r="BC1806" s="20"/>
      <c r="BD1806" s="20"/>
      <c r="BE1806" s="75" t="s">
        <v>755</v>
      </c>
      <c r="BF1806" s="73" t="s">
        <v>755</v>
      </c>
      <c r="BG1806" s="55" t="s">
        <v>20424</v>
      </c>
      <c r="BH1806" s="76" t="s">
        <v>20422</v>
      </c>
      <c r="BI1806" s="20" t="s">
        <v>755</v>
      </c>
      <c r="BJ1806" s="20" t="s">
        <v>755</v>
      </c>
      <c r="BK1806" s="55" t="s">
        <v>755</v>
      </c>
      <c r="BL1806" s="71" t="s">
        <v>755</v>
      </c>
      <c r="BM1806" s="77" t="s">
        <v>755</v>
      </c>
      <c r="BN1806" s="78" t="s">
        <v>755</v>
      </c>
      <c r="BO1806" s="77" t="s">
        <v>755</v>
      </c>
      <c r="BP1806" s="78" t="s">
        <v>755</v>
      </c>
    </row>
    <row r="1807" spans="1:68" s="3" customFormat="1" x14ac:dyDescent="0.2">
      <c r="A1807" s="20" t="s">
        <v>95</v>
      </c>
      <c r="B1807" s="20" t="s">
        <v>1795</v>
      </c>
      <c r="C1807" s="20" t="s">
        <v>751</v>
      </c>
      <c r="D1807" s="20" t="s">
        <v>164</v>
      </c>
      <c r="E1807" s="20" t="s">
        <v>77</v>
      </c>
      <c r="F1807" s="20" t="s">
        <v>4156</v>
      </c>
      <c r="G1807" s="20" t="s">
        <v>2442</v>
      </c>
      <c r="H1807" s="20" t="s">
        <v>18672</v>
      </c>
      <c r="I1807" s="19">
        <f t="shared" ref="I1807:I1870" si="263">LEN(Q1807)</f>
        <v>36</v>
      </c>
      <c r="J1807" s="20" t="s">
        <v>755</v>
      </c>
      <c r="K1807" s="20" t="s">
        <v>752</v>
      </c>
      <c r="L1807" s="95" t="str">
        <f>IF(M1807&lt;&gt;"",IF(NOT(ISNA(INDEX(cc!B:B,MATCH(M1807,cc!A:A,0)))),INDEX(cc!B:B,MATCH(M1807,cc!A:A,0)),"0"),"")</f>
        <v>Age (&lt;15,15+) and Sex</v>
      </c>
      <c r="M1807" s="97" t="s">
        <v>111</v>
      </c>
      <c r="N1807" s="28" t="str">
        <f t="shared" ref="N1807:N1870" si="264">IF(G1807=" RESULT","",G1807)</f>
        <v xml:space="preserve"> TARGET</v>
      </c>
      <c r="O1807" s="19" t="str">
        <f t="shared" si="257"/>
        <v>TB_PREV (D, DSD, Age Aggregated/Sex) TARGET: IPT</v>
      </c>
      <c r="P1807" s="19" t="str">
        <f t="shared" si="258"/>
        <v>TB_PREV (D, DSD, Age Aggregated/Sex) TARGET: IPT</v>
      </c>
      <c r="Q1807" s="19" t="str">
        <f t="shared" si="256"/>
        <v>TB_PREV (D, DSD, Age Agg/Sex) TARGET</v>
      </c>
      <c r="R1807" s="19" t="str">
        <f t="shared" si="259"/>
        <v>TB_PREV_D_DSD_Age_Agg_Sex_TARGET</v>
      </c>
      <c r="S1807" s="19" t="str">
        <f t="shared" si="260"/>
        <v>TB_PREV_D_DSD_Age_Agg_Sex_TARGET</v>
      </c>
      <c r="T1807" s="19" t="b">
        <f>NOT(ISNA(VLOOKUP(B1807,dbcodes!A:B,2,FALSE)))</f>
        <v>1</v>
      </c>
      <c r="U1807" s="19" t="str">
        <f>IF(ISNA(VLOOKUP(B1807,dbcodes!A:B,2,FALSE)),des!R1356,VLOOKUP(B1807,dbcodes!A:B,2,FALSE))</f>
        <v>TB_PREV_D_DSD_Aggregated_Age_Sex_TARGET</v>
      </c>
      <c r="V1807" s="20"/>
      <c r="W1807" s="107" t="str">
        <f>IF(ISNA(VLOOKUP(C1807,descriptions!A:B,2,FALSE)),des!V1356,IF(G1807=" TARGET","Target ","")&amp;VLOOKUP(C1807,descriptions!A:B,2,FALSE))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1807" s="20" t="s">
        <v>4</v>
      </c>
      <c r="Y1807" s="20" t="s">
        <v>831</v>
      </c>
      <c r="Z1807" s="20" t="s">
        <v>836</v>
      </c>
      <c r="AA1807" s="20" t="s">
        <v>102</v>
      </c>
      <c r="AB1807" s="20" t="s">
        <v>755</v>
      </c>
      <c r="AC1807" s="19" t="str">
        <f>IF(AB1807&lt;&gt;"",IF(NOT(ISNA(INDEX(os!A:A,MATCH(AB1807,os!B:B,0)))),INDEX(os!A:A,MATCH(AB1807,os!B:B,0)),"0"),"")</f>
        <v/>
      </c>
      <c r="AD1807" s="20" t="s">
        <v>830</v>
      </c>
      <c r="AE1807" s="20"/>
      <c r="AF1807" s="20"/>
      <c r="AG1807" s="20"/>
      <c r="AH1807" s="93" t="str">
        <f>IF(NOT(ISNA(VLOOKUP(B:B,ResultsTargets!A:A,1,0))),"TRUE","")</f>
        <v/>
      </c>
      <c r="AI1807" s="19" t="str">
        <f>IF(ISNA(VLOOKUP(C1807,dim_techarea!A:B,2,FALSE)),"",VLOOKUP(C1807,dim_techarea!A:B,2,FALSE))</f>
        <v>TB_PREV</v>
      </c>
      <c r="AJ1807" s="19" t="str">
        <f>IF(ISNA(VLOOKUP(AI1807,dim_techarea!B:C,2,FALSE)),"",VLOOKUP(AI1807,dim_techarea!B:C,2,FALSE))</f>
        <v>FfxbuFZVAM5</v>
      </c>
      <c r="AK1807" s="19" t="str">
        <f>IF(ISNA(VLOOKUP(TRIM(G1807),dim_targetsresults!A:B,2,FALSE)),"",VLOOKUP(TRIM(G1807),dim_targetsresults!A:C,2,FALSE))</f>
        <v>MER Targets</v>
      </c>
      <c r="AL1807" s="19" t="str">
        <f>IF(ISNA(VLOOKUP(AK1807,dim_targetsresults!B:C,2,FALSE)),"",VLOOKUP(AK1807,dim_targetsresults!B:C,2,FALSE))</f>
        <v>W8imnja2Owd</v>
      </c>
      <c r="AM1807" s="19" t="str">
        <f>IF(ISNA(VLOOKUP(TRIM(D1807),dim_numeratordenominator!A:B,2,FALSE)),"",VLOOKUP(TRIM(D1807),dim_numeratordenominator!A:C,2,FALSE))</f>
        <v>Denominator</v>
      </c>
      <c r="AN1807" s="19" t="str">
        <f>IF(ISNA(VLOOKUP(AM1807,dim_numeratordenominator!B:C,2,FALSE)),"",VLOOKUP(AM1807,dim_numeratordenominator!B:C,2,FALSE))</f>
        <v>QpNj0nSuEhD</v>
      </c>
      <c r="AO1807" s="19" t="str">
        <f>IF(ISNA(VLOOKUP(TRIM(E1807),dim_supporttype!A:B,2,FALSE)),"",VLOOKUP(TRIM(E1807),dim_supporttype!A:C,2,FALSE))</f>
        <v>DSD</v>
      </c>
      <c r="AP1807" s="19" t="str">
        <f>IF(ISNA(VLOOKUP(AO1807,dim_supporttype!B:C,2,FALSE)),"",VLOOKUP(AO1807,dim_supporttype!B:C,2,FALSE))</f>
        <v>iM13vdNLWKb</v>
      </c>
      <c r="AQ1807" s="19" t="str">
        <f>IF(ISNA(VLOOKUP(TRIM(F1807),dim_disaggs!A:B,2,FALSE)),"No Disagg",VLOOKUP(TRIM(F1807),dim_disaggs!A:B,2,FALSE))</f>
        <v>Age Aggregated/Sex</v>
      </c>
      <c r="AR1807" s="19" t="str">
        <f>IF(ISNA(VLOOKUP(AQ1807,dim_disaggs!B:C,2,FALSE)),"",VLOOKUP(AQ1807,dim_disaggs!B:C,2,FALSE))</f>
        <v>KMhxXDjVseT</v>
      </c>
      <c r="AS1807" s="72"/>
      <c r="AT1807" s="66"/>
      <c r="AU1807" s="72" t="s">
        <v>755</v>
      </c>
      <c r="AV1807" s="73" t="s">
        <v>755</v>
      </c>
      <c r="AW1807" s="66" t="s">
        <v>755</v>
      </c>
      <c r="AX1807" s="66" t="s">
        <v>755</v>
      </c>
      <c r="AY1807" s="20"/>
      <c r="AZ1807" s="20"/>
      <c r="BA1807" s="105" t="str">
        <f t="shared" si="261"/>
        <v/>
      </c>
      <c r="BB1807" s="20" t="str">
        <f t="shared" si="262"/>
        <v/>
      </c>
      <c r="BC1807" s="20"/>
      <c r="BD1807" s="20"/>
      <c r="BE1807" s="75" t="s">
        <v>755</v>
      </c>
      <c r="BF1807" s="73" t="s">
        <v>755</v>
      </c>
      <c r="BG1807" s="55" t="s">
        <v>755</v>
      </c>
      <c r="BH1807" s="76" t="s">
        <v>755</v>
      </c>
      <c r="BI1807" s="20" t="s">
        <v>755</v>
      </c>
      <c r="BJ1807" s="20" t="s">
        <v>755</v>
      </c>
      <c r="BK1807" s="55" t="s">
        <v>755</v>
      </c>
      <c r="BL1807" s="71" t="s">
        <v>755</v>
      </c>
      <c r="BM1807" s="77" t="s">
        <v>755</v>
      </c>
      <c r="BN1807" s="78" t="s">
        <v>755</v>
      </c>
      <c r="BO1807" s="77" t="s">
        <v>755</v>
      </c>
      <c r="BP1807" s="78" t="s">
        <v>755</v>
      </c>
    </row>
    <row r="1808" spans="1:68" s="3" customFormat="1" x14ac:dyDescent="0.2">
      <c r="A1808" s="20" t="s">
        <v>95</v>
      </c>
      <c r="B1808" s="20" t="s">
        <v>1798</v>
      </c>
      <c r="C1808" s="20" t="s">
        <v>751</v>
      </c>
      <c r="D1808" s="20" t="s">
        <v>164</v>
      </c>
      <c r="E1808" s="20" t="s">
        <v>78</v>
      </c>
      <c r="F1808" s="20" t="s">
        <v>4156</v>
      </c>
      <c r="G1808" s="20" t="s">
        <v>2442</v>
      </c>
      <c r="H1808" s="20" t="s">
        <v>18672</v>
      </c>
      <c r="I1808" s="19">
        <f t="shared" si="263"/>
        <v>35</v>
      </c>
      <c r="J1808" s="20" t="s">
        <v>755</v>
      </c>
      <c r="K1808" s="20" t="s">
        <v>752</v>
      </c>
      <c r="L1808" s="95" t="str">
        <f>IF(M1808&lt;&gt;"",IF(NOT(ISNA(INDEX(cc!B:B,MATCH(M1808,cc!A:A,0)))),INDEX(cc!B:B,MATCH(M1808,cc!A:A,0)),"0"),"")</f>
        <v>Age (&lt;15,15+) and Sex</v>
      </c>
      <c r="M1808" s="97" t="s">
        <v>111</v>
      </c>
      <c r="N1808" s="28" t="str">
        <f t="shared" si="264"/>
        <v xml:space="preserve"> TARGET</v>
      </c>
      <c r="O1808" s="19" t="str">
        <f t="shared" si="257"/>
        <v>TB_PREV (D, TA, Age Aggregated/Sex) TARGET: IPT</v>
      </c>
      <c r="P1808" s="19" t="str">
        <f t="shared" si="258"/>
        <v>TB_PREV (D, TA, Age Aggregated/Sex) TARGET: IPT</v>
      </c>
      <c r="Q1808" s="19" t="str">
        <f t="shared" si="256"/>
        <v>TB_PREV (D, TA, Age Agg/Sex) TARGET</v>
      </c>
      <c r="R1808" s="19" t="str">
        <f t="shared" si="259"/>
        <v>TB_PREV_D_TA_Age_Agg_Sex_TARGET</v>
      </c>
      <c r="S1808" s="19" t="str">
        <f t="shared" si="260"/>
        <v>TB_PREV_D_TA_Age_Agg_Sex_TARGET</v>
      </c>
      <c r="T1808" s="19" t="b">
        <f>NOT(ISNA(VLOOKUP(B1808,dbcodes!A:B,2,FALSE)))</f>
        <v>1</v>
      </c>
      <c r="U1808" s="19" t="str">
        <f>IF(ISNA(VLOOKUP(B1808,dbcodes!A:B,2,FALSE)),des!R1357,VLOOKUP(B1808,dbcodes!A:B,2,FALSE))</f>
        <v>TB_PREV_D_TA_Aggregated_Age_Sex_TARGET</v>
      </c>
      <c r="V1808" s="20"/>
      <c r="W1808" s="107" t="str">
        <f>IF(ISNA(VLOOKUP(C1808,descriptions!A:B,2,FALSE)),des!V1357,IF(G1808=" TARGET","Target ","")&amp;VLOOKUP(C1808,descriptions!A:B,2,FALSE))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1808" s="20" t="s">
        <v>4</v>
      </c>
      <c r="Y1808" s="20" t="s">
        <v>831</v>
      </c>
      <c r="Z1808" s="20" t="s">
        <v>836</v>
      </c>
      <c r="AA1808" s="20" t="s">
        <v>102</v>
      </c>
      <c r="AB1808" s="20" t="s">
        <v>755</v>
      </c>
      <c r="AC1808" s="19" t="str">
        <f>IF(AB1808&lt;&gt;"",IF(NOT(ISNA(INDEX(os!A:A,MATCH(AB1808,os!B:B,0)))),INDEX(os!A:A,MATCH(AB1808,os!B:B,0)),"0"),"")</f>
        <v/>
      </c>
      <c r="AD1808" s="20" t="s">
        <v>830</v>
      </c>
      <c r="AE1808" s="20"/>
      <c r="AF1808" s="20"/>
      <c r="AG1808" s="20"/>
      <c r="AH1808" s="93" t="str">
        <f>IF(NOT(ISNA(VLOOKUP(B:B,ResultsTargets!A:A,1,0))),"TRUE","")</f>
        <v/>
      </c>
      <c r="AI1808" s="19" t="str">
        <f>IF(ISNA(VLOOKUP(C1808,dim_techarea!A:B,2,FALSE)),"",VLOOKUP(C1808,dim_techarea!A:B,2,FALSE))</f>
        <v>TB_PREV</v>
      </c>
      <c r="AJ1808" s="19" t="str">
        <f>IF(ISNA(VLOOKUP(AI1808,dim_techarea!B:C,2,FALSE)),"",VLOOKUP(AI1808,dim_techarea!B:C,2,FALSE))</f>
        <v>FfxbuFZVAM5</v>
      </c>
      <c r="AK1808" s="19" t="str">
        <f>IF(ISNA(VLOOKUP(TRIM(G1808),dim_targetsresults!A:B,2,FALSE)),"",VLOOKUP(TRIM(G1808),dim_targetsresults!A:C,2,FALSE))</f>
        <v>MER Targets</v>
      </c>
      <c r="AL1808" s="19" t="str">
        <f>IF(ISNA(VLOOKUP(AK1808,dim_targetsresults!B:C,2,FALSE)),"",VLOOKUP(AK1808,dim_targetsresults!B:C,2,FALSE))</f>
        <v>W8imnja2Owd</v>
      </c>
      <c r="AM1808" s="19" t="str">
        <f>IF(ISNA(VLOOKUP(TRIM(D1808),dim_numeratordenominator!A:B,2,FALSE)),"",VLOOKUP(TRIM(D1808),dim_numeratordenominator!A:C,2,FALSE))</f>
        <v>Denominator</v>
      </c>
      <c r="AN1808" s="19" t="str">
        <f>IF(ISNA(VLOOKUP(AM1808,dim_numeratordenominator!B:C,2,FALSE)),"",VLOOKUP(AM1808,dim_numeratordenominator!B:C,2,FALSE))</f>
        <v>QpNj0nSuEhD</v>
      </c>
      <c r="AO1808" s="19" t="str">
        <f>IF(ISNA(VLOOKUP(TRIM(E1808),dim_supporttype!A:B,2,FALSE)),"",VLOOKUP(TRIM(E1808),dim_supporttype!A:C,2,FALSE))</f>
        <v>TA</v>
      </c>
      <c r="AP1808" s="19" t="str">
        <f>IF(ISNA(VLOOKUP(AO1808,dim_supporttype!B:C,2,FALSE)),"",VLOOKUP(AO1808,dim_supporttype!B:C,2,FALSE))</f>
        <v>cRAGKdWIDn4</v>
      </c>
      <c r="AQ1808" s="19" t="str">
        <f>IF(ISNA(VLOOKUP(TRIM(F1808),dim_disaggs!A:B,2,FALSE)),"No Disagg",VLOOKUP(TRIM(F1808),dim_disaggs!A:B,2,FALSE))</f>
        <v>Age Aggregated/Sex</v>
      </c>
      <c r="AR1808" s="19" t="str">
        <f>IF(ISNA(VLOOKUP(AQ1808,dim_disaggs!B:C,2,FALSE)),"",VLOOKUP(AQ1808,dim_disaggs!B:C,2,FALSE))</f>
        <v>KMhxXDjVseT</v>
      </c>
      <c r="AS1808" s="72"/>
      <c r="AT1808" s="66"/>
      <c r="AU1808" s="72" t="s">
        <v>755</v>
      </c>
      <c r="AV1808" s="73" t="s">
        <v>755</v>
      </c>
      <c r="AW1808" s="66" t="s">
        <v>755</v>
      </c>
      <c r="AX1808" s="66" t="s">
        <v>755</v>
      </c>
      <c r="AY1808" s="20"/>
      <c r="AZ1808" s="20"/>
      <c r="BA1808" s="105" t="str">
        <f t="shared" si="261"/>
        <v/>
      </c>
      <c r="BB1808" s="20" t="str">
        <f t="shared" si="262"/>
        <v/>
      </c>
      <c r="BC1808" s="20"/>
      <c r="BD1808" s="20"/>
      <c r="BE1808" s="75" t="s">
        <v>755</v>
      </c>
      <c r="BF1808" s="73" t="s">
        <v>755</v>
      </c>
      <c r="BG1808" s="55" t="s">
        <v>755</v>
      </c>
      <c r="BH1808" s="76" t="s">
        <v>755</v>
      </c>
      <c r="BI1808" s="20" t="s">
        <v>755</v>
      </c>
      <c r="BJ1808" s="20" t="s">
        <v>755</v>
      </c>
      <c r="BK1808" s="55" t="s">
        <v>755</v>
      </c>
      <c r="BL1808" s="71" t="s">
        <v>755</v>
      </c>
      <c r="BM1808" s="77" t="s">
        <v>755</v>
      </c>
      <c r="BN1808" s="78" t="s">
        <v>755</v>
      </c>
      <c r="BO1808" s="77" t="s">
        <v>755</v>
      </c>
      <c r="BP1808" s="78" t="s">
        <v>755</v>
      </c>
    </row>
    <row r="1809" spans="1:68" s="3" customFormat="1" x14ac:dyDescent="0.2">
      <c r="A1809" s="20" t="s">
        <v>95</v>
      </c>
      <c r="B1809" s="21" t="s">
        <v>19845</v>
      </c>
      <c r="C1809" s="20" t="s">
        <v>751</v>
      </c>
      <c r="D1809" s="20" t="s">
        <v>164</v>
      </c>
      <c r="E1809" s="20" t="s">
        <v>77</v>
      </c>
      <c r="F1809" s="20" t="s">
        <v>19993</v>
      </c>
      <c r="G1809" s="20" t="s">
        <v>2442</v>
      </c>
      <c r="H1809" s="20" t="s">
        <v>19994</v>
      </c>
      <c r="I1809" s="19">
        <f t="shared" si="263"/>
        <v>46</v>
      </c>
      <c r="J1809" s="20" t="s">
        <v>755</v>
      </c>
      <c r="K1809" s="20" t="s">
        <v>752</v>
      </c>
      <c r="L1809" s="95" t="str">
        <f>IF(M1809&lt;&gt;"",IF(NOT(ISNA(INDEX(cc!B:B,MATCH(M1809,cc!A:A,0)))),INDEX(cc!B:B,MATCH(M1809,cc!A:A,0)),"0"),"")</f>
        <v>Age (&lt;15,15+), Sex and HIV Status (Positive)</v>
      </c>
      <c r="M1809" s="97" t="s">
        <v>19982</v>
      </c>
      <c r="N1809" s="28" t="str">
        <f t="shared" si="264"/>
        <v xml:space="preserve"> TARGET</v>
      </c>
      <c r="O1809" s="19" t="str">
        <f t="shared" si="257"/>
        <v>TB_PREV (D, DSD, Age Aggregated/Sex/HIVStatus) TARGET: IPT</v>
      </c>
      <c r="P1809" s="19" t="str">
        <f t="shared" si="258"/>
        <v>TB_PREV (D, DSD, Age Aggregated/Sex/HIVStatus) TARGET: IPT</v>
      </c>
      <c r="Q1809" s="19" t="str">
        <f t="shared" si="256"/>
        <v>TB_PREV (D, DSD, Age Agg/Sex/HIVStatus) TARGET</v>
      </c>
      <c r="R1809" s="19" t="str">
        <f t="shared" si="259"/>
        <v>TB_PREV_D_DSD_Age_Agg_Sex_HIVStatus_TARGET</v>
      </c>
      <c r="S1809" s="19" t="str">
        <f t="shared" si="260"/>
        <v>TB_PREV_D_DSD_Age_Agg_Sex_HIVStatus_TARGET</v>
      </c>
      <c r="T1809" s="19" t="b">
        <f>NOT(ISNA(VLOOKUP(B1809,dbcodes!A:B,2,FALSE)))</f>
        <v>1</v>
      </c>
      <c r="U1809" s="19" t="str">
        <f>IF(ISNA(VLOOKUP(B1809,dbcodes!A:B,2,FALSE)),des!R1358,VLOOKUP(B1809,dbcodes!A:B,2,FALSE))</f>
        <v>TB_PREV_D_DSD_Age_Agg_Sex_HIVStatus_TARGET</v>
      </c>
      <c r="V1809" s="20"/>
      <c r="W1809" s="107" t="str">
        <f>IF(ISNA(VLOOKUP(C1809,descriptions!A:B,2,FALSE)),des!V1358,IF(G1809=" TARGET","Target ","")&amp;VLOOKUP(C1809,descriptions!A:B,2,FALSE))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1809" s="20" t="s">
        <v>4</v>
      </c>
      <c r="Y1809" s="20" t="s">
        <v>831</v>
      </c>
      <c r="Z1809" s="20" t="s">
        <v>836</v>
      </c>
      <c r="AA1809" s="20" t="s">
        <v>102</v>
      </c>
      <c r="AB1809" s="20" t="s">
        <v>755</v>
      </c>
      <c r="AC1809" s="19" t="str">
        <f>IF(AB1809&lt;&gt;"",IF(NOT(ISNA(INDEX(os!A:A,MATCH(AB1809,os!B:B,0)))),INDEX(os!A:A,MATCH(AB1809,os!B:B,0)),"0"),"")</f>
        <v/>
      </c>
      <c r="AD1809" s="20" t="s">
        <v>830</v>
      </c>
      <c r="AE1809" s="20"/>
      <c r="AF1809" s="20"/>
      <c r="AG1809" s="20"/>
      <c r="AH1809" s="93" t="str">
        <f>IF(NOT(ISNA(VLOOKUP(B:B,ResultsTargets!A:A,1,0))),"TRUE","")</f>
        <v/>
      </c>
      <c r="AI1809" s="19" t="str">
        <f>IF(ISNA(VLOOKUP(C1809,dim_techarea!A:B,2,FALSE)),"",VLOOKUP(C1809,dim_techarea!A:B,2,FALSE))</f>
        <v>TB_PREV</v>
      </c>
      <c r="AJ1809" s="19" t="str">
        <f>IF(ISNA(VLOOKUP(AI1809,dim_techarea!B:C,2,FALSE)),"",VLOOKUP(AI1809,dim_techarea!B:C,2,FALSE))</f>
        <v>FfxbuFZVAM5</v>
      </c>
      <c r="AK1809" s="19" t="str">
        <f>IF(ISNA(VLOOKUP(TRIM(G1809),dim_targetsresults!A:B,2,FALSE)),"",VLOOKUP(TRIM(G1809),dim_targetsresults!A:C,2,FALSE))</f>
        <v>MER Targets</v>
      </c>
      <c r="AL1809" s="19" t="str">
        <f>IF(ISNA(VLOOKUP(AK1809,dim_targetsresults!B:C,2,FALSE)),"",VLOOKUP(AK1809,dim_targetsresults!B:C,2,FALSE))</f>
        <v>W8imnja2Owd</v>
      </c>
      <c r="AM1809" s="19" t="str">
        <f>IF(ISNA(VLOOKUP(TRIM(D1809),dim_numeratordenominator!A:B,2,FALSE)),"",VLOOKUP(TRIM(D1809),dim_numeratordenominator!A:C,2,FALSE))</f>
        <v>Denominator</v>
      </c>
      <c r="AN1809" s="19" t="str">
        <f>IF(ISNA(VLOOKUP(AM1809,dim_numeratordenominator!B:C,2,FALSE)),"",VLOOKUP(AM1809,dim_numeratordenominator!B:C,2,FALSE))</f>
        <v>QpNj0nSuEhD</v>
      </c>
      <c r="AO1809" s="19" t="str">
        <f>IF(ISNA(VLOOKUP(TRIM(E1809),dim_supporttype!A:B,2,FALSE)),"",VLOOKUP(TRIM(E1809),dim_supporttype!A:C,2,FALSE))</f>
        <v>DSD</v>
      </c>
      <c r="AP1809" s="19" t="str">
        <f>IF(ISNA(VLOOKUP(AO1809,dim_supporttype!B:C,2,FALSE)),"",VLOOKUP(AO1809,dim_supporttype!B:C,2,FALSE))</f>
        <v>iM13vdNLWKb</v>
      </c>
      <c r="AQ1809" s="19" t="str">
        <f>IF(ISNA(VLOOKUP(TRIM(F1809),dim_disaggs!A:B,2,FALSE)),"No Disagg",VLOOKUP(TRIM(F1809),dim_disaggs!A:B,2,FALSE))</f>
        <v>Age Aggregated/Sex/HIVStatus</v>
      </c>
      <c r="AR1809" s="19" t="str">
        <f>IF(ISNA(VLOOKUP(AQ1809,dim_disaggs!B:C,2,FALSE)),"",VLOOKUP(AQ1809,dim_disaggs!B:C,2,FALSE))</f>
        <v>h0pvSVe1TYf</v>
      </c>
      <c r="AS1809" s="72"/>
      <c r="AT1809" s="66"/>
      <c r="AU1809" s="72" t="s">
        <v>755</v>
      </c>
      <c r="AV1809" s="73" t="s">
        <v>755</v>
      </c>
      <c r="AW1809" s="66" t="s">
        <v>755</v>
      </c>
      <c r="AX1809" s="66" t="s">
        <v>755</v>
      </c>
      <c r="AY1809" s="20"/>
      <c r="AZ1809" s="20"/>
      <c r="BA1809" s="105" t="str">
        <f t="shared" si="261"/>
        <v/>
      </c>
      <c r="BB1809" s="20" t="str">
        <f t="shared" si="262"/>
        <v/>
      </c>
      <c r="BC1809" s="20"/>
      <c r="BD1809" s="20"/>
      <c r="BE1809" s="75" t="s">
        <v>755</v>
      </c>
      <c r="BF1809" s="73" t="s">
        <v>755</v>
      </c>
      <c r="BG1809" s="55" t="s">
        <v>755</v>
      </c>
      <c r="BH1809" s="76" t="s">
        <v>755</v>
      </c>
      <c r="BI1809" s="20" t="s">
        <v>755</v>
      </c>
      <c r="BJ1809" s="20" t="s">
        <v>755</v>
      </c>
      <c r="BK1809" s="55" t="s">
        <v>755</v>
      </c>
      <c r="BL1809" s="71" t="s">
        <v>755</v>
      </c>
      <c r="BM1809" s="77" t="s">
        <v>755</v>
      </c>
      <c r="BN1809" s="78" t="s">
        <v>755</v>
      </c>
      <c r="BO1809" s="77" t="s">
        <v>755</v>
      </c>
      <c r="BP1809" s="78" t="s">
        <v>755</v>
      </c>
    </row>
    <row r="1810" spans="1:68" s="3" customFormat="1" x14ac:dyDescent="0.2">
      <c r="A1810" s="20" t="s">
        <v>95</v>
      </c>
      <c r="B1810" s="21" t="s">
        <v>19846</v>
      </c>
      <c r="C1810" s="20" t="s">
        <v>751</v>
      </c>
      <c r="D1810" s="20" t="s">
        <v>164</v>
      </c>
      <c r="E1810" s="20" t="s">
        <v>78</v>
      </c>
      <c r="F1810" s="20" t="s">
        <v>19993</v>
      </c>
      <c r="G1810" s="20" t="s">
        <v>2442</v>
      </c>
      <c r="H1810" s="20" t="s">
        <v>19994</v>
      </c>
      <c r="I1810" s="19">
        <f t="shared" si="263"/>
        <v>45</v>
      </c>
      <c r="J1810" s="20" t="s">
        <v>755</v>
      </c>
      <c r="K1810" s="20" t="s">
        <v>752</v>
      </c>
      <c r="L1810" s="95" t="str">
        <f>IF(M1810&lt;&gt;"",IF(NOT(ISNA(INDEX(cc!B:B,MATCH(M1810,cc!A:A,0)))),INDEX(cc!B:B,MATCH(M1810,cc!A:A,0)),"0"),"")</f>
        <v>Age (&lt;15,15+), Sex and HIV Status (Positive)</v>
      </c>
      <c r="M1810" s="97" t="s">
        <v>19982</v>
      </c>
      <c r="N1810" s="28" t="str">
        <f t="shared" si="264"/>
        <v xml:space="preserve"> TARGET</v>
      </c>
      <c r="O1810" s="19" t="str">
        <f t="shared" si="257"/>
        <v>TB_PREV (D, TA, Age Aggregated/Sex/HIVStatus) TARGET: IPT</v>
      </c>
      <c r="P1810" s="19" t="str">
        <f t="shared" si="258"/>
        <v>TB_PREV (D, TA, Age Aggregated/Sex/HIVStatus) TARGET: IPT</v>
      </c>
      <c r="Q1810" s="19" t="str">
        <f t="shared" si="256"/>
        <v>TB_PREV (D, TA, Age Agg/Sex/HIVStatus) TARGET</v>
      </c>
      <c r="R1810" s="19" t="str">
        <f t="shared" si="259"/>
        <v>TB_PREV_D_TA_Age_Agg_Sex_HIVStatus_TARGET</v>
      </c>
      <c r="S1810" s="19" t="str">
        <f t="shared" si="260"/>
        <v>TB_PREV_D_TA_Age_Agg_Sex_HIVStatus_TARGET</v>
      </c>
      <c r="T1810" s="19" t="b">
        <f>NOT(ISNA(VLOOKUP(B1810,dbcodes!A:B,2,FALSE)))</f>
        <v>1</v>
      </c>
      <c r="U1810" s="19" t="str">
        <f>IF(ISNA(VLOOKUP(B1810,dbcodes!A:B,2,FALSE)),des!R1359,VLOOKUP(B1810,dbcodes!A:B,2,FALSE))</f>
        <v>TB_PREV_D_TA_Age_Agg_Sex_HIVStatus_TARGET</v>
      </c>
      <c r="V1810" s="20"/>
      <c r="W1810" s="107" t="str">
        <f>IF(ISNA(VLOOKUP(C1810,descriptions!A:B,2,FALSE)),des!V1359,IF(G1810=" TARGET","Target ","")&amp;VLOOKUP(C1810,descriptions!A:B,2,FALSE))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1810" s="20" t="s">
        <v>4</v>
      </c>
      <c r="Y1810" s="20" t="s">
        <v>831</v>
      </c>
      <c r="Z1810" s="20" t="s">
        <v>836</v>
      </c>
      <c r="AA1810" s="20" t="s">
        <v>102</v>
      </c>
      <c r="AB1810" s="20" t="s">
        <v>755</v>
      </c>
      <c r="AC1810" s="19" t="str">
        <f>IF(AB1810&lt;&gt;"",IF(NOT(ISNA(INDEX(os!A:A,MATCH(AB1810,os!B:B,0)))),INDEX(os!A:A,MATCH(AB1810,os!B:B,0)),"0"),"")</f>
        <v/>
      </c>
      <c r="AD1810" s="20" t="s">
        <v>830</v>
      </c>
      <c r="AE1810" s="20"/>
      <c r="AF1810" s="20"/>
      <c r="AG1810" s="20"/>
      <c r="AH1810" s="93" t="str">
        <f>IF(NOT(ISNA(VLOOKUP(B:B,ResultsTargets!A:A,1,0))),"TRUE","")</f>
        <v/>
      </c>
      <c r="AI1810" s="19" t="str">
        <f>IF(ISNA(VLOOKUP(C1810,dim_techarea!A:B,2,FALSE)),"",VLOOKUP(C1810,dim_techarea!A:B,2,FALSE))</f>
        <v>TB_PREV</v>
      </c>
      <c r="AJ1810" s="19" t="str">
        <f>IF(ISNA(VLOOKUP(AI1810,dim_techarea!B:C,2,FALSE)),"",VLOOKUP(AI1810,dim_techarea!B:C,2,FALSE))</f>
        <v>FfxbuFZVAM5</v>
      </c>
      <c r="AK1810" s="19" t="str">
        <f>IF(ISNA(VLOOKUP(TRIM(G1810),dim_targetsresults!A:B,2,FALSE)),"",VLOOKUP(TRIM(G1810),dim_targetsresults!A:C,2,FALSE))</f>
        <v>MER Targets</v>
      </c>
      <c r="AL1810" s="19" t="str">
        <f>IF(ISNA(VLOOKUP(AK1810,dim_targetsresults!B:C,2,FALSE)),"",VLOOKUP(AK1810,dim_targetsresults!B:C,2,FALSE))</f>
        <v>W8imnja2Owd</v>
      </c>
      <c r="AM1810" s="19" t="str">
        <f>IF(ISNA(VLOOKUP(TRIM(D1810),dim_numeratordenominator!A:B,2,FALSE)),"",VLOOKUP(TRIM(D1810),dim_numeratordenominator!A:C,2,FALSE))</f>
        <v>Denominator</v>
      </c>
      <c r="AN1810" s="19" t="str">
        <f>IF(ISNA(VLOOKUP(AM1810,dim_numeratordenominator!B:C,2,FALSE)),"",VLOOKUP(AM1810,dim_numeratordenominator!B:C,2,FALSE))</f>
        <v>QpNj0nSuEhD</v>
      </c>
      <c r="AO1810" s="19" t="str">
        <f>IF(ISNA(VLOOKUP(TRIM(E1810),dim_supporttype!A:B,2,FALSE)),"",VLOOKUP(TRIM(E1810),dim_supporttype!A:C,2,FALSE))</f>
        <v>TA</v>
      </c>
      <c r="AP1810" s="19" t="str">
        <f>IF(ISNA(VLOOKUP(AO1810,dim_supporttype!B:C,2,FALSE)),"",VLOOKUP(AO1810,dim_supporttype!B:C,2,FALSE))</f>
        <v>cRAGKdWIDn4</v>
      </c>
      <c r="AQ1810" s="19" t="str">
        <f>IF(ISNA(VLOOKUP(TRIM(F1810),dim_disaggs!A:B,2,FALSE)),"No Disagg",VLOOKUP(TRIM(F1810),dim_disaggs!A:B,2,FALSE))</f>
        <v>Age Aggregated/Sex/HIVStatus</v>
      </c>
      <c r="AR1810" s="19" t="str">
        <f>IF(ISNA(VLOOKUP(AQ1810,dim_disaggs!B:C,2,FALSE)),"",VLOOKUP(AQ1810,dim_disaggs!B:C,2,FALSE))</f>
        <v>h0pvSVe1TYf</v>
      </c>
      <c r="AS1810" s="72"/>
      <c r="AT1810" s="66"/>
      <c r="AU1810" s="72" t="s">
        <v>755</v>
      </c>
      <c r="AV1810" s="73" t="s">
        <v>755</v>
      </c>
      <c r="AW1810" s="66" t="s">
        <v>755</v>
      </c>
      <c r="AX1810" s="66" t="s">
        <v>755</v>
      </c>
      <c r="AY1810" s="20"/>
      <c r="AZ1810" s="20"/>
      <c r="BA1810" s="105" t="str">
        <f t="shared" si="261"/>
        <v/>
      </c>
      <c r="BB1810" s="20" t="str">
        <f t="shared" si="262"/>
        <v/>
      </c>
      <c r="BC1810" s="20"/>
      <c r="BD1810" s="20"/>
      <c r="BE1810" s="75" t="s">
        <v>755</v>
      </c>
      <c r="BF1810" s="73" t="s">
        <v>755</v>
      </c>
      <c r="BG1810" s="55" t="s">
        <v>755</v>
      </c>
      <c r="BH1810" s="76" t="s">
        <v>755</v>
      </c>
      <c r="BI1810" s="20" t="s">
        <v>755</v>
      </c>
      <c r="BJ1810" s="20" t="s">
        <v>755</v>
      </c>
      <c r="BK1810" s="55" t="s">
        <v>755</v>
      </c>
      <c r="BL1810" s="71" t="s">
        <v>755</v>
      </c>
      <c r="BM1810" s="77" t="s">
        <v>755</v>
      </c>
      <c r="BN1810" s="78" t="s">
        <v>755</v>
      </c>
      <c r="BO1810" s="77" t="s">
        <v>755</v>
      </c>
      <c r="BP1810" s="78" t="s">
        <v>755</v>
      </c>
    </row>
    <row r="1811" spans="1:68" s="3" customFormat="1" x14ac:dyDescent="0.2">
      <c r="A1811" s="20" t="s">
        <v>95</v>
      </c>
      <c r="B1811" s="21" t="s">
        <v>19849</v>
      </c>
      <c r="C1811" s="20" t="s">
        <v>751</v>
      </c>
      <c r="D1811" s="20" t="s">
        <v>164</v>
      </c>
      <c r="E1811" s="20" t="s">
        <v>77</v>
      </c>
      <c r="F1811" s="20" t="s">
        <v>214</v>
      </c>
      <c r="G1811" s="20" t="s">
        <v>2442</v>
      </c>
      <c r="H1811" s="20" t="s">
        <v>214</v>
      </c>
      <c r="I1811" s="19">
        <f t="shared" si="263"/>
        <v>34</v>
      </c>
      <c r="J1811" s="20" t="s">
        <v>755</v>
      </c>
      <c r="K1811" s="20" t="s">
        <v>752</v>
      </c>
      <c r="L1811" s="95" t="str">
        <f>IF(M1811&lt;&gt;"",IF(NOT(ISNA(INDEX(cc!B:B,MATCH(M1811,cc!A:A,0)))),INDEX(cc!B:B,MATCH(M1811,cc!A:A,0)),"0"),"")</f>
        <v>Test Results (Positive)</v>
      </c>
      <c r="M1811" s="97" t="s">
        <v>19844</v>
      </c>
      <c r="N1811" s="28" t="str">
        <f t="shared" si="264"/>
        <v xml:space="preserve"> TARGET</v>
      </c>
      <c r="O1811" s="19" t="str">
        <f t="shared" si="257"/>
        <v>TB_PREV (D, DSD, HIVStatus) TARGET: IPT</v>
      </c>
      <c r="P1811" s="19" t="str">
        <f t="shared" si="258"/>
        <v>TB_PREV (D, DSD, HIVStatus) TARGET: IPT</v>
      </c>
      <c r="Q1811" s="19" t="str">
        <f t="shared" si="256"/>
        <v>TB_PREV (D, DSD, HIVStatus) TARGET</v>
      </c>
      <c r="R1811" s="19" t="str">
        <f t="shared" si="259"/>
        <v>TB_PREV_D_DSD_HIVStatus_TARGET</v>
      </c>
      <c r="S1811" s="19" t="str">
        <f t="shared" si="260"/>
        <v>TB_PREV_D_DSD_HIVStatus_TARGET</v>
      </c>
      <c r="T1811" s="19" t="b">
        <f>NOT(ISNA(VLOOKUP(B1811,dbcodes!A:B,2,FALSE)))</f>
        <v>1</v>
      </c>
      <c r="U1811" s="19" t="str">
        <f>IF(ISNA(VLOOKUP(B1811,dbcodes!A:B,2,FALSE)),des!R1360,VLOOKUP(B1811,dbcodes!A:B,2,FALSE))</f>
        <v>TB_PREV_D_DSD_HIVStatus_TARGET</v>
      </c>
      <c r="V1811" s="20"/>
      <c r="W1811" s="107" t="str">
        <f>IF(ISNA(VLOOKUP(C1811,descriptions!A:B,2,FALSE)),des!V1360,IF(G1811=" TARGET","Target ","")&amp;VLOOKUP(C1811,descriptions!A:B,2,FALSE))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1811" s="20" t="s">
        <v>4</v>
      </c>
      <c r="Y1811" s="20" t="s">
        <v>831</v>
      </c>
      <c r="Z1811" s="20" t="s">
        <v>836</v>
      </c>
      <c r="AA1811" s="20" t="s">
        <v>102</v>
      </c>
      <c r="AB1811" s="20" t="s">
        <v>755</v>
      </c>
      <c r="AC1811" s="19" t="str">
        <f>IF(AB1811&lt;&gt;"",IF(NOT(ISNA(INDEX(os!A:A,MATCH(AB1811,os!B:B,0)))),INDEX(os!A:A,MATCH(AB1811,os!B:B,0)),"0"),"")</f>
        <v/>
      </c>
      <c r="AD1811" s="20" t="s">
        <v>830</v>
      </c>
      <c r="AE1811" s="20"/>
      <c r="AF1811" s="20"/>
      <c r="AG1811" s="20"/>
      <c r="AH1811" s="93" t="str">
        <f>IF(NOT(ISNA(VLOOKUP(B:B,ResultsTargets!A:A,1,0))),"TRUE","")</f>
        <v/>
      </c>
      <c r="AI1811" s="19" t="str">
        <f>IF(ISNA(VLOOKUP(C1811,dim_techarea!A:B,2,FALSE)),"",VLOOKUP(C1811,dim_techarea!A:B,2,FALSE))</f>
        <v>TB_PREV</v>
      </c>
      <c r="AJ1811" s="19" t="str">
        <f>IF(ISNA(VLOOKUP(AI1811,dim_techarea!B:C,2,FALSE)),"",VLOOKUP(AI1811,dim_techarea!B:C,2,FALSE))</f>
        <v>FfxbuFZVAM5</v>
      </c>
      <c r="AK1811" s="19" t="str">
        <f>IF(ISNA(VLOOKUP(TRIM(G1811),dim_targetsresults!A:B,2,FALSE)),"",VLOOKUP(TRIM(G1811),dim_targetsresults!A:C,2,FALSE))</f>
        <v>MER Targets</v>
      </c>
      <c r="AL1811" s="19" t="str">
        <f>IF(ISNA(VLOOKUP(AK1811,dim_targetsresults!B:C,2,FALSE)),"",VLOOKUP(AK1811,dim_targetsresults!B:C,2,FALSE))</f>
        <v>W8imnja2Owd</v>
      </c>
      <c r="AM1811" s="19" t="str">
        <f>IF(ISNA(VLOOKUP(TRIM(D1811),dim_numeratordenominator!A:B,2,FALSE)),"",VLOOKUP(TRIM(D1811),dim_numeratordenominator!A:C,2,FALSE))</f>
        <v>Denominator</v>
      </c>
      <c r="AN1811" s="19" t="str">
        <f>IF(ISNA(VLOOKUP(AM1811,dim_numeratordenominator!B:C,2,FALSE)),"",VLOOKUP(AM1811,dim_numeratordenominator!B:C,2,FALSE))</f>
        <v>QpNj0nSuEhD</v>
      </c>
      <c r="AO1811" s="19" t="str">
        <f>IF(ISNA(VLOOKUP(TRIM(E1811),dim_supporttype!A:B,2,FALSE)),"",VLOOKUP(TRIM(E1811),dim_supporttype!A:C,2,FALSE))</f>
        <v>DSD</v>
      </c>
      <c r="AP1811" s="19" t="str">
        <f>IF(ISNA(VLOOKUP(AO1811,dim_supporttype!B:C,2,FALSE)),"",VLOOKUP(AO1811,dim_supporttype!B:C,2,FALSE))</f>
        <v>iM13vdNLWKb</v>
      </c>
      <c r="AQ1811" s="19" t="str">
        <f>IF(ISNA(VLOOKUP(TRIM(F1811),dim_disaggs!A:B,2,FALSE)),"No Disagg",VLOOKUP(TRIM(F1811),dim_disaggs!A:B,2,FALSE))</f>
        <v>HIVStatus</v>
      </c>
      <c r="AR1811" s="19" t="str">
        <f>IF(ISNA(VLOOKUP(AQ1811,dim_disaggs!B:C,2,FALSE)),"",VLOOKUP(AQ1811,dim_disaggs!B:C,2,FALSE))</f>
        <v>Hx0TLL7gn1d</v>
      </c>
      <c r="AS1811" s="72"/>
      <c r="AT1811" s="66"/>
      <c r="AU1811" s="72" t="s">
        <v>755</v>
      </c>
      <c r="AV1811" s="73" t="s">
        <v>755</v>
      </c>
      <c r="AW1811" s="66" t="s">
        <v>755</v>
      </c>
      <c r="AX1811" s="66" t="s">
        <v>755</v>
      </c>
      <c r="AY1811" s="20"/>
      <c r="AZ1811" s="20"/>
      <c r="BA1811" s="105" t="str">
        <f t="shared" si="261"/>
        <v>Top Level Denominator</v>
      </c>
      <c r="BB1811" s="20" t="str">
        <f t="shared" si="262"/>
        <v>Azqe383ljKu</v>
      </c>
      <c r="BC1811" s="20"/>
      <c r="BD1811" s="20"/>
      <c r="BE1811" s="75" t="s">
        <v>755</v>
      </c>
      <c r="BF1811" s="73" t="s">
        <v>755</v>
      </c>
      <c r="BG1811" s="55" t="s">
        <v>755</v>
      </c>
      <c r="BH1811" s="76" t="s">
        <v>755</v>
      </c>
      <c r="BI1811" s="20" t="s">
        <v>20421</v>
      </c>
      <c r="BJ1811" s="20" t="s">
        <v>20427</v>
      </c>
      <c r="BK1811" s="55" t="s">
        <v>755</v>
      </c>
      <c r="BL1811" s="71" t="s">
        <v>755</v>
      </c>
      <c r="BM1811" s="77" t="s">
        <v>755</v>
      </c>
      <c r="BN1811" s="78" t="s">
        <v>755</v>
      </c>
      <c r="BO1811" s="77" t="s">
        <v>755</v>
      </c>
      <c r="BP1811" s="78" t="s">
        <v>755</v>
      </c>
    </row>
    <row r="1812" spans="1:68" s="3" customFormat="1" x14ac:dyDescent="0.2">
      <c r="A1812" s="20" t="s">
        <v>95</v>
      </c>
      <c r="B1812" s="21" t="s">
        <v>19850</v>
      </c>
      <c r="C1812" s="20" t="s">
        <v>751</v>
      </c>
      <c r="D1812" s="20" t="s">
        <v>164</v>
      </c>
      <c r="E1812" s="20" t="s">
        <v>78</v>
      </c>
      <c r="F1812" s="20" t="s">
        <v>214</v>
      </c>
      <c r="G1812" s="20" t="s">
        <v>2442</v>
      </c>
      <c r="H1812" s="20" t="s">
        <v>214</v>
      </c>
      <c r="I1812" s="19">
        <f t="shared" si="263"/>
        <v>33</v>
      </c>
      <c r="J1812" s="20" t="s">
        <v>755</v>
      </c>
      <c r="K1812" s="20" t="s">
        <v>752</v>
      </c>
      <c r="L1812" s="95" t="str">
        <f>IF(M1812&lt;&gt;"",IF(NOT(ISNA(INDEX(cc!B:B,MATCH(M1812,cc!A:A,0)))),INDEX(cc!B:B,MATCH(M1812,cc!A:A,0)),"0"),"")</f>
        <v>Test Results (Positive)</v>
      </c>
      <c r="M1812" s="97" t="s">
        <v>19844</v>
      </c>
      <c r="N1812" s="28" t="str">
        <f t="shared" si="264"/>
        <v xml:space="preserve"> TARGET</v>
      </c>
      <c r="O1812" s="19" t="str">
        <f t="shared" si="257"/>
        <v>TB_PREV (D, TA, HIVStatus) TARGET: IPT</v>
      </c>
      <c r="P1812" s="19" t="str">
        <f t="shared" si="258"/>
        <v>TB_PREV (D, TA, HIVStatus) TARGET: IPT</v>
      </c>
      <c r="Q1812" s="19" t="str">
        <f t="shared" si="256"/>
        <v>TB_PREV (D, TA, HIVStatus) TARGET</v>
      </c>
      <c r="R1812" s="19" t="str">
        <f t="shared" si="259"/>
        <v>TB_PREV_D_TA_HIVStatus_TARGET</v>
      </c>
      <c r="S1812" s="19" t="str">
        <f t="shared" si="260"/>
        <v>TB_PREV_D_TA_HIVStatus_TARGET</v>
      </c>
      <c r="T1812" s="19" t="b">
        <f>NOT(ISNA(VLOOKUP(B1812,dbcodes!A:B,2,FALSE)))</f>
        <v>1</v>
      </c>
      <c r="U1812" s="19" t="str">
        <f>IF(ISNA(VLOOKUP(B1812,dbcodes!A:B,2,FALSE)),des!R1361,VLOOKUP(B1812,dbcodes!A:B,2,FALSE))</f>
        <v>TB_PREV_D_TA_HIVStatus_TARGET</v>
      </c>
      <c r="V1812" s="20"/>
      <c r="W1812" s="107" t="str">
        <f>IF(ISNA(VLOOKUP(C1812,descriptions!A:B,2,FALSE)),des!V1361,IF(G1812=" TARGET","Target ","")&amp;VLOOKUP(C1812,descriptions!A:B,2,FALSE))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1812" s="20" t="s">
        <v>4</v>
      </c>
      <c r="Y1812" s="20" t="s">
        <v>831</v>
      </c>
      <c r="Z1812" s="20" t="s">
        <v>836</v>
      </c>
      <c r="AA1812" s="20" t="s">
        <v>102</v>
      </c>
      <c r="AB1812" s="20" t="s">
        <v>755</v>
      </c>
      <c r="AC1812" s="19" t="str">
        <f>IF(AB1812&lt;&gt;"",IF(NOT(ISNA(INDEX(os!A:A,MATCH(AB1812,os!B:B,0)))),INDEX(os!A:A,MATCH(AB1812,os!B:B,0)),"0"),"")</f>
        <v/>
      </c>
      <c r="AD1812" s="20" t="s">
        <v>830</v>
      </c>
      <c r="AE1812" s="20"/>
      <c r="AF1812" s="20"/>
      <c r="AG1812" s="20"/>
      <c r="AH1812" s="93" t="str">
        <f>IF(NOT(ISNA(VLOOKUP(B:B,ResultsTargets!A:A,1,0))),"TRUE","")</f>
        <v/>
      </c>
      <c r="AI1812" s="19" t="str">
        <f>IF(ISNA(VLOOKUP(C1812,dim_techarea!A:B,2,FALSE)),"",VLOOKUP(C1812,dim_techarea!A:B,2,FALSE))</f>
        <v>TB_PREV</v>
      </c>
      <c r="AJ1812" s="19" t="str">
        <f>IF(ISNA(VLOOKUP(AI1812,dim_techarea!B:C,2,FALSE)),"",VLOOKUP(AI1812,dim_techarea!B:C,2,FALSE))</f>
        <v>FfxbuFZVAM5</v>
      </c>
      <c r="AK1812" s="19" t="str">
        <f>IF(ISNA(VLOOKUP(TRIM(G1812),dim_targetsresults!A:B,2,FALSE)),"",VLOOKUP(TRIM(G1812),dim_targetsresults!A:C,2,FALSE))</f>
        <v>MER Targets</v>
      </c>
      <c r="AL1812" s="19" t="str">
        <f>IF(ISNA(VLOOKUP(AK1812,dim_targetsresults!B:C,2,FALSE)),"",VLOOKUP(AK1812,dim_targetsresults!B:C,2,FALSE))</f>
        <v>W8imnja2Owd</v>
      </c>
      <c r="AM1812" s="19" t="str">
        <f>IF(ISNA(VLOOKUP(TRIM(D1812),dim_numeratordenominator!A:B,2,FALSE)),"",VLOOKUP(TRIM(D1812),dim_numeratordenominator!A:C,2,FALSE))</f>
        <v>Denominator</v>
      </c>
      <c r="AN1812" s="19" t="str">
        <f>IF(ISNA(VLOOKUP(AM1812,dim_numeratordenominator!B:C,2,FALSE)),"",VLOOKUP(AM1812,dim_numeratordenominator!B:C,2,FALSE))</f>
        <v>QpNj0nSuEhD</v>
      </c>
      <c r="AO1812" s="19" t="str">
        <f>IF(ISNA(VLOOKUP(TRIM(E1812),dim_supporttype!A:B,2,FALSE)),"",VLOOKUP(TRIM(E1812),dim_supporttype!A:C,2,FALSE))</f>
        <v>TA</v>
      </c>
      <c r="AP1812" s="19" t="str">
        <f>IF(ISNA(VLOOKUP(AO1812,dim_supporttype!B:C,2,FALSE)),"",VLOOKUP(AO1812,dim_supporttype!B:C,2,FALSE))</f>
        <v>cRAGKdWIDn4</v>
      </c>
      <c r="AQ1812" s="19" t="str">
        <f>IF(ISNA(VLOOKUP(TRIM(F1812),dim_disaggs!A:B,2,FALSE)),"No Disagg",VLOOKUP(TRIM(F1812),dim_disaggs!A:B,2,FALSE))</f>
        <v>HIVStatus</v>
      </c>
      <c r="AR1812" s="19" t="str">
        <f>IF(ISNA(VLOOKUP(AQ1812,dim_disaggs!B:C,2,FALSE)),"",VLOOKUP(AQ1812,dim_disaggs!B:C,2,FALSE))</f>
        <v>Hx0TLL7gn1d</v>
      </c>
      <c r="AS1812" s="72"/>
      <c r="AT1812" s="66"/>
      <c r="AU1812" s="72" t="s">
        <v>755</v>
      </c>
      <c r="AV1812" s="73" t="s">
        <v>755</v>
      </c>
      <c r="AW1812" s="66" t="s">
        <v>755</v>
      </c>
      <c r="AX1812" s="66" t="s">
        <v>755</v>
      </c>
      <c r="AY1812" s="20"/>
      <c r="AZ1812" s="20"/>
      <c r="BA1812" s="105" t="str">
        <f t="shared" si="261"/>
        <v>Top Level Denominator</v>
      </c>
      <c r="BB1812" s="20" t="str">
        <f t="shared" si="262"/>
        <v>Azqe383ljKu</v>
      </c>
      <c r="BC1812" s="20"/>
      <c r="BD1812" s="20"/>
      <c r="BE1812" s="75" t="s">
        <v>755</v>
      </c>
      <c r="BF1812" s="73" t="s">
        <v>755</v>
      </c>
      <c r="BG1812" s="55" t="s">
        <v>755</v>
      </c>
      <c r="BH1812" s="76" t="s">
        <v>755</v>
      </c>
      <c r="BI1812" s="20" t="s">
        <v>20421</v>
      </c>
      <c r="BJ1812" s="20" t="s">
        <v>20427</v>
      </c>
      <c r="BK1812" s="55" t="s">
        <v>755</v>
      </c>
      <c r="BL1812" s="71" t="s">
        <v>755</v>
      </c>
      <c r="BM1812" s="77" t="s">
        <v>755</v>
      </c>
      <c r="BN1812" s="78" t="s">
        <v>755</v>
      </c>
      <c r="BO1812" s="77" t="s">
        <v>755</v>
      </c>
      <c r="BP1812" s="78" t="s">
        <v>755</v>
      </c>
    </row>
    <row r="1813" spans="1:68" s="3" customFormat="1" x14ac:dyDescent="0.2">
      <c r="A1813" s="20" t="s">
        <v>95</v>
      </c>
      <c r="B1813" s="20" t="s">
        <v>1797</v>
      </c>
      <c r="C1813" s="20" t="s">
        <v>751</v>
      </c>
      <c r="D1813" s="20" t="s">
        <v>164</v>
      </c>
      <c r="E1813" s="20" t="s">
        <v>77</v>
      </c>
      <c r="F1813" s="20" t="s">
        <v>753</v>
      </c>
      <c r="G1813" s="20" t="s">
        <v>2442</v>
      </c>
      <c r="H1813" s="20" t="s">
        <v>753</v>
      </c>
      <c r="I1813" s="19">
        <f t="shared" si="263"/>
        <v>36</v>
      </c>
      <c r="J1813" s="20" t="s">
        <v>755</v>
      </c>
      <c r="K1813" s="20" t="s">
        <v>752</v>
      </c>
      <c r="L1813" s="95" t="str">
        <f>IF(M1813&lt;&gt;"",IF(NOT(ISNA(INDEX(cc!B:B,MATCH(M1813,cc!A:A,0)))),INDEX(cc!B:B,MATCH(M1813,cc!A:A,0)),"0"),"")</f>
        <v>TB Therapy Type</v>
      </c>
      <c r="M1813" s="97" t="s">
        <v>756</v>
      </c>
      <c r="N1813" s="28" t="str">
        <f t="shared" si="264"/>
        <v xml:space="preserve"> TARGET</v>
      </c>
      <c r="O1813" s="19" t="str">
        <f t="shared" si="257"/>
        <v>TB_PREV (D, DSD, TherapyType) TARGET: IPT</v>
      </c>
      <c r="P1813" s="19" t="str">
        <f t="shared" si="258"/>
        <v>TB_PREV (D, DSD, TherapyType) TARGET: IPT</v>
      </c>
      <c r="Q1813" s="19" t="str">
        <f t="shared" si="256"/>
        <v>TB_PREV (D, DSD, TherapyType) TARGET</v>
      </c>
      <c r="R1813" s="19" t="str">
        <f t="shared" si="259"/>
        <v>TB_PREV_D_DSD_TherapyType_TARGET</v>
      </c>
      <c r="S1813" s="19" t="str">
        <f t="shared" si="260"/>
        <v>TB_PREV_D_DSD_TherapyType_TARGET</v>
      </c>
      <c r="T1813" s="19" t="b">
        <f>NOT(ISNA(VLOOKUP(B1813,dbcodes!A:B,2,FALSE)))</f>
        <v>1</v>
      </c>
      <c r="U1813" s="19" t="str">
        <f>IF(ISNA(VLOOKUP(B1813,dbcodes!A:B,2,FALSE)),des!R1362,VLOOKUP(B1813,dbcodes!A:B,2,FALSE))</f>
        <v>TB_PREV_D_DSD_TherapyType_TARGET</v>
      </c>
      <c r="V1813" s="20"/>
      <c r="W1813" s="107" t="str">
        <f>IF(ISNA(VLOOKUP(C1813,descriptions!A:B,2,FALSE)),des!V1362,IF(G1813=" TARGET","Target ","")&amp;VLOOKUP(C1813,descriptions!A:B,2,FALSE))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1813" s="20" t="s">
        <v>4</v>
      </c>
      <c r="Y1813" s="20" t="s">
        <v>831</v>
      </c>
      <c r="Z1813" s="20" t="s">
        <v>836</v>
      </c>
      <c r="AA1813" s="20" t="s">
        <v>102</v>
      </c>
      <c r="AB1813" s="20" t="s">
        <v>755</v>
      </c>
      <c r="AC1813" s="19" t="str">
        <f>IF(AB1813&lt;&gt;"",IF(NOT(ISNA(INDEX(os!A:A,MATCH(AB1813,os!B:B,0)))),INDEX(os!A:A,MATCH(AB1813,os!B:B,0)),"0"),"")</f>
        <v/>
      </c>
      <c r="AD1813" s="20" t="s">
        <v>830</v>
      </c>
      <c r="AE1813" s="20"/>
      <c r="AF1813" s="20"/>
      <c r="AG1813" s="20"/>
      <c r="AH1813" s="93" t="str">
        <f>IF(NOT(ISNA(VLOOKUP(B:B,ResultsTargets!A:A,1,0))),"TRUE","")</f>
        <v/>
      </c>
      <c r="AI1813" s="19" t="str">
        <f>IF(ISNA(VLOOKUP(C1813,dim_techarea!A:B,2,FALSE)),"",VLOOKUP(C1813,dim_techarea!A:B,2,FALSE))</f>
        <v>TB_PREV</v>
      </c>
      <c r="AJ1813" s="19" t="str">
        <f>IF(ISNA(VLOOKUP(AI1813,dim_techarea!B:C,2,FALSE)),"",VLOOKUP(AI1813,dim_techarea!B:C,2,FALSE))</f>
        <v>FfxbuFZVAM5</v>
      </c>
      <c r="AK1813" s="19" t="str">
        <f>IF(ISNA(VLOOKUP(TRIM(G1813),dim_targetsresults!A:B,2,FALSE)),"",VLOOKUP(TRIM(G1813),dim_targetsresults!A:C,2,FALSE))</f>
        <v>MER Targets</v>
      </c>
      <c r="AL1813" s="19" t="str">
        <f>IF(ISNA(VLOOKUP(AK1813,dim_targetsresults!B:C,2,FALSE)),"",VLOOKUP(AK1813,dim_targetsresults!B:C,2,FALSE))</f>
        <v>W8imnja2Owd</v>
      </c>
      <c r="AM1813" s="19" t="str">
        <f>IF(ISNA(VLOOKUP(TRIM(D1813),dim_numeratordenominator!A:B,2,FALSE)),"",VLOOKUP(TRIM(D1813),dim_numeratordenominator!A:C,2,FALSE))</f>
        <v>Denominator</v>
      </c>
      <c r="AN1813" s="19" t="str">
        <f>IF(ISNA(VLOOKUP(AM1813,dim_numeratordenominator!B:C,2,FALSE)),"",VLOOKUP(AM1813,dim_numeratordenominator!B:C,2,FALSE))</f>
        <v>QpNj0nSuEhD</v>
      </c>
      <c r="AO1813" s="19" t="str">
        <f>IF(ISNA(VLOOKUP(TRIM(E1813),dim_supporttype!A:B,2,FALSE)),"",VLOOKUP(TRIM(E1813),dim_supporttype!A:C,2,FALSE))</f>
        <v>DSD</v>
      </c>
      <c r="AP1813" s="19" t="str">
        <f>IF(ISNA(VLOOKUP(AO1813,dim_supporttype!B:C,2,FALSE)),"",VLOOKUP(AO1813,dim_supporttype!B:C,2,FALSE))</f>
        <v>iM13vdNLWKb</v>
      </c>
      <c r="AQ1813" s="19" t="str">
        <f>IF(ISNA(VLOOKUP(TRIM(F1813),dim_disaggs!A:B,2,FALSE)),"No Disagg",VLOOKUP(TRIM(F1813),dim_disaggs!A:B,2,FALSE))</f>
        <v>TherapyType</v>
      </c>
      <c r="AR1813" s="19" t="str">
        <f>IF(ISNA(VLOOKUP(AQ1813,dim_disaggs!B:C,2,FALSE)),"",VLOOKUP(AQ1813,dim_disaggs!B:C,2,FALSE))</f>
        <v>JnI5rgDts9k</v>
      </c>
      <c r="AS1813" s="72"/>
      <c r="AT1813" s="66"/>
      <c r="AU1813" s="72" t="s">
        <v>755</v>
      </c>
      <c r="AV1813" s="73" t="s">
        <v>755</v>
      </c>
      <c r="AW1813" s="66" t="s">
        <v>755</v>
      </c>
      <c r="AX1813" s="66" t="s">
        <v>755</v>
      </c>
      <c r="AY1813" s="20"/>
      <c r="AZ1813" s="20"/>
      <c r="BA1813" s="105" t="str">
        <f t="shared" si="261"/>
        <v/>
      </c>
      <c r="BB1813" s="20" t="str">
        <f t="shared" si="262"/>
        <v/>
      </c>
      <c r="BC1813" s="20"/>
      <c r="BD1813" s="20"/>
      <c r="BE1813" s="75" t="s">
        <v>755</v>
      </c>
      <c r="BF1813" s="73" t="s">
        <v>755</v>
      </c>
      <c r="BG1813" s="55" t="s">
        <v>755</v>
      </c>
      <c r="BH1813" s="76" t="s">
        <v>755</v>
      </c>
      <c r="BI1813" s="20" t="s">
        <v>755</v>
      </c>
      <c r="BJ1813" s="20" t="s">
        <v>755</v>
      </c>
      <c r="BK1813" s="55" t="s">
        <v>755</v>
      </c>
      <c r="BL1813" s="71" t="s">
        <v>755</v>
      </c>
      <c r="BM1813" s="77" t="s">
        <v>755</v>
      </c>
      <c r="BN1813" s="78" t="s">
        <v>755</v>
      </c>
      <c r="BO1813" s="77" t="s">
        <v>755</v>
      </c>
      <c r="BP1813" s="78" t="s">
        <v>755</v>
      </c>
    </row>
    <row r="1814" spans="1:68" s="3" customFormat="1" x14ac:dyDescent="0.2">
      <c r="A1814" s="20" t="s">
        <v>95</v>
      </c>
      <c r="B1814" s="20" t="s">
        <v>1800</v>
      </c>
      <c r="C1814" s="20" t="s">
        <v>751</v>
      </c>
      <c r="D1814" s="20" t="s">
        <v>164</v>
      </c>
      <c r="E1814" s="20" t="s">
        <v>78</v>
      </c>
      <c r="F1814" s="20" t="s">
        <v>753</v>
      </c>
      <c r="G1814" s="20" t="s">
        <v>2442</v>
      </c>
      <c r="H1814" s="20" t="s">
        <v>753</v>
      </c>
      <c r="I1814" s="19">
        <f t="shared" si="263"/>
        <v>35</v>
      </c>
      <c r="J1814" s="20" t="s">
        <v>755</v>
      </c>
      <c r="K1814" s="20" t="s">
        <v>752</v>
      </c>
      <c r="L1814" s="95" t="str">
        <f>IF(M1814&lt;&gt;"",IF(NOT(ISNA(INDEX(cc!B:B,MATCH(M1814,cc!A:A,0)))),INDEX(cc!B:B,MATCH(M1814,cc!A:A,0)),"0"),"")</f>
        <v>TB Therapy Type</v>
      </c>
      <c r="M1814" s="97" t="s">
        <v>756</v>
      </c>
      <c r="N1814" s="28" t="str">
        <f t="shared" si="264"/>
        <v xml:space="preserve"> TARGET</v>
      </c>
      <c r="O1814" s="19" t="str">
        <f t="shared" si="257"/>
        <v>TB_PREV (D, TA, TherapyType) TARGET: IPT</v>
      </c>
      <c r="P1814" s="19" t="str">
        <f t="shared" si="258"/>
        <v>TB_PREV (D, TA, TherapyType) TARGET: IPT</v>
      </c>
      <c r="Q1814" s="19" t="str">
        <f t="shared" si="256"/>
        <v>TB_PREV (D, TA, TherapyType) TARGET</v>
      </c>
      <c r="R1814" s="19" t="str">
        <f t="shared" si="259"/>
        <v>TB_PREV_D_TA_TherapyType_TARGET</v>
      </c>
      <c r="S1814" s="19" t="str">
        <f t="shared" si="260"/>
        <v>TB_PREV_D_TA_TherapyType_TARGET</v>
      </c>
      <c r="T1814" s="19" t="b">
        <f>NOT(ISNA(VLOOKUP(B1814,dbcodes!A:B,2,FALSE)))</f>
        <v>1</v>
      </c>
      <c r="U1814" s="19" t="str">
        <f>IF(ISNA(VLOOKUP(B1814,dbcodes!A:B,2,FALSE)),des!R1363,VLOOKUP(B1814,dbcodes!A:B,2,FALSE))</f>
        <v>TB_PREV_D_TA_TherapyType_TARGET</v>
      </c>
      <c r="V1814" s="20"/>
      <c r="W1814" s="107" t="str">
        <f>IF(ISNA(VLOOKUP(C1814,descriptions!A:B,2,FALSE)),des!V1363,IF(G1814=" TARGET","Target ","")&amp;VLOOKUP(C1814,descriptions!A:B,2,FALSE))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1814" s="20" t="s">
        <v>4</v>
      </c>
      <c r="Y1814" s="20" t="s">
        <v>831</v>
      </c>
      <c r="Z1814" s="20" t="s">
        <v>836</v>
      </c>
      <c r="AA1814" s="20" t="s">
        <v>102</v>
      </c>
      <c r="AB1814" s="20" t="s">
        <v>755</v>
      </c>
      <c r="AC1814" s="19" t="str">
        <f>IF(AB1814&lt;&gt;"",IF(NOT(ISNA(INDEX(os!A:A,MATCH(AB1814,os!B:B,0)))),INDEX(os!A:A,MATCH(AB1814,os!B:B,0)),"0"),"")</f>
        <v/>
      </c>
      <c r="AD1814" s="20" t="s">
        <v>830</v>
      </c>
      <c r="AE1814" s="20"/>
      <c r="AF1814" s="20"/>
      <c r="AG1814" s="20"/>
      <c r="AH1814" s="93" t="str">
        <f>IF(NOT(ISNA(VLOOKUP(B:B,ResultsTargets!A:A,1,0))),"TRUE","")</f>
        <v/>
      </c>
      <c r="AI1814" s="19" t="str">
        <f>IF(ISNA(VLOOKUP(C1814,dim_techarea!A:B,2,FALSE)),"",VLOOKUP(C1814,dim_techarea!A:B,2,FALSE))</f>
        <v>TB_PREV</v>
      </c>
      <c r="AJ1814" s="19" t="str">
        <f>IF(ISNA(VLOOKUP(AI1814,dim_techarea!B:C,2,FALSE)),"",VLOOKUP(AI1814,dim_techarea!B:C,2,FALSE))</f>
        <v>FfxbuFZVAM5</v>
      </c>
      <c r="AK1814" s="19" t="str">
        <f>IF(ISNA(VLOOKUP(TRIM(G1814),dim_targetsresults!A:B,2,FALSE)),"",VLOOKUP(TRIM(G1814),dim_targetsresults!A:C,2,FALSE))</f>
        <v>MER Targets</v>
      </c>
      <c r="AL1814" s="19" t="str">
        <f>IF(ISNA(VLOOKUP(AK1814,dim_targetsresults!B:C,2,FALSE)),"",VLOOKUP(AK1814,dim_targetsresults!B:C,2,FALSE))</f>
        <v>W8imnja2Owd</v>
      </c>
      <c r="AM1814" s="19" t="str">
        <f>IF(ISNA(VLOOKUP(TRIM(D1814),dim_numeratordenominator!A:B,2,FALSE)),"",VLOOKUP(TRIM(D1814),dim_numeratordenominator!A:C,2,FALSE))</f>
        <v>Denominator</v>
      </c>
      <c r="AN1814" s="19" t="str">
        <f>IF(ISNA(VLOOKUP(AM1814,dim_numeratordenominator!B:C,2,FALSE)),"",VLOOKUP(AM1814,dim_numeratordenominator!B:C,2,FALSE))</f>
        <v>QpNj0nSuEhD</v>
      </c>
      <c r="AO1814" s="19" t="str">
        <f>IF(ISNA(VLOOKUP(TRIM(E1814),dim_supporttype!A:B,2,FALSE)),"",VLOOKUP(TRIM(E1814),dim_supporttype!A:C,2,FALSE))</f>
        <v>TA</v>
      </c>
      <c r="AP1814" s="19" t="str">
        <f>IF(ISNA(VLOOKUP(AO1814,dim_supporttype!B:C,2,FALSE)),"",VLOOKUP(AO1814,dim_supporttype!B:C,2,FALSE))</f>
        <v>cRAGKdWIDn4</v>
      </c>
      <c r="AQ1814" s="19" t="str">
        <f>IF(ISNA(VLOOKUP(TRIM(F1814),dim_disaggs!A:B,2,FALSE)),"No Disagg",VLOOKUP(TRIM(F1814),dim_disaggs!A:B,2,FALSE))</f>
        <v>TherapyType</v>
      </c>
      <c r="AR1814" s="19" t="str">
        <f>IF(ISNA(VLOOKUP(AQ1814,dim_disaggs!B:C,2,FALSE)),"",VLOOKUP(AQ1814,dim_disaggs!B:C,2,FALSE))</f>
        <v>JnI5rgDts9k</v>
      </c>
      <c r="AS1814" s="72"/>
      <c r="AT1814" s="66"/>
      <c r="AU1814" s="72" t="s">
        <v>755</v>
      </c>
      <c r="AV1814" s="73" t="s">
        <v>755</v>
      </c>
      <c r="AW1814" s="66" t="s">
        <v>755</v>
      </c>
      <c r="AX1814" s="66" t="s">
        <v>755</v>
      </c>
      <c r="AY1814" s="20"/>
      <c r="AZ1814" s="20"/>
      <c r="BA1814" s="105" t="str">
        <f t="shared" si="261"/>
        <v/>
      </c>
      <c r="BB1814" s="20" t="str">
        <f t="shared" si="262"/>
        <v/>
      </c>
      <c r="BC1814" s="20"/>
      <c r="BD1814" s="20"/>
      <c r="BE1814" s="75" t="s">
        <v>755</v>
      </c>
      <c r="BF1814" s="73" t="s">
        <v>755</v>
      </c>
      <c r="BG1814" s="55" t="s">
        <v>755</v>
      </c>
      <c r="BH1814" s="76" t="s">
        <v>755</v>
      </c>
      <c r="BI1814" s="20" t="s">
        <v>755</v>
      </c>
      <c r="BJ1814" s="20" t="s">
        <v>755</v>
      </c>
      <c r="BK1814" s="55" t="s">
        <v>755</v>
      </c>
      <c r="BL1814" s="71" t="s">
        <v>755</v>
      </c>
      <c r="BM1814" s="77" t="s">
        <v>755</v>
      </c>
      <c r="BN1814" s="78" t="s">
        <v>755</v>
      </c>
      <c r="BO1814" s="77" t="s">
        <v>755</v>
      </c>
      <c r="BP1814" s="78" t="s">
        <v>755</v>
      </c>
    </row>
    <row r="1815" spans="1:68" s="3" customFormat="1" x14ac:dyDescent="0.2">
      <c r="A1815" s="22" t="s">
        <v>95</v>
      </c>
      <c r="B1815" s="21" t="s">
        <v>19847</v>
      </c>
      <c r="C1815" s="20" t="s">
        <v>751</v>
      </c>
      <c r="D1815" s="20" t="s">
        <v>164</v>
      </c>
      <c r="E1815" s="20" t="s">
        <v>77</v>
      </c>
      <c r="F1815" s="20" t="s">
        <v>20062</v>
      </c>
      <c r="G1815" s="20" t="s">
        <v>2442</v>
      </c>
      <c r="H1815" s="20" t="s">
        <v>20063</v>
      </c>
      <c r="I1815" s="19">
        <f t="shared" si="263"/>
        <v>49</v>
      </c>
      <c r="J1815" s="20" t="s">
        <v>755</v>
      </c>
      <c r="K1815" s="20" t="s">
        <v>752</v>
      </c>
      <c r="L1815" s="95" t="str">
        <f>IF(M1815&lt;&gt;"",IF(NOT(ISNA(INDEX(cc!B:B,MATCH(M1815,cc!A:A,0)))),INDEX(cc!B:B,MATCH(M1815,cc!A:A,0)),"0"),"")</f>
        <v>TB Therapy Type, New Existing ART and HIV Status (Positive)</v>
      </c>
      <c r="M1815" s="97" t="s">
        <v>19843</v>
      </c>
      <c r="N1815" s="28" t="str">
        <f t="shared" si="264"/>
        <v xml:space="preserve"> TARGET</v>
      </c>
      <c r="O1815" s="19" t="str">
        <f t="shared" si="257"/>
        <v>TB_PREV (D, DSD, TherapyType/NewExistingArt/HIVStatus) TARGET: IPT</v>
      </c>
      <c r="P1815" s="19" t="str">
        <f t="shared" si="258"/>
        <v>TB_PREV (D, DSD, TherapyType/NewExistingArt/HIVStatus) TARGET: IPT</v>
      </c>
      <c r="Q1815" s="19" t="str">
        <f t="shared" si="256"/>
        <v>TB_PREV (D, DSD, TherapyType/NewExArt/HIV) TARGET</v>
      </c>
      <c r="R1815" s="19" t="str">
        <f t="shared" si="259"/>
        <v>TB_PREV_D_DSD_TherapyType_NewExArt_HIV_TARGET</v>
      </c>
      <c r="S1815" s="19" t="str">
        <f t="shared" si="260"/>
        <v>TB_PREV_D_DSD_TherapyType_NewExArt_HIV_TARGET</v>
      </c>
      <c r="T1815" s="19" t="b">
        <f>NOT(ISNA(VLOOKUP(B1815,dbcodes!A:B,2,FALSE)))</f>
        <v>1</v>
      </c>
      <c r="U1815" s="19" t="str">
        <f>IF(ISNA(VLOOKUP(B1815,dbcodes!A:B,2,FALSE)),des!R1364,VLOOKUP(B1815,dbcodes!A:B,2,FALSE))</f>
        <v>TB_PREV_D_DSD_TherapyType_NewExArt_HIV_TARGET</v>
      </c>
      <c r="V1815" s="20"/>
      <c r="W1815" s="107" t="str">
        <f>IF(ISNA(VLOOKUP(C1815,descriptions!A:B,2,FALSE)),des!V1364,IF(G1815=" TARGET","Target ","")&amp;VLOOKUP(C1815,descriptions!A:B,2,FALSE))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1815" s="20" t="s">
        <v>4</v>
      </c>
      <c r="Y1815" s="20" t="s">
        <v>831</v>
      </c>
      <c r="Z1815" s="20" t="s">
        <v>836</v>
      </c>
      <c r="AA1815" s="20" t="s">
        <v>102</v>
      </c>
      <c r="AB1815" s="20" t="s">
        <v>755</v>
      </c>
      <c r="AC1815" s="19" t="str">
        <f>IF(AB1815&lt;&gt;"",IF(NOT(ISNA(INDEX(os!A:A,MATCH(AB1815,os!B:B,0)))),INDEX(os!A:A,MATCH(AB1815,os!B:B,0)),"0"),"")</f>
        <v/>
      </c>
      <c r="AD1815" s="20" t="s">
        <v>830</v>
      </c>
      <c r="AE1815" s="20"/>
      <c r="AF1815" s="20"/>
      <c r="AG1815" s="20"/>
      <c r="AH1815" s="93" t="str">
        <f>IF(NOT(ISNA(VLOOKUP(B:B,ResultsTargets!A:A,1,0))),"TRUE","")</f>
        <v/>
      </c>
      <c r="AI1815" s="19" t="str">
        <f>IF(ISNA(VLOOKUP(C1815,dim_techarea!A:B,2,FALSE)),"",VLOOKUP(C1815,dim_techarea!A:B,2,FALSE))</f>
        <v>TB_PREV</v>
      </c>
      <c r="AJ1815" s="19" t="str">
        <f>IF(ISNA(VLOOKUP(AI1815,dim_techarea!B:C,2,FALSE)),"",VLOOKUP(AI1815,dim_techarea!B:C,2,FALSE))</f>
        <v>FfxbuFZVAM5</v>
      </c>
      <c r="AK1815" s="19" t="str">
        <f>IF(ISNA(VLOOKUP(TRIM(G1815),dim_targetsresults!A:B,2,FALSE)),"",VLOOKUP(TRIM(G1815),dim_targetsresults!A:C,2,FALSE))</f>
        <v>MER Targets</v>
      </c>
      <c r="AL1815" s="19" t="str">
        <f>IF(ISNA(VLOOKUP(AK1815,dim_targetsresults!B:C,2,FALSE)),"",VLOOKUP(AK1815,dim_targetsresults!B:C,2,FALSE))</f>
        <v>W8imnja2Owd</v>
      </c>
      <c r="AM1815" s="19" t="str">
        <f>IF(ISNA(VLOOKUP(TRIM(D1815),dim_numeratordenominator!A:B,2,FALSE)),"",VLOOKUP(TRIM(D1815),dim_numeratordenominator!A:C,2,FALSE))</f>
        <v>Denominator</v>
      </c>
      <c r="AN1815" s="19" t="str">
        <f>IF(ISNA(VLOOKUP(AM1815,dim_numeratordenominator!B:C,2,FALSE)),"",VLOOKUP(AM1815,dim_numeratordenominator!B:C,2,FALSE))</f>
        <v>QpNj0nSuEhD</v>
      </c>
      <c r="AO1815" s="19" t="str">
        <f>IF(ISNA(VLOOKUP(TRIM(E1815),dim_supporttype!A:B,2,FALSE)),"",VLOOKUP(TRIM(E1815),dim_supporttype!A:C,2,FALSE))</f>
        <v>DSD</v>
      </c>
      <c r="AP1815" s="19" t="str">
        <f>IF(ISNA(VLOOKUP(AO1815,dim_supporttype!B:C,2,FALSE)),"",VLOOKUP(AO1815,dim_supporttype!B:C,2,FALSE))</f>
        <v>iM13vdNLWKb</v>
      </c>
      <c r="AQ1815" s="19" t="str">
        <f>IF(ISNA(VLOOKUP(TRIM(F1815),dim_disaggs!A:B,2,FALSE)),"No Disagg",VLOOKUP(TRIM(F1815),dim_disaggs!A:B,2,FALSE))</f>
        <v>TherapyType/NewExistingArt/HIVStatus</v>
      </c>
      <c r="AR1815" s="19" t="str">
        <f>IF(ISNA(VLOOKUP(AQ1815,dim_disaggs!B:C,2,FALSE)),"",VLOOKUP(AQ1815,dim_disaggs!B:C,2,FALSE))</f>
        <v>dRgzjBGdp40</v>
      </c>
      <c r="AS1815" s="72"/>
      <c r="AT1815" s="66"/>
      <c r="AU1815" s="72" t="s">
        <v>755</v>
      </c>
      <c r="AV1815" s="73" t="s">
        <v>755</v>
      </c>
      <c r="AW1815" s="66" t="s">
        <v>755</v>
      </c>
      <c r="AX1815" s="66" t="s">
        <v>755</v>
      </c>
      <c r="AY1815" s="20"/>
      <c r="AZ1815" s="20"/>
      <c r="BA1815" s="105" t="str">
        <f t="shared" si="261"/>
        <v/>
      </c>
      <c r="BB1815" s="20" t="str">
        <f t="shared" si="262"/>
        <v/>
      </c>
      <c r="BC1815" s="20"/>
      <c r="BD1815" s="20"/>
      <c r="BE1815" s="75" t="s">
        <v>755</v>
      </c>
      <c r="BF1815" s="73" t="s">
        <v>755</v>
      </c>
      <c r="BG1815" s="55" t="s">
        <v>755</v>
      </c>
      <c r="BH1815" s="76" t="s">
        <v>755</v>
      </c>
      <c r="BI1815" s="20" t="s">
        <v>755</v>
      </c>
      <c r="BJ1815" s="20" t="s">
        <v>755</v>
      </c>
      <c r="BK1815" s="55" t="s">
        <v>755</v>
      </c>
      <c r="BL1815" s="71" t="s">
        <v>755</v>
      </c>
      <c r="BM1815" s="77" t="s">
        <v>755</v>
      </c>
      <c r="BN1815" s="78" t="s">
        <v>755</v>
      </c>
      <c r="BO1815" s="77" t="s">
        <v>755</v>
      </c>
      <c r="BP1815" s="78" t="s">
        <v>755</v>
      </c>
    </row>
    <row r="1816" spans="1:68" s="3" customFormat="1" x14ac:dyDescent="0.2">
      <c r="A1816" s="22" t="s">
        <v>95</v>
      </c>
      <c r="B1816" s="21" t="s">
        <v>19848</v>
      </c>
      <c r="C1816" s="20" t="s">
        <v>751</v>
      </c>
      <c r="D1816" s="20" t="s">
        <v>164</v>
      </c>
      <c r="E1816" s="20" t="s">
        <v>78</v>
      </c>
      <c r="F1816" s="20" t="s">
        <v>20062</v>
      </c>
      <c r="G1816" s="20" t="s">
        <v>2442</v>
      </c>
      <c r="H1816" s="20" t="s">
        <v>20063</v>
      </c>
      <c r="I1816" s="19">
        <f t="shared" si="263"/>
        <v>48</v>
      </c>
      <c r="J1816" s="20" t="s">
        <v>755</v>
      </c>
      <c r="K1816" s="20" t="s">
        <v>752</v>
      </c>
      <c r="L1816" s="95" t="str">
        <f>IF(M1816&lt;&gt;"",IF(NOT(ISNA(INDEX(cc!B:B,MATCH(M1816,cc!A:A,0)))),INDEX(cc!B:B,MATCH(M1816,cc!A:A,0)),"0"),"")</f>
        <v>TB Therapy Type, New Existing ART and HIV Status (Positive)</v>
      </c>
      <c r="M1816" s="97" t="s">
        <v>19843</v>
      </c>
      <c r="N1816" s="28" t="str">
        <f t="shared" si="264"/>
        <v xml:space="preserve"> TARGET</v>
      </c>
      <c r="O1816" s="19" t="str">
        <f t="shared" si="257"/>
        <v>TB_PREV (D, TA, TherapyType/NewExistingArt/HIVStatus) TARGET: IPT</v>
      </c>
      <c r="P1816" s="19" t="str">
        <f t="shared" si="258"/>
        <v>TB_PREV (D, TA, TherapyType/NewExistingArt/HIVStatus) TARGET: IPT</v>
      </c>
      <c r="Q1816" s="19" t="str">
        <f t="shared" si="256"/>
        <v>TB_PREV (D, TA, TherapyType/NewExArt/HIV) TARGET</v>
      </c>
      <c r="R1816" s="19" t="str">
        <f t="shared" si="259"/>
        <v>TB_PREV_D_TA_TherapyType_NewExArt_HIV_TARGET</v>
      </c>
      <c r="S1816" s="19" t="str">
        <f t="shared" si="260"/>
        <v>TB_PREV_D_TA_TherapyType_NewExArt_HIV_TARGET</v>
      </c>
      <c r="T1816" s="19" t="b">
        <f>NOT(ISNA(VLOOKUP(B1816,dbcodes!A:B,2,FALSE)))</f>
        <v>1</v>
      </c>
      <c r="U1816" s="19" t="str">
        <f>IF(ISNA(VLOOKUP(B1816,dbcodes!A:B,2,FALSE)),des!R1365,VLOOKUP(B1816,dbcodes!A:B,2,FALSE))</f>
        <v>TB_PREV_D_TA_TherapyType_NewExArt_HIV_TARGET</v>
      </c>
      <c r="V1816" s="20"/>
      <c r="W1816" s="107" t="str">
        <f>IF(ISNA(VLOOKUP(C1816,descriptions!A:B,2,FALSE)),des!V1365,IF(G1816=" TARGET","Target ","")&amp;VLOOKUP(C1816,descriptions!A:B,2,FALSE))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1816" s="20" t="s">
        <v>4</v>
      </c>
      <c r="Y1816" s="20" t="s">
        <v>831</v>
      </c>
      <c r="Z1816" s="20" t="s">
        <v>836</v>
      </c>
      <c r="AA1816" s="20" t="s">
        <v>102</v>
      </c>
      <c r="AB1816" s="20" t="s">
        <v>755</v>
      </c>
      <c r="AC1816" s="19" t="str">
        <f>IF(AB1816&lt;&gt;"",IF(NOT(ISNA(INDEX(os!A:A,MATCH(AB1816,os!B:B,0)))),INDEX(os!A:A,MATCH(AB1816,os!B:B,0)),"0"),"")</f>
        <v/>
      </c>
      <c r="AD1816" s="20" t="s">
        <v>830</v>
      </c>
      <c r="AE1816" s="20"/>
      <c r="AF1816" s="20"/>
      <c r="AG1816" s="20"/>
      <c r="AH1816" s="93" t="str">
        <f>IF(NOT(ISNA(VLOOKUP(B:B,ResultsTargets!A:A,1,0))),"TRUE","")</f>
        <v/>
      </c>
      <c r="AI1816" s="19" t="str">
        <f>IF(ISNA(VLOOKUP(C1816,dim_techarea!A:B,2,FALSE)),"",VLOOKUP(C1816,dim_techarea!A:B,2,FALSE))</f>
        <v>TB_PREV</v>
      </c>
      <c r="AJ1816" s="19" t="str">
        <f>IF(ISNA(VLOOKUP(AI1816,dim_techarea!B:C,2,FALSE)),"",VLOOKUP(AI1816,dim_techarea!B:C,2,FALSE))</f>
        <v>FfxbuFZVAM5</v>
      </c>
      <c r="AK1816" s="19" t="str">
        <f>IF(ISNA(VLOOKUP(TRIM(G1816),dim_targetsresults!A:B,2,FALSE)),"",VLOOKUP(TRIM(G1816),dim_targetsresults!A:C,2,FALSE))</f>
        <v>MER Targets</v>
      </c>
      <c r="AL1816" s="19" t="str">
        <f>IF(ISNA(VLOOKUP(AK1816,dim_targetsresults!B:C,2,FALSE)),"",VLOOKUP(AK1816,dim_targetsresults!B:C,2,FALSE))</f>
        <v>W8imnja2Owd</v>
      </c>
      <c r="AM1816" s="19" t="str">
        <f>IF(ISNA(VLOOKUP(TRIM(D1816),dim_numeratordenominator!A:B,2,FALSE)),"",VLOOKUP(TRIM(D1816),dim_numeratordenominator!A:C,2,FALSE))</f>
        <v>Denominator</v>
      </c>
      <c r="AN1816" s="19" t="str">
        <f>IF(ISNA(VLOOKUP(AM1816,dim_numeratordenominator!B:C,2,FALSE)),"",VLOOKUP(AM1816,dim_numeratordenominator!B:C,2,FALSE))</f>
        <v>QpNj0nSuEhD</v>
      </c>
      <c r="AO1816" s="19" t="str">
        <f>IF(ISNA(VLOOKUP(TRIM(E1816),dim_supporttype!A:B,2,FALSE)),"",VLOOKUP(TRIM(E1816),dim_supporttype!A:C,2,FALSE))</f>
        <v>TA</v>
      </c>
      <c r="AP1816" s="19" t="str">
        <f>IF(ISNA(VLOOKUP(AO1816,dim_supporttype!B:C,2,FALSE)),"",VLOOKUP(AO1816,dim_supporttype!B:C,2,FALSE))</f>
        <v>cRAGKdWIDn4</v>
      </c>
      <c r="AQ1816" s="19" t="str">
        <f>IF(ISNA(VLOOKUP(TRIM(F1816),dim_disaggs!A:B,2,FALSE)),"No Disagg",VLOOKUP(TRIM(F1816),dim_disaggs!A:B,2,FALSE))</f>
        <v>TherapyType/NewExistingArt/HIVStatus</v>
      </c>
      <c r="AR1816" s="19" t="str">
        <f>IF(ISNA(VLOOKUP(AQ1816,dim_disaggs!B:C,2,FALSE)),"",VLOOKUP(AQ1816,dim_disaggs!B:C,2,FALSE))</f>
        <v>dRgzjBGdp40</v>
      </c>
      <c r="AS1816" s="72"/>
      <c r="AT1816" s="66"/>
      <c r="AU1816" s="72" t="s">
        <v>755</v>
      </c>
      <c r="AV1816" s="73" t="s">
        <v>755</v>
      </c>
      <c r="AW1816" s="66" t="s">
        <v>755</v>
      </c>
      <c r="AX1816" s="66" t="s">
        <v>755</v>
      </c>
      <c r="AY1816" s="20"/>
      <c r="AZ1816" s="20"/>
      <c r="BA1816" s="105" t="str">
        <f t="shared" si="261"/>
        <v/>
      </c>
      <c r="BB1816" s="20" t="str">
        <f t="shared" si="262"/>
        <v/>
      </c>
      <c r="BC1816" s="20"/>
      <c r="BD1816" s="20"/>
      <c r="BE1816" s="75" t="s">
        <v>755</v>
      </c>
      <c r="BF1816" s="73" t="s">
        <v>755</v>
      </c>
      <c r="BG1816" s="55" t="s">
        <v>755</v>
      </c>
      <c r="BH1816" s="76" t="s">
        <v>755</v>
      </c>
      <c r="BI1816" s="20" t="s">
        <v>755</v>
      </c>
      <c r="BJ1816" s="20" t="s">
        <v>755</v>
      </c>
      <c r="BK1816" s="55" t="s">
        <v>755</v>
      </c>
      <c r="BL1816" s="71" t="s">
        <v>755</v>
      </c>
      <c r="BM1816" s="77" t="s">
        <v>755</v>
      </c>
      <c r="BN1816" s="78" t="s">
        <v>755</v>
      </c>
      <c r="BO1816" s="77" t="s">
        <v>755</v>
      </c>
      <c r="BP1816" s="78" t="s">
        <v>755</v>
      </c>
    </row>
    <row r="1817" spans="1:68" s="3" customFormat="1" x14ac:dyDescent="0.2">
      <c r="A1817" s="22" t="s">
        <v>95</v>
      </c>
      <c r="B1817" s="5" t="s">
        <v>20643</v>
      </c>
      <c r="C1817" s="20" t="s">
        <v>751</v>
      </c>
      <c r="D1817" s="20" t="s">
        <v>164</v>
      </c>
      <c r="E1817" s="20" t="s">
        <v>77</v>
      </c>
      <c r="F1817" s="22" t="s">
        <v>20612</v>
      </c>
      <c r="G1817" s="20" t="s">
        <v>2442</v>
      </c>
      <c r="H1817" s="22" t="s">
        <v>20620</v>
      </c>
      <c r="I1817" s="19">
        <f t="shared" si="263"/>
        <v>49</v>
      </c>
      <c r="J1817" s="20" t="s">
        <v>755</v>
      </c>
      <c r="K1817" s="20" t="s">
        <v>752</v>
      </c>
      <c r="L1817" s="95" t="str">
        <f>IF(M1817&lt;&gt;"",IF(NOT(ISNA(INDEX(cc!B:B,MATCH(M1817,cc!A:A,0)))),INDEX(cc!B:B,MATCH(M1817,cc!A:A,0)),"0"),"")</f>
        <v>Age (&lt;15,15+-uk, 2), Sex, TB Therapy Type, New Existing ART and HIV Status (Positive Only)</v>
      </c>
      <c r="M1817" s="97" t="s">
        <v>20574</v>
      </c>
      <c r="N1817" s="28" t="str">
        <f t="shared" si="264"/>
        <v xml:space="preserve"> TARGET</v>
      </c>
      <c r="O1817" s="19" t="str">
        <f t="shared" si="257"/>
        <v>TB_PREV (D, DSD, Age/TherapyType/NewExistingArt/HIVStatus) TARGET: IPT</v>
      </c>
      <c r="P1817" s="19" t="str">
        <f t="shared" si="258"/>
        <v>TB_PREV (D, DSD, Age/TherapyType/NewExistingArt/HIVStatus) TARGET: IPT</v>
      </c>
      <c r="Q1817" s="19" t="str">
        <f t="shared" si="256"/>
        <v>TB_PREV (D, DSD, Age/Therapy/NewExArt/HIV) TARGET</v>
      </c>
      <c r="R1817" s="19" t="str">
        <f t="shared" si="259"/>
        <v>TB_PREV_D_DSD_Age_Therapy_NewExArt_HIV_TARGET</v>
      </c>
      <c r="S1817" s="19" t="str">
        <f t="shared" si="260"/>
        <v>TB_PREV_D_DSD_Age_Therapy_NewExArt_HIV_TARGET</v>
      </c>
      <c r="T1817" s="19" t="b">
        <f>NOT(ISNA(VLOOKUP(B1817,dbcodes!A:B,2,FALSE)))</f>
        <v>1</v>
      </c>
      <c r="U1817" s="19" t="str">
        <f>IF(ISNA(VLOOKUP(B1817,dbcodes!A:B,2,FALSE)),des!R1366,VLOOKUP(B1817,dbcodes!A:B,2,FALSE))</f>
        <v>TB_PREV_D_DSD_Age_Therapy_NewExArt_HIV_TARGET</v>
      </c>
      <c r="V1817" s="20"/>
      <c r="W1817" s="107" t="str">
        <f>IF(ISNA(VLOOKUP(C1817,descriptions!A:B,2,FALSE)),des!V1366,IF(G1817=" TARGET","Target ","")&amp;VLOOKUP(C1817,descriptions!A:B,2,FALSE))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1817" s="20" t="s">
        <v>4</v>
      </c>
      <c r="Y1817" s="20" t="s">
        <v>831</v>
      </c>
      <c r="Z1817" s="20" t="s">
        <v>836</v>
      </c>
      <c r="AA1817" s="20" t="s">
        <v>102</v>
      </c>
      <c r="AB1817" s="20" t="s">
        <v>755</v>
      </c>
      <c r="AC1817" s="19" t="str">
        <f>IF(AB1817&lt;&gt;"",IF(NOT(ISNA(INDEX(os!A:A,MATCH(AB1817,os!B:B,0)))),INDEX(os!A:A,MATCH(AB1817,os!B:B,0)),"0"),"")</f>
        <v/>
      </c>
      <c r="AD1817" s="20" t="s">
        <v>830</v>
      </c>
      <c r="AE1817" s="20"/>
      <c r="AF1817" s="20"/>
      <c r="AG1817" s="20"/>
      <c r="AH1817" s="93" t="str">
        <f>IF(NOT(ISNA(VLOOKUP(B:B,ResultsTargets!A:A,1,0))),"TRUE","")</f>
        <v/>
      </c>
      <c r="AI1817" s="19" t="str">
        <f>IF(ISNA(VLOOKUP(C1817,dim_techarea!A:B,2,FALSE)),"",VLOOKUP(C1817,dim_techarea!A:B,2,FALSE))</f>
        <v>TB_PREV</v>
      </c>
      <c r="AJ1817" s="19" t="str">
        <f>IF(ISNA(VLOOKUP(AI1817,dim_techarea!B:C,2,FALSE)),"",VLOOKUP(AI1817,dim_techarea!B:C,2,FALSE))</f>
        <v>FfxbuFZVAM5</v>
      </c>
      <c r="AK1817" s="19" t="str">
        <f>IF(ISNA(VLOOKUP(TRIM(G1817),dim_targetsresults!A:B,2,FALSE)),"",VLOOKUP(TRIM(G1817),dim_targetsresults!A:C,2,FALSE))</f>
        <v>MER Targets</v>
      </c>
      <c r="AL1817" s="19" t="str">
        <f>IF(ISNA(VLOOKUP(AK1817,dim_targetsresults!B:C,2,FALSE)),"",VLOOKUP(AK1817,dim_targetsresults!B:C,2,FALSE))</f>
        <v>W8imnja2Owd</v>
      </c>
      <c r="AM1817" s="19" t="str">
        <f>IF(ISNA(VLOOKUP(TRIM(D1817),dim_numeratordenominator!A:B,2,FALSE)),"",VLOOKUP(TRIM(D1817),dim_numeratordenominator!A:C,2,FALSE))</f>
        <v>Denominator</v>
      </c>
      <c r="AN1817" s="19" t="str">
        <f>IF(ISNA(VLOOKUP(AM1817,dim_numeratordenominator!B:C,2,FALSE)),"",VLOOKUP(AM1817,dim_numeratordenominator!B:C,2,FALSE))</f>
        <v>QpNj0nSuEhD</v>
      </c>
      <c r="AO1817" s="19" t="str">
        <f>IF(ISNA(VLOOKUP(TRIM(E1817),dim_supporttype!A:B,2,FALSE)),"",VLOOKUP(TRIM(E1817),dim_supporttype!A:C,2,FALSE))</f>
        <v>DSD</v>
      </c>
      <c r="AP1817" s="19" t="str">
        <f>IF(ISNA(VLOOKUP(AO1817,dim_supporttype!B:C,2,FALSE)),"",VLOOKUP(AO1817,dim_supporttype!B:C,2,FALSE))</f>
        <v>iM13vdNLWKb</v>
      </c>
      <c r="AQ1817" s="19" t="str">
        <f>IF(ISNA(VLOOKUP(TRIM(F1817),dim_disaggs!A:B,2,FALSE)),"No Disagg",VLOOKUP(TRIM(F1817),dim_disaggs!A:B,2,FALSE))</f>
        <v>Age/TherapyType/NewExistingArt/HIVStatus</v>
      </c>
      <c r="AR1817" s="19" t="str">
        <f>IF(ISNA(VLOOKUP(AQ1817,dim_disaggs!B:C,2,FALSE)),"",VLOOKUP(AQ1817,dim_disaggs!B:C,2,FALSE))</f>
        <v>ClkvX1lYY12</v>
      </c>
      <c r="AS1817" s="72"/>
      <c r="AT1817" s="66"/>
      <c r="AU1817" s="72" t="s">
        <v>755</v>
      </c>
      <c r="AV1817" s="73" t="s">
        <v>755</v>
      </c>
      <c r="AW1817" s="66" t="s">
        <v>755</v>
      </c>
      <c r="AX1817" s="66" t="s">
        <v>755</v>
      </c>
      <c r="AY1817" s="20"/>
      <c r="AZ1817" s="20"/>
      <c r="BA1817" s="105" t="str">
        <f t="shared" si="261"/>
        <v>Top Level Denominator</v>
      </c>
      <c r="BB1817" s="20" t="str">
        <f t="shared" si="262"/>
        <v>Azqe383ljKu</v>
      </c>
      <c r="BC1817" s="20"/>
      <c r="BD1817" s="20"/>
      <c r="BE1817" s="75" t="s">
        <v>755</v>
      </c>
      <c r="BF1817" s="73" t="s">
        <v>755</v>
      </c>
      <c r="BG1817" s="55" t="s">
        <v>755</v>
      </c>
      <c r="BH1817" s="76" t="s">
        <v>755</v>
      </c>
      <c r="BI1817" s="20" t="s">
        <v>755</v>
      </c>
      <c r="BJ1817" s="20" t="s">
        <v>755</v>
      </c>
      <c r="BK1817" s="55" t="s">
        <v>20635</v>
      </c>
      <c r="BL1817" s="71" t="s">
        <v>20637</v>
      </c>
      <c r="BM1817" s="77"/>
      <c r="BN1817" s="78"/>
      <c r="BO1817" s="77"/>
      <c r="BP1817" s="78"/>
    </row>
    <row r="1818" spans="1:68" s="3" customFormat="1" x14ac:dyDescent="0.2">
      <c r="A1818" s="22" t="s">
        <v>95</v>
      </c>
      <c r="B1818" s="5" t="s">
        <v>20644</v>
      </c>
      <c r="C1818" s="20" t="s">
        <v>751</v>
      </c>
      <c r="D1818" s="20" t="s">
        <v>164</v>
      </c>
      <c r="E1818" s="20" t="s">
        <v>78</v>
      </c>
      <c r="F1818" s="22" t="s">
        <v>20612</v>
      </c>
      <c r="G1818" s="20" t="s">
        <v>2442</v>
      </c>
      <c r="H1818" s="22" t="s">
        <v>20620</v>
      </c>
      <c r="I1818" s="19">
        <f t="shared" si="263"/>
        <v>48</v>
      </c>
      <c r="J1818" s="20" t="s">
        <v>755</v>
      </c>
      <c r="K1818" s="20" t="s">
        <v>752</v>
      </c>
      <c r="L1818" s="95" t="str">
        <f>IF(M1818&lt;&gt;"",IF(NOT(ISNA(INDEX(cc!B:B,MATCH(M1818,cc!A:A,0)))),INDEX(cc!B:B,MATCH(M1818,cc!A:A,0)),"0"),"")</f>
        <v>Age (&lt;15,15+-uk, 2), Sex, TB Therapy Type, New Existing ART and HIV Status (Positive Only)</v>
      </c>
      <c r="M1818" s="97" t="s">
        <v>20574</v>
      </c>
      <c r="N1818" s="28" t="str">
        <f t="shared" si="264"/>
        <v xml:space="preserve"> TARGET</v>
      </c>
      <c r="O1818" s="19" t="str">
        <f t="shared" si="257"/>
        <v>TB_PREV (D, TA, Age/TherapyType/NewExistingArt/HIVStatus) TARGET: IPT</v>
      </c>
      <c r="P1818" s="19" t="str">
        <f t="shared" si="258"/>
        <v>TB_PREV (D, TA, Age/TherapyType/NewExistingArt/HIVStatus) TARGET: IPT</v>
      </c>
      <c r="Q1818" s="19" t="str">
        <f t="shared" si="256"/>
        <v>TB_PREV (D, TA, Age/Therapy/NewExArt/HIV) TARGET</v>
      </c>
      <c r="R1818" s="19" t="str">
        <f t="shared" si="259"/>
        <v>TB_PREV_D_TA_Age_Therapy_NewExArt_HIV_TARGET</v>
      </c>
      <c r="S1818" s="19" t="str">
        <f t="shared" si="260"/>
        <v>TB_PREV_D_TA_Age_Therapy_NewExArt_HIV_TARGET</v>
      </c>
      <c r="T1818" s="19" t="b">
        <f>NOT(ISNA(VLOOKUP(B1818,dbcodes!A:B,2,FALSE)))</f>
        <v>1</v>
      </c>
      <c r="U1818" s="19" t="str">
        <f>IF(ISNA(VLOOKUP(B1818,dbcodes!A:B,2,FALSE)),des!R1367,VLOOKUP(B1818,dbcodes!A:B,2,FALSE))</f>
        <v>TB_PREV_D_TA_Age_Therapy_NewExArt_HIV_TARGET</v>
      </c>
      <c r="V1818" s="20"/>
      <c r="W1818" s="107" t="str">
        <f>IF(ISNA(VLOOKUP(C1818,descriptions!A:B,2,FALSE)),des!V1367,IF(G1818=" TARGET","Target ","")&amp;VLOOKUP(C1818,descriptions!A:B,2,FALSE))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1818" s="20" t="s">
        <v>4</v>
      </c>
      <c r="Y1818" s="20" t="s">
        <v>831</v>
      </c>
      <c r="Z1818" s="20" t="s">
        <v>836</v>
      </c>
      <c r="AA1818" s="20" t="s">
        <v>102</v>
      </c>
      <c r="AB1818" s="20" t="s">
        <v>755</v>
      </c>
      <c r="AC1818" s="19" t="str">
        <f>IF(AB1818&lt;&gt;"",IF(NOT(ISNA(INDEX(os!A:A,MATCH(AB1818,os!B:B,0)))),INDEX(os!A:A,MATCH(AB1818,os!B:B,0)),"0"),"")</f>
        <v/>
      </c>
      <c r="AD1818" s="20" t="s">
        <v>830</v>
      </c>
      <c r="AE1818" s="20"/>
      <c r="AF1818" s="20"/>
      <c r="AG1818" s="20"/>
      <c r="AH1818" s="93" t="str">
        <f>IF(NOT(ISNA(VLOOKUP(B:B,ResultsTargets!A:A,1,0))),"TRUE","")</f>
        <v/>
      </c>
      <c r="AI1818" s="19" t="str">
        <f>IF(ISNA(VLOOKUP(C1818,dim_techarea!A:B,2,FALSE)),"",VLOOKUP(C1818,dim_techarea!A:B,2,FALSE))</f>
        <v>TB_PREV</v>
      </c>
      <c r="AJ1818" s="19" t="str">
        <f>IF(ISNA(VLOOKUP(AI1818,dim_techarea!B:C,2,FALSE)),"",VLOOKUP(AI1818,dim_techarea!B:C,2,FALSE))</f>
        <v>FfxbuFZVAM5</v>
      </c>
      <c r="AK1818" s="19" t="str">
        <f>IF(ISNA(VLOOKUP(TRIM(G1818),dim_targetsresults!A:B,2,FALSE)),"",VLOOKUP(TRIM(G1818),dim_targetsresults!A:C,2,FALSE))</f>
        <v>MER Targets</v>
      </c>
      <c r="AL1818" s="19" t="str">
        <f>IF(ISNA(VLOOKUP(AK1818,dim_targetsresults!B:C,2,FALSE)),"",VLOOKUP(AK1818,dim_targetsresults!B:C,2,FALSE))</f>
        <v>W8imnja2Owd</v>
      </c>
      <c r="AM1818" s="19" t="str">
        <f>IF(ISNA(VLOOKUP(TRIM(D1818),dim_numeratordenominator!A:B,2,FALSE)),"",VLOOKUP(TRIM(D1818),dim_numeratordenominator!A:C,2,FALSE))</f>
        <v>Denominator</v>
      </c>
      <c r="AN1818" s="19" t="str">
        <f>IF(ISNA(VLOOKUP(AM1818,dim_numeratordenominator!B:C,2,FALSE)),"",VLOOKUP(AM1818,dim_numeratordenominator!B:C,2,FALSE))</f>
        <v>QpNj0nSuEhD</v>
      </c>
      <c r="AO1818" s="19" t="str">
        <f>IF(ISNA(VLOOKUP(TRIM(E1818),dim_supporttype!A:B,2,FALSE)),"",VLOOKUP(TRIM(E1818),dim_supporttype!A:C,2,FALSE))</f>
        <v>TA</v>
      </c>
      <c r="AP1818" s="19" t="str">
        <f>IF(ISNA(VLOOKUP(AO1818,dim_supporttype!B:C,2,FALSE)),"",VLOOKUP(AO1818,dim_supporttype!B:C,2,FALSE))</f>
        <v>cRAGKdWIDn4</v>
      </c>
      <c r="AQ1818" s="19" t="str">
        <f>IF(ISNA(VLOOKUP(TRIM(F1818),dim_disaggs!A:B,2,FALSE)),"No Disagg",VLOOKUP(TRIM(F1818),dim_disaggs!A:B,2,FALSE))</f>
        <v>Age/TherapyType/NewExistingArt/HIVStatus</v>
      </c>
      <c r="AR1818" s="19" t="str">
        <f>IF(ISNA(VLOOKUP(AQ1818,dim_disaggs!B:C,2,FALSE)),"",VLOOKUP(AQ1818,dim_disaggs!B:C,2,FALSE))</f>
        <v>ClkvX1lYY12</v>
      </c>
      <c r="AS1818" s="72"/>
      <c r="AT1818" s="66"/>
      <c r="AU1818" s="72" t="s">
        <v>755</v>
      </c>
      <c r="AV1818" s="73" t="s">
        <v>755</v>
      </c>
      <c r="AW1818" s="66" t="s">
        <v>755</v>
      </c>
      <c r="AX1818" s="66" t="s">
        <v>755</v>
      </c>
      <c r="AY1818" s="20"/>
      <c r="AZ1818" s="20"/>
      <c r="BA1818" s="105" t="str">
        <f t="shared" si="261"/>
        <v>Top Level Denominator</v>
      </c>
      <c r="BB1818" s="20" t="str">
        <f t="shared" si="262"/>
        <v>Azqe383ljKu</v>
      </c>
      <c r="BC1818" s="20"/>
      <c r="BD1818" s="20"/>
      <c r="BE1818" s="75" t="s">
        <v>755</v>
      </c>
      <c r="BF1818" s="73" t="s">
        <v>755</v>
      </c>
      <c r="BG1818" s="55" t="s">
        <v>755</v>
      </c>
      <c r="BH1818" s="76" t="s">
        <v>755</v>
      </c>
      <c r="BI1818" s="20" t="s">
        <v>755</v>
      </c>
      <c r="BJ1818" s="20" t="s">
        <v>755</v>
      </c>
      <c r="BK1818" s="55" t="s">
        <v>20635</v>
      </c>
      <c r="BL1818" s="71" t="s">
        <v>20637</v>
      </c>
      <c r="BM1818" s="77"/>
      <c r="BN1818" s="78"/>
      <c r="BO1818" s="77"/>
      <c r="BP1818" s="78"/>
    </row>
    <row r="1819" spans="1:68" s="3" customFormat="1" x14ac:dyDescent="0.2">
      <c r="A1819" s="20" t="s">
        <v>95</v>
      </c>
      <c r="B1819" s="20" t="s">
        <v>1796</v>
      </c>
      <c r="C1819" s="20" t="s">
        <v>751</v>
      </c>
      <c r="D1819" s="20" t="s">
        <v>164</v>
      </c>
      <c r="E1819" s="20" t="s">
        <v>77</v>
      </c>
      <c r="F1819" s="20"/>
      <c r="G1819" s="20" t="s">
        <v>2442</v>
      </c>
      <c r="H1819" s="20"/>
      <c r="I1819" s="19">
        <f t="shared" si="263"/>
        <v>23</v>
      </c>
      <c r="J1819" s="20" t="s">
        <v>755</v>
      </c>
      <c r="K1819" s="20" t="s">
        <v>752</v>
      </c>
      <c r="L1819" s="95" t="str">
        <f>IF(M1819&lt;&gt;"",IF(NOT(ISNA(INDEX(cc!B:B,MATCH(M1819,cc!A:A,0)))),INDEX(cc!B:B,MATCH(M1819,cc!A:A,0)),"0"),"")</f>
        <v>default</v>
      </c>
      <c r="M1819" s="97" t="s">
        <v>13</v>
      </c>
      <c r="N1819" s="28" t="str">
        <f t="shared" si="264"/>
        <v xml:space="preserve"> TARGET</v>
      </c>
      <c r="O1819" s="19" t="str">
        <f t="shared" si="257"/>
        <v>TB_PREV (D, DSD) TARGET: IPT</v>
      </c>
      <c r="P1819" s="19" t="str">
        <f t="shared" si="258"/>
        <v>TB_PREV (D, DSD) TARGET: IPT</v>
      </c>
      <c r="Q1819" s="19" t="str">
        <f t="shared" si="256"/>
        <v>TB_PREV (D, DSD) TARGET</v>
      </c>
      <c r="R1819" s="19" t="str">
        <f t="shared" si="259"/>
        <v>TB_PREV_D_DSD_TARGET</v>
      </c>
      <c r="S1819" s="19" t="str">
        <f t="shared" si="260"/>
        <v>TB_PREV_D_DSD_TARGET</v>
      </c>
      <c r="T1819" s="19" t="b">
        <f>NOT(ISNA(VLOOKUP(B1819,dbcodes!A:B,2,FALSE)))</f>
        <v>1</v>
      </c>
      <c r="U1819" s="19" t="str">
        <f>IF(ISNA(VLOOKUP(B1819,dbcodes!A:B,2,FALSE)),des!R1368,VLOOKUP(B1819,dbcodes!A:B,2,FALSE))</f>
        <v>TB_PREV_D_DSD_TARGET</v>
      </c>
      <c r="V1819" s="20"/>
      <c r="W1819" s="107" t="str">
        <f>IF(ISNA(VLOOKUP(C1819,descriptions!A:B,2,FALSE)),des!V1368,IF(G1819=" TARGET","Target ","")&amp;VLOOKUP(C1819,descriptions!A:B,2,FALSE))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1819" s="20" t="s">
        <v>4</v>
      </c>
      <c r="Y1819" s="20" t="s">
        <v>831</v>
      </c>
      <c r="Z1819" s="20" t="s">
        <v>836</v>
      </c>
      <c r="AA1819" s="20" t="s">
        <v>102</v>
      </c>
      <c r="AB1819" s="20" t="s">
        <v>755</v>
      </c>
      <c r="AC1819" s="19" t="str">
        <f>IF(AB1819&lt;&gt;"",IF(NOT(ISNA(INDEX(os!A:A,MATCH(AB1819,os!B:B,0)))),INDEX(os!A:A,MATCH(AB1819,os!B:B,0)),"0"),"")</f>
        <v/>
      </c>
      <c r="AD1819" s="20" t="s">
        <v>830</v>
      </c>
      <c r="AE1819" s="20"/>
      <c r="AF1819" s="20"/>
      <c r="AG1819" s="20"/>
      <c r="AH1819" s="93" t="str">
        <f>IF(NOT(ISNA(VLOOKUP(B:B,ResultsTargets!A:A,1,0))),"TRUE","")</f>
        <v/>
      </c>
      <c r="AI1819" s="19" t="str">
        <f>IF(ISNA(VLOOKUP(C1819,dim_techarea!A:B,2,FALSE)),"",VLOOKUP(C1819,dim_techarea!A:B,2,FALSE))</f>
        <v>TB_PREV</v>
      </c>
      <c r="AJ1819" s="19" t="str">
        <f>IF(ISNA(VLOOKUP(AI1819,dim_techarea!B:C,2,FALSE)),"",VLOOKUP(AI1819,dim_techarea!B:C,2,FALSE))</f>
        <v>FfxbuFZVAM5</v>
      </c>
      <c r="AK1819" s="19" t="str">
        <f>IF(ISNA(VLOOKUP(TRIM(G1819),dim_targetsresults!A:B,2,FALSE)),"",VLOOKUP(TRIM(G1819),dim_targetsresults!A:C,2,FALSE))</f>
        <v>MER Targets</v>
      </c>
      <c r="AL1819" s="19" t="str">
        <f>IF(ISNA(VLOOKUP(AK1819,dim_targetsresults!B:C,2,FALSE)),"",VLOOKUP(AK1819,dim_targetsresults!B:C,2,FALSE))</f>
        <v>W8imnja2Owd</v>
      </c>
      <c r="AM1819" s="19" t="str">
        <f>IF(ISNA(VLOOKUP(TRIM(D1819),dim_numeratordenominator!A:B,2,FALSE)),"",VLOOKUP(TRIM(D1819),dim_numeratordenominator!A:C,2,FALSE))</f>
        <v>Denominator</v>
      </c>
      <c r="AN1819" s="19" t="str">
        <f>IF(ISNA(VLOOKUP(AM1819,dim_numeratordenominator!B:C,2,FALSE)),"",VLOOKUP(AM1819,dim_numeratordenominator!B:C,2,FALSE))</f>
        <v>QpNj0nSuEhD</v>
      </c>
      <c r="AO1819" s="19" t="str">
        <f>IF(ISNA(VLOOKUP(TRIM(E1819),dim_supporttype!A:B,2,FALSE)),"",VLOOKUP(TRIM(E1819),dim_supporttype!A:C,2,FALSE))</f>
        <v>DSD</v>
      </c>
      <c r="AP1819" s="19" t="str">
        <f>IF(ISNA(VLOOKUP(AO1819,dim_supporttype!B:C,2,FALSE)),"",VLOOKUP(AO1819,dim_supporttype!B:C,2,FALSE))</f>
        <v>iM13vdNLWKb</v>
      </c>
      <c r="AQ1819" s="19" t="str">
        <f>IF(ISNA(VLOOKUP(TRIM(F1819),dim_disaggs!A:B,2,FALSE)),"No Disagg",VLOOKUP(TRIM(F1819),dim_disaggs!A:B,2,FALSE))</f>
        <v>No Disagg</v>
      </c>
      <c r="AR1819" s="19" t="str">
        <f>IF(ISNA(VLOOKUP(AQ1819,dim_disaggs!B:C,2,FALSE)),"",VLOOKUP(AQ1819,dim_disaggs!B:C,2,FALSE))</f>
        <v>werJlVT6sf3</v>
      </c>
      <c r="AS1819" s="72"/>
      <c r="AT1819" s="66"/>
      <c r="AU1819" s="72" t="s">
        <v>755</v>
      </c>
      <c r="AV1819" s="73" t="s">
        <v>755</v>
      </c>
      <c r="AW1819" s="66" t="s">
        <v>755</v>
      </c>
      <c r="AX1819" s="66" t="s">
        <v>755</v>
      </c>
      <c r="AY1819" s="20"/>
      <c r="AZ1819" s="20"/>
      <c r="BA1819" s="105" t="str">
        <f t="shared" si="261"/>
        <v>Top Level Denominator</v>
      </c>
      <c r="BB1819" s="20" t="str">
        <f t="shared" si="262"/>
        <v>Azqe383ljKu</v>
      </c>
      <c r="BC1819" s="20"/>
      <c r="BD1819" s="20"/>
      <c r="BE1819" s="75" t="s">
        <v>755</v>
      </c>
      <c r="BF1819" s="73" t="s">
        <v>755</v>
      </c>
      <c r="BG1819" s="55" t="s">
        <v>20425</v>
      </c>
      <c r="BH1819" s="76" t="s">
        <v>20423</v>
      </c>
      <c r="BI1819" s="20" t="s">
        <v>755</v>
      </c>
      <c r="BJ1819" s="20" t="s">
        <v>755</v>
      </c>
      <c r="BK1819" s="55" t="s">
        <v>755</v>
      </c>
      <c r="BL1819" s="71" t="s">
        <v>755</v>
      </c>
      <c r="BM1819" s="77" t="s">
        <v>755</v>
      </c>
      <c r="BN1819" s="78" t="s">
        <v>755</v>
      </c>
      <c r="BO1819" s="77" t="s">
        <v>755</v>
      </c>
      <c r="BP1819" s="78" t="s">
        <v>755</v>
      </c>
    </row>
    <row r="1820" spans="1:68" s="3" customFormat="1" x14ac:dyDescent="0.2">
      <c r="A1820" s="20" t="s">
        <v>95</v>
      </c>
      <c r="B1820" s="20" t="s">
        <v>1799</v>
      </c>
      <c r="C1820" s="20" t="s">
        <v>751</v>
      </c>
      <c r="D1820" s="20" t="s">
        <v>164</v>
      </c>
      <c r="E1820" s="20" t="s">
        <v>78</v>
      </c>
      <c r="F1820" s="20"/>
      <c r="G1820" s="20" t="s">
        <v>2442</v>
      </c>
      <c r="H1820" s="20"/>
      <c r="I1820" s="19">
        <f t="shared" si="263"/>
        <v>22</v>
      </c>
      <c r="J1820" s="20" t="s">
        <v>755</v>
      </c>
      <c r="K1820" s="20" t="s">
        <v>752</v>
      </c>
      <c r="L1820" s="95" t="str">
        <f>IF(M1820&lt;&gt;"",IF(NOT(ISNA(INDEX(cc!B:B,MATCH(M1820,cc!A:A,0)))),INDEX(cc!B:B,MATCH(M1820,cc!A:A,0)),"0"),"")</f>
        <v>default</v>
      </c>
      <c r="M1820" s="97" t="s">
        <v>13</v>
      </c>
      <c r="N1820" s="28" t="str">
        <f t="shared" si="264"/>
        <v xml:space="preserve"> TARGET</v>
      </c>
      <c r="O1820" s="19" t="str">
        <f t="shared" si="257"/>
        <v>TB_PREV (D, TA) TARGET: IPT</v>
      </c>
      <c r="P1820" s="19" t="str">
        <f t="shared" si="258"/>
        <v>TB_PREV (D, TA) TARGET: IPT</v>
      </c>
      <c r="Q1820" s="19" t="str">
        <f t="shared" si="256"/>
        <v>TB_PREV (D, TA) TARGET</v>
      </c>
      <c r="R1820" s="19" t="str">
        <f t="shared" si="259"/>
        <v>TB_PREV_D_TA_TARGET</v>
      </c>
      <c r="S1820" s="19" t="str">
        <f t="shared" si="260"/>
        <v>TB_PREV_D_TA_TARGET</v>
      </c>
      <c r="T1820" s="19" t="b">
        <f>NOT(ISNA(VLOOKUP(B1820,dbcodes!A:B,2,FALSE)))</f>
        <v>1</v>
      </c>
      <c r="U1820" s="19" t="str">
        <f>IF(ISNA(VLOOKUP(B1820,dbcodes!A:B,2,FALSE)),des!R1369,VLOOKUP(B1820,dbcodes!A:B,2,FALSE))</f>
        <v>TB_PREV_D_TA_TARGET</v>
      </c>
      <c r="V1820" s="20"/>
      <c r="W1820" s="107" t="str">
        <f>IF(ISNA(VLOOKUP(C1820,descriptions!A:B,2,FALSE)),des!V1369,IF(G1820=" TARGET","Target ","")&amp;VLOOKUP(C1820,descriptions!A:B,2,FALSE))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1820" s="20" t="s">
        <v>4</v>
      </c>
      <c r="Y1820" s="20" t="s">
        <v>831</v>
      </c>
      <c r="Z1820" s="20" t="s">
        <v>836</v>
      </c>
      <c r="AA1820" s="20" t="s">
        <v>102</v>
      </c>
      <c r="AB1820" s="20" t="s">
        <v>755</v>
      </c>
      <c r="AC1820" s="19" t="str">
        <f>IF(AB1820&lt;&gt;"",IF(NOT(ISNA(INDEX(os!A:A,MATCH(AB1820,os!B:B,0)))),INDEX(os!A:A,MATCH(AB1820,os!B:B,0)),"0"),"")</f>
        <v/>
      </c>
      <c r="AD1820" s="20" t="s">
        <v>830</v>
      </c>
      <c r="AE1820" s="20"/>
      <c r="AF1820" s="20"/>
      <c r="AG1820" s="20"/>
      <c r="AH1820" s="93" t="str">
        <f>IF(NOT(ISNA(VLOOKUP(B:B,ResultsTargets!A:A,1,0))),"TRUE","")</f>
        <v/>
      </c>
      <c r="AI1820" s="19" t="str">
        <f>IF(ISNA(VLOOKUP(C1820,dim_techarea!A:B,2,FALSE)),"",VLOOKUP(C1820,dim_techarea!A:B,2,FALSE))</f>
        <v>TB_PREV</v>
      </c>
      <c r="AJ1820" s="19" t="str">
        <f>IF(ISNA(VLOOKUP(AI1820,dim_techarea!B:C,2,FALSE)),"",VLOOKUP(AI1820,dim_techarea!B:C,2,FALSE))</f>
        <v>FfxbuFZVAM5</v>
      </c>
      <c r="AK1820" s="19" t="str">
        <f>IF(ISNA(VLOOKUP(TRIM(G1820),dim_targetsresults!A:B,2,FALSE)),"",VLOOKUP(TRIM(G1820),dim_targetsresults!A:C,2,FALSE))</f>
        <v>MER Targets</v>
      </c>
      <c r="AL1820" s="19" t="str">
        <f>IF(ISNA(VLOOKUP(AK1820,dim_targetsresults!B:C,2,FALSE)),"",VLOOKUP(AK1820,dim_targetsresults!B:C,2,FALSE))</f>
        <v>W8imnja2Owd</v>
      </c>
      <c r="AM1820" s="19" t="str">
        <f>IF(ISNA(VLOOKUP(TRIM(D1820),dim_numeratordenominator!A:B,2,FALSE)),"",VLOOKUP(TRIM(D1820),dim_numeratordenominator!A:C,2,FALSE))</f>
        <v>Denominator</v>
      </c>
      <c r="AN1820" s="19" t="str">
        <f>IF(ISNA(VLOOKUP(AM1820,dim_numeratordenominator!B:C,2,FALSE)),"",VLOOKUP(AM1820,dim_numeratordenominator!B:C,2,FALSE))</f>
        <v>QpNj0nSuEhD</v>
      </c>
      <c r="AO1820" s="19" t="str">
        <f>IF(ISNA(VLOOKUP(TRIM(E1820),dim_supporttype!A:B,2,FALSE)),"",VLOOKUP(TRIM(E1820),dim_supporttype!A:C,2,FALSE))</f>
        <v>TA</v>
      </c>
      <c r="AP1820" s="19" t="str">
        <f>IF(ISNA(VLOOKUP(AO1820,dim_supporttype!B:C,2,FALSE)),"",VLOOKUP(AO1820,dim_supporttype!B:C,2,FALSE))</f>
        <v>cRAGKdWIDn4</v>
      </c>
      <c r="AQ1820" s="19" t="str">
        <f>IF(ISNA(VLOOKUP(TRIM(F1820),dim_disaggs!A:B,2,FALSE)),"No Disagg",VLOOKUP(TRIM(F1820),dim_disaggs!A:B,2,FALSE))</f>
        <v>No Disagg</v>
      </c>
      <c r="AR1820" s="19" t="str">
        <f>IF(ISNA(VLOOKUP(AQ1820,dim_disaggs!B:C,2,FALSE)),"",VLOOKUP(AQ1820,dim_disaggs!B:C,2,FALSE))</f>
        <v>werJlVT6sf3</v>
      </c>
      <c r="AS1820" s="72"/>
      <c r="AT1820" s="66"/>
      <c r="AU1820" s="72" t="s">
        <v>755</v>
      </c>
      <c r="AV1820" s="73" t="s">
        <v>755</v>
      </c>
      <c r="AW1820" s="66" t="s">
        <v>755</v>
      </c>
      <c r="AX1820" s="66" t="s">
        <v>755</v>
      </c>
      <c r="AY1820" s="20"/>
      <c r="AZ1820" s="20"/>
      <c r="BA1820" s="105" t="str">
        <f t="shared" si="261"/>
        <v>Top Level Denominator</v>
      </c>
      <c r="BB1820" s="20" t="str">
        <f t="shared" si="262"/>
        <v>Azqe383ljKu</v>
      </c>
      <c r="BC1820" s="20"/>
      <c r="BD1820" s="20"/>
      <c r="BE1820" s="75" t="s">
        <v>755</v>
      </c>
      <c r="BF1820" s="73" t="s">
        <v>755</v>
      </c>
      <c r="BG1820" s="55" t="s">
        <v>20425</v>
      </c>
      <c r="BH1820" s="76" t="s">
        <v>20423</v>
      </c>
      <c r="BI1820" s="20" t="s">
        <v>755</v>
      </c>
      <c r="BJ1820" s="20" t="s">
        <v>755</v>
      </c>
      <c r="BK1820" s="55" t="s">
        <v>755</v>
      </c>
      <c r="BL1820" s="71" t="s">
        <v>755</v>
      </c>
      <c r="BM1820" s="77" t="s">
        <v>755</v>
      </c>
      <c r="BN1820" s="78" t="s">
        <v>755</v>
      </c>
      <c r="BO1820" s="77" t="s">
        <v>755</v>
      </c>
      <c r="BP1820" s="78" t="s">
        <v>755</v>
      </c>
    </row>
    <row r="1821" spans="1:68" s="3" customFormat="1" x14ac:dyDescent="0.2">
      <c r="A1821" s="20" t="s">
        <v>95</v>
      </c>
      <c r="B1821" s="20" t="s">
        <v>1801</v>
      </c>
      <c r="C1821" s="20" t="s">
        <v>751</v>
      </c>
      <c r="D1821" s="20" t="s">
        <v>1</v>
      </c>
      <c r="E1821" s="20" t="s">
        <v>77</v>
      </c>
      <c r="F1821" s="20" t="s">
        <v>4156</v>
      </c>
      <c r="G1821" s="20" t="s">
        <v>2442</v>
      </c>
      <c r="H1821" s="20" t="s">
        <v>18672</v>
      </c>
      <c r="I1821" s="19">
        <f t="shared" si="263"/>
        <v>36</v>
      </c>
      <c r="J1821" s="20" t="s">
        <v>755</v>
      </c>
      <c r="K1821" s="20" t="s">
        <v>752</v>
      </c>
      <c r="L1821" s="95" t="str">
        <f>IF(M1821&lt;&gt;"",IF(NOT(ISNA(INDEX(cc!B:B,MATCH(M1821,cc!A:A,0)))),INDEX(cc!B:B,MATCH(M1821,cc!A:A,0)),"0"),"")</f>
        <v>Age (&lt;15,15+) and Sex</v>
      </c>
      <c r="M1821" s="97" t="s">
        <v>111</v>
      </c>
      <c r="N1821" s="28" t="str">
        <f t="shared" si="264"/>
        <v xml:space="preserve"> TARGET</v>
      </c>
      <c r="O1821" s="19" t="str">
        <f t="shared" si="257"/>
        <v>TB_PREV (N, DSD, Age Aggregated/Sex) TARGET: IPT</v>
      </c>
      <c r="P1821" s="19" t="str">
        <f t="shared" si="258"/>
        <v>TB_PREV (N, DSD, Age Aggregated/Sex) TARGET: IPT</v>
      </c>
      <c r="Q1821" s="19" t="str">
        <f t="shared" si="256"/>
        <v>TB_PREV (N, DSD, Age Agg/Sex) TARGET</v>
      </c>
      <c r="R1821" s="19" t="str">
        <f t="shared" si="259"/>
        <v>TB_PREV_N_DSD_Age_Agg_Sex_TARGET</v>
      </c>
      <c r="S1821" s="19" t="str">
        <f t="shared" si="260"/>
        <v>TB_PREV_N_DSD_Age_Agg_Sex_TARGET</v>
      </c>
      <c r="T1821" s="19" t="b">
        <f>NOT(ISNA(VLOOKUP(B1821,dbcodes!A:B,2,FALSE)))</f>
        <v>1</v>
      </c>
      <c r="U1821" s="19" t="str">
        <f>IF(ISNA(VLOOKUP(B1821,dbcodes!A:B,2,FALSE)),des!R1370,VLOOKUP(B1821,dbcodes!A:B,2,FALSE))</f>
        <v>TB_PREV_N_DSD_Aggregated_Age_Sex_TARGET</v>
      </c>
      <c r="V1821" s="20"/>
      <c r="W1821" s="107" t="str">
        <f>IF(ISNA(VLOOKUP(C1821,descriptions!A:B,2,FALSE)),des!V1370,IF(G1821=" TARGET","Target ","")&amp;VLOOKUP(C1821,descriptions!A:B,2,FALSE))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1821" s="20" t="s">
        <v>4</v>
      </c>
      <c r="Y1821" s="20" t="s">
        <v>831</v>
      </c>
      <c r="Z1821" s="20" t="s">
        <v>836</v>
      </c>
      <c r="AA1821" s="20" t="s">
        <v>102</v>
      </c>
      <c r="AB1821" s="20" t="s">
        <v>755</v>
      </c>
      <c r="AC1821" s="19" t="str">
        <f>IF(AB1821&lt;&gt;"",IF(NOT(ISNA(INDEX(os!A:A,MATCH(AB1821,os!B:B,0)))),INDEX(os!A:A,MATCH(AB1821,os!B:B,0)),"0"),"")</f>
        <v/>
      </c>
      <c r="AD1821" s="20" t="s">
        <v>830</v>
      </c>
      <c r="AE1821" s="20"/>
      <c r="AF1821" s="20"/>
      <c r="AG1821" s="20"/>
      <c r="AH1821" s="93" t="str">
        <f>IF(NOT(ISNA(VLOOKUP(B:B,ResultsTargets!A:A,1,0))),"TRUE","")</f>
        <v/>
      </c>
      <c r="AI1821" s="19" t="str">
        <f>IF(ISNA(VLOOKUP(C1821,dim_techarea!A:B,2,FALSE)),"",VLOOKUP(C1821,dim_techarea!A:B,2,FALSE))</f>
        <v>TB_PREV</v>
      </c>
      <c r="AJ1821" s="19" t="str">
        <f>IF(ISNA(VLOOKUP(AI1821,dim_techarea!B:C,2,FALSE)),"",VLOOKUP(AI1821,dim_techarea!B:C,2,FALSE))</f>
        <v>FfxbuFZVAM5</v>
      </c>
      <c r="AK1821" s="19" t="str">
        <f>IF(ISNA(VLOOKUP(TRIM(G1821),dim_targetsresults!A:B,2,FALSE)),"",VLOOKUP(TRIM(G1821),dim_targetsresults!A:C,2,FALSE))</f>
        <v>MER Targets</v>
      </c>
      <c r="AL1821" s="19" t="str">
        <f>IF(ISNA(VLOOKUP(AK1821,dim_targetsresults!B:C,2,FALSE)),"",VLOOKUP(AK1821,dim_targetsresults!B:C,2,FALSE))</f>
        <v>W8imnja2Owd</v>
      </c>
      <c r="AM1821" s="19" t="str">
        <f>IF(ISNA(VLOOKUP(TRIM(D1821),dim_numeratordenominator!A:B,2,FALSE)),"",VLOOKUP(TRIM(D1821),dim_numeratordenominator!A:C,2,FALSE))</f>
        <v>Numerator</v>
      </c>
      <c r="AN1821" s="19" t="str">
        <f>IF(ISNA(VLOOKUP(AM1821,dim_numeratordenominator!B:C,2,FALSE)),"",VLOOKUP(AM1821,dim_numeratordenominator!B:C,2,FALSE))</f>
        <v>Som9NRMQqV7</v>
      </c>
      <c r="AO1821" s="19" t="str">
        <f>IF(ISNA(VLOOKUP(TRIM(E1821),dim_supporttype!A:B,2,FALSE)),"",VLOOKUP(TRIM(E1821),dim_supporttype!A:C,2,FALSE))</f>
        <v>DSD</v>
      </c>
      <c r="AP1821" s="19" t="str">
        <f>IF(ISNA(VLOOKUP(AO1821,dim_supporttype!B:C,2,FALSE)),"",VLOOKUP(AO1821,dim_supporttype!B:C,2,FALSE))</f>
        <v>iM13vdNLWKb</v>
      </c>
      <c r="AQ1821" s="19" t="str">
        <f>IF(ISNA(VLOOKUP(TRIM(F1821),dim_disaggs!A:B,2,FALSE)),"No Disagg",VLOOKUP(TRIM(F1821),dim_disaggs!A:B,2,FALSE))</f>
        <v>Age Aggregated/Sex</v>
      </c>
      <c r="AR1821" s="19" t="str">
        <f>IF(ISNA(VLOOKUP(AQ1821,dim_disaggs!B:C,2,FALSE)),"",VLOOKUP(AQ1821,dim_disaggs!B:C,2,FALSE))</f>
        <v>KMhxXDjVseT</v>
      </c>
      <c r="AS1821" s="72"/>
      <c r="AT1821" s="66"/>
      <c r="AU1821" s="72" t="s">
        <v>755</v>
      </c>
      <c r="AV1821" s="73" t="s">
        <v>755</v>
      </c>
      <c r="AW1821" s="66" t="s">
        <v>755</v>
      </c>
      <c r="AX1821" s="66" t="s">
        <v>755</v>
      </c>
      <c r="AY1821" s="20"/>
      <c r="AZ1821" s="20"/>
      <c r="BA1821" s="105" t="str">
        <f t="shared" si="261"/>
        <v/>
      </c>
      <c r="BB1821" s="20" t="str">
        <f t="shared" si="262"/>
        <v/>
      </c>
      <c r="BC1821" s="20"/>
      <c r="BD1821" s="20"/>
      <c r="BE1821" s="75" t="s">
        <v>755</v>
      </c>
      <c r="BF1821" s="73" t="s">
        <v>755</v>
      </c>
      <c r="BG1821" s="55" t="s">
        <v>755</v>
      </c>
      <c r="BH1821" s="76" t="s">
        <v>755</v>
      </c>
      <c r="BI1821" s="20" t="s">
        <v>755</v>
      </c>
      <c r="BJ1821" s="20" t="s">
        <v>755</v>
      </c>
      <c r="BK1821" s="55" t="s">
        <v>755</v>
      </c>
      <c r="BL1821" s="71" t="s">
        <v>755</v>
      </c>
      <c r="BM1821" s="77" t="s">
        <v>755</v>
      </c>
      <c r="BN1821" s="78" t="s">
        <v>755</v>
      </c>
      <c r="BO1821" s="77" t="s">
        <v>755</v>
      </c>
      <c r="BP1821" s="78" t="s">
        <v>755</v>
      </c>
    </row>
    <row r="1822" spans="1:68" s="3" customFormat="1" x14ac:dyDescent="0.2">
      <c r="A1822" s="20" t="s">
        <v>95</v>
      </c>
      <c r="B1822" s="20" t="s">
        <v>1805</v>
      </c>
      <c r="C1822" s="20" t="s">
        <v>751</v>
      </c>
      <c r="D1822" s="20" t="s">
        <v>1</v>
      </c>
      <c r="E1822" s="20" t="s">
        <v>78</v>
      </c>
      <c r="F1822" s="20" t="s">
        <v>4156</v>
      </c>
      <c r="G1822" s="20" t="s">
        <v>2442</v>
      </c>
      <c r="H1822" s="20" t="s">
        <v>18672</v>
      </c>
      <c r="I1822" s="19">
        <f t="shared" si="263"/>
        <v>35</v>
      </c>
      <c r="J1822" s="20" t="s">
        <v>755</v>
      </c>
      <c r="K1822" s="20" t="s">
        <v>752</v>
      </c>
      <c r="L1822" s="95" t="str">
        <f>IF(M1822&lt;&gt;"",IF(NOT(ISNA(INDEX(cc!B:B,MATCH(M1822,cc!A:A,0)))),INDEX(cc!B:B,MATCH(M1822,cc!A:A,0)),"0"),"")</f>
        <v>Age (&lt;15,15+) and Sex</v>
      </c>
      <c r="M1822" s="97" t="s">
        <v>111</v>
      </c>
      <c r="N1822" s="28" t="str">
        <f t="shared" si="264"/>
        <v xml:space="preserve"> TARGET</v>
      </c>
      <c r="O1822" s="19" t="str">
        <f t="shared" si="257"/>
        <v>TB_PREV (N, TA, Age Aggregated/Sex) TARGET: IPT</v>
      </c>
      <c r="P1822" s="19" t="str">
        <f t="shared" si="258"/>
        <v>TB_PREV (N, TA, Age Aggregated/Sex) TARGET: IPT</v>
      </c>
      <c r="Q1822" s="19" t="str">
        <f t="shared" si="256"/>
        <v>TB_PREV (N, TA, Age Agg/Sex) TARGET</v>
      </c>
      <c r="R1822" s="19" t="str">
        <f t="shared" si="259"/>
        <v>TB_PREV_N_TA_Age_Agg_Sex_TARGET</v>
      </c>
      <c r="S1822" s="19" t="str">
        <f t="shared" si="260"/>
        <v>TB_PREV_N_TA_Age_Agg_Sex_TARGET</v>
      </c>
      <c r="T1822" s="19" t="b">
        <f>NOT(ISNA(VLOOKUP(B1822,dbcodes!A:B,2,FALSE)))</f>
        <v>1</v>
      </c>
      <c r="U1822" s="19" t="str">
        <f>IF(ISNA(VLOOKUP(B1822,dbcodes!A:B,2,FALSE)),des!R1371,VLOOKUP(B1822,dbcodes!A:B,2,FALSE))</f>
        <v>TB_PREV_N_TA_Aggregated_Age_Sex_TARGET</v>
      </c>
      <c r="V1822" s="20"/>
      <c r="W1822" s="107" t="str">
        <f>IF(ISNA(VLOOKUP(C1822,descriptions!A:B,2,FALSE)),des!V1371,IF(G1822=" TARGET","Target ","")&amp;VLOOKUP(C1822,descriptions!A:B,2,FALSE))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1822" s="20" t="s">
        <v>4</v>
      </c>
      <c r="Y1822" s="20" t="s">
        <v>831</v>
      </c>
      <c r="Z1822" s="20" t="s">
        <v>836</v>
      </c>
      <c r="AA1822" s="20" t="s">
        <v>102</v>
      </c>
      <c r="AB1822" s="20" t="s">
        <v>755</v>
      </c>
      <c r="AC1822" s="19" t="str">
        <f>IF(AB1822&lt;&gt;"",IF(NOT(ISNA(INDEX(os!A:A,MATCH(AB1822,os!B:B,0)))),INDEX(os!A:A,MATCH(AB1822,os!B:B,0)),"0"),"")</f>
        <v/>
      </c>
      <c r="AD1822" s="20" t="s">
        <v>830</v>
      </c>
      <c r="AE1822" s="20"/>
      <c r="AF1822" s="20"/>
      <c r="AG1822" s="20"/>
      <c r="AH1822" s="93" t="str">
        <f>IF(NOT(ISNA(VLOOKUP(B:B,ResultsTargets!A:A,1,0))),"TRUE","")</f>
        <v/>
      </c>
      <c r="AI1822" s="19" t="str">
        <f>IF(ISNA(VLOOKUP(C1822,dim_techarea!A:B,2,FALSE)),"",VLOOKUP(C1822,dim_techarea!A:B,2,FALSE))</f>
        <v>TB_PREV</v>
      </c>
      <c r="AJ1822" s="19" t="str">
        <f>IF(ISNA(VLOOKUP(AI1822,dim_techarea!B:C,2,FALSE)),"",VLOOKUP(AI1822,dim_techarea!B:C,2,FALSE))</f>
        <v>FfxbuFZVAM5</v>
      </c>
      <c r="AK1822" s="19" t="str">
        <f>IF(ISNA(VLOOKUP(TRIM(G1822),dim_targetsresults!A:B,2,FALSE)),"",VLOOKUP(TRIM(G1822),dim_targetsresults!A:C,2,FALSE))</f>
        <v>MER Targets</v>
      </c>
      <c r="AL1822" s="19" t="str">
        <f>IF(ISNA(VLOOKUP(AK1822,dim_targetsresults!B:C,2,FALSE)),"",VLOOKUP(AK1822,dim_targetsresults!B:C,2,FALSE))</f>
        <v>W8imnja2Owd</v>
      </c>
      <c r="AM1822" s="19" t="str">
        <f>IF(ISNA(VLOOKUP(TRIM(D1822),dim_numeratordenominator!A:B,2,FALSE)),"",VLOOKUP(TRIM(D1822),dim_numeratordenominator!A:C,2,FALSE))</f>
        <v>Numerator</v>
      </c>
      <c r="AN1822" s="19" t="str">
        <f>IF(ISNA(VLOOKUP(AM1822,dim_numeratordenominator!B:C,2,FALSE)),"",VLOOKUP(AM1822,dim_numeratordenominator!B:C,2,FALSE))</f>
        <v>Som9NRMQqV7</v>
      </c>
      <c r="AO1822" s="19" t="str">
        <f>IF(ISNA(VLOOKUP(TRIM(E1822),dim_supporttype!A:B,2,FALSE)),"",VLOOKUP(TRIM(E1822),dim_supporttype!A:C,2,FALSE))</f>
        <v>TA</v>
      </c>
      <c r="AP1822" s="19" t="str">
        <f>IF(ISNA(VLOOKUP(AO1822,dim_supporttype!B:C,2,FALSE)),"",VLOOKUP(AO1822,dim_supporttype!B:C,2,FALSE))</f>
        <v>cRAGKdWIDn4</v>
      </c>
      <c r="AQ1822" s="19" t="str">
        <f>IF(ISNA(VLOOKUP(TRIM(F1822),dim_disaggs!A:B,2,FALSE)),"No Disagg",VLOOKUP(TRIM(F1822),dim_disaggs!A:B,2,FALSE))</f>
        <v>Age Aggregated/Sex</v>
      </c>
      <c r="AR1822" s="19" t="str">
        <f>IF(ISNA(VLOOKUP(AQ1822,dim_disaggs!B:C,2,FALSE)),"",VLOOKUP(AQ1822,dim_disaggs!B:C,2,FALSE))</f>
        <v>KMhxXDjVseT</v>
      </c>
      <c r="AS1822" s="72"/>
      <c r="AT1822" s="66"/>
      <c r="AU1822" s="72" t="s">
        <v>755</v>
      </c>
      <c r="AV1822" s="73" t="s">
        <v>755</v>
      </c>
      <c r="AW1822" s="66" t="s">
        <v>755</v>
      </c>
      <c r="AX1822" s="66" t="s">
        <v>755</v>
      </c>
      <c r="AY1822" s="20"/>
      <c r="AZ1822" s="20"/>
      <c r="BA1822" s="105" t="str">
        <f t="shared" si="261"/>
        <v/>
      </c>
      <c r="BB1822" s="20" t="str">
        <f t="shared" si="262"/>
        <v/>
      </c>
      <c r="BC1822" s="20"/>
      <c r="BD1822" s="20"/>
      <c r="BE1822" s="75" t="s">
        <v>755</v>
      </c>
      <c r="BF1822" s="73" t="s">
        <v>755</v>
      </c>
      <c r="BG1822" s="55" t="s">
        <v>755</v>
      </c>
      <c r="BH1822" s="76" t="s">
        <v>755</v>
      </c>
      <c r="BI1822" s="20" t="s">
        <v>755</v>
      </c>
      <c r="BJ1822" s="20" t="s">
        <v>755</v>
      </c>
      <c r="BK1822" s="55" t="s">
        <v>755</v>
      </c>
      <c r="BL1822" s="71" t="s">
        <v>755</v>
      </c>
      <c r="BM1822" s="77" t="s">
        <v>755</v>
      </c>
      <c r="BN1822" s="78" t="s">
        <v>755</v>
      </c>
      <c r="BO1822" s="77" t="s">
        <v>755</v>
      </c>
      <c r="BP1822" s="78" t="s">
        <v>755</v>
      </c>
    </row>
    <row r="1823" spans="1:68" s="3" customFormat="1" x14ac:dyDescent="0.2">
      <c r="A1823" s="20" t="s">
        <v>95</v>
      </c>
      <c r="B1823" s="21" t="s">
        <v>19838</v>
      </c>
      <c r="C1823" s="20" t="s">
        <v>751</v>
      </c>
      <c r="D1823" s="20" t="s">
        <v>1</v>
      </c>
      <c r="E1823" s="20" t="s">
        <v>77</v>
      </c>
      <c r="F1823" s="20" t="s">
        <v>19993</v>
      </c>
      <c r="G1823" s="20" t="s">
        <v>2442</v>
      </c>
      <c r="H1823" s="20" t="s">
        <v>19994</v>
      </c>
      <c r="I1823" s="19">
        <f t="shared" si="263"/>
        <v>46</v>
      </c>
      <c r="J1823" s="20" t="s">
        <v>755</v>
      </c>
      <c r="K1823" s="20" t="s">
        <v>752</v>
      </c>
      <c r="L1823" s="95" t="str">
        <f>IF(M1823&lt;&gt;"",IF(NOT(ISNA(INDEX(cc!B:B,MATCH(M1823,cc!A:A,0)))),INDEX(cc!B:B,MATCH(M1823,cc!A:A,0)),"0"),"")</f>
        <v>Age (&lt;15,15+), Sex and HIV Status (Positive)</v>
      </c>
      <c r="M1823" s="97" t="s">
        <v>19982</v>
      </c>
      <c r="N1823" s="28" t="str">
        <f t="shared" si="264"/>
        <v xml:space="preserve"> TARGET</v>
      </c>
      <c r="O1823" s="19" t="str">
        <f t="shared" si="257"/>
        <v>TB_PREV (N, DSD, Age Aggregated/Sex/HIVStatus) TARGET: IPT</v>
      </c>
      <c r="P1823" s="19" t="str">
        <f t="shared" si="258"/>
        <v>TB_PREV (N, DSD, Age Aggregated/Sex/HIVStatus) TARGET: IPT</v>
      </c>
      <c r="Q1823" s="19" t="str">
        <f t="shared" si="256"/>
        <v>TB_PREV (N, DSD, Age Agg/Sex/HIVStatus) TARGET</v>
      </c>
      <c r="R1823" s="19" t="str">
        <f t="shared" si="259"/>
        <v>TB_PREV_N_DSD_Age_Agg_Sex_HIVStatus_TARGET</v>
      </c>
      <c r="S1823" s="19" t="str">
        <f t="shared" si="260"/>
        <v>TB_PREV_N_DSD_Age_Agg_Sex_HIVStatus_TARGET</v>
      </c>
      <c r="T1823" s="19" t="b">
        <f>NOT(ISNA(VLOOKUP(B1823,dbcodes!A:B,2,FALSE)))</f>
        <v>1</v>
      </c>
      <c r="U1823" s="19" t="str">
        <f>IF(ISNA(VLOOKUP(B1823,dbcodes!A:B,2,FALSE)),des!R1372,VLOOKUP(B1823,dbcodes!A:B,2,FALSE))</f>
        <v>TB_PREV_N_DSD_Age_Agg_Sex_HIVStatus_TARGET</v>
      </c>
      <c r="V1823" s="20"/>
      <c r="W1823" s="107" t="str">
        <f>IF(ISNA(VLOOKUP(C1823,descriptions!A:B,2,FALSE)),des!V1372,IF(G1823=" TARGET","Target ","")&amp;VLOOKUP(C1823,descriptions!A:B,2,FALSE))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1823" s="20" t="s">
        <v>4</v>
      </c>
      <c r="Y1823" s="20" t="s">
        <v>831</v>
      </c>
      <c r="Z1823" s="20" t="s">
        <v>836</v>
      </c>
      <c r="AA1823" s="20" t="s">
        <v>102</v>
      </c>
      <c r="AB1823" s="20" t="s">
        <v>755</v>
      </c>
      <c r="AC1823" s="19" t="str">
        <f>IF(AB1823&lt;&gt;"",IF(NOT(ISNA(INDEX(os!A:A,MATCH(AB1823,os!B:B,0)))),INDEX(os!A:A,MATCH(AB1823,os!B:B,0)),"0"),"")</f>
        <v/>
      </c>
      <c r="AD1823" s="20" t="s">
        <v>830</v>
      </c>
      <c r="AE1823" s="20"/>
      <c r="AF1823" s="20"/>
      <c r="AG1823" s="20"/>
      <c r="AH1823" s="93" t="str">
        <f>IF(NOT(ISNA(VLOOKUP(B:B,ResultsTargets!A:A,1,0))),"TRUE","")</f>
        <v/>
      </c>
      <c r="AI1823" s="19" t="str">
        <f>IF(ISNA(VLOOKUP(C1823,dim_techarea!A:B,2,FALSE)),"",VLOOKUP(C1823,dim_techarea!A:B,2,FALSE))</f>
        <v>TB_PREV</v>
      </c>
      <c r="AJ1823" s="19" t="str">
        <f>IF(ISNA(VLOOKUP(AI1823,dim_techarea!B:C,2,FALSE)),"",VLOOKUP(AI1823,dim_techarea!B:C,2,FALSE))</f>
        <v>FfxbuFZVAM5</v>
      </c>
      <c r="AK1823" s="19" t="str">
        <f>IF(ISNA(VLOOKUP(TRIM(G1823),dim_targetsresults!A:B,2,FALSE)),"",VLOOKUP(TRIM(G1823),dim_targetsresults!A:C,2,FALSE))</f>
        <v>MER Targets</v>
      </c>
      <c r="AL1823" s="19" t="str">
        <f>IF(ISNA(VLOOKUP(AK1823,dim_targetsresults!B:C,2,FALSE)),"",VLOOKUP(AK1823,dim_targetsresults!B:C,2,FALSE))</f>
        <v>W8imnja2Owd</v>
      </c>
      <c r="AM1823" s="19" t="str">
        <f>IF(ISNA(VLOOKUP(TRIM(D1823),dim_numeratordenominator!A:B,2,FALSE)),"",VLOOKUP(TRIM(D1823),dim_numeratordenominator!A:C,2,FALSE))</f>
        <v>Numerator</v>
      </c>
      <c r="AN1823" s="19" t="str">
        <f>IF(ISNA(VLOOKUP(AM1823,dim_numeratordenominator!B:C,2,FALSE)),"",VLOOKUP(AM1823,dim_numeratordenominator!B:C,2,FALSE))</f>
        <v>Som9NRMQqV7</v>
      </c>
      <c r="AO1823" s="19" t="str">
        <f>IF(ISNA(VLOOKUP(TRIM(E1823),dim_supporttype!A:B,2,FALSE)),"",VLOOKUP(TRIM(E1823),dim_supporttype!A:C,2,FALSE))</f>
        <v>DSD</v>
      </c>
      <c r="AP1823" s="19" t="str">
        <f>IF(ISNA(VLOOKUP(AO1823,dim_supporttype!B:C,2,FALSE)),"",VLOOKUP(AO1823,dim_supporttype!B:C,2,FALSE))</f>
        <v>iM13vdNLWKb</v>
      </c>
      <c r="AQ1823" s="19" t="str">
        <f>IF(ISNA(VLOOKUP(TRIM(F1823),dim_disaggs!A:B,2,FALSE)),"No Disagg",VLOOKUP(TRIM(F1823),dim_disaggs!A:B,2,FALSE))</f>
        <v>Age Aggregated/Sex/HIVStatus</v>
      </c>
      <c r="AR1823" s="19" t="str">
        <f>IF(ISNA(VLOOKUP(AQ1823,dim_disaggs!B:C,2,FALSE)),"",VLOOKUP(AQ1823,dim_disaggs!B:C,2,FALSE))</f>
        <v>h0pvSVe1TYf</v>
      </c>
      <c r="AS1823" s="72"/>
      <c r="AT1823" s="66"/>
      <c r="AU1823" s="72" t="s">
        <v>755</v>
      </c>
      <c r="AV1823" s="73" t="s">
        <v>755</v>
      </c>
      <c r="AW1823" s="66" t="s">
        <v>755</v>
      </c>
      <c r="AX1823" s="66" t="s">
        <v>755</v>
      </c>
      <c r="AY1823" s="20"/>
      <c r="AZ1823" s="20"/>
      <c r="BA1823" s="105" t="str">
        <f t="shared" si="261"/>
        <v/>
      </c>
      <c r="BB1823" s="20" t="str">
        <f t="shared" si="262"/>
        <v/>
      </c>
      <c r="BC1823" s="20"/>
      <c r="BD1823" s="20"/>
      <c r="BE1823" s="75" t="s">
        <v>755</v>
      </c>
      <c r="BF1823" s="73" t="s">
        <v>755</v>
      </c>
      <c r="BG1823" s="55" t="s">
        <v>755</v>
      </c>
      <c r="BH1823" s="76" t="s">
        <v>755</v>
      </c>
      <c r="BI1823" s="20" t="s">
        <v>755</v>
      </c>
      <c r="BJ1823" s="20" t="s">
        <v>755</v>
      </c>
      <c r="BK1823" s="55" t="s">
        <v>755</v>
      </c>
      <c r="BL1823" s="71" t="s">
        <v>755</v>
      </c>
      <c r="BM1823" s="77" t="s">
        <v>755</v>
      </c>
      <c r="BN1823" s="78" t="s">
        <v>755</v>
      </c>
      <c r="BO1823" s="77" t="s">
        <v>755</v>
      </c>
      <c r="BP1823" s="78" t="s">
        <v>755</v>
      </c>
    </row>
    <row r="1824" spans="1:68" s="3" customFormat="1" x14ac:dyDescent="0.2">
      <c r="A1824" s="20" t="s">
        <v>95</v>
      </c>
      <c r="B1824" s="21" t="s">
        <v>19839</v>
      </c>
      <c r="C1824" s="20" t="s">
        <v>751</v>
      </c>
      <c r="D1824" s="20" t="s">
        <v>1</v>
      </c>
      <c r="E1824" s="20" t="s">
        <v>78</v>
      </c>
      <c r="F1824" s="20" t="s">
        <v>19993</v>
      </c>
      <c r="G1824" s="20" t="s">
        <v>2442</v>
      </c>
      <c r="H1824" s="20" t="s">
        <v>19994</v>
      </c>
      <c r="I1824" s="19">
        <f t="shared" si="263"/>
        <v>45</v>
      </c>
      <c r="J1824" s="20" t="s">
        <v>755</v>
      </c>
      <c r="K1824" s="20" t="s">
        <v>752</v>
      </c>
      <c r="L1824" s="95" t="str">
        <f>IF(M1824&lt;&gt;"",IF(NOT(ISNA(INDEX(cc!B:B,MATCH(M1824,cc!A:A,0)))),INDEX(cc!B:B,MATCH(M1824,cc!A:A,0)),"0"),"")</f>
        <v>Age (&lt;15,15+), Sex and HIV Status (Positive)</v>
      </c>
      <c r="M1824" s="97" t="s">
        <v>19982</v>
      </c>
      <c r="N1824" s="28" t="str">
        <f t="shared" si="264"/>
        <v xml:space="preserve"> TARGET</v>
      </c>
      <c r="O1824" s="19" t="str">
        <f t="shared" si="257"/>
        <v>TB_PREV (N, TA, Age Aggregated/Sex/HIVStatus) TARGET: IPT</v>
      </c>
      <c r="P1824" s="19" t="str">
        <f t="shared" si="258"/>
        <v>TB_PREV (N, TA, Age Aggregated/Sex/HIVStatus) TARGET: IPT</v>
      </c>
      <c r="Q1824" s="19" t="str">
        <f t="shared" si="256"/>
        <v>TB_PREV (N, TA, Age Agg/Sex/HIVStatus) TARGET</v>
      </c>
      <c r="R1824" s="19" t="str">
        <f t="shared" si="259"/>
        <v>TB_PREV_N_TA_Age_Agg_Sex_HIVStatus_TARGET</v>
      </c>
      <c r="S1824" s="19" t="str">
        <f t="shared" si="260"/>
        <v>TB_PREV_N_TA_Age_Agg_Sex_HIVStatus_TARGET</v>
      </c>
      <c r="T1824" s="19" t="b">
        <f>NOT(ISNA(VLOOKUP(B1824,dbcodes!A:B,2,FALSE)))</f>
        <v>1</v>
      </c>
      <c r="U1824" s="19" t="str">
        <f>IF(ISNA(VLOOKUP(B1824,dbcodes!A:B,2,FALSE)),des!R1373,VLOOKUP(B1824,dbcodes!A:B,2,FALSE))</f>
        <v>TB_PREV_N_TA_Age_Agg_Sex_HIVStatus_TARGET</v>
      </c>
      <c r="V1824" s="20"/>
      <c r="W1824" s="107" t="str">
        <f>IF(ISNA(VLOOKUP(C1824,descriptions!A:B,2,FALSE)),des!V1373,IF(G1824=" TARGET","Target ","")&amp;VLOOKUP(C1824,descriptions!A:B,2,FALSE))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1824" s="20" t="s">
        <v>4</v>
      </c>
      <c r="Y1824" s="20" t="s">
        <v>831</v>
      </c>
      <c r="Z1824" s="20" t="s">
        <v>836</v>
      </c>
      <c r="AA1824" s="20" t="s">
        <v>102</v>
      </c>
      <c r="AB1824" s="20" t="s">
        <v>755</v>
      </c>
      <c r="AC1824" s="19" t="str">
        <f>IF(AB1824&lt;&gt;"",IF(NOT(ISNA(INDEX(os!A:A,MATCH(AB1824,os!B:B,0)))),INDEX(os!A:A,MATCH(AB1824,os!B:B,0)),"0"),"")</f>
        <v/>
      </c>
      <c r="AD1824" s="20" t="s">
        <v>830</v>
      </c>
      <c r="AE1824" s="20"/>
      <c r="AF1824" s="20"/>
      <c r="AG1824" s="20"/>
      <c r="AH1824" s="93" t="str">
        <f>IF(NOT(ISNA(VLOOKUP(B:B,ResultsTargets!A:A,1,0))),"TRUE","")</f>
        <v/>
      </c>
      <c r="AI1824" s="19" t="str">
        <f>IF(ISNA(VLOOKUP(C1824,dim_techarea!A:B,2,FALSE)),"",VLOOKUP(C1824,dim_techarea!A:B,2,FALSE))</f>
        <v>TB_PREV</v>
      </c>
      <c r="AJ1824" s="19" t="str">
        <f>IF(ISNA(VLOOKUP(AI1824,dim_techarea!B:C,2,FALSE)),"",VLOOKUP(AI1824,dim_techarea!B:C,2,FALSE))</f>
        <v>FfxbuFZVAM5</v>
      </c>
      <c r="AK1824" s="19" t="str">
        <f>IF(ISNA(VLOOKUP(TRIM(G1824),dim_targetsresults!A:B,2,FALSE)),"",VLOOKUP(TRIM(G1824),dim_targetsresults!A:C,2,FALSE))</f>
        <v>MER Targets</v>
      </c>
      <c r="AL1824" s="19" t="str">
        <f>IF(ISNA(VLOOKUP(AK1824,dim_targetsresults!B:C,2,FALSE)),"",VLOOKUP(AK1824,dim_targetsresults!B:C,2,FALSE))</f>
        <v>W8imnja2Owd</v>
      </c>
      <c r="AM1824" s="19" t="str">
        <f>IF(ISNA(VLOOKUP(TRIM(D1824),dim_numeratordenominator!A:B,2,FALSE)),"",VLOOKUP(TRIM(D1824),dim_numeratordenominator!A:C,2,FALSE))</f>
        <v>Numerator</v>
      </c>
      <c r="AN1824" s="19" t="str">
        <f>IF(ISNA(VLOOKUP(AM1824,dim_numeratordenominator!B:C,2,FALSE)),"",VLOOKUP(AM1824,dim_numeratordenominator!B:C,2,FALSE))</f>
        <v>Som9NRMQqV7</v>
      </c>
      <c r="AO1824" s="19" t="str">
        <f>IF(ISNA(VLOOKUP(TRIM(E1824),dim_supporttype!A:B,2,FALSE)),"",VLOOKUP(TRIM(E1824),dim_supporttype!A:C,2,FALSE))</f>
        <v>TA</v>
      </c>
      <c r="AP1824" s="19" t="str">
        <f>IF(ISNA(VLOOKUP(AO1824,dim_supporttype!B:C,2,FALSE)),"",VLOOKUP(AO1824,dim_supporttype!B:C,2,FALSE))</f>
        <v>cRAGKdWIDn4</v>
      </c>
      <c r="AQ1824" s="19" t="str">
        <f>IF(ISNA(VLOOKUP(TRIM(F1824),dim_disaggs!A:B,2,FALSE)),"No Disagg",VLOOKUP(TRIM(F1824),dim_disaggs!A:B,2,FALSE))</f>
        <v>Age Aggregated/Sex/HIVStatus</v>
      </c>
      <c r="AR1824" s="19" t="str">
        <f>IF(ISNA(VLOOKUP(AQ1824,dim_disaggs!B:C,2,FALSE)),"",VLOOKUP(AQ1824,dim_disaggs!B:C,2,FALSE))</f>
        <v>h0pvSVe1TYf</v>
      </c>
      <c r="AS1824" s="72"/>
      <c r="AT1824" s="66"/>
      <c r="AU1824" s="72" t="s">
        <v>755</v>
      </c>
      <c r="AV1824" s="73" t="s">
        <v>755</v>
      </c>
      <c r="AW1824" s="66" t="s">
        <v>755</v>
      </c>
      <c r="AX1824" s="66" t="s">
        <v>755</v>
      </c>
      <c r="AY1824" s="20"/>
      <c r="AZ1824" s="20"/>
      <c r="BA1824" s="105" t="str">
        <f t="shared" si="261"/>
        <v/>
      </c>
      <c r="BB1824" s="20" t="str">
        <f t="shared" si="262"/>
        <v/>
      </c>
      <c r="BC1824" s="20"/>
      <c r="BD1824" s="20"/>
      <c r="BE1824" s="75" t="s">
        <v>755</v>
      </c>
      <c r="BF1824" s="73" t="s">
        <v>755</v>
      </c>
      <c r="BG1824" s="55" t="s">
        <v>755</v>
      </c>
      <c r="BH1824" s="76" t="s">
        <v>755</v>
      </c>
      <c r="BI1824" s="20" t="s">
        <v>755</v>
      </c>
      <c r="BJ1824" s="20" t="s">
        <v>755</v>
      </c>
      <c r="BK1824" s="55" t="s">
        <v>755</v>
      </c>
      <c r="BL1824" s="71" t="s">
        <v>755</v>
      </c>
      <c r="BM1824" s="77" t="s">
        <v>755</v>
      </c>
      <c r="BN1824" s="78" t="s">
        <v>755</v>
      </c>
      <c r="BO1824" s="77" t="s">
        <v>755</v>
      </c>
      <c r="BP1824" s="78" t="s">
        <v>755</v>
      </c>
    </row>
    <row r="1825" spans="1:68" s="3" customFormat="1" x14ac:dyDescent="0.2">
      <c r="A1825" s="20" t="s">
        <v>95</v>
      </c>
      <c r="B1825" s="21" t="s">
        <v>19836</v>
      </c>
      <c r="C1825" s="20" t="s">
        <v>751</v>
      </c>
      <c r="D1825" s="20" t="s">
        <v>1</v>
      </c>
      <c r="E1825" s="20" t="s">
        <v>77</v>
      </c>
      <c r="F1825" s="20" t="s">
        <v>214</v>
      </c>
      <c r="G1825" s="20" t="s">
        <v>2442</v>
      </c>
      <c r="H1825" s="20" t="s">
        <v>214</v>
      </c>
      <c r="I1825" s="19">
        <f t="shared" si="263"/>
        <v>34</v>
      </c>
      <c r="J1825" s="20" t="s">
        <v>755</v>
      </c>
      <c r="K1825" s="20" t="s">
        <v>752</v>
      </c>
      <c r="L1825" s="95" t="str">
        <f>IF(M1825&lt;&gt;"",IF(NOT(ISNA(INDEX(cc!B:B,MATCH(M1825,cc!A:A,0)))),INDEX(cc!B:B,MATCH(M1825,cc!A:A,0)),"0"),"")</f>
        <v>Test Results (Positive)</v>
      </c>
      <c r="M1825" s="97" t="s">
        <v>19844</v>
      </c>
      <c r="N1825" s="28" t="str">
        <f t="shared" si="264"/>
        <v xml:space="preserve"> TARGET</v>
      </c>
      <c r="O1825" s="19" t="str">
        <f t="shared" si="257"/>
        <v>TB_PREV (N, DSD, HIVStatus) TARGET: IPT</v>
      </c>
      <c r="P1825" s="19" t="str">
        <f t="shared" si="258"/>
        <v>TB_PREV (N, DSD, HIVStatus) TARGET: IPT</v>
      </c>
      <c r="Q1825" s="19" t="str">
        <f t="shared" si="256"/>
        <v>TB_PREV (N, DSD, HIVStatus) TARGET</v>
      </c>
      <c r="R1825" s="19" t="str">
        <f t="shared" si="259"/>
        <v>TB_PREV_N_DSD_HIVStatus_TARGET</v>
      </c>
      <c r="S1825" s="19" t="str">
        <f t="shared" si="260"/>
        <v>TB_PREV_N_DSD_HIVStatus_TARGET</v>
      </c>
      <c r="T1825" s="19" t="b">
        <f>NOT(ISNA(VLOOKUP(B1825,dbcodes!A:B,2,FALSE)))</f>
        <v>1</v>
      </c>
      <c r="U1825" s="19" t="str">
        <f>IF(ISNA(VLOOKUP(B1825,dbcodes!A:B,2,FALSE)),des!R1374,VLOOKUP(B1825,dbcodes!A:B,2,FALSE))</f>
        <v>TB_PREV_N_DSD_HIVStatus_TARGET</v>
      </c>
      <c r="V1825" s="20"/>
      <c r="W1825" s="107" t="str">
        <f>IF(ISNA(VLOOKUP(C1825,descriptions!A:B,2,FALSE)),des!V1374,IF(G1825=" TARGET","Target ","")&amp;VLOOKUP(C1825,descriptions!A:B,2,FALSE))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1825" s="20" t="s">
        <v>4</v>
      </c>
      <c r="Y1825" s="20" t="s">
        <v>831</v>
      </c>
      <c r="Z1825" s="20" t="s">
        <v>836</v>
      </c>
      <c r="AA1825" s="20" t="s">
        <v>102</v>
      </c>
      <c r="AB1825" s="20" t="s">
        <v>755</v>
      </c>
      <c r="AC1825" s="19" t="str">
        <f>IF(AB1825&lt;&gt;"",IF(NOT(ISNA(INDEX(os!A:A,MATCH(AB1825,os!B:B,0)))),INDEX(os!A:A,MATCH(AB1825,os!B:B,0)),"0"),"")</f>
        <v/>
      </c>
      <c r="AD1825" s="20" t="s">
        <v>830</v>
      </c>
      <c r="AE1825" s="20"/>
      <c r="AF1825" s="20"/>
      <c r="AG1825" s="20"/>
      <c r="AH1825" s="93" t="str">
        <f>IF(NOT(ISNA(VLOOKUP(B:B,ResultsTargets!A:A,1,0))),"TRUE","")</f>
        <v/>
      </c>
      <c r="AI1825" s="19" t="str">
        <f>IF(ISNA(VLOOKUP(C1825,dim_techarea!A:B,2,FALSE)),"",VLOOKUP(C1825,dim_techarea!A:B,2,FALSE))</f>
        <v>TB_PREV</v>
      </c>
      <c r="AJ1825" s="19" t="str">
        <f>IF(ISNA(VLOOKUP(AI1825,dim_techarea!B:C,2,FALSE)),"",VLOOKUP(AI1825,dim_techarea!B:C,2,FALSE))</f>
        <v>FfxbuFZVAM5</v>
      </c>
      <c r="AK1825" s="19" t="str">
        <f>IF(ISNA(VLOOKUP(TRIM(G1825),dim_targetsresults!A:B,2,FALSE)),"",VLOOKUP(TRIM(G1825),dim_targetsresults!A:C,2,FALSE))</f>
        <v>MER Targets</v>
      </c>
      <c r="AL1825" s="19" t="str">
        <f>IF(ISNA(VLOOKUP(AK1825,dim_targetsresults!B:C,2,FALSE)),"",VLOOKUP(AK1825,dim_targetsresults!B:C,2,FALSE))</f>
        <v>W8imnja2Owd</v>
      </c>
      <c r="AM1825" s="19" t="str">
        <f>IF(ISNA(VLOOKUP(TRIM(D1825),dim_numeratordenominator!A:B,2,FALSE)),"",VLOOKUP(TRIM(D1825),dim_numeratordenominator!A:C,2,FALSE))</f>
        <v>Numerator</v>
      </c>
      <c r="AN1825" s="19" t="str">
        <f>IF(ISNA(VLOOKUP(AM1825,dim_numeratordenominator!B:C,2,FALSE)),"",VLOOKUP(AM1825,dim_numeratordenominator!B:C,2,FALSE))</f>
        <v>Som9NRMQqV7</v>
      </c>
      <c r="AO1825" s="19" t="str">
        <f>IF(ISNA(VLOOKUP(TRIM(E1825),dim_supporttype!A:B,2,FALSE)),"",VLOOKUP(TRIM(E1825),dim_supporttype!A:C,2,FALSE))</f>
        <v>DSD</v>
      </c>
      <c r="AP1825" s="19" t="str">
        <f>IF(ISNA(VLOOKUP(AO1825,dim_supporttype!B:C,2,FALSE)),"",VLOOKUP(AO1825,dim_supporttype!B:C,2,FALSE))</f>
        <v>iM13vdNLWKb</v>
      </c>
      <c r="AQ1825" s="19" t="str">
        <f>IF(ISNA(VLOOKUP(TRIM(F1825),dim_disaggs!A:B,2,FALSE)),"No Disagg",VLOOKUP(TRIM(F1825),dim_disaggs!A:B,2,FALSE))</f>
        <v>HIVStatus</v>
      </c>
      <c r="AR1825" s="19" t="str">
        <f>IF(ISNA(VLOOKUP(AQ1825,dim_disaggs!B:C,2,FALSE)),"",VLOOKUP(AQ1825,dim_disaggs!B:C,2,FALSE))</f>
        <v>Hx0TLL7gn1d</v>
      </c>
      <c r="AS1825" s="72"/>
      <c r="AT1825" s="66"/>
      <c r="AU1825" s="72" t="s">
        <v>755</v>
      </c>
      <c r="AV1825" s="73" t="s">
        <v>755</v>
      </c>
      <c r="AW1825" s="66" t="s">
        <v>755</v>
      </c>
      <c r="AX1825" s="66" t="s">
        <v>755</v>
      </c>
      <c r="AY1825" s="20"/>
      <c r="AZ1825" s="20"/>
      <c r="BA1825" s="105" t="str">
        <f t="shared" si="261"/>
        <v>Top Level Numerator</v>
      </c>
      <c r="BB1825" s="20" t="str">
        <f t="shared" si="262"/>
        <v>PE5QVF0w4xj</v>
      </c>
      <c r="BC1825" s="20"/>
      <c r="BD1825" s="20"/>
      <c r="BE1825" s="75" t="s">
        <v>755</v>
      </c>
      <c r="BF1825" s="73" t="s">
        <v>755</v>
      </c>
      <c r="BG1825" s="55" t="s">
        <v>755</v>
      </c>
      <c r="BH1825" s="76" t="s">
        <v>755</v>
      </c>
      <c r="BI1825" s="20" t="s">
        <v>20420</v>
      </c>
      <c r="BJ1825" s="20" t="s">
        <v>20426</v>
      </c>
      <c r="BK1825" s="55" t="s">
        <v>755</v>
      </c>
      <c r="BL1825" s="71" t="s">
        <v>755</v>
      </c>
      <c r="BM1825" s="77" t="s">
        <v>755</v>
      </c>
      <c r="BN1825" s="78" t="s">
        <v>755</v>
      </c>
      <c r="BO1825" s="77" t="s">
        <v>755</v>
      </c>
      <c r="BP1825" s="78" t="s">
        <v>755</v>
      </c>
    </row>
    <row r="1826" spans="1:68" s="3" customFormat="1" x14ac:dyDescent="0.2">
      <c r="A1826" s="20" t="s">
        <v>95</v>
      </c>
      <c r="B1826" s="21" t="s">
        <v>19837</v>
      </c>
      <c r="C1826" s="20" t="s">
        <v>751</v>
      </c>
      <c r="D1826" s="20" t="s">
        <v>1</v>
      </c>
      <c r="E1826" s="20" t="s">
        <v>78</v>
      </c>
      <c r="F1826" s="20" t="s">
        <v>214</v>
      </c>
      <c r="G1826" s="20" t="s">
        <v>2442</v>
      </c>
      <c r="H1826" s="20" t="s">
        <v>214</v>
      </c>
      <c r="I1826" s="19">
        <f t="shared" si="263"/>
        <v>33</v>
      </c>
      <c r="J1826" s="20" t="s">
        <v>755</v>
      </c>
      <c r="K1826" s="20" t="s">
        <v>752</v>
      </c>
      <c r="L1826" s="95" t="str">
        <f>IF(M1826&lt;&gt;"",IF(NOT(ISNA(INDEX(cc!B:B,MATCH(M1826,cc!A:A,0)))),INDEX(cc!B:B,MATCH(M1826,cc!A:A,0)),"0"),"")</f>
        <v>Test Results (Positive)</v>
      </c>
      <c r="M1826" s="97" t="s">
        <v>19844</v>
      </c>
      <c r="N1826" s="28" t="str">
        <f t="shared" si="264"/>
        <v xml:space="preserve"> TARGET</v>
      </c>
      <c r="O1826" s="19" t="str">
        <f t="shared" si="257"/>
        <v>TB_PREV (N, TA, HIVStatus) TARGET: IPT</v>
      </c>
      <c r="P1826" s="19" t="str">
        <f t="shared" si="258"/>
        <v>TB_PREV (N, TA, HIVStatus) TARGET: IPT</v>
      </c>
      <c r="Q1826" s="19" t="str">
        <f t="shared" si="256"/>
        <v>TB_PREV (N, TA, HIVStatus) TARGET</v>
      </c>
      <c r="R1826" s="19" t="str">
        <f t="shared" si="259"/>
        <v>TB_PREV_N_TA_HIVStatus_TARGET</v>
      </c>
      <c r="S1826" s="19" t="str">
        <f t="shared" si="260"/>
        <v>TB_PREV_N_TA_HIVStatus_TARGET</v>
      </c>
      <c r="T1826" s="19" t="b">
        <f>NOT(ISNA(VLOOKUP(B1826,dbcodes!A:B,2,FALSE)))</f>
        <v>1</v>
      </c>
      <c r="U1826" s="19" t="str">
        <f>IF(ISNA(VLOOKUP(B1826,dbcodes!A:B,2,FALSE)),des!R1375,VLOOKUP(B1826,dbcodes!A:B,2,FALSE))</f>
        <v>TB_PREV_N_TA_HIVStatus_TARGET</v>
      </c>
      <c r="V1826" s="20"/>
      <c r="W1826" s="107" t="str">
        <f>IF(ISNA(VLOOKUP(C1826,descriptions!A:B,2,FALSE)),des!V1375,IF(G1826=" TARGET","Target ","")&amp;VLOOKUP(C1826,descriptions!A:B,2,FALSE))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1826" s="20" t="s">
        <v>4</v>
      </c>
      <c r="Y1826" s="20" t="s">
        <v>831</v>
      </c>
      <c r="Z1826" s="20" t="s">
        <v>836</v>
      </c>
      <c r="AA1826" s="20" t="s">
        <v>102</v>
      </c>
      <c r="AB1826" s="20" t="s">
        <v>755</v>
      </c>
      <c r="AC1826" s="19" t="str">
        <f>IF(AB1826&lt;&gt;"",IF(NOT(ISNA(INDEX(os!A:A,MATCH(AB1826,os!B:B,0)))),INDEX(os!A:A,MATCH(AB1826,os!B:B,0)),"0"),"")</f>
        <v/>
      </c>
      <c r="AD1826" s="20" t="s">
        <v>830</v>
      </c>
      <c r="AE1826" s="20"/>
      <c r="AF1826" s="20"/>
      <c r="AG1826" s="20"/>
      <c r="AH1826" s="93" t="str">
        <f>IF(NOT(ISNA(VLOOKUP(B:B,ResultsTargets!A:A,1,0))),"TRUE","")</f>
        <v/>
      </c>
      <c r="AI1826" s="19" t="str">
        <f>IF(ISNA(VLOOKUP(C1826,dim_techarea!A:B,2,FALSE)),"",VLOOKUP(C1826,dim_techarea!A:B,2,FALSE))</f>
        <v>TB_PREV</v>
      </c>
      <c r="AJ1826" s="19" t="str">
        <f>IF(ISNA(VLOOKUP(AI1826,dim_techarea!B:C,2,FALSE)),"",VLOOKUP(AI1826,dim_techarea!B:C,2,FALSE))</f>
        <v>FfxbuFZVAM5</v>
      </c>
      <c r="AK1826" s="19" t="str">
        <f>IF(ISNA(VLOOKUP(TRIM(G1826),dim_targetsresults!A:B,2,FALSE)),"",VLOOKUP(TRIM(G1826),dim_targetsresults!A:C,2,FALSE))</f>
        <v>MER Targets</v>
      </c>
      <c r="AL1826" s="19" t="str">
        <f>IF(ISNA(VLOOKUP(AK1826,dim_targetsresults!B:C,2,FALSE)),"",VLOOKUP(AK1826,dim_targetsresults!B:C,2,FALSE))</f>
        <v>W8imnja2Owd</v>
      </c>
      <c r="AM1826" s="19" t="str">
        <f>IF(ISNA(VLOOKUP(TRIM(D1826),dim_numeratordenominator!A:B,2,FALSE)),"",VLOOKUP(TRIM(D1826),dim_numeratordenominator!A:C,2,FALSE))</f>
        <v>Numerator</v>
      </c>
      <c r="AN1826" s="19" t="str">
        <f>IF(ISNA(VLOOKUP(AM1826,dim_numeratordenominator!B:C,2,FALSE)),"",VLOOKUP(AM1826,dim_numeratordenominator!B:C,2,FALSE))</f>
        <v>Som9NRMQqV7</v>
      </c>
      <c r="AO1826" s="19" t="str">
        <f>IF(ISNA(VLOOKUP(TRIM(E1826),dim_supporttype!A:B,2,FALSE)),"",VLOOKUP(TRIM(E1826),dim_supporttype!A:C,2,FALSE))</f>
        <v>TA</v>
      </c>
      <c r="AP1826" s="19" t="str">
        <f>IF(ISNA(VLOOKUP(AO1826,dim_supporttype!B:C,2,FALSE)),"",VLOOKUP(AO1826,dim_supporttype!B:C,2,FALSE))</f>
        <v>cRAGKdWIDn4</v>
      </c>
      <c r="AQ1826" s="19" t="str">
        <f>IF(ISNA(VLOOKUP(TRIM(F1826),dim_disaggs!A:B,2,FALSE)),"No Disagg",VLOOKUP(TRIM(F1826),dim_disaggs!A:B,2,FALSE))</f>
        <v>HIVStatus</v>
      </c>
      <c r="AR1826" s="19" t="str">
        <f>IF(ISNA(VLOOKUP(AQ1826,dim_disaggs!B:C,2,FALSE)),"",VLOOKUP(AQ1826,dim_disaggs!B:C,2,FALSE))</f>
        <v>Hx0TLL7gn1d</v>
      </c>
      <c r="AS1826" s="72"/>
      <c r="AT1826" s="66"/>
      <c r="AU1826" s="72" t="s">
        <v>755</v>
      </c>
      <c r="AV1826" s="73" t="s">
        <v>755</v>
      </c>
      <c r="AW1826" s="66" t="s">
        <v>755</v>
      </c>
      <c r="AX1826" s="66" t="s">
        <v>755</v>
      </c>
      <c r="AY1826" s="20"/>
      <c r="AZ1826" s="20"/>
      <c r="BA1826" s="105" t="str">
        <f t="shared" si="261"/>
        <v>Top Level Numerator</v>
      </c>
      <c r="BB1826" s="20" t="str">
        <f t="shared" si="262"/>
        <v>PE5QVF0w4xj</v>
      </c>
      <c r="BC1826" s="20"/>
      <c r="BD1826" s="20"/>
      <c r="BE1826" s="75" t="s">
        <v>755</v>
      </c>
      <c r="BF1826" s="73" t="s">
        <v>755</v>
      </c>
      <c r="BG1826" s="55" t="s">
        <v>755</v>
      </c>
      <c r="BH1826" s="76" t="s">
        <v>755</v>
      </c>
      <c r="BI1826" s="20" t="s">
        <v>20420</v>
      </c>
      <c r="BJ1826" s="20" t="s">
        <v>20426</v>
      </c>
      <c r="BK1826" s="55" t="s">
        <v>755</v>
      </c>
      <c r="BL1826" s="71" t="s">
        <v>755</v>
      </c>
      <c r="BM1826" s="77" t="s">
        <v>755</v>
      </c>
      <c r="BN1826" s="78" t="s">
        <v>755</v>
      </c>
      <c r="BO1826" s="77" t="s">
        <v>755</v>
      </c>
      <c r="BP1826" s="78" t="s">
        <v>755</v>
      </c>
    </row>
    <row r="1827" spans="1:68" s="3" customFormat="1" x14ac:dyDescent="0.2">
      <c r="A1827" s="20" t="s">
        <v>95</v>
      </c>
      <c r="B1827" s="20" t="s">
        <v>1804</v>
      </c>
      <c r="C1827" s="20" t="s">
        <v>751</v>
      </c>
      <c r="D1827" s="20" t="s">
        <v>1</v>
      </c>
      <c r="E1827" s="20" t="s">
        <v>77</v>
      </c>
      <c r="F1827" s="20" t="s">
        <v>753</v>
      </c>
      <c r="G1827" s="20" t="s">
        <v>2442</v>
      </c>
      <c r="H1827" s="20" t="s">
        <v>753</v>
      </c>
      <c r="I1827" s="19">
        <f t="shared" si="263"/>
        <v>36</v>
      </c>
      <c r="J1827" s="20" t="s">
        <v>755</v>
      </c>
      <c r="K1827" s="20" t="s">
        <v>752</v>
      </c>
      <c r="L1827" s="95" t="str">
        <f>IF(M1827&lt;&gt;"",IF(NOT(ISNA(INDEX(cc!B:B,MATCH(M1827,cc!A:A,0)))),INDEX(cc!B:B,MATCH(M1827,cc!A:A,0)),"0"),"")</f>
        <v>TB Therapy Type</v>
      </c>
      <c r="M1827" s="97" t="s">
        <v>756</v>
      </c>
      <c r="N1827" s="28" t="str">
        <f t="shared" si="264"/>
        <v xml:space="preserve"> TARGET</v>
      </c>
      <c r="O1827" s="19" t="str">
        <f t="shared" si="257"/>
        <v>TB_PREV (N, DSD, TherapyType) TARGET: IPT</v>
      </c>
      <c r="P1827" s="19" t="str">
        <f t="shared" si="258"/>
        <v>TB_PREV (N, DSD, TherapyType) TARGET: IPT</v>
      </c>
      <c r="Q1827" s="19" t="str">
        <f t="shared" si="256"/>
        <v>TB_PREV (N, DSD, TherapyType) TARGET</v>
      </c>
      <c r="R1827" s="19" t="str">
        <f t="shared" si="259"/>
        <v>TB_PREV_N_DSD_TherapyType_TARGET</v>
      </c>
      <c r="S1827" s="19" t="str">
        <f t="shared" si="260"/>
        <v>TB_PREV_N_DSD_TherapyType_TARGET</v>
      </c>
      <c r="T1827" s="19" t="b">
        <f>NOT(ISNA(VLOOKUP(B1827,dbcodes!A:B,2,FALSE)))</f>
        <v>1</v>
      </c>
      <c r="U1827" s="19" t="str">
        <f>IF(ISNA(VLOOKUP(B1827,dbcodes!A:B,2,FALSE)),des!R1376,VLOOKUP(B1827,dbcodes!A:B,2,FALSE))</f>
        <v>TB_PREV_N_DSD_TherapyType_TARGET</v>
      </c>
      <c r="V1827" s="20"/>
      <c r="W1827" s="107" t="str">
        <f>IF(ISNA(VLOOKUP(C1827,descriptions!A:B,2,FALSE)),des!V1376,IF(G1827=" TARGET","Target ","")&amp;VLOOKUP(C1827,descriptions!A:B,2,FALSE))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1827" s="20" t="s">
        <v>4</v>
      </c>
      <c r="Y1827" s="20" t="s">
        <v>831</v>
      </c>
      <c r="Z1827" s="20" t="s">
        <v>836</v>
      </c>
      <c r="AA1827" s="20" t="s">
        <v>102</v>
      </c>
      <c r="AB1827" s="20" t="s">
        <v>755</v>
      </c>
      <c r="AC1827" s="19" t="str">
        <f>IF(AB1827&lt;&gt;"",IF(NOT(ISNA(INDEX(os!A:A,MATCH(AB1827,os!B:B,0)))),INDEX(os!A:A,MATCH(AB1827,os!B:B,0)),"0"),"")</f>
        <v/>
      </c>
      <c r="AD1827" s="20" t="s">
        <v>830</v>
      </c>
      <c r="AE1827" s="20"/>
      <c r="AF1827" s="20"/>
      <c r="AG1827" s="20"/>
      <c r="AH1827" s="93" t="str">
        <f>IF(NOT(ISNA(VLOOKUP(B:B,ResultsTargets!A:A,1,0))),"TRUE","")</f>
        <v/>
      </c>
      <c r="AI1827" s="19" t="str">
        <f>IF(ISNA(VLOOKUP(C1827,dim_techarea!A:B,2,FALSE)),"",VLOOKUP(C1827,dim_techarea!A:B,2,FALSE))</f>
        <v>TB_PREV</v>
      </c>
      <c r="AJ1827" s="19" t="str">
        <f>IF(ISNA(VLOOKUP(AI1827,dim_techarea!B:C,2,FALSE)),"",VLOOKUP(AI1827,dim_techarea!B:C,2,FALSE))</f>
        <v>FfxbuFZVAM5</v>
      </c>
      <c r="AK1827" s="19" t="str">
        <f>IF(ISNA(VLOOKUP(TRIM(G1827),dim_targetsresults!A:B,2,FALSE)),"",VLOOKUP(TRIM(G1827),dim_targetsresults!A:C,2,FALSE))</f>
        <v>MER Targets</v>
      </c>
      <c r="AL1827" s="19" t="str">
        <f>IF(ISNA(VLOOKUP(AK1827,dim_targetsresults!B:C,2,FALSE)),"",VLOOKUP(AK1827,dim_targetsresults!B:C,2,FALSE))</f>
        <v>W8imnja2Owd</v>
      </c>
      <c r="AM1827" s="19" t="str">
        <f>IF(ISNA(VLOOKUP(TRIM(D1827),dim_numeratordenominator!A:B,2,FALSE)),"",VLOOKUP(TRIM(D1827),dim_numeratordenominator!A:C,2,FALSE))</f>
        <v>Numerator</v>
      </c>
      <c r="AN1827" s="19" t="str">
        <f>IF(ISNA(VLOOKUP(AM1827,dim_numeratordenominator!B:C,2,FALSE)),"",VLOOKUP(AM1827,dim_numeratordenominator!B:C,2,FALSE))</f>
        <v>Som9NRMQqV7</v>
      </c>
      <c r="AO1827" s="19" t="str">
        <f>IF(ISNA(VLOOKUP(TRIM(E1827),dim_supporttype!A:B,2,FALSE)),"",VLOOKUP(TRIM(E1827),dim_supporttype!A:C,2,FALSE))</f>
        <v>DSD</v>
      </c>
      <c r="AP1827" s="19" t="str">
        <f>IF(ISNA(VLOOKUP(AO1827,dim_supporttype!B:C,2,FALSE)),"",VLOOKUP(AO1827,dim_supporttype!B:C,2,FALSE))</f>
        <v>iM13vdNLWKb</v>
      </c>
      <c r="AQ1827" s="19" t="str">
        <f>IF(ISNA(VLOOKUP(TRIM(F1827),dim_disaggs!A:B,2,FALSE)),"No Disagg",VLOOKUP(TRIM(F1827),dim_disaggs!A:B,2,FALSE))</f>
        <v>TherapyType</v>
      </c>
      <c r="AR1827" s="19" t="str">
        <f>IF(ISNA(VLOOKUP(AQ1827,dim_disaggs!B:C,2,FALSE)),"",VLOOKUP(AQ1827,dim_disaggs!B:C,2,FALSE))</f>
        <v>JnI5rgDts9k</v>
      </c>
      <c r="AS1827" s="72"/>
      <c r="AT1827" s="66"/>
      <c r="AU1827" s="72" t="s">
        <v>755</v>
      </c>
      <c r="AV1827" s="73" t="s">
        <v>755</v>
      </c>
      <c r="AW1827" s="66" t="s">
        <v>755</v>
      </c>
      <c r="AX1827" s="66" t="s">
        <v>755</v>
      </c>
      <c r="AY1827" s="20"/>
      <c r="AZ1827" s="20"/>
      <c r="BA1827" s="105" t="str">
        <f t="shared" si="261"/>
        <v/>
      </c>
      <c r="BB1827" s="20" t="str">
        <f t="shared" si="262"/>
        <v/>
      </c>
      <c r="BC1827" s="20"/>
      <c r="BD1827" s="20"/>
      <c r="BE1827" s="75" t="s">
        <v>755</v>
      </c>
      <c r="BF1827" s="73" t="s">
        <v>755</v>
      </c>
      <c r="BG1827" s="55" t="s">
        <v>755</v>
      </c>
      <c r="BH1827" s="76" t="s">
        <v>755</v>
      </c>
      <c r="BI1827" s="20" t="s">
        <v>755</v>
      </c>
      <c r="BJ1827" s="20" t="s">
        <v>755</v>
      </c>
      <c r="BK1827" s="55" t="s">
        <v>755</v>
      </c>
      <c r="BL1827" s="71" t="s">
        <v>755</v>
      </c>
      <c r="BM1827" s="77" t="s">
        <v>755</v>
      </c>
      <c r="BN1827" s="78" t="s">
        <v>755</v>
      </c>
      <c r="BO1827" s="77" t="s">
        <v>755</v>
      </c>
      <c r="BP1827" s="78" t="s">
        <v>755</v>
      </c>
    </row>
    <row r="1828" spans="1:68" s="3" customFormat="1" x14ac:dyDescent="0.2">
      <c r="A1828" s="20" t="s">
        <v>95</v>
      </c>
      <c r="B1828" s="20" t="s">
        <v>1808</v>
      </c>
      <c r="C1828" s="20" t="s">
        <v>751</v>
      </c>
      <c r="D1828" s="20" t="s">
        <v>1</v>
      </c>
      <c r="E1828" s="20" t="s">
        <v>78</v>
      </c>
      <c r="F1828" s="20" t="s">
        <v>753</v>
      </c>
      <c r="G1828" s="20" t="s">
        <v>2442</v>
      </c>
      <c r="H1828" s="20" t="s">
        <v>753</v>
      </c>
      <c r="I1828" s="19">
        <f t="shared" si="263"/>
        <v>35</v>
      </c>
      <c r="J1828" s="20" t="s">
        <v>755</v>
      </c>
      <c r="K1828" s="20" t="s">
        <v>752</v>
      </c>
      <c r="L1828" s="95" t="str">
        <f>IF(M1828&lt;&gt;"",IF(NOT(ISNA(INDEX(cc!B:B,MATCH(M1828,cc!A:A,0)))),INDEX(cc!B:B,MATCH(M1828,cc!A:A,0)),"0"),"")</f>
        <v>TB Therapy Type</v>
      </c>
      <c r="M1828" s="97" t="s">
        <v>756</v>
      </c>
      <c r="N1828" s="28" t="str">
        <f t="shared" si="264"/>
        <v xml:space="preserve"> TARGET</v>
      </c>
      <c r="O1828" s="19" t="str">
        <f t="shared" si="257"/>
        <v>TB_PREV (N, TA, TherapyType) TARGET: IPT</v>
      </c>
      <c r="P1828" s="19" t="str">
        <f t="shared" si="258"/>
        <v>TB_PREV (N, TA, TherapyType) TARGET: IPT</v>
      </c>
      <c r="Q1828" s="19" t="str">
        <f t="shared" si="256"/>
        <v>TB_PREV (N, TA, TherapyType) TARGET</v>
      </c>
      <c r="R1828" s="19" t="str">
        <f t="shared" si="259"/>
        <v>TB_PREV_N_TA_TherapyType_TARGET</v>
      </c>
      <c r="S1828" s="19" t="str">
        <f t="shared" si="260"/>
        <v>TB_PREV_N_TA_TherapyType_TARGET</v>
      </c>
      <c r="T1828" s="19" t="b">
        <f>NOT(ISNA(VLOOKUP(B1828,dbcodes!A:B,2,FALSE)))</f>
        <v>1</v>
      </c>
      <c r="U1828" s="19" t="str">
        <f>IF(ISNA(VLOOKUP(B1828,dbcodes!A:B,2,FALSE)),des!R1377,VLOOKUP(B1828,dbcodes!A:B,2,FALSE))</f>
        <v>TB_PREV_N_TA_TherapyType_TARGET</v>
      </c>
      <c r="V1828" s="20"/>
      <c r="W1828" s="107" t="str">
        <f>IF(ISNA(VLOOKUP(C1828,descriptions!A:B,2,FALSE)),des!V1377,IF(G1828=" TARGET","Target ","")&amp;VLOOKUP(C1828,descriptions!A:B,2,FALSE))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1828" s="20" t="s">
        <v>4</v>
      </c>
      <c r="Y1828" s="20" t="s">
        <v>831</v>
      </c>
      <c r="Z1828" s="20" t="s">
        <v>836</v>
      </c>
      <c r="AA1828" s="20" t="s">
        <v>102</v>
      </c>
      <c r="AB1828" s="20" t="s">
        <v>755</v>
      </c>
      <c r="AC1828" s="19" t="str">
        <f>IF(AB1828&lt;&gt;"",IF(NOT(ISNA(INDEX(os!A:A,MATCH(AB1828,os!B:B,0)))),INDEX(os!A:A,MATCH(AB1828,os!B:B,0)),"0"),"")</f>
        <v/>
      </c>
      <c r="AD1828" s="20" t="s">
        <v>830</v>
      </c>
      <c r="AE1828" s="20"/>
      <c r="AF1828" s="20"/>
      <c r="AG1828" s="20"/>
      <c r="AH1828" s="93" t="str">
        <f>IF(NOT(ISNA(VLOOKUP(B:B,ResultsTargets!A:A,1,0))),"TRUE","")</f>
        <v/>
      </c>
      <c r="AI1828" s="19" t="str">
        <f>IF(ISNA(VLOOKUP(C1828,dim_techarea!A:B,2,FALSE)),"",VLOOKUP(C1828,dim_techarea!A:B,2,FALSE))</f>
        <v>TB_PREV</v>
      </c>
      <c r="AJ1828" s="19" t="str">
        <f>IF(ISNA(VLOOKUP(AI1828,dim_techarea!B:C,2,FALSE)),"",VLOOKUP(AI1828,dim_techarea!B:C,2,FALSE))</f>
        <v>FfxbuFZVAM5</v>
      </c>
      <c r="AK1828" s="19" t="str">
        <f>IF(ISNA(VLOOKUP(TRIM(G1828),dim_targetsresults!A:B,2,FALSE)),"",VLOOKUP(TRIM(G1828),dim_targetsresults!A:C,2,FALSE))</f>
        <v>MER Targets</v>
      </c>
      <c r="AL1828" s="19" t="str">
        <f>IF(ISNA(VLOOKUP(AK1828,dim_targetsresults!B:C,2,FALSE)),"",VLOOKUP(AK1828,dim_targetsresults!B:C,2,FALSE))</f>
        <v>W8imnja2Owd</v>
      </c>
      <c r="AM1828" s="19" t="str">
        <f>IF(ISNA(VLOOKUP(TRIM(D1828),dim_numeratordenominator!A:B,2,FALSE)),"",VLOOKUP(TRIM(D1828),dim_numeratordenominator!A:C,2,FALSE))</f>
        <v>Numerator</v>
      </c>
      <c r="AN1828" s="19" t="str">
        <f>IF(ISNA(VLOOKUP(AM1828,dim_numeratordenominator!B:C,2,FALSE)),"",VLOOKUP(AM1828,dim_numeratordenominator!B:C,2,FALSE))</f>
        <v>Som9NRMQqV7</v>
      </c>
      <c r="AO1828" s="19" t="str">
        <f>IF(ISNA(VLOOKUP(TRIM(E1828),dim_supporttype!A:B,2,FALSE)),"",VLOOKUP(TRIM(E1828),dim_supporttype!A:C,2,FALSE))</f>
        <v>TA</v>
      </c>
      <c r="AP1828" s="19" t="str">
        <f>IF(ISNA(VLOOKUP(AO1828,dim_supporttype!B:C,2,FALSE)),"",VLOOKUP(AO1828,dim_supporttype!B:C,2,FALSE))</f>
        <v>cRAGKdWIDn4</v>
      </c>
      <c r="AQ1828" s="19" t="str">
        <f>IF(ISNA(VLOOKUP(TRIM(F1828),dim_disaggs!A:B,2,FALSE)),"No Disagg",VLOOKUP(TRIM(F1828),dim_disaggs!A:B,2,FALSE))</f>
        <v>TherapyType</v>
      </c>
      <c r="AR1828" s="19" t="str">
        <f>IF(ISNA(VLOOKUP(AQ1828,dim_disaggs!B:C,2,FALSE)),"",VLOOKUP(AQ1828,dim_disaggs!B:C,2,FALSE))</f>
        <v>JnI5rgDts9k</v>
      </c>
      <c r="AS1828" s="72"/>
      <c r="AT1828" s="66"/>
      <c r="AU1828" s="72" t="s">
        <v>755</v>
      </c>
      <c r="AV1828" s="73" t="s">
        <v>755</v>
      </c>
      <c r="AW1828" s="66" t="s">
        <v>755</v>
      </c>
      <c r="AX1828" s="66" t="s">
        <v>755</v>
      </c>
      <c r="AY1828" s="20"/>
      <c r="AZ1828" s="20"/>
      <c r="BA1828" s="105" t="str">
        <f t="shared" si="261"/>
        <v/>
      </c>
      <c r="BB1828" s="20" t="str">
        <f t="shared" si="262"/>
        <v/>
      </c>
      <c r="BC1828" s="20"/>
      <c r="BD1828" s="20"/>
      <c r="BE1828" s="75" t="s">
        <v>755</v>
      </c>
      <c r="BF1828" s="73" t="s">
        <v>755</v>
      </c>
      <c r="BG1828" s="55" t="s">
        <v>755</v>
      </c>
      <c r="BH1828" s="76" t="s">
        <v>755</v>
      </c>
      <c r="BI1828" s="20" t="s">
        <v>755</v>
      </c>
      <c r="BJ1828" s="20" t="s">
        <v>755</v>
      </c>
      <c r="BK1828" s="55" t="s">
        <v>755</v>
      </c>
      <c r="BL1828" s="71" t="s">
        <v>755</v>
      </c>
      <c r="BM1828" s="77" t="s">
        <v>755</v>
      </c>
      <c r="BN1828" s="78" t="s">
        <v>755</v>
      </c>
      <c r="BO1828" s="77" t="s">
        <v>755</v>
      </c>
      <c r="BP1828" s="78" t="s">
        <v>755</v>
      </c>
    </row>
    <row r="1829" spans="1:68" s="3" customFormat="1" x14ac:dyDescent="0.2">
      <c r="A1829" s="20" t="s">
        <v>95</v>
      </c>
      <c r="B1829" s="21" t="s">
        <v>19840</v>
      </c>
      <c r="C1829" s="20" t="s">
        <v>751</v>
      </c>
      <c r="D1829" s="20" t="s">
        <v>1</v>
      </c>
      <c r="E1829" s="20" t="s">
        <v>77</v>
      </c>
      <c r="F1829" s="20" t="s">
        <v>20062</v>
      </c>
      <c r="G1829" s="20" t="s">
        <v>2442</v>
      </c>
      <c r="H1829" s="20" t="s">
        <v>20063</v>
      </c>
      <c r="I1829" s="19">
        <f t="shared" si="263"/>
        <v>49</v>
      </c>
      <c r="J1829" s="20" t="s">
        <v>755</v>
      </c>
      <c r="K1829" s="20" t="s">
        <v>752</v>
      </c>
      <c r="L1829" s="95" t="str">
        <f>IF(M1829&lt;&gt;"",IF(NOT(ISNA(INDEX(cc!B:B,MATCH(M1829,cc!A:A,0)))),INDEX(cc!B:B,MATCH(M1829,cc!A:A,0)),"0"),"")</f>
        <v>TB Therapy Type, New Existing ART and HIV Status (Positive)</v>
      </c>
      <c r="M1829" s="97" t="s">
        <v>19843</v>
      </c>
      <c r="N1829" s="28" t="str">
        <f t="shared" si="264"/>
        <v xml:space="preserve"> TARGET</v>
      </c>
      <c r="O1829" s="19" t="str">
        <f t="shared" si="257"/>
        <v>TB_PREV (N, DSD, TherapyType/NewExistingArt/HIVStatus) TARGET: IPT</v>
      </c>
      <c r="P1829" s="19" t="str">
        <f t="shared" si="258"/>
        <v>TB_PREV (N, DSD, TherapyType/NewExistingArt/HIVStatus) TARGET: IPT</v>
      </c>
      <c r="Q1829" s="19" t="str">
        <f t="shared" si="256"/>
        <v>TB_PREV (N, DSD, TherapyType/NewExArt/HIV) TARGET</v>
      </c>
      <c r="R1829" s="19" t="str">
        <f t="shared" si="259"/>
        <v>TB_PREV_N_DSD_TherapyType_NewExArt_HIV_TARGET</v>
      </c>
      <c r="S1829" s="19" t="str">
        <f t="shared" si="260"/>
        <v>TB_PREV_N_DSD_TherapyType_NewExArt_HIV_TARGET</v>
      </c>
      <c r="T1829" s="19" t="b">
        <f>NOT(ISNA(VLOOKUP(B1829,dbcodes!A:B,2,FALSE)))</f>
        <v>1</v>
      </c>
      <c r="U1829" s="19" t="str">
        <f>IF(ISNA(VLOOKUP(B1829,dbcodes!A:B,2,FALSE)),des!R1378,VLOOKUP(B1829,dbcodes!A:B,2,FALSE))</f>
        <v>TB_PREV_N_DSD_TherapyType_NewExArt_HIV_TARGET</v>
      </c>
      <c r="V1829" s="20"/>
      <c r="W1829" s="107" t="str">
        <f>IF(ISNA(VLOOKUP(C1829,descriptions!A:B,2,FALSE)),des!V1378,IF(G1829=" TARGET","Target ","")&amp;VLOOKUP(C1829,descriptions!A:B,2,FALSE))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1829" s="20" t="s">
        <v>4</v>
      </c>
      <c r="Y1829" s="20" t="s">
        <v>831</v>
      </c>
      <c r="Z1829" s="20" t="s">
        <v>836</v>
      </c>
      <c r="AA1829" s="20" t="s">
        <v>102</v>
      </c>
      <c r="AB1829" s="20" t="s">
        <v>755</v>
      </c>
      <c r="AC1829" s="19" t="str">
        <f>IF(AB1829&lt;&gt;"",IF(NOT(ISNA(INDEX(os!A:A,MATCH(AB1829,os!B:B,0)))),INDEX(os!A:A,MATCH(AB1829,os!B:B,0)),"0"),"")</f>
        <v/>
      </c>
      <c r="AD1829" s="20" t="s">
        <v>830</v>
      </c>
      <c r="AE1829" s="20"/>
      <c r="AF1829" s="20"/>
      <c r="AG1829" s="20"/>
      <c r="AH1829" s="93" t="str">
        <f>IF(NOT(ISNA(VLOOKUP(B:B,ResultsTargets!A:A,1,0))),"TRUE","")</f>
        <v/>
      </c>
      <c r="AI1829" s="19" t="str">
        <f>IF(ISNA(VLOOKUP(C1829,dim_techarea!A:B,2,FALSE)),"",VLOOKUP(C1829,dim_techarea!A:B,2,FALSE))</f>
        <v>TB_PREV</v>
      </c>
      <c r="AJ1829" s="19" t="str">
        <f>IF(ISNA(VLOOKUP(AI1829,dim_techarea!B:C,2,FALSE)),"",VLOOKUP(AI1829,dim_techarea!B:C,2,FALSE))</f>
        <v>FfxbuFZVAM5</v>
      </c>
      <c r="AK1829" s="19" t="str">
        <f>IF(ISNA(VLOOKUP(TRIM(G1829),dim_targetsresults!A:B,2,FALSE)),"",VLOOKUP(TRIM(G1829),dim_targetsresults!A:C,2,FALSE))</f>
        <v>MER Targets</v>
      </c>
      <c r="AL1829" s="19" t="str">
        <f>IF(ISNA(VLOOKUP(AK1829,dim_targetsresults!B:C,2,FALSE)),"",VLOOKUP(AK1829,dim_targetsresults!B:C,2,FALSE))</f>
        <v>W8imnja2Owd</v>
      </c>
      <c r="AM1829" s="19" t="str">
        <f>IF(ISNA(VLOOKUP(TRIM(D1829),dim_numeratordenominator!A:B,2,FALSE)),"",VLOOKUP(TRIM(D1829),dim_numeratordenominator!A:C,2,FALSE))</f>
        <v>Numerator</v>
      </c>
      <c r="AN1829" s="19" t="str">
        <f>IF(ISNA(VLOOKUP(AM1829,dim_numeratordenominator!B:C,2,FALSE)),"",VLOOKUP(AM1829,dim_numeratordenominator!B:C,2,FALSE))</f>
        <v>Som9NRMQqV7</v>
      </c>
      <c r="AO1829" s="19" t="str">
        <f>IF(ISNA(VLOOKUP(TRIM(E1829),dim_supporttype!A:B,2,FALSE)),"",VLOOKUP(TRIM(E1829),dim_supporttype!A:C,2,FALSE))</f>
        <v>DSD</v>
      </c>
      <c r="AP1829" s="19" t="str">
        <f>IF(ISNA(VLOOKUP(AO1829,dim_supporttype!B:C,2,FALSE)),"",VLOOKUP(AO1829,dim_supporttype!B:C,2,FALSE))</f>
        <v>iM13vdNLWKb</v>
      </c>
      <c r="AQ1829" s="19" t="str">
        <f>IF(ISNA(VLOOKUP(TRIM(F1829),dim_disaggs!A:B,2,FALSE)),"No Disagg",VLOOKUP(TRIM(F1829),dim_disaggs!A:B,2,FALSE))</f>
        <v>TherapyType/NewExistingArt/HIVStatus</v>
      </c>
      <c r="AR1829" s="19" t="str">
        <f>IF(ISNA(VLOOKUP(AQ1829,dim_disaggs!B:C,2,FALSE)),"",VLOOKUP(AQ1829,dim_disaggs!B:C,2,FALSE))</f>
        <v>dRgzjBGdp40</v>
      </c>
      <c r="AS1829" s="72"/>
      <c r="AT1829" s="66"/>
      <c r="AU1829" s="72" t="s">
        <v>755</v>
      </c>
      <c r="AV1829" s="73" t="s">
        <v>755</v>
      </c>
      <c r="AW1829" s="66" t="s">
        <v>755</v>
      </c>
      <c r="AX1829" s="66" t="s">
        <v>755</v>
      </c>
      <c r="AY1829" s="20"/>
      <c r="AZ1829" s="20"/>
      <c r="BA1829" s="105" t="str">
        <f t="shared" si="261"/>
        <v/>
      </c>
      <c r="BB1829" s="20" t="str">
        <f t="shared" si="262"/>
        <v/>
      </c>
      <c r="BC1829" s="20"/>
      <c r="BD1829" s="20"/>
      <c r="BE1829" s="75" t="s">
        <v>755</v>
      </c>
      <c r="BF1829" s="73" t="s">
        <v>755</v>
      </c>
      <c r="BG1829" s="55" t="s">
        <v>755</v>
      </c>
      <c r="BH1829" s="76" t="s">
        <v>755</v>
      </c>
      <c r="BI1829" s="20" t="s">
        <v>755</v>
      </c>
      <c r="BJ1829" s="20" t="s">
        <v>755</v>
      </c>
      <c r="BK1829" s="55" t="s">
        <v>755</v>
      </c>
      <c r="BL1829" s="71" t="s">
        <v>755</v>
      </c>
      <c r="BM1829" s="77" t="s">
        <v>755</v>
      </c>
      <c r="BN1829" s="78" t="s">
        <v>755</v>
      </c>
      <c r="BO1829" s="77" t="s">
        <v>755</v>
      </c>
      <c r="BP1829" s="78" t="s">
        <v>755</v>
      </c>
    </row>
    <row r="1830" spans="1:68" s="3" customFormat="1" x14ac:dyDescent="0.2">
      <c r="A1830" s="20" t="s">
        <v>95</v>
      </c>
      <c r="B1830" s="21" t="s">
        <v>19841</v>
      </c>
      <c r="C1830" s="20" t="s">
        <v>751</v>
      </c>
      <c r="D1830" s="20" t="s">
        <v>1</v>
      </c>
      <c r="E1830" s="20" t="s">
        <v>78</v>
      </c>
      <c r="F1830" s="20" t="s">
        <v>20062</v>
      </c>
      <c r="G1830" s="20" t="s">
        <v>2442</v>
      </c>
      <c r="H1830" s="20" t="s">
        <v>20063</v>
      </c>
      <c r="I1830" s="19">
        <f t="shared" si="263"/>
        <v>48</v>
      </c>
      <c r="J1830" s="20" t="s">
        <v>755</v>
      </c>
      <c r="K1830" s="20" t="s">
        <v>752</v>
      </c>
      <c r="L1830" s="95" t="str">
        <f>IF(M1830&lt;&gt;"",IF(NOT(ISNA(INDEX(cc!B:B,MATCH(M1830,cc!A:A,0)))),INDEX(cc!B:B,MATCH(M1830,cc!A:A,0)),"0"),"")</f>
        <v>TB Therapy Type, New Existing ART and HIV Status (Positive)</v>
      </c>
      <c r="M1830" s="97" t="s">
        <v>19843</v>
      </c>
      <c r="N1830" s="28" t="str">
        <f t="shared" si="264"/>
        <v xml:space="preserve"> TARGET</v>
      </c>
      <c r="O1830" s="19" t="str">
        <f t="shared" si="257"/>
        <v>TB_PREV (N, TA, TherapyType/NewExistingArt/HIVStatus) TARGET: IPT</v>
      </c>
      <c r="P1830" s="19" t="str">
        <f t="shared" si="258"/>
        <v>TB_PREV (N, TA, TherapyType/NewExistingArt/HIVStatus) TARGET: IPT</v>
      </c>
      <c r="Q1830" s="19" t="str">
        <f t="shared" si="256"/>
        <v>TB_PREV (N, TA, TherapyType/NewExArt/HIV) TARGET</v>
      </c>
      <c r="R1830" s="19" t="str">
        <f t="shared" si="259"/>
        <v>TB_PREV_N_TA_TherapyType_NewExArt_HIV_TARGET</v>
      </c>
      <c r="S1830" s="19" t="str">
        <f t="shared" si="260"/>
        <v>TB_PREV_N_TA_TherapyType_NewExArt_HIV_TARGET</v>
      </c>
      <c r="T1830" s="19" t="b">
        <f>NOT(ISNA(VLOOKUP(B1830,dbcodes!A:B,2,FALSE)))</f>
        <v>1</v>
      </c>
      <c r="U1830" s="19" t="str">
        <f>IF(ISNA(VLOOKUP(B1830,dbcodes!A:B,2,FALSE)),des!R1379,VLOOKUP(B1830,dbcodes!A:B,2,FALSE))</f>
        <v>TB_PREV_N_TA_TherapyType_NewExArt_HIV_TARGET</v>
      </c>
      <c r="V1830" s="20"/>
      <c r="W1830" s="107" t="str">
        <f>IF(ISNA(VLOOKUP(C1830,descriptions!A:B,2,FALSE)),des!V1379,IF(G1830=" TARGET","Target ","")&amp;VLOOKUP(C1830,descriptions!A:B,2,FALSE))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1830" s="20" t="s">
        <v>4</v>
      </c>
      <c r="Y1830" s="20" t="s">
        <v>831</v>
      </c>
      <c r="Z1830" s="20" t="s">
        <v>836</v>
      </c>
      <c r="AA1830" s="20" t="s">
        <v>102</v>
      </c>
      <c r="AB1830" s="20" t="s">
        <v>755</v>
      </c>
      <c r="AC1830" s="19" t="str">
        <f>IF(AB1830&lt;&gt;"",IF(NOT(ISNA(INDEX(os!A:A,MATCH(AB1830,os!B:B,0)))),INDEX(os!A:A,MATCH(AB1830,os!B:B,0)),"0"),"")</f>
        <v/>
      </c>
      <c r="AD1830" s="20" t="s">
        <v>830</v>
      </c>
      <c r="AE1830" s="20"/>
      <c r="AF1830" s="20"/>
      <c r="AG1830" s="20"/>
      <c r="AH1830" s="93" t="str">
        <f>IF(NOT(ISNA(VLOOKUP(B:B,ResultsTargets!A:A,1,0))),"TRUE","")</f>
        <v/>
      </c>
      <c r="AI1830" s="19" t="str">
        <f>IF(ISNA(VLOOKUP(C1830,dim_techarea!A:B,2,FALSE)),"",VLOOKUP(C1830,dim_techarea!A:B,2,FALSE))</f>
        <v>TB_PREV</v>
      </c>
      <c r="AJ1830" s="19" t="str">
        <f>IF(ISNA(VLOOKUP(AI1830,dim_techarea!B:C,2,FALSE)),"",VLOOKUP(AI1830,dim_techarea!B:C,2,FALSE))</f>
        <v>FfxbuFZVAM5</v>
      </c>
      <c r="AK1830" s="19" t="str">
        <f>IF(ISNA(VLOOKUP(TRIM(G1830),dim_targetsresults!A:B,2,FALSE)),"",VLOOKUP(TRIM(G1830),dim_targetsresults!A:C,2,FALSE))</f>
        <v>MER Targets</v>
      </c>
      <c r="AL1830" s="19" t="str">
        <f>IF(ISNA(VLOOKUP(AK1830,dim_targetsresults!B:C,2,FALSE)),"",VLOOKUP(AK1830,dim_targetsresults!B:C,2,FALSE))</f>
        <v>W8imnja2Owd</v>
      </c>
      <c r="AM1830" s="19" t="str">
        <f>IF(ISNA(VLOOKUP(TRIM(D1830),dim_numeratordenominator!A:B,2,FALSE)),"",VLOOKUP(TRIM(D1830),dim_numeratordenominator!A:C,2,FALSE))</f>
        <v>Numerator</v>
      </c>
      <c r="AN1830" s="19" t="str">
        <f>IF(ISNA(VLOOKUP(AM1830,dim_numeratordenominator!B:C,2,FALSE)),"",VLOOKUP(AM1830,dim_numeratordenominator!B:C,2,FALSE))</f>
        <v>Som9NRMQqV7</v>
      </c>
      <c r="AO1830" s="19" t="str">
        <f>IF(ISNA(VLOOKUP(TRIM(E1830),dim_supporttype!A:B,2,FALSE)),"",VLOOKUP(TRIM(E1830),dim_supporttype!A:C,2,FALSE))</f>
        <v>TA</v>
      </c>
      <c r="AP1830" s="19" t="str">
        <f>IF(ISNA(VLOOKUP(AO1830,dim_supporttype!B:C,2,FALSE)),"",VLOOKUP(AO1830,dim_supporttype!B:C,2,FALSE))</f>
        <v>cRAGKdWIDn4</v>
      </c>
      <c r="AQ1830" s="19" t="str">
        <f>IF(ISNA(VLOOKUP(TRIM(F1830),dim_disaggs!A:B,2,FALSE)),"No Disagg",VLOOKUP(TRIM(F1830),dim_disaggs!A:B,2,FALSE))</f>
        <v>TherapyType/NewExistingArt/HIVStatus</v>
      </c>
      <c r="AR1830" s="19" t="str">
        <f>IF(ISNA(VLOOKUP(AQ1830,dim_disaggs!B:C,2,FALSE)),"",VLOOKUP(AQ1830,dim_disaggs!B:C,2,FALSE))</f>
        <v>dRgzjBGdp40</v>
      </c>
      <c r="AS1830" s="72"/>
      <c r="AT1830" s="66"/>
      <c r="AU1830" s="72" t="s">
        <v>755</v>
      </c>
      <c r="AV1830" s="73" t="s">
        <v>755</v>
      </c>
      <c r="AW1830" s="66" t="s">
        <v>755</v>
      </c>
      <c r="AX1830" s="66" t="s">
        <v>755</v>
      </c>
      <c r="AY1830" s="20"/>
      <c r="AZ1830" s="20"/>
      <c r="BA1830" s="105" t="str">
        <f t="shared" si="261"/>
        <v/>
      </c>
      <c r="BB1830" s="20" t="str">
        <f t="shared" si="262"/>
        <v/>
      </c>
      <c r="BC1830" s="20"/>
      <c r="BD1830" s="20"/>
      <c r="BE1830" s="75" t="s">
        <v>755</v>
      </c>
      <c r="BF1830" s="73" t="s">
        <v>755</v>
      </c>
      <c r="BG1830" s="55" t="s">
        <v>755</v>
      </c>
      <c r="BH1830" s="76" t="s">
        <v>755</v>
      </c>
      <c r="BI1830" s="20" t="s">
        <v>755</v>
      </c>
      <c r="BJ1830" s="20" t="s">
        <v>755</v>
      </c>
      <c r="BK1830" s="55" t="s">
        <v>755</v>
      </c>
      <c r="BL1830" s="71" t="s">
        <v>755</v>
      </c>
      <c r="BM1830" s="77" t="s">
        <v>755</v>
      </c>
      <c r="BN1830" s="78" t="s">
        <v>755</v>
      </c>
      <c r="BO1830" s="77" t="s">
        <v>755</v>
      </c>
      <c r="BP1830" s="78" t="s">
        <v>755</v>
      </c>
    </row>
    <row r="1831" spans="1:68" s="3" customFormat="1" x14ac:dyDescent="0.2">
      <c r="A1831" s="22" t="s">
        <v>95</v>
      </c>
      <c r="B1831" s="5" t="s">
        <v>20641</v>
      </c>
      <c r="C1831" s="20" t="s">
        <v>751</v>
      </c>
      <c r="D1831" s="20" t="s">
        <v>1</v>
      </c>
      <c r="E1831" s="20" t="s">
        <v>77</v>
      </c>
      <c r="F1831" s="22" t="s">
        <v>20612</v>
      </c>
      <c r="G1831" s="20" t="s">
        <v>2442</v>
      </c>
      <c r="H1831" s="22" t="s">
        <v>20620</v>
      </c>
      <c r="I1831" s="19">
        <f t="shared" si="263"/>
        <v>49</v>
      </c>
      <c r="J1831" s="20" t="s">
        <v>755</v>
      </c>
      <c r="K1831" s="20" t="s">
        <v>752</v>
      </c>
      <c r="L1831" s="95" t="str">
        <f>IF(M1831&lt;&gt;"",IF(NOT(ISNA(INDEX(cc!B:B,MATCH(M1831,cc!A:A,0)))),INDEX(cc!B:B,MATCH(M1831,cc!A:A,0)),"0"),"")</f>
        <v>Age (&lt;15,15+-uk, 2), Sex, TB Therapy Type, New Existing ART and HIV Status (Positive Only)</v>
      </c>
      <c r="M1831" s="97" t="s">
        <v>20574</v>
      </c>
      <c r="N1831" s="28" t="str">
        <f t="shared" si="264"/>
        <v xml:space="preserve"> TARGET</v>
      </c>
      <c r="O1831" s="19" t="str">
        <f t="shared" si="257"/>
        <v>TB_PREV (N, DSD, Age/TherapyType/NewExistingArt/HIVStatus) TARGET: IPT</v>
      </c>
      <c r="P1831" s="19" t="str">
        <f t="shared" si="258"/>
        <v>TB_PREV (N, DSD, Age/TherapyType/NewExistingArt/HIVStatus) TARGET: IPT</v>
      </c>
      <c r="Q1831" s="19" t="str">
        <f t="shared" si="256"/>
        <v>TB_PREV (N, DSD, Age/Therapy/NewExArt/HIV) TARGET</v>
      </c>
      <c r="R1831" s="19" t="str">
        <f t="shared" si="259"/>
        <v>TB_PREV_N_DSD_Age_Therapy_NewExArt_HIV_TARGET</v>
      </c>
      <c r="S1831" s="19" t="str">
        <f t="shared" si="260"/>
        <v>TB_PREV_N_DSD_Age_Therapy_NewExArt_HIV_TARGET</v>
      </c>
      <c r="T1831" s="19" t="b">
        <f>NOT(ISNA(VLOOKUP(B1831,dbcodes!A:B,2,FALSE)))</f>
        <v>1</v>
      </c>
      <c r="U1831" s="19" t="str">
        <f>IF(ISNA(VLOOKUP(B1831,dbcodes!A:B,2,FALSE)),des!R1380,VLOOKUP(B1831,dbcodes!A:B,2,FALSE))</f>
        <v>TB_PREV_N_DSD_Age_Therapy_NewExArt_HIV_TARGET</v>
      </c>
      <c r="V1831" s="20"/>
      <c r="W1831" s="107" t="str">
        <f>IF(ISNA(VLOOKUP(C1831,descriptions!A:B,2,FALSE)),des!V1380,IF(G1831=" TARGET","Target ","")&amp;VLOOKUP(C1831,descriptions!A:B,2,FALSE))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1831" s="20" t="s">
        <v>4</v>
      </c>
      <c r="Y1831" s="20" t="s">
        <v>831</v>
      </c>
      <c r="Z1831" s="20" t="s">
        <v>836</v>
      </c>
      <c r="AA1831" s="20" t="s">
        <v>102</v>
      </c>
      <c r="AB1831" s="20" t="s">
        <v>755</v>
      </c>
      <c r="AC1831" s="19" t="str">
        <f>IF(AB1831&lt;&gt;"",IF(NOT(ISNA(INDEX(os!A:A,MATCH(AB1831,os!B:B,0)))),INDEX(os!A:A,MATCH(AB1831,os!B:B,0)),"0"),"")</f>
        <v/>
      </c>
      <c r="AD1831" s="20" t="s">
        <v>830</v>
      </c>
      <c r="AE1831" s="20"/>
      <c r="AF1831" s="20"/>
      <c r="AG1831" s="20"/>
      <c r="AH1831" s="93" t="str">
        <f>IF(NOT(ISNA(VLOOKUP(B:B,ResultsTargets!A:A,1,0))),"TRUE","")</f>
        <v/>
      </c>
      <c r="AI1831" s="19" t="str">
        <f>IF(ISNA(VLOOKUP(C1831,dim_techarea!A:B,2,FALSE)),"",VLOOKUP(C1831,dim_techarea!A:B,2,FALSE))</f>
        <v>TB_PREV</v>
      </c>
      <c r="AJ1831" s="19" t="str">
        <f>IF(ISNA(VLOOKUP(AI1831,dim_techarea!B:C,2,FALSE)),"",VLOOKUP(AI1831,dim_techarea!B:C,2,FALSE))</f>
        <v>FfxbuFZVAM5</v>
      </c>
      <c r="AK1831" s="19" t="str">
        <f>IF(ISNA(VLOOKUP(TRIM(G1831),dim_targetsresults!A:B,2,FALSE)),"",VLOOKUP(TRIM(G1831),dim_targetsresults!A:C,2,FALSE))</f>
        <v>MER Targets</v>
      </c>
      <c r="AL1831" s="19" t="str">
        <f>IF(ISNA(VLOOKUP(AK1831,dim_targetsresults!B:C,2,FALSE)),"",VLOOKUP(AK1831,dim_targetsresults!B:C,2,FALSE))</f>
        <v>W8imnja2Owd</v>
      </c>
      <c r="AM1831" s="19" t="str">
        <f>IF(ISNA(VLOOKUP(TRIM(D1831),dim_numeratordenominator!A:B,2,FALSE)),"",VLOOKUP(TRIM(D1831),dim_numeratordenominator!A:C,2,FALSE))</f>
        <v>Numerator</v>
      </c>
      <c r="AN1831" s="19" t="str">
        <f>IF(ISNA(VLOOKUP(AM1831,dim_numeratordenominator!B:C,2,FALSE)),"",VLOOKUP(AM1831,dim_numeratordenominator!B:C,2,FALSE))</f>
        <v>Som9NRMQqV7</v>
      </c>
      <c r="AO1831" s="19" t="str">
        <f>IF(ISNA(VLOOKUP(TRIM(E1831),dim_supporttype!A:B,2,FALSE)),"",VLOOKUP(TRIM(E1831),dim_supporttype!A:C,2,FALSE))</f>
        <v>DSD</v>
      </c>
      <c r="AP1831" s="19" t="str">
        <f>IF(ISNA(VLOOKUP(AO1831,dim_supporttype!B:C,2,FALSE)),"",VLOOKUP(AO1831,dim_supporttype!B:C,2,FALSE))</f>
        <v>iM13vdNLWKb</v>
      </c>
      <c r="AQ1831" s="19" t="str">
        <f>IF(ISNA(VLOOKUP(TRIM(F1831),dim_disaggs!A:B,2,FALSE)),"No Disagg",VLOOKUP(TRIM(F1831),dim_disaggs!A:B,2,FALSE))</f>
        <v>Age/TherapyType/NewExistingArt/HIVStatus</v>
      </c>
      <c r="AR1831" s="19" t="str">
        <f>IF(ISNA(VLOOKUP(AQ1831,dim_disaggs!B:C,2,FALSE)),"",VLOOKUP(AQ1831,dim_disaggs!B:C,2,FALSE))</f>
        <v>ClkvX1lYY12</v>
      </c>
      <c r="AS1831" s="72"/>
      <c r="AT1831" s="66"/>
      <c r="AU1831" s="72" t="s">
        <v>755</v>
      </c>
      <c r="AV1831" s="73" t="s">
        <v>755</v>
      </c>
      <c r="AW1831" s="66" t="s">
        <v>755</v>
      </c>
      <c r="AX1831" s="66" t="s">
        <v>755</v>
      </c>
      <c r="AY1831" s="20"/>
      <c r="AZ1831" s="20"/>
      <c r="BA1831" s="105" t="str">
        <f t="shared" si="261"/>
        <v>Top Level Numerator</v>
      </c>
      <c r="BB1831" s="20" t="str">
        <f t="shared" si="262"/>
        <v>PE5QVF0w4xj</v>
      </c>
      <c r="BC1831" s="20"/>
      <c r="BD1831" s="20"/>
      <c r="BE1831" s="75" t="s">
        <v>755</v>
      </c>
      <c r="BF1831" s="73" t="s">
        <v>755</v>
      </c>
      <c r="BG1831" s="55" t="s">
        <v>755</v>
      </c>
      <c r="BH1831" s="76" t="s">
        <v>755</v>
      </c>
      <c r="BI1831" s="20" t="s">
        <v>755</v>
      </c>
      <c r="BJ1831" s="20" t="s">
        <v>755</v>
      </c>
      <c r="BK1831" s="55" t="s">
        <v>20634</v>
      </c>
      <c r="BL1831" s="71" t="s">
        <v>20636</v>
      </c>
      <c r="BM1831" s="77"/>
      <c r="BN1831" s="78"/>
      <c r="BO1831" s="77"/>
      <c r="BP1831" s="78"/>
    </row>
    <row r="1832" spans="1:68" s="3" customFormat="1" x14ac:dyDescent="0.2">
      <c r="A1832" s="22" t="s">
        <v>95</v>
      </c>
      <c r="B1832" s="5" t="s">
        <v>20642</v>
      </c>
      <c r="C1832" s="20" t="s">
        <v>751</v>
      </c>
      <c r="D1832" s="20" t="s">
        <v>1</v>
      </c>
      <c r="E1832" s="20" t="s">
        <v>78</v>
      </c>
      <c r="F1832" s="22" t="s">
        <v>20612</v>
      </c>
      <c r="G1832" s="20" t="s">
        <v>2442</v>
      </c>
      <c r="H1832" s="22" t="s">
        <v>20620</v>
      </c>
      <c r="I1832" s="19">
        <f t="shared" si="263"/>
        <v>48</v>
      </c>
      <c r="J1832" s="20" t="s">
        <v>755</v>
      </c>
      <c r="K1832" s="20" t="s">
        <v>752</v>
      </c>
      <c r="L1832" s="95" t="str">
        <f>IF(M1832&lt;&gt;"",IF(NOT(ISNA(INDEX(cc!B:B,MATCH(M1832,cc!A:A,0)))),INDEX(cc!B:B,MATCH(M1832,cc!A:A,0)),"0"),"")</f>
        <v>Age (&lt;15,15+-uk, 2), Sex, TB Therapy Type, New Existing ART and HIV Status (Positive Only)</v>
      </c>
      <c r="M1832" s="97" t="s">
        <v>20574</v>
      </c>
      <c r="N1832" s="28" t="str">
        <f t="shared" si="264"/>
        <v xml:space="preserve"> TARGET</v>
      </c>
      <c r="O1832" s="19" t="str">
        <f t="shared" si="257"/>
        <v>TB_PREV (N, TA, Age/TherapyType/NewExistingArt/HIVStatus) TARGET: IPT</v>
      </c>
      <c r="P1832" s="19" t="str">
        <f t="shared" si="258"/>
        <v>TB_PREV (N, TA, Age/TherapyType/NewExistingArt/HIVStatus) TARGET: IPT</v>
      </c>
      <c r="Q1832" s="19" t="str">
        <f t="shared" ref="Q1832:Q1895" si="265">IF(G1832=" RESULT",CONCATENATE(C1832, " (",_xlfn.TEXTJOIN(", ",TRUE,D1832,E1832,H1832),")",J1832),CONCATENATE(C1832, " (",_xlfn.TEXTJOIN(", ",TRUE,D1832,E1832,H1832),")",G1832,J1832))</f>
        <v>TB_PREV (N, TA, Age/Therapy/NewExArt/HIV) TARGET</v>
      </c>
      <c r="R1832" s="19" t="str">
        <f t="shared" si="259"/>
        <v>TB_PREV_N_TA_Age_Therapy_NewExArt_HIV_TARGET</v>
      </c>
      <c r="S1832" s="19" t="str">
        <f t="shared" si="260"/>
        <v>TB_PREV_N_TA_Age_Therapy_NewExArt_HIV_TARGET</v>
      </c>
      <c r="T1832" s="19" t="b">
        <f>NOT(ISNA(VLOOKUP(B1832,dbcodes!A:B,2,FALSE)))</f>
        <v>1</v>
      </c>
      <c r="U1832" s="19" t="str">
        <f>IF(ISNA(VLOOKUP(B1832,dbcodes!A:B,2,FALSE)),des!R1381,VLOOKUP(B1832,dbcodes!A:B,2,FALSE))</f>
        <v>TB_PREV_N_TA_Age_Therapy_NewExArt_HIV_TARGET</v>
      </c>
      <c r="V1832" s="20"/>
      <c r="W1832" s="107" t="str">
        <f>IF(ISNA(VLOOKUP(C1832,descriptions!A:B,2,FALSE)),des!V1381,IF(G1832=" TARGET","Target ","")&amp;VLOOKUP(C1832,descriptions!A:B,2,FALSE))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1832" s="20" t="s">
        <v>4</v>
      </c>
      <c r="Y1832" s="20" t="s">
        <v>831</v>
      </c>
      <c r="Z1832" s="20" t="s">
        <v>836</v>
      </c>
      <c r="AA1832" s="20" t="s">
        <v>102</v>
      </c>
      <c r="AB1832" s="20" t="s">
        <v>755</v>
      </c>
      <c r="AC1832" s="19" t="str">
        <f>IF(AB1832&lt;&gt;"",IF(NOT(ISNA(INDEX(os!A:A,MATCH(AB1832,os!B:B,0)))),INDEX(os!A:A,MATCH(AB1832,os!B:B,0)),"0"),"")</f>
        <v/>
      </c>
      <c r="AD1832" s="20" t="s">
        <v>830</v>
      </c>
      <c r="AE1832" s="20"/>
      <c r="AF1832" s="20"/>
      <c r="AG1832" s="20"/>
      <c r="AH1832" s="93" t="str">
        <f>IF(NOT(ISNA(VLOOKUP(B:B,ResultsTargets!A:A,1,0))),"TRUE","")</f>
        <v/>
      </c>
      <c r="AI1832" s="19" t="str">
        <f>IF(ISNA(VLOOKUP(C1832,dim_techarea!A:B,2,FALSE)),"",VLOOKUP(C1832,dim_techarea!A:B,2,FALSE))</f>
        <v>TB_PREV</v>
      </c>
      <c r="AJ1832" s="19" t="str">
        <f>IF(ISNA(VLOOKUP(AI1832,dim_techarea!B:C,2,FALSE)),"",VLOOKUP(AI1832,dim_techarea!B:C,2,FALSE))</f>
        <v>FfxbuFZVAM5</v>
      </c>
      <c r="AK1832" s="19" t="str">
        <f>IF(ISNA(VLOOKUP(TRIM(G1832),dim_targetsresults!A:B,2,FALSE)),"",VLOOKUP(TRIM(G1832),dim_targetsresults!A:C,2,FALSE))</f>
        <v>MER Targets</v>
      </c>
      <c r="AL1832" s="19" t="str">
        <f>IF(ISNA(VLOOKUP(AK1832,dim_targetsresults!B:C,2,FALSE)),"",VLOOKUP(AK1832,dim_targetsresults!B:C,2,FALSE))</f>
        <v>W8imnja2Owd</v>
      </c>
      <c r="AM1832" s="19" t="str">
        <f>IF(ISNA(VLOOKUP(TRIM(D1832),dim_numeratordenominator!A:B,2,FALSE)),"",VLOOKUP(TRIM(D1832),dim_numeratordenominator!A:C,2,FALSE))</f>
        <v>Numerator</v>
      </c>
      <c r="AN1832" s="19" t="str">
        <f>IF(ISNA(VLOOKUP(AM1832,dim_numeratordenominator!B:C,2,FALSE)),"",VLOOKUP(AM1832,dim_numeratordenominator!B:C,2,FALSE))</f>
        <v>Som9NRMQqV7</v>
      </c>
      <c r="AO1832" s="19" t="str">
        <f>IF(ISNA(VLOOKUP(TRIM(E1832),dim_supporttype!A:B,2,FALSE)),"",VLOOKUP(TRIM(E1832),dim_supporttype!A:C,2,FALSE))</f>
        <v>TA</v>
      </c>
      <c r="AP1832" s="19" t="str">
        <f>IF(ISNA(VLOOKUP(AO1832,dim_supporttype!B:C,2,FALSE)),"",VLOOKUP(AO1832,dim_supporttype!B:C,2,FALSE))</f>
        <v>cRAGKdWIDn4</v>
      </c>
      <c r="AQ1832" s="19" t="str">
        <f>IF(ISNA(VLOOKUP(TRIM(F1832),dim_disaggs!A:B,2,FALSE)),"No Disagg",VLOOKUP(TRIM(F1832),dim_disaggs!A:B,2,FALSE))</f>
        <v>Age/TherapyType/NewExistingArt/HIVStatus</v>
      </c>
      <c r="AR1832" s="19" t="str">
        <f>IF(ISNA(VLOOKUP(AQ1832,dim_disaggs!B:C,2,FALSE)),"",VLOOKUP(AQ1832,dim_disaggs!B:C,2,FALSE))</f>
        <v>ClkvX1lYY12</v>
      </c>
      <c r="AS1832" s="72"/>
      <c r="AT1832" s="66"/>
      <c r="AU1832" s="72" t="s">
        <v>755</v>
      </c>
      <c r="AV1832" s="73" t="s">
        <v>755</v>
      </c>
      <c r="AW1832" s="66" t="s">
        <v>755</v>
      </c>
      <c r="AX1832" s="66" t="s">
        <v>755</v>
      </c>
      <c r="AY1832" s="20"/>
      <c r="AZ1832" s="20"/>
      <c r="BA1832" s="105" t="str">
        <f t="shared" si="261"/>
        <v>Top Level Numerator</v>
      </c>
      <c r="BB1832" s="20" t="str">
        <f t="shared" si="262"/>
        <v>PE5QVF0w4xj</v>
      </c>
      <c r="BC1832" s="20"/>
      <c r="BD1832" s="20"/>
      <c r="BE1832" s="75" t="s">
        <v>755</v>
      </c>
      <c r="BF1832" s="73" t="s">
        <v>755</v>
      </c>
      <c r="BG1832" s="55" t="s">
        <v>755</v>
      </c>
      <c r="BH1832" s="76" t="s">
        <v>755</v>
      </c>
      <c r="BI1832" s="20" t="s">
        <v>755</v>
      </c>
      <c r="BJ1832" s="20" t="s">
        <v>755</v>
      </c>
      <c r="BK1832" s="55" t="s">
        <v>20634</v>
      </c>
      <c r="BL1832" s="71" t="s">
        <v>20636</v>
      </c>
      <c r="BM1832" s="77"/>
      <c r="BN1832" s="78"/>
      <c r="BO1832" s="77"/>
      <c r="BP1832" s="78"/>
    </row>
    <row r="1833" spans="1:68" s="3" customFormat="1" x14ac:dyDescent="0.2">
      <c r="A1833" s="20" t="s">
        <v>95</v>
      </c>
      <c r="B1833" s="20" t="s">
        <v>1803</v>
      </c>
      <c r="C1833" s="20" t="s">
        <v>751</v>
      </c>
      <c r="D1833" s="20" t="s">
        <v>1</v>
      </c>
      <c r="E1833" s="20" t="s">
        <v>77</v>
      </c>
      <c r="F1833" s="20"/>
      <c r="G1833" s="20" t="s">
        <v>2442</v>
      </c>
      <c r="H1833" s="20"/>
      <c r="I1833" s="19">
        <f t="shared" si="263"/>
        <v>23</v>
      </c>
      <c r="J1833" s="20" t="s">
        <v>755</v>
      </c>
      <c r="K1833" s="20" t="s">
        <v>752</v>
      </c>
      <c r="L1833" s="95" t="str">
        <f>IF(M1833&lt;&gt;"",IF(NOT(ISNA(INDEX(cc!B:B,MATCH(M1833,cc!A:A,0)))),INDEX(cc!B:B,MATCH(M1833,cc!A:A,0)),"0"),"")</f>
        <v>default</v>
      </c>
      <c r="M1833" s="97" t="s">
        <v>13</v>
      </c>
      <c r="N1833" s="28" t="str">
        <f t="shared" si="264"/>
        <v xml:space="preserve"> TARGET</v>
      </c>
      <c r="O1833" s="19" t="str">
        <f t="shared" si="257"/>
        <v>TB_PREV (N, DSD) TARGET: IPT</v>
      </c>
      <c r="P1833" s="19" t="str">
        <f t="shared" si="258"/>
        <v>TB_PREV (N, DSD) TARGET: IPT</v>
      </c>
      <c r="Q1833" s="19" t="str">
        <f t="shared" si="265"/>
        <v>TB_PREV (N, DSD) TARGET</v>
      </c>
      <c r="R1833" s="19" t="str">
        <f t="shared" si="259"/>
        <v>TB_PREV_N_DSD_TARGET</v>
      </c>
      <c r="S1833" s="19" t="str">
        <f t="shared" si="260"/>
        <v>TB_PREV_N_DSD_TARGET</v>
      </c>
      <c r="T1833" s="19" t="b">
        <f>NOT(ISNA(VLOOKUP(B1833,dbcodes!A:B,2,FALSE)))</f>
        <v>1</v>
      </c>
      <c r="U1833" s="19" t="str">
        <f>IF(ISNA(VLOOKUP(B1833,dbcodes!A:B,2,FALSE)),des!R1382,VLOOKUP(B1833,dbcodes!A:B,2,FALSE))</f>
        <v>TB_PREV_N_DSD_TARGET</v>
      </c>
      <c r="V1833" s="20"/>
      <c r="W1833" s="107" t="str">
        <f>IF(ISNA(VLOOKUP(C1833,descriptions!A:B,2,FALSE)),des!V1382,IF(G1833=" TARGET","Target ","")&amp;VLOOKUP(C1833,descriptions!A:B,2,FALSE))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1833" s="20" t="s">
        <v>4</v>
      </c>
      <c r="Y1833" s="20" t="s">
        <v>831</v>
      </c>
      <c r="Z1833" s="20" t="s">
        <v>836</v>
      </c>
      <c r="AA1833" s="20" t="s">
        <v>102</v>
      </c>
      <c r="AB1833" s="20" t="s">
        <v>755</v>
      </c>
      <c r="AC1833" s="19" t="str">
        <f>IF(AB1833&lt;&gt;"",IF(NOT(ISNA(INDEX(os!A:A,MATCH(AB1833,os!B:B,0)))),INDEX(os!A:A,MATCH(AB1833,os!B:B,0)),"0"),"")</f>
        <v/>
      </c>
      <c r="AD1833" s="20" t="s">
        <v>830</v>
      </c>
      <c r="AE1833" s="20"/>
      <c r="AF1833" s="20"/>
      <c r="AG1833" s="20"/>
      <c r="AH1833" s="93" t="str">
        <f>IF(NOT(ISNA(VLOOKUP(B:B,ResultsTargets!A:A,1,0))),"TRUE","")</f>
        <v/>
      </c>
      <c r="AI1833" s="19" t="str">
        <f>IF(ISNA(VLOOKUP(C1833,dim_techarea!A:B,2,FALSE)),"",VLOOKUP(C1833,dim_techarea!A:B,2,FALSE))</f>
        <v>TB_PREV</v>
      </c>
      <c r="AJ1833" s="19" t="str">
        <f>IF(ISNA(VLOOKUP(AI1833,dim_techarea!B:C,2,FALSE)),"",VLOOKUP(AI1833,dim_techarea!B:C,2,FALSE))</f>
        <v>FfxbuFZVAM5</v>
      </c>
      <c r="AK1833" s="19" t="str">
        <f>IF(ISNA(VLOOKUP(TRIM(G1833),dim_targetsresults!A:B,2,FALSE)),"",VLOOKUP(TRIM(G1833),dim_targetsresults!A:C,2,FALSE))</f>
        <v>MER Targets</v>
      </c>
      <c r="AL1833" s="19" t="str">
        <f>IF(ISNA(VLOOKUP(AK1833,dim_targetsresults!B:C,2,FALSE)),"",VLOOKUP(AK1833,dim_targetsresults!B:C,2,FALSE))</f>
        <v>W8imnja2Owd</v>
      </c>
      <c r="AM1833" s="19" t="str">
        <f>IF(ISNA(VLOOKUP(TRIM(D1833),dim_numeratordenominator!A:B,2,FALSE)),"",VLOOKUP(TRIM(D1833),dim_numeratordenominator!A:C,2,FALSE))</f>
        <v>Numerator</v>
      </c>
      <c r="AN1833" s="19" t="str">
        <f>IF(ISNA(VLOOKUP(AM1833,dim_numeratordenominator!B:C,2,FALSE)),"",VLOOKUP(AM1833,dim_numeratordenominator!B:C,2,FALSE))</f>
        <v>Som9NRMQqV7</v>
      </c>
      <c r="AO1833" s="19" t="str">
        <f>IF(ISNA(VLOOKUP(TRIM(E1833),dim_supporttype!A:B,2,FALSE)),"",VLOOKUP(TRIM(E1833),dim_supporttype!A:C,2,FALSE))</f>
        <v>DSD</v>
      </c>
      <c r="AP1833" s="19" t="str">
        <f>IF(ISNA(VLOOKUP(AO1833,dim_supporttype!B:C,2,FALSE)),"",VLOOKUP(AO1833,dim_supporttype!B:C,2,FALSE))</f>
        <v>iM13vdNLWKb</v>
      </c>
      <c r="AQ1833" s="19" t="str">
        <f>IF(ISNA(VLOOKUP(TRIM(F1833),dim_disaggs!A:B,2,FALSE)),"No Disagg",VLOOKUP(TRIM(F1833),dim_disaggs!A:B,2,FALSE))</f>
        <v>No Disagg</v>
      </c>
      <c r="AR1833" s="19" t="str">
        <f>IF(ISNA(VLOOKUP(AQ1833,dim_disaggs!B:C,2,FALSE)),"",VLOOKUP(AQ1833,dim_disaggs!B:C,2,FALSE))</f>
        <v>werJlVT6sf3</v>
      </c>
      <c r="AS1833" s="72"/>
      <c r="AT1833" s="66"/>
      <c r="AU1833" s="72" t="s">
        <v>755</v>
      </c>
      <c r="AV1833" s="73" t="s">
        <v>755</v>
      </c>
      <c r="AW1833" s="66" t="s">
        <v>755</v>
      </c>
      <c r="AX1833" s="66" t="s">
        <v>755</v>
      </c>
      <c r="AY1833" s="20"/>
      <c r="AZ1833" s="20"/>
      <c r="BA1833" s="105" t="str">
        <f t="shared" si="261"/>
        <v>Top Level Numerator</v>
      </c>
      <c r="BB1833" s="20" t="str">
        <f t="shared" si="262"/>
        <v>PE5QVF0w4xj</v>
      </c>
      <c r="BC1833" s="20"/>
      <c r="BD1833" s="20"/>
      <c r="BE1833" s="75" t="s">
        <v>755</v>
      </c>
      <c r="BF1833" s="73" t="s">
        <v>755</v>
      </c>
      <c r="BG1833" s="55" t="s">
        <v>20424</v>
      </c>
      <c r="BH1833" s="76" t="s">
        <v>20422</v>
      </c>
      <c r="BI1833" s="20" t="s">
        <v>755</v>
      </c>
      <c r="BJ1833" s="20" t="s">
        <v>755</v>
      </c>
      <c r="BK1833" s="55" t="s">
        <v>755</v>
      </c>
      <c r="BL1833" s="71" t="s">
        <v>755</v>
      </c>
      <c r="BM1833" s="77" t="s">
        <v>755</v>
      </c>
      <c r="BN1833" s="78" t="s">
        <v>755</v>
      </c>
      <c r="BO1833" s="77" t="s">
        <v>755</v>
      </c>
      <c r="BP1833" s="78" t="s">
        <v>755</v>
      </c>
    </row>
    <row r="1834" spans="1:68" s="3" customFormat="1" x14ac:dyDescent="0.2">
      <c r="A1834" s="20" t="s">
        <v>95</v>
      </c>
      <c r="B1834" s="20" t="s">
        <v>1807</v>
      </c>
      <c r="C1834" s="20" t="s">
        <v>751</v>
      </c>
      <c r="D1834" s="20" t="s">
        <v>1</v>
      </c>
      <c r="E1834" s="20" t="s">
        <v>78</v>
      </c>
      <c r="F1834" s="20"/>
      <c r="G1834" s="20" t="s">
        <v>2442</v>
      </c>
      <c r="H1834" s="20"/>
      <c r="I1834" s="19">
        <f t="shared" si="263"/>
        <v>22</v>
      </c>
      <c r="J1834" s="20" t="s">
        <v>755</v>
      </c>
      <c r="K1834" s="20" t="s">
        <v>752</v>
      </c>
      <c r="L1834" s="95" t="str">
        <f>IF(M1834&lt;&gt;"",IF(NOT(ISNA(INDEX(cc!B:B,MATCH(M1834,cc!A:A,0)))),INDEX(cc!B:B,MATCH(M1834,cc!A:A,0)),"0"),"")</f>
        <v>default</v>
      </c>
      <c r="M1834" s="97" t="s">
        <v>13</v>
      </c>
      <c r="N1834" s="28" t="str">
        <f t="shared" si="264"/>
        <v xml:space="preserve"> TARGET</v>
      </c>
      <c r="O1834" s="19" t="str">
        <f t="shared" si="257"/>
        <v>TB_PREV (N, TA) TARGET: IPT</v>
      </c>
      <c r="P1834" s="19" t="str">
        <f t="shared" si="258"/>
        <v>TB_PREV (N, TA) TARGET: IPT</v>
      </c>
      <c r="Q1834" s="19" t="str">
        <f t="shared" si="265"/>
        <v>TB_PREV (N, TA) TARGET</v>
      </c>
      <c r="R1834" s="19" t="str">
        <f t="shared" si="259"/>
        <v>TB_PREV_N_TA_TARGET</v>
      </c>
      <c r="S1834" s="19" t="str">
        <f t="shared" si="260"/>
        <v>TB_PREV_N_TA_TARGET</v>
      </c>
      <c r="T1834" s="19" t="b">
        <f>NOT(ISNA(VLOOKUP(B1834,dbcodes!A:B,2,FALSE)))</f>
        <v>1</v>
      </c>
      <c r="U1834" s="19" t="str">
        <f>IF(ISNA(VLOOKUP(B1834,dbcodes!A:B,2,FALSE)),des!R1383,VLOOKUP(B1834,dbcodes!A:B,2,FALSE))</f>
        <v>TB_PREV_N_TA_TARGET</v>
      </c>
      <c r="V1834" s="20"/>
      <c r="W1834" s="107" t="str">
        <f>IF(ISNA(VLOOKUP(C1834,descriptions!A:B,2,FALSE)),des!V1383,IF(G1834=" TARGET","Target ","")&amp;VLOOKUP(C1834,descriptions!A:B,2,FALSE))</f>
        <v>Target Number of ART patients who are expected to complete a course of TB preventive therapy during the reporting period (for programs using continuous IPT, this includes only the patients who are scheduled to complete the first 6 months of therapy)</v>
      </c>
      <c r="X1834" s="20" t="s">
        <v>4</v>
      </c>
      <c r="Y1834" s="20" t="s">
        <v>831</v>
      </c>
      <c r="Z1834" s="20" t="s">
        <v>836</v>
      </c>
      <c r="AA1834" s="20" t="s">
        <v>102</v>
      </c>
      <c r="AB1834" s="20" t="s">
        <v>755</v>
      </c>
      <c r="AC1834" s="19" t="str">
        <f>IF(AB1834&lt;&gt;"",IF(NOT(ISNA(INDEX(os!A:A,MATCH(AB1834,os!B:B,0)))),INDEX(os!A:A,MATCH(AB1834,os!B:B,0)),"0"),"")</f>
        <v/>
      </c>
      <c r="AD1834" s="20" t="s">
        <v>830</v>
      </c>
      <c r="AE1834" s="20"/>
      <c r="AF1834" s="20"/>
      <c r="AG1834" s="20"/>
      <c r="AH1834" s="93" t="str">
        <f>IF(NOT(ISNA(VLOOKUP(B:B,ResultsTargets!A:A,1,0))),"TRUE","")</f>
        <v/>
      </c>
      <c r="AI1834" s="19" t="str">
        <f>IF(ISNA(VLOOKUP(C1834,dim_techarea!A:B,2,FALSE)),"",VLOOKUP(C1834,dim_techarea!A:B,2,FALSE))</f>
        <v>TB_PREV</v>
      </c>
      <c r="AJ1834" s="19" t="str">
        <f>IF(ISNA(VLOOKUP(AI1834,dim_techarea!B:C,2,FALSE)),"",VLOOKUP(AI1834,dim_techarea!B:C,2,FALSE))</f>
        <v>FfxbuFZVAM5</v>
      </c>
      <c r="AK1834" s="19" t="str">
        <f>IF(ISNA(VLOOKUP(TRIM(G1834),dim_targetsresults!A:B,2,FALSE)),"",VLOOKUP(TRIM(G1834),dim_targetsresults!A:C,2,FALSE))</f>
        <v>MER Targets</v>
      </c>
      <c r="AL1834" s="19" t="str">
        <f>IF(ISNA(VLOOKUP(AK1834,dim_targetsresults!B:C,2,FALSE)),"",VLOOKUP(AK1834,dim_targetsresults!B:C,2,FALSE))</f>
        <v>W8imnja2Owd</v>
      </c>
      <c r="AM1834" s="19" t="str">
        <f>IF(ISNA(VLOOKUP(TRIM(D1834),dim_numeratordenominator!A:B,2,FALSE)),"",VLOOKUP(TRIM(D1834),dim_numeratordenominator!A:C,2,FALSE))</f>
        <v>Numerator</v>
      </c>
      <c r="AN1834" s="19" t="str">
        <f>IF(ISNA(VLOOKUP(AM1834,dim_numeratordenominator!B:C,2,FALSE)),"",VLOOKUP(AM1834,dim_numeratordenominator!B:C,2,FALSE))</f>
        <v>Som9NRMQqV7</v>
      </c>
      <c r="AO1834" s="19" t="str">
        <f>IF(ISNA(VLOOKUP(TRIM(E1834),dim_supporttype!A:B,2,FALSE)),"",VLOOKUP(TRIM(E1834),dim_supporttype!A:C,2,FALSE))</f>
        <v>TA</v>
      </c>
      <c r="AP1834" s="19" t="str">
        <f>IF(ISNA(VLOOKUP(AO1834,dim_supporttype!B:C,2,FALSE)),"",VLOOKUP(AO1834,dim_supporttype!B:C,2,FALSE))</f>
        <v>cRAGKdWIDn4</v>
      </c>
      <c r="AQ1834" s="19" t="str">
        <f>IF(ISNA(VLOOKUP(TRIM(F1834),dim_disaggs!A:B,2,FALSE)),"No Disagg",VLOOKUP(TRIM(F1834),dim_disaggs!A:B,2,FALSE))</f>
        <v>No Disagg</v>
      </c>
      <c r="AR1834" s="19" t="str">
        <f>IF(ISNA(VLOOKUP(AQ1834,dim_disaggs!B:C,2,FALSE)),"",VLOOKUP(AQ1834,dim_disaggs!B:C,2,FALSE))</f>
        <v>werJlVT6sf3</v>
      </c>
      <c r="AS1834" s="72"/>
      <c r="AT1834" s="66"/>
      <c r="AU1834" s="72" t="s">
        <v>755</v>
      </c>
      <c r="AV1834" s="73" t="s">
        <v>755</v>
      </c>
      <c r="AW1834" s="66" t="s">
        <v>755</v>
      </c>
      <c r="AX1834" s="66" t="s">
        <v>755</v>
      </c>
      <c r="AY1834" s="20"/>
      <c r="AZ1834" s="20"/>
      <c r="BA1834" s="105" t="str">
        <f t="shared" si="261"/>
        <v>Top Level Numerator</v>
      </c>
      <c r="BB1834" s="20" t="str">
        <f t="shared" si="262"/>
        <v>PE5QVF0w4xj</v>
      </c>
      <c r="BC1834" s="20"/>
      <c r="BD1834" s="20"/>
      <c r="BE1834" s="75" t="s">
        <v>755</v>
      </c>
      <c r="BF1834" s="73" t="s">
        <v>755</v>
      </c>
      <c r="BG1834" s="55" t="s">
        <v>20424</v>
      </c>
      <c r="BH1834" s="76" t="s">
        <v>20422</v>
      </c>
      <c r="BI1834" s="20" t="s">
        <v>755</v>
      </c>
      <c r="BJ1834" s="20" t="s">
        <v>755</v>
      </c>
      <c r="BK1834" s="55" t="s">
        <v>755</v>
      </c>
      <c r="BL1834" s="71" t="s">
        <v>755</v>
      </c>
      <c r="BM1834" s="77" t="s">
        <v>755</v>
      </c>
      <c r="BN1834" s="78" t="s">
        <v>755</v>
      </c>
      <c r="BO1834" s="77" t="s">
        <v>755</v>
      </c>
      <c r="BP1834" s="78" t="s">
        <v>755</v>
      </c>
    </row>
    <row r="1835" spans="1:68" s="3" customFormat="1" x14ac:dyDescent="0.2">
      <c r="A1835" s="20" t="s">
        <v>95</v>
      </c>
      <c r="B1835" s="20" t="s">
        <v>1823</v>
      </c>
      <c r="C1835" s="20" t="s">
        <v>936</v>
      </c>
      <c r="D1835" s="20" t="s">
        <v>1</v>
      </c>
      <c r="E1835" s="20" t="s">
        <v>77</v>
      </c>
      <c r="F1835" s="20" t="s">
        <v>204</v>
      </c>
      <c r="G1835" s="20" t="s">
        <v>20086</v>
      </c>
      <c r="H1835" s="20" t="s">
        <v>204</v>
      </c>
      <c r="I1835" s="19">
        <f t="shared" si="263"/>
        <v>23</v>
      </c>
      <c r="J1835" s="20" t="s">
        <v>755</v>
      </c>
      <c r="K1835" s="20" t="s">
        <v>2262</v>
      </c>
      <c r="L1835" s="95" t="str">
        <f>IF(M1835&lt;&gt;"",IF(NOT(ISNA(INDEX(cc!B:B,MATCH(M1835,cc!A:A,0)))),INDEX(cc!B:B,MATCH(M1835,cc!A:A,0)),"0"),"")</f>
        <v>Age (0-50+,10)</v>
      </c>
      <c r="M1835" s="97" t="s">
        <v>4003</v>
      </c>
      <c r="N1835" s="28" t="str">
        <f t="shared" si="264"/>
        <v/>
      </c>
      <c r="O1835" s="19" t="str">
        <f t="shared" si="257"/>
        <v>TB_SCREEN (N, DSD, Age): PLHIV Screened</v>
      </c>
      <c r="P1835" s="19" t="str">
        <f t="shared" si="258"/>
        <v>TB_SCREEN (N, DSD, Age): PLHIV Screened</v>
      </c>
      <c r="Q1835" s="19" t="str">
        <f t="shared" si="265"/>
        <v>TB_SCREEN (N, DSD, Age)</v>
      </c>
      <c r="R1835" s="19" t="str">
        <f t="shared" si="259"/>
        <v>TB_SCREEN_N_DSD_Age</v>
      </c>
      <c r="S1835" s="19" t="str">
        <f t="shared" si="260"/>
        <v>TB_SCREEN_N_DSD_Age_</v>
      </c>
      <c r="T1835" s="19" t="b">
        <f>NOT(ISNA(VLOOKUP(B1835,dbcodes!A:B,2,FALSE)))</f>
        <v>1</v>
      </c>
      <c r="U1835" s="19" t="str">
        <f>IF(ISNA(VLOOKUP(B1835,dbcodes!A:B,2,FALSE)),des!R1386,VLOOKUP(B1835,dbcodes!A:B,2,FALSE))</f>
        <v>TB_SCREEN_N_DSD_Age</v>
      </c>
      <c r="V1835" s="20" t="s">
        <v>2374</v>
      </c>
      <c r="W1835" s="107" t="str">
        <f>IF(ISNA(VLOOKUP(C1835,descriptions!A:B,2,FALSE)),des!V1386,IF(G1835=" TARGET","Target ","")&amp;VLOOKUP(C1835,descriptions!A:B,2,FALSE))</f>
        <v>Proficiency Testing</v>
      </c>
      <c r="X1835" s="20" t="s">
        <v>4</v>
      </c>
      <c r="Y1835" s="20" t="s">
        <v>831</v>
      </c>
      <c r="Z1835" s="20" t="s">
        <v>836</v>
      </c>
      <c r="AA1835" s="20" t="s">
        <v>102</v>
      </c>
      <c r="AB1835" s="20" t="s">
        <v>755</v>
      </c>
      <c r="AC1835" s="19" t="str">
        <f>IF(AB1835&lt;&gt;"",IF(NOT(ISNA(INDEX(os!A:A,MATCH(AB1835,os!B:B,0)))),INDEX(os!A:A,MATCH(AB1835,os!B:B,0)),"0"),"")</f>
        <v/>
      </c>
      <c r="AD1835" s="20" t="s">
        <v>830</v>
      </c>
      <c r="AE1835" s="20"/>
      <c r="AF1835" s="20"/>
      <c r="AG1835" s="20"/>
      <c r="AH1835" s="93" t="str">
        <f>IF(NOT(ISNA(VLOOKUP(B:B,ResultsTargets!A:A,1,0))),"TRUE","")</f>
        <v/>
      </c>
      <c r="AI1835" s="19" t="str">
        <f>IF(ISNA(VLOOKUP(C1835,dim_techarea!A:B,2,FALSE)),"",VLOOKUP(C1835,dim_techarea!A:B,2,FALSE))</f>
        <v>TB_SCREEN</v>
      </c>
      <c r="AJ1835" s="19" t="str">
        <f>IF(ISNA(VLOOKUP(AI1835,dim_techarea!B:C,2,FALSE)),"",VLOOKUP(AI1835,dim_techarea!B:C,2,FALSE))</f>
        <v>pRgxpztwasV</v>
      </c>
      <c r="AK1835" s="19" t="str">
        <f>IF(ISNA(VLOOKUP(TRIM(G1835),dim_targetsresults!A:B,2,FALSE)),"",VLOOKUP(TRIM(G1835),dim_targetsresults!A:C,2,FALSE))</f>
        <v>MER Results</v>
      </c>
      <c r="AL1835" s="19" t="str">
        <f>IF(ISNA(VLOOKUP(AK1835,dim_targetsresults!B:C,2,FALSE)),"",VLOOKUP(AK1835,dim_targetsresults!B:C,2,FALSE))</f>
        <v>Jh0jDM5yQ2E</v>
      </c>
      <c r="AM1835" s="19" t="str">
        <f>IF(ISNA(VLOOKUP(TRIM(D1835),dim_numeratordenominator!A:B,2,FALSE)),"",VLOOKUP(TRIM(D1835),dim_numeratordenominator!A:C,2,FALSE))</f>
        <v>Numerator</v>
      </c>
      <c r="AN1835" s="19" t="str">
        <f>IF(ISNA(VLOOKUP(AM1835,dim_numeratordenominator!B:C,2,FALSE)),"",VLOOKUP(AM1835,dim_numeratordenominator!B:C,2,FALSE))</f>
        <v>Som9NRMQqV7</v>
      </c>
      <c r="AO1835" s="19" t="str">
        <f>IF(ISNA(VLOOKUP(TRIM(E1835),dim_supporttype!A:B,2,FALSE)),"",VLOOKUP(TRIM(E1835),dim_supporttype!A:C,2,FALSE))</f>
        <v>DSD</v>
      </c>
      <c r="AP1835" s="19" t="str">
        <f>IF(ISNA(VLOOKUP(AO1835,dim_supporttype!B:C,2,FALSE)),"",VLOOKUP(AO1835,dim_supporttype!B:C,2,FALSE))</f>
        <v>iM13vdNLWKb</v>
      </c>
      <c r="AQ1835" s="19" t="str">
        <f>IF(ISNA(VLOOKUP(TRIM(F1835),dim_disaggs!A:B,2,FALSE)),"No Disagg",VLOOKUP(TRIM(F1835),dim_disaggs!A:B,2,FALSE))</f>
        <v>Age</v>
      </c>
      <c r="AR1835" s="19" t="str">
        <f>IF(ISNA(VLOOKUP(AQ1835,dim_disaggs!B:C,2,FALSE)),"",VLOOKUP(AQ1835,dim_disaggs!B:C,2,FALSE))</f>
        <v>fNQC7f36jre</v>
      </c>
      <c r="AS1835" s="72"/>
      <c r="AT1835" s="66"/>
      <c r="AU1835" s="72" t="s">
        <v>755</v>
      </c>
      <c r="AV1835" s="73" t="s">
        <v>755</v>
      </c>
      <c r="AW1835" s="66" t="s">
        <v>755</v>
      </c>
      <c r="AX1835" s="66" t="s">
        <v>755</v>
      </c>
      <c r="AY1835" s="20"/>
      <c r="AZ1835" s="20"/>
      <c r="BA1835" s="105" t="str">
        <f t="shared" si="261"/>
        <v/>
      </c>
      <c r="BB1835" s="20" t="str">
        <f t="shared" si="262"/>
        <v/>
      </c>
      <c r="BC1835" s="20"/>
      <c r="BD1835" s="20"/>
      <c r="BE1835" s="75" t="s">
        <v>755</v>
      </c>
      <c r="BF1835" s="73" t="s">
        <v>755</v>
      </c>
      <c r="BG1835" s="55" t="s">
        <v>755</v>
      </c>
      <c r="BH1835" s="76" t="s">
        <v>755</v>
      </c>
      <c r="BI1835" s="20" t="s">
        <v>755</v>
      </c>
      <c r="BJ1835" s="20" t="s">
        <v>755</v>
      </c>
      <c r="BK1835" s="55" t="s">
        <v>755</v>
      </c>
      <c r="BL1835" s="71" t="s">
        <v>755</v>
      </c>
      <c r="BM1835" s="77" t="s">
        <v>755</v>
      </c>
      <c r="BN1835" s="78" t="s">
        <v>755</v>
      </c>
      <c r="BO1835" s="77" t="s">
        <v>755</v>
      </c>
      <c r="BP1835" s="78" t="s">
        <v>755</v>
      </c>
    </row>
    <row r="1836" spans="1:68" s="3" customFormat="1" x14ac:dyDescent="0.2">
      <c r="A1836" s="20" t="s">
        <v>95</v>
      </c>
      <c r="B1836" s="20" t="s">
        <v>1831</v>
      </c>
      <c r="C1836" s="20" t="s">
        <v>936</v>
      </c>
      <c r="D1836" s="20" t="s">
        <v>1</v>
      </c>
      <c r="E1836" s="20" t="s">
        <v>78</v>
      </c>
      <c r="F1836" s="20" t="s">
        <v>204</v>
      </c>
      <c r="G1836" s="20" t="s">
        <v>20086</v>
      </c>
      <c r="H1836" s="20" t="s">
        <v>204</v>
      </c>
      <c r="I1836" s="19">
        <f t="shared" si="263"/>
        <v>22</v>
      </c>
      <c r="J1836" s="20" t="s">
        <v>755</v>
      </c>
      <c r="K1836" s="20" t="s">
        <v>2262</v>
      </c>
      <c r="L1836" s="95" t="str">
        <f>IF(M1836&lt;&gt;"",IF(NOT(ISNA(INDEX(cc!B:B,MATCH(M1836,cc!A:A,0)))),INDEX(cc!B:B,MATCH(M1836,cc!A:A,0)),"0"),"")</f>
        <v>Age (0-50+,10)</v>
      </c>
      <c r="M1836" s="97" t="s">
        <v>4003</v>
      </c>
      <c r="N1836" s="28" t="str">
        <f t="shared" si="264"/>
        <v/>
      </c>
      <c r="O1836" s="19" t="str">
        <f t="shared" si="257"/>
        <v>TB_SCREEN (N, TA, Age): PLHIV Screened</v>
      </c>
      <c r="P1836" s="19" t="str">
        <f t="shared" si="258"/>
        <v>TB_SCREEN (N, TA, Age): PLHIV Screened</v>
      </c>
      <c r="Q1836" s="19" t="str">
        <f t="shared" si="265"/>
        <v>TB_SCREEN (N, TA, Age)</v>
      </c>
      <c r="R1836" s="19" t="str">
        <f t="shared" si="259"/>
        <v>TB_SCREEN_N_TA_Age</v>
      </c>
      <c r="S1836" s="19" t="str">
        <f t="shared" si="260"/>
        <v>TB_SCREEN_N_TA_Age_</v>
      </c>
      <c r="T1836" s="19" t="b">
        <f>NOT(ISNA(VLOOKUP(B1836,dbcodes!A:B,2,FALSE)))</f>
        <v>1</v>
      </c>
      <c r="U1836" s="19" t="str">
        <f>IF(ISNA(VLOOKUP(B1836,dbcodes!A:B,2,FALSE)),des!R1387,VLOOKUP(B1836,dbcodes!A:B,2,FALSE))</f>
        <v>TB_SCREEN_N_TA_Age</v>
      </c>
      <c r="V1836" s="20" t="s">
        <v>2374</v>
      </c>
      <c r="W1836" s="107" t="str">
        <f>IF(ISNA(VLOOKUP(C1836,descriptions!A:B,2,FALSE)),des!V1387,IF(G1836=" TARGET","Target ","")&amp;VLOOKUP(C1836,descriptions!A:B,2,FALSE))</f>
        <v>Proficiency Testing</v>
      </c>
      <c r="X1836" s="20" t="s">
        <v>4</v>
      </c>
      <c r="Y1836" s="20" t="s">
        <v>831</v>
      </c>
      <c r="Z1836" s="20" t="s">
        <v>836</v>
      </c>
      <c r="AA1836" s="20" t="s">
        <v>102</v>
      </c>
      <c r="AB1836" s="20" t="s">
        <v>755</v>
      </c>
      <c r="AC1836" s="19" t="str">
        <f>IF(AB1836&lt;&gt;"",IF(NOT(ISNA(INDEX(os!A:A,MATCH(AB1836,os!B:B,0)))),INDEX(os!A:A,MATCH(AB1836,os!B:B,0)),"0"),"")</f>
        <v/>
      </c>
      <c r="AD1836" s="20" t="s">
        <v>830</v>
      </c>
      <c r="AE1836" s="20"/>
      <c r="AF1836" s="20"/>
      <c r="AG1836" s="20"/>
      <c r="AH1836" s="93" t="str">
        <f>IF(NOT(ISNA(VLOOKUP(B:B,ResultsTargets!A:A,1,0))),"TRUE","")</f>
        <v/>
      </c>
      <c r="AI1836" s="19" t="str">
        <f>IF(ISNA(VLOOKUP(C1836,dim_techarea!A:B,2,FALSE)),"",VLOOKUP(C1836,dim_techarea!A:B,2,FALSE))</f>
        <v>TB_SCREEN</v>
      </c>
      <c r="AJ1836" s="19" t="str">
        <f>IF(ISNA(VLOOKUP(AI1836,dim_techarea!B:C,2,FALSE)),"",VLOOKUP(AI1836,dim_techarea!B:C,2,FALSE))</f>
        <v>pRgxpztwasV</v>
      </c>
      <c r="AK1836" s="19" t="str">
        <f>IF(ISNA(VLOOKUP(TRIM(G1836),dim_targetsresults!A:B,2,FALSE)),"",VLOOKUP(TRIM(G1836),dim_targetsresults!A:C,2,FALSE))</f>
        <v>MER Results</v>
      </c>
      <c r="AL1836" s="19" t="str">
        <f>IF(ISNA(VLOOKUP(AK1836,dim_targetsresults!B:C,2,FALSE)),"",VLOOKUP(AK1836,dim_targetsresults!B:C,2,FALSE))</f>
        <v>Jh0jDM5yQ2E</v>
      </c>
      <c r="AM1836" s="19" t="str">
        <f>IF(ISNA(VLOOKUP(TRIM(D1836),dim_numeratordenominator!A:B,2,FALSE)),"",VLOOKUP(TRIM(D1836),dim_numeratordenominator!A:C,2,FALSE))</f>
        <v>Numerator</v>
      </c>
      <c r="AN1836" s="19" t="str">
        <f>IF(ISNA(VLOOKUP(AM1836,dim_numeratordenominator!B:C,2,FALSE)),"",VLOOKUP(AM1836,dim_numeratordenominator!B:C,2,FALSE))</f>
        <v>Som9NRMQqV7</v>
      </c>
      <c r="AO1836" s="19" t="str">
        <f>IF(ISNA(VLOOKUP(TRIM(E1836),dim_supporttype!A:B,2,FALSE)),"",VLOOKUP(TRIM(E1836),dim_supporttype!A:C,2,FALSE))</f>
        <v>TA</v>
      </c>
      <c r="AP1836" s="19" t="str">
        <f>IF(ISNA(VLOOKUP(AO1836,dim_supporttype!B:C,2,FALSE)),"",VLOOKUP(AO1836,dim_supporttype!B:C,2,FALSE))</f>
        <v>cRAGKdWIDn4</v>
      </c>
      <c r="AQ1836" s="19" t="str">
        <f>IF(ISNA(VLOOKUP(TRIM(F1836),dim_disaggs!A:B,2,FALSE)),"No Disagg",VLOOKUP(TRIM(F1836),dim_disaggs!A:B,2,FALSE))</f>
        <v>Age</v>
      </c>
      <c r="AR1836" s="19" t="str">
        <f>IF(ISNA(VLOOKUP(AQ1836,dim_disaggs!B:C,2,FALSE)),"",VLOOKUP(AQ1836,dim_disaggs!B:C,2,FALSE))</f>
        <v>fNQC7f36jre</v>
      </c>
      <c r="AS1836" s="72"/>
      <c r="AT1836" s="66"/>
      <c r="AU1836" s="72" t="s">
        <v>755</v>
      </c>
      <c r="AV1836" s="73" t="s">
        <v>755</v>
      </c>
      <c r="AW1836" s="66" t="s">
        <v>755</v>
      </c>
      <c r="AX1836" s="66" t="s">
        <v>755</v>
      </c>
      <c r="AY1836" s="20"/>
      <c r="AZ1836" s="20"/>
      <c r="BA1836" s="105" t="str">
        <f t="shared" si="261"/>
        <v/>
      </c>
      <c r="BB1836" s="20" t="str">
        <f t="shared" si="262"/>
        <v/>
      </c>
      <c r="BC1836" s="20"/>
      <c r="BD1836" s="20"/>
      <c r="BE1836" s="75" t="s">
        <v>755</v>
      </c>
      <c r="BF1836" s="73" t="s">
        <v>755</v>
      </c>
      <c r="BG1836" s="55" t="s">
        <v>755</v>
      </c>
      <c r="BH1836" s="76" t="s">
        <v>755</v>
      </c>
      <c r="BI1836" s="20" t="s">
        <v>755</v>
      </c>
      <c r="BJ1836" s="20" t="s">
        <v>755</v>
      </c>
      <c r="BK1836" s="55" t="s">
        <v>755</v>
      </c>
      <c r="BL1836" s="71" t="s">
        <v>755</v>
      </c>
      <c r="BM1836" s="77" t="s">
        <v>755</v>
      </c>
      <c r="BN1836" s="78" t="s">
        <v>755</v>
      </c>
      <c r="BO1836" s="77" t="s">
        <v>755</v>
      </c>
      <c r="BP1836" s="78" t="s">
        <v>755</v>
      </c>
    </row>
    <row r="1837" spans="1:68" s="3" customFormat="1" x14ac:dyDescent="0.2">
      <c r="A1837" s="20" t="s">
        <v>95</v>
      </c>
      <c r="B1837" s="20" t="s">
        <v>1821</v>
      </c>
      <c r="C1837" s="20" t="s">
        <v>936</v>
      </c>
      <c r="D1837" s="20" t="s">
        <v>1</v>
      </c>
      <c r="E1837" s="20" t="s">
        <v>77</v>
      </c>
      <c r="F1837" s="20" t="s">
        <v>2147</v>
      </c>
      <c r="G1837" s="20" t="s">
        <v>20086</v>
      </c>
      <c r="H1837" s="20" t="s">
        <v>18673</v>
      </c>
      <c r="I1837" s="19">
        <f t="shared" si="263"/>
        <v>27</v>
      </c>
      <c r="J1837" s="20" t="s">
        <v>755</v>
      </c>
      <c r="K1837" s="20" t="s">
        <v>2262</v>
      </c>
      <c r="L1837" s="95" t="str">
        <f>IF(M1837&lt;&gt;"",IF(NOT(ISNA(INDEX(cc!B:B,MATCH(M1837,cc!A:A,0)))),INDEX(cc!B:B,MATCH(M1837,cc!A:A,0)),"0"),"")</f>
        <v>Age (&lt;15,15+)</v>
      </c>
      <c r="M1837" s="97" t="s">
        <v>4030</v>
      </c>
      <c r="N1837" s="28" t="str">
        <f t="shared" si="264"/>
        <v/>
      </c>
      <c r="O1837" s="19" t="str">
        <f t="shared" si="257"/>
        <v>TB_SCREEN (N, DSD, Age Aggregated): PLHIV Screened</v>
      </c>
      <c r="P1837" s="19" t="str">
        <f t="shared" si="258"/>
        <v>TB_SCREEN (N, DSD, Age Aggregated): PLHIV Screened</v>
      </c>
      <c r="Q1837" s="19" t="str">
        <f t="shared" si="265"/>
        <v>TB_SCREEN (N, DSD, Age Agg)</v>
      </c>
      <c r="R1837" s="19" t="str">
        <f t="shared" si="259"/>
        <v>TB_SCREEN_N_DSD_Age_Agg</v>
      </c>
      <c r="S1837" s="19" t="str">
        <f t="shared" si="260"/>
        <v>TB_SCREEN_N_DSD_Age_Agg_</v>
      </c>
      <c r="T1837" s="19" t="b">
        <f>NOT(ISNA(VLOOKUP(B1837,dbcodes!A:B,2,FALSE)))</f>
        <v>1</v>
      </c>
      <c r="U1837" s="19" t="str">
        <f>IF(ISNA(VLOOKUP(B1837,dbcodes!A:B,2,FALSE)),des!R1388,VLOOKUP(B1837,dbcodes!A:B,2,FALSE))</f>
        <v>TB_SCREEN_N_DSD_Age_Agg</v>
      </c>
      <c r="V1837" s="20" t="s">
        <v>2374</v>
      </c>
      <c r="W1837" s="107" t="str">
        <f>IF(ISNA(VLOOKUP(C1837,descriptions!A:B,2,FALSE)),des!V1388,IF(G1837=" TARGET","Target ","")&amp;VLOOKUP(C1837,descriptions!A:B,2,FALSE))</f>
        <v>Proficiency Testing</v>
      </c>
      <c r="X1837" s="20" t="s">
        <v>4</v>
      </c>
      <c r="Y1837" s="20" t="s">
        <v>831</v>
      </c>
      <c r="Z1837" s="20" t="s">
        <v>836</v>
      </c>
      <c r="AA1837" s="20" t="s">
        <v>102</v>
      </c>
      <c r="AB1837" s="20" t="s">
        <v>755</v>
      </c>
      <c r="AC1837" s="19" t="str">
        <f>IF(AB1837&lt;&gt;"",IF(NOT(ISNA(INDEX(os!A:A,MATCH(AB1837,os!B:B,0)))),INDEX(os!A:A,MATCH(AB1837,os!B:B,0)),"0"),"")</f>
        <v/>
      </c>
      <c r="AD1837" s="20" t="s">
        <v>830</v>
      </c>
      <c r="AE1837" s="20"/>
      <c r="AF1837" s="20"/>
      <c r="AG1837" s="20"/>
      <c r="AH1837" s="93" t="str">
        <f>IF(NOT(ISNA(VLOOKUP(B:B,ResultsTargets!A:A,1,0))),"TRUE","")</f>
        <v/>
      </c>
      <c r="AI1837" s="19" t="str">
        <f>IF(ISNA(VLOOKUP(C1837,dim_techarea!A:B,2,FALSE)),"",VLOOKUP(C1837,dim_techarea!A:B,2,FALSE))</f>
        <v>TB_SCREEN</v>
      </c>
      <c r="AJ1837" s="19" t="str">
        <f>IF(ISNA(VLOOKUP(AI1837,dim_techarea!B:C,2,FALSE)),"",VLOOKUP(AI1837,dim_techarea!B:C,2,FALSE))</f>
        <v>pRgxpztwasV</v>
      </c>
      <c r="AK1837" s="19" t="str">
        <f>IF(ISNA(VLOOKUP(TRIM(G1837),dim_targetsresults!A:B,2,FALSE)),"",VLOOKUP(TRIM(G1837),dim_targetsresults!A:C,2,FALSE))</f>
        <v>MER Results</v>
      </c>
      <c r="AL1837" s="19" t="str">
        <f>IF(ISNA(VLOOKUP(AK1837,dim_targetsresults!B:C,2,FALSE)),"",VLOOKUP(AK1837,dim_targetsresults!B:C,2,FALSE))</f>
        <v>Jh0jDM5yQ2E</v>
      </c>
      <c r="AM1837" s="19" t="str">
        <f>IF(ISNA(VLOOKUP(TRIM(D1837),dim_numeratordenominator!A:B,2,FALSE)),"",VLOOKUP(TRIM(D1837),dim_numeratordenominator!A:C,2,FALSE))</f>
        <v>Numerator</v>
      </c>
      <c r="AN1837" s="19" t="str">
        <f>IF(ISNA(VLOOKUP(AM1837,dim_numeratordenominator!B:C,2,FALSE)),"",VLOOKUP(AM1837,dim_numeratordenominator!B:C,2,FALSE))</f>
        <v>Som9NRMQqV7</v>
      </c>
      <c r="AO1837" s="19" t="str">
        <f>IF(ISNA(VLOOKUP(TRIM(E1837),dim_supporttype!A:B,2,FALSE)),"",VLOOKUP(TRIM(E1837),dim_supporttype!A:C,2,FALSE))</f>
        <v>DSD</v>
      </c>
      <c r="AP1837" s="19" t="str">
        <f>IF(ISNA(VLOOKUP(AO1837,dim_supporttype!B:C,2,FALSE)),"",VLOOKUP(AO1837,dim_supporttype!B:C,2,FALSE))</f>
        <v>iM13vdNLWKb</v>
      </c>
      <c r="AQ1837" s="19" t="str">
        <f>IF(ISNA(VLOOKUP(TRIM(F1837),dim_disaggs!A:B,2,FALSE)),"No Disagg",VLOOKUP(TRIM(F1837),dim_disaggs!A:B,2,FALSE))</f>
        <v>Age Aggregated</v>
      </c>
      <c r="AR1837" s="19" t="str">
        <f>IF(ISNA(VLOOKUP(AQ1837,dim_disaggs!B:C,2,FALSE)),"",VLOOKUP(AQ1837,dim_disaggs!B:C,2,FALSE))</f>
        <v>zY8SynzWEP5</v>
      </c>
      <c r="AS1837" s="72"/>
      <c r="AT1837" s="66"/>
      <c r="AU1837" s="72" t="s">
        <v>755</v>
      </c>
      <c r="AV1837" s="73" t="s">
        <v>755</v>
      </c>
      <c r="AW1837" s="66" t="s">
        <v>755</v>
      </c>
      <c r="AX1837" s="66" t="s">
        <v>755</v>
      </c>
      <c r="AY1837" s="20"/>
      <c r="AZ1837" s="20"/>
      <c r="BA1837" s="105" t="str">
        <f t="shared" si="261"/>
        <v/>
      </c>
      <c r="BB1837" s="20" t="str">
        <f t="shared" si="262"/>
        <v/>
      </c>
      <c r="BC1837" s="20"/>
      <c r="BD1837" s="20"/>
      <c r="BE1837" s="75" t="s">
        <v>755</v>
      </c>
      <c r="BF1837" s="73" t="s">
        <v>755</v>
      </c>
      <c r="BG1837" s="55" t="s">
        <v>755</v>
      </c>
      <c r="BH1837" s="76" t="s">
        <v>755</v>
      </c>
      <c r="BI1837" s="20" t="s">
        <v>755</v>
      </c>
      <c r="BJ1837" s="20" t="s">
        <v>755</v>
      </c>
      <c r="BK1837" s="55" t="s">
        <v>755</v>
      </c>
      <c r="BL1837" s="71" t="s">
        <v>755</v>
      </c>
      <c r="BM1837" s="77" t="s">
        <v>755</v>
      </c>
      <c r="BN1837" s="78" t="s">
        <v>755</v>
      </c>
      <c r="BO1837" s="77" t="s">
        <v>755</v>
      </c>
      <c r="BP1837" s="78" t="s">
        <v>755</v>
      </c>
    </row>
    <row r="1838" spans="1:68" s="3" customFormat="1" x14ac:dyDescent="0.2">
      <c r="A1838" s="20" t="s">
        <v>95</v>
      </c>
      <c r="B1838" s="20" t="s">
        <v>1829</v>
      </c>
      <c r="C1838" s="20" t="s">
        <v>936</v>
      </c>
      <c r="D1838" s="20" t="s">
        <v>1</v>
      </c>
      <c r="E1838" s="20" t="s">
        <v>78</v>
      </c>
      <c r="F1838" s="20" t="s">
        <v>2147</v>
      </c>
      <c r="G1838" s="20" t="s">
        <v>20086</v>
      </c>
      <c r="H1838" s="20" t="s">
        <v>18673</v>
      </c>
      <c r="I1838" s="19">
        <f t="shared" si="263"/>
        <v>26</v>
      </c>
      <c r="J1838" s="20" t="s">
        <v>755</v>
      </c>
      <c r="K1838" s="20" t="s">
        <v>2262</v>
      </c>
      <c r="L1838" s="95" t="str">
        <f>IF(M1838&lt;&gt;"",IF(NOT(ISNA(INDEX(cc!B:B,MATCH(M1838,cc!A:A,0)))),INDEX(cc!B:B,MATCH(M1838,cc!A:A,0)),"0"),"")</f>
        <v>Age (&lt;15,15+)</v>
      </c>
      <c r="M1838" s="97" t="s">
        <v>4030</v>
      </c>
      <c r="N1838" s="28" t="str">
        <f t="shared" si="264"/>
        <v/>
      </c>
      <c r="O1838" s="19" t="str">
        <f t="shared" si="257"/>
        <v>TB_SCREEN (N, TA, Age Aggregated): PLHIV Screened</v>
      </c>
      <c r="P1838" s="19" t="str">
        <f t="shared" si="258"/>
        <v>TB_SCREEN (N, TA, Age Aggregated): PLHIV Screened</v>
      </c>
      <c r="Q1838" s="19" t="str">
        <f t="shared" si="265"/>
        <v>TB_SCREEN (N, TA, Age Agg)</v>
      </c>
      <c r="R1838" s="19" t="str">
        <f t="shared" si="259"/>
        <v>TB_SCREEN_N_TA_Age_Agg</v>
      </c>
      <c r="S1838" s="19" t="str">
        <f t="shared" si="260"/>
        <v>TB_SCREEN_N_TA_Age_Agg_</v>
      </c>
      <c r="T1838" s="19" t="b">
        <f>NOT(ISNA(VLOOKUP(B1838,dbcodes!A:B,2,FALSE)))</f>
        <v>1</v>
      </c>
      <c r="U1838" s="19" t="str">
        <f>IF(ISNA(VLOOKUP(B1838,dbcodes!A:B,2,FALSE)),des!R1389,VLOOKUP(B1838,dbcodes!A:B,2,FALSE))</f>
        <v>TB_SCREEN_N_TA_Age_Agg</v>
      </c>
      <c r="V1838" s="20" t="s">
        <v>2374</v>
      </c>
      <c r="W1838" s="107" t="str">
        <f>IF(ISNA(VLOOKUP(C1838,descriptions!A:B,2,FALSE)),des!V1389,IF(G1838=" TARGET","Target ","")&amp;VLOOKUP(C1838,descriptions!A:B,2,FALSE))</f>
        <v>Proficiency Testing</v>
      </c>
      <c r="X1838" s="20" t="s">
        <v>4</v>
      </c>
      <c r="Y1838" s="20" t="s">
        <v>831</v>
      </c>
      <c r="Z1838" s="20" t="s">
        <v>836</v>
      </c>
      <c r="AA1838" s="20" t="s">
        <v>102</v>
      </c>
      <c r="AB1838" s="20" t="s">
        <v>755</v>
      </c>
      <c r="AC1838" s="19" t="str">
        <f>IF(AB1838&lt;&gt;"",IF(NOT(ISNA(INDEX(os!A:A,MATCH(AB1838,os!B:B,0)))),INDEX(os!A:A,MATCH(AB1838,os!B:B,0)),"0"),"")</f>
        <v/>
      </c>
      <c r="AD1838" s="20" t="s">
        <v>830</v>
      </c>
      <c r="AE1838" s="20"/>
      <c r="AF1838" s="20"/>
      <c r="AG1838" s="20"/>
      <c r="AH1838" s="93" t="str">
        <f>IF(NOT(ISNA(VLOOKUP(B:B,ResultsTargets!A:A,1,0))),"TRUE","")</f>
        <v/>
      </c>
      <c r="AI1838" s="19" t="str">
        <f>IF(ISNA(VLOOKUP(C1838,dim_techarea!A:B,2,FALSE)),"",VLOOKUP(C1838,dim_techarea!A:B,2,FALSE))</f>
        <v>TB_SCREEN</v>
      </c>
      <c r="AJ1838" s="19" t="str">
        <f>IF(ISNA(VLOOKUP(AI1838,dim_techarea!B:C,2,FALSE)),"",VLOOKUP(AI1838,dim_techarea!B:C,2,FALSE))</f>
        <v>pRgxpztwasV</v>
      </c>
      <c r="AK1838" s="19" t="str">
        <f>IF(ISNA(VLOOKUP(TRIM(G1838),dim_targetsresults!A:B,2,FALSE)),"",VLOOKUP(TRIM(G1838),dim_targetsresults!A:C,2,FALSE))</f>
        <v>MER Results</v>
      </c>
      <c r="AL1838" s="19" t="str">
        <f>IF(ISNA(VLOOKUP(AK1838,dim_targetsresults!B:C,2,FALSE)),"",VLOOKUP(AK1838,dim_targetsresults!B:C,2,FALSE))</f>
        <v>Jh0jDM5yQ2E</v>
      </c>
      <c r="AM1838" s="19" t="str">
        <f>IF(ISNA(VLOOKUP(TRIM(D1838),dim_numeratordenominator!A:B,2,FALSE)),"",VLOOKUP(TRIM(D1838),dim_numeratordenominator!A:C,2,FALSE))</f>
        <v>Numerator</v>
      </c>
      <c r="AN1838" s="19" t="str">
        <f>IF(ISNA(VLOOKUP(AM1838,dim_numeratordenominator!B:C,2,FALSE)),"",VLOOKUP(AM1838,dim_numeratordenominator!B:C,2,FALSE))</f>
        <v>Som9NRMQqV7</v>
      </c>
      <c r="AO1838" s="19" t="str">
        <f>IF(ISNA(VLOOKUP(TRIM(E1838),dim_supporttype!A:B,2,FALSE)),"",VLOOKUP(TRIM(E1838),dim_supporttype!A:C,2,FALSE))</f>
        <v>TA</v>
      </c>
      <c r="AP1838" s="19" t="str">
        <f>IF(ISNA(VLOOKUP(AO1838,dim_supporttype!B:C,2,FALSE)),"",VLOOKUP(AO1838,dim_supporttype!B:C,2,FALSE))</f>
        <v>cRAGKdWIDn4</v>
      </c>
      <c r="AQ1838" s="19" t="str">
        <f>IF(ISNA(VLOOKUP(TRIM(F1838),dim_disaggs!A:B,2,FALSE)),"No Disagg",VLOOKUP(TRIM(F1838),dim_disaggs!A:B,2,FALSE))</f>
        <v>Age Aggregated</v>
      </c>
      <c r="AR1838" s="19" t="str">
        <f>IF(ISNA(VLOOKUP(AQ1838,dim_disaggs!B:C,2,FALSE)),"",VLOOKUP(AQ1838,dim_disaggs!B:C,2,FALSE))</f>
        <v>zY8SynzWEP5</v>
      </c>
      <c r="AS1838" s="72"/>
      <c r="AT1838" s="66"/>
      <c r="AU1838" s="72" t="s">
        <v>755</v>
      </c>
      <c r="AV1838" s="73" t="s">
        <v>755</v>
      </c>
      <c r="AW1838" s="66" t="s">
        <v>755</v>
      </c>
      <c r="AX1838" s="66" t="s">
        <v>755</v>
      </c>
      <c r="AY1838" s="20"/>
      <c r="AZ1838" s="20"/>
      <c r="BA1838" s="105" t="str">
        <f t="shared" si="261"/>
        <v/>
      </c>
      <c r="BB1838" s="20" t="str">
        <f t="shared" si="262"/>
        <v/>
      </c>
      <c r="BC1838" s="20"/>
      <c r="BD1838" s="20"/>
      <c r="BE1838" s="75" t="s">
        <v>755</v>
      </c>
      <c r="BF1838" s="73" t="s">
        <v>755</v>
      </c>
      <c r="BG1838" s="55" t="s">
        <v>755</v>
      </c>
      <c r="BH1838" s="76" t="s">
        <v>755</v>
      </c>
      <c r="BI1838" s="20" t="s">
        <v>755</v>
      </c>
      <c r="BJ1838" s="20" t="s">
        <v>755</v>
      </c>
      <c r="BK1838" s="55" t="s">
        <v>755</v>
      </c>
      <c r="BL1838" s="71" t="s">
        <v>755</v>
      </c>
      <c r="BM1838" s="77" t="s">
        <v>755</v>
      </c>
      <c r="BN1838" s="78" t="s">
        <v>755</v>
      </c>
      <c r="BO1838" s="77" t="s">
        <v>755</v>
      </c>
      <c r="BP1838" s="78" t="s">
        <v>755</v>
      </c>
    </row>
    <row r="1839" spans="1:68" s="3" customFormat="1" x14ac:dyDescent="0.2">
      <c r="A1839" s="20" t="s">
        <v>95</v>
      </c>
      <c r="B1839" s="20" t="s">
        <v>1827</v>
      </c>
      <c r="C1839" s="20" t="s">
        <v>936</v>
      </c>
      <c r="D1839" s="20" t="s">
        <v>1</v>
      </c>
      <c r="E1839" s="20" t="s">
        <v>77</v>
      </c>
      <c r="F1839" s="20" t="s">
        <v>525</v>
      </c>
      <c r="G1839" s="20" t="s">
        <v>20086</v>
      </c>
      <c r="H1839" s="20" t="s">
        <v>525</v>
      </c>
      <c r="I1839" s="19">
        <f t="shared" si="263"/>
        <v>23</v>
      </c>
      <c r="J1839" s="20" t="s">
        <v>755</v>
      </c>
      <c r="K1839" s="20" t="s">
        <v>2262</v>
      </c>
      <c r="L1839" s="95" t="str">
        <f>IF(M1839&lt;&gt;"",IF(NOT(ISNA(INDEX(cc!B:B,MATCH(M1839,cc!A:A,0)))),INDEX(cc!B:B,MATCH(M1839,cc!A:A,0)),"0"),"")</f>
        <v>Sex</v>
      </c>
      <c r="M1839" s="97" t="s">
        <v>4106</v>
      </c>
      <c r="N1839" s="28" t="str">
        <f t="shared" si="264"/>
        <v/>
      </c>
      <c r="O1839" s="19" t="str">
        <f t="shared" si="257"/>
        <v>TB_SCREEN (N, DSD, Sex): PLHIV Screened</v>
      </c>
      <c r="P1839" s="19" t="str">
        <f t="shared" si="258"/>
        <v>TB_SCREEN (N, DSD, Sex): PLHIV Screened</v>
      </c>
      <c r="Q1839" s="19" t="str">
        <f t="shared" si="265"/>
        <v>TB_SCREEN (N, DSD, Sex)</v>
      </c>
      <c r="R1839" s="19" t="str">
        <f t="shared" si="259"/>
        <v>TB_SCREEN_N_DSD_Sex</v>
      </c>
      <c r="S1839" s="19" t="str">
        <f t="shared" si="260"/>
        <v>TB_SCREEN_N_DSD_Sex_</v>
      </c>
      <c r="T1839" s="19" t="b">
        <f>NOT(ISNA(VLOOKUP(B1839,dbcodes!A:B,2,FALSE)))</f>
        <v>1</v>
      </c>
      <c r="U1839" s="19" t="str">
        <f>IF(ISNA(VLOOKUP(B1839,dbcodes!A:B,2,FALSE)),des!R1390,VLOOKUP(B1839,dbcodes!A:B,2,FALSE))</f>
        <v>TB_SCREEN_N_DSD_Sex</v>
      </c>
      <c r="V1839" s="20" t="s">
        <v>2374</v>
      </c>
      <c r="W1839" s="107" t="str">
        <f>IF(ISNA(VLOOKUP(C1839,descriptions!A:B,2,FALSE)),des!V1390,IF(G1839=" TARGET","Target ","")&amp;VLOOKUP(C1839,descriptions!A:B,2,FALSE))</f>
        <v>Number of active beneficiaries receiving support from PEPFAR OVC programs to access HIV services.</v>
      </c>
      <c r="X1839" s="20" t="s">
        <v>4</v>
      </c>
      <c r="Y1839" s="20" t="s">
        <v>831</v>
      </c>
      <c r="Z1839" s="20" t="s">
        <v>836</v>
      </c>
      <c r="AA1839" s="20" t="s">
        <v>102</v>
      </c>
      <c r="AB1839" s="20" t="s">
        <v>755</v>
      </c>
      <c r="AC1839" s="19" t="str">
        <f>IF(AB1839&lt;&gt;"",IF(NOT(ISNA(INDEX(os!A:A,MATCH(AB1839,os!B:B,0)))),INDEX(os!A:A,MATCH(AB1839,os!B:B,0)),"0"),"")</f>
        <v/>
      </c>
      <c r="AD1839" s="20" t="s">
        <v>830</v>
      </c>
      <c r="AE1839" s="20"/>
      <c r="AF1839" s="20"/>
      <c r="AG1839" s="20"/>
      <c r="AH1839" s="93" t="str">
        <f>IF(NOT(ISNA(VLOOKUP(B:B,ResultsTargets!A:A,1,0))),"TRUE","")</f>
        <v/>
      </c>
      <c r="AI1839" s="19" t="str">
        <f>IF(ISNA(VLOOKUP(C1839,dim_techarea!A:B,2,FALSE)),"",VLOOKUP(C1839,dim_techarea!A:B,2,FALSE))</f>
        <v>TB_SCREEN</v>
      </c>
      <c r="AJ1839" s="19" t="str">
        <f>IF(ISNA(VLOOKUP(AI1839,dim_techarea!B:C,2,FALSE)),"",VLOOKUP(AI1839,dim_techarea!B:C,2,FALSE))</f>
        <v>pRgxpztwasV</v>
      </c>
      <c r="AK1839" s="19" t="str">
        <f>IF(ISNA(VLOOKUP(TRIM(G1839),dim_targetsresults!A:B,2,FALSE)),"",VLOOKUP(TRIM(G1839),dim_targetsresults!A:C,2,FALSE))</f>
        <v>MER Results</v>
      </c>
      <c r="AL1839" s="19" t="str">
        <f>IF(ISNA(VLOOKUP(AK1839,dim_targetsresults!B:C,2,FALSE)),"",VLOOKUP(AK1839,dim_targetsresults!B:C,2,FALSE))</f>
        <v>Jh0jDM5yQ2E</v>
      </c>
      <c r="AM1839" s="19" t="str">
        <f>IF(ISNA(VLOOKUP(TRIM(D1839),dim_numeratordenominator!A:B,2,FALSE)),"",VLOOKUP(TRIM(D1839),dim_numeratordenominator!A:C,2,FALSE))</f>
        <v>Numerator</v>
      </c>
      <c r="AN1839" s="19" t="str">
        <f>IF(ISNA(VLOOKUP(AM1839,dim_numeratordenominator!B:C,2,FALSE)),"",VLOOKUP(AM1839,dim_numeratordenominator!B:C,2,FALSE))</f>
        <v>Som9NRMQqV7</v>
      </c>
      <c r="AO1839" s="19" t="str">
        <f>IF(ISNA(VLOOKUP(TRIM(E1839),dim_supporttype!A:B,2,FALSE)),"",VLOOKUP(TRIM(E1839),dim_supporttype!A:C,2,FALSE))</f>
        <v>DSD</v>
      </c>
      <c r="AP1839" s="19" t="str">
        <f>IF(ISNA(VLOOKUP(AO1839,dim_supporttype!B:C,2,FALSE)),"",VLOOKUP(AO1839,dim_supporttype!B:C,2,FALSE))</f>
        <v>iM13vdNLWKb</v>
      </c>
      <c r="AQ1839" s="19" t="str">
        <f>IF(ISNA(VLOOKUP(TRIM(F1839),dim_disaggs!A:B,2,FALSE)),"No Disagg",VLOOKUP(TRIM(F1839),dim_disaggs!A:B,2,FALSE))</f>
        <v>Sex</v>
      </c>
      <c r="AR1839" s="19" t="str">
        <f>IF(ISNA(VLOOKUP(AQ1839,dim_disaggs!B:C,2,FALSE)),"",VLOOKUP(AQ1839,dim_disaggs!B:C,2,FALSE))</f>
        <v>sdHeplyj1SL</v>
      </c>
      <c r="AS1839" s="72"/>
      <c r="AT1839" s="66"/>
      <c r="AU1839" s="72" t="s">
        <v>755</v>
      </c>
      <c r="AV1839" s="73" t="s">
        <v>755</v>
      </c>
      <c r="AW1839" s="66" t="s">
        <v>755</v>
      </c>
      <c r="AX1839" s="66" t="s">
        <v>755</v>
      </c>
      <c r="AY1839" s="20"/>
      <c r="AZ1839" s="20"/>
      <c r="BA1839" s="105" t="str">
        <f t="shared" si="261"/>
        <v/>
      </c>
      <c r="BB1839" s="20" t="str">
        <f t="shared" si="262"/>
        <v/>
      </c>
      <c r="BC1839" s="20"/>
      <c r="BD1839" s="20"/>
      <c r="BE1839" s="75" t="s">
        <v>755</v>
      </c>
      <c r="BF1839" s="73" t="s">
        <v>755</v>
      </c>
      <c r="BG1839" s="55" t="s">
        <v>755</v>
      </c>
      <c r="BH1839" s="76" t="s">
        <v>755</v>
      </c>
      <c r="BI1839" s="20" t="s">
        <v>755</v>
      </c>
      <c r="BJ1839" s="20" t="s">
        <v>755</v>
      </c>
      <c r="BK1839" s="55" t="s">
        <v>755</v>
      </c>
      <c r="BL1839" s="71" t="s">
        <v>755</v>
      </c>
      <c r="BM1839" s="77" t="s">
        <v>755</v>
      </c>
      <c r="BN1839" s="78" t="s">
        <v>755</v>
      </c>
      <c r="BO1839" s="77" t="s">
        <v>755</v>
      </c>
      <c r="BP1839" s="78" t="s">
        <v>755</v>
      </c>
    </row>
    <row r="1840" spans="1:68" s="3" customFormat="1" x14ac:dyDescent="0.2">
      <c r="A1840" s="20" t="s">
        <v>95</v>
      </c>
      <c r="B1840" s="20" t="s">
        <v>1835</v>
      </c>
      <c r="C1840" s="20" t="s">
        <v>936</v>
      </c>
      <c r="D1840" s="20" t="s">
        <v>1</v>
      </c>
      <c r="E1840" s="20" t="s">
        <v>78</v>
      </c>
      <c r="F1840" s="20" t="s">
        <v>525</v>
      </c>
      <c r="G1840" s="20" t="s">
        <v>20086</v>
      </c>
      <c r="H1840" s="20" t="s">
        <v>525</v>
      </c>
      <c r="I1840" s="19">
        <f t="shared" si="263"/>
        <v>22</v>
      </c>
      <c r="J1840" s="20" t="s">
        <v>755</v>
      </c>
      <c r="K1840" s="20" t="s">
        <v>2262</v>
      </c>
      <c r="L1840" s="95" t="str">
        <f>IF(M1840&lt;&gt;"",IF(NOT(ISNA(INDEX(cc!B:B,MATCH(M1840,cc!A:A,0)))),INDEX(cc!B:B,MATCH(M1840,cc!A:A,0)),"0"),"")</f>
        <v>Sex</v>
      </c>
      <c r="M1840" s="97" t="s">
        <v>4106</v>
      </c>
      <c r="N1840" s="28" t="str">
        <f t="shared" si="264"/>
        <v/>
      </c>
      <c r="O1840" s="19" t="str">
        <f t="shared" si="257"/>
        <v>TB_SCREEN (N, TA, Sex): PLHIV Screened</v>
      </c>
      <c r="P1840" s="19" t="str">
        <f t="shared" si="258"/>
        <v>TB_SCREEN (N, TA, Sex): PLHIV Screened</v>
      </c>
      <c r="Q1840" s="19" t="str">
        <f t="shared" si="265"/>
        <v>TB_SCREEN (N, TA, Sex)</v>
      </c>
      <c r="R1840" s="19" t="str">
        <f t="shared" si="259"/>
        <v>TB_SCREEN_N_TA_Sex</v>
      </c>
      <c r="S1840" s="19" t="str">
        <f t="shared" si="260"/>
        <v>TB_SCREEN_N_TA_Sex_</v>
      </c>
      <c r="T1840" s="19" t="b">
        <f>NOT(ISNA(VLOOKUP(B1840,dbcodes!A:B,2,FALSE)))</f>
        <v>1</v>
      </c>
      <c r="U1840" s="19" t="str">
        <f>IF(ISNA(VLOOKUP(B1840,dbcodes!A:B,2,FALSE)),des!R1391,VLOOKUP(B1840,dbcodes!A:B,2,FALSE))</f>
        <v>TB_SCREEN_N_TA_Sex</v>
      </c>
      <c r="V1840" s="20" t="s">
        <v>2374</v>
      </c>
      <c r="W1840" s="107" t="str">
        <f>IF(ISNA(VLOOKUP(C1840,descriptions!A:B,2,FALSE)),des!V1391,IF(G1840=" TARGET","Target ","")&amp;VLOOKUP(C1840,descriptions!A:B,2,FALSE))</f>
        <v>Number of active beneficiaries receiving support from PEPFAR OVC programs to access HIV services.</v>
      </c>
      <c r="X1840" s="20" t="s">
        <v>4</v>
      </c>
      <c r="Y1840" s="20" t="s">
        <v>831</v>
      </c>
      <c r="Z1840" s="20" t="s">
        <v>836</v>
      </c>
      <c r="AA1840" s="20" t="s">
        <v>102</v>
      </c>
      <c r="AB1840" s="20" t="s">
        <v>755</v>
      </c>
      <c r="AC1840" s="19" t="str">
        <f>IF(AB1840&lt;&gt;"",IF(NOT(ISNA(INDEX(os!A:A,MATCH(AB1840,os!B:B,0)))),INDEX(os!A:A,MATCH(AB1840,os!B:B,0)),"0"),"")</f>
        <v/>
      </c>
      <c r="AD1840" s="20" t="s">
        <v>830</v>
      </c>
      <c r="AE1840" s="20"/>
      <c r="AF1840" s="20"/>
      <c r="AG1840" s="20"/>
      <c r="AH1840" s="93" t="str">
        <f>IF(NOT(ISNA(VLOOKUP(B:B,ResultsTargets!A:A,1,0))),"TRUE","")</f>
        <v/>
      </c>
      <c r="AI1840" s="19" t="str">
        <f>IF(ISNA(VLOOKUP(C1840,dim_techarea!A:B,2,FALSE)),"",VLOOKUP(C1840,dim_techarea!A:B,2,FALSE))</f>
        <v>TB_SCREEN</v>
      </c>
      <c r="AJ1840" s="19" t="str">
        <f>IF(ISNA(VLOOKUP(AI1840,dim_techarea!B:C,2,FALSE)),"",VLOOKUP(AI1840,dim_techarea!B:C,2,FALSE))</f>
        <v>pRgxpztwasV</v>
      </c>
      <c r="AK1840" s="19" t="str">
        <f>IF(ISNA(VLOOKUP(TRIM(G1840),dim_targetsresults!A:B,2,FALSE)),"",VLOOKUP(TRIM(G1840),dim_targetsresults!A:C,2,FALSE))</f>
        <v>MER Results</v>
      </c>
      <c r="AL1840" s="19" t="str">
        <f>IF(ISNA(VLOOKUP(AK1840,dim_targetsresults!B:C,2,FALSE)),"",VLOOKUP(AK1840,dim_targetsresults!B:C,2,FALSE))</f>
        <v>Jh0jDM5yQ2E</v>
      </c>
      <c r="AM1840" s="19" t="str">
        <f>IF(ISNA(VLOOKUP(TRIM(D1840),dim_numeratordenominator!A:B,2,FALSE)),"",VLOOKUP(TRIM(D1840),dim_numeratordenominator!A:C,2,FALSE))</f>
        <v>Numerator</v>
      </c>
      <c r="AN1840" s="19" t="str">
        <f>IF(ISNA(VLOOKUP(AM1840,dim_numeratordenominator!B:C,2,FALSE)),"",VLOOKUP(AM1840,dim_numeratordenominator!B:C,2,FALSE))</f>
        <v>Som9NRMQqV7</v>
      </c>
      <c r="AO1840" s="19" t="str">
        <f>IF(ISNA(VLOOKUP(TRIM(E1840),dim_supporttype!A:B,2,FALSE)),"",VLOOKUP(TRIM(E1840),dim_supporttype!A:C,2,FALSE))</f>
        <v>TA</v>
      </c>
      <c r="AP1840" s="19" t="str">
        <f>IF(ISNA(VLOOKUP(AO1840,dim_supporttype!B:C,2,FALSE)),"",VLOOKUP(AO1840,dim_supporttype!B:C,2,FALSE))</f>
        <v>cRAGKdWIDn4</v>
      </c>
      <c r="AQ1840" s="19" t="str">
        <f>IF(ISNA(VLOOKUP(TRIM(F1840),dim_disaggs!A:B,2,FALSE)),"No Disagg",VLOOKUP(TRIM(F1840),dim_disaggs!A:B,2,FALSE))</f>
        <v>Sex</v>
      </c>
      <c r="AR1840" s="19" t="str">
        <f>IF(ISNA(VLOOKUP(AQ1840,dim_disaggs!B:C,2,FALSE)),"",VLOOKUP(AQ1840,dim_disaggs!B:C,2,FALSE))</f>
        <v>sdHeplyj1SL</v>
      </c>
      <c r="AS1840" s="72"/>
      <c r="AT1840" s="66"/>
      <c r="AU1840" s="72" t="s">
        <v>755</v>
      </c>
      <c r="AV1840" s="73" t="s">
        <v>755</v>
      </c>
      <c r="AW1840" s="66" t="s">
        <v>755</v>
      </c>
      <c r="AX1840" s="66" t="s">
        <v>755</v>
      </c>
      <c r="AY1840" s="20"/>
      <c r="AZ1840" s="20"/>
      <c r="BA1840" s="105" t="str">
        <f t="shared" si="261"/>
        <v/>
      </c>
      <c r="BB1840" s="20" t="str">
        <f t="shared" si="262"/>
        <v/>
      </c>
      <c r="BC1840" s="20"/>
      <c r="BD1840" s="20"/>
      <c r="BE1840" s="75" t="s">
        <v>755</v>
      </c>
      <c r="BF1840" s="73" t="s">
        <v>755</v>
      </c>
      <c r="BG1840" s="55" t="s">
        <v>755</v>
      </c>
      <c r="BH1840" s="76" t="s">
        <v>755</v>
      </c>
      <c r="BI1840" s="20" t="s">
        <v>755</v>
      </c>
      <c r="BJ1840" s="20" t="s">
        <v>755</v>
      </c>
      <c r="BK1840" s="55" t="s">
        <v>755</v>
      </c>
      <c r="BL1840" s="71" t="s">
        <v>755</v>
      </c>
      <c r="BM1840" s="77" t="s">
        <v>755</v>
      </c>
      <c r="BN1840" s="78" t="s">
        <v>755</v>
      </c>
      <c r="BO1840" s="77" t="s">
        <v>755</v>
      </c>
      <c r="BP1840" s="78" t="s">
        <v>755</v>
      </c>
    </row>
    <row r="1841" spans="1:68" s="3" customFormat="1" x14ac:dyDescent="0.2">
      <c r="A1841" s="20" t="s">
        <v>95</v>
      </c>
      <c r="B1841" s="20" t="s">
        <v>1826</v>
      </c>
      <c r="C1841" s="20" t="s">
        <v>936</v>
      </c>
      <c r="D1841" s="20" t="s">
        <v>1</v>
      </c>
      <c r="E1841" s="20" t="s">
        <v>77</v>
      </c>
      <c r="F1841" s="20"/>
      <c r="G1841" s="20" t="s">
        <v>20086</v>
      </c>
      <c r="H1841" s="20"/>
      <c r="I1841" s="19">
        <f t="shared" si="263"/>
        <v>18</v>
      </c>
      <c r="J1841" s="20" t="s">
        <v>755</v>
      </c>
      <c r="K1841" s="20" t="s">
        <v>2262</v>
      </c>
      <c r="L1841" s="95" t="str">
        <f>IF(M1841&lt;&gt;"",IF(NOT(ISNA(INDEX(cc!B:B,MATCH(M1841,cc!A:A,0)))),INDEX(cc!B:B,MATCH(M1841,cc!A:A,0)),"0"),"")</f>
        <v>default</v>
      </c>
      <c r="M1841" s="97" t="s">
        <v>13</v>
      </c>
      <c r="N1841" s="28" t="str">
        <f t="shared" si="264"/>
        <v/>
      </c>
      <c r="O1841" s="19" t="str">
        <f t="shared" si="257"/>
        <v>TB_SCREEN (N, DSD): PLHIV Screened</v>
      </c>
      <c r="P1841" s="19" t="str">
        <f t="shared" si="258"/>
        <v>TB_SCREEN (N, DSD): PLHIV Screened</v>
      </c>
      <c r="Q1841" s="19" t="str">
        <f t="shared" si="265"/>
        <v>TB_SCREEN (N, DSD)</v>
      </c>
      <c r="R1841" s="19" t="str">
        <f t="shared" si="259"/>
        <v>TB_SCREEN_N_DSD</v>
      </c>
      <c r="S1841" s="19" t="str">
        <f t="shared" si="260"/>
        <v>TB_SCREEN_N_DSD_</v>
      </c>
      <c r="T1841" s="19" t="b">
        <f>NOT(ISNA(VLOOKUP(B1841,dbcodes!A:B,2,FALSE)))</f>
        <v>1</v>
      </c>
      <c r="U1841" s="19" t="str">
        <f>IF(ISNA(VLOOKUP(B1841,dbcodes!A:B,2,FALSE)),des!R1392,VLOOKUP(B1841,dbcodes!A:B,2,FALSE))</f>
        <v>TB_SCREEN_N_DSD</v>
      </c>
      <c r="V1841" s="20" t="s">
        <v>2374</v>
      </c>
      <c r="W1841" s="107" t="str">
        <f>IF(ISNA(VLOOKUP(C1841,descriptions!A:B,2,FALSE)),des!V1392,IF(G1841=" TARGET","Target ","")&amp;VLOOKUP(C1841,descriptions!A:B,2,FALSE))</f>
        <v>Number of active beneficiaries receiving support from PEPFAR OVC programs to access HIV services.</v>
      </c>
      <c r="X1841" s="20" t="s">
        <v>4</v>
      </c>
      <c r="Y1841" s="20" t="s">
        <v>831</v>
      </c>
      <c r="Z1841" s="20" t="s">
        <v>836</v>
      </c>
      <c r="AA1841" s="20" t="s">
        <v>102</v>
      </c>
      <c r="AB1841" s="20" t="s">
        <v>755</v>
      </c>
      <c r="AC1841" s="19" t="str">
        <f>IF(AB1841&lt;&gt;"",IF(NOT(ISNA(INDEX(os!A:A,MATCH(AB1841,os!B:B,0)))),INDEX(os!A:A,MATCH(AB1841,os!B:B,0)),"0"),"")</f>
        <v/>
      </c>
      <c r="AD1841" s="20" t="s">
        <v>830</v>
      </c>
      <c r="AE1841" s="20"/>
      <c r="AF1841" s="20"/>
      <c r="AG1841" s="20"/>
      <c r="AH1841" s="93" t="str">
        <f>IF(NOT(ISNA(VLOOKUP(B:B,ResultsTargets!A:A,1,0))),"TRUE","")</f>
        <v/>
      </c>
      <c r="AI1841" s="19" t="str">
        <f>IF(ISNA(VLOOKUP(C1841,dim_techarea!A:B,2,FALSE)),"",VLOOKUP(C1841,dim_techarea!A:B,2,FALSE))</f>
        <v>TB_SCREEN</v>
      </c>
      <c r="AJ1841" s="19" t="str">
        <f>IF(ISNA(VLOOKUP(AI1841,dim_techarea!B:C,2,FALSE)),"",VLOOKUP(AI1841,dim_techarea!B:C,2,FALSE))</f>
        <v>pRgxpztwasV</v>
      </c>
      <c r="AK1841" s="19" t="str">
        <f>IF(ISNA(VLOOKUP(TRIM(G1841),dim_targetsresults!A:B,2,FALSE)),"",VLOOKUP(TRIM(G1841),dim_targetsresults!A:C,2,FALSE))</f>
        <v>MER Results</v>
      </c>
      <c r="AL1841" s="19" t="str">
        <f>IF(ISNA(VLOOKUP(AK1841,dim_targetsresults!B:C,2,FALSE)),"",VLOOKUP(AK1841,dim_targetsresults!B:C,2,FALSE))</f>
        <v>Jh0jDM5yQ2E</v>
      </c>
      <c r="AM1841" s="19" t="str">
        <f>IF(ISNA(VLOOKUP(TRIM(D1841),dim_numeratordenominator!A:B,2,FALSE)),"",VLOOKUP(TRIM(D1841),dim_numeratordenominator!A:C,2,FALSE))</f>
        <v>Numerator</v>
      </c>
      <c r="AN1841" s="19" t="str">
        <f>IF(ISNA(VLOOKUP(AM1841,dim_numeratordenominator!B:C,2,FALSE)),"",VLOOKUP(AM1841,dim_numeratordenominator!B:C,2,FALSE))</f>
        <v>Som9NRMQqV7</v>
      </c>
      <c r="AO1841" s="19" t="str">
        <f>IF(ISNA(VLOOKUP(TRIM(E1841),dim_supporttype!A:B,2,FALSE)),"",VLOOKUP(TRIM(E1841),dim_supporttype!A:C,2,FALSE))</f>
        <v>DSD</v>
      </c>
      <c r="AP1841" s="19" t="str">
        <f>IF(ISNA(VLOOKUP(AO1841,dim_supporttype!B:C,2,FALSE)),"",VLOOKUP(AO1841,dim_supporttype!B:C,2,FALSE))</f>
        <v>iM13vdNLWKb</v>
      </c>
      <c r="AQ1841" s="19" t="str">
        <f>IF(ISNA(VLOOKUP(TRIM(F1841),dim_disaggs!A:B,2,FALSE)),"No Disagg",VLOOKUP(TRIM(F1841),dim_disaggs!A:B,2,FALSE))</f>
        <v>No Disagg</v>
      </c>
      <c r="AR1841" s="19" t="str">
        <f>IF(ISNA(VLOOKUP(AQ1841,dim_disaggs!B:C,2,FALSE)),"",VLOOKUP(AQ1841,dim_disaggs!B:C,2,FALSE))</f>
        <v>werJlVT6sf3</v>
      </c>
      <c r="AS1841" s="72"/>
      <c r="AT1841" s="66"/>
      <c r="AU1841" s="72" t="s">
        <v>755</v>
      </c>
      <c r="AV1841" s="73" t="s">
        <v>755</v>
      </c>
      <c r="AW1841" s="66" t="s">
        <v>755</v>
      </c>
      <c r="AX1841" s="66" t="s">
        <v>755</v>
      </c>
      <c r="AY1841" s="20"/>
      <c r="AZ1841" s="20"/>
      <c r="BA1841" s="105" t="str">
        <f t="shared" si="261"/>
        <v>Top Level Numerator</v>
      </c>
      <c r="BB1841" s="20" t="str">
        <f t="shared" si="262"/>
        <v>PE5QVF0w4xj</v>
      </c>
      <c r="BC1841" s="20" t="s">
        <v>25706</v>
      </c>
      <c r="BD1841" s="20" t="s">
        <v>25707</v>
      </c>
      <c r="BE1841" s="75" t="s">
        <v>21240</v>
      </c>
      <c r="BF1841" s="73" t="s">
        <v>21241</v>
      </c>
      <c r="BG1841" s="55" t="s">
        <v>755</v>
      </c>
      <c r="BH1841" s="76" t="s">
        <v>755</v>
      </c>
      <c r="BI1841" s="20" t="s">
        <v>755</v>
      </c>
      <c r="BJ1841" s="20" t="s">
        <v>755</v>
      </c>
      <c r="BK1841" s="55" t="s">
        <v>755</v>
      </c>
      <c r="BL1841" s="71" t="s">
        <v>755</v>
      </c>
      <c r="BM1841" s="77" t="s">
        <v>755</v>
      </c>
      <c r="BN1841" s="78" t="s">
        <v>755</v>
      </c>
      <c r="BO1841" s="77" t="s">
        <v>755</v>
      </c>
      <c r="BP1841" s="78" t="s">
        <v>755</v>
      </c>
    </row>
    <row r="1842" spans="1:68" s="3" customFormat="1" x14ac:dyDescent="0.2">
      <c r="A1842" s="20" t="s">
        <v>95</v>
      </c>
      <c r="B1842" s="20" t="s">
        <v>1834</v>
      </c>
      <c r="C1842" s="20" t="s">
        <v>936</v>
      </c>
      <c r="D1842" s="20" t="s">
        <v>1</v>
      </c>
      <c r="E1842" s="20" t="s">
        <v>78</v>
      </c>
      <c r="F1842" s="20"/>
      <c r="G1842" s="20" t="s">
        <v>20086</v>
      </c>
      <c r="H1842" s="20"/>
      <c r="I1842" s="19">
        <f t="shared" si="263"/>
        <v>17</v>
      </c>
      <c r="J1842" s="20" t="s">
        <v>755</v>
      </c>
      <c r="K1842" s="20" t="s">
        <v>2262</v>
      </c>
      <c r="L1842" s="95" t="str">
        <f>IF(M1842&lt;&gt;"",IF(NOT(ISNA(INDEX(cc!B:B,MATCH(M1842,cc!A:A,0)))),INDEX(cc!B:B,MATCH(M1842,cc!A:A,0)),"0"),"")</f>
        <v>default</v>
      </c>
      <c r="M1842" s="97" t="s">
        <v>13</v>
      </c>
      <c r="N1842" s="28" t="str">
        <f t="shared" si="264"/>
        <v/>
      </c>
      <c r="O1842" s="19" t="str">
        <f t="shared" si="257"/>
        <v>TB_SCREEN (N, TA): PLHIV Screened</v>
      </c>
      <c r="P1842" s="19" t="str">
        <f t="shared" si="258"/>
        <v>TB_SCREEN (N, TA): PLHIV Screened</v>
      </c>
      <c r="Q1842" s="19" t="str">
        <f t="shared" si="265"/>
        <v>TB_SCREEN (N, TA)</v>
      </c>
      <c r="R1842" s="19" t="str">
        <f t="shared" si="259"/>
        <v>TB_SCREEN_N_TA</v>
      </c>
      <c r="S1842" s="19" t="str">
        <f t="shared" si="260"/>
        <v>TB_SCREEN_N_TA_</v>
      </c>
      <c r="T1842" s="19" t="b">
        <f>NOT(ISNA(VLOOKUP(B1842,dbcodes!A:B,2,FALSE)))</f>
        <v>1</v>
      </c>
      <c r="U1842" s="19" t="str">
        <f>IF(ISNA(VLOOKUP(B1842,dbcodes!A:B,2,FALSE)),des!R1393,VLOOKUP(B1842,dbcodes!A:B,2,FALSE))</f>
        <v>TB_SCREEN_N_TA</v>
      </c>
      <c r="V1842" s="20" t="s">
        <v>2374</v>
      </c>
      <c r="W1842" s="107" t="str">
        <f>IF(ISNA(VLOOKUP(C1842,descriptions!A:B,2,FALSE)),des!V1393,IF(G1842=" TARGET","Target ","")&amp;VLOOKUP(C1842,descriptions!A:B,2,FALSE))</f>
        <v>Number of active beneficiaries receiving support from PEPFAR OVC programs to access HIV services.</v>
      </c>
      <c r="X1842" s="20" t="s">
        <v>4</v>
      </c>
      <c r="Y1842" s="20" t="s">
        <v>831</v>
      </c>
      <c r="Z1842" s="20" t="s">
        <v>836</v>
      </c>
      <c r="AA1842" s="20" t="s">
        <v>102</v>
      </c>
      <c r="AB1842" s="20" t="s">
        <v>755</v>
      </c>
      <c r="AC1842" s="19" t="str">
        <f>IF(AB1842&lt;&gt;"",IF(NOT(ISNA(INDEX(os!A:A,MATCH(AB1842,os!B:B,0)))),INDEX(os!A:A,MATCH(AB1842,os!B:B,0)),"0"),"")</f>
        <v/>
      </c>
      <c r="AD1842" s="20" t="s">
        <v>830</v>
      </c>
      <c r="AE1842" s="20"/>
      <c r="AF1842" s="20"/>
      <c r="AG1842" s="20"/>
      <c r="AH1842" s="93" t="str">
        <f>IF(NOT(ISNA(VLOOKUP(B:B,ResultsTargets!A:A,1,0))),"TRUE","")</f>
        <v/>
      </c>
      <c r="AI1842" s="19" t="str">
        <f>IF(ISNA(VLOOKUP(C1842,dim_techarea!A:B,2,FALSE)),"",VLOOKUP(C1842,dim_techarea!A:B,2,FALSE))</f>
        <v>TB_SCREEN</v>
      </c>
      <c r="AJ1842" s="19" t="str">
        <f>IF(ISNA(VLOOKUP(AI1842,dim_techarea!B:C,2,FALSE)),"",VLOOKUP(AI1842,dim_techarea!B:C,2,FALSE))</f>
        <v>pRgxpztwasV</v>
      </c>
      <c r="AK1842" s="19" t="str">
        <f>IF(ISNA(VLOOKUP(TRIM(G1842),dim_targetsresults!A:B,2,FALSE)),"",VLOOKUP(TRIM(G1842),dim_targetsresults!A:C,2,FALSE))</f>
        <v>MER Results</v>
      </c>
      <c r="AL1842" s="19" t="str">
        <f>IF(ISNA(VLOOKUP(AK1842,dim_targetsresults!B:C,2,FALSE)),"",VLOOKUP(AK1842,dim_targetsresults!B:C,2,FALSE))</f>
        <v>Jh0jDM5yQ2E</v>
      </c>
      <c r="AM1842" s="19" t="str">
        <f>IF(ISNA(VLOOKUP(TRIM(D1842),dim_numeratordenominator!A:B,2,FALSE)),"",VLOOKUP(TRIM(D1842),dim_numeratordenominator!A:C,2,FALSE))</f>
        <v>Numerator</v>
      </c>
      <c r="AN1842" s="19" t="str">
        <f>IF(ISNA(VLOOKUP(AM1842,dim_numeratordenominator!B:C,2,FALSE)),"",VLOOKUP(AM1842,dim_numeratordenominator!B:C,2,FALSE))</f>
        <v>Som9NRMQqV7</v>
      </c>
      <c r="AO1842" s="19" t="str">
        <f>IF(ISNA(VLOOKUP(TRIM(E1842),dim_supporttype!A:B,2,FALSE)),"",VLOOKUP(TRIM(E1842),dim_supporttype!A:C,2,FALSE))</f>
        <v>TA</v>
      </c>
      <c r="AP1842" s="19" t="str">
        <f>IF(ISNA(VLOOKUP(AO1842,dim_supporttype!B:C,2,FALSE)),"",VLOOKUP(AO1842,dim_supporttype!B:C,2,FALSE))</f>
        <v>cRAGKdWIDn4</v>
      </c>
      <c r="AQ1842" s="19" t="str">
        <f>IF(ISNA(VLOOKUP(TRIM(F1842),dim_disaggs!A:B,2,FALSE)),"No Disagg",VLOOKUP(TRIM(F1842),dim_disaggs!A:B,2,FALSE))</f>
        <v>No Disagg</v>
      </c>
      <c r="AR1842" s="19" t="str">
        <f>IF(ISNA(VLOOKUP(AQ1842,dim_disaggs!B:C,2,FALSE)),"",VLOOKUP(AQ1842,dim_disaggs!B:C,2,FALSE))</f>
        <v>werJlVT6sf3</v>
      </c>
      <c r="AS1842" s="72"/>
      <c r="AT1842" s="66"/>
      <c r="AU1842" s="72" t="s">
        <v>755</v>
      </c>
      <c r="AV1842" s="73" t="s">
        <v>755</v>
      </c>
      <c r="AW1842" s="66" t="s">
        <v>755</v>
      </c>
      <c r="AX1842" s="66" t="s">
        <v>755</v>
      </c>
      <c r="AY1842" s="20"/>
      <c r="AZ1842" s="20"/>
      <c r="BA1842" s="105" t="str">
        <f t="shared" si="261"/>
        <v>Top Level Numerator</v>
      </c>
      <c r="BB1842" s="20" t="str">
        <f t="shared" si="262"/>
        <v>PE5QVF0w4xj</v>
      </c>
      <c r="BC1842" s="20" t="s">
        <v>25706</v>
      </c>
      <c r="BD1842" s="20" t="s">
        <v>25707</v>
      </c>
      <c r="BE1842" s="75" t="s">
        <v>21240</v>
      </c>
      <c r="BF1842" s="73" t="s">
        <v>21241</v>
      </c>
      <c r="BG1842" s="55" t="s">
        <v>755</v>
      </c>
      <c r="BH1842" s="76" t="s">
        <v>755</v>
      </c>
      <c r="BI1842" s="20" t="s">
        <v>755</v>
      </c>
      <c r="BJ1842" s="20" t="s">
        <v>755</v>
      </c>
      <c r="BK1842" s="55" t="s">
        <v>755</v>
      </c>
      <c r="BL1842" s="71" t="s">
        <v>755</v>
      </c>
      <c r="BM1842" s="77" t="s">
        <v>755</v>
      </c>
      <c r="BN1842" s="78" t="s">
        <v>755</v>
      </c>
      <c r="BO1842" s="77" t="s">
        <v>755</v>
      </c>
      <c r="BP1842" s="78" t="s">
        <v>755</v>
      </c>
    </row>
    <row r="1843" spans="1:68" s="3" customFormat="1" x14ac:dyDescent="0.2">
      <c r="A1843" s="20" t="s">
        <v>95</v>
      </c>
      <c r="B1843" s="20" t="s">
        <v>1825</v>
      </c>
      <c r="C1843" s="20" t="s">
        <v>936</v>
      </c>
      <c r="D1843" s="20" t="s">
        <v>1</v>
      </c>
      <c r="E1843" s="20" t="s">
        <v>264</v>
      </c>
      <c r="F1843" s="20"/>
      <c r="G1843" s="20" t="s">
        <v>20086</v>
      </c>
      <c r="H1843" s="20"/>
      <c r="I1843" s="19">
        <f t="shared" si="263"/>
        <v>28</v>
      </c>
      <c r="J1843" s="20" t="s">
        <v>755</v>
      </c>
      <c r="K1843" s="20" t="s">
        <v>2262</v>
      </c>
      <c r="L1843" s="95" t="str">
        <f>IF(M1843&lt;&gt;"",IF(NOT(ISNA(INDEX(cc!B:B,MATCH(M1843,cc!A:A,0)))),INDEX(cc!B:B,MATCH(M1843,cc!A:A,0)),"0"),"")</f>
        <v>default</v>
      </c>
      <c r="M1843" s="97" t="s">
        <v>13</v>
      </c>
      <c r="N1843" s="28" t="str">
        <f t="shared" si="264"/>
        <v/>
      </c>
      <c r="O1843" s="19" t="str">
        <f t="shared" si="257"/>
        <v>TB_SCREEN (N, DSD_NARRATIVE): PLHIV Screened</v>
      </c>
      <c r="P1843" s="19" t="str">
        <f t="shared" si="258"/>
        <v>TB_SCREEN (N, DSD_NARRATIVE): PLHIV Screened</v>
      </c>
      <c r="Q1843" s="19" t="str">
        <f t="shared" si="265"/>
        <v>TB_SCREEN (N, DSD_NARRATIVE)</v>
      </c>
      <c r="R1843" s="19" t="str">
        <f t="shared" si="259"/>
        <v>TB_SCREEN_N_DSD_NARRATIVE</v>
      </c>
      <c r="S1843" s="19" t="str">
        <f t="shared" si="260"/>
        <v>TB_SCREEN_N_DSD_NARRATIVE_</v>
      </c>
      <c r="T1843" s="19" t="b">
        <f>NOT(ISNA(VLOOKUP(B1843,dbcodes!A:B,2,FALSE)))</f>
        <v>1</v>
      </c>
      <c r="U1843" s="19" t="str">
        <f>IF(ISNA(VLOOKUP(B1843,dbcodes!A:B,2,FALSE)),des!R1394,VLOOKUP(B1843,dbcodes!A:B,2,FALSE))</f>
        <v>TB_SCREEN_N_DSD_NARRATIVE</v>
      </c>
      <c r="V1843" s="20" t="s">
        <v>2374</v>
      </c>
      <c r="W1843" s="107" t="str">
        <f>IF(ISNA(VLOOKUP(C1843,descriptions!A:B,2,FALSE)),des!V1394,IF(G1843=" TARGET","Target ","")&amp;VLOOKUP(C1843,descriptions!A:B,2,FALSE))</f>
        <v>Number of active beneficiaries receiving support from PEPFAR OVC programs to access HIV services.</v>
      </c>
      <c r="X1843" s="20" t="s">
        <v>9</v>
      </c>
      <c r="Y1843" s="20" t="s">
        <v>831</v>
      </c>
      <c r="Z1843" s="20" t="s">
        <v>836</v>
      </c>
      <c r="AA1843" s="20" t="s">
        <v>4121</v>
      </c>
      <c r="AB1843" s="20" t="s">
        <v>755</v>
      </c>
      <c r="AC1843" s="19" t="str">
        <f>IF(AB1843&lt;&gt;"",IF(NOT(ISNA(INDEX(os!A:A,MATCH(AB1843,os!B:B,0)))),INDEX(os!A:A,MATCH(AB1843,os!B:B,0)),"0"),"")</f>
        <v/>
      </c>
      <c r="AD1843" s="20" t="s">
        <v>830</v>
      </c>
      <c r="AE1843" s="20"/>
      <c r="AF1843" s="20"/>
      <c r="AG1843" s="20"/>
      <c r="AH1843" s="93" t="str">
        <f>IF(NOT(ISNA(VLOOKUP(B:B,ResultsTargets!A:A,1,0))),"TRUE","")</f>
        <v/>
      </c>
      <c r="AI1843" s="19" t="str">
        <f>IF(ISNA(VLOOKUP(C1843,dim_techarea!A:B,2,FALSE)),"",VLOOKUP(C1843,dim_techarea!A:B,2,FALSE))</f>
        <v>TB_SCREEN</v>
      </c>
      <c r="AJ1843" s="19" t="str">
        <f>IF(ISNA(VLOOKUP(AI1843,dim_techarea!B:C,2,FALSE)),"",VLOOKUP(AI1843,dim_techarea!B:C,2,FALSE))</f>
        <v>pRgxpztwasV</v>
      </c>
      <c r="AK1843" s="19" t="str">
        <f>IF(ISNA(VLOOKUP(TRIM(G1843),dim_targetsresults!A:B,2,FALSE)),"",VLOOKUP(TRIM(G1843),dim_targetsresults!A:C,2,FALSE))</f>
        <v>MER Results</v>
      </c>
      <c r="AL1843" s="19" t="str">
        <f>IF(ISNA(VLOOKUP(AK1843,dim_targetsresults!B:C,2,FALSE)),"",VLOOKUP(AK1843,dim_targetsresults!B:C,2,FALSE))</f>
        <v>Jh0jDM5yQ2E</v>
      </c>
      <c r="AM1843" s="19" t="str">
        <f>IF(ISNA(VLOOKUP(TRIM(D1843),dim_numeratordenominator!A:B,2,FALSE)),"",VLOOKUP(TRIM(D1843),dim_numeratordenominator!A:C,2,FALSE))</f>
        <v>Numerator</v>
      </c>
      <c r="AN1843" s="19" t="str">
        <f>IF(ISNA(VLOOKUP(AM1843,dim_numeratordenominator!B:C,2,FALSE)),"",VLOOKUP(AM1843,dim_numeratordenominator!B:C,2,FALSE))</f>
        <v>Som9NRMQqV7</v>
      </c>
      <c r="AO1843" s="19" t="str">
        <f>IF(ISNA(VLOOKUP(TRIM(E1843),dim_supporttype!A:B,2,FALSE)),"",VLOOKUP(TRIM(E1843),dim_supporttype!A:C,2,FALSE))</f>
        <v>DSD Narratives</v>
      </c>
      <c r="AP1843" s="19" t="str">
        <f>IF(ISNA(VLOOKUP(AO1843,dim_supporttype!B:C,2,FALSE)),"",VLOOKUP(AO1843,dim_supporttype!B:C,2,FALSE))</f>
        <v>ySGf8v2q9Rm</v>
      </c>
      <c r="AQ1843" s="19" t="str">
        <f>IF(ISNA(VLOOKUP(TRIM(F1843),dim_disaggs!A:B,2,FALSE)),"No Disagg",VLOOKUP(TRIM(F1843),dim_disaggs!A:B,2,FALSE))</f>
        <v>No Disagg</v>
      </c>
      <c r="AR1843" s="19" t="str">
        <f>IF(ISNA(VLOOKUP(AQ1843,dim_disaggs!B:C,2,FALSE)),"",VLOOKUP(AQ1843,dim_disaggs!B:C,2,FALSE))</f>
        <v>werJlVT6sf3</v>
      </c>
      <c r="AS1843" s="72"/>
      <c r="AT1843" s="66"/>
      <c r="AU1843" s="72" t="s">
        <v>755</v>
      </c>
      <c r="AV1843" s="73" t="s">
        <v>755</v>
      </c>
      <c r="AW1843" s="66" t="s">
        <v>755</v>
      </c>
      <c r="AX1843" s="66" t="s">
        <v>755</v>
      </c>
      <c r="AY1843" s="20"/>
      <c r="AZ1843" s="20"/>
      <c r="BA1843" s="105" t="str">
        <f t="shared" si="261"/>
        <v/>
      </c>
      <c r="BB1843" s="20" t="str">
        <f t="shared" si="262"/>
        <v/>
      </c>
      <c r="BC1843" s="20"/>
      <c r="BD1843" s="20"/>
      <c r="BE1843" s="75" t="s">
        <v>755</v>
      </c>
      <c r="BF1843" s="73" t="s">
        <v>755</v>
      </c>
      <c r="BG1843" s="55" t="s">
        <v>755</v>
      </c>
      <c r="BH1843" s="76" t="s">
        <v>755</v>
      </c>
      <c r="BI1843" s="20" t="s">
        <v>755</v>
      </c>
      <c r="BJ1843" s="20" t="s">
        <v>755</v>
      </c>
      <c r="BK1843" s="55" t="s">
        <v>755</v>
      </c>
      <c r="BL1843" s="71" t="s">
        <v>755</v>
      </c>
      <c r="BM1843" s="77" t="s">
        <v>755</v>
      </c>
      <c r="BN1843" s="78" t="s">
        <v>755</v>
      </c>
      <c r="BO1843" s="77" t="s">
        <v>755</v>
      </c>
      <c r="BP1843" s="78" t="s">
        <v>755</v>
      </c>
    </row>
    <row r="1844" spans="1:68" s="3" customFormat="1" x14ac:dyDescent="0.2">
      <c r="A1844" s="20" t="s">
        <v>95</v>
      </c>
      <c r="B1844" s="20" t="s">
        <v>1833</v>
      </c>
      <c r="C1844" s="20" t="s">
        <v>936</v>
      </c>
      <c r="D1844" s="20" t="s">
        <v>1</v>
      </c>
      <c r="E1844" s="20" t="s">
        <v>265</v>
      </c>
      <c r="F1844" s="20"/>
      <c r="G1844" s="20" t="s">
        <v>20086</v>
      </c>
      <c r="H1844" s="20"/>
      <c r="I1844" s="19">
        <f t="shared" si="263"/>
        <v>27</v>
      </c>
      <c r="J1844" s="20" t="s">
        <v>755</v>
      </c>
      <c r="K1844" s="20" t="s">
        <v>2262</v>
      </c>
      <c r="L1844" s="95" t="str">
        <f>IF(M1844&lt;&gt;"",IF(NOT(ISNA(INDEX(cc!B:B,MATCH(M1844,cc!A:A,0)))),INDEX(cc!B:B,MATCH(M1844,cc!A:A,0)),"0"),"")</f>
        <v>default</v>
      </c>
      <c r="M1844" s="97" t="s">
        <v>13</v>
      </c>
      <c r="N1844" s="28" t="str">
        <f t="shared" si="264"/>
        <v/>
      </c>
      <c r="O1844" s="19" t="str">
        <f t="shared" si="257"/>
        <v>TB_SCREEN (N, TA_NARRATIVE): PLHIV Screened</v>
      </c>
      <c r="P1844" s="19" t="str">
        <f t="shared" si="258"/>
        <v>TB_SCREEN (N, TA_NARRATIVE): PLHIV Screened</v>
      </c>
      <c r="Q1844" s="19" t="str">
        <f t="shared" si="265"/>
        <v>TB_SCREEN (N, TA_NARRATIVE)</v>
      </c>
      <c r="R1844" s="19" t="str">
        <f t="shared" si="259"/>
        <v>TB_SCREEN_N_TA_NARRATIVE</v>
      </c>
      <c r="S1844" s="19" t="str">
        <f t="shared" si="260"/>
        <v>TB_SCREEN_N_TA_NARRATIVE_</v>
      </c>
      <c r="T1844" s="19" t="b">
        <f>NOT(ISNA(VLOOKUP(B1844,dbcodes!A:B,2,FALSE)))</f>
        <v>1</v>
      </c>
      <c r="U1844" s="19" t="str">
        <f>IF(ISNA(VLOOKUP(B1844,dbcodes!A:B,2,FALSE)),des!R1395,VLOOKUP(B1844,dbcodes!A:B,2,FALSE))</f>
        <v>TB_SCREEN_N_TA_NARRATIVE</v>
      </c>
      <c r="V1844" s="20" t="s">
        <v>2374</v>
      </c>
      <c r="W1844" s="107" t="str">
        <f>IF(ISNA(VLOOKUP(C1844,descriptions!A:B,2,FALSE)),des!V1395,IF(G1844=" TARGET","Target ","")&amp;VLOOKUP(C1844,descriptions!A:B,2,FALSE))</f>
        <v>Number of active beneficiaries receiving support from PEPFAR OVC programs to access HIV services.</v>
      </c>
      <c r="X1844" s="20" t="s">
        <v>9</v>
      </c>
      <c r="Y1844" s="20" t="s">
        <v>831</v>
      </c>
      <c r="Z1844" s="20" t="s">
        <v>836</v>
      </c>
      <c r="AA1844" s="20" t="s">
        <v>4121</v>
      </c>
      <c r="AB1844" s="20" t="s">
        <v>755</v>
      </c>
      <c r="AC1844" s="19" t="str">
        <f>IF(AB1844&lt;&gt;"",IF(NOT(ISNA(INDEX(os!A:A,MATCH(AB1844,os!B:B,0)))),INDEX(os!A:A,MATCH(AB1844,os!B:B,0)),"0"),"")</f>
        <v/>
      </c>
      <c r="AD1844" s="20" t="s">
        <v>830</v>
      </c>
      <c r="AE1844" s="20"/>
      <c r="AF1844" s="20"/>
      <c r="AG1844" s="20"/>
      <c r="AH1844" s="93" t="str">
        <f>IF(NOT(ISNA(VLOOKUP(B:B,ResultsTargets!A:A,1,0))),"TRUE","")</f>
        <v/>
      </c>
      <c r="AI1844" s="19" t="str">
        <f>IF(ISNA(VLOOKUP(C1844,dim_techarea!A:B,2,FALSE)),"",VLOOKUP(C1844,dim_techarea!A:B,2,FALSE))</f>
        <v>TB_SCREEN</v>
      </c>
      <c r="AJ1844" s="19" t="str">
        <f>IF(ISNA(VLOOKUP(AI1844,dim_techarea!B:C,2,FALSE)),"",VLOOKUP(AI1844,dim_techarea!B:C,2,FALSE))</f>
        <v>pRgxpztwasV</v>
      </c>
      <c r="AK1844" s="19" t="str">
        <f>IF(ISNA(VLOOKUP(TRIM(G1844),dim_targetsresults!A:B,2,FALSE)),"",VLOOKUP(TRIM(G1844),dim_targetsresults!A:C,2,FALSE))</f>
        <v>MER Results</v>
      </c>
      <c r="AL1844" s="19" t="str">
        <f>IF(ISNA(VLOOKUP(AK1844,dim_targetsresults!B:C,2,FALSE)),"",VLOOKUP(AK1844,dim_targetsresults!B:C,2,FALSE))</f>
        <v>Jh0jDM5yQ2E</v>
      </c>
      <c r="AM1844" s="19" t="str">
        <f>IF(ISNA(VLOOKUP(TRIM(D1844),dim_numeratordenominator!A:B,2,FALSE)),"",VLOOKUP(TRIM(D1844),dim_numeratordenominator!A:C,2,FALSE))</f>
        <v>Numerator</v>
      </c>
      <c r="AN1844" s="19" t="str">
        <f>IF(ISNA(VLOOKUP(AM1844,dim_numeratordenominator!B:C,2,FALSE)),"",VLOOKUP(AM1844,dim_numeratordenominator!B:C,2,FALSE))</f>
        <v>Som9NRMQqV7</v>
      </c>
      <c r="AO1844" s="19" t="str">
        <f>IF(ISNA(VLOOKUP(TRIM(E1844),dim_supporttype!A:B,2,FALSE)),"",VLOOKUP(TRIM(E1844),dim_supporttype!A:C,2,FALSE))</f>
        <v>TA Narratives</v>
      </c>
      <c r="AP1844" s="19" t="str">
        <f>IF(ISNA(VLOOKUP(AO1844,dim_supporttype!B:C,2,FALSE)),"",VLOOKUP(AO1844,dim_supporttype!B:C,2,FALSE))</f>
        <v>aBZapfNWlIU</v>
      </c>
      <c r="AQ1844" s="19" t="str">
        <f>IF(ISNA(VLOOKUP(TRIM(F1844),dim_disaggs!A:B,2,FALSE)),"No Disagg",VLOOKUP(TRIM(F1844),dim_disaggs!A:B,2,FALSE))</f>
        <v>No Disagg</v>
      </c>
      <c r="AR1844" s="19" t="str">
        <f>IF(ISNA(VLOOKUP(AQ1844,dim_disaggs!B:C,2,FALSE)),"",VLOOKUP(AQ1844,dim_disaggs!B:C,2,FALSE))</f>
        <v>werJlVT6sf3</v>
      </c>
      <c r="AS1844" s="72"/>
      <c r="AT1844" s="66"/>
      <c r="AU1844" s="72" t="s">
        <v>755</v>
      </c>
      <c r="AV1844" s="73" t="s">
        <v>755</v>
      </c>
      <c r="AW1844" s="66" t="s">
        <v>755</v>
      </c>
      <c r="AX1844" s="66" t="s">
        <v>755</v>
      </c>
      <c r="AY1844" s="20"/>
      <c r="AZ1844" s="20"/>
      <c r="BA1844" s="105" t="str">
        <f t="shared" si="261"/>
        <v/>
      </c>
      <c r="BB1844" s="20" t="str">
        <f t="shared" si="262"/>
        <v/>
      </c>
      <c r="BC1844" s="20"/>
      <c r="BD1844" s="20"/>
      <c r="BE1844" s="75" t="s">
        <v>755</v>
      </c>
      <c r="BF1844" s="73" t="s">
        <v>755</v>
      </c>
      <c r="BG1844" s="55" t="s">
        <v>755</v>
      </c>
      <c r="BH1844" s="76" t="s">
        <v>755</v>
      </c>
      <c r="BI1844" s="20" t="s">
        <v>755</v>
      </c>
      <c r="BJ1844" s="20" t="s">
        <v>755</v>
      </c>
      <c r="BK1844" s="55" t="s">
        <v>755</v>
      </c>
      <c r="BL1844" s="71" t="s">
        <v>755</v>
      </c>
      <c r="BM1844" s="77" t="s">
        <v>755</v>
      </c>
      <c r="BN1844" s="78" t="s">
        <v>755</v>
      </c>
      <c r="BO1844" s="77" t="s">
        <v>755</v>
      </c>
      <c r="BP1844" s="78" t="s">
        <v>755</v>
      </c>
    </row>
    <row r="1845" spans="1:68" s="3" customFormat="1" x14ac:dyDescent="0.2">
      <c r="A1845" s="20" t="s">
        <v>95</v>
      </c>
      <c r="B1845" s="20" t="s">
        <v>1824</v>
      </c>
      <c r="C1845" s="20" t="s">
        <v>936</v>
      </c>
      <c r="D1845" s="20" t="s">
        <v>1</v>
      </c>
      <c r="E1845" s="20" t="s">
        <v>77</v>
      </c>
      <c r="F1845" s="20" t="s">
        <v>204</v>
      </c>
      <c r="G1845" s="20" t="s">
        <v>2442</v>
      </c>
      <c r="H1845" s="20" t="s">
        <v>204</v>
      </c>
      <c r="I1845" s="19">
        <f t="shared" si="263"/>
        <v>30</v>
      </c>
      <c r="J1845" s="20" t="s">
        <v>755</v>
      </c>
      <c r="K1845" s="20" t="s">
        <v>2262</v>
      </c>
      <c r="L1845" s="95" t="str">
        <f>IF(M1845&lt;&gt;"",IF(NOT(ISNA(INDEX(cc!B:B,MATCH(M1845,cc!A:A,0)))),INDEX(cc!B:B,MATCH(M1845,cc!A:A,0)),"0"),"")</f>
        <v>Age (0-50+,10)</v>
      </c>
      <c r="M1845" s="97" t="s">
        <v>4003</v>
      </c>
      <c r="N1845" s="28" t="str">
        <f t="shared" si="264"/>
        <v xml:space="preserve"> TARGET</v>
      </c>
      <c r="O1845" s="19" t="str">
        <f t="shared" si="257"/>
        <v>TB_SCREEN (N, DSD, Age) TARGET: PLHIV Screened</v>
      </c>
      <c r="P1845" s="19" t="str">
        <f t="shared" si="258"/>
        <v>TB_SCREEN (N, DSD, Age) TARGET: PLHIV Screened</v>
      </c>
      <c r="Q1845" s="19" t="str">
        <f t="shared" si="265"/>
        <v>TB_SCREEN (N, DSD, Age) TARGET</v>
      </c>
      <c r="R1845" s="19" t="str">
        <f t="shared" si="259"/>
        <v>TB_SCREEN_N_DSD_Age_TARGET</v>
      </c>
      <c r="S1845" s="19" t="str">
        <f t="shared" si="260"/>
        <v>TB_SCREEN_N_DSD_Age_TARGET</v>
      </c>
      <c r="T1845" s="19" t="b">
        <f>NOT(ISNA(VLOOKUP(B1845,dbcodes!A:B,2,FALSE)))</f>
        <v>1</v>
      </c>
      <c r="U1845" s="19" t="str">
        <f>IF(ISNA(VLOOKUP(B1845,dbcodes!A:B,2,FALSE)),des!R1396,VLOOKUP(B1845,dbcodes!A:B,2,FALSE))</f>
        <v>TB_SCREEN_N_DSD_Age_TARGET</v>
      </c>
      <c r="V1845" s="20" t="s">
        <v>2373</v>
      </c>
      <c r="W1845" s="107" t="str">
        <f>IF(ISNA(VLOOKUP(C1845,descriptions!A:B,2,FALSE)),des!V1396,IF(G1845=" TARGET","Target ","")&amp;VLOOKUP(C1845,descriptions!A:B,2,FALSE))</f>
        <v>Target number of active beneficiaries receiving support from PEPFAR OVC programs to access HIV services.</v>
      </c>
      <c r="X1845" s="20" t="s">
        <v>4</v>
      </c>
      <c r="Y1845" s="20" t="s">
        <v>831</v>
      </c>
      <c r="Z1845" s="20" t="s">
        <v>836</v>
      </c>
      <c r="AA1845" s="20" t="s">
        <v>102</v>
      </c>
      <c r="AB1845" s="20" t="s">
        <v>755</v>
      </c>
      <c r="AC1845" s="19" t="str">
        <f>IF(AB1845&lt;&gt;"",IF(NOT(ISNA(INDEX(os!A:A,MATCH(AB1845,os!B:B,0)))),INDEX(os!A:A,MATCH(AB1845,os!B:B,0)),"0"),"")</f>
        <v/>
      </c>
      <c r="AD1845" s="20" t="s">
        <v>830</v>
      </c>
      <c r="AE1845" s="20"/>
      <c r="AF1845" s="20"/>
      <c r="AG1845" s="20"/>
      <c r="AH1845" s="93" t="str">
        <f>IF(NOT(ISNA(VLOOKUP(B:B,ResultsTargets!A:A,1,0))),"TRUE","")</f>
        <v/>
      </c>
      <c r="AI1845" s="19" t="str">
        <f>IF(ISNA(VLOOKUP(C1845,dim_techarea!A:B,2,FALSE)),"",VLOOKUP(C1845,dim_techarea!A:B,2,FALSE))</f>
        <v>TB_SCREEN</v>
      </c>
      <c r="AJ1845" s="19" t="str">
        <f>IF(ISNA(VLOOKUP(AI1845,dim_techarea!B:C,2,FALSE)),"",VLOOKUP(AI1845,dim_techarea!B:C,2,FALSE))</f>
        <v>pRgxpztwasV</v>
      </c>
      <c r="AK1845" s="19" t="str">
        <f>IF(ISNA(VLOOKUP(TRIM(G1845),dim_targetsresults!A:B,2,FALSE)),"",VLOOKUP(TRIM(G1845),dim_targetsresults!A:C,2,FALSE))</f>
        <v>MER Targets</v>
      </c>
      <c r="AL1845" s="19" t="str">
        <f>IF(ISNA(VLOOKUP(AK1845,dim_targetsresults!B:C,2,FALSE)),"",VLOOKUP(AK1845,dim_targetsresults!B:C,2,FALSE))</f>
        <v>W8imnja2Owd</v>
      </c>
      <c r="AM1845" s="19" t="str">
        <f>IF(ISNA(VLOOKUP(TRIM(D1845),dim_numeratordenominator!A:B,2,FALSE)),"",VLOOKUP(TRIM(D1845),dim_numeratordenominator!A:C,2,FALSE))</f>
        <v>Numerator</v>
      </c>
      <c r="AN1845" s="19" t="str">
        <f>IF(ISNA(VLOOKUP(AM1845,dim_numeratordenominator!B:C,2,FALSE)),"",VLOOKUP(AM1845,dim_numeratordenominator!B:C,2,FALSE))</f>
        <v>Som9NRMQqV7</v>
      </c>
      <c r="AO1845" s="19" t="str">
        <f>IF(ISNA(VLOOKUP(TRIM(E1845),dim_supporttype!A:B,2,FALSE)),"",VLOOKUP(TRIM(E1845),dim_supporttype!A:C,2,FALSE))</f>
        <v>DSD</v>
      </c>
      <c r="AP1845" s="19" t="str">
        <f>IF(ISNA(VLOOKUP(AO1845,dim_supporttype!B:C,2,FALSE)),"",VLOOKUP(AO1845,dim_supporttype!B:C,2,FALSE))</f>
        <v>iM13vdNLWKb</v>
      </c>
      <c r="AQ1845" s="19" t="str">
        <f>IF(ISNA(VLOOKUP(TRIM(F1845),dim_disaggs!A:B,2,FALSE)),"No Disagg",VLOOKUP(TRIM(F1845),dim_disaggs!A:B,2,FALSE))</f>
        <v>Age</v>
      </c>
      <c r="AR1845" s="19" t="str">
        <f>IF(ISNA(VLOOKUP(AQ1845,dim_disaggs!B:C,2,FALSE)),"",VLOOKUP(AQ1845,dim_disaggs!B:C,2,FALSE))</f>
        <v>fNQC7f36jre</v>
      </c>
      <c r="AS1845" s="72"/>
      <c r="AT1845" s="66"/>
      <c r="AU1845" s="72" t="s">
        <v>755</v>
      </c>
      <c r="AV1845" s="73" t="s">
        <v>755</v>
      </c>
      <c r="AW1845" s="66" t="s">
        <v>755</v>
      </c>
      <c r="AX1845" s="66" t="s">
        <v>755</v>
      </c>
      <c r="AY1845" s="20"/>
      <c r="AZ1845" s="20"/>
      <c r="BA1845" s="105" t="str">
        <f t="shared" si="261"/>
        <v/>
      </c>
      <c r="BB1845" s="20" t="str">
        <f t="shared" si="262"/>
        <v/>
      </c>
      <c r="BC1845" s="20"/>
      <c r="BD1845" s="20"/>
      <c r="BE1845" s="75" t="s">
        <v>755</v>
      </c>
      <c r="BF1845" s="73" t="s">
        <v>755</v>
      </c>
      <c r="BG1845" s="55" t="s">
        <v>755</v>
      </c>
      <c r="BH1845" s="76" t="s">
        <v>755</v>
      </c>
      <c r="BI1845" s="20" t="s">
        <v>755</v>
      </c>
      <c r="BJ1845" s="20" t="s">
        <v>755</v>
      </c>
      <c r="BK1845" s="55" t="s">
        <v>755</v>
      </c>
      <c r="BL1845" s="71" t="s">
        <v>755</v>
      </c>
      <c r="BM1845" s="77" t="s">
        <v>755</v>
      </c>
      <c r="BN1845" s="78" t="s">
        <v>755</v>
      </c>
      <c r="BO1845" s="77" t="s">
        <v>755</v>
      </c>
      <c r="BP1845" s="78" t="s">
        <v>755</v>
      </c>
    </row>
    <row r="1846" spans="1:68" s="3" customFormat="1" x14ac:dyDescent="0.2">
      <c r="A1846" s="20" t="s">
        <v>95</v>
      </c>
      <c r="B1846" s="20" t="s">
        <v>1832</v>
      </c>
      <c r="C1846" s="20" t="s">
        <v>936</v>
      </c>
      <c r="D1846" s="20" t="s">
        <v>1</v>
      </c>
      <c r="E1846" s="20" t="s">
        <v>78</v>
      </c>
      <c r="F1846" s="20" t="s">
        <v>204</v>
      </c>
      <c r="G1846" s="20" t="s">
        <v>2442</v>
      </c>
      <c r="H1846" s="20" t="s">
        <v>204</v>
      </c>
      <c r="I1846" s="19">
        <f t="shared" si="263"/>
        <v>29</v>
      </c>
      <c r="J1846" s="20" t="s">
        <v>755</v>
      </c>
      <c r="K1846" s="20" t="s">
        <v>2262</v>
      </c>
      <c r="L1846" s="95" t="str">
        <f>IF(M1846&lt;&gt;"",IF(NOT(ISNA(INDEX(cc!B:B,MATCH(M1846,cc!A:A,0)))),INDEX(cc!B:B,MATCH(M1846,cc!A:A,0)),"0"),"")</f>
        <v>Age (0-50+,10)</v>
      </c>
      <c r="M1846" s="97" t="s">
        <v>4003</v>
      </c>
      <c r="N1846" s="28" t="str">
        <f t="shared" si="264"/>
        <v xml:space="preserve"> TARGET</v>
      </c>
      <c r="O1846" s="19" t="str">
        <f t="shared" si="257"/>
        <v>TB_SCREEN (N, TA, Age) TARGET: PLHIV Screened</v>
      </c>
      <c r="P1846" s="19" t="str">
        <f t="shared" si="258"/>
        <v>TB_SCREEN (N, TA, Age) TARGET: PLHIV Screened</v>
      </c>
      <c r="Q1846" s="19" t="str">
        <f t="shared" si="265"/>
        <v>TB_SCREEN (N, TA, Age) TARGET</v>
      </c>
      <c r="R1846" s="19" t="str">
        <f t="shared" si="259"/>
        <v>TB_SCREEN_N_TA_Age_TARGET</v>
      </c>
      <c r="S1846" s="19" t="str">
        <f t="shared" si="260"/>
        <v>TB_SCREEN_N_TA_Age_TARGET</v>
      </c>
      <c r="T1846" s="19" t="b">
        <f>NOT(ISNA(VLOOKUP(B1846,dbcodes!A:B,2,FALSE)))</f>
        <v>1</v>
      </c>
      <c r="U1846" s="19" t="str">
        <f>IF(ISNA(VLOOKUP(B1846,dbcodes!A:B,2,FALSE)),des!R1397,VLOOKUP(B1846,dbcodes!A:B,2,FALSE))</f>
        <v>TB_SCREEN_N_TA_Age_TARGET</v>
      </c>
      <c r="V1846" s="20" t="s">
        <v>2373</v>
      </c>
      <c r="W1846" s="107" t="str">
        <f>IF(ISNA(VLOOKUP(C1846,descriptions!A:B,2,FALSE)),des!V1397,IF(G1846=" TARGET","Target ","")&amp;VLOOKUP(C1846,descriptions!A:B,2,FALSE))</f>
        <v>Target number of active beneficiaries receiving support from PEPFAR OVC programs to access HIV services.</v>
      </c>
      <c r="X1846" s="20" t="s">
        <v>4</v>
      </c>
      <c r="Y1846" s="20" t="s">
        <v>831</v>
      </c>
      <c r="Z1846" s="20" t="s">
        <v>836</v>
      </c>
      <c r="AA1846" s="20" t="s">
        <v>102</v>
      </c>
      <c r="AB1846" s="20" t="s">
        <v>755</v>
      </c>
      <c r="AC1846" s="19" t="str">
        <f>IF(AB1846&lt;&gt;"",IF(NOT(ISNA(INDEX(os!A:A,MATCH(AB1846,os!B:B,0)))),INDEX(os!A:A,MATCH(AB1846,os!B:B,0)),"0"),"")</f>
        <v/>
      </c>
      <c r="AD1846" s="20" t="s">
        <v>830</v>
      </c>
      <c r="AE1846" s="20"/>
      <c r="AF1846" s="20"/>
      <c r="AG1846" s="20"/>
      <c r="AH1846" s="93" t="str">
        <f>IF(NOT(ISNA(VLOOKUP(B:B,ResultsTargets!A:A,1,0))),"TRUE","")</f>
        <v/>
      </c>
      <c r="AI1846" s="19" t="str">
        <f>IF(ISNA(VLOOKUP(C1846,dim_techarea!A:B,2,FALSE)),"",VLOOKUP(C1846,dim_techarea!A:B,2,FALSE))</f>
        <v>TB_SCREEN</v>
      </c>
      <c r="AJ1846" s="19" t="str">
        <f>IF(ISNA(VLOOKUP(AI1846,dim_techarea!B:C,2,FALSE)),"",VLOOKUP(AI1846,dim_techarea!B:C,2,FALSE))</f>
        <v>pRgxpztwasV</v>
      </c>
      <c r="AK1846" s="19" t="str">
        <f>IF(ISNA(VLOOKUP(TRIM(G1846),dim_targetsresults!A:B,2,FALSE)),"",VLOOKUP(TRIM(G1846),dim_targetsresults!A:C,2,FALSE))</f>
        <v>MER Targets</v>
      </c>
      <c r="AL1846" s="19" t="str">
        <f>IF(ISNA(VLOOKUP(AK1846,dim_targetsresults!B:C,2,FALSE)),"",VLOOKUP(AK1846,dim_targetsresults!B:C,2,FALSE))</f>
        <v>W8imnja2Owd</v>
      </c>
      <c r="AM1846" s="19" t="str">
        <f>IF(ISNA(VLOOKUP(TRIM(D1846),dim_numeratordenominator!A:B,2,FALSE)),"",VLOOKUP(TRIM(D1846),dim_numeratordenominator!A:C,2,FALSE))</f>
        <v>Numerator</v>
      </c>
      <c r="AN1846" s="19" t="str">
        <f>IF(ISNA(VLOOKUP(AM1846,dim_numeratordenominator!B:C,2,FALSE)),"",VLOOKUP(AM1846,dim_numeratordenominator!B:C,2,FALSE))</f>
        <v>Som9NRMQqV7</v>
      </c>
      <c r="AO1846" s="19" t="str">
        <f>IF(ISNA(VLOOKUP(TRIM(E1846),dim_supporttype!A:B,2,FALSE)),"",VLOOKUP(TRIM(E1846),dim_supporttype!A:C,2,FALSE))</f>
        <v>TA</v>
      </c>
      <c r="AP1846" s="19" t="str">
        <f>IF(ISNA(VLOOKUP(AO1846,dim_supporttype!B:C,2,FALSE)),"",VLOOKUP(AO1846,dim_supporttype!B:C,2,FALSE))</f>
        <v>cRAGKdWIDn4</v>
      </c>
      <c r="AQ1846" s="19" t="str">
        <f>IF(ISNA(VLOOKUP(TRIM(F1846),dim_disaggs!A:B,2,FALSE)),"No Disagg",VLOOKUP(TRIM(F1846),dim_disaggs!A:B,2,FALSE))</f>
        <v>Age</v>
      </c>
      <c r="AR1846" s="19" t="str">
        <f>IF(ISNA(VLOOKUP(AQ1846,dim_disaggs!B:C,2,FALSE)),"",VLOOKUP(AQ1846,dim_disaggs!B:C,2,FALSE))</f>
        <v>fNQC7f36jre</v>
      </c>
      <c r="AS1846" s="72"/>
      <c r="AT1846" s="66"/>
      <c r="AU1846" s="72" t="s">
        <v>755</v>
      </c>
      <c r="AV1846" s="73" t="s">
        <v>755</v>
      </c>
      <c r="AW1846" s="66" t="s">
        <v>755</v>
      </c>
      <c r="AX1846" s="66" t="s">
        <v>755</v>
      </c>
      <c r="AY1846" s="20"/>
      <c r="AZ1846" s="20"/>
      <c r="BA1846" s="105" t="str">
        <f t="shared" si="261"/>
        <v/>
      </c>
      <c r="BB1846" s="20" t="str">
        <f t="shared" si="262"/>
        <v/>
      </c>
      <c r="BC1846" s="20"/>
      <c r="BD1846" s="20"/>
      <c r="BE1846" s="75" t="s">
        <v>755</v>
      </c>
      <c r="BF1846" s="73" t="s">
        <v>755</v>
      </c>
      <c r="BG1846" s="55" t="s">
        <v>755</v>
      </c>
      <c r="BH1846" s="76" t="s">
        <v>755</v>
      </c>
      <c r="BI1846" s="20" t="s">
        <v>755</v>
      </c>
      <c r="BJ1846" s="20" t="s">
        <v>755</v>
      </c>
      <c r="BK1846" s="55" t="s">
        <v>755</v>
      </c>
      <c r="BL1846" s="71" t="s">
        <v>755</v>
      </c>
      <c r="BM1846" s="77" t="s">
        <v>755</v>
      </c>
      <c r="BN1846" s="78" t="s">
        <v>755</v>
      </c>
      <c r="BO1846" s="77" t="s">
        <v>755</v>
      </c>
      <c r="BP1846" s="78" t="s">
        <v>755</v>
      </c>
    </row>
    <row r="1847" spans="1:68" s="3" customFormat="1" ht="17" customHeight="1" x14ac:dyDescent="0.2">
      <c r="A1847" s="20" t="s">
        <v>95</v>
      </c>
      <c r="B1847" s="20" t="s">
        <v>1822</v>
      </c>
      <c r="C1847" s="20" t="s">
        <v>936</v>
      </c>
      <c r="D1847" s="20" t="s">
        <v>1</v>
      </c>
      <c r="E1847" s="20" t="s">
        <v>77</v>
      </c>
      <c r="F1847" s="20" t="s">
        <v>2147</v>
      </c>
      <c r="G1847" s="20" t="s">
        <v>2442</v>
      </c>
      <c r="H1847" s="20" t="s">
        <v>18673</v>
      </c>
      <c r="I1847" s="19">
        <f t="shared" si="263"/>
        <v>34</v>
      </c>
      <c r="J1847" s="20" t="s">
        <v>755</v>
      </c>
      <c r="K1847" s="20" t="s">
        <v>2262</v>
      </c>
      <c r="L1847" s="95" t="str">
        <f>IF(M1847&lt;&gt;"",IF(NOT(ISNA(INDEX(cc!B:B,MATCH(M1847,cc!A:A,0)))),INDEX(cc!B:B,MATCH(M1847,cc!A:A,0)),"0"),"")</f>
        <v>Age (&lt;15,15+)</v>
      </c>
      <c r="M1847" s="97" t="s">
        <v>4030</v>
      </c>
      <c r="N1847" s="28" t="str">
        <f t="shared" si="264"/>
        <v xml:space="preserve"> TARGET</v>
      </c>
      <c r="O1847" s="19" t="str">
        <f t="shared" si="257"/>
        <v>TB_SCREEN (N, DSD, Age Aggregated) TARGET: PLHIV Screened</v>
      </c>
      <c r="P1847" s="19" t="str">
        <f t="shared" si="258"/>
        <v>TB_SCREEN (N, DSD, Age Aggregated) TARGET: PLHIV Screened</v>
      </c>
      <c r="Q1847" s="19" t="str">
        <f t="shared" si="265"/>
        <v>TB_SCREEN (N, DSD, Age Agg) TARGET</v>
      </c>
      <c r="R1847" s="19" t="str">
        <f t="shared" si="259"/>
        <v>TB_SCREEN_N_DSD_Age_Agg_TARGET</v>
      </c>
      <c r="S1847" s="19" t="str">
        <f t="shared" si="260"/>
        <v>TB_SCREEN_N_DSD_Age_Agg_TARGET</v>
      </c>
      <c r="T1847" s="19" t="b">
        <f>NOT(ISNA(VLOOKUP(B1847,dbcodes!A:B,2,FALSE)))</f>
        <v>1</v>
      </c>
      <c r="U1847" s="19" t="str">
        <f>IF(ISNA(VLOOKUP(B1847,dbcodes!A:B,2,FALSE)),des!R1398,VLOOKUP(B1847,dbcodes!A:B,2,FALSE))</f>
        <v>TB_SCREEN_N_DSD_Age_Aggregated_TARGET</v>
      </c>
      <c r="V1847" s="20" t="s">
        <v>2373</v>
      </c>
      <c r="W1847" s="107" t="str">
        <f>IF(ISNA(VLOOKUP(C1847,descriptions!A:B,2,FALSE)),des!V1398,IF(G1847=" TARGET","Target ","")&amp;VLOOKUP(C1847,descriptions!A:B,2,FALSE))</f>
        <v>Target number of active beneficiaries receiving support from PEPFAR OVC programs to access HIV services.</v>
      </c>
      <c r="X1847" s="20" t="s">
        <v>4</v>
      </c>
      <c r="Y1847" s="20" t="s">
        <v>831</v>
      </c>
      <c r="Z1847" s="20" t="s">
        <v>836</v>
      </c>
      <c r="AA1847" s="20" t="s">
        <v>102</v>
      </c>
      <c r="AB1847" s="20" t="s">
        <v>755</v>
      </c>
      <c r="AC1847" s="19" t="str">
        <f>IF(AB1847&lt;&gt;"",IF(NOT(ISNA(INDEX(os!A:A,MATCH(AB1847,os!B:B,0)))),INDEX(os!A:A,MATCH(AB1847,os!B:B,0)),"0"),"")</f>
        <v/>
      </c>
      <c r="AD1847" s="20" t="s">
        <v>830</v>
      </c>
      <c r="AE1847" s="20"/>
      <c r="AF1847" s="20"/>
      <c r="AG1847" s="20"/>
      <c r="AH1847" s="93" t="str">
        <f>IF(NOT(ISNA(VLOOKUP(B:B,ResultsTargets!A:A,1,0))),"TRUE","")</f>
        <v/>
      </c>
      <c r="AI1847" s="19" t="str">
        <f>IF(ISNA(VLOOKUP(C1847,dim_techarea!A:B,2,FALSE)),"",VLOOKUP(C1847,dim_techarea!A:B,2,FALSE))</f>
        <v>TB_SCREEN</v>
      </c>
      <c r="AJ1847" s="19" t="str">
        <f>IF(ISNA(VLOOKUP(AI1847,dim_techarea!B:C,2,FALSE)),"",VLOOKUP(AI1847,dim_techarea!B:C,2,FALSE))</f>
        <v>pRgxpztwasV</v>
      </c>
      <c r="AK1847" s="19" t="str">
        <f>IF(ISNA(VLOOKUP(TRIM(G1847),dim_targetsresults!A:B,2,FALSE)),"",VLOOKUP(TRIM(G1847),dim_targetsresults!A:C,2,FALSE))</f>
        <v>MER Targets</v>
      </c>
      <c r="AL1847" s="19" t="str">
        <f>IF(ISNA(VLOOKUP(AK1847,dim_targetsresults!B:C,2,FALSE)),"",VLOOKUP(AK1847,dim_targetsresults!B:C,2,FALSE))</f>
        <v>W8imnja2Owd</v>
      </c>
      <c r="AM1847" s="19" t="str">
        <f>IF(ISNA(VLOOKUP(TRIM(D1847),dim_numeratordenominator!A:B,2,FALSE)),"",VLOOKUP(TRIM(D1847),dim_numeratordenominator!A:C,2,FALSE))</f>
        <v>Numerator</v>
      </c>
      <c r="AN1847" s="19" t="str">
        <f>IF(ISNA(VLOOKUP(AM1847,dim_numeratordenominator!B:C,2,FALSE)),"",VLOOKUP(AM1847,dim_numeratordenominator!B:C,2,FALSE))</f>
        <v>Som9NRMQqV7</v>
      </c>
      <c r="AO1847" s="19" t="str">
        <f>IF(ISNA(VLOOKUP(TRIM(E1847),dim_supporttype!A:B,2,FALSE)),"",VLOOKUP(TRIM(E1847),dim_supporttype!A:C,2,FALSE))</f>
        <v>DSD</v>
      </c>
      <c r="AP1847" s="19" t="str">
        <f>IF(ISNA(VLOOKUP(AO1847,dim_supporttype!B:C,2,FALSE)),"",VLOOKUP(AO1847,dim_supporttype!B:C,2,FALSE))</f>
        <v>iM13vdNLWKb</v>
      </c>
      <c r="AQ1847" s="19" t="str">
        <f>IF(ISNA(VLOOKUP(TRIM(F1847),dim_disaggs!A:B,2,FALSE)),"No Disagg",VLOOKUP(TRIM(F1847),dim_disaggs!A:B,2,FALSE))</f>
        <v>Age Aggregated</v>
      </c>
      <c r="AR1847" s="19" t="str">
        <f>IF(ISNA(VLOOKUP(AQ1847,dim_disaggs!B:C,2,FALSE)),"",VLOOKUP(AQ1847,dim_disaggs!B:C,2,FALSE))</f>
        <v>zY8SynzWEP5</v>
      </c>
      <c r="AS1847" s="72"/>
      <c r="AT1847" s="66"/>
      <c r="AU1847" s="72" t="s">
        <v>755</v>
      </c>
      <c r="AV1847" s="73" t="s">
        <v>755</v>
      </c>
      <c r="AW1847" s="66" t="s">
        <v>755</v>
      </c>
      <c r="AX1847" s="66" t="s">
        <v>755</v>
      </c>
      <c r="AY1847" s="20"/>
      <c r="AZ1847" s="20"/>
      <c r="BA1847" s="105" t="str">
        <f t="shared" si="261"/>
        <v/>
      </c>
      <c r="BB1847" s="20" t="str">
        <f t="shared" si="262"/>
        <v/>
      </c>
      <c r="BC1847" s="20"/>
      <c r="BD1847" s="20"/>
      <c r="BE1847" s="75" t="s">
        <v>755</v>
      </c>
      <c r="BF1847" s="73" t="s">
        <v>755</v>
      </c>
      <c r="BG1847" s="55" t="s">
        <v>755</v>
      </c>
      <c r="BH1847" s="76" t="s">
        <v>755</v>
      </c>
      <c r="BI1847" s="20" t="s">
        <v>755</v>
      </c>
      <c r="BJ1847" s="20" t="s">
        <v>755</v>
      </c>
      <c r="BK1847" s="55" t="s">
        <v>755</v>
      </c>
      <c r="BL1847" s="71" t="s">
        <v>755</v>
      </c>
      <c r="BM1847" s="77" t="s">
        <v>755</v>
      </c>
      <c r="BN1847" s="78" t="s">
        <v>755</v>
      </c>
      <c r="BO1847" s="77" t="s">
        <v>755</v>
      </c>
      <c r="BP1847" s="78" t="s">
        <v>755</v>
      </c>
    </row>
    <row r="1848" spans="1:68" s="3" customFormat="1" x14ac:dyDescent="0.2">
      <c r="A1848" s="20" t="s">
        <v>95</v>
      </c>
      <c r="B1848" s="20" t="s">
        <v>1830</v>
      </c>
      <c r="C1848" s="20" t="s">
        <v>936</v>
      </c>
      <c r="D1848" s="20" t="s">
        <v>1</v>
      </c>
      <c r="E1848" s="20" t="s">
        <v>78</v>
      </c>
      <c r="F1848" s="20" t="s">
        <v>2147</v>
      </c>
      <c r="G1848" s="20" t="s">
        <v>2442</v>
      </c>
      <c r="H1848" s="20" t="s">
        <v>18673</v>
      </c>
      <c r="I1848" s="19">
        <f t="shared" si="263"/>
        <v>33</v>
      </c>
      <c r="J1848" s="20" t="s">
        <v>755</v>
      </c>
      <c r="K1848" s="20" t="s">
        <v>2262</v>
      </c>
      <c r="L1848" s="95" t="str">
        <f>IF(M1848&lt;&gt;"",IF(NOT(ISNA(INDEX(cc!B:B,MATCH(M1848,cc!A:A,0)))),INDEX(cc!B:B,MATCH(M1848,cc!A:A,0)),"0"),"")</f>
        <v>Age (&lt;15,15+)</v>
      </c>
      <c r="M1848" s="97" t="s">
        <v>4030</v>
      </c>
      <c r="N1848" s="28" t="str">
        <f t="shared" si="264"/>
        <v xml:space="preserve"> TARGET</v>
      </c>
      <c r="O1848" s="19" t="str">
        <f t="shared" si="257"/>
        <v>TB_SCREEN (N, TA, Age Aggregated) TARGET: PLHIV Screened</v>
      </c>
      <c r="P1848" s="19" t="str">
        <f t="shared" si="258"/>
        <v>TB_SCREEN (N, TA, Age Aggregated) TARGET: PLHIV Screened</v>
      </c>
      <c r="Q1848" s="19" t="str">
        <f t="shared" si="265"/>
        <v>TB_SCREEN (N, TA, Age Agg) TARGET</v>
      </c>
      <c r="R1848" s="19" t="str">
        <f t="shared" si="259"/>
        <v>TB_SCREEN_N_TA_Age_Agg_TARGET</v>
      </c>
      <c r="S1848" s="19" t="str">
        <f t="shared" si="260"/>
        <v>TB_SCREEN_N_TA_Age_Agg_TARGET</v>
      </c>
      <c r="T1848" s="19" t="b">
        <f>NOT(ISNA(VLOOKUP(B1848,dbcodes!A:B,2,FALSE)))</f>
        <v>1</v>
      </c>
      <c r="U1848" s="19" t="str">
        <f>IF(ISNA(VLOOKUP(B1848,dbcodes!A:B,2,FALSE)),des!R1399,VLOOKUP(B1848,dbcodes!A:B,2,FALSE))</f>
        <v>TB_SCREEN_N_TA_Age_Aggregated_TARGET</v>
      </c>
      <c r="V1848" s="20" t="s">
        <v>2373</v>
      </c>
      <c r="W1848" s="107" t="str">
        <f>IF(ISNA(VLOOKUP(C1848,descriptions!A:B,2,FALSE)),des!V1399,IF(G1848=" TARGET","Target ","")&amp;VLOOKUP(C1848,descriptions!A:B,2,FALSE))</f>
        <v>Target number of active beneficiaries receiving support from PEPFAR OVC programs to access HIV services.</v>
      </c>
      <c r="X1848" s="20" t="s">
        <v>4</v>
      </c>
      <c r="Y1848" s="20" t="s">
        <v>831</v>
      </c>
      <c r="Z1848" s="20" t="s">
        <v>836</v>
      </c>
      <c r="AA1848" s="20" t="s">
        <v>102</v>
      </c>
      <c r="AB1848" s="20" t="s">
        <v>755</v>
      </c>
      <c r="AC1848" s="19" t="str">
        <f>IF(AB1848&lt;&gt;"",IF(NOT(ISNA(INDEX(os!A:A,MATCH(AB1848,os!B:B,0)))),INDEX(os!A:A,MATCH(AB1848,os!B:B,0)),"0"),"")</f>
        <v/>
      </c>
      <c r="AD1848" s="20" t="s">
        <v>830</v>
      </c>
      <c r="AE1848" s="20"/>
      <c r="AF1848" s="20"/>
      <c r="AG1848" s="20"/>
      <c r="AH1848" s="93" t="str">
        <f>IF(NOT(ISNA(VLOOKUP(B:B,ResultsTargets!A:A,1,0))),"TRUE","")</f>
        <v/>
      </c>
      <c r="AI1848" s="19" t="str">
        <f>IF(ISNA(VLOOKUP(C1848,dim_techarea!A:B,2,FALSE)),"",VLOOKUP(C1848,dim_techarea!A:B,2,FALSE))</f>
        <v>TB_SCREEN</v>
      </c>
      <c r="AJ1848" s="19" t="str">
        <f>IF(ISNA(VLOOKUP(AI1848,dim_techarea!B:C,2,FALSE)),"",VLOOKUP(AI1848,dim_techarea!B:C,2,FALSE))</f>
        <v>pRgxpztwasV</v>
      </c>
      <c r="AK1848" s="19" t="str">
        <f>IF(ISNA(VLOOKUP(TRIM(G1848),dim_targetsresults!A:B,2,FALSE)),"",VLOOKUP(TRIM(G1848),dim_targetsresults!A:C,2,FALSE))</f>
        <v>MER Targets</v>
      </c>
      <c r="AL1848" s="19" t="str">
        <f>IF(ISNA(VLOOKUP(AK1848,dim_targetsresults!B:C,2,FALSE)),"",VLOOKUP(AK1848,dim_targetsresults!B:C,2,FALSE))</f>
        <v>W8imnja2Owd</v>
      </c>
      <c r="AM1848" s="19" t="str">
        <f>IF(ISNA(VLOOKUP(TRIM(D1848),dim_numeratordenominator!A:B,2,FALSE)),"",VLOOKUP(TRIM(D1848),dim_numeratordenominator!A:C,2,FALSE))</f>
        <v>Numerator</v>
      </c>
      <c r="AN1848" s="19" t="str">
        <f>IF(ISNA(VLOOKUP(AM1848,dim_numeratordenominator!B:C,2,FALSE)),"",VLOOKUP(AM1848,dim_numeratordenominator!B:C,2,FALSE))</f>
        <v>Som9NRMQqV7</v>
      </c>
      <c r="AO1848" s="19" t="str">
        <f>IF(ISNA(VLOOKUP(TRIM(E1848),dim_supporttype!A:B,2,FALSE)),"",VLOOKUP(TRIM(E1848),dim_supporttype!A:C,2,FALSE))</f>
        <v>TA</v>
      </c>
      <c r="AP1848" s="19" t="str">
        <f>IF(ISNA(VLOOKUP(AO1848,dim_supporttype!B:C,2,FALSE)),"",VLOOKUP(AO1848,dim_supporttype!B:C,2,FALSE))</f>
        <v>cRAGKdWIDn4</v>
      </c>
      <c r="AQ1848" s="19" t="str">
        <f>IF(ISNA(VLOOKUP(TRIM(F1848),dim_disaggs!A:B,2,FALSE)),"No Disagg",VLOOKUP(TRIM(F1848),dim_disaggs!A:B,2,FALSE))</f>
        <v>Age Aggregated</v>
      </c>
      <c r="AR1848" s="19" t="str">
        <f>IF(ISNA(VLOOKUP(AQ1848,dim_disaggs!B:C,2,FALSE)),"",VLOOKUP(AQ1848,dim_disaggs!B:C,2,FALSE))</f>
        <v>zY8SynzWEP5</v>
      </c>
      <c r="AS1848" s="72"/>
      <c r="AT1848" s="66"/>
      <c r="AU1848" s="72" t="s">
        <v>755</v>
      </c>
      <c r="AV1848" s="73" t="s">
        <v>755</v>
      </c>
      <c r="AW1848" s="66" t="s">
        <v>755</v>
      </c>
      <c r="AX1848" s="66" t="s">
        <v>755</v>
      </c>
      <c r="AY1848" s="20"/>
      <c r="AZ1848" s="20"/>
      <c r="BA1848" s="105" t="str">
        <f t="shared" si="261"/>
        <v/>
      </c>
      <c r="BB1848" s="20" t="str">
        <f t="shared" si="262"/>
        <v/>
      </c>
      <c r="BC1848" s="20"/>
      <c r="BD1848" s="20"/>
      <c r="BE1848" s="75" t="s">
        <v>755</v>
      </c>
      <c r="BF1848" s="73" t="s">
        <v>755</v>
      </c>
      <c r="BG1848" s="55" t="s">
        <v>755</v>
      </c>
      <c r="BH1848" s="76" t="s">
        <v>755</v>
      </c>
      <c r="BI1848" s="20" t="s">
        <v>755</v>
      </c>
      <c r="BJ1848" s="20" t="s">
        <v>755</v>
      </c>
      <c r="BK1848" s="55" t="s">
        <v>755</v>
      </c>
      <c r="BL1848" s="71" t="s">
        <v>755</v>
      </c>
      <c r="BM1848" s="77" t="s">
        <v>755</v>
      </c>
      <c r="BN1848" s="78" t="s">
        <v>755</v>
      </c>
      <c r="BO1848" s="77" t="s">
        <v>755</v>
      </c>
      <c r="BP1848" s="78" t="s">
        <v>755</v>
      </c>
    </row>
    <row r="1849" spans="1:68" s="3" customFormat="1" x14ac:dyDescent="0.2">
      <c r="A1849" s="20" t="s">
        <v>95</v>
      </c>
      <c r="B1849" s="20" t="s">
        <v>1828</v>
      </c>
      <c r="C1849" s="20" t="s">
        <v>936</v>
      </c>
      <c r="D1849" s="20" t="s">
        <v>1</v>
      </c>
      <c r="E1849" s="20" t="s">
        <v>77</v>
      </c>
      <c r="F1849" s="20" t="s">
        <v>525</v>
      </c>
      <c r="G1849" s="20" t="s">
        <v>2442</v>
      </c>
      <c r="H1849" s="20" t="s">
        <v>525</v>
      </c>
      <c r="I1849" s="19">
        <f t="shared" si="263"/>
        <v>30</v>
      </c>
      <c r="J1849" s="20" t="s">
        <v>755</v>
      </c>
      <c r="K1849" s="20" t="s">
        <v>2262</v>
      </c>
      <c r="L1849" s="95" t="str">
        <f>IF(M1849&lt;&gt;"",IF(NOT(ISNA(INDEX(cc!B:B,MATCH(M1849,cc!A:A,0)))),INDEX(cc!B:B,MATCH(M1849,cc!A:A,0)),"0"),"")</f>
        <v>Sex</v>
      </c>
      <c r="M1849" s="97" t="s">
        <v>4106</v>
      </c>
      <c r="N1849" s="28" t="str">
        <f t="shared" si="264"/>
        <v xml:space="preserve"> TARGET</v>
      </c>
      <c r="O1849" s="19" t="str">
        <f t="shared" si="257"/>
        <v>TB_SCREEN (N, DSD, Sex) TARGET: PLHIV Screened</v>
      </c>
      <c r="P1849" s="19" t="str">
        <f t="shared" si="258"/>
        <v>TB_SCREEN (N, DSD, Sex) TARGET: PLHIV Screened</v>
      </c>
      <c r="Q1849" s="19" t="str">
        <f t="shared" si="265"/>
        <v>TB_SCREEN (N, DSD, Sex) TARGET</v>
      </c>
      <c r="R1849" s="19" t="str">
        <f t="shared" si="259"/>
        <v>TB_SCREEN_N_DSD_Sex_TARGET</v>
      </c>
      <c r="S1849" s="19" t="str">
        <f t="shared" si="260"/>
        <v>TB_SCREEN_N_DSD_Sex_TARGET</v>
      </c>
      <c r="T1849" s="19" t="b">
        <f>NOT(ISNA(VLOOKUP(B1849,dbcodes!A:B,2,FALSE)))</f>
        <v>1</v>
      </c>
      <c r="U1849" s="19" t="str">
        <f>IF(ISNA(VLOOKUP(B1849,dbcodes!A:B,2,FALSE)),des!R1400,VLOOKUP(B1849,dbcodes!A:B,2,FALSE))</f>
        <v>TB_SCREEN_N_DSD_Sex_TARGET</v>
      </c>
      <c r="V1849" s="20" t="s">
        <v>2373</v>
      </c>
      <c r="W1849" s="107" t="str">
        <f>IF(ISNA(VLOOKUP(C1849,descriptions!A:B,2,FALSE)),des!V1400,IF(G1849=" TARGET","Target ","")&amp;VLOOKUP(C1849,descriptions!A:B,2,FALSE))</f>
        <v>Target number of active beneficiaries receiving support from PEPFAR OVC programs to access HIV services.</v>
      </c>
      <c r="X1849" s="20" t="s">
        <v>4</v>
      </c>
      <c r="Y1849" s="20" t="s">
        <v>831</v>
      </c>
      <c r="Z1849" s="20" t="s">
        <v>836</v>
      </c>
      <c r="AA1849" s="20" t="s">
        <v>102</v>
      </c>
      <c r="AB1849" s="20" t="s">
        <v>755</v>
      </c>
      <c r="AC1849" s="19" t="str">
        <f>IF(AB1849&lt;&gt;"",IF(NOT(ISNA(INDEX(os!A:A,MATCH(AB1849,os!B:B,0)))),INDEX(os!A:A,MATCH(AB1849,os!B:B,0)),"0"),"")</f>
        <v/>
      </c>
      <c r="AD1849" s="20" t="s">
        <v>830</v>
      </c>
      <c r="AE1849" s="20"/>
      <c r="AF1849" s="20"/>
      <c r="AG1849" s="20"/>
      <c r="AH1849" s="93" t="str">
        <f>IF(NOT(ISNA(VLOOKUP(B:B,ResultsTargets!A:A,1,0))),"TRUE","")</f>
        <v/>
      </c>
      <c r="AI1849" s="19" t="str">
        <f>IF(ISNA(VLOOKUP(C1849,dim_techarea!A:B,2,FALSE)),"",VLOOKUP(C1849,dim_techarea!A:B,2,FALSE))</f>
        <v>TB_SCREEN</v>
      </c>
      <c r="AJ1849" s="19" t="str">
        <f>IF(ISNA(VLOOKUP(AI1849,dim_techarea!B:C,2,FALSE)),"",VLOOKUP(AI1849,dim_techarea!B:C,2,FALSE))</f>
        <v>pRgxpztwasV</v>
      </c>
      <c r="AK1849" s="19" t="str">
        <f>IF(ISNA(VLOOKUP(TRIM(G1849),dim_targetsresults!A:B,2,FALSE)),"",VLOOKUP(TRIM(G1849),dim_targetsresults!A:C,2,FALSE))</f>
        <v>MER Targets</v>
      </c>
      <c r="AL1849" s="19" t="str">
        <f>IF(ISNA(VLOOKUP(AK1849,dim_targetsresults!B:C,2,FALSE)),"",VLOOKUP(AK1849,dim_targetsresults!B:C,2,FALSE))</f>
        <v>W8imnja2Owd</v>
      </c>
      <c r="AM1849" s="19" t="str">
        <f>IF(ISNA(VLOOKUP(TRIM(D1849),dim_numeratordenominator!A:B,2,FALSE)),"",VLOOKUP(TRIM(D1849),dim_numeratordenominator!A:C,2,FALSE))</f>
        <v>Numerator</v>
      </c>
      <c r="AN1849" s="19" t="str">
        <f>IF(ISNA(VLOOKUP(AM1849,dim_numeratordenominator!B:C,2,FALSE)),"",VLOOKUP(AM1849,dim_numeratordenominator!B:C,2,FALSE))</f>
        <v>Som9NRMQqV7</v>
      </c>
      <c r="AO1849" s="19" t="str">
        <f>IF(ISNA(VLOOKUP(TRIM(E1849),dim_supporttype!A:B,2,FALSE)),"",VLOOKUP(TRIM(E1849),dim_supporttype!A:C,2,FALSE))</f>
        <v>DSD</v>
      </c>
      <c r="AP1849" s="19" t="str">
        <f>IF(ISNA(VLOOKUP(AO1849,dim_supporttype!B:C,2,FALSE)),"",VLOOKUP(AO1849,dim_supporttype!B:C,2,FALSE))</f>
        <v>iM13vdNLWKb</v>
      </c>
      <c r="AQ1849" s="19" t="str">
        <f>IF(ISNA(VLOOKUP(TRIM(F1849),dim_disaggs!A:B,2,FALSE)),"No Disagg",VLOOKUP(TRIM(F1849),dim_disaggs!A:B,2,FALSE))</f>
        <v>Sex</v>
      </c>
      <c r="AR1849" s="19" t="str">
        <f>IF(ISNA(VLOOKUP(AQ1849,dim_disaggs!B:C,2,FALSE)),"",VLOOKUP(AQ1849,dim_disaggs!B:C,2,FALSE))</f>
        <v>sdHeplyj1SL</v>
      </c>
      <c r="AS1849" s="72"/>
      <c r="AT1849" s="66"/>
      <c r="AU1849" s="72" t="s">
        <v>755</v>
      </c>
      <c r="AV1849" s="73" t="s">
        <v>755</v>
      </c>
      <c r="AW1849" s="66" t="s">
        <v>755</v>
      </c>
      <c r="AX1849" s="66" t="s">
        <v>755</v>
      </c>
      <c r="AY1849" s="20"/>
      <c r="AZ1849" s="20"/>
      <c r="BA1849" s="105" t="str">
        <f t="shared" si="261"/>
        <v>Top Level Numerator</v>
      </c>
      <c r="BB1849" s="20" t="str">
        <f t="shared" si="262"/>
        <v>PE5QVF0w4xj</v>
      </c>
      <c r="BC1849" s="20" t="s">
        <v>25706</v>
      </c>
      <c r="BD1849" s="20" t="s">
        <v>25707</v>
      </c>
      <c r="BE1849" s="75" t="s">
        <v>755</v>
      </c>
      <c r="BF1849" s="73" t="s">
        <v>755</v>
      </c>
      <c r="BG1849" s="55" t="s">
        <v>755</v>
      </c>
      <c r="BH1849" s="76" t="s">
        <v>755</v>
      </c>
      <c r="BI1849" s="20" t="s">
        <v>755</v>
      </c>
      <c r="BJ1849" s="20" t="s">
        <v>755</v>
      </c>
      <c r="BK1849" s="55" t="s">
        <v>755</v>
      </c>
      <c r="BL1849" s="71" t="s">
        <v>755</v>
      </c>
      <c r="BM1849" s="77" t="s">
        <v>755</v>
      </c>
      <c r="BN1849" s="78" t="s">
        <v>755</v>
      </c>
      <c r="BO1849" s="77" t="s">
        <v>755</v>
      </c>
      <c r="BP1849" s="78" t="s">
        <v>755</v>
      </c>
    </row>
    <row r="1850" spans="1:68" s="3" customFormat="1" x14ac:dyDescent="0.2">
      <c r="A1850" s="20" t="s">
        <v>95</v>
      </c>
      <c r="B1850" s="20" t="s">
        <v>1836</v>
      </c>
      <c r="C1850" s="20" t="s">
        <v>936</v>
      </c>
      <c r="D1850" s="20" t="s">
        <v>1</v>
      </c>
      <c r="E1850" s="20" t="s">
        <v>78</v>
      </c>
      <c r="F1850" s="20" t="s">
        <v>525</v>
      </c>
      <c r="G1850" s="20" t="s">
        <v>2442</v>
      </c>
      <c r="H1850" s="20" t="s">
        <v>525</v>
      </c>
      <c r="I1850" s="19">
        <f t="shared" si="263"/>
        <v>29</v>
      </c>
      <c r="J1850" s="20" t="s">
        <v>755</v>
      </c>
      <c r="K1850" s="20" t="s">
        <v>2262</v>
      </c>
      <c r="L1850" s="95" t="str">
        <f>IF(M1850&lt;&gt;"",IF(NOT(ISNA(INDEX(cc!B:B,MATCH(M1850,cc!A:A,0)))),INDEX(cc!B:B,MATCH(M1850,cc!A:A,0)),"0"),"")</f>
        <v>Sex</v>
      </c>
      <c r="M1850" s="97" t="s">
        <v>4106</v>
      </c>
      <c r="N1850" s="28" t="str">
        <f t="shared" si="264"/>
        <v xml:space="preserve"> TARGET</v>
      </c>
      <c r="O1850" s="19" t="str">
        <f t="shared" si="257"/>
        <v>TB_SCREEN (N, TA, Sex) TARGET: PLHIV Screened</v>
      </c>
      <c r="P1850" s="19" t="str">
        <f t="shared" si="258"/>
        <v>TB_SCREEN (N, TA, Sex) TARGET: PLHIV Screened</v>
      </c>
      <c r="Q1850" s="19" t="str">
        <f t="shared" si="265"/>
        <v>TB_SCREEN (N, TA, Sex) TARGET</v>
      </c>
      <c r="R1850" s="19" t="str">
        <f t="shared" si="259"/>
        <v>TB_SCREEN_N_TA_Sex_TARGET</v>
      </c>
      <c r="S1850" s="19" t="str">
        <f t="shared" si="260"/>
        <v>TB_SCREEN_N_TA_Sex_TARGET</v>
      </c>
      <c r="T1850" s="19" t="b">
        <f>NOT(ISNA(VLOOKUP(B1850,dbcodes!A:B,2,FALSE)))</f>
        <v>1</v>
      </c>
      <c r="U1850" s="19" t="str">
        <f>IF(ISNA(VLOOKUP(B1850,dbcodes!A:B,2,FALSE)),des!R1401,VLOOKUP(B1850,dbcodes!A:B,2,FALSE))</f>
        <v>TB_SCREEN_N_TA_Sex_TARGET</v>
      </c>
      <c r="V1850" s="20" t="s">
        <v>2373</v>
      </c>
      <c r="W1850" s="107" t="str">
        <f>IF(ISNA(VLOOKUP(C1850,descriptions!A:B,2,FALSE)),des!V1401,IF(G1850=" TARGET","Target ","")&amp;VLOOKUP(C1850,descriptions!A:B,2,FALSE))</f>
        <v>Target number of active beneficiaries receiving support from PEPFAR OVC programs to access HIV services.</v>
      </c>
      <c r="X1850" s="20" t="s">
        <v>4</v>
      </c>
      <c r="Y1850" s="20" t="s">
        <v>831</v>
      </c>
      <c r="Z1850" s="20" t="s">
        <v>836</v>
      </c>
      <c r="AA1850" s="20" t="s">
        <v>102</v>
      </c>
      <c r="AB1850" s="20" t="s">
        <v>755</v>
      </c>
      <c r="AC1850" s="19" t="str">
        <f>IF(AB1850&lt;&gt;"",IF(NOT(ISNA(INDEX(os!A:A,MATCH(AB1850,os!B:B,0)))),INDEX(os!A:A,MATCH(AB1850,os!B:B,0)),"0"),"")</f>
        <v/>
      </c>
      <c r="AD1850" s="20" t="s">
        <v>830</v>
      </c>
      <c r="AE1850" s="20"/>
      <c r="AF1850" s="20"/>
      <c r="AG1850" s="20"/>
      <c r="AH1850" s="93" t="str">
        <f>IF(NOT(ISNA(VLOOKUP(B:B,ResultsTargets!A:A,1,0))),"TRUE","")</f>
        <v/>
      </c>
      <c r="AI1850" s="19" t="str">
        <f>IF(ISNA(VLOOKUP(C1850,dim_techarea!A:B,2,FALSE)),"",VLOOKUP(C1850,dim_techarea!A:B,2,FALSE))</f>
        <v>TB_SCREEN</v>
      </c>
      <c r="AJ1850" s="19" t="str">
        <f>IF(ISNA(VLOOKUP(AI1850,dim_techarea!B:C,2,FALSE)),"",VLOOKUP(AI1850,dim_techarea!B:C,2,FALSE))</f>
        <v>pRgxpztwasV</v>
      </c>
      <c r="AK1850" s="19" t="str">
        <f>IF(ISNA(VLOOKUP(TRIM(G1850),dim_targetsresults!A:B,2,FALSE)),"",VLOOKUP(TRIM(G1850),dim_targetsresults!A:C,2,FALSE))</f>
        <v>MER Targets</v>
      </c>
      <c r="AL1850" s="19" t="str">
        <f>IF(ISNA(VLOOKUP(AK1850,dim_targetsresults!B:C,2,FALSE)),"",VLOOKUP(AK1850,dim_targetsresults!B:C,2,FALSE))</f>
        <v>W8imnja2Owd</v>
      </c>
      <c r="AM1850" s="19" t="str">
        <f>IF(ISNA(VLOOKUP(TRIM(D1850),dim_numeratordenominator!A:B,2,FALSE)),"",VLOOKUP(TRIM(D1850),dim_numeratordenominator!A:C,2,FALSE))</f>
        <v>Numerator</v>
      </c>
      <c r="AN1850" s="19" t="str">
        <f>IF(ISNA(VLOOKUP(AM1850,dim_numeratordenominator!B:C,2,FALSE)),"",VLOOKUP(AM1850,dim_numeratordenominator!B:C,2,FALSE))</f>
        <v>Som9NRMQqV7</v>
      </c>
      <c r="AO1850" s="19" t="str">
        <f>IF(ISNA(VLOOKUP(TRIM(E1850),dim_supporttype!A:B,2,FALSE)),"",VLOOKUP(TRIM(E1850),dim_supporttype!A:C,2,FALSE))</f>
        <v>TA</v>
      </c>
      <c r="AP1850" s="19" t="str">
        <f>IF(ISNA(VLOOKUP(AO1850,dim_supporttype!B:C,2,FALSE)),"",VLOOKUP(AO1850,dim_supporttype!B:C,2,FALSE))</f>
        <v>cRAGKdWIDn4</v>
      </c>
      <c r="AQ1850" s="19" t="str">
        <f>IF(ISNA(VLOOKUP(TRIM(F1850),dim_disaggs!A:B,2,FALSE)),"No Disagg",VLOOKUP(TRIM(F1850),dim_disaggs!A:B,2,FALSE))</f>
        <v>Sex</v>
      </c>
      <c r="AR1850" s="19" t="str">
        <f>IF(ISNA(VLOOKUP(AQ1850,dim_disaggs!B:C,2,FALSE)),"",VLOOKUP(AQ1850,dim_disaggs!B:C,2,FALSE))</f>
        <v>sdHeplyj1SL</v>
      </c>
      <c r="AS1850" s="72"/>
      <c r="AT1850" s="66"/>
      <c r="AU1850" s="72" t="s">
        <v>755</v>
      </c>
      <c r="AV1850" s="73" t="s">
        <v>755</v>
      </c>
      <c r="AW1850" s="66" t="s">
        <v>755</v>
      </c>
      <c r="AX1850" s="66" t="s">
        <v>755</v>
      </c>
      <c r="AY1850" s="20"/>
      <c r="AZ1850" s="20"/>
      <c r="BA1850" s="105" t="str">
        <f t="shared" si="261"/>
        <v>Top Level Numerator</v>
      </c>
      <c r="BB1850" s="20" t="str">
        <f t="shared" si="262"/>
        <v>PE5QVF0w4xj</v>
      </c>
      <c r="BC1850" s="20" t="s">
        <v>25706</v>
      </c>
      <c r="BD1850" s="20" t="s">
        <v>25707</v>
      </c>
      <c r="BE1850" s="75" t="s">
        <v>755</v>
      </c>
      <c r="BF1850" s="73" t="s">
        <v>755</v>
      </c>
      <c r="BG1850" s="55" t="s">
        <v>755</v>
      </c>
      <c r="BH1850" s="76" t="s">
        <v>755</v>
      </c>
      <c r="BI1850" s="20" t="s">
        <v>755</v>
      </c>
      <c r="BJ1850" s="20" t="s">
        <v>755</v>
      </c>
      <c r="BK1850" s="55" t="s">
        <v>755</v>
      </c>
      <c r="BL1850" s="71" t="s">
        <v>755</v>
      </c>
      <c r="BM1850" s="77" t="s">
        <v>755</v>
      </c>
      <c r="BN1850" s="78" t="s">
        <v>755</v>
      </c>
      <c r="BO1850" s="77" t="s">
        <v>755</v>
      </c>
      <c r="BP1850" s="78" t="s">
        <v>755</v>
      </c>
    </row>
    <row r="1851" spans="1:68" s="3" customFormat="1" x14ac:dyDescent="0.2">
      <c r="A1851" s="20" t="s">
        <v>95</v>
      </c>
      <c r="B1851" s="20" t="s">
        <v>1809</v>
      </c>
      <c r="C1851" s="20" t="s">
        <v>938</v>
      </c>
      <c r="D1851" s="20" t="s">
        <v>1</v>
      </c>
      <c r="E1851" s="20" t="s">
        <v>77</v>
      </c>
      <c r="F1851" s="20" t="s">
        <v>4156</v>
      </c>
      <c r="G1851" s="20" t="s">
        <v>2442</v>
      </c>
      <c r="H1851" s="20" t="s">
        <v>18672</v>
      </c>
      <c r="I1851" s="19">
        <f t="shared" si="263"/>
        <v>40</v>
      </c>
      <c r="J1851" s="20" t="s">
        <v>755</v>
      </c>
      <c r="K1851" s="20" t="s">
        <v>2261</v>
      </c>
      <c r="L1851" s="95" t="str">
        <f>IF(M1851&lt;&gt;"",IF(NOT(ISNA(INDEX(cc!B:B,MATCH(M1851,cc!A:A,0)))),INDEX(cc!B:B,MATCH(M1851,cc!A:A,0)),"0"),"")</f>
        <v>Age (&lt;15,15+) and Sex</v>
      </c>
      <c r="M1851" s="97" t="s">
        <v>111</v>
      </c>
      <c r="N1851" s="28" t="str">
        <f t="shared" si="264"/>
        <v xml:space="preserve"> TARGET</v>
      </c>
      <c r="O1851" s="19" t="str">
        <f t="shared" si="257"/>
        <v>TB_SCREENDX (N, DSD, Age Aggregated/Sex) TARGET: PLHIV in Clinical Care</v>
      </c>
      <c r="P1851" s="19" t="str">
        <f t="shared" si="258"/>
        <v>TB_SCREENDX (N, DSD, Age Aggregated/Sex) TARGET: PLHIV in Clinical Care</v>
      </c>
      <c r="Q1851" s="19" t="str">
        <f t="shared" si="265"/>
        <v>TB_SCREENDX (N, DSD, Age Agg/Sex) TARGET</v>
      </c>
      <c r="R1851" s="19" t="str">
        <f t="shared" si="259"/>
        <v>TB_SCREENDX_N_DSD_Age_Agg_Sex_TARGET</v>
      </c>
      <c r="S1851" s="19" t="str">
        <f t="shared" si="260"/>
        <v>TB_SCREENDX_N_DSD_Age_Agg_Sex_TARGET</v>
      </c>
      <c r="T1851" s="19" t="b">
        <f>NOT(ISNA(VLOOKUP(B1851,dbcodes!A:B,2,FALSE)))</f>
        <v>1</v>
      </c>
      <c r="U1851" s="19" t="str">
        <f>IF(ISNA(VLOOKUP(B1851,dbcodes!A:B,2,FALSE)),des!R1402,VLOOKUP(B1851,dbcodes!A:B,2,FALSE))</f>
        <v>TB_SCREENDX_N_DSD_Aggregated_Age_Sex_TARGET</v>
      </c>
      <c r="V1851" s="20" t="s">
        <v>2372</v>
      </c>
      <c r="W1851" s="107" t="str">
        <f>IF(ISNA(VLOOKUP(C1851,descriptions!A:B,2,FALSE)),des!V1402,IF(G1851=" TARGET","Target ","")&amp;VLOOKUP(C1851,descriptions!A:B,2,FALSE))</f>
        <v>Number of active beneficiaries surveyed</v>
      </c>
      <c r="X1851" s="20" t="s">
        <v>4</v>
      </c>
      <c r="Y1851" s="20" t="s">
        <v>831</v>
      </c>
      <c r="Z1851" s="20" t="s">
        <v>836</v>
      </c>
      <c r="AA1851" s="20" t="s">
        <v>102</v>
      </c>
      <c r="AB1851" s="20" t="s">
        <v>755</v>
      </c>
      <c r="AC1851" s="19" t="str">
        <f>IF(AB1851&lt;&gt;"",IF(NOT(ISNA(INDEX(os!A:A,MATCH(AB1851,os!B:B,0)))),INDEX(os!A:A,MATCH(AB1851,os!B:B,0)),"0"),"")</f>
        <v/>
      </c>
      <c r="AD1851" s="20" t="s">
        <v>830</v>
      </c>
      <c r="AE1851" s="20"/>
      <c r="AF1851" s="20"/>
      <c r="AG1851" s="20"/>
      <c r="AH1851" s="93" t="str">
        <f>IF(NOT(ISNA(VLOOKUP(B:B,ResultsTargets!A:A,1,0))),"TRUE","")</f>
        <v/>
      </c>
      <c r="AI1851" s="19" t="str">
        <f>IF(ISNA(VLOOKUP(C1851,dim_techarea!A:B,2,FALSE)),"",VLOOKUP(C1851,dim_techarea!A:B,2,FALSE))</f>
        <v>TB_SCREENDX</v>
      </c>
      <c r="AJ1851" s="19" t="str">
        <f>IF(ISNA(VLOOKUP(AI1851,dim_techarea!B:C,2,FALSE)),"",VLOOKUP(AI1851,dim_techarea!B:C,2,FALSE))</f>
        <v>ZoQyS5HNpzX</v>
      </c>
      <c r="AK1851" s="19" t="str">
        <f>IF(ISNA(VLOOKUP(TRIM(G1851),dim_targetsresults!A:B,2,FALSE)),"",VLOOKUP(TRIM(G1851),dim_targetsresults!A:C,2,FALSE))</f>
        <v>MER Targets</v>
      </c>
      <c r="AL1851" s="19" t="str">
        <f>IF(ISNA(VLOOKUP(AK1851,dim_targetsresults!B:C,2,FALSE)),"",VLOOKUP(AK1851,dim_targetsresults!B:C,2,FALSE))</f>
        <v>W8imnja2Owd</v>
      </c>
      <c r="AM1851" s="19" t="str">
        <f>IF(ISNA(VLOOKUP(TRIM(D1851),dim_numeratordenominator!A:B,2,FALSE)),"",VLOOKUP(TRIM(D1851),dim_numeratordenominator!A:C,2,FALSE))</f>
        <v>Numerator</v>
      </c>
      <c r="AN1851" s="19" t="str">
        <f>IF(ISNA(VLOOKUP(AM1851,dim_numeratordenominator!B:C,2,FALSE)),"",VLOOKUP(AM1851,dim_numeratordenominator!B:C,2,FALSE))</f>
        <v>Som9NRMQqV7</v>
      </c>
      <c r="AO1851" s="19" t="str">
        <f>IF(ISNA(VLOOKUP(TRIM(E1851),dim_supporttype!A:B,2,FALSE)),"",VLOOKUP(TRIM(E1851),dim_supporttype!A:C,2,FALSE))</f>
        <v>DSD</v>
      </c>
      <c r="AP1851" s="19" t="str">
        <f>IF(ISNA(VLOOKUP(AO1851,dim_supporttype!B:C,2,FALSE)),"",VLOOKUP(AO1851,dim_supporttype!B:C,2,FALSE))</f>
        <v>iM13vdNLWKb</v>
      </c>
      <c r="AQ1851" s="19" t="str">
        <f>IF(ISNA(VLOOKUP(TRIM(F1851),dim_disaggs!A:B,2,FALSE)),"No Disagg",VLOOKUP(TRIM(F1851),dim_disaggs!A:B,2,FALSE))</f>
        <v>Age Aggregated/Sex</v>
      </c>
      <c r="AR1851" s="19" t="str">
        <f>IF(ISNA(VLOOKUP(AQ1851,dim_disaggs!B:C,2,FALSE)),"",VLOOKUP(AQ1851,dim_disaggs!B:C,2,FALSE))</f>
        <v>KMhxXDjVseT</v>
      </c>
      <c r="AS1851" s="72"/>
      <c r="AT1851" s="66"/>
      <c r="AU1851" s="72" t="s">
        <v>755</v>
      </c>
      <c r="AV1851" s="73" t="s">
        <v>755</v>
      </c>
      <c r="AW1851" s="66" t="s">
        <v>755</v>
      </c>
      <c r="AX1851" s="66" t="s">
        <v>755</v>
      </c>
      <c r="AY1851" s="20"/>
      <c r="AZ1851" s="20"/>
      <c r="BA1851" s="105" t="str">
        <f t="shared" si="261"/>
        <v/>
      </c>
      <c r="BB1851" s="20" t="str">
        <f t="shared" si="262"/>
        <v/>
      </c>
      <c r="BC1851" s="20"/>
      <c r="BD1851" s="20"/>
      <c r="BE1851" s="75" t="s">
        <v>755</v>
      </c>
      <c r="BF1851" s="73" t="s">
        <v>755</v>
      </c>
      <c r="BG1851" s="55" t="s">
        <v>755</v>
      </c>
      <c r="BH1851" s="76" t="s">
        <v>755</v>
      </c>
      <c r="BI1851" s="20" t="s">
        <v>755</v>
      </c>
      <c r="BJ1851" s="20" t="s">
        <v>755</v>
      </c>
      <c r="BK1851" s="55" t="s">
        <v>755</v>
      </c>
      <c r="BL1851" s="71" t="s">
        <v>755</v>
      </c>
      <c r="BM1851" s="77" t="s">
        <v>755</v>
      </c>
      <c r="BN1851" s="78" t="s">
        <v>755</v>
      </c>
      <c r="BO1851" s="77" t="s">
        <v>755</v>
      </c>
      <c r="BP1851" s="78" t="s">
        <v>755</v>
      </c>
    </row>
    <row r="1852" spans="1:68" s="3" customFormat="1" x14ac:dyDescent="0.2">
      <c r="A1852" s="20" t="s">
        <v>95</v>
      </c>
      <c r="B1852" s="20" t="s">
        <v>1815</v>
      </c>
      <c r="C1852" s="20" t="s">
        <v>938</v>
      </c>
      <c r="D1852" s="20" t="s">
        <v>1</v>
      </c>
      <c r="E1852" s="20" t="s">
        <v>78</v>
      </c>
      <c r="F1852" s="20" t="s">
        <v>4156</v>
      </c>
      <c r="G1852" s="20" t="s">
        <v>2442</v>
      </c>
      <c r="H1852" s="20" t="s">
        <v>18672</v>
      </c>
      <c r="I1852" s="19">
        <f t="shared" si="263"/>
        <v>39</v>
      </c>
      <c r="J1852" s="20" t="s">
        <v>755</v>
      </c>
      <c r="K1852" s="20" t="s">
        <v>2261</v>
      </c>
      <c r="L1852" s="95" t="str">
        <f>IF(M1852&lt;&gt;"",IF(NOT(ISNA(INDEX(cc!B:B,MATCH(M1852,cc!A:A,0)))),INDEX(cc!B:B,MATCH(M1852,cc!A:A,0)),"0"),"")</f>
        <v>Age (&lt;15,15+) and Sex</v>
      </c>
      <c r="M1852" s="97" t="s">
        <v>111</v>
      </c>
      <c r="N1852" s="28" t="str">
        <f t="shared" si="264"/>
        <v xml:space="preserve"> TARGET</v>
      </c>
      <c r="O1852" s="19" t="str">
        <f t="shared" si="257"/>
        <v>TB_SCREENDX (N, TA, Age Aggregated/Sex) TARGET: PLHIV in Clinical Care</v>
      </c>
      <c r="P1852" s="19" t="str">
        <f t="shared" si="258"/>
        <v>TB_SCREENDX (N, TA, Age Aggregated/Sex) TARGET: PLHIV in Clinical Care</v>
      </c>
      <c r="Q1852" s="19" t="str">
        <f t="shared" si="265"/>
        <v>TB_SCREENDX (N, TA, Age Agg/Sex) TARGET</v>
      </c>
      <c r="R1852" s="19" t="str">
        <f t="shared" si="259"/>
        <v>TB_SCREENDX_N_TA_Age_Agg_Sex_TARGET</v>
      </c>
      <c r="S1852" s="19" t="str">
        <f t="shared" si="260"/>
        <v>TB_SCREENDX_N_TA_Age_Agg_Sex_TARGET</v>
      </c>
      <c r="T1852" s="19" t="b">
        <f>NOT(ISNA(VLOOKUP(B1852,dbcodes!A:B,2,FALSE)))</f>
        <v>1</v>
      </c>
      <c r="U1852" s="19" t="str">
        <f>IF(ISNA(VLOOKUP(B1852,dbcodes!A:B,2,FALSE)),des!R1403,VLOOKUP(B1852,dbcodes!A:B,2,FALSE))</f>
        <v>TB_SCREENDX_N_TA_Aggregated_Age_Sex_TARGET</v>
      </c>
      <c r="V1852" s="20" t="s">
        <v>2372</v>
      </c>
      <c r="W1852" s="107" t="str">
        <f>IF(ISNA(VLOOKUP(C1852,descriptions!A:B,2,FALSE)),des!V1403,IF(G1852=" TARGET","Target ","")&amp;VLOOKUP(C1852,descriptions!A:B,2,FALSE))</f>
        <v>Number of active beneficiaries surveyed.</v>
      </c>
      <c r="X1852" s="20" t="s">
        <v>4</v>
      </c>
      <c r="Y1852" s="20" t="s">
        <v>831</v>
      </c>
      <c r="Z1852" s="20" t="s">
        <v>836</v>
      </c>
      <c r="AA1852" s="20" t="s">
        <v>102</v>
      </c>
      <c r="AB1852" s="20" t="s">
        <v>755</v>
      </c>
      <c r="AC1852" s="19" t="str">
        <f>IF(AB1852&lt;&gt;"",IF(NOT(ISNA(INDEX(os!A:A,MATCH(AB1852,os!B:B,0)))),INDEX(os!A:A,MATCH(AB1852,os!B:B,0)),"0"),"")</f>
        <v/>
      </c>
      <c r="AD1852" s="20" t="s">
        <v>830</v>
      </c>
      <c r="AE1852" s="20"/>
      <c r="AF1852" s="20"/>
      <c r="AG1852" s="20"/>
      <c r="AH1852" s="93" t="str">
        <f>IF(NOT(ISNA(VLOOKUP(B:B,ResultsTargets!A:A,1,0))),"TRUE","")</f>
        <v/>
      </c>
      <c r="AI1852" s="19" t="str">
        <f>IF(ISNA(VLOOKUP(C1852,dim_techarea!A:B,2,FALSE)),"",VLOOKUP(C1852,dim_techarea!A:B,2,FALSE))</f>
        <v>TB_SCREENDX</v>
      </c>
      <c r="AJ1852" s="19" t="str">
        <f>IF(ISNA(VLOOKUP(AI1852,dim_techarea!B:C,2,FALSE)),"",VLOOKUP(AI1852,dim_techarea!B:C,2,FALSE))</f>
        <v>ZoQyS5HNpzX</v>
      </c>
      <c r="AK1852" s="19" t="str">
        <f>IF(ISNA(VLOOKUP(TRIM(G1852),dim_targetsresults!A:B,2,FALSE)),"",VLOOKUP(TRIM(G1852),dim_targetsresults!A:C,2,FALSE))</f>
        <v>MER Targets</v>
      </c>
      <c r="AL1852" s="19" t="str">
        <f>IF(ISNA(VLOOKUP(AK1852,dim_targetsresults!B:C,2,FALSE)),"",VLOOKUP(AK1852,dim_targetsresults!B:C,2,FALSE))</f>
        <v>W8imnja2Owd</v>
      </c>
      <c r="AM1852" s="19" t="str">
        <f>IF(ISNA(VLOOKUP(TRIM(D1852),dim_numeratordenominator!A:B,2,FALSE)),"",VLOOKUP(TRIM(D1852),dim_numeratordenominator!A:C,2,FALSE))</f>
        <v>Numerator</v>
      </c>
      <c r="AN1852" s="19" t="str">
        <f>IF(ISNA(VLOOKUP(AM1852,dim_numeratordenominator!B:C,2,FALSE)),"",VLOOKUP(AM1852,dim_numeratordenominator!B:C,2,FALSE))</f>
        <v>Som9NRMQqV7</v>
      </c>
      <c r="AO1852" s="19" t="str">
        <f>IF(ISNA(VLOOKUP(TRIM(E1852),dim_supporttype!A:B,2,FALSE)),"",VLOOKUP(TRIM(E1852),dim_supporttype!A:C,2,FALSE))</f>
        <v>TA</v>
      </c>
      <c r="AP1852" s="19" t="str">
        <f>IF(ISNA(VLOOKUP(AO1852,dim_supporttype!B:C,2,FALSE)),"",VLOOKUP(AO1852,dim_supporttype!B:C,2,FALSE))</f>
        <v>cRAGKdWIDn4</v>
      </c>
      <c r="AQ1852" s="19" t="str">
        <f>IF(ISNA(VLOOKUP(TRIM(F1852),dim_disaggs!A:B,2,FALSE)),"No Disagg",VLOOKUP(TRIM(F1852),dim_disaggs!A:B,2,FALSE))</f>
        <v>Age Aggregated/Sex</v>
      </c>
      <c r="AR1852" s="19" t="str">
        <f>IF(ISNA(VLOOKUP(AQ1852,dim_disaggs!B:C,2,FALSE)),"",VLOOKUP(AQ1852,dim_disaggs!B:C,2,FALSE))</f>
        <v>KMhxXDjVseT</v>
      </c>
      <c r="AS1852" s="72"/>
      <c r="AT1852" s="66"/>
      <c r="AU1852" s="72" t="s">
        <v>755</v>
      </c>
      <c r="AV1852" s="73" t="s">
        <v>755</v>
      </c>
      <c r="AW1852" s="66" t="s">
        <v>755</v>
      </c>
      <c r="AX1852" s="66" t="s">
        <v>755</v>
      </c>
      <c r="AY1852" s="20"/>
      <c r="AZ1852" s="20"/>
      <c r="BA1852" s="105" t="str">
        <f t="shared" si="261"/>
        <v/>
      </c>
      <c r="BB1852" s="20" t="str">
        <f t="shared" si="262"/>
        <v/>
      </c>
      <c r="BC1852" s="20"/>
      <c r="BD1852" s="20"/>
      <c r="BE1852" s="75" t="s">
        <v>755</v>
      </c>
      <c r="BF1852" s="73" t="s">
        <v>755</v>
      </c>
      <c r="BG1852" s="55" t="s">
        <v>755</v>
      </c>
      <c r="BH1852" s="76" t="s">
        <v>755</v>
      </c>
      <c r="BI1852" s="20" t="s">
        <v>755</v>
      </c>
      <c r="BJ1852" s="20" t="s">
        <v>755</v>
      </c>
      <c r="BK1852" s="55" t="s">
        <v>755</v>
      </c>
      <c r="BL1852" s="71" t="s">
        <v>755</v>
      </c>
      <c r="BM1852" s="77" t="s">
        <v>755</v>
      </c>
      <c r="BN1852" s="78" t="s">
        <v>755</v>
      </c>
      <c r="BO1852" s="77" t="s">
        <v>755</v>
      </c>
      <c r="BP1852" s="78" t="s">
        <v>755</v>
      </c>
    </row>
    <row r="1853" spans="1:68" s="3" customFormat="1" x14ac:dyDescent="0.2">
      <c r="A1853" s="20" t="s">
        <v>95</v>
      </c>
      <c r="B1853" s="20" t="s">
        <v>1811</v>
      </c>
      <c r="C1853" s="20" t="s">
        <v>938</v>
      </c>
      <c r="D1853" s="20" t="s">
        <v>1</v>
      </c>
      <c r="E1853" s="20" t="s">
        <v>77</v>
      </c>
      <c r="F1853" s="20" t="s">
        <v>2203</v>
      </c>
      <c r="G1853" s="20" t="s">
        <v>2442</v>
      </c>
      <c r="H1853" s="20" t="s">
        <v>2303</v>
      </c>
      <c r="I1853" s="19">
        <f t="shared" si="263"/>
        <v>41</v>
      </c>
      <c r="J1853" s="20" t="s">
        <v>755</v>
      </c>
      <c r="K1853" s="20" t="s">
        <v>2263</v>
      </c>
      <c r="L1853" s="95" t="str">
        <f>IF(M1853&lt;&gt;"",IF(NOT(ISNA(INDEX(cc!B:B,MATCH(M1853,cc!A:A,0)))),INDEX(cc!B:B,MATCH(M1853,cc!A:A,0)),"0"),"")</f>
        <v>default</v>
      </c>
      <c r="M1853" s="97" t="s">
        <v>13</v>
      </c>
      <c r="N1853" s="28" t="str">
        <f t="shared" si="264"/>
        <v xml:space="preserve"> TARGET</v>
      </c>
      <c r="O1853" s="19" t="str">
        <f t="shared" si="257"/>
        <v>TB_SCREENDX (N, DSD, Screened Positive) TARGET: Screened Positive TB Symptoms</v>
      </c>
      <c r="P1853" s="19" t="str">
        <f t="shared" si="258"/>
        <v>TB_SCREENDX (N, DSD, Screened Positive) TARGET: Screened Positive TB Symptoms</v>
      </c>
      <c r="Q1853" s="19" t="str">
        <f t="shared" si="265"/>
        <v>TB_SCREENDX (N, DSD, Screened Pos) TARGET</v>
      </c>
      <c r="R1853" s="19" t="str">
        <f t="shared" si="259"/>
        <v>TB_SCREENDX_N_DSD_Screened_Pos_TARGET</v>
      </c>
      <c r="S1853" s="19" t="str">
        <f t="shared" si="260"/>
        <v>TB_SCREENDX_N_DSD_Screened_Pos_TARGET</v>
      </c>
      <c r="T1853" s="19" t="b">
        <f>NOT(ISNA(VLOOKUP(B1853,dbcodes!A:B,2,FALSE)))</f>
        <v>1</v>
      </c>
      <c r="U1853" s="19" t="str">
        <f>IF(ISNA(VLOOKUP(B1853,dbcodes!A:B,2,FALSE)),des!R1404,VLOOKUP(B1853,dbcodes!A:B,2,FALSE))</f>
        <v>TB_SCREENDX_N_DSD_Screened_Pos_TARGET</v>
      </c>
      <c r="V1853" s="20" t="s">
        <v>2372</v>
      </c>
      <c r="W1853" s="107" t="str">
        <f>IF(ISNA(VLOOKUP(C1853,descriptions!A:B,2,FALSE)),des!V1404,IF(G1853=" TARGET","Target ","")&amp;VLOOKUP(C1853,descriptions!A:B,2,FALSE))</f>
        <v>Number of active beneficiaries who have a birth certificate .</v>
      </c>
      <c r="X1853" s="20" t="s">
        <v>4</v>
      </c>
      <c r="Y1853" s="20" t="s">
        <v>831</v>
      </c>
      <c r="Z1853" s="20" t="s">
        <v>836</v>
      </c>
      <c r="AA1853" s="20" t="s">
        <v>102</v>
      </c>
      <c r="AB1853" s="20" t="s">
        <v>755</v>
      </c>
      <c r="AC1853" s="19" t="str">
        <f>IF(AB1853&lt;&gt;"",IF(NOT(ISNA(INDEX(os!A:A,MATCH(AB1853,os!B:B,0)))),INDEX(os!A:A,MATCH(AB1853,os!B:B,0)),"0"),"")</f>
        <v/>
      </c>
      <c r="AD1853" s="20" t="s">
        <v>830</v>
      </c>
      <c r="AE1853" s="20"/>
      <c r="AF1853" s="20"/>
      <c r="AG1853" s="20"/>
      <c r="AH1853" s="93" t="str">
        <f>IF(NOT(ISNA(VLOOKUP(B:B,ResultsTargets!A:A,1,0))),"TRUE","")</f>
        <v/>
      </c>
      <c r="AI1853" s="19" t="str">
        <f>IF(ISNA(VLOOKUP(C1853,dim_techarea!A:B,2,FALSE)),"",VLOOKUP(C1853,dim_techarea!A:B,2,FALSE))</f>
        <v>TB_SCREENDX</v>
      </c>
      <c r="AJ1853" s="19" t="str">
        <f>IF(ISNA(VLOOKUP(AI1853,dim_techarea!B:C,2,FALSE)),"",VLOOKUP(AI1853,dim_techarea!B:C,2,FALSE))</f>
        <v>ZoQyS5HNpzX</v>
      </c>
      <c r="AK1853" s="19" t="str">
        <f>IF(ISNA(VLOOKUP(TRIM(G1853),dim_targetsresults!A:B,2,FALSE)),"",VLOOKUP(TRIM(G1853),dim_targetsresults!A:C,2,FALSE))</f>
        <v>MER Targets</v>
      </c>
      <c r="AL1853" s="19" t="str">
        <f>IF(ISNA(VLOOKUP(AK1853,dim_targetsresults!B:C,2,FALSE)),"",VLOOKUP(AK1853,dim_targetsresults!B:C,2,FALSE))</f>
        <v>W8imnja2Owd</v>
      </c>
      <c r="AM1853" s="19" t="str">
        <f>IF(ISNA(VLOOKUP(TRIM(D1853),dim_numeratordenominator!A:B,2,FALSE)),"",VLOOKUP(TRIM(D1853),dim_numeratordenominator!A:C,2,FALSE))</f>
        <v>Numerator</v>
      </c>
      <c r="AN1853" s="19" t="str">
        <f>IF(ISNA(VLOOKUP(AM1853,dim_numeratordenominator!B:C,2,FALSE)),"",VLOOKUP(AM1853,dim_numeratordenominator!B:C,2,FALSE))</f>
        <v>Som9NRMQqV7</v>
      </c>
      <c r="AO1853" s="19" t="str">
        <f>IF(ISNA(VLOOKUP(TRIM(E1853),dim_supporttype!A:B,2,FALSE)),"",VLOOKUP(TRIM(E1853),dim_supporttype!A:C,2,FALSE))</f>
        <v>DSD</v>
      </c>
      <c r="AP1853" s="19" t="str">
        <f>IF(ISNA(VLOOKUP(AO1853,dim_supporttype!B:C,2,FALSE)),"",VLOOKUP(AO1853,dim_supporttype!B:C,2,FALSE))</f>
        <v>iM13vdNLWKb</v>
      </c>
      <c r="AQ1853" s="19" t="str">
        <f>IF(ISNA(VLOOKUP(TRIM(F1853),dim_disaggs!A:B,2,FALSE)),"No Disagg",VLOOKUP(TRIM(F1853),dim_disaggs!A:B,2,FALSE))</f>
        <v>Screened Positive</v>
      </c>
      <c r="AR1853" s="19" t="str">
        <f>IF(ISNA(VLOOKUP(AQ1853,dim_disaggs!B:C,2,FALSE)),"",VLOOKUP(AQ1853,dim_disaggs!B:C,2,FALSE))</f>
        <v>df9FLKBZwNq</v>
      </c>
      <c r="AS1853" s="72"/>
      <c r="AT1853" s="66"/>
      <c r="AU1853" s="72" t="s">
        <v>755</v>
      </c>
      <c r="AV1853" s="73" t="s">
        <v>755</v>
      </c>
      <c r="AW1853" s="66" t="s">
        <v>755</v>
      </c>
      <c r="AX1853" s="66" t="s">
        <v>755</v>
      </c>
      <c r="AY1853" s="20"/>
      <c r="AZ1853" s="20"/>
      <c r="BA1853" s="105" t="str">
        <f t="shared" si="261"/>
        <v/>
      </c>
      <c r="BB1853" s="20" t="str">
        <f t="shared" si="262"/>
        <v/>
      </c>
      <c r="BC1853" s="20"/>
      <c r="BD1853" s="20"/>
      <c r="BE1853" s="75" t="s">
        <v>755</v>
      </c>
      <c r="BF1853" s="73" t="s">
        <v>755</v>
      </c>
      <c r="BG1853" s="55" t="s">
        <v>755</v>
      </c>
      <c r="BH1853" s="76" t="s">
        <v>755</v>
      </c>
      <c r="BI1853" s="20" t="s">
        <v>755</v>
      </c>
      <c r="BJ1853" s="20" t="s">
        <v>755</v>
      </c>
      <c r="BK1853" s="55" t="s">
        <v>755</v>
      </c>
      <c r="BL1853" s="71" t="s">
        <v>755</v>
      </c>
      <c r="BM1853" s="77" t="s">
        <v>755</v>
      </c>
      <c r="BN1853" s="78" t="s">
        <v>755</v>
      </c>
      <c r="BO1853" s="77" t="s">
        <v>755</v>
      </c>
      <c r="BP1853" s="78" t="s">
        <v>755</v>
      </c>
    </row>
    <row r="1854" spans="1:68" s="3" customFormat="1" x14ac:dyDescent="0.2">
      <c r="A1854" s="20" t="s">
        <v>95</v>
      </c>
      <c r="B1854" s="20" t="s">
        <v>1817</v>
      </c>
      <c r="C1854" s="20" t="s">
        <v>938</v>
      </c>
      <c r="D1854" s="20" t="s">
        <v>1</v>
      </c>
      <c r="E1854" s="20" t="s">
        <v>78</v>
      </c>
      <c r="F1854" s="20" t="s">
        <v>2203</v>
      </c>
      <c r="G1854" s="20" t="s">
        <v>2442</v>
      </c>
      <c r="H1854" s="20" t="s">
        <v>2303</v>
      </c>
      <c r="I1854" s="19">
        <f t="shared" si="263"/>
        <v>40</v>
      </c>
      <c r="J1854" s="20" t="s">
        <v>755</v>
      </c>
      <c r="K1854" s="20" t="s">
        <v>2263</v>
      </c>
      <c r="L1854" s="95" t="str">
        <f>IF(M1854&lt;&gt;"",IF(NOT(ISNA(INDEX(cc!B:B,MATCH(M1854,cc!A:A,0)))),INDEX(cc!B:B,MATCH(M1854,cc!A:A,0)),"0"),"")</f>
        <v>default</v>
      </c>
      <c r="M1854" s="97" t="s">
        <v>13</v>
      </c>
      <c r="N1854" s="28" t="str">
        <f t="shared" si="264"/>
        <v xml:space="preserve"> TARGET</v>
      </c>
      <c r="O1854" s="19" t="str">
        <f t="shared" si="257"/>
        <v>TB_SCREENDX (N, TA, Screened Positive) TARGET: Screened Positive TB Symptoms</v>
      </c>
      <c r="P1854" s="19" t="str">
        <f t="shared" si="258"/>
        <v>TB_SCREENDX (N, TA, Screened Positive) TARGET: Screened Positive TB Symptoms</v>
      </c>
      <c r="Q1854" s="19" t="str">
        <f t="shared" si="265"/>
        <v>TB_SCREENDX (N, TA, Screened Pos) TARGET</v>
      </c>
      <c r="R1854" s="19" t="str">
        <f t="shared" si="259"/>
        <v>TB_SCREENDX_N_TA_Screened_Pos_TARGET</v>
      </c>
      <c r="S1854" s="19" t="str">
        <f t="shared" si="260"/>
        <v>TB_SCREENDX_N_TA_Screened_Pos_TARGET</v>
      </c>
      <c r="T1854" s="19" t="b">
        <f>NOT(ISNA(VLOOKUP(B1854,dbcodes!A:B,2,FALSE)))</f>
        <v>1</v>
      </c>
      <c r="U1854" s="19" t="str">
        <f>IF(ISNA(VLOOKUP(B1854,dbcodes!A:B,2,FALSE)),des!R1405,VLOOKUP(B1854,dbcodes!A:B,2,FALSE))</f>
        <v>TB_SCREENDX_N_TA_Screened_Pos_TARGET</v>
      </c>
      <c r="V1854" s="20" t="s">
        <v>2372</v>
      </c>
      <c r="W1854" s="107" t="str">
        <f>IF(ISNA(VLOOKUP(C1854,descriptions!A:B,2,FALSE)),des!V1405,IF(G1854=" TARGET","Target ","")&amp;VLOOKUP(C1854,descriptions!A:B,2,FALSE))</f>
        <v>Number of active beneficiaries who have a birth certificate .</v>
      </c>
      <c r="X1854" s="20" t="s">
        <v>4</v>
      </c>
      <c r="Y1854" s="20" t="s">
        <v>831</v>
      </c>
      <c r="Z1854" s="20" t="s">
        <v>836</v>
      </c>
      <c r="AA1854" s="20" t="s">
        <v>102</v>
      </c>
      <c r="AB1854" s="20" t="s">
        <v>755</v>
      </c>
      <c r="AC1854" s="19" t="str">
        <f>IF(AB1854&lt;&gt;"",IF(NOT(ISNA(INDEX(os!A:A,MATCH(AB1854,os!B:B,0)))),INDEX(os!A:A,MATCH(AB1854,os!B:B,0)),"0"),"")</f>
        <v/>
      </c>
      <c r="AD1854" s="20" t="s">
        <v>830</v>
      </c>
      <c r="AE1854" s="20"/>
      <c r="AF1854" s="20"/>
      <c r="AG1854" s="20"/>
      <c r="AH1854" s="93" t="str">
        <f>IF(NOT(ISNA(VLOOKUP(B:B,ResultsTargets!A:A,1,0))),"TRUE","")</f>
        <v/>
      </c>
      <c r="AI1854" s="19" t="str">
        <f>IF(ISNA(VLOOKUP(C1854,dim_techarea!A:B,2,FALSE)),"",VLOOKUP(C1854,dim_techarea!A:B,2,FALSE))</f>
        <v>TB_SCREENDX</v>
      </c>
      <c r="AJ1854" s="19" t="str">
        <f>IF(ISNA(VLOOKUP(AI1854,dim_techarea!B:C,2,FALSE)),"",VLOOKUP(AI1854,dim_techarea!B:C,2,FALSE))</f>
        <v>ZoQyS5HNpzX</v>
      </c>
      <c r="AK1854" s="19" t="str">
        <f>IF(ISNA(VLOOKUP(TRIM(G1854),dim_targetsresults!A:B,2,FALSE)),"",VLOOKUP(TRIM(G1854),dim_targetsresults!A:C,2,FALSE))</f>
        <v>MER Targets</v>
      </c>
      <c r="AL1854" s="19" t="str">
        <f>IF(ISNA(VLOOKUP(AK1854,dim_targetsresults!B:C,2,FALSE)),"",VLOOKUP(AK1854,dim_targetsresults!B:C,2,FALSE))</f>
        <v>W8imnja2Owd</v>
      </c>
      <c r="AM1854" s="19" t="str">
        <f>IF(ISNA(VLOOKUP(TRIM(D1854),dim_numeratordenominator!A:B,2,FALSE)),"",VLOOKUP(TRIM(D1854),dim_numeratordenominator!A:C,2,FALSE))</f>
        <v>Numerator</v>
      </c>
      <c r="AN1854" s="19" t="str">
        <f>IF(ISNA(VLOOKUP(AM1854,dim_numeratordenominator!B:C,2,FALSE)),"",VLOOKUP(AM1854,dim_numeratordenominator!B:C,2,FALSE))</f>
        <v>Som9NRMQqV7</v>
      </c>
      <c r="AO1854" s="19" t="str">
        <f>IF(ISNA(VLOOKUP(TRIM(E1854),dim_supporttype!A:B,2,FALSE)),"",VLOOKUP(TRIM(E1854),dim_supporttype!A:C,2,FALSE))</f>
        <v>TA</v>
      </c>
      <c r="AP1854" s="19" t="str">
        <f>IF(ISNA(VLOOKUP(AO1854,dim_supporttype!B:C,2,FALSE)),"",VLOOKUP(AO1854,dim_supporttype!B:C,2,FALSE))</f>
        <v>cRAGKdWIDn4</v>
      </c>
      <c r="AQ1854" s="19" t="str">
        <f>IF(ISNA(VLOOKUP(TRIM(F1854),dim_disaggs!A:B,2,FALSE)),"No Disagg",VLOOKUP(TRIM(F1854),dim_disaggs!A:B,2,FALSE))</f>
        <v>Screened Positive</v>
      </c>
      <c r="AR1854" s="19" t="str">
        <f>IF(ISNA(VLOOKUP(AQ1854,dim_disaggs!B:C,2,FALSE)),"",VLOOKUP(AQ1854,dim_disaggs!B:C,2,FALSE))</f>
        <v>df9FLKBZwNq</v>
      </c>
      <c r="AS1854" s="72"/>
      <c r="AT1854" s="66"/>
      <c r="AU1854" s="72" t="s">
        <v>755</v>
      </c>
      <c r="AV1854" s="73" t="s">
        <v>755</v>
      </c>
      <c r="AW1854" s="66" t="s">
        <v>755</v>
      </c>
      <c r="AX1854" s="66" t="s">
        <v>755</v>
      </c>
      <c r="AY1854" s="20"/>
      <c r="AZ1854" s="20"/>
      <c r="BA1854" s="105" t="str">
        <f t="shared" si="261"/>
        <v/>
      </c>
      <c r="BB1854" s="20" t="str">
        <f t="shared" si="262"/>
        <v/>
      </c>
      <c r="BC1854" s="20"/>
      <c r="BD1854" s="20"/>
      <c r="BE1854" s="75" t="s">
        <v>755</v>
      </c>
      <c r="BF1854" s="73" t="s">
        <v>755</v>
      </c>
      <c r="BG1854" s="55" t="s">
        <v>755</v>
      </c>
      <c r="BH1854" s="76" t="s">
        <v>755</v>
      </c>
      <c r="BI1854" s="20" t="s">
        <v>755</v>
      </c>
      <c r="BJ1854" s="20" t="s">
        <v>755</v>
      </c>
      <c r="BK1854" s="55" t="s">
        <v>755</v>
      </c>
      <c r="BL1854" s="71" t="s">
        <v>755</v>
      </c>
      <c r="BM1854" s="77" t="s">
        <v>755</v>
      </c>
      <c r="BN1854" s="78" t="s">
        <v>755</v>
      </c>
      <c r="BO1854" s="77" t="s">
        <v>755</v>
      </c>
      <c r="BP1854" s="78" t="s">
        <v>755</v>
      </c>
    </row>
    <row r="1855" spans="1:68" s="3" customFormat="1" x14ac:dyDescent="0.2">
      <c r="A1855" s="20" t="s">
        <v>95</v>
      </c>
      <c r="B1855" s="20" t="s">
        <v>1812</v>
      </c>
      <c r="C1855" s="20" t="s">
        <v>938</v>
      </c>
      <c r="D1855" s="20" t="s">
        <v>1</v>
      </c>
      <c r="E1855" s="20" t="s">
        <v>77</v>
      </c>
      <c r="F1855" s="20" t="s">
        <v>659</v>
      </c>
      <c r="G1855" s="20" t="s">
        <v>2442</v>
      </c>
      <c r="H1855" s="20" t="s">
        <v>659</v>
      </c>
      <c r="I1855" s="19">
        <f t="shared" si="263"/>
        <v>42</v>
      </c>
      <c r="J1855" s="20" t="s">
        <v>755</v>
      </c>
      <c r="K1855" s="20" t="s">
        <v>2264</v>
      </c>
      <c r="L1855" s="95" t="str">
        <f>IF(M1855&lt;&gt;"",IF(NOT(ISNA(INDEX(cc!B:B,MATCH(M1855,cc!A:A,0)))),INDEX(cc!B:B,MATCH(M1855,cc!A:A,0)),"0"),"")</f>
        <v>default</v>
      </c>
      <c r="M1855" s="97" t="s">
        <v>13</v>
      </c>
      <c r="N1855" s="28" t="str">
        <f t="shared" si="264"/>
        <v xml:space="preserve"> TARGET</v>
      </c>
      <c r="O1855" s="19" t="str">
        <f t="shared" si="257"/>
        <v>TB_SCREENDX (N, DSD, Specimen Sent) TARGET: Specimens Sent</v>
      </c>
      <c r="P1855" s="19" t="str">
        <f t="shared" si="258"/>
        <v>TB_SCREENDX (N, DSD, Specimen Sent) TARGET: Specimens Sent</v>
      </c>
      <c r="Q1855" s="19" t="str">
        <f t="shared" si="265"/>
        <v>TB_SCREENDX (N, DSD, Specimen Sent) TARGET</v>
      </c>
      <c r="R1855" s="19" t="str">
        <f t="shared" si="259"/>
        <v>TB_SCREENDX_N_DSD_Specimen_Sent_TARGET</v>
      </c>
      <c r="S1855" s="19" t="str">
        <f t="shared" si="260"/>
        <v>TB_SCREENDX_N_DSD_Specimen_Sent_TARGET</v>
      </c>
      <c r="T1855" s="19" t="b">
        <f>NOT(ISNA(VLOOKUP(B1855,dbcodes!A:B,2,FALSE)))</f>
        <v>1</v>
      </c>
      <c r="U1855" s="19" t="str">
        <f>IF(ISNA(VLOOKUP(B1855,dbcodes!A:B,2,FALSE)),des!R1406,VLOOKUP(B1855,dbcodes!A:B,2,FALSE))</f>
        <v>TB_SCREENDX_N_DSD_Specimen_Sent_TARGET</v>
      </c>
      <c r="V1855" s="20" t="s">
        <v>2372</v>
      </c>
      <c r="W1855" s="107" t="str">
        <f>IF(ISNA(VLOOKUP(C1855,descriptions!A:B,2,FALSE)),des!V1406,IF(G1855=" TARGET","Target ","")&amp;VLOOKUP(C1855,descriptions!A:B,2,FALSE))</f>
        <v>Number of active beneficiaries who have a birth certificate .</v>
      </c>
      <c r="X1855" s="20" t="s">
        <v>4</v>
      </c>
      <c r="Y1855" s="20" t="s">
        <v>831</v>
      </c>
      <c r="Z1855" s="20" t="s">
        <v>836</v>
      </c>
      <c r="AA1855" s="20" t="s">
        <v>102</v>
      </c>
      <c r="AB1855" s="20" t="s">
        <v>755</v>
      </c>
      <c r="AC1855" s="19" t="str">
        <f>IF(AB1855&lt;&gt;"",IF(NOT(ISNA(INDEX(os!A:A,MATCH(AB1855,os!B:B,0)))),INDEX(os!A:A,MATCH(AB1855,os!B:B,0)),"0"),"")</f>
        <v/>
      </c>
      <c r="AD1855" s="20" t="s">
        <v>830</v>
      </c>
      <c r="AE1855" s="20"/>
      <c r="AF1855" s="20"/>
      <c r="AG1855" s="20"/>
      <c r="AH1855" s="93" t="str">
        <f>IF(NOT(ISNA(VLOOKUP(B:B,ResultsTargets!A:A,1,0))),"TRUE","")</f>
        <v/>
      </c>
      <c r="AI1855" s="19" t="str">
        <f>IF(ISNA(VLOOKUP(C1855,dim_techarea!A:B,2,FALSE)),"",VLOOKUP(C1855,dim_techarea!A:B,2,FALSE))</f>
        <v>TB_SCREENDX</v>
      </c>
      <c r="AJ1855" s="19" t="str">
        <f>IF(ISNA(VLOOKUP(AI1855,dim_techarea!B:C,2,FALSE)),"",VLOOKUP(AI1855,dim_techarea!B:C,2,FALSE))</f>
        <v>ZoQyS5HNpzX</v>
      </c>
      <c r="AK1855" s="19" t="str">
        <f>IF(ISNA(VLOOKUP(TRIM(G1855),dim_targetsresults!A:B,2,FALSE)),"",VLOOKUP(TRIM(G1855),dim_targetsresults!A:C,2,FALSE))</f>
        <v>MER Targets</v>
      </c>
      <c r="AL1855" s="19" t="str">
        <f>IF(ISNA(VLOOKUP(AK1855,dim_targetsresults!B:C,2,FALSE)),"",VLOOKUP(AK1855,dim_targetsresults!B:C,2,FALSE))</f>
        <v>W8imnja2Owd</v>
      </c>
      <c r="AM1855" s="19" t="str">
        <f>IF(ISNA(VLOOKUP(TRIM(D1855),dim_numeratordenominator!A:B,2,FALSE)),"",VLOOKUP(TRIM(D1855),dim_numeratordenominator!A:C,2,FALSE))</f>
        <v>Numerator</v>
      </c>
      <c r="AN1855" s="19" t="str">
        <f>IF(ISNA(VLOOKUP(AM1855,dim_numeratordenominator!B:C,2,FALSE)),"",VLOOKUP(AM1855,dim_numeratordenominator!B:C,2,FALSE))</f>
        <v>Som9NRMQqV7</v>
      </c>
      <c r="AO1855" s="19" t="str">
        <f>IF(ISNA(VLOOKUP(TRIM(E1855),dim_supporttype!A:B,2,FALSE)),"",VLOOKUP(TRIM(E1855),dim_supporttype!A:C,2,FALSE))</f>
        <v>DSD</v>
      </c>
      <c r="AP1855" s="19" t="str">
        <f>IF(ISNA(VLOOKUP(AO1855,dim_supporttype!B:C,2,FALSE)),"",VLOOKUP(AO1855,dim_supporttype!B:C,2,FALSE))</f>
        <v>iM13vdNLWKb</v>
      </c>
      <c r="AQ1855" s="19" t="str">
        <f>IF(ISNA(VLOOKUP(TRIM(F1855),dim_disaggs!A:B,2,FALSE)),"No Disagg",VLOOKUP(TRIM(F1855),dim_disaggs!A:B,2,FALSE))</f>
        <v>Specimen Sent</v>
      </c>
      <c r="AR1855" s="19" t="str">
        <f>IF(ISNA(VLOOKUP(AQ1855,dim_disaggs!B:C,2,FALSE)),"",VLOOKUP(AQ1855,dim_disaggs!B:C,2,FALSE))</f>
        <v>wDdf18wKlNA</v>
      </c>
      <c r="AS1855" s="72"/>
      <c r="AT1855" s="66"/>
      <c r="AU1855" s="72" t="s">
        <v>755</v>
      </c>
      <c r="AV1855" s="73" t="s">
        <v>755</v>
      </c>
      <c r="AW1855" s="66" t="s">
        <v>755</v>
      </c>
      <c r="AX1855" s="66" t="s">
        <v>755</v>
      </c>
      <c r="AY1855" s="20"/>
      <c r="AZ1855" s="20"/>
      <c r="BA1855" s="105" t="str">
        <f t="shared" si="261"/>
        <v/>
      </c>
      <c r="BB1855" s="20" t="str">
        <f t="shared" si="262"/>
        <v/>
      </c>
      <c r="BC1855" s="20"/>
      <c r="BD1855" s="20"/>
      <c r="BE1855" s="75" t="s">
        <v>755</v>
      </c>
      <c r="BF1855" s="73" t="s">
        <v>755</v>
      </c>
      <c r="BG1855" s="55" t="s">
        <v>755</v>
      </c>
      <c r="BH1855" s="76" t="s">
        <v>755</v>
      </c>
      <c r="BI1855" s="20" t="s">
        <v>755</v>
      </c>
      <c r="BJ1855" s="20" t="s">
        <v>755</v>
      </c>
      <c r="BK1855" s="55" t="s">
        <v>755</v>
      </c>
      <c r="BL1855" s="71" t="s">
        <v>755</v>
      </c>
      <c r="BM1855" s="77" t="s">
        <v>755</v>
      </c>
      <c r="BN1855" s="78" t="s">
        <v>755</v>
      </c>
      <c r="BO1855" s="77" t="s">
        <v>755</v>
      </c>
      <c r="BP1855" s="78" t="s">
        <v>755</v>
      </c>
    </row>
    <row r="1856" spans="1:68" s="3" customFormat="1" x14ac:dyDescent="0.2">
      <c r="A1856" s="20" t="s">
        <v>95</v>
      </c>
      <c r="B1856" s="20" t="s">
        <v>1818</v>
      </c>
      <c r="C1856" s="20" t="s">
        <v>938</v>
      </c>
      <c r="D1856" s="20" t="s">
        <v>1</v>
      </c>
      <c r="E1856" s="20" t="s">
        <v>78</v>
      </c>
      <c r="F1856" s="20" t="s">
        <v>659</v>
      </c>
      <c r="G1856" s="20" t="s">
        <v>2442</v>
      </c>
      <c r="H1856" s="20" t="s">
        <v>659</v>
      </c>
      <c r="I1856" s="19">
        <f t="shared" si="263"/>
        <v>41</v>
      </c>
      <c r="J1856" s="20" t="s">
        <v>755</v>
      </c>
      <c r="K1856" s="20" t="s">
        <v>2264</v>
      </c>
      <c r="L1856" s="95" t="str">
        <f>IF(M1856&lt;&gt;"",IF(NOT(ISNA(INDEX(cc!B:B,MATCH(M1856,cc!A:A,0)))),INDEX(cc!B:B,MATCH(M1856,cc!A:A,0)),"0"),"")</f>
        <v>default</v>
      </c>
      <c r="M1856" s="97" t="s">
        <v>13</v>
      </c>
      <c r="N1856" s="28" t="str">
        <f t="shared" si="264"/>
        <v xml:space="preserve"> TARGET</v>
      </c>
      <c r="O1856" s="19" t="str">
        <f t="shared" si="257"/>
        <v>TB_SCREENDX (N, TA, Specimen Sent) TARGET: Specimens Sent</v>
      </c>
      <c r="P1856" s="19" t="str">
        <f t="shared" si="258"/>
        <v>TB_SCREENDX (N, TA, Specimen Sent) TARGET: Specimens Sent</v>
      </c>
      <c r="Q1856" s="19" t="str">
        <f t="shared" si="265"/>
        <v>TB_SCREENDX (N, TA, Specimen Sent) TARGET</v>
      </c>
      <c r="R1856" s="19" t="str">
        <f t="shared" si="259"/>
        <v>TB_SCREENDX_N_TA_Specimen_Sent_TARGET</v>
      </c>
      <c r="S1856" s="19" t="str">
        <f t="shared" si="260"/>
        <v>TB_SCREENDX_N_TA_Specimen_Sent_TARGET</v>
      </c>
      <c r="T1856" s="19" t="b">
        <f>NOT(ISNA(VLOOKUP(B1856,dbcodes!A:B,2,FALSE)))</f>
        <v>1</v>
      </c>
      <c r="U1856" s="19" t="str">
        <f>IF(ISNA(VLOOKUP(B1856,dbcodes!A:B,2,FALSE)),des!R1407,VLOOKUP(B1856,dbcodes!A:B,2,FALSE))</f>
        <v>TB_SCREENDX_N_TA_Specimen_Sent_TARGET</v>
      </c>
      <c r="V1856" s="20" t="s">
        <v>2372</v>
      </c>
      <c r="W1856" s="107" t="str">
        <f>IF(ISNA(VLOOKUP(C1856,descriptions!A:B,2,FALSE)),des!V1407,IF(G1856=" TARGET","Target ","")&amp;VLOOKUP(C1856,descriptions!A:B,2,FALSE))</f>
        <v>Number of active beneficiaries</v>
      </c>
      <c r="X1856" s="20" t="s">
        <v>4</v>
      </c>
      <c r="Y1856" s="20" t="s">
        <v>831</v>
      </c>
      <c r="Z1856" s="20" t="s">
        <v>836</v>
      </c>
      <c r="AA1856" s="20" t="s">
        <v>102</v>
      </c>
      <c r="AB1856" s="20" t="s">
        <v>755</v>
      </c>
      <c r="AC1856" s="19" t="str">
        <f>IF(AB1856&lt;&gt;"",IF(NOT(ISNA(INDEX(os!A:A,MATCH(AB1856,os!B:B,0)))),INDEX(os!A:A,MATCH(AB1856,os!B:B,0)),"0"),"")</f>
        <v/>
      </c>
      <c r="AD1856" s="20" t="s">
        <v>830</v>
      </c>
      <c r="AE1856" s="20"/>
      <c r="AF1856" s="20"/>
      <c r="AG1856" s="20"/>
      <c r="AH1856" s="93" t="str">
        <f>IF(NOT(ISNA(VLOOKUP(B:B,ResultsTargets!A:A,1,0))),"TRUE","")</f>
        <v/>
      </c>
      <c r="AI1856" s="19" t="str">
        <f>IF(ISNA(VLOOKUP(C1856,dim_techarea!A:B,2,FALSE)),"",VLOOKUP(C1856,dim_techarea!A:B,2,FALSE))</f>
        <v>TB_SCREENDX</v>
      </c>
      <c r="AJ1856" s="19" t="str">
        <f>IF(ISNA(VLOOKUP(AI1856,dim_techarea!B:C,2,FALSE)),"",VLOOKUP(AI1856,dim_techarea!B:C,2,FALSE))</f>
        <v>ZoQyS5HNpzX</v>
      </c>
      <c r="AK1856" s="19" t="str">
        <f>IF(ISNA(VLOOKUP(TRIM(G1856),dim_targetsresults!A:B,2,FALSE)),"",VLOOKUP(TRIM(G1856),dim_targetsresults!A:C,2,FALSE))</f>
        <v>MER Targets</v>
      </c>
      <c r="AL1856" s="19" t="str">
        <f>IF(ISNA(VLOOKUP(AK1856,dim_targetsresults!B:C,2,FALSE)),"",VLOOKUP(AK1856,dim_targetsresults!B:C,2,FALSE))</f>
        <v>W8imnja2Owd</v>
      </c>
      <c r="AM1856" s="19" t="str">
        <f>IF(ISNA(VLOOKUP(TRIM(D1856),dim_numeratordenominator!A:B,2,FALSE)),"",VLOOKUP(TRIM(D1856),dim_numeratordenominator!A:C,2,FALSE))</f>
        <v>Numerator</v>
      </c>
      <c r="AN1856" s="19" t="str">
        <f>IF(ISNA(VLOOKUP(AM1856,dim_numeratordenominator!B:C,2,FALSE)),"",VLOOKUP(AM1856,dim_numeratordenominator!B:C,2,FALSE))</f>
        <v>Som9NRMQqV7</v>
      </c>
      <c r="AO1856" s="19" t="str">
        <f>IF(ISNA(VLOOKUP(TRIM(E1856),dim_supporttype!A:B,2,FALSE)),"",VLOOKUP(TRIM(E1856),dim_supporttype!A:C,2,FALSE))</f>
        <v>TA</v>
      </c>
      <c r="AP1856" s="19" t="str">
        <f>IF(ISNA(VLOOKUP(AO1856,dim_supporttype!B:C,2,FALSE)),"",VLOOKUP(AO1856,dim_supporttype!B:C,2,FALSE))</f>
        <v>cRAGKdWIDn4</v>
      </c>
      <c r="AQ1856" s="19" t="str">
        <f>IF(ISNA(VLOOKUP(TRIM(F1856),dim_disaggs!A:B,2,FALSE)),"No Disagg",VLOOKUP(TRIM(F1856),dim_disaggs!A:B,2,FALSE))</f>
        <v>Specimen Sent</v>
      </c>
      <c r="AR1856" s="19" t="str">
        <f>IF(ISNA(VLOOKUP(AQ1856,dim_disaggs!B:C,2,FALSE)),"",VLOOKUP(AQ1856,dim_disaggs!B:C,2,FALSE))</f>
        <v>wDdf18wKlNA</v>
      </c>
      <c r="AS1856" s="72"/>
      <c r="AT1856" s="66"/>
      <c r="AU1856" s="72" t="s">
        <v>755</v>
      </c>
      <c r="AV1856" s="73" t="s">
        <v>755</v>
      </c>
      <c r="AW1856" s="66" t="s">
        <v>755</v>
      </c>
      <c r="AX1856" s="66" t="s">
        <v>755</v>
      </c>
      <c r="AY1856" s="20"/>
      <c r="AZ1856" s="20"/>
      <c r="BA1856" s="105" t="str">
        <f t="shared" si="261"/>
        <v/>
      </c>
      <c r="BB1856" s="20" t="str">
        <f t="shared" si="262"/>
        <v/>
      </c>
      <c r="BC1856" s="20"/>
      <c r="BD1856" s="20"/>
      <c r="BE1856" s="75" t="s">
        <v>755</v>
      </c>
      <c r="BF1856" s="73" t="s">
        <v>755</v>
      </c>
      <c r="BG1856" s="55" t="s">
        <v>755</v>
      </c>
      <c r="BH1856" s="76" t="s">
        <v>755</v>
      </c>
      <c r="BI1856" s="20" t="s">
        <v>755</v>
      </c>
      <c r="BJ1856" s="20" t="s">
        <v>755</v>
      </c>
      <c r="BK1856" s="55" t="s">
        <v>755</v>
      </c>
      <c r="BL1856" s="71" t="s">
        <v>755</v>
      </c>
      <c r="BM1856" s="77" t="s">
        <v>755</v>
      </c>
      <c r="BN1856" s="78" t="s">
        <v>755</v>
      </c>
      <c r="BO1856" s="77" t="s">
        <v>755</v>
      </c>
      <c r="BP1856" s="78" t="s">
        <v>755</v>
      </c>
    </row>
    <row r="1857" spans="1:68" s="3" customFormat="1" x14ac:dyDescent="0.2">
      <c r="A1857" s="20" t="s">
        <v>95</v>
      </c>
      <c r="B1857" s="20" t="s">
        <v>1814</v>
      </c>
      <c r="C1857" s="20" t="s">
        <v>938</v>
      </c>
      <c r="D1857" s="20" t="s">
        <v>1</v>
      </c>
      <c r="E1857" s="20" t="s">
        <v>77</v>
      </c>
      <c r="F1857" s="20" t="s">
        <v>20018</v>
      </c>
      <c r="G1857" s="20" t="s">
        <v>2442</v>
      </c>
      <c r="H1857" s="20" t="s">
        <v>20212</v>
      </c>
      <c r="I1857" s="19">
        <f t="shared" si="263"/>
        <v>49</v>
      </c>
      <c r="J1857" s="20" t="s">
        <v>755</v>
      </c>
      <c r="K1857" s="20" t="s">
        <v>2264</v>
      </c>
      <c r="L1857" s="95" t="str">
        <f>IF(M1857&lt;&gt;"",IF(NOT(ISNA(INDEX(cc!B:B,MATCH(M1857,cc!A:A,0)))),INDEX(cc!B:B,MATCH(M1857,cc!A:A,0)),"0"),"")</f>
        <v>TB Test Type and HIV Status (Positive)</v>
      </c>
      <c r="M1857" s="97" t="s">
        <v>501</v>
      </c>
      <c r="N1857" s="28" t="str">
        <f t="shared" si="264"/>
        <v xml:space="preserve"> TARGET</v>
      </c>
      <c r="O1857" s="19" t="str">
        <f t="shared" si="257"/>
        <v>TB_SCREENDX (N, DSD, TB Test Type/HIVStatus) TARGET: Specimens Sent</v>
      </c>
      <c r="P1857" s="19" t="str">
        <f t="shared" si="258"/>
        <v>TB_SCREENDX (N, DSD, TB Test Type/HIVStatus) TARGET: Specimens Sent</v>
      </c>
      <c r="Q1857" s="19" t="str">
        <f t="shared" si="265"/>
        <v>TB_SCREENDX (N, DSD, TBTestType/HIVStatus) TARGET</v>
      </c>
      <c r="R1857" s="19" t="str">
        <f t="shared" si="259"/>
        <v>TB_SCREENDX_N_DSD_TBTestType_HIVStatus_TARGET</v>
      </c>
      <c r="S1857" s="19" t="str">
        <f t="shared" si="260"/>
        <v>TB_SCREENDX_N_DSD_TBTestType_HIVStatus_TARGET</v>
      </c>
      <c r="T1857" s="19" t="b">
        <f>NOT(ISNA(VLOOKUP(B1857,dbcodes!A:B,2,FALSE)))</f>
        <v>1</v>
      </c>
      <c r="U1857" s="19" t="str">
        <f>IF(ISNA(VLOOKUP(B1857,dbcodes!A:B,2,FALSE)),des!R1408,VLOOKUP(B1857,dbcodes!A:B,2,FALSE))</f>
        <v>TB_SCREENDX_N_DSD_TB_Test_Type_TARGET</v>
      </c>
      <c r="V1857" s="20" t="s">
        <v>2372</v>
      </c>
      <c r="W1857" s="107" t="str">
        <f>IF(ISNA(VLOOKUP(C1857,descriptions!A:B,2,FALSE)),des!V1408,IF(G1857=" TARGET","Target ","")&amp;VLOOKUP(C1857,descriptions!A:B,2,FALSE))</f>
        <v>Number of active beneficiaries</v>
      </c>
      <c r="X1857" s="20" t="s">
        <v>4</v>
      </c>
      <c r="Y1857" s="20" t="s">
        <v>831</v>
      </c>
      <c r="Z1857" s="20" t="s">
        <v>836</v>
      </c>
      <c r="AA1857" s="20" t="s">
        <v>102</v>
      </c>
      <c r="AB1857" s="20" t="s">
        <v>755</v>
      </c>
      <c r="AC1857" s="19" t="str">
        <f>IF(AB1857&lt;&gt;"",IF(NOT(ISNA(INDEX(os!A:A,MATCH(AB1857,os!B:B,0)))),INDEX(os!A:A,MATCH(AB1857,os!B:B,0)),"0"),"")</f>
        <v/>
      </c>
      <c r="AD1857" s="20" t="s">
        <v>830</v>
      </c>
      <c r="AE1857" s="20"/>
      <c r="AF1857" s="20"/>
      <c r="AG1857" s="20"/>
      <c r="AH1857" s="93" t="str">
        <f>IF(NOT(ISNA(VLOOKUP(B:B,ResultsTargets!A:A,1,0))),"TRUE","")</f>
        <v/>
      </c>
      <c r="AI1857" s="19" t="str">
        <f>IF(ISNA(VLOOKUP(C1857,dim_techarea!A:B,2,FALSE)),"",VLOOKUP(C1857,dim_techarea!A:B,2,FALSE))</f>
        <v>TB_SCREENDX</v>
      </c>
      <c r="AJ1857" s="19" t="str">
        <f>IF(ISNA(VLOOKUP(AI1857,dim_techarea!B:C,2,FALSE)),"",VLOOKUP(AI1857,dim_techarea!B:C,2,FALSE))</f>
        <v>ZoQyS5HNpzX</v>
      </c>
      <c r="AK1857" s="19" t="str">
        <f>IF(ISNA(VLOOKUP(TRIM(G1857),dim_targetsresults!A:B,2,FALSE)),"",VLOOKUP(TRIM(G1857),dim_targetsresults!A:C,2,FALSE))</f>
        <v>MER Targets</v>
      </c>
      <c r="AL1857" s="19" t="str">
        <f>IF(ISNA(VLOOKUP(AK1857,dim_targetsresults!B:C,2,FALSE)),"",VLOOKUP(AK1857,dim_targetsresults!B:C,2,FALSE))</f>
        <v>W8imnja2Owd</v>
      </c>
      <c r="AM1857" s="19" t="str">
        <f>IF(ISNA(VLOOKUP(TRIM(D1857),dim_numeratordenominator!A:B,2,FALSE)),"",VLOOKUP(TRIM(D1857),dim_numeratordenominator!A:C,2,FALSE))</f>
        <v>Numerator</v>
      </c>
      <c r="AN1857" s="19" t="str">
        <f>IF(ISNA(VLOOKUP(AM1857,dim_numeratordenominator!B:C,2,FALSE)),"",VLOOKUP(AM1857,dim_numeratordenominator!B:C,2,FALSE))</f>
        <v>Som9NRMQqV7</v>
      </c>
      <c r="AO1857" s="19" t="str">
        <f>IF(ISNA(VLOOKUP(TRIM(E1857),dim_supporttype!A:B,2,FALSE)),"",VLOOKUP(TRIM(E1857),dim_supporttype!A:C,2,FALSE))</f>
        <v>DSD</v>
      </c>
      <c r="AP1857" s="19" t="str">
        <f>IF(ISNA(VLOOKUP(AO1857,dim_supporttype!B:C,2,FALSE)),"",VLOOKUP(AO1857,dim_supporttype!B:C,2,FALSE))</f>
        <v>iM13vdNLWKb</v>
      </c>
      <c r="AQ1857" s="19" t="str">
        <f>IF(ISNA(VLOOKUP(TRIM(F1857),dim_disaggs!A:B,2,FALSE)),"No Disagg",VLOOKUP(TRIM(F1857),dim_disaggs!A:B,2,FALSE))</f>
        <v>TB Test Type/HIVStatus</v>
      </c>
      <c r="AR1857" s="19" t="str">
        <f>IF(ISNA(VLOOKUP(AQ1857,dim_disaggs!B:C,2,FALSE)),"",VLOOKUP(AQ1857,dim_disaggs!B:C,2,FALSE))</f>
        <v>OVy4sE0R1jA</v>
      </c>
      <c r="AS1857" s="72"/>
      <c r="AT1857" s="66"/>
      <c r="AU1857" s="72" t="s">
        <v>755</v>
      </c>
      <c r="AV1857" s="73" t="s">
        <v>755</v>
      </c>
      <c r="AW1857" s="66" t="s">
        <v>755</v>
      </c>
      <c r="AX1857" s="66" t="s">
        <v>755</v>
      </c>
      <c r="AY1857" s="20"/>
      <c r="AZ1857" s="20"/>
      <c r="BA1857" s="105" t="str">
        <f t="shared" si="261"/>
        <v/>
      </c>
      <c r="BB1857" s="20" t="str">
        <f t="shared" si="262"/>
        <v/>
      </c>
      <c r="BC1857" s="20"/>
      <c r="BD1857" s="20"/>
      <c r="BE1857" s="75" t="s">
        <v>755</v>
      </c>
      <c r="BF1857" s="73" t="s">
        <v>755</v>
      </c>
      <c r="BG1857" s="55" t="s">
        <v>755</v>
      </c>
      <c r="BH1857" s="76" t="s">
        <v>755</v>
      </c>
      <c r="BI1857" s="20" t="s">
        <v>755</v>
      </c>
      <c r="BJ1857" s="20" t="s">
        <v>755</v>
      </c>
      <c r="BK1857" s="55" t="s">
        <v>755</v>
      </c>
      <c r="BL1857" s="71" t="s">
        <v>755</v>
      </c>
      <c r="BM1857" s="77" t="s">
        <v>755</v>
      </c>
      <c r="BN1857" s="78" t="s">
        <v>755</v>
      </c>
      <c r="BO1857" s="77" t="s">
        <v>755</v>
      </c>
      <c r="BP1857" s="78" t="s">
        <v>755</v>
      </c>
    </row>
    <row r="1858" spans="1:68" s="3" customFormat="1" x14ac:dyDescent="0.2">
      <c r="A1858" s="20" t="s">
        <v>95</v>
      </c>
      <c r="B1858" s="20" t="s">
        <v>1820</v>
      </c>
      <c r="C1858" s="20" t="s">
        <v>938</v>
      </c>
      <c r="D1858" s="20" t="s">
        <v>1</v>
      </c>
      <c r="E1858" s="20" t="s">
        <v>78</v>
      </c>
      <c r="F1858" s="20" t="s">
        <v>20018</v>
      </c>
      <c r="G1858" s="20" t="s">
        <v>2442</v>
      </c>
      <c r="H1858" s="20" t="s">
        <v>20212</v>
      </c>
      <c r="I1858" s="19">
        <f t="shared" si="263"/>
        <v>48</v>
      </c>
      <c r="J1858" s="20" t="s">
        <v>755</v>
      </c>
      <c r="K1858" s="20" t="s">
        <v>2264</v>
      </c>
      <c r="L1858" s="95" t="str">
        <f>IF(M1858&lt;&gt;"",IF(NOT(ISNA(INDEX(cc!B:B,MATCH(M1858,cc!A:A,0)))),INDEX(cc!B:B,MATCH(M1858,cc!A:A,0)),"0"),"")</f>
        <v>TB Test Type and HIV Status (Positive)</v>
      </c>
      <c r="M1858" s="97" t="s">
        <v>501</v>
      </c>
      <c r="N1858" s="28" t="str">
        <f t="shared" si="264"/>
        <v xml:space="preserve"> TARGET</v>
      </c>
      <c r="O1858" s="19" t="str">
        <f t="shared" ref="O1858:O1921" si="266">CONCATENATE(C1858, " (",_xlfn.TEXTJOIN(", ",TRUE,D1858,E1858,F1858),")",N1858,J1858,": ",K1858)</f>
        <v>TB_SCREENDX (N, TA, TB Test Type/HIVStatus) TARGET: Specimens Sent</v>
      </c>
      <c r="P1858" s="19" t="str">
        <f t="shared" ref="P1858:P1921" si="267">IF(RIGHT(O1858,1)=":",LEFT(O1858,LEN(O1858)-1),O1858)</f>
        <v>TB_SCREENDX (N, TA, TB Test Type/HIVStatus) TARGET: Specimens Sent</v>
      </c>
      <c r="Q1858" s="19" t="str">
        <f t="shared" si="265"/>
        <v>TB_SCREENDX (N, TA, TBTestType/HIVStatus) TARGET</v>
      </c>
      <c r="R1858" s="19" t="str">
        <f t="shared" ref="R1858:R1921" si="268">IF(RIGHT(S1858,1)="_",LEFT(S1858,LEN(S1858)-1),S1858)</f>
        <v>TB_SCREENDX_N_TA_TBTestType_HIVStatus_TARGET</v>
      </c>
      <c r="S1858" s="19" t="str">
        <f t="shared" ref="S1858:S1921" si="269">SUBSTITUTE(SUBSTITUTE(SUBSTITUTE(SUBSTITUTE(SUBSTITUTE(SUBSTITUTE(SUBSTITUTE(SUBSTITUTE(SUBSTITUTE(Q1858,"&amp;","and"),"&lt;","lt"),"&gt;","gt"),"(","_"),")","_"),"/","_")," ","_"),",","_"),"__","_")</f>
        <v>TB_SCREENDX_N_TA_TBTestType_HIVStatus_TARGET</v>
      </c>
      <c r="T1858" s="19" t="b">
        <f>NOT(ISNA(VLOOKUP(B1858,dbcodes!A:B,2,FALSE)))</f>
        <v>1</v>
      </c>
      <c r="U1858" s="19" t="str">
        <f>IF(ISNA(VLOOKUP(B1858,dbcodes!A:B,2,FALSE)),des!R1409,VLOOKUP(B1858,dbcodes!A:B,2,FALSE))</f>
        <v>TB_SCREENDX_N_TA_TB_Test_Type_TARGET</v>
      </c>
      <c r="V1858" s="20" t="s">
        <v>2372</v>
      </c>
      <c r="W1858" s="107" t="str">
        <f>IF(ISNA(VLOOKUP(C1858,descriptions!A:B,2,FALSE)),des!V1409,IF(G1858=" TARGET","Target ","")&amp;VLOOKUP(C1858,descriptions!A:B,2,FALSE))</f>
        <v>Number of caregivers of active beneficiaries who agree that harsh punishment is an appropriate means of discipline or control in the home or school</v>
      </c>
      <c r="X1858" s="20" t="s">
        <v>4</v>
      </c>
      <c r="Y1858" s="20" t="s">
        <v>831</v>
      </c>
      <c r="Z1858" s="20" t="s">
        <v>836</v>
      </c>
      <c r="AA1858" s="20" t="s">
        <v>102</v>
      </c>
      <c r="AB1858" s="20" t="s">
        <v>755</v>
      </c>
      <c r="AC1858" s="19" t="str">
        <f>IF(AB1858&lt;&gt;"",IF(NOT(ISNA(INDEX(os!A:A,MATCH(AB1858,os!B:B,0)))),INDEX(os!A:A,MATCH(AB1858,os!B:B,0)),"0"),"")</f>
        <v/>
      </c>
      <c r="AD1858" s="20" t="s">
        <v>830</v>
      </c>
      <c r="AE1858" s="20"/>
      <c r="AF1858" s="20"/>
      <c r="AG1858" s="20"/>
      <c r="AH1858" s="93" t="str">
        <f>IF(NOT(ISNA(VLOOKUP(B:B,ResultsTargets!A:A,1,0))),"TRUE","")</f>
        <v/>
      </c>
      <c r="AI1858" s="19" t="str">
        <f>IF(ISNA(VLOOKUP(C1858,dim_techarea!A:B,2,FALSE)),"",VLOOKUP(C1858,dim_techarea!A:B,2,FALSE))</f>
        <v>TB_SCREENDX</v>
      </c>
      <c r="AJ1858" s="19" t="str">
        <f>IF(ISNA(VLOOKUP(AI1858,dim_techarea!B:C,2,FALSE)),"",VLOOKUP(AI1858,dim_techarea!B:C,2,FALSE))</f>
        <v>ZoQyS5HNpzX</v>
      </c>
      <c r="AK1858" s="19" t="str">
        <f>IF(ISNA(VLOOKUP(TRIM(G1858),dim_targetsresults!A:B,2,FALSE)),"",VLOOKUP(TRIM(G1858),dim_targetsresults!A:C,2,FALSE))</f>
        <v>MER Targets</v>
      </c>
      <c r="AL1858" s="19" t="str">
        <f>IF(ISNA(VLOOKUP(AK1858,dim_targetsresults!B:C,2,FALSE)),"",VLOOKUP(AK1858,dim_targetsresults!B:C,2,FALSE))</f>
        <v>W8imnja2Owd</v>
      </c>
      <c r="AM1858" s="19" t="str">
        <f>IF(ISNA(VLOOKUP(TRIM(D1858),dim_numeratordenominator!A:B,2,FALSE)),"",VLOOKUP(TRIM(D1858),dim_numeratordenominator!A:C,2,FALSE))</f>
        <v>Numerator</v>
      </c>
      <c r="AN1858" s="19" t="str">
        <f>IF(ISNA(VLOOKUP(AM1858,dim_numeratordenominator!B:C,2,FALSE)),"",VLOOKUP(AM1858,dim_numeratordenominator!B:C,2,FALSE))</f>
        <v>Som9NRMQqV7</v>
      </c>
      <c r="AO1858" s="19" t="str">
        <f>IF(ISNA(VLOOKUP(TRIM(E1858),dim_supporttype!A:B,2,FALSE)),"",VLOOKUP(TRIM(E1858),dim_supporttype!A:C,2,FALSE))</f>
        <v>TA</v>
      </c>
      <c r="AP1858" s="19" t="str">
        <f>IF(ISNA(VLOOKUP(AO1858,dim_supporttype!B:C,2,FALSE)),"",VLOOKUP(AO1858,dim_supporttype!B:C,2,FALSE))</f>
        <v>cRAGKdWIDn4</v>
      </c>
      <c r="AQ1858" s="19" t="str">
        <f>IF(ISNA(VLOOKUP(TRIM(F1858),dim_disaggs!A:B,2,FALSE)),"No Disagg",VLOOKUP(TRIM(F1858),dim_disaggs!A:B,2,FALSE))</f>
        <v>TB Test Type/HIVStatus</v>
      </c>
      <c r="AR1858" s="19" t="str">
        <f>IF(ISNA(VLOOKUP(AQ1858,dim_disaggs!B:C,2,FALSE)),"",VLOOKUP(AQ1858,dim_disaggs!B:C,2,FALSE))</f>
        <v>OVy4sE0R1jA</v>
      </c>
      <c r="AS1858" s="72"/>
      <c r="AT1858" s="66"/>
      <c r="AU1858" s="72" t="s">
        <v>755</v>
      </c>
      <c r="AV1858" s="73" t="s">
        <v>755</v>
      </c>
      <c r="AW1858" s="66" t="s">
        <v>755</v>
      </c>
      <c r="AX1858" s="66" t="s">
        <v>755</v>
      </c>
      <c r="AY1858" s="20"/>
      <c r="AZ1858" s="20"/>
      <c r="BA1858" s="105" t="str">
        <f t="shared" ref="BA1858:BA1921" si="270">IF(OR(
IF(RIGHT(LEFT(BC1858,11),1)="N",TRUE,FALSE),IF(RIGHT(LEFT(BE1858,11),1)="N",TRUE,FALSE),IF(RIGHT(LEFT(BG1858,11),1)="N",TRUE,FALSE),IF(RIGHT(LEFT(BI1858,11),1)="N",TRUE,FALSE),IF(RIGHT(LEFT(BK1858,11),1)="N",TRUE,FALSE),IF(RIGHT(LEFT(BM1858,11),1)="N",TRUE,FALSE),IF(RIGHT(LEFT(BO1858,11),1)="N",TRUE,FALSE)
),"Top Level Numerator",
IF(OR(
IF(RIGHT(LEFT(BC1858,11),1)="D",TRUE,FALSE),IF(RIGHT(LEFT(BE1858,11),1)="D",TRUE,FALSE),IF(RIGHT(LEFT(BG1858,11),1)="D",TRUE,FALSE),IF(RIGHT(LEFT(BI1858,11),1)="D",TRUE,FALSE),IF(RIGHT(LEFT(BK1858,11),1)="D",TRUE,FALSE),IF(RIGHT(LEFT(BM1858,11),1)="D",TRUE,FALSE),IF(RIGHT(LEFT(BO1858,11),1)="D",TRUE,FALSE)
),"Top Level Denominator","")
)</f>
        <v/>
      </c>
      <c r="BB1858" s="20" t="str">
        <f t="shared" ref="BB1858:BB1921" si="271">IF(OR(
IF(RIGHT(LEFT(BC1858,11),1)="N",TRUE,FALSE),IF(RIGHT(LEFT(BE1858,11),1)="N",TRUE,FALSE),IF(RIGHT(LEFT(BG1858,11),1)="N",TRUE,FALSE),IF(RIGHT(LEFT(BI1858,11),1)="N",TRUE,FALSE),IF(RIGHT(LEFT(BK1858,11),1)="N",TRUE,FALSE),IF(RIGHT(LEFT(BM1858,11),1)="N",TRUE,FALSE),IF(RIGHT(LEFT(BO1858,11),1)="N",TRUE,FALSE)
),"PE5QVF0w4xj",
IF(OR(
IF(RIGHT(LEFT(BC1858,11),1)="D",TRUE,FALSE),IF(RIGHT(LEFT(BE1858,11),1)="D",TRUE,FALSE),IF(RIGHT(LEFT(BG1858,11),1)="D",TRUE,FALSE),IF(RIGHT(LEFT(BI1858,11),1)="D",TRUE,FALSE),IF(RIGHT(LEFT(BK1858,11),1)="D",TRUE,FALSE),IF(RIGHT(LEFT(BM1858,11),1)="D",TRUE,FALSE),IF(RIGHT(LEFT(BO1858,11),1)="D",TRUE,FALSE)
),"Azqe383ljKu","")
)</f>
        <v/>
      </c>
      <c r="BC1858" s="20"/>
      <c r="BD1858" s="20"/>
      <c r="BE1858" s="75" t="s">
        <v>755</v>
      </c>
      <c r="BF1858" s="73" t="s">
        <v>755</v>
      </c>
      <c r="BG1858" s="55" t="s">
        <v>755</v>
      </c>
      <c r="BH1858" s="76" t="s">
        <v>755</v>
      </c>
      <c r="BI1858" s="20" t="s">
        <v>755</v>
      </c>
      <c r="BJ1858" s="20" t="s">
        <v>755</v>
      </c>
      <c r="BK1858" s="55" t="s">
        <v>755</v>
      </c>
      <c r="BL1858" s="71" t="s">
        <v>755</v>
      </c>
      <c r="BM1858" s="77" t="s">
        <v>755</v>
      </c>
      <c r="BN1858" s="78" t="s">
        <v>755</v>
      </c>
      <c r="BO1858" s="77" t="s">
        <v>755</v>
      </c>
      <c r="BP1858" s="78" t="s">
        <v>755</v>
      </c>
    </row>
    <row r="1859" spans="1:68" s="3" customFormat="1" x14ac:dyDescent="0.2">
      <c r="A1859" s="20" t="s">
        <v>95</v>
      </c>
      <c r="B1859" s="20" t="s">
        <v>1813</v>
      </c>
      <c r="C1859" s="20" t="s">
        <v>938</v>
      </c>
      <c r="D1859" s="20" t="s">
        <v>1</v>
      </c>
      <c r="E1859" s="20" t="s">
        <v>77</v>
      </c>
      <c r="F1859" s="20"/>
      <c r="G1859" s="20" t="s">
        <v>2442</v>
      </c>
      <c r="H1859" s="20"/>
      <c r="I1859" s="19">
        <f t="shared" si="263"/>
        <v>27</v>
      </c>
      <c r="J1859" s="20" t="s">
        <v>755</v>
      </c>
      <c r="K1859" s="20" t="s">
        <v>2262</v>
      </c>
      <c r="L1859" s="95" t="str">
        <f>IF(M1859&lt;&gt;"",IF(NOT(ISNA(INDEX(cc!B:B,MATCH(M1859,cc!A:A,0)))),INDEX(cc!B:B,MATCH(M1859,cc!A:A,0)),"0"),"")</f>
        <v>default</v>
      </c>
      <c r="M1859" s="97" t="s">
        <v>13</v>
      </c>
      <c r="N1859" s="28" t="str">
        <f t="shared" si="264"/>
        <v xml:space="preserve"> TARGET</v>
      </c>
      <c r="O1859" s="19" t="str">
        <f t="shared" si="266"/>
        <v>TB_SCREENDX (N, DSD) TARGET: PLHIV Screened</v>
      </c>
      <c r="P1859" s="19" t="str">
        <f t="shared" si="267"/>
        <v>TB_SCREENDX (N, DSD) TARGET: PLHIV Screened</v>
      </c>
      <c r="Q1859" s="19" t="str">
        <f t="shared" si="265"/>
        <v>TB_SCREENDX (N, DSD) TARGET</v>
      </c>
      <c r="R1859" s="19" t="str">
        <f t="shared" si="268"/>
        <v>TB_SCREENDX_N_DSD_TARGET</v>
      </c>
      <c r="S1859" s="19" t="str">
        <f t="shared" si="269"/>
        <v>TB_SCREENDX_N_DSD_TARGET</v>
      </c>
      <c r="T1859" s="19" t="b">
        <f>NOT(ISNA(VLOOKUP(B1859,dbcodes!A:B,2,FALSE)))</f>
        <v>1</v>
      </c>
      <c r="U1859" s="19" t="str">
        <f>IF(ISNA(VLOOKUP(B1859,dbcodes!A:B,2,FALSE)),des!R1410,VLOOKUP(B1859,dbcodes!A:B,2,FALSE))</f>
        <v>TB_SCREEN_N_DSD_TARGET</v>
      </c>
      <c r="V1859" s="20" t="s">
        <v>2373</v>
      </c>
      <c r="W1859" s="107" t="str">
        <f>IF(ISNA(VLOOKUP(C1859,descriptions!A:B,2,FALSE)),des!V1410,IF(G1859=" TARGET","Target ","")&amp;VLOOKUP(C1859,descriptions!A:B,2,FALSE))</f>
        <v>Number of caregivers of active beneficiaries who agree that harsh punishment is an appropriate means of discipline or control in the home or school</v>
      </c>
      <c r="X1859" s="20" t="s">
        <v>4</v>
      </c>
      <c r="Y1859" s="20" t="s">
        <v>831</v>
      </c>
      <c r="Z1859" s="20" t="s">
        <v>836</v>
      </c>
      <c r="AA1859" s="20" t="s">
        <v>102</v>
      </c>
      <c r="AB1859" s="20" t="s">
        <v>755</v>
      </c>
      <c r="AC1859" s="19" t="str">
        <f>IF(AB1859&lt;&gt;"",IF(NOT(ISNA(INDEX(os!A:A,MATCH(AB1859,os!B:B,0)))),INDEX(os!A:A,MATCH(AB1859,os!B:B,0)),"0"),"")</f>
        <v/>
      </c>
      <c r="AD1859" s="20" t="s">
        <v>830</v>
      </c>
      <c r="AE1859" s="20"/>
      <c r="AF1859" s="20"/>
      <c r="AG1859" s="20"/>
      <c r="AH1859" s="93" t="str">
        <f>IF(NOT(ISNA(VLOOKUP(B:B,ResultsTargets!A:A,1,0))),"TRUE","")</f>
        <v/>
      </c>
      <c r="AI1859" s="19" t="str">
        <f>IF(ISNA(VLOOKUP(C1859,dim_techarea!A:B,2,FALSE)),"",VLOOKUP(C1859,dim_techarea!A:B,2,FALSE))</f>
        <v>TB_SCREENDX</v>
      </c>
      <c r="AJ1859" s="19" t="str">
        <f>IF(ISNA(VLOOKUP(AI1859,dim_techarea!B:C,2,FALSE)),"",VLOOKUP(AI1859,dim_techarea!B:C,2,FALSE))</f>
        <v>ZoQyS5HNpzX</v>
      </c>
      <c r="AK1859" s="19" t="str">
        <f>IF(ISNA(VLOOKUP(TRIM(G1859),dim_targetsresults!A:B,2,FALSE)),"",VLOOKUP(TRIM(G1859),dim_targetsresults!A:C,2,FALSE))</f>
        <v>MER Targets</v>
      </c>
      <c r="AL1859" s="19" t="str">
        <f>IF(ISNA(VLOOKUP(AK1859,dim_targetsresults!B:C,2,FALSE)),"",VLOOKUP(AK1859,dim_targetsresults!B:C,2,FALSE))</f>
        <v>W8imnja2Owd</v>
      </c>
      <c r="AM1859" s="19" t="str">
        <f>IF(ISNA(VLOOKUP(TRIM(D1859),dim_numeratordenominator!A:B,2,FALSE)),"",VLOOKUP(TRIM(D1859),dim_numeratordenominator!A:C,2,FALSE))</f>
        <v>Numerator</v>
      </c>
      <c r="AN1859" s="19" t="str">
        <f>IF(ISNA(VLOOKUP(AM1859,dim_numeratordenominator!B:C,2,FALSE)),"",VLOOKUP(AM1859,dim_numeratordenominator!B:C,2,FALSE))</f>
        <v>Som9NRMQqV7</v>
      </c>
      <c r="AO1859" s="19" t="str">
        <f>IF(ISNA(VLOOKUP(TRIM(E1859),dim_supporttype!A:B,2,FALSE)),"",VLOOKUP(TRIM(E1859),dim_supporttype!A:C,2,FALSE))</f>
        <v>DSD</v>
      </c>
      <c r="AP1859" s="19" t="str">
        <f>IF(ISNA(VLOOKUP(AO1859,dim_supporttype!B:C,2,FALSE)),"",VLOOKUP(AO1859,dim_supporttype!B:C,2,FALSE))</f>
        <v>iM13vdNLWKb</v>
      </c>
      <c r="AQ1859" s="19" t="str">
        <f>IF(ISNA(VLOOKUP(TRIM(F1859),dim_disaggs!A:B,2,FALSE)),"No Disagg",VLOOKUP(TRIM(F1859),dim_disaggs!A:B,2,FALSE))</f>
        <v>No Disagg</v>
      </c>
      <c r="AR1859" s="19" t="str">
        <f>IF(ISNA(VLOOKUP(AQ1859,dim_disaggs!B:C,2,FALSE)),"",VLOOKUP(AQ1859,dim_disaggs!B:C,2,FALSE))</f>
        <v>werJlVT6sf3</v>
      </c>
      <c r="AS1859" s="72"/>
      <c r="AT1859" s="66"/>
      <c r="AU1859" s="72" t="s">
        <v>755</v>
      </c>
      <c r="AV1859" s="73" t="s">
        <v>755</v>
      </c>
      <c r="AW1859" s="66" t="s">
        <v>755</v>
      </c>
      <c r="AX1859" s="66" t="s">
        <v>755</v>
      </c>
      <c r="AY1859" s="20"/>
      <c r="AZ1859" s="20"/>
      <c r="BA1859" s="105" t="str">
        <f t="shared" si="270"/>
        <v>Top Level Numerator</v>
      </c>
      <c r="BB1859" s="20" t="str">
        <f t="shared" si="271"/>
        <v>PE5QVF0w4xj</v>
      </c>
      <c r="BC1859" s="20"/>
      <c r="BD1859" s="20"/>
      <c r="BE1859" s="75" t="s">
        <v>21240</v>
      </c>
      <c r="BF1859" s="73" t="s">
        <v>21241</v>
      </c>
      <c r="BG1859" s="55" t="s">
        <v>755</v>
      </c>
      <c r="BH1859" s="76" t="s">
        <v>755</v>
      </c>
      <c r="BI1859" s="20" t="s">
        <v>755</v>
      </c>
      <c r="BJ1859" s="20" t="s">
        <v>755</v>
      </c>
      <c r="BK1859" s="55" t="s">
        <v>755</v>
      </c>
      <c r="BL1859" s="71" t="s">
        <v>755</v>
      </c>
      <c r="BM1859" s="77" t="s">
        <v>755</v>
      </c>
      <c r="BN1859" s="78" t="s">
        <v>755</v>
      </c>
      <c r="BO1859" s="77" t="s">
        <v>755</v>
      </c>
      <c r="BP1859" s="78" t="s">
        <v>755</v>
      </c>
    </row>
    <row r="1860" spans="1:68" s="3" customFormat="1" x14ac:dyDescent="0.2">
      <c r="A1860" s="20" t="s">
        <v>95</v>
      </c>
      <c r="B1860" s="20" t="s">
        <v>1819</v>
      </c>
      <c r="C1860" s="20" t="s">
        <v>938</v>
      </c>
      <c r="D1860" s="20" t="s">
        <v>1</v>
      </c>
      <c r="E1860" s="20" t="s">
        <v>78</v>
      </c>
      <c r="F1860" s="20"/>
      <c r="G1860" s="20" t="s">
        <v>2442</v>
      </c>
      <c r="H1860" s="20"/>
      <c r="I1860" s="19">
        <f t="shared" si="263"/>
        <v>26</v>
      </c>
      <c r="J1860" s="20" t="s">
        <v>755</v>
      </c>
      <c r="K1860" s="20" t="s">
        <v>2262</v>
      </c>
      <c r="L1860" s="95" t="str">
        <f>IF(M1860&lt;&gt;"",IF(NOT(ISNA(INDEX(cc!B:B,MATCH(M1860,cc!A:A,0)))),INDEX(cc!B:B,MATCH(M1860,cc!A:A,0)),"0"),"")</f>
        <v>default</v>
      </c>
      <c r="M1860" s="97" t="s">
        <v>13</v>
      </c>
      <c r="N1860" s="28" t="str">
        <f t="shared" si="264"/>
        <v xml:space="preserve"> TARGET</v>
      </c>
      <c r="O1860" s="19" t="str">
        <f t="shared" si="266"/>
        <v>TB_SCREENDX (N, TA) TARGET: PLHIV Screened</v>
      </c>
      <c r="P1860" s="19" t="str">
        <f t="shared" si="267"/>
        <v>TB_SCREENDX (N, TA) TARGET: PLHIV Screened</v>
      </c>
      <c r="Q1860" s="19" t="str">
        <f t="shared" si="265"/>
        <v>TB_SCREENDX (N, TA) TARGET</v>
      </c>
      <c r="R1860" s="19" t="str">
        <f t="shared" si="268"/>
        <v>TB_SCREENDX_N_TA_TARGET</v>
      </c>
      <c r="S1860" s="19" t="str">
        <f t="shared" si="269"/>
        <v>TB_SCREENDX_N_TA_TARGET</v>
      </c>
      <c r="T1860" s="19" t="b">
        <f>NOT(ISNA(VLOOKUP(B1860,dbcodes!A:B,2,FALSE)))</f>
        <v>1</v>
      </c>
      <c r="U1860" s="19" t="str">
        <f>IF(ISNA(VLOOKUP(B1860,dbcodes!A:B,2,FALSE)),des!R1411,VLOOKUP(B1860,dbcodes!A:B,2,FALSE))</f>
        <v>TB_SCREEN_N_TA_TARGET</v>
      </c>
      <c r="V1860" s="20" t="s">
        <v>2373</v>
      </c>
      <c r="W1860" s="107" t="str">
        <f>IF(ISNA(VLOOKUP(C1860,descriptions!A:B,2,FALSE)),des!V1411,IF(G1860=" TARGET","Target ","")&amp;VLOOKUP(C1860,descriptions!A:B,2,FALSE))</f>
        <v>Number of caregivers of active beneficiaries who agree that harsh punishment is an appropriate means of discipline or control in the home or school</v>
      </c>
      <c r="X1860" s="20" t="s">
        <v>4</v>
      </c>
      <c r="Y1860" s="20" t="s">
        <v>831</v>
      </c>
      <c r="Z1860" s="20" t="s">
        <v>836</v>
      </c>
      <c r="AA1860" s="20" t="s">
        <v>102</v>
      </c>
      <c r="AB1860" s="20" t="s">
        <v>755</v>
      </c>
      <c r="AC1860" s="19" t="str">
        <f>IF(AB1860&lt;&gt;"",IF(NOT(ISNA(INDEX(os!A:A,MATCH(AB1860,os!B:B,0)))),INDEX(os!A:A,MATCH(AB1860,os!B:B,0)),"0"),"")</f>
        <v/>
      </c>
      <c r="AD1860" s="20" t="s">
        <v>830</v>
      </c>
      <c r="AE1860" s="20"/>
      <c r="AF1860" s="20"/>
      <c r="AG1860" s="20"/>
      <c r="AH1860" s="93" t="str">
        <f>IF(NOT(ISNA(VLOOKUP(B:B,ResultsTargets!A:A,1,0))),"TRUE","")</f>
        <v/>
      </c>
      <c r="AI1860" s="19" t="str">
        <f>IF(ISNA(VLOOKUP(C1860,dim_techarea!A:B,2,FALSE)),"",VLOOKUP(C1860,dim_techarea!A:B,2,FALSE))</f>
        <v>TB_SCREENDX</v>
      </c>
      <c r="AJ1860" s="19" t="str">
        <f>IF(ISNA(VLOOKUP(AI1860,dim_techarea!B:C,2,FALSE)),"",VLOOKUP(AI1860,dim_techarea!B:C,2,FALSE))</f>
        <v>ZoQyS5HNpzX</v>
      </c>
      <c r="AK1860" s="19" t="str">
        <f>IF(ISNA(VLOOKUP(TRIM(G1860),dim_targetsresults!A:B,2,FALSE)),"",VLOOKUP(TRIM(G1860),dim_targetsresults!A:C,2,FALSE))</f>
        <v>MER Targets</v>
      </c>
      <c r="AL1860" s="19" t="str">
        <f>IF(ISNA(VLOOKUP(AK1860,dim_targetsresults!B:C,2,FALSE)),"",VLOOKUP(AK1860,dim_targetsresults!B:C,2,FALSE))</f>
        <v>W8imnja2Owd</v>
      </c>
      <c r="AM1860" s="19" t="str">
        <f>IF(ISNA(VLOOKUP(TRIM(D1860),dim_numeratordenominator!A:B,2,FALSE)),"",VLOOKUP(TRIM(D1860),dim_numeratordenominator!A:C,2,FALSE))</f>
        <v>Numerator</v>
      </c>
      <c r="AN1860" s="19" t="str">
        <f>IF(ISNA(VLOOKUP(AM1860,dim_numeratordenominator!B:C,2,FALSE)),"",VLOOKUP(AM1860,dim_numeratordenominator!B:C,2,FALSE))</f>
        <v>Som9NRMQqV7</v>
      </c>
      <c r="AO1860" s="19" t="str">
        <f>IF(ISNA(VLOOKUP(TRIM(E1860),dim_supporttype!A:B,2,FALSE)),"",VLOOKUP(TRIM(E1860),dim_supporttype!A:C,2,FALSE))</f>
        <v>TA</v>
      </c>
      <c r="AP1860" s="19" t="str">
        <f>IF(ISNA(VLOOKUP(AO1860,dim_supporttype!B:C,2,FALSE)),"",VLOOKUP(AO1860,dim_supporttype!B:C,2,FALSE))</f>
        <v>cRAGKdWIDn4</v>
      </c>
      <c r="AQ1860" s="19" t="str">
        <f>IF(ISNA(VLOOKUP(TRIM(F1860),dim_disaggs!A:B,2,FALSE)),"No Disagg",VLOOKUP(TRIM(F1860),dim_disaggs!A:B,2,FALSE))</f>
        <v>No Disagg</v>
      </c>
      <c r="AR1860" s="19" t="str">
        <f>IF(ISNA(VLOOKUP(AQ1860,dim_disaggs!B:C,2,FALSE)),"",VLOOKUP(AQ1860,dim_disaggs!B:C,2,FALSE))</f>
        <v>werJlVT6sf3</v>
      </c>
      <c r="AS1860" s="72"/>
      <c r="AT1860" s="66"/>
      <c r="AU1860" s="72" t="s">
        <v>755</v>
      </c>
      <c r="AV1860" s="73" t="s">
        <v>755</v>
      </c>
      <c r="AW1860" s="66" t="s">
        <v>755</v>
      </c>
      <c r="AX1860" s="66" t="s">
        <v>755</v>
      </c>
      <c r="AY1860" s="20"/>
      <c r="AZ1860" s="20"/>
      <c r="BA1860" s="105" t="str">
        <f t="shared" si="270"/>
        <v>Top Level Numerator</v>
      </c>
      <c r="BB1860" s="20" t="str">
        <f t="shared" si="271"/>
        <v>PE5QVF0w4xj</v>
      </c>
      <c r="BC1860" s="20"/>
      <c r="BD1860" s="20"/>
      <c r="BE1860" s="75" t="s">
        <v>21240</v>
      </c>
      <c r="BF1860" s="73" t="s">
        <v>21241</v>
      </c>
      <c r="BG1860" s="55" t="s">
        <v>755</v>
      </c>
      <c r="BH1860" s="76" t="s">
        <v>755</v>
      </c>
      <c r="BI1860" s="20" t="s">
        <v>755</v>
      </c>
      <c r="BJ1860" s="20" t="s">
        <v>755</v>
      </c>
      <c r="BK1860" s="55" t="s">
        <v>755</v>
      </c>
      <c r="BL1860" s="71" t="s">
        <v>755</v>
      </c>
      <c r="BM1860" s="77" t="s">
        <v>755</v>
      </c>
      <c r="BN1860" s="78" t="s">
        <v>755</v>
      </c>
      <c r="BO1860" s="77" t="s">
        <v>755</v>
      </c>
      <c r="BP1860" s="78" t="s">
        <v>755</v>
      </c>
    </row>
    <row r="1861" spans="1:68" s="3" customFormat="1" x14ac:dyDescent="0.2">
      <c r="A1861" s="20" t="s">
        <v>95</v>
      </c>
      <c r="B1861" s="20" t="s">
        <v>1810</v>
      </c>
      <c r="C1861" s="20" t="s">
        <v>938</v>
      </c>
      <c r="D1861" s="20" t="s">
        <v>1</v>
      </c>
      <c r="E1861" s="20" t="s">
        <v>264</v>
      </c>
      <c r="F1861" s="20"/>
      <c r="G1861" s="20" t="s">
        <v>2442</v>
      </c>
      <c r="H1861" s="20"/>
      <c r="I1861" s="19">
        <f t="shared" si="263"/>
        <v>37</v>
      </c>
      <c r="J1861" s="20" t="s">
        <v>755</v>
      </c>
      <c r="K1861" s="20" t="s">
        <v>2262</v>
      </c>
      <c r="L1861" s="95" t="str">
        <f>IF(M1861&lt;&gt;"",IF(NOT(ISNA(INDEX(cc!B:B,MATCH(M1861,cc!A:A,0)))),INDEX(cc!B:B,MATCH(M1861,cc!A:A,0)),"0"),"")</f>
        <v>default</v>
      </c>
      <c r="M1861" s="97" t="s">
        <v>13</v>
      </c>
      <c r="N1861" s="28" t="str">
        <f t="shared" si="264"/>
        <v xml:space="preserve"> TARGET</v>
      </c>
      <c r="O1861" s="19" t="str">
        <f t="shared" si="266"/>
        <v>TB_SCREENDX (N, DSD_NARRATIVE) TARGET: PLHIV Screened</v>
      </c>
      <c r="P1861" s="19" t="str">
        <f t="shared" si="267"/>
        <v>TB_SCREENDX (N, DSD_NARRATIVE) TARGET: PLHIV Screened</v>
      </c>
      <c r="Q1861" s="19" t="str">
        <f t="shared" si="265"/>
        <v>TB_SCREENDX (N, DSD_NARRATIVE) TARGET</v>
      </c>
      <c r="R1861" s="19" t="str">
        <f t="shared" si="268"/>
        <v>TB_SCREENDX_N_DSD_NARRATIVE_TARGET</v>
      </c>
      <c r="S1861" s="19" t="str">
        <f t="shared" si="269"/>
        <v>TB_SCREENDX_N_DSD_NARRATIVE_TARGET</v>
      </c>
      <c r="T1861" s="19" t="b">
        <f>NOT(ISNA(VLOOKUP(B1861,dbcodes!A:B,2,FALSE)))</f>
        <v>1</v>
      </c>
      <c r="U1861" s="19" t="str">
        <f>IF(ISNA(VLOOKUP(B1861,dbcodes!A:B,2,FALSE)),des!R1412,VLOOKUP(B1861,dbcodes!A:B,2,FALSE))</f>
        <v>TB_SCREEN_N_DSD_NARRATIVE_TARGET</v>
      </c>
      <c r="V1861" s="20" t="s">
        <v>2373</v>
      </c>
      <c r="W1861" s="107" t="str">
        <f>IF(ISNA(VLOOKUP(C1861,descriptions!A:B,2,FALSE)),des!V1412,IF(G1861=" TARGET","Target ","")&amp;VLOOKUP(C1861,descriptions!A:B,2,FALSE))</f>
        <v>Number of active beneficiaries surveyed</v>
      </c>
      <c r="X1861" s="20" t="s">
        <v>9</v>
      </c>
      <c r="Y1861" s="20" t="s">
        <v>831</v>
      </c>
      <c r="Z1861" s="20" t="s">
        <v>836</v>
      </c>
      <c r="AA1861" s="20" t="s">
        <v>4121</v>
      </c>
      <c r="AB1861" s="20" t="s">
        <v>755</v>
      </c>
      <c r="AC1861" s="19" t="str">
        <f>IF(AB1861&lt;&gt;"",IF(NOT(ISNA(INDEX(os!A:A,MATCH(AB1861,os!B:B,0)))),INDEX(os!A:A,MATCH(AB1861,os!B:B,0)),"0"),"")</f>
        <v/>
      </c>
      <c r="AD1861" s="20" t="s">
        <v>830</v>
      </c>
      <c r="AE1861" s="20"/>
      <c r="AF1861" s="20"/>
      <c r="AG1861" s="20"/>
      <c r="AH1861" s="93" t="str">
        <f>IF(NOT(ISNA(VLOOKUP(B:B,ResultsTargets!A:A,1,0))),"TRUE","")</f>
        <v/>
      </c>
      <c r="AI1861" s="19" t="str">
        <f>IF(ISNA(VLOOKUP(C1861,dim_techarea!A:B,2,FALSE)),"",VLOOKUP(C1861,dim_techarea!A:B,2,FALSE))</f>
        <v>TB_SCREENDX</v>
      </c>
      <c r="AJ1861" s="19" t="str">
        <f>IF(ISNA(VLOOKUP(AI1861,dim_techarea!B:C,2,FALSE)),"",VLOOKUP(AI1861,dim_techarea!B:C,2,FALSE))</f>
        <v>ZoQyS5HNpzX</v>
      </c>
      <c r="AK1861" s="19" t="str">
        <f>IF(ISNA(VLOOKUP(TRIM(G1861),dim_targetsresults!A:B,2,FALSE)),"",VLOOKUP(TRIM(G1861),dim_targetsresults!A:C,2,FALSE))</f>
        <v>MER Targets</v>
      </c>
      <c r="AL1861" s="19" t="str">
        <f>IF(ISNA(VLOOKUP(AK1861,dim_targetsresults!B:C,2,FALSE)),"",VLOOKUP(AK1861,dim_targetsresults!B:C,2,FALSE))</f>
        <v>W8imnja2Owd</v>
      </c>
      <c r="AM1861" s="19" t="str">
        <f>IF(ISNA(VLOOKUP(TRIM(D1861),dim_numeratordenominator!A:B,2,FALSE)),"",VLOOKUP(TRIM(D1861),dim_numeratordenominator!A:C,2,FALSE))</f>
        <v>Numerator</v>
      </c>
      <c r="AN1861" s="19" t="str">
        <f>IF(ISNA(VLOOKUP(AM1861,dim_numeratordenominator!B:C,2,FALSE)),"",VLOOKUP(AM1861,dim_numeratordenominator!B:C,2,FALSE))</f>
        <v>Som9NRMQqV7</v>
      </c>
      <c r="AO1861" s="19" t="str">
        <f>IF(ISNA(VLOOKUP(TRIM(E1861),dim_supporttype!A:B,2,FALSE)),"",VLOOKUP(TRIM(E1861),dim_supporttype!A:C,2,FALSE))</f>
        <v>DSD Narratives</v>
      </c>
      <c r="AP1861" s="19" t="str">
        <f>IF(ISNA(VLOOKUP(AO1861,dim_supporttype!B:C,2,FALSE)),"",VLOOKUP(AO1861,dim_supporttype!B:C,2,FALSE))</f>
        <v>ySGf8v2q9Rm</v>
      </c>
      <c r="AQ1861" s="19" t="str">
        <f>IF(ISNA(VLOOKUP(TRIM(F1861),dim_disaggs!A:B,2,FALSE)),"No Disagg",VLOOKUP(TRIM(F1861),dim_disaggs!A:B,2,FALSE))</f>
        <v>No Disagg</v>
      </c>
      <c r="AR1861" s="19" t="str">
        <f>IF(ISNA(VLOOKUP(AQ1861,dim_disaggs!B:C,2,FALSE)),"",VLOOKUP(AQ1861,dim_disaggs!B:C,2,FALSE))</f>
        <v>werJlVT6sf3</v>
      </c>
      <c r="AS1861" s="72"/>
      <c r="AT1861" s="66"/>
      <c r="AU1861" s="72" t="s">
        <v>755</v>
      </c>
      <c r="AV1861" s="73" t="s">
        <v>755</v>
      </c>
      <c r="AW1861" s="66" t="s">
        <v>755</v>
      </c>
      <c r="AX1861" s="66" t="s">
        <v>755</v>
      </c>
      <c r="AY1861" s="20"/>
      <c r="AZ1861" s="20"/>
      <c r="BA1861" s="105" t="str">
        <f t="shared" si="270"/>
        <v/>
      </c>
      <c r="BB1861" s="20" t="str">
        <f t="shared" si="271"/>
        <v/>
      </c>
      <c r="BC1861" s="20"/>
      <c r="BD1861" s="20"/>
      <c r="BE1861" s="75" t="s">
        <v>755</v>
      </c>
      <c r="BF1861" s="73" t="s">
        <v>755</v>
      </c>
      <c r="BG1861" s="55" t="s">
        <v>755</v>
      </c>
      <c r="BH1861" s="76" t="s">
        <v>755</v>
      </c>
      <c r="BI1861" s="20" t="s">
        <v>755</v>
      </c>
      <c r="BJ1861" s="20" t="s">
        <v>755</v>
      </c>
      <c r="BK1861" s="55" t="s">
        <v>755</v>
      </c>
      <c r="BL1861" s="71" t="s">
        <v>755</v>
      </c>
      <c r="BM1861" s="77" t="s">
        <v>755</v>
      </c>
      <c r="BN1861" s="78" t="s">
        <v>755</v>
      </c>
      <c r="BO1861" s="77" t="s">
        <v>755</v>
      </c>
      <c r="BP1861" s="78" t="s">
        <v>755</v>
      </c>
    </row>
    <row r="1862" spans="1:68" s="3" customFormat="1" x14ac:dyDescent="0.2">
      <c r="A1862" s="20" t="s">
        <v>95</v>
      </c>
      <c r="B1862" s="20" t="s">
        <v>1816</v>
      </c>
      <c r="C1862" s="20" t="s">
        <v>938</v>
      </c>
      <c r="D1862" s="20" t="s">
        <v>1</v>
      </c>
      <c r="E1862" s="20" t="s">
        <v>265</v>
      </c>
      <c r="F1862" s="20"/>
      <c r="G1862" s="20" t="s">
        <v>2442</v>
      </c>
      <c r="H1862" s="20"/>
      <c r="I1862" s="19">
        <f t="shared" si="263"/>
        <v>36</v>
      </c>
      <c r="J1862" s="20" t="s">
        <v>755</v>
      </c>
      <c r="K1862" s="20" t="s">
        <v>2262</v>
      </c>
      <c r="L1862" s="95" t="str">
        <f>IF(M1862&lt;&gt;"",IF(NOT(ISNA(INDEX(cc!B:B,MATCH(M1862,cc!A:A,0)))),INDEX(cc!B:B,MATCH(M1862,cc!A:A,0)),"0"),"")</f>
        <v>default</v>
      </c>
      <c r="M1862" s="97" t="s">
        <v>13</v>
      </c>
      <c r="N1862" s="28" t="str">
        <f t="shared" si="264"/>
        <v xml:space="preserve"> TARGET</v>
      </c>
      <c r="O1862" s="19" t="str">
        <f t="shared" si="266"/>
        <v>TB_SCREENDX (N, TA_NARRATIVE) TARGET: PLHIV Screened</v>
      </c>
      <c r="P1862" s="19" t="str">
        <f t="shared" si="267"/>
        <v>TB_SCREENDX (N, TA_NARRATIVE) TARGET: PLHIV Screened</v>
      </c>
      <c r="Q1862" s="19" t="str">
        <f t="shared" si="265"/>
        <v>TB_SCREENDX (N, TA_NARRATIVE) TARGET</v>
      </c>
      <c r="R1862" s="19" t="str">
        <f t="shared" si="268"/>
        <v>TB_SCREENDX_N_TA_NARRATIVE_TARGET</v>
      </c>
      <c r="S1862" s="19" t="str">
        <f t="shared" si="269"/>
        <v>TB_SCREENDX_N_TA_NARRATIVE_TARGET</v>
      </c>
      <c r="T1862" s="19" t="b">
        <f>NOT(ISNA(VLOOKUP(B1862,dbcodes!A:B,2,FALSE)))</f>
        <v>1</v>
      </c>
      <c r="U1862" s="19" t="str">
        <f>IF(ISNA(VLOOKUP(B1862,dbcodes!A:B,2,FALSE)),des!R1413,VLOOKUP(B1862,dbcodes!A:B,2,FALSE))</f>
        <v>TB_SCREEN_N_TA_NARRATIVE_TARGET</v>
      </c>
      <c r="V1862" s="20" t="s">
        <v>2373</v>
      </c>
      <c r="W1862" s="107" t="str">
        <f>IF(ISNA(VLOOKUP(C1862,descriptions!A:B,2,FALSE)),des!V1413,IF(G1862=" TARGET","Target ","")&amp;VLOOKUP(C1862,descriptions!A:B,2,FALSE))</f>
        <v>Number of active beneficiaries surveyed</v>
      </c>
      <c r="X1862" s="20" t="s">
        <v>9</v>
      </c>
      <c r="Y1862" s="20" t="s">
        <v>831</v>
      </c>
      <c r="Z1862" s="20" t="s">
        <v>836</v>
      </c>
      <c r="AA1862" s="20" t="s">
        <v>4121</v>
      </c>
      <c r="AB1862" s="20" t="s">
        <v>755</v>
      </c>
      <c r="AC1862" s="19" t="str">
        <f>IF(AB1862&lt;&gt;"",IF(NOT(ISNA(INDEX(os!A:A,MATCH(AB1862,os!B:B,0)))),INDEX(os!A:A,MATCH(AB1862,os!B:B,0)),"0"),"")</f>
        <v/>
      </c>
      <c r="AD1862" s="20" t="s">
        <v>830</v>
      </c>
      <c r="AE1862" s="20"/>
      <c r="AF1862" s="20"/>
      <c r="AG1862" s="20"/>
      <c r="AH1862" s="93" t="str">
        <f>IF(NOT(ISNA(VLOOKUP(B:B,ResultsTargets!A:A,1,0))),"TRUE","")</f>
        <v/>
      </c>
      <c r="AI1862" s="19" t="str">
        <f>IF(ISNA(VLOOKUP(C1862,dim_techarea!A:B,2,FALSE)),"",VLOOKUP(C1862,dim_techarea!A:B,2,FALSE))</f>
        <v>TB_SCREENDX</v>
      </c>
      <c r="AJ1862" s="19" t="str">
        <f>IF(ISNA(VLOOKUP(AI1862,dim_techarea!B:C,2,FALSE)),"",VLOOKUP(AI1862,dim_techarea!B:C,2,FALSE))</f>
        <v>ZoQyS5HNpzX</v>
      </c>
      <c r="AK1862" s="19" t="str">
        <f>IF(ISNA(VLOOKUP(TRIM(G1862),dim_targetsresults!A:B,2,FALSE)),"",VLOOKUP(TRIM(G1862),dim_targetsresults!A:C,2,FALSE))</f>
        <v>MER Targets</v>
      </c>
      <c r="AL1862" s="19" t="str">
        <f>IF(ISNA(VLOOKUP(AK1862,dim_targetsresults!B:C,2,FALSE)),"",VLOOKUP(AK1862,dim_targetsresults!B:C,2,FALSE))</f>
        <v>W8imnja2Owd</v>
      </c>
      <c r="AM1862" s="19" t="str">
        <f>IF(ISNA(VLOOKUP(TRIM(D1862),dim_numeratordenominator!A:B,2,FALSE)),"",VLOOKUP(TRIM(D1862),dim_numeratordenominator!A:C,2,FALSE))</f>
        <v>Numerator</v>
      </c>
      <c r="AN1862" s="19" t="str">
        <f>IF(ISNA(VLOOKUP(AM1862,dim_numeratordenominator!B:C,2,FALSE)),"",VLOOKUP(AM1862,dim_numeratordenominator!B:C,2,FALSE))</f>
        <v>Som9NRMQqV7</v>
      </c>
      <c r="AO1862" s="19" t="str">
        <f>IF(ISNA(VLOOKUP(TRIM(E1862),dim_supporttype!A:B,2,FALSE)),"",VLOOKUP(TRIM(E1862),dim_supporttype!A:C,2,FALSE))</f>
        <v>TA Narratives</v>
      </c>
      <c r="AP1862" s="19" t="str">
        <f>IF(ISNA(VLOOKUP(AO1862,dim_supporttype!B:C,2,FALSE)),"",VLOOKUP(AO1862,dim_supporttype!B:C,2,FALSE))</f>
        <v>aBZapfNWlIU</v>
      </c>
      <c r="AQ1862" s="19" t="str">
        <f>IF(ISNA(VLOOKUP(TRIM(F1862),dim_disaggs!A:B,2,FALSE)),"No Disagg",VLOOKUP(TRIM(F1862),dim_disaggs!A:B,2,FALSE))</f>
        <v>No Disagg</v>
      </c>
      <c r="AR1862" s="19" t="str">
        <f>IF(ISNA(VLOOKUP(AQ1862,dim_disaggs!B:C,2,FALSE)),"",VLOOKUP(AQ1862,dim_disaggs!B:C,2,FALSE))</f>
        <v>werJlVT6sf3</v>
      </c>
      <c r="AS1862" s="72"/>
      <c r="AT1862" s="66"/>
      <c r="AU1862" s="72" t="s">
        <v>755</v>
      </c>
      <c r="AV1862" s="73" t="s">
        <v>755</v>
      </c>
      <c r="AW1862" s="66" t="s">
        <v>755</v>
      </c>
      <c r="AX1862" s="66" t="s">
        <v>755</v>
      </c>
      <c r="AY1862" s="20"/>
      <c r="AZ1862" s="20"/>
      <c r="BA1862" s="105" t="str">
        <f t="shared" si="270"/>
        <v/>
      </c>
      <c r="BB1862" s="20" t="str">
        <f t="shared" si="271"/>
        <v/>
      </c>
      <c r="BC1862" s="20"/>
      <c r="BD1862" s="20"/>
      <c r="BE1862" s="75" t="s">
        <v>755</v>
      </c>
      <c r="BF1862" s="73" t="s">
        <v>755</v>
      </c>
      <c r="BG1862" s="55" t="s">
        <v>755</v>
      </c>
      <c r="BH1862" s="76" t="s">
        <v>755</v>
      </c>
      <c r="BI1862" s="20" t="s">
        <v>755</v>
      </c>
      <c r="BJ1862" s="20" t="s">
        <v>755</v>
      </c>
      <c r="BK1862" s="55" t="s">
        <v>755</v>
      </c>
      <c r="BL1862" s="71" t="s">
        <v>755</v>
      </c>
      <c r="BM1862" s="77" t="s">
        <v>755</v>
      </c>
      <c r="BN1862" s="78" t="s">
        <v>755</v>
      </c>
      <c r="BO1862" s="77" t="s">
        <v>755</v>
      </c>
      <c r="BP1862" s="78" t="s">
        <v>755</v>
      </c>
    </row>
    <row r="1863" spans="1:68" s="3" customFormat="1" x14ac:dyDescent="0.2">
      <c r="A1863" s="20" t="s">
        <v>95</v>
      </c>
      <c r="B1863" s="20" t="s">
        <v>482</v>
      </c>
      <c r="C1863" s="20" t="s">
        <v>255</v>
      </c>
      <c r="D1863" s="20" t="s">
        <v>164</v>
      </c>
      <c r="E1863" s="20" t="s">
        <v>77</v>
      </c>
      <c r="F1863" s="20"/>
      <c r="G1863" s="20" t="s">
        <v>20086</v>
      </c>
      <c r="H1863" s="20"/>
      <c r="I1863" s="19">
        <f t="shared" si="263"/>
        <v>16</v>
      </c>
      <c r="J1863" s="20" t="s">
        <v>755</v>
      </c>
      <c r="K1863" s="20" t="s">
        <v>480</v>
      </c>
      <c r="L1863" s="95" t="str">
        <f>IF(M1863&lt;&gt;"",IF(NOT(ISNA(INDEX(cc!B:B,MATCH(M1863,cc!A:A,0)))),INDEX(cc!B:B,MATCH(M1863,cc!A:A,0)),"0"),"")</f>
        <v>default</v>
      </c>
      <c r="M1863" s="97" t="s">
        <v>13</v>
      </c>
      <c r="N1863" s="28" t="str">
        <f t="shared" si="264"/>
        <v/>
      </c>
      <c r="O1863" s="19" t="str">
        <f t="shared" si="266"/>
        <v>TB_STAT (D, DSD): New/Relapsed TB</v>
      </c>
      <c r="P1863" s="19" t="str">
        <f t="shared" si="267"/>
        <v>TB_STAT (D, DSD): New/Relapsed TB</v>
      </c>
      <c r="Q1863" s="19" t="str">
        <f t="shared" si="265"/>
        <v>TB_STAT (D, DSD)</v>
      </c>
      <c r="R1863" s="19" t="str">
        <f t="shared" si="268"/>
        <v>TB_STAT_D_DSD</v>
      </c>
      <c r="S1863" s="19" t="str">
        <f t="shared" si="269"/>
        <v>TB_STAT_D_DSD_</v>
      </c>
      <c r="T1863" s="19" t="b">
        <f>NOT(ISNA(VLOOKUP(B1863,dbcodes!A:B,2,FALSE)))</f>
        <v>1</v>
      </c>
      <c r="U1863" s="19" t="str">
        <f>IF(ISNA(VLOOKUP(B1863,dbcodes!A:B,2,FALSE)),des!R1416,VLOOKUP(B1863,dbcodes!A:B,2,FALSE))</f>
        <v>TB_STAT_D_DSD</v>
      </c>
      <c r="V1863" s="20"/>
      <c r="W1863" s="107" t="str">
        <f>IF(ISNA(VLOOKUP(C1863,descriptions!A:B,2,FALSE)),des!V1416,IF(G1863=" TARGET","Target ","")&amp;VLOOKUP(C1863,descriptions!A:B,2,FALSE))</f>
        <v>Total number of new and relapsed TB cases, during the reporting period</v>
      </c>
      <c r="X1863" s="20" t="s">
        <v>4</v>
      </c>
      <c r="Y1863" s="20" t="s">
        <v>831</v>
      </c>
      <c r="Z1863" s="20" t="s">
        <v>836</v>
      </c>
      <c r="AA1863" s="20" t="s">
        <v>102</v>
      </c>
      <c r="AB1863" s="20" t="s">
        <v>755</v>
      </c>
      <c r="AC1863" s="19" t="str">
        <f>IF(AB1863&lt;&gt;"",IF(NOT(ISNA(INDEX(os!A:A,MATCH(AB1863,os!B:B,0)))),INDEX(os!A:A,MATCH(AB1863,os!B:B,0)),"0"),"")</f>
        <v/>
      </c>
      <c r="AD1863" s="20" t="s">
        <v>830</v>
      </c>
      <c r="AE1863" s="20"/>
      <c r="AF1863" s="20"/>
      <c r="AG1863" s="20"/>
      <c r="AH1863" s="93" t="str">
        <f>IF(NOT(ISNA(VLOOKUP(B:B,ResultsTargets!A:A,1,0))),"TRUE","")</f>
        <v/>
      </c>
      <c r="AI1863" s="19" t="str">
        <f>IF(ISNA(VLOOKUP(C1863,dim_techarea!A:B,2,FALSE)),"",VLOOKUP(C1863,dim_techarea!A:B,2,FALSE))</f>
        <v>TB_STAT</v>
      </c>
      <c r="AJ1863" s="19" t="str">
        <f>IF(ISNA(VLOOKUP(AI1863,dim_techarea!B:C,2,FALSE)),"",VLOOKUP(AI1863,dim_techarea!B:C,2,FALSE))</f>
        <v>rI3JlpiuwEK</v>
      </c>
      <c r="AK1863" s="19" t="str">
        <f>IF(ISNA(VLOOKUP(TRIM(G1863),dim_targetsresults!A:B,2,FALSE)),"",VLOOKUP(TRIM(G1863),dim_targetsresults!A:C,2,FALSE))</f>
        <v>MER Results</v>
      </c>
      <c r="AL1863" s="19" t="str">
        <f>IF(ISNA(VLOOKUP(AK1863,dim_targetsresults!B:C,2,FALSE)),"",VLOOKUP(AK1863,dim_targetsresults!B:C,2,FALSE))</f>
        <v>Jh0jDM5yQ2E</v>
      </c>
      <c r="AM1863" s="19" t="str">
        <f>IF(ISNA(VLOOKUP(TRIM(D1863),dim_numeratordenominator!A:B,2,FALSE)),"",VLOOKUP(TRIM(D1863),dim_numeratordenominator!A:C,2,FALSE))</f>
        <v>Denominator</v>
      </c>
      <c r="AN1863" s="19" t="str">
        <f>IF(ISNA(VLOOKUP(AM1863,dim_numeratordenominator!B:C,2,FALSE)),"",VLOOKUP(AM1863,dim_numeratordenominator!B:C,2,FALSE))</f>
        <v>QpNj0nSuEhD</v>
      </c>
      <c r="AO1863" s="19" t="str">
        <f>IF(ISNA(VLOOKUP(TRIM(E1863),dim_supporttype!A:B,2,FALSE)),"",VLOOKUP(TRIM(E1863),dim_supporttype!A:C,2,FALSE))</f>
        <v>DSD</v>
      </c>
      <c r="AP1863" s="19" t="str">
        <f>IF(ISNA(VLOOKUP(AO1863,dim_supporttype!B:C,2,FALSE)),"",VLOOKUP(AO1863,dim_supporttype!B:C,2,FALSE))</f>
        <v>iM13vdNLWKb</v>
      </c>
      <c r="AQ1863" s="19" t="str">
        <f>IF(ISNA(VLOOKUP(TRIM(F1863),dim_disaggs!A:B,2,FALSE)),"No Disagg",VLOOKUP(TRIM(F1863),dim_disaggs!A:B,2,FALSE))</f>
        <v>No Disagg</v>
      </c>
      <c r="AR1863" s="19" t="str">
        <f>IF(ISNA(VLOOKUP(AQ1863,dim_disaggs!B:C,2,FALSE)),"",VLOOKUP(AQ1863,dim_disaggs!B:C,2,FALSE))</f>
        <v>werJlVT6sf3</v>
      </c>
      <c r="AS1863" s="72"/>
      <c r="AT1863" s="66"/>
      <c r="AU1863" s="72" t="s">
        <v>755</v>
      </c>
      <c r="AV1863" s="73" t="s">
        <v>755</v>
      </c>
      <c r="AW1863" s="66" t="s">
        <v>755</v>
      </c>
      <c r="AX1863" s="66" t="s">
        <v>755</v>
      </c>
      <c r="AY1863" s="20"/>
      <c r="AZ1863" s="20"/>
      <c r="BA1863" s="105" t="str">
        <f t="shared" si="270"/>
        <v>Top Level Denominator</v>
      </c>
      <c r="BB1863" s="20" t="str">
        <f t="shared" si="271"/>
        <v>Azqe383ljKu</v>
      </c>
      <c r="BC1863" s="20" t="s">
        <v>25708</v>
      </c>
      <c r="BD1863" s="20" t="s">
        <v>25709</v>
      </c>
      <c r="BE1863" s="75" t="s">
        <v>21242</v>
      </c>
      <c r="BF1863" s="73" t="s">
        <v>21243</v>
      </c>
      <c r="BG1863" s="55" t="s">
        <v>20425</v>
      </c>
      <c r="BH1863" s="76" t="s">
        <v>20423</v>
      </c>
      <c r="BI1863" s="20" t="s">
        <v>20421</v>
      </c>
      <c r="BJ1863" s="20" t="s">
        <v>20427</v>
      </c>
      <c r="BK1863" s="55" t="s">
        <v>755</v>
      </c>
      <c r="BL1863" s="71" t="s">
        <v>755</v>
      </c>
      <c r="BM1863" s="77" t="s">
        <v>755</v>
      </c>
      <c r="BN1863" s="78" t="s">
        <v>755</v>
      </c>
      <c r="BO1863" s="77" t="s">
        <v>755</v>
      </c>
      <c r="BP1863" s="78" t="s">
        <v>755</v>
      </c>
    </row>
    <row r="1864" spans="1:68" s="3" customFormat="1" x14ac:dyDescent="0.2">
      <c r="A1864" s="20" t="s">
        <v>95</v>
      </c>
      <c r="B1864" s="20" t="s">
        <v>484</v>
      </c>
      <c r="C1864" s="20" t="s">
        <v>255</v>
      </c>
      <c r="D1864" s="20" t="s">
        <v>164</v>
      </c>
      <c r="E1864" s="20" t="s">
        <v>78</v>
      </c>
      <c r="F1864" s="20"/>
      <c r="G1864" s="20" t="s">
        <v>20086</v>
      </c>
      <c r="H1864" s="20"/>
      <c r="I1864" s="19">
        <f t="shared" si="263"/>
        <v>15</v>
      </c>
      <c r="J1864" s="20" t="s">
        <v>755</v>
      </c>
      <c r="K1864" s="20" t="s">
        <v>480</v>
      </c>
      <c r="L1864" s="95" t="str">
        <f>IF(M1864&lt;&gt;"",IF(NOT(ISNA(INDEX(cc!B:B,MATCH(M1864,cc!A:A,0)))),INDEX(cc!B:B,MATCH(M1864,cc!A:A,0)),"0"),"")</f>
        <v>default</v>
      </c>
      <c r="M1864" s="97" t="s">
        <v>13</v>
      </c>
      <c r="N1864" s="28" t="str">
        <f t="shared" si="264"/>
        <v/>
      </c>
      <c r="O1864" s="19" t="str">
        <f t="shared" si="266"/>
        <v>TB_STAT (D, TA): New/Relapsed TB</v>
      </c>
      <c r="P1864" s="19" t="str">
        <f t="shared" si="267"/>
        <v>TB_STAT (D, TA): New/Relapsed TB</v>
      </c>
      <c r="Q1864" s="19" t="str">
        <f t="shared" si="265"/>
        <v>TB_STAT (D, TA)</v>
      </c>
      <c r="R1864" s="19" t="str">
        <f t="shared" si="268"/>
        <v>TB_STAT_D_TA</v>
      </c>
      <c r="S1864" s="19" t="str">
        <f t="shared" si="269"/>
        <v>TB_STAT_D_TA_</v>
      </c>
      <c r="T1864" s="19" t="b">
        <f>NOT(ISNA(VLOOKUP(B1864,dbcodes!A:B,2,FALSE)))</f>
        <v>1</v>
      </c>
      <c r="U1864" s="19" t="str">
        <f>IF(ISNA(VLOOKUP(B1864,dbcodes!A:B,2,FALSE)),des!R1417,VLOOKUP(B1864,dbcodes!A:B,2,FALSE))</f>
        <v>TB_STAT_D_TA</v>
      </c>
      <c r="V1864" s="20"/>
      <c r="W1864" s="107" t="str">
        <f>IF(ISNA(VLOOKUP(C1864,descriptions!A:B,2,FALSE)),des!V1417,IF(G1864=" TARGET","Target ","")&amp;VLOOKUP(C1864,descriptions!A:B,2,FALSE))</f>
        <v>Total number of new and relapsed TB cases, during the reporting period</v>
      </c>
      <c r="X1864" s="20" t="s">
        <v>4</v>
      </c>
      <c r="Y1864" s="20" t="s">
        <v>831</v>
      </c>
      <c r="Z1864" s="20" t="s">
        <v>836</v>
      </c>
      <c r="AA1864" s="20" t="s">
        <v>102</v>
      </c>
      <c r="AB1864" s="20" t="s">
        <v>755</v>
      </c>
      <c r="AC1864" s="19" t="str">
        <f>IF(AB1864&lt;&gt;"",IF(NOT(ISNA(INDEX(os!A:A,MATCH(AB1864,os!B:B,0)))),INDEX(os!A:A,MATCH(AB1864,os!B:B,0)),"0"),"")</f>
        <v/>
      </c>
      <c r="AD1864" s="20" t="s">
        <v>830</v>
      </c>
      <c r="AE1864" s="20"/>
      <c r="AF1864" s="20"/>
      <c r="AG1864" s="20"/>
      <c r="AH1864" s="93" t="str">
        <f>IF(NOT(ISNA(VLOOKUP(B:B,ResultsTargets!A:A,1,0))),"TRUE","")</f>
        <v/>
      </c>
      <c r="AI1864" s="19" t="str">
        <f>IF(ISNA(VLOOKUP(C1864,dim_techarea!A:B,2,FALSE)),"",VLOOKUP(C1864,dim_techarea!A:B,2,FALSE))</f>
        <v>TB_STAT</v>
      </c>
      <c r="AJ1864" s="19" t="str">
        <f>IF(ISNA(VLOOKUP(AI1864,dim_techarea!B:C,2,FALSE)),"",VLOOKUP(AI1864,dim_techarea!B:C,2,FALSE))</f>
        <v>rI3JlpiuwEK</v>
      </c>
      <c r="AK1864" s="19" t="str">
        <f>IF(ISNA(VLOOKUP(TRIM(G1864),dim_targetsresults!A:B,2,FALSE)),"",VLOOKUP(TRIM(G1864),dim_targetsresults!A:C,2,FALSE))</f>
        <v>MER Results</v>
      </c>
      <c r="AL1864" s="19" t="str">
        <f>IF(ISNA(VLOOKUP(AK1864,dim_targetsresults!B:C,2,FALSE)),"",VLOOKUP(AK1864,dim_targetsresults!B:C,2,FALSE))</f>
        <v>Jh0jDM5yQ2E</v>
      </c>
      <c r="AM1864" s="19" t="str">
        <f>IF(ISNA(VLOOKUP(TRIM(D1864),dim_numeratordenominator!A:B,2,FALSE)),"",VLOOKUP(TRIM(D1864),dim_numeratordenominator!A:C,2,FALSE))</f>
        <v>Denominator</v>
      </c>
      <c r="AN1864" s="19" t="str">
        <f>IF(ISNA(VLOOKUP(AM1864,dim_numeratordenominator!B:C,2,FALSE)),"",VLOOKUP(AM1864,dim_numeratordenominator!B:C,2,FALSE))</f>
        <v>QpNj0nSuEhD</v>
      </c>
      <c r="AO1864" s="19" t="str">
        <f>IF(ISNA(VLOOKUP(TRIM(E1864),dim_supporttype!A:B,2,FALSE)),"",VLOOKUP(TRIM(E1864),dim_supporttype!A:C,2,FALSE))</f>
        <v>TA</v>
      </c>
      <c r="AP1864" s="19" t="str">
        <f>IF(ISNA(VLOOKUP(AO1864,dim_supporttype!B:C,2,FALSE)),"",VLOOKUP(AO1864,dim_supporttype!B:C,2,FALSE))</f>
        <v>cRAGKdWIDn4</v>
      </c>
      <c r="AQ1864" s="19" t="str">
        <f>IF(ISNA(VLOOKUP(TRIM(F1864),dim_disaggs!A:B,2,FALSE)),"No Disagg",VLOOKUP(TRIM(F1864),dim_disaggs!A:B,2,FALSE))</f>
        <v>No Disagg</v>
      </c>
      <c r="AR1864" s="19" t="str">
        <f>IF(ISNA(VLOOKUP(AQ1864,dim_disaggs!B:C,2,FALSE)),"",VLOOKUP(AQ1864,dim_disaggs!B:C,2,FALSE))</f>
        <v>werJlVT6sf3</v>
      </c>
      <c r="AS1864" s="72"/>
      <c r="AT1864" s="66"/>
      <c r="AU1864" s="72" t="s">
        <v>755</v>
      </c>
      <c r="AV1864" s="73" t="s">
        <v>755</v>
      </c>
      <c r="AW1864" s="66" t="s">
        <v>755</v>
      </c>
      <c r="AX1864" s="66" t="s">
        <v>755</v>
      </c>
      <c r="AY1864" s="20"/>
      <c r="AZ1864" s="20"/>
      <c r="BA1864" s="105" t="str">
        <f t="shared" si="270"/>
        <v>Top Level Denominator</v>
      </c>
      <c r="BB1864" s="20" t="str">
        <f t="shared" si="271"/>
        <v>Azqe383ljKu</v>
      </c>
      <c r="BC1864" s="20" t="s">
        <v>25708</v>
      </c>
      <c r="BD1864" s="20" t="s">
        <v>25709</v>
      </c>
      <c r="BE1864" s="75" t="s">
        <v>21242</v>
      </c>
      <c r="BF1864" s="73" t="s">
        <v>21243</v>
      </c>
      <c r="BG1864" s="55" t="s">
        <v>20425</v>
      </c>
      <c r="BH1864" s="76" t="s">
        <v>20423</v>
      </c>
      <c r="BI1864" s="20" t="s">
        <v>20421</v>
      </c>
      <c r="BJ1864" s="20" t="s">
        <v>20427</v>
      </c>
      <c r="BK1864" s="55" t="s">
        <v>755</v>
      </c>
      <c r="BL1864" s="71" t="s">
        <v>755</v>
      </c>
      <c r="BM1864" s="77" t="s">
        <v>755</v>
      </c>
      <c r="BN1864" s="78" t="s">
        <v>755</v>
      </c>
      <c r="BO1864" s="77" t="s">
        <v>755</v>
      </c>
      <c r="BP1864" s="78" t="s">
        <v>755</v>
      </c>
    </row>
    <row r="1865" spans="1:68" s="3" customFormat="1" x14ac:dyDescent="0.2">
      <c r="A1865" s="20" t="s">
        <v>95</v>
      </c>
      <c r="B1865" s="20" t="s">
        <v>1841</v>
      </c>
      <c r="C1865" s="20" t="s">
        <v>255</v>
      </c>
      <c r="D1865" s="20" t="s">
        <v>1</v>
      </c>
      <c r="E1865" s="20" t="s">
        <v>77</v>
      </c>
      <c r="F1865" s="20" t="s">
        <v>204</v>
      </c>
      <c r="G1865" s="20" t="s">
        <v>20086</v>
      </c>
      <c r="H1865" s="20" t="s">
        <v>204</v>
      </c>
      <c r="I1865" s="19">
        <f t="shared" si="263"/>
        <v>21</v>
      </c>
      <c r="J1865" s="20" t="s">
        <v>755</v>
      </c>
      <c r="K1865" s="20" t="s">
        <v>292</v>
      </c>
      <c r="L1865" s="95" t="str">
        <f>IF(M1865&lt;&gt;"",IF(NOT(ISNA(INDEX(cc!B:B,MATCH(M1865,cc!A:A,0)))),INDEX(cc!B:B,MATCH(M1865,cc!A:A,0)),"0"),"")</f>
        <v>Age (0-20+, 6)</v>
      </c>
      <c r="M1865" s="97" t="s">
        <v>3987</v>
      </c>
      <c r="N1865" s="28" t="str">
        <f t="shared" si="264"/>
        <v/>
      </c>
      <c r="O1865" s="19" t="str">
        <f t="shared" si="266"/>
        <v>TB_STAT (N, DSD, Age): New/Relapsed TB with HIV</v>
      </c>
      <c r="P1865" s="19" t="str">
        <f t="shared" si="267"/>
        <v>TB_STAT (N, DSD, Age): New/Relapsed TB with HIV</v>
      </c>
      <c r="Q1865" s="19" t="str">
        <f t="shared" si="265"/>
        <v>TB_STAT (N, DSD, Age)</v>
      </c>
      <c r="R1865" s="19" t="str">
        <f t="shared" si="268"/>
        <v>TB_STAT_N_DSD_Age</v>
      </c>
      <c r="S1865" s="19" t="str">
        <f t="shared" si="269"/>
        <v>TB_STAT_N_DSD_Age_</v>
      </c>
      <c r="T1865" s="19" t="b">
        <f>NOT(ISNA(VLOOKUP(B1865,dbcodes!A:B,2,FALSE)))</f>
        <v>1</v>
      </c>
      <c r="U1865" s="19" t="str">
        <f>IF(ISNA(VLOOKUP(B1865,dbcodes!A:B,2,FALSE)),des!R1418,VLOOKUP(B1865,dbcodes!A:B,2,FALSE))</f>
        <v>TB_STAT_N_DSD_Age</v>
      </c>
      <c r="V1865" s="20"/>
      <c r="W1865" s="107" t="str">
        <f>IF(ISNA(VLOOKUP(C1865,descriptions!A:B,2,FALSE)),des!V1418,IF(G1865=" TARGET","Target ","")&amp;VLOOKUP(C1865,descriptions!A:B,2,FALSE))</f>
        <v>Total number of new and relapsed TB cases, during the reporting period</v>
      </c>
      <c r="X1865" s="20" t="s">
        <v>4</v>
      </c>
      <c r="Y1865" s="20" t="s">
        <v>831</v>
      </c>
      <c r="Z1865" s="20" t="s">
        <v>836</v>
      </c>
      <c r="AA1865" s="20" t="s">
        <v>102</v>
      </c>
      <c r="AB1865" s="20" t="s">
        <v>755</v>
      </c>
      <c r="AC1865" s="19" t="str">
        <f>IF(AB1865&lt;&gt;"",IF(NOT(ISNA(INDEX(os!A:A,MATCH(AB1865,os!B:B,0)))),INDEX(os!A:A,MATCH(AB1865,os!B:B,0)),"0"),"")</f>
        <v/>
      </c>
      <c r="AD1865" s="20" t="s">
        <v>830</v>
      </c>
      <c r="AE1865" s="20"/>
      <c r="AF1865" s="20"/>
      <c r="AG1865" s="20"/>
      <c r="AH1865" s="93" t="str">
        <f>IF(NOT(ISNA(VLOOKUP(B:B,ResultsTargets!A:A,1,0))),"TRUE","")</f>
        <v/>
      </c>
      <c r="AI1865" s="19" t="str">
        <f>IF(ISNA(VLOOKUP(C1865,dim_techarea!A:B,2,FALSE)),"",VLOOKUP(C1865,dim_techarea!A:B,2,FALSE))</f>
        <v>TB_STAT</v>
      </c>
      <c r="AJ1865" s="19" t="str">
        <f>IF(ISNA(VLOOKUP(AI1865,dim_techarea!B:C,2,FALSE)),"",VLOOKUP(AI1865,dim_techarea!B:C,2,FALSE))</f>
        <v>rI3JlpiuwEK</v>
      </c>
      <c r="AK1865" s="19" t="str">
        <f>IF(ISNA(VLOOKUP(TRIM(G1865),dim_targetsresults!A:B,2,FALSE)),"",VLOOKUP(TRIM(G1865),dim_targetsresults!A:C,2,FALSE))</f>
        <v>MER Results</v>
      </c>
      <c r="AL1865" s="19" t="str">
        <f>IF(ISNA(VLOOKUP(AK1865,dim_targetsresults!B:C,2,FALSE)),"",VLOOKUP(AK1865,dim_targetsresults!B:C,2,FALSE))</f>
        <v>Jh0jDM5yQ2E</v>
      </c>
      <c r="AM1865" s="19" t="str">
        <f>IF(ISNA(VLOOKUP(TRIM(D1865),dim_numeratordenominator!A:B,2,FALSE)),"",VLOOKUP(TRIM(D1865),dim_numeratordenominator!A:C,2,FALSE))</f>
        <v>Numerator</v>
      </c>
      <c r="AN1865" s="19" t="str">
        <f>IF(ISNA(VLOOKUP(AM1865,dim_numeratordenominator!B:C,2,FALSE)),"",VLOOKUP(AM1865,dim_numeratordenominator!B:C,2,FALSE))</f>
        <v>Som9NRMQqV7</v>
      </c>
      <c r="AO1865" s="19" t="str">
        <f>IF(ISNA(VLOOKUP(TRIM(E1865),dim_supporttype!A:B,2,FALSE)),"",VLOOKUP(TRIM(E1865),dim_supporttype!A:C,2,FALSE))</f>
        <v>DSD</v>
      </c>
      <c r="AP1865" s="19" t="str">
        <f>IF(ISNA(VLOOKUP(AO1865,dim_supporttype!B:C,2,FALSE)),"",VLOOKUP(AO1865,dim_supporttype!B:C,2,FALSE))</f>
        <v>iM13vdNLWKb</v>
      </c>
      <c r="AQ1865" s="19" t="str">
        <f>IF(ISNA(VLOOKUP(TRIM(F1865),dim_disaggs!A:B,2,FALSE)),"No Disagg",VLOOKUP(TRIM(F1865),dim_disaggs!A:B,2,FALSE))</f>
        <v>Age</v>
      </c>
      <c r="AR1865" s="19" t="str">
        <f>IF(ISNA(VLOOKUP(AQ1865,dim_disaggs!B:C,2,FALSE)),"",VLOOKUP(AQ1865,dim_disaggs!B:C,2,FALSE))</f>
        <v>fNQC7f36jre</v>
      </c>
      <c r="AS1865" s="72"/>
      <c r="AT1865" s="66"/>
      <c r="AU1865" s="72" t="s">
        <v>755</v>
      </c>
      <c r="AV1865" s="73" t="s">
        <v>755</v>
      </c>
      <c r="AW1865" s="66" t="s">
        <v>755</v>
      </c>
      <c r="AX1865" s="66" t="s">
        <v>755</v>
      </c>
      <c r="AY1865" s="20"/>
      <c r="AZ1865" s="20"/>
      <c r="BA1865" s="105" t="str">
        <f t="shared" si="270"/>
        <v/>
      </c>
      <c r="BB1865" s="20" t="str">
        <f t="shared" si="271"/>
        <v/>
      </c>
      <c r="BC1865" s="20"/>
      <c r="BD1865" s="20"/>
      <c r="BE1865" s="75" t="s">
        <v>755</v>
      </c>
      <c r="BF1865" s="73" t="s">
        <v>755</v>
      </c>
      <c r="BG1865" s="55" t="s">
        <v>755</v>
      </c>
      <c r="BH1865" s="76" t="s">
        <v>755</v>
      </c>
      <c r="BI1865" s="20" t="s">
        <v>755</v>
      </c>
      <c r="BJ1865" s="20" t="s">
        <v>755</v>
      </c>
      <c r="BK1865" s="55" t="s">
        <v>755</v>
      </c>
      <c r="BL1865" s="71" t="s">
        <v>755</v>
      </c>
      <c r="BM1865" s="77" t="s">
        <v>755</v>
      </c>
      <c r="BN1865" s="78" t="s">
        <v>755</v>
      </c>
      <c r="BO1865" s="77" t="s">
        <v>755</v>
      </c>
      <c r="BP1865" s="78" t="s">
        <v>755</v>
      </c>
    </row>
    <row r="1866" spans="1:68" s="3" customFormat="1" x14ac:dyDescent="0.2">
      <c r="A1866" s="20" t="s">
        <v>95</v>
      </c>
      <c r="B1866" s="20" t="s">
        <v>1850</v>
      </c>
      <c r="C1866" s="20" t="s">
        <v>255</v>
      </c>
      <c r="D1866" s="20" t="s">
        <v>1</v>
      </c>
      <c r="E1866" s="20" t="s">
        <v>78</v>
      </c>
      <c r="F1866" s="20" t="s">
        <v>204</v>
      </c>
      <c r="G1866" s="20" t="s">
        <v>20086</v>
      </c>
      <c r="H1866" s="20" t="s">
        <v>204</v>
      </c>
      <c r="I1866" s="19">
        <f t="shared" si="263"/>
        <v>20</v>
      </c>
      <c r="J1866" s="20" t="s">
        <v>755</v>
      </c>
      <c r="K1866" s="20" t="s">
        <v>292</v>
      </c>
      <c r="L1866" s="95" t="str">
        <f>IF(M1866&lt;&gt;"",IF(NOT(ISNA(INDEX(cc!B:B,MATCH(M1866,cc!A:A,0)))),INDEX(cc!B:B,MATCH(M1866,cc!A:A,0)),"0"),"")</f>
        <v>Age (0-20+, 6)</v>
      </c>
      <c r="M1866" s="97" t="s">
        <v>3987</v>
      </c>
      <c r="N1866" s="28" t="str">
        <f t="shared" si="264"/>
        <v/>
      </c>
      <c r="O1866" s="19" t="str">
        <f t="shared" si="266"/>
        <v>TB_STAT (N, TA, Age): New/Relapsed TB with HIV</v>
      </c>
      <c r="P1866" s="19" t="str">
        <f t="shared" si="267"/>
        <v>TB_STAT (N, TA, Age): New/Relapsed TB with HIV</v>
      </c>
      <c r="Q1866" s="19" t="str">
        <f t="shared" si="265"/>
        <v>TB_STAT (N, TA, Age)</v>
      </c>
      <c r="R1866" s="19" t="str">
        <f t="shared" si="268"/>
        <v>TB_STAT_N_TA_Age</v>
      </c>
      <c r="S1866" s="19" t="str">
        <f t="shared" si="269"/>
        <v>TB_STAT_N_TA_Age_</v>
      </c>
      <c r="T1866" s="19" t="b">
        <f>NOT(ISNA(VLOOKUP(B1866,dbcodes!A:B,2,FALSE)))</f>
        <v>1</v>
      </c>
      <c r="U1866" s="19" t="str">
        <f>IF(ISNA(VLOOKUP(B1866,dbcodes!A:B,2,FALSE)),des!R1419,VLOOKUP(B1866,dbcodes!A:B,2,FALSE))</f>
        <v>TB_STAT_N_TA_Age</v>
      </c>
      <c r="V1866" s="20"/>
      <c r="W1866" s="107" t="str">
        <f>IF(ISNA(VLOOKUP(C1866,descriptions!A:B,2,FALSE)),des!V1419,IF(G1866=" TARGET","Target ","")&amp;VLOOKUP(C1866,descriptions!A:B,2,FALSE))</f>
        <v>Total number of new and relapsed TB cases, during the reporting period</v>
      </c>
      <c r="X1866" s="20" t="s">
        <v>4</v>
      </c>
      <c r="Y1866" s="20" t="s">
        <v>831</v>
      </c>
      <c r="Z1866" s="20" t="s">
        <v>836</v>
      </c>
      <c r="AA1866" s="20" t="s">
        <v>102</v>
      </c>
      <c r="AB1866" s="20" t="s">
        <v>755</v>
      </c>
      <c r="AC1866" s="19" t="str">
        <f>IF(AB1866&lt;&gt;"",IF(NOT(ISNA(INDEX(os!A:A,MATCH(AB1866,os!B:B,0)))),INDEX(os!A:A,MATCH(AB1866,os!B:B,0)),"0"),"")</f>
        <v/>
      </c>
      <c r="AD1866" s="20" t="s">
        <v>830</v>
      </c>
      <c r="AE1866" s="20"/>
      <c r="AF1866" s="20"/>
      <c r="AG1866" s="20"/>
      <c r="AH1866" s="93" t="str">
        <f>IF(NOT(ISNA(VLOOKUP(B:B,ResultsTargets!A:A,1,0))),"TRUE","")</f>
        <v/>
      </c>
      <c r="AI1866" s="19" t="str">
        <f>IF(ISNA(VLOOKUP(C1866,dim_techarea!A:B,2,FALSE)),"",VLOOKUP(C1866,dim_techarea!A:B,2,FALSE))</f>
        <v>TB_STAT</v>
      </c>
      <c r="AJ1866" s="19" t="str">
        <f>IF(ISNA(VLOOKUP(AI1866,dim_techarea!B:C,2,FALSE)),"",VLOOKUP(AI1866,dim_techarea!B:C,2,FALSE))</f>
        <v>rI3JlpiuwEK</v>
      </c>
      <c r="AK1866" s="19" t="str">
        <f>IF(ISNA(VLOOKUP(TRIM(G1866),dim_targetsresults!A:B,2,FALSE)),"",VLOOKUP(TRIM(G1866),dim_targetsresults!A:C,2,FALSE))</f>
        <v>MER Results</v>
      </c>
      <c r="AL1866" s="19" t="str">
        <f>IF(ISNA(VLOOKUP(AK1866,dim_targetsresults!B:C,2,FALSE)),"",VLOOKUP(AK1866,dim_targetsresults!B:C,2,FALSE))</f>
        <v>Jh0jDM5yQ2E</v>
      </c>
      <c r="AM1866" s="19" t="str">
        <f>IF(ISNA(VLOOKUP(TRIM(D1866),dim_numeratordenominator!A:B,2,FALSE)),"",VLOOKUP(TRIM(D1866),dim_numeratordenominator!A:C,2,FALSE))</f>
        <v>Numerator</v>
      </c>
      <c r="AN1866" s="19" t="str">
        <f>IF(ISNA(VLOOKUP(AM1866,dim_numeratordenominator!B:C,2,FALSE)),"",VLOOKUP(AM1866,dim_numeratordenominator!B:C,2,FALSE))</f>
        <v>Som9NRMQqV7</v>
      </c>
      <c r="AO1866" s="19" t="str">
        <f>IF(ISNA(VLOOKUP(TRIM(E1866),dim_supporttype!A:B,2,FALSE)),"",VLOOKUP(TRIM(E1866),dim_supporttype!A:C,2,FALSE))</f>
        <v>TA</v>
      </c>
      <c r="AP1866" s="19" t="str">
        <f>IF(ISNA(VLOOKUP(AO1866,dim_supporttype!B:C,2,FALSE)),"",VLOOKUP(AO1866,dim_supporttype!B:C,2,FALSE))</f>
        <v>cRAGKdWIDn4</v>
      </c>
      <c r="AQ1866" s="19" t="str">
        <f>IF(ISNA(VLOOKUP(TRIM(F1866),dim_disaggs!A:B,2,FALSE)),"No Disagg",VLOOKUP(TRIM(F1866),dim_disaggs!A:B,2,FALSE))</f>
        <v>Age</v>
      </c>
      <c r="AR1866" s="19" t="str">
        <f>IF(ISNA(VLOOKUP(AQ1866,dim_disaggs!B:C,2,FALSE)),"",VLOOKUP(AQ1866,dim_disaggs!B:C,2,FALSE))</f>
        <v>fNQC7f36jre</v>
      </c>
      <c r="AS1866" s="72"/>
      <c r="AT1866" s="66"/>
      <c r="AU1866" s="72" t="s">
        <v>755</v>
      </c>
      <c r="AV1866" s="73" t="s">
        <v>755</v>
      </c>
      <c r="AW1866" s="66" t="s">
        <v>755</v>
      </c>
      <c r="AX1866" s="66" t="s">
        <v>755</v>
      </c>
      <c r="AY1866" s="20"/>
      <c r="AZ1866" s="20"/>
      <c r="BA1866" s="105" t="str">
        <f t="shared" si="270"/>
        <v/>
      </c>
      <c r="BB1866" s="20" t="str">
        <f t="shared" si="271"/>
        <v/>
      </c>
      <c r="BC1866" s="20"/>
      <c r="BD1866" s="20"/>
      <c r="BE1866" s="75" t="s">
        <v>755</v>
      </c>
      <c r="BF1866" s="73" t="s">
        <v>755</v>
      </c>
      <c r="BG1866" s="55" t="s">
        <v>755</v>
      </c>
      <c r="BH1866" s="76" t="s">
        <v>755</v>
      </c>
      <c r="BI1866" s="20" t="s">
        <v>755</v>
      </c>
      <c r="BJ1866" s="20" t="s">
        <v>755</v>
      </c>
      <c r="BK1866" s="55" t="s">
        <v>755</v>
      </c>
      <c r="BL1866" s="71" t="s">
        <v>755</v>
      </c>
      <c r="BM1866" s="77" t="s">
        <v>755</v>
      </c>
      <c r="BN1866" s="78" t="s">
        <v>755</v>
      </c>
      <c r="BO1866" s="77" t="s">
        <v>755</v>
      </c>
      <c r="BP1866" s="78" t="s">
        <v>755</v>
      </c>
    </row>
    <row r="1867" spans="1:68" s="3" customFormat="1" x14ac:dyDescent="0.2">
      <c r="A1867" s="20" t="s">
        <v>95</v>
      </c>
      <c r="B1867" s="20" t="s">
        <v>1845</v>
      </c>
      <c r="C1867" s="20" t="s">
        <v>255</v>
      </c>
      <c r="D1867" s="20" t="s">
        <v>1</v>
      </c>
      <c r="E1867" s="20" t="s">
        <v>77</v>
      </c>
      <c r="F1867" s="20" t="s">
        <v>2160</v>
      </c>
      <c r="G1867" s="20" t="s">
        <v>20086</v>
      </c>
      <c r="H1867" s="20" t="s">
        <v>2160</v>
      </c>
      <c r="I1867" s="19">
        <f t="shared" si="263"/>
        <v>25</v>
      </c>
      <c r="J1867" s="20" t="s">
        <v>755</v>
      </c>
      <c r="K1867" s="20" t="s">
        <v>292</v>
      </c>
      <c r="L1867" s="95" t="str">
        <f>IF(M1867&lt;&gt;"",IF(NOT(ISNA(INDEX(cc!B:B,MATCH(M1867,cc!A:A,0)))),INDEX(cc!B:B,MATCH(M1867,cc!A:A,0)),"0"),"")</f>
        <v>Test Results</v>
      </c>
      <c r="M1867" s="97" t="s">
        <v>353</v>
      </c>
      <c r="N1867" s="28" t="str">
        <f t="shared" si="264"/>
        <v/>
      </c>
      <c r="O1867" s="19" t="str">
        <f t="shared" si="266"/>
        <v>TB_STAT (N, DSD, Results): New/Relapsed TB with HIV</v>
      </c>
      <c r="P1867" s="19" t="str">
        <f t="shared" si="267"/>
        <v>TB_STAT (N, DSD, Results): New/Relapsed TB with HIV</v>
      </c>
      <c r="Q1867" s="19" t="str">
        <f t="shared" si="265"/>
        <v>TB_STAT (N, DSD, Results)</v>
      </c>
      <c r="R1867" s="19" t="str">
        <f t="shared" si="268"/>
        <v>TB_STAT_N_DSD_Results</v>
      </c>
      <c r="S1867" s="19" t="str">
        <f t="shared" si="269"/>
        <v>TB_STAT_N_DSD_Results_</v>
      </c>
      <c r="T1867" s="19" t="b">
        <f>NOT(ISNA(VLOOKUP(B1867,dbcodes!A:B,2,FALSE)))</f>
        <v>1</v>
      </c>
      <c r="U1867" s="19" t="str">
        <f>IF(ISNA(VLOOKUP(B1867,dbcodes!A:B,2,FALSE)),des!R1423,VLOOKUP(B1867,dbcodes!A:B,2,FALSE))</f>
        <v>TB_STAT_N_DSD_Result</v>
      </c>
      <c r="V1867" s="20"/>
      <c r="W1867" s="107" t="str">
        <f>IF(ISNA(VLOOKUP(C1867,descriptions!A:B,2,FALSE)),des!V1423,IF(G1867=" TARGET","Target ","")&amp;VLOOKUP(C1867,descriptions!A:B,2,FALSE))</f>
        <v>Total number of new and relapsed TB cases, during the reporting period</v>
      </c>
      <c r="X1867" s="20" t="s">
        <v>4</v>
      </c>
      <c r="Y1867" s="20" t="s">
        <v>831</v>
      </c>
      <c r="Z1867" s="20" t="s">
        <v>836</v>
      </c>
      <c r="AA1867" s="20" t="s">
        <v>102</v>
      </c>
      <c r="AB1867" s="20" t="s">
        <v>755</v>
      </c>
      <c r="AC1867" s="19" t="str">
        <f>IF(AB1867&lt;&gt;"",IF(NOT(ISNA(INDEX(os!A:A,MATCH(AB1867,os!B:B,0)))),INDEX(os!A:A,MATCH(AB1867,os!B:B,0)),"0"),"")</f>
        <v/>
      </c>
      <c r="AD1867" s="20" t="s">
        <v>830</v>
      </c>
      <c r="AE1867" s="20"/>
      <c r="AF1867" s="20"/>
      <c r="AG1867" s="20"/>
      <c r="AH1867" s="93" t="str">
        <f>IF(NOT(ISNA(VLOOKUP(B:B,ResultsTargets!A:A,1,0))),"TRUE","")</f>
        <v/>
      </c>
      <c r="AI1867" s="19" t="str">
        <f>IF(ISNA(VLOOKUP(C1867,dim_techarea!A:B,2,FALSE)),"",VLOOKUP(C1867,dim_techarea!A:B,2,FALSE))</f>
        <v>TB_STAT</v>
      </c>
      <c r="AJ1867" s="19" t="str">
        <f>IF(ISNA(VLOOKUP(AI1867,dim_techarea!B:C,2,FALSE)),"",VLOOKUP(AI1867,dim_techarea!B:C,2,FALSE))</f>
        <v>rI3JlpiuwEK</v>
      </c>
      <c r="AK1867" s="19" t="str">
        <f>IF(ISNA(VLOOKUP(TRIM(G1867),dim_targetsresults!A:B,2,FALSE)),"",VLOOKUP(TRIM(G1867),dim_targetsresults!A:C,2,FALSE))</f>
        <v>MER Results</v>
      </c>
      <c r="AL1867" s="19" t="str">
        <f>IF(ISNA(VLOOKUP(AK1867,dim_targetsresults!B:C,2,FALSE)),"",VLOOKUP(AK1867,dim_targetsresults!B:C,2,FALSE))</f>
        <v>Jh0jDM5yQ2E</v>
      </c>
      <c r="AM1867" s="19" t="str">
        <f>IF(ISNA(VLOOKUP(TRIM(D1867),dim_numeratordenominator!A:B,2,FALSE)),"",VLOOKUP(TRIM(D1867),dim_numeratordenominator!A:C,2,FALSE))</f>
        <v>Numerator</v>
      </c>
      <c r="AN1867" s="19" t="str">
        <f>IF(ISNA(VLOOKUP(AM1867,dim_numeratordenominator!B:C,2,FALSE)),"",VLOOKUP(AM1867,dim_numeratordenominator!B:C,2,FALSE))</f>
        <v>Som9NRMQqV7</v>
      </c>
      <c r="AO1867" s="19" t="str">
        <f>IF(ISNA(VLOOKUP(TRIM(E1867),dim_supporttype!A:B,2,FALSE)),"",VLOOKUP(TRIM(E1867),dim_supporttype!A:C,2,FALSE))</f>
        <v>DSD</v>
      </c>
      <c r="AP1867" s="19" t="str">
        <f>IF(ISNA(VLOOKUP(AO1867,dim_supporttype!B:C,2,FALSE)),"",VLOOKUP(AO1867,dim_supporttype!B:C,2,FALSE))</f>
        <v>iM13vdNLWKb</v>
      </c>
      <c r="AQ1867" s="19" t="str">
        <f>IF(ISNA(VLOOKUP(TRIM(F1867),dim_disaggs!A:B,2,FALSE)),"No Disagg",VLOOKUP(TRIM(F1867),dim_disaggs!A:B,2,FALSE))</f>
        <v>Results</v>
      </c>
      <c r="AR1867" s="19" t="str">
        <f>IF(ISNA(VLOOKUP(AQ1867,dim_disaggs!B:C,2,FALSE)),"",VLOOKUP(AQ1867,dim_disaggs!B:C,2,FALSE))</f>
        <v>vVHJNM0uehd</v>
      </c>
      <c r="AS1867" s="72"/>
      <c r="AT1867" s="66"/>
      <c r="AU1867" s="72" t="s">
        <v>755</v>
      </c>
      <c r="AV1867" s="73" t="s">
        <v>755</v>
      </c>
      <c r="AW1867" s="66" t="s">
        <v>755</v>
      </c>
      <c r="AX1867" s="66" t="s">
        <v>755</v>
      </c>
      <c r="AY1867" s="20"/>
      <c r="AZ1867" s="20"/>
      <c r="BA1867" s="105" t="str">
        <f t="shared" si="270"/>
        <v/>
      </c>
      <c r="BB1867" s="20" t="str">
        <f t="shared" si="271"/>
        <v/>
      </c>
      <c r="BC1867" s="20"/>
      <c r="BD1867" s="20"/>
      <c r="BE1867" s="75" t="s">
        <v>755</v>
      </c>
      <c r="BF1867" s="73" t="s">
        <v>755</v>
      </c>
      <c r="BG1867" s="55" t="s">
        <v>755</v>
      </c>
      <c r="BH1867" s="76" t="s">
        <v>755</v>
      </c>
      <c r="BI1867" s="20" t="s">
        <v>755</v>
      </c>
      <c r="BJ1867" s="20" t="s">
        <v>755</v>
      </c>
      <c r="BK1867" s="55" t="s">
        <v>755</v>
      </c>
      <c r="BL1867" s="71" t="s">
        <v>755</v>
      </c>
      <c r="BM1867" s="77" t="s">
        <v>755</v>
      </c>
      <c r="BN1867" s="78" t="s">
        <v>755</v>
      </c>
      <c r="BO1867" s="77" t="s">
        <v>755</v>
      </c>
      <c r="BP1867" s="78" t="s">
        <v>755</v>
      </c>
    </row>
    <row r="1868" spans="1:68" s="3" customFormat="1" x14ac:dyDescent="0.2">
      <c r="A1868" s="20" t="s">
        <v>95</v>
      </c>
      <c r="B1868" s="20" t="s">
        <v>1854</v>
      </c>
      <c r="C1868" s="20" t="s">
        <v>255</v>
      </c>
      <c r="D1868" s="20" t="s">
        <v>1</v>
      </c>
      <c r="E1868" s="20" t="s">
        <v>78</v>
      </c>
      <c r="F1868" s="20" t="s">
        <v>2160</v>
      </c>
      <c r="G1868" s="20" t="s">
        <v>20086</v>
      </c>
      <c r="H1868" s="20" t="s">
        <v>2160</v>
      </c>
      <c r="I1868" s="19">
        <f t="shared" si="263"/>
        <v>24</v>
      </c>
      <c r="J1868" s="20" t="s">
        <v>755</v>
      </c>
      <c r="K1868" s="20" t="s">
        <v>292</v>
      </c>
      <c r="L1868" s="95" t="str">
        <f>IF(M1868&lt;&gt;"",IF(NOT(ISNA(INDEX(cc!B:B,MATCH(M1868,cc!A:A,0)))),INDEX(cc!B:B,MATCH(M1868,cc!A:A,0)),"0"),"")</f>
        <v>Test Results</v>
      </c>
      <c r="M1868" s="97" t="s">
        <v>353</v>
      </c>
      <c r="N1868" s="28" t="str">
        <f t="shared" si="264"/>
        <v/>
      </c>
      <c r="O1868" s="19" t="str">
        <f t="shared" si="266"/>
        <v>TB_STAT (N, TA, Results): New/Relapsed TB with HIV</v>
      </c>
      <c r="P1868" s="19" t="str">
        <f t="shared" si="267"/>
        <v>TB_STAT (N, TA, Results): New/Relapsed TB with HIV</v>
      </c>
      <c r="Q1868" s="19" t="str">
        <f t="shared" si="265"/>
        <v>TB_STAT (N, TA, Results)</v>
      </c>
      <c r="R1868" s="19" t="str">
        <f t="shared" si="268"/>
        <v>TB_STAT_N_TA_Results</v>
      </c>
      <c r="S1868" s="19" t="str">
        <f t="shared" si="269"/>
        <v>TB_STAT_N_TA_Results_</v>
      </c>
      <c r="T1868" s="19" t="b">
        <f>NOT(ISNA(VLOOKUP(B1868,dbcodes!A:B,2,FALSE)))</f>
        <v>1</v>
      </c>
      <c r="U1868" s="19" t="str">
        <f>IF(ISNA(VLOOKUP(B1868,dbcodes!A:B,2,FALSE)),des!R1424,VLOOKUP(B1868,dbcodes!A:B,2,FALSE))</f>
        <v>TB_STAT_N_TA_Result</v>
      </c>
      <c r="V1868" s="20"/>
      <c r="W1868" s="107" t="str">
        <f>IF(ISNA(VLOOKUP(C1868,descriptions!A:B,2,FALSE)),des!V1424,IF(G1868=" TARGET","Target ","")&amp;VLOOKUP(C1868,descriptions!A:B,2,FALSE))</f>
        <v>Total number of new and relapsed TB cases, during the reporting period</v>
      </c>
      <c r="X1868" s="20" t="s">
        <v>4</v>
      </c>
      <c r="Y1868" s="20" t="s">
        <v>831</v>
      </c>
      <c r="Z1868" s="20" t="s">
        <v>836</v>
      </c>
      <c r="AA1868" s="20" t="s">
        <v>102</v>
      </c>
      <c r="AB1868" s="20" t="s">
        <v>755</v>
      </c>
      <c r="AC1868" s="19" t="str">
        <f>IF(AB1868&lt;&gt;"",IF(NOT(ISNA(INDEX(os!A:A,MATCH(AB1868,os!B:B,0)))),INDEX(os!A:A,MATCH(AB1868,os!B:B,0)),"0"),"")</f>
        <v/>
      </c>
      <c r="AD1868" s="20" t="s">
        <v>830</v>
      </c>
      <c r="AE1868" s="20"/>
      <c r="AF1868" s="20"/>
      <c r="AG1868" s="20"/>
      <c r="AH1868" s="93" t="str">
        <f>IF(NOT(ISNA(VLOOKUP(B:B,ResultsTargets!A:A,1,0))),"TRUE","")</f>
        <v/>
      </c>
      <c r="AI1868" s="19" t="str">
        <f>IF(ISNA(VLOOKUP(C1868,dim_techarea!A:B,2,FALSE)),"",VLOOKUP(C1868,dim_techarea!A:B,2,FALSE))</f>
        <v>TB_STAT</v>
      </c>
      <c r="AJ1868" s="19" t="str">
        <f>IF(ISNA(VLOOKUP(AI1868,dim_techarea!B:C,2,FALSE)),"",VLOOKUP(AI1868,dim_techarea!B:C,2,FALSE))</f>
        <v>rI3JlpiuwEK</v>
      </c>
      <c r="AK1868" s="19" t="str">
        <f>IF(ISNA(VLOOKUP(TRIM(G1868),dim_targetsresults!A:B,2,FALSE)),"",VLOOKUP(TRIM(G1868),dim_targetsresults!A:C,2,FALSE))</f>
        <v>MER Results</v>
      </c>
      <c r="AL1868" s="19" t="str">
        <f>IF(ISNA(VLOOKUP(AK1868,dim_targetsresults!B:C,2,FALSE)),"",VLOOKUP(AK1868,dim_targetsresults!B:C,2,FALSE))</f>
        <v>Jh0jDM5yQ2E</v>
      </c>
      <c r="AM1868" s="19" t="str">
        <f>IF(ISNA(VLOOKUP(TRIM(D1868),dim_numeratordenominator!A:B,2,FALSE)),"",VLOOKUP(TRIM(D1868),dim_numeratordenominator!A:C,2,FALSE))</f>
        <v>Numerator</v>
      </c>
      <c r="AN1868" s="19" t="str">
        <f>IF(ISNA(VLOOKUP(AM1868,dim_numeratordenominator!B:C,2,FALSE)),"",VLOOKUP(AM1868,dim_numeratordenominator!B:C,2,FALSE))</f>
        <v>Som9NRMQqV7</v>
      </c>
      <c r="AO1868" s="19" t="str">
        <f>IF(ISNA(VLOOKUP(TRIM(E1868),dim_supporttype!A:B,2,FALSE)),"",VLOOKUP(TRIM(E1868),dim_supporttype!A:C,2,FALSE))</f>
        <v>TA</v>
      </c>
      <c r="AP1868" s="19" t="str">
        <f>IF(ISNA(VLOOKUP(AO1868,dim_supporttype!B:C,2,FALSE)),"",VLOOKUP(AO1868,dim_supporttype!B:C,2,FALSE))</f>
        <v>cRAGKdWIDn4</v>
      </c>
      <c r="AQ1868" s="19" t="str">
        <f>IF(ISNA(VLOOKUP(TRIM(F1868),dim_disaggs!A:B,2,FALSE)),"No Disagg",VLOOKUP(TRIM(F1868),dim_disaggs!A:B,2,FALSE))</f>
        <v>Results</v>
      </c>
      <c r="AR1868" s="19" t="str">
        <f>IF(ISNA(VLOOKUP(AQ1868,dim_disaggs!B:C,2,FALSE)),"",VLOOKUP(AQ1868,dim_disaggs!B:C,2,FALSE))</f>
        <v>vVHJNM0uehd</v>
      </c>
      <c r="AS1868" s="72"/>
      <c r="AT1868" s="66"/>
      <c r="AU1868" s="72" t="s">
        <v>755</v>
      </c>
      <c r="AV1868" s="73" t="s">
        <v>755</v>
      </c>
      <c r="AW1868" s="66" t="s">
        <v>755</v>
      </c>
      <c r="AX1868" s="66" t="s">
        <v>755</v>
      </c>
      <c r="AY1868" s="20"/>
      <c r="AZ1868" s="20"/>
      <c r="BA1868" s="105" t="str">
        <f t="shared" si="270"/>
        <v/>
      </c>
      <c r="BB1868" s="20" t="str">
        <f t="shared" si="271"/>
        <v/>
      </c>
      <c r="BC1868" s="20"/>
      <c r="BD1868" s="20"/>
      <c r="BE1868" s="75" t="s">
        <v>755</v>
      </c>
      <c r="BF1868" s="73" t="s">
        <v>755</v>
      </c>
      <c r="BG1868" s="55" t="s">
        <v>755</v>
      </c>
      <c r="BH1868" s="76" t="s">
        <v>755</v>
      </c>
      <c r="BI1868" s="20" t="s">
        <v>755</v>
      </c>
      <c r="BJ1868" s="20" t="s">
        <v>755</v>
      </c>
      <c r="BK1868" s="55" t="s">
        <v>755</v>
      </c>
      <c r="BL1868" s="71" t="s">
        <v>755</v>
      </c>
      <c r="BM1868" s="77" t="s">
        <v>755</v>
      </c>
      <c r="BN1868" s="78" t="s">
        <v>755</v>
      </c>
      <c r="BO1868" s="77" t="s">
        <v>755</v>
      </c>
      <c r="BP1868" s="78" t="s">
        <v>755</v>
      </c>
    </row>
    <row r="1869" spans="1:68" s="3" customFormat="1" x14ac:dyDescent="0.2">
      <c r="A1869" s="20" t="s">
        <v>95</v>
      </c>
      <c r="B1869" s="20" t="s">
        <v>1847</v>
      </c>
      <c r="C1869" s="20" t="s">
        <v>255</v>
      </c>
      <c r="D1869" s="20" t="s">
        <v>1</v>
      </c>
      <c r="E1869" s="20" t="s">
        <v>77</v>
      </c>
      <c r="F1869" s="20" t="s">
        <v>525</v>
      </c>
      <c r="G1869" s="20" t="s">
        <v>20086</v>
      </c>
      <c r="H1869" s="20" t="s">
        <v>525</v>
      </c>
      <c r="I1869" s="19">
        <f t="shared" si="263"/>
        <v>21</v>
      </c>
      <c r="J1869" s="20" t="s">
        <v>755</v>
      </c>
      <c r="K1869" s="20" t="s">
        <v>292</v>
      </c>
      <c r="L1869" s="95" t="str">
        <f>IF(M1869&lt;&gt;"",IF(NOT(ISNA(INDEX(cc!B:B,MATCH(M1869,cc!A:A,0)))),INDEX(cc!B:B,MATCH(M1869,cc!A:A,0)),"0"),"")</f>
        <v>Sex</v>
      </c>
      <c r="M1869" s="97" t="s">
        <v>4106</v>
      </c>
      <c r="N1869" s="28" t="str">
        <f t="shared" si="264"/>
        <v/>
      </c>
      <c r="O1869" s="19" t="str">
        <f t="shared" si="266"/>
        <v>TB_STAT (N, DSD, Sex): New/Relapsed TB with HIV</v>
      </c>
      <c r="P1869" s="19" t="str">
        <f t="shared" si="267"/>
        <v>TB_STAT (N, DSD, Sex): New/Relapsed TB with HIV</v>
      </c>
      <c r="Q1869" s="19" t="str">
        <f t="shared" si="265"/>
        <v>TB_STAT (N, DSD, Sex)</v>
      </c>
      <c r="R1869" s="19" t="str">
        <f t="shared" si="268"/>
        <v>TB_STAT_N_DSD_Sex</v>
      </c>
      <c r="S1869" s="19" t="str">
        <f t="shared" si="269"/>
        <v>TB_STAT_N_DSD_Sex_</v>
      </c>
      <c r="T1869" s="19" t="b">
        <f>NOT(ISNA(VLOOKUP(B1869,dbcodes!A:B,2,FALSE)))</f>
        <v>1</v>
      </c>
      <c r="U1869" s="19" t="str">
        <f>IF(ISNA(VLOOKUP(B1869,dbcodes!A:B,2,FALSE)),des!R1425,VLOOKUP(B1869,dbcodes!A:B,2,FALSE))</f>
        <v>TB_STAT_N_DSD_Sex</v>
      </c>
      <c r="V1869" s="20"/>
      <c r="W1869" s="107" t="str">
        <f>IF(ISNA(VLOOKUP(C1869,descriptions!A:B,2,FALSE)),des!V1425,IF(G1869=" TARGET","Target ","")&amp;VLOOKUP(C1869,descriptions!A:B,2,FALSE))</f>
        <v>Total number of new and relapsed TB cases, during the reporting period</v>
      </c>
      <c r="X1869" s="20" t="s">
        <v>4</v>
      </c>
      <c r="Y1869" s="20" t="s">
        <v>831</v>
      </c>
      <c r="Z1869" s="20" t="s">
        <v>836</v>
      </c>
      <c r="AA1869" s="20" t="s">
        <v>102</v>
      </c>
      <c r="AB1869" s="20" t="s">
        <v>755</v>
      </c>
      <c r="AC1869" s="19" t="str">
        <f>IF(AB1869&lt;&gt;"",IF(NOT(ISNA(INDEX(os!A:A,MATCH(AB1869,os!B:B,0)))),INDEX(os!A:A,MATCH(AB1869,os!B:B,0)),"0"),"")</f>
        <v/>
      </c>
      <c r="AD1869" s="20" t="s">
        <v>830</v>
      </c>
      <c r="AE1869" s="20"/>
      <c r="AF1869" s="20"/>
      <c r="AG1869" s="20"/>
      <c r="AH1869" s="93" t="str">
        <f>IF(NOT(ISNA(VLOOKUP(B:B,ResultsTargets!A:A,1,0))),"TRUE","")</f>
        <v/>
      </c>
      <c r="AI1869" s="19" t="str">
        <f>IF(ISNA(VLOOKUP(C1869,dim_techarea!A:B,2,FALSE)),"",VLOOKUP(C1869,dim_techarea!A:B,2,FALSE))</f>
        <v>TB_STAT</v>
      </c>
      <c r="AJ1869" s="19" t="str">
        <f>IF(ISNA(VLOOKUP(AI1869,dim_techarea!B:C,2,FALSE)),"",VLOOKUP(AI1869,dim_techarea!B:C,2,FALSE))</f>
        <v>rI3JlpiuwEK</v>
      </c>
      <c r="AK1869" s="19" t="str">
        <f>IF(ISNA(VLOOKUP(TRIM(G1869),dim_targetsresults!A:B,2,FALSE)),"",VLOOKUP(TRIM(G1869),dim_targetsresults!A:C,2,FALSE))</f>
        <v>MER Results</v>
      </c>
      <c r="AL1869" s="19" t="str">
        <f>IF(ISNA(VLOOKUP(AK1869,dim_targetsresults!B:C,2,FALSE)),"",VLOOKUP(AK1869,dim_targetsresults!B:C,2,FALSE))</f>
        <v>Jh0jDM5yQ2E</v>
      </c>
      <c r="AM1869" s="19" t="str">
        <f>IF(ISNA(VLOOKUP(TRIM(D1869),dim_numeratordenominator!A:B,2,FALSE)),"",VLOOKUP(TRIM(D1869),dim_numeratordenominator!A:C,2,FALSE))</f>
        <v>Numerator</v>
      </c>
      <c r="AN1869" s="19" t="str">
        <f>IF(ISNA(VLOOKUP(AM1869,dim_numeratordenominator!B:C,2,FALSE)),"",VLOOKUP(AM1869,dim_numeratordenominator!B:C,2,FALSE))</f>
        <v>Som9NRMQqV7</v>
      </c>
      <c r="AO1869" s="19" t="str">
        <f>IF(ISNA(VLOOKUP(TRIM(E1869),dim_supporttype!A:B,2,FALSE)),"",VLOOKUP(TRIM(E1869),dim_supporttype!A:C,2,FALSE))</f>
        <v>DSD</v>
      </c>
      <c r="AP1869" s="19" t="str">
        <f>IF(ISNA(VLOOKUP(AO1869,dim_supporttype!B:C,2,FALSE)),"",VLOOKUP(AO1869,dim_supporttype!B:C,2,FALSE))</f>
        <v>iM13vdNLWKb</v>
      </c>
      <c r="AQ1869" s="19" t="str">
        <f>IF(ISNA(VLOOKUP(TRIM(F1869),dim_disaggs!A:B,2,FALSE)),"No Disagg",VLOOKUP(TRIM(F1869),dim_disaggs!A:B,2,FALSE))</f>
        <v>Sex</v>
      </c>
      <c r="AR1869" s="19" t="str">
        <f>IF(ISNA(VLOOKUP(AQ1869,dim_disaggs!B:C,2,FALSE)),"",VLOOKUP(AQ1869,dim_disaggs!B:C,2,FALSE))</f>
        <v>sdHeplyj1SL</v>
      </c>
      <c r="AS1869" s="72"/>
      <c r="AT1869" s="66"/>
      <c r="AU1869" s="72" t="s">
        <v>755</v>
      </c>
      <c r="AV1869" s="73" t="s">
        <v>755</v>
      </c>
      <c r="AW1869" s="66" t="s">
        <v>755</v>
      </c>
      <c r="AX1869" s="66" t="s">
        <v>755</v>
      </c>
      <c r="AY1869" s="20"/>
      <c r="AZ1869" s="20"/>
      <c r="BA1869" s="105" t="str">
        <f t="shared" si="270"/>
        <v/>
      </c>
      <c r="BB1869" s="20" t="str">
        <f t="shared" si="271"/>
        <v/>
      </c>
      <c r="BC1869" s="20"/>
      <c r="BD1869" s="20"/>
      <c r="BE1869" s="75" t="s">
        <v>755</v>
      </c>
      <c r="BF1869" s="73" t="s">
        <v>755</v>
      </c>
      <c r="BG1869" s="55" t="s">
        <v>755</v>
      </c>
      <c r="BH1869" s="76" t="s">
        <v>755</v>
      </c>
      <c r="BI1869" s="20" t="s">
        <v>755</v>
      </c>
      <c r="BJ1869" s="20" t="s">
        <v>755</v>
      </c>
      <c r="BK1869" s="55" t="s">
        <v>755</v>
      </c>
      <c r="BL1869" s="71" t="s">
        <v>755</v>
      </c>
      <c r="BM1869" s="77" t="s">
        <v>755</v>
      </c>
      <c r="BN1869" s="78" t="s">
        <v>755</v>
      </c>
      <c r="BO1869" s="77" t="s">
        <v>755</v>
      </c>
      <c r="BP1869" s="78" t="s">
        <v>755</v>
      </c>
    </row>
    <row r="1870" spans="1:68" s="3" customFormat="1" x14ac:dyDescent="0.2">
      <c r="A1870" s="20" t="s">
        <v>95</v>
      </c>
      <c r="B1870" s="20" t="s">
        <v>1856</v>
      </c>
      <c r="C1870" s="20" t="s">
        <v>255</v>
      </c>
      <c r="D1870" s="20" t="s">
        <v>1</v>
      </c>
      <c r="E1870" s="20" t="s">
        <v>78</v>
      </c>
      <c r="F1870" s="20" t="s">
        <v>525</v>
      </c>
      <c r="G1870" s="20" t="s">
        <v>20086</v>
      </c>
      <c r="H1870" s="20" t="s">
        <v>525</v>
      </c>
      <c r="I1870" s="19">
        <f t="shared" si="263"/>
        <v>20</v>
      </c>
      <c r="J1870" s="20" t="s">
        <v>755</v>
      </c>
      <c r="K1870" s="20" t="s">
        <v>292</v>
      </c>
      <c r="L1870" s="95" t="str">
        <f>IF(M1870&lt;&gt;"",IF(NOT(ISNA(INDEX(cc!B:B,MATCH(M1870,cc!A:A,0)))),INDEX(cc!B:B,MATCH(M1870,cc!A:A,0)),"0"),"")</f>
        <v>Sex</v>
      </c>
      <c r="M1870" s="97" t="s">
        <v>4106</v>
      </c>
      <c r="N1870" s="28" t="str">
        <f t="shared" si="264"/>
        <v/>
      </c>
      <c r="O1870" s="19" t="str">
        <f t="shared" si="266"/>
        <v>TB_STAT (N, TA, Sex): New/Relapsed TB with HIV</v>
      </c>
      <c r="P1870" s="19" t="str">
        <f t="shared" si="267"/>
        <v>TB_STAT (N, TA, Sex): New/Relapsed TB with HIV</v>
      </c>
      <c r="Q1870" s="19" t="str">
        <f t="shared" si="265"/>
        <v>TB_STAT (N, TA, Sex)</v>
      </c>
      <c r="R1870" s="19" t="str">
        <f t="shared" si="268"/>
        <v>TB_STAT_N_TA_Sex</v>
      </c>
      <c r="S1870" s="19" t="str">
        <f t="shared" si="269"/>
        <v>TB_STAT_N_TA_Sex_</v>
      </c>
      <c r="T1870" s="19" t="b">
        <f>NOT(ISNA(VLOOKUP(B1870,dbcodes!A:B,2,FALSE)))</f>
        <v>1</v>
      </c>
      <c r="U1870" s="19" t="str">
        <f>IF(ISNA(VLOOKUP(B1870,dbcodes!A:B,2,FALSE)),des!R1426,VLOOKUP(B1870,dbcodes!A:B,2,FALSE))</f>
        <v>TB_STAT_N_TA_Sex</v>
      </c>
      <c r="V1870" s="20"/>
      <c r="W1870" s="107" t="str">
        <f>IF(ISNA(VLOOKUP(C1870,descriptions!A:B,2,FALSE)),des!V1426,IF(G1870=" TARGET","Target ","")&amp;VLOOKUP(C1870,descriptions!A:B,2,FALSE))</f>
        <v>Total number of new and relapsed TB cases, during the reporting period</v>
      </c>
      <c r="X1870" s="20" t="s">
        <v>4</v>
      </c>
      <c r="Y1870" s="20" t="s">
        <v>831</v>
      </c>
      <c r="Z1870" s="20" t="s">
        <v>836</v>
      </c>
      <c r="AA1870" s="20" t="s">
        <v>102</v>
      </c>
      <c r="AB1870" s="20" t="s">
        <v>755</v>
      </c>
      <c r="AC1870" s="19" t="str">
        <f>IF(AB1870&lt;&gt;"",IF(NOT(ISNA(INDEX(os!A:A,MATCH(AB1870,os!B:B,0)))),INDEX(os!A:A,MATCH(AB1870,os!B:B,0)),"0"),"")</f>
        <v/>
      </c>
      <c r="AD1870" s="20" t="s">
        <v>830</v>
      </c>
      <c r="AE1870" s="20"/>
      <c r="AF1870" s="20"/>
      <c r="AG1870" s="20"/>
      <c r="AH1870" s="93" t="str">
        <f>IF(NOT(ISNA(VLOOKUP(B:B,ResultsTargets!A:A,1,0))),"TRUE","")</f>
        <v/>
      </c>
      <c r="AI1870" s="19" t="str">
        <f>IF(ISNA(VLOOKUP(C1870,dim_techarea!A:B,2,FALSE)),"",VLOOKUP(C1870,dim_techarea!A:B,2,FALSE))</f>
        <v>TB_STAT</v>
      </c>
      <c r="AJ1870" s="19" t="str">
        <f>IF(ISNA(VLOOKUP(AI1870,dim_techarea!B:C,2,FALSE)),"",VLOOKUP(AI1870,dim_techarea!B:C,2,FALSE))</f>
        <v>rI3JlpiuwEK</v>
      </c>
      <c r="AK1870" s="19" t="str">
        <f>IF(ISNA(VLOOKUP(TRIM(G1870),dim_targetsresults!A:B,2,FALSE)),"",VLOOKUP(TRIM(G1870),dim_targetsresults!A:C,2,FALSE))</f>
        <v>MER Results</v>
      </c>
      <c r="AL1870" s="19" t="str">
        <f>IF(ISNA(VLOOKUP(AK1870,dim_targetsresults!B:C,2,FALSE)),"",VLOOKUP(AK1870,dim_targetsresults!B:C,2,FALSE))</f>
        <v>Jh0jDM5yQ2E</v>
      </c>
      <c r="AM1870" s="19" t="str">
        <f>IF(ISNA(VLOOKUP(TRIM(D1870),dim_numeratordenominator!A:B,2,FALSE)),"",VLOOKUP(TRIM(D1870),dim_numeratordenominator!A:C,2,FALSE))</f>
        <v>Numerator</v>
      </c>
      <c r="AN1870" s="19" t="str">
        <f>IF(ISNA(VLOOKUP(AM1870,dim_numeratordenominator!B:C,2,FALSE)),"",VLOOKUP(AM1870,dim_numeratordenominator!B:C,2,FALSE))</f>
        <v>Som9NRMQqV7</v>
      </c>
      <c r="AO1870" s="19" t="str">
        <f>IF(ISNA(VLOOKUP(TRIM(E1870),dim_supporttype!A:B,2,FALSE)),"",VLOOKUP(TRIM(E1870),dim_supporttype!A:C,2,FALSE))</f>
        <v>TA</v>
      </c>
      <c r="AP1870" s="19" t="str">
        <f>IF(ISNA(VLOOKUP(AO1870,dim_supporttype!B:C,2,FALSE)),"",VLOOKUP(AO1870,dim_supporttype!B:C,2,FALSE))</f>
        <v>cRAGKdWIDn4</v>
      </c>
      <c r="AQ1870" s="19" t="str">
        <f>IF(ISNA(VLOOKUP(TRIM(F1870),dim_disaggs!A:B,2,FALSE)),"No Disagg",VLOOKUP(TRIM(F1870),dim_disaggs!A:B,2,FALSE))</f>
        <v>Sex</v>
      </c>
      <c r="AR1870" s="19" t="str">
        <f>IF(ISNA(VLOOKUP(AQ1870,dim_disaggs!B:C,2,FALSE)),"",VLOOKUP(AQ1870,dim_disaggs!B:C,2,FALSE))</f>
        <v>sdHeplyj1SL</v>
      </c>
      <c r="AS1870" s="72"/>
      <c r="AT1870" s="66"/>
      <c r="AU1870" s="72" t="s">
        <v>755</v>
      </c>
      <c r="AV1870" s="73" t="s">
        <v>755</v>
      </c>
      <c r="AW1870" s="66" t="s">
        <v>755</v>
      </c>
      <c r="AX1870" s="66" t="s">
        <v>755</v>
      </c>
      <c r="AY1870" s="20"/>
      <c r="AZ1870" s="20"/>
      <c r="BA1870" s="105" t="str">
        <f t="shared" si="270"/>
        <v/>
      </c>
      <c r="BB1870" s="20" t="str">
        <f t="shared" si="271"/>
        <v/>
      </c>
      <c r="BC1870" s="20"/>
      <c r="BD1870" s="20"/>
      <c r="BE1870" s="75" t="s">
        <v>755</v>
      </c>
      <c r="BF1870" s="73" t="s">
        <v>755</v>
      </c>
      <c r="BG1870" s="55" t="s">
        <v>755</v>
      </c>
      <c r="BH1870" s="76" t="s">
        <v>755</v>
      </c>
      <c r="BI1870" s="20" t="s">
        <v>755</v>
      </c>
      <c r="BJ1870" s="20" t="s">
        <v>755</v>
      </c>
      <c r="BK1870" s="55" t="s">
        <v>755</v>
      </c>
      <c r="BL1870" s="71" t="s">
        <v>755</v>
      </c>
      <c r="BM1870" s="77" t="s">
        <v>755</v>
      </c>
      <c r="BN1870" s="78" t="s">
        <v>755</v>
      </c>
      <c r="BO1870" s="77" t="s">
        <v>755</v>
      </c>
      <c r="BP1870" s="78" t="s">
        <v>755</v>
      </c>
    </row>
    <row r="1871" spans="1:68" s="3" customFormat="1" x14ac:dyDescent="0.2">
      <c r="A1871" s="20" t="s">
        <v>95</v>
      </c>
      <c r="B1871" s="20" t="s">
        <v>481</v>
      </c>
      <c r="C1871" s="20" t="s">
        <v>255</v>
      </c>
      <c r="D1871" s="20" t="s">
        <v>1</v>
      </c>
      <c r="E1871" s="20" t="s">
        <v>77</v>
      </c>
      <c r="F1871" s="20"/>
      <c r="G1871" s="20" t="s">
        <v>20086</v>
      </c>
      <c r="H1871" s="20"/>
      <c r="I1871" s="19">
        <f t="shared" ref="I1871:I1934" si="272">LEN(Q1871)</f>
        <v>16</v>
      </c>
      <c r="J1871" s="20" t="s">
        <v>755</v>
      </c>
      <c r="K1871" s="20" t="s">
        <v>292</v>
      </c>
      <c r="L1871" s="95" t="str">
        <f>IF(M1871&lt;&gt;"",IF(NOT(ISNA(INDEX(cc!B:B,MATCH(M1871,cc!A:A,0)))),INDEX(cc!B:B,MATCH(M1871,cc!A:A,0)),"0"),"")</f>
        <v>default</v>
      </c>
      <c r="M1871" s="97" t="s">
        <v>13</v>
      </c>
      <c r="N1871" s="28" t="str">
        <f t="shared" ref="N1871:N1934" si="273">IF(G1871=" RESULT","",G1871)</f>
        <v/>
      </c>
      <c r="O1871" s="19" t="str">
        <f t="shared" si="266"/>
        <v>TB_STAT (N, DSD): New/Relapsed TB with HIV</v>
      </c>
      <c r="P1871" s="19" t="str">
        <f t="shared" si="267"/>
        <v>TB_STAT (N, DSD): New/Relapsed TB with HIV</v>
      </c>
      <c r="Q1871" s="19" t="str">
        <f t="shared" si="265"/>
        <v>TB_STAT (N, DSD)</v>
      </c>
      <c r="R1871" s="19" t="str">
        <f t="shared" si="268"/>
        <v>TB_STAT_N_DSD</v>
      </c>
      <c r="S1871" s="19" t="str">
        <f t="shared" si="269"/>
        <v>TB_STAT_N_DSD_</v>
      </c>
      <c r="T1871" s="19" t="b">
        <f>NOT(ISNA(VLOOKUP(B1871,dbcodes!A:B,2,FALSE)))</f>
        <v>1</v>
      </c>
      <c r="U1871" s="19" t="str">
        <f>IF(ISNA(VLOOKUP(B1871,dbcodes!A:B,2,FALSE)),des!R1427,VLOOKUP(B1871,dbcodes!A:B,2,FALSE))</f>
        <v>TB_STAT_N_DSD</v>
      </c>
      <c r="V1871" s="20"/>
      <c r="W1871" s="107" t="str">
        <f>IF(ISNA(VLOOKUP(C1871,descriptions!A:B,2,FALSE)),des!V1427,IF(G1871=" TARGET","Target ","")&amp;VLOOKUP(C1871,descriptions!A:B,2,FALSE))</f>
        <v>Total number of new and relapsed TB cases, during the reporting period</v>
      </c>
      <c r="X1871" s="20" t="s">
        <v>4</v>
      </c>
      <c r="Y1871" s="20" t="s">
        <v>831</v>
      </c>
      <c r="Z1871" s="20" t="s">
        <v>836</v>
      </c>
      <c r="AA1871" s="20" t="s">
        <v>102</v>
      </c>
      <c r="AB1871" s="20" t="s">
        <v>755</v>
      </c>
      <c r="AC1871" s="19" t="str">
        <f>IF(AB1871&lt;&gt;"",IF(NOT(ISNA(INDEX(os!A:A,MATCH(AB1871,os!B:B,0)))),INDEX(os!A:A,MATCH(AB1871,os!B:B,0)),"0"),"")</f>
        <v/>
      </c>
      <c r="AD1871" s="20" t="s">
        <v>830</v>
      </c>
      <c r="AE1871" s="20"/>
      <c r="AF1871" s="20"/>
      <c r="AG1871" s="20"/>
      <c r="AH1871" s="93" t="str">
        <f>IF(NOT(ISNA(VLOOKUP(B:B,ResultsTargets!A:A,1,0))),"TRUE","")</f>
        <v/>
      </c>
      <c r="AI1871" s="19" t="str">
        <f>IF(ISNA(VLOOKUP(C1871,dim_techarea!A:B,2,FALSE)),"",VLOOKUP(C1871,dim_techarea!A:B,2,FALSE))</f>
        <v>TB_STAT</v>
      </c>
      <c r="AJ1871" s="19" t="str">
        <f>IF(ISNA(VLOOKUP(AI1871,dim_techarea!B:C,2,FALSE)),"",VLOOKUP(AI1871,dim_techarea!B:C,2,FALSE))</f>
        <v>rI3JlpiuwEK</v>
      </c>
      <c r="AK1871" s="19" t="str">
        <f>IF(ISNA(VLOOKUP(TRIM(G1871),dim_targetsresults!A:B,2,FALSE)),"",VLOOKUP(TRIM(G1871),dim_targetsresults!A:C,2,FALSE))</f>
        <v>MER Results</v>
      </c>
      <c r="AL1871" s="19" t="str">
        <f>IF(ISNA(VLOOKUP(AK1871,dim_targetsresults!B:C,2,FALSE)),"",VLOOKUP(AK1871,dim_targetsresults!B:C,2,FALSE))</f>
        <v>Jh0jDM5yQ2E</v>
      </c>
      <c r="AM1871" s="19" t="str">
        <f>IF(ISNA(VLOOKUP(TRIM(D1871),dim_numeratordenominator!A:B,2,FALSE)),"",VLOOKUP(TRIM(D1871),dim_numeratordenominator!A:C,2,FALSE))</f>
        <v>Numerator</v>
      </c>
      <c r="AN1871" s="19" t="str">
        <f>IF(ISNA(VLOOKUP(AM1871,dim_numeratordenominator!B:C,2,FALSE)),"",VLOOKUP(AM1871,dim_numeratordenominator!B:C,2,FALSE))</f>
        <v>Som9NRMQqV7</v>
      </c>
      <c r="AO1871" s="19" t="str">
        <f>IF(ISNA(VLOOKUP(TRIM(E1871),dim_supporttype!A:B,2,FALSE)),"",VLOOKUP(TRIM(E1871),dim_supporttype!A:C,2,FALSE))</f>
        <v>DSD</v>
      </c>
      <c r="AP1871" s="19" t="str">
        <f>IF(ISNA(VLOOKUP(AO1871,dim_supporttype!B:C,2,FALSE)),"",VLOOKUP(AO1871,dim_supporttype!B:C,2,FALSE))</f>
        <v>iM13vdNLWKb</v>
      </c>
      <c r="AQ1871" s="19" t="str">
        <f>IF(ISNA(VLOOKUP(TRIM(F1871),dim_disaggs!A:B,2,FALSE)),"No Disagg",VLOOKUP(TRIM(F1871),dim_disaggs!A:B,2,FALSE))</f>
        <v>No Disagg</v>
      </c>
      <c r="AR1871" s="19" t="str">
        <f>IF(ISNA(VLOOKUP(AQ1871,dim_disaggs!B:C,2,FALSE)),"",VLOOKUP(AQ1871,dim_disaggs!B:C,2,FALSE))</f>
        <v>werJlVT6sf3</v>
      </c>
      <c r="AS1871" s="72"/>
      <c r="AT1871" s="66"/>
      <c r="AU1871" s="72" t="s">
        <v>755</v>
      </c>
      <c r="AV1871" s="73" t="s">
        <v>755</v>
      </c>
      <c r="AW1871" s="66" t="s">
        <v>755</v>
      </c>
      <c r="AX1871" s="66" t="s">
        <v>755</v>
      </c>
      <c r="AY1871" s="20"/>
      <c r="AZ1871" s="20"/>
      <c r="BA1871" s="105" t="str">
        <f t="shared" si="270"/>
        <v>Top Level Numerator</v>
      </c>
      <c r="BB1871" s="20" t="str">
        <f t="shared" si="271"/>
        <v>PE5QVF0w4xj</v>
      </c>
      <c r="BC1871" s="20" t="s">
        <v>25706</v>
      </c>
      <c r="BD1871" s="20" t="s">
        <v>25707</v>
      </c>
      <c r="BE1871" s="75" t="s">
        <v>21240</v>
      </c>
      <c r="BF1871" s="73" t="s">
        <v>21241</v>
      </c>
      <c r="BG1871" s="55" t="s">
        <v>20424</v>
      </c>
      <c r="BH1871" s="76" t="s">
        <v>20422</v>
      </c>
      <c r="BI1871" s="20" t="s">
        <v>20420</v>
      </c>
      <c r="BJ1871" s="20" t="s">
        <v>20426</v>
      </c>
      <c r="BK1871" s="55" t="s">
        <v>755</v>
      </c>
      <c r="BL1871" s="71" t="s">
        <v>755</v>
      </c>
      <c r="BM1871" s="77" t="s">
        <v>755</v>
      </c>
      <c r="BN1871" s="78" t="s">
        <v>755</v>
      </c>
      <c r="BO1871" s="77" t="s">
        <v>755</v>
      </c>
      <c r="BP1871" s="78" t="s">
        <v>755</v>
      </c>
    </row>
    <row r="1872" spans="1:68" s="3" customFormat="1" x14ac:dyDescent="0.2">
      <c r="A1872" s="20" t="s">
        <v>95</v>
      </c>
      <c r="B1872" s="20" t="s">
        <v>483</v>
      </c>
      <c r="C1872" s="20" t="s">
        <v>255</v>
      </c>
      <c r="D1872" s="20" t="s">
        <v>1</v>
      </c>
      <c r="E1872" s="20" t="s">
        <v>78</v>
      </c>
      <c r="F1872" s="20"/>
      <c r="G1872" s="20" t="s">
        <v>20086</v>
      </c>
      <c r="H1872" s="20"/>
      <c r="I1872" s="19">
        <f t="shared" si="272"/>
        <v>15</v>
      </c>
      <c r="J1872" s="20" t="s">
        <v>755</v>
      </c>
      <c r="K1872" s="20" t="s">
        <v>292</v>
      </c>
      <c r="L1872" s="95" t="str">
        <f>IF(M1872&lt;&gt;"",IF(NOT(ISNA(INDEX(cc!B:B,MATCH(M1872,cc!A:A,0)))),INDEX(cc!B:B,MATCH(M1872,cc!A:A,0)),"0"),"")</f>
        <v>default</v>
      </c>
      <c r="M1872" s="97" t="s">
        <v>13</v>
      </c>
      <c r="N1872" s="28" t="str">
        <f t="shared" si="273"/>
        <v/>
      </c>
      <c r="O1872" s="19" t="str">
        <f t="shared" si="266"/>
        <v>TB_STAT (N, TA): New/Relapsed TB with HIV</v>
      </c>
      <c r="P1872" s="19" t="str">
        <f t="shared" si="267"/>
        <v>TB_STAT (N, TA): New/Relapsed TB with HIV</v>
      </c>
      <c r="Q1872" s="19" t="str">
        <f t="shared" si="265"/>
        <v>TB_STAT (N, TA)</v>
      </c>
      <c r="R1872" s="19" t="str">
        <f t="shared" si="268"/>
        <v>TB_STAT_N_TA</v>
      </c>
      <c r="S1872" s="19" t="str">
        <f t="shared" si="269"/>
        <v>TB_STAT_N_TA_</v>
      </c>
      <c r="T1872" s="19" t="b">
        <f>NOT(ISNA(VLOOKUP(B1872,dbcodes!A:B,2,FALSE)))</f>
        <v>1</v>
      </c>
      <c r="U1872" s="19" t="str">
        <f>IF(ISNA(VLOOKUP(B1872,dbcodes!A:B,2,FALSE)),des!R1428,VLOOKUP(B1872,dbcodes!A:B,2,FALSE))</f>
        <v>TB_STAT_N_TA</v>
      </c>
      <c r="V1872" s="20"/>
      <c r="W1872" s="107" t="str">
        <f>IF(ISNA(VLOOKUP(C1872,descriptions!A:B,2,FALSE)),des!V1428,IF(G1872=" TARGET","Target ","")&amp;VLOOKUP(C1872,descriptions!A:B,2,FALSE))</f>
        <v>Total number of new and relapsed TB cases, during the reporting period</v>
      </c>
      <c r="X1872" s="20" t="s">
        <v>4</v>
      </c>
      <c r="Y1872" s="20" t="s">
        <v>831</v>
      </c>
      <c r="Z1872" s="20" t="s">
        <v>836</v>
      </c>
      <c r="AA1872" s="20" t="s">
        <v>102</v>
      </c>
      <c r="AB1872" s="20" t="s">
        <v>755</v>
      </c>
      <c r="AC1872" s="19" t="str">
        <f>IF(AB1872&lt;&gt;"",IF(NOT(ISNA(INDEX(os!A:A,MATCH(AB1872,os!B:B,0)))),INDEX(os!A:A,MATCH(AB1872,os!B:B,0)),"0"),"")</f>
        <v/>
      </c>
      <c r="AD1872" s="20" t="s">
        <v>830</v>
      </c>
      <c r="AE1872" s="20"/>
      <c r="AF1872" s="20"/>
      <c r="AG1872" s="20"/>
      <c r="AH1872" s="93" t="str">
        <f>IF(NOT(ISNA(VLOOKUP(B:B,ResultsTargets!A:A,1,0))),"TRUE","")</f>
        <v/>
      </c>
      <c r="AI1872" s="19" t="str">
        <f>IF(ISNA(VLOOKUP(C1872,dim_techarea!A:B,2,FALSE)),"",VLOOKUP(C1872,dim_techarea!A:B,2,FALSE))</f>
        <v>TB_STAT</v>
      </c>
      <c r="AJ1872" s="19" t="str">
        <f>IF(ISNA(VLOOKUP(AI1872,dim_techarea!B:C,2,FALSE)),"",VLOOKUP(AI1872,dim_techarea!B:C,2,FALSE))</f>
        <v>rI3JlpiuwEK</v>
      </c>
      <c r="AK1872" s="19" t="str">
        <f>IF(ISNA(VLOOKUP(TRIM(G1872),dim_targetsresults!A:B,2,FALSE)),"",VLOOKUP(TRIM(G1872),dim_targetsresults!A:C,2,FALSE))</f>
        <v>MER Results</v>
      </c>
      <c r="AL1872" s="19" t="str">
        <f>IF(ISNA(VLOOKUP(AK1872,dim_targetsresults!B:C,2,FALSE)),"",VLOOKUP(AK1872,dim_targetsresults!B:C,2,FALSE))</f>
        <v>Jh0jDM5yQ2E</v>
      </c>
      <c r="AM1872" s="19" t="str">
        <f>IF(ISNA(VLOOKUP(TRIM(D1872),dim_numeratordenominator!A:B,2,FALSE)),"",VLOOKUP(TRIM(D1872),dim_numeratordenominator!A:C,2,FALSE))</f>
        <v>Numerator</v>
      </c>
      <c r="AN1872" s="19" t="str">
        <f>IF(ISNA(VLOOKUP(AM1872,dim_numeratordenominator!B:C,2,FALSE)),"",VLOOKUP(AM1872,dim_numeratordenominator!B:C,2,FALSE))</f>
        <v>Som9NRMQqV7</v>
      </c>
      <c r="AO1872" s="19" t="str">
        <f>IF(ISNA(VLOOKUP(TRIM(E1872),dim_supporttype!A:B,2,FALSE)),"",VLOOKUP(TRIM(E1872),dim_supporttype!A:C,2,FALSE))</f>
        <v>TA</v>
      </c>
      <c r="AP1872" s="19" t="str">
        <f>IF(ISNA(VLOOKUP(AO1872,dim_supporttype!B:C,2,FALSE)),"",VLOOKUP(AO1872,dim_supporttype!B:C,2,FALSE))</f>
        <v>cRAGKdWIDn4</v>
      </c>
      <c r="AQ1872" s="19" t="str">
        <f>IF(ISNA(VLOOKUP(TRIM(F1872),dim_disaggs!A:B,2,FALSE)),"No Disagg",VLOOKUP(TRIM(F1872),dim_disaggs!A:B,2,FALSE))</f>
        <v>No Disagg</v>
      </c>
      <c r="AR1872" s="19" t="str">
        <f>IF(ISNA(VLOOKUP(AQ1872,dim_disaggs!B:C,2,FALSE)),"",VLOOKUP(AQ1872,dim_disaggs!B:C,2,FALSE))</f>
        <v>werJlVT6sf3</v>
      </c>
      <c r="AS1872" s="72"/>
      <c r="AT1872" s="66"/>
      <c r="AU1872" s="72" t="s">
        <v>755</v>
      </c>
      <c r="AV1872" s="73" t="s">
        <v>755</v>
      </c>
      <c r="AW1872" s="66" t="s">
        <v>755</v>
      </c>
      <c r="AX1872" s="66" t="s">
        <v>755</v>
      </c>
      <c r="AY1872" s="20"/>
      <c r="AZ1872" s="20"/>
      <c r="BA1872" s="105" t="str">
        <f t="shared" si="270"/>
        <v>Top Level Numerator</v>
      </c>
      <c r="BB1872" s="20" t="str">
        <f t="shared" si="271"/>
        <v>PE5QVF0w4xj</v>
      </c>
      <c r="BC1872" s="20" t="s">
        <v>25706</v>
      </c>
      <c r="BD1872" s="20" t="s">
        <v>25707</v>
      </c>
      <c r="BE1872" s="75" t="s">
        <v>21240</v>
      </c>
      <c r="BF1872" s="73" t="s">
        <v>21241</v>
      </c>
      <c r="BG1872" s="55" t="s">
        <v>20424</v>
      </c>
      <c r="BH1872" s="76" t="s">
        <v>20422</v>
      </c>
      <c r="BI1872" s="20" t="s">
        <v>20420</v>
      </c>
      <c r="BJ1872" s="20" t="s">
        <v>20426</v>
      </c>
      <c r="BK1872" s="55" t="s">
        <v>755</v>
      </c>
      <c r="BL1872" s="71" t="s">
        <v>755</v>
      </c>
      <c r="BM1872" s="77" t="s">
        <v>755</v>
      </c>
      <c r="BN1872" s="78" t="s">
        <v>755</v>
      </c>
      <c r="BO1872" s="77" t="s">
        <v>755</v>
      </c>
      <c r="BP1872" s="78" t="s">
        <v>755</v>
      </c>
    </row>
    <row r="1873" spans="1:68" s="3" customFormat="1" x14ac:dyDescent="0.2">
      <c r="A1873" s="20" t="s">
        <v>95</v>
      </c>
      <c r="B1873" s="20" t="s">
        <v>1838</v>
      </c>
      <c r="C1873" s="20" t="s">
        <v>255</v>
      </c>
      <c r="D1873" s="20" t="s">
        <v>164</v>
      </c>
      <c r="E1873" s="20" t="s">
        <v>77</v>
      </c>
      <c r="F1873" s="20"/>
      <c r="G1873" s="20" t="s">
        <v>2442</v>
      </c>
      <c r="H1873" s="20"/>
      <c r="I1873" s="19">
        <f t="shared" si="272"/>
        <v>23</v>
      </c>
      <c r="J1873" s="20" t="s">
        <v>755</v>
      </c>
      <c r="K1873" s="20" t="s">
        <v>480</v>
      </c>
      <c r="L1873" s="95" t="str">
        <f>IF(M1873&lt;&gt;"",IF(NOT(ISNA(INDEX(cc!B:B,MATCH(M1873,cc!A:A,0)))),INDEX(cc!B:B,MATCH(M1873,cc!A:A,0)),"0"),"")</f>
        <v>default</v>
      </c>
      <c r="M1873" s="97" t="s">
        <v>13</v>
      </c>
      <c r="N1873" s="28" t="str">
        <f t="shared" si="273"/>
        <v xml:space="preserve"> TARGET</v>
      </c>
      <c r="O1873" s="19" t="str">
        <f t="shared" si="266"/>
        <v>TB_STAT (D, DSD) TARGET: New/Relapsed TB</v>
      </c>
      <c r="P1873" s="19" t="str">
        <f t="shared" si="267"/>
        <v>TB_STAT (D, DSD) TARGET: New/Relapsed TB</v>
      </c>
      <c r="Q1873" s="19" t="str">
        <f t="shared" si="265"/>
        <v>TB_STAT (D, DSD) TARGET</v>
      </c>
      <c r="R1873" s="19" t="str">
        <f t="shared" si="268"/>
        <v>TB_STAT_D_DSD_TARGET</v>
      </c>
      <c r="S1873" s="19" t="str">
        <f t="shared" si="269"/>
        <v>TB_STAT_D_DSD_TARGET</v>
      </c>
      <c r="T1873" s="19" t="b">
        <f>NOT(ISNA(VLOOKUP(B1873,dbcodes!A:B,2,FALSE)))</f>
        <v>1</v>
      </c>
      <c r="U1873" s="19" t="str">
        <f>IF(ISNA(VLOOKUP(B1873,dbcodes!A:B,2,FALSE)),des!R1433,VLOOKUP(B1873,dbcodes!A:B,2,FALSE))</f>
        <v>TB_STAT_D_DSD_TARGET</v>
      </c>
      <c r="V1873" s="20"/>
      <c r="W1873" s="107" t="str">
        <f>IF(ISNA(VLOOKUP(C1873,descriptions!A:B,2,FALSE)),des!V1433,IF(G1873=" TARGET","Target ","")&amp;VLOOKUP(C1873,descriptions!A:B,2,FALSE))</f>
        <v>Target Total number of new and relapsed TB cases, during the reporting period</v>
      </c>
      <c r="X1873" s="20" t="s">
        <v>4</v>
      </c>
      <c r="Y1873" s="20" t="s">
        <v>831</v>
      </c>
      <c r="Z1873" s="20" t="s">
        <v>836</v>
      </c>
      <c r="AA1873" s="20" t="s">
        <v>102</v>
      </c>
      <c r="AB1873" s="20" t="s">
        <v>755</v>
      </c>
      <c r="AC1873" s="19" t="str">
        <f>IF(AB1873&lt;&gt;"",IF(NOT(ISNA(INDEX(os!A:A,MATCH(AB1873,os!B:B,0)))),INDEX(os!A:A,MATCH(AB1873,os!B:B,0)),"0"),"")</f>
        <v/>
      </c>
      <c r="AD1873" s="20" t="s">
        <v>830</v>
      </c>
      <c r="AE1873" s="20"/>
      <c r="AF1873" s="20"/>
      <c r="AG1873" s="20"/>
      <c r="AH1873" s="93" t="str">
        <f>IF(NOT(ISNA(VLOOKUP(B:B,ResultsTargets!A:A,1,0))),"TRUE","")</f>
        <v/>
      </c>
      <c r="AI1873" s="19" t="str">
        <f>IF(ISNA(VLOOKUP(C1873,dim_techarea!A:B,2,FALSE)),"",VLOOKUP(C1873,dim_techarea!A:B,2,FALSE))</f>
        <v>TB_STAT</v>
      </c>
      <c r="AJ1873" s="19" t="str">
        <f>IF(ISNA(VLOOKUP(AI1873,dim_techarea!B:C,2,FALSE)),"",VLOOKUP(AI1873,dim_techarea!B:C,2,FALSE))</f>
        <v>rI3JlpiuwEK</v>
      </c>
      <c r="AK1873" s="19" t="str">
        <f>IF(ISNA(VLOOKUP(TRIM(G1873),dim_targetsresults!A:B,2,FALSE)),"",VLOOKUP(TRIM(G1873),dim_targetsresults!A:C,2,FALSE))</f>
        <v>MER Targets</v>
      </c>
      <c r="AL1873" s="19" t="str">
        <f>IF(ISNA(VLOOKUP(AK1873,dim_targetsresults!B:C,2,FALSE)),"",VLOOKUP(AK1873,dim_targetsresults!B:C,2,FALSE))</f>
        <v>W8imnja2Owd</v>
      </c>
      <c r="AM1873" s="19" t="str">
        <f>IF(ISNA(VLOOKUP(TRIM(D1873),dim_numeratordenominator!A:B,2,FALSE)),"",VLOOKUP(TRIM(D1873),dim_numeratordenominator!A:C,2,FALSE))</f>
        <v>Denominator</v>
      </c>
      <c r="AN1873" s="19" t="str">
        <f>IF(ISNA(VLOOKUP(AM1873,dim_numeratordenominator!B:C,2,FALSE)),"",VLOOKUP(AM1873,dim_numeratordenominator!B:C,2,FALSE))</f>
        <v>QpNj0nSuEhD</v>
      </c>
      <c r="AO1873" s="19" t="str">
        <f>IF(ISNA(VLOOKUP(TRIM(E1873),dim_supporttype!A:B,2,FALSE)),"",VLOOKUP(TRIM(E1873),dim_supporttype!A:C,2,FALSE))</f>
        <v>DSD</v>
      </c>
      <c r="AP1873" s="19" t="str">
        <f>IF(ISNA(VLOOKUP(AO1873,dim_supporttype!B:C,2,FALSE)),"",VLOOKUP(AO1873,dim_supporttype!B:C,2,FALSE))</f>
        <v>iM13vdNLWKb</v>
      </c>
      <c r="AQ1873" s="19" t="str">
        <f>IF(ISNA(VLOOKUP(TRIM(F1873),dim_disaggs!A:B,2,FALSE)),"No Disagg",VLOOKUP(TRIM(F1873),dim_disaggs!A:B,2,FALSE))</f>
        <v>No Disagg</v>
      </c>
      <c r="AR1873" s="19" t="str">
        <f>IF(ISNA(VLOOKUP(AQ1873,dim_disaggs!B:C,2,FALSE)),"",VLOOKUP(AQ1873,dim_disaggs!B:C,2,FALSE))</f>
        <v>werJlVT6sf3</v>
      </c>
      <c r="AS1873" s="72"/>
      <c r="AT1873" s="66"/>
      <c r="AU1873" s="72" t="s">
        <v>755</v>
      </c>
      <c r="AV1873" s="73" t="s">
        <v>755</v>
      </c>
      <c r="AW1873" s="66" t="s">
        <v>755</v>
      </c>
      <c r="AX1873" s="66" t="s">
        <v>755</v>
      </c>
      <c r="AY1873" s="20"/>
      <c r="AZ1873" s="20"/>
      <c r="BA1873" s="105" t="str">
        <f t="shared" si="270"/>
        <v>Top Level Denominator</v>
      </c>
      <c r="BB1873" s="20" t="str">
        <f t="shared" si="271"/>
        <v>Azqe383ljKu</v>
      </c>
      <c r="BC1873" s="20" t="s">
        <v>25708</v>
      </c>
      <c r="BD1873" s="20" t="s">
        <v>25709</v>
      </c>
      <c r="BE1873" s="75" t="s">
        <v>21242</v>
      </c>
      <c r="BF1873" s="73" t="s">
        <v>21243</v>
      </c>
      <c r="BG1873" s="55" t="s">
        <v>20425</v>
      </c>
      <c r="BH1873" s="76" t="s">
        <v>20423</v>
      </c>
      <c r="BI1873" s="20" t="s">
        <v>20421</v>
      </c>
      <c r="BJ1873" s="20" t="s">
        <v>20427</v>
      </c>
      <c r="BK1873" s="55" t="s">
        <v>755</v>
      </c>
      <c r="BL1873" s="71" t="s">
        <v>755</v>
      </c>
      <c r="BM1873" s="77" t="s">
        <v>755</v>
      </c>
      <c r="BN1873" s="78" t="s">
        <v>755</v>
      </c>
      <c r="BO1873" s="77" t="s">
        <v>755</v>
      </c>
      <c r="BP1873" s="78" t="s">
        <v>755</v>
      </c>
    </row>
    <row r="1874" spans="1:68" s="3" customFormat="1" x14ac:dyDescent="0.2">
      <c r="A1874" s="20" t="s">
        <v>95</v>
      </c>
      <c r="B1874" s="20" t="s">
        <v>1840</v>
      </c>
      <c r="C1874" s="20" t="s">
        <v>255</v>
      </c>
      <c r="D1874" s="20" t="s">
        <v>164</v>
      </c>
      <c r="E1874" s="20" t="s">
        <v>78</v>
      </c>
      <c r="F1874" s="20"/>
      <c r="G1874" s="20" t="s">
        <v>2442</v>
      </c>
      <c r="H1874" s="20"/>
      <c r="I1874" s="19">
        <f t="shared" si="272"/>
        <v>22</v>
      </c>
      <c r="J1874" s="20" t="s">
        <v>755</v>
      </c>
      <c r="K1874" s="20" t="s">
        <v>480</v>
      </c>
      <c r="L1874" s="95" t="str">
        <f>IF(M1874&lt;&gt;"",IF(NOT(ISNA(INDEX(cc!B:B,MATCH(M1874,cc!A:A,0)))),INDEX(cc!B:B,MATCH(M1874,cc!A:A,0)),"0"),"")</f>
        <v>default</v>
      </c>
      <c r="M1874" s="97" t="s">
        <v>13</v>
      </c>
      <c r="N1874" s="28" t="str">
        <f t="shared" si="273"/>
        <v xml:space="preserve"> TARGET</v>
      </c>
      <c r="O1874" s="19" t="str">
        <f t="shared" si="266"/>
        <v>TB_STAT (D, TA) TARGET: New/Relapsed TB</v>
      </c>
      <c r="P1874" s="19" t="str">
        <f t="shared" si="267"/>
        <v>TB_STAT (D, TA) TARGET: New/Relapsed TB</v>
      </c>
      <c r="Q1874" s="19" t="str">
        <f t="shared" si="265"/>
        <v>TB_STAT (D, TA) TARGET</v>
      </c>
      <c r="R1874" s="19" t="str">
        <f t="shared" si="268"/>
        <v>TB_STAT_D_TA_TARGET</v>
      </c>
      <c r="S1874" s="19" t="str">
        <f t="shared" si="269"/>
        <v>TB_STAT_D_TA_TARGET</v>
      </c>
      <c r="T1874" s="19" t="b">
        <f>NOT(ISNA(VLOOKUP(B1874,dbcodes!A:B,2,FALSE)))</f>
        <v>1</v>
      </c>
      <c r="U1874" s="19" t="str">
        <f>IF(ISNA(VLOOKUP(B1874,dbcodes!A:B,2,FALSE)),des!R1434,VLOOKUP(B1874,dbcodes!A:B,2,FALSE))</f>
        <v>TB_STAT_D_TA_TARGET</v>
      </c>
      <c r="V1874" s="20"/>
      <c r="W1874" s="107" t="str">
        <f>IF(ISNA(VLOOKUP(C1874,descriptions!A:B,2,FALSE)),des!V1434,IF(G1874=" TARGET","Target ","")&amp;VLOOKUP(C1874,descriptions!A:B,2,FALSE))</f>
        <v>Target Total number of new and relapsed TB cases, during the reporting period</v>
      </c>
      <c r="X1874" s="20" t="s">
        <v>4</v>
      </c>
      <c r="Y1874" s="20" t="s">
        <v>831</v>
      </c>
      <c r="Z1874" s="20" t="s">
        <v>836</v>
      </c>
      <c r="AA1874" s="20" t="s">
        <v>102</v>
      </c>
      <c r="AB1874" s="20" t="s">
        <v>755</v>
      </c>
      <c r="AC1874" s="19" t="str">
        <f>IF(AB1874&lt;&gt;"",IF(NOT(ISNA(INDEX(os!A:A,MATCH(AB1874,os!B:B,0)))),INDEX(os!A:A,MATCH(AB1874,os!B:B,0)),"0"),"")</f>
        <v/>
      </c>
      <c r="AD1874" s="20" t="s">
        <v>830</v>
      </c>
      <c r="AE1874" s="20"/>
      <c r="AF1874" s="20"/>
      <c r="AG1874" s="20"/>
      <c r="AH1874" s="93" t="str">
        <f>IF(NOT(ISNA(VLOOKUP(B:B,ResultsTargets!A:A,1,0))),"TRUE","")</f>
        <v/>
      </c>
      <c r="AI1874" s="19" t="str">
        <f>IF(ISNA(VLOOKUP(C1874,dim_techarea!A:B,2,FALSE)),"",VLOOKUP(C1874,dim_techarea!A:B,2,FALSE))</f>
        <v>TB_STAT</v>
      </c>
      <c r="AJ1874" s="19" t="str">
        <f>IF(ISNA(VLOOKUP(AI1874,dim_techarea!B:C,2,FALSE)),"",VLOOKUP(AI1874,dim_techarea!B:C,2,FALSE))</f>
        <v>rI3JlpiuwEK</v>
      </c>
      <c r="AK1874" s="19" t="str">
        <f>IF(ISNA(VLOOKUP(TRIM(G1874),dim_targetsresults!A:B,2,FALSE)),"",VLOOKUP(TRIM(G1874),dim_targetsresults!A:C,2,FALSE))</f>
        <v>MER Targets</v>
      </c>
      <c r="AL1874" s="19" t="str">
        <f>IF(ISNA(VLOOKUP(AK1874,dim_targetsresults!B:C,2,FALSE)),"",VLOOKUP(AK1874,dim_targetsresults!B:C,2,FALSE))</f>
        <v>W8imnja2Owd</v>
      </c>
      <c r="AM1874" s="19" t="str">
        <f>IF(ISNA(VLOOKUP(TRIM(D1874),dim_numeratordenominator!A:B,2,FALSE)),"",VLOOKUP(TRIM(D1874),dim_numeratordenominator!A:C,2,FALSE))</f>
        <v>Denominator</v>
      </c>
      <c r="AN1874" s="19" t="str">
        <f>IF(ISNA(VLOOKUP(AM1874,dim_numeratordenominator!B:C,2,FALSE)),"",VLOOKUP(AM1874,dim_numeratordenominator!B:C,2,FALSE))</f>
        <v>QpNj0nSuEhD</v>
      </c>
      <c r="AO1874" s="19" t="str">
        <f>IF(ISNA(VLOOKUP(TRIM(E1874),dim_supporttype!A:B,2,FALSE)),"",VLOOKUP(TRIM(E1874),dim_supporttype!A:C,2,FALSE))</f>
        <v>TA</v>
      </c>
      <c r="AP1874" s="19" t="str">
        <f>IF(ISNA(VLOOKUP(AO1874,dim_supporttype!B:C,2,FALSE)),"",VLOOKUP(AO1874,dim_supporttype!B:C,2,FALSE))</f>
        <v>cRAGKdWIDn4</v>
      </c>
      <c r="AQ1874" s="19" t="str">
        <f>IF(ISNA(VLOOKUP(TRIM(F1874),dim_disaggs!A:B,2,FALSE)),"No Disagg",VLOOKUP(TRIM(F1874),dim_disaggs!A:B,2,FALSE))</f>
        <v>No Disagg</v>
      </c>
      <c r="AR1874" s="19" t="str">
        <f>IF(ISNA(VLOOKUP(AQ1874,dim_disaggs!B:C,2,FALSE)),"",VLOOKUP(AQ1874,dim_disaggs!B:C,2,FALSE))</f>
        <v>werJlVT6sf3</v>
      </c>
      <c r="AS1874" s="72"/>
      <c r="AT1874" s="66"/>
      <c r="AU1874" s="72" t="s">
        <v>755</v>
      </c>
      <c r="AV1874" s="73" t="s">
        <v>755</v>
      </c>
      <c r="AW1874" s="66" t="s">
        <v>755</v>
      </c>
      <c r="AX1874" s="66" t="s">
        <v>755</v>
      </c>
      <c r="AY1874" s="20"/>
      <c r="AZ1874" s="20"/>
      <c r="BA1874" s="105" t="str">
        <f t="shared" si="270"/>
        <v>Top Level Denominator</v>
      </c>
      <c r="BB1874" s="20" t="str">
        <f t="shared" si="271"/>
        <v>Azqe383ljKu</v>
      </c>
      <c r="BC1874" s="20" t="s">
        <v>25708</v>
      </c>
      <c r="BD1874" s="20" t="s">
        <v>25709</v>
      </c>
      <c r="BE1874" s="75" t="s">
        <v>21242</v>
      </c>
      <c r="BF1874" s="73" t="s">
        <v>21243</v>
      </c>
      <c r="BG1874" s="55" t="s">
        <v>20425</v>
      </c>
      <c r="BH1874" s="76" t="s">
        <v>20423</v>
      </c>
      <c r="BI1874" s="20" t="s">
        <v>20421</v>
      </c>
      <c r="BJ1874" s="20" t="s">
        <v>20427</v>
      </c>
      <c r="BK1874" s="55" t="s">
        <v>755</v>
      </c>
      <c r="BL1874" s="71" t="s">
        <v>755</v>
      </c>
      <c r="BM1874" s="77" t="s">
        <v>755</v>
      </c>
      <c r="BN1874" s="78" t="s">
        <v>755</v>
      </c>
      <c r="BO1874" s="77" t="s">
        <v>755</v>
      </c>
      <c r="BP1874" s="78" t="s">
        <v>755</v>
      </c>
    </row>
    <row r="1875" spans="1:68" s="3" customFormat="1" x14ac:dyDescent="0.2">
      <c r="A1875" s="20" t="s">
        <v>95</v>
      </c>
      <c r="B1875" s="20" t="s">
        <v>1842</v>
      </c>
      <c r="C1875" s="20" t="s">
        <v>255</v>
      </c>
      <c r="D1875" s="20" t="s">
        <v>1</v>
      </c>
      <c r="E1875" s="20" t="s">
        <v>77</v>
      </c>
      <c r="F1875" s="20" t="s">
        <v>204</v>
      </c>
      <c r="G1875" s="20" t="s">
        <v>2442</v>
      </c>
      <c r="H1875" s="20" t="s">
        <v>204</v>
      </c>
      <c r="I1875" s="19">
        <f t="shared" si="272"/>
        <v>28</v>
      </c>
      <c r="J1875" s="20" t="s">
        <v>755</v>
      </c>
      <c r="K1875" s="20" t="s">
        <v>292</v>
      </c>
      <c r="L1875" s="95" t="str">
        <f>IF(M1875&lt;&gt;"",IF(NOT(ISNA(INDEX(cc!B:B,MATCH(M1875,cc!A:A,0)))),INDEX(cc!B:B,MATCH(M1875,cc!A:A,0)),"0"),"")</f>
        <v>Age (0-20+, 6)</v>
      </c>
      <c r="M1875" s="97" t="s">
        <v>3987</v>
      </c>
      <c r="N1875" s="28" t="str">
        <f t="shared" si="273"/>
        <v xml:space="preserve"> TARGET</v>
      </c>
      <c r="O1875" s="19" t="str">
        <f t="shared" si="266"/>
        <v>TB_STAT (N, DSD, Age) TARGET: New/Relapsed TB with HIV</v>
      </c>
      <c r="P1875" s="19" t="str">
        <f t="shared" si="267"/>
        <v>TB_STAT (N, DSD, Age) TARGET: New/Relapsed TB with HIV</v>
      </c>
      <c r="Q1875" s="19" t="str">
        <f t="shared" si="265"/>
        <v>TB_STAT (N, DSD, Age) TARGET</v>
      </c>
      <c r="R1875" s="19" t="str">
        <f t="shared" si="268"/>
        <v>TB_STAT_N_DSD_Age_TARGET</v>
      </c>
      <c r="S1875" s="19" t="str">
        <f t="shared" si="269"/>
        <v>TB_STAT_N_DSD_Age_TARGET</v>
      </c>
      <c r="T1875" s="19" t="b">
        <f>NOT(ISNA(VLOOKUP(B1875,dbcodes!A:B,2,FALSE)))</f>
        <v>1</v>
      </c>
      <c r="U1875" s="19" t="str">
        <f>IF(ISNA(VLOOKUP(B1875,dbcodes!A:B,2,FALSE)),des!R1435,VLOOKUP(B1875,dbcodes!A:B,2,FALSE))</f>
        <v>TB_STAT_N_DSD_Age_TARGET</v>
      </c>
      <c r="V1875" s="20"/>
      <c r="W1875" s="107" t="str">
        <f>IF(ISNA(VLOOKUP(C1875,descriptions!A:B,2,FALSE)),des!V1435,IF(G1875=" TARGET","Target ","")&amp;VLOOKUP(C1875,descriptions!A:B,2,FALSE))</f>
        <v>Target Total number of new and relapsed TB cases, during the reporting period</v>
      </c>
      <c r="X1875" s="20" t="s">
        <v>4</v>
      </c>
      <c r="Y1875" s="20" t="s">
        <v>831</v>
      </c>
      <c r="Z1875" s="20" t="s">
        <v>836</v>
      </c>
      <c r="AA1875" s="20" t="s">
        <v>102</v>
      </c>
      <c r="AB1875" s="20" t="s">
        <v>755</v>
      </c>
      <c r="AC1875" s="19" t="str">
        <f>IF(AB1875&lt;&gt;"",IF(NOT(ISNA(INDEX(os!A:A,MATCH(AB1875,os!B:B,0)))),INDEX(os!A:A,MATCH(AB1875,os!B:B,0)),"0"),"")</f>
        <v/>
      </c>
      <c r="AD1875" s="20" t="s">
        <v>830</v>
      </c>
      <c r="AE1875" s="20"/>
      <c r="AF1875" s="20"/>
      <c r="AG1875" s="20"/>
      <c r="AH1875" s="93" t="str">
        <f>IF(NOT(ISNA(VLOOKUP(B:B,ResultsTargets!A:A,1,0))),"TRUE","")</f>
        <v/>
      </c>
      <c r="AI1875" s="19" t="str">
        <f>IF(ISNA(VLOOKUP(C1875,dim_techarea!A:B,2,FALSE)),"",VLOOKUP(C1875,dim_techarea!A:B,2,FALSE))</f>
        <v>TB_STAT</v>
      </c>
      <c r="AJ1875" s="19" t="str">
        <f>IF(ISNA(VLOOKUP(AI1875,dim_techarea!B:C,2,FALSE)),"",VLOOKUP(AI1875,dim_techarea!B:C,2,FALSE))</f>
        <v>rI3JlpiuwEK</v>
      </c>
      <c r="AK1875" s="19" t="str">
        <f>IF(ISNA(VLOOKUP(TRIM(G1875),dim_targetsresults!A:B,2,FALSE)),"",VLOOKUP(TRIM(G1875),dim_targetsresults!A:C,2,FALSE))</f>
        <v>MER Targets</v>
      </c>
      <c r="AL1875" s="19" t="str">
        <f>IF(ISNA(VLOOKUP(AK1875,dim_targetsresults!B:C,2,FALSE)),"",VLOOKUP(AK1875,dim_targetsresults!B:C,2,FALSE))</f>
        <v>W8imnja2Owd</v>
      </c>
      <c r="AM1875" s="19" t="str">
        <f>IF(ISNA(VLOOKUP(TRIM(D1875),dim_numeratordenominator!A:B,2,FALSE)),"",VLOOKUP(TRIM(D1875),dim_numeratordenominator!A:C,2,FALSE))</f>
        <v>Numerator</v>
      </c>
      <c r="AN1875" s="19" t="str">
        <f>IF(ISNA(VLOOKUP(AM1875,dim_numeratordenominator!B:C,2,FALSE)),"",VLOOKUP(AM1875,dim_numeratordenominator!B:C,2,FALSE))</f>
        <v>Som9NRMQqV7</v>
      </c>
      <c r="AO1875" s="19" t="str">
        <f>IF(ISNA(VLOOKUP(TRIM(E1875),dim_supporttype!A:B,2,FALSE)),"",VLOOKUP(TRIM(E1875),dim_supporttype!A:C,2,FALSE))</f>
        <v>DSD</v>
      </c>
      <c r="AP1875" s="19" t="str">
        <f>IF(ISNA(VLOOKUP(AO1875,dim_supporttype!B:C,2,FALSE)),"",VLOOKUP(AO1875,dim_supporttype!B:C,2,FALSE))</f>
        <v>iM13vdNLWKb</v>
      </c>
      <c r="AQ1875" s="19" t="str">
        <f>IF(ISNA(VLOOKUP(TRIM(F1875),dim_disaggs!A:B,2,FALSE)),"No Disagg",VLOOKUP(TRIM(F1875),dim_disaggs!A:B,2,FALSE))</f>
        <v>Age</v>
      </c>
      <c r="AR1875" s="19" t="str">
        <f>IF(ISNA(VLOOKUP(AQ1875,dim_disaggs!B:C,2,FALSE)),"",VLOOKUP(AQ1875,dim_disaggs!B:C,2,FALSE))</f>
        <v>fNQC7f36jre</v>
      </c>
      <c r="AS1875" s="72"/>
      <c r="AT1875" s="66"/>
      <c r="AU1875" s="72" t="s">
        <v>755</v>
      </c>
      <c r="AV1875" s="73" t="s">
        <v>755</v>
      </c>
      <c r="AW1875" s="66" t="s">
        <v>755</v>
      </c>
      <c r="AX1875" s="66" t="s">
        <v>755</v>
      </c>
      <c r="AY1875" s="20"/>
      <c r="AZ1875" s="20"/>
      <c r="BA1875" s="105" t="str">
        <f t="shared" si="270"/>
        <v/>
      </c>
      <c r="BB1875" s="20" t="str">
        <f t="shared" si="271"/>
        <v/>
      </c>
      <c r="BC1875" s="20"/>
      <c r="BD1875" s="20"/>
      <c r="BE1875" s="75" t="s">
        <v>755</v>
      </c>
      <c r="BF1875" s="73" t="s">
        <v>755</v>
      </c>
      <c r="BG1875" s="55" t="s">
        <v>755</v>
      </c>
      <c r="BH1875" s="76" t="s">
        <v>755</v>
      </c>
      <c r="BI1875" s="20" t="s">
        <v>755</v>
      </c>
      <c r="BJ1875" s="20" t="s">
        <v>755</v>
      </c>
      <c r="BK1875" s="55" t="s">
        <v>755</v>
      </c>
      <c r="BL1875" s="71" t="s">
        <v>755</v>
      </c>
      <c r="BM1875" s="77" t="s">
        <v>755</v>
      </c>
      <c r="BN1875" s="78" t="s">
        <v>755</v>
      </c>
      <c r="BO1875" s="77" t="s">
        <v>755</v>
      </c>
      <c r="BP1875" s="78" t="s">
        <v>755</v>
      </c>
    </row>
    <row r="1876" spans="1:68" s="3" customFormat="1" x14ac:dyDescent="0.2">
      <c r="A1876" s="20" t="s">
        <v>95</v>
      </c>
      <c r="B1876" s="20" t="s">
        <v>1851</v>
      </c>
      <c r="C1876" s="20" t="s">
        <v>255</v>
      </c>
      <c r="D1876" s="20" t="s">
        <v>1</v>
      </c>
      <c r="E1876" s="20" t="s">
        <v>78</v>
      </c>
      <c r="F1876" s="20" t="s">
        <v>204</v>
      </c>
      <c r="G1876" s="20" t="s">
        <v>2442</v>
      </c>
      <c r="H1876" s="20" t="s">
        <v>204</v>
      </c>
      <c r="I1876" s="19">
        <f t="shared" si="272"/>
        <v>27</v>
      </c>
      <c r="J1876" s="20" t="s">
        <v>755</v>
      </c>
      <c r="K1876" s="20" t="s">
        <v>292</v>
      </c>
      <c r="L1876" s="95" t="str">
        <f>IF(M1876&lt;&gt;"",IF(NOT(ISNA(INDEX(cc!B:B,MATCH(M1876,cc!A:A,0)))),INDEX(cc!B:B,MATCH(M1876,cc!A:A,0)),"0"),"")</f>
        <v>Age (0-20+, 6)</v>
      </c>
      <c r="M1876" s="97" t="s">
        <v>3987</v>
      </c>
      <c r="N1876" s="28" t="str">
        <f t="shared" si="273"/>
        <v xml:space="preserve"> TARGET</v>
      </c>
      <c r="O1876" s="19" t="str">
        <f t="shared" si="266"/>
        <v>TB_STAT (N, TA, Age) TARGET: New/Relapsed TB with HIV</v>
      </c>
      <c r="P1876" s="19" t="str">
        <f t="shared" si="267"/>
        <v>TB_STAT (N, TA, Age) TARGET: New/Relapsed TB with HIV</v>
      </c>
      <c r="Q1876" s="19" t="str">
        <f t="shared" si="265"/>
        <v>TB_STAT (N, TA, Age) TARGET</v>
      </c>
      <c r="R1876" s="19" t="str">
        <f t="shared" si="268"/>
        <v>TB_STAT_N_TA_Age_TARGET</v>
      </c>
      <c r="S1876" s="19" t="str">
        <f t="shared" si="269"/>
        <v>TB_STAT_N_TA_Age_TARGET</v>
      </c>
      <c r="T1876" s="19" t="b">
        <f>NOT(ISNA(VLOOKUP(B1876,dbcodes!A:B,2,FALSE)))</f>
        <v>1</v>
      </c>
      <c r="U1876" s="19" t="str">
        <f>IF(ISNA(VLOOKUP(B1876,dbcodes!A:B,2,FALSE)),des!R1436,VLOOKUP(B1876,dbcodes!A:B,2,FALSE))</f>
        <v>TB_STAT_N_TA_Age_TARGET</v>
      </c>
      <c r="V1876" s="20"/>
      <c r="W1876" s="107" t="str">
        <f>IF(ISNA(VLOOKUP(C1876,descriptions!A:B,2,FALSE)),des!V1436,IF(G1876=" TARGET","Target ","")&amp;VLOOKUP(C1876,descriptions!A:B,2,FALSE))</f>
        <v>Target Total number of new and relapsed TB cases, during the reporting period</v>
      </c>
      <c r="X1876" s="20" t="s">
        <v>4</v>
      </c>
      <c r="Y1876" s="20" t="s">
        <v>831</v>
      </c>
      <c r="Z1876" s="20" t="s">
        <v>836</v>
      </c>
      <c r="AA1876" s="20" t="s">
        <v>102</v>
      </c>
      <c r="AB1876" s="20" t="s">
        <v>755</v>
      </c>
      <c r="AC1876" s="19" t="str">
        <f>IF(AB1876&lt;&gt;"",IF(NOT(ISNA(INDEX(os!A:A,MATCH(AB1876,os!B:B,0)))),INDEX(os!A:A,MATCH(AB1876,os!B:B,0)),"0"),"")</f>
        <v/>
      </c>
      <c r="AD1876" s="20" t="s">
        <v>830</v>
      </c>
      <c r="AE1876" s="20"/>
      <c r="AF1876" s="20"/>
      <c r="AG1876" s="20"/>
      <c r="AH1876" s="93" t="str">
        <f>IF(NOT(ISNA(VLOOKUP(B:B,ResultsTargets!A:A,1,0))),"TRUE","")</f>
        <v/>
      </c>
      <c r="AI1876" s="19" t="str">
        <f>IF(ISNA(VLOOKUP(C1876,dim_techarea!A:B,2,FALSE)),"",VLOOKUP(C1876,dim_techarea!A:B,2,FALSE))</f>
        <v>TB_STAT</v>
      </c>
      <c r="AJ1876" s="19" t="str">
        <f>IF(ISNA(VLOOKUP(AI1876,dim_techarea!B:C,2,FALSE)),"",VLOOKUP(AI1876,dim_techarea!B:C,2,FALSE))</f>
        <v>rI3JlpiuwEK</v>
      </c>
      <c r="AK1876" s="19" t="str">
        <f>IF(ISNA(VLOOKUP(TRIM(G1876),dim_targetsresults!A:B,2,FALSE)),"",VLOOKUP(TRIM(G1876),dim_targetsresults!A:C,2,FALSE))</f>
        <v>MER Targets</v>
      </c>
      <c r="AL1876" s="19" t="str">
        <f>IF(ISNA(VLOOKUP(AK1876,dim_targetsresults!B:C,2,FALSE)),"",VLOOKUP(AK1876,dim_targetsresults!B:C,2,FALSE))</f>
        <v>W8imnja2Owd</v>
      </c>
      <c r="AM1876" s="19" t="str">
        <f>IF(ISNA(VLOOKUP(TRIM(D1876),dim_numeratordenominator!A:B,2,FALSE)),"",VLOOKUP(TRIM(D1876),dim_numeratordenominator!A:C,2,FALSE))</f>
        <v>Numerator</v>
      </c>
      <c r="AN1876" s="19" t="str">
        <f>IF(ISNA(VLOOKUP(AM1876,dim_numeratordenominator!B:C,2,FALSE)),"",VLOOKUP(AM1876,dim_numeratordenominator!B:C,2,FALSE))</f>
        <v>Som9NRMQqV7</v>
      </c>
      <c r="AO1876" s="19" t="str">
        <f>IF(ISNA(VLOOKUP(TRIM(E1876),dim_supporttype!A:B,2,FALSE)),"",VLOOKUP(TRIM(E1876),dim_supporttype!A:C,2,FALSE))</f>
        <v>TA</v>
      </c>
      <c r="AP1876" s="19" t="str">
        <f>IF(ISNA(VLOOKUP(AO1876,dim_supporttype!B:C,2,FALSE)),"",VLOOKUP(AO1876,dim_supporttype!B:C,2,FALSE))</f>
        <v>cRAGKdWIDn4</v>
      </c>
      <c r="AQ1876" s="19" t="str">
        <f>IF(ISNA(VLOOKUP(TRIM(F1876),dim_disaggs!A:B,2,FALSE)),"No Disagg",VLOOKUP(TRIM(F1876),dim_disaggs!A:B,2,FALSE))</f>
        <v>Age</v>
      </c>
      <c r="AR1876" s="19" t="str">
        <f>IF(ISNA(VLOOKUP(AQ1876,dim_disaggs!B:C,2,FALSE)),"",VLOOKUP(AQ1876,dim_disaggs!B:C,2,FALSE))</f>
        <v>fNQC7f36jre</v>
      </c>
      <c r="AS1876" s="72"/>
      <c r="AT1876" s="66"/>
      <c r="AU1876" s="72" t="s">
        <v>755</v>
      </c>
      <c r="AV1876" s="73" t="s">
        <v>755</v>
      </c>
      <c r="AW1876" s="66" t="s">
        <v>755</v>
      </c>
      <c r="AX1876" s="66" t="s">
        <v>755</v>
      </c>
      <c r="AY1876" s="20"/>
      <c r="AZ1876" s="20"/>
      <c r="BA1876" s="105" t="str">
        <f t="shared" si="270"/>
        <v/>
      </c>
      <c r="BB1876" s="20" t="str">
        <f t="shared" si="271"/>
        <v/>
      </c>
      <c r="BC1876" s="20"/>
      <c r="BD1876" s="20"/>
      <c r="BE1876" s="75" t="s">
        <v>755</v>
      </c>
      <c r="BF1876" s="73" t="s">
        <v>755</v>
      </c>
      <c r="BG1876" s="55" t="s">
        <v>755</v>
      </c>
      <c r="BH1876" s="76" t="s">
        <v>755</v>
      </c>
      <c r="BI1876" s="20" t="s">
        <v>755</v>
      </c>
      <c r="BJ1876" s="20" t="s">
        <v>755</v>
      </c>
      <c r="BK1876" s="55" t="s">
        <v>755</v>
      </c>
      <c r="BL1876" s="71" t="s">
        <v>755</v>
      </c>
      <c r="BM1876" s="77" t="s">
        <v>755</v>
      </c>
      <c r="BN1876" s="78" t="s">
        <v>755</v>
      </c>
      <c r="BO1876" s="77" t="s">
        <v>755</v>
      </c>
      <c r="BP1876" s="78" t="s">
        <v>755</v>
      </c>
    </row>
    <row r="1877" spans="1:68" s="3" customFormat="1" x14ac:dyDescent="0.2">
      <c r="A1877" s="22" t="s">
        <v>95</v>
      </c>
      <c r="B1877" s="20" t="s">
        <v>1843</v>
      </c>
      <c r="C1877" s="20" t="s">
        <v>255</v>
      </c>
      <c r="D1877" s="20" t="s">
        <v>1</v>
      </c>
      <c r="E1877" s="20" t="s">
        <v>77</v>
      </c>
      <c r="F1877" s="20" t="s">
        <v>4156</v>
      </c>
      <c r="G1877" s="20" t="s">
        <v>2442</v>
      </c>
      <c r="H1877" s="20" t="s">
        <v>18672</v>
      </c>
      <c r="I1877" s="19">
        <f t="shared" si="272"/>
        <v>36</v>
      </c>
      <c r="J1877" s="20" t="s">
        <v>755</v>
      </c>
      <c r="K1877" s="20" t="s">
        <v>480</v>
      </c>
      <c r="L1877" s="95" t="str">
        <f>IF(M1877&lt;&gt;"",IF(NOT(ISNA(INDEX(cc!B:B,MATCH(M1877,cc!A:A,0)))),INDEX(cc!B:B,MATCH(M1877,cc!A:A,0)),"0"),"")</f>
        <v>Age (&lt;15,15+) and Sex</v>
      </c>
      <c r="M1877" s="97" t="s">
        <v>111</v>
      </c>
      <c r="N1877" s="28" t="str">
        <f t="shared" si="273"/>
        <v xml:space="preserve"> TARGET</v>
      </c>
      <c r="O1877" s="19" t="str">
        <f t="shared" si="266"/>
        <v>TB_STAT (N, DSD, Age Aggregated/Sex) TARGET: New/Relapsed TB</v>
      </c>
      <c r="P1877" s="19" t="str">
        <f t="shared" si="267"/>
        <v>TB_STAT (N, DSD, Age Aggregated/Sex) TARGET: New/Relapsed TB</v>
      </c>
      <c r="Q1877" s="19" t="str">
        <f t="shared" si="265"/>
        <v>TB_STAT (N, DSD, Age Agg/Sex) TARGET</v>
      </c>
      <c r="R1877" s="19" t="str">
        <f t="shared" si="268"/>
        <v>TB_STAT_N_DSD_Age_Agg_Sex_TARGET</v>
      </c>
      <c r="S1877" s="19" t="str">
        <f t="shared" si="269"/>
        <v>TB_STAT_N_DSD_Age_Agg_Sex_TARGET</v>
      </c>
      <c r="T1877" s="19" t="b">
        <f>NOT(ISNA(VLOOKUP(B1877,dbcodes!A:B,2,FALSE)))</f>
        <v>1</v>
      </c>
      <c r="U1877" s="19" t="str">
        <f>IF(ISNA(VLOOKUP(B1877,dbcodes!A:B,2,FALSE)),des!R1437,VLOOKUP(B1877,dbcodes!A:B,2,FALSE))</f>
        <v>TB_STAT_N_DSD_Aggregated_Age_Sex_TARGET</v>
      </c>
      <c r="V1877" s="20"/>
      <c r="W1877" s="107" t="str">
        <f>IF(ISNA(VLOOKUP(C1877,descriptions!A:B,2,FALSE)),des!V1437,IF(G1877=" TARGET","Target ","")&amp;VLOOKUP(C1877,descriptions!A:B,2,FALSE))</f>
        <v>Target Total number of new and relapsed TB cases, during the reporting period</v>
      </c>
      <c r="X1877" s="20" t="s">
        <v>4</v>
      </c>
      <c r="Y1877" s="20" t="s">
        <v>831</v>
      </c>
      <c r="Z1877" s="20" t="s">
        <v>836</v>
      </c>
      <c r="AA1877" s="20" t="s">
        <v>102</v>
      </c>
      <c r="AB1877" s="20" t="s">
        <v>755</v>
      </c>
      <c r="AC1877" s="19" t="str">
        <f>IF(AB1877&lt;&gt;"",IF(NOT(ISNA(INDEX(os!A:A,MATCH(AB1877,os!B:B,0)))),INDEX(os!A:A,MATCH(AB1877,os!B:B,0)),"0"),"")</f>
        <v/>
      </c>
      <c r="AD1877" s="20" t="s">
        <v>830</v>
      </c>
      <c r="AE1877" s="20"/>
      <c r="AF1877" s="20"/>
      <c r="AG1877" s="20"/>
      <c r="AH1877" s="93" t="str">
        <f>IF(NOT(ISNA(VLOOKUP(B:B,ResultsTargets!A:A,1,0))),"TRUE","")</f>
        <v/>
      </c>
      <c r="AI1877" s="19" t="str">
        <f>IF(ISNA(VLOOKUP(C1877,dim_techarea!A:B,2,FALSE)),"",VLOOKUP(C1877,dim_techarea!A:B,2,FALSE))</f>
        <v>TB_STAT</v>
      </c>
      <c r="AJ1877" s="19" t="str">
        <f>IF(ISNA(VLOOKUP(AI1877,dim_techarea!B:C,2,FALSE)),"",VLOOKUP(AI1877,dim_techarea!B:C,2,FALSE))</f>
        <v>rI3JlpiuwEK</v>
      </c>
      <c r="AK1877" s="19" t="str">
        <f>IF(ISNA(VLOOKUP(TRIM(G1877),dim_targetsresults!A:B,2,FALSE)),"",VLOOKUP(TRIM(G1877),dim_targetsresults!A:C,2,FALSE))</f>
        <v>MER Targets</v>
      </c>
      <c r="AL1877" s="19" t="str">
        <f>IF(ISNA(VLOOKUP(AK1877,dim_targetsresults!B:C,2,FALSE)),"",VLOOKUP(AK1877,dim_targetsresults!B:C,2,FALSE))</f>
        <v>W8imnja2Owd</v>
      </c>
      <c r="AM1877" s="19" t="str">
        <f>IF(ISNA(VLOOKUP(TRIM(D1877),dim_numeratordenominator!A:B,2,FALSE)),"",VLOOKUP(TRIM(D1877),dim_numeratordenominator!A:C,2,FALSE))</f>
        <v>Numerator</v>
      </c>
      <c r="AN1877" s="19" t="str">
        <f>IF(ISNA(VLOOKUP(AM1877,dim_numeratordenominator!B:C,2,FALSE)),"",VLOOKUP(AM1877,dim_numeratordenominator!B:C,2,FALSE))</f>
        <v>Som9NRMQqV7</v>
      </c>
      <c r="AO1877" s="19" t="str">
        <f>IF(ISNA(VLOOKUP(TRIM(E1877),dim_supporttype!A:B,2,FALSE)),"",VLOOKUP(TRIM(E1877),dim_supporttype!A:C,2,FALSE))</f>
        <v>DSD</v>
      </c>
      <c r="AP1877" s="19" t="str">
        <f>IF(ISNA(VLOOKUP(AO1877,dim_supporttype!B:C,2,FALSE)),"",VLOOKUP(AO1877,dim_supporttype!B:C,2,FALSE))</f>
        <v>iM13vdNLWKb</v>
      </c>
      <c r="AQ1877" s="19" t="str">
        <f>IF(ISNA(VLOOKUP(TRIM(F1877),dim_disaggs!A:B,2,FALSE)),"No Disagg",VLOOKUP(TRIM(F1877),dim_disaggs!A:B,2,FALSE))</f>
        <v>Age Aggregated/Sex</v>
      </c>
      <c r="AR1877" s="19" t="str">
        <f>IF(ISNA(VLOOKUP(AQ1877,dim_disaggs!B:C,2,FALSE)),"",VLOOKUP(AQ1877,dim_disaggs!B:C,2,FALSE))</f>
        <v>KMhxXDjVseT</v>
      </c>
      <c r="AS1877" s="72"/>
      <c r="AT1877" s="66"/>
      <c r="AU1877" s="72" t="s">
        <v>755</v>
      </c>
      <c r="AV1877" s="73" t="s">
        <v>755</v>
      </c>
      <c r="AW1877" s="66" t="s">
        <v>755</v>
      </c>
      <c r="AX1877" s="66" t="s">
        <v>755</v>
      </c>
      <c r="AY1877" s="20"/>
      <c r="AZ1877" s="20"/>
      <c r="BA1877" s="105" t="str">
        <f t="shared" si="270"/>
        <v/>
      </c>
      <c r="BB1877" s="20" t="str">
        <f t="shared" si="271"/>
        <v/>
      </c>
      <c r="BC1877" s="20"/>
      <c r="BD1877" s="20"/>
      <c r="BE1877" s="75" t="s">
        <v>755</v>
      </c>
      <c r="BF1877" s="73" t="s">
        <v>755</v>
      </c>
      <c r="BG1877" s="55" t="s">
        <v>755</v>
      </c>
      <c r="BH1877" s="76" t="s">
        <v>755</v>
      </c>
      <c r="BI1877" s="20" t="s">
        <v>755</v>
      </c>
      <c r="BJ1877" s="20" t="s">
        <v>755</v>
      </c>
      <c r="BK1877" s="55" t="s">
        <v>755</v>
      </c>
      <c r="BL1877" s="71" t="s">
        <v>755</v>
      </c>
      <c r="BM1877" s="77" t="s">
        <v>755</v>
      </c>
      <c r="BN1877" s="78" t="s">
        <v>755</v>
      </c>
      <c r="BO1877" s="77" t="s">
        <v>755</v>
      </c>
      <c r="BP1877" s="78" t="s">
        <v>755</v>
      </c>
    </row>
    <row r="1878" spans="1:68" s="3" customFormat="1" x14ac:dyDescent="0.2">
      <c r="A1878" s="22" t="s">
        <v>95</v>
      </c>
      <c r="B1878" s="20" t="s">
        <v>1852</v>
      </c>
      <c r="C1878" s="20" t="s">
        <v>255</v>
      </c>
      <c r="D1878" s="20" t="s">
        <v>1</v>
      </c>
      <c r="E1878" s="20" t="s">
        <v>78</v>
      </c>
      <c r="F1878" s="20" t="s">
        <v>4156</v>
      </c>
      <c r="G1878" s="20" t="s">
        <v>2442</v>
      </c>
      <c r="H1878" s="20" t="s">
        <v>18672</v>
      </c>
      <c r="I1878" s="19">
        <f t="shared" si="272"/>
        <v>35</v>
      </c>
      <c r="J1878" s="20" t="s">
        <v>755</v>
      </c>
      <c r="K1878" s="20" t="s">
        <v>480</v>
      </c>
      <c r="L1878" s="95" t="str">
        <f>IF(M1878&lt;&gt;"",IF(NOT(ISNA(INDEX(cc!B:B,MATCH(M1878,cc!A:A,0)))),INDEX(cc!B:B,MATCH(M1878,cc!A:A,0)),"0"),"")</f>
        <v>Age (&lt;15,15+) and Sex</v>
      </c>
      <c r="M1878" s="97" t="s">
        <v>111</v>
      </c>
      <c r="N1878" s="28" t="str">
        <f t="shared" si="273"/>
        <v xml:space="preserve"> TARGET</v>
      </c>
      <c r="O1878" s="19" t="str">
        <f t="shared" si="266"/>
        <v>TB_STAT (N, TA, Age Aggregated/Sex) TARGET: New/Relapsed TB</v>
      </c>
      <c r="P1878" s="19" t="str">
        <f t="shared" si="267"/>
        <v>TB_STAT (N, TA, Age Aggregated/Sex) TARGET: New/Relapsed TB</v>
      </c>
      <c r="Q1878" s="19" t="str">
        <f t="shared" si="265"/>
        <v>TB_STAT (N, TA, Age Agg/Sex) TARGET</v>
      </c>
      <c r="R1878" s="19" t="str">
        <f t="shared" si="268"/>
        <v>TB_STAT_N_TA_Age_Agg_Sex_TARGET</v>
      </c>
      <c r="S1878" s="19" t="str">
        <f t="shared" si="269"/>
        <v>TB_STAT_N_TA_Age_Agg_Sex_TARGET</v>
      </c>
      <c r="T1878" s="19" t="b">
        <f>NOT(ISNA(VLOOKUP(B1878,dbcodes!A:B,2,FALSE)))</f>
        <v>1</v>
      </c>
      <c r="U1878" s="19" t="str">
        <f>IF(ISNA(VLOOKUP(B1878,dbcodes!A:B,2,FALSE)),des!R1438,VLOOKUP(B1878,dbcodes!A:B,2,FALSE))</f>
        <v>TB_STAT_N_TA_Aggregated_Age_Sex_TARGET</v>
      </c>
      <c r="V1878" s="20"/>
      <c r="W1878" s="107" t="str">
        <f>IF(ISNA(VLOOKUP(C1878,descriptions!A:B,2,FALSE)),des!V1438,IF(G1878=" TARGET","Target ","")&amp;VLOOKUP(C1878,descriptions!A:B,2,FALSE))</f>
        <v>Target Total number of new and relapsed TB cases, during the reporting period</v>
      </c>
      <c r="X1878" s="20" t="s">
        <v>4</v>
      </c>
      <c r="Y1878" s="20" t="s">
        <v>831</v>
      </c>
      <c r="Z1878" s="20" t="s">
        <v>836</v>
      </c>
      <c r="AA1878" s="20" t="s">
        <v>102</v>
      </c>
      <c r="AB1878" s="20" t="s">
        <v>755</v>
      </c>
      <c r="AC1878" s="19" t="str">
        <f>IF(AB1878&lt;&gt;"",IF(NOT(ISNA(INDEX(os!A:A,MATCH(AB1878,os!B:B,0)))),INDEX(os!A:A,MATCH(AB1878,os!B:B,0)),"0"),"")</f>
        <v/>
      </c>
      <c r="AD1878" s="20" t="s">
        <v>830</v>
      </c>
      <c r="AE1878" s="20"/>
      <c r="AF1878" s="20"/>
      <c r="AG1878" s="20"/>
      <c r="AH1878" s="93" t="str">
        <f>IF(NOT(ISNA(VLOOKUP(B:B,ResultsTargets!A:A,1,0))),"TRUE","")</f>
        <v/>
      </c>
      <c r="AI1878" s="19" t="str">
        <f>IF(ISNA(VLOOKUP(C1878,dim_techarea!A:B,2,FALSE)),"",VLOOKUP(C1878,dim_techarea!A:B,2,FALSE))</f>
        <v>TB_STAT</v>
      </c>
      <c r="AJ1878" s="19" t="str">
        <f>IF(ISNA(VLOOKUP(AI1878,dim_techarea!B:C,2,FALSE)),"",VLOOKUP(AI1878,dim_techarea!B:C,2,FALSE))</f>
        <v>rI3JlpiuwEK</v>
      </c>
      <c r="AK1878" s="19" t="str">
        <f>IF(ISNA(VLOOKUP(TRIM(G1878),dim_targetsresults!A:B,2,FALSE)),"",VLOOKUP(TRIM(G1878),dim_targetsresults!A:C,2,FALSE))</f>
        <v>MER Targets</v>
      </c>
      <c r="AL1878" s="19" t="str">
        <f>IF(ISNA(VLOOKUP(AK1878,dim_targetsresults!B:C,2,FALSE)),"",VLOOKUP(AK1878,dim_targetsresults!B:C,2,FALSE))</f>
        <v>W8imnja2Owd</v>
      </c>
      <c r="AM1878" s="19" t="str">
        <f>IF(ISNA(VLOOKUP(TRIM(D1878),dim_numeratordenominator!A:B,2,FALSE)),"",VLOOKUP(TRIM(D1878),dim_numeratordenominator!A:C,2,FALSE))</f>
        <v>Numerator</v>
      </c>
      <c r="AN1878" s="19" t="str">
        <f>IF(ISNA(VLOOKUP(AM1878,dim_numeratordenominator!B:C,2,FALSE)),"",VLOOKUP(AM1878,dim_numeratordenominator!B:C,2,FALSE))</f>
        <v>Som9NRMQqV7</v>
      </c>
      <c r="AO1878" s="19" t="str">
        <f>IF(ISNA(VLOOKUP(TRIM(E1878),dim_supporttype!A:B,2,FALSE)),"",VLOOKUP(TRIM(E1878),dim_supporttype!A:C,2,FALSE))</f>
        <v>TA</v>
      </c>
      <c r="AP1878" s="19" t="str">
        <f>IF(ISNA(VLOOKUP(AO1878,dim_supporttype!B:C,2,FALSE)),"",VLOOKUP(AO1878,dim_supporttype!B:C,2,FALSE))</f>
        <v>cRAGKdWIDn4</v>
      </c>
      <c r="AQ1878" s="19" t="str">
        <f>IF(ISNA(VLOOKUP(TRIM(F1878),dim_disaggs!A:B,2,FALSE)),"No Disagg",VLOOKUP(TRIM(F1878),dim_disaggs!A:B,2,FALSE))</f>
        <v>Age Aggregated/Sex</v>
      </c>
      <c r="AR1878" s="19" t="str">
        <f>IF(ISNA(VLOOKUP(AQ1878,dim_disaggs!B:C,2,FALSE)),"",VLOOKUP(AQ1878,dim_disaggs!B:C,2,FALSE))</f>
        <v>KMhxXDjVseT</v>
      </c>
      <c r="AS1878" s="72"/>
      <c r="AT1878" s="66"/>
      <c r="AU1878" s="72" t="s">
        <v>755</v>
      </c>
      <c r="AV1878" s="73" t="s">
        <v>755</v>
      </c>
      <c r="AW1878" s="66" t="s">
        <v>755</v>
      </c>
      <c r="AX1878" s="66" t="s">
        <v>755</v>
      </c>
      <c r="AY1878" s="20"/>
      <c r="AZ1878" s="20"/>
      <c r="BA1878" s="105" t="str">
        <f t="shared" si="270"/>
        <v/>
      </c>
      <c r="BB1878" s="20" t="str">
        <f t="shared" si="271"/>
        <v/>
      </c>
      <c r="BC1878" s="20"/>
      <c r="BD1878" s="20"/>
      <c r="BE1878" s="75" t="s">
        <v>755</v>
      </c>
      <c r="BF1878" s="73" t="s">
        <v>755</v>
      </c>
      <c r="BG1878" s="55" t="s">
        <v>755</v>
      </c>
      <c r="BH1878" s="76" t="s">
        <v>755</v>
      </c>
      <c r="BI1878" s="20" t="s">
        <v>755</v>
      </c>
      <c r="BJ1878" s="20" t="s">
        <v>755</v>
      </c>
      <c r="BK1878" s="55" t="s">
        <v>755</v>
      </c>
      <c r="BL1878" s="71" t="s">
        <v>755</v>
      </c>
      <c r="BM1878" s="77" t="s">
        <v>755</v>
      </c>
      <c r="BN1878" s="78" t="s">
        <v>755</v>
      </c>
      <c r="BO1878" s="77" t="s">
        <v>755</v>
      </c>
      <c r="BP1878" s="78" t="s">
        <v>755</v>
      </c>
    </row>
    <row r="1879" spans="1:68" s="3" customFormat="1" x14ac:dyDescent="0.2">
      <c r="A1879" s="20" t="s">
        <v>95</v>
      </c>
      <c r="B1879" s="20" t="s">
        <v>1846</v>
      </c>
      <c r="C1879" s="20" t="s">
        <v>255</v>
      </c>
      <c r="D1879" s="20" t="s">
        <v>1</v>
      </c>
      <c r="E1879" s="20" t="s">
        <v>77</v>
      </c>
      <c r="F1879" s="20" t="s">
        <v>2160</v>
      </c>
      <c r="G1879" s="20" t="s">
        <v>2442</v>
      </c>
      <c r="H1879" s="20" t="s">
        <v>2160</v>
      </c>
      <c r="I1879" s="19">
        <f t="shared" si="272"/>
        <v>32</v>
      </c>
      <c r="J1879" s="20" t="s">
        <v>755</v>
      </c>
      <c r="K1879" s="20" t="s">
        <v>292</v>
      </c>
      <c r="L1879" s="95" t="str">
        <f>IF(M1879&lt;&gt;"",IF(NOT(ISNA(INDEX(cc!B:B,MATCH(M1879,cc!A:A,0)))),INDEX(cc!B:B,MATCH(M1879,cc!A:A,0)),"0"),"")</f>
        <v>Test Results</v>
      </c>
      <c r="M1879" s="97" t="s">
        <v>353</v>
      </c>
      <c r="N1879" s="28" t="str">
        <f t="shared" si="273"/>
        <v xml:space="preserve"> TARGET</v>
      </c>
      <c r="O1879" s="19" t="str">
        <f t="shared" si="266"/>
        <v>TB_STAT (N, DSD, Results) TARGET: New/Relapsed TB with HIV</v>
      </c>
      <c r="P1879" s="19" t="str">
        <f t="shared" si="267"/>
        <v>TB_STAT (N, DSD, Results) TARGET: New/Relapsed TB with HIV</v>
      </c>
      <c r="Q1879" s="19" t="str">
        <f t="shared" si="265"/>
        <v>TB_STAT (N, DSD, Results) TARGET</v>
      </c>
      <c r="R1879" s="19" t="str">
        <f t="shared" si="268"/>
        <v>TB_STAT_N_DSD_Results_TARGET</v>
      </c>
      <c r="S1879" s="19" t="str">
        <f t="shared" si="269"/>
        <v>TB_STAT_N_DSD_Results_TARGET</v>
      </c>
      <c r="T1879" s="19" t="b">
        <f>NOT(ISNA(VLOOKUP(B1879,dbcodes!A:B,2,FALSE)))</f>
        <v>1</v>
      </c>
      <c r="U1879" s="19" t="str">
        <f>IF(ISNA(VLOOKUP(B1879,dbcodes!A:B,2,FALSE)),des!R1441,VLOOKUP(B1879,dbcodes!A:B,2,FALSE))</f>
        <v>TB_STAT_N_DSD_Result_TARGET</v>
      </c>
      <c r="V1879" s="20"/>
      <c r="W1879" s="107" t="str">
        <f>IF(ISNA(VLOOKUP(C1879,descriptions!A:B,2,FALSE)),des!V1441,IF(G1879=" TARGET","Target ","")&amp;VLOOKUP(C1879,descriptions!A:B,2,FALSE))</f>
        <v>Target Total number of new and relapsed TB cases, during the reporting period</v>
      </c>
      <c r="X1879" s="20" t="s">
        <v>4</v>
      </c>
      <c r="Y1879" s="20" t="s">
        <v>831</v>
      </c>
      <c r="Z1879" s="20" t="s">
        <v>836</v>
      </c>
      <c r="AA1879" s="20" t="s">
        <v>102</v>
      </c>
      <c r="AB1879" s="20" t="s">
        <v>755</v>
      </c>
      <c r="AC1879" s="19" t="str">
        <f>IF(AB1879&lt;&gt;"",IF(NOT(ISNA(INDEX(os!A:A,MATCH(AB1879,os!B:B,0)))),INDEX(os!A:A,MATCH(AB1879,os!B:B,0)),"0"),"")</f>
        <v/>
      </c>
      <c r="AD1879" s="20" t="s">
        <v>830</v>
      </c>
      <c r="AE1879" s="20"/>
      <c r="AF1879" s="20"/>
      <c r="AG1879" s="20"/>
      <c r="AH1879" s="93" t="str">
        <f>IF(NOT(ISNA(VLOOKUP(B:B,ResultsTargets!A:A,1,0))),"TRUE","")</f>
        <v/>
      </c>
      <c r="AI1879" s="19" t="str">
        <f>IF(ISNA(VLOOKUP(C1879,dim_techarea!A:B,2,FALSE)),"",VLOOKUP(C1879,dim_techarea!A:B,2,FALSE))</f>
        <v>TB_STAT</v>
      </c>
      <c r="AJ1879" s="19" t="str">
        <f>IF(ISNA(VLOOKUP(AI1879,dim_techarea!B:C,2,FALSE)),"",VLOOKUP(AI1879,dim_techarea!B:C,2,FALSE))</f>
        <v>rI3JlpiuwEK</v>
      </c>
      <c r="AK1879" s="19" t="str">
        <f>IF(ISNA(VLOOKUP(TRIM(G1879),dim_targetsresults!A:B,2,FALSE)),"",VLOOKUP(TRIM(G1879),dim_targetsresults!A:C,2,FALSE))</f>
        <v>MER Targets</v>
      </c>
      <c r="AL1879" s="19" t="str">
        <f>IF(ISNA(VLOOKUP(AK1879,dim_targetsresults!B:C,2,FALSE)),"",VLOOKUP(AK1879,dim_targetsresults!B:C,2,FALSE))</f>
        <v>W8imnja2Owd</v>
      </c>
      <c r="AM1879" s="19" t="str">
        <f>IF(ISNA(VLOOKUP(TRIM(D1879),dim_numeratordenominator!A:B,2,FALSE)),"",VLOOKUP(TRIM(D1879),dim_numeratordenominator!A:C,2,FALSE))</f>
        <v>Numerator</v>
      </c>
      <c r="AN1879" s="19" t="str">
        <f>IF(ISNA(VLOOKUP(AM1879,dim_numeratordenominator!B:C,2,FALSE)),"",VLOOKUP(AM1879,dim_numeratordenominator!B:C,2,FALSE))</f>
        <v>Som9NRMQqV7</v>
      </c>
      <c r="AO1879" s="19" t="str">
        <f>IF(ISNA(VLOOKUP(TRIM(E1879),dim_supporttype!A:B,2,FALSE)),"",VLOOKUP(TRIM(E1879),dim_supporttype!A:C,2,FALSE))</f>
        <v>DSD</v>
      </c>
      <c r="AP1879" s="19" t="str">
        <f>IF(ISNA(VLOOKUP(AO1879,dim_supporttype!B:C,2,FALSE)),"",VLOOKUP(AO1879,dim_supporttype!B:C,2,FALSE))</f>
        <v>iM13vdNLWKb</v>
      </c>
      <c r="AQ1879" s="19" t="str">
        <f>IF(ISNA(VLOOKUP(TRIM(F1879),dim_disaggs!A:B,2,FALSE)),"No Disagg",VLOOKUP(TRIM(F1879),dim_disaggs!A:B,2,FALSE))</f>
        <v>Results</v>
      </c>
      <c r="AR1879" s="19" t="str">
        <f>IF(ISNA(VLOOKUP(AQ1879,dim_disaggs!B:C,2,FALSE)),"",VLOOKUP(AQ1879,dim_disaggs!B:C,2,FALSE))</f>
        <v>vVHJNM0uehd</v>
      </c>
      <c r="AS1879" s="72"/>
      <c r="AT1879" s="66"/>
      <c r="AU1879" s="72" t="s">
        <v>755</v>
      </c>
      <c r="AV1879" s="73" t="s">
        <v>755</v>
      </c>
      <c r="AW1879" s="66" t="s">
        <v>755</v>
      </c>
      <c r="AX1879" s="66" t="s">
        <v>755</v>
      </c>
      <c r="AY1879" s="20"/>
      <c r="AZ1879" s="20"/>
      <c r="BA1879" s="105" t="str">
        <f t="shared" si="270"/>
        <v/>
      </c>
      <c r="BB1879" s="20" t="str">
        <f t="shared" si="271"/>
        <v/>
      </c>
      <c r="BC1879" s="20"/>
      <c r="BD1879" s="20"/>
      <c r="BE1879" s="75" t="s">
        <v>755</v>
      </c>
      <c r="BF1879" s="73" t="s">
        <v>755</v>
      </c>
      <c r="BG1879" s="55" t="s">
        <v>755</v>
      </c>
      <c r="BH1879" s="76" t="s">
        <v>755</v>
      </c>
      <c r="BI1879" s="20" t="s">
        <v>755</v>
      </c>
      <c r="BJ1879" s="20" t="s">
        <v>755</v>
      </c>
      <c r="BK1879" s="55" t="s">
        <v>755</v>
      </c>
      <c r="BL1879" s="71" t="s">
        <v>755</v>
      </c>
      <c r="BM1879" s="77" t="s">
        <v>755</v>
      </c>
      <c r="BN1879" s="78" t="s">
        <v>755</v>
      </c>
      <c r="BO1879" s="77" t="s">
        <v>755</v>
      </c>
      <c r="BP1879" s="78" t="s">
        <v>755</v>
      </c>
    </row>
    <row r="1880" spans="1:68" s="3" customFormat="1" x14ac:dyDescent="0.2">
      <c r="A1880" s="20" t="s">
        <v>95</v>
      </c>
      <c r="B1880" s="20" t="s">
        <v>1855</v>
      </c>
      <c r="C1880" s="20" t="s">
        <v>255</v>
      </c>
      <c r="D1880" s="20" t="s">
        <v>1</v>
      </c>
      <c r="E1880" s="20" t="s">
        <v>78</v>
      </c>
      <c r="F1880" s="20" t="s">
        <v>2160</v>
      </c>
      <c r="G1880" s="20" t="s">
        <v>2442</v>
      </c>
      <c r="H1880" s="20" t="s">
        <v>2160</v>
      </c>
      <c r="I1880" s="19">
        <f t="shared" si="272"/>
        <v>31</v>
      </c>
      <c r="J1880" s="20" t="s">
        <v>755</v>
      </c>
      <c r="K1880" s="20" t="s">
        <v>292</v>
      </c>
      <c r="L1880" s="95" t="str">
        <f>IF(M1880&lt;&gt;"",IF(NOT(ISNA(INDEX(cc!B:B,MATCH(M1880,cc!A:A,0)))),INDEX(cc!B:B,MATCH(M1880,cc!A:A,0)),"0"),"")</f>
        <v>Test Results</v>
      </c>
      <c r="M1880" s="97" t="s">
        <v>353</v>
      </c>
      <c r="N1880" s="28" t="str">
        <f t="shared" si="273"/>
        <v xml:space="preserve"> TARGET</v>
      </c>
      <c r="O1880" s="19" t="str">
        <f t="shared" si="266"/>
        <v>TB_STAT (N, TA, Results) TARGET: New/Relapsed TB with HIV</v>
      </c>
      <c r="P1880" s="19" t="str">
        <f t="shared" si="267"/>
        <v>TB_STAT (N, TA, Results) TARGET: New/Relapsed TB with HIV</v>
      </c>
      <c r="Q1880" s="19" t="str">
        <f t="shared" si="265"/>
        <v>TB_STAT (N, TA, Results) TARGET</v>
      </c>
      <c r="R1880" s="19" t="str">
        <f t="shared" si="268"/>
        <v>TB_STAT_N_TA_Results_TARGET</v>
      </c>
      <c r="S1880" s="19" t="str">
        <f t="shared" si="269"/>
        <v>TB_STAT_N_TA_Results_TARGET</v>
      </c>
      <c r="T1880" s="19" t="b">
        <f>NOT(ISNA(VLOOKUP(B1880,dbcodes!A:B,2,FALSE)))</f>
        <v>1</v>
      </c>
      <c r="U1880" s="19" t="str">
        <f>IF(ISNA(VLOOKUP(B1880,dbcodes!A:B,2,FALSE)),des!R1442,VLOOKUP(B1880,dbcodes!A:B,2,FALSE))</f>
        <v>TB_STAT_N_TA_Result_TARGET</v>
      </c>
      <c r="V1880" s="20"/>
      <c r="W1880" s="107" t="str">
        <f>IF(ISNA(VLOOKUP(C1880,descriptions!A:B,2,FALSE)),des!V1442,IF(G1880=" TARGET","Target ","")&amp;VLOOKUP(C1880,descriptions!A:B,2,FALSE))</f>
        <v>Target Total number of new and relapsed TB cases, during the reporting period</v>
      </c>
      <c r="X1880" s="20" t="s">
        <v>4</v>
      </c>
      <c r="Y1880" s="20" t="s">
        <v>831</v>
      </c>
      <c r="Z1880" s="20" t="s">
        <v>836</v>
      </c>
      <c r="AA1880" s="20" t="s">
        <v>102</v>
      </c>
      <c r="AB1880" s="20" t="s">
        <v>755</v>
      </c>
      <c r="AC1880" s="19" t="str">
        <f>IF(AB1880&lt;&gt;"",IF(NOT(ISNA(INDEX(os!A:A,MATCH(AB1880,os!B:B,0)))),INDEX(os!A:A,MATCH(AB1880,os!B:B,0)),"0"),"")</f>
        <v/>
      </c>
      <c r="AD1880" s="20" t="s">
        <v>830</v>
      </c>
      <c r="AE1880" s="20"/>
      <c r="AF1880" s="20"/>
      <c r="AG1880" s="20"/>
      <c r="AH1880" s="93" t="str">
        <f>IF(NOT(ISNA(VLOOKUP(B:B,ResultsTargets!A:A,1,0))),"TRUE","")</f>
        <v/>
      </c>
      <c r="AI1880" s="19" t="str">
        <f>IF(ISNA(VLOOKUP(C1880,dim_techarea!A:B,2,FALSE)),"",VLOOKUP(C1880,dim_techarea!A:B,2,FALSE))</f>
        <v>TB_STAT</v>
      </c>
      <c r="AJ1880" s="19" t="str">
        <f>IF(ISNA(VLOOKUP(AI1880,dim_techarea!B:C,2,FALSE)),"",VLOOKUP(AI1880,dim_techarea!B:C,2,FALSE))</f>
        <v>rI3JlpiuwEK</v>
      </c>
      <c r="AK1880" s="19" t="str">
        <f>IF(ISNA(VLOOKUP(TRIM(G1880),dim_targetsresults!A:B,2,FALSE)),"",VLOOKUP(TRIM(G1880),dim_targetsresults!A:C,2,FALSE))</f>
        <v>MER Targets</v>
      </c>
      <c r="AL1880" s="19" t="str">
        <f>IF(ISNA(VLOOKUP(AK1880,dim_targetsresults!B:C,2,FALSE)),"",VLOOKUP(AK1880,dim_targetsresults!B:C,2,FALSE))</f>
        <v>W8imnja2Owd</v>
      </c>
      <c r="AM1880" s="19" t="str">
        <f>IF(ISNA(VLOOKUP(TRIM(D1880),dim_numeratordenominator!A:B,2,FALSE)),"",VLOOKUP(TRIM(D1880),dim_numeratordenominator!A:C,2,FALSE))</f>
        <v>Numerator</v>
      </c>
      <c r="AN1880" s="19" t="str">
        <f>IF(ISNA(VLOOKUP(AM1880,dim_numeratordenominator!B:C,2,FALSE)),"",VLOOKUP(AM1880,dim_numeratordenominator!B:C,2,FALSE))</f>
        <v>Som9NRMQqV7</v>
      </c>
      <c r="AO1880" s="19" t="str">
        <f>IF(ISNA(VLOOKUP(TRIM(E1880),dim_supporttype!A:B,2,FALSE)),"",VLOOKUP(TRIM(E1880),dim_supporttype!A:C,2,FALSE))</f>
        <v>TA</v>
      </c>
      <c r="AP1880" s="19" t="str">
        <f>IF(ISNA(VLOOKUP(AO1880,dim_supporttype!B:C,2,FALSE)),"",VLOOKUP(AO1880,dim_supporttype!B:C,2,FALSE))</f>
        <v>cRAGKdWIDn4</v>
      </c>
      <c r="AQ1880" s="19" t="str">
        <f>IF(ISNA(VLOOKUP(TRIM(F1880),dim_disaggs!A:B,2,FALSE)),"No Disagg",VLOOKUP(TRIM(F1880),dim_disaggs!A:B,2,FALSE))</f>
        <v>Results</v>
      </c>
      <c r="AR1880" s="19" t="str">
        <f>IF(ISNA(VLOOKUP(AQ1880,dim_disaggs!B:C,2,FALSE)),"",VLOOKUP(AQ1880,dim_disaggs!B:C,2,FALSE))</f>
        <v>vVHJNM0uehd</v>
      </c>
      <c r="AS1880" s="72"/>
      <c r="AT1880" s="66"/>
      <c r="AU1880" s="72" t="s">
        <v>755</v>
      </c>
      <c r="AV1880" s="73" t="s">
        <v>755</v>
      </c>
      <c r="AW1880" s="66" t="s">
        <v>755</v>
      </c>
      <c r="AX1880" s="66" t="s">
        <v>755</v>
      </c>
      <c r="AY1880" s="20"/>
      <c r="AZ1880" s="20"/>
      <c r="BA1880" s="105" t="str">
        <f t="shared" si="270"/>
        <v/>
      </c>
      <c r="BB1880" s="20" t="str">
        <f t="shared" si="271"/>
        <v/>
      </c>
      <c r="BC1880" s="20"/>
      <c r="BD1880" s="20"/>
      <c r="BE1880" s="75" t="s">
        <v>755</v>
      </c>
      <c r="BF1880" s="73" t="s">
        <v>755</v>
      </c>
      <c r="BG1880" s="55" t="s">
        <v>755</v>
      </c>
      <c r="BH1880" s="76" t="s">
        <v>755</v>
      </c>
      <c r="BI1880" s="20" t="s">
        <v>755</v>
      </c>
      <c r="BJ1880" s="20" t="s">
        <v>755</v>
      </c>
      <c r="BK1880" s="55" t="s">
        <v>755</v>
      </c>
      <c r="BL1880" s="71" t="s">
        <v>755</v>
      </c>
      <c r="BM1880" s="77" t="s">
        <v>755</v>
      </c>
      <c r="BN1880" s="78" t="s">
        <v>755</v>
      </c>
      <c r="BO1880" s="77" t="s">
        <v>755</v>
      </c>
      <c r="BP1880" s="78" t="s">
        <v>755</v>
      </c>
    </row>
    <row r="1881" spans="1:68" s="3" customFormat="1" x14ac:dyDescent="0.2">
      <c r="A1881" s="20" t="s">
        <v>95</v>
      </c>
      <c r="B1881" s="20" t="s">
        <v>1848</v>
      </c>
      <c r="C1881" s="20" t="s">
        <v>255</v>
      </c>
      <c r="D1881" s="20" t="s">
        <v>1</v>
      </c>
      <c r="E1881" s="20" t="s">
        <v>77</v>
      </c>
      <c r="F1881" s="20" t="s">
        <v>525</v>
      </c>
      <c r="G1881" s="20" t="s">
        <v>2442</v>
      </c>
      <c r="H1881" s="20" t="s">
        <v>525</v>
      </c>
      <c r="I1881" s="19">
        <f t="shared" si="272"/>
        <v>28</v>
      </c>
      <c r="J1881" s="20" t="s">
        <v>755</v>
      </c>
      <c r="K1881" s="20" t="s">
        <v>292</v>
      </c>
      <c r="L1881" s="95" t="str">
        <f>IF(M1881&lt;&gt;"",IF(NOT(ISNA(INDEX(cc!B:B,MATCH(M1881,cc!A:A,0)))),INDEX(cc!B:B,MATCH(M1881,cc!A:A,0)),"0"),"")</f>
        <v>Sex</v>
      </c>
      <c r="M1881" s="97" t="s">
        <v>4106</v>
      </c>
      <c r="N1881" s="28" t="str">
        <f t="shared" si="273"/>
        <v xml:space="preserve"> TARGET</v>
      </c>
      <c r="O1881" s="19" t="str">
        <f t="shared" si="266"/>
        <v>TB_STAT (N, DSD, Sex) TARGET: New/Relapsed TB with HIV</v>
      </c>
      <c r="P1881" s="19" t="str">
        <f t="shared" si="267"/>
        <v>TB_STAT (N, DSD, Sex) TARGET: New/Relapsed TB with HIV</v>
      </c>
      <c r="Q1881" s="19" t="str">
        <f t="shared" si="265"/>
        <v>TB_STAT (N, DSD, Sex) TARGET</v>
      </c>
      <c r="R1881" s="19" t="str">
        <f t="shared" si="268"/>
        <v>TB_STAT_N_DSD_Sex_TARGET</v>
      </c>
      <c r="S1881" s="19" t="str">
        <f t="shared" si="269"/>
        <v>TB_STAT_N_DSD_Sex_TARGET</v>
      </c>
      <c r="T1881" s="19" t="b">
        <f>NOT(ISNA(VLOOKUP(B1881,dbcodes!A:B,2,FALSE)))</f>
        <v>1</v>
      </c>
      <c r="U1881" s="19" t="str">
        <f>IF(ISNA(VLOOKUP(B1881,dbcodes!A:B,2,FALSE)),des!R1443,VLOOKUP(B1881,dbcodes!A:B,2,FALSE))</f>
        <v>TB_STAT_N_DSD_Sex_TARGET</v>
      </c>
      <c r="V1881" s="20"/>
      <c r="W1881" s="107" t="str">
        <f>IF(ISNA(VLOOKUP(C1881,descriptions!A:B,2,FALSE)),des!V1443,IF(G1881=" TARGET","Target ","")&amp;VLOOKUP(C1881,descriptions!A:B,2,FALSE))</f>
        <v>Target Total number of new and relapsed TB cases, during the reporting period</v>
      </c>
      <c r="X1881" s="20" t="s">
        <v>4</v>
      </c>
      <c r="Y1881" s="20" t="s">
        <v>831</v>
      </c>
      <c r="Z1881" s="20" t="s">
        <v>836</v>
      </c>
      <c r="AA1881" s="20" t="s">
        <v>102</v>
      </c>
      <c r="AB1881" s="20" t="s">
        <v>755</v>
      </c>
      <c r="AC1881" s="19" t="str">
        <f>IF(AB1881&lt;&gt;"",IF(NOT(ISNA(INDEX(os!A:A,MATCH(AB1881,os!B:B,0)))),INDEX(os!A:A,MATCH(AB1881,os!B:B,0)),"0"),"")</f>
        <v/>
      </c>
      <c r="AD1881" s="20" t="s">
        <v>830</v>
      </c>
      <c r="AE1881" s="20"/>
      <c r="AF1881" s="20"/>
      <c r="AG1881" s="20"/>
      <c r="AH1881" s="93" t="str">
        <f>IF(NOT(ISNA(VLOOKUP(B:B,ResultsTargets!A:A,1,0))),"TRUE","")</f>
        <v/>
      </c>
      <c r="AI1881" s="19" t="str">
        <f>IF(ISNA(VLOOKUP(C1881,dim_techarea!A:B,2,FALSE)),"",VLOOKUP(C1881,dim_techarea!A:B,2,FALSE))</f>
        <v>TB_STAT</v>
      </c>
      <c r="AJ1881" s="19" t="str">
        <f>IF(ISNA(VLOOKUP(AI1881,dim_techarea!B:C,2,FALSE)),"",VLOOKUP(AI1881,dim_techarea!B:C,2,FALSE))</f>
        <v>rI3JlpiuwEK</v>
      </c>
      <c r="AK1881" s="19" t="str">
        <f>IF(ISNA(VLOOKUP(TRIM(G1881),dim_targetsresults!A:B,2,FALSE)),"",VLOOKUP(TRIM(G1881),dim_targetsresults!A:C,2,FALSE))</f>
        <v>MER Targets</v>
      </c>
      <c r="AL1881" s="19" t="str">
        <f>IF(ISNA(VLOOKUP(AK1881,dim_targetsresults!B:C,2,FALSE)),"",VLOOKUP(AK1881,dim_targetsresults!B:C,2,FALSE))</f>
        <v>W8imnja2Owd</v>
      </c>
      <c r="AM1881" s="19" t="str">
        <f>IF(ISNA(VLOOKUP(TRIM(D1881),dim_numeratordenominator!A:B,2,FALSE)),"",VLOOKUP(TRIM(D1881),dim_numeratordenominator!A:C,2,FALSE))</f>
        <v>Numerator</v>
      </c>
      <c r="AN1881" s="19" t="str">
        <f>IF(ISNA(VLOOKUP(AM1881,dim_numeratordenominator!B:C,2,FALSE)),"",VLOOKUP(AM1881,dim_numeratordenominator!B:C,2,FALSE))</f>
        <v>Som9NRMQqV7</v>
      </c>
      <c r="AO1881" s="19" t="str">
        <f>IF(ISNA(VLOOKUP(TRIM(E1881),dim_supporttype!A:B,2,FALSE)),"",VLOOKUP(TRIM(E1881),dim_supporttype!A:C,2,FALSE))</f>
        <v>DSD</v>
      </c>
      <c r="AP1881" s="19" t="str">
        <f>IF(ISNA(VLOOKUP(AO1881,dim_supporttype!B:C,2,FALSE)),"",VLOOKUP(AO1881,dim_supporttype!B:C,2,FALSE))</f>
        <v>iM13vdNLWKb</v>
      </c>
      <c r="AQ1881" s="19" t="str">
        <f>IF(ISNA(VLOOKUP(TRIM(F1881),dim_disaggs!A:B,2,FALSE)),"No Disagg",VLOOKUP(TRIM(F1881),dim_disaggs!A:B,2,FALSE))</f>
        <v>Sex</v>
      </c>
      <c r="AR1881" s="19" t="str">
        <f>IF(ISNA(VLOOKUP(AQ1881,dim_disaggs!B:C,2,FALSE)),"",VLOOKUP(AQ1881,dim_disaggs!B:C,2,FALSE))</f>
        <v>sdHeplyj1SL</v>
      </c>
      <c r="AS1881" s="72"/>
      <c r="AT1881" s="66"/>
      <c r="AU1881" s="72" t="s">
        <v>755</v>
      </c>
      <c r="AV1881" s="73" t="s">
        <v>755</v>
      </c>
      <c r="AW1881" s="66" t="s">
        <v>755</v>
      </c>
      <c r="AX1881" s="66" t="s">
        <v>755</v>
      </c>
      <c r="AY1881" s="20"/>
      <c r="AZ1881" s="20"/>
      <c r="BA1881" s="105" t="str">
        <f t="shared" si="270"/>
        <v/>
      </c>
      <c r="BB1881" s="20" t="str">
        <f t="shared" si="271"/>
        <v/>
      </c>
      <c r="BC1881" s="20"/>
      <c r="BD1881" s="20"/>
      <c r="BE1881" s="75" t="s">
        <v>755</v>
      </c>
      <c r="BF1881" s="73" t="s">
        <v>755</v>
      </c>
      <c r="BG1881" s="55" t="s">
        <v>755</v>
      </c>
      <c r="BH1881" s="76" t="s">
        <v>755</v>
      </c>
      <c r="BI1881" s="20" t="s">
        <v>755</v>
      </c>
      <c r="BJ1881" s="20" t="s">
        <v>755</v>
      </c>
      <c r="BK1881" s="55" t="s">
        <v>755</v>
      </c>
      <c r="BL1881" s="71" t="s">
        <v>755</v>
      </c>
      <c r="BM1881" s="77" t="s">
        <v>755</v>
      </c>
      <c r="BN1881" s="78" t="s">
        <v>755</v>
      </c>
      <c r="BO1881" s="77" t="s">
        <v>755</v>
      </c>
      <c r="BP1881" s="78" t="s">
        <v>755</v>
      </c>
    </row>
    <row r="1882" spans="1:68" s="3" customFormat="1" x14ac:dyDescent="0.2">
      <c r="A1882" s="20" t="s">
        <v>95</v>
      </c>
      <c r="B1882" s="20" t="s">
        <v>1857</v>
      </c>
      <c r="C1882" s="20" t="s">
        <v>255</v>
      </c>
      <c r="D1882" s="20" t="s">
        <v>1</v>
      </c>
      <c r="E1882" s="20" t="s">
        <v>78</v>
      </c>
      <c r="F1882" s="20" t="s">
        <v>525</v>
      </c>
      <c r="G1882" s="20" t="s">
        <v>2442</v>
      </c>
      <c r="H1882" s="20" t="s">
        <v>525</v>
      </c>
      <c r="I1882" s="19">
        <f t="shared" si="272"/>
        <v>27</v>
      </c>
      <c r="J1882" s="20" t="s">
        <v>755</v>
      </c>
      <c r="K1882" s="20" t="s">
        <v>292</v>
      </c>
      <c r="L1882" s="95" t="str">
        <f>IF(M1882&lt;&gt;"",IF(NOT(ISNA(INDEX(cc!B:B,MATCH(M1882,cc!A:A,0)))),INDEX(cc!B:B,MATCH(M1882,cc!A:A,0)),"0"),"")</f>
        <v>Sex</v>
      </c>
      <c r="M1882" s="97" t="s">
        <v>4106</v>
      </c>
      <c r="N1882" s="28" t="str">
        <f t="shared" si="273"/>
        <v xml:space="preserve"> TARGET</v>
      </c>
      <c r="O1882" s="19" t="str">
        <f t="shared" si="266"/>
        <v>TB_STAT (N, TA, Sex) TARGET: New/Relapsed TB with HIV</v>
      </c>
      <c r="P1882" s="19" t="str">
        <f t="shared" si="267"/>
        <v>TB_STAT (N, TA, Sex) TARGET: New/Relapsed TB with HIV</v>
      </c>
      <c r="Q1882" s="19" t="str">
        <f t="shared" si="265"/>
        <v>TB_STAT (N, TA, Sex) TARGET</v>
      </c>
      <c r="R1882" s="19" t="str">
        <f t="shared" si="268"/>
        <v>TB_STAT_N_TA_Sex_TARGET</v>
      </c>
      <c r="S1882" s="19" t="str">
        <f t="shared" si="269"/>
        <v>TB_STAT_N_TA_Sex_TARGET</v>
      </c>
      <c r="T1882" s="19" t="b">
        <f>NOT(ISNA(VLOOKUP(B1882,dbcodes!A:B,2,FALSE)))</f>
        <v>1</v>
      </c>
      <c r="U1882" s="19" t="str">
        <f>IF(ISNA(VLOOKUP(B1882,dbcodes!A:B,2,FALSE)),des!R1444,VLOOKUP(B1882,dbcodes!A:B,2,FALSE))</f>
        <v>TB_STAT_N_TA_Sex_TARGET</v>
      </c>
      <c r="V1882" s="20"/>
      <c r="W1882" s="107" t="str">
        <f>IF(ISNA(VLOOKUP(C1882,descriptions!A:B,2,FALSE)),des!V1444,IF(G1882=" TARGET","Target ","")&amp;VLOOKUP(C1882,descriptions!A:B,2,FALSE))</f>
        <v>Target Total number of new and relapsed TB cases, during the reporting period</v>
      </c>
      <c r="X1882" s="20" t="s">
        <v>4</v>
      </c>
      <c r="Y1882" s="20" t="s">
        <v>831</v>
      </c>
      <c r="Z1882" s="20" t="s">
        <v>836</v>
      </c>
      <c r="AA1882" s="20" t="s">
        <v>102</v>
      </c>
      <c r="AB1882" s="20" t="s">
        <v>755</v>
      </c>
      <c r="AC1882" s="19" t="str">
        <f>IF(AB1882&lt;&gt;"",IF(NOT(ISNA(INDEX(os!A:A,MATCH(AB1882,os!B:B,0)))),INDEX(os!A:A,MATCH(AB1882,os!B:B,0)),"0"),"")</f>
        <v/>
      </c>
      <c r="AD1882" s="20" t="s">
        <v>830</v>
      </c>
      <c r="AE1882" s="20"/>
      <c r="AF1882" s="20"/>
      <c r="AG1882" s="20"/>
      <c r="AH1882" s="93" t="str">
        <f>IF(NOT(ISNA(VLOOKUP(B:B,ResultsTargets!A:A,1,0))),"TRUE","")</f>
        <v/>
      </c>
      <c r="AI1882" s="19" t="str">
        <f>IF(ISNA(VLOOKUP(C1882,dim_techarea!A:B,2,FALSE)),"",VLOOKUP(C1882,dim_techarea!A:B,2,FALSE))</f>
        <v>TB_STAT</v>
      </c>
      <c r="AJ1882" s="19" t="str">
        <f>IF(ISNA(VLOOKUP(AI1882,dim_techarea!B:C,2,FALSE)),"",VLOOKUP(AI1882,dim_techarea!B:C,2,FALSE))</f>
        <v>rI3JlpiuwEK</v>
      </c>
      <c r="AK1882" s="19" t="str">
        <f>IF(ISNA(VLOOKUP(TRIM(G1882),dim_targetsresults!A:B,2,FALSE)),"",VLOOKUP(TRIM(G1882),dim_targetsresults!A:C,2,FALSE))</f>
        <v>MER Targets</v>
      </c>
      <c r="AL1882" s="19" t="str">
        <f>IF(ISNA(VLOOKUP(AK1882,dim_targetsresults!B:C,2,FALSE)),"",VLOOKUP(AK1882,dim_targetsresults!B:C,2,FALSE))</f>
        <v>W8imnja2Owd</v>
      </c>
      <c r="AM1882" s="19" t="str">
        <f>IF(ISNA(VLOOKUP(TRIM(D1882),dim_numeratordenominator!A:B,2,FALSE)),"",VLOOKUP(TRIM(D1882),dim_numeratordenominator!A:C,2,FALSE))</f>
        <v>Numerator</v>
      </c>
      <c r="AN1882" s="19" t="str">
        <f>IF(ISNA(VLOOKUP(AM1882,dim_numeratordenominator!B:C,2,FALSE)),"",VLOOKUP(AM1882,dim_numeratordenominator!B:C,2,FALSE))</f>
        <v>Som9NRMQqV7</v>
      </c>
      <c r="AO1882" s="19" t="str">
        <f>IF(ISNA(VLOOKUP(TRIM(E1882),dim_supporttype!A:B,2,FALSE)),"",VLOOKUP(TRIM(E1882),dim_supporttype!A:C,2,FALSE))</f>
        <v>TA</v>
      </c>
      <c r="AP1882" s="19" t="str">
        <f>IF(ISNA(VLOOKUP(AO1882,dim_supporttype!B:C,2,FALSE)),"",VLOOKUP(AO1882,dim_supporttype!B:C,2,FALSE))</f>
        <v>cRAGKdWIDn4</v>
      </c>
      <c r="AQ1882" s="19" t="str">
        <f>IF(ISNA(VLOOKUP(TRIM(F1882),dim_disaggs!A:B,2,FALSE)),"No Disagg",VLOOKUP(TRIM(F1882),dim_disaggs!A:B,2,FALSE))</f>
        <v>Sex</v>
      </c>
      <c r="AR1882" s="19" t="str">
        <f>IF(ISNA(VLOOKUP(AQ1882,dim_disaggs!B:C,2,FALSE)),"",VLOOKUP(AQ1882,dim_disaggs!B:C,2,FALSE))</f>
        <v>sdHeplyj1SL</v>
      </c>
      <c r="AS1882" s="72"/>
      <c r="AT1882" s="66"/>
      <c r="AU1882" s="72" t="s">
        <v>755</v>
      </c>
      <c r="AV1882" s="73" t="s">
        <v>755</v>
      </c>
      <c r="AW1882" s="66" t="s">
        <v>755</v>
      </c>
      <c r="AX1882" s="66" t="s">
        <v>755</v>
      </c>
      <c r="AY1882" s="20"/>
      <c r="AZ1882" s="20"/>
      <c r="BA1882" s="105" t="str">
        <f t="shared" si="270"/>
        <v/>
      </c>
      <c r="BB1882" s="20" t="str">
        <f t="shared" si="271"/>
        <v/>
      </c>
      <c r="BC1882" s="20"/>
      <c r="BD1882" s="20"/>
      <c r="BE1882" s="75" t="s">
        <v>755</v>
      </c>
      <c r="BF1882" s="73" t="s">
        <v>755</v>
      </c>
      <c r="BG1882" s="55" t="s">
        <v>755</v>
      </c>
      <c r="BH1882" s="76" t="s">
        <v>755</v>
      </c>
      <c r="BI1882" s="20" t="s">
        <v>755</v>
      </c>
      <c r="BJ1882" s="20" t="s">
        <v>755</v>
      </c>
      <c r="BK1882" s="55" t="s">
        <v>755</v>
      </c>
      <c r="BL1882" s="71" t="s">
        <v>755</v>
      </c>
      <c r="BM1882" s="77" t="s">
        <v>755</v>
      </c>
      <c r="BN1882" s="78" t="s">
        <v>755</v>
      </c>
      <c r="BO1882" s="77" t="s">
        <v>755</v>
      </c>
      <c r="BP1882" s="78" t="s">
        <v>755</v>
      </c>
    </row>
    <row r="1883" spans="1:68" s="3" customFormat="1" x14ac:dyDescent="0.2">
      <c r="A1883" s="20" t="s">
        <v>95</v>
      </c>
      <c r="B1883" s="20" t="s">
        <v>1849</v>
      </c>
      <c r="C1883" s="20" t="s">
        <v>255</v>
      </c>
      <c r="D1883" s="20" t="s">
        <v>1</v>
      </c>
      <c r="E1883" s="20" t="s">
        <v>77</v>
      </c>
      <c r="F1883" s="20"/>
      <c r="G1883" s="20" t="s">
        <v>2442</v>
      </c>
      <c r="H1883" s="20"/>
      <c r="I1883" s="19">
        <f t="shared" si="272"/>
        <v>23</v>
      </c>
      <c r="J1883" s="20" t="s">
        <v>755</v>
      </c>
      <c r="K1883" s="20" t="s">
        <v>480</v>
      </c>
      <c r="L1883" s="95" t="str">
        <f>IF(M1883&lt;&gt;"",IF(NOT(ISNA(INDEX(cc!B:B,MATCH(M1883,cc!A:A,0)))),INDEX(cc!B:B,MATCH(M1883,cc!A:A,0)),"0"),"")</f>
        <v>default</v>
      </c>
      <c r="M1883" s="97" t="s">
        <v>13</v>
      </c>
      <c r="N1883" s="28" t="str">
        <f t="shared" si="273"/>
        <v xml:space="preserve"> TARGET</v>
      </c>
      <c r="O1883" s="19" t="str">
        <f t="shared" si="266"/>
        <v>TB_STAT (N, DSD) TARGET: New/Relapsed TB</v>
      </c>
      <c r="P1883" s="19" t="str">
        <f t="shared" si="267"/>
        <v>TB_STAT (N, DSD) TARGET: New/Relapsed TB</v>
      </c>
      <c r="Q1883" s="19" t="str">
        <f t="shared" si="265"/>
        <v>TB_STAT (N, DSD) TARGET</v>
      </c>
      <c r="R1883" s="19" t="str">
        <f t="shared" si="268"/>
        <v>TB_STAT_N_DSD_TARGET</v>
      </c>
      <c r="S1883" s="19" t="str">
        <f t="shared" si="269"/>
        <v>TB_STAT_N_DSD_TARGET</v>
      </c>
      <c r="T1883" s="19" t="b">
        <f>NOT(ISNA(VLOOKUP(B1883,dbcodes!A:B,2,FALSE)))</f>
        <v>1</v>
      </c>
      <c r="U1883" s="19" t="str">
        <f>IF(ISNA(VLOOKUP(B1883,dbcodes!A:B,2,FALSE)),des!R1445,VLOOKUP(B1883,dbcodes!A:B,2,FALSE))</f>
        <v>TB_STAT_N_DSD_TARGET</v>
      </c>
      <c r="V1883" s="20"/>
      <c r="W1883" s="107" t="str">
        <f>IF(ISNA(VLOOKUP(C1883,descriptions!A:B,2,FALSE)),des!V1445,IF(G1883=" TARGET","Target ","")&amp;VLOOKUP(C1883,descriptions!A:B,2,FALSE))</f>
        <v>Target Total number of new and relapsed TB cases, during the reporting period</v>
      </c>
      <c r="X1883" s="20" t="s">
        <v>4</v>
      </c>
      <c r="Y1883" s="20" t="s">
        <v>831</v>
      </c>
      <c r="Z1883" s="20" t="s">
        <v>836</v>
      </c>
      <c r="AA1883" s="20" t="s">
        <v>102</v>
      </c>
      <c r="AB1883" s="20" t="s">
        <v>755</v>
      </c>
      <c r="AC1883" s="19" t="str">
        <f>IF(AB1883&lt;&gt;"",IF(NOT(ISNA(INDEX(os!A:A,MATCH(AB1883,os!B:B,0)))),INDEX(os!A:A,MATCH(AB1883,os!B:B,0)),"0"),"")</f>
        <v/>
      </c>
      <c r="AD1883" s="20" t="s">
        <v>830</v>
      </c>
      <c r="AE1883" s="20"/>
      <c r="AF1883" s="20"/>
      <c r="AG1883" s="20"/>
      <c r="AH1883" s="93" t="str">
        <f>IF(NOT(ISNA(VLOOKUP(B:B,ResultsTargets!A:A,1,0))),"TRUE","")</f>
        <v/>
      </c>
      <c r="AI1883" s="19" t="str">
        <f>IF(ISNA(VLOOKUP(C1883,dim_techarea!A:B,2,FALSE)),"",VLOOKUP(C1883,dim_techarea!A:B,2,FALSE))</f>
        <v>TB_STAT</v>
      </c>
      <c r="AJ1883" s="19" t="str">
        <f>IF(ISNA(VLOOKUP(AI1883,dim_techarea!B:C,2,FALSE)),"",VLOOKUP(AI1883,dim_techarea!B:C,2,FALSE))</f>
        <v>rI3JlpiuwEK</v>
      </c>
      <c r="AK1883" s="19" t="str">
        <f>IF(ISNA(VLOOKUP(TRIM(G1883),dim_targetsresults!A:B,2,FALSE)),"",VLOOKUP(TRIM(G1883),dim_targetsresults!A:C,2,FALSE))</f>
        <v>MER Targets</v>
      </c>
      <c r="AL1883" s="19" t="str">
        <f>IF(ISNA(VLOOKUP(AK1883,dim_targetsresults!B:C,2,FALSE)),"",VLOOKUP(AK1883,dim_targetsresults!B:C,2,FALSE))</f>
        <v>W8imnja2Owd</v>
      </c>
      <c r="AM1883" s="19" t="str">
        <f>IF(ISNA(VLOOKUP(TRIM(D1883),dim_numeratordenominator!A:B,2,FALSE)),"",VLOOKUP(TRIM(D1883),dim_numeratordenominator!A:C,2,FALSE))</f>
        <v>Numerator</v>
      </c>
      <c r="AN1883" s="19" t="str">
        <f>IF(ISNA(VLOOKUP(AM1883,dim_numeratordenominator!B:C,2,FALSE)),"",VLOOKUP(AM1883,dim_numeratordenominator!B:C,2,FALSE))</f>
        <v>Som9NRMQqV7</v>
      </c>
      <c r="AO1883" s="19" t="str">
        <f>IF(ISNA(VLOOKUP(TRIM(E1883),dim_supporttype!A:B,2,FALSE)),"",VLOOKUP(TRIM(E1883),dim_supporttype!A:C,2,FALSE))</f>
        <v>DSD</v>
      </c>
      <c r="AP1883" s="19" t="str">
        <f>IF(ISNA(VLOOKUP(AO1883,dim_supporttype!B:C,2,FALSE)),"",VLOOKUP(AO1883,dim_supporttype!B:C,2,FALSE))</f>
        <v>iM13vdNLWKb</v>
      </c>
      <c r="AQ1883" s="19" t="str">
        <f>IF(ISNA(VLOOKUP(TRIM(F1883),dim_disaggs!A:B,2,FALSE)),"No Disagg",VLOOKUP(TRIM(F1883),dim_disaggs!A:B,2,FALSE))</f>
        <v>No Disagg</v>
      </c>
      <c r="AR1883" s="19" t="str">
        <f>IF(ISNA(VLOOKUP(AQ1883,dim_disaggs!B:C,2,FALSE)),"",VLOOKUP(AQ1883,dim_disaggs!B:C,2,FALSE))</f>
        <v>werJlVT6sf3</v>
      </c>
      <c r="AS1883" s="72"/>
      <c r="AT1883" s="66"/>
      <c r="AU1883" s="72" t="s">
        <v>755</v>
      </c>
      <c r="AV1883" s="73" t="s">
        <v>755</v>
      </c>
      <c r="AW1883" s="66" t="s">
        <v>755</v>
      </c>
      <c r="AX1883" s="66" t="s">
        <v>755</v>
      </c>
      <c r="AY1883" s="20"/>
      <c r="AZ1883" s="20"/>
      <c r="BA1883" s="105" t="str">
        <f t="shared" si="270"/>
        <v>Top Level Numerator</v>
      </c>
      <c r="BB1883" s="20" t="str">
        <f t="shared" si="271"/>
        <v>PE5QVF0w4xj</v>
      </c>
      <c r="BC1883" s="20" t="s">
        <v>25706</v>
      </c>
      <c r="BD1883" s="20" t="s">
        <v>25707</v>
      </c>
      <c r="BE1883" s="75" t="s">
        <v>21240</v>
      </c>
      <c r="BF1883" s="73" t="s">
        <v>21241</v>
      </c>
      <c r="BG1883" s="55" t="s">
        <v>20424</v>
      </c>
      <c r="BH1883" s="76" t="s">
        <v>20422</v>
      </c>
      <c r="BI1883" s="20" t="s">
        <v>20420</v>
      </c>
      <c r="BJ1883" s="20" t="s">
        <v>20426</v>
      </c>
      <c r="BK1883" s="55" t="s">
        <v>755</v>
      </c>
      <c r="BL1883" s="71" t="s">
        <v>755</v>
      </c>
      <c r="BM1883" s="77" t="s">
        <v>755</v>
      </c>
      <c r="BN1883" s="78" t="s">
        <v>755</v>
      </c>
      <c r="BO1883" s="77" t="s">
        <v>755</v>
      </c>
      <c r="BP1883" s="78" t="s">
        <v>755</v>
      </c>
    </row>
    <row r="1884" spans="1:68" s="3" customFormat="1" x14ac:dyDescent="0.2">
      <c r="A1884" s="20" t="s">
        <v>95</v>
      </c>
      <c r="B1884" s="20" t="s">
        <v>1858</v>
      </c>
      <c r="C1884" s="20" t="s">
        <v>255</v>
      </c>
      <c r="D1884" s="20" t="s">
        <v>1</v>
      </c>
      <c r="E1884" s="20" t="s">
        <v>78</v>
      </c>
      <c r="F1884" s="20"/>
      <c r="G1884" s="20" t="s">
        <v>2442</v>
      </c>
      <c r="H1884" s="20"/>
      <c r="I1884" s="19">
        <f t="shared" si="272"/>
        <v>22</v>
      </c>
      <c r="J1884" s="20" t="s">
        <v>755</v>
      </c>
      <c r="K1884" s="20" t="s">
        <v>480</v>
      </c>
      <c r="L1884" s="95" t="str">
        <f>IF(M1884&lt;&gt;"",IF(NOT(ISNA(INDEX(cc!B:B,MATCH(M1884,cc!A:A,0)))),INDEX(cc!B:B,MATCH(M1884,cc!A:A,0)),"0"),"")</f>
        <v>default</v>
      </c>
      <c r="M1884" s="97" t="s">
        <v>13</v>
      </c>
      <c r="N1884" s="28" t="str">
        <f t="shared" si="273"/>
        <v xml:space="preserve"> TARGET</v>
      </c>
      <c r="O1884" s="19" t="str">
        <f t="shared" si="266"/>
        <v>TB_STAT (N, TA) TARGET: New/Relapsed TB</v>
      </c>
      <c r="P1884" s="19" t="str">
        <f t="shared" si="267"/>
        <v>TB_STAT (N, TA) TARGET: New/Relapsed TB</v>
      </c>
      <c r="Q1884" s="19" t="str">
        <f t="shared" si="265"/>
        <v>TB_STAT (N, TA) TARGET</v>
      </c>
      <c r="R1884" s="19" t="str">
        <f t="shared" si="268"/>
        <v>TB_STAT_N_TA_TARGET</v>
      </c>
      <c r="S1884" s="19" t="str">
        <f t="shared" si="269"/>
        <v>TB_STAT_N_TA_TARGET</v>
      </c>
      <c r="T1884" s="19" t="b">
        <f>NOT(ISNA(VLOOKUP(B1884,dbcodes!A:B,2,FALSE)))</f>
        <v>1</v>
      </c>
      <c r="U1884" s="19" t="str">
        <f>IF(ISNA(VLOOKUP(B1884,dbcodes!A:B,2,FALSE)),des!R1446,VLOOKUP(B1884,dbcodes!A:B,2,FALSE))</f>
        <v>TB_STAT_N_TA_TARGET</v>
      </c>
      <c r="V1884" s="20"/>
      <c r="W1884" s="107" t="str">
        <f>IF(ISNA(VLOOKUP(C1884,descriptions!A:B,2,FALSE)),des!V1446,IF(G1884=" TARGET","Target ","")&amp;VLOOKUP(C1884,descriptions!A:B,2,FALSE))</f>
        <v>Target Total number of new and relapsed TB cases, during the reporting period</v>
      </c>
      <c r="X1884" s="20" t="s">
        <v>4</v>
      </c>
      <c r="Y1884" s="20" t="s">
        <v>831</v>
      </c>
      <c r="Z1884" s="20" t="s">
        <v>836</v>
      </c>
      <c r="AA1884" s="20" t="s">
        <v>102</v>
      </c>
      <c r="AB1884" s="20" t="s">
        <v>755</v>
      </c>
      <c r="AC1884" s="19" t="str">
        <f>IF(AB1884&lt;&gt;"",IF(NOT(ISNA(INDEX(os!A:A,MATCH(AB1884,os!B:B,0)))),INDEX(os!A:A,MATCH(AB1884,os!B:B,0)),"0"),"")</f>
        <v/>
      </c>
      <c r="AD1884" s="20" t="s">
        <v>830</v>
      </c>
      <c r="AE1884" s="20"/>
      <c r="AF1884" s="20"/>
      <c r="AG1884" s="20"/>
      <c r="AH1884" s="93" t="str">
        <f>IF(NOT(ISNA(VLOOKUP(B:B,ResultsTargets!A:A,1,0))),"TRUE","")</f>
        <v/>
      </c>
      <c r="AI1884" s="19" t="str">
        <f>IF(ISNA(VLOOKUP(C1884,dim_techarea!A:B,2,FALSE)),"",VLOOKUP(C1884,dim_techarea!A:B,2,FALSE))</f>
        <v>TB_STAT</v>
      </c>
      <c r="AJ1884" s="19" t="str">
        <f>IF(ISNA(VLOOKUP(AI1884,dim_techarea!B:C,2,FALSE)),"",VLOOKUP(AI1884,dim_techarea!B:C,2,FALSE))</f>
        <v>rI3JlpiuwEK</v>
      </c>
      <c r="AK1884" s="19" t="str">
        <f>IF(ISNA(VLOOKUP(TRIM(G1884),dim_targetsresults!A:B,2,FALSE)),"",VLOOKUP(TRIM(G1884),dim_targetsresults!A:C,2,FALSE))</f>
        <v>MER Targets</v>
      </c>
      <c r="AL1884" s="19" t="str">
        <f>IF(ISNA(VLOOKUP(AK1884,dim_targetsresults!B:C,2,FALSE)),"",VLOOKUP(AK1884,dim_targetsresults!B:C,2,FALSE))</f>
        <v>W8imnja2Owd</v>
      </c>
      <c r="AM1884" s="19" t="str">
        <f>IF(ISNA(VLOOKUP(TRIM(D1884),dim_numeratordenominator!A:B,2,FALSE)),"",VLOOKUP(TRIM(D1884),dim_numeratordenominator!A:C,2,FALSE))</f>
        <v>Numerator</v>
      </c>
      <c r="AN1884" s="19" t="str">
        <f>IF(ISNA(VLOOKUP(AM1884,dim_numeratordenominator!B:C,2,FALSE)),"",VLOOKUP(AM1884,dim_numeratordenominator!B:C,2,FALSE))</f>
        <v>Som9NRMQqV7</v>
      </c>
      <c r="AO1884" s="19" t="str">
        <f>IF(ISNA(VLOOKUP(TRIM(E1884),dim_supporttype!A:B,2,FALSE)),"",VLOOKUP(TRIM(E1884),dim_supporttype!A:C,2,FALSE))</f>
        <v>TA</v>
      </c>
      <c r="AP1884" s="19" t="str">
        <f>IF(ISNA(VLOOKUP(AO1884,dim_supporttype!B:C,2,FALSE)),"",VLOOKUP(AO1884,dim_supporttype!B:C,2,FALSE))</f>
        <v>cRAGKdWIDn4</v>
      </c>
      <c r="AQ1884" s="19" t="str">
        <f>IF(ISNA(VLOOKUP(TRIM(F1884),dim_disaggs!A:B,2,FALSE)),"No Disagg",VLOOKUP(TRIM(F1884),dim_disaggs!A:B,2,FALSE))</f>
        <v>No Disagg</v>
      </c>
      <c r="AR1884" s="19" t="str">
        <f>IF(ISNA(VLOOKUP(AQ1884,dim_disaggs!B:C,2,FALSE)),"",VLOOKUP(AQ1884,dim_disaggs!B:C,2,FALSE))</f>
        <v>werJlVT6sf3</v>
      </c>
      <c r="AS1884" s="72"/>
      <c r="AT1884" s="66"/>
      <c r="AU1884" s="72" t="s">
        <v>755</v>
      </c>
      <c r="AV1884" s="73" t="s">
        <v>755</v>
      </c>
      <c r="AW1884" s="66" t="s">
        <v>755</v>
      </c>
      <c r="AX1884" s="66" t="s">
        <v>755</v>
      </c>
      <c r="AY1884" s="20"/>
      <c r="AZ1884" s="20"/>
      <c r="BA1884" s="105" t="str">
        <f t="shared" si="270"/>
        <v>Top Level Numerator</v>
      </c>
      <c r="BB1884" s="20" t="str">
        <f t="shared" si="271"/>
        <v>PE5QVF0w4xj</v>
      </c>
      <c r="BC1884" s="20" t="s">
        <v>25706</v>
      </c>
      <c r="BD1884" s="20" t="s">
        <v>25707</v>
      </c>
      <c r="BE1884" s="75" t="s">
        <v>21240</v>
      </c>
      <c r="BF1884" s="73" t="s">
        <v>21241</v>
      </c>
      <c r="BG1884" s="55" t="s">
        <v>20424</v>
      </c>
      <c r="BH1884" s="76" t="s">
        <v>20422</v>
      </c>
      <c r="BI1884" s="20" t="s">
        <v>20420</v>
      </c>
      <c r="BJ1884" s="20" t="s">
        <v>20426</v>
      </c>
      <c r="BK1884" s="55" t="s">
        <v>755</v>
      </c>
      <c r="BL1884" s="71" t="s">
        <v>755</v>
      </c>
      <c r="BM1884" s="77" t="s">
        <v>755</v>
      </c>
      <c r="BN1884" s="78" t="s">
        <v>755</v>
      </c>
      <c r="BO1884" s="77" t="s">
        <v>755</v>
      </c>
      <c r="BP1884" s="78" t="s">
        <v>755</v>
      </c>
    </row>
    <row r="1885" spans="1:68" s="3" customFormat="1" x14ac:dyDescent="0.2">
      <c r="A1885" s="20" t="s">
        <v>95</v>
      </c>
      <c r="B1885" s="20" t="s">
        <v>1875</v>
      </c>
      <c r="C1885" s="20" t="s">
        <v>114</v>
      </c>
      <c r="D1885" s="20" t="s">
        <v>1</v>
      </c>
      <c r="E1885" s="20" t="s">
        <v>77</v>
      </c>
      <c r="F1885" s="20" t="s">
        <v>4156</v>
      </c>
      <c r="G1885" s="20" t="s">
        <v>20086</v>
      </c>
      <c r="H1885" s="20" t="s">
        <v>18672</v>
      </c>
      <c r="I1885" s="19">
        <f t="shared" si="272"/>
        <v>29</v>
      </c>
      <c r="J1885" s="20" t="s">
        <v>755</v>
      </c>
      <c r="K1885" s="20" t="s">
        <v>115</v>
      </c>
      <c r="L1885" s="95" t="str">
        <f>IF(M1885&lt;&gt;"",IF(NOT(ISNA(INDEX(cc!B:B,MATCH(M1885,cc!A:A,0)))),INDEX(cc!B:B,MATCH(M1885,cc!A:A,0)),"0"),"")</f>
        <v>Age (&lt;1-15+,3) and Sex</v>
      </c>
      <c r="M1885" s="97" t="s">
        <v>4019</v>
      </c>
      <c r="N1885" s="28" t="str">
        <f t="shared" si="273"/>
        <v/>
      </c>
      <c r="O1885" s="19" t="str">
        <f t="shared" si="266"/>
        <v>TX_CURR (N, DSD, Age Aggregated/Sex): Receiving ART</v>
      </c>
      <c r="P1885" s="19" t="str">
        <f t="shared" si="267"/>
        <v>TX_CURR (N, DSD, Age Aggregated/Sex): Receiving ART</v>
      </c>
      <c r="Q1885" s="19" t="str">
        <f t="shared" si="265"/>
        <v>TX_CURR (N, DSD, Age Agg/Sex)</v>
      </c>
      <c r="R1885" s="19" t="str">
        <f t="shared" si="268"/>
        <v>TX_CURR_N_DSD_Age_Agg_Sex</v>
      </c>
      <c r="S1885" s="19" t="str">
        <f t="shared" si="269"/>
        <v>TX_CURR_N_DSD_Age_Agg_Sex_</v>
      </c>
      <c r="T1885" s="19" t="b">
        <f>NOT(ISNA(VLOOKUP(B1885,dbcodes!A:B,2,FALSE)))</f>
        <v>1</v>
      </c>
      <c r="U1885" s="19" t="str">
        <f>IF(ISNA(VLOOKUP(B1885,dbcodes!A:B,2,FALSE)),des!R1449,VLOOKUP(B1885,dbcodes!A:B,2,FALSE))</f>
        <v>TX_CURR_N_DSD_Age_Sex_Agg</v>
      </c>
      <c r="V1885" s="20"/>
      <c r="W1885" s="107" t="str">
        <f>IF(ISNA(VLOOKUP(C1885,descriptions!A:B,2,FALSE)),des!V1449,IF(G1885=" TARGET","Target ","")&amp;VLOOKUP(C1885,descriptions!A:B,2,FALSE))</f>
        <v>Number of adults and children currently receiving antiretroviral therapy (ART)</v>
      </c>
      <c r="X1885" s="20" t="s">
        <v>4</v>
      </c>
      <c r="Y1885" s="20" t="s">
        <v>831</v>
      </c>
      <c r="Z1885" s="20" t="s">
        <v>836</v>
      </c>
      <c r="AA1885" s="20" t="s">
        <v>102</v>
      </c>
      <c r="AB1885" s="20" t="s">
        <v>755</v>
      </c>
      <c r="AC1885" s="19" t="str">
        <f>IF(AB1885&lt;&gt;"",IF(NOT(ISNA(INDEX(os!A:A,MATCH(AB1885,os!B:B,0)))),INDEX(os!A:A,MATCH(AB1885,os!B:B,0)),"0"),"")</f>
        <v/>
      </c>
      <c r="AD1885" s="20" t="s">
        <v>830</v>
      </c>
      <c r="AE1885" s="20"/>
      <c r="AF1885" s="20"/>
      <c r="AG1885" s="20"/>
      <c r="AH1885" s="93" t="str">
        <f>IF(NOT(ISNA(VLOOKUP(B:B,ResultsTargets!A:A,1,0))),"TRUE","")</f>
        <v/>
      </c>
      <c r="AI1885" s="19" t="str">
        <f>IF(ISNA(VLOOKUP(C1885,dim_techarea!A:B,2,FALSE)),"",VLOOKUP(C1885,dim_techarea!A:B,2,FALSE))</f>
        <v>TX_CURR</v>
      </c>
      <c r="AJ1885" s="19" t="str">
        <f>IF(ISNA(VLOOKUP(AI1885,dim_techarea!B:C,2,FALSE)),"",VLOOKUP(AI1885,dim_techarea!B:C,2,FALSE))</f>
        <v>MvszPTQrUhy</v>
      </c>
      <c r="AK1885" s="19" t="str">
        <f>IF(ISNA(VLOOKUP(TRIM(G1885),dim_targetsresults!A:B,2,FALSE)),"",VLOOKUP(TRIM(G1885),dim_targetsresults!A:C,2,FALSE))</f>
        <v>MER Results</v>
      </c>
      <c r="AL1885" s="19" t="str">
        <f>IF(ISNA(VLOOKUP(AK1885,dim_targetsresults!B:C,2,FALSE)),"",VLOOKUP(AK1885,dim_targetsresults!B:C,2,FALSE))</f>
        <v>Jh0jDM5yQ2E</v>
      </c>
      <c r="AM1885" s="19" t="str">
        <f>IF(ISNA(VLOOKUP(TRIM(D1885),dim_numeratordenominator!A:B,2,FALSE)),"",VLOOKUP(TRIM(D1885),dim_numeratordenominator!A:C,2,FALSE))</f>
        <v>Numerator</v>
      </c>
      <c r="AN1885" s="19" t="str">
        <f>IF(ISNA(VLOOKUP(AM1885,dim_numeratordenominator!B:C,2,FALSE)),"",VLOOKUP(AM1885,dim_numeratordenominator!B:C,2,FALSE))</f>
        <v>Som9NRMQqV7</v>
      </c>
      <c r="AO1885" s="19" t="str">
        <f>IF(ISNA(VLOOKUP(TRIM(E1885),dim_supporttype!A:B,2,FALSE)),"",VLOOKUP(TRIM(E1885),dim_supporttype!A:C,2,FALSE))</f>
        <v>DSD</v>
      </c>
      <c r="AP1885" s="19" t="str">
        <f>IF(ISNA(VLOOKUP(AO1885,dim_supporttype!B:C,2,FALSE)),"",VLOOKUP(AO1885,dim_supporttype!B:C,2,FALSE))</f>
        <v>iM13vdNLWKb</v>
      </c>
      <c r="AQ1885" s="19" t="str">
        <f>IF(ISNA(VLOOKUP(TRIM(F1885),dim_disaggs!A:B,2,FALSE)),"No Disagg",VLOOKUP(TRIM(F1885),dim_disaggs!A:B,2,FALSE))</f>
        <v>Age Aggregated/Sex</v>
      </c>
      <c r="AR1885" s="19" t="str">
        <f>IF(ISNA(VLOOKUP(AQ1885,dim_disaggs!B:C,2,FALSE)),"",VLOOKUP(AQ1885,dim_disaggs!B:C,2,FALSE))</f>
        <v>KMhxXDjVseT</v>
      </c>
      <c r="AS1885" s="72"/>
      <c r="AT1885" s="66"/>
      <c r="AU1885" s="72" t="s">
        <v>755</v>
      </c>
      <c r="AV1885" s="73" t="s">
        <v>755</v>
      </c>
      <c r="AW1885" s="66" t="s">
        <v>755</v>
      </c>
      <c r="AX1885" s="66" t="s">
        <v>755</v>
      </c>
      <c r="AY1885" s="20"/>
      <c r="AZ1885" s="20"/>
      <c r="BA1885" s="105" t="str">
        <f t="shared" si="270"/>
        <v/>
      </c>
      <c r="BB1885" s="20" t="str">
        <f t="shared" si="271"/>
        <v/>
      </c>
      <c r="BC1885" s="20"/>
      <c r="BD1885" s="20"/>
      <c r="BE1885" s="75" t="s">
        <v>755</v>
      </c>
      <c r="BF1885" s="73" t="s">
        <v>755</v>
      </c>
      <c r="BG1885" s="55" t="s">
        <v>755</v>
      </c>
      <c r="BH1885" s="76" t="s">
        <v>755</v>
      </c>
      <c r="BI1885" s="20" t="s">
        <v>755</v>
      </c>
      <c r="BJ1885" s="20" t="s">
        <v>755</v>
      </c>
      <c r="BK1885" s="55" t="s">
        <v>755</v>
      </c>
      <c r="BL1885" s="71" t="s">
        <v>755</v>
      </c>
      <c r="BM1885" s="77" t="s">
        <v>755</v>
      </c>
      <c r="BN1885" s="78" t="s">
        <v>755</v>
      </c>
      <c r="BO1885" s="77" t="s">
        <v>755</v>
      </c>
      <c r="BP1885" s="78" t="s">
        <v>755</v>
      </c>
    </row>
    <row r="1886" spans="1:68" s="3" customFormat="1" x14ac:dyDescent="0.2">
      <c r="A1886" s="20" t="s">
        <v>95</v>
      </c>
      <c r="B1886" s="20" t="s">
        <v>121</v>
      </c>
      <c r="C1886" s="20" t="s">
        <v>114</v>
      </c>
      <c r="D1886" s="20" t="s">
        <v>1</v>
      </c>
      <c r="E1886" s="20" t="s">
        <v>77</v>
      </c>
      <c r="F1886" s="20" t="s">
        <v>4156</v>
      </c>
      <c r="G1886" s="20" t="s">
        <v>20086</v>
      </c>
      <c r="H1886" s="20" t="s">
        <v>18672</v>
      </c>
      <c r="I1886" s="19">
        <f t="shared" si="272"/>
        <v>32</v>
      </c>
      <c r="J1886" s="20" t="s">
        <v>205</v>
      </c>
      <c r="K1886" s="20" t="s">
        <v>115</v>
      </c>
      <c r="L1886" s="95" t="str">
        <f>IF(M1886&lt;&gt;"",IF(NOT(ISNA(INDEX(cc!B:B,MATCH(M1886,cc!A:A,0)))),INDEX(cc!B:B,MATCH(M1886,cc!A:A,0)),"0"),"")</f>
        <v>Age (&lt;15,15+-uk, 2) and Sex w/ Unknown</v>
      </c>
      <c r="M1886" s="97" t="s">
        <v>552</v>
      </c>
      <c r="N1886" s="28" t="str">
        <f t="shared" si="273"/>
        <v/>
      </c>
      <c r="O1886" s="19" t="str">
        <f t="shared" si="266"/>
        <v>TX_CURR (N, DSD, Age Aggregated/Sex) v2: Receiving ART</v>
      </c>
      <c r="P1886" s="19" t="str">
        <f t="shared" si="267"/>
        <v>TX_CURR (N, DSD, Age Aggregated/Sex) v2: Receiving ART</v>
      </c>
      <c r="Q1886" s="19" t="str">
        <f t="shared" si="265"/>
        <v>TX_CURR (N, DSD, Age Agg/Sex) v2</v>
      </c>
      <c r="R1886" s="19" t="str">
        <f t="shared" si="268"/>
        <v>TX_CURR_N_DSD_Age_Agg_Sex_v2</v>
      </c>
      <c r="S1886" s="19" t="str">
        <f t="shared" si="269"/>
        <v>TX_CURR_N_DSD_Age_Agg_Sex_v2</v>
      </c>
      <c r="T1886" s="19" t="b">
        <f>NOT(ISNA(VLOOKUP(B1886,dbcodes!A:B,2,FALSE)))</f>
        <v>1</v>
      </c>
      <c r="U1886" s="19" t="str">
        <f>IF(ISNA(VLOOKUP(B1886,dbcodes!A:B,2,FALSE)),des!R1450,VLOOKUP(B1886,dbcodes!A:B,2,FALSE))</f>
        <v>TX_CURR_N_DSD_Aggregated_Age_Sex_v2</v>
      </c>
      <c r="V1886" s="20"/>
      <c r="W1886" s="107" t="str">
        <f>IF(ISNA(VLOOKUP(C1886,descriptions!A:B,2,FALSE)),des!V1450,IF(G1886=" TARGET","Target ","")&amp;VLOOKUP(C1886,descriptions!A:B,2,FALSE))</f>
        <v>Number of adults and children currently receiving antiretroviral therapy (ART)</v>
      </c>
      <c r="X1886" s="20" t="s">
        <v>4</v>
      </c>
      <c r="Y1886" s="20" t="s">
        <v>831</v>
      </c>
      <c r="Z1886" s="20" t="s">
        <v>836</v>
      </c>
      <c r="AA1886" s="20" t="s">
        <v>102</v>
      </c>
      <c r="AB1886" s="20" t="s">
        <v>755</v>
      </c>
      <c r="AC1886" s="19" t="str">
        <f>IF(AB1886&lt;&gt;"",IF(NOT(ISNA(INDEX(os!A:A,MATCH(AB1886,os!B:B,0)))),INDEX(os!A:A,MATCH(AB1886,os!B:B,0)),"0"),"")</f>
        <v/>
      </c>
      <c r="AD1886" s="20" t="s">
        <v>830</v>
      </c>
      <c r="AE1886" s="20"/>
      <c r="AF1886" s="20"/>
      <c r="AG1886" s="20"/>
      <c r="AH1886" s="93" t="str">
        <f>IF(NOT(ISNA(VLOOKUP(B:B,ResultsTargets!A:A,1,0))),"TRUE","")</f>
        <v/>
      </c>
      <c r="AI1886" s="19" t="str">
        <f>IF(ISNA(VLOOKUP(C1886,dim_techarea!A:B,2,FALSE)),"",VLOOKUP(C1886,dim_techarea!A:B,2,FALSE))</f>
        <v>TX_CURR</v>
      </c>
      <c r="AJ1886" s="19" t="str">
        <f>IF(ISNA(VLOOKUP(AI1886,dim_techarea!B:C,2,FALSE)),"",VLOOKUP(AI1886,dim_techarea!B:C,2,FALSE))</f>
        <v>MvszPTQrUhy</v>
      </c>
      <c r="AK1886" s="19" t="str">
        <f>IF(ISNA(VLOOKUP(TRIM(G1886),dim_targetsresults!A:B,2,FALSE)),"",VLOOKUP(TRIM(G1886),dim_targetsresults!A:C,2,FALSE))</f>
        <v>MER Results</v>
      </c>
      <c r="AL1886" s="19" t="str">
        <f>IF(ISNA(VLOOKUP(AK1886,dim_targetsresults!B:C,2,FALSE)),"",VLOOKUP(AK1886,dim_targetsresults!B:C,2,FALSE))</f>
        <v>Jh0jDM5yQ2E</v>
      </c>
      <c r="AM1886" s="19" t="str">
        <f>IF(ISNA(VLOOKUP(TRIM(D1886),dim_numeratordenominator!A:B,2,FALSE)),"",VLOOKUP(TRIM(D1886),dim_numeratordenominator!A:C,2,FALSE))</f>
        <v>Numerator</v>
      </c>
      <c r="AN1886" s="19" t="str">
        <f>IF(ISNA(VLOOKUP(AM1886,dim_numeratordenominator!B:C,2,FALSE)),"",VLOOKUP(AM1886,dim_numeratordenominator!B:C,2,FALSE))</f>
        <v>Som9NRMQqV7</v>
      </c>
      <c r="AO1886" s="19" t="str">
        <f>IF(ISNA(VLOOKUP(TRIM(E1886),dim_supporttype!A:B,2,FALSE)),"",VLOOKUP(TRIM(E1886),dim_supporttype!A:C,2,FALSE))</f>
        <v>DSD</v>
      </c>
      <c r="AP1886" s="19" t="str">
        <f>IF(ISNA(VLOOKUP(AO1886,dim_supporttype!B:C,2,FALSE)),"",VLOOKUP(AO1886,dim_supporttype!B:C,2,FALSE))</f>
        <v>iM13vdNLWKb</v>
      </c>
      <c r="AQ1886" s="19" t="str">
        <f>IF(ISNA(VLOOKUP(TRIM(F1886),dim_disaggs!A:B,2,FALSE)),"No Disagg",VLOOKUP(TRIM(F1886),dim_disaggs!A:B,2,FALSE))</f>
        <v>Age Aggregated/Sex</v>
      </c>
      <c r="AR1886" s="19" t="str">
        <f>IF(ISNA(VLOOKUP(AQ1886,dim_disaggs!B:C,2,FALSE)),"",VLOOKUP(AQ1886,dim_disaggs!B:C,2,FALSE))</f>
        <v>KMhxXDjVseT</v>
      </c>
      <c r="AS1886" s="72"/>
      <c r="AT1886" s="66"/>
      <c r="AU1886" s="72" t="s">
        <v>755</v>
      </c>
      <c r="AV1886" s="73" t="s">
        <v>755</v>
      </c>
      <c r="AW1886" s="66" t="s">
        <v>755</v>
      </c>
      <c r="AX1886" s="66" t="s">
        <v>755</v>
      </c>
      <c r="AY1886" s="20"/>
      <c r="AZ1886" s="20"/>
      <c r="BA1886" s="105" t="str">
        <f t="shared" si="270"/>
        <v/>
      </c>
      <c r="BB1886" s="20" t="str">
        <f t="shared" si="271"/>
        <v/>
      </c>
      <c r="BC1886" s="20"/>
      <c r="BD1886" s="20"/>
      <c r="BE1886" s="75" t="s">
        <v>755</v>
      </c>
      <c r="BF1886" s="73" t="s">
        <v>755</v>
      </c>
      <c r="BG1886" s="55" t="s">
        <v>755</v>
      </c>
      <c r="BH1886" s="76" t="s">
        <v>755</v>
      </c>
      <c r="BI1886" s="20" t="s">
        <v>755</v>
      </c>
      <c r="BJ1886" s="20" t="s">
        <v>755</v>
      </c>
      <c r="BK1886" s="55" t="s">
        <v>755</v>
      </c>
      <c r="BL1886" s="71" t="s">
        <v>755</v>
      </c>
      <c r="BM1886" s="77" t="s">
        <v>755</v>
      </c>
      <c r="BN1886" s="78" t="s">
        <v>755</v>
      </c>
      <c r="BO1886" s="77" t="s">
        <v>755</v>
      </c>
      <c r="BP1886" s="78" t="s">
        <v>755</v>
      </c>
    </row>
    <row r="1887" spans="1:68" s="3" customFormat="1" x14ac:dyDescent="0.2">
      <c r="A1887" s="20" t="s">
        <v>95</v>
      </c>
      <c r="B1887" s="20" t="s">
        <v>1884</v>
      </c>
      <c r="C1887" s="20" t="s">
        <v>114</v>
      </c>
      <c r="D1887" s="20" t="s">
        <v>1</v>
      </c>
      <c r="E1887" s="20" t="s">
        <v>78</v>
      </c>
      <c r="F1887" s="20" t="s">
        <v>4156</v>
      </c>
      <c r="G1887" s="20" t="s">
        <v>20086</v>
      </c>
      <c r="H1887" s="20" t="s">
        <v>18672</v>
      </c>
      <c r="I1887" s="19">
        <f t="shared" si="272"/>
        <v>28</v>
      </c>
      <c r="J1887" s="20" t="s">
        <v>755</v>
      </c>
      <c r="K1887" s="20" t="s">
        <v>115</v>
      </c>
      <c r="L1887" s="95" t="str">
        <f>IF(M1887&lt;&gt;"",IF(NOT(ISNA(INDEX(cc!B:B,MATCH(M1887,cc!A:A,0)))),INDEX(cc!B:B,MATCH(M1887,cc!A:A,0)),"0"),"")</f>
        <v>Age (&lt;1-15+,3) and Sex</v>
      </c>
      <c r="M1887" s="97" t="s">
        <v>4019</v>
      </c>
      <c r="N1887" s="28" t="str">
        <f t="shared" si="273"/>
        <v/>
      </c>
      <c r="O1887" s="19" t="str">
        <f t="shared" si="266"/>
        <v>TX_CURR (N, TA, Age Aggregated/Sex): Receiving ART</v>
      </c>
      <c r="P1887" s="19" t="str">
        <f t="shared" si="267"/>
        <v>TX_CURR (N, TA, Age Aggregated/Sex): Receiving ART</v>
      </c>
      <c r="Q1887" s="19" t="str">
        <f t="shared" si="265"/>
        <v>TX_CURR (N, TA, Age Agg/Sex)</v>
      </c>
      <c r="R1887" s="19" t="str">
        <f t="shared" si="268"/>
        <v>TX_CURR_N_TA_Age_Agg_Sex</v>
      </c>
      <c r="S1887" s="19" t="str">
        <f t="shared" si="269"/>
        <v>TX_CURR_N_TA_Age_Agg_Sex_</v>
      </c>
      <c r="T1887" s="19" t="b">
        <f>NOT(ISNA(VLOOKUP(B1887,dbcodes!A:B,2,FALSE)))</f>
        <v>1</v>
      </c>
      <c r="U1887" s="19" t="str">
        <f>IF(ISNA(VLOOKUP(B1887,dbcodes!A:B,2,FALSE)),des!R1451,VLOOKUP(B1887,dbcodes!A:B,2,FALSE))</f>
        <v>TX_CURR_N_TA_Age_Sex_Agg</v>
      </c>
      <c r="V1887" s="20"/>
      <c r="W1887" s="107" t="str">
        <f>IF(ISNA(VLOOKUP(C1887,descriptions!A:B,2,FALSE)),des!V1451,IF(G1887=" TARGET","Target ","")&amp;VLOOKUP(C1887,descriptions!A:B,2,FALSE))</f>
        <v>Number of adults and children currently receiving antiretroviral therapy (ART)</v>
      </c>
      <c r="X1887" s="20" t="s">
        <v>4</v>
      </c>
      <c r="Y1887" s="20" t="s">
        <v>831</v>
      </c>
      <c r="Z1887" s="20" t="s">
        <v>836</v>
      </c>
      <c r="AA1887" s="20" t="s">
        <v>102</v>
      </c>
      <c r="AB1887" s="20" t="s">
        <v>755</v>
      </c>
      <c r="AC1887" s="19" t="str">
        <f>IF(AB1887&lt;&gt;"",IF(NOT(ISNA(INDEX(os!A:A,MATCH(AB1887,os!B:B,0)))),INDEX(os!A:A,MATCH(AB1887,os!B:B,0)),"0"),"")</f>
        <v/>
      </c>
      <c r="AD1887" s="20" t="s">
        <v>830</v>
      </c>
      <c r="AE1887" s="20"/>
      <c r="AF1887" s="20"/>
      <c r="AG1887" s="20"/>
      <c r="AH1887" s="93" t="str">
        <f>IF(NOT(ISNA(VLOOKUP(B:B,ResultsTargets!A:A,1,0))),"TRUE","")</f>
        <v/>
      </c>
      <c r="AI1887" s="19" t="str">
        <f>IF(ISNA(VLOOKUP(C1887,dim_techarea!A:B,2,FALSE)),"",VLOOKUP(C1887,dim_techarea!A:B,2,FALSE))</f>
        <v>TX_CURR</v>
      </c>
      <c r="AJ1887" s="19" t="str">
        <f>IF(ISNA(VLOOKUP(AI1887,dim_techarea!B:C,2,FALSE)),"",VLOOKUP(AI1887,dim_techarea!B:C,2,FALSE))</f>
        <v>MvszPTQrUhy</v>
      </c>
      <c r="AK1887" s="19" t="str">
        <f>IF(ISNA(VLOOKUP(TRIM(G1887),dim_targetsresults!A:B,2,FALSE)),"",VLOOKUP(TRIM(G1887),dim_targetsresults!A:C,2,FALSE))</f>
        <v>MER Results</v>
      </c>
      <c r="AL1887" s="19" t="str">
        <f>IF(ISNA(VLOOKUP(AK1887,dim_targetsresults!B:C,2,FALSE)),"",VLOOKUP(AK1887,dim_targetsresults!B:C,2,FALSE))</f>
        <v>Jh0jDM5yQ2E</v>
      </c>
      <c r="AM1887" s="19" t="str">
        <f>IF(ISNA(VLOOKUP(TRIM(D1887),dim_numeratordenominator!A:B,2,FALSE)),"",VLOOKUP(TRIM(D1887),dim_numeratordenominator!A:C,2,FALSE))</f>
        <v>Numerator</v>
      </c>
      <c r="AN1887" s="19" t="str">
        <f>IF(ISNA(VLOOKUP(AM1887,dim_numeratordenominator!B:C,2,FALSE)),"",VLOOKUP(AM1887,dim_numeratordenominator!B:C,2,FALSE))</f>
        <v>Som9NRMQqV7</v>
      </c>
      <c r="AO1887" s="19" t="str">
        <f>IF(ISNA(VLOOKUP(TRIM(E1887),dim_supporttype!A:B,2,FALSE)),"",VLOOKUP(TRIM(E1887),dim_supporttype!A:C,2,FALSE))</f>
        <v>TA</v>
      </c>
      <c r="AP1887" s="19" t="str">
        <f>IF(ISNA(VLOOKUP(AO1887,dim_supporttype!B:C,2,FALSE)),"",VLOOKUP(AO1887,dim_supporttype!B:C,2,FALSE))</f>
        <v>cRAGKdWIDn4</v>
      </c>
      <c r="AQ1887" s="19" t="str">
        <f>IF(ISNA(VLOOKUP(TRIM(F1887),dim_disaggs!A:B,2,FALSE)),"No Disagg",VLOOKUP(TRIM(F1887),dim_disaggs!A:B,2,FALSE))</f>
        <v>Age Aggregated/Sex</v>
      </c>
      <c r="AR1887" s="19" t="str">
        <f>IF(ISNA(VLOOKUP(AQ1887,dim_disaggs!B:C,2,FALSE)),"",VLOOKUP(AQ1887,dim_disaggs!B:C,2,FALSE))</f>
        <v>KMhxXDjVseT</v>
      </c>
      <c r="AS1887" s="72"/>
      <c r="AT1887" s="66"/>
      <c r="AU1887" s="72" t="s">
        <v>755</v>
      </c>
      <c r="AV1887" s="73" t="s">
        <v>755</v>
      </c>
      <c r="AW1887" s="66" t="s">
        <v>755</v>
      </c>
      <c r="AX1887" s="66" t="s">
        <v>755</v>
      </c>
      <c r="AY1887" s="20"/>
      <c r="AZ1887" s="20"/>
      <c r="BA1887" s="105" t="str">
        <f t="shared" si="270"/>
        <v/>
      </c>
      <c r="BB1887" s="20" t="str">
        <f t="shared" si="271"/>
        <v/>
      </c>
      <c r="BC1887" s="20"/>
      <c r="BD1887" s="20"/>
      <c r="BE1887" s="75" t="s">
        <v>755</v>
      </c>
      <c r="BF1887" s="73" t="s">
        <v>755</v>
      </c>
      <c r="BG1887" s="55" t="s">
        <v>755</v>
      </c>
      <c r="BH1887" s="76" t="s">
        <v>755</v>
      </c>
      <c r="BI1887" s="20" t="s">
        <v>755</v>
      </c>
      <c r="BJ1887" s="20" t="s">
        <v>755</v>
      </c>
      <c r="BK1887" s="55" t="s">
        <v>755</v>
      </c>
      <c r="BL1887" s="71" t="s">
        <v>755</v>
      </c>
      <c r="BM1887" s="77" t="s">
        <v>755</v>
      </c>
      <c r="BN1887" s="78" t="s">
        <v>755</v>
      </c>
      <c r="BO1887" s="77" t="s">
        <v>755</v>
      </c>
      <c r="BP1887" s="78" t="s">
        <v>755</v>
      </c>
    </row>
    <row r="1888" spans="1:68" s="3" customFormat="1" x14ac:dyDescent="0.2">
      <c r="A1888" s="20" t="s">
        <v>95</v>
      </c>
      <c r="B1888" s="20" t="s">
        <v>122</v>
      </c>
      <c r="C1888" s="20" t="s">
        <v>114</v>
      </c>
      <c r="D1888" s="20" t="s">
        <v>1</v>
      </c>
      <c r="E1888" s="20" t="s">
        <v>78</v>
      </c>
      <c r="F1888" s="20" t="s">
        <v>4156</v>
      </c>
      <c r="G1888" s="20" t="s">
        <v>20086</v>
      </c>
      <c r="H1888" s="20" t="s">
        <v>18672</v>
      </c>
      <c r="I1888" s="19">
        <f t="shared" si="272"/>
        <v>31</v>
      </c>
      <c r="J1888" s="20" t="s">
        <v>205</v>
      </c>
      <c r="K1888" s="20" t="s">
        <v>115</v>
      </c>
      <c r="L1888" s="95" t="str">
        <f>IF(M1888&lt;&gt;"",IF(NOT(ISNA(INDEX(cc!B:B,MATCH(M1888,cc!A:A,0)))),INDEX(cc!B:B,MATCH(M1888,cc!A:A,0)),"0"),"")</f>
        <v>Age (&lt;15,15+-uk, 2) and Sex w/ Unknown</v>
      </c>
      <c r="M1888" s="97" t="s">
        <v>552</v>
      </c>
      <c r="N1888" s="28" t="str">
        <f t="shared" si="273"/>
        <v/>
      </c>
      <c r="O1888" s="19" t="str">
        <f t="shared" si="266"/>
        <v>TX_CURR (N, TA, Age Aggregated/Sex) v2: Receiving ART</v>
      </c>
      <c r="P1888" s="19" t="str">
        <f t="shared" si="267"/>
        <v>TX_CURR (N, TA, Age Aggregated/Sex) v2: Receiving ART</v>
      </c>
      <c r="Q1888" s="19" t="str">
        <f t="shared" si="265"/>
        <v>TX_CURR (N, TA, Age Agg/Sex) v2</v>
      </c>
      <c r="R1888" s="19" t="str">
        <f t="shared" si="268"/>
        <v>TX_CURR_N_TA_Age_Agg_Sex_v2</v>
      </c>
      <c r="S1888" s="19" t="str">
        <f t="shared" si="269"/>
        <v>TX_CURR_N_TA_Age_Agg_Sex_v2</v>
      </c>
      <c r="T1888" s="19" t="b">
        <f>NOT(ISNA(VLOOKUP(B1888,dbcodes!A:B,2,FALSE)))</f>
        <v>1</v>
      </c>
      <c r="U1888" s="19" t="str">
        <f>IF(ISNA(VLOOKUP(B1888,dbcodes!A:B,2,FALSE)),des!R1452,VLOOKUP(B1888,dbcodes!A:B,2,FALSE))</f>
        <v>TX_CURR_N_TA_Aggregated_Age_Sex_v2</v>
      </c>
      <c r="V1888" s="20"/>
      <c r="W1888" s="107" t="str">
        <f>IF(ISNA(VLOOKUP(C1888,descriptions!A:B,2,FALSE)),des!V1452,IF(G1888=" TARGET","Target ","")&amp;VLOOKUP(C1888,descriptions!A:B,2,FALSE))</f>
        <v>Number of adults and children currently receiving antiretroviral therapy (ART)</v>
      </c>
      <c r="X1888" s="20" t="s">
        <v>4</v>
      </c>
      <c r="Y1888" s="20" t="s">
        <v>831</v>
      </c>
      <c r="Z1888" s="20" t="s">
        <v>836</v>
      </c>
      <c r="AA1888" s="20" t="s">
        <v>102</v>
      </c>
      <c r="AB1888" s="20" t="s">
        <v>755</v>
      </c>
      <c r="AC1888" s="19" t="str">
        <f>IF(AB1888&lt;&gt;"",IF(NOT(ISNA(INDEX(os!A:A,MATCH(AB1888,os!B:B,0)))),INDEX(os!A:A,MATCH(AB1888,os!B:B,0)),"0"),"")</f>
        <v/>
      </c>
      <c r="AD1888" s="20" t="s">
        <v>830</v>
      </c>
      <c r="AE1888" s="20"/>
      <c r="AF1888" s="20"/>
      <c r="AG1888" s="20"/>
      <c r="AH1888" s="93" t="str">
        <f>IF(NOT(ISNA(VLOOKUP(B:B,ResultsTargets!A:A,1,0))),"TRUE","")</f>
        <v/>
      </c>
      <c r="AI1888" s="19" t="str">
        <f>IF(ISNA(VLOOKUP(C1888,dim_techarea!A:B,2,FALSE)),"",VLOOKUP(C1888,dim_techarea!A:B,2,FALSE))</f>
        <v>TX_CURR</v>
      </c>
      <c r="AJ1888" s="19" t="str">
        <f>IF(ISNA(VLOOKUP(AI1888,dim_techarea!B:C,2,FALSE)),"",VLOOKUP(AI1888,dim_techarea!B:C,2,FALSE))</f>
        <v>MvszPTQrUhy</v>
      </c>
      <c r="AK1888" s="19" t="str">
        <f>IF(ISNA(VLOOKUP(TRIM(G1888),dim_targetsresults!A:B,2,FALSE)),"",VLOOKUP(TRIM(G1888),dim_targetsresults!A:C,2,FALSE))</f>
        <v>MER Results</v>
      </c>
      <c r="AL1888" s="19" t="str">
        <f>IF(ISNA(VLOOKUP(AK1888,dim_targetsresults!B:C,2,FALSE)),"",VLOOKUP(AK1888,dim_targetsresults!B:C,2,FALSE))</f>
        <v>Jh0jDM5yQ2E</v>
      </c>
      <c r="AM1888" s="19" t="str">
        <f>IF(ISNA(VLOOKUP(TRIM(D1888),dim_numeratordenominator!A:B,2,FALSE)),"",VLOOKUP(TRIM(D1888),dim_numeratordenominator!A:C,2,FALSE))</f>
        <v>Numerator</v>
      </c>
      <c r="AN1888" s="19" t="str">
        <f>IF(ISNA(VLOOKUP(AM1888,dim_numeratordenominator!B:C,2,FALSE)),"",VLOOKUP(AM1888,dim_numeratordenominator!B:C,2,FALSE))</f>
        <v>Som9NRMQqV7</v>
      </c>
      <c r="AO1888" s="19" t="str">
        <f>IF(ISNA(VLOOKUP(TRIM(E1888),dim_supporttype!A:B,2,FALSE)),"",VLOOKUP(TRIM(E1888),dim_supporttype!A:C,2,FALSE))</f>
        <v>TA</v>
      </c>
      <c r="AP1888" s="19" t="str">
        <f>IF(ISNA(VLOOKUP(AO1888,dim_supporttype!B:C,2,FALSE)),"",VLOOKUP(AO1888,dim_supporttype!B:C,2,FALSE))</f>
        <v>cRAGKdWIDn4</v>
      </c>
      <c r="AQ1888" s="19" t="str">
        <f>IF(ISNA(VLOOKUP(TRIM(F1888),dim_disaggs!A:B,2,FALSE)),"No Disagg",VLOOKUP(TRIM(F1888),dim_disaggs!A:B,2,FALSE))</f>
        <v>Age Aggregated/Sex</v>
      </c>
      <c r="AR1888" s="19" t="str">
        <f>IF(ISNA(VLOOKUP(AQ1888,dim_disaggs!B:C,2,FALSE)),"",VLOOKUP(AQ1888,dim_disaggs!B:C,2,FALSE))</f>
        <v>KMhxXDjVseT</v>
      </c>
      <c r="AS1888" s="72"/>
      <c r="AT1888" s="66"/>
      <c r="AU1888" s="72" t="s">
        <v>755</v>
      </c>
      <c r="AV1888" s="73" t="s">
        <v>755</v>
      </c>
      <c r="AW1888" s="66" t="s">
        <v>755</v>
      </c>
      <c r="AX1888" s="66" t="s">
        <v>755</v>
      </c>
      <c r="AY1888" s="20"/>
      <c r="AZ1888" s="20"/>
      <c r="BA1888" s="105" t="str">
        <f t="shared" si="270"/>
        <v/>
      </c>
      <c r="BB1888" s="20" t="str">
        <f t="shared" si="271"/>
        <v/>
      </c>
      <c r="BC1888" s="20"/>
      <c r="BD1888" s="20"/>
      <c r="BE1888" s="75" t="s">
        <v>755</v>
      </c>
      <c r="BF1888" s="73" t="s">
        <v>755</v>
      </c>
      <c r="BG1888" s="55" t="s">
        <v>755</v>
      </c>
      <c r="BH1888" s="76" t="s">
        <v>755</v>
      </c>
      <c r="BI1888" s="20" t="s">
        <v>755</v>
      </c>
      <c r="BJ1888" s="20" t="s">
        <v>755</v>
      </c>
      <c r="BK1888" s="55" t="s">
        <v>755</v>
      </c>
      <c r="BL1888" s="71" t="s">
        <v>755</v>
      </c>
      <c r="BM1888" s="77" t="s">
        <v>755</v>
      </c>
      <c r="BN1888" s="78" t="s">
        <v>755</v>
      </c>
      <c r="BO1888" s="77" t="s">
        <v>755</v>
      </c>
      <c r="BP1888" s="78" t="s">
        <v>755</v>
      </c>
    </row>
    <row r="1889" spans="1:68" s="3" customFormat="1" x14ac:dyDescent="0.2">
      <c r="A1889" s="20" t="s">
        <v>95</v>
      </c>
      <c r="B1889" s="20" t="s">
        <v>1877</v>
      </c>
      <c r="C1889" s="20" t="s">
        <v>114</v>
      </c>
      <c r="D1889" s="20" t="s">
        <v>1</v>
      </c>
      <c r="E1889" s="20" t="s">
        <v>77</v>
      </c>
      <c r="F1889" s="20" t="s">
        <v>135</v>
      </c>
      <c r="G1889" s="20" t="s">
        <v>20086</v>
      </c>
      <c r="H1889" s="20" t="s">
        <v>135</v>
      </c>
      <c r="I1889" s="19">
        <f t="shared" si="272"/>
        <v>25</v>
      </c>
      <c r="J1889" s="20" t="s">
        <v>755</v>
      </c>
      <c r="K1889" s="20" t="s">
        <v>115</v>
      </c>
      <c r="L1889" s="95" t="str">
        <f>IF(M1889&lt;&gt;"",IF(NOT(ISNA(INDEX(cc!B:B,MATCH(M1889,cc!A:A,0)))),INDEX(cc!B:B,MATCH(M1889,cc!A:A,0)),"0"),"")</f>
        <v>Age (&lt;1-15+, 5) and Sex</v>
      </c>
      <c r="M1889" s="97" t="s">
        <v>4023</v>
      </c>
      <c r="N1889" s="28" t="str">
        <f t="shared" si="273"/>
        <v/>
      </c>
      <c r="O1889" s="19" t="str">
        <f t="shared" si="266"/>
        <v>TX_CURR (N, DSD, Age/Sex): Receiving ART</v>
      </c>
      <c r="P1889" s="19" t="str">
        <f t="shared" si="267"/>
        <v>TX_CURR (N, DSD, Age/Sex): Receiving ART</v>
      </c>
      <c r="Q1889" s="19" t="str">
        <f t="shared" si="265"/>
        <v>TX_CURR (N, DSD, Age/Sex)</v>
      </c>
      <c r="R1889" s="19" t="str">
        <f t="shared" si="268"/>
        <v>TX_CURR_N_DSD_Age_Sex</v>
      </c>
      <c r="S1889" s="19" t="str">
        <f t="shared" si="269"/>
        <v>TX_CURR_N_DSD_Age_Sex_</v>
      </c>
      <c r="T1889" s="19" t="b">
        <f>NOT(ISNA(VLOOKUP(B1889,dbcodes!A:B,2,FALSE)))</f>
        <v>1</v>
      </c>
      <c r="U1889" s="19" t="str">
        <f>IF(ISNA(VLOOKUP(B1889,dbcodes!A:B,2,FALSE)),des!R1456,VLOOKUP(B1889,dbcodes!A:B,2,FALSE))</f>
        <v>TX_CURR_N_DSD_Age_Sex</v>
      </c>
      <c r="V1889" s="20"/>
      <c r="W1889" s="107" t="str">
        <f>IF(ISNA(VLOOKUP(C1889,descriptions!A:B,2,FALSE)),des!V1456,IF(G1889=" TARGET","Target ","")&amp;VLOOKUP(C1889,descriptions!A:B,2,FALSE))</f>
        <v>Number of adults and children currently receiving antiretroviral therapy (ART)</v>
      </c>
      <c r="X1889" s="20" t="s">
        <v>4</v>
      </c>
      <c r="Y1889" s="20" t="s">
        <v>831</v>
      </c>
      <c r="Z1889" s="20" t="s">
        <v>836</v>
      </c>
      <c r="AA1889" s="20" t="s">
        <v>102</v>
      </c>
      <c r="AB1889" s="20" t="s">
        <v>755</v>
      </c>
      <c r="AC1889" s="19" t="str">
        <f>IF(AB1889&lt;&gt;"",IF(NOT(ISNA(INDEX(os!A:A,MATCH(AB1889,os!B:B,0)))),INDEX(os!A:A,MATCH(AB1889,os!B:B,0)),"0"),"")</f>
        <v/>
      </c>
      <c r="AD1889" s="20" t="s">
        <v>830</v>
      </c>
      <c r="AE1889" s="20"/>
      <c r="AF1889" s="20"/>
      <c r="AG1889" s="20"/>
      <c r="AH1889" s="93" t="str">
        <f>IF(NOT(ISNA(VLOOKUP(B:B,ResultsTargets!A:A,1,0))),"TRUE","")</f>
        <v/>
      </c>
      <c r="AI1889" s="19" t="str">
        <f>IF(ISNA(VLOOKUP(C1889,dim_techarea!A:B,2,FALSE)),"",VLOOKUP(C1889,dim_techarea!A:B,2,FALSE))</f>
        <v>TX_CURR</v>
      </c>
      <c r="AJ1889" s="19" t="str">
        <f>IF(ISNA(VLOOKUP(AI1889,dim_techarea!B:C,2,FALSE)),"",VLOOKUP(AI1889,dim_techarea!B:C,2,FALSE))</f>
        <v>MvszPTQrUhy</v>
      </c>
      <c r="AK1889" s="19" t="str">
        <f>IF(ISNA(VLOOKUP(TRIM(G1889),dim_targetsresults!A:B,2,FALSE)),"",VLOOKUP(TRIM(G1889),dim_targetsresults!A:C,2,FALSE))</f>
        <v>MER Results</v>
      </c>
      <c r="AL1889" s="19" t="str">
        <f>IF(ISNA(VLOOKUP(AK1889,dim_targetsresults!B:C,2,FALSE)),"",VLOOKUP(AK1889,dim_targetsresults!B:C,2,FALSE))</f>
        <v>Jh0jDM5yQ2E</v>
      </c>
      <c r="AM1889" s="19" t="str">
        <f>IF(ISNA(VLOOKUP(TRIM(D1889),dim_numeratordenominator!A:B,2,FALSE)),"",VLOOKUP(TRIM(D1889),dim_numeratordenominator!A:C,2,FALSE))</f>
        <v>Numerator</v>
      </c>
      <c r="AN1889" s="19" t="str">
        <f>IF(ISNA(VLOOKUP(AM1889,dim_numeratordenominator!B:C,2,FALSE)),"",VLOOKUP(AM1889,dim_numeratordenominator!B:C,2,FALSE))</f>
        <v>Som9NRMQqV7</v>
      </c>
      <c r="AO1889" s="19" t="str">
        <f>IF(ISNA(VLOOKUP(TRIM(E1889),dim_supporttype!A:B,2,FALSE)),"",VLOOKUP(TRIM(E1889),dim_supporttype!A:C,2,FALSE))</f>
        <v>DSD</v>
      </c>
      <c r="AP1889" s="19" t="str">
        <f>IF(ISNA(VLOOKUP(AO1889,dim_supporttype!B:C,2,FALSE)),"",VLOOKUP(AO1889,dim_supporttype!B:C,2,FALSE))</f>
        <v>iM13vdNLWKb</v>
      </c>
      <c r="AQ1889" s="19" t="str">
        <f>IF(ISNA(VLOOKUP(TRIM(F1889),dim_disaggs!A:B,2,FALSE)),"No Disagg",VLOOKUP(TRIM(F1889),dim_disaggs!A:B,2,FALSE))</f>
        <v>Age/Sex</v>
      </c>
      <c r="AR1889" s="19" t="str">
        <f>IF(ISNA(VLOOKUP(AQ1889,dim_disaggs!B:C,2,FALSE)),"",VLOOKUP(AQ1889,dim_disaggs!B:C,2,FALSE))</f>
        <v>Qbz6SrpmJ1y</v>
      </c>
      <c r="AS1889" s="72"/>
      <c r="AT1889" s="66"/>
      <c r="AU1889" s="72" t="s">
        <v>755</v>
      </c>
      <c r="AV1889" s="73" t="s">
        <v>755</v>
      </c>
      <c r="AW1889" s="66" t="s">
        <v>755</v>
      </c>
      <c r="AX1889" s="66" t="s">
        <v>755</v>
      </c>
      <c r="AY1889" s="20"/>
      <c r="AZ1889" s="20"/>
      <c r="BA1889" s="105" t="str">
        <f t="shared" si="270"/>
        <v/>
      </c>
      <c r="BB1889" s="20" t="str">
        <f t="shared" si="271"/>
        <v/>
      </c>
      <c r="BC1889" s="20"/>
      <c r="BD1889" s="20"/>
      <c r="BE1889" s="75" t="s">
        <v>755</v>
      </c>
      <c r="BF1889" s="73" t="s">
        <v>755</v>
      </c>
      <c r="BG1889" s="55" t="s">
        <v>755</v>
      </c>
      <c r="BH1889" s="76" t="s">
        <v>755</v>
      </c>
      <c r="BI1889" s="20" t="s">
        <v>755</v>
      </c>
      <c r="BJ1889" s="20" t="s">
        <v>755</v>
      </c>
      <c r="BK1889" s="55" t="s">
        <v>755</v>
      </c>
      <c r="BL1889" s="71" t="s">
        <v>755</v>
      </c>
      <c r="BM1889" s="77" t="s">
        <v>755</v>
      </c>
      <c r="BN1889" s="78" t="s">
        <v>755</v>
      </c>
      <c r="BO1889" s="77" t="s">
        <v>755</v>
      </c>
      <c r="BP1889" s="78" t="s">
        <v>755</v>
      </c>
    </row>
    <row r="1890" spans="1:68" s="3" customFormat="1" x14ac:dyDescent="0.2">
      <c r="A1890" s="20" t="s">
        <v>95</v>
      </c>
      <c r="B1890" s="20" t="s">
        <v>1886</v>
      </c>
      <c r="C1890" s="20" t="s">
        <v>114</v>
      </c>
      <c r="D1890" s="20" t="s">
        <v>1</v>
      </c>
      <c r="E1890" s="20" t="s">
        <v>78</v>
      </c>
      <c r="F1890" s="20" t="s">
        <v>135</v>
      </c>
      <c r="G1890" s="20" t="s">
        <v>20086</v>
      </c>
      <c r="H1890" s="20" t="s">
        <v>135</v>
      </c>
      <c r="I1890" s="19">
        <f t="shared" si="272"/>
        <v>24</v>
      </c>
      <c r="J1890" s="20" t="s">
        <v>755</v>
      </c>
      <c r="K1890" s="20" t="s">
        <v>115</v>
      </c>
      <c r="L1890" s="95" t="str">
        <f>IF(M1890&lt;&gt;"",IF(NOT(ISNA(INDEX(cc!B:B,MATCH(M1890,cc!A:A,0)))),INDEX(cc!B:B,MATCH(M1890,cc!A:A,0)),"0"),"")</f>
        <v>Age (&lt;1-15+, 5) and Sex</v>
      </c>
      <c r="M1890" s="97" t="s">
        <v>4023</v>
      </c>
      <c r="N1890" s="28" t="str">
        <f t="shared" si="273"/>
        <v/>
      </c>
      <c r="O1890" s="19" t="str">
        <f t="shared" si="266"/>
        <v>TX_CURR (N, TA, Age/Sex): Receiving ART</v>
      </c>
      <c r="P1890" s="19" t="str">
        <f t="shared" si="267"/>
        <v>TX_CURR (N, TA, Age/Sex): Receiving ART</v>
      </c>
      <c r="Q1890" s="19" t="str">
        <f t="shared" si="265"/>
        <v>TX_CURR (N, TA, Age/Sex)</v>
      </c>
      <c r="R1890" s="19" t="str">
        <f t="shared" si="268"/>
        <v>TX_CURR_N_TA_Age_Sex</v>
      </c>
      <c r="S1890" s="19" t="str">
        <f t="shared" si="269"/>
        <v>TX_CURR_N_TA_Age_Sex_</v>
      </c>
      <c r="T1890" s="19" t="b">
        <f>NOT(ISNA(VLOOKUP(B1890,dbcodes!A:B,2,FALSE)))</f>
        <v>1</v>
      </c>
      <c r="U1890" s="19" t="str">
        <f>IF(ISNA(VLOOKUP(B1890,dbcodes!A:B,2,FALSE)),des!R1457,VLOOKUP(B1890,dbcodes!A:B,2,FALSE))</f>
        <v>TX_CURR_N_TA_Age_Sex</v>
      </c>
      <c r="V1890" s="20"/>
      <c r="W1890" s="107" t="str">
        <f>IF(ISNA(VLOOKUP(C1890,descriptions!A:B,2,FALSE)),des!V1457,IF(G1890=" TARGET","Target ","")&amp;VLOOKUP(C1890,descriptions!A:B,2,FALSE))</f>
        <v>Number of adults and children currently receiving antiretroviral therapy (ART)</v>
      </c>
      <c r="X1890" s="20" t="s">
        <v>4</v>
      </c>
      <c r="Y1890" s="20" t="s">
        <v>831</v>
      </c>
      <c r="Z1890" s="20" t="s">
        <v>836</v>
      </c>
      <c r="AA1890" s="20" t="s">
        <v>102</v>
      </c>
      <c r="AB1890" s="20" t="s">
        <v>755</v>
      </c>
      <c r="AC1890" s="19" t="str">
        <f>IF(AB1890&lt;&gt;"",IF(NOT(ISNA(INDEX(os!A:A,MATCH(AB1890,os!B:B,0)))),INDEX(os!A:A,MATCH(AB1890,os!B:B,0)),"0"),"")</f>
        <v/>
      </c>
      <c r="AD1890" s="20" t="s">
        <v>830</v>
      </c>
      <c r="AE1890" s="20"/>
      <c r="AF1890" s="20"/>
      <c r="AG1890" s="20"/>
      <c r="AH1890" s="93" t="str">
        <f>IF(NOT(ISNA(VLOOKUP(B:B,ResultsTargets!A:A,1,0))),"TRUE","")</f>
        <v/>
      </c>
      <c r="AI1890" s="19" t="str">
        <f>IF(ISNA(VLOOKUP(C1890,dim_techarea!A:B,2,FALSE)),"",VLOOKUP(C1890,dim_techarea!A:B,2,FALSE))</f>
        <v>TX_CURR</v>
      </c>
      <c r="AJ1890" s="19" t="str">
        <f>IF(ISNA(VLOOKUP(AI1890,dim_techarea!B:C,2,FALSE)),"",VLOOKUP(AI1890,dim_techarea!B:C,2,FALSE))</f>
        <v>MvszPTQrUhy</v>
      </c>
      <c r="AK1890" s="19" t="str">
        <f>IF(ISNA(VLOOKUP(TRIM(G1890),dim_targetsresults!A:B,2,FALSE)),"",VLOOKUP(TRIM(G1890),dim_targetsresults!A:C,2,FALSE))</f>
        <v>MER Results</v>
      </c>
      <c r="AL1890" s="19" t="str">
        <f>IF(ISNA(VLOOKUP(AK1890,dim_targetsresults!B:C,2,FALSE)),"",VLOOKUP(AK1890,dim_targetsresults!B:C,2,FALSE))</f>
        <v>Jh0jDM5yQ2E</v>
      </c>
      <c r="AM1890" s="19" t="str">
        <f>IF(ISNA(VLOOKUP(TRIM(D1890),dim_numeratordenominator!A:B,2,FALSE)),"",VLOOKUP(TRIM(D1890),dim_numeratordenominator!A:C,2,FALSE))</f>
        <v>Numerator</v>
      </c>
      <c r="AN1890" s="19" t="str">
        <f>IF(ISNA(VLOOKUP(AM1890,dim_numeratordenominator!B:C,2,FALSE)),"",VLOOKUP(AM1890,dim_numeratordenominator!B:C,2,FALSE))</f>
        <v>Som9NRMQqV7</v>
      </c>
      <c r="AO1890" s="19" t="str">
        <f>IF(ISNA(VLOOKUP(TRIM(E1890),dim_supporttype!A:B,2,FALSE)),"",VLOOKUP(TRIM(E1890),dim_supporttype!A:C,2,FALSE))</f>
        <v>TA</v>
      </c>
      <c r="AP1890" s="19" t="str">
        <f>IF(ISNA(VLOOKUP(AO1890,dim_supporttype!B:C,2,FALSE)),"",VLOOKUP(AO1890,dim_supporttype!B:C,2,FALSE))</f>
        <v>cRAGKdWIDn4</v>
      </c>
      <c r="AQ1890" s="19" t="str">
        <f>IF(ISNA(VLOOKUP(TRIM(F1890),dim_disaggs!A:B,2,FALSE)),"No Disagg",VLOOKUP(TRIM(F1890),dim_disaggs!A:B,2,FALSE))</f>
        <v>Age/Sex</v>
      </c>
      <c r="AR1890" s="19" t="str">
        <f>IF(ISNA(VLOOKUP(AQ1890,dim_disaggs!B:C,2,FALSE)),"",VLOOKUP(AQ1890,dim_disaggs!B:C,2,FALSE))</f>
        <v>Qbz6SrpmJ1y</v>
      </c>
      <c r="AS1890" s="72"/>
      <c r="AT1890" s="66"/>
      <c r="AU1890" s="72" t="s">
        <v>755</v>
      </c>
      <c r="AV1890" s="73" t="s">
        <v>755</v>
      </c>
      <c r="AW1890" s="66" t="s">
        <v>755</v>
      </c>
      <c r="AX1890" s="66" t="s">
        <v>755</v>
      </c>
      <c r="AY1890" s="20"/>
      <c r="AZ1890" s="20"/>
      <c r="BA1890" s="105" t="str">
        <f t="shared" si="270"/>
        <v/>
      </c>
      <c r="BB1890" s="20" t="str">
        <f t="shared" si="271"/>
        <v/>
      </c>
      <c r="BC1890" s="20"/>
      <c r="BD1890" s="20"/>
      <c r="BE1890" s="75" t="s">
        <v>755</v>
      </c>
      <c r="BF1890" s="73" t="s">
        <v>755</v>
      </c>
      <c r="BG1890" s="55" t="s">
        <v>755</v>
      </c>
      <c r="BH1890" s="76" t="s">
        <v>755</v>
      </c>
      <c r="BI1890" s="20" t="s">
        <v>755</v>
      </c>
      <c r="BJ1890" s="20" t="s">
        <v>755</v>
      </c>
      <c r="BK1890" s="55" t="s">
        <v>755</v>
      </c>
      <c r="BL1890" s="71" t="s">
        <v>755</v>
      </c>
      <c r="BM1890" s="77" t="s">
        <v>755</v>
      </c>
      <c r="BN1890" s="78" t="s">
        <v>755</v>
      </c>
      <c r="BO1890" s="77" t="s">
        <v>755</v>
      </c>
      <c r="BP1890" s="78" t="s">
        <v>755</v>
      </c>
    </row>
    <row r="1891" spans="1:68" s="3" customFormat="1" x14ac:dyDescent="0.2">
      <c r="A1891" s="20" t="s">
        <v>95</v>
      </c>
      <c r="B1891" s="20" t="s">
        <v>118</v>
      </c>
      <c r="C1891" s="20" t="s">
        <v>114</v>
      </c>
      <c r="D1891" s="20" t="s">
        <v>1</v>
      </c>
      <c r="E1891" s="20" t="s">
        <v>77</v>
      </c>
      <c r="F1891" s="20" t="s">
        <v>88</v>
      </c>
      <c r="G1891" s="20" t="s">
        <v>20086</v>
      </c>
      <c r="H1891" s="20" t="s">
        <v>89</v>
      </c>
      <c r="I1891" s="19">
        <f t="shared" si="272"/>
        <v>28</v>
      </c>
      <c r="J1891" s="20" t="s">
        <v>755</v>
      </c>
      <c r="K1891" s="20" t="s">
        <v>115</v>
      </c>
      <c r="L1891" s="95" t="str">
        <f>IF(M1891&lt;&gt;"",IF(NOT(ISNA(INDEX(cc!B:B,MATCH(M1891,cc!A:A,0)))),INDEX(cc!B:B,MATCH(M1891,cc!A:A,0)),"0"),"")</f>
        <v>Age (10-50+, 5) and Sex</v>
      </c>
      <c r="M1891" s="97" t="s">
        <v>110</v>
      </c>
      <c r="N1891" s="28" t="str">
        <f t="shared" si="273"/>
        <v/>
      </c>
      <c r="O1891" s="19" t="str">
        <f t="shared" si="266"/>
        <v>TX_CURR (N, DSD, AgeAboveTen/Sex): Receiving ART</v>
      </c>
      <c r="P1891" s="19" t="str">
        <f t="shared" si="267"/>
        <v>TX_CURR (N, DSD, AgeAboveTen/Sex): Receiving ART</v>
      </c>
      <c r="Q1891" s="19" t="str">
        <f t="shared" si="265"/>
        <v>TX_CURR (N, DSD, Age&gt;10/Sex)</v>
      </c>
      <c r="R1891" s="19" t="str">
        <f t="shared" si="268"/>
        <v>TX_CURR_N_DSD_Agegt10_Sex</v>
      </c>
      <c r="S1891" s="19" t="str">
        <f t="shared" si="269"/>
        <v>TX_CURR_N_DSD_Agegt10_Sex_</v>
      </c>
      <c r="T1891" s="19" t="b">
        <f>NOT(ISNA(VLOOKUP(B1891,dbcodes!A:B,2,FALSE)))</f>
        <v>1</v>
      </c>
      <c r="U1891" s="19" t="str">
        <f>IF(ISNA(VLOOKUP(B1891,dbcodes!A:B,2,FALSE)),des!R1461,VLOOKUP(B1891,dbcodes!A:B,2,FALSE))</f>
        <v>TX_CURR_N_DSD_Agegt10_Sex</v>
      </c>
      <c r="V1891" s="20"/>
      <c r="W1891" s="107" t="str">
        <f>IF(ISNA(VLOOKUP(C1891,descriptions!A:B,2,FALSE)),des!V1461,IF(G1891=" TARGET","Target ","")&amp;VLOOKUP(C1891,descriptions!A:B,2,FALSE))</f>
        <v>Number of adults and children currently receiving antiretroviral therapy (ART)</v>
      </c>
      <c r="X1891" s="20" t="s">
        <v>4</v>
      </c>
      <c r="Y1891" s="20" t="s">
        <v>831</v>
      </c>
      <c r="Z1891" s="20" t="s">
        <v>836</v>
      </c>
      <c r="AA1891" s="20" t="s">
        <v>102</v>
      </c>
      <c r="AB1891" s="20" t="s">
        <v>755</v>
      </c>
      <c r="AC1891" s="19" t="str">
        <f>IF(AB1891&lt;&gt;"",IF(NOT(ISNA(INDEX(os!A:A,MATCH(AB1891,os!B:B,0)))),INDEX(os!A:A,MATCH(AB1891,os!B:B,0)),"0"),"")</f>
        <v/>
      </c>
      <c r="AD1891" s="20" t="s">
        <v>830</v>
      </c>
      <c r="AE1891" s="20"/>
      <c r="AF1891" s="20"/>
      <c r="AG1891" s="20"/>
      <c r="AH1891" s="93" t="str">
        <f>IF(NOT(ISNA(VLOOKUP(B:B,ResultsTargets!A:A,1,0))),"TRUE","")</f>
        <v/>
      </c>
      <c r="AI1891" s="19" t="str">
        <f>IF(ISNA(VLOOKUP(C1891,dim_techarea!A:B,2,FALSE)),"",VLOOKUP(C1891,dim_techarea!A:B,2,FALSE))</f>
        <v>TX_CURR</v>
      </c>
      <c r="AJ1891" s="19" t="str">
        <f>IF(ISNA(VLOOKUP(AI1891,dim_techarea!B:C,2,FALSE)),"",VLOOKUP(AI1891,dim_techarea!B:C,2,FALSE))</f>
        <v>MvszPTQrUhy</v>
      </c>
      <c r="AK1891" s="19" t="str">
        <f>IF(ISNA(VLOOKUP(TRIM(G1891),dim_targetsresults!A:B,2,FALSE)),"",VLOOKUP(TRIM(G1891),dim_targetsresults!A:C,2,FALSE))</f>
        <v>MER Results</v>
      </c>
      <c r="AL1891" s="19" t="str">
        <f>IF(ISNA(VLOOKUP(AK1891,dim_targetsresults!B:C,2,FALSE)),"",VLOOKUP(AK1891,dim_targetsresults!B:C,2,FALSE))</f>
        <v>Jh0jDM5yQ2E</v>
      </c>
      <c r="AM1891" s="19" t="str">
        <f>IF(ISNA(VLOOKUP(TRIM(D1891),dim_numeratordenominator!A:B,2,FALSE)),"",VLOOKUP(TRIM(D1891),dim_numeratordenominator!A:C,2,FALSE))</f>
        <v>Numerator</v>
      </c>
      <c r="AN1891" s="19" t="str">
        <f>IF(ISNA(VLOOKUP(AM1891,dim_numeratordenominator!B:C,2,FALSE)),"",VLOOKUP(AM1891,dim_numeratordenominator!B:C,2,FALSE))</f>
        <v>Som9NRMQqV7</v>
      </c>
      <c r="AO1891" s="19" t="str">
        <f>IF(ISNA(VLOOKUP(TRIM(E1891),dim_supporttype!A:B,2,FALSE)),"",VLOOKUP(TRIM(E1891),dim_supporttype!A:C,2,FALSE))</f>
        <v>DSD</v>
      </c>
      <c r="AP1891" s="19" t="str">
        <f>IF(ISNA(VLOOKUP(AO1891,dim_supporttype!B:C,2,FALSE)),"",VLOOKUP(AO1891,dim_supporttype!B:C,2,FALSE))</f>
        <v>iM13vdNLWKb</v>
      </c>
      <c r="AQ1891" s="19" t="str">
        <f>IF(ISNA(VLOOKUP(TRIM(F1891),dim_disaggs!A:B,2,FALSE)),"No Disagg",VLOOKUP(TRIM(F1891),dim_disaggs!A:B,2,FALSE))</f>
        <v>AgeAboveTen/Sex</v>
      </c>
      <c r="AR1891" s="19" t="str">
        <f>IF(ISNA(VLOOKUP(AQ1891,dim_disaggs!B:C,2,FALSE)),"",VLOOKUP(AQ1891,dim_disaggs!B:C,2,FALSE))</f>
        <v>TUFwLYVsbxA</v>
      </c>
      <c r="AS1891" s="72"/>
      <c r="AT1891" s="66"/>
      <c r="AU1891" s="72" t="s">
        <v>755</v>
      </c>
      <c r="AV1891" s="73" t="s">
        <v>755</v>
      </c>
      <c r="AW1891" s="66" t="s">
        <v>755</v>
      </c>
      <c r="AX1891" s="66" t="s">
        <v>755</v>
      </c>
      <c r="AY1891" s="20"/>
      <c r="AZ1891" s="20"/>
      <c r="BA1891" s="105" t="str">
        <f t="shared" si="270"/>
        <v/>
      </c>
      <c r="BB1891" s="20" t="str">
        <f t="shared" si="271"/>
        <v/>
      </c>
      <c r="BC1891" s="20"/>
      <c r="BD1891" s="20"/>
      <c r="BE1891" s="75" t="s">
        <v>755</v>
      </c>
      <c r="BF1891" s="73" t="s">
        <v>755</v>
      </c>
      <c r="BG1891" s="55" t="s">
        <v>755</v>
      </c>
      <c r="BH1891" s="76" t="s">
        <v>755</v>
      </c>
      <c r="BI1891" s="20" t="s">
        <v>755</v>
      </c>
      <c r="BJ1891" s="20" t="s">
        <v>755</v>
      </c>
      <c r="BK1891" s="55" t="s">
        <v>755</v>
      </c>
      <c r="BL1891" s="71" t="s">
        <v>755</v>
      </c>
      <c r="BM1891" s="77" t="s">
        <v>755</v>
      </c>
      <c r="BN1891" s="78" t="s">
        <v>755</v>
      </c>
      <c r="BO1891" s="77" t="s">
        <v>755</v>
      </c>
      <c r="BP1891" s="78" t="s">
        <v>755</v>
      </c>
    </row>
    <row r="1892" spans="1:68" s="3" customFormat="1" x14ac:dyDescent="0.2">
      <c r="A1892" s="20" t="s">
        <v>95</v>
      </c>
      <c r="B1892" s="20" t="s">
        <v>120</v>
      </c>
      <c r="C1892" s="20" t="s">
        <v>114</v>
      </c>
      <c r="D1892" s="20" t="s">
        <v>1</v>
      </c>
      <c r="E1892" s="20" t="s">
        <v>78</v>
      </c>
      <c r="F1892" s="20" t="s">
        <v>88</v>
      </c>
      <c r="G1892" s="20" t="s">
        <v>20086</v>
      </c>
      <c r="H1892" s="20" t="s">
        <v>89</v>
      </c>
      <c r="I1892" s="19">
        <f t="shared" si="272"/>
        <v>27</v>
      </c>
      <c r="J1892" s="20" t="s">
        <v>755</v>
      </c>
      <c r="K1892" s="20" t="s">
        <v>115</v>
      </c>
      <c r="L1892" s="95" t="str">
        <f>IF(M1892&lt;&gt;"",IF(NOT(ISNA(INDEX(cc!B:B,MATCH(M1892,cc!A:A,0)))),INDEX(cc!B:B,MATCH(M1892,cc!A:A,0)),"0"),"")</f>
        <v>Age (10-50+, 5) and Sex</v>
      </c>
      <c r="M1892" s="97" t="s">
        <v>110</v>
      </c>
      <c r="N1892" s="28" t="str">
        <f t="shared" si="273"/>
        <v/>
      </c>
      <c r="O1892" s="19" t="str">
        <f t="shared" si="266"/>
        <v>TX_CURR (N, TA, AgeAboveTen/Sex): Receiving ART</v>
      </c>
      <c r="P1892" s="19" t="str">
        <f t="shared" si="267"/>
        <v>TX_CURR (N, TA, AgeAboveTen/Sex): Receiving ART</v>
      </c>
      <c r="Q1892" s="19" t="str">
        <f t="shared" si="265"/>
        <v>TX_CURR (N, TA, Age&gt;10/Sex)</v>
      </c>
      <c r="R1892" s="19" t="str">
        <f t="shared" si="268"/>
        <v>TX_CURR_N_TA_Agegt10_Sex</v>
      </c>
      <c r="S1892" s="19" t="str">
        <f t="shared" si="269"/>
        <v>TX_CURR_N_TA_Agegt10_Sex_</v>
      </c>
      <c r="T1892" s="19" t="b">
        <f>NOT(ISNA(VLOOKUP(B1892,dbcodes!A:B,2,FALSE)))</f>
        <v>1</v>
      </c>
      <c r="U1892" s="19" t="str">
        <f>IF(ISNA(VLOOKUP(B1892,dbcodes!A:B,2,FALSE)),des!R1462,VLOOKUP(B1892,dbcodes!A:B,2,FALSE))</f>
        <v>TX_CURR_N_TA_Agegt10_Sex</v>
      </c>
      <c r="V1892" s="20"/>
      <c r="W1892" s="107" t="str">
        <f>IF(ISNA(VLOOKUP(C1892,descriptions!A:B,2,FALSE)),des!V1462,IF(G1892=" TARGET","Target ","")&amp;VLOOKUP(C1892,descriptions!A:B,2,FALSE))</f>
        <v>Number of adults and children currently receiving antiretroviral therapy (ART)</v>
      </c>
      <c r="X1892" s="20" t="s">
        <v>4</v>
      </c>
      <c r="Y1892" s="20" t="s">
        <v>831</v>
      </c>
      <c r="Z1892" s="20" t="s">
        <v>836</v>
      </c>
      <c r="AA1892" s="20" t="s">
        <v>102</v>
      </c>
      <c r="AB1892" s="20" t="s">
        <v>755</v>
      </c>
      <c r="AC1892" s="19" t="str">
        <f>IF(AB1892&lt;&gt;"",IF(NOT(ISNA(INDEX(os!A:A,MATCH(AB1892,os!B:B,0)))),INDEX(os!A:A,MATCH(AB1892,os!B:B,0)),"0"),"")</f>
        <v/>
      </c>
      <c r="AD1892" s="20" t="s">
        <v>830</v>
      </c>
      <c r="AE1892" s="20"/>
      <c r="AF1892" s="20"/>
      <c r="AG1892" s="20"/>
      <c r="AH1892" s="93" t="str">
        <f>IF(NOT(ISNA(VLOOKUP(B:B,ResultsTargets!A:A,1,0))),"TRUE","")</f>
        <v/>
      </c>
      <c r="AI1892" s="19" t="str">
        <f>IF(ISNA(VLOOKUP(C1892,dim_techarea!A:B,2,FALSE)),"",VLOOKUP(C1892,dim_techarea!A:B,2,FALSE))</f>
        <v>TX_CURR</v>
      </c>
      <c r="AJ1892" s="19" t="str">
        <f>IF(ISNA(VLOOKUP(AI1892,dim_techarea!B:C,2,FALSE)),"",VLOOKUP(AI1892,dim_techarea!B:C,2,FALSE))</f>
        <v>MvszPTQrUhy</v>
      </c>
      <c r="AK1892" s="19" t="str">
        <f>IF(ISNA(VLOOKUP(TRIM(G1892),dim_targetsresults!A:B,2,FALSE)),"",VLOOKUP(TRIM(G1892),dim_targetsresults!A:C,2,FALSE))</f>
        <v>MER Results</v>
      </c>
      <c r="AL1892" s="19" t="str">
        <f>IF(ISNA(VLOOKUP(AK1892,dim_targetsresults!B:C,2,FALSE)),"",VLOOKUP(AK1892,dim_targetsresults!B:C,2,FALSE))</f>
        <v>Jh0jDM5yQ2E</v>
      </c>
      <c r="AM1892" s="19" t="str">
        <f>IF(ISNA(VLOOKUP(TRIM(D1892),dim_numeratordenominator!A:B,2,FALSE)),"",VLOOKUP(TRIM(D1892),dim_numeratordenominator!A:C,2,FALSE))</f>
        <v>Numerator</v>
      </c>
      <c r="AN1892" s="19" t="str">
        <f>IF(ISNA(VLOOKUP(AM1892,dim_numeratordenominator!B:C,2,FALSE)),"",VLOOKUP(AM1892,dim_numeratordenominator!B:C,2,FALSE))</f>
        <v>Som9NRMQqV7</v>
      </c>
      <c r="AO1892" s="19" t="str">
        <f>IF(ISNA(VLOOKUP(TRIM(E1892),dim_supporttype!A:B,2,FALSE)),"",VLOOKUP(TRIM(E1892),dim_supporttype!A:C,2,FALSE))</f>
        <v>TA</v>
      </c>
      <c r="AP1892" s="19" t="str">
        <f>IF(ISNA(VLOOKUP(AO1892,dim_supporttype!B:C,2,FALSE)),"",VLOOKUP(AO1892,dim_supporttype!B:C,2,FALSE))</f>
        <v>cRAGKdWIDn4</v>
      </c>
      <c r="AQ1892" s="19" t="str">
        <f>IF(ISNA(VLOOKUP(TRIM(F1892),dim_disaggs!A:B,2,FALSE)),"No Disagg",VLOOKUP(TRIM(F1892),dim_disaggs!A:B,2,FALSE))</f>
        <v>AgeAboveTen/Sex</v>
      </c>
      <c r="AR1892" s="19" t="str">
        <f>IF(ISNA(VLOOKUP(AQ1892,dim_disaggs!B:C,2,FALSE)),"",VLOOKUP(AQ1892,dim_disaggs!B:C,2,FALSE))</f>
        <v>TUFwLYVsbxA</v>
      </c>
      <c r="AS1892" s="72"/>
      <c r="AT1892" s="66"/>
      <c r="AU1892" s="72" t="s">
        <v>755</v>
      </c>
      <c r="AV1892" s="73" t="s">
        <v>755</v>
      </c>
      <c r="AW1892" s="66" t="s">
        <v>755</v>
      </c>
      <c r="AX1892" s="66" t="s">
        <v>755</v>
      </c>
      <c r="AY1892" s="20"/>
      <c r="AZ1892" s="20"/>
      <c r="BA1892" s="105" t="str">
        <f t="shared" si="270"/>
        <v/>
      </c>
      <c r="BB1892" s="20" t="str">
        <f t="shared" si="271"/>
        <v/>
      </c>
      <c r="BC1892" s="20"/>
      <c r="BD1892" s="20"/>
      <c r="BE1892" s="75" t="s">
        <v>755</v>
      </c>
      <c r="BF1892" s="73" t="s">
        <v>755</v>
      </c>
      <c r="BG1892" s="55" t="s">
        <v>755</v>
      </c>
      <c r="BH1892" s="76" t="s">
        <v>755</v>
      </c>
      <c r="BI1892" s="20" t="s">
        <v>755</v>
      </c>
      <c r="BJ1892" s="20" t="s">
        <v>755</v>
      </c>
      <c r="BK1892" s="55" t="s">
        <v>755</v>
      </c>
      <c r="BL1892" s="71" t="s">
        <v>755</v>
      </c>
      <c r="BM1892" s="77" t="s">
        <v>755</v>
      </c>
      <c r="BN1892" s="78" t="s">
        <v>755</v>
      </c>
      <c r="BO1892" s="77" t="s">
        <v>755</v>
      </c>
      <c r="BP1892" s="78" t="s">
        <v>755</v>
      </c>
    </row>
    <row r="1893" spans="1:68" s="3" customFormat="1" x14ac:dyDescent="0.2">
      <c r="A1893" s="20" t="s">
        <v>95</v>
      </c>
      <c r="B1893" s="20" t="s">
        <v>117</v>
      </c>
      <c r="C1893" s="20" t="s">
        <v>114</v>
      </c>
      <c r="D1893" s="20" t="s">
        <v>1</v>
      </c>
      <c r="E1893" s="20" t="s">
        <v>77</v>
      </c>
      <c r="F1893" s="20" t="s">
        <v>85</v>
      </c>
      <c r="G1893" s="20" t="s">
        <v>20086</v>
      </c>
      <c r="H1893" s="20" t="s">
        <v>86</v>
      </c>
      <c r="I1893" s="19">
        <f t="shared" si="272"/>
        <v>24</v>
      </c>
      <c r="J1893" s="20" t="s">
        <v>755</v>
      </c>
      <c r="K1893" s="20" t="s">
        <v>115</v>
      </c>
      <c r="L1893" s="95" t="str">
        <f>IF(M1893&lt;&gt;"",IF(NOT(ISNA(INDEX(cc!B:B,MATCH(M1893,cc!A:A,0)))),INDEX(cc!B:B,MATCH(M1893,cc!A:A,0)),"0"),"")</f>
        <v>Age (&lt;1-9, 2)</v>
      </c>
      <c r="M1893" s="97" t="s">
        <v>109</v>
      </c>
      <c r="N1893" s="28" t="str">
        <f t="shared" si="273"/>
        <v/>
      </c>
      <c r="O1893" s="19" t="str">
        <f t="shared" si="266"/>
        <v>TX_CURR (N, DSD, AgeLessThanTen): Receiving ART</v>
      </c>
      <c r="P1893" s="19" t="str">
        <f t="shared" si="267"/>
        <v>TX_CURR (N, DSD, AgeLessThanTen): Receiving ART</v>
      </c>
      <c r="Q1893" s="19" t="str">
        <f t="shared" si="265"/>
        <v>TX_CURR (N, DSD, Age&lt;10)</v>
      </c>
      <c r="R1893" s="19" t="str">
        <f t="shared" si="268"/>
        <v>TX_CURR_N_DSD_Agelt10</v>
      </c>
      <c r="S1893" s="19" t="str">
        <f t="shared" si="269"/>
        <v>TX_CURR_N_DSD_Agelt10_</v>
      </c>
      <c r="T1893" s="19" t="b">
        <f>NOT(ISNA(VLOOKUP(B1893,dbcodes!A:B,2,FALSE)))</f>
        <v>1</v>
      </c>
      <c r="U1893" s="19" t="str">
        <f>IF(ISNA(VLOOKUP(B1893,dbcodes!A:B,2,FALSE)),des!R1463,VLOOKUP(B1893,dbcodes!A:B,2,FALSE))</f>
        <v>TX_CURR_N_DSD_Agelt10</v>
      </c>
      <c r="V1893" s="20"/>
      <c r="W1893" s="107" t="str">
        <f>IF(ISNA(VLOOKUP(C1893,descriptions!A:B,2,FALSE)),des!V1463,IF(G1893=" TARGET","Target ","")&amp;VLOOKUP(C1893,descriptions!A:B,2,FALSE))</f>
        <v>Number of adults and children currently receiving antiretroviral therapy (ART)</v>
      </c>
      <c r="X1893" s="20" t="s">
        <v>4</v>
      </c>
      <c r="Y1893" s="20" t="s">
        <v>831</v>
      </c>
      <c r="Z1893" s="20" t="s">
        <v>836</v>
      </c>
      <c r="AA1893" s="20" t="s">
        <v>102</v>
      </c>
      <c r="AB1893" s="20" t="s">
        <v>755</v>
      </c>
      <c r="AC1893" s="19" t="str">
        <f>IF(AB1893&lt;&gt;"",IF(NOT(ISNA(INDEX(os!A:A,MATCH(AB1893,os!B:B,0)))),INDEX(os!A:A,MATCH(AB1893,os!B:B,0)),"0"),"")</f>
        <v/>
      </c>
      <c r="AD1893" s="20" t="s">
        <v>830</v>
      </c>
      <c r="AE1893" s="20"/>
      <c r="AF1893" s="20"/>
      <c r="AG1893" s="20"/>
      <c r="AH1893" s="93" t="str">
        <f>IF(NOT(ISNA(VLOOKUP(B:B,ResultsTargets!A:A,1,0))),"TRUE","")</f>
        <v/>
      </c>
      <c r="AI1893" s="19" t="str">
        <f>IF(ISNA(VLOOKUP(C1893,dim_techarea!A:B,2,FALSE)),"",VLOOKUP(C1893,dim_techarea!A:B,2,FALSE))</f>
        <v>TX_CURR</v>
      </c>
      <c r="AJ1893" s="19" t="str">
        <f>IF(ISNA(VLOOKUP(AI1893,dim_techarea!B:C,2,FALSE)),"",VLOOKUP(AI1893,dim_techarea!B:C,2,FALSE))</f>
        <v>MvszPTQrUhy</v>
      </c>
      <c r="AK1893" s="19" t="str">
        <f>IF(ISNA(VLOOKUP(TRIM(G1893),dim_targetsresults!A:B,2,FALSE)),"",VLOOKUP(TRIM(G1893),dim_targetsresults!A:C,2,FALSE))</f>
        <v>MER Results</v>
      </c>
      <c r="AL1893" s="19" t="str">
        <f>IF(ISNA(VLOOKUP(AK1893,dim_targetsresults!B:C,2,FALSE)),"",VLOOKUP(AK1893,dim_targetsresults!B:C,2,FALSE))</f>
        <v>Jh0jDM5yQ2E</v>
      </c>
      <c r="AM1893" s="19" t="str">
        <f>IF(ISNA(VLOOKUP(TRIM(D1893),dim_numeratordenominator!A:B,2,FALSE)),"",VLOOKUP(TRIM(D1893),dim_numeratordenominator!A:C,2,FALSE))</f>
        <v>Numerator</v>
      </c>
      <c r="AN1893" s="19" t="str">
        <f>IF(ISNA(VLOOKUP(AM1893,dim_numeratordenominator!B:C,2,FALSE)),"",VLOOKUP(AM1893,dim_numeratordenominator!B:C,2,FALSE))</f>
        <v>Som9NRMQqV7</v>
      </c>
      <c r="AO1893" s="19" t="str">
        <f>IF(ISNA(VLOOKUP(TRIM(E1893),dim_supporttype!A:B,2,FALSE)),"",VLOOKUP(TRIM(E1893),dim_supporttype!A:C,2,FALSE))</f>
        <v>DSD</v>
      </c>
      <c r="AP1893" s="19" t="str">
        <f>IF(ISNA(VLOOKUP(AO1893,dim_supporttype!B:C,2,FALSE)),"",VLOOKUP(AO1893,dim_supporttype!B:C,2,FALSE))</f>
        <v>iM13vdNLWKb</v>
      </c>
      <c r="AQ1893" s="19" t="str">
        <f>IF(ISNA(VLOOKUP(TRIM(F1893),dim_disaggs!A:B,2,FALSE)),"No Disagg",VLOOKUP(TRIM(F1893),dim_disaggs!A:B,2,FALSE))</f>
        <v>AgeLessThanTen</v>
      </c>
      <c r="AR1893" s="19" t="str">
        <f>IF(ISNA(VLOOKUP(AQ1893,dim_disaggs!B:C,2,FALSE)),"",VLOOKUP(AQ1893,dim_disaggs!B:C,2,FALSE))</f>
        <v>hzI8oJDwkrp</v>
      </c>
      <c r="AS1893" s="72"/>
      <c r="AT1893" s="66"/>
      <c r="AU1893" s="72" t="s">
        <v>755</v>
      </c>
      <c r="AV1893" s="73" t="s">
        <v>755</v>
      </c>
      <c r="AW1893" s="66" t="s">
        <v>755</v>
      </c>
      <c r="AX1893" s="66" t="s">
        <v>755</v>
      </c>
      <c r="AY1893" s="20"/>
      <c r="AZ1893" s="20"/>
      <c r="BA1893" s="105" t="str">
        <f t="shared" si="270"/>
        <v/>
      </c>
      <c r="BB1893" s="20" t="str">
        <f t="shared" si="271"/>
        <v/>
      </c>
      <c r="BC1893" s="20"/>
      <c r="BD1893" s="20"/>
      <c r="BE1893" s="75" t="s">
        <v>755</v>
      </c>
      <c r="BF1893" s="73" t="s">
        <v>755</v>
      </c>
      <c r="BG1893" s="55" t="s">
        <v>755</v>
      </c>
      <c r="BH1893" s="76" t="s">
        <v>755</v>
      </c>
      <c r="BI1893" s="20" t="s">
        <v>755</v>
      </c>
      <c r="BJ1893" s="20" t="s">
        <v>755</v>
      </c>
      <c r="BK1893" s="55" t="s">
        <v>755</v>
      </c>
      <c r="BL1893" s="71" t="s">
        <v>755</v>
      </c>
      <c r="BM1893" s="77" t="s">
        <v>755</v>
      </c>
      <c r="BN1893" s="78" t="s">
        <v>755</v>
      </c>
      <c r="BO1893" s="77" t="s">
        <v>755</v>
      </c>
      <c r="BP1893" s="78" t="s">
        <v>755</v>
      </c>
    </row>
    <row r="1894" spans="1:68" s="3" customFormat="1" x14ac:dyDescent="0.2">
      <c r="A1894" s="20" t="s">
        <v>95</v>
      </c>
      <c r="B1894" s="20" t="s">
        <v>119</v>
      </c>
      <c r="C1894" s="20" t="s">
        <v>114</v>
      </c>
      <c r="D1894" s="20" t="s">
        <v>1</v>
      </c>
      <c r="E1894" s="20" t="s">
        <v>78</v>
      </c>
      <c r="F1894" s="20" t="s">
        <v>85</v>
      </c>
      <c r="G1894" s="20" t="s">
        <v>20086</v>
      </c>
      <c r="H1894" s="20" t="s">
        <v>86</v>
      </c>
      <c r="I1894" s="19">
        <f t="shared" si="272"/>
        <v>23</v>
      </c>
      <c r="J1894" s="20" t="s">
        <v>755</v>
      </c>
      <c r="K1894" s="20" t="s">
        <v>115</v>
      </c>
      <c r="L1894" s="95" t="str">
        <f>IF(M1894&lt;&gt;"",IF(NOT(ISNA(INDEX(cc!B:B,MATCH(M1894,cc!A:A,0)))),INDEX(cc!B:B,MATCH(M1894,cc!A:A,0)),"0"),"")</f>
        <v>Age (&lt;1-9, 2)</v>
      </c>
      <c r="M1894" s="97" t="s">
        <v>109</v>
      </c>
      <c r="N1894" s="28" t="str">
        <f t="shared" si="273"/>
        <v/>
      </c>
      <c r="O1894" s="19" t="str">
        <f t="shared" si="266"/>
        <v>TX_CURR (N, TA, AgeLessThanTen): Receiving ART</v>
      </c>
      <c r="P1894" s="19" t="str">
        <f t="shared" si="267"/>
        <v>TX_CURR (N, TA, AgeLessThanTen): Receiving ART</v>
      </c>
      <c r="Q1894" s="19" t="str">
        <f t="shared" si="265"/>
        <v>TX_CURR (N, TA, Age&lt;10)</v>
      </c>
      <c r="R1894" s="19" t="str">
        <f t="shared" si="268"/>
        <v>TX_CURR_N_TA_Agelt10</v>
      </c>
      <c r="S1894" s="19" t="str">
        <f t="shared" si="269"/>
        <v>TX_CURR_N_TA_Agelt10_</v>
      </c>
      <c r="T1894" s="19" t="b">
        <f>NOT(ISNA(VLOOKUP(B1894,dbcodes!A:B,2,FALSE)))</f>
        <v>1</v>
      </c>
      <c r="U1894" s="19" t="str">
        <f>IF(ISNA(VLOOKUP(B1894,dbcodes!A:B,2,FALSE)),des!R1464,VLOOKUP(B1894,dbcodes!A:B,2,FALSE))</f>
        <v>TX_CURR_N_TA_Agelt10</v>
      </c>
      <c r="V1894" s="20"/>
      <c r="W1894" s="107" t="str">
        <f>IF(ISNA(VLOOKUP(C1894,descriptions!A:B,2,FALSE)),des!V1464,IF(G1894=" TARGET","Target ","")&amp;VLOOKUP(C1894,descriptions!A:B,2,FALSE))</f>
        <v>Number of adults and children currently receiving antiretroviral therapy (ART)</v>
      </c>
      <c r="X1894" s="20" t="s">
        <v>4</v>
      </c>
      <c r="Y1894" s="20" t="s">
        <v>831</v>
      </c>
      <c r="Z1894" s="20" t="s">
        <v>836</v>
      </c>
      <c r="AA1894" s="20" t="s">
        <v>102</v>
      </c>
      <c r="AB1894" s="20" t="s">
        <v>755</v>
      </c>
      <c r="AC1894" s="19" t="str">
        <f>IF(AB1894&lt;&gt;"",IF(NOT(ISNA(INDEX(os!A:A,MATCH(AB1894,os!B:B,0)))),INDEX(os!A:A,MATCH(AB1894,os!B:B,0)),"0"),"")</f>
        <v/>
      </c>
      <c r="AD1894" s="20" t="s">
        <v>830</v>
      </c>
      <c r="AE1894" s="20"/>
      <c r="AF1894" s="20"/>
      <c r="AG1894" s="20"/>
      <c r="AH1894" s="93" t="str">
        <f>IF(NOT(ISNA(VLOOKUP(B:B,ResultsTargets!A:A,1,0))),"TRUE","")</f>
        <v/>
      </c>
      <c r="AI1894" s="19" t="str">
        <f>IF(ISNA(VLOOKUP(C1894,dim_techarea!A:B,2,FALSE)),"",VLOOKUP(C1894,dim_techarea!A:B,2,FALSE))</f>
        <v>TX_CURR</v>
      </c>
      <c r="AJ1894" s="19" t="str">
        <f>IF(ISNA(VLOOKUP(AI1894,dim_techarea!B:C,2,FALSE)),"",VLOOKUP(AI1894,dim_techarea!B:C,2,FALSE))</f>
        <v>MvszPTQrUhy</v>
      </c>
      <c r="AK1894" s="19" t="str">
        <f>IF(ISNA(VLOOKUP(TRIM(G1894),dim_targetsresults!A:B,2,FALSE)),"",VLOOKUP(TRIM(G1894),dim_targetsresults!A:C,2,FALSE))</f>
        <v>MER Results</v>
      </c>
      <c r="AL1894" s="19" t="str">
        <f>IF(ISNA(VLOOKUP(AK1894,dim_targetsresults!B:C,2,FALSE)),"",VLOOKUP(AK1894,dim_targetsresults!B:C,2,FALSE))</f>
        <v>Jh0jDM5yQ2E</v>
      </c>
      <c r="AM1894" s="19" t="str">
        <f>IF(ISNA(VLOOKUP(TRIM(D1894),dim_numeratordenominator!A:B,2,FALSE)),"",VLOOKUP(TRIM(D1894),dim_numeratordenominator!A:C,2,FALSE))</f>
        <v>Numerator</v>
      </c>
      <c r="AN1894" s="19" t="str">
        <f>IF(ISNA(VLOOKUP(AM1894,dim_numeratordenominator!B:C,2,FALSE)),"",VLOOKUP(AM1894,dim_numeratordenominator!B:C,2,FALSE))</f>
        <v>Som9NRMQqV7</v>
      </c>
      <c r="AO1894" s="19" t="str">
        <f>IF(ISNA(VLOOKUP(TRIM(E1894),dim_supporttype!A:B,2,FALSE)),"",VLOOKUP(TRIM(E1894),dim_supporttype!A:C,2,FALSE))</f>
        <v>TA</v>
      </c>
      <c r="AP1894" s="19" t="str">
        <f>IF(ISNA(VLOOKUP(AO1894,dim_supporttype!B:C,2,FALSE)),"",VLOOKUP(AO1894,dim_supporttype!B:C,2,FALSE))</f>
        <v>cRAGKdWIDn4</v>
      </c>
      <c r="AQ1894" s="19" t="str">
        <f>IF(ISNA(VLOOKUP(TRIM(F1894),dim_disaggs!A:B,2,FALSE)),"No Disagg",VLOOKUP(TRIM(F1894),dim_disaggs!A:B,2,FALSE))</f>
        <v>AgeLessThanTen</v>
      </c>
      <c r="AR1894" s="19" t="str">
        <f>IF(ISNA(VLOOKUP(AQ1894,dim_disaggs!B:C,2,FALSE)),"",VLOOKUP(AQ1894,dim_disaggs!B:C,2,FALSE))</f>
        <v>hzI8oJDwkrp</v>
      </c>
      <c r="AS1894" s="72"/>
      <c r="AT1894" s="66"/>
      <c r="AU1894" s="72" t="s">
        <v>755</v>
      </c>
      <c r="AV1894" s="73" t="s">
        <v>755</v>
      </c>
      <c r="AW1894" s="66" t="s">
        <v>755</v>
      </c>
      <c r="AX1894" s="66" t="s">
        <v>755</v>
      </c>
      <c r="AY1894" s="20"/>
      <c r="AZ1894" s="20"/>
      <c r="BA1894" s="105" t="str">
        <f t="shared" si="270"/>
        <v/>
      </c>
      <c r="BB1894" s="20" t="str">
        <f t="shared" si="271"/>
        <v/>
      </c>
      <c r="BC1894" s="20"/>
      <c r="BD1894" s="20"/>
      <c r="BE1894" s="75" t="s">
        <v>755</v>
      </c>
      <c r="BF1894" s="73" t="s">
        <v>755</v>
      </c>
      <c r="BG1894" s="55" t="s">
        <v>755</v>
      </c>
      <c r="BH1894" s="76" t="s">
        <v>755</v>
      </c>
      <c r="BI1894" s="20" t="s">
        <v>755</v>
      </c>
      <c r="BJ1894" s="20" t="s">
        <v>755</v>
      </c>
      <c r="BK1894" s="55" t="s">
        <v>755</v>
      </c>
      <c r="BL1894" s="71" t="s">
        <v>755</v>
      </c>
      <c r="BM1894" s="77" t="s">
        <v>755</v>
      </c>
      <c r="BN1894" s="78" t="s">
        <v>755</v>
      </c>
      <c r="BO1894" s="77" t="s">
        <v>755</v>
      </c>
      <c r="BP1894" s="78" t="s">
        <v>755</v>
      </c>
    </row>
    <row r="1895" spans="1:68" s="3" customFormat="1" x14ac:dyDescent="0.2">
      <c r="A1895" s="20" t="s">
        <v>95</v>
      </c>
      <c r="B1895" s="21" t="s">
        <v>20280</v>
      </c>
      <c r="C1895" s="20" t="s">
        <v>114</v>
      </c>
      <c r="D1895" s="20" t="s">
        <v>1</v>
      </c>
      <c r="E1895" s="20" t="s">
        <v>77</v>
      </c>
      <c r="F1895" s="20" t="s">
        <v>214</v>
      </c>
      <c r="G1895" s="20" t="s">
        <v>20086</v>
      </c>
      <c r="H1895" s="20" t="s">
        <v>214</v>
      </c>
      <c r="I1895" s="19">
        <f t="shared" si="272"/>
        <v>27</v>
      </c>
      <c r="J1895" s="20"/>
      <c r="K1895" s="20" t="s">
        <v>115</v>
      </c>
      <c r="L1895" s="95" t="str">
        <f>IF(M1895&lt;&gt;"",IF(NOT(ISNA(INDEX(cc!B:B,MATCH(M1895,cc!A:A,0)))),INDEX(cc!B:B,MATCH(M1895,cc!A:A,0)),"0"),"")</f>
        <v>Test Results (Positive)</v>
      </c>
      <c r="M1895" s="97" t="s">
        <v>19844</v>
      </c>
      <c r="N1895" s="28" t="str">
        <f t="shared" si="273"/>
        <v/>
      </c>
      <c r="O1895" s="19" t="str">
        <f t="shared" si="266"/>
        <v>TX_CURR (N, DSD, HIVStatus): Receiving ART</v>
      </c>
      <c r="P1895" s="19" t="str">
        <f t="shared" si="267"/>
        <v>TX_CURR (N, DSD, HIVStatus): Receiving ART</v>
      </c>
      <c r="Q1895" s="19" t="str">
        <f t="shared" si="265"/>
        <v>TX_CURR (N, DSD, HIVStatus)</v>
      </c>
      <c r="R1895" s="19" t="str">
        <f t="shared" si="268"/>
        <v>TX_CURR_N_DSD_HIVStatus</v>
      </c>
      <c r="S1895" s="19" t="str">
        <f t="shared" si="269"/>
        <v>TX_CURR_N_DSD_HIVStatus_</v>
      </c>
      <c r="T1895" s="19" t="b">
        <f>NOT(ISNA(VLOOKUP(B1895,dbcodes!A:B,2,FALSE)))</f>
        <v>1</v>
      </c>
      <c r="U1895" s="19" t="str">
        <f>IF(ISNA(VLOOKUP(B1895,dbcodes!A:B,2,FALSE)),des!R1465,VLOOKUP(B1895,dbcodes!A:B,2,FALSE))</f>
        <v>TX_CURR_N_DSD_HIVStatus</v>
      </c>
      <c r="V1895" s="20"/>
      <c r="W1895" s="107" t="str">
        <f>IF(ISNA(VLOOKUP(C1895,descriptions!A:B,2,FALSE)),des!V1465,IF(G1895=" TARGET","Target ","")&amp;VLOOKUP(C1895,descriptions!A:B,2,FALSE))</f>
        <v>Number of adults and children currently receiving antiretroviral therapy (ART)</v>
      </c>
      <c r="X1895" s="20" t="s">
        <v>4</v>
      </c>
      <c r="Y1895" s="20" t="s">
        <v>831</v>
      </c>
      <c r="Z1895" s="20" t="s">
        <v>836</v>
      </c>
      <c r="AA1895" s="20" t="s">
        <v>102</v>
      </c>
      <c r="AB1895" s="20" t="s">
        <v>755</v>
      </c>
      <c r="AC1895" s="19" t="str">
        <f>IF(AB1895&lt;&gt;"",IF(NOT(ISNA(INDEX(os!A:A,MATCH(AB1895,os!B:B,0)))),INDEX(os!A:A,MATCH(AB1895,os!B:B,0)),"0"),"")</f>
        <v/>
      </c>
      <c r="AD1895" s="20" t="s">
        <v>830</v>
      </c>
      <c r="AE1895" s="20"/>
      <c r="AF1895" s="20"/>
      <c r="AG1895" s="20"/>
      <c r="AH1895" s="93" t="str">
        <f>IF(NOT(ISNA(VLOOKUP(B:B,ResultsTargets!A:A,1,0))),"TRUE","")</f>
        <v/>
      </c>
      <c r="AI1895" s="19" t="str">
        <f>IF(ISNA(VLOOKUP(C1895,dim_techarea!A:B,2,FALSE)),"",VLOOKUP(C1895,dim_techarea!A:B,2,FALSE))</f>
        <v>TX_CURR</v>
      </c>
      <c r="AJ1895" s="19" t="str">
        <f>IF(ISNA(VLOOKUP(AI1895,dim_techarea!B:C,2,FALSE)),"",VLOOKUP(AI1895,dim_techarea!B:C,2,FALSE))</f>
        <v>MvszPTQrUhy</v>
      </c>
      <c r="AK1895" s="19" t="str">
        <f>IF(ISNA(VLOOKUP(TRIM(G1895),dim_targetsresults!A:B,2,FALSE)),"",VLOOKUP(TRIM(G1895),dim_targetsresults!A:C,2,FALSE))</f>
        <v>MER Results</v>
      </c>
      <c r="AL1895" s="19" t="str">
        <f>IF(ISNA(VLOOKUP(AK1895,dim_targetsresults!B:C,2,FALSE)),"",VLOOKUP(AK1895,dim_targetsresults!B:C,2,FALSE))</f>
        <v>Jh0jDM5yQ2E</v>
      </c>
      <c r="AM1895" s="19" t="str">
        <f>IF(ISNA(VLOOKUP(TRIM(D1895),dim_numeratordenominator!A:B,2,FALSE)),"",VLOOKUP(TRIM(D1895),dim_numeratordenominator!A:C,2,FALSE))</f>
        <v>Numerator</v>
      </c>
      <c r="AN1895" s="19" t="str">
        <f>IF(ISNA(VLOOKUP(AM1895,dim_numeratordenominator!B:C,2,FALSE)),"",VLOOKUP(AM1895,dim_numeratordenominator!B:C,2,FALSE))</f>
        <v>Som9NRMQqV7</v>
      </c>
      <c r="AO1895" s="19" t="str">
        <f>IF(ISNA(VLOOKUP(TRIM(E1895),dim_supporttype!A:B,2,FALSE)),"",VLOOKUP(TRIM(E1895),dim_supporttype!A:C,2,FALSE))</f>
        <v>DSD</v>
      </c>
      <c r="AP1895" s="19" t="str">
        <f>IF(ISNA(VLOOKUP(AO1895,dim_supporttype!B:C,2,FALSE)),"",VLOOKUP(AO1895,dim_supporttype!B:C,2,FALSE))</f>
        <v>iM13vdNLWKb</v>
      </c>
      <c r="AQ1895" s="19" t="str">
        <f>IF(ISNA(VLOOKUP(TRIM(F1895),dim_disaggs!A:B,2,FALSE)),"No Disagg",VLOOKUP(TRIM(F1895),dim_disaggs!A:B,2,FALSE))</f>
        <v>HIVStatus</v>
      </c>
      <c r="AR1895" s="19" t="str">
        <f>IF(ISNA(VLOOKUP(AQ1895,dim_disaggs!B:C,2,FALSE)),"",VLOOKUP(AQ1895,dim_disaggs!B:C,2,FALSE))</f>
        <v>Hx0TLL7gn1d</v>
      </c>
      <c r="AS1895" s="72"/>
      <c r="AT1895" s="66"/>
      <c r="AU1895" s="72" t="s">
        <v>755</v>
      </c>
      <c r="AV1895" s="73" t="s">
        <v>755</v>
      </c>
      <c r="AW1895" s="66" t="s">
        <v>755</v>
      </c>
      <c r="AX1895" s="66" t="s">
        <v>755</v>
      </c>
      <c r="AY1895" s="20"/>
      <c r="AZ1895" s="20"/>
      <c r="BA1895" s="105" t="str">
        <f t="shared" si="270"/>
        <v>Top Level Numerator</v>
      </c>
      <c r="BB1895" s="20" t="str">
        <f t="shared" si="271"/>
        <v>PE5QVF0w4xj</v>
      </c>
      <c r="BC1895" s="20"/>
      <c r="BD1895" s="20"/>
      <c r="BE1895" s="75" t="s">
        <v>755</v>
      </c>
      <c r="BF1895" s="73" t="s">
        <v>755</v>
      </c>
      <c r="BG1895" s="55" t="s">
        <v>755</v>
      </c>
      <c r="BH1895" s="76" t="s">
        <v>755</v>
      </c>
      <c r="BI1895" s="20" t="s">
        <v>20420</v>
      </c>
      <c r="BJ1895" s="20" t="s">
        <v>20426</v>
      </c>
      <c r="BK1895" s="55" t="s">
        <v>755</v>
      </c>
      <c r="BL1895" s="71" t="s">
        <v>755</v>
      </c>
      <c r="BM1895" s="77" t="s">
        <v>755</v>
      </c>
      <c r="BN1895" s="78" t="s">
        <v>755</v>
      </c>
      <c r="BO1895" s="77" t="s">
        <v>755</v>
      </c>
      <c r="BP1895" s="78" t="s">
        <v>755</v>
      </c>
    </row>
    <row r="1896" spans="1:68" s="3" customFormat="1" x14ac:dyDescent="0.2">
      <c r="A1896" s="20" t="s">
        <v>95</v>
      </c>
      <c r="B1896" s="21" t="s">
        <v>20281</v>
      </c>
      <c r="C1896" s="20" t="s">
        <v>114</v>
      </c>
      <c r="D1896" s="20" t="s">
        <v>1</v>
      </c>
      <c r="E1896" s="20" t="s">
        <v>78</v>
      </c>
      <c r="F1896" s="20" t="s">
        <v>214</v>
      </c>
      <c r="G1896" s="20" t="s">
        <v>20086</v>
      </c>
      <c r="H1896" s="20" t="s">
        <v>214</v>
      </c>
      <c r="I1896" s="19">
        <f t="shared" si="272"/>
        <v>26</v>
      </c>
      <c r="J1896" s="20"/>
      <c r="K1896" s="20" t="s">
        <v>115</v>
      </c>
      <c r="L1896" s="95" t="str">
        <f>IF(M1896&lt;&gt;"",IF(NOT(ISNA(INDEX(cc!B:B,MATCH(M1896,cc!A:A,0)))),INDEX(cc!B:B,MATCH(M1896,cc!A:A,0)),"0"),"")</f>
        <v>Test Results (Positive)</v>
      </c>
      <c r="M1896" s="97" t="s">
        <v>19844</v>
      </c>
      <c r="N1896" s="28" t="str">
        <f t="shared" si="273"/>
        <v/>
      </c>
      <c r="O1896" s="19" t="str">
        <f t="shared" si="266"/>
        <v>TX_CURR (N, TA, HIVStatus): Receiving ART</v>
      </c>
      <c r="P1896" s="19" t="str">
        <f t="shared" si="267"/>
        <v>TX_CURR (N, TA, HIVStatus): Receiving ART</v>
      </c>
      <c r="Q1896" s="19" t="str">
        <f t="shared" ref="Q1896:Q1959" si="274">IF(G1896=" RESULT",CONCATENATE(C1896, " (",_xlfn.TEXTJOIN(", ",TRUE,D1896,E1896,H1896),")",J1896),CONCATENATE(C1896, " (",_xlfn.TEXTJOIN(", ",TRUE,D1896,E1896,H1896),")",G1896,J1896))</f>
        <v>TX_CURR (N, TA, HIVStatus)</v>
      </c>
      <c r="R1896" s="19" t="str">
        <f t="shared" si="268"/>
        <v>TX_CURR_N_TA_HIVStatus</v>
      </c>
      <c r="S1896" s="19" t="str">
        <f t="shared" si="269"/>
        <v>TX_CURR_N_TA_HIVStatus_</v>
      </c>
      <c r="T1896" s="19" t="b">
        <f>NOT(ISNA(VLOOKUP(B1896,dbcodes!A:B,2,FALSE)))</f>
        <v>1</v>
      </c>
      <c r="U1896" s="19" t="str">
        <f>IF(ISNA(VLOOKUP(B1896,dbcodes!A:B,2,FALSE)),des!R1466,VLOOKUP(B1896,dbcodes!A:B,2,FALSE))</f>
        <v>TX_CURR_N_TA_HIVStatus</v>
      </c>
      <c r="V1896" s="20"/>
      <c r="W1896" s="107" t="str">
        <f>IF(ISNA(VLOOKUP(C1896,descriptions!A:B,2,FALSE)),des!V1466,IF(G1896=" TARGET","Target ","")&amp;VLOOKUP(C1896,descriptions!A:B,2,FALSE))</f>
        <v>Number of adults and children currently receiving antiretroviral therapy (ART)</v>
      </c>
      <c r="X1896" s="20" t="s">
        <v>4</v>
      </c>
      <c r="Y1896" s="20" t="s">
        <v>831</v>
      </c>
      <c r="Z1896" s="20" t="s">
        <v>836</v>
      </c>
      <c r="AA1896" s="20" t="s">
        <v>102</v>
      </c>
      <c r="AB1896" s="20" t="s">
        <v>755</v>
      </c>
      <c r="AC1896" s="19" t="str">
        <f>IF(AB1896&lt;&gt;"",IF(NOT(ISNA(INDEX(os!A:A,MATCH(AB1896,os!B:B,0)))),INDEX(os!A:A,MATCH(AB1896,os!B:B,0)),"0"),"")</f>
        <v/>
      </c>
      <c r="AD1896" s="20" t="s">
        <v>830</v>
      </c>
      <c r="AE1896" s="20"/>
      <c r="AF1896" s="20"/>
      <c r="AG1896" s="20"/>
      <c r="AH1896" s="93" t="str">
        <f>IF(NOT(ISNA(VLOOKUP(B:B,ResultsTargets!A:A,1,0))),"TRUE","")</f>
        <v/>
      </c>
      <c r="AI1896" s="19" t="str">
        <f>IF(ISNA(VLOOKUP(C1896,dim_techarea!A:B,2,FALSE)),"",VLOOKUP(C1896,dim_techarea!A:B,2,FALSE))</f>
        <v>TX_CURR</v>
      </c>
      <c r="AJ1896" s="19" t="str">
        <f>IF(ISNA(VLOOKUP(AI1896,dim_techarea!B:C,2,FALSE)),"",VLOOKUP(AI1896,dim_techarea!B:C,2,FALSE))</f>
        <v>MvszPTQrUhy</v>
      </c>
      <c r="AK1896" s="19" t="str">
        <f>IF(ISNA(VLOOKUP(TRIM(G1896),dim_targetsresults!A:B,2,FALSE)),"",VLOOKUP(TRIM(G1896),dim_targetsresults!A:C,2,FALSE))</f>
        <v>MER Results</v>
      </c>
      <c r="AL1896" s="19" t="str">
        <f>IF(ISNA(VLOOKUP(AK1896,dim_targetsresults!B:C,2,FALSE)),"",VLOOKUP(AK1896,dim_targetsresults!B:C,2,FALSE))</f>
        <v>Jh0jDM5yQ2E</v>
      </c>
      <c r="AM1896" s="19" t="str">
        <f>IF(ISNA(VLOOKUP(TRIM(D1896),dim_numeratordenominator!A:B,2,FALSE)),"",VLOOKUP(TRIM(D1896),dim_numeratordenominator!A:C,2,FALSE))</f>
        <v>Numerator</v>
      </c>
      <c r="AN1896" s="19" t="str">
        <f>IF(ISNA(VLOOKUP(AM1896,dim_numeratordenominator!B:C,2,FALSE)),"",VLOOKUP(AM1896,dim_numeratordenominator!B:C,2,FALSE))</f>
        <v>Som9NRMQqV7</v>
      </c>
      <c r="AO1896" s="19" t="str">
        <f>IF(ISNA(VLOOKUP(TRIM(E1896),dim_supporttype!A:B,2,FALSE)),"",VLOOKUP(TRIM(E1896),dim_supporttype!A:C,2,FALSE))</f>
        <v>TA</v>
      </c>
      <c r="AP1896" s="19" t="str">
        <f>IF(ISNA(VLOOKUP(AO1896,dim_supporttype!B:C,2,FALSE)),"",VLOOKUP(AO1896,dim_supporttype!B:C,2,FALSE))</f>
        <v>cRAGKdWIDn4</v>
      </c>
      <c r="AQ1896" s="19" t="str">
        <f>IF(ISNA(VLOOKUP(TRIM(F1896),dim_disaggs!A:B,2,FALSE)),"No Disagg",VLOOKUP(TRIM(F1896),dim_disaggs!A:B,2,FALSE))</f>
        <v>HIVStatus</v>
      </c>
      <c r="AR1896" s="19" t="str">
        <f>IF(ISNA(VLOOKUP(AQ1896,dim_disaggs!B:C,2,FALSE)),"",VLOOKUP(AQ1896,dim_disaggs!B:C,2,FALSE))</f>
        <v>Hx0TLL7gn1d</v>
      </c>
      <c r="AS1896" s="72"/>
      <c r="AT1896" s="66"/>
      <c r="AU1896" s="72" t="s">
        <v>755</v>
      </c>
      <c r="AV1896" s="73" t="s">
        <v>755</v>
      </c>
      <c r="AW1896" s="66" t="s">
        <v>755</v>
      </c>
      <c r="AX1896" s="66" t="s">
        <v>755</v>
      </c>
      <c r="AY1896" s="20"/>
      <c r="AZ1896" s="20"/>
      <c r="BA1896" s="105" t="str">
        <f t="shared" si="270"/>
        <v>Top Level Numerator</v>
      </c>
      <c r="BB1896" s="20" t="str">
        <f t="shared" si="271"/>
        <v>PE5QVF0w4xj</v>
      </c>
      <c r="BC1896" s="20"/>
      <c r="BD1896" s="20"/>
      <c r="BE1896" s="75" t="s">
        <v>755</v>
      </c>
      <c r="BF1896" s="73" t="s">
        <v>755</v>
      </c>
      <c r="BG1896" s="55" t="s">
        <v>755</v>
      </c>
      <c r="BH1896" s="76" t="s">
        <v>755</v>
      </c>
      <c r="BI1896" s="20" t="s">
        <v>20420</v>
      </c>
      <c r="BJ1896" s="20" t="s">
        <v>20426</v>
      </c>
      <c r="BK1896" s="55" t="s">
        <v>755</v>
      </c>
      <c r="BL1896" s="71" t="s">
        <v>755</v>
      </c>
      <c r="BM1896" s="77" t="s">
        <v>755</v>
      </c>
      <c r="BN1896" s="78" t="s">
        <v>755</v>
      </c>
      <c r="BO1896" s="77" t="s">
        <v>755</v>
      </c>
      <c r="BP1896" s="78" t="s">
        <v>755</v>
      </c>
    </row>
    <row r="1897" spans="1:68" s="3" customFormat="1" x14ac:dyDescent="0.2">
      <c r="A1897" s="20" t="s">
        <v>95</v>
      </c>
      <c r="B1897" s="20" t="s">
        <v>112</v>
      </c>
      <c r="C1897" s="20" t="s">
        <v>114</v>
      </c>
      <c r="D1897" s="20" t="s">
        <v>1</v>
      </c>
      <c r="E1897" s="20" t="s">
        <v>77</v>
      </c>
      <c r="F1897" s="20"/>
      <c r="G1897" s="20" t="s">
        <v>20086</v>
      </c>
      <c r="H1897" s="20"/>
      <c r="I1897" s="19">
        <f t="shared" si="272"/>
        <v>16</v>
      </c>
      <c r="J1897" s="20" t="s">
        <v>755</v>
      </c>
      <c r="K1897" s="20" t="s">
        <v>115</v>
      </c>
      <c r="L1897" s="95" t="str">
        <f>IF(M1897&lt;&gt;"",IF(NOT(ISNA(INDEX(cc!B:B,MATCH(M1897,cc!A:A,0)))),INDEX(cc!B:B,MATCH(M1897,cc!A:A,0)),"0"),"")</f>
        <v>default</v>
      </c>
      <c r="M1897" s="97" t="s">
        <v>13</v>
      </c>
      <c r="N1897" s="28" t="str">
        <f t="shared" si="273"/>
        <v/>
      </c>
      <c r="O1897" s="19" t="str">
        <f t="shared" si="266"/>
        <v>TX_CURR (N, DSD): Receiving ART</v>
      </c>
      <c r="P1897" s="19" t="str">
        <f t="shared" si="267"/>
        <v>TX_CURR (N, DSD): Receiving ART</v>
      </c>
      <c r="Q1897" s="19" t="str">
        <f t="shared" si="274"/>
        <v>TX_CURR (N, DSD)</v>
      </c>
      <c r="R1897" s="19" t="str">
        <f t="shared" si="268"/>
        <v>TX_CURR_N_DSD</v>
      </c>
      <c r="S1897" s="19" t="str">
        <f t="shared" si="269"/>
        <v>TX_CURR_N_DSD_</v>
      </c>
      <c r="T1897" s="19" t="b">
        <f>NOT(ISNA(VLOOKUP(B1897,dbcodes!A:B,2,FALSE)))</f>
        <v>1</v>
      </c>
      <c r="U1897" s="19" t="str">
        <f>IF(ISNA(VLOOKUP(B1897,dbcodes!A:B,2,FALSE)),des!R1467,VLOOKUP(B1897,dbcodes!A:B,2,FALSE))</f>
        <v>TX_CURR_N_DSD</v>
      </c>
      <c r="V1897" s="20"/>
      <c r="W1897" s="107" t="str">
        <f>IF(ISNA(VLOOKUP(C1897,descriptions!A:B,2,FALSE)),des!V1467,IF(G1897=" TARGET","Target ","")&amp;VLOOKUP(C1897,descriptions!A:B,2,FALSE))</f>
        <v>Number of adults and children currently receiving antiretroviral therapy (ART)</v>
      </c>
      <c r="X1897" s="20" t="s">
        <v>4</v>
      </c>
      <c r="Y1897" s="20" t="s">
        <v>831</v>
      </c>
      <c r="Z1897" s="20" t="s">
        <v>836</v>
      </c>
      <c r="AA1897" s="20" t="s">
        <v>102</v>
      </c>
      <c r="AB1897" s="20" t="s">
        <v>755</v>
      </c>
      <c r="AC1897" s="19" t="str">
        <f>IF(AB1897&lt;&gt;"",IF(NOT(ISNA(INDEX(os!A:A,MATCH(AB1897,os!B:B,0)))),INDEX(os!A:A,MATCH(AB1897,os!B:B,0)),"0"),"")</f>
        <v/>
      </c>
      <c r="AD1897" s="20" t="s">
        <v>830</v>
      </c>
      <c r="AE1897" s="20"/>
      <c r="AF1897" s="20"/>
      <c r="AG1897" s="20"/>
      <c r="AH1897" s="93" t="str">
        <f>IF(NOT(ISNA(VLOOKUP(B:B,ResultsTargets!A:A,1,0))),"TRUE","")</f>
        <v/>
      </c>
      <c r="AI1897" s="19" t="str">
        <f>IF(ISNA(VLOOKUP(C1897,dim_techarea!A:B,2,FALSE)),"",VLOOKUP(C1897,dim_techarea!A:B,2,FALSE))</f>
        <v>TX_CURR</v>
      </c>
      <c r="AJ1897" s="19" t="str">
        <f>IF(ISNA(VLOOKUP(AI1897,dim_techarea!B:C,2,FALSE)),"",VLOOKUP(AI1897,dim_techarea!B:C,2,FALSE))</f>
        <v>MvszPTQrUhy</v>
      </c>
      <c r="AK1897" s="19" t="str">
        <f>IF(ISNA(VLOOKUP(TRIM(G1897),dim_targetsresults!A:B,2,FALSE)),"",VLOOKUP(TRIM(G1897),dim_targetsresults!A:C,2,FALSE))</f>
        <v>MER Results</v>
      </c>
      <c r="AL1897" s="19" t="str">
        <f>IF(ISNA(VLOOKUP(AK1897,dim_targetsresults!B:C,2,FALSE)),"",VLOOKUP(AK1897,dim_targetsresults!B:C,2,FALSE))</f>
        <v>Jh0jDM5yQ2E</v>
      </c>
      <c r="AM1897" s="19" t="str">
        <f>IF(ISNA(VLOOKUP(TRIM(D1897),dim_numeratordenominator!A:B,2,FALSE)),"",VLOOKUP(TRIM(D1897),dim_numeratordenominator!A:C,2,FALSE))</f>
        <v>Numerator</v>
      </c>
      <c r="AN1897" s="19" t="str">
        <f>IF(ISNA(VLOOKUP(AM1897,dim_numeratordenominator!B:C,2,FALSE)),"",VLOOKUP(AM1897,dim_numeratordenominator!B:C,2,FALSE))</f>
        <v>Som9NRMQqV7</v>
      </c>
      <c r="AO1897" s="19" t="str">
        <f>IF(ISNA(VLOOKUP(TRIM(E1897),dim_supporttype!A:B,2,FALSE)),"",VLOOKUP(TRIM(E1897),dim_supporttype!A:C,2,FALSE))</f>
        <v>DSD</v>
      </c>
      <c r="AP1897" s="19" t="str">
        <f>IF(ISNA(VLOOKUP(AO1897,dim_supporttype!B:C,2,FALSE)),"",VLOOKUP(AO1897,dim_supporttype!B:C,2,FALSE))</f>
        <v>iM13vdNLWKb</v>
      </c>
      <c r="AQ1897" s="19" t="str">
        <f>IF(ISNA(VLOOKUP(TRIM(F1897),dim_disaggs!A:B,2,FALSE)),"No Disagg",VLOOKUP(TRIM(F1897),dim_disaggs!A:B,2,FALSE))</f>
        <v>No Disagg</v>
      </c>
      <c r="AR1897" s="19" t="str">
        <f>IF(ISNA(VLOOKUP(AQ1897,dim_disaggs!B:C,2,FALSE)),"",VLOOKUP(AQ1897,dim_disaggs!B:C,2,FALSE))</f>
        <v>werJlVT6sf3</v>
      </c>
      <c r="AS1897" s="72"/>
      <c r="AT1897" s="66"/>
      <c r="AU1897" s="72" t="s">
        <v>755</v>
      </c>
      <c r="AV1897" s="73" t="s">
        <v>755</v>
      </c>
      <c r="AW1897" s="66" t="s">
        <v>755</v>
      </c>
      <c r="AX1897" s="66" t="s">
        <v>755</v>
      </c>
      <c r="AY1897" s="20"/>
      <c r="AZ1897" s="20"/>
      <c r="BA1897" s="105" t="str">
        <f t="shared" si="270"/>
        <v>Top Level Numerator</v>
      </c>
      <c r="BB1897" s="20" t="str">
        <f t="shared" si="271"/>
        <v>PE5QVF0w4xj</v>
      </c>
      <c r="BC1897" s="20" t="s">
        <v>25706</v>
      </c>
      <c r="BD1897" s="20" t="s">
        <v>25707</v>
      </c>
      <c r="BE1897" s="75" t="s">
        <v>21240</v>
      </c>
      <c r="BF1897" s="73" t="s">
        <v>21241</v>
      </c>
      <c r="BG1897" s="55" t="s">
        <v>20424</v>
      </c>
      <c r="BH1897" s="76" t="s">
        <v>20422</v>
      </c>
      <c r="BI1897" s="20" t="s">
        <v>755</v>
      </c>
      <c r="BJ1897" s="20" t="s">
        <v>755</v>
      </c>
      <c r="BK1897" s="55" t="s">
        <v>755</v>
      </c>
      <c r="BL1897" s="71" t="s">
        <v>755</v>
      </c>
      <c r="BM1897" s="77" t="s">
        <v>755</v>
      </c>
      <c r="BN1897" s="78" t="s">
        <v>755</v>
      </c>
      <c r="BO1897" s="77" t="s">
        <v>755</v>
      </c>
      <c r="BP1897" s="78" t="s">
        <v>755</v>
      </c>
    </row>
    <row r="1898" spans="1:68" s="3" customFormat="1" x14ac:dyDescent="0.2">
      <c r="A1898" s="20" t="s">
        <v>95</v>
      </c>
      <c r="B1898" s="20" t="s">
        <v>113</v>
      </c>
      <c r="C1898" s="20" t="s">
        <v>114</v>
      </c>
      <c r="D1898" s="20" t="s">
        <v>1</v>
      </c>
      <c r="E1898" s="20" t="s">
        <v>78</v>
      </c>
      <c r="F1898" s="20"/>
      <c r="G1898" s="20" t="s">
        <v>20086</v>
      </c>
      <c r="H1898" s="20"/>
      <c r="I1898" s="19">
        <f t="shared" si="272"/>
        <v>15</v>
      </c>
      <c r="J1898" s="20" t="s">
        <v>755</v>
      </c>
      <c r="K1898" s="20" t="s">
        <v>115</v>
      </c>
      <c r="L1898" s="95" t="str">
        <f>IF(M1898&lt;&gt;"",IF(NOT(ISNA(INDEX(cc!B:B,MATCH(M1898,cc!A:A,0)))),INDEX(cc!B:B,MATCH(M1898,cc!A:A,0)),"0"),"")</f>
        <v>default</v>
      </c>
      <c r="M1898" s="97" t="s">
        <v>13</v>
      </c>
      <c r="N1898" s="28" t="str">
        <f t="shared" si="273"/>
        <v/>
      </c>
      <c r="O1898" s="19" t="str">
        <f t="shared" si="266"/>
        <v>TX_CURR (N, TA): Receiving ART</v>
      </c>
      <c r="P1898" s="19" t="str">
        <f t="shared" si="267"/>
        <v>TX_CURR (N, TA): Receiving ART</v>
      </c>
      <c r="Q1898" s="19" t="str">
        <f t="shared" si="274"/>
        <v>TX_CURR (N, TA)</v>
      </c>
      <c r="R1898" s="19" t="str">
        <f t="shared" si="268"/>
        <v>TX_CURR_N_TA</v>
      </c>
      <c r="S1898" s="19" t="str">
        <f t="shared" si="269"/>
        <v>TX_CURR_N_TA_</v>
      </c>
      <c r="T1898" s="19" t="b">
        <f>NOT(ISNA(VLOOKUP(B1898,dbcodes!A:B,2,FALSE)))</f>
        <v>1</v>
      </c>
      <c r="U1898" s="19" t="str">
        <f>IF(ISNA(VLOOKUP(B1898,dbcodes!A:B,2,FALSE)),des!R1468,VLOOKUP(B1898,dbcodes!A:B,2,FALSE))</f>
        <v>TX_CURR_N_TA</v>
      </c>
      <c r="V1898" s="20"/>
      <c r="W1898" s="107" t="str">
        <f>IF(ISNA(VLOOKUP(C1898,descriptions!A:B,2,FALSE)),des!V1468,IF(G1898=" TARGET","Target ","")&amp;VLOOKUP(C1898,descriptions!A:B,2,FALSE))</f>
        <v>Number of adults and children currently receiving antiretroviral therapy (ART)</v>
      </c>
      <c r="X1898" s="20" t="s">
        <v>4</v>
      </c>
      <c r="Y1898" s="20" t="s">
        <v>831</v>
      </c>
      <c r="Z1898" s="20" t="s">
        <v>836</v>
      </c>
      <c r="AA1898" s="20" t="s">
        <v>102</v>
      </c>
      <c r="AB1898" s="20" t="s">
        <v>755</v>
      </c>
      <c r="AC1898" s="19" t="str">
        <f>IF(AB1898&lt;&gt;"",IF(NOT(ISNA(INDEX(os!A:A,MATCH(AB1898,os!B:B,0)))),INDEX(os!A:A,MATCH(AB1898,os!B:B,0)),"0"),"")</f>
        <v/>
      </c>
      <c r="AD1898" s="20" t="s">
        <v>830</v>
      </c>
      <c r="AE1898" s="20"/>
      <c r="AF1898" s="20"/>
      <c r="AG1898" s="20"/>
      <c r="AH1898" s="93" t="str">
        <f>IF(NOT(ISNA(VLOOKUP(B:B,ResultsTargets!A:A,1,0))),"TRUE","")</f>
        <v/>
      </c>
      <c r="AI1898" s="19" t="str">
        <f>IF(ISNA(VLOOKUP(C1898,dim_techarea!A:B,2,FALSE)),"",VLOOKUP(C1898,dim_techarea!A:B,2,FALSE))</f>
        <v>TX_CURR</v>
      </c>
      <c r="AJ1898" s="19" t="str">
        <f>IF(ISNA(VLOOKUP(AI1898,dim_techarea!B:C,2,FALSE)),"",VLOOKUP(AI1898,dim_techarea!B:C,2,FALSE))</f>
        <v>MvszPTQrUhy</v>
      </c>
      <c r="AK1898" s="19" t="str">
        <f>IF(ISNA(VLOOKUP(TRIM(G1898),dim_targetsresults!A:B,2,FALSE)),"",VLOOKUP(TRIM(G1898),dim_targetsresults!A:C,2,FALSE))</f>
        <v>MER Results</v>
      </c>
      <c r="AL1898" s="19" t="str">
        <f>IF(ISNA(VLOOKUP(AK1898,dim_targetsresults!B:C,2,FALSE)),"",VLOOKUP(AK1898,dim_targetsresults!B:C,2,FALSE))</f>
        <v>Jh0jDM5yQ2E</v>
      </c>
      <c r="AM1898" s="19" t="str">
        <f>IF(ISNA(VLOOKUP(TRIM(D1898),dim_numeratordenominator!A:B,2,FALSE)),"",VLOOKUP(TRIM(D1898),dim_numeratordenominator!A:C,2,FALSE))</f>
        <v>Numerator</v>
      </c>
      <c r="AN1898" s="19" t="str">
        <f>IF(ISNA(VLOOKUP(AM1898,dim_numeratordenominator!B:C,2,FALSE)),"",VLOOKUP(AM1898,dim_numeratordenominator!B:C,2,FALSE))</f>
        <v>Som9NRMQqV7</v>
      </c>
      <c r="AO1898" s="19" t="str">
        <f>IF(ISNA(VLOOKUP(TRIM(E1898),dim_supporttype!A:B,2,FALSE)),"",VLOOKUP(TRIM(E1898),dim_supporttype!A:C,2,FALSE))</f>
        <v>TA</v>
      </c>
      <c r="AP1898" s="19" t="str">
        <f>IF(ISNA(VLOOKUP(AO1898,dim_supporttype!B:C,2,FALSE)),"",VLOOKUP(AO1898,dim_supporttype!B:C,2,FALSE))</f>
        <v>cRAGKdWIDn4</v>
      </c>
      <c r="AQ1898" s="19" t="str">
        <f>IF(ISNA(VLOOKUP(TRIM(F1898),dim_disaggs!A:B,2,FALSE)),"No Disagg",VLOOKUP(TRIM(F1898),dim_disaggs!A:B,2,FALSE))</f>
        <v>No Disagg</v>
      </c>
      <c r="AR1898" s="19" t="str">
        <f>IF(ISNA(VLOOKUP(AQ1898,dim_disaggs!B:C,2,FALSE)),"",VLOOKUP(AQ1898,dim_disaggs!B:C,2,FALSE))</f>
        <v>werJlVT6sf3</v>
      </c>
      <c r="AS1898" s="72"/>
      <c r="AT1898" s="66"/>
      <c r="AU1898" s="72" t="s">
        <v>755</v>
      </c>
      <c r="AV1898" s="73" t="s">
        <v>755</v>
      </c>
      <c r="AW1898" s="66" t="s">
        <v>755</v>
      </c>
      <c r="AX1898" s="66" t="s">
        <v>755</v>
      </c>
      <c r="AY1898" s="20"/>
      <c r="AZ1898" s="20"/>
      <c r="BA1898" s="105" t="str">
        <f t="shared" si="270"/>
        <v>Top Level Numerator</v>
      </c>
      <c r="BB1898" s="20" t="str">
        <f t="shared" si="271"/>
        <v>PE5QVF0w4xj</v>
      </c>
      <c r="BC1898" s="20" t="s">
        <v>25706</v>
      </c>
      <c r="BD1898" s="20" t="s">
        <v>25707</v>
      </c>
      <c r="BE1898" s="75" t="s">
        <v>21240</v>
      </c>
      <c r="BF1898" s="73" t="s">
        <v>21241</v>
      </c>
      <c r="BG1898" s="55" t="s">
        <v>20424</v>
      </c>
      <c r="BH1898" s="76" t="s">
        <v>20422</v>
      </c>
      <c r="BI1898" s="20" t="s">
        <v>755</v>
      </c>
      <c r="BJ1898" s="20" t="s">
        <v>755</v>
      </c>
      <c r="BK1898" s="55" t="s">
        <v>755</v>
      </c>
      <c r="BL1898" s="71" t="s">
        <v>755</v>
      </c>
      <c r="BM1898" s="77" t="s">
        <v>755</v>
      </c>
      <c r="BN1898" s="78" t="s">
        <v>755</v>
      </c>
      <c r="BO1898" s="77" t="s">
        <v>755</v>
      </c>
      <c r="BP1898" s="78" t="s">
        <v>755</v>
      </c>
    </row>
    <row r="1899" spans="1:68" s="3" customFormat="1" x14ac:dyDescent="0.2">
      <c r="A1899" s="22" t="s">
        <v>20489</v>
      </c>
      <c r="B1899" s="22" t="s">
        <v>20478</v>
      </c>
      <c r="C1899" s="22" t="s">
        <v>114</v>
      </c>
      <c r="D1899" s="20" t="s">
        <v>1</v>
      </c>
      <c r="E1899" s="22" t="s">
        <v>20430</v>
      </c>
      <c r="F1899" s="20" t="s">
        <v>4156</v>
      </c>
      <c r="G1899" s="22" t="s">
        <v>20086</v>
      </c>
      <c r="H1899" s="20" t="s">
        <v>18672</v>
      </c>
      <c r="I1899" s="19">
        <f t="shared" si="272"/>
        <v>29</v>
      </c>
      <c r="J1899" s="20" t="s">
        <v>755</v>
      </c>
      <c r="K1899" s="22" t="s">
        <v>115</v>
      </c>
      <c r="L1899" s="95" t="str">
        <f>IF(M1899&lt;&gt;"",IF(NOT(ISNA(INDEX(cc!B:B,MATCH(M1899,cc!A:A,0)))),INDEX(cc!B:B,MATCH(M1899,cc!A:A,0)),"0"),"")</f>
        <v>Age (&lt;15,15+-uk, 2) and Sex w/ Unknown</v>
      </c>
      <c r="M1899" s="97" t="s">
        <v>552</v>
      </c>
      <c r="N1899" s="28" t="str">
        <f t="shared" si="273"/>
        <v/>
      </c>
      <c r="O1899" s="19" t="str">
        <f t="shared" si="266"/>
        <v>TX_CURR (N, MOH, Age Aggregated/Sex): Receiving ART</v>
      </c>
      <c r="P1899" s="19" t="str">
        <f t="shared" si="267"/>
        <v>TX_CURR (N, MOH, Age Aggregated/Sex): Receiving ART</v>
      </c>
      <c r="Q1899" s="19" t="str">
        <f t="shared" si="274"/>
        <v>TX_CURR (N, MOH, Age Agg/Sex)</v>
      </c>
      <c r="R1899" s="19" t="str">
        <f t="shared" si="268"/>
        <v>TX_CURR_N_MOH_Age_Agg_Sex</v>
      </c>
      <c r="S1899" s="19" t="str">
        <f t="shared" si="269"/>
        <v>TX_CURR_N_MOH_Age_Agg_Sex_</v>
      </c>
      <c r="T1899" s="19" t="b">
        <f>NOT(ISNA(VLOOKUP(B1899,dbcodes!A:B,2,FALSE)))</f>
        <v>1</v>
      </c>
      <c r="U1899" s="19" t="str">
        <f>IF(ISNA(VLOOKUP(B1899,dbcodes!A:B,2,FALSE)),des!R1992,VLOOKUP(B1899,dbcodes!A:B,2,FALSE))</f>
        <v>TX_CURR_N_MOH_Age_Agg_Sex</v>
      </c>
      <c r="V1899" s="20"/>
      <c r="W1899" s="107" t="str">
        <f>IF(ISNA(VLOOKUP(C1899,descriptions!A:B,2,FALSE)),des!V1992,IF(G1899=" TARGET","Target ","")&amp;VLOOKUP(C1899,descriptions!A:B,2,FALSE))</f>
        <v>Number of adults and children currently receiving antiretroviral therapy (ART)</v>
      </c>
      <c r="X1899" s="20" t="s">
        <v>4</v>
      </c>
      <c r="Y1899" s="20" t="s">
        <v>831</v>
      </c>
      <c r="Z1899" s="20" t="s">
        <v>836</v>
      </c>
      <c r="AA1899" s="20" t="s">
        <v>102</v>
      </c>
      <c r="AB1899" s="20" t="s">
        <v>755</v>
      </c>
      <c r="AC1899" s="19" t="str">
        <f>IF(AB1899&lt;&gt;"",IF(NOT(ISNA(INDEX(os!A:A,MATCH(AB1899,os!B:B,0)))),INDEX(os!A:A,MATCH(AB1899,os!B:B,0)),"0"),"")</f>
        <v/>
      </c>
      <c r="AD1899" s="20" t="s">
        <v>830</v>
      </c>
      <c r="AE1899" s="20"/>
      <c r="AF1899" s="20"/>
      <c r="AG1899" s="20"/>
      <c r="AH1899" s="93" t="str">
        <f>IF(NOT(ISNA(VLOOKUP(B:B,ResultsTargets!A:A,1,0))),"TRUE","")</f>
        <v/>
      </c>
      <c r="AI1899" s="19" t="str">
        <f>IF(ISNA(VLOOKUP(C1899,dim_techarea!A:B,2,FALSE)),"",VLOOKUP(C1899,dim_techarea!A:B,2,FALSE))</f>
        <v>TX_CURR</v>
      </c>
      <c r="AJ1899" s="19" t="str">
        <f>IF(ISNA(VLOOKUP(AI1899,dim_techarea!B:C,2,FALSE)),"",VLOOKUP(AI1899,dim_techarea!B:C,2,FALSE))</f>
        <v>MvszPTQrUhy</v>
      </c>
      <c r="AK1899" s="19" t="str">
        <f>IF(ISNA(VLOOKUP(TRIM(G1899),dim_targetsresults!A:B,2,FALSE)),"",VLOOKUP(TRIM(G1899),dim_targetsresults!A:C,2,FALSE))</f>
        <v>MER Results</v>
      </c>
      <c r="AL1899" s="19" t="str">
        <f>IF(ISNA(VLOOKUP(AK1899,dim_targetsresults!B:C,2,FALSE)),"",VLOOKUP(AK1899,dim_targetsresults!B:C,2,FALSE))</f>
        <v>Jh0jDM5yQ2E</v>
      </c>
      <c r="AM1899" s="19" t="str">
        <f>IF(ISNA(VLOOKUP(TRIM(D1899),dim_numeratordenominator!A:B,2,FALSE)),"",VLOOKUP(TRIM(D1899),dim_numeratordenominator!A:C,2,FALSE))</f>
        <v>Numerator</v>
      </c>
      <c r="AN1899" s="19" t="str">
        <f>IF(ISNA(VLOOKUP(AM1899,dim_numeratordenominator!B:C,2,FALSE)),"",VLOOKUP(AM1899,dim_numeratordenominator!B:C,2,FALSE))</f>
        <v>Som9NRMQqV7</v>
      </c>
      <c r="AO1899" s="19" t="str">
        <f>IF(ISNA(VLOOKUP(TRIM(E1899),dim_supporttype!A:B,2,FALSE)),"",VLOOKUP(TRIM(E1899),dim_supporttype!A:C,2,FALSE))</f>
        <v>MOH</v>
      </c>
      <c r="AP1899" s="19" t="str">
        <f>IF(ISNA(VLOOKUP(AO1899,dim_supporttype!B:C,2,FALSE)),"",VLOOKUP(AO1899,dim_supporttype!B:C,2,FALSE))</f>
        <v>sUhaJVAUfcA</v>
      </c>
      <c r="AQ1899" s="19" t="str">
        <f>IF(ISNA(VLOOKUP(TRIM(F1899),dim_disaggs!A:B,2,FALSE)),"No Disagg",VLOOKUP(TRIM(F1899),dim_disaggs!A:B,2,FALSE))</f>
        <v>Age Aggregated/Sex</v>
      </c>
      <c r="AR1899" s="19" t="str">
        <f>IF(ISNA(VLOOKUP(AQ1899,dim_disaggs!B:C,2,FALSE)),"",VLOOKUP(AQ1899,dim_disaggs!B:C,2,FALSE))</f>
        <v>KMhxXDjVseT</v>
      </c>
      <c r="AS1899" s="72"/>
      <c r="AT1899" s="66"/>
      <c r="AU1899" s="72" t="s">
        <v>755</v>
      </c>
      <c r="AV1899" s="73" t="s">
        <v>755</v>
      </c>
      <c r="AW1899" s="66" t="s">
        <v>755</v>
      </c>
      <c r="AX1899" s="66" t="s">
        <v>755</v>
      </c>
      <c r="AY1899" s="20"/>
      <c r="AZ1899" s="20"/>
      <c r="BA1899" s="105" t="str">
        <f t="shared" si="270"/>
        <v/>
      </c>
      <c r="BB1899" s="20" t="str">
        <f t="shared" si="271"/>
        <v/>
      </c>
      <c r="BC1899" s="20"/>
      <c r="BD1899" s="20"/>
      <c r="BE1899" s="75" t="s">
        <v>755</v>
      </c>
      <c r="BF1899" s="73" t="s">
        <v>755</v>
      </c>
      <c r="BG1899" s="55" t="s">
        <v>755</v>
      </c>
      <c r="BH1899" s="76" t="s">
        <v>755</v>
      </c>
      <c r="BI1899" s="20" t="s">
        <v>755</v>
      </c>
      <c r="BJ1899" s="20" t="s">
        <v>755</v>
      </c>
      <c r="BK1899" s="55" t="s">
        <v>755</v>
      </c>
      <c r="BL1899" s="71" t="s">
        <v>755</v>
      </c>
      <c r="BM1899" s="77" t="s">
        <v>755</v>
      </c>
      <c r="BN1899" s="78" t="s">
        <v>755</v>
      </c>
      <c r="BO1899" s="77" t="s">
        <v>755</v>
      </c>
      <c r="BP1899" s="78" t="s">
        <v>755</v>
      </c>
    </row>
    <row r="1900" spans="1:68" s="3" customFormat="1" ht="18" x14ac:dyDescent="0.2">
      <c r="A1900" s="22" t="s">
        <v>20489</v>
      </c>
      <c r="B1900" s="25" t="s">
        <v>20479</v>
      </c>
      <c r="C1900" s="22" t="s">
        <v>114</v>
      </c>
      <c r="D1900" s="20" t="s">
        <v>1</v>
      </c>
      <c r="E1900" s="22" t="s">
        <v>20430</v>
      </c>
      <c r="F1900" s="20" t="s">
        <v>19993</v>
      </c>
      <c r="G1900" s="22" t="s">
        <v>20086</v>
      </c>
      <c r="H1900" s="20" t="s">
        <v>19994</v>
      </c>
      <c r="I1900" s="19">
        <f t="shared" si="272"/>
        <v>39</v>
      </c>
      <c r="J1900" s="20" t="s">
        <v>755</v>
      </c>
      <c r="K1900" s="22" t="s">
        <v>115</v>
      </c>
      <c r="L1900" s="95" t="str">
        <f>IF(M1900&lt;&gt;"",IF(NOT(ISNA(INDEX(cc!B:B,MATCH(M1900,cc!A:A,0)))),INDEX(cc!B:B,MATCH(M1900,cc!A:A,0)),"0"),"")</f>
        <v>Age (&lt;15,15+-uk, 2), Sex (inc Unknown) and HIV Status (Positive)</v>
      </c>
      <c r="M1900" s="97" t="s">
        <v>20437</v>
      </c>
      <c r="N1900" s="28" t="str">
        <f t="shared" si="273"/>
        <v/>
      </c>
      <c r="O1900" s="19" t="str">
        <f t="shared" si="266"/>
        <v>TX_CURR (N, MOH, Age Aggregated/Sex/HIVStatus): Receiving ART</v>
      </c>
      <c r="P1900" s="19" t="str">
        <f t="shared" si="267"/>
        <v>TX_CURR (N, MOH, Age Aggregated/Sex/HIVStatus): Receiving ART</v>
      </c>
      <c r="Q1900" s="19" t="str">
        <f t="shared" si="274"/>
        <v>TX_CURR (N, MOH, Age Agg/Sex/HIVStatus)</v>
      </c>
      <c r="R1900" s="19" t="str">
        <f t="shared" si="268"/>
        <v>TX_CURR_N_MOH_Age_Agg_Sex_HIVStatus</v>
      </c>
      <c r="S1900" s="19" t="str">
        <f t="shared" si="269"/>
        <v>TX_CURR_N_MOH_Age_Agg_Sex_HIVStatus_</v>
      </c>
      <c r="T1900" s="19" t="b">
        <f>NOT(ISNA(VLOOKUP(B1900,dbcodes!A:B,2,FALSE)))</f>
        <v>1</v>
      </c>
      <c r="U1900" s="19" t="str">
        <f>IF(ISNA(VLOOKUP(B1900,dbcodes!A:B,2,FALSE)),des!R1993,VLOOKUP(B1900,dbcodes!A:B,2,FALSE))</f>
        <v>TX_CURR_N_MOH_Age_Agg_Sex_HIVStatus</v>
      </c>
      <c r="V1900" s="20"/>
      <c r="W1900" s="107" t="str">
        <f>IF(ISNA(VLOOKUP(C1900,descriptions!A:B,2,FALSE)),des!V1993,IF(G1900=" TARGET","Target ","")&amp;VLOOKUP(C1900,descriptions!A:B,2,FALSE))</f>
        <v>Number of adults and children currently receiving antiretroviral therapy (ART)</v>
      </c>
      <c r="X1900" s="20" t="s">
        <v>4</v>
      </c>
      <c r="Y1900" s="20" t="s">
        <v>831</v>
      </c>
      <c r="Z1900" s="20" t="s">
        <v>836</v>
      </c>
      <c r="AA1900" s="20" t="s">
        <v>102</v>
      </c>
      <c r="AB1900" s="20" t="s">
        <v>755</v>
      </c>
      <c r="AC1900" s="19" t="str">
        <f>IF(AB1900&lt;&gt;"",IF(NOT(ISNA(INDEX(os!A:A,MATCH(AB1900,os!B:B,0)))),INDEX(os!A:A,MATCH(AB1900,os!B:B,0)),"0"),"")</f>
        <v/>
      </c>
      <c r="AD1900" s="20" t="s">
        <v>830</v>
      </c>
      <c r="AE1900" s="20"/>
      <c r="AF1900" s="20"/>
      <c r="AG1900" s="20"/>
      <c r="AH1900" s="93" t="str">
        <f>IF(NOT(ISNA(VLOOKUP(B:B,ResultsTargets!A:A,1,0))),"TRUE","")</f>
        <v/>
      </c>
      <c r="AI1900" s="19" t="str">
        <f>IF(ISNA(VLOOKUP(C1900,dim_techarea!A:B,2,FALSE)),"",VLOOKUP(C1900,dim_techarea!A:B,2,FALSE))</f>
        <v>TX_CURR</v>
      </c>
      <c r="AJ1900" s="19" t="str">
        <f>IF(ISNA(VLOOKUP(AI1900,dim_techarea!B:C,2,FALSE)),"",VLOOKUP(AI1900,dim_techarea!B:C,2,FALSE))</f>
        <v>MvszPTQrUhy</v>
      </c>
      <c r="AK1900" s="19" t="str">
        <f>IF(ISNA(VLOOKUP(TRIM(G1900),dim_targetsresults!A:B,2,FALSE)),"",VLOOKUP(TRIM(G1900),dim_targetsresults!A:C,2,FALSE))</f>
        <v>MER Results</v>
      </c>
      <c r="AL1900" s="19" t="str">
        <f>IF(ISNA(VLOOKUP(AK1900,dim_targetsresults!B:C,2,FALSE)),"",VLOOKUP(AK1900,dim_targetsresults!B:C,2,FALSE))</f>
        <v>Jh0jDM5yQ2E</v>
      </c>
      <c r="AM1900" s="19" t="str">
        <f>IF(ISNA(VLOOKUP(TRIM(D1900),dim_numeratordenominator!A:B,2,FALSE)),"",VLOOKUP(TRIM(D1900),dim_numeratordenominator!A:C,2,FALSE))</f>
        <v>Numerator</v>
      </c>
      <c r="AN1900" s="19" t="str">
        <f>IF(ISNA(VLOOKUP(AM1900,dim_numeratordenominator!B:C,2,FALSE)),"",VLOOKUP(AM1900,dim_numeratordenominator!B:C,2,FALSE))</f>
        <v>Som9NRMQqV7</v>
      </c>
      <c r="AO1900" s="19" t="str">
        <f>IF(ISNA(VLOOKUP(TRIM(E1900),dim_supporttype!A:B,2,FALSE)),"",VLOOKUP(TRIM(E1900),dim_supporttype!A:C,2,FALSE))</f>
        <v>MOH</v>
      </c>
      <c r="AP1900" s="19" t="str">
        <f>IF(ISNA(VLOOKUP(AO1900,dim_supporttype!B:C,2,FALSE)),"",VLOOKUP(AO1900,dim_supporttype!B:C,2,FALSE))</f>
        <v>sUhaJVAUfcA</v>
      </c>
      <c r="AQ1900" s="19" t="str">
        <f>IF(ISNA(VLOOKUP(TRIM(F1900),dim_disaggs!A:B,2,FALSE)),"No Disagg",VLOOKUP(TRIM(F1900),dim_disaggs!A:B,2,FALSE))</f>
        <v>Age Aggregated/Sex/HIVStatus</v>
      </c>
      <c r="AR1900" s="19" t="str">
        <f>IF(ISNA(VLOOKUP(AQ1900,dim_disaggs!B:C,2,FALSE)),"",VLOOKUP(AQ1900,dim_disaggs!B:C,2,FALSE))</f>
        <v>h0pvSVe1TYf</v>
      </c>
      <c r="AS1900" s="72"/>
      <c r="AT1900" s="66"/>
      <c r="AU1900" s="72" t="s">
        <v>755</v>
      </c>
      <c r="AV1900" s="73" t="s">
        <v>755</v>
      </c>
      <c r="AW1900" s="66" t="s">
        <v>755</v>
      </c>
      <c r="AX1900" s="66" t="s">
        <v>755</v>
      </c>
      <c r="AY1900" s="20"/>
      <c r="AZ1900" s="20"/>
      <c r="BA1900" s="105" t="str">
        <f t="shared" si="270"/>
        <v/>
      </c>
      <c r="BB1900" s="20" t="str">
        <f t="shared" si="271"/>
        <v/>
      </c>
      <c r="BC1900" s="20"/>
      <c r="BD1900" s="20"/>
      <c r="BE1900" s="75" t="s">
        <v>755</v>
      </c>
      <c r="BF1900" s="73" t="s">
        <v>755</v>
      </c>
      <c r="BG1900" s="55" t="s">
        <v>755</v>
      </c>
      <c r="BH1900" s="76" t="s">
        <v>755</v>
      </c>
      <c r="BI1900" s="20" t="s">
        <v>755</v>
      </c>
      <c r="BJ1900" s="20" t="s">
        <v>755</v>
      </c>
      <c r="BK1900" s="55" t="s">
        <v>755</v>
      </c>
      <c r="BL1900" s="71" t="s">
        <v>755</v>
      </c>
      <c r="BM1900" s="77" t="s">
        <v>755</v>
      </c>
      <c r="BN1900" s="78" t="s">
        <v>755</v>
      </c>
      <c r="BO1900" s="77" t="s">
        <v>755</v>
      </c>
      <c r="BP1900" s="78" t="s">
        <v>755</v>
      </c>
    </row>
    <row r="1901" spans="1:68" s="3" customFormat="1" ht="17" customHeight="1" x14ac:dyDescent="0.2">
      <c r="A1901" s="22" t="s">
        <v>20489</v>
      </c>
      <c r="B1901" s="25" t="s">
        <v>20480</v>
      </c>
      <c r="C1901" s="22" t="s">
        <v>114</v>
      </c>
      <c r="D1901" s="20" t="s">
        <v>1</v>
      </c>
      <c r="E1901" s="22" t="s">
        <v>20430</v>
      </c>
      <c r="F1901" s="20" t="s">
        <v>19992</v>
      </c>
      <c r="G1901" s="22" t="s">
        <v>20086</v>
      </c>
      <c r="H1901" s="20" t="s">
        <v>19992</v>
      </c>
      <c r="I1901" s="19">
        <f t="shared" si="272"/>
        <v>35</v>
      </c>
      <c r="J1901" s="20" t="s">
        <v>755</v>
      </c>
      <c r="K1901" s="22" t="s">
        <v>115</v>
      </c>
      <c r="L1901" s="95" t="str">
        <f>IF(M1901&lt;&gt;"",IF(NOT(ISNA(INDEX(cc!B:B,MATCH(M1901,cc!A:A,0)))),INDEX(cc!B:B,MATCH(M1901,cc!A:A,0)),"0"),"")</f>
        <v>Age (&lt;1-50+-uk-nme, 12), Sex and HIV Status (Positive)</v>
      </c>
      <c r="M1901" s="97" t="s">
        <v>20178</v>
      </c>
      <c r="N1901" s="28" t="str">
        <f t="shared" si="273"/>
        <v/>
      </c>
      <c r="O1901" s="19" t="str">
        <f t="shared" si="266"/>
        <v>TX_CURR (N, MOH, Age/Sex/HIVStatus): Receiving ART</v>
      </c>
      <c r="P1901" s="19" t="str">
        <f t="shared" si="267"/>
        <v>TX_CURR (N, MOH, Age/Sex/HIVStatus): Receiving ART</v>
      </c>
      <c r="Q1901" s="19" t="str">
        <f t="shared" si="274"/>
        <v>TX_CURR (N, MOH, Age/Sex/HIVStatus)</v>
      </c>
      <c r="R1901" s="19" t="str">
        <f t="shared" si="268"/>
        <v>TX_CURR_N_MOH_Age_Sex_HIVStatus</v>
      </c>
      <c r="S1901" s="19" t="str">
        <f t="shared" si="269"/>
        <v>TX_CURR_N_MOH_Age_Sex_HIVStatus_</v>
      </c>
      <c r="T1901" s="19" t="b">
        <f>NOT(ISNA(VLOOKUP(B1901,dbcodes!A:B,2,FALSE)))</f>
        <v>1</v>
      </c>
      <c r="U1901" s="19" t="str">
        <f>IF(ISNA(VLOOKUP(B1901,dbcodes!A:B,2,FALSE)),des!R1994,VLOOKUP(B1901,dbcodes!A:B,2,FALSE))</f>
        <v>TX_CURR_N_MOH_Age_Sex_HIVStatus</v>
      </c>
      <c r="V1901" s="20"/>
      <c r="W1901" s="107" t="str">
        <f>IF(ISNA(VLOOKUP(C1901,descriptions!A:B,2,FALSE)),des!V1994,IF(G1901=" TARGET","Target ","")&amp;VLOOKUP(C1901,descriptions!A:B,2,FALSE))</f>
        <v>Number of adults and children currently receiving antiretroviral therapy (ART)</v>
      </c>
      <c r="X1901" s="20" t="s">
        <v>4</v>
      </c>
      <c r="Y1901" s="20" t="s">
        <v>831</v>
      </c>
      <c r="Z1901" s="20" t="s">
        <v>836</v>
      </c>
      <c r="AA1901" s="20" t="s">
        <v>102</v>
      </c>
      <c r="AB1901" s="20" t="s">
        <v>755</v>
      </c>
      <c r="AC1901" s="19" t="str">
        <f>IF(AB1901&lt;&gt;"",IF(NOT(ISNA(INDEX(os!A:A,MATCH(AB1901,os!B:B,0)))),INDEX(os!A:A,MATCH(AB1901,os!B:B,0)),"0"),"")</f>
        <v/>
      </c>
      <c r="AD1901" s="20" t="s">
        <v>830</v>
      </c>
      <c r="AE1901" s="20"/>
      <c r="AF1901" s="20"/>
      <c r="AG1901" s="20"/>
      <c r="AH1901" s="93" t="str">
        <f>IF(NOT(ISNA(VLOOKUP(B:B,ResultsTargets!A:A,1,0))),"TRUE","")</f>
        <v/>
      </c>
      <c r="AI1901" s="19" t="str">
        <f>IF(ISNA(VLOOKUP(C1901,dim_techarea!A:B,2,FALSE)),"",VLOOKUP(C1901,dim_techarea!A:B,2,FALSE))</f>
        <v>TX_CURR</v>
      </c>
      <c r="AJ1901" s="19" t="str">
        <f>IF(ISNA(VLOOKUP(AI1901,dim_techarea!B:C,2,FALSE)),"",VLOOKUP(AI1901,dim_techarea!B:C,2,FALSE))</f>
        <v>MvszPTQrUhy</v>
      </c>
      <c r="AK1901" s="19" t="str">
        <f>IF(ISNA(VLOOKUP(TRIM(G1901),dim_targetsresults!A:B,2,FALSE)),"",VLOOKUP(TRIM(G1901),dim_targetsresults!A:C,2,FALSE))</f>
        <v>MER Results</v>
      </c>
      <c r="AL1901" s="19" t="str">
        <f>IF(ISNA(VLOOKUP(AK1901,dim_targetsresults!B:C,2,FALSE)),"",VLOOKUP(AK1901,dim_targetsresults!B:C,2,FALSE))</f>
        <v>Jh0jDM5yQ2E</v>
      </c>
      <c r="AM1901" s="19" t="str">
        <f>IF(ISNA(VLOOKUP(TRIM(D1901),dim_numeratordenominator!A:B,2,FALSE)),"",VLOOKUP(TRIM(D1901),dim_numeratordenominator!A:C,2,FALSE))</f>
        <v>Numerator</v>
      </c>
      <c r="AN1901" s="19" t="str">
        <f>IF(ISNA(VLOOKUP(AM1901,dim_numeratordenominator!B:C,2,FALSE)),"",VLOOKUP(AM1901,dim_numeratordenominator!B:C,2,FALSE))</f>
        <v>Som9NRMQqV7</v>
      </c>
      <c r="AO1901" s="19" t="str">
        <f>IF(ISNA(VLOOKUP(TRIM(E1901),dim_supporttype!A:B,2,FALSE)),"",VLOOKUP(TRIM(E1901),dim_supporttype!A:C,2,FALSE))</f>
        <v>MOH</v>
      </c>
      <c r="AP1901" s="19" t="str">
        <f>IF(ISNA(VLOOKUP(AO1901,dim_supporttype!B:C,2,FALSE)),"",VLOOKUP(AO1901,dim_supporttype!B:C,2,FALSE))</f>
        <v>sUhaJVAUfcA</v>
      </c>
      <c r="AQ1901" s="19" t="str">
        <f>IF(ISNA(VLOOKUP(TRIM(F1901),dim_disaggs!A:B,2,FALSE)),"No Disagg",VLOOKUP(TRIM(F1901),dim_disaggs!A:B,2,FALSE))</f>
        <v>Age/Sex/HIVStatus</v>
      </c>
      <c r="AR1901" s="19" t="str">
        <f>IF(ISNA(VLOOKUP(AQ1901,dim_disaggs!B:C,2,FALSE)),"",VLOOKUP(AQ1901,dim_disaggs!B:C,2,FALSE))</f>
        <v>pxz2gGSIQhG</v>
      </c>
      <c r="AS1901" s="72"/>
      <c r="AT1901" s="66"/>
      <c r="AU1901" s="72" t="s">
        <v>755</v>
      </c>
      <c r="AV1901" s="73" t="s">
        <v>755</v>
      </c>
      <c r="AW1901" s="66" t="s">
        <v>755</v>
      </c>
      <c r="AX1901" s="66" t="s">
        <v>755</v>
      </c>
      <c r="AY1901" s="20"/>
      <c r="AZ1901" s="20"/>
      <c r="BA1901" s="105" t="str">
        <f t="shared" si="270"/>
        <v/>
      </c>
      <c r="BB1901" s="20" t="str">
        <f t="shared" si="271"/>
        <v/>
      </c>
      <c r="BC1901" s="20"/>
      <c r="BD1901" s="20"/>
      <c r="BE1901" s="75" t="s">
        <v>755</v>
      </c>
      <c r="BF1901" s="73" t="s">
        <v>755</v>
      </c>
      <c r="BG1901" s="55" t="s">
        <v>755</v>
      </c>
      <c r="BH1901" s="76" t="s">
        <v>755</v>
      </c>
      <c r="BI1901" s="20" t="s">
        <v>755</v>
      </c>
      <c r="BJ1901" s="20" t="s">
        <v>755</v>
      </c>
      <c r="BK1901" s="55" t="s">
        <v>755</v>
      </c>
      <c r="BL1901" s="71" t="s">
        <v>755</v>
      </c>
      <c r="BM1901" s="77" t="s">
        <v>755</v>
      </c>
      <c r="BN1901" s="78" t="s">
        <v>755</v>
      </c>
      <c r="BO1901" s="77" t="s">
        <v>755</v>
      </c>
      <c r="BP1901" s="78" t="s">
        <v>755</v>
      </c>
    </row>
    <row r="1902" spans="1:68" s="3" customFormat="1" x14ac:dyDescent="0.2">
      <c r="A1902" s="20" t="s">
        <v>95</v>
      </c>
      <c r="B1902" s="20" t="s">
        <v>1876</v>
      </c>
      <c r="C1902" s="20" t="s">
        <v>114</v>
      </c>
      <c r="D1902" s="20" t="s">
        <v>1</v>
      </c>
      <c r="E1902" s="20" t="s">
        <v>77</v>
      </c>
      <c r="F1902" s="20" t="s">
        <v>4156</v>
      </c>
      <c r="G1902" s="20" t="s">
        <v>2442</v>
      </c>
      <c r="H1902" s="20" t="s">
        <v>18672</v>
      </c>
      <c r="I1902" s="19">
        <f t="shared" si="272"/>
        <v>36</v>
      </c>
      <c r="J1902" s="20" t="s">
        <v>755</v>
      </c>
      <c r="K1902" s="20" t="s">
        <v>115</v>
      </c>
      <c r="L1902" s="95" t="str">
        <f>IF(M1902&lt;&gt;"",IF(NOT(ISNA(INDEX(cc!B:B,MATCH(M1902,cc!A:A,0)))),INDEX(cc!B:B,MATCH(M1902,cc!A:A,0)),"0"),"")</f>
        <v>Age (&lt;1-15+,3) and Sex</v>
      </c>
      <c r="M1902" s="97" t="s">
        <v>4019</v>
      </c>
      <c r="N1902" s="28" t="str">
        <f t="shared" si="273"/>
        <v xml:space="preserve"> TARGET</v>
      </c>
      <c r="O1902" s="19" t="str">
        <f t="shared" si="266"/>
        <v>TX_CURR (N, DSD, Age Aggregated/Sex) TARGET: Receiving ART</v>
      </c>
      <c r="P1902" s="19" t="str">
        <f t="shared" si="267"/>
        <v>TX_CURR (N, DSD, Age Aggregated/Sex) TARGET: Receiving ART</v>
      </c>
      <c r="Q1902" s="19" t="str">
        <f t="shared" si="274"/>
        <v>TX_CURR (N, DSD, Age Agg/Sex) TARGET</v>
      </c>
      <c r="R1902" s="19" t="str">
        <f t="shared" si="268"/>
        <v>TX_CURR_N_DSD_Age_Agg_Sex_TARGET</v>
      </c>
      <c r="S1902" s="19" t="str">
        <f t="shared" si="269"/>
        <v>TX_CURR_N_DSD_Age_Agg_Sex_TARGET</v>
      </c>
      <c r="T1902" s="19" t="b">
        <f>NOT(ISNA(VLOOKUP(B1902,dbcodes!A:B,2,FALSE)))</f>
        <v>1</v>
      </c>
      <c r="U1902" s="19" t="str">
        <f>IF(ISNA(VLOOKUP(B1902,dbcodes!A:B,2,FALSE)),des!R1472,VLOOKUP(B1902,dbcodes!A:B,2,FALSE))</f>
        <v>TX_CURR_N_DSD_Age_Sex_Aggregated_TARGET</v>
      </c>
      <c r="V1902" s="20"/>
      <c r="W1902" s="107" t="str">
        <f>IF(ISNA(VLOOKUP(C1902,descriptions!A:B,2,FALSE)),des!V1472,IF(G1902=" TARGET","Target ","")&amp;VLOOKUP(C1902,descriptions!A:B,2,FALSE))</f>
        <v>Target Number of adults and children currently receiving antiretroviral therapy (ART)</v>
      </c>
      <c r="X1902" s="20" t="s">
        <v>4</v>
      </c>
      <c r="Y1902" s="20" t="s">
        <v>831</v>
      </c>
      <c r="Z1902" s="20" t="s">
        <v>836</v>
      </c>
      <c r="AA1902" s="20" t="s">
        <v>102</v>
      </c>
      <c r="AB1902" s="20" t="s">
        <v>755</v>
      </c>
      <c r="AC1902" s="19" t="str">
        <f>IF(AB1902&lt;&gt;"",IF(NOT(ISNA(INDEX(os!A:A,MATCH(AB1902,os!B:B,0)))),INDEX(os!A:A,MATCH(AB1902,os!B:B,0)),"0"),"")</f>
        <v/>
      </c>
      <c r="AD1902" s="20" t="s">
        <v>830</v>
      </c>
      <c r="AE1902" s="20"/>
      <c r="AF1902" s="20"/>
      <c r="AG1902" s="20"/>
      <c r="AH1902" s="93" t="str">
        <f>IF(NOT(ISNA(VLOOKUP(B:B,ResultsTargets!A:A,1,0))),"TRUE","")</f>
        <v/>
      </c>
      <c r="AI1902" s="19" t="str">
        <f>IF(ISNA(VLOOKUP(C1902,dim_techarea!A:B,2,FALSE)),"",VLOOKUP(C1902,dim_techarea!A:B,2,FALSE))</f>
        <v>TX_CURR</v>
      </c>
      <c r="AJ1902" s="19" t="str">
        <f>IF(ISNA(VLOOKUP(AI1902,dim_techarea!B:C,2,FALSE)),"",VLOOKUP(AI1902,dim_techarea!B:C,2,FALSE))</f>
        <v>MvszPTQrUhy</v>
      </c>
      <c r="AK1902" s="19" t="str">
        <f>IF(ISNA(VLOOKUP(TRIM(G1902),dim_targetsresults!A:B,2,FALSE)),"",VLOOKUP(TRIM(G1902),dim_targetsresults!A:C,2,FALSE))</f>
        <v>MER Targets</v>
      </c>
      <c r="AL1902" s="19" t="str">
        <f>IF(ISNA(VLOOKUP(AK1902,dim_targetsresults!B:C,2,FALSE)),"",VLOOKUP(AK1902,dim_targetsresults!B:C,2,FALSE))</f>
        <v>W8imnja2Owd</v>
      </c>
      <c r="AM1902" s="19" t="str">
        <f>IF(ISNA(VLOOKUP(TRIM(D1902),dim_numeratordenominator!A:B,2,FALSE)),"",VLOOKUP(TRIM(D1902),dim_numeratordenominator!A:C,2,FALSE))</f>
        <v>Numerator</v>
      </c>
      <c r="AN1902" s="19" t="str">
        <f>IF(ISNA(VLOOKUP(AM1902,dim_numeratordenominator!B:C,2,FALSE)),"",VLOOKUP(AM1902,dim_numeratordenominator!B:C,2,FALSE))</f>
        <v>Som9NRMQqV7</v>
      </c>
      <c r="AO1902" s="19" t="str">
        <f>IF(ISNA(VLOOKUP(TRIM(E1902),dim_supporttype!A:B,2,FALSE)),"",VLOOKUP(TRIM(E1902),dim_supporttype!A:C,2,FALSE))</f>
        <v>DSD</v>
      </c>
      <c r="AP1902" s="19" t="str">
        <f>IF(ISNA(VLOOKUP(AO1902,dim_supporttype!B:C,2,FALSE)),"",VLOOKUP(AO1902,dim_supporttype!B:C,2,FALSE))</f>
        <v>iM13vdNLWKb</v>
      </c>
      <c r="AQ1902" s="19" t="str">
        <f>IF(ISNA(VLOOKUP(TRIM(F1902),dim_disaggs!A:B,2,FALSE)),"No Disagg",VLOOKUP(TRIM(F1902),dim_disaggs!A:B,2,FALSE))</f>
        <v>Age Aggregated/Sex</v>
      </c>
      <c r="AR1902" s="19" t="str">
        <f>IF(ISNA(VLOOKUP(AQ1902,dim_disaggs!B:C,2,FALSE)),"",VLOOKUP(AQ1902,dim_disaggs!B:C,2,FALSE))</f>
        <v>KMhxXDjVseT</v>
      </c>
      <c r="AS1902" s="72"/>
      <c r="AT1902" s="66"/>
      <c r="AU1902" s="72" t="s">
        <v>755</v>
      </c>
      <c r="AV1902" s="73" t="s">
        <v>755</v>
      </c>
      <c r="AW1902" s="66" t="s">
        <v>755</v>
      </c>
      <c r="AX1902" s="66" t="s">
        <v>755</v>
      </c>
      <c r="AY1902" s="20"/>
      <c r="AZ1902" s="20"/>
      <c r="BA1902" s="105" t="str">
        <f t="shared" si="270"/>
        <v/>
      </c>
      <c r="BB1902" s="20" t="str">
        <f t="shared" si="271"/>
        <v/>
      </c>
      <c r="BC1902" s="20"/>
      <c r="BD1902" s="20"/>
      <c r="BE1902" s="75" t="s">
        <v>755</v>
      </c>
      <c r="BF1902" s="73" t="s">
        <v>755</v>
      </c>
      <c r="BG1902" s="55" t="s">
        <v>755</v>
      </c>
      <c r="BH1902" s="76" t="s">
        <v>755</v>
      </c>
      <c r="BI1902" s="20" t="s">
        <v>755</v>
      </c>
      <c r="BJ1902" s="20" t="s">
        <v>755</v>
      </c>
      <c r="BK1902" s="55" t="s">
        <v>755</v>
      </c>
      <c r="BL1902" s="71" t="s">
        <v>755</v>
      </c>
      <c r="BM1902" s="77" t="s">
        <v>755</v>
      </c>
      <c r="BN1902" s="78" t="s">
        <v>755</v>
      </c>
      <c r="BO1902" s="77" t="s">
        <v>755</v>
      </c>
      <c r="BP1902" s="78" t="s">
        <v>755</v>
      </c>
    </row>
    <row r="1903" spans="1:68" s="3" customFormat="1" x14ac:dyDescent="0.2">
      <c r="A1903" s="20" t="s">
        <v>95</v>
      </c>
      <c r="B1903" s="20" t="s">
        <v>1879</v>
      </c>
      <c r="C1903" s="20" t="s">
        <v>114</v>
      </c>
      <c r="D1903" s="20" t="s">
        <v>1</v>
      </c>
      <c r="E1903" s="20" t="s">
        <v>77</v>
      </c>
      <c r="F1903" s="20" t="s">
        <v>4156</v>
      </c>
      <c r="G1903" s="20" t="s">
        <v>2442</v>
      </c>
      <c r="H1903" s="20" t="s">
        <v>18672</v>
      </c>
      <c r="I1903" s="19">
        <f t="shared" si="272"/>
        <v>39</v>
      </c>
      <c r="J1903" s="20" t="s">
        <v>205</v>
      </c>
      <c r="K1903" s="20" t="s">
        <v>115</v>
      </c>
      <c r="L1903" s="95" t="str">
        <f>IF(M1903&lt;&gt;"",IF(NOT(ISNA(INDEX(cc!B:B,MATCH(M1903,cc!A:A,0)))),INDEX(cc!B:B,MATCH(M1903,cc!A:A,0)),"0"),"")</f>
        <v>Age (&lt;15,15+) and Sex</v>
      </c>
      <c r="M1903" s="97" t="s">
        <v>111</v>
      </c>
      <c r="N1903" s="28" t="str">
        <f t="shared" si="273"/>
        <v xml:space="preserve"> TARGET</v>
      </c>
      <c r="O1903" s="19" t="str">
        <f t="shared" si="266"/>
        <v>TX_CURR (N, DSD, Age Aggregated/Sex) TARGET v2: Receiving ART</v>
      </c>
      <c r="P1903" s="19" t="str">
        <f t="shared" si="267"/>
        <v>TX_CURR (N, DSD, Age Aggregated/Sex) TARGET v2: Receiving ART</v>
      </c>
      <c r="Q1903" s="19" t="str">
        <f t="shared" si="274"/>
        <v>TX_CURR (N, DSD, Age Agg/Sex) TARGET v2</v>
      </c>
      <c r="R1903" s="19" t="str">
        <f t="shared" si="268"/>
        <v>TX_CURR_N_DSD_Age_Agg_Sex_TARGET_v2</v>
      </c>
      <c r="S1903" s="19" t="str">
        <f t="shared" si="269"/>
        <v>TX_CURR_N_DSD_Age_Agg_Sex_TARGET_v2</v>
      </c>
      <c r="T1903" s="19" t="b">
        <f>NOT(ISNA(VLOOKUP(B1903,dbcodes!A:B,2,FALSE)))</f>
        <v>1</v>
      </c>
      <c r="U1903" s="19" t="str">
        <f>IF(ISNA(VLOOKUP(B1903,dbcodes!A:B,2,FALSE)),des!R1473,VLOOKUP(B1903,dbcodes!A:B,2,FALSE))</f>
        <v>TX_CURR_N_DSD_Aggregated_Age_Sex_TARGET</v>
      </c>
      <c r="V1903" s="20"/>
      <c r="W1903" s="107" t="str">
        <f>IF(ISNA(VLOOKUP(C1903,descriptions!A:B,2,FALSE)),des!V1473,IF(G1903=" TARGET","Target ","")&amp;VLOOKUP(C1903,descriptions!A:B,2,FALSE))</f>
        <v>Target Number of adults and children currently receiving antiretroviral therapy (ART)</v>
      </c>
      <c r="X1903" s="20" t="s">
        <v>4</v>
      </c>
      <c r="Y1903" s="20" t="s">
        <v>831</v>
      </c>
      <c r="Z1903" s="20" t="s">
        <v>836</v>
      </c>
      <c r="AA1903" s="20" t="s">
        <v>102</v>
      </c>
      <c r="AB1903" s="20" t="s">
        <v>755</v>
      </c>
      <c r="AC1903" s="19" t="str">
        <f>IF(AB1903&lt;&gt;"",IF(NOT(ISNA(INDEX(os!A:A,MATCH(AB1903,os!B:B,0)))),INDEX(os!A:A,MATCH(AB1903,os!B:B,0)),"0"),"")</f>
        <v/>
      </c>
      <c r="AD1903" s="20" t="s">
        <v>830</v>
      </c>
      <c r="AE1903" s="20"/>
      <c r="AF1903" s="20"/>
      <c r="AG1903" s="20"/>
      <c r="AH1903" s="93" t="str">
        <f>IF(NOT(ISNA(VLOOKUP(B:B,ResultsTargets!A:A,1,0))),"TRUE","")</f>
        <v/>
      </c>
      <c r="AI1903" s="19" t="str">
        <f>IF(ISNA(VLOOKUP(C1903,dim_techarea!A:B,2,FALSE)),"",VLOOKUP(C1903,dim_techarea!A:B,2,FALSE))</f>
        <v>TX_CURR</v>
      </c>
      <c r="AJ1903" s="19" t="str">
        <f>IF(ISNA(VLOOKUP(AI1903,dim_techarea!B:C,2,FALSE)),"",VLOOKUP(AI1903,dim_techarea!B:C,2,FALSE))</f>
        <v>MvszPTQrUhy</v>
      </c>
      <c r="AK1903" s="19" t="str">
        <f>IF(ISNA(VLOOKUP(TRIM(G1903),dim_targetsresults!A:B,2,FALSE)),"",VLOOKUP(TRIM(G1903),dim_targetsresults!A:C,2,FALSE))</f>
        <v>MER Targets</v>
      </c>
      <c r="AL1903" s="19" t="str">
        <f>IF(ISNA(VLOOKUP(AK1903,dim_targetsresults!B:C,2,FALSE)),"",VLOOKUP(AK1903,dim_targetsresults!B:C,2,FALSE))</f>
        <v>W8imnja2Owd</v>
      </c>
      <c r="AM1903" s="19" t="str">
        <f>IF(ISNA(VLOOKUP(TRIM(D1903),dim_numeratordenominator!A:B,2,FALSE)),"",VLOOKUP(TRIM(D1903),dim_numeratordenominator!A:C,2,FALSE))</f>
        <v>Numerator</v>
      </c>
      <c r="AN1903" s="19" t="str">
        <f>IF(ISNA(VLOOKUP(AM1903,dim_numeratordenominator!B:C,2,FALSE)),"",VLOOKUP(AM1903,dim_numeratordenominator!B:C,2,FALSE))</f>
        <v>Som9NRMQqV7</v>
      </c>
      <c r="AO1903" s="19" t="str">
        <f>IF(ISNA(VLOOKUP(TRIM(E1903),dim_supporttype!A:B,2,FALSE)),"",VLOOKUP(TRIM(E1903),dim_supporttype!A:C,2,FALSE))</f>
        <v>DSD</v>
      </c>
      <c r="AP1903" s="19" t="str">
        <f>IF(ISNA(VLOOKUP(AO1903,dim_supporttype!B:C,2,FALSE)),"",VLOOKUP(AO1903,dim_supporttype!B:C,2,FALSE))</f>
        <v>iM13vdNLWKb</v>
      </c>
      <c r="AQ1903" s="19" t="str">
        <f>IF(ISNA(VLOOKUP(TRIM(F1903),dim_disaggs!A:B,2,FALSE)),"No Disagg",VLOOKUP(TRIM(F1903),dim_disaggs!A:B,2,FALSE))</f>
        <v>Age Aggregated/Sex</v>
      </c>
      <c r="AR1903" s="19" t="str">
        <f>IF(ISNA(VLOOKUP(AQ1903,dim_disaggs!B:C,2,FALSE)),"",VLOOKUP(AQ1903,dim_disaggs!B:C,2,FALSE))</f>
        <v>KMhxXDjVseT</v>
      </c>
      <c r="AS1903" s="72"/>
      <c r="AT1903" s="66"/>
      <c r="AU1903" s="72" t="s">
        <v>755</v>
      </c>
      <c r="AV1903" s="73" t="s">
        <v>755</v>
      </c>
      <c r="AW1903" s="66" t="s">
        <v>755</v>
      </c>
      <c r="AX1903" s="66" t="s">
        <v>755</v>
      </c>
      <c r="AY1903" s="20"/>
      <c r="AZ1903" s="20"/>
      <c r="BA1903" s="105" t="str">
        <f t="shared" si="270"/>
        <v/>
      </c>
      <c r="BB1903" s="20" t="str">
        <f t="shared" si="271"/>
        <v/>
      </c>
      <c r="BC1903" s="20"/>
      <c r="BD1903" s="20"/>
      <c r="BE1903" s="75" t="s">
        <v>755</v>
      </c>
      <c r="BF1903" s="73" t="s">
        <v>755</v>
      </c>
      <c r="BG1903" s="55" t="s">
        <v>755</v>
      </c>
      <c r="BH1903" s="76" t="s">
        <v>755</v>
      </c>
      <c r="BI1903" s="20" t="s">
        <v>755</v>
      </c>
      <c r="BJ1903" s="20" t="s">
        <v>755</v>
      </c>
      <c r="BK1903" s="55" t="s">
        <v>755</v>
      </c>
      <c r="BL1903" s="71" t="s">
        <v>755</v>
      </c>
      <c r="BM1903" s="77" t="s">
        <v>755</v>
      </c>
      <c r="BN1903" s="78" t="s">
        <v>755</v>
      </c>
      <c r="BO1903" s="77" t="s">
        <v>755</v>
      </c>
      <c r="BP1903" s="78" t="s">
        <v>755</v>
      </c>
    </row>
    <row r="1904" spans="1:68" s="10" customFormat="1" x14ac:dyDescent="0.2">
      <c r="A1904" s="20" t="s">
        <v>95</v>
      </c>
      <c r="B1904" s="20" t="s">
        <v>1885</v>
      </c>
      <c r="C1904" s="20" t="s">
        <v>114</v>
      </c>
      <c r="D1904" s="20" t="s">
        <v>1</v>
      </c>
      <c r="E1904" s="20" t="s">
        <v>78</v>
      </c>
      <c r="F1904" s="20" t="s">
        <v>4156</v>
      </c>
      <c r="G1904" s="20" t="s">
        <v>2442</v>
      </c>
      <c r="H1904" s="20" t="s">
        <v>18672</v>
      </c>
      <c r="I1904" s="19">
        <f t="shared" si="272"/>
        <v>35</v>
      </c>
      <c r="J1904" s="20" t="s">
        <v>755</v>
      </c>
      <c r="K1904" s="20" t="s">
        <v>115</v>
      </c>
      <c r="L1904" s="95" t="str">
        <f>IF(M1904&lt;&gt;"",IF(NOT(ISNA(INDEX(cc!B:B,MATCH(M1904,cc!A:A,0)))),INDEX(cc!B:B,MATCH(M1904,cc!A:A,0)),"0"),"")</f>
        <v>Age (&lt;1-15+,3) and Sex</v>
      </c>
      <c r="M1904" s="97" t="s">
        <v>4019</v>
      </c>
      <c r="N1904" s="28" t="str">
        <f t="shared" si="273"/>
        <v xml:space="preserve"> TARGET</v>
      </c>
      <c r="O1904" s="19" t="str">
        <f t="shared" si="266"/>
        <v>TX_CURR (N, TA, Age Aggregated/Sex) TARGET: Receiving ART</v>
      </c>
      <c r="P1904" s="19" t="str">
        <f t="shared" si="267"/>
        <v>TX_CURR (N, TA, Age Aggregated/Sex) TARGET: Receiving ART</v>
      </c>
      <c r="Q1904" s="19" t="str">
        <f t="shared" si="274"/>
        <v>TX_CURR (N, TA, Age Agg/Sex) TARGET</v>
      </c>
      <c r="R1904" s="19" t="str">
        <f t="shared" si="268"/>
        <v>TX_CURR_N_TA_Age_Agg_Sex_TARGET</v>
      </c>
      <c r="S1904" s="19" t="str">
        <f t="shared" si="269"/>
        <v>TX_CURR_N_TA_Age_Agg_Sex_TARGET</v>
      </c>
      <c r="T1904" s="19" t="b">
        <f>NOT(ISNA(VLOOKUP(B1904,dbcodes!A:B,2,FALSE)))</f>
        <v>1</v>
      </c>
      <c r="U1904" s="19" t="str">
        <f>IF(ISNA(VLOOKUP(B1904,dbcodes!A:B,2,FALSE)),des!R1474,VLOOKUP(B1904,dbcodes!A:B,2,FALSE))</f>
        <v>TX_CURR_N_TA_Age_Sex_Aggregated_TARGET</v>
      </c>
      <c r="V1904" s="20"/>
      <c r="W1904" s="107" t="str">
        <f>IF(ISNA(VLOOKUP(C1904,descriptions!A:B,2,FALSE)),des!V1474,IF(G1904=" TARGET","Target ","")&amp;VLOOKUP(C1904,descriptions!A:B,2,FALSE))</f>
        <v>Target Number of adults and children currently receiving antiretroviral therapy (ART)</v>
      </c>
      <c r="X1904" s="20" t="s">
        <v>4</v>
      </c>
      <c r="Y1904" s="20" t="s">
        <v>831</v>
      </c>
      <c r="Z1904" s="20" t="s">
        <v>836</v>
      </c>
      <c r="AA1904" s="20" t="s">
        <v>102</v>
      </c>
      <c r="AB1904" s="20" t="s">
        <v>755</v>
      </c>
      <c r="AC1904" s="19" t="str">
        <f>IF(AB1904&lt;&gt;"",IF(NOT(ISNA(INDEX(os!A:A,MATCH(AB1904,os!B:B,0)))),INDEX(os!A:A,MATCH(AB1904,os!B:B,0)),"0"),"")</f>
        <v/>
      </c>
      <c r="AD1904" s="20" t="s">
        <v>830</v>
      </c>
      <c r="AE1904" s="20"/>
      <c r="AF1904" s="20"/>
      <c r="AG1904" s="20"/>
      <c r="AH1904" s="93" t="str">
        <f>IF(NOT(ISNA(VLOOKUP(B:B,ResultsTargets!A:A,1,0))),"TRUE","")</f>
        <v/>
      </c>
      <c r="AI1904" s="19" t="str">
        <f>IF(ISNA(VLOOKUP(C1904,dim_techarea!A:B,2,FALSE)),"",VLOOKUP(C1904,dim_techarea!A:B,2,FALSE))</f>
        <v>TX_CURR</v>
      </c>
      <c r="AJ1904" s="19" t="str">
        <f>IF(ISNA(VLOOKUP(AI1904,dim_techarea!B:C,2,FALSE)),"",VLOOKUP(AI1904,dim_techarea!B:C,2,FALSE))</f>
        <v>MvszPTQrUhy</v>
      </c>
      <c r="AK1904" s="19" t="str">
        <f>IF(ISNA(VLOOKUP(TRIM(G1904),dim_targetsresults!A:B,2,FALSE)),"",VLOOKUP(TRIM(G1904),dim_targetsresults!A:C,2,FALSE))</f>
        <v>MER Targets</v>
      </c>
      <c r="AL1904" s="19" t="str">
        <f>IF(ISNA(VLOOKUP(AK1904,dim_targetsresults!B:C,2,FALSE)),"",VLOOKUP(AK1904,dim_targetsresults!B:C,2,FALSE))</f>
        <v>W8imnja2Owd</v>
      </c>
      <c r="AM1904" s="19" t="str">
        <f>IF(ISNA(VLOOKUP(TRIM(D1904),dim_numeratordenominator!A:B,2,FALSE)),"",VLOOKUP(TRIM(D1904),dim_numeratordenominator!A:C,2,FALSE))</f>
        <v>Numerator</v>
      </c>
      <c r="AN1904" s="19" t="str">
        <f>IF(ISNA(VLOOKUP(AM1904,dim_numeratordenominator!B:C,2,FALSE)),"",VLOOKUP(AM1904,dim_numeratordenominator!B:C,2,FALSE))</f>
        <v>Som9NRMQqV7</v>
      </c>
      <c r="AO1904" s="19" t="str">
        <f>IF(ISNA(VLOOKUP(TRIM(E1904),dim_supporttype!A:B,2,FALSE)),"",VLOOKUP(TRIM(E1904),dim_supporttype!A:C,2,FALSE))</f>
        <v>TA</v>
      </c>
      <c r="AP1904" s="19" t="str">
        <f>IF(ISNA(VLOOKUP(AO1904,dim_supporttype!B:C,2,FALSE)),"",VLOOKUP(AO1904,dim_supporttype!B:C,2,FALSE))</f>
        <v>cRAGKdWIDn4</v>
      </c>
      <c r="AQ1904" s="19" t="str">
        <f>IF(ISNA(VLOOKUP(TRIM(F1904),dim_disaggs!A:B,2,FALSE)),"No Disagg",VLOOKUP(TRIM(F1904),dim_disaggs!A:B,2,FALSE))</f>
        <v>Age Aggregated/Sex</v>
      </c>
      <c r="AR1904" s="19" t="str">
        <f>IF(ISNA(VLOOKUP(AQ1904,dim_disaggs!B:C,2,FALSE)),"",VLOOKUP(AQ1904,dim_disaggs!B:C,2,FALSE))</f>
        <v>KMhxXDjVseT</v>
      </c>
      <c r="AS1904" s="72"/>
      <c r="AT1904" s="66"/>
      <c r="AU1904" s="72" t="s">
        <v>755</v>
      </c>
      <c r="AV1904" s="73" t="s">
        <v>755</v>
      </c>
      <c r="AW1904" s="66" t="s">
        <v>755</v>
      </c>
      <c r="AX1904" s="66" t="s">
        <v>755</v>
      </c>
      <c r="AY1904" s="20"/>
      <c r="AZ1904" s="20"/>
      <c r="BA1904" s="105" t="str">
        <f t="shared" si="270"/>
        <v/>
      </c>
      <c r="BB1904" s="20" t="str">
        <f t="shared" si="271"/>
        <v/>
      </c>
      <c r="BC1904" s="20"/>
      <c r="BD1904" s="20"/>
      <c r="BE1904" s="75" t="s">
        <v>755</v>
      </c>
      <c r="BF1904" s="73" t="s">
        <v>755</v>
      </c>
      <c r="BG1904" s="55" t="s">
        <v>755</v>
      </c>
      <c r="BH1904" s="76" t="s">
        <v>755</v>
      </c>
      <c r="BI1904" s="20" t="s">
        <v>755</v>
      </c>
      <c r="BJ1904" s="20" t="s">
        <v>755</v>
      </c>
      <c r="BK1904" s="55" t="s">
        <v>755</v>
      </c>
      <c r="BL1904" s="71" t="s">
        <v>755</v>
      </c>
      <c r="BM1904" s="77" t="s">
        <v>755</v>
      </c>
      <c r="BN1904" s="78" t="s">
        <v>755</v>
      </c>
      <c r="BO1904" s="77" t="s">
        <v>755</v>
      </c>
      <c r="BP1904" s="78" t="s">
        <v>755</v>
      </c>
    </row>
    <row r="1905" spans="1:68" s="10" customFormat="1" x14ac:dyDescent="0.2">
      <c r="A1905" s="20" t="s">
        <v>95</v>
      </c>
      <c r="B1905" s="20" t="s">
        <v>1888</v>
      </c>
      <c r="C1905" s="20" t="s">
        <v>114</v>
      </c>
      <c r="D1905" s="20" t="s">
        <v>1</v>
      </c>
      <c r="E1905" s="20" t="s">
        <v>78</v>
      </c>
      <c r="F1905" s="20" t="s">
        <v>4156</v>
      </c>
      <c r="G1905" s="20" t="s">
        <v>2442</v>
      </c>
      <c r="H1905" s="20" t="s">
        <v>18672</v>
      </c>
      <c r="I1905" s="19">
        <f t="shared" si="272"/>
        <v>38</v>
      </c>
      <c r="J1905" s="20" t="s">
        <v>205</v>
      </c>
      <c r="K1905" s="20" t="s">
        <v>115</v>
      </c>
      <c r="L1905" s="95" t="str">
        <f>IF(M1905&lt;&gt;"",IF(NOT(ISNA(INDEX(cc!B:B,MATCH(M1905,cc!A:A,0)))),INDEX(cc!B:B,MATCH(M1905,cc!A:A,0)),"0"),"")</f>
        <v>Age (&lt;15,15+) and Sex</v>
      </c>
      <c r="M1905" s="97" t="s">
        <v>111</v>
      </c>
      <c r="N1905" s="28" t="str">
        <f t="shared" si="273"/>
        <v xml:space="preserve"> TARGET</v>
      </c>
      <c r="O1905" s="19" t="str">
        <f t="shared" si="266"/>
        <v>TX_CURR (N, TA, Age Aggregated/Sex) TARGET v2: Receiving ART</v>
      </c>
      <c r="P1905" s="19" t="str">
        <f t="shared" si="267"/>
        <v>TX_CURR (N, TA, Age Aggregated/Sex) TARGET v2: Receiving ART</v>
      </c>
      <c r="Q1905" s="19" t="str">
        <f t="shared" si="274"/>
        <v>TX_CURR (N, TA, Age Agg/Sex) TARGET v2</v>
      </c>
      <c r="R1905" s="19" t="str">
        <f t="shared" si="268"/>
        <v>TX_CURR_N_TA_Age_Agg_Sex_TARGET_v2</v>
      </c>
      <c r="S1905" s="19" t="str">
        <f t="shared" si="269"/>
        <v>TX_CURR_N_TA_Age_Agg_Sex_TARGET_v2</v>
      </c>
      <c r="T1905" s="19" t="b">
        <f>NOT(ISNA(VLOOKUP(B1905,dbcodes!A:B,2,FALSE)))</f>
        <v>1</v>
      </c>
      <c r="U1905" s="19" t="str">
        <f>IF(ISNA(VLOOKUP(B1905,dbcodes!A:B,2,FALSE)),des!R1475,VLOOKUP(B1905,dbcodes!A:B,2,FALSE))</f>
        <v>TX_CURR_N_TA_Aggregated_Age_Sex_TARGET</v>
      </c>
      <c r="V1905" s="20"/>
      <c r="W1905" s="107" t="str">
        <f>IF(ISNA(VLOOKUP(C1905,descriptions!A:B,2,FALSE)),des!V1475,IF(G1905=" TARGET","Target ","")&amp;VLOOKUP(C1905,descriptions!A:B,2,FALSE))</f>
        <v>Target Number of adults and children currently receiving antiretroviral therapy (ART)</v>
      </c>
      <c r="X1905" s="20" t="s">
        <v>4</v>
      </c>
      <c r="Y1905" s="20" t="s">
        <v>831</v>
      </c>
      <c r="Z1905" s="20" t="s">
        <v>836</v>
      </c>
      <c r="AA1905" s="20" t="s">
        <v>102</v>
      </c>
      <c r="AB1905" s="20" t="s">
        <v>755</v>
      </c>
      <c r="AC1905" s="19" t="str">
        <f>IF(AB1905&lt;&gt;"",IF(NOT(ISNA(INDEX(os!A:A,MATCH(AB1905,os!B:B,0)))),INDEX(os!A:A,MATCH(AB1905,os!B:B,0)),"0"),"")</f>
        <v/>
      </c>
      <c r="AD1905" s="20" t="s">
        <v>830</v>
      </c>
      <c r="AE1905" s="20"/>
      <c r="AF1905" s="20"/>
      <c r="AG1905" s="20"/>
      <c r="AH1905" s="93" t="str">
        <f>IF(NOT(ISNA(VLOOKUP(B:B,ResultsTargets!A:A,1,0))),"TRUE","")</f>
        <v/>
      </c>
      <c r="AI1905" s="19" t="str">
        <f>IF(ISNA(VLOOKUP(C1905,dim_techarea!A:B,2,FALSE)),"",VLOOKUP(C1905,dim_techarea!A:B,2,FALSE))</f>
        <v>TX_CURR</v>
      </c>
      <c r="AJ1905" s="19" t="str">
        <f>IF(ISNA(VLOOKUP(AI1905,dim_techarea!B:C,2,FALSE)),"",VLOOKUP(AI1905,dim_techarea!B:C,2,FALSE))</f>
        <v>MvszPTQrUhy</v>
      </c>
      <c r="AK1905" s="19" t="str">
        <f>IF(ISNA(VLOOKUP(TRIM(G1905),dim_targetsresults!A:B,2,FALSE)),"",VLOOKUP(TRIM(G1905),dim_targetsresults!A:C,2,FALSE))</f>
        <v>MER Targets</v>
      </c>
      <c r="AL1905" s="19" t="str">
        <f>IF(ISNA(VLOOKUP(AK1905,dim_targetsresults!B:C,2,FALSE)),"",VLOOKUP(AK1905,dim_targetsresults!B:C,2,FALSE))</f>
        <v>W8imnja2Owd</v>
      </c>
      <c r="AM1905" s="19" t="str">
        <f>IF(ISNA(VLOOKUP(TRIM(D1905),dim_numeratordenominator!A:B,2,FALSE)),"",VLOOKUP(TRIM(D1905),dim_numeratordenominator!A:C,2,FALSE))</f>
        <v>Numerator</v>
      </c>
      <c r="AN1905" s="19" t="str">
        <f>IF(ISNA(VLOOKUP(AM1905,dim_numeratordenominator!B:C,2,FALSE)),"",VLOOKUP(AM1905,dim_numeratordenominator!B:C,2,FALSE))</f>
        <v>Som9NRMQqV7</v>
      </c>
      <c r="AO1905" s="19" t="str">
        <f>IF(ISNA(VLOOKUP(TRIM(E1905),dim_supporttype!A:B,2,FALSE)),"",VLOOKUP(TRIM(E1905),dim_supporttype!A:C,2,FALSE))</f>
        <v>TA</v>
      </c>
      <c r="AP1905" s="19" t="str">
        <f>IF(ISNA(VLOOKUP(AO1905,dim_supporttype!B:C,2,FALSE)),"",VLOOKUP(AO1905,dim_supporttype!B:C,2,FALSE))</f>
        <v>cRAGKdWIDn4</v>
      </c>
      <c r="AQ1905" s="19" t="str">
        <f>IF(ISNA(VLOOKUP(TRIM(F1905),dim_disaggs!A:B,2,FALSE)),"No Disagg",VLOOKUP(TRIM(F1905),dim_disaggs!A:B,2,FALSE))</f>
        <v>Age Aggregated/Sex</v>
      </c>
      <c r="AR1905" s="19" t="str">
        <f>IF(ISNA(VLOOKUP(AQ1905,dim_disaggs!B:C,2,FALSE)),"",VLOOKUP(AQ1905,dim_disaggs!B:C,2,FALSE))</f>
        <v>KMhxXDjVseT</v>
      </c>
      <c r="AS1905" s="72"/>
      <c r="AT1905" s="66"/>
      <c r="AU1905" s="72" t="s">
        <v>755</v>
      </c>
      <c r="AV1905" s="73" t="s">
        <v>755</v>
      </c>
      <c r="AW1905" s="66" t="s">
        <v>755</v>
      </c>
      <c r="AX1905" s="66" t="s">
        <v>755</v>
      </c>
      <c r="AY1905" s="20"/>
      <c r="AZ1905" s="20"/>
      <c r="BA1905" s="105" t="str">
        <f t="shared" si="270"/>
        <v/>
      </c>
      <c r="BB1905" s="20" t="str">
        <f t="shared" si="271"/>
        <v/>
      </c>
      <c r="BC1905" s="20"/>
      <c r="BD1905" s="20"/>
      <c r="BE1905" s="75" t="s">
        <v>755</v>
      </c>
      <c r="BF1905" s="73" t="s">
        <v>755</v>
      </c>
      <c r="BG1905" s="55" t="s">
        <v>755</v>
      </c>
      <c r="BH1905" s="76" t="s">
        <v>755</v>
      </c>
      <c r="BI1905" s="20" t="s">
        <v>755</v>
      </c>
      <c r="BJ1905" s="20" t="s">
        <v>755</v>
      </c>
      <c r="BK1905" s="55" t="s">
        <v>755</v>
      </c>
      <c r="BL1905" s="71" t="s">
        <v>755</v>
      </c>
      <c r="BM1905" s="77" t="s">
        <v>755</v>
      </c>
      <c r="BN1905" s="78" t="s">
        <v>755</v>
      </c>
      <c r="BO1905" s="77" t="s">
        <v>755</v>
      </c>
      <c r="BP1905" s="78" t="s">
        <v>755</v>
      </c>
    </row>
    <row r="1906" spans="1:68" s="10" customFormat="1" x14ac:dyDescent="0.2">
      <c r="A1906" s="20" t="s">
        <v>95</v>
      </c>
      <c r="B1906" s="20" t="s">
        <v>1878</v>
      </c>
      <c r="C1906" s="20" t="s">
        <v>114</v>
      </c>
      <c r="D1906" s="20" t="s">
        <v>1</v>
      </c>
      <c r="E1906" s="20" t="s">
        <v>77</v>
      </c>
      <c r="F1906" s="20" t="s">
        <v>135</v>
      </c>
      <c r="G1906" s="20" t="s">
        <v>2442</v>
      </c>
      <c r="H1906" s="20" t="s">
        <v>135</v>
      </c>
      <c r="I1906" s="19">
        <f t="shared" si="272"/>
        <v>32</v>
      </c>
      <c r="J1906" s="20" t="s">
        <v>755</v>
      </c>
      <c r="K1906" s="20" t="s">
        <v>115</v>
      </c>
      <c r="L1906" s="95" t="str">
        <f>IF(M1906&lt;&gt;"",IF(NOT(ISNA(INDEX(cc!B:B,MATCH(M1906,cc!A:A,0)))),INDEX(cc!B:B,MATCH(M1906,cc!A:A,0)),"0"),"")</f>
        <v>Age (&lt;1-15+, 5) and Sex</v>
      </c>
      <c r="M1906" s="97" t="s">
        <v>4023</v>
      </c>
      <c r="N1906" s="28" t="str">
        <f t="shared" si="273"/>
        <v xml:space="preserve"> TARGET</v>
      </c>
      <c r="O1906" s="19" t="str">
        <f t="shared" si="266"/>
        <v>TX_CURR (N, DSD, Age/Sex) TARGET: Receiving ART</v>
      </c>
      <c r="P1906" s="19" t="str">
        <f t="shared" si="267"/>
        <v>TX_CURR (N, DSD, Age/Sex) TARGET: Receiving ART</v>
      </c>
      <c r="Q1906" s="19" t="str">
        <f t="shared" si="274"/>
        <v>TX_CURR (N, DSD, Age/Sex) TARGET</v>
      </c>
      <c r="R1906" s="19" t="str">
        <f t="shared" si="268"/>
        <v>TX_CURR_N_DSD_Age_Sex_TARGET</v>
      </c>
      <c r="S1906" s="19" t="str">
        <f t="shared" si="269"/>
        <v>TX_CURR_N_DSD_Age_Sex_TARGET</v>
      </c>
      <c r="T1906" s="19" t="b">
        <f>NOT(ISNA(VLOOKUP(B1906,dbcodes!A:B,2,FALSE)))</f>
        <v>1</v>
      </c>
      <c r="U1906" s="19" t="str">
        <f>IF(ISNA(VLOOKUP(B1906,dbcodes!A:B,2,FALSE)),des!R1476,VLOOKUP(B1906,dbcodes!A:B,2,FALSE))</f>
        <v>TX_CURR_N_DSD_Age_Sex_TARGET</v>
      </c>
      <c r="V1906" s="20"/>
      <c r="W1906" s="107" t="str">
        <f>IF(ISNA(VLOOKUP(C1906,descriptions!A:B,2,FALSE)),des!V1476,IF(G1906=" TARGET","Target ","")&amp;VLOOKUP(C1906,descriptions!A:B,2,FALSE))</f>
        <v>Target Number of adults and children currently receiving antiretroviral therapy (ART)</v>
      </c>
      <c r="X1906" s="20" t="s">
        <v>4</v>
      </c>
      <c r="Y1906" s="20" t="s">
        <v>831</v>
      </c>
      <c r="Z1906" s="20" t="s">
        <v>836</v>
      </c>
      <c r="AA1906" s="20" t="s">
        <v>102</v>
      </c>
      <c r="AB1906" s="20" t="s">
        <v>755</v>
      </c>
      <c r="AC1906" s="19" t="str">
        <f>IF(AB1906&lt;&gt;"",IF(NOT(ISNA(INDEX(os!A:A,MATCH(AB1906,os!B:B,0)))),INDEX(os!A:A,MATCH(AB1906,os!B:B,0)),"0"),"")</f>
        <v/>
      </c>
      <c r="AD1906" s="20" t="s">
        <v>830</v>
      </c>
      <c r="AE1906" s="20"/>
      <c r="AF1906" s="20"/>
      <c r="AG1906" s="20"/>
      <c r="AH1906" s="93" t="str">
        <f>IF(NOT(ISNA(VLOOKUP(B:B,ResultsTargets!A:A,1,0))),"TRUE","")</f>
        <v/>
      </c>
      <c r="AI1906" s="19" t="str">
        <f>IF(ISNA(VLOOKUP(C1906,dim_techarea!A:B,2,FALSE)),"",VLOOKUP(C1906,dim_techarea!A:B,2,FALSE))</f>
        <v>TX_CURR</v>
      </c>
      <c r="AJ1906" s="19" t="str">
        <f>IF(ISNA(VLOOKUP(AI1906,dim_techarea!B:C,2,FALSE)),"",VLOOKUP(AI1906,dim_techarea!B:C,2,FALSE))</f>
        <v>MvszPTQrUhy</v>
      </c>
      <c r="AK1906" s="19" t="str">
        <f>IF(ISNA(VLOOKUP(TRIM(G1906),dim_targetsresults!A:B,2,FALSE)),"",VLOOKUP(TRIM(G1906),dim_targetsresults!A:C,2,FALSE))</f>
        <v>MER Targets</v>
      </c>
      <c r="AL1906" s="19" t="str">
        <f>IF(ISNA(VLOOKUP(AK1906,dim_targetsresults!B:C,2,FALSE)),"",VLOOKUP(AK1906,dim_targetsresults!B:C,2,FALSE))</f>
        <v>W8imnja2Owd</v>
      </c>
      <c r="AM1906" s="19" t="str">
        <f>IF(ISNA(VLOOKUP(TRIM(D1906),dim_numeratordenominator!A:B,2,FALSE)),"",VLOOKUP(TRIM(D1906),dim_numeratordenominator!A:C,2,FALSE))</f>
        <v>Numerator</v>
      </c>
      <c r="AN1906" s="19" t="str">
        <f>IF(ISNA(VLOOKUP(AM1906,dim_numeratordenominator!B:C,2,FALSE)),"",VLOOKUP(AM1906,dim_numeratordenominator!B:C,2,FALSE))</f>
        <v>Som9NRMQqV7</v>
      </c>
      <c r="AO1906" s="19" t="str">
        <f>IF(ISNA(VLOOKUP(TRIM(E1906),dim_supporttype!A:B,2,FALSE)),"",VLOOKUP(TRIM(E1906),dim_supporttype!A:C,2,FALSE))</f>
        <v>DSD</v>
      </c>
      <c r="AP1906" s="19" t="str">
        <f>IF(ISNA(VLOOKUP(AO1906,dim_supporttype!B:C,2,FALSE)),"",VLOOKUP(AO1906,dim_supporttype!B:C,2,FALSE))</f>
        <v>iM13vdNLWKb</v>
      </c>
      <c r="AQ1906" s="19" t="str">
        <f>IF(ISNA(VLOOKUP(TRIM(F1906),dim_disaggs!A:B,2,FALSE)),"No Disagg",VLOOKUP(TRIM(F1906),dim_disaggs!A:B,2,FALSE))</f>
        <v>Age/Sex</v>
      </c>
      <c r="AR1906" s="19" t="str">
        <f>IF(ISNA(VLOOKUP(AQ1906,dim_disaggs!B:C,2,FALSE)),"",VLOOKUP(AQ1906,dim_disaggs!B:C,2,FALSE))</f>
        <v>Qbz6SrpmJ1y</v>
      </c>
      <c r="AS1906" s="72"/>
      <c r="AT1906" s="66"/>
      <c r="AU1906" s="72" t="s">
        <v>755</v>
      </c>
      <c r="AV1906" s="73" t="s">
        <v>755</v>
      </c>
      <c r="AW1906" s="66" t="s">
        <v>755</v>
      </c>
      <c r="AX1906" s="66" t="s">
        <v>755</v>
      </c>
      <c r="AY1906" s="20"/>
      <c r="AZ1906" s="20"/>
      <c r="BA1906" s="105" t="str">
        <f t="shared" si="270"/>
        <v/>
      </c>
      <c r="BB1906" s="20" t="str">
        <f t="shared" si="271"/>
        <v/>
      </c>
      <c r="BC1906" s="20"/>
      <c r="BD1906" s="20"/>
      <c r="BE1906" s="75" t="s">
        <v>755</v>
      </c>
      <c r="BF1906" s="73" t="s">
        <v>755</v>
      </c>
      <c r="BG1906" s="55" t="s">
        <v>755</v>
      </c>
      <c r="BH1906" s="76" t="s">
        <v>755</v>
      </c>
      <c r="BI1906" s="20" t="s">
        <v>755</v>
      </c>
      <c r="BJ1906" s="20" t="s">
        <v>755</v>
      </c>
      <c r="BK1906" s="55" t="s">
        <v>755</v>
      </c>
      <c r="BL1906" s="71" t="s">
        <v>755</v>
      </c>
      <c r="BM1906" s="77" t="s">
        <v>755</v>
      </c>
      <c r="BN1906" s="78" t="s">
        <v>755</v>
      </c>
      <c r="BO1906" s="77" t="s">
        <v>755</v>
      </c>
      <c r="BP1906" s="78" t="s">
        <v>755</v>
      </c>
    </row>
    <row r="1907" spans="1:68" s="10" customFormat="1" x14ac:dyDescent="0.2">
      <c r="A1907" s="20" t="s">
        <v>95</v>
      </c>
      <c r="B1907" s="20" t="s">
        <v>1887</v>
      </c>
      <c r="C1907" s="20" t="s">
        <v>114</v>
      </c>
      <c r="D1907" s="20" t="s">
        <v>1</v>
      </c>
      <c r="E1907" s="20" t="s">
        <v>78</v>
      </c>
      <c r="F1907" s="20" t="s">
        <v>135</v>
      </c>
      <c r="G1907" s="20" t="s">
        <v>2442</v>
      </c>
      <c r="H1907" s="20" t="s">
        <v>135</v>
      </c>
      <c r="I1907" s="19">
        <f t="shared" si="272"/>
        <v>31</v>
      </c>
      <c r="J1907" s="20" t="s">
        <v>755</v>
      </c>
      <c r="K1907" s="20" t="s">
        <v>115</v>
      </c>
      <c r="L1907" s="95" t="str">
        <f>IF(M1907&lt;&gt;"",IF(NOT(ISNA(INDEX(cc!B:B,MATCH(M1907,cc!A:A,0)))),INDEX(cc!B:B,MATCH(M1907,cc!A:A,0)),"0"),"")</f>
        <v>Age (&lt;1-15+, 5) and Sex</v>
      </c>
      <c r="M1907" s="97" t="s">
        <v>4023</v>
      </c>
      <c r="N1907" s="28" t="str">
        <f t="shared" si="273"/>
        <v xml:space="preserve"> TARGET</v>
      </c>
      <c r="O1907" s="19" t="str">
        <f t="shared" si="266"/>
        <v>TX_CURR (N, TA, Age/Sex) TARGET: Receiving ART</v>
      </c>
      <c r="P1907" s="19" t="str">
        <f t="shared" si="267"/>
        <v>TX_CURR (N, TA, Age/Sex) TARGET: Receiving ART</v>
      </c>
      <c r="Q1907" s="19" t="str">
        <f t="shared" si="274"/>
        <v>TX_CURR (N, TA, Age/Sex) TARGET</v>
      </c>
      <c r="R1907" s="19" t="str">
        <f t="shared" si="268"/>
        <v>TX_CURR_N_TA_Age_Sex_TARGET</v>
      </c>
      <c r="S1907" s="19" t="str">
        <f t="shared" si="269"/>
        <v>TX_CURR_N_TA_Age_Sex_TARGET</v>
      </c>
      <c r="T1907" s="19" t="b">
        <f>NOT(ISNA(VLOOKUP(B1907,dbcodes!A:B,2,FALSE)))</f>
        <v>1</v>
      </c>
      <c r="U1907" s="19" t="str">
        <f>IF(ISNA(VLOOKUP(B1907,dbcodes!A:B,2,FALSE)),des!R1477,VLOOKUP(B1907,dbcodes!A:B,2,FALSE))</f>
        <v>TX_CURR_N_TA_Age_Sex_TARGET</v>
      </c>
      <c r="V1907" s="20"/>
      <c r="W1907" s="107" t="str">
        <f>IF(ISNA(VLOOKUP(C1907,descriptions!A:B,2,FALSE)),des!V1477,IF(G1907=" TARGET","Target ","")&amp;VLOOKUP(C1907,descriptions!A:B,2,FALSE))</f>
        <v>Target Number of adults and children currently receiving antiretroviral therapy (ART)</v>
      </c>
      <c r="X1907" s="20" t="s">
        <v>4</v>
      </c>
      <c r="Y1907" s="20" t="s">
        <v>831</v>
      </c>
      <c r="Z1907" s="20" t="s">
        <v>836</v>
      </c>
      <c r="AA1907" s="20" t="s">
        <v>102</v>
      </c>
      <c r="AB1907" s="20" t="s">
        <v>755</v>
      </c>
      <c r="AC1907" s="19" t="str">
        <f>IF(AB1907&lt;&gt;"",IF(NOT(ISNA(INDEX(os!A:A,MATCH(AB1907,os!B:B,0)))),INDEX(os!A:A,MATCH(AB1907,os!B:B,0)),"0"),"")</f>
        <v/>
      </c>
      <c r="AD1907" s="20" t="s">
        <v>830</v>
      </c>
      <c r="AE1907" s="20"/>
      <c r="AF1907" s="20"/>
      <c r="AG1907" s="20"/>
      <c r="AH1907" s="93" t="str">
        <f>IF(NOT(ISNA(VLOOKUP(B:B,ResultsTargets!A:A,1,0))),"TRUE","")</f>
        <v/>
      </c>
      <c r="AI1907" s="19" t="str">
        <f>IF(ISNA(VLOOKUP(C1907,dim_techarea!A:B,2,FALSE)),"",VLOOKUP(C1907,dim_techarea!A:B,2,FALSE))</f>
        <v>TX_CURR</v>
      </c>
      <c r="AJ1907" s="19" t="str">
        <f>IF(ISNA(VLOOKUP(AI1907,dim_techarea!B:C,2,FALSE)),"",VLOOKUP(AI1907,dim_techarea!B:C,2,FALSE))</f>
        <v>MvszPTQrUhy</v>
      </c>
      <c r="AK1907" s="19" t="str">
        <f>IF(ISNA(VLOOKUP(TRIM(G1907),dim_targetsresults!A:B,2,FALSE)),"",VLOOKUP(TRIM(G1907),dim_targetsresults!A:C,2,FALSE))</f>
        <v>MER Targets</v>
      </c>
      <c r="AL1907" s="19" t="str">
        <f>IF(ISNA(VLOOKUP(AK1907,dim_targetsresults!B:C,2,FALSE)),"",VLOOKUP(AK1907,dim_targetsresults!B:C,2,FALSE))</f>
        <v>W8imnja2Owd</v>
      </c>
      <c r="AM1907" s="19" t="str">
        <f>IF(ISNA(VLOOKUP(TRIM(D1907),dim_numeratordenominator!A:B,2,FALSE)),"",VLOOKUP(TRIM(D1907),dim_numeratordenominator!A:C,2,FALSE))</f>
        <v>Numerator</v>
      </c>
      <c r="AN1907" s="19" t="str">
        <f>IF(ISNA(VLOOKUP(AM1907,dim_numeratordenominator!B:C,2,FALSE)),"",VLOOKUP(AM1907,dim_numeratordenominator!B:C,2,FALSE))</f>
        <v>Som9NRMQqV7</v>
      </c>
      <c r="AO1907" s="19" t="str">
        <f>IF(ISNA(VLOOKUP(TRIM(E1907),dim_supporttype!A:B,2,FALSE)),"",VLOOKUP(TRIM(E1907),dim_supporttype!A:C,2,FALSE))</f>
        <v>TA</v>
      </c>
      <c r="AP1907" s="19" t="str">
        <f>IF(ISNA(VLOOKUP(AO1907,dim_supporttype!B:C,2,FALSE)),"",VLOOKUP(AO1907,dim_supporttype!B:C,2,FALSE))</f>
        <v>cRAGKdWIDn4</v>
      </c>
      <c r="AQ1907" s="19" t="str">
        <f>IF(ISNA(VLOOKUP(TRIM(F1907),dim_disaggs!A:B,2,FALSE)),"No Disagg",VLOOKUP(TRIM(F1907),dim_disaggs!A:B,2,FALSE))</f>
        <v>Age/Sex</v>
      </c>
      <c r="AR1907" s="19" t="str">
        <f>IF(ISNA(VLOOKUP(AQ1907,dim_disaggs!B:C,2,FALSE)),"",VLOOKUP(AQ1907,dim_disaggs!B:C,2,FALSE))</f>
        <v>Qbz6SrpmJ1y</v>
      </c>
      <c r="AS1907" s="72"/>
      <c r="AT1907" s="66"/>
      <c r="AU1907" s="72" t="s">
        <v>755</v>
      </c>
      <c r="AV1907" s="73" t="s">
        <v>755</v>
      </c>
      <c r="AW1907" s="66" t="s">
        <v>755</v>
      </c>
      <c r="AX1907" s="66" t="s">
        <v>755</v>
      </c>
      <c r="AY1907" s="20"/>
      <c r="AZ1907" s="20"/>
      <c r="BA1907" s="105" t="str">
        <f t="shared" si="270"/>
        <v/>
      </c>
      <c r="BB1907" s="20" t="str">
        <f t="shared" si="271"/>
        <v/>
      </c>
      <c r="BC1907" s="20"/>
      <c r="BD1907" s="20"/>
      <c r="BE1907" s="75" t="s">
        <v>755</v>
      </c>
      <c r="BF1907" s="73" t="s">
        <v>755</v>
      </c>
      <c r="BG1907" s="55" t="s">
        <v>755</v>
      </c>
      <c r="BH1907" s="76" t="s">
        <v>755</v>
      </c>
      <c r="BI1907" s="20" t="s">
        <v>755</v>
      </c>
      <c r="BJ1907" s="20" t="s">
        <v>755</v>
      </c>
      <c r="BK1907" s="55" t="s">
        <v>755</v>
      </c>
      <c r="BL1907" s="71" t="s">
        <v>755</v>
      </c>
      <c r="BM1907" s="77" t="s">
        <v>755</v>
      </c>
      <c r="BN1907" s="78" t="s">
        <v>755</v>
      </c>
      <c r="BO1907" s="77" t="s">
        <v>755</v>
      </c>
      <c r="BP1907" s="78" t="s">
        <v>755</v>
      </c>
    </row>
    <row r="1908" spans="1:68" s="10" customFormat="1" x14ac:dyDescent="0.2">
      <c r="A1908" s="20" t="s">
        <v>95</v>
      </c>
      <c r="B1908" s="20" t="s">
        <v>1873</v>
      </c>
      <c r="C1908" s="20" t="s">
        <v>114</v>
      </c>
      <c r="D1908" s="20" t="s">
        <v>1</v>
      </c>
      <c r="E1908" s="20" t="s">
        <v>77</v>
      </c>
      <c r="F1908" s="20" t="s">
        <v>88</v>
      </c>
      <c r="G1908" s="20" t="s">
        <v>2442</v>
      </c>
      <c r="H1908" s="20" t="s">
        <v>89</v>
      </c>
      <c r="I1908" s="19">
        <f t="shared" si="272"/>
        <v>35</v>
      </c>
      <c r="J1908" s="20" t="s">
        <v>755</v>
      </c>
      <c r="K1908" s="20" t="s">
        <v>115</v>
      </c>
      <c r="L1908" s="95" t="str">
        <f>IF(M1908&lt;&gt;"",IF(NOT(ISNA(INDEX(cc!B:B,MATCH(M1908,cc!A:A,0)))),INDEX(cc!B:B,MATCH(M1908,cc!A:A,0)),"0"),"")</f>
        <v>Age (10-50+, 5) and Sex</v>
      </c>
      <c r="M1908" s="97" t="s">
        <v>110</v>
      </c>
      <c r="N1908" s="28" t="str">
        <f t="shared" si="273"/>
        <v xml:space="preserve"> TARGET</v>
      </c>
      <c r="O1908" s="19" t="str">
        <f t="shared" si="266"/>
        <v>TX_CURR (N, DSD, AgeAboveTen/Sex) TARGET: Receiving ART</v>
      </c>
      <c r="P1908" s="19" t="str">
        <f t="shared" si="267"/>
        <v>TX_CURR (N, DSD, AgeAboveTen/Sex) TARGET: Receiving ART</v>
      </c>
      <c r="Q1908" s="19" t="str">
        <f t="shared" si="274"/>
        <v>TX_CURR (N, DSD, Age&gt;10/Sex) TARGET</v>
      </c>
      <c r="R1908" s="19" t="str">
        <f t="shared" si="268"/>
        <v>TX_CURR_N_DSD_Agegt10_Sex_TARGET</v>
      </c>
      <c r="S1908" s="19" t="str">
        <f t="shared" si="269"/>
        <v>TX_CURR_N_DSD_Agegt10_Sex_TARGET</v>
      </c>
      <c r="T1908" s="19" t="b">
        <f>NOT(ISNA(VLOOKUP(B1908,dbcodes!A:B,2,FALSE)))</f>
        <v>1</v>
      </c>
      <c r="U1908" s="19" t="str">
        <f>IF(ISNA(VLOOKUP(B1908,dbcodes!A:B,2,FALSE)),des!R1480,VLOOKUP(B1908,dbcodes!A:B,2,FALSE))</f>
        <v>TX_CURR_N_DSD_Agegt10_Sex_TARGET</v>
      </c>
      <c r="V1908" s="20"/>
      <c r="W1908" s="107" t="str">
        <f>IF(ISNA(VLOOKUP(C1908,descriptions!A:B,2,FALSE)),des!V1480,IF(G1908=" TARGET","Target ","")&amp;VLOOKUP(C1908,descriptions!A:B,2,FALSE))</f>
        <v>Target Number of adults and children currently receiving antiretroviral therapy (ART)</v>
      </c>
      <c r="X1908" s="20" t="s">
        <v>4</v>
      </c>
      <c r="Y1908" s="20" t="s">
        <v>831</v>
      </c>
      <c r="Z1908" s="20" t="s">
        <v>836</v>
      </c>
      <c r="AA1908" s="20" t="s">
        <v>102</v>
      </c>
      <c r="AB1908" s="20" t="s">
        <v>755</v>
      </c>
      <c r="AC1908" s="19" t="str">
        <f>IF(AB1908&lt;&gt;"",IF(NOT(ISNA(INDEX(os!A:A,MATCH(AB1908,os!B:B,0)))),INDEX(os!A:A,MATCH(AB1908,os!B:B,0)),"0"),"")</f>
        <v/>
      </c>
      <c r="AD1908" s="20" t="s">
        <v>830</v>
      </c>
      <c r="AE1908" s="20"/>
      <c r="AF1908" s="20"/>
      <c r="AG1908" s="20"/>
      <c r="AH1908" s="93" t="str">
        <f>IF(NOT(ISNA(VLOOKUP(B:B,ResultsTargets!A:A,1,0))),"TRUE","")</f>
        <v/>
      </c>
      <c r="AI1908" s="19" t="str">
        <f>IF(ISNA(VLOOKUP(C1908,dim_techarea!A:B,2,FALSE)),"",VLOOKUP(C1908,dim_techarea!A:B,2,FALSE))</f>
        <v>TX_CURR</v>
      </c>
      <c r="AJ1908" s="19" t="str">
        <f>IF(ISNA(VLOOKUP(AI1908,dim_techarea!B:C,2,FALSE)),"",VLOOKUP(AI1908,dim_techarea!B:C,2,FALSE))</f>
        <v>MvszPTQrUhy</v>
      </c>
      <c r="AK1908" s="19" t="str">
        <f>IF(ISNA(VLOOKUP(TRIM(G1908),dim_targetsresults!A:B,2,FALSE)),"",VLOOKUP(TRIM(G1908),dim_targetsresults!A:C,2,FALSE))</f>
        <v>MER Targets</v>
      </c>
      <c r="AL1908" s="19" t="str">
        <f>IF(ISNA(VLOOKUP(AK1908,dim_targetsresults!B:C,2,FALSE)),"",VLOOKUP(AK1908,dim_targetsresults!B:C,2,FALSE))</f>
        <v>W8imnja2Owd</v>
      </c>
      <c r="AM1908" s="19" t="str">
        <f>IF(ISNA(VLOOKUP(TRIM(D1908),dim_numeratordenominator!A:B,2,FALSE)),"",VLOOKUP(TRIM(D1908),dim_numeratordenominator!A:C,2,FALSE))</f>
        <v>Numerator</v>
      </c>
      <c r="AN1908" s="19" t="str">
        <f>IF(ISNA(VLOOKUP(AM1908,dim_numeratordenominator!B:C,2,FALSE)),"",VLOOKUP(AM1908,dim_numeratordenominator!B:C,2,FALSE))</f>
        <v>Som9NRMQqV7</v>
      </c>
      <c r="AO1908" s="19" t="str">
        <f>IF(ISNA(VLOOKUP(TRIM(E1908),dim_supporttype!A:B,2,FALSE)),"",VLOOKUP(TRIM(E1908),dim_supporttype!A:C,2,FALSE))</f>
        <v>DSD</v>
      </c>
      <c r="AP1908" s="19" t="str">
        <f>IF(ISNA(VLOOKUP(AO1908,dim_supporttype!B:C,2,FALSE)),"",VLOOKUP(AO1908,dim_supporttype!B:C,2,FALSE))</f>
        <v>iM13vdNLWKb</v>
      </c>
      <c r="AQ1908" s="19" t="str">
        <f>IF(ISNA(VLOOKUP(TRIM(F1908),dim_disaggs!A:B,2,FALSE)),"No Disagg",VLOOKUP(TRIM(F1908),dim_disaggs!A:B,2,FALSE))</f>
        <v>AgeAboveTen/Sex</v>
      </c>
      <c r="AR1908" s="19" t="str">
        <f>IF(ISNA(VLOOKUP(AQ1908,dim_disaggs!B:C,2,FALSE)),"",VLOOKUP(AQ1908,dim_disaggs!B:C,2,FALSE))</f>
        <v>TUFwLYVsbxA</v>
      </c>
      <c r="AS1908" s="72"/>
      <c r="AT1908" s="66"/>
      <c r="AU1908" s="72" t="s">
        <v>755</v>
      </c>
      <c r="AV1908" s="73" t="s">
        <v>755</v>
      </c>
      <c r="AW1908" s="66" t="s">
        <v>755</v>
      </c>
      <c r="AX1908" s="66" t="s">
        <v>755</v>
      </c>
      <c r="AY1908" s="20"/>
      <c r="AZ1908" s="20"/>
      <c r="BA1908" s="105" t="str">
        <f t="shared" si="270"/>
        <v/>
      </c>
      <c r="BB1908" s="20" t="str">
        <f t="shared" si="271"/>
        <v/>
      </c>
      <c r="BC1908" s="20"/>
      <c r="BD1908" s="20"/>
      <c r="BE1908" s="75" t="s">
        <v>755</v>
      </c>
      <c r="BF1908" s="73" t="s">
        <v>755</v>
      </c>
      <c r="BG1908" s="55" t="s">
        <v>755</v>
      </c>
      <c r="BH1908" s="76" t="s">
        <v>755</v>
      </c>
      <c r="BI1908" s="20" t="s">
        <v>755</v>
      </c>
      <c r="BJ1908" s="20" t="s">
        <v>755</v>
      </c>
      <c r="BK1908" s="55" t="s">
        <v>755</v>
      </c>
      <c r="BL1908" s="71" t="s">
        <v>755</v>
      </c>
      <c r="BM1908" s="77" t="s">
        <v>755</v>
      </c>
      <c r="BN1908" s="78" t="s">
        <v>755</v>
      </c>
      <c r="BO1908" s="77" t="s">
        <v>755</v>
      </c>
      <c r="BP1908" s="78" t="s">
        <v>755</v>
      </c>
    </row>
    <row r="1909" spans="1:68" s="3" customFormat="1" x14ac:dyDescent="0.2">
      <c r="A1909" s="20" t="s">
        <v>95</v>
      </c>
      <c r="B1909" s="20" t="s">
        <v>1882</v>
      </c>
      <c r="C1909" s="20" t="s">
        <v>114</v>
      </c>
      <c r="D1909" s="20" t="s">
        <v>1</v>
      </c>
      <c r="E1909" s="20" t="s">
        <v>78</v>
      </c>
      <c r="F1909" s="20" t="s">
        <v>88</v>
      </c>
      <c r="G1909" s="20" t="s">
        <v>2442</v>
      </c>
      <c r="H1909" s="20" t="s">
        <v>89</v>
      </c>
      <c r="I1909" s="19">
        <f t="shared" si="272"/>
        <v>34</v>
      </c>
      <c r="J1909" s="20" t="s">
        <v>755</v>
      </c>
      <c r="K1909" s="20" t="s">
        <v>115</v>
      </c>
      <c r="L1909" s="95" t="str">
        <f>IF(M1909&lt;&gt;"",IF(NOT(ISNA(INDEX(cc!B:B,MATCH(M1909,cc!A:A,0)))),INDEX(cc!B:B,MATCH(M1909,cc!A:A,0)),"0"),"")</f>
        <v>Age (10-50+, 5) and Sex</v>
      </c>
      <c r="M1909" s="97" t="s">
        <v>110</v>
      </c>
      <c r="N1909" s="28" t="str">
        <f t="shared" si="273"/>
        <v xml:space="preserve"> TARGET</v>
      </c>
      <c r="O1909" s="19" t="str">
        <f t="shared" si="266"/>
        <v>TX_CURR (N, TA, AgeAboveTen/Sex) TARGET: Receiving ART</v>
      </c>
      <c r="P1909" s="19" t="str">
        <f t="shared" si="267"/>
        <v>TX_CURR (N, TA, AgeAboveTen/Sex) TARGET: Receiving ART</v>
      </c>
      <c r="Q1909" s="19" t="str">
        <f t="shared" si="274"/>
        <v>TX_CURR (N, TA, Age&gt;10/Sex) TARGET</v>
      </c>
      <c r="R1909" s="19" t="str">
        <f t="shared" si="268"/>
        <v>TX_CURR_N_TA_Agegt10_Sex_TARGET</v>
      </c>
      <c r="S1909" s="19" t="str">
        <f t="shared" si="269"/>
        <v>TX_CURR_N_TA_Agegt10_Sex_TARGET</v>
      </c>
      <c r="T1909" s="19" t="b">
        <f>NOT(ISNA(VLOOKUP(B1909,dbcodes!A:B,2,FALSE)))</f>
        <v>1</v>
      </c>
      <c r="U1909" s="19" t="str">
        <f>IF(ISNA(VLOOKUP(B1909,dbcodes!A:B,2,FALSE)),des!R1481,VLOOKUP(B1909,dbcodes!A:B,2,FALSE))</f>
        <v>TX_CURR_N_TA_Agegt10_Sex_TARGET</v>
      </c>
      <c r="V1909" s="20"/>
      <c r="W1909" s="107" t="str">
        <f>IF(ISNA(VLOOKUP(C1909,descriptions!A:B,2,FALSE)),des!V1481,IF(G1909=" TARGET","Target ","")&amp;VLOOKUP(C1909,descriptions!A:B,2,FALSE))</f>
        <v>Target Number of adults and children currently receiving antiretroviral therapy (ART)</v>
      </c>
      <c r="X1909" s="20" t="s">
        <v>4</v>
      </c>
      <c r="Y1909" s="20" t="s">
        <v>831</v>
      </c>
      <c r="Z1909" s="20" t="s">
        <v>836</v>
      </c>
      <c r="AA1909" s="20" t="s">
        <v>102</v>
      </c>
      <c r="AB1909" s="20" t="s">
        <v>755</v>
      </c>
      <c r="AC1909" s="19" t="str">
        <f>IF(AB1909&lt;&gt;"",IF(NOT(ISNA(INDEX(os!A:A,MATCH(AB1909,os!B:B,0)))),INDEX(os!A:A,MATCH(AB1909,os!B:B,0)),"0"),"")</f>
        <v/>
      </c>
      <c r="AD1909" s="20" t="s">
        <v>830</v>
      </c>
      <c r="AE1909" s="20"/>
      <c r="AF1909" s="20"/>
      <c r="AG1909" s="20"/>
      <c r="AH1909" s="93" t="str">
        <f>IF(NOT(ISNA(VLOOKUP(B:B,ResultsTargets!A:A,1,0))),"TRUE","")</f>
        <v/>
      </c>
      <c r="AI1909" s="19" t="str">
        <f>IF(ISNA(VLOOKUP(C1909,dim_techarea!A:B,2,FALSE)),"",VLOOKUP(C1909,dim_techarea!A:B,2,FALSE))</f>
        <v>TX_CURR</v>
      </c>
      <c r="AJ1909" s="19" t="str">
        <f>IF(ISNA(VLOOKUP(AI1909,dim_techarea!B:C,2,FALSE)),"",VLOOKUP(AI1909,dim_techarea!B:C,2,FALSE))</f>
        <v>MvszPTQrUhy</v>
      </c>
      <c r="AK1909" s="19" t="str">
        <f>IF(ISNA(VLOOKUP(TRIM(G1909),dim_targetsresults!A:B,2,FALSE)),"",VLOOKUP(TRIM(G1909),dim_targetsresults!A:C,2,FALSE))</f>
        <v>MER Targets</v>
      </c>
      <c r="AL1909" s="19" t="str">
        <f>IF(ISNA(VLOOKUP(AK1909,dim_targetsresults!B:C,2,FALSE)),"",VLOOKUP(AK1909,dim_targetsresults!B:C,2,FALSE))</f>
        <v>W8imnja2Owd</v>
      </c>
      <c r="AM1909" s="19" t="str">
        <f>IF(ISNA(VLOOKUP(TRIM(D1909),dim_numeratordenominator!A:B,2,FALSE)),"",VLOOKUP(TRIM(D1909),dim_numeratordenominator!A:C,2,FALSE))</f>
        <v>Numerator</v>
      </c>
      <c r="AN1909" s="19" t="str">
        <f>IF(ISNA(VLOOKUP(AM1909,dim_numeratordenominator!B:C,2,FALSE)),"",VLOOKUP(AM1909,dim_numeratordenominator!B:C,2,FALSE))</f>
        <v>Som9NRMQqV7</v>
      </c>
      <c r="AO1909" s="19" t="str">
        <f>IF(ISNA(VLOOKUP(TRIM(E1909),dim_supporttype!A:B,2,FALSE)),"",VLOOKUP(TRIM(E1909),dim_supporttype!A:C,2,FALSE))</f>
        <v>TA</v>
      </c>
      <c r="AP1909" s="19" t="str">
        <f>IF(ISNA(VLOOKUP(AO1909,dim_supporttype!B:C,2,FALSE)),"",VLOOKUP(AO1909,dim_supporttype!B:C,2,FALSE))</f>
        <v>cRAGKdWIDn4</v>
      </c>
      <c r="AQ1909" s="19" t="str">
        <f>IF(ISNA(VLOOKUP(TRIM(F1909),dim_disaggs!A:B,2,FALSE)),"No Disagg",VLOOKUP(TRIM(F1909),dim_disaggs!A:B,2,FALSE))</f>
        <v>AgeAboveTen/Sex</v>
      </c>
      <c r="AR1909" s="19" t="str">
        <f>IF(ISNA(VLOOKUP(AQ1909,dim_disaggs!B:C,2,FALSE)),"",VLOOKUP(AQ1909,dim_disaggs!B:C,2,FALSE))</f>
        <v>TUFwLYVsbxA</v>
      </c>
      <c r="AS1909" s="72"/>
      <c r="AT1909" s="66"/>
      <c r="AU1909" s="72" t="s">
        <v>755</v>
      </c>
      <c r="AV1909" s="73" t="s">
        <v>755</v>
      </c>
      <c r="AW1909" s="66" t="s">
        <v>755</v>
      </c>
      <c r="AX1909" s="66" t="s">
        <v>755</v>
      </c>
      <c r="AY1909" s="20"/>
      <c r="AZ1909" s="20"/>
      <c r="BA1909" s="105" t="str">
        <f t="shared" si="270"/>
        <v/>
      </c>
      <c r="BB1909" s="20" t="str">
        <f t="shared" si="271"/>
        <v/>
      </c>
      <c r="BC1909" s="20"/>
      <c r="BD1909" s="20"/>
      <c r="BE1909" s="75" t="s">
        <v>755</v>
      </c>
      <c r="BF1909" s="73" t="s">
        <v>755</v>
      </c>
      <c r="BG1909" s="55" t="s">
        <v>755</v>
      </c>
      <c r="BH1909" s="76" t="s">
        <v>755</v>
      </c>
      <c r="BI1909" s="20" t="s">
        <v>755</v>
      </c>
      <c r="BJ1909" s="20" t="s">
        <v>755</v>
      </c>
      <c r="BK1909" s="55" t="s">
        <v>755</v>
      </c>
      <c r="BL1909" s="71" t="s">
        <v>755</v>
      </c>
      <c r="BM1909" s="77" t="s">
        <v>755</v>
      </c>
      <c r="BN1909" s="78" t="s">
        <v>755</v>
      </c>
      <c r="BO1909" s="77" t="s">
        <v>755</v>
      </c>
      <c r="BP1909" s="78" t="s">
        <v>755</v>
      </c>
    </row>
    <row r="1910" spans="1:68" s="3" customFormat="1" x14ac:dyDescent="0.2">
      <c r="A1910" s="20" t="s">
        <v>95</v>
      </c>
      <c r="B1910" s="20" t="s">
        <v>1874</v>
      </c>
      <c r="C1910" s="20" t="s">
        <v>114</v>
      </c>
      <c r="D1910" s="20" t="s">
        <v>1</v>
      </c>
      <c r="E1910" s="20" t="s">
        <v>77</v>
      </c>
      <c r="F1910" s="20" t="s">
        <v>85</v>
      </c>
      <c r="G1910" s="20" t="s">
        <v>2442</v>
      </c>
      <c r="H1910" s="20" t="s">
        <v>86</v>
      </c>
      <c r="I1910" s="19">
        <f t="shared" si="272"/>
        <v>31</v>
      </c>
      <c r="J1910" s="20" t="s">
        <v>755</v>
      </c>
      <c r="K1910" s="20" t="s">
        <v>115</v>
      </c>
      <c r="L1910" s="95" t="str">
        <f>IF(M1910&lt;&gt;"",IF(NOT(ISNA(INDEX(cc!B:B,MATCH(M1910,cc!A:A,0)))),INDEX(cc!B:B,MATCH(M1910,cc!A:A,0)),"0"),"")</f>
        <v>Age (&lt;1-9, 2)</v>
      </c>
      <c r="M1910" s="97" t="s">
        <v>109</v>
      </c>
      <c r="N1910" s="28" t="str">
        <f t="shared" si="273"/>
        <v xml:space="preserve"> TARGET</v>
      </c>
      <c r="O1910" s="19" t="str">
        <f t="shared" si="266"/>
        <v>TX_CURR (N, DSD, AgeLessThanTen) TARGET: Receiving ART</v>
      </c>
      <c r="P1910" s="19" t="str">
        <f t="shared" si="267"/>
        <v>TX_CURR (N, DSD, AgeLessThanTen) TARGET: Receiving ART</v>
      </c>
      <c r="Q1910" s="19" t="str">
        <f t="shared" si="274"/>
        <v>TX_CURR (N, DSD, Age&lt;10) TARGET</v>
      </c>
      <c r="R1910" s="19" t="str">
        <f t="shared" si="268"/>
        <v>TX_CURR_N_DSD_Agelt10_TARGET</v>
      </c>
      <c r="S1910" s="19" t="str">
        <f t="shared" si="269"/>
        <v>TX_CURR_N_DSD_Agelt10_TARGET</v>
      </c>
      <c r="T1910" s="19" t="b">
        <f>NOT(ISNA(VLOOKUP(B1910,dbcodes!A:B,2,FALSE)))</f>
        <v>1</v>
      </c>
      <c r="U1910" s="19" t="str">
        <f>IF(ISNA(VLOOKUP(B1910,dbcodes!A:B,2,FALSE)),des!R1482,VLOOKUP(B1910,dbcodes!A:B,2,FALSE))</f>
        <v>TX_CURR_N_DSD_Agelt10_TARGET</v>
      </c>
      <c r="V1910" s="20"/>
      <c r="W1910" s="107" t="str">
        <f>IF(ISNA(VLOOKUP(C1910,descriptions!A:B,2,FALSE)),des!V1482,IF(G1910=" TARGET","Target ","")&amp;VLOOKUP(C1910,descriptions!A:B,2,FALSE))</f>
        <v>Target Number of adults and children currently receiving antiretroviral therapy (ART)</v>
      </c>
      <c r="X1910" s="20" t="s">
        <v>4</v>
      </c>
      <c r="Y1910" s="20" t="s">
        <v>831</v>
      </c>
      <c r="Z1910" s="20" t="s">
        <v>836</v>
      </c>
      <c r="AA1910" s="20" t="s">
        <v>102</v>
      </c>
      <c r="AB1910" s="20" t="s">
        <v>755</v>
      </c>
      <c r="AC1910" s="19" t="str">
        <f>IF(AB1910&lt;&gt;"",IF(NOT(ISNA(INDEX(os!A:A,MATCH(AB1910,os!B:B,0)))),INDEX(os!A:A,MATCH(AB1910,os!B:B,0)),"0"),"")</f>
        <v/>
      </c>
      <c r="AD1910" s="20" t="s">
        <v>830</v>
      </c>
      <c r="AE1910" s="20"/>
      <c r="AF1910" s="20"/>
      <c r="AG1910" s="20"/>
      <c r="AH1910" s="93" t="str">
        <f>IF(NOT(ISNA(VLOOKUP(B:B,ResultsTargets!A:A,1,0))),"TRUE","")</f>
        <v/>
      </c>
      <c r="AI1910" s="19" t="str">
        <f>IF(ISNA(VLOOKUP(C1910,dim_techarea!A:B,2,FALSE)),"",VLOOKUP(C1910,dim_techarea!A:B,2,FALSE))</f>
        <v>TX_CURR</v>
      </c>
      <c r="AJ1910" s="19" t="str">
        <f>IF(ISNA(VLOOKUP(AI1910,dim_techarea!B:C,2,FALSE)),"",VLOOKUP(AI1910,dim_techarea!B:C,2,FALSE))</f>
        <v>MvszPTQrUhy</v>
      </c>
      <c r="AK1910" s="19" t="str">
        <f>IF(ISNA(VLOOKUP(TRIM(G1910),dim_targetsresults!A:B,2,FALSE)),"",VLOOKUP(TRIM(G1910),dim_targetsresults!A:C,2,FALSE))</f>
        <v>MER Targets</v>
      </c>
      <c r="AL1910" s="19" t="str">
        <f>IF(ISNA(VLOOKUP(AK1910,dim_targetsresults!B:C,2,FALSE)),"",VLOOKUP(AK1910,dim_targetsresults!B:C,2,FALSE))</f>
        <v>W8imnja2Owd</v>
      </c>
      <c r="AM1910" s="19" t="str">
        <f>IF(ISNA(VLOOKUP(TRIM(D1910),dim_numeratordenominator!A:B,2,FALSE)),"",VLOOKUP(TRIM(D1910),dim_numeratordenominator!A:C,2,FALSE))</f>
        <v>Numerator</v>
      </c>
      <c r="AN1910" s="19" t="str">
        <f>IF(ISNA(VLOOKUP(AM1910,dim_numeratordenominator!B:C,2,FALSE)),"",VLOOKUP(AM1910,dim_numeratordenominator!B:C,2,FALSE))</f>
        <v>Som9NRMQqV7</v>
      </c>
      <c r="AO1910" s="19" t="str">
        <f>IF(ISNA(VLOOKUP(TRIM(E1910),dim_supporttype!A:B,2,FALSE)),"",VLOOKUP(TRIM(E1910),dim_supporttype!A:C,2,FALSE))</f>
        <v>DSD</v>
      </c>
      <c r="AP1910" s="19" t="str">
        <f>IF(ISNA(VLOOKUP(AO1910,dim_supporttype!B:C,2,FALSE)),"",VLOOKUP(AO1910,dim_supporttype!B:C,2,FALSE))</f>
        <v>iM13vdNLWKb</v>
      </c>
      <c r="AQ1910" s="19" t="str">
        <f>IF(ISNA(VLOOKUP(TRIM(F1910),dim_disaggs!A:B,2,FALSE)),"No Disagg",VLOOKUP(TRIM(F1910),dim_disaggs!A:B,2,FALSE))</f>
        <v>AgeLessThanTen</v>
      </c>
      <c r="AR1910" s="19" t="str">
        <f>IF(ISNA(VLOOKUP(AQ1910,dim_disaggs!B:C,2,FALSE)),"",VLOOKUP(AQ1910,dim_disaggs!B:C,2,FALSE))</f>
        <v>hzI8oJDwkrp</v>
      </c>
      <c r="AS1910" s="72"/>
      <c r="AT1910" s="66"/>
      <c r="AU1910" s="72" t="s">
        <v>755</v>
      </c>
      <c r="AV1910" s="73" t="s">
        <v>755</v>
      </c>
      <c r="AW1910" s="66" t="s">
        <v>755</v>
      </c>
      <c r="AX1910" s="66" t="s">
        <v>755</v>
      </c>
      <c r="AY1910" s="20"/>
      <c r="AZ1910" s="20"/>
      <c r="BA1910" s="105" t="str">
        <f t="shared" si="270"/>
        <v/>
      </c>
      <c r="BB1910" s="20" t="str">
        <f t="shared" si="271"/>
        <v/>
      </c>
      <c r="BC1910" s="20"/>
      <c r="BD1910" s="20"/>
      <c r="BE1910" s="75" t="s">
        <v>755</v>
      </c>
      <c r="BF1910" s="73" t="s">
        <v>755</v>
      </c>
      <c r="BG1910" s="55" t="s">
        <v>755</v>
      </c>
      <c r="BH1910" s="76" t="s">
        <v>755</v>
      </c>
      <c r="BI1910" s="20" t="s">
        <v>755</v>
      </c>
      <c r="BJ1910" s="20" t="s">
        <v>755</v>
      </c>
      <c r="BK1910" s="55" t="s">
        <v>755</v>
      </c>
      <c r="BL1910" s="71" t="s">
        <v>755</v>
      </c>
      <c r="BM1910" s="77" t="s">
        <v>755</v>
      </c>
      <c r="BN1910" s="78" t="s">
        <v>755</v>
      </c>
      <c r="BO1910" s="77" t="s">
        <v>755</v>
      </c>
      <c r="BP1910" s="78" t="s">
        <v>755</v>
      </c>
    </row>
    <row r="1911" spans="1:68" s="3" customFormat="1" x14ac:dyDescent="0.2">
      <c r="A1911" s="20" t="s">
        <v>95</v>
      </c>
      <c r="B1911" s="20" t="s">
        <v>1883</v>
      </c>
      <c r="C1911" s="20" t="s">
        <v>114</v>
      </c>
      <c r="D1911" s="20" t="s">
        <v>1</v>
      </c>
      <c r="E1911" s="20" t="s">
        <v>78</v>
      </c>
      <c r="F1911" s="20" t="s">
        <v>85</v>
      </c>
      <c r="G1911" s="20" t="s">
        <v>2442</v>
      </c>
      <c r="H1911" s="20" t="s">
        <v>86</v>
      </c>
      <c r="I1911" s="19">
        <f t="shared" si="272"/>
        <v>30</v>
      </c>
      <c r="J1911" s="20" t="s">
        <v>755</v>
      </c>
      <c r="K1911" s="20" t="s">
        <v>115</v>
      </c>
      <c r="L1911" s="95" t="str">
        <f>IF(M1911&lt;&gt;"",IF(NOT(ISNA(INDEX(cc!B:B,MATCH(M1911,cc!A:A,0)))),INDEX(cc!B:B,MATCH(M1911,cc!A:A,0)),"0"),"")</f>
        <v>Age (&lt;1-9, 2)</v>
      </c>
      <c r="M1911" s="97" t="s">
        <v>109</v>
      </c>
      <c r="N1911" s="28" t="str">
        <f t="shared" si="273"/>
        <v xml:space="preserve"> TARGET</v>
      </c>
      <c r="O1911" s="19" t="str">
        <f t="shared" si="266"/>
        <v>TX_CURR (N, TA, AgeLessThanTen) TARGET: Receiving ART</v>
      </c>
      <c r="P1911" s="19" t="str">
        <f t="shared" si="267"/>
        <v>TX_CURR (N, TA, AgeLessThanTen) TARGET: Receiving ART</v>
      </c>
      <c r="Q1911" s="19" t="str">
        <f t="shared" si="274"/>
        <v>TX_CURR (N, TA, Age&lt;10) TARGET</v>
      </c>
      <c r="R1911" s="19" t="str">
        <f t="shared" si="268"/>
        <v>TX_CURR_N_TA_Agelt10_TARGET</v>
      </c>
      <c r="S1911" s="19" t="str">
        <f t="shared" si="269"/>
        <v>TX_CURR_N_TA_Agelt10_TARGET</v>
      </c>
      <c r="T1911" s="19" t="b">
        <f>NOT(ISNA(VLOOKUP(B1911,dbcodes!A:B,2,FALSE)))</f>
        <v>1</v>
      </c>
      <c r="U1911" s="19" t="str">
        <f>IF(ISNA(VLOOKUP(B1911,dbcodes!A:B,2,FALSE)),des!R1483,VLOOKUP(B1911,dbcodes!A:B,2,FALSE))</f>
        <v>TX_CURR_N_TA_Agelt10_TARGET</v>
      </c>
      <c r="V1911" s="20"/>
      <c r="W1911" s="107" t="str">
        <f>IF(ISNA(VLOOKUP(C1911,descriptions!A:B,2,FALSE)),des!V1483,IF(G1911=" TARGET","Target ","")&amp;VLOOKUP(C1911,descriptions!A:B,2,FALSE))</f>
        <v>Target Number of adults and children currently receiving antiretroviral therapy (ART)</v>
      </c>
      <c r="X1911" s="20" t="s">
        <v>4</v>
      </c>
      <c r="Y1911" s="20" t="s">
        <v>831</v>
      </c>
      <c r="Z1911" s="20" t="s">
        <v>836</v>
      </c>
      <c r="AA1911" s="20" t="s">
        <v>102</v>
      </c>
      <c r="AB1911" s="20" t="s">
        <v>755</v>
      </c>
      <c r="AC1911" s="19" t="str">
        <f>IF(AB1911&lt;&gt;"",IF(NOT(ISNA(INDEX(os!A:A,MATCH(AB1911,os!B:B,0)))),INDEX(os!A:A,MATCH(AB1911,os!B:B,0)),"0"),"")</f>
        <v/>
      </c>
      <c r="AD1911" s="20" t="s">
        <v>830</v>
      </c>
      <c r="AE1911" s="20"/>
      <c r="AF1911" s="20"/>
      <c r="AG1911" s="20"/>
      <c r="AH1911" s="93" t="str">
        <f>IF(NOT(ISNA(VLOOKUP(B:B,ResultsTargets!A:A,1,0))),"TRUE","")</f>
        <v/>
      </c>
      <c r="AI1911" s="19" t="str">
        <f>IF(ISNA(VLOOKUP(C1911,dim_techarea!A:B,2,FALSE)),"",VLOOKUP(C1911,dim_techarea!A:B,2,FALSE))</f>
        <v>TX_CURR</v>
      </c>
      <c r="AJ1911" s="19" t="str">
        <f>IF(ISNA(VLOOKUP(AI1911,dim_techarea!B:C,2,FALSE)),"",VLOOKUP(AI1911,dim_techarea!B:C,2,FALSE))</f>
        <v>MvszPTQrUhy</v>
      </c>
      <c r="AK1911" s="19" t="str">
        <f>IF(ISNA(VLOOKUP(TRIM(G1911),dim_targetsresults!A:B,2,FALSE)),"",VLOOKUP(TRIM(G1911),dim_targetsresults!A:C,2,FALSE))</f>
        <v>MER Targets</v>
      </c>
      <c r="AL1911" s="19" t="str">
        <f>IF(ISNA(VLOOKUP(AK1911,dim_targetsresults!B:C,2,FALSE)),"",VLOOKUP(AK1911,dim_targetsresults!B:C,2,FALSE))</f>
        <v>W8imnja2Owd</v>
      </c>
      <c r="AM1911" s="19" t="str">
        <f>IF(ISNA(VLOOKUP(TRIM(D1911),dim_numeratordenominator!A:B,2,FALSE)),"",VLOOKUP(TRIM(D1911),dim_numeratordenominator!A:C,2,FALSE))</f>
        <v>Numerator</v>
      </c>
      <c r="AN1911" s="19" t="str">
        <f>IF(ISNA(VLOOKUP(AM1911,dim_numeratordenominator!B:C,2,FALSE)),"",VLOOKUP(AM1911,dim_numeratordenominator!B:C,2,FALSE))</f>
        <v>Som9NRMQqV7</v>
      </c>
      <c r="AO1911" s="19" t="str">
        <f>IF(ISNA(VLOOKUP(TRIM(E1911),dim_supporttype!A:B,2,FALSE)),"",VLOOKUP(TRIM(E1911),dim_supporttype!A:C,2,FALSE))</f>
        <v>TA</v>
      </c>
      <c r="AP1911" s="19" t="str">
        <f>IF(ISNA(VLOOKUP(AO1911,dim_supporttype!B:C,2,FALSE)),"",VLOOKUP(AO1911,dim_supporttype!B:C,2,FALSE))</f>
        <v>cRAGKdWIDn4</v>
      </c>
      <c r="AQ1911" s="19" t="str">
        <f>IF(ISNA(VLOOKUP(TRIM(F1911),dim_disaggs!A:B,2,FALSE)),"No Disagg",VLOOKUP(TRIM(F1911),dim_disaggs!A:B,2,FALSE))</f>
        <v>AgeLessThanTen</v>
      </c>
      <c r="AR1911" s="19" t="str">
        <f>IF(ISNA(VLOOKUP(AQ1911,dim_disaggs!B:C,2,FALSE)),"",VLOOKUP(AQ1911,dim_disaggs!B:C,2,FALSE))</f>
        <v>hzI8oJDwkrp</v>
      </c>
      <c r="AS1911" s="72"/>
      <c r="AT1911" s="66"/>
      <c r="AU1911" s="72" t="s">
        <v>755</v>
      </c>
      <c r="AV1911" s="73" t="s">
        <v>755</v>
      </c>
      <c r="AW1911" s="66" t="s">
        <v>755</v>
      </c>
      <c r="AX1911" s="66" t="s">
        <v>755</v>
      </c>
      <c r="AY1911" s="20"/>
      <c r="AZ1911" s="20"/>
      <c r="BA1911" s="105" t="str">
        <f t="shared" si="270"/>
        <v/>
      </c>
      <c r="BB1911" s="20" t="str">
        <f t="shared" si="271"/>
        <v/>
      </c>
      <c r="BC1911" s="20"/>
      <c r="BD1911" s="20"/>
      <c r="BE1911" s="75" t="s">
        <v>755</v>
      </c>
      <c r="BF1911" s="73" t="s">
        <v>755</v>
      </c>
      <c r="BG1911" s="55" t="s">
        <v>755</v>
      </c>
      <c r="BH1911" s="76" t="s">
        <v>755</v>
      </c>
      <c r="BI1911" s="20" t="s">
        <v>755</v>
      </c>
      <c r="BJ1911" s="20" t="s">
        <v>755</v>
      </c>
      <c r="BK1911" s="55" t="s">
        <v>755</v>
      </c>
      <c r="BL1911" s="71" t="s">
        <v>755</v>
      </c>
      <c r="BM1911" s="77" t="s">
        <v>755</v>
      </c>
      <c r="BN1911" s="78" t="s">
        <v>755</v>
      </c>
      <c r="BO1911" s="77" t="s">
        <v>755</v>
      </c>
      <c r="BP1911" s="78" t="s">
        <v>755</v>
      </c>
    </row>
    <row r="1912" spans="1:68" s="3" customFormat="1" x14ac:dyDescent="0.2">
      <c r="A1912" s="20" t="s">
        <v>95</v>
      </c>
      <c r="B1912" s="20" t="s">
        <v>19995</v>
      </c>
      <c r="C1912" s="20" t="s">
        <v>114</v>
      </c>
      <c r="D1912" s="20" t="s">
        <v>1</v>
      </c>
      <c r="E1912" s="20" t="s">
        <v>77</v>
      </c>
      <c r="F1912" s="20" t="s">
        <v>214</v>
      </c>
      <c r="G1912" s="20" t="s">
        <v>2442</v>
      </c>
      <c r="H1912" s="20" t="s">
        <v>214</v>
      </c>
      <c r="I1912" s="19">
        <f t="shared" si="272"/>
        <v>34</v>
      </c>
      <c r="J1912" s="20" t="s">
        <v>755</v>
      </c>
      <c r="K1912" s="20" t="s">
        <v>115</v>
      </c>
      <c r="L1912" s="95" t="str">
        <f>IF(M1912&lt;&gt;"",IF(NOT(ISNA(INDEX(cc!B:B,MATCH(M1912,cc!A:A,0)))),INDEX(cc!B:B,MATCH(M1912,cc!A:A,0)),"0"),"")</f>
        <v>Test Results (Positive)</v>
      </c>
      <c r="M1912" s="97" t="s">
        <v>19844</v>
      </c>
      <c r="N1912" s="28" t="str">
        <f t="shared" si="273"/>
        <v xml:space="preserve"> TARGET</v>
      </c>
      <c r="O1912" s="19" t="str">
        <f t="shared" si="266"/>
        <v>TX_CURR (N, DSD, HIVStatus) TARGET: Receiving ART</v>
      </c>
      <c r="P1912" s="19" t="str">
        <f t="shared" si="267"/>
        <v>TX_CURR (N, DSD, HIVStatus) TARGET: Receiving ART</v>
      </c>
      <c r="Q1912" s="19" t="str">
        <f t="shared" si="274"/>
        <v>TX_CURR (N, DSD, HIVStatus) TARGET</v>
      </c>
      <c r="R1912" s="19" t="str">
        <f t="shared" si="268"/>
        <v>TX_CURR_N_DSD_HIVStatus_TARGET</v>
      </c>
      <c r="S1912" s="19" t="str">
        <f t="shared" si="269"/>
        <v>TX_CURR_N_DSD_HIVStatus_TARGET</v>
      </c>
      <c r="T1912" s="19" t="b">
        <f>NOT(ISNA(VLOOKUP(B1912,dbcodes!A:B,2,FALSE)))</f>
        <v>1</v>
      </c>
      <c r="U1912" s="19" t="str">
        <f>IF(ISNA(VLOOKUP(B1912,dbcodes!A:B,2,FALSE)),des!R1484,VLOOKUP(B1912,dbcodes!A:B,2,FALSE))</f>
        <v>TX_CURR_N_DSD_HIVStatus_TARGET</v>
      </c>
      <c r="V1912" s="20"/>
      <c r="W1912" s="107" t="str">
        <f>IF(ISNA(VLOOKUP(C1912,descriptions!A:B,2,FALSE)),des!V1484,IF(G1912=" TARGET","Target ","")&amp;VLOOKUP(C1912,descriptions!A:B,2,FALSE))</f>
        <v>Target Number of adults and children currently receiving antiretroviral therapy (ART)</v>
      </c>
      <c r="X1912" s="20" t="s">
        <v>4</v>
      </c>
      <c r="Y1912" s="20" t="s">
        <v>831</v>
      </c>
      <c r="Z1912" s="20" t="s">
        <v>836</v>
      </c>
      <c r="AA1912" s="20" t="s">
        <v>102</v>
      </c>
      <c r="AB1912" s="20" t="s">
        <v>755</v>
      </c>
      <c r="AC1912" s="19" t="str">
        <f>IF(AB1912&lt;&gt;"",IF(NOT(ISNA(INDEX(os!A:A,MATCH(AB1912,os!B:B,0)))),INDEX(os!A:A,MATCH(AB1912,os!B:B,0)),"0"),"")</f>
        <v/>
      </c>
      <c r="AD1912" s="20" t="s">
        <v>830</v>
      </c>
      <c r="AE1912" s="20"/>
      <c r="AF1912" s="20"/>
      <c r="AG1912" s="20"/>
      <c r="AH1912" s="93" t="str">
        <f>IF(NOT(ISNA(VLOOKUP(B:B,ResultsTargets!A:A,1,0))),"TRUE","")</f>
        <v/>
      </c>
      <c r="AI1912" s="19" t="str">
        <f>IF(ISNA(VLOOKUP(C1912,dim_techarea!A:B,2,FALSE)),"",VLOOKUP(C1912,dim_techarea!A:B,2,FALSE))</f>
        <v>TX_CURR</v>
      </c>
      <c r="AJ1912" s="19" t="str">
        <f>IF(ISNA(VLOOKUP(AI1912,dim_techarea!B:C,2,FALSE)),"",VLOOKUP(AI1912,dim_techarea!B:C,2,FALSE))</f>
        <v>MvszPTQrUhy</v>
      </c>
      <c r="AK1912" s="19" t="str">
        <f>IF(ISNA(VLOOKUP(TRIM(G1912),dim_targetsresults!A:B,2,FALSE)),"",VLOOKUP(TRIM(G1912),dim_targetsresults!A:C,2,FALSE))</f>
        <v>MER Targets</v>
      </c>
      <c r="AL1912" s="19" t="str">
        <f>IF(ISNA(VLOOKUP(AK1912,dim_targetsresults!B:C,2,FALSE)),"",VLOOKUP(AK1912,dim_targetsresults!B:C,2,FALSE))</f>
        <v>W8imnja2Owd</v>
      </c>
      <c r="AM1912" s="19" t="str">
        <f>IF(ISNA(VLOOKUP(TRIM(D1912),dim_numeratordenominator!A:B,2,FALSE)),"",VLOOKUP(TRIM(D1912),dim_numeratordenominator!A:C,2,FALSE))</f>
        <v>Numerator</v>
      </c>
      <c r="AN1912" s="19" t="str">
        <f>IF(ISNA(VLOOKUP(AM1912,dim_numeratordenominator!B:C,2,FALSE)),"",VLOOKUP(AM1912,dim_numeratordenominator!B:C,2,FALSE))</f>
        <v>Som9NRMQqV7</v>
      </c>
      <c r="AO1912" s="19" t="str">
        <f>IF(ISNA(VLOOKUP(TRIM(E1912),dim_supporttype!A:B,2,FALSE)),"",VLOOKUP(TRIM(E1912),dim_supporttype!A:C,2,FALSE))</f>
        <v>DSD</v>
      </c>
      <c r="AP1912" s="19" t="str">
        <f>IF(ISNA(VLOOKUP(AO1912,dim_supporttype!B:C,2,FALSE)),"",VLOOKUP(AO1912,dim_supporttype!B:C,2,FALSE))</f>
        <v>iM13vdNLWKb</v>
      </c>
      <c r="AQ1912" s="19" t="str">
        <f>IF(ISNA(VLOOKUP(TRIM(F1912),dim_disaggs!A:B,2,FALSE)),"No Disagg",VLOOKUP(TRIM(F1912),dim_disaggs!A:B,2,FALSE))</f>
        <v>HIVStatus</v>
      </c>
      <c r="AR1912" s="19" t="str">
        <f>IF(ISNA(VLOOKUP(AQ1912,dim_disaggs!B:C,2,FALSE)),"",VLOOKUP(AQ1912,dim_disaggs!B:C,2,FALSE))</f>
        <v>Hx0TLL7gn1d</v>
      </c>
      <c r="AS1912" s="72"/>
      <c r="AT1912" s="66"/>
      <c r="AU1912" s="72" t="s">
        <v>755</v>
      </c>
      <c r="AV1912" s="73" t="s">
        <v>755</v>
      </c>
      <c r="AW1912" s="66" t="s">
        <v>755</v>
      </c>
      <c r="AX1912" s="66" t="s">
        <v>755</v>
      </c>
      <c r="AY1912" s="20"/>
      <c r="AZ1912" s="20"/>
      <c r="BA1912" s="105" t="str">
        <f t="shared" si="270"/>
        <v>Top Level Numerator</v>
      </c>
      <c r="BB1912" s="20" t="str">
        <f t="shared" si="271"/>
        <v>PE5QVF0w4xj</v>
      </c>
      <c r="BC1912" s="20"/>
      <c r="BD1912" s="20"/>
      <c r="BE1912" s="75" t="s">
        <v>755</v>
      </c>
      <c r="BF1912" s="73" t="s">
        <v>755</v>
      </c>
      <c r="BG1912" s="55" t="s">
        <v>755</v>
      </c>
      <c r="BH1912" s="76" t="s">
        <v>755</v>
      </c>
      <c r="BI1912" s="20" t="s">
        <v>20420</v>
      </c>
      <c r="BJ1912" s="20" t="s">
        <v>20426</v>
      </c>
      <c r="BK1912" s="55" t="s">
        <v>755</v>
      </c>
      <c r="BL1912" s="71" t="s">
        <v>755</v>
      </c>
      <c r="BM1912" s="77" t="s">
        <v>755</v>
      </c>
      <c r="BN1912" s="78" t="s">
        <v>755</v>
      </c>
      <c r="BO1912" s="77" t="s">
        <v>755</v>
      </c>
      <c r="BP1912" s="78" t="s">
        <v>755</v>
      </c>
    </row>
    <row r="1913" spans="1:68" s="3" customFormat="1" x14ac:dyDescent="0.2">
      <c r="A1913" s="20" t="s">
        <v>95</v>
      </c>
      <c r="B1913" s="21" t="s">
        <v>19996</v>
      </c>
      <c r="C1913" s="20" t="s">
        <v>114</v>
      </c>
      <c r="D1913" s="20" t="s">
        <v>1</v>
      </c>
      <c r="E1913" s="20" t="s">
        <v>78</v>
      </c>
      <c r="F1913" s="20" t="s">
        <v>214</v>
      </c>
      <c r="G1913" s="20" t="s">
        <v>2442</v>
      </c>
      <c r="H1913" s="20" t="s">
        <v>214</v>
      </c>
      <c r="I1913" s="19">
        <f t="shared" si="272"/>
        <v>33</v>
      </c>
      <c r="J1913" s="20"/>
      <c r="K1913" s="20" t="s">
        <v>115</v>
      </c>
      <c r="L1913" s="95" t="str">
        <f>IF(M1913&lt;&gt;"",IF(NOT(ISNA(INDEX(cc!B:B,MATCH(M1913,cc!A:A,0)))),INDEX(cc!B:B,MATCH(M1913,cc!A:A,0)),"0"),"")</f>
        <v>Test Results (Positive)</v>
      </c>
      <c r="M1913" s="97" t="s">
        <v>19844</v>
      </c>
      <c r="N1913" s="28" t="str">
        <f t="shared" si="273"/>
        <v xml:space="preserve"> TARGET</v>
      </c>
      <c r="O1913" s="19" t="str">
        <f t="shared" si="266"/>
        <v>TX_CURR (N, TA, HIVStatus) TARGET: Receiving ART</v>
      </c>
      <c r="P1913" s="19" t="str">
        <f t="shared" si="267"/>
        <v>TX_CURR (N, TA, HIVStatus) TARGET: Receiving ART</v>
      </c>
      <c r="Q1913" s="19" t="str">
        <f t="shared" si="274"/>
        <v>TX_CURR (N, TA, HIVStatus) TARGET</v>
      </c>
      <c r="R1913" s="19" t="str">
        <f t="shared" si="268"/>
        <v>TX_CURR_N_TA_HIVStatus_TARGET</v>
      </c>
      <c r="S1913" s="19" t="str">
        <f t="shared" si="269"/>
        <v>TX_CURR_N_TA_HIVStatus_TARGET</v>
      </c>
      <c r="T1913" s="19" t="b">
        <f>NOT(ISNA(VLOOKUP(B1913,dbcodes!A:B,2,FALSE)))</f>
        <v>1</v>
      </c>
      <c r="U1913" s="19" t="str">
        <f>IF(ISNA(VLOOKUP(B1913,dbcodes!A:B,2,FALSE)),des!R1485,VLOOKUP(B1913,dbcodes!A:B,2,FALSE))</f>
        <v>TX_CURR_N_TA_HIVStatus_TARGET</v>
      </c>
      <c r="V1913" s="20"/>
      <c r="W1913" s="107" t="str">
        <f>IF(ISNA(VLOOKUP(C1913,descriptions!A:B,2,FALSE)),des!V1485,IF(G1913=" TARGET","Target ","")&amp;VLOOKUP(C1913,descriptions!A:B,2,FALSE))</f>
        <v>Target Number of adults and children currently receiving antiretroviral therapy (ART)</v>
      </c>
      <c r="X1913" s="20" t="s">
        <v>4</v>
      </c>
      <c r="Y1913" s="20" t="s">
        <v>831</v>
      </c>
      <c r="Z1913" s="20" t="s">
        <v>836</v>
      </c>
      <c r="AA1913" s="20" t="s">
        <v>102</v>
      </c>
      <c r="AB1913" s="20" t="s">
        <v>755</v>
      </c>
      <c r="AC1913" s="19" t="str">
        <f>IF(AB1913&lt;&gt;"",IF(NOT(ISNA(INDEX(os!A:A,MATCH(AB1913,os!B:B,0)))),INDEX(os!A:A,MATCH(AB1913,os!B:B,0)),"0"),"")</f>
        <v/>
      </c>
      <c r="AD1913" s="20" t="s">
        <v>830</v>
      </c>
      <c r="AE1913" s="20"/>
      <c r="AF1913" s="20"/>
      <c r="AG1913" s="20"/>
      <c r="AH1913" s="93" t="str">
        <f>IF(NOT(ISNA(VLOOKUP(B:B,ResultsTargets!A:A,1,0))),"TRUE","")</f>
        <v/>
      </c>
      <c r="AI1913" s="19" t="str">
        <f>IF(ISNA(VLOOKUP(C1913,dim_techarea!A:B,2,FALSE)),"",VLOOKUP(C1913,dim_techarea!A:B,2,FALSE))</f>
        <v>TX_CURR</v>
      </c>
      <c r="AJ1913" s="19" t="str">
        <f>IF(ISNA(VLOOKUP(AI1913,dim_techarea!B:C,2,FALSE)),"",VLOOKUP(AI1913,dim_techarea!B:C,2,FALSE))</f>
        <v>MvszPTQrUhy</v>
      </c>
      <c r="AK1913" s="19" t="str">
        <f>IF(ISNA(VLOOKUP(TRIM(G1913),dim_targetsresults!A:B,2,FALSE)),"",VLOOKUP(TRIM(G1913),dim_targetsresults!A:C,2,FALSE))</f>
        <v>MER Targets</v>
      </c>
      <c r="AL1913" s="19" t="str">
        <f>IF(ISNA(VLOOKUP(AK1913,dim_targetsresults!B:C,2,FALSE)),"",VLOOKUP(AK1913,dim_targetsresults!B:C,2,FALSE))</f>
        <v>W8imnja2Owd</v>
      </c>
      <c r="AM1913" s="19" t="str">
        <f>IF(ISNA(VLOOKUP(TRIM(D1913),dim_numeratordenominator!A:B,2,FALSE)),"",VLOOKUP(TRIM(D1913),dim_numeratordenominator!A:C,2,FALSE))</f>
        <v>Numerator</v>
      </c>
      <c r="AN1913" s="19" t="str">
        <f>IF(ISNA(VLOOKUP(AM1913,dim_numeratordenominator!B:C,2,FALSE)),"",VLOOKUP(AM1913,dim_numeratordenominator!B:C,2,FALSE))</f>
        <v>Som9NRMQqV7</v>
      </c>
      <c r="AO1913" s="19" t="str">
        <f>IF(ISNA(VLOOKUP(TRIM(E1913),dim_supporttype!A:B,2,FALSE)),"",VLOOKUP(TRIM(E1913),dim_supporttype!A:C,2,FALSE))</f>
        <v>TA</v>
      </c>
      <c r="AP1913" s="19" t="str">
        <f>IF(ISNA(VLOOKUP(AO1913,dim_supporttype!B:C,2,FALSE)),"",VLOOKUP(AO1913,dim_supporttype!B:C,2,FALSE))</f>
        <v>cRAGKdWIDn4</v>
      </c>
      <c r="AQ1913" s="19" t="str">
        <f>IF(ISNA(VLOOKUP(TRIM(F1913),dim_disaggs!A:B,2,FALSE)),"No Disagg",VLOOKUP(TRIM(F1913),dim_disaggs!A:B,2,FALSE))</f>
        <v>HIVStatus</v>
      </c>
      <c r="AR1913" s="19" t="str">
        <f>IF(ISNA(VLOOKUP(AQ1913,dim_disaggs!B:C,2,FALSE)),"",VLOOKUP(AQ1913,dim_disaggs!B:C,2,FALSE))</f>
        <v>Hx0TLL7gn1d</v>
      </c>
      <c r="AS1913" s="72"/>
      <c r="AT1913" s="66"/>
      <c r="AU1913" s="72" t="s">
        <v>755</v>
      </c>
      <c r="AV1913" s="73" t="s">
        <v>755</v>
      </c>
      <c r="AW1913" s="66" t="s">
        <v>755</v>
      </c>
      <c r="AX1913" s="66" t="s">
        <v>755</v>
      </c>
      <c r="AY1913" s="20"/>
      <c r="AZ1913" s="20"/>
      <c r="BA1913" s="105" t="str">
        <f t="shared" si="270"/>
        <v>Top Level Numerator</v>
      </c>
      <c r="BB1913" s="20" t="str">
        <f t="shared" si="271"/>
        <v>PE5QVF0w4xj</v>
      </c>
      <c r="BC1913" s="20"/>
      <c r="BD1913" s="20"/>
      <c r="BE1913" s="75" t="s">
        <v>755</v>
      </c>
      <c r="BF1913" s="73" t="s">
        <v>755</v>
      </c>
      <c r="BG1913" s="55" t="s">
        <v>755</v>
      </c>
      <c r="BH1913" s="76" t="s">
        <v>755</v>
      </c>
      <c r="BI1913" s="20" t="s">
        <v>20420</v>
      </c>
      <c r="BJ1913" s="20" t="s">
        <v>20426</v>
      </c>
      <c r="BK1913" s="55" t="s">
        <v>755</v>
      </c>
      <c r="BL1913" s="71" t="s">
        <v>755</v>
      </c>
      <c r="BM1913" s="77" t="s">
        <v>755</v>
      </c>
      <c r="BN1913" s="78" t="s">
        <v>755</v>
      </c>
      <c r="BO1913" s="77" t="s">
        <v>755</v>
      </c>
      <c r="BP1913" s="78" t="s">
        <v>755</v>
      </c>
    </row>
    <row r="1914" spans="1:68" s="3" customFormat="1" x14ac:dyDescent="0.2">
      <c r="A1914" s="20" t="s">
        <v>95</v>
      </c>
      <c r="B1914" s="20" t="s">
        <v>1881</v>
      </c>
      <c r="C1914" s="20" t="s">
        <v>114</v>
      </c>
      <c r="D1914" s="20" t="s">
        <v>1</v>
      </c>
      <c r="E1914" s="20" t="s">
        <v>77</v>
      </c>
      <c r="F1914" s="20"/>
      <c r="G1914" s="20" t="s">
        <v>2442</v>
      </c>
      <c r="H1914" s="20"/>
      <c r="I1914" s="19">
        <f t="shared" si="272"/>
        <v>23</v>
      </c>
      <c r="J1914" s="20" t="s">
        <v>755</v>
      </c>
      <c r="K1914" s="20" t="s">
        <v>115</v>
      </c>
      <c r="L1914" s="95" t="str">
        <f>IF(M1914&lt;&gt;"",IF(NOT(ISNA(INDEX(cc!B:B,MATCH(M1914,cc!A:A,0)))),INDEX(cc!B:B,MATCH(M1914,cc!A:A,0)),"0"),"")</f>
        <v>default</v>
      </c>
      <c r="M1914" s="97" t="s">
        <v>13</v>
      </c>
      <c r="N1914" s="28" t="str">
        <f t="shared" si="273"/>
        <v xml:space="preserve"> TARGET</v>
      </c>
      <c r="O1914" s="19" t="str">
        <f t="shared" si="266"/>
        <v>TX_CURR (N, DSD) TARGET: Receiving ART</v>
      </c>
      <c r="P1914" s="19" t="str">
        <f t="shared" si="267"/>
        <v>TX_CURR (N, DSD) TARGET: Receiving ART</v>
      </c>
      <c r="Q1914" s="19" t="str">
        <f t="shared" si="274"/>
        <v>TX_CURR (N, DSD) TARGET</v>
      </c>
      <c r="R1914" s="19" t="str">
        <f t="shared" si="268"/>
        <v>TX_CURR_N_DSD_TARGET</v>
      </c>
      <c r="S1914" s="19" t="str">
        <f t="shared" si="269"/>
        <v>TX_CURR_N_DSD_TARGET</v>
      </c>
      <c r="T1914" s="19" t="b">
        <f>NOT(ISNA(VLOOKUP(B1914,dbcodes!A:B,2,FALSE)))</f>
        <v>1</v>
      </c>
      <c r="U1914" s="19" t="str">
        <f>IF(ISNA(VLOOKUP(B1914,dbcodes!A:B,2,FALSE)),des!R1486,VLOOKUP(B1914,dbcodes!A:B,2,FALSE))</f>
        <v>TX_CURR_N_DSD_TARGET</v>
      </c>
      <c r="V1914" s="20"/>
      <c r="W1914" s="107" t="str">
        <f>IF(ISNA(VLOOKUP(C1914,descriptions!A:B,2,FALSE)),des!V1486,IF(G1914=" TARGET","Target ","")&amp;VLOOKUP(C1914,descriptions!A:B,2,FALSE))</f>
        <v>Target Number of adults and children currently receiving antiretroviral therapy (ART)</v>
      </c>
      <c r="X1914" s="20" t="s">
        <v>4</v>
      </c>
      <c r="Y1914" s="20" t="s">
        <v>831</v>
      </c>
      <c r="Z1914" s="20" t="s">
        <v>836</v>
      </c>
      <c r="AA1914" s="20" t="s">
        <v>102</v>
      </c>
      <c r="AB1914" s="20" t="s">
        <v>755</v>
      </c>
      <c r="AC1914" s="19" t="str">
        <f>IF(AB1914&lt;&gt;"",IF(NOT(ISNA(INDEX(os!A:A,MATCH(AB1914,os!B:B,0)))),INDEX(os!A:A,MATCH(AB1914,os!B:B,0)),"0"),"")</f>
        <v/>
      </c>
      <c r="AD1914" s="20" t="s">
        <v>830</v>
      </c>
      <c r="AE1914" s="20"/>
      <c r="AF1914" s="20"/>
      <c r="AG1914" s="20"/>
      <c r="AH1914" s="93" t="str">
        <f>IF(NOT(ISNA(VLOOKUP(B:B,ResultsTargets!A:A,1,0))),"TRUE","")</f>
        <v/>
      </c>
      <c r="AI1914" s="19" t="str">
        <f>IF(ISNA(VLOOKUP(C1914,dim_techarea!A:B,2,FALSE)),"",VLOOKUP(C1914,dim_techarea!A:B,2,FALSE))</f>
        <v>TX_CURR</v>
      </c>
      <c r="AJ1914" s="19" t="str">
        <f>IF(ISNA(VLOOKUP(AI1914,dim_techarea!B:C,2,FALSE)),"",VLOOKUP(AI1914,dim_techarea!B:C,2,FALSE))</f>
        <v>MvszPTQrUhy</v>
      </c>
      <c r="AK1914" s="19" t="str">
        <f>IF(ISNA(VLOOKUP(TRIM(G1914),dim_targetsresults!A:B,2,FALSE)),"",VLOOKUP(TRIM(G1914),dim_targetsresults!A:C,2,FALSE))</f>
        <v>MER Targets</v>
      </c>
      <c r="AL1914" s="19" t="str">
        <f>IF(ISNA(VLOOKUP(AK1914,dim_targetsresults!B:C,2,FALSE)),"",VLOOKUP(AK1914,dim_targetsresults!B:C,2,FALSE))</f>
        <v>W8imnja2Owd</v>
      </c>
      <c r="AM1914" s="19" t="str">
        <f>IF(ISNA(VLOOKUP(TRIM(D1914),dim_numeratordenominator!A:B,2,FALSE)),"",VLOOKUP(TRIM(D1914),dim_numeratordenominator!A:C,2,FALSE))</f>
        <v>Numerator</v>
      </c>
      <c r="AN1914" s="19" t="str">
        <f>IF(ISNA(VLOOKUP(AM1914,dim_numeratordenominator!B:C,2,FALSE)),"",VLOOKUP(AM1914,dim_numeratordenominator!B:C,2,FALSE))</f>
        <v>Som9NRMQqV7</v>
      </c>
      <c r="AO1914" s="19" t="str">
        <f>IF(ISNA(VLOOKUP(TRIM(E1914),dim_supporttype!A:B,2,FALSE)),"",VLOOKUP(TRIM(E1914),dim_supporttype!A:C,2,FALSE))</f>
        <v>DSD</v>
      </c>
      <c r="AP1914" s="19" t="str">
        <f>IF(ISNA(VLOOKUP(AO1914,dim_supporttype!B:C,2,FALSE)),"",VLOOKUP(AO1914,dim_supporttype!B:C,2,FALSE))</f>
        <v>iM13vdNLWKb</v>
      </c>
      <c r="AQ1914" s="19" t="str">
        <f>IF(ISNA(VLOOKUP(TRIM(F1914),dim_disaggs!A:B,2,FALSE)),"No Disagg",VLOOKUP(TRIM(F1914),dim_disaggs!A:B,2,FALSE))</f>
        <v>No Disagg</v>
      </c>
      <c r="AR1914" s="19" t="str">
        <f>IF(ISNA(VLOOKUP(AQ1914,dim_disaggs!B:C,2,FALSE)),"",VLOOKUP(AQ1914,dim_disaggs!B:C,2,FALSE))</f>
        <v>werJlVT6sf3</v>
      </c>
      <c r="AS1914" s="72"/>
      <c r="AT1914" s="66"/>
      <c r="AU1914" s="72" t="s">
        <v>755</v>
      </c>
      <c r="AV1914" s="73" t="s">
        <v>755</v>
      </c>
      <c r="AW1914" s="66" t="s">
        <v>755</v>
      </c>
      <c r="AX1914" s="66" t="s">
        <v>755</v>
      </c>
      <c r="AY1914" s="20"/>
      <c r="AZ1914" s="20"/>
      <c r="BA1914" s="105" t="str">
        <f t="shared" si="270"/>
        <v>Top Level Numerator</v>
      </c>
      <c r="BB1914" s="20" t="str">
        <f t="shared" si="271"/>
        <v>PE5QVF0w4xj</v>
      </c>
      <c r="BC1914" s="20" t="s">
        <v>25706</v>
      </c>
      <c r="BD1914" s="20" t="s">
        <v>25707</v>
      </c>
      <c r="BE1914" s="75" t="s">
        <v>21240</v>
      </c>
      <c r="BF1914" s="73" t="s">
        <v>21241</v>
      </c>
      <c r="BG1914" s="55" t="s">
        <v>20424</v>
      </c>
      <c r="BH1914" s="76" t="s">
        <v>20422</v>
      </c>
      <c r="BI1914" s="20" t="s">
        <v>755</v>
      </c>
      <c r="BJ1914" s="20" t="s">
        <v>755</v>
      </c>
      <c r="BK1914" s="55" t="s">
        <v>755</v>
      </c>
      <c r="BL1914" s="71" t="s">
        <v>755</v>
      </c>
      <c r="BM1914" s="77" t="s">
        <v>755</v>
      </c>
      <c r="BN1914" s="78" t="s">
        <v>755</v>
      </c>
      <c r="BO1914" s="77" t="s">
        <v>755</v>
      </c>
      <c r="BP1914" s="78" t="s">
        <v>755</v>
      </c>
    </row>
    <row r="1915" spans="1:68" s="3" customFormat="1" x14ac:dyDescent="0.2">
      <c r="A1915" s="20" t="s">
        <v>95</v>
      </c>
      <c r="B1915" s="20" t="s">
        <v>1890</v>
      </c>
      <c r="C1915" s="20" t="s">
        <v>114</v>
      </c>
      <c r="D1915" s="20" t="s">
        <v>1</v>
      </c>
      <c r="E1915" s="20" t="s">
        <v>78</v>
      </c>
      <c r="F1915" s="20"/>
      <c r="G1915" s="20" t="s">
        <v>2442</v>
      </c>
      <c r="H1915" s="20"/>
      <c r="I1915" s="19">
        <f t="shared" si="272"/>
        <v>22</v>
      </c>
      <c r="J1915" s="20" t="s">
        <v>755</v>
      </c>
      <c r="K1915" s="20" t="s">
        <v>115</v>
      </c>
      <c r="L1915" s="95" t="str">
        <f>IF(M1915&lt;&gt;"",IF(NOT(ISNA(INDEX(cc!B:B,MATCH(M1915,cc!A:A,0)))),INDEX(cc!B:B,MATCH(M1915,cc!A:A,0)),"0"),"")</f>
        <v>default</v>
      </c>
      <c r="M1915" s="97" t="s">
        <v>13</v>
      </c>
      <c r="N1915" s="28" t="str">
        <f t="shared" si="273"/>
        <v xml:space="preserve"> TARGET</v>
      </c>
      <c r="O1915" s="19" t="str">
        <f t="shared" si="266"/>
        <v>TX_CURR (N, TA) TARGET: Receiving ART</v>
      </c>
      <c r="P1915" s="19" t="str">
        <f t="shared" si="267"/>
        <v>TX_CURR (N, TA) TARGET: Receiving ART</v>
      </c>
      <c r="Q1915" s="19" t="str">
        <f t="shared" si="274"/>
        <v>TX_CURR (N, TA) TARGET</v>
      </c>
      <c r="R1915" s="19" t="str">
        <f t="shared" si="268"/>
        <v>TX_CURR_N_TA_TARGET</v>
      </c>
      <c r="S1915" s="19" t="str">
        <f t="shared" si="269"/>
        <v>TX_CURR_N_TA_TARGET</v>
      </c>
      <c r="T1915" s="19" t="b">
        <f>NOT(ISNA(VLOOKUP(B1915,dbcodes!A:B,2,FALSE)))</f>
        <v>1</v>
      </c>
      <c r="U1915" s="19" t="str">
        <f>IF(ISNA(VLOOKUP(B1915,dbcodes!A:B,2,FALSE)),des!R1487,VLOOKUP(B1915,dbcodes!A:B,2,FALSE))</f>
        <v>TX_CURR_N_TA_TARGET</v>
      </c>
      <c r="V1915" s="20"/>
      <c r="W1915" s="107" t="str">
        <f>IF(ISNA(VLOOKUP(C1915,descriptions!A:B,2,FALSE)),des!V1487,IF(G1915=" TARGET","Target ","")&amp;VLOOKUP(C1915,descriptions!A:B,2,FALSE))</f>
        <v>Target Number of adults and children currently receiving antiretroviral therapy (ART)</v>
      </c>
      <c r="X1915" s="20" t="s">
        <v>4</v>
      </c>
      <c r="Y1915" s="20" t="s">
        <v>831</v>
      </c>
      <c r="Z1915" s="20" t="s">
        <v>836</v>
      </c>
      <c r="AA1915" s="20" t="s">
        <v>102</v>
      </c>
      <c r="AB1915" s="20" t="s">
        <v>755</v>
      </c>
      <c r="AC1915" s="19" t="str">
        <f>IF(AB1915&lt;&gt;"",IF(NOT(ISNA(INDEX(os!A:A,MATCH(AB1915,os!B:B,0)))),INDEX(os!A:A,MATCH(AB1915,os!B:B,0)),"0"),"")</f>
        <v/>
      </c>
      <c r="AD1915" s="20" t="s">
        <v>830</v>
      </c>
      <c r="AE1915" s="20"/>
      <c r="AF1915" s="20"/>
      <c r="AG1915" s="20"/>
      <c r="AH1915" s="93" t="str">
        <f>IF(NOT(ISNA(VLOOKUP(B:B,ResultsTargets!A:A,1,0))),"TRUE","")</f>
        <v/>
      </c>
      <c r="AI1915" s="19" t="str">
        <f>IF(ISNA(VLOOKUP(C1915,dim_techarea!A:B,2,FALSE)),"",VLOOKUP(C1915,dim_techarea!A:B,2,FALSE))</f>
        <v>TX_CURR</v>
      </c>
      <c r="AJ1915" s="19" t="str">
        <f>IF(ISNA(VLOOKUP(AI1915,dim_techarea!B:C,2,FALSE)),"",VLOOKUP(AI1915,dim_techarea!B:C,2,FALSE))</f>
        <v>MvszPTQrUhy</v>
      </c>
      <c r="AK1915" s="19" t="str">
        <f>IF(ISNA(VLOOKUP(TRIM(G1915),dim_targetsresults!A:B,2,FALSE)),"",VLOOKUP(TRIM(G1915),dim_targetsresults!A:C,2,FALSE))</f>
        <v>MER Targets</v>
      </c>
      <c r="AL1915" s="19" t="str">
        <f>IF(ISNA(VLOOKUP(AK1915,dim_targetsresults!B:C,2,FALSE)),"",VLOOKUP(AK1915,dim_targetsresults!B:C,2,FALSE))</f>
        <v>W8imnja2Owd</v>
      </c>
      <c r="AM1915" s="19" t="str">
        <f>IF(ISNA(VLOOKUP(TRIM(D1915),dim_numeratordenominator!A:B,2,FALSE)),"",VLOOKUP(TRIM(D1915),dim_numeratordenominator!A:C,2,FALSE))</f>
        <v>Numerator</v>
      </c>
      <c r="AN1915" s="19" t="str">
        <f>IF(ISNA(VLOOKUP(AM1915,dim_numeratordenominator!B:C,2,FALSE)),"",VLOOKUP(AM1915,dim_numeratordenominator!B:C,2,FALSE))</f>
        <v>Som9NRMQqV7</v>
      </c>
      <c r="AO1915" s="19" t="str">
        <f>IF(ISNA(VLOOKUP(TRIM(E1915),dim_supporttype!A:B,2,FALSE)),"",VLOOKUP(TRIM(E1915),dim_supporttype!A:C,2,FALSE))</f>
        <v>TA</v>
      </c>
      <c r="AP1915" s="19" t="str">
        <f>IF(ISNA(VLOOKUP(AO1915,dim_supporttype!B:C,2,FALSE)),"",VLOOKUP(AO1915,dim_supporttype!B:C,2,FALSE))</f>
        <v>cRAGKdWIDn4</v>
      </c>
      <c r="AQ1915" s="19" t="str">
        <f>IF(ISNA(VLOOKUP(TRIM(F1915),dim_disaggs!A:B,2,FALSE)),"No Disagg",VLOOKUP(TRIM(F1915),dim_disaggs!A:B,2,FALSE))</f>
        <v>No Disagg</v>
      </c>
      <c r="AR1915" s="19" t="str">
        <f>IF(ISNA(VLOOKUP(AQ1915,dim_disaggs!B:C,2,FALSE)),"",VLOOKUP(AQ1915,dim_disaggs!B:C,2,FALSE))</f>
        <v>werJlVT6sf3</v>
      </c>
      <c r="AS1915" s="72"/>
      <c r="AT1915" s="66"/>
      <c r="AU1915" s="72" t="s">
        <v>755</v>
      </c>
      <c r="AV1915" s="73" t="s">
        <v>755</v>
      </c>
      <c r="AW1915" s="66" t="s">
        <v>755</v>
      </c>
      <c r="AX1915" s="66" t="s">
        <v>755</v>
      </c>
      <c r="AY1915" s="20"/>
      <c r="AZ1915" s="20"/>
      <c r="BA1915" s="105" t="str">
        <f t="shared" si="270"/>
        <v>Top Level Numerator</v>
      </c>
      <c r="BB1915" s="20" t="str">
        <f t="shared" si="271"/>
        <v>PE5QVF0w4xj</v>
      </c>
      <c r="BC1915" s="20" t="s">
        <v>25706</v>
      </c>
      <c r="BD1915" s="20" t="s">
        <v>25707</v>
      </c>
      <c r="BE1915" s="75" t="s">
        <v>21240</v>
      </c>
      <c r="BF1915" s="73" t="s">
        <v>21241</v>
      </c>
      <c r="BG1915" s="55" t="s">
        <v>20424</v>
      </c>
      <c r="BH1915" s="76" t="s">
        <v>20422</v>
      </c>
      <c r="BI1915" s="20" t="s">
        <v>755</v>
      </c>
      <c r="BJ1915" s="20" t="s">
        <v>755</v>
      </c>
      <c r="BK1915" s="55" t="s">
        <v>755</v>
      </c>
      <c r="BL1915" s="71" t="s">
        <v>755</v>
      </c>
      <c r="BM1915" s="77" t="s">
        <v>755</v>
      </c>
      <c r="BN1915" s="78" t="s">
        <v>755</v>
      </c>
      <c r="BO1915" s="77" t="s">
        <v>755</v>
      </c>
      <c r="BP1915" s="78" t="s">
        <v>755</v>
      </c>
    </row>
    <row r="1916" spans="1:68" s="3" customFormat="1" ht="18" x14ac:dyDescent="0.2">
      <c r="A1916" s="22" t="s">
        <v>95</v>
      </c>
      <c r="B1916" s="20" t="s">
        <v>21542</v>
      </c>
      <c r="C1916" s="22" t="s">
        <v>114</v>
      </c>
      <c r="D1916" s="22" t="s">
        <v>1</v>
      </c>
      <c r="E1916" s="22" t="s">
        <v>77</v>
      </c>
      <c r="F1916" s="22" t="s">
        <v>21413</v>
      </c>
      <c r="G1916" s="22" t="s">
        <v>2442</v>
      </c>
      <c r="H1916" s="22" t="s">
        <v>21541</v>
      </c>
      <c r="I1916" s="19">
        <f t="shared" si="272"/>
        <v>48</v>
      </c>
      <c r="J1916" s="20" t="s">
        <v>755</v>
      </c>
      <c r="K1916" s="89" t="s">
        <v>115</v>
      </c>
      <c r="L1916" s="95" t="str">
        <f>IF(M1916&lt;&gt;"",IF(NOT(ISNA(INDEX(cc!B:B,MATCH(M1916,cc!A:A,0)))),INDEX(cc!B:B,MATCH(M1916,cc!A:A,0)),"0"),"")</f>
        <v>Age (&lt;15,15+-uk, 2), Sex, ARV Dispensing Quantity and HIV Status (Positive)</v>
      </c>
      <c r="M1916" s="101" t="s">
        <v>21412</v>
      </c>
      <c r="N1916" s="28" t="str">
        <f t="shared" si="273"/>
        <v xml:space="preserve"> TARGET</v>
      </c>
      <c r="O1916" s="19" t="str">
        <f t="shared" si="266"/>
        <v>TX_CURR (N, DSD, Age/Sex/ARVDispense/HIVStatus) TARGET: Receiving ART</v>
      </c>
      <c r="P1916" s="19" t="str">
        <f t="shared" si="267"/>
        <v>TX_CURR (N, DSD, Age/Sex/ARVDispense/HIVStatus) TARGET: Receiving ART</v>
      </c>
      <c r="Q1916" s="19" t="str">
        <f t="shared" si="274"/>
        <v>TX_CURR (N, DSD, Age/Sex/ARVDispense/HIV) TARGET</v>
      </c>
      <c r="R1916" s="19" t="str">
        <f t="shared" si="268"/>
        <v>TX_CURR_N_DSD_Age_Sex_ARVDispense_HIV_TARGET</v>
      </c>
      <c r="S1916" s="19" t="str">
        <f t="shared" si="269"/>
        <v>TX_CURR_N_DSD_Age_Sex_ARVDispense_HIV_TARGET</v>
      </c>
      <c r="T1916" s="19" t="b">
        <f>NOT(ISNA(VLOOKUP(B1916,dbcodes!A:B,2,FALSE)))</f>
        <v>0</v>
      </c>
      <c r="U1916" s="19" t="str">
        <f>IF(ISNA(VLOOKUP(B1916,dbcodes!A:B,2,FALSE)),des!R2244,VLOOKUP(B1916,dbcodes!A:B,2,FALSE))</f>
        <v>VMMC_CIRC_N_DSD_FollowUp</v>
      </c>
      <c r="V1916" s="20"/>
      <c r="W1916" s="107" t="str">
        <f>IF(ISNA(VLOOKUP(C1916,descriptions!A:B,2,FALSE)),des!V2244,IF(G1916=" TARGET","Target ","")&amp;VLOOKUP(C1916,descriptions!A:B,2,FALSE))</f>
        <v>Target Number of adults and children currently receiving antiretroviral therapy (ART)</v>
      </c>
      <c r="X1916" s="20" t="s">
        <v>4</v>
      </c>
      <c r="Y1916" s="20" t="s">
        <v>831</v>
      </c>
      <c r="Z1916" s="20" t="s">
        <v>836</v>
      </c>
      <c r="AA1916" s="20" t="s">
        <v>102</v>
      </c>
      <c r="AB1916" s="20" t="s">
        <v>755</v>
      </c>
      <c r="AC1916" s="19" t="str">
        <f>IF(AB1916&lt;&gt;"",IF(NOT(ISNA(INDEX(os!A:A,MATCH(AB1916,os!B:B,0)))),INDEX(os!A:A,MATCH(AB1916,os!B:B,0)),"0"),"")</f>
        <v/>
      </c>
      <c r="AD1916" s="20" t="s">
        <v>830</v>
      </c>
      <c r="AE1916" s="20"/>
      <c r="AF1916" s="20"/>
      <c r="AG1916" s="20"/>
      <c r="AH1916" s="93" t="str">
        <f>IF(NOT(ISNA(VLOOKUP(B:B,ResultsTargets!A:A,1,0))),"TRUE","")</f>
        <v/>
      </c>
      <c r="AI1916" s="19" t="str">
        <f>IF(ISNA(VLOOKUP(C1916,dim_techarea!A:B,2,FALSE)),"",VLOOKUP(C1916,dim_techarea!A:B,2,FALSE))</f>
        <v>TX_CURR</v>
      </c>
      <c r="AJ1916" s="19" t="str">
        <f>IF(ISNA(VLOOKUP(AI1916,dim_techarea!B:C,2,FALSE)),"",VLOOKUP(AI1916,dim_techarea!B:C,2,FALSE))</f>
        <v>MvszPTQrUhy</v>
      </c>
      <c r="AK1916" s="19" t="str">
        <f>IF(ISNA(VLOOKUP(TRIM(G1916),dim_targetsresults!A:B,2,FALSE)),"",VLOOKUP(TRIM(G1916),dim_targetsresults!A:C,2,FALSE))</f>
        <v>MER Targets</v>
      </c>
      <c r="AL1916" s="19" t="str">
        <f>IF(ISNA(VLOOKUP(AK1916,dim_targetsresults!B:C,2,FALSE)),"",VLOOKUP(AK1916,dim_targetsresults!B:C,2,FALSE))</f>
        <v>W8imnja2Owd</v>
      </c>
      <c r="AM1916" s="19" t="str">
        <f>IF(ISNA(VLOOKUP(TRIM(D1916),dim_numeratordenominator!A:B,2,FALSE)),"",VLOOKUP(TRIM(D1916),dim_numeratordenominator!A:C,2,FALSE))</f>
        <v>Numerator</v>
      </c>
      <c r="AN1916" s="19" t="str">
        <f>IF(ISNA(VLOOKUP(AM1916,dim_numeratordenominator!B:C,2,FALSE)),"",VLOOKUP(AM1916,dim_numeratordenominator!B:C,2,FALSE))</f>
        <v>Som9NRMQqV7</v>
      </c>
      <c r="AO1916" s="19" t="str">
        <f>IF(ISNA(VLOOKUP(TRIM(E1916),dim_supporttype!A:B,2,FALSE)),"",VLOOKUP(TRIM(E1916),dim_supporttype!A:C,2,FALSE))</f>
        <v>DSD</v>
      </c>
      <c r="AP1916" s="19" t="str">
        <f>IF(ISNA(VLOOKUP(AO1916,dim_supporttype!B:C,2,FALSE)),"",VLOOKUP(AO1916,dim_supporttype!B:C,2,FALSE))</f>
        <v>iM13vdNLWKb</v>
      </c>
      <c r="AQ1916" s="19" t="str">
        <f>IF(ISNA(VLOOKUP(TRIM(F1916),dim_disaggs!A:B,2,FALSE)),"No Disagg",VLOOKUP(TRIM(F1916),dim_disaggs!A:B,2,FALSE))</f>
        <v>Age/Sex/ARVDispense/HIVStatus</v>
      </c>
      <c r="AR1916" s="19" t="str">
        <f>IF(ISNA(VLOOKUP(AQ1916,dim_disaggs!B:C,2,FALSE)),"",VLOOKUP(AQ1916,dim_disaggs!B:C,2,FALSE))</f>
        <v>Hls83JaY3cE</v>
      </c>
      <c r="AS1916" s="72"/>
      <c r="AT1916" s="66"/>
      <c r="AU1916" s="72" t="s">
        <v>755</v>
      </c>
      <c r="AV1916" s="73" t="s">
        <v>755</v>
      </c>
      <c r="AW1916" s="66"/>
      <c r="AX1916" s="66" t="s">
        <v>755</v>
      </c>
      <c r="AY1916" s="20"/>
      <c r="AZ1916" s="20"/>
      <c r="BA1916" s="105" t="str">
        <f t="shared" si="270"/>
        <v/>
      </c>
      <c r="BB1916" s="20" t="str">
        <f t="shared" si="271"/>
        <v/>
      </c>
      <c r="BC1916" s="20"/>
      <c r="BD1916" s="20"/>
      <c r="BE1916" s="75" t="s">
        <v>755</v>
      </c>
      <c r="BF1916" s="73" t="s">
        <v>755</v>
      </c>
      <c r="BG1916" s="55" t="s">
        <v>755</v>
      </c>
      <c r="BH1916" s="76" t="s">
        <v>755</v>
      </c>
      <c r="BI1916" s="20" t="s">
        <v>755</v>
      </c>
      <c r="BJ1916" s="20" t="s">
        <v>755</v>
      </c>
      <c r="BK1916" s="55" t="s">
        <v>755</v>
      </c>
      <c r="BL1916" s="71" t="s">
        <v>755</v>
      </c>
      <c r="BM1916" s="77" t="s">
        <v>755</v>
      </c>
      <c r="BN1916" s="78" t="s">
        <v>755</v>
      </c>
      <c r="BO1916" s="77" t="s">
        <v>755</v>
      </c>
      <c r="BP1916" s="78" t="s">
        <v>755</v>
      </c>
    </row>
    <row r="1917" spans="1:68" s="3" customFormat="1" ht="18" x14ac:dyDescent="0.2">
      <c r="A1917" s="22" t="s">
        <v>95</v>
      </c>
      <c r="B1917" s="20" t="s">
        <v>21543</v>
      </c>
      <c r="C1917" s="22" t="s">
        <v>114</v>
      </c>
      <c r="D1917" s="22" t="s">
        <v>1</v>
      </c>
      <c r="E1917" s="22" t="s">
        <v>78</v>
      </c>
      <c r="F1917" s="22" t="s">
        <v>21413</v>
      </c>
      <c r="G1917" s="22" t="s">
        <v>2442</v>
      </c>
      <c r="H1917" s="22" t="s">
        <v>21541</v>
      </c>
      <c r="I1917" s="19">
        <f t="shared" si="272"/>
        <v>47</v>
      </c>
      <c r="J1917" s="20" t="s">
        <v>755</v>
      </c>
      <c r="K1917" s="89" t="s">
        <v>115</v>
      </c>
      <c r="L1917" s="95" t="str">
        <f>IF(M1917&lt;&gt;"",IF(NOT(ISNA(INDEX(cc!B:B,MATCH(M1917,cc!A:A,0)))),INDEX(cc!B:B,MATCH(M1917,cc!A:A,0)),"0"),"")</f>
        <v>Age (&lt;15,15+-uk, 2), Sex, ARV Dispensing Quantity and HIV Status (Positive)</v>
      </c>
      <c r="M1917" s="101" t="s">
        <v>21412</v>
      </c>
      <c r="N1917" s="28" t="str">
        <f t="shared" si="273"/>
        <v xml:space="preserve"> TARGET</v>
      </c>
      <c r="O1917" s="19" t="str">
        <f t="shared" si="266"/>
        <v>TX_CURR (N, TA, Age/Sex/ARVDispense/HIVStatus) TARGET: Receiving ART</v>
      </c>
      <c r="P1917" s="19" t="str">
        <f t="shared" si="267"/>
        <v>TX_CURR (N, TA, Age/Sex/ARVDispense/HIVStatus) TARGET: Receiving ART</v>
      </c>
      <c r="Q1917" s="19" t="str">
        <f t="shared" si="274"/>
        <v>TX_CURR (N, TA, Age/Sex/ARVDispense/HIV) TARGET</v>
      </c>
      <c r="R1917" s="19" t="str">
        <f t="shared" si="268"/>
        <v>TX_CURR_N_TA_Age_Sex_ARVDispense_HIV_TARGET</v>
      </c>
      <c r="S1917" s="19" t="str">
        <f t="shared" si="269"/>
        <v>TX_CURR_N_TA_Age_Sex_ARVDispense_HIV_TARGET</v>
      </c>
      <c r="T1917" s="19" t="b">
        <f>NOT(ISNA(VLOOKUP(B1917,dbcodes!A:B,2,FALSE)))</f>
        <v>0</v>
      </c>
      <c r="U1917" s="19" t="str">
        <f>IF(ISNA(VLOOKUP(B1917,dbcodes!A:B,2,FALSE)),des!R2245,VLOOKUP(B1917,dbcodes!A:B,2,FALSE))</f>
        <v>VMMC_CIRC_N_TA_FollowUp</v>
      </c>
      <c r="V1917" s="20"/>
      <c r="W1917" s="107" t="str">
        <f>IF(ISNA(VLOOKUP(C1917,descriptions!A:B,2,FALSE)),des!V2245,IF(G1917=" TARGET","Target ","")&amp;VLOOKUP(C1917,descriptions!A:B,2,FALSE))</f>
        <v>Target Number of adults and children currently receiving antiretroviral therapy (ART)</v>
      </c>
      <c r="X1917" s="20" t="s">
        <v>4</v>
      </c>
      <c r="Y1917" s="20" t="s">
        <v>831</v>
      </c>
      <c r="Z1917" s="20" t="s">
        <v>836</v>
      </c>
      <c r="AA1917" s="20" t="s">
        <v>102</v>
      </c>
      <c r="AB1917" s="20" t="s">
        <v>755</v>
      </c>
      <c r="AC1917" s="19" t="str">
        <f>IF(AB1917&lt;&gt;"",IF(NOT(ISNA(INDEX(os!A:A,MATCH(AB1917,os!B:B,0)))),INDEX(os!A:A,MATCH(AB1917,os!B:B,0)),"0"),"")</f>
        <v/>
      </c>
      <c r="AD1917" s="20" t="s">
        <v>830</v>
      </c>
      <c r="AE1917" s="20"/>
      <c r="AF1917" s="20"/>
      <c r="AG1917" s="20"/>
      <c r="AH1917" s="93" t="str">
        <f>IF(NOT(ISNA(VLOOKUP(B:B,ResultsTargets!A:A,1,0))),"TRUE","")</f>
        <v/>
      </c>
      <c r="AI1917" s="19" t="str">
        <f>IF(ISNA(VLOOKUP(C1917,dim_techarea!A:B,2,FALSE)),"",VLOOKUP(C1917,dim_techarea!A:B,2,FALSE))</f>
        <v>TX_CURR</v>
      </c>
      <c r="AJ1917" s="19" t="str">
        <f>IF(ISNA(VLOOKUP(AI1917,dim_techarea!B:C,2,FALSE)),"",VLOOKUP(AI1917,dim_techarea!B:C,2,FALSE))</f>
        <v>MvszPTQrUhy</v>
      </c>
      <c r="AK1917" s="19" t="str">
        <f>IF(ISNA(VLOOKUP(TRIM(G1917),dim_targetsresults!A:B,2,FALSE)),"",VLOOKUP(TRIM(G1917),dim_targetsresults!A:C,2,FALSE))</f>
        <v>MER Targets</v>
      </c>
      <c r="AL1917" s="19" t="str">
        <f>IF(ISNA(VLOOKUP(AK1917,dim_targetsresults!B:C,2,FALSE)),"",VLOOKUP(AK1917,dim_targetsresults!B:C,2,FALSE))</f>
        <v>W8imnja2Owd</v>
      </c>
      <c r="AM1917" s="19" t="str">
        <f>IF(ISNA(VLOOKUP(TRIM(D1917),dim_numeratordenominator!A:B,2,FALSE)),"",VLOOKUP(TRIM(D1917),dim_numeratordenominator!A:C,2,FALSE))</f>
        <v>Numerator</v>
      </c>
      <c r="AN1917" s="19" t="str">
        <f>IF(ISNA(VLOOKUP(AM1917,dim_numeratordenominator!B:C,2,FALSE)),"",VLOOKUP(AM1917,dim_numeratordenominator!B:C,2,FALSE))</f>
        <v>Som9NRMQqV7</v>
      </c>
      <c r="AO1917" s="19" t="str">
        <f>IF(ISNA(VLOOKUP(TRIM(E1917),dim_supporttype!A:B,2,FALSE)),"",VLOOKUP(TRIM(E1917),dim_supporttype!A:C,2,FALSE))</f>
        <v>TA</v>
      </c>
      <c r="AP1917" s="19" t="str">
        <f>IF(ISNA(VLOOKUP(AO1917,dim_supporttype!B:C,2,FALSE)),"",VLOOKUP(AO1917,dim_supporttype!B:C,2,FALSE))</f>
        <v>cRAGKdWIDn4</v>
      </c>
      <c r="AQ1917" s="19" t="str">
        <f>IF(ISNA(VLOOKUP(TRIM(F1917),dim_disaggs!A:B,2,FALSE)),"No Disagg",VLOOKUP(TRIM(F1917),dim_disaggs!A:B,2,FALSE))</f>
        <v>Age/Sex/ARVDispense/HIVStatus</v>
      </c>
      <c r="AR1917" s="19" t="str">
        <f>IF(ISNA(VLOOKUP(AQ1917,dim_disaggs!B:C,2,FALSE)),"",VLOOKUP(AQ1917,dim_disaggs!B:C,2,FALSE))</f>
        <v>Hls83JaY3cE</v>
      </c>
      <c r="AS1917" s="72"/>
      <c r="AT1917" s="66"/>
      <c r="AU1917" s="72" t="s">
        <v>755</v>
      </c>
      <c r="AV1917" s="73" t="s">
        <v>755</v>
      </c>
      <c r="AW1917" s="66"/>
      <c r="AX1917" s="66" t="s">
        <v>755</v>
      </c>
      <c r="AY1917" s="20"/>
      <c r="AZ1917" s="20"/>
      <c r="BA1917" s="105" t="str">
        <f t="shared" si="270"/>
        <v/>
      </c>
      <c r="BB1917" s="20" t="str">
        <f t="shared" si="271"/>
        <v/>
      </c>
      <c r="BC1917" s="20"/>
      <c r="BD1917" s="20"/>
      <c r="BE1917" s="75" t="s">
        <v>755</v>
      </c>
      <c r="BF1917" s="73" t="s">
        <v>755</v>
      </c>
      <c r="BG1917" s="55" t="s">
        <v>755</v>
      </c>
      <c r="BH1917" s="76" t="s">
        <v>755</v>
      </c>
      <c r="BI1917" s="20" t="s">
        <v>755</v>
      </c>
      <c r="BJ1917" s="20" t="s">
        <v>755</v>
      </c>
      <c r="BK1917" s="55" t="s">
        <v>755</v>
      </c>
      <c r="BL1917" s="71" t="s">
        <v>755</v>
      </c>
      <c r="BM1917" s="77" t="s">
        <v>755</v>
      </c>
      <c r="BN1917" s="78" t="s">
        <v>755</v>
      </c>
      <c r="BO1917" s="77" t="s">
        <v>755</v>
      </c>
      <c r="BP1917" s="78" t="s">
        <v>755</v>
      </c>
    </row>
    <row r="1918" spans="1:68" s="3" customFormat="1" x14ac:dyDescent="0.2">
      <c r="A1918" s="20" t="s">
        <v>95</v>
      </c>
      <c r="B1918" s="20" t="s">
        <v>1859</v>
      </c>
      <c r="C1918" s="20" t="s">
        <v>2128</v>
      </c>
      <c r="D1918" s="20" t="s">
        <v>164</v>
      </c>
      <c r="E1918" s="20" t="s">
        <v>2139</v>
      </c>
      <c r="F1918" s="20"/>
      <c r="G1918" s="20" t="s">
        <v>20086</v>
      </c>
      <c r="H1918" s="20"/>
      <c r="I1918" s="19">
        <f t="shared" si="272"/>
        <v>20</v>
      </c>
      <c r="J1918" s="20" t="s">
        <v>755</v>
      </c>
      <c r="K1918" s="20" t="s">
        <v>115</v>
      </c>
      <c r="L1918" s="95" t="str">
        <f>IF(M1918&lt;&gt;"",IF(NOT(ISNA(INDEX(cc!B:B,MATCH(M1918,cc!A:A,0)))),INDEX(cc!B:B,MATCH(M1918,cc!A:A,0)),"0"),"")</f>
        <v>default</v>
      </c>
      <c r="M1918" s="97" t="s">
        <v>13</v>
      </c>
      <c r="N1918" s="28" t="str">
        <f t="shared" si="273"/>
        <v/>
      </c>
      <c r="O1918" s="19" t="str">
        <f t="shared" si="266"/>
        <v>TX_CURR_NAT (D, NAT): Receiving ART</v>
      </c>
      <c r="P1918" s="19" t="str">
        <f t="shared" si="267"/>
        <v>TX_CURR_NAT (D, NAT): Receiving ART</v>
      </c>
      <c r="Q1918" s="19" t="str">
        <f t="shared" si="274"/>
        <v>TX_CURR_NAT (D, NAT)</v>
      </c>
      <c r="R1918" s="19" t="str">
        <f t="shared" si="268"/>
        <v>TX_CURR_NAT_D_NAT</v>
      </c>
      <c r="S1918" s="19" t="str">
        <f t="shared" si="269"/>
        <v>TX_CURR_NAT_D_NAT_</v>
      </c>
      <c r="T1918" s="19" t="b">
        <f>NOT(ISNA(VLOOKUP(B1918,dbcodes!A:B,2,FALSE)))</f>
        <v>1</v>
      </c>
      <c r="U1918" s="19" t="str">
        <f>IF(ISNA(VLOOKUP(B1918,dbcodes!A:B,2,FALSE)),des!R1490,VLOOKUP(B1918,dbcodes!A:B,2,FALSE))</f>
        <v>TX_CURR_D_NAT</v>
      </c>
      <c r="V1918" s="20"/>
      <c r="W1918" s="107" t="str">
        <f>IF(ISNA(VLOOKUP(C1918,descriptions!A:B,2,FALSE)),des!V1490,IF(G1918=" TARGET","Target ","")&amp;VLOOKUP(C1918,descriptions!A:B,2,FALSE))</f>
        <v>Percentage of adults and children receiving antiretroviral therapy</v>
      </c>
      <c r="X1918" s="20" t="s">
        <v>4</v>
      </c>
      <c r="Y1918" s="20" t="s">
        <v>831</v>
      </c>
      <c r="Z1918" s="20" t="s">
        <v>836</v>
      </c>
      <c r="AA1918" s="20" t="s">
        <v>102</v>
      </c>
      <c r="AB1918" s="20" t="s">
        <v>755</v>
      </c>
      <c r="AC1918" s="19" t="str">
        <f>IF(AB1918&lt;&gt;"",IF(NOT(ISNA(INDEX(os!A:A,MATCH(AB1918,os!B:B,0)))),INDEX(os!A:A,MATCH(AB1918,os!B:B,0)),"0"),"")</f>
        <v/>
      </c>
      <c r="AD1918" s="20" t="s">
        <v>830</v>
      </c>
      <c r="AE1918" s="20"/>
      <c r="AF1918" s="20"/>
      <c r="AG1918" s="20"/>
      <c r="AH1918" s="93" t="str">
        <f>IF(NOT(ISNA(VLOOKUP(B:B,ResultsTargets!A:A,1,0))),"TRUE","")</f>
        <v/>
      </c>
      <c r="AI1918" s="19" t="str">
        <f>IF(ISNA(VLOOKUP(C1918,dim_techarea!A:B,2,FALSE)),"",VLOOKUP(C1918,dim_techarea!A:B,2,FALSE))</f>
        <v>TX_CURR_NAT</v>
      </c>
      <c r="AJ1918" s="19" t="str">
        <f>IF(ISNA(VLOOKUP(AI1918,dim_techarea!B:C,2,FALSE)),"",VLOOKUP(AI1918,dim_techarea!B:C,2,FALSE))</f>
        <v>i1krpXHOjDL</v>
      </c>
      <c r="AK1918" s="19" t="str">
        <f>IF(ISNA(VLOOKUP(TRIM(G1918),dim_targetsresults!A:B,2,FALSE)),"",VLOOKUP(TRIM(G1918),dim_targetsresults!A:C,2,FALSE))</f>
        <v>MER Results</v>
      </c>
      <c r="AL1918" s="19" t="str">
        <f>IF(ISNA(VLOOKUP(AK1918,dim_targetsresults!B:C,2,FALSE)),"",VLOOKUP(AK1918,dim_targetsresults!B:C,2,FALSE))</f>
        <v>Jh0jDM5yQ2E</v>
      </c>
      <c r="AM1918" s="19" t="str">
        <f>IF(ISNA(VLOOKUP(TRIM(D1918),dim_numeratordenominator!A:B,2,FALSE)),"",VLOOKUP(TRIM(D1918),dim_numeratordenominator!A:C,2,FALSE))</f>
        <v>Denominator</v>
      </c>
      <c r="AN1918" s="19" t="str">
        <f>IF(ISNA(VLOOKUP(AM1918,dim_numeratordenominator!B:C,2,FALSE)),"",VLOOKUP(AM1918,dim_numeratordenominator!B:C,2,FALSE))</f>
        <v>QpNj0nSuEhD</v>
      </c>
      <c r="AO1918" s="19" t="str">
        <f>IF(ISNA(VLOOKUP(TRIM(E1918),dim_supporttype!A:B,2,FALSE)),"",VLOOKUP(TRIM(E1918),dim_supporttype!A:C,2,FALSE))</f>
        <v>National</v>
      </c>
      <c r="AP1918" s="19" t="str">
        <f>IF(ISNA(VLOOKUP(AO1918,dim_supporttype!B:C,2,FALSE)),"",VLOOKUP(AO1918,dim_supporttype!B:C,2,FALSE))</f>
        <v>ERT6F2mcduw</v>
      </c>
      <c r="AQ1918" s="19" t="str">
        <f>IF(ISNA(VLOOKUP(TRIM(F1918),dim_disaggs!A:B,2,FALSE)),"No Disagg",VLOOKUP(TRIM(F1918),dim_disaggs!A:B,2,FALSE))</f>
        <v>No Disagg</v>
      </c>
      <c r="AR1918" s="19" t="str">
        <f>IF(ISNA(VLOOKUP(AQ1918,dim_disaggs!B:C,2,FALSE)),"",VLOOKUP(AQ1918,dim_disaggs!B:C,2,FALSE))</f>
        <v>werJlVT6sf3</v>
      </c>
      <c r="AS1918" s="72"/>
      <c r="AT1918" s="66"/>
      <c r="AU1918" s="72" t="s">
        <v>755</v>
      </c>
      <c r="AV1918" s="73" t="s">
        <v>755</v>
      </c>
      <c r="AW1918" s="66" t="s">
        <v>755</v>
      </c>
      <c r="AX1918" s="66" t="s">
        <v>755</v>
      </c>
      <c r="AY1918" s="20"/>
      <c r="AZ1918" s="20"/>
      <c r="BA1918" s="105" t="str">
        <f t="shared" si="270"/>
        <v/>
      </c>
      <c r="BB1918" s="20" t="str">
        <f t="shared" si="271"/>
        <v/>
      </c>
      <c r="BC1918" s="20"/>
      <c r="BD1918" s="20"/>
      <c r="BE1918" s="75"/>
      <c r="BF1918" s="73"/>
      <c r="BG1918" s="55"/>
      <c r="BH1918" s="76"/>
      <c r="BI1918" s="20"/>
      <c r="BJ1918" s="20"/>
      <c r="BK1918" s="55"/>
      <c r="BL1918" s="71"/>
      <c r="BM1918" s="77"/>
      <c r="BN1918" s="78"/>
      <c r="BO1918" s="77"/>
      <c r="BP1918" s="78"/>
    </row>
    <row r="1919" spans="1:68" s="3" customFormat="1" x14ac:dyDescent="0.2">
      <c r="A1919" s="20" t="s">
        <v>95</v>
      </c>
      <c r="B1919" s="20" t="s">
        <v>1861</v>
      </c>
      <c r="C1919" s="20" t="s">
        <v>2128</v>
      </c>
      <c r="D1919" s="20" t="s">
        <v>1</v>
      </c>
      <c r="E1919" s="20" t="s">
        <v>2139</v>
      </c>
      <c r="F1919" s="20" t="s">
        <v>204</v>
      </c>
      <c r="G1919" s="20" t="s">
        <v>20086</v>
      </c>
      <c r="H1919" s="20" t="s">
        <v>204</v>
      </c>
      <c r="I1919" s="19">
        <f t="shared" si="272"/>
        <v>25</v>
      </c>
      <c r="J1919" s="20" t="s">
        <v>755</v>
      </c>
      <c r="K1919" s="20" t="s">
        <v>115</v>
      </c>
      <c r="L1919" s="95" t="str">
        <f>IF(M1919&lt;&gt;"",IF(NOT(ISNA(INDEX(cc!B:B,MATCH(M1919,cc!A:A,0)))),INDEX(cc!B:B,MATCH(M1919,cc!A:A,0)),"0"),"")</f>
        <v>Age (&lt;1, 15+, 4)</v>
      </c>
      <c r="M1919" s="97" t="s">
        <v>4020</v>
      </c>
      <c r="N1919" s="28" t="str">
        <f t="shared" si="273"/>
        <v/>
      </c>
      <c r="O1919" s="19" t="str">
        <f t="shared" si="266"/>
        <v>TX_CURR_NAT (N, NAT, Age): Receiving ART</v>
      </c>
      <c r="P1919" s="19" t="str">
        <f t="shared" si="267"/>
        <v>TX_CURR_NAT (N, NAT, Age): Receiving ART</v>
      </c>
      <c r="Q1919" s="19" t="str">
        <f t="shared" si="274"/>
        <v>TX_CURR_NAT (N, NAT, Age)</v>
      </c>
      <c r="R1919" s="19" t="str">
        <f t="shared" si="268"/>
        <v>TX_CURR_NAT_N_NAT_Age</v>
      </c>
      <c r="S1919" s="19" t="str">
        <f t="shared" si="269"/>
        <v>TX_CURR_NAT_N_NAT_Age_</v>
      </c>
      <c r="T1919" s="19" t="b">
        <f>NOT(ISNA(VLOOKUP(B1919,dbcodes!A:B,2,FALSE)))</f>
        <v>1</v>
      </c>
      <c r="U1919" s="19" t="str">
        <f>IF(ISNA(VLOOKUP(B1919,dbcodes!A:B,2,FALSE)),des!R1491,VLOOKUP(B1919,dbcodes!A:B,2,FALSE))</f>
        <v>TX_CURR_N_NAT_Age</v>
      </c>
      <c r="V1919" s="20"/>
      <c r="W1919" s="107" t="str">
        <f>IF(ISNA(VLOOKUP(C1919,descriptions!A:B,2,FALSE)),des!V1491,IF(G1919=" TARGET","Target ","")&amp;VLOOKUP(C1919,descriptions!A:B,2,FALSE))</f>
        <v>Percentage of adults and children receiving antiretroviral therapy</v>
      </c>
      <c r="X1919" s="20" t="s">
        <v>4</v>
      </c>
      <c r="Y1919" s="20" t="s">
        <v>831</v>
      </c>
      <c r="Z1919" s="20" t="s">
        <v>836</v>
      </c>
      <c r="AA1919" s="20" t="s">
        <v>102</v>
      </c>
      <c r="AB1919" s="20" t="s">
        <v>755</v>
      </c>
      <c r="AC1919" s="19" t="str">
        <f>IF(AB1919&lt;&gt;"",IF(NOT(ISNA(INDEX(os!A:A,MATCH(AB1919,os!B:B,0)))),INDEX(os!A:A,MATCH(AB1919,os!B:B,0)),"0"),"")</f>
        <v/>
      </c>
      <c r="AD1919" s="20" t="s">
        <v>830</v>
      </c>
      <c r="AE1919" s="20"/>
      <c r="AF1919" s="20"/>
      <c r="AG1919" s="20"/>
      <c r="AH1919" s="93" t="str">
        <f>IF(NOT(ISNA(VLOOKUP(B:B,ResultsTargets!A:A,1,0))),"TRUE","")</f>
        <v/>
      </c>
      <c r="AI1919" s="19" t="str">
        <f>IF(ISNA(VLOOKUP(C1919,dim_techarea!A:B,2,FALSE)),"",VLOOKUP(C1919,dim_techarea!A:B,2,FALSE))</f>
        <v>TX_CURR_NAT</v>
      </c>
      <c r="AJ1919" s="19" t="str">
        <f>IF(ISNA(VLOOKUP(AI1919,dim_techarea!B:C,2,FALSE)),"",VLOOKUP(AI1919,dim_techarea!B:C,2,FALSE))</f>
        <v>i1krpXHOjDL</v>
      </c>
      <c r="AK1919" s="19" t="str">
        <f>IF(ISNA(VLOOKUP(TRIM(G1919),dim_targetsresults!A:B,2,FALSE)),"",VLOOKUP(TRIM(G1919),dim_targetsresults!A:C,2,FALSE))</f>
        <v>MER Results</v>
      </c>
      <c r="AL1919" s="19" t="str">
        <f>IF(ISNA(VLOOKUP(AK1919,dim_targetsresults!B:C,2,FALSE)),"",VLOOKUP(AK1919,dim_targetsresults!B:C,2,FALSE))</f>
        <v>Jh0jDM5yQ2E</v>
      </c>
      <c r="AM1919" s="19" t="str">
        <f>IF(ISNA(VLOOKUP(TRIM(D1919),dim_numeratordenominator!A:B,2,FALSE)),"",VLOOKUP(TRIM(D1919),dim_numeratordenominator!A:C,2,FALSE))</f>
        <v>Numerator</v>
      </c>
      <c r="AN1919" s="19" t="str">
        <f>IF(ISNA(VLOOKUP(AM1919,dim_numeratordenominator!B:C,2,FALSE)),"",VLOOKUP(AM1919,dim_numeratordenominator!B:C,2,FALSE))</f>
        <v>Som9NRMQqV7</v>
      </c>
      <c r="AO1919" s="19" t="str">
        <f>IF(ISNA(VLOOKUP(TRIM(E1919),dim_supporttype!A:B,2,FALSE)),"",VLOOKUP(TRIM(E1919),dim_supporttype!A:C,2,FALSE))</f>
        <v>National</v>
      </c>
      <c r="AP1919" s="19" t="str">
        <f>IF(ISNA(VLOOKUP(AO1919,dim_supporttype!B:C,2,FALSE)),"",VLOOKUP(AO1919,dim_supporttype!B:C,2,FALSE))</f>
        <v>ERT6F2mcduw</v>
      </c>
      <c r="AQ1919" s="19" t="str">
        <f>IF(ISNA(VLOOKUP(TRIM(F1919),dim_disaggs!A:B,2,FALSE)),"No Disagg",VLOOKUP(TRIM(F1919),dim_disaggs!A:B,2,FALSE))</f>
        <v>Age</v>
      </c>
      <c r="AR1919" s="19" t="str">
        <f>IF(ISNA(VLOOKUP(AQ1919,dim_disaggs!B:C,2,FALSE)),"",VLOOKUP(AQ1919,dim_disaggs!B:C,2,FALSE))</f>
        <v>fNQC7f36jre</v>
      </c>
      <c r="AS1919" s="72"/>
      <c r="AT1919" s="66"/>
      <c r="AU1919" s="72" t="s">
        <v>755</v>
      </c>
      <c r="AV1919" s="73" t="s">
        <v>755</v>
      </c>
      <c r="AW1919" s="66" t="s">
        <v>755</v>
      </c>
      <c r="AX1919" s="66" t="s">
        <v>755</v>
      </c>
      <c r="AY1919" s="20"/>
      <c r="AZ1919" s="20"/>
      <c r="BA1919" s="105" t="str">
        <f t="shared" si="270"/>
        <v/>
      </c>
      <c r="BB1919" s="20" t="str">
        <f t="shared" si="271"/>
        <v/>
      </c>
      <c r="BC1919" s="20"/>
      <c r="BD1919" s="20"/>
      <c r="BE1919" s="75"/>
      <c r="BF1919" s="73"/>
      <c r="BG1919" s="55"/>
      <c r="BH1919" s="76"/>
      <c r="BI1919" s="20"/>
      <c r="BJ1919" s="20"/>
      <c r="BK1919" s="55"/>
      <c r="BL1919" s="71"/>
      <c r="BM1919" s="77"/>
      <c r="BN1919" s="78"/>
      <c r="BO1919" s="77"/>
      <c r="BP1919" s="78"/>
    </row>
    <row r="1920" spans="1:68" s="3" customFormat="1" x14ac:dyDescent="0.2">
      <c r="A1920" s="22" t="s">
        <v>95</v>
      </c>
      <c r="B1920" s="20" t="s">
        <v>1862</v>
      </c>
      <c r="C1920" s="20" t="s">
        <v>2128</v>
      </c>
      <c r="D1920" s="20" t="s">
        <v>1</v>
      </c>
      <c r="E1920" s="20" t="s">
        <v>2139</v>
      </c>
      <c r="F1920" s="22" t="s">
        <v>4156</v>
      </c>
      <c r="G1920" s="20" t="s">
        <v>20086</v>
      </c>
      <c r="H1920" s="22" t="s">
        <v>18672</v>
      </c>
      <c r="I1920" s="19">
        <f t="shared" si="272"/>
        <v>33</v>
      </c>
      <c r="J1920" s="20" t="s">
        <v>755</v>
      </c>
      <c r="K1920" s="20" t="s">
        <v>115</v>
      </c>
      <c r="L1920" s="95" t="str">
        <f>IF(M1920&lt;&gt;"",IF(NOT(ISNA(INDEX(cc!B:B,MATCH(M1920,cc!A:A,0)))),INDEX(cc!B:B,MATCH(M1920,cc!A:A,0)),"0"),"")</f>
        <v>Age (&lt;15,15+) and Sex</v>
      </c>
      <c r="M1920" s="97" t="s">
        <v>111</v>
      </c>
      <c r="N1920" s="28" t="str">
        <f t="shared" si="273"/>
        <v/>
      </c>
      <c r="O1920" s="19" t="str">
        <f t="shared" si="266"/>
        <v>TX_CURR_NAT (N, NAT, Age Aggregated/Sex): Receiving ART</v>
      </c>
      <c r="P1920" s="19" t="str">
        <f t="shared" si="267"/>
        <v>TX_CURR_NAT (N, NAT, Age Aggregated/Sex): Receiving ART</v>
      </c>
      <c r="Q1920" s="19" t="str">
        <f t="shared" si="274"/>
        <v>TX_CURR_NAT (N, NAT, Age Agg/Sex)</v>
      </c>
      <c r="R1920" s="19" t="str">
        <f t="shared" si="268"/>
        <v>TX_CURR_NAT_N_NAT_Age_Agg_Sex</v>
      </c>
      <c r="S1920" s="19" t="str">
        <f t="shared" si="269"/>
        <v>TX_CURR_NAT_N_NAT_Age_Agg_Sex_</v>
      </c>
      <c r="T1920" s="19" t="b">
        <f>NOT(ISNA(VLOOKUP(B1920,dbcodes!A:B,2,FALSE)))</f>
        <v>1</v>
      </c>
      <c r="U1920" s="19" t="str">
        <f>IF(ISNA(VLOOKUP(B1920,dbcodes!A:B,2,FALSE)),des!R1494,VLOOKUP(B1920,dbcodes!A:B,2,FALSE))</f>
        <v>TX_CURR_NAT_N_NAT_Age_Sex</v>
      </c>
      <c r="V1920" s="20"/>
      <c r="W1920" s="107" t="str">
        <f>IF(ISNA(VLOOKUP(C1920,descriptions!A:B,2,FALSE)),des!V1494,IF(G1920=" TARGET","Target ","")&amp;VLOOKUP(C1920,descriptions!A:B,2,FALSE))</f>
        <v>Percentage of adults and children receiving antiretroviral therapy</v>
      </c>
      <c r="X1920" s="20" t="s">
        <v>4</v>
      </c>
      <c r="Y1920" s="20" t="s">
        <v>831</v>
      </c>
      <c r="Z1920" s="20" t="s">
        <v>836</v>
      </c>
      <c r="AA1920" s="20" t="s">
        <v>102</v>
      </c>
      <c r="AB1920" s="20" t="s">
        <v>755</v>
      </c>
      <c r="AC1920" s="19" t="str">
        <f>IF(AB1920&lt;&gt;"",IF(NOT(ISNA(INDEX(os!A:A,MATCH(AB1920,os!B:B,0)))),INDEX(os!A:A,MATCH(AB1920,os!B:B,0)),"0"),"")</f>
        <v/>
      </c>
      <c r="AD1920" s="20" t="s">
        <v>830</v>
      </c>
      <c r="AE1920" s="20"/>
      <c r="AF1920" s="20"/>
      <c r="AG1920" s="20"/>
      <c r="AH1920" s="93" t="str">
        <f>IF(NOT(ISNA(VLOOKUP(B:B,ResultsTargets!A:A,1,0))),"TRUE","")</f>
        <v/>
      </c>
      <c r="AI1920" s="19" t="str">
        <f>IF(ISNA(VLOOKUP(C1920,dim_techarea!A:B,2,FALSE)),"",VLOOKUP(C1920,dim_techarea!A:B,2,FALSE))</f>
        <v>TX_CURR_NAT</v>
      </c>
      <c r="AJ1920" s="19" t="str">
        <f>IF(ISNA(VLOOKUP(AI1920,dim_techarea!B:C,2,FALSE)),"",VLOOKUP(AI1920,dim_techarea!B:C,2,FALSE))</f>
        <v>i1krpXHOjDL</v>
      </c>
      <c r="AK1920" s="19" t="str">
        <f>IF(ISNA(VLOOKUP(TRIM(G1920),dim_targetsresults!A:B,2,FALSE)),"",VLOOKUP(TRIM(G1920),dim_targetsresults!A:C,2,FALSE))</f>
        <v>MER Results</v>
      </c>
      <c r="AL1920" s="19" t="str">
        <f>IF(ISNA(VLOOKUP(AK1920,dim_targetsresults!B:C,2,FALSE)),"",VLOOKUP(AK1920,dim_targetsresults!B:C,2,FALSE))</f>
        <v>Jh0jDM5yQ2E</v>
      </c>
      <c r="AM1920" s="19" t="str">
        <f>IF(ISNA(VLOOKUP(TRIM(D1920),dim_numeratordenominator!A:B,2,FALSE)),"",VLOOKUP(TRIM(D1920),dim_numeratordenominator!A:C,2,FALSE))</f>
        <v>Numerator</v>
      </c>
      <c r="AN1920" s="19" t="str">
        <f>IF(ISNA(VLOOKUP(AM1920,dim_numeratordenominator!B:C,2,FALSE)),"",VLOOKUP(AM1920,dim_numeratordenominator!B:C,2,FALSE))</f>
        <v>Som9NRMQqV7</v>
      </c>
      <c r="AO1920" s="19" t="str">
        <f>IF(ISNA(VLOOKUP(TRIM(E1920),dim_supporttype!A:B,2,FALSE)),"",VLOOKUP(TRIM(E1920),dim_supporttype!A:C,2,FALSE))</f>
        <v>National</v>
      </c>
      <c r="AP1920" s="19" t="str">
        <f>IF(ISNA(VLOOKUP(AO1920,dim_supporttype!B:C,2,FALSE)),"",VLOOKUP(AO1920,dim_supporttype!B:C,2,FALSE))</f>
        <v>ERT6F2mcduw</v>
      </c>
      <c r="AQ1920" s="19" t="str">
        <f>IF(ISNA(VLOOKUP(TRIM(F1920),dim_disaggs!A:B,2,FALSE)),"No Disagg",VLOOKUP(TRIM(F1920),dim_disaggs!A:B,2,FALSE))</f>
        <v>Age Aggregated/Sex</v>
      </c>
      <c r="AR1920" s="19" t="str">
        <f>IF(ISNA(VLOOKUP(AQ1920,dim_disaggs!B:C,2,FALSE)),"",VLOOKUP(AQ1920,dim_disaggs!B:C,2,FALSE))</f>
        <v>KMhxXDjVseT</v>
      </c>
      <c r="AS1920" s="72"/>
      <c r="AT1920" s="66"/>
      <c r="AU1920" s="72" t="s">
        <v>755</v>
      </c>
      <c r="AV1920" s="73" t="s">
        <v>755</v>
      </c>
      <c r="AW1920" s="66" t="s">
        <v>755</v>
      </c>
      <c r="AX1920" s="66" t="s">
        <v>755</v>
      </c>
      <c r="AY1920" s="20"/>
      <c r="AZ1920" s="20"/>
      <c r="BA1920" s="105" t="str">
        <f t="shared" si="270"/>
        <v/>
      </c>
      <c r="BB1920" s="20" t="str">
        <f t="shared" si="271"/>
        <v/>
      </c>
      <c r="BC1920" s="20"/>
      <c r="BD1920" s="20"/>
      <c r="BE1920" s="75"/>
      <c r="BF1920" s="73"/>
      <c r="BG1920" s="55"/>
      <c r="BH1920" s="76"/>
      <c r="BI1920" s="20"/>
      <c r="BJ1920" s="20"/>
      <c r="BK1920" s="55"/>
      <c r="BL1920" s="71"/>
      <c r="BM1920" s="77"/>
      <c r="BN1920" s="78"/>
      <c r="BO1920" s="77"/>
      <c r="BP1920" s="78"/>
    </row>
    <row r="1921" spans="1:68" s="3" customFormat="1" x14ac:dyDescent="0.2">
      <c r="A1921" s="20" t="s">
        <v>95</v>
      </c>
      <c r="B1921" s="20" t="s">
        <v>1860</v>
      </c>
      <c r="C1921" s="20" t="s">
        <v>2128</v>
      </c>
      <c r="D1921" s="20" t="s">
        <v>164</v>
      </c>
      <c r="E1921" s="20" t="s">
        <v>2139</v>
      </c>
      <c r="F1921" s="20"/>
      <c r="G1921" s="20" t="s">
        <v>2442</v>
      </c>
      <c r="H1921" s="20"/>
      <c r="I1921" s="19">
        <f t="shared" si="272"/>
        <v>27</v>
      </c>
      <c r="J1921" s="20" t="s">
        <v>755</v>
      </c>
      <c r="K1921" s="20" t="s">
        <v>115</v>
      </c>
      <c r="L1921" s="95" t="str">
        <f>IF(M1921&lt;&gt;"",IF(NOT(ISNA(INDEX(cc!B:B,MATCH(M1921,cc!A:A,0)))),INDEX(cc!B:B,MATCH(M1921,cc!A:A,0)),"0"),"")</f>
        <v>default</v>
      </c>
      <c r="M1921" s="97" t="s">
        <v>13</v>
      </c>
      <c r="N1921" s="28" t="str">
        <f t="shared" si="273"/>
        <v xml:space="preserve"> TARGET</v>
      </c>
      <c r="O1921" s="19" t="str">
        <f t="shared" si="266"/>
        <v>TX_CURR_NAT (D, NAT) TARGET: Receiving ART</v>
      </c>
      <c r="P1921" s="19" t="str">
        <f t="shared" si="267"/>
        <v>TX_CURR_NAT (D, NAT) TARGET: Receiving ART</v>
      </c>
      <c r="Q1921" s="19" t="str">
        <f t="shared" si="274"/>
        <v>TX_CURR_NAT (D, NAT) TARGET</v>
      </c>
      <c r="R1921" s="19" t="str">
        <f t="shared" si="268"/>
        <v>TX_CURR_NAT_D_NAT_TARGET</v>
      </c>
      <c r="S1921" s="19" t="str">
        <f t="shared" si="269"/>
        <v>TX_CURR_NAT_D_NAT_TARGET</v>
      </c>
      <c r="T1921" s="19" t="b">
        <f>NOT(ISNA(VLOOKUP(B1921,dbcodes!A:B,2,FALSE)))</f>
        <v>1</v>
      </c>
      <c r="U1921" s="19" t="str">
        <f>IF(ISNA(VLOOKUP(B1921,dbcodes!A:B,2,FALSE)),des!R1499,VLOOKUP(B1921,dbcodes!A:B,2,FALSE))</f>
        <v>TX_CURR_D_NAT_TARGET</v>
      </c>
      <c r="V1921" s="20"/>
      <c r="W1921" s="107" t="str">
        <f>IF(ISNA(VLOOKUP(C1921,descriptions!A:B,2,FALSE)),des!V1499,IF(G1921=" TARGET","Target ","")&amp;VLOOKUP(C1921,descriptions!A:B,2,FALSE))</f>
        <v>Target Percentage of adults and children receiving antiretroviral therapy</v>
      </c>
      <c r="X1921" s="20" t="s">
        <v>4</v>
      </c>
      <c r="Y1921" s="20" t="s">
        <v>831</v>
      </c>
      <c r="Z1921" s="20" t="s">
        <v>836</v>
      </c>
      <c r="AA1921" s="20" t="s">
        <v>102</v>
      </c>
      <c r="AB1921" s="20" t="s">
        <v>755</v>
      </c>
      <c r="AC1921" s="19" t="str">
        <f>IF(AB1921&lt;&gt;"",IF(NOT(ISNA(INDEX(os!A:A,MATCH(AB1921,os!B:B,0)))),INDEX(os!A:A,MATCH(AB1921,os!B:B,0)),"0"),"")</f>
        <v/>
      </c>
      <c r="AD1921" s="20" t="s">
        <v>830</v>
      </c>
      <c r="AE1921" s="20"/>
      <c r="AF1921" s="20"/>
      <c r="AG1921" s="20"/>
      <c r="AH1921" s="93" t="str">
        <f>IF(NOT(ISNA(VLOOKUP(B:B,ResultsTargets!A:A,1,0))),"TRUE","")</f>
        <v/>
      </c>
      <c r="AI1921" s="19" t="str">
        <f>IF(ISNA(VLOOKUP(C1921,dim_techarea!A:B,2,FALSE)),"",VLOOKUP(C1921,dim_techarea!A:B,2,FALSE))</f>
        <v>TX_CURR_NAT</v>
      </c>
      <c r="AJ1921" s="19" t="str">
        <f>IF(ISNA(VLOOKUP(AI1921,dim_techarea!B:C,2,FALSE)),"",VLOOKUP(AI1921,dim_techarea!B:C,2,FALSE))</f>
        <v>i1krpXHOjDL</v>
      </c>
      <c r="AK1921" s="19" t="str">
        <f>IF(ISNA(VLOOKUP(TRIM(G1921),dim_targetsresults!A:B,2,FALSE)),"",VLOOKUP(TRIM(G1921),dim_targetsresults!A:C,2,FALSE))</f>
        <v>MER Targets</v>
      </c>
      <c r="AL1921" s="19" t="str">
        <f>IF(ISNA(VLOOKUP(AK1921,dim_targetsresults!B:C,2,FALSE)),"",VLOOKUP(AK1921,dim_targetsresults!B:C,2,FALSE))</f>
        <v>W8imnja2Owd</v>
      </c>
      <c r="AM1921" s="19" t="str">
        <f>IF(ISNA(VLOOKUP(TRIM(D1921),dim_numeratordenominator!A:B,2,FALSE)),"",VLOOKUP(TRIM(D1921),dim_numeratordenominator!A:C,2,FALSE))</f>
        <v>Denominator</v>
      </c>
      <c r="AN1921" s="19" t="str">
        <f>IF(ISNA(VLOOKUP(AM1921,dim_numeratordenominator!B:C,2,FALSE)),"",VLOOKUP(AM1921,dim_numeratordenominator!B:C,2,FALSE))</f>
        <v>QpNj0nSuEhD</v>
      </c>
      <c r="AO1921" s="19" t="str">
        <f>IF(ISNA(VLOOKUP(TRIM(E1921),dim_supporttype!A:B,2,FALSE)),"",VLOOKUP(TRIM(E1921),dim_supporttype!A:C,2,FALSE))</f>
        <v>National</v>
      </c>
      <c r="AP1921" s="19" t="str">
        <f>IF(ISNA(VLOOKUP(AO1921,dim_supporttype!B:C,2,FALSE)),"",VLOOKUP(AO1921,dim_supporttype!B:C,2,FALSE))</f>
        <v>ERT6F2mcduw</v>
      </c>
      <c r="AQ1921" s="19" t="str">
        <f>IF(ISNA(VLOOKUP(TRIM(F1921),dim_disaggs!A:B,2,FALSE)),"No Disagg",VLOOKUP(TRIM(F1921),dim_disaggs!A:B,2,FALSE))</f>
        <v>No Disagg</v>
      </c>
      <c r="AR1921" s="19" t="str">
        <f>IF(ISNA(VLOOKUP(AQ1921,dim_disaggs!B:C,2,FALSE)),"",VLOOKUP(AQ1921,dim_disaggs!B:C,2,FALSE))</f>
        <v>werJlVT6sf3</v>
      </c>
      <c r="AS1921" s="72"/>
      <c r="AT1921" s="66"/>
      <c r="AU1921" s="72" t="s">
        <v>755</v>
      </c>
      <c r="AV1921" s="73" t="s">
        <v>755</v>
      </c>
      <c r="AW1921" s="66" t="s">
        <v>755</v>
      </c>
      <c r="AX1921" s="66" t="s">
        <v>755</v>
      </c>
      <c r="AY1921" s="20"/>
      <c r="AZ1921" s="20"/>
      <c r="BA1921" s="105" t="str">
        <f t="shared" si="270"/>
        <v/>
      </c>
      <c r="BB1921" s="20" t="str">
        <f t="shared" si="271"/>
        <v/>
      </c>
      <c r="BC1921" s="20"/>
      <c r="BD1921" s="20"/>
      <c r="BE1921" s="75"/>
      <c r="BF1921" s="73"/>
      <c r="BG1921" s="55"/>
      <c r="BH1921" s="76"/>
      <c r="BI1921" s="20"/>
      <c r="BJ1921" s="20"/>
      <c r="BK1921" s="55"/>
      <c r="BL1921" s="71"/>
      <c r="BM1921" s="77"/>
      <c r="BN1921" s="78"/>
      <c r="BO1921" s="77"/>
      <c r="BP1921" s="78"/>
    </row>
    <row r="1922" spans="1:68" s="3" customFormat="1" x14ac:dyDescent="0.2">
      <c r="A1922" s="20" t="s">
        <v>95</v>
      </c>
      <c r="B1922" s="20" t="s">
        <v>1864</v>
      </c>
      <c r="C1922" s="20" t="s">
        <v>2128</v>
      </c>
      <c r="D1922" s="20" t="s">
        <v>1</v>
      </c>
      <c r="E1922" s="20" t="s">
        <v>2139</v>
      </c>
      <c r="F1922" s="20" t="s">
        <v>204</v>
      </c>
      <c r="G1922" s="20" t="s">
        <v>2442</v>
      </c>
      <c r="H1922" s="20" t="s">
        <v>204</v>
      </c>
      <c r="I1922" s="19">
        <f t="shared" si="272"/>
        <v>32</v>
      </c>
      <c r="J1922" s="20" t="s">
        <v>755</v>
      </c>
      <c r="K1922" s="20" t="s">
        <v>115</v>
      </c>
      <c r="L1922" s="95" t="str">
        <f>IF(M1922&lt;&gt;"",IF(NOT(ISNA(INDEX(cc!B:B,MATCH(M1922,cc!A:A,0)))),INDEX(cc!B:B,MATCH(M1922,cc!A:A,0)),"0"),"")</f>
        <v>Age (&lt;1, 15+, 4)</v>
      </c>
      <c r="M1922" s="97" t="s">
        <v>4020</v>
      </c>
      <c r="N1922" s="28" t="str">
        <f t="shared" si="273"/>
        <v xml:space="preserve"> TARGET</v>
      </c>
      <c r="O1922" s="19" t="str">
        <f t="shared" ref="O1922:O1985" si="275">CONCATENATE(C1922, " (",_xlfn.TEXTJOIN(", ",TRUE,D1922,E1922,F1922),")",N1922,J1922,": ",K1922)</f>
        <v>TX_CURR_NAT (N, NAT, Age) TARGET: Receiving ART</v>
      </c>
      <c r="P1922" s="19" t="str">
        <f t="shared" ref="P1922:P1985" si="276">IF(RIGHT(O1922,1)=":",LEFT(O1922,LEN(O1922)-1),O1922)</f>
        <v>TX_CURR_NAT (N, NAT, Age) TARGET: Receiving ART</v>
      </c>
      <c r="Q1922" s="19" t="str">
        <f t="shared" si="274"/>
        <v>TX_CURR_NAT (N, NAT, Age) TARGET</v>
      </c>
      <c r="R1922" s="19" t="str">
        <f t="shared" ref="R1922:R1985" si="277">IF(RIGHT(S1922,1)="_",LEFT(S1922,LEN(S1922)-1),S1922)</f>
        <v>TX_CURR_NAT_N_NAT_Age_TARGET</v>
      </c>
      <c r="S1922" s="19" t="str">
        <f t="shared" ref="S1922:S1985" si="278">SUBSTITUTE(SUBSTITUTE(SUBSTITUTE(SUBSTITUTE(SUBSTITUTE(SUBSTITUTE(SUBSTITUTE(SUBSTITUTE(SUBSTITUTE(Q1922,"&amp;","and"),"&lt;","lt"),"&gt;","gt"),"(","_"),")","_"),"/","_")," ","_"),",","_"),"__","_")</f>
        <v>TX_CURR_NAT_N_NAT_Age_TARGET</v>
      </c>
      <c r="T1922" s="19" t="b">
        <f>NOT(ISNA(VLOOKUP(B1922,dbcodes!A:B,2,FALSE)))</f>
        <v>1</v>
      </c>
      <c r="U1922" s="19" t="str">
        <f>IF(ISNA(VLOOKUP(B1922,dbcodes!A:B,2,FALSE)),des!R1500,VLOOKUP(B1922,dbcodes!A:B,2,FALSE))</f>
        <v>TX_CURR_N_NAT_Age_TARGET</v>
      </c>
      <c r="V1922" s="20"/>
      <c r="W1922" s="107" t="str">
        <f>IF(ISNA(VLOOKUP(C1922,descriptions!A:B,2,FALSE)),des!V1500,IF(G1922=" TARGET","Target ","")&amp;VLOOKUP(C1922,descriptions!A:B,2,FALSE))</f>
        <v>Target Percentage of adults and children receiving antiretroviral therapy</v>
      </c>
      <c r="X1922" s="20" t="s">
        <v>4</v>
      </c>
      <c r="Y1922" s="20" t="s">
        <v>831</v>
      </c>
      <c r="Z1922" s="20" t="s">
        <v>836</v>
      </c>
      <c r="AA1922" s="20" t="s">
        <v>102</v>
      </c>
      <c r="AB1922" s="20" t="s">
        <v>755</v>
      </c>
      <c r="AC1922" s="19" t="str">
        <f>IF(AB1922&lt;&gt;"",IF(NOT(ISNA(INDEX(os!A:A,MATCH(AB1922,os!B:B,0)))),INDEX(os!A:A,MATCH(AB1922,os!B:B,0)),"0"),"")</f>
        <v/>
      </c>
      <c r="AD1922" s="20" t="s">
        <v>830</v>
      </c>
      <c r="AE1922" s="20"/>
      <c r="AF1922" s="20"/>
      <c r="AG1922" s="20"/>
      <c r="AH1922" s="93" t="str">
        <f>IF(NOT(ISNA(VLOOKUP(B:B,ResultsTargets!A:A,1,0))),"TRUE","")</f>
        <v/>
      </c>
      <c r="AI1922" s="19" t="str">
        <f>IF(ISNA(VLOOKUP(C1922,dim_techarea!A:B,2,FALSE)),"",VLOOKUP(C1922,dim_techarea!A:B,2,FALSE))</f>
        <v>TX_CURR_NAT</v>
      </c>
      <c r="AJ1922" s="19" t="str">
        <f>IF(ISNA(VLOOKUP(AI1922,dim_techarea!B:C,2,FALSE)),"",VLOOKUP(AI1922,dim_techarea!B:C,2,FALSE))</f>
        <v>i1krpXHOjDL</v>
      </c>
      <c r="AK1922" s="19" t="str">
        <f>IF(ISNA(VLOOKUP(TRIM(G1922),dim_targetsresults!A:B,2,FALSE)),"",VLOOKUP(TRIM(G1922),dim_targetsresults!A:C,2,FALSE))</f>
        <v>MER Targets</v>
      </c>
      <c r="AL1922" s="19" t="str">
        <f>IF(ISNA(VLOOKUP(AK1922,dim_targetsresults!B:C,2,FALSE)),"",VLOOKUP(AK1922,dim_targetsresults!B:C,2,FALSE))</f>
        <v>W8imnja2Owd</v>
      </c>
      <c r="AM1922" s="19" t="str">
        <f>IF(ISNA(VLOOKUP(TRIM(D1922),dim_numeratordenominator!A:B,2,FALSE)),"",VLOOKUP(TRIM(D1922),dim_numeratordenominator!A:C,2,FALSE))</f>
        <v>Numerator</v>
      </c>
      <c r="AN1922" s="19" t="str">
        <f>IF(ISNA(VLOOKUP(AM1922,dim_numeratordenominator!B:C,2,FALSE)),"",VLOOKUP(AM1922,dim_numeratordenominator!B:C,2,FALSE))</f>
        <v>Som9NRMQqV7</v>
      </c>
      <c r="AO1922" s="19" t="str">
        <f>IF(ISNA(VLOOKUP(TRIM(E1922),dim_supporttype!A:B,2,FALSE)),"",VLOOKUP(TRIM(E1922),dim_supporttype!A:C,2,FALSE))</f>
        <v>National</v>
      </c>
      <c r="AP1922" s="19" t="str">
        <f>IF(ISNA(VLOOKUP(AO1922,dim_supporttype!B:C,2,FALSE)),"",VLOOKUP(AO1922,dim_supporttype!B:C,2,FALSE))</f>
        <v>ERT6F2mcduw</v>
      </c>
      <c r="AQ1922" s="19" t="str">
        <f>IF(ISNA(VLOOKUP(TRIM(F1922),dim_disaggs!A:B,2,FALSE)),"No Disagg",VLOOKUP(TRIM(F1922),dim_disaggs!A:B,2,FALSE))</f>
        <v>Age</v>
      </c>
      <c r="AR1922" s="19" t="str">
        <f>IF(ISNA(VLOOKUP(AQ1922,dim_disaggs!B:C,2,FALSE)),"",VLOOKUP(AQ1922,dim_disaggs!B:C,2,FALSE))</f>
        <v>fNQC7f36jre</v>
      </c>
      <c r="AS1922" s="72"/>
      <c r="AT1922" s="66"/>
      <c r="AU1922" s="72" t="s">
        <v>755</v>
      </c>
      <c r="AV1922" s="73" t="s">
        <v>755</v>
      </c>
      <c r="AW1922" s="66" t="s">
        <v>755</v>
      </c>
      <c r="AX1922" s="66" t="s">
        <v>755</v>
      </c>
      <c r="AY1922" s="20"/>
      <c r="AZ1922" s="20"/>
      <c r="BA1922" s="105" t="str">
        <f t="shared" ref="BA1922:BA1985" si="279">IF(OR(
IF(RIGHT(LEFT(BC1922,11),1)="N",TRUE,FALSE),IF(RIGHT(LEFT(BE1922,11),1)="N",TRUE,FALSE),IF(RIGHT(LEFT(BG1922,11),1)="N",TRUE,FALSE),IF(RIGHT(LEFT(BI1922,11),1)="N",TRUE,FALSE),IF(RIGHT(LEFT(BK1922,11),1)="N",TRUE,FALSE),IF(RIGHT(LEFT(BM1922,11),1)="N",TRUE,FALSE),IF(RIGHT(LEFT(BO1922,11),1)="N",TRUE,FALSE)
),"Top Level Numerator",
IF(OR(
IF(RIGHT(LEFT(BC1922,11),1)="D",TRUE,FALSE),IF(RIGHT(LEFT(BE1922,11),1)="D",TRUE,FALSE),IF(RIGHT(LEFT(BG1922,11),1)="D",TRUE,FALSE),IF(RIGHT(LEFT(BI1922,11),1)="D",TRUE,FALSE),IF(RIGHT(LEFT(BK1922,11),1)="D",TRUE,FALSE),IF(RIGHT(LEFT(BM1922,11),1)="D",TRUE,FALSE),IF(RIGHT(LEFT(BO1922,11),1)="D",TRUE,FALSE)
),"Top Level Denominator","")
)</f>
        <v/>
      </c>
      <c r="BB1922" s="20" t="str">
        <f t="shared" ref="BB1922:BB1985" si="280">IF(OR(
IF(RIGHT(LEFT(BC1922,11),1)="N",TRUE,FALSE),IF(RIGHT(LEFT(BE1922,11),1)="N",TRUE,FALSE),IF(RIGHT(LEFT(BG1922,11),1)="N",TRUE,FALSE),IF(RIGHT(LEFT(BI1922,11),1)="N",TRUE,FALSE),IF(RIGHT(LEFT(BK1922,11),1)="N",TRUE,FALSE),IF(RIGHT(LEFT(BM1922,11),1)="N",TRUE,FALSE),IF(RIGHT(LEFT(BO1922,11),1)="N",TRUE,FALSE)
),"PE5QVF0w4xj",
IF(OR(
IF(RIGHT(LEFT(BC1922,11),1)="D",TRUE,FALSE),IF(RIGHT(LEFT(BE1922,11),1)="D",TRUE,FALSE),IF(RIGHT(LEFT(BG1922,11),1)="D",TRUE,FALSE),IF(RIGHT(LEFT(BI1922,11),1)="D",TRUE,FALSE),IF(RIGHT(LEFT(BK1922,11),1)="D",TRUE,FALSE),IF(RIGHT(LEFT(BM1922,11),1)="D",TRUE,FALSE),IF(RIGHT(LEFT(BO1922,11),1)="D",TRUE,FALSE)
),"Azqe383ljKu","")
)</f>
        <v/>
      </c>
      <c r="BC1922" s="20"/>
      <c r="BD1922" s="20"/>
      <c r="BE1922" s="75"/>
      <c r="BF1922" s="73"/>
      <c r="BG1922" s="55"/>
      <c r="BH1922" s="76"/>
      <c r="BI1922" s="20"/>
      <c r="BJ1922" s="20"/>
      <c r="BK1922" s="55"/>
      <c r="BL1922" s="71"/>
      <c r="BM1922" s="77"/>
      <c r="BN1922" s="78"/>
      <c r="BO1922" s="77"/>
      <c r="BP1922" s="78"/>
    </row>
    <row r="1923" spans="1:68" s="3" customFormat="1" x14ac:dyDescent="0.2">
      <c r="A1923" s="22" t="s">
        <v>95</v>
      </c>
      <c r="B1923" s="20" t="s">
        <v>1891</v>
      </c>
      <c r="C1923" s="20" t="s">
        <v>2129</v>
      </c>
      <c r="D1923" s="20" t="s">
        <v>1</v>
      </c>
      <c r="E1923" s="20" t="s">
        <v>2142</v>
      </c>
      <c r="F1923" s="20" t="s">
        <v>4156</v>
      </c>
      <c r="G1923" s="20" t="s">
        <v>20086</v>
      </c>
      <c r="H1923" s="20" t="s">
        <v>18672</v>
      </c>
      <c r="I1923" s="19">
        <f t="shared" si="272"/>
        <v>39</v>
      </c>
      <c r="J1923" s="20" t="s">
        <v>755</v>
      </c>
      <c r="K1923" s="20" t="s">
        <v>115</v>
      </c>
      <c r="L1923" s="95" t="str">
        <f>IF(M1923&lt;&gt;"",IF(NOT(ISNA(INDEX(cc!B:B,MATCH(M1923,cc!A:A,0)))),INDEX(cc!B:B,MATCH(M1923,cc!A:A,0)),"0"),"")</f>
        <v>Age (&lt;15,15+) and Sex</v>
      </c>
      <c r="M1923" s="97" t="s">
        <v>111</v>
      </c>
      <c r="N1923" s="28" t="str">
        <f t="shared" si="273"/>
        <v/>
      </c>
      <c r="O1923" s="19" t="str">
        <f t="shared" si="275"/>
        <v>TX_CURR_SUBNAT (N, SUBNAT, Age Aggregated/Sex): Receiving ART</v>
      </c>
      <c r="P1923" s="19" t="str">
        <f t="shared" si="276"/>
        <v>TX_CURR_SUBNAT (N, SUBNAT, Age Aggregated/Sex): Receiving ART</v>
      </c>
      <c r="Q1923" s="19" t="str">
        <f t="shared" si="274"/>
        <v>TX_CURR_SUBNAT (N, SUBNAT, Age Agg/Sex)</v>
      </c>
      <c r="R1923" s="19" t="str">
        <f t="shared" si="277"/>
        <v>TX_CURR_SUBNAT_N_SUBNAT_Age_Agg_Sex</v>
      </c>
      <c r="S1923" s="19" t="str">
        <f t="shared" si="278"/>
        <v>TX_CURR_SUBNAT_N_SUBNAT_Age_Agg_Sex_</v>
      </c>
      <c r="T1923" s="19" t="b">
        <f>NOT(ISNA(VLOOKUP(B1923,dbcodes!A:B,2,FALSE)))</f>
        <v>1</v>
      </c>
      <c r="U1923" s="19" t="str">
        <f>IF(ISNA(VLOOKUP(B1923,dbcodes!A:B,2,FALSE)),des!R1506,VLOOKUP(B1923,dbcodes!A:B,2,FALSE))</f>
        <v>TX_CURR_SUBNAT_N_SUBNAT_Age_Sex</v>
      </c>
      <c r="V1923" s="20"/>
      <c r="W1923" s="107" t="str">
        <f>IF(ISNA(VLOOKUP(C1923,descriptions!A:B,2,FALSE)),des!V1506,IF(G1923=" TARGET","Target ","")&amp;VLOOKUP(C1923,descriptions!A:B,2,FALSE))</f>
        <v>Percentage of adults and children receiving antiretroviral therapy (SUBNAT)</v>
      </c>
      <c r="X1923" s="20" t="s">
        <v>4</v>
      </c>
      <c r="Y1923" s="20" t="s">
        <v>831</v>
      </c>
      <c r="Z1923" s="20" t="s">
        <v>836</v>
      </c>
      <c r="AA1923" s="20" t="s">
        <v>102</v>
      </c>
      <c r="AB1923" s="20" t="s">
        <v>755</v>
      </c>
      <c r="AC1923" s="19" t="str">
        <f>IF(AB1923&lt;&gt;"",IF(NOT(ISNA(INDEX(os!A:A,MATCH(AB1923,os!B:B,0)))),INDEX(os!A:A,MATCH(AB1923,os!B:B,0)),"0"),"")</f>
        <v/>
      </c>
      <c r="AD1923" s="20" t="s">
        <v>830</v>
      </c>
      <c r="AE1923" s="20"/>
      <c r="AF1923" s="20"/>
      <c r="AG1923" s="20"/>
      <c r="AH1923" s="93" t="str">
        <f>IF(NOT(ISNA(VLOOKUP(B:B,ResultsTargets!A:A,1,0))),"TRUE","")</f>
        <v/>
      </c>
      <c r="AI1923" s="19" t="str">
        <f>IF(ISNA(VLOOKUP(C1923,dim_techarea!A:B,2,FALSE)),"",VLOOKUP(C1923,dim_techarea!A:B,2,FALSE))</f>
        <v>TX_CURR_SUBNAT</v>
      </c>
      <c r="AJ1923" s="19" t="str">
        <f>IF(ISNA(VLOOKUP(AI1923,dim_techarea!B:C,2,FALSE)),"",VLOOKUP(AI1923,dim_techarea!B:C,2,FALSE))</f>
        <v>R8FkkRAMlWB</v>
      </c>
      <c r="AK1923" s="19" t="str">
        <f>IF(ISNA(VLOOKUP(TRIM(G1923),dim_targetsresults!A:B,2,FALSE)),"",VLOOKUP(TRIM(G1923),dim_targetsresults!A:C,2,FALSE))</f>
        <v>MER Results</v>
      </c>
      <c r="AL1923" s="19" t="str">
        <f>IF(ISNA(VLOOKUP(AK1923,dim_targetsresults!B:C,2,FALSE)),"",VLOOKUP(AK1923,dim_targetsresults!B:C,2,FALSE))</f>
        <v>Jh0jDM5yQ2E</v>
      </c>
      <c r="AM1923" s="19" t="str">
        <f>IF(ISNA(VLOOKUP(TRIM(D1923),dim_numeratordenominator!A:B,2,FALSE)),"",VLOOKUP(TRIM(D1923),dim_numeratordenominator!A:C,2,FALSE))</f>
        <v>Numerator</v>
      </c>
      <c r="AN1923" s="19" t="str">
        <f>IF(ISNA(VLOOKUP(AM1923,dim_numeratordenominator!B:C,2,FALSE)),"",VLOOKUP(AM1923,dim_numeratordenominator!B:C,2,FALSE))</f>
        <v>Som9NRMQqV7</v>
      </c>
      <c r="AO1923" s="19" t="str">
        <f>IF(ISNA(VLOOKUP(TRIM(E1923),dim_supporttype!A:B,2,FALSE)),"",VLOOKUP(TRIM(E1923),dim_supporttype!A:C,2,FALSE))</f>
        <v>Sub-National</v>
      </c>
      <c r="AP1923" s="19" t="str">
        <f>IF(ISNA(VLOOKUP(AO1923,dim_supporttype!B:C,2,FALSE)),"",VLOOKUP(AO1923,dim_supporttype!B:C,2,FALSE))</f>
        <v>jJDHP9KXvzJ</v>
      </c>
      <c r="AQ1923" s="19" t="str">
        <f>IF(ISNA(VLOOKUP(TRIM(F1923),dim_disaggs!A:B,2,FALSE)),"No Disagg",VLOOKUP(TRIM(F1923),dim_disaggs!A:B,2,FALSE))</f>
        <v>Age Aggregated/Sex</v>
      </c>
      <c r="AR1923" s="19" t="str">
        <f>IF(ISNA(VLOOKUP(AQ1923,dim_disaggs!B:C,2,FALSE)),"",VLOOKUP(AQ1923,dim_disaggs!B:C,2,FALSE))</f>
        <v>KMhxXDjVseT</v>
      </c>
      <c r="AS1923" s="72"/>
      <c r="AT1923" s="66"/>
      <c r="AU1923" s="72" t="s">
        <v>755</v>
      </c>
      <c r="AV1923" s="73" t="s">
        <v>755</v>
      </c>
      <c r="AW1923" s="66" t="s">
        <v>755</v>
      </c>
      <c r="AX1923" s="66" t="s">
        <v>755</v>
      </c>
      <c r="AY1923" s="20"/>
      <c r="AZ1923" s="20"/>
      <c r="BA1923" s="105" t="str">
        <f t="shared" si="279"/>
        <v/>
      </c>
      <c r="BB1923" s="20" t="str">
        <f t="shared" si="280"/>
        <v/>
      </c>
      <c r="BC1923" s="20"/>
      <c r="BD1923" s="20"/>
      <c r="BE1923" s="75"/>
      <c r="BF1923" s="73"/>
      <c r="BG1923" s="55"/>
      <c r="BH1923" s="76"/>
      <c r="BI1923" s="20"/>
      <c r="BJ1923" s="20"/>
      <c r="BK1923" s="55"/>
      <c r="BL1923" s="71"/>
      <c r="BM1923" s="77"/>
      <c r="BN1923" s="78"/>
      <c r="BO1923" s="77"/>
      <c r="BP1923" s="78"/>
    </row>
    <row r="1924" spans="1:68" s="3" customFormat="1" x14ac:dyDescent="0.2">
      <c r="A1924" s="22" t="s">
        <v>95</v>
      </c>
      <c r="B1924" s="20" t="s">
        <v>1892</v>
      </c>
      <c r="C1924" s="20" t="s">
        <v>2129</v>
      </c>
      <c r="D1924" s="20" t="s">
        <v>1</v>
      </c>
      <c r="E1924" s="20" t="s">
        <v>2142</v>
      </c>
      <c r="F1924" s="22" t="s">
        <v>135</v>
      </c>
      <c r="G1924" s="20" t="s">
        <v>2442</v>
      </c>
      <c r="H1924" s="22" t="s">
        <v>135</v>
      </c>
      <c r="I1924" s="19">
        <f t="shared" si="272"/>
        <v>42</v>
      </c>
      <c r="J1924" s="20" t="s">
        <v>755</v>
      </c>
      <c r="K1924" s="20" t="s">
        <v>115</v>
      </c>
      <c r="L1924" s="95" t="str">
        <f>IF(M1924&lt;&gt;"",IF(NOT(ISNA(INDEX(cc!B:B,MATCH(M1924,cc!A:A,0)))),INDEX(cc!B:B,MATCH(M1924,cc!A:A,0)),"0"),"")</f>
        <v>Age (&lt;1-50+-uk, 12) and Sex</v>
      </c>
      <c r="M1924" s="100" t="s">
        <v>20598</v>
      </c>
      <c r="N1924" s="28" t="str">
        <f t="shared" si="273"/>
        <v xml:space="preserve"> TARGET</v>
      </c>
      <c r="O1924" s="19" t="str">
        <f t="shared" si="275"/>
        <v>TX_CURR_SUBNAT (N, SUBNAT, Age/Sex) TARGET: Receiving ART</v>
      </c>
      <c r="P1924" s="19" t="str">
        <f t="shared" si="276"/>
        <v>TX_CURR_SUBNAT (N, SUBNAT, Age/Sex) TARGET: Receiving ART</v>
      </c>
      <c r="Q1924" s="19" t="str">
        <f t="shared" si="274"/>
        <v>TX_CURR_SUBNAT (N, SUBNAT, Age/Sex) TARGET</v>
      </c>
      <c r="R1924" s="19" t="str">
        <f t="shared" si="277"/>
        <v>TX_CURR_SUBNAT_N_SUBNAT_Age_Sex_TARGET</v>
      </c>
      <c r="S1924" s="19" t="str">
        <f t="shared" si="278"/>
        <v>TX_CURR_SUBNAT_N_SUBNAT_Age_Sex_TARGET</v>
      </c>
      <c r="T1924" s="19" t="b">
        <f>NOT(ISNA(VLOOKUP(B1924,dbcodes!A:B,2,FALSE)))</f>
        <v>1</v>
      </c>
      <c r="U1924" s="19" t="str">
        <f>IF(ISNA(VLOOKUP(B1924,dbcodes!A:B,2,FALSE)),des!R1511,VLOOKUP(B1924,dbcodes!A:B,2,FALSE))</f>
        <v>TX_CURR_SUBNAT_N_SUBNAT_Age_Sex_TARGET</v>
      </c>
      <c r="V1924" s="20"/>
      <c r="W1924" s="107" t="str">
        <f>IF(ISNA(VLOOKUP(C1924,descriptions!A:B,2,FALSE)),des!V1511,IF(G1924=" TARGET","Target ","")&amp;VLOOKUP(C1924,descriptions!A:B,2,FALSE))</f>
        <v>Target Percentage of adults and children receiving antiretroviral therapy (SUBNAT)</v>
      </c>
      <c r="X1924" s="20" t="s">
        <v>4</v>
      </c>
      <c r="Y1924" s="20" t="s">
        <v>831</v>
      </c>
      <c r="Z1924" s="20" t="s">
        <v>836</v>
      </c>
      <c r="AA1924" s="20" t="s">
        <v>102</v>
      </c>
      <c r="AB1924" s="20" t="s">
        <v>755</v>
      </c>
      <c r="AC1924" s="19" t="str">
        <f>IF(AB1924&lt;&gt;"",IF(NOT(ISNA(INDEX(os!A:A,MATCH(AB1924,os!B:B,0)))),INDEX(os!A:A,MATCH(AB1924,os!B:B,0)),"0"),"")</f>
        <v/>
      </c>
      <c r="AD1924" s="20" t="s">
        <v>830</v>
      </c>
      <c r="AE1924" s="20"/>
      <c r="AF1924" s="20"/>
      <c r="AG1924" s="20"/>
      <c r="AH1924" s="93" t="str">
        <f>IF(NOT(ISNA(VLOOKUP(B:B,ResultsTargets!A:A,1,0))),"TRUE","")</f>
        <v/>
      </c>
      <c r="AI1924" s="19" t="str">
        <f>IF(ISNA(VLOOKUP(C1924,dim_techarea!A:B,2,FALSE)),"",VLOOKUP(C1924,dim_techarea!A:B,2,FALSE))</f>
        <v>TX_CURR_SUBNAT</v>
      </c>
      <c r="AJ1924" s="19" t="str">
        <f>IF(ISNA(VLOOKUP(AI1924,dim_techarea!B:C,2,FALSE)),"",VLOOKUP(AI1924,dim_techarea!B:C,2,FALSE))</f>
        <v>R8FkkRAMlWB</v>
      </c>
      <c r="AK1924" s="19" t="str">
        <f>IF(ISNA(VLOOKUP(TRIM(G1924),dim_targetsresults!A:B,2,FALSE)),"",VLOOKUP(TRIM(G1924),dim_targetsresults!A:C,2,FALSE))</f>
        <v>MER Targets</v>
      </c>
      <c r="AL1924" s="19" t="str">
        <f>IF(ISNA(VLOOKUP(AK1924,dim_targetsresults!B:C,2,FALSE)),"",VLOOKUP(AK1924,dim_targetsresults!B:C,2,FALSE))</f>
        <v>W8imnja2Owd</v>
      </c>
      <c r="AM1924" s="19" t="str">
        <f>IF(ISNA(VLOOKUP(TRIM(D1924),dim_numeratordenominator!A:B,2,FALSE)),"",VLOOKUP(TRIM(D1924),dim_numeratordenominator!A:C,2,FALSE))</f>
        <v>Numerator</v>
      </c>
      <c r="AN1924" s="19" t="str">
        <f>IF(ISNA(VLOOKUP(AM1924,dim_numeratordenominator!B:C,2,FALSE)),"",VLOOKUP(AM1924,dim_numeratordenominator!B:C,2,FALSE))</f>
        <v>Som9NRMQqV7</v>
      </c>
      <c r="AO1924" s="19" t="str">
        <f>IF(ISNA(VLOOKUP(TRIM(E1924),dim_supporttype!A:B,2,FALSE)),"",VLOOKUP(TRIM(E1924),dim_supporttype!A:C,2,FALSE))</f>
        <v>Sub-National</v>
      </c>
      <c r="AP1924" s="19" t="str">
        <f>IF(ISNA(VLOOKUP(AO1924,dim_supporttype!B:C,2,FALSE)),"",VLOOKUP(AO1924,dim_supporttype!B:C,2,FALSE))</f>
        <v>jJDHP9KXvzJ</v>
      </c>
      <c r="AQ1924" s="19" t="str">
        <f>IF(ISNA(VLOOKUP(TRIM(F1924),dim_disaggs!A:B,2,FALSE)),"No Disagg",VLOOKUP(TRIM(F1924),dim_disaggs!A:B,2,FALSE))</f>
        <v>Age/Sex</v>
      </c>
      <c r="AR1924" s="19" t="str">
        <f>IF(ISNA(VLOOKUP(AQ1924,dim_disaggs!B:C,2,FALSE)),"",VLOOKUP(AQ1924,dim_disaggs!B:C,2,FALSE))</f>
        <v>Qbz6SrpmJ1y</v>
      </c>
      <c r="AS1924" s="72"/>
      <c r="AT1924" s="66"/>
      <c r="AU1924" s="72" t="s">
        <v>755</v>
      </c>
      <c r="AV1924" s="73" t="s">
        <v>755</v>
      </c>
      <c r="AW1924" s="66" t="s">
        <v>755</v>
      </c>
      <c r="AX1924" s="66" t="s">
        <v>755</v>
      </c>
      <c r="AY1924" s="20"/>
      <c r="AZ1924" s="20"/>
      <c r="BA1924" s="105" t="str">
        <f t="shared" si="279"/>
        <v/>
      </c>
      <c r="BB1924" s="20" t="str">
        <f t="shared" si="280"/>
        <v/>
      </c>
      <c r="BC1924" s="20"/>
      <c r="BD1924" s="20"/>
      <c r="BE1924" s="75"/>
      <c r="BF1924" s="73"/>
      <c r="BG1924" s="55"/>
      <c r="BH1924" s="76"/>
      <c r="BI1924" s="20"/>
      <c r="BJ1924" s="20"/>
      <c r="BK1924" s="55"/>
      <c r="BL1924" s="71"/>
      <c r="BM1924" s="77"/>
      <c r="BN1924" s="78"/>
      <c r="BO1924" s="77"/>
      <c r="BP1924" s="78"/>
    </row>
    <row r="1925" spans="1:68" s="3" customFormat="1" x14ac:dyDescent="0.2">
      <c r="A1925" s="20" t="s">
        <v>95</v>
      </c>
      <c r="B1925" s="20" t="s">
        <v>1895</v>
      </c>
      <c r="C1925" s="20" t="s">
        <v>2129</v>
      </c>
      <c r="D1925" s="20" t="s">
        <v>1</v>
      </c>
      <c r="E1925" s="20" t="s">
        <v>2142</v>
      </c>
      <c r="F1925" s="20" t="s">
        <v>525</v>
      </c>
      <c r="G1925" s="20" t="s">
        <v>2442</v>
      </c>
      <c r="H1925" s="20" t="s">
        <v>525</v>
      </c>
      <c r="I1925" s="19">
        <f t="shared" si="272"/>
        <v>38</v>
      </c>
      <c r="J1925" s="20" t="s">
        <v>755</v>
      </c>
      <c r="K1925" s="20" t="s">
        <v>115</v>
      </c>
      <c r="L1925" s="95" t="str">
        <f>IF(M1925&lt;&gt;"",IF(NOT(ISNA(INDEX(cc!B:B,MATCH(M1925,cc!A:A,0)))),INDEX(cc!B:B,MATCH(M1925,cc!A:A,0)),"0"),"")</f>
        <v>Sex</v>
      </c>
      <c r="M1925" s="97" t="s">
        <v>4106</v>
      </c>
      <c r="N1925" s="28" t="str">
        <f t="shared" si="273"/>
        <v xml:space="preserve"> TARGET</v>
      </c>
      <c r="O1925" s="19" t="str">
        <f t="shared" si="275"/>
        <v>TX_CURR_SUBNAT (N, SUBNAT, Sex) TARGET: Receiving ART</v>
      </c>
      <c r="P1925" s="19" t="str">
        <f t="shared" si="276"/>
        <v>TX_CURR_SUBNAT (N, SUBNAT, Sex) TARGET: Receiving ART</v>
      </c>
      <c r="Q1925" s="19" t="str">
        <f t="shared" si="274"/>
        <v>TX_CURR_SUBNAT (N, SUBNAT, Sex) TARGET</v>
      </c>
      <c r="R1925" s="19" t="str">
        <f t="shared" si="277"/>
        <v>TX_CURR_SUBNAT_N_SUBNAT_Sex_TARGET</v>
      </c>
      <c r="S1925" s="19" t="str">
        <f t="shared" si="278"/>
        <v>TX_CURR_SUBNAT_N_SUBNAT_Sex_TARGET</v>
      </c>
      <c r="T1925" s="19" t="b">
        <f>NOT(ISNA(VLOOKUP(B1925,dbcodes!A:B,2,FALSE)))</f>
        <v>1</v>
      </c>
      <c r="U1925" s="19" t="str">
        <f>IF(ISNA(VLOOKUP(B1925,dbcodes!A:B,2,FALSE)),des!R1512,VLOOKUP(B1925,dbcodes!A:B,2,FALSE))</f>
        <v>TX_CURR_SUBNAT_N_SUBNAT_Sex_TARGET</v>
      </c>
      <c r="V1925" s="20"/>
      <c r="W1925" s="107" t="str">
        <f>IF(ISNA(VLOOKUP(C1925,descriptions!A:B,2,FALSE)),des!V1512,IF(G1925=" TARGET","Target ","")&amp;VLOOKUP(C1925,descriptions!A:B,2,FALSE))</f>
        <v>Target Percentage of adults and children receiving antiretroviral therapy (SUBNAT)</v>
      </c>
      <c r="X1925" s="20" t="s">
        <v>4</v>
      </c>
      <c r="Y1925" s="20" t="s">
        <v>831</v>
      </c>
      <c r="Z1925" s="20" t="s">
        <v>836</v>
      </c>
      <c r="AA1925" s="20" t="s">
        <v>102</v>
      </c>
      <c r="AB1925" s="20" t="s">
        <v>755</v>
      </c>
      <c r="AC1925" s="19" t="str">
        <f>IF(AB1925&lt;&gt;"",IF(NOT(ISNA(INDEX(os!A:A,MATCH(AB1925,os!B:B,0)))),INDEX(os!A:A,MATCH(AB1925,os!B:B,0)),"0"),"")</f>
        <v/>
      </c>
      <c r="AD1925" s="20" t="s">
        <v>830</v>
      </c>
      <c r="AE1925" s="20"/>
      <c r="AF1925" s="20"/>
      <c r="AG1925" s="20"/>
      <c r="AH1925" s="93" t="str">
        <f>IF(NOT(ISNA(VLOOKUP(B:B,ResultsTargets!A:A,1,0))),"TRUE","")</f>
        <v/>
      </c>
      <c r="AI1925" s="19" t="str">
        <f>IF(ISNA(VLOOKUP(C1925,dim_techarea!A:B,2,FALSE)),"",VLOOKUP(C1925,dim_techarea!A:B,2,FALSE))</f>
        <v>TX_CURR_SUBNAT</v>
      </c>
      <c r="AJ1925" s="19" t="str">
        <f>IF(ISNA(VLOOKUP(AI1925,dim_techarea!B:C,2,FALSE)),"",VLOOKUP(AI1925,dim_techarea!B:C,2,FALSE))</f>
        <v>R8FkkRAMlWB</v>
      </c>
      <c r="AK1925" s="19" t="str">
        <f>IF(ISNA(VLOOKUP(TRIM(G1925),dim_targetsresults!A:B,2,FALSE)),"",VLOOKUP(TRIM(G1925),dim_targetsresults!A:C,2,FALSE))</f>
        <v>MER Targets</v>
      </c>
      <c r="AL1925" s="19" t="str">
        <f>IF(ISNA(VLOOKUP(AK1925,dim_targetsresults!B:C,2,FALSE)),"",VLOOKUP(AK1925,dim_targetsresults!B:C,2,FALSE))</f>
        <v>W8imnja2Owd</v>
      </c>
      <c r="AM1925" s="19" t="str">
        <f>IF(ISNA(VLOOKUP(TRIM(D1925),dim_numeratordenominator!A:B,2,FALSE)),"",VLOOKUP(TRIM(D1925),dim_numeratordenominator!A:C,2,FALSE))</f>
        <v>Numerator</v>
      </c>
      <c r="AN1925" s="19" t="str">
        <f>IF(ISNA(VLOOKUP(AM1925,dim_numeratordenominator!B:C,2,FALSE)),"",VLOOKUP(AM1925,dim_numeratordenominator!B:C,2,FALSE))</f>
        <v>Som9NRMQqV7</v>
      </c>
      <c r="AO1925" s="19" t="str">
        <f>IF(ISNA(VLOOKUP(TRIM(E1925),dim_supporttype!A:B,2,FALSE)),"",VLOOKUP(TRIM(E1925),dim_supporttype!A:C,2,FALSE))</f>
        <v>Sub-National</v>
      </c>
      <c r="AP1925" s="19" t="str">
        <f>IF(ISNA(VLOOKUP(AO1925,dim_supporttype!B:C,2,FALSE)),"",VLOOKUP(AO1925,dim_supporttype!B:C,2,FALSE))</f>
        <v>jJDHP9KXvzJ</v>
      </c>
      <c r="AQ1925" s="19" t="str">
        <f>IF(ISNA(VLOOKUP(TRIM(F1925),dim_disaggs!A:B,2,FALSE)),"No Disagg",VLOOKUP(TRIM(F1925),dim_disaggs!A:B,2,FALSE))</f>
        <v>Sex</v>
      </c>
      <c r="AR1925" s="19" t="str">
        <f>IF(ISNA(VLOOKUP(AQ1925,dim_disaggs!B:C,2,FALSE)),"",VLOOKUP(AQ1925,dim_disaggs!B:C,2,FALSE))</f>
        <v>sdHeplyj1SL</v>
      </c>
      <c r="AS1925" s="72"/>
      <c r="AT1925" s="66"/>
      <c r="AU1925" s="72" t="s">
        <v>755</v>
      </c>
      <c r="AV1925" s="73" t="s">
        <v>755</v>
      </c>
      <c r="AW1925" s="66" t="s">
        <v>755</v>
      </c>
      <c r="AX1925" s="66" t="s">
        <v>755</v>
      </c>
      <c r="AY1925" s="20"/>
      <c r="AZ1925" s="20"/>
      <c r="BA1925" s="105" t="str">
        <f t="shared" si="279"/>
        <v/>
      </c>
      <c r="BB1925" s="20" t="str">
        <f t="shared" si="280"/>
        <v/>
      </c>
      <c r="BC1925" s="20"/>
      <c r="BD1925" s="20"/>
      <c r="BE1925" s="75"/>
      <c r="BF1925" s="73"/>
      <c r="BG1925" s="55"/>
      <c r="BH1925" s="76"/>
      <c r="BI1925" s="20"/>
      <c r="BJ1925" s="20"/>
      <c r="BK1925" s="55"/>
      <c r="BL1925" s="71"/>
      <c r="BM1925" s="77"/>
      <c r="BN1925" s="78"/>
      <c r="BO1925" s="77"/>
      <c r="BP1925" s="78"/>
    </row>
    <row r="1926" spans="1:68" s="3" customFormat="1" ht="18" x14ac:dyDescent="0.2">
      <c r="A1926" s="22" t="s">
        <v>95</v>
      </c>
      <c r="B1926" s="5" t="s">
        <v>20582</v>
      </c>
      <c r="C1926" s="22" t="s">
        <v>20577</v>
      </c>
      <c r="D1926" s="22" t="s">
        <v>1</v>
      </c>
      <c r="E1926" s="22" t="s">
        <v>77</v>
      </c>
      <c r="F1926" s="22" t="s">
        <v>20578</v>
      </c>
      <c r="G1926" s="22" t="s">
        <v>20086</v>
      </c>
      <c r="H1926" s="22" t="s">
        <v>20588</v>
      </c>
      <c r="I1926" s="19">
        <f t="shared" si="272"/>
        <v>36</v>
      </c>
      <c r="J1926" s="20"/>
      <c r="K1926" s="22" t="s">
        <v>20579</v>
      </c>
      <c r="L1926" s="95" t="str">
        <f>IF(M1926&lt;&gt;"",IF(NOT(ISNA(INDEX(cc!B:B,MATCH(M1926,cc!A:A,0)))),INDEX(cc!B:B,MATCH(M1926,cc!A:A,0)),"0"),"")</f>
        <v>Age (&lt;1-50+-uk, 12), Sex and No Contact Outcome</v>
      </c>
      <c r="M1926" s="99" t="s">
        <v>21539</v>
      </c>
      <c r="N1926" s="28" t="str">
        <f t="shared" si="273"/>
        <v/>
      </c>
      <c r="O1926" s="19" t="str">
        <f t="shared" si="275"/>
        <v>TX_ML (N, DSD, Age/Sex/ARTNoContactReason): On ART no clinical contact</v>
      </c>
      <c r="P1926" s="19" t="str">
        <f t="shared" si="276"/>
        <v>TX_ML (N, DSD, Age/Sex/ARTNoContactReason): On ART no clinical contact</v>
      </c>
      <c r="Q1926" s="19" t="str">
        <f t="shared" si="274"/>
        <v>TX_ML (N, DSD, Age/Sex/ARTNoContact)</v>
      </c>
      <c r="R1926" s="19" t="str">
        <f t="shared" si="277"/>
        <v>TX_ML_N_DSD_Age_Sex_ARTNoContact</v>
      </c>
      <c r="S1926" s="19" t="str">
        <f t="shared" si="278"/>
        <v>TX_ML_N_DSD_Age_Sex_ARTNoContact_</v>
      </c>
      <c r="T1926" s="19" t="b">
        <f>NOT(ISNA(VLOOKUP(B1926,dbcodes!A:B,2,FALSE)))</f>
        <v>1</v>
      </c>
      <c r="U1926" s="19" t="str">
        <f>IF(ISNA(VLOOKUP(B1926,dbcodes!A:B,2,FALSE)),des!R2048,VLOOKUP(B1926,dbcodes!A:B,2,FALSE))</f>
        <v>TX_ML_N_DSD_Age_Sex_ARTNoContact</v>
      </c>
      <c r="V1926" s="20"/>
      <c r="W1926" s="107" t="str">
        <f>IF(ISNA(VLOOKUP(C1926,descriptions!A:B,2,FALSE)),des!V2048,IF(G1926=" TARGET","Target ","")&amp;VLOOKUP(C1926,descriptions!A:B,2,FALSE))</f>
        <v>Number of ART patients with no clinical contact since their last expected contact</v>
      </c>
      <c r="X1926" s="22" t="s">
        <v>4</v>
      </c>
      <c r="Y1926" s="20" t="s">
        <v>831</v>
      </c>
      <c r="Z1926" s="20" t="s">
        <v>836</v>
      </c>
      <c r="AA1926" s="20" t="s">
        <v>102</v>
      </c>
      <c r="AB1926" s="20" t="s">
        <v>755</v>
      </c>
      <c r="AC1926" s="19" t="str">
        <f>IF(AB1926&lt;&gt;"",IF(NOT(ISNA(INDEX(os!A:A,MATCH(AB1926,os!B:B,0)))),INDEX(os!A:A,MATCH(AB1926,os!B:B,0)),"0"),"")</f>
        <v/>
      </c>
      <c r="AD1926" s="20" t="s">
        <v>830</v>
      </c>
      <c r="AE1926" s="20"/>
      <c r="AF1926" s="20"/>
      <c r="AG1926" s="20"/>
      <c r="AH1926" s="93" t="str">
        <f>IF(NOT(ISNA(VLOOKUP(B:B,ResultsTargets!A:A,1,0))),"TRUE","")</f>
        <v/>
      </c>
      <c r="AI1926" s="19" t="str">
        <f>IF(ISNA(VLOOKUP(C1926,dim_techarea!A:B,2,FALSE)),"",VLOOKUP(C1926,dim_techarea!A:B,2,FALSE))</f>
        <v>TX_ML</v>
      </c>
      <c r="AJ1926" s="19" t="str">
        <f>IF(ISNA(VLOOKUP(AI1926,dim_techarea!B:C,2,FALSE)),"",VLOOKUP(AI1926,dim_techarea!B:C,2,FALSE))</f>
        <v>cSTYDtvP0Nt</v>
      </c>
      <c r="AK1926" s="19" t="str">
        <f>IF(ISNA(VLOOKUP(TRIM(G1926),dim_targetsresults!A:B,2,FALSE)),"",VLOOKUP(TRIM(G1926),dim_targetsresults!A:C,2,FALSE))</f>
        <v>MER Results</v>
      </c>
      <c r="AL1926" s="19" t="str">
        <f>IF(ISNA(VLOOKUP(AK1926,dim_targetsresults!B:C,2,FALSE)),"",VLOOKUP(AK1926,dim_targetsresults!B:C,2,FALSE))</f>
        <v>Jh0jDM5yQ2E</v>
      </c>
      <c r="AM1926" s="19" t="str">
        <f>IF(ISNA(VLOOKUP(TRIM(D1926),dim_numeratordenominator!A:B,2,FALSE)),"",VLOOKUP(TRIM(D1926),dim_numeratordenominator!A:C,2,FALSE))</f>
        <v>Numerator</v>
      </c>
      <c r="AN1926" s="19" t="str">
        <f>IF(ISNA(VLOOKUP(AM1926,dim_numeratordenominator!B:C,2,FALSE)),"",VLOOKUP(AM1926,dim_numeratordenominator!B:C,2,FALSE))</f>
        <v>Som9NRMQqV7</v>
      </c>
      <c r="AO1926" s="19" t="str">
        <f>IF(ISNA(VLOOKUP(TRIM(E1926),dim_supporttype!A:B,2,FALSE)),"",VLOOKUP(TRIM(E1926),dim_supporttype!A:C,2,FALSE))</f>
        <v>DSD</v>
      </c>
      <c r="AP1926" s="19" t="str">
        <f>IF(ISNA(VLOOKUP(AO1926,dim_supporttype!B:C,2,FALSE)),"",VLOOKUP(AO1926,dim_supporttype!B:C,2,FALSE))</f>
        <v>iM13vdNLWKb</v>
      </c>
      <c r="AQ1926" s="19" t="str">
        <f>IF(ISNA(VLOOKUP(TRIM(F1926),dim_disaggs!A:B,2,FALSE)),"No Disagg",VLOOKUP(TRIM(F1926),dim_disaggs!A:B,2,FALSE))</f>
        <v>Age/Sex/ARTNoContactReason</v>
      </c>
      <c r="AR1926" s="19" t="str">
        <f>IF(ISNA(VLOOKUP(AQ1926,dim_disaggs!B:C,2,FALSE)),"",VLOOKUP(AQ1926,dim_disaggs!B:C,2,FALSE))</f>
        <v>emCc2YRvti9</v>
      </c>
      <c r="AS1926" s="72"/>
      <c r="AT1926" s="66"/>
      <c r="AU1926" s="72" t="s">
        <v>755</v>
      </c>
      <c r="AV1926" s="73" t="s">
        <v>755</v>
      </c>
      <c r="AW1926" s="66" t="s">
        <v>755</v>
      </c>
      <c r="AX1926" s="66" t="s">
        <v>755</v>
      </c>
      <c r="AY1926" s="20"/>
      <c r="AZ1926" s="20"/>
      <c r="BA1926" s="105" t="str">
        <f t="shared" si="279"/>
        <v>Top Level Numerator</v>
      </c>
      <c r="BB1926" s="20" t="str">
        <f t="shared" si="280"/>
        <v>PE5QVF0w4xj</v>
      </c>
      <c r="BC1926" s="20"/>
      <c r="BD1926" s="20"/>
      <c r="BE1926" s="75" t="s">
        <v>755</v>
      </c>
      <c r="BF1926" s="73" t="s">
        <v>755</v>
      </c>
      <c r="BG1926" s="55"/>
      <c r="BH1926" s="76"/>
      <c r="BI1926" s="20"/>
      <c r="BJ1926" s="20"/>
      <c r="BK1926" s="55" t="s">
        <v>20634</v>
      </c>
      <c r="BL1926" s="71" t="s">
        <v>20636</v>
      </c>
      <c r="BM1926" s="77" t="s">
        <v>755</v>
      </c>
      <c r="BN1926" s="78" t="s">
        <v>755</v>
      </c>
      <c r="BO1926" s="77" t="s">
        <v>755</v>
      </c>
      <c r="BP1926" s="78" t="s">
        <v>755</v>
      </c>
    </row>
    <row r="1927" spans="1:68" s="3" customFormat="1" ht="18" x14ac:dyDescent="0.2">
      <c r="A1927" s="22" t="s">
        <v>95</v>
      </c>
      <c r="B1927" s="5" t="s">
        <v>20583</v>
      </c>
      <c r="C1927" s="22" t="s">
        <v>20577</v>
      </c>
      <c r="D1927" s="22" t="s">
        <v>1</v>
      </c>
      <c r="E1927" s="22" t="s">
        <v>78</v>
      </c>
      <c r="F1927" s="22" t="s">
        <v>20578</v>
      </c>
      <c r="G1927" s="22" t="s">
        <v>20086</v>
      </c>
      <c r="H1927" s="22" t="s">
        <v>20588</v>
      </c>
      <c r="I1927" s="19">
        <f t="shared" si="272"/>
        <v>35</v>
      </c>
      <c r="J1927" s="20"/>
      <c r="K1927" s="22" t="s">
        <v>20579</v>
      </c>
      <c r="L1927" s="95" t="str">
        <f>IF(M1927&lt;&gt;"",IF(NOT(ISNA(INDEX(cc!B:B,MATCH(M1927,cc!A:A,0)))),INDEX(cc!B:B,MATCH(M1927,cc!A:A,0)),"0"),"")</f>
        <v>Age (&lt;1-50+-uk, 12), Sex and No Contact Outcome</v>
      </c>
      <c r="M1927" s="99" t="s">
        <v>21539</v>
      </c>
      <c r="N1927" s="28" t="str">
        <f t="shared" si="273"/>
        <v/>
      </c>
      <c r="O1927" s="19" t="str">
        <f t="shared" si="275"/>
        <v>TX_ML (N, TA, Age/Sex/ARTNoContactReason): On ART no clinical contact</v>
      </c>
      <c r="P1927" s="19" t="str">
        <f t="shared" si="276"/>
        <v>TX_ML (N, TA, Age/Sex/ARTNoContactReason): On ART no clinical contact</v>
      </c>
      <c r="Q1927" s="19" t="str">
        <f t="shared" si="274"/>
        <v>TX_ML (N, TA, Age/Sex/ARTNoContact)</v>
      </c>
      <c r="R1927" s="19" t="str">
        <f t="shared" si="277"/>
        <v>TX_ML_N_TA_Age_Sex_ARTNoContact</v>
      </c>
      <c r="S1927" s="19" t="str">
        <f t="shared" si="278"/>
        <v>TX_ML_N_TA_Age_Sex_ARTNoContact_</v>
      </c>
      <c r="T1927" s="19" t="b">
        <f>NOT(ISNA(VLOOKUP(B1927,dbcodes!A:B,2,FALSE)))</f>
        <v>1</v>
      </c>
      <c r="U1927" s="19" t="str">
        <f>IF(ISNA(VLOOKUP(B1927,dbcodes!A:B,2,FALSE)),des!R2049,VLOOKUP(B1927,dbcodes!A:B,2,FALSE))</f>
        <v>TX_ML_N_TA_Age_Sex_ARTNoContact</v>
      </c>
      <c r="V1927" s="20"/>
      <c r="W1927" s="107" t="str">
        <f>IF(ISNA(VLOOKUP(C1927,descriptions!A:B,2,FALSE)),des!V2049,IF(G1927=" TARGET","Target ","")&amp;VLOOKUP(C1927,descriptions!A:B,2,FALSE))</f>
        <v>Number of ART patients with no clinical contact since their last expected contact</v>
      </c>
      <c r="X1927" s="22" t="s">
        <v>4</v>
      </c>
      <c r="Y1927" s="20" t="s">
        <v>831</v>
      </c>
      <c r="Z1927" s="20" t="s">
        <v>836</v>
      </c>
      <c r="AA1927" s="20" t="s">
        <v>102</v>
      </c>
      <c r="AB1927" s="20" t="s">
        <v>755</v>
      </c>
      <c r="AC1927" s="19" t="str">
        <f>IF(AB1927&lt;&gt;"",IF(NOT(ISNA(INDEX(os!A:A,MATCH(AB1927,os!B:B,0)))),INDEX(os!A:A,MATCH(AB1927,os!B:B,0)),"0"),"")</f>
        <v/>
      </c>
      <c r="AD1927" s="20" t="s">
        <v>830</v>
      </c>
      <c r="AE1927" s="20"/>
      <c r="AF1927" s="20"/>
      <c r="AG1927" s="20"/>
      <c r="AH1927" s="93" t="str">
        <f>IF(NOT(ISNA(VLOOKUP(B:B,ResultsTargets!A:A,1,0))),"TRUE","")</f>
        <v/>
      </c>
      <c r="AI1927" s="19" t="str">
        <f>IF(ISNA(VLOOKUP(C1927,dim_techarea!A:B,2,FALSE)),"",VLOOKUP(C1927,dim_techarea!A:B,2,FALSE))</f>
        <v>TX_ML</v>
      </c>
      <c r="AJ1927" s="19" t="str">
        <f>IF(ISNA(VLOOKUP(AI1927,dim_techarea!B:C,2,FALSE)),"",VLOOKUP(AI1927,dim_techarea!B:C,2,FALSE))</f>
        <v>cSTYDtvP0Nt</v>
      </c>
      <c r="AK1927" s="19" t="str">
        <f>IF(ISNA(VLOOKUP(TRIM(G1927),dim_targetsresults!A:B,2,FALSE)),"",VLOOKUP(TRIM(G1927),dim_targetsresults!A:C,2,FALSE))</f>
        <v>MER Results</v>
      </c>
      <c r="AL1927" s="19" t="str">
        <f>IF(ISNA(VLOOKUP(AK1927,dim_targetsresults!B:C,2,FALSE)),"",VLOOKUP(AK1927,dim_targetsresults!B:C,2,FALSE))</f>
        <v>Jh0jDM5yQ2E</v>
      </c>
      <c r="AM1927" s="19" t="str">
        <f>IF(ISNA(VLOOKUP(TRIM(D1927),dim_numeratordenominator!A:B,2,FALSE)),"",VLOOKUP(TRIM(D1927),dim_numeratordenominator!A:C,2,FALSE))</f>
        <v>Numerator</v>
      </c>
      <c r="AN1927" s="19" t="str">
        <f>IF(ISNA(VLOOKUP(AM1927,dim_numeratordenominator!B:C,2,FALSE)),"",VLOOKUP(AM1927,dim_numeratordenominator!B:C,2,FALSE))</f>
        <v>Som9NRMQqV7</v>
      </c>
      <c r="AO1927" s="19" t="str">
        <f>IF(ISNA(VLOOKUP(TRIM(E1927),dim_supporttype!A:B,2,FALSE)),"",VLOOKUP(TRIM(E1927),dim_supporttype!A:C,2,FALSE))</f>
        <v>TA</v>
      </c>
      <c r="AP1927" s="19" t="str">
        <f>IF(ISNA(VLOOKUP(AO1927,dim_supporttype!B:C,2,FALSE)),"",VLOOKUP(AO1927,dim_supporttype!B:C,2,FALSE))</f>
        <v>cRAGKdWIDn4</v>
      </c>
      <c r="AQ1927" s="19" t="str">
        <f>IF(ISNA(VLOOKUP(TRIM(F1927),dim_disaggs!A:B,2,FALSE)),"No Disagg",VLOOKUP(TRIM(F1927),dim_disaggs!A:B,2,FALSE))</f>
        <v>Age/Sex/ARTNoContactReason</v>
      </c>
      <c r="AR1927" s="19" t="str">
        <f>IF(ISNA(VLOOKUP(AQ1927,dim_disaggs!B:C,2,FALSE)),"",VLOOKUP(AQ1927,dim_disaggs!B:C,2,FALSE))</f>
        <v>emCc2YRvti9</v>
      </c>
      <c r="AS1927" s="72"/>
      <c r="AT1927" s="66"/>
      <c r="AU1927" s="72" t="s">
        <v>755</v>
      </c>
      <c r="AV1927" s="73" t="s">
        <v>755</v>
      </c>
      <c r="AW1927" s="66" t="s">
        <v>755</v>
      </c>
      <c r="AX1927" s="66" t="s">
        <v>755</v>
      </c>
      <c r="AY1927" s="20"/>
      <c r="AZ1927" s="20"/>
      <c r="BA1927" s="105" t="str">
        <f t="shared" si="279"/>
        <v>Top Level Numerator</v>
      </c>
      <c r="BB1927" s="20" t="str">
        <f t="shared" si="280"/>
        <v>PE5QVF0w4xj</v>
      </c>
      <c r="BC1927" s="20"/>
      <c r="BD1927" s="20"/>
      <c r="BE1927" s="75" t="s">
        <v>755</v>
      </c>
      <c r="BF1927" s="73" t="s">
        <v>755</v>
      </c>
      <c r="BG1927" s="55"/>
      <c r="BH1927" s="76"/>
      <c r="BI1927" s="20"/>
      <c r="BJ1927" s="20"/>
      <c r="BK1927" s="55" t="s">
        <v>20634</v>
      </c>
      <c r="BL1927" s="71" t="s">
        <v>20636</v>
      </c>
      <c r="BM1927" s="77" t="s">
        <v>755</v>
      </c>
      <c r="BN1927" s="78" t="s">
        <v>755</v>
      </c>
      <c r="BO1927" s="77" t="s">
        <v>755</v>
      </c>
      <c r="BP1927" s="78" t="s">
        <v>755</v>
      </c>
    </row>
    <row r="1928" spans="1:68" s="3" customFormat="1" x14ac:dyDescent="0.2">
      <c r="A1928" s="22" t="s">
        <v>95</v>
      </c>
      <c r="B1928" s="5" t="s">
        <v>21105</v>
      </c>
      <c r="C1928" s="22" t="s">
        <v>20577</v>
      </c>
      <c r="D1928" s="22" t="s">
        <v>1</v>
      </c>
      <c r="E1928" s="22" t="s">
        <v>264</v>
      </c>
      <c r="F1928" s="22"/>
      <c r="G1928" s="22" t="s">
        <v>2442</v>
      </c>
      <c r="H1928" s="22"/>
      <c r="I1928" s="19">
        <f t="shared" si="272"/>
        <v>31</v>
      </c>
      <c r="J1928" s="20"/>
      <c r="K1928" s="22" t="s">
        <v>20579</v>
      </c>
      <c r="L1928" s="95" t="str">
        <f>IF(M1928&lt;&gt;"",IF(NOT(ISNA(INDEX(cc!B:B,MATCH(M1928,cc!A:A,0)))),INDEX(cc!B:B,MATCH(M1928,cc!A:A,0)),"0"),"")</f>
        <v>default</v>
      </c>
      <c r="M1928" s="97" t="s">
        <v>13</v>
      </c>
      <c r="N1928" s="28" t="str">
        <f t="shared" si="273"/>
        <v xml:space="preserve"> TARGET</v>
      </c>
      <c r="O1928" s="19" t="str">
        <f t="shared" si="275"/>
        <v>TX_ML (N, DSD_NARRATIVE) TARGET: On ART no clinical contact</v>
      </c>
      <c r="P1928" s="19" t="str">
        <f t="shared" si="276"/>
        <v>TX_ML (N, DSD_NARRATIVE) TARGET: On ART no clinical contact</v>
      </c>
      <c r="Q1928" s="19" t="str">
        <f t="shared" si="274"/>
        <v>TX_ML (N, DSD_NARRATIVE) TARGET</v>
      </c>
      <c r="R1928" s="19" t="str">
        <f t="shared" si="277"/>
        <v>TX_ML_N_DSD_NARRATIVE_TARGET</v>
      </c>
      <c r="S1928" s="19" t="str">
        <f t="shared" si="278"/>
        <v>TX_ML_N_DSD_NARRATIVE_TARGET</v>
      </c>
      <c r="T1928" s="19" t="b">
        <f>NOT(ISNA(VLOOKUP(B1928,dbcodes!A:B,2,FALSE)))</f>
        <v>1</v>
      </c>
      <c r="U1928" s="19" t="str">
        <f>IF(ISNA(VLOOKUP(B1928,dbcodes!A:B,2,FALSE)),des!R2094,VLOOKUP(B1928,dbcodes!A:B,2,FALSE))</f>
        <v>TX_ML_N_DSD_NARRATIVE_TARGET</v>
      </c>
      <c r="V1928" s="20"/>
      <c r="W1928" s="107" t="str">
        <f>IF(ISNA(VLOOKUP(C1928,descriptions!A:B,2,FALSE)),des!V2094,IF(G1928=" TARGET","Target ","")&amp;VLOOKUP(C1928,descriptions!A:B,2,FALSE))</f>
        <v>Target Number of ART patients with no clinical contact since their last expected contact</v>
      </c>
      <c r="X1928" s="20" t="s">
        <v>9</v>
      </c>
      <c r="Y1928" s="20" t="s">
        <v>831</v>
      </c>
      <c r="Z1928" s="20" t="s">
        <v>836</v>
      </c>
      <c r="AA1928" s="20" t="s">
        <v>102</v>
      </c>
      <c r="AB1928" s="20" t="s">
        <v>755</v>
      </c>
      <c r="AC1928" s="19" t="str">
        <f>IF(AB1928&lt;&gt;"",IF(NOT(ISNA(INDEX(os!A:A,MATCH(AB1928,os!B:B,0)))),INDEX(os!A:A,MATCH(AB1928,os!B:B,0)),"0"),"")</f>
        <v/>
      </c>
      <c r="AD1928" s="20" t="s">
        <v>830</v>
      </c>
      <c r="AE1928" s="20"/>
      <c r="AF1928" s="20"/>
      <c r="AG1928" s="20"/>
      <c r="AH1928" s="93" t="str">
        <f>IF(NOT(ISNA(VLOOKUP(B:B,ResultsTargets!A:A,1,0))),"TRUE","")</f>
        <v/>
      </c>
      <c r="AI1928" s="19" t="str">
        <f>IF(ISNA(VLOOKUP(C1928,dim_techarea!A:B,2,FALSE)),"",VLOOKUP(C1928,dim_techarea!A:B,2,FALSE))</f>
        <v>TX_ML</v>
      </c>
      <c r="AJ1928" s="19" t="str">
        <f>IF(ISNA(VLOOKUP(AI1928,dim_techarea!B:C,2,FALSE)),"",VLOOKUP(AI1928,dim_techarea!B:C,2,FALSE))</f>
        <v>cSTYDtvP0Nt</v>
      </c>
      <c r="AK1928" s="19" t="str">
        <f>IF(ISNA(VLOOKUP(TRIM(G1928),dim_targetsresults!A:B,2,FALSE)),"",VLOOKUP(TRIM(G1928),dim_targetsresults!A:C,2,FALSE))</f>
        <v>MER Targets</v>
      </c>
      <c r="AL1928" s="19" t="str">
        <f>IF(ISNA(VLOOKUP(AK1928,dim_targetsresults!B:C,2,FALSE)),"",VLOOKUP(AK1928,dim_targetsresults!B:C,2,FALSE))</f>
        <v>W8imnja2Owd</v>
      </c>
      <c r="AM1928" s="19" t="str">
        <f>IF(ISNA(VLOOKUP(TRIM(D1928),dim_numeratordenominator!A:B,2,FALSE)),"",VLOOKUP(TRIM(D1928),dim_numeratordenominator!A:C,2,FALSE))</f>
        <v>Numerator</v>
      </c>
      <c r="AN1928" s="19" t="str">
        <f>IF(ISNA(VLOOKUP(AM1928,dim_numeratordenominator!B:C,2,FALSE)),"",VLOOKUP(AM1928,dim_numeratordenominator!B:C,2,FALSE))</f>
        <v>Som9NRMQqV7</v>
      </c>
      <c r="AO1928" s="19" t="str">
        <f>IF(ISNA(VLOOKUP(TRIM(E1928),dim_supporttype!A:B,2,FALSE)),"",VLOOKUP(TRIM(E1928),dim_supporttype!A:C,2,FALSE))</f>
        <v>DSD Narratives</v>
      </c>
      <c r="AP1928" s="19" t="str">
        <f>IF(ISNA(VLOOKUP(AO1928,dim_supporttype!B:C,2,FALSE)),"",VLOOKUP(AO1928,dim_supporttype!B:C,2,FALSE))</f>
        <v>ySGf8v2q9Rm</v>
      </c>
      <c r="AQ1928" s="19" t="str">
        <f>IF(ISNA(VLOOKUP(TRIM(F1928),dim_disaggs!A:B,2,FALSE)),"No Disagg",VLOOKUP(TRIM(F1928),dim_disaggs!A:B,2,FALSE))</f>
        <v>No Disagg</v>
      </c>
      <c r="AR1928" s="19" t="str">
        <f>IF(ISNA(VLOOKUP(AQ1928,dim_disaggs!B:C,2,FALSE)),"",VLOOKUP(AQ1928,dim_disaggs!B:C,2,FALSE))</f>
        <v>werJlVT6sf3</v>
      </c>
      <c r="AS1928" s="72"/>
      <c r="AT1928" s="66"/>
      <c r="AU1928" s="72" t="s">
        <v>755</v>
      </c>
      <c r="AV1928" s="73" t="s">
        <v>755</v>
      </c>
      <c r="AW1928" s="66" t="s">
        <v>755</v>
      </c>
      <c r="AX1928" s="66" t="s">
        <v>755</v>
      </c>
      <c r="AY1928" s="20"/>
      <c r="AZ1928" s="20"/>
      <c r="BA1928" s="105" t="str">
        <f t="shared" si="279"/>
        <v/>
      </c>
      <c r="BB1928" s="20" t="str">
        <f t="shared" si="280"/>
        <v/>
      </c>
      <c r="BC1928" s="20"/>
      <c r="BD1928" s="20"/>
      <c r="BE1928" s="75" t="s">
        <v>755</v>
      </c>
      <c r="BF1928" s="73" t="s">
        <v>755</v>
      </c>
      <c r="BG1928" s="55"/>
      <c r="BH1928" s="76" t="s">
        <v>755</v>
      </c>
      <c r="BI1928" s="20"/>
      <c r="BJ1928" s="20" t="s">
        <v>755</v>
      </c>
      <c r="BK1928" s="55" t="s">
        <v>755</v>
      </c>
      <c r="BL1928" s="71" t="s">
        <v>755</v>
      </c>
      <c r="BM1928" s="77" t="s">
        <v>755</v>
      </c>
      <c r="BN1928" s="78" t="s">
        <v>755</v>
      </c>
      <c r="BO1928" s="77" t="s">
        <v>755</v>
      </c>
      <c r="BP1928" s="78" t="s">
        <v>755</v>
      </c>
    </row>
    <row r="1929" spans="1:68" s="3" customFormat="1" x14ac:dyDescent="0.2">
      <c r="A1929" s="22" t="s">
        <v>95</v>
      </c>
      <c r="B1929" s="5" t="s">
        <v>21106</v>
      </c>
      <c r="C1929" s="22" t="s">
        <v>20577</v>
      </c>
      <c r="D1929" s="22" t="s">
        <v>1</v>
      </c>
      <c r="E1929" s="22" t="s">
        <v>265</v>
      </c>
      <c r="F1929" s="22"/>
      <c r="G1929" s="22" t="s">
        <v>2442</v>
      </c>
      <c r="H1929" s="22"/>
      <c r="I1929" s="19">
        <f t="shared" si="272"/>
        <v>30</v>
      </c>
      <c r="J1929" s="20"/>
      <c r="K1929" s="22" t="s">
        <v>20579</v>
      </c>
      <c r="L1929" s="95" t="str">
        <f>IF(M1929&lt;&gt;"",IF(NOT(ISNA(INDEX(cc!B:B,MATCH(M1929,cc!A:A,0)))),INDEX(cc!B:B,MATCH(M1929,cc!A:A,0)),"0"),"")</f>
        <v>default</v>
      </c>
      <c r="M1929" s="97" t="s">
        <v>13</v>
      </c>
      <c r="N1929" s="28" t="str">
        <f t="shared" si="273"/>
        <v xml:space="preserve"> TARGET</v>
      </c>
      <c r="O1929" s="19" t="str">
        <f t="shared" si="275"/>
        <v>TX_ML (N, TA_NARRATIVE) TARGET: On ART no clinical contact</v>
      </c>
      <c r="P1929" s="19" t="str">
        <f t="shared" si="276"/>
        <v>TX_ML (N, TA_NARRATIVE) TARGET: On ART no clinical contact</v>
      </c>
      <c r="Q1929" s="19" t="str">
        <f t="shared" si="274"/>
        <v>TX_ML (N, TA_NARRATIVE) TARGET</v>
      </c>
      <c r="R1929" s="19" t="str">
        <f t="shared" si="277"/>
        <v>TX_ML_N_TA_NARRATIVE_TARGET</v>
      </c>
      <c r="S1929" s="19" t="str">
        <f t="shared" si="278"/>
        <v>TX_ML_N_TA_NARRATIVE_TARGET</v>
      </c>
      <c r="T1929" s="19" t="b">
        <f>NOT(ISNA(VLOOKUP(B1929,dbcodes!A:B,2,FALSE)))</f>
        <v>1</v>
      </c>
      <c r="U1929" s="19" t="str">
        <f>IF(ISNA(VLOOKUP(B1929,dbcodes!A:B,2,FALSE)),des!R2095,VLOOKUP(B1929,dbcodes!A:B,2,FALSE))</f>
        <v>TX_ML_N_TA_NARRATIVE_TARGET</v>
      </c>
      <c r="V1929" s="20"/>
      <c r="W1929" s="107" t="str">
        <f>IF(ISNA(VLOOKUP(C1929,descriptions!A:B,2,FALSE)),des!V2095,IF(G1929=" TARGET","Target ","")&amp;VLOOKUP(C1929,descriptions!A:B,2,FALSE))</f>
        <v>Target Number of ART patients with no clinical contact since their last expected contact</v>
      </c>
      <c r="X1929" s="20" t="s">
        <v>9</v>
      </c>
      <c r="Y1929" s="20" t="s">
        <v>831</v>
      </c>
      <c r="Z1929" s="20" t="s">
        <v>836</v>
      </c>
      <c r="AA1929" s="20" t="s">
        <v>102</v>
      </c>
      <c r="AB1929" s="20" t="s">
        <v>755</v>
      </c>
      <c r="AC1929" s="19" t="str">
        <f>IF(AB1929&lt;&gt;"",IF(NOT(ISNA(INDEX(os!A:A,MATCH(AB1929,os!B:B,0)))),INDEX(os!A:A,MATCH(AB1929,os!B:B,0)),"0"),"")</f>
        <v/>
      </c>
      <c r="AD1929" s="20" t="s">
        <v>830</v>
      </c>
      <c r="AE1929" s="20"/>
      <c r="AF1929" s="20"/>
      <c r="AG1929" s="20"/>
      <c r="AH1929" s="93" t="str">
        <f>IF(NOT(ISNA(VLOOKUP(B:B,ResultsTargets!A:A,1,0))),"TRUE","")</f>
        <v/>
      </c>
      <c r="AI1929" s="19" t="str">
        <f>IF(ISNA(VLOOKUP(C1929,dim_techarea!A:B,2,FALSE)),"",VLOOKUP(C1929,dim_techarea!A:B,2,FALSE))</f>
        <v>TX_ML</v>
      </c>
      <c r="AJ1929" s="19" t="str">
        <f>IF(ISNA(VLOOKUP(AI1929,dim_techarea!B:C,2,FALSE)),"",VLOOKUP(AI1929,dim_techarea!B:C,2,FALSE))</f>
        <v>cSTYDtvP0Nt</v>
      </c>
      <c r="AK1929" s="19" t="str">
        <f>IF(ISNA(VLOOKUP(TRIM(G1929),dim_targetsresults!A:B,2,FALSE)),"",VLOOKUP(TRIM(G1929),dim_targetsresults!A:C,2,FALSE))</f>
        <v>MER Targets</v>
      </c>
      <c r="AL1929" s="19" t="str">
        <f>IF(ISNA(VLOOKUP(AK1929,dim_targetsresults!B:C,2,FALSE)),"",VLOOKUP(AK1929,dim_targetsresults!B:C,2,FALSE))</f>
        <v>W8imnja2Owd</v>
      </c>
      <c r="AM1929" s="19" t="str">
        <f>IF(ISNA(VLOOKUP(TRIM(D1929),dim_numeratordenominator!A:B,2,FALSE)),"",VLOOKUP(TRIM(D1929),dim_numeratordenominator!A:C,2,FALSE))</f>
        <v>Numerator</v>
      </c>
      <c r="AN1929" s="19" t="str">
        <f>IF(ISNA(VLOOKUP(AM1929,dim_numeratordenominator!B:C,2,FALSE)),"",VLOOKUP(AM1929,dim_numeratordenominator!B:C,2,FALSE))</f>
        <v>Som9NRMQqV7</v>
      </c>
      <c r="AO1929" s="19" t="str">
        <f>IF(ISNA(VLOOKUP(TRIM(E1929),dim_supporttype!A:B,2,FALSE)),"",VLOOKUP(TRIM(E1929),dim_supporttype!A:C,2,FALSE))</f>
        <v>TA Narratives</v>
      </c>
      <c r="AP1929" s="19" t="str">
        <f>IF(ISNA(VLOOKUP(AO1929,dim_supporttype!B:C,2,FALSE)),"",VLOOKUP(AO1929,dim_supporttype!B:C,2,FALSE))</f>
        <v>aBZapfNWlIU</v>
      </c>
      <c r="AQ1929" s="19" t="str">
        <f>IF(ISNA(VLOOKUP(TRIM(F1929),dim_disaggs!A:B,2,FALSE)),"No Disagg",VLOOKUP(TRIM(F1929),dim_disaggs!A:B,2,FALSE))</f>
        <v>No Disagg</v>
      </c>
      <c r="AR1929" s="19" t="str">
        <f>IF(ISNA(VLOOKUP(AQ1929,dim_disaggs!B:C,2,FALSE)),"",VLOOKUP(AQ1929,dim_disaggs!B:C,2,FALSE))</f>
        <v>werJlVT6sf3</v>
      </c>
      <c r="AS1929" s="72"/>
      <c r="AT1929" s="66"/>
      <c r="AU1929" s="72" t="s">
        <v>755</v>
      </c>
      <c r="AV1929" s="73" t="s">
        <v>755</v>
      </c>
      <c r="AW1929" s="66" t="s">
        <v>755</v>
      </c>
      <c r="AX1929" s="66" t="s">
        <v>755</v>
      </c>
      <c r="AY1929" s="20"/>
      <c r="AZ1929" s="20"/>
      <c r="BA1929" s="105" t="str">
        <f t="shared" si="279"/>
        <v/>
      </c>
      <c r="BB1929" s="20" t="str">
        <f t="shared" si="280"/>
        <v/>
      </c>
      <c r="BC1929" s="20"/>
      <c r="BD1929" s="20"/>
      <c r="BE1929" s="75" t="s">
        <v>755</v>
      </c>
      <c r="BF1929" s="73" t="s">
        <v>755</v>
      </c>
      <c r="BG1929" s="55"/>
      <c r="BH1929" s="76" t="s">
        <v>755</v>
      </c>
      <c r="BI1929" s="20"/>
      <c r="BJ1929" s="20" t="s">
        <v>755</v>
      </c>
      <c r="BK1929" s="55" t="s">
        <v>755</v>
      </c>
      <c r="BL1929" s="71" t="s">
        <v>755</v>
      </c>
      <c r="BM1929" s="77" t="s">
        <v>755</v>
      </c>
      <c r="BN1929" s="78" t="s">
        <v>755</v>
      </c>
      <c r="BO1929" s="77" t="s">
        <v>755</v>
      </c>
      <c r="BP1929" s="78" t="s">
        <v>755</v>
      </c>
    </row>
    <row r="1930" spans="1:68" s="3" customFormat="1" x14ac:dyDescent="0.2">
      <c r="A1930" s="20" t="s">
        <v>95</v>
      </c>
      <c r="B1930" s="20" t="s">
        <v>1899</v>
      </c>
      <c r="C1930" s="20" t="s">
        <v>80</v>
      </c>
      <c r="D1930" s="20" t="s">
        <v>1</v>
      </c>
      <c r="E1930" s="20" t="s">
        <v>77</v>
      </c>
      <c r="F1930" s="20" t="s">
        <v>4156</v>
      </c>
      <c r="G1930" s="20" t="s">
        <v>20086</v>
      </c>
      <c r="H1930" s="20" t="s">
        <v>18672</v>
      </c>
      <c r="I1930" s="19">
        <f t="shared" si="272"/>
        <v>28</v>
      </c>
      <c r="J1930" s="20" t="s">
        <v>755</v>
      </c>
      <c r="K1930" s="20" t="s">
        <v>82</v>
      </c>
      <c r="L1930" s="95" t="str">
        <f>IF(M1930&lt;&gt;"",IF(NOT(ISNA(INDEX(cc!B:B,MATCH(M1930,cc!A:A,0)))),INDEX(cc!B:B,MATCH(M1930,cc!A:A,0)),"0"),"")</f>
        <v>Age (&lt;1-15+,3) and Sex</v>
      </c>
      <c r="M1930" s="97" t="s">
        <v>4019</v>
      </c>
      <c r="N1930" s="28" t="str">
        <f t="shared" si="273"/>
        <v/>
      </c>
      <c r="O1930" s="19" t="str">
        <f t="shared" si="275"/>
        <v>TX_NEW (N, DSD, Age Aggregated/Sex): New on ART</v>
      </c>
      <c r="P1930" s="19" t="str">
        <f t="shared" si="276"/>
        <v>TX_NEW (N, DSD, Age Aggregated/Sex): New on ART</v>
      </c>
      <c r="Q1930" s="19" t="str">
        <f t="shared" si="274"/>
        <v>TX_NEW (N, DSD, Age Agg/Sex)</v>
      </c>
      <c r="R1930" s="19" t="str">
        <f t="shared" si="277"/>
        <v>TX_NEW_N_DSD_Age_Agg_Sex</v>
      </c>
      <c r="S1930" s="19" t="str">
        <f t="shared" si="278"/>
        <v>TX_NEW_N_DSD_Age_Agg_Sex_</v>
      </c>
      <c r="T1930" s="19" t="b">
        <f>NOT(ISNA(VLOOKUP(B1930,dbcodes!A:B,2,FALSE)))</f>
        <v>1</v>
      </c>
      <c r="U1930" s="19" t="str">
        <f>IF(ISNA(VLOOKUP(B1930,dbcodes!A:B,2,FALSE)),des!R1514,VLOOKUP(B1930,dbcodes!A:B,2,FALSE))</f>
        <v>TX_NEW_N_DSD_Age_Sex_Agg</v>
      </c>
      <c r="V1930" s="20"/>
      <c r="W1930" s="107" t="str">
        <f>IF(ISNA(VLOOKUP(C1930,descriptions!A:B,2,FALSE)),des!V1514,IF(G1930=" TARGET","Target ","")&amp;VLOOKUP(C1930,descriptions!A:B,2,FALSE))</f>
        <v>Number of adults and children newly enrolled on antiretroviral therapy (ART)</v>
      </c>
      <c r="X1930" s="20" t="s">
        <v>4</v>
      </c>
      <c r="Y1930" s="20" t="s">
        <v>831</v>
      </c>
      <c r="Z1930" s="20" t="s">
        <v>836</v>
      </c>
      <c r="AA1930" s="20" t="s">
        <v>102</v>
      </c>
      <c r="AB1930" s="20" t="s">
        <v>755</v>
      </c>
      <c r="AC1930" s="19" t="str">
        <f>IF(AB1930&lt;&gt;"",IF(NOT(ISNA(INDEX(os!A:A,MATCH(AB1930,os!B:B,0)))),INDEX(os!A:A,MATCH(AB1930,os!B:B,0)),"0"),"")</f>
        <v/>
      </c>
      <c r="AD1930" s="20" t="s">
        <v>830</v>
      </c>
      <c r="AE1930" s="20"/>
      <c r="AF1930" s="20"/>
      <c r="AG1930" s="20"/>
      <c r="AH1930" s="93" t="str">
        <f>IF(NOT(ISNA(VLOOKUP(B:B,ResultsTargets!A:A,1,0))),"TRUE","")</f>
        <v/>
      </c>
      <c r="AI1930" s="19" t="str">
        <f>IF(ISNA(VLOOKUP(C1930,dim_techarea!A:B,2,FALSE)),"",VLOOKUP(C1930,dim_techarea!A:B,2,FALSE))</f>
        <v>TX_NEW</v>
      </c>
      <c r="AJ1930" s="19" t="str">
        <f>IF(ISNA(VLOOKUP(AI1930,dim_techarea!B:C,2,FALSE)),"",VLOOKUP(AI1930,dim_techarea!B:C,2,FALSE))</f>
        <v>udCop657yzi</v>
      </c>
      <c r="AK1930" s="19" t="str">
        <f>IF(ISNA(VLOOKUP(TRIM(G1930),dim_targetsresults!A:B,2,FALSE)),"",VLOOKUP(TRIM(G1930),dim_targetsresults!A:C,2,FALSE))</f>
        <v>MER Results</v>
      </c>
      <c r="AL1930" s="19" t="str">
        <f>IF(ISNA(VLOOKUP(AK1930,dim_targetsresults!B:C,2,FALSE)),"",VLOOKUP(AK1930,dim_targetsresults!B:C,2,FALSE))</f>
        <v>Jh0jDM5yQ2E</v>
      </c>
      <c r="AM1930" s="19" t="str">
        <f>IF(ISNA(VLOOKUP(TRIM(D1930),dim_numeratordenominator!A:B,2,FALSE)),"",VLOOKUP(TRIM(D1930),dim_numeratordenominator!A:C,2,FALSE))</f>
        <v>Numerator</v>
      </c>
      <c r="AN1930" s="19" t="str">
        <f>IF(ISNA(VLOOKUP(AM1930,dim_numeratordenominator!B:C,2,FALSE)),"",VLOOKUP(AM1930,dim_numeratordenominator!B:C,2,FALSE))</f>
        <v>Som9NRMQqV7</v>
      </c>
      <c r="AO1930" s="19" t="str">
        <f>IF(ISNA(VLOOKUP(TRIM(E1930),dim_supporttype!A:B,2,FALSE)),"",VLOOKUP(TRIM(E1930),dim_supporttype!A:C,2,FALSE))</f>
        <v>DSD</v>
      </c>
      <c r="AP1930" s="19" t="str">
        <f>IF(ISNA(VLOOKUP(AO1930,dim_supporttype!B:C,2,FALSE)),"",VLOOKUP(AO1930,dim_supporttype!B:C,2,FALSE))</f>
        <v>iM13vdNLWKb</v>
      </c>
      <c r="AQ1930" s="19" t="str">
        <f>IF(ISNA(VLOOKUP(TRIM(F1930),dim_disaggs!A:B,2,FALSE)),"No Disagg",VLOOKUP(TRIM(F1930),dim_disaggs!A:B,2,FALSE))</f>
        <v>Age Aggregated/Sex</v>
      </c>
      <c r="AR1930" s="19" t="str">
        <f>IF(ISNA(VLOOKUP(AQ1930,dim_disaggs!B:C,2,FALSE)),"",VLOOKUP(AQ1930,dim_disaggs!B:C,2,FALSE))</f>
        <v>KMhxXDjVseT</v>
      </c>
      <c r="AS1930" s="72"/>
      <c r="AT1930" s="66"/>
      <c r="AU1930" s="72" t="s">
        <v>755</v>
      </c>
      <c r="AV1930" s="73" t="s">
        <v>755</v>
      </c>
      <c r="AW1930" s="66" t="s">
        <v>755</v>
      </c>
      <c r="AX1930" s="66" t="s">
        <v>755</v>
      </c>
      <c r="AY1930" s="20"/>
      <c r="AZ1930" s="20"/>
      <c r="BA1930" s="105" t="str">
        <f t="shared" si="279"/>
        <v/>
      </c>
      <c r="BB1930" s="20" t="str">
        <f t="shared" si="280"/>
        <v/>
      </c>
      <c r="BC1930" s="20"/>
      <c r="BD1930" s="20"/>
      <c r="BE1930" s="75" t="s">
        <v>755</v>
      </c>
      <c r="BF1930" s="73" t="s">
        <v>755</v>
      </c>
      <c r="BG1930" s="55" t="s">
        <v>755</v>
      </c>
      <c r="BH1930" s="76" t="s">
        <v>755</v>
      </c>
      <c r="BI1930" s="20" t="s">
        <v>755</v>
      </c>
      <c r="BJ1930" s="20" t="s">
        <v>755</v>
      </c>
      <c r="BK1930" s="55" t="s">
        <v>755</v>
      </c>
      <c r="BL1930" s="71" t="s">
        <v>755</v>
      </c>
      <c r="BM1930" s="77" t="s">
        <v>755</v>
      </c>
      <c r="BN1930" s="78" t="s">
        <v>755</v>
      </c>
      <c r="BO1930" s="77" t="s">
        <v>755</v>
      </c>
      <c r="BP1930" s="78" t="s">
        <v>755</v>
      </c>
    </row>
    <row r="1931" spans="1:68" s="3" customFormat="1" x14ac:dyDescent="0.2">
      <c r="A1931" s="20" t="s">
        <v>95</v>
      </c>
      <c r="B1931" s="20" t="s">
        <v>92</v>
      </c>
      <c r="C1931" s="20" t="s">
        <v>80</v>
      </c>
      <c r="D1931" s="20" t="s">
        <v>1</v>
      </c>
      <c r="E1931" s="20" t="s">
        <v>77</v>
      </c>
      <c r="F1931" s="20" t="s">
        <v>4156</v>
      </c>
      <c r="G1931" s="20" t="s">
        <v>20086</v>
      </c>
      <c r="H1931" s="20" t="s">
        <v>18672</v>
      </c>
      <c r="I1931" s="19">
        <f t="shared" si="272"/>
        <v>31</v>
      </c>
      <c r="J1931" s="20" t="s">
        <v>205</v>
      </c>
      <c r="K1931" s="20" t="s">
        <v>82</v>
      </c>
      <c r="L1931" s="95" t="str">
        <f>IF(M1931&lt;&gt;"",IF(NOT(ISNA(INDEX(cc!B:B,MATCH(M1931,cc!A:A,0)))),INDEX(cc!B:B,MATCH(M1931,cc!A:A,0)),"0"),"")</f>
        <v>Age (&lt;15,15+-uk, 2) and Sex w/ Unknown</v>
      </c>
      <c r="M1931" s="97" t="s">
        <v>552</v>
      </c>
      <c r="N1931" s="28" t="str">
        <f t="shared" si="273"/>
        <v/>
      </c>
      <c r="O1931" s="19" t="str">
        <f t="shared" si="275"/>
        <v>TX_NEW (N, DSD, Age Aggregated/Sex) v2: New on ART</v>
      </c>
      <c r="P1931" s="19" t="str">
        <f t="shared" si="276"/>
        <v>TX_NEW (N, DSD, Age Aggregated/Sex) v2: New on ART</v>
      </c>
      <c r="Q1931" s="19" t="str">
        <f t="shared" si="274"/>
        <v>TX_NEW (N, DSD, Age Agg/Sex) v2</v>
      </c>
      <c r="R1931" s="19" t="str">
        <f t="shared" si="277"/>
        <v>TX_NEW_N_DSD_Age_Agg_Sex_v2</v>
      </c>
      <c r="S1931" s="19" t="str">
        <f t="shared" si="278"/>
        <v>TX_NEW_N_DSD_Age_Agg_Sex_v2</v>
      </c>
      <c r="T1931" s="19" t="b">
        <f>NOT(ISNA(VLOOKUP(B1931,dbcodes!A:B,2,FALSE)))</f>
        <v>1</v>
      </c>
      <c r="U1931" s="19" t="str">
        <f>IF(ISNA(VLOOKUP(B1931,dbcodes!A:B,2,FALSE)),des!R1515,VLOOKUP(B1931,dbcodes!A:B,2,FALSE))</f>
        <v>TX_NEW_N_DSD_Aggregated_Age_Sex_v2</v>
      </c>
      <c r="V1931" s="20"/>
      <c r="W1931" s="107" t="str">
        <f>IF(ISNA(VLOOKUP(C1931,descriptions!A:B,2,FALSE)),des!V1515,IF(G1931=" TARGET","Target ","")&amp;VLOOKUP(C1931,descriptions!A:B,2,FALSE))</f>
        <v>Number of adults and children newly enrolled on antiretroviral therapy (ART)</v>
      </c>
      <c r="X1931" s="20" t="s">
        <v>4</v>
      </c>
      <c r="Y1931" s="20" t="s">
        <v>831</v>
      </c>
      <c r="Z1931" s="20" t="s">
        <v>836</v>
      </c>
      <c r="AA1931" s="20" t="s">
        <v>102</v>
      </c>
      <c r="AB1931" s="20" t="s">
        <v>755</v>
      </c>
      <c r="AC1931" s="19" t="str">
        <f>IF(AB1931&lt;&gt;"",IF(NOT(ISNA(INDEX(os!A:A,MATCH(AB1931,os!B:B,0)))),INDEX(os!A:A,MATCH(AB1931,os!B:B,0)),"0"),"")</f>
        <v/>
      </c>
      <c r="AD1931" s="20" t="s">
        <v>830</v>
      </c>
      <c r="AE1931" s="20"/>
      <c r="AF1931" s="20"/>
      <c r="AG1931" s="20"/>
      <c r="AH1931" s="93" t="str">
        <f>IF(NOT(ISNA(VLOOKUP(B:B,ResultsTargets!A:A,1,0))),"TRUE","")</f>
        <v/>
      </c>
      <c r="AI1931" s="19" t="str">
        <f>IF(ISNA(VLOOKUP(C1931,dim_techarea!A:B,2,FALSE)),"",VLOOKUP(C1931,dim_techarea!A:B,2,FALSE))</f>
        <v>TX_NEW</v>
      </c>
      <c r="AJ1931" s="19" t="str">
        <f>IF(ISNA(VLOOKUP(AI1931,dim_techarea!B:C,2,FALSE)),"",VLOOKUP(AI1931,dim_techarea!B:C,2,FALSE))</f>
        <v>udCop657yzi</v>
      </c>
      <c r="AK1931" s="19" t="str">
        <f>IF(ISNA(VLOOKUP(TRIM(G1931),dim_targetsresults!A:B,2,FALSE)),"",VLOOKUP(TRIM(G1931),dim_targetsresults!A:C,2,FALSE))</f>
        <v>MER Results</v>
      </c>
      <c r="AL1931" s="19" t="str">
        <f>IF(ISNA(VLOOKUP(AK1931,dim_targetsresults!B:C,2,FALSE)),"",VLOOKUP(AK1931,dim_targetsresults!B:C,2,FALSE))</f>
        <v>Jh0jDM5yQ2E</v>
      </c>
      <c r="AM1931" s="19" t="str">
        <f>IF(ISNA(VLOOKUP(TRIM(D1931),dim_numeratordenominator!A:B,2,FALSE)),"",VLOOKUP(TRIM(D1931),dim_numeratordenominator!A:C,2,FALSE))</f>
        <v>Numerator</v>
      </c>
      <c r="AN1931" s="19" t="str">
        <f>IF(ISNA(VLOOKUP(AM1931,dim_numeratordenominator!B:C,2,FALSE)),"",VLOOKUP(AM1931,dim_numeratordenominator!B:C,2,FALSE))</f>
        <v>Som9NRMQqV7</v>
      </c>
      <c r="AO1931" s="19" t="str">
        <f>IF(ISNA(VLOOKUP(TRIM(E1931),dim_supporttype!A:B,2,FALSE)),"",VLOOKUP(TRIM(E1931),dim_supporttype!A:C,2,FALSE))</f>
        <v>DSD</v>
      </c>
      <c r="AP1931" s="19" t="str">
        <f>IF(ISNA(VLOOKUP(AO1931,dim_supporttype!B:C,2,FALSE)),"",VLOOKUP(AO1931,dim_supporttype!B:C,2,FALSE))</f>
        <v>iM13vdNLWKb</v>
      </c>
      <c r="AQ1931" s="19" t="str">
        <f>IF(ISNA(VLOOKUP(TRIM(F1931),dim_disaggs!A:B,2,FALSE)),"No Disagg",VLOOKUP(TRIM(F1931),dim_disaggs!A:B,2,FALSE))</f>
        <v>Age Aggregated/Sex</v>
      </c>
      <c r="AR1931" s="19" t="str">
        <f>IF(ISNA(VLOOKUP(AQ1931,dim_disaggs!B:C,2,FALSE)),"",VLOOKUP(AQ1931,dim_disaggs!B:C,2,FALSE))</f>
        <v>KMhxXDjVseT</v>
      </c>
      <c r="AS1931" s="72"/>
      <c r="AT1931" s="66"/>
      <c r="AU1931" s="72" t="s">
        <v>755</v>
      </c>
      <c r="AV1931" s="73" t="s">
        <v>755</v>
      </c>
      <c r="AW1931" s="66" t="s">
        <v>755</v>
      </c>
      <c r="AX1931" s="66" t="s">
        <v>755</v>
      </c>
      <c r="AY1931" s="20"/>
      <c r="AZ1931" s="20"/>
      <c r="BA1931" s="105" t="str">
        <f t="shared" si="279"/>
        <v/>
      </c>
      <c r="BB1931" s="20" t="str">
        <f t="shared" si="280"/>
        <v/>
      </c>
      <c r="BC1931" s="20"/>
      <c r="BD1931" s="20"/>
      <c r="BE1931" s="75" t="s">
        <v>755</v>
      </c>
      <c r="BF1931" s="73" t="s">
        <v>755</v>
      </c>
      <c r="BG1931" s="55" t="s">
        <v>755</v>
      </c>
      <c r="BH1931" s="76" t="s">
        <v>755</v>
      </c>
      <c r="BI1931" s="20" t="s">
        <v>755</v>
      </c>
      <c r="BJ1931" s="20" t="s">
        <v>755</v>
      </c>
      <c r="BK1931" s="55" t="s">
        <v>755</v>
      </c>
      <c r="BL1931" s="71" t="s">
        <v>755</v>
      </c>
      <c r="BM1931" s="77" t="s">
        <v>755</v>
      </c>
      <c r="BN1931" s="78" t="s">
        <v>755</v>
      </c>
      <c r="BO1931" s="77" t="s">
        <v>755</v>
      </c>
      <c r="BP1931" s="78" t="s">
        <v>755</v>
      </c>
    </row>
    <row r="1932" spans="1:68" s="3" customFormat="1" x14ac:dyDescent="0.2">
      <c r="A1932" s="20" t="s">
        <v>95</v>
      </c>
      <c r="B1932" s="20" t="s">
        <v>1910</v>
      </c>
      <c r="C1932" s="20" t="s">
        <v>80</v>
      </c>
      <c r="D1932" s="20" t="s">
        <v>1</v>
      </c>
      <c r="E1932" s="20" t="s">
        <v>78</v>
      </c>
      <c r="F1932" s="20" t="s">
        <v>4156</v>
      </c>
      <c r="G1932" s="20" t="s">
        <v>20086</v>
      </c>
      <c r="H1932" s="20" t="s">
        <v>18672</v>
      </c>
      <c r="I1932" s="19">
        <f t="shared" si="272"/>
        <v>27</v>
      </c>
      <c r="J1932" s="20" t="s">
        <v>755</v>
      </c>
      <c r="K1932" s="20" t="s">
        <v>82</v>
      </c>
      <c r="L1932" s="95" t="str">
        <f>IF(M1932&lt;&gt;"",IF(NOT(ISNA(INDEX(cc!B:B,MATCH(M1932,cc!A:A,0)))),INDEX(cc!B:B,MATCH(M1932,cc!A:A,0)),"0"),"")</f>
        <v>Age (&lt;1-15+,3) and Sex</v>
      </c>
      <c r="M1932" s="97" t="s">
        <v>4019</v>
      </c>
      <c r="N1932" s="28" t="str">
        <f t="shared" si="273"/>
        <v/>
      </c>
      <c r="O1932" s="19" t="str">
        <f t="shared" si="275"/>
        <v>TX_NEW (N, TA, Age Aggregated/Sex): New on ART</v>
      </c>
      <c r="P1932" s="19" t="str">
        <f t="shared" si="276"/>
        <v>TX_NEW (N, TA, Age Aggregated/Sex): New on ART</v>
      </c>
      <c r="Q1932" s="19" t="str">
        <f t="shared" si="274"/>
        <v>TX_NEW (N, TA, Age Agg/Sex)</v>
      </c>
      <c r="R1932" s="19" t="str">
        <f t="shared" si="277"/>
        <v>TX_NEW_N_TA_Age_Agg_Sex</v>
      </c>
      <c r="S1932" s="19" t="str">
        <f t="shared" si="278"/>
        <v>TX_NEW_N_TA_Age_Agg_Sex_</v>
      </c>
      <c r="T1932" s="19" t="b">
        <f>NOT(ISNA(VLOOKUP(B1932,dbcodes!A:B,2,FALSE)))</f>
        <v>1</v>
      </c>
      <c r="U1932" s="19" t="str">
        <f>IF(ISNA(VLOOKUP(B1932,dbcodes!A:B,2,FALSE)),des!R1516,VLOOKUP(B1932,dbcodes!A:B,2,FALSE))</f>
        <v>TX_NEW_N_TA_Age_Sex_Aggregated</v>
      </c>
      <c r="V1932" s="20"/>
      <c r="W1932" s="107" t="str">
        <f>IF(ISNA(VLOOKUP(C1932,descriptions!A:B,2,FALSE)),des!V1516,IF(G1932=" TARGET","Target ","")&amp;VLOOKUP(C1932,descriptions!A:B,2,FALSE))</f>
        <v>Number of adults and children newly enrolled on antiretroviral therapy (ART)</v>
      </c>
      <c r="X1932" s="20" t="s">
        <v>4</v>
      </c>
      <c r="Y1932" s="20" t="s">
        <v>831</v>
      </c>
      <c r="Z1932" s="20" t="s">
        <v>836</v>
      </c>
      <c r="AA1932" s="20" t="s">
        <v>102</v>
      </c>
      <c r="AB1932" s="20" t="s">
        <v>755</v>
      </c>
      <c r="AC1932" s="19" t="str">
        <f>IF(AB1932&lt;&gt;"",IF(NOT(ISNA(INDEX(os!A:A,MATCH(AB1932,os!B:B,0)))),INDEX(os!A:A,MATCH(AB1932,os!B:B,0)),"0"),"")</f>
        <v/>
      </c>
      <c r="AD1932" s="20" t="s">
        <v>830</v>
      </c>
      <c r="AE1932" s="20"/>
      <c r="AF1932" s="20"/>
      <c r="AG1932" s="20"/>
      <c r="AH1932" s="93" t="str">
        <f>IF(NOT(ISNA(VLOOKUP(B:B,ResultsTargets!A:A,1,0))),"TRUE","")</f>
        <v/>
      </c>
      <c r="AI1932" s="19" t="str">
        <f>IF(ISNA(VLOOKUP(C1932,dim_techarea!A:B,2,FALSE)),"",VLOOKUP(C1932,dim_techarea!A:B,2,FALSE))</f>
        <v>TX_NEW</v>
      </c>
      <c r="AJ1932" s="19" t="str">
        <f>IF(ISNA(VLOOKUP(AI1932,dim_techarea!B:C,2,FALSE)),"",VLOOKUP(AI1932,dim_techarea!B:C,2,FALSE))</f>
        <v>udCop657yzi</v>
      </c>
      <c r="AK1932" s="19" t="str">
        <f>IF(ISNA(VLOOKUP(TRIM(G1932),dim_targetsresults!A:B,2,FALSE)),"",VLOOKUP(TRIM(G1932),dim_targetsresults!A:C,2,FALSE))</f>
        <v>MER Results</v>
      </c>
      <c r="AL1932" s="19" t="str">
        <f>IF(ISNA(VLOOKUP(AK1932,dim_targetsresults!B:C,2,FALSE)),"",VLOOKUP(AK1932,dim_targetsresults!B:C,2,FALSE))</f>
        <v>Jh0jDM5yQ2E</v>
      </c>
      <c r="AM1932" s="19" t="str">
        <f>IF(ISNA(VLOOKUP(TRIM(D1932),dim_numeratordenominator!A:B,2,FALSE)),"",VLOOKUP(TRIM(D1932),dim_numeratordenominator!A:C,2,FALSE))</f>
        <v>Numerator</v>
      </c>
      <c r="AN1932" s="19" t="str">
        <f>IF(ISNA(VLOOKUP(AM1932,dim_numeratordenominator!B:C,2,FALSE)),"",VLOOKUP(AM1932,dim_numeratordenominator!B:C,2,FALSE))</f>
        <v>Som9NRMQqV7</v>
      </c>
      <c r="AO1932" s="19" t="str">
        <f>IF(ISNA(VLOOKUP(TRIM(E1932),dim_supporttype!A:B,2,FALSE)),"",VLOOKUP(TRIM(E1932),dim_supporttype!A:C,2,FALSE))</f>
        <v>TA</v>
      </c>
      <c r="AP1932" s="19" t="str">
        <f>IF(ISNA(VLOOKUP(AO1932,dim_supporttype!B:C,2,FALSE)),"",VLOOKUP(AO1932,dim_supporttype!B:C,2,FALSE))</f>
        <v>cRAGKdWIDn4</v>
      </c>
      <c r="AQ1932" s="19" t="str">
        <f>IF(ISNA(VLOOKUP(TRIM(F1932),dim_disaggs!A:B,2,FALSE)),"No Disagg",VLOOKUP(TRIM(F1932),dim_disaggs!A:B,2,FALSE))</f>
        <v>Age Aggregated/Sex</v>
      </c>
      <c r="AR1932" s="19" t="str">
        <f>IF(ISNA(VLOOKUP(AQ1932,dim_disaggs!B:C,2,FALSE)),"",VLOOKUP(AQ1932,dim_disaggs!B:C,2,FALSE))</f>
        <v>KMhxXDjVseT</v>
      </c>
      <c r="AS1932" s="72"/>
      <c r="AT1932" s="66"/>
      <c r="AU1932" s="72" t="s">
        <v>755</v>
      </c>
      <c r="AV1932" s="73" t="s">
        <v>755</v>
      </c>
      <c r="AW1932" s="66" t="s">
        <v>755</v>
      </c>
      <c r="AX1932" s="66" t="s">
        <v>755</v>
      </c>
      <c r="AY1932" s="20"/>
      <c r="AZ1932" s="20"/>
      <c r="BA1932" s="105" t="str">
        <f t="shared" si="279"/>
        <v/>
      </c>
      <c r="BB1932" s="20" t="str">
        <f t="shared" si="280"/>
        <v/>
      </c>
      <c r="BC1932" s="20"/>
      <c r="BD1932" s="20"/>
      <c r="BE1932" s="75" t="s">
        <v>755</v>
      </c>
      <c r="BF1932" s="73" t="s">
        <v>755</v>
      </c>
      <c r="BG1932" s="55" t="s">
        <v>755</v>
      </c>
      <c r="BH1932" s="76" t="s">
        <v>755</v>
      </c>
      <c r="BI1932" s="20" t="s">
        <v>755</v>
      </c>
      <c r="BJ1932" s="20" t="s">
        <v>755</v>
      </c>
      <c r="BK1932" s="55" t="s">
        <v>755</v>
      </c>
      <c r="BL1932" s="71" t="s">
        <v>755</v>
      </c>
      <c r="BM1932" s="77" t="s">
        <v>755</v>
      </c>
      <c r="BN1932" s="78" t="s">
        <v>755</v>
      </c>
      <c r="BO1932" s="77" t="s">
        <v>755</v>
      </c>
      <c r="BP1932" s="78" t="s">
        <v>755</v>
      </c>
    </row>
    <row r="1933" spans="1:68" s="3" customFormat="1" x14ac:dyDescent="0.2">
      <c r="A1933" s="20" t="s">
        <v>95</v>
      </c>
      <c r="B1933" s="20" t="s">
        <v>94</v>
      </c>
      <c r="C1933" s="20" t="s">
        <v>80</v>
      </c>
      <c r="D1933" s="20" t="s">
        <v>1</v>
      </c>
      <c r="E1933" s="20" t="s">
        <v>78</v>
      </c>
      <c r="F1933" s="20" t="s">
        <v>4156</v>
      </c>
      <c r="G1933" s="20" t="s">
        <v>20086</v>
      </c>
      <c r="H1933" s="20" t="s">
        <v>18672</v>
      </c>
      <c r="I1933" s="19">
        <f t="shared" si="272"/>
        <v>30</v>
      </c>
      <c r="J1933" s="22" t="s">
        <v>205</v>
      </c>
      <c r="K1933" s="20" t="s">
        <v>82</v>
      </c>
      <c r="L1933" s="95" t="str">
        <f>IF(M1933&lt;&gt;"",IF(NOT(ISNA(INDEX(cc!B:B,MATCH(M1933,cc!A:A,0)))),INDEX(cc!B:B,MATCH(M1933,cc!A:A,0)),"0"),"")</f>
        <v>Age (&lt;15,15+-uk, 2) and Sex w/ Unknown</v>
      </c>
      <c r="M1933" s="97" t="s">
        <v>552</v>
      </c>
      <c r="N1933" s="28" t="str">
        <f t="shared" si="273"/>
        <v/>
      </c>
      <c r="O1933" s="19" t="str">
        <f t="shared" si="275"/>
        <v>TX_NEW (N, TA, Age Aggregated/Sex) v2: New on ART</v>
      </c>
      <c r="P1933" s="19" t="str">
        <f t="shared" si="276"/>
        <v>TX_NEW (N, TA, Age Aggregated/Sex) v2: New on ART</v>
      </c>
      <c r="Q1933" s="19" t="str">
        <f t="shared" si="274"/>
        <v>TX_NEW (N, TA, Age Agg/Sex) v2</v>
      </c>
      <c r="R1933" s="19" t="str">
        <f t="shared" si="277"/>
        <v>TX_NEW_N_TA_Age_Agg_Sex_v2</v>
      </c>
      <c r="S1933" s="19" t="str">
        <f t="shared" si="278"/>
        <v>TX_NEW_N_TA_Age_Agg_Sex_v2</v>
      </c>
      <c r="T1933" s="19" t="b">
        <f>NOT(ISNA(VLOOKUP(B1933,dbcodes!A:B,2,FALSE)))</f>
        <v>1</v>
      </c>
      <c r="U1933" s="19" t="str">
        <f>IF(ISNA(VLOOKUP(B1933,dbcodes!A:B,2,FALSE)),des!R1517,VLOOKUP(B1933,dbcodes!A:B,2,FALSE))</f>
        <v>TX_NEW_N_TA_Aggregated_Age_Sex_v2</v>
      </c>
      <c r="V1933" s="20"/>
      <c r="W1933" s="107" t="str">
        <f>IF(ISNA(VLOOKUP(C1933,descriptions!A:B,2,FALSE)),des!V1517,IF(G1933=" TARGET","Target ","")&amp;VLOOKUP(C1933,descriptions!A:B,2,FALSE))</f>
        <v>Number of adults and children newly enrolled on antiretroviral therapy (ART)</v>
      </c>
      <c r="X1933" s="20" t="s">
        <v>4</v>
      </c>
      <c r="Y1933" s="20" t="s">
        <v>831</v>
      </c>
      <c r="Z1933" s="20" t="s">
        <v>836</v>
      </c>
      <c r="AA1933" s="20" t="s">
        <v>102</v>
      </c>
      <c r="AB1933" s="20" t="s">
        <v>755</v>
      </c>
      <c r="AC1933" s="19" t="str">
        <f>IF(AB1933&lt;&gt;"",IF(NOT(ISNA(INDEX(os!A:A,MATCH(AB1933,os!B:B,0)))),INDEX(os!A:A,MATCH(AB1933,os!B:B,0)),"0"),"")</f>
        <v/>
      </c>
      <c r="AD1933" s="20" t="s">
        <v>830</v>
      </c>
      <c r="AE1933" s="20"/>
      <c r="AF1933" s="20"/>
      <c r="AG1933" s="20"/>
      <c r="AH1933" s="93" t="str">
        <f>IF(NOT(ISNA(VLOOKUP(B:B,ResultsTargets!A:A,1,0))),"TRUE","")</f>
        <v/>
      </c>
      <c r="AI1933" s="19" t="str">
        <f>IF(ISNA(VLOOKUP(C1933,dim_techarea!A:B,2,FALSE)),"",VLOOKUP(C1933,dim_techarea!A:B,2,FALSE))</f>
        <v>TX_NEW</v>
      </c>
      <c r="AJ1933" s="19" t="str">
        <f>IF(ISNA(VLOOKUP(AI1933,dim_techarea!B:C,2,FALSE)),"",VLOOKUP(AI1933,dim_techarea!B:C,2,FALSE))</f>
        <v>udCop657yzi</v>
      </c>
      <c r="AK1933" s="19" t="str">
        <f>IF(ISNA(VLOOKUP(TRIM(G1933),dim_targetsresults!A:B,2,FALSE)),"",VLOOKUP(TRIM(G1933),dim_targetsresults!A:C,2,FALSE))</f>
        <v>MER Results</v>
      </c>
      <c r="AL1933" s="19" t="str">
        <f>IF(ISNA(VLOOKUP(AK1933,dim_targetsresults!B:C,2,FALSE)),"",VLOOKUP(AK1933,dim_targetsresults!B:C,2,FALSE))</f>
        <v>Jh0jDM5yQ2E</v>
      </c>
      <c r="AM1933" s="19" t="str">
        <f>IF(ISNA(VLOOKUP(TRIM(D1933),dim_numeratordenominator!A:B,2,FALSE)),"",VLOOKUP(TRIM(D1933),dim_numeratordenominator!A:C,2,FALSE))</f>
        <v>Numerator</v>
      </c>
      <c r="AN1933" s="19" t="str">
        <f>IF(ISNA(VLOOKUP(AM1933,dim_numeratordenominator!B:C,2,FALSE)),"",VLOOKUP(AM1933,dim_numeratordenominator!B:C,2,FALSE))</f>
        <v>Som9NRMQqV7</v>
      </c>
      <c r="AO1933" s="19" t="str">
        <f>IF(ISNA(VLOOKUP(TRIM(E1933),dim_supporttype!A:B,2,FALSE)),"",VLOOKUP(TRIM(E1933),dim_supporttype!A:C,2,FALSE))</f>
        <v>TA</v>
      </c>
      <c r="AP1933" s="19" t="str">
        <f>IF(ISNA(VLOOKUP(AO1933,dim_supporttype!B:C,2,FALSE)),"",VLOOKUP(AO1933,dim_supporttype!B:C,2,FALSE))</f>
        <v>cRAGKdWIDn4</v>
      </c>
      <c r="AQ1933" s="19" t="str">
        <f>IF(ISNA(VLOOKUP(TRIM(F1933),dim_disaggs!A:B,2,FALSE)),"No Disagg",VLOOKUP(TRIM(F1933),dim_disaggs!A:B,2,FALSE))</f>
        <v>Age Aggregated/Sex</v>
      </c>
      <c r="AR1933" s="19" t="str">
        <f>IF(ISNA(VLOOKUP(AQ1933,dim_disaggs!B:C,2,FALSE)),"",VLOOKUP(AQ1933,dim_disaggs!B:C,2,FALSE))</f>
        <v>KMhxXDjVseT</v>
      </c>
      <c r="AS1933" s="72"/>
      <c r="AT1933" s="66"/>
      <c r="AU1933" s="72" t="s">
        <v>755</v>
      </c>
      <c r="AV1933" s="73" t="s">
        <v>755</v>
      </c>
      <c r="AW1933" s="66" t="s">
        <v>755</v>
      </c>
      <c r="AX1933" s="66" t="s">
        <v>755</v>
      </c>
      <c r="AY1933" s="20"/>
      <c r="AZ1933" s="20"/>
      <c r="BA1933" s="105" t="str">
        <f t="shared" si="279"/>
        <v/>
      </c>
      <c r="BB1933" s="20" t="str">
        <f t="shared" si="280"/>
        <v/>
      </c>
      <c r="BC1933" s="20"/>
      <c r="BD1933" s="20"/>
      <c r="BE1933" s="75" t="s">
        <v>755</v>
      </c>
      <c r="BF1933" s="73" t="s">
        <v>755</v>
      </c>
      <c r="BG1933" s="55" t="s">
        <v>755</v>
      </c>
      <c r="BH1933" s="76" t="s">
        <v>755</v>
      </c>
      <c r="BI1933" s="20" t="s">
        <v>755</v>
      </c>
      <c r="BJ1933" s="20" t="s">
        <v>755</v>
      </c>
      <c r="BK1933" s="55" t="s">
        <v>755</v>
      </c>
      <c r="BL1933" s="71" t="s">
        <v>755</v>
      </c>
      <c r="BM1933" s="77" t="s">
        <v>755</v>
      </c>
      <c r="BN1933" s="78" t="s">
        <v>755</v>
      </c>
      <c r="BO1933" s="77" t="s">
        <v>755</v>
      </c>
      <c r="BP1933" s="78" t="s">
        <v>755</v>
      </c>
    </row>
    <row r="1934" spans="1:68" s="3" customFormat="1" x14ac:dyDescent="0.2">
      <c r="A1934" s="20" t="s">
        <v>95</v>
      </c>
      <c r="B1934" s="20" t="s">
        <v>1901</v>
      </c>
      <c r="C1934" s="20" t="s">
        <v>80</v>
      </c>
      <c r="D1934" s="20" t="s">
        <v>1</v>
      </c>
      <c r="E1934" s="20" t="s">
        <v>77</v>
      </c>
      <c r="F1934" s="20" t="s">
        <v>135</v>
      </c>
      <c r="G1934" s="20" t="s">
        <v>20086</v>
      </c>
      <c r="H1934" s="20" t="s">
        <v>135</v>
      </c>
      <c r="I1934" s="19">
        <f t="shared" si="272"/>
        <v>24</v>
      </c>
      <c r="J1934" s="20" t="s">
        <v>755</v>
      </c>
      <c r="K1934" s="20" t="s">
        <v>82</v>
      </c>
      <c r="L1934" s="95" t="str">
        <f>IF(M1934&lt;&gt;"",IF(NOT(ISNA(INDEX(cc!B:B,MATCH(M1934,cc!A:A,0)))),INDEX(cc!B:B,MATCH(M1934,cc!A:A,0)),"0"),"")</f>
        <v>Age (0-50+,10) and Sex</v>
      </c>
      <c r="M1934" s="97" t="s">
        <v>4004</v>
      </c>
      <c r="N1934" s="28" t="str">
        <f t="shared" si="273"/>
        <v/>
      </c>
      <c r="O1934" s="19" t="str">
        <f t="shared" si="275"/>
        <v>TX_NEW (N, DSD, Age/Sex): New on ART</v>
      </c>
      <c r="P1934" s="19" t="str">
        <f t="shared" si="276"/>
        <v>TX_NEW (N, DSD, Age/Sex): New on ART</v>
      </c>
      <c r="Q1934" s="19" t="str">
        <f t="shared" si="274"/>
        <v>TX_NEW (N, DSD, Age/Sex)</v>
      </c>
      <c r="R1934" s="19" t="str">
        <f t="shared" si="277"/>
        <v>TX_NEW_N_DSD_Age_Sex</v>
      </c>
      <c r="S1934" s="19" t="str">
        <f t="shared" si="278"/>
        <v>TX_NEW_N_DSD_Age_Sex_</v>
      </c>
      <c r="T1934" s="19" t="b">
        <f>NOT(ISNA(VLOOKUP(B1934,dbcodes!A:B,2,FALSE)))</f>
        <v>1</v>
      </c>
      <c r="U1934" s="19" t="str">
        <f>IF(ISNA(VLOOKUP(B1934,dbcodes!A:B,2,FALSE)),des!R1521,VLOOKUP(B1934,dbcodes!A:B,2,FALSE))</f>
        <v>TX_NEW_N_DSD_Age_Sex</v>
      </c>
      <c r="V1934" s="20"/>
      <c r="W1934" s="107" t="str">
        <f>IF(ISNA(VLOOKUP(C1934,descriptions!A:B,2,FALSE)),des!V1521,IF(G1934=" TARGET","Target ","")&amp;VLOOKUP(C1934,descriptions!A:B,2,FALSE))</f>
        <v>Number of adults and children newly enrolled on antiretroviral therapy (ART)</v>
      </c>
      <c r="X1934" s="20" t="s">
        <v>4</v>
      </c>
      <c r="Y1934" s="20" t="s">
        <v>831</v>
      </c>
      <c r="Z1934" s="20" t="s">
        <v>836</v>
      </c>
      <c r="AA1934" s="20" t="s">
        <v>102</v>
      </c>
      <c r="AB1934" s="20" t="s">
        <v>755</v>
      </c>
      <c r="AC1934" s="19" t="str">
        <f>IF(AB1934&lt;&gt;"",IF(NOT(ISNA(INDEX(os!A:A,MATCH(AB1934,os!B:B,0)))),INDEX(os!A:A,MATCH(AB1934,os!B:B,0)),"0"),"")</f>
        <v/>
      </c>
      <c r="AD1934" s="20" t="s">
        <v>830</v>
      </c>
      <c r="AE1934" s="20"/>
      <c r="AF1934" s="20"/>
      <c r="AG1934" s="20"/>
      <c r="AH1934" s="93" t="str">
        <f>IF(NOT(ISNA(VLOOKUP(B:B,ResultsTargets!A:A,1,0))),"TRUE","")</f>
        <v/>
      </c>
      <c r="AI1934" s="19" t="str">
        <f>IF(ISNA(VLOOKUP(C1934,dim_techarea!A:B,2,FALSE)),"",VLOOKUP(C1934,dim_techarea!A:B,2,FALSE))</f>
        <v>TX_NEW</v>
      </c>
      <c r="AJ1934" s="19" t="str">
        <f>IF(ISNA(VLOOKUP(AI1934,dim_techarea!B:C,2,FALSE)),"",VLOOKUP(AI1934,dim_techarea!B:C,2,FALSE))</f>
        <v>udCop657yzi</v>
      </c>
      <c r="AK1934" s="19" t="str">
        <f>IF(ISNA(VLOOKUP(TRIM(G1934),dim_targetsresults!A:B,2,FALSE)),"",VLOOKUP(TRIM(G1934),dim_targetsresults!A:C,2,FALSE))</f>
        <v>MER Results</v>
      </c>
      <c r="AL1934" s="19" t="str">
        <f>IF(ISNA(VLOOKUP(AK1934,dim_targetsresults!B:C,2,FALSE)),"",VLOOKUP(AK1934,dim_targetsresults!B:C,2,FALSE))</f>
        <v>Jh0jDM5yQ2E</v>
      </c>
      <c r="AM1934" s="19" t="str">
        <f>IF(ISNA(VLOOKUP(TRIM(D1934),dim_numeratordenominator!A:B,2,FALSE)),"",VLOOKUP(TRIM(D1934),dim_numeratordenominator!A:C,2,FALSE))</f>
        <v>Numerator</v>
      </c>
      <c r="AN1934" s="19" t="str">
        <f>IF(ISNA(VLOOKUP(AM1934,dim_numeratordenominator!B:C,2,FALSE)),"",VLOOKUP(AM1934,dim_numeratordenominator!B:C,2,FALSE))</f>
        <v>Som9NRMQqV7</v>
      </c>
      <c r="AO1934" s="19" t="str">
        <f>IF(ISNA(VLOOKUP(TRIM(E1934),dim_supporttype!A:B,2,FALSE)),"",VLOOKUP(TRIM(E1934),dim_supporttype!A:C,2,FALSE))</f>
        <v>DSD</v>
      </c>
      <c r="AP1934" s="19" t="str">
        <f>IF(ISNA(VLOOKUP(AO1934,dim_supporttype!B:C,2,FALSE)),"",VLOOKUP(AO1934,dim_supporttype!B:C,2,FALSE))</f>
        <v>iM13vdNLWKb</v>
      </c>
      <c r="AQ1934" s="19" t="str">
        <f>IF(ISNA(VLOOKUP(TRIM(F1934),dim_disaggs!A:B,2,FALSE)),"No Disagg",VLOOKUP(TRIM(F1934),dim_disaggs!A:B,2,FALSE))</f>
        <v>Age/Sex</v>
      </c>
      <c r="AR1934" s="19" t="str">
        <f>IF(ISNA(VLOOKUP(AQ1934,dim_disaggs!B:C,2,FALSE)),"",VLOOKUP(AQ1934,dim_disaggs!B:C,2,FALSE))</f>
        <v>Qbz6SrpmJ1y</v>
      </c>
      <c r="AS1934" s="72"/>
      <c r="AT1934" s="66"/>
      <c r="AU1934" s="72" t="s">
        <v>755</v>
      </c>
      <c r="AV1934" s="73" t="s">
        <v>755</v>
      </c>
      <c r="AW1934" s="66" t="s">
        <v>755</v>
      </c>
      <c r="AX1934" s="66" t="s">
        <v>755</v>
      </c>
      <c r="AY1934" s="20"/>
      <c r="AZ1934" s="20"/>
      <c r="BA1934" s="105" t="str">
        <f t="shared" si="279"/>
        <v/>
      </c>
      <c r="BB1934" s="20" t="str">
        <f t="shared" si="280"/>
        <v/>
      </c>
      <c r="BC1934" s="20"/>
      <c r="BD1934" s="20"/>
      <c r="BE1934" s="75" t="s">
        <v>755</v>
      </c>
      <c r="BF1934" s="73" t="s">
        <v>755</v>
      </c>
      <c r="BG1934" s="55" t="s">
        <v>755</v>
      </c>
      <c r="BH1934" s="76" t="s">
        <v>755</v>
      </c>
      <c r="BI1934" s="20" t="s">
        <v>755</v>
      </c>
      <c r="BJ1934" s="20" t="s">
        <v>755</v>
      </c>
      <c r="BK1934" s="55" t="s">
        <v>755</v>
      </c>
      <c r="BL1934" s="71" t="s">
        <v>755</v>
      </c>
      <c r="BM1934" s="77" t="s">
        <v>755</v>
      </c>
      <c r="BN1934" s="78" t="s">
        <v>755</v>
      </c>
      <c r="BO1934" s="77" t="s">
        <v>755</v>
      </c>
      <c r="BP1934" s="78" t="s">
        <v>755</v>
      </c>
    </row>
    <row r="1935" spans="1:68" s="3" customFormat="1" x14ac:dyDescent="0.2">
      <c r="A1935" s="20" t="s">
        <v>95</v>
      </c>
      <c r="B1935" s="20" t="s">
        <v>1912</v>
      </c>
      <c r="C1935" s="20" t="s">
        <v>80</v>
      </c>
      <c r="D1935" s="20" t="s">
        <v>1</v>
      </c>
      <c r="E1935" s="20" t="s">
        <v>78</v>
      </c>
      <c r="F1935" s="20" t="s">
        <v>135</v>
      </c>
      <c r="G1935" s="20" t="s">
        <v>20086</v>
      </c>
      <c r="H1935" s="20" t="s">
        <v>135</v>
      </c>
      <c r="I1935" s="19">
        <f t="shared" ref="I1935:I1998" si="281">LEN(Q1935)</f>
        <v>23</v>
      </c>
      <c r="J1935" s="20" t="s">
        <v>755</v>
      </c>
      <c r="K1935" s="20" t="s">
        <v>82</v>
      </c>
      <c r="L1935" s="95" t="str">
        <f>IF(M1935&lt;&gt;"",IF(NOT(ISNA(INDEX(cc!B:B,MATCH(M1935,cc!A:A,0)))),INDEX(cc!B:B,MATCH(M1935,cc!A:A,0)),"0"),"")</f>
        <v>Age (0-50+,10) and Sex</v>
      </c>
      <c r="M1935" s="97" t="s">
        <v>4004</v>
      </c>
      <c r="N1935" s="28" t="str">
        <f t="shared" ref="N1935:N1998" si="282">IF(G1935=" RESULT","",G1935)</f>
        <v/>
      </c>
      <c r="O1935" s="19" t="str">
        <f t="shared" si="275"/>
        <v>TX_NEW (N, TA, Age/Sex): New on ART</v>
      </c>
      <c r="P1935" s="19" t="str">
        <f t="shared" si="276"/>
        <v>TX_NEW (N, TA, Age/Sex): New on ART</v>
      </c>
      <c r="Q1935" s="19" t="str">
        <f t="shared" si="274"/>
        <v>TX_NEW (N, TA, Age/Sex)</v>
      </c>
      <c r="R1935" s="19" t="str">
        <f t="shared" si="277"/>
        <v>TX_NEW_N_TA_Age_Sex</v>
      </c>
      <c r="S1935" s="19" t="str">
        <f t="shared" si="278"/>
        <v>TX_NEW_N_TA_Age_Sex_</v>
      </c>
      <c r="T1935" s="19" t="b">
        <f>NOT(ISNA(VLOOKUP(B1935,dbcodes!A:B,2,FALSE)))</f>
        <v>1</v>
      </c>
      <c r="U1935" s="19" t="str">
        <f>IF(ISNA(VLOOKUP(B1935,dbcodes!A:B,2,FALSE)),des!R1522,VLOOKUP(B1935,dbcodes!A:B,2,FALSE))</f>
        <v>TX_NEW_N_TA_Age_Sex</v>
      </c>
      <c r="V1935" s="20"/>
      <c r="W1935" s="107" t="str">
        <f>IF(ISNA(VLOOKUP(C1935,descriptions!A:B,2,FALSE)),des!V1522,IF(G1935=" TARGET","Target ","")&amp;VLOOKUP(C1935,descriptions!A:B,2,FALSE))</f>
        <v>Number of adults and children newly enrolled on antiretroviral therapy (ART)</v>
      </c>
      <c r="X1935" s="20" t="s">
        <v>4</v>
      </c>
      <c r="Y1935" s="20" t="s">
        <v>831</v>
      </c>
      <c r="Z1935" s="20" t="s">
        <v>836</v>
      </c>
      <c r="AA1935" s="20" t="s">
        <v>102</v>
      </c>
      <c r="AB1935" s="20" t="s">
        <v>755</v>
      </c>
      <c r="AC1935" s="19" t="str">
        <f>IF(AB1935&lt;&gt;"",IF(NOT(ISNA(INDEX(os!A:A,MATCH(AB1935,os!B:B,0)))),INDEX(os!A:A,MATCH(AB1935,os!B:B,0)),"0"),"")</f>
        <v/>
      </c>
      <c r="AD1935" s="20" t="s">
        <v>830</v>
      </c>
      <c r="AE1935" s="20"/>
      <c r="AF1935" s="20"/>
      <c r="AG1935" s="20"/>
      <c r="AH1935" s="93" t="str">
        <f>IF(NOT(ISNA(VLOOKUP(B:B,ResultsTargets!A:A,1,0))),"TRUE","")</f>
        <v/>
      </c>
      <c r="AI1935" s="19" t="str">
        <f>IF(ISNA(VLOOKUP(C1935,dim_techarea!A:B,2,FALSE)),"",VLOOKUP(C1935,dim_techarea!A:B,2,FALSE))</f>
        <v>TX_NEW</v>
      </c>
      <c r="AJ1935" s="19" t="str">
        <f>IF(ISNA(VLOOKUP(AI1935,dim_techarea!B:C,2,FALSE)),"",VLOOKUP(AI1935,dim_techarea!B:C,2,FALSE))</f>
        <v>udCop657yzi</v>
      </c>
      <c r="AK1935" s="19" t="str">
        <f>IF(ISNA(VLOOKUP(TRIM(G1935),dim_targetsresults!A:B,2,FALSE)),"",VLOOKUP(TRIM(G1935),dim_targetsresults!A:C,2,FALSE))</f>
        <v>MER Results</v>
      </c>
      <c r="AL1935" s="19" t="str">
        <f>IF(ISNA(VLOOKUP(AK1935,dim_targetsresults!B:C,2,FALSE)),"",VLOOKUP(AK1935,dim_targetsresults!B:C,2,FALSE))</f>
        <v>Jh0jDM5yQ2E</v>
      </c>
      <c r="AM1935" s="19" t="str">
        <f>IF(ISNA(VLOOKUP(TRIM(D1935),dim_numeratordenominator!A:B,2,FALSE)),"",VLOOKUP(TRIM(D1935),dim_numeratordenominator!A:C,2,FALSE))</f>
        <v>Numerator</v>
      </c>
      <c r="AN1935" s="19" t="str">
        <f>IF(ISNA(VLOOKUP(AM1935,dim_numeratordenominator!B:C,2,FALSE)),"",VLOOKUP(AM1935,dim_numeratordenominator!B:C,2,FALSE))</f>
        <v>Som9NRMQqV7</v>
      </c>
      <c r="AO1935" s="19" t="str">
        <f>IF(ISNA(VLOOKUP(TRIM(E1935),dim_supporttype!A:B,2,FALSE)),"",VLOOKUP(TRIM(E1935),dim_supporttype!A:C,2,FALSE))</f>
        <v>TA</v>
      </c>
      <c r="AP1935" s="19" t="str">
        <f>IF(ISNA(VLOOKUP(AO1935,dim_supporttype!B:C,2,FALSE)),"",VLOOKUP(AO1935,dim_supporttype!B:C,2,FALSE))</f>
        <v>cRAGKdWIDn4</v>
      </c>
      <c r="AQ1935" s="19" t="str">
        <f>IF(ISNA(VLOOKUP(TRIM(F1935),dim_disaggs!A:B,2,FALSE)),"No Disagg",VLOOKUP(TRIM(F1935),dim_disaggs!A:B,2,FALSE))</f>
        <v>Age/Sex</v>
      </c>
      <c r="AR1935" s="19" t="str">
        <f>IF(ISNA(VLOOKUP(AQ1935,dim_disaggs!B:C,2,FALSE)),"",VLOOKUP(AQ1935,dim_disaggs!B:C,2,FALSE))</f>
        <v>Qbz6SrpmJ1y</v>
      </c>
      <c r="AS1935" s="72"/>
      <c r="AT1935" s="66"/>
      <c r="AU1935" s="72" t="s">
        <v>755</v>
      </c>
      <c r="AV1935" s="73" t="s">
        <v>755</v>
      </c>
      <c r="AW1935" s="66" t="s">
        <v>755</v>
      </c>
      <c r="AX1935" s="66" t="s">
        <v>755</v>
      </c>
      <c r="AY1935" s="20"/>
      <c r="AZ1935" s="20"/>
      <c r="BA1935" s="105" t="str">
        <f t="shared" si="279"/>
        <v/>
      </c>
      <c r="BB1935" s="20" t="str">
        <f t="shared" si="280"/>
        <v/>
      </c>
      <c r="BC1935" s="20"/>
      <c r="BD1935" s="20"/>
      <c r="BE1935" s="75" t="s">
        <v>755</v>
      </c>
      <c r="BF1935" s="73" t="s">
        <v>755</v>
      </c>
      <c r="BG1935" s="55" t="s">
        <v>755</v>
      </c>
      <c r="BH1935" s="76" t="s">
        <v>755</v>
      </c>
      <c r="BI1935" s="20" t="s">
        <v>755</v>
      </c>
      <c r="BJ1935" s="20" t="s">
        <v>755</v>
      </c>
      <c r="BK1935" s="55" t="s">
        <v>755</v>
      </c>
      <c r="BL1935" s="71" t="s">
        <v>755</v>
      </c>
      <c r="BM1935" s="77" t="s">
        <v>755</v>
      </c>
      <c r="BN1935" s="78" t="s">
        <v>755</v>
      </c>
      <c r="BO1935" s="77" t="s">
        <v>755</v>
      </c>
      <c r="BP1935" s="78" t="s">
        <v>755</v>
      </c>
    </row>
    <row r="1936" spans="1:68" s="3" customFormat="1" x14ac:dyDescent="0.2">
      <c r="A1936" s="20" t="s">
        <v>95</v>
      </c>
      <c r="B1936" s="20" t="s">
        <v>87</v>
      </c>
      <c r="C1936" s="20" t="s">
        <v>80</v>
      </c>
      <c r="D1936" s="20" t="s">
        <v>1</v>
      </c>
      <c r="E1936" s="20" t="s">
        <v>77</v>
      </c>
      <c r="F1936" s="20" t="s">
        <v>88</v>
      </c>
      <c r="G1936" s="20" t="s">
        <v>20086</v>
      </c>
      <c r="H1936" s="20" t="s">
        <v>89</v>
      </c>
      <c r="I1936" s="19">
        <f t="shared" si="281"/>
        <v>27</v>
      </c>
      <c r="J1936" s="20" t="s">
        <v>755</v>
      </c>
      <c r="K1936" s="20" t="s">
        <v>82</v>
      </c>
      <c r="L1936" s="95" t="str">
        <f>IF(M1936&lt;&gt;"",IF(NOT(ISNA(INDEX(cc!B:B,MATCH(M1936,cc!A:A,0)))),INDEX(cc!B:B,MATCH(M1936,cc!A:A,0)),"0"),"")</f>
        <v>Age (10-50+, 5) and Sex</v>
      </c>
      <c r="M1936" s="97" t="s">
        <v>110</v>
      </c>
      <c r="N1936" s="28" t="str">
        <f t="shared" si="282"/>
        <v/>
      </c>
      <c r="O1936" s="19" t="str">
        <f t="shared" si="275"/>
        <v>TX_NEW (N, DSD, AgeAboveTen/Sex): New on ART</v>
      </c>
      <c r="P1936" s="19" t="str">
        <f t="shared" si="276"/>
        <v>TX_NEW (N, DSD, AgeAboveTen/Sex): New on ART</v>
      </c>
      <c r="Q1936" s="19" t="str">
        <f t="shared" si="274"/>
        <v>TX_NEW (N, DSD, Age&gt;10/Sex)</v>
      </c>
      <c r="R1936" s="19" t="str">
        <f t="shared" si="277"/>
        <v>TX_NEW_N_DSD_Agegt10_Sex</v>
      </c>
      <c r="S1936" s="19" t="str">
        <f t="shared" si="278"/>
        <v>TX_NEW_N_DSD_Agegt10_Sex_</v>
      </c>
      <c r="T1936" s="19" t="b">
        <f>NOT(ISNA(VLOOKUP(B1936,dbcodes!A:B,2,FALSE)))</f>
        <v>1</v>
      </c>
      <c r="U1936" s="19" t="str">
        <f>IF(ISNA(VLOOKUP(B1936,dbcodes!A:B,2,FALSE)),des!R1526,VLOOKUP(B1936,dbcodes!A:B,2,FALSE))</f>
        <v>TX_NEW_N_DSD_Agegt10_Sex</v>
      </c>
      <c r="V1936" s="20"/>
      <c r="W1936" s="107" t="str">
        <f>IF(ISNA(VLOOKUP(C1936,descriptions!A:B,2,FALSE)),des!V1526,IF(G1936=" TARGET","Target ","")&amp;VLOOKUP(C1936,descriptions!A:B,2,FALSE))</f>
        <v>Number of adults and children newly enrolled on antiretroviral therapy (ART)</v>
      </c>
      <c r="X1936" s="20" t="s">
        <v>4</v>
      </c>
      <c r="Y1936" s="20" t="s">
        <v>831</v>
      </c>
      <c r="Z1936" s="20" t="s">
        <v>836</v>
      </c>
      <c r="AA1936" s="20" t="s">
        <v>102</v>
      </c>
      <c r="AB1936" s="20" t="s">
        <v>755</v>
      </c>
      <c r="AC1936" s="19" t="str">
        <f>IF(AB1936&lt;&gt;"",IF(NOT(ISNA(INDEX(os!A:A,MATCH(AB1936,os!B:B,0)))),INDEX(os!A:A,MATCH(AB1936,os!B:B,0)),"0"),"")</f>
        <v/>
      </c>
      <c r="AD1936" s="20" t="s">
        <v>830</v>
      </c>
      <c r="AE1936" s="20"/>
      <c r="AF1936" s="20"/>
      <c r="AG1936" s="20"/>
      <c r="AH1936" s="93" t="str">
        <f>IF(NOT(ISNA(VLOOKUP(B:B,ResultsTargets!A:A,1,0))),"TRUE","")</f>
        <v/>
      </c>
      <c r="AI1936" s="19" t="str">
        <f>IF(ISNA(VLOOKUP(C1936,dim_techarea!A:B,2,FALSE)),"",VLOOKUP(C1936,dim_techarea!A:B,2,FALSE))</f>
        <v>TX_NEW</v>
      </c>
      <c r="AJ1936" s="19" t="str">
        <f>IF(ISNA(VLOOKUP(AI1936,dim_techarea!B:C,2,FALSE)),"",VLOOKUP(AI1936,dim_techarea!B:C,2,FALSE))</f>
        <v>udCop657yzi</v>
      </c>
      <c r="AK1936" s="19" t="str">
        <f>IF(ISNA(VLOOKUP(TRIM(G1936),dim_targetsresults!A:B,2,FALSE)),"",VLOOKUP(TRIM(G1936),dim_targetsresults!A:C,2,FALSE))</f>
        <v>MER Results</v>
      </c>
      <c r="AL1936" s="19" t="str">
        <f>IF(ISNA(VLOOKUP(AK1936,dim_targetsresults!B:C,2,FALSE)),"",VLOOKUP(AK1936,dim_targetsresults!B:C,2,FALSE))</f>
        <v>Jh0jDM5yQ2E</v>
      </c>
      <c r="AM1936" s="19" t="str">
        <f>IF(ISNA(VLOOKUP(TRIM(D1936),dim_numeratordenominator!A:B,2,FALSE)),"",VLOOKUP(TRIM(D1936),dim_numeratordenominator!A:C,2,FALSE))</f>
        <v>Numerator</v>
      </c>
      <c r="AN1936" s="19" t="str">
        <f>IF(ISNA(VLOOKUP(AM1936,dim_numeratordenominator!B:C,2,FALSE)),"",VLOOKUP(AM1936,dim_numeratordenominator!B:C,2,FALSE))</f>
        <v>Som9NRMQqV7</v>
      </c>
      <c r="AO1936" s="19" t="str">
        <f>IF(ISNA(VLOOKUP(TRIM(E1936),dim_supporttype!A:B,2,FALSE)),"",VLOOKUP(TRIM(E1936),dim_supporttype!A:C,2,FALSE))</f>
        <v>DSD</v>
      </c>
      <c r="AP1936" s="19" t="str">
        <f>IF(ISNA(VLOOKUP(AO1936,dim_supporttype!B:C,2,FALSE)),"",VLOOKUP(AO1936,dim_supporttype!B:C,2,FALSE))</f>
        <v>iM13vdNLWKb</v>
      </c>
      <c r="AQ1936" s="19" t="str">
        <f>IF(ISNA(VLOOKUP(TRIM(F1936),dim_disaggs!A:B,2,FALSE)),"No Disagg",VLOOKUP(TRIM(F1936),dim_disaggs!A:B,2,FALSE))</f>
        <v>AgeAboveTen/Sex</v>
      </c>
      <c r="AR1936" s="19" t="str">
        <f>IF(ISNA(VLOOKUP(AQ1936,dim_disaggs!B:C,2,FALSE)),"",VLOOKUP(AQ1936,dim_disaggs!B:C,2,FALSE))</f>
        <v>TUFwLYVsbxA</v>
      </c>
      <c r="AS1936" s="72"/>
      <c r="AT1936" s="66"/>
      <c r="AU1936" s="72" t="s">
        <v>755</v>
      </c>
      <c r="AV1936" s="73" t="s">
        <v>755</v>
      </c>
      <c r="AW1936" s="66" t="s">
        <v>755</v>
      </c>
      <c r="AX1936" s="66" t="s">
        <v>755</v>
      </c>
      <c r="AY1936" s="20"/>
      <c r="AZ1936" s="20"/>
      <c r="BA1936" s="105" t="str">
        <f t="shared" si="279"/>
        <v/>
      </c>
      <c r="BB1936" s="20" t="str">
        <f t="shared" si="280"/>
        <v/>
      </c>
      <c r="BC1936" s="20"/>
      <c r="BD1936" s="20"/>
      <c r="BE1936" s="75" t="s">
        <v>755</v>
      </c>
      <c r="BF1936" s="73" t="s">
        <v>755</v>
      </c>
      <c r="BG1936" s="55" t="s">
        <v>755</v>
      </c>
      <c r="BH1936" s="76" t="s">
        <v>755</v>
      </c>
      <c r="BI1936" s="20" t="s">
        <v>755</v>
      </c>
      <c r="BJ1936" s="20" t="s">
        <v>755</v>
      </c>
      <c r="BK1936" s="55" t="s">
        <v>755</v>
      </c>
      <c r="BL1936" s="71" t="s">
        <v>755</v>
      </c>
      <c r="BM1936" s="77" t="s">
        <v>755</v>
      </c>
      <c r="BN1936" s="78" t="s">
        <v>755</v>
      </c>
      <c r="BO1936" s="77" t="s">
        <v>755</v>
      </c>
      <c r="BP1936" s="78" t="s">
        <v>755</v>
      </c>
    </row>
    <row r="1937" spans="1:68" s="3" customFormat="1" x14ac:dyDescent="0.2">
      <c r="A1937" s="20" t="s">
        <v>95</v>
      </c>
      <c r="B1937" s="20" t="s">
        <v>91</v>
      </c>
      <c r="C1937" s="20" t="s">
        <v>80</v>
      </c>
      <c r="D1937" s="20" t="s">
        <v>1</v>
      </c>
      <c r="E1937" s="20" t="s">
        <v>78</v>
      </c>
      <c r="F1937" s="20" t="s">
        <v>88</v>
      </c>
      <c r="G1937" s="20" t="s">
        <v>20086</v>
      </c>
      <c r="H1937" s="20" t="s">
        <v>89</v>
      </c>
      <c r="I1937" s="19">
        <f t="shared" si="281"/>
        <v>26</v>
      </c>
      <c r="J1937" s="20" t="s">
        <v>755</v>
      </c>
      <c r="K1937" s="20" t="s">
        <v>82</v>
      </c>
      <c r="L1937" s="95" t="str">
        <f>IF(M1937&lt;&gt;"",IF(NOT(ISNA(INDEX(cc!B:B,MATCH(M1937,cc!A:A,0)))),INDEX(cc!B:B,MATCH(M1937,cc!A:A,0)),"0"),"")</f>
        <v>Age (10-50+, 5) and Sex</v>
      </c>
      <c r="M1937" s="97" t="s">
        <v>110</v>
      </c>
      <c r="N1937" s="28" t="str">
        <f t="shared" si="282"/>
        <v/>
      </c>
      <c r="O1937" s="19" t="str">
        <f t="shared" si="275"/>
        <v>TX_NEW (N, TA, AgeAboveTen/Sex): New on ART</v>
      </c>
      <c r="P1937" s="19" t="str">
        <f t="shared" si="276"/>
        <v>TX_NEW (N, TA, AgeAboveTen/Sex): New on ART</v>
      </c>
      <c r="Q1937" s="19" t="str">
        <f t="shared" si="274"/>
        <v>TX_NEW (N, TA, Age&gt;10/Sex)</v>
      </c>
      <c r="R1937" s="19" t="str">
        <f t="shared" si="277"/>
        <v>TX_NEW_N_TA_Agegt10_Sex</v>
      </c>
      <c r="S1937" s="19" t="str">
        <f t="shared" si="278"/>
        <v>TX_NEW_N_TA_Agegt10_Sex_</v>
      </c>
      <c r="T1937" s="19" t="b">
        <f>NOT(ISNA(VLOOKUP(B1937,dbcodes!A:B,2,FALSE)))</f>
        <v>1</v>
      </c>
      <c r="U1937" s="19" t="str">
        <f>IF(ISNA(VLOOKUP(B1937,dbcodes!A:B,2,FALSE)),des!R1527,VLOOKUP(B1937,dbcodes!A:B,2,FALSE))</f>
        <v>TX_NEW_N_TA_Agegt10_Sex</v>
      </c>
      <c r="V1937" s="20"/>
      <c r="W1937" s="107" t="str">
        <f>IF(ISNA(VLOOKUP(C1937,descriptions!A:B,2,FALSE)),des!V1527,IF(G1937=" TARGET","Target ","")&amp;VLOOKUP(C1937,descriptions!A:B,2,FALSE))</f>
        <v>Number of adults and children newly enrolled on antiretroviral therapy (ART)</v>
      </c>
      <c r="X1937" s="20" t="s">
        <v>4</v>
      </c>
      <c r="Y1937" s="20" t="s">
        <v>831</v>
      </c>
      <c r="Z1937" s="20" t="s">
        <v>836</v>
      </c>
      <c r="AA1937" s="20" t="s">
        <v>102</v>
      </c>
      <c r="AB1937" s="20" t="s">
        <v>755</v>
      </c>
      <c r="AC1937" s="19" t="str">
        <f>IF(AB1937&lt;&gt;"",IF(NOT(ISNA(INDEX(os!A:A,MATCH(AB1937,os!B:B,0)))),INDEX(os!A:A,MATCH(AB1937,os!B:B,0)),"0"),"")</f>
        <v/>
      </c>
      <c r="AD1937" s="20" t="s">
        <v>830</v>
      </c>
      <c r="AE1937" s="20"/>
      <c r="AF1937" s="20"/>
      <c r="AG1937" s="20"/>
      <c r="AH1937" s="93" t="str">
        <f>IF(NOT(ISNA(VLOOKUP(B:B,ResultsTargets!A:A,1,0))),"TRUE","")</f>
        <v/>
      </c>
      <c r="AI1937" s="19" t="str">
        <f>IF(ISNA(VLOOKUP(C1937,dim_techarea!A:B,2,FALSE)),"",VLOOKUP(C1937,dim_techarea!A:B,2,FALSE))</f>
        <v>TX_NEW</v>
      </c>
      <c r="AJ1937" s="19" t="str">
        <f>IF(ISNA(VLOOKUP(AI1937,dim_techarea!B:C,2,FALSE)),"",VLOOKUP(AI1937,dim_techarea!B:C,2,FALSE))</f>
        <v>udCop657yzi</v>
      </c>
      <c r="AK1937" s="19" t="str">
        <f>IF(ISNA(VLOOKUP(TRIM(G1937),dim_targetsresults!A:B,2,FALSE)),"",VLOOKUP(TRIM(G1937),dim_targetsresults!A:C,2,FALSE))</f>
        <v>MER Results</v>
      </c>
      <c r="AL1937" s="19" t="str">
        <f>IF(ISNA(VLOOKUP(AK1937,dim_targetsresults!B:C,2,FALSE)),"",VLOOKUP(AK1937,dim_targetsresults!B:C,2,FALSE))</f>
        <v>Jh0jDM5yQ2E</v>
      </c>
      <c r="AM1937" s="19" t="str">
        <f>IF(ISNA(VLOOKUP(TRIM(D1937),dim_numeratordenominator!A:B,2,FALSE)),"",VLOOKUP(TRIM(D1937),dim_numeratordenominator!A:C,2,FALSE))</f>
        <v>Numerator</v>
      </c>
      <c r="AN1937" s="19" t="str">
        <f>IF(ISNA(VLOOKUP(AM1937,dim_numeratordenominator!B:C,2,FALSE)),"",VLOOKUP(AM1937,dim_numeratordenominator!B:C,2,FALSE))</f>
        <v>Som9NRMQqV7</v>
      </c>
      <c r="AO1937" s="19" t="str">
        <f>IF(ISNA(VLOOKUP(TRIM(E1937),dim_supporttype!A:B,2,FALSE)),"",VLOOKUP(TRIM(E1937),dim_supporttype!A:C,2,FALSE))</f>
        <v>TA</v>
      </c>
      <c r="AP1937" s="19" t="str">
        <f>IF(ISNA(VLOOKUP(AO1937,dim_supporttype!B:C,2,FALSE)),"",VLOOKUP(AO1937,dim_supporttype!B:C,2,FALSE))</f>
        <v>cRAGKdWIDn4</v>
      </c>
      <c r="AQ1937" s="19" t="str">
        <f>IF(ISNA(VLOOKUP(TRIM(F1937),dim_disaggs!A:B,2,FALSE)),"No Disagg",VLOOKUP(TRIM(F1937),dim_disaggs!A:B,2,FALSE))</f>
        <v>AgeAboveTen/Sex</v>
      </c>
      <c r="AR1937" s="19" t="str">
        <f>IF(ISNA(VLOOKUP(AQ1937,dim_disaggs!B:C,2,FALSE)),"",VLOOKUP(AQ1937,dim_disaggs!B:C,2,FALSE))</f>
        <v>TUFwLYVsbxA</v>
      </c>
      <c r="AS1937" s="72"/>
      <c r="AT1937" s="66"/>
      <c r="AU1937" s="72" t="s">
        <v>755</v>
      </c>
      <c r="AV1937" s="73" t="s">
        <v>755</v>
      </c>
      <c r="AW1937" s="66" t="s">
        <v>755</v>
      </c>
      <c r="AX1937" s="66" t="s">
        <v>755</v>
      </c>
      <c r="AY1937" s="20"/>
      <c r="AZ1937" s="20"/>
      <c r="BA1937" s="105" t="str">
        <f t="shared" si="279"/>
        <v/>
      </c>
      <c r="BB1937" s="20" t="str">
        <f t="shared" si="280"/>
        <v/>
      </c>
      <c r="BC1937" s="20"/>
      <c r="BD1937" s="20"/>
      <c r="BE1937" s="75" t="s">
        <v>755</v>
      </c>
      <c r="BF1937" s="73" t="s">
        <v>755</v>
      </c>
      <c r="BG1937" s="55" t="s">
        <v>755</v>
      </c>
      <c r="BH1937" s="76" t="s">
        <v>755</v>
      </c>
      <c r="BI1937" s="20" t="s">
        <v>755</v>
      </c>
      <c r="BJ1937" s="20" t="s">
        <v>755</v>
      </c>
      <c r="BK1937" s="55" t="s">
        <v>755</v>
      </c>
      <c r="BL1937" s="71" t="s">
        <v>755</v>
      </c>
      <c r="BM1937" s="77" t="s">
        <v>755</v>
      </c>
      <c r="BN1937" s="78" t="s">
        <v>755</v>
      </c>
      <c r="BO1937" s="77" t="s">
        <v>755</v>
      </c>
      <c r="BP1937" s="78" t="s">
        <v>755</v>
      </c>
    </row>
    <row r="1938" spans="1:68" s="3" customFormat="1" x14ac:dyDescent="0.2">
      <c r="A1938" s="20" t="s">
        <v>95</v>
      </c>
      <c r="B1938" s="20" t="s">
        <v>84</v>
      </c>
      <c r="C1938" s="20" t="s">
        <v>80</v>
      </c>
      <c r="D1938" s="20" t="s">
        <v>1</v>
      </c>
      <c r="E1938" s="20" t="s">
        <v>77</v>
      </c>
      <c r="F1938" s="20" t="s">
        <v>85</v>
      </c>
      <c r="G1938" s="20" t="s">
        <v>20086</v>
      </c>
      <c r="H1938" s="20" t="s">
        <v>86</v>
      </c>
      <c r="I1938" s="19">
        <f t="shared" si="281"/>
        <v>23</v>
      </c>
      <c r="J1938" s="20" t="s">
        <v>755</v>
      </c>
      <c r="K1938" s="20" t="s">
        <v>82</v>
      </c>
      <c r="L1938" s="95" t="str">
        <f>IF(M1938&lt;&gt;"",IF(NOT(ISNA(INDEX(cc!B:B,MATCH(M1938,cc!A:A,0)))),INDEX(cc!B:B,MATCH(M1938,cc!A:A,0)),"0"),"")</f>
        <v>Age (&lt;1-9, 2)</v>
      </c>
      <c r="M1938" s="97" t="s">
        <v>109</v>
      </c>
      <c r="N1938" s="28" t="str">
        <f t="shared" si="282"/>
        <v/>
      </c>
      <c r="O1938" s="19" t="str">
        <f t="shared" si="275"/>
        <v>TX_NEW (N, DSD, AgeLessThanTen): New on ART</v>
      </c>
      <c r="P1938" s="19" t="str">
        <f t="shared" si="276"/>
        <v>TX_NEW (N, DSD, AgeLessThanTen): New on ART</v>
      </c>
      <c r="Q1938" s="19" t="str">
        <f t="shared" si="274"/>
        <v>TX_NEW (N, DSD, Age&lt;10)</v>
      </c>
      <c r="R1938" s="19" t="str">
        <f t="shared" si="277"/>
        <v>TX_NEW_N_DSD_Agelt10</v>
      </c>
      <c r="S1938" s="19" t="str">
        <f t="shared" si="278"/>
        <v>TX_NEW_N_DSD_Agelt10_</v>
      </c>
      <c r="T1938" s="19" t="b">
        <f>NOT(ISNA(VLOOKUP(B1938,dbcodes!A:B,2,FALSE)))</f>
        <v>1</v>
      </c>
      <c r="U1938" s="19" t="str">
        <f>IF(ISNA(VLOOKUP(B1938,dbcodes!A:B,2,FALSE)),des!R1528,VLOOKUP(B1938,dbcodes!A:B,2,FALSE))</f>
        <v>TX_NEW_N_DSD_Agelt10</v>
      </c>
      <c r="V1938" s="20"/>
      <c r="W1938" s="107" t="str">
        <f>IF(ISNA(VLOOKUP(C1938,descriptions!A:B,2,FALSE)),des!V1528,IF(G1938=" TARGET","Target ","")&amp;VLOOKUP(C1938,descriptions!A:B,2,FALSE))</f>
        <v>Number of adults and children newly enrolled on antiretroviral therapy (ART)</v>
      </c>
      <c r="X1938" s="20" t="s">
        <v>4</v>
      </c>
      <c r="Y1938" s="20" t="s">
        <v>831</v>
      </c>
      <c r="Z1938" s="20" t="s">
        <v>836</v>
      </c>
      <c r="AA1938" s="20" t="s">
        <v>102</v>
      </c>
      <c r="AB1938" s="20" t="s">
        <v>755</v>
      </c>
      <c r="AC1938" s="19" t="str">
        <f>IF(AB1938&lt;&gt;"",IF(NOT(ISNA(INDEX(os!A:A,MATCH(AB1938,os!B:B,0)))),INDEX(os!A:A,MATCH(AB1938,os!B:B,0)),"0"),"")</f>
        <v/>
      </c>
      <c r="AD1938" s="20" t="s">
        <v>830</v>
      </c>
      <c r="AE1938" s="20"/>
      <c r="AF1938" s="20"/>
      <c r="AG1938" s="20"/>
      <c r="AH1938" s="93" t="str">
        <f>IF(NOT(ISNA(VLOOKUP(B:B,ResultsTargets!A:A,1,0))),"TRUE","")</f>
        <v/>
      </c>
      <c r="AI1938" s="19" t="str">
        <f>IF(ISNA(VLOOKUP(C1938,dim_techarea!A:B,2,FALSE)),"",VLOOKUP(C1938,dim_techarea!A:B,2,FALSE))</f>
        <v>TX_NEW</v>
      </c>
      <c r="AJ1938" s="19" t="str">
        <f>IF(ISNA(VLOOKUP(AI1938,dim_techarea!B:C,2,FALSE)),"",VLOOKUP(AI1938,dim_techarea!B:C,2,FALSE))</f>
        <v>udCop657yzi</v>
      </c>
      <c r="AK1938" s="19" t="str">
        <f>IF(ISNA(VLOOKUP(TRIM(G1938),dim_targetsresults!A:B,2,FALSE)),"",VLOOKUP(TRIM(G1938),dim_targetsresults!A:C,2,FALSE))</f>
        <v>MER Results</v>
      </c>
      <c r="AL1938" s="19" t="str">
        <f>IF(ISNA(VLOOKUP(AK1938,dim_targetsresults!B:C,2,FALSE)),"",VLOOKUP(AK1938,dim_targetsresults!B:C,2,FALSE))</f>
        <v>Jh0jDM5yQ2E</v>
      </c>
      <c r="AM1938" s="19" t="str">
        <f>IF(ISNA(VLOOKUP(TRIM(D1938),dim_numeratordenominator!A:B,2,FALSE)),"",VLOOKUP(TRIM(D1938),dim_numeratordenominator!A:C,2,FALSE))</f>
        <v>Numerator</v>
      </c>
      <c r="AN1938" s="19" t="str">
        <f>IF(ISNA(VLOOKUP(AM1938,dim_numeratordenominator!B:C,2,FALSE)),"",VLOOKUP(AM1938,dim_numeratordenominator!B:C,2,FALSE))</f>
        <v>Som9NRMQqV7</v>
      </c>
      <c r="AO1938" s="19" t="str">
        <f>IF(ISNA(VLOOKUP(TRIM(E1938),dim_supporttype!A:B,2,FALSE)),"",VLOOKUP(TRIM(E1938),dim_supporttype!A:C,2,FALSE))</f>
        <v>DSD</v>
      </c>
      <c r="AP1938" s="19" t="str">
        <f>IF(ISNA(VLOOKUP(AO1938,dim_supporttype!B:C,2,FALSE)),"",VLOOKUP(AO1938,dim_supporttype!B:C,2,FALSE))</f>
        <v>iM13vdNLWKb</v>
      </c>
      <c r="AQ1938" s="19" t="str">
        <f>IF(ISNA(VLOOKUP(TRIM(F1938),dim_disaggs!A:B,2,FALSE)),"No Disagg",VLOOKUP(TRIM(F1938),dim_disaggs!A:B,2,FALSE))</f>
        <v>AgeLessThanTen</v>
      </c>
      <c r="AR1938" s="19" t="str">
        <f>IF(ISNA(VLOOKUP(AQ1938,dim_disaggs!B:C,2,FALSE)),"",VLOOKUP(AQ1938,dim_disaggs!B:C,2,FALSE))</f>
        <v>hzI8oJDwkrp</v>
      </c>
      <c r="AS1938" s="72"/>
      <c r="AT1938" s="66"/>
      <c r="AU1938" s="72" t="s">
        <v>755</v>
      </c>
      <c r="AV1938" s="73" t="s">
        <v>755</v>
      </c>
      <c r="AW1938" s="66" t="s">
        <v>755</v>
      </c>
      <c r="AX1938" s="66" t="s">
        <v>755</v>
      </c>
      <c r="AY1938" s="20"/>
      <c r="AZ1938" s="20"/>
      <c r="BA1938" s="105" t="str">
        <f t="shared" si="279"/>
        <v/>
      </c>
      <c r="BB1938" s="20" t="str">
        <f t="shared" si="280"/>
        <v/>
      </c>
      <c r="BC1938" s="20"/>
      <c r="BD1938" s="20"/>
      <c r="BE1938" s="75" t="s">
        <v>755</v>
      </c>
      <c r="BF1938" s="73" t="s">
        <v>755</v>
      </c>
      <c r="BG1938" s="55" t="s">
        <v>755</v>
      </c>
      <c r="BH1938" s="76" t="s">
        <v>755</v>
      </c>
      <c r="BI1938" s="20" t="s">
        <v>755</v>
      </c>
      <c r="BJ1938" s="20" t="s">
        <v>755</v>
      </c>
      <c r="BK1938" s="55" t="s">
        <v>755</v>
      </c>
      <c r="BL1938" s="71" t="s">
        <v>755</v>
      </c>
      <c r="BM1938" s="77" t="s">
        <v>755</v>
      </c>
      <c r="BN1938" s="78" t="s">
        <v>755</v>
      </c>
      <c r="BO1938" s="77" t="s">
        <v>755</v>
      </c>
      <c r="BP1938" s="78" t="s">
        <v>755</v>
      </c>
    </row>
    <row r="1939" spans="1:68" s="3" customFormat="1" x14ac:dyDescent="0.2">
      <c r="A1939" s="20" t="s">
        <v>95</v>
      </c>
      <c r="B1939" s="20" t="s">
        <v>90</v>
      </c>
      <c r="C1939" s="20" t="s">
        <v>80</v>
      </c>
      <c r="D1939" s="20" t="s">
        <v>1</v>
      </c>
      <c r="E1939" s="20" t="s">
        <v>78</v>
      </c>
      <c r="F1939" s="20" t="s">
        <v>85</v>
      </c>
      <c r="G1939" s="20" t="s">
        <v>20086</v>
      </c>
      <c r="H1939" s="20" t="s">
        <v>86</v>
      </c>
      <c r="I1939" s="19">
        <f t="shared" si="281"/>
        <v>22</v>
      </c>
      <c r="J1939" s="20" t="s">
        <v>755</v>
      </c>
      <c r="K1939" s="20" t="s">
        <v>82</v>
      </c>
      <c r="L1939" s="95" t="str">
        <f>IF(M1939&lt;&gt;"",IF(NOT(ISNA(INDEX(cc!B:B,MATCH(M1939,cc!A:A,0)))),INDEX(cc!B:B,MATCH(M1939,cc!A:A,0)),"0"),"")</f>
        <v>Age (&lt;1-9, 2)</v>
      </c>
      <c r="M1939" s="97" t="s">
        <v>109</v>
      </c>
      <c r="N1939" s="28" t="str">
        <f t="shared" si="282"/>
        <v/>
      </c>
      <c r="O1939" s="19" t="str">
        <f t="shared" si="275"/>
        <v>TX_NEW (N, TA, AgeLessThanTen): New on ART</v>
      </c>
      <c r="P1939" s="19" t="str">
        <f t="shared" si="276"/>
        <v>TX_NEW (N, TA, AgeLessThanTen): New on ART</v>
      </c>
      <c r="Q1939" s="19" t="str">
        <f t="shared" si="274"/>
        <v>TX_NEW (N, TA, Age&lt;10)</v>
      </c>
      <c r="R1939" s="19" t="str">
        <f t="shared" si="277"/>
        <v>TX_NEW_N_TA_Agelt10</v>
      </c>
      <c r="S1939" s="19" t="str">
        <f t="shared" si="278"/>
        <v>TX_NEW_N_TA_Agelt10_</v>
      </c>
      <c r="T1939" s="19" t="b">
        <f>NOT(ISNA(VLOOKUP(B1939,dbcodes!A:B,2,FALSE)))</f>
        <v>1</v>
      </c>
      <c r="U1939" s="19" t="str">
        <f>IF(ISNA(VLOOKUP(B1939,dbcodes!A:B,2,FALSE)),des!R1529,VLOOKUP(B1939,dbcodes!A:B,2,FALSE))</f>
        <v>TX_NEW_N_TA_Agelt10</v>
      </c>
      <c r="V1939" s="20"/>
      <c r="W1939" s="107" t="str">
        <f>IF(ISNA(VLOOKUP(C1939,descriptions!A:B,2,FALSE)),des!V1529,IF(G1939=" TARGET","Target ","")&amp;VLOOKUP(C1939,descriptions!A:B,2,FALSE))</f>
        <v>Number of adults and children newly enrolled on antiretroviral therapy (ART)</v>
      </c>
      <c r="X1939" s="20" t="s">
        <v>4</v>
      </c>
      <c r="Y1939" s="20" t="s">
        <v>831</v>
      </c>
      <c r="Z1939" s="20" t="s">
        <v>836</v>
      </c>
      <c r="AA1939" s="20" t="s">
        <v>102</v>
      </c>
      <c r="AB1939" s="20" t="s">
        <v>755</v>
      </c>
      <c r="AC1939" s="19" t="str">
        <f>IF(AB1939&lt;&gt;"",IF(NOT(ISNA(INDEX(os!A:A,MATCH(AB1939,os!B:B,0)))),INDEX(os!A:A,MATCH(AB1939,os!B:B,0)),"0"),"")</f>
        <v/>
      </c>
      <c r="AD1939" s="20" t="s">
        <v>830</v>
      </c>
      <c r="AE1939" s="20"/>
      <c r="AF1939" s="20"/>
      <c r="AG1939" s="20"/>
      <c r="AH1939" s="93" t="str">
        <f>IF(NOT(ISNA(VLOOKUP(B:B,ResultsTargets!A:A,1,0))),"TRUE","")</f>
        <v/>
      </c>
      <c r="AI1939" s="19" t="str">
        <f>IF(ISNA(VLOOKUP(C1939,dim_techarea!A:B,2,FALSE)),"",VLOOKUP(C1939,dim_techarea!A:B,2,FALSE))</f>
        <v>TX_NEW</v>
      </c>
      <c r="AJ1939" s="19" t="str">
        <f>IF(ISNA(VLOOKUP(AI1939,dim_techarea!B:C,2,FALSE)),"",VLOOKUP(AI1939,dim_techarea!B:C,2,FALSE))</f>
        <v>udCop657yzi</v>
      </c>
      <c r="AK1939" s="19" t="str">
        <f>IF(ISNA(VLOOKUP(TRIM(G1939),dim_targetsresults!A:B,2,FALSE)),"",VLOOKUP(TRIM(G1939),dim_targetsresults!A:C,2,FALSE))</f>
        <v>MER Results</v>
      </c>
      <c r="AL1939" s="19" t="str">
        <f>IF(ISNA(VLOOKUP(AK1939,dim_targetsresults!B:C,2,FALSE)),"",VLOOKUP(AK1939,dim_targetsresults!B:C,2,FALSE))</f>
        <v>Jh0jDM5yQ2E</v>
      </c>
      <c r="AM1939" s="19" t="str">
        <f>IF(ISNA(VLOOKUP(TRIM(D1939),dim_numeratordenominator!A:B,2,FALSE)),"",VLOOKUP(TRIM(D1939),dim_numeratordenominator!A:C,2,FALSE))</f>
        <v>Numerator</v>
      </c>
      <c r="AN1939" s="19" t="str">
        <f>IF(ISNA(VLOOKUP(AM1939,dim_numeratordenominator!B:C,2,FALSE)),"",VLOOKUP(AM1939,dim_numeratordenominator!B:C,2,FALSE))</f>
        <v>Som9NRMQqV7</v>
      </c>
      <c r="AO1939" s="19" t="str">
        <f>IF(ISNA(VLOOKUP(TRIM(E1939),dim_supporttype!A:B,2,FALSE)),"",VLOOKUP(TRIM(E1939),dim_supporttype!A:C,2,FALSE))</f>
        <v>TA</v>
      </c>
      <c r="AP1939" s="19" t="str">
        <f>IF(ISNA(VLOOKUP(AO1939,dim_supporttype!B:C,2,FALSE)),"",VLOOKUP(AO1939,dim_supporttype!B:C,2,FALSE))</f>
        <v>cRAGKdWIDn4</v>
      </c>
      <c r="AQ1939" s="19" t="str">
        <f>IF(ISNA(VLOOKUP(TRIM(F1939),dim_disaggs!A:B,2,FALSE)),"No Disagg",VLOOKUP(TRIM(F1939),dim_disaggs!A:B,2,FALSE))</f>
        <v>AgeLessThanTen</v>
      </c>
      <c r="AR1939" s="19" t="str">
        <f>IF(ISNA(VLOOKUP(AQ1939,dim_disaggs!B:C,2,FALSE)),"",VLOOKUP(AQ1939,dim_disaggs!B:C,2,FALSE))</f>
        <v>hzI8oJDwkrp</v>
      </c>
      <c r="AS1939" s="72"/>
      <c r="AT1939" s="66"/>
      <c r="AU1939" s="72" t="s">
        <v>755</v>
      </c>
      <c r="AV1939" s="73" t="s">
        <v>755</v>
      </c>
      <c r="AW1939" s="66" t="s">
        <v>755</v>
      </c>
      <c r="AX1939" s="66" t="s">
        <v>755</v>
      </c>
      <c r="AY1939" s="20"/>
      <c r="AZ1939" s="20"/>
      <c r="BA1939" s="105" t="str">
        <f t="shared" si="279"/>
        <v/>
      </c>
      <c r="BB1939" s="20" t="str">
        <f t="shared" si="280"/>
        <v/>
      </c>
      <c r="BC1939" s="20"/>
      <c r="BD1939" s="20"/>
      <c r="BE1939" s="75" t="s">
        <v>755</v>
      </c>
      <c r="BF1939" s="73" t="s">
        <v>755</v>
      </c>
      <c r="BG1939" s="55" t="s">
        <v>755</v>
      </c>
      <c r="BH1939" s="76" t="s">
        <v>755</v>
      </c>
      <c r="BI1939" s="20" t="s">
        <v>755</v>
      </c>
      <c r="BJ1939" s="20" t="s">
        <v>755</v>
      </c>
      <c r="BK1939" s="55" t="s">
        <v>755</v>
      </c>
      <c r="BL1939" s="71" t="s">
        <v>755</v>
      </c>
      <c r="BM1939" s="77" t="s">
        <v>755</v>
      </c>
      <c r="BN1939" s="78" t="s">
        <v>755</v>
      </c>
      <c r="BO1939" s="77" t="s">
        <v>755</v>
      </c>
      <c r="BP1939" s="78" t="s">
        <v>755</v>
      </c>
    </row>
    <row r="1940" spans="1:68" s="3" customFormat="1" x14ac:dyDescent="0.2">
      <c r="A1940" s="20" t="s">
        <v>95</v>
      </c>
      <c r="B1940" s="21" t="s">
        <v>20274</v>
      </c>
      <c r="C1940" s="20" t="s">
        <v>80</v>
      </c>
      <c r="D1940" s="20" t="s">
        <v>1</v>
      </c>
      <c r="E1940" s="20" t="s">
        <v>77</v>
      </c>
      <c r="F1940" s="20" t="s">
        <v>214</v>
      </c>
      <c r="G1940" s="20" t="s">
        <v>20086</v>
      </c>
      <c r="H1940" s="20" t="s">
        <v>214</v>
      </c>
      <c r="I1940" s="19">
        <f t="shared" si="281"/>
        <v>26</v>
      </c>
      <c r="J1940" s="20" t="s">
        <v>755</v>
      </c>
      <c r="K1940" s="20" t="s">
        <v>82</v>
      </c>
      <c r="L1940" s="95" t="str">
        <f>IF(M1940&lt;&gt;"",IF(NOT(ISNA(INDEX(cc!B:B,MATCH(M1940,cc!A:A,0)))),INDEX(cc!B:B,MATCH(M1940,cc!A:A,0)),"0"),"")</f>
        <v>Test Results (Positive)</v>
      </c>
      <c r="M1940" s="97" t="s">
        <v>19844</v>
      </c>
      <c r="N1940" s="28" t="str">
        <f t="shared" si="282"/>
        <v/>
      </c>
      <c r="O1940" s="19" t="str">
        <f t="shared" si="275"/>
        <v>TX_NEW (N, DSD, HIVStatus): New on ART</v>
      </c>
      <c r="P1940" s="19" t="str">
        <f t="shared" si="276"/>
        <v>TX_NEW (N, DSD, HIVStatus): New on ART</v>
      </c>
      <c r="Q1940" s="19" t="str">
        <f t="shared" si="274"/>
        <v>TX_NEW (N, DSD, HIVStatus)</v>
      </c>
      <c r="R1940" s="19" t="str">
        <f t="shared" si="277"/>
        <v>TX_NEW_N_DSD_HIVStatus</v>
      </c>
      <c r="S1940" s="19" t="str">
        <f t="shared" si="278"/>
        <v>TX_NEW_N_DSD_HIVStatus_</v>
      </c>
      <c r="T1940" s="19" t="b">
        <f>NOT(ISNA(VLOOKUP(B1940,dbcodes!A:B,2,FALSE)))</f>
        <v>1</v>
      </c>
      <c r="U1940" s="19" t="str">
        <f>IF(ISNA(VLOOKUP(B1940,dbcodes!A:B,2,FALSE)),des!R1530,VLOOKUP(B1940,dbcodes!A:B,2,FALSE))</f>
        <v>TX_NEW_N_DSD_HIVStatus</v>
      </c>
      <c r="V1940" s="20"/>
      <c r="W1940" s="107" t="str">
        <f>IF(ISNA(VLOOKUP(C1940,descriptions!A:B,2,FALSE)),des!V1530,IF(G1940=" TARGET","Target ","")&amp;VLOOKUP(C1940,descriptions!A:B,2,FALSE))</f>
        <v>Number of adults and children newly enrolled on antiretroviral therapy (ART)</v>
      </c>
      <c r="X1940" s="20" t="s">
        <v>4</v>
      </c>
      <c r="Y1940" s="20" t="s">
        <v>831</v>
      </c>
      <c r="Z1940" s="20" t="s">
        <v>836</v>
      </c>
      <c r="AA1940" s="20" t="s">
        <v>102</v>
      </c>
      <c r="AB1940" s="20" t="s">
        <v>755</v>
      </c>
      <c r="AC1940" s="19" t="str">
        <f>IF(AB1940&lt;&gt;"",IF(NOT(ISNA(INDEX(os!A:A,MATCH(AB1940,os!B:B,0)))),INDEX(os!A:A,MATCH(AB1940,os!B:B,0)),"0"),"")</f>
        <v/>
      </c>
      <c r="AD1940" s="20" t="s">
        <v>830</v>
      </c>
      <c r="AE1940" s="20"/>
      <c r="AF1940" s="20"/>
      <c r="AG1940" s="20"/>
      <c r="AH1940" s="93" t="str">
        <f>IF(NOT(ISNA(VLOOKUP(B:B,ResultsTargets!A:A,1,0))),"TRUE","")</f>
        <v/>
      </c>
      <c r="AI1940" s="19" t="str">
        <f>IF(ISNA(VLOOKUP(C1940,dim_techarea!A:B,2,FALSE)),"",VLOOKUP(C1940,dim_techarea!A:B,2,FALSE))</f>
        <v>TX_NEW</v>
      </c>
      <c r="AJ1940" s="19" t="str">
        <f>IF(ISNA(VLOOKUP(AI1940,dim_techarea!B:C,2,FALSE)),"",VLOOKUP(AI1940,dim_techarea!B:C,2,FALSE))</f>
        <v>udCop657yzi</v>
      </c>
      <c r="AK1940" s="19" t="str">
        <f>IF(ISNA(VLOOKUP(TRIM(G1940),dim_targetsresults!A:B,2,FALSE)),"",VLOOKUP(TRIM(G1940),dim_targetsresults!A:C,2,FALSE))</f>
        <v>MER Results</v>
      </c>
      <c r="AL1940" s="19" t="str">
        <f>IF(ISNA(VLOOKUP(AK1940,dim_targetsresults!B:C,2,FALSE)),"",VLOOKUP(AK1940,dim_targetsresults!B:C,2,FALSE))</f>
        <v>Jh0jDM5yQ2E</v>
      </c>
      <c r="AM1940" s="19" t="str">
        <f>IF(ISNA(VLOOKUP(TRIM(D1940),dim_numeratordenominator!A:B,2,FALSE)),"",VLOOKUP(TRIM(D1940),dim_numeratordenominator!A:C,2,FALSE))</f>
        <v>Numerator</v>
      </c>
      <c r="AN1940" s="19" t="str">
        <f>IF(ISNA(VLOOKUP(AM1940,dim_numeratordenominator!B:C,2,FALSE)),"",VLOOKUP(AM1940,dim_numeratordenominator!B:C,2,FALSE))</f>
        <v>Som9NRMQqV7</v>
      </c>
      <c r="AO1940" s="19" t="str">
        <f>IF(ISNA(VLOOKUP(TRIM(E1940),dim_supporttype!A:B,2,FALSE)),"",VLOOKUP(TRIM(E1940),dim_supporttype!A:C,2,FALSE))</f>
        <v>DSD</v>
      </c>
      <c r="AP1940" s="19" t="str">
        <f>IF(ISNA(VLOOKUP(AO1940,dim_supporttype!B:C,2,FALSE)),"",VLOOKUP(AO1940,dim_supporttype!B:C,2,FALSE))</f>
        <v>iM13vdNLWKb</v>
      </c>
      <c r="AQ1940" s="19" t="str">
        <f>IF(ISNA(VLOOKUP(TRIM(F1940),dim_disaggs!A:B,2,FALSE)),"No Disagg",VLOOKUP(TRIM(F1940),dim_disaggs!A:B,2,FALSE))</f>
        <v>HIVStatus</v>
      </c>
      <c r="AR1940" s="19" t="str">
        <f>IF(ISNA(VLOOKUP(AQ1940,dim_disaggs!B:C,2,FALSE)),"",VLOOKUP(AQ1940,dim_disaggs!B:C,2,FALSE))</f>
        <v>Hx0TLL7gn1d</v>
      </c>
      <c r="AS1940" s="72"/>
      <c r="AT1940" s="66"/>
      <c r="AU1940" s="72" t="s">
        <v>755</v>
      </c>
      <c r="AV1940" s="73" t="s">
        <v>755</v>
      </c>
      <c r="AW1940" s="66" t="s">
        <v>755</v>
      </c>
      <c r="AX1940" s="66" t="s">
        <v>755</v>
      </c>
      <c r="AY1940" s="20"/>
      <c r="AZ1940" s="20"/>
      <c r="BA1940" s="105" t="str">
        <f t="shared" si="279"/>
        <v>Top Level Numerator</v>
      </c>
      <c r="BB1940" s="20" t="str">
        <f t="shared" si="280"/>
        <v>PE5QVF0w4xj</v>
      </c>
      <c r="BC1940" s="20"/>
      <c r="BD1940" s="20"/>
      <c r="BE1940" s="75" t="s">
        <v>755</v>
      </c>
      <c r="BF1940" s="73" t="s">
        <v>755</v>
      </c>
      <c r="BG1940" s="55" t="s">
        <v>755</v>
      </c>
      <c r="BH1940" s="76" t="s">
        <v>755</v>
      </c>
      <c r="BI1940" s="20" t="s">
        <v>20420</v>
      </c>
      <c r="BJ1940" s="20" t="s">
        <v>20426</v>
      </c>
      <c r="BK1940" s="55" t="s">
        <v>755</v>
      </c>
      <c r="BL1940" s="71" t="s">
        <v>755</v>
      </c>
      <c r="BM1940" s="77" t="s">
        <v>755</v>
      </c>
      <c r="BN1940" s="78" t="s">
        <v>755</v>
      </c>
      <c r="BO1940" s="77" t="s">
        <v>755</v>
      </c>
      <c r="BP1940" s="78" t="s">
        <v>755</v>
      </c>
    </row>
    <row r="1941" spans="1:68" s="3" customFormat="1" x14ac:dyDescent="0.2">
      <c r="A1941" s="20" t="s">
        <v>95</v>
      </c>
      <c r="B1941" s="21" t="s">
        <v>20275</v>
      </c>
      <c r="C1941" s="20" t="s">
        <v>80</v>
      </c>
      <c r="D1941" s="20" t="s">
        <v>1</v>
      </c>
      <c r="E1941" s="20" t="s">
        <v>78</v>
      </c>
      <c r="F1941" s="20" t="s">
        <v>214</v>
      </c>
      <c r="G1941" s="20" t="s">
        <v>20086</v>
      </c>
      <c r="H1941" s="20" t="s">
        <v>214</v>
      </c>
      <c r="I1941" s="19">
        <f t="shared" si="281"/>
        <v>25</v>
      </c>
      <c r="J1941" s="20"/>
      <c r="K1941" s="20" t="s">
        <v>82</v>
      </c>
      <c r="L1941" s="95" t="str">
        <f>IF(M1941&lt;&gt;"",IF(NOT(ISNA(INDEX(cc!B:B,MATCH(M1941,cc!A:A,0)))),INDEX(cc!B:B,MATCH(M1941,cc!A:A,0)),"0"),"")</f>
        <v>Test Results (Positive)</v>
      </c>
      <c r="M1941" s="97" t="s">
        <v>19844</v>
      </c>
      <c r="N1941" s="28" t="str">
        <f t="shared" si="282"/>
        <v/>
      </c>
      <c r="O1941" s="19" t="str">
        <f t="shared" si="275"/>
        <v>TX_NEW (N, TA, HIVStatus): New on ART</v>
      </c>
      <c r="P1941" s="19" t="str">
        <f t="shared" si="276"/>
        <v>TX_NEW (N, TA, HIVStatus): New on ART</v>
      </c>
      <c r="Q1941" s="19" t="str">
        <f t="shared" si="274"/>
        <v>TX_NEW (N, TA, HIVStatus)</v>
      </c>
      <c r="R1941" s="19" t="str">
        <f t="shared" si="277"/>
        <v>TX_NEW_N_TA_HIVStatus</v>
      </c>
      <c r="S1941" s="19" t="str">
        <f t="shared" si="278"/>
        <v>TX_NEW_N_TA_HIVStatus_</v>
      </c>
      <c r="T1941" s="19" t="b">
        <f>NOT(ISNA(VLOOKUP(B1941,dbcodes!A:B,2,FALSE)))</f>
        <v>1</v>
      </c>
      <c r="U1941" s="19" t="str">
        <f>IF(ISNA(VLOOKUP(B1941,dbcodes!A:B,2,FALSE)),des!R1531,VLOOKUP(B1941,dbcodes!A:B,2,FALSE))</f>
        <v>TX_NEW_N_TA_HIVStatus</v>
      </c>
      <c r="V1941" s="20"/>
      <c r="W1941" s="107" t="str">
        <f>IF(ISNA(VLOOKUP(C1941,descriptions!A:B,2,FALSE)),des!V1531,IF(G1941=" TARGET","Target ","")&amp;VLOOKUP(C1941,descriptions!A:B,2,FALSE))</f>
        <v>Number of adults and children newly enrolled on antiretroviral therapy (ART)</v>
      </c>
      <c r="X1941" s="20" t="s">
        <v>4</v>
      </c>
      <c r="Y1941" s="20" t="s">
        <v>831</v>
      </c>
      <c r="Z1941" s="20" t="s">
        <v>836</v>
      </c>
      <c r="AA1941" s="20" t="s">
        <v>102</v>
      </c>
      <c r="AB1941" s="20" t="s">
        <v>755</v>
      </c>
      <c r="AC1941" s="19" t="str">
        <f>IF(AB1941&lt;&gt;"",IF(NOT(ISNA(INDEX(os!A:A,MATCH(AB1941,os!B:B,0)))),INDEX(os!A:A,MATCH(AB1941,os!B:B,0)),"0"),"")</f>
        <v/>
      </c>
      <c r="AD1941" s="20" t="s">
        <v>830</v>
      </c>
      <c r="AE1941" s="20"/>
      <c r="AF1941" s="20"/>
      <c r="AG1941" s="20"/>
      <c r="AH1941" s="93" t="str">
        <f>IF(NOT(ISNA(VLOOKUP(B:B,ResultsTargets!A:A,1,0))),"TRUE","")</f>
        <v/>
      </c>
      <c r="AI1941" s="19" t="str">
        <f>IF(ISNA(VLOOKUP(C1941,dim_techarea!A:B,2,FALSE)),"",VLOOKUP(C1941,dim_techarea!A:B,2,FALSE))</f>
        <v>TX_NEW</v>
      </c>
      <c r="AJ1941" s="19" t="str">
        <f>IF(ISNA(VLOOKUP(AI1941,dim_techarea!B:C,2,FALSE)),"",VLOOKUP(AI1941,dim_techarea!B:C,2,FALSE))</f>
        <v>udCop657yzi</v>
      </c>
      <c r="AK1941" s="19" t="str">
        <f>IF(ISNA(VLOOKUP(TRIM(G1941),dim_targetsresults!A:B,2,FALSE)),"",VLOOKUP(TRIM(G1941),dim_targetsresults!A:C,2,FALSE))</f>
        <v>MER Results</v>
      </c>
      <c r="AL1941" s="19" t="str">
        <f>IF(ISNA(VLOOKUP(AK1941,dim_targetsresults!B:C,2,FALSE)),"",VLOOKUP(AK1941,dim_targetsresults!B:C,2,FALSE))</f>
        <v>Jh0jDM5yQ2E</v>
      </c>
      <c r="AM1941" s="19" t="str">
        <f>IF(ISNA(VLOOKUP(TRIM(D1941),dim_numeratordenominator!A:B,2,FALSE)),"",VLOOKUP(TRIM(D1941),dim_numeratordenominator!A:C,2,FALSE))</f>
        <v>Numerator</v>
      </c>
      <c r="AN1941" s="19" t="str">
        <f>IF(ISNA(VLOOKUP(AM1941,dim_numeratordenominator!B:C,2,FALSE)),"",VLOOKUP(AM1941,dim_numeratordenominator!B:C,2,FALSE))</f>
        <v>Som9NRMQqV7</v>
      </c>
      <c r="AO1941" s="19" t="str">
        <f>IF(ISNA(VLOOKUP(TRIM(E1941),dim_supporttype!A:B,2,FALSE)),"",VLOOKUP(TRIM(E1941),dim_supporttype!A:C,2,FALSE))</f>
        <v>TA</v>
      </c>
      <c r="AP1941" s="19" t="str">
        <f>IF(ISNA(VLOOKUP(AO1941,dim_supporttype!B:C,2,FALSE)),"",VLOOKUP(AO1941,dim_supporttype!B:C,2,FALSE))</f>
        <v>cRAGKdWIDn4</v>
      </c>
      <c r="AQ1941" s="19" t="str">
        <f>IF(ISNA(VLOOKUP(TRIM(F1941),dim_disaggs!A:B,2,FALSE)),"No Disagg",VLOOKUP(TRIM(F1941),dim_disaggs!A:B,2,FALSE))</f>
        <v>HIVStatus</v>
      </c>
      <c r="AR1941" s="19" t="str">
        <f>IF(ISNA(VLOOKUP(AQ1941,dim_disaggs!B:C,2,FALSE)),"",VLOOKUP(AQ1941,dim_disaggs!B:C,2,FALSE))</f>
        <v>Hx0TLL7gn1d</v>
      </c>
      <c r="AS1941" s="72"/>
      <c r="AT1941" s="66"/>
      <c r="AU1941" s="72" t="s">
        <v>755</v>
      </c>
      <c r="AV1941" s="73" t="s">
        <v>755</v>
      </c>
      <c r="AW1941" s="66" t="s">
        <v>755</v>
      </c>
      <c r="AX1941" s="66" t="s">
        <v>755</v>
      </c>
      <c r="AY1941" s="20"/>
      <c r="AZ1941" s="20"/>
      <c r="BA1941" s="105" t="str">
        <f t="shared" si="279"/>
        <v>Top Level Numerator</v>
      </c>
      <c r="BB1941" s="20" t="str">
        <f t="shared" si="280"/>
        <v>PE5QVF0w4xj</v>
      </c>
      <c r="BC1941" s="20"/>
      <c r="BD1941" s="20"/>
      <c r="BE1941" s="75" t="s">
        <v>755</v>
      </c>
      <c r="BF1941" s="73" t="s">
        <v>755</v>
      </c>
      <c r="BG1941" s="55" t="s">
        <v>755</v>
      </c>
      <c r="BH1941" s="76" t="s">
        <v>755</v>
      </c>
      <c r="BI1941" s="20" t="s">
        <v>20420</v>
      </c>
      <c r="BJ1941" s="20" t="s">
        <v>20426</v>
      </c>
      <c r="BK1941" s="55" t="s">
        <v>755</v>
      </c>
      <c r="BL1941" s="71" t="s">
        <v>755</v>
      </c>
      <c r="BM1941" s="77" t="s">
        <v>755</v>
      </c>
      <c r="BN1941" s="78" t="s">
        <v>755</v>
      </c>
      <c r="BO1941" s="77" t="s">
        <v>755</v>
      </c>
      <c r="BP1941" s="78" t="s">
        <v>755</v>
      </c>
    </row>
    <row r="1942" spans="1:68" s="3" customFormat="1" ht="17" customHeight="1" x14ac:dyDescent="0.2">
      <c r="A1942" s="20" t="s">
        <v>95</v>
      </c>
      <c r="B1942" s="20" t="s">
        <v>79</v>
      </c>
      <c r="C1942" s="20" t="s">
        <v>80</v>
      </c>
      <c r="D1942" s="20" t="s">
        <v>1</v>
      </c>
      <c r="E1942" s="20" t="s">
        <v>77</v>
      </c>
      <c r="F1942" s="20" t="s">
        <v>81</v>
      </c>
      <c r="G1942" s="20" t="s">
        <v>20086</v>
      </c>
      <c r="H1942" s="20" t="s">
        <v>81</v>
      </c>
      <c r="I1942" s="19">
        <f t="shared" si="281"/>
        <v>23</v>
      </c>
      <c r="J1942" s="20" t="s">
        <v>755</v>
      </c>
      <c r="K1942" s="20" t="s">
        <v>82</v>
      </c>
      <c r="L1942" s="95" t="str">
        <f>IF(M1942&lt;&gt;"",IF(NOT(ISNA(INDEX(cc!B:B,MATCH(M1942,cc!A:A,0)))),INDEX(cc!B:B,MATCH(M1942,cc!A:A,0)),"0"),"")</f>
        <v>Key Populations v3</v>
      </c>
      <c r="M1942" s="97" t="s">
        <v>104</v>
      </c>
      <c r="N1942" s="28" t="str">
        <f t="shared" si="282"/>
        <v/>
      </c>
      <c r="O1942" s="19" t="str">
        <f t="shared" si="275"/>
        <v>TX_NEW (N, DSD, KeyPop): New on ART</v>
      </c>
      <c r="P1942" s="19" t="str">
        <f t="shared" si="276"/>
        <v>TX_NEW (N, DSD, KeyPop): New on ART</v>
      </c>
      <c r="Q1942" s="19" t="str">
        <f t="shared" si="274"/>
        <v>TX_NEW (N, DSD, KeyPop)</v>
      </c>
      <c r="R1942" s="19" t="str">
        <f t="shared" si="277"/>
        <v>TX_NEW_N_DSD_KeyPop</v>
      </c>
      <c r="S1942" s="19" t="str">
        <f t="shared" si="278"/>
        <v>TX_NEW_N_DSD_KeyPop_</v>
      </c>
      <c r="T1942" s="19" t="b">
        <f>NOT(ISNA(VLOOKUP(B1942,dbcodes!A:B,2,FALSE)))</f>
        <v>1</v>
      </c>
      <c r="U1942" s="19" t="str">
        <f>IF(ISNA(VLOOKUP(B1942,dbcodes!A:B,2,FALSE)),des!R1532,VLOOKUP(B1942,dbcodes!A:B,2,FALSE))</f>
        <v>TX_NEW_N_DSD_KeyPop</v>
      </c>
      <c r="V1942" s="20"/>
      <c r="W1942" s="107" t="str">
        <f>IF(ISNA(VLOOKUP(C1942,descriptions!A:B,2,FALSE)),des!V1532,IF(G1942=" TARGET","Target ","")&amp;VLOOKUP(C1942,descriptions!A:B,2,FALSE))</f>
        <v>Number of adults and children newly enrolled on antiretroviral therapy (ART)</v>
      </c>
      <c r="X1942" s="20" t="s">
        <v>4</v>
      </c>
      <c r="Y1942" s="20" t="s">
        <v>831</v>
      </c>
      <c r="Z1942" s="20" t="s">
        <v>836</v>
      </c>
      <c r="AA1942" s="20" t="s">
        <v>102</v>
      </c>
      <c r="AB1942" s="20" t="s">
        <v>755</v>
      </c>
      <c r="AC1942" s="19" t="str">
        <f>IF(AB1942&lt;&gt;"",IF(NOT(ISNA(INDEX(os!A:A,MATCH(AB1942,os!B:B,0)))),INDEX(os!A:A,MATCH(AB1942,os!B:B,0)),"0"),"")</f>
        <v/>
      </c>
      <c r="AD1942" s="20" t="s">
        <v>830</v>
      </c>
      <c r="AE1942" s="20"/>
      <c r="AF1942" s="20"/>
      <c r="AG1942" s="20"/>
      <c r="AH1942" s="93" t="str">
        <f>IF(NOT(ISNA(VLOOKUP(B:B,ResultsTargets!A:A,1,0))),"TRUE","")</f>
        <v/>
      </c>
      <c r="AI1942" s="19" t="str">
        <f>IF(ISNA(VLOOKUP(C1942,dim_techarea!A:B,2,FALSE)),"",VLOOKUP(C1942,dim_techarea!A:B,2,FALSE))</f>
        <v>TX_NEW</v>
      </c>
      <c r="AJ1942" s="19" t="str">
        <f>IF(ISNA(VLOOKUP(AI1942,dim_techarea!B:C,2,FALSE)),"",VLOOKUP(AI1942,dim_techarea!B:C,2,FALSE))</f>
        <v>udCop657yzi</v>
      </c>
      <c r="AK1942" s="19" t="str">
        <f>IF(ISNA(VLOOKUP(TRIM(G1942),dim_targetsresults!A:B,2,FALSE)),"",VLOOKUP(TRIM(G1942),dim_targetsresults!A:C,2,FALSE))</f>
        <v>MER Results</v>
      </c>
      <c r="AL1942" s="19" t="str">
        <f>IF(ISNA(VLOOKUP(AK1942,dim_targetsresults!B:C,2,FALSE)),"",VLOOKUP(AK1942,dim_targetsresults!B:C,2,FALSE))</f>
        <v>Jh0jDM5yQ2E</v>
      </c>
      <c r="AM1942" s="19" t="str">
        <f>IF(ISNA(VLOOKUP(TRIM(D1942),dim_numeratordenominator!A:B,2,FALSE)),"",VLOOKUP(TRIM(D1942),dim_numeratordenominator!A:C,2,FALSE))</f>
        <v>Numerator</v>
      </c>
      <c r="AN1942" s="19" t="str">
        <f>IF(ISNA(VLOOKUP(AM1942,dim_numeratordenominator!B:C,2,FALSE)),"",VLOOKUP(AM1942,dim_numeratordenominator!B:C,2,FALSE))</f>
        <v>Som9NRMQqV7</v>
      </c>
      <c r="AO1942" s="19" t="str">
        <f>IF(ISNA(VLOOKUP(TRIM(E1942),dim_supporttype!A:B,2,FALSE)),"",VLOOKUP(TRIM(E1942),dim_supporttype!A:C,2,FALSE))</f>
        <v>DSD</v>
      </c>
      <c r="AP1942" s="19" t="str">
        <f>IF(ISNA(VLOOKUP(AO1942,dim_supporttype!B:C,2,FALSE)),"",VLOOKUP(AO1942,dim_supporttype!B:C,2,FALSE))</f>
        <v>iM13vdNLWKb</v>
      </c>
      <c r="AQ1942" s="19" t="str">
        <f>IF(ISNA(VLOOKUP(TRIM(F1942),dim_disaggs!A:B,2,FALSE)),"No Disagg",VLOOKUP(TRIM(F1942),dim_disaggs!A:B,2,FALSE))</f>
        <v>KeyPop</v>
      </c>
      <c r="AR1942" s="19" t="str">
        <f>IF(ISNA(VLOOKUP(AQ1942,dim_disaggs!B:C,2,FALSE)),"",VLOOKUP(AQ1942,dim_disaggs!B:C,2,FALSE))</f>
        <v>OoC9KSMqBms</v>
      </c>
      <c r="AS1942" s="72"/>
      <c r="AT1942" s="66"/>
      <c r="AU1942" s="72" t="s">
        <v>755</v>
      </c>
      <c r="AV1942" s="73" t="s">
        <v>755</v>
      </c>
      <c r="AW1942" s="66" t="s">
        <v>755</v>
      </c>
      <c r="AX1942" s="66" t="s">
        <v>755</v>
      </c>
      <c r="AY1942" s="20"/>
      <c r="AZ1942" s="20"/>
      <c r="BA1942" s="105" t="str">
        <f t="shared" si="279"/>
        <v/>
      </c>
      <c r="BB1942" s="20" t="str">
        <f t="shared" si="280"/>
        <v/>
      </c>
      <c r="BC1942" s="20"/>
      <c r="BD1942" s="20"/>
      <c r="BE1942" s="75" t="s">
        <v>755</v>
      </c>
      <c r="BF1942" s="73" t="s">
        <v>755</v>
      </c>
      <c r="BG1942" s="55" t="s">
        <v>755</v>
      </c>
      <c r="BH1942" s="76" t="s">
        <v>755</v>
      </c>
      <c r="BI1942" s="20" t="s">
        <v>755</v>
      </c>
      <c r="BJ1942" s="20" t="s">
        <v>755</v>
      </c>
      <c r="BK1942" s="55" t="s">
        <v>755</v>
      </c>
      <c r="BL1942" s="71" t="s">
        <v>755</v>
      </c>
      <c r="BM1942" s="77" t="s">
        <v>755</v>
      </c>
      <c r="BN1942" s="78" t="s">
        <v>755</v>
      </c>
      <c r="BO1942" s="77" t="s">
        <v>755</v>
      </c>
      <c r="BP1942" s="78" t="s">
        <v>755</v>
      </c>
    </row>
    <row r="1943" spans="1:68" s="3" customFormat="1" x14ac:dyDescent="0.2">
      <c r="A1943" s="20" t="s">
        <v>95</v>
      </c>
      <c r="B1943" s="20" t="s">
        <v>83</v>
      </c>
      <c r="C1943" s="20" t="s">
        <v>80</v>
      </c>
      <c r="D1943" s="20" t="s">
        <v>1</v>
      </c>
      <c r="E1943" s="20" t="s">
        <v>78</v>
      </c>
      <c r="F1943" s="20" t="s">
        <v>81</v>
      </c>
      <c r="G1943" s="20" t="s">
        <v>20086</v>
      </c>
      <c r="H1943" s="20" t="s">
        <v>81</v>
      </c>
      <c r="I1943" s="19">
        <f t="shared" si="281"/>
        <v>22</v>
      </c>
      <c r="J1943" s="20" t="s">
        <v>755</v>
      </c>
      <c r="K1943" s="20" t="s">
        <v>82</v>
      </c>
      <c r="L1943" s="95" t="str">
        <f>IF(M1943&lt;&gt;"",IF(NOT(ISNA(INDEX(cc!B:B,MATCH(M1943,cc!A:A,0)))),INDEX(cc!B:B,MATCH(M1943,cc!A:A,0)),"0"),"")</f>
        <v>Key Populations v3</v>
      </c>
      <c r="M1943" s="97" t="s">
        <v>104</v>
      </c>
      <c r="N1943" s="28" t="str">
        <f t="shared" si="282"/>
        <v/>
      </c>
      <c r="O1943" s="19" t="str">
        <f t="shared" si="275"/>
        <v>TX_NEW (N, TA, KeyPop): New on ART</v>
      </c>
      <c r="P1943" s="19" t="str">
        <f t="shared" si="276"/>
        <v>TX_NEW (N, TA, KeyPop): New on ART</v>
      </c>
      <c r="Q1943" s="19" t="str">
        <f t="shared" si="274"/>
        <v>TX_NEW (N, TA, KeyPop)</v>
      </c>
      <c r="R1943" s="19" t="str">
        <f t="shared" si="277"/>
        <v>TX_NEW_N_TA_KeyPop</v>
      </c>
      <c r="S1943" s="19" t="str">
        <f t="shared" si="278"/>
        <v>TX_NEW_N_TA_KeyPop_</v>
      </c>
      <c r="T1943" s="19" t="b">
        <f>NOT(ISNA(VLOOKUP(B1943,dbcodes!A:B,2,FALSE)))</f>
        <v>1</v>
      </c>
      <c r="U1943" s="19" t="str">
        <f>IF(ISNA(VLOOKUP(B1943,dbcodes!A:B,2,FALSE)),des!R1533,VLOOKUP(B1943,dbcodes!A:B,2,FALSE))</f>
        <v>TX_NEW_N_TA_KeyPop</v>
      </c>
      <c r="V1943" s="20"/>
      <c r="W1943" s="107" t="str">
        <f>IF(ISNA(VLOOKUP(C1943,descriptions!A:B,2,FALSE)),des!V1533,IF(G1943=" TARGET","Target ","")&amp;VLOOKUP(C1943,descriptions!A:B,2,FALSE))</f>
        <v>Number of adults and children newly enrolled on antiretroviral therapy (ART)</v>
      </c>
      <c r="X1943" s="20" t="s">
        <v>4</v>
      </c>
      <c r="Y1943" s="20" t="s">
        <v>831</v>
      </c>
      <c r="Z1943" s="20" t="s">
        <v>836</v>
      </c>
      <c r="AA1943" s="20" t="s">
        <v>102</v>
      </c>
      <c r="AB1943" s="20" t="s">
        <v>755</v>
      </c>
      <c r="AC1943" s="19" t="str">
        <f>IF(AB1943&lt;&gt;"",IF(NOT(ISNA(INDEX(os!A:A,MATCH(AB1943,os!B:B,0)))),INDEX(os!A:A,MATCH(AB1943,os!B:B,0)),"0"),"")</f>
        <v/>
      </c>
      <c r="AD1943" s="20" t="s">
        <v>830</v>
      </c>
      <c r="AE1943" s="20"/>
      <c r="AF1943" s="20"/>
      <c r="AG1943" s="20"/>
      <c r="AH1943" s="93" t="str">
        <f>IF(NOT(ISNA(VLOOKUP(B:B,ResultsTargets!A:A,1,0))),"TRUE","")</f>
        <v/>
      </c>
      <c r="AI1943" s="19" t="str">
        <f>IF(ISNA(VLOOKUP(C1943,dim_techarea!A:B,2,FALSE)),"",VLOOKUP(C1943,dim_techarea!A:B,2,FALSE))</f>
        <v>TX_NEW</v>
      </c>
      <c r="AJ1943" s="19" t="str">
        <f>IF(ISNA(VLOOKUP(AI1943,dim_techarea!B:C,2,FALSE)),"",VLOOKUP(AI1943,dim_techarea!B:C,2,FALSE))</f>
        <v>udCop657yzi</v>
      </c>
      <c r="AK1943" s="19" t="str">
        <f>IF(ISNA(VLOOKUP(TRIM(G1943),dim_targetsresults!A:B,2,FALSE)),"",VLOOKUP(TRIM(G1943),dim_targetsresults!A:C,2,FALSE))</f>
        <v>MER Results</v>
      </c>
      <c r="AL1943" s="19" t="str">
        <f>IF(ISNA(VLOOKUP(AK1943,dim_targetsresults!B:C,2,FALSE)),"",VLOOKUP(AK1943,dim_targetsresults!B:C,2,FALSE))</f>
        <v>Jh0jDM5yQ2E</v>
      </c>
      <c r="AM1943" s="19" t="str">
        <f>IF(ISNA(VLOOKUP(TRIM(D1943),dim_numeratordenominator!A:B,2,FALSE)),"",VLOOKUP(TRIM(D1943),dim_numeratordenominator!A:C,2,FALSE))</f>
        <v>Numerator</v>
      </c>
      <c r="AN1943" s="19" t="str">
        <f>IF(ISNA(VLOOKUP(AM1943,dim_numeratordenominator!B:C,2,FALSE)),"",VLOOKUP(AM1943,dim_numeratordenominator!B:C,2,FALSE))</f>
        <v>Som9NRMQqV7</v>
      </c>
      <c r="AO1943" s="19" t="str">
        <f>IF(ISNA(VLOOKUP(TRIM(E1943),dim_supporttype!A:B,2,FALSE)),"",VLOOKUP(TRIM(E1943),dim_supporttype!A:C,2,FALSE))</f>
        <v>TA</v>
      </c>
      <c r="AP1943" s="19" t="str">
        <f>IF(ISNA(VLOOKUP(AO1943,dim_supporttype!B:C,2,FALSE)),"",VLOOKUP(AO1943,dim_supporttype!B:C,2,FALSE))</f>
        <v>cRAGKdWIDn4</v>
      </c>
      <c r="AQ1943" s="19" t="str">
        <f>IF(ISNA(VLOOKUP(TRIM(F1943),dim_disaggs!A:B,2,FALSE)),"No Disagg",VLOOKUP(TRIM(F1943),dim_disaggs!A:B,2,FALSE))</f>
        <v>KeyPop</v>
      </c>
      <c r="AR1943" s="19" t="str">
        <f>IF(ISNA(VLOOKUP(AQ1943,dim_disaggs!B:C,2,FALSE)),"",VLOOKUP(AQ1943,dim_disaggs!B:C,2,FALSE))</f>
        <v>OoC9KSMqBms</v>
      </c>
      <c r="AS1943" s="72"/>
      <c r="AT1943" s="66"/>
      <c r="AU1943" s="72" t="s">
        <v>755</v>
      </c>
      <c r="AV1943" s="73" t="s">
        <v>755</v>
      </c>
      <c r="AW1943" s="66" t="s">
        <v>755</v>
      </c>
      <c r="AX1943" s="66" t="s">
        <v>755</v>
      </c>
      <c r="AY1943" s="20"/>
      <c r="AZ1943" s="20"/>
      <c r="BA1943" s="105" t="str">
        <f t="shared" si="279"/>
        <v/>
      </c>
      <c r="BB1943" s="20" t="str">
        <f t="shared" si="280"/>
        <v/>
      </c>
      <c r="BC1943" s="20"/>
      <c r="BD1943" s="20"/>
      <c r="BE1943" s="75" t="s">
        <v>755</v>
      </c>
      <c r="BF1943" s="73" t="s">
        <v>755</v>
      </c>
      <c r="BG1943" s="55" t="s">
        <v>755</v>
      </c>
      <c r="BH1943" s="76" t="s">
        <v>755</v>
      </c>
      <c r="BI1943" s="20" t="s">
        <v>755</v>
      </c>
      <c r="BJ1943" s="20" t="s">
        <v>755</v>
      </c>
      <c r="BK1943" s="55" t="s">
        <v>755</v>
      </c>
      <c r="BL1943" s="71" t="s">
        <v>755</v>
      </c>
      <c r="BM1943" s="77" t="s">
        <v>755</v>
      </c>
      <c r="BN1943" s="78" t="s">
        <v>755</v>
      </c>
      <c r="BO1943" s="77" t="s">
        <v>755</v>
      </c>
      <c r="BP1943" s="78" t="s">
        <v>755</v>
      </c>
    </row>
    <row r="1944" spans="1:68" s="3" customFormat="1" x14ac:dyDescent="0.2">
      <c r="A1944" s="20" t="s">
        <v>95</v>
      </c>
      <c r="B1944" s="20" t="s">
        <v>627</v>
      </c>
      <c r="C1944" s="20" t="s">
        <v>80</v>
      </c>
      <c r="D1944" s="20" t="s">
        <v>1</v>
      </c>
      <c r="E1944" s="20" t="s">
        <v>77</v>
      </c>
      <c r="F1944" s="20" t="s">
        <v>626</v>
      </c>
      <c r="G1944" s="20" t="s">
        <v>20086</v>
      </c>
      <c r="H1944" s="20" t="s">
        <v>626</v>
      </c>
      <c r="I1944" s="19">
        <f t="shared" si="281"/>
        <v>29</v>
      </c>
      <c r="J1944" s="20" t="s">
        <v>755</v>
      </c>
      <c r="K1944" s="20" t="s">
        <v>82</v>
      </c>
      <c r="L1944" s="95" t="str">
        <f>IF(M1944&lt;&gt;"",IF(NOT(ISNA(INDEX(cc!B:B,MATCH(M1944,cc!A:A,0)))),INDEX(cc!B:B,MATCH(M1944,cc!A:A,0)),"0"),"")</f>
        <v>default</v>
      </c>
      <c r="M1944" s="97" t="s">
        <v>13</v>
      </c>
      <c r="N1944" s="28" t="str">
        <f t="shared" si="282"/>
        <v/>
      </c>
      <c r="O1944" s="19" t="str">
        <f t="shared" si="275"/>
        <v>TX_NEW (N, DSD, TB Diagnosis): New on ART</v>
      </c>
      <c r="P1944" s="19" t="str">
        <f t="shared" si="276"/>
        <v>TX_NEW (N, DSD, TB Diagnosis): New on ART</v>
      </c>
      <c r="Q1944" s="19" t="str">
        <f t="shared" si="274"/>
        <v>TX_NEW (N, DSD, TB Diagnosis)</v>
      </c>
      <c r="R1944" s="19" t="str">
        <f t="shared" si="277"/>
        <v>TX_NEW_N_DSD_TB_Diagnosis</v>
      </c>
      <c r="S1944" s="19" t="str">
        <f t="shared" si="278"/>
        <v>TX_NEW_N_DSD_TB_Diagnosis_</v>
      </c>
      <c r="T1944" s="19" t="b">
        <f>NOT(ISNA(VLOOKUP(B1944,dbcodes!A:B,2,FALSE)))</f>
        <v>1</v>
      </c>
      <c r="U1944" s="19" t="str">
        <f>IF(ISNA(VLOOKUP(B1944,dbcodes!A:B,2,FALSE)),des!R1540,VLOOKUP(B1944,dbcodes!A:B,2,FALSE))</f>
        <v>TX_NEW_N_DSD_TB_Diagnosis</v>
      </c>
      <c r="V1944" s="20"/>
      <c r="W1944" s="107" t="str">
        <f>IF(ISNA(VLOOKUP(C1944,descriptions!A:B,2,FALSE)),des!V1540,IF(G1944=" TARGET","Target ","")&amp;VLOOKUP(C1944,descriptions!A:B,2,FALSE))</f>
        <v>Number of adults and children newly enrolled on antiretroviral therapy (ART)</v>
      </c>
      <c r="X1944" s="20" t="s">
        <v>4</v>
      </c>
      <c r="Y1944" s="20" t="s">
        <v>831</v>
      </c>
      <c r="Z1944" s="20" t="s">
        <v>836</v>
      </c>
      <c r="AA1944" s="20" t="s">
        <v>102</v>
      </c>
      <c r="AB1944" s="20" t="s">
        <v>755</v>
      </c>
      <c r="AC1944" s="19" t="str">
        <f>IF(AB1944&lt;&gt;"",IF(NOT(ISNA(INDEX(os!A:A,MATCH(AB1944,os!B:B,0)))),INDEX(os!A:A,MATCH(AB1944,os!B:B,0)),"0"),"")</f>
        <v/>
      </c>
      <c r="AD1944" s="20" t="s">
        <v>830</v>
      </c>
      <c r="AE1944" s="20"/>
      <c r="AF1944" s="20"/>
      <c r="AG1944" s="20"/>
      <c r="AH1944" s="93" t="str">
        <f>IF(NOT(ISNA(VLOOKUP(B:B,ResultsTargets!A:A,1,0))),"TRUE","")</f>
        <v/>
      </c>
      <c r="AI1944" s="19" t="str">
        <f>IF(ISNA(VLOOKUP(C1944,dim_techarea!A:B,2,FALSE)),"",VLOOKUP(C1944,dim_techarea!A:B,2,FALSE))</f>
        <v>TX_NEW</v>
      </c>
      <c r="AJ1944" s="19" t="str">
        <f>IF(ISNA(VLOOKUP(AI1944,dim_techarea!B:C,2,FALSE)),"",VLOOKUP(AI1944,dim_techarea!B:C,2,FALSE))</f>
        <v>udCop657yzi</v>
      </c>
      <c r="AK1944" s="19" t="str">
        <f>IF(ISNA(VLOOKUP(TRIM(G1944),dim_targetsresults!A:B,2,FALSE)),"",VLOOKUP(TRIM(G1944),dim_targetsresults!A:C,2,FALSE))</f>
        <v>MER Results</v>
      </c>
      <c r="AL1944" s="19" t="str">
        <f>IF(ISNA(VLOOKUP(AK1944,dim_targetsresults!B:C,2,FALSE)),"",VLOOKUP(AK1944,dim_targetsresults!B:C,2,FALSE))</f>
        <v>Jh0jDM5yQ2E</v>
      </c>
      <c r="AM1944" s="19" t="str">
        <f>IF(ISNA(VLOOKUP(TRIM(D1944),dim_numeratordenominator!A:B,2,FALSE)),"",VLOOKUP(TRIM(D1944),dim_numeratordenominator!A:C,2,FALSE))</f>
        <v>Numerator</v>
      </c>
      <c r="AN1944" s="19" t="str">
        <f>IF(ISNA(VLOOKUP(AM1944,dim_numeratordenominator!B:C,2,FALSE)),"",VLOOKUP(AM1944,dim_numeratordenominator!B:C,2,FALSE))</f>
        <v>Som9NRMQqV7</v>
      </c>
      <c r="AO1944" s="19" t="str">
        <f>IF(ISNA(VLOOKUP(TRIM(E1944),dim_supporttype!A:B,2,FALSE)),"",VLOOKUP(TRIM(E1944),dim_supporttype!A:C,2,FALSE))</f>
        <v>DSD</v>
      </c>
      <c r="AP1944" s="19" t="str">
        <f>IF(ISNA(VLOOKUP(AO1944,dim_supporttype!B:C,2,FALSE)),"",VLOOKUP(AO1944,dim_supporttype!B:C,2,FALSE))</f>
        <v>iM13vdNLWKb</v>
      </c>
      <c r="AQ1944" s="19" t="str">
        <f>IF(ISNA(VLOOKUP(TRIM(F1944),dim_disaggs!A:B,2,FALSE)),"No Disagg",VLOOKUP(TRIM(F1944),dim_disaggs!A:B,2,FALSE))</f>
        <v>TB Diagnosis</v>
      </c>
      <c r="AR1944" s="19" t="str">
        <f>IF(ISNA(VLOOKUP(AQ1944,dim_disaggs!B:C,2,FALSE)),"",VLOOKUP(AQ1944,dim_disaggs!B:C,2,FALSE))</f>
        <v>WtOD6vEg8Kq</v>
      </c>
      <c r="AS1944" s="72"/>
      <c r="AT1944" s="66"/>
      <c r="AU1944" s="72" t="s">
        <v>755</v>
      </c>
      <c r="AV1944" s="73" t="s">
        <v>755</v>
      </c>
      <c r="AW1944" s="66" t="s">
        <v>755</v>
      </c>
      <c r="AX1944" s="66" t="s">
        <v>755</v>
      </c>
      <c r="AY1944" s="20"/>
      <c r="AZ1944" s="20"/>
      <c r="BA1944" s="105" t="str">
        <f t="shared" si="279"/>
        <v/>
      </c>
      <c r="BB1944" s="20" t="str">
        <f t="shared" si="280"/>
        <v/>
      </c>
      <c r="BC1944" s="20"/>
      <c r="BD1944" s="20"/>
      <c r="BE1944" s="75" t="s">
        <v>755</v>
      </c>
      <c r="BF1944" s="73" t="s">
        <v>755</v>
      </c>
      <c r="BG1944" s="55" t="s">
        <v>755</v>
      </c>
      <c r="BH1944" s="76" t="s">
        <v>755</v>
      </c>
      <c r="BI1944" s="20" t="s">
        <v>755</v>
      </c>
      <c r="BJ1944" s="20" t="s">
        <v>755</v>
      </c>
      <c r="BK1944" s="55" t="s">
        <v>755</v>
      </c>
      <c r="BL1944" s="71" t="s">
        <v>755</v>
      </c>
      <c r="BM1944" s="77" t="s">
        <v>755</v>
      </c>
      <c r="BN1944" s="78" t="s">
        <v>755</v>
      </c>
      <c r="BO1944" s="77" t="s">
        <v>755</v>
      </c>
      <c r="BP1944" s="78" t="s">
        <v>755</v>
      </c>
    </row>
    <row r="1945" spans="1:68" s="3" customFormat="1" ht="17" customHeight="1" x14ac:dyDescent="0.2">
      <c r="A1945" s="20" t="s">
        <v>95</v>
      </c>
      <c r="B1945" s="20" t="s">
        <v>628</v>
      </c>
      <c r="C1945" s="20" t="s">
        <v>80</v>
      </c>
      <c r="D1945" s="20" t="s">
        <v>1</v>
      </c>
      <c r="E1945" s="20" t="s">
        <v>78</v>
      </c>
      <c r="F1945" s="20" t="s">
        <v>626</v>
      </c>
      <c r="G1945" s="20" t="s">
        <v>20086</v>
      </c>
      <c r="H1945" s="20" t="s">
        <v>626</v>
      </c>
      <c r="I1945" s="19">
        <f t="shared" si="281"/>
        <v>28</v>
      </c>
      <c r="J1945" s="20" t="s">
        <v>755</v>
      </c>
      <c r="K1945" s="20" t="s">
        <v>82</v>
      </c>
      <c r="L1945" s="95" t="str">
        <f>IF(M1945&lt;&gt;"",IF(NOT(ISNA(INDEX(cc!B:B,MATCH(M1945,cc!A:A,0)))),INDEX(cc!B:B,MATCH(M1945,cc!A:A,0)),"0"),"")</f>
        <v>default</v>
      </c>
      <c r="M1945" s="97" t="s">
        <v>13</v>
      </c>
      <c r="N1945" s="28" t="str">
        <f t="shared" si="282"/>
        <v/>
      </c>
      <c r="O1945" s="19" t="str">
        <f t="shared" si="275"/>
        <v>TX_NEW (N, TA, TB Diagnosis): New on ART</v>
      </c>
      <c r="P1945" s="19" t="str">
        <f t="shared" si="276"/>
        <v>TX_NEW (N, TA, TB Diagnosis): New on ART</v>
      </c>
      <c r="Q1945" s="19" t="str">
        <f t="shared" si="274"/>
        <v>TX_NEW (N, TA, TB Diagnosis)</v>
      </c>
      <c r="R1945" s="19" t="str">
        <f t="shared" si="277"/>
        <v>TX_NEW_N_TA_TB_Diagnosis</v>
      </c>
      <c r="S1945" s="19" t="str">
        <f t="shared" si="278"/>
        <v>TX_NEW_N_TA_TB_Diagnosis_</v>
      </c>
      <c r="T1945" s="19" t="b">
        <f>NOT(ISNA(VLOOKUP(B1945,dbcodes!A:B,2,FALSE)))</f>
        <v>1</v>
      </c>
      <c r="U1945" s="19" t="str">
        <f>IF(ISNA(VLOOKUP(B1945,dbcodes!A:B,2,FALSE)),des!R1541,VLOOKUP(B1945,dbcodes!A:B,2,FALSE))</f>
        <v>TX_NEW_N_TA_TB_Diagnosis</v>
      </c>
      <c r="V1945" s="20"/>
      <c r="W1945" s="107" t="str">
        <f>IF(ISNA(VLOOKUP(C1945,descriptions!A:B,2,FALSE)),des!V1541,IF(G1945=" TARGET","Target ","")&amp;VLOOKUP(C1945,descriptions!A:B,2,FALSE))</f>
        <v>Number of adults and children newly enrolled on antiretroviral therapy (ART)</v>
      </c>
      <c r="X1945" s="20" t="s">
        <v>4</v>
      </c>
      <c r="Y1945" s="20" t="s">
        <v>831</v>
      </c>
      <c r="Z1945" s="20" t="s">
        <v>836</v>
      </c>
      <c r="AA1945" s="20" t="s">
        <v>102</v>
      </c>
      <c r="AB1945" s="20" t="s">
        <v>755</v>
      </c>
      <c r="AC1945" s="19" t="str">
        <f>IF(AB1945&lt;&gt;"",IF(NOT(ISNA(INDEX(os!A:A,MATCH(AB1945,os!B:B,0)))),INDEX(os!A:A,MATCH(AB1945,os!B:B,0)),"0"),"")</f>
        <v/>
      </c>
      <c r="AD1945" s="20" t="s">
        <v>830</v>
      </c>
      <c r="AE1945" s="20"/>
      <c r="AF1945" s="20"/>
      <c r="AG1945" s="20"/>
      <c r="AH1945" s="93" t="str">
        <f>IF(NOT(ISNA(VLOOKUP(B:B,ResultsTargets!A:A,1,0))),"TRUE","")</f>
        <v/>
      </c>
      <c r="AI1945" s="19" t="str">
        <f>IF(ISNA(VLOOKUP(C1945,dim_techarea!A:B,2,FALSE)),"",VLOOKUP(C1945,dim_techarea!A:B,2,FALSE))</f>
        <v>TX_NEW</v>
      </c>
      <c r="AJ1945" s="19" t="str">
        <f>IF(ISNA(VLOOKUP(AI1945,dim_techarea!B:C,2,FALSE)),"",VLOOKUP(AI1945,dim_techarea!B:C,2,FALSE))</f>
        <v>udCop657yzi</v>
      </c>
      <c r="AK1945" s="19" t="str">
        <f>IF(ISNA(VLOOKUP(TRIM(G1945),dim_targetsresults!A:B,2,FALSE)),"",VLOOKUP(TRIM(G1945),dim_targetsresults!A:C,2,FALSE))</f>
        <v>MER Results</v>
      </c>
      <c r="AL1945" s="19" t="str">
        <f>IF(ISNA(VLOOKUP(AK1945,dim_targetsresults!B:C,2,FALSE)),"",VLOOKUP(AK1945,dim_targetsresults!B:C,2,FALSE))</f>
        <v>Jh0jDM5yQ2E</v>
      </c>
      <c r="AM1945" s="19" t="str">
        <f>IF(ISNA(VLOOKUP(TRIM(D1945),dim_numeratordenominator!A:B,2,FALSE)),"",VLOOKUP(TRIM(D1945),dim_numeratordenominator!A:C,2,FALSE))</f>
        <v>Numerator</v>
      </c>
      <c r="AN1945" s="19" t="str">
        <f>IF(ISNA(VLOOKUP(AM1945,dim_numeratordenominator!B:C,2,FALSE)),"",VLOOKUP(AM1945,dim_numeratordenominator!B:C,2,FALSE))</f>
        <v>Som9NRMQqV7</v>
      </c>
      <c r="AO1945" s="19" t="str">
        <f>IF(ISNA(VLOOKUP(TRIM(E1945),dim_supporttype!A:B,2,FALSE)),"",VLOOKUP(TRIM(E1945),dim_supporttype!A:C,2,FALSE))</f>
        <v>TA</v>
      </c>
      <c r="AP1945" s="19" t="str">
        <f>IF(ISNA(VLOOKUP(AO1945,dim_supporttype!B:C,2,FALSE)),"",VLOOKUP(AO1945,dim_supporttype!B:C,2,FALSE))</f>
        <v>cRAGKdWIDn4</v>
      </c>
      <c r="AQ1945" s="19" t="str">
        <f>IF(ISNA(VLOOKUP(TRIM(F1945),dim_disaggs!A:B,2,FALSE)),"No Disagg",VLOOKUP(TRIM(F1945),dim_disaggs!A:B,2,FALSE))</f>
        <v>TB Diagnosis</v>
      </c>
      <c r="AR1945" s="19" t="str">
        <f>IF(ISNA(VLOOKUP(AQ1945,dim_disaggs!B:C,2,FALSE)),"",VLOOKUP(AQ1945,dim_disaggs!B:C,2,FALSE))</f>
        <v>WtOD6vEg8Kq</v>
      </c>
      <c r="AS1945" s="72"/>
      <c r="AT1945" s="66"/>
      <c r="AU1945" s="72" t="s">
        <v>755</v>
      </c>
      <c r="AV1945" s="73" t="s">
        <v>755</v>
      </c>
      <c r="AW1945" s="66" t="s">
        <v>755</v>
      </c>
      <c r="AX1945" s="66" t="s">
        <v>755</v>
      </c>
      <c r="AY1945" s="20"/>
      <c r="AZ1945" s="20"/>
      <c r="BA1945" s="105" t="str">
        <f t="shared" si="279"/>
        <v/>
      </c>
      <c r="BB1945" s="20" t="str">
        <f t="shared" si="280"/>
        <v/>
      </c>
      <c r="BC1945" s="20"/>
      <c r="BD1945" s="20"/>
      <c r="BE1945" s="75" t="s">
        <v>755</v>
      </c>
      <c r="BF1945" s="73" t="s">
        <v>755</v>
      </c>
      <c r="BG1945" s="55" t="s">
        <v>755</v>
      </c>
      <c r="BH1945" s="76" t="s">
        <v>755</v>
      </c>
      <c r="BI1945" s="20" t="s">
        <v>755</v>
      </c>
      <c r="BJ1945" s="20" t="s">
        <v>755</v>
      </c>
      <c r="BK1945" s="55" t="s">
        <v>755</v>
      </c>
      <c r="BL1945" s="71" t="s">
        <v>755</v>
      </c>
      <c r="BM1945" s="77" t="s">
        <v>755</v>
      </c>
      <c r="BN1945" s="78" t="s">
        <v>755</v>
      </c>
      <c r="BO1945" s="77" t="s">
        <v>755</v>
      </c>
      <c r="BP1945" s="78" t="s">
        <v>755</v>
      </c>
    </row>
    <row r="1946" spans="1:68" s="3" customFormat="1" x14ac:dyDescent="0.2">
      <c r="A1946" s="20" t="s">
        <v>95</v>
      </c>
      <c r="B1946" s="21" t="s">
        <v>20270</v>
      </c>
      <c r="C1946" s="20" t="s">
        <v>80</v>
      </c>
      <c r="D1946" s="20" t="s">
        <v>1</v>
      </c>
      <c r="E1946" s="20" t="s">
        <v>77</v>
      </c>
      <c r="F1946" s="20" t="s">
        <v>20268</v>
      </c>
      <c r="G1946" s="20" t="s">
        <v>20086</v>
      </c>
      <c r="H1946" s="20" t="s">
        <v>20268</v>
      </c>
      <c r="I1946" s="19">
        <f t="shared" si="281"/>
        <v>39</v>
      </c>
      <c r="J1946" s="20" t="s">
        <v>755</v>
      </c>
      <c r="K1946" s="20" t="s">
        <v>82</v>
      </c>
      <c r="L1946" s="95" t="str">
        <f>IF(M1946&lt;&gt;"",IF(NOT(ISNA(INDEX(cc!B:B,MATCH(M1946,cc!A:A,0)))),INDEX(cc!B:B,MATCH(M1946,cc!A:A,0)),"0"),"")</f>
        <v>Test Results (Positive)</v>
      </c>
      <c r="M1946" s="97" t="s">
        <v>19844</v>
      </c>
      <c r="N1946" s="28" t="str">
        <f t="shared" si="282"/>
        <v/>
      </c>
      <c r="O1946" s="19" t="str">
        <f t="shared" si="275"/>
        <v>TX_NEW (N, DSD, TB Diagnosis/HIVStatus): New on ART</v>
      </c>
      <c r="P1946" s="19" t="str">
        <f t="shared" si="276"/>
        <v>TX_NEW (N, DSD, TB Diagnosis/HIVStatus): New on ART</v>
      </c>
      <c r="Q1946" s="19" t="str">
        <f t="shared" si="274"/>
        <v>TX_NEW (N, DSD, TB Diagnosis/HIVStatus)</v>
      </c>
      <c r="R1946" s="19" t="str">
        <f t="shared" si="277"/>
        <v>TX_NEW_N_DSD_TB_Diagnosis_HIVStatus</v>
      </c>
      <c r="S1946" s="19" t="str">
        <f t="shared" si="278"/>
        <v>TX_NEW_N_DSD_TB_Diagnosis_HIVStatus_</v>
      </c>
      <c r="T1946" s="19" t="b">
        <f>NOT(ISNA(VLOOKUP(B1946,dbcodes!A:B,2,FALSE)))</f>
        <v>1</v>
      </c>
      <c r="U1946" s="19" t="str">
        <f>IF(ISNA(VLOOKUP(B1946,dbcodes!A:B,2,FALSE)),des!R1542,VLOOKUP(B1946,dbcodes!A:B,2,FALSE))</f>
        <v>TX_NEW_N_DSD_TB_Diagnosis_HIVStatus</v>
      </c>
      <c r="V1946" s="20"/>
      <c r="W1946" s="107" t="str">
        <f>IF(ISNA(VLOOKUP(C1946,descriptions!A:B,2,FALSE)),des!V1542,IF(G1946=" TARGET","Target ","")&amp;VLOOKUP(C1946,descriptions!A:B,2,FALSE))</f>
        <v>Number of adults and children newly enrolled on antiretroviral therapy (ART)</v>
      </c>
      <c r="X1946" s="20" t="s">
        <v>4</v>
      </c>
      <c r="Y1946" s="20" t="s">
        <v>831</v>
      </c>
      <c r="Z1946" s="20" t="s">
        <v>836</v>
      </c>
      <c r="AA1946" s="20" t="s">
        <v>102</v>
      </c>
      <c r="AB1946" s="20" t="s">
        <v>755</v>
      </c>
      <c r="AC1946" s="19" t="str">
        <f>IF(AB1946&lt;&gt;"",IF(NOT(ISNA(INDEX(os!A:A,MATCH(AB1946,os!B:B,0)))),INDEX(os!A:A,MATCH(AB1946,os!B:B,0)),"0"),"")</f>
        <v/>
      </c>
      <c r="AD1946" s="20" t="s">
        <v>830</v>
      </c>
      <c r="AE1946" s="20"/>
      <c r="AF1946" s="20"/>
      <c r="AG1946" s="20"/>
      <c r="AH1946" s="93" t="str">
        <f>IF(NOT(ISNA(VLOOKUP(B:B,ResultsTargets!A:A,1,0))),"TRUE","")</f>
        <v/>
      </c>
      <c r="AI1946" s="19" t="str">
        <f>IF(ISNA(VLOOKUP(C1946,dim_techarea!A:B,2,FALSE)),"",VLOOKUP(C1946,dim_techarea!A:B,2,FALSE))</f>
        <v>TX_NEW</v>
      </c>
      <c r="AJ1946" s="19" t="str">
        <f>IF(ISNA(VLOOKUP(AI1946,dim_techarea!B:C,2,FALSE)),"",VLOOKUP(AI1946,dim_techarea!B:C,2,FALSE))</f>
        <v>udCop657yzi</v>
      </c>
      <c r="AK1946" s="19" t="str">
        <f>IF(ISNA(VLOOKUP(TRIM(G1946),dim_targetsresults!A:B,2,FALSE)),"",VLOOKUP(TRIM(G1946),dim_targetsresults!A:C,2,FALSE))</f>
        <v>MER Results</v>
      </c>
      <c r="AL1946" s="19" t="str">
        <f>IF(ISNA(VLOOKUP(AK1946,dim_targetsresults!B:C,2,FALSE)),"",VLOOKUP(AK1946,dim_targetsresults!B:C,2,FALSE))</f>
        <v>Jh0jDM5yQ2E</v>
      </c>
      <c r="AM1946" s="19" t="str">
        <f>IF(ISNA(VLOOKUP(TRIM(D1946),dim_numeratordenominator!A:B,2,FALSE)),"",VLOOKUP(TRIM(D1946),dim_numeratordenominator!A:C,2,FALSE))</f>
        <v>Numerator</v>
      </c>
      <c r="AN1946" s="19" t="str">
        <f>IF(ISNA(VLOOKUP(AM1946,dim_numeratordenominator!B:C,2,FALSE)),"",VLOOKUP(AM1946,dim_numeratordenominator!B:C,2,FALSE))</f>
        <v>Som9NRMQqV7</v>
      </c>
      <c r="AO1946" s="19" t="str">
        <f>IF(ISNA(VLOOKUP(TRIM(E1946),dim_supporttype!A:B,2,FALSE)),"",VLOOKUP(TRIM(E1946),dim_supporttype!A:C,2,FALSE))</f>
        <v>DSD</v>
      </c>
      <c r="AP1946" s="19" t="str">
        <f>IF(ISNA(VLOOKUP(AO1946,dim_supporttype!B:C,2,FALSE)),"",VLOOKUP(AO1946,dim_supporttype!B:C,2,FALSE))</f>
        <v>iM13vdNLWKb</v>
      </c>
      <c r="AQ1946" s="19" t="str">
        <f>IF(ISNA(VLOOKUP(TRIM(F1946),dim_disaggs!A:B,2,FALSE)),"No Disagg",VLOOKUP(TRIM(F1946),dim_disaggs!A:B,2,FALSE))</f>
        <v>TB Diagnosis/HIVStatus</v>
      </c>
      <c r="AR1946" s="19" t="str">
        <f>IF(ISNA(VLOOKUP(AQ1946,dim_disaggs!B:C,2,FALSE)),"",VLOOKUP(AQ1946,dim_disaggs!B:C,2,FALSE))</f>
        <v>nFwm5zwa935</v>
      </c>
      <c r="AS1946" s="72"/>
      <c r="AT1946" s="66"/>
      <c r="AU1946" s="72" t="s">
        <v>755</v>
      </c>
      <c r="AV1946" s="73" t="s">
        <v>755</v>
      </c>
      <c r="AW1946" s="66" t="s">
        <v>755</v>
      </c>
      <c r="AX1946" s="66" t="s">
        <v>755</v>
      </c>
      <c r="AY1946" s="20"/>
      <c r="AZ1946" s="20"/>
      <c r="BA1946" s="105" t="str">
        <f t="shared" si="279"/>
        <v/>
      </c>
      <c r="BB1946" s="20" t="str">
        <f t="shared" si="280"/>
        <v/>
      </c>
      <c r="BC1946" s="20"/>
      <c r="BD1946" s="20"/>
      <c r="BE1946" s="75" t="s">
        <v>755</v>
      </c>
      <c r="BF1946" s="73" t="s">
        <v>755</v>
      </c>
      <c r="BG1946" s="71" t="s">
        <v>755</v>
      </c>
      <c r="BH1946" s="71" t="s">
        <v>755</v>
      </c>
      <c r="BI1946" s="20" t="s">
        <v>755</v>
      </c>
      <c r="BJ1946" s="20" t="s">
        <v>755</v>
      </c>
      <c r="BK1946" s="55" t="s">
        <v>755</v>
      </c>
      <c r="BL1946" s="71" t="s">
        <v>755</v>
      </c>
      <c r="BM1946" s="77" t="s">
        <v>755</v>
      </c>
      <c r="BN1946" s="78" t="s">
        <v>755</v>
      </c>
      <c r="BO1946" s="77" t="s">
        <v>755</v>
      </c>
      <c r="BP1946" s="78" t="s">
        <v>755</v>
      </c>
    </row>
    <row r="1947" spans="1:68" s="3" customFormat="1" x14ac:dyDescent="0.2">
      <c r="A1947" s="20" t="s">
        <v>95</v>
      </c>
      <c r="B1947" s="21" t="s">
        <v>20271</v>
      </c>
      <c r="C1947" s="20" t="s">
        <v>80</v>
      </c>
      <c r="D1947" s="20" t="s">
        <v>1</v>
      </c>
      <c r="E1947" s="20" t="s">
        <v>78</v>
      </c>
      <c r="F1947" s="20" t="s">
        <v>20268</v>
      </c>
      <c r="G1947" s="20" t="s">
        <v>20086</v>
      </c>
      <c r="H1947" s="20" t="s">
        <v>20268</v>
      </c>
      <c r="I1947" s="19">
        <f t="shared" si="281"/>
        <v>38</v>
      </c>
      <c r="J1947" s="20" t="s">
        <v>755</v>
      </c>
      <c r="K1947" s="20" t="s">
        <v>82</v>
      </c>
      <c r="L1947" s="95" t="str">
        <f>IF(M1947&lt;&gt;"",IF(NOT(ISNA(INDEX(cc!B:B,MATCH(M1947,cc!A:A,0)))),INDEX(cc!B:B,MATCH(M1947,cc!A:A,0)),"0"),"")</f>
        <v>Test Results (Positive)</v>
      </c>
      <c r="M1947" s="97" t="s">
        <v>19844</v>
      </c>
      <c r="N1947" s="28" t="str">
        <f t="shared" si="282"/>
        <v/>
      </c>
      <c r="O1947" s="19" t="str">
        <f t="shared" si="275"/>
        <v>TX_NEW (N, TA, TB Diagnosis/HIVStatus): New on ART</v>
      </c>
      <c r="P1947" s="19" t="str">
        <f t="shared" si="276"/>
        <v>TX_NEW (N, TA, TB Diagnosis/HIVStatus): New on ART</v>
      </c>
      <c r="Q1947" s="19" t="str">
        <f t="shared" si="274"/>
        <v>TX_NEW (N, TA, TB Diagnosis/HIVStatus)</v>
      </c>
      <c r="R1947" s="19" t="str">
        <f t="shared" si="277"/>
        <v>TX_NEW_N_TA_TB_Diagnosis_HIVStatus</v>
      </c>
      <c r="S1947" s="19" t="str">
        <f t="shared" si="278"/>
        <v>TX_NEW_N_TA_TB_Diagnosis_HIVStatus_</v>
      </c>
      <c r="T1947" s="19" t="b">
        <f>NOT(ISNA(VLOOKUP(B1947,dbcodes!A:B,2,FALSE)))</f>
        <v>1</v>
      </c>
      <c r="U1947" s="19" t="str">
        <f>IF(ISNA(VLOOKUP(B1947,dbcodes!A:B,2,FALSE)),des!R1543,VLOOKUP(B1947,dbcodes!A:B,2,FALSE))</f>
        <v>TX_NEW_N_TA_TB_Diagnosis_HIVStatus</v>
      </c>
      <c r="V1947" s="20"/>
      <c r="W1947" s="107" t="str">
        <f>IF(ISNA(VLOOKUP(C1947,descriptions!A:B,2,FALSE)),des!V1543,IF(G1947=" TARGET","Target ","")&amp;VLOOKUP(C1947,descriptions!A:B,2,FALSE))</f>
        <v>Number of adults and children newly enrolled on antiretroviral therapy (ART)</v>
      </c>
      <c r="X1947" s="20" t="s">
        <v>4</v>
      </c>
      <c r="Y1947" s="20" t="s">
        <v>831</v>
      </c>
      <c r="Z1947" s="20" t="s">
        <v>836</v>
      </c>
      <c r="AA1947" s="20" t="s">
        <v>102</v>
      </c>
      <c r="AB1947" s="20" t="s">
        <v>755</v>
      </c>
      <c r="AC1947" s="19" t="str">
        <f>IF(AB1947&lt;&gt;"",IF(NOT(ISNA(INDEX(os!A:A,MATCH(AB1947,os!B:B,0)))),INDEX(os!A:A,MATCH(AB1947,os!B:B,0)),"0"),"")</f>
        <v/>
      </c>
      <c r="AD1947" s="20" t="s">
        <v>830</v>
      </c>
      <c r="AE1947" s="20"/>
      <c r="AF1947" s="20"/>
      <c r="AG1947" s="20"/>
      <c r="AH1947" s="93" t="str">
        <f>IF(NOT(ISNA(VLOOKUP(B:B,ResultsTargets!A:A,1,0))),"TRUE","")</f>
        <v/>
      </c>
      <c r="AI1947" s="19" t="str">
        <f>IF(ISNA(VLOOKUP(C1947,dim_techarea!A:B,2,FALSE)),"",VLOOKUP(C1947,dim_techarea!A:B,2,FALSE))</f>
        <v>TX_NEW</v>
      </c>
      <c r="AJ1947" s="19" t="str">
        <f>IF(ISNA(VLOOKUP(AI1947,dim_techarea!B:C,2,FALSE)),"",VLOOKUP(AI1947,dim_techarea!B:C,2,FALSE))</f>
        <v>udCop657yzi</v>
      </c>
      <c r="AK1947" s="19" t="str">
        <f>IF(ISNA(VLOOKUP(TRIM(G1947),dim_targetsresults!A:B,2,FALSE)),"",VLOOKUP(TRIM(G1947),dim_targetsresults!A:C,2,FALSE))</f>
        <v>MER Results</v>
      </c>
      <c r="AL1947" s="19" t="str">
        <f>IF(ISNA(VLOOKUP(AK1947,dim_targetsresults!B:C,2,FALSE)),"",VLOOKUP(AK1947,dim_targetsresults!B:C,2,FALSE))</f>
        <v>Jh0jDM5yQ2E</v>
      </c>
      <c r="AM1947" s="19" t="str">
        <f>IF(ISNA(VLOOKUP(TRIM(D1947),dim_numeratordenominator!A:B,2,FALSE)),"",VLOOKUP(TRIM(D1947),dim_numeratordenominator!A:C,2,FALSE))</f>
        <v>Numerator</v>
      </c>
      <c r="AN1947" s="19" t="str">
        <f>IF(ISNA(VLOOKUP(AM1947,dim_numeratordenominator!B:C,2,FALSE)),"",VLOOKUP(AM1947,dim_numeratordenominator!B:C,2,FALSE))</f>
        <v>Som9NRMQqV7</v>
      </c>
      <c r="AO1947" s="19" t="str">
        <f>IF(ISNA(VLOOKUP(TRIM(E1947),dim_supporttype!A:B,2,FALSE)),"",VLOOKUP(TRIM(E1947),dim_supporttype!A:C,2,FALSE))</f>
        <v>TA</v>
      </c>
      <c r="AP1947" s="19" t="str">
        <f>IF(ISNA(VLOOKUP(AO1947,dim_supporttype!B:C,2,FALSE)),"",VLOOKUP(AO1947,dim_supporttype!B:C,2,FALSE))</f>
        <v>cRAGKdWIDn4</v>
      </c>
      <c r="AQ1947" s="19" t="str">
        <f>IF(ISNA(VLOOKUP(TRIM(F1947),dim_disaggs!A:B,2,FALSE)),"No Disagg",VLOOKUP(TRIM(F1947),dim_disaggs!A:B,2,FALSE))</f>
        <v>TB Diagnosis/HIVStatus</v>
      </c>
      <c r="AR1947" s="19" t="str">
        <f>IF(ISNA(VLOOKUP(AQ1947,dim_disaggs!B:C,2,FALSE)),"",VLOOKUP(AQ1947,dim_disaggs!B:C,2,FALSE))</f>
        <v>nFwm5zwa935</v>
      </c>
      <c r="AS1947" s="72"/>
      <c r="AT1947" s="66"/>
      <c r="AU1947" s="72" t="s">
        <v>755</v>
      </c>
      <c r="AV1947" s="73" t="s">
        <v>755</v>
      </c>
      <c r="AW1947" s="66" t="s">
        <v>755</v>
      </c>
      <c r="AX1947" s="66" t="s">
        <v>755</v>
      </c>
      <c r="AY1947" s="20"/>
      <c r="AZ1947" s="20"/>
      <c r="BA1947" s="105" t="str">
        <f t="shared" si="279"/>
        <v/>
      </c>
      <c r="BB1947" s="20" t="str">
        <f t="shared" si="280"/>
        <v/>
      </c>
      <c r="BC1947" s="20"/>
      <c r="BD1947" s="20"/>
      <c r="BE1947" s="75" t="s">
        <v>755</v>
      </c>
      <c r="BF1947" s="73" t="s">
        <v>755</v>
      </c>
      <c r="BG1947" s="55" t="s">
        <v>755</v>
      </c>
      <c r="BH1947" s="76" t="s">
        <v>755</v>
      </c>
      <c r="BI1947" s="20" t="s">
        <v>755</v>
      </c>
      <c r="BJ1947" s="20" t="s">
        <v>755</v>
      </c>
      <c r="BK1947" s="55" t="s">
        <v>755</v>
      </c>
      <c r="BL1947" s="71" t="s">
        <v>755</v>
      </c>
      <c r="BM1947" s="77" t="s">
        <v>755</v>
      </c>
      <c r="BN1947" s="78" t="s">
        <v>755</v>
      </c>
      <c r="BO1947" s="77" t="s">
        <v>755</v>
      </c>
      <c r="BP1947" s="78" t="s">
        <v>755</v>
      </c>
    </row>
    <row r="1948" spans="1:68" s="3" customFormat="1" x14ac:dyDescent="0.2">
      <c r="A1948" s="20" t="s">
        <v>95</v>
      </c>
      <c r="B1948" s="20" t="s">
        <v>96</v>
      </c>
      <c r="C1948" s="20" t="s">
        <v>80</v>
      </c>
      <c r="D1948" s="20" t="s">
        <v>1</v>
      </c>
      <c r="E1948" s="20" t="s">
        <v>77</v>
      </c>
      <c r="F1948" s="20"/>
      <c r="G1948" s="20" t="s">
        <v>20086</v>
      </c>
      <c r="H1948" s="20"/>
      <c r="I1948" s="19">
        <f t="shared" si="281"/>
        <v>15</v>
      </c>
      <c r="J1948" s="20" t="s">
        <v>755</v>
      </c>
      <c r="K1948" s="20" t="s">
        <v>82</v>
      </c>
      <c r="L1948" s="95" t="str">
        <f>IF(M1948&lt;&gt;"",IF(NOT(ISNA(INDEX(cc!B:B,MATCH(M1948,cc!A:A,0)))),INDEX(cc!B:B,MATCH(M1948,cc!A:A,0)),"0"),"")</f>
        <v>default</v>
      </c>
      <c r="M1948" s="97" t="s">
        <v>13</v>
      </c>
      <c r="N1948" s="28" t="str">
        <f t="shared" si="282"/>
        <v/>
      </c>
      <c r="O1948" s="19" t="str">
        <f t="shared" si="275"/>
        <v>TX_NEW (N, DSD): New on ART</v>
      </c>
      <c r="P1948" s="19" t="str">
        <f t="shared" si="276"/>
        <v>TX_NEW (N, DSD): New on ART</v>
      </c>
      <c r="Q1948" s="19" t="str">
        <f t="shared" si="274"/>
        <v>TX_NEW (N, DSD)</v>
      </c>
      <c r="R1948" s="19" t="str">
        <f t="shared" si="277"/>
        <v>TX_NEW_N_DSD</v>
      </c>
      <c r="S1948" s="19" t="str">
        <f t="shared" si="278"/>
        <v>TX_NEW_N_DSD_</v>
      </c>
      <c r="T1948" s="19" t="b">
        <f>NOT(ISNA(VLOOKUP(B1948,dbcodes!A:B,2,FALSE)))</f>
        <v>1</v>
      </c>
      <c r="U1948" s="19" t="str">
        <f>IF(ISNA(VLOOKUP(B1948,dbcodes!A:B,2,FALSE)),des!R1544,VLOOKUP(B1948,dbcodes!A:B,2,FALSE))</f>
        <v>TX_NEW_N_DSD</v>
      </c>
      <c r="V1948" s="20"/>
      <c r="W1948" s="107" t="str">
        <f>IF(ISNA(VLOOKUP(C1948,descriptions!A:B,2,FALSE)),des!V1544,IF(G1948=" TARGET","Target ","")&amp;VLOOKUP(C1948,descriptions!A:B,2,FALSE))</f>
        <v>Number of adults and children newly enrolled on antiretroviral therapy (ART)</v>
      </c>
      <c r="X1948" s="20" t="s">
        <v>4</v>
      </c>
      <c r="Y1948" s="20" t="s">
        <v>831</v>
      </c>
      <c r="Z1948" s="20" t="s">
        <v>836</v>
      </c>
      <c r="AA1948" s="20" t="s">
        <v>102</v>
      </c>
      <c r="AB1948" s="20" t="s">
        <v>755</v>
      </c>
      <c r="AC1948" s="19" t="str">
        <f>IF(AB1948&lt;&gt;"",IF(NOT(ISNA(INDEX(os!A:A,MATCH(AB1948,os!B:B,0)))),INDEX(os!A:A,MATCH(AB1948,os!B:B,0)),"0"),"")</f>
        <v/>
      </c>
      <c r="AD1948" s="20" t="s">
        <v>830</v>
      </c>
      <c r="AE1948" s="20"/>
      <c r="AF1948" s="20"/>
      <c r="AG1948" s="20"/>
      <c r="AH1948" s="93" t="str">
        <f>IF(NOT(ISNA(VLOOKUP(B:B,ResultsTargets!A:A,1,0))),"TRUE","")</f>
        <v/>
      </c>
      <c r="AI1948" s="19" t="str">
        <f>IF(ISNA(VLOOKUP(C1948,dim_techarea!A:B,2,FALSE)),"",VLOOKUP(C1948,dim_techarea!A:B,2,FALSE))</f>
        <v>TX_NEW</v>
      </c>
      <c r="AJ1948" s="19" t="str">
        <f>IF(ISNA(VLOOKUP(AI1948,dim_techarea!B:C,2,FALSE)),"",VLOOKUP(AI1948,dim_techarea!B:C,2,FALSE))</f>
        <v>udCop657yzi</v>
      </c>
      <c r="AK1948" s="19" t="str">
        <f>IF(ISNA(VLOOKUP(TRIM(G1948),dim_targetsresults!A:B,2,FALSE)),"",VLOOKUP(TRIM(G1948),dim_targetsresults!A:C,2,FALSE))</f>
        <v>MER Results</v>
      </c>
      <c r="AL1948" s="19" t="str">
        <f>IF(ISNA(VLOOKUP(AK1948,dim_targetsresults!B:C,2,FALSE)),"",VLOOKUP(AK1948,dim_targetsresults!B:C,2,FALSE))</f>
        <v>Jh0jDM5yQ2E</v>
      </c>
      <c r="AM1948" s="19" t="str">
        <f>IF(ISNA(VLOOKUP(TRIM(D1948),dim_numeratordenominator!A:B,2,FALSE)),"",VLOOKUP(TRIM(D1948),dim_numeratordenominator!A:C,2,FALSE))</f>
        <v>Numerator</v>
      </c>
      <c r="AN1948" s="19" t="str">
        <f>IF(ISNA(VLOOKUP(AM1948,dim_numeratordenominator!B:C,2,FALSE)),"",VLOOKUP(AM1948,dim_numeratordenominator!B:C,2,FALSE))</f>
        <v>Som9NRMQqV7</v>
      </c>
      <c r="AO1948" s="19" t="str">
        <f>IF(ISNA(VLOOKUP(TRIM(E1948),dim_supporttype!A:B,2,FALSE)),"",VLOOKUP(TRIM(E1948),dim_supporttype!A:C,2,FALSE))</f>
        <v>DSD</v>
      </c>
      <c r="AP1948" s="19" t="str">
        <f>IF(ISNA(VLOOKUP(AO1948,dim_supporttype!B:C,2,FALSE)),"",VLOOKUP(AO1948,dim_supporttype!B:C,2,FALSE))</f>
        <v>iM13vdNLWKb</v>
      </c>
      <c r="AQ1948" s="19" t="str">
        <f>IF(ISNA(VLOOKUP(TRIM(F1948),dim_disaggs!A:B,2,FALSE)),"No Disagg",VLOOKUP(TRIM(F1948),dim_disaggs!A:B,2,FALSE))</f>
        <v>No Disagg</v>
      </c>
      <c r="AR1948" s="19" t="str">
        <f>IF(ISNA(VLOOKUP(AQ1948,dim_disaggs!B:C,2,FALSE)),"",VLOOKUP(AQ1948,dim_disaggs!B:C,2,FALSE))</f>
        <v>werJlVT6sf3</v>
      </c>
      <c r="AS1948" s="72"/>
      <c r="AT1948" s="66"/>
      <c r="AU1948" s="72" t="s">
        <v>755</v>
      </c>
      <c r="AV1948" s="73" t="s">
        <v>755</v>
      </c>
      <c r="AW1948" s="66" t="s">
        <v>755</v>
      </c>
      <c r="AX1948" s="66" t="s">
        <v>755</v>
      </c>
      <c r="AY1948" s="20"/>
      <c r="AZ1948" s="20"/>
      <c r="BA1948" s="105" t="str">
        <f t="shared" si="279"/>
        <v>Top Level Numerator</v>
      </c>
      <c r="BB1948" s="20" t="str">
        <f t="shared" si="280"/>
        <v>PE5QVF0w4xj</v>
      </c>
      <c r="BC1948" s="20" t="s">
        <v>25706</v>
      </c>
      <c r="BD1948" s="20" t="s">
        <v>25707</v>
      </c>
      <c r="BE1948" s="75" t="s">
        <v>21240</v>
      </c>
      <c r="BF1948" s="73" t="s">
        <v>21241</v>
      </c>
      <c r="BG1948" s="55" t="s">
        <v>20424</v>
      </c>
      <c r="BH1948" s="76" t="s">
        <v>20422</v>
      </c>
      <c r="BI1948" s="20" t="s">
        <v>755</v>
      </c>
      <c r="BJ1948" s="20" t="s">
        <v>755</v>
      </c>
      <c r="BK1948" s="55" t="s">
        <v>755</v>
      </c>
      <c r="BL1948" s="71" t="s">
        <v>755</v>
      </c>
      <c r="BM1948" s="77" t="s">
        <v>755</v>
      </c>
      <c r="BN1948" s="78" t="s">
        <v>755</v>
      </c>
      <c r="BO1948" s="77" t="s">
        <v>755</v>
      </c>
      <c r="BP1948" s="78" t="s">
        <v>755</v>
      </c>
    </row>
    <row r="1949" spans="1:68" s="3" customFormat="1" x14ac:dyDescent="0.2">
      <c r="A1949" s="20" t="s">
        <v>95</v>
      </c>
      <c r="B1949" s="20" t="s">
        <v>98</v>
      </c>
      <c r="C1949" s="20" t="s">
        <v>80</v>
      </c>
      <c r="D1949" s="20" t="s">
        <v>1</v>
      </c>
      <c r="E1949" s="20" t="s">
        <v>78</v>
      </c>
      <c r="F1949" s="20"/>
      <c r="G1949" s="20" t="s">
        <v>20086</v>
      </c>
      <c r="H1949" s="20"/>
      <c r="I1949" s="19">
        <f t="shared" si="281"/>
        <v>14</v>
      </c>
      <c r="J1949" s="20" t="s">
        <v>755</v>
      </c>
      <c r="K1949" s="20" t="s">
        <v>82</v>
      </c>
      <c r="L1949" s="95" t="str">
        <f>IF(M1949&lt;&gt;"",IF(NOT(ISNA(INDEX(cc!B:B,MATCH(M1949,cc!A:A,0)))),INDEX(cc!B:B,MATCH(M1949,cc!A:A,0)),"0"),"")</f>
        <v>default</v>
      </c>
      <c r="M1949" s="97" t="s">
        <v>13</v>
      </c>
      <c r="N1949" s="28" t="str">
        <f t="shared" si="282"/>
        <v/>
      </c>
      <c r="O1949" s="19" t="str">
        <f t="shared" si="275"/>
        <v>TX_NEW (N, TA): New on ART</v>
      </c>
      <c r="P1949" s="19" t="str">
        <f t="shared" si="276"/>
        <v>TX_NEW (N, TA): New on ART</v>
      </c>
      <c r="Q1949" s="19" t="str">
        <f t="shared" si="274"/>
        <v>TX_NEW (N, TA)</v>
      </c>
      <c r="R1949" s="19" t="str">
        <f t="shared" si="277"/>
        <v>TX_NEW_N_TA</v>
      </c>
      <c r="S1949" s="19" t="str">
        <f t="shared" si="278"/>
        <v>TX_NEW_N_TA_</v>
      </c>
      <c r="T1949" s="19" t="b">
        <f>NOT(ISNA(VLOOKUP(B1949,dbcodes!A:B,2,FALSE)))</f>
        <v>1</v>
      </c>
      <c r="U1949" s="19" t="str">
        <f>IF(ISNA(VLOOKUP(B1949,dbcodes!A:B,2,FALSE)),des!R1545,VLOOKUP(B1949,dbcodes!A:B,2,FALSE))</f>
        <v>TX_NEW_N_TA</v>
      </c>
      <c r="V1949" s="20"/>
      <c r="W1949" s="107" t="str">
        <f>IF(ISNA(VLOOKUP(C1949,descriptions!A:B,2,FALSE)),des!V1545,IF(G1949=" TARGET","Target ","")&amp;VLOOKUP(C1949,descriptions!A:B,2,FALSE))</f>
        <v>Number of adults and children newly enrolled on antiretroviral therapy (ART)</v>
      </c>
      <c r="X1949" s="20" t="s">
        <v>4</v>
      </c>
      <c r="Y1949" s="20" t="s">
        <v>831</v>
      </c>
      <c r="Z1949" s="20" t="s">
        <v>836</v>
      </c>
      <c r="AA1949" s="20" t="s">
        <v>102</v>
      </c>
      <c r="AB1949" s="20" t="s">
        <v>755</v>
      </c>
      <c r="AC1949" s="19" t="str">
        <f>IF(AB1949&lt;&gt;"",IF(NOT(ISNA(INDEX(os!A:A,MATCH(AB1949,os!B:B,0)))),INDEX(os!A:A,MATCH(AB1949,os!B:B,0)),"0"),"")</f>
        <v/>
      </c>
      <c r="AD1949" s="20" t="s">
        <v>830</v>
      </c>
      <c r="AE1949" s="20"/>
      <c r="AF1949" s="20"/>
      <c r="AG1949" s="20"/>
      <c r="AH1949" s="93" t="str">
        <f>IF(NOT(ISNA(VLOOKUP(B:B,ResultsTargets!A:A,1,0))),"TRUE","")</f>
        <v/>
      </c>
      <c r="AI1949" s="19" t="str">
        <f>IF(ISNA(VLOOKUP(C1949,dim_techarea!A:B,2,FALSE)),"",VLOOKUP(C1949,dim_techarea!A:B,2,FALSE))</f>
        <v>TX_NEW</v>
      </c>
      <c r="AJ1949" s="19" t="str">
        <f>IF(ISNA(VLOOKUP(AI1949,dim_techarea!B:C,2,FALSE)),"",VLOOKUP(AI1949,dim_techarea!B:C,2,FALSE))</f>
        <v>udCop657yzi</v>
      </c>
      <c r="AK1949" s="19" t="str">
        <f>IF(ISNA(VLOOKUP(TRIM(G1949),dim_targetsresults!A:B,2,FALSE)),"",VLOOKUP(TRIM(G1949),dim_targetsresults!A:C,2,FALSE))</f>
        <v>MER Results</v>
      </c>
      <c r="AL1949" s="19" t="str">
        <f>IF(ISNA(VLOOKUP(AK1949,dim_targetsresults!B:C,2,FALSE)),"",VLOOKUP(AK1949,dim_targetsresults!B:C,2,FALSE))</f>
        <v>Jh0jDM5yQ2E</v>
      </c>
      <c r="AM1949" s="19" t="str">
        <f>IF(ISNA(VLOOKUP(TRIM(D1949),dim_numeratordenominator!A:B,2,FALSE)),"",VLOOKUP(TRIM(D1949),dim_numeratordenominator!A:C,2,FALSE))</f>
        <v>Numerator</v>
      </c>
      <c r="AN1949" s="19" t="str">
        <f>IF(ISNA(VLOOKUP(AM1949,dim_numeratordenominator!B:C,2,FALSE)),"",VLOOKUP(AM1949,dim_numeratordenominator!B:C,2,FALSE))</f>
        <v>Som9NRMQqV7</v>
      </c>
      <c r="AO1949" s="19" t="str">
        <f>IF(ISNA(VLOOKUP(TRIM(E1949),dim_supporttype!A:B,2,FALSE)),"",VLOOKUP(TRIM(E1949),dim_supporttype!A:C,2,FALSE))</f>
        <v>TA</v>
      </c>
      <c r="AP1949" s="19" t="str">
        <f>IF(ISNA(VLOOKUP(AO1949,dim_supporttype!B:C,2,FALSE)),"",VLOOKUP(AO1949,dim_supporttype!B:C,2,FALSE))</f>
        <v>cRAGKdWIDn4</v>
      </c>
      <c r="AQ1949" s="19" t="str">
        <f>IF(ISNA(VLOOKUP(TRIM(F1949),dim_disaggs!A:B,2,FALSE)),"No Disagg",VLOOKUP(TRIM(F1949),dim_disaggs!A:B,2,FALSE))</f>
        <v>No Disagg</v>
      </c>
      <c r="AR1949" s="19" t="str">
        <f>IF(ISNA(VLOOKUP(AQ1949,dim_disaggs!B:C,2,FALSE)),"",VLOOKUP(AQ1949,dim_disaggs!B:C,2,FALSE))</f>
        <v>werJlVT6sf3</v>
      </c>
      <c r="AS1949" s="72"/>
      <c r="AT1949" s="66"/>
      <c r="AU1949" s="72" t="s">
        <v>755</v>
      </c>
      <c r="AV1949" s="73" t="s">
        <v>755</v>
      </c>
      <c r="AW1949" s="66" t="s">
        <v>755</v>
      </c>
      <c r="AX1949" s="66" t="s">
        <v>755</v>
      </c>
      <c r="AY1949" s="20"/>
      <c r="AZ1949" s="20"/>
      <c r="BA1949" s="105" t="str">
        <f t="shared" si="279"/>
        <v>Top Level Numerator</v>
      </c>
      <c r="BB1949" s="20" t="str">
        <f t="shared" si="280"/>
        <v>PE5QVF0w4xj</v>
      </c>
      <c r="BC1949" s="20" t="s">
        <v>25706</v>
      </c>
      <c r="BD1949" s="20" t="s">
        <v>25707</v>
      </c>
      <c r="BE1949" s="75" t="s">
        <v>21240</v>
      </c>
      <c r="BF1949" s="73" t="s">
        <v>21241</v>
      </c>
      <c r="BG1949" s="55" t="s">
        <v>20424</v>
      </c>
      <c r="BH1949" s="76" t="s">
        <v>20422</v>
      </c>
      <c r="BI1949" s="20" t="s">
        <v>755</v>
      </c>
      <c r="BJ1949" s="20" t="s">
        <v>755</v>
      </c>
      <c r="BK1949" s="55" t="s">
        <v>755</v>
      </c>
      <c r="BL1949" s="71" t="s">
        <v>755</v>
      </c>
      <c r="BM1949" s="77" t="s">
        <v>755</v>
      </c>
      <c r="BN1949" s="78" t="s">
        <v>755</v>
      </c>
      <c r="BO1949" s="77" t="s">
        <v>755</v>
      </c>
      <c r="BP1949" s="78" t="s">
        <v>755</v>
      </c>
    </row>
    <row r="1950" spans="1:68" s="3" customFormat="1" ht="18" x14ac:dyDescent="0.2">
      <c r="A1950" s="22" t="s">
        <v>20489</v>
      </c>
      <c r="B1950" s="25" t="s">
        <v>20481</v>
      </c>
      <c r="C1950" s="22" t="s">
        <v>80</v>
      </c>
      <c r="D1950" s="20" t="s">
        <v>1</v>
      </c>
      <c r="E1950" s="22" t="s">
        <v>20430</v>
      </c>
      <c r="F1950" s="20" t="s">
        <v>4156</v>
      </c>
      <c r="G1950" s="22" t="s">
        <v>20086</v>
      </c>
      <c r="H1950" s="20" t="s">
        <v>18672</v>
      </c>
      <c r="I1950" s="19">
        <f t="shared" si="281"/>
        <v>28</v>
      </c>
      <c r="J1950" s="20" t="s">
        <v>755</v>
      </c>
      <c r="K1950" s="22" t="s">
        <v>82</v>
      </c>
      <c r="L1950" s="95" t="str">
        <f>IF(M1950&lt;&gt;"",IF(NOT(ISNA(INDEX(cc!B:B,MATCH(M1950,cc!A:A,0)))),INDEX(cc!B:B,MATCH(M1950,cc!A:A,0)),"0"),"")</f>
        <v>Age (&lt;15,15+-uk, 2) and Sex w/ Unknown</v>
      </c>
      <c r="M1950" s="97" t="s">
        <v>552</v>
      </c>
      <c r="N1950" s="28" t="str">
        <f t="shared" si="282"/>
        <v/>
      </c>
      <c r="O1950" s="19" t="str">
        <f t="shared" si="275"/>
        <v>TX_NEW (N, MOH, Age Aggregated/Sex): New on ART</v>
      </c>
      <c r="P1950" s="19" t="str">
        <f t="shared" si="276"/>
        <v>TX_NEW (N, MOH, Age Aggregated/Sex): New on ART</v>
      </c>
      <c r="Q1950" s="19" t="str">
        <f t="shared" si="274"/>
        <v>TX_NEW (N, MOH, Age Agg/Sex)</v>
      </c>
      <c r="R1950" s="19" t="str">
        <f t="shared" si="277"/>
        <v>TX_NEW_N_MOH_Age_Agg_Sex</v>
      </c>
      <c r="S1950" s="19" t="str">
        <f t="shared" si="278"/>
        <v>TX_NEW_N_MOH_Age_Agg_Sex_</v>
      </c>
      <c r="T1950" s="19" t="b">
        <f>NOT(ISNA(VLOOKUP(B1950,dbcodes!A:B,2,FALSE)))</f>
        <v>1</v>
      </c>
      <c r="U1950" s="19" t="str">
        <f>IF(ISNA(VLOOKUP(B1950,dbcodes!A:B,2,FALSE)),des!R1995,VLOOKUP(B1950,dbcodes!A:B,2,FALSE))</f>
        <v>TX_NEW_N_MOH_Age_Agg_Sex</v>
      </c>
      <c r="V1950" s="20"/>
      <c r="W1950" s="107" t="str">
        <f>IF(ISNA(VLOOKUP(C1950,descriptions!A:B,2,FALSE)),des!V1995,IF(G1950=" TARGET","Target ","")&amp;VLOOKUP(C1950,descriptions!A:B,2,FALSE))</f>
        <v>Number of adults and children newly enrolled on antiretroviral therapy (ART)</v>
      </c>
      <c r="X1950" s="20" t="s">
        <v>4</v>
      </c>
      <c r="Y1950" s="20" t="s">
        <v>831</v>
      </c>
      <c r="Z1950" s="20" t="s">
        <v>836</v>
      </c>
      <c r="AA1950" s="20" t="s">
        <v>102</v>
      </c>
      <c r="AB1950" s="20" t="s">
        <v>755</v>
      </c>
      <c r="AC1950" s="19" t="str">
        <f>IF(AB1950&lt;&gt;"",IF(NOT(ISNA(INDEX(os!A:A,MATCH(AB1950,os!B:B,0)))),INDEX(os!A:A,MATCH(AB1950,os!B:B,0)),"0"),"")</f>
        <v/>
      </c>
      <c r="AD1950" s="20" t="s">
        <v>830</v>
      </c>
      <c r="AE1950" s="20"/>
      <c r="AF1950" s="20"/>
      <c r="AG1950" s="20"/>
      <c r="AH1950" s="93" t="str">
        <f>IF(NOT(ISNA(VLOOKUP(B:B,ResultsTargets!A:A,1,0))),"TRUE","")</f>
        <v/>
      </c>
      <c r="AI1950" s="19" t="str">
        <f>IF(ISNA(VLOOKUP(C1950,dim_techarea!A:B,2,FALSE)),"",VLOOKUP(C1950,dim_techarea!A:B,2,FALSE))</f>
        <v>TX_NEW</v>
      </c>
      <c r="AJ1950" s="19" t="str">
        <f>IF(ISNA(VLOOKUP(AI1950,dim_techarea!B:C,2,FALSE)),"",VLOOKUP(AI1950,dim_techarea!B:C,2,FALSE))</f>
        <v>udCop657yzi</v>
      </c>
      <c r="AK1950" s="19" t="str">
        <f>IF(ISNA(VLOOKUP(TRIM(G1950),dim_targetsresults!A:B,2,FALSE)),"",VLOOKUP(TRIM(G1950),dim_targetsresults!A:C,2,FALSE))</f>
        <v>MER Results</v>
      </c>
      <c r="AL1950" s="19" t="str">
        <f>IF(ISNA(VLOOKUP(AK1950,dim_targetsresults!B:C,2,FALSE)),"",VLOOKUP(AK1950,dim_targetsresults!B:C,2,FALSE))</f>
        <v>Jh0jDM5yQ2E</v>
      </c>
      <c r="AM1950" s="19" t="str">
        <f>IF(ISNA(VLOOKUP(TRIM(D1950),dim_numeratordenominator!A:B,2,FALSE)),"",VLOOKUP(TRIM(D1950),dim_numeratordenominator!A:C,2,FALSE))</f>
        <v>Numerator</v>
      </c>
      <c r="AN1950" s="19" t="str">
        <f>IF(ISNA(VLOOKUP(AM1950,dim_numeratordenominator!B:C,2,FALSE)),"",VLOOKUP(AM1950,dim_numeratordenominator!B:C,2,FALSE))</f>
        <v>Som9NRMQqV7</v>
      </c>
      <c r="AO1950" s="19" t="str">
        <f>IF(ISNA(VLOOKUP(TRIM(E1950),dim_supporttype!A:B,2,FALSE)),"",VLOOKUP(TRIM(E1950),dim_supporttype!A:C,2,FALSE))</f>
        <v>MOH</v>
      </c>
      <c r="AP1950" s="19" t="str">
        <f>IF(ISNA(VLOOKUP(AO1950,dim_supporttype!B:C,2,FALSE)),"",VLOOKUP(AO1950,dim_supporttype!B:C,2,FALSE))</f>
        <v>sUhaJVAUfcA</v>
      </c>
      <c r="AQ1950" s="19" t="str">
        <f>IF(ISNA(VLOOKUP(TRIM(F1950),dim_disaggs!A:B,2,FALSE)),"No Disagg",VLOOKUP(TRIM(F1950),dim_disaggs!A:B,2,FALSE))</f>
        <v>Age Aggregated/Sex</v>
      </c>
      <c r="AR1950" s="19" t="str">
        <f>IF(ISNA(VLOOKUP(AQ1950,dim_disaggs!B:C,2,FALSE)),"",VLOOKUP(AQ1950,dim_disaggs!B:C,2,FALSE))</f>
        <v>KMhxXDjVseT</v>
      </c>
      <c r="AS1950" s="72"/>
      <c r="AT1950" s="66"/>
      <c r="AU1950" s="72" t="s">
        <v>755</v>
      </c>
      <c r="AV1950" s="73" t="s">
        <v>755</v>
      </c>
      <c r="AW1950" s="66" t="s">
        <v>755</v>
      </c>
      <c r="AX1950" s="66" t="s">
        <v>755</v>
      </c>
      <c r="AY1950" s="20"/>
      <c r="AZ1950" s="20"/>
      <c r="BA1950" s="105" t="str">
        <f t="shared" si="279"/>
        <v/>
      </c>
      <c r="BB1950" s="20" t="str">
        <f t="shared" si="280"/>
        <v/>
      </c>
      <c r="BC1950" s="20"/>
      <c r="BD1950" s="20"/>
      <c r="BE1950" s="75" t="s">
        <v>755</v>
      </c>
      <c r="BF1950" s="73" t="s">
        <v>755</v>
      </c>
      <c r="BG1950" s="55" t="s">
        <v>755</v>
      </c>
      <c r="BH1950" s="76" t="s">
        <v>755</v>
      </c>
      <c r="BI1950" s="20" t="s">
        <v>755</v>
      </c>
      <c r="BJ1950" s="20" t="s">
        <v>755</v>
      </c>
      <c r="BK1950" s="55" t="s">
        <v>755</v>
      </c>
      <c r="BL1950" s="71" t="s">
        <v>755</v>
      </c>
      <c r="BM1950" s="77" t="s">
        <v>755</v>
      </c>
      <c r="BN1950" s="78" t="s">
        <v>755</v>
      </c>
      <c r="BO1950" s="77" t="s">
        <v>755</v>
      </c>
      <c r="BP1950" s="78" t="s">
        <v>755</v>
      </c>
    </row>
    <row r="1951" spans="1:68" s="3" customFormat="1" ht="18" x14ac:dyDescent="0.2">
      <c r="A1951" s="22" t="s">
        <v>20489</v>
      </c>
      <c r="B1951" s="25" t="s">
        <v>20482</v>
      </c>
      <c r="C1951" s="22" t="s">
        <v>80</v>
      </c>
      <c r="D1951" s="20" t="s">
        <v>1</v>
      </c>
      <c r="E1951" s="22" t="s">
        <v>20430</v>
      </c>
      <c r="F1951" s="20" t="s">
        <v>19993</v>
      </c>
      <c r="G1951" s="22" t="s">
        <v>20086</v>
      </c>
      <c r="H1951" s="20" t="s">
        <v>19994</v>
      </c>
      <c r="I1951" s="19">
        <f t="shared" si="281"/>
        <v>38</v>
      </c>
      <c r="J1951" s="20" t="s">
        <v>755</v>
      </c>
      <c r="K1951" s="22" t="s">
        <v>82</v>
      </c>
      <c r="L1951" s="95" t="str">
        <f>IF(M1951&lt;&gt;"",IF(NOT(ISNA(INDEX(cc!B:B,MATCH(M1951,cc!A:A,0)))),INDEX(cc!B:B,MATCH(M1951,cc!A:A,0)),"0"),"")</f>
        <v>Age (&lt;15,15+-uk, 2), Sex (inc Unknown) and HIV Status (Positive)</v>
      </c>
      <c r="M1951" s="97" t="s">
        <v>20437</v>
      </c>
      <c r="N1951" s="28" t="str">
        <f t="shared" si="282"/>
        <v/>
      </c>
      <c r="O1951" s="19" t="str">
        <f t="shared" si="275"/>
        <v>TX_NEW (N, MOH, Age Aggregated/Sex/HIVStatus): New on ART</v>
      </c>
      <c r="P1951" s="19" t="str">
        <f t="shared" si="276"/>
        <v>TX_NEW (N, MOH, Age Aggregated/Sex/HIVStatus): New on ART</v>
      </c>
      <c r="Q1951" s="19" t="str">
        <f t="shared" si="274"/>
        <v>TX_NEW (N, MOH, Age Agg/Sex/HIVStatus)</v>
      </c>
      <c r="R1951" s="19" t="str">
        <f t="shared" si="277"/>
        <v>TX_NEW_N_MOH_Age_Agg_Sex_HIVStatus</v>
      </c>
      <c r="S1951" s="19" t="str">
        <f t="shared" si="278"/>
        <v>TX_NEW_N_MOH_Age_Agg_Sex_HIVStatus_</v>
      </c>
      <c r="T1951" s="19" t="b">
        <f>NOT(ISNA(VLOOKUP(B1951,dbcodes!A:B,2,FALSE)))</f>
        <v>1</v>
      </c>
      <c r="U1951" s="19" t="str">
        <f>IF(ISNA(VLOOKUP(B1951,dbcodes!A:B,2,FALSE)),des!R1996,VLOOKUP(B1951,dbcodes!A:B,2,FALSE))</f>
        <v>TX_NEW_N_MOH_Age_Agg_Sex_HIVStatus</v>
      </c>
      <c r="V1951" s="20"/>
      <c r="W1951" s="107" t="str">
        <f>IF(ISNA(VLOOKUP(C1951,descriptions!A:B,2,FALSE)),des!V1996,IF(G1951=" TARGET","Target ","")&amp;VLOOKUP(C1951,descriptions!A:B,2,FALSE))</f>
        <v>Number of adults and children newly enrolled on antiretroviral therapy (ART)</v>
      </c>
      <c r="X1951" s="20" t="s">
        <v>4</v>
      </c>
      <c r="Y1951" s="20" t="s">
        <v>831</v>
      </c>
      <c r="Z1951" s="20" t="s">
        <v>836</v>
      </c>
      <c r="AA1951" s="20" t="s">
        <v>102</v>
      </c>
      <c r="AB1951" s="20" t="s">
        <v>755</v>
      </c>
      <c r="AC1951" s="19" t="str">
        <f>IF(AB1951&lt;&gt;"",IF(NOT(ISNA(INDEX(os!A:A,MATCH(AB1951,os!B:B,0)))),INDEX(os!A:A,MATCH(AB1951,os!B:B,0)),"0"),"")</f>
        <v/>
      </c>
      <c r="AD1951" s="20" t="s">
        <v>830</v>
      </c>
      <c r="AE1951" s="20"/>
      <c r="AF1951" s="20"/>
      <c r="AG1951" s="20"/>
      <c r="AH1951" s="93" t="str">
        <f>IF(NOT(ISNA(VLOOKUP(B:B,ResultsTargets!A:A,1,0))),"TRUE","")</f>
        <v/>
      </c>
      <c r="AI1951" s="19" t="str">
        <f>IF(ISNA(VLOOKUP(C1951,dim_techarea!A:B,2,FALSE)),"",VLOOKUP(C1951,dim_techarea!A:B,2,FALSE))</f>
        <v>TX_NEW</v>
      </c>
      <c r="AJ1951" s="19" t="str">
        <f>IF(ISNA(VLOOKUP(AI1951,dim_techarea!B:C,2,FALSE)),"",VLOOKUP(AI1951,dim_techarea!B:C,2,FALSE))</f>
        <v>udCop657yzi</v>
      </c>
      <c r="AK1951" s="19" t="str">
        <f>IF(ISNA(VLOOKUP(TRIM(G1951),dim_targetsresults!A:B,2,FALSE)),"",VLOOKUP(TRIM(G1951),dim_targetsresults!A:C,2,FALSE))</f>
        <v>MER Results</v>
      </c>
      <c r="AL1951" s="19" t="str">
        <f>IF(ISNA(VLOOKUP(AK1951,dim_targetsresults!B:C,2,FALSE)),"",VLOOKUP(AK1951,dim_targetsresults!B:C,2,FALSE))</f>
        <v>Jh0jDM5yQ2E</v>
      </c>
      <c r="AM1951" s="19" t="str">
        <f>IF(ISNA(VLOOKUP(TRIM(D1951),dim_numeratordenominator!A:B,2,FALSE)),"",VLOOKUP(TRIM(D1951),dim_numeratordenominator!A:C,2,FALSE))</f>
        <v>Numerator</v>
      </c>
      <c r="AN1951" s="19" t="str">
        <f>IF(ISNA(VLOOKUP(AM1951,dim_numeratordenominator!B:C,2,FALSE)),"",VLOOKUP(AM1951,dim_numeratordenominator!B:C,2,FALSE))</f>
        <v>Som9NRMQqV7</v>
      </c>
      <c r="AO1951" s="19" t="str">
        <f>IF(ISNA(VLOOKUP(TRIM(E1951),dim_supporttype!A:B,2,FALSE)),"",VLOOKUP(TRIM(E1951),dim_supporttype!A:C,2,FALSE))</f>
        <v>MOH</v>
      </c>
      <c r="AP1951" s="19" t="str">
        <f>IF(ISNA(VLOOKUP(AO1951,dim_supporttype!B:C,2,FALSE)),"",VLOOKUP(AO1951,dim_supporttype!B:C,2,FALSE))</f>
        <v>sUhaJVAUfcA</v>
      </c>
      <c r="AQ1951" s="19" t="str">
        <f>IF(ISNA(VLOOKUP(TRIM(F1951),dim_disaggs!A:B,2,FALSE)),"No Disagg",VLOOKUP(TRIM(F1951),dim_disaggs!A:B,2,FALSE))</f>
        <v>Age Aggregated/Sex/HIVStatus</v>
      </c>
      <c r="AR1951" s="19" t="str">
        <f>IF(ISNA(VLOOKUP(AQ1951,dim_disaggs!B:C,2,FALSE)),"",VLOOKUP(AQ1951,dim_disaggs!B:C,2,FALSE))</f>
        <v>h0pvSVe1TYf</v>
      </c>
      <c r="AS1951" s="72"/>
      <c r="AT1951" s="66"/>
      <c r="AU1951" s="72" t="s">
        <v>755</v>
      </c>
      <c r="AV1951" s="73" t="s">
        <v>755</v>
      </c>
      <c r="AW1951" s="66" t="s">
        <v>755</v>
      </c>
      <c r="AX1951" s="66" t="s">
        <v>755</v>
      </c>
      <c r="AY1951" s="20"/>
      <c r="AZ1951" s="20"/>
      <c r="BA1951" s="105" t="str">
        <f t="shared" si="279"/>
        <v/>
      </c>
      <c r="BB1951" s="20" t="str">
        <f t="shared" si="280"/>
        <v/>
      </c>
      <c r="BC1951" s="20"/>
      <c r="BD1951" s="20"/>
      <c r="BE1951" s="75" t="s">
        <v>755</v>
      </c>
      <c r="BF1951" s="73" t="s">
        <v>755</v>
      </c>
      <c r="BG1951" s="55" t="s">
        <v>755</v>
      </c>
      <c r="BH1951" s="76" t="s">
        <v>755</v>
      </c>
      <c r="BI1951" s="20" t="s">
        <v>755</v>
      </c>
      <c r="BJ1951" s="20" t="s">
        <v>755</v>
      </c>
      <c r="BK1951" s="55" t="s">
        <v>755</v>
      </c>
      <c r="BL1951" s="71" t="s">
        <v>755</v>
      </c>
      <c r="BM1951" s="77" t="s">
        <v>755</v>
      </c>
      <c r="BN1951" s="78" t="s">
        <v>755</v>
      </c>
      <c r="BO1951" s="77" t="s">
        <v>755</v>
      </c>
      <c r="BP1951" s="78" t="s">
        <v>755</v>
      </c>
    </row>
    <row r="1952" spans="1:68" s="3" customFormat="1" ht="18" x14ac:dyDescent="0.2">
      <c r="A1952" s="22" t="s">
        <v>20489</v>
      </c>
      <c r="B1952" s="25" t="s">
        <v>20483</v>
      </c>
      <c r="C1952" s="22" t="s">
        <v>80</v>
      </c>
      <c r="D1952" s="20" t="s">
        <v>1</v>
      </c>
      <c r="E1952" s="22" t="s">
        <v>20430</v>
      </c>
      <c r="F1952" s="20" t="s">
        <v>19992</v>
      </c>
      <c r="G1952" s="22" t="s">
        <v>20086</v>
      </c>
      <c r="H1952" s="20" t="s">
        <v>19992</v>
      </c>
      <c r="I1952" s="19">
        <f t="shared" si="281"/>
        <v>34</v>
      </c>
      <c r="J1952" s="20" t="s">
        <v>755</v>
      </c>
      <c r="K1952" s="22" t="s">
        <v>82</v>
      </c>
      <c r="L1952" s="95" t="str">
        <f>IF(M1952&lt;&gt;"",IF(NOT(ISNA(INDEX(cc!B:B,MATCH(M1952,cc!A:A,0)))),INDEX(cc!B:B,MATCH(M1952,cc!A:A,0)),"0"),"")</f>
        <v>Age (&lt;1-50+-uk-nme, 12), Sex and HIV Status (Positive)</v>
      </c>
      <c r="M1952" s="97" t="s">
        <v>20178</v>
      </c>
      <c r="N1952" s="28" t="str">
        <f t="shared" si="282"/>
        <v/>
      </c>
      <c r="O1952" s="19" t="str">
        <f t="shared" si="275"/>
        <v>TX_NEW (N, MOH, Age/Sex/HIVStatus): New on ART</v>
      </c>
      <c r="P1952" s="19" t="str">
        <f t="shared" si="276"/>
        <v>TX_NEW (N, MOH, Age/Sex/HIVStatus): New on ART</v>
      </c>
      <c r="Q1952" s="19" t="str">
        <f t="shared" si="274"/>
        <v>TX_NEW (N, MOH, Age/Sex/HIVStatus)</v>
      </c>
      <c r="R1952" s="19" t="str">
        <f t="shared" si="277"/>
        <v>TX_NEW_N_MOH_Age_Sex_HIVStatus</v>
      </c>
      <c r="S1952" s="19" t="str">
        <f t="shared" si="278"/>
        <v>TX_NEW_N_MOH_Age_Sex_HIVStatus_</v>
      </c>
      <c r="T1952" s="19" t="b">
        <f>NOT(ISNA(VLOOKUP(B1952,dbcodes!A:B,2,FALSE)))</f>
        <v>1</v>
      </c>
      <c r="U1952" s="19" t="str">
        <f>IF(ISNA(VLOOKUP(B1952,dbcodes!A:B,2,FALSE)),des!R1997,VLOOKUP(B1952,dbcodes!A:B,2,FALSE))</f>
        <v>TX_NEW_N_MOH_Age_Sex_HIVStatus</v>
      </c>
      <c r="V1952" s="20"/>
      <c r="W1952" s="107" t="str">
        <f>IF(ISNA(VLOOKUP(C1952,descriptions!A:B,2,FALSE)),des!V1997,IF(G1952=" TARGET","Target ","")&amp;VLOOKUP(C1952,descriptions!A:B,2,FALSE))</f>
        <v>Number of adults and children newly enrolled on antiretroviral therapy (ART)</v>
      </c>
      <c r="X1952" s="20" t="s">
        <v>4</v>
      </c>
      <c r="Y1952" s="20" t="s">
        <v>831</v>
      </c>
      <c r="Z1952" s="20" t="s">
        <v>836</v>
      </c>
      <c r="AA1952" s="20" t="s">
        <v>102</v>
      </c>
      <c r="AB1952" s="20" t="s">
        <v>755</v>
      </c>
      <c r="AC1952" s="19" t="str">
        <f>IF(AB1952&lt;&gt;"",IF(NOT(ISNA(INDEX(os!A:A,MATCH(AB1952,os!B:B,0)))),INDEX(os!A:A,MATCH(AB1952,os!B:B,0)),"0"),"")</f>
        <v/>
      </c>
      <c r="AD1952" s="20" t="s">
        <v>830</v>
      </c>
      <c r="AE1952" s="20"/>
      <c r="AF1952" s="20"/>
      <c r="AG1952" s="20"/>
      <c r="AH1952" s="93" t="str">
        <f>IF(NOT(ISNA(VLOOKUP(B:B,ResultsTargets!A:A,1,0))),"TRUE","")</f>
        <v/>
      </c>
      <c r="AI1952" s="19" t="str">
        <f>IF(ISNA(VLOOKUP(C1952,dim_techarea!A:B,2,FALSE)),"",VLOOKUP(C1952,dim_techarea!A:B,2,FALSE))</f>
        <v>TX_NEW</v>
      </c>
      <c r="AJ1952" s="19" t="str">
        <f>IF(ISNA(VLOOKUP(AI1952,dim_techarea!B:C,2,FALSE)),"",VLOOKUP(AI1952,dim_techarea!B:C,2,FALSE))</f>
        <v>udCop657yzi</v>
      </c>
      <c r="AK1952" s="19" t="str">
        <f>IF(ISNA(VLOOKUP(TRIM(G1952),dim_targetsresults!A:B,2,FALSE)),"",VLOOKUP(TRIM(G1952),dim_targetsresults!A:C,2,FALSE))</f>
        <v>MER Results</v>
      </c>
      <c r="AL1952" s="19" t="str">
        <f>IF(ISNA(VLOOKUP(AK1952,dim_targetsresults!B:C,2,FALSE)),"",VLOOKUP(AK1952,dim_targetsresults!B:C,2,FALSE))</f>
        <v>Jh0jDM5yQ2E</v>
      </c>
      <c r="AM1952" s="19" t="str">
        <f>IF(ISNA(VLOOKUP(TRIM(D1952),dim_numeratordenominator!A:B,2,FALSE)),"",VLOOKUP(TRIM(D1952),dim_numeratordenominator!A:C,2,FALSE))</f>
        <v>Numerator</v>
      </c>
      <c r="AN1952" s="19" t="str">
        <f>IF(ISNA(VLOOKUP(AM1952,dim_numeratordenominator!B:C,2,FALSE)),"",VLOOKUP(AM1952,dim_numeratordenominator!B:C,2,FALSE))</f>
        <v>Som9NRMQqV7</v>
      </c>
      <c r="AO1952" s="19" t="str">
        <f>IF(ISNA(VLOOKUP(TRIM(E1952),dim_supporttype!A:B,2,FALSE)),"",VLOOKUP(TRIM(E1952),dim_supporttype!A:C,2,FALSE))</f>
        <v>MOH</v>
      </c>
      <c r="AP1952" s="19" t="str">
        <f>IF(ISNA(VLOOKUP(AO1952,dim_supporttype!B:C,2,FALSE)),"",VLOOKUP(AO1952,dim_supporttype!B:C,2,FALSE))</f>
        <v>sUhaJVAUfcA</v>
      </c>
      <c r="AQ1952" s="19" t="str">
        <f>IF(ISNA(VLOOKUP(TRIM(F1952),dim_disaggs!A:B,2,FALSE)),"No Disagg",VLOOKUP(TRIM(F1952),dim_disaggs!A:B,2,FALSE))</f>
        <v>Age/Sex/HIVStatus</v>
      </c>
      <c r="AR1952" s="19" t="str">
        <f>IF(ISNA(VLOOKUP(AQ1952,dim_disaggs!B:C,2,FALSE)),"",VLOOKUP(AQ1952,dim_disaggs!B:C,2,FALSE))</f>
        <v>pxz2gGSIQhG</v>
      </c>
      <c r="AS1952" s="72"/>
      <c r="AT1952" s="66"/>
      <c r="AU1952" s="72" t="s">
        <v>755</v>
      </c>
      <c r="AV1952" s="73" t="s">
        <v>755</v>
      </c>
      <c r="AW1952" s="66" t="s">
        <v>755</v>
      </c>
      <c r="AX1952" s="66" t="s">
        <v>755</v>
      </c>
      <c r="AY1952" s="20"/>
      <c r="AZ1952" s="20"/>
      <c r="BA1952" s="105" t="str">
        <f t="shared" si="279"/>
        <v/>
      </c>
      <c r="BB1952" s="20" t="str">
        <f t="shared" si="280"/>
        <v/>
      </c>
      <c r="BC1952" s="20"/>
      <c r="BD1952" s="20"/>
      <c r="BE1952" s="75" t="s">
        <v>755</v>
      </c>
      <c r="BF1952" s="73" t="s">
        <v>755</v>
      </c>
      <c r="BG1952" s="55" t="s">
        <v>755</v>
      </c>
      <c r="BH1952" s="76" t="s">
        <v>755</v>
      </c>
      <c r="BI1952" s="20" t="s">
        <v>755</v>
      </c>
      <c r="BJ1952" s="20" t="s">
        <v>755</v>
      </c>
      <c r="BK1952" s="55" t="s">
        <v>755</v>
      </c>
      <c r="BL1952" s="71" t="s">
        <v>755</v>
      </c>
      <c r="BM1952" s="77" t="s">
        <v>755</v>
      </c>
      <c r="BN1952" s="78" t="s">
        <v>755</v>
      </c>
      <c r="BO1952" s="77" t="s">
        <v>755</v>
      </c>
      <c r="BP1952" s="78" t="s">
        <v>755</v>
      </c>
    </row>
    <row r="1953" spans="1:68" s="3" customFormat="1" x14ac:dyDescent="0.2">
      <c r="A1953" s="20" t="s">
        <v>95</v>
      </c>
      <c r="B1953" s="20" t="s">
        <v>1900</v>
      </c>
      <c r="C1953" s="20" t="s">
        <v>80</v>
      </c>
      <c r="D1953" s="20" t="s">
        <v>1</v>
      </c>
      <c r="E1953" s="20" t="s">
        <v>77</v>
      </c>
      <c r="F1953" s="20" t="s">
        <v>4156</v>
      </c>
      <c r="G1953" s="20" t="s">
        <v>2442</v>
      </c>
      <c r="H1953" s="20" t="s">
        <v>18672</v>
      </c>
      <c r="I1953" s="19">
        <f t="shared" si="281"/>
        <v>35</v>
      </c>
      <c r="J1953" s="20" t="s">
        <v>755</v>
      </c>
      <c r="K1953" s="20" t="s">
        <v>82</v>
      </c>
      <c r="L1953" s="95" t="str">
        <f>IF(M1953&lt;&gt;"",IF(NOT(ISNA(INDEX(cc!B:B,MATCH(M1953,cc!A:A,0)))),INDEX(cc!B:B,MATCH(M1953,cc!A:A,0)),"0"),"")</f>
        <v>Age (&lt;1-15+,3) and Sex</v>
      </c>
      <c r="M1953" s="97" t="s">
        <v>4019</v>
      </c>
      <c r="N1953" s="28" t="str">
        <f t="shared" si="282"/>
        <v xml:space="preserve"> TARGET</v>
      </c>
      <c r="O1953" s="19" t="str">
        <f t="shared" si="275"/>
        <v>TX_NEW (N, DSD, Age Aggregated/Sex) TARGET: New on ART</v>
      </c>
      <c r="P1953" s="19" t="str">
        <f t="shared" si="276"/>
        <v>TX_NEW (N, DSD, Age Aggregated/Sex) TARGET: New on ART</v>
      </c>
      <c r="Q1953" s="19" t="str">
        <f t="shared" si="274"/>
        <v>TX_NEW (N, DSD, Age Agg/Sex) TARGET</v>
      </c>
      <c r="R1953" s="19" t="str">
        <f t="shared" si="277"/>
        <v>TX_NEW_N_DSD_Age_Agg_Sex_TARGET</v>
      </c>
      <c r="S1953" s="19" t="str">
        <f t="shared" si="278"/>
        <v>TX_NEW_N_DSD_Age_Agg_Sex_TARGET</v>
      </c>
      <c r="T1953" s="19" t="b">
        <f>NOT(ISNA(VLOOKUP(B1953,dbcodes!A:B,2,FALSE)))</f>
        <v>1</v>
      </c>
      <c r="U1953" s="19" t="str">
        <f>IF(ISNA(VLOOKUP(B1953,dbcodes!A:B,2,FALSE)),des!R1549,VLOOKUP(B1953,dbcodes!A:B,2,FALSE))</f>
        <v>TX_NEW_N_DSD_Age_Sex_Aggregated_TARGET</v>
      </c>
      <c r="V1953" s="20"/>
      <c r="W1953" s="107" t="str">
        <f>IF(ISNA(VLOOKUP(C1953,descriptions!A:B,2,FALSE)),des!V1549,IF(G1953=" TARGET","Target ","")&amp;VLOOKUP(C1953,descriptions!A:B,2,FALSE))</f>
        <v>Target Number of adults and children newly enrolled on antiretroviral therapy (ART)</v>
      </c>
      <c r="X1953" s="20" t="s">
        <v>4</v>
      </c>
      <c r="Y1953" s="20" t="s">
        <v>831</v>
      </c>
      <c r="Z1953" s="20" t="s">
        <v>836</v>
      </c>
      <c r="AA1953" s="20" t="s">
        <v>102</v>
      </c>
      <c r="AB1953" s="20" t="s">
        <v>755</v>
      </c>
      <c r="AC1953" s="19" t="str">
        <f>IF(AB1953&lt;&gt;"",IF(NOT(ISNA(INDEX(os!A:A,MATCH(AB1953,os!B:B,0)))),INDEX(os!A:A,MATCH(AB1953,os!B:B,0)),"0"),"")</f>
        <v/>
      </c>
      <c r="AD1953" s="20" t="s">
        <v>830</v>
      </c>
      <c r="AE1953" s="20"/>
      <c r="AF1953" s="20"/>
      <c r="AG1953" s="20"/>
      <c r="AH1953" s="93" t="str">
        <f>IF(NOT(ISNA(VLOOKUP(B:B,ResultsTargets!A:A,1,0))),"TRUE","")</f>
        <v/>
      </c>
      <c r="AI1953" s="19" t="str">
        <f>IF(ISNA(VLOOKUP(C1953,dim_techarea!A:B,2,FALSE)),"",VLOOKUP(C1953,dim_techarea!A:B,2,FALSE))</f>
        <v>TX_NEW</v>
      </c>
      <c r="AJ1953" s="19" t="str">
        <f>IF(ISNA(VLOOKUP(AI1953,dim_techarea!B:C,2,FALSE)),"",VLOOKUP(AI1953,dim_techarea!B:C,2,FALSE))</f>
        <v>udCop657yzi</v>
      </c>
      <c r="AK1953" s="19" t="str">
        <f>IF(ISNA(VLOOKUP(TRIM(G1953),dim_targetsresults!A:B,2,FALSE)),"",VLOOKUP(TRIM(G1953),dim_targetsresults!A:C,2,FALSE))</f>
        <v>MER Targets</v>
      </c>
      <c r="AL1953" s="19" t="str">
        <f>IF(ISNA(VLOOKUP(AK1953,dim_targetsresults!B:C,2,FALSE)),"",VLOOKUP(AK1953,dim_targetsresults!B:C,2,FALSE))</f>
        <v>W8imnja2Owd</v>
      </c>
      <c r="AM1953" s="19" t="str">
        <f>IF(ISNA(VLOOKUP(TRIM(D1953),dim_numeratordenominator!A:B,2,FALSE)),"",VLOOKUP(TRIM(D1953),dim_numeratordenominator!A:C,2,FALSE))</f>
        <v>Numerator</v>
      </c>
      <c r="AN1953" s="19" t="str">
        <f>IF(ISNA(VLOOKUP(AM1953,dim_numeratordenominator!B:C,2,FALSE)),"",VLOOKUP(AM1953,dim_numeratordenominator!B:C,2,FALSE))</f>
        <v>Som9NRMQqV7</v>
      </c>
      <c r="AO1953" s="19" t="str">
        <f>IF(ISNA(VLOOKUP(TRIM(E1953),dim_supporttype!A:B,2,FALSE)),"",VLOOKUP(TRIM(E1953),dim_supporttype!A:C,2,FALSE))</f>
        <v>DSD</v>
      </c>
      <c r="AP1953" s="19" t="str">
        <f>IF(ISNA(VLOOKUP(AO1953,dim_supporttype!B:C,2,FALSE)),"",VLOOKUP(AO1953,dim_supporttype!B:C,2,FALSE))</f>
        <v>iM13vdNLWKb</v>
      </c>
      <c r="AQ1953" s="19" t="str">
        <f>IF(ISNA(VLOOKUP(TRIM(F1953),dim_disaggs!A:B,2,FALSE)),"No Disagg",VLOOKUP(TRIM(F1953),dim_disaggs!A:B,2,FALSE))</f>
        <v>Age Aggregated/Sex</v>
      </c>
      <c r="AR1953" s="19" t="str">
        <f>IF(ISNA(VLOOKUP(AQ1953,dim_disaggs!B:C,2,FALSE)),"",VLOOKUP(AQ1953,dim_disaggs!B:C,2,FALSE))</f>
        <v>KMhxXDjVseT</v>
      </c>
      <c r="AS1953" s="72"/>
      <c r="AT1953" s="66"/>
      <c r="AU1953" s="72" t="s">
        <v>755</v>
      </c>
      <c r="AV1953" s="73" t="s">
        <v>755</v>
      </c>
      <c r="AW1953" s="66" t="s">
        <v>755</v>
      </c>
      <c r="AX1953" s="66" t="s">
        <v>755</v>
      </c>
      <c r="AY1953" s="20"/>
      <c r="AZ1953" s="20"/>
      <c r="BA1953" s="105" t="str">
        <f t="shared" si="279"/>
        <v/>
      </c>
      <c r="BB1953" s="20" t="str">
        <f t="shared" si="280"/>
        <v/>
      </c>
      <c r="BC1953" s="20"/>
      <c r="BD1953" s="20"/>
      <c r="BE1953" s="75" t="s">
        <v>755</v>
      </c>
      <c r="BF1953" s="73" t="s">
        <v>755</v>
      </c>
      <c r="BG1953" s="71" t="s">
        <v>755</v>
      </c>
      <c r="BH1953" s="71" t="s">
        <v>755</v>
      </c>
      <c r="BI1953" s="20" t="s">
        <v>755</v>
      </c>
      <c r="BJ1953" s="20" t="s">
        <v>755</v>
      </c>
      <c r="BK1953" s="55" t="s">
        <v>755</v>
      </c>
      <c r="BL1953" s="71" t="s">
        <v>755</v>
      </c>
      <c r="BM1953" s="77" t="s">
        <v>755</v>
      </c>
      <c r="BN1953" s="78" t="s">
        <v>755</v>
      </c>
      <c r="BO1953" s="77" t="s">
        <v>755</v>
      </c>
      <c r="BP1953" s="78" t="s">
        <v>755</v>
      </c>
    </row>
    <row r="1954" spans="1:68" s="3" customFormat="1" x14ac:dyDescent="0.2">
      <c r="A1954" s="20" t="s">
        <v>95</v>
      </c>
      <c r="B1954" s="20" t="s">
        <v>1903</v>
      </c>
      <c r="C1954" s="20" t="s">
        <v>80</v>
      </c>
      <c r="D1954" s="20" t="s">
        <v>1</v>
      </c>
      <c r="E1954" s="20" t="s">
        <v>77</v>
      </c>
      <c r="F1954" s="20" t="s">
        <v>4156</v>
      </c>
      <c r="G1954" s="20" t="s">
        <v>2442</v>
      </c>
      <c r="H1954" s="20" t="s">
        <v>18672</v>
      </c>
      <c r="I1954" s="19">
        <f t="shared" si="281"/>
        <v>38</v>
      </c>
      <c r="J1954" s="20" t="s">
        <v>205</v>
      </c>
      <c r="K1954" s="20" t="s">
        <v>82</v>
      </c>
      <c r="L1954" s="95" t="str">
        <f>IF(M1954&lt;&gt;"",IF(NOT(ISNA(INDEX(cc!B:B,MATCH(M1954,cc!A:A,0)))),INDEX(cc!B:B,MATCH(M1954,cc!A:A,0)),"0"),"")</f>
        <v>Age (&lt;15,15+) and Sex</v>
      </c>
      <c r="M1954" s="97" t="s">
        <v>111</v>
      </c>
      <c r="N1954" s="28" t="str">
        <f t="shared" si="282"/>
        <v xml:space="preserve"> TARGET</v>
      </c>
      <c r="O1954" s="19" t="str">
        <f t="shared" si="275"/>
        <v>TX_NEW (N, DSD, Age Aggregated/Sex) TARGET v2: New on ART</v>
      </c>
      <c r="P1954" s="19" t="str">
        <f t="shared" si="276"/>
        <v>TX_NEW (N, DSD, Age Aggregated/Sex) TARGET v2: New on ART</v>
      </c>
      <c r="Q1954" s="19" t="str">
        <f t="shared" si="274"/>
        <v>TX_NEW (N, DSD, Age Agg/Sex) TARGET v2</v>
      </c>
      <c r="R1954" s="19" t="str">
        <f t="shared" si="277"/>
        <v>TX_NEW_N_DSD_Age_Agg_Sex_TARGET_v2</v>
      </c>
      <c r="S1954" s="19" t="str">
        <f t="shared" si="278"/>
        <v>TX_NEW_N_DSD_Age_Agg_Sex_TARGET_v2</v>
      </c>
      <c r="T1954" s="19" t="b">
        <f>NOT(ISNA(VLOOKUP(B1954,dbcodes!A:B,2,FALSE)))</f>
        <v>1</v>
      </c>
      <c r="U1954" s="19" t="str">
        <f>IF(ISNA(VLOOKUP(B1954,dbcodes!A:B,2,FALSE)),des!R1550,VLOOKUP(B1954,dbcodes!A:B,2,FALSE))</f>
        <v>TX_NEW_N_DSD_Aggregated_Age_Sex_TARGET</v>
      </c>
      <c r="V1954" s="20"/>
      <c r="W1954" s="107" t="str">
        <f>IF(ISNA(VLOOKUP(C1954,descriptions!A:B,2,FALSE)),des!V1550,IF(G1954=" TARGET","Target ","")&amp;VLOOKUP(C1954,descriptions!A:B,2,FALSE))</f>
        <v>Target Number of adults and children newly enrolled on antiretroviral therapy (ART)</v>
      </c>
      <c r="X1954" s="20" t="s">
        <v>4</v>
      </c>
      <c r="Y1954" s="20" t="s">
        <v>831</v>
      </c>
      <c r="Z1954" s="20" t="s">
        <v>836</v>
      </c>
      <c r="AA1954" s="20" t="s">
        <v>102</v>
      </c>
      <c r="AB1954" s="20" t="s">
        <v>755</v>
      </c>
      <c r="AC1954" s="19" t="str">
        <f>IF(AB1954&lt;&gt;"",IF(NOT(ISNA(INDEX(os!A:A,MATCH(AB1954,os!B:B,0)))),INDEX(os!A:A,MATCH(AB1954,os!B:B,0)),"0"),"")</f>
        <v/>
      </c>
      <c r="AD1954" s="20" t="s">
        <v>830</v>
      </c>
      <c r="AE1954" s="20"/>
      <c r="AF1954" s="20"/>
      <c r="AG1954" s="20"/>
      <c r="AH1954" s="93" t="str">
        <f>IF(NOT(ISNA(VLOOKUP(B:B,ResultsTargets!A:A,1,0))),"TRUE","")</f>
        <v/>
      </c>
      <c r="AI1954" s="19" t="str">
        <f>IF(ISNA(VLOOKUP(C1954,dim_techarea!A:B,2,FALSE)),"",VLOOKUP(C1954,dim_techarea!A:B,2,FALSE))</f>
        <v>TX_NEW</v>
      </c>
      <c r="AJ1954" s="19" t="str">
        <f>IF(ISNA(VLOOKUP(AI1954,dim_techarea!B:C,2,FALSE)),"",VLOOKUP(AI1954,dim_techarea!B:C,2,FALSE))</f>
        <v>udCop657yzi</v>
      </c>
      <c r="AK1954" s="19" t="str">
        <f>IF(ISNA(VLOOKUP(TRIM(G1954),dim_targetsresults!A:B,2,FALSE)),"",VLOOKUP(TRIM(G1954),dim_targetsresults!A:C,2,FALSE))</f>
        <v>MER Targets</v>
      </c>
      <c r="AL1954" s="19" t="str">
        <f>IF(ISNA(VLOOKUP(AK1954,dim_targetsresults!B:C,2,FALSE)),"",VLOOKUP(AK1954,dim_targetsresults!B:C,2,FALSE))</f>
        <v>W8imnja2Owd</v>
      </c>
      <c r="AM1954" s="19" t="str">
        <f>IF(ISNA(VLOOKUP(TRIM(D1954),dim_numeratordenominator!A:B,2,FALSE)),"",VLOOKUP(TRIM(D1954),dim_numeratordenominator!A:C,2,FALSE))</f>
        <v>Numerator</v>
      </c>
      <c r="AN1954" s="19" t="str">
        <f>IF(ISNA(VLOOKUP(AM1954,dim_numeratordenominator!B:C,2,FALSE)),"",VLOOKUP(AM1954,dim_numeratordenominator!B:C,2,FALSE))</f>
        <v>Som9NRMQqV7</v>
      </c>
      <c r="AO1954" s="19" t="str">
        <f>IF(ISNA(VLOOKUP(TRIM(E1954),dim_supporttype!A:B,2,FALSE)),"",VLOOKUP(TRIM(E1954),dim_supporttype!A:C,2,FALSE))</f>
        <v>DSD</v>
      </c>
      <c r="AP1954" s="19" t="str">
        <f>IF(ISNA(VLOOKUP(AO1954,dim_supporttype!B:C,2,FALSE)),"",VLOOKUP(AO1954,dim_supporttype!B:C,2,FALSE))</f>
        <v>iM13vdNLWKb</v>
      </c>
      <c r="AQ1954" s="19" t="str">
        <f>IF(ISNA(VLOOKUP(TRIM(F1954),dim_disaggs!A:B,2,FALSE)),"No Disagg",VLOOKUP(TRIM(F1954),dim_disaggs!A:B,2,FALSE))</f>
        <v>Age Aggregated/Sex</v>
      </c>
      <c r="AR1954" s="19" t="str">
        <f>IF(ISNA(VLOOKUP(AQ1954,dim_disaggs!B:C,2,FALSE)),"",VLOOKUP(AQ1954,dim_disaggs!B:C,2,FALSE))</f>
        <v>KMhxXDjVseT</v>
      </c>
      <c r="AS1954" s="72"/>
      <c r="AT1954" s="66"/>
      <c r="AU1954" s="72" t="s">
        <v>755</v>
      </c>
      <c r="AV1954" s="73" t="s">
        <v>755</v>
      </c>
      <c r="AW1954" s="66" t="s">
        <v>755</v>
      </c>
      <c r="AX1954" s="66" t="s">
        <v>755</v>
      </c>
      <c r="AY1954" s="20"/>
      <c r="AZ1954" s="20"/>
      <c r="BA1954" s="105" t="str">
        <f t="shared" si="279"/>
        <v/>
      </c>
      <c r="BB1954" s="20" t="str">
        <f t="shared" si="280"/>
        <v/>
      </c>
      <c r="BC1954" s="20"/>
      <c r="BD1954" s="20"/>
      <c r="BE1954" s="75" t="s">
        <v>755</v>
      </c>
      <c r="BF1954" s="73" t="s">
        <v>755</v>
      </c>
      <c r="BG1954" s="55" t="s">
        <v>755</v>
      </c>
      <c r="BH1954" s="76" t="s">
        <v>755</v>
      </c>
      <c r="BI1954" s="20" t="s">
        <v>755</v>
      </c>
      <c r="BJ1954" s="20" t="s">
        <v>755</v>
      </c>
      <c r="BK1954" s="55" t="s">
        <v>755</v>
      </c>
      <c r="BL1954" s="71" t="s">
        <v>755</v>
      </c>
      <c r="BM1954" s="77" t="s">
        <v>755</v>
      </c>
      <c r="BN1954" s="78" t="s">
        <v>755</v>
      </c>
      <c r="BO1954" s="77" t="s">
        <v>755</v>
      </c>
      <c r="BP1954" s="78" t="s">
        <v>755</v>
      </c>
    </row>
    <row r="1955" spans="1:68" s="3" customFormat="1" x14ac:dyDescent="0.2">
      <c r="A1955" s="20" t="s">
        <v>95</v>
      </c>
      <c r="B1955" s="20" t="s">
        <v>1911</v>
      </c>
      <c r="C1955" s="20" t="s">
        <v>80</v>
      </c>
      <c r="D1955" s="20" t="s">
        <v>1</v>
      </c>
      <c r="E1955" s="20" t="s">
        <v>78</v>
      </c>
      <c r="F1955" s="20" t="s">
        <v>4156</v>
      </c>
      <c r="G1955" s="20" t="s">
        <v>2442</v>
      </c>
      <c r="H1955" s="20" t="s">
        <v>18672</v>
      </c>
      <c r="I1955" s="19">
        <f t="shared" si="281"/>
        <v>34</v>
      </c>
      <c r="J1955" s="20" t="s">
        <v>755</v>
      </c>
      <c r="K1955" s="20" t="s">
        <v>82</v>
      </c>
      <c r="L1955" s="95" t="str">
        <f>IF(M1955&lt;&gt;"",IF(NOT(ISNA(INDEX(cc!B:B,MATCH(M1955,cc!A:A,0)))),INDEX(cc!B:B,MATCH(M1955,cc!A:A,0)),"0"),"")</f>
        <v>Age (&lt;1-15+,3) and Sex</v>
      </c>
      <c r="M1955" s="97" t="s">
        <v>4019</v>
      </c>
      <c r="N1955" s="28" t="str">
        <f t="shared" si="282"/>
        <v xml:space="preserve"> TARGET</v>
      </c>
      <c r="O1955" s="19" t="str">
        <f t="shared" si="275"/>
        <v>TX_NEW (N, TA, Age Aggregated/Sex) TARGET: New on ART</v>
      </c>
      <c r="P1955" s="19" t="str">
        <f t="shared" si="276"/>
        <v>TX_NEW (N, TA, Age Aggregated/Sex) TARGET: New on ART</v>
      </c>
      <c r="Q1955" s="19" t="str">
        <f t="shared" si="274"/>
        <v>TX_NEW (N, TA, Age Agg/Sex) TARGET</v>
      </c>
      <c r="R1955" s="19" t="str">
        <f t="shared" si="277"/>
        <v>TX_NEW_N_TA_Age_Agg_Sex_TARGET</v>
      </c>
      <c r="S1955" s="19" t="str">
        <f t="shared" si="278"/>
        <v>TX_NEW_N_TA_Age_Agg_Sex_TARGET</v>
      </c>
      <c r="T1955" s="19" t="b">
        <f>NOT(ISNA(VLOOKUP(B1955,dbcodes!A:B,2,FALSE)))</f>
        <v>1</v>
      </c>
      <c r="U1955" s="19" t="str">
        <f>IF(ISNA(VLOOKUP(B1955,dbcodes!A:B,2,FALSE)),des!R1551,VLOOKUP(B1955,dbcodes!A:B,2,FALSE))</f>
        <v>TX_NEW_N_TA_Age_Sex_Aggregated_TARGET</v>
      </c>
      <c r="V1955" s="20"/>
      <c r="W1955" s="107" t="str">
        <f>IF(ISNA(VLOOKUP(C1955,descriptions!A:B,2,FALSE)),des!V1551,IF(G1955=" TARGET","Target ","")&amp;VLOOKUP(C1955,descriptions!A:B,2,FALSE))</f>
        <v>Target Number of adults and children newly enrolled on antiretroviral therapy (ART)</v>
      </c>
      <c r="X1955" s="20" t="s">
        <v>4</v>
      </c>
      <c r="Y1955" s="20" t="s">
        <v>831</v>
      </c>
      <c r="Z1955" s="20" t="s">
        <v>836</v>
      </c>
      <c r="AA1955" s="20" t="s">
        <v>102</v>
      </c>
      <c r="AB1955" s="20" t="s">
        <v>755</v>
      </c>
      <c r="AC1955" s="19" t="str">
        <f>IF(AB1955&lt;&gt;"",IF(NOT(ISNA(INDEX(os!A:A,MATCH(AB1955,os!B:B,0)))),INDEX(os!A:A,MATCH(AB1955,os!B:B,0)),"0"),"")</f>
        <v/>
      </c>
      <c r="AD1955" s="20" t="s">
        <v>830</v>
      </c>
      <c r="AE1955" s="20"/>
      <c r="AF1955" s="20"/>
      <c r="AG1955" s="20"/>
      <c r="AH1955" s="93" t="str">
        <f>IF(NOT(ISNA(VLOOKUP(B:B,ResultsTargets!A:A,1,0))),"TRUE","")</f>
        <v/>
      </c>
      <c r="AI1955" s="19" t="str">
        <f>IF(ISNA(VLOOKUP(C1955,dim_techarea!A:B,2,FALSE)),"",VLOOKUP(C1955,dim_techarea!A:B,2,FALSE))</f>
        <v>TX_NEW</v>
      </c>
      <c r="AJ1955" s="19" t="str">
        <f>IF(ISNA(VLOOKUP(AI1955,dim_techarea!B:C,2,FALSE)),"",VLOOKUP(AI1955,dim_techarea!B:C,2,FALSE))</f>
        <v>udCop657yzi</v>
      </c>
      <c r="AK1955" s="19" t="str">
        <f>IF(ISNA(VLOOKUP(TRIM(G1955),dim_targetsresults!A:B,2,FALSE)),"",VLOOKUP(TRIM(G1955),dim_targetsresults!A:C,2,FALSE))</f>
        <v>MER Targets</v>
      </c>
      <c r="AL1955" s="19" t="str">
        <f>IF(ISNA(VLOOKUP(AK1955,dim_targetsresults!B:C,2,FALSE)),"",VLOOKUP(AK1955,dim_targetsresults!B:C,2,FALSE))</f>
        <v>W8imnja2Owd</v>
      </c>
      <c r="AM1955" s="19" t="str">
        <f>IF(ISNA(VLOOKUP(TRIM(D1955),dim_numeratordenominator!A:B,2,FALSE)),"",VLOOKUP(TRIM(D1955),dim_numeratordenominator!A:C,2,FALSE))</f>
        <v>Numerator</v>
      </c>
      <c r="AN1955" s="19" t="str">
        <f>IF(ISNA(VLOOKUP(AM1955,dim_numeratordenominator!B:C,2,FALSE)),"",VLOOKUP(AM1955,dim_numeratordenominator!B:C,2,FALSE))</f>
        <v>Som9NRMQqV7</v>
      </c>
      <c r="AO1955" s="19" t="str">
        <f>IF(ISNA(VLOOKUP(TRIM(E1955),dim_supporttype!A:B,2,FALSE)),"",VLOOKUP(TRIM(E1955),dim_supporttype!A:C,2,FALSE))</f>
        <v>TA</v>
      </c>
      <c r="AP1955" s="19" t="str">
        <f>IF(ISNA(VLOOKUP(AO1955,dim_supporttype!B:C,2,FALSE)),"",VLOOKUP(AO1955,dim_supporttype!B:C,2,FALSE))</f>
        <v>cRAGKdWIDn4</v>
      </c>
      <c r="AQ1955" s="19" t="str">
        <f>IF(ISNA(VLOOKUP(TRIM(F1955),dim_disaggs!A:B,2,FALSE)),"No Disagg",VLOOKUP(TRIM(F1955),dim_disaggs!A:B,2,FALSE))</f>
        <v>Age Aggregated/Sex</v>
      </c>
      <c r="AR1955" s="19" t="str">
        <f>IF(ISNA(VLOOKUP(AQ1955,dim_disaggs!B:C,2,FALSE)),"",VLOOKUP(AQ1955,dim_disaggs!B:C,2,FALSE))</f>
        <v>KMhxXDjVseT</v>
      </c>
      <c r="AS1955" s="72"/>
      <c r="AT1955" s="66"/>
      <c r="AU1955" s="72" t="s">
        <v>755</v>
      </c>
      <c r="AV1955" s="73" t="s">
        <v>755</v>
      </c>
      <c r="AW1955" s="66" t="s">
        <v>755</v>
      </c>
      <c r="AX1955" s="66" t="s">
        <v>755</v>
      </c>
      <c r="AY1955" s="20"/>
      <c r="AZ1955" s="20"/>
      <c r="BA1955" s="105" t="str">
        <f t="shared" si="279"/>
        <v/>
      </c>
      <c r="BB1955" s="20" t="str">
        <f t="shared" si="280"/>
        <v/>
      </c>
      <c r="BC1955" s="20"/>
      <c r="BD1955" s="20"/>
      <c r="BE1955" s="75" t="s">
        <v>755</v>
      </c>
      <c r="BF1955" s="73" t="s">
        <v>755</v>
      </c>
      <c r="BG1955" s="55" t="s">
        <v>755</v>
      </c>
      <c r="BH1955" s="76" t="s">
        <v>755</v>
      </c>
      <c r="BI1955" s="20" t="s">
        <v>755</v>
      </c>
      <c r="BJ1955" s="20" t="s">
        <v>755</v>
      </c>
      <c r="BK1955" s="55" t="s">
        <v>755</v>
      </c>
      <c r="BL1955" s="71" t="s">
        <v>755</v>
      </c>
      <c r="BM1955" s="77" t="s">
        <v>755</v>
      </c>
      <c r="BN1955" s="78" t="s">
        <v>755</v>
      </c>
      <c r="BO1955" s="77" t="s">
        <v>755</v>
      </c>
      <c r="BP1955" s="78" t="s">
        <v>755</v>
      </c>
    </row>
    <row r="1956" spans="1:68" s="3" customFormat="1" x14ac:dyDescent="0.2">
      <c r="A1956" s="20" t="s">
        <v>95</v>
      </c>
      <c r="B1956" s="20" t="s">
        <v>1914</v>
      </c>
      <c r="C1956" s="20" t="s">
        <v>80</v>
      </c>
      <c r="D1956" s="20" t="s">
        <v>1</v>
      </c>
      <c r="E1956" s="20" t="s">
        <v>78</v>
      </c>
      <c r="F1956" s="20" t="s">
        <v>4156</v>
      </c>
      <c r="G1956" s="20" t="s">
        <v>2442</v>
      </c>
      <c r="H1956" s="20" t="s">
        <v>18672</v>
      </c>
      <c r="I1956" s="19">
        <f t="shared" si="281"/>
        <v>37</v>
      </c>
      <c r="J1956" s="20" t="s">
        <v>205</v>
      </c>
      <c r="K1956" s="20" t="s">
        <v>82</v>
      </c>
      <c r="L1956" s="95" t="str">
        <f>IF(M1956&lt;&gt;"",IF(NOT(ISNA(INDEX(cc!B:B,MATCH(M1956,cc!A:A,0)))),INDEX(cc!B:B,MATCH(M1956,cc!A:A,0)),"0"),"")</f>
        <v>Age (&lt;15,15+) and Sex</v>
      </c>
      <c r="M1956" s="97" t="s">
        <v>111</v>
      </c>
      <c r="N1956" s="28" t="str">
        <f t="shared" si="282"/>
        <v xml:space="preserve"> TARGET</v>
      </c>
      <c r="O1956" s="19" t="str">
        <f t="shared" si="275"/>
        <v>TX_NEW (N, TA, Age Aggregated/Sex) TARGET v2: New on ART</v>
      </c>
      <c r="P1956" s="19" t="str">
        <f t="shared" si="276"/>
        <v>TX_NEW (N, TA, Age Aggregated/Sex) TARGET v2: New on ART</v>
      </c>
      <c r="Q1956" s="19" t="str">
        <f t="shared" si="274"/>
        <v>TX_NEW (N, TA, Age Agg/Sex) TARGET v2</v>
      </c>
      <c r="R1956" s="19" t="str">
        <f t="shared" si="277"/>
        <v>TX_NEW_N_TA_Age_Agg_Sex_TARGET_v2</v>
      </c>
      <c r="S1956" s="19" t="str">
        <f t="shared" si="278"/>
        <v>TX_NEW_N_TA_Age_Agg_Sex_TARGET_v2</v>
      </c>
      <c r="T1956" s="19" t="b">
        <f>NOT(ISNA(VLOOKUP(B1956,dbcodes!A:B,2,FALSE)))</f>
        <v>1</v>
      </c>
      <c r="U1956" s="19" t="str">
        <f>IF(ISNA(VLOOKUP(B1956,dbcodes!A:B,2,FALSE)),des!R1552,VLOOKUP(B1956,dbcodes!A:B,2,FALSE))</f>
        <v>TX_NEW_N_TA_Aggregated_Age_Sex_TARGET</v>
      </c>
      <c r="V1956" s="20"/>
      <c r="W1956" s="107" t="str">
        <f>IF(ISNA(VLOOKUP(C1956,descriptions!A:B,2,FALSE)),des!V1552,IF(G1956=" TARGET","Target ","")&amp;VLOOKUP(C1956,descriptions!A:B,2,FALSE))</f>
        <v>Target Number of adults and children newly enrolled on antiretroviral therapy (ART)</v>
      </c>
      <c r="X1956" s="20" t="s">
        <v>4</v>
      </c>
      <c r="Y1956" s="20" t="s">
        <v>831</v>
      </c>
      <c r="Z1956" s="20" t="s">
        <v>836</v>
      </c>
      <c r="AA1956" s="20" t="s">
        <v>102</v>
      </c>
      <c r="AB1956" s="20" t="s">
        <v>755</v>
      </c>
      <c r="AC1956" s="19" t="str">
        <f>IF(AB1956&lt;&gt;"",IF(NOT(ISNA(INDEX(os!A:A,MATCH(AB1956,os!B:B,0)))),INDEX(os!A:A,MATCH(AB1956,os!B:B,0)),"0"),"")</f>
        <v/>
      </c>
      <c r="AD1956" s="20" t="s">
        <v>830</v>
      </c>
      <c r="AE1956" s="20"/>
      <c r="AF1956" s="20"/>
      <c r="AG1956" s="20"/>
      <c r="AH1956" s="93" t="str">
        <f>IF(NOT(ISNA(VLOOKUP(B:B,ResultsTargets!A:A,1,0))),"TRUE","")</f>
        <v/>
      </c>
      <c r="AI1956" s="19" t="str">
        <f>IF(ISNA(VLOOKUP(C1956,dim_techarea!A:B,2,FALSE)),"",VLOOKUP(C1956,dim_techarea!A:B,2,FALSE))</f>
        <v>TX_NEW</v>
      </c>
      <c r="AJ1956" s="19" t="str">
        <f>IF(ISNA(VLOOKUP(AI1956,dim_techarea!B:C,2,FALSE)),"",VLOOKUP(AI1956,dim_techarea!B:C,2,FALSE))</f>
        <v>udCop657yzi</v>
      </c>
      <c r="AK1956" s="19" t="str">
        <f>IF(ISNA(VLOOKUP(TRIM(G1956),dim_targetsresults!A:B,2,FALSE)),"",VLOOKUP(TRIM(G1956),dim_targetsresults!A:C,2,FALSE))</f>
        <v>MER Targets</v>
      </c>
      <c r="AL1956" s="19" t="str">
        <f>IF(ISNA(VLOOKUP(AK1956,dim_targetsresults!B:C,2,FALSE)),"",VLOOKUP(AK1956,dim_targetsresults!B:C,2,FALSE))</f>
        <v>W8imnja2Owd</v>
      </c>
      <c r="AM1956" s="19" t="str">
        <f>IF(ISNA(VLOOKUP(TRIM(D1956),dim_numeratordenominator!A:B,2,FALSE)),"",VLOOKUP(TRIM(D1956),dim_numeratordenominator!A:C,2,FALSE))</f>
        <v>Numerator</v>
      </c>
      <c r="AN1956" s="19" t="str">
        <f>IF(ISNA(VLOOKUP(AM1956,dim_numeratordenominator!B:C,2,FALSE)),"",VLOOKUP(AM1956,dim_numeratordenominator!B:C,2,FALSE))</f>
        <v>Som9NRMQqV7</v>
      </c>
      <c r="AO1956" s="19" t="str">
        <f>IF(ISNA(VLOOKUP(TRIM(E1956),dim_supporttype!A:B,2,FALSE)),"",VLOOKUP(TRIM(E1956),dim_supporttype!A:C,2,FALSE))</f>
        <v>TA</v>
      </c>
      <c r="AP1956" s="19" t="str">
        <f>IF(ISNA(VLOOKUP(AO1956,dim_supporttype!B:C,2,FALSE)),"",VLOOKUP(AO1956,dim_supporttype!B:C,2,FALSE))</f>
        <v>cRAGKdWIDn4</v>
      </c>
      <c r="AQ1956" s="19" t="str">
        <f>IF(ISNA(VLOOKUP(TRIM(F1956),dim_disaggs!A:B,2,FALSE)),"No Disagg",VLOOKUP(TRIM(F1956),dim_disaggs!A:B,2,FALSE))</f>
        <v>Age Aggregated/Sex</v>
      </c>
      <c r="AR1956" s="19" t="str">
        <f>IF(ISNA(VLOOKUP(AQ1956,dim_disaggs!B:C,2,FALSE)),"",VLOOKUP(AQ1956,dim_disaggs!B:C,2,FALSE))</f>
        <v>KMhxXDjVseT</v>
      </c>
      <c r="AS1956" s="72"/>
      <c r="AT1956" s="66"/>
      <c r="AU1956" s="72" t="s">
        <v>755</v>
      </c>
      <c r="AV1956" s="73" t="s">
        <v>755</v>
      </c>
      <c r="AW1956" s="66" t="s">
        <v>755</v>
      </c>
      <c r="AX1956" s="66" t="s">
        <v>755</v>
      </c>
      <c r="AY1956" s="20"/>
      <c r="AZ1956" s="20"/>
      <c r="BA1956" s="105" t="str">
        <f t="shared" si="279"/>
        <v/>
      </c>
      <c r="BB1956" s="20" t="str">
        <f t="shared" si="280"/>
        <v/>
      </c>
      <c r="BC1956" s="20"/>
      <c r="BD1956" s="20"/>
      <c r="BE1956" s="75" t="s">
        <v>755</v>
      </c>
      <c r="BF1956" s="73" t="s">
        <v>755</v>
      </c>
      <c r="BG1956" s="55" t="s">
        <v>755</v>
      </c>
      <c r="BH1956" s="76" t="s">
        <v>755</v>
      </c>
      <c r="BI1956" s="20" t="s">
        <v>755</v>
      </c>
      <c r="BJ1956" s="20" t="s">
        <v>755</v>
      </c>
      <c r="BK1956" s="55" t="s">
        <v>755</v>
      </c>
      <c r="BL1956" s="71" t="s">
        <v>755</v>
      </c>
      <c r="BM1956" s="77" t="s">
        <v>755</v>
      </c>
      <c r="BN1956" s="78" t="s">
        <v>755</v>
      </c>
      <c r="BO1956" s="77" t="s">
        <v>755</v>
      </c>
      <c r="BP1956" s="78" t="s">
        <v>755</v>
      </c>
    </row>
    <row r="1957" spans="1:68" s="3" customFormat="1" x14ac:dyDescent="0.2">
      <c r="A1957" s="20" t="s">
        <v>95</v>
      </c>
      <c r="B1957" s="20" t="s">
        <v>1902</v>
      </c>
      <c r="C1957" s="20" t="s">
        <v>80</v>
      </c>
      <c r="D1957" s="20" t="s">
        <v>1</v>
      </c>
      <c r="E1957" s="20" t="s">
        <v>77</v>
      </c>
      <c r="F1957" s="20" t="s">
        <v>135</v>
      </c>
      <c r="G1957" s="20" t="s">
        <v>2442</v>
      </c>
      <c r="H1957" s="20" t="s">
        <v>135</v>
      </c>
      <c r="I1957" s="19">
        <f t="shared" si="281"/>
        <v>31</v>
      </c>
      <c r="J1957" s="20" t="s">
        <v>755</v>
      </c>
      <c r="K1957" s="20" t="s">
        <v>82</v>
      </c>
      <c r="L1957" s="95" t="str">
        <f>IF(M1957&lt;&gt;"",IF(NOT(ISNA(INDEX(cc!B:B,MATCH(M1957,cc!A:A,0)))),INDEX(cc!B:B,MATCH(M1957,cc!A:A,0)),"0"),"")</f>
        <v>Age (0-50+,10) and Sex</v>
      </c>
      <c r="M1957" s="97" t="s">
        <v>4004</v>
      </c>
      <c r="N1957" s="28" t="str">
        <f t="shared" si="282"/>
        <v xml:space="preserve"> TARGET</v>
      </c>
      <c r="O1957" s="19" t="str">
        <f t="shared" si="275"/>
        <v>TX_NEW (N, DSD, Age/Sex) TARGET: New on ART</v>
      </c>
      <c r="P1957" s="19" t="str">
        <f t="shared" si="276"/>
        <v>TX_NEW (N, DSD, Age/Sex) TARGET: New on ART</v>
      </c>
      <c r="Q1957" s="19" t="str">
        <f t="shared" si="274"/>
        <v>TX_NEW (N, DSD, Age/Sex) TARGET</v>
      </c>
      <c r="R1957" s="19" t="str">
        <f t="shared" si="277"/>
        <v>TX_NEW_N_DSD_Age_Sex_TARGET</v>
      </c>
      <c r="S1957" s="19" t="str">
        <f t="shared" si="278"/>
        <v>TX_NEW_N_DSD_Age_Sex_TARGET</v>
      </c>
      <c r="T1957" s="19" t="b">
        <f>NOT(ISNA(VLOOKUP(B1957,dbcodes!A:B,2,FALSE)))</f>
        <v>1</v>
      </c>
      <c r="U1957" s="19" t="str">
        <f>IF(ISNA(VLOOKUP(B1957,dbcodes!A:B,2,FALSE)),des!R1553,VLOOKUP(B1957,dbcodes!A:B,2,FALSE))</f>
        <v>TX_NEW_N_DSD_Age_Sex_TARGET</v>
      </c>
      <c r="V1957" s="20"/>
      <c r="W1957" s="107" t="str">
        <f>IF(ISNA(VLOOKUP(C1957,descriptions!A:B,2,FALSE)),des!V1553,IF(G1957=" TARGET","Target ","")&amp;VLOOKUP(C1957,descriptions!A:B,2,FALSE))</f>
        <v>Target Number of adults and children newly enrolled on antiretroviral therapy (ART)</v>
      </c>
      <c r="X1957" s="20" t="s">
        <v>4</v>
      </c>
      <c r="Y1957" s="20" t="s">
        <v>831</v>
      </c>
      <c r="Z1957" s="20" t="s">
        <v>836</v>
      </c>
      <c r="AA1957" s="20" t="s">
        <v>102</v>
      </c>
      <c r="AB1957" s="20" t="s">
        <v>755</v>
      </c>
      <c r="AC1957" s="19" t="str">
        <f>IF(AB1957&lt;&gt;"",IF(NOT(ISNA(INDEX(os!A:A,MATCH(AB1957,os!B:B,0)))),INDEX(os!A:A,MATCH(AB1957,os!B:B,0)),"0"),"")</f>
        <v/>
      </c>
      <c r="AD1957" s="20" t="s">
        <v>830</v>
      </c>
      <c r="AE1957" s="20"/>
      <c r="AF1957" s="20"/>
      <c r="AG1957" s="20"/>
      <c r="AH1957" s="93" t="str">
        <f>IF(NOT(ISNA(VLOOKUP(B:B,ResultsTargets!A:A,1,0))),"TRUE","")</f>
        <v/>
      </c>
      <c r="AI1957" s="19" t="str">
        <f>IF(ISNA(VLOOKUP(C1957,dim_techarea!A:B,2,FALSE)),"",VLOOKUP(C1957,dim_techarea!A:B,2,FALSE))</f>
        <v>TX_NEW</v>
      </c>
      <c r="AJ1957" s="19" t="str">
        <f>IF(ISNA(VLOOKUP(AI1957,dim_techarea!B:C,2,FALSE)),"",VLOOKUP(AI1957,dim_techarea!B:C,2,FALSE))</f>
        <v>udCop657yzi</v>
      </c>
      <c r="AK1957" s="19" t="str">
        <f>IF(ISNA(VLOOKUP(TRIM(G1957),dim_targetsresults!A:B,2,FALSE)),"",VLOOKUP(TRIM(G1957),dim_targetsresults!A:C,2,FALSE))</f>
        <v>MER Targets</v>
      </c>
      <c r="AL1957" s="19" t="str">
        <f>IF(ISNA(VLOOKUP(AK1957,dim_targetsresults!B:C,2,FALSE)),"",VLOOKUP(AK1957,dim_targetsresults!B:C,2,FALSE))</f>
        <v>W8imnja2Owd</v>
      </c>
      <c r="AM1957" s="19" t="str">
        <f>IF(ISNA(VLOOKUP(TRIM(D1957),dim_numeratordenominator!A:B,2,FALSE)),"",VLOOKUP(TRIM(D1957),dim_numeratordenominator!A:C,2,FALSE))</f>
        <v>Numerator</v>
      </c>
      <c r="AN1957" s="19" t="str">
        <f>IF(ISNA(VLOOKUP(AM1957,dim_numeratordenominator!B:C,2,FALSE)),"",VLOOKUP(AM1957,dim_numeratordenominator!B:C,2,FALSE))</f>
        <v>Som9NRMQqV7</v>
      </c>
      <c r="AO1957" s="19" t="str">
        <f>IF(ISNA(VLOOKUP(TRIM(E1957),dim_supporttype!A:B,2,FALSE)),"",VLOOKUP(TRIM(E1957),dim_supporttype!A:C,2,FALSE))</f>
        <v>DSD</v>
      </c>
      <c r="AP1957" s="19" t="str">
        <f>IF(ISNA(VLOOKUP(AO1957,dim_supporttype!B:C,2,FALSE)),"",VLOOKUP(AO1957,dim_supporttype!B:C,2,FALSE))</f>
        <v>iM13vdNLWKb</v>
      </c>
      <c r="AQ1957" s="19" t="str">
        <f>IF(ISNA(VLOOKUP(TRIM(F1957),dim_disaggs!A:B,2,FALSE)),"No Disagg",VLOOKUP(TRIM(F1957),dim_disaggs!A:B,2,FALSE))</f>
        <v>Age/Sex</v>
      </c>
      <c r="AR1957" s="19" t="str">
        <f>IF(ISNA(VLOOKUP(AQ1957,dim_disaggs!B:C,2,FALSE)),"",VLOOKUP(AQ1957,dim_disaggs!B:C,2,FALSE))</f>
        <v>Qbz6SrpmJ1y</v>
      </c>
      <c r="AS1957" s="72"/>
      <c r="AT1957" s="66"/>
      <c r="AU1957" s="72" t="s">
        <v>755</v>
      </c>
      <c r="AV1957" s="73" t="s">
        <v>755</v>
      </c>
      <c r="AW1957" s="66" t="s">
        <v>755</v>
      </c>
      <c r="AX1957" s="66" t="s">
        <v>755</v>
      </c>
      <c r="AY1957" s="20"/>
      <c r="AZ1957" s="20"/>
      <c r="BA1957" s="105" t="str">
        <f t="shared" si="279"/>
        <v/>
      </c>
      <c r="BB1957" s="20" t="str">
        <f t="shared" si="280"/>
        <v/>
      </c>
      <c r="BC1957" s="20"/>
      <c r="BD1957" s="20"/>
      <c r="BE1957" s="75" t="s">
        <v>755</v>
      </c>
      <c r="BF1957" s="73" t="s">
        <v>755</v>
      </c>
      <c r="BG1957" s="55" t="s">
        <v>755</v>
      </c>
      <c r="BH1957" s="76" t="s">
        <v>755</v>
      </c>
      <c r="BI1957" s="20" t="s">
        <v>755</v>
      </c>
      <c r="BJ1957" s="20" t="s">
        <v>755</v>
      </c>
      <c r="BK1957" s="55" t="s">
        <v>755</v>
      </c>
      <c r="BL1957" s="71" t="s">
        <v>755</v>
      </c>
      <c r="BM1957" s="77" t="s">
        <v>755</v>
      </c>
      <c r="BN1957" s="78" t="s">
        <v>755</v>
      </c>
      <c r="BO1957" s="77" t="s">
        <v>755</v>
      </c>
      <c r="BP1957" s="78" t="s">
        <v>755</v>
      </c>
    </row>
    <row r="1958" spans="1:68" s="3" customFormat="1" x14ac:dyDescent="0.2">
      <c r="A1958" s="20" t="s">
        <v>95</v>
      </c>
      <c r="B1958" s="20" t="s">
        <v>1913</v>
      </c>
      <c r="C1958" s="20" t="s">
        <v>80</v>
      </c>
      <c r="D1958" s="20" t="s">
        <v>1</v>
      </c>
      <c r="E1958" s="20" t="s">
        <v>78</v>
      </c>
      <c r="F1958" s="20" t="s">
        <v>135</v>
      </c>
      <c r="G1958" s="20" t="s">
        <v>2442</v>
      </c>
      <c r="H1958" s="20" t="s">
        <v>135</v>
      </c>
      <c r="I1958" s="19">
        <f t="shared" si="281"/>
        <v>30</v>
      </c>
      <c r="J1958" s="20" t="s">
        <v>755</v>
      </c>
      <c r="K1958" s="20" t="s">
        <v>82</v>
      </c>
      <c r="L1958" s="95" t="str">
        <f>IF(M1958&lt;&gt;"",IF(NOT(ISNA(INDEX(cc!B:B,MATCH(M1958,cc!A:A,0)))),INDEX(cc!B:B,MATCH(M1958,cc!A:A,0)),"0"),"")</f>
        <v>Age (0-50+,10) and Sex</v>
      </c>
      <c r="M1958" s="97" t="s">
        <v>4004</v>
      </c>
      <c r="N1958" s="28" t="str">
        <f t="shared" si="282"/>
        <v xml:space="preserve"> TARGET</v>
      </c>
      <c r="O1958" s="19" t="str">
        <f t="shared" si="275"/>
        <v>TX_NEW (N, TA, Age/Sex) TARGET: New on ART</v>
      </c>
      <c r="P1958" s="19" t="str">
        <f t="shared" si="276"/>
        <v>TX_NEW (N, TA, Age/Sex) TARGET: New on ART</v>
      </c>
      <c r="Q1958" s="19" t="str">
        <f t="shared" si="274"/>
        <v>TX_NEW (N, TA, Age/Sex) TARGET</v>
      </c>
      <c r="R1958" s="19" t="str">
        <f t="shared" si="277"/>
        <v>TX_NEW_N_TA_Age_Sex_TARGET</v>
      </c>
      <c r="S1958" s="19" t="str">
        <f t="shared" si="278"/>
        <v>TX_NEW_N_TA_Age_Sex_TARGET</v>
      </c>
      <c r="T1958" s="19" t="b">
        <f>NOT(ISNA(VLOOKUP(B1958,dbcodes!A:B,2,FALSE)))</f>
        <v>1</v>
      </c>
      <c r="U1958" s="19" t="str">
        <f>IF(ISNA(VLOOKUP(B1958,dbcodes!A:B,2,FALSE)),des!R1554,VLOOKUP(B1958,dbcodes!A:B,2,FALSE))</f>
        <v>TX_NEW_N_TA_Age_Sex_TARGET</v>
      </c>
      <c r="V1958" s="20"/>
      <c r="W1958" s="107" t="str">
        <f>IF(ISNA(VLOOKUP(C1958,descriptions!A:B,2,FALSE)),des!V1554,IF(G1958=" TARGET","Target ","")&amp;VLOOKUP(C1958,descriptions!A:B,2,FALSE))</f>
        <v>Target Number of adults and children newly enrolled on antiretroviral therapy (ART)</v>
      </c>
      <c r="X1958" s="20" t="s">
        <v>4</v>
      </c>
      <c r="Y1958" s="20" t="s">
        <v>831</v>
      </c>
      <c r="Z1958" s="20" t="s">
        <v>836</v>
      </c>
      <c r="AA1958" s="20" t="s">
        <v>102</v>
      </c>
      <c r="AB1958" s="20" t="s">
        <v>755</v>
      </c>
      <c r="AC1958" s="19" t="str">
        <f>IF(AB1958&lt;&gt;"",IF(NOT(ISNA(INDEX(os!A:A,MATCH(AB1958,os!B:B,0)))),INDEX(os!A:A,MATCH(AB1958,os!B:B,0)),"0"),"")</f>
        <v/>
      </c>
      <c r="AD1958" s="20" t="s">
        <v>830</v>
      </c>
      <c r="AE1958" s="20"/>
      <c r="AF1958" s="20"/>
      <c r="AG1958" s="20"/>
      <c r="AH1958" s="93" t="str">
        <f>IF(NOT(ISNA(VLOOKUP(B:B,ResultsTargets!A:A,1,0))),"TRUE","")</f>
        <v/>
      </c>
      <c r="AI1958" s="19" t="str">
        <f>IF(ISNA(VLOOKUP(C1958,dim_techarea!A:B,2,FALSE)),"",VLOOKUP(C1958,dim_techarea!A:B,2,FALSE))</f>
        <v>TX_NEW</v>
      </c>
      <c r="AJ1958" s="19" t="str">
        <f>IF(ISNA(VLOOKUP(AI1958,dim_techarea!B:C,2,FALSE)),"",VLOOKUP(AI1958,dim_techarea!B:C,2,FALSE))</f>
        <v>udCop657yzi</v>
      </c>
      <c r="AK1958" s="19" t="str">
        <f>IF(ISNA(VLOOKUP(TRIM(G1958),dim_targetsresults!A:B,2,FALSE)),"",VLOOKUP(TRIM(G1958),dim_targetsresults!A:C,2,FALSE))</f>
        <v>MER Targets</v>
      </c>
      <c r="AL1958" s="19" t="str">
        <f>IF(ISNA(VLOOKUP(AK1958,dim_targetsresults!B:C,2,FALSE)),"",VLOOKUP(AK1958,dim_targetsresults!B:C,2,FALSE))</f>
        <v>W8imnja2Owd</v>
      </c>
      <c r="AM1958" s="19" t="str">
        <f>IF(ISNA(VLOOKUP(TRIM(D1958),dim_numeratordenominator!A:B,2,FALSE)),"",VLOOKUP(TRIM(D1958),dim_numeratordenominator!A:C,2,FALSE))</f>
        <v>Numerator</v>
      </c>
      <c r="AN1958" s="19" t="str">
        <f>IF(ISNA(VLOOKUP(AM1958,dim_numeratordenominator!B:C,2,FALSE)),"",VLOOKUP(AM1958,dim_numeratordenominator!B:C,2,FALSE))</f>
        <v>Som9NRMQqV7</v>
      </c>
      <c r="AO1958" s="19" t="str">
        <f>IF(ISNA(VLOOKUP(TRIM(E1958),dim_supporttype!A:B,2,FALSE)),"",VLOOKUP(TRIM(E1958),dim_supporttype!A:C,2,FALSE))</f>
        <v>TA</v>
      </c>
      <c r="AP1958" s="19" t="str">
        <f>IF(ISNA(VLOOKUP(AO1958,dim_supporttype!B:C,2,FALSE)),"",VLOOKUP(AO1958,dim_supporttype!B:C,2,FALSE))</f>
        <v>cRAGKdWIDn4</v>
      </c>
      <c r="AQ1958" s="19" t="str">
        <f>IF(ISNA(VLOOKUP(TRIM(F1958),dim_disaggs!A:B,2,FALSE)),"No Disagg",VLOOKUP(TRIM(F1958),dim_disaggs!A:B,2,FALSE))</f>
        <v>Age/Sex</v>
      </c>
      <c r="AR1958" s="19" t="str">
        <f>IF(ISNA(VLOOKUP(AQ1958,dim_disaggs!B:C,2,FALSE)),"",VLOOKUP(AQ1958,dim_disaggs!B:C,2,FALSE))</f>
        <v>Qbz6SrpmJ1y</v>
      </c>
      <c r="AS1958" s="72"/>
      <c r="AT1958" s="66"/>
      <c r="AU1958" s="72" t="s">
        <v>755</v>
      </c>
      <c r="AV1958" s="73" t="s">
        <v>755</v>
      </c>
      <c r="AW1958" s="66" t="s">
        <v>755</v>
      </c>
      <c r="AX1958" s="66" t="s">
        <v>755</v>
      </c>
      <c r="AY1958" s="20"/>
      <c r="AZ1958" s="20"/>
      <c r="BA1958" s="105" t="str">
        <f t="shared" si="279"/>
        <v/>
      </c>
      <c r="BB1958" s="20" t="str">
        <f t="shared" si="280"/>
        <v/>
      </c>
      <c r="BC1958" s="20"/>
      <c r="BD1958" s="20"/>
      <c r="BE1958" s="75" t="s">
        <v>755</v>
      </c>
      <c r="BF1958" s="73" t="s">
        <v>755</v>
      </c>
      <c r="BG1958" s="55" t="s">
        <v>755</v>
      </c>
      <c r="BH1958" s="76" t="s">
        <v>755</v>
      </c>
      <c r="BI1958" s="20" t="s">
        <v>755</v>
      </c>
      <c r="BJ1958" s="20" t="s">
        <v>755</v>
      </c>
      <c r="BK1958" s="55" t="s">
        <v>755</v>
      </c>
      <c r="BL1958" s="71" t="s">
        <v>755</v>
      </c>
      <c r="BM1958" s="77" t="s">
        <v>755</v>
      </c>
      <c r="BN1958" s="78" t="s">
        <v>755</v>
      </c>
      <c r="BO1958" s="77" t="s">
        <v>755</v>
      </c>
      <c r="BP1958" s="78" t="s">
        <v>755</v>
      </c>
    </row>
    <row r="1959" spans="1:68" s="3" customFormat="1" x14ac:dyDescent="0.2">
      <c r="A1959" s="20" t="s">
        <v>95</v>
      </c>
      <c r="B1959" s="20" t="s">
        <v>1897</v>
      </c>
      <c r="C1959" s="20" t="s">
        <v>80</v>
      </c>
      <c r="D1959" s="20" t="s">
        <v>1</v>
      </c>
      <c r="E1959" s="20" t="s">
        <v>77</v>
      </c>
      <c r="F1959" s="20" t="s">
        <v>88</v>
      </c>
      <c r="G1959" s="20" t="s">
        <v>2442</v>
      </c>
      <c r="H1959" s="20" t="s">
        <v>89</v>
      </c>
      <c r="I1959" s="19">
        <f t="shared" si="281"/>
        <v>34</v>
      </c>
      <c r="J1959" s="20" t="s">
        <v>755</v>
      </c>
      <c r="K1959" s="20" t="s">
        <v>82</v>
      </c>
      <c r="L1959" s="95" t="str">
        <f>IF(M1959&lt;&gt;"",IF(NOT(ISNA(INDEX(cc!B:B,MATCH(M1959,cc!A:A,0)))),INDEX(cc!B:B,MATCH(M1959,cc!A:A,0)),"0"),"")</f>
        <v>Age (10-50+, 5) and Sex</v>
      </c>
      <c r="M1959" s="97" t="s">
        <v>110</v>
      </c>
      <c r="N1959" s="28" t="str">
        <f t="shared" si="282"/>
        <v xml:space="preserve"> TARGET</v>
      </c>
      <c r="O1959" s="19" t="str">
        <f t="shared" si="275"/>
        <v>TX_NEW (N, DSD, AgeAboveTen/Sex) TARGET: New on ART</v>
      </c>
      <c r="P1959" s="19" t="str">
        <f t="shared" si="276"/>
        <v>TX_NEW (N, DSD, AgeAboveTen/Sex) TARGET: New on ART</v>
      </c>
      <c r="Q1959" s="19" t="str">
        <f t="shared" si="274"/>
        <v>TX_NEW (N, DSD, Age&gt;10/Sex) TARGET</v>
      </c>
      <c r="R1959" s="19" t="str">
        <f t="shared" si="277"/>
        <v>TX_NEW_N_DSD_Agegt10_Sex_TARGET</v>
      </c>
      <c r="S1959" s="19" t="str">
        <f t="shared" si="278"/>
        <v>TX_NEW_N_DSD_Agegt10_Sex_TARGET</v>
      </c>
      <c r="T1959" s="19" t="b">
        <f>NOT(ISNA(VLOOKUP(B1959,dbcodes!A:B,2,FALSE)))</f>
        <v>1</v>
      </c>
      <c r="U1959" s="19" t="str">
        <f>IF(ISNA(VLOOKUP(B1959,dbcodes!A:B,2,FALSE)),des!R1557,VLOOKUP(B1959,dbcodes!A:B,2,FALSE))</f>
        <v>TX_NEW_N_DSD_Agegt10_Sex_TARGET</v>
      </c>
      <c r="V1959" s="20"/>
      <c r="W1959" s="107" t="str">
        <f>IF(ISNA(VLOOKUP(C1959,descriptions!A:B,2,FALSE)),des!V1557,IF(G1959=" TARGET","Target ","")&amp;VLOOKUP(C1959,descriptions!A:B,2,FALSE))</f>
        <v>Target Number of adults and children newly enrolled on antiretroviral therapy (ART)</v>
      </c>
      <c r="X1959" s="20" t="s">
        <v>4</v>
      </c>
      <c r="Y1959" s="20" t="s">
        <v>831</v>
      </c>
      <c r="Z1959" s="20" t="s">
        <v>836</v>
      </c>
      <c r="AA1959" s="20" t="s">
        <v>102</v>
      </c>
      <c r="AB1959" s="20" t="s">
        <v>755</v>
      </c>
      <c r="AC1959" s="19" t="str">
        <f>IF(AB1959&lt;&gt;"",IF(NOT(ISNA(INDEX(os!A:A,MATCH(AB1959,os!B:B,0)))),INDEX(os!A:A,MATCH(AB1959,os!B:B,0)),"0"),"")</f>
        <v/>
      </c>
      <c r="AD1959" s="20" t="s">
        <v>830</v>
      </c>
      <c r="AE1959" s="20"/>
      <c r="AF1959" s="20"/>
      <c r="AG1959" s="20"/>
      <c r="AH1959" s="93" t="str">
        <f>IF(NOT(ISNA(VLOOKUP(B:B,ResultsTargets!A:A,1,0))),"TRUE","")</f>
        <v/>
      </c>
      <c r="AI1959" s="19" t="str">
        <f>IF(ISNA(VLOOKUP(C1959,dim_techarea!A:B,2,FALSE)),"",VLOOKUP(C1959,dim_techarea!A:B,2,FALSE))</f>
        <v>TX_NEW</v>
      </c>
      <c r="AJ1959" s="19" t="str">
        <f>IF(ISNA(VLOOKUP(AI1959,dim_techarea!B:C,2,FALSE)),"",VLOOKUP(AI1959,dim_techarea!B:C,2,FALSE))</f>
        <v>udCop657yzi</v>
      </c>
      <c r="AK1959" s="19" t="str">
        <f>IF(ISNA(VLOOKUP(TRIM(G1959),dim_targetsresults!A:B,2,FALSE)),"",VLOOKUP(TRIM(G1959),dim_targetsresults!A:C,2,FALSE))</f>
        <v>MER Targets</v>
      </c>
      <c r="AL1959" s="19" t="str">
        <f>IF(ISNA(VLOOKUP(AK1959,dim_targetsresults!B:C,2,FALSE)),"",VLOOKUP(AK1959,dim_targetsresults!B:C,2,FALSE))</f>
        <v>W8imnja2Owd</v>
      </c>
      <c r="AM1959" s="19" t="str">
        <f>IF(ISNA(VLOOKUP(TRIM(D1959),dim_numeratordenominator!A:B,2,FALSE)),"",VLOOKUP(TRIM(D1959),dim_numeratordenominator!A:C,2,FALSE))</f>
        <v>Numerator</v>
      </c>
      <c r="AN1959" s="19" t="str">
        <f>IF(ISNA(VLOOKUP(AM1959,dim_numeratordenominator!B:C,2,FALSE)),"",VLOOKUP(AM1959,dim_numeratordenominator!B:C,2,FALSE))</f>
        <v>Som9NRMQqV7</v>
      </c>
      <c r="AO1959" s="19" t="str">
        <f>IF(ISNA(VLOOKUP(TRIM(E1959),dim_supporttype!A:B,2,FALSE)),"",VLOOKUP(TRIM(E1959),dim_supporttype!A:C,2,FALSE))</f>
        <v>DSD</v>
      </c>
      <c r="AP1959" s="19" t="str">
        <f>IF(ISNA(VLOOKUP(AO1959,dim_supporttype!B:C,2,FALSE)),"",VLOOKUP(AO1959,dim_supporttype!B:C,2,FALSE))</f>
        <v>iM13vdNLWKb</v>
      </c>
      <c r="AQ1959" s="19" t="str">
        <f>IF(ISNA(VLOOKUP(TRIM(F1959),dim_disaggs!A:B,2,FALSE)),"No Disagg",VLOOKUP(TRIM(F1959),dim_disaggs!A:B,2,FALSE))</f>
        <v>AgeAboveTen/Sex</v>
      </c>
      <c r="AR1959" s="19" t="str">
        <f>IF(ISNA(VLOOKUP(AQ1959,dim_disaggs!B:C,2,FALSE)),"",VLOOKUP(AQ1959,dim_disaggs!B:C,2,FALSE))</f>
        <v>TUFwLYVsbxA</v>
      </c>
      <c r="AS1959" s="72"/>
      <c r="AT1959" s="66"/>
      <c r="AU1959" s="72" t="s">
        <v>755</v>
      </c>
      <c r="AV1959" s="73" t="s">
        <v>755</v>
      </c>
      <c r="AW1959" s="66" t="s">
        <v>755</v>
      </c>
      <c r="AX1959" s="66" t="s">
        <v>755</v>
      </c>
      <c r="AY1959" s="20"/>
      <c r="AZ1959" s="20"/>
      <c r="BA1959" s="105" t="str">
        <f t="shared" si="279"/>
        <v/>
      </c>
      <c r="BB1959" s="20" t="str">
        <f t="shared" si="280"/>
        <v/>
      </c>
      <c r="BC1959" s="20"/>
      <c r="BD1959" s="20"/>
      <c r="BE1959" s="75" t="s">
        <v>755</v>
      </c>
      <c r="BF1959" s="73" t="s">
        <v>755</v>
      </c>
      <c r="BG1959" s="55" t="s">
        <v>755</v>
      </c>
      <c r="BH1959" s="76" t="s">
        <v>755</v>
      </c>
      <c r="BI1959" s="20" t="s">
        <v>755</v>
      </c>
      <c r="BJ1959" s="20" t="s">
        <v>755</v>
      </c>
      <c r="BK1959" s="55" t="s">
        <v>755</v>
      </c>
      <c r="BL1959" s="71" t="s">
        <v>755</v>
      </c>
      <c r="BM1959" s="77" t="s">
        <v>755</v>
      </c>
      <c r="BN1959" s="78" t="s">
        <v>755</v>
      </c>
      <c r="BO1959" s="77" t="s">
        <v>755</v>
      </c>
      <c r="BP1959" s="78" t="s">
        <v>755</v>
      </c>
    </row>
    <row r="1960" spans="1:68" s="3" customFormat="1" x14ac:dyDescent="0.2">
      <c r="A1960" s="20" t="s">
        <v>95</v>
      </c>
      <c r="B1960" s="20" t="s">
        <v>1908</v>
      </c>
      <c r="C1960" s="20" t="s">
        <v>80</v>
      </c>
      <c r="D1960" s="20" t="s">
        <v>1</v>
      </c>
      <c r="E1960" s="20" t="s">
        <v>78</v>
      </c>
      <c r="F1960" s="20" t="s">
        <v>88</v>
      </c>
      <c r="G1960" s="20" t="s">
        <v>2442</v>
      </c>
      <c r="H1960" s="20" t="s">
        <v>89</v>
      </c>
      <c r="I1960" s="19">
        <f t="shared" si="281"/>
        <v>33</v>
      </c>
      <c r="J1960" s="20" t="s">
        <v>755</v>
      </c>
      <c r="K1960" s="20" t="s">
        <v>82</v>
      </c>
      <c r="L1960" s="95" t="str">
        <f>IF(M1960&lt;&gt;"",IF(NOT(ISNA(INDEX(cc!B:B,MATCH(M1960,cc!A:A,0)))),INDEX(cc!B:B,MATCH(M1960,cc!A:A,0)),"0"),"")</f>
        <v>Age (10-50+, 5) and Sex</v>
      </c>
      <c r="M1960" s="97" t="s">
        <v>110</v>
      </c>
      <c r="N1960" s="28" t="str">
        <f t="shared" si="282"/>
        <v xml:space="preserve"> TARGET</v>
      </c>
      <c r="O1960" s="19" t="str">
        <f t="shared" si="275"/>
        <v>TX_NEW (N, TA, AgeAboveTen/Sex) TARGET: New on ART</v>
      </c>
      <c r="P1960" s="19" t="str">
        <f t="shared" si="276"/>
        <v>TX_NEW (N, TA, AgeAboveTen/Sex) TARGET: New on ART</v>
      </c>
      <c r="Q1960" s="19" t="str">
        <f t="shared" ref="Q1960:Q2023" si="283">IF(G1960=" RESULT",CONCATENATE(C1960, " (",_xlfn.TEXTJOIN(", ",TRUE,D1960,E1960,H1960),")",J1960),CONCATENATE(C1960, " (",_xlfn.TEXTJOIN(", ",TRUE,D1960,E1960,H1960),")",G1960,J1960))</f>
        <v>TX_NEW (N, TA, Age&gt;10/Sex) TARGET</v>
      </c>
      <c r="R1960" s="19" t="str">
        <f t="shared" si="277"/>
        <v>TX_NEW_N_TA_Agegt10_Sex_TARGET</v>
      </c>
      <c r="S1960" s="19" t="str">
        <f t="shared" si="278"/>
        <v>TX_NEW_N_TA_Agegt10_Sex_TARGET</v>
      </c>
      <c r="T1960" s="19" t="b">
        <f>NOT(ISNA(VLOOKUP(B1960,dbcodes!A:B,2,FALSE)))</f>
        <v>1</v>
      </c>
      <c r="U1960" s="19" t="str">
        <f>IF(ISNA(VLOOKUP(B1960,dbcodes!A:B,2,FALSE)),des!R1558,VLOOKUP(B1960,dbcodes!A:B,2,FALSE))</f>
        <v>TX_NEW_N_TA_Agegt10_Sex_TARGET</v>
      </c>
      <c r="V1960" s="20"/>
      <c r="W1960" s="107" t="str">
        <f>IF(ISNA(VLOOKUP(C1960,descriptions!A:B,2,FALSE)),des!V1558,IF(G1960=" TARGET","Target ","")&amp;VLOOKUP(C1960,descriptions!A:B,2,FALSE))</f>
        <v>Target Number of adults and children newly enrolled on antiretroviral therapy (ART)</v>
      </c>
      <c r="X1960" s="20" t="s">
        <v>4</v>
      </c>
      <c r="Y1960" s="20" t="s">
        <v>831</v>
      </c>
      <c r="Z1960" s="20" t="s">
        <v>836</v>
      </c>
      <c r="AA1960" s="20" t="s">
        <v>102</v>
      </c>
      <c r="AB1960" s="20" t="s">
        <v>755</v>
      </c>
      <c r="AC1960" s="19" t="str">
        <f>IF(AB1960&lt;&gt;"",IF(NOT(ISNA(INDEX(os!A:A,MATCH(AB1960,os!B:B,0)))),INDEX(os!A:A,MATCH(AB1960,os!B:B,0)),"0"),"")</f>
        <v/>
      </c>
      <c r="AD1960" s="20" t="s">
        <v>830</v>
      </c>
      <c r="AE1960" s="20"/>
      <c r="AF1960" s="20"/>
      <c r="AG1960" s="20"/>
      <c r="AH1960" s="93" t="str">
        <f>IF(NOT(ISNA(VLOOKUP(B:B,ResultsTargets!A:A,1,0))),"TRUE","")</f>
        <v/>
      </c>
      <c r="AI1960" s="19" t="str">
        <f>IF(ISNA(VLOOKUP(C1960,dim_techarea!A:B,2,FALSE)),"",VLOOKUP(C1960,dim_techarea!A:B,2,FALSE))</f>
        <v>TX_NEW</v>
      </c>
      <c r="AJ1960" s="19" t="str">
        <f>IF(ISNA(VLOOKUP(AI1960,dim_techarea!B:C,2,FALSE)),"",VLOOKUP(AI1960,dim_techarea!B:C,2,FALSE))</f>
        <v>udCop657yzi</v>
      </c>
      <c r="AK1960" s="19" t="str">
        <f>IF(ISNA(VLOOKUP(TRIM(G1960),dim_targetsresults!A:B,2,FALSE)),"",VLOOKUP(TRIM(G1960),dim_targetsresults!A:C,2,FALSE))</f>
        <v>MER Targets</v>
      </c>
      <c r="AL1960" s="19" t="str">
        <f>IF(ISNA(VLOOKUP(AK1960,dim_targetsresults!B:C,2,FALSE)),"",VLOOKUP(AK1960,dim_targetsresults!B:C,2,FALSE))</f>
        <v>W8imnja2Owd</v>
      </c>
      <c r="AM1960" s="19" t="str">
        <f>IF(ISNA(VLOOKUP(TRIM(D1960),dim_numeratordenominator!A:B,2,FALSE)),"",VLOOKUP(TRIM(D1960),dim_numeratordenominator!A:C,2,FALSE))</f>
        <v>Numerator</v>
      </c>
      <c r="AN1960" s="19" t="str">
        <f>IF(ISNA(VLOOKUP(AM1960,dim_numeratordenominator!B:C,2,FALSE)),"",VLOOKUP(AM1960,dim_numeratordenominator!B:C,2,FALSE))</f>
        <v>Som9NRMQqV7</v>
      </c>
      <c r="AO1960" s="19" t="str">
        <f>IF(ISNA(VLOOKUP(TRIM(E1960),dim_supporttype!A:B,2,FALSE)),"",VLOOKUP(TRIM(E1960),dim_supporttype!A:C,2,FALSE))</f>
        <v>TA</v>
      </c>
      <c r="AP1960" s="19" t="str">
        <f>IF(ISNA(VLOOKUP(AO1960,dim_supporttype!B:C,2,FALSE)),"",VLOOKUP(AO1960,dim_supporttype!B:C,2,FALSE))</f>
        <v>cRAGKdWIDn4</v>
      </c>
      <c r="AQ1960" s="19" t="str">
        <f>IF(ISNA(VLOOKUP(TRIM(F1960),dim_disaggs!A:B,2,FALSE)),"No Disagg",VLOOKUP(TRIM(F1960),dim_disaggs!A:B,2,FALSE))</f>
        <v>AgeAboveTen/Sex</v>
      </c>
      <c r="AR1960" s="19" t="str">
        <f>IF(ISNA(VLOOKUP(AQ1960,dim_disaggs!B:C,2,FALSE)),"",VLOOKUP(AQ1960,dim_disaggs!B:C,2,FALSE))</f>
        <v>TUFwLYVsbxA</v>
      </c>
      <c r="AS1960" s="72"/>
      <c r="AT1960" s="66"/>
      <c r="AU1960" s="72" t="s">
        <v>755</v>
      </c>
      <c r="AV1960" s="73" t="s">
        <v>755</v>
      </c>
      <c r="AW1960" s="66" t="s">
        <v>755</v>
      </c>
      <c r="AX1960" s="66" t="s">
        <v>755</v>
      </c>
      <c r="AY1960" s="20"/>
      <c r="AZ1960" s="20"/>
      <c r="BA1960" s="105" t="str">
        <f t="shared" si="279"/>
        <v/>
      </c>
      <c r="BB1960" s="20" t="str">
        <f t="shared" si="280"/>
        <v/>
      </c>
      <c r="BC1960" s="20"/>
      <c r="BD1960" s="20"/>
      <c r="BE1960" s="75" t="s">
        <v>755</v>
      </c>
      <c r="BF1960" s="73" t="s">
        <v>755</v>
      </c>
      <c r="BG1960" s="55" t="s">
        <v>755</v>
      </c>
      <c r="BH1960" s="76" t="s">
        <v>755</v>
      </c>
      <c r="BI1960" s="20" t="s">
        <v>755</v>
      </c>
      <c r="BJ1960" s="20" t="s">
        <v>755</v>
      </c>
      <c r="BK1960" s="55" t="s">
        <v>755</v>
      </c>
      <c r="BL1960" s="71" t="s">
        <v>755</v>
      </c>
      <c r="BM1960" s="77" t="s">
        <v>755</v>
      </c>
      <c r="BN1960" s="78" t="s">
        <v>755</v>
      </c>
      <c r="BO1960" s="77" t="s">
        <v>755</v>
      </c>
      <c r="BP1960" s="78" t="s">
        <v>755</v>
      </c>
    </row>
    <row r="1961" spans="1:68" s="3" customFormat="1" x14ac:dyDescent="0.2">
      <c r="A1961" s="20" t="s">
        <v>95</v>
      </c>
      <c r="B1961" s="20" t="s">
        <v>1898</v>
      </c>
      <c r="C1961" s="20" t="s">
        <v>80</v>
      </c>
      <c r="D1961" s="20" t="s">
        <v>1</v>
      </c>
      <c r="E1961" s="20" t="s">
        <v>77</v>
      </c>
      <c r="F1961" s="20" t="s">
        <v>85</v>
      </c>
      <c r="G1961" s="20" t="s">
        <v>2442</v>
      </c>
      <c r="H1961" s="20" t="s">
        <v>86</v>
      </c>
      <c r="I1961" s="19">
        <f t="shared" si="281"/>
        <v>30</v>
      </c>
      <c r="J1961" s="20" t="s">
        <v>755</v>
      </c>
      <c r="K1961" s="20" t="s">
        <v>82</v>
      </c>
      <c r="L1961" s="95" t="str">
        <f>IF(M1961&lt;&gt;"",IF(NOT(ISNA(INDEX(cc!B:B,MATCH(M1961,cc!A:A,0)))),INDEX(cc!B:B,MATCH(M1961,cc!A:A,0)),"0"),"")</f>
        <v>Age (&lt;1-9, 2)</v>
      </c>
      <c r="M1961" s="97" t="s">
        <v>109</v>
      </c>
      <c r="N1961" s="28" t="str">
        <f t="shared" si="282"/>
        <v xml:space="preserve"> TARGET</v>
      </c>
      <c r="O1961" s="19" t="str">
        <f t="shared" si="275"/>
        <v>TX_NEW (N, DSD, AgeLessThanTen) TARGET: New on ART</v>
      </c>
      <c r="P1961" s="19" t="str">
        <f t="shared" si="276"/>
        <v>TX_NEW (N, DSD, AgeLessThanTen) TARGET: New on ART</v>
      </c>
      <c r="Q1961" s="19" t="str">
        <f t="shared" si="283"/>
        <v>TX_NEW (N, DSD, Age&lt;10) TARGET</v>
      </c>
      <c r="R1961" s="19" t="str">
        <f t="shared" si="277"/>
        <v>TX_NEW_N_DSD_Agelt10_TARGET</v>
      </c>
      <c r="S1961" s="19" t="str">
        <f t="shared" si="278"/>
        <v>TX_NEW_N_DSD_Agelt10_TARGET</v>
      </c>
      <c r="T1961" s="19" t="b">
        <f>NOT(ISNA(VLOOKUP(B1961,dbcodes!A:B,2,FALSE)))</f>
        <v>1</v>
      </c>
      <c r="U1961" s="19" t="str">
        <f>IF(ISNA(VLOOKUP(B1961,dbcodes!A:B,2,FALSE)),des!R1559,VLOOKUP(B1961,dbcodes!A:B,2,FALSE))</f>
        <v>TX_NEW_N_DSD_Agelt10_TARGET</v>
      </c>
      <c r="V1961" s="20"/>
      <c r="W1961" s="107" t="str">
        <f>IF(ISNA(VLOOKUP(C1961,descriptions!A:B,2,FALSE)),des!V1559,IF(G1961=" TARGET","Target ","")&amp;VLOOKUP(C1961,descriptions!A:B,2,FALSE))</f>
        <v>Target Number of adults and children newly enrolled on antiretroviral therapy (ART)</v>
      </c>
      <c r="X1961" s="20" t="s">
        <v>4</v>
      </c>
      <c r="Y1961" s="20" t="s">
        <v>831</v>
      </c>
      <c r="Z1961" s="20" t="s">
        <v>836</v>
      </c>
      <c r="AA1961" s="20" t="s">
        <v>102</v>
      </c>
      <c r="AB1961" s="20" t="s">
        <v>755</v>
      </c>
      <c r="AC1961" s="19" t="str">
        <f>IF(AB1961&lt;&gt;"",IF(NOT(ISNA(INDEX(os!A:A,MATCH(AB1961,os!B:B,0)))),INDEX(os!A:A,MATCH(AB1961,os!B:B,0)),"0"),"")</f>
        <v/>
      </c>
      <c r="AD1961" s="20" t="s">
        <v>830</v>
      </c>
      <c r="AE1961" s="20"/>
      <c r="AF1961" s="20"/>
      <c r="AG1961" s="20"/>
      <c r="AH1961" s="93" t="str">
        <f>IF(NOT(ISNA(VLOOKUP(B:B,ResultsTargets!A:A,1,0))),"TRUE","")</f>
        <v/>
      </c>
      <c r="AI1961" s="19" t="str">
        <f>IF(ISNA(VLOOKUP(C1961,dim_techarea!A:B,2,FALSE)),"",VLOOKUP(C1961,dim_techarea!A:B,2,FALSE))</f>
        <v>TX_NEW</v>
      </c>
      <c r="AJ1961" s="19" t="str">
        <f>IF(ISNA(VLOOKUP(AI1961,dim_techarea!B:C,2,FALSE)),"",VLOOKUP(AI1961,dim_techarea!B:C,2,FALSE))</f>
        <v>udCop657yzi</v>
      </c>
      <c r="AK1961" s="19" t="str">
        <f>IF(ISNA(VLOOKUP(TRIM(G1961),dim_targetsresults!A:B,2,FALSE)),"",VLOOKUP(TRIM(G1961),dim_targetsresults!A:C,2,FALSE))</f>
        <v>MER Targets</v>
      </c>
      <c r="AL1961" s="19" t="str">
        <f>IF(ISNA(VLOOKUP(AK1961,dim_targetsresults!B:C,2,FALSE)),"",VLOOKUP(AK1961,dim_targetsresults!B:C,2,FALSE))</f>
        <v>W8imnja2Owd</v>
      </c>
      <c r="AM1961" s="19" t="str">
        <f>IF(ISNA(VLOOKUP(TRIM(D1961),dim_numeratordenominator!A:B,2,FALSE)),"",VLOOKUP(TRIM(D1961),dim_numeratordenominator!A:C,2,FALSE))</f>
        <v>Numerator</v>
      </c>
      <c r="AN1961" s="19" t="str">
        <f>IF(ISNA(VLOOKUP(AM1961,dim_numeratordenominator!B:C,2,FALSE)),"",VLOOKUP(AM1961,dim_numeratordenominator!B:C,2,FALSE))</f>
        <v>Som9NRMQqV7</v>
      </c>
      <c r="AO1961" s="19" t="str">
        <f>IF(ISNA(VLOOKUP(TRIM(E1961),dim_supporttype!A:B,2,FALSE)),"",VLOOKUP(TRIM(E1961),dim_supporttype!A:C,2,FALSE))</f>
        <v>DSD</v>
      </c>
      <c r="AP1961" s="19" t="str">
        <f>IF(ISNA(VLOOKUP(AO1961,dim_supporttype!B:C,2,FALSE)),"",VLOOKUP(AO1961,dim_supporttype!B:C,2,FALSE))</f>
        <v>iM13vdNLWKb</v>
      </c>
      <c r="AQ1961" s="19" t="str">
        <f>IF(ISNA(VLOOKUP(TRIM(F1961),dim_disaggs!A:B,2,FALSE)),"No Disagg",VLOOKUP(TRIM(F1961),dim_disaggs!A:B,2,FALSE))</f>
        <v>AgeLessThanTen</v>
      </c>
      <c r="AR1961" s="19" t="str">
        <f>IF(ISNA(VLOOKUP(AQ1961,dim_disaggs!B:C,2,FALSE)),"",VLOOKUP(AQ1961,dim_disaggs!B:C,2,FALSE))</f>
        <v>hzI8oJDwkrp</v>
      </c>
      <c r="AS1961" s="72"/>
      <c r="AT1961" s="66"/>
      <c r="AU1961" s="72" t="s">
        <v>755</v>
      </c>
      <c r="AV1961" s="73" t="s">
        <v>755</v>
      </c>
      <c r="AW1961" s="66" t="s">
        <v>755</v>
      </c>
      <c r="AX1961" s="66" t="s">
        <v>755</v>
      </c>
      <c r="AY1961" s="20"/>
      <c r="AZ1961" s="20"/>
      <c r="BA1961" s="105" t="str">
        <f t="shared" si="279"/>
        <v/>
      </c>
      <c r="BB1961" s="20" t="str">
        <f t="shared" si="280"/>
        <v/>
      </c>
      <c r="BC1961" s="20"/>
      <c r="BD1961" s="20"/>
      <c r="BE1961" s="75" t="s">
        <v>755</v>
      </c>
      <c r="BF1961" s="73" t="s">
        <v>755</v>
      </c>
      <c r="BG1961" s="55" t="s">
        <v>755</v>
      </c>
      <c r="BH1961" s="76" t="s">
        <v>755</v>
      </c>
      <c r="BI1961" s="20" t="s">
        <v>755</v>
      </c>
      <c r="BJ1961" s="20" t="s">
        <v>755</v>
      </c>
      <c r="BK1961" s="55" t="s">
        <v>755</v>
      </c>
      <c r="BL1961" s="71" t="s">
        <v>755</v>
      </c>
      <c r="BM1961" s="77" t="s">
        <v>755</v>
      </c>
      <c r="BN1961" s="78" t="s">
        <v>755</v>
      </c>
      <c r="BO1961" s="77" t="s">
        <v>755</v>
      </c>
      <c r="BP1961" s="78" t="s">
        <v>755</v>
      </c>
    </row>
    <row r="1962" spans="1:68" s="3" customFormat="1" x14ac:dyDescent="0.2">
      <c r="A1962" s="20" t="s">
        <v>95</v>
      </c>
      <c r="B1962" s="20" t="s">
        <v>1909</v>
      </c>
      <c r="C1962" s="20" t="s">
        <v>80</v>
      </c>
      <c r="D1962" s="20" t="s">
        <v>1</v>
      </c>
      <c r="E1962" s="20" t="s">
        <v>78</v>
      </c>
      <c r="F1962" s="20" t="s">
        <v>85</v>
      </c>
      <c r="G1962" s="20" t="s">
        <v>2442</v>
      </c>
      <c r="H1962" s="20" t="s">
        <v>86</v>
      </c>
      <c r="I1962" s="19">
        <f t="shared" si="281"/>
        <v>29</v>
      </c>
      <c r="J1962" s="20" t="s">
        <v>755</v>
      </c>
      <c r="K1962" s="20" t="s">
        <v>82</v>
      </c>
      <c r="L1962" s="95" t="str">
        <f>IF(M1962&lt;&gt;"",IF(NOT(ISNA(INDEX(cc!B:B,MATCH(M1962,cc!A:A,0)))),INDEX(cc!B:B,MATCH(M1962,cc!A:A,0)),"0"),"")</f>
        <v>Age (&lt;1-9, 2)</v>
      </c>
      <c r="M1962" s="97" t="s">
        <v>109</v>
      </c>
      <c r="N1962" s="28" t="str">
        <f t="shared" si="282"/>
        <v xml:space="preserve"> TARGET</v>
      </c>
      <c r="O1962" s="19" t="str">
        <f t="shared" si="275"/>
        <v>TX_NEW (N, TA, AgeLessThanTen) TARGET: New on ART</v>
      </c>
      <c r="P1962" s="19" t="str">
        <f t="shared" si="276"/>
        <v>TX_NEW (N, TA, AgeLessThanTen) TARGET: New on ART</v>
      </c>
      <c r="Q1962" s="19" t="str">
        <f t="shared" si="283"/>
        <v>TX_NEW (N, TA, Age&lt;10) TARGET</v>
      </c>
      <c r="R1962" s="19" t="str">
        <f t="shared" si="277"/>
        <v>TX_NEW_N_TA_Agelt10_TARGET</v>
      </c>
      <c r="S1962" s="19" t="str">
        <f t="shared" si="278"/>
        <v>TX_NEW_N_TA_Agelt10_TARGET</v>
      </c>
      <c r="T1962" s="19" t="b">
        <f>NOT(ISNA(VLOOKUP(B1962,dbcodes!A:B,2,FALSE)))</f>
        <v>1</v>
      </c>
      <c r="U1962" s="19" t="str">
        <f>IF(ISNA(VLOOKUP(B1962,dbcodes!A:B,2,FALSE)),des!R1560,VLOOKUP(B1962,dbcodes!A:B,2,FALSE))</f>
        <v>TX_NEW_N_TA_Agelt10_TARGET</v>
      </c>
      <c r="V1962" s="20"/>
      <c r="W1962" s="107" t="str">
        <f>IF(ISNA(VLOOKUP(C1962,descriptions!A:B,2,FALSE)),des!V1560,IF(G1962=" TARGET","Target ","")&amp;VLOOKUP(C1962,descriptions!A:B,2,FALSE))</f>
        <v>Target Number of adults and children newly enrolled on antiretroviral therapy (ART)</v>
      </c>
      <c r="X1962" s="20" t="s">
        <v>4</v>
      </c>
      <c r="Y1962" s="20" t="s">
        <v>831</v>
      </c>
      <c r="Z1962" s="20" t="s">
        <v>836</v>
      </c>
      <c r="AA1962" s="20" t="s">
        <v>102</v>
      </c>
      <c r="AB1962" s="20" t="s">
        <v>755</v>
      </c>
      <c r="AC1962" s="19" t="str">
        <f>IF(AB1962&lt;&gt;"",IF(NOT(ISNA(INDEX(os!A:A,MATCH(AB1962,os!B:B,0)))),INDEX(os!A:A,MATCH(AB1962,os!B:B,0)),"0"),"")</f>
        <v/>
      </c>
      <c r="AD1962" s="20" t="s">
        <v>830</v>
      </c>
      <c r="AE1962" s="20"/>
      <c r="AF1962" s="20"/>
      <c r="AG1962" s="20"/>
      <c r="AH1962" s="93" t="str">
        <f>IF(NOT(ISNA(VLOOKUP(B:B,ResultsTargets!A:A,1,0))),"TRUE","")</f>
        <v/>
      </c>
      <c r="AI1962" s="19" t="str">
        <f>IF(ISNA(VLOOKUP(C1962,dim_techarea!A:B,2,FALSE)),"",VLOOKUP(C1962,dim_techarea!A:B,2,FALSE))</f>
        <v>TX_NEW</v>
      </c>
      <c r="AJ1962" s="19" t="str">
        <f>IF(ISNA(VLOOKUP(AI1962,dim_techarea!B:C,2,FALSE)),"",VLOOKUP(AI1962,dim_techarea!B:C,2,FALSE))</f>
        <v>udCop657yzi</v>
      </c>
      <c r="AK1962" s="19" t="str">
        <f>IF(ISNA(VLOOKUP(TRIM(G1962),dim_targetsresults!A:B,2,FALSE)),"",VLOOKUP(TRIM(G1962),dim_targetsresults!A:C,2,FALSE))</f>
        <v>MER Targets</v>
      </c>
      <c r="AL1962" s="19" t="str">
        <f>IF(ISNA(VLOOKUP(AK1962,dim_targetsresults!B:C,2,FALSE)),"",VLOOKUP(AK1962,dim_targetsresults!B:C,2,FALSE))</f>
        <v>W8imnja2Owd</v>
      </c>
      <c r="AM1962" s="19" t="str">
        <f>IF(ISNA(VLOOKUP(TRIM(D1962),dim_numeratordenominator!A:B,2,FALSE)),"",VLOOKUP(TRIM(D1962),dim_numeratordenominator!A:C,2,FALSE))</f>
        <v>Numerator</v>
      </c>
      <c r="AN1962" s="19" t="str">
        <f>IF(ISNA(VLOOKUP(AM1962,dim_numeratordenominator!B:C,2,FALSE)),"",VLOOKUP(AM1962,dim_numeratordenominator!B:C,2,FALSE))</f>
        <v>Som9NRMQqV7</v>
      </c>
      <c r="AO1962" s="19" t="str">
        <f>IF(ISNA(VLOOKUP(TRIM(E1962),dim_supporttype!A:B,2,FALSE)),"",VLOOKUP(TRIM(E1962),dim_supporttype!A:C,2,FALSE))</f>
        <v>TA</v>
      </c>
      <c r="AP1962" s="19" t="str">
        <f>IF(ISNA(VLOOKUP(AO1962,dim_supporttype!B:C,2,FALSE)),"",VLOOKUP(AO1962,dim_supporttype!B:C,2,FALSE))</f>
        <v>cRAGKdWIDn4</v>
      </c>
      <c r="AQ1962" s="19" t="str">
        <f>IF(ISNA(VLOOKUP(TRIM(F1962),dim_disaggs!A:B,2,FALSE)),"No Disagg",VLOOKUP(TRIM(F1962),dim_disaggs!A:B,2,FALSE))</f>
        <v>AgeLessThanTen</v>
      </c>
      <c r="AR1962" s="19" t="str">
        <f>IF(ISNA(VLOOKUP(AQ1962,dim_disaggs!B:C,2,FALSE)),"",VLOOKUP(AQ1962,dim_disaggs!B:C,2,FALSE))</f>
        <v>hzI8oJDwkrp</v>
      </c>
      <c r="AS1962" s="72"/>
      <c r="AT1962" s="66"/>
      <c r="AU1962" s="72" t="s">
        <v>755</v>
      </c>
      <c r="AV1962" s="73" t="s">
        <v>755</v>
      </c>
      <c r="AW1962" s="66" t="s">
        <v>755</v>
      </c>
      <c r="AX1962" s="66" t="s">
        <v>755</v>
      </c>
      <c r="AY1962" s="20"/>
      <c r="AZ1962" s="20"/>
      <c r="BA1962" s="105" t="str">
        <f t="shared" si="279"/>
        <v/>
      </c>
      <c r="BB1962" s="20" t="str">
        <f t="shared" si="280"/>
        <v/>
      </c>
      <c r="BC1962" s="20"/>
      <c r="BD1962" s="20"/>
      <c r="BE1962" s="75" t="s">
        <v>755</v>
      </c>
      <c r="BF1962" s="73" t="s">
        <v>755</v>
      </c>
      <c r="BG1962" s="71" t="s">
        <v>755</v>
      </c>
      <c r="BH1962" s="71" t="s">
        <v>755</v>
      </c>
      <c r="BI1962" s="20" t="s">
        <v>755</v>
      </c>
      <c r="BJ1962" s="20" t="s">
        <v>755</v>
      </c>
      <c r="BK1962" s="55" t="s">
        <v>755</v>
      </c>
      <c r="BL1962" s="71" t="s">
        <v>755</v>
      </c>
      <c r="BM1962" s="77" t="s">
        <v>755</v>
      </c>
      <c r="BN1962" s="78" t="s">
        <v>755</v>
      </c>
      <c r="BO1962" s="77" t="s">
        <v>755</v>
      </c>
      <c r="BP1962" s="78" t="s">
        <v>755</v>
      </c>
    </row>
    <row r="1963" spans="1:68" s="3" customFormat="1" x14ac:dyDescent="0.2">
      <c r="A1963" s="20" t="s">
        <v>95</v>
      </c>
      <c r="B1963" s="21" t="s">
        <v>19983</v>
      </c>
      <c r="C1963" s="20" t="s">
        <v>80</v>
      </c>
      <c r="D1963" s="20" t="s">
        <v>1</v>
      </c>
      <c r="E1963" s="20" t="s">
        <v>77</v>
      </c>
      <c r="F1963" s="20" t="s">
        <v>214</v>
      </c>
      <c r="G1963" s="20" t="s">
        <v>2442</v>
      </c>
      <c r="H1963" s="20" t="s">
        <v>214</v>
      </c>
      <c r="I1963" s="19">
        <f t="shared" si="281"/>
        <v>33</v>
      </c>
      <c r="J1963" s="20" t="s">
        <v>755</v>
      </c>
      <c r="K1963" s="20" t="s">
        <v>82</v>
      </c>
      <c r="L1963" s="95" t="str">
        <f>IF(M1963&lt;&gt;"",IF(NOT(ISNA(INDEX(cc!B:B,MATCH(M1963,cc!A:A,0)))),INDEX(cc!B:B,MATCH(M1963,cc!A:A,0)),"0"),"")</f>
        <v>Test Results (Positive)</v>
      </c>
      <c r="M1963" s="97" t="s">
        <v>19844</v>
      </c>
      <c r="N1963" s="28" t="str">
        <f t="shared" si="282"/>
        <v xml:space="preserve"> TARGET</v>
      </c>
      <c r="O1963" s="19" t="str">
        <f t="shared" si="275"/>
        <v>TX_NEW (N, DSD, HIVStatus) TARGET: New on ART</v>
      </c>
      <c r="P1963" s="19" t="str">
        <f t="shared" si="276"/>
        <v>TX_NEW (N, DSD, HIVStatus) TARGET: New on ART</v>
      </c>
      <c r="Q1963" s="19" t="str">
        <f t="shared" si="283"/>
        <v>TX_NEW (N, DSD, HIVStatus) TARGET</v>
      </c>
      <c r="R1963" s="19" t="str">
        <f t="shared" si="277"/>
        <v>TX_NEW_N_DSD_HIVStatus_TARGET</v>
      </c>
      <c r="S1963" s="19" t="str">
        <f t="shared" si="278"/>
        <v>TX_NEW_N_DSD_HIVStatus_TARGET</v>
      </c>
      <c r="T1963" s="19" t="b">
        <f>NOT(ISNA(VLOOKUP(B1963,dbcodes!A:B,2,FALSE)))</f>
        <v>1</v>
      </c>
      <c r="U1963" s="19" t="str">
        <f>IF(ISNA(VLOOKUP(B1963,dbcodes!A:B,2,FALSE)),des!R1561,VLOOKUP(B1963,dbcodes!A:B,2,FALSE))</f>
        <v>TX_NEW_N_DSD_HIVStatus_TARGET</v>
      </c>
      <c r="V1963" s="20"/>
      <c r="W1963" s="107" t="str">
        <f>IF(ISNA(VLOOKUP(C1963,descriptions!A:B,2,FALSE)),des!V1561,IF(G1963=" TARGET","Target ","")&amp;VLOOKUP(C1963,descriptions!A:B,2,FALSE))</f>
        <v>Target Number of adults and children newly enrolled on antiretroviral therapy (ART)</v>
      </c>
      <c r="X1963" s="20" t="s">
        <v>4</v>
      </c>
      <c r="Y1963" s="20" t="s">
        <v>831</v>
      </c>
      <c r="Z1963" s="20" t="s">
        <v>836</v>
      </c>
      <c r="AA1963" s="20" t="s">
        <v>102</v>
      </c>
      <c r="AB1963" s="20" t="s">
        <v>755</v>
      </c>
      <c r="AC1963" s="19" t="str">
        <f>IF(AB1963&lt;&gt;"",IF(NOT(ISNA(INDEX(os!A:A,MATCH(AB1963,os!B:B,0)))),INDEX(os!A:A,MATCH(AB1963,os!B:B,0)),"0"),"")</f>
        <v/>
      </c>
      <c r="AD1963" s="20" t="s">
        <v>830</v>
      </c>
      <c r="AE1963" s="20"/>
      <c r="AF1963" s="20"/>
      <c r="AG1963" s="20"/>
      <c r="AH1963" s="93" t="str">
        <f>IF(NOT(ISNA(VLOOKUP(B:B,ResultsTargets!A:A,1,0))),"TRUE","")</f>
        <v/>
      </c>
      <c r="AI1963" s="19" t="str">
        <f>IF(ISNA(VLOOKUP(C1963,dim_techarea!A:B,2,FALSE)),"",VLOOKUP(C1963,dim_techarea!A:B,2,FALSE))</f>
        <v>TX_NEW</v>
      </c>
      <c r="AJ1963" s="19" t="str">
        <f>IF(ISNA(VLOOKUP(AI1963,dim_techarea!B:C,2,FALSE)),"",VLOOKUP(AI1963,dim_techarea!B:C,2,FALSE))</f>
        <v>udCop657yzi</v>
      </c>
      <c r="AK1963" s="19" t="str">
        <f>IF(ISNA(VLOOKUP(TRIM(G1963),dim_targetsresults!A:B,2,FALSE)),"",VLOOKUP(TRIM(G1963),dim_targetsresults!A:C,2,FALSE))</f>
        <v>MER Targets</v>
      </c>
      <c r="AL1963" s="19" t="str">
        <f>IF(ISNA(VLOOKUP(AK1963,dim_targetsresults!B:C,2,FALSE)),"",VLOOKUP(AK1963,dim_targetsresults!B:C,2,FALSE))</f>
        <v>W8imnja2Owd</v>
      </c>
      <c r="AM1963" s="19" t="str">
        <f>IF(ISNA(VLOOKUP(TRIM(D1963),dim_numeratordenominator!A:B,2,FALSE)),"",VLOOKUP(TRIM(D1963),dim_numeratordenominator!A:C,2,FALSE))</f>
        <v>Numerator</v>
      </c>
      <c r="AN1963" s="19" t="str">
        <f>IF(ISNA(VLOOKUP(AM1963,dim_numeratordenominator!B:C,2,FALSE)),"",VLOOKUP(AM1963,dim_numeratordenominator!B:C,2,FALSE))</f>
        <v>Som9NRMQqV7</v>
      </c>
      <c r="AO1963" s="19" t="str">
        <f>IF(ISNA(VLOOKUP(TRIM(E1963),dim_supporttype!A:B,2,FALSE)),"",VLOOKUP(TRIM(E1963),dim_supporttype!A:C,2,FALSE))</f>
        <v>DSD</v>
      </c>
      <c r="AP1963" s="19" t="str">
        <f>IF(ISNA(VLOOKUP(AO1963,dim_supporttype!B:C,2,FALSE)),"",VLOOKUP(AO1963,dim_supporttype!B:C,2,FALSE))</f>
        <v>iM13vdNLWKb</v>
      </c>
      <c r="AQ1963" s="19" t="str">
        <f>IF(ISNA(VLOOKUP(TRIM(F1963),dim_disaggs!A:B,2,FALSE)),"No Disagg",VLOOKUP(TRIM(F1963),dim_disaggs!A:B,2,FALSE))</f>
        <v>HIVStatus</v>
      </c>
      <c r="AR1963" s="19" t="str">
        <f>IF(ISNA(VLOOKUP(AQ1963,dim_disaggs!B:C,2,FALSE)),"",VLOOKUP(AQ1963,dim_disaggs!B:C,2,FALSE))</f>
        <v>Hx0TLL7gn1d</v>
      </c>
      <c r="AS1963" s="72"/>
      <c r="AT1963" s="66"/>
      <c r="AU1963" s="72" t="s">
        <v>755</v>
      </c>
      <c r="AV1963" s="73" t="s">
        <v>755</v>
      </c>
      <c r="AW1963" s="66" t="s">
        <v>755</v>
      </c>
      <c r="AX1963" s="66" t="s">
        <v>755</v>
      </c>
      <c r="AY1963" s="20"/>
      <c r="AZ1963" s="20"/>
      <c r="BA1963" s="105" t="str">
        <f t="shared" si="279"/>
        <v>Top Level Numerator</v>
      </c>
      <c r="BB1963" s="20" t="str">
        <f t="shared" si="280"/>
        <v>PE5QVF0w4xj</v>
      </c>
      <c r="BC1963" s="20"/>
      <c r="BD1963" s="20"/>
      <c r="BE1963" s="75" t="s">
        <v>755</v>
      </c>
      <c r="BF1963" s="73" t="s">
        <v>755</v>
      </c>
      <c r="BG1963" s="55" t="s">
        <v>755</v>
      </c>
      <c r="BH1963" s="76" t="s">
        <v>755</v>
      </c>
      <c r="BI1963" s="20" t="s">
        <v>20420</v>
      </c>
      <c r="BJ1963" s="20" t="s">
        <v>20426</v>
      </c>
      <c r="BK1963" s="55" t="s">
        <v>755</v>
      </c>
      <c r="BL1963" s="71" t="s">
        <v>755</v>
      </c>
      <c r="BM1963" s="77" t="s">
        <v>755</v>
      </c>
      <c r="BN1963" s="78" t="s">
        <v>755</v>
      </c>
      <c r="BO1963" s="77" t="s">
        <v>755</v>
      </c>
      <c r="BP1963" s="78" t="s">
        <v>755</v>
      </c>
    </row>
    <row r="1964" spans="1:68" s="3" customFormat="1" x14ac:dyDescent="0.2">
      <c r="A1964" s="20" t="s">
        <v>95</v>
      </c>
      <c r="B1964" s="21" t="s">
        <v>19984</v>
      </c>
      <c r="C1964" s="20" t="s">
        <v>80</v>
      </c>
      <c r="D1964" s="20" t="s">
        <v>1</v>
      </c>
      <c r="E1964" s="20" t="s">
        <v>78</v>
      </c>
      <c r="F1964" s="20" t="s">
        <v>214</v>
      </c>
      <c r="G1964" s="20" t="s">
        <v>2442</v>
      </c>
      <c r="H1964" s="20" t="s">
        <v>214</v>
      </c>
      <c r="I1964" s="19">
        <f t="shared" si="281"/>
        <v>32</v>
      </c>
      <c r="J1964" s="20"/>
      <c r="K1964" s="20" t="s">
        <v>82</v>
      </c>
      <c r="L1964" s="95" t="str">
        <f>IF(M1964&lt;&gt;"",IF(NOT(ISNA(INDEX(cc!B:B,MATCH(M1964,cc!A:A,0)))),INDEX(cc!B:B,MATCH(M1964,cc!A:A,0)),"0"),"")</f>
        <v>Test Results (Positive)</v>
      </c>
      <c r="M1964" s="97" t="s">
        <v>19844</v>
      </c>
      <c r="N1964" s="28" t="str">
        <f t="shared" si="282"/>
        <v xml:space="preserve"> TARGET</v>
      </c>
      <c r="O1964" s="19" t="str">
        <f t="shared" si="275"/>
        <v>TX_NEW (N, TA, HIVStatus) TARGET: New on ART</v>
      </c>
      <c r="P1964" s="19" t="str">
        <f t="shared" si="276"/>
        <v>TX_NEW (N, TA, HIVStatus) TARGET: New on ART</v>
      </c>
      <c r="Q1964" s="19" t="str">
        <f t="shared" si="283"/>
        <v>TX_NEW (N, TA, HIVStatus) TARGET</v>
      </c>
      <c r="R1964" s="19" t="str">
        <f t="shared" si="277"/>
        <v>TX_NEW_N_TA_HIVStatus_TARGET</v>
      </c>
      <c r="S1964" s="19" t="str">
        <f t="shared" si="278"/>
        <v>TX_NEW_N_TA_HIVStatus_TARGET</v>
      </c>
      <c r="T1964" s="19" t="b">
        <f>NOT(ISNA(VLOOKUP(B1964,dbcodes!A:B,2,FALSE)))</f>
        <v>1</v>
      </c>
      <c r="U1964" s="19" t="str">
        <f>IF(ISNA(VLOOKUP(B1964,dbcodes!A:B,2,FALSE)),des!R1562,VLOOKUP(B1964,dbcodes!A:B,2,FALSE))</f>
        <v>TX_NEW_N_TA_HIVStatus_TARGET</v>
      </c>
      <c r="V1964" s="20"/>
      <c r="W1964" s="107" t="str">
        <f>IF(ISNA(VLOOKUP(C1964,descriptions!A:B,2,FALSE)),des!V1562,IF(G1964=" TARGET","Target ","")&amp;VLOOKUP(C1964,descriptions!A:B,2,FALSE))</f>
        <v>Target Number of adults and children newly enrolled on antiretroviral therapy (ART)</v>
      </c>
      <c r="X1964" s="20" t="s">
        <v>4</v>
      </c>
      <c r="Y1964" s="20" t="s">
        <v>831</v>
      </c>
      <c r="Z1964" s="20" t="s">
        <v>836</v>
      </c>
      <c r="AA1964" s="20" t="s">
        <v>102</v>
      </c>
      <c r="AB1964" s="20" t="s">
        <v>755</v>
      </c>
      <c r="AC1964" s="19" t="str">
        <f>IF(AB1964&lt;&gt;"",IF(NOT(ISNA(INDEX(os!A:A,MATCH(AB1964,os!B:B,0)))),INDEX(os!A:A,MATCH(AB1964,os!B:B,0)),"0"),"")</f>
        <v/>
      </c>
      <c r="AD1964" s="20" t="s">
        <v>830</v>
      </c>
      <c r="AE1964" s="20"/>
      <c r="AF1964" s="20"/>
      <c r="AG1964" s="20"/>
      <c r="AH1964" s="93" t="str">
        <f>IF(NOT(ISNA(VLOOKUP(B:B,ResultsTargets!A:A,1,0))),"TRUE","")</f>
        <v/>
      </c>
      <c r="AI1964" s="19" t="str">
        <f>IF(ISNA(VLOOKUP(C1964,dim_techarea!A:B,2,FALSE)),"",VLOOKUP(C1964,dim_techarea!A:B,2,FALSE))</f>
        <v>TX_NEW</v>
      </c>
      <c r="AJ1964" s="19" t="str">
        <f>IF(ISNA(VLOOKUP(AI1964,dim_techarea!B:C,2,FALSE)),"",VLOOKUP(AI1964,dim_techarea!B:C,2,FALSE))</f>
        <v>udCop657yzi</v>
      </c>
      <c r="AK1964" s="19" t="str">
        <f>IF(ISNA(VLOOKUP(TRIM(G1964),dim_targetsresults!A:B,2,FALSE)),"",VLOOKUP(TRIM(G1964),dim_targetsresults!A:C,2,FALSE))</f>
        <v>MER Targets</v>
      </c>
      <c r="AL1964" s="19" t="str">
        <f>IF(ISNA(VLOOKUP(AK1964,dim_targetsresults!B:C,2,FALSE)),"",VLOOKUP(AK1964,dim_targetsresults!B:C,2,FALSE))</f>
        <v>W8imnja2Owd</v>
      </c>
      <c r="AM1964" s="19" t="str">
        <f>IF(ISNA(VLOOKUP(TRIM(D1964),dim_numeratordenominator!A:B,2,FALSE)),"",VLOOKUP(TRIM(D1964),dim_numeratordenominator!A:C,2,FALSE))</f>
        <v>Numerator</v>
      </c>
      <c r="AN1964" s="19" t="str">
        <f>IF(ISNA(VLOOKUP(AM1964,dim_numeratordenominator!B:C,2,FALSE)),"",VLOOKUP(AM1964,dim_numeratordenominator!B:C,2,FALSE))</f>
        <v>Som9NRMQqV7</v>
      </c>
      <c r="AO1964" s="19" t="str">
        <f>IF(ISNA(VLOOKUP(TRIM(E1964),dim_supporttype!A:B,2,FALSE)),"",VLOOKUP(TRIM(E1964),dim_supporttype!A:C,2,FALSE))</f>
        <v>TA</v>
      </c>
      <c r="AP1964" s="19" t="str">
        <f>IF(ISNA(VLOOKUP(AO1964,dim_supporttype!B:C,2,FALSE)),"",VLOOKUP(AO1964,dim_supporttype!B:C,2,FALSE))</f>
        <v>cRAGKdWIDn4</v>
      </c>
      <c r="AQ1964" s="19" t="str">
        <f>IF(ISNA(VLOOKUP(TRIM(F1964),dim_disaggs!A:B,2,FALSE)),"No Disagg",VLOOKUP(TRIM(F1964),dim_disaggs!A:B,2,FALSE))</f>
        <v>HIVStatus</v>
      </c>
      <c r="AR1964" s="19" t="str">
        <f>IF(ISNA(VLOOKUP(AQ1964,dim_disaggs!B:C,2,FALSE)),"",VLOOKUP(AQ1964,dim_disaggs!B:C,2,FALSE))</f>
        <v>Hx0TLL7gn1d</v>
      </c>
      <c r="AS1964" s="72"/>
      <c r="AT1964" s="66"/>
      <c r="AU1964" s="72" t="s">
        <v>755</v>
      </c>
      <c r="AV1964" s="73" t="s">
        <v>755</v>
      </c>
      <c r="AW1964" s="66" t="s">
        <v>755</v>
      </c>
      <c r="AX1964" s="66" t="s">
        <v>755</v>
      </c>
      <c r="AY1964" s="20"/>
      <c r="AZ1964" s="20"/>
      <c r="BA1964" s="105" t="str">
        <f t="shared" si="279"/>
        <v>Top Level Numerator</v>
      </c>
      <c r="BB1964" s="20" t="str">
        <f t="shared" si="280"/>
        <v>PE5QVF0w4xj</v>
      </c>
      <c r="BC1964" s="20"/>
      <c r="BD1964" s="20"/>
      <c r="BE1964" s="75" t="s">
        <v>755</v>
      </c>
      <c r="BF1964" s="73" t="s">
        <v>755</v>
      </c>
      <c r="BG1964" s="55" t="s">
        <v>755</v>
      </c>
      <c r="BH1964" s="76" t="s">
        <v>755</v>
      </c>
      <c r="BI1964" s="20" t="s">
        <v>20420</v>
      </c>
      <c r="BJ1964" s="20" t="s">
        <v>20426</v>
      </c>
      <c r="BK1964" s="55" t="s">
        <v>755</v>
      </c>
      <c r="BL1964" s="71" t="s">
        <v>755</v>
      </c>
      <c r="BM1964" s="77" t="s">
        <v>755</v>
      </c>
      <c r="BN1964" s="78" t="s">
        <v>755</v>
      </c>
      <c r="BO1964" s="77" t="s">
        <v>755</v>
      </c>
      <c r="BP1964" s="78" t="s">
        <v>755</v>
      </c>
    </row>
    <row r="1965" spans="1:68" s="3" customFormat="1" x14ac:dyDescent="0.2">
      <c r="A1965" s="20" t="s">
        <v>95</v>
      </c>
      <c r="B1965" s="20" t="s">
        <v>1904</v>
      </c>
      <c r="C1965" s="20" t="s">
        <v>80</v>
      </c>
      <c r="D1965" s="20" t="s">
        <v>1</v>
      </c>
      <c r="E1965" s="20" t="s">
        <v>77</v>
      </c>
      <c r="F1965" s="20" t="s">
        <v>81</v>
      </c>
      <c r="G1965" s="20" t="s">
        <v>2442</v>
      </c>
      <c r="H1965" s="20" t="s">
        <v>81</v>
      </c>
      <c r="I1965" s="19">
        <f t="shared" si="281"/>
        <v>30</v>
      </c>
      <c r="J1965" s="20" t="s">
        <v>755</v>
      </c>
      <c r="K1965" s="20" t="s">
        <v>82</v>
      </c>
      <c r="L1965" s="95" t="str">
        <f>IF(M1965&lt;&gt;"",IF(NOT(ISNA(INDEX(cc!B:B,MATCH(M1965,cc!A:A,0)))),INDEX(cc!B:B,MATCH(M1965,cc!A:A,0)),"0"),"")</f>
        <v>Key Populations v3 and HIV Status (Positive)</v>
      </c>
      <c r="M1965" s="100" t="s">
        <v>19977</v>
      </c>
      <c r="N1965" s="28" t="str">
        <f t="shared" si="282"/>
        <v xml:space="preserve"> TARGET</v>
      </c>
      <c r="O1965" s="19" t="str">
        <f t="shared" si="275"/>
        <v>TX_NEW (N, DSD, KeyPop) TARGET: New on ART</v>
      </c>
      <c r="P1965" s="19" t="str">
        <f t="shared" si="276"/>
        <v>TX_NEW (N, DSD, KeyPop) TARGET: New on ART</v>
      </c>
      <c r="Q1965" s="19" t="str">
        <f t="shared" si="283"/>
        <v>TX_NEW (N, DSD, KeyPop) TARGET</v>
      </c>
      <c r="R1965" s="19" t="str">
        <f t="shared" si="277"/>
        <v>TX_NEW_N_DSD_KeyPop_TARGET</v>
      </c>
      <c r="S1965" s="19" t="str">
        <f t="shared" si="278"/>
        <v>TX_NEW_N_DSD_KeyPop_TARGET</v>
      </c>
      <c r="T1965" s="19" t="b">
        <f>NOT(ISNA(VLOOKUP(B1965,dbcodes!A:B,2,FALSE)))</f>
        <v>1</v>
      </c>
      <c r="U1965" s="19" t="str">
        <f>IF(ISNA(VLOOKUP(B1965,dbcodes!A:B,2,FALSE)),des!R1563,VLOOKUP(B1965,dbcodes!A:B,2,FALSE))</f>
        <v>TX_NEW_N_DSD_KeyPop_TARGET</v>
      </c>
      <c r="V1965" s="20"/>
      <c r="W1965" s="107" t="str">
        <f>IF(ISNA(VLOOKUP(C1965,descriptions!A:B,2,FALSE)),des!V1563,IF(G1965=" TARGET","Target ","")&amp;VLOOKUP(C1965,descriptions!A:B,2,FALSE))</f>
        <v>Target Number of adults and children newly enrolled on antiretroviral therapy (ART)</v>
      </c>
      <c r="X1965" s="20" t="s">
        <v>4</v>
      </c>
      <c r="Y1965" s="20" t="s">
        <v>831</v>
      </c>
      <c r="Z1965" s="20" t="s">
        <v>836</v>
      </c>
      <c r="AA1965" s="20" t="s">
        <v>102</v>
      </c>
      <c r="AB1965" s="20" t="s">
        <v>755</v>
      </c>
      <c r="AC1965" s="19" t="str">
        <f>IF(AB1965&lt;&gt;"",IF(NOT(ISNA(INDEX(os!A:A,MATCH(AB1965,os!B:B,0)))),INDEX(os!A:A,MATCH(AB1965,os!B:B,0)),"0"),"")</f>
        <v/>
      </c>
      <c r="AD1965" s="20" t="s">
        <v>830</v>
      </c>
      <c r="AE1965" s="20"/>
      <c r="AF1965" s="20"/>
      <c r="AG1965" s="20"/>
      <c r="AH1965" s="93" t="str">
        <f>IF(NOT(ISNA(VLOOKUP(B:B,ResultsTargets!A:A,1,0))),"TRUE","")</f>
        <v/>
      </c>
      <c r="AI1965" s="19" t="str">
        <f>IF(ISNA(VLOOKUP(C1965,dim_techarea!A:B,2,FALSE)),"",VLOOKUP(C1965,dim_techarea!A:B,2,FALSE))</f>
        <v>TX_NEW</v>
      </c>
      <c r="AJ1965" s="19" t="str">
        <f>IF(ISNA(VLOOKUP(AI1965,dim_techarea!B:C,2,FALSE)),"",VLOOKUP(AI1965,dim_techarea!B:C,2,FALSE))</f>
        <v>udCop657yzi</v>
      </c>
      <c r="AK1965" s="19" t="str">
        <f>IF(ISNA(VLOOKUP(TRIM(G1965),dim_targetsresults!A:B,2,FALSE)),"",VLOOKUP(TRIM(G1965),dim_targetsresults!A:C,2,FALSE))</f>
        <v>MER Targets</v>
      </c>
      <c r="AL1965" s="19" t="str">
        <f>IF(ISNA(VLOOKUP(AK1965,dim_targetsresults!B:C,2,FALSE)),"",VLOOKUP(AK1965,dim_targetsresults!B:C,2,FALSE))</f>
        <v>W8imnja2Owd</v>
      </c>
      <c r="AM1965" s="19" t="str">
        <f>IF(ISNA(VLOOKUP(TRIM(D1965),dim_numeratordenominator!A:B,2,FALSE)),"",VLOOKUP(TRIM(D1965),dim_numeratordenominator!A:C,2,FALSE))</f>
        <v>Numerator</v>
      </c>
      <c r="AN1965" s="19" t="str">
        <f>IF(ISNA(VLOOKUP(AM1965,dim_numeratordenominator!B:C,2,FALSE)),"",VLOOKUP(AM1965,dim_numeratordenominator!B:C,2,FALSE))</f>
        <v>Som9NRMQqV7</v>
      </c>
      <c r="AO1965" s="19" t="str">
        <f>IF(ISNA(VLOOKUP(TRIM(E1965),dim_supporttype!A:B,2,FALSE)),"",VLOOKUP(TRIM(E1965),dim_supporttype!A:C,2,FALSE))</f>
        <v>DSD</v>
      </c>
      <c r="AP1965" s="19" t="str">
        <f>IF(ISNA(VLOOKUP(AO1965,dim_supporttype!B:C,2,FALSE)),"",VLOOKUP(AO1965,dim_supporttype!B:C,2,FALSE))</f>
        <v>iM13vdNLWKb</v>
      </c>
      <c r="AQ1965" s="19" t="str">
        <f>IF(ISNA(VLOOKUP(TRIM(F1965),dim_disaggs!A:B,2,FALSE)),"No Disagg",VLOOKUP(TRIM(F1965),dim_disaggs!A:B,2,FALSE))</f>
        <v>KeyPop</v>
      </c>
      <c r="AR1965" s="19" t="str">
        <f>IF(ISNA(VLOOKUP(AQ1965,dim_disaggs!B:C,2,FALSE)),"",VLOOKUP(AQ1965,dim_disaggs!B:C,2,FALSE))</f>
        <v>OoC9KSMqBms</v>
      </c>
      <c r="AS1965" s="72"/>
      <c r="AT1965" s="66"/>
      <c r="AU1965" s="72" t="s">
        <v>755</v>
      </c>
      <c r="AV1965" s="73" t="s">
        <v>755</v>
      </c>
      <c r="AW1965" s="66" t="s">
        <v>755</v>
      </c>
      <c r="AX1965" s="66" t="s">
        <v>755</v>
      </c>
      <c r="AY1965" s="20"/>
      <c r="AZ1965" s="20"/>
      <c r="BA1965" s="105" t="str">
        <f t="shared" si="279"/>
        <v/>
      </c>
      <c r="BB1965" s="20" t="str">
        <f t="shared" si="280"/>
        <v/>
      </c>
      <c r="BC1965" s="20"/>
      <c r="BD1965" s="20"/>
      <c r="BE1965" s="75" t="s">
        <v>755</v>
      </c>
      <c r="BF1965" s="73" t="s">
        <v>755</v>
      </c>
      <c r="BG1965" s="55" t="s">
        <v>755</v>
      </c>
      <c r="BH1965" s="76" t="s">
        <v>755</v>
      </c>
      <c r="BI1965" s="20" t="s">
        <v>755</v>
      </c>
      <c r="BJ1965" s="20" t="s">
        <v>755</v>
      </c>
      <c r="BK1965" s="55" t="s">
        <v>755</v>
      </c>
      <c r="BL1965" s="71" t="s">
        <v>755</v>
      </c>
      <c r="BM1965" s="77" t="s">
        <v>755</v>
      </c>
      <c r="BN1965" s="78" t="s">
        <v>755</v>
      </c>
      <c r="BO1965" s="77" t="s">
        <v>755</v>
      </c>
      <c r="BP1965" s="78" t="s">
        <v>755</v>
      </c>
    </row>
    <row r="1966" spans="1:68" s="3" customFormat="1" x14ac:dyDescent="0.2">
      <c r="A1966" s="20" t="s">
        <v>95</v>
      </c>
      <c r="B1966" s="20" t="s">
        <v>1915</v>
      </c>
      <c r="C1966" s="20" t="s">
        <v>80</v>
      </c>
      <c r="D1966" s="20" t="s">
        <v>1</v>
      </c>
      <c r="E1966" s="20" t="s">
        <v>78</v>
      </c>
      <c r="F1966" s="20" t="s">
        <v>81</v>
      </c>
      <c r="G1966" s="20" t="s">
        <v>2442</v>
      </c>
      <c r="H1966" s="20" t="s">
        <v>81</v>
      </c>
      <c r="I1966" s="19">
        <f t="shared" si="281"/>
        <v>29</v>
      </c>
      <c r="J1966" s="20" t="s">
        <v>755</v>
      </c>
      <c r="K1966" s="20" t="s">
        <v>82</v>
      </c>
      <c r="L1966" s="95" t="str">
        <f>IF(M1966&lt;&gt;"",IF(NOT(ISNA(INDEX(cc!B:B,MATCH(M1966,cc!A:A,0)))),INDEX(cc!B:B,MATCH(M1966,cc!A:A,0)),"0"),"")</f>
        <v>Key Populations v3 and HIV Status (Positive)</v>
      </c>
      <c r="M1966" s="100" t="s">
        <v>19977</v>
      </c>
      <c r="N1966" s="28" t="str">
        <f t="shared" si="282"/>
        <v xml:space="preserve"> TARGET</v>
      </c>
      <c r="O1966" s="19" t="str">
        <f t="shared" si="275"/>
        <v>TX_NEW (N, TA, KeyPop) TARGET: New on ART</v>
      </c>
      <c r="P1966" s="19" t="str">
        <f t="shared" si="276"/>
        <v>TX_NEW (N, TA, KeyPop) TARGET: New on ART</v>
      </c>
      <c r="Q1966" s="19" t="str">
        <f t="shared" si="283"/>
        <v>TX_NEW (N, TA, KeyPop) TARGET</v>
      </c>
      <c r="R1966" s="19" t="str">
        <f t="shared" si="277"/>
        <v>TX_NEW_N_TA_KeyPop_TARGET</v>
      </c>
      <c r="S1966" s="19" t="str">
        <f t="shared" si="278"/>
        <v>TX_NEW_N_TA_KeyPop_TARGET</v>
      </c>
      <c r="T1966" s="19" t="b">
        <f>NOT(ISNA(VLOOKUP(B1966,dbcodes!A:B,2,FALSE)))</f>
        <v>1</v>
      </c>
      <c r="U1966" s="19" t="str">
        <f>IF(ISNA(VLOOKUP(B1966,dbcodes!A:B,2,FALSE)),des!R1564,VLOOKUP(B1966,dbcodes!A:B,2,FALSE))</f>
        <v>TX_NEW_N_TA_KeyPop_TARGET</v>
      </c>
      <c r="V1966" s="20"/>
      <c r="W1966" s="107" t="str">
        <f>IF(ISNA(VLOOKUP(C1966,descriptions!A:B,2,FALSE)),des!V1564,IF(G1966=" TARGET","Target ","")&amp;VLOOKUP(C1966,descriptions!A:B,2,FALSE))</f>
        <v>Target Number of adults and children newly enrolled on antiretroviral therapy (ART)</v>
      </c>
      <c r="X1966" s="20" t="s">
        <v>4</v>
      </c>
      <c r="Y1966" s="20" t="s">
        <v>831</v>
      </c>
      <c r="Z1966" s="20" t="s">
        <v>836</v>
      </c>
      <c r="AA1966" s="20" t="s">
        <v>102</v>
      </c>
      <c r="AB1966" s="20" t="s">
        <v>755</v>
      </c>
      <c r="AC1966" s="19" t="str">
        <f>IF(AB1966&lt;&gt;"",IF(NOT(ISNA(INDEX(os!A:A,MATCH(AB1966,os!B:B,0)))),INDEX(os!A:A,MATCH(AB1966,os!B:B,0)),"0"),"")</f>
        <v/>
      </c>
      <c r="AD1966" s="20" t="s">
        <v>830</v>
      </c>
      <c r="AE1966" s="20"/>
      <c r="AF1966" s="20"/>
      <c r="AG1966" s="20"/>
      <c r="AH1966" s="93" t="str">
        <f>IF(NOT(ISNA(VLOOKUP(B:B,ResultsTargets!A:A,1,0))),"TRUE","")</f>
        <v/>
      </c>
      <c r="AI1966" s="19" t="str">
        <f>IF(ISNA(VLOOKUP(C1966,dim_techarea!A:B,2,FALSE)),"",VLOOKUP(C1966,dim_techarea!A:B,2,FALSE))</f>
        <v>TX_NEW</v>
      </c>
      <c r="AJ1966" s="19" t="str">
        <f>IF(ISNA(VLOOKUP(AI1966,dim_techarea!B:C,2,FALSE)),"",VLOOKUP(AI1966,dim_techarea!B:C,2,FALSE))</f>
        <v>udCop657yzi</v>
      </c>
      <c r="AK1966" s="19" t="str">
        <f>IF(ISNA(VLOOKUP(TRIM(G1966),dim_targetsresults!A:B,2,FALSE)),"",VLOOKUP(TRIM(G1966),dim_targetsresults!A:C,2,FALSE))</f>
        <v>MER Targets</v>
      </c>
      <c r="AL1966" s="19" t="str">
        <f>IF(ISNA(VLOOKUP(AK1966,dim_targetsresults!B:C,2,FALSE)),"",VLOOKUP(AK1966,dim_targetsresults!B:C,2,FALSE))</f>
        <v>W8imnja2Owd</v>
      </c>
      <c r="AM1966" s="19" t="str">
        <f>IF(ISNA(VLOOKUP(TRIM(D1966),dim_numeratordenominator!A:B,2,FALSE)),"",VLOOKUP(TRIM(D1966),dim_numeratordenominator!A:C,2,FALSE))</f>
        <v>Numerator</v>
      </c>
      <c r="AN1966" s="19" t="str">
        <f>IF(ISNA(VLOOKUP(AM1966,dim_numeratordenominator!B:C,2,FALSE)),"",VLOOKUP(AM1966,dim_numeratordenominator!B:C,2,FALSE))</f>
        <v>Som9NRMQqV7</v>
      </c>
      <c r="AO1966" s="19" t="str">
        <f>IF(ISNA(VLOOKUP(TRIM(E1966),dim_supporttype!A:B,2,FALSE)),"",VLOOKUP(TRIM(E1966),dim_supporttype!A:C,2,FALSE))</f>
        <v>TA</v>
      </c>
      <c r="AP1966" s="19" t="str">
        <f>IF(ISNA(VLOOKUP(AO1966,dim_supporttype!B:C,2,FALSE)),"",VLOOKUP(AO1966,dim_supporttype!B:C,2,FALSE))</f>
        <v>cRAGKdWIDn4</v>
      </c>
      <c r="AQ1966" s="19" t="str">
        <f>IF(ISNA(VLOOKUP(TRIM(F1966),dim_disaggs!A:B,2,FALSE)),"No Disagg",VLOOKUP(TRIM(F1966),dim_disaggs!A:B,2,FALSE))</f>
        <v>KeyPop</v>
      </c>
      <c r="AR1966" s="19" t="str">
        <f>IF(ISNA(VLOOKUP(AQ1966,dim_disaggs!B:C,2,FALSE)),"",VLOOKUP(AQ1966,dim_disaggs!B:C,2,FALSE))</f>
        <v>OoC9KSMqBms</v>
      </c>
      <c r="AS1966" s="72"/>
      <c r="AT1966" s="66"/>
      <c r="AU1966" s="72" t="s">
        <v>755</v>
      </c>
      <c r="AV1966" s="73" t="s">
        <v>755</v>
      </c>
      <c r="AW1966" s="66" t="s">
        <v>755</v>
      </c>
      <c r="AX1966" s="66" t="s">
        <v>755</v>
      </c>
      <c r="AY1966" s="20"/>
      <c r="AZ1966" s="20"/>
      <c r="BA1966" s="105" t="str">
        <f t="shared" si="279"/>
        <v/>
      </c>
      <c r="BB1966" s="20" t="str">
        <f t="shared" si="280"/>
        <v/>
      </c>
      <c r="BC1966" s="20"/>
      <c r="BD1966" s="20"/>
      <c r="BE1966" s="75" t="s">
        <v>755</v>
      </c>
      <c r="BF1966" s="73" t="s">
        <v>755</v>
      </c>
      <c r="BG1966" s="71" t="s">
        <v>755</v>
      </c>
      <c r="BH1966" s="71" t="s">
        <v>755</v>
      </c>
      <c r="BI1966" s="20" t="s">
        <v>755</v>
      </c>
      <c r="BJ1966" s="20" t="s">
        <v>755</v>
      </c>
      <c r="BK1966" s="55" t="s">
        <v>755</v>
      </c>
      <c r="BL1966" s="71" t="s">
        <v>755</v>
      </c>
      <c r="BM1966" s="77" t="s">
        <v>755</v>
      </c>
      <c r="BN1966" s="78" t="s">
        <v>755</v>
      </c>
      <c r="BO1966" s="77" t="s">
        <v>755</v>
      </c>
      <c r="BP1966" s="78" t="s">
        <v>755</v>
      </c>
    </row>
    <row r="1967" spans="1:68" s="3" customFormat="1" x14ac:dyDescent="0.2">
      <c r="A1967" s="20" t="s">
        <v>95</v>
      </c>
      <c r="B1967" s="20" t="s">
        <v>1906</v>
      </c>
      <c r="C1967" s="20" t="s">
        <v>80</v>
      </c>
      <c r="D1967" s="20" t="s">
        <v>1</v>
      </c>
      <c r="E1967" s="20" t="s">
        <v>77</v>
      </c>
      <c r="F1967" s="20" t="s">
        <v>20026</v>
      </c>
      <c r="G1967" s="20" t="s">
        <v>2442</v>
      </c>
      <c r="H1967" s="20" t="s">
        <v>20025</v>
      </c>
      <c r="I1967" s="19">
        <f t="shared" si="281"/>
        <v>44</v>
      </c>
      <c r="J1967" s="20" t="s">
        <v>755</v>
      </c>
      <c r="K1967" s="20" t="s">
        <v>82</v>
      </c>
      <c r="L1967" s="95" t="str">
        <f>IF(M1967&lt;&gt;"",IF(NOT(ISNA(INDEX(cc!B:B,MATCH(M1967,cc!A:A,0)))),INDEX(cc!B:B,MATCH(M1967,cc!A:A,0)),"0"),"")</f>
        <v>Pregnant/Breastfeeding Status and HIV Status (Positive)</v>
      </c>
      <c r="M1967" s="97" t="s">
        <v>103</v>
      </c>
      <c r="N1967" s="28" t="str">
        <f t="shared" si="282"/>
        <v xml:space="preserve"> TARGET</v>
      </c>
      <c r="O1967" s="19" t="str">
        <f t="shared" si="275"/>
        <v>TX_NEW (N, DSD, PregnantOrBreastfeeding/HIVStatus) TARGET: New on ART</v>
      </c>
      <c r="P1967" s="19" t="str">
        <f t="shared" si="276"/>
        <v>TX_NEW (N, DSD, PregnantOrBreastfeeding/HIVStatus) TARGET: New on ART</v>
      </c>
      <c r="Q1967" s="19" t="str">
        <f t="shared" si="283"/>
        <v>TX_NEW (N, DSD, PregnantBF/HIVStatus) TARGET</v>
      </c>
      <c r="R1967" s="19" t="str">
        <f t="shared" si="277"/>
        <v>TX_NEW_N_DSD_PregnantBF_HIVStatus_TARGET</v>
      </c>
      <c r="S1967" s="19" t="str">
        <f t="shared" si="278"/>
        <v>TX_NEW_N_DSD_PregnantBF_HIVStatus_TARGET</v>
      </c>
      <c r="T1967" s="19" t="b">
        <f>NOT(ISNA(VLOOKUP(B1967,dbcodes!A:B,2,FALSE)))</f>
        <v>1</v>
      </c>
      <c r="U1967" s="19" t="str">
        <f>IF(ISNA(VLOOKUP(B1967,dbcodes!A:B,2,FALSE)),des!R1567,VLOOKUP(B1967,dbcodes!A:B,2,FALSE))</f>
        <v>TX_NEW_N_DSD_Preg_Feeding_TARGET</v>
      </c>
      <c r="V1967" s="20"/>
      <c r="W1967" s="107" t="str">
        <f>IF(ISNA(VLOOKUP(C1967,descriptions!A:B,2,FALSE)),des!V1567,IF(G1967=" TARGET","Target ","")&amp;VLOOKUP(C1967,descriptions!A:B,2,FALSE))</f>
        <v>Target Number of adults and children newly enrolled on antiretroviral therapy (ART)</v>
      </c>
      <c r="X1967" s="20" t="s">
        <v>4</v>
      </c>
      <c r="Y1967" s="20" t="s">
        <v>831</v>
      </c>
      <c r="Z1967" s="20" t="s">
        <v>836</v>
      </c>
      <c r="AA1967" s="20" t="s">
        <v>102</v>
      </c>
      <c r="AB1967" s="20" t="s">
        <v>755</v>
      </c>
      <c r="AC1967" s="19" t="str">
        <f>IF(AB1967&lt;&gt;"",IF(NOT(ISNA(INDEX(os!A:A,MATCH(AB1967,os!B:B,0)))),INDEX(os!A:A,MATCH(AB1967,os!B:B,0)),"0"),"")</f>
        <v/>
      </c>
      <c r="AD1967" s="20" t="s">
        <v>830</v>
      </c>
      <c r="AE1967" s="20"/>
      <c r="AF1967" s="20"/>
      <c r="AG1967" s="20"/>
      <c r="AH1967" s="93" t="str">
        <f>IF(NOT(ISNA(VLOOKUP(B:B,ResultsTargets!A:A,1,0))),"TRUE","")</f>
        <v/>
      </c>
      <c r="AI1967" s="19" t="str">
        <f>IF(ISNA(VLOOKUP(C1967,dim_techarea!A:B,2,FALSE)),"",VLOOKUP(C1967,dim_techarea!A:B,2,FALSE))</f>
        <v>TX_NEW</v>
      </c>
      <c r="AJ1967" s="19" t="str">
        <f>IF(ISNA(VLOOKUP(AI1967,dim_techarea!B:C,2,FALSE)),"",VLOOKUP(AI1967,dim_techarea!B:C,2,FALSE))</f>
        <v>udCop657yzi</v>
      </c>
      <c r="AK1967" s="19" t="str">
        <f>IF(ISNA(VLOOKUP(TRIM(G1967),dim_targetsresults!A:B,2,FALSE)),"",VLOOKUP(TRIM(G1967),dim_targetsresults!A:C,2,FALSE))</f>
        <v>MER Targets</v>
      </c>
      <c r="AL1967" s="19" t="str">
        <f>IF(ISNA(VLOOKUP(AK1967,dim_targetsresults!B:C,2,FALSE)),"",VLOOKUP(AK1967,dim_targetsresults!B:C,2,FALSE))</f>
        <v>W8imnja2Owd</v>
      </c>
      <c r="AM1967" s="19" t="str">
        <f>IF(ISNA(VLOOKUP(TRIM(D1967),dim_numeratordenominator!A:B,2,FALSE)),"",VLOOKUP(TRIM(D1967),dim_numeratordenominator!A:C,2,FALSE))</f>
        <v>Numerator</v>
      </c>
      <c r="AN1967" s="19" t="str">
        <f>IF(ISNA(VLOOKUP(AM1967,dim_numeratordenominator!B:C,2,FALSE)),"",VLOOKUP(AM1967,dim_numeratordenominator!B:C,2,FALSE))</f>
        <v>Som9NRMQqV7</v>
      </c>
      <c r="AO1967" s="19" t="str">
        <f>IF(ISNA(VLOOKUP(TRIM(E1967),dim_supporttype!A:B,2,FALSE)),"",VLOOKUP(TRIM(E1967),dim_supporttype!A:C,2,FALSE))</f>
        <v>DSD</v>
      </c>
      <c r="AP1967" s="19" t="str">
        <f>IF(ISNA(VLOOKUP(AO1967,dim_supporttype!B:C,2,FALSE)),"",VLOOKUP(AO1967,dim_supporttype!B:C,2,FALSE))</f>
        <v>iM13vdNLWKb</v>
      </c>
      <c r="AQ1967" s="19" t="str">
        <f>IF(ISNA(VLOOKUP(TRIM(F1967),dim_disaggs!A:B,2,FALSE)),"No Disagg",VLOOKUP(TRIM(F1967),dim_disaggs!A:B,2,FALSE))</f>
        <v>PregnantOrBreastfeeding/HIVStatus</v>
      </c>
      <c r="AR1967" s="19" t="str">
        <f>IF(ISNA(VLOOKUP(AQ1967,dim_disaggs!B:C,2,FALSE)),"",VLOOKUP(AQ1967,dim_disaggs!B:C,2,FALSE))</f>
        <v>Q1JXU8C3F5L</v>
      </c>
      <c r="AS1967" s="72"/>
      <c r="AT1967" s="66"/>
      <c r="AU1967" s="72" t="s">
        <v>755</v>
      </c>
      <c r="AV1967" s="73" t="s">
        <v>755</v>
      </c>
      <c r="AW1967" s="66" t="s">
        <v>755</v>
      </c>
      <c r="AX1967" s="66" t="s">
        <v>755</v>
      </c>
      <c r="AY1967" s="20"/>
      <c r="AZ1967" s="20"/>
      <c r="BA1967" s="105" t="str">
        <f t="shared" si="279"/>
        <v/>
      </c>
      <c r="BB1967" s="20" t="str">
        <f t="shared" si="280"/>
        <v/>
      </c>
      <c r="BC1967" s="20"/>
      <c r="BD1967" s="20"/>
      <c r="BE1967" s="75" t="s">
        <v>755</v>
      </c>
      <c r="BF1967" s="73" t="s">
        <v>755</v>
      </c>
      <c r="BG1967" s="55" t="s">
        <v>755</v>
      </c>
      <c r="BH1967" s="76" t="s">
        <v>755</v>
      </c>
      <c r="BI1967" s="20" t="s">
        <v>755</v>
      </c>
      <c r="BJ1967" s="20" t="s">
        <v>755</v>
      </c>
      <c r="BK1967" s="55" t="s">
        <v>755</v>
      </c>
      <c r="BL1967" s="71" t="s">
        <v>755</v>
      </c>
      <c r="BM1967" s="77" t="s">
        <v>755</v>
      </c>
      <c r="BN1967" s="78" t="s">
        <v>755</v>
      </c>
      <c r="BO1967" s="77" t="s">
        <v>755</v>
      </c>
      <c r="BP1967" s="78" t="s">
        <v>755</v>
      </c>
    </row>
    <row r="1968" spans="1:68" s="3" customFormat="1" x14ac:dyDescent="0.2">
      <c r="A1968" s="20" t="s">
        <v>95</v>
      </c>
      <c r="B1968" s="20" t="s">
        <v>1917</v>
      </c>
      <c r="C1968" s="20" t="s">
        <v>80</v>
      </c>
      <c r="D1968" s="20" t="s">
        <v>1</v>
      </c>
      <c r="E1968" s="20" t="s">
        <v>78</v>
      </c>
      <c r="F1968" s="20" t="s">
        <v>20026</v>
      </c>
      <c r="G1968" s="20" t="s">
        <v>2442</v>
      </c>
      <c r="H1968" s="20" t="s">
        <v>20025</v>
      </c>
      <c r="I1968" s="19">
        <f t="shared" si="281"/>
        <v>43</v>
      </c>
      <c r="J1968" s="20" t="s">
        <v>755</v>
      </c>
      <c r="K1968" s="20" t="s">
        <v>82</v>
      </c>
      <c r="L1968" s="95" t="str">
        <f>IF(M1968&lt;&gt;"",IF(NOT(ISNA(INDEX(cc!B:B,MATCH(M1968,cc!A:A,0)))),INDEX(cc!B:B,MATCH(M1968,cc!A:A,0)),"0"),"")</f>
        <v>Pregnant/Breastfeeding Status and HIV Status (Positive)</v>
      </c>
      <c r="M1968" s="97" t="s">
        <v>103</v>
      </c>
      <c r="N1968" s="28" t="str">
        <f t="shared" si="282"/>
        <v xml:space="preserve"> TARGET</v>
      </c>
      <c r="O1968" s="19" t="str">
        <f t="shared" si="275"/>
        <v>TX_NEW (N, TA, PregnantOrBreastfeeding/HIVStatus) TARGET: New on ART</v>
      </c>
      <c r="P1968" s="19" t="str">
        <f t="shared" si="276"/>
        <v>TX_NEW (N, TA, PregnantOrBreastfeeding/HIVStatus) TARGET: New on ART</v>
      </c>
      <c r="Q1968" s="19" t="str">
        <f t="shared" si="283"/>
        <v>TX_NEW (N, TA, PregnantBF/HIVStatus) TARGET</v>
      </c>
      <c r="R1968" s="19" t="str">
        <f t="shared" si="277"/>
        <v>TX_NEW_N_TA_PregnantBF_HIVStatus_TARGET</v>
      </c>
      <c r="S1968" s="19" t="str">
        <f t="shared" si="278"/>
        <v>TX_NEW_N_TA_PregnantBF_HIVStatus_TARGET</v>
      </c>
      <c r="T1968" s="19" t="b">
        <f>NOT(ISNA(VLOOKUP(B1968,dbcodes!A:B,2,FALSE)))</f>
        <v>1</v>
      </c>
      <c r="U1968" s="19" t="str">
        <f>IF(ISNA(VLOOKUP(B1968,dbcodes!A:B,2,FALSE)),des!R1568,VLOOKUP(B1968,dbcodes!A:B,2,FALSE))</f>
        <v>TX_NEW_N_TA_Preg_Feeding_TARGET</v>
      </c>
      <c r="V1968" s="20"/>
      <c r="W1968" s="107" t="str">
        <f>IF(ISNA(VLOOKUP(C1968,descriptions!A:B,2,FALSE)),des!V1568,IF(G1968=" TARGET","Target ","")&amp;VLOOKUP(C1968,descriptions!A:B,2,FALSE))</f>
        <v>Target Number of adults and children newly enrolled on antiretroviral therapy (ART)</v>
      </c>
      <c r="X1968" s="20" t="s">
        <v>4</v>
      </c>
      <c r="Y1968" s="20" t="s">
        <v>831</v>
      </c>
      <c r="Z1968" s="20" t="s">
        <v>836</v>
      </c>
      <c r="AA1968" s="20" t="s">
        <v>102</v>
      </c>
      <c r="AB1968" s="20" t="s">
        <v>755</v>
      </c>
      <c r="AC1968" s="19" t="str">
        <f>IF(AB1968&lt;&gt;"",IF(NOT(ISNA(INDEX(os!A:A,MATCH(AB1968,os!B:B,0)))),INDEX(os!A:A,MATCH(AB1968,os!B:B,0)),"0"),"")</f>
        <v/>
      </c>
      <c r="AD1968" s="20" t="s">
        <v>830</v>
      </c>
      <c r="AE1968" s="20"/>
      <c r="AF1968" s="20"/>
      <c r="AG1968" s="20"/>
      <c r="AH1968" s="93" t="str">
        <f>IF(NOT(ISNA(VLOOKUP(B:B,ResultsTargets!A:A,1,0))),"TRUE","")</f>
        <v/>
      </c>
      <c r="AI1968" s="19" t="str">
        <f>IF(ISNA(VLOOKUP(C1968,dim_techarea!A:B,2,FALSE)),"",VLOOKUP(C1968,dim_techarea!A:B,2,FALSE))</f>
        <v>TX_NEW</v>
      </c>
      <c r="AJ1968" s="19" t="str">
        <f>IF(ISNA(VLOOKUP(AI1968,dim_techarea!B:C,2,FALSE)),"",VLOOKUP(AI1968,dim_techarea!B:C,2,FALSE))</f>
        <v>udCop657yzi</v>
      </c>
      <c r="AK1968" s="19" t="str">
        <f>IF(ISNA(VLOOKUP(TRIM(G1968),dim_targetsresults!A:B,2,FALSE)),"",VLOOKUP(TRIM(G1968),dim_targetsresults!A:C,2,FALSE))</f>
        <v>MER Targets</v>
      </c>
      <c r="AL1968" s="19" t="str">
        <f>IF(ISNA(VLOOKUP(AK1968,dim_targetsresults!B:C,2,FALSE)),"",VLOOKUP(AK1968,dim_targetsresults!B:C,2,FALSE))</f>
        <v>W8imnja2Owd</v>
      </c>
      <c r="AM1968" s="19" t="str">
        <f>IF(ISNA(VLOOKUP(TRIM(D1968),dim_numeratordenominator!A:B,2,FALSE)),"",VLOOKUP(TRIM(D1968),dim_numeratordenominator!A:C,2,FALSE))</f>
        <v>Numerator</v>
      </c>
      <c r="AN1968" s="19" t="str">
        <f>IF(ISNA(VLOOKUP(AM1968,dim_numeratordenominator!B:C,2,FALSE)),"",VLOOKUP(AM1968,dim_numeratordenominator!B:C,2,FALSE))</f>
        <v>Som9NRMQqV7</v>
      </c>
      <c r="AO1968" s="19" t="str">
        <f>IF(ISNA(VLOOKUP(TRIM(E1968),dim_supporttype!A:B,2,FALSE)),"",VLOOKUP(TRIM(E1968),dim_supporttype!A:C,2,FALSE))</f>
        <v>TA</v>
      </c>
      <c r="AP1968" s="19" t="str">
        <f>IF(ISNA(VLOOKUP(AO1968,dim_supporttype!B:C,2,FALSE)),"",VLOOKUP(AO1968,dim_supporttype!B:C,2,FALSE))</f>
        <v>cRAGKdWIDn4</v>
      </c>
      <c r="AQ1968" s="19" t="str">
        <f>IF(ISNA(VLOOKUP(TRIM(F1968),dim_disaggs!A:B,2,FALSE)),"No Disagg",VLOOKUP(TRIM(F1968),dim_disaggs!A:B,2,FALSE))</f>
        <v>PregnantOrBreastfeeding/HIVStatus</v>
      </c>
      <c r="AR1968" s="19" t="str">
        <f>IF(ISNA(VLOOKUP(AQ1968,dim_disaggs!B:C,2,FALSE)),"",VLOOKUP(AQ1968,dim_disaggs!B:C,2,FALSE))</f>
        <v>Q1JXU8C3F5L</v>
      </c>
      <c r="AS1968" s="72"/>
      <c r="AT1968" s="66"/>
      <c r="AU1968" s="72" t="s">
        <v>755</v>
      </c>
      <c r="AV1968" s="73" t="s">
        <v>755</v>
      </c>
      <c r="AW1968" s="66" t="s">
        <v>755</v>
      </c>
      <c r="AX1968" s="66" t="s">
        <v>755</v>
      </c>
      <c r="AY1968" s="20"/>
      <c r="AZ1968" s="20"/>
      <c r="BA1968" s="105" t="str">
        <f t="shared" si="279"/>
        <v/>
      </c>
      <c r="BB1968" s="20" t="str">
        <f t="shared" si="280"/>
        <v/>
      </c>
      <c r="BC1968" s="20"/>
      <c r="BD1968" s="20"/>
      <c r="BE1968" s="75" t="s">
        <v>755</v>
      </c>
      <c r="BF1968" s="73" t="s">
        <v>755</v>
      </c>
      <c r="BG1968" s="71" t="s">
        <v>755</v>
      </c>
      <c r="BH1968" s="71" t="s">
        <v>755</v>
      </c>
      <c r="BI1968" s="20" t="s">
        <v>755</v>
      </c>
      <c r="BJ1968" s="20" t="s">
        <v>755</v>
      </c>
      <c r="BK1968" s="55" t="s">
        <v>755</v>
      </c>
      <c r="BL1968" s="71" t="s">
        <v>755</v>
      </c>
      <c r="BM1968" s="77" t="s">
        <v>755</v>
      </c>
      <c r="BN1968" s="78" t="s">
        <v>755</v>
      </c>
      <c r="BO1968" s="77" t="s">
        <v>755</v>
      </c>
      <c r="BP1968" s="78" t="s">
        <v>755</v>
      </c>
    </row>
    <row r="1969" spans="1:68" s="3" customFormat="1" x14ac:dyDescent="0.2">
      <c r="A1969" s="20" t="s">
        <v>95</v>
      </c>
      <c r="B1969" s="20" t="s">
        <v>1907</v>
      </c>
      <c r="C1969" s="20" t="s">
        <v>80</v>
      </c>
      <c r="D1969" s="20" t="s">
        <v>1</v>
      </c>
      <c r="E1969" s="20" t="s">
        <v>77</v>
      </c>
      <c r="F1969" s="20"/>
      <c r="G1969" s="20" t="s">
        <v>2442</v>
      </c>
      <c r="H1969" s="20"/>
      <c r="I1969" s="19">
        <f t="shared" si="281"/>
        <v>22</v>
      </c>
      <c r="J1969" s="20" t="s">
        <v>755</v>
      </c>
      <c r="K1969" s="20" t="s">
        <v>82</v>
      </c>
      <c r="L1969" s="95" t="str">
        <f>IF(M1969&lt;&gt;"",IF(NOT(ISNA(INDEX(cc!B:B,MATCH(M1969,cc!A:A,0)))),INDEX(cc!B:B,MATCH(M1969,cc!A:A,0)),"0"),"")</f>
        <v>default</v>
      </c>
      <c r="M1969" s="97" t="s">
        <v>13</v>
      </c>
      <c r="N1969" s="28" t="str">
        <f t="shared" si="282"/>
        <v xml:space="preserve"> TARGET</v>
      </c>
      <c r="O1969" s="19" t="str">
        <f t="shared" si="275"/>
        <v>TX_NEW (N, DSD) TARGET: New on ART</v>
      </c>
      <c r="P1969" s="19" t="str">
        <f t="shared" si="276"/>
        <v>TX_NEW (N, DSD) TARGET: New on ART</v>
      </c>
      <c r="Q1969" s="19" t="str">
        <f t="shared" si="283"/>
        <v>TX_NEW (N, DSD) TARGET</v>
      </c>
      <c r="R1969" s="19" t="str">
        <f t="shared" si="277"/>
        <v>TX_NEW_N_DSD_TARGET</v>
      </c>
      <c r="S1969" s="19" t="str">
        <f t="shared" si="278"/>
        <v>TX_NEW_N_DSD_TARGET</v>
      </c>
      <c r="T1969" s="19" t="b">
        <f>NOT(ISNA(VLOOKUP(B1969,dbcodes!A:B,2,FALSE)))</f>
        <v>1</v>
      </c>
      <c r="U1969" s="19" t="str">
        <f>IF(ISNA(VLOOKUP(B1969,dbcodes!A:B,2,FALSE)),des!R1569,VLOOKUP(B1969,dbcodes!A:B,2,FALSE))</f>
        <v>TX_NEW_N_DSD_TARGET</v>
      </c>
      <c r="V1969" s="20"/>
      <c r="W1969" s="107" t="str">
        <f>IF(ISNA(VLOOKUP(C1969,descriptions!A:B,2,FALSE)),des!V1569,IF(G1969=" TARGET","Target ","")&amp;VLOOKUP(C1969,descriptions!A:B,2,FALSE))</f>
        <v>Target Number of adults and children newly enrolled on antiretroviral therapy (ART)</v>
      </c>
      <c r="X1969" s="20" t="s">
        <v>4</v>
      </c>
      <c r="Y1969" s="20" t="s">
        <v>831</v>
      </c>
      <c r="Z1969" s="20" t="s">
        <v>836</v>
      </c>
      <c r="AA1969" s="20" t="s">
        <v>102</v>
      </c>
      <c r="AB1969" s="20" t="s">
        <v>755</v>
      </c>
      <c r="AC1969" s="19" t="str">
        <f>IF(AB1969&lt;&gt;"",IF(NOT(ISNA(INDEX(os!A:A,MATCH(AB1969,os!B:B,0)))),INDEX(os!A:A,MATCH(AB1969,os!B:B,0)),"0"),"")</f>
        <v/>
      </c>
      <c r="AD1969" s="20" t="s">
        <v>830</v>
      </c>
      <c r="AE1969" s="20"/>
      <c r="AF1969" s="20"/>
      <c r="AG1969" s="20"/>
      <c r="AH1969" s="93" t="str">
        <f>IF(NOT(ISNA(VLOOKUP(B:B,ResultsTargets!A:A,1,0))),"TRUE","")</f>
        <v/>
      </c>
      <c r="AI1969" s="19" t="str">
        <f>IF(ISNA(VLOOKUP(C1969,dim_techarea!A:B,2,FALSE)),"",VLOOKUP(C1969,dim_techarea!A:B,2,FALSE))</f>
        <v>TX_NEW</v>
      </c>
      <c r="AJ1969" s="19" t="str">
        <f>IF(ISNA(VLOOKUP(AI1969,dim_techarea!B:C,2,FALSE)),"",VLOOKUP(AI1969,dim_techarea!B:C,2,FALSE))</f>
        <v>udCop657yzi</v>
      </c>
      <c r="AK1969" s="19" t="str">
        <f>IF(ISNA(VLOOKUP(TRIM(G1969),dim_targetsresults!A:B,2,FALSE)),"",VLOOKUP(TRIM(G1969),dim_targetsresults!A:C,2,FALSE))</f>
        <v>MER Targets</v>
      </c>
      <c r="AL1969" s="19" t="str">
        <f>IF(ISNA(VLOOKUP(AK1969,dim_targetsresults!B:C,2,FALSE)),"",VLOOKUP(AK1969,dim_targetsresults!B:C,2,FALSE))</f>
        <v>W8imnja2Owd</v>
      </c>
      <c r="AM1969" s="19" t="str">
        <f>IF(ISNA(VLOOKUP(TRIM(D1969),dim_numeratordenominator!A:B,2,FALSE)),"",VLOOKUP(TRIM(D1969),dim_numeratordenominator!A:C,2,FALSE))</f>
        <v>Numerator</v>
      </c>
      <c r="AN1969" s="19" t="str">
        <f>IF(ISNA(VLOOKUP(AM1969,dim_numeratordenominator!B:C,2,FALSE)),"",VLOOKUP(AM1969,dim_numeratordenominator!B:C,2,FALSE))</f>
        <v>Som9NRMQqV7</v>
      </c>
      <c r="AO1969" s="19" t="str">
        <f>IF(ISNA(VLOOKUP(TRIM(E1969),dim_supporttype!A:B,2,FALSE)),"",VLOOKUP(TRIM(E1969),dim_supporttype!A:C,2,FALSE))</f>
        <v>DSD</v>
      </c>
      <c r="AP1969" s="19" t="str">
        <f>IF(ISNA(VLOOKUP(AO1969,dim_supporttype!B:C,2,FALSE)),"",VLOOKUP(AO1969,dim_supporttype!B:C,2,FALSE))</f>
        <v>iM13vdNLWKb</v>
      </c>
      <c r="AQ1969" s="19" t="str">
        <f>IF(ISNA(VLOOKUP(TRIM(F1969),dim_disaggs!A:B,2,FALSE)),"No Disagg",VLOOKUP(TRIM(F1969),dim_disaggs!A:B,2,FALSE))</f>
        <v>No Disagg</v>
      </c>
      <c r="AR1969" s="19" t="str">
        <f>IF(ISNA(VLOOKUP(AQ1969,dim_disaggs!B:C,2,FALSE)),"",VLOOKUP(AQ1969,dim_disaggs!B:C,2,FALSE))</f>
        <v>werJlVT6sf3</v>
      </c>
      <c r="AS1969" s="72"/>
      <c r="AT1969" s="66"/>
      <c r="AU1969" s="72" t="s">
        <v>755</v>
      </c>
      <c r="AV1969" s="73" t="s">
        <v>755</v>
      </c>
      <c r="AW1969" s="66" t="s">
        <v>755</v>
      </c>
      <c r="AX1969" s="66" t="s">
        <v>755</v>
      </c>
      <c r="AY1969" s="20"/>
      <c r="AZ1969" s="20"/>
      <c r="BA1969" s="105" t="str">
        <f t="shared" si="279"/>
        <v>Top Level Numerator</v>
      </c>
      <c r="BB1969" s="20" t="str">
        <f t="shared" si="280"/>
        <v>PE5QVF0w4xj</v>
      </c>
      <c r="BC1969" s="20" t="s">
        <v>25706</v>
      </c>
      <c r="BD1969" s="20" t="s">
        <v>25707</v>
      </c>
      <c r="BE1969" s="75" t="s">
        <v>21240</v>
      </c>
      <c r="BF1969" s="73" t="s">
        <v>21241</v>
      </c>
      <c r="BG1969" s="55" t="s">
        <v>20424</v>
      </c>
      <c r="BH1969" s="76" t="s">
        <v>20422</v>
      </c>
      <c r="BI1969" s="20" t="s">
        <v>755</v>
      </c>
      <c r="BJ1969" s="20" t="s">
        <v>755</v>
      </c>
      <c r="BK1969" s="55" t="s">
        <v>755</v>
      </c>
      <c r="BL1969" s="71" t="s">
        <v>755</v>
      </c>
      <c r="BM1969" s="77" t="s">
        <v>755</v>
      </c>
      <c r="BN1969" s="78" t="s">
        <v>755</v>
      </c>
      <c r="BO1969" s="77" t="s">
        <v>755</v>
      </c>
      <c r="BP1969" s="78" t="s">
        <v>755</v>
      </c>
    </row>
    <row r="1970" spans="1:68" s="3" customFormat="1" x14ac:dyDescent="0.2">
      <c r="A1970" s="20" t="s">
        <v>95</v>
      </c>
      <c r="B1970" s="20" t="s">
        <v>1918</v>
      </c>
      <c r="C1970" s="20" t="s">
        <v>80</v>
      </c>
      <c r="D1970" s="20" t="s">
        <v>1</v>
      </c>
      <c r="E1970" s="20" t="s">
        <v>78</v>
      </c>
      <c r="F1970" s="20"/>
      <c r="G1970" s="20" t="s">
        <v>2442</v>
      </c>
      <c r="H1970" s="20"/>
      <c r="I1970" s="19">
        <f t="shared" si="281"/>
        <v>21</v>
      </c>
      <c r="J1970" s="20" t="s">
        <v>755</v>
      </c>
      <c r="K1970" s="20" t="s">
        <v>82</v>
      </c>
      <c r="L1970" s="95" t="str">
        <f>IF(M1970&lt;&gt;"",IF(NOT(ISNA(INDEX(cc!B:B,MATCH(M1970,cc!A:A,0)))),INDEX(cc!B:B,MATCH(M1970,cc!A:A,0)),"0"),"")</f>
        <v>default</v>
      </c>
      <c r="M1970" s="97" t="s">
        <v>13</v>
      </c>
      <c r="N1970" s="28" t="str">
        <f t="shared" si="282"/>
        <v xml:space="preserve"> TARGET</v>
      </c>
      <c r="O1970" s="19" t="str">
        <f t="shared" si="275"/>
        <v>TX_NEW (N, TA) TARGET: New on ART</v>
      </c>
      <c r="P1970" s="19" t="str">
        <f t="shared" si="276"/>
        <v>TX_NEW (N, TA) TARGET: New on ART</v>
      </c>
      <c r="Q1970" s="19" t="str">
        <f t="shared" si="283"/>
        <v>TX_NEW (N, TA) TARGET</v>
      </c>
      <c r="R1970" s="19" t="str">
        <f t="shared" si="277"/>
        <v>TX_NEW_N_TA_TARGET</v>
      </c>
      <c r="S1970" s="19" t="str">
        <f t="shared" si="278"/>
        <v>TX_NEW_N_TA_TARGET</v>
      </c>
      <c r="T1970" s="19" t="b">
        <f>NOT(ISNA(VLOOKUP(B1970,dbcodes!A:B,2,FALSE)))</f>
        <v>1</v>
      </c>
      <c r="U1970" s="19" t="str">
        <f>IF(ISNA(VLOOKUP(B1970,dbcodes!A:B,2,FALSE)),des!R1570,VLOOKUP(B1970,dbcodes!A:B,2,FALSE))</f>
        <v>TX_NEW_N_TA_TARGET</v>
      </c>
      <c r="V1970" s="20"/>
      <c r="W1970" s="107" t="str">
        <f>IF(ISNA(VLOOKUP(C1970,descriptions!A:B,2,FALSE)),des!V1570,IF(G1970=" TARGET","Target ","")&amp;VLOOKUP(C1970,descriptions!A:B,2,FALSE))</f>
        <v>Target Number of adults and children newly enrolled on antiretroviral therapy (ART)</v>
      </c>
      <c r="X1970" s="20" t="s">
        <v>4</v>
      </c>
      <c r="Y1970" s="20" t="s">
        <v>831</v>
      </c>
      <c r="Z1970" s="20" t="s">
        <v>836</v>
      </c>
      <c r="AA1970" s="20" t="s">
        <v>102</v>
      </c>
      <c r="AB1970" s="20" t="s">
        <v>755</v>
      </c>
      <c r="AC1970" s="19" t="str">
        <f>IF(AB1970&lt;&gt;"",IF(NOT(ISNA(INDEX(os!A:A,MATCH(AB1970,os!B:B,0)))),INDEX(os!A:A,MATCH(AB1970,os!B:B,0)),"0"),"")</f>
        <v/>
      </c>
      <c r="AD1970" s="20" t="s">
        <v>830</v>
      </c>
      <c r="AE1970" s="20"/>
      <c r="AF1970" s="20"/>
      <c r="AG1970" s="20"/>
      <c r="AH1970" s="93" t="str">
        <f>IF(NOT(ISNA(VLOOKUP(B:B,ResultsTargets!A:A,1,0))),"TRUE","")</f>
        <v/>
      </c>
      <c r="AI1970" s="19" t="str">
        <f>IF(ISNA(VLOOKUP(C1970,dim_techarea!A:B,2,FALSE)),"",VLOOKUP(C1970,dim_techarea!A:B,2,FALSE))</f>
        <v>TX_NEW</v>
      </c>
      <c r="AJ1970" s="19" t="str">
        <f>IF(ISNA(VLOOKUP(AI1970,dim_techarea!B:C,2,FALSE)),"",VLOOKUP(AI1970,dim_techarea!B:C,2,FALSE))</f>
        <v>udCop657yzi</v>
      </c>
      <c r="AK1970" s="19" t="str">
        <f>IF(ISNA(VLOOKUP(TRIM(G1970),dim_targetsresults!A:B,2,FALSE)),"",VLOOKUP(TRIM(G1970),dim_targetsresults!A:C,2,FALSE))</f>
        <v>MER Targets</v>
      </c>
      <c r="AL1970" s="19" t="str">
        <f>IF(ISNA(VLOOKUP(AK1970,dim_targetsresults!B:C,2,FALSE)),"",VLOOKUP(AK1970,dim_targetsresults!B:C,2,FALSE))</f>
        <v>W8imnja2Owd</v>
      </c>
      <c r="AM1970" s="19" t="str">
        <f>IF(ISNA(VLOOKUP(TRIM(D1970),dim_numeratordenominator!A:B,2,FALSE)),"",VLOOKUP(TRIM(D1970),dim_numeratordenominator!A:C,2,FALSE))</f>
        <v>Numerator</v>
      </c>
      <c r="AN1970" s="19" t="str">
        <f>IF(ISNA(VLOOKUP(AM1970,dim_numeratordenominator!B:C,2,FALSE)),"",VLOOKUP(AM1970,dim_numeratordenominator!B:C,2,FALSE))</f>
        <v>Som9NRMQqV7</v>
      </c>
      <c r="AO1970" s="19" t="str">
        <f>IF(ISNA(VLOOKUP(TRIM(E1970),dim_supporttype!A:B,2,FALSE)),"",VLOOKUP(TRIM(E1970),dim_supporttype!A:C,2,FALSE))</f>
        <v>TA</v>
      </c>
      <c r="AP1970" s="19" t="str">
        <f>IF(ISNA(VLOOKUP(AO1970,dim_supporttype!B:C,2,FALSE)),"",VLOOKUP(AO1970,dim_supporttype!B:C,2,FALSE))</f>
        <v>cRAGKdWIDn4</v>
      </c>
      <c r="AQ1970" s="19" t="str">
        <f>IF(ISNA(VLOOKUP(TRIM(F1970),dim_disaggs!A:B,2,FALSE)),"No Disagg",VLOOKUP(TRIM(F1970),dim_disaggs!A:B,2,FALSE))</f>
        <v>No Disagg</v>
      </c>
      <c r="AR1970" s="19" t="str">
        <f>IF(ISNA(VLOOKUP(AQ1970,dim_disaggs!B:C,2,FALSE)),"",VLOOKUP(AQ1970,dim_disaggs!B:C,2,FALSE))</f>
        <v>werJlVT6sf3</v>
      </c>
      <c r="AS1970" s="72"/>
      <c r="AT1970" s="66"/>
      <c r="AU1970" s="72" t="s">
        <v>755</v>
      </c>
      <c r="AV1970" s="73" t="s">
        <v>755</v>
      </c>
      <c r="AW1970" s="66" t="s">
        <v>755</v>
      </c>
      <c r="AX1970" s="66" t="s">
        <v>755</v>
      </c>
      <c r="AY1970" s="20"/>
      <c r="AZ1970" s="20"/>
      <c r="BA1970" s="105" t="str">
        <f t="shared" si="279"/>
        <v>Top Level Numerator</v>
      </c>
      <c r="BB1970" s="20" t="str">
        <f t="shared" si="280"/>
        <v>PE5QVF0w4xj</v>
      </c>
      <c r="BC1970" s="20" t="s">
        <v>25706</v>
      </c>
      <c r="BD1970" s="20" t="s">
        <v>25707</v>
      </c>
      <c r="BE1970" s="75" t="s">
        <v>21240</v>
      </c>
      <c r="BF1970" s="73" t="s">
        <v>21241</v>
      </c>
      <c r="BG1970" s="55" t="s">
        <v>20424</v>
      </c>
      <c r="BH1970" s="76" t="s">
        <v>20422</v>
      </c>
      <c r="BI1970" s="20" t="s">
        <v>755</v>
      </c>
      <c r="BJ1970" s="20" t="s">
        <v>755</v>
      </c>
      <c r="BK1970" s="55" t="s">
        <v>755</v>
      </c>
      <c r="BL1970" s="71" t="s">
        <v>755</v>
      </c>
      <c r="BM1970" s="77" t="s">
        <v>755</v>
      </c>
      <c r="BN1970" s="78" t="s">
        <v>755</v>
      </c>
      <c r="BO1970" s="77" t="s">
        <v>755</v>
      </c>
      <c r="BP1970" s="78" t="s">
        <v>755</v>
      </c>
    </row>
    <row r="1971" spans="1:68" s="3" customFormat="1" x14ac:dyDescent="0.2">
      <c r="A1971" s="20" t="s">
        <v>95</v>
      </c>
      <c r="B1971" s="20" t="s">
        <v>169</v>
      </c>
      <c r="C1971" s="20" t="s">
        <v>147</v>
      </c>
      <c r="D1971" s="20" t="s">
        <v>164</v>
      </c>
      <c r="E1971" s="20" t="s">
        <v>77</v>
      </c>
      <c r="F1971" s="20" t="s">
        <v>153</v>
      </c>
      <c r="G1971" s="20" t="s">
        <v>20086</v>
      </c>
      <c r="H1971" s="20" t="s">
        <v>154</v>
      </c>
      <c r="I1971" s="19">
        <f t="shared" si="281"/>
        <v>39</v>
      </c>
      <c r="J1971" s="20" t="s">
        <v>755</v>
      </c>
      <c r="K1971" s="20" t="s">
        <v>181</v>
      </c>
      <c r="L1971" s="95" t="str">
        <f>IF(M1971&lt;&gt;"",IF(NOT(ISNA(INDEX(cc!B:B,MATCH(M1971,cc!A:A,0)))),INDEX(cc!B:B,MATCH(M1971,cc!A:A,0)),"0"),"")</f>
        <v>Age (10-50+, 5), Sex and Test Indication</v>
      </c>
      <c r="M1971" s="97" t="s">
        <v>178</v>
      </c>
      <c r="N1971" s="28" t="str">
        <f t="shared" si="282"/>
        <v/>
      </c>
      <c r="O1971" s="19" t="str">
        <f t="shared" si="275"/>
        <v>TX_PVLS (D, DSD, AgeAboveTen/Sex/Indication): Viral Load Documented</v>
      </c>
      <c r="P1971" s="19" t="str">
        <f t="shared" si="276"/>
        <v>TX_PVLS (D, DSD, AgeAboveTen/Sex/Indication): Viral Load Documented</v>
      </c>
      <c r="Q1971" s="19" t="str">
        <f t="shared" si="283"/>
        <v>TX_PVLS (D, DSD, Age&gt;10/Sex/Indication)</v>
      </c>
      <c r="R1971" s="19" t="str">
        <f t="shared" si="277"/>
        <v>TX_PVLS_D_DSD_Agegt10_Sex_Indication</v>
      </c>
      <c r="S1971" s="19" t="str">
        <f t="shared" si="278"/>
        <v>TX_PVLS_D_DSD_Agegt10_Sex_Indication_</v>
      </c>
      <c r="T1971" s="19" t="b">
        <f>NOT(ISNA(VLOOKUP(B1971,dbcodes!A:B,2,FALSE)))</f>
        <v>1</v>
      </c>
      <c r="U1971" s="19" t="str">
        <f>IF(ISNA(VLOOKUP(B1971,dbcodes!A:B,2,FALSE)),des!R1576,VLOOKUP(B1971,dbcodes!A:B,2,FALSE))</f>
        <v>TX_PVLS_D_DSD_Agegt10_Sex_Indication</v>
      </c>
      <c r="V1971" s="20"/>
      <c r="W1971" s="107" t="str">
        <f>IF(ISNA(VLOOKUP(C1971,descriptions!A:B,2,FALSE)),des!V1576,IF(G1971=" TARGET","Target ","")&amp;VLOOKUP(C1971,descriptions!A:B,2,FALSE))</f>
        <v>Number of adult and pediatric ART patients with a viral load result documented in the patient medical record and /or laboratory records  in the past 12 months</v>
      </c>
      <c r="X1971" s="20" t="s">
        <v>4</v>
      </c>
      <c r="Y1971" s="20" t="s">
        <v>831</v>
      </c>
      <c r="Z1971" s="20" t="s">
        <v>836</v>
      </c>
      <c r="AA1971" s="20" t="s">
        <v>102</v>
      </c>
      <c r="AB1971" s="20" t="s">
        <v>755</v>
      </c>
      <c r="AC1971" s="19" t="str">
        <f>IF(AB1971&lt;&gt;"",IF(NOT(ISNA(INDEX(os!A:A,MATCH(AB1971,os!B:B,0)))),INDEX(os!A:A,MATCH(AB1971,os!B:B,0)),"0"),"")</f>
        <v/>
      </c>
      <c r="AD1971" s="20" t="s">
        <v>830</v>
      </c>
      <c r="AE1971" s="20"/>
      <c r="AF1971" s="20"/>
      <c r="AG1971" s="20"/>
      <c r="AH1971" s="93" t="str">
        <f>IF(NOT(ISNA(VLOOKUP(B:B,ResultsTargets!A:A,1,0))),"TRUE","")</f>
        <v/>
      </c>
      <c r="AI1971" s="19" t="str">
        <f>IF(ISNA(VLOOKUP(C1971,dim_techarea!A:B,2,FALSE)),"",VLOOKUP(C1971,dim_techarea!A:B,2,FALSE))</f>
        <v>TX_PVLS</v>
      </c>
      <c r="AJ1971" s="19" t="str">
        <f>IF(ISNA(VLOOKUP(AI1971,dim_techarea!B:C,2,FALSE)),"",VLOOKUP(AI1971,dim_techarea!B:C,2,FALSE))</f>
        <v>bZOF8bon1dD</v>
      </c>
      <c r="AK1971" s="19" t="str">
        <f>IF(ISNA(VLOOKUP(TRIM(G1971),dim_targetsresults!A:B,2,FALSE)),"",VLOOKUP(TRIM(G1971),dim_targetsresults!A:C,2,FALSE))</f>
        <v>MER Results</v>
      </c>
      <c r="AL1971" s="19" t="str">
        <f>IF(ISNA(VLOOKUP(AK1971,dim_targetsresults!B:C,2,FALSE)),"",VLOOKUP(AK1971,dim_targetsresults!B:C,2,FALSE))</f>
        <v>Jh0jDM5yQ2E</v>
      </c>
      <c r="AM1971" s="19" t="str">
        <f>IF(ISNA(VLOOKUP(TRIM(D1971),dim_numeratordenominator!A:B,2,FALSE)),"",VLOOKUP(TRIM(D1971),dim_numeratordenominator!A:C,2,FALSE))</f>
        <v>Denominator</v>
      </c>
      <c r="AN1971" s="19" t="str">
        <f>IF(ISNA(VLOOKUP(AM1971,dim_numeratordenominator!B:C,2,FALSE)),"",VLOOKUP(AM1971,dim_numeratordenominator!B:C,2,FALSE))</f>
        <v>QpNj0nSuEhD</v>
      </c>
      <c r="AO1971" s="19" t="str">
        <f>IF(ISNA(VLOOKUP(TRIM(E1971),dim_supporttype!A:B,2,FALSE)),"",VLOOKUP(TRIM(E1971),dim_supporttype!A:C,2,FALSE))</f>
        <v>DSD</v>
      </c>
      <c r="AP1971" s="19" t="str">
        <f>IF(ISNA(VLOOKUP(AO1971,dim_supporttype!B:C,2,FALSE)),"",VLOOKUP(AO1971,dim_supporttype!B:C,2,FALSE))</f>
        <v>iM13vdNLWKb</v>
      </c>
      <c r="AQ1971" s="19" t="str">
        <f>IF(ISNA(VLOOKUP(TRIM(F1971),dim_disaggs!A:B,2,FALSE)),"No Disagg",VLOOKUP(TRIM(F1971),dim_disaggs!A:B,2,FALSE))</f>
        <v>AgeAboveTen/Sex/Indication</v>
      </c>
      <c r="AR1971" s="19" t="str">
        <f>IF(ISNA(VLOOKUP(AQ1971,dim_disaggs!B:C,2,FALSE)),"",VLOOKUP(AQ1971,dim_disaggs!B:C,2,FALSE))</f>
        <v>Nu4MtRl3h5i</v>
      </c>
      <c r="AS1971" s="72"/>
      <c r="AT1971" s="66"/>
      <c r="AU1971" s="72" t="s">
        <v>755</v>
      </c>
      <c r="AV1971" s="73" t="s">
        <v>755</v>
      </c>
      <c r="AW1971" s="66" t="s">
        <v>755</v>
      </c>
      <c r="AX1971" s="66" t="s">
        <v>755</v>
      </c>
      <c r="AY1971" s="20"/>
      <c r="AZ1971" s="20"/>
      <c r="BA1971" s="105" t="str">
        <f t="shared" si="279"/>
        <v/>
      </c>
      <c r="BB1971" s="20" t="str">
        <f t="shared" si="280"/>
        <v/>
      </c>
      <c r="BC1971" s="20"/>
      <c r="BD1971" s="20"/>
      <c r="BE1971" s="75" t="s">
        <v>755</v>
      </c>
      <c r="BF1971" s="73" t="s">
        <v>755</v>
      </c>
      <c r="BG1971" s="55" t="s">
        <v>755</v>
      </c>
      <c r="BH1971" s="76" t="s">
        <v>755</v>
      </c>
      <c r="BI1971" s="20" t="s">
        <v>755</v>
      </c>
      <c r="BJ1971" s="20" t="s">
        <v>755</v>
      </c>
      <c r="BK1971" s="55" t="s">
        <v>755</v>
      </c>
      <c r="BL1971" s="71" t="s">
        <v>755</v>
      </c>
      <c r="BM1971" s="77" t="s">
        <v>755</v>
      </c>
      <c r="BN1971" s="78" t="s">
        <v>755</v>
      </c>
      <c r="BO1971" s="77" t="s">
        <v>755</v>
      </c>
      <c r="BP1971" s="78" t="s">
        <v>755</v>
      </c>
    </row>
    <row r="1972" spans="1:68" s="3" customFormat="1" x14ac:dyDescent="0.2">
      <c r="A1972" s="20" t="s">
        <v>95</v>
      </c>
      <c r="B1972" s="20" t="s">
        <v>171</v>
      </c>
      <c r="C1972" s="20" t="s">
        <v>147</v>
      </c>
      <c r="D1972" s="20" t="s">
        <v>164</v>
      </c>
      <c r="E1972" s="20" t="s">
        <v>78</v>
      </c>
      <c r="F1972" s="20" t="s">
        <v>153</v>
      </c>
      <c r="G1972" s="20" t="s">
        <v>20086</v>
      </c>
      <c r="H1972" s="20" t="s">
        <v>154</v>
      </c>
      <c r="I1972" s="19">
        <f t="shared" si="281"/>
        <v>38</v>
      </c>
      <c r="J1972" s="20" t="s">
        <v>755</v>
      </c>
      <c r="K1972" s="20" t="s">
        <v>181</v>
      </c>
      <c r="L1972" s="95" t="str">
        <f>IF(M1972&lt;&gt;"",IF(NOT(ISNA(INDEX(cc!B:B,MATCH(M1972,cc!A:A,0)))),INDEX(cc!B:B,MATCH(M1972,cc!A:A,0)),"0"),"")</f>
        <v>Age (10-50+, 5), Sex and Test Indication</v>
      </c>
      <c r="M1972" s="97" t="s">
        <v>178</v>
      </c>
      <c r="N1972" s="28" t="str">
        <f t="shared" si="282"/>
        <v/>
      </c>
      <c r="O1972" s="19" t="str">
        <f t="shared" si="275"/>
        <v>TX_PVLS (D, TA, AgeAboveTen/Sex/Indication): Viral Load Documented</v>
      </c>
      <c r="P1972" s="19" t="str">
        <f t="shared" si="276"/>
        <v>TX_PVLS (D, TA, AgeAboveTen/Sex/Indication): Viral Load Documented</v>
      </c>
      <c r="Q1972" s="19" t="str">
        <f t="shared" si="283"/>
        <v>TX_PVLS (D, TA, Age&gt;10/Sex/Indication)</v>
      </c>
      <c r="R1972" s="19" t="str">
        <f t="shared" si="277"/>
        <v>TX_PVLS_D_TA_Agegt10_Sex_Indication</v>
      </c>
      <c r="S1972" s="19" t="str">
        <f t="shared" si="278"/>
        <v>TX_PVLS_D_TA_Agegt10_Sex_Indication_</v>
      </c>
      <c r="T1972" s="19" t="b">
        <f>NOT(ISNA(VLOOKUP(B1972,dbcodes!A:B,2,FALSE)))</f>
        <v>1</v>
      </c>
      <c r="U1972" s="19" t="str">
        <f>IF(ISNA(VLOOKUP(B1972,dbcodes!A:B,2,FALSE)),des!R1577,VLOOKUP(B1972,dbcodes!A:B,2,FALSE))</f>
        <v>TX_PVLS_D_TA_Agegt10_Sex_Indication</v>
      </c>
      <c r="V1972" s="20"/>
      <c r="W1972" s="107" t="str">
        <f>IF(ISNA(VLOOKUP(C1972,descriptions!A:B,2,FALSE)),des!V1577,IF(G1972=" TARGET","Target ","")&amp;VLOOKUP(C1972,descriptions!A:B,2,FALSE))</f>
        <v>Number of adult and pediatric ART patients with a viral load result documented in the patient medical record and /or laboratory records  in the past 12 months</v>
      </c>
      <c r="X1972" s="20" t="s">
        <v>4</v>
      </c>
      <c r="Y1972" s="20" t="s">
        <v>831</v>
      </c>
      <c r="Z1972" s="20" t="s">
        <v>836</v>
      </c>
      <c r="AA1972" s="20" t="s">
        <v>102</v>
      </c>
      <c r="AB1972" s="20" t="s">
        <v>755</v>
      </c>
      <c r="AC1972" s="19" t="str">
        <f>IF(AB1972&lt;&gt;"",IF(NOT(ISNA(INDEX(os!A:A,MATCH(AB1972,os!B:B,0)))),INDEX(os!A:A,MATCH(AB1972,os!B:B,0)),"0"),"")</f>
        <v/>
      </c>
      <c r="AD1972" s="20" t="s">
        <v>830</v>
      </c>
      <c r="AE1972" s="20"/>
      <c r="AF1972" s="20"/>
      <c r="AG1972" s="20"/>
      <c r="AH1972" s="93" t="str">
        <f>IF(NOT(ISNA(VLOOKUP(B:B,ResultsTargets!A:A,1,0))),"TRUE","")</f>
        <v/>
      </c>
      <c r="AI1972" s="19" t="str">
        <f>IF(ISNA(VLOOKUP(C1972,dim_techarea!A:B,2,FALSE)),"",VLOOKUP(C1972,dim_techarea!A:B,2,FALSE))</f>
        <v>TX_PVLS</v>
      </c>
      <c r="AJ1972" s="19" t="str">
        <f>IF(ISNA(VLOOKUP(AI1972,dim_techarea!B:C,2,FALSE)),"",VLOOKUP(AI1972,dim_techarea!B:C,2,FALSE))</f>
        <v>bZOF8bon1dD</v>
      </c>
      <c r="AK1972" s="19" t="str">
        <f>IF(ISNA(VLOOKUP(TRIM(G1972),dim_targetsresults!A:B,2,FALSE)),"",VLOOKUP(TRIM(G1972),dim_targetsresults!A:C,2,FALSE))</f>
        <v>MER Results</v>
      </c>
      <c r="AL1972" s="19" t="str">
        <f>IF(ISNA(VLOOKUP(AK1972,dim_targetsresults!B:C,2,FALSE)),"",VLOOKUP(AK1972,dim_targetsresults!B:C,2,FALSE))</f>
        <v>Jh0jDM5yQ2E</v>
      </c>
      <c r="AM1972" s="19" t="str">
        <f>IF(ISNA(VLOOKUP(TRIM(D1972),dim_numeratordenominator!A:B,2,FALSE)),"",VLOOKUP(TRIM(D1972),dim_numeratordenominator!A:C,2,FALSE))</f>
        <v>Denominator</v>
      </c>
      <c r="AN1972" s="19" t="str">
        <f>IF(ISNA(VLOOKUP(AM1972,dim_numeratordenominator!B:C,2,FALSE)),"",VLOOKUP(AM1972,dim_numeratordenominator!B:C,2,FALSE))</f>
        <v>QpNj0nSuEhD</v>
      </c>
      <c r="AO1972" s="19" t="str">
        <f>IF(ISNA(VLOOKUP(TRIM(E1972),dim_supporttype!A:B,2,FALSE)),"",VLOOKUP(TRIM(E1972),dim_supporttype!A:C,2,FALSE))</f>
        <v>TA</v>
      </c>
      <c r="AP1972" s="19" t="str">
        <f>IF(ISNA(VLOOKUP(AO1972,dim_supporttype!B:C,2,FALSE)),"",VLOOKUP(AO1972,dim_supporttype!B:C,2,FALSE))</f>
        <v>cRAGKdWIDn4</v>
      </c>
      <c r="AQ1972" s="19" t="str">
        <f>IF(ISNA(VLOOKUP(TRIM(F1972),dim_disaggs!A:B,2,FALSE)),"No Disagg",VLOOKUP(TRIM(F1972),dim_disaggs!A:B,2,FALSE))</f>
        <v>AgeAboveTen/Sex/Indication</v>
      </c>
      <c r="AR1972" s="19" t="str">
        <f>IF(ISNA(VLOOKUP(AQ1972,dim_disaggs!B:C,2,FALSE)),"",VLOOKUP(AQ1972,dim_disaggs!B:C,2,FALSE))</f>
        <v>Nu4MtRl3h5i</v>
      </c>
      <c r="AS1972" s="72"/>
      <c r="AT1972" s="66"/>
      <c r="AU1972" s="72" t="s">
        <v>755</v>
      </c>
      <c r="AV1972" s="73" t="s">
        <v>755</v>
      </c>
      <c r="AW1972" s="66" t="s">
        <v>755</v>
      </c>
      <c r="AX1972" s="66" t="s">
        <v>755</v>
      </c>
      <c r="AY1972" s="20"/>
      <c r="AZ1972" s="20"/>
      <c r="BA1972" s="105" t="str">
        <f t="shared" si="279"/>
        <v/>
      </c>
      <c r="BB1972" s="20" t="str">
        <f t="shared" si="280"/>
        <v/>
      </c>
      <c r="BC1972" s="20"/>
      <c r="BD1972" s="20"/>
      <c r="BE1972" s="75" t="s">
        <v>755</v>
      </c>
      <c r="BF1972" s="73" t="s">
        <v>755</v>
      </c>
      <c r="BG1972" s="71" t="s">
        <v>755</v>
      </c>
      <c r="BH1972" s="71" t="s">
        <v>755</v>
      </c>
      <c r="BI1972" s="20" t="s">
        <v>755</v>
      </c>
      <c r="BJ1972" s="20" t="s">
        <v>755</v>
      </c>
      <c r="BK1972" s="55" t="s">
        <v>755</v>
      </c>
      <c r="BL1972" s="71" t="s">
        <v>755</v>
      </c>
      <c r="BM1972" s="77" t="s">
        <v>755</v>
      </c>
      <c r="BN1972" s="78" t="s">
        <v>755</v>
      </c>
      <c r="BO1972" s="77" t="s">
        <v>755</v>
      </c>
      <c r="BP1972" s="78" t="s">
        <v>755</v>
      </c>
    </row>
    <row r="1973" spans="1:68" s="3" customFormat="1" x14ac:dyDescent="0.2">
      <c r="A1973" s="20" t="s">
        <v>95</v>
      </c>
      <c r="B1973" s="20" t="s">
        <v>168</v>
      </c>
      <c r="C1973" s="20" t="s">
        <v>147</v>
      </c>
      <c r="D1973" s="20" t="s">
        <v>164</v>
      </c>
      <c r="E1973" s="20" t="s">
        <v>77</v>
      </c>
      <c r="F1973" s="20" t="s">
        <v>156</v>
      </c>
      <c r="G1973" s="20" t="s">
        <v>20086</v>
      </c>
      <c r="H1973" s="20" t="s">
        <v>157</v>
      </c>
      <c r="I1973" s="19">
        <f t="shared" si="281"/>
        <v>35</v>
      </c>
      <c r="J1973" s="20" t="s">
        <v>755</v>
      </c>
      <c r="K1973" s="20" t="s">
        <v>181</v>
      </c>
      <c r="L1973" s="95" t="str">
        <f>IF(M1973&lt;&gt;"",IF(NOT(ISNA(INDEX(cc!B:B,MATCH(M1973,cc!A:A,0)))),INDEX(cc!B:B,MATCH(M1973,cc!A:A,0)),"0"),"")</f>
        <v>Age (&lt;1-9, 2) and Test Indication</v>
      </c>
      <c r="M1973" s="97" t="s">
        <v>177</v>
      </c>
      <c r="N1973" s="28" t="str">
        <f t="shared" si="282"/>
        <v/>
      </c>
      <c r="O1973" s="19" t="str">
        <f t="shared" si="275"/>
        <v>TX_PVLS (D, DSD, AgeLessThanTen/Indication): Viral Load Documented</v>
      </c>
      <c r="P1973" s="19" t="str">
        <f t="shared" si="276"/>
        <v>TX_PVLS (D, DSD, AgeLessThanTen/Indication): Viral Load Documented</v>
      </c>
      <c r="Q1973" s="19" t="str">
        <f t="shared" si="283"/>
        <v>TX_PVLS (D, DSD, Age&lt;10/Indication)</v>
      </c>
      <c r="R1973" s="19" t="str">
        <f t="shared" si="277"/>
        <v>TX_PVLS_D_DSD_Agelt10_Indication</v>
      </c>
      <c r="S1973" s="19" t="str">
        <f t="shared" si="278"/>
        <v>TX_PVLS_D_DSD_Agelt10_Indication_</v>
      </c>
      <c r="T1973" s="19" t="b">
        <f>NOT(ISNA(VLOOKUP(B1973,dbcodes!A:B,2,FALSE)))</f>
        <v>1</v>
      </c>
      <c r="U1973" s="19" t="str">
        <f>IF(ISNA(VLOOKUP(B1973,dbcodes!A:B,2,FALSE)),des!R1578,VLOOKUP(B1973,dbcodes!A:B,2,FALSE))</f>
        <v>TX_PVLS_D_DSD_Agelt10_Indication</v>
      </c>
      <c r="V1973" s="20"/>
      <c r="W1973" s="107" t="str">
        <f>IF(ISNA(VLOOKUP(C1973,descriptions!A:B,2,FALSE)),des!V1578,IF(G1973=" TARGET","Target ","")&amp;VLOOKUP(C1973,descriptions!A:B,2,FALSE))</f>
        <v>Number of adult and pediatric ART patients with a viral load result documented in the patient medical record and /or laboratory records  in the past 12 months</v>
      </c>
      <c r="X1973" s="20" t="s">
        <v>4</v>
      </c>
      <c r="Y1973" s="20" t="s">
        <v>831</v>
      </c>
      <c r="Z1973" s="20" t="s">
        <v>836</v>
      </c>
      <c r="AA1973" s="20" t="s">
        <v>102</v>
      </c>
      <c r="AB1973" s="20" t="s">
        <v>755</v>
      </c>
      <c r="AC1973" s="19" t="str">
        <f>IF(AB1973&lt;&gt;"",IF(NOT(ISNA(INDEX(os!A:A,MATCH(AB1973,os!B:B,0)))),INDEX(os!A:A,MATCH(AB1973,os!B:B,0)),"0"),"")</f>
        <v/>
      </c>
      <c r="AD1973" s="20" t="s">
        <v>830</v>
      </c>
      <c r="AE1973" s="20"/>
      <c r="AF1973" s="20"/>
      <c r="AG1973" s="20"/>
      <c r="AH1973" s="93" t="str">
        <f>IF(NOT(ISNA(VLOOKUP(B:B,ResultsTargets!A:A,1,0))),"TRUE","")</f>
        <v/>
      </c>
      <c r="AI1973" s="19" t="str">
        <f>IF(ISNA(VLOOKUP(C1973,dim_techarea!A:B,2,FALSE)),"",VLOOKUP(C1973,dim_techarea!A:B,2,FALSE))</f>
        <v>TX_PVLS</v>
      </c>
      <c r="AJ1973" s="19" t="str">
        <f>IF(ISNA(VLOOKUP(AI1973,dim_techarea!B:C,2,FALSE)),"",VLOOKUP(AI1973,dim_techarea!B:C,2,FALSE))</f>
        <v>bZOF8bon1dD</v>
      </c>
      <c r="AK1973" s="19" t="str">
        <f>IF(ISNA(VLOOKUP(TRIM(G1973),dim_targetsresults!A:B,2,FALSE)),"",VLOOKUP(TRIM(G1973),dim_targetsresults!A:C,2,FALSE))</f>
        <v>MER Results</v>
      </c>
      <c r="AL1973" s="19" t="str">
        <f>IF(ISNA(VLOOKUP(AK1973,dim_targetsresults!B:C,2,FALSE)),"",VLOOKUP(AK1973,dim_targetsresults!B:C,2,FALSE))</f>
        <v>Jh0jDM5yQ2E</v>
      </c>
      <c r="AM1973" s="19" t="str">
        <f>IF(ISNA(VLOOKUP(TRIM(D1973),dim_numeratordenominator!A:B,2,FALSE)),"",VLOOKUP(TRIM(D1973),dim_numeratordenominator!A:C,2,FALSE))</f>
        <v>Denominator</v>
      </c>
      <c r="AN1973" s="19" t="str">
        <f>IF(ISNA(VLOOKUP(AM1973,dim_numeratordenominator!B:C,2,FALSE)),"",VLOOKUP(AM1973,dim_numeratordenominator!B:C,2,FALSE))</f>
        <v>QpNj0nSuEhD</v>
      </c>
      <c r="AO1973" s="19" t="str">
        <f>IF(ISNA(VLOOKUP(TRIM(E1973),dim_supporttype!A:B,2,FALSE)),"",VLOOKUP(TRIM(E1973),dim_supporttype!A:C,2,FALSE))</f>
        <v>DSD</v>
      </c>
      <c r="AP1973" s="19" t="str">
        <f>IF(ISNA(VLOOKUP(AO1973,dim_supporttype!B:C,2,FALSE)),"",VLOOKUP(AO1973,dim_supporttype!B:C,2,FALSE))</f>
        <v>iM13vdNLWKb</v>
      </c>
      <c r="AQ1973" s="19" t="str">
        <f>IF(ISNA(VLOOKUP(TRIM(F1973),dim_disaggs!A:B,2,FALSE)),"No Disagg",VLOOKUP(TRIM(F1973),dim_disaggs!A:B,2,FALSE))</f>
        <v>AgeLessThanTen/Indication</v>
      </c>
      <c r="AR1973" s="19" t="str">
        <f>IF(ISNA(VLOOKUP(AQ1973,dim_disaggs!B:C,2,FALSE)),"",VLOOKUP(AQ1973,dim_disaggs!B:C,2,FALSE))</f>
        <v>wCBqReovNMt</v>
      </c>
      <c r="AS1973" s="72"/>
      <c r="AT1973" s="66"/>
      <c r="AU1973" s="72" t="s">
        <v>755</v>
      </c>
      <c r="AV1973" s="73" t="s">
        <v>755</v>
      </c>
      <c r="AW1973" s="66" t="s">
        <v>755</v>
      </c>
      <c r="AX1973" s="66" t="s">
        <v>755</v>
      </c>
      <c r="AY1973" s="20"/>
      <c r="AZ1973" s="20"/>
      <c r="BA1973" s="105" t="str">
        <f t="shared" si="279"/>
        <v/>
      </c>
      <c r="BB1973" s="20" t="str">
        <f t="shared" si="280"/>
        <v/>
      </c>
      <c r="BC1973" s="20"/>
      <c r="BD1973" s="20"/>
      <c r="BE1973" s="75" t="s">
        <v>755</v>
      </c>
      <c r="BF1973" s="73" t="s">
        <v>755</v>
      </c>
      <c r="BG1973" s="55" t="s">
        <v>755</v>
      </c>
      <c r="BH1973" s="76" t="s">
        <v>755</v>
      </c>
      <c r="BI1973" s="20" t="s">
        <v>755</v>
      </c>
      <c r="BJ1973" s="20" t="s">
        <v>755</v>
      </c>
      <c r="BK1973" s="55" t="s">
        <v>755</v>
      </c>
      <c r="BL1973" s="71" t="s">
        <v>755</v>
      </c>
      <c r="BM1973" s="77" t="s">
        <v>755</v>
      </c>
      <c r="BN1973" s="78" t="s">
        <v>755</v>
      </c>
      <c r="BO1973" s="77" t="s">
        <v>755</v>
      </c>
      <c r="BP1973" s="78" t="s">
        <v>755</v>
      </c>
    </row>
    <row r="1974" spans="1:68" s="3" customFormat="1" x14ac:dyDescent="0.2">
      <c r="A1974" s="20" t="s">
        <v>95</v>
      </c>
      <c r="B1974" s="20" t="s">
        <v>170</v>
      </c>
      <c r="C1974" s="20" t="s">
        <v>147</v>
      </c>
      <c r="D1974" s="20" t="s">
        <v>164</v>
      </c>
      <c r="E1974" s="20" t="s">
        <v>78</v>
      </c>
      <c r="F1974" s="20" t="s">
        <v>156</v>
      </c>
      <c r="G1974" s="20" t="s">
        <v>20086</v>
      </c>
      <c r="H1974" s="20" t="s">
        <v>157</v>
      </c>
      <c r="I1974" s="19">
        <f t="shared" si="281"/>
        <v>34</v>
      </c>
      <c r="J1974" s="20" t="s">
        <v>755</v>
      </c>
      <c r="K1974" s="20" t="s">
        <v>181</v>
      </c>
      <c r="L1974" s="95" t="str">
        <f>IF(M1974&lt;&gt;"",IF(NOT(ISNA(INDEX(cc!B:B,MATCH(M1974,cc!A:A,0)))),INDEX(cc!B:B,MATCH(M1974,cc!A:A,0)),"0"),"")</f>
        <v>Age (&lt;1-9, 2) and Test Indication</v>
      </c>
      <c r="M1974" s="97" t="s">
        <v>177</v>
      </c>
      <c r="N1974" s="28" t="str">
        <f t="shared" si="282"/>
        <v/>
      </c>
      <c r="O1974" s="19" t="str">
        <f t="shared" si="275"/>
        <v>TX_PVLS (D, TA, AgeLessThanTen/Indication): Viral Load Documented</v>
      </c>
      <c r="P1974" s="19" t="str">
        <f t="shared" si="276"/>
        <v>TX_PVLS (D, TA, AgeLessThanTen/Indication): Viral Load Documented</v>
      </c>
      <c r="Q1974" s="19" t="str">
        <f t="shared" si="283"/>
        <v>TX_PVLS (D, TA, Age&lt;10/Indication)</v>
      </c>
      <c r="R1974" s="19" t="str">
        <f t="shared" si="277"/>
        <v>TX_PVLS_D_TA_Agelt10_Indication</v>
      </c>
      <c r="S1974" s="19" t="str">
        <f t="shared" si="278"/>
        <v>TX_PVLS_D_TA_Agelt10_Indication_</v>
      </c>
      <c r="T1974" s="19" t="b">
        <f>NOT(ISNA(VLOOKUP(B1974,dbcodes!A:B,2,FALSE)))</f>
        <v>1</v>
      </c>
      <c r="U1974" s="19" t="str">
        <f>IF(ISNA(VLOOKUP(B1974,dbcodes!A:B,2,FALSE)),des!R1579,VLOOKUP(B1974,dbcodes!A:B,2,FALSE))</f>
        <v>TX_PVLS_D_TA_Agelt10_Indication</v>
      </c>
      <c r="V1974" s="20"/>
      <c r="W1974" s="107" t="str">
        <f>IF(ISNA(VLOOKUP(C1974,descriptions!A:B,2,FALSE)),des!V1579,IF(G1974=" TARGET","Target ","")&amp;VLOOKUP(C1974,descriptions!A:B,2,FALSE))</f>
        <v>Number of adult and pediatric ART patients with a viral load result documented in the patient medical record and /or laboratory records  in the past 12 months</v>
      </c>
      <c r="X1974" s="20" t="s">
        <v>4</v>
      </c>
      <c r="Y1974" s="20" t="s">
        <v>831</v>
      </c>
      <c r="Z1974" s="20" t="s">
        <v>836</v>
      </c>
      <c r="AA1974" s="20" t="s">
        <v>102</v>
      </c>
      <c r="AB1974" s="20" t="s">
        <v>755</v>
      </c>
      <c r="AC1974" s="19" t="str">
        <f>IF(AB1974&lt;&gt;"",IF(NOT(ISNA(INDEX(os!A:A,MATCH(AB1974,os!B:B,0)))),INDEX(os!A:A,MATCH(AB1974,os!B:B,0)),"0"),"")</f>
        <v/>
      </c>
      <c r="AD1974" s="20" t="s">
        <v>830</v>
      </c>
      <c r="AE1974" s="20"/>
      <c r="AF1974" s="20"/>
      <c r="AG1974" s="20"/>
      <c r="AH1974" s="93" t="str">
        <f>IF(NOT(ISNA(VLOOKUP(B:B,ResultsTargets!A:A,1,0))),"TRUE","")</f>
        <v/>
      </c>
      <c r="AI1974" s="19" t="str">
        <f>IF(ISNA(VLOOKUP(C1974,dim_techarea!A:B,2,FALSE)),"",VLOOKUP(C1974,dim_techarea!A:B,2,FALSE))</f>
        <v>TX_PVLS</v>
      </c>
      <c r="AJ1974" s="19" t="str">
        <f>IF(ISNA(VLOOKUP(AI1974,dim_techarea!B:C,2,FALSE)),"",VLOOKUP(AI1974,dim_techarea!B:C,2,FALSE))</f>
        <v>bZOF8bon1dD</v>
      </c>
      <c r="AK1974" s="19" t="str">
        <f>IF(ISNA(VLOOKUP(TRIM(G1974),dim_targetsresults!A:B,2,FALSE)),"",VLOOKUP(TRIM(G1974),dim_targetsresults!A:C,2,FALSE))</f>
        <v>MER Results</v>
      </c>
      <c r="AL1974" s="19" t="str">
        <f>IF(ISNA(VLOOKUP(AK1974,dim_targetsresults!B:C,2,FALSE)),"",VLOOKUP(AK1974,dim_targetsresults!B:C,2,FALSE))</f>
        <v>Jh0jDM5yQ2E</v>
      </c>
      <c r="AM1974" s="19" t="str">
        <f>IF(ISNA(VLOOKUP(TRIM(D1974),dim_numeratordenominator!A:B,2,FALSE)),"",VLOOKUP(TRIM(D1974),dim_numeratordenominator!A:C,2,FALSE))</f>
        <v>Denominator</v>
      </c>
      <c r="AN1974" s="19" t="str">
        <f>IF(ISNA(VLOOKUP(AM1974,dim_numeratordenominator!B:C,2,FALSE)),"",VLOOKUP(AM1974,dim_numeratordenominator!B:C,2,FALSE))</f>
        <v>QpNj0nSuEhD</v>
      </c>
      <c r="AO1974" s="19" t="str">
        <f>IF(ISNA(VLOOKUP(TRIM(E1974),dim_supporttype!A:B,2,FALSE)),"",VLOOKUP(TRIM(E1974),dim_supporttype!A:C,2,FALSE))</f>
        <v>TA</v>
      </c>
      <c r="AP1974" s="19" t="str">
        <f>IF(ISNA(VLOOKUP(AO1974,dim_supporttype!B:C,2,FALSE)),"",VLOOKUP(AO1974,dim_supporttype!B:C,2,FALSE))</f>
        <v>cRAGKdWIDn4</v>
      </c>
      <c r="AQ1974" s="19" t="str">
        <f>IF(ISNA(VLOOKUP(TRIM(F1974),dim_disaggs!A:B,2,FALSE)),"No Disagg",VLOOKUP(TRIM(F1974),dim_disaggs!A:B,2,FALSE))</f>
        <v>AgeLessThanTen/Indication</v>
      </c>
      <c r="AR1974" s="19" t="str">
        <f>IF(ISNA(VLOOKUP(AQ1974,dim_disaggs!B:C,2,FALSE)),"",VLOOKUP(AQ1974,dim_disaggs!B:C,2,FALSE))</f>
        <v>wCBqReovNMt</v>
      </c>
      <c r="AS1974" s="72"/>
      <c r="AT1974" s="66"/>
      <c r="AU1974" s="72" t="s">
        <v>755</v>
      </c>
      <c r="AV1974" s="73" t="s">
        <v>755</v>
      </c>
      <c r="AW1974" s="66" t="s">
        <v>755</v>
      </c>
      <c r="AX1974" s="66" t="s">
        <v>755</v>
      </c>
      <c r="AY1974" s="20"/>
      <c r="AZ1974" s="20"/>
      <c r="BA1974" s="105" t="str">
        <f t="shared" si="279"/>
        <v/>
      </c>
      <c r="BB1974" s="20" t="str">
        <f t="shared" si="280"/>
        <v/>
      </c>
      <c r="BC1974" s="20"/>
      <c r="BD1974" s="20"/>
      <c r="BE1974" s="75" t="s">
        <v>755</v>
      </c>
      <c r="BF1974" s="73" t="s">
        <v>755</v>
      </c>
      <c r="BG1974" s="55" t="s">
        <v>755</v>
      </c>
      <c r="BH1974" s="76" t="s">
        <v>755</v>
      </c>
      <c r="BI1974" s="20" t="s">
        <v>755</v>
      </c>
      <c r="BJ1974" s="20" t="s">
        <v>755</v>
      </c>
      <c r="BK1974" s="55" t="s">
        <v>755</v>
      </c>
      <c r="BL1974" s="71" t="s">
        <v>755</v>
      </c>
      <c r="BM1974" s="77" t="s">
        <v>755</v>
      </c>
      <c r="BN1974" s="78" t="s">
        <v>755</v>
      </c>
      <c r="BO1974" s="77" t="s">
        <v>755</v>
      </c>
      <c r="BP1974" s="78" t="s">
        <v>755</v>
      </c>
    </row>
    <row r="1975" spans="1:68" s="3" customFormat="1" x14ac:dyDescent="0.2">
      <c r="A1975" s="20" t="s">
        <v>95</v>
      </c>
      <c r="B1975" s="20" t="s">
        <v>163</v>
      </c>
      <c r="C1975" s="20" t="s">
        <v>147</v>
      </c>
      <c r="D1975" s="20" t="s">
        <v>164</v>
      </c>
      <c r="E1975" s="20" t="s">
        <v>77</v>
      </c>
      <c r="F1975" s="20" t="s">
        <v>20037</v>
      </c>
      <c r="G1975" s="20" t="s">
        <v>20086</v>
      </c>
      <c r="H1975" s="20" t="s">
        <v>20038</v>
      </c>
      <c r="I1975" s="19">
        <f t="shared" si="281"/>
        <v>40</v>
      </c>
      <c r="J1975" s="20" t="s">
        <v>205</v>
      </c>
      <c r="K1975" s="20" t="s">
        <v>181</v>
      </c>
      <c r="L1975" s="95" t="str">
        <f>IF(M1975&lt;&gt;"",IF(NOT(ISNA(INDEX(cc!B:B,MATCH(M1975,cc!A:A,0)))),INDEX(cc!B:B,MATCH(M1975,cc!A:A,0)),"0"),"")</f>
        <v>Test Indication w/ Undocumented and HIV Status (Positive)</v>
      </c>
      <c r="M1975" s="97" t="s">
        <v>179</v>
      </c>
      <c r="N1975" s="28" t="str">
        <f t="shared" si="282"/>
        <v/>
      </c>
      <c r="O1975" s="19" t="str">
        <f t="shared" si="275"/>
        <v>TX_PVLS (D, DSD, RoutineTargeted/HIVStatus) v2: Viral Load Documented</v>
      </c>
      <c r="P1975" s="19" t="str">
        <f t="shared" si="276"/>
        <v>TX_PVLS (D, DSD, RoutineTargeted/HIVStatus) v2: Viral Load Documented</v>
      </c>
      <c r="Q1975" s="19" t="str">
        <f t="shared" si="283"/>
        <v>TX_PVLS (D, DSD, RoutineTargeted/HIV) v2</v>
      </c>
      <c r="R1975" s="19" t="str">
        <f t="shared" si="277"/>
        <v>TX_PVLS_D_DSD_RoutineTargeted_HIV_v2</v>
      </c>
      <c r="S1975" s="19" t="str">
        <f t="shared" si="278"/>
        <v>TX_PVLS_D_DSD_RoutineTargeted_HIV_v2</v>
      </c>
      <c r="T1975" s="19" t="b">
        <f>NOT(ISNA(VLOOKUP(B1975,dbcodes!A:B,2,FALSE)))</f>
        <v>1</v>
      </c>
      <c r="U1975" s="19" t="str">
        <f>IF(ISNA(VLOOKUP(B1975,dbcodes!A:B,2,FALSE)),des!R1586,VLOOKUP(B1975,dbcodes!A:B,2,FALSE))</f>
        <v>TX_PVLS_D_DSD_RoutineTargeted_v2</v>
      </c>
      <c r="V1975" s="20"/>
      <c r="W1975" s="107" t="str">
        <f>IF(ISNA(VLOOKUP(C1975,descriptions!A:B,2,FALSE)),des!V1586,IF(G1975=" TARGET","Target ","")&amp;VLOOKUP(C1975,descriptions!A:B,2,FALSE))</f>
        <v>Number of adult and pediatric ART patients with a viral load result documented in the patient medical record and /or laboratory records  in the past 12 months</v>
      </c>
      <c r="X1975" s="20" t="s">
        <v>4</v>
      </c>
      <c r="Y1975" s="20" t="s">
        <v>831</v>
      </c>
      <c r="Z1975" s="20" t="s">
        <v>836</v>
      </c>
      <c r="AA1975" s="20" t="s">
        <v>102</v>
      </c>
      <c r="AB1975" s="20" t="s">
        <v>755</v>
      </c>
      <c r="AC1975" s="19" t="str">
        <f>IF(AB1975&lt;&gt;"",IF(NOT(ISNA(INDEX(os!A:A,MATCH(AB1975,os!B:B,0)))),INDEX(os!A:A,MATCH(AB1975,os!B:B,0)),"0"),"")</f>
        <v/>
      </c>
      <c r="AD1975" s="20" t="s">
        <v>830</v>
      </c>
      <c r="AE1975" s="20"/>
      <c r="AF1975" s="20"/>
      <c r="AG1975" s="20"/>
      <c r="AH1975" s="93" t="str">
        <f>IF(NOT(ISNA(VLOOKUP(B:B,ResultsTargets!A:A,1,0))),"TRUE","")</f>
        <v/>
      </c>
      <c r="AI1975" s="19" t="str">
        <f>IF(ISNA(VLOOKUP(C1975,dim_techarea!A:B,2,FALSE)),"",VLOOKUP(C1975,dim_techarea!A:B,2,FALSE))</f>
        <v>TX_PVLS</v>
      </c>
      <c r="AJ1975" s="19" t="str">
        <f>IF(ISNA(VLOOKUP(AI1975,dim_techarea!B:C,2,FALSE)),"",VLOOKUP(AI1975,dim_techarea!B:C,2,FALSE))</f>
        <v>bZOF8bon1dD</v>
      </c>
      <c r="AK1975" s="19" t="str">
        <f>IF(ISNA(VLOOKUP(TRIM(G1975),dim_targetsresults!A:B,2,FALSE)),"",VLOOKUP(TRIM(G1975),dim_targetsresults!A:C,2,FALSE))</f>
        <v>MER Results</v>
      </c>
      <c r="AL1975" s="19" t="str">
        <f>IF(ISNA(VLOOKUP(AK1975,dim_targetsresults!B:C,2,FALSE)),"",VLOOKUP(AK1975,dim_targetsresults!B:C,2,FALSE))</f>
        <v>Jh0jDM5yQ2E</v>
      </c>
      <c r="AM1975" s="19" t="str">
        <f>IF(ISNA(VLOOKUP(TRIM(D1975),dim_numeratordenominator!A:B,2,FALSE)),"",VLOOKUP(TRIM(D1975),dim_numeratordenominator!A:C,2,FALSE))</f>
        <v>Denominator</v>
      </c>
      <c r="AN1975" s="19" t="str">
        <f>IF(ISNA(VLOOKUP(AM1975,dim_numeratordenominator!B:C,2,FALSE)),"",VLOOKUP(AM1975,dim_numeratordenominator!B:C,2,FALSE))</f>
        <v>QpNj0nSuEhD</v>
      </c>
      <c r="AO1975" s="19" t="str">
        <f>IF(ISNA(VLOOKUP(TRIM(E1975),dim_supporttype!A:B,2,FALSE)),"",VLOOKUP(TRIM(E1975),dim_supporttype!A:C,2,FALSE))</f>
        <v>DSD</v>
      </c>
      <c r="AP1975" s="19" t="str">
        <f>IF(ISNA(VLOOKUP(AO1975,dim_supporttype!B:C,2,FALSE)),"",VLOOKUP(AO1975,dim_supporttype!B:C,2,FALSE))</f>
        <v>iM13vdNLWKb</v>
      </c>
      <c r="AQ1975" s="19" t="str">
        <f>IF(ISNA(VLOOKUP(TRIM(F1975),dim_disaggs!A:B,2,FALSE)),"No Disagg",VLOOKUP(TRIM(F1975),dim_disaggs!A:B,2,FALSE))</f>
        <v>RoutineTargeted/HIVStatus</v>
      </c>
      <c r="AR1975" s="19" t="str">
        <f>IF(ISNA(VLOOKUP(AQ1975,dim_disaggs!B:C,2,FALSE)),"",VLOOKUP(AQ1975,dim_disaggs!B:C,2,FALSE))</f>
        <v>efoBLDIh0M4</v>
      </c>
      <c r="AS1975" s="72"/>
      <c r="AT1975" s="66"/>
      <c r="AU1975" s="72" t="s">
        <v>755</v>
      </c>
      <c r="AV1975" s="73" t="s">
        <v>755</v>
      </c>
      <c r="AW1975" s="66" t="s">
        <v>755</v>
      </c>
      <c r="AX1975" s="66" t="s">
        <v>755</v>
      </c>
      <c r="AY1975" s="20"/>
      <c r="AZ1975" s="20"/>
      <c r="BA1975" s="105" t="str">
        <f t="shared" si="279"/>
        <v/>
      </c>
      <c r="BB1975" s="20" t="str">
        <f t="shared" si="280"/>
        <v/>
      </c>
      <c r="BC1975" s="20"/>
      <c r="BD1975" s="20"/>
      <c r="BE1975" s="75" t="s">
        <v>755</v>
      </c>
      <c r="BF1975" s="73" t="s">
        <v>755</v>
      </c>
      <c r="BG1975" s="55" t="s">
        <v>755</v>
      </c>
      <c r="BH1975" s="76" t="s">
        <v>755</v>
      </c>
      <c r="BI1975" s="20" t="s">
        <v>755</v>
      </c>
      <c r="BJ1975" s="20" t="s">
        <v>755</v>
      </c>
      <c r="BK1975" s="55" t="s">
        <v>755</v>
      </c>
      <c r="BL1975" s="71" t="s">
        <v>755</v>
      </c>
      <c r="BM1975" s="77" t="s">
        <v>755</v>
      </c>
      <c r="BN1975" s="78" t="s">
        <v>755</v>
      </c>
      <c r="BO1975" s="77" t="s">
        <v>755</v>
      </c>
      <c r="BP1975" s="78" t="s">
        <v>755</v>
      </c>
    </row>
    <row r="1976" spans="1:68" s="3" customFormat="1" x14ac:dyDescent="0.2">
      <c r="A1976" s="20" t="s">
        <v>95</v>
      </c>
      <c r="B1976" s="20" t="s">
        <v>165</v>
      </c>
      <c r="C1976" s="20" t="s">
        <v>147</v>
      </c>
      <c r="D1976" s="20" t="s">
        <v>164</v>
      </c>
      <c r="E1976" s="20" t="s">
        <v>78</v>
      </c>
      <c r="F1976" s="20" t="s">
        <v>20037</v>
      </c>
      <c r="G1976" s="20" t="s">
        <v>20086</v>
      </c>
      <c r="H1976" s="20" t="s">
        <v>20038</v>
      </c>
      <c r="I1976" s="19">
        <f t="shared" si="281"/>
        <v>39</v>
      </c>
      <c r="J1976" s="20" t="s">
        <v>205</v>
      </c>
      <c r="K1976" s="20" t="s">
        <v>181</v>
      </c>
      <c r="L1976" s="95" t="str">
        <f>IF(M1976&lt;&gt;"",IF(NOT(ISNA(INDEX(cc!B:B,MATCH(M1976,cc!A:A,0)))),INDEX(cc!B:B,MATCH(M1976,cc!A:A,0)),"0"),"")</f>
        <v>Test Indication w/ Undocumented and HIV Status (Positive)</v>
      </c>
      <c r="M1976" s="97" t="s">
        <v>179</v>
      </c>
      <c r="N1976" s="28" t="str">
        <f t="shared" si="282"/>
        <v/>
      </c>
      <c r="O1976" s="19" t="str">
        <f t="shared" si="275"/>
        <v>TX_PVLS (D, TA, RoutineTargeted/HIVStatus) v2: Viral Load Documented</v>
      </c>
      <c r="P1976" s="19" t="str">
        <f t="shared" si="276"/>
        <v>TX_PVLS (D, TA, RoutineTargeted/HIVStatus) v2: Viral Load Documented</v>
      </c>
      <c r="Q1976" s="19" t="str">
        <f t="shared" si="283"/>
        <v>TX_PVLS (D, TA, RoutineTargeted/HIV) v2</v>
      </c>
      <c r="R1976" s="19" t="str">
        <f t="shared" si="277"/>
        <v>TX_PVLS_D_TA_RoutineTargeted_HIV_v2</v>
      </c>
      <c r="S1976" s="19" t="str">
        <f t="shared" si="278"/>
        <v>TX_PVLS_D_TA_RoutineTargeted_HIV_v2</v>
      </c>
      <c r="T1976" s="19" t="b">
        <f>NOT(ISNA(VLOOKUP(B1976,dbcodes!A:B,2,FALSE)))</f>
        <v>1</v>
      </c>
      <c r="U1976" s="19" t="str">
        <f>IF(ISNA(VLOOKUP(B1976,dbcodes!A:B,2,FALSE)),des!R1587,VLOOKUP(B1976,dbcodes!A:B,2,FALSE))</f>
        <v>TX_PVLS_D_TA_RoutineTargeted_v2</v>
      </c>
      <c r="V1976" s="20"/>
      <c r="W1976" s="107" t="str">
        <f>IF(ISNA(VLOOKUP(C1976,descriptions!A:B,2,FALSE)),des!V1587,IF(G1976=" TARGET","Target ","")&amp;VLOOKUP(C1976,descriptions!A:B,2,FALSE))</f>
        <v>Number of adult and pediatric ART patients with a viral load result documented in the patient medical record and /or laboratory records  in the past 12 months</v>
      </c>
      <c r="X1976" s="20" t="s">
        <v>4</v>
      </c>
      <c r="Y1976" s="20" t="s">
        <v>831</v>
      </c>
      <c r="Z1976" s="20" t="s">
        <v>836</v>
      </c>
      <c r="AA1976" s="20" t="s">
        <v>102</v>
      </c>
      <c r="AB1976" s="20" t="s">
        <v>755</v>
      </c>
      <c r="AC1976" s="19" t="str">
        <f>IF(AB1976&lt;&gt;"",IF(NOT(ISNA(INDEX(os!A:A,MATCH(AB1976,os!B:B,0)))),INDEX(os!A:A,MATCH(AB1976,os!B:B,0)),"0"),"")</f>
        <v/>
      </c>
      <c r="AD1976" s="20" t="s">
        <v>830</v>
      </c>
      <c r="AE1976" s="20"/>
      <c r="AF1976" s="20"/>
      <c r="AG1976" s="20"/>
      <c r="AH1976" s="93" t="str">
        <f>IF(NOT(ISNA(VLOOKUP(B:B,ResultsTargets!A:A,1,0))),"TRUE","")</f>
        <v/>
      </c>
      <c r="AI1976" s="19" t="str">
        <f>IF(ISNA(VLOOKUP(C1976,dim_techarea!A:B,2,FALSE)),"",VLOOKUP(C1976,dim_techarea!A:B,2,FALSE))</f>
        <v>TX_PVLS</v>
      </c>
      <c r="AJ1976" s="19" t="str">
        <f>IF(ISNA(VLOOKUP(AI1976,dim_techarea!B:C,2,FALSE)),"",VLOOKUP(AI1976,dim_techarea!B:C,2,FALSE))</f>
        <v>bZOF8bon1dD</v>
      </c>
      <c r="AK1976" s="19" t="str">
        <f>IF(ISNA(VLOOKUP(TRIM(G1976),dim_targetsresults!A:B,2,FALSE)),"",VLOOKUP(TRIM(G1976),dim_targetsresults!A:C,2,FALSE))</f>
        <v>MER Results</v>
      </c>
      <c r="AL1976" s="19" t="str">
        <f>IF(ISNA(VLOOKUP(AK1976,dim_targetsresults!B:C,2,FALSE)),"",VLOOKUP(AK1976,dim_targetsresults!B:C,2,FALSE))</f>
        <v>Jh0jDM5yQ2E</v>
      </c>
      <c r="AM1976" s="19" t="str">
        <f>IF(ISNA(VLOOKUP(TRIM(D1976),dim_numeratordenominator!A:B,2,FALSE)),"",VLOOKUP(TRIM(D1976),dim_numeratordenominator!A:C,2,FALSE))</f>
        <v>Denominator</v>
      </c>
      <c r="AN1976" s="19" t="str">
        <f>IF(ISNA(VLOOKUP(AM1976,dim_numeratordenominator!B:C,2,FALSE)),"",VLOOKUP(AM1976,dim_numeratordenominator!B:C,2,FALSE))</f>
        <v>QpNj0nSuEhD</v>
      </c>
      <c r="AO1976" s="19" t="str">
        <f>IF(ISNA(VLOOKUP(TRIM(E1976),dim_supporttype!A:B,2,FALSE)),"",VLOOKUP(TRIM(E1976),dim_supporttype!A:C,2,FALSE))</f>
        <v>TA</v>
      </c>
      <c r="AP1976" s="19" t="str">
        <f>IF(ISNA(VLOOKUP(AO1976,dim_supporttype!B:C,2,FALSE)),"",VLOOKUP(AO1976,dim_supporttype!B:C,2,FALSE))</f>
        <v>cRAGKdWIDn4</v>
      </c>
      <c r="AQ1976" s="19" t="str">
        <f>IF(ISNA(VLOOKUP(TRIM(F1976),dim_disaggs!A:B,2,FALSE)),"No Disagg",VLOOKUP(TRIM(F1976),dim_disaggs!A:B,2,FALSE))</f>
        <v>RoutineTargeted/HIVStatus</v>
      </c>
      <c r="AR1976" s="19" t="str">
        <f>IF(ISNA(VLOOKUP(AQ1976,dim_disaggs!B:C,2,FALSE)),"",VLOOKUP(AQ1976,dim_disaggs!B:C,2,FALSE))</f>
        <v>efoBLDIh0M4</v>
      </c>
      <c r="AS1976" s="72"/>
      <c r="AT1976" s="66"/>
      <c r="AU1976" s="72" t="s">
        <v>755</v>
      </c>
      <c r="AV1976" s="73" t="s">
        <v>755</v>
      </c>
      <c r="AW1976" s="66" t="s">
        <v>755</v>
      </c>
      <c r="AX1976" s="66" t="s">
        <v>755</v>
      </c>
      <c r="AY1976" s="20"/>
      <c r="AZ1976" s="20"/>
      <c r="BA1976" s="105" t="str">
        <f t="shared" si="279"/>
        <v/>
      </c>
      <c r="BB1976" s="20" t="str">
        <f t="shared" si="280"/>
        <v/>
      </c>
      <c r="BC1976" s="20"/>
      <c r="BD1976" s="20"/>
      <c r="BE1976" s="75" t="s">
        <v>755</v>
      </c>
      <c r="BF1976" s="73" t="s">
        <v>755</v>
      </c>
      <c r="BG1976" s="55" t="s">
        <v>755</v>
      </c>
      <c r="BH1976" s="76" t="s">
        <v>755</v>
      </c>
      <c r="BI1976" s="20" t="s">
        <v>755</v>
      </c>
      <c r="BJ1976" s="20" t="s">
        <v>755</v>
      </c>
      <c r="BK1976" s="55" t="s">
        <v>755</v>
      </c>
      <c r="BL1976" s="71" t="s">
        <v>755</v>
      </c>
      <c r="BM1976" s="77" t="s">
        <v>755</v>
      </c>
      <c r="BN1976" s="78" t="s">
        <v>755</v>
      </c>
      <c r="BO1976" s="77" t="s">
        <v>755</v>
      </c>
      <c r="BP1976" s="78" t="s">
        <v>755</v>
      </c>
    </row>
    <row r="1977" spans="1:68" s="3" customFormat="1" x14ac:dyDescent="0.2">
      <c r="A1977" s="20" t="s">
        <v>95</v>
      </c>
      <c r="B1977" s="20" t="s">
        <v>631</v>
      </c>
      <c r="C1977" s="20" t="s">
        <v>147</v>
      </c>
      <c r="D1977" s="20" t="s">
        <v>164</v>
      </c>
      <c r="E1977" s="20" t="s">
        <v>77</v>
      </c>
      <c r="F1977" s="20"/>
      <c r="G1977" s="20" t="s">
        <v>20086</v>
      </c>
      <c r="H1977" s="20"/>
      <c r="I1977" s="19">
        <f t="shared" si="281"/>
        <v>16</v>
      </c>
      <c r="J1977" s="20" t="s">
        <v>755</v>
      </c>
      <c r="K1977" s="20" t="s">
        <v>181</v>
      </c>
      <c r="L1977" s="95" t="str">
        <f>IF(M1977&lt;&gt;"",IF(NOT(ISNA(INDEX(cc!B:B,MATCH(M1977,cc!A:A,0)))),INDEX(cc!B:B,MATCH(M1977,cc!A:A,0)),"0"),"")</f>
        <v>default</v>
      </c>
      <c r="M1977" s="97" t="s">
        <v>13</v>
      </c>
      <c r="N1977" s="28" t="str">
        <f t="shared" si="282"/>
        <v/>
      </c>
      <c r="O1977" s="19" t="str">
        <f t="shared" si="275"/>
        <v>TX_PVLS (D, DSD): Viral Load Documented</v>
      </c>
      <c r="P1977" s="19" t="str">
        <f t="shared" si="276"/>
        <v>TX_PVLS (D, DSD): Viral Load Documented</v>
      </c>
      <c r="Q1977" s="19" t="str">
        <f t="shared" si="283"/>
        <v>TX_PVLS (D, DSD)</v>
      </c>
      <c r="R1977" s="19" t="str">
        <f t="shared" si="277"/>
        <v>TX_PVLS_D_DSD</v>
      </c>
      <c r="S1977" s="19" t="str">
        <f t="shared" si="278"/>
        <v>TX_PVLS_D_DSD_</v>
      </c>
      <c r="T1977" s="19" t="b">
        <f>NOT(ISNA(VLOOKUP(B1977,dbcodes!A:B,2,FALSE)))</f>
        <v>1</v>
      </c>
      <c r="U1977" s="19" t="str">
        <f>IF(ISNA(VLOOKUP(B1977,dbcodes!A:B,2,FALSE)),des!R1588,VLOOKUP(B1977,dbcodes!A:B,2,FALSE))</f>
        <v>TX_PVLS_D_DSD</v>
      </c>
      <c r="V1977" s="20"/>
      <c r="W1977" s="107" t="str">
        <f>IF(ISNA(VLOOKUP(C1977,descriptions!A:B,2,FALSE)),des!V1588,IF(G1977=" TARGET","Target ","")&amp;VLOOKUP(C1977,descriptions!A:B,2,FALSE))</f>
        <v>Number of adult and pediatric ART patients with a viral load result documented in the patient medical record and /or laboratory records  in the past 12 months</v>
      </c>
      <c r="X1977" s="20" t="s">
        <v>4</v>
      </c>
      <c r="Y1977" s="20" t="s">
        <v>831</v>
      </c>
      <c r="Z1977" s="20" t="s">
        <v>836</v>
      </c>
      <c r="AA1977" s="20" t="s">
        <v>102</v>
      </c>
      <c r="AB1977" s="20" t="s">
        <v>755</v>
      </c>
      <c r="AC1977" s="19" t="str">
        <f>IF(AB1977&lt;&gt;"",IF(NOT(ISNA(INDEX(os!A:A,MATCH(AB1977,os!B:B,0)))),INDEX(os!A:A,MATCH(AB1977,os!B:B,0)),"0"),"")</f>
        <v/>
      </c>
      <c r="AD1977" s="20" t="s">
        <v>830</v>
      </c>
      <c r="AE1977" s="20"/>
      <c r="AF1977" s="20"/>
      <c r="AG1977" s="20"/>
      <c r="AH1977" s="93" t="str">
        <f>IF(NOT(ISNA(VLOOKUP(B:B,ResultsTargets!A:A,1,0))),"TRUE","")</f>
        <v/>
      </c>
      <c r="AI1977" s="19" t="str">
        <f>IF(ISNA(VLOOKUP(C1977,dim_techarea!A:B,2,FALSE)),"",VLOOKUP(C1977,dim_techarea!A:B,2,FALSE))</f>
        <v>TX_PVLS</v>
      </c>
      <c r="AJ1977" s="19" t="str">
        <f>IF(ISNA(VLOOKUP(AI1977,dim_techarea!B:C,2,FALSE)),"",VLOOKUP(AI1977,dim_techarea!B:C,2,FALSE))</f>
        <v>bZOF8bon1dD</v>
      </c>
      <c r="AK1977" s="19" t="str">
        <f>IF(ISNA(VLOOKUP(TRIM(G1977),dim_targetsresults!A:B,2,FALSE)),"",VLOOKUP(TRIM(G1977),dim_targetsresults!A:C,2,FALSE))</f>
        <v>MER Results</v>
      </c>
      <c r="AL1977" s="19" t="str">
        <f>IF(ISNA(VLOOKUP(AK1977,dim_targetsresults!B:C,2,FALSE)),"",VLOOKUP(AK1977,dim_targetsresults!B:C,2,FALSE))</f>
        <v>Jh0jDM5yQ2E</v>
      </c>
      <c r="AM1977" s="19" t="str">
        <f>IF(ISNA(VLOOKUP(TRIM(D1977),dim_numeratordenominator!A:B,2,FALSE)),"",VLOOKUP(TRIM(D1977),dim_numeratordenominator!A:C,2,FALSE))</f>
        <v>Denominator</v>
      </c>
      <c r="AN1977" s="19" t="str">
        <f>IF(ISNA(VLOOKUP(AM1977,dim_numeratordenominator!B:C,2,FALSE)),"",VLOOKUP(AM1977,dim_numeratordenominator!B:C,2,FALSE))</f>
        <v>QpNj0nSuEhD</v>
      </c>
      <c r="AO1977" s="19" t="str">
        <f>IF(ISNA(VLOOKUP(TRIM(E1977),dim_supporttype!A:B,2,FALSE)),"",VLOOKUP(TRIM(E1977),dim_supporttype!A:C,2,FALSE))</f>
        <v>DSD</v>
      </c>
      <c r="AP1977" s="19" t="str">
        <f>IF(ISNA(VLOOKUP(AO1977,dim_supporttype!B:C,2,FALSE)),"",VLOOKUP(AO1977,dim_supporttype!B:C,2,FALSE))</f>
        <v>iM13vdNLWKb</v>
      </c>
      <c r="AQ1977" s="19" t="str">
        <f>IF(ISNA(VLOOKUP(TRIM(F1977),dim_disaggs!A:B,2,FALSE)),"No Disagg",VLOOKUP(TRIM(F1977),dim_disaggs!A:B,2,FALSE))</f>
        <v>No Disagg</v>
      </c>
      <c r="AR1977" s="19" t="str">
        <f>IF(ISNA(VLOOKUP(AQ1977,dim_disaggs!B:C,2,FALSE)),"",VLOOKUP(AQ1977,dim_disaggs!B:C,2,FALSE))</f>
        <v>werJlVT6sf3</v>
      </c>
      <c r="AS1977" s="72"/>
      <c r="AT1977" s="66"/>
      <c r="AU1977" s="72" t="s">
        <v>755</v>
      </c>
      <c r="AV1977" s="73" t="s">
        <v>755</v>
      </c>
      <c r="AW1977" s="66" t="s">
        <v>755</v>
      </c>
      <c r="AX1977" s="66" t="s">
        <v>755</v>
      </c>
      <c r="AY1977" s="20"/>
      <c r="AZ1977" s="20"/>
      <c r="BA1977" s="105" t="str">
        <f t="shared" si="279"/>
        <v>Top Level Denominator</v>
      </c>
      <c r="BB1977" s="20" t="str">
        <f t="shared" si="280"/>
        <v>Azqe383ljKu</v>
      </c>
      <c r="BC1977" s="20"/>
      <c r="BD1977" s="20"/>
      <c r="BE1977" s="75" t="s">
        <v>755</v>
      </c>
      <c r="BF1977" s="73" t="s">
        <v>755</v>
      </c>
      <c r="BG1977" s="55" t="s">
        <v>20425</v>
      </c>
      <c r="BH1977" s="76" t="s">
        <v>20423</v>
      </c>
      <c r="BI1977" s="20" t="s">
        <v>20421</v>
      </c>
      <c r="BJ1977" s="20" t="s">
        <v>20427</v>
      </c>
      <c r="BK1977" s="55" t="s">
        <v>755</v>
      </c>
      <c r="BL1977" s="71" t="s">
        <v>755</v>
      </c>
      <c r="BM1977" s="77" t="s">
        <v>755</v>
      </c>
      <c r="BN1977" s="78" t="s">
        <v>755</v>
      </c>
      <c r="BO1977" s="77" t="s">
        <v>755</v>
      </c>
      <c r="BP1977" s="78" t="s">
        <v>755</v>
      </c>
    </row>
    <row r="1978" spans="1:68" s="3" customFormat="1" x14ac:dyDescent="0.2">
      <c r="A1978" s="20" t="s">
        <v>95</v>
      </c>
      <c r="B1978" s="20" t="s">
        <v>632</v>
      </c>
      <c r="C1978" s="20" t="s">
        <v>147</v>
      </c>
      <c r="D1978" s="20" t="s">
        <v>164</v>
      </c>
      <c r="E1978" s="20" t="s">
        <v>78</v>
      </c>
      <c r="F1978" s="20"/>
      <c r="G1978" s="20" t="s">
        <v>20086</v>
      </c>
      <c r="H1978" s="20"/>
      <c r="I1978" s="19">
        <f t="shared" si="281"/>
        <v>15</v>
      </c>
      <c r="J1978" s="20" t="s">
        <v>755</v>
      </c>
      <c r="K1978" s="20" t="s">
        <v>181</v>
      </c>
      <c r="L1978" s="95" t="str">
        <f>IF(M1978&lt;&gt;"",IF(NOT(ISNA(INDEX(cc!B:B,MATCH(M1978,cc!A:A,0)))),INDEX(cc!B:B,MATCH(M1978,cc!A:A,0)),"0"),"")</f>
        <v>default</v>
      </c>
      <c r="M1978" s="97" t="s">
        <v>13</v>
      </c>
      <c r="N1978" s="28" t="str">
        <f t="shared" si="282"/>
        <v/>
      </c>
      <c r="O1978" s="19" t="str">
        <f t="shared" si="275"/>
        <v>TX_PVLS (D, TA): Viral Load Documented</v>
      </c>
      <c r="P1978" s="19" t="str">
        <f t="shared" si="276"/>
        <v>TX_PVLS (D, TA): Viral Load Documented</v>
      </c>
      <c r="Q1978" s="19" t="str">
        <f t="shared" si="283"/>
        <v>TX_PVLS (D, TA)</v>
      </c>
      <c r="R1978" s="19" t="str">
        <f t="shared" si="277"/>
        <v>TX_PVLS_D_TA</v>
      </c>
      <c r="S1978" s="19" t="str">
        <f t="shared" si="278"/>
        <v>TX_PVLS_D_TA_</v>
      </c>
      <c r="T1978" s="19" t="b">
        <f>NOT(ISNA(VLOOKUP(B1978,dbcodes!A:B,2,FALSE)))</f>
        <v>1</v>
      </c>
      <c r="U1978" s="19" t="str">
        <f>IF(ISNA(VLOOKUP(B1978,dbcodes!A:B,2,FALSE)),des!R1589,VLOOKUP(B1978,dbcodes!A:B,2,FALSE))</f>
        <v>TX_PVLS_D_TA</v>
      </c>
      <c r="V1978" s="20"/>
      <c r="W1978" s="107" t="str">
        <f>IF(ISNA(VLOOKUP(C1978,descriptions!A:B,2,FALSE)),des!V1589,IF(G1978=" TARGET","Target ","")&amp;VLOOKUP(C1978,descriptions!A:B,2,FALSE))</f>
        <v>Number of adult and pediatric ART patients with a viral load result documented in the patient medical record and /or laboratory records  in the past 12 months</v>
      </c>
      <c r="X1978" s="20" t="s">
        <v>4</v>
      </c>
      <c r="Y1978" s="20" t="s">
        <v>831</v>
      </c>
      <c r="Z1978" s="20" t="s">
        <v>836</v>
      </c>
      <c r="AA1978" s="20" t="s">
        <v>102</v>
      </c>
      <c r="AB1978" s="20" t="s">
        <v>755</v>
      </c>
      <c r="AC1978" s="19" t="str">
        <f>IF(AB1978&lt;&gt;"",IF(NOT(ISNA(INDEX(os!A:A,MATCH(AB1978,os!B:B,0)))),INDEX(os!A:A,MATCH(AB1978,os!B:B,0)),"0"),"")</f>
        <v/>
      </c>
      <c r="AD1978" s="20" t="s">
        <v>830</v>
      </c>
      <c r="AE1978" s="20"/>
      <c r="AF1978" s="20"/>
      <c r="AG1978" s="20"/>
      <c r="AH1978" s="93" t="str">
        <f>IF(NOT(ISNA(VLOOKUP(B:B,ResultsTargets!A:A,1,0))),"TRUE","")</f>
        <v/>
      </c>
      <c r="AI1978" s="19" t="str">
        <f>IF(ISNA(VLOOKUP(C1978,dim_techarea!A:B,2,FALSE)),"",VLOOKUP(C1978,dim_techarea!A:B,2,FALSE))</f>
        <v>TX_PVLS</v>
      </c>
      <c r="AJ1978" s="19" t="str">
        <f>IF(ISNA(VLOOKUP(AI1978,dim_techarea!B:C,2,FALSE)),"",VLOOKUP(AI1978,dim_techarea!B:C,2,FALSE))</f>
        <v>bZOF8bon1dD</v>
      </c>
      <c r="AK1978" s="19" t="str">
        <f>IF(ISNA(VLOOKUP(TRIM(G1978),dim_targetsresults!A:B,2,FALSE)),"",VLOOKUP(TRIM(G1978),dim_targetsresults!A:C,2,FALSE))</f>
        <v>MER Results</v>
      </c>
      <c r="AL1978" s="19" t="str">
        <f>IF(ISNA(VLOOKUP(AK1978,dim_targetsresults!B:C,2,FALSE)),"",VLOOKUP(AK1978,dim_targetsresults!B:C,2,FALSE))</f>
        <v>Jh0jDM5yQ2E</v>
      </c>
      <c r="AM1978" s="19" t="str">
        <f>IF(ISNA(VLOOKUP(TRIM(D1978),dim_numeratordenominator!A:B,2,FALSE)),"",VLOOKUP(TRIM(D1978),dim_numeratordenominator!A:C,2,FALSE))</f>
        <v>Denominator</v>
      </c>
      <c r="AN1978" s="19" t="str">
        <f>IF(ISNA(VLOOKUP(AM1978,dim_numeratordenominator!B:C,2,FALSE)),"",VLOOKUP(AM1978,dim_numeratordenominator!B:C,2,FALSE))</f>
        <v>QpNj0nSuEhD</v>
      </c>
      <c r="AO1978" s="19" t="str">
        <f>IF(ISNA(VLOOKUP(TRIM(E1978),dim_supporttype!A:B,2,FALSE)),"",VLOOKUP(TRIM(E1978),dim_supporttype!A:C,2,FALSE))</f>
        <v>TA</v>
      </c>
      <c r="AP1978" s="19" t="str">
        <f>IF(ISNA(VLOOKUP(AO1978,dim_supporttype!B:C,2,FALSE)),"",VLOOKUP(AO1978,dim_supporttype!B:C,2,FALSE))</f>
        <v>cRAGKdWIDn4</v>
      </c>
      <c r="AQ1978" s="19" t="str">
        <f>IF(ISNA(VLOOKUP(TRIM(F1978),dim_disaggs!A:B,2,FALSE)),"No Disagg",VLOOKUP(TRIM(F1978),dim_disaggs!A:B,2,FALSE))</f>
        <v>No Disagg</v>
      </c>
      <c r="AR1978" s="19" t="str">
        <f>IF(ISNA(VLOOKUP(AQ1978,dim_disaggs!B:C,2,FALSE)),"",VLOOKUP(AQ1978,dim_disaggs!B:C,2,FALSE))</f>
        <v>werJlVT6sf3</v>
      </c>
      <c r="AS1978" s="72"/>
      <c r="AT1978" s="66"/>
      <c r="AU1978" s="72" t="s">
        <v>755</v>
      </c>
      <c r="AV1978" s="73" t="s">
        <v>755</v>
      </c>
      <c r="AW1978" s="66" t="s">
        <v>755</v>
      </c>
      <c r="AX1978" s="66" t="s">
        <v>755</v>
      </c>
      <c r="AY1978" s="20"/>
      <c r="AZ1978" s="20"/>
      <c r="BA1978" s="105" t="str">
        <f t="shared" si="279"/>
        <v>Top Level Denominator</v>
      </c>
      <c r="BB1978" s="20" t="str">
        <f t="shared" si="280"/>
        <v>Azqe383ljKu</v>
      </c>
      <c r="BC1978" s="20"/>
      <c r="BD1978" s="20"/>
      <c r="BE1978" s="75" t="s">
        <v>755</v>
      </c>
      <c r="BF1978" s="73" t="s">
        <v>755</v>
      </c>
      <c r="BG1978" s="55" t="s">
        <v>20425</v>
      </c>
      <c r="BH1978" s="76" t="s">
        <v>20423</v>
      </c>
      <c r="BI1978" s="20" t="s">
        <v>20421</v>
      </c>
      <c r="BJ1978" s="20" t="s">
        <v>20427</v>
      </c>
      <c r="BK1978" s="55" t="s">
        <v>755</v>
      </c>
      <c r="BL1978" s="71" t="s">
        <v>755</v>
      </c>
      <c r="BM1978" s="77" t="s">
        <v>755</v>
      </c>
      <c r="BN1978" s="78" t="s">
        <v>755</v>
      </c>
      <c r="BO1978" s="77" t="s">
        <v>755</v>
      </c>
      <c r="BP1978" s="78" t="s">
        <v>755</v>
      </c>
    </row>
    <row r="1979" spans="1:68" s="3" customFormat="1" x14ac:dyDescent="0.2">
      <c r="A1979" s="20" t="s">
        <v>95</v>
      </c>
      <c r="B1979" s="20" t="s">
        <v>155</v>
      </c>
      <c r="C1979" s="20" t="s">
        <v>147</v>
      </c>
      <c r="D1979" s="20" t="s">
        <v>1</v>
      </c>
      <c r="E1979" s="20" t="s">
        <v>77</v>
      </c>
      <c r="F1979" s="20" t="s">
        <v>153</v>
      </c>
      <c r="G1979" s="20" t="s">
        <v>20086</v>
      </c>
      <c r="H1979" s="20" t="s">
        <v>154</v>
      </c>
      <c r="I1979" s="19">
        <f t="shared" si="281"/>
        <v>39</v>
      </c>
      <c r="J1979" s="20" t="s">
        <v>755</v>
      </c>
      <c r="K1979" s="20" t="s">
        <v>174</v>
      </c>
      <c r="L1979" s="95" t="str">
        <f>IF(M1979&lt;&gt;"",IF(NOT(ISNA(INDEX(cc!B:B,MATCH(M1979,cc!A:A,0)))),INDEX(cc!B:B,MATCH(M1979,cc!A:A,0)),"0"),"")</f>
        <v>Age (10-50+, 5), Sex and Test Indication</v>
      </c>
      <c r="M1979" s="97" t="s">
        <v>178</v>
      </c>
      <c r="N1979" s="28" t="str">
        <f t="shared" si="282"/>
        <v/>
      </c>
      <c r="O1979" s="19" t="str">
        <f t="shared" si="275"/>
        <v>TX_PVLS (N, DSD, AgeAboveTen/Sex/Indication): 12 Months Viral Load &lt; 1000</v>
      </c>
      <c r="P1979" s="19" t="str">
        <f t="shared" si="276"/>
        <v>TX_PVLS (N, DSD, AgeAboveTen/Sex/Indication): 12 Months Viral Load &lt; 1000</v>
      </c>
      <c r="Q1979" s="19" t="str">
        <f t="shared" si="283"/>
        <v>TX_PVLS (N, DSD, Age&gt;10/Sex/Indication)</v>
      </c>
      <c r="R1979" s="19" t="str">
        <f t="shared" si="277"/>
        <v>TX_PVLS_N_DSD_Agegt10_Sex_Indication</v>
      </c>
      <c r="S1979" s="19" t="str">
        <f t="shared" si="278"/>
        <v>TX_PVLS_N_DSD_Agegt10_Sex_Indication_</v>
      </c>
      <c r="T1979" s="19" t="b">
        <f>NOT(ISNA(VLOOKUP(B1979,dbcodes!A:B,2,FALSE)))</f>
        <v>1</v>
      </c>
      <c r="U1979" s="19" t="str">
        <f>IF(ISNA(VLOOKUP(B1979,dbcodes!A:B,2,FALSE)),des!R1593,VLOOKUP(B1979,dbcodes!A:B,2,FALSE))</f>
        <v>TX_PVLS_N_DSD_Agegt10_Sex_Indication</v>
      </c>
      <c r="V1979" s="20"/>
      <c r="W1979" s="107" t="str">
        <f>IF(ISNA(VLOOKUP(C1979,descriptions!A:B,2,FALSE)),des!V1593,IF(G1979=" TARGET","Target ","")&amp;VLOOKUP(C1979,descriptions!A:B,2,FALSE))</f>
        <v>Number of adult and pediatric ART patients with a viral load result documented in the patient medical record and /or laboratory records  in the past 12 months</v>
      </c>
      <c r="X1979" s="20" t="s">
        <v>4</v>
      </c>
      <c r="Y1979" s="20" t="s">
        <v>831</v>
      </c>
      <c r="Z1979" s="20" t="s">
        <v>836</v>
      </c>
      <c r="AA1979" s="20" t="s">
        <v>102</v>
      </c>
      <c r="AB1979" s="20" t="s">
        <v>755</v>
      </c>
      <c r="AC1979" s="19" t="str">
        <f>IF(AB1979&lt;&gt;"",IF(NOT(ISNA(INDEX(os!A:A,MATCH(AB1979,os!B:B,0)))),INDEX(os!A:A,MATCH(AB1979,os!B:B,0)),"0"),"")</f>
        <v/>
      </c>
      <c r="AD1979" s="20" t="s">
        <v>830</v>
      </c>
      <c r="AE1979" s="20"/>
      <c r="AF1979" s="20"/>
      <c r="AG1979" s="20"/>
      <c r="AH1979" s="93" t="str">
        <f>IF(NOT(ISNA(VLOOKUP(B:B,ResultsTargets!A:A,1,0))),"TRUE","")</f>
        <v/>
      </c>
      <c r="AI1979" s="19" t="str">
        <f>IF(ISNA(VLOOKUP(C1979,dim_techarea!A:B,2,FALSE)),"",VLOOKUP(C1979,dim_techarea!A:B,2,FALSE))</f>
        <v>TX_PVLS</v>
      </c>
      <c r="AJ1979" s="19" t="str">
        <f>IF(ISNA(VLOOKUP(AI1979,dim_techarea!B:C,2,FALSE)),"",VLOOKUP(AI1979,dim_techarea!B:C,2,FALSE))</f>
        <v>bZOF8bon1dD</v>
      </c>
      <c r="AK1979" s="19" t="str">
        <f>IF(ISNA(VLOOKUP(TRIM(G1979),dim_targetsresults!A:B,2,FALSE)),"",VLOOKUP(TRIM(G1979),dim_targetsresults!A:C,2,FALSE))</f>
        <v>MER Results</v>
      </c>
      <c r="AL1979" s="19" t="str">
        <f>IF(ISNA(VLOOKUP(AK1979,dim_targetsresults!B:C,2,FALSE)),"",VLOOKUP(AK1979,dim_targetsresults!B:C,2,FALSE))</f>
        <v>Jh0jDM5yQ2E</v>
      </c>
      <c r="AM1979" s="19" t="str">
        <f>IF(ISNA(VLOOKUP(TRIM(D1979),dim_numeratordenominator!A:B,2,FALSE)),"",VLOOKUP(TRIM(D1979),dim_numeratordenominator!A:C,2,FALSE))</f>
        <v>Numerator</v>
      </c>
      <c r="AN1979" s="19" t="str">
        <f>IF(ISNA(VLOOKUP(AM1979,dim_numeratordenominator!B:C,2,FALSE)),"",VLOOKUP(AM1979,dim_numeratordenominator!B:C,2,FALSE))</f>
        <v>Som9NRMQqV7</v>
      </c>
      <c r="AO1979" s="19" t="str">
        <f>IF(ISNA(VLOOKUP(TRIM(E1979),dim_supporttype!A:B,2,FALSE)),"",VLOOKUP(TRIM(E1979),dim_supporttype!A:C,2,FALSE))</f>
        <v>DSD</v>
      </c>
      <c r="AP1979" s="19" t="str">
        <f>IF(ISNA(VLOOKUP(AO1979,dim_supporttype!B:C,2,FALSE)),"",VLOOKUP(AO1979,dim_supporttype!B:C,2,FALSE))</f>
        <v>iM13vdNLWKb</v>
      </c>
      <c r="AQ1979" s="19" t="str">
        <f>IF(ISNA(VLOOKUP(TRIM(F1979),dim_disaggs!A:B,2,FALSE)),"No Disagg",VLOOKUP(TRIM(F1979),dim_disaggs!A:B,2,FALSE))</f>
        <v>AgeAboveTen/Sex/Indication</v>
      </c>
      <c r="AR1979" s="19" t="str">
        <f>IF(ISNA(VLOOKUP(AQ1979,dim_disaggs!B:C,2,FALSE)),"",VLOOKUP(AQ1979,dim_disaggs!B:C,2,FALSE))</f>
        <v>Nu4MtRl3h5i</v>
      </c>
      <c r="AS1979" s="72"/>
      <c r="AT1979" s="66"/>
      <c r="AU1979" s="72" t="s">
        <v>755</v>
      </c>
      <c r="AV1979" s="73" t="s">
        <v>755</v>
      </c>
      <c r="AW1979" s="66" t="s">
        <v>755</v>
      </c>
      <c r="AX1979" s="66" t="s">
        <v>755</v>
      </c>
      <c r="AY1979" s="20"/>
      <c r="AZ1979" s="20"/>
      <c r="BA1979" s="105" t="str">
        <f t="shared" si="279"/>
        <v/>
      </c>
      <c r="BB1979" s="20" t="str">
        <f t="shared" si="280"/>
        <v/>
      </c>
      <c r="BC1979" s="20"/>
      <c r="BD1979" s="20"/>
      <c r="BE1979" s="75" t="s">
        <v>755</v>
      </c>
      <c r="BF1979" s="73" t="s">
        <v>755</v>
      </c>
      <c r="BG1979" s="55" t="s">
        <v>755</v>
      </c>
      <c r="BH1979" s="76" t="s">
        <v>755</v>
      </c>
      <c r="BI1979" s="20" t="s">
        <v>755</v>
      </c>
      <c r="BJ1979" s="20" t="s">
        <v>755</v>
      </c>
      <c r="BK1979" s="55" t="s">
        <v>755</v>
      </c>
      <c r="BL1979" s="71" t="s">
        <v>755</v>
      </c>
      <c r="BM1979" s="77" t="s">
        <v>755</v>
      </c>
      <c r="BN1979" s="78" t="s">
        <v>755</v>
      </c>
      <c r="BO1979" s="77" t="s">
        <v>755</v>
      </c>
      <c r="BP1979" s="78" t="s">
        <v>755</v>
      </c>
    </row>
    <row r="1980" spans="1:68" s="3" customFormat="1" x14ac:dyDescent="0.2">
      <c r="A1980" s="20" t="s">
        <v>95</v>
      </c>
      <c r="B1980" s="20" t="s">
        <v>159</v>
      </c>
      <c r="C1980" s="20" t="s">
        <v>147</v>
      </c>
      <c r="D1980" s="20" t="s">
        <v>1</v>
      </c>
      <c r="E1980" s="20" t="s">
        <v>78</v>
      </c>
      <c r="F1980" s="20" t="s">
        <v>153</v>
      </c>
      <c r="G1980" s="20" t="s">
        <v>20086</v>
      </c>
      <c r="H1980" s="20" t="s">
        <v>154</v>
      </c>
      <c r="I1980" s="19">
        <f t="shared" si="281"/>
        <v>38</v>
      </c>
      <c r="J1980" s="20" t="s">
        <v>755</v>
      </c>
      <c r="K1980" s="20" t="s">
        <v>174</v>
      </c>
      <c r="L1980" s="95" t="str">
        <f>IF(M1980&lt;&gt;"",IF(NOT(ISNA(INDEX(cc!B:B,MATCH(M1980,cc!A:A,0)))),INDEX(cc!B:B,MATCH(M1980,cc!A:A,0)),"0"),"")</f>
        <v>Age (10-50+, 5), Sex and Test Indication</v>
      </c>
      <c r="M1980" s="97" t="s">
        <v>178</v>
      </c>
      <c r="N1980" s="28" t="str">
        <f t="shared" si="282"/>
        <v/>
      </c>
      <c r="O1980" s="19" t="str">
        <f t="shared" si="275"/>
        <v>TX_PVLS (N, TA, AgeAboveTen/Sex/Indication): 12 Months Viral Load &lt; 1000</v>
      </c>
      <c r="P1980" s="19" t="str">
        <f t="shared" si="276"/>
        <v>TX_PVLS (N, TA, AgeAboveTen/Sex/Indication): 12 Months Viral Load &lt; 1000</v>
      </c>
      <c r="Q1980" s="19" t="str">
        <f t="shared" si="283"/>
        <v>TX_PVLS (N, TA, Age&gt;10/Sex/Indication)</v>
      </c>
      <c r="R1980" s="19" t="str">
        <f t="shared" si="277"/>
        <v>TX_PVLS_N_TA_Agegt10_Sex_Indication</v>
      </c>
      <c r="S1980" s="19" t="str">
        <f t="shared" si="278"/>
        <v>TX_PVLS_N_TA_Agegt10_Sex_Indication_</v>
      </c>
      <c r="T1980" s="19" t="b">
        <f>NOT(ISNA(VLOOKUP(B1980,dbcodes!A:B,2,FALSE)))</f>
        <v>1</v>
      </c>
      <c r="U1980" s="19" t="str">
        <f>IF(ISNA(VLOOKUP(B1980,dbcodes!A:B,2,FALSE)),des!R1594,VLOOKUP(B1980,dbcodes!A:B,2,FALSE))</f>
        <v>TX_PVLS_N_TA_Agegt10_Sex_Indication</v>
      </c>
      <c r="V1980" s="20"/>
      <c r="W1980" s="107" t="str">
        <f>IF(ISNA(VLOOKUP(C1980,descriptions!A:B,2,FALSE)),des!V1594,IF(G1980=" TARGET","Target ","")&amp;VLOOKUP(C1980,descriptions!A:B,2,FALSE))</f>
        <v>Number of adult and pediatric ART patients with a viral load result documented in the patient medical record and /or laboratory records  in the past 12 months</v>
      </c>
      <c r="X1980" s="20" t="s">
        <v>4</v>
      </c>
      <c r="Y1980" s="20" t="s">
        <v>831</v>
      </c>
      <c r="Z1980" s="20" t="s">
        <v>836</v>
      </c>
      <c r="AA1980" s="20" t="s">
        <v>102</v>
      </c>
      <c r="AB1980" s="20" t="s">
        <v>755</v>
      </c>
      <c r="AC1980" s="19" t="str">
        <f>IF(AB1980&lt;&gt;"",IF(NOT(ISNA(INDEX(os!A:A,MATCH(AB1980,os!B:B,0)))),INDEX(os!A:A,MATCH(AB1980,os!B:B,0)),"0"),"")</f>
        <v/>
      </c>
      <c r="AD1980" s="20" t="s">
        <v>830</v>
      </c>
      <c r="AE1980" s="20"/>
      <c r="AF1980" s="20"/>
      <c r="AG1980" s="20"/>
      <c r="AH1980" s="93" t="str">
        <f>IF(NOT(ISNA(VLOOKUP(B:B,ResultsTargets!A:A,1,0))),"TRUE","")</f>
        <v/>
      </c>
      <c r="AI1980" s="19" t="str">
        <f>IF(ISNA(VLOOKUP(C1980,dim_techarea!A:B,2,FALSE)),"",VLOOKUP(C1980,dim_techarea!A:B,2,FALSE))</f>
        <v>TX_PVLS</v>
      </c>
      <c r="AJ1980" s="19" t="str">
        <f>IF(ISNA(VLOOKUP(AI1980,dim_techarea!B:C,2,FALSE)),"",VLOOKUP(AI1980,dim_techarea!B:C,2,FALSE))</f>
        <v>bZOF8bon1dD</v>
      </c>
      <c r="AK1980" s="19" t="str">
        <f>IF(ISNA(VLOOKUP(TRIM(G1980),dim_targetsresults!A:B,2,FALSE)),"",VLOOKUP(TRIM(G1980),dim_targetsresults!A:C,2,FALSE))</f>
        <v>MER Results</v>
      </c>
      <c r="AL1980" s="19" t="str">
        <f>IF(ISNA(VLOOKUP(AK1980,dim_targetsresults!B:C,2,FALSE)),"",VLOOKUP(AK1980,dim_targetsresults!B:C,2,FALSE))</f>
        <v>Jh0jDM5yQ2E</v>
      </c>
      <c r="AM1980" s="19" t="str">
        <f>IF(ISNA(VLOOKUP(TRIM(D1980),dim_numeratordenominator!A:B,2,FALSE)),"",VLOOKUP(TRIM(D1980),dim_numeratordenominator!A:C,2,FALSE))</f>
        <v>Numerator</v>
      </c>
      <c r="AN1980" s="19" t="str">
        <f>IF(ISNA(VLOOKUP(AM1980,dim_numeratordenominator!B:C,2,FALSE)),"",VLOOKUP(AM1980,dim_numeratordenominator!B:C,2,FALSE))</f>
        <v>Som9NRMQqV7</v>
      </c>
      <c r="AO1980" s="19" t="str">
        <f>IF(ISNA(VLOOKUP(TRIM(E1980),dim_supporttype!A:B,2,FALSE)),"",VLOOKUP(TRIM(E1980),dim_supporttype!A:C,2,FALSE))</f>
        <v>TA</v>
      </c>
      <c r="AP1980" s="19" t="str">
        <f>IF(ISNA(VLOOKUP(AO1980,dim_supporttype!B:C,2,FALSE)),"",VLOOKUP(AO1980,dim_supporttype!B:C,2,FALSE))</f>
        <v>cRAGKdWIDn4</v>
      </c>
      <c r="AQ1980" s="19" t="str">
        <f>IF(ISNA(VLOOKUP(TRIM(F1980),dim_disaggs!A:B,2,FALSE)),"No Disagg",VLOOKUP(TRIM(F1980),dim_disaggs!A:B,2,FALSE))</f>
        <v>AgeAboveTen/Sex/Indication</v>
      </c>
      <c r="AR1980" s="19" t="str">
        <f>IF(ISNA(VLOOKUP(AQ1980,dim_disaggs!B:C,2,FALSE)),"",VLOOKUP(AQ1980,dim_disaggs!B:C,2,FALSE))</f>
        <v>Nu4MtRl3h5i</v>
      </c>
      <c r="AS1980" s="72"/>
      <c r="AT1980" s="66"/>
      <c r="AU1980" s="72" t="s">
        <v>755</v>
      </c>
      <c r="AV1980" s="73" t="s">
        <v>755</v>
      </c>
      <c r="AW1980" s="66" t="s">
        <v>755</v>
      </c>
      <c r="AX1980" s="66" t="s">
        <v>755</v>
      </c>
      <c r="AY1980" s="20"/>
      <c r="AZ1980" s="20"/>
      <c r="BA1980" s="105" t="str">
        <f t="shared" si="279"/>
        <v/>
      </c>
      <c r="BB1980" s="20" t="str">
        <f t="shared" si="280"/>
        <v/>
      </c>
      <c r="BC1980" s="20"/>
      <c r="BD1980" s="20"/>
      <c r="BE1980" s="75" t="s">
        <v>755</v>
      </c>
      <c r="BF1980" s="73" t="s">
        <v>755</v>
      </c>
      <c r="BG1980" s="55" t="s">
        <v>755</v>
      </c>
      <c r="BH1980" s="76" t="s">
        <v>755</v>
      </c>
      <c r="BI1980" s="20" t="s">
        <v>755</v>
      </c>
      <c r="BJ1980" s="20" t="s">
        <v>755</v>
      </c>
      <c r="BK1980" s="55" t="s">
        <v>755</v>
      </c>
      <c r="BL1980" s="71" t="s">
        <v>755</v>
      </c>
      <c r="BM1980" s="77" t="s">
        <v>755</v>
      </c>
      <c r="BN1980" s="78" t="s">
        <v>755</v>
      </c>
      <c r="BO1980" s="77" t="s">
        <v>755</v>
      </c>
      <c r="BP1980" s="78" t="s">
        <v>755</v>
      </c>
    </row>
    <row r="1981" spans="1:68" s="3" customFormat="1" x14ac:dyDescent="0.2">
      <c r="A1981" s="20" t="s">
        <v>95</v>
      </c>
      <c r="B1981" s="20" t="s">
        <v>152</v>
      </c>
      <c r="C1981" s="20" t="s">
        <v>147</v>
      </c>
      <c r="D1981" s="20" t="s">
        <v>1</v>
      </c>
      <c r="E1981" s="20" t="s">
        <v>77</v>
      </c>
      <c r="F1981" s="20" t="s">
        <v>156</v>
      </c>
      <c r="G1981" s="20" t="s">
        <v>20086</v>
      </c>
      <c r="H1981" s="20" t="s">
        <v>157</v>
      </c>
      <c r="I1981" s="19">
        <f t="shared" si="281"/>
        <v>35</v>
      </c>
      <c r="J1981" s="20" t="s">
        <v>755</v>
      </c>
      <c r="K1981" s="20" t="s">
        <v>174</v>
      </c>
      <c r="L1981" s="95" t="str">
        <f>IF(M1981&lt;&gt;"",IF(NOT(ISNA(INDEX(cc!B:B,MATCH(M1981,cc!A:A,0)))),INDEX(cc!B:B,MATCH(M1981,cc!A:A,0)),"0"),"")</f>
        <v>Age (&lt;1-9, 2) and Test Indication</v>
      </c>
      <c r="M1981" s="97" t="s">
        <v>177</v>
      </c>
      <c r="N1981" s="28" t="str">
        <f t="shared" si="282"/>
        <v/>
      </c>
      <c r="O1981" s="19" t="str">
        <f t="shared" si="275"/>
        <v>TX_PVLS (N, DSD, AgeLessThanTen/Indication): 12 Months Viral Load &lt; 1000</v>
      </c>
      <c r="P1981" s="19" t="str">
        <f t="shared" si="276"/>
        <v>TX_PVLS (N, DSD, AgeLessThanTen/Indication): 12 Months Viral Load &lt; 1000</v>
      </c>
      <c r="Q1981" s="19" t="str">
        <f t="shared" si="283"/>
        <v>TX_PVLS (N, DSD, Age&lt;10/Indication)</v>
      </c>
      <c r="R1981" s="19" t="str">
        <f t="shared" si="277"/>
        <v>TX_PVLS_N_DSD_Agelt10_Indication</v>
      </c>
      <c r="S1981" s="19" t="str">
        <f t="shared" si="278"/>
        <v>TX_PVLS_N_DSD_Agelt10_Indication_</v>
      </c>
      <c r="T1981" s="19" t="b">
        <f>NOT(ISNA(VLOOKUP(B1981,dbcodes!A:B,2,FALSE)))</f>
        <v>1</v>
      </c>
      <c r="U1981" s="19" t="str">
        <f>IF(ISNA(VLOOKUP(B1981,dbcodes!A:B,2,FALSE)),des!R1595,VLOOKUP(B1981,dbcodes!A:B,2,FALSE))</f>
        <v>TX_PVLS_N_DSD_Agelt10_Indication</v>
      </c>
      <c r="V1981" s="20"/>
      <c r="W1981" s="107" t="str">
        <f>IF(ISNA(VLOOKUP(C1981,descriptions!A:B,2,FALSE)),des!V1595,IF(G1981=" TARGET","Target ","")&amp;VLOOKUP(C1981,descriptions!A:B,2,FALSE))</f>
        <v>Number of adult and pediatric ART patients with a viral load result documented in the patient medical record and /or laboratory records  in the past 12 months</v>
      </c>
      <c r="X1981" s="20" t="s">
        <v>4</v>
      </c>
      <c r="Y1981" s="20" t="s">
        <v>831</v>
      </c>
      <c r="Z1981" s="20" t="s">
        <v>836</v>
      </c>
      <c r="AA1981" s="20" t="s">
        <v>102</v>
      </c>
      <c r="AB1981" s="20" t="s">
        <v>755</v>
      </c>
      <c r="AC1981" s="19" t="str">
        <f>IF(AB1981&lt;&gt;"",IF(NOT(ISNA(INDEX(os!A:A,MATCH(AB1981,os!B:B,0)))),INDEX(os!A:A,MATCH(AB1981,os!B:B,0)),"0"),"")</f>
        <v/>
      </c>
      <c r="AD1981" s="20" t="s">
        <v>830</v>
      </c>
      <c r="AE1981" s="20"/>
      <c r="AF1981" s="20"/>
      <c r="AG1981" s="20"/>
      <c r="AH1981" s="93" t="str">
        <f>IF(NOT(ISNA(VLOOKUP(B:B,ResultsTargets!A:A,1,0))),"TRUE","")</f>
        <v/>
      </c>
      <c r="AI1981" s="19" t="str">
        <f>IF(ISNA(VLOOKUP(C1981,dim_techarea!A:B,2,FALSE)),"",VLOOKUP(C1981,dim_techarea!A:B,2,FALSE))</f>
        <v>TX_PVLS</v>
      </c>
      <c r="AJ1981" s="19" t="str">
        <f>IF(ISNA(VLOOKUP(AI1981,dim_techarea!B:C,2,FALSE)),"",VLOOKUP(AI1981,dim_techarea!B:C,2,FALSE))</f>
        <v>bZOF8bon1dD</v>
      </c>
      <c r="AK1981" s="19" t="str">
        <f>IF(ISNA(VLOOKUP(TRIM(G1981),dim_targetsresults!A:B,2,FALSE)),"",VLOOKUP(TRIM(G1981),dim_targetsresults!A:C,2,FALSE))</f>
        <v>MER Results</v>
      </c>
      <c r="AL1981" s="19" t="str">
        <f>IF(ISNA(VLOOKUP(AK1981,dim_targetsresults!B:C,2,FALSE)),"",VLOOKUP(AK1981,dim_targetsresults!B:C,2,FALSE))</f>
        <v>Jh0jDM5yQ2E</v>
      </c>
      <c r="AM1981" s="19" t="str">
        <f>IF(ISNA(VLOOKUP(TRIM(D1981),dim_numeratordenominator!A:B,2,FALSE)),"",VLOOKUP(TRIM(D1981),dim_numeratordenominator!A:C,2,FALSE))</f>
        <v>Numerator</v>
      </c>
      <c r="AN1981" s="19" t="str">
        <f>IF(ISNA(VLOOKUP(AM1981,dim_numeratordenominator!B:C,2,FALSE)),"",VLOOKUP(AM1981,dim_numeratordenominator!B:C,2,FALSE))</f>
        <v>Som9NRMQqV7</v>
      </c>
      <c r="AO1981" s="19" t="str">
        <f>IF(ISNA(VLOOKUP(TRIM(E1981),dim_supporttype!A:B,2,FALSE)),"",VLOOKUP(TRIM(E1981),dim_supporttype!A:C,2,FALSE))</f>
        <v>DSD</v>
      </c>
      <c r="AP1981" s="19" t="str">
        <f>IF(ISNA(VLOOKUP(AO1981,dim_supporttype!B:C,2,FALSE)),"",VLOOKUP(AO1981,dim_supporttype!B:C,2,FALSE))</f>
        <v>iM13vdNLWKb</v>
      </c>
      <c r="AQ1981" s="19" t="str">
        <f>IF(ISNA(VLOOKUP(TRIM(F1981),dim_disaggs!A:B,2,FALSE)),"No Disagg",VLOOKUP(TRIM(F1981),dim_disaggs!A:B,2,FALSE))</f>
        <v>AgeLessThanTen/Indication</v>
      </c>
      <c r="AR1981" s="19" t="str">
        <f>IF(ISNA(VLOOKUP(AQ1981,dim_disaggs!B:C,2,FALSE)),"",VLOOKUP(AQ1981,dim_disaggs!B:C,2,FALSE))</f>
        <v>wCBqReovNMt</v>
      </c>
      <c r="AS1981" s="72"/>
      <c r="AT1981" s="66"/>
      <c r="AU1981" s="72" t="s">
        <v>755</v>
      </c>
      <c r="AV1981" s="73" t="s">
        <v>755</v>
      </c>
      <c r="AW1981" s="66" t="s">
        <v>755</v>
      </c>
      <c r="AX1981" s="66" t="s">
        <v>755</v>
      </c>
      <c r="AY1981" s="20"/>
      <c r="AZ1981" s="20"/>
      <c r="BA1981" s="105" t="str">
        <f t="shared" si="279"/>
        <v/>
      </c>
      <c r="BB1981" s="20" t="str">
        <f t="shared" si="280"/>
        <v/>
      </c>
      <c r="BC1981" s="20"/>
      <c r="BD1981" s="20"/>
      <c r="BE1981" s="75" t="s">
        <v>755</v>
      </c>
      <c r="BF1981" s="73" t="s">
        <v>755</v>
      </c>
      <c r="BG1981" s="55" t="s">
        <v>755</v>
      </c>
      <c r="BH1981" s="76" t="s">
        <v>755</v>
      </c>
      <c r="BI1981" s="20" t="s">
        <v>755</v>
      </c>
      <c r="BJ1981" s="20" t="s">
        <v>755</v>
      </c>
      <c r="BK1981" s="55" t="s">
        <v>755</v>
      </c>
      <c r="BL1981" s="71" t="s">
        <v>755</v>
      </c>
      <c r="BM1981" s="77" t="s">
        <v>755</v>
      </c>
      <c r="BN1981" s="78" t="s">
        <v>755</v>
      </c>
      <c r="BO1981" s="77" t="s">
        <v>755</v>
      </c>
      <c r="BP1981" s="78" t="s">
        <v>755</v>
      </c>
    </row>
    <row r="1982" spans="1:68" s="3" customFormat="1" x14ac:dyDescent="0.2">
      <c r="A1982" s="20" t="s">
        <v>95</v>
      </c>
      <c r="B1982" s="20" t="s">
        <v>158</v>
      </c>
      <c r="C1982" s="20" t="s">
        <v>147</v>
      </c>
      <c r="D1982" s="20" t="s">
        <v>1</v>
      </c>
      <c r="E1982" s="20" t="s">
        <v>78</v>
      </c>
      <c r="F1982" s="20" t="s">
        <v>156</v>
      </c>
      <c r="G1982" s="20" t="s">
        <v>20086</v>
      </c>
      <c r="H1982" s="20" t="s">
        <v>157</v>
      </c>
      <c r="I1982" s="19">
        <f t="shared" si="281"/>
        <v>34</v>
      </c>
      <c r="J1982" s="20" t="s">
        <v>755</v>
      </c>
      <c r="K1982" s="20" t="s">
        <v>174</v>
      </c>
      <c r="L1982" s="95" t="str">
        <f>IF(M1982&lt;&gt;"",IF(NOT(ISNA(INDEX(cc!B:B,MATCH(M1982,cc!A:A,0)))),INDEX(cc!B:B,MATCH(M1982,cc!A:A,0)),"0"),"")</f>
        <v>Age (&lt;1-9, 2) and Test Indication</v>
      </c>
      <c r="M1982" s="97" t="s">
        <v>177</v>
      </c>
      <c r="N1982" s="28" t="str">
        <f t="shared" si="282"/>
        <v/>
      </c>
      <c r="O1982" s="19" t="str">
        <f t="shared" si="275"/>
        <v>TX_PVLS (N, TA, AgeLessThanTen/Indication): 12 Months Viral Load &lt; 1000</v>
      </c>
      <c r="P1982" s="19" t="str">
        <f t="shared" si="276"/>
        <v>TX_PVLS (N, TA, AgeLessThanTen/Indication): 12 Months Viral Load &lt; 1000</v>
      </c>
      <c r="Q1982" s="19" t="str">
        <f t="shared" si="283"/>
        <v>TX_PVLS (N, TA, Age&lt;10/Indication)</v>
      </c>
      <c r="R1982" s="19" t="str">
        <f t="shared" si="277"/>
        <v>TX_PVLS_N_TA_Agelt10_Indication</v>
      </c>
      <c r="S1982" s="19" t="str">
        <f t="shared" si="278"/>
        <v>TX_PVLS_N_TA_Agelt10_Indication_</v>
      </c>
      <c r="T1982" s="19" t="b">
        <f>NOT(ISNA(VLOOKUP(B1982,dbcodes!A:B,2,FALSE)))</f>
        <v>1</v>
      </c>
      <c r="U1982" s="19" t="str">
        <f>IF(ISNA(VLOOKUP(B1982,dbcodes!A:B,2,FALSE)),des!R1596,VLOOKUP(B1982,dbcodes!A:B,2,FALSE))</f>
        <v>TX_PVLS_N_TA_Agelt10_Indication</v>
      </c>
      <c r="V1982" s="20"/>
      <c r="W1982" s="107" t="str">
        <f>IF(ISNA(VLOOKUP(C1982,descriptions!A:B,2,FALSE)),des!V1596,IF(G1982=" TARGET","Target ","")&amp;VLOOKUP(C1982,descriptions!A:B,2,FALSE))</f>
        <v>Number of adult and pediatric ART patients with a viral load result documented in the patient medical record and /or laboratory records  in the past 12 months</v>
      </c>
      <c r="X1982" s="20" t="s">
        <v>4</v>
      </c>
      <c r="Y1982" s="20" t="s">
        <v>831</v>
      </c>
      <c r="Z1982" s="20" t="s">
        <v>836</v>
      </c>
      <c r="AA1982" s="20" t="s">
        <v>102</v>
      </c>
      <c r="AB1982" s="20" t="s">
        <v>755</v>
      </c>
      <c r="AC1982" s="19" t="str">
        <f>IF(AB1982&lt;&gt;"",IF(NOT(ISNA(INDEX(os!A:A,MATCH(AB1982,os!B:B,0)))),INDEX(os!A:A,MATCH(AB1982,os!B:B,0)),"0"),"")</f>
        <v/>
      </c>
      <c r="AD1982" s="20" t="s">
        <v>830</v>
      </c>
      <c r="AE1982" s="20"/>
      <c r="AF1982" s="20"/>
      <c r="AG1982" s="20"/>
      <c r="AH1982" s="93" t="str">
        <f>IF(NOT(ISNA(VLOOKUP(B:B,ResultsTargets!A:A,1,0))),"TRUE","")</f>
        <v/>
      </c>
      <c r="AI1982" s="19" t="str">
        <f>IF(ISNA(VLOOKUP(C1982,dim_techarea!A:B,2,FALSE)),"",VLOOKUP(C1982,dim_techarea!A:B,2,FALSE))</f>
        <v>TX_PVLS</v>
      </c>
      <c r="AJ1982" s="19" t="str">
        <f>IF(ISNA(VLOOKUP(AI1982,dim_techarea!B:C,2,FALSE)),"",VLOOKUP(AI1982,dim_techarea!B:C,2,FALSE))</f>
        <v>bZOF8bon1dD</v>
      </c>
      <c r="AK1982" s="19" t="str">
        <f>IF(ISNA(VLOOKUP(TRIM(G1982),dim_targetsresults!A:B,2,FALSE)),"",VLOOKUP(TRIM(G1982),dim_targetsresults!A:C,2,FALSE))</f>
        <v>MER Results</v>
      </c>
      <c r="AL1982" s="19" t="str">
        <f>IF(ISNA(VLOOKUP(AK1982,dim_targetsresults!B:C,2,FALSE)),"",VLOOKUP(AK1982,dim_targetsresults!B:C,2,FALSE))</f>
        <v>Jh0jDM5yQ2E</v>
      </c>
      <c r="AM1982" s="19" t="str">
        <f>IF(ISNA(VLOOKUP(TRIM(D1982),dim_numeratordenominator!A:B,2,FALSE)),"",VLOOKUP(TRIM(D1982),dim_numeratordenominator!A:C,2,FALSE))</f>
        <v>Numerator</v>
      </c>
      <c r="AN1982" s="19" t="str">
        <f>IF(ISNA(VLOOKUP(AM1982,dim_numeratordenominator!B:C,2,FALSE)),"",VLOOKUP(AM1982,dim_numeratordenominator!B:C,2,FALSE))</f>
        <v>Som9NRMQqV7</v>
      </c>
      <c r="AO1982" s="19" t="str">
        <f>IF(ISNA(VLOOKUP(TRIM(E1982),dim_supporttype!A:B,2,FALSE)),"",VLOOKUP(TRIM(E1982),dim_supporttype!A:C,2,FALSE))</f>
        <v>TA</v>
      </c>
      <c r="AP1982" s="19" t="str">
        <f>IF(ISNA(VLOOKUP(AO1982,dim_supporttype!B:C,2,FALSE)),"",VLOOKUP(AO1982,dim_supporttype!B:C,2,FALSE))</f>
        <v>cRAGKdWIDn4</v>
      </c>
      <c r="AQ1982" s="19" t="str">
        <f>IF(ISNA(VLOOKUP(TRIM(F1982),dim_disaggs!A:B,2,FALSE)),"No Disagg",VLOOKUP(TRIM(F1982),dim_disaggs!A:B,2,FALSE))</f>
        <v>AgeLessThanTen/Indication</v>
      </c>
      <c r="AR1982" s="19" t="str">
        <f>IF(ISNA(VLOOKUP(AQ1982,dim_disaggs!B:C,2,FALSE)),"",VLOOKUP(AQ1982,dim_disaggs!B:C,2,FALSE))</f>
        <v>wCBqReovNMt</v>
      </c>
      <c r="AS1982" s="72"/>
      <c r="AT1982" s="66"/>
      <c r="AU1982" s="72" t="s">
        <v>755</v>
      </c>
      <c r="AV1982" s="73" t="s">
        <v>755</v>
      </c>
      <c r="AW1982" s="66" t="s">
        <v>755</v>
      </c>
      <c r="AX1982" s="66" t="s">
        <v>755</v>
      </c>
      <c r="AY1982" s="20"/>
      <c r="AZ1982" s="20"/>
      <c r="BA1982" s="105" t="str">
        <f t="shared" si="279"/>
        <v/>
      </c>
      <c r="BB1982" s="20" t="str">
        <f t="shared" si="280"/>
        <v/>
      </c>
      <c r="BC1982" s="20"/>
      <c r="BD1982" s="20"/>
      <c r="BE1982" s="75" t="s">
        <v>755</v>
      </c>
      <c r="BF1982" s="73" t="s">
        <v>755</v>
      </c>
      <c r="BG1982" s="55" t="s">
        <v>755</v>
      </c>
      <c r="BH1982" s="76" t="s">
        <v>755</v>
      </c>
      <c r="BI1982" s="20" t="s">
        <v>755</v>
      </c>
      <c r="BJ1982" s="20" t="s">
        <v>755</v>
      </c>
      <c r="BK1982" s="55" t="s">
        <v>755</v>
      </c>
      <c r="BL1982" s="71" t="s">
        <v>755</v>
      </c>
      <c r="BM1982" s="77" t="s">
        <v>755</v>
      </c>
      <c r="BN1982" s="78" t="s">
        <v>755</v>
      </c>
      <c r="BO1982" s="77" t="s">
        <v>755</v>
      </c>
      <c r="BP1982" s="78" t="s">
        <v>755</v>
      </c>
    </row>
    <row r="1983" spans="1:68" s="3" customFormat="1" x14ac:dyDescent="0.2">
      <c r="A1983" s="20" t="s">
        <v>95</v>
      </c>
      <c r="B1983" s="20" t="s">
        <v>146</v>
      </c>
      <c r="C1983" s="20" t="s">
        <v>147</v>
      </c>
      <c r="D1983" s="20" t="s">
        <v>1</v>
      </c>
      <c r="E1983" s="20" t="s">
        <v>77</v>
      </c>
      <c r="F1983" s="20" t="s">
        <v>20037</v>
      </c>
      <c r="G1983" s="20" t="s">
        <v>20086</v>
      </c>
      <c r="H1983" s="20" t="s">
        <v>20038</v>
      </c>
      <c r="I1983" s="19">
        <f t="shared" si="281"/>
        <v>40</v>
      </c>
      <c r="J1983" s="20" t="s">
        <v>205</v>
      </c>
      <c r="K1983" s="20" t="s">
        <v>174</v>
      </c>
      <c r="L1983" s="95" t="str">
        <f>IF(M1983&lt;&gt;"",IF(NOT(ISNA(INDEX(cc!B:B,MATCH(M1983,cc!A:A,0)))),INDEX(cc!B:B,MATCH(M1983,cc!A:A,0)),"0"),"")</f>
        <v>Test Indication w/ Undocumented and HIV Status (Positive)</v>
      </c>
      <c r="M1983" s="97" t="s">
        <v>179</v>
      </c>
      <c r="N1983" s="28" t="str">
        <f t="shared" si="282"/>
        <v/>
      </c>
      <c r="O1983" s="19" t="str">
        <f t="shared" si="275"/>
        <v>TX_PVLS (N, DSD, RoutineTargeted/HIVStatus) v2: 12 Months Viral Load &lt; 1000</v>
      </c>
      <c r="P1983" s="19" t="str">
        <f t="shared" si="276"/>
        <v>TX_PVLS (N, DSD, RoutineTargeted/HIVStatus) v2: 12 Months Viral Load &lt; 1000</v>
      </c>
      <c r="Q1983" s="19" t="str">
        <f t="shared" si="283"/>
        <v>TX_PVLS (N, DSD, RoutineTargeted/HIV) v2</v>
      </c>
      <c r="R1983" s="19" t="str">
        <f t="shared" si="277"/>
        <v>TX_PVLS_N_DSD_RoutineTargeted_HIV_v2</v>
      </c>
      <c r="S1983" s="19" t="str">
        <f t="shared" si="278"/>
        <v>TX_PVLS_N_DSD_RoutineTargeted_HIV_v2</v>
      </c>
      <c r="T1983" s="19" t="b">
        <f>NOT(ISNA(VLOOKUP(B1983,dbcodes!A:B,2,FALSE)))</f>
        <v>1</v>
      </c>
      <c r="U1983" s="19" t="str">
        <f>IF(ISNA(VLOOKUP(B1983,dbcodes!A:B,2,FALSE)),des!R1603,VLOOKUP(B1983,dbcodes!A:B,2,FALSE))</f>
        <v>TX_PVLS_N_DSD_RoutineTargeted_v2</v>
      </c>
      <c r="V1983" s="20"/>
      <c r="W1983" s="107" t="str">
        <f>IF(ISNA(VLOOKUP(C1983,descriptions!A:B,2,FALSE)),des!V1603,IF(G1983=" TARGET","Target ","")&amp;VLOOKUP(C1983,descriptions!A:B,2,FALSE))</f>
        <v>Number of adult and pediatric ART patients with a viral load result documented in the patient medical record and /or laboratory records  in the past 12 months</v>
      </c>
      <c r="X1983" s="20" t="s">
        <v>4</v>
      </c>
      <c r="Y1983" s="20" t="s">
        <v>831</v>
      </c>
      <c r="Z1983" s="20" t="s">
        <v>836</v>
      </c>
      <c r="AA1983" s="20" t="s">
        <v>102</v>
      </c>
      <c r="AB1983" s="20" t="s">
        <v>755</v>
      </c>
      <c r="AC1983" s="19" t="str">
        <f>IF(AB1983&lt;&gt;"",IF(NOT(ISNA(INDEX(os!A:A,MATCH(AB1983,os!B:B,0)))),INDEX(os!A:A,MATCH(AB1983,os!B:B,0)),"0"),"")</f>
        <v/>
      </c>
      <c r="AD1983" s="20" t="s">
        <v>830</v>
      </c>
      <c r="AE1983" s="20"/>
      <c r="AF1983" s="20"/>
      <c r="AG1983" s="20"/>
      <c r="AH1983" s="93" t="str">
        <f>IF(NOT(ISNA(VLOOKUP(B:B,ResultsTargets!A:A,1,0))),"TRUE","")</f>
        <v/>
      </c>
      <c r="AI1983" s="19" t="str">
        <f>IF(ISNA(VLOOKUP(C1983,dim_techarea!A:B,2,FALSE)),"",VLOOKUP(C1983,dim_techarea!A:B,2,FALSE))</f>
        <v>TX_PVLS</v>
      </c>
      <c r="AJ1983" s="19" t="str">
        <f>IF(ISNA(VLOOKUP(AI1983,dim_techarea!B:C,2,FALSE)),"",VLOOKUP(AI1983,dim_techarea!B:C,2,FALSE))</f>
        <v>bZOF8bon1dD</v>
      </c>
      <c r="AK1983" s="19" t="str">
        <f>IF(ISNA(VLOOKUP(TRIM(G1983),dim_targetsresults!A:B,2,FALSE)),"",VLOOKUP(TRIM(G1983),dim_targetsresults!A:C,2,FALSE))</f>
        <v>MER Results</v>
      </c>
      <c r="AL1983" s="19" t="str">
        <f>IF(ISNA(VLOOKUP(AK1983,dim_targetsresults!B:C,2,FALSE)),"",VLOOKUP(AK1983,dim_targetsresults!B:C,2,FALSE))</f>
        <v>Jh0jDM5yQ2E</v>
      </c>
      <c r="AM1983" s="19" t="str">
        <f>IF(ISNA(VLOOKUP(TRIM(D1983),dim_numeratordenominator!A:B,2,FALSE)),"",VLOOKUP(TRIM(D1983),dim_numeratordenominator!A:C,2,FALSE))</f>
        <v>Numerator</v>
      </c>
      <c r="AN1983" s="19" t="str">
        <f>IF(ISNA(VLOOKUP(AM1983,dim_numeratordenominator!B:C,2,FALSE)),"",VLOOKUP(AM1983,dim_numeratordenominator!B:C,2,FALSE))</f>
        <v>Som9NRMQqV7</v>
      </c>
      <c r="AO1983" s="19" t="str">
        <f>IF(ISNA(VLOOKUP(TRIM(E1983),dim_supporttype!A:B,2,FALSE)),"",VLOOKUP(TRIM(E1983),dim_supporttype!A:C,2,FALSE))</f>
        <v>DSD</v>
      </c>
      <c r="AP1983" s="19" t="str">
        <f>IF(ISNA(VLOOKUP(AO1983,dim_supporttype!B:C,2,FALSE)),"",VLOOKUP(AO1983,dim_supporttype!B:C,2,FALSE))</f>
        <v>iM13vdNLWKb</v>
      </c>
      <c r="AQ1983" s="19" t="str">
        <f>IF(ISNA(VLOOKUP(TRIM(F1983),dim_disaggs!A:B,2,FALSE)),"No Disagg",VLOOKUP(TRIM(F1983),dim_disaggs!A:B,2,FALSE))</f>
        <v>RoutineTargeted/HIVStatus</v>
      </c>
      <c r="AR1983" s="19" t="str">
        <f>IF(ISNA(VLOOKUP(AQ1983,dim_disaggs!B:C,2,FALSE)),"",VLOOKUP(AQ1983,dim_disaggs!B:C,2,FALSE))</f>
        <v>efoBLDIh0M4</v>
      </c>
      <c r="AS1983" s="72"/>
      <c r="AT1983" s="66"/>
      <c r="AU1983" s="72" t="s">
        <v>755</v>
      </c>
      <c r="AV1983" s="73" t="s">
        <v>755</v>
      </c>
      <c r="AW1983" s="66" t="s">
        <v>755</v>
      </c>
      <c r="AX1983" s="66" t="s">
        <v>755</v>
      </c>
      <c r="AY1983" s="20"/>
      <c r="AZ1983" s="20"/>
      <c r="BA1983" s="105" t="str">
        <f t="shared" si="279"/>
        <v>Top Level Numerator</v>
      </c>
      <c r="BB1983" s="20" t="str">
        <f t="shared" si="280"/>
        <v>PE5QVF0w4xj</v>
      </c>
      <c r="BC1983" s="20"/>
      <c r="BD1983" s="20"/>
      <c r="BE1983" s="75" t="s">
        <v>755</v>
      </c>
      <c r="BF1983" s="73" t="s">
        <v>755</v>
      </c>
      <c r="BG1983" s="55" t="s">
        <v>20424</v>
      </c>
      <c r="BH1983" s="76" t="s">
        <v>20422</v>
      </c>
      <c r="BI1983" s="20" t="s">
        <v>20420</v>
      </c>
      <c r="BJ1983" s="20" t="s">
        <v>20426</v>
      </c>
      <c r="BK1983" s="55" t="s">
        <v>755</v>
      </c>
      <c r="BL1983" s="71" t="s">
        <v>755</v>
      </c>
      <c r="BM1983" s="77" t="s">
        <v>755</v>
      </c>
      <c r="BN1983" s="78" t="s">
        <v>755</v>
      </c>
      <c r="BO1983" s="77" t="s">
        <v>755</v>
      </c>
      <c r="BP1983" s="78" t="s">
        <v>755</v>
      </c>
    </row>
    <row r="1984" spans="1:68" s="3" customFormat="1" x14ac:dyDescent="0.2">
      <c r="A1984" s="20" t="s">
        <v>95</v>
      </c>
      <c r="B1984" s="20" t="s">
        <v>148</v>
      </c>
      <c r="C1984" s="20" t="s">
        <v>147</v>
      </c>
      <c r="D1984" s="20" t="s">
        <v>1</v>
      </c>
      <c r="E1984" s="20" t="s">
        <v>78</v>
      </c>
      <c r="F1984" s="20" t="s">
        <v>20037</v>
      </c>
      <c r="G1984" s="20" t="s">
        <v>20086</v>
      </c>
      <c r="H1984" s="20" t="s">
        <v>20038</v>
      </c>
      <c r="I1984" s="19">
        <f t="shared" si="281"/>
        <v>39</v>
      </c>
      <c r="J1984" s="20" t="s">
        <v>205</v>
      </c>
      <c r="K1984" s="20" t="s">
        <v>174</v>
      </c>
      <c r="L1984" s="95" t="str">
        <f>IF(M1984&lt;&gt;"",IF(NOT(ISNA(INDEX(cc!B:B,MATCH(M1984,cc!A:A,0)))),INDEX(cc!B:B,MATCH(M1984,cc!A:A,0)),"0"),"")</f>
        <v>Test Indication w/ Undocumented and HIV Status (Positive)</v>
      </c>
      <c r="M1984" s="97" t="s">
        <v>179</v>
      </c>
      <c r="N1984" s="28" t="str">
        <f t="shared" si="282"/>
        <v/>
      </c>
      <c r="O1984" s="19" t="str">
        <f t="shared" si="275"/>
        <v>TX_PVLS (N, TA, RoutineTargeted/HIVStatus) v2: 12 Months Viral Load &lt; 1000</v>
      </c>
      <c r="P1984" s="19" t="str">
        <f t="shared" si="276"/>
        <v>TX_PVLS (N, TA, RoutineTargeted/HIVStatus) v2: 12 Months Viral Load &lt; 1000</v>
      </c>
      <c r="Q1984" s="19" t="str">
        <f t="shared" si="283"/>
        <v>TX_PVLS (N, TA, RoutineTargeted/HIV) v2</v>
      </c>
      <c r="R1984" s="19" t="str">
        <f t="shared" si="277"/>
        <v>TX_PVLS_N_TA_RoutineTargeted_HIV_v2</v>
      </c>
      <c r="S1984" s="19" t="str">
        <f t="shared" si="278"/>
        <v>TX_PVLS_N_TA_RoutineTargeted_HIV_v2</v>
      </c>
      <c r="T1984" s="19" t="b">
        <f>NOT(ISNA(VLOOKUP(B1984,dbcodes!A:B,2,FALSE)))</f>
        <v>1</v>
      </c>
      <c r="U1984" s="19" t="str">
        <f>IF(ISNA(VLOOKUP(B1984,dbcodes!A:B,2,FALSE)),des!R1604,VLOOKUP(B1984,dbcodes!A:B,2,FALSE))</f>
        <v>TX_PVLS_N_TA_RoutineTargeted_v2</v>
      </c>
      <c r="V1984" s="20"/>
      <c r="W1984" s="107" t="str">
        <f>IF(ISNA(VLOOKUP(C1984,descriptions!A:B,2,FALSE)),des!V1604,IF(G1984=" TARGET","Target ","")&amp;VLOOKUP(C1984,descriptions!A:B,2,FALSE))</f>
        <v>Number of adult and pediatric ART patients with a viral load result documented in the patient medical record and /or laboratory records  in the past 12 months</v>
      </c>
      <c r="X1984" s="20" t="s">
        <v>4</v>
      </c>
      <c r="Y1984" s="20" t="s">
        <v>831</v>
      </c>
      <c r="Z1984" s="20" t="s">
        <v>836</v>
      </c>
      <c r="AA1984" s="20" t="s">
        <v>102</v>
      </c>
      <c r="AB1984" s="20" t="s">
        <v>755</v>
      </c>
      <c r="AC1984" s="19" t="str">
        <f>IF(AB1984&lt;&gt;"",IF(NOT(ISNA(INDEX(os!A:A,MATCH(AB1984,os!B:B,0)))),INDEX(os!A:A,MATCH(AB1984,os!B:B,0)),"0"),"")</f>
        <v/>
      </c>
      <c r="AD1984" s="20" t="s">
        <v>830</v>
      </c>
      <c r="AE1984" s="20"/>
      <c r="AF1984" s="20"/>
      <c r="AG1984" s="20"/>
      <c r="AH1984" s="93" t="str">
        <f>IF(NOT(ISNA(VLOOKUP(B:B,ResultsTargets!A:A,1,0))),"TRUE","")</f>
        <v/>
      </c>
      <c r="AI1984" s="19" t="str">
        <f>IF(ISNA(VLOOKUP(C1984,dim_techarea!A:B,2,FALSE)),"",VLOOKUP(C1984,dim_techarea!A:B,2,FALSE))</f>
        <v>TX_PVLS</v>
      </c>
      <c r="AJ1984" s="19" t="str">
        <f>IF(ISNA(VLOOKUP(AI1984,dim_techarea!B:C,2,FALSE)),"",VLOOKUP(AI1984,dim_techarea!B:C,2,FALSE))</f>
        <v>bZOF8bon1dD</v>
      </c>
      <c r="AK1984" s="19" t="str">
        <f>IF(ISNA(VLOOKUP(TRIM(G1984),dim_targetsresults!A:B,2,FALSE)),"",VLOOKUP(TRIM(G1984),dim_targetsresults!A:C,2,FALSE))</f>
        <v>MER Results</v>
      </c>
      <c r="AL1984" s="19" t="str">
        <f>IF(ISNA(VLOOKUP(AK1984,dim_targetsresults!B:C,2,FALSE)),"",VLOOKUP(AK1984,dim_targetsresults!B:C,2,FALSE))</f>
        <v>Jh0jDM5yQ2E</v>
      </c>
      <c r="AM1984" s="19" t="str">
        <f>IF(ISNA(VLOOKUP(TRIM(D1984),dim_numeratordenominator!A:B,2,FALSE)),"",VLOOKUP(TRIM(D1984),dim_numeratordenominator!A:C,2,FALSE))</f>
        <v>Numerator</v>
      </c>
      <c r="AN1984" s="19" t="str">
        <f>IF(ISNA(VLOOKUP(AM1984,dim_numeratordenominator!B:C,2,FALSE)),"",VLOOKUP(AM1984,dim_numeratordenominator!B:C,2,FALSE))</f>
        <v>Som9NRMQqV7</v>
      </c>
      <c r="AO1984" s="19" t="str">
        <f>IF(ISNA(VLOOKUP(TRIM(E1984),dim_supporttype!A:B,2,FALSE)),"",VLOOKUP(TRIM(E1984),dim_supporttype!A:C,2,FALSE))</f>
        <v>TA</v>
      </c>
      <c r="AP1984" s="19" t="str">
        <f>IF(ISNA(VLOOKUP(AO1984,dim_supporttype!B:C,2,FALSE)),"",VLOOKUP(AO1984,dim_supporttype!B:C,2,FALSE))</f>
        <v>cRAGKdWIDn4</v>
      </c>
      <c r="AQ1984" s="19" t="str">
        <f>IF(ISNA(VLOOKUP(TRIM(F1984),dim_disaggs!A:B,2,FALSE)),"No Disagg",VLOOKUP(TRIM(F1984),dim_disaggs!A:B,2,FALSE))</f>
        <v>RoutineTargeted/HIVStatus</v>
      </c>
      <c r="AR1984" s="19" t="str">
        <f>IF(ISNA(VLOOKUP(AQ1984,dim_disaggs!B:C,2,FALSE)),"",VLOOKUP(AQ1984,dim_disaggs!B:C,2,FALSE))</f>
        <v>efoBLDIh0M4</v>
      </c>
      <c r="AS1984" s="72"/>
      <c r="AT1984" s="66"/>
      <c r="AU1984" s="72" t="s">
        <v>755</v>
      </c>
      <c r="AV1984" s="73" t="s">
        <v>755</v>
      </c>
      <c r="AW1984" s="66" t="s">
        <v>755</v>
      </c>
      <c r="AX1984" s="66" t="s">
        <v>755</v>
      </c>
      <c r="AY1984" s="20"/>
      <c r="AZ1984" s="20"/>
      <c r="BA1984" s="105" t="str">
        <f t="shared" si="279"/>
        <v>Top Level Numerator</v>
      </c>
      <c r="BB1984" s="20" t="str">
        <f t="shared" si="280"/>
        <v>PE5QVF0w4xj</v>
      </c>
      <c r="BC1984" s="20"/>
      <c r="BD1984" s="20"/>
      <c r="BE1984" s="75" t="s">
        <v>755</v>
      </c>
      <c r="BF1984" s="75" t="s">
        <v>755</v>
      </c>
      <c r="BG1984" s="71" t="s">
        <v>20424</v>
      </c>
      <c r="BH1984" s="71" t="s">
        <v>20422</v>
      </c>
      <c r="BI1984" s="20" t="s">
        <v>20420</v>
      </c>
      <c r="BJ1984" s="20" t="s">
        <v>20426</v>
      </c>
      <c r="BK1984" s="55" t="s">
        <v>755</v>
      </c>
      <c r="BL1984" s="71" t="s">
        <v>755</v>
      </c>
      <c r="BM1984" s="77" t="s">
        <v>755</v>
      </c>
      <c r="BN1984" s="78" t="s">
        <v>755</v>
      </c>
      <c r="BO1984" s="77" t="s">
        <v>755</v>
      </c>
      <c r="BP1984" s="78" t="s">
        <v>755</v>
      </c>
    </row>
    <row r="1985" spans="1:68" s="3" customFormat="1" x14ac:dyDescent="0.2">
      <c r="A1985" s="20" t="s">
        <v>95</v>
      </c>
      <c r="B1985" s="20" t="s">
        <v>1920</v>
      </c>
      <c r="C1985" s="20" t="s">
        <v>147</v>
      </c>
      <c r="D1985" s="20" t="s">
        <v>164</v>
      </c>
      <c r="E1985" s="20" t="s">
        <v>77</v>
      </c>
      <c r="F1985" s="20" t="s">
        <v>4156</v>
      </c>
      <c r="G1985" s="20" t="s">
        <v>2442</v>
      </c>
      <c r="H1985" s="20" t="s">
        <v>18672</v>
      </c>
      <c r="I1985" s="19">
        <f t="shared" si="281"/>
        <v>36</v>
      </c>
      <c r="J1985" s="20" t="s">
        <v>755</v>
      </c>
      <c r="K1985" s="20" t="s">
        <v>174</v>
      </c>
      <c r="L1985" s="95" t="str">
        <f>IF(M1985&lt;&gt;"",IF(NOT(ISNA(INDEX(cc!B:B,MATCH(M1985,cc!A:A,0)))),INDEX(cc!B:B,MATCH(M1985,cc!A:A,0)),"0"),"")</f>
        <v>Age (&lt;15,15+) and Sex</v>
      </c>
      <c r="M1985" s="97" t="s">
        <v>111</v>
      </c>
      <c r="N1985" s="28" t="str">
        <f t="shared" si="282"/>
        <v xml:space="preserve"> TARGET</v>
      </c>
      <c r="O1985" s="19" t="str">
        <f t="shared" si="275"/>
        <v>TX_PVLS (D, DSD, Age Aggregated/Sex) TARGET: 12 Months Viral Load &lt; 1000</v>
      </c>
      <c r="P1985" s="19" t="str">
        <f t="shared" si="276"/>
        <v>TX_PVLS (D, DSD, Age Aggregated/Sex) TARGET: 12 Months Viral Load &lt; 1000</v>
      </c>
      <c r="Q1985" s="19" t="str">
        <f t="shared" si="283"/>
        <v>TX_PVLS (D, DSD, Age Agg/Sex) TARGET</v>
      </c>
      <c r="R1985" s="19" t="str">
        <f t="shared" si="277"/>
        <v>TX_PVLS_D_DSD_Age_Agg_Sex_TARGET</v>
      </c>
      <c r="S1985" s="19" t="str">
        <f t="shared" si="278"/>
        <v>TX_PVLS_D_DSD_Age_Agg_Sex_TARGET</v>
      </c>
      <c r="T1985" s="19" t="b">
        <f>NOT(ISNA(VLOOKUP(B1985,dbcodes!A:B,2,FALSE)))</f>
        <v>1</v>
      </c>
      <c r="U1985" s="19" t="str">
        <f>IF(ISNA(VLOOKUP(B1985,dbcodes!A:B,2,FALSE)),des!R1608,VLOOKUP(B1985,dbcodes!A:B,2,FALSE))</f>
        <v>TX_PVLS_D_DSD_Aggregated_Age_Sex_TARGET</v>
      </c>
      <c r="V1985" s="20"/>
      <c r="W1985" s="107" t="str">
        <f>IF(ISNA(VLOOKUP(C1985,descriptions!A:B,2,FALSE)),des!V1608,IF(G1985=" TARGET","Target ","")&amp;VLOOKUP(C1985,descriptions!A:B,2,FALSE))</f>
        <v>Target Number of adult and pediatric ART patients with a viral load result documented in the patient medical record and /or laboratory records  in the past 12 months</v>
      </c>
      <c r="X1985" s="20" t="s">
        <v>4</v>
      </c>
      <c r="Y1985" s="20" t="s">
        <v>831</v>
      </c>
      <c r="Z1985" s="20" t="s">
        <v>836</v>
      </c>
      <c r="AA1985" s="20" t="s">
        <v>102</v>
      </c>
      <c r="AB1985" s="20" t="s">
        <v>755</v>
      </c>
      <c r="AC1985" s="19" t="str">
        <f>IF(AB1985&lt;&gt;"",IF(NOT(ISNA(INDEX(os!A:A,MATCH(AB1985,os!B:B,0)))),INDEX(os!A:A,MATCH(AB1985,os!B:B,0)),"0"),"")</f>
        <v/>
      </c>
      <c r="AD1985" s="20" t="s">
        <v>830</v>
      </c>
      <c r="AE1985" s="20"/>
      <c r="AF1985" s="20"/>
      <c r="AG1985" s="20"/>
      <c r="AH1985" s="93" t="str">
        <f>IF(NOT(ISNA(VLOOKUP(B:B,ResultsTargets!A:A,1,0))),"TRUE","")</f>
        <v/>
      </c>
      <c r="AI1985" s="19" t="str">
        <f>IF(ISNA(VLOOKUP(C1985,dim_techarea!A:B,2,FALSE)),"",VLOOKUP(C1985,dim_techarea!A:B,2,FALSE))</f>
        <v>TX_PVLS</v>
      </c>
      <c r="AJ1985" s="19" t="str">
        <f>IF(ISNA(VLOOKUP(AI1985,dim_techarea!B:C,2,FALSE)),"",VLOOKUP(AI1985,dim_techarea!B:C,2,FALSE))</f>
        <v>bZOF8bon1dD</v>
      </c>
      <c r="AK1985" s="19" t="str">
        <f>IF(ISNA(VLOOKUP(TRIM(G1985),dim_targetsresults!A:B,2,FALSE)),"",VLOOKUP(TRIM(G1985),dim_targetsresults!A:C,2,FALSE))</f>
        <v>MER Targets</v>
      </c>
      <c r="AL1985" s="19" t="str">
        <f>IF(ISNA(VLOOKUP(AK1985,dim_targetsresults!B:C,2,FALSE)),"",VLOOKUP(AK1985,dim_targetsresults!B:C,2,FALSE))</f>
        <v>W8imnja2Owd</v>
      </c>
      <c r="AM1985" s="19" t="str">
        <f>IF(ISNA(VLOOKUP(TRIM(D1985),dim_numeratordenominator!A:B,2,FALSE)),"",VLOOKUP(TRIM(D1985),dim_numeratordenominator!A:C,2,FALSE))</f>
        <v>Denominator</v>
      </c>
      <c r="AN1985" s="19" t="str">
        <f>IF(ISNA(VLOOKUP(AM1985,dim_numeratordenominator!B:C,2,FALSE)),"",VLOOKUP(AM1985,dim_numeratordenominator!B:C,2,FALSE))</f>
        <v>QpNj0nSuEhD</v>
      </c>
      <c r="AO1985" s="19" t="str">
        <f>IF(ISNA(VLOOKUP(TRIM(E1985),dim_supporttype!A:B,2,FALSE)),"",VLOOKUP(TRIM(E1985),dim_supporttype!A:C,2,FALSE))</f>
        <v>DSD</v>
      </c>
      <c r="AP1985" s="19" t="str">
        <f>IF(ISNA(VLOOKUP(AO1985,dim_supporttype!B:C,2,FALSE)),"",VLOOKUP(AO1985,dim_supporttype!B:C,2,FALSE))</f>
        <v>iM13vdNLWKb</v>
      </c>
      <c r="AQ1985" s="19" t="str">
        <f>IF(ISNA(VLOOKUP(TRIM(F1985),dim_disaggs!A:B,2,FALSE)),"No Disagg",VLOOKUP(TRIM(F1985),dim_disaggs!A:B,2,FALSE))</f>
        <v>Age Aggregated/Sex</v>
      </c>
      <c r="AR1985" s="19" t="str">
        <f>IF(ISNA(VLOOKUP(AQ1985,dim_disaggs!B:C,2,FALSE)),"",VLOOKUP(AQ1985,dim_disaggs!B:C,2,FALSE))</f>
        <v>KMhxXDjVseT</v>
      </c>
      <c r="AS1985" s="72"/>
      <c r="AT1985" s="66"/>
      <c r="AU1985" s="72" t="s">
        <v>755</v>
      </c>
      <c r="AV1985" s="73" t="s">
        <v>755</v>
      </c>
      <c r="AW1985" s="66" t="s">
        <v>755</v>
      </c>
      <c r="AX1985" s="66" t="s">
        <v>755</v>
      </c>
      <c r="AY1985" s="20"/>
      <c r="AZ1985" s="20"/>
      <c r="BA1985" s="105" t="str">
        <f t="shared" si="279"/>
        <v/>
      </c>
      <c r="BB1985" s="20" t="str">
        <f t="shared" si="280"/>
        <v/>
      </c>
      <c r="BC1985" s="20"/>
      <c r="BD1985" s="20"/>
      <c r="BE1985" s="75" t="s">
        <v>755</v>
      </c>
      <c r="BF1985" s="73" t="s">
        <v>755</v>
      </c>
      <c r="BG1985" s="55" t="s">
        <v>755</v>
      </c>
      <c r="BH1985" s="76" t="s">
        <v>755</v>
      </c>
      <c r="BI1985" s="20" t="s">
        <v>755</v>
      </c>
      <c r="BJ1985" s="20" t="s">
        <v>755</v>
      </c>
      <c r="BK1985" s="55" t="s">
        <v>755</v>
      </c>
      <c r="BL1985" s="71" t="s">
        <v>755</v>
      </c>
      <c r="BM1985" s="77" t="s">
        <v>755</v>
      </c>
      <c r="BN1985" s="78" t="s">
        <v>755</v>
      </c>
      <c r="BO1985" s="77" t="s">
        <v>755</v>
      </c>
      <c r="BP1985" s="78" t="s">
        <v>755</v>
      </c>
    </row>
    <row r="1986" spans="1:68" s="3" customFormat="1" x14ac:dyDescent="0.2">
      <c r="A1986" s="20" t="s">
        <v>95</v>
      </c>
      <c r="B1986" s="20" t="s">
        <v>1926</v>
      </c>
      <c r="C1986" s="20" t="s">
        <v>147</v>
      </c>
      <c r="D1986" s="20" t="s">
        <v>164</v>
      </c>
      <c r="E1986" s="20" t="s">
        <v>78</v>
      </c>
      <c r="F1986" s="20" t="s">
        <v>4156</v>
      </c>
      <c r="G1986" s="20" t="s">
        <v>2442</v>
      </c>
      <c r="H1986" s="20" t="s">
        <v>18672</v>
      </c>
      <c r="I1986" s="19">
        <f t="shared" si="281"/>
        <v>35</v>
      </c>
      <c r="J1986" s="20" t="s">
        <v>755</v>
      </c>
      <c r="K1986" s="20" t="s">
        <v>174</v>
      </c>
      <c r="L1986" s="95" t="str">
        <f>IF(M1986&lt;&gt;"",IF(NOT(ISNA(INDEX(cc!B:B,MATCH(M1986,cc!A:A,0)))),INDEX(cc!B:B,MATCH(M1986,cc!A:A,0)),"0"),"")</f>
        <v>Age (&lt;15,15+) and Sex</v>
      </c>
      <c r="M1986" s="97" t="s">
        <v>111</v>
      </c>
      <c r="N1986" s="28" t="str">
        <f t="shared" si="282"/>
        <v xml:space="preserve"> TARGET</v>
      </c>
      <c r="O1986" s="19" t="str">
        <f t="shared" ref="O1986:O2049" si="284">CONCATENATE(C1986, " (",_xlfn.TEXTJOIN(", ",TRUE,D1986,E1986,F1986),")",N1986,J1986,": ",K1986)</f>
        <v>TX_PVLS (D, TA, Age Aggregated/Sex) TARGET: 12 Months Viral Load &lt; 1000</v>
      </c>
      <c r="P1986" s="19" t="str">
        <f t="shared" ref="P1986:P2049" si="285">IF(RIGHT(O1986,1)=":",LEFT(O1986,LEN(O1986)-1),O1986)</f>
        <v>TX_PVLS (D, TA, Age Aggregated/Sex) TARGET: 12 Months Viral Load &lt; 1000</v>
      </c>
      <c r="Q1986" s="19" t="str">
        <f t="shared" si="283"/>
        <v>TX_PVLS (D, TA, Age Agg/Sex) TARGET</v>
      </c>
      <c r="R1986" s="19" t="str">
        <f t="shared" ref="R1986:R2049" si="286">IF(RIGHT(S1986,1)="_",LEFT(S1986,LEN(S1986)-1),S1986)</f>
        <v>TX_PVLS_D_TA_Age_Agg_Sex_TARGET</v>
      </c>
      <c r="S1986" s="19" t="str">
        <f t="shared" ref="S1986:S2049" si="287">SUBSTITUTE(SUBSTITUTE(SUBSTITUTE(SUBSTITUTE(SUBSTITUTE(SUBSTITUTE(SUBSTITUTE(SUBSTITUTE(SUBSTITUTE(Q1986,"&amp;","and"),"&lt;","lt"),"&gt;","gt"),"(","_"),")","_"),"/","_")," ","_"),",","_"),"__","_")</f>
        <v>TX_PVLS_D_TA_Age_Agg_Sex_TARGET</v>
      </c>
      <c r="T1986" s="19" t="b">
        <f>NOT(ISNA(VLOOKUP(B1986,dbcodes!A:B,2,FALSE)))</f>
        <v>1</v>
      </c>
      <c r="U1986" s="19" t="str">
        <f>IF(ISNA(VLOOKUP(B1986,dbcodes!A:B,2,FALSE)),des!R1609,VLOOKUP(B1986,dbcodes!A:B,2,FALSE))</f>
        <v>TX_PVLS_D_TA_Aggregated_Age_Sex_TARGET</v>
      </c>
      <c r="V1986" s="20"/>
      <c r="W1986" s="107" t="str">
        <f>IF(ISNA(VLOOKUP(C1986,descriptions!A:B,2,FALSE)),des!V1609,IF(G1986=" TARGET","Target ","")&amp;VLOOKUP(C1986,descriptions!A:B,2,FALSE))</f>
        <v>Target Number of adult and pediatric ART patients with a viral load result documented in the patient medical record and /or laboratory records  in the past 12 months</v>
      </c>
      <c r="X1986" s="20" t="s">
        <v>4</v>
      </c>
      <c r="Y1986" s="20" t="s">
        <v>831</v>
      </c>
      <c r="Z1986" s="20" t="s">
        <v>836</v>
      </c>
      <c r="AA1986" s="20" t="s">
        <v>102</v>
      </c>
      <c r="AB1986" s="20" t="s">
        <v>755</v>
      </c>
      <c r="AC1986" s="19" t="str">
        <f>IF(AB1986&lt;&gt;"",IF(NOT(ISNA(INDEX(os!A:A,MATCH(AB1986,os!B:B,0)))),INDEX(os!A:A,MATCH(AB1986,os!B:B,0)),"0"),"")</f>
        <v/>
      </c>
      <c r="AD1986" s="20" t="s">
        <v>830</v>
      </c>
      <c r="AE1986" s="20"/>
      <c r="AF1986" s="20"/>
      <c r="AG1986" s="20"/>
      <c r="AH1986" s="93" t="str">
        <f>IF(NOT(ISNA(VLOOKUP(B:B,ResultsTargets!A:A,1,0))),"TRUE","")</f>
        <v/>
      </c>
      <c r="AI1986" s="19" t="str">
        <f>IF(ISNA(VLOOKUP(C1986,dim_techarea!A:B,2,FALSE)),"",VLOOKUP(C1986,dim_techarea!A:B,2,FALSE))</f>
        <v>TX_PVLS</v>
      </c>
      <c r="AJ1986" s="19" t="str">
        <f>IF(ISNA(VLOOKUP(AI1986,dim_techarea!B:C,2,FALSE)),"",VLOOKUP(AI1986,dim_techarea!B:C,2,FALSE))</f>
        <v>bZOF8bon1dD</v>
      </c>
      <c r="AK1986" s="19" t="str">
        <f>IF(ISNA(VLOOKUP(TRIM(G1986),dim_targetsresults!A:B,2,FALSE)),"",VLOOKUP(TRIM(G1986),dim_targetsresults!A:C,2,FALSE))</f>
        <v>MER Targets</v>
      </c>
      <c r="AL1986" s="19" t="str">
        <f>IF(ISNA(VLOOKUP(AK1986,dim_targetsresults!B:C,2,FALSE)),"",VLOOKUP(AK1986,dim_targetsresults!B:C,2,FALSE))</f>
        <v>W8imnja2Owd</v>
      </c>
      <c r="AM1986" s="19" t="str">
        <f>IF(ISNA(VLOOKUP(TRIM(D1986),dim_numeratordenominator!A:B,2,FALSE)),"",VLOOKUP(TRIM(D1986),dim_numeratordenominator!A:C,2,FALSE))</f>
        <v>Denominator</v>
      </c>
      <c r="AN1986" s="19" t="str">
        <f>IF(ISNA(VLOOKUP(AM1986,dim_numeratordenominator!B:C,2,FALSE)),"",VLOOKUP(AM1986,dim_numeratordenominator!B:C,2,FALSE))</f>
        <v>QpNj0nSuEhD</v>
      </c>
      <c r="AO1986" s="19" t="str">
        <f>IF(ISNA(VLOOKUP(TRIM(E1986),dim_supporttype!A:B,2,FALSE)),"",VLOOKUP(TRIM(E1986),dim_supporttype!A:C,2,FALSE))</f>
        <v>TA</v>
      </c>
      <c r="AP1986" s="19" t="str">
        <f>IF(ISNA(VLOOKUP(AO1986,dim_supporttype!B:C,2,FALSE)),"",VLOOKUP(AO1986,dim_supporttype!B:C,2,FALSE))</f>
        <v>cRAGKdWIDn4</v>
      </c>
      <c r="AQ1986" s="19" t="str">
        <f>IF(ISNA(VLOOKUP(TRIM(F1986),dim_disaggs!A:B,2,FALSE)),"No Disagg",VLOOKUP(TRIM(F1986),dim_disaggs!A:B,2,FALSE))</f>
        <v>Age Aggregated/Sex</v>
      </c>
      <c r="AR1986" s="19" t="str">
        <f>IF(ISNA(VLOOKUP(AQ1986,dim_disaggs!B:C,2,FALSE)),"",VLOOKUP(AQ1986,dim_disaggs!B:C,2,FALSE))</f>
        <v>KMhxXDjVseT</v>
      </c>
      <c r="AS1986" s="72"/>
      <c r="AT1986" s="66"/>
      <c r="AU1986" s="72" t="s">
        <v>755</v>
      </c>
      <c r="AV1986" s="73" t="s">
        <v>755</v>
      </c>
      <c r="AW1986" s="66" t="s">
        <v>755</v>
      </c>
      <c r="AX1986" s="66" t="s">
        <v>755</v>
      </c>
      <c r="AY1986" s="20"/>
      <c r="AZ1986" s="20"/>
      <c r="BA1986" s="105" t="str">
        <f t="shared" ref="BA1986:BA2049" si="288">IF(OR(
IF(RIGHT(LEFT(BC1986,11),1)="N",TRUE,FALSE),IF(RIGHT(LEFT(BE1986,11),1)="N",TRUE,FALSE),IF(RIGHT(LEFT(BG1986,11),1)="N",TRUE,FALSE),IF(RIGHT(LEFT(BI1986,11),1)="N",TRUE,FALSE),IF(RIGHT(LEFT(BK1986,11),1)="N",TRUE,FALSE),IF(RIGHT(LEFT(BM1986,11),1)="N",TRUE,FALSE),IF(RIGHT(LEFT(BO1986,11),1)="N",TRUE,FALSE)
),"Top Level Numerator",
IF(OR(
IF(RIGHT(LEFT(BC1986,11),1)="D",TRUE,FALSE),IF(RIGHT(LEFT(BE1986,11),1)="D",TRUE,FALSE),IF(RIGHT(LEFT(BG1986,11),1)="D",TRUE,FALSE),IF(RIGHT(LEFT(BI1986,11),1)="D",TRUE,FALSE),IF(RIGHT(LEFT(BK1986,11),1)="D",TRUE,FALSE),IF(RIGHT(LEFT(BM1986,11),1)="D",TRUE,FALSE),IF(RIGHT(LEFT(BO1986,11),1)="D",TRUE,FALSE)
),"Top Level Denominator","")
)</f>
        <v/>
      </c>
      <c r="BB1986" s="20" t="str">
        <f t="shared" ref="BB1986:BB2049" si="289">IF(OR(
IF(RIGHT(LEFT(BC1986,11),1)="N",TRUE,FALSE),IF(RIGHT(LEFT(BE1986,11),1)="N",TRUE,FALSE),IF(RIGHT(LEFT(BG1986,11),1)="N",TRUE,FALSE),IF(RIGHT(LEFT(BI1986,11),1)="N",TRUE,FALSE),IF(RIGHT(LEFT(BK1986,11),1)="N",TRUE,FALSE),IF(RIGHT(LEFT(BM1986,11),1)="N",TRUE,FALSE),IF(RIGHT(LEFT(BO1986,11),1)="N",TRUE,FALSE)
),"PE5QVF0w4xj",
IF(OR(
IF(RIGHT(LEFT(BC1986,11),1)="D",TRUE,FALSE),IF(RIGHT(LEFT(BE1986,11),1)="D",TRUE,FALSE),IF(RIGHT(LEFT(BG1986,11),1)="D",TRUE,FALSE),IF(RIGHT(LEFT(BI1986,11),1)="D",TRUE,FALSE),IF(RIGHT(LEFT(BK1986,11),1)="D",TRUE,FALSE),IF(RIGHT(LEFT(BM1986,11),1)="D",TRUE,FALSE),IF(RIGHT(LEFT(BO1986,11),1)="D",TRUE,FALSE)
),"Azqe383ljKu","")
)</f>
        <v/>
      </c>
      <c r="BC1986" s="20"/>
      <c r="BD1986" s="20"/>
      <c r="BE1986" s="75" t="s">
        <v>755</v>
      </c>
      <c r="BF1986" s="73" t="s">
        <v>755</v>
      </c>
      <c r="BG1986" s="71" t="s">
        <v>755</v>
      </c>
      <c r="BH1986" s="71" t="s">
        <v>755</v>
      </c>
      <c r="BI1986" s="20" t="s">
        <v>755</v>
      </c>
      <c r="BJ1986" s="20" t="s">
        <v>755</v>
      </c>
      <c r="BK1986" s="55" t="s">
        <v>755</v>
      </c>
      <c r="BL1986" s="71" t="s">
        <v>755</v>
      </c>
      <c r="BM1986" s="77" t="s">
        <v>755</v>
      </c>
      <c r="BN1986" s="78" t="s">
        <v>755</v>
      </c>
      <c r="BO1986" s="77" t="s">
        <v>755</v>
      </c>
      <c r="BP1986" s="78" t="s">
        <v>755</v>
      </c>
    </row>
    <row r="1987" spans="1:68" s="16" customFormat="1" x14ac:dyDescent="0.2">
      <c r="A1987" s="20" t="s">
        <v>95</v>
      </c>
      <c r="B1987" s="20" t="s">
        <v>1919</v>
      </c>
      <c r="C1987" s="20" t="s">
        <v>147</v>
      </c>
      <c r="D1987" s="20" t="s">
        <v>164</v>
      </c>
      <c r="E1987" s="20" t="s">
        <v>77</v>
      </c>
      <c r="F1987" s="20" t="s">
        <v>20284</v>
      </c>
      <c r="G1987" s="20" t="s">
        <v>2442</v>
      </c>
      <c r="H1987" s="20" t="s">
        <v>20285</v>
      </c>
      <c r="I1987" s="19">
        <f t="shared" si="281"/>
        <v>44</v>
      </c>
      <c r="J1987" s="20" t="s">
        <v>755</v>
      </c>
      <c r="K1987" s="20" t="s">
        <v>181</v>
      </c>
      <c r="L1987" s="95" t="str">
        <f>IF(M1987&lt;&gt;"",IF(NOT(ISNA(INDEX(cc!B:B,MATCH(M1987,cc!A:A,0)))),INDEX(cc!B:B,MATCH(M1987,cc!A:A,0)),"0"),"")</f>
        <v/>
      </c>
      <c r="M1987" s="97"/>
      <c r="N1987" s="28" t="str">
        <f t="shared" si="282"/>
        <v xml:space="preserve"> TARGET</v>
      </c>
      <c r="O1987" s="19" t="str">
        <f t="shared" si="284"/>
        <v>TX_PVLS (D, DSD, Age Aggregated/Sex/Indication/HIVStatus) TARGET: Viral Load Documented</v>
      </c>
      <c r="P1987" s="19" t="str">
        <f t="shared" si="285"/>
        <v>TX_PVLS (D, DSD, Age Aggregated/Sex/Indication/HIVStatus) TARGET: Viral Load Documented</v>
      </c>
      <c r="Q1987" s="19" t="str">
        <f t="shared" si="283"/>
        <v>TX_PVLS (D, DSD, Age Agg/Sex/Ind/HIV) TARGET</v>
      </c>
      <c r="R1987" s="19" t="str">
        <f t="shared" si="286"/>
        <v>TX_PVLS_D_DSD_Age_Agg_Sex_Ind_HIV_TARGET</v>
      </c>
      <c r="S1987" s="19" t="str">
        <f t="shared" si="287"/>
        <v>TX_PVLS_D_DSD_Age_Agg_Sex_Ind_HIV_TARGET</v>
      </c>
      <c r="T1987" s="19" t="b">
        <f>NOT(ISNA(VLOOKUP(B1987,dbcodes!A:B,2,FALSE)))</f>
        <v>1</v>
      </c>
      <c r="U1987" s="19" t="str">
        <f>IF(ISNA(VLOOKUP(B1987,dbcodes!A:B,2,FALSE)),des!R1610,VLOOKUP(B1987,dbcodes!A:B,2,FALSE))</f>
        <v>TX_PVLS_D_DSD_Aggregated_Age_Sex_Ind_TARGET</v>
      </c>
      <c r="V1987" s="20"/>
      <c r="W1987" s="107" t="str">
        <f>IF(ISNA(VLOOKUP(C1987,descriptions!A:B,2,FALSE)),des!V1610,IF(G1987=" TARGET","Target ","")&amp;VLOOKUP(C1987,descriptions!A:B,2,FALSE))</f>
        <v>Target Number of adult and pediatric ART patients with a viral load result documented in the patient medical record and /or laboratory records  in the past 12 months</v>
      </c>
      <c r="X1987" s="20" t="s">
        <v>4</v>
      </c>
      <c r="Y1987" s="20" t="s">
        <v>831</v>
      </c>
      <c r="Z1987" s="20" t="s">
        <v>836</v>
      </c>
      <c r="AA1987" s="20" t="s">
        <v>102</v>
      </c>
      <c r="AB1987" s="20" t="s">
        <v>755</v>
      </c>
      <c r="AC1987" s="19" t="str">
        <f>IF(AB1987&lt;&gt;"",IF(NOT(ISNA(INDEX(os!A:A,MATCH(AB1987,os!B:B,0)))),INDEX(os!A:A,MATCH(AB1987,os!B:B,0)),"0"),"")</f>
        <v/>
      </c>
      <c r="AD1987" s="20" t="s">
        <v>830</v>
      </c>
      <c r="AE1987" s="20"/>
      <c r="AF1987" s="20"/>
      <c r="AG1987" s="20"/>
      <c r="AH1987" s="93" t="str">
        <f>IF(NOT(ISNA(VLOOKUP(B:B,ResultsTargets!A:A,1,0))),"TRUE","")</f>
        <v/>
      </c>
      <c r="AI1987" s="19" t="str">
        <f>IF(ISNA(VLOOKUP(C1987,dim_techarea!A:B,2,FALSE)),"",VLOOKUP(C1987,dim_techarea!A:B,2,FALSE))</f>
        <v>TX_PVLS</v>
      </c>
      <c r="AJ1987" s="19" t="str">
        <f>IF(ISNA(VLOOKUP(AI1987,dim_techarea!B:C,2,FALSE)),"",VLOOKUP(AI1987,dim_techarea!B:C,2,FALSE))</f>
        <v>bZOF8bon1dD</v>
      </c>
      <c r="AK1987" s="19" t="str">
        <f>IF(ISNA(VLOOKUP(TRIM(G1987),dim_targetsresults!A:B,2,FALSE)),"",VLOOKUP(TRIM(G1987),dim_targetsresults!A:C,2,FALSE))</f>
        <v>MER Targets</v>
      </c>
      <c r="AL1987" s="19" t="str">
        <f>IF(ISNA(VLOOKUP(AK1987,dim_targetsresults!B:C,2,FALSE)),"",VLOOKUP(AK1987,dim_targetsresults!B:C,2,FALSE))</f>
        <v>W8imnja2Owd</v>
      </c>
      <c r="AM1987" s="19" t="str">
        <f>IF(ISNA(VLOOKUP(TRIM(D1987),dim_numeratordenominator!A:B,2,FALSE)),"",VLOOKUP(TRIM(D1987),dim_numeratordenominator!A:C,2,FALSE))</f>
        <v>Denominator</v>
      </c>
      <c r="AN1987" s="19" t="str">
        <f>IF(ISNA(VLOOKUP(AM1987,dim_numeratordenominator!B:C,2,FALSE)),"",VLOOKUP(AM1987,dim_numeratordenominator!B:C,2,FALSE))</f>
        <v>QpNj0nSuEhD</v>
      </c>
      <c r="AO1987" s="19" t="str">
        <f>IF(ISNA(VLOOKUP(TRIM(E1987),dim_supporttype!A:B,2,FALSE)),"",VLOOKUP(TRIM(E1987),dim_supporttype!A:C,2,FALSE))</f>
        <v>DSD</v>
      </c>
      <c r="AP1987" s="19" t="str">
        <f>IF(ISNA(VLOOKUP(AO1987,dim_supporttype!B:C,2,FALSE)),"",VLOOKUP(AO1987,dim_supporttype!B:C,2,FALSE))</f>
        <v>iM13vdNLWKb</v>
      </c>
      <c r="AQ1987" s="19" t="str">
        <f>IF(ISNA(VLOOKUP(TRIM(F1987),dim_disaggs!A:B,2,FALSE)),"No Disagg",VLOOKUP(TRIM(F1987),dim_disaggs!A:B,2,FALSE))</f>
        <v>Age Aggregated/Sex/Indication/HIVStatus</v>
      </c>
      <c r="AR1987" s="19" t="str">
        <f>IF(ISNA(VLOOKUP(AQ1987,dim_disaggs!B:C,2,FALSE)),"",VLOOKUP(AQ1987,dim_disaggs!B:C,2,FALSE))</f>
        <v>k2U2MDOywGj</v>
      </c>
      <c r="AS1987" s="72"/>
      <c r="AT1987" s="66"/>
      <c r="AU1987" s="72" t="s">
        <v>755</v>
      </c>
      <c r="AV1987" s="73" t="s">
        <v>755</v>
      </c>
      <c r="AW1987" s="66" t="s">
        <v>755</v>
      </c>
      <c r="AX1987" s="66" t="s">
        <v>755</v>
      </c>
      <c r="AY1987" s="20"/>
      <c r="AZ1987" s="20"/>
      <c r="BA1987" s="105" t="str">
        <f t="shared" si="288"/>
        <v/>
      </c>
      <c r="BB1987" s="20" t="str">
        <f t="shared" si="289"/>
        <v/>
      </c>
      <c r="BC1987" s="20"/>
      <c r="BD1987" s="20"/>
      <c r="BE1987" s="75" t="s">
        <v>755</v>
      </c>
      <c r="BF1987" s="73" t="s">
        <v>755</v>
      </c>
      <c r="BG1987" s="55" t="s">
        <v>755</v>
      </c>
      <c r="BH1987" s="76" t="s">
        <v>755</v>
      </c>
      <c r="BI1987" s="20" t="s">
        <v>755</v>
      </c>
      <c r="BJ1987" s="20" t="s">
        <v>755</v>
      </c>
      <c r="BK1987" s="55" t="s">
        <v>755</v>
      </c>
      <c r="BL1987" s="71" t="s">
        <v>755</v>
      </c>
      <c r="BM1987" s="77" t="s">
        <v>755</v>
      </c>
      <c r="BN1987" s="78" t="s">
        <v>755</v>
      </c>
      <c r="BO1987" s="77" t="s">
        <v>755</v>
      </c>
      <c r="BP1987" s="78" t="s">
        <v>755</v>
      </c>
    </row>
    <row r="1988" spans="1:68" s="16" customFormat="1" x14ac:dyDescent="0.2">
      <c r="A1988" s="22" t="s">
        <v>95</v>
      </c>
      <c r="B1988" s="21" t="s">
        <v>20032</v>
      </c>
      <c r="C1988" s="20" t="s">
        <v>147</v>
      </c>
      <c r="D1988" s="20" t="s">
        <v>164</v>
      </c>
      <c r="E1988" s="20" t="s">
        <v>77</v>
      </c>
      <c r="F1988" s="20" t="s">
        <v>20284</v>
      </c>
      <c r="G1988" s="20" t="s">
        <v>2442</v>
      </c>
      <c r="H1988" s="20" t="s">
        <v>20285</v>
      </c>
      <c r="I1988" s="19">
        <f t="shared" si="281"/>
        <v>47</v>
      </c>
      <c r="J1988" s="20" t="s">
        <v>205</v>
      </c>
      <c r="K1988" s="20" t="s">
        <v>181</v>
      </c>
      <c r="L1988" s="95" t="str">
        <f>IF(M1988&lt;&gt;"",IF(NOT(ISNA(INDEX(cc!B:B,MATCH(M1988,cc!A:A,0)))),INDEX(cc!B:B,MATCH(M1988,cc!A:A,0)),"0"),"")</f>
        <v>Age (&lt;15,15+-uk, 2), Sex, Test Indication w/ Undocumented, and HIV Status (Positive)</v>
      </c>
      <c r="M1988" s="97" t="s">
        <v>531</v>
      </c>
      <c r="N1988" s="28" t="str">
        <f t="shared" si="282"/>
        <v xml:space="preserve"> TARGET</v>
      </c>
      <c r="O1988" s="19" t="str">
        <f t="shared" si="284"/>
        <v>TX_PVLS (D, DSD, Age Aggregated/Sex/Indication/HIVStatus) TARGET v2: Viral Load Documented</v>
      </c>
      <c r="P1988" s="19" t="str">
        <f t="shared" si="285"/>
        <v>TX_PVLS (D, DSD, Age Aggregated/Sex/Indication/HIVStatus) TARGET v2: Viral Load Documented</v>
      </c>
      <c r="Q1988" s="19" t="str">
        <f t="shared" si="283"/>
        <v>TX_PVLS (D, DSD, Age Agg/Sex/Ind/HIV) TARGET v2</v>
      </c>
      <c r="R1988" s="19" t="str">
        <f t="shared" si="286"/>
        <v>TX_PVLS_D_DSD_Age_Agg_Sex_Ind_HIV_TARGET_v2</v>
      </c>
      <c r="S1988" s="19" t="str">
        <f t="shared" si="287"/>
        <v>TX_PVLS_D_DSD_Age_Agg_Sex_Ind_HIV_TARGET_v2</v>
      </c>
      <c r="T1988" s="19" t="b">
        <f>NOT(ISNA(VLOOKUP(B1988,dbcodes!A:B,2,FALSE)))</f>
        <v>1</v>
      </c>
      <c r="U1988" s="19" t="str">
        <f>IF(ISNA(VLOOKUP(B1988,dbcodes!A:B,2,FALSE)),des!R1611,VLOOKUP(B1988,dbcodes!A:B,2,FALSE))</f>
        <v>TX_PVLS_D_DSD_Age_Agg_Sex_Ind_HIV_TARGET_v2</v>
      </c>
      <c r="V1988" s="20"/>
      <c r="W1988" s="107" t="str">
        <f>IF(ISNA(VLOOKUP(C1988,descriptions!A:B,2,FALSE)),des!V1611,IF(G1988=" TARGET","Target ","")&amp;VLOOKUP(C1988,descriptions!A:B,2,FALSE))</f>
        <v>Target Number of adult and pediatric ART patients with a viral load result documented in the patient medical record and /or laboratory records  in the past 12 months</v>
      </c>
      <c r="X1988" s="20" t="s">
        <v>4</v>
      </c>
      <c r="Y1988" s="20" t="s">
        <v>831</v>
      </c>
      <c r="Z1988" s="20" t="s">
        <v>836</v>
      </c>
      <c r="AA1988" s="20" t="s">
        <v>102</v>
      </c>
      <c r="AB1988" s="20" t="s">
        <v>755</v>
      </c>
      <c r="AC1988" s="19" t="str">
        <f>IF(AB1988&lt;&gt;"",IF(NOT(ISNA(INDEX(os!A:A,MATCH(AB1988,os!B:B,0)))),INDEX(os!A:A,MATCH(AB1988,os!B:B,0)),"0"),"")</f>
        <v/>
      </c>
      <c r="AD1988" s="20" t="s">
        <v>830</v>
      </c>
      <c r="AE1988" s="20"/>
      <c r="AF1988" s="20"/>
      <c r="AG1988" s="20"/>
      <c r="AH1988" s="93" t="str">
        <f>IF(NOT(ISNA(VLOOKUP(B:B,ResultsTargets!A:A,1,0))),"TRUE","")</f>
        <v/>
      </c>
      <c r="AI1988" s="19" t="str">
        <f>IF(ISNA(VLOOKUP(C1988,dim_techarea!A:B,2,FALSE)),"",VLOOKUP(C1988,dim_techarea!A:B,2,FALSE))</f>
        <v>TX_PVLS</v>
      </c>
      <c r="AJ1988" s="19" t="str">
        <f>IF(ISNA(VLOOKUP(AI1988,dim_techarea!B:C,2,FALSE)),"",VLOOKUP(AI1988,dim_techarea!B:C,2,FALSE))</f>
        <v>bZOF8bon1dD</v>
      </c>
      <c r="AK1988" s="19" t="str">
        <f>IF(ISNA(VLOOKUP(TRIM(G1988),dim_targetsresults!A:B,2,FALSE)),"",VLOOKUP(TRIM(G1988),dim_targetsresults!A:C,2,FALSE))</f>
        <v>MER Targets</v>
      </c>
      <c r="AL1988" s="19" t="str">
        <f>IF(ISNA(VLOOKUP(AK1988,dim_targetsresults!B:C,2,FALSE)),"",VLOOKUP(AK1988,dim_targetsresults!B:C,2,FALSE))</f>
        <v>W8imnja2Owd</v>
      </c>
      <c r="AM1988" s="19" t="str">
        <f>IF(ISNA(VLOOKUP(TRIM(D1988),dim_numeratordenominator!A:B,2,FALSE)),"",VLOOKUP(TRIM(D1988),dim_numeratordenominator!A:C,2,FALSE))</f>
        <v>Denominator</v>
      </c>
      <c r="AN1988" s="19" t="str">
        <f>IF(ISNA(VLOOKUP(AM1988,dim_numeratordenominator!B:C,2,FALSE)),"",VLOOKUP(AM1988,dim_numeratordenominator!B:C,2,FALSE))</f>
        <v>QpNj0nSuEhD</v>
      </c>
      <c r="AO1988" s="19" t="str">
        <f>IF(ISNA(VLOOKUP(TRIM(E1988),dim_supporttype!A:B,2,FALSE)),"",VLOOKUP(TRIM(E1988),dim_supporttype!A:C,2,FALSE))</f>
        <v>DSD</v>
      </c>
      <c r="AP1988" s="19" t="str">
        <f>IF(ISNA(VLOOKUP(AO1988,dim_supporttype!B:C,2,FALSE)),"",VLOOKUP(AO1988,dim_supporttype!B:C,2,FALSE))</f>
        <v>iM13vdNLWKb</v>
      </c>
      <c r="AQ1988" s="19" t="str">
        <f>IF(ISNA(VLOOKUP(TRIM(F1988),dim_disaggs!A:B,2,FALSE)),"No Disagg",VLOOKUP(TRIM(F1988),dim_disaggs!A:B,2,FALSE))</f>
        <v>Age Aggregated/Sex/Indication/HIVStatus</v>
      </c>
      <c r="AR1988" s="19" t="str">
        <f>IF(ISNA(VLOOKUP(AQ1988,dim_disaggs!B:C,2,FALSE)),"",VLOOKUP(AQ1988,dim_disaggs!B:C,2,FALSE))</f>
        <v>k2U2MDOywGj</v>
      </c>
      <c r="AS1988" s="72"/>
      <c r="AT1988" s="66"/>
      <c r="AU1988" s="72" t="s">
        <v>755</v>
      </c>
      <c r="AV1988" s="73" t="s">
        <v>755</v>
      </c>
      <c r="AW1988" s="66" t="s">
        <v>755</v>
      </c>
      <c r="AX1988" s="66" t="s">
        <v>755</v>
      </c>
      <c r="AY1988" s="20"/>
      <c r="AZ1988" s="20"/>
      <c r="BA1988" s="105" t="str">
        <f t="shared" si="288"/>
        <v/>
      </c>
      <c r="BB1988" s="20" t="str">
        <f t="shared" si="289"/>
        <v/>
      </c>
      <c r="BC1988" s="20"/>
      <c r="BD1988" s="20"/>
      <c r="BE1988" s="75" t="s">
        <v>755</v>
      </c>
      <c r="BF1988" s="73" t="s">
        <v>755</v>
      </c>
      <c r="BG1988" s="55" t="s">
        <v>755</v>
      </c>
      <c r="BH1988" s="76" t="s">
        <v>755</v>
      </c>
      <c r="BI1988" s="20" t="s">
        <v>755</v>
      </c>
      <c r="BJ1988" s="20" t="s">
        <v>755</v>
      </c>
      <c r="BK1988" s="55"/>
      <c r="BL1988" s="71"/>
      <c r="BM1988" s="77"/>
      <c r="BN1988" s="78"/>
      <c r="BO1988" s="77"/>
      <c r="BP1988" s="78"/>
    </row>
    <row r="1989" spans="1:68" s="17" customFormat="1" x14ac:dyDescent="0.2">
      <c r="A1989" s="20" t="s">
        <v>95</v>
      </c>
      <c r="B1989" s="20" t="s">
        <v>1925</v>
      </c>
      <c r="C1989" s="20" t="s">
        <v>147</v>
      </c>
      <c r="D1989" s="20" t="s">
        <v>164</v>
      </c>
      <c r="E1989" s="20" t="s">
        <v>78</v>
      </c>
      <c r="F1989" s="20" t="s">
        <v>20284</v>
      </c>
      <c r="G1989" s="20" t="s">
        <v>2442</v>
      </c>
      <c r="H1989" s="20" t="s">
        <v>20285</v>
      </c>
      <c r="I1989" s="19">
        <f t="shared" si="281"/>
        <v>43</v>
      </c>
      <c r="J1989" s="20" t="s">
        <v>755</v>
      </c>
      <c r="K1989" s="20" t="s">
        <v>181</v>
      </c>
      <c r="L1989" s="95" t="str">
        <f>IF(M1989&lt;&gt;"",IF(NOT(ISNA(INDEX(cc!B:B,MATCH(M1989,cc!A:A,0)))),INDEX(cc!B:B,MATCH(M1989,cc!A:A,0)),"0"),"")</f>
        <v/>
      </c>
      <c r="M1989" s="97"/>
      <c r="N1989" s="28" t="str">
        <f t="shared" si="282"/>
        <v xml:space="preserve"> TARGET</v>
      </c>
      <c r="O1989" s="19" t="str">
        <f t="shared" si="284"/>
        <v>TX_PVLS (D, TA, Age Aggregated/Sex/Indication/HIVStatus) TARGET: Viral Load Documented</v>
      </c>
      <c r="P1989" s="19" t="str">
        <f t="shared" si="285"/>
        <v>TX_PVLS (D, TA, Age Aggregated/Sex/Indication/HIVStatus) TARGET: Viral Load Documented</v>
      </c>
      <c r="Q1989" s="19" t="str">
        <f t="shared" si="283"/>
        <v>TX_PVLS (D, TA, Age Agg/Sex/Ind/HIV) TARGET</v>
      </c>
      <c r="R1989" s="19" t="str">
        <f t="shared" si="286"/>
        <v>TX_PVLS_D_TA_Age_Agg_Sex_Ind_HIV_TARGET</v>
      </c>
      <c r="S1989" s="19" t="str">
        <f t="shared" si="287"/>
        <v>TX_PVLS_D_TA_Age_Agg_Sex_Ind_HIV_TARGET</v>
      </c>
      <c r="T1989" s="19" t="b">
        <f>NOT(ISNA(VLOOKUP(B1989,dbcodes!A:B,2,FALSE)))</f>
        <v>1</v>
      </c>
      <c r="U1989" s="19" t="str">
        <f>IF(ISNA(VLOOKUP(B1989,dbcodes!A:B,2,FALSE)),des!R1612,VLOOKUP(B1989,dbcodes!A:B,2,FALSE))</f>
        <v>TX_PVLS_D_TA_Aggregated_Age_Sex_Ind_TARGET</v>
      </c>
      <c r="V1989" s="20"/>
      <c r="W1989" s="107" t="str">
        <f>IF(ISNA(VLOOKUP(C1989,descriptions!A:B,2,FALSE)),des!V1612,IF(G1989=" TARGET","Target ","")&amp;VLOOKUP(C1989,descriptions!A:B,2,FALSE))</f>
        <v>Target Number of adult and pediatric ART patients with a viral load result documented in the patient medical record and /or laboratory records  in the past 12 months</v>
      </c>
      <c r="X1989" s="20" t="s">
        <v>4</v>
      </c>
      <c r="Y1989" s="20" t="s">
        <v>831</v>
      </c>
      <c r="Z1989" s="20" t="s">
        <v>836</v>
      </c>
      <c r="AA1989" s="20" t="s">
        <v>102</v>
      </c>
      <c r="AB1989" s="20" t="s">
        <v>755</v>
      </c>
      <c r="AC1989" s="19" t="str">
        <f>IF(AB1989&lt;&gt;"",IF(NOT(ISNA(INDEX(os!A:A,MATCH(AB1989,os!B:B,0)))),INDEX(os!A:A,MATCH(AB1989,os!B:B,0)),"0"),"")</f>
        <v/>
      </c>
      <c r="AD1989" s="20" t="s">
        <v>830</v>
      </c>
      <c r="AE1989" s="20"/>
      <c r="AF1989" s="20"/>
      <c r="AG1989" s="20"/>
      <c r="AH1989" s="93" t="str">
        <f>IF(NOT(ISNA(VLOOKUP(B:B,ResultsTargets!A:A,1,0))),"TRUE","")</f>
        <v/>
      </c>
      <c r="AI1989" s="19" t="str">
        <f>IF(ISNA(VLOOKUP(C1989,dim_techarea!A:B,2,FALSE)),"",VLOOKUP(C1989,dim_techarea!A:B,2,FALSE))</f>
        <v>TX_PVLS</v>
      </c>
      <c r="AJ1989" s="19" t="str">
        <f>IF(ISNA(VLOOKUP(AI1989,dim_techarea!B:C,2,FALSE)),"",VLOOKUP(AI1989,dim_techarea!B:C,2,FALSE))</f>
        <v>bZOF8bon1dD</v>
      </c>
      <c r="AK1989" s="19" t="str">
        <f>IF(ISNA(VLOOKUP(TRIM(G1989),dim_targetsresults!A:B,2,FALSE)),"",VLOOKUP(TRIM(G1989),dim_targetsresults!A:C,2,FALSE))</f>
        <v>MER Targets</v>
      </c>
      <c r="AL1989" s="19" t="str">
        <f>IF(ISNA(VLOOKUP(AK1989,dim_targetsresults!B:C,2,FALSE)),"",VLOOKUP(AK1989,dim_targetsresults!B:C,2,FALSE))</f>
        <v>W8imnja2Owd</v>
      </c>
      <c r="AM1989" s="19" t="str">
        <f>IF(ISNA(VLOOKUP(TRIM(D1989),dim_numeratordenominator!A:B,2,FALSE)),"",VLOOKUP(TRIM(D1989),dim_numeratordenominator!A:C,2,FALSE))</f>
        <v>Denominator</v>
      </c>
      <c r="AN1989" s="19" t="str">
        <f>IF(ISNA(VLOOKUP(AM1989,dim_numeratordenominator!B:C,2,FALSE)),"",VLOOKUP(AM1989,dim_numeratordenominator!B:C,2,FALSE))</f>
        <v>QpNj0nSuEhD</v>
      </c>
      <c r="AO1989" s="19" t="str">
        <f>IF(ISNA(VLOOKUP(TRIM(E1989),dim_supporttype!A:B,2,FALSE)),"",VLOOKUP(TRIM(E1989),dim_supporttype!A:C,2,FALSE))</f>
        <v>TA</v>
      </c>
      <c r="AP1989" s="19" t="str">
        <f>IF(ISNA(VLOOKUP(AO1989,dim_supporttype!B:C,2,FALSE)),"",VLOOKUP(AO1989,dim_supporttype!B:C,2,FALSE))</f>
        <v>cRAGKdWIDn4</v>
      </c>
      <c r="AQ1989" s="19" t="str">
        <f>IF(ISNA(VLOOKUP(TRIM(F1989),dim_disaggs!A:B,2,FALSE)),"No Disagg",VLOOKUP(TRIM(F1989),dim_disaggs!A:B,2,FALSE))</f>
        <v>Age Aggregated/Sex/Indication/HIVStatus</v>
      </c>
      <c r="AR1989" s="19" t="str">
        <f>IF(ISNA(VLOOKUP(AQ1989,dim_disaggs!B:C,2,FALSE)),"",VLOOKUP(AQ1989,dim_disaggs!B:C,2,FALSE))</f>
        <v>k2U2MDOywGj</v>
      </c>
      <c r="AS1989" s="72"/>
      <c r="AT1989" s="66"/>
      <c r="AU1989" s="72" t="s">
        <v>755</v>
      </c>
      <c r="AV1989" s="73" t="s">
        <v>755</v>
      </c>
      <c r="AW1989" s="66" t="s">
        <v>755</v>
      </c>
      <c r="AX1989" s="66" t="s">
        <v>755</v>
      </c>
      <c r="AY1989" s="20"/>
      <c r="AZ1989" s="20"/>
      <c r="BA1989" s="105" t="str">
        <f t="shared" si="288"/>
        <v/>
      </c>
      <c r="BB1989" s="20" t="str">
        <f t="shared" si="289"/>
        <v/>
      </c>
      <c r="BC1989" s="20"/>
      <c r="BD1989" s="20"/>
      <c r="BE1989" s="75" t="s">
        <v>755</v>
      </c>
      <c r="BF1989" s="73" t="s">
        <v>755</v>
      </c>
      <c r="BG1989" s="55" t="s">
        <v>755</v>
      </c>
      <c r="BH1989" s="76" t="s">
        <v>755</v>
      </c>
      <c r="BI1989" s="20" t="s">
        <v>755</v>
      </c>
      <c r="BJ1989" s="20" t="s">
        <v>755</v>
      </c>
      <c r="BK1989" s="55" t="s">
        <v>755</v>
      </c>
      <c r="BL1989" s="71" t="s">
        <v>755</v>
      </c>
      <c r="BM1989" s="77" t="s">
        <v>755</v>
      </c>
      <c r="BN1989" s="78" t="s">
        <v>755</v>
      </c>
      <c r="BO1989" s="77" t="s">
        <v>755</v>
      </c>
      <c r="BP1989" s="78" t="s">
        <v>755</v>
      </c>
    </row>
    <row r="1990" spans="1:68" s="16" customFormat="1" x14ac:dyDescent="0.2">
      <c r="A1990" s="22" t="s">
        <v>95</v>
      </c>
      <c r="B1990" s="21" t="s">
        <v>20033</v>
      </c>
      <c r="C1990" s="20" t="s">
        <v>147</v>
      </c>
      <c r="D1990" s="20" t="s">
        <v>164</v>
      </c>
      <c r="E1990" s="20" t="s">
        <v>78</v>
      </c>
      <c r="F1990" s="20" t="s">
        <v>20284</v>
      </c>
      <c r="G1990" s="20" t="s">
        <v>2442</v>
      </c>
      <c r="H1990" s="20" t="s">
        <v>20285</v>
      </c>
      <c r="I1990" s="19">
        <f t="shared" si="281"/>
        <v>46</v>
      </c>
      <c r="J1990" s="20" t="s">
        <v>205</v>
      </c>
      <c r="K1990" s="20" t="s">
        <v>181</v>
      </c>
      <c r="L1990" s="95" t="str">
        <f>IF(M1990&lt;&gt;"",IF(NOT(ISNA(INDEX(cc!B:B,MATCH(M1990,cc!A:A,0)))),INDEX(cc!B:B,MATCH(M1990,cc!A:A,0)),"0"),"")</f>
        <v>Age (&lt;15,15+-uk, 2), Sex, Test Indication w/ Undocumented, and HIV Status (Positive)</v>
      </c>
      <c r="M1990" s="101" t="s">
        <v>531</v>
      </c>
      <c r="N1990" s="28" t="str">
        <f t="shared" si="282"/>
        <v xml:space="preserve"> TARGET</v>
      </c>
      <c r="O1990" s="19" t="str">
        <f t="shared" si="284"/>
        <v>TX_PVLS (D, TA, Age Aggregated/Sex/Indication/HIVStatus) TARGET v2: Viral Load Documented</v>
      </c>
      <c r="P1990" s="19" t="str">
        <f t="shared" si="285"/>
        <v>TX_PVLS (D, TA, Age Aggregated/Sex/Indication/HIVStatus) TARGET v2: Viral Load Documented</v>
      </c>
      <c r="Q1990" s="19" t="str">
        <f t="shared" si="283"/>
        <v>TX_PVLS (D, TA, Age Agg/Sex/Ind/HIV) TARGET v2</v>
      </c>
      <c r="R1990" s="19" t="str">
        <f t="shared" si="286"/>
        <v>TX_PVLS_D_TA_Age_Agg_Sex_Ind_HIV_TARGET_v2</v>
      </c>
      <c r="S1990" s="19" t="str">
        <f t="shared" si="287"/>
        <v>TX_PVLS_D_TA_Age_Agg_Sex_Ind_HIV_TARGET_v2</v>
      </c>
      <c r="T1990" s="19" t="b">
        <f>NOT(ISNA(VLOOKUP(B1990,dbcodes!A:B,2,FALSE)))</f>
        <v>1</v>
      </c>
      <c r="U1990" s="19" t="str">
        <f>IF(ISNA(VLOOKUP(B1990,dbcodes!A:B,2,FALSE)),des!R1613,VLOOKUP(B1990,dbcodes!A:B,2,FALSE))</f>
        <v>TX_PVLS_D_TA_Age_Agg_Sex_Ind_HIV_TARGET_v2</v>
      </c>
      <c r="V1990" s="20"/>
      <c r="W1990" s="107" t="str">
        <f>IF(ISNA(VLOOKUP(C1990,descriptions!A:B,2,FALSE)),des!V1613,IF(G1990=" TARGET","Target ","")&amp;VLOOKUP(C1990,descriptions!A:B,2,FALSE))</f>
        <v>Target Number of adult and pediatric ART patients with a viral load result documented in the patient medical record and /or laboratory records  in the past 12 months</v>
      </c>
      <c r="X1990" s="20" t="s">
        <v>4</v>
      </c>
      <c r="Y1990" s="20" t="s">
        <v>831</v>
      </c>
      <c r="Z1990" s="20" t="s">
        <v>836</v>
      </c>
      <c r="AA1990" s="20" t="s">
        <v>102</v>
      </c>
      <c r="AB1990" s="20" t="s">
        <v>755</v>
      </c>
      <c r="AC1990" s="19" t="str">
        <f>IF(AB1990&lt;&gt;"",IF(NOT(ISNA(INDEX(os!A:A,MATCH(AB1990,os!B:B,0)))),INDEX(os!A:A,MATCH(AB1990,os!B:B,0)),"0"),"")</f>
        <v/>
      </c>
      <c r="AD1990" s="20" t="s">
        <v>830</v>
      </c>
      <c r="AE1990" s="20"/>
      <c r="AF1990" s="20"/>
      <c r="AG1990" s="20"/>
      <c r="AH1990" s="93" t="str">
        <f>IF(NOT(ISNA(VLOOKUP(B:B,ResultsTargets!A:A,1,0))),"TRUE","")</f>
        <v/>
      </c>
      <c r="AI1990" s="19" t="str">
        <f>IF(ISNA(VLOOKUP(C1990,dim_techarea!A:B,2,FALSE)),"",VLOOKUP(C1990,dim_techarea!A:B,2,FALSE))</f>
        <v>TX_PVLS</v>
      </c>
      <c r="AJ1990" s="19" t="str">
        <f>IF(ISNA(VLOOKUP(AI1990,dim_techarea!B:C,2,FALSE)),"",VLOOKUP(AI1990,dim_techarea!B:C,2,FALSE))</f>
        <v>bZOF8bon1dD</v>
      </c>
      <c r="AK1990" s="19" t="str">
        <f>IF(ISNA(VLOOKUP(TRIM(G1990),dim_targetsresults!A:B,2,FALSE)),"",VLOOKUP(TRIM(G1990),dim_targetsresults!A:C,2,FALSE))</f>
        <v>MER Targets</v>
      </c>
      <c r="AL1990" s="19" t="str">
        <f>IF(ISNA(VLOOKUP(AK1990,dim_targetsresults!B:C,2,FALSE)),"",VLOOKUP(AK1990,dim_targetsresults!B:C,2,FALSE))</f>
        <v>W8imnja2Owd</v>
      </c>
      <c r="AM1990" s="19" t="str">
        <f>IF(ISNA(VLOOKUP(TRIM(D1990),dim_numeratordenominator!A:B,2,FALSE)),"",VLOOKUP(TRIM(D1990),dim_numeratordenominator!A:C,2,FALSE))</f>
        <v>Denominator</v>
      </c>
      <c r="AN1990" s="19" t="str">
        <f>IF(ISNA(VLOOKUP(AM1990,dim_numeratordenominator!B:C,2,FALSE)),"",VLOOKUP(AM1990,dim_numeratordenominator!B:C,2,FALSE))</f>
        <v>QpNj0nSuEhD</v>
      </c>
      <c r="AO1990" s="19" t="str">
        <f>IF(ISNA(VLOOKUP(TRIM(E1990),dim_supporttype!A:B,2,FALSE)),"",VLOOKUP(TRIM(E1990),dim_supporttype!A:C,2,FALSE))</f>
        <v>TA</v>
      </c>
      <c r="AP1990" s="19" t="str">
        <f>IF(ISNA(VLOOKUP(AO1990,dim_supporttype!B:C,2,FALSE)),"",VLOOKUP(AO1990,dim_supporttype!B:C,2,FALSE))</f>
        <v>cRAGKdWIDn4</v>
      </c>
      <c r="AQ1990" s="19" t="str">
        <f>IF(ISNA(VLOOKUP(TRIM(F1990),dim_disaggs!A:B,2,FALSE)),"No Disagg",VLOOKUP(TRIM(F1990),dim_disaggs!A:B,2,FALSE))</f>
        <v>Age Aggregated/Sex/Indication/HIVStatus</v>
      </c>
      <c r="AR1990" s="19" t="str">
        <f>IF(ISNA(VLOOKUP(AQ1990,dim_disaggs!B:C,2,FALSE)),"",VLOOKUP(AQ1990,dim_disaggs!B:C,2,FALSE))</f>
        <v>k2U2MDOywGj</v>
      </c>
      <c r="AS1990" s="72"/>
      <c r="AT1990" s="66"/>
      <c r="AU1990" s="72" t="s">
        <v>755</v>
      </c>
      <c r="AV1990" s="73" t="s">
        <v>755</v>
      </c>
      <c r="AW1990" s="66" t="s">
        <v>755</v>
      </c>
      <c r="AX1990" s="66" t="s">
        <v>755</v>
      </c>
      <c r="AY1990" s="20"/>
      <c r="AZ1990" s="20"/>
      <c r="BA1990" s="105" t="str">
        <f t="shared" si="288"/>
        <v/>
      </c>
      <c r="BB1990" s="20" t="str">
        <f t="shared" si="289"/>
        <v/>
      </c>
      <c r="BC1990" s="20"/>
      <c r="BD1990" s="20"/>
      <c r="BE1990" s="75" t="s">
        <v>755</v>
      </c>
      <c r="BF1990" s="73" t="s">
        <v>755</v>
      </c>
      <c r="BG1990" s="55" t="s">
        <v>755</v>
      </c>
      <c r="BH1990" s="76" t="s">
        <v>755</v>
      </c>
      <c r="BI1990" s="20" t="s">
        <v>755</v>
      </c>
      <c r="BJ1990" s="20" t="s">
        <v>755</v>
      </c>
      <c r="BK1990" s="55"/>
      <c r="BL1990" s="71"/>
      <c r="BM1990" s="77"/>
      <c r="BN1990" s="78"/>
      <c r="BO1990" s="77"/>
      <c r="BP1990" s="78"/>
    </row>
    <row r="1991" spans="1:68" s="10" customFormat="1" x14ac:dyDescent="0.2">
      <c r="A1991" s="20" t="s">
        <v>95</v>
      </c>
      <c r="B1991" s="21" t="s">
        <v>20035</v>
      </c>
      <c r="C1991" s="20" t="s">
        <v>147</v>
      </c>
      <c r="D1991" s="20" t="s">
        <v>164</v>
      </c>
      <c r="E1991" s="20" t="s">
        <v>77</v>
      </c>
      <c r="F1991" s="20" t="s">
        <v>214</v>
      </c>
      <c r="G1991" s="20" t="s">
        <v>2442</v>
      </c>
      <c r="H1991" s="20" t="s">
        <v>214</v>
      </c>
      <c r="I1991" s="19">
        <f t="shared" si="281"/>
        <v>34</v>
      </c>
      <c r="J1991" s="20" t="s">
        <v>755</v>
      </c>
      <c r="K1991" s="20" t="s">
        <v>181</v>
      </c>
      <c r="L1991" s="95" t="str">
        <f>IF(M1991&lt;&gt;"",IF(NOT(ISNA(INDEX(cc!B:B,MATCH(M1991,cc!A:A,0)))),INDEX(cc!B:B,MATCH(M1991,cc!A:A,0)),"0"),"")</f>
        <v>Test Results (Positive)</v>
      </c>
      <c r="M1991" s="97" t="s">
        <v>19844</v>
      </c>
      <c r="N1991" s="28" t="str">
        <f t="shared" si="282"/>
        <v xml:space="preserve"> TARGET</v>
      </c>
      <c r="O1991" s="19" t="str">
        <f t="shared" si="284"/>
        <v>TX_PVLS (D, DSD, HIVStatus) TARGET: Viral Load Documented</v>
      </c>
      <c r="P1991" s="19" t="str">
        <f t="shared" si="285"/>
        <v>TX_PVLS (D, DSD, HIVStatus) TARGET: Viral Load Documented</v>
      </c>
      <c r="Q1991" s="19" t="str">
        <f t="shared" si="283"/>
        <v>TX_PVLS (D, DSD, HIVStatus) TARGET</v>
      </c>
      <c r="R1991" s="19" t="str">
        <f t="shared" si="286"/>
        <v>TX_PVLS_D_DSD_HIVStatus_TARGET</v>
      </c>
      <c r="S1991" s="19" t="str">
        <f t="shared" si="287"/>
        <v>TX_PVLS_D_DSD_HIVStatus_TARGET</v>
      </c>
      <c r="T1991" s="19" t="b">
        <f>NOT(ISNA(VLOOKUP(B1991,dbcodes!A:B,2,FALSE)))</f>
        <v>1</v>
      </c>
      <c r="U1991" s="19" t="str">
        <f>IF(ISNA(VLOOKUP(B1991,dbcodes!A:B,2,FALSE)),des!R1614,VLOOKUP(B1991,dbcodes!A:B,2,FALSE))</f>
        <v>TX_PVLS_D_DSD_HIVStatus_TARGET</v>
      </c>
      <c r="V1991" s="20"/>
      <c r="W1991" s="107" t="str">
        <f>IF(ISNA(VLOOKUP(C1991,descriptions!A:B,2,FALSE)),des!V1614,IF(G1991=" TARGET","Target ","")&amp;VLOOKUP(C1991,descriptions!A:B,2,FALSE))</f>
        <v>Target Number of adult and pediatric ART patients with a viral load result documented in the patient medical record and /or laboratory records  in the past 12 months</v>
      </c>
      <c r="X1991" s="20" t="s">
        <v>4</v>
      </c>
      <c r="Y1991" s="20" t="s">
        <v>831</v>
      </c>
      <c r="Z1991" s="20" t="s">
        <v>836</v>
      </c>
      <c r="AA1991" s="20" t="s">
        <v>102</v>
      </c>
      <c r="AB1991" s="20" t="s">
        <v>755</v>
      </c>
      <c r="AC1991" s="19" t="str">
        <f>IF(AB1991&lt;&gt;"",IF(NOT(ISNA(INDEX(os!A:A,MATCH(AB1991,os!B:B,0)))),INDEX(os!A:A,MATCH(AB1991,os!B:B,0)),"0"),"")</f>
        <v/>
      </c>
      <c r="AD1991" s="20" t="s">
        <v>830</v>
      </c>
      <c r="AE1991" s="20"/>
      <c r="AF1991" s="20"/>
      <c r="AG1991" s="20"/>
      <c r="AH1991" s="93" t="str">
        <f>IF(NOT(ISNA(VLOOKUP(B:B,ResultsTargets!A:A,1,0))),"TRUE","")</f>
        <v/>
      </c>
      <c r="AI1991" s="19" t="str">
        <f>IF(ISNA(VLOOKUP(C1991,dim_techarea!A:B,2,FALSE)),"",VLOOKUP(C1991,dim_techarea!A:B,2,FALSE))</f>
        <v>TX_PVLS</v>
      </c>
      <c r="AJ1991" s="19" t="str">
        <f>IF(ISNA(VLOOKUP(AI1991,dim_techarea!B:C,2,FALSE)),"",VLOOKUP(AI1991,dim_techarea!B:C,2,FALSE))</f>
        <v>bZOF8bon1dD</v>
      </c>
      <c r="AK1991" s="19" t="str">
        <f>IF(ISNA(VLOOKUP(TRIM(G1991),dim_targetsresults!A:B,2,FALSE)),"",VLOOKUP(TRIM(G1991),dim_targetsresults!A:C,2,FALSE))</f>
        <v>MER Targets</v>
      </c>
      <c r="AL1991" s="19" t="str">
        <f>IF(ISNA(VLOOKUP(AK1991,dim_targetsresults!B:C,2,FALSE)),"",VLOOKUP(AK1991,dim_targetsresults!B:C,2,FALSE))</f>
        <v>W8imnja2Owd</v>
      </c>
      <c r="AM1991" s="19" t="str">
        <f>IF(ISNA(VLOOKUP(TRIM(D1991),dim_numeratordenominator!A:B,2,FALSE)),"",VLOOKUP(TRIM(D1991),dim_numeratordenominator!A:C,2,FALSE))</f>
        <v>Denominator</v>
      </c>
      <c r="AN1991" s="19" t="str">
        <f>IF(ISNA(VLOOKUP(AM1991,dim_numeratordenominator!B:C,2,FALSE)),"",VLOOKUP(AM1991,dim_numeratordenominator!B:C,2,FALSE))</f>
        <v>QpNj0nSuEhD</v>
      </c>
      <c r="AO1991" s="19" t="str">
        <f>IF(ISNA(VLOOKUP(TRIM(E1991),dim_supporttype!A:B,2,FALSE)),"",VLOOKUP(TRIM(E1991),dim_supporttype!A:C,2,FALSE))</f>
        <v>DSD</v>
      </c>
      <c r="AP1991" s="19" t="str">
        <f>IF(ISNA(VLOOKUP(AO1991,dim_supporttype!B:C,2,FALSE)),"",VLOOKUP(AO1991,dim_supporttype!B:C,2,FALSE))</f>
        <v>iM13vdNLWKb</v>
      </c>
      <c r="AQ1991" s="19" t="str">
        <f>IF(ISNA(VLOOKUP(TRIM(F1991),dim_disaggs!A:B,2,FALSE)),"No Disagg",VLOOKUP(TRIM(F1991),dim_disaggs!A:B,2,FALSE))</f>
        <v>HIVStatus</v>
      </c>
      <c r="AR1991" s="19" t="str">
        <f>IF(ISNA(VLOOKUP(AQ1991,dim_disaggs!B:C,2,FALSE)),"",VLOOKUP(AQ1991,dim_disaggs!B:C,2,FALSE))</f>
        <v>Hx0TLL7gn1d</v>
      </c>
      <c r="AS1991" s="72"/>
      <c r="AT1991" s="66"/>
      <c r="AU1991" s="72" t="s">
        <v>755</v>
      </c>
      <c r="AV1991" s="73" t="s">
        <v>755</v>
      </c>
      <c r="AW1991" s="66" t="s">
        <v>755</v>
      </c>
      <c r="AX1991" s="66" t="s">
        <v>755</v>
      </c>
      <c r="AY1991" s="20"/>
      <c r="AZ1991" s="20"/>
      <c r="BA1991" s="105" t="str">
        <f t="shared" si="288"/>
        <v>Top Level Denominator</v>
      </c>
      <c r="BB1991" s="20" t="str">
        <f t="shared" si="289"/>
        <v>Azqe383ljKu</v>
      </c>
      <c r="BC1991" s="20"/>
      <c r="BD1991" s="20"/>
      <c r="BE1991" s="75" t="s">
        <v>755</v>
      </c>
      <c r="BF1991" s="73" t="s">
        <v>755</v>
      </c>
      <c r="BG1991" s="55" t="s">
        <v>755</v>
      </c>
      <c r="BH1991" s="76" t="s">
        <v>755</v>
      </c>
      <c r="BI1991" s="20" t="s">
        <v>20421</v>
      </c>
      <c r="BJ1991" s="20" t="s">
        <v>20427</v>
      </c>
      <c r="BK1991" s="55" t="s">
        <v>755</v>
      </c>
      <c r="BL1991" s="71" t="s">
        <v>755</v>
      </c>
      <c r="BM1991" s="77" t="s">
        <v>755</v>
      </c>
      <c r="BN1991" s="78" t="s">
        <v>755</v>
      </c>
      <c r="BO1991" s="77" t="s">
        <v>755</v>
      </c>
      <c r="BP1991" s="78" t="s">
        <v>755</v>
      </c>
    </row>
    <row r="1992" spans="1:68" s="16" customFormat="1" x14ac:dyDescent="0.2">
      <c r="A1992" s="20" t="s">
        <v>95</v>
      </c>
      <c r="B1992" s="21" t="s">
        <v>20036</v>
      </c>
      <c r="C1992" s="20" t="s">
        <v>147</v>
      </c>
      <c r="D1992" s="20" t="s">
        <v>164</v>
      </c>
      <c r="E1992" s="20" t="s">
        <v>78</v>
      </c>
      <c r="F1992" s="20" t="s">
        <v>214</v>
      </c>
      <c r="G1992" s="20" t="s">
        <v>2442</v>
      </c>
      <c r="H1992" s="20" t="s">
        <v>214</v>
      </c>
      <c r="I1992" s="19">
        <f t="shared" si="281"/>
        <v>33</v>
      </c>
      <c r="J1992" s="20" t="s">
        <v>755</v>
      </c>
      <c r="K1992" s="20" t="s">
        <v>181</v>
      </c>
      <c r="L1992" s="95" t="str">
        <f>IF(M1992&lt;&gt;"",IF(NOT(ISNA(INDEX(cc!B:B,MATCH(M1992,cc!A:A,0)))),INDEX(cc!B:B,MATCH(M1992,cc!A:A,0)),"0"),"")</f>
        <v>Test Results (Positive)</v>
      </c>
      <c r="M1992" s="97" t="s">
        <v>19844</v>
      </c>
      <c r="N1992" s="28" t="str">
        <f t="shared" si="282"/>
        <v xml:space="preserve"> TARGET</v>
      </c>
      <c r="O1992" s="19" t="str">
        <f t="shared" si="284"/>
        <v>TX_PVLS (D, TA, HIVStatus) TARGET: Viral Load Documented</v>
      </c>
      <c r="P1992" s="19" t="str">
        <f t="shared" si="285"/>
        <v>TX_PVLS (D, TA, HIVStatus) TARGET: Viral Load Documented</v>
      </c>
      <c r="Q1992" s="19" t="str">
        <f t="shared" si="283"/>
        <v>TX_PVLS (D, TA, HIVStatus) TARGET</v>
      </c>
      <c r="R1992" s="19" t="str">
        <f t="shared" si="286"/>
        <v>TX_PVLS_D_TA_HIVStatus_TARGET</v>
      </c>
      <c r="S1992" s="19" t="str">
        <f t="shared" si="287"/>
        <v>TX_PVLS_D_TA_HIVStatus_TARGET</v>
      </c>
      <c r="T1992" s="19" t="b">
        <f>NOT(ISNA(VLOOKUP(B1992,dbcodes!A:B,2,FALSE)))</f>
        <v>1</v>
      </c>
      <c r="U1992" s="19" t="str">
        <f>IF(ISNA(VLOOKUP(B1992,dbcodes!A:B,2,FALSE)),des!R1615,VLOOKUP(B1992,dbcodes!A:B,2,FALSE))</f>
        <v>TX_PVLS_D_TA_HIVStatus_TARGET</v>
      </c>
      <c r="V1992" s="20"/>
      <c r="W1992" s="107" t="str">
        <f>IF(ISNA(VLOOKUP(C1992,descriptions!A:B,2,FALSE)),des!V1615,IF(G1992=" TARGET","Target ","")&amp;VLOOKUP(C1992,descriptions!A:B,2,FALSE))</f>
        <v>Target Number of adult and pediatric ART patients with a viral load result documented in the patient medical record and /or laboratory records  in the past 12 months</v>
      </c>
      <c r="X1992" s="20" t="s">
        <v>4</v>
      </c>
      <c r="Y1992" s="20" t="s">
        <v>831</v>
      </c>
      <c r="Z1992" s="20" t="s">
        <v>836</v>
      </c>
      <c r="AA1992" s="20" t="s">
        <v>102</v>
      </c>
      <c r="AB1992" s="20" t="s">
        <v>755</v>
      </c>
      <c r="AC1992" s="19" t="str">
        <f>IF(AB1992&lt;&gt;"",IF(NOT(ISNA(INDEX(os!A:A,MATCH(AB1992,os!B:B,0)))),INDEX(os!A:A,MATCH(AB1992,os!B:B,0)),"0"),"")</f>
        <v/>
      </c>
      <c r="AD1992" s="20" t="s">
        <v>830</v>
      </c>
      <c r="AE1992" s="20"/>
      <c r="AF1992" s="20"/>
      <c r="AG1992" s="20"/>
      <c r="AH1992" s="93" t="str">
        <f>IF(NOT(ISNA(VLOOKUP(B:B,ResultsTargets!A:A,1,0))),"TRUE","")</f>
        <v/>
      </c>
      <c r="AI1992" s="19" t="str">
        <f>IF(ISNA(VLOOKUP(C1992,dim_techarea!A:B,2,FALSE)),"",VLOOKUP(C1992,dim_techarea!A:B,2,FALSE))</f>
        <v>TX_PVLS</v>
      </c>
      <c r="AJ1992" s="19" t="str">
        <f>IF(ISNA(VLOOKUP(AI1992,dim_techarea!B:C,2,FALSE)),"",VLOOKUP(AI1992,dim_techarea!B:C,2,FALSE))</f>
        <v>bZOF8bon1dD</v>
      </c>
      <c r="AK1992" s="19" t="str">
        <f>IF(ISNA(VLOOKUP(TRIM(G1992),dim_targetsresults!A:B,2,FALSE)),"",VLOOKUP(TRIM(G1992),dim_targetsresults!A:C,2,FALSE))</f>
        <v>MER Targets</v>
      </c>
      <c r="AL1992" s="19" t="str">
        <f>IF(ISNA(VLOOKUP(AK1992,dim_targetsresults!B:C,2,FALSE)),"",VLOOKUP(AK1992,dim_targetsresults!B:C,2,FALSE))</f>
        <v>W8imnja2Owd</v>
      </c>
      <c r="AM1992" s="19" t="str">
        <f>IF(ISNA(VLOOKUP(TRIM(D1992),dim_numeratordenominator!A:B,2,FALSE)),"",VLOOKUP(TRIM(D1992),dim_numeratordenominator!A:C,2,FALSE))</f>
        <v>Denominator</v>
      </c>
      <c r="AN1992" s="19" t="str">
        <f>IF(ISNA(VLOOKUP(AM1992,dim_numeratordenominator!B:C,2,FALSE)),"",VLOOKUP(AM1992,dim_numeratordenominator!B:C,2,FALSE))</f>
        <v>QpNj0nSuEhD</v>
      </c>
      <c r="AO1992" s="19" t="str">
        <f>IF(ISNA(VLOOKUP(TRIM(E1992),dim_supporttype!A:B,2,FALSE)),"",VLOOKUP(TRIM(E1992),dim_supporttype!A:C,2,FALSE))</f>
        <v>TA</v>
      </c>
      <c r="AP1992" s="19" t="str">
        <f>IF(ISNA(VLOOKUP(AO1992,dim_supporttype!B:C,2,FALSE)),"",VLOOKUP(AO1992,dim_supporttype!B:C,2,FALSE))</f>
        <v>cRAGKdWIDn4</v>
      </c>
      <c r="AQ1992" s="19" t="str">
        <f>IF(ISNA(VLOOKUP(TRIM(F1992),dim_disaggs!A:B,2,FALSE)),"No Disagg",VLOOKUP(TRIM(F1992),dim_disaggs!A:B,2,FALSE))</f>
        <v>HIVStatus</v>
      </c>
      <c r="AR1992" s="19" t="str">
        <f>IF(ISNA(VLOOKUP(AQ1992,dim_disaggs!B:C,2,FALSE)),"",VLOOKUP(AQ1992,dim_disaggs!B:C,2,FALSE))</f>
        <v>Hx0TLL7gn1d</v>
      </c>
      <c r="AS1992" s="72"/>
      <c r="AT1992" s="66"/>
      <c r="AU1992" s="72" t="s">
        <v>755</v>
      </c>
      <c r="AV1992" s="73" t="s">
        <v>755</v>
      </c>
      <c r="AW1992" s="66" t="s">
        <v>755</v>
      </c>
      <c r="AX1992" s="66" t="s">
        <v>755</v>
      </c>
      <c r="AY1992" s="20"/>
      <c r="AZ1992" s="20"/>
      <c r="BA1992" s="105" t="str">
        <f t="shared" si="288"/>
        <v>Top Level Denominator</v>
      </c>
      <c r="BB1992" s="20" t="str">
        <f t="shared" si="289"/>
        <v>Azqe383ljKu</v>
      </c>
      <c r="BC1992" s="20"/>
      <c r="BD1992" s="20"/>
      <c r="BE1992" s="75" t="s">
        <v>755</v>
      </c>
      <c r="BF1992" s="73" t="s">
        <v>755</v>
      </c>
      <c r="BG1992" s="55" t="s">
        <v>755</v>
      </c>
      <c r="BH1992" s="76" t="s">
        <v>755</v>
      </c>
      <c r="BI1992" s="20" t="s">
        <v>20421</v>
      </c>
      <c r="BJ1992" s="20" t="s">
        <v>20427</v>
      </c>
      <c r="BK1992" s="55" t="s">
        <v>755</v>
      </c>
      <c r="BL1992" s="71" t="s">
        <v>755</v>
      </c>
      <c r="BM1992" s="77" t="s">
        <v>755</v>
      </c>
      <c r="BN1992" s="78" t="s">
        <v>755</v>
      </c>
      <c r="BO1992" s="77" t="s">
        <v>755</v>
      </c>
      <c r="BP1992" s="78" t="s">
        <v>755</v>
      </c>
    </row>
    <row r="1993" spans="1:68" s="16" customFormat="1" x14ac:dyDescent="0.2">
      <c r="A1993" s="20" t="s">
        <v>95</v>
      </c>
      <c r="B1993" s="20" t="s">
        <v>1921</v>
      </c>
      <c r="C1993" s="20" t="s">
        <v>147</v>
      </c>
      <c r="D1993" s="20" t="s">
        <v>164</v>
      </c>
      <c r="E1993" s="20" t="s">
        <v>77</v>
      </c>
      <c r="F1993" s="20" t="s">
        <v>20041</v>
      </c>
      <c r="G1993" s="20" t="s">
        <v>2442</v>
      </c>
      <c r="H1993" s="20" t="s">
        <v>20042</v>
      </c>
      <c r="I1993" s="19">
        <f t="shared" si="281"/>
        <v>46</v>
      </c>
      <c r="J1993" s="20" t="s">
        <v>755</v>
      </c>
      <c r="K1993" s="20" t="s">
        <v>181</v>
      </c>
      <c r="L1993" s="95" t="str">
        <f>IF(M1993&lt;&gt;"",IF(NOT(ISNA(INDEX(cc!B:B,MATCH(M1993,cc!A:A,0)))),INDEX(cc!B:B,MATCH(M1993,cc!A:A,0)),"0"),"")</f>
        <v>Pregnant/Breastfeeding Status, Indication Status and HIV Status (Positive)</v>
      </c>
      <c r="M1993" s="97" t="s">
        <v>180</v>
      </c>
      <c r="N1993" s="28" t="str">
        <f t="shared" si="282"/>
        <v xml:space="preserve"> TARGET</v>
      </c>
      <c r="O1993" s="19" t="str">
        <f t="shared" si="284"/>
        <v>TX_PVLS (D, DSD, PregnantOrBreastfeeding/Indication/HIVStatus) TARGET: Viral Load Documented</v>
      </c>
      <c r="P1993" s="19" t="str">
        <f t="shared" si="285"/>
        <v>TX_PVLS (D, DSD, PregnantOrBreastfeeding/Indication/HIVStatus) TARGET: Viral Load Documented</v>
      </c>
      <c r="Q1993" s="19" t="str">
        <f t="shared" si="283"/>
        <v>TX_PVLS (D, DSD, PregBF/Indication/HIV) TARGET</v>
      </c>
      <c r="R1993" s="19" t="str">
        <f t="shared" si="286"/>
        <v>TX_PVLS_D_DSD_PregBF_Indication_HIV_TARGET</v>
      </c>
      <c r="S1993" s="19" t="str">
        <f t="shared" si="287"/>
        <v>TX_PVLS_D_DSD_PregBF_Indication_HIV_TARGET</v>
      </c>
      <c r="T1993" s="19" t="b">
        <f>NOT(ISNA(VLOOKUP(B1993,dbcodes!A:B,2,FALSE)))</f>
        <v>1</v>
      </c>
      <c r="U1993" s="19" t="str">
        <f>IF(ISNA(VLOOKUP(B1993,dbcodes!A:B,2,FALSE)),des!R1616,VLOOKUP(B1993,dbcodes!A:B,2,FALSE))</f>
        <v>TX_PVLS_D_DSD_PregBF_Indication_TARGET</v>
      </c>
      <c r="V1993" s="20"/>
      <c r="W1993" s="107" t="str">
        <f>IF(ISNA(VLOOKUP(C1993,descriptions!A:B,2,FALSE)),des!V1616,IF(G1993=" TARGET","Target ","")&amp;VLOOKUP(C1993,descriptions!A:B,2,FALSE))</f>
        <v>Target Number of adult and pediatric ART patients with a viral load result documented in the patient medical record and /or laboratory records  in the past 12 months</v>
      </c>
      <c r="X1993" s="20" t="s">
        <v>4</v>
      </c>
      <c r="Y1993" s="20" t="s">
        <v>831</v>
      </c>
      <c r="Z1993" s="20" t="s">
        <v>836</v>
      </c>
      <c r="AA1993" s="20" t="s">
        <v>102</v>
      </c>
      <c r="AB1993" s="20" t="s">
        <v>755</v>
      </c>
      <c r="AC1993" s="19" t="str">
        <f>IF(AB1993&lt;&gt;"",IF(NOT(ISNA(INDEX(os!A:A,MATCH(AB1993,os!B:B,0)))),INDEX(os!A:A,MATCH(AB1993,os!B:B,0)),"0"),"")</f>
        <v/>
      </c>
      <c r="AD1993" s="20" t="s">
        <v>830</v>
      </c>
      <c r="AE1993" s="20"/>
      <c r="AF1993" s="20"/>
      <c r="AG1993" s="20"/>
      <c r="AH1993" s="93" t="str">
        <f>IF(NOT(ISNA(VLOOKUP(B:B,ResultsTargets!A:A,1,0))),"TRUE","")</f>
        <v/>
      </c>
      <c r="AI1993" s="19" t="str">
        <f>IF(ISNA(VLOOKUP(C1993,dim_techarea!A:B,2,FALSE)),"",VLOOKUP(C1993,dim_techarea!A:B,2,FALSE))</f>
        <v>TX_PVLS</v>
      </c>
      <c r="AJ1993" s="19" t="str">
        <f>IF(ISNA(VLOOKUP(AI1993,dim_techarea!B:C,2,FALSE)),"",VLOOKUP(AI1993,dim_techarea!B:C,2,FALSE))</f>
        <v>bZOF8bon1dD</v>
      </c>
      <c r="AK1993" s="19" t="str">
        <f>IF(ISNA(VLOOKUP(TRIM(G1993),dim_targetsresults!A:B,2,FALSE)),"",VLOOKUP(TRIM(G1993),dim_targetsresults!A:C,2,FALSE))</f>
        <v>MER Targets</v>
      </c>
      <c r="AL1993" s="19" t="str">
        <f>IF(ISNA(VLOOKUP(AK1993,dim_targetsresults!B:C,2,FALSE)),"",VLOOKUP(AK1993,dim_targetsresults!B:C,2,FALSE))</f>
        <v>W8imnja2Owd</v>
      </c>
      <c r="AM1993" s="19" t="str">
        <f>IF(ISNA(VLOOKUP(TRIM(D1993),dim_numeratordenominator!A:B,2,FALSE)),"",VLOOKUP(TRIM(D1993),dim_numeratordenominator!A:C,2,FALSE))</f>
        <v>Denominator</v>
      </c>
      <c r="AN1993" s="19" t="str">
        <f>IF(ISNA(VLOOKUP(AM1993,dim_numeratordenominator!B:C,2,FALSE)),"",VLOOKUP(AM1993,dim_numeratordenominator!B:C,2,FALSE))</f>
        <v>QpNj0nSuEhD</v>
      </c>
      <c r="AO1993" s="19" t="str">
        <f>IF(ISNA(VLOOKUP(TRIM(E1993),dim_supporttype!A:B,2,FALSE)),"",VLOOKUP(TRIM(E1993),dim_supporttype!A:C,2,FALSE))</f>
        <v>DSD</v>
      </c>
      <c r="AP1993" s="19" t="str">
        <f>IF(ISNA(VLOOKUP(AO1993,dim_supporttype!B:C,2,FALSE)),"",VLOOKUP(AO1993,dim_supporttype!B:C,2,FALSE))</f>
        <v>iM13vdNLWKb</v>
      </c>
      <c r="AQ1993" s="19" t="str">
        <f>IF(ISNA(VLOOKUP(TRIM(F1993),dim_disaggs!A:B,2,FALSE)),"No Disagg",VLOOKUP(TRIM(F1993),dim_disaggs!A:B,2,FALSE))</f>
        <v>PregnantOrBreastfeeding/Indication/HIVStatus</v>
      </c>
      <c r="AR1993" s="19" t="str">
        <f>IF(ISNA(VLOOKUP(AQ1993,dim_disaggs!B:C,2,FALSE)),"",VLOOKUP(AQ1993,dim_disaggs!B:C,2,FALSE))</f>
        <v>WiTZPLk4Hfq</v>
      </c>
      <c r="AS1993" s="72"/>
      <c r="AT1993" s="66"/>
      <c r="AU1993" s="72" t="s">
        <v>755</v>
      </c>
      <c r="AV1993" s="73" t="s">
        <v>755</v>
      </c>
      <c r="AW1993" s="66" t="s">
        <v>755</v>
      </c>
      <c r="AX1993" s="66" t="s">
        <v>755</v>
      </c>
      <c r="AY1993" s="20"/>
      <c r="AZ1993" s="20"/>
      <c r="BA1993" s="105" t="str">
        <f t="shared" si="288"/>
        <v/>
      </c>
      <c r="BB1993" s="20" t="str">
        <f t="shared" si="289"/>
        <v/>
      </c>
      <c r="BC1993" s="20"/>
      <c r="BD1993" s="20"/>
      <c r="BE1993" s="75" t="s">
        <v>755</v>
      </c>
      <c r="BF1993" s="73" t="s">
        <v>755</v>
      </c>
      <c r="BG1993" s="55" t="s">
        <v>755</v>
      </c>
      <c r="BH1993" s="76" t="s">
        <v>755</v>
      </c>
      <c r="BI1993" s="20" t="s">
        <v>755</v>
      </c>
      <c r="BJ1993" s="20" t="s">
        <v>755</v>
      </c>
      <c r="BK1993" s="55" t="s">
        <v>755</v>
      </c>
      <c r="BL1993" s="71" t="s">
        <v>755</v>
      </c>
      <c r="BM1993" s="77" t="s">
        <v>755</v>
      </c>
      <c r="BN1993" s="78" t="s">
        <v>755</v>
      </c>
      <c r="BO1993" s="77" t="s">
        <v>755</v>
      </c>
      <c r="BP1993" s="78" t="s">
        <v>755</v>
      </c>
    </row>
    <row r="1994" spans="1:68" s="16" customFormat="1" x14ac:dyDescent="0.2">
      <c r="A1994" s="20" t="s">
        <v>95</v>
      </c>
      <c r="B1994" s="20" t="s">
        <v>1927</v>
      </c>
      <c r="C1994" s="20" t="s">
        <v>147</v>
      </c>
      <c r="D1994" s="20" t="s">
        <v>164</v>
      </c>
      <c r="E1994" s="20" t="s">
        <v>78</v>
      </c>
      <c r="F1994" s="20" t="s">
        <v>20041</v>
      </c>
      <c r="G1994" s="20" t="s">
        <v>2442</v>
      </c>
      <c r="H1994" s="20" t="s">
        <v>20042</v>
      </c>
      <c r="I1994" s="19">
        <f t="shared" si="281"/>
        <v>45</v>
      </c>
      <c r="J1994" s="20" t="s">
        <v>755</v>
      </c>
      <c r="K1994" s="20" t="s">
        <v>181</v>
      </c>
      <c r="L1994" s="95" t="str">
        <f>IF(M1994&lt;&gt;"",IF(NOT(ISNA(INDEX(cc!B:B,MATCH(M1994,cc!A:A,0)))),INDEX(cc!B:B,MATCH(M1994,cc!A:A,0)),"0"),"")</f>
        <v>Pregnant/Breastfeeding Status, Indication Status and HIV Status (Positive)</v>
      </c>
      <c r="M1994" s="97" t="s">
        <v>180</v>
      </c>
      <c r="N1994" s="28" t="str">
        <f t="shared" si="282"/>
        <v xml:space="preserve"> TARGET</v>
      </c>
      <c r="O1994" s="19" t="str">
        <f t="shared" si="284"/>
        <v>TX_PVLS (D, TA, PregnantOrBreastfeeding/Indication/HIVStatus) TARGET: Viral Load Documented</v>
      </c>
      <c r="P1994" s="19" t="str">
        <f t="shared" si="285"/>
        <v>TX_PVLS (D, TA, PregnantOrBreastfeeding/Indication/HIVStatus) TARGET: Viral Load Documented</v>
      </c>
      <c r="Q1994" s="19" t="str">
        <f t="shared" si="283"/>
        <v>TX_PVLS (D, TA, PregBF/Indication/HIV) TARGET</v>
      </c>
      <c r="R1994" s="19" t="str">
        <f t="shared" si="286"/>
        <v>TX_PVLS_D_TA_PregBF_Indication_HIV_TARGET</v>
      </c>
      <c r="S1994" s="19" t="str">
        <f t="shared" si="287"/>
        <v>TX_PVLS_D_TA_PregBF_Indication_HIV_TARGET</v>
      </c>
      <c r="T1994" s="19" t="b">
        <f>NOT(ISNA(VLOOKUP(B1994,dbcodes!A:B,2,FALSE)))</f>
        <v>1</v>
      </c>
      <c r="U1994" s="19" t="str">
        <f>IF(ISNA(VLOOKUP(B1994,dbcodes!A:B,2,FALSE)),des!R1617,VLOOKUP(B1994,dbcodes!A:B,2,FALSE))</f>
        <v>TX_PVLS_D_TA_PregBF_Indication_TARGET</v>
      </c>
      <c r="V1994" s="20"/>
      <c r="W1994" s="107" t="str">
        <f>IF(ISNA(VLOOKUP(C1994,descriptions!A:B,2,FALSE)),des!V1617,IF(G1994=" TARGET","Target ","")&amp;VLOOKUP(C1994,descriptions!A:B,2,FALSE))</f>
        <v>Target Number of adult and pediatric ART patients with a viral load result documented in the patient medical record and /or laboratory records  in the past 12 months</v>
      </c>
      <c r="X1994" s="20" t="s">
        <v>4</v>
      </c>
      <c r="Y1994" s="20" t="s">
        <v>831</v>
      </c>
      <c r="Z1994" s="20" t="s">
        <v>836</v>
      </c>
      <c r="AA1994" s="20" t="s">
        <v>102</v>
      </c>
      <c r="AB1994" s="20" t="s">
        <v>755</v>
      </c>
      <c r="AC1994" s="19" t="str">
        <f>IF(AB1994&lt;&gt;"",IF(NOT(ISNA(INDEX(os!A:A,MATCH(AB1994,os!B:B,0)))),INDEX(os!A:A,MATCH(AB1994,os!B:B,0)),"0"),"")</f>
        <v/>
      </c>
      <c r="AD1994" s="20" t="s">
        <v>830</v>
      </c>
      <c r="AE1994" s="20"/>
      <c r="AF1994" s="20"/>
      <c r="AG1994" s="20"/>
      <c r="AH1994" s="93" t="str">
        <f>IF(NOT(ISNA(VLOOKUP(B:B,ResultsTargets!A:A,1,0))),"TRUE","")</f>
        <v/>
      </c>
      <c r="AI1994" s="19" t="str">
        <f>IF(ISNA(VLOOKUP(C1994,dim_techarea!A:B,2,FALSE)),"",VLOOKUP(C1994,dim_techarea!A:B,2,FALSE))</f>
        <v>TX_PVLS</v>
      </c>
      <c r="AJ1994" s="19" t="str">
        <f>IF(ISNA(VLOOKUP(AI1994,dim_techarea!B:C,2,FALSE)),"",VLOOKUP(AI1994,dim_techarea!B:C,2,FALSE))</f>
        <v>bZOF8bon1dD</v>
      </c>
      <c r="AK1994" s="19" t="str">
        <f>IF(ISNA(VLOOKUP(TRIM(G1994),dim_targetsresults!A:B,2,FALSE)),"",VLOOKUP(TRIM(G1994),dim_targetsresults!A:C,2,FALSE))</f>
        <v>MER Targets</v>
      </c>
      <c r="AL1994" s="19" t="str">
        <f>IF(ISNA(VLOOKUP(AK1994,dim_targetsresults!B:C,2,FALSE)),"",VLOOKUP(AK1994,dim_targetsresults!B:C,2,FALSE))</f>
        <v>W8imnja2Owd</v>
      </c>
      <c r="AM1994" s="19" t="str">
        <f>IF(ISNA(VLOOKUP(TRIM(D1994),dim_numeratordenominator!A:B,2,FALSE)),"",VLOOKUP(TRIM(D1994),dim_numeratordenominator!A:C,2,FALSE))</f>
        <v>Denominator</v>
      </c>
      <c r="AN1994" s="19" t="str">
        <f>IF(ISNA(VLOOKUP(AM1994,dim_numeratordenominator!B:C,2,FALSE)),"",VLOOKUP(AM1994,dim_numeratordenominator!B:C,2,FALSE))</f>
        <v>QpNj0nSuEhD</v>
      </c>
      <c r="AO1994" s="19" t="str">
        <f>IF(ISNA(VLOOKUP(TRIM(E1994),dim_supporttype!A:B,2,FALSE)),"",VLOOKUP(TRIM(E1994),dim_supporttype!A:C,2,FALSE))</f>
        <v>TA</v>
      </c>
      <c r="AP1994" s="19" t="str">
        <f>IF(ISNA(VLOOKUP(AO1994,dim_supporttype!B:C,2,FALSE)),"",VLOOKUP(AO1994,dim_supporttype!B:C,2,FALSE))</f>
        <v>cRAGKdWIDn4</v>
      </c>
      <c r="AQ1994" s="19" t="str">
        <f>IF(ISNA(VLOOKUP(TRIM(F1994),dim_disaggs!A:B,2,FALSE)),"No Disagg",VLOOKUP(TRIM(F1994),dim_disaggs!A:B,2,FALSE))</f>
        <v>PregnantOrBreastfeeding/Indication/HIVStatus</v>
      </c>
      <c r="AR1994" s="19" t="str">
        <f>IF(ISNA(VLOOKUP(AQ1994,dim_disaggs!B:C,2,FALSE)),"",VLOOKUP(AQ1994,dim_disaggs!B:C,2,FALSE))</f>
        <v>WiTZPLk4Hfq</v>
      </c>
      <c r="AS1994" s="72"/>
      <c r="AT1994" s="66"/>
      <c r="AU1994" s="72" t="s">
        <v>755</v>
      </c>
      <c r="AV1994" s="73" t="s">
        <v>755</v>
      </c>
      <c r="AW1994" s="66" t="s">
        <v>755</v>
      </c>
      <c r="AX1994" s="66" t="s">
        <v>755</v>
      </c>
      <c r="AY1994" s="20"/>
      <c r="AZ1994" s="20"/>
      <c r="BA1994" s="105" t="str">
        <f t="shared" si="288"/>
        <v/>
      </c>
      <c r="BB1994" s="20" t="str">
        <f t="shared" si="289"/>
        <v/>
      </c>
      <c r="BC1994" s="20"/>
      <c r="BD1994" s="20"/>
      <c r="BE1994" s="75" t="s">
        <v>755</v>
      </c>
      <c r="BF1994" s="73" t="s">
        <v>755</v>
      </c>
      <c r="BG1994" s="55" t="s">
        <v>755</v>
      </c>
      <c r="BH1994" s="76" t="s">
        <v>755</v>
      </c>
      <c r="BI1994" s="20" t="s">
        <v>755</v>
      </c>
      <c r="BJ1994" s="20" t="s">
        <v>755</v>
      </c>
      <c r="BK1994" s="55" t="s">
        <v>755</v>
      </c>
      <c r="BL1994" s="71" t="s">
        <v>755</v>
      </c>
      <c r="BM1994" s="77" t="s">
        <v>755</v>
      </c>
      <c r="BN1994" s="78" t="s">
        <v>755</v>
      </c>
      <c r="BO1994" s="77" t="s">
        <v>755</v>
      </c>
      <c r="BP1994" s="78" t="s">
        <v>755</v>
      </c>
    </row>
    <row r="1995" spans="1:68" s="16" customFormat="1" x14ac:dyDescent="0.2">
      <c r="A1995" s="20" t="s">
        <v>95</v>
      </c>
      <c r="B1995" s="20" t="s">
        <v>1922</v>
      </c>
      <c r="C1995" s="20" t="s">
        <v>147</v>
      </c>
      <c r="D1995" s="20" t="s">
        <v>164</v>
      </c>
      <c r="E1995" s="20" t="s">
        <v>77</v>
      </c>
      <c r="F1995" s="20" t="s">
        <v>530</v>
      </c>
      <c r="G1995" s="20" t="s">
        <v>2442</v>
      </c>
      <c r="H1995" s="20" t="s">
        <v>530</v>
      </c>
      <c r="I1995" s="19">
        <f t="shared" si="281"/>
        <v>40</v>
      </c>
      <c r="J1995" s="20" t="s">
        <v>755</v>
      </c>
      <c r="K1995" s="20" t="s">
        <v>174</v>
      </c>
      <c r="L1995" s="95" t="str">
        <f>IF(M1995&lt;&gt;"",IF(NOT(ISNA(INDEX(cc!B:B,MATCH(M1995,cc!A:A,0)))),INDEX(cc!B:B,MATCH(M1995,cc!A:A,0)),"0"),"")</f>
        <v>Test Indication</v>
      </c>
      <c r="M1995" s="97" t="s">
        <v>4111</v>
      </c>
      <c r="N1995" s="28" t="str">
        <f t="shared" si="282"/>
        <v xml:space="preserve"> TARGET</v>
      </c>
      <c r="O1995" s="19" t="str">
        <f t="shared" si="284"/>
        <v>TX_PVLS (D, DSD, RoutineTargeted) TARGET: 12 Months Viral Load &lt; 1000</v>
      </c>
      <c r="P1995" s="19" t="str">
        <f t="shared" si="285"/>
        <v>TX_PVLS (D, DSD, RoutineTargeted) TARGET: 12 Months Viral Load &lt; 1000</v>
      </c>
      <c r="Q1995" s="19" t="str">
        <f t="shared" si="283"/>
        <v>TX_PVLS (D, DSD, RoutineTargeted) TARGET</v>
      </c>
      <c r="R1995" s="19" t="str">
        <f t="shared" si="286"/>
        <v>TX_PVLS_D_DSD_RoutineTargeted_TARGET</v>
      </c>
      <c r="S1995" s="19" t="str">
        <f t="shared" si="287"/>
        <v>TX_PVLS_D_DSD_RoutineTargeted_TARGET</v>
      </c>
      <c r="T1995" s="19" t="b">
        <f>NOT(ISNA(VLOOKUP(B1995,dbcodes!A:B,2,FALSE)))</f>
        <v>1</v>
      </c>
      <c r="U1995" s="19" t="str">
        <f>IF(ISNA(VLOOKUP(B1995,dbcodes!A:B,2,FALSE)),des!R1618,VLOOKUP(B1995,dbcodes!A:B,2,FALSE))</f>
        <v>TX_PVLS_D_DSD_RoutineTargeted_TARGET</v>
      </c>
      <c r="V1995" s="20"/>
      <c r="W1995" s="107" t="str">
        <f>IF(ISNA(VLOOKUP(C1995,descriptions!A:B,2,FALSE)),des!V1618,IF(G1995=" TARGET","Target ","")&amp;VLOOKUP(C1995,descriptions!A:B,2,FALSE))</f>
        <v>Target Number of adult and pediatric ART patients with a viral load result documented in the patient medical record and /or laboratory records  in the past 12 months</v>
      </c>
      <c r="X1995" s="20" t="s">
        <v>4</v>
      </c>
      <c r="Y1995" s="20" t="s">
        <v>831</v>
      </c>
      <c r="Z1995" s="20" t="s">
        <v>836</v>
      </c>
      <c r="AA1995" s="20" t="s">
        <v>102</v>
      </c>
      <c r="AB1995" s="20" t="s">
        <v>755</v>
      </c>
      <c r="AC1995" s="19" t="str">
        <f>IF(AB1995&lt;&gt;"",IF(NOT(ISNA(INDEX(os!A:A,MATCH(AB1995,os!B:B,0)))),INDEX(os!A:A,MATCH(AB1995,os!B:B,0)),"0"),"")</f>
        <v/>
      </c>
      <c r="AD1995" s="20" t="s">
        <v>830</v>
      </c>
      <c r="AE1995" s="20"/>
      <c r="AF1995" s="20"/>
      <c r="AG1995" s="20"/>
      <c r="AH1995" s="93" t="str">
        <f>IF(NOT(ISNA(VLOOKUP(B:B,ResultsTargets!A:A,1,0))),"TRUE","")</f>
        <v/>
      </c>
      <c r="AI1995" s="19" t="str">
        <f>IF(ISNA(VLOOKUP(C1995,dim_techarea!A:B,2,FALSE)),"",VLOOKUP(C1995,dim_techarea!A:B,2,FALSE))</f>
        <v>TX_PVLS</v>
      </c>
      <c r="AJ1995" s="19" t="str">
        <f>IF(ISNA(VLOOKUP(AI1995,dim_techarea!B:C,2,FALSE)),"",VLOOKUP(AI1995,dim_techarea!B:C,2,FALSE))</f>
        <v>bZOF8bon1dD</v>
      </c>
      <c r="AK1995" s="19" t="str">
        <f>IF(ISNA(VLOOKUP(TRIM(G1995),dim_targetsresults!A:B,2,FALSE)),"",VLOOKUP(TRIM(G1995),dim_targetsresults!A:C,2,FALSE))</f>
        <v>MER Targets</v>
      </c>
      <c r="AL1995" s="19" t="str">
        <f>IF(ISNA(VLOOKUP(AK1995,dim_targetsresults!B:C,2,FALSE)),"",VLOOKUP(AK1995,dim_targetsresults!B:C,2,FALSE))</f>
        <v>W8imnja2Owd</v>
      </c>
      <c r="AM1995" s="19" t="str">
        <f>IF(ISNA(VLOOKUP(TRIM(D1995),dim_numeratordenominator!A:B,2,FALSE)),"",VLOOKUP(TRIM(D1995),dim_numeratordenominator!A:C,2,FALSE))</f>
        <v>Denominator</v>
      </c>
      <c r="AN1995" s="19" t="str">
        <f>IF(ISNA(VLOOKUP(AM1995,dim_numeratordenominator!B:C,2,FALSE)),"",VLOOKUP(AM1995,dim_numeratordenominator!B:C,2,FALSE))</f>
        <v>QpNj0nSuEhD</v>
      </c>
      <c r="AO1995" s="19" t="str">
        <f>IF(ISNA(VLOOKUP(TRIM(E1995),dim_supporttype!A:B,2,FALSE)),"",VLOOKUP(TRIM(E1995),dim_supporttype!A:C,2,FALSE))</f>
        <v>DSD</v>
      </c>
      <c r="AP1995" s="19" t="str">
        <f>IF(ISNA(VLOOKUP(AO1995,dim_supporttype!B:C,2,FALSE)),"",VLOOKUP(AO1995,dim_supporttype!B:C,2,FALSE))</f>
        <v>iM13vdNLWKb</v>
      </c>
      <c r="AQ1995" s="19" t="str">
        <f>IF(ISNA(VLOOKUP(TRIM(F1995),dim_disaggs!A:B,2,FALSE)),"No Disagg",VLOOKUP(TRIM(F1995),dim_disaggs!A:B,2,FALSE))</f>
        <v>RoutineTargeted</v>
      </c>
      <c r="AR1995" s="19" t="str">
        <f>IF(ISNA(VLOOKUP(AQ1995,dim_disaggs!B:C,2,FALSE)),"",VLOOKUP(AQ1995,dim_disaggs!B:C,2,FALSE))</f>
        <v>WHt4BP5U7AF</v>
      </c>
      <c r="AS1995" s="72"/>
      <c r="AT1995" s="66"/>
      <c r="AU1995" s="72" t="s">
        <v>755</v>
      </c>
      <c r="AV1995" s="73" t="s">
        <v>755</v>
      </c>
      <c r="AW1995" s="66" t="s">
        <v>755</v>
      </c>
      <c r="AX1995" s="66" t="s">
        <v>755</v>
      </c>
      <c r="AY1995" s="20"/>
      <c r="AZ1995" s="20"/>
      <c r="BA1995" s="105" t="str">
        <f t="shared" si="288"/>
        <v/>
      </c>
      <c r="BB1995" s="20" t="str">
        <f t="shared" si="289"/>
        <v/>
      </c>
      <c r="BC1995" s="20"/>
      <c r="BD1995" s="20"/>
      <c r="BE1995" s="75" t="s">
        <v>755</v>
      </c>
      <c r="BF1995" s="73" t="s">
        <v>755</v>
      </c>
      <c r="BG1995" s="55" t="s">
        <v>755</v>
      </c>
      <c r="BH1995" s="76" t="s">
        <v>755</v>
      </c>
      <c r="BI1995" s="20" t="s">
        <v>755</v>
      </c>
      <c r="BJ1995" s="20" t="s">
        <v>755</v>
      </c>
      <c r="BK1995" s="55" t="s">
        <v>755</v>
      </c>
      <c r="BL1995" s="71" t="s">
        <v>755</v>
      </c>
      <c r="BM1995" s="77" t="s">
        <v>755</v>
      </c>
      <c r="BN1995" s="78" t="s">
        <v>755</v>
      </c>
      <c r="BO1995" s="77" t="s">
        <v>755</v>
      </c>
      <c r="BP1995" s="78" t="s">
        <v>755</v>
      </c>
    </row>
    <row r="1996" spans="1:68" s="16" customFormat="1" x14ac:dyDescent="0.2">
      <c r="A1996" s="20" t="s">
        <v>95</v>
      </c>
      <c r="B1996" s="20" t="s">
        <v>1928</v>
      </c>
      <c r="C1996" s="20" t="s">
        <v>147</v>
      </c>
      <c r="D1996" s="20" t="s">
        <v>164</v>
      </c>
      <c r="E1996" s="20" t="s">
        <v>78</v>
      </c>
      <c r="F1996" s="20" t="s">
        <v>530</v>
      </c>
      <c r="G1996" s="20" t="s">
        <v>2442</v>
      </c>
      <c r="H1996" s="20" t="s">
        <v>530</v>
      </c>
      <c r="I1996" s="19">
        <f t="shared" si="281"/>
        <v>39</v>
      </c>
      <c r="J1996" s="20" t="s">
        <v>755</v>
      </c>
      <c r="K1996" s="20" t="s">
        <v>174</v>
      </c>
      <c r="L1996" s="95" t="str">
        <f>IF(M1996&lt;&gt;"",IF(NOT(ISNA(INDEX(cc!B:B,MATCH(M1996,cc!A:A,0)))),INDEX(cc!B:B,MATCH(M1996,cc!A:A,0)),"0"),"")</f>
        <v>Test Indication</v>
      </c>
      <c r="M1996" s="97" t="s">
        <v>4111</v>
      </c>
      <c r="N1996" s="28" t="str">
        <f t="shared" si="282"/>
        <v xml:space="preserve"> TARGET</v>
      </c>
      <c r="O1996" s="19" t="str">
        <f t="shared" si="284"/>
        <v>TX_PVLS (D, TA, RoutineTargeted) TARGET: 12 Months Viral Load &lt; 1000</v>
      </c>
      <c r="P1996" s="19" t="str">
        <f t="shared" si="285"/>
        <v>TX_PVLS (D, TA, RoutineTargeted) TARGET: 12 Months Viral Load &lt; 1000</v>
      </c>
      <c r="Q1996" s="19" t="str">
        <f t="shared" si="283"/>
        <v>TX_PVLS (D, TA, RoutineTargeted) TARGET</v>
      </c>
      <c r="R1996" s="19" t="str">
        <f t="shared" si="286"/>
        <v>TX_PVLS_D_TA_RoutineTargeted_TARGET</v>
      </c>
      <c r="S1996" s="19" t="str">
        <f t="shared" si="287"/>
        <v>TX_PVLS_D_TA_RoutineTargeted_TARGET</v>
      </c>
      <c r="T1996" s="19" t="b">
        <f>NOT(ISNA(VLOOKUP(B1996,dbcodes!A:B,2,FALSE)))</f>
        <v>1</v>
      </c>
      <c r="U1996" s="19" t="str">
        <f>IF(ISNA(VLOOKUP(B1996,dbcodes!A:B,2,FALSE)),des!R1619,VLOOKUP(B1996,dbcodes!A:B,2,FALSE))</f>
        <v>TX_PVLS_D_TA_RoutineTargeted_TARGET</v>
      </c>
      <c r="V1996" s="20"/>
      <c r="W1996" s="107" t="str">
        <f>IF(ISNA(VLOOKUP(C1996,descriptions!A:B,2,FALSE)),des!V1619,IF(G1996=" TARGET","Target ","")&amp;VLOOKUP(C1996,descriptions!A:B,2,FALSE))</f>
        <v>Target Number of adult and pediatric ART patients with a viral load result documented in the patient medical record and /or laboratory records  in the past 12 months</v>
      </c>
      <c r="X1996" s="20" t="s">
        <v>4</v>
      </c>
      <c r="Y1996" s="20" t="s">
        <v>831</v>
      </c>
      <c r="Z1996" s="20" t="s">
        <v>836</v>
      </c>
      <c r="AA1996" s="20" t="s">
        <v>102</v>
      </c>
      <c r="AB1996" s="20" t="s">
        <v>755</v>
      </c>
      <c r="AC1996" s="19" t="str">
        <f>IF(AB1996&lt;&gt;"",IF(NOT(ISNA(INDEX(os!A:A,MATCH(AB1996,os!B:B,0)))),INDEX(os!A:A,MATCH(AB1996,os!B:B,0)),"0"),"")</f>
        <v/>
      </c>
      <c r="AD1996" s="20" t="s">
        <v>830</v>
      </c>
      <c r="AE1996" s="20"/>
      <c r="AF1996" s="20"/>
      <c r="AG1996" s="20"/>
      <c r="AH1996" s="93" t="str">
        <f>IF(NOT(ISNA(VLOOKUP(B:B,ResultsTargets!A:A,1,0))),"TRUE","")</f>
        <v/>
      </c>
      <c r="AI1996" s="19" t="str">
        <f>IF(ISNA(VLOOKUP(C1996,dim_techarea!A:B,2,FALSE)),"",VLOOKUP(C1996,dim_techarea!A:B,2,FALSE))</f>
        <v>TX_PVLS</v>
      </c>
      <c r="AJ1996" s="19" t="str">
        <f>IF(ISNA(VLOOKUP(AI1996,dim_techarea!B:C,2,FALSE)),"",VLOOKUP(AI1996,dim_techarea!B:C,2,FALSE))</f>
        <v>bZOF8bon1dD</v>
      </c>
      <c r="AK1996" s="19" t="str">
        <f>IF(ISNA(VLOOKUP(TRIM(G1996),dim_targetsresults!A:B,2,FALSE)),"",VLOOKUP(TRIM(G1996),dim_targetsresults!A:C,2,FALSE))</f>
        <v>MER Targets</v>
      </c>
      <c r="AL1996" s="19" t="str">
        <f>IF(ISNA(VLOOKUP(AK1996,dim_targetsresults!B:C,2,FALSE)),"",VLOOKUP(AK1996,dim_targetsresults!B:C,2,FALSE))</f>
        <v>W8imnja2Owd</v>
      </c>
      <c r="AM1996" s="19" t="str">
        <f>IF(ISNA(VLOOKUP(TRIM(D1996),dim_numeratordenominator!A:B,2,FALSE)),"",VLOOKUP(TRIM(D1996),dim_numeratordenominator!A:C,2,FALSE))</f>
        <v>Denominator</v>
      </c>
      <c r="AN1996" s="19" t="str">
        <f>IF(ISNA(VLOOKUP(AM1996,dim_numeratordenominator!B:C,2,FALSE)),"",VLOOKUP(AM1996,dim_numeratordenominator!B:C,2,FALSE))</f>
        <v>QpNj0nSuEhD</v>
      </c>
      <c r="AO1996" s="19" t="str">
        <f>IF(ISNA(VLOOKUP(TRIM(E1996),dim_supporttype!A:B,2,FALSE)),"",VLOOKUP(TRIM(E1996),dim_supporttype!A:C,2,FALSE))</f>
        <v>TA</v>
      </c>
      <c r="AP1996" s="19" t="str">
        <f>IF(ISNA(VLOOKUP(AO1996,dim_supporttype!B:C,2,FALSE)),"",VLOOKUP(AO1996,dim_supporttype!B:C,2,FALSE))</f>
        <v>cRAGKdWIDn4</v>
      </c>
      <c r="AQ1996" s="19" t="str">
        <f>IF(ISNA(VLOOKUP(TRIM(F1996),dim_disaggs!A:B,2,FALSE)),"No Disagg",VLOOKUP(TRIM(F1996),dim_disaggs!A:B,2,FALSE))</f>
        <v>RoutineTargeted</v>
      </c>
      <c r="AR1996" s="19" t="str">
        <f>IF(ISNA(VLOOKUP(AQ1996,dim_disaggs!B:C,2,FALSE)),"",VLOOKUP(AQ1996,dim_disaggs!B:C,2,FALSE))</f>
        <v>WHt4BP5U7AF</v>
      </c>
      <c r="AS1996" s="72"/>
      <c r="AT1996" s="66"/>
      <c r="AU1996" s="72" t="s">
        <v>755</v>
      </c>
      <c r="AV1996" s="73" t="s">
        <v>755</v>
      </c>
      <c r="AW1996" s="66" t="s">
        <v>755</v>
      </c>
      <c r="AX1996" s="66" t="s">
        <v>755</v>
      </c>
      <c r="AY1996" s="20"/>
      <c r="AZ1996" s="20"/>
      <c r="BA1996" s="105" t="str">
        <f t="shared" si="288"/>
        <v/>
      </c>
      <c r="BB1996" s="20" t="str">
        <f t="shared" si="289"/>
        <v/>
      </c>
      <c r="BC1996" s="20"/>
      <c r="BD1996" s="20"/>
      <c r="BE1996" s="75" t="s">
        <v>755</v>
      </c>
      <c r="BF1996" s="73" t="s">
        <v>755</v>
      </c>
      <c r="BG1996" s="55" t="s">
        <v>755</v>
      </c>
      <c r="BH1996" s="76" t="s">
        <v>755</v>
      </c>
      <c r="BI1996" s="20" t="s">
        <v>755</v>
      </c>
      <c r="BJ1996" s="20" t="s">
        <v>755</v>
      </c>
      <c r="BK1996" s="55" t="s">
        <v>755</v>
      </c>
      <c r="BL1996" s="71" t="s">
        <v>755</v>
      </c>
      <c r="BM1996" s="77" t="s">
        <v>755</v>
      </c>
      <c r="BN1996" s="78" t="s">
        <v>755</v>
      </c>
      <c r="BO1996" s="77" t="s">
        <v>755</v>
      </c>
      <c r="BP1996" s="78" t="s">
        <v>755</v>
      </c>
    </row>
    <row r="1997" spans="1:68" s="16" customFormat="1" x14ac:dyDescent="0.2">
      <c r="A1997" s="22" t="s">
        <v>95</v>
      </c>
      <c r="B1997" s="20" t="s">
        <v>1923</v>
      </c>
      <c r="C1997" s="20" t="s">
        <v>147</v>
      </c>
      <c r="D1997" s="20" t="s">
        <v>164</v>
      </c>
      <c r="E1997" s="20" t="s">
        <v>77</v>
      </c>
      <c r="F1997" s="20" t="s">
        <v>20037</v>
      </c>
      <c r="G1997" s="20" t="s">
        <v>2442</v>
      </c>
      <c r="H1997" s="20" t="s">
        <v>20038</v>
      </c>
      <c r="I1997" s="19">
        <f t="shared" si="281"/>
        <v>47</v>
      </c>
      <c r="J1997" s="20" t="s">
        <v>205</v>
      </c>
      <c r="K1997" s="20" t="s">
        <v>181</v>
      </c>
      <c r="L1997" s="95" t="str">
        <f>IF(M1997&lt;&gt;"",IF(NOT(ISNA(INDEX(cc!B:B,MATCH(M1997,cc!A:A,0)))),INDEX(cc!B:B,MATCH(M1997,cc!A:A,0)),"0"),"")</f>
        <v>Test Indication w/ Undocumented and HIV Status (Positive)</v>
      </c>
      <c r="M1997" s="97" t="s">
        <v>179</v>
      </c>
      <c r="N1997" s="28" t="str">
        <f t="shared" si="282"/>
        <v xml:space="preserve"> TARGET</v>
      </c>
      <c r="O1997" s="19" t="str">
        <f t="shared" si="284"/>
        <v>TX_PVLS (D, DSD, RoutineTargeted/HIVStatus) TARGET v2: Viral Load Documented</v>
      </c>
      <c r="P1997" s="19" t="str">
        <f t="shared" si="285"/>
        <v>TX_PVLS (D, DSD, RoutineTargeted/HIVStatus) TARGET v2: Viral Load Documented</v>
      </c>
      <c r="Q1997" s="19" t="str">
        <f t="shared" si="283"/>
        <v>TX_PVLS (D, DSD, RoutineTargeted/HIV) TARGET v2</v>
      </c>
      <c r="R1997" s="19" t="str">
        <f t="shared" si="286"/>
        <v>TX_PVLS_D_DSD_RoutineTargeted_HIV_TARGET_v2</v>
      </c>
      <c r="S1997" s="19" t="str">
        <f t="shared" si="287"/>
        <v>TX_PVLS_D_DSD_RoutineTargeted_HIV_TARGET_v2</v>
      </c>
      <c r="T1997" s="19" t="b">
        <f>NOT(ISNA(VLOOKUP(B1997,dbcodes!A:B,2,FALSE)))</f>
        <v>1</v>
      </c>
      <c r="U1997" s="19" t="str">
        <f>IF(ISNA(VLOOKUP(B1997,dbcodes!A:B,2,FALSE)),des!R1620,VLOOKUP(B1997,dbcodes!A:B,2,FALSE))</f>
        <v>TX_PVLS_D_DSD_RoutineTargeted_TARGET_v2</v>
      </c>
      <c r="V1997" s="20"/>
      <c r="W1997" s="107" t="str">
        <f>IF(ISNA(VLOOKUP(C1997,descriptions!A:B,2,FALSE)),des!V1620,IF(G1997=" TARGET","Target ","")&amp;VLOOKUP(C1997,descriptions!A:B,2,FALSE))</f>
        <v>Target Number of adult and pediatric ART patients with a viral load result documented in the patient medical record and /or laboratory records  in the past 12 months</v>
      </c>
      <c r="X1997" s="20" t="s">
        <v>4</v>
      </c>
      <c r="Y1997" s="20" t="s">
        <v>831</v>
      </c>
      <c r="Z1997" s="20" t="s">
        <v>836</v>
      </c>
      <c r="AA1997" s="20" t="s">
        <v>102</v>
      </c>
      <c r="AB1997" s="20" t="s">
        <v>755</v>
      </c>
      <c r="AC1997" s="19" t="str">
        <f>IF(AB1997&lt;&gt;"",IF(NOT(ISNA(INDEX(os!A:A,MATCH(AB1997,os!B:B,0)))),INDEX(os!A:A,MATCH(AB1997,os!B:B,0)),"0"),"")</f>
        <v/>
      </c>
      <c r="AD1997" s="20" t="s">
        <v>830</v>
      </c>
      <c r="AE1997" s="20"/>
      <c r="AF1997" s="20"/>
      <c r="AG1997" s="20"/>
      <c r="AH1997" s="93" t="str">
        <f>IF(NOT(ISNA(VLOOKUP(B:B,ResultsTargets!A:A,1,0))),"TRUE","")</f>
        <v/>
      </c>
      <c r="AI1997" s="19" t="str">
        <f>IF(ISNA(VLOOKUP(C1997,dim_techarea!A:B,2,FALSE)),"",VLOOKUP(C1997,dim_techarea!A:B,2,FALSE))</f>
        <v>TX_PVLS</v>
      </c>
      <c r="AJ1997" s="19" t="str">
        <f>IF(ISNA(VLOOKUP(AI1997,dim_techarea!B:C,2,FALSE)),"",VLOOKUP(AI1997,dim_techarea!B:C,2,FALSE))</f>
        <v>bZOF8bon1dD</v>
      </c>
      <c r="AK1997" s="19" t="str">
        <f>IF(ISNA(VLOOKUP(TRIM(G1997),dim_targetsresults!A:B,2,FALSE)),"",VLOOKUP(TRIM(G1997),dim_targetsresults!A:C,2,FALSE))</f>
        <v>MER Targets</v>
      </c>
      <c r="AL1997" s="19" t="str">
        <f>IF(ISNA(VLOOKUP(AK1997,dim_targetsresults!B:C,2,FALSE)),"",VLOOKUP(AK1997,dim_targetsresults!B:C,2,FALSE))</f>
        <v>W8imnja2Owd</v>
      </c>
      <c r="AM1997" s="19" t="str">
        <f>IF(ISNA(VLOOKUP(TRIM(D1997),dim_numeratordenominator!A:B,2,FALSE)),"",VLOOKUP(TRIM(D1997),dim_numeratordenominator!A:C,2,FALSE))</f>
        <v>Denominator</v>
      </c>
      <c r="AN1997" s="19" t="str">
        <f>IF(ISNA(VLOOKUP(AM1997,dim_numeratordenominator!B:C,2,FALSE)),"",VLOOKUP(AM1997,dim_numeratordenominator!B:C,2,FALSE))</f>
        <v>QpNj0nSuEhD</v>
      </c>
      <c r="AO1997" s="19" t="str">
        <f>IF(ISNA(VLOOKUP(TRIM(E1997),dim_supporttype!A:B,2,FALSE)),"",VLOOKUP(TRIM(E1997),dim_supporttype!A:C,2,FALSE))</f>
        <v>DSD</v>
      </c>
      <c r="AP1997" s="19" t="str">
        <f>IF(ISNA(VLOOKUP(AO1997,dim_supporttype!B:C,2,FALSE)),"",VLOOKUP(AO1997,dim_supporttype!B:C,2,FALSE))</f>
        <v>iM13vdNLWKb</v>
      </c>
      <c r="AQ1997" s="19" t="str">
        <f>IF(ISNA(VLOOKUP(TRIM(F1997),dim_disaggs!A:B,2,FALSE)),"No Disagg",VLOOKUP(TRIM(F1997),dim_disaggs!A:B,2,FALSE))</f>
        <v>RoutineTargeted/HIVStatus</v>
      </c>
      <c r="AR1997" s="19" t="str">
        <f>IF(ISNA(VLOOKUP(AQ1997,dim_disaggs!B:C,2,FALSE)),"",VLOOKUP(AQ1997,dim_disaggs!B:C,2,FALSE))</f>
        <v>efoBLDIh0M4</v>
      </c>
      <c r="AS1997" s="72"/>
      <c r="AT1997" s="66"/>
      <c r="AU1997" s="72" t="s">
        <v>755</v>
      </c>
      <c r="AV1997" s="73" t="s">
        <v>755</v>
      </c>
      <c r="AW1997" s="66" t="s">
        <v>755</v>
      </c>
      <c r="AX1997" s="66" t="s">
        <v>755</v>
      </c>
      <c r="AY1997" s="20"/>
      <c r="AZ1997" s="20"/>
      <c r="BA1997" s="105" t="str">
        <f t="shared" si="288"/>
        <v/>
      </c>
      <c r="BB1997" s="20" t="str">
        <f t="shared" si="289"/>
        <v/>
      </c>
      <c r="BC1997" s="20"/>
      <c r="BD1997" s="20"/>
      <c r="BE1997" s="75" t="s">
        <v>755</v>
      </c>
      <c r="BF1997" s="73" t="s">
        <v>755</v>
      </c>
      <c r="BG1997" s="55" t="s">
        <v>755</v>
      </c>
      <c r="BH1997" s="76" t="s">
        <v>755</v>
      </c>
      <c r="BI1997" s="20" t="s">
        <v>755</v>
      </c>
      <c r="BJ1997" s="20" t="s">
        <v>755</v>
      </c>
      <c r="BK1997" s="55" t="s">
        <v>755</v>
      </c>
      <c r="BL1997" s="71" t="s">
        <v>755</v>
      </c>
      <c r="BM1997" s="77" t="s">
        <v>755</v>
      </c>
      <c r="BN1997" s="78" t="s">
        <v>755</v>
      </c>
      <c r="BO1997" s="77" t="s">
        <v>755</v>
      </c>
      <c r="BP1997" s="78" t="s">
        <v>755</v>
      </c>
    </row>
    <row r="1998" spans="1:68" s="16" customFormat="1" x14ac:dyDescent="0.2">
      <c r="A1998" s="22" t="s">
        <v>95</v>
      </c>
      <c r="B1998" s="20" t="s">
        <v>1929</v>
      </c>
      <c r="C1998" s="20" t="s">
        <v>147</v>
      </c>
      <c r="D1998" s="20" t="s">
        <v>164</v>
      </c>
      <c r="E1998" s="20" t="s">
        <v>78</v>
      </c>
      <c r="F1998" s="20" t="s">
        <v>20037</v>
      </c>
      <c r="G1998" s="20" t="s">
        <v>2442</v>
      </c>
      <c r="H1998" s="20" t="s">
        <v>20038</v>
      </c>
      <c r="I1998" s="19">
        <f t="shared" si="281"/>
        <v>46</v>
      </c>
      <c r="J1998" s="20" t="s">
        <v>205</v>
      </c>
      <c r="K1998" s="20" t="s">
        <v>181</v>
      </c>
      <c r="L1998" s="95" t="str">
        <f>IF(M1998&lt;&gt;"",IF(NOT(ISNA(INDEX(cc!B:B,MATCH(M1998,cc!A:A,0)))),INDEX(cc!B:B,MATCH(M1998,cc!A:A,0)),"0"),"")</f>
        <v>Test Indication w/ Undocumented and HIV Status (Positive)</v>
      </c>
      <c r="M1998" s="97" t="s">
        <v>179</v>
      </c>
      <c r="N1998" s="28" t="str">
        <f t="shared" si="282"/>
        <v xml:space="preserve"> TARGET</v>
      </c>
      <c r="O1998" s="19" t="str">
        <f t="shared" si="284"/>
        <v>TX_PVLS (D, TA, RoutineTargeted/HIVStatus) TARGET v2: Viral Load Documented</v>
      </c>
      <c r="P1998" s="19" t="str">
        <f t="shared" si="285"/>
        <v>TX_PVLS (D, TA, RoutineTargeted/HIVStatus) TARGET v2: Viral Load Documented</v>
      </c>
      <c r="Q1998" s="19" t="str">
        <f t="shared" si="283"/>
        <v>TX_PVLS (D, TA, RoutineTargeted/HIV) TARGET v2</v>
      </c>
      <c r="R1998" s="19" t="str">
        <f t="shared" si="286"/>
        <v>TX_PVLS_D_TA_RoutineTargeted_HIV_TARGET_v2</v>
      </c>
      <c r="S1998" s="19" t="str">
        <f t="shared" si="287"/>
        <v>TX_PVLS_D_TA_RoutineTargeted_HIV_TARGET_v2</v>
      </c>
      <c r="T1998" s="19" t="b">
        <f>NOT(ISNA(VLOOKUP(B1998,dbcodes!A:B,2,FALSE)))</f>
        <v>1</v>
      </c>
      <c r="U1998" s="19" t="str">
        <f>IF(ISNA(VLOOKUP(B1998,dbcodes!A:B,2,FALSE)),des!R1621,VLOOKUP(B1998,dbcodes!A:B,2,FALSE))</f>
        <v>TX_PVLS_D_TA_RoutineTargeted_TARGET_v2</v>
      </c>
      <c r="V1998" s="20"/>
      <c r="W1998" s="107" t="str">
        <f>IF(ISNA(VLOOKUP(C1998,descriptions!A:B,2,FALSE)),des!V1621,IF(G1998=" TARGET","Target ","")&amp;VLOOKUP(C1998,descriptions!A:B,2,FALSE))</f>
        <v>Target Number of adult and pediatric ART patients with a viral load result documented in the patient medical record and /or laboratory records  in the past 12 months</v>
      </c>
      <c r="X1998" s="20" t="s">
        <v>4</v>
      </c>
      <c r="Y1998" s="20" t="s">
        <v>831</v>
      </c>
      <c r="Z1998" s="20" t="s">
        <v>836</v>
      </c>
      <c r="AA1998" s="20" t="s">
        <v>102</v>
      </c>
      <c r="AB1998" s="20" t="s">
        <v>755</v>
      </c>
      <c r="AC1998" s="19" t="str">
        <f>IF(AB1998&lt;&gt;"",IF(NOT(ISNA(INDEX(os!A:A,MATCH(AB1998,os!B:B,0)))),INDEX(os!A:A,MATCH(AB1998,os!B:B,0)),"0"),"")</f>
        <v/>
      </c>
      <c r="AD1998" s="20" t="s">
        <v>830</v>
      </c>
      <c r="AE1998" s="20"/>
      <c r="AF1998" s="20"/>
      <c r="AG1998" s="20"/>
      <c r="AH1998" s="93" t="str">
        <f>IF(NOT(ISNA(VLOOKUP(B:B,ResultsTargets!A:A,1,0))),"TRUE","")</f>
        <v/>
      </c>
      <c r="AI1998" s="19" t="str">
        <f>IF(ISNA(VLOOKUP(C1998,dim_techarea!A:B,2,FALSE)),"",VLOOKUP(C1998,dim_techarea!A:B,2,FALSE))</f>
        <v>TX_PVLS</v>
      </c>
      <c r="AJ1998" s="19" t="str">
        <f>IF(ISNA(VLOOKUP(AI1998,dim_techarea!B:C,2,FALSE)),"",VLOOKUP(AI1998,dim_techarea!B:C,2,FALSE))</f>
        <v>bZOF8bon1dD</v>
      </c>
      <c r="AK1998" s="19" t="str">
        <f>IF(ISNA(VLOOKUP(TRIM(G1998),dim_targetsresults!A:B,2,FALSE)),"",VLOOKUP(TRIM(G1998),dim_targetsresults!A:C,2,FALSE))</f>
        <v>MER Targets</v>
      </c>
      <c r="AL1998" s="19" t="str">
        <f>IF(ISNA(VLOOKUP(AK1998,dim_targetsresults!B:C,2,FALSE)),"",VLOOKUP(AK1998,dim_targetsresults!B:C,2,FALSE))</f>
        <v>W8imnja2Owd</v>
      </c>
      <c r="AM1998" s="19" t="str">
        <f>IF(ISNA(VLOOKUP(TRIM(D1998),dim_numeratordenominator!A:B,2,FALSE)),"",VLOOKUP(TRIM(D1998),dim_numeratordenominator!A:C,2,FALSE))</f>
        <v>Denominator</v>
      </c>
      <c r="AN1998" s="19" t="str">
        <f>IF(ISNA(VLOOKUP(AM1998,dim_numeratordenominator!B:C,2,FALSE)),"",VLOOKUP(AM1998,dim_numeratordenominator!B:C,2,FALSE))</f>
        <v>QpNj0nSuEhD</v>
      </c>
      <c r="AO1998" s="19" t="str">
        <f>IF(ISNA(VLOOKUP(TRIM(E1998),dim_supporttype!A:B,2,FALSE)),"",VLOOKUP(TRIM(E1998),dim_supporttype!A:C,2,FALSE))</f>
        <v>TA</v>
      </c>
      <c r="AP1998" s="19" t="str">
        <f>IF(ISNA(VLOOKUP(AO1998,dim_supporttype!B:C,2,FALSE)),"",VLOOKUP(AO1998,dim_supporttype!B:C,2,FALSE))</f>
        <v>cRAGKdWIDn4</v>
      </c>
      <c r="AQ1998" s="19" t="str">
        <f>IF(ISNA(VLOOKUP(TRIM(F1998),dim_disaggs!A:B,2,FALSE)),"No Disagg",VLOOKUP(TRIM(F1998),dim_disaggs!A:B,2,FALSE))</f>
        <v>RoutineTargeted/HIVStatus</v>
      </c>
      <c r="AR1998" s="19" t="str">
        <f>IF(ISNA(VLOOKUP(AQ1998,dim_disaggs!B:C,2,FALSE)),"",VLOOKUP(AQ1998,dim_disaggs!B:C,2,FALSE))</f>
        <v>efoBLDIh0M4</v>
      </c>
      <c r="AS1998" s="72"/>
      <c r="AT1998" s="66"/>
      <c r="AU1998" s="72" t="s">
        <v>755</v>
      </c>
      <c r="AV1998" s="73" t="s">
        <v>755</v>
      </c>
      <c r="AW1998" s="66" t="s">
        <v>755</v>
      </c>
      <c r="AX1998" s="66" t="s">
        <v>755</v>
      </c>
      <c r="AY1998" s="20"/>
      <c r="AZ1998" s="20"/>
      <c r="BA1998" s="105" t="str">
        <f t="shared" si="288"/>
        <v/>
      </c>
      <c r="BB1998" s="20" t="str">
        <f t="shared" si="289"/>
        <v/>
      </c>
      <c r="BC1998" s="20"/>
      <c r="BD1998" s="20"/>
      <c r="BE1998" s="75" t="s">
        <v>755</v>
      </c>
      <c r="BF1998" s="73" t="s">
        <v>755</v>
      </c>
      <c r="BG1998" s="55" t="s">
        <v>755</v>
      </c>
      <c r="BH1998" s="76" t="s">
        <v>755</v>
      </c>
      <c r="BI1998" s="20" t="s">
        <v>755</v>
      </c>
      <c r="BJ1998" s="20" t="s">
        <v>755</v>
      </c>
      <c r="BK1998" s="55" t="s">
        <v>755</v>
      </c>
      <c r="BL1998" s="71" t="s">
        <v>755</v>
      </c>
      <c r="BM1998" s="77" t="s">
        <v>755</v>
      </c>
      <c r="BN1998" s="78" t="s">
        <v>755</v>
      </c>
      <c r="BO1998" s="77" t="s">
        <v>755</v>
      </c>
      <c r="BP1998" s="78" t="s">
        <v>755</v>
      </c>
    </row>
    <row r="1999" spans="1:68" s="3" customFormat="1" x14ac:dyDescent="0.2">
      <c r="A1999" s="20" t="s">
        <v>95</v>
      </c>
      <c r="B1999" s="20" t="s">
        <v>1924</v>
      </c>
      <c r="C1999" s="20" t="s">
        <v>147</v>
      </c>
      <c r="D1999" s="20" t="s">
        <v>164</v>
      </c>
      <c r="E1999" s="20" t="s">
        <v>77</v>
      </c>
      <c r="F1999" s="20"/>
      <c r="G1999" s="20" t="s">
        <v>2442</v>
      </c>
      <c r="H1999" s="20"/>
      <c r="I1999" s="19">
        <f t="shared" ref="I1999:I2062" si="290">LEN(Q1999)</f>
        <v>23</v>
      </c>
      <c r="J1999" s="20" t="s">
        <v>755</v>
      </c>
      <c r="K1999" s="20" t="s">
        <v>181</v>
      </c>
      <c r="L1999" s="95" t="str">
        <f>IF(M1999&lt;&gt;"",IF(NOT(ISNA(INDEX(cc!B:B,MATCH(M1999,cc!A:A,0)))),INDEX(cc!B:B,MATCH(M1999,cc!A:A,0)),"0"),"")</f>
        <v>default</v>
      </c>
      <c r="M1999" s="97" t="s">
        <v>13</v>
      </c>
      <c r="N1999" s="28" t="str">
        <f t="shared" ref="N1999:N2062" si="291">IF(G1999=" RESULT","",G1999)</f>
        <v xml:space="preserve"> TARGET</v>
      </c>
      <c r="O1999" s="19" t="str">
        <f t="shared" si="284"/>
        <v>TX_PVLS (D, DSD) TARGET: Viral Load Documented</v>
      </c>
      <c r="P1999" s="19" t="str">
        <f t="shared" si="285"/>
        <v>TX_PVLS (D, DSD) TARGET: Viral Load Documented</v>
      </c>
      <c r="Q1999" s="19" t="str">
        <f t="shared" si="283"/>
        <v>TX_PVLS (D, DSD) TARGET</v>
      </c>
      <c r="R1999" s="19" t="str">
        <f t="shared" si="286"/>
        <v>TX_PVLS_D_DSD_TARGET</v>
      </c>
      <c r="S1999" s="19" t="str">
        <f t="shared" si="287"/>
        <v>TX_PVLS_D_DSD_TARGET</v>
      </c>
      <c r="T1999" s="19" t="b">
        <f>NOT(ISNA(VLOOKUP(B1999,dbcodes!A:B,2,FALSE)))</f>
        <v>1</v>
      </c>
      <c r="U1999" s="19" t="str">
        <f>IF(ISNA(VLOOKUP(B1999,dbcodes!A:B,2,FALSE)),des!R1624,VLOOKUP(B1999,dbcodes!A:B,2,FALSE))</f>
        <v>TX_PVLS_D_DSD_TARGET</v>
      </c>
      <c r="V1999" s="20"/>
      <c r="W1999" s="107" t="str">
        <f>IF(ISNA(VLOOKUP(C1999,descriptions!A:B,2,FALSE)),des!V1624,IF(G1999=" TARGET","Target ","")&amp;VLOOKUP(C1999,descriptions!A:B,2,FALSE))</f>
        <v>Target Number of adult and pediatric ART patients with a viral load result documented in the patient medical record and /or laboratory records  in the past 12 months</v>
      </c>
      <c r="X1999" s="20" t="s">
        <v>4</v>
      </c>
      <c r="Y1999" s="20" t="s">
        <v>831</v>
      </c>
      <c r="Z1999" s="20" t="s">
        <v>836</v>
      </c>
      <c r="AA1999" s="20" t="s">
        <v>102</v>
      </c>
      <c r="AB1999" s="20" t="s">
        <v>755</v>
      </c>
      <c r="AC1999" s="19" t="str">
        <f>IF(AB1999&lt;&gt;"",IF(NOT(ISNA(INDEX(os!A:A,MATCH(AB1999,os!B:B,0)))),INDEX(os!A:A,MATCH(AB1999,os!B:B,0)),"0"),"")</f>
        <v/>
      </c>
      <c r="AD1999" s="20" t="s">
        <v>830</v>
      </c>
      <c r="AE1999" s="20"/>
      <c r="AF1999" s="20"/>
      <c r="AG1999" s="20"/>
      <c r="AH1999" s="93" t="str">
        <f>IF(NOT(ISNA(VLOOKUP(B:B,ResultsTargets!A:A,1,0))),"TRUE","")</f>
        <v/>
      </c>
      <c r="AI1999" s="19" t="str">
        <f>IF(ISNA(VLOOKUP(C1999,dim_techarea!A:B,2,FALSE)),"",VLOOKUP(C1999,dim_techarea!A:B,2,FALSE))</f>
        <v>TX_PVLS</v>
      </c>
      <c r="AJ1999" s="19" t="str">
        <f>IF(ISNA(VLOOKUP(AI1999,dim_techarea!B:C,2,FALSE)),"",VLOOKUP(AI1999,dim_techarea!B:C,2,FALSE))</f>
        <v>bZOF8bon1dD</v>
      </c>
      <c r="AK1999" s="19" t="str">
        <f>IF(ISNA(VLOOKUP(TRIM(G1999),dim_targetsresults!A:B,2,FALSE)),"",VLOOKUP(TRIM(G1999),dim_targetsresults!A:C,2,FALSE))</f>
        <v>MER Targets</v>
      </c>
      <c r="AL1999" s="19" t="str">
        <f>IF(ISNA(VLOOKUP(AK1999,dim_targetsresults!B:C,2,FALSE)),"",VLOOKUP(AK1999,dim_targetsresults!B:C,2,FALSE))</f>
        <v>W8imnja2Owd</v>
      </c>
      <c r="AM1999" s="19" t="str">
        <f>IF(ISNA(VLOOKUP(TRIM(D1999),dim_numeratordenominator!A:B,2,FALSE)),"",VLOOKUP(TRIM(D1999),dim_numeratordenominator!A:C,2,FALSE))</f>
        <v>Denominator</v>
      </c>
      <c r="AN1999" s="19" t="str">
        <f>IF(ISNA(VLOOKUP(AM1999,dim_numeratordenominator!B:C,2,FALSE)),"",VLOOKUP(AM1999,dim_numeratordenominator!B:C,2,FALSE))</f>
        <v>QpNj0nSuEhD</v>
      </c>
      <c r="AO1999" s="19" t="str">
        <f>IF(ISNA(VLOOKUP(TRIM(E1999),dim_supporttype!A:B,2,FALSE)),"",VLOOKUP(TRIM(E1999),dim_supporttype!A:C,2,FALSE))</f>
        <v>DSD</v>
      </c>
      <c r="AP1999" s="19" t="str">
        <f>IF(ISNA(VLOOKUP(AO1999,dim_supporttype!B:C,2,FALSE)),"",VLOOKUP(AO1999,dim_supporttype!B:C,2,FALSE))</f>
        <v>iM13vdNLWKb</v>
      </c>
      <c r="AQ1999" s="19" t="str">
        <f>IF(ISNA(VLOOKUP(TRIM(F1999),dim_disaggs!A:B,2,FALSE)),"No Disagg",VLOOKUP(TRIM(F1999),dim_disaggs!A:B,2,FALSE))</f>
        <v>No Disagg</v>
      </c>
      <c r="AR1999" s="19" t="str">
        <f>IF(ISNA(VLOOKUP(AQ1999,dim_disaggs!B:C,2,FALSE)),"",VLOOKUP(AQ1999,dim_disaggs!B:C,2,FALSE))</f>
        <v>werJlVT6sf3</v>
      </c>
      <c r="AS1999" s="72"/>
      <c r="AT1999" s="66"/>
      <c r="AU1999" s="72" t="s">
        <v>755</v>
      </c>
      <c r="AV1999" s="73" t="s">
        <v>755</v>
      </c>
      <c r="AW1999" s="66" t="s">
        <v>755</v>
      </c>
      <c r="AX1999" s="66" t="s">
        <v>755</v>
      </c>
      <c r="AY1999" s="20"/>
      <c r="AZ1999" s="20"/>
      <c r="BA1999" s="105" t="str">
        <f t="shared" si="288"/>
        <v>Top Level Denominator</v>
      </c>
      <c r="BB1999" s="20" t="str">
        <f t="shared" si="289"/>
        <v>Azqe383ljKu</v>
      </c>
      <c r="BC1999" s="20"/>
      <c r="BD1999" s="20"/>
      <c r="BE1999" s="75" t="s">
        <v>21242</v>
      </c>
      <c r="BF1999" s="73" t="s">
        <v>21243</v>
      </c>
      <c r="BG1999" s="55" t="s">
        <v>20425</v>
      </c>
      <c r="BH1999" s="76" t="s">
        <v>20423</v>
      </c>
      <c r="BI1999" s="20" t="s">
        <v>755</v>
      </c>
      <c r="BJ1999" s="20" t="s">
        <v>755</v>
      </c>
      <c r="BK1999" s="55" t="s">
        <v>755</v>
      </c>
      <c r="BL1999" s="71" t="s">
        <v>755</v>
      </c>
      <c r="BM1999" s="77" t="s">
        <v>755</v>
      </c>
      <c r="BN1999" s="78" t="s">
        <v>755</v>
      </c>
      <c r="BO1999" s="77" t="s">
        <v>755</v>
      </c>
      <c r="BP1999" s="78" t="s">
        <v>755</v>
      </c>
    </row>
    <row r="2000" spans="1:68" s="3" customFormat="1" x14ac:dyDescent="0.2">
      <c r="A2000" s="20" t="s">
        <v>95</v>
      </c>
      <c r="B2000" s="20" t="s">
        <v>1930</v>
      </c>
      <c r="C2000" s="20" t="s">
        <v>147</v>
      </c>
      <c r="D2000" s="20" t="s">
        <v>164</v>
      </c>
      <c r="E2000" s="20" t="s">
        <v>78</v>
      </c>
      <c r="F2000" s="20"/>
      <c r="G2000" s="20" t="s">
        <v>2442</v>
      </c>
      <c r="H2000" s="20"/>
      <c r="I2000" s="19">
        <f t="shared" si="290"/>
        <v>22</v>
      </c>
      <c r="J2000" s="20" t="s">
        <v>755</v>
      </c>
      <c r="K2000" s="20" t="s">
        <v>181</v>
      </c>
      <c r="L2000" s="95" t="str">
        <f>IF(M2000&lt;&gt;"",IF(NOT(ISNA(INDEX(cc!B:B,MATCH(M2000,cc!A:A,0)))),INDEX(cc!B:B,MATCH(M2000,cc!A:A,0)),"0"),"")</f>
        <v>default</v>
      </c>
      <c r="M2000" s="97" t="s">
        <v>13</v>
      </c>
      <c r="N2000" s="28" t="str">
        <f t="shared" si="291"/>
        <v xml:space="preserve"> TARGET</v>
      </c>
      <c r="O2000" s="19" t="str">
        <f t="shared" si="284"/>
        <v>TX_PVLS (D, TA) TARGET: Viral Load Documented</v>
      </c>
      <c r="P2000" s="19" t="str">
        <f t="shared" si="285"/>
        <v>TX_PVLS (D, TA) TARGET: Viral Load Documented</v>
      </c>
      <c r="Q2000" s="19" t="str">
        <f t="shared" si="283"/>
        <v>TX_PVLS (D, TA) TARGET</v>
      </c>
      <c r="R2000" s="19" t="str">
        <f t="shared" si="286"/>
        <v>TX_PVLS_D_TA_TARGET</v>
      </c>
      <c r="S2000" s="19" t="str">
        <f t="shared" si="287"/>
        <v>TX_PVLS_D_TA_TARGET</v>
      </c>
      <c r="T2000" s="19" t="b">
        <f>NOT(ISNA(VLOOKUP(B2000,dbcodes!A:B,2,FALSE)))</f>
        <v>1</v>
      </c>
      <c r="U2000" s="19" t="str">
        <f>IF(ISNA(VLOOKUP(B2000,dbcodes!A:B,2,FALSE)),des!R1625,VLOOKUP(B2000,dbcodes!A:B,2,FALSE))</f>
        <v>TX_PVLS_D_TA_TARGET</v>
      </c>
      <c r="V2000" s="20"/>
      <c r="W2000" s="107" t="str">
        <f>IF(ISNA(VLOOKUP(C2000,descriptions!A:B,2,FALSE)),des!V1625,IF(G2000=" TARGET","Target ","")&amp;VLOOKUP(C2000,descriptions!A:B,2,FALSE))</f>
        <v>Target Number of adult and pediatric ART patients with a viral load result documented in the patient medical record and /or laboratory records  in the past 12 months</v>
      </c>
      <c r="X2000" s="20" t="s">
        <v>4</v>
      </c>
      <c r="Y2000" s="20" t="s">
        <v>831</v>
      </c>
      <c r="Z2000" s="20" t="s">
        <v>836</v>
      </c>
      <c r="AA2000" s="20" t="s">
        <v>102</v>
      </c>
      <c r="AB2000" s="20" t="s">
        <v>755</v>
      </c>
      <c r="AC2000" s="19" t="str">
        <f>IF(AB2000&lt;&gt;"",IF(NOT(ISNA(INDEX(os!A:A,MATCH(AB2000,os!B:B,0)))),INDEX(os!A:A,MATCH(AB2000,os!B:B,0)),"0"),"")</f>
        <v/>
      </c>
      <c r="AD2000" s="20" t="s">
        <v>830</v>
      </c>
      <c r="AE2000" s="20"/>
      <c r="AF2000" s="20"/>
      <c r="AG2000" s="20"/>
      <c r="AH2000" s="93" t="str">
        <f>IF(NOT(ISNA(VLOOKUP(B:B,ResultsTargets!A:A,1,0))),"TRUE","")</f>
        <v/>
      </c>
      <c r="AI2000" s="19" t="str">
        <f>IF(ISNA(VLOOKUP(C2000,dim_techarea!A:B,2,FALSE)),"",VLOOKUP(C2000,dim_techarea!A:B,2,FALSE))</f>
        <v>TX_PVLS</v>
      </c>
      <c r="AJ2000" s="19" t="str">
        <f>IF(ISNA(VLOOKUP(AI2000,dim_techarea!B:C,2,FALSE)),"",VLOOKUP(AI2000,dim_techarea!B:C,2,FALSE))</f>
        <v>bZOF8bon1dD</v>
      </c>
      <c r="AK2000" s="19" t="str">
        <f>IF(ISNA(VLOOKUP(TRIM(G2000),dim_targetsresults!A:B,2,FALSE)),"",VLOOKUP(TRIM(G2000),dim_targetsresults!A:C,2,FALSE))</f>
        <v>MER Targets</v>
      </c>
      <c r="AL2000" s="19" t="str">
        <f>IF(ISNA(VLOOKUP(AK2000,dim_targetsresults!B:C,2,FALSE)),"",VLOOKUP(AK2000,dim_targetsresults!B:C,2,FALSE))</f>
        <v>W8imnja2Owd</v>
      </c>
      <c r="AM2000" s="19" t="str">
        <f>IF(ISNA(VLOOKUP(TRIM(D2000),dim_numeratordenominator!A:B,2,FALSE)),"",VLOOKUP(TRIM(D2000),dim_numeratordenominator!A:C,2,FALSE))</f>
        <v>Denominator</v>
      </c>
      <c r="AN2000" s="19" t="str">
        <f>IF(ISNA(VLOOKUP(AM2000,dim_numeratordenominator!B:C,2,FALSE)),"",VLOOKUP(AM2000,dim_numeratordenominator!B:C,2,FALSE))</f>
        <v>QpNj0nSuEhD</v>
      </c>
      <c r="AO2000" s="19" t="str">
        <f>IF(ISNA(VLOOKUP(TRIM(E2000),dim_supporttype!A:B,2,FALSE)),"",VLOOKUP(TRIM(E2000),dim_supporttype!A:C,2,FALSE))</f>
        <v>TA</v>
      </c>
      <c r="AP2000" s="19" t="str">
        <f>IF(ISNA(VLOOKUP(AO2000,dim_supporttype!B:C,2,FALSE)),"",VLOOKUP(AO2000,dim_supporttype!B:C,2,FALSE))</f>
        <v>cRAGKdWIDn4</v>
      </c>
      <c r="AQ2000" s="19" t="str">
        <f>IF(ISNA(VLOOKUP(TRIM(F2000),dim_disaggs!A:B,2,FALSE)),"No Disagg",VLOOKUP(TRIM(F2000),dim_disaggs!A:B,2,FALSE))</f>
        <v>No Disagg</v>
      </c>
      <c r="AR2000" s="19" t="str">
        <f>IF(ISNA(VLOOKUP(AQ2000,dim_disaggs!B:C,2,FALSE)),"",VLOOKUP(AQ2000,dim_disaggs!B:C,2,FALSE))</f>
        <v>werJlVT6sf3</v>
      </c>
      <c r="AS2000" s="72"/>
      <c r="AT2000" s="66"/>
      <c r="AU2000" s="72" t="s">
        <v>755</v>
      </c>
      <c r="AV2000" s="73" t="s">
        <v>755</v>
      </c>
      <c r="AW2000" s="66" t="s">
        <v>755</v>
      </c>
      <c r="AX2000" s="66" t="s">
        <v>755</v>
      </c>
      <c r="AY2000" s="20"/>
      <c r="AZ2000" s="20"/>
      <c r="BA2000" s="105" t="str">
        <f t="shared" si="288"/>
        <v>Top Level Denominator</v>
      </c>
      <c r="BB2000" s="20" t="str">
        <f t="shared" si="289"/>
        <v>Azqe383ljKu</v>
      </c>
      <c r="BC2000" s="20"/>
      <c r="BD2000" s="20"/>
      <c r="BE2000" s="75" t="s">
        <v>21242</v>
      </c>
      <c r="BF2000" s="73" t="s">
        <v>21243</v>
      </c>
      <c r="BG2000" s="55" t="s">
        <v>20425</v>
      </c>
      <c r="BH2000" s="76" t="s">
        <v>20423</v>
      </c>
      <c r="BI2000" s="20" t="s">
        <v>755</v>
      </c>
      <c r="BJ2000" s="20" t="s">
        <v>755</v>
      </c>
      <c r="BK2000" s="55" t="s">
        <v>755</v>
      </c>
      <c r="BL2000" s="71" t="s">
        <v>755</v>
      </c>
      <c r="BM2000" s="77" t="s">
        <v>755</v>
      </c>
      <c r="BN2000" s="78" t="s">
        <v>755</v>
      </c>
      <c r="BO2000" s="77" t="s">
        <v>755</v>
      </c>
      <c r="BP2000" s="78" t="s">
        <v>755</v>
      </c>
    </row>
    <row r="2001" spans="1:68" s="3" customFormat="1" ht="15" customHeight="1" x14ac:dyDescent="0.2">
      <c r="A2001" s="20" t="s">
        <v>95</v>
      </c>
      <c r="B2001" s="20" t="s">
        <v>1932</v>
      </c>
      <c r="C2001" s="20" t="s">
        <v>147</v>
      </c>
      <c r="D2001" s="20" t="s">
        <v>1</v>
      </c>
      <c r="E2001" s="20" t="s">
        <v>77</v>
      </c>
      <c r="F2001" s="20" t="s">
        <v>4156</v>
      </c>
      <c r="G2001" s="20" t="s">
        <v>2442</v>
      </c>
      <c r="H2001" s="20" t="s">
        <v>18672</v>
      </c>
      <c r="I2001" s="19">
        <f t="shared" si="290"/>
        <v>36</v>
      </c>
      <c r="J2001" s="20" t="s">
        <v>755</v>
      </c>
      <c r="K2001" s="20" t="s">
        <v>174</v>
      </c>
      <c r="L2001" s="95" t="str">
        <f>IF(M2001&lt;&gt;"",IF(NOT(ISNA(INDEX(cc!B:B,MATCH(M2001,cc!A:A,0)))),INDEX(cc!B:B,MATCH(M2001,cc!A:A,0)),"0"),"")</f>
        <v>Age (&lt;15,15+) and Sex</v>
      </c>
      <c r="M2001" s="97" t="s">
        <v>111</v>
      </c>
      <c r="N2001" s="28" t="str">
        <f t="shared" si="291"/>
        <v xml:space="preserve"> TARGET</v>
      </c>
      <c r="O2001" s="19" t="str">
        <f t="shared" si="284"/>
        <v>TX_PVLS (N, DSD, Age Aggregated/Sex) TARGET: 12 Months Viral Load &lt; 1000</v>
      </c>
      <c r="P2001" s="19" t="str">
        <f t="shared" si="285"/>
        <v>TX_PVLS (N, DSD, Age Aggregated/Sex) TARGET: 12 Months Viral Load &lt; 1000</v>
      </c>
      <c r="Q2001" s="19" t="str">
        <f t="shared" si="283"/>
        <v>TX_PVLS (N, DSD, Age Agg/Sex) TARGET</v>
      </c>
      <c r="R2001" s="19" t="str">
        <f t="shared" si="286"/>
        <v>TX_PVLS_N_DSD_Age_Agg_Sex_TARGET</v>
      </c>
      <c r="S2001" s="19" t="str">
        <f t="shared" si="287"/>
        <v>TX_PVLS_N_DSD_Age_Agg_Sex_TARGET</v>
      </c>
      <c r="T2001" s="19" t="b">
        <f>NOT(ISNA(VLOOKUP(B2001,dbcodes!A:B,2,FALSE)))</f>
        <v>1</v>
      </c>
      <c r="U2001" s="19" t="str">
        <f>IF(ISNA(VLOOKUP(B2001,dbcodes!A:B,2,FALSE)),des!R1626,VLOOKUP(B2001,dbcodes!A:B,2,FALSE))</f>
        <v>TX_PVLS_N_DSD_Aggregated_Age_Sex_TARGET</v>
      </c>
      <c r="V2001" s="20"/>
      <c r="W2001" s="107" t="str">
        <f>IF(ISNA(VLOOKUP(C2001,descriptions!A:B,2,FALSE)),des!V1626,IF(G2001=" TARGET","Target ","")&amp;VLOOKUP(C2001,descriptions!A:B,2,FALSE))</f>
        <v>Target Number of adult and pediatric ART patients with a viral load result documented in the patient medical record and /or laboratory records  in the past 12 months</v>
      </c>
      <c r="X2001" s="20" t="s">
        <v>4</v>
      </c>
      <c r="Y2001" s="20" t="s">
        <v>831</v>
      </c>
      <c r="Z2001" s="20" t="s">
        <v>836</v>
      </c>
      <c r="AA2001" s="20" t="s">
        <v>102</v>
      </c>
      <c r="AB2001" s="20" t="s">
        <v>755</v>
      </c>
      <c r="AC2001" s="19" t="str">
        <f>IF(AB2001&lt;&gt;"",IF(NOT(ISNA(INDEX(os!A:A,MATCH(AB2001,os!B:B,0)))),INDEX(os!A:A,MATCH(AB2001,os!B:B,0)),"0"),"")</f>
        <v/>
      </c>
      <c r="AD2001" s="20" t="s">
        <v>830</v>
      </c>
      <c r="AE2001" s="20"/>
      <c r="AF2001" s="20"/>
      <c r="AG2001" s="20"/>
      <c r="AH2001" s="93" t="str">
        <f>IF(NOT(ISNA(VLOOKUP(B:B,ResultsTargets!A:A,1,0))),"TRUE","")</f>
        <v/>
      </c>
      <c r="AI2001" s="19" t="str">
        <f>IF(ISNA(VLOOKUP(C2001,dim_techarea!A:B,2,FALSE)),"",VLOOKUP(C2001,dim_techarea!A:B,2,FALSE))</f>
        <v>TX_PVLS</v>
      </c>
      <c r="AJ2001" s="19" t="str">
        <f>IF(ISNA(VLOOKUP(AI2001,dim_techarea!B:C,2,FALSE)),"",VLOOKUP(AI2001,dim_techarea!B:C,2,FALSE))</f>
        <v>bZOF8bon1dD</v>
      </c>
      <c r="AK2001" s="19" t="str">
        <f>IF(ISNA(VLOOKUP(TRIM(G2001),dim_targetsresults!A:B,2,FALSE)),"",VLOOKUP(TRIM(G2001),dim_targetsresults!A:C,2,FALSE))</f>
        <v>MER Targets</v>
      </c>
      <c r="AL2001" s="19" t="str">
        <f>IF(ISNA(VLOOKUP(AK2001,dim_targetsresults!B:C,2,FALSE)),"",VLOOKUP(AK2001,dim_targetsresults!B:C,2,FALSE))</f>
        <v>W8imnja2Owd</v>
      </c>
      <c r="AM2001" s="19" t="str">
        <f>IF(ISNA(VLOOKUP(TRIM(D2001),dim_numeratordenominator!A:B,2,FALSE)),"",VLOOKUP(TRIM(D2001),dim_numeratordenominator!A:C,2,FALSE))</f>
        <v>Numerator</v>
      </c>
      <c r="AN2001" s="19" t="str">
        <f>IF(ISNA(VLOOKUP(AM2001,dim_numeratordenominator!B:C,2,FALSE)),"",VLOOKUP(AM2001,dim_numeratordenominator!B:C,2,FALSE))</f>
        <v>Som9NRMQqV7</v>
      </c>
      <c r="AO2001" s="19" t="str">
        <f>IF(ISNA(VLOOKUP(TRIM(E2001),dim_supporttype!A:B,2,FALSE)),"",VLOOKUP(TRIM(E2001),dim_supporttype!A:C,2,FALSE))</f>
        <v>DSD</v>
      </c>
      <c r="AP2001" s="19" t="str">
        <f>IF(ISNA(VLOOKUP(AO2001,dim_supporttype!B:C,2,FALSE)),"",VLOOKUP(AO2001,dim_supporttype!B:C,2,FALSE))</f>
        <v>iM13vdNLWKb</v>
      </c>
      <c r="AQ2001" s="19" t="str">
        <f>IF(ISNA(VLOOKUP(TRIM(F2001),dim_disaggs!A:B,2,FALSE)),"No Disagg",VLOOKUP(TRIM(F2001),dim_disaggs!A:B,2,FALSE))</f>
        <v>Age Aggregated/Sex</v>
      </c>
      <c r="AR2001" s="19" t="str">
        <f>IF(ISNA(VLOOKUP(AQ2001,dim_disaggs!B:C,2,FALSE)),"",VLOOKUP(AQ2001,dim_disaggs!B:C,2,FALSE))</f>
        <v>KMhxXDjVseT</v>
      </c>
      <c r="AS2001" s="72"/>
      <c r="AT2001" s="66"/>
      <c r="AU2001" s="72" t="s">
        <v>755</v>
      </c>
      <c r="AV2001" s="73" t="s">
        <v>755</v>
      </c>
      <c r="AW2001" s="66" t="s">
        <v>755</v>
      </c>
      <c r="AX2001" s="66" t="s">
        <v>755</v>
      </c>
      <c r="AY2001" s="20"/>
      <c r="AZ2001" s="20"/>
      <c r="BA2001" s="105" t="str">
        <f t="shared" si="288"/>
        <v/>
      </c>
      <c r="BB2001" s="20" t="str">
        <f t="shared" si="289"/>
        <v/>
      </c>
      <c r="BC2001" s="20"/>
      <c r="BD2001" s="20"/>
      <c r="BE2001" s="75" t="s">
        <v>755</v>
      </c>
      <c r="BF2001" s="73" t="s">
        <v>755</v>
      </c>
      <c r="BG2001" s="55" t="s">
        <v>755</v>
      </c>
      <c r="BH2001" s="76" t="s">
        <v>755</v>
      </c>
      <c r="BI2001" s="20" t="s">
        <v>755</v>
      </c>
      <c r="BJ2001" s="20" t="s">
        <v>755</v>
      </c>
      <c r="BK2001" s="55" t="s">
        <v>755</v>
      </c>
      <c r="BL2001" s="71" t="s">
        <v>755</v>
      </c>
      <c r="BM2001" s="77" t="s">
        <v>755</v>
      </c>
      <c r="BN2001" s="78" t="s">
        <v>755</v>
      </c>
      <c r="BO2001" s="77" t="s">
        <v>755</v>
      </c>
      <c r="BP2001" s="78" t="s">
        <v>755</v>
      </c>
    </row>
    <row r="2002" spans="1:68" s="3" customFormat="1" ht="15" customHeight="1" x14ac:dyDescent="0.2">
      <c r="A2002" s="20" t="s">
        <v>95</v>
      </c>
      <c r="B2002" s="20" t="s">
        <v>1939</v>
      </c>
      <c r="C2002" s="20" t="s">
        <v>147</v>
      </c>
      <c r="D2002" s="20" t="s">
        <v>1</v>
      </c>
      <c r="E2002" s="20" t="s">
        <v>78</v>
      </c>
      <c r="F2002" s="20" t="s">
        <v>4156</v>
      </c>
      <c r="G2002" s="20" t="s">
        <v>2442</v>
      </c>
      <c r="H2002" s="20" t="s">
        <v>18672</v>
      </c>
      <c r="I2002" s="19">
        <f t="shared" si="290"/>
        <v>35</v>
      </c>
      <c r="J2002" s="20" t="s">
        <v>755</v>
      </c>
      <c r="K2002" s="20" t="s">
        <v>174</v>
      </c>
      <c r="L2002" s="95" t="str">
        <f>IF(M2002&lt;&gt;"",IF(NOT(ISNA(INDEX(cc!B:B,MATCH(M2002,cc!A:A,0)))),INDEX(cc!B:B,MATCH(M2002,cc!A:A,0)),"0"),"")</f>
        <v>Age (&lt;15,15+) and Sex</v>
      </c>
      <c r="M2002" s="97" t="s">
        <v>111</v>
      </c>
      <c r="N2002" s="28" t="str">
        <f t="shared" si="291"/>
        <v xml:space="preserve"> TARGET</v>
      </c>
      <c r="O2002" s="19" t="str">
        <f t="shared" si="284"/>
        <v>TX_PVLS (N, TA, Age Aggregated/Sex) TARGET: 12 Months Viral Load &lt; 1000</v>
      </c>
      <c r="P2002" s="19" t="str">
        <f t="shared" si="285"/>
        <v>TX_PVLS (N, TA, Age Aggregated/Sex) TARGET: 12 Months Viral Load &lt; 1000</v>
      </c>
      <c r="Q2002" s="19" t="str">
        <f t="shared" si="283"/>
        <v>TX_PVLS (N, TA, Age Agg/Sex) TARGET</v>
      </c>
      <c r="R2002" s="19" t="str">
        <f t="shared" si="286"/>
        <v>TX_PVLS_N_TA_Age_Agg_Sex_TARGET</v>
      </c>
      <c r="S2002" s="19" t="str">
        <f t="shared" si="287"/>
        <v>TX_PVLS_N_TA_Age_Agg_Sex_TARGET</v>
      </c>
      <c r="T2002" s="19" t="b">
        <f>NOT(ISNA(VLOOKUP(B2002,dbcodes!A:B,2,FALSE)))</f>
        <v>1</v>
      </c>
      <c r="U2002" s="19" t="str">
        <f>IF(ISNA(VLOOKUP(B2002,dbcodes!A:B,2,FALSE)),des!R1627,VLOOKUP(B2002,dbcodes!A:B,2,FALSE))</f>
        <v>TX_PVLS_N_TA_Aggregated_Age_Sex_TARGET</v>
      </c>
      <c r="V2002" s="20"/>
      <c r="W2002" s="107" t="str">
        <f>IF(ISNA(VLOOKUP(C2002,descriptions!A:B,2,FALSE)),des!V1627,IF(G2002=" TARGET","Target ","")&amp;VLOOKUP(C2002,descriptions!A:B,2,FALSE))</f>
        <v>Target Number of adult and pediatric ART patients with a viral load result documented in the patient medical record and /or laboratory records  in the past 12 months</v>
      </c>
      <c r="X2002" s="20" t="s">
        <v>4</v>
      </c>
      <c r="Y2002" s="20" t="s">
        <v>831</v>
      </c>
      <c r="Z2002" s="20" t="s">
        <v>836</v>
      </c>
      <c r="AA2002" s="20" t="s">
        <v>102</v>
      </c>
      <c r="AB2002" s="20" t="s">
        <v>755</v>
      </c>
      <c r="AC2002" s="19" t="str">
        <f>IF(AB2002&lt;&gt;"",IF(NOT(ISNA(INDEX(os!A:A,MATCH(AB2002,os!B:B,0)))),INDEX(os!A:A,MATCH(AB2002,os!B:B,0)),"0"),"")</f>
        <v/>
      </c>
      <c r="AD2002" s="20" t="s">
        <v>830</v>
      </c>
      <c r="AE2002" s="20"/>
      <c r="AF2002" s="20"/>
      <c r="AG2002" s="20"/>
      <c r="AH2002" s="93" t="str">
        <f>IF(NOT(ISNA(VLOOKUP(B:B,ResultsTargets!A:A,1,0))),"TRUE","")</f>
        <v/>
      </c>
      <c r="AI2002" s="19" t="str">
        <f>IF(ISNA(VLOOKUP(C2002,dim_techarea!A:B,2,FALSE)),"",VLOOKUP(C2002,dim_techarea!A:B,2,FALSE))</f>
        <v>TX_PVLS</v>
      </c>
      <c r="AJ2002" s="19" t="str">
        <f>IF(ISNA(VLOOKUP(AI2002,dim_techarea!B:C,2,FALSE)),"",VLOOKUP(AI2002,dim_techarea!B:C,2,FALSE))</f>
        <v>bZOF8bon1dD</v>
      </c>
      <c r="AK2002" s="19" t="str">
        <f>IF(ISNA(VLOOKUP(TRIM(G2002),dim_targetsresults!A:B,2,FALSE)),"",VLOOKUP(TRIM(G2002),dim_targetsresults!A:C,2,FALSE))</f>
        <v>MER Targets</v>
      </c>
      <c r="AL2002" s="19" t="str">
        <f>IF(ISNA(VLOOKUP(AK2002,dim_targetsresults!B:C,2,FALSE)),"",VLOOKUP(AK2002,dim_targetsresults!B:C,2,FALSE))</f>
        <v>W8imnja2Owd</v>
      </c>
      <c r="AM2002" s="19" t="str">
        <f>IF(ISNA(VLOOKUP(TRIM(D2002),dim_numeratordenominator!A:B,2,FALSE)),"",VLOOKUP(TRIM(D2002),dim_numeratordenominator!A:C,2,FALSE))</f>
        <v>Numerator</v>
      </c>
      <c r="AN2002" s="19" t="str">
        <f>IF(ISNA(VLOOKUP(AM2002,dim_numeratordenominator!B:C,2,FALSE)),"",VLOOKUP(AM2002,dim_numeratordenominator!B:C,2,FALSE))</f>
        <v>Som9NRMQqV7</v>
      </c>
      <c r="AO2002" s="19" t="str">
        <f>IF(ISNA(VLOOKUP(TRIM(E2002),dim_supporttype!A:B,2,FALSE)),"",VLOOKUP(TRIM(E2002),dim_supporttype!A:C,2,FALSE))</f>
        <v>TA</v>
      </c>
      <c r="AP2002" s="19" t="str">
        <f>IF(ISNA(VLOOKUP(AO2002,dim_supporttype!B:C,2,FALSE)),"",VLOOKUP(AO2002,dim_supporttype!B:C,2,FALSE))</f>
        <v>cRAGKdWIDn4</v>
      </c>
      <c r="AQ2002" s="19" t="str">
        <f>IF(ISNA(VLOOKUP(TRIM(F2002),dim_disaggs!A:B,2,FALSE)),"No Disagg",VLOOKUP(TRIM(F2002),dim_disaggs!A:B,2,FALSE))</f>
        <v>Age Aggregated/Sex</v>
      </c>
      <c r="AR2002" s="19" t="str">
        <f>IF(ISNA(VLOOKUP(AQ2002,dim_disaggs!B:C,2,FALSE)),"",VLOOKUP(AQ2002,dim_disaggs!B:C,2,FALSE))</f>
        <v>KMhxXDjVseT</v>
      </c>
      <c r="AS2002" s="72"/>
      <c r="AT2002" s="66"/>
      <c r="AU2002" s="72" t="s">
        <v>755</v>
      </c>
      <c r="AV2002" s="73" t="s">
        <v>755</v>
      </c>
      <c r="AW2002" s="66" t="s">
        <v>755</v>
      </c>
      <c r="AX2002" s="66" t="s">
        <v>755</v>
      </c>
      <c r="AY2002" s="20"/>
      <c r="AZ2002" s="20"/>
      <c r="BA2002" s="105" t="str">
        <f t="shared" si="288"/>
        <v/>
      </c>
      <c r="BB2002" s="20" t="str">
        <f t="shared" si="289"/>
        <v/>
      </c>
      <c r="BC2002" s="20"/>
      <c r="BD2002" s="20"/>
      <c r="BE2002" s="75" t="s">
        <v>755</v>
      </c>
      <c r="BF2002" s="73" t="s">
        <v>755</v>
      </c>
      <c r="BG2002" s="55" t="s">
        <v>755</v>
      </c>
      <c r="BH2002" s="76" t="s">
        <v>755</v>
      </c>
      <c r="BI2002" s="20" t="s">
        <v>755</v>
      </c>
      <c r="BJ2002" s="20" t="s">
        <v>755</v>
      </c>
      <c r="BK2002" s="55" t="s">
        <v>755</v>
      </c>
      <c r="BL2002" s="71" t="s">
        <v>755</v>
      </c>
      <c r="BM2002" s="77" t="s">
        <v>755</v>
      </c>
      <c r="BN2002" s="78" t="s">
        <v>755</v>
      </c>
      <c r="BO2002" s="77" t="s">
        <v>755</v>
      </c>
      <c r="BP2002" s="78" t="s">
        <v>755</v>
      </c>
    </row>
    <row r="2003" spans="1:68" s="3" customFormat="1" ht="15" customHeight="1" x14ac:dyDescent="0.2">
      <c r="A2003" s="22" t="s">
        <v>95</v>
      </c>
      <c r="B2003" s="20" t="s">
        <v>1931</v>
      </c>
      <c r="C2003" s="20" t="s">
        <v>147</v>
      </c>
      <c r="D2003" s="20" t="s">
        <v>1</v>
      </c>
      <c r="E2003" s="20" t="s">
        <v>77</v>
      </c>
      <c r="F2003" s="20" t="s">
        <v>20284</v>
      </c>
      <c r="G2003" s="20" t="s">
        <v>2442</v>
      </c>
      <c r="H2003" s="20" t="s">
        <v>20285</v>
      </c>
      <c r="I2003" s="19">
        <f t="shared" si="290"/>
        <v>44</v>
      </c>
      <c r="J2003" s="20" t="s">
        <v>755</v>
      </c>
      <c r="K2003" s="20" t="s">
        <v>174</v>
      </c>
      <c r="L2003" s="95" t="str">
        <f>IF(M2003&lt;&gt;"",IF(NOT(ISNA(INDEX(cc!B:B,MATCH(M2003,cc!A:A,0)))),INDEX(cc!B:B,MATCH(M2003,cc!A:A,0)),"0"),"")</f>
        <v>Age (&lt;15,15+-uk, 2), Sex, Test Indication w/ Undocumented, and HIV Status (Positive)</v>
      </c>
      <c r="M2003" s="101" t="s">
        <v>531</v>
      </c>
      <c r="N2003" s="28" t="str">
        <f t="shared" si="291"/>
        <v xml:space="preserve"> TARGET</v>
      </c>
      <c r="O2003" s="19" t="str">
        <f t="shared" si="284"/>
        <v>TX_PVLS (N, DSD, Age Aggregated/Sex/Indication/HIVStatus) TARGET: 12 Months Viral Load &lt; 1000</v>
      </c>
      <c r="P2003" s="19" t="str">
        <f t="shared" si="285"/>
        <v>TX_PVLS (N, DSD, Age Aggregated/Sex/Indication/HIVStatus) TARGET: 12 Months Viral Load &lt; 1000</v>
      </c>
      <c r="Q2003" s="19" t="str">
        <f t="shared" si="283"/>
        <v>TX_PVLS (N, DSD, Age Agg/Sex/Ind/HIV) TARGET</v>
      </c>
      <c r="R2003" s="19" t="str">
        <f t="shared" si="286"/>
        <v>TX_PVLS_N_DSD_Age_Agg_Sex_Ind_HIV_TARGET</v>
      </c>
      <c r="S2003" s="19" t="str">
        <f t="shared" si="287"/>
        <v>TX_PVLS_N_DSD_Age_Agg_Sex_Ind_HIV_TARGET</v>
      </c>
      <c r="T2003" s="19" t="b">
        <f>NOT(ISNA(VLOOKUP(B2003,dbcodes!A:B,2,FALSE)))</f>
        <v>1</v>
      </c>
      <c r="U2003" s="19" t="str">
        <f>IF(ISNA(VLOOKUP(B2003,dbcodes!A:B,2,FALSE)),des!R1628,VLOOKUP(B2003,dbcodes!A:B,2,FALSE))</f>
        <v>TX_PVLS_N_DSD_Aggregated_Age_Sex_Ind_TARGET</v>
      </c>
      <c r="V2003" s="20"/>
      <c r="W2003" s="107" t="str">
        <f>IF(ISNA(VLOOKUP(C2003,descriptions!A:B,2,FALSE)),des!V1628,IF(G2003=" TARGET","Target ","")&amp;VLOOKUP(C2003,descriptions!A:B,2,FALSE))</f>
        <v>Target Number of adult and pediatric ART patients with a viral load result documented in the patient medical record and /or laboratory records  in the past 12 months</v>
      </c>
      <c r="X2003" s="20" t="s">
        <v>4</v>
      </c>
      <c r="Y2003" s="20" t="s">
        <v>831</v>
      </c>
      <c r="Z2003" s="20" t="s">
        <v>836</v>
      </c>
      <c r="AA2003" s="20" t="s">
        <v>102</v>
      </c>
      <c r="AB2003" s="20" t="s">
        <v>755</v>
      </c>
      <c r="AC2003" s="19" t="str">
        <f>IF(AB2003&lt;&gt;"",IF(NOT(ISNA(INDEX(os!A:A,MATCH(AB2003,os!B:B,0)))),INDEX(os!A:A,MATCH(AB2003,os!B:B,0)),"0"),"")</f>
        <v/>
      </c>
      <c r="AD2003" s="20" t="s">
        <v>830</v>
      </c>
      <c r="AE2003" s="20"/>
      <c r="AF2003" s="20"/>
      <c r="AG2003" s="20"/>
      <c r="AH2003" s="93" t="str">
        <f>IF(NOT(ISNA(VLOOKUP(B:B,ResultsTargets!A:A,1,0))),"TRUE","")</f>
        <v/>
      </c>
      <c r="AI2003" s="19" t="str">
        <f>IF(ISNA(VLOOKUP(C2003,dim_techarea!A:B,2,FALSE)),"",VLOOKUP(C2003,dim_techarea!A:B,2,FALSE))</f>
        <v>TX_PVLS</v>
      </c>
      <c r="AJ2003" s="19" t="str">
        <f>IF(ISNA(VLOOKUP(AI2003,dim_techarea!B:C,2,FALSE)),"",VLOOKUP(AI2003,dim_techarea!B:C,2,FALSE))</f>
        <v>bZOF8bon1dD</v>
      </c>
      <c r="AK2003" s="19" t="str">
        <f>IF(ISNA(VLOOKUP(TRIM(G2003),dim_targetsresults!A:B,2,FALSE)),"",VLOOKUP(TRIM(G2003),dim_targetsresults!A:C,2,FALSE))</f>
        <v>MER Targets</v>
      </c>
      <c r="AL2003" s="19" t="str">
        <f>IF(ISNA(VLOOKUP(AK2003,dim_targetsresults!B:C,2,FALSE)),"",VLOOKUP(AK2003,dim_targetsresults!B:C,2,FALSE))</f>
        <v>W8imnja2Owd</v>
      </c>
      <c r="AM2003" s="19" t="str">
        <f>IF(ISNA(VLOOKUP(TRIM(D2003),dim_numeratordenominator!A:B,2,FALSE)),"",VLOOKUP(TRIM(D2003),dim_numeratordenominator!A:C,2,FALSE))</f>
        <v>Numerator</v>
      </c>
      <c r="AN2003" s="19" t="str">
        <f>IF(ISNA(VLOOKUP(AM2003,dim_numeratordenominator!B:C,2,FALSE)),"",VLOOKUP(AM2003,dim_numeratordenominator!B:C,2,FALSE))</f>
        <v>Som9NRMQqV7</v>
      </c>
      <c r="AO2003" s="19" t="str">
        <f>IF(ISNA(VLOOKUP(TRIM(E2003),dim_supporttype!A:B,2,FALSE)),"",VLOOKUP(TRIM(E2003),dim_supporttype!A:C,2,FALSE))</f>
        <v>DSD</v>
      </c>
      <c r="AP2003" s="19" t="str">
        <f>IF(ISNA(VLOOKUP(AO2003,dim_supporttype!B:C,2,FALSE)),"",VLOOKUP(AO2003,dim_supporttype!B:C,2,FALSE))</f>
        <v>iM13vdNLWKb</v>
      </c>
      <c r="AQ2003" s="19" t="str">
        <f>IF(ISNA(VLOOKUP(TRIM(F2003),dim_disaggs!A:B,2,FALSE)),"No Disagg",VLOOKUP(TRIM(F2003),dim_disaggs!A:B,2,FALSE))</f>
        <v>Age Aggregated/Sex/Indication/HIVStatus</v>
      </c>
      <c r="AR2003" s="19" t="str">
        <f>IF(ISNA(VLOOKUP(AQ2003,dim_disaggs!B:C,2,FALSE)),"",VLOOKUP(AQ2003,dim_disaggs!B:C,2,FALSE))</f>
        <v>k2U2MDOywGj</v>
      </c>
      <c r="AS2003" s="72"/>
      <c r="AT2003" s="66"/>
      <c r="AU2003" s="72" t="s">
        <v>755</v>
      </c>
      <c r="AV2003" s="73" t="s">
        <v>755</v>
      </c>
      <c r="AW2003" s="66" t="s">
        <v>755</v>
      </c>
      <c r="AX2003" s="66" t="s">
        <v>755</v>
      </c>
      <c r="AY2003" s="20"/>
      <c r="AZ2003" s="20"/>
      <c r="BA2003" s="105" t="str">
        <f t="shared" si="288"/>
        <v/>
      </c>
      <c r="BB2003" s="20" t="str">
        <f t="shared" si="289"/>
        <v/>
      </c>
      <c r="BC2003" s="20"/>
      <c r="BD2003" s="20"/>
      <c r="BE2003" s="75" t="s">
        <v>755</v>
      </c>
      <c r="BF2003" s="73" t="s">
        <v>755</v>
      </c>
      <c r="BG2003" s="55" t="s">
        <v>755</v>
      </c>
      <c r="BH2003" s="76" t="s">
        <v>755</v>
      </c>
      <c r="BI2003" s="20" t="s">
        <v>755</v>
      </c>
      <c r="BJ2003" s="20" t="s">
        <v>755</v>
      </c>
      <c r="BK2003" s="55" t="s">
        <v>755</v>
      </c>
      <c r="BL2003" s="71" t="s">
        <v>755</v>
      </c>
      <c r="BM2003" s="77" t="s">
        <v>755</v>
      </c>
      <c r="BN2003" s="78" t="s">
        <v>755</v>
      </c>
      <c r="BO2003" s="77" t="s">
        <v>755</v>
      </c>
      <c r="BP2003" s="78" t="s">
        <v>755</v>
      </c>
    </row>
    <row r="2004" spans="1:68" s="15" customFormat="1" x14ac:dyDescent="0.2">
      <c r="A2004" s="22" t="s">
        <v>95</v>
      </c>
      <c r="B2004" s="20" t="s">
        <v>1938</v>
      </c>
      <c r="C2004" s="20" t="s">
        <v>147</v>
      </c>
      <c r="D2004" s="20" t="s">
        <v>1</v>
      </c>
      <c r="E2004" s="20" t="s">
        <v>78</v>
      </c>
      <c r="F2004" s="20" t="s">
        <v>20284</v>
      </c>
      <c r="G2004" s="20" t="s">
        <v>2442</v>
      </c>
      <c r="H2004" s="20" t="s">
        <v>20285</v>
      </c>
      <c r="I2004" s="19">
        <f t="shared" si="290"/>
        <v>43</v>
      </c>
      <c r="J2004" s="20" t="s">
        <v>755</v>
      </c>
      <c r="K2004" s="20" t="s">
        <v>174</v>
      </c>
      <c r="L2004" s="95" t="str">
        <f>IF(M2004&lt;&gt;"",IF(NOT(ISNA(INDEX(cc!B:B,MATCH(M2004,cc!A:A,0)))),INDEX(cc!B:B,MATCH(M2004,cc!A:A,0)),"0"),"")</f>
        <v>Age (&lt;15,15+-uk, 2), Sex, Test Indication w/ Undocumented, and HIV Status (Positive)</v>
      </c>
      <c r="M2004" s="101" t="s">
        <v>531</v>
      </c>
      <c r="N2004" s="28" t="str">
        <f t="shared" si="291"/>
        <v xml:space="preserve"> TARGET</v>
      </c>
      <c r="O2004" s="19" t="str">
        <f t="shared" si="284"/>
        <v>TX_PVLS (N, TA, Age Aggregated/Sex/Indication/HIVStatus) TARGET: 12 Months Viral Load &lt; 1000</v>
      </c>
      <c r="P2004" s="19" t="str">
        <f t="shared" si="285"/>
        <v>TX_PVLS (N, TA, Age Aggregated/Sex/Indication/HIVStatus) TARGET: 12 Months Viral Load &lt; 1000</v>
      </c>
      <c r="Q2004" s="19" t="str">
        <f t="shared" si="283"/>
        <v>TX_PVLS (N, TA, Age Agg/Sex/Ind/HIV) TARGET</v>
      </c>
      <c r="R2004" s="19" t="str">
        <f t="shared" si="286"/>
        <v>TX_PVLS_N_TA_Age_Agg_Sex_Ind_HIV_TARGET</v>
      </c>
      <c r="S2004" s="19" t="str">
        <f t="shared" si="287"/>
        <v>TX_PVLS_N_TA_Age_Agg_Sex_Ind_HIV_TARGET</v>
      </c>
      <c r="T2004" s="19" t="b">
        <f>NOT(ISNA(VLOOKUP(B2004,dbcodes!A:B,2,FALSE)))</f>
        <v>1</v>
      </c>
      <c r="U2004" s="19" t="str">
        <f>IF(ISNA(VLOOKUP(B2004,dbcodes!A:B,2,FALSE)),des!R1629,VLOOKUP(B2004,dbcodes!A:B,2,FALSE))</f>
        <v>TX_PVLS_N_TA_Aggregated_Age_Sex_Ind_TARGET</v>
      </c>
      <c r="V2004" s="20"/>
      <c r="W2004" s="107" t="str">
        <f>IF(ISNA(VLOOKUP(C2004,descriptions!A:B,2,FALSE)),des!V1629,IF(G2004=" TARGET","Target ","")&amp;VLOOKUP(C2004,descriptions!A:B,2,FALSE))</f>
        <v>Target Number of adult and pediatric ART patients with a viral load result documented in the patient medical record and /or laboratory records  in the past 12 months</v>
      </c>
      <c r="X2004" s="20" t="s">
        <v>4</v>
      </c>
      <c r="Y2004" s="20" t="s">
        <v>831</v>
      </c>
      <c r="Z2004" s="20" t="s">
        <v>836</v>
      </c>
      <c r="AA2004" s="20" t="s">
        <v>102</v>
      </c>
      <c r="AB2004" s="20" t="s">
        <v>755</v>
      </c>
      <c r="AC2004" s="19" t="str">
        <f>IF(AB2004&lt;&gt;"",IF(NOT(ISNA(INDEX(os!A:A,MATCH(AB2004,os!B:B,0)))),INDEX(os!A:A,MATCH(AB2004,os!B:B,0)),"0"),"")</f>
        <v/>
      </c>
      <c r="AD2004" s="20" t="s">
        <v>830</v>
      </c>
      <c r="AE2004" s="20"/>
      <c r="AF2004" s="20"/>
      <c r="AG2004" s="20"/>
      <c r="AH2004" s="93" t="str">
        <f>IF(NOT(ISNA(VLOOKUP(B:B,ResultsTargets!A:A,1,0))),"TRUE","")</f>
        <v/>
      </c>
      <c r="AI2004" s="19" t="str">
        <f>IF(ISNA(VLOOKUP(C2004,dim_techarea!A:B,2,FALSE)),"",VLOOKUP(C2004,dim_techarea!A:B,2,FALSE))</f>
        <v>TX_PVLS</v>
      </c>
      <c r="AJ2004" s="19" t="str">
        <f>IF(ISNA(VLOOKUP(AI2004,dim_techarea!B:C,2,FALSE)),"",VLOOKUP(AI2004,dim_techarea!B:C,2,FALSE))</f>
        <v>bZOF8bon1dD</v>
      </c>
      <c r="AK2004" s="19" t="str">
        <f>IF(ISNA(VLOOKUP(TRIM(G2004),dim_targetsresults!A:B,2,FALSE)),"",VLOOKUP(TRIM(G2004),dim_targetsresults!A:C,2,FALSE))</f>
        <v>MER Targets</v>
      </c>
      <c r="AL2004" s="19" t="str">
        <f>IF(ISNA(VLOOKUP(AK2004,dim_targetsresults!B:C,2,FALSE)),"",VLOOKUP(AK2004,dim_targetsresults!B:C,2,FALSE))</f>
        <v>W8imnja2Owd</v>
      </c>
      <c r="AM2004" s="19" t="str">
        <f>IF(ISNA(VLOOKUP(TRIM(D2004),dim_numeratordenominator!A:B,2,FALSE)),"",VLOOKUP(TRIM(D2004),dim_numeratordenominator!A:C,2,FALSE))</f>
        <v>Numerator</v>
      </c>
      <c r="AN2004" s="19" t="str">
        <f>IF(ISNA(VLOOKUP(AM2004,dim_numeratordenominator!B:C,2,FALSE)),"",VLOOKUP(AM2004,dim_numeratordenominator!B:C,2,FALSE))</f>
        <v>Som9NRMQqV7</v>
      </c>
      <c r="AO2004" s="19" t="str">
        <f>IF(ISNA(VLOOKUP(TRIM(E2004),dim_supporttype!A:B,2,FALSE)),"",VLOOKUP(TRIM(E2004),dim_supporttype!A:C,2,FALSE))</f>
        <v>TA</v>
      </c>
      <c r="AP2004" s="19" t="str">
        <f>IF(ISNA(VLOOKUP(AO2004,dim_supporttype!B:C,2,FALSE)),"",VLOOKUP(AO2004,dim_supporttype!B:C,2,FALSE))</f>
        <v>cRAGKdWIDn4</v>
      </c>
      <c r="AQ2004" s="19" t="str">
        <f>IF(ISNA(VLOOKUP(TRIM(F2004),dim_disaggs!A:B,2,FALSE)),"No Disagg",VLOOKUP(TRIM(F2004),dim_disaggs!A:B,2,FALSE))</f>
        <v>Age Aggregated/Sex/Indication/HIVStatus</v>
      </c>
      <c r="AR2004" s="19" t="str">
        <f>IF(ISNA(VLOOKUP(AQ2004,dim_disaggs!B:C,2,FALSE)),"",VLOOKUP(AQ2004,dim_disaggs!B:C,2,FALSE))</f>
        <v>k2U2MDOywGj</v>
      </c>
      <c r="AS2004" s="72"/>
      <c r="AT2004" s="66"/>
      <c r="AU2004" s="72" t="s">
        <v>755</v>
      </c>
      <c r="AV2004" s="73" t="s">
        <v>755</v>
      </c>
      <c r="AW2004" s="66" t="s">
        <v>755</v>
      </c>
      <c r="AX2004" s="66" t="s">
        <v>755</v>
      </c>
      <c r="AY2004" s="20"/>
      <c r="AZ2004" s="20"/>
      <c r="BA2004" s="105" t="str">
        <f t="shared" si="288"/>
        <v/>
      </c>
      <c r="BB2004" s="20" t="str">
        <f t="shared" si="289"/>
        <v/>
      </c>
      <c r="BC2004" s="20"/>
      <c r="BD2004" s="20"/>
      <c r="BE2004" s="75" t="s">
        <v>755</v>
      </c>
      <c r="BF2004" s="73" t="s">
        <v>755</v>
      </c>
      <c r="BG2004" s="55" t="s">
        <v>755</v>
      </c>
      <c r="BH2004" s="76" t="s">
        <v>755</v>
      </c>
      <c r="BI2004" s="20" t="s">
        <v>755</v>
      </c>
      <c r="BJ2004" s="20" t="s">
        <v>755</v>
      </c>
      <c r="BK2004" s="55" t="s">
        <v>755</v>
      </c>
      <c r="BL2004" s="71" t="s">
        <v>755</v>
      </c>
      <c r="BM2004" s="77" t="s">
        <v>755</v>
      </c>
      <c r="BN2004" s="78" t="s">
        <v>755</v>
      </c>
      <c r="BO2004" s="77" t="s">
        <v>755</v>
      </c>
      <c r="BP2004" s="78" t="s">
        <v>755</v>
      </c>
    </row>
    <row r="2005" spans="1:68" s="15" customFormat="1" x14ac:dyDescent="0.2">
      <c r="A2005" s="20" t="s">
        <v>95</v>
      </c>
      <c r="B2005" s="20" t="s">
        <v>1934</v>
      </c>
      <c r="C2005" s="20" t="s">
        <v>147</v>
      </c>
      <c r="D2005" s="20" t="s">
        <v>1</v>
      </c>
      <c r="E2005" s="20" t="s">
        <v>77</v>
      </c>
      <c r="F2005" s="20" t="s">
        <v>20041</v>
      </c>
      <c r="G2005" s="20" t="s">
        <v>2442</v>
      </c>
      <c r="H2005" s="20" t="s">
        <v>20042</v>
      </c>
      <c r="I2005" s="19">
        <f t="shared" si="290"/>
        <v>46</v>
      </c>
      <c r="J2005" s="20" t="s">
        <v>755</v>
      </c>
      <c r="K2005" s="20" t="s">
        <v>174</v>
      </c>
      <c r="L2005" s="95" t="str">
        <f>IF(M2005&lt;&gt;"",IF(NOT(ISNA(INDEX(cc!B:B,MATCH(M2005,cc!A:A,0)))),INDEX(cc!B:B,MATCH(M2005,cc!A:A,0)),"0"),"")</f>
        <v>Pregnant/Breastfeeding Status, Indication Status and HIV Status (Positive)</v>
      </c>
      <c r="M2005" s="97" t="s">
        <v>180</v>
      </c>
      <c r="N2005" s="28" t="str">
        <f t="shared" si="291"/>
        <v xml:space="preserve"> TARGET</v>
      </c>
      <c r="O2005" s="19" t="str">
        <f t="shared" si="284"/>
        <v>TX_PVLS (N, DSD, PregnantOrBreastfeeding/Indication/HIVStatus) TARGET: 12 Months Viral Load &lt; 1000</v>
      </c>
      <c r="P2005" s="19" t="str">
        <f t="shared" si="285"/>
        <v>TX_PVLS (N, DSD, PregnantOrBreastfeeding/Indication/HIVStatus) TARGET: 12 Months Viral Load &lt; 1000</v>
      </c>
      <c r="Q2005" s="19" t="str">
        <f t="shared" si="283"/>
        <v>TX_PVLS (N, DSD, PregBF/Indication/HIV) TARGET</v>
      </c>
      <c r="R2005" s="19" t="str">
        <f t="shared" si="286"/>
        <v>TX_PVLS_N_DSD_PregBF_Indication_HIV_TARGET</v>
      </c>
      <c r="S2005" s="19" t="str">
        <f t="shared" si="287"/>
        <v>TX_PVLS_N_DSD_PregBF_Indication_HIV_TARGET</v>
      </c>
      <c r="T2005" s="19" t="b">
        <f>NOT(ISNA(VLOOKUP(B2005,dbcodes!A:B,2,FALSE)))</f>
        <v>1</v>
      </c>
      <c r="U2005" s="19" t="str">
        <f>IF(ISNA(VLOOKUP(B2005,dbcodes!A:B,2,FALSE)),des!R1630,VLOOKUP(B2005,dbcodes!A:B,2,FALSE))</f>
        <v>TX_PVLS_N_DSD_PregBF_Indication_TARGET</v>
      </c>
      <c r="V2005" s="20"/>
      <c r="W2005" s="107" t="str">
        <f>IF(ISNA(VLOOKUP(C2005,descriptions!A:B,2,FALSE)),des!V1630,IF(G2005=" TARGET","Target ","")&amp;VLOOKUP(C2005,descriptions!A:B,2,FALSE))</f>
        <v>Target Number of adult and pediatric ART patients with a viral load result documented in the patient medical record and /or laboratory records  in the past 12 months</v>
      </c>
      <c r="X2005" s="20" t="s">
        <v>4</v>
      </c>
      <c r="Y2005" s="20" t="s">
        <v>831</v>
      </c>
      <c r="Z2005" s="20" t="s">
        <v>836</v>
      </c>
      <c r="AA2005" s="20" t="s">
        <v>102</v>
      </c>
      <c r="AB2005" s="20" t="s">
        <v>755</v>
      </c>
      <c r="AC2005" s="19" t="str">
        <f>IF(AB2005&lt;&gt;"",IF(NOT(ISNA(INDEX(os!A:A,MATCH(AB2005,os!B:B,0)))),INDEX(os!A:A,MATCH(AB2005,os!B:B,0)),"0"),"")</f>
        <v/>
      </c>
      <c r="AD2005" s="20" t="s">
        <v>830</v>
      </c>
      <c r="AE2005" s="20"/>
      <c r="AF2005" s="20"/>
      <c r="AG2005" s="20"/>
      <c r="AH2005" s="93" t="str">
        <f>IF(NOT(ISNA(VLOOKUP(B:B,ResultsTargets!A:A,1,0))),"TRUE","")</f>
        <v/>
      </c>
      <c r="AI2005" s="19" t="str">
        <f>IF(ISNA(VLOOKUP(C2005,dim_techarea!A:B,2,FALSE)),"",VLOOKUP(C2005,dim_techarea!A:B,2,FALSE))</f>
        <v>TX_PVLS</v>
      </c>
      <c r="AJ2005" s="19" t="str">
        <f>IF(ISNA(VLOOKUP(AI2005,dim_techarea!B:C,2,FALSE)),"",VLOOKUP(AI2005,dim_techarea!B:C,2,FALSE))</f>
        <v>bZOF8bon1dD</v>
      </c>
      <c r="AK2005" s="19" t="str">
        <f>IF(ISNA(VLOOKUP(TRIM(G2005),dim_targetsresults!A:B,2,FALSE)),"",VLOOKUP(TRIM(G2005),dim_targetsresults!A:C,2,FALSE))</f>
        <v>MER Targets</v>
      </c>
      <c r="AL2005" s="19" t="str">
        <f>IF(ISNA(VLOOKUP(AK2005,dim_targetsresults!B:C,2,FALSE)),"",VLOOKUP(AK2005,dim_targetsresults!B:C,2,FALSE))</f>
        <v>W8imnja2Owd</v>
      </c>
      <c r="AM2005" s="19" t="str">
        <f>IF(ISNA(VLOOKUP(TRIM(D2005),dim_numeratordenominator!A:B,2,FALSE)),"",VLOOKUP(TRIM(D2005),dim_numeratordenominator!A:C,2,FALSE))</f>
        <v>Numerator</v>
      </c>
      <c r="AN2005" s="19" t="str">
        <f>IF(ISNA(VLOOKUP(AM2005,dim_numeratordenominator!B:C,2,FALSE)),"",VLOOKUP(AM2005,dim_numeratordenominator!B:C,2,FALSE))</f>
        <v>Som9NRMQqV7</v>
      </c>
      <c r="AO2005" s="19" t="str">
        <f>IF(ISNA(VLOOKUP(TRIM(E2005),dim_supporttype!A:B,2,FALSE)),"",VLOOKUP(TRIM(E2005),dim_supporttype!A:C,2,FALSE))</f>
        <v>DSD</v>
      </c>
      <c r="AP2005" s="19" t="str">
        <f>IF(ISNA(VLOOKUP(AO2005,dim_supporttype!B:C,2,FALSE)),"",VLOOKUP(AO2005,dim_supporttype!B:C,2,FALSE))</f>
        <v>iM13vdNLWKb</v>
      </c>
      <c r="AQ2005" s="19" t="str">
        <f>IF(ISNA(VLOOKUP(TRIM(F2005),dim_disaggs!A:B,2,FALSE)),"No Disagg",VLOOKUP(TRIM(F2005),dim_disaggs!A:B,2,FALSE))</f>
        <v>PregnantOrBreastfeeding/Indication/HIVStatus</v>
      </c>
      <c r="AR2005" s="19" t="str">
        <f>IF(ISNA(VLOOKUP(AQ2005,dim_disaggs!B:C,2,FALSE)),"",VLOOKUP(AQ2005,dim_disaggs!B:C,2,FALSE))</f>
        <v>WiTZPLk4Hfq</v>
      </c>
      <c r="AS2005" s="72"/>
      <c r="AT2005" s="66"/>
      <c r="AU2005" s="72" t="s">
        <v>755</v>
      </c>
      <c r="AV2005" s="73" t="s">
        <v>755</v>
      </c>
      <c r="AW2005" s="66" t="s">
        <v>755</v>
      </c>
      <c r="AX2005" s="66" t="s">
        <v>755</v>
      </c>
      <c r="AY2005" s="20"/>
      <c r="AZ2005" s="20"/>
      <c r="BA2005" s="105" t="str">
        <f t="shared" si="288"/>
        <v/>
      </c>
      <c r="BB2005" s="20" t="str">
        <f t="shared" si="289"/>
        <v/>
      </c>
      <c r="BC2005" s="20"/>
      <c r="BD2005" s="20"/>
      <c r="BE2005" s="75" t="s">
        <v>755</v>
      </c>
      <c r="BF2005" s="73" t="s">
        <v>755</v>
      </c>
      <c r="BG2005" s="55" t="s">
        <v>755</v>
      </c>
      <c r="BH2005" s="76" t="s">
        <v>755</v>
      </c>
      <c r="BI2005" s="20" t="s">
        <v>755</v>
      </c>
      <c r="BJ2005" s="20" t="s">
        <v>755</v>
      </c>
      <c r="BK2005" s="55" t="s">
        <v>755</v>
      </c>
      <c r="BL2005" s="71" t="s">
        <v>755</v>
      </c>
      <c r="BM2005" s="77" t="s">
        <v>755</v>
      </c>
      <c r="BN2005" s="78" t="s">
        <v>755</v>
      </c>
      <c r="BO2005" s="77" t="s">
        <v>755</v>
      </c>
      <c r="BP2005" s="78" t="s">
        <v>755</v>
      </c>
    </row>
    <row r="2006" spans="1:68" s="15" customFormat="1" x14ac:dyDescent="0.2">
      <c r="A2006" s="20" t="s">
        <v>95</v>
      </c>
      <c r="B2006" s="20" t="s">
        <v>1941</v>
      </c>
      <c r="C2006" s="20" t="s">
        <v>147</v>
      </c>
      <c r="D2006" s="20" t="s">
        <v>1</v>
      </c>
      <c r="E2006" s="20" t="s">
        <v>78</v>
      </c>
      <c r="F2006" s="20" t="s">
        <v>20041</v>
      </c>
      <c r="G2006" s="20" t="s">
        <v>2442</v>
      </c>
      <c r="H2006" s="20" t="s">
        <v>20042</v>
      </c>
      <c r="I2006" s="19">
        <f t="shared" si="290"/>
        <v>45</v>
      </c>
      <c r="J2006" s="20" t="s">
        <v>755</v>
      </c>
      <c r="K2006" s="20" t="s">
        <v>174</v>
      </c>
      <c r="L2006" s="95" t="str">
        <f>IF(M2006&lt;&gt;"",IF(NOT(ISNA(INDEX(cc!B:B,MATCH(M2006,cc!A:A,0)))),INDEX(cc!B:B,MATCH(M2006,cc!A:A,0)),"0"),"")</f>
        <v>Pregnant/Breastfeeding Status, Indication Status and HIV Status (Positive)</v>
      </c>
      <c r="M2006" s="97" t="s">
        <v>180</v>
      </c>
      <c r="N2006" s="28" t="str">
        <f t="shared" si="291"/>
        <v xml:space="preserve"> TARGET</v>
      </c>
      <c r="O2006" s="19" t="str">
        <f t="shared" si="284"/>
        <v>TX_PVLS (N, TA, PregnantOrBreastfeeding/Indication/HIVStatus) TARGET: 12 Months Viral Load &lt; 1000</v>
      </c>
      <c r="P2006" s="19" t="str">
        <f t="shared" si="285"/>
        <v>TX_PVLS (N, TA, PregnantOrBreastfeeding/Indication/HIVStatus) TARGET: 12 Months Viral Load &lt; 1000</v>
      </c>
      <c r="Q2006" s="19" t="str">
        <f t="shared" si="283"/>
        <v>TX_PVLS (N, TA, PregBF/Indication/HIV) TARGET</v>
      </c>
      <c r="R2006" s="19" t="str">
        <f t="shared" si="286"/>
        <v>TX_PVLS_N_TA_PregBF_Indication_HIV_TARGET</v>
      </c>
      <c r="S2006" s="19" t="str">
        <f t="shared" si="287"/>
        <v>TX_PVLS_N_TA_PregBF_Indication_HIV_TARGET</v>
      </c>
      <c r="T2006" s="19" t="b">
        <f>NOT(ISNA(VLOOKUP(B2006,dbcodes!A:B,2,FALSE)))</f>
        <v>1</v>
      </c>
      <c r="U2006" s="19" t="str">
        <f>IF(ISNA(VLOOKUP(B2006,dbcodes!A:B,2,FALSE)),des!R1631,VLOOKUP(B2006,dbcodes!A:B,2,FALSE))</f>
        <v>TX_PVLS_N_TA_PregBF_Indication_TARGET</v>
      </c>
      <c r="V2006" s="20"/>
      <c r="W2006" s="107" t="str">
        <f>IF(ISNA(VLOOKUP(C2006,descriptions!A:B,2,FALSE)),des!V1631,IF(G2006=" TARGET","Target ","")&amp;VLOOKUP(C2006,descriptions!A:B,2,FALSE))</f>
        <v>Target Number of adult and pediatric ART patients with a viral load result documented in the patient medical record and /or laboratory records  in the past 12 months</v>
      </c>
      <c r="X2006" s="20" t="s">
        <v>4</v>
      </c>
      <c r="Y2006" s="20" t="s">
        <v>831</v>
      </c>
      <c r="Z2006" s="20" t="s">
        <v>836</v>
      </c>
      <c r="AA2006" s="20" t="s">
        <v>102</v>
      </c>
      <c r="AB2006" s="20" t="s">
        <v>755</v>
      </c>
      <c r="AC2006" s="19" t="str">
        <f>IF(AB2006&lt;&gt;"",IF(NOT(ISNA(INDEX(os!A:A,MATCH(AB2006,os!B:B,0)))),INDEX(os!A:A,MATCH(AB2006,os!B:B,0)),"0"),"")</f>
        <v/>
      </c>
      <c r="AD2006" s="20" t="s">
        <v>830</v>
      </c>
      <c r="AE2006" s="20"/>
      <c r="AF2006" s="20"/>
      <c r="AG2006" s="20"/>
      <c r="AH2006" s="93" t="str">
        <f>IF(NOT(ISNA(VLOOKUP(B:B,ResultsTargets!A:A,1,0))),"TRUE","")</f>
        <v/>
      </c>
      <c r="AI2006" s="19" t="str">
        <f>IF(ISNA(VLOOKUP(C2006,dim_techarea!A:B,2,FALSE)),"",VLOOKUP(C2006,dim_techarea!A:B,2,FALSE))</f>
        <v>TX_PVLS</v>
      </c>
      <c r="AJ2006" s="19" t="str">
        <f>IF(ISNA(VLOOKUP(AI2006,dim_techarea!B:C,2,FALSE)),"",VLOOKUP(AI2006,dim_techarea!B:C,2,FALSE))</f>
        <v>bZOF8bon1dD</v>
      </c>
      <c r="AK2006" s="19" t="str">
        <f>IF(ISNA(VLOOKUP(TRIM(G2006),dim_targetsresults!A:B,2,FALSE)),"",VLOOKUP(TRIM(G2006),dim_targetsresults!A:C,2,FALSE))</f>
        <v>MER Targets</v>
      </c>
      <c r="AL2006" s="19" t="str">
        <f>IF(ISNA(VLOOKUP(AK2006,dim_targetsresults!B:C,2,FALSE)),"",VLOOKUP(AK2006,dim_targetsresults!B:C,2,FALSE))</f>
        <v>W8imnja2Owd</v>
      </c>
      <c r="AM2006" s="19" t="str">
        <f>IF(ISNA(VLOOKUP(TRIM(D2006),dim_numeratordenominator!A:B,2,FALSE)),"",VLOOKUP(TRIM(D2006),dim_numeratordenominator!A:C,2,FALSE))</f>
        <v>Numerator</v>
      </c>
      <c r="AN2006" s="19" t="str">
        <f>IF(ISNA(VLOOKUP(AM2006,dim_numeratordenominator!B:C,2,FALSE)),"",VLOOKUP(AM2006,dim_numeratordenominator!B:C,2,FALSE))</f>
        <v>Som9NRMQqV7</v>
      </c>
      <c r="AO2006" s="19" t="str">
        <f>IF(ISNA(VLOOKUP(TRIM(E2006),dim_supporttype!A:B,2,FALSE)),"",VLOOKUP(TRIM(E2006),dim_supporttype!A:C,2,FALSE))</f>
        <v>TA</v>
      </c>
      <c r="AP2006" s="19" t="str">
        <f>IF(ISNA(VLOOKUP(AO2006,dim_supporttype!B:C,2,FALSE)),"",VLOOKUP(AO2006,dim_supporttype!B:C,2,FALSE))</f>
        <v>cRAGKdWIDn4</v>
      </c>
      <c r="AQ2006" s="19" t="str">
        <f>IF(ISNA(VLOOKUP(TRIM(F2006),dim_disaggs!A:B,2,FALSE)),"No Disagg",VLOOKUP(TRIM(F2006),dim_disaggs!A:B,2,FALSE))</f>
        <v>PregnantOrBreastfeeding/Indication/HIVStatus</v>
      </c>
      <c r="AR2006" s="19" t="str">
        <f>IF(ISNA(VLOOKUP(AQ2006,dim_disaggs!B:C,2,FALSE)),"",VLOOKUP(AQ2006,dim_disaggs!B:C,2,FALSE))</f>
        <v>WiTZPLk4Hfq</v>
      </c>
      <c r="AS2006" s="72"/>
      <c r="AT2006" s="66"/>
      <c r="AU2006" s="72" t="s">
        <v>755</v>
      </c>
      <c r="AV2006" s="73" t="s">
        <v>755</v>
      </c>
      <c r="AW2006" s="66" t="s">
        <v>755</v>
      </c>
      <c r="AX2006" s="66" t="s">
        <v>755</v>
      </c>
      <c r="AY2006" s="20"/>
      <c r="AZ2006" s="20"/>
      <c r="BA2006" s="105" t="str">
        <f t="shared" si="288"/>
        <v/>
      </c>
      <c r="BB2006" s="20" t="str">
        <f t="shared" si="289"/>
        <v/>
      </c>
      <c r="BC2006" s="20"/>
      <c r="BD2006" s="20"/>
      <c r="BE2006" s="75" t="s">
        <v>755</v>
      </c>
      <c r="BF2006" s="73" t="s">
        <v>755</v>
      </c>
      <c r="BG2006" s="55" t="s">
        <v>755</v>
      </c>
      <c r="BH2006" s="76" t="s">
        <v>755</v>
      </c>
      <c r="BI2006" s="20" t="s">
        <v>755</v>
      </c>
      <c r="BJ2006" s="20" t="s">
        <v>755</v>
      </c>
      <c r="BK2006" s="55" t="s">
        <v>755</v>
      </c>
      <c r="BL2006" s="71" t="s">
        <v>755</v>
      </c>
      <c r="BM2006" s="77" t="s">
        <v>755</v>
      </c>
      <c r="BN2006" s="78" t="s">
        <v>755</v>
      </c>
      <c r="BO2006" s="77" t="s">
        <v>755</v>
      </c>
      <c r="BP2006" s="78" t="s">
        <v>755</v>
      </c>
    </row>
    <row r="2007" spans="1:68" s="15" customFormat="1" x14ac:dyDescent="0.2">
      <c r="A2007" s="20" t="s">
        <v>95</v>
      </c>
      <c r="B2007" s="20" t="s">
        <v>1935</v>
      </c>
      <c r="C2007" s="20" t="s">
        <v>147</v>
      </c>
      <c r="D2007" s="20" t="s">
        <v>1</v>
      </c>
      <c r="E2007" s="20" t="s">
        <v>77</v>
      </c>
      <c r="F2007" s="20" t="s">
        <v>530</v>
      </c>
      <c r="G2007" s="20" t="s">
        <v>2442</v>
      </c>
      <c r="H2007" s="20" t="s">
        <v>530</v>
      </c>
      <c r="I2007" s="19">
        <f t="shared" si="290"/>
        <v>40</v>
      </c>
      <c r="J2007" s="20" t="s">
        <v>755</v>
      </c>
      <c r="K2007" s="20" t="s">
        <v>174</v>
      </c>
      <c r="L2007" s="95" t="str">
        <f>IF(M2007&lt;&gt;"",IF(NOT(ISNA(INDEX(cc!B:B,MATCH(M2007,cc!A:A,0)))),INDEX(cc!B:B,MATCH(M2007,cc!A:A,0)),"0"),"")</f>
        <v>Test Indication</v>
      </c>
      <c r="M2007" s="97" t="s">
        <v>4111</v>
      </c>
      <c r="N2007" s="28" t="str">
        <f t="shared" si="291"/>
        <v xml:space="preserve"> TARGET</v>
      </c>
      <c r="O2007" s="19" t="str">
        <f t="shared" si="284"/>
        <v>TX_PVLS (N, DSD, RoutineTargeted) TARGET: 12 Months Viral Load &lt; 1000</v>
      </c>
      <c r="P2007" s="19" t="str">
        <f t="shared" si="285"/>
        <v>TX_PVLS (N, DSD, RoutineTargeted) TARGET: 12 Months Viral Load &lt; 1000</v>
      </c>
      <c r="Q2007" s="19" t="str">
        <f t="shared" si="283"/>
        <v>TX_PVLS (N, DSD, RoutineTargeted) TARGET</v>
      </c>
      <c r="R2007" s="19" t="str">
        <f t="shared" si="286"/>
        <v>TX_PVLS_N_DSD_RoutineTargeted_TARGET</v>
      </c>
      <c r="S2007" s="19" t="str">
        <f t="shared" si="287"/>
        <v>TX_PVLS_N_DSD_RoutineTargeted_TARGET</v>
      </c>
      <c r="T2007" s="19" t="b">
        <f>NOT(ISNA(VLOOKUP(B2007,dbcodes!A:B,2,FALSE)))</f>
        <v>1</v>
      </c>
      <c r="U2007" s="19" t="str">
        <f>IF(ISNA(VLOOKUP(B2007,dbcodes!A:B,2,FALSE)),des!R1632,VLOOKUP(B2007,dbcodes!A:B,2,FALSE))</f>
        <v>TX_PVLS_N_DSD_RoutineTargeted_TARGET</v>
      </c>
      <c r="V2007" s="20"/>
      <c r="W2007" s="107" t="str">
        <f>IF(ISNA(VLOOKUP(C2007,descriptions!A:B,2,FALSE)),des!V1632,IF(G2007=" TARGET","Target ","")&amp;VLOOKUP(C2007,descriptions!A:B,2,FALSE))</f>
        <v>Target Number of adult and pediatric ART patients with a viral load result documented in the patient medical record and /or laboratory records  in the past 12 months</v>
      </c>
      <c r="X2007" s="20" t="s">
        <v>4</v>
      </c>
      <c r="Y2007" s="20" t="s">
        <v>831</v>
      </c>
      <c r="Z2007" s="20" t="s">
        <v>836</v>
      </c>
      <c r="AA2007" s="20" t="s">
        <v>102</v>
      </c>
      <c r="AB2007" s="20" t="s">
        <v>755</v>
      </c>
      <c r="AC2007" s="19" t="str">
        <f>IF(AB2007&lt;&gt;"",IF(NOT(ISNA(INDEX(os!A:A,MATCH(AB2007,os!B:B,0)))),INDEX(os!A:A,MATCH(AB2007,os!B:B,0)),"0"),"")</f>
        <v/>
      </c>
      <c r="AD2007" s="20" t="s">
        <v>830</v>
      </c>
      <c r="AE2007" s="20"/>
      <c r="AF2007" s="20"/>
      <c r="AG2007" s="20"/>
      <c r="AH2007" s="93" t="str">
        <f>IF(NOT(ISNA(VLOOKUP(B:B,ResultsTargets!A:A,1,0))),"TRUE","")</f>
        <v/>
      </c>
      <c r="AI2007" s="19" t="str">
        <f>IF(ISNA(VLOOKUP(C2007,dim_techarea!A:B,2,FALSE)),"",VLOOKUP(C2007,dim_techarea!A:B,2,FALSE))</f>
        <v>TX_PVLS</v>
      </c>
      <c r="AJ2007" s="19" t="str">
        <f>IF(ISNA(VLOOKUP(AI2007,dim_techarea!B:C,2,FALSE)),"",VLOOKUP(AI2007,dim_techarea!B:C,2,FALSE))</f>
        <v>bZOF8bon1dD</v>
      </c>
      <c r="AK2007" s="19" t="str">
        <f>IF(ISNA(VLOOKUP(TRIM(G2007),dim_targetsresults!A:B,2,FALSE)),"",VLOOKUP(TRIM(G2007),dim_targetsresults!A:C,2,FALSE))</f>
        <v>MER Targets</v>
      </c>
      <c r="AL2007" s="19" t="str">
        <f>IF(ISNA(VLOOKUP(AK2007,dim_targetsresults!B:C,2,FALSE)),"",VLOOKUP(AK2007,dim_targetsresults!B:C,2,FALSE))</f>
        <v>W8imnja2Owd</v>
      </c>
      <c r="AM2007" s="19" t="str">
        <f>IF(ISNA(VLOOKUP(TRIM(D2007),dim_numeratordenominator!A:B,2,FALSE)),"",VLOOKUP(TRIM(D2007),dim_numeratordenominator!A:C,2,FALSE))</f>
        <v>Numerator</v>
      </c>
      <c r="AN2007" s="19" t="str">
        <f>IF(ISNA(VLOOKUP(AM2007,dim_numeratordenominator!B:C,2,FALSE)),"",VLOOKUP(AM2007,dim_numeratordenominator!B:C,2,FALSE))</f>
        <v>Som9NRMQqV7</v>
      </c>
      <c r="AO2007" s="19" t="str">
        <f>IF(ISNA(VLOOKUP(TRIM(E2007),dim_supporttype!A:B,2,FALSE)),"",VLOOKUP(TRIM(E2007),dim_supporttype!A:C,2,FALSE))</f>
        <v>DSD</v>
      </c>
      <c r="AP2007" s="19" t="str">
        <f>IF(ISNA(VLOOKUP(AO2007,dim_supporttype!B:C,2,FALSE)),"",VLOOKUP(AO2007,dim_supporttype!B:C,2,FALSE))</f>
        <v>iM13vdNLWKb</v>
      </c>
      <c r="AQ2007" s="19" t="str">
        <f>IF(ISNA(VLOOKUP(TRIM(F2007),dim_disaggs!A:B,2,FALSE)),"No Disagg",VLOOKUP(TRIM(F2007),dim_disaggs!A:B,2,FALSE))</f>
        <v>RoutineTargeted</v>
      </c>
      <c r="AR2007" s="19" t="str">
        <f>IF(ISNA(VLOOKUP(AQ2007,dim_disaggs!B:C,2,FALSE)),"",VLOOKUP(AQ2007,dim_disaggs!B:C,2,FALSE))</f>
        <v>WHt4BP5U7AF</v>
      </c>
      <c r="AS2007" s="72"/>
      <c r="AT2007" s="66"/>
      <c r="AU2007" s="72" t="s">
        <v>755</v>
      </c>
      <c r="AV2007" s="73" t="s">
        <v>755</v>
      </c>
      <c r="AW2007" s="66" t="s">
        <v>755</v>
      </c>
      <c r="AX2007" s="66" t="s">
        <v>755</v>
      </c>
      <c r="AY2007" s="20"/>
      <c r="AZ2007" s="20"/>
      <c r="BA2007" s="105" t="str">
        <f t="shared" si="288"/>
        <v/>
      </c>
      <c r="BB2007" s="20" t="str">
        <f t="shared" si="289"/>
        <v/>
      </c>
      <c r="BC2007" s="20"/>
      <c r="BD2007" s="20"/>
      <c r="BE2007" s="75" t="s">
        <v>755</v>
      </c>
      <c r="BF2007" s="73" t="s">
        <v>755</v>
      </c>
      <c r="BG2007" s="55" t="s">
        <v>755</v>
      </c>
      <c r="BH2007" s="76" t="s">
        <v>755</v>
      </c>
      <c r="BI2007" s="20" t="s">
        <v>755</v>
      </c>
      <c r="BJ2007" s="20" t="s">
        <v>755</v>
      </c>
      <c r="BK2007" s="55" t="s">
        <v>755</v>
      </c>
      <c r="BL2007" s="71" t="s">
        <v>755</v>
      </c>
      <c r="BM2007" s="77" t="s">
        <v>755</v>
      </c>
      <c r="BN2007" s="78" t="s">
        <v>755</v>
      </c>
      <c r="BO2007" s="77" t="s">
        <v>755</v>
      </c>
      <c r="BP2007" s="78" t="s">
        <v>755</v>
      </c>
    </row>
    <row r="2008" spans="1:68" s="45" customFormat="1" x14ac:dyDescent="0.2">
      <c r="A2008" s="20" t="s">
        <v>95</v>
      </c>
      <c r="B2008" s="20" t="s">
        <v>1942</v>
      </c>
      <c r="C2008" s="20" t="s">
        <v>147</v>
      </c>
      <c r="D2008" s="20" t="s">
        <v>1</v>
      </c>
      <c r="E2008" s="20" t="s">
        <v>78</v>
      </c>
      <c r="F2008" s="20" t="s">
        <v>530</v>
      </c>
      <c r="G2008" s="20" t="s">
        <v>2442</v>
      </c>
      <c r="H2008" s="20" t="s">
        <v>530</v>
      </c>
      <c r="I2008" s="19">
        <f t="shared" si="290"/>
        <v>39</v>
      </c>
      <c r="J2008" s="20" t="s">
        <v>755</v>
      </c>
      <c r="K2008" s="20" t="s">
        <v>174</v>
      </c>
      <c r="L2008" s="95" t="str">
        <f>IF(M2008&lt;&gt;"",IF(NOT(ISNA(INDEX(cc!B:B,MATCH(M2008,cc!A:A,0)))),INDEX(cc!B:B,MATCH(M2008,cc!A:A,0)),"0"),"")</f>
        <v>Test Indication</v>
      </c>
      <c r="M2008" s="97" t="s">
        <v>4111</v>
      </c>
      <c r="N2008" s="28" t="str">
        <f t="shared" si="291"/>
        <v xml:space="preserve"> TARGET</v>
      </c>
      <c r="O2008" s="19" t="str">
        <f t="shared" si="284"/>
        <v>TX_PVLS (N, TA, RoutineTargeted) TARGET: 12 Months Viral Load &lt; 1000</v>
      </c>
      <c r="P2008" s="19" t="str">
        <f t="shared" si="285"/>
        <v>TX_PVLS (N, TA, RoutineTargeted) TARGET: 12 Months Viral Load &lt; 1000</v>
      </c>
      <c r="Q2008" s="19" t="str">
        <f t="shared" si="283"/>
        <v>TX_PVLS (N, TA, RoutineTargeted) TARGET</v>
      </c>
      <c r="R2008" s="19" t="str">
        <f t="shared" si="286"/>
        <v>TX_PVLS_N_TA_RoutineTargeted_TARGET</v>
      </c>
      <c r="S2008" s="19" t="str">
        <f t="shared" si="287"/>
        <v>TX_PVLS_N_TA_RoutineTargeted_TARGET</v>
      </c>
      <c r="T2008" s="19" t="b">
        <f>NOT(ISNA(VLOOKUP(B2008,dbcodes!A:B,2,FALSE)))</f>
        <v>1</v>
      </c>
      <c r="U2008" s="19" t="str">
        <f>IF(ISNA(VLOOKUP(B2008,dbcodes!A:B,2,FALSE)),des!R1633,VLOOKUP(B2008,dbcodes!A:B,2,FALSE))</f>
        <v>TX_PVLS_N_TA_RoutineTargeted_TARGET</v>
      </c>
      <c r="V2008" s="20"/>
      <c r="W2008" s="107" t="str">
        <f>IF(ISNA(VLOOKUP(C2008,descriptions!A:B,2,FALSE)),des!V1633,IF(G2008=" TARGET","Target ","")&amp;VLOOKUP(C2008,descriptions!A:B,2,FALSE))</f>
        <v>Target Number of adult and pediatric ART patients with a viral load result documented in the patient medical record and /or laboratory records  in the past 12 months</v>
      </c>
      <c r="X2008" s="20" t="s">
        <v>4</v>
      </c>
      <c r="Y2008" s="20" t="s">
        <v>831</v>
      </c>
      <c r="Z2008" s="20" t="s">
        <v>836</v>
      </c>
      <c r="AA2008" s="20" t="s">
        <v>102</v>
      </c>
      <c r="AB2008" s="20" t="s">
        <v>755</v>
      </c>
      <c r="AC2008" s="19" t="str">
        <f>IF(AB2008&lt;&gt;"",IF(NOT(ISNA(INDEX(os!A:A,MATCH(AB2008,os!B:B,0)))),INDEX(os!A:A,MATCH(AB2008,os!B:B,0)),"0"),"")</f>
        <v/>
      </c>
      <c r="AD2008" s="20" t="s">
        <v>830</v>
      </c>
      <c r="AE2008" s="20"/>
      <c r="AF2008" s="20"/>
      <c r="AG2008" s="20"/>
      <c r="AH2008" s="93" t="str">
        <f>IF(NOT(ISNA(VLOOKUP(B:B,ResultsTargets!A:A,1,0))),"TRUE","")</f>
        <v/>
      </c>
      <c r="AI2008" s="19" t="str">
        <f>IF(ISNA(VLOOKUP(C2008,dim_techarea!A:B,2,FALSE)),"",VLOOKUP(C2008,dim_techarea!A:B,2,FALSE))</f>
        <v>TX_PVLS</v>
      </c>
      <c r="AJ2008" s="19" t="str">
        <f>IF(ISNA(VLOOKUP(AI2008,dim_techarea!B:C,2,FALSE)),"",VLOOKUP(AI2008,dim_techarea!B:C,2,FALSE))</f>
        <v>bZOF8bon1dD</v>
      </c>
      <c r="AK2008" s="19" t="str">
        <f>IF(ISNA(VLOOKUP(TRIM(G2008),dim_targetsresults!A:B,2,FALSE)),"",VLOOKUP(TRIM(G2008),dim_targetsresults!A:C,2,FALSE))</f>
        <v>MER Targets</v>
      </c>
      <c r="AL2008" s="19" t="str">
        <f>IF(ISNA(VLOOKUP(AK2008,dim_targetsresults!B:C,2,FALSE)),"",VLOOKUP(AK2008,dim_targetsresults!B:C,2,FALSE))</f>
        <v>W8imnja2Owd</v>
      </c>
      <c r="AM2008" s="19" t="str">
        <f>IF(ISNA(VLOOKUP(TRIM(D2008),dim_numeratordenominator!A:B,2,FALSE)),"",VLOOKUP(TRIM(D2008),dim_numeratordenominator!A:C,2,FALSE))</f>
        <v>Numerator</v>
      </c>
      <c r="AN2008" s="19" t="str">
        <f>IF(ISNA(VLOOKUP(AM2008,dim_numeratordenominator!B:C,2,FALSE)),"",VLOOKUP(AM2008,dim_numeratordenominator!B:C,2,FALSE))</f>
        <v>Som9NRMQqV7</v>
      </c>
      <c r="AO2008" s="19" t="str">
        <f>IF(ISNA(VLOOKUP(TRIM(E2008),dim_supporttype!A:B,2,FALSE)),"",VLOOKUP(TRIM(E2008),dim_supporttype!A:C,2,FALSE))</f>
        <v>TA</v>
      </c>
      <c r="AP2008" s="19" t="str">
        <f>IF(ISNA(VLOOKUP(AO2008,dim_supporttype!B:C,2,FALSE)),"",VLOOKUP(AO2008,dim_supporttype!B:C,2,FALSE))</f>
        <v>cRAGKdWIDn4</v>
      </c>
      <c r="AQ2008" s="19" t="str">
        <f>IF(ISNA(VLOOKUP(TRIM(F2008),dim_disaggs!A:B,2,FALSE)),"No Disagg",VLOOKUP(TRIM(F2008),dim_disaggs!A:B,2,FALSE))</f>
        <v>RoutineTargeted</v>
      </c>
      <c r="AR2008" s="19" t="str">
        <f>IF(ISNA(VLOOKUP(AQ2008,dim_disaggs!B:C,2,FALSE)),"",VLOOKUP(AQ2008,dim_disaggs!B:C,2,FALSE))</f>
        <v>WHt4BP5U7AF</v>
      </c>
      <c r="AS2008" s="72"/>
      <c r="AT2008" s="66"/>
      <c r="AU2008" s="72" t="s">
        <v>755</v>
      </c>
      <c r="AV2008" s="73" t="s">
        <v>755</v>
      </c>
      <c r="AW2008" s="66" t="s">
        <v>755</v>
      </c>
      <c r="AX2008" s="66" t="s">
        <v>755</v>
      </c>
      <c r="AY2008" s="20"/>
      <c r="AZ2008" s="20"/>
      <c r="BA2008" s="105" t="str">
        <f t="shared" si="288"/>
        <v/>
      </c>
      <c r="BB2008" s="20" t="str">
        <f t="shared" si="289"/>
        <v/>
      </c>
      <c r="BC2008" s="20"/>
      <c r="BD2008" s="20"/>
      <c r="BE2008" s="75" t="s">
        <v>755</v>
      </c>
      <c r="BF2008" s="73" t="s">
        <v>755</v>
      </c>
      <c r="BG2008" s="55" t="s">
        <v>755</v>
      </c>
      <c r="BH2008" s="76" t="s">
        <v>755</v>
      </c>
      <c r="BI2008" s="20" t="s">
        <v>755</v>
      </c>
      <c r="BJ2008" s="20" t="s">
        <v>755</v>
      </c>
      <c r="BK2008" s="55" t="s">
        <v>755</v>
      </c>
      <c r="BL2008" s="71" t="s">
        <v>755</v>
      </c>
      <c r="BM2008" s="77" t="s">
        <v>755</v>
      </c>
      <c r="BN2008" s="78" t="s">
        <v>755</v>
      </c>
      <c r="BO2008" s="77" t="s">
        <v>755</v>
      </c>
      <c r="BP2008" s="78" t="s">
        <v>755</v>
      </c>
    </row>
    <row r="2009" spans="1:68" s="45" customFormat="1" x14ac:dyDescent="0.2">
      <c r="A2009" s="20" t="s">
        <v>95</v>
      </c>
      <c r="B2009" s="20" t="s">
        <v>1936</v>
      </c>
      <c r="C2009" s="20" t="s">
        <v>147</v>
      </c>
      <c r="D2009" s="20" t="s">
        <v>1</v>
      </c>
      <c r="E2009" s="20" t="s">
        <v>77</v>
      </c>
      <c r="F2009" s="20" t="s">
        <v>20037</v>
      </c>
      <c r="G2009" s="20" t="s">
        <v>2442</v>
      </c>
      <c r="H2009" s="20" t="s">
        <v>20038</v>
      </c>
      <c r="I2009" s="19">
        <f t="shared" si="290"/>
        <v>47</v>
      </c>
      <c r="J2009" s="20" t="s">
        <v>205</v>
      </c>
      <c r="K2009" s="20" t="s">
        <v>174</v>
      </c>
      <c r="L2009" s="95" t="str">
        <f>IF(M2009&lt;&gt;"",IF(NOT(ISNA(INDEX(cc!B:B,MATCH(M2009,cc!A:A,0)))),INDEX(cc!B:B,MATCH(M2009,cc!A:A,0)),"0"),"")</f>
        <v>Test Indication w/ Undocumented and HIV Status (Positive)</v>
      </c>
      <c r="M2009" s="97" t="s">
        <v>179</v>
      </c>
      <c r="N2009" s="28" t="str">
        <f t="shared" si="291"/>
        <v xml:space="preserve"> TARGET</v>
      </c>
      <c r="O2009" s="19" t="str">
        <f t="shared" si="284"/>
        <v>TX_PVLS (N, DSD, RoutineTargeted/HIVStatus) TARGET v2: 12 Months Viral Load &lt; 1000</v>
      </c>
      <c r="P2009" s="19" t="str">
        <f t="shared" si="285"/>
        <v>TX_PVLS (N, DSD, RoutineTargeted/HIVStatus) TARGET v2: 12 Months Viral Load &lt; 1000</v>
      </c>
      <c r="Q2009" s="19" t="str">
        <f t="shared" si="283"/>
        <v>TX_PVLS (N, DSD, RoutineTargeted/HIV) TARGET v2</v>
      </c>
      <c r="R2009" s="19" t="str">
        <f t="shared" si="286"/>
        <v>TX_PVLS_N_DSD_RoutineTargeted_HIV_TARGET_v2</v>
      </c>
      <c r="S2009" s="19" t="str">
        <f t="shared" si="287"/>
        <v>TX_PVLS_N_DSD_RoutineTargeted_HIV_TARGET_v2</v>
      </c>
      <c r="T2009" s="19" t="b">
        <f>NOT(ISNA(VLOOKUP(B2009,dbcodes!A:B,2,FALSE)))</f>
        <v>1</v>
      </c>
      <c r="U2009" s="19" t="str">
        <f>IF(ISNA(VLOOKUP(B2009,dbcodes!A:B,2,FALSE)),des!R1634,VLOOKUP(B2009,dbcodes!A:B,2,FALSE))</f>
        <v>TX_PVLS_N_DSD_RoutineTargeted_TARGET_v2</v>
      </c>
      <c r="V2009" s="20"/>
      <c r="W2009" s="107" t="str">
        <f>IF(ISNA(VLOOKUP(C2009,descriptions!A:B,2,FALSE)),des!V1634,IF(G2009=" TARGET","Target ","")&amp;VLOOKUP(C2009,descriptions!A:B,2,FALSE))</f>
        <v>Target Number of adult and pediatric ART patients with a viral load result documented in the patient medical record and /or laboratory records  in the past 12 months</v>
      </c>
      <c r="X2009" s="20" t="s">
        <v>4</v>
      </c>
      <c r="Y2009" s="20" t="s">
        <v>831</v>
      </c>
      <c r="Z2009" s="20" t="s">
        <v>836</v>
      </c>
      <c r="AA2009" s="20" t="s">
        <v>102</v>
      </c>
      <c r="AB2009" s="20" t="s">
        <v>755</v>
      </c>
      <c r="AC2009" s="19" t="str">
        <f>IF(AB2009&lt;&gt;"",IF(NOT(ISNA(INDEX(os!A:A,MATCH(AB2009,os!B:B,0)))),INDEX(os!A:A,MATCH(AB2009,os!B:B,0)),"0"),"")</f>
        <v/>
      </c>
      <c r="AD2009" s="20" t="s">
        <v>830</v>
      </c>
      <c r="AE2009" s="20"/>
      <c r="AF2009" s="20"/>
      <c r="AG2009" s="20"/>
      <c r="AH2009" s="93" t="str">
        <f>IF(NOT(ISNA(VLOOKUP(B:B,ResultsTargets!A:A,1,0))),"TRUE","")</f>
        <v/>
      </c>
      <c r="AI2009" s="19" t="str">
        <f>IF(ISNA(VLOOKUP(C2009,dim_techarea!A:B,2,FALSE)),"",VLOOKUP(C2009,dim_techarea!A:B,2,FALSE))</f>
        <v>TX_PVLS</v>
      </c>
      <c r="AJ2009" s="19" t="str">
        <f>IF(ISNA(VLOOKUP(AI2009,dim_techarea!B:C,2,FALSE)),"",VLOOKUP(AI2009,dim_techarea!B:C,2,FALSE))</f>
        <v>bZOF8bon1dD</v>
      </c>
      <c r="AK2009" s="19" t="str">
        <f>IF(ISNA(VLOOKUP(TRIM(G2009),dim_targetsresults!A:B,2,FALSE)),"",VLOOKUP(TRIM(G2009),dim_targetsresults!A:C,2,FALSE))</f>
        <v>MER Targets</v>
      </c>
      <c r="AL2009" s="19" t="str">
        <f>IF(ISNA(VLOOKUP(AK2009,dim_targetsresults!B:C,2,FALSE)),"",VLOOKUP(AK2009,dim_targetsresults!B:C,2,FALSE))</f>
        <v>W8imnja2Owd</v>
      </c>
      <c r="AM2009" s="19" t="str">
        <f>IF(ISNA(VLOOKUP(TRIM(D2009),dim_numeratordenominator!A:B,2,FALSE)),"",VLOOKUP(TRIM(D2009),dim_numeratordenominator!A:C,2,FALSE))</f>
        <v>Numerator</v>
      </c>
      <c r="AN2009" s="19" t="str">
        <f>IF(ISNA(VLOOKUP(AM2009,dim_numeratordenominator!B:C,2,FALSE)),"",VLOOKUP(AM2009,dim_numeratordenominator!B:C,2,FALSE))</f>
        <v>Som9NRMQqV7</v>
      </c>
      <c r="AO2009" s="19" t="str">
        <f>IF(ISNA(VLOOKUP(TRIM(E2009),dim_supporttype!A:B,2,FALSE)),"",VLOOKUP(TRIM(E2009),dim_supporttype!A:C,2,FALSE))</f>
        <v>DSD</v>
      </c>
      <c r="AP2009" s="19" t="str">
        <f>IF(ISNA(VLOOKUP(AO2009,dim_supporttype!B:C,2,FALSE)),"",VLOOKUP(AO2009,dim_supporttype!B:C,2,FALSE))</f>
        <v>iM13vdNLWKb</v>
      </c>
      <c r="AQ2009" s="19" t="str">
        <f>IF(ISNA(VLOOKUP(TRIM(F2009),dim_disaggs!A:B,2,FALSE)),"No Disagg",VLOOKUP(TRIM(F2009),dim_disaggs!A:B,2,FALSE))</f>
        <v>RoutineTargeted/HIVStatus</v>
      </c>
      <c r="AR2009" s="19" t="str">
        <f>IF(ISNA(VLOOKUP(AQ2009,dim_disaggs!B:C,2,FALSE)),"",VLOOKUP(AQ2009,dim_disaggs!B:C,2,FALSE))</f>
        <v>efoBLDIh0M4</v>
      </c>
      <c r="AS2009" s="72"/>
      <c r="AT2009" s="66"/>
      <c r="AU2009" s="72" t="s">
        <v>755</v>
      </c>
      <c r="AV2009" s="73" t="s">
        <v>755</v>
      </c>
      <c r="AW2009" s="66" t="s">
        <v>755</v>
      </c>
      <c r="AX2009" s="66" t="s">
        <v>755</v>
      </c>
      <c r="AY2009" s="20"/>
      <c r="AZ2009" s="20"/>
      <c r="BA2009" s="105" t="str">
        <f t="shared" si="288"/>
        <v>Top Level Numerator</v>
      </c>
      <c r="BB2009" s="20" t="str">
        <f t="shared" si="289"/>
        <v>PE5QVF0w4xj</v>
      </c>
      <c r="BC2009" s="20"/>
      <c r="BD2009" s="20"/>
      <c r="BE2009" s="75" t="s">
        <v>755</v>
      </c>
      <c r="BF2009" s="73" t="s">
        <v>755</v>
      </c>
      <c r="BG2009" s="55" t="s">
        <v>20424</v>
      </c>
      <c r="BH2009" s="76" t="s">
        <v>20422</v>
      </c>
      <c r="BI2009" s="20" t="s">
        <v>755</v>
      </c>
      <c r="BJ2009" s="20" t="s">
        <v>755</v>
      </c>
      <c r="BK2009" s="55" t="s">
        <v>755</v>
      </c>
      <c r="BL2009" s="71" t="s">
        <v>755</v>
      </c>
      <c r="BM2009" s="77" t="s">
        <v>755</v>
      </c>
      <c r="BN2009" s="78" t="s">
        <v>755</v>
      </c>
      <c r="BO2009" s="77" t="s">
        <v>755</v>
      </c>
      <c r="BP2009" s="78" t="s">
        <v>755</v>
      </c>
    </row>
    <row r="2010" spans="1:68" s="15" customFormat="1" x14ac:dyDescent="0.2">
      <c r="A2010" s="20" t="s">
        <v>95</v>
      </c>
      <c r="B2010" s="20" t="s">
        <v>1943</v>
      </c>
      <c r="C2010" s="20" t="s">
        <v>147</v>
      </c>
      <c r="D2010" s="20" t="s">
        <v>1</v>
      </c>
      <c r="E2010" s="20" t="s">
        <v>78</v>
      </c>
      <c r="F2010" s="20" t="s">
        <v>20037</v>
      </c>
      <c r="G2010" s="20" t="s">
        <v>2442</v>
      </c>
      <c r="H2010" s="20" t="s">
        <v>20038</v>
      </c>
      <c r="I2010" s="19">
        <f t="shared" si="290"/>
        <v>46</v>
      </c>
      <c r="J2010" s="20" t="s">
        <v>205</v>
      </c>
      <c r="K2010" s="20" t="s">
        <v>174</v>
      </c>
      <c r="L2010" s="95" t="str">
        <f>IF(M2010&lt;&gt;"",IF(NOT(ISNA(INDEX(cc!B:B,MATCH(M2010,cc!A:A,0)))),INDEX(cc!B:B,MATCH(M2010,cc!A:A,0)),"0"),"")</f>
        <v>Test Indication w/ Undocumented and HIV Status (Positive)</v>
      </c>
      <c r="M2010" s="97" t="s">
        <v>179</v>
      </c>
      <c r="N2010" s="28" t="str">
        <f t="shared" si="291"/>
        <v xml:space="preserve"> TARGET</v>
      </c>
      <c r="O2010" s="19" t="str">
        <f t="shared" si="284"/>
        <v>TX_PVLS (N, TA, RoutineTargeted/HIVStatus) TARGET v2: 12 Months Viral Load &lt; 1000</v>
      </c>
      <c r="P2010" s="19" t="str">
        <f t="shared" si="285"/>
        <v>TX_PVLS (N, TA, RoutineTargeted/HIVStatus) TARGET v2: 12 Months Viral Load &lt; 1000</v>
      </c>
      <c r="Q2010" s="19" t="str">
        <f t="shared" si="283"/>
        <v>TX_PVLS (N, TA, RoutineTargeted/HIV) TARGET v2</v>
      </c>
      <c r="R2010" s="19" t="str">
        <f t="shared" si="286"/>
        <v>TX_PVLS_N_TA_RoutineTargeted_HIV_TARGET_v2</v>
      </c>
      <c r="S2010" s="19" t="str">
        <f t="shared" si="287"/>
        <v>TX_PVLS_N_TA_RoutineTargeted_HIV_TARGET_v2</v>
      </c>
      <c r="T2010" s="19" t="b">
        <f>NOT(ISNA(VLOOKUP(B2010,dbcodes!A:B,2,FALSE)))</f>
        <v>1</v>
      </c>
      <c r="U2010" s="19" t="str">
        <f>IF(ISNA(VLOOKUP(B2010,dbcodes!A:B,2,FALSE)),des!R1635,VLOOKUP(B2010,dbcodes!A:B,2,FALSE))</f>
        <v>TX_PVLS_N_TA_RoutineTargeted_TARGET_v2</v>
      </c>
      <c r="V2010" s="20"/>
      <c r="W2010" s="107" t="str">
        <f>IF(ISNA(VLOOKUP(C2010,descriptions!A:B,2,FALSE)),des!V1635,IF(G2010=" TARGET","Target ","")&amp;VLOOKUP(C2010,descriptions!A:B,2,FALSE))</f>
        <v>Target Number of adult and pediatric ART patients with a viral load result documented in the patient medical record and /or laboratory records  in the past 12 months</v>
      </c>
      <c r="X2010" s="20" t="s">
        <v>4</v>
      </c>
      <c r="Y2010" s="20" t="s">
        <v>831</v>
      </c>
      <c r="Z2010" s="20" t="s">
        <v>836</v>
      </c>
      <c r="AA2010" s="20" t="s">
        <v>102</v>
      </c>
      <c r="AB2010" s="20" t="s">
        <v>755</v>
      </c>
      <c r="AC2010" s="19" t="str">
        <f>IF(AB2010&lt;&gt;"",IF(NOT(ISNA(INDEX(os!A:A,MATCH(AB2010,os!B:B,0)))),INDEX(os!A:A,MATCH(AB2010,os!B:B,0)),"0"),"")</f>
        <v/>
      </c>
      <c r="AD2010" s="20" t="s">
        <v>830</v>
      </c>
      <c r="AE2010" s="20"/>
      <c r="AF2010" s="20"/>
      <c r="AG2010" s="20"/>
      <c r="AH2010" s="93" t="str">
        <f>IF(NOT(ISNA(VLOOKUP(B:B,ResultsTargets!A:A,1,0))),"TRUE","")</f>
        <v/>
      </c>
      <c r="AI2010" s="19" t="str">
        <f>IF(ISNA(VLOOKUP(C2010,dim_techarea!A:B,2,FALSE)),"",VLOOKUP(C2010,dim_techarea!A:B,2,FALSE))</f>
        <v>TX_PVLS</v>
      </c>
      <c r="AJ2010" s="19" t="str">
        <f>IF(ISNA(VLOOKUP(AI2010,dim_techarea!B:C,2,FALSE)),"",VLOOKUP(AI2010,dim_techarea!B:C,2,FALSE))</f>
        <v>bZOF8bon1dD</v>
      </c>
      <c r="AK2010" s="19" t="str">
        <f>IF(ISNA(VLOOKUP(TRIM(G2010),dim_targetsresults!A:B,2,FALSE)),"",VLOOKUP(TRIM(G2010),dim_targetsresults!A:C,2,FALSE))</f>
        <v>MER Targets</v>
      </c>
      <c r="AL2010" s="19" t="str">
        <f>IF(ISNA(VLOOKUP(AK2010,dim_targetsresults!B:C,2,FALSE)),"",VLOOKUP(AK2010,dim_targetsresults!B:C,2,FALSE))</f>
        <v>W8imnja2Owd</v>
      </c>
      <c r="AM2010" s="19" t="str">
        <f>IF(ISNA(VLOOKUP(TRIM(D2010),dim_numeratordenominator!A:B,2,FALSE)),"",VLOOKUP(TRIM(D2010),dim_numeratordenominator!A:C,2,FALSE))</f>
        <v>Numerator</v>
      </c>
      <c r="AN2010" s="19" t="str">
        <f>IF(ISNA(VLOOKUP(AM2010,dim_numeratordenominator!B:C,2,FALSE)),"",VLOOKUP(AM2010,dim_numeratordenominator!B:C,2,FALSE))</f>
        <v>Som9NRMQqV7</v>
      </c>
      <c r="AO2010" s="19" t="str">
        <f>IF(ISNA(VLOOKUP(TRIM(E2010),dim_supporttype!A:B,2,FALSE)),"",VLOOKUP(TRIM(E2010),dim_supporttype!A:C,2,FALSE))</f>
        <v>TA</v>
      </c>
      <c r="AP2010" s="19" t="str">
        <f>IF(ISNA(VLOOKUP(AO2010,dim_supporttype!B:C,2,FALSE)),"",VLOOKUP(AO2010,dim_supporttype!B:C,2,FALSE))</f>
        <v>cRAGKdWIDn4</v>
      </c>
      <c r="AQ2010" s="19" t="str">
        <f>IF(ISNA(VLOOKUP(TRIM(F2010),dim_disaggs!A:B,2,FALSE)),"No Disagg",VLOOKUP(TRIM(F2010),dim_disaggs!A:B,2,FALSE))</f>
        <v>RoutineTargeted/HIVStatus</v>
      </c>
      <c r="AR2010" s="19" t="str">
        <f>IF(ISNA(VLOOKUP(AQ2010,dim_disaggs!B:C,2,FALSE)),"",VLOOKUP(AQ2010,dim_disaggs!B:C,2,FALSE))</f>
        <v>efoBLDIh0M4</v>
      </c>
      <c r="AS2010" s="72"/>
      <c r="AT2010" s="66"/>
      <c r="AU2010" s="72" t="s">
        <v>755</v>
      </c>
      <c r="AV2010" s="73" t="s">
        <v>755</v>
      </c>
      <c r="AW2010" s="66" t="s">
        <v>755</v>
      </c>
      <c r="AX2010" s="66" t="s">
        <v>755</v>
      </c>
      <c r="AY2010" s="20"/>
      <c r="AZ2010" s="20"/>
      <c r="BA2010" s="105" t="str">
        <f t="shared" si="288"/>
        <v>Top Level Numerator</v>
      </c>
      <c r="BB2010" s="20" t="str">
        <f t="shared" si="289"/>
        <v>PE5QVF0w4xj</v>
      </c>
      <c r="BC2010" s="20"/>
      <c r="BD2010" s="20"/>
      <c r="BE2010" s="75" t="s">
        <v>755</v>
      </c>
      <c r="BF2010" s="73" t="s">
        <v>755</v>
      </c>
      <c r="BG2010" s="55" t="s">
        <v>20424</v>
      </c>
      <c r="BH2010" s="76" t="s">
        <v>20422</v>
      </c>
      <c r="BI2010" s="20" t="s">
        <v>755</v>
      </c>
      <c r="BJ2010" s="20" t="s">
        <v>755</v>
      </c>
      <c r="BK2010" s="55" t="s">
        <v>755</v>
      </c>
      <c r="BL2010" s="71" t="s">
        <v>755</v>
      </c>
      <c r="BM2010" s="77" t="s">
        <v>755</v>
      </c>
      <c r="BN2010" s="78" t="s">
        <v>755</v>
      </c>
      <c r="BO2010" s="77" t="s">
        <v>755</v>
      </c>
      <c r="BP2010" s="78" t="s">
        <v>755</v>
      </c>
    </row>
    <row r="2011" spans="1:68" s="15" customFormat="1" x14ac:dyDescent="0.2">
      <c r="A2011" s="20" t="s">
        <v>95</v>
      </c>
      <c r="B2011" s="20" t="s">
        <v>1937</v>
      </c>
      <c r="C2011" s="20" t="s">
        <v>147</v>
      </c>
      <c r="D2011" s="20" t="s">
        <v>1</v>
      </c>
      <c r="E2011" s="20" t="s">
        <v>77</v>
      </c>
      <c r="F2011" s="20"/>
      <c r="G2011" s="20" t="s">
        <v>2442</v>
      </c>
      <c r="H2011" s="20"/>
      <c r="I2011" s="19">
        <f t="shared" si="290"/>
        <v>23</v>
      </c>
      <c r="J2011" s="20" t="s">
        <v>755</v>
      </c>
      <c r="K2011" s="20" t="s">
        <v>174</v>
      </c>
      <c r="L2011" s="95" t="str">
        <f>IF(M2011&lt;&gt;"",IF(NOT(ISNA(INDEX(cc!B:B,MATCH(M2011,cc!A:A,0)))),INDEX(cc!B:B,MATCH(M2011,cc!A:A,0)),"0"),"")</f>
        <v>default</v>
      </c>
      <c r="M2011" s="97" t="s">
        <v>13</v>
      </c>
      <c r="N2011" s="28" t="str">
        <f t="shared" si="291"/>
        <v xml:space="preserve"> TARGET</v>
      </c>
      <c r="O2011" s="19" t="str">
        <f t="shared" si="284"/>
        <v>TX_PVLS (N, DSD) TARGET: 12 Months Viral Load &lt; 1000</v>
      </c>
      <c r="P2011" s="19" t="str">
        <f t="shared" si="285"/>
        <v>TX_PVLS (N, DSD) TARGET: 12 Months Viral Load &lt; 1000</v>
      </c>
      <c r="Q2011" s="19" t="str">
        <f t="shared" si="283"/>
        <v>TX_PVLS (N, DSD) TARGET</v>
      </c>
      <c r="R2011" s="19" t="str">
        <f t="shared" si="286"/>
        <v>TX_PVLS_N_DSD_TARGET</v>
      </c>
      <c r="S2011" s="19" t="str">
        <f t="shared" si="287"/>
        <v>TX_PVLS_N_DSD_TARGET</v>
      </c>
      <c r="T2011" s="19" t="b">
        <f>NOT(ISNA(VLOOKUP(B2011,dbcodes!A:B,2,FALSE)))</f>
        <v>1</v>
      </c>
      <c r="U2011" s="19" t="str">
        <f>IF(ISNA(VLOOKUP(B2011,dbcodes!A:B,2,FALSE)),des!R1636,VLOOKUP(B2011,dbcodes!A:B,2,FALSE))</f>
        <v>TX_PVLS_N_DSD_TARGET</v>
      </c>
      <c r="V2011" s="20"/>
      <c r="W2011" s="107" t="str">
        <f>IF(ISNA(VLOOKUP(C2011,descriptions!A:B,2,FALSE)),des!V1636,IF(G2011=" TARGET","Target ","")&amp;VLOOKUP(C2011,descriptions!A:B,2,FALSE))</f>
        <v>Target Number of adult and pediatric ART patients with a viral load result documented in the patient medical record and /or laboratory records  in the past 12 months</v>
      </c>
      <c r="X2011" s="20" t="s">
        <v>4</v>
      </c>
      <c r="Y2011" s="20" t="s">
        <v>831</v>
      </c>
      <c r="Z2011" s="20" t="s">
        <v>836</v>
      </c>
      <c r="AA2011" s="20" t="s">
        <v>102</v>
      </c>
      <c r="AB2011" s="20" t="s">
        <v>755</v>
      </c>
      <c r="AC2011" s="19" t="str">
        <f>IF(AB2011&lt;&gt;"",IF(NOT(ISNA(INDEX(os!A:A,MATCH(AB2011,os!B:B,0)))),INDEX(os!A:A,MATCH(AB2011,os!B:B,0)),"0"),"")</f>
        <v/>
      </c>
      <c r="AD2011" s="20" t="s">
        <v>830</v>
      </c>
      <c r="AE2011" s="20"/>
      <c r="AF2011" s="20"/>
      <c r="AG2011" s="20"/>
      <c r="AH2011" s="93" t="str">
        <f>IF(NOT(ISNA(VLOOKUP(B:B,ResultsTargets!A:A,1,0))),"TRUE","")</f>
        <v/>
      </c>
      <c r="AI2011" s="19" t="str">
        <f>IF(ISNA(VLOOKUP(C2011,dim_techarea!A:B,2,FALSE)),"",VLOOKUP(C2011,dim_techarea!A:B,2,FALSE))</f>
        <v>TX_PVLS</v>
      </c>
      <c r="AJ2011" s="19" t="str">
        <f>IF(ISNA(VLOOKUP(AI2011,dim_techarea!B:C,2,FALSE)),"",VLOOKUP(AI2011,dim_techarea!B:C,2,FALSE))</f>
        <v>bZOF8bon1dD</v>
      </c>
      <c r="AK2011" s="19" t="str">
        <f>IF(ISNA(VLOOKUP(TRIM(G2011),dim_targetsresults!A:B,2,FALSE)),"",VLOOKUP(TRIM(G2011),dim_targetsresults!A:C,2,FALSE))</f>
        <v>MER Targets</v>
      </c>
      <c r="AL2011" s="19" t="str">
        <f>IF(ISNA(VLOOKUP(AK2011,dim_targetsresults!B:C,2,FALSE)),"",VLOOKUP(AK2011,dim_targetsresults!B:C,2,FALSE))</f>
        <v>W8imnja2Owd</v>
      </c>
      <c r="AM2011" s="19" t="str">
        <f>IF(ISNA(VLOOKUP(TRIM(D2011),dim_numeratordenominator!A:B,2,FALSE)),"",VLOOKUP(TRIM(D2011),dim_numeratordenominator!A:C,2,FALSE))</f>
        <v>Numerator</v>
      </c>
      <c r="AN2011" s="19" t="str">
        <f>IF(ISNA(VLOOKUP(AM2011,dim_numeratordenominator!B:C,2,FALSE)),"",VLOOKUP(AM2011,dim_numeratordenominator!B:C,2,FALSE))</f>
        <v>Som9NRMQqV7</v>
      </c>
      <c r="AO2011" s="19" t="str">
        <f>IF(ISNA(VLOOKUP(TRIM(E2011),dim_supporttype!A:B,2,FALSE)),"",VLOOKUP(TRIM(E2011),dim_supporttype!A:C,2,FALSE))</f>
        <v>DSD</v>
      </c>
      <c r="AP2011" s="19" t="str">
        <f>IF(ISNA(VLOOKUP(AO2011,dim_supporttype!B:C,2,FALSE)),"",VLOOKUP(AO2011,dim_supporttype!B:C,2,FALSE))</f>
        <v>iM13vdNLWKb</v>
      </c>
      <c r="AQ2011" s="19" t="str">
        <f>IF(ISNA(VLOOKUP(TRIM(F2011),dim_disaggs!A:B,2,FALSE)),"No Disagg",VLOOKUP(TRIM(F2011),dim_disaggs!A:B,2,FALSE))</f>
        <v>No Disagg</v>
      </c>
      <c r="AR2011" s="19" t="str">
        <f>IF(ISNA(VLOOKUP(AQ2011,dim_disaggs!B:C,2,FALSE)),"",VLOOKUP(AQ2011,dim_disaggs!B:C,2,FALSE))</f>
        <v>werJlVT6sf3</v>
      </c>
      <c r="AS2011" s="72"/>
      <c r="AT2011" s="66"/>
      <c r="AU2011" s="72" t="s">
        <v>755</v>
      </c>
      <c r="AV2011" s="73" t="s">
        <v>755</v>
      </c>
      <c r="AW2011" s="66" t="s">
        <v>755</v>
      </c>
      <c r="AX2011" s="66" t="s">
        <v>755</v>
      </c>
      <c r="AY2011" s="20"/>
      <c r="AZ2011" s="20"/>
      <c r="BA2011" s="105" t="str">
        <f t="shared" si="288"/>
        <v>Top Level Numerator</v>
      </c>
      <c r="BB2011" s="20" t="str">
        <f t="shared" si="289"/>
        <v>PE5QVF0w4xj</v>
      </c>
      <c r="BC2011" s="20"/>
      <c r="BD2011" s="20"/>
      <c r="BE2011" s="75" t="s">
        <v>21240</v>
      </c>
      <c r="BF2011" s="73" t="s">
        <v>21241</v>
      </c>
      <c r="BG2011" s="55" t="s">
        <v>755</v>
      </c>
      <c r="BH2011" s="76" t="s">
        <v>755</v>
      </c>
      <c r="BI2011" s="20" t="s">
        <v>755</v>
      </c>
      <c r="BJ2011" s="20" t="s">
        <v>755</v>
      </c>
      <c r="BK2011" s="55" t="s">
        <v>755</v>
      </c>
      <c r="BL2011" s="71" t="s">
        <v>755</v>
      </c>
      <c r="BM2011" s="77" t="s">
        <v>755</v>
      </c>
      <c r="BN2011" s="78" t="s">
        <v>755</v>
      </c>
      <c r="BO2011" s="77" t="s">
        <v>755</v>
      </c>
      <c r="BP2011" s="78" t="s">
        <v>755</v>
      </c>
    </row>
    <row r="2012" spans="1:68" s="3" customFormat="1" x14ac:dyDescent="0.2">
      <c r="A2012" s="20" t="s">
        <v>95</v>
      </c>
      <c r="B2012" s="20" t="s">
        <v>1944</v>
      </c>
      <c r="C2012" s="20" t="s">
        <v>147</v>
      </c>
      <c r="D2012" s="20" t="s">
        <v>1</v>
      </c>
      <c r="E2012" s="20" t="s">
        <v>78</v>
      </c>
      <c r="F2012" s="20"/>
      <c r="G2012" s="20" t="s">
        <v>2442</v>
      </c>
      <c r="H2012" s="20"/>
      <c r="I2012" s="19">
        <f t="shared" si="290"/>
        <v>22</v>
      </c>
      <c r="J2012" s="20" t="s">
        <v>755</v>
      </c>
      <c r="K2012" s="20" t="s">
        <v>174</v>
      </c>
      <c r="L2012" s="95" t="str">
        <f>IF(M2012&lt;&gt;"",IF(NOT(ISNA(INDEX(cc!B:B,MATCH(M2012,cc!A:A,0)))),INDEX(cc!B:B,MATCH(M2012,cc!A:A,0)),"0"),"")</f>
        <v>default</v>
      </c>
      <c r="M2012" s="97" t="s">
        <v>13</v>
      </c>
      <c r="N2012" s="28" t="str">
        <f t="shared" si="291"/>
        <v xml:space="preserve"> TARGET</v>
      </c>
      <c r="O2012" s="19" t="str">
        <f t="shared" si="284"/>
        <v>TX_PVLS (N, TA) TARGET: 12 Months Viral Load &lt; 1000</v>
      </c>
      <c r="P2012" s="19" t="str">
        <f t="shared" si="285"/>
        <v>TX_PVLS (N, TA) TARGET: 12 Months Viral Load &lt; 1000</v>
      </c>
      <c r="Q2012" s="19" t="str">
        <f t="shared" si="283"/>
        <v>TX_PVLS (N, TA) TARGET</v>
      </c>
      <c r="R2012" s="19" t="str">
        <f t="shared" si="286"/>
        <v>TX_PVLS_N_TA_TARGET</v>
      </c>
      <c r="S2012" s="19" t="str">
        <f t="shared" si="287"/>
        <v>TX_PVLS_N_TA_TARGET</v>
      </c>
      <c r="T2012" s="19" t="b">
        <f>NOT(ISNA(VLOOKUP(B2012,dbcodes!A:B,2,FALSE)))</f>
        <v>1</v>
      </c>
      <c r="U2012" s="19" t="str">
        <f>IF(ISNA(VLOOKUP(B2012,dbcodes!A:B,2,FALSE)),des!R1637,VLOOKUP(B2012,dbcodes!A:B,2,FALSE))</f>
        <v>TX_PVLS_N_TA_TARGET</v>
      </c>
      <c r="V2012" s="20"/>
      <c r="W2012" s="107" t="str">
        <f>IF(ISNA(VLOOKUP(C2012,descriptions!A:B,2,FALSE)),des!V1637,IF(G2012=" TARGET","Target ","")&amp;VLOOKUP(C2012,descriptions!A:B,2,FALSE))</f>
        <v>Target Number of adult and pediatric ART patients with a viral load result documented in the patient medical record and /or laboratory records  in the past 12 months</v>
      </c>
      <c r="X2012" s="20" t="s">
        <v>4</v>
      </c>
      <c r="Y2012" s="20" t="s">
        <v>831</v>
      </c>
      <c r="Z2012" s="20" t="s">
        <v>836</v>
      </c>
      <c r="AA2012" s="20" t="s">
        <v>102</v>
      </c>
      <c r="AB2012" s="20" t="s">
        <v>755</v>
      </c>
      <c r="AC2012" s="19" t="str">
        <f>IF(AB2012&lt;&gt;"",IF(NOT(ISNA(INDEX(os!A:A,MATCH(AB2012,os!B:B,0)))),INDEX(os!A:A,MATCH(AB2012,os!B:B,0)),"0"),"")</f>
        <v/>
      </c>
      <c r="AD2012" s="20" t="s">
        <v>830</v>
      </c>
      <c r="AE2012" s="20"/>
      <c r="AF2012" s="20"/>
      <c r="AG2012" s="20"/>
      <c r="AH2012" s="93" t="str">
        <f>IF(NOT(ISNA(VLOOKUP(B:B,ResultsTargets!A:A,1,0))),"TRUE","")</f>
        <v/>
      </c>
      <c r="AI2012" s="19" t="str">
        <f>IF(ISNA(VLOOKUP(C2012,dim_techarea!A:B,2,FALSE)),"",VLOOKUP(C2012,dim_techarea!A:B,2,FALSE))</f>
        <v>TX_PVLS</v>
      </c>
      <c r="AJ2012" s="19" t="str">
        <f>IF(ISNA(VLOOKUP(AI2012,dim_techarea!B:C,2,FALSE)),"",VLOOKUP(AI2012,dim_techarea!B:C,2,FALSE))</f>
        <v>bZOF8bon1dD</v>
      </c>
      <c r="AK2012" s="19" t="str">
        <f>IF(ISNA(VLOOKUP(TRIM(G2012),dim_targetsresults!A:B,2,FALSE)),"",VLOOKUP(TRIM(G2012),dim_targetsresults!A:C,2,FALSE))</f>
        <v>MER Targets</v>
      </c>
      <c r="AL2012" s="19" t="str">
        <f>IF(ISNA(VLOOKUP(AK2012,dim_targetsresults!B:C,2,FALSE)),"",VLOOKUP(AK2012,dim_targetsresults!B:C,2,FALSE))</f>
        <v>W8imnja2Owd</v>
      </c>
      <c r="AM2012" s="19" t="str">
        <f>IF(ISNA(VLOOKUP(TRIM(D2012),dim_numeratordenominator!A:B,2,FALSE)),"",VLOOKUP(TRIM(D2012),dim_numeratordenominator!A:C,2,FALSE))</f>
        <v>Numerator</v>
      </c>
      <c r="AN2012" s="19" t="str">
        <f>IF(ISNA(VLOOKUP(AM2012,dim_numeratordenominator!B:C,2,FALSE)),"",VLOOKUP(AM2012,dim_numeratordenominator!B:C,2,FALSE))</f>
        <v>Som9NRMQqV7</v>
      </c>
      <c r="AO2012" s="19" t="str">
        <f>IF(ISNA(VLOOKUP(TRIM(E2012),dim_supporttype!A:B,2,FALSE)),"",VLOOKUP(TRIM(E2012),dim_supporttype!A:C,2,FALSE))</f>
        <v>TA</v>
      </c>
      <c r="AP2012" s="19" t="str">
        <f>IF(ISNA(VLOOKUP(AO2012,dim_supporttype!B:C,2,FALSE)),"",VLOOKUP(AO2012,dim_supporttype!B:C,2,FALSE))</f>
        <v>cRAGKdWIDn4</v>
      </c>
      <c r="AQ2012" s="19" t="str">
        <f>IF(ISNA(VLOOKUP(TRIM(F2012),dim_disaggs!A:B,2,FALSE)),"No Disagg",VLOOKUP(TRIM(F2012),dim_disaggs!A:B,2,FALSE))</f>
        <v>No Disagg</v>
      </c>
      <c r="AR2012" s="19" t="str">
        <f>IF(ISNA(VLOOKUP(AQ2012,dim_disaggs!B:C,2,FALSE)),"",VLOOKUP(AQ2012,dim_disaggs!B:C,2,FALSE))</f>
        <v>werJlVT6sf3</v>
      </c>
      <c r="AS2012" s="72"/>
      <c r="AT2012" s="66"/>
      <c r="AU2012" s="72" t="s">
        <v>755</v>
      </c>
      <c r="AV2012" s="73" t="s">
        <v>755</v>
      </c>
      <c r="AW2012" s="66" t="s">
        <v>755</v>
      </c>
      <c r="AX2012" s="66" t="s">
        <v>755</v>
      </c>
      <c r="AY2012" s="20"/>
      <c r="AZ2012" s="20"/>
      <c r="BA2012" s="105" t="str">
        <f t="shared" si="288"/>
        <v>Top Level Numerator</v>
      </c>
      <c r="BB2012" s="20" t="str">
        <f t="shared" si="289"/>
        <v>PE5QVF0w4xj</v>
      </c>
      <c r="BC2012" s="20"/>
      <c r="BD2012" s="20"/>
      <c r="BE2012" s="75" t="s">
        <v>21240</v>
      </c>
      <c r="BF2012" s="73" t="s">
        <v>21241</v>
      </c>
      <c r="BG2012" s="55" t="s">
        <v>755</v>
      </c>
      <c r="BH2012" s="76" t="s">
        <v>755</v>
      </c>
      <c r="BI2012" s="20" t="s">
        <v>755</v>
      </c>
      <c r="BJ2012" s="20" t="s">
        <v>755</v>
      </c>
      <c r="BK2012" s="55" t="s">
        <v>755</v>
      </c>
      <c r="BL2012" s="71" t="s">
        <v>755</v>
      </c>
      <c r="BM2012" s="77" t="s">
        <v>755</v>
      </c>
      <c r="BN2012" s="78" t="s">
        <v>755</v>
      </c>
      <c r="BO2012" s="77" t="s">
        <v>755</v>
      </c>
      <c r="BP2012" s="78" t="s">
        <v>755</v>
      </c>
    </row>
    <row r="2013" spans="1:68" s="3" customFormat="1" ht="17" customHeight="1" x14ac:dyDescent="0.2">
      <c r="A2013" s="22" t="s">
        <v>95</v>
      </c>
      <c r="B2013" s="21" t="s">
        <v>21464</v>
      </c>
      <c r="C2013" s="20" t="s">
        <v>147</v>
      </c>
      <c r="D2013" s="22" t="s">
        <v>1</v>
      </c>
      <c r="E2013" s="20" t="s">
        <v>77</v>
      </c>
      <c r="F2013" s="20" t="s">
        <v>20284</v>
      </c>
      <c r="G2013" s="20" t="s">
        <v>2442</v>
      </c>
      <c r="H2013" s="22" t="s">
        <v>21468</v>
      </c>
      <c r="I2013" s="19">
        <f t="shared" si="290"/>
        <v>48</v>
      </c>
      <c r="J2013" s="20"/>
      <c r="K2013" s="20" t="s">
        <v>181</v>
      </c>
      <c r="L2013" s="95" t="str">
        <f>IF(M2013&lt;&gt;"",IF(NOT(ISNA(INDEX(cc!B:B,MATCH(M2013,cc!A:A,0)))),INDEX(cc!B:B,MATCH(M2013,cc!A:A,0)),"0"),"")</f>
        <v>Age (&lt;15,15+-uk, 2), Sex, Test Indication w/ Undocumented, and HIV Status (Positive)</v>
      </c>
      <c r="M2013" s="97" t="s">
        <v>531</v>
      </c>
      <c r="N2013" s="28" t="str">
        <f t="shared" si="291"/>
        <v xml:space="preserve"> TARGET</v>
      </c>
      <c r="O2013" s="19" t="str">
        <f t="shared" si="284"/>
        <v>TX_PVLS (N, DSD, Age Aggregated/Sex/Indication/HIVStatus) TARGET: Viral Load Documented</v>
      </c>
      <c r="P2013" s="19" t="str">
        <f t="shared" si="285"/>
        <v>TX_PVLS (N, DSD, Age Aggregated/Sex/Indication/HIVStatus) TARGET: Viral Load Documented</v>
      </c>
      <c r="Q2013" s="19" t="str">
        <f t="shared" si="283"/>
        <v>TX_PVLS (N, DSD, Age Agg/Sex/Ind/HIVStat) TARGET</v>
      </c>
      <c r="R2013" s="19" t="str">
        <f t="shared" si="286"/>
        <v>TX_PVLS_N_DSD_Age_Agg_Sex_Ind_HIVStat_TARGET</v>
      </c>
      <c r="S2013" s="19" t="str">
        <f t="shared" si="287"/>
        <v>TX_PVLS_N_DSD_Age_Agg_Sex_Ind_HIVStat_TARGET</v>
      </c>
      <c r="T2013" s="19" t="b">
        <f>NOT(ISNA(VLOOKUP(B2013,dbcodes!A:B,2,FALSE)))</f>
        <v>0</v>
      </c>
      <c r="U2013" s="19" t="str">
        <f>IF(ISNA(VLOOKUP(B2013,dbcodes!A:B,2,FALSE)),des!R2208,VLOOKUP(B2013,dbcodes!A:B,2,FALSE))</f>
        <v>TX_VIRAL_N_DSD_TARGET</v>
      </c>
      <c r="V2013" s="20"/>
      <c r="W2013" s="107" t="str">
        <f>IF(ISNA(VLOOKUP(C2013,descriptions!A:B,2,FALSE)),des!V2208,IF(G2013=" TARGET","Target ","")&amp;VLOOKUP(C2013,descriptions!A:B,2,FALSE))</f>
        <v>Target Number of adult and pediatric ART patients with a viral load result documented in the patient medical record and /or laboratory records  in the past 12 months</v>
      </c>
      <c r="X2013" s="20" t="s">
        <v>4</v>
      </c>
      <c r="Y2013" s="20" t="s">
        <v>831</v>
      </c>
      <c r="Z2013" s="20" t="s">
        <v>836</v>
      </c>
      <c r="AA2013" s="20" t="s">
        <v>102</v>
      </c>
      <c r="AB2013" s="20" t="s">
        <v>755</v>
      </c>
      <c r="AC2013" s="19" t="str">
        <f>IF(AB2013&lt;&gt;"",IF(NOT(ISNA(INDEX(os!A:A,MATCH(AB2013,os!B:B,0)))),INDEX(os!A:A,MATCH(AB2013,os!B:B,0)),"0"),"")</f>
        <v/>
      </c>
      <c r="AD2013" s="20" t="s">
        <v>830</v>
      </c>
      <c r="AE2013" s="20"/>
      <c r="AF2013" s="20"/>
      <c r="AG2013" s="20"/>
      <c r="AH2013" s="93" t="str">
        <f>IF(NOT(ISNA(VLOOKUP(B:B,ResultsTargets!A:A,1,0))),"TRUE","")</f>
        <v/>
      </c>
      <c r="AI2013" s="19" t="str">
        <f>IF(ISNA(VLOOKUP(C2013,dim_techarea!A:B,2,FALSE)),"",VLOOKUP(C2013,dim_techarea!A:B,2,FALSE))</f>
        <v>TX_PVLS</v>
      </c>
      <c r="AJ2013" s="19" t="str">
        <f>IF(ISNA(VLOOKUP(AI2013,dim_techarea!B:C,2,FALSE)),"",VLOOKUP(AI2013,dim_techarea!B:C,2,FALSE))</f>
        <v>bZOF8bon1dD</v>
      </c>
      <c r="AK2013" s="19" t="str">
        <f>IF(ISNA(VLOOKUP(TRIM(G2013),dim_targetsresults!A:B,2,FALSE)),"",VLOOKUP(TRIM(G2013),dim_targetsresults!A:C,2,FALSE))</f>
        <v>MER Targets</v>
      </c>
      <c r="AL2013" s="19" t="str">
        <f>IF(ISNA(VLOOKUP(AK2013,dim_targetsresults!B:C,2,FALSE)),"",VLOOKUP(AK2013,dim_targetsresults!B:C,2,FALSE))</f>
        <v>W8imnja2Owd</v>
      </c>
      <c r="AM2013" s="19" t="str">
        <f>IF(ISNA(VLOOKUP(TRIM(D2013),dim_numeratordenominator!A:B,2,FALSE)),"",VLOOKUP(TRIM(D2013),dim_numeratordenominator!A:C,2,FALSE))</f>
        <v>Numerator</v>
      </c>
      <c r="AN2013" s="19" t="str">
        <f>IF(ISNA(VLOOKUP(AM2013,dim_numeratordenominator!B:C,2,FALSE)),"",VLOOKUP(AM2013,dim_numeratordenominator!B:C,2,FALSE))</f>
        <v>Som9NRMQqV7</v>
      </c>
      <c r="AO2013" s="19" t="str">
        <f>IF(ISNA(VLOOKUP(TRIM(E2013),dim_supporttype!A:B,2,FALSE)),"",VLOOKUP(TRIM(E2013),dim_supporttype!A:C,2,FALSE))</f>
        <v>DSD</v>
      </c>
      <c r="AP2013" s="19" t="str">
        <f>IF(ISNA(VLOOKUP(AO2013,dim_supporttype!B:C,2,FALSE)),"",VLOOKUP(AO2013,dim_supporttype!B:C,2,FALSE))</f>
        <v>iM13vdNLWKb</v>
      </c>
      <c r="AQ2013" s="19" t="str">
        <f>IF(ISNA(VLOOKUP(TRIM(F2013),dim_disaggs!A:B,2,FALSE)),"No Disagg",VLOOKUP(TRIM(F2013),dim_disaggs!A:B,2,FALSE))</f>
        <v>Age Aggregated/Sex/Indication/HIVStatus</v>
      </c>
      <c r="AR2013" s="19" t="str">
        <f>IF(ISNA(VLOOKUP(AQ2013,dim_disaggs!B:C,2,FALSE)),"",VLOOKUP(AQ2013,dim_disaggs!B:C,2,FALSE))</f>
        <v>k2U2MDOywGj</v>
      </c>
      <c r="AS2013" s="72"/>
      <c r="AT2013" s="66"/>
      <c r="AU2013" s="72" t="s">
        <v>755</v>
      </c>
      <c r="AV2013" s="73" t="s">
        <v>755</v>
      </c>
      <c r="AW2013" s="66"/>
      <c r="AX2013" s="66" t="s">
        <v>755</v>
      </c>
      <c r="AY2013" s="20"/>
      <c r="AZ2013" s="20"/>
      <c r="BA2013" s="105" t="str">
        <f t="shared" si="288"/>
        <v/>
      </c>
      <c r="BB2013" s="20" t="str">
        <f t="shared" si="289"/>
        <v/>
      </c>
      <c r="BC2013" s="20"/>
      <c r="BD2013" s="20"/>
      <c r="BE2013" s="75" t="s">
        <v>755</v>
      </c>
      <c r="BF2013" s="73" t="s">
        <v>755</v>
      </c>
      <c r="BG2013" s="55" t="s">
        <v>755</v>
      </c>
      <c r="BH2013" s="76" t="s">
        <v>755</v>
      </c>
      <c r="BI2013" s="20" t="s">
        <v>755</v>
      </c>
      <c r="BJ2013" s="20" t="s">
        <v>755</v>
      </c>
      <c r="BK2013" s="55" t="s">
        <v>755</v>
      </c>
      <c r="BL2013" s="71" t="s">
        <v>755</v>
      </c>
      <c r="BM2013" s="77"/>
      <c r="BN2013" s="78"/>
      <c r="BO2013" s="77"/>
      <c r="BP2013" s="78"/>
    </row>
    <row r="2014" spans="1:68" s="18" customFormat="1" x14ac:dyDescent="0.2">
      <c r="A2014" s="22" t="s">
        <v>95</v>
      </c>
      <c r="B2014" s="20" t="s">
        <v>21465</v>
      </c>
      <c r="C2014" s="20" t="s">
        <v>147</v>
      </c>
      <c r="D2014" s="22" t="s">
        <v>1</v>
      </c>
      <c r="E2014" s="20" t="s">
        <v>78</v>
      </c>
      <c r="F2014" s="20" t="s">
        <v>20284</v>
      </c>
      <c r="G2014" s="20" t="s">
        <v>2442</v>
      </c>
      <c r="H2014" s="22" t="s">
        <v>21468</v>
      </c>
      <c r="I2014" s="19">
        <f t="shared" si="290"/>
        <v>47</v>
      </c>
      <c r="J2014" s="20" t="s">
        <v>755</v>
      </c>
      <c r="K2014" s="20" t="s">
        <v>181</v>
      </c>
      <c r="L2014" s="95" t="str">
        <f>IF(M2014&lt;&gt;"",IF(NOT(ISNA(INDEX(cc!B:B,MATCH(M2014,cc!A:A,0)))),INDEX(cc!B:B,MATCH(M2014,cc!A:A,0)),"0"),"")</f>
        <v>Age (&lt;15,15+-uk, 2), Sex, Test Indication w/ Undocumented, and HIV Status (Positive)</v>
      </c>
      <c r="M2014" s="97" t="s">
        <v>531</v>
      </c>
      <c r="N2014" s="28" t="str">
        <f t="shared" si="291"/>
        <v xml:space="preserve"> TARGET</v>
      </c>
      <c r="O2014" s="19" t="str">
        <f t="shared" si="284"/>
        <v>TX_PVLS (N, TA, Age Aggregated/Sex/Indication/HIVStatus) TARGET: Viral Load Documented</v>
      </c>
      <c r="P2014" s="19" t="str">
        <f t="shared" si="285"/>
        <v>TX_PVLS (N, TA, Age Aggregated/Sex/Indication/HIVStatus) TARGET: Viral Load Documented</v>
      </c>
      <c r="Q2014" s="19" t="str">
        <f t="shared" si="283"/>
        <v>TX_PVLS (N, TA, Age Agg/Sex/Ind/HIVStat) TARGET</v>
      </c>
      <c r="R2014" s="19" t="str">
        <f t="shared" si="286"/>
        <v>TX_PVLS_N_TA_Age_Agg_Sex_Ind_HIVStat_TARGET</v>
      </c>
      <c r="S2014" s="19" t="str">
        <f t="shared" si="287"/>
        <v>TX_PVLS_N_TA_Age_Agg_Sex_Ind_HIVStat_TARGET</v>
      </c>
      <c r="T2014" s="19" t="b">
        <f>NOT(ISNA(VLOOKUP(B2014,dbcodes!A:B,2,FALSE)))</f>
        <v>0</v>
      </c>
      <c r="U2014" s="19" t="str">
        <f>IF(ISNA(VLOOKUP(B2014,dbcodes!A:B,2,FALSE)),des!R2209,VLOOKUP(B2014,dbcodes!A:B,2,FALSE))</f>
        <v>TX_VIRAL_N_TA_TARGET</v>
      </c>
      <c r="V2014" s="20"/>
      <c r="W2014" s="107" t="str">
        <f>IF(ISNA(VLOOKUP(C2014,descriptions!A:B,2,FALSE)),des!V2209,IF(G2014=" TARGET","Target ","")&amp;VLOOKUP(C2014,descriptions!A:B,2,FALSE))</f>
        <v>Target Number of adult and pediatric ART patients with a viral load result documented in the patient medical record and /or laboratory records  in the past 12 months</v>
      </c>
      <c r="X2014" s="20" t="s">
        <v>4</v>
      </c>
      <c r="Y2014" s="20" t="s">
        <v>831</v>
      </c>
      <c r="Z2014" s="20" t="s">
        <v>836</v>
      </c>
      <c r="AA2014" s="20" t="s">
        <v>102</v>
      </c>
      <c r="AB2014" s="20" t="s">
        <v>755</v>
      </c>
      <c r="AC2014" s="19" t="str">
        <f>IF(AB2014&lt;&gt;"",IF(NOT(ISNA(INDEX(os!A:A,MATCH(AB2014,os!B:B,0)))),INDEX(os!A:A,MATCH(AB2014,os!B:B,0)),"0"),"")</f>
        <v/>
      </c>
      <c r="AD2014" s="20" t="s">
        <v>830</v>
      </c>
      <c r="AE2014" s="20"/>
      <c r="AF2014" s="20"/>
      <c r="AG2014" s="20"/>
      <c r="AH2014" s="93" t="str">
        <f>IF(NOT(ISNA(VLOOKUP(B:B,ResultsTargets!A:A,1,0))),"TRUE","")</f>
        <v/>
      </c>
      <c r="AI2014" s="19" t="str">
        <f>IF(ISNA(VLOOKUP(C2014,dim_techarea!A:B,2,FALSE)),"",VLOOKUP(C2014,dim_techarea!A:B,2,FALSE))</f>
        <v>TX_PVLS</v>
      </c>
      <c r="AJ2014" s="19" t="str">
        <f>IF(ISNA(VLOOKUP(AI2014,dim_techarea!B:C,2,FALSE)),"",VLOOKUP(AI2014,dim_techarea!B:C,2,FALSE))</f>
        <v>bZOF8bon1dD</v>
      </c>
      <c r="AK2014" s="19" t="str">
        <f>IF(ISNA(VLOOKUP(TRIM(G2014),dim_targetsresults!A:B,2,FALSE)),"",VLOOKUP(TRIM(G2014),dim_targetsresults!A:C,2,FALSE))</f>
        <v>MER Targets</v>
      </c>
      <c r="AL2014" s="19" t="str">
        <f>IF(ISNA(VLOOKUP(AK2014,dim_targetsresults!B:C,2,FALSE)),"",VLOOKUP(AK2014,dim_targetsresults!B:C,2,FALSE))</f>
        <v>W8imnja2Owd</v>
      </c>
      <c r="AM2014" s="19" t="str">
        <f>IF(ISNA(VLOOKUP(TRIM(D2014),dim_numeratordenominator!A:B,2,FALSE)),"",VLOOKUP(TRIM(D2014),dim_numeratordenominator!A:C,2,FALSE))</f>
        <v>Numerator</v>
      </c>
      <c r="AN2014" s="19" t="str">
        <f>IF(ISNA(VLOOKUP(AM2014,dim_numeratordenominator!B:C,2,FALSE)),"",VLOOKUP(AM2014,dim_numeratordenominator!B:C,2,FALSE))</f>
        <v>Som9NRMQqV7</v>
      </c>
      <c r="AO2014" s="19" t="str">
        <f>IF(ISNA(VLOOKUP(TRIM(E2014),dim_supporttype!A:B,2,FALSE)),"",VLOOKUP(TRIM(E2014),dim_supporttype!A:C,2,FALSE))</f>
        <v>TA</v>
      </c>
      <c r="AP2014" s="19" t="str">
        <f>IF(ISNA(VLOOKUP(AO2014,dim_supporttype!B:C,2,FALSE)),"",VLOOKUP(AO2014,dim_supporttype!B:C,2,FALSE))</f>
        <v>cRAGKdWIDn4</v>
      </c>
      <c r="AQ2014" s="19" t="str">
        <f>IF(ISNA(VLOOKUP(TRIM(F2014),dim_disaggs!A:B,2,FALSE)),"No Disagg",VLOOKUP(TRIM(F2014),dim_disaggs!A:B,2,FALSE))</f>
        <v>Age Aggregated/Sex/Indication/HIVStatus</v>
      </c>
      <c r="AR2014" s="19" t="str">
        <f>IF(ISNA(VLOOKUP(AQ2014,dim_disaggs!B:C,2,FALSE)),"",VLOOKUP(AQ2014,dim_disaggs!B:C,2,FALSE))</f>
        <v>k2U2MDOywGj</v>
      </c>
      <c r="AS2014" s="72"/>
      <c r="AT2014" s="66"/>
      <c r="AU2014" s="72" t="s">
        <v>755</v>
      </c>
      <c r="AV2014" s="73" t="s">
        <v>755</v>
      </c>
      <c r="AW2014" s="66"/>
      <c r="AX2014" s="66" t="s">
        <v>755</v>
      </c>
      <c r="AY2014" s="20"/>
      <c r="AZ2014" s="20"/>
      <c r="BA2014" s="105" t="str">
        <f t="shared" si="288"/>
        <v/>
      </c>
      <c r="BB2014" s="20" t="str">
        <f t="shared" si="289"/>
        <v/>
      </c>
      <c r="BC2014" s="20"/>
      <c r="BD2014" s="20"/>
      <c r="BE2014" s="75" t="s">
        <v>755</v>
      </c>
      <c r="BF2014" s="73" t="s">
        <v>755</v>
      </c>
      <c r="BG2014" s="55" t="s">
        <v>755</v>
      </c>
      <c r="BH2014" s="76" t="s">
        <v>755</v>
      </c>
      <c r="BI2014" s="20" t="s">
        <v>755</v>
      </c>
      <c r="BJ2014" s="20" t="s">
        <v>755</v>
      </c>
      <c r="BK2014" s="55" t="s">
        <v>755</v>
      </c>
      <c r="BL2014" s="71" t="s">
        <v>755</v>
      </c>
      <c r="BM2014" s="77"/>
      <c r="BN2014" s="78"/>
      <c r="BO2014" s="77"/>
      <c r="BP2014" s="78"/>
    </row>
    <row r="2015" spans="1:68" s="18" customFormat="1" x14ac:dyDescent="0.2">
      <c r="A2015" s="20" t="s">
        <v>95</v>
      </c>
      <c r="B2015" s="20" t="s">
        <v>567</v>
      </c>
      <c r="C2015" s="20" t="s">
        <v>257</v>
      </c>
      <c r="D2015" s="20" t="s">
        <v>164</v>
      </c>
      <c r="E2015" s="20" t="s">
        <v>77</v>
      </c>
      <c r="F2015" s="20" t="s">
        <v>545</v>
      </c>
      <c r="G2015" s="20" t="s">
        <v>20086</v>
      </c>
      <c r="H2015" s="20" t="s">
        <v>545</v>
      </c>
      <c r="I2015" s="19">
        <f t="shared" si="290"/>
        <v>21</v>
      </c>
      <c r="J2015" s="20" t="s">
        <v>755</v>
      </c>
      <c r="K2015" s="20" t="s">
        <v>2265</v>
      </c>
      <c r="L2015" s="95" t="str">
        <f>IF(M2015&lt;&gt;"",IF(NOT(ISNA(INDEX(cc!B:B,MATCH(M2015,cc!A:A,0)))),INDEX(cc!B:B,MATCH(M2015,cc!A:A,0)),"0"),"")</f>
        <v>default</v>
      </c>
      <c r="M2015" s="97" t="s">
        <v>13</v>
      </c>
      <c r="N2015" s="28" t="str">
        <f t="shared" si="291"/>
        <v/>
      </c>
      <c r="O2015" s="19" t="str">
        <f t="shared" si="284"/>
        <v>TX_RET (D, DSD, 24mo): Total Initiated ART in 12 mo.</v>
      </c>
      <c r="P2015" s="19" t="str">
        <f t="shared" si="285"/>
        <v>TX_RET (D, DSD, 24mo): Total Initiated ART in 12 mo.</v>
      </c>
      <c r="Q2015" s="19" t="str">
        <f t="shared" si="283"/>
        <v>TX_RET (D, DSD, 24mo)</v>
      </c>
      <c r="R2015" s="19" t="str">
        <f t="shared" si="286"/>
        <v>TX_RET_D_DSD_24mo</v>
      </c>
      <c r="S2015" s="19" t="str">
        <f t="shared" si="287"/>
        <v>TX_RET_D_DSD_24mo_</v>
      </c>
      <c r="T2015" s="19" t="b">
        <f>NOT(ISNA(VLOOKUP(B2015,dbcodes!A:B,2,FALSE)))</f>
        <v>1</v>
      </c>
      <c r="U2015" s="19" t="str">
        <f>IF(ISNA(VLOOKUP(B2015,dbcodes!A:B,2,FALSE)),des!R1640,VLOOKUP(B2015,dbcodes!A:B,2,FALSE))</f>
        <v>TX_RET_D_DSD_24mo</v>
      </c>
      <c r="V2015" s="20"/>
      <c r="W2015" s="107" t="str">
        <f>IF(ISNA(VLOOKUP(C2015,descriptions!A:B,2,FALSE)),des!V1640,IF(G2015=" TARGET","Target ","")&amp;VLOOKUP(C2015,descriptions!A:B,2,FALSE))</f>
        <v>Percentage of adults and children known to be on treatment 12 months after initiation of antiretroviral therapy (Note: reporting 24 and 36 months is recommended, but optional)</v>
      </c>
      <c r="X2015" s="20" t="s">
        <v>4</v>
      </c>
      <c r="Y2015" s="20" t="s">
        <v>831</v>
      </c>
      <c r="Z2015" s="20" t="s">
        <v>836</v>
      </c>
      <c r="AA2015" s="20" t="s">
        <v>102</v>
      </c>
      <c r="AB2015" s="20" t="s">
        <v>755</v>
      </c>
      <c r="AC2015" s="19" t="str">
        <f>IF(AB2015&lt;&gt;"",IF(NOT(ISNA(INDEX(os!A:A,MATCH(AB2015,os!B:B,0)))),INDEX(os!A:A,MATCH(AB2015,os!B:B,0)),"0"),"")</f>
        <v/>
      </c>
      <c r="AD2015" s="20" t="s">
        <v>830</v>
      </c>
      <c r="AE2015" s="20"/>
      <c r="AF2015" s="20"/>
      <c r="AG2015" s="20"/>
      <c r="AH2015" s="93" t="str">
        <f>IF(NOT(ISNA(VLOOKUP(B:B,ResultsTargets!A:A,1,0))),"TRUE","")</f>
        <v/>
      </c>
      <c r="AI2015" s="19" t="str">
        <f>IF(ISNA(VLOOKUP(C2015,dim_techarea!A:B,2,FALSE)),"",VLOOKUP(C2015,dim_techarea!A:B,2,FALSE))</f>
        <v>TX_RET</v>
      </c>
      <c r="AJ2015" s="19" t="str">
        <f>IF(ISNA(VLOOKUP(AI2015,dim_techarea!B:C,2,FALSE)),"",VLOOKUP(AI2015,dim_techarea!B:C,2,FALSE))</f>
        <v>tyRMEUpIwKi</v>
      </c>
      <c r="AK2015" s="19" t="str">
        <f>IF(ISNA(VLOOKUP(TRIM(G2015),dim_targetsresults!A:B,2,FALSE)),"",VLOOKUP(TRIM(G2015),dim_targetsresults!A:C,2,FALSE))</f>
        <v>MER Results</v>
      </c>
      <c r="AL2015" s="19" t="str">
        <f>IF(ISNA(VLOOKUP(AK2015,dim_targetsresults!B:C,2,FALSE)),"",VLOOKUP(AK2015,dim_targetsresults!B:C,2,FALSE))</f>
        <v>Jh0jDM5yQ2E</v>
      </c>
      <c r="AM2015" s="19" t="str">
        <f>IF(ISNA(VLOOKUP(TRIM(D2015),dim_numeratordenominator!A:B,2,FALSE)),"",VLOOKUP(TRIM(D2015),dim_numeratordenominator!A:C,2,FALSE))</f>
        <v>Denominator</v>
      </c>
      <c r="AN2015" s="19" t="str">
        <f>IF(ISNA(VLOOKUP(AM2015,dim_numeratordenominator!B:C,2,FALSE)),"",VLOOKUP(AM2015,dim_numeratordenominator!B:C,2,FALSE))</f>
        <v>QpNj0nSuEhD</v>
      </c>
      <c r="AO2015" s="19" t="str">
        <f>IF(ISNA(VLOOKUP(TRIM(E2015),dim_supporttype!A:B,2,FALSE)),"",VLOOKUP(TRIM(E2015),dim_supporttype!A:C,2,FALSE))</f>
        <v>DSD</v>
      </c>
      <c r="AP2015" s="19" t="str">
        <f>IF(ISNA(VLOOKUP(AO2015,dim_supporttype!B:C,2,FALSE)),"",VLOOKUP(AO2015,dim_supporttype!B:C,2,FALSE))</f>
        <v>iM13vdNLWKb</v>
      </c>
      <c r="AQ2015" s="19" t="str">
        <f>IF(ISNA(VLOOKUP(TRIM(F2015),dim_disaggs!A:B,2,FALSE)),"No Disagg",VLOOKUP(TRIM(F2015),dim_disaggs!A:B,2,FALSE))</f>
        <v>24mo</v>
      </c>
      <c r="AR2015" s="19" t="str">
        <f>IF(ISNA(VLOOKUP(AQ2015,dim_disaggs!B:C,2,FALSE)),"",VLOOKUP(AQ2015,dim_disaggs!B:C,2,FALSE))</f>
        <v>DBktruvysbS</v>
      </c>
      <c r="AS2015" s="72"/>
      <c r="AT2015" s="66"/>
      <c r="AU2015" s="72" t="s">
        <v>755</v>
      </c>
      <c r="AV2015" s="73" t="s">
        <v>755</v>
      </c>
      <c r="AW2015" s="66" t="s">
        <v>755</v>
      </c>
      <c r="AX2015" s="66" t="s">
        <v>755</v>
      </c>
      <c r="AY2015" s="20"/>
      <c r="AZ2015" s="20"/>
      <c r="BA2015" s="105" t="str">
        <f t="shared" si="288"/>
        <v/>
      </c>
      <c r="BB2015" s="20" t="str">
        <f t="shared" si="289"/>
        <v/>
      </c>
      <c r="BC2015" s="20"/>
      <c r="BD2015" s="20"/>
      <c r="BE2015" s="75" t="s">
        <v>755</v>
      </c>
      <c r="BF2015" s="73" t="s">
        <v>755</v>
      </c>
      <c r="BG2015" s="55" t="s">
        <v>755</v>
      </c>
      <c r="BH2015" s="76" t="s">
        <v>755</v>
      </c>
      <c r="BI2015" s="20" t="s">
        <v>755</v>
      </c>
      <c r="BJ2015" s="20" t="s">
        <v>755</v>
      </c>
      <c r="BK2015" s="55" t="s">
        <v>755</v>
      </c>
      <c r="BL2015" s="71" t="s">
        <v>755</v>
      </c>
      <c r="BM2015" s="77" t="s">
        <v>755</v>
      </c>
      <c r="BN2015" s="78" t="s">
        <v>755</v>
      </c>
      <c r="BO2015" s="77" t="s">
        <v>755</v>
      </c>
      <c r="BP2015" s="78" t="s">
        <v>755</v>
      </c>
    </row>
    <row r="2016" spans="1:68" s="9" customFormat="1" x14ac:dyDescent="0.2">
      <c r="A2016" s="20" t="s">
        <v>95</v>
      </c>
      <c r="B2016" s="20" t="s">
        <v>568</v>
      </c>
      <c r="C2016" s="20" t="s">
        <v>257</v>
      </c>
      <c r="D2016" s="20" t="s">
        <v>164</v>
      </c>
      <c r="E2016" s="20" t="s">
        <v>78</v>
      </c>
      <c r="F2016" s="20" t="s">
        <v>545</v>
      </c>
      <c r="G2016" s="20" t="s">
        <v>20086</v>
      </c>
      <c r="H2016" s="20" t="s">
        <v>545</v>
      </c>
      <c r="I2016" s="19">
        <f t="shared" si="290"/>
        <v>20</v>
      </c>
      <c r="J2016" s="20" t="s">
        <v>755</v>
      </c>
      <c r="K2016" s="20" t="s">
        <v>2265</v>
      </c>
      <c r="L2016" s="95" t="str">
        <f>IF(M2016&lt;&gt;"",IF(NOT(ISNA(INDEX(cc!B:B,MATCH(M2016,cc!A:A,0)))),INDEX(cc!B:B,MATCH(M2016,cc!A:A,0)),"0"),"")</f>
        <v>default</v>
      </c>
      <c r="M2016" s="97" t="s">
        <v>13</v>
      </c>
      <c r="N2016" s="28" t="str">
        <f t="shared" si="291"/>
        <v/>
      </c>
      <c r="O2016" s="19" t="str">
        <f t="shared" si="284"/>
        <v>TX_RET (D, TA, 24mo): Total Initiated ART in 12 mo.</v>
      </c>
      <c r="P2016" s="19" t="str">
        <f t="shared" si="285"/>
        <v>TX_RET (D, TA, 24mo): Total Initiated ART in 12 mo.</v>
      </c>
      <c r="Q2016" s="19" t="str">
        <f t="shared" si="283"/>
        <v>TX_RET (D, TA, 24mo)</v>
      </c>
      <c r="R2016" s="19" t="str">
        <f t="shared" si="286"/>
        <v>TX_RET_D_TA_24mo</v>
      </c>
      <c r="S2016" s="19" t="str">
        <f t="shared" si="287"/>
        <v>TX_RET_D_TA_24mo_</v>
      </c>
      <c r="T2016" s="19" t="b">
        <f>NOT(ISNA(VLOOKUP(B2016,dbcodes!A:B,2,FALSE)))</f>
        <v>1</v>
      </c>
      <c r="U2016" s="19" t="str">
        <f>IF(ISNA(VLOOKUP(B2016,dbcodes!A:B,2,FALSE)),des!R1641,VLOOKUP(B2016,dbcodes!A:B,2,FALSE))</f>
        <v>TX_RET_D_TA_24mo</v>
      </c>
      <c r="V2016" s="20"/>
      <c r="W2016" s="107" t="str">
        <f>IF(ISNA(VLOOKUP(C2016,descriptions!A:B,2,FALSE)),des!V1641,IF(G2016=" TARGET","Target ","")&amp;VLOOKUP(C2016,descriptions!A:B,2,FALSE))</f>
        <v>Percentage of adults and children known to be on treatment 12 months after initiation of antiretroviral therapy (Note: reporting 24 and 36 months is recommended, but optional)</v>
      </c>
      <c r="X2016" s="20" t="s">
        <v>4</v>
      </c>
      <c r="Y2016" s="20" t="s">
        <v>831</v>
      </c>
      <c r="Z2016" s="20" t="s">
        <v>836</v>
      </c>
      <c r="AA2016" s="20" t="s">
        <v>102</v>
      </c>
      <c r="AB2016" s="20" t="s">
        <v>755</v>
      </c>
      <c r="AC2016" s="19" t="str">
        <f>IF(AB2016&lt;&gt;"",IF(NOT(ISNA(INDEX(os!A:A,MATCH(AB2016,os!B:B,0)))),INDEX(os!A:A,MATCH(AB2016,os!B:B,0)),"0"),"")</f>
        <v/>
      </c>
      <c r="AD2016" s="20" t="s">
        <v>830</v>
      </c>
      <c r="AE2016" s="20"/>
      <c r="AF2016" s="20"/>
      <c r="AG2016" s="20"/>
      <c r="AH2016" s="93" t="str">
        <f>IF(NOT(ISNA(VLOOKUP(B:B,ResultsTargets!A:A,1,0))),"TRUE","")</f>
        <v/>
      </c>
      <c r="AI2016" s="19" t="str">
        <f>IF(ISNA(VLOOKUP(C2016,dim_techarea!A:B,2,FALSE)),"",VLOOKUP(C2016,dim_techarea!A:B,2,FALSE))</f>
        <v>TX_RET</v>
      </c>
      <c r="AJ2016" s="19" t="str">
        <f>IF(ISNA(VLOOKUP(AI2016,dim_techarea!B:C,2,FALSE)),"",VLOOKUP(AI2016,dim_techarea!B:C,2,FALSE))</f>
        <v>tyRMEUpIwKi</v>
      </c>
      <c r="AK2016" s="19" t="str">
        <f>IF(ISNA(VLOOKUP(TRIM(G2016),dim_targetsresults!A:B,2,FALSE)),"",VLOOKUP(TRIM(G2016),dim_targetsresults!A:C,2,FALSE))</f>
        <v>MER Results</v>
      </c>
      <c r="AL2016" s="19" t="str">
        <f>IF(ISNA(VLOOKUP(AK2016,dim_targetsresults!B:C,2,FALSE)),"",VLOOKUP(AK2016,dim_targetsresults!B:C,2,FALSE))</f>
        <v>Jh0jDM5yQ2E</v>
      </c>
      <c r="AM2016" s="19" t="str">
        <f>IF(ISNA(VLOOKUP(TRIM(D2016),dim_numeratordenominator!A:B,2,FALSE)),"",VLOOKUP(TRIM(D2016),dim_numeratordenominator!A:C,2,FALSE))</f>
        <v>Denominator</v>
      </c>
      <c r="AN2016" s="19" t="str">
        <f>IF(ISNA(VLOOKUP(AM2016,dim_numeratordenominator!B:C,2,FALSE)),"",VLOOKUP(AM2016,dim_numeratordenominator!B:C,2,FALSE))</f>
        <v>QpNj0nSuEhD</v>
      </c>
      <c r="AO2016" s="19" t="str">
        <f>IF(ISNA(VLOOKUP(TRIM(E2016),dim_supporttype!A:B,2,FALSE)),"",VLOOKUP(TRIM(E2016),dim_supporttype!A:C,2,FALSE))</f>
        <v>TA</v>
      </c>
      <c r="AP2016" s="19" t="str">
        <f>IF(ISNA(VLOOKUP(AO2016,dim_supporttype!B:C,2,FALSE)),"",VLOOKUP(AO2016,dim_supporttype!B:C,2,FALSE))</f>
        <v>cRAGKdWIDn4</v>
      </c>
      <c r="AQ2016" s="19" t="str">
        <f>IF(ISNA(VLOOKUP(TRIM(F2016),dim_disaggs!A:B,2,FALSE)),"No Disagg",VLOOKUP(TRIM(F2016),dim_disaggs!A:B,2,FALSE))</f>
        <v>24mo</v>
      </c>
      <c r="AR2016" s="19" t="str">
        <f>IF(ISNA(VLOOKUP(AQ2016,dim_disaggs!B:C,2,FALSE)),"",VLOOKUP(AQ2016,dim_disaggs!B:C,2,FALSE))</f>
        <v>DBktruvysbS</v>
      </c>
      <c r="AS2016" s="72"/>
      <c r="AT2016" s="66"/>
      <c r="AU2016" s="72" t="s">
        <v>755</v>
      </c>
      <c r="AV2016" s="73" t="s">
        <v>755</v>
      </c>
      <c r="AW2016" s="66" t="s">
        <v>755</v>
      </c>
      <c r="AX2016" s="66" t="s">
        <v>755</v>
      </c>
      <c r="AY2016" s="20"/>
      <c r="AZ2016" s="20"/>
      <c r="BA2016" s="105" t="str">
        <f t="shared" si="288"/>
        <v/>
      </c>
      <c r="BB2016" s="20" t="str">
        <f t="shared" si="289"/>
        <v/>
      </c>
      <c r="BC2016" s="20"/>
      <c r="BD2016" s="20"/>
      <c r="BE2016" s="75" t="s">
        <v>755</v>
      </c>
      <c r="BF2016" s="73" t="s">
        <v>755</v>
      </c>
      <c r="BG2016" s="55" t="s">
        <v>755</v>
      </c>
      <c r="BH2016" s="76" t="s">
        <v>755</v>
      </c>
      <c r="BI2016" s="20" t="s">
        <v>755</v>
      </c>
      <c r="BJ2016" s="20" t="s">
        <v>755</v>
      </c>
      <c r="BK2016" s="55" t="s">
        <v>755</v>
      </c>
      <c r="BL2016" s="71" t="s">
        <v>755</v>
      </c>
      <c r="BM2016" s="77" t="s">
        <v>755</v>
      </c>
      <c r="BN2016" s="78" t="s">
        <v>755</v>
      </c>
      <c r="BO2016" s="77" t="s">
        <v>755</v>
      </c>
      <c r="BP2016" s="78" t="s">
        <v>755</v>
      </c>
    </row>
    <row r="2017" spans="1:68" s="9" customFormat="1" x14ac:dyDescent="0.2">
      <c r="A2017" s="20" t="s">
        <v>95</v>
      </c>
      <c r="B2017" s="21" t="s">
        <v>20325</v>
      </c>
      <c r="C2017" s="20" t="s">
        <v>257</v>
      </c>
      <c r="D2017" s="20" t="s">
        <v>164</v>
      </c>
      <c r="E2017" s="20" t="s">
        <v>77</v>
      </c>
      <c r="F2017" s="20" t="s">
        <v>20313</v>
      </c>
      <c r="G2017" s="20" t="s">
        <v>20086</v>
      </c>
      <c r="H2017" s="20" t="s">
        <v>20313</v>
      </c>
      <c r="I2017" s="19">
        <f t="shared" si="290"/>
        <v>31</v>
      </c>
      <c r="J2017" s="20" t="s">
        <v>755</v>
      </c>
      <c r="K2017" s="20" t="s">
        <v>2265</v>
      </c>
      <c r="L2017" s="95" t="str">
        <f>IF(M2017&lt;&gt;"",IF(NOT(ISNA(INDEX(cc!B:B,MATCH(M2017,cc!A:A,0)))),INDEX(cc!B:B,MATCH(M2017,cc!A:A,0)),"0"),"")</f>
        <v>Test Results (Positive)</v>
      </c>
      <c r="M2017" s="97" t="s">
        <v>19844</v>
      </c>
      <c r="N2017" s="28" t="str">
        <f t="shared" si="291"/>
        <v/>
      </c>
      <c r="O2017" s="19" t="str">
        <f t="shared" si="284"/>
        <v>TX_RET (D, DSD, 24mo/HIVStatus): Total Initiated ART in 12 mo.</v>
      </c>
      <c r="P2017" s="19" t="str">
        <f t="shared" si="285"/>
        <v>TX_RET (D, DSD, 24mo/HIVStatus): Total Initiated ART in 12 mo.</v>
      </c>
      <c r="Q2017" s="19" t="str">
        <f t="shared" si="283"/>
        <v>TX_RET (D, DSD, 24mo/HIVStatus)</v>
      </c>
      <c r="R2017" s="19" t="str">
        <f t="shared" si="286"/>
        <v>TX_RET_D_DSD_24mo_HIVStatus</v>
      </c>
      <c r="S2017" s="19" t="str">
        <f t="shared" si="287"/>
        <v>TX_RET_D_DSD_24mo_HIVStatus_</v>
      </c>
      <c r="T2017" s="19" t="b">
        <f>NOT(ISNA(VLOOKUP(B2017,dbcodes!A:B,2,FALSE)))</f>
        <v>1</v>
      </c>
      <c r="U2017" s="19" t="str">
        <f>IF(ISNA(VLOOKUP(B2017,dbcodes!A:B,2,FALSE)),des!R1642,VLOOKUP(B2017,dbcodes!A:B,2,FALSE))</f>
        <v>TX_RET_D_DSD_24mo_HIVStatus</v>
      </c>
      <c r="V2017" s="20"/>
      <c r="W2017" s="107" t="str">
        <f>IF(ISNA(VLOOKUP(C2017,descriptions!A:B,2,FALSE)),des!V1642,IF(G2017=" TARGET","Target ","")&amp;VLOOKUP(C2017,descriptions!A:B,2,FALSE))</f>
        <v>Percentage of adults and children known to be on treatment 12 months after initiation of antiretroviral therapy (Note: reporting 24 and 36 months is recommended, but optional)</v>
      </c>
      <c r="X2017" s="20" t="s">
        <v>4</v>
      </c>
      <c r="Y2017" s="20" t="s">
        <v>831</v>
      </c>
      <c r="Z2017" s="20" t="s">
        <v>836</v>
      </c>
      <c r="AA2017" s="20" t="s">
        <v>102</v>
      </c>
      <c r="AB2017" s="20" t="s">
        <v>755</v>
      </c>
      <c r="AC2017" s="19" t="str">
        <f>IF(AB2017&lt;&gt;"",IF(NOT(ISNA(INDEX(os!A:A,MATCH(AB2017,os!B:B,0)))),INDEX(os!A:A,MATCH(AB2017,os!B:B,0)),"0"),"")</f>
        <v/>
      </c>
      <c r="AD2017" s="20" t="s">
        <v>830</v>
      </c>
      <c r="AE2017" s="20"/>
      <c r="AF2017" s="20"/>
      <c r="AG2017" s="20"/>
      <c r="AH2017" s="93" t="str">
        <f>IF(NOT(ISNA(VLOOKUP(B:B,ResultsTargets!A:A,1,0))),"TRUE","")</f>
        <v/>
      </c>
      <c r="AI2017" s="19" t="str">
        <f>IF(ISNA(VLOOKUP(C2017,dim_techarea!A:B,2,FALSE)),"",VLOOKUP(C2017,dim_techarea!A:B,2,FALSE))</f>
        <v>TX_RET</v>
      </c>
      <c r="AJ2017" s="19" t="str">
        <f>IF(ISNA(VLOOKUP(AI2017,dim_techarea!B:C,2,FALSE)),"",VLOOKUP(AI2017,dim_techarea!B:C,2,FALSE))</f>
        <v>tyRMEUpIwKi</v>
      </c>
      <c r="AK2017" s="19" t="str">
        <f>IF(ISNA(VLOOKUP(TRIM(G2017),dim_targetsresults!A:B,2,FALSE)),"",VLOOKUP(TRIM(G2017),dim_targetsresults!A:C,2,FALSE))</f>
        <v>MER Results</v>
      </c>
      <c r="AL2017" s="19" t="str">
        <f>IF(ISNA(VLOOKUP(AK2017,dim_targetsresults!B:C,2,FALSE)),"",VLOOKUP(AK2017,dim_targetsresults!B:C,2,FALSE))</f>
        <v>Jh0jDM5yQ2E</v>
      </c>
      <c r="AM2017" s="19" t="str">
        <f>IF(ISNA(VLOOKUP(TRIM(D2017),dim_numeratordenominator!A:B,2,FALSE)),"",VLOOKUP(TRIM(D2017),dim_numeratordenominator!A:C,2,FALSE))</f>
        <v>Denominator</v>
      </c>
      <c r="AN2017" s="19" t="str">
        <f>IF(ISNA(VLOOKUP(AM2017,dim_numeratordenominator!B:C,2,FALSE)),"",VLOOKUP(AM2017,dim_numeratordenominator!B:C,2,FALSE))</f>
        <v>QpNj0nSuEhD</v>
      </c>
      <c r="AO2017" s="19" t="str">
        <f>IF(ISNA(VLOOKUP(TRIM(E2017),dim_supporttype!A:B,2,FALSE)),"",VLOOKUP(TRIM(E2017),dim_supporttype!A:C,2,FALSE))</f>
        <v>DSD</v>
      </c>
      <c r="AP2017" s="19" t="str">
        <f>IF(ISNA(VLOOKUP(AO2017,dim_supporttype!B:C,2,FALSE)),"",VLOOKUP(AO2017,dim_supporttype!B:C,2,FALSE))</f>
        <v>iM13vdNLWKb</v>
      </c>
      <c r="AQ2017" s="19" t="str">
        <f>IF(ISNA(VLOOKUP(TRIM(F2017),dim_disaggs!A:B,2,FALSE)),"No Disagg",VLOOKUP(TRIM(F2017),dim_disaggs!A:B,2,FALSE))</f>
        <v>24mo/HIVStatus</v>
      </c>
      <c r="AR2017" s="19" t="str">
        <f>IF(ISNA(VLOOKUP(AQ2017,dim_disaggs!B:C,2,FALSE)),"",VLOOKUP(AQ2017,dim_disaggs!B:C,2,FALSE))</f>
        <v>UQpijJAj2OZ</v>
      </c>
      <c r="AS2017" s="72"/>
      <c r="AT2017" s="66"/>
      <c r="AU2017" s="72" t="s">
        <v>755</v>
      </c>
      <c r="AV2017" s="73" t="s">
        <v>755</v>
      </c>
      <c r="AW2017" s="66" t="s">
        <v>755</v>
      </c>
      <c r="AX2017" s="66" t="s">
        <v>755</v>
      </c>
      <c r="AY2017" s="20"/>
      <c r="AZ2017" s="20"/>
      <c r="BA2017" s="105" t="str">
        <f t="shared" si="288"/>
        <v/>
      </c>
      <c r="BB2017" s="20" t="str">
        <f t="shared" si="289"/>
        <v/>
      </c>
      <c r="BC2017" s="20"/>
      <c r="BD2017" s="20"/>
      <c r="BE2017" s="75" t="s">
        <v>755</v>
      </c>
      <c r="BF2017" s="73" t="s">
        <v>755</v>
      </c>
      <c r="BG2017" s="55" t="s">
        <v>755</v>
      </c>
      <c r="BH2017" s="76" t="s">
        <v>755</v>
      </c>
      <c r="BI2017" s="20" t="s">
        <v>755</v>
      </c>
      <c r="BJ2017" s="20" t="s">
        <v>755</v>
      </c>
      <c r="BK2017" s="55" t="s">
        <v>755</v>
      </c>
      <c r="BL2017" s="71" t="s">
        <v>755</v>
      </c>
      <c r="BM2017" s="77" t="s">
        <v>755</v>
      </c>
      <c r="BN2017" s="78" t="s">
        <v>755</v>
      </c>
      <c r="BO2017" s="77" t="s">
        <v>755</v>
      </c>
      <c r="BP2017" s="78" t="s">
        <v>755</v>
      </c>
    </row>
    <row r="2018" spans="1:68" s="9" customFormat="1" x14ac:dyDescent="0.2">
      <c r="A2018" s="20" t="s">
        <v>95</v>
      </c>
      <c r="B2018" s="21" t="s">
        <v>20326</v>
      </c>
      <c r="C2018" s="20" t="s">
        <v>257</v>
      </c>
      <c r="D2018" s="20" t="s">
        <v>164</v>
      </c>
      <c r="E2018" s="20" t="s">
        <v>78</v>
      </c>
      <c r="F2018" s="20" t="s">
        <v>20313</v>
      </c>
      <c r="G2018" s="20" t="s">
        <v>20086</v>
      </c>
      <c r="H2018" s="20" t="s">
        <v>20313</v>
      </c>
      <c r="I2018" s="19">
        <f t="shared" si="290"/>
        <v>30</v>
      </c>
      <c r="J2018" s="20" t="s">
        <v>755</v>
      </c>
      <c r="K2018" s="20" t="s">
        <v>2265</v>
      </c>
      <c r="L2018" s="95" t="str">
        <f>IF(M2018&lt;&gt;"",IF(NOT(ISNA(INDEX(cc!B:B,MATCH(M2018,cc!A:A,0)))),INDEX(cc!B:B,MATCH(M2018,cc!A:A,0)),"0"),"")</f>
        <v>Test Results (Positive)</v>
      </c>
      <c r="M2018" s="97" t="s">
        <v>19844</v>
      </c>
      <c r="N2018" s="28" t="str">
        <f t="shared" si="291"/>
        <v/>
      </c>
      <c r="O2018" s="19" t="str">
        <f t="shared" si="284"/>
        <v>TX_RET (D, TA, 24mo/HIVStatus): Total Initiated ART in 12 mo.</v>
      </c>
      <c r="P2018" s="19" t="str">
        <f t="shared" si="285"/>
        <v>TX_RET (D, TA, 24mo/HIVStatus): Total Initiated ART in 12 mo.</v>
      </c>
      <c r="Q2018" s="19" t="str">
        <f t="shared" si="283"/>
        <v>TX_RET (D, TA, 24mo/HIVStatus)</v>
      </c>
      <c r="R2018" s="19" t="str">
        <f t="shared" si="286"/>
        <v>TX_RET_D_TA_24mo_HIVStatus</v>
      </c>
      <c r="S2018" s="19" t="str">
        <f t="shared" si="287"/>
        <v>TX_RET_D_TA_24mo_HIVStatus_</v>
      </c>
      <c r="T2018" s="19" t="b">
        <f>NOT(ISNA(VLOOKUP(B2018,dbcodes!A:B,2,FALSE)))</f>
        <v>1</v>
      </c>
      <c r="U2018" s="19" t="str">
        <f>IF(ISNA(VLOOKUP(B2018,dbcodes!A:B,2,FALSE)),des!R1643,VLOOKUP(B2018,dbcodes!A:B,2,FALSE))</f>
        <v>TX_RET_D_TA_24mo_HIVStatus</v>
      </c>
      <c r="V2018" s="20"/>
      <c r="W2018" s="107" t="str">
        <f>IF(ISNA(VLOOKUP(C2018,descriptions!A:B,2,FALSE)),des!V1643,IF(G2018=" TARGET","Target ","")&amp;VLOOKUP(C2018,descriptions!A:B,2,FALSE))</f>
        <v>Percentage of adults and children known to be on treatment 12 months after initiation of antiretroviral therapy (Note: reporting 24 and 36 months is recommended, but optional)</v>
      </c>
      <c r="X2018" s="20" t="s">
        <v>4</v>
      </c>
      <c r="Y2018" s="20" t="s">
        <v>831</v>
      </c>
      <c r="Z2018" s="20" t="s">
        <v>836</v>
      </c>
      <c r="AA2018" s="20" t="s">
        <v>102</v>
      </c>
      <c r="AB2018" s="20" t="s">
        <v>755</v>
      </c>
      <c r="AC2018" s="19" t="str">
        <f>IF(AB2018&lt;&gt;"",IF(NOT(ISNA(INDEX(os!A:A,MATCH(AB2018,os!B:B,0)))),INDEX(os!A:A,MATCH(AB2018,os!B:B,0)),"0"),"")</f>
        <v/>
      </c>
      <c r="AD2018" s="20" t="s">
        <v>830</v>
      </c>
      <c r="AE2018" s="20"/>
      <c r="AF2018" s="20"/>
      <c r="AG2018" s="20"/>
      <c r="AH2018" s="93" t="str">
        <f>IF(NOT(ISNA(VLOOKUP(B:B,ResultsTargets!A:A,1,0))),"TRUE","")</f>
        <v/>
      </c>
      <c r="AI2018" s="19" t="str">
        <f>IF(ISNA(VLOOKUP(C2018,dim_techarea!A:B,2,FALSE)),"",VLOOKUP(C2018,dim_techarea!A:B,2,FALSE))</f>
        <v>TX_RET</v>
      </c>
      <c r="AJ2018" s="19" t="str">
        <f>IF(ISNA(VLOOKUP(AI2018,dim_techarea!B:C,2,FALSE)),"",VLOOKUP(AI2018,dim_techarea!B:C,2,FALSE))</f>
        <v>tyRMEUpIwKi</v>
      </c>
      <c r="AK2018" s="19" t="str">
        <f>IF(ISNA(VLOOKUP(TRIM(G2018),dim_targetsresults!A:B,2,FALSE)),"",VLOOKUP(TRIM(G2018),dim_targetsresults!A:C,2,FALSE))</f>
        <v>MER Results</v>
      </c>
      <c r="AL2018" s="19" t="str">
        <f>IF(ISNA(VLOOKUP(AK2018,dim_targetsresults!B:C,2,FALSE)),"",VLOOKUP(AK2018,dim_targetsresults!B:C,2,FALSE))</f>
        <v>Jh0jDM5yQ2E</v>
      </c>
      <c r="AM2018" s="19" t="str">
        <f>IF(ISNA(VLOOKUP(TRIM(D2018),dim_numeratordenominator!A:B,2,FALSE)),"",VLOOKUP(TRIM(D2018),dim_numeratordenominator!A:C,2,FALSE))</f>
        <v>Denominator</v>
      </c>
      <c r="AN2018" s="19" t="str">
        <f>IF(ISNA(VLOOKUP(AM2018,dim_numeratordenominator!B:C,2,FALSE)),"",VLOOKUP(AM2018,dim_numeratordenominator!B:C,2,FALSE))</f>
        <v>QpNj0nSuEhD</v>
      </c>
      <c r="AO2018" s="19" t="str">
        <f>IF(ISNA(VLOOKUP(TRIM(E2018),dim_supporttype!A:B,2,FALSE)),"",VLOOKUP(TRIM(E2018),dim_supporttype!A:C,2,FALSE))</f>
        <v>TA</v>
      </c>
      <c r="AP2018" s="19" t="str">
        <f>IF(ISNA(VLOOKUP(AO2018,dim_supporttype!B:C,2,FALSE)),"",VLOOKUP(AO2018,dim_supporttype!B:C,2,FALSE))</f>
        <v>cRAGKdWIDn4</v>
      </c>
      <c r="AQ2018" s="19" t="str">
        <f>IF(ISNA(VLOOKUP(TRIM(F2018),dim_disaggs!A:B,2,FALSE)),"No Disagg",VLOOKUP(TRIM(F2018),dim_disaggs!A:B,2,FALSE))</f>
        <v>24mo/HIVStatus</v>
      </c>
      <c r="AR2018" s="19" t="str">
        <f>IF(ISNA(VLOOKUP(AQ2018,dim_disaggs!B:C,2,FALSE)),"",VLOOKUP(AQ2018,dim_disaggs!B:C,2,FALSE))</f>
        <v>UQpijJAj2OZ</v>
      </c>
      <c r="AS2018" s="72"/>
      <c r="AT2018" s="66"/>
      <c r="AU2018" s="72" t="s">
        <v>755</v>
      </c>
      <c r="AV2018" s="73" t="s">
        <v>755</v>
      </c>
      <c r="AW2018" s="66" t="s">
        <v>755</v>
      </c>
      <c r="AX2018" s="66" t="s">
        <v>755</v>
      </c>
      <c r="AY2018" s="20"/>
      <c r="AZ2018" s="20"/>
      <c r="BA2018" s="105" t="str">
        <f t="shared" si="288"/>
        <v/>
      </c>
      <c r="BB2018" s="20" t="str">
        <f t="shared" si="289"/>
        <v/>
      </c>
      <c r="BC2018" s="20"/>
      <c r="BD2018" s="20"/>
      <c r="BE2018" s="75" t="s">
        <v>755</v>
      </c>
      <c r="BF2018" s="73" t="s">
        <v>755</v>
      </c>
      <c r="BG2018" s="55" t="s">
        <v>755</v>
      </c>
      <c r="BH2018" s="76" t="s">
        <v>755</v>
      </c>
      <c r="BI2018" s="20" t="s">
        <v>755</v>
      </c>
      <c r="BJ2018" s="20" t="s">
        <v>755</v>
      </c>
      <c r="BK2018" s="55" t="s">
        <v>755</v>
      </c>
      <c r="BL2018" s="71" t="s">
        <v>755</v>
      </c>
      <c r="BM2018" s="77" t="s">
        <v>755</v>
      </c>
      <c r="BN2018" s="78" t="s">
        <v>755</v>
      </c>
      <c r="BO2018" s="77" t="s">
        <v>755</v>
      </c>
      <c r="BP2018" s="78" t="s">
        <v>755</v>
      </c>
    </row>
    <row r="2019" spans="1:68" s="9" customFormat="1" x14ac:dyDescent="0.2">
      <c r="A2019" s="20" t="s">
        <v>95</v>
      </c>
      <c r="B2019" s="20" t="s">
        <v>569</v>
      </c>
      <c r="C2019" s="20" t="s">
        <v>257</v>
      </c>
      <c r="D2019" s="20" t="s">
        <v>164</v>
      </c>
      <c r="E2019" s="20" t="s">
        <v>77</v>
      </c>
      <c r="F2019" s="20" t="s">
        <v>546</v>
      </c>
      <c r="G2019" s="20" t="s">
        <v>20086</v>
      </c>
      <c r="H2019" s="20" t="s">
        <v>546</v>
      </c>
      <c r="I2019" s="19">
        <f t="shared" si="290"/>
        <v>21</v>
      </c>
      <c r="J2019" s="20" t="s">
        <v>755</v>
      </c>
      <c r="K2019" s="20" t="s">
        <v>2265</v>
      </c>
      <c r="L2019" s="95" t="str">
        <f>IF(M2019&lt;&gt;"",IF(NOT(ISNA(INDEX(cc!B:B,MATCH(M2019,cc!A:A,0)))),INDEX(cc!B:B,MATCH(M2019,cc!A:A,0)),"0"),"")</f>
        <v>default</v>
      </c>
      <c r="M2019" s="97" t="s">
        <v>13</v>
      </c>
      <c r="N2019" s="28" t="str">
        <f t="shared" si="291"/>
        <v/>
      </c>
      <c r="O2019" s="19" t="str">
        <f t="shared" si="284"/>
        <v>TX_RET (D, DSD, 36mo): Total Initiated ART in 12 mo.</v>
      </c>
      <c r="P2019" s="19" t="str">
        <f t="shared" si="285"/>
        <v>TX_RET (D, DSD, 36mo): Total Initiated ART in 12 mo.</v>
      </c>
      <c r="Q2019" s="19" t="str">
        <f t="shared" si="283"/>
        <v>TX_RET (D, DSD, 36mo)</v>
      </c>
      <c r="R2019" s="19" t="str">
        <f t="shared" si="286"/>
        <v>TX_RET_D_DSD_36mo</v>
      </c>
      <c r="S2019" s="19" t="str">
        <f t="shared" si="287"/>
        <v>TX_RET_D_DSD_36mo_</v>
      </c>
      <c r="T2019" s="19" t="b">
        <f>NOT(ISNA(VLOOKUP(B2019,dbcodes!A:B,2,FALSE)))</f>
        <v>1</v>
      </c>
      <c r="U2019" s="19" t="str">
        <f>IF(ISNA(VLOOKUP(B2019,dbcodes!A:B,2,FALSE)),des!R1644,VLOOKUP(B2019,dbcodes!A:B,2,FALSE))</f>
        <v>TX_RET_D_DSD_36mo</v>
      </c>
      <c r="V2019" s="20"/>
      <c r="W2019" s="107" t="str">
        <f>IF(ISNA(VLOOKUP(C2019,descriptions!A:B,2,FALSE)),des!V1644,IF(G2019=" TARGET","Target ","")&amp;VLOOKUP(C2019,descriptions!A:B,2,FALSE))</f>
        <v>Percentage of adults and children known to be on treatment 12 months after initiation of antiretroviral therapy (Note: reporting 24 and 36 months is recommended, but optional)</v>
      </c>
      <c r="X2019" s="20" t="s">
        <v>4</v>
      </c>
      <c r="Y2019" s="20" t="s">
        <v>831</v>
      </c>
      <c r="Z2019" s="20" t="s">
        <v>836</v>
      </c>
      <c r="AA2019" s="20" t="s">
        <v>102</v>
      </c>
      <c r="AB2019" s="20" t="s">
        <v>755</v>
      </c>
      <c r="AC2019" s="19" t="str">
        <f>IF(AB2019&lt;&gt;"",IF(NOT(ISNA(INDEX(os!A:A,MATCH(AB2019,os!B:B,0)))),INDEX(os!A:A,MATCH(AB2019,os!B:B,0)),"0"),"")</f>
        <v/>
      </c>
      <c r="AD2019" s="20" t="s">
        <v>830</v>
      </c>
      <c r="AE2019" s="20"/>
      <c r="AF2019" s="20"/>
      <c r="AG2019" s="20"/>
      <c r="AH2019" s="93" t="str">
        <f>IF(NOT(ISNA(VLOOKUP(B:B,ResultsTargets!A:A,1,0))),"TRUE","")</f>
        <v/>
      </c>
      <c r="AI2019" s="19" t="str">
        <f>IF(ISNA(VLOOKUP(C2019,dim_techarea!A:B,2,FALSE)),"",VLOOKUP(C2019,dim_techarea!A:B,2,FALSE))</f>
        <v>TX_RET</v>
      </c>
      <c r="AJ2019" s="19" t="str">
        <f>IF(ISNA(VLOOKUP(AI2019,dim_techarea!B:C,2,FALSE)),"",VLOOKUP(AI2019,dim_techarea!B:C,2,FALSE))</f>
        <v>tyRMEUpIwKi</v>
      </c>
      <c r="AK2019" s="19" t="str">
        <f>IF(ISNA(VLOOKUP(TRIM(G2019),dim_targetsresults!A:B,2,FALSE)),"",VLOOKUP(TRIM(G2019),dim_targetsresults!A:C,2,FALSE))</f>
        <v>MER Results</v>
      </c>
      <c r="AL2019" s="19" t="str">
        <f>IF(ISNA(VLOOKUP(AK2019,dim_targetsresults!B:C,2,FALSE)),"",VLOOKUP(AK2019,dim_targetsresults!B:C,2,FALSE))</f>
        <v>Jh0jDM5yQ2E</v>
      </c>
      <c r="AM2019" s="19" t="str">
        <f>IF(ISNA(VLOOKUP(TRIM(D2019),dim_numeratordenominator!A:B,2,FALSE)),"",VLOOKUP(TRIM(D2019),dim_numeratordenominator!A:C,2,FALSE))</f>
        <v>Denominator</v>
      </c>
      <c r="AN2019" s="19" t="str">
        <f>IF(ISNA(VLOOKUP(AM2019,dim_numeratordenominator!B:C,2,FALSE)),"",VLOOKUP(AM2019,dim_numeratordenominator!B:C,2,FALSE))</f>
        <v>QpNj0nSuEhD</v>
      </c>
      <c r="AO2019" s="19" t="str">
        <f>IF(ISNA(VLOOKUP(TRIM(E2019),dim_supporttype!A:B,2,FALSE)),"",VLOOKUP(TRIM(E2019),dim_supporttype!A:C,2,FALSE))</f>
        <v>DSD</v>
      </c>
      <c r="AP2019" s="19" t="str">
        <f>IF(ISNA(VLOOKUP(AO2019,dim_supporttype!B:C,2,FALSE)),"",VLOOKUP(AO2019,dim_supporttype!B:C,2,FALSE))</f>
        <v>iM13vdNLWKb</v>
      </c>
      <c r="AQ2019" s="19" t="str">
        <f>IF(ISNA(VLOOKUP(TRIM(F2019),dim_disaggs!A:B,2,FALSE)),"No Disagg",VLOOKUP(TRIM(F2019),dim_disaggs!A:B,2,FALSE))</f>
        <v>36mo</v>
      </c>
      <c r="AR2019" s="19" t="str">
        <f>IF(ISNA(VLOOKUP(AQ2019,dim_disaggs!B:C,2,FALSE)),"",VLOOKUP(AQ2019,dim_disaggs!B:C,2,FALSE))</f>
        <v>PwIGDBAunCO</v>
      </c>
      <c r="AS2019" s="72"/>
      <c r="AT2019" s="66"/>
      <c r="AU2019" s="72" t="s">
        <v>755</v>
      </c>
      <c r="AV2019" s="73" t="s">
        <v>755</v>
      </c>
      <c r="AW2019" s="66" t="s">
        <v>755</v>
      </c>
      <c r="AX2019" s="66" t="s">
        <v>755</v>
      </c>
      <c r="AY2019" s="20"/>
      <c r="AZ2019" s="20"/>
      <c r="BA2019" s="105" t="str">
        <f t="shared" si="288"/>
        <v/>
      </c>
      <c r="BB2019" s="20" t="str">
        <f t="shared" si="289"/>
        <v/>
      </c>
      <c r="BC2019" s="20"/>
      <c r="BD2019" s="20"/>
      <c r="BE2019" s="75" t="s">
        <v>755</v>
      </c>
      <c r="BF2019" s="73" t="s">
        <v>755</v>
      </c>
      <c r="BG2019" s="55" t="s">
        <v>755</v>
      </c>
      <c r="BH2019" s="76" t="s">
        <v>755</v>
      </c>
      <c r="BI2019" s="20" t="s">
        <v>755</v>
      </c>
      <c r="BJ2019" s="20" t="s">
        <v>755</v>
      </c>
      <c r="BK2019" s="55" t="s">
        <v>755</v>
      </c>
      <c r="BL2019" s="71" t="s">
        <v>755</v>
      </c>
      <c r="BM2019" s="77" t="s">
        <v>755</v>
      </c>
      <c r="BN2019" s="78" t="s">
        <v>755</v>
      </c>
      <c r="BO2019" s="77" t="s">
        <v>755</v>
      </c>
      <c r="BP2019" s="78" t="s">
        <v>755</v>
      </c>
    </row>
    <row r="2020" spans="1:68" s="38" customFormat="1" ht="17" customHeight="1" x14ac:dyDescent="0.2">
      <c r="A2020" s="20" t="s">
        <v>95</v>
      </c>
      <c r="B2020" s="20" t="s">
        <v>570</v>
      </c>
      <c r="C2020" s="20" t="s">
        <v>257</v>
      </c>
      <c r="D2020" s="20" t="s">
        <v>164</v>
      </c>
      <c r="E2020" s="20" t="s">
        <v>78</v>
      </c>
      <c r="F2020" s="20" t="s">
        <v>546</v>
      </c>
      <c r="G2020" s="20" t="s">
        <v>20086</v>
      </c>
      <c r="H2020" s="20" t="s">
        <v>546</v>
      </c>
      <c r="I2020" s="19">
        <f t="shared" si="290"/>
        <v>20</v>
      </c>
      <c r="J2020" s="20" t="s">
        <v>755</v>
      </c>
      <c r="K2020" s="20" t="s">
        <v>2265</v>
      </c>
      <c r="L2020" s="95" t="str">
        <f>IF(M2020&lt;&gt;"",IF(NOT(ISNA(INDEX(cc!B:B,MATCH(M2020,cc!A:A,0)))),INDEX(cc!B:B,MATCH(M2020,cc!A:A,0)),"0"),"")</f>
        <v>default</v>
      </c>
      <c r="M2020" s="97" t="s">
        <v>13</v>
      </c>
      <c r="N2020" s="28" t="str">
        <f t="shared" si="291"/>
        <v/>
      </c>
      <c r="O2020" s="19" t="str">
        <f t="shared" si="284"/>
        <v>TX_RET (D, TA, 36mo): Total Initiated ART in 12 mo.</v>
      </c>
      <c r="P2020" s="19" t="str">
        <f t="shared" si="285"/>
        <v>TX_RET (D, TA, 36mo): Total Initiated ART in 12 mo.</v>
      </c>
      <c r="Q2020" s="19" t="str">
        <f t="shared" si="283"/>
        <v>TX_RET (D, TA, 36mo)</v>
      </c>
      <c r="R2020" s="19" t="str">
        <f t="shared" si="286"/>
        <v>TX_RET_D_TA_36mo</v>
      </c>
      <c r="S2020" s="19" t="str">
        <f t="shared" si="287"/>
        <v>TX_RET_D_TA_36mo_</v>
      </c>
      <c r="T2020" s="19" t="b">
        <f>NOT(ISNA(VLOOKUP(B2020,dbcodes!A:B,2,FALSE)))</f>
        <v>1</v>
      </c>
      <c r="U2020" s="19" t="str">
        <f>IF(ISNA(VLOOKUP(B2020,dbcodes!A:B,2,FALSE)),des!R1645,VLOOKUP(B2020,dbcodes!A:B,2,FALSE))</f>
        <v>TX_RET_D_TA_36mo</v>
      </c>
      <c r="V2020" s="20"/>
      <c r="W2020" s="107" t="str">
        <f>IF(ISNA(VLOOKUP(C2020,descriptions!A:B,2,FALSE)),des!V1645,IF(G2020=" TARGET","Target ","")&amp;VLOOKUP(C2020,descriptions!A:B,2,FALSE))</f>
        <v>Percentage of adults and children known to be on treatment 12 months after initiation of antiretroviral therapy (Note: reporting 24 and 36 months is recommended, but optional)</v>
      </c>
      <c r="X2020" s="20" t="s">
        <v>4</v>
      </c>
      <c r="Y2020" s="20" t="s">
        <v>831</v>
      </c>
      <c r="Z2020" s="20" t="s">
        <v>836</v>
      </c>
      <c r="AA2020" s="20" t="s">
        <v>102</v>
      </c>
      <c r="AB2020" s="20" t="s">
        <v>755</v>
      </c>
      <c r="AC2020" s="19" t="str">
        <f>IF(AB2020&lt;&gt;"",IF(NOT(ISNA(INDEX(os!A:A,MATCH(AB2020,os!B:B,0)))),INDEX(os!A:A,MATCH(AB2020,os!B:B,0)),"0"),"")</f>
        <v/>
      </c>
      <c r="AD2020" s="20" t="s">
        <v>830</v>
      </c>
      <c r="AE2020" s="20"/>
      <c r="AF2020" s="20"/>
      <c r="AG2020" s="20"/>
      <c r="AH2020" s="93" t="str">
        <f>IF(NOT(ISNA(VLOOKUP(B:B,ResultsTargets!A:A,1,0))),"TRUE","")</f>
        <v/>
      </c>
      <c r="AI2020" s="19" t="str">
        <f>IF(ISNA(VLOOKUP(C2020,dim_techarea!A:B,2,FALSE)),"",VLOOKUP(C2020,dim_techarea!A:B,2,FALSE))</f>
        <v>TX_RET</v>
      </c>
      <c r="AJ2020" s="19" t="str">
        <f>IF(ISNA(VLOOKUP(AI2020,dim_techarea!B:C,2,FALSE)),"",VLOOKUP(AI2020,dim_techarea!B:C,2,FALSE))</f>
        <v>tyRMEUpIwKi</v>
      </c>
      <c r="AK2020" s="19" t="str">
        <f>IF(ISNA(VLOOKUP(TRIM(G2020),dim_targetsresults!A:B,2,FALSE)),"",VLOOKUP(TRIM(G2020),dim_targetsresults!A:C,2,FALSE))</f>
        <v>MER Results</v>
      </c>
      <c r="AL2020" s="19" t="str">
        <f>IF(ISNA(VLOOKUP(AK2020,dim_targetsresults!B:C,2,FALSE)),"",VLOOKUP(AK2020,dim_targetsresults!B:C,2,FALSE))</f>
        <v>Jh0jDM5yQ2E</v>
      </c>
      <c r="AM2020" s="19" t="str">
        <f>IF(ISNA(VLOOKUP(TRIM(D2020),dim_numeratordenominator!A:B,2,FALSE)),"",VLOOKUP(TRIM(D2020),dim_numeratordenominator!A:C,2,FALSE))</f>
        <v>Denominator</v>
      </c>
      <c r="AN2020" s="19" t="str">
        <f>IF(ISNA(VLOOKUP(AM2020,dim_numeratordenominator!B:C,2,FALSE)),"",VLOOKUP(AM2020,dim_numeratordenominator!B:C,2,FALSE))</f>
        <v>QpNj0nSuEhD</v>
      </c>
      <c r="AO2020" s="19" t="str">
        <f>IF(ISNA(VLOOKUP(TRIM(E2020),dim_supporttype!A:B,2,FALSE)),"",VLOOKUP(TRIM(E2020),dim_supporttype!A:C,2,FALSE))</f>
        <v>TA</v>
      </c>
      <c r="AP2020" s="19" t="str">
        <f>IF(ISNA(VLOOKUP(AO2020,dim_supporttype!B:C,2,FALSE)),"",VLOOKUP(AO2020,dim_supporttype!B:C,2,FALSE))</f>
        <v>cRAGKdWIDn4</v>
      </c>
      <c r="AQ2020" s="19" t="str">
        <f>IF(ISNA(VLOOKUP(TRIM(F2020),dim_disaggs!A:B,2,FALSE)),"No Disagg",VLOOKUP(TRIM(F2020),dim_disaggs!A:B,2,FALSE))</f>
        <v>36mo</v>
      </c>
      <c r="AR2020" s="19" t="str">
        <f>IF(ISNA(VLOOKUP(AQ2020,dim_disaggs!B:C,2,FALSE)),"",VLOOKUP(AQ2020,dim_disaggs!B:C,2,FALSE))</f>
        <v>PwIGDBAunCO</v>
      </c>
      <c r="AS2020" s="72"/>
      <c r="AT2020" s="66"/>
      <c r="AU2020" s="72" t="s">
        <v>755</v>
      </c>
      <c r="AV2020" s="73" t="s">
        <v>755</v>
      </c>
      <c r="AW2020" s="66" t="s">
        <v>755</v>
      </c>
      <c r="AX2020" s="66" t="s">
        <v>755</v>
      </c>
      <c r="AY2020" s="20"/>
      <c r="AZ2020" s="20"/>
      <c r="BA2020" s="105" t="str">
        <f t="shared" si="288"/>
        <v/>
      </c>
      <c r="BB2020" s="20" t="str">
        <f t="shared" si="289"/>
        <v/>
      </c>
      <c r="BC2020" s="20"/>
      <c r="BD2020" s="20"/>
      <c r="BE2020" s="75" t="s">
        <v>755</v>
      </c>
      <c r="BF2020" s="73" t="s">
        <v>755</v>
      </c>
      <c r="BG2020" s="55" t="s">
        <v>755</v>
      </c>
      <c r="BH2020" s="76" t="s">
        <v>755</v>
      </c>
      <c r="BI2020" s="20" t="s">
        <v>755</v>
      </c>
      <c r="BJ2020" s="20" t="s">
        <v>755</v>
      </c>
      <c r="BK2020" s="55" t="s">
        <v>755</v>
      </c>
      <c r="BL2020" s="71" t="s">
        <v>755</v>
      </c>
      <c r="BM2020" s="77" t="s">
        <v>755</v>
      </c>
      <c r="BN2020" s="78" t="s">
        <v>755</v>
      </c>
      <c r="BO2020" s="77" t="s">
        <v>755</v>
      </c>
      <c r="BP2020" s="78" t="s">
        <v>755</v>
      </c>
    </row>
    <row r="2021" spans="1:68" s="38" customFormat="1" ht="17" customHeight="1" x14ac:dyDescent="0.2">
      <c r="A2021" s="20" t="s">
        <v>95</v>
      </c>
      <c r="B2021" s="21" t="s">
        <v>20327</v>
      </c>
      <c r="C2021" s="20" t="s">
        <v>257</v>
      </c>
      <c r="D2021" s="20" t="s">
        <v>164</v>
      </c>
      <c r="E2021" s="20" t="s">
        <v>77</v>
      </c>
      <c r="F2021" s="20" t="s">
        <v>20314</v>
      </c>
      <c r="G2021" s="20" t="s">
        <v>20086</v>
      </c>
      <c r="H2021" s="20" t="s">
        <v>20314</v>
      </c>
      <c r="I2021" s="19">
        <f t="shared" si="290"/>
        <v>31</v>
      </c>
      <c r="J2021" s="20" t="s">
        <v>755</v>
      </c>
      <c r="K2021" s="20" t="s">
        <v>2265</v>
      </c>
      <c r="L2021" s="95" t="str">
        <f>IF(M2021&lt;&gt;"",IF(NOT(ISNA(INDEX(cc!B:B,MATCH(M2021,cc!A:A,0)))),INDEX(cc!B:B,MATCH(M2021,cc!A:A,0)),"0"),"")</f>
        <v>Test Results (Positive)</v>
      </c>
      <c r="M2021" s="97" t="s">
        <v>19844</v>
      </c>
      <c r="N2021" s="28" t="str">
        <f t="shared" si="291"/>
        <v/>
      </c>
      <c r="O2021" s="19" t="str">
        <f t="shared" si="284"/>
        <v>TX_RET (D, DSD, 36mo/HIVStatus): Total Initiated ART in 12 mo.</v>
      </c>
      <c r="P2021" s="19" t="str">
        <f t="shared" si="285"/>
        <v>TX_RET (D, DSD, 36mo/HIVStatus): Total Initiated ART in 12 mo.</v>
      </c>
      <c r="Q2021" s="19" t="str">
        <f t="shared" si="283"/>
        <v>TX_RET (D, DSD, 36mo/HIVStatus)</v>
      </c>
      <c r="R2021" s="19" t="str">
        <f t="shared" si="286"/>
        <v>TX_RET_D_DSD_36mo_HIVStatus</v>
      </c>
      <c r="S2021" s="19" t="str">
        <f t="shared" si="287"/>
        <v>TX_RET_D_DSD_36mo_HIVStatus_</v>
      </c>
      <c r="T2021" s="19" t="b">
        <f>NOT(ISNA(VLOOKUP(B2021,dbcodes!A:B,2,FALSE)))</f>
        <v>1</v>
      </c>
      <c r="U2021" s="19" t="str">
        <f>IF(ISNA(VLOOKUP(B2021,dbcodes!A:B,2,FALSE)),des!R1646,VLOOKUP(B2021,dbcodes!A:B,2,FALSE))</f>
        <v>TX_RET_D_DSD_36mo_HIVStatus</v>
      </c>
      <c r="V2021" s="20"/>
      <c r="W2021" s="107" t="str">
        <f>IF(ISNA(VLOOKUP(C2021,descriptions!A:B,2,FALSE)),des!V1646,IF(G2021=" TARGET","Target ","")&amp;VLOOKUP(C2021,descriptions!A:B,2,FALSE))</f>
        <v>Percentage of adults and children known to be on treatment 12 months after initiation of antiretroviral therapy (Note: reporting 24 and 36 months is recommended, but optional)</v>
      </c>
      <c r="X2021" s="20" t="s">
        <v>4</v>
      </c>
      <c r="Y2021" s="20" t="s">
        <v>831</v>
      </c>
      <c r="Z2021" s="20" t="s">
        <v>836</v>
      </c>
      <c r="AA2021" s="20" t="s">
        <v>102</v>
      </c>
      <c r="AB2021" s="20" t="s">
        <v>755</v>
      </c>
      <c r="AC2021" s="19" t="str">
        <f>IF(AB2021&lt;&gt;"",IF(NOT(ISNA(INDEX(os!A:A,MATCH(AB2021,os!B:B,0)))),INDEX(os!A:A,MATCH(AB2021,os!B:B,0)),"0"),"")</f>
        <v/>
      </c>
      <c r="AD2021" s="20" t="s">
        <v>830</v>
      </c>
      <c r="AE2021" s="20"/>
      <c r="AF2021" s="20"/>
      <c r="AG2021" s="20"/>
      <c r="AH2021" s="93" t="str">
        <f>IF(NOT(ISNA(VLOOKUP(B:B,ResultsTargets!A:A,1,0))),"TRUE","")</f>
        <v/>
      </c>
      <c r="AI2021" s="19" t="str">
        <f>IF(ISNA(VLOOKUP(C2021,dim_techarea!A:B,2,FALSE)),"",VLOOKUP(C2021,dim_techarea!A:B,2,FALSE))</f>
        <v>TX_RET</v>
      </c>
      <c r="AJ2021" s="19" t="str">
        <f>IF(ISNA(VLOOKUP(AI2021,dim_techarea!B:C,2,FALSE)),"",VLOOKUP(AI2021,dim_techarea!B:C,2,FALSE))</f>
        <v>tyRMEUpIwKi</v>
      </c>
      <c r="AK2021" s="19" t="str">
        <f>IF(ISNA(VLOOKUP(TRIM(G2021),dim_targetsresults!A:B,2,FALSE)),"",VLOOKUP(TRIM(G2021),dim_targetsresults!A:C,2,FALSE))</f>
        <v>MER Results</v>
      </c>
      <c r="AL2021" s="19" t="str">
        <f>IF(ISNA(VLOOKUP(AK2021,dim_targetsresults!B:C,2,FALSE)),"",VLOOKUP(AK2021,dim_targetsresults!B:C,2,FALSE))</f>
        <v>Jh0jDM5yQ2E</v>
      </c>
      <c r="AM2021" s="19" t="str">
        <f>IF(ISNA(VLOOKUP(TRIM(D2021),dim_numeratordenominator!A:B,2,FALSE)),"",VLOOKUP(TRIM(D2021),dim_numeratordenominator!A:C,2,FALSE))</f>
        <v>Denominator</v>
      </c>
      <c r="AN2021" s="19" t="str">
        <f>IF(ISNA(VLOOKUP(AM2021,dim_numeratordenominator!B:C,2,FALSE)),"",VLOOKUP(AM2021,dim_numeratordenominator!B:C,2,FALSE))</f>
        <v>QpNj0nSuEhD</v>
      </c>
      <c r="AO2021" s="19" t="str">
        <f>IF(ISNA(VLOOKUP(TRIM(E2021),dim_supporttype!A:B,2,FALSE)),"",VLOOKUP(TRIM(E2021),dim_supporttype!A:C,2,FALSE))</f>
        <v>DSD</v>
      </c>
      <c r="AP2021" s="19" t="str">
        <f>IF(ISNA(VLOOKUP(AO2021,dim_supporttype!B:C,2,FALSE)),"",VLOOKUP(AO2021,dim_supporttype!B:C,2,FALSE))</f>
        <v>iM13vdNLWKb</v>
      </c>
      <c r="AQ2021" s="19" t="str">
        <f>IF(ISNA(VLOOKUP(TRIM(F2021),dim_disaggs!A:B,2,FALSE)),"No Disagg",VLOOKUP(TRIM(F2021),dim_disaggs!A:B,2,FALSE))</f>
        <v>36mo/HIVStatus</v>
      </c>
      <c r="AR2021" s="19" t="str">
        <f>IF(ISNA(VLOOKUP(AQ2021,dim_disaggs!B:C,2,FALSE)),"",VLOOKUP(AQ2021,dim_disaggs!B:C,2,FALSE))</f>
        <v>GlUjXffvuZO</v>
      </c>
      <c r="AS2021" s="72"/>
      <c r="AT2021" s="66"/>
      <c r="AU2021" s="72" t="s">
        <v>755</v>
      </c>
      <c r="AV2021" s="73" t="s">
        <v>755</v>
      </c>
      <c r="AW2021" s="66" t="s">
        <v>755</v>
      </c>
      <c r="AX2021" s="66" t="s">
        <v>755</v>
      </c>
      <c r="AY2021" s="20"/>
      <c r="AZ2021" s="20"/>
      <c r="BA2021" s="105" t="str">
        <f t="shared" si="288"/>
        <v/>
      </c>
      <c r="BB2021" s="20" t="str">
        <f t="shared" si="289"/>
        <v/>
      </c>
      <c r="BC2021" s="20"/>
      <c r="BD2021" s="20"/>
      <c r="BE2021" s="75" t="s">
        <v>755</v>
      </c>
      <c r="BF2021" s="73" t="s">
        <v>755</v>
      </c>
      <c r="BG2021" s="55" t="s">
        <v>755</v>
      </c>
      <c r="BH2021" s="76" t="s">
        <v>755</v>
      </c>
      <c r="BI2021" s="20" t="s">
        <v>755</v>
      </c>
      <c r="BJ2021" s="20" t="s">
        <v>755</v>
      </c>
      <c r="BK2021" s="55" t="s">
        <v>755</v>
      </c>
      <c r="BL2021" s="71" t="s">
        <v>755</v>
      </c>
      <c r="BM2021" s="77" t="s">
        <v>755</v>
      </c>
      <c r="BN2021" s="78" t="s">
        <v>755</v>
      </c>
      <c r="BO2021" s="77" t="s">
        <v>755</v>
      </c>
      <c r="BP2021" s="78" t="s">
        <v>755</v>
      </c>
    </row>
    <row r="2022" spans="1:68" s="38" customFormat="1" ht="17" customHeight="1" x14ac:dyDescent="0.2">
      <c r="A2022" s="20" t="s">
        <v>95</v>
      </c>
      <c r="B2022" s="21" t="s">
        <v>20328</v>
      </c>
      <c r="C2022" s="20" t="s">
        <v>257</v>
      </c>
      <c r="D2022" s="20" t="s">
        <v>164</v>
      </c>
      <c r="E2022" s="20" t="s">
        <v>78</v>
      </c>
      <c r="F2022" s="20" t="s">
        <v>20314</v>
      </c>
      <c r="G2022" s="20" t="s">
        <v>20086</v>
      </c>
      <c r="H2022" s="20" t="s">
        <v>20314</v>
      </c>
      <c r="I2022" s="19">
        <f t="shared" si="290"/>
        <v>30</v>
      </c>
      <c r="J2022" s="20" t="s">
        <v>755</v>
      </c>
      <c r="K2022" s="20" t="s">
        <v>2265</v>
      </c>
      <c r="L2022" s="95" t="str">
        <f>IF(M2022&lt;&gt;"",IF(NOT(ISNA(INDEX(cc!B:B,MATCH(M2022,cc!A:A,0)))),INDEX(cc!B:B,MATCH(M2022,cc!A:A,0)),"0"),"")</f>
        <v>Test Results (Positive)</v>
      </c>
      <c r="M2022" s="97" t="s">
        <v>19844</v>
      </c>
      <c r="N2022" s="28" t="str">
        <f t="shared" si="291"/>
        <v/>
      </c>
      <c r="O2022" s="19" t="str">
        <f t="shared" si="284"/>
        <v>TX_RET (D, TA, 36mo/HIVStatus): Total Initiated ART in 12 mo.</v>
      </c>
      <c r="P2022" s="19" t="str">
        <f t="shared" si="285"/>
        <v>TX_RET (D, TA, 36mo/HIVStatus): Total Initiated ART in 12 mo.</v>
      </c>
      <c r="Q2022" s="19" t="str">
        <f t="shared" si="283"/>
        <v>TX_RET (D, TA, 36mo/HIVStatus)</v>
      </c>
      <c r="R2022" s="19" t="str">
        <f t="shared" si="286"/>
        <v>TX_RET_D_TA_36mo_HIVStatus</v>
      </c>
      <c r="S2022" s="19" t="str">
        <f t="shared" si="287"/>
        <v>TX_RET_D_TA_36mo_HIVStatus_</v>
      </c>
      <c r="T2022" s="19" t="b">
        <f>NOT(ISNA(VLOOKUP(B2022,dbcodes!A:B,2,FALSE)))</f>
        <v>1</v>
      </c>
      <c r="U2022" s="19" t="str">
        <f>IF(ISNA(VLOOKUP(B2022,dbcodes!A:B,2,FALSE)),des!R1647,VLOOKUP(B2022,dbcodes!A:B,2,FALSE))</f>
        <v>TX_RET_D_TA_36mo_HIVStatus</v>
      </c>
      <c r="V2022" s="20"/>
      <c r="W2022" s="107" t="str">
        <f>IF(ISNA(VLOOKUP(C2022,descriptions!A:B,2,FALSE)),des!V1647,IF(G2022=" TARGET","Target ","")&amp;VLOOKUP(C2022,descriptions!A:B,2,FALSE))</f>
        <v>Percentage of adults and children known to be on treatment 12 months after initiation of antiretroviral therapy (Note: reporting 24 and 36 months is recommended, but optional)</v>
      </c>
      <c r="X2022" s="20" t="s">
        <v>4</v>
      </c>
      <c r="Y2022" s="20" t="s">
        <v>831</v>
      </c>
      <c r="Z2022" s="20" t="s">
        <v>836</v>
      </c>
      <c r="AA2022" s="20" t="s">
        <v>102</v>
      </c>
      <c r="AB2022" s="20" t="s">
        <v>755</v>
      </c>
      <c r="AC2022" s="19" t="str">
        <f>IF(AB2022&lt;&gt;"",IF(NOT(ISNA(INDEX(os!A:A,MATCH(AB2022,os!B:B,0)))),INDEX(os!A:A,MATCH(AB2022,os!B:B,0)),"0"),"")</f>
        <v/>
      </c>
      <c r="AD2022" s="20" t="s">
        <v>830</v>
      </c>
      <c r="AE2022" s="20"/>
      <c r="AF2022" s="20"/>
      <c r="AG2022" s="20"/>
      <c r="AH2022" s="93" t="str">
        <f>IF(NOT(ISNA(VLOOKUP(B:B,ResultsTargets!A:A,1,0))),"TRUE","")</f>
        <v/>
      </c>
      <c r="AI2022" s="19" t="str">
        <f>IF(ISNA(VLOOKUP(C2022,dim_techarea!A:B,2,FALSE)),"",VLOOKUP(C2022,dim_techarea!A:B,2,FALSE))</f>
        <v>TX_RET</v>
      </c>
      <c r="AJ2022" s="19" t="str">
        <f>IF(ISNA(VLOOKUP(AI2022,dim_techarea!B:C,2,FALSE)),"",VLOOKUP(AI2022,dim_techarea!B:C,2,FALSE))</f>
        <v>tyRMEUpIwKi</v>
      </c>
      <c r="AK2022" s="19" t="str">
        <f>IF(ISNA(VLOOKUP(TRIM(G2022),dim_targetsresults!A:B,2,FALSE)),"",VLOOKUP(TRIM(G2022),dim_targetsresults!A:C,2,FALSE))</f>
        <v>MER Results</v>
      </c>
      <c r="AL2022" s="19" t="str">
        <f>IF(ISNA(VLOOKUP(AK2022,dim_targetsresults!B:C,2,FALSE)),"",VLOOKUP(AK2022,dim_targetsresults!B:C,2,FALSE))</f>
        <v>Jh0jDM5yQ2E</v>
      </c>
      <c r="AM2022" s="19" t="str">
        <f>IF(ISNA(VLOOKUP(TRIM(D2022),dim_numeratordenominator!A:B,2,FALSE)),"",VLOOKUP(TRIM(D2022),dim_numeratordenominator!A:C,2,FALSE))</f>
        <v>Denominator</v>
      </c>
      <c r="AN2022" s="19" t="str">
        <f>IF(ISNA(VLOOKUP(AM2022,dim_numeratordenominator!B:C,2,FALSE)),"",VLOOKUP(AM2022,dim_numeratordenominator!B:C,2,FALSE))</f>
        <v>QpNj0nSuEhD</v>
      </c>
      <c r="AO2022" s="19" t="str">
        <f>IF(ISNA(VLOOKUP(TRIM(E2022),dim_supporttype!A:B,2,FALSE)),"",VLOOKUP(TRIM(E2022),dim_supporttype!A:C,2,FALSE))</f>
        <v>TA</v>
      </c>
      <c r="AP2022" s="19" t="str">
        <f>IF(ISNA(VLOOKUP(AO2022,dim_supporttype!B:C,2,FALSE)),"",VLOOKUP(AO2022,dim_supporttype!B:C,2,FALSE))</f>
        <v>cRAGKdWIDn4</v>
      </c>
      <c r="AQ2022" s="19" t="str">
        <f>IF(ISNA(VLOOKUP(TRIM(F2022),dim_disaggs!A:B,2,FALSE)),"No Disagg",VLOOKUP(TRIM(F2022),dim_disaggs!A:B,2,FALSE))</f>
        <v>36mo/HIVStatus</v>
      </c>
      <c r="AR2022" s="19" t="str">
        <f>IF(ISNA(VLOOKUP(AQ2022,dim_disaggs!B:C,2,FALSE)),"",VLOOKUP(AQ2022,dim_disaggs!B:C,2,FALSE))</f>
        <v>GlUjXffvuZO</v>
      </c>
      <c r="AS2022" s="72"/>
      <c r="AT2022" s="66"/>
      <c r="AU2022" s="72" t="s">
        <v>755</v>
      </c>
      <c r="AV2022" s="73" t="s">
        <v>755</v>
      </c>
      <c r="AW2022" s="66" t="s">
        <v>755</v>
      </c>
      <c r="AX2022" s="66" t="s">
        <v>755</v>
      </c>
      <c r="AY2022" s="20"/>
      <c r="AZ2022" s="20"/>
      <c r="BA2022" s="105" t="str">
        <f t="shared" si="288"/>
        <v/>
      </c>
      <c r="BB2022" s="20" t="str">
        <f t="shared" si="289"/>
        <v/>
      </c>
      <c r="BC2022" s="20"/>
      <c r="BD2022" s="20"/>
      <c r="BE2022" s="75" t="s">
        <v>755</v>
      </c>
      <c r="BF2022" s="73" t="s">
        <v>755</v>
      </c>
      <c r="BG2022" s="55" t="s">
        <v>755</v>
      </c>
      <c r="BH2022" s="76" t="s">
        <v>755</v>
      </c>
      <c r="BI2022" s="20" t="s">
        <v>755</v>
      </c>
      <c r="BJ2022" s="20" t="s">
        <v>755</v>
      </c>
      <c r="BK2022" s="55" t="s">
        <v>755</v>
      </c>
      <c r="BL2022" s="71" t="s">
        <v>755</v>
      </c>
      <c r="BM2022" s="77" t="s">
        <v>755</v>
      </c>
      <c r="BN2022" s="78" t="s">
        <v>755</v>
      </c>
      <c r="BO2022" s="77" t="s">
        <v>755</v>
      </c>
      <c r="BP2022" s="78" t="s">
        <v>755</v>
      </c>
    </row>
    <row r="2023" spans="1:68" s="38" customFormat="1" ht="17" customHeight="1" x14ac:dyDescent="0.2">
      <c r="A2023" s="20" t="s">
        <v>95</v>
      </c>
      <c r="B2023" s="20" t="s">
        <v>575</v>
      </c>
      <c r="C2023" s="20" t="s">
        <v>257</v>
      </c>
      <c r="D2023" s="20" t="s">
        <v>164</v>
      </c>
      <c r="E2023" s="20" t="s">
        <v>77</v>
      </c>
      <c r="F2023" s="20" t="s">
        <v>4156</v>
      </c>
      <c r="G2023" s="20" t="s">
        <v>20086</v>
      </c>
      <c r="H2023" s="20" t="s">
        <v>18672</v>
      </c>
      <c r="I2023" s="19">
        <f t="shared" si="290"/>
        <v>31</v>
      </c>
      <c r="J2023" s="20" t="s">
        <v>205</v>
      </c>
      <c r="K2023" s="20" t="s">
        <v>2265</v>
      </c>
      <c r="L2023" s="95" t="str">
        <f>IF(M2023&lt;&gt;"",IF(NOT(ISNA(INDEX(cc!B:B,MATCH(M2023,cc!A:A,0)))),INDEX(cc!B:B,MATCH(M2023,cc!A:A,0)),"0"),"")</f>
        <v>Age (&lt;15,15+-uk, 2) and Sex w/ Unknown</v>
      </c>
      <c r="M2023" s="97" t="s">
        <v>552</v>
      </c>
      <c r="N2023" s="28" t="str">
        <f t="shared" si="291"/>
        <v/>
      </c>
      <c r="O2023" s="19" t="str">
        <f t="shared" si="284"/>
        <v>TX_RET (D, DSD, Age Aggregated/Sex) v2: Total Initiated ART in 12 mo.</v>
      </c>
      <c r="P2023" s="19" t="str">
        <f t="shared" si="285"/>
        <v>TX_RET (D, DSD, Age Aggregated/Sex) v2: Total Initiated ART in 12 mo.</v>
      </c>
      <c r="Q2023" s="19" t="str">
        <f t="shared" si="283"/>
        <v>TX_RET (D, DSD, Age Agg/Sex) v2</v>
      </c>
      <c r="R2023" s="19" t="str">
        <f t="shared" si="286"/>
        <v>TX_RET_D_DSD_Age_Agg_Sex_v2</v>
      </c>
      <c r="S2023" s="19" t="str">
        <f t="shared" si="287"/>
        <v>TX_RET_D_DSD_Age_Agg_Sex_v2</v>
      </c>
      <c r="T2023" s="19" t="b">
        <f>NOT(ISNA(VLOOKUP(B2023,dbcodes!A:B,2,FALSE)))</f>
        <v>1</v>
      </c>
      <c r="U2023" s="19" t="str">
        <f>IF(ISNA(VLOOKUP(B2023,dbcodes!A:B,2,FALSE)),des!R1648,VLOOKUP(B2023,dbcodes!A:B,2,FALSE))</f>
        <v>TX_RET_D_DSD_Aggregated_Age_Sex_v2</v>
      </c>
      <c r="V2023" s="20"/>
      <c r="W2023" s="107" t="str">
        <f>IF(ISNA(VLOOKUP(C2023,descriptions!A:B,2,FALSE)),des!V1648,IF(G2023=" TARGET","Target ","")&amp;VLOOKUP(C2023,descriptions!A:B,2,FALSE))</f>
        <v>Percentage of adults and children known to be on treatment 12 months after initiation of antiretroviral therapy (Note: reporting 24 and 36 months is recommended, but optional)</v>
      </c>
      <c r="X2023" s="20" t="s">
        <v>4</v>
      </c>
      <c r="Y2023" s="20" t="s">
        <v>831</v>
      </c>
      <c r="Z2023" s="20" t="s">
        <v>836</v>
      </c>
      <c r="AA2023" s="20" t="s">
        <v>102</v>
      </c>
      <c r="AB2023" s="20" t="s">
        <v>755</v>
      </c>
      <c r="AC2023" s="19" t="str">
        <f>IF(AB2023&lt;&gt;"",IF(NOT(ISNA(INDEX(os!A:A,MATCH(AB2023,os!B:B,0)))),INDEX(os!A:A,MATCH(AB2023,os!B:B,0)),"0"),"")</f>
        <v/>
      </c>
      <c r="AD2023" s="20" t="s">
        <v>830</v>
      </c>
      <c r="AE2023" s="20"/>
      <c r="AF2023" s="20"/>
      <c r="AG2023" s="20"/>
      <c r="AH2023" s="93" t="str">
        <f>IF(NOT(ISNA(VLOOKUP(B:B,ResultsTargets!A:A,1,0))),"TRUE","")</f>
        <v/>
      </c>
      <c r="AI2023" s="19" t="str">
        <f>IF(ISNA(VLOOKUP(C2023,dim_techarea!A:B,2,FALSE)),"",VLOOKUP(C2023,dim_techarea!A:B,2,FALSE))</f>
        <v>TX_RET</v>
      </c>
      <c r="AJ2023" s="19" t="str">
        <f>IF(ISNA(VLOOKUP(AI2023,dim_techarea!B:C,2,FALSE)),"",VLOOKUP(AI2023,dim_techarea!B:C,2,FALSE))</f>
        <v>tyRMEUpIwKi</v>
      </c>
      <c r="AK2023" s="19" t="str">
        <f>IF(ISNA(VLOOKUP(TRIM(G2023),dim_targetsresults!A:B,2,FALSE)),"",VLOOKUP(TRIM(G2023),dim_targetsresults!A:C,2,FALSE))</f>
        <v>MER Results</v>
      </c>
      <c r="AL2023" s="19" t="str">
        <f>IF(ISNA(VLOOKUP(AK2023,dim_targetsresults!B:C,2,FALSE)),"",VLOOKUP(AK2023,dim_targetsresults!B:C,2,FALSE))</f>
        <v>Jh0jDM5yQ2E</v>
      </c>
      <c r="AM2023" s="19" t="str">
        <f>IF(ISNA(VLOOKUP(TRIM(D2023),dim_numeratordenominator!A:B,2,FALSE)),"",VLOOKUP(TRIM(D2023),dim_numeratordenominator!A:C,2,FALSE))</f>
        <v>Denominator</v>
      </c>
      <c r="AN2023" s="19" t="str">
        <f>IF(ISNA(VLOOKUP(AM2023,dim_numeratordenominator!B:C,2,FALSE)),"",VLOOKUP(AM2023,dim_numeratordenominator!B:C,2,FALSE))</f>
        <v>QpNj0nSuEhD</v>
      </c>
      <c r="AO2023" s="19" t="str">
        <f>IF(ISNA(VLOOKUP(TRIM(E2023),dim_supporttype!A:B,2,FALSE)),"",VLOOKUP(TRIM(E2023),dim_supporttype!A:C,2,FALSE))</f>
        <v>DSD</v>
      </c>
      <c r="AP2023" s="19" t="str">
        <f>IF(ISNA(VLOOKUP(AO2023,dim_supporttype!B:C,2,FALSE)),"",VLOOKUP(AO2023,dim_supporttype!B:C,2,FALSE))</f>
        <v>iM13vdNLWKb</v>
      </c>
      <c r="AQ2023" s="19" t="str">
        <f>IF(ISNA(VLOOKUP(TRIM(F2023),dim_disaggs!A:B,2,FALSE)),"No Disagg",VLOOKUP(TRIM(F2023),dim_disaggs!A:B,2,FALSE))</f>
        <v>Age Aggregated/Sex</v>
      </c>
      <c r="AR2023" s="19" t="str">
        <f>IF(ISNA(VLOOKUP(AQ2023,dim_disaggs!B:C,2,FALSE)),"",VLOOKUP(AQ2023,dim_disaggs!B:C,2,FALSE))</f>
        <v>KMhxXDjVseT</v>
      </c>
      <c r="AS2023" s="72"/>
      <c r="AT2023" s="66"/>
      <c r="AU2023" s="72" t="s">
        <v>755</v>
      </c>
      <c r="AV2023" s="73" t="s">
        <v>755</v>
      </c>
      <c r="AW2023" s="66" t="s">
        <v>755</v>
      </c>
      <c r="AX2023" s="66" t="s">
        <v>755</v>
      </c>
      <c r="AY2023" s="20"/>
      <c r="AZ2023" s="20"/>
      <c r="BA2023" s="105" t="str">
        <f t="shared" si="288"/>
        <v/>
      </c>
      <c r="BB2023" s="20" t="str">
        <f t="shared" si="289"/>
        <v/>
      </c>
      <c r="BC2023" s="20"/>
      <c r="BD2023" s="20"/>
      <c r="BE2023" s="75" t="s">
        <v>755</v>
      </c>
      <c r="BF2023" s="73" t="s">
        <v>755</v>
      </c>
      <c r="BG2023" s="55" t="s">
        <v>755</v>
      </c>
      <c r="BH2023" s="76" t="s">
        <v>755</v>
      </c>
      <c r="BI2023" s="20" t="s">
        <v>755</v>
      </c>
      <c r="BJ2023" s="20" t="s">
        <v>755</v>
      </c>
      <c r="BK2023" s="55" t="s">
        <v>755</v>
      </c>
      <c r="BL2023" s="71" t="s">
        <v>755</v>
      </c>
      <c r="BM2023" s="77" t="s">
        <v>755</v>
      </c>
      <c r="BN2023" s="78" t="s">
        <v>755</v>
      </c>
      <c r="BO2023" s="77" t="s">
        <v>755</v>
      </c>
      <c r="BP2023" s="78" t="s">
        <v>755</v>
      </c>
    </row>
    <row r="2024" spans="1:68" s="9" customFormat="1" ht="17" customHeight="1" x14ac:dyDescent="0.2">
      <c r="A2024" s="20" t="s">
        <v>95</v>
      </c>
      <c r="B2024" s="20" t="s">
        <v>576</v>
      </c>
      <c r="C2024" s="20" t="s">
        <v>257</v>
      </c>
      <c r="D2024" s="20" t="s">
        <v>164</v>
      </c>
      <c r="E2024" s="20" t="s">
        <v>78</v>
      </c>
      <c r="F2024" s="20" t="s">
        <v>4156</v>
      </c>
      <c r="G2024" s="20" t="s">
        <v>20086</v>
      </c>
      <c r="H2024" s="20" t="s">
        <v>18672</v>
      </c>
      <c r="I2024" s="19">
        <f t="shared" si="290"/>
        <v>30</v>
      </c>
      <c r="J2024" s="20" t="s">
        <v>205</v>
      </c>
      <c r="K2024" s="20" t="s">
        <v>2265</v>
      </c>
      <c r="L2024" s="95" t="str">
        <f>IF(M2024&lt;&gt;"",IF(NOT(ISNA(INDEX(cc!B:B,MATCH(M2024,cc!A:A,0)))),INDEX(cc!B:B,MATCH(M2024,cc!A:A,0)),"0"),"")</f>
        <v>Age (&lt;15,15+-uk, 2) and Sex w/ Unknown</v>
      </c>
      <c r="M2024" s="97" t="s">
        <v>552</v>
      </c>
      <c r="N2024" s="28" t="str">
        <f t="shared" si="291"/>
        <v/>
      </c>
      <c r="O2024" s="19" t="str">
        <f t="shared" si="284"/>
        <v>TX_RET (D, TA, Age Aggregated/Sex) v2: Total Initiated ART in 12 mo.</v>
      </c>
      <c r="P2024" s="19" t="str">
        <f t="shared" si="285"/>
        <v>TX_RET (D, TA, Age Aggregated/Sex) v2: Total Initiated ART in 12 mo.</v>
      </c>
      <c r="Q2024" s="19" t="str">
        <f t="shared" ref="Q2024:Q2087" si="292">IF(G2024=" RESULT",CONCATENATE(C2024, " (",_xlfn.TEXTJOIN(", ",TRUE,D2024,E2024,H2024),")",J2024),CONCATENATE(C2024, " (",_xlfn.TEXTJOIN(", ",TRUE,D2024,E2024,H2024),")",G2024,J2024))</f>
        <v>TX_RET (D, TA, Age Agg/Sex) v2</v>
      </c>
      <c r="R2024" s="19" t="str">
        <f t="shared" si="286"/>
        <v>TX_RET_D_TA_Age_Agg_Sex_v2</v>
      </c>
      <c r="S2024" s="19" t="str">
        <f t="shared" si="287"/>
        <v>TX_RET_D_TA_Age_Agg_Sex_v2</v>
      </c>
      <c r="T2024" s="19" t="b">
        <f>NOT(ISNA(VLOOKUP(B2024,dbcodes!A:B,2,FALSE)))</f>
        <v>1</v>
      </c>
      <c r="U2024" s="19" t="str">
        <f>IF(ISNA(VLOOKUP(B2024,dbcodes!A:B,2,FALSE)),des!R1649,VLOOKUP(B2024,dbcodes!A:B,2,FALSE))</f>
        <v>TX_RET_D_TA_Aggregated_Age_Sex_v2</v>
      </c>
      <c r="V2024" s="20"/>
      <c r="W2024" s="107" t="str">
        <f>IF(ISNA(VLOOKUP(C2024,descriptions!A:B,2,FALSE)),des!V1649,IF(G2024=" TARGET","Target ","")&amp;VLOOKUP(C2024,descriptions!A:B,2,FALSE))</f>
        <v>Percentage of adults and children known to be on treatment 12 months after initiation of antiretroviral therapy (Note: reporting 24 and 36 months is recommended, but optional)</v>
      </c>
      <c r="X2024" s="20" t="s">
        <v>4</v>
      </c>
      <c r="Y2024" s="20" t="s">
        <v>831</v>
      </c>
      <c r="Z2024" s="20" t="s">
        <v>836</v>
      </c>
      <c r="AA2024" s="20" t="s">
        <v>102</v>
      </c>
      <c r="AB2024" s="20" t="s">
        <v>755</v>
      </c>
      <c r="AC2024" s="19" t="str">
        <f>IF(AB2024&lt;&gt;"",IF(NOT(ISNA(INDEX(os!A:A,MATCH(AB2024,os!B:B,0)))),INDEX(os!A:A,MATCH(AB2024,os!B:B,0)),"0"),"")</f>
        <v/>
      </c>
      <c r="AD2024" s="20" t="s">
        <v>830</v>
      </c>
      <c r="AE2024" s="20"/>
      <c r="AF2024" s="20"/>
      <c r="AG2024" s="20"/>
      <c r="AH2024" s="93" t="str">
        <f>IF(NOT(ISNA(VLOOKUP(B:B,ResultsTargets!A:A,1,0))),"TRUE","")</f>
        <v/>
      </c>
      <c r="AI2024" s="19" t="str">
        <f>IF(ISNA(VLOOKUP(C2024,dim_techarea!A:B,2,FALSE)),"",VLOOKUP(C2024,dim_techarea!A:B,2,FALSE))</f>
        <v>TX_RET</v>
      </c>
      <c r="AJ2024" s="19" t="str">
        <f>IF(ISNA(VLOOKUP(AI2024,dim_techarea!B:C,2,FALSE)),"",VLOOKUP(AI2024,dim_techarea!B:C,2,FALSE))</f>
        <v>tyRMEUpIwKi</v>
      </c>
      <c r="AK2024" s="19" t="str">
        <f>IF(ISNA(VLOOKUP(TRIM(G2024),dim_targetsresults!A:B,2,FALSE)),"",VLOOKUP(TRIM(G2024),dim_targetsresults!A:C,2,FALSE))</f>
        <v>MER Results</v>
      </c>
      <c r="AL2024" s="19" t="str">
        <f>IF(ISNA(VLOOKUP(AK2024,dim_targetsresults!B:C,2,FALSE)),"",VLOOKUP(AK2024,dim_targetsresults!B:C,2,FALSE))</f>
        <v>Jh0jDM5yQ2E</v>
      </c>
      <c r="AM2024" s="19" t="str">
        <f>IF(ISNA(VLOOKUP(TRIM(D2024),dim_numeratordenominator!A:B,2,FALSE)),"",VLOOKUP(TRIM(D2024),dim_numeratordenominator!A:C,2,FALSE))</f>
        <v>Denominator</v>
      </c>
      <c r="AN2024" s="19" t="str">
        <f>IF(ISNA(VLOOKUP(AM2024,dim_numeratordenominator!B:C,2,FALSE)),"",VLOOKUP(AM2024,dim_numeratordenominator!B:C,2,FALSE))</f>
        <v>QpNj0nSuEhD</v>
      </c>
      <c r="AO2024" s="19" t="str">
        <f>IF(ISNA(VLOOKUP(TRIM(E2024),dim_supporttype!A:B,2,FALSE)),"",VLOOKUP(TRIM(E2024),dim_supporttype!A:C,2,FALSE))</f>
        <v>TA</v>
      </c>
      <c r="AP2024" s="19" t="str">
        <f>IF(ISNA(VLOOKUP(AO2024,dim_supporttype!B:C,2,FALSE)),"",VLOOKUP(AO2024,dim_supporttype!B:C,2,FALSE))</f>
        <v>cRAGKdWIDn4</v>
      </c>
      <c r="AQ2024" s="19" t="str">
        <f>IF(ISNA(VLOOKUP(TRIM(F2024),dim_disaggs!A:B,2,FALSE)),"No Disagg",VLOOKUP(TRIM(F2024),dim_disaggs!A:B,2,FALSE))</f>
        <v>Age Aggregated/Sex</v>
      </c>
      <c r="AR2024" s="19" t="str">
        <f>IF(ISNA(VLOOKUP(AQ2024,dim_disaggs!B:C,2,FALSE)),"",VLOOKUP(AQ2024,dim_disaggs!B:C,2,FALSE))</f>
        <v>KMhxXDjVseT</v>
      </c>
      <c r="AS2024" s="72"/>
      <c r="AT2024" s="66"/>
      <c r="AU2024" s="72" t="s">
        <v>755</v>
      </c>
      <c r="AV2024" s="73" t="s">
        <v>755</v>
      </c>
      <c r="AW2024" s="66" t="s">
        <v>755</v>
      </c>
      <c r="AX2024" s="66" t="s">
        <v>755</v>
      </c>
      <c r="AY2024" s="20"/>
      <c r="AZ2024" s="20"/>
      <c r="BA2024" s="105" t="str">
        <f t="shared" si="288"/>
        <v/>
      </c>
      <c r="BB2024" s="20" t="str">
        <f t="shared" si="289"/>
        <v/>
      </c>
      <c r="BC2024" s="20"/>
      <c r="BD2024" s="20"/>
      <c r="BE2024" s="75" t="s">
        <v>755</v>
      </c>
      <c r="BF2024" s="73" t="s">
        <v>755</v>
      </c>
      <c r="BG2024" s="55" t="s">
        <v>755</v>
      </c>
      <c r="BH2024" s="76" t="s">
        <v>755</v>
      </c>
      <c r="BI2024" s="20" t="s">
        <v>755</v>
      </c>
      <c r="BJ2024" s="20" t="s">
        <v>755</v>
      </c>
      <c r="BK2024" s="55" t="s">
        <v>755</v>
      </c>
      <c r="BL2024" s="71" t="s">
        <v>755</v>
      </c>
      <c r="BM2024" s="77" t="s">
        <v>755</v>
      </c>
      <c r="BN2024" s="78" t="s">
        <v>755</v>
      </c>
      <c r="BO2024" s="77" t="s">
        <v>755</v>
      </c>
      <c r="BP2024" s="78" t="s">
        <v>755</v>
      </c>
    </row>
    <row r="2025" spans="1:68" s="9" customFormat="1" ht="17" customHeight="1" x14ac:dyDescent="0.2">
      <c r="A2025" s="20" t="s">
        <v>95</v>
      </c>
      <c r="B2025" s="21" t="s">
        <v>20329</v>
      </c>
      <c r="C2025" s="20" t="s">
        <v>257</v>
      </c>
      <c r="D2025" s="20" t="s">
        <v>164</v>
      </c>
      <c r="E2025" s="20" t="s">
        <v>77</v>
      </c>
      <c r="F2025" s="20" t="s">
        <v>19993</v>
      </c>
      <c r="G2025" s="20" t="s">
        <v>20086</v>
      </c>
      <c r="H2025" s="20" t="s">
        <v>19994</v>
      </c>
      <c r="I2025" s="19">
        <f t="shared" si="290"/>
        <v>38</v>
      </c>
      <c r="J2025" s="20"/>
      <c r="K2025" s="20" t="s">
        <v>2265</v>
      </c>
      <c r="L2025" s="95" t="str">
        <f>IF(M2025&lt;&gt;"",IF(NOT(ISNA(INDEX(cc!B:B,MATCH(M2025,cc!A:A,0)))),INDEX(cc!B:B,MATCH(M2025,cc!A:A,0)),"0"),"")</f>
        <v>Age (&lt;15,15+-uk, 2), Sex and HIV Status (Positive)</v>
      </c>
      <c r="M2025" s="97" t="s">
        <v>20279</v>
      </c>
      <c r="N2025" s="28" t="str">
        <f t="shared" si="291"/>
        <v/>
      </c>
      <c r="O2025" s="19" t="str">
        <f t="shared" si="284"/>
        <v>TX_RET (D, DSD, Age Aggregated/Sex/HIVStatus): Total Initiated ART in 12 mo.</v>
      </c>
      <c r="P2025" s="19" t="str">
        <f t="shared" si="285"/>
        <v>TX_RET (D, DSD, Age Aggregated/Sex/HIVStatus): Total Initiated ART in 12 mo.</v>
      </c>
      <c r="Q2025" s="19" t="str">
        <f t="shared" si="292"/>
        <v>TX_RET (D, DSD, Age Agg/Sex/HIVStatus)</v>
      </c>
      <c r="R2025" s="19" t="str">
        <f t="shared" si="286"/>
        <v>TX_RET_D_DSD_Age_Agg_Sex_HIVStatus</v>
      </c>
      <c r="S2025" s="19" t="str">
        <f t="shared" si="287"/>
        <v>TX_RET_D_DSD_Age_Agg_Sex_HIVStatus_</v>
      </c>
      <c r="T2025" s="19" t="b">
        <f>NOT(ISNA(VLOOKUP(B2025,dbcodes!A:B,2,FALSE)))</f>
        <v>1</v>
      </c>
      <c r="U2025" s="19" t="str">
        <f>IF(ISNA(VLOOKUP(B2025,dbcodes!A:B,2,FALSE)),des!R1650,VLOOKUP(B2025,dbcodes!A:B,2,FALSE))</f>
        <v>TX_RET_D_DSD_Age_Agg_Sex_HIVStatus</v>
      </c>
      <c r="V2025" s="20"/>
      <c r="W2025" s="107" t="str">
        <f>IF(ISNA(VLOOKUP(C2025,descriptions!A:B,2,FALSE)),des!V1650,IF(G2025=" TARGET","Target ","")&amp;VLOOKUP(C2025,descriptions!A:B,2,FALSE))</f>
        <v>Percentage of adults and children known to be on treatment 12 months after initiation of antiretroviral therapy (Note: reporting 24 and 36 months is recommended, but optional)</v>
      </c>
      <c r="X2025" s="20" t="s">
        <v>4</v>
      </c>
      <c r="Y2025" s="20" t="s">
        <v>831</v>
      </c>
      <c r="Z2025" s="20" t="s">
        <v>836</v>
      </c>
      <c r="AA2025" s="20" t="s">
        <v>102</v>
      </c>
      <c r="AB2025" s="20" t="s">
        <v>755</v>
      </c>
      <c r="AC2025" s="19" t="str">
        <f>IF(AB2025&lt;&gt;"",IF(NOT(ISNA(INDEX(os!A:A,MATCH(AB2025,os!B:B,0)))),INDEX(os!A:A,MATCH(AB2025,os!B:B,0)),"0"),"")</f>
        <v/>
      </c>
      <c r="AD2025" s="20" t="s">
        <v>830</v>
      </c>
      <c r="AE2025" s="20"/>
      <c r="AF2025" s="20"/>
      <c r="AG2025" s="20"/>
      <c r="AH2025" s="93" t="str">
        <f>IF(NOT(ISNA(VLOOKUP(B:B,ResultsTargets!A:A,1,0))),"TRUE","")</f>
        <v/>
      </c>
      <c r="AI2025" s="19" t="str">
        <f>IF(ISNA(VLOOKUP(C2025,dim_techarea!A:B,2,FALSE)),"",VLOOKUP(C2025,dim_techarea!A:B,2,FALSE))</f>
        <v>TX_RET</v>
      </c>
      <c r="AJ2025" s="19" t="str">
        <f>IF(ISNA(VLOOKUP(AI2025,dim_techarea!B:C,2,FALSE)),"",VLOOKUP(AI2025,dim_techarea!B:C,2,FALSE))</f>
        <v>tyRMEUpIwKi</v>
      </c>
      <c r="AK2025" s="19" t="str">
        <f>IF(ISNA(VLOOKUP(TRIM(G2025),dim_targetsresults!A:B,2,FALSE)),"",VLOOKUP(TRIM(G2025),dim_targetsresults!A:C,2,FALSE))</f>
        <v>MER Results</v>
      </c>
      <c r="AL2025" s="19" t="str">
        <f>IF(ISNA(VLOOKUP(AK2025,dim_targetsresults!B:C,2,FALSE)),"",VLOOKUP(AK2025,dim_targetsresults!B:C,2,FALSE))</f>
        <v>Jh0jDM5yQ2E</v>
      </c>
      <c r="AM2025" s="19" t="str">
        <f>IF(ISNA(VLOOKUP(TRIM(D2025),dim_numeratordenominator!A:B,2,FALSE)),"",VLOOKUP(TRIM(D2025),dim_numeratordenominator!A:C,2,FALSE))</f>
        <v>Denominator</v>
      </c>
      <c r="AN2025" s="19" t="str">
        <f>IF(ISNA(VLOOKUP(AM2025,dim_numeratordenominator!B:C,2,FALSE)),"",VLOOKUP(AM2025,dim_numeratordenominator!B:C,2,FALSE))</f>
        <v>QpNj0nSuEhD</v>
      </c>
      <c r="AO2025" s="19" t="str">
        <f>IF(ISNA(VLOOKUP(TRIM(E2025),dim_supporttype!A:B,2,FALSE)),"",VLOOKUP(TRIM(E2025),dim_supporttype!A:C,2,FALSE))</f>
        <v>DSD</v>
      </c>
      <c r="AP2025" s="19" t="str">
        <f>IF(ISNA(VLOOKUP(AO2025,dim_supporttype!B:C,2,FALSE)),"",VLOOKUP(AO2025,dim_supporttype!B:C,2,FALSE))</f>
        <v>iM13vdNLWKb</v>
      </c>
      <c r="AQ2025" s="19" t="str">
        <f>IF(ISNA(VLOOKUP(TRIM(F2025),dim_disaggs!A:B,2,FALSE)),"No Disagg",VLOOKUP(TRIM(F2025),dim_disaggs!A:B,2,FALSE))</f>
        <v>Age Aggregated/Sex/HIVStatus</v>
      </c>
      <c r="AR2025" s="19" t="str">
        <f>IF(ISNA(VLOOKUP(AQ2025,dim_disaggs!B:C,2,FALSE)),"",VLOOKUP(AQ2025,dim_disaggs!B:C,2,FALSE))</f>
        <v>h0pvSVe1TYf</v>
      </c>
      <c r="AS2025" s="72"/>
      <c r="AT2025" s="66"/>
      <c r="AU2025" s="72" t="s">
        <v>755</v>
      </c>
      <c r="AV2025" s="73" t="s">
        <v>755</v>
      </c>
      <c r="AW2025" s="66" t="s">
        <v>755</v>
      </c>
      <c r="AX2025" s="66" t="s">
        <v>755</v>
      </c>
      <c r="AY2025" s="20"/>
      <c r="AZ2025" s="20"/>
      <c r="BA2025" s="105" t="str">
        <f t="shared" si="288"/>
        <v/>
      </c>
      <c r="BB2025" s="20" t="str">
        <f t="shared" si="289"/>
        <v/>
      </c>
      <c r="BC2025" s="20"/>
      <c r="BD2025" s="20"/>
      <c r="BE2025" s="75" t="s">
        <v>755</v>
      </c>
      <c r="BF2025" s="73" t="s">
        <v>755</v>
      </c>
      <c r="BG2025" s="55" t="s">
        <v>755</v>
      </c>
      <c r="BH2025" s="76" t="s">
        <v>755</v>
      </c>
      <c r="BI2025" s="20" t="s">
        <v>755</v>
      </c>
      <c r="BJ2025" s="20" t="s">
        <v>755</v>
      </c>
      <c r="BK2025" s="55" t="s">
        <v>755</v>
      </c>
      <c r="BL2025" s="71" t="s">
        <v>755</v>
      </c>
      <c r="BM2025" s="77" t="s">
        <v>755</v>
      </c>
      <c r="BN2025" s="78" t="s">
        <v>755</v>
      </c>
      <c r="BO2025" s="77" t="s">
        <v>755</v>
      </c>
      <c r="BP2025" s="78" t="s">
        <v>755</v>
      </c>
    </row>
    <row r="2026" spans="1:68" s="9" customFormat="1" ht="17" customHeight="1" x14ac:dyDescent="0.2">
      <c r="A2026" s="20" t="s">
        <v>95</v>
      </c>
      <c r="B2026" s="21" t="s">
        <v>20330</v>
      </c>
      <c r="C2026" s="20" t="s">
        <v>257</v>
      </c>
      <c r="D2026" s="20" t="s">
        <v>164</v>
      </c>
      <c r="E2026" s="20" t="s">
        <v>78</v>
      </c>
      <c r="F2026" s="20" t="s">
        <v>19993</v>
      </c>
      <c r="G2026" s="20" t="s">
        <v>20086</v>
      </c>
      <c r="H2026" s="20" t="s">
        <v>19994</v>
      </c>
      <c r="I2026" s="19">
        <f t="shared" si="290"/>
        <v>37</v>
      </c>
      <c r="J2026" s="20"/>
      <c r="K2026" s="20" t="s">
        <v>2265</v>
      </c>
      <c r="L2026" s="95" t="str">
        <f>IF(M2026&lt;&gt;"",IF(NOT(ISNA(INDEX(cc!B:B,MATCH(M2026,cc!A:A,0)))),INDEX(cc!B:B,MATCH(M2026,cc!A:A,0)),"0"),"")</f>
        <v>Age (&lt;15,15+-uk, 2), Sex and HIV Status (Positive)</v>
      </c>
      <c r="M2026" s="97" t="s">
        <v>20279</v>
      </c>
      <c r="N2026" s="28" t="str">
        <f t="shared" si="291"/>
        <v/>
      </c>
      <c r="O2026" s="19" t="str">
        <f t="shared" si="284"/>
        <v>TX_RET (D, TA, Age Aggregated/Sex/HIVStatus): Total Initiated ART in 12 mo.</v>
      </c>
      <c r="P2026" s="19" t="str">
        <f t="shared" si="285"/>
        <v>TX_RET (D, TA, Age Aggregated/Sex/HIVStatus): Total Initiated ART in 12 mo.</v>
      </c>
      <c r="Q2026" s="19" t="str">
        <f t="shared" si="292"/>
        <v>TX_RET (D, TA, Age Agg/Sex/HIVStatus)</v>
      </c>
      <c r="R2026" s="19" t="str">
        <f t="shared" si="286"/>
        <v>TX_RET_D_TA_Age_Agg_Sex_HIVStatus</v>
      </c>
      <c r="S2026" s="19" t="str">
        <f t="shared" si="287"/>
        <v>TX_RET_D_TA_Age_Agg_Sex_HIVStatus_</v>
      </c>
      <c r="T2026" s="19" t="b">
        <f>NOT(ISNA(VLOOKUP(B2026,dbcodes!A:B,2,FALSE)))</f>
        <v>1</v>
      </c>
      <c r="U2026" s="19" t="str">
        <f>IF(ISNA(VLOOKUP(B2026,dbcodes!A:B,2,FALSE)),des!R1651,VLOOKUP(B2026,dbcodes!A:B,2,FALSE))</f>
        <v>TX_RET_D_TA_Age_Agg_Sex_HIVStatus</v>
      </c>
      <c r="V2026" s="20"/>
      <c r="W2026" s="107" t="str">
        <f>IF(ISNA(VLOOKUP(C2026,descriptions!A:B,2,FALSE)),des!V1651,IF(G2026=" TARGET","Target ","")&amp;VLOOKUP(C2026,descriptions!A:B,2,FALSE))</f>
        <v>Percentage of adults and children known to be on treatment 12 months after initiation of antiretroviral therapy (Note: reporting 24 and 36 months is recommended, but optional)</v>
      </c>
      <c r="X2026" s="20" t="s">
        <v>4</v>
      </c>
      <c r="Y2026" s="20" t="s">
        <v>831</v>
      </c>
      <c r="Z2026" s="20" t="s">
        <v>836</v>
      </c>
      <c r="AA2026" s="20" t="s">
        <v>102</v>
      </c>
      <c r="AB2026" s="20" t="s">
        <v>755</v>
      </c>
      <c r="AC2026" s="19" t="str">
        <f>IF(AB2026&lt;&gt;"",IF(NOT(ISNA(INDEX(os!A:A,MATCH(AB2026,os!B:B,0)))),INDEX(os!A:A,MATCH(AB2026,os!B:B,0)),"0"),"")</f>
        <v/>
      </c>
      <c r="AD2026" s="20" t="s">
        <v>830</v>
      </c>
      <c r="AE2026" s="20"/>
      <c r="AF2026" s="20"/>
      <c r="AG2026" s="20"/>
      <c r="AH2026" s="93" t="str">
        <f>IF(NOT(ISNA(VLOOKUP(B:B,ResultsTargets!A:A,1,0))),"TRUE","")</f>
        <v/>
      </c>
      <c r="AI2026" s="19" t="str">
        <f>IF(ISNA(VLOOKUP(C2026,dim_techarea!A:B,2,FALSE)),"",VLOOKUP(C2026,dim_techarea!A:B,2,FALSE))</f>
        <v>TX_RET</v>
      </c>
      <c r="AJ2026" s="19" t="str">
        <f>IF(ISNA(VLOOKUP(AI2026,dim_techarea!B:C,2,FALSE)),"",VLOOKUP(AI2026,dim_techarea!B:C,2,FALSE))</f>
        <v>tyRMEUpIwKi</v>
      </c>
      <c r="AK2026" s="19" t="str">
        <f>IF(ISNA(VLOOKUP(TRIM(G2026),dim_targetsresults!A:B,2,FALSE)),"",VLOOKUP(TRIM(G2026),dim_targetsresults!A:C,2,FALSE))</f>
        <v>MER Results</v>
      </c>
      <c r="AL2026" s="19" t="str">
        <f>IF(ISNA(VLOOKUP(AK2026,dim_targetsresults!B:C,2,FALSE)),"",VLOOKUP(AK2026,dim_targetsresults!B:C,2,FALSE))</f>
        <v>Jh0jDM5yQ2E</v>
      </c>
      <c r="AM2026" s="19" t="str">
        <f>IF(ISNA(VLOOKUP(TRIM(D2026),dim_numeratordenominator!A:B,2,FALSE)),"",VLOOKUP(TRIM(D2026),dim_numeratordenominator!A:C,2,FALSE))</f>
        <v>Denominator</v>
      </c>
      <c r="AN2026" s="19" t="str">
        <f>IF(ISNA(VLOOKUP(AM2026,dim_numeratordenominator!B:C,2,FALSE)),"",VLOOKUP(AM2026,dim_numeratordenominator!B:C,2,FALSE))</f>
        <v>QpNj0nSuEhD</v>
      </c>
      <c r="AO2026" s="19" t="str">
        <f>IF(ISNA(VLOOKUP(TRIM(E2026),dim_supporttype!A:B,2,FALSE)),"",VLOOKUP(TRIM(E2026),dim_supporttype!A:C,2,FALSE))</f>
        <v>TA</v>
      </c>
      <c r="AP2026" s="19" t="str">
        <f>IF(ISNA(VLOOKUP(AO2026,dim_supporttype!B:C,2,FALSE)),"",VLOOKUP(AO2026,dim_supporttype!B:C,2,FALSE))</f>
        <v>cRAGKdWIDn4</v>
      </c>
      <c r="AQ2026" s="19" t="str">
        <f>IF(ISNA(VLOOKUP(TRIM(F2026),dim_disaggs!A:B,2,FALSE)),"No Disagg",VLOOKUP(TRIM(F2026),dim_disaggs!A:B,2,FALSE))</f>
        <v>Age Aggregated/Sex/HIVStatus</v>
      </c>
      <c r="AR2026" s="19" t="str">
        <f>IF(ISNA(VLOOKUP(AQ2026,dim_disaggs!B:C,2,FALSE)),"",VLOOKUP(AQ2026,dim_disaggs!B:C,2,FALSE))</f>
        <v>h0pvSVe1TYf</v>
      </c>
      <c r="AS2026" s="72"/>
      <c r="AT2026" s="66"/>
      <c r="AU2026" s="72" t="s">
        <v>755</v>
      </c>
      <c r="AV2026" s="73" t="s">
        <v>755</v>
      </c>
      <c r="AW2026" s="66" t="s">
        <v>755</v>
      </c>
      <c r="AX2026" s="66" t="s">
        <v>755</v>
      </c>
      <c r="AY2026" s="20"/>
      <c r="AZ2026" s="20"/>
      <c r="BA2026" s="105" t="str">
        <f t="shared" si="288"/>
        <v/>
      </c>
      <c r="BB2026" s="20" t="str">
        <f t="shared" si="289"/>
        <v/>
      </c>
      <c r="BC2026" s="20"/>
      <c r="BD2026" s="20"/>
      <c r="BE2026" s="75" t="s">
        <v>755</v>
      </c>
      <c r="BF2026" s="73" t="s">
        <v>755</v>
      </c>
      <c r="BG2026" s="55" t="s">
        <v>755</v>
      </c>
      <c r="BH2026" s="76" t="s">
        <v>755</v>
      </c>
      <c r="BI2026" s="20" t="s">
        <v>755</v>
      </c>
      <c r="BJ2026" s="20" t="s">
        <v>755</v>
      </c>
      <c r="BK2026" s="55" t="s">
        <v>755</v>
      </c>
      <c r="BL2026" s="71" t="s">
        <v>755</v>
      </c>
      <c r="BM2026" s="77" t="s">
        <v>755</v>
      </c>
      <c r="BN2026" s="78" t="s">
        <v>755</v>
      </c>
      <c r="BO2026" s="77" t="s">
        <v>755</v>
      </c>
      <c r="BP2026" s="78" t="s">
        <v>755</v>
      </c>
    </row>
    <row r="2027" spans="1:68" s="9" customFormat="1" ht="17" customHeight="1" x14ac:dyDescent="0.2">
      <c r="A2027" s="20" t="s">
        <v>95</v>
      </c>
      <c r="B2027" s="20" t="s">
        <v>1948</v>
      </c>
      <c r="C2027" s="20" t="s">
        <v>257</v>
      </c>
      <c r="D2027" s="20" t="s">
        <v>164</v>
      </c>
      <c r="E2027" s="20" t="s">
        <v>77</v>
      </c>
      <c r="F2027" s="20" t="s">
        <v>135</v>
      </c>
      <c r="G2027" s="20" t="s">
        <v>20086</v>
      </c>
      <c r="H2027" s="20" t="s">
        <v>135</v>
      </c>
      <c r="I2027" s="19">
        <f t="shared" si="290"/>
        <v>24</v>
      </c>
      <c r="J2027" s="20" t="s">
        <v>755</v>
      </c>
      <c r="K2027" s="20" t="s">
        <v>2265</v>
      </c>
      <c r="L2027" s="95" t="str">
        <f>IF(M2027&lt;&gt;"",IF(NOT(ISNA(INDEX(cc!B:B,MATCH(M2027,cc!A:A,0)))),INDEX(cc!B:B,MATCH(M2027,cc!A:A,0)),"0"),"")</f>
        <v>Age (&lt;5 - 20+, 4) and Sex</v>
      </c>
      <c r="M2027" s="97" t="s">
        <v>4046</v>
      </c>
      <c r="N2027" s="28" t="str">
        <f t="shared" si="291"/>
        <v/>
      </c>
      <c r="O2027" s="19" t="str">
        <f t="shared" si="284"/>
        <v>TX_RET (D, DSD, Age/Sex): Total Initiated ART in 12 mo.</v>
      </c>
      <c r="P2027" s="19" t="str">
        <f t="shared" si="285"/>
        <v>TX_RET (D, DSD, Age/Sex): Total Initiated ART in 12 mo.</v>
      </c>
      <c r="Q2027" s="19" t="str">
        <f t="shared" si="292"/>
        <v>TX_RET (D, DSD, Age/Sex)</v>
      </c>
      <c r="R2027" s="19" t="str">
        <f t="shared" si="286"/>
        <v>TX_RET_D_DSD_Age_Sex</v>
      </c>
      <c r="S2027" s="19" t="str">
        <f t="shared" si="287"/>
        <v>TX_RET_D_DSD_Age_Sex_</v>
      </c>
      <c r="T2027" s="19" t="b">
        <f>NOT(ISNA(VLOOKUP(B2027,dbcodes!A:B,2,FALSE)))</f>
        <v>1</v>
      </c>
      <c r="U2027" s="19" t="str">
        <f>IF(ISNA(VLOOKUP(B2027,dbcodes!A:B,2,FALSE)),des!R1652,VLOOKUP(B2027,dbcodes!A:B,2,FALSE))</f>
        <v>TX_RET_D_DSD_Age_Sex</v>
      </c>
      <c r="V2027" s="20"/>
      <c r="W2027" s="107" t="str">
        <f>IF(ISNA(VLOOKUP(C2027,descriptions!A:B,2,FALSE)),des!V1652,IF(G2027=" TARGET","Target ","")&amp;VLOOKUP(C2027,descriptions!A:B,2,FALSE))</f>
        <v>Percentage of adults and children known to be on treatment 12 months after initiation of antiretroviral therapy (Note: reporting 24 and 36 months is recommended, but optional)</v>
      </c>
      <c r="X2027" s="20" t="s">
        <v>4</v>
      </c>
      <c r="Y2027" s="20" t="s">
        <v>831</v>
      </c>
      <c r="Z2027" s="20" t="s">
        <v>836</v>
      </c>
      <c r="AA2027" s="20" t="s">
        <v>102</v>
      </c>
      <c r="AB2027" s="20" t="s">
        <v>755</v>
      </c>
      <c r="AC2027" s="19" t="str">
        <f>IF(AB2027&lt;&gt;"",IF(NOT(ISNA(INDEX(os!A:A,MATCH(AB2027,os!B:B,0)))),INDEX(os!A:A,MATCH(AB2027,os!B:B,0)),"0"),"")</f>
        <v/>
      </c>
      <c r="AD2027" s="20" t="s">
        <v>830</v>
      </c>
      <c r="AE2027" s="20"/>
      <c r="AF2027" s="20"/>
      <c r="AG2027" s="20"/>
      <c r="AH2027" s="93" t="str">
        <f>IF(NOT(ISNA(VLOOKUP(B:B,ResultsTargets!A:A,1,0))),"TRUE","")</f>
        <v/>
      </c>
      <c r="AI2027" s="19" t="str">
        <f>IF(ISNA(VLOOKUP(C2027,dim_techarea!A:B,2,FALSE)),"",VLOOKUP(C2027,dim_techarea!A:B,2,FALSE))</f>
        <v>TX_RET</v>
      </c>
      <c r="AJ2027" s="19" t="str">
        <f>IF(ISNA(VLOOKUP(AI2027,dim_techarea!B:C,2,FALSE)),"",VLOOKUP(AI2027,dim_techarea!B:C,2,FALSE))</f>
        <v>tyRMEUpIwKi</v>
      </c>
      <c r="AK2027" s="19" t="str">
        <f>IF(ISNA(VLOOKUP(TRIM(G2027),dim_targetsresults!A:B,2,FALSE)),"",VLOOKUP(TRIM(G2027),dim_targetsresults!A:C,2,FALSE))</f>
        <v>MER Results</v>
      </c>
      <c r="AL2027" s="19" t="str">
        <f>IF(ISNA(VLOOKUP(AK2027,dim_targetsresults!B:C,2,FALSE)),"",VLOOKUP(AK2027,dim_targetsresults!B:C,2,FALSE))</f>
        <v>Jh0jDM5yQ2E</v>
      </c>
      <c r="AM2027" s="19" t="str">
        <f>IF(ISNA(VLOOKUP(TRIM(D2027),dim_numeratordenominator!A:B,2,FALSE)),"",VLOOKUP(TRIM(D2027),dim_numeratordenominator!A:C,2,FALSE))</f>
        <v>Denominator</v>
      </c>
      <c r="AN2027" s="19" t="str">
        <f>IF(ISNA(VLOOKUP(AM2027,dim_numeratordenominator!B:C,2,FALSE)),"",VLOOKUP(AM2027,dim_numeratordenominator!B:C,2,FALSE))</f>
        <v>QpNj0nSuEhD</v>
      </c>
      <c r="AO2027" s="19" t="str">
        <f>IF(ISNA(VLOOKUP(TRIM(E2027),dim_supporttype!A:B,2,FALSE)),"",VLOOKUP(TRIM(E2027),dim_supporttype!A:C,2,FALSE))</f>
        <v>DSD</v>
      </c>
      <c r="AP2027" s="19" t="str">
        <f>IF(ISNA(VLOOKUP(AO2027,dim_supporttype!B:C,2,FALSE)),"",VLOOKUP(AO2027,dim_supporttype!B:C,2,FALSE))</f>
        <v>iM13vdNLWKb</v>
      </c>
      <c r="AQ2027" s="19" t="str">
        <f>IF(ISNA(VLOOKUP(TRIM(F2027),dim_disaggs!A:B,2,FALSE)),"No Disagg",VLOOKUP(TRIM(F2027),dim_disaggs!A:B,2,FALSE))</f>
        <v>Age/Sex</v>
      </c>
      <c r="AR2027" s="19" t="str">
        <f>IF(ISNA(VLOOKUP(AQ2027,dim_disaggs!B:C,2,FALSE)),"",VLOOKUP(AQ2027,dim_disaggs!B:C,2,FALSE))</f>
        <v>Qbz6SrpmJ1y</v>
      </c>
      <c r="AS2027" s="72"/>
      <c r="AT2027" s="66"/>
      <c r="AU2027" s="72" t="s">
        <v>755</v>
      </c>
      <c r="AV2027" s="73" t="s">
        <v>755</v>
      </c>
      <c r="AW2027" s="66" t="s">
        <v>755</v>
      </c>
      <c r="AX2027" s="66" t="s">
        <v>755</v>
      </c>
      <c r="AY2027" s="20"/>
      <c r="AZ2027" s="20"/>
      <c r="BA2027" s="105" t="str">
        <f t="shared" si="288"/>
        <v/>
      </c>
      <c r="BB2027" s="20" t="str">
        <f t="shared" si="289"/>
        <v/>
      </c>
      <c r="BC2027" s="20"/>
      <c r="BD2027" s="20"/>
      <c r="BE2027" s="75" t="s">
        <v>755</v>
      </c>
      <c r="BF2027" s="73" t="s">
        <v>755</v>
      </c>
      <c r="BG2027" s="55" t="s">
        <v>755</v>
      </c>
      <c r="BH2027" s="76" t="s">
        <v>755</v>
      </c>
      <c r="BI2027" s="20" t="s">
        <v>755</v>
      </c>
      <c r="BJ2027" s="20" t="s">
        <v>755</v>
      </c>
      <c r="BK2027" s="55" t="s">
        <v>755</v>
      </c>
      <c r="BL2027" s="71" t="s">
        <v>755</v>
      </c>
      <c r="BM2027" s="77" t="s">
        <v>755</v>
      </c>
      <c r="BN2027" s="78" t="s">
        <v>755</v>
      </c>
      <c r="BO2027" s="77" t="s">
        <v>755</v>
      </c>
      <c r="BP2027" s="78" t="s">
        <v>755</v>
      </c>
    </row>
    <row r="2028" spans="1:68" s="9" customFormat="1" x14ac:dyDescent="0.2">
      <c r="A2028" s="20" t="s">
        <v>95</v>
      </c>
      <c r="B2028" s="20" t="s">
        <v>1955</v>
      </c>
      <c r="C2028" s="20" t="s">
        <v>257</v>
      </c>
      <c r="D2028" s="20" t="s">
        <v>164</v>
      </c>
      <c r="E2028" s="20" t="s">
        <v>78</v>
      </c>
      <c r="F2028" s="20" t="s">
        <v>135</v>
      </c>
      <c r="G2028" s="20" t="s">
        <v>20086</v>
      </c>
      <c r="H2028" s="20" t="s">
        <v>135</v>
      </c>
      <c r="I2028" s="19">
        <f t="shared" si="290"/>
        <v>23</v>
      </c>
      <c r="J2028" s="20" t="s">
        <v>755</v>
      </c>
      <c r="K2028" s="20" t="s">
        <v>2265</v>
      </c>
      <c r="L2028" s="95" t="str">
        <f>IF(M2028&lt;&gt;"",IF(NOT(ISNA(INDEX(cc!B:B,MATCH(M2028,cc!A:A,0)))),INDEX(cc!B:B,MATCH(M2028,cc!A:A,0)),"0"),"")</f>
        <v>Age (&lt;5 - 20+, 4) and Sex</v>
      </c>
      <c r="M2028" s="97" t="s">
        <v>4046</v>
      </c>
      <c r="N2028" s="28" t="str">
        <f t="shared" si="291"/>
        <v/>
      </c>
      <c r="O2028" s="19" t="str">
        <f t="shared" si="284"/>
        <v>TX_RET (D, TA, Age/Sex): Total Initiated ART in 12 mo.</v>
      </c>
      <c r="P2028" s="19" t="str">
        <f t="shared" si="285"/>
        <v>TX_RET (D, TA, Age/Sex): Total Initiated ART in 12 mo.</v>
      </c>
      <c r="Q2028" s="19" t="str">
        <f t="shared" si="292"/>
        <v>TX_RET (D, TA, Age/Sex)</v>
      </c>
      <c r="R2028" s="19" t="str">
        <f t="shared" si="286"/>
        <v>TX_RET_D_TA_Age_Sex</v>
      </c>
      <c r="S2028" s="19" t="str">
        <f t="shared" si="287"/>
        <v>TX_RET_D_TA_Age_Sex_</v>
      </c>
      <c r="T2028" s="19" t="b">
        <f>NOT(ISNA(VLOOKUP(B2028,dbcodes!A:B,2,FALSE)))</f>
        <v>1</v>
      </c>
      <c r="U2028" s="19" t="str">
        <f>IF(ISNA(VLOOKUP(B2028,dbcodes!A:B,2,FALSE)),des!R1653,VLOOKUP(B2028,dbcodes!A:B,2,FALSE))</f>
        <v>TX_RET_D_TA_Age_Sex</v>
      </c>
      <c r="V2028" s="20"/>
      <c r="W2028" s="107" t="str">
        <f>IF(ISNA(VLOOKUP(C2028,descriptions!A:B,2,FALSE)),des!V1653,IF(G2028=" TARGET","Target ","")&amp;VLOOKUP(C2028,descriptions!A:B,2,FALSE))</f>
        <v>Percentage of adults and children known to be on treatment 12 months after initiation of antiretroviral therapy (Note: reporting 24 and 36 months is recommended, but optional)</v>
      </c>
      <c r="X2028" s="20" t="s">
        <v>4</v>
      </c>
      <c r="Y2028" s="20" t="s">
        <v>831</v>
      </c>
      <c r="Z2028" s="20" t="s">
        <v>836</v>
      </c>
      <c r="AA2028" s="20" t="s">
        <v>102</v>
      </c>
      <c r="AB2028" s="20" t="s">
        <v>755</v>
      </c>
      <c r="AC2028" s="19" t="str">
        <f>IF(AB2028&lt;&gt;"",IF(NOT(ISNA(INDEX(os!A:A,MATCH(AB2028,os!B:B,0)))),INDEX(os!A:A,MATCH(AB2028,os!B:B,0)),"0"),"")</f>
        <v/>
      </c>
      <c r="AD2028" s="20" t="s">
        <v>830</v>
      </c>
      <c r="AE2028" s="20"/>
      <c r="AF2028" s="20"/>
      <c r="AG2028" s="20"/>
      <c r="AH2028" s="93" t="str">
        <f>IF(NOT(ISNA(VLOOKUP(B:B,ResultsTargets!A:A,1,0))),"TRUE","")</f>
        <v/>
      </c>
      <c r="AI2028" s="19" t="str">
        <f>IF(ISNA(VLOOKUP(C2028,dim_techarea!A:B,2,FALSE)),"",VLOOKUP(C2028,dim_techarea!A:B,2,FALSE))</f>
        <v>TX_RET</v>
      </c>
      <c r="AJ2028" s="19" t="str">
        <f>IF(ISNA(VLOOKUP(AI2028,dim_techarea!B:C,2,FALSE)),"",VLOOKUP(AI2028,dim_techarea!B:C,2,FALSE))</f>
        <v>tyRMEUpIwKi</v>
      </c>
      <c r="AK2028" s="19" t="str">
        <f>IF(ISNA(VLOOKUP(TRIM(G2028),dim_targetsresults!A:B,2,FALSE)),"",VLOOKUP(TRIM(G2028),dim_targetsresults!A:C,2,FALSE))</f>
        <v>MER Results</v>
      </c>
      <c r="AL2028" s="19" t="str">
        <f>IF(ISNA(VLOOKUP(AK2028,dim_targetsresults!B:C,2,FALSE)),"",VLOOKUP(AK2028,dim_targetsresults!B:C,2,FALSE))</f>
        <v>Jh0jDM5yQ2E</v>
      </c>
      <c r="AM2028" s="19" t="str">
        <f>IF(ISNA(VLOOKUP(TRIM(D2028),dim_numeratordenominator!A:B,2,FALSE)),"",VLOOKUP(TRIM(D2028),dim_numeratordenominator!A:C,2,FALSE))</f>
        <v>Denominator</v>
      </c>
      <c r="AN2028" s="19" t="str">
        <f>IF(ISNA(VLOOKUP(AM2028,dim_numeratordenominator!B:C,2,FALSE)),"",VLOOKUP(AM2028,dim_numeratordenominator!B:C,2,FALSE))</f>
        <v>QpNj0nSuEhD</v>
      </c>
      <c r="AO2028" s="19" t="str">
        <f>IF(ISNA(VLOOKUP(TRIM(E2028),dim_supporttype!A:B,2,FALSE)),"",VLOOKUP(TRIM(E2028),dim_supporttype!A:C,2,FALSE))</f>
        <v>TA</v>
      </c>
      <c r="AP2028" s="19" t="str">
        <f>IF(ISNA(VLOOKUP(AO2028,dim_supporttype!B:C,2,FALSE)),"",VLOOKUP(AO2028,dim_supporttype!B:C,2,FALSE))</f>
        <v>cRAGKdWIDn4</v>
      </c>
      <c r="AQ2028" s="19" t="str">
        <f>IF(ISNA(VLOOKUP(TRIM(F2028),dim_disaggs!A:B,2,FALSE)),"No Disagg",VLOOKUP(TRIM(F2028),dim_disaggs!A:B,2,FALSE))</f>
        <v>Age/Sex</v>
      </c>
      <c r="AR2028" s="19" t="str">
        <f>IF(ISNA(VLOOKUP(AQ2028,dim_disaggs!B:C,2,FALSE)),"",VLOOKUP(AQ2028,dim_disaggs!B:C,2,FALSE))</f>
        <v>Qbz6SrpmJ1y</v>
      </c>
      <c r="AS2028" s="72"/>
      <c r="AT2028" s="66"/>
      <c r="AU2028" s="72" t="s">
        <v>755</v>
      </c>
      <c r="AV2028" s="73" t="s">
        <v>755</v>
      </c>
      <c r="AW2028" s="66" t="s">
        <v>755</v>
      </c>
      <c r="AX2028" s="66" t="s">
        <v>755</v>
      </c>
      <c r="AY2028" s="20"/>
      <c r="AZ2028" s="20"/>
      <c r="BA2028" s="105" t="str">
        <f t="shared" si="288"/>
        <v/>
      </c>
      <c r="BB2028" s="20" t="str">
        <f t="shared" si="289"/>
        <v/>
      </c>
      <c r="BC2028" s="20"/>
      <c r="BD2028" s="20"/>
      <c r="BE2028" s="75" t="s">
        <v>755</v>
      </c>
      <c r="BF2028" s="73" t="s">
        <v>755</v>
      </c>
      <c r="BG2028" s="55" t="s">
        <v>755</v>
      </c>
      <c r="BH2028" s="76" t="s">
        <v>755</v>
      </c>
      <c r="BI2028" s="20" t="s">
        <v>755</v>
      </c>
      <c r="BJ2028" s="20" t="s">
        <v>755</v>
      </c>
      <c r="BK2028" s="55" t="s">
        <v>755</v>
      </c>
      <c r="BL2028" s="71" t="s">
        <v>755</v>
      </c>
      <c r="BM2028" s="77" t="s">
        <v>755</v>
      </c>
      <c r="BN2028" s="78" t="s">
        <v>755</v>
      </c>
      <c r="BO2028" s="77" t="s">
        <v>755</v>
      </c>
      <c r="BP2028" s="78" t="s">
        <v>755</v>
      </c>
    </row>
    <row r="2029" spans="1:68" s="9" customFormat="1" x14ac:dyDescent="0.2">
      <c r="A2029" s="20" t="s">
        <v>95</v>
      </c>
      <c r="B2029" s="20" t="s">
        <v>572</v>
      </c>
      <c r="C2029" s="20" t="s">
        <v>257</v>
      </c>
      <c r="D2029" s="20" t="s">
        <v>164</v>
      </c>
      <c r="E2029" s="20" t="s">
        <v>77</v>
      </c>
      <c r="F2029" s="20" t="s">
        <v>88</v>
      </c>
      <c r="G2029" s="20" t="s">
        <v>20086</v>
      </c>
      <c r="H2029" s="20" t="s">
        <v>89</v>
      </c>
      <c r="I2029" s="19">
        <f t="shared" si="290"/>
        <v>27</v>
      </c>
      <c r="J2029" s="20" t="s">
        <v>755</v>
      </c>
      <c r="K2029" s="20" t="s">
        <v>2265</v>
      </c>
      <c r="L2029" s="95" t="str">
        <f>IF(M2029&lt;&gt;"",IF(NOT(ISNA(INDEX(cc!B:B,MATCH(M2029,cc!A:A,0)))),INDEX(cc!B:B,MATCH(M2029,cc!A:A,0)),"0"),"")</f>
        <v>Age (10-50+, 5) and Sex</v>
      </c>
      <c r="M2029" s="97" t="s">
        <v>110</v>
      </c>
      <c r="N2029" s="28" t="str">
        <f t="shared" si="291"/>
        <v/>
      </c>
      <c r="O2029" s="19" t="str">
        <f t="shared" si="284"/>
        <v>TX_RET (D, DSD, AgeAboveTen/Sex): Total Initiated ART in 12 mo.</v>
      </c>
      <c r="P2029" s="19" t="str">
        <f t="shared" si="285"/>
        <v>TX_RET (D, DSD, AgeAboveTen/Sex): Total Initiated ART in 12 mo.</v>
      </c>
      <c r="Q2029" s="19" t="str">
        <f t="shared" si="292"/>
        <v>TX_RET (D, DSD, Age&gt;10/Sex)</v>
      </c>
      <c r="R2029" s="19" t="str">
        <f t="shared" si="286"/>
        <v>TX_RET_D_DSD_Agegt10_Sex</v>
      </c>
      <c r="S2029" s="19" t="str">
        <f t="shared" si="287"/>
        <v>TX_RET_D_DSD_Agegt10_Sex_</v>
      </c>
      <c r="T2029" s="19" t="b">
        <f>NOT(ISNA(VLOOKUP(B2029,dbcodes!A:B,2,FALSE)))</f>
        <v>1</v>
      </c>
      <c r="U2029" s="19" t="str">
        <f>IF(ISNA(VLOOKUP(B2029,dbcodes!A:B,2,FALSE)),des!R1654,VLOOKUP(B2029,dbcodes!A:B,2,FALSE))</f>
        <v>TX_RET_D_DSD_Agegt10_Sex</v>
      </c>
      <c r="V2029" s="20"/>
      <c r="W2029" s="107" t="str">
        <f>IF(ISNA(VLOOKUP(C2029,descriptions!A:B,2,FALSE)),des!V1654,IF(G2029=" TARGET","Target ","")&amp;VLOOKUP(C2029,descriptions!A:B,2,FALSE))</f>
        <v>Percentage of adults and children known to be on treatment 12 months after initiation of antiretroviral therapy (Note: reporting 24 and 36 months is recommended, but optional)</v>
      </c>
      <c r="X2029" s="20" t="s">
        <v>4</v>
      </c>
      <c r="Y2029" s="20" t="s">
        <v>831</v>
      </c>
      <c r="Z2029" s="20" t="s">
        <v>836</v>
      </c>
      <c r="AA2029" s="20" t="s">
        <v>102</v>
      </c>
      <c r="AB2029" s="20" t="s">
        <v>755</v>
      </c>
      <c r="AC2029" s="19" t="str">
        <f>IF(AB2029&lt;&gt;"",IF(NOT(ISNA(INDEX(os!A:A,MATCH(AB2029,os!B:B,0)))),INDEX(os!A:A,MATCH(AB2029,os!B:B,0)),"0"),"")</f>
        <v/>
      </c>
      <c r="AD2029" s="20" t="s">
        <v>830</v>
      </c>
      <c r="AE2029" s="20"/>
      <c r="AF2029" s="20"/>
      <c r="AG2029" s="20"/>
      <c r="AH2029" s="93" t="str">
        <f>IF(NOT(ISNA(VLOOKUP(B:B,ResultsTargets!A:A,1,0))),"TRUE","")</f>
        <v/>
      </c>
      <c r="AI2029" s="19" t="str">
        <f>IF(ISNA(VLOOKUP(C2029,dim_techarea!A:B,2,FALSE)),"",VLOOKUP(C2029,dim_techarea!A:B,2,FALSE))</f>
        <v>TX_RET</v>
      </c>
      <c r="AJ2029" s="19" t="str">
        <f>IF(ISNA(VLOOKUP(AI2029,dim_techarea!B:C,2,FALSE)),"",VLOOKUP(AI2029,dim_techarea!B:C,2,FALSE))</f>
        <v>tyRMEUpIwKi</v>
      </c>
      <c r="AK2029" s="19" t="str">
        <f>IF(ISNA(VLOOKUP(TRIM(G2029),dim_targetsresults!A:B,2,FALSE)),"",VLOOKUP(TRIM(G2029),dim_targetsresults!A:C,2,FALSE))</f>
        <v>MER Results</v>
      </c>
      <c r="AL2029" s="19" t="str">
        <f>IF(ISNA(VLOOKUP(AK2029,dim_targetsresults!B:C,2,FALSE)),"",VLOOKUP(AK2029,dim_targetsresults!B:C,2,FALSE))</f>
        <v>Jh0jDM5yQ2E</v>
      </c>
      <c r="AM2029" s="19" t="str">
        <f>IF(ISNA(VLOOKUP(TRIM(D2029),dim_numeratordenominator!A:B,2,FALSE)),"",VLOOKUP(TRIM(D2029),dim_numeratordenominator!A:C,2,FALSE))</f>
        <v>Denominator</v>
      </c>
      <c r="AN2029" s="19" t="str">
        <f>IF(ISNA(VLOOKUP(AM2029,dim_numeratordenominator!B:C,2,FALSE)),"",VLOOKUP(AM2029,dim_numeratordenominator!B:C,2,FALSE))</f>
        <v>QpNj0nSuEhD</v>
      </c>
      <c r="AO2029" s="19" t="str">
        <f>IF(ISNA(VLOOKUP(TRIM(E2029),dim_supporttype!A:B,2,FALSE)),"",VLOOKUP(TRIM(E2029),dim_supporttype!A:C,2,FALSE))</f>
        <v>DSD</v>
      </c>
      <c r="AP2029" s="19" t="str">
        <f>IF(ISNA(VLOOKUP(AO2029,dim_supporttype!B:C,2,FALSE)),"",VLOOKUP(AO2029,dim_supporttype!B:C,2,FALSE))</f>
        <v>iM13vdNLWKb</v>
      </c>
      <c r="AQ2029" s="19" t="str">
        <f>IF(ISNA(VLOOKUP(TRIM(F2029),dim_disaggs!A:B,2,FALSE)),"No Disagg",VLOOKUP(TRIM(F2029),dim_disaggs!A:B,2,FALSE))</f>
        <v>AgeAboveTen/Sex</v>
      </c>
      <c r="AR2029" s="19" t="str">
        <f>IF(ISNA(VLOOKUP(AQ2029,dim_disaggs!B:C,2,FALSE)),"",VLOOKUP(AQ2029,dim_disaggs!B:C,2,FALSE))</f>
        <v>TUFwLYVsbxA</v>
      </c>
      <c r="AS2029" s="72"/>
      <c r="AT2029" s="66"/>
      <c r="AU2029" s="72" t="s">
        <v>755</v>
      </c>
      <c r="AV2029" s="73" t="s">
        <v>755</v>
      </c>
      <c r="AW2029" s="66" t="s">
        <v>755</v>
      </c>
      <c r="AX2029" s="66" t="s">
        <v>755</v>
      </c>
      <c r="AY2029" s="20"/>
      <c r="AZ2029" s="20"/>
      <c r="BA2029" s="105" t="str">
        <f t="shared" si="288"/>
        <v/>
      </c>
      <c r="BB2029" s="20" t="str">
        <f t="shared" si="289"/>
        <v/>
      </c>
      <c r="BC2029" s="20"/>
      <c r="BD2029" s="20"/>
      <c r="BE2029" s="75" t="s">
        <v>755</v>
      </c>
      <c r="BF2029" s="73" t="s">
        <v>755</v>
      </c>
      <c r="BG2029" s="55" t="s">
        <v>755</v>
      </c>
      <c r="BH2029" s="76" t="s">
        <v>755</v>
      </c>
      <c r="BI2029" s="20" t="s">
        <v>755</v>
      </c>
      <c r="BJ2029" s="20" t="s">
        <v>755</v>
      </c>
      <c r="BK2029" s="55" t="s">
        <v>755</v>
      </c>
      <c r="BL2029" s="71" t="s">
        <v>755</v>
      </c>
      <c r="BM2029" s="77" t="s">
        <v>755</v>
      </c>
      <c r="BN2029" s="78" t="s">
        <v>755</v>
      </c>
      <c r="BO2029" s="77" t="s">
        <v>755</v>
      </c>
      <c r="BP2029" s="78" t="s">
        <v>755</v>
      </c>
    </row>
    <row r="2030" spans="1:68" s="9" customFormat="1" x14ac:dyDescent="0.2">
      <c r="A2030" s="20" t="s">
        <v>95</v>
      </c>
      <c r="B2030" s="20" t="s">
        <v>574</v>
      </c>
      <c r="C2030" s="20" t="s">
        <v>257</v>
      </c>
      <c r="D2030" s="20" t="s">
        <v>164</v>
      </c>
      <c r="E2030" s="20" t="s">
        <v>78</v>
      </c>
      <c r="F2030" s="20" t="s">
        <v>88</v>
      </c>
      <c r="G2030" s="20" t="s">
        <v>20086</v>
      </c>
      <c r="H2030" s="20" t="s">
        <v>89</v>
      </c>
      <c r="I2030" s="19">
        <f t="shared" si="290"/>
        <v>26</v>
      </c>
      <c r="J2030" s="20" t="s">
        <v>755</v>
      </c>
      <c r="K2030" s="20" t="s">
        <v>2265</v>
      </c>
      <c r="L2030" s="95" t="str">
        <f>IF(M2030&lt;&gt;"",IF(NOT(ISNA(INDEX(cc!B:B,MATCH(M2030,cc!A:A,0)))),INDEX(cc!B:B,MATCH(M2030,cc!A:A,0)),"0"),"")</f>
        <v>Age (10-50+, 5) and Sex</v>
      </c>
      <c r="M2030" s="97" t="s">
        <v>110</v>
      </c>
      <c r="N2030" s="28" t="str">
        <f t="shared" si="291"/>
        <v/>
      </c>
      <c r="O2030" s="19" t="str">
        <f t="shared" si="284"/>
        <v>TX_RET (D, TA, AgeAboveTen/Sex): Total Initiated ART in 12 mo.</v>
      </c>
      <c r="P2030" s="19" t="str">
        <f t="shared" si="285"/>
        <v>TX_RET (D, TA, AgeAboveTen/Sex): Total Initiated ART in 12 mo.</v>
      </c>
      <c r="Q2030" s="19" t="str">
        <f t="shared" si="292"/>
        <v>TX_RET (D, TA, Age&gt;10/Sex)</v>
      </c>
      <c r="R2030" s="19" t="str">
        <f t="shared" si="286"/>
        <v>TX_RET_D_TA_Agegt10_Sex</v>
      </c>
      <c r="S2030" s="19" t="str">
        <f t="shared" si="287"/>
        <v>TX_RET_D_TA_Agegt10_Sex_</v>
      </c>
      <c r="T2030" s="19" t="b">
        <f>NOT(ISNA(VLOOKUP(B2030,dbcodes!A:B,2,FALSE)))</f>
        <v>1</v>
      </c>
      <c r="U2030" s="19" t="str">
        <f>IF(ISNA(VLOOKUP(B2030,dbcodes!A:B,2,FALSE)),des!R1655,VLOOKUP(B2030,dbcodes!A:B,2,FALSE))</f>
        <v>TX_RET_D_TA_Agegt10_Sex</v>
      </c>
      <c r="V2030" s="20"/>
      <c r="W2030" s="107" t="str">
        <f>IF(ISNA(VLOOKUP(C2030,descriptions!A:B,2,FALSE)),des!V1655,IF(G2030=" TARGET","Target ","")&amp;VLOOKUP(C2030,descriptions!A:B,2,FALSE))</f>
        <v>Percentage of adults and children known to be on treatment 12 months after initiation of antiretroviral therapy (Note: reporting 24 and 36 months is recommended, but optional)</v>
      </c>
      <c r="X2030" s="20" t="s">
        <v>4</v>
      </c>
      <c r="Y2030" s="20" t="s">
        <v>831</v>
      </c>
      <c r="Z2030" s="20" t="s">
        <v>836</v>
      </c>
      <c r="AA2030" s="20" t="s">
        <v>102</v>
      </c>
      <c r="AB2030" s="20" t="s">
        <v>755</v>
      </c>
      <c r="AC2030" s="19" t="str">
        <f>IF(AB2030&lt;&gt;"",IF(NOT(ISNA(INDEX(os!A:A,MATCH(AB2030,os!B:B,0)))),INDEX(os!A:A,MATCH(AB2030,os!B:B,0)),"0"),"")</f>
        <v/>
      </c>
      <c r="AD2030" s="20" t="s">
        <v>830</v>
      </c>
      <c r="AE2030" s="20"/>
      <c r="AF2030" s="20"/>
      <c r="AG2030" s="20"/>
      <c r="AH2030" s="93" t="str">
        <f>IF(NOT(ISNA(VLOOKUP(B:B,ResultsTargets!A:A,1,0))),"TRUE","")</f>
        <v/>
      </c>
      <c r="AI2030" s="19" t="str">
        <f>IF(ISNA(VLOOKUP(C2030,dim_techarea!A:B,2,FALSE)),"",VLOOKUP(C2030,dim_techarea!A:B,2,FALSE))</f>
        <v>TX_RET</v>
      </c>
      <c r="AJ2030" s="19" t="str">
        <f>IF(ISNA(VLOOKUP(AI2030,dim_techarea!B:C,2,FALSE)),"",VLOOKUP(AI2030,dim_techarea!B:C,2,FALSE))</f>
        <v>tyRMEUpIwKi</v>
      </c>
      <c r="AK2030" s="19" t="str">
        <f>IF(ISNA(VLOOKUP(TRIM(G2030),dim_targetsresults!A:B,2,FALSE)),"",VLOOKUP(TRIM(G2030),dim_targetsresults!A:C,2,FALSE))</f>
        <v>MER Results</v>
      </c>
      <c r="AL2030" s="19" t="str">
        <f>IF(ISNA(VLOOKUP(AK2030,dim_targetsresults!B:C,2,FALSE)),"",VLOOKUP(AK2030,dim_targetsresults!B:C,2,FALSE))</f>
        <v>Jh0jDM5yQ2E</v>
      </c>
      <c r="AM2030" s="19" t="str">
        <f>IF(ISNA(VLOOKUP(TRIM(D2030),dim_numeratordenominator!A:B,2,FALSE)),"",VLOOKUP(TRIM(D2030),dim_numeratordenominator!A:C,2,FALSE))</f>
        <v>Denominator</v>
      </c>
      <c r="AN2030" s="19" t="str">
        <f>IF(ISNA(VLOOKUP(AM2030,dim_numeratordenominator!B:C,2,FALSE)),"",VLOOKUP(AM2030,dim_numeratordenominator!B:C,2,FALSE))</f>
        <v>QpNj0nSuEhD</v>
      </c>
      <c r="AO2030" s="19" t="str">
        <f>IF(ISNA(VLOOKUP(TRIM(E2030),dim_supporttype!A:B,2,FALSE)),"",VLOOKUP(TRIM(E2030),dim_supporttype!A:C,2,FALSE))</f>
        <v>TA</v>
      </c>
      <c r="AP2030" s="19" t="str">
        <f>IF(ISNA(VLOOKUP(AO2030,dim_supporttype!B:C,2,FALSE)),"",VLOOKUP(AO2030,dim_supporttype!B:C,2,FALSE))</f>
        <v>cRAGKdWIDn4</v>
      </c>
      <c r="AQ2030" s="19" t="str">
        <f>IF(ISNA(VLOOKUP(TRIM(F2030),dim_disaggs!A:B,2,FALSE)),"No Disagg",VLOOKUP(TRIM(F2030),dim_disaggs!A:B,2,FALSE))</f>
        <v>AgeAboveTen/Sex</v>
      </c>
      <c r="AR2030" s="19" t="str">
        <f>IF(ISNA(VLOOKUP(AQ2030,dim_disaggs!B:C,2,FALSE)),"",VLOOKUP(AQ2030,dim_disaggs!B:C,2,FALSE))</f>
        <v>TUFwLYVsbxA</v>
      </c>
      <c r="AS2030" s="72"/>
      <c r="AT2030" s="66"/>
      <c r="AU2030" s="72" t="s">
        <v>755</v>
      </c>
      <c r="AV2030" s="73" t="s">
        <v>755</v>
      </c>
      <c r="AW2030" s="66" t="s">
        <v>755</v>
      </c>
      <c r="AX2030" s="66" t="s">
        <v>755</v>
      </c>
      <c r="AY2030" s="20"/>
      <c r="AZ2030" s="20"/>
      <c r="BA2030" s="105" t="str">
        <f t="shared" si="288"/>
        <v/>
      </c>
      <c r="BB2030" s="20" t="str">
        <f t="shared" si="289"/>
        <v/>
      </c>
      <c r="BC2030" s="20"/>
      <c r="BD2030" s="20"/>
      <c r="BE2030" s="75" t="s">
        <v>755</v>
      </c>
      <c r="BF2030" s="73" t="s">
        <v>755</v>
      </c>
      <c r="BG2030" s="55" t="s">
        <v>755</v>
      </c>
      <c r="BH2030" s="76" t="s">
        <v>755</v>
      </c>
      <c r="BI2030" s="20" t="s">
        <v>755</v>
      </c>
      <c r="BJ2030" s="20" t="s">
        <v>755</v>
      </c>
      <c r="BK2030" s="55" t="s">
        <v>755</v>
      </c>
      <c r="BL2030" s="71" t="s">
        <v>755</v>
      </c>
      <c r="BM2030" s="77" t="s">
        <v>755</v>
      </c>
      <c r="BN2030" s="78" t="s">
        <v>755</v>
      </c>
      <c r="BO2030" s="77" t="s">
        <v>755</v>
      </c>
      <c r="BP2030" s="78" t="s">
        <v>755</v>
      </c>
    </row>
    <row r="2031" spans="1:68" s="9" customFormat="1" x14ac:dyDescent="0.2">
      <c r="A2031" s="20" t="s">
        <v>95</v>
      </c>
      <c r="B2031" s="20" t="s">
        <v>571</v>
      </c>
      <c r="C2031" s="20" t="s">
        <v>257</v>
      </c>
      <c r="D2031" s="20" t="s">
        <v>164</v>
      </c>
      <c r="E2031" s="20" t="s">
        <v>77</v>
      </c>
      <c r="F2031" s="20" t="s">
        <v>85</v>
      </c>
      <c r="G2031" s="20" t="s">
        <v>20086</v>
      </c>
      <c r="H2031" s="20" t="s">
        <v>86</v>
      </c>
      <c r="I2031" s="19">
        <f t="shared" si="290"/>
        <v>23</v>
      </c>
      <c r="J2031" s="20" t="s">
        <v>755</v>
      </c>
      <c r="K2031" s="20" t="s">
        <v>2265</v>
      </c>
      <c r="L2031" s="95" t="str">
        <f>IF(M2031&lt;&gt;"",IF(NOT(ISNA(INDEX(cc!B:B,MATCH(M2031,cc!A:A,0)))),INDEX(cc!B:B,MATCH(M2031,cc!A:A,0)),"0"),"")</f>
        <v>Age (&lt;1-9, 2)</v>
      </c>
      <c r="M2031" s="97" t="s">
        <v>109</v>
      </c>
      <c r="N2031" s="28" t="str">
        <f t="shared" si="291"/>
        <v/>
      </c>
      <c r="O2031" s="19" t="str">
        <f t="shared" si="284"/>
        <v>TX_RET (D, DSD, AgeLessThanTen): Total Initiated ART in 12 mo.</v>
      </c>
      <c r="P2031" s="19" t="str">
        <f t="shared" si="285"/>
        <v>TX_RET (D, DSD, AgeLessThanTen): Total Initiated ART in 12 mo.</v>
      </c>
      <c r="Q2031" s="19" t="str">
        <f t="shared" si="292"/>
        <v>TX_RET (D, DSD, Age&lt;10)</v>
      </c>
      <c r="R2031" s="19" t="str">
        <f t="shared" si="286"/>
        <v>TX_RET_D_DSD_Agelt10</v>
      </c>
      <c r="S2031" s="19" t="str">
        <f t="shared" si="287"/>
        <v>TX_RET_D_DSD_Agelt10_</v>
      </c>
      <c r="T2031" s="19" t="b">
        <f>NOT(ISNA(VLOOKUP(B2031,dbcodes!A:B,2,FALSE)))</f>
        <v>1</v>
      </c>
      <c r="U2031" s="19" t="str">
        <f>IF(ISNA(VLOOKUP(B2031,dbcodes!A:B,2,FALSE)),des!R1656,VLOOKUP(B2031,dbcodes!A:B,2,FALSE))</f>
        <v>TX_RET_D_DSD_Agelt10</v>
      </c>
      <c r="V2031" s="20"/>
      <c r="W2031" s="107" t="str">
        <f>IF(ISNA(VLOOKUP(C2031,descriptions!A:B,2,FALSE)),des!V1656,IF(G2031=" TARGET","Target ","")&amp;VLOOKUP(C2031,descriptions!A:B,2,FALSE))</f>
        <v>Percentage of adults and children known to be on treatment 12 months after initiation of antiretroviral therapy (Note: reporting 24 and 36 months is recommended, but optional)</v>
      </c>
      <c r="X2031" s="20" t="s">
        <v>4</v>
      </c>
      <c r="Y2031" s="20" t="s">
        <v>831</v>
      </c>
      <c r="Z2031" s="20" t="s">
        <v>836</v>
      </c>
      <c r="AA2031" s="20" t="s">
        <v>102</v>
      </c>
      <c r="AB2031" s="20" t="s">
        <v>755</v>
      </c>
      <c r="AC2031" s="19" t="str">
        <f>IF(AB2031&lt;&gt;"",IF(NOT(ISNA(INDEX(os!A:A,MATCH(AB2031,os!B:B,0)))),INDEX(os!A:A,MATCH(AB2031,os!B:B,0)),"0"),"")</f>
        <v/>
      </c>
      <c r="AD2031" s="20" t="s">
        <v>830</v>
      </c>
      <c r="AE2031" s="20"/>
      <c r="AF2031" s="20"/>
      <c r="AG2031" s="20"/>
      <c r="AH2031" s="93" t="str">
        <f>IF(NOT(ISNA(VLOOKUP(B:B,ResultsTargets!A:A,1,0))),"TRUE","")</f>
        <v/>
      </c>
      <c r="AI2031" s="19" t="str">
        <f>IF(ISNA(VLOOKUP(C2031,dim_techarea!A:B,2,FALSE)),"",VLOOKUP(C2031,dim_techarea!A:B,2,FALSE))</f>
        <v>TX_RET</v>
      </c>
      <c r="AJ2031" s="19" t="str">
        <f>IF(ISNA(VLOOKUP(AI2031,dim_techarea!B:C,2,FALSE)),"",VLOOKUP(AI2031,dim_techarea!B:C,2,FALSE))</f>
        <v>tyRMEUpIwKi</v>
      </c>
      <c r="AK2031" s="19" t="str">
        <f>IF(ISNA(VLOOKUP(TRIM(G2031),dim_targetsresults!A:B,2,FALSE)),"",VLOOKUP(TRIM(G2031),dim_targetsresults!A:C,2,FALSE))</f>
        <v>MER Results</v>
      </c>
      <c r="AL2031" s="19" t="str">
        <f>IF(ISNA(VLOOKUP(AK2031,dim_targetsresults!B:C,2,FALSE)),"",VLOOKUP(AK2031,dim_targetsresults!B:C,2,FALSE))</f>
        <v>Jh0jDM5yQ2E</v>
      </c>
      <c r="AM2031" s="19" t="str">
        <f>IF(ISNA(VLOOKUP(TRIM(D2031),dim_numeratordenominator!A:B,2,FALSE)),"",VLOOKUP(TRIM(D2031),dim_numeratordenominator!A:C,2,FALSE))</f>
        <v>Denominator</v>
      </c>
      <c r="AN2031" s="19" t="str">
        <f>IF(ISNA(VLOOKUP(AM2031,dim_numeratordenominator!B:C,2,FALSE)),"",VLOOKUP(AM2031,dim_numeratordenominator!B:C,2,FALSE))</f>
        <v>QpNj0nSuEhD</v>
      </c>
      <c r="AO2031" s="19" t="str">
        <f>IF(ISNA(VLOOKUP(TRIM(E2031),dim_supporttype!A:B,2,FALSE)),"",VLOOKUP(TRIM(E2031),dim_supporttype!A:C,2,FALSE))</f>
        <v>DSD</v>
      </c>
      <c r="AP2031" s="19" t="str">
        <f>IF(ISNA(VLOOKUP(AO2031,dim_supporttype!B:C,2,FALSE)),"",VLOOKUP(AO2031,dim_supporttype!B:C,2,FALSE))</f>
        <v>iM13vdNLWKb</v>
      </c>
      <c r="AQ2031" s="19" t="str">
        <f>IF(ISNA(VLOOKUP(TRIM(F2031),dim_disaggs!A:B,2,FALSE)),"No Disagg",VLOOKUP(TRIM(F2031),dim_disaggs!A:B,2,FALSE))</f>
        <v>AgeLessThanTen</v>
      </c>
      <c r="AR2031" s="19" t="str">
        <f>IF(ISNA(VLOOKUP(AQ2031,dim_disaggs!B:C,2,FALSE)),"",VLOOKUP(AQ2031,dim_disaggs!B:C,2,FALSE))</f>
        <v>hzI8oJDwkrp</v>
      </c>
      <c r="AS2031" s="72"/>
      <c r="AT2031" s="66"/>
      <c r="AU2031" s="72" t="s">
        <v>755</v>
      </c>
      <c r="AV2031" s="73" t="s">
        <v>755</v>
      </c>
      <c r="AW2031" s="66" t="s">
        <v>755</v>
      </c>
      <c r="AX2031" s="66" t="s">
        <v>755</v>
      </c>
      <c r="AY2031" s="20"/>
      <c r="AZ2031" s="20"/>
      <c r="BA2031" s="105" t="str">
        <f t="shared" si="288"/>
        <v/>
      </c>
      <c r="BB2031" s="20" t="str">
        <f t="shared" si="289"/>
        <v/>
      </c>
      <c r="BC2031" s="20"/>
      <c r="BD2031" s="20"/>
      <c r="BE2031" s="75" t="s">
        <v>755</v>
      </c>
      <c r="BF2031" s="73" t="s">
        <v>755</v>
      </c>
      <c r="BG2031" s="55" t="s">
        <v>755</v>
      </c>
      <c r="BH2031" s="76" t="s">
        <v>755</v>
      </c>
      <c r="BI2031" s="20" t="s">
        <v>755</v>
      </c>
      <c r="BJ2031" s="20" t="s">
        <v>755</v>
      </c>
      <c r="BK2031" s="55" t="s">
        <v>755</v>
      </c>
      <c r="BL2031" s="71" t="s">
        <v>755</v>
      </c>
      <c r="BM2031" s="77" t="s">
        <v>755</v>
      </c>
      <c r="BN2031" s="78" t="s">
        <v>755</v>
      </c>
      <c r="BO2031" s="77" t="s">
        <v>755</v>
      </c>
      <c r="BP2031" s="78" t="s">
        <v>755</v>
      </c>
    </row>
    <row r="2032" spans="1:68" s="9" customFormat="1" x14ac:dyDescent="0.2">
      <c r="A2032" s="20" t="s">
        <v>95</v>
      </c>
      <c r="B2032" s="20" t="s">
        <v>573</v>
      </c>
      <c r="C2032" s="20" t="s">
        <v>257</v>
      </c>
      <c r="D2032" s="20" t="s">
        <v>164</v>
      </c>
      <c r="E2032" s="20" t="s">
        <v>78</v>
      </c>
      <c r="F2032" s="20" t="s">
        <v>85</v>
      </c>
      <c r="G2032" s="20" t="s">
        <v>20086</v>
      </c>
      <c r="H2032" s="20" t="s">
        <v>86</v>
      </c>
      <c r="I2032" s="19">
        <f t="shared" si="290"/>
        <v>22</v>
      </c>
      <c r="J2032" s="20" t="s">
        <v>755</v>
      </c>
      <c r="K2032" s="20" t="s">
        <v>2265</v>
      </c>
      <c r="L2032" s="95" t="str">
        <f>IF(M2032&lt;&gt;"",IF(NOT(ISNA(INDEX(cc!B:B,MATCH(M2032,cc!A:A,0)))),INDEX(cc!B:B,MATCH(M2032,cc!A:A,0)),"0"),"")</f>
        <v>Age (&lt;1-9, 2)</v>
      </c>
      <c r="M2032" s="97" t="s">
        <v>109</v>
      </c>
      <c r="N2032" s="28" t="str">
        <f t="shared" si="291"/>
        <v/>
      </c>
      <c r="O2032" s="19" t="str">
        <f t="shared" si="284"/>
        <v>TX_RET (D, TA, AgeLessThanTen): Total Initiated ART in 12 mo.</v>
      </c>
      <c r="P2032" s="19" t="str">
        <f t="shared" si="285"/>
        <v>TX_RET (D, TA, AgeLessThanTen): Total Initiated ART in 12 mo.</v>
      </c>
      <c r="Q2032" s="19" t="str">
        <f t="shared" si="292"/>
        <v>TX_RET (D, TA, Age&lt;10)</v>
      </c>
      <c r="R2032" s="19" t="str">
        <f t="shared" si="286"/>
        <v>TX_RET_D_TA_Agelt10</v>
      </c>
      <c r="S2032" s="19" t="str">
        <f t="shared" si="287"/>
        <v>TX_RET_D_TA_Agelt10_</v>
      </c>
      <c r="T2032" s="19" t="b">
        <f>NOT(ISNA(VLOOKUP(B2032,dbcodes!A:B,2,FALSE)))</f>
        <v>1</v>
      </c>
      <c r="U2032" s="19" t="str">
        <f>IF(ISNA(VLOOKUP(B2032,dbcodes!A:B,2,FALSE)),des!R1657,VLOOKUP(B2032,dbcodes!A:B,2,FALSE))</f>
        <v>TX_RET_D_TA_Agelt10</v>
      </c>
      <c r="V2032" s="20"/>
      <c r="W2032" s="107" t="str">
        <f>IF(ISNA(VLOOKUP(C2032,descriptions!A:B,2,FALSE)),des!V1657,IF(G2032=" TARGET","Target ","")&amp;VLOOKUP(C2032,descriptions!A:B,2,FALSE))</f>
        <v>Percentage of adults and children known to be on treatment 12 months after initiation of antiretroviral therapy (Note: reporting 24 and 36 months is recommended, but optional)</v>
      </c>
      <c r="X2032" s="20" t="s">
        <v>4</v>
      </c>
      <c r="Y2032" s="20" t="s">
        <v>831</v>
      </c>
      <c r="Z2032" s="20" t="s">
        <v>836</v>
      </c>
      <c r="AA2032" s="20" t="s">
        <v>102</v>
      </c>
      <c r="AB2032" s="20" t="s">
        <v>755</v>
      </c>
      <c r="AC2032" s="19" t="str">
        <f>IF(AB2032&lt;&gt;"",IF(NOT(ISNA(INDEX(os!A:A,MATCH(AB2032,os!B:B,0)))),INDEX(os!A:A,MATCH(AB2032,os!B:B,0)),"0"),"")</f>
        <v/>
      </c>
      <c r="AD2032" s="20" t="s">
        <v>830</v>
      </c>
      <c r="AE2032" s="20"/>
      <c r="AF2032" s="20"/>
      <c r="AG2032" s="20"/>
      <c r="AH2032" s="93" t="str">
        <f>IF(NOT(ISNA(VLOOKUP(B:B,ResultsTargets!A:A,1,0))),"TRUE","")</f>
        <v/>
      </c>
      <c r="AI2032" s="19" t="str">
        <f>IF(ISNA(VLOOKUP(C2032,dim_techarea!A:B,2,FALSE)),"",VLOOKUP(C2032,dim_techarea!A:B,2,FALSE))</f>
        <v>TX_RET</v>
      </c>
      <c r="AJ2032" s="19" t="str">
        <f>IF(ISNA(VLOOKUP(AI2032,dim_techarea!B:C,2,FALSE)),"",VLOOKUP(AI2032,dim_techarea!B:C,2,FALSE))</f>
        <v>tyRMEUpIwKi</v>
      </c>
      <c r="AK2032" s="19" t="str">
        <f>IF(ISNA(VLOOKUP(TRIM(G2032),dim_targetsresults!A:B,2,FALSE)),"",VLOOKUP(TRIM(G2032),dim_targetsresults!A:C,2,FALSE))</f>
        <v>MER Results</v>
      </c>
      <c r="AL2032" s="19" t="str">
        <f>IF(ISNA(VLOOKUP(AK2032,dim_targetsresults!B:C,2,FALSE)),"",VLOOKUP(AK2032,dim_targetsresults!B:C,2,FALSE))</f>
        <v>Jh0jDM5yQ2E</v>
      </c>
      <c r="AM2032" s="19" t="str">
        <f>IF(ISNA(VLOOKUP(TRIM(D2032),dim_numeratordenominator!A:B,2,FALSE)),"",VLOOKUP(TRIM(D2032),dim_numeratordenominator!A:C,2,FALSE))</f>
        <v>Denominator</v>
      </c>
      <c r="AN2032" s="19" t="str">
        <f>IF(ISNA(VLOOKUP(AM2032,dim_numeratordenominator!B:C,2,FALSE)),"",VLOOKUP(AM2032,dim_numeratordenominator!B:C,2,FALSE))</f>
        <v>QpNj0nSuEhD</v>
      </c>
      <c r="AO2032" s="19" t="str">
        <f>IF(ISNA(VLOOKUP(TRIM(E2032),dim_supporttype!A:B,2,FALSE)),"",VLOOKUP(TRIM(E2032),dim_supporttype!A:C,2,FALSE))</f>
        <v>TA</v>
      </c>
      <c r="AP2032" s="19" t="str">
        <f>IF(ISNA(VLOOKUP(AO2032,dim_supporttype!B:C,2,FALSE)),"",VLOOKUP(AO2032,dim_supporttype!B:C,2,FALSE))</f>
        <v>cRAGKdWIDn4</v>
      </c>
      <c r="AQ2032" s="19" t="str">
        <f>IF(ISNA(VLOOKUP(TRIM(F2032),dim_disaggs!A:B,2,FALSE)),"No Disagg",VLOOKUP(TRIM(F2032),dim_disaggs!A:B,2,FALSE))</f>
        <v>AgeLessThanTen</v>
      </c>
      <c r="AR2032" s="19" t="str">
        <f>IF(ISNA(VLOOKUP(AQ2032,dim_disaggs!B:C,2,FALSE)),"",VLOOKUP(AQ2032,dim_disaggs!B:C,2,FALSE))</f>
        <v>hzI8oJDwkrp</v>
      </c>
      <c r="AS2032" s="72"/>
      <c r="AT2032" s="66"/>
      <c r="AU2032" s="72" t="s">
        <v>755</v>
      </c>
      <c r="AV2032" s="73" t="s">
        <v>755</v>
      </c>
      <c r="AW2032" s="66" t="s">
        <v>755</v>
      </c>
      <c r="AX2032" s="66" t="s">
        <v>755</v>
      </c>
      <c r="AY2032" s="20"/>
      <c r="AZ2032" s="20"/>
      <c r="BA2032" s="105" t="str">
        <f t="shared" si="288"/>
        <v/>
      </c>
      <c r="BB2032" s="20" t="str">
        <f t="shared" si="289"/>
        <v/>
      </c>
      <c r="BC2032" s="20"/>
      <c r="BD2032" s="20"/>
      <c r="BE2032" s="75" t="s">
        <v>755</v>
      </c>
      <c r="BF2032" s="73" t="s">
        <v>755</v>
      </c>
      <c r="BG2032" s="55" t="s">
        <v>755</v>
      </c>
      <c r="BH2032" s="76" t="s">
        <v>755</v>
      </c>
      <c r="BI2032" s="20" t="s">
        <v>755</v>
      </c>
      <c r="BJ2032" s="20" t="s">
        <v>755</v>
      </c>
      <c r="BK2032" s="55" t="s">
        <v>755</v>
      </c>
      <c r="BL2032" s="71" t="s">
        <v>755</v>
      </c>
      <c r="BM2032" s="77" t="s">
        <v>755</v>
      </c>
      <c r="BN2032" s="78" t="s">
        <v>755</v>
      </c>
      <c r="BO2032" s="77" t="s">
        <v>755</v>
      </c>
      <c r="BP2032" s="78" t="s">
        <v>755</v>
      </c>
    </row>
    <row r="2033" spans="1:68" s="9" customFormat="1" x14ac:dyDescent="0.2">
      <c r="A2033" s="20" t="s">
        <v>95</v>
      </c>
      <c r="B2033" s="21" t="s">
        <v>20331</v>
      </c>
      <c r="C2033" s="20" t="s">
        <v>257</v>
      </c>
      <c r="D2033" s="20" t="s">
        <v>164</v>
      </c>
      <c r="E2033" s="20" t="s">
        <v>77</v>
      </c>
      <c r="F2033" s="20" t="s">
        <v>19992</v>
      </c>
      <c r="G2033" s="20" t="s">
        <v>20086</v>
      </c>
      <c r="H2033" s="20" t="s">
        <v>19992</v>
      </c>
      <c r="I2033" s="19">
        <f t="shared" si="290"/>
        <v>34</v>
      </c>
      <c r="J2033" s="20" t="s">
        <v>755</v>
      </c>
      <c r="K2033" s="20" t="s">
        <v>2265</v>
      </c>
      <c r="L2033" s="95" t="str">
        <f>IF(M2033&lt;&gt;"",IF(NOT(ISNA(INDEX(cc!B:B,MATCH(M2033,cc!A:A,0)))),INDEX(cc!B:B,MATCH(M2033,cc!A:A,0)),"0"),"")</f>
        <v>Age (&lt;1-50+-nme, 12), Sex and HIV Status (Positive)</v>
      </c>
      <c r="M2033" s="97" t="s">
        <v>19981</v>
      </c>
      <c r="N2033" s="28" t="str">
        <f t="shared" si="291"/>
        <v/>
      </c>
      <c r="O2033" s="19" t="str">
        <f t="shared" si="284"/>
        <v>TX_RET (D, DSD, Age/Sex/HIVStatus): Total Initiated ART in 12 mo.</v>
      </c>
      <c r="P2033" s="19" t="str">
        <f t="shared" si="285"/>
        <v>TX_RET (D, DSD, Age/Sex/HIVStatus): Total Initiated ART in 12 mo.</v>
      </c>
      <c r="Q2033" s="19" t="str">
        <f t="shared" si="292"/>
        <v>TX_RET (D, DSD, Age/Sex/HIVStatus)</v>
      </c>
      <c r="R2033" s="19" t="str">
        <f t="shared" si="286"/>
        <v>TX_RET_D_DSD_Age_Sex_HIVStatus</v>
      </c>
      <c r="S2033" s="19" t="str">
        <f t="shared" si="287"/>
        <v>TX_RET_D_DSD_Age_Sex_HIVStatus_</v>
      </c>
      <c r="T2033" s="19" t="b">
        <f>NOT(ISNA(VLOOKUP(B2033,dbcodes!A:B,2,FALSE)))</f>
        <v>1</v>
      </c>
      <c r="U2033" s="19" t="str">
        <f>IF(ISNA(VLOOKUP(B2033,dbcodes!A:B,2,FALSE)),des!R1658,VLOOKUP(B2033,dbcodes!A:B,2,FALSE))</f>
        <v>TX_RET_D_DSD_Age_Sex_HIVStatus</v>
      </c>
      <c r="V2033" s="20"/>
      <c r="W2033" s="107" t="str">
        <f>IF(ISNA(VLOOKUP(C2033,descriptions!A:B,2,FALSE)),des!V1658,IF(G2033=" TARGET","Target ","")&amp;VLOOKUP(C2033,descriptions!A:B,2,FALSE))</f>
        <v>Percentage of adults and children known to be on treatment 12 months after initiation of antiretroviral therapy (Note: reporting 24 and 36 months is recommended, but optional)</v>
      </c>
      <c r="X2033" s="20" t="s">
        <v>4</v>
      </c>
      <c r="Y2033" s="20" t="s">
        <v>831</v>
      </c>
      <c r="Z2033" s="20" t="s">
        <v>836</v>
      </c>
      <c r="AA2033" s="20" t="s">
        <v>102</v>
      </c>
      <c r="AB2033" s="20" t="s">
        <v>755</v>
      </c>
      <c r="AC2033" s="19" t="str">
        <f>IF(AB2033&lt;&gt;"",IF(NOT(ISNA(INDEX(os!A:A,MATCH(AB2033,os!B:B,0)))),INDEX(os!A:A,MATCH(AB2033,os!B:B,0)),"0"),"")</f>
        <v/>
      </c>
      <c r="AD2033" s="20" t="s">
        <v>830</v>
      </c>
      <c r="AE2033" s="20"/>
      <c r="AF2033" s="20"/>
      <c r="AG2033" s="20"/>
      <c r="AH2033" s="93" t="str">
        <f>IF(NOT(ISNA(VLOOKUP(B:B,ResultsTargets!A:A,1,0))),"TRUE","")</f>
        <v/>
      </c>
      <c r="AI2033" s="19" t="str">
        <f>IF(ISNA(VLOOKUP(C2033,dim_techarea!A:B,2,FALSE)),"",VLOOKUP(C2033,dim_techarea!A:B,2,FALSE))</f>
        <v>TX_RET</v>
      </c>
      <c r="AJ2033" s="19" t="str">
        <f>IF(ISNA(VLOOKUP(AI2033,dim_techarea!B:C,2,FALSE)),"",VLOOKUP(AI2033,dim_techarea!B:C,2,FALSE))</f>
        <v>tyRMEUpIwKi</v>
      </c>
      <c r="AK2033" s="19" t="str">
        <f>IF(ISNA(VLOOKUP(TRIM(G2033),dim_targetsresults!A:B,2,FALSE)),"",VLOOKUP(TRIM(G2033),dim_targetsresults!A:C,2,FALSE))</f>
        <v>MER Results</v>
      </c>
      <c r="AL2033" s="19" t="str">
        <f>IF(ISNA(VLOOKUP(AK2033,dim_targetsresults!B:C,2,FALSE)),"",VLOOKUP(AK2033,dim_targetsresults!B:C,2,FALSE))</f>
        <v>Jh0jDM5yQ2E</v>
      </c>
      <c r="AM2033" s="19" t="str">
        <f>IF(ISNA(VLOOKUP(TRIM(D2033),dim_numeratordenominator!A:B,2,FALSE)),"",VLOOKUP(TRIM(D2033),dim_numeratordenominator!A:C,2,FALSE))</f>
        <v>Denominator</v>
      </c>
      <c r="AN2033" s="19" t="str">
        <f>IF(ISNA(VLOOKUP(AM2033,dim_numeratordenominator!B:C,2,FALSE)),"",VLOOKUP(AM2033,dim_numeratordenominator!B:C,2,FALSE))</f>
        <v>QpNj0nSuEhD</v>
      </c>
      <c r="AO2033" s="19" t="str">
        <f>IF(ISNA(VLOOKUP(TRIM(E2033),dim_supporttype!A:B,2,FALSE)),"",VLOOKUP(TRIM(E2033),dim_supporttype!A:C,2,FALSE))</f>
        <v>DSD</v>
      </c>
      <c r="AP2033" s="19" t="str">
        <f>IF(ISNA(VLOOKUP(AO2033,dim_supporttype!B:C,2,FALSE)),"",VLOOKUP(AO2033,dim_supporttype!B:C,2,FALSE))</f>
        <v>iM13vdNLWKb</v>
      </c>
      <c r="AQ2033" s="19" t="str">
        <f>IF(ISNA(VLOOKUP(TRIM(F2033),dim_disaggs!A:B,2,FALSE)),"No Disagg",VLOOKUP(TRIM(F2033),dim_disaggs!A:B,2,FALSE))</f>
        <v>Age/Sex/HIVStatus</v>
      </c>
      <c r="AR2033" s="19" t="str">
        <f>IF(ISNA(VLOOKUP(AQ2033,dim_disaggs!B:C,2,FALSE)),"",VLOOKUP(AQ2033,dim_disaggs!B:C,2,FALSE))</f>
        <v>pxz2gGSIQhG</v>
      </c>
      <c r="AS2033" s="72"/>
      <c r="AT2033" s="66"/>
      <c r="AU2033" s="72" t="s">
        <v>755</v>
      </c>
      <c r="AV2033" s="73" t="s">
        <v>755</v>
      </c>
      <c r="AW2033" s="66" t="s">
        <v>755</v>
      </c>
      <c r="AX2033" s="66" t="s">
        <v>755</v>
      </c>
      <c r="AY2033" s="20"/>
      <c r="AZ2033" s="20"/>
      <c r="BA2033" s="105" t="str">
        <f t="shared" si="288"/>
        <v/>
      </c>
      <c r="BB2033" s="20" t="str">
        <f t="shared" si="289"/>
        <v/>
      </c>
      <c r="BC2033" s="20"/>
      <c r="BD2033" s="20"/>
      <c r="BE2033" s="75" t="s">
        <v>755</v>
      </c>
      <c r="BF2033" s="73" t="s">
        <v>755</v>
      </c>
      <c r="BG2033" s="55" t="s">
        <v>755</v>
      </c>
      <c r="BH2033" s="76" t="s">
        <v>755</v>
      </c>
      <c r="BI2033" s="20" t="s">
        <v>755</v>
      </c>
      <c r="BJ2033" s="20" t="s">
        <v>755</v>
      </c>
      <c r="BK2033" s="55" t="s">
        <v>755</v>
      </c>
      <c r="BL2033" s="71" t="s">
        <v>755</v>
      </c>
      <c r="BM2033" s="77" t="s">
        <v>755</v>
      </c>
      <c r="BN2033" s="78" t="s">
        <v>755</v>
      </c>
      <c r="BO2033" s="77" t="s">
        <v>755</v>
      </c>
      <c r="BP2033" s="78" t="s">
        <v>755</v>
      </c>
    </row>
    <row r="2034" spans="1:68" s="9" customFormat="1" x14ac:dyDescent="0.2">
      <c r="A2034" s="20" t="s">
        <v>95</v>
      </c>
      <c r="B2034" s="21" t="s">
        <v>20332</v>
      </c>
      <c r="C2034" s="20" t="s">
        <v>257</v>
      </c>
      <c r="D2034" s="20" t="s">
        <v>164</v>
      </c>
      <c r="E2034" s="20" t="s">
        <v>78</v>
      </c>
      <c r="F2034" s="20" t="s">
        <v>19992</v>
      </c>
      <c r="G2034" s="20" t="s">
        <v>20086</v>
      </c>
      <c r="H2034" s="20" t="s">
        <v>19992</v>
      </c>
      <c r="I2034" s="19">
        <f t="shared" si="290"/>
        <v>33</v>
      </c>
      <c r="J2034" s="20" t="s">
        <v>755</v>
      </c>
      <c r="K2034" s="20" t="s">
        <v>2265</v>
      </c>
      <c r="L2034" s="95" t="str">
        <f>IF(M2034&lt;&gt;"",IF(NOT(ISNA(INDEX(cc!B:B,MATCH(M2034,cc!A:A,0)))),INDEX(cc!B:B,MATCH(M2034,cc!A:A,0)),"0"),"")</f>
        <v>Age (&lt;1-50+-nme, 12), Sex and HIV Status (Positive)</v>
      </c>
      <c r="M2034" s="97" t="s">
        <v>19981</v>
      </c>
      <c r="N2034" s="28" t="str">
        <f t="shared" si="291"/>
        <v/>
      </c>
      <c r="O2034" s="19" t="str">
        <f t="shared" si="284"/>
        <v>TX_RET (D, TA, Age/Sex/HIVStatus): Total Initiated ART in 12 mo.</v>
      </c>
      <c r="P2034" s="19" t="str">
        <f t="shared" si="285"/>
        <v>TX_RET (D, TA, Age/Sex/HIVStatus): Total Initiated ART in 12 mo.</v>
      </c>
      <c r="Q2034" s="19" t="str">
        <f t="shared" si="292"/>
        <v>TX_RET (D, TA, Age/Sex/HIVStatus)</v>
      </c>
      <c r="R2034" s="19" t="str">
        <f t="shared" si="286"/>
        <v>TX_RET_D_TA_Age_Sex_HIVStatus</v>
      </c>
      <c r="S2034" s="19" t="str">
        <f t="shared" si="287"/>
        <v>TX_RET_D_TA_Age_Sex_HIVStatus_</v>
      </c>
      <c r="T2034" s="19" t="b">
        <f>NOT(ISNA(VLOOKUP(B2034,dbcodes!A:B,2,FALSE)))</f>
        <v>1</v>
      </c>
      <c r="U2034" s="19" t="str">
        <f>IF(ISNA(VLOOKUP(B2034,dbcodes!A:B,2,FALSE)),des!R1659,VLOOKUP(B2034,dbcodes!A:B,2,FALSE))</f>
        <v>TX_RET_D_TA_Age_Sex_HIVStatus</v>
      </c>
      <c r="V2034" s="20"/>
      <c r="W2034" s="107" t="str">
        <f>IF(ISNA(VLOOKUP(C2034,descriptions!A:B,2,FALSE)),des!V1659,IF(G2034=" TARGET","Target ","")&amp;VLOOKUP(C2034,descriptions!A:B,2,FALSE))</f>
        <v>Percentage of adults and children known to be on treatment 12 months after initiation of antiretroviral therapy (Note: reporting 24 and 36 months is recommended, but optional)</v>
      </c>
      <c r="X2034" s="20" t="s">
        <v>4</v>
      </c>
      <c r="Y2034" s="20" t="s">
        <v>831</v>
      </c>
      <c r="Z2034" s="20" t="s">
        <v>836</v>
      </c>
      <c r="AA2034" s="20" t="s">
        <v>102</v>
      </c>
      <c r="AB2034" s="20" t="s">
        <v>755</v>
      </c>
      <c r="AC2034" s="19" t="str">
        <f>IF(AB2034&lt;&gt;"",IF(NOT(ISNA(INDEX(os!A:A,MATCH(AB2034,os!B:B,0)))),INDEX(os!A:A,MATCH(AB2034,os!B:B,0)),"0"),"")</f>
        <v/>
      </c>
      <c r="AD2034" s="20" t="s">
        <v>830</v>
      </c>
      <c r="AE2034" s="20"/>
      <c r="AF2034" s="20"/>
      <c r="AG2034" s="20"/>
      <c r="AH2034" s="93" t="str">
        <f>IF(NOT(ISNA(VLOOKUP(B:B,ResultsTargets!A:A,1,0))),"TRUE","")</f>
        <v/>
      </c>
      <c r="AI2034" s="19" t="str">
        <f>IF(ISNA(VLOOKUP(C2034,dim_techarea!A:B,2,FALSE)),"",VLOOKUP(C2034,dim_techarea!A:B,2,FALSE))</f>
        <v>TX_RET</v>
      </c>
      <c r="AJ2034" s="19" t="str">
        <f>IF(ISNA(VLOOKUP(AI2034,dim_techarea!B:C,2,FALSE)),"",VLOOKUP(AI2034,dim_techarea!B:C,2,FALSE))</f>
        <v>tyRMEUpIwKi</v>
      </c>
      <c r="AK2034" s="19" t="str">
        <f>IF(ISNA(VLOOKUP(TRIM(G2034),dim_targetsresults!A:B,2,FALSE)),"",VLOOKUP(TRIM(G2034),dim_targetsresults!A:C,2,FALSE))</f>
        <v>MER Results</v>
      </c>
      <c r="AL2034" s="19" t="str">
        <f>IF(ISNA(VLOOKUP(AK2034,dim_targetsresults!B:C,2,FALSE)),"",VLOOKUP(AK2034,dim_targetsresults!B:C,2,FALSE))</f>
        <v>Jh0jDM5yQ2E</v>
      </c>
      <c r="AM2034" s="19" t="str">
        <f>IF(ISNA(VLOOKUP(TRIM(D2034),dim_numeratordenominator!A:B,2,FALSE)),"",VLOOKUP(TRIM(D2034),dim_numeratordenominator!A:C,2,FALSE))</f>
        <v>Denominator</v>
      </c>
      <c r="AN2034" s="19" t="str">
        <f>IF(ISNA(VLOOKUP(AM2034,dim_numeratordenominator!B:C,2,FALSE)),"",VLOOKUP(AM2034,dim_numeratordenominator!B:C,2,FALSE))</f>
        <v>QpNj0nSuEhD</v>
      </c>
      <c r="AO2034" s="19" t="str">
        <f>IF(ISNA(VLOOKUP(TRIM(E2034),dim_supporttype!A:B,2,FALSE)),"",VLOOKUP(TRIM(E2034),dim_supporttype!A:C,2,FALSE))</f>
        <v>TA</v>
      </c>
      <c r="AP2034" s="19" t="str">
        <f>IF(ISNA(VLOOKUP(AO2034,dim_supporttype!B:C,2,FALSE)),"",VLOOKUP(AO2034,dim_supporttype!B:C,2,FALSE))</f>
        <v>cRAGKdWIDn4</v>
      </c>
      <c r="AQ2034" s="19" t="str">
        <f>IF(ISNA(VLOOKUP(TRIM(F2034),dim_disaggs!A:B,2,FALSE)),"No Disagg",VLOOKUP(TRIM(F2034),dim_disaggs!A:B,2,FALSE))</f>
        <v>Age/Sex/HIVStatus</v>
      </c>
      <c r="AR2034" s="19" t="str">
        <f>IF(ISNA(VLOOKUP(AQ2034,dim_disaggs!B:C,2,FALSE)),"",VLOOKUP(AQ2034,dim_disaggs!B:C,2,FALSE))</f>
        <v>pxz2gGSIQhG</v>
      </c>
      <c r="AS2034" s="72"/>
      <c r="AT2034" s="66"/>
      <c r="AU2034" s="72" t="s">
        <v>755</v>
      </c>
      <c r="AV2034" s="73" t="s">
        <v>755</v>
      </c>
      <c r="AW2034" s="66" t="s">
        <v>755</v>
      </c>
      <c r="AX2034" s="66" t="s">
        <v>755</v>
      </c>
      <c r="AY2034" s="20"/>
      <c r="AZ2034" s="20"/>
      <c r="BA2034" s="105" t="str">
        <f t="shared" si="288"/>
        <v/>
      </c>
      <c r="BB2034" s="20" t="str">
        <f t="shared" si="289"/>
        <v/>
      </c>
      <c r="BC2034" s="20"/>
      <c r="BD2034" s="20"/>
      <c r="BE2034" s="75" t="s">
        <v>755</v>
      </c>
      <c r="BF2034" s="73" t="s">
        <v>755</v>
      </c>
      <c r="BG2034" s="55" t="s">
        <v>755</v>
      </c>
      <c r="BH2034" s="76" t="s">
        <v>755</v>
      </c>
      <c r="BI2034" s="20" t="s">
        <v>755</v>
      </c>
      <c r="BJ2034" s="20" t="s">
        <v>755</v>
      </c>
      <c r="BK2034" s="55" t="s">
        <v>755</v>
      </c>
      <c r="BL2034" s="71" t="s">
        <v>755</v>
      </c>
      <c r="BM2034" s="77" t="s">
        <v>755</v>
      </c>
      <c r="BN2034" s="78" t="s">
        <v>755</v>
      </c>
      <c r="BO2034" s="77" t="s">
        <v>755</v>
      </c>
      <c r="BP2034" s="78" t="s">
        <v>755</v>
      </c>
    </row>
    <row r="2035" spans="1:68" s="9" customFormat="1" x14ac:dyDescent="0.2">
      <c r="A2035" s="20" t="s">
        <v>95</v>
      </c>
      <c r="B2035" s="20" t="s">
        <v>566</v>
      </c>
      <c r="C2035" s="20" t="s">
        <v>257</v>
      </c>
      <c r="D2035" s="20" t="s">
        <v>164</v>
      </c>
      <c r="E2035" s="20" t="s">
        <v>77</v>
      </c>
      <c r="F2035" s="20" t="s">
        <v>20026</v>
      </c>
      <c r="G2035" s="20" t="s">
        <v>20086</v>
      </c>
      <c r="H2035" s="20" t="s">
        <v>20025</v>
      </c>
      <c r="I2035" s="19">
        <f t="shared" si="290"/>
        <v>37</v>
      </c>
      <c r="J2035" s="20" t="s">
        <v>755</v>
      </c>
      <c r="K2035" s="20" t="s">
        <v>2265</v>
      </c>
      <c r="L2035" s="95" t="str">
        <f>IF(M2035&lt;&gt;"",IF(NOT(ISNA(INDEX(cc!B:B,MATCH(M2035,cc!A:A,0)))),INDEX(cc!B:B,MATCH(M2035,cc!A:A,0)),"0"),"")</f>
        <v>Pregnant/Breastfeeding Status and HIV Status (Positive)</v>
      </c>
      <c r="M2035" s="97" t="s">
        <v>103</v>
      </c>
      <c r="N2035" s="28" t="str">
        <f t="shared" si="291"/>
        <v/>
      </c>
      <c r="O2035" s="19" t="str">
        <f t="shared" si="284"/>
        <v>TX_RET (D, DSD, PregnantOrBreastfeeding/HIVStatus): Total Initiated ART in 12 mo.</v>
      </c>
      <c r="P2035" s="19" t="str">
        <f t="shared" si="285"/>
        <v>TX_RET (D, DSD, PregnantOrBreastfeeding/HIVStatus): Total Initiated ART in 12 mo.</v>
      </c>
      <c r="Q2035" s="19" t="str">
        <f t="shared" si="292"/>
        <v>TX_RET (D, DSD, PregnantBF/HIVStatus)</v>
      </c>
      <c r="R2035" s="19" t="str">
        <f t="shared" si="286"/>
        <v>TX_RET_D_DSD_PregnantBF_HIVStatus</v>
      </c>
      <c r="S2035" s="19" t="str">
        <f t="shared" si="287"/>
        <v>TX_RET_D_DSD_PregnantBF_HIVStatus_</v>
      </c>
      <c r="T2035" s="19" t="b">
        <f>NOT(ISNA(VLOOKUP(B2035,dbcodes!A:B,2,FALSE)))</f>
        <v>1</v>
      </c>
      <c r="U2035" s="19" t="str">
        <f>IF(ISNA(VLOOKUP(B2035,dbcodes!A:B,2,FALSE)),des!R1660,VLOOKUP(B2035,dbcodes!A:B,2,FALSE))</f>
        <v>TX_RET_D_DSD_Preg_Feeding</v>
      </c>
      <c r="V2035" s="20"/>
      <c r="W2035" s="107" t="str">
        <f>IF(ISNA(VLOOKUP(C2035,descriptions!A:B,2,FALSE)),des!V1660,IF(G2035=" TARGET","Target ","")&amp;VLOOKUP(C2035,descriptions!A:B,2,FALSE))</f>
        <v>Percentage of adults and children known to be on treatment 12 months after initiation of antiretroviral therapy (Note: reporting 24 and 36 months is recommended, but optional)</v>
      </c>
      <c r="X2035" s="20" t="s">
        <v>4</v>
      </c>
      <c r="Y2035" s="20" t="s">
        <v>831</v>
      </c>
      <c r="Z2035" s="20" t="s">
        <v>836</v>
      </c>
      <c r="AA2035" s="20" t="s">
        <v>102</v>
      </c>
      <c r="AB2035" s="20" t="s">
        <v>755</v>
      </c>
      <c r="AC2035" s="19" t="str">
        <f>IF(AB2035&lt;&gt;"",IF(NOT(ISNA(INDEX(os!A:A,MATCH(AB2035,os!B:B,0)))),INDEX(os!A:A,MATCH(AB2035,os!B:B,0)),"0"),"")</f>
        <v/>
      </c>
      <c r="AD2035" s="20" t="s">
        <v>830</v>
      </c>
      <c r="AE2035" s="20"/>
      <c r="AF2035" s="20"/>
      <c r="AG2035" s="20"/>
      <c r="AH2035" s="93" t="str">
        <f>IF(NOT(ISNA(VLOOKUP(B:B,ResultsTargets!A:A,1,0))),"TRUE","")</f>
        <v/>
      </c>
      <c r="AI2035" s="19" t="str">
        <f>IF(ISNA(VLOOKUP(C2035,dim_techarea!A:B,2,FALSE)),"",VLOOKUP(C2035,dim_techarea!A:B,2,FALSE))</f>
        <v>TX_RET</v>
      </c>
      <c r="AJ2035" s="19" t="str">
        <f>IF(ISNA(VLOOKUP(AI2035,dim_techarea!B:C,2,FALSE)),"",VLOOKUP(AI2035,dim_techarea!B:C,2,FALSE))</f>
        <v>tyRMEUpIwKi</v>
      </c>
      <c r="AK2035" s="19" t="str">
        <f>IF(ISNA(VLOOKUP(TRIM(G2035),dim_targetsresults!A:B,2,FALSE)),"",VLOOKUP(TRIM(G2035),dim_targetsresults!A:C,2,FALSE))</f>
        <v>MER Results</v>
      </c>
      <c r="AL2035" s="19" t="str">
        <f>IF(ISNA(VLOOKUP(AK2035,dim_targetsresults!B:C,2,FALSE)),"",VLOOKUP(AK2035,dim_targetsresults!B:C,2,FALSE))</f>
        <v>Jh0jDM5yQ2E</v>
      </c>
      <c r="AM2035" s="19" t="str">
        <f>IF(ISNA(VLOOKUP(TRIM(D2035),dim_numeratordenominator!A:B,2,FALSE)),"",VLOOKUP(TRIM(D2035),dim_numeratordenominator!A:C,2,FALSE))</f>
        <v>Denominator</v>
      </c>
      <c r="AN2035" s="19" t="str">
        <f>IF(ISNA(VLOOKUP(AM2035,dim_numeratordenominator!B:C,2,FALSE)),"",VLOOKUP(AM2035,dim_numeratordenominator!B:C,2,FALSE))</f>
        <v>QpNj0nSuEhD</v>
      </c>
      <c r="AO2035" s="19" t="str">
        <f>IF(ISNA(VLOOKUP(TRIM(E2035),dim_supporttype!A:B,2,FALSE)),"",VLOOKUP(TRIM(E2035),dim_supporttype!A:C,2,FALSE))</f>
        <v>DSD</v>
      </c>
      <c r="AP2035" s="19" t="str">
        <f>IF(ISNA(VLOOKUP(AO2035,dim_supporttype!B:C,2,FALSE)),"",VLOOKUP(AO2035,dim_supporttype!B:C,2,FALSE))</f>
        <v>iM13vdNLWKb</v>
      </c>
      <c r="AQ2035" s="19" t="str">
        <f>IF(ISNA(VLOOKUP(TRIM(F2035),dim_disaggs!A:B,2,FALSE)),"No Disagg",VLOOKUP(TRIM(F2035),dim_disaggs!A:B,2,FALSE))</f>
        <v>PregnantOrBreastfeeding/HIVStatus</v>
      </c>
      <c r="AR2035" s="19" t="str">
        <f>IF(ISNA(VLOOKUP(AQ2035,dim_disaggs!B:C,2,FALSE)),"",VLOOKUP(AQ2035,dim_disaggs!B:C,2,FALSE))</f>
        <v>Q1JXU8C3F5L</v>
      </c>
      <c r="AS2035" s="72"/>
      <c r="AT2035" s="66"/>
      <c r="AU2035" s="72" t="s">
        <v>755</v>
      </c>
      <c r="AV2035" s="73" t="s">
        <v>755</v>
      </c>
      <c r="AW2035" s="66" t="s">
        <v>755</v>
      </c>
      <c r="AX2035" s="66" t="s">
        <v>755</v>
      </c>
      <c r="AY2035" s="20"/>
      <c r="AZ2035" s="20"/>
      <c r="BA2035" s="105" t="str">
        <f t="shared" si="288"/>
        <v/>
      </c>
      <c r="BB2035" s="20" t="str">
        <f t="shared" si="289"/>
        <v/>
      </c>
      <c r="BC2035" s="20"/>
      <c r="BD2035" s="20"/>
      <c r="BE2035" s="75" t="s">
        <v>755</v>
      </c>
      <c r="BF2035" s="73" t="s">
        <v>755</v>
      </c>
      <c r="BG2035" s="55" t="s">
        <v>755</v>
      </c>
      <c r="BH2035" s="76" t="s">
        <v>755</v>
      </c>
      <c r="BI2035" s="20" t="s">
        <v>755</v>
      </c>
      <c r="BJ2035" s="20" t="s">
        <v>755</v>
      </c>
      <c r="BK2035" s="55" t="s">
        <v>755</v>
      </c>
      <c r="BL2035" s="71" t="s">
        <v>755</v>
      </c>
      <c r="BM2035" s="77" t="s">
        <v>755</v>
      </c>
      <c r="BN2035" s="78" t="s">
        <v>755</v>
      </c>
      <c r="BO2035" s="77" t="s">
        <v>755</v>
      </c>
      <c r="BP2035" s="78" t="s">
        <v>755</v>
      </c>
    </row>
    <row r="2036" spans="1:68" s="9" customFormat="1" x14ac:dyDescent="0.2">
      <c r="A2036" s="20" t="s">
        <v>95</v>
      </c>
      <c r="B2036" s="20" t="s">
        <v>565</v>
      </c>
      <c r="C2036" s="20" t="s">
        <v>257</v>
      </c>
      <c r="D2036" s="20" t="s">
        <v>164</v>
      </c>
      <c r="E2036" s="20" t="s">
        <v>78</v>
      </c>
      <c r="F2036" s="20" t="s">
        <v>20026</v>
      </c>
      <c r="G2036" s="20" t="s">
        <v>20086</v>
      </c>
      <c r="H2036" s="20" t="s">
        <v>20025</v>
      </c>
      <c r="I2036" s="19">
        <f t="shared" si="290"/>
        <v>36</v>
      </c>
      <c r="J2036" s="20" t="s">
        <v>755</v>
      </c>
      <c r="K2036" s="20" t="s">
        <v>2265</v>
      </c>
      <c r="L2036" s="95" t="str">
        <f>IF(M2036&lt;&gt;"",IF(NOT(ISNA(INDEX(cc!B:B,MATCH(M2036,cc!A:A,0)))),INDEX(cc!B:B,MATCH(M2036,cc!A:A,0)),"0"),"")</f>
        <v>Pregnant/Breastfeeding Status and HIV Status (Positive)</v>
      </c>
      <c r="M2036" s="97" t="s">
        <v>103</v>
      </c>
      <c r="N2036" s="28" t="str">
        <f t="shared" si="291"/>
        <v/>
      </c>
      <c r="O2036" s="19" t="str">
        <f t="shared" si="284"/>
        <v>TX_RET (D, TA, PregnantOrBreastfeeding/HIVStatus): Total Initiated ART in 12 mo.</v>
      </c>
      <c r="P2036" s="19" t="str">
        <f t="shared" si="285"/>
        <v>TX_RET (D, TA, PregnantOrBreastfeeding/HIVStatus): Total Initiated ART in 12 mo.</v>
      </c>
      <c r="Q2036" s="19" t="str">
        <f t="shared" si="292"/>
        <v>TX_RET (D, TA, PregnantBF/HIVStatus)</v>
      </c>
      <c r="R2036" s="19" t="str">
        <f t="shared" si="286"/>
        <v>TX_RET_D_TA_PregnantBF_HIVStatus</v>
      </c>
      <c r="S2036" s="19" t="str">
        <f t="shared" si="287"/>
        <v>TX_RET_D_TA_PregnantBF_HIVStatus_</v>
      </c>
      <c r="T2036" s="19" t="b">
        <f>NOT(ISNA(VLOOKUP(B2036,dbcodes!A:B,2,FALSE)))</f>
        <v>1</v>
      </c>
      <c r="U2036" s="19" t="str">
        <f>IF(ISNA(VLOOKUP(B2036,dbcodes!A:B,2,FALSE)),des!R1661,VLOOKUP(B2036,dbcodes!A:B,2,FALSE))</f>
        <v>TX_RET_D_TA_Preg_Feeding</v>
      </c>
      <c r="V2036" s="20"/>
      <c r="W2036" s="107" t="str">
        <f>IF(ISNA(VLOOKUP(C2036,descriptions!A:B,2,FALSE)),des!V1661,IF(G2036=" TARGET","Target ","")&amp;VLOOKUP(C2036,descriptions!A:B,2,FALSE))</f>
        <v>Percentage of adults and children known to be on treatment 12 months after initiation of antiretroviral therapy (Note: reporting 24 and 36 months is recommended, but optional)</v>
      </c>
      <c r="X2036" s="20" t="s">
        <v>4</v>
      </c>
      <c r="Y2036" s="20" t="s">
        <v>831</v>
      </c>
      <c r="Z2036" s="20" t="s">
        <v>836</v>
      </c>
      <c r="AA2036" s="20" t="s">
        <v>102</v>
      </c>
      <c r="AB2036" s="20" t="s">
        <v>755</v>
      </c>
      <c r="AC2036" s="19" t="str">
        <f>IF(AB2036&lt;&gt;"",IF(NOT(ISNA(INDEX(os!A:A,MATCH(AB2036,os!B:B,0)))),INDEX(os!A:A,MATCH(AB2036,os!B:B,0)),"0"),"")</f>
        <v/>
      </c>
      <c r="AD2036" s="20" t="s">
        <v>830</v>
      </c>
      <c r="AE2036" s="20"/>
      <c r="AF2036" s="20"/>
      <c r="AG2036" s="20"/>
      <c r="AH2036" s="93" t="str">
        <f>IF(NOT(ISNA(VLOOKUP(B:B,ResultsTargets!A:A,1,0))),"TRUE","")</f>
        <v/>
      </c>
      <c r="AI2036" s="19" t="str">
        <f>IF(ISNA(VLOOKUP(C2036,dim_techarea!A:B,2,FALSE)),"",VLOOKUP(C2036,dim_techarea!A:B,2,FALSE))</f>
        <v>TX_RET</v>
      </c>
      <c r="AJ2036" s="19" t="str">
        <f>IF(ISNA(VLOOKUP(AI2036,dim_techarea!B:C,2,FALSE)),"",VLOOKUP(AI2036,dim_techarea!B:C,2,FALSE))</f>
        <v>tyRMEUpIwKi</v>
      </c>
      <c r="AK2036" s="19" t="str">
        <f>IF(ISNA(VLOOKUP(TRIM(G2036),dim_targetsresults!A:B,2,FALSE)),"",VLOOKUP(TRIM(G2036),dim_targetsresults!A:C,2,FALSE))</f>
        <v>MER Results</v>
      </c>
      <c r="AL2036" s="19" t="str">
        <f>IF(ISNA(VLOOKUP(AK2036,dim_targetsresults!B:C,2,FALSE)),"",VLOOKUP(AK2036,dim_targetsresults!B:C,2,FALSE))</f>
        <v>Jh0jDM5yQ2E</v>
      </c>
      <c r="AM2036" s="19" t="str">
        <f>IF(ISNA(VLOOKUP(TRIM(D2036),dim_numeratordenominator!A:B,2,FALSE)),"",VLOOKUP(TRIM(D2036),dim_numeratordenominator!A:C,2,FALSE))</f>
        <v>Denominator</v>
      </c>
      <c r="AN2036" s="19" t="str">
        <f>IF(ISNA(VLOOKUP(AM2036,dim_numeratordenominator!B:C,2,FALSE)),"",VLOOKUP(AM2036,dim_numeratordenominator!B:C,2,FALSE))</f>
        <v>QpNj0nSuEhD</v>
      </c>
      <c r="AO2036" s="19" t="str">
        <f>IF(ISNA(VLOOKUP(TRIM(E2036),dim_supporttype!A:B,2,FALSE)),"",VLOOKUP(TRIM(E2036),dim_supporttype!A:C,2,FALSE))</f>
        <v>TA</v>
      </c>
      <c r="AP2036" s="19" t="str">
        <f>IF(ISNA(VLOOKUP(AO2036,dim_supporttype!B:C,2,FALSE)),"",VLOOKUP(AO2036,dim_supporttype!B:C,2,FALSE))</f>
        <v>cRAGKdWIDn4</v>
      </c>
      <c r="AQ2036" s="19" t="str">
        <f>IF(ISNA(VLOOKUP(TRIM(F2036),dim_disaggs!A:B,2,FALSE)),"No Disagg",VLOOKUP(TRIM(F2036),dim_disaggs!A:B,2,FALSE))</f>
        <v>PregnantOrBreastfeeding/HIVStatus</v>
      </c>
      <c r="AR2036" s="19" t="str">
        <f>IF(ISNA(VLOOKUP(AQ2036,dim_disaggs!B:C,2,FALSE)),"",VLOOKUP(AQ2036,dim_disaggs!B:C,2,FALSE))</f>
        <v>Q1JXU8C3F5L</v>
      </c>
      <c r="AS2036" s="72"/>
      <c r="AT2036" s="66"/>
      <c r="AU2036" s="72" t="s">
        <v>755</v>
      </c>
      <c r="AV2036" s="73" t="s">
        <v>755</v>
      </c>
      <c r="AW2036" s="66" t="s">
        <v>755</v>
      </c>
      <c r="AX2036" s="66" t="s">
        <v>755</v>
      </c>
      <c r="AY2036" s="20"/>
      <c r="AZ2036" s="20"/>
      <c r="BA2036" s="105" t="str">
        <f t="shared" si="288"/>
        <v/>
      </c>
      <c r="BB2036" s="20" t="str">
        <f t="shared" si="289"/>
        <v/>
      </c>
      <c r="BC2036" s="20"/>
      <c r="BD2036" s="20"/>
      <c r="BE2036" s="75" t="s">
        <v>755</v>
      </c>
      <c r="BF2036" s="73" t="s">
        <v>755</v>
      </c>
      <c r="BG2036" s="55" t="s">
        <v>755</v>
      </c>
      <c r="BH2036" s="76" t="s">
        <v>755</v>
      </c>
      <c r="BI2036" s="20" t="s">
        <v>755</v>
      </c>
      <c r="BJ2036" s="20" t="s">
        <v>755</v>
      </c>
      <c r="BK2036" s="55" t="s">
        <v>755</v>
      </c>
      <c r="BL2036" s="71" t="s">
        <v>755</v>
      </c>
      <c r="BM2036" s="77" t="s">
        <v>755</v>
      </c>
      <c r="BN2036" s="78" t="s">
        <v>755</v>
      </c>
      <c r="BO2036" s="77" t="s">
        <v>755</v>
      </c>
      <c r="BP2036" s="78" t="s">
        <v>755</v>
      </c>
    </row>
    <row r="2037" spans="1:68" s="9" customFormat="1" ht="17" customHeight="1" x14ac:dyDescent="0.2">
      <c r="A2037" s="20" t="s">
        <v>95</v>
      </c>
      <c r="B2037" s="20" t="s">
        <v>563</v>
      </c>
      <c r="C2037" s="20" t="s">
        <v>257</v>
      </c>
      <c r="D2037" s="20" t="s">
        <v>164</v>
      </c>
      <c r="E2037" s="20" t="s">
        <v>77</v>
      </c>
      <c r="F2037" s="20"/>
      <c r="G2037" s="20" t="s">
        <v>20086</v>
      </c>
      <c r="H2037" s="20"/>
      <c r="I2037" s="19">
        <f t="shared" si="290"/>
        <v>15</v>
      </c>
      <c r="J2037" s="20" t="s">
        <v>755</v>
      </c>
      <c r="K2037" s="20" t="s">
        <v>2265</v>
      </c>
      <c r="L2037" s="95" t="str">
        <f>IF(M2037&lt;&gt;"",IF(NOT(ISNA(INDEX(cc!B:B,MATCH(M2037,cc!A:A,0)))),INDEX(cc!B:B,MATCH(M2037,cc!A:A,0)),"0"),"")</f>
        <v>default</v>
      </c>
      <c r="M2037" s="97" t="s">
        <v>13</v>
      </c>
      <c r="N2037" s="28" t="str">
        <f t="shared" si="291"/>
        <v/>
      </c>
      <c r="O2037" s="19" t="str">
        <f t="shared" si="284"/>
        <v>TX_RET (D, DSD): Total Initiated ART in 12 mo.</v>
      </c>
      <c r="P2037" s="19" t="str">
        <f t="shared" si="285"/>
        <v>TX_RET (D, DSD): Total Initiated ART in 12 mo.</v>
      </c>
      <c r="Q2037" s="19" t="str">
        <f t="shared" si="292"/>
        <v>TX_RET (D, DSD)</v>
      </c>
      <c r="R2037" s="19" t="str">
        <f t="shared" si="286"/>
        <v>TX_RET_D_DSD</v>
      </c>
      <c r="S2037" s="19" t="str">
        <f t="shared" si="287"/>
        <v>TX_RET_D_DSD_</v>
      </c>
      <c r="T2037" s="19" t="b">
        <f>NOT(ISNA(VLOOKUP(B2037,dbcodes!A:B,2,FALSE)))</f>
        <v>1</v>
      </c>
      <c r="U2037" s="19" t="str">
        <f>IF(ISNA(VLOOKUP(B2037,dbcodes!A:B,2,FALSE)),des!R1662,VLOOKUP(B2037,dbcodes!A:B,2,FALSE))</f>
        <v>TX_RET_D_DSD</v>
      </c>
      <c r="V2037" s="20"/>
      <c r="W2037" s="107" t="str">
        <f>IF(ISNA(VLOOKUP(C2037,descriptions!A:B,2,FALSE)),des!V1662,IF(G2037=" TARGET","Target ","")&amp;VLOOKUP(C2037,descriptions!A:B,2,FALSE))</f>
        <v>Percentage of adults and children known to be on treatment 12 months after initiation of antiretroviral therapy (Note: reporting 24 and 36 months is recommended, but optional)</v>
      </c>
      <c r="X2037" s="20" t="s">
        <v>4</v>
      </c>
      <c r="Y2037" s="20" t="s">
        <v>831</v>
      </c>
      <c r="Z2037" s="20" t="s">
        <v>836</v>
      </c>
      <c r="AA2037" s="20" t="s">
        <v>102</v>
      </c>
      <c r="AB2037" s="20" t="s">
        <v>755</v>
      </c>
      <c r="AC2037" s="19" t="str">
        <f>IF(AB2037&lt;&gt;"",IF(NOT(ISNA(INDEX(os!A:A,MATCH(AB2037,os!B:B,0)))),INDEX(os!A:A,MATCH(AB2037,os!B:B,0)),"0"),"")</f>
        <v/>
      </c>
      <c r="AD2037" s="20" t="s">
        <v>830</v>
      </c>
      <c r="AE2037" s="20"/>
      <c r="AF2037" s="20"/>
      <c r="AG2037" s="20"/>
      <c r="AH2037" s="93" t="str">
        <f>IF(NOT(ISNA(VLOOKUP(B:B,ResultsTargets!A:A,1,0))),"TRUE","")</f>
        <v/>
      </c>
      <c r="AI2037" s="19" t="str">
        <f>IF(ISNA(VLOOKUP(C2037,dim_techarea!A:B,2,FALSE)),"",VLOOKUP(C2037,dim_techarea!A:B,2,FALSE))</f>
        <v>TX_RET</v>
      </c>
      <c r="AJ2037" s="19" t="str">
        <f>IF(ISNA(VLOOKUP(AI2037,dim_techarea!B:C,2,FALSE)),"",VLOOKUP(AI2037,dim_techarea!B:C,2,FALSE))</f>
        <v>tyRMEUpIwKi</v>
      </c>
      <c r="AK2037" s="19" t="str">
        <f>IF(ISNA(VLOOKUP(TRIM(G2037),dim_targetsresults!A:B,2,FALSE)),"",VLOOKUP(TRIM(G2037),dim_targetsresults!A:C,2,FALSE))</f>
        <v>MER Results</v>
      </c>
      <c r="AL2037" s="19" t="str">
        <f>IF(ISNA(VLOOKUP(AK2037,dim_targetsresults!B:C,2,FALSE)),"",VLOOKUP(AK2037,dim_targetsresults!B:C,2,FALSE))</f>
        <v>Jh0jDM5yQ2E</v>
      </c>
      <c r="AM2037" s="19" t="str">
        <f>IF(ISNA(VLOOKUP(TRIM(D2037),dim_numeratordenominator!A:B,2,FALSE)),"",VLOOKUP(TRIM(D2037),dim_numeratordenominator!A:C,2,FALSE))</f>
        <v>Denominator</v>
      </c>
      <c r="AN2037" s="19" t="str">
        <f>IF(ISNA(VLOOKUP(AM2037,dim_numeratordenominator!B:C,2,FALSE)),"",VLOOKUP(AM2037,dim_numeratordenominator!B:C,2,FALSE))</f>
        <v>QpNj0nSuEhD</v>
      </c>
      <c r="AO2037" s="19" t="str">
        <f>IF(ISNA(VLOOKUP(TRIM(E2037),dim_supporttype!A:B,2,FALSE)),"",VLOOKUP(TRIM(E2037),dim_supporttype!A:C,2,FALSE))</f>
        <v>DSD</v>
      </c>
      <c r="AP2037" s="19" t="str">
        <f>IF(ISNA(VLOOKUP(AO2037,dim_supporttype!B:C,2,FALSE)),"",VLOOKUP(AO2037,dim_supporttype!B:C,2,FALSE))</f>
        <v>iM13vdNLWKb</v>
      </c>
      <c r="AQ2037" s="19" t="str">
        <f>IF(ISNA(VLOOKUP(TRIM(F2037),dim_disaggs!A:B,2,FALSE)),"No Disagg",VLOOKUP(TRIM(F2037),dim_disaggs!A:B,2,FALSE))</f>
        <v>No Disagg</v>
      </c>
      <c r="AR2037" s="19" t="str">
        <f>IF(ISNA(VLOOKUP(AQ2037,dim_disaggs!B:C,2,FALSE)),"",VLOOKUP(AQ2037,dim_disaggs!B:C,2,FALSE))</f>
        <v>werJlVT6sf3</v>
      </c>
      <c r="AS2037" s="72"/>
      <c r="AT2037" s="66"/>
      <c r="AU2037" s="72" t="s">
        <v>755</v>
      </c>
      <c r="AV2037" s="73" t="s">
        <v>755</v>
      </c>
      <c r="AW2037" s="66" t="s">
        <v>755</v>
      </c>
      <c r="AX2037" s="66" t="s">
        <v>755</v>
      </c>
      <c r="AY2037" s="20"/>
      <c r="AZ2037" s="20"/>
      <c r="BA2037" s="105" t="str">
        <f t="shared" si="288"/>
        <v>Top Level Denominator</v>
      </c>
      <c r="BB2037" s="20" t="str">
        <f t="shared" si="289"/>
        <v>Azqe383ljKu</v>
      </c>
      <c r="BC2037" s="20" t="s">
        <v>25708</v>
      </c>
      <c r="BD2037" s="20" t="s">
        <v>25709</v>
      </c>
      <c r="BE2037" s="75" t="s">
        <v>21242</v>
      </c>
      <c r="BF2037" s="73" t="s">
        <v>21243</v>
      </c>
      <c r="BG2037" s="55" t="s">
        <v>20425</v>
      </c>
      <c r="BH2037" s="76" t="s">
        <v>20423</v>
      </c>
      <c r="BI2037" s="20" t="s">
        <v>755</v>
      </c>
      <c r="BJ2037" s="20" t="s">
        <v>755</v>
      </c>
      <c r="BK2037" s="55" t="s">
        <v>755</v>
      </c>
      <c r="BL2037" s="71" t="s">
        <v>755</v>
      </c>
      <c r="BM2037" s="77" t="s">
        <v>755</v>
      </c>
      <c r="BN2037" s="78" t="s">
        <v>755</v>
      </c>
      <c r="BO2037" s="77" t="s">
        <v>755</v>
      </c>
      <c r="BP2037" s="78" t="s">
        <v>755</v>
      </c>
    </row>
    <row r="2038" spans="1:68" s="9" customFormat="1" x14ac:dyDescent="0.2">
      <c r="A2038" s="20" t="s">
        <v>95</v>
      </c>
      <c r="B2038" s="20" t="s">
        <v>564</v>
      </c>
      <c r="C2038" s="20" t="s">
        <v>257</v>
      </c>
      <c r="D2038" s="20" t="s">
        <v>164</v>
      </c>
      <c r="E2038" s="20" t="s">
        <v>78</v>
      </c>
      <c r="F2038" s="20"/>
      <c r="G2038" s="20" t="s">
        <v>20086</v>
      </c>
      <c r="H2038" s="20"/>
      <c r="I2038" s="19">
        <f t="shared" si="290"/>
        <v>14</v>
      </c>
      <c r="J2038" s="20" t="s">
        <v>755</v>
      </c>
      <c r="K2038" s="20" t="s">
        <v>2265</v>
      </c>
      <c r="L2038" s="95" t="str">
        <f>IF(M2038&lt;&gt;"",IF(NOT(ISNA(INDEX(cc!B:B,MATCH(M2038,cc!A:A,0)))),INDEX(cc!B:B,MATCH(M2038,cc!A:A,0)),"0"),"")</f>
        <v>default</v>
      </c>
      <c r="M2038" s="97" t="s">
        <v>13</v>
      </c>
      <c r="N2038" s="28" t="str">
        <f t="shared" si="291"/>
        <v/>
      </c>
      <c r="O2038" s="19" t="str">
        <f t="shared" si="284"/>
        <v>TX_RET (D, TA): Total Initiated ART in 12 mo.</v>
      </c>
      <c r="P2038" s="19" t="str">
        <f t="shared" si="285"/>
        <v>TX_RET (D, TA): Total Initiated ART in 12 mo.</v>
      </c>
      <c r="Q2038" s="19" t="str">
        <f t="shared" si="292"/>
        <v>TX_RET (D, TA)</v>
      </c>
      <c r="R2038" s="19" t="str">
        <f t="shared" si="286"/>
        <v>TX_RET_D_TA</v>
      </c>
      <c r="S2038" s="19" t="str">
        <f t="shared" si="287"/>
        <v>TX_RET_D_TA_</v>
      </c>
      <c r="T2038" s="19" t="b">
        <f>NOT(ISNA(VLOOKUP(B2038,dbcodes!A:B,2,FALSE)))</f>
        <v>1</v>
      </c>
      <c r="U2038" s="19" t="str">
        <f>IF(ISNA(VLOOKUP(B2038,dbcodes!A:B,2,FALSE)),des!R1663,VLOOKUP(B2038,dbcodes!A:B,2,FALSE))</f>
        <v>TX_RET_D_TA</v>
      </c>
      <c r="V2038" s="20"/>
      <c r="W2038" s="107" t="str">
        <f>IF(ISNA(VLOOKUP(C2038,descriptions!A:B,2,FALSE)),des!V1663,IF(G2038=" TARGET","Target ","")&amp;VLOOKUP(C2038,descriptions!A:B,2,FALSE))</f>
        <v>Percentage of adults and children known to be on treatment 12 months after initiation of antiretroviral therapy (Note: reporting 24 and 36 months is recommended, but optional)</v>
      </c>
      <c r="X2038" s="20" t="s">
        <v>4</v>
      </c>
      <c r="Y2038" s="20" t="s">
        <v>831</v>
      </c>
      <c r="Z2038" s="20" t="s">
        <v>836</v>
      </c>
      <c r="AA2038" s="20" t="s">
        <v>102</v>
      </c>
      <c r="AB2038" s="20" t="s">
        <v>755</v>
      </c>
      <c r="AC2038" s="19" t="str">
        <f>IF(AB2038&lt;&gt;"",IF(NOT(ISNA(INDEX(os!A:A,MATCH(AB2038,os!B:B,0)))),INDEX(os!A:A,MATCH(AB2038,os!B:B,0)),"0"),"")</f>
        <v/>
      </c>
      <c r="AD2038" s="20" t="s">
        <v>830</v>
      </c>
      <c r="AE2038" s="20"/>
      <c r="AF2038" s="20"/>
      <c r="AG2038" s="20"/>
      <c r="AH2038" s="93" t="str">
        <f>IF(NOT(ISNA(VLOOKUP(B:B,ResultsTargets!A:A,1,0))),"TRUE","")</f>
        <v/>
      </c>
      <c r="AI2038" s="19" t="str">
        <f>IF(ISNA(VLOOKUP(C2038,dim_techarea!A:B,2,FALSE)),"",VLOOKUP(C2038,dim_techarea!A:B,2,FALSE))</f>
        <v>TX_RET</v>
      </c>
      <c r="AJ2038" s="19" t="str">
        <f>IF(ISNA(VLOOKUP(AI2038,dim_techarea!B:C,2,FALSE)),"",VLOOKUP(AI2038,dim_techarea!B:C,2,FALSE))</f>
        <v>tyRMEUpIwKi</v>
      </c>
      <c r="AK2038" s="19" t="str">
        <f>IF(ISNA(VLOOKUP(TRIM(G2038),dim_targetsresults!A:B,2,FALSE)),"",VLOOKUP(TRIM(G2038),dim_targetsresults!A:C,2,FALSE))</f>
        <v>MER Results</v>
      </c>
      <c r="AL2038" s="19" t="str">
        <f>IF(ISNA(VLOOKUP(AK2038,dim_targetsresults!B:C,2,FALSE)),"",VLOOKUP(AK2038,dim_targetsresults!B:C,2,FALSE))</f>
        <v>Jh0jDM5yQ2E</v>
      </c>
      <c r="AM2038" s="19" t="str">
        <f>IF(ISNA(VLOOKUP(TRIM(D2038),dim_numeratordenominator!A:B,2,FALSE)),"",VLOOKUP(TRIM(D2038),dim_numeratordenominator!A:C,2,FALSE))</f>
        <v>Denominator</v>
      </c>
      <c r="AN2038" s="19" t="str">
        <f>IF(ISNA(VLOOKUP(AM2038,dim_numeratordenominator!B:C,2,FALSE)),"",VLOOKUP(AM2038,dim_numeratordenominator!B:C,2,FALSE))</f>
        <v>QpNj0nSuEhD</v>
      </c>
      <c r="AO2038" s="19" t="str">
        <f>IF(ISNA(VLOOKUP(TRIM(E2038),dim_supporttype!A:B,2,FALSE)),"",VLOOKUP(TRIM(E2038),dim_supporttype!A:C,2,FALSE))</f>
        <v>TA</v>
      </c>
      <c r="AP2038" s="19" t="str">
        <f>IF(ISNA(VLOOKUP(AO2038,dim_supporttype!B:C,2,FALSE)),"",VLOOKUP(AO2038,dim_supporttype!B:C,2,FALSE))</f>
        <v>cRAGKdWIDn4</v>
      </c>
      <c r="AQ2038" s="19" t="str">
        <f>IF(ISNA(VLOOKUP(TRIM(F2038),dim_disaggs!A:B,2,FALSE)),"No Disagg",VLOOKUP(TRIM(F2038),dim_disaggs!A:B,2,FALSE))</f>
        <v>No Disagg</v>
      </c>
      <c r="AR2038" s="19" t="str">
        <f>IF(ISNA(VLOOKUP(AQ2038,dim_disaggs!B:C,2,FALSE)),"",VLOOKUP(AQ2038,dim_disaggs!B:C,2,FALSE))</f>
        <v>werJlVT6sf3</v>
      </c>
      <c r="AS2038" s="72"/>
      <c r="AT2038" s="66"/>
      <c r="AU2038" s="72" t="s">
        <v>755</v>
      </c>
      <c r="AV2038" s="73" t="s">
        <v>755</v>
      </c>
      <c r="AW2038" s="66" t="s">
        <v>755</v>
      </c>
      <c r="AX2038" s="66" t="s">
        <v>755</v>
      </c>
      <c r="AY2038" s="20"/>
      <c r="AZ2038" s="20"/>
      <c r="BA2038" s="105" t="str">
        <f t="shared" si="288"/>
        <v>Top Level Denominator</v>
      </c>
      <c r="BB2038" s="20" t="str">
        <f t="shared" si="289"/>
        <v>Azqe383ljKu</v>
      </c>
      <c r="BC2038" s="20" t="s">
        <v>25708</v>
      </c>
      <c r="BD2038" s="20" t="s">
        <v>25709</v>
      </c>
      <c r="BE2038" s="75" t="s">
        <v>21242</v>
      </c>
      <c r="BF2038" s="73" t="s">
        <v>21243</v>
      </c>
      <c r="BG2038" s="55" t="s">
        <v>20425</v>
      </c>
      <c r="BH2038" s="76" t="s">
        <v>20423</v>
      </c>
      <c r="BI2038" s="20" t="s">
        <v>755</v>
      </c>
      <c r="BJ2038" s="20" t="s">
        <v>755</v>
      </c>
      <c r="BK2038" s="55" t="s">
        <v>755</v>
      </c>
      <c r="BL2038" s="71" t="s">
        <v>755</v>
      </c>
      <c r="BM2038" s="77" t="s">
        <v>755</v>
      </c>
      <c r="BN2038" s="78" t="s">
        <v>755</v>
      </c>
      <c r="BO2038" s="77" t="s">
        <v>755</v>
      </c>
      <c r="BP2038" s="78" t="s">
        <v>755</v>
      </c>
    </row>
    <row r="2039" spans="1:68" s="9" customFormat="1" x14ac:dyDescent="0.2">
      <c r="A2039" s="20" t="s">
        <v>95</v>
      </c>
      <c r="B2039" s="21" t="s">
        <v>20333</v>
      </c>
      <c r="C2039" s="20" t="s">
        <v>257</v>
      </c>
      <c r="D2039" s="20" t="s">
        <v>164</v>
      </c>
      <c r="E2039" s="20" t="s">
        <v>77</v>
      </c>
      <c r="F2039" s="20" t="s">
        <v>20031</v>
      </c>
      <c r="G2039" s="20" t="s">
        <v>20086</v>
      </c>
      <c r="H2039" s="20" t="s">
        <v>20031</v>
      </c>
      <c r="I2039" s="19">
        <f t="shared" si="290"/>
        <v>31</v>
      </c>
      <c r="J2039" s="20" t="s">
        <v>755</v>
      </c>
      <c r="K2039" s="20" t="s">
        <v>2265</v>
      </c>
      <c r="L2039" s="95" t="str">
        <f>IF(M2039&lt;&gt;"",IF(NOT(ISNA(INDEX(cc!B:B,MATCH(M2039,cc!A:A,0)))),INDEX(cc!B:B,MATCH(M2039,cc!A:A,0)),"0"),"")</f>
        <v>Test Results (Positive)</v>
      </c>
      <c r="M2039" s="97" t="s">
        <v>19844</v>
      </c>
      <c r="N2039" s="28" t="str">
        <f t="shared" si="291"/>
        <v/>
      </c>
      <c r="O2039" s="19" t="str">
        <f t="shared" si="284"/>
        <v>TX_RET (D, DSD, 12mo/HIVStatus): Total Initiated ART in 12 mo.</v>
      </c>
      <c r="P2039" s="19" t="str">
        <f t="shared" si="285"/>
        <v>TX_RET (D, DSD, 12mo/HIVStatus): Total Initiated ART in 12 mo.</v>
      </c>
      <c r="Q2039" s="19" t="str">
        <f t="shared" si="292"/>
        <v>TX_RET (D, DSD, 12mo/HIVStatus)</v>
      </c>
      <c r="R2039" s="19" t="str">
        <f t="shared" si="286"/>
        <v>TX_RET_D_DSD_12mo_HIVStatus</v>
      </c>
      <c r="S2039" s="19" t="str">
        <f t="shared" si="287"/>
        <v>TX_RET_D_DSD_12mo_HIVStatus_</v>
      </c>
      <c r="T2039" s="19" t="b">
        <f>NOT(ISNA(VLOOKUP(B2039,dbcodes!A:B,2,FALSE)))</f>
        <v>1</v>
      </c>
      <c r="U2039" s="19" t="str">
        <f>IF(ISNA(VLOOKUP(B2039,dbcodes!A:B,2,FALSE)),des!R1664,VLOOKUP(B2039,dbcodes!A:B,2,FALSE))</f>
        <v>TX_RET_D_DSD_12mo_HIVStatus</v>
      </c>
      <c r="V2039" s="20"/>
      <c r="W2039" s="107" t="str">
        <f>IF(ISNA(VLOOKUP(C2039,descriptions!A:B,2,FALSE)),des!V1664,IF(G2039=" TARGET","Target ","")&amp;VLOOKUP(C2039,descriptions!A:B,2,FALSE))</f>
        <v>Percentage of adults and children known to be on treatment 12 months after initiation of antiretroviral therapy (Note: reporting 24 and 36 months is recommended, but optional)</v>
      </c>
      <c r="X2039" s="20" t="s">
        <v>4</v>
      </c>
      <c r="Y2039" s="20" t="s">
        <v>831</v>
      </c>
      <c r="Z2039" s="20" t="s">
        <v>836</v>
      </c>
      <c r="AA2039" s="20" t="s">
        <v>102</v>
      </c>
      <c r="AB2039" s="20" t="s">
        <v>755</v>
      </c>
      <c r="AC2039" s="19" t="str">
        <f>IF(AB2039&lt;&gt;"",IF(NOT(ISNA(INDEX(os!A:A,MATCH(AB2039,os!B:B,0)))),INDEX(os!A:A,MATCH(AB2039,os!B:B,0)),"0"),"")</f>
        <v/>
      </c>
      <c r="AD2039" s="20" t="s">
        <v>830</v>
      </c>
      <c r="AE2039" s="20"/>
      <c r="AF2039" s="20"/>
      <c r="AG2039" s="20"/>
      <c r="AH2039" s="93" t="str">
        <f>IF(NOT(ISNA(VLOOKUP(B:B,ResultsTargets!A:A,1,0))),"TRUE","")</f>
        <v/>
      </c>
      <c r="AI2039" s="19" t="str">
        <f>IF(ISNA(VLOOKUP(C2039,dim_techarea!A:B,2,FALSE)),"",VLOOKUP(C2039,dim_techarea!A:B,2,FALSE))</f>
        <v>TX_RET</v>
      </c>
      <c r="AJ2039" s="19" t="str">
        <f>IF(ISNA(VLOOKUP(AI2039,dim_techarea!B:C,2,FALSE)),"",VLOOKUP(AI2039,dim_techarea!B:C,2,FALSE))</f>
        <v>tyRMEUpIwKi</v>
      </c>
      <c r="AK2039" s="19" t="str">
        <f>IF(ISNA(VLOOKUP(TRIM(G2039),dim_targetsresults!A:B,2,FALSE)),"",VLOOKUP(TRIM(G2039),dim_targetsresults!A:C,2,FALSE))</f>
        <v>MER Results</v>
      </c>
      <c r="AL2039" s="19" t="str">
        <f>IF(ISNA(VLOOKUP(AK2039,dim_targetsresults!B:C,2,FALSE)),"",VLOOKUP(AK2039,dim_targetsresults!B:C,2,FALSE))</f>
        <v>Jh0jDM5yQ2E</v>
      </c>
      <c r="AM2039" s="19" t="str">
        <f>IF(ISNA(VLOOKUP(TRIM(D2039),dim_numeratordenominator!A:B,2,FALSE)),"",VLOOKUP(TRIM(D2039),dim_numeratordenominator!A:C,2,FALSE))</f>
        <v>Denominator</v>
      </c>
      <c r="AN2039" s="19" t="str">
        <f>IF(ISNA(VLOOKUP(AM2039,dim_numeratordenominator!B:C,2,FALSE)),"",VLOOKUP(AM2039,dim_numeratordenominator!B:C,2,FALSE))</f>
        <v>QpNj0nSuEhD</v>
      </c>
      <c r="AO2039" s="19" t="str">
        <f>IF(ISNA(VLOOKUP(TRIM(E2039),dim_supporttype!A:B,2,FALSE)),"",VLOOKUP(TRIM(E2039),dim_supporttype!A:C,2,FALSE))</f>
        <v>DSD</v>
      </c>
      <c r="AP2039" s="19" t="str">
        <f>IF(ISNA(VLOOKUP(AO2039,dim_supporttype!B:C,2,FALSE)),"",VLOOKUP(AO2039,dim_supporttype!B:C,2,FALSE))</f>
        <v>iM13vdNLWKb</v>
      </c>
      <c r="AQ2039" s="19" t="str">
        <f>IF(ISNA(VLOOKUP(TRIM(F2039),dim_disaggs!A:B,2,FALSE)),"No Disagg",VLOOKUP(TRIM(F2039),dim_disaggs!A:B,2,FALSE))</f>
        <v>12mo/HIVStatus</v>
      </c>
      <c r="AR2039" s="19" t="str">
        <f>IF(ISNA(VLOOKUP(AQ2039,dim_disaggs!B:C,2,FALSE)),"",VLOOKUP(AQ2039,dim_disaggs!B:C,2,FALSE))</f>
        <v>CnZQTgTEwTu</v>
      </c>
      <c r="AS2039" s="72"/>
      <c r="AT2039" s="66"/>
      <c r="AU2039" s="72" t="s">
        <v>755</v>
      </c>
      <c r="AV2039" s="73" t="s">
        <v>755</v>
      </c>
      <c r="AW2039" s="66" t="s">
        <v>755</v>
      </c>
      <c r="AX2039" s="66" t="s">
        <v>755</v>
      </c>
      <c r="AY2039" s="20"/>
      <c r="AZ2039" s="20"/>
      <c r="BA2039" s="105" t="str">
        <f t="shared" si="288"/>
        <v>Top Level Denominator</v>
      </c>
      <c r="BB2039" s="20" t="str">
        <f t="shared" si="289"/>
        <v>Azqe383ljKu</v>
      </c>
      <c r="BC2039" s="20"/>
      <c r="BD2039" s="20"/>
      <c r="BE2039" s="75" t="s">
        <v>755</v>
      </c>
      <c r="BF2039" s="73" t="s">
        <v>755</v>
      </c>
      <c r="BG2039" s="55" t="s">
        <v>755</v>
      </c>
      <c r="BH2039" s="76" t="s">
        <v>755</v>
      </c>
      <c r="BI2039" s="20" t="s">
        <v>20421</v>
      </c>
      <c r="BJ2039" s="20" t="s">
        <v>20427</v>
      </c>
      <c r="BK2039" s="55" t="s">
        <v>755</v>
      </c>
      <c r="BL2039" s="71" t="s">
        <v>755</v>
      </c>
      <c r="BM2039" s="77" t="s">
        <v>755</v>
      </c>
      <c r="BN2039" s="78" t="s">
        <v>755</v>
      </c>
      <c r="BO2039" s="77" t="s">
        <v>755</v>
      </c>
      <c r="BP2039" s="78" t="s">
        <v>755</v>
      </c>
    </row>
    <row r="2040" spans="1:68" s="9" customFormat="1" x14ac:dyDescent="0.2">
      <c r="A2040" s="20" t="s">
        <v>95</v>
      </c>
      <c r="B2040" s="21" t="s">
        <v>20334</v>
      </c>
      <c r="C2040" s="20" t="s">
        <v>257</v>
      </c>
      <c r="D2040" s="20" t="s">
        <v>164</v>
      </c>
      <c r="E2040" s="20" t="s">
        <v>78</v>
      </c>
      <c r="F2040" s="20" t="s">
        <v>20031</v>
      </c>
      <c r="G2040" s="20" t="s">
        <v>20086</v>
      </c>
      <c r="H2040" s="20" t="s">
        <v>20031</v>
      </c>
      <c r="I2040" s="19">
        <f t="shared" si="290"/>
        <v>30</v>
      </c>
      <c r="J2040" s="20" t="s">
        <v>755</v>
      </c>
      <c r="K2040" s="20" t="s">
        <v>2265</v>
      </c>
      <c r="L2040" s="95" t="str">
        <f>IF(M2040&lt;&gt;"",IF(NOT(ISNA(INDEX(cc!B:B,MATCH(M2040,cc!A:A,0)))),INDEX(cc!B:B,MATCH(M2040,cc!A:A,0)),"0"),"")</f>
        <v>Test Results (Positive)</v>
      </c>
      <c r="M2040" s="97" t="s">
        <v>19844</v>
      </c>
      <c r="N2040" s="28" t="str">
        <f t="shared" si="291"/>
        <v/>
      </c>
      <c r="O2040" s="19" t="str">
        <f t="shared" si="284"/>
        <v>TX_RET (D, TA, 12mo/HIVStatus): Total Initiated ART in 12 mo.</v>
      </c>
      <c r="P2040" s="19" t="str">
        <f t="shared" si="285"/>
        <v>TX_RET (D, TA, 12mo/HIVStatus): Total Initiated ART in 12 mo.</v>
      </c>
      <c r="Q2040" s="19" t="str">
        <f t="shared" si="292"/>
        <v>TX_RET (D, TA, 12mo/HIVStatus)</v>
      </c>
      <c r="R2040" s="19" t="str">
        <f t="shared" si="286"/>
        <v>TX_RET_D_TA_12mo_HIVStatus</v>
      </c>
      <c r="S2040" s="19" t="str">
        <f t="shared" si="287"/>
        <v>TX_RET_D_TA_12mo_HIVStatus_</v>
      </c>
      <c r="T2040" s="19" t="b">
        <f>NOT(ISNA(VLOOKUP(B2040,dbcodes!A:B,2,FALSE)))</f>
        <v>1</v>
      </c>
      <c r="U2040" s="19" t="str">
        <f>IF(ISNA(VLOOKUP(B2040,dbcodes!A:B,2,FALSE)),des!R1665,VLOOKUP(B2040,dbcodes!A:B,2,FALSE))</f>
        <v>TX_RET_D_TA_12mo_HIVStatus</v>
      </c>
      <c r="V2040" s="20"/>
      <c r="W2040" s="107" t="str">
        <f>IF(ISNA(VLOOKUP(C2040,descriptions!A:B,2,FALSE)),des!V1665,IF(G2040=" TARGET","Target ","")&amp;VLOOKUP(C2040,descriptions!A:B,2,FALSE))</f>
        <v>Percentage of adults and children known to be on treatment 12 months after initiation of antiretroviral therapy (Note: reporting 24 and 36 months is recommended, but optional)</v>
      </c>
      <c r="X2040" s="20" t="s">
        <v>4</v>
      </c>
      <c r="Y2040" s="20" t="s">
        <v>831</v>
      </c>
      <c r="Z2040" s="20" t="s">
        <v>836</v>
      </c>
      <c r="AA2040" s="20" t="s">
        <v>102</v>
      </c>
      <c r="AB2040" s="20" t="s">
        <v>755</v>
      </c>
      <c r="AC2040" s="19" t="str">
        <f>IF(AB2040&lt;&gt;"",IF(NOT(ISNA(INDEX(os!A:A,MATCH(AB2040,os!B:B,0)))),INDEX(os!A:A,MATCH(AB2040,os!B:B,0)),"0"),"")</f>
        <v/>
      </c>
      <c r="AD2040" s="20" t="s">
        <v>830</v>
      </c>
      <c r="AE2040" s="20"/>
      <c r="AF2040" s="20"/>
      <c r="AG2040" s="20"/>
      <c r="AH2040" s="93" t="str">
        <f>IF(NOT(ISNA(VLOOKUP(B:B,ResultsTargets!A:A,1,0))),"TRUE","")</f>
        <v/>
      </c>
      <c r="AI2040" s="19" t="str">
        <f>IF(ISNA(VLOOKUP(C2040,dim_techarea!A:B,2,FALSE)),"",VLOOKUP(C2040,dim_techarea!A:B,2,FALSE))</f>
        <v>TX_RET</v>
      </c>
      <c r="AJ2040" s="19" t="str">
        <f>IF(ISNA(VLOOKUP(AI2040,dim_techarea!B:C,2,FALSE)),"",VLOOKUP(AI2040,dim_techarea!B:C,2,FALSE))</f>
        <v>tyRMEUpIwKi</v>
      </c>
      <c r="AK2040" s="19" t="str">
        <f>IF(ISNA(VLOOKUP(TRIM(G2040),dim_targetsresults!A:B,2,FALSE)),"",VLOOKUP(TRIM(G2040),dim_targetsresults!A:C,2,FALSE))</f>
        <v>MER Results</v>
      </c>
      <c r="AL2040" s="19" t="str">
        <f>IF(ISNA(VLOOKUP(AK2040,dim_targetsresults!B:C,2,FALSE)),"",VLOOKUP(AK2040,dim_targetsresults!B:C,2,FALSE))</f>
        <v>Jh0jDM5yQ2E</v>
      </c>
      <c r="AM2040" s="19" t="str">
        <f>IF(ISNA(VLOOKUP(TRIM(D2040),dim_numeratordenominator!A:B,2,FALSE)),"",VLOOKUP(TRIM(D2040),dim_numeratordenominator!A:C,2,FALSE))</f>
        <v>Denominator</v>
      </c>
      <c r="AN2040" s="19" t="str">
        <f>IF(ISNA(VLOOKUP(AM2040,dim_numeratordenominator!B:C,2,FALSE)),"",VLOOKUP(AM2040,dim_numeratordenominator!B:C,2,FALSE))</f>
        <v>QpNj0nSuEhD</v>
      </c>
      <c r="AO2040" s="19" t="str">
        <f>IF(ISNA(VLOOKUP(TRIM(E2040),dim_supporttype!A:B,2,FALSE)),"",VLOOKUP(TRIM(E2040),dim_supporttype!A:C,2,FALSE))</f>
        <v>TA</v>
      </c>
      <c r="AP2040" s="19" t="str">
        <f>IF(ISNA(VLOOKUP(AO2040,dim_supporttype!B:C,2,FALSE)),"",VLOOKUP(AO2040,dim_supporttype!B:C,2,FALSE))</f>
        <v>cRAGKdWIDn4</v>
      </c>
      <c r="AQ2040" s="19" t="str">
        <f>IF(ISNA(VLOOKUP(TRIM(F2040),dim_disaggs!A:B,2,FALSE)),"No Disagg",VLOOKUP(TRIM(F2040),dim_disaggs!A:B,2,FALSE))</f>
        <v>12mo/HIVStatus</v>
      </c>
      <c r="AR2040" s="19" t="str">
        <f>IF(ISNA(VLOOKUP(AQ2040,dim_disaggs!B:C,2,FALSE)),"",VLOOKUP(AQ2040,dim_disaggs!B:C,2,FALSE))</f>
        <v>CnZQTgTEwTu</v>
      </c>
      <c r="AS2040" s="72"/>
      <c r="AT2040" s="66"/>
      <c r="AU2040" s="72" t="s">
        <v>755</v>
      </c>
      <c r="AV2040" s="73" t="s">
        <v>755</v>
      </c>
      <c r="AW2040" s="66" t="s">
        <v>755</v>
      </c>
      <c r="AX2040" s="66" t="s">
        <v>755</v>
      </c>
      <c r="AY2040" s="20"/>
      <c r="AZ2040" s="20"/>
      <c r="BA2040" s="105" t="str">
        <f t="shared" si="288"/>
        <v>Top Level Denominator</v>
      </c>
      <c r="BB2040" s="20" t="str">
        <f t="shared" si="289"/>
        <v>Azqe383ljKu</v>
      </c>
      <c r="BC2040" s="20"/>
      <c r="BD2040" s="20"/>
      <c r="BE2040" s="75" t="s">
        <v>755</v>
      </c>
      <c r="BF2040" s="73" t="s">
        <v>755</v>
      </c>
      <c r="BG2040" s="55" t="s">
        <v>755</v>
      </c>
      <c r="BH2040" s="76" t="s">
        <v>755</v>
      </c>
      <c r="BI2040" s="20" t="s">
        <v>20421</v>
      </c>
      <c r="BJ2040" s="20" t="s">
        <v>20427</v>
      </c>
      <c r="BK2040" s="55" t="s">
        <v>755</v>
      </c>
      <c r="BL2040" s="71" t="s">
        <v>755</v>
      </c>
      <c r="BM2040" s="77" t="s">
        <v>755</v>
      </c>
      <c r="BN2040" s="78" t="s">
        <v>755</v>
      </c>
      <c r="BO2040" s="77" t="s">
        <v>755</v>
      </c>
      <c r="BP2040" s="78" t="s">
        <v>755</v>
      </c>
    </row>
    <row r="2041" spans="1:68" s="9" customFormat="1" ht="17" customHeight="1" x14ac:dyDescent="0.2">
      <c r="A2041" s="20" t="s">
        <v>95</v>
      </c>
      <c r="B2041" s="20" t="s">
        <v>553</v>
      </c>
      <c r="C2041" s="20" t="s">
        <v>257</v>
      </c>
      <c r="D2041" s="20" t="s">
        <v>1</v>
      </c>
      <c r="E2041" s="20" t="s">
        <v>77</v>
      </c>
      <c r="F2041" s="20" t="s">
        <v>545</v>
      </c>
      <c r="G2041" s="20" t="s">
        <v>20086</v>
      </c>
      <c r="H2041" s="20" t="s">
        <v>545</v>
      </c>
      <c r="I2041" s="19">
        <f t="shared" si="290"/>
        <v>21</v>
      </c>
      <c r="J2041" s="20" t="s">
        <v>755</v>
      </c>
      <c r="K2041" s="20" t="s">
        <v>547</v>
      </c>
      <c r="L2041" s="95" t="str">
        <f>IF(M2041&lt;&gt;"",IF(NOT(ISNA(INDEX(cc!B:B,MATCH(M2041,cc!A:A,0)))),INDEX(cc!B:B,MATCH(M2041,cc!A:A,0)),"0"),"")</f>
        <v>default</v>
      </c>
      <c r="M2041" s="97" t="s">
        <v>13</v>
      </c>
      <c r="N2041" s="28" t="str">
        <f t="shared" si="291"/>
        <v/>
      </c>
      <c r="O2041" s="19" t="str">
        <f t="shared" si="284"/>
        <v>TX_RET (N, DSD, 24mo): Alive at 24 mo. after initiating ART</v>
      </c>
      <c r="P2041" s="19" t="str">
        <f t="shared" si="285"/>
        <v>TX_RET (N, DSD, 24mo): Alive at 24 mo. after initiating ART</v>
      </c>
      <c r="Q2041" s="19" t="str">
        <f t="shared" si="292"/>
        <v>TX_RET (N, DSD, 24mo)</v>
      </c>
      <c r="R2041" s="19" t="str">
        <f t="shared" si="286"/>
        <v>TX_RET_N_DSD_24mo</v>
      </c>
      <c r="S2041" s="19" t="str">
        <f t="shared" si="287"/>
        <v>TX_RET_N_DSD_24mo_</v>
      </c>
      <c r="T2041" s="19" t="b">
        <f>NOT(ISNA(VLOOKUP(B2041,dbcodes!A:B,2,FALSE)))</f>
        <v>1</v>
      </c>
      <c r="U2041" s="19" t="str">
        <f>IF(ISNA(VLOOKUP(B2041,dbcodes!A:B,2,FALSE)),des!R1666,VLOOKUP(B2041,dbcodes!A:B,2,FALSE))</f>
        <v>TX_RET_N_DSD_24mo</v>
      </c>
      <c r="V2041" s="20"/>
      <c r="W2041" s="107" t="str">
        <f>IF(ISNA(VLOOKUP(C2041,descriptions!A:B,2,FALSE)),des!V1666,IF(G2041=" TARGET","Target ","")&amp;VLOOKUP(C2041,descriptions!A:B,2,FALSE))</f>
        <v>Percentage of adults and children known to be on treatment 12 months after initiation of antiretroviral therapy (Note: reporting 24 and 36 months is recommended, but optional)</v>
      </c>
      <c r="X2041" s="20" t="s">
        <v>4</v>
      </c>
      <c r="Y2041" s="20" t="s">
        <v>831</v>
      </c>
      <c r="Z2041" s="20" t="s">
        <v>836</v>
      </c>
      <c r="AA2041" s="20" t="s">
        <v>102</v>
      </c>
      <c r="AB2041" s="20" t="s">
        <v>755</v>
      </c>
      <c r="AC2041" s="19" t="str">
        <f>IF(AB2041&lt;&gt;"",IF(NOT(ISNA(INDEX(os!A:A,MATCH(AB2041,os!B:B,0)))),INDEX(os!A:A,MATCH(AB2041,os!B:B,0)),"0"),"")</f>
        <v/>
      </c>
      <c r="AD2041" s="20" t="s">
        <v>830</v>
      </c>
      <c r="AE2041" s="20"/>
      <c r="AF2041" s="20"/>
      <c r="AG2041" s="20"/>
      <c r="AH2041" s="93" t="str">
        <f>IF(NOT(ISNA(VLOOKUP(B:B,ResultsTargets!A:A,1,0))),"TRUE","")</f>
        <v/>
      </c>
      <c r="AI2041" s="19" t="str">
        <f>IF(ISNA(VLOOKUP(C2041,dim_techarea!A:B,2,FALSE)),"",VLOOKUP(C2041,dim_techarea!A:B,2,FALSE))</f>
        <v>TX_RET</v>
      </c>
      <c r="AJ2041" s="19" t="str">
        <f>IF(ISNA(VLOOKUP(AI2041,dim_techarea!B:C,2,FALSE)),"",VLOOKUP(AI2041,dim_techarea!B:C,2,FALSE))</f>
        <v>tyRMEUpIwKi</v>
      </c>
      <c r="AK2041" s="19" t="str">
        <f>IF(ISNA(VLOOKUP(TRIM(G2041),dim_targetsresults!A:B,2,FALSE)),"",VLOOKUP(TRIM(G2041),dim_targetsresults!A:C,2,FALSE))</f>
        <v>MER Results</v>
      </c>
      <c r="AL2041" s="19" t="str">
        <f>IF(ISNA(VLOOKUP(AK2041,dim_targetsresults!B:C,2,FALSE)),"",VLOOKUP(AK2041,dim_targetsresults!B:C,2,FALSE))</f>
        <v>Jh0jDM5yQ2E</v>
      </c>
      <c r="AM2041" s="19" t="str">
        <f>IF(ISNA(VLOOKUP(TRIM(D2041),dim_numeratordenominator!A:B,2,FALSE)),"",VLOOKUP(TRIM(D2041),dim_numeratordenominator!A:C,2,FALSE))</f>
        <v>Numerator</v>
      </c>
      <c r="AN2041" s="19" t="str">
        <f>IF(ISNA(VLOOKUP(AM2041,dim_numeratordenominator!B:C,2,FALSE)),"",VLOOKUP(AM2041,dim_numeratordenominator!B:C,2,FALSE))</f>
        <v>Som9NRMQqV7</v>
      </c>
      <c r="AO2041" s="19" t="str">
        <f>IF(ISNA(VLOOKUP(TRIM(E2041),dim_supporttype!A:B,2,FALSE)),"",VLOOKUP(TRIM(E2041),dim_supporttype!A:C,2,FALSE))</f>
        <v>DSD</v>
      </c>
      <c r="AP2041" s="19" t="str">
        <f>IF(ISNA(VLOOKUP(AO2041,dim_supporttype!B:C,2,FALSE)),"",VLOOKUP(AO2041,dim_supporttype!B:C,2,FALSE))</f>
        <v>iM13vdNLWKb</v>
      </c>
      <c r="AQ2041" s="19" t="str">
        <f>IF(ISNA(VLOOKUP(TRIM(F2041),dim_disaggs!A:B,2,FALSE)),"No Disagg",VLOOKUP(TRIM(F2041),dim_disaggs!A:B,2,FALSE))</f>
        <v>24mo</v>
      </c>
      <c r="AR2041" s="19" t="str">
        <f>IF(ISNA(VLOOKUP(AQ2041,dim_disaggs!B:C,2,FALSE)),"",VLOOKUP(AQ2041,dim_disaggs!B:C,2,FALSE))</f>
        <v>DBktruvysbS</v>
      </c>
      <c r="AS2041" s="72"/>
      <c r="AT2041" s="66"/>
      <c r="AU2041" s="72" t="s">
        <v>755</v>
      </c>
      <c r="AV2041" s="73" t="s">
        <v>755</v>
      </c>
      <c r="AW2041" s="66" t="s">
        <v>755</v>
      </c>
      <c r="AX2041" s="66" t="s">
        <v>755</v>
      </c>
      <c r="AY2041" s="20"/>
      <c r="AZ2041" s="20"/>
      <c r="BA2041" s="105" t="str">
        <f t="shared" si="288"/>
        <v/>
      </c>
      <c r="BB2041" s="20" t="str">
        <f t="shared" si="289"/>
        <v/>
      </c>
      <c r="BC2041" s="20"/>
      <c r="BD2041" s="20"/>
      <c r="BE2041" s="75" t="s">
        <v>755</v>
      </c>
      <c r="BF2041" s="73" t="s">
        <v>755</v>
      </c>
      <c r="BG2041" s="55" t="s">
        <v>755</v>
      </c>
      <c r="BH2041" s="76" t="s">
        <v>755</v>
      </c>
      <c r="BI2041" s="20" t="s">
        <v>755</v>
      </c>
      <c r="BJ2041" s="20" t="s">
        <v>755</v>
      </c>
      <c r="BK2041" s="55" t="s">
        <v>755</v>
      </c>
      <c r="BL2041" s="71" t="s">
        <v>755</v>
      </c>
      <c r="BM2041" s="77" t="s">
        <v>755</v>
      </c>
      <c r="BN2041" s="78" t="s">
        <v>755</v>
      </c>
      <c r="BO2041" s="77" t="s">
        <v>755</v>
      </c>
      <c r="BP2041" s="78" t="s">
        <v>755</v>
      </c>
    </row>
    <row r="2042" spans="1:68" s="3" customFormat="1" ht="17" customHeight="1" x14ac:dyDescent="0.2">
      <c r="A2042" s="20" t="s">
        <v>95</v>
      </c>
      <c r="B2042" s="20" t="s">
        <v>554</v>
      </c>
      <c r="C2042" s="20" t="s">
        <v>257</v>
      </c>
      <c r="D2042" s="20" t="s">
        <v>1</v>
      </c>
      <c r="E2042" s="20" t="s">
        <v>78</v>
      </c>
      <c r="F2042" s="20" t="s">
        <v>545</v>
      </c>
      <c r="G2042" s="20" t="s">
        <v>20086</v>
      </c>
      <c r="H2042" s="20" t="s">
        <v>545</v>
      </c>
      <c r="I2042" s="19">
        <f t="shared" si="290"/>
        <v>20</v>
      </c>
      <c r="J2042" s="20" t="s">
        <v>755</v>
      </c>
      <c r="K2042" s="20" t="s">
        <v>547</v>
      </c>
      <c r="L2042" s="95" t="str">
        <f>IF(M2042&lt;&gt;"",IF(NOT(ISNA(INDEX(cc!B:B,MATCH(M2042,cc!A:A,0)))),INDEX(cc!B:B,MATCH(M2042,cc!A:A,0)),"0"),"")</f>
        <v>default</v>
      </c>
      <c r="M2042" s="97" t="s">
        <v>13</v>
      </c>
      <c r="N2042" s="28" t="str">
        <f t="shared" si="291"/>
        <v/>
      </c>
      <c r="O2042" s="19" t="str">
        <f t="shared" si="284"/>
        <v>TX_RET (N, TA, 24mo): Alive at 24 mo. after initiating ART</v>
      </c>
      <c r="P2042" s="19" t="str">
        <f t="shared" si="285"/>
        <v>TX_RET (N, TA, 24mo): Alive at 24 mo. after initiating ART</v>
      </c>
      <c r="Q2042" s="19" t="str">
        <f t="shared" si="292"/>
        <v>TX_RET (N, TA, 24mo)</v>
      </c>
      <c r="R2042" s="19" t="str">
        <f t="shared" si="286"/>
        <v>TX_RET_N_TA_24mo</v>
      </c>
      <c r="S2042" s="19" t="str">
        <f t="shared" si="287"/>
        <v>TX_RET_N_TA_24mo_</v>
      </c>
      <c r="T2042" s="19" t="b">
        <f>NOT(ISNA(VLOOKUP(B2042,dbcodes!A:B,2,FALSE)))</f>
        <v>1</v>
      </c>
      <c r="U2042" s="19" t="str">
        <f>IF(ISNA(VLOOKUP(B2042,dbcodes!A:B,2,FALSE)),des!R1667,VLOOKUP(B2042,dbcodes!A:B,2,FALSE))</f>
        <v>TX_RET_N_TA_24mo</v>
      </c>
      <c r="V2042" s="20"/>
      <c r="W2042" s="107" t="str">
        <f>IF(ISNA(VLOOKUP(C2042,descriptions!A:B,2,FALSE)),des!V1667,IF(G2042=" TARGET","Target ","")&amp;VLOOKUP(C2042,descriptions!A:B,2,FALSE))</f>
        <v>Percentage of adults and children known to be on treatment 12 months after initiation of antiretroviral therapy (Note: reporting 24 and 36 months is recommended, but optional)</v>
      </c>
      <c r="X2042" s="20" t="s">
        <v>4</v>
      </c>
      <c r="Y2042" s="20" t="s">
        <v>831</v>
      </c>
      <c r="Z2042" s="20" t="s">
        <v>836</v>
      </c>
      <c r="AA2042" s="20" t="s">
        <v>102</v>
      </c>
      <c r="AB2042" s="20" t="s">
        <v>755</v>
      </c>
      <c r="AC2042" s="19" t="str">
        <f>IF(AB2042&lt;&gt;"",IF(NOT(ISNA(INDEX(os!A:A,MATCH(AB2042,os!B:B,0)))),INDEX(os!A:A,MATCH(AB2042,os!B:B,0)),"0"),"")</f>
        <v/>
      </c>
      <c r="AD2042" s="20" t="s">
        <v>830</v>
      </c>
      <c r="AE2042" s="20"/>
      <c r="AF2042" s="20"/>
      <c r="AG2042" s="20"/>
      <c r="AH2042" s="93" t="str">
        <f>IF(NOT(ISNA(VLOOKUP(B:B,ResultsTargets!A:A,1,0))),"TRUE","")</f>
        <v/>
      </c>
      <c r="AI2042" s="19" t="str">
        <f>IF(ISNA(VLOOKUP(C2042,dim_techarea!A:B,2,FALSE)),"",VLOOKUP(C2042,dim_techarea!A:B,2,FALSE))</f>
        <v>TX_RET</v>
      </c>
      <c r="AJ2042" s="19" t="str">
        <f>IF(ISNA(VLOOKUP(AI2042,dim_techarea!B:C,2,FALSE)),"",VLOOKUP(AI2042,dim_techarea!B:C,2,FALSE))</f>
        <v>tyRMEUpIwKi</v>
      </c>
      <c r="AK2042" s="19" t="str">
        <f>IF(ISNA(VLOOKUP(TRIM(G2042),dim_targetsresults!A:B,2,FALSE)),"",VLOOKUP(TRIM(G2042),dim_targetsresults!A:C,2,FALSE))</f>
        <v>MER Results</v>
      </c>
      <c r="AL2042" s="19" t="str">
        <f>IF(ISNA(VLOOKUP(AK2042,dim_targetsresults!B:C,2,FALSE)),"",VLOOKUP(AK2042,dim_targetsresults!B:C,2,FALSE))</f>
        <v>Jh0jDM5yQ2E</v>
      </c>
      <c r="AM2042" s="19" t="str">
        <f>IF(ISNA(VLOOKUP(TRIM(D2042),dim_numeratordenominator!A:B,2,FALSE)),"",VLOOKUP(TRIM(D2042),dim_numeratordenominator!A:C,2,FALSE))</f>
        <v>Numerator</v>
      </c>
      <c r="AN2042" s="19" t="str">
        <f>IF(ISNA(VLOOKUP(AM2042,dim_numeratordenominator!B:C,2,FALSE)),"",VLOOKUP(AM2042,dim_numeratordenominator!B:C,2,FALSE))</f>
        <v>Som9NRMQqV7</v>
      </c>
      <c r="AO2042" s="19" t="str">
        <f>IF(ISNA(VLOOKUP(TRIM(E2042),dim_supporttype!A:B,2,FALSE)),"",VLOOKUP(TRIM(E2042),dim_supporttype!A:C,2,FALSE))</f>
        <v>TA</v>
      </c>
      <c r="AP2042" s="19" t="str">
        <f>IF(ISNA(VLOOKUP(AO2042,dim_supporttype!B:C,2,FALSE)),"",VLOOKUP(AO2042,dim_supporttype!B:C,2,FALSE))</f>
        <v>cRAGKdWIDn4</v>
      </c>
      <c r="AQ2042" s="19" t="str">
        <f>IF(ISNA(VLOOKUP(TRIM(F2042),dim_disaggs!A:B,2,FALSE)),"No Disagg",VLOOKUP(TRIM(F2042),dim_disaggs!A:B,2,FALSE))</f>
        <v>24mo</v>
      </c>
      <c r="AR2042" s="19" t="str">
        <f>IF(ISNA(VLOOKUP(AQ2042,dim_disaggs!B:C,2,FALSE)),"",VLOOKUP(AQ2042,dim_disaggs!B:C,2,FALSE))</f>
        <v>DBktruvysbS</v>
      </c>
      <c r="AS2042" s="72"/>
      <c r="AT2042" s="66"/>
      <c r="AU2042" s="72" t="s">
        <v>755</v>
      </c>
      <c r="AV2042" s="73" t="s">
        <v>755</v>
      </c>
      <c r="AW2042" s="66" t="s">
        <v>755</v>
      </c>
      <c r="AX2042" s="66" t="s">
        <v>755</v>
      </c>
      <c r="AY2042" s="20"/>
      <c r="AZ2042" s="20"/>
      <c r="BA2042" s="105" t="str">
        <f t="shared" si="288"/>
        <v/>
      </c>
      <c r="BB2042" s="20" t="str">
        <f t="shared" si="289"/>
        <v/>
      </c>
      <c r="BC2042" s="20"/>
      <c r="BD2042" s="20"/>
      <c r="BE2042" s="75" t="s">
        <v>755</v>
      </c>
      <c r="BF2042" s="73" t="s">
        <v>755</v>
      </c>
      <c r="BG2042" s="55" t="s">
        <v>755</v>
      </c>
      <c r="BH2042" s="76" t="s">
        <v>755</v>
      </c>
      <c r="BI2042" s="20" t="s">
        <v>755</v>
      </c>
      <c r="BJ2042" s="20" t="s">
        <v>755</v>
      </c>
      <c r="BK2042" s="55" t="s">
        <v>755</v>
      </c>
      <c r="BL2042" s="71" t="s">
        <v>755</v>
      </c>
      <c r="BM2042" s="77" t="s">
        <v>755</v>
      </c>
      <c r="BN2042" s="78" t="s">
        <v>755</v>
      </c>
      <c r="BO2042" s="77" t="s">
        <v>755</v>
      </c>
      <c r="BP2042" s="78" t="s">
        <v>755</v>
      </c>
    </row>
    <row r="2043" spans="1:68" s="3" customFormat="1" ht="17" customHeight="1" x14ac:dyDescent="0.2">
      <c r="A2043" s="20" t="s">
        <v>95</v>
      </c>
      <c r="B2043" s="21" t="s">
        <v>20315</v>
      </c>
      <c r="C2043" s="20" t="s">
        <v>257</v>
      </c>
      <c r="D2043" s="20" t="s">
        <v>1</v>
      </c>
      <c r="E2043" s="20" t="s">
        <v>77</v>
      </c>
      <c r="F2043" s="20" t="s">
        <v>20313</v>
      </c>
      <c r="G2043" s="20" t="s">
        <v>20086</v>
      </c>
      <c r="H2043" s="20" t="s">
        <v>20313</v>
      </c>
      <c r="I2043" s="19">
        <f t="shared" si="290"/>
        <v>31</v>
      </c>
      <c r="J2043" s="20" t="s">
        <v>755</v>
      </c>
      <c r="K2043" s="20" t="s">
        <v>547</v>
      </c>
      <c r="L2043" s="95" t="str">
        <f>IF(M2043&lt;&gt;"",IF(NOT(ISNA(INDEX(cc!B:B,MATCH(M2043,cc!A:A,0)))),INDEX(cc!B:B,MATCH(M2043,cc!A:A,0)),"0"),"")</f>
        <v>Test Results (Positive)</v>
      </c>
      <c r="M2043" s="97" t="s">
        <v>19844</v>
      </c>
      <c r="N2043" s="28" t="str">
        <f t="shared" si="291"/>
        <v/>
      </c>
      <c r="O2043" s="19" t="str">
        <f t="shared" si="284"/>
        <v>TX_RET (N, DSD, 24mo/HIVStatus): Alive at 24 mo. after initiating ART</v>
      </c>
      <c r="P2043" s="19" t="str">
        <f t="shared" si="285"/>
        <v>TX_RET (N, DSD, 24mo/HIVStatus): Alive at 24 mo. after initiating ART</v>
      </c>
      <c r="Q2043" s="19" t="str">
        <f t="shared" si="292"/>
        <v>TX_RET (N, DSD, 24mo/HIVStatus)</v>
      </c>
      <c r="R2043" s="19" t="str">
        <f t="shared" si="286"/>
        <v>TX_RET_N_DSD_24mo_HIVStatus</v>
      </c>
      <c r="S2043" s="19" t="str">
        <f t="shared" si="287"/>
        <v>TX_RET_N_DSD_24mo_HIVStatus_</v>
      </c>
      <c r="T2043" s="19" t="b">
        <f>NOT(ISNA(VLOOKUP(B2043,dbcodes!A:B,2,FALSE)))</f>
        <v>1</v>
      </c>
      <c r="U2043" s="19" t="str">
        <f>IF(ISNA(VLOOKUP(B2043,dbcodes!A:B,2,FALSE)),des!R1668,VLOOKUP(B2043,dbcodes!A:B,2,FALSE))</f>
        <v>TX_RET_N_DSD_24mo_HIVStatus</v>
      </c>
      <c r="V2043" s="20"/>
      <c r="W2043" s="107" t="str">
        <f>IF(ISNA(VLOOKUP(C2043,descriptions!A:B,2,FALSE)),des!V1668,IF(G2043=" TARGET","Target ","")&amp;VLOOKUP(C2043,descriptions!A:B,2,FALSE))</f>
        <v>Percentage of adults and children known to be on treatment 12 months after initiation of antiretroviral therapy (Note: reporting 24 and 36 months is recommended, but optional)</v>
      </c>
      <c r="X2043" s="20" t="s">
        <v>4</v>
      </c>
      <c r="Y2043" s="20" t="s">
        <v>831</v>
      </c>
      <c r="Z2043" s="20" t="s">
        <v>836</v>
      </c>
      <c r="AA2043" s="20" t="s">
        <v>102</v>
      </c>
      <c r="AB2043" s="20" t="s">
        <v>755</v>
      </c>
      <c r="AC2043" s="19" t="str">
        <f>IF(AB2043&lt;&gt;"",IF(NOT(ISNA(INDEX(os!A:A,MATCH(AB2043,os!B:B,0)))),INDEX(os!A:A,MATCH(AB2043,os!B:B,0)),"0"),"")</f>
        <v/>
      </c>
      <c r="AD2043" s="20" t="s">
        <v>830</v>
      </c>
      <c r="AE2043" s="20"/>
      <c r="AF2043" s="20"/>
      <c r="AG2043" s="20"/>
      <c r="AH2043" s="93" t="str">
        <f>IF(NOT(ISNA(VLOOKUP(B:B,ResultsTargets!A:A,1,0))),"TRUE","")</f>
        <v/>
      </c>
      <c r="AI2043" s="19" t="str">
        <f>IF(ISNA(VLOOKUP(C2043,dim_techarea!A:B,2,FALSE)),"",VLOOKUP(C2043,dim_techarea!A:B,2,FALSE))</f>
        <v>TX_RET</v>
      </c>
      <c r="AJ2043" s="19" t="str">
        <f>IF(ISNA(VLOOKUP(AI2043,dim_techarea!B:C,2,FALSE)),"",VLOOKUP(AI2043,dim_techarea!B:C,2,FALSE))</f>
        <v>tyRMEUpIwKi</v>
      </c>
      <c r="AK2043" s="19" t="str">
        <f>IF(ISNA(VLOOKUP(TRIM(G2043),dim_targetsresults!A:B,2,FALSE)),"",VLOOKUP(TRIM(G2043),dim_targetsresults!A:C,2,FALSE))</f>
        <v>MER Results</v>
      </c>
      <c r="AL2043" s="19" t="str">
        <f>IF(ISNA(VLOOKUP(AK2043,dim_targetsresults!B:C,2,FALSE)),"",VLOOKUP(AK2043,dim_targetsresults!B:C,2,FALSE))</f>
        <v>Jh0jDM5yQ2E</v>
      </c>
      <c r="AM2043" s="19" t="str">
        <f>IF(ISNA(VLOOKUP(TRIM(D2043),dim_numeratordenominator!A:B,2,FALSE)),"",VLOOKUP(TRIM(D2043),dim_numeratordenominator!A:C,2,FALSE))</f>
        <v>Numerator</v>
      </c>
      <c r="AN2043" s="19" t="str">
        <f>IF(ISNA(VLOOKUP(AM2043,dim_numeratordenominator!B:C,2,FALSE)),"",VLOOKUP(AM2043,dim_numeratordenominator!B:C,2,FALSE))</f>
        <v>Som9NRMQqV7</v>
      </c>
      <c r="AO2043" s="19" t="str">
        <f>IF(ISNA(VLOOKUP(TRIM(E2043),dim_supporttype!A:B,2,FALSE)),"",VLOOKUP(TRIM(E2043),dim_supporttype!A:C,2,FALSE))</f>
        <v>DSD</v>
      </c>
      <c r="AP2043" s="19" t="str">
        <f>IF(ISNA(VLOOKUP(AO2043,dim_supporttype!B:C,2,FALSE)),"",VLOOKUP(AO2043,dim_supporttype!B:C,2,FALSE))</f>
        <v>iM13vdNLWKb</v>
      </c>
      <c r="AQ2043" s="19" t="str">
        <f>IF(ISNA(VLOOKUP(TRIM(F2043),dim_disaggs!A:B,2,FALSE)),"No Disagg",VLOOKUP(TRIM(F2043),dim_disaggs!A:B,2,FALSE))</f>
        <v>24mo/HIVStatus</v>
      </c>
      <c r="AR2043" s="19" t="str">
        <f>IF(ISNA(VLOOKUP(AQ2043,dim_disaggs!B:C,2,FALSE)),"",VLOOKUP(AQ2043,dim_disaggs!B:C,2,FALSE))</f>
        <v>UQpijJAj2OZ</v>
      </c>
      <c r="AS2043" s="72"/>
      <c r="AT2043" s="66"/>
      <c r="AU2043" s="72" t="s">
        <v>755</v>
      </c>
      <c r="AV2043" s="73" t="s">
        <v>755</v>
      </c>
      <c r="AW2043" s="66" t="s">
        <v>755</v>
      </c>
      <c r="AX2043" s="66" t="s">
        <v>755</v>
      </c>
      <c r="AY2043" s="20"/>
      <c r="AZ2043" s="20"/>
      <c r="BA2043" s="105" t="str">
        <f t="shared" si="288"/>
        <v/>
      </c>
      <c r="BB2043" s="20" t="str">
        <f t="shared" si="289"/>
        <v/>
      </c>
      <c r="BC2043" s="20"/>
      <c r="BD2043" s="20"/>
      <c r="BE2043" s="75" t="s">
        <v>755</v>
      </c>
      <c r="BF2043" s="73" t="s">
        <v>755</v>
      </c>
      <c r="BG2043" s="55" t="s">
        <v>755</v>
      </c>
      <c r="BH2043" s="76" t="s">
        <v>755</v>
      </c>
      <c r="BI2043" s="20" t="s">
        <v>755</v>
      </c>
      <c r="BJ2043" s="20" t="s">
        <v>755</v>
      </c>
      <c r="BK2043" s="55" t="s">
        <v>755</v>
      </c>
      <c r="BL2043" s="71" t="s">
        <v>755</v>
      </c>
      <c r="BM2043" s="77" t="s">
        <v>755</v>
      </c>
      <c r="BN2043" s="78" t="s">
        <v>755</v>
      </c>
      <c r="BO2043" s="77" t="s">
        <v>755</v>
      </c>
      <c r="BP2043" s="78" t="s">
        <v>755</v>
      </c>
    </row>
    <row r="2044" spans="1:68" s="45" customFormat="1" ht="17" customHeight="1" x14ac:dyDescent="0.2">
      <c r="A2044" s="20" t="s">
        <v>95</v>
      </c>
      <c r="B2044" s="21" t="s">
        <v>20316</v>
      </c>
      <c r="C2044" s="20" t="s">
        <v>257</v>
      </c>
      <c r="D2044" s="20" t="s">
        <v>1</v>
      </c>
      <c r="E2044" s="20" t="s">
        <v>78</v>
      </c>
      <c r="F2044" s="20" t="s">
        <v>20313</v>
      </c>
      <c r="G2044" s="20" t="s">
        <v>20086</v>
      </c>
      <c r="H2044" s="20" t="s">
        <v>20313</v>
      </c>
      <c r="I2044" s="19">
        <f t="shared" si="290"/>
        <v>30</v>
      </c>
      <c r="J2044" s="20" t="s">
        <v>755</v>
      </c>
      <c r="K2044" s="20" t="s">
        <v>547</v>
      </c>
      <c r="L2044" s="95" t="str">
        <f>IF(M2044&lt;&gt;"",IF(NOT(ISNA(INDEX(cc!B:B,MATCH(M2044,cc!A:A,0)))),INDEX(cc!B:B,MATCH(M2044,cc!A:A,0)),"0"),"")</f>
        <v>Test Results (Positive)</v>
      </c>
      <c r="M2044" s="97" t="s">
        <v>19844</v>
      </c>
      <c r="N2044" s="28" t="str">
        <f t="shared" si="291"/>
        <v/>
      </c>
      <c r="O2044" s="19" t="str">
        <f t="shared" si="284"/>
        <v>TX_RET (N, TA, 24mo/HIVStatus): Alive at 24 mo. after initiating ART</v>
      </c>
      <c r="P2044" s="19" t="str">
        <f t="shared" si="285"/>
        <v>TX_RET (N, TA, 24mo/HIVStatus): Alive at 24 mo. after initiating ART</v>
      </c>
      <c r="Q2044" s="19" t="str">
        <f t="shared" si="292"/>
        <v>TX_RET (N, TA, 24mo/HIVStatus)</v>
      </c>
      <c r="R2044" s="19" t="str">
        <f t="shared" si="286"/>
        <v>TX_RET_N_TA_24mo_HIVStatus</v>
      </c>
      <c r="S2044" s="19" t="str">
        <f t="shared" si="287"/>
        <v>TX_RET_N_TA_24mo_HIVStatus_</v>
      </c>
      <c r="T2044" s="19" t="b">
        <f>NOT(ISNA(VLOOKUP(B2044,dbcodes!A:B,2,FALSE)))</f>
        <v>1</v>
      </c>
      <c r="U2044" s="19" t="str">
        <f>IF(ISNA(VLOOKUP(B2044,dbcodes!A:B,2,FALSE)),des!R1669,VLOOKUP(B2044,dbcodes!A:B,2,FALSE))</f>
        <v>TX_RET_N_TA_24mo_HIVStatus</v>
      </c>
      <c r="V2044" s="20"/>
      <c r="W2044" s="107" t="str">
        <f>IF(ISNA(VLOOKUP(C2044,descriptions!A:B,2,FALSE)),des!V1669,IF(G2044=" TARGET","Target ","")&amp;VLOOKUP(C2044,descriptions!A:B,2,FALSE))</f>
        <v>Percentage of adults and children known to be on treatment 12 months after initiation of antiretroviral therapy (Note: reporting 24 and 36 months is recommended, but optional)</v>
      </c>
      <c r="X2044" s="20" t="s">
        <v>4</v>
      </c>
      <c r="Y2044" s="20" t="s">
        <v>831</v>
      </c>
      <c r="Z2044" s="20" t="s">
        <v>836</v>
      </c>
      <c r="AA2044" s="20" t="s">
        <v>102</v>
      </c>
      <c r="AB2044" s="20" t="s">
        <v>755</v>
      </c>
      <c r="AC2044" s="19" t="str">
        <f>IF(AB2044&lt;&gt;"",IF(NOT(ISNA(INDEX(os!A:A,MATCH(AB2044,os!B:B,0)))),INDEX(os!A:A,MATCH(AB2044,os!B:B,0)),"0"),"")</f>
        <v/>
      </c>
      <c r="AD2044" s="20" t="s">
        <v>830</v>
      </c>
      <c r="AE2044" s="20"/>
      <c r="AF2044" s="20"/>
      <c r="AG2044" s="20"/>
      <c r="AH2044" s="93" t="str">
        <f>IF(NOT(ISNA(VLOOKUP(B:B,ResultsTargets!A:A,1,0))),"TRUE","")</f>
        <v/>
      </c>
      <c r="AI2044" s="19" t="str">
        <f>IF(ISNA(VLOOKUP(C2044,dim_techarea!A:B,2,FALSE)),"",VLOOKUP(C2044,dim_techarea!A:B,2,FALSE))</f>
        <v>TX_RET</v>
      </c>
      <c r="AJ2044" s="19" t="str">
        <f>IF(ISNA(VLOOKUP(AI2044,dim_techarea!B:C,2,FALSE)),"",VLOOKUP(AI2044,dim_techarea!B:C,2,FALSE))</f>
        <v>tyRMEUpIwKi</v>
      </c>
      <c r="AK2044" s="19" t="str">
        <f>IF(ISNA(VLOOKUP(TRIM(G2044),dim_targetsresults!A:B,2,FALSE)),"",VLOOKUP(TRIM(G2044),dim_targetsresults!A:C,2,FALSE))</f>
        <v>MER Results</v>
      </c>
      <c r="AL2044" s="19" t="str">
        <f>IF(ISNA(VLOOKUP(AK2044,dim_targetsresults!B:C,2,FALSE)),"",VLOOKUP(AK2044,dim_targetsresults!B:C,2,FALSE))</f>
        <v>Jh0jDM5yQ2E</v>
      </c>
      <c r="AM2044" s="19" t="str">
        <f>IF(ISNA(VLOOKUP(TRIM(D2044),dim_numeratordenominator!A:B,2,FALSE)),"",VLOOKUP(TRIM(D2044),dim_numeratordenominator!A:C,2,FALSE))</f>
        <v>Numerator</v>
      </c>
      <c r="AN2044" s="19" t="str">
        <f>IF(ISNA(VLOOKUP(AM2044,dim_numeratordenominator!B:C,2,FALSE)),"",VLOOKUP(AM2044,dim_numeratordenominator!B:C,2,FALSE))</f>
        <v>Som9NRMQqV7</v>
      </c>
      <c r="AO2044" s="19" t="str">
        <f>IF(ISNA(VLOOKUP(TRIM(E2044),dim_supporttype!A:B,2,FALSE)),"",VLOOKUP(TRIM(E2044),dim_supporttype!A:C,2,FALSE))</f>
        <v>TA</v>
      </c>
      <c r="AP2044" s="19" t="str">
        <f>IF(ISNA(VLOOKUP(AO2044,dim_supporttype!B:C,2,FALSE)),"",VLOOKUP(AO2044,dim_supporttype!B:C,2,FALSE))</f>
        <v>cRAGKdWIDn4</v>
      </c>
      <c r="AQ2044" s="19" t="str">
        <f>IF(ISNA(VLOOKUP(TRIM(F2044),dim_disaggs!A:B,2,FALSE)),"No Disagg",VLOOKUP(TRIM(F2044),dim_disaggs!A:B,2,FALSE))</f>
        <v>24mo/HIVStatus</v>
      </c>
      <c r="AR2044" s="19" t="str">
        <f>IF(ISNA(VLOOKUP(AQ2044,dim_disaggs!B:C,2,FALSE)),"",VLOOKUP(AQ2044,dim_disaggs!B:C,2,FALSE))</f>
        <v>UQpijJAj2OZ</v>
      </c>
      <c r="AS2044" s="72"/>
      <c r="AT2044" s="66"/>
      <c r="AU2044" s="72" t="s">
        <v>755</v>
      </c>
      <c r="AV2044" s="73" t="s">
        <v>755</v>
      </c>
      <c r="AW2044" s="66" t="s">
        <v>755</v>
      </c>
      <c r="AX2044" s="66" t="s">
        <v>755</v>
      </c>
      <c r="AY2044" s="20"/>
      <c r="AZ2044" s="20"/>
      <c r="BA2044" s="105" t="str">
        <f t="shared" si="288"/>
        <v/>
      </c>
      <c r="BB2044" s="20" t="str">
        <f t="shared" si="289"/>
        <v/>
      </c>
      <c r="BC2044" s="20"/>
      <c r="BD2044" s="20"/>
      <c r="BE2044" s="75" t="s">
        <v>755</v>
      </c>
      <c r="BF2044" s="73" t="s">
        <v>755</v>
      </c>
      <c r="BG2044" s="55" t="s">
        <v>755</v>
      </c>
      <c r="BH2044" s="76" t="s">
        <v>755</v>
      </c>
      <c r="BI2044" s="20" t="s">
        <v>755</v>
      </c>
      <c r="BJ2044" s="20" t="s">
        <v>755</v>
      </c>
      <c r="BK2044" s="55" t="s">
        <v>755</v>
      </c>
      <c r="BL2044" s="71" t="s">
        <v>755</v>
      </c>
      <c r="BM2044" s="77" t="s">
        <v>755</v>
      </c>
      <c r="BN2044" s="78" t="s">
        <v>755</v>
      </c>
      <c r="BO2044" s="77" t="s">
        <v>755</v>
      </c>
      <c r="BP2044" s="78" t="s">
        <v>755</v>
      </c>
    </row>
    <row r="2045" spans="1:68" s="45" customFormat="1" ht="17" customHeight="1" x14ac:dyDescent="0.2">
      <c r="A2045" s="20" t="s">
        <v>95</v>
      </c>
      <c r="B2045" s="20" t="s">
        <v>555</v>
      </c>
      <c r="C2045" s="20" t="s">
        <v>257</v>
      </c>
      <c r="D2045" s="20" t="s">
        <v>1</v>
      </c>
      <c r="E2045" s="20" t="s">
        <v>77</v>
      </c>
      <c r="F2045" s="20" t="s">
        <v>546</v>
      </c>
      <c r="G2045" s="20" t="s">
        <v>20086</v>
      </c>
      <c r="H2045" s="20" t="s">
        <v>546</v>
      </c>
      <c r="I2045" s="19">
        <f t="shared" si="290"/>
        <v>21</v>
      </c>
      <c r="J2045" s="20" t="s">
        <v>755</v>
      </c>
      <c r="K2045" s="20" t="s">
        <v>548</v>
      </c>
      <c r="L2045" s="95" t="str">
        <f>IF(M2045&lt;&gt;"",IF(NOT(ISNA(INDEX(cc!B:B,MATCH(M2045,cc!A:A,0)))),INDEX(cc!B:B,MATCH(M2045,cc!A:A,0)),"0"),"")</f>
        <v>default</v>
      </c>
      <c r="M2045" s="97" t="s">
        <v>13</v>
      </c>
      <c r="N2045" s="28" t="str">
        <f t="shared" si="291"/>
        <v/>
      </c>
      <c r="O2045" s="19" t="str">
        <f t="shared" si="284"/>
        <v>TX_RET (N, DSD, 36mo): Alive at 36 mo. after initiating ART</v>
      </c>
      <c r="P2045" s="19" t="str">
        <f t="shared" si="285"/>
        <v>TX_RET (N, DSD, 36mo): Alive at 36 mo. after initiating ART</v>
      </c>
      <c r="Q2045" s="19" t="str">
        <f t="shared" si="292"/>
        <v>TX_RET (N, DSD, 36mo)</v>
      </c>
      <c r="R2045" s="19" t="str">
        <f t="shared" si="286"/>
        <v>TX_RET_N_DSD_36mo</v>
      </c>
      <c r="S2045" s="19" t="str">
        <f t="shared" si="287"/>
        <v>TX_RET_N_DSD_36mo_</v>
      </c>
      <c r="T2045" s="19" t="b">
        <f>NOT(ISNA(VLOOKUP(B2045,dbcodes!A:B,2,FALSE)))</f>
        <v>1</v>
      </c>
      <c r="U2045" s="19" t="str">
        <f>IF(ISNA(VLOOKUP(B2045,dbcodes!A:B,2,FALSE)),des!R1670,VLOOKUP(B2045,dbcodes!A:B,2,FALSE))</f>
        <v>TX_RET_N_DSD_36mo</v>
      </c>
      <c r="V2045" s="20"/>
      <c r="W2045" s="107" t="str">
        <f>IF(ISNA(VLOOKUP(C2045,descriptions!A:B,2,FALSE)),des!V1670,IF(G2045=" TARGET","Target ","")&amp;VLOOKUP(C2045,descriptions!A:B,2,FALSE))</f>
        <v>Percentage of adults and children known to be on treatment 12 months after initiation of antiretroviral therapy (Note: reporting 24 and 36 months is recommended, but optional)</v>
      </c>
      <c r="X2045" s="20" t="s">
        <v>4</v>
      </c>
      <c r="Y2045" s="20" t="s">
        <v>831</v>
      </c>
      <c r="Z2045" s="20" t="s">
        <v>836</v>
      </c>
      <c r="AA2045" s="20" t="s">
        <v>102</v>
      </c>
      <c r="AB2045" s="20" t="s">
        <v>755</v>
      </c>
      <c r="AC2045" s="19" t="str">
        <f>IF(AB2045&lt;&gt;"",IF(NOT(ISNA(INDEX(os!A:A,MATCH(AB2045,os!B:B,0)))),INDEX(os!A:A,MATCH(AB2045,os!B:B,0)),"0"),"")</f>
        <v/>
      </c>
      <c r="AD2045" s="20" t="s">
        <v>830</v>
      </c>
      <c r="AE2045" s="20"/>
      <c r="AF2045" s="20"/>
      <c r="AG2045" s="20"/>
      <c r="AH2045" s="93" t="str">
        <f>IF(NOT(ISNA(VLOOKUP(B:B,ResultsTargets!A:A,1,0))),"TRUE","")</f>
        <v/>
      </c>
      <c r="AI2045" s="19" t="str">
        <f>IF(ISNA(VLOOKUP(C2045,dim_techarea!A:B,2,FALSE)),"",VLOOKUP(C2045,dim_techarea!A:B,2,FALSE))</f>
        <v>TX_RET</v>
      </c>
      <c r="AJ2045" s="19" t="str">
        <f>IF(ISNA(VLOOKUP(AI2045,dim_techarea!B:C,2,FALSE)),"",VLOOKUP(AI2045,dim_techarea!B:C,2,FALSE))</f>
        <v>tyRMEUpIwKi</v>
      </c>
      <c r="AK2045" s="19" t="str">
        <f>IF(ISNA(VLOOKUP(TRIM(G2045),dim_targetsresults!A:B,2,FALSE)),"",VLOOKUP(TRIM(G2045),dim_targetsresults!A:C,2,FALSE))</f>
        <v>MER Results</v>
      </c>
      <c r="AL2045" s="19" t="str">
        <f>IF(ISNA(VLOOKUP(AK2045,dim_targetsresults!B:C,2,FALSE)),"",VLOOKUP(AK2045,dim_targetsresults!B:C,2,FALSE))</f>
        <v>Jh0jDM5yQ2E</v>
      </c>
      <c r="AM2045" s="19" t="str">
        <f>IF(ISNA(VLOOKUP(TRIM(D2045),dim_numeratordenominator!A:B,2,FALSE)),"",VLOOKUP(TRIM(D2045),dim_numeratordenominator!A:C,2,FALSE))</f>
        <v>Numerator</v>
      </c>
      <c r="AN2045" s="19" t="str">
        <f>IF(ISNA(VLOOKUP(AM2045,dim_numeratordenominator!B:C,2,FALSE)),"",VLOOKUP(AM2045,dim_numeratordenominator!B:C,2,FALSE))</f>
        <v>Som9NRMQqV7</v>
      </c>
      <c r="AO2045" s="19" t="str">
        <f>IF(ISNA(VLOOKUP(TRIM(E2045),dim_supporttype!A:B,2,FALSE)),"",VLOOKUP(TRIM(E2045),dim_supporttype!A:C,2,FALSE))</f>
        <v>DSD</v>
      </c>
      <c r="AP2045" s="19" t="str">
        <f>IF(ISNA(VLOOKUP(AO2045,dim_supporttype!B:C,2,FALSE)),"",VLOOKUP(AO2045,dim_supporttype!B:C,2,FALSE))</f>
        <v>iM13vdNLWKb</v>
      </c>
      <c r="AQ2045" s="19" t="str">
        <f>IF(ISNA(VLOOKUP(TRIM(F2045),dim_disaggs!A:B,2,FALSE)),"No Disagg",VLOOKUP(TRIM(F2045),dim_disaggs!A:B,2,FALSE))</f>
        <v>36mo</v>
      </c>
      <c r="AR2045" s="19" t="str">
        <f>IF(ISNA(VLOOKUP(AQ2045,dim_disaggs!B:C,2,FALSE)),"",VLOOKUP(AQ2045,dim_disaggs!B:C,2,FALSE))</f>
        <v>PwIGDBAunCO</v>
      </c>
      <c r="AS2045" s="72"/>
      <c r="AT2045" s="66"/>
      <c r="AU2045" s="72" t="s">
        <v>755</v>
      </c>
      <c r="AV2045" s="73" t="s">
        <v>755</v>
      </c>
      <c r="AW2045" s="66" t="s">
        <v>755</v>
      </c>
      <c r="AX2045" s="66" t="s">
        <v>755</v>
      </c>
      <c r="AY2045" s="20"/>
      <c r="AZ2045" s="20"/>
      <c r="BA2045" s="105" t="str">
        <f t="shared" si="288"/>
        <v/>
      </c>
      <c r="BB2045" s="20" t="str">
        <f t="shared" si="289"/>
        <v/>
      </c>
      <c r="BC2045" s="20"/>
      <c r="BD2045" s="20"/>
      <c r="BE2045" s="75" t="s">
        <v>755</v>
      </c>
      <c r="BF2045" s="73" t="s">
        <v>755</v>
      </c>
      <c r="BG2045" s="55" t="s">
        <v>755</v>
      </c>
      <c r="BH2045" s="76" t="s">
        <v>755</v>
      </c>
      <c r="BI2045" s="20" t="s">
        <v>755</v>
      </c>
      <c r="BJ2045" s="20" t="s">
        <v>755</v>
      </c>
      <c r="BK2045" s="55" t="s">
        <v>755</v>
      </c>
      <c r="BL2045" s="71" t="s">
        <v>755</v>
      </c>
      <c r="BM2045" s="77" t="s">
        <v>755</v>
      </c>
      <c r="BN2045" s="78" t="s">
        <v>755</v>
      </c>
      <c r="BO2045" s="77" t="s">
        <v>755</v>
      </c>
      <c r="BP2045" s="78" t="s">
        <v>755</v>
      </c>
    </row>
    <row r="2046" spans="1:68" s="3" customFormat="1" ht="17" customHeight="1" x14ac:dyDescent="0.2">
      <c r="A2046" s="20" t="s">
        <v>95</v>
      </c>
      <c r="B2046" s="20" t="s">
        <v>556</v>
      </c>
      <c r="C2046" s="20" t="s">
        <v>257</v>
      </c>
      <c r="D2046" s="20" t="s">
        <v>1</v>
      </c>
      <c r="E2046" s="20" t="s">
        <v>78</v>
      </c>
      <c r="F2046" s="20" t="s">
        <v>546</v>
      </c>
      <c r="G2046" s="20" t="s">
        <v>20086</v>
      </c>
      <c r="H2046" s="20" t="s">
        <v>546</v>
      </c>
      <c r="I2046" s="19">
        <f t="shared" si="290"/>
        <v>20</v>
      </c>
      <c r="J2046" s="20" t="s">
        <v>755</v>
      </c>
      <c r="K2046" s="20" t="s">
        <v>548</v>
      </c>
      <c r="L2046" s="95" t="str">
        <f>IF(M2046&lt;&gt;"",IF(NOT(ISNA(INDEX(cc!B:B,MATCH(M2046,cc!A:A,0)))),INDEX(cc!B:B,MATCH(M2046,cc!A:A,0)),"0"),"")</f>
        <v>default</v>
      </c>
      <c r="M2046" s="97" t="s">
        <v>13</v>
      </c>
      <c r="N2046" s="28" t="str">
        <f t="shared" si="291"/>
        <v/>
      </c>
      <c r="O2046" s="19" t="str">
        <f t="shared" si="284"/>
        <v>TX_RET (N, TA, 36mo): Alive at 36 mo. after initiating ART</v>
      </c>
      <c r="P2046" s="19" t="str">
        <f t="shared" si="285"/>
        <v>TX_RET (N, TA, 36mo): Alive at 36 mo. after initiating ART</v>
      </c>
      <c r="Q2046" s="19" t="str">
        <f t="shared" si="292"/>
        <v>TX_RET (N, TA, 36mo)</v>
      </c>
      <c r="R2046" s="19" t="str">
        <f t="shared" si="286"/>
        <v>TX_RET_N_TA_36mo</v>
      </c>
      <c r="S2046" s="19" t="str">
        <f t="shared" si="287"/>
        <v>TX_RET_N_TA_36mo_</v>
      </c>
      <c r="T2046" s="19" t="b">
        <f>NOT(ISNA(VLOOKUP(B2046,dbcodes!A:B,2,FALSE)))</f>
        <v>1</v>
      </c>
      <c r="U2046" s="19" t="str">
        <f>IF(ISNA(VLOOKUP(B2046,dbcodes!A:B,2,FALSE)),des!R1671,VLOOKUP(B2046,dbcodes!A:B,2,FALSE))</f>
        <v>TX_RET_N_TA_36mo</v>
      </c>
      <c r="V2046" s="20"/>
      <c r="W2046" s="107" t="str">
        <f>IF(ISNA(VLOOKUP(C2046,descriptions!A:B,2,FALSE)),des!V1671,IF(G2046=" TARGET","Target ","")&amp;VLOOKUP(C2046,descriptions!A:B,2,FALSE))</f>
        <v>Percentage of adults and children known to be on treatment 12 months after initiation of antiretroviral therapy (Note: reporting 24 and 36 months is recommended, but optional)</v>
      </c>
      <c r="X2046" s="20" t="s">
        <v>4</v>
      </c>
      <c r="Y2046" s="20" t="s">
        <v>831</v>
      </c>
      <c r="Z2046" s="20" t="s">
        <v>836</v>
      </c>
      <c r="AA2046" s="20" t="s">
        <v>102</v>
      </c>
      <c r="AB2046" s="20" t="s">
        <v>755</v>
      </c>
      <c r="AC2046" s="19" t="str">
        <f>IF(AB2046&lt;&gt;"",IF(NOT(ISNA(INDEX(os!A:A,MATCH(AB2046,os!B:B,0)))),INDEX(os!A:A,MATCH(AB2046,os!B:B,0)),"0"),"")</f>
        <v/>
      </c>
      <c r="AD2046" s="20" t="s">
        <v>830</v>
      </c>
      <c r="AE2046" s="20"/>
      <c r="AF2046" s="20"/>
      <c r="AG2046" s="20"/>
      <c r="AH2046" s="93" t="str">
        <f>IF(NOT(ISNA(VLOOKUP(B:B,ResultsTargets!A:A,1,0))),"TRUE","")</f>
        <v/>
      </c>
      <c r="AI2046" s="19" t="str">
        <f>IF(ISNA(VLOOKUP(C2046,dim_techarea!A:B,2,FALSE)),"",VLOOKUP(C2046,dim_techarea!A:B,2,FALSE))</f>
        <v>TX_RET</v>
      </c>
      <c r="AJ2046" s="19" t="str">
        <f>IF(ISNA(VLOOKUP(AI2046,dim_techarea!B:C,2,FALSE)),"",VLOOKUP(AI2046,dim_techarea!B:C,2,FALSE))</f>
        <v>tyRMEUpIwKi</v>
      </c>
      <c r="AK2046" s="19" t="str">
        <f>IF(ISNA(VLOOKUP(TRIM(G2046),dim_targetsresults!A:B,2,FALSE)),"",VLOOKUP(TRIM(G2046),dim_targetsresults!A:C,2,FALSE))</f>
        <v>MER Results</v>
      </c>
      <c r="AL2046" s="19" t="str">
        <f>IF(ISNA(VLOOKUP(AK2046,dim_targetsresults!B:C,2,FALSE)),"",VLOOKUP(AK2046,dim_targetsresults!B:C,2,FALSE))</f>
        <v>Jh0jDM5yQ2E</v>
      </c>
      <c r="AM2046" s="19" t="str">
        <f>IF(ISNA(VLOOKUP(TRIM(D2046),dim_numeratordenominator!A:B,2,FALSE)),"",VLOOKUP(TRIM(D2046),dim_numeratordenominator!A:C,2,FALSE))</f>
        <v>Numerator</v>
      </c>
      <c r="AN2046" s="19" t="str">
        <f>IF(ISNA(VLOOKUP(AM2046,dim_numeratordenominator!B:C,2,FALSE)),"",VLOOKUP(AM2046,dim_numeratordenominator!B:C,2,FALSE))</f>
        <v>Som9NRMQqV7</v>
      </c>
      <c r="AO2046" s="19" t="str">
        <f>IF(ISNA(VLOOKUP(TRIM(E2046),dim_supporttype!A:B,2,FALSE)),"",VLOOKUP(TRIM(E2046),dim_supporttype!A:C,2,FALSE))</f>
        <v>TA</v>
      </c>
      <c r="AP2046" s="19" t="str">
        <f>IF(ISNA(VLOOKUP(AO2046,dim_supporttype!B:C,2,FALSE)),"",VLOOKUP(AO2046,dim_supporttype!B:C,2,FALSE))</f>
        <v>cRAGKdWIDn4</v>
      </c>
      <c r="AQ2046" s="19" t="str">
        <f>IF(ISNA(VLOOKUP(TRIM(F2046),dim_disaggs!A:B,2,FALSE)),"No Disagg",VLOOKUP(TRIM(F2046),dim_disaggs!A:B,2,FALSE))</f>
        <v>36mo</v>
      </c>
      <c r="AR2046" s="19" t="str">
        <f>IF(ISNA(VLOOKUP(AQ2046,dim_disaggs!B:C,2,FALSE)),"",VLOOKUP(AQ2046,dim_disaggs!B:C,2,FALSE))</f>
        <v>PwIGDBAunCO</v>
      </c>
      <c r="AS2046" s="72"/>
      <c r="AT2046" s="66"/>
      <c r="AU2046" s="72" t="s">
        <v>755</v>
      </c>
      <c r="AV2046" s="73" t="s">
        <v>755</v>
      </c>
      <c r="AW2046" s="66" t="s">
        <v>755</v>
      </c>
      <c r="AX2046" s="66" t="s">
        <v>755</v>
      </c>
      <c r="AY2046" s="20"/>
      <c r="AZ2046" s="20"/>
      <c r="BA2046" s="105" t="str">
        <f t="shared" si="288"/>
        <v/>
      </c>
      <c r="BB2046" s="20" t="str">
        <f t="shared" si="289"/>
        <v/>
      </c>
      <c r="BC2046" s="20"/>
      <c r="BD2046" s="20"/>
      <c r="BE2046" s="75" t="s">
        <v>755</v>
      </c>
      <c r="BF2046" s="73" t="s">
        <v>755</v>
      </c>
      <c r="BG2046" s="55" t="s">
        <v>755</v>
      </c>
      <c r="BH2046" s="76" t="s">
        <v>755</v>
      </c>
      <c r="BI2046" s="20" t="s">
        <v>755</v>
      </c>
      <c r="BJ2046" s="20" t="s">
        <v>755</v>
      </c>
      <c r="BK2046" s="55" t="s">
        <v>755</v>
      </c>
      <c r="BL2046" s="71" t="s">
        <v>755</v>
      </c>
      <c r="BM2046" s="77" t="s">
        <v>755</v>
      </c>
      <c r="BN2046" s="78" t="s">
        <v>755</v>
      </c>
      <c r="BO2046" s="77" t="s">
        <v>755</v>
      </c>
      <c r="BP2046" s="78" t="s">
        <v>755</v>
      </c>
    </row>
    <row r="2047" spans="1:68" s="3" customFormat="1" ht="17" customHeight="1" x14ac:dyDescent="0.2">
      <c r="A2047" s="20" t="s">
        <v>95</v>
      </c>
      <c r="B2047" s="21" t="s">
        <v>20317</v>
      </c>
      <c r="C2047" s="20" t="s">
        <v>257</v>
      </c>
      <c r="D2047" s="20" t="s">
        <v>1</v>
      </c>
      <c r="E2047" s="20" t="s">
        <v>77</v>
      </c>
      <c r="F2047" s="20" t="s">
        <v>20314</v>
      </c>
      <c r="G2047" s="20" t="s">
        <v>20086</v>
      </c>
      <c r="H2047" s="20" t="s">
        <v>20314</v>
      </c>
      <c r="I2047" s="19">
        <f t="shared" si="290"/>
        <v>31</v>
      </c>
      <c r="J2047" s="20" t="s">
        <v>755</v>
      </c>
      <c r="K2047" s="20" t="s">
        <v>548</v>
      </c>
      <c r="L2047" s="95" t="str">
        <f>IF(M2047&lt;&gt;"",IF(NOT(ISNA(INDEX(cc!B:B,MATCH(M2047,cc!A:A,0)))),INDEX(cc!B:B,MATCH(M2047,cc!A:A,0)),"0"),"")</f>
        <v>Test Results (Positive)</v>
      </c>
      <c r="M2047" s="97" t="s">
        <v>19844</v>
      </c>
      <c r="N2047" s="28" t="str">
        <f t="shared" si="291"/>
        <v/>
      </c>
      <c r="O2047" s="19" t="str">
        <f t="shared" si="284"/>
        <v>TX_RET (N, DSD, 36mo/HIVStatus): Alive at 36 mo. after initiating ART</v>
      </c>
      <c r="P2047" s="19" t="str">
        <f t="shared" si="285"/>
        <v>TX_RET (N, DSD, 36mo/HIVStatus): Alive at 36 mo. after initiating ART</v>
      </c>
      <c r="Q2047" s="19" t="str">
        <f t="shared" si="292"/>
        <v>TX_RET (N, DSD, 36mo/HIVStatus)</v>
      </c>
      <c r="R2047" s="19" t="str">
        <f t="shared" si="286"/>
        <v>TX_RET_N_DSD_36mo_HIVStatus</v>
      </c>
      <c r="S2047" s="19" t="str">
        <f t="shared" si="287"/>
        <v>TX_RET_N_DSD_36mo_HIVStatus_</v>
      </c>
      <c r="T2047" s="19" t="b">
        <f>NOT(ISNA(VLOOKUP(B2047,dbcodes!A:B,2,FALSE)))</f>
        <v>1</v>
      </c>
      <c r="U2047" s="19" t="str">
        <f>IF(ISNA(VLOOKUP(B2047,dbcodes!A:B,2,FALSE)),des!R1672,VLOOKUP(B2047,dbcodes!A:B,2,FALSE))</f>
        <v>TX_RET_N_DSD_36mo_HIVStatus</v>
      </c>
      <c r="V2047" s="20"/>
      <c r="W2047" s="107" t="str">
        <f>IF(ISNA(VLOOKUP(C2047,descriptions!A:B,2,FALSE)),des!V1672,IF(G2047=" TARGET","Target ","")&amp;VLOOKUP(C2047,descriptions!A:B,2,FALSE))</f>
        <v>Percentage of adults and children known to be on treatment 12 months after initiation of antiretroviral therapy (Note: reporting 24 and 36 months is recommended, but optional)</v>
      </c>
      <c r="X2047" s="20" t="s">
        <v>4</v>
      </c>
      <c r="Y2047" s="20" t="s">
        <v>831</v>
      </c>
      <c r="Z2047" s="20" t="s">
        <v>836</v>
      </c>
      <c r="AA2047" s="20" t="s">
        <v>102</v>
      </c>
      <c r="AB2047" s="20" t="s">
        <v>755</v>
      </c>
      <c r="AC2047" s="19" t="str">
        <f>IF(AB2047&lt;&gt;"",IF(NOT(ISNA(INDEX(os!A:A,MATCH(AB2047,os!B:B,0)))),INDEX(os!A:A,MATCH(AB2047,os!B:B,0)),"0"),"")</f>
        <v/>
      </c>
      <c r="AD2047" s="20" t="s">
        <v>830</v>
      </c>
      <c r="AE2047" s="20"/>
      <c r="AF2047" s="20"/>
      <c r="AG2047" s="20"/>
      <c r="AH2047" s="93" t="str">
        <f>IF(NOT(ISNA(VLOOKUP(B:B,ResultsTargets!A:A,1,0))),"TRUE","")</f>
        <v/>
      </c>
      <c r="AI2047" s="19" t="str">
        <f>IF(ISNA(VLOOKUP(C2047,dim_techarea!A:B,2,FALSE)),"",VLOOKUP(C2047,dim_techarea!A:B,2,FALSE))</f>
        <v>TX_RET</v>
      </c>
      <c r="AJ2047" s="19" t="str">
        <f>IF(ISNA(VLOOKUP(AI2047,dim_techarea!B:C,2,FALSE)),"",VLOOKUP(AI2047,dim_techarea!B:C,2,FALSE))</f>
        <v>tyRMEUpIwKi</v>
      </c>
      <c r="AK2047" s="19" t="str">
        <f>IF(ISNA(VLOOKUP(TRIM(G2047),dim_targetsresults!A:B,2,FALSE)),"",VLOOKUP(TRIM(G2047),dim_targetsresults!A:C,2,FALSE))</f>
        <v>MER Results</v>
      </c>
      <c r="AL2047" s="19" t="str">
        <f>IF(ISNA(VLOOKUP(AK2047,dim_targetsresults!B:C,2,FALSE)),"",VLOOKUP(AK2047,dim_targetsresults!B:C,2,FALSE))</f>
        <v>Jh0jDM5yQ2E</v>
      </c>
      <c r="AM2047" s="19" t="str">
        <f>IF(ISNA(VLOOKUP(TRIM(D2047),dim_numeratordenominator!A:B,2,FALSE)),"",VLOOKUP(TRIM(D2047),dim_numeratordenominator!A:C,2,FALSE))</f>
        <v>Numerator</v>
      </c>
      <c r="AN2047" s="19" t="str">
        <f>IF(ISNA(VLOOKUP(AM2047,dim_numeratordenominator!B:C,2,FALSE)),"",VLOOKUP(AM2047,dim_numeratordenominator!B:C,2,FALSE))</f>
        <v>Som9NRMQqV7</v>
      </c>
      <c r="AO2047" s="19" t="str">
        <f>IF(ISNA(VLOOKUP(TRIM(E2047),dim_supporttype!A:B,2,FALSE)),"",VLOOKUP(TRIM(E2047),dim_supporttype!A:C,2,FALSE))</f>
        <v>DSD</v>
      </c>
      <c r="AP2047" s="19" t="str">
        <f>IF(ISNA(VLOOKUP(AO2047,dim_supporttype!B:C,2,FALSE)),"",VLOOKUP(AO2047,dim_supporttype!B:C,2,FALSE))</f>
        <v>iM13vdNLWKb</v>
      </c>
      <c r="AQ2047" s="19" t="str">
        <f>IF(ISNA(VLOOKUP(TRIM(F2047),dim_disaggs!A:B,2,FALSE)),"No Disagg",VLOOKUP(TRIM(F2047),dim_disaggs!A:B,2,FALSE))</f>
        <v>36mo/HIVStatus</v>
      </c>
      <c r="AR2047" s="19" t="str">
        <f>IF(ISNA(VLOOKUP(AQ2047,dim_disaggs!B:C,2,FALSE)),"",VLOOKUP(AQ2047,dim_disaggs!B:C,2,FALSE))</f>
        <v>GlUjXffvuZO</v>
      </c>
      <c r="AS2047" s="72"/>
      <c r="AT2047" s="66"/>
      <c r="AU2047" s="72" t="s">
        <v>755</v>
      </c>
      <c r="AV2047" s="73" t="s">
        <v>755</v>
      </c>
      <c r="AW2047" s="66" t="s">
        <v>755</v>
      </c>
      <c r="AX2047" s="66" t="s">
        <v>755</v>
      </c>
      <c r="AY2047" s="20"/>
      <c r="AZ2047" s="20"/>
      <c r="BA2047" s="105" t="str">
        <f t="shared" si="288"/>
        <v/>
      </c>
      <c r="BB2047" s="20" t="str">
        <f t="shared" si="289"/>
        <v/>
      </c>
      <c r="BC2047" s="20"/>
      <c r="BD2047" s="20"/>
      <c r="BE2047" s="75" t="s">
        <v>755</v>
      </c>
      <c r="BF2047" s="73" t="s">
        <v>755</v>
      </c>
      <c r="BG2047" s="55" t="s">
        <v>755</v>
      </c>
      <c r="BH2047" s="76" t="s">
        <v>755</v>
      </c>
      <c r="BI2047" s="20" t="s">
        <v>755</v>
      </c>
      <c r="BJ2047" s="20" t="s">
        <v>755</v>
      </c>
      <c r="BK2047" s="55" t="s">
        <v>755</v>
      </c>
      <c r="BL2047" s="71" t="s">
        <v>755</v>
      </c>
      <c r="BM2047" s="77" t="s">
        <v>755</v>
      </c>
      <c r="BN2047" s="78" t="s">
        <v>755</v>
      </c>
      <c r="BO2047" s="77" t="s">
        <v>755</v>
      </c>
      <c r="BP2047" s="78" t="s">
        <v>755</v>
      </c>
    </row>
    <row r="2048" spans="1:68" s="3" customFormat="1" ht="17" customHeight="1" x14ac:dyDescent="0.2">
      <c r="A2048" s="20" t="s">
        <v>95</v>
      </c>
      <c r="B2048" s="21" t="s">
        <v>20318</v>
      </c>
      <c r="C2048" s="20" t="s">
        <v>257</v>
      </c>
      <c r="D2048" s="20" t="s">
        <v>1</v>
      </c>
      <c r="E2048" s="20" t="s">
        <v>78</v>
      </c>
      <c r="F2048" s="20" t="s">
        <v>20314</v>
      </c>
      <c r="G2048" s="20" t="s">
        <v>20086</v>
      </c>
      <c r="H2048" s="20" t="s">
        <v>20314</v>
      </c>
      <c r="I2048" s="19">
        <f t="shared" si="290"/>
        <v>30</v>
      </c>
      <c r="J2048" s="20" t="s">
        <v>755</v>
      </c>
      <c r="K2048" s="20" t="s">
        <v>548</v>
      </c>
      <c r="L2048" s="95" t="str">
        <f>IF(M2048&lt;&gt;"",IF(NOT(ISNA(INDEX(cc!B:B,MATCH(M2048,cc!A:A,0)))),INDEX(cc!B:B,MATCH(M2048,cc!A:A,0)),"0"),"")</f>
        <v>Test Results (Positive)</v>
      </c>
      <c r="M2048" s="97" t="s">
        <v>19844</v>
      </c>
      <c r="N2048" s="28" t="str">
        <f t="shared" si="291"/>
        <v/>
      </c>
      <c r="O2048" s="19" t="str">
        <f t="shared" si="284"/>
        <v>TX_RET (N, TA, 36mo/HIVStatus): Alive at 36 mo. after initiating ART</v>
      </c>
      <c r="P2048" s="19" t="str">
        <f t="shared" si="285"/>
        <v>TX_RET (N, TA, 36mo/HIVStatus): Alive at 36 mo. after initiating ART</v>
      </c>
      <c r="Q2048" s="19" t="str">
        <f t="shared" si="292"/>
        <v>TX_RET (N, TA, 36mo/HIVStatus)</v>
      </c>
      <c r="R2048" s="19" t="str">
        <f t="shared" si="286"/>
        <v>TX_RET_N_TA_36mo_HIVStatus</v>
      </c>
      <c r="S2048" s="19" t="str">
        <f t="shared" si="287"/>
        <v>TX_RET_N_TA_36mo_HIVStatus_</v>
      </c>
      <c r="T2048" s="19" t="b">
        <f>NOT(ISNA(VLOOKUP(B2048,dbcodes!A:B,2,FALSE)))</f>
        <v>1</v>
      </c>
      <c r="U2048" s="19" t="str">
        <f>IF(ISNA(VLOOKUP(B2048,dbcodes!A:B,2,FALSE)),des!R1673,VLOOKUP(B2048,dbcodes!A:B,2,FALSE))</f>
        <v>TX_RET_N_TA_36mo_HIVStatus</v>
      </c>
      <c r="V2048" s="20"/>
      <c r="W2048" s="107" t="str">
        <f>IF(ISNA(VLOOKUP(C2048,descriptions!A:B,2,FALSE)),des!V1673,IF(G2048=" TARGET","Target ","")&amp;VLOOKUP(C2048,descriptions!A:B,2,FALSE))</f>
        <v>Percentage of adults and children known to be on treatment 12 months after initiation of antiretroviral therapy (Note: reporting 24 and 36 months is recommended, but optional)</v>
      </c>
      <c r="X2048" s="20" t="s">
        <v>4</v>
      </c>
      <c r="Y2048" s="20" t="s">
        <v>831</v>
      </c>
      <c r="Z2048" s="20" t="s">
        <v>836</v>
      </c>
      <c r="AA2048" s="20" t="s">
        <v>102</v>
      </c>
      <c r="AB2048" s="20" t="s">
        <v>755</v>
      </c>
      <c r="AC2048" s="19" t="str">
        <f>IF(AB2048&lt;&gt;"",IF(NOT(ISNA(INDEX(os!A:A,MATCH(AB2048,os!B:B,0)))),INDEX(os!A:A,MATCH(AB2048,os!B:B,0)),"0"),"")</f>
        <v/>
      </c>
      <c r="AD2048" s="20" t="s">
        <v>830</v>
      </c>
      <c r="AE2048" s="20"/>
      <c r="AF2048" s="20"/>
      <c r="AG2048" s="20"/>
      <c r="AH2048" s="93" t="str">
        <f>IF(NOT(ISNA(VLOOKUP(B:B,ResultsTargets!A:A,1,0))),"TRUE","")</f>
        <v/>
      </c>
      <c r="AI2048" s="19" t="str">
        <f>IF(ISNA(VLOOKUP(C2048,dim_techarea!A:B,2,FALSE)),"",VLOOKUP(C2048,dim_techarea!A:B,2,FALSE))</f>
        <v>TX_RET</v>
      </c>
      <c r="AJ2048" s="19" t="str">
        <f>IF(ISNA(VLOOKUP(AI2048,dim_techarea!B:C,2,FALSE)),"",VLOOKUP(AI2048,dim_techarea!B:C,2,FALSE))</f>
        <v>tyRMEUpIwKi</v>
      </c>
      <c r="AK2048" s="19" t="str">
        <f>IF(ISNA(VLOOKUP(TRIM(G2048),dim_targetsresults!A:B,2,FALSE)),"",VLOOKUP(TRIM(G2048),dim_targetsresults!A:C,2,FALSE))</f>
        <v>MER Results</v>
      </c>
      <c r="AL2048" s="19" t="str">
        <f>IF(ISNA(VLOOKUP(AK2048,dim_targetsresults!B:C,2,FALSE)),"",VLOOKUP(AK2048,dim_targetsresults!B:C,2,FALSE))</f>
        <v>Jh0jDM5yQ2E</v>
      </c>
      <c r="AM2048" s="19" t="str">
        <f>IF(ISNA(VLOOKUP(TRIM(D2048),dim_numeratordenominator!A:B,2,FALSE)),"",VLOOKUP(TRIM(D2048),dim_numeratordenominator!A:C,2,FALSE))</f>
        <v>Numerator</v>
      </c>
      <c r="AN2048" s="19" t="str">
        <f>IF(ISNA(VLOOKUP(AM2048,dim_numeratordenominator!B:C,2,FALSE)),"",VLOOKUP(AM2048,dim_numeratordenominator!B:C,2,FALSE))</f>
        <v>Som9NRMQqV7</v>
      </c>
      <c r="AO2048" s="19" t="str">
        <f>IF(ISNA(VLOOKUP(TRIM(E2048),dim_supporttype!A:B,2,FALSE)),"",VLOOKUP(TRIM(E2048),dim_supporttype!A:C,2,FALSE))</f>
        <v>TA</v>
      </c>
      <c r="AP2048" s="19" t="str">
        <f>IF(ISNA(VLOOKUP(AO2048,dim_supporttype!B:C,2,FALSE)),"",VLOOKUP(AO2048,dim_supporttype!B:C,2,FALSE))</f>
        <v>cRAGKdWIDn4</v>
      </c>
      <c r="AQ2048" s="19" t="str">
        <f>IF(ISNA(VLOOKUP(TRIM(F2048),dim_disaggs!A:B,2,FALSE)),"No Disagg",VLOOKUP(TRIM(F2048),dim_disaggs!A:B,2,FALSE))</f>
        <v>36mo/HIVStatus</v>
      </c>
      <c r="AR2048" s="19" t="str">
        <f>IF(ISNA(VLOOKUP(AQ2048,dim_disaggs!B:C,2,FALSE)),"",VLOOKUP(AQ2048,dim_disaggs!B:C,2,FALSE))</f>
        <v>GlUjXffvuZO</v>
      </c>
      <c r="AS2048" s="72"/>
      <c r="AT2048" s="66"/>
      <c r="AU2048" s="72" t="s">
        <v>755</v>
      </c>
      <c r="AV2048" s="73" t="s">
        <v>755</v>
      </c>
      <c r="AW2048" s="66" t="s">
        <v>755</v>
      </c>
      <c r="AX2048" s="66" t="s">
        <v>755</v>
      </c>
      <c r="AY2048" s="20"/>
      <c r="AZ2048" s="20"/>
      <c r="BA2048" s="105" t="str">
        <f t="shared" si="288"/>
        <v/>
      </c>
      <c r="BB2048" s="20" t="str">
        <f t="shared" si="289"/>
        <v/>
      </c>
      <c r="BC2048" s="20"/>
      <c r="BD2048" s="20"/>
      <c r="BE2048" s="75" t="s">
        <v>755</v>
      </c>
      <c r="BF2048" s="73" t="s">
        <v>755</v>
      </c>
      <c r="BG2048" s="55" t="s">
        <v>755</v>
      </c>
      <c r="BH2048" s="76" t="s">
        <v>755</v>
      </c>
      <c r="BI2048" s="20" t="s">
        <v>755</v>
      </c>
      <c r="BJ2048" s="20" t="s">
        <v>755</v>
      </c>
      <c r="BK2048" s="55" t="s">
        <v>755</v>
      </c>
      <c r="BL2048" s="71" t="s">
        <v>755</v>
      </c>
      <c r="BM2048" s="77" t="s">
        <v>755</v>
      </c>
      <c r="BN2048" s="78" t="s">
        <v>755</v>
      </c>
      <c r="BO2048" s="77" t="s">
        <v>755</v>
      </c>
      <c r="BP2048" s="78" t="s">
        <v>755</v>
      </c>
    </row>
    <row r="2049" spans="1:68" s="3" customFormat="1" ht="17" customHeight="1" x14ac:dyDescent="0.2">
      <c r="A2049" s="20" t="s">
        <v>95</v>
      </c>
      <c r="B2049" s="20" t="s">
        <v>561</v>
      </c>
      <c r="C2049" s="20" t="s">
        <v>257</v>
      </c>
      <c r="D2049" s="20" t="s">
        <v>1</v>
      </c>
      <c r="E2049" s="20" t="s">
        <v>77</v>
      </c>
      <c r="F2049" s="20" t="s">
        <v>4156</v>
      </c>
      <c r="G2049" s="20" t="s">
        <v>20086</v>
      </c>
      <c r="H2049" s="20" t="s">
        <v>18672</v>
      </c>
      <c r="I2049" s="19">
        <f t="shared" si="290"/>
        <v>31</v>
      </c>
      <c r="J2049" s="20" t="s">
        <v>205</v>
      </c>
      <c r="K2049" s="20" t="s">
        <v>305</v>
      </c>
      <c r="L2049" s="95" t="str">
        <f>IF(M2049&lt;&gt;"",IF(NOT(ISNA(INDEX(cc!B:B,MATCH(M2049,cc!A:A,0)))),INDEX(cc!B:B,MATCH(M2049,cc!A:A,0)),"0"),"")</f>
        <v>Age (&lt;15,15+-uk, 2) and Sex w/ Unknown</v>
      </c>
      <c r="M2049" s="97" t="s">
        <v>552</v>
      </c>
      <c r="N2049" s="28" t="str">
        <f t="shared" si="291"/>
        <v/>
      </c>
      <c r="O2049" s="19" t="str">
        <f t="shared" si="284"/>
        <v>TX_RET (N, DSD, Age Aggregated/Sex) v2: Alive at 12 mo. after initiating ART</v>
      </c>
      <c r="P2049" s="19" t="str">
        <f t="shared" si="285"/>
        <v>TX_RET (N, DSD, Age Aggregated/Sex) v2: Alive at 12 mo. after initiating ART</v>
      </c>
      <c r="Q2049" s="19" t="str">
        <f t="shared" si="292"/>
        <v>TX_RET (N, DSD, Age Agg/Sex) v2</v>
      </c>
      <c r="R2049" s="19" t="str">
        <f t="shared" si="286"/>
        <v>TX_RET_N_DSD_Age_Agg_Sex_v2</v>
      </c>
      <c r="S2049" s="19" t="str">
        <f t="shared" si="287"/>
        <v>TX_RET_N_DSD_Age_Agg_Sex_v2</v>
      </c>
      <c r="T2049" s="19" t="b">
        <f>NOT(ISNA(VLOOKUP(B2049,dbcodes!A:B,2,FALSE)))</f>
        <v>1</v>
      </c>
      <c r="U2049" s="19" t="str">
        <f>IF(ISNA(VLOOKUP(B2049,dbcodes!A:B,2,FALSE)),des!R1674,VLOOKUP(B2049,dbcodes!A:B,2,FALSE))</f>
        <v>TX_RET_N_DSD_Aggregated_Age_Sex_v2</v>
      </c>
      <c r="V2049" s="20"/>
      <c r="W2049" s="107" t="str">
        <f>IF(ISNA(VLOOKUP(C2049,descriptions!A:B,2,FALSE)),des!V1674,IF(G2049=" TARGET","Target ","")&amp;VLOOKUP(C2049,descriptions!A:B,2,FALSE))</f>
        <v>Percentage of adults and children known to be on treatment 12 months after initiation of antiretroviral therapy (Note: reporting 24 and 36 months is recommended, but optional)</v>
      </c>
      <c r="X2049" s="20" t="s">
        <v>4</v>
      </c>
      <c r="Y2049" s="20" t="s">
        <v>831</v>
      </c>
      <c r="Z2049" s="20" t="s">
        <v>836</v>
      </c>
      <c r="AA2049" s="20" t="s">
        <v>102</v>
      </c>
      <c r="AB2049" s="20" t="s">
        <v>755</v>
      </c>
      <c r="AC2049" s="19" t="str">
        <f>IF(AB2049&lt;&gt;"",IF(NOT(ISNA(INDEX(os!A:A,MATCH(AB2049,os!B:B,0)))),INDEX(os!A:A,MATCH(AB2049,os!B:B,0)),"0"),"")</f>
        <v/>
      </c>
      <c r="AD2049" s="20" t="s">
        <v>830</v>
      </c>
      <c r="AE2049" s="20"/>
      <c r="AF2049" s="20"/>
      <c r="AG2049" s="20"/>
      <c r="AH2049" s="93" t="str">
        <f>IF(NOT(ISNA(VLOOKUP(B:B,ResultsTargets!A:A,1,0))),"TRUE","")</f>
        <v/>
      </c>
      <c r="AI2049" s="19" t="str">
        <f>IF(ISNA(VLOOKUP(C2049,dim_techarea!A:B,2,FALSE)),"",VLOOKUP(C2049,dim_techarea!A:B,2,FALSE))</f>
        <v>TX_RET</v>
      </c>
      <c r="AJ2049" s="19" t="str">
        <f>IF(ISNA(VLOOKUP(AI2049,dim_techarea!B:C,2,FALSE)),"",VLOOKUP(AI2049,dim_techarea!B:C,2,FALSE))</f>
        <v>tyRMEUpIwKi</v>
      </c>
      <c r="AK2049" s="19" t="str">
        <f>IF(ISNA(VLOOKUP(TRIM(G2049),dim_targetsresults!A:B,2,FALSE)),"",VLOOKUP(TRIM(G2049),dim_targetsresults!A:C,2,FALSE))</f>
        <v>MER Results</v>
      </c>
      <c r="AL2049" s="19" t="str">
        <f>IF(ISNA(VLOOKUP(AK2049,dim_targetsresults!B:C,2,FALSE)),"",VLOOKUP(AK2049,dim_targetsresults!B:C,2,FALSE))</f>
        <v>Jh0jDM5yQ2E</v>
      </c>
      <c r="AM2049" s="19" t="str">
        <f>IF(ISNA(VLOOKUP(TRIM(D2049),dim_numeratordenominator!A:B,2,FALSE)),"",VLOOKUP(TRIM(D2049),dim_numeratordenominator!A:C,2,FALSE))</f>
        <v>Numerator</v>
      </c>
      <c r="AN2049" s="19" t="str">
        <f>IF(ISNA(VLOOKUP(AM2049,dim_numeratordenominator!B:C,2,FALSE)),"",VLOOKUP(AM2049,dim_numeratordenominator!B:C,2,FALSE))</f>
        <v>Som9NRMQqV7</v>
      </c>
      <c r="AO2049" s="19" t="str">
        <f>IF(ISNA(VLOOKUP(TRIM(E2049),dim_supporttype!A:B,2,FALSE)),"",VLOOKUP(TRIM(E2049),dim_supporttype!A:C,2,FALSE))</f>
        <v>DSD</v>
      </c>
      <c r="AP2049" s="19" t="str">
        <f>IF(ISNA(VLOOKUP(AO2049,dim_supporttype!B:C,2,FALSE)),"",VLOOKUP(AO2049,dim_supporttype!B:C,2,FALSE))</f>
        <v>iM13vdNLWKb</v>
      </c>
      <c r="AQ2049" s="19" t="str">
        <f>IF(ISNA(VLOOKUP(TRIM(F2049),dim_disaggs!A:B,2,FALSE)),"No Disagg",VLOOKUP(TRIM(F2049),dim_disaggs!A:B,2,FALSE))</f>
        <v>Age Aggregated/Sex</v>
      </c>
      <c r="AR2049" s="19" t="str">
        <f>IF(ISNA(VLOOKUP(AQ2049,dim_disaggs!B:C,2,FALSE)),"",VLOOKUP(AQ2049,dim_disaggs!B:C,2,FALSE))</f>
        <v>KMhxXDjVseT</v>
      </c>
      <c r="AS2049" s="72"/>
      <c r="AT2049" s="66"/>
      <c r="AU2049" s="72" t="s">
        <v>755</v>
      </c>
      <c r="AV2049" s="73" t="s">
        <v>755</v>
      </c>
      <c r="AW2049" s="66" t="s">
        <v>755</v>
      </c>
      <c r="AX2049" s="66" t="s">
        <v>755</v>
      </c>
      <c r="AY2049" s="20"/>
      <c r="AZ2049" s="20"/>
      <c r="BA2049" s="105" t="str">
        <f t="shared" si="288"/>
        <v/>
      </c>
      <c r="BB2049" s="20" t="str">
        <f t="shared" si="289"/>
        <v/>
      </c>
      <c r="BC2049" s="20"/>
      <c r="BD2049" s="20"/>
      <c r="BE2049" s="75" t="s">
        <v>755</v>
      </c>
      <c r="BF2049" s="73" t="s">
        <v>755</v>
      </c>
      <c r="BG2049" s="55" t="s">
        <v>755</v>
      </c>
      <c r="BH2049" s="76" t="s">
        <v>755</v>
      </c>
      <c r="BI2049" s="20" t="s">
        <v>755</v>
      </c>
      <c r="BJ2049" s="20" t="s">
        <v>755</v>
      </c>
      <c r="BK2049" s="55" t="s">
        <v>755</v>
      </c>
      <c r="BL2049" s="71" t="s">
        <v>755</v>
      </c>
      <c r="BM2049" s="77" t="s">
        <v>755</v>
      </c>
      <c r="BN2049" s="78" t="s">
        <v>755</v>
      </c>
      <c r="BO2049" s="77" t="s">
        <v>755</v>
      </c>
      <c r="BP2049" s="78" t="s">
        <v>755</v>
      </c>
    </row>
    <row r="2050" spans="1:68" s="3" customFormat="1" ht="17" customHeight="1" x14ac:dyDescent="0.2">
      <c r="A2050" s="20" t="s">
        <v>95</v>
      </c>
      <c r="B2050" s="20" t="s">
        <v>562</v>
      </c>
      <c r="C2050" s="20" t="s">
        <v>257</v>
      </c>
      <c r="D2050" s="20" t="s">
        <v>1</v>
      </c>
      <c r="E2050" s="20" t="s">
        <v>78</v>
      </c>
      <c r="F2050" s="20" t="s">
        <v>4156</v>
      </c>
      <c r="G2050" s="20" t="s">
        <v>20086</v>
      </c>
      <c r="H2050" s="20" t="s">
        <v>18672</v>
      </c>
      <c r="I2050" s="19">
        <f t="shared" si="290"/>
        <v>30</v>
      </c>
      <c r="J2050" s="20" t="s">
        <v>205</v>
      </c>
      <c r="K2050" s="20" t="s">
        <v>305</v>
      </c>
      <c r="L2050" s="95" t="str">
        <f>IF(M2050&lt;&gt;"",IF(NOT(ISNA(INDEX(cc!B:B,MATCH(M2050,cc!A:A,0)))),INDEX(cc!B:B,MATCH(M2050,cc!A:A,0)),"0"),"")</f>
        <v>Age (&lt;15,15+-uk, 2) and Sex w/ Unknown</v>
      </c>
      <c r="M2050" s="97" t="s">
        <v>552</v>
      </c>
      <c r="N2050" s="28" t="str">
        <f t="shared" si="291"/>
        <v/>
      </c>
      <c r="O2050" s="19" t="str">
        <f t="shared" ref="O2050:O2113" si="293">CONCATENATE(C2050, " (",_xlfn.TEXTJOIN(", ",TRUE,D2050,E2050,F2050),")",N2050,J2050,": ",K2050)</f>
        <v>TX_RET (N, TA, Age Aggregated/Sex) v2: Alive at 12 mo. after initiating ART</v>
      </c>
      <c r="P2050" s="19" t="str">
        <f t="shared" ref="P2050:P2113" si="294">IF(RIGHT(O2050,1)=":",LEFT(O2050,LEN(O2050)-1),O2050)</f>
        <v>TX_RET (N, TA, Age Aggregated/Sex) v2: Alive at 12 mo. after initiating ART</v>
      </c>
      <c r="Q2050" s="19" t="str">
        <f t="shared" si="292"/>
        <v>TX_RET (N, TA, Age Agg/Sex) v2</v>
      </c>
      <c r="R2050" s="19" t="str">
        <f t="shared" ref="R2050:R2113" si="295">IF(RIGHT(S2050,1)="_",LEFT(S2050,LEN(S2050)-1),S2050)</f>
        <v>TX_RET_N_TA_Age_Agg_Sex_v2</v>
      </c>
      <c r="S2050" s="19" t="str">
        <f t="shared" ref="S2050:S2113" si="296">SUBSTITUTE(SUBSTITUTE(SUBSTITUTE(SUBSTITUTE(SUBSTITUTE(SUBSTITUTE(SUBSTITUTE(SUBSTITUTE(SUBSTITUTE(Q2050,"&amp;","and"),"&lt;","lt"),"&gt;","gt"),"(","_"),")","_"),"/","_")," ","_"),",","_"),"__","_")</f>
        <v>TX_RET_N_TA_Age_Agg_Sex_v2</v>
      </c>
      <c r="T2050" s="19" t="b">
        <f>NOT(ISNA(VLOOKUP(B2050,dbcodes!A:B,2,FALSE)))</f>
        <v>1</v>
      </c>
      <c r="U2050" s="19" t="str">
        <f>IF(ISNA(VLOOKUP(B2050,dbcodes!A:B,2,FALSE)),des!R1675,VLOOKUP(B2050,dbcodes!A:B,2,FALSE))</f>
        <v>TX_RET_N_TA_Aggregated_Age_Sex_v2</v>
      </c>
      <c r="V2050" s="20"/>
      <c r="W2050" s="107" t="str">
        <f>IF(ISNA(VLOOKUP(C2050,descriptions!A:B,2,FALSE)),des!V1675,IF(G2050=" TARGET","Target ","")&amp;VLOOKUP(C2050,descriptions!A:B,2,FALSE))</f>
        <v>Percentage of adults and children known to be on treatment 12 months after initiation of antiretroviral therapy (Note: reporting 24 and 36 months is recommended, but optional)</v>
      </c>
      <c r="X2050" s="20" t="s">
        <v>4</v>
      </c>
      <c r="Y2050" s="20" t="s">
        <v>831</v>
      </c>
      <c r="Z2050" s="20" t="s">
        <v>836</v>
      </c>
      <c r="AA2050" s="20" t="s">
        <v>102</v>
      </c>
      <c r="AB2050" s="20" t="s">
        <v>755</v>
      </c>
      <c r="AC2050" s="19" t="str">
        <f>IF(AB2050&lt;&gt;"",IF(NOT(ISNA(INDEX(os!A:A,MATCH(AB2050,os!B:B,0)))),INDEX(os!A:A,MATCH(AB2050,os!B:B,0)),"0"),"")</f>
        <v/>
      </c>
      <c r="AD2050" s="20" t="s">
        <v>830</v>
      </c>
      <c r="AE2050" s="20"/>
      <c r="AF2050" s="20"/>
      <c r="AG2050" s="20"/>
      <c r="AH2050" s="93" t="str">
        <f>IF(NOT(ISNA(VLOOKUP(B:B,ResultsTargets!A:A,1,0))),"TRUE","")</f>
        <v/>
      </c>
      <c r="AI2050" s="19" t="str">
        <f>IF(ISNA(VLOOKUP(C2050,dim_techarea!A:B,2,FALSE)),"",VLOOKUP(C2050,dim_techarea!A:B,2,FALSE))</f>
        <v>TX_RET</v>
      </c>
      <c r="AJ2050" s="19" t="str">
        <f>IF(ISNA(VLOOKUP(AI2050,dim_techarea!B:C,2,FALSE)),"",VLOOKUP(AI2050,dim_techarea!B:C,2,FALSE))</f>
        <v>tyRMEUpIwKi</v>
      </c>
      <c r="AK2050" s="19" t="str">
        <f>IF(ISNA(VLOOKUP(TRIM(G2050),dim_targetsresults!A:B,2,FALSE)),"",VLOOKUP(TRIM(G2050),dim_targetsresults!A:C,2,FALSE))</f>
        <v>MER Results</v>
      </c>
      <c r="AL2050" s="19" t="str">
        <f>IF(ISNA(VLOOKUP(AK2050,dim_targetsresults!B:C,2,FALSE)),"",VLOOKUP(AK2050,dim_targetsresults!B:C,2,FALSE))</f>
        <v>Jh0jDM5yQ2E</v>
      </c>
      <c r="AM2050" s="19" t="str">
        <f>IF(ISNA(VLOOKUP(TRIM(D2050),dim_numeratordenominator!A:B,2,FALSE)),"",VLOOKUP(TRIM(D2050),dim_numeratordenominator!A:C,2,FALSE))</f>
        <v>Numerator</v>
      </c>
      <c r="AN2050" s="19" t="str">
        <f>IF(ISNA(VLOOKUP(AM2050,dim_numeratordenominator!B:C,2,FALSE)),"",VLOOKUP(AM2050,dim_numeratordenominator!B:C,2,FALSE))</f>
        <v>Som9NRMQqV7</v>
      </c>
      <c r="AO2050" s="19" t="str">
        <f>IF(ISNA(VLOOKUP(TRIM(E2050),dim_supporttype!A:B,2,FALSE)),"",VLOOKUP(TRIM(E2050),dim_supporttype!A:C,2,FALSE))</f>
        <v>TA</v>
      </c>
      <c r="AP2050" s="19" t="str">
        <f>IF(ISNA(VLOOKUP(AO2050,dim_supporttype!B:C,2,FALSE)),"",VLOOKUP(AO2050,dim_supporttype!B:C,2,FALSE))</f>
        <v>cRAGKdWIDn4</v>
      </c>
      <c r="AQ2050" s="19" t="str">
        <f>IF(ISNA(VLOOKUP(TRIM(F2050),dim_disaggs!A:B,2,FALSE)),"No Disagg",VLOOKUP(TRIM(F2050),dim_disaggs!A:B,2,FALSE))</f>
        <v>Age Aggregated/Sex</v>
      </c>
      <c r="AR2050" s="19" t="str">
        <f>IF(ISNA(VLOOKUP(AQ2050,dim_disaggs!B:C,2,FALSE)),"",VLOOKUP(AQ2050,dim_disaggs!B:C,2,FALSE))</f>
        <v>KMhxXDjVseT</v>
      </c>
      <c r="AS2050" s="72"/>
      <c r="AT2050" s="66"/>
      <c r="AU2050" s="72" t="s">
        <v>755</v>
      </c>
      <c r="AV2050" s="73" t="s">
        <v>755</v>
      </c>
      <c r="AW2050" s="66" t="s">
        <v>755</v>
      </c>
      <c r="AX2050" s="66" t="s">
        <v>755</v>
      </c>
      <c r="AY2050" s="20"/>
      <c r="AZ2050" s="20"/>
      <c r="BA2050" s="105" t="str">
        <f t="shared" ref="BA2050:BA2113" si="297">IF(OR(
IF(RIGHT(LEFT(BC2050,11),1)="N",TRUE,FALSE),IF(RIGHT(LEFT(BE2050,11),1)="N",TRUE,FALSE),IF(RIGHT(LEFT(BG2050,11),1)="N",TRUE,FALSE),IF(RIGHT(LEFT(BI2050,11),1)="N",TRUE,FALSE),IF(RIGHT(LEFT(BK2050,11),1)="N",TRUE,FALSE),IF(RIGHT(LEFT(BM2050,11),1)="N",TRUE,FALSE),IF(RIGHT(LEFT(BO2050,11),1)="N",TRUE,FALSE)
),"Top Level Numerator",
IF(OR(
IF(RIGHT(LEFT(BC2050,11),1)="D",TRUE,FALSE),IF(RIGHT(LEFT(BE2050,11),1)="D",TRUE,FALSE),IF(RIGHT(LEFT(BG2050,11),1)="D",TRUE,FALSE),IF(RIGHT(LEFT(BI2050,11),1)="D",TRUE,FALSE),IF(RIGHT(LEFT(BK2050,11),1)="D",TRUE,FALSE),IF(RIGHT(LEFT(BM2050,11),1)="D",TRUE,FALSE),IF(RIGHT(LEFT(BO2050,11),1)="D",TRUE,FALSE)
),"Top Level Denominator","")
)</f>
        <v/>
      </c>
      <c r="BB2050" s="20" t="str">
        <f t="shared" ref="BB2050:BB2113" si="298">IF(OR(
IF(RIGHT(LEFT(BC2050,11),1)="N",TRUE,FALSE),IF(RIGHT(LEFT(BE2050,11),1)="N",TRUE,FALSE),IF(RIGHT(LEFT(BG2050,11),1)="N",TRUE,FALSE),IF(RIGHT(LEFT(BI2050,11),1)="N",TRUE,FALSE),IF(RIGHT(LEFT(BK2050,11),1)="N",TRUE,FALSE),IF(RIGHT(LEFT(BM2050,11),1)="N",TRUE,FALSE),IF(RIGHT(LEFT(BO2050,11),1)="N",TRUE,FALSE)
),"PE5QVF0w4xj",
IF(OR(
IF(RIGHT(LEFT(BC2050,11),1)="D",TRUE,FALSE),IF(RIGHT(LEFT(BE2050,11),1)="D",TRUE,FALSE),IF(RIGHT(LEFT(BG2050,11),1)="D",TRUE,FALSE),IF(RIGHT(LEFT(BI2050,11),1)="D",TRUE,FALSE),IF(RIGHT(LEFT(BK2050,11),1)="D",TRUE,FALSE),IF(RIGHT(LEFT(BM2050,11),1)="D",TRUE,FALSE),IF(RIGHT(LEFT(BO2050,11),1)="D",TRUE,FALSE)
),"Azqe383ljKu","")
)</f>
        <v/>
      </c>
      <c r="BC2050" s="20"/>
      <c r="BD2050" s="20"/>
      <c r="BE2050" s="75" t="s">
        <v>755</v>
      </c>
      <c r="BF2050" s="73" t="s">
        <v>755</v>
      </c>
      <c r="BG2050" s="55" t="s">
        <v>755</v>
      </c>
      <c r="BH2050" s="76" t="s">
        <v>755</v>
      </c>
      <c r="BI2050" s="20" t="s">
        <v>755</v>
      </c>
      <c r="BJ2050" s="20" t="s">
        <v>755</v>
      </c>
      <c r="BK2050" s="55" t="s">
        <v>755</v>
      </c>
      <c r="BL2050" s="71" t="s">
        <v>755</v>
      </c>
      <c r="BM2050" s="77" t="s">
        <v>755</v>
      </c>
      <c r="BN2050" s="78" t="s">
        <v>755</v>
      </c>
      <c r="BO2050" s="77" t="s">
        <v>755</v>
      </c>
      <c r="BP2050" s="78" t="s">
        <v>755</v>
      </c>
    </row>
    <row r="2051" spans="1:68" s="3" customFormat="1" ht="17" customHeight="1" x14ac:dyDescent="0.2">
      <c r="A2051" s="20" t="s">
        <v>95</v>
      </c>
      <c r="B2051" s="21" t="s">
        <v>20319</v>
      </c>
      <c r="C2051" s="20" t="s">
        <v>257</v>
      </c>
      <c r="D2051" s="20" t="s">
        <v>1</v>
      </c>
      <c r="E2051" s="20" t="s">
        <v>77</v>
      </c>
      <c r="F2051" s="20" t="s">
        <v>19993</v>
      </c>
      <c r="G2051" s="20" t="s">
        <v>20086</v>
      </c>
      <c r="H2051" s="20" t="s">
        <v>19994</v>
      </c>
      <c r="I2051" s="19">
        <f t="shared" si="290"/>
        <v>38</v>
      </c>
      <c r="J2051" s="20"/>
      <c r="K2051" s="20" t="s">
        <v>305</v>
      </c>
      <c r="L2051" s="95" t="str">
        <f>IF(M2051&lt;&gt;"",IF(NOT(ISNA(INDEX(cc!B:B,MATCH(M2051,cc!A:A,0)))),INDEX(cc!B:B,MATCH(M2051,cc!A:A,0)),"0"),"")</f>
        <v>Age (&lt;15,15+-uk, 2), Sex and HIV Status (Positive)</v>
      </c>
      <c r="M2051" s="97" t="s">
        <v>20279</v>
      </c>
      <c r="N2051" s="28" t="str">
        <f t="shared" si="291"/>
        <v/>
      </c>
      <c r="O2051" s="19" t="str">
        <f t="shared" si="293"/>
        <v>TX_RET (N, DSD, Age Aggregated/Sex/HIVStatus): Alive at 12 mo. after initiating ART</v>
      </c>
      <c r="P2051" s="19" t="str">
        <f t="shared" si="294"/>
        <v>TX_RET (N, DSD, Age Aggregated/Sex/HIVStatus): Alive at 12 mo. after initiating ART</v>
      </c>
      <c r="Q2051" s="19" t="str">
        <f t="shared" si="292"/>
        <v>TX_RET (N, DSD, Age Agg/Sex/HIVStatus)</v>
      </c>
      <c r="R2051" s="19" t="str">
        <f t="shared" si="295"/>
        <v>TX_RET_N_DSD_Age_Agg_Sex_HIVStatus</v>
      </c>
      <c r="S2051" s="19" t="str">
        <f t="shared" si="296"/>
        <v>TX_RET_N_DSD_Age_Agg_Sex_HIVStatus_</v>
      </c>
      <c r="T2051" s="19" t="b">
        <f>NOT(ISNA(VLOOKUP(B2051,dbcodes!A:B,2,FALSE)))</f>
        <v>1</v>
      </c>
      <c r="U2051" s="19" t="str">
        <f>IF(ISNA(VLOOKUP(B2051,dbcodes!A:B,2,FALSE)),des!R1676,VLOOKUP(B2051,dbcodes!A:B,2,FALSE))</f>
        <v>TX_RET_N_DSD_Age_Agg_Sex_HIVStatus</v>
      </c>
      <c r="V2051" s="20"/>
      <c r="W2051" s="107" t="str">
        <f>IF(ISNA(VLOOKUP(C2051,descriptions!A:B,2,FALSE)),des!V1676,IF(G2051=" TARGET","Target ","")&amp;VLOOKUP(C2051,descriptions!A:B,2,FALSE))</f>
        <v>Percentage of adults and children known to be on treatment 12 months after initiation of antiretroviral therapy (Note: reporting 24 and 36 months is recommended, but optional)</v>
      </c>
      <c r="X2051" s="20" t="s">
        <v>4</v>
      </c>
      <c r="Y2051" s="20" t="s">
        <v>831</v>
      </c>
      <c r="Z2051" s="20" t="s">
        <v>836</v>
      </c>
      <c r="AA2051" s="20" t="s">
        <v>102</v>
      </c>
      <c r="AB2051" s="20" t="s">
        <v>755</v>
      </c>
      <c r="AC2051" s="19" t="str">
        <f>IF(AB2051&lt;&gt;"",IF(NOT(ISNA(INDEX(os!A:A,MATCH(AB2051,os!B:B,0)))),INDEX(os!A:A,MATCH(AB2051,os!B:B,0)),"0"),"")</f>
        <v/>
      </c>
      <c r="AD2051" s="20" t="s">
        <v>830</v>
      </c>
      <c r="AE2051" s="20"/>
      <c r="AF2051" s="20"/>
      <c r="AG2051" s="20"/>
      <c r="AH2051" s="93" t="str">
        <f>IF(NOT(ISNA(VLOOKUP(B:B,ResultsTargets!A:A,1,0))),"TRUE","")</f>
        <v/>
      </c>
      <c r="AI2051" s="19" t="str">
        <f>IF(ISNA(VLOOKUP(C2051,dim_techarea!A:B,2,FALSE)),"",VLOOKUP(C2051,dim_techarea!A:B,2,FALSE))</f>
        <v>TX_RET</v>
      </c>
      <c r="AJ2051" s="19" t="str">
        <f>IF(ISNA(VLOOKUP(AI2051,dim_techarea!B:C,2,FALSE)),"",VLOOKUP(AI2051,dim_techarea!B:C,2,FALSE))</f>
        <v>tyRMEUpIwKi</v>
      </c>
      <c r="AK2051" s="19" t="str">
        <f>IF(ISNA(VLOOKUP(TRIM(G2051),dim_targetsresults!A:B,2,FALSE)),"",VLOOKUP(TRIM(G2051),dim_targetsresults!A:C,2,FALSE))</f>
        <v>MER Results</v>
      </c>
      <c r="AL2051" s="19" t="str">
        <f>IF(ISNA(VLOOKUP(AK2051,dim_targetsresults!B:C,2,FALSE)),"",VLOOKUP(AK2051,dim_targetsresults!B:C,2,FALSE))</f>
        <v>Jh0jDM5yQ2E</v>
      </c>
      <c r="AM2051" s="19" t="str">
        <f>IF(ISNA(VLOOKUP(TRIM(D2051),dim_numeratordenominator!A:B,2,FALSE)),"",VLOOKUP(TRIM(D2051),dim_numeratordenominator!A:C,2,FALSE))</f>
        <v>Numerator</v>
      </c>
      <c r="AN2051" s="19" t="str">
        <f>IF(ISNA(VLOOKUP(AM2051,dim_numeratordenominator!B:C,2,FALSE)),"",VLOOKUP(AM2051,dim_numeratordenominator!B:C,2,FALSE))</f>
        <v>Som9NRMQqV7</v>
      </c>
      <c r="AO2051" s="19" t="str">
        <f>IF(ISNA(VLOOKUP(TRIM(E2051),dim_supporttype!A:B,2,FALSE)),"",VLOOKUP(TRIM(E2051),dim_supporttype!A:C,2,FALSE))</f>
        <v>DSD</v>
      </c>
      <c r="AP2051" s="19" t="str">
        <f>IF(ISNA(VLOOKUP(AO2051,dim_supporttype!B:C,2,FALSE)),"",VLOOKUP(AO2051,dim_supporttype!B:C,2,FALSE))</f>
        <v>iM13vdNLWKb</v>
      </c>
      <c r="AQ2051" s="19" t="str">
        <f>IF(ISNA(VLOOKUP(TRIM(F2051),dim_disaggs!A:B,2,FALSE)),"No Disagg",VLOOKUP(TRIM(F2051),dim_disaggs!A:B,2,FALSE))</f>
        <v>Age Aggregated/Sex/HIVStatus</v>
      </c>
      <c r="AR2051" s="19" t="str">
        <f>IF(ISNA(VLOOKUP(AQ2051,dim_disaggs!B:C,2,FALSE)),"",VLOOKUP(AQ2051,dim_disaggs!B:C,2,FALSE))</f>
        <v>h0pvSVe1TYf</v>
      </c>
      <c r="AS2051" s="72"/>
      <c r="AT2051" s="66"/>
      <c r="AU2051" s="72" t="s">
        <v>755</v>
      </c>
      <c r="AV2051" s="73" t="s">
        <v>755</v>
      </c>
      <c r="AW2051" s="66" t="s">
        <v>755</v>
      </c>
      <c r="AX2051" s="66" t="s">
        <v>755</v>
      </c>
      <c r="AY2051" s="20"/>
      <c r="AZ2051" s="20"/>
      <c r="BA2051" s="105" t="str">
        <f t="shared" si="297"/>
        <v/>
      </c>
      <c r="BB2051" s="20" t="str">
        <f t="shared" si="298"/>
        <v/>
      </c>
      <c r="BC2051" s="20"/>
      <c r="BD2051" s="20"/>
      <c r="BE2051" s="75" t="s">
        <v>755</v>
      </c>
      <c r="BF2051" s="73" t="s">
        <v>755</v>
      </c>
      <c r="BG2051" s="55" t="s">
        <v>755</v>
      </c>
      <c r="BH2051" s="76" t="s">
        <v>755</v>
      </c>
      <c r="BI2051" s="20" t="s">
        <v>755</v>
      </c>
      <c r="BJ2051" s="20" t="s">
        <v>755</v>
      </c>
      <c r="BK2051" s="55" t="s">
        <v>755</v>
      </c>
      <c r="BL2051" s="71" t="s">
        <v>755</v>
      </c>
      <c r="BM2051" s="77" t="s">
        <v>755</v>
      </c>
      <c r="BN2051" s="78" t="s">
        <v>755</v>
      </c>
      <c r="BO2051" s="77" t="s">
        <v>755</v>
      </c>
      <c r="BP2051" s="78" t="s">
        <v>755</v>
      </c>
    </row>
    <row r="2052" spans="1:68" s="3" customFormat="1" ht="17" customHeight="1" x14ac:dyDescent="0.2">
      <c r="A2052" s="20" t="s">
        <v>95</v>
      </c>
      <c r="B2052" s="21" t="s">
        <v>20320</v>
      </c>
      <c r="C2052" s="20" t="s">
        <v>257</v>
      </c>
      <c r="D2052" s="20" t="s">
        <v>1</v>
      </c>
      <c r="E2052" s="20" t="s">
        <v>78</v>
      </c>
      <c r="F2052" s="20" t="s">
        <v>19993</v>
      </c>
      <c r="G2052" s="20" t="s">
        <v>20086</v>
      </c>
      <c r="H2052" s="20" t="s">
        <v>19994</v>
      </c>
      <c r="I2052" s="19">
        <f t="shared" si="290"/>
        <v>37</v>
      </c>
      <c r="J2052" s="20"/>
      <c r="K2052" s="20" t="s">
        <v>305</v>
      </c>
      <c r="L2052" s="95" t="str">
        <f>IF(M2052&lt;&gt;"",IF(NOT(ISNA(INDEX(cc!B:B,MATCH(M2052,cc!A:A,0)))),INDEX(cc!B:B,MATCH(M2052,cc!A:A,0)),"0"),"")</f>
        <v>Age (&lt;15,15+-uk, 2), Sex and HIV Status (Positive)</v>
      </c>
      <c r="M2052" s="97" t="s">
        <v>20279</v>
      </c>
      <c r="N2052" s="28" t="str">
        <f t="shared" si="291"/>
        <v/>
      </c>
      <c r="O2052" s="19" t="str">
        <f t="shared" si="293"/>
        <v>TX_RET (N, TA, Age Aggregated/Sex/HIVStatus): Alive at 12 mo. after initiating ART</v>
      </c>
      <c r="P2052" s="19" t="str">
        <f t="shared" si="294"/>
        <v>TX_RET (N, TA, Age Aggregated/Sex/HIVStatus): Alive at 12 mo. after initiating ART</v>
      </c>
      <c r="Q2052" s="19" t="str">
        <f t="shared" si="292"/>
        <v>TX_RET (N, TA, Age Agg/Sex/HIVStatus)</v>
      </c>
      <c r="R2052" s="19" t="str">
        <f t="shared" si="295"/>
        <v>TX_RET_N_TA_Age_Agg_Sex_HIVStatus</v>
      </c>
      <c r="S2052" s="19" t="str">
        <f t="shared" si="296"/>
        <v>TX_RET_N_TA_Age_Agg_Sex_HIVStatus_</v>
      </c>
      <c r="T2052" s="19" t="b">
        <f>NOT(ISNA(VLOOKUP(B2052,dbcodes!A:B,2,FALSE)))</f>
        <v>1</v>
      </c>
      <c r="U2052" s="19" t="str">
        <f>IF(ISNA(VLOOKUP(B2052,dbcodes!A:B,2,FALSE)),des!R1677,VLOOKUP(B2052,dbcodes!A:B,2,FALSE))</f>
        <v>TX_RET_N_TA_Age_Agg_Sex_HIVStatus</v>
      </c>
      <c r="V2052" s="20"/>
      <c r="W2052" s="107" t="str">
        <f>IF(ISNA(VLOOKUP(C2052,descriptions!A:B,2,FALSE)),des!V1677,IF(G2052=" TARGET","Target ","")&amp;VLOOKUP(C2052,descriptions!A:B,2,FALSE))</f>
        <v>Percentage of adults and children known to be on treatment 12 months after initiation of antiretroviral therapy (Note: reporting 24 and 36 months is recommended, but optional)</v>
      </c>
      <c r="X2052" s="20" t="s">
        <v>4</v>
      </c>
      <c r="Y2052" s="20" t="s">
        <v>831</v>
      </c>
      <c r="Z2052" s="20" t="s">
        <v>836</v>
      </c>
      <c r="AA2052" s="20" t="s">
        <v>102</v>
      </c>
      <c r="AB2052" s="20" t="s">
        <v>755</v>
      </c>
      <c r="AC2052" s="19" t="str">
        <f>IF(AB2052&lt;&gt;"",IF(NOT(ISNA(INDEX(os!A:A,MATCH(AB2052,os!B:B,0)))),INDEX(os!A:A,MATCH(AB2052,os!B:B,0)),"0"),"")</f>
        <v/>
      </c>
      <c r="AD2052" s="20" t="s">
        <v>830</v>
      </c>
      <c r="AE2052" s="20"/>
      <c r="AF2052" s="20"/>
      <c r="AG2052" s="20"/>
      <c r="AH2052" s="93" t="str">
        <f>IF(NOT(ISNA(VLOOKUP(B:B,ResultsTargets!A:A,1,0))),"TRUE","")</f>
        <v/>
      </c>
      <c r="AI2052" s="19" t="str">
        <f>IF(ISNA(VLOOKUP(C2052,dim_techarea!A:B,2,FALSE)),"",VLOOKUP(C2052,dim_techarea!A:B,2,FALSE))</f>
        <v>TX_RET</v>
      </c>
      <c r="AJ2052" s="19" t="str">
        <f>IF(ISNA(VLOOKUP(AI2052,dim_techarea!B:C,2,FALSE)),"",VLOOKUP(AI2052,dim_techarea!B:C,2,FALSE))</f>
        <v>tyRMEUpIwKi</v>
      </c>
      <c r="AK2052" s="19" t="str">
        <f>IF(ISNA(VLOOKUP(TRIM(G2052),dim_targetsresults!A:B,2,FALSE)),"",VLOOKUP(TRIM(G2052),dim_targetsresults!A:C,2,FALSE))</f>
        <v>MER Results</v>
      </c>
      <c r="AL2052" s="19" t="str">
        <f>IF(ISNA(VLOOKUP(AK2052,dim_targetsresults!B:C,2,FALSE)),"",VLOOKUP(AK2052,dim_targetsresults!B:C,2,FALSE))</f>
        <v>Jh0jDM5yQ2E</v>
      </c>
      <c r="AM2052" s="19" t="str">
        <f>IF(ISNA(VLOOKUP(TRIM(D2052),dim_numeratordenominator!A:B,2,FALSE)),"",VLOOKUP(TRIM(D2052),dim_numeratordenominator!A:C,2,FALSE))</f>
        <v>Numerator</v>
      </c>
      <c r="AN2052" s="19" t="str">
        <f>IF(ISNA(VLOOKUP(AM2052,dim_numeratordenominator!B:C,2,FALSE)),"",VLOOKUP(AM2052,dim_numeratordenominator!B:C,2,FALSE))</f>
        <v>Som9NRMQqV7</v>
      </c>
      <c r="AO2052" s="19" t="str">
        <f>IF(ISNA(VLOOKUP(TRIM(E2052),dim_supporttype!A:B,2,FALSE)),"",VLOOKUP(TRIM(E2052),dim_supporttype!A:C,2,FALSE))</f>
        <v>TA</v>
      </c>
      <c r="AP2052" s="19" t="str">
        <f>IF(ISNA(VLOOKUP(AO2052,dim_supporttype!B:C,2,FALSE)),"",VLOOKUP(AO2052,dim_supporttype!B:C,2,FALSE))</f>
        <v>cRAGKdWIDn4</v>
      </c>
      <c r="AQ2052" s="19" t="str">
        <f>IF(ISNA(VLOOKUP(TRIM(F2052),dim_disaggs!A:B,2,FALSE)),"No Disagg",VLOOKUP(TRIM(F2052),dim_disaggs!A:B,2,FALSE))</f>
        <v>Age Aggregated/Sex/HIVStatus</v>
      </c>
      <c r="AR2052" s="19" t="str">
        <f>IF(ISNA(VLOOKUP(AQ2052,dim_disaggs!B:C,2,FALSE)),"",VLOOKUP(AQ2052,dim_disaggs!B:C,2,FALSE))</f>
        <v>h0pvSVe1TYf</v>
      </c>
      <c r="AS2052" s="72"/>
      <c r="AT2052" s="66"/>
      <c r="AU2052" s="72" t="s">
        <v>755</v>
      </c>
      <c r="AV2052" s="73" t="s">
        <v>755</v>
      </c>
      <c r="AW2052" s="66" t="s">
        <v>755</v>
      </c>
      <c r="AX2052" s="66" t="s">
        <v>755</v>
      </c>
      <c r="AY2052" s="20"/>
      <c r="AZ2052" s="20"/>
      <c r="BA2052" s="105" t="str">
        <f t="shared" si="297"/>
        <v/>
      </c>
      <c r="BB2052" s="20" t="str">
        <f t="shared" si="298"/>
        <v/>
      </c>
      <c r="BC2052" s="20"/>
      <c r="BD2052" s="20"/>
      <c r="BE2052" s="75" t="s">
        <v>755</v>
      </c>
      <c r="BF2052" s="73" t="s">
        <v>755</v>
      </c>
      <c r="BG2052" s="55" t="s">
        <v>755</v>
      </c>
      <c r="BH2052" s="76" t="s">
        <v>755</v>
      </c>
      <c r="BI2052" s="20" t="s">
        <v>755</v>
      </c>
      <c r="BJ2052" s="20" t="s">
        <v>755</v>
      </c>
      <c r="BK2052" s="55" t="s">
        <v>755</v>
      </c>
      <c r="BL2052" s="71" t="s">
        <v>755</v>
      </c>
      <c r="BM2052" s="77" t="s">
        <v>755</v>
      </c>
      <c r="BN2052" s="78" t="s">
        <v>755</v>
      </c>
      <c r="BO2052" s="77" t="s">
        <v>755</v>
      </c>
      <c r="BP2052" s="78" t="s">
        <v>755</v>
      </c>
    </row>
    <row r="2053" spans="1:68" s="3" customFormat="1" ht="17" customHeight="1" x14ac:dyDescent="0.2">
      <c r="A2053" s="20" t="s">
        <v>95</v>
      </c>
      <c r="B2053" s="20" t="s">
        <v>1962</v>
      </c>
      <c r="C2053" s="20" t="s">
        <v>257</v>
      </c>
      <c r="D2053" s="20" t="s">
        <v>1</v>
      </c>
      <c r="E2053" s="20" t="s">
        <v>77</v>
      </c>
      <c r="F2053" s="20" t="s">
        <v>135</v>
      </c>
      <c r="G2053" s="20" t="s">
        <v>20086</v>
      </c>
      <c r="H2053" s="20" t="s">
        <v>135</v>
      </c>
      <c r="I2053" s="19">
        <f t="shared" si="290"/>
        <v>24</v>
      </c>
      <c r="J2053" s="20" t="s">
        <v>755</v>
      </c>
      <c r="K2053" s="20" t="s">
        <v>305</v>
      </c>
      <c r="L2053" s="95" t="str">
        <f>IF(M2053&lt;&gt;"",IF(NOT(ISNA(INDEX(cc!B:B,MATCH(M2053,cc!A:A,0)))),INDEX(cc!B:B,MATCH(M2053,cc!A:A,0)),"0"),"")</f>
        <v>Age (&lt;5 - 20+, 4) and Sex</v>
      </c>
      <c r="M2053" s="97" t="s">
        <v>4046</v>
      </c>
      <c r="N2053" s="28" t="str">
        <f t="shared" si="291"/>
        <v/>
      </c>
      <c r="O2053" s="19" t="str">
        <f t="shared" si="293"/>
        <v>TX_RET (N, DSD, Age/Sex): Alive at 12 mo. after initiating ART</v>
      </c>
      <c r="P2053" s="19" t="str">
        <f t="shared" si="294"/>
        <v>TX_RET (N, DSD, Age/Sex): Alive at 12 mo. after initiating ART</v>
      </c>
      <c r="Q2053" s="19" t="str">
        <f t="shared" si="292"/>
        <v>TX_RET (N, DSD, Age/Sex)</v>
      </c>
      <c r="R2053" s="19" t="str">
        <f t="shared" si="295"/>
        <v>TX_RET_N_DSD_Age_Sex</v>
      </c>
      <c r="S2053" s="19" t="str">
        <f t="shared" si="296"/>
        <v>TX_RET_N_DSD_Age_Sex_</v>
      </c>
      <c r="T2053" s="19" t="b">
        <f>NOT(ISNA(VLOOKUP(B2053,dbcodes!A:B,2,FALSE)))</f>
        <v>1</v>
      </c>
      <c r="U2053" s="19" t="str">
        <f>IF(ISNA(VLOOKUP(B2053,dbcodes!A:B,2,FALSE)),des!R1678,VLOOKUP(B2053,dbcodes!A:B,2,FALSE))</f>
        <v>TX_RET_N_DSD_Age_Sex</v>
      </c>
      <c r="V2053" s="20"/>
      <c r="W2053" s="107" t="str">
        <f>IF(ISNA(VLOOKUP(C2053,descriptions!A:B,2,FALSE)),des!V1678,IF(G2053=" TARGET","Target ","")&amp;VLOOKUP(C2053,descriptions!A:B,2,FALSE))</f>
        <v>Percentage of adults and children known to be on treatment 12 months after initiation of antiretroviral therapy (Note: reporting 24 and 36 months is recommended, but optional)</v>
      </c>
      <c r="X2053" s="20" t="s">
        <v>4</v>
      </c>
      <c r="Y2053" s="20" t="s">
        <v>831</v>
      </c>
      <c r="Z2053" s="20" t="s">
        <v>836</v>
      </c>
      <c r="AA2053" s="20" t="s">
        <v>102</v>
      </c>
      <c r="AB2053" s="20" t="s">
        <v>755</v>
      </c>
      <c r="AC2053" s="19" t="str">
        <f>IF(AB2053&lt;&gt;"",IF(NOT(ISNA(INDEX(os!A:A,MATCH(AB2053,os!B:B,0)))),INDEX(os!A:A,MATCH(AB2053,os!B:B,0)),"0"),"")</f>
        <v/>
      </c>
      <c r="AD2053" s="20" t="s">
        <v>830</v>
      </c>
      <c r="AE2053" s="20"/>
      <c r="AF2053" s="20"/>
      <c r="AG2053" s="20"/>
      <c r="AH2053" s="93" t="str">
        <f>IF(NOT(ISNA(VLOOKUP(B:B,ResultsTargets!A:A,1,0))),"TRUE","")</f>
        <v/>
      </c>
      <c r="AI2053" s="19" t="str">
        <f>IF(ISNA(VLOOKUP(C2053,dim_techarea!A:B,2,FALSE)),"",VLOOKUP(C2053,dim_techarea!A:B,2,FALSE))</f>
        <v>TX_RET</v>
      </c>
      <c r="AJ2053" s="19" t="str">
        <f>IF(ISNA(VLOOKUP(AI2053,dim_techarea!B:C,2,FALSE)),"",VLOOKUP(AI2053,dim_techarea!B:C,2,FALSE))</f>
        <v>tyRMEUpIwKi</v>
      </c>
      <c r="AK2053" s="19" t="str">
        <f>IF(ISNA(VLOOKUP(TRIM(G2053),dim_targetsresults!A:B,2,FALSE)),"",VLOOKUP(TRIM(G2053),dim_targetsresults!A:C,2,FALSE))</f>
        <v>MER Results</v>
      </c>
      <c r="AL2053" s="19" t="str">
        <f>IF(ISNA(VLOOKUP(AK2053,dim_targetsresults!B:C,2,FALSE)),"",VLOOKUP(AK2053,dim_targetsresults!B:C,2,FALSE))</f>
        <v>Jh0jDM5yQ2E</v>
      </c>
      <c r="AM2053" s="19" t="str">
        <f>IF(ISNA(VLOOKUP(TRIM(D2053),dim_numeratordenominator!A:B,2,FALSE)),"",VLOOKUP(TRIM(D2053),dim_numeratordenominator!A:C,2,FALSE))</f>
        <v>Numerator</v>
      </c>
      <c r="AN2053" s="19" t="str">
        <f>IF(ISNA(VLOOKUP(AM2053,dim_numeratordenominator!B:C,2,FALSE)),"",VLOOKUP(AM2053,dim_numeratordenominator!B:C,2,FALSE))</f>
        <v>Som9NRMQqV7</v>
      </c>
      <c r="AO2053" s="19" t="str">
        <f>IF(ISNA(VLOOKUP(TRIM(E2053),dim_supporttype!A:B,2,FALSE)),"",VLOOKUP(TRIM(E2053),dim_supporttype!A:C,2,FALSE))</f>
        <v>DSD</v>
      </c>
      <c r="AP2053" s="19" t="str">
        <f>IF(ISNA(VLOOKUP(AO2053,dim_supporttype!B:C,2,FALSE)),"",VLOOKUP(AO2053,dim_supporttype!B:C,2,FALSE))</f>
        <v>iM13vdNLWKb</v>
      </c>
      <c r="AQ2053" s="19" t="str">
        <f>IF(ISNA(VLOOKUP(TRIM(F2053),dim_disaggs!A:B,2,FALSE)),"No Disagg",VLOOKUP(TRIM(F2053),dim_disaggs!A:B,2,FALSE))</f>
        <v>Age/Sex</v>
      </c>
      <c r="AR2053" s="19" t="str">
        <f>IF(ISNA(VLOOKUP(AQ2053,dim_disaggs!B:C,2,FALSE)),"",VLOOKUP(AQ2053,dim_disaggs!B:C,2,FALSE))</f>
        <v>Qbz6SrpmJ1y</v>
      </c>
      <c r="AS2053" s="72"/>
      <c r="AT2053" s="66"/>
      <c r="AU2053" s="72" t="s">
        <v>755</v>
      </c>
      <c r="AV2053" s="73" t="s">
        <v>755</v>
      </c>
      <c r="AW2053" s="66" t="s">
        <v>755</v>
      </c>
      <c r="AX2053" s="66" t="s">
        <v>755</v>
      </c>
      <c r="AY2053" s="20"/>
      <c r="AZ2053" s="20"/>
      <c r="BA2053" s="105" t="str">
        <f t="shared" si="297"/>
        <v/>
      </c>
      <c r="BB2053" s="20" t="str">
        <f t="shared" si="298"/>
        <v/>
      </c>
      <c r="BC2053" s="20"/>
      <c r="BD2053" s="20"/>
      <c r="BE2053" s="75" t="s">
        <v>755</v>
      </c>
      <c r="BF2053" s="73" t="s">
        <v>755</v>
      </c>
      <c r="BG2053" s="55" t="s">
        <v>755</v>
      </c>
      <c r="BH2053" s="76" t="s">
        <v>755</v>
      </c>
      <c r="BI2053" s="20" t="s">
        <v>755</v>
      </c>
      <c r="BJ2053" s="20" t="s">
        <v>755</v>
      </c>
      <c r="BK2053" s="55" t="s">
        <v>755</v>
      </c>
      <c r="BL2053" s="71" t="s">
        <v>755</v>
      </c>
      <c r="BM2053" s="77" t="s">
        <v>755</v>
      </c>
      <c r="BN2053" s="78" t="s">
        <v>755</v>
      </c>
      <c r="BO2053" s="77" t="s">
        <v>755</v>
      </c>
      <c r="BP2053" s="78" t="s">
        <v>755</v>
      </c>
    </row>
    <row r="2054" spans="1:68" s="3" customFormat="1" ht="17" customHeight="1" x14ac:dyDescent="0.2">
      <c r="A2054" s="20" t="s">
        <v>95</v>
      </c>
      <c r="B2054" s="20" t="s">
        <v>1970</v>
      </c>
      <c r="C2054" s="20" t="s">
        <v>257</v>
      </c>
      <c r="D2054" s="20" t="s">
        <v>1</v>
      </c>
      <c r="E2054" s="20" t="s">
        <v>78</v>
      </c>
      <c r="F2054" s="20" t="s">
        <v>135</v>
      </c>
      <c r="G2054" s="20" t="s">
        <v>20086</v>
      </c>
      <c r="H2054" s="20" t="s">
        <v>135</v>
      </c>
      <c r="I2054" s="19">
        <f t="shared" si="290"/>
        <v>23</v>
      </c>
      <c r="J2054" s="20" t="s">
        <v>755</v>
      </c>
      <c r="K2054" s="20" t="s">
        <v>305</v>
      </c>
      <c r="L2054" s="95" t="str">
        <f>IF(M2054&lt;&gt;"",IF(NOT(ISNA(INDEX(cc!B:B,MATCH(M2054,cc!A:A,0)))),INDEX(cc!B:B,MATCH(M2054,cc!A:A,0)),"0"),"")</f>
        <v>Age (&lt;5 - 20+, 4) and Sex</v>
      </c>
      <c r="M2054" s="97" t="s">
        <v>4046</v>
      </c>
      <c r="N2054" s="28" t="str">
        <f t="shared" si="291"/>
        <v/>
      </c>
      <c r="O2054" s="19" t="str">
        <f t="shared" si="293"/>
        <v>TX_RET (N, TA, Age/Sex): Alive at 12 mo. after initiating ART</v>
      </c>
      <c r="P2054" s="19" t="str">
        <f t="shared" si="294"/>
        <v>TX_RET (N, TA, Age/Sex): Alive at 12 mo. after initiating ART</v>
      </c>
      <c r="Q2054" s="19" t="str">
        <f t="shared" si="292"/>
        <v>TX_RET (N, TA, Age/Sex)</v>
      </c>
      <c r="R2054" s="19" t="str">
        <f t="shared" si="295"/>
        <v>TX_RET_N_TA_Age_Sex</v>
      </c>
      <c r="S2054" s="19" t="str">
        <f t="shared" si="296"/>
        <v>TX_RET_N_TA_Age_Sex_</v>
      </c>
      <c r="T2054" s="19" t="b">
        <f>NOT(ISNA(VLOOKUP(B2054,dbcodes!A:B,2,FALSE)))</f>
        <v>1</v>
      </c>
      <c r="U2054" s="19" t="str">
        <f>IF(ISNA(VLOOKUP(B2054,dbcodes!A:B,2,FALSE)),des!R1679,VLOOKUP(B2054,dbcodes!A:B,2,FALSE))</f>
        <v>TX_RET_N_TA_Age_Sex</v>
      </c>
      <c r="V2054" s="20"/>
      <c r="W2054" s="107" t="str">
        <f>IF(ISNA(VLOOKUP(C2054,descriptions!A:B,2,FALSE)),des!V1679,IF(G2054=" TARGET","Target ","")&amp;VLOOKUP(C2054,descriptions!A:B,2,FALSE))</f>
        <v>Percentage of adults and children known to be on treatment 12 months after initiation of antiretroviral therapy (Note: reporting 24 and 36 months is recommended, but optional)</v>
      </c>
      <c r="X2054" s="20" t="s">
        <v>4</v>
      </c>
      <c r="Y2054" s="20" t="s">
        <v>831</v>
      </c>
      <c r="Z2054" s="20" t="s">
        <v>836</v>
      </c>
      <c r="AA2054" s="20" t="s">
        <v>102</v>
      </c>
      <c r="AB2054" s="20" t="s">
        <v>755</v>
      </c>
      <c r="AC2054" s="19" t="str">
        <f>IF(AB2054&lt;&gt;"",IF(NOT(ISNA(INDEX(os!A:A,MATCH(AB2054,os!B:B,0)))),INDEX(os!A:A,MATCH(AB2054,os!B:B,0)),"0"),"")</f>
        <v/>
      </c>
      <c r="AD2054" s="20" t="s">
        <v>830</v>
      </c>
      <c r="AE2054" s="20"/>
      <c r="AF2054" s="20"/>
      <c r="AG2054" s="20"/>
      <c r="AH2054" s="93" t="str">
        <f>IF(NOT(ISNA(VLOOKUP(B:B,ResultsTargets!A:A,1,0))),"TRUE","")</f>
        <v/>
      </c>
      <c r="AI2054" s="19" t="str">
        <f>IF(ISNA(VLOOKUP(C2054,dim_techarea!A:B,2,FALSE)),"",VLOOKUP(C2054,dim_techarea!A:B,2,FALSE))</f>
        <v>TX_RET</v>
      </c>
      <c r="AJ2054" s="19" t="str">
        <f>IF(ISNA(VLOOKUP(AI2054,dim_techarea!B:C,2,FALSE)),"",VLOOKUP(AI2054,dim_techarea!B:C,2,FALSE))</f>
        <v>tyRMEUpIwKi</v>
      </c>
      <c r="AK2054" s="19" t="str">
        <f>IF(ISNA(VLOOKUP(TRIM(G2054),dim_targetsresults!A:B,2,FALSE)),"",VLOOKUP(TRIM(G2054),dim_targetsresults!A:C,2,FALSE))</f>
        <v>MER Results</v>
      </c>
      <c r="AL2054" s="19" t="str">
        <f>IF(ISNA(VLOOKUP(AK2054,dim_targetsresults!B:C,2,FALSE)),"",VLOOKUP(AK2054,dim_targetsresults!B:C,2,FALSE))</f>
        <v>Jh0jDM5yQ2E</v>
      </c>
      <c r="AM2054" s="19" t="str">
        <f>IF(ISNA(VLOOKUP(TRIM(D2054),dim_numeratordenominator!A:B,2,FALSE)),"",VLOOKUP(TRIM(D2054),dim_numeratordenominator!A:C,2,FALSE))</f>
        <v>Numerator</v>
      </c>
      <c r="AN2054" s="19" t="str">
        <f>IF(ISNA(VLOOKUP(AM2054,dim_numeratordenominator!B:C,2,FALSE)),"",VLOOKUP(AM2054,dim_numeratordenominator!B:C,2,FALSE))</f>
        <v>Som9NRMQqV7</v>
      </c>
      <c r="AO2054" s="19" t="str">
        <f>IF(ISNA(VLOOKUP(TRIM(E2054),dim_supporttype!A:B,2,FALSE)),"",VLOOKUP(TRIM(E2054),dim_supporttype!A:C,2,FALSE))</f>
        <v>TA</v>
      </c>
      <c r="AP2054" s="19" t="str">
        <f>IF(ISNA(VLOOKUP(AO2054,dim_supporttype!B:C,2,FALSE)),"",VLOOKUP(AO2054,dim_supporttype!B:C,2,FALSE))</f>
        <v>cRAGKdWIDn4</v>
      </c>
      <c r="AQ2054" s="19" t="str">
        <f>IF(ISNA(VLOOKUP(TRIM(F2054),dim_disaggs!A:B,2,FALSE)),"No Disagg",VLOOKUP(TRIM(F2054),dim_disaggs!A:B,2,FALSE))</f>
        <v>Age/Sex</v>
      </c>
      <c r="AR2054" s="19" t="str">
        <f>IF(ISNA(VLOOKUP(AQ2054,dim_disaggs!B:C,2,FALSE)),"",VLOOKUP(AQ2054,dim_disaggs!B:C,2,FALSE))</f>
        <v>Qbz6SrpmJ1y</v>
      </c>
      <c r="AS2054" s="72"/>
      <c r="AT2054" s="66"/>
      <c r="AU2054" s="72" t="s">
        <v>755</v>
      </c>
      <c r="AV2054" s="73" t="s">
        <v>755</v>
      </c>
      <c r="AW2054" s="66" t="s">
        <v>755</v>
      </c>
      <c r="AX2054" s="66" t="s">
        <v>755</v>
      </c>
      <c r="AY2054" s="20"/>
      <c r="AZ2054" s="20"/>
      <c r="BA2054" s="105" t="str">
        <f t="shared" si="297"/>
        <v/>
      </c>
      <c r="BB2054" s="20" t="str">
        <f t="shared" si="298"/>
        <v/>
      </c>
      <c r="BC2054" s="20"/>
      <c r="BD2054" s="20"/>
      <c r="BE2054" s="75" t="s">
        <v>755</v>
      </c>
      <c r="BF2054" s="73" t="s">
        <v>755</v>
      </c>
      <c r="BG2054" s="55" t="s">
        <v>755</v>
      </c>
      <c r="BH2054" s="76" t="s">
        <v>755</v>
      </c>
      <c r="BI2054" s="20" t="s">
        <v>755</v>
      </c>
      <c r="BJ2054" s="20" t="s">
        <v>755</v>
      </c>
      <c r="BK2054" s="55" t="s">
        <v>755</v>
      </c>
      <c r="BL2054" s="71" t="s">
        <v>755</v>
      </c>
      <c r="BM2054" s="77" t="s">
        <v>755</v>
      </c>
      <c r="BN2054" s="78" t="s">
        <v>755</v>
      </c>
      <c r="BO2054" s="77" t="s">
        <v>755</v>
      </c>
      <c r="BP2054" s="78" t="s">
        <v>755</v>
      </c>
    </row>
    <row r="2055" spans="1:68" s="3" customFormat="1" ht="17" customHeight="1" x14ac:dyDescent="0.2">
      <c r="A2055" s="20" t="s">
        <v>95</v>
      </c>
      <c r="B2055" s="20" t="s">
        <v>558</v>
      </c>
      <c r="C2055" s="20" t="s">
        <v>257</v>
      </c>
      <c r="D2055" s="20" t="s">
        <v>1</v>
      </c>
      <c r="E2055" s="20" t="s">
        <v>77</v>
      </c>
      <c r="F2055" s="20" t="s">
        <v>88</v>
      </c>
      <c r="G2055" s="20" t="s">
        <v>20086</v>
      </c>
      <c r="H2055" s="20" t="s">
        <v>89</v>
      </c>
      <c r="I2055" s="19">
        <f t="shared" si="290"/>
        <v>27</v>
      </c>
      <c r="J2055" s="20" t="s">
        <v>755</v>
      </c>
      <c r="K2055" s="20" t="s">
        <v>305</v>
      </c>
      <c r="L2055" s="95" t="str">
        <f>IF(M2055&lt;&gt;"",IF(NOT(ISNA(INDEX(cc!B:B,MATCH(M2055,cc!A:A,0)))),INDEX(cc!B:B,MATCH(M2055,cc!A:A,0)),"0"),"")</f>
        <v>Age (10-50+, 5) and Sex</v>
      </c>
      <c r="M2055" s="97" t="s">
        <v>110</v>
      </c>
      <c r="N2055" s="28" t="str">
        <f t="shared" si="291"/>
        <v/>
      </c>
      <c r="O2055" s="19" t="str">
        <f t="shared" si="293"/>
        <v>TX_RET (N, DSD, AgeAboveTen/Sex): Alive at 12 mo. after initiating ART</v>
      </c>
      <c r="P2055" s="19" t="str">
        <f t="shared" si="294"/>
        <v>TX_RET (N, DSD, AgeAboveTen/Sex): Alive at 12 mo. after initiating ART</v>
      </c>
      <c r="Q2055" s="19" t="str">
        <f t="shared" si="292"/>
        <v>TX_RET (N, DSD, Age&gt;10/Sex)</v>
      </c>
      <c r="R2055" s="19" t="str">
        <f t="shared" si="295"/>
        <v>TX_RET_N_DSD_Agegt10_Sex</v>
      </c>
      <c r="S2055" s="19" t="str">
        <f t="shared" si="296"/>
        <v>TX_RET_N_DSD_Agegt10_Sex_</v>
      </c>
      <c r="T2055" s="19" t="b">
        <f>NOT(ISNA(VLOOKUP(B2055,dbcodes!A:B,2,FALSE)))</f>
        <v>1</v>
      </c>
      <c r="U2055" s="19" t="str">
        <f>IF(ISNA(VLOOKUP(B2055,dbcodes!A:B,2,FALSE)),des!R1680,VLOOKUP(B2055,dbcodes!A:B,2,FALSE))</f>
        <v>TX_RET_N_DSD_Agegt10_Sex</v>
      </c>
      <c r="V2055" s="20"/>
      <c r="W2055" s="107" t="str">
        <f>IF(ISNA(VLOOKUP(C2055,descriptions!A:B,2,FALSE)),des!V1680,IF(G2055=" TARGET","Target ","")&amp;VLOOKUP(C2055,descriptions!A:B,2,FALSE))</f>
        <v>Percentage of adults and children known to be on treatment 12 months after initiation of antiretroviral therapy (Note: reporting 24 and 36 months is recommended, but optional)</v>
      </c>
      <c r="X2055" s="20" t="s">
        <v>4</v>
      </c>
      <c r="Y2055" s="20" t="s">
        <v>831</v>
      </c>
      <c r="Z2055" s="20" t="s">
        <v>836</v>
      </c>
      <c r="AA2055" s="20" t="s">
        <v>102</v>
      </c>
      <c r="AB2055" s="20" t="s">
        <v>755</v>
      </c>
      <c r="AC2055" s="19" t="str">
        <f>IF(AB2055&lt;&gt;"",IF(NOT(ISNA(INDEX(os!A:A,MATCH(AB2055,os!B:B,0)))),INDEX(os!A:A,MATCH(AB2055,os!B:B,0)),"0"),"")</f>
        <v/>
      </c>
      <c r="AD2055" s="20" t="s">
        <v>830</v>
      </c>
      <c r="AE2055" s="20"/>
      <c r="AF2055" s="20"/>
      <c r="AG2055" s="20"/>
      <c r="AH2055" s="93" t="str">
        <f>IF(NOT(ISNA(VLOOKUP(B:B,ResultsTargets!A:A,1,0))),"TRUE","")</f>
        <v/>
      </c>
      <c r="AI2055" s="19" t="str">
        <f>IF(ISNA(VLOOKUP(C2055,dim_techarea!A:B,2,FALSE)),"",VLOOKUP(C2055,dim_techarea!A:B,2,FALSE))</f>
        <v>TX_RET</v>
      </c>
      <c r="AJ2055" s="19" t="str">
        <f>IF(ISNA(VLOOKUP(AI2055,dim_techarea!B:C,2,FALSE)),"",VLOOKUP(AI2055,dim_techarea!B:C,2,FALSE))</f>
        <v>tyRMEUpIwKi</v>
      </c>
      <c r="AK2055" s="19" t="str">
        <f>IF(ISNA(VLOOKUP(TRIM(G2055),dim_targetsresults!A:B,2,FALSE)),"",VLOOKUP(TRIM(G2055),dim_targetsresults!A:C,2,FALSE))</f>
        <v>MER Results</v>
      </c>
      <c r="AL2055" s="19" t="str">
        <f>IF(ISNA(VLOOKUP(AK2055,dim_targetsresults!B:C,2,FALSE)),"",VLOOKUP(AK2055,dim_targetsresults!B:C,2,FALSE))</f>
        <v>Jh0jDM5yQ2E</v>
      </c>
      <c r="AM2055" s="19" t="str">
        <f>IF(ISNA(VLOOKUP(TRIM(D2055),dim_numeratordenominator!A:B,2,FALSE)),"",VLOOKUP(TRIM(D2055),dim_numeratordenominator!A:C,2,FALSE))</f>
        <v>Numerator</v>
      </c>
      <c r="AN2055" s="19" t="str">
        <f>IF(ISNA(VLOOKUP(AM2055,dim_numeratordenominator!B:C,2,FALSE)),"",VLOOKUP(AM2055,dim_numeratordenominator!B:C,2,FALSE))</f>
        <v>Som9NRMQqV7</v>
      </c>
      <c r="AO2055" s="19" t="str">
        <f>IF(ISNA(VLOOKUP(TRIM(E2055),dim_supporttype!A:B,2,FALSE)),"",VLOOKUP(TRIM(E2055),dim_supporttype!A:C,2,FALSE))</f>
        <v>DSD</v>
      </c>
      <c r="AP2055" s="19" t="str">
        <f>IF(ISNA(VLOOKUP(AO2055,dim_supporttype!B:C,2,FALSE)),"",VLOOKUP(AO2055,dim_supporttype!B:C,2,FALSE))</f>
        <v>iM13vdNLWKb</v>
      </c>
      <c r="AQ2055" s="19" t="str">
        <f>IF(ISNA(VLOOKUP(TRIM(F2055),dim_disaggs!A:B,2,FALSE)),"No Disagg",VLOOKUP(TRIM(F2055),dim_disaggs!A:B,2,FALSE))</f>
        <v>AgeAboveTen/Sex</v>
      </c>
      <c r="AR2055" s="19" t="str">
        <f>IF(ISNA(VLOOKUP(AQ2055,dim_disaggs!B:C,2,FALSE)),"",VLOOKUP(AQ2055,dim_disaggs!B:C,2,FALSE))</f>
        <v>TUFwLYVsbxA</v>
      </c>
      <c r="AS2055" s="72"/>
      <c r="AT2055" s="66"/>
      <c r="AU2055" s="72" t="s">
        <v>755</v>
      </c>
      <c r="AV2055" s="73" t="s">
        <v>755</v>
      </c>
      <c r="AW2055" s="66" t="s">
        <v>755</v>
      </c>
      <c r="AX2055" s="66" t="s">
        <v>755</v>
      </c>
      <c r="AY2055" s="20"/>
      <c r="AZ2055" s="20"/>
      <c r="BA2055" s="105" t="str">
        <f t="shared" si="297"/>
        <v/>
      </c>
      <c r="BB2055" s="20" t="str">
        <f t="shared" si="298"/>
        <v/>
      </c>
      <c r="BC2055" s="20"/>
      <c r="BD2055" s="20"/>
      <c r="BE2055" s="75" t="s">
        <v>755</v>
      </c>
      <c r="BF2055" s="73" t="s">
        <v>755</v>
      </c>
      <c r="BG2055" s="55" t="s">
        <v>755</v>
      </c>
      <c r="BH2055" s="76" t="s">
        <v>755</v>
      </c>
      <c r="BI2055" s="20" t="s">
        <v>755</v>
      </c>
      <c r="BJ2055" s="20" t="s">
        <v>755</v>
      </c>
      <c r="BK2055" s="55" t="s">
        <v>755</v>
      </c>
      <c r="BL2055" s="71" t="s">
        <v>755</v>
      </c>
      <c r="BM2055" s="77" t="s">
        <v>755</v>
      </c>
      <c r="BN2055" s="78" t="s">
        <v>755</v>
      </c>
      <c r="BO2055" s="77" t="s">
        <v>755</v>
      </c>
      <c r="BP2055" s="78" t="s">
        <v>755</v>
      </c>
    </row>
    <row r="2056" spans="1:68" s="3" customFormat="1" ht="17" customHeight="1" x14ac:dyDescent="0.2">
      <c r="A2056" s="20" t="s">
        <v>95</v>
      </c>
      <c r="B2056" s="20" t="s">
        <v>560</v>
      </c>
      <c r="C2056" s="20" t="s">
        <v>257</v>
      </c>
      <c r="D2056" s="20" t="s">
        <v>1</v>
      </c>
      <c r="E2056" s="20" t="s">
        <v>78</v>
      </c>
      <c r="F2056" s="20" t="s">
        <v>88</v>
      </c>
      <c r="G2056" s="20" t="s">
        <v>20086</v>
      </c>
      <c r="H2056" s="20" t="s">
        <v>89</v>
      </c>
      <c r="I2056" s="19">
        <f t="shared" si="290"/>
        <v>26</v>
      </c>
      <c r="J2056" s="20" t="s">
        <v>755</v>
      </c>
      <c r="K2056" s="20" t="s">
        <v>305</v>
      </c>
      <c r="L2056" s="95" t="str">
        <f>IF(M2056&lt;&gt;"",IF(NOT(ISNA(INDEX(cc!B:B,MATCH(M2056,cc!A:A,0)))),INDEX(cc!B:B,MATCH(M2056,cc!A:A,0)),"0"),"")</f>
        <v>Age (10-50+, 5) and Sex</v>
      </c>
      <c r="M2056" s="97" t="s">
        <v>110</v>
      </c>
      <c r="N2056" s="28" t="str">
        <f t="shared" si="291"/>
        <v/>
      </c>
      <c r="O2056" s="19" t="str">
        <f t="shared" si="293"/>
        <v>TX_RET (N, TA, AgeAboveTen/Sex): Alive at 12 mo. after initiating ART</v>
      </c>
      <c r="P2056" s="19" t="str">
        <f t="shared" si="294"/>
        <v>TX_RET (N, TA, AgeAboveTen/Sex): Alive at 12 mo. after initiating ART</v>
      </c>
      <c r="Q2056" s="19" t="str">
        <f t="shared" si="292"/>
        <v>TX_RET (N, TA, Age&gt;10/Sex)</v>
      </c>
      <c r="R2056" s="19" t="str">
        <f t="shared" si="295"/>
        <v>TX_RET_N_TA_Agegt10_Sex</v>
      </c>
      <c r="S2056" s="19" t="str">
        <f t="shared" si="296"/>
        <v>TX_RET_N_TA_Agegt10_Sex_</v>
      </c>
      <c r="T2056" s="19" t="b">
        <f>NOT(ISNA(VLOOKUP(B2056,dbcodes!A:B,2,FALSE)))</f>
        <v>1</v>
      </c>
      <c r="U2056" s="19" t="str">
        <f>IF(ISNA(VLOOKUP(B2056,dbcodes!A:B,2,FALSE)),des!R1681,VLOOKUP(B2056,dbcodes!A:B,2,FALSE))</f>
        <v>TX_RET_N_TA_Agegt10_Sex</v>
      </c>
      <c r="V2056" s="20"/>
      <c r="W2056" s="107" t="str">
        <f>IF(ISNA(VLOOKUP(C2056,descriptions!A:B,2,FALSE)),des!V1681,IF(G2056=" TARGET","Target ","")&amp;VLOOKUP(C2056,descriptions!A:B,2,FALSE))</f>
        <v>Percentage of adults and children known to be on treatment 12 months after initiation of antiretroviral therapy (Note: reporting 24 and 36 months is recommended, but optional)</v>
      </c>
      <c r="X2056" s="20" t="s">
        <v>4</v>
      </c>
      <c r="Y2056" s="20" t="s">
        <v>831</v>
      </c>
      <c r="Z2056" s="20" t="s">
        <v>836</v>
      </c>
      <c r="AA2056" s="20" t="s">
        <v>102</v>
      </c>
      <c r="AB2056" s="20" t="s">
        <v>755</v>
      </c>
      <c r="AC2056" s="19" t="str">
        <f>IF(AB2056&lt;&gt;"",IF(NOT(ISNA(INDEX(os!A:A,MATCH(AB2056,os!B:B,0)))),INDEX(os!A:A,MATCH(AB2056,os!B:B,0)),"0"),"")</f>
        <v/>
      </c>
      <c r="AD2056" s="20" t="s">
        <v>830</v>
      </c>
      <c r="AE2056" s="20"/>
      <c r="AF2056" s="20"/>
      <c r="AG2056" s="20"/>
      <c r="AH2056" s="93" t="str">
        <f>IF(NOT(ISNA(VLOOKUP(B:B,ResultsTargets!A:A,1,0))),"TRUE","")</f>
        <v/>
      </c>
      <c r="AI2056" s="19" t="str">
        <f>IF(ISNA(VLOOKUP(C2056,dim_techarea!A:B,2,FALSE)),"",VLOOKUP(C2056,dim_techarea!A:B,2,FALSE))</f>
        <v>TX_RET</v>
      </c>
      <c r="AJ2056" s="19" t="str">
        <f>IF(ISNA(VLOOKUP(AI2056,dim_techarea!B:C,2,FALSE)),"",VLOOKUP(AI2056,dim_techarea!B:C,2,FALSE))</f>
        <v>tyRMEUpIwKi</v>
      </c>
      <c r="AK2056" s="19" t="str">
        <f>IF(ISNA(VLOOKUP(TRIM(G2056),dim_targetsresults!A:B,2,FALSE)),"",VLOOKUP(TRIM(G2056),dim_targetsresults!A:C,2,FALSE))</f>
        <v>MER Results</v>
      </c>
      <c r="AL2056" s="19" t="str">
        <f>IF(ISNA(VLOOKUP(AK2056,dim_targetsresults!B:C,2,FALSE)),"",VLOOKUP(AK2056,dim_targetsresults!B:C,2,FALSE))</f>
        <v>Jh0jDM5yQ2E</v>
      </c>
      <c r="AM2056" s="19" t="str">
        <f>IF(ISNA(VLOOKUP(TRIM(D2056),dim_numeratordenominator!A:B,2,FALSE)),"",VLOOKUP(TRIM(D2056),dim_numeratordenominator!A:C,2,FALSE))</f>
        <v>Numerator</v>
      </c>
      <c r="AN2056" s="19" t="str">
        <f>IF(ISNA(VLOOKUP(AM2056,dim_numeratordenominator!B:C,2,FALSE)),"",VLOOKUP(AM2056,dim_numeratordenominator!B:C,2,FALSE))</f>
        <v>Som9NRMQqV7</v>
      </c>
      <c r="AO2056" s="19" t="str">
        <f>IF(ISNA(VLOOKUP(TRIM(E2056),dim_supporttype!A:B,2,FALSE)),"",VLOOKUP(TRIM(E2056),dim_supporttype!A:C,2,FALSE))</f>
        <v>TA</v>
      </c>
      <c r="AP2056" s="19" t="str">
        <f>IF(ISNA(VLOOKUP(AO2056,dim_supporttype!B:C,2,FALSE)),"",VLOOKUP(AO2056,dim_supporttype!B:C,2,FALSE))</f>
        <v>cRAGKdWIDn4</v>
      </c>
      <c r="AQ2056" s="19" t="str">
        <f>IF(ISNA(VLOOKUP(TRIM(F2056),dim_disaggs!A:B,2,FALSE)),"No Disagg",VLOOKUP(TRIM(F2056),dim_disaggs!A:B,2,FALSE))</f>
        <v>AgeAboveTen/Sex</v>
      </c>
      <c r="AR2056" s="19" t="str">
        <f>IF(ISNA(VLOOKUP(AQ2056,dim_disaggs!B:C,2,FALSE)),"",VLOOKUP(AQ2056,dim_disaggs!B:C,2,FALSE))</f>
        <v>TUFwLYVsbxA</v>
      </c>
      <c r="AS2056" s="72"/>
      <c r="AT2056" s="66"/>
      <c r="AU2056" s="72" t="s">
        <v>755</v>
      </c>
      <c r="AV2056" s="73" t="s">
        <v>755</v>
      </c>
      <c r="AW2056" s="66" t="s">
        <v>755</v>
      </c>
      <c r="AX2056" s="66" t="s">
        <v>755</v>
      </c>
      <c r="AY2056" s="20"/>
      <c r="AZ2056" s="20"/>
      <c r="BA2056" s="105" t="str">
        <f t="shared" si="297"/>
        <v/>
      </c>
      <c r="BB2056" s="20" t="str">
        <f t="shared" si="298"/>
        <v/>
      </c>
      <c r="BC2056" s="20"/>
      <c r="BD2056" s="20"/>
      <c r="BE2056" s="75" t="s">
        <v>755</v>
      </c>
      <c r="BF2056" s="73" t="s">
        <v>755</v>
      </c>
      <c r="BG2056" s="55" t="s">
        <v>755</v>
      </c>
      <c r="BH2056" s="76" t="s">
        <v>755</v>
      </c>
      <c r="BI2056" s="20" t="s">
        <v>755</v>
      </c>
      <c r="BJ2056" s="20" t="s">
        <v>755</v>
      </c>
      <c r="BK2056" s="55" t="s">
        <v>755</v>
      </c>
      <c r="BL2056" s="71" t="s">
        <v>755</v>
      </c>
      <c r="BM2056" s="77" t="s">
        <v>755</v>
      </c>
      <c r="BN2056" s="78" t="s">
        <v>755</v>
      </c>
      <c r="BO2056" s="77" t="s">
        <v>755</v>
      </c>
      <c r="BP2056" s="78" t="s">
        <v>755</v>
      </c>
    </row>
    <row r="2057" spans="1:68" s="3" customFormat="1" ht="17" customHeight="1" x14ac:dyDescent="0.2">
      <c r="A2057" s="20" t="s">
        <v>95</v>
      </c>
      <c r="B2057" s="20" t="s">
        <v>557</v>
      </c>
      <c r="C2057" s="20" t="s">
        <v>257</v>
      </c>
      <c r="D2057" s="20" t="s">
        <v>1</v>
      </c>
      <c r="E2057" s="20" t="s">
        <v>77</v>
      </c>
      <c r="F2057" s="20" t="s">
        <v>85</v>
      </c>
      <c r="G2057" s="20" t="s">
        <v>20086</v>
      </c>
      <c r="H2057" s="20" t="s">
        <v>86</v>
      </c>
      <c r="I2057" s="19">
        <f t="shared" si="290"/>
        <v>23</v>
      </c>
      <c r="J2057" s="20" t="s">
        <v>755</v>
      </c>
      <c r="K2057" s="20" t="s">
        <v>305</v>
      </c>
      <c r="L2057" s="95" t="str">
        <f>IF(M2057&lt;&gt;"",IF(NOT(ISNA(INDEX(cc!B:B,MATCH(M2057,cc!A:A,0)))),INDEX(cc!B:B,MATCH(M2057,cc!A:A,0)),"0"),"")</f>
        <v>Age (&lt;1-9, 2)</v>
      </c>
      <c r="M2057" s="97" t="s">
        <v>109</v>
      </c>
      <c r="N2057" s="28" t="str">
        <f t="shared" si="291"/>
        <v/>
      </c>
      <c r="O2057" s="19" t="str">
        <f t="shared" si="293"/>
        <v>TX_RET (N, DSD, AgeLessThanTen): Alive at 12 mo. after initiating ART</v>
      </c>
      <c r="P2057" s="19" t="str">
        <f t="shared" si="294"/>
        <v>TX_RET (N, DSD, AgeLessThanTen): Alive at 12 mo. after initiating ART</v>
      </c>
      <c r="Q2057" s="19" t="str">
        <f t="shared" si="292"/>
        <v>TX_RET (N, DSD, Age&lt;10)</v>
      </c>
      <c r="R2057" s="19" t="str">
        <f t="shared" si="295"/>
        <v>TX_RET_N_DSD_Agelt10</v>
      </c>
      <c r="S2057" s="19" t="str">
        <f t="shared" si="296"/>
        <v>TX_RET_N_DSD_Agelt10_</v>
      </c>
      <c r="T2057" s="19" t="b">
        <f>NOT(ISNA(VLOOKUP(B2057,dbcodes!A:B,2,FALSE)))</f>
        <v>1</v>
      </c>
      <c r="U2057" s="19" t="str">
        <f>IF(ISNA(VLOOKUP(B2057,dbcodes!A:B,2,FALSE)),des!R1682,VLOOKUP(B2057,dbcodes!A:B,2,FALSE))</f>
        <v>TX_RET_N_DSD_Agelt10</v>
      </c>
      <c r="V2057" s="20"/>
      <c r="W2057" s="107" t="str">
        <f>IF(ISNA(VLOOKUP(C2057,descriptions!A:B,2,FALSE)),des!V1682,IF(G2057=" TARGET","Target ","")&amp;VLOOKUP(C2057,descriptions!A:B,2,FALSE))</f>
        <v>Percentage of adults and children known to be on treatment 12 months after initiation of antiretroviral therapy (Note: reporting 24 and 36 months is recommended, but optional)</v>
      </c>
      <c r="X2057" s="20" t="s">
        <v>4</v>
      </c>
      <c r="Y2057" s="20" t="s">
        <v>831</v>
      </c>
      <c r="Z2057" s="20" t="s">
        <v>836</v>
      </c>
      <c r="AA2057" s="20" t="s">
        <v>102</v>
      </c>
      <c r="AB2057" s="20" t="s">
        <v>755</v>
      </c>
      <c r="AC2057" s="19" t="str">
        <f>IF(AB2057&lt;&gt;"",IF(NOT(ISNA(INDEX(os!A:A,MATCH(AB2057,os!B:B,0)))),INDEX(os!A:A,MATCH(AB2057,os!B:B,0)),"0"),"")</f>
        <v/>
      </c>
      <c r="AD2057" s="20" t="s">
        <v>830</v>
      </c>
      <c r="AE2057" s="20"/>
      <c r="AF2057" s="20"/>
      <c r="AG2057" s="20"/>
      <c r="AH2057" s="93" t="str">
        <f>IF(NOT(ISNA(VLOOKUP(B:B,ResultsTargets!A:A,1,0))),"TRUE","")</f>
        <v/>
      </c>
      <c r="AI2057" s="19" t="str">
        <f>IF(ISNA(VLOOKUP(C2057,dim_techarea!A:B,2,FALSE)),"",VLOOKUP(C2057,dim_techarea!A:B,2,FALSE))</f>
        <v>TX_RET</v>
      </c>
      <c r="AJ2057" s="19" t="str">
        <f>IF(ISNA(VLOOKUP(AI2057,dim_techarea!B:C,2,FALSE)),"",VLOOKUP(AI2057,dim_techarea!B:C,2,FALSE))</f>
        <v>tyRMEUpIwKi</v>
      </c>
      <c r="AK2057" s="19" t="str">
        <f>IF(ISNA(VLOOKUP(TRIM(G2057),dim_targetsresults!A:B,2,FALSE)),"",VLOOKUP(TRIM(G2057),dim_targetsresults!A:C,2,FALSE))</f>
        <v>MER Results</v>
      </c>
      <c r="AL2057" s="19" t="str">
        <f>IF(ISNA(VLOOKUP(AK2057,dim_targetsresults!B:C,2,FALSE)),"",VLOOKUP(AK2057,dim_targetsresults!B:C,2,FALSE))</f>
        <v>Jh0jDM5yQ2E</v>
      </c>
      <c r="AM2057" s="19" t="str">
        <f>IF(ISNA(VLOOKUP(TRIM(D2057),dim_numeratordenominator!A:B,2,FALSE)),"",VLOOKUP(TRIM(D2057),dim_numeratordenominator!A:C,2,FALSE))</f>
        <v>Numerator</v>
      </c>
      <c r="AN2057" s="19" t="str">
        <f>IF(ISNA(VLOOKUP(AM2057,dim_numeratordenominator!B:C,2,FALSE)),"",VLOOKUP(AM2057,dim_numeratordenominator!B:C,2,FALSE))</f>
        <v>Som9NRMQqV7</v>
      </c>
      <c r="AO2057" s="19" t="str">
        <f>IF(ISNA(VLOOKUP(TRIM(E2057),dim_supporttype!A:B,2,FALSE)),"",VLOOKUP(TRIM(E2057),dim_supporttype!A:C,2,FALSE))</f>
        <v>DSD</v>
      </c>
      <c r="AP2057" s="19" t="str">
        <f>IF(ISNA(VLOOKUP(AO2057,dim_supporttype!B:C,2,FALSE)),"",VLOOKUP(AO2057,dim_supporttype!B:C,2,FALSE))</f>
        <v>iM13vdNLWKb</v>
      </c>
      <c r="AQ2057" s="19" t="str">
        <f>IF(ISNA(VLOOKUP(TRIM(F2057),dim_disaggs!A:B,2,FALSE)),"No Disagg",VLOOKUP(TRIM(F2057),dim_disaggs!A:B,2,FALSE))</f>
        <v>AgeLessThanTen</v>
      </c>
      <c r="AR2057" s="19" t="str">
        <f>IF(ISNA(VLOOKUP(AQ2057,dim_disaggs!B:C,2,FALSE)),"",VLOOKUP(AQ2057,dim_disaggs!B:C,2,FALSE))</f>
        <v>hzI8oJDwkrp</v>
      </c>
      <c r="AS2057" s="72"/>
      <c r="AT2057" s="66"/>
      <c r="AU2057" s="72" t="s">
        <v>755</v>
      </c>
      <c r="AV2057" s="73" t="s">
        <v>755</v>
      </c>
      <c r="AW2057" s="66" t="s">
        <v>755</v>
      </c>
      <c r="AX2057" s="66" t="s">
        <v>755</v>
      </c>
      <c r="AY2057" s="20"/>
      <c r="AZ2057" s="20"/>
      <c r="BA2057" s="105" t="str">
        <f t="shared" si="297"/>
        <v/>
      </c>
      <c r="BB2057" s="20" t="str">
        <f t="shared" si="298"/>
        <v/>
      </c>
      <c r="BC2057" s="20"/>
      <c r="BD2057" s="20"/>
      <c r="BE2057" s="75" t="s">
        <v>755</v>
      </c>
      <c r="BF2057" s="73" t="s">
        <v>755</v>
      </c>
      <c r="BG2057" s="55" t="s">
        <v>755</v>
      </c>
      <c r="BH2057" s="76" t="s">
        <v>755</v>
      </c>
      <c r="BI2057" s="20" t="s">
        <v>755</v>
      </c>
      <c r="BJ2057" s="20" t="s">
        <v>755</v>
      </c>
      <c r="BK2057" s="55" t="s">
        <v>755</v>
      </c>
      <c r="BL2057" s="71" t="s">
        <v>755</v>
      </c>
      <c r="BM2057" s="77" t="s">
        <v>755</v>
      </c>
      <c r="BN2057" s="78" t="s">
        <v>755</v>
      </c>
      <c r="BO2057" s="77" t="s">
        <v>755</v>
      </c>
      <c r="BP2057" s="78" t="s">
        <v>755</v>
      </c>
    </row>
    <row r="2058" spans="1:68" s="3" customFormat="1" ht="17" customHeight="1" x14ac:dyDescent="0.2">
      <c r="A2058" s="20" t="s">
        <v>95</v>
      </c>
      <c r="B2058" s="20" t="s">
        <v>559</v>
      </c>
      <c r="C2058" s="20" t="s">
        <v>257</v>
      </c>
      <c r="D2058" s="20" t="s">
        <v>1</v>
      </c>
      <c r="E2058" s="20" t="s">
        <v>78</v>
      </c>
      <c r="F2058" s="20" t="s">
        <v>85</v>
      </c>
      <c r="G2058" s="20" t="s">
        <v>20086</v>
      </c>
      <c r="H2058" s="20" t="s">
        <v>86</v>
      </c>
      <c r="I2058" s="19">
        <f t="shared" si="290"/>
        <v>22</v>
      </c>
      <c r="J2058" s="20" t="s">
        <v>755</v>
      </c>
      <c r="K2058" s="20" t="s">
        <v>305</v>
      </c>
      <c r="L2058" s="95" t="str">
        <f>IF(M2058&lt;&gt;"",IF(NOT(ISNA(INDEX(cc!B:B,MATCH(M2058,cc!A:A,0)))),INDEX(cc!B:B,MATCH(M2058,cc!A:A,0)),"0"),"")</f>
        <v>Age (&lt;1-9, 2)</v>
      </c>
      <c r="M2058" s="97" t="s">
        <v>109</v>
      </c>
      <c r="N2058" s="28" t="str">
        <f t="shared" si="291"/>
        <v/>
      </c>
      <c r="O2058" s="19" t="str">
        <f t="shared" si="293"/>
        <v>TX_RET (N, TA, AgeLessThanTen): Alive at 12 mo. after initiating ART</v>
      </c>
      <c r="P2058" s="19" t="str">
        <f t="shared" si="294"/>
        <v>TX_RET (N, TA, AgeLessThanTen): Alive at 12 mo. after initiating ART</v>
      </c>
      <c r="Q2058" s="19" t="str">
        <f t="shared" si="292"/>
        <v>TX_RET (N, TA, Age&lt;10)</v>
      </c>
      <c r="R2058" s="19" t="str">
        <f t="shared" si="295"/>
        <v>TX_RET_N_TA_Agelt10</v>
      </c>
      <c r="S2058" s="19" t="str">
        <f t="shared" si="296"/>
        <v>TX_RET_N_TA_Agelt10_</v>
      </c>
      <c r="T2058" s="19" t="b">
        <f>NOT(ISNA(VLOOKUP(B2058,dbcodes!A:B,2,FALSE)))</f>
        <v>1</v>
      </c>
      <c r="U2058" s="19" t="str">
        <f>IF(ISNA(VLOOKUP(B2058,dbcodes!A:B,2,FALSE)),des!R1683,VLOOKUP(B2058,dbcodes!A:B,2,FALSE))</f>
        <v>TX_RET_N_TA_Agelt10</v>
      </c>
      <c r="V2058" s="20"/>
      <c r="W2058" s="107" t="str">
        <f>IF(ISNA(VLOOKUP(C2058,descriptions!A:B,2,FALSE)),des!V1683,IF(G2058=" TARGET","Target ","")&amp;VLOOKUP(C2058,descriptions!A:B,2,FALSE))</f>
        <v>Percentage of adults and children known to be on treatment 12 months after initiation of antiretroviral therapy (Note: reporting 24 and 36 months is recommended, but optional)</v>
      </c>
      <c r="X2058" s="20" t="s">
        <v>4</v>
      </c>
      <c r="Y2058" s="20" t="s">
        <v>831</v>
      </c>
      <c r="Z2058" s="20" t="s">
        <v>836</v>
      </c>
      <c r="AA2058" s="20" t="s">
        <v>102</v>
      </c>
      <c r="AB2058" s="20" t="s">
        <v>755</v>
      </c>
      <c r="AC2058" s="19" t="str">
        <f>IF(AB2058&lt;&gt;"",IF(NOT(ISNA(INDEX(os!A:A,MATCH(AB2058,os!B:B,0)))),INDEX(os!A:A,MATCH(AB2058,os!B:B,0)),"0"),"")</f>
        <v/>
      </c>
      <c r="AD2058" s="20" t="s">
        <v>830</v>
      </c>
      <c r="AE2058" s="20"/>
      <c r="AF2058" s="20"/>
      <c r="AG2058" s="20"/>
      <c r="AH2058" s="93" t="str">
        <f>IF(NOT(ISNA(VLOOKUP(B:B,ResultsTargets!A:A,1,0))),"TRUE","")</f>
        <v/>
      </c>
      <c r="AI2058" s="19" t="str">
        <f>IF(ISNA(VLOOKUP(C2058,dim_techarea!A:B,2,FALSE)),"",VLOOKUP(C2058,dim_techarea!A:B,2,FALSE))</f>
        <v>TX_RET</v>
      </c>
      <c r="AJ2058" s="19" t="str">
        <f>IF(ISNA(VLOOKUP(AI2058,dim_techarea!B:C,2,FALSE)),"",VLOOKUP(AI2058,dim_techarea!B:C,2,FALSE))</f>
        <v>tyRMEUpIwKi</v>
      </c>
      <c r="AK2058" s="19" t="str">
        <f>IF(ISNA(VLOOKUP(TRIM(G2058),dim_targetsresults!A:B,2,FALSE)),"",VLOOKUP(TRIM(G2058),dim_targetsresults!A:C,2,FALSE))</f>
        <v>MER Results</v>
      </c>
      <c r="AL2058" s="19" t="str">
        <f>IF(ISNA(VLOOKUP(AK2058,dim_targetsresults!B:C,2,FALSE)),"",VLOOKUP(AK2058,dim_targetsresults!B:C,2,FALSE))</f>
        <v>Jh0jDM5yQ2E</v>
      </c>
      <c r="AM2058" s="19" t="str">
        <f>IF(ISNA(VLOOKUP(TRIM(D2058),dim_numeratordenominator!A:B,2,FALSE)),"",VLOOKUP(TRIM(D2058),dim_numeratordenominator!A:C,2,FALSE))</f>
        <v>Numerator</v>
      </c>
      <c r="AN2058" s="19" t="str">
        <f>IF(ISNA(VLOOKUP(AM2058,dim_numeratordenominator!B:C,2,FALSE)),"",VLOOKUP(AM2058,dim_numeratordenominator!B:C,2,FALSE))</f>
        <v>Som9NRMQqV7</v>
      </c>
      <c r="AO2058" s="19" t="str">
        <f>IF(ISNA(VLOOKUP(TRIM(E2058),dim_supporttype!A:B,2,FALSE)),"",VLOOKUP(TRIM(E2058),dim_supporttype!A:C,2,FALSE))</f>
        <v>TA</v>
      </c>
      <c r="AP2058" s="19" t="str">
        <f>IF(ISNA(VLOOKUP(AO2058,dim_supporttype!B:C,2,FALSE)),"",VLOOKUP(AO2058,dim_supporttype!B:C,2,FALSE))</f>
        <v>cRAGKdWIDn4</v>
      </c>
      <c r="AQ2058" s="19" t="str">
        <f>IF(ISNA(VLOOKUP(TRIM(F2058),dim_disaggs!A:B,2,FALSE)),"No Disagg",VLOOKUP(TRIM(F2058),dim_disaggs!A:B,2,FALSE))</f>
        <v>AgeLessThanTen</v>
      </c>
      <c r="AR2058" s="19" t="str">
        <f>IF(ISNA(VLOOKUP(AQ2058,dim_disaggs!B:C,2,FALSE)),"",VLOOKUP(AQ2058,dim_disaggs!B:C,2,FALSE))</f>
        <v>hzI8oJDwkrp</v>
      </c>
      <c r="AS2058" s="72"/>
      <c r="AT2058" s="66"/>
      <c r="AU2058" s="72" t="s">
        <v>755</v>
      </c>
      <c r="AV2058" s="73" t="s">
        <v>755</v>
      </c>
      <c r="AW2058" s="66" t="s">
        <v>755</v>
      </c>
      <c r="AX2058" s="66" t="s">
        <v>755</v>
      </c>
      <c r="AY2058" s="20"/>
      <c r="AZ2058" s="20"/>
      <c r="BA2058" s="105" t="str">
        <f t="shared" si="297"/>
        <v/>
      </c>
      <c r="BB2058" s="20" t="str">
        <f t="shared" si="298"/>
        <v/>
      </c>
      <c r="BC2058" s="20"/>
      <c r="BD2058" s="20"/>
      <c r="BE2058" s="75" t="s">
        <v>755</v>
      </c>
      <c r="BF2058" s="73" t="s">
        <v>755</v>
      </c>
      <c r="BG2058" s="55" t="s">
        <v>755</v>
      </c>
      <c r="BH2058" s="76" t="s">
        <v>755</v>
      </c>
      <c r="BI2058" s="20" t="s">
        <v>755</v>
      </c>
      <c r="BJ2058" s="20" t="s">
        <v>755</v>
      </c>
      <c r="BK2058" s="55" t="s">
        <v>755</v>
      </c>
      <c r="BL2058" s="71" t="s">
        <v>755</v>
      </c>
      <c r="BM2058" s="77" t="s">
        <v>755</v>
      </c>
      <c r="BN2058" s="78" t="s">
        <v>755</v>
      </c>
      <c r="BO2058" s="77" t="s">
        <v>755</v>
      </c>
      <c r="BP2058" s="78" t="s">
        <v>755</v>
      </c>
    </row>
    <row r="2059" spans="1:68" s="3" customFormat="1" ht="18" customHeight="1" x14ac:dyDescent="0.2">
      <c r="A2059" s="20" t="s">
        <v>95</v>
      </c>
      <c r="B2059" s="21" t="s">
        <v>20321</v>
      </c>
      <c r="C2059" s="20" t="s">
        <v>257</v>
      </c>
      <c r="D2059" s="20" t="s">
        <v>1</v>
      </c>
      <c r="E2059" s="20" t="s">
        <v>77</v>
      </c>
      <c r="F2059" s="20" t="s">
        <v>19992</v>
      </c>
      <c r="G2059" s="20" t="s">
        <v>20086</v>
      </c>
      <c r="H2059" s="20" t="s">
        <v>19992</v>
      </c>
      <c r="I2059" s="19">
        <f t="shared" si="290"/>
        <v>34</v>
      </c>
      <c r="J2059" s="20" t="s">
        <v>755</v>
      </c>
      <c r="K2059" s="20" t="s">
        <v>305</v>
      </c>
      <c r="L2059" s="95" t="str">
        <f>IF(M2059&lt;&gt;"",IF(NOT(ISNA(INDEX(cc!B:B,MATCH(M2059,cc!A:A,0)))),INDEX(cc!B:B,MATCH(M2059,cc!A:A,0)),"0"),"")</f>
        <v>Age (&lt;1-50+-nme, 12), Sex and HIV Status (Positive)</v>
      </c>
      <c r="M2059" s="97" t="s">
        <v>19981</v>
      </c>
      <c r="N2059" s="28" t="str">
        <f t="shared" si="291"/>
        <v/>
      </c>
      <c r="O2059" s="19" t="str">
        <f t="shared" si="293"/>
        <v>TX_RET (N, DSD, Age/Sex/HIVStatus): Alive at 12 mo. after initiating ART</v>
      </c>
      <c r="P2059" s="19" t="str">
        <f t="shared" si="294"/>
        <v>TX_RET (N, DSD, Age/Sex/HIVStatus): Alive at 12 mo. after initiating ART</v>
      </c>
      <c r="Q2059" s="19" t="str">
        <f t="shared" si="292"/>
        <v>TX_RET (N, DSD, Age/Sex/HIVStatus)</v>
      </c>
      <c r="R2059" s="19" t="str">
        <f t="shared" si="295"/>
        <v>TX_RET_N_DSD_Age_Sex_HIVStatus</v>
      </c>
      <c r="S2059" s="19" t="str">
        <f t="shared" si="296"/>
        <v>TX_RET_N_DSD_Age_Sex_HIVStatus_</v>
      </c>
      <c r="T2059" s="19" t="b">
        <f>NOT(ISNA(VLOOKUP(B2059,dbcodes!A:B,2,FALSE)))</f>
        <v>1</v>
      </c>
      <c r="U2059" s="19" t="str">
        <f>IF(ISNA(VLOOKUP(B2059,dbcodes!A:B,2,FALSE)),des!R1684,VLOOKUP(B2059,dbcodes!A:B,2,FALSE))</f>
        <v>TX_RET_N_DSD_Age_Sex_HIVStatus</v>
      </c>
      <c r="V2059" s="20"/>
      <c r="W2059" s="107" t="str">
        <f>IF(ISNA(VLOOKUP(C2059,descriptions!A:B,2,FALSE)),des!V1684,IF(G2059=" TARGET","Target ","")&amp;VLOOKUP(C2059,descriptions!A:B,2,FALSE))</f>
        <v>Percentage of adults and children known to be on treatment 12 months after initiation of antiretroviral therapy (Note: reporting 24 and 36 months is recommended, but optional)</v>
      </c>
      <c r="X2059" s="20" t="s">
        <v>4</v>
      </c>
      <c r="Y2059" s="20" t="s">
        <v>831</v>
      </c>
      <c r="Z2059" s="20" t="s">
        <v>836</v>
      </c>
      <c r="AA2059" s="20" t="s">
        <v>102</v>
      </c>
      <c r="AB2059" s="20" t="s">
        <v>755</v>
      </c>
      <c r="AC2059" s="19" t="str">
        <f>IF(AB2059&lt;&gt;"",IF(NOT(ISNA(INDEX(os!A:A,MATCH(AB2059,os!B:B,0)))),INDEX(os!A:A,MATCH(AB2059,os!B:B,0)),"0"),"")</f>
        <v/>
      </c>
      <c r="AD2059" s="20" t="s">
        <v>830</v>
      </c>
      <c r="AE2059" s="20"/>
      <c r="AF2059" s="20"/>
      <c r="AG2059" s="20"/>
      <c r="AH2059" s="93" t="str">
        <f>IF(NOT(ISNA(VLOOKUP(B:B,ResultsTargets!A:A,1,0))),"TRUE","")</f>
        <v/>
      </c>
      <c r="AI2059" s="19" t="str">
        <f>IF(ISNA(VLOOKUP(C2059,dim_techarea!A:B,2,FALSE)),"",VLOOKUP(C2059,dim_techarea!A:B,2,FALSE))</f>
        <v>TX_RET</v>
      </c>
      <c r="AJ2059" s="19" t="str">
        <f>IF(ISNA(VLOOKUP(AI2059,dim_techarea!B:C,2,FALSE)),"",VLOOKUP(AI2059,dim_techarea!B:C,2,FALSE))</f>
        <v>tyRMEUpIwKi</v>
      </c>
      <c r="AK2059" s="19" t="str">
        <f>IF(ISNA(VLOOKUP(TRIM(G2059),dim_targetsresults!A:B,2,FALSE)),"",VLOOKUP(TRIM(G2059),dim_targetsresults!A:C,2,FALSE))</f>
        <v>MER Results</v>
      </c>
      <c r="AL2059" s="19" t="str">
        <f>IF(ISNA(VLOOKUP(AK2059,dim_targetsresults!B:C,2,FALSE)),"",VLOOKUP(AK2059,dim_targetsresults!B:C,2,FALSE))</f>
        <v>Jh0jDM5yQ2E</v>
      </c>
      <c r="AM2059" s="19" t="str">
        <f>IF(ISNA(VLOOKUP(TRIM(D2059),dim_numeratordenominator!A:B,2,FALSE)),"",VLOOKUP(TRIM(D2059),dim_numeratordenominator!A:C,2,FALSE))</f>
        <v>Numerator</v>
      </c>
      <c r="AN2059" s="19" t="str">
        <f>IF(ISNA(VLOOKUP(AM2059,dim_numeratordenominator!B:C,2,FALSE)),"",VLOOKUP(AM2059,dim_numeratordenominator!B:C,2,FALSE))</f>
        <v>Som9NRMQqV7</v>
      </c>
      <c r="AO2059" s="19" t="str">
        <f>IF(ISNA(VLOOKUP(TRIM(E2059),dim_supporttype!A:B,2,FALSE)),"",VLOOKUP(TRIM(E2059),dim_supporttype!A:C,2,FALSE))</f>
        <v>DSD</v>
      </c>
      <c r="AP2059" s="19" t="str">
        <f>IF(ISNA(VLOOKUP(AO2059,dim_supporttype!B:C,2,FALSE)),"",VLOOKUP(AO2059,dim_supporttype!B:C,2,FALSE))</f>
        <v>iM13vdNLWKb</v>
      </c>
      <c r="AQ2059" s="19" t="str">
        <f>IF(ISNA(VLOOKUP(TRIM(F2059),dim_disaggs!A:B,2,FALSE)),"No Disagg",VLOOKUP(TRIM(F2059),dim_disaggs!A:B,2,FALSE))</f>
        <v>Age/Sex/HIVStatus</v>
      </c>
      <c r="AR2059" s="19" t="str">
        <f>IF(ISNA(VLOOKUP(AQ2059,dim_disaggs!B:C,2,FALSE)),"",VLOOKUP(AQ2059,dim_disaggs!B:C,2,FALSE))</f>
        <v>pxz2gGSIQhG</v>
      </c>
      <c r="AS2059" s="72"/>
      <c r="AT2059" s="66"/>
      <c r="AU2059" s="72" t="s">
        <v>755</v>
      </c>
      <c r="AV2059" s="73" t="s">
        <v>755</v>
      </c>
      <c r="AW2059" s="66" t="s">
        <v>755</v>
      </c>
      <c r="AX2059" s="66" t="s">
        <v>755</v>
      </c>
      <c r="AY2059" s="20"/>
      <c r="AZ2059" s="20"/>
      <c r="BA2059" s="105" t="str">
        <f t="shared" si="297"/>
        <v/>
      </c>
      <c r="BB2059" s="20" t="str">
        <f t="shared" si="298"/>
        <v/>
      </c>
      <c r="BC2059" s="20"/>
      <c r="BD2059" s="20"/>
      <c r="BE2059" s="75" t="s">
        <v>755</v>
      </c>
      <c r="BF2059" s="73" t="s">
        <v>755</v>
      </c>
      <c r="BG2059" s="55" t="s">
        <v>755</v>
      </c>
      <c r="BH2059" s="76" t="s">
        <v>755</v>
      </c>
      <c r="BI2059" s="20" t="s">
        <v>755</v>
      </c>
      <c r="BJ2059" s="20" t="s">
        <v>755</v>
      </c>
      <c r="BK2059" s="55" t="s">
        <v>755</v>
      </c>
      <c r="BL2059" s="71" t="s">
        <v>755</v>
      </c>
      <c r="BM2059" s="77" t="s">
        <v>755</v>
      </c>
      <c r="BN2059" s="78" t="s">
        <v>755</v>
      </c>
      <c r="BO2059" s="77" t="s">
        <v>755</v>
      </c>
      <c r="BP2059" s="78" t="s">
        <v>755</v>
      </c>
    </row>
    <row r="2060" spans="1:68" s="3" customFormat="1" ht="18" customHeight="1" x14ac:dyDescent="0.2">
      <c r="A2060" s="20" t="s">
        <v>95</v>
      </c>
      <c r="B2060" s="21" t="s">
        <v>20322</v>
      </c>
      <c r="C2060" s="20" t="s">
        <v>257</v>
      </c>
      <c r="D2060" s="20" t="s">
        <v>1</v>
      </c>
      <c r="E2060" s="20" t="s">
        <v>78</v>
      </c>
      <c r="F2060" s="20" t="s">
        <v>19992</v>
      </c>
      <c r="G2060" s="20" t="s">
        <v>20086</v>
      </c>
      <c r="H2060" s="20" t="s">
        <v>19992</v>
      </c>
      <c r="I2060" s="19">
        <f t="shared" si="290"/>
        <v>33</v>
      </c>
      <c r="J2060" s="20" t="s">
        <v>755</v>
      </c>
      <c r="K2060" s="20" t="s">
        <v>305</v>
      </c>
      <c r="L2060" s="95" t="str">
        <f>IF(M2060&lt;&gt;"",IF(NOT(ISNA(INDEX(cc!B:B,MATCH(M2060,cc!A:A,0)))),INDEX(cc!B:B,MATCH(M2060,cc!A:A,0)),"0"),"")</f>
        <v>Age (&lt;1-50+-nme, 12), Sex and HIV Status (Positive)</v>
      </c>
      <c r="M2060" s="97" t="s">
        <v>19981</v>
      </c>
      <c r="N2060" s="28" t="str">
        <f t="shared" si="291"/>
        <v/>
      </c>
      <c r="O2060" s="19" t="str">
        <f t="shared" si="293"/>
        <v>TX_RET (N, TA, Age/Sex/HIVStatus): Alive at 12 mo. after initiating ART</v>
      </c>
      <c r="P2060" s="19" t="str">
        <f t="shared" si="294"/>
        <v>TX_RET (N, TA, Age/Sex/HIVStatus): Alive at 12 mo. after initiating ART</v>
      </c>
      <c r="Q2060" s="19" t="str">
        <f t="shared" si="292"/>
        <v>TX_RET (N, TA, Age/Sex/HIVStatus)</v>
      </c>
      <c r="R2060" s="19" t="str">
        <f t="shared" si="295"/>
        <v>TX_RET_N_TA_Age_Sex_HIVStatus</v>
      </c>
      <c r="S2060" s="19" t="str">
        <f t="shared" si="296"/>
        <v>TX_RET_N_TA_Age_Sex_HIVStatus_</v>
      </c>
      <c r="T2060" s="19" t="b">
        <f>NOT(ISNA(VLOOKUP(B2060,dbcodes!A:B,2,FALSE)))</f>
        <v>1</v>
      </c>
      <c r="U2060" s="19" t="str">
        <f>IF(ISNA(VLOOKUP(B2060,dbcodes!A:B,2,FALSE)),des!R1685,VLOOKUP(B2060,dbcodes!A:B,2,FALSE))</f>
        <v>TX_RET_N_TA_Age_Sex_HIVStatus</v>
      </c>
      <c r="V2060" s="20"/>
      <c r="W2060" s="107" t="str">
        <f>IF(ISNA(VLOOKUP(C2060,descriptions!A:B,2,FALSE)),des!V1685,IF(G2060=" TARGET","Target ","")&amp;VLOOKUP(C2060,descriptions!A:B,2,FALSE))</f>
        <v>Percentage of adults and children known to be on treatment 12 months after initiation of antiretroviral therapy (Note: reporting 24 and 36 months is recommended, but optional)</v>
      </c>
      <c r="X2060" s="20" t="s">
        <v>4</v>
      </c>
      <c r="Y2060" s="20" t="s">
        <v>831</v>
      </c>
      <c r="Z2060" s="20" t="s">
        <v>836</v>
      </c>
      <c r="AA2060" s="20" t="s">
        <v>102</v>
      </c>
      <c r="AB2060" s="20" t="s">
        <v>755</v>
      </c>
      <c r="AC2060" s="19" t="str">
        <f>IF(AB2060&lt;&gt;"",IF(NOT(ISNA(INDEX(os!A:A,MATCH(AB2060,os!B:B,0)))),INDEX(os!A:A,MATCH(AB2060,os!B:B,0)),"0"),"")</f>
        <v/>
      </c>
      <c r="AD2060" s="20" t="s">
        <v>830</v>
      </c>
      <c r="AE2060" s="20"/>
      <c r="AF2060" s="20"/>
      <c r="AG2060" s="20"/>
      <c r="AH2060" s="93" t="str">
        <f>IF(NOT(ISNA(VLOOKUP(B:B,ResultsTargets!A:A,1,0))),"TRUE","")</f>
        <v/>
      </c>
      <c r="AI2060" s="19" t="str">
        <f>IF(ISNA(VLOOKUP(C2060,dim_techarea!A:B,2,FALSE)),"",VLOOKUP(C2060,dim_techarea!A:B,2,FALSE))</f>
        <v>TX_RET</v>
      </c>
      <c r="AJ2060" s="19" t="str">
        <f>IF(ISNA(VLOOKUP(AI2060,dim_techarea!B:C,2,FALSE)),"",VLOOKUP(AI2060,dim_techarea!B:C,2,FALSE))</f>
        <v>tyRMEUpIwKi</v>
      </c>
      <c r="AK2060" s="19" t="str">
        <f>IF(ISNA(VLOOKUP(TRIM(G2060),dim_targetsresults!A:B,2,FALSE)),"",VLOOKUP(TRIM(G2060),dim_targetsresults!A:C,2,FALSE))</f>
        <v>MER Results</v>
      </c>
      <c r="AL2060" s="19" t="str">
        <f>IF(ISNA(VLOOKUP(AK2060,dim_targetsresults!B:C,2,FALSE)),"",VLOOKUP(AK2060,dim_targetsresults!B:C,2,FALSE))</f>
        <v>Jh0jDM5yQ2E</v>
      </c>
      <c r="AM2060" s="19" t="str">
        <f>IF(ISNA(VLOOKUP(TRIM(D2060),dim_numeratordenominator!A:B,2,FALSE)),"",VLOOKUP(TRIM(D2060),dim_numeratordenominator!A:C,2,FALSE))</f>
        <v>Numerator</v>
      </c>
      <c r="AN2060" s="19" t="str">
        <f>IF(ISNA(VLOOKUP(AM2060,dim_numeratordenominator!B:C,2,FALSE)),"",VLOOKUP(AM2060,dim_numeratordenominator!B:C,2,FALSE))</f>
        <v>Som9NRMQqV7</v>
      </c>
      <c r="AO2060" s="19" t="str">
        <f>IF(ISNA(VLOOKUP(TRIM(E2060),dim_supporttype!A:B,2,FALSE)),"",VLOOKUP(TRIM(E2060),dim_supporttype!A:C,2,FALSE))</f>
        <v>TA</v>
      </c>
      <c r="AP2060" s="19" t="str">
        <f>IF(ISNA(VLOOKUP(AO2060,dim_supporttype!B:C,2,FALSE)),"",VLOOKUP(AO2060,dim_supporttype!B:C,2,FALSE))</f>
        <v>cRAGKdWIDn4</v>
      </c>
      <c r="AQ2060" s="19" t="str">
        <f>IF(ISNA(VLOOKUP(TRIM(F2060),dim_disaggs!A:B,2,FALSE)),"No Disagg",VLOOKUP(TRIM(F2060),dim_disaggs!A:B,2,FALSE))</f>
        <v>Age/Sex/HIVStatus</v>
      </c>
      <c r="AR2060" s="19" t="str">
        <f>IF(ISNA(VLOOKUP(AQ2060,dim_disaggs!B:C,2,FALSE)),"",VLOOKUP(AQ2060,dim_disaggs!B:C,2,FALSE))</f>
        <v>pxz2gGSIQhG</v>
      </c>
      <c r="AS2060" s="72"/>
      <c r="AT2060" s="66"/>
      <c r="AU2060" s="72" t="s">
        <v>755</v>
      </c>
      <c r="AV2060" s="73" t="s">
        <v>755</v>
      </c>
      <c r="AW2060" s="66" t="s">
        <v>755</v>
      </c>
      <c r="AX2060" s="66" t="s">
        <v>755</v>
      </c>
      <c r="AY2060" s="20"/>
      <c r="AZ2060" s="20"/>
      <c r="BA2060" s="105" t="str">
        <f t="shared" si="297"/>
        <v/>
      </c>
      <c r="BB2060" s="20" t="str">
        <f t="shared" si="298"/>
        <v/>
      </c>
      <c r="BC2060" s="20"/>
      <c r="BD2060" s="20"/>
      <c r="BE2060" s="75" t="s">
        <v>755</v>
      </c>
      <c r="BF2060" s="73" t="s">
        <v>755</v>
      </c>
      <c r="BG2060" s="55" t="s">
        <v>755</v>
      </c>
      <c r="BH2060" s="76" t="s">
        <v>755</v>
      </c>
      <c r="BI2060" s="20" t="s">
        <v>755</v>
      </c>
      <c r="BJ2060" s="20" t="s">
        <v>755</v>
      </c>
      <c r="BK2060" s="55" t="s">
        <v>755</v>
      </c>
      <c r="BL2060" s="71" t="s">
        <v>755</v>
      </c>
      <c r="BM2060" s="77" t="s">
        <v>755</v>
      </c>
      <c r="BN2060" s="78" t="s">
        <v>755</v>
      </c>
      <c r="BO2060" s="77" t="s">
        <v>755</v>
      </c>
      <c r="BP2060" s="78" t="s">
        <v>755</v>
      </c>
    </row>
    <row r="2061" spans="1:68" s="3" customFormat="1" ht="17" customHeight="1" x14ac:dyDescent="0.2">
      <c r="A2061" s="20" t="s">
        <v>95</v>
      </c>
      <c r="B2061" s="20" t="s">
        <v>549</v>
      </c>
      <c r="C2061" s="20" t="s">
        <v>257</v>
      </c>
      <c r="D2061" s="20" t="s">
        <v>1</v>
      </c>
      <c r="E2061" s="20" t="s">
        <v>77</v>
      </c>
      <c r="F2061" s="20" t="s">
        <v>20026</v>
      </c>
      <c r="G2061" s="20" t="s">
        <v>20086</v>
      </c>
      <c r="H2061" s="20" t="s">
        <v>20025</v>
      </c>
      <c r="I2061" s="19">
        <f t="shared" si="290"/>
        <v>37</v>
      </c>
      <c r="J2061" s="20" t="s">
        <v>755</v>
      </c>
      <c r="K2061" s="20" t="s">
        <v>305</v>
      </c>
      <c r="L2061" s="95" t="str">
        <f>IF(M2061&lt;&gt;"",IF(NOT(ISNA(INDEX(cc!B:B,MATCH(M2061,cc!A:A,0)))),INDEX(cc!B:B,MATCH(M2061,cc!A:A,0)),"0"),"")</f>
        <v>Pregnant/Breastfeeding Status and HIV Status (Positive)</v>
      </c>
      <c r="M2061" s="97" t="s">
        <v>103</v>
      </c>
      <c r="N2061" s="28" t="str">
        <f t="shared" si="291"/>
        <v/>
      </c>
      <c r="O2061" s="19" t="str">
        <f t="shared" si="293"/>
        <v>TX_RET (N, DSD, PregnantOrBreastfeeding/HIVStatus): Alive at 12 mo. after initiating ART</v>
      </c>
      <c r="P2061" s="19" t="str">
        <f t="shared" si="294"/>
        <v>TX_RET (N, DSD, PregnantOrBreastfeeding/HIVStatus): Alive at 12 mo. after initiating ART</v>
      </c>
      <c r="Q2061" s="19" t="str">
        <f t="shared" si="292"/>
        <v>TX_RET (N, DSD, PregnantBF/HIVStatus)</v>
      </c>
      <c r="R2061" s="19" t="str">
        <f t="shared" si="295"/>
        <v>TX_RET_N_DSD_PregnantBF_HIVStatus</v>
      </c>
      <c r="S2061" s="19" t="str">
        <f t="shared" si="296"/>
        <v>TX_RET_N_DSD_PregnantBF_HIVStatus_</v>
      </c>
      <c r="T2061" s="19" t="b">
        <f>NOT(ISNA(VLOOKUP(B2061,dbcodes!A:B,2,FALSE)))</f>
        <v>1</v>
      </c>
      <c r="U2061" s="19" t="str">
        <f>IF(ISNA(VLOOKUP(B2061,dbcodes!A:B,2,FALSE)),des!R1686,VLOOKUP(B2061,dbcodes!A:B,2,FALSE))</f>
        <v>TX_RET_N_DSD_Preg_Feeding</v>
      </c>
      <c r="V2061" s="20"/>
      <c r="W2061" s="107" t="str">
        <f>IF(ISNA(VLOOKUP(C2061,descriptions!A:B,2,FALSE)),des!V1686,IF(G2061=" TARGET","Target ","")&amp;VLOOKUP(C2061,descriptions!A:B,2,FALSE))</f>
        <v>Percentage of adults and children known to be on treatment 12 months after initiation of antiretroviral therapy (Note: reporting 24 and 36 months is recommended, but optional)</v>
      </c>
      <c r="X2061" s="20" t="s">
        <v>4</v>
      </c>
      <c r="Y2061" s="20" t="s">
        <v>831</v>
      </c>
      <c r="Z2061" s="20" t="s">
        <v>836</v>
      </c>
      <c r="AA2061" s="20" t="s">
        <v>102</v>
      </c>
      <c r="AB2061" s="20" t="s">
        <v>755</v>
      </c>
      <c r="AC2061" s="19" t="str">
        <f>IF(AB2061&lt;&gt;"",IF(NOT(ISNA(INDEX(os!A:A,MATCH(AB2061,os!B:B,0)))),INDEX(os!A:A,MATCH(AB2061,os!B:B,0)),"0"),"")</f>
        <v/>
      </c>
      <c r="AD2061" s="20" t="s">
        <v>830</v>
      </c>
      <c r="AE2061" s="20"/>
      <c r="AF2061" s="20"/>
      <c r="AG2061" s="20"/>
      <c r="AH2061" s="93" t="str">
        <f>IF(NOT(ISNA(VLOOKUP(B:B,ResultsTargets!A:A,1,0))),"TRUE","")</f>
        <v/>
      </c>
      <c r="AI2061" s="19" t="str">
        <f>IF(ISNA(VLOOKUP(C2061,dim_techarea!A:B,2,FALSE)),"",VLOOKUP(C2061,dim_techarea!A:B,2,FALSE))</f>
        <v>TX_RET</v>
      </c>
      <c r="AJ2061" s="19" t="str">
        <f>IF(ISNA(VLOOKUP(AI2061,dim_techarea!B:C,2,FALSE)),"",VLOOKUP(AI2061,dim_techarea!B:C,2,FALSE))</f>
        <v>tyRMEUpIwKi</v>
      </c>
      <c r="AK2061" s="19" t="str">
        <f>IF(ISNA(VLOOKUP(TRIM(G2061),dim_targetsresults!A:B,2,FALSE)),"",VLOOKUP(TRIM(G2061),dim_targetsresults!A:C,2,FALSE))</f>
        <v>MER Results</v>
      </c>
      <c r="AL2061" s="19" t="str">
        <f>IF(ISNA(VLOOKUP(AK2061,dim_targetsresults!B:C,2,FALSE)),"",VLOOKUP(AK2061,dim_targetsresults!B:C,2,FALSE))</f>
        <v>Jh0jDM5yQ2E</v>
      </c>
      <c r="AM2061" s="19" t="str">
        <f>IF(ISNA(VLOOKUP(TRIM(D2061),dim_numeratordenominator!A:B,2,FALSE)),"",VLOOKUP(TRIM(D2061),dim_numeratordenominator!A:C,2,FALSE))</f>
        <v>Numerator</v>
      </c>
      <c r="AN2061" s="19" t="str">
        <f>IF(ISNA(VLOOKUP(AM2061,dim_numeratordenominator!B:C,2,FALSE)),"",VLOOKUP(AM2061,dim_numeratordenominator!B:C,2,FALSE))</f>
        <v>Som9NRMQqV7</v>
      </c>
      <c r="AO2061" s="19" t="str">
        <f>IF(ISNA(VLOOKUP(TRIM(E2061),dim_supporttype!A:B,2,FALSE)),"",VLOOKUP(TRIM(E2061),dim_supporttype!A:C,2,FALSE))</f>
        <v>DSD</v>
      </c>
      <c r="AP2061" s="19" t="str">
        <f>IF(ISNA(VLOOKUP(AO2061,dim_supporttype!B:C,2,FALSE)),"",VLOOKUP(AO2061,dim_supporttype!B:C,2,FALSE))</f>
        <v>iM13vdNLWKb</v>
      </c>
      <c r="AQ2061" s="19" t="str">
        <f>IF(ISNA(VLOOKUP(TRIM(F2061),dim_disaggs!A:B,2,FALSE)),"No Disagg",VLOOKUP(TRIM(F2061),dim_disaggs!A:B,2,FALSE))</f>
        <v>PregnantOrBreastfeeding/HIVStatus</v>
      </c>
      <c r="AR2061" s="19" t="str">
        <f>IF(ISNA(VLOOKUP(AQ2061,dim_disaggs!B:C,2,FALSE)),"",VLOOKUP(AQ2061,dim_disaggs!B:C,2,FALSE))</f>
        <v>Q1JXU8C3F5L</v>
      </c>
      <c r="AS2061" s="72"/>
      <c r="AT2061" s="66"/>
      <c r="AU2061" s="72" t="s">
        <v>755</v>
      </c>
      <c r="AV2061" s="73" t="s">
        <v>755</v>
      </c>
      <c r="AW2061" s="66" t="s">
        <v>755</v>
      </c>
      <c r="AX2061" s="66" t="s">
        <v>755</v>
      </c>
      <c r="AY2061" s="20"/>
      <c r="AZ2061" s="20"/>
      <c r="BA2061" s="105" t="str">
        <f t="shared" si="297"/>
        <v/>
      </c>
      <c r="BB2061" s="20" t="str">
        <f t="shared" si="298"/>
        <v/>
      </c>
      <c r="BC2061" s="20"/>
      <c r="BD2061" s="20"/>
      <c r="BE2061" s="75" t="s">
        <v>755</v>
      </c>
      <c r="BF2061" s="73" t="s">
        <v>755</v>
      </c>
      <c r="BG2061" s="55" t="s">
        <v>755</v>
      </c>
      <c r="BH2061" s="76" t="s">
        <v>755</v>
      </c>
      <c r="BI2061" s="20" t="s">
        <v>755</v>
      </c>
      <c r="BJ2061" s="20" t="s">
        <v>755</v>
      </c>
      <c r="BK2061" s="55" t="s">
        <v>755</v>
      </c>
      <c r="BL2061" s="71" t="s">
        <v>755</v>
      </c>
      <c r="BM2061" s="77" t="s">
        <v>755</v>
      </c>
      <c r="BN2061" s="78" t="s">
        <v>755</v>
      </c>
      <c r="BO2061" s="77" t="s">
        <v>755</v>
      </c>
      <c r="BP2061" s="78" t="s">
        <v>755</v>
      </c>
    </row>
    <row r="2062" spans="1:68" s="3" customFormat="1" ht="17" customHeight="1" x14ac:dyDescent="0.2">
      <c r="A2062" s="20" t="s">
        <v>95</v>
      </c>
      <c r="B2062" s="20" t="s">
        <v>550</v>
      </c>
      <c r="C2062" s="20" t="s">
        <v>257</v>
      </c>
      <c r="D2062" s="20" t="s">
        <v>1</v>
      </c>
      <c r="E2062" s="20" t="s">
        <v>78</v>
      </c>
      <c r="F2062" s="20" t="s">
        <v>20026</v>
      </c>
      <c r="G2062" s="20" t="s">
        <v>20086</v>
      </c>
      <c r="H2062" s="20" t="s">
        <v>20025</v>
      </c>
      <c r="I2062" s="19">
        <f t="shared" si="290"/>
        <v>36</v>
      </c>
      <c r="J2062" s="20" t="s">
        <v>755</v>
      </c>
      <c r="K2062" s="20" t="s">
        <v>305</v>
      </c>
      <c r="L2062" s="95" t="str">
        <f>IF(M2062&lt;&gt;"",IF(NOT(ISNA(INDEX(cc!B:B,MATCH(M2062,cc!A:A,0)))),INDEX(cc!B:B,MATCH(M2062,cc!A:A,0)),"0"),"")</f>
        <v>Pregnant/Breastfeeding Status and HIV Status (Positive)</v>
      </c>
      <c r="M2062" s="97" t="s">
        <v>103</v>
      </c>
      <c r="N2062" s="28" t="str">
        <f t="shared" si="291"/>
        <v/>
      </c>
      <c r="O2062" s="19" t="str">
        <f t="shared" si="293"/>
        <v>TX_RET (N, TA, PregnantOrBreastfeeding/HIVStatus): Alive at 12 mo. after initiating ART</v>
      </c>
      <c r="P2062" s="19" t="str">
        <f t="shared" si="294"/>
        <v>TX_RET (N, TA, PregnantOrBreastfeeding/HIVStatus): Alive at 12 mo. after initiating ART</v>
      </c>
      <c r="Q2062" s="19" t="str">
        <f t="shared" si="292"/>
        <v>TX_RET (N, TA, PregnantBF/HIVStatus)</v>
      </c>
      <c r="R2062" s="19" t="str">
        <f t="shared" si="295"/>
        <v>TX_RET_N_TA_PregnantBF_HIVStatus</v>
      </c>
      <c r="S2062" s="19" t="str">
        <f t="shared" si="296"/>
        <v>TX_RET_N_TA_PregnantBF_HIVStatus_</v>
      </c>
      <c r="T2062" s="19" t="b">
        <f>NOT(ISNA(VLOOKUP(B2062,dbcodes!A:B,2,FALSE)))</f>
        <v>1</v>
      </c>
      <c r="U2062" s="19" t="str">
        <f>IF(ISNA(VLOOKUP(B2062,dbcodes!A:B,2,FALSE)),des!R1687,VLOOKUP(B2062,dbcodes!A:B,2,FALSE))</f>
        <v>TX_RET_N_TA_Preg_Feeding</v>
      </c>
      <c r="V2062" s="20"/>
      <c r="W2062" s="107" t="str">
        <f>IF(ISNA(VLOOKUP(C2062,descriptions!A:B,2,FALSE)),des!V1687,IF(G2062=" TARGET","Target ","")&amp;VLOOKUP(C2062,descriptions!A:B,2,FALSE))</f>
        <v>Percentage of adults and children known to be on treatment 12 months after initiation of antiretroviral therapy (Note: reporting 24 and 36 months is recommended, but optional)</v>
      </c>
      <c r="X2062" s="20" t="s">
        <v>4</v>
      </c>
      <c r="Y2062" s="20" t="s">
        <v>831</v>
      </c>
      <c r="Z2062" s="20" t="s">
        <v>836</v>
      </c>
      <c r="AA2062" s="20" t="s">
        <v>102</v>
      </c>
      <c r="AB2062" s="20" t="s">
        <v>755</v>
      </c>
      <c r="AC2062" s="19" t="str">
        <f>IF(AB2062&lt;&gt;"",IF(NOT(ISNA(INDEX(os!A:A,MATCH(AB2062,os!B:B,0)))),INDEX(os!A:A,MATCH(AB2062,os!B:B,0)),"0"),"")</f>
        <v/>
      </c>
      <c r="AD2062" s="20" t="s">
        <v>830</v>
      </c>
      <c r="AE2062" s="20"/>
      <c r="AF2062" s="20"/>
      <c r="AG2062" s="20"/>
      <c r="AH2062" s="93" t="str">
        <f>IF(NOT(ISNA(VLOOKUP(B:B,ResultsTargets!A:A,1,0))),"TRUE","")</f>
        <v/>
      </c>
      <c r="AI2062" s="19" t="str">
        <f>IF(ISNA(VLOOKUP(C2062,dim_techarea!A:B,2,FALSE)),"",VLOOKUP(C2062,dim_techarea!A:B,2,FALSE))</f>
        <v>TX_RET</v>
      </c>
      <c r="AJ2062" s="19" t="str">
        <f>IF(ISNA(VLOOKUP(AI2062,dim_techarea!B:C,2,FALSE)),"",VLOOKUP(AI2062,dim_techarea!B:C,2,FALSE))</f>
        <v>tyRMEUpIwKi</v>
      </c>
      <c r="AK2062" s="19" t="str">
        <f>IF(ISNA(VLOOKUP(TRIM(G2062),dim_targetsresults!A:B,2,FALSE)),"",VLOOKUP(TRIM(G2062),dim_targetsresults!A:C,2,FALSE))</f>
        <v>MER Results</v>
      </c>
      <c r="AL2062" s="19" t="str">
        <f>IF(ISNA(VLOOKUP(AK2062,dim_targetsresults!B:C,2,FALSE)),"",VLOOKUP(AK2062,dim_targetsresults!B:C,2,FALSE))</f>
        <v>Jh0jDM5yQ2E</v>
      </c>
      <c r="AM2062" s="19" t="str">
        <f>IF(ISNA(VLOOKUP(TRIM(D2062),dim_numeratordenominator!A:B,2,FALSE)),"",VLOOKUP(TRIM(D2062),dim_numeratordenominator!A:C,2,FALSE))</f>
        <v>Numerator</v>
      </c>
      <c r="AN2062" s="19" t="str">
        <f>IF(ISNA(VLOOKUP(AM2062,dim_numeratordenominator!B:C,2,FALSE)),"",VLOOKUP(AM2062,dim_numeratordenominator!B:C,2,FALSE))</f>
        <v>Som9NRMQqV7</v>
      </c>
      <c r="AO2062" s="19" t="str">
        <f>IF(ISNA(VLOOKUP(TRIM(E2062),dim_supporttype!A:B,2,FALSE)),"",VLOOKUP(TRIM(E2062),dim_supporttype!A:C,2,FALSE))</f>
        <v>TA</v>
      </c>
      <c r="AP2062" s="19" t="str">
        <f>IF(ISNA(VLOOKUP(AO2062,dim_supporttype!B:C,2,FALSE)),"",VLOOKUP(AO2062,dim_supporttype!B:C,2,FALSE))</f>
        <v>cRAGKdWIDn4</v>
      </c>
      <c r="AQ2062" s="19" t="str">
        <f>IF(ISNA(VLOOKUP(TRIM(F2062),dim_disaggs!A:B,2,FALSE)),"No Disagg",VLOOKUP(TRIM(F2062),dim_disaggs!A:B,2,FALSE))</f>
        <v>PregnantOrBreastfeeding/HIVStatus</v>
      </c>
      <c r="AR2062" s="19" t="str">
        <f>IF(ISNA(VLOOKUP(AQ2062,dim_disaggs!B:C,2,FALSE)),"",VLOOKUP(AQ2062,dim_disaggs!B:C,2,FALSE))</f>
        <v>Q1JXU8C3F5L</v>
      </c>
      <c r="AS2062" s="72"/>
      <c r="AT2062" s="66"/>
      <c r="AU2062" s="72" t="s">
        <v>755</v>
      </c>
      <c r="AV2062" s="73" t="s">
        <v>755</v>
      </c>
      <c r="AW2062" s="66" t="s">
        <v>755</v>
      </c>
      <c r="AX2062" s="66" t="s">
        <v>755</v>
      </c>
      <c r="AY2062" s="20"/>
      <c r="AZ2062" s="20"/>
      <c r="BA2062" s="105" t="str">
        <f t="shared" si="297"/>
        <v/>
      </c>
      <c r="BB2062" s="20" t="str">
        <f t="shared" si="298"/>
        <v/>
      </c>
      <c r="BC2062" s="20"/>
      <c r="BD2062" s="20"/>
      <c r="BE2062" s="75" t="s">
        <v>755</v>
      </c>
      <c r="BF2062" s="73" t="s">
        <v>755</v>
      </c>
      <c r="BG2062" s="55" t="s">
        <v>755</v>
      </c>
      <c r="BH2062" s="76" t="s">
        <v>755</v>
      </c>
      <c r="BI2062" s="20" t="s">
        <v>755</v>
      </c>
      <c r="BJ2062" s="20" t="s">
        <v>755</v>
      </c>
      <c r="BK2062" s="55" t="s">
        <v>755</v>
      </c>
      <c r="BL2062" s="71" t="s">
        <v>755</v>
      </c>
      <c r="BM2062" s="77" t="s">
        <v>755</v>
      </c>
      <c r="BN2062" s="78" t="s">
        <v>755</v>
      </c>
      <c r="BO2062" s="77" t="s">
        <v>755</v>
      </c>
      <c r="BP2062" s="78" t="s">
        <v>755</v>
      </c>
    </row>
    <row r="2063" spans="1:68" s="3" customFormat="1" ht="17" customHeight="1" x14ac:dyDescent="0.2">
      <c r="A2063" s="20" t="s">
        <v>95</v>
      </c>
      <c r="B2063" s="20" t="s">
        <v>543</v>
      </c>
      <c r="C2063" s="20" t="s">
        <v>257</v>
      </c>
      <c r="D2063" s="20" t="s">
        <v>1</v>
      </c>
      <c r="E2063" s="20" t="s">
        <v>77</v>
      </c>
      <c r="F2063" s="20"/>
      <c r="G2063" s="20" t="s">
        <v>20086</v>
      </c>
      <c r="H2063" s="20"/>
      <c r="I2063" s="19">
        <f t="shared" ref="I2063:I2126" si="299">LEN(Q2063)</f>
        <v>15</v>
      </c>
      <c r="J2063" s="20" t="s">
        <v>755</v>
      </c>
      <c r="K2063" s="20" t="s">
        <v>305</v>
      </c>
      <c r="L2063" s="95" t="str">
        <f>IF(M2063&lt;&gt;"",IF(NOT(ISNA(INDEX(cc!B:B,MATCH(M2063,cc!A:A,0)))),INDEX(cc!B:B,MATCH(M2063,cc!A:A,0)),"0"),"")</f>
        <v>default</v>
      </c>
      <c r="M2063" s="97" t="s">
        <v>13</v>
      </c>
      <c r="N2063" s="28" t="str">
        <f t="shared" ref="N2063:N2126" si="300">IF(G2063=" RESULT","",G2063)</f>
        <v/>
      </c>
      <c r="O2063" s="19" t="str">
        <f t="shared" si="293"/>
        <v>TX_RET (N, DSD): Alive at 12 mo. after initiating ART</v>
      </c>
      <c r="P2063" s="19" t="str">
        <f t="shared" si="294"/>
        <v>TX_RET (N, DSD): Alive at 12 mo. after initiating ART</v>
      </c>
      <c r="Q2063" s="19" t="str">
        <f t="shared" si="292"/>
        <v>TX_RET (N, DSD)</v>
      </c>
      <c r="R2063" s="19" t="str">
        <f t="shared" si="295"/>
        <v>TX_RET_N_DSD</v>
      </c>
      <c r="S2063" s="19" t="str">
        <f t="shared" si="296"/>
        <v>TX_RET_N_DSD_</v>
      </c>
      <c r="T2063" s="19" t="b">
        <f>NOT(ISNA(VLOOKUP(B2063,dbcodes!A:B,2,FALSE)))</f>
        <v>1</v>
      </c>
      <c r="U2063" s="19" t="str">
        <f>IF(ISNA(VLOOKUP(B2063,dbcodes!A:B,2,FALSE)),des!R1688,VLOOKUP(B2063,dbcodes!A:B,2,FALSE))</f>
        <v>TX_RET_N_DSD</v>
      </c>
      <c r="V2063" s="20"/>
      <c r="W2063" s="107" t="str">
        <f>IF(ISNA(VLOOKUP(C2063,descriptions!A:B,2,FALSE)),des!V1688,IF(G2063=" TARGET","Target ","")&amp;VLOOKUP(C2063,descriptions!A:B,2,FALSE))</f>
        <v>Percentage of adults and children known to be on treatment 12 months after initiation of antiretroviral therapy (Note: reporting 24 and 36 months is recommended, but optional)</v>
      </c>
      <c r="X2063" s="20" t="s">
        <v>4</v>
      </c>
      <c r="Y2063" s="20" t="s">
        <v>831</v>
      </c>
      <c r="Z2063" s="20" t="s">
        <v>836</v>
      </c>
      <c r="AA2063" s="20" t="s">
        <v>102</v>
      </c>
      <c r="AB2063" s="20" t="s">
        <v>755</v>
      </c>
      <c r="AC2063" s="19" t="str">
        <f>IF(AB2063&lt;&gt;"",IF(NOT(ISNA(INDEX(os!A:A,MATCH(AB2063,os!B:B,0)))),INDEX(os!A:A,MATCH(AB2063,os!B:B,0)),"0"),"")</f>
        <v/>
      </c>
      <c r="AD2063" s="20" t="s">
        <v>830</v>
      </c>
      <c r="AE2063" s="20"/>
      <c r="AF2063" s="20"/>
      <c r="AG2063" s="20"/>
      <c r="AH2063" s="93" t="str">
        <f>IF(NOT(ISNA(VLOOKUP(B:B,ResultsTargets!A:A,1,0))),"TRUE","")</f>
        <v/>
      </c>
      <c r="AI2063" s="19" t="str">
        <f>IF(ISNA(VLOOKUP(C2063,dim_techarea!A:B,2,FALSE)),"",VLOOKUP(C2063,dim_techarea!A:B,2,FALSE))</f>
        <v>TX_RET</v>
      </c>
      <c r="AJ2063" s="19" t="str">
        <f>IF(ISNA(VLOOKUP(AI2063,dim_techarea!B:C,2,FALSE)),"",VLOOKUP(AI2063,dim_techarea!B:C,2,FALSE))</f>
        <v>tyRMEUpIwKi</v>
      </c>
      <c r="AK2063" s="19" t="str">
        <f>IF(ISNA(VLOOKUP(TRIM(G2063),dim_targetsresults!A:B,2,FALSE)),"",VLOOKUP(TRIM(G2063),dim_targetsresults!A:C,2,FALSE))</f>
        <v>MER Results</v>
      </c>
      <c r="AL2063" s="19" t="str">
        <f>IF(ISNA(VLOOKUP(AK2063,dim_targetsresults!B:C,2,FALSE)),"",VLOOKUP(AK2063,dim_targetsresults!B:C,2,FALSE))</f>
        <v>Jh0jDM5yQ2E</v>
      </c>
      <c r="AM2063" s="19" t="str">
        <f>IF(ISNA(VLOOKUP(TRIM(D2063),dim_numeratordenominator!A:B,2,FALSE)),"",VLOOKUP(TRIM(D2063),dim_numeratordenominator!A:C,2,FALSE))</f>
        <v>Numerator</v>
      </c>
      <c r="AN2063" s="19" t="str">
        <f>IF(ISNA(VLOOKUP(AM2063,dim_numeratordenominator!B:C,2,FALSE)),"",VLOOKUP(AM2063,dim_numeratordenominator!B:C,2,FALSE))</f>
        <v>Som9NRMQqV7</v>
      </c>
      <c r="AO2063" s="19" t="str">
        <f>IF(ISNA(VLOOKUP(TRIM(E2063),dim_supporttype!A:B,2,FALSE)),"",VLOOKUP(TRIM(E2063),dim_supporttype!A:C,2,FALSE))</f>
        <v>DSD</v>
      </c>
      <c r="AP2063" s="19" t="str">
        <f>IF(ISNA(VLOOKUP(AO2063,dim_supporttype!B:C,2,FALSE)),"",VLOOKUP(AO2063,dim_supporttype!B:C,2,FALSE))</f>
        <v>iM13vdNLWKb</v>
      </c>
      <c r="AQ2063" s="19" t="str">
        <f>IF(ISNA(VLOOKUP(TRIM(F2063),dim_disaggs!A:B,2,FALSE)),"No Disagg",VLOOKUP(TRIM(F2063),dim_disaggs!A:B,2,FALSE))</f>
        <v>No Disagg</v>
      </c>
      <c r="AR2063" s="19" t="str">
        <f>IF(ISNA(VLOOKUP(AQ2063,dim_disaggs!B:C,2,FALSE)),"",VLOOKUP(AQ2063,dim_disaggs!B:C,2,FALSE))</f>
        <v>werJlVT6sf3</v>
      </c>
      <c r="AS2063" s="72"/>
      <c r="AT2063" s="66"/>
      <c r="AU2063" s="72" t="s">
        <v>755</v>
      </c>
      <c r="AV2063" s="73" t="s">
        <v>755</v>
      </c>
      <c r="AW2063" s="66" t="s">
        <v>755</v>
      </c>
      <c r="AX2063" s="66" t="s">
        <v>755</v>
      </c>
      <c r="AY2063" s="20"/>
      <c r="AZ2063" s="20"/>
      <c r="BA2063" s="105" t="str">
        <f t="shared" si="297"/>
        <v>Top Level Numerator</v>
      </c>
      <c r="BB2063" s="20" t="str">
        <f t="shared" si="298"/>
        <v>PE5QVF0w4xj</v>
      </c>
      <c r="BC2063" s="20" t="s">
        <v>25706</v>
      </c>
      <c r="BD2063" s="20" t="s">
        <v>25707</v>
      </c>
      <c r="BE2063" s="75" t="s">
        <v>21240</v>
      </c>
      <c r="BF2063" s="73" t="s">
        <v>21241</v>
      </c>
      <c r="BG2063" s="55" t="s">
        <v>20424</v>
      </c>
      <c r="BH2063" s="76" t="s">
        <v>20422</v>
      </c>
      <c r="BI2063" s="20" t="s">
        <v>755</v>
      </c>
      <c r="BJ2063" s="20" t="s">
        <v>755</v>
      </c>
      <c r="BK2063" s="55" t="s">
        <v>755</v>
      </c>
      <c r="BL2063" s="71" t="s">
        <v>755</v>
      </c>
      <c r="BM2063" s="77" t="s">
        <v>755</v>
      </c>
      <c r="BN2063" s="78" t="s">
        <v>755</v>
      </c>
      <c r="BO2063" s="77" t="s">
        <v>755</v>
      </c>
      <c r="BP2063" s="78" t="s">
        <v>755</v>
      </c>
    </row>
    <row r="2064" spans="1:68" s="3" customFormat="1" ht="17" customHeight="1" x14ac:dyDescent="0.2">
      <c r="A2064" s="20" t="s">
        <v>95</v>
      </c>
      <c r="B2064" s="20" t="s">
        <v>544</v>
      </c>
      <c r="C2064" s="20" t="s">
        <v>257</v>
      </c>
      <c r="D2064" s="20" t="s">
        <v>1</v>
      </c>
      <c r="E2064" s="20" t="s">
        <v>78</v>
      </c>
      <c r="F2064" s="20"/>
      <c r="G2064" s="20" t="s">
        <v>20086</v>
      </c>
      <c r="H2064" s="20"/>
      <c r="I2064" s="19">
        <f t="shared" si="299"/>
        <v>14</v>
      </c>
      <c r="J2064" s="20" t="s">
        <v>755</v>
      </c>
      <c r="K2064" s="20" t="s">
        <v>305</v>
      </c>
      <c r="L2064" s="95" t="str">
        <f>IF(M2064&lt;&gt;"",IF(NOT(ISNA(INDEX(cc!B:B,MATCH(M2064,cc!A:A,0)))),INDEX(cc!B:B,MATCH(M2064,cc!A:A,0)),"0"),"")</f>
        <v>default</v>
      </c>
      <c r="M2064" s="97" t="s">
        <v>13</v>
      </c>
      <c r="N2064" s="28" t="str">
        <f t="shared" si="300"/>
        <v/>
      </c>
      <c r="O2064" s="19" t="str">
        <f t="shared" si="293"/>
        <v>TX_RET (N, TA): Alive at 12 mo. after initiating ART</v>
      </c>
      <c r="P2064" s="19" t="str">
        <f t="shared" si="294"/>
        <v>TX_RET (N, TA): Alive at 12 mo. after initiating ART</v>
      </c>
      <c r="Q2064" s="19" t="str">
        <f t="shared" si="292"/>
        <v>TX_RET (N, TA)</v>
      </c>
      <c r="R2064" s="19" t="str">
        <f t="shared" si="295"/>
        <v>TX_RET_N_TA</v>
      </c>
      <c r="S2064" s="19" t="str">
        <f t="shared" si="296"/>
        <v>TX_RET_N_TA_</v>
      </c>
      <c r="T2064" s="19" t="b">
        <f>NOT(ISNA(VLOOKUP(B2064,dbcodes!A:B,2,FALSE)))</f>
        <v>1</v>
      </c>
      <c r="U2064" s="19" t="str">
        <f>IF(ISNA(VLOOKUP(B2064,dbcodes!A:B,2,FALSE)),des!R1689,VLOOKUP(B2064,dbcodes!A:B,2,FALSE))</f>
        <v>TX_RET_N_TA</v>
      </c>
      <c r="V2064" s="20"/>
      <c r="W2064" s="107" t="str">
        <f>IF(ISNA(VLOOKUP(C2064,descriptions!A:B,2,FALSE)),des!V1689,IF(G2064=" TARGET","Target ","")&amp;VLOOKUP(C2064,descriptions!A:B,2,FALSE))</f>
        <v>Percentage of adults and children known to be on treatment 12 months after initiation of antiretroviral therapy (Note: reporting 24 and 36 months is recommended, but optional)</v>
      </c>
      <c r="X2064" s="20" t="s">
        <v>4</v>
      </c>
      <c r="Y2064" s="20" t="s">
        <v>831</v>
      </c>
      <c r="Z2064" s="20" t="s">
        <v>836</v>
      </c>
      <c r="AA2064" s="20" t="s">
        <v>102</v>
      </c>
      <c r="AB2064" s="20" t="s">
        <v>755</v>
      </c>
      <c r="AC2064" s="19" t="str">
        <f>IF(AB2064&lt;&gt;"",IF(NOT(ISNA(INDEX(os!A:A,MATCH(AB2064,os!B:B,0)))),INDEX(os!A:A,MATCH(AB2064,os!B:B,0)),"0"),"")</f>
        <v/>
      </c>
      <c r="AD2064" s="20" t="s">
        <v>830</v>
      </c>
      <c r="AE2064" s="20"/>
      <c r="AF2064" s="20"/>
      <c r="AG2064" s="20"/>
      <c r="AH2064" s="93" t="str">
        <f>IF(NOT(ISNA(VLOOKUP(B:B,ResultsTargets!A:A,1,0))),"TRUE","")</f>
        <v/>
      </c>
      <c r="AI2064" s="19" t="str">
        <f>IF(ISNA(VLOOKUP(C2064,dim_techarea!A:B,2,FALSE)),"",VLOOKUP(C2064,dim_techarea!A:B,2,FALSE))</f>
        <v>TX_RET</v>
      </c>
      <c r="AJ2064" s="19" t="str">
        <f>IF(ISNA(VLOOKUP(AI2064,dim_techarea!B:C,2,FALSE)),"",VLOOKUP(AI2064,dim_techarea!B:C,2,FALSE))</f>
        <v>tyRMEUpIwKi</v>
      </c>
      <c r="AK2064" s="19" t="str">
        <f>IF(ISNA(VLOOKUP(TRIM(G2064),dim_targetsresults!A:B,2,FALSE)),"",VLOOKUP(TRIM(G2064),dim_targetsresults!A:C,2,FALSE))</f>
        <v>MER Results</v>
      </c>
      <c r="AL2064" s="19" t="str">
        <f>IF(ISNA(VLOOKUP(AK2064,dim_targetsresults!B:C,2,FALSE)),"",VLOOKUP(AK2064,dim_targetsresults!B:C,2,FALSE))</f>
        <v>Jh0jDM5yQ2E</v>
      </c>
      <c r="AM2064" s="19" t="str">
        <f>IF(ISNA(VLOOKUP(TRIM(D2064),dim_numeratordenominator!A:B,2,FALSE)),"",VLOOKUP(TRIM(D2064),dim_numeratordenominator!A:C,2,FALSE))</f>
        <v>Numerator</v>
      </c>
      <c r="AN2064" s="19" t="str">
        <f>IF(ISNA(VLOOKUP(AM2064,dim_numeratordenominator!B:C,2,FALSE)),"",VLOOKUP(AM2064,dim_numeratordenominator!B:C,2,FALSE))</f>
        <v>Som9NRMQqV7</v>
      </c>
      <c r="AO2064" s="19" t="str">
        <f>IF(ISNA(VLOOKUP(TRIM(E2064),dim_supporttype!A:B,2,FALSE)),"",VLOOKUP(TRIM(E2064),dim_supporttype!A:C,2,FALSE))</f>
        <v>TA</v>
      </c>
      <c r="AP2064" s="19" t="str">
        <f>IF(ISNA(VLOOKUP(AO2064,dim_supporttype!B:C,2,FALSE)),"",VLOOKUP(AO2064,dim_supporttype!B:C,2,FALSE))</f>
        <v>cRAGKdWIDn4</v>
      </c>
      <c r="AQ2064" s="19" t="str">
        <f>IF(ISNA(VLOOKUP(TRIM(F2064),dim_disaggs!A:B,2,FALSE)),"No Disagg",VLOOKUP(TRIM(F2064),dim_disaggs!A:B,2,FALSE))</f>
        <v>No Disagg</v>
      </c>
      <c r="AR2064" s="19" t="str">
        <f>IF(ISNA(VLOOKUP(AQ2064,dim_disaggs!B:C,2,FALSE)),"",VLOOKUP(AQ2064,dim_disaggs!B:C,2,FALSE))</f>
        <v>werJlVT6sf3</v>
      </c>
      <c r="AS2064" s="72"/>
      <c r="AT2064" s="66"/>
      <c r="AU2064" s="72" t="s">
        <v>755</v>
      </c>
      <c r="AV2064" s="73" t="s">
        <v>755</v>
      </c>
      <c r="AW2064" s="66" t="s">
        <v>755</v>
      </c>
      <c r="AX2064" s="66" t="s">
        <v>755</v>
      </c>
      <c r="AY2064" s="20"/>
      <c r="AZ2064" s="20"/>
      <c r="BA2064" s="105" t="str">
        <f t="shared" si="297"/>
        <v>Top Level Numerator</v>
      </c>
      <c r="BB2064" s="20" t="str">
        <f t="shared" si="298"/>
        <v>PE5QVF0w4xj</v>
      </c>
      <c r="BC2064" s="20" t="s">
        <v>25706</v>
      </c>
      <c r="BD2064" s="20" t="s">
        <v>25707</v>
      </c>
      <c r="BE2064" s="75" t="s">
        <v>21240</v>
      </c>
      <c r="BF2064" s="73" t="s">
        <v>21241</v>
      </c>
      <c r="BG2064" s="55" t="s">
        <v>20424</v>
      </c>
      <c r="BH2064" s="76" t="s">
        <v>20422</v>
      </c>
      <c r="BI2064" s="20" t="s">
        <v>755</v>
      </c>
      <c r="BJ2064" s="20" t="s">
        <v>755</v>
      </c>
      <c r="BK2064" s="55" t="s">
        <v>755</v>
      </c>
      <c r="BL2064" s="71" t="s">
        <v>755</v>
      </c>
      <c r="BM2064" s="77" t="s">
        <v>755</v>
      </c>
      <c r="BN2064" s="78" t="s">
        <v>755</v>
      </c>
      <c r="BO2064" s="77" t="s">
        <v>755</v>
      </c>
      <c r="BP2064" s="78" t="s">
        <v>755</v>
      </c>
    </row>
    <row r="2065" spans="1:68" s="3" customFormat="1" ht="17" customHeight="1" x14ac:dyDescent="0.2">
      <c r="A2065" s="20" t="s">
        <v>95</v>
      </c>
      <c r="B2065" s="21" t="s">
        <v>20323</v>
      </c>
      <c r="C2065" s="20" t="s">
        <v>257</v>
      </c>
      <c r="D2065" s="20" t="s">
        <v>1</v>
      </c>
      <c r="E2065" s="20" t="s">
        <v>77</v>
      </c>
      <c r="F2065" s="20" t="s">
        <v>20031</v>
      </c>
      <c r="G2065" s="20" t="s">
        <v>20086</v>
      </c>
      <c r="H2065" s="20" t="s">
        <v>20031</v>
      </c>
      <c r="I2065" s="19">
        <f t="shared" si="299"/>
        <v>31</v>
      </c>
      <c r="J2065" s="20" t="s">
        <v>755</v>
      </c>
      <c r="K2065" s="20" t="s">
        <v>305</v>
      </c>
      <c r="L2065" s="95" t="str">
        <f>IF(M2065&lt;&gt;"",IF(NOT(ISNA(INDEX(cc!B:B,MATCH(M2065,cc!A:A,0)))),INDEX(cc!B:B,MATCH(M2065,cc!A:A,0)),"0"),"")</f>
        <v>Test Results (Positive)</v>
      </c>
      <c r="M2065" s="97" t="s">
        <v>19844</v>
      </c>
      <c r="N2065" s="28" t="str">
        <f t="shared" si="300"/>
        <v/>
      </c>
      <c r="O2065" s="19" t="str">
        <f t="shared" si="293"/>
        <v>TX_RET (N, DSD, 12mo/HIVStatus): Alive at 12 mo. after initiating ART</v>
      </c>
      <c r="P2065" s="19" t="str">
        <f t="shared" si="294"/>
        <v>TX_RET (N, DSD, 12mo/HIVStatus): Alive at 12 mo. after initiating ART</v>
      </c>
      <c r="Q2065" s="19" t="str">
        <f t="shared" si="292"/>
        <v>TX_RET (N, DSD, 12mo/HIVStatus)</v>
      </c>
      <c r="R2065" s="19" t="str">
        <f t="shared" si="295"/>
        <v>TX_RET_N_DSD_12mo_HIVStatus</v>
      </c>
      <c r="S2065" s="19" t="str">
        <f t="shared" si="296"/>
        <v>TX_RET_N_DSD_12mo_HIVStatus_</v>
      </c>
      <c r="T2065" s="19" t="b">
        <f>NOT(ISNA(VLOOKUP(B2065,dbcodes!A:B,2,FALSE)))</f>
        <v>1</v>
      </c>
      <c r="U2065" s="19" t="str">
        <f>IF(ISNA(VLOOKUP(B2065,dbcodes!A:B,2,FALSE)),des!R1690,VLOOKUP(B2065,dbcodes!A:B,2,FALSE))</f>
        <v>TX_RET_N_DSD_12mo_HIVStatus</v>
      </c>
      <c r="V2065" s="20"/>
      <c r="W2065" s="107" t="str">
        <f>IF(ISNA(VLOOKUP(C2065,descriptions!A:B,2,FALSE)),des!V1690,IF(G2065=" TARGET","Target ","")&amp;VLOOKUP(C2065,descriptions!A:B,2,FALSE))</f>
        <v>Percentage of adults and children known to be on treatment 12 months after initiation of antiretroviral therapy (Note: reporting 24 and 36 months is recommended, but optional)</v>
      </c>
      <c r="X2065" s="20" t="s">
        <v>4</v>
      </c>
      <c r="Y2065" s="20" t="s">
        <v>831</v>
      </c>
      <c r="Z2065" s="20" t="s">
        <v>836</v>
      </c>
      <c r="AA2065" s="20" t="s">
        <v>102</v>
      </c>
      <c r="AB2065" s="20" t="s">
        <v>755</v>
      </c>
      <c r="AC2065" s="19" t="str">
        <f>IF(AB2065&lt;&gt;"",IF(NOT(ISNA(INDEX(os!A:A,MATCH(AB2065,os!B:B,0)))),INDEX(os!A:A,MATCH(AB2065,os!B:B,0)),"0"),"")</f>
        <v/>
      </c>
      <c r="AD2065" s="20" t="s">
        <v>830</v>
      </c>
      <c r="AE2065" s="20"/>
      <c r="AF2065" s="20"/>
      <c r="AG2065" s="20"/>
      <c r="AH2065" s="93" t="str">
        <f>IF(NOT(ISNA(VLOOKUP(B:B,ResultsTargets!A:A,1,0))),"TRUE","")</f>
        <v/>
      </c>
      <c r="AI2065" s="19" t="str">
        <f>IF(ISNA(VLOOKUP(C2065,dim_techarea!A:B,2,FALSE)),"",VLOOKUP(C2065,dim_techarea!A:B,2,FALSE))</f>
        <v>TX_RET</v>
      </c>
      <c r="AJ2065" s="19" t="str">
        <f>IF(ISNA(VLOOKUP(AI2065,dim_techarea!B:C,2,FALSE)),"",VLOOKUP(AI2065,dim_techarea!B:C,2,FALSE))</f>
        <v>tyRMEUpIwKi</v>
      </c>
      <c r="AK2065" s="19" t="str">
        <f>IF(ISNA(VLOOKUP(TRIM(G2065),dim_targetsresults!A:B,2,FALSE)),"",VLOOKUP(TRIM(G2065),dim_targetsresults!A:C,2,FALSE))</f>
        <v>MER Results</v>
      </c>
      <c r="AL2065" s="19" t="str">
        <f>IF(ISNA(VLOOKUP(AK2065,dim_targetsresults!B:C,2,FALSE)),"",VLOOKUP(AK2065,dim_targetsresults!B:C,2,FALSE))</f>
        <v>Jh0jDM5yQ2E</v>
      </c>
      <c r="AM2065" s="19" t="str">
        <f>IF(ISNA(VLOOKUP(TRIM(D2065),dim_numeratordenominator!A:B,2,FALSE)),"",VLOOKUP(TRIM(D2065),dim_numeratordenominator!A:C,2,FALSE))</f>
        <v>Numerator</v>
      </c>
      <c r="AN2065" s="19" t="str">
        <f>IF(ISNA(VLOOKUP(AM2065,dim_numeratordenominator!B:C,2,FALSE)),"",VLOOKUP(AM2065,dim_numeratordenominator!B:C,2,FALSE))</f>
        <v>Som9NRMQqV7</v>
      </c>
      <c r="AO2065" s="19" t="str">
        <f>IF(ISNA(VLOOKUP(TRIM(E2065),dim_supporttype!A:B,2,FALSE)),"",VLOOKUP(TRIM(E2065),dim_supporttype!A:C,2,FALSE))</f>
        <v>DSD</v>
      </c>
      <c r="AP2065" s="19" t="str">
        <f>IF(ISNA(VLOOKUP(AO2065,dim_supporttype!B:C,2,FALSE)),"",VLOOKUP(AO2065,dim_supporttype!B:C,2,FALSE))</f>
        <v>iM13vdNLWKb</v>
      </c>
      <c r="AQ2065" s="19" t="str">
        <f>IF(ISNA(VLOOKUP(TRIM(F2065),dim_disaggs!A:B,2,FALSE)),"No Disagg",VLOOKUP(TRIM(F2065),dim_disaggs!A:B,2,FALSE))</f>
        <v>12mo/HIVStatus</v>
      </c>
      <c r="AR2065" s="19" t="str">
        <f>IF(ISNA(VLOOKUP(AQ2065,dim_disaggs!B:C,2,FALSE)),"",VLOOKUP(AQ2065,dim_disaggs!B:C,2,FALSE))</f>
        <v>CnZQTgTEwTu</v>
      </c>
      <c r="AS2065" s="72"/>
      <c r="AT2065" s="66"/>
      <c r="AU2065" s="72" t="s">
        <v>755</v>
      </c>
      <c r="AV2065" s="73" t="s">
        <v>755</v>
      </c>
      <c r="AW2065" s="66" t="s">
        <v>755</v>
      </c>
      <c r="AX2065" s="66" t="s">
        <v>755</v>
      </c>
      <c r="AY2065" s="20"/>
      <c r="AZ2065" s="20"/>
      <c r="BA2065" s="105" t="str">
        <f t="shared" si="297"/>
        <v>Top Level Numerator</v>
      </c>
      <c r="BB2065" s="20" t="str">
        <f t="shared" si="298"/>
        <v>PE5QVF0w4xj</v>
      </c>
      <c r="BC2065" s="20"/>
      <c r="BD2065" s="20"/>
      <c r="BE2065" s="75" t="s">
        <v>755</v>
      </c>
      <c r="BF2065" s="73" t="s">
        <v>755</v>
      </c>
      <c r="BG2065" s="55" t="s">
        <v>755</v>
      </c>
      <c r="BH2065" s="76" t="s">
        <v>755</v>
      </c>
      <c r="BI2065" s="20" t="s">
        <v>20420</v>
      </c>
      <c r="BJ2065" s="20" t="s">
        <v>20426</v>
      </c>
      <c r="BK2065" s="55" t="s">
        <v>755</v>
      </c>
      <c r="BL2065" s="71" t="s">
        <v>755</v>
      </c>
      <c r="BM2065" s="77" t="s">
        <v>755</v>
      </c>
      <c r="BN2065" s="78" t="s">
        <v>755</v>
      </c>
      <c r="BO2065" s="77" t="s">
        <v>755</v>
      </c>
      <c r="BP2065" s="78" t="s">
        <v>755</v>
      </c>
    </row>
    <row r="2066" spans="1:68" s="3" customFormat="1" ht="17" customHeight="1" x14ac:dyDescent="0.2">
      <c r="A2066" s="20" t="s">
        <v>95</v>
      </c>
      <c r="B2066" s="21" t="s">
        <v>20324</v>
      </c>
      <c r="C2066" s="20" t="s">
        <v>257</v>
      </c>
      <c r="D2066" s="20" t="s">
        <v>1</v>
      </c>
      <c r="E2066" s="20" t="s">
        <v>78</v>
      </c>
      <c r="F2066" s="20" t="s">
        <v>20031</v>
      </c>
      <c r="G2066" s="20" t="s">
        <v>20086</v>
      </c>
      <c r="H2066" s="20" t="s">
        <v>20031</v>
      </c>
      <c r="I2066" s="19">
        <f t="shared" si="299"/>
        <v>30</v>
      </c>
      <c r="J2066" s="20" t="s">
        <v>755</v>
      </c>
      <c r="K2066" s="20" t="s">
        <v>305</v>
      </c>
      <c r="L2066" s="95" t="str">
        <f>IF(M2066&lt;&gt;"",IF(NOT(ISNA(INDEX(cc!B:B,MATCH(M2066,cc!A:A,0)))),INDEX(cc!B:B,MATCH(M2066,cc!A:A,0)),"0"),"")</f>
        <v>Test Results (Positive)</v>
      </c>
      <c r="M2066" s="97" t="s">
        <v>19844</v>
      </c>
      <c r="N2066" s="28" t="str">
        <f t="shared" si="300"/>
        <v/>
      </c>
      <c r="O2066" s="19" t="str">
        <f t="shared" si="293"/>
        <v>TX_RET (N, TA, 12mo/HIVStatus): Alive at 12 mo. after initiating ART</v>
      </c>
      <c r="P2066" s="19" t="str">
        <f t="shared" si="294"/>
        <v>TX_RET (N, TA, 12mo/HIVStatus): Alive at 12 mo. after initiating ART</v>
      </c>
      <c r="Q2066" s="19" t="str">
        <f t="shared" si="292"/>
        <v>TX_RET (N, TA, 12mo/HIVStatus)</v>
      </c>
      <c r="R2066" s="19" t="str">
        <f t="shared" si="295"/>
        <v>TX_RET_N_TA_12mo_HIVStatus</v>
      </c>
      <c r="S2066" s="19" t="str">
        <f t="shared" si="296"/>
        <v>TX_RET_N_TA_12mo_HIVStatus_</v>
      </c>
      <c r="T2066" s="19" t="b">
        <f>NOT(ISNA(VLOOKUP(B2066,dbcodes!A:B,2,FALSE)))</f>
        <v>1</v>
      </c>
      <c r="U2066" s="19" t="str">
        <f>IF(ISNA(VLOOKUP(B2066,dbcodes!A:B,2,FALSE)),des!R1691,VLOOKUP(B2066,dbcodes!A:B,2,FALSE))</f>
        <v>TX_RET_N_TA_12mo_HIVStatus</v>
      </c>
      <c r="V2066" s="20"/>
      <c r="W2066" s="107" t="str">
        <f>IF(ISNA(VLOOKUP(C2066,descriptions!A:B,2,FALSE)),des!V1691,IF(G2066=" TARGET","Target ","")&amp;VLOOKUP(C2066,descriptions!A:B,2,FALSE))</f>
        <v>Percentage of adults and children known to be on treatment 12 months after initiation of antiretroviral therapy (Note: reporting 24 and 36 months is recommended, but optional)</v>
      </c>
      <c r="X2066" s="20" t="s">
        <v>4</v>
      </c>
      <c r="Y2066" s="20" t="s">
        <v>831</v>
      </c>
      <c r="Z2066" s="20" t="s">
        <v>836</v>
      </c>
      <c r="AA2066" s="20" t="s">
        <v>102</v>
      </c>
      <c r="AB2066" s="20" t="s">
        <v>755</v>
      </c>
      <c r="AC2066" s="19" t="str">
        <f>IF(AB2066&lt;&gt;"",IF(NOT(ISNA(INDEX(os!A:A,MATCH(AB2066,os!B:B,0)))),INDEX(os!A:A,MATCH(AB2066,os!B:B,0)),"0"),"")</f>
        <v/>
      </c>
      <c r="AD2066" s="20" t="s">
        <v>830</v>
      </c>
      <c r="AE2066" s="20"/>
      <c r="AF2066" s="20"/>
      <c r="AG2066" s="20"/>
      <c r="AH2066" s="93" t="str">
        <f>IF(NOT(ISNA(VLOOKUP(B:B,ResultsTargets!A:A,1,0))),"TRUE","")</f>
        <v/>
      </c>
      <c r="AI2066" s="19" t="str">
        <f>IF(ISNA(VLOOKUP(C2066,dim_techarea!A:B,2,FALSE)),"",VLOOKUP(C2066,dim_techarea!A:B,2,FALSE))</f>
        <v>TX_RET</v>
      </c>
      <c r="AJ2066" s="19" t="str">
        <f>IF(ISNA(VLOOKUP(AI2066,dim_techarea!B:C,2,FALSE)),"",VLOOKUP(AI2066,dim_techarea!B:C,2,FALSE))</f>
        <v>tyRMEUpIwKi</v>
      </c>
      <c r="AK2066" s="19" t="str">
        <f>IF(ISNA(VLOOKUP(TRIM(G2066),dim_targetsresults!A:B,2,FALSE)),"",VLOOKUP(TRIM(G2066),dim_targetsresults!A:C,2,FALSE))</f>
        <v>MER Results</v>
      </c>
      <c r="AL2066" s="19" t="str">
        <f>IF(ISNA(VLOOKUP(AK2066,dim_targetsresults!B:C,2,FALSE)),"",VLOOKUP(AK2066,dim_targetsresults!B:C,2,FALSE))</f>
        <v>Jh0jDM5yQ2E</v>
      </c>
      <c r="AM2066" s="19" t="str">
        <f>IF(ISNA(VLOOKUP(TRIM(D2066),dim_numeratordenominator!A:B,2,FALSE)),"",VLOOKUP(TRIM(D2066),dim_numeratordenominator!A:C,2,FALSE))</f>
        <v>Numerator</v>
      </c>
      <c r="AN2066" s="19" t="str">
        <f>IF(ISNA(VLOOKUP(AM2066,dim_numeratordenominator!B:C,2,FALSE)),"",VLOOKUP(AM2066,dim_numeratordenominator!B:C,2,FALSE))</f>
        <v>Som9NRMQqV7</v>
      </c>
      <c r="AO2066" s="19" t="str">
        <f>IF(ISNA(VLOOKUP(TRIM(E2066),dim_supporttype!A:B,2,FALSE)),"",VLOOKUP(TRIM(E2066),dim_supporttype!A:C,2,FALSE))</f>
        <v>TA</v>
      </c>
      <c r="AP2066" s="19" t="str">
        <f>IF(ISNA(VLOOKUP(AO2066,dim_supporttype!B:C,2,FALSE)),"",VLOOKUP(AO2066,dim_supporttype!B:C,2,FALSE))</f>
        <v>cRAGKdWIDn4</v>
      </c>
      <c r="AQ2066" s="19" t="str">
        <f>IF(ISNA(VLOOKUP(TRIM(F2066),dim_disaggs!A:B,2,FALSE)),"No Disagg",VLOOKUP(TRIM(F2066),dim_disaggs!A:B,2,FALSE))</f>
        <v>12mo/HIVStatus</v>
      </c>
      <c r="AR2066" s="19" t="str">
        <f>IF(ISNA(VLOOKUP(AQ2066,dim_disaggs!B:C,2,FALSE)),"",VLOOKUP(AQ2066,dim_disaggs!B:C,2,FALSE))</f>
        <v>CnZQTgTEwTu</v>
      </c>
      <c r="AS2066" s="72"/>
      <c r="AT2066" s="66"/>
      <c r="AU2066" s="72" t="s">
        <v>755</v>
      </c>
      <c r="AV2066" s="73" t="s">
        <v>755</v>
      </c>
      <c r="AW2066" s="66" t="s">
        <v>755</v>
      </c>
      <c r="AX2066" s="66" t="s">
        <v>755</v>
      </c>
      <c r="AY2066" s="20"/>
      <c r="AZ2066" s="20"/>
      <c r="BA2066" s="105" t="str">
        <f t="shared" si="297"/>
        <v>Top Level Numerator</v>
      </c>
      <c r="BB2066" s="20" t="str">
        <f t="shared" si="298"/>
        <v>PE5QVF0w4xj</v>
      </c>
      <c r="BC2066" s="20"/>
      <c r="BD2066" s="20"/>
      <c r="BE2066" s="75" t="s">
        <v>755</v>
      </c>
      <c r="BF2066" s="73" t="s">
        <v>755</v>
      </c>
      <c r="BG2066" s="55" t="s">
        <v>755</v>
      </c>
      <c r="BH2066" s="76" t="s">
        <v>755</v>
      </c>
      <c r="BI2066" s="20" t="s">
        <v>20420</v>
      </c>
      <c r="BJ2066" s="20" t="s">
        <v>20426</v>
      </c>
      <c r="BK2066" s="55" t="s">
        <v>755</v>
      </c>
      <c r="BL2066" s="71" t="s">
        <v>755</v>
      </c>
      <c r="BM2066" s="77" t="s">
        <v>755</v>
      </c>
      <c r="BN2066" s="78" t="s">
        <v>755</v>
      </c>
      <c r="BO2066" s="77" t="s">
        <v>755</v>
      </c>
      <c r="BP2066" s="78" t="s">
        <v>755</v>
      </c>
    </row>
    <row r="2067" spans="1:68" s="3" customFormat="1" ht="17" customHeight="1" x14ac:dyDescent="0.2">
      <c r="A2067" s="20" t="s">
        <v>95</v>
      </c>
      <c r="B2067" s="20" t="s">
        <v>303</v>
      </c>
      <c r="C2067" s="20" t="s">
        <v>257</v>
      </c>
      <c r="D2067" s="20" t="s">
        <v>1</v>
      </c>
      <c r="E2067" s="20" t="s">
        <v>264</v>
      </c>
      <c r="F2067" s="20"/>
      <c r="G2067" s="20" t="s">
        <v>20086</v>
      </c>
      <c r="H2067" s="20"/>
      <c r="I2067" s="19">
        <f t="shared" si="299"/>
        <v>25</v>
      </c>
      <c r="J2067" s="20" t="s">
        <v>755</v>
      </c>
      <c r="K2067" s="20" t="s">
        <v>305</v>
      </c>
      <c r="L2067" s="95" t="str">
        <f>IF(M2067&lt;&gt;"",IF(NOT(ISNA(INDEX(cc!B:B,MATCH(M2067,cc!A:A,0)))),INDEX(cc!B:B,MATCH(M2067,cc!A:A,0)),"0"),"")</f>
        <v>default</v>
      </c>
      <c r="M2067" s="97" t="s">
        <v>13</v>
      </c>
      <c r="N2067" s="28" t="str">
        <f t="shared" si="300"/>
        <v/>
      </c>
      <c r="O2067" s="19" t="str">
        <f t="shared" si="293"/>
        <v>TX_RET (N, DSD_NARRATIVE): Alive at 12 mo. after initiating ART</v>
      </c>
      <c r="P2067" s="19" t="str">
        <f t="shared" si="294"/>
        <v>TX_RET (N, DSD_NARRATIVE): Alive at 12 mo. after initiating ART</v>
      </c>
      <c r="Q2067" s="19" t="str">
        <f t="shared" si="292"/>
        <v>TX_RET (N, DSD_NARRATIVE)</v>
      </c>
      <c r="R2067" s="19" t="str">
        <f t="shared" si="295"/>
        <v>TX_RET_N_DSD_NARRATIVE</v>
      </c>
      <c r="S2067" s="19" t="str">
        <f t="shared" si="296"/>
        <v>TX_RET_N_DSD_NARRATIVE_</v>
      </c>
      <c r="T2067" s="19" t="b">
        <f>NOT(ISNA(VLOOKUP(B2067,dbcodes!A:B,2,FALSE)))</f>
        <v>1</v>
      </c>
      <c r="U2067" s="19" t="str">
        <f>IF(ISNA(VLOOKUP(B2067,dbcodes!A:B,2,FALSE)),des!R1692,VLOOKUP(B2067,dbcodes!A:B,2,FALSE))</f>
        <v>TX_RET_N_DSD_NARRATIVE</v>
      </c>
      <c r="V2067" s="20"/>
      <c r="W2067" s="107" t="str">
        <f>IF(ISNA(VLOOKUP(C2067,descriptions!A:B,2,FALSE)),des!V1692,IF(G2067=" TARGET","Target ","")&amp;VLOOKUP(C2067,descriptions!A:B,2,FALSE))</f>
        <v>Percentage of adults and children known to be on treatment 12 months after initiation of antiretroviral therapy (Note: reporting 24 and 36 months is recommended, but optional)</v>
      </c>
      <c r="X2067" s="20" t="s">
        <v>9</v>
      </c>
      <c r="Y2067" s="20" t="s">
        <v>831</v>
      </c>
      <c r="Z2067" s="20" t="s">
        <v>836</v>
      </c>
      <c r="AA2067" s="20" t="s">
        <v>102</v>
      </c>
      <c r="AB2067" s="20" t="s">
        <v>755</v>
      </c>
      <c r="AC2067" s="19" t="str">
        <f>IF(AB2067&lt;&gt;"",IF(NOT(ISNA(INDEX(os!A:A,MATCH(AB2067,os!B:B,0)))),INDEX(os!A:A,MATCH(AB2067,os!B:B,0)),"0"),"")</f>
        <v/>
      </c>
      <c r="AD2067" s="20" t="s">
        <v>830</v>
      </c>
      <c r="AE2067" s="20"/>
      <c r="AF2067" s="20"/>
      <c r="AG2067" s="20"/>
      <c r="AH2067" s="93" t="str">
        <f>IF(NOT(ISNA(VLOOKUP(B:B,ResultsTargets!A:A,1,0))),"TRUE","")</f>
        <v/>
      </c>
      <c r="AI2067" s="19" t="str">
        <f>IF(ISNA(VLOOKUP(C2067,dim_techarea!A:B,2,FALSE)),"",VLOOKUP(C2067,dim_techarea!A:B,2,FALSE))</f>
        <v>TX_RET</v>
      </c>
      <c r="AJ2067" s="19" t="str">
        <f>IF(ISNA(VLOOKUP(AI2067,dim_techarea!B:C,2,FALSE)),"",VLOOKUP(AI2067,dim_techarea!B:C,2,FALSE))</f>
        <v>tyRMEUpIwKi</v>
      </c>
      <c r="AK2067" s="19" t="str">
        <f>IF(ISNA(VLOOKUP(TRIM(G2067),dim_targetsresults!A:B,2,FALSE)),"",VLOOKUP(TRIM(G2067),dim_targetsresults!A:C,2,FALSE))</f>
        <v>MER Results</v>
      </c>
      <c r="AL2067" s="19" t="str">
        <f>IF(ISNA(VLOOKUP(AK2067,dim_targetsresults!B:C,2,FALSE)),"",VLOOKUP(AK2067,dim_targetsresults!B:C,2,FALSE))</f>
        <v>Jh0jDM5yQ2E</v>
      </c>
      <c r="AM2067" s="19" t="str">
        <f>IF(ISNA(VLOOKUP(TRIM(D2067),dim_numeratordenominator!A:B,2,FALSE)),"",VLOOKUP(TRIM(D2067),dim_numeratordenominator!A:C,2,FALSE))</f>
        <v>Numerator</v>
      </c>
      <c r="AN2067" s="19" t="str">
        <f>IF(ISNA(VLOOKUP(AM2067,dim_numeratordenominator!B:C,2,FALSE)),"",VLOOKUP(AM2067,dim_numeratordenominator!B:C,2,FALSE))</f>
        <v>Som9NRMQqV7</v>
      </c>
      <c r="AO2067" s="19" t="str">
        <f>IF(ISNA(VLOOKUP(TRIM(E2067),dim_supporttype!A:B,2,FALSE)),"",VLOOKUP(TRIM(E2067),dim_supporttype!A:C,2,FALSE))</f>
        <v>DSD Narratives</v>
      </c>
      <c r="AP2067" s="19" t="str">
        <f>IF(ISNA(VLOOKUP(AO2067,dim_supporttype!B:C,2,FALSE)),"",VLOOKUP(AO2067,dim_supporttype!B:C,2,FALSE))</f>
        <v>ySGf8v2q9Rm</v>
      </c>
      <c r="AQ2067" s="19" t="str">
        <f>IF(ISNA(VLOOKUP(TRIM(F2067),dim_disaggs!A:B,2,FALSE)),"No Disagg",VLOOKUP(TRIM(F2067),dim_disaggs!A:B,2,FALSE))</f>
        <v>No Disagg</v>
      </c>
      <c r="AR2067" s="19" t="str">
        <f>IF(ISNA(VLOOKUP(AQ2067,dim_disaggs!B:C,2,FALSE)),"",VLOOKUP(AQ2067,dim_disaggs!B:C,2,FALSE))</f>
        <v>werJlVT6sf3</v>
      </c>
      <c r="AS2067" s="72"/>
      <c r="AT2067" s="66"/>
      <c r="AU2067" s="72" t="s">
        <v>755</v>
      </c>
      <c r="AV2067" s="73" t="s">
        <v>755</v>
      </c>
      <c r="AW2067" s="66" t="s">
        <v>755</v>
      </c>
      <c r="AX2067" s="66" t="s">
        <v>755</v>
      </c>
      <c r="AY2067" s="20"/>
      <c r="AZ2067" s="20"/>
      <c r="BA2067" s="105" t="str">
        <f t="shared" si="297"/>
        <v/>
      </c>
      <c r="BB2067" s="20" t="str">
        <f t="shared" si="298"/>
        <v/>
      </c>
      <c r="BC2067" s="20"/>
      <c r="BD2067" s="20"/>
      <c r="BE2067" s="75" t="s">
        <v>755</v>
      </c>
      <c r="BF2067" s="73" t="s">
        <v>755</v>
      </c>
      <c r="BG2067" s="55" t="s">
        <v>755</v>
      </c>
      <c r="BH2067" s="76" t="s">
        <v>755</v>
      </c>
      <c r="BI2067" s="20" t="s">
        <v>755</v>
      </c>
      <c r="BJ2067" s="20" t="s">
        <v>755</v>
      </c>
      <c r="BK2067" s="55" t="s">
        <v>755</v>
      </c>
      <c r="BL2067" s="71" t="s">
        <v>755</v>
      </c>
      <c r="BM2067" s="77" t="s">
        <v>755</v>
      </c>
      <c r="BN2067" s="78" t="s">
        <v>755</v>
      </c>
      <c r="BO2067" s="77" t="s">
        <v>755</v>
      </c>
      <c r="BP2067" s="78" t="s">
        <v>755</v>
      </c>
    </row>
    <row r="2068" spans="1:68" s="3" customFormat="1" ht="18" customHeight="1" x14ac:dyDescent="0.2">
      <c r="A2068" s="20" t="s">
        <v>95</v>
      </c>
      <c r="B2068" s="20" t="s">
        <v>304</v>
      </c>
      <c r="C2068" s="20" t="s">
        <v>257</v>
      </c>
      <c r="D2068" s="20" t="s">
        <v>1</v>
      </c>
      <c r="E2068" s="20" t="s">
        <v>265</v>
      </c>
      <c r="F2068" s="20"/>
      <c r="G2068" s="20" t="s">
        <v>20086</v>
      </c>
      <c r="H2068" s="20"/>
      <c r="I2068" s="19">
        <f t="shared" si="299"/>
        <v>24</v>
      </c>
      <c r="J2068" s="20" t="s">
        <v>755</v>
      </c>
      <c r="K2068" s="20" t="s">
        <v>305</v>
      </c>
      <c r="L2068" s="95" t="str">
        <f>IF(M2068&lt;&gt;"",IF(NOT(ISNA(INDEX(cc!B:B,MATCH(M2068,cc!A:A,0)))),INDEX(cc!B:B,MATCH(M2068,cc!A:A,0)),"0"),"")</f>
        <v>default</v>
      </c>
      <c r="M2068" s="97" t="s">
        <v>13</v>
      </c>
      <c r="N2068" s="28" t="str">
        <f t="shared" si="300"/>
        <v/>
      </c>
      <c r="O2068" s="19" t="str">
        <f t="shared" si="293"/>
        <v>TX_RET (N, TA_NARRATIVE): Alive at 12 mo. after initiating ART</v>
      </c>
      <c r="P2068" s="19" t="str">
        <f t="shared" si="294"/>
        <v>TX_RET (N, TA_NARRATIVE): Alive at 12 mo. after initiating ART</v>
      </c>
      <c r="Q2068" s="19" t="str">
        <f t="shared" si="292"/>
        <v>TX_RET (N, TA_NARRATIVE)</v>
      </c>
      <c r="R2068" s="19" t="str">
        <f t="shared" si="295"/>
        <v>TX_RET_N_TA_NARRATIVE</v>
      </c>
      <c r="S2068" s="19" t="str">
        <f t="shared" si="296"/>
        <v>TX_RET_N_TA_NARRATIVE_</v>
      </c>
      <c r="T2068" s="19" t="b">
        <f>NOT(ISNA(VLOOKUP(B2068,dbcodes!A:B,2,FALSE)))</f>
        <v>1</v>
      </c>
      <c r="U2068" s="19" t="str">
        <f>IF(ISNA(VLOOKUP(B2068,dbcodes!A:B,2,FALSE)),des!R1693,VLOOKUP(B2068,dbcodes!A:B,2,FALSE))</f>
        <v>TX_RET_N_TA_NARRATIVE</v>
      </c>
      <c r="V2068" s="20"/>
      <c r="W2068" s="107" t="str">
        <f>IF(ISNA(VLOOKUP(C2068,descriptions!A:B,2,FALSE)),des!V1693,IF(G2068=" TARGET","Target ","")&amp;VLOOKUP(C2068,descriptions!A:B,2,FALSE))</f>
        <v>Percentage of adults and children known to be on treatment 12 months after initiation of antiretroviral therapy (Note: reporting 24 and 36 months is recommended, but optional)</v>
      </c>
      <c r="X2068" s="20" t="s">
        <v>9</v>
      </c>
      <c r="Y2068" s="20" t="s">
        <v>831</v>
      </c>
      <c r="Z2068" s="20" t="s">
        <v>836</v>
      </c>
      <c r="AA2068" s="20" t="s">
        <v>102</v>
      </c>
      <c r="AB2068" s="20" t="s">
        <v>755</v>
      </c>
      <c r="AC2068" s="19" t="str">
        <f>IF(AB2068&lt;&gt;"",IF(NOT(ISNA(INDEX(os!A:A,MATCH(AB2068,os!B:B,0)))),INDEX(os!A:A,MATCH(AB2068,os!B:B,0)),"0"),"")</f>
        <v/>
      </c>
      <c r="AD2068" s="20" t="s">
        <v>830</v>
      </c>
      <c r="AE2068" s="20"/>
      <c r="AF2068" s="20"/>
      <c r="AG2068" s="20"/>
      <c r="AH2068" s="93" t="str">
        <f>IF(NOT(ISNA(VLOOKUP(B:B,ResultsTargets!A:A,1,0))),"TRUE","")</f>
        <v/>
      </c>
      <c r="AI2068" s="19" t="str">
        <f>IF(ISNA(VLOOKUP(C2068,dim_techarea!A:B,2,FALSE)),"",VLOOKUP(C2068,dim_techarea!A:B,2,FALSE))</f>
        <v>TX_RET</v>
      </c>
      <c r="AJ2068" s="19" t="str">
        <f>IF(ISNA(VLOOKUP(AI2068,dim_techarea!B:C,2,FALSE)),"",VLOOKUP(AI2068,dim_techarea!B:C,2,FALSE))</f>
        <v>tyRMEUpIwKi</v>
      </c>
      <c r="AK2068" s="19" t="str">
        <f>IF(ISNA(VLOOKUP(TRIM(G2068),dim_targetsresults!A:B,2,FALSE)),"",VLOOKUP(TRIM(G2068),dim_targetsresults!A:C,2,FALSE))</f>
        <v>MER Results</v>
      </c>
      <c r="AL2068" s="19" t="str">
        <f>IF(ISNA(VLOOKUP(AK2068,dim_targetsresults!B:C,2,FALSE)),"",VLOOKUP(AK2068,dim_targetsresults!B:C,2,FALSE))</f>
        <v>Jh0jDM5yQ2E</v>
      </c>
      <c r="AM2068" s="19" t="str">
        <f>IF(ISNA(VLOOKUP(TRIM(D2068),dim_numeratordenominator!A:B,2,FALSE)),"",VLOOKUP(TRIM(D2068),dim_numeratordenominator!A:C,2,FALSE))</f>
        <v>Numerator</v>
      </c>
      <c r="AN2068" s="19" t="str">
        <f>IF(ISNA(VLOOKUP(AM2068,dim_numeratordenominator!B:C,2,FALSE)),"",VLOOKUP(AM2068,dim_numeratordenominator!B:C,2,FALSE))</f>
        <v>Som9NRMQqV7</v>
      </c>
      <c r="AO2068" s="19" t="str">
        <f>IF(ISNA(VLOOKUP(TRIM(E2068),dim_supporttype!A:B,2,FALSE)),"",VLOOKUP(TRIM(E2068),dim_supporttype!A:C,2,FALSE))</f>
        <v>TA Narratives</v>
      </c>
      <c r="AP2068" s="19" t="str">
        <f>IF(ISNA(VLOOKUP(AO2068,dim_supporttype!B:C,2,FALSE)),"",VLOOKUP(AO2068,dim_supporttype!B:C,2,FALSE))</f>
        <v>aBZapfNWlIU</v>
      </c>
      <c r="AQ2068" s="19" t="str">
        <f>IF(ISNA(VLOOKUP(TRIM(F2068),dim_disaggs!A:B,2,FALSE)),"No Disagg",VLOOKUP(TRIM(F2068),dim_disaggs!A:B,2,FALSE))</f>
        <v>No Disagg</v>
      </c>
      <c r="AR2068" s="19" t="str">
        <f>IF(ISNA(VLOOKUP(AQ2068,dim_disaggs!B:C,2,FALSE)),"",VLOOKUP(AQ2068,dim_disaggs!B:C,2,FALSE))</f>
        <v>werJlVT6sf3</v>
      </c>
      <c r="AS2068" s="72"/>
      <c r="AT2068" s="66"/>
      <c r="AU2068" s="72" t="s">
        <v>755</v>
      </c>
      <c r="AV2068" s="73" t="s">
        <v>755</v>
      </c>
      <c r="AW2068" s="66" t="s">
        <v>755</v>
      </c>
      <c r="AX2068" s="66" t="s">
        <v>755</v>
      </c>
      <c r="AY2068" s="20"/>
      <c r="AZ2068" s="20"/>
      <c r="BA2068" s="105" t="str">
        <f t="shared" si="297"/>
        <v/>
      </c>
      <c r="BB2068" s="20" t="str">
        <f t="shared" si="298"/>
        <v/>
      </c>
      <c r="BC2068" s="20"/>
      <c r="BD2068" s="20"/>
      <c r="BE2068" s="75" t="s">
        <v>755</v>
      </c>
      <c r="BF2068" s="73" t="s">
        <v>755</v>
      </c>
      <c r="BG2068" s="55" t="s">
        <v>755</v>
      </c>
      <c r="BH2068" s="76" t="s">
        <v>755</v>
      </c>
      <c r="BI2068" s="20" t="s">
        <v>755</v>
      </c>
      <c r="BJ2068" s="20" t="s">
        <v>755</v>
      </c>
      <c r="BK2068" s="55" t="s">
        <v>755</v>
      </c>
      <c r="BL2068" s="71" t="s">
        <v>755</v>
      </c>
      <c r="BM2068" s="77" t="s">
        <v>755</v>
      </c>
      <c r="BN2068" s="78" t="s">
        <v>755</v>
      </c>
      <c r="BO2068" s="77" t="s">
        <v>755</v>
      </c>
      <c r="BP2068" s="78" t="s">
        <v>755</v>
      </c>
    </row>
    <row r="2069" spans="1:68" s="3" customFormat="1" ht="18" customHeight="1" x14ac:dyDescent="0.2">
      <c r="A2069" s="22" t="s">
        <v>20489</v>
      </c>
      <c r="B2069" s="25" t="s">
        <v>20484</v>
      </c>
      <c r="C2069" s="22" t="s">
        <v>257</v>
      </c>
      <c r="D2069" s="20" t="s">
        <v>1</v>
      </c>
      <c r="E2069" s="22" t="s">
        <v>20430</v>
      </c>
      <c r="F2069" s="20" t="s">
        <v>4156</v>
      </c>
      <c r="G2069" s="22" t="s">
        <v>20086</v>
      </c>
      <c r="H2069" s="20" t="s">
        <v>18672</v>
      </c>
      <c r="I2069" s="19">
        <f t="shared" si="299"/>
        <v>28</v>
      </c>
      <c r="J2069" s="20" t="s">
        <v>755</v>
      </c>
      <c r="K2069" s="22" t="s">
        <v>305</v>
      </c>
      <c r="L2069" s="95" t="str">
        <f>IF(M2069&lt;&gt;"",IF(NOT(ISNA(INDEX(cc!B:B,MATCH(M2069,cc!A:A,0)))),INDEX(cc!B:B,MATCH(M2069,cc!A:A,0)),"0"),"")</f>
        <v>Age (&lt;15,15+-uk, 2) and Sex w/ Unknown</v>
      </c>
      <c r="M2069" s="97" t="s">
        <v>552</v>
      </c>
      <c r="N2069" s="28" t="str">
        <f t="shared" si="300"/>
        <v/>
      </c>
      <c r="O2069" s="19" t="str">
        <f t="shared" si="293"/>
        <v>TX_RET (N, MOH, Age Aggregated/Sex): Alive at 12 mo. after initiating ART</v>
      </c>
      <c r="P2069" s="19" t="str">
        <f t="shared" si="294"/>
        <v>TX_RET (N, MOH, Age Aggregated/Sex): Alive at 12 mo. after initiating ART</v>
      </c>
      <c r="Q2069" s="19" t="str">
        <f t="shared" si="292"/>
        <v>TX_RET (N, MOH, Age Agg/Sex)</v>
      </c>
      <c r="R2069" s="19" t="str">
        <f t="shared" si="295"/>
        <v>TX_RET_N_MOH_Age_Agg_Sex</v>
      </c>
      <c r="S2069" s="19" t="str">
        <f t="shared" si="296"/>
        <v>TX_RET_N_MOH_Age_Agg_Sex_</v>
      </c>
      <c r="T2069" s="19" t="b">
        <f>NOT(ISNA(VLOOKUP(B2069,dbcodes!A:B,2,FALSE)))</f>
        <v>1</v>
      </c>
      <c r="U2069" s="19" t="str">
        <f>IF(ISNA(VLOOKUP(B2069,dbcodes!A:B,2,FALSE)),des!R1998,VLOOKUP(B2069,dbcodes!A:B,2,FALSE))</f>
        <v>TX_RET_N_MOH_Age_Agg_Sex</v>
      </c>
      <c r="V2069" s="20"/>
      <c r="W2069" s="107" t="str">
        <f>IF(ISNA(VLOOKUP(C2069,descriptions!A:B,2,FALSE)),des!V1998,IF(G2069=" TARGET","Target ","")&amp;VLOOKUP(C2069,descriptions!A:B,2,FALSE))</f>
        <v>Percentage of adults and children known to be on treatment 12 months after initiation of antiretroviral therapy (Note: reporting 24 and 36 months is recommended, but optional)</v>
      </c>
      <c r="X2069" s="20" t="s">
        <v>4</v>
      </c>
      <c r="Y2069" s="20" t="s">
        <v>831</v>
      </c>
      <c r="Z2069" s="20" t="s">
        <v>836</v>
      </c>
      <c r="AA2069" s="20" t="s">
        <v>102</v>
      </c>
      <c r="AB2069" s="20" t="s">
        <v>755</v>
      </c>
      <c r="AC2069" s="19" t="str">
        <f>IF(AB2069&lt;&gt;"",IF(NOT(ISNA(INDEX(os!A:A,MATCH(AB2069,os!B:B,0)))),INDEX(os!A:A,MATCH(AB2069,os!B:B,0)),"0"),"")</f>
        <v/>
      </c>
      <c r="AD2069" s="20" t="s">
        <v>830</v>
      </c>
      <c r="AE2069" s="20"/>
      <c r="AF2069" s="20"/>
      <c r="AG2069" s="20"/>
      <c r="AH2069" s="93" t="str">
        <f>IF(NOT(ISNA(VLOOKUP(B:B,ResultsTargets!A:A,1,0))),"TRUE","")</f>
        <v/>
      </c>
      <c r="AI2069" s="19" t="str">
        <f>IF(ISNA(VLOOKUP(C2069,dim_techarea!A:B,2,FALSE)),"",VLOOKUP(C2069,dim_techarea!A:B,2,FALSE))</f>
        <v>TX_RET</v>
      </c>
      <c r="AJ2069" s="19" t="str">
        <f>IF(ISNA(VLOOKUP(AI2069,dim_techarea!B:C,2,FALSE)),"",VLOOKUP(AI2069,dim_techarea!B:C,2,FALSE))</f>
        <v>tyRMEUpIwKi</v>
      </c>
      <c r="AK2069" s="19" t="str">
        <f>IF(ISNA(VLOOKUP(TRIM(G2069),dim_targetsresults!A:B,2,FALSE)),"",VLOOKUP(TRIM(G2069),dim_targetsresults!A:C,2,FALSE))</f>
        <v>MER Results</v>
      </c>
      <c r="AL2069" s="19" t="str">
        <f>IF(ISNA(VLOOKUP(AK2069,dim_targetsresults!B:C,2,FALSE)),"",VLOOKUP(AK2069,dim_targetsresults!B:C,2,FALSE))</f>
        <v>Jh0jDM5yQ2E</v>
      </c>
      <c r="AM2069" s="19" t="str">
        <f>IF(ISNA(VLOOKUP(TRIM(D2069),dim_numeratordenominator!A:B,2,FALSE)),"",VLOOKUP(TRIM(D2069),dim_numeratordenominator!A:C,2,FALSE))</f>
        <v>Numerator</v>
      </c>
      <c r="AN2069" s="19" t="str">
        <f>IF(ISNA(VLOOKUP(AM2069,dim_numeratordenominator!B:C,2,FALSE)),"",VLOOKUP(AM2069,dim_numeratordenominator!B:C,2,FALSE))</f>
        <v>Som9NRMQqV7</v>
      </c>
      <c r="AO2069" s="19" t="str">
        <f>IF(ISNA(VLOOKUP(TRIM(E2069),dim_supporttype!A:B,2,FALSE)),"",VLOOKUP(TRIM(E2069),dim_supporttype!A:C,2,FALSE))</f>
        <v>MOH</v>
      </c>
      <c r="AP2069" s="19" t="str">
        <f>IF(ISNA(VLOOKUP(AO2069,dim_supporttype!B:C,2,FALSE)),"",VLOOKUP(AO2069,dim_supporttype!B:C,2,FALSE))</f>
        <v>sUhaJVAUfcA</v>
      </c>
      <c r="AQ2069" s="19" t="str">
        <f>IF(ISNA(VLOOKUP(TRIM(F2069),dim_disaggs!A:B,2,FALSE)),"No Disagg",VLOOKUP(TRIM(F2069),dim_disaggs!A:B,2,FALSE))</f>
        <v>Age Aggregated/Sex</v>
      </c>
      <c r="AR2069" s="19" t="str">
        <f>IF(ISNA(VLOOKUP(AQ2069,dim_disaggs!B:C,2,FALSE)),"",VLOOKUP(AQ2069,dim_disaggs!B:C,2,FALSE))</f>
        <v>KMhxXDjVseT</v>
      </c>
      <c r="AS2069" s="72"/>
      <c r="AT2069" s="66"/>
      <c r="AU2069" s="72" t="s">
        <v>755</v>
      </c>
      <c r="AV2069" s="73" t="s">
        <v>755</v>
      </c>
      <c r="AW2069" s="66" t="s">
        <v>755</v>
      </c>
      <c r="AX2069" s="66" t="s">
        <v>755</v>
      </c>
      <c r="AY2069" s="20"/>
      <c r="AZ2069" s="20"/>
      <c r="BA2069" s="105" t="str">
        <f t="shared" si="297"/>
        <v/>
      </c>
      <c r="BB2069" s="20" t="str">
        <f t="shared" si="298"/>
        <v/>
      </c>
      <c r="BC2069" s="20"/>
      <c r="BD2069" s="20"/>
      <c r="BE2069" s="75" t="s">
        <v>755</v>
      </c>
      <c r="BF2069" s="73" t="s">
        <v>755</v>
      </c>
      <c r="BG2069" s="55" t="s">
        <v>755</v>
      </c>
      <c r="BH2069" s="76" t="s">
        <v>755</v>
      </c>
      <c r="BI2069" s="20" t="s">
        <v>755</v>
      </c>
      <c r="BJ2069" s="20" t="s">
        <v>755</v>
      </c>
      <c r="BK2069" s="55" t="s">
        <v>755</v>
      </c>
      <c r="BL2069" s="71" t="s">
        <v>755</v>
      </c>
      <c r="BM2069" s="77" t="s">
        <v>755</v>
      </c>
      <c r="BN2069" s="78" t="s">
        <v>755</v>
      </c>
      <c r="BO2069" s="77" t="s">
        <v>755</v>
      </c>
      <c r="BP2069" s="78" t="s">
        <v>755</v>
      </c>
    </row>
    <row r="2070" spans="1:68" s="16" customFormat="1" ht="17" customHeight="1" x14ac:dyDescent="0.2">
      <c r="A2070" s="20" t="s">
        <v>95</v>
      </c>
      <c r="B2070" s="20" t="s">
        <v>1945</v>
      </c>
      <c r="C2070" s="20" t="s">
        <v>257</v>
      </c>
      <c r="D2070" s="20" t="s">
        <v>164</v>
      </c>
      <c r="E2070" s="20" t="s">
        <v>77</v>
      </c>
      <c r="F2070" s="20" t="s">
        <v>542</v>
      </c>
      <c r="G2070" s="20" t="s">
        <v>2442</v>
      </c>
      <c r="H2070" s="20"/>
      <c r="I2070" s="19">
        <f t="shared" si="299"/>
        <v>22</v>
      </c>
      <c r="J2070" s="20" t="s">
        <v>755</v>
      </c>
      <c r="K2070" s="20" t="s">
        <v>305</v>
      </c>
      <c r="L2070" s="95" t="str">
        <f>IF(M2070&lt;&gt;"",IF(NOT(ISNA(INDEX(cc!B:B,MATCH(M2070,cc!A:A,0)))),INDEX(cc!B:B,MATCH(M2070,cc!A:A,0)),"0"),"")</f>
        <v>default</v>
      </c>
      <c r="M2070" s="97" t="s">
        <v>13</v>
      </c>
      <c r="N2070" s="28" t="str">
        <f t="shared" si="300"/>
        <v xml:space="preserve"> TARGET</v>
      </c>
      <c r="O2070" s="19" t="str">
        <f t="shared" si="293"/>
        <v>TX_RET (D, DSD, 12mo) TARGET: Alive at 12 mo. after initiating ART</v>
      </c>
      <c r="P2070" s="19" t="str">
        <f t="shared" si="294"/>
        <v>TX_RET (D, DSD, 12mo) TARGET: Alive at 12 mo. after initiating ART</v>
      </c>
      <c r="Q2070" s="19" t="str">
        <f t="shared" si="292"/>
        <v>TX_RET (D, DSD) TARGET</v>
      </c>
      <c r="R2070" s="19" t="str">
        <f t="shared" si="295"/>
        <v>TX_RET_D_DSD_TARGET</v>
      </c>
      <c r="S2070" s="19" t="str">
        <f t="shared" si="296"/>
        <v>TX_RET_D_DSD_TARGET</v>
      </c>
      <c r="T2070" s="19" t="b">
        <f>NOT(ISNA(VLOOKUP(B2070,dbcodes!A:B,2,FALSE)))</f>
        <v>1</v>
      </c>
      <c r="U2070" s="19" t="str">
        <f>IF(ISNA(VLOOKUP(B2070,dbcodes!A:B,2,FALSE)),des!R1694,VLOOKUP(B2070,dbcodes!A:B,2,FALSE))</f>
        <v>TX_RET_D_DSD_TARGET</v>
      </c>
      <c r="V2070" s="20"/>
      <c r="W2070" s="107" t="str">
        <f>IF(ISNA(VLOOKUP(C2070,descriptions!A:B,2,FALSE)),des!V1694,IF(G2070=" TARGET","Target ","")&amp;VLOOKUP(C2070,descriptions!A:B,2,FALSE))</f>
        <v>Target Percentage of adults and children known to be on treatment 12 months after initiation of antiretroviral therapy (Note: reporting 24 and 36 months is recommended, but optional)</v>
      </c>
      <c r="X2070" s="20" t="s">
        <v>4</v>
      </c>
      <c r="Y2070" s="20" t="s">
        <v>831</v>
      </c>
      <c r="Z2070" s="20" t="s">
        <v>836</v>
      </c>
      <c r="AA2070" s="20" t="s">
        <v>102</v>
      </c>
      <c r="AB2070" s="20" t="s">
        <v>755</v>
      </c>
      <c r="AC2070" s="19" t="str">
        <f>IF(AB2070&lt;&gt;"",IF(NOT(ISNA(INDEX(os!A:A,MATCH(AB2070,os!B:B,0)))),INDEX(os!A:A,MATCH(AB2070,os!B:B,0)),"0"),"")</f>
        <v/>
      </c>
      <c r="AD2070" s="20" t="s">
        <v>830</v>
      </c>
      <c r="AE2070" s="20"/>
      <c r="AF2070" s="20"/>
      <c r="AG2070" s="20"/>
      <c r="AH2070" s="93" t="str">
        <f>IF(NOT(ISNA(VLOOKUP(B:B,ResultsTargets!A:A,1,0))),"TRUE","")</f>
        <v/>
      </c>
      <c r="AI2070" s="19" t="str">
        <f>IF(ISNA(VLOOKUP(C2070,dim_techarea!A:B,2,FALSE)),"",VLOOKUP(C2070,dim_techarea!A:B,2,FALSE))</f>
        <v>TX_RET</v>
      </c>
      <c r="AJ2070" s="19" t="str">
        <f>IF(ISNA(VLOOKUP(AI2070,dim_techarea!B:C,2,FALSE)),"",VLOOKUP(AI2070,dim_techarea!B:C,2,FALSE))</f>
        <v>tyRMEUpIwKi</v>
      </c>
      <c r="AK2070" s="19" t="str">
        <f>IF(ISNA(VLOOKUP(TRIM(G2070),dim_targetsresults!A:B,2,FALSE)),"",VLOOKUP(TRIM(G2070),dim_targetsresults!A:C,2,FALSE))</f>
        <v>MER Targets</v>
      </c>
      <c r="AL2070" s="19" t="str">
        <f>IF(ISNA(VLOOKUP(AK2070,dim_targetsresults!B:C,2,FALSE)),"",VLOOKUP(AK2070,dim_targetsresults!B:C,2,FALSE))</f>
        <v>W8imnja2Owd</v>
      </c>
      <c r="AM2070" s="19" t="str">
        <f>IF(ISNA(VLOOKUP(TRIM(D2070),dim_numeratordenominator!A:B,2,FALSE)),"",VLOOKUP(TRIM(D2070),dim_numeratordenominator!A:C,2,FALSE))</f>
        <v>Denominator</v>
      </c>
      <c r="AN2070" s="19" t="str">
        <f>IF(ISNA(VLOOKUP(AM2070,dim_numeratordenominator!B:C,2,FALSE)),"",VLOOKUP(AM2070,dim_numeratordenominator!B:C,2,FALSE))</f>
        <v>QpNj0nSuEhD</v>
      </c>
      <c r="AO2070" s="19" t="str">
        <f>IF(ISNA(VLOOKUP(TRIM(E2070),dim_supporttype!A:B,2,FALSE)),"",VLOOKUP(TRIM(E2070),dim_supporttype!A:C,2,FALSE))</f>
        <v>DSD</v>
      </c>
      <c r="AP2070" s="19" t="str">
        <f>IF(ISNA(VLOOKUP(AO2070,dim_supporttype!B:C,2,FALSE)),"",VLOOKUP(AO2070,dim_supporttype!B:C,2,FALSE))</f>
        <v>iM13vdNLWKb</v>
      </c>
      <c r="AQ2070" s="19" t="str">
        <f>IF(ISNA(VLOOKUP(TRIM(F2070),dim_disaggs!A:B,2,FALSE)),"No Disagg",VLOOKUP(TRIM(F2070),dim_disaggs!A:B,2,FALSE))</f>
        <v>12mo</v>
      </c>
      <c r="AR2070" s="19" t="str">
        <f>IF(ISNA(VLOOKUP(AQ2070,dim_disaggs!B:C,2,FALSE)),"",VLOOKUP(AQ2070,dim_disaggs!B:C,2,FALSE))</f>
        <v>LaZg8fAsO7K</v>
      </c>
      <c r="AS2070" s="72"/>
      <c r="AT2070" s="66"/>
      <c r="AU2070" s="72" t="s">
        <v>755</v>
      </c>
      <c r="AV2070" s="73" t="s">
        <v>755</v>
      </c>
      <c r="AW2070" s="66" t="s">
        <v>755</v>
      </c>
      <c r="AX2070" s="66" t="s">
        <v>755</v>
      </c>
      <c r="AY2070" s="20"/>
      <c r="AZ2070" s="20"/>
      <c r="BA2070" s="105" t="str">
        <f t="shared" si="297"/>
        <v>Top Level Denominator</v>
      </c>
      <c r="BB2070" s="20" t="str">
        <f t="shared" si="298"/>
        <v>Azqe383ljKu</v>
      </c>
      <c r="BC2070" s="20" t="s">
        <v>25708</v>
      </c>
      <c r="BD2070" s="20" t="s">
        <v>25709</v>
      </c>
      <c r="BE2070" s="75" t="s">
        <v>21242</v>
      </c>
      <c r="BF2070" s="73" t="s">
        <v>21243</v>
      </c>
      <c r="BG2070" s="55" t="s">
        <v>20425</v>
      </c>
      <c r="BH2070" s="76" t="s">
        <v>20423</v>
      </c>
      <c r="BI2070" s="20" t="s">
        <v>755</v>
      </c>
      <c r="BJ2070" s="20" t="s">
        <v>755</v>
      </c>
      <c r="BK2070" s="55" t="s">
        <v>755</v>
      </c>
      <c r="BL2070" s="71" t="s">
        <v>755</v>
      </c>
      <c r="BM2070" s="77" t="s">
        <v>755</v>
      </c>
      <c r="BN2070" s="78" t="s">
        <v>755</v>
      </c>
      <c r="BO2070" s="77" t="s">
        <v>755</v>
      </c>
      <c r="BP2070" s="78" t="s">
        <v>755</v>
      </c>
    </row>
    <row r="2071" spans="1:68" s="16" customFormat="1" ht="17" customHeight="1" x14ac:dyDescent="0.2">
      <c r="A2071" s="20" t="s">
        <v>95</v>
      </c>
      <c r="B2071" s="20" t="s">
        <v>1952</v>
      </c>
      <c r="C2071" s="20" t="s">
        <v>257</v>
      </c>
      <c r="D2071" s="20" t="s">
        <v>164</v>
      </c>
      <c r="E2071" s="20" t="s">
        <v>78</v>
      </c>
      <c r="F2071" s="20" t="s">
        <v>542</v>
      </c>
      <c r="G2071" s="20" t="s">
        <v>2442</v>
      </c>
      <c r="H2071" s="20"/>
      <c r="I2071" s="19">
        <f t="shared" si="299"/>
        <v>21</v>
      </c>
      <c r="J2071" s="20" t="s">
        <v>755</v>
      </c>
      <c r="K2071" s="20" t="s">
        <v>305</v>
      </c>
      <c r="L2071" s="95" t="str">
        <f>IF(M2071&lt;&gt;"",IF(NOT(ISNA(INDEX(cc!B:B,MATCH(M2071,cc!A:A,0)))),INDEX(cc!B:B,MATCH(M2071,cc!A:A,0)),"0"),"")</f>
        <v>default</v>
      </c>
      <c r="M2071" s="97" t="s">
        <v>13</v>
      </c>
      <c r="N2071" s="28" t="str">
        <f t="shared" si="300"/>
        <v xml:space="preserve"> TARGET</v>
      </c>
      <c r="O2071" s="19" t="str">
        <f t="shared" si="293"/>
        <v>TX_RET (D, TA, 12mo) TARGET: Alive at 12 mo. after initiating ART</v>
      </c>
      <c r="P2071" s="19" t="str">
        <f t="shared" si="294"/>
        <v>TX_RET (D, TA, 12mo) TARGET: Alive at 12 mo. after initiating ART</v>
      </c>
      <c r="Q2071" s="19" t="str">
        <f t="shared" si="292"/>
        <v>TX_RET (D, TA) TARGET</v>
      </c>
      <c r="R2071" s="19" t="str">
        <f t="shared" si="295"/>
        <v>TX_RET_D_TA_TARGET</v>
      </c>
      <c r="S2071" s="19" t="str">
        <f t="shared" si="296"/>
        <v>TX_RET_D_TA_TARGET</v>
      </c>
      <c r="T2071" s="19" t="b">
        <f>NOT(ISNA(VLOOKUP(B2071,dbcodes!A:B,2,FALSE)))</f>
        <v>1</v>
      </c>
      <c r="U2071" s="19" t="str">
        <f>IF(ISNA(VLOOKUP(B2071,dbcodes!A:B,2,FALSE)),des!R1695,VLOOKUP(B2071,dbcodes!A:B,2,FALSE))</f>
        <v>TX_RET_D_TA_TARGET</v>
      </c>
      <c r="V2071" s="20"/>
      <c r="W2071" s="107" t="str">
        <f>IF(ISNA(VLOOKUP(C2071,descriptions!A:B,2,FALSE)),des!V1695,IF(G2071=" TARGET","Target ","")&amp;VLOOKUP(C2071,descriptions!A:B,2,FALSE))</f>
        <v>Target Percentage of adults and children known to be on treatment 12 months after initiation of antiretroviral therapy (Note: reporting 24 and 36 months is recommended, but optional)</v>
      </c>
      <c r="X2071" s="20" t="s">
        <v>4</v>
      </c>
      <c r="Y2071" s="20" t="s">
        <v>831</v>
      </c>
      <c r="Z2071" s="20" t="s">
        <v>836</v>
      </c>
      <c r="AA2071" s="20" t="s">
        <v>102</v>
      </c>
      <c r="AB2071" s="20" t="s">
        <v>755</v>
      </c>
      <c r="AC2071" s="19" t="str">
        <f>IF(AB2071&lt;&gt;"",IF(NOT(ISNA(INDEX(os!A:A,MATCH(AB2071,os!B:B,0)))),INDEX(os!A:A,MATCH(AB2071,os!B:B,0)),"0"),"")</f>
        <v/>
      </c>
      <c r="AD2071" s="20" t="s">
        <v>830</v>
      </c>
      <c r="AE2071" s="20"/>
      <c r="AF2071" s="20"/>
      <c r="AG2071" s="20"/>
      <c r="AH2071" s="93" t="str">
        <f>IF(NOT(ISNA(VLOOKUP(B:B,ResultsTargets!A:A,1,0))),"TRUE","")</f>
        <v/>
      </c>
      <c r="AI2071" s="19" t="str">
        <f>IF(ISNA(VLOOKUP(C2071,dim_techarea!A:B,2,FALSE)),"",VLOOKUP(C2071,dim_techarea!A:B,2,FALSE))</f>
        <v>TX_RET</v>
      </c>
      <c r="AJ2071" s="19" t="str">
        <f>IF(ISNA(VLOOKUP(AI2071,dim_techarea!B:C,2,FALSE)),"",VLOOKUP(AI2071,dim_techarea!B:C,2,FALSE))</f>
        <v>tyRMEUpIwKi</v>
      </c>
      <c r="AK2071" s="19" t="str">
        <f>IF(ISNA(VLOOKUP(TRIM(G2071),dim_targetsresults!A:B,2,FALSE)),"",VLOOKUP(TRIM(G2071),dim_targetsresults!A:C,2,FALSE))</f>
        <v>MER Targets</v>
      </c>
      <c r="AL2071" s="19" t="str">
        <f>IF(ISNA(VLOOKUP(AK2071,dim_targetsresults!B:C,2,FALSE)),"",VLOOKUP(AK2071,dim_targetsresults!B:C,2,FALSE))</f>
        <v>W8imnja2Owd</v>
      </c>
      <c r="AM2071" s="19" t="str">
        <f>IF(ISNA(VLOOKUP(TRIM(D2071),dim_numeratordenominator!A:B,2,FALSE)),"",VLOOKUP(TRIM(D2071),dim_numeratordenominator!A:C,2,FALSE))</f>
        <v>Denominator</v>
      </c>
      <c r="AN2071" s="19" t="str">
        <f>IF(ISNA(VLOOKUP(AM2071,dim_numeratordenominator!B:C,2,FALSE)),"",VLOOKUP(AM2071,dim_numeratordenominator!B:C,2,FALSE))</f>
        <v>QpNj0nSuEhD</v>
      </c>
      <c r="AO2071" s="19" t="str">
        <f>IF(ISNA(VLOOKUP(TRIM(E2071),dim_supporttype!A:B,2,FALSE)),"",VLOOKUP(TRIM(E2071),dim_supporttype!A:C,2,FALSE))</f>
        <v>TA</v>
      </c>
      <c r="AP2071" s="19" t="str">
        <f>IF(ISNA(VLOOKUP(AO2071,dim_supporttype!B:C,2,FALSE)),"",VLOOKUP(AO2071,dim_supporttype!B:C,2,FALSE))</f>
        <v>cRAGKdWIDn4</v>
      </c>
      <c r="AQ2071" s="19" t="str">
        <f>IF(ISNA(VLOOKUP(TRIM(F2071),dim_disaggs!A:B,2,FALSE)),"No Disagg",VLOOKUP(TRIM(F2071),dim_disaggs!A:B,2,FALSE))</f>
        <v>12mo</v>
      </c>
      <c r="AR2071" s="19" t="str">
        <f>IF(ISNA(VLOOKUP(AQ2071,dim_disaggs!B:C,2,FALSE)),"",VLOOKUP(AQ2071,dim_disaggs!B:C,2,FALSE))</f>
        <v>LaZg8fAsO7K</v>
      </c>
      <c r="AS2071" s="72"/>
      <c r="AT2071" s="66"/>
      <c r="AU2071" s="72" t="s">
        <v>755</v>
      </c>
      <c r="AV2071" s="73" t="s">
        <v>755</v>
      </c>
      <c r="AW2071" s="66" t="s">
        <v>755</v>
      </c>
      <c r="AX2071" s="66" t="s">
        <v>755</v>
      </c>
      <c r="AY2071" s="20"/>
      <c r="AZ2071" s="20"/>
      <c r="BA2071" s="105" t="str">
        <f t="shared" si="297"/>
        <v>Top Level Denominator</v>
      </c>
      <c r="BB2071" s="20" t="str">
        <f t="shared" si="298"/>
        <v>Azqe383ljKu</v>
      </c>
      <c r="BC2071" s="20" t="s">
        <v>25708</v>
      </c>
      <c r="BD2071" s="20" t="s">
        <v>25709</v>
      </c>
      <c r="BE2071" s="75" t="s">
        <v>21242</v>
      </c>
      <c r="BF2071" s="73" t="s">
        <v>21243</v>
      </c>
      <c r="BG2071" s="55" t="s">
        <v>20425</v>
      </c>
      <c r="BH2071" s="76" t="s">
        <v>20423</v>
      </c>
      <c r="BI2071" s="20" t="s">
        <v>755</v>
      </c>
      <c r="BJ2071" s="20" t="s">
        <v>755</v>
      </c>
      <c r="BK2071" s="55" t="s">
        <v>755</v>
      </c>
      <c r="BL2071" s="71" t="s">
        <v>755</v>
      </c>
      <c r="BM2071" s="77" t="s">
        <v>755</v>
      </c>
      <c r="BN2071" s="78" t="s">
        <v>755</v>
      </c>
      <c r="BO2071" s="77" t="s">
        <v>755</v>
      </c>
      <c r="BP2071" s="78" t="s">
        <v>755</v>
      </c>
    </row>
    <row r="2072" spans="1:68" s="16" customFormat="1" ht="17" customHeight="1" x14ac:dyDescent="0.2">
      <c r="A2072" s="20" t="s">
        <v>95</v>
      </c>
      <c r="B2072" s="21" t="s">
        <v>20029</v>
      </c>
      <c r="C2072" s="20" t="s">
        <v>257</v>
      </c>
      <c r="D2072" s="20" t="s">
        <v>164</v>
      </c>
      <c r="E2072" s="20" t="s">
        <v>77</v>
      </c>
      <c r="F2072" s="20" t="s">
        <v>20031</v>
      </c>
      <c r="G2072" s="20" t="s">
        <v>2442</v>
      </c>
      <c r="H2072" s="20" t="s">
        <v>20031</v>
      </c>
      <c r="I2072" s="19">
        <f t="shared" si="299"/>
        <v>38</v>
      </c>
      <c r="J2072" s="20" t="s">
        <v>755</v>
      </c>
      <c r="K2072" s="20" t="s">
        <v>305</v>
      </c>
      <c r="L2072" s="95" t="str">
        <f>IF(M2072&lt;&gt;"",IF(NOT(ISNA(INDEX(cc!B:B,MATCH(M2072,cc!A:A,0)))),INDEX(cc!B:B,MATCH(M2072,cc!A:A,0)),"0"),"")</f>
        <v>Test Results (Positive)</v>
      </c>
      <c r="M2072" s="97" t="s">
        <v>19844</v>
      </c>
      <c r="N2072" s="28" t="str">
        <f t="shared" si="300"/>
        <v xml:space="preserve"> TARGET</v>
      </c>
      <c r="O2072" s="19" t="str">
        <f t="shared" si="293"/>
        <v>TX_RET (D, DSD, 12mo/HIVStatus) TARGET: Alive at 12 mo. after initiating ART</v>
      </c>
      <c r="P2072" s="19" t="str">
        <f t="shared" si="294"/>
        <v>TX_RET (D, DSD, 12mo/HIVStatus) TARGET: Alive at 12 mo. after initiating ART</v>
      </c>
      <c r="Q2072" s="19" t="str">
        <f t="shared" si="292"/>
        <v>TX_RET (D, DSD, 12mo/HIVStatus) TARGET</v>
      </c>
      <c r="R2072" s="19" t="str">
        <f t="shared" si="295"/>
        <v>TX_RET_D_DSD_12mo_HIVStatus_TARGET</v>
      </c>
      <c r="S2072" s="19" t="str">
        <f t="shared" si="296"/>
        <v>TX_RET_D_DSD_12mo_HIVStatus_TARGET</v>
      </c>
      <c r="T2072" s="19" t="b">
        <f>NOT(ISNA(VLOOKUP(B2072,dbcodes!A:B,2,FALSE)))</f>
        <v>1</v>
      </c>
      <c r="U2072" s="19" t="str">
        <f>IF(ISNA(VLOOKUP(B2072,dbcodes!A:B,2,FALSE)),des!R1696,VLOOKUP(B2072,dbcodes!A:B,2,FALSE))</f>
        <v>TX_RET_D_DSD_12mo_HIVStatus_TARGET</v>
      </c>
      <c r="V2072" s="20"/>
      <c r="W2072" s="107" t="str">
        <f>IF(ISNA(VLOOKUP(C2072,descriptions!A:B,2,FALSE)),des!V1696,IF(G2072=" TARGET","Target ","")&amp;VLOOKUP(C2072,descriptions!A:B,2,FALSE))</f>
        <v>Target Percentage of adults and children known to be on treatment 12 months after initiation of antiretroviral therapy (Note: reporting 24 and 36 months is recommended, but optional)</v>
      </c>
      <c r="X2072" s="20" t="s">
        <v>4</v>
      </c>
      <c r="Y2072" s="20" t="s">
        <v>831</v>
      </c>
      <c r="Z2072" s="20" t="s">
        <v>836</v>
      </c>
      <c r="AA2072" s="20" t="s">
        <v>102</v>
      </c>
      <c r="AB2072" s="20" t="s">
        <v>755</v>
      </c>
      <c r="AC2072" s="19" t="str">
        <f>IF(AB2072&lt;&gt;"",IF(NOT(ISNA(INDEX(os!A:A,MATCH(AB2072,os!B:B,0)))),INDEX(os!A:A,MATCH(AB2072,os!B:B,0)),"0"),"")</f>
        <v/>
      </c>
      <c r="AD2072" s="20" t="s">
        <v>830</v>
      </c>
      <c r="AE2072" s="20"/>
      <c r="AF2072" s="20"/>
      <c r="AG2072" s="20"/>
      <c r="AH2072" s="93" t="str">
        <f>IF(NOT(ISNA(VLOOKUP(B:B,ResultsTargets!A:A,1,0))),"TRUE","")</f>
        <v/>
      </c>
      <c r="AI2072" s="19" t="str">
        <f>IF(ISNA(VLOOKUP(C2072,dim_techarea!A:B,2,FALSE)),"",VLOOKUP(C2072,dim_techarea!A:B,2,FALSE))</f>
        <v>TX_RET</v>
      </c>
      <c r="AJ2072" s="19" t="str">
        <f>IF(ISNA(VLOOKUP(AI2072,dim_techarea!B:C,2,FALSE)),"",VLOOKUP(AI2072,dim_techarea!B:C,2,FALSE))</f>
        <v>tyRMEUpIwKi</v>
      </c>
      <c r="AK2072" s="19" t="str">
        <f>IF(ISNA(VLOOKUP(TRIM(G2072),dim_targetsresults!A:B,2,FALSE)),"",VLOOKUP(TRIM(G2072),dim_targetsresults!A:C,2,FALSE))</f>
        <v>MER Targets</v>
      </c>
      <c r="AL2072" s="19" t="str">
        <f>IF(ISNA(VLOOKUP(AK2072,dim_targetsresults!B:C,2,FALSE)),"",VLOOKUP(AK2072,dim_targetsresults!B:C,2,FALSE))</f>
        <v>W8imnja2Owd</v>
      </c>
      <c r="AM2072" s="19" t="str">
        <f>IF(ISNA(VLOOKUP(TRIM(D2072),dim_numeratordenominator!A:B,2,FALSE)),"",VLOOKUP(TRIM(D2072),dim_numeratordenominator!A:C,2,FALSE))</f>
        <v>Denominator</v>
      </c>
      <c r="AN2072" s="19" t="str">
        <f>IF(ISNA(VLOOKUP(AM2072,dim_numeratordenominator!B:C,2,FALSE)),"",VLOOKUP(AM2072,dim_numeratordenominator!B:C,2,FALSE))</f>
        <v>QpNj0nSuEhD</v>
      </c>
      <c r="AO2072" s="19" t="str">
        <f>IF(ISNA(VLOOKUP(TRIM(E2072),dim_supporttype!A:B,2,FALSE)),"",VLOOKUP(TRIM(E2072),dim_supporttype!A:C,2,FALSE))</f>
        <v>DSD</v>
      </c>
      <c r="AP2072" s="19" t="str">
        <f>IF(ISNA(VLOOKUP(AO2072,dim_supporttype!B:C,2,FALSE)),"",VLOOKUP(AO2072,dim_supporttype!B:C,2,FALSE))</f>
        <v>iM13vdNLWKb</v>
      </c>
      <c r="AQ2072" s="19" t="str">
        <f>IF(ISNA(VLOOKUP(TRIM(F2072),dim_disaggs!A:B,2,FALSE)),"No Disagg",VLOOKUP(TRIM(F2072),dim_disaggs!A:B,2,FALSE))</f>
        <v>12mo/HIVStatus</v>
      </c>
      <c r="AR2072" s="19" t="str">
        <f>IF(ISNA(VLOOKUP(AQ2072,dim_disaggs!B:C,2,FALSE)),"",VLOOKUP(AQ2072,dim_disaggs!B:C,2,FALSE))</f>
        <v>CnZQTgTEwTu</v>
      </c>
      <c r="AS2072" s="72"/>
      <c r="AT2072" s="66"/>
      <c r="AU2072" s="72" t="s">
        <v>755</v>
      </c>
      <c r="AV2072" s="73" t="s">
        <v>755</v>
      </c>
      <c r="AW2072" s="66" t="s">
        <v>755</v>
      </c>
      <c r="AX2072" s="66" t="s">
        <v>755</v>
      </c>
      <c r="AY2072" s="20"/>
      <c r="AZ2072" s="20"/>
      <c r="BA2072" s="105" t="str">
        <f t="shared" si="297"/>
        <v>Top Level Denominator</v>
      </c>
      <c r="BB2072" s="20" t="str">
        <f t="shared" si="298"/>
        <v>Azqe383ljKu</v>
      </c>
      <c r="BC2072" s="20"/>
      <c r="BD2072" s="20"/>
      <c r="BE2072" s="75" t="s">
        <v>755</v>
      </c>
      <c r="BF2072" s="73" t="s">
        <v>755</v>
      </c>
      <c r="BG2072" s="55" t="s">
        <v>755</v>
      </c>
      <c r="BH2072" s="76" t="s">
        <v>755</v>
      </c>
      <c r="BI2072" s="20" t="s">
        <v>20421</v>
      </c>
      <c r="BJ2072" s="20" t="s">
        <v>20427</v>
      </c>
      <c r="BK2072" s="55" t="s">
        <v>755</v>
      </c>
      <c r="BL2072" s="71" t="s">
        <v>755</v>
      </c>
      <c r="BM2072" s="77" t="s">
        <v>755</v>
      </c>
      <c r="BN2072" s="78" t="s">
        <v>755</v>
      </c>
      <c r="BO2072" s="77" t="s">
        <v>755</v>
      </c>
      <c r="BP2072" s="78" t="s">
        <v>755</v>
      </c>
    </row>
    <row r="2073" spans="1:68" s="3" customFormat="1" ht="17" customHeight="1" x14ac:dyDescent="0.2">
      <c r="A2073" s="20" t="s">
        <v>95</v>
      </c>
      <c r="B2073" s="21" t="s">
        <v>20030</v>
      </c>
      <c r="C2073" s="20" t="s">
        <v>257</v>
      </c>
      <c r="D2073" s="20" t="s">
        <v>164</v>
      </c>
      <c r="E2073" s="20" t="s">
        <v>78</v>
      </c>
      <c r="F2073" s="20" t="s">
        <v>20031</v>
      </c>
      <c r="G2073" s="20" t="s">
        <v>2442</v>
      </c>
      <c r="H2073" s="20" t="s">
        <v>20031</v>
      </c>
      <c r="I2073" s="19">
        <f t="shared" si="299"/>
        <v>37</v>
      </c>
      <c r="J2073" s="20" t="s">
        <v>755</v>
      </c>
      <c r="K2073" s="20" t="s">
        <v>305</v>
      </c>
      <c r="L2073" s="95" t="str">
        <f>IF(M2073&lt;&gt;"",IF(NOT(ISNA(INDEX(cc!B:B,MATCH(M2073,cc!A:A,0)))),INDEX(cc!B:B,MATCH(M2073,cc!A:A,0)),"0"),"")</f>
        <v>Test Results (Positive)</v>
      </c>
      <c r="M2073" s="97" t="s">
        <v>19844</v>
      </c>
      <c r="N2073" s="28" t="str">
        <f t="shared" si="300"/>
        <v xml:space="preserve"> TARGET</v>
      </c>
      <c r="O2073" s="19" t="str">
        <f t="shared" si="293"/>
        <v>TX_RET (D, TA, 12mo/HIVStatus) TARGET: Alive at 12 mo. after initiating ART</v>
      </c>
      <c r="P2073" s="19" t="str">
        <f t="shared" si="294"/>
        <v>TX_RET (D, TA, 12mo/HIVStatus) TARGET: Alive at 12 mo. after initiating ART</v>
      </c>
      <c r="Q2073" s="19" t="str">
        <f t="shared" si="292"/>
        <v>TX_RET (D, TA, 12mo/HIVStatus) TARGET</v>
      </c>
      <c r="R2073" s="19" t="str">
        <f t="shared" si="295"/>
        <v>TX_RET_D_TA_12mo_HIVStatus_TARGET</v>
      </c>
      <c r="S2073" s="19" t="str">
        <f t="shared" si="296"/>
        <v>TX_RET_D_TA_12mo_HIVStatus_TARGET</v>
      </c>
      <c r="T2073" s="19" t="b">
        <f>NOT(ISNA(VLOOKUP(B2073,dbcodes!A:B,2,FALSE)))</f>
        <v>1</v>
      </c>
      <c r="U2073" s="19" t="str">
        <f>IF(ISNA(VLOOKUP(B2073,dbcodes!A:B,2,FALSE)),des!R1697,VLOOKUP(B2073,dbcodes!A:B,2,FALSE))</f>
        <v>TX_RET_D_TA_12mo_HIVStatus_TARGET</v>
      </c>
      <c r="V2073" s="20"/>
      <c r="W2073" s="107" t="str">
        <f>IF(ISNA(VLOOKUP(C2073,descriptions!A:B,2,FALSE)),des!V1697,IF(G2073=" TARGET","Target ","")&amp;VLOOKUP(C2073,descriptions!A:B,2,FALSE))</f>
        <v>Target Percentage of adults and children known to be on treatment 12 months after initiation of antiretroviral therapy (Note: reporting 24 and 36 months is recommended, but optional)</v>
      </c>
      <c r="X2073" s="20" t="s">
        <v>4</v>
      </c>
      <c r="Y2073" s="20" t="s">
        <v>831</v>
      </c>
      <c r="Z2073" s="20" t="s">
        <v>836</v>
      </c>
      <c r="AA2073" s="20" t="s">
        <v>102</v>
      </c>
      <c r="AB2073" s="20" t="s">
        <v>755</v>
      </c>
      <c r="AC2073" s="19" t="str">
        <f>IF(AB2073&lt;&gt;"",IF(NOT(ISNA(INDEX(os!A:A,MATCH(AB2073,os!B:B,0)))),INDEX(os!A:A,MATCH(AB2073,os!B:B,0)),"0"),"")</f>
        <v/>
      </c>
      <c r="AD2073" s="20" t="s">
        <v>830</v>
      </c>
      <c r="AE2073" s="20"/>
      <c r="AF2073" s="20"/>
      <c r="AG2073" s="20"/>
      <c r="AH2073" s="93" t="str">
        <f>IF(NOT(ISNA(VLOOKUP(B:B,ResultsTargets!A:A,1,0))),"TRUE","")</f>
        <v/>
      </c>
      <c r="AI2073" s="19" t="str">
        <f>IF(ISNA(VLOOKUP(C2073,dim_techarea!A:B,2,FALSE)),"",VLOOKUP(C2073,dim_techarea!A:B,2,FALSE))</f>
        <v>TX_RET</v>
      </c>
      <c r="AJ2073" s="19" t="str">
        <f>IF(ISNA(VLOOKUP(AI2073,dim_techarea!B:C,2,FALSE)),"",VLOOKUP(AI2073,dim_techarea!B:C,2,FALSE))</f>
        <v>tyRMEUpIwKi</v>
      </c>
      <c r="AK2073" s="19" t="str">
        <f>IF(ISNA(VLOOKUP(TRIM(G2073),dim_targetsresults!A:B,2,FALSE)),"",VLOOKUP(TRIM(G2073),dim_targetsresults!A:C,2,FALSE))</f>
        <v>MER Targets</v>
      </c>
      <c r="AL2073" s="19" t="str">
        <f>IF(ISNA(VLOOKUP(AK2073,dim_targetsresults!B:C,2,FALSE)),"",VLOOKUP(AK2073,dim_targetsresults!B:C,2,FALSE))</f>
        <v>W8imnja2Owd</v>
      </c>
      <c r="AM2073" s="19" t="str">
        <f>IF(ISNA(VLOOKUP(TRIM(D2073),dim_numeratordenominator!A:B,2,FALSE)),"",VLOOKUP(TRIM(D2073),dim_numeratordenominator!A:C,2,FALSE))</f>
        <v>Denominator</v>
      </c>
      <c r="AN2073" s="19" t="str">
        <f>IF(ISNA(VLOOKUP(AM2073,dim_numeratordenominator!B:C,2,FALSE)),"",VLOOKUP(AM2073,dim_numeratordenominator!B:C,2,FALSE))</f>
        <v>QpNj0nSuEhD</v>
      </c>
      <c r="AO2073" s="19" t="str">
        <f>IF(ISNA(VLOOKUP(TRIM(E2073),dim_supporttype!A:B,2,FALSE)),"",VLOOKUP(TRIM(E2073),dim_supporttype!A:C,2,FALSE))</f>
        <v>TA</v>
      </c>
      <c r="AP2073" s="19" t="str">
        <f>IF(ISNA(VLOOKUP(AO2073,dim_supporttype!B:C,2,FALSE)),"",VLOOKUP(AO2073,dim_supporttype!B:C,2,FALSE))</f>
        <v>cRAGKdWIDn4</v>
      </c>
      <c r="AQ2073" s="19" t="str">
        <f>IF(ISNA(VLOOKUP(TRIM(F2073),dim_disaggs!A:B,2,FALSE)),"No Disagg",VLOOKUP(TRIM(F2073),dim_disaggs!A:B,2,FALSE))</f>
        <v>12mo/HIVStatus</v>
      </c>
      <c r="AR2073" s="19" t="str">
        <f>IF(ISNA(VLOOKUP(AQ2073,dim_disaggs!B:C,2,FALSE)),"",VLOOKUP(AQ2073,dim_disaggs!B:C,2,FALSE))</f>
        <v>CnZQTgTEwTu</v>
      </c>
      <c r="AS2073" s="72"/>
      <c r="AT2073" s="66"/>
      <c r="AU2073" s="72" t="s">
        <v>755</v>
      </c>
      <c r="AV2073" s="73" t="s">
        <v>755</v>
      </c>
      <c r="AW2073" s="66" t="s">
        <v>755</v>
      </c>
      <c r="AX2073" s="66" t="s">
        <v>755</v>
      </c>
      <c r="AY2073" s="20"/>
      <c r="AZ2073" s="20"/>
      <c r="BA2073" s="105" t="str">
        <f t="shared" si="297"/>
        <v>Top Level Denominator</v>
      </c>
      <c r="BB2073" s="20" t="str">
        <f t="shared" si="298"/>
        <v>Azqe383ljKu</v>
      </c>
      <c r="BC2073" s="20"/>
      <c r="BD2073" s="20"/>
      <c r="BE2073" s="75" t="s">
        <v>755</v>
      </c>
      <c r="BF2073" s="73" t="s">
        <v>755</v>
      </c>
      <c r="BG2073" s="55" t="s">
        <v>755</v>
      </c>
      <c r="BH2073" s="76" t="s">
        <v>755</v>
      </c>
      <c r="BI2073" s="20" t="s">
        <v>20421</v>
      </c>
      <c r="BJ2073" s="20" t="s">
        <v>20427</v>
      </c>
      <c r="BK2073" s="55" t="s">
        <v>755</v>
      </c>
      <c r="BL2073" s="71" t="s">
        <v>755</v>
      </c>
      <c r="BM2073" s="77" t="s">
        <v>755</v>
      </c>
      <c r="BN2073" s="78" t="s">
        <v>755</v>
      </c>
      <c r="BO2073" s="77" t="s">
        <v>755</v>
      </c>
      <c r="BP2073" s="78" t="s">
        <v>755</v>
      </c>
    </row>
    <row r="2074" spans="1:68" s="3" customFormat="1" ht="22" customHeight="1" x14ac:dyDescent="0.2">
      <c r="A2074" s="20" t="s">
        <v>95</v>
      </c>
      <c r="B2074" s="20" t="s">
        <v>1950</v>
      </c>
      <c r="C2074" s="20" t="s">
        <v>257</v>
      </c>
      <c r="D2074" s="20" t="s">
        <v>164</v>
      </c>
      <c r="E2074" s="20" t="s">
        <v>77</v>
      </c>
      <c r="F2074" s="20" t="s">
        <v>4156</v>
      </c>
      <c r="G2074" s="20" t="s">
        <v>2442</v>
      </c>
      <c r="H2074" s="20" t="s">
        <v>18672</v>
      </c>
      <c r="I2074" s="19">
        <f t="shared" si="299"/>
        <v>35</v>
      </c>
      <c r="J2074" s="20" t="s">
        <v>755</v>
      </c>
      <c r="K2074" s="20" t="s">
        <v>305</v>
      </c>
      <c r="L2074" s="95" t="str">
        <f>IF(M2074&lt;&gt;"",IF(NOT(ISNA(INDEX(cc!B:B,MATCH(M2074,cc!A:A,0)))),INDEX(cc!B:B,MATCH(M2074,cc!A:A,0)),"0"),"")</f>
        <v>Age (&lt;15,15+) and Sex</v>
      </c>
      <c r="M2074" s="97" t="s">
        <v>111</v>
      </c>
      <c r="N2074" s="28" t="str">
        <f t="shared" si="300"/>
        <v xml:space="preserve"> TARGET</v>
      </c>
      <c r="O2074" s="19" t="str">
        <f t="shared" si="293"/>
        <v>TX_RET (D, DSD, Age Aggregated/Sex) TARGET: Alive at 12 mo. after initiating ART</v>
      </c>
      <c r="P2074" s="19" t="str">
        <f t="shared" si="294"/>
        <v>TX_RET (D, DSD, Age Aggregated/Sex) TARGET: Alive at 12 mo. after initiating ART</v>
      </c>
      <c r="Q2074" s="19" t="str">
        <f t="shared" si="292"/>
        <v>TX_RET (D, DSD, Age Agg/Sex) TARGET</v>
      </c>
      <c r="R2074" s="19" t="str">
        <f t="shared" si="295"/>
        <v>TX_RET_D_DSD_Age_Agg_Sex_TARGET</v>
      </c>
      <c r="S2074" s="19" t="str">
        <f t="shared" si="296"/>
        <v>TX_RET_D_DSD_Age_Agg_Sex_TARGET</v>
      </c>
      <c r="T2074" s="19" t="b">
        <f>NOT(ISNA(VLOOKUP(B2074,dbcodes!A:B,2,FALSE)))</f>
        <v>1</v>
      </c>
      <c r="U2074" s="19" t="str">
        <f>IF(ISNA(VLOOKUP(B2074,dbcodes!A:B,2,FALSE)),des!R1698,VLOOKUP(B2074,dbcodes!A:B,2,FALSE))</f>
        <v>TX_RET_D_DSD_Aggregated_Age_Sex_TARGET</v>
      </c>
      <c r="V2074" s="20"/>
      <c r="W2074" s="107" t="str">
        <f>IF(ISNA(VLOOKUP(C2074,descriptions!A:B,2,FALSE)),des!V1698,IF(G2074=" TARGET","Target ","")&amp;VLOOKUP(C2074,descriptions!A:B,2,FALSE))</f>
        <v>Target Percentage of adults and children known to be on treatment 12 months after initiation of antiretroviral therapy (Note: reporting 24 and 36 months is recommended, but optional)</v>
      </c>
      <c r="X2074" s="20" t="s">
        <v>4</v>
      </c>
      <c r="Y2074" s="20" t="s">
        <v>831</v>
      </c>
      <c r="Z2074" s="20" t="s">
        <v>836</v>
      </c>
      <c r="AA2074" s="20" t="s">
        <v>102</v>
      </c>
      <c r="AB2074" s="20" t="s">
        <v>755</v>
      </c>
      <c r="AC2074" s="19" t="str">
        <f>IF(AB2074&lt;&gt;"",IF(NOT(ISNA(INDEX(os!A:A,MATCH(AB2074,os!B:B,0)))),INDEX(os!A:A,MATCH(AB2074,os!B:B,0)),"0"),"")</f>
        <v/>
      </c>
      <c r="AD2074" s="20" t="s">
        <v>830</v>
      </c>
      <c r="AE2074" s="20"/>
      <c r="AF2074" s="20"/>
      <c r="AG2074" s="20"/>
      <c r="AH2074" s="93" t="str">
        <f>IF(NOT(ISNA(VLOOKUP(B:B,ResultsTargets!A:A,1,0))),"TRUE","")</f>
        <v/>
      </c>
      <c r="AI2074" s="19" t="str">
        <f>IF(ISNA(VLOOKUP(C2074,dim_techarea!A:B,2,FALSE)),"",VLOOKUP(C2074,dim_techarea!A:B,2,FALSE))</f>
        <v>TX_RET</v>
      </c>
      <c r="AJ2074" s="19" t="str">
        <f>IF(ISNA(VLOOKUP(AI2074,dim_techarea!B:C,2,FALSE)),"",VLOOKUP(AI2074,dim_techarea!B:C,2,FALSE))</f>
        <v>tyRMEUpIwKi</v>
      </c>
      <c r="AK2074" s="19" t="str">
        <f>IF(ISNA(VLOOKUP(TRIM(G2074),dim_targetsresults!A:B,2,FALSE)),"",VLOOKUP(TRIM(G2074),dim_targetsresults!A:C,2,FALSE))</f>
        <v>MER Targets</v>
      </c>
      <c r="AL2074" s="19" t="str">
        <f>IF(ISNA(VLOOKUP(AK2074,dim_targetsresults!B:C,2,FALSE)),"",VLOOKUP(AK2074,dim_targetsresults!B:C,2,FALSE))</f>
        <v>W8imnja2Owd</v>
      </c>
      <c r="AM2074" s="19" t="str">
        <f>IF(ISNA(VLOOKUP(TRIM(D2074),dim_numeratordenominator!A:B,2,FALSE)),"",VLOOKUP(TRIM(D2074),dim_numeratordenominator!A:C,2,FALSE))</f>
        <v>Denominator</v>
      </c>
      <c r="AN2074" s="19" t="str">
        <f>IF(ISNA(VLOOKUP(AM2074,dim_numeratordenominator!B:C,2,FALSE)),"",VLOOKUP(AM2074,dim_numeratordenominator!B:C,2,FALSE))</f>
        <v>QpNj0nSuEhD</v>
      </c>
      <c r="AO2074" s="19" t="str">
        <f>IF(ISNA(VLOOKUP(TRIM(E2074),dim_supporttype!A:B,2,FALSE)),"",VLOOKUP(TRIM(E2074),dim_supporttype!A:C,2,FALSE))</f>
        <v>DSD</v>
      </c>
      <c r="AP2074" s="19" t="str">
        <f>IF(ISNA(VLOOKUP(AO2074,dim_supporttype!B:C,2,FALSE)),"",VLOOKUP(AO2074,dim_supporttype!B:C,2,FALSE))</f>
        <v>iM13vdNLWKb</v>
      </c>
      <c r="AQ2074" s="19" t="str">
        <f>IF(ISNA(VLOOKUP(TRIM(F2074),dim_disaggs!A:B,2,FALSE)),"No Disagg",VLOOKUP(TRIM(F2074),dim_disaggs!A:B,2,FALSE))</f>
        <v>Age Aggregated/Sex</v>
      </c>
      <c r="AR2074" s="19" t="str">
        <f>IF(ISNA(VLOOKUP(AQ2074,dim_disaggs!B:C,2,FALSE)),"",VLOOKUP(AQ2074,dim_disaggs!B:C,2,FALSE))</f>
        <v>KMhxXDjVseT</v>
      </c>
      <c r="AS2074" s="72"/>
      <c r="AT2074" s="66"/>
      <c r="AU2074" s="72" t="s">
        <v>755</v>
      </c>
      <c r="AV2074" s="73" t="s">
        <v>755</v>
      </c>
      <c r="AW2074" s="66" t="s">
        <v>755</v>
      </c>
      <c r="AX2074" s="66" t="s">
        <v>755</v>
      </c>
      <c r="AY2074" s="20"/>
      <c r="AZ2074" s="20"/>
      <c r="BA2074" s="105" t="str">
        <f t="shared" si="297"/>
        <v/>
      </c>
      <c r="BB2074" s="20" t="str">
        <f t="shared" si="298"/>
        <v/>
      </c>
      <c r="BC2074" s="20"/>
      <c r="BD2074" s="20"/>
      <c r="BE2074" s="75" t="s">
        <v>755</v>
      </c>
      <c r="BF2074" s="73" t="s">
        <v>755</v>
      </c>
      <c r="BG2074" s="55" t="s">
        <v>755</v>
      </c>
      <c r="BH2074" s="76" t="s">
        <v>755</v>
      </c>
      <c r="BI2074" s="20" t="s">
        <v>755</v>
      </c>
      <c r="BJ2074" s="20" t="s">
        <v>755</v>
      </c>
      <c r="BK2074" s="55" t="s">
        <v>755</v>
      </c>
      <c r="BL2074" s="71" t="s">
        <v>755</v>
      </c>
      <c r="BM2074" s="77" t="s">
        <v>755</v>
      </c>
      <c r="BN2074" s="78" t="s">
        <v>755</v>
      </c>
      <c r="BO2074" s="77" t="s">
        <v>755</v>
      </c>
      <c r="BP2074" s="78" t="s">
        <v>755</v>
      </c>
    </row>
    <row r="2075" spans="1:68" s="3" customFormat="1" ht="22" customHeight="1" x14ac:dyDescent="0.2">
      <c r="A2075" s="20" t="s">
        <v>95</v>
      </c>
      <c r="B2075" s="20" t="s">
        <v>1957</v>
      </c>
      <c r="C2075" s="20" t="s">
        <v>257</v>
      </c>
      <c r="D2075" s="20" t="s">
        <v>164</v>
      </c>
      <c r="E2075" s="20" t="s">
        <v>78</v>
      </c>
      <c r="F2075" s="20" t="s">
        <v>4156</v>
      </c>
      <c r="G2075" s="20" t="s">
        <v>2442</v>
      </c>
      <c r="H2075" s="20" t="s">
        <v>18672</v>
      </c>
      <c r="I2075" s="19">
        <f t="shared" si="299"/>
        <v>34</v>
      </c>
      <c r="J2075" s="20" t="s">
        <v>755</v>
      </c>
      <c r="K2075" s="20" t="s">
        <v>305</v>
      </c>
      <c r="L2075" s="95" t="str">
        <f>IF(M2075&lt;&gt;"",IF(NOT(ISNA(INDEX(cc!B:B,MATCH(M2075,cc!A:A,0)))),INDEX(cc!B:B,MATCH(M2075,cc!A:A,0)),"0"),"")</f>
        <v>Age (&lt;15,15+) and Sex</v>
      </c>
      <c r="M2075" s="97" t="s">
        <v>111</v>
      </c>
      <c r="N2075" s="28" t="str">
        <f t="shared" si="300"/>
        <v xml:space="preserve"> TARGET</v>
      </c>
      <c r="O2075" s="19" t="str">
        <f t="shared" si="293"/>
        <v>TX_RET (D, TA, Age Aggregated/Sex) TARGET: Alive at 12 mo. after initiating ART</v>
      </c>
      <c r="P2075" s="19" t="str">
        <f t="shared" si="294"/>
        <v>TX_RET (D, TA, Age Aggregated/Sex) TARGET: Alive at 12 mo. after initiating ART</v>
      </c>
      <c r="Q2075" s="19" t="str">
        <f t="shared" si="292"/>
        <v>TX_RET (D, TA, Age Agg/Sex) TARGET</v>
      </c>
      <c r="R2075" s="19" t="str">
        <f t="shared" si="295"/>
        <v>TX_RET_D_TA_Age_Agg_Sex_TARGET</v>
      </c>
      <c r="S2075" s="19" t="str">
        <f t="shared" si="296"/>
        <v>TX_RET_D_TA_Age_Agg_Sex_TARGET</v>
      </c>
      <c r="T2075" s="19" t="b">
        <f>NOT(ISNA(VLOOKUP(B2075,dbcodes!A:B,2,FALSE)))</f>
        <v>1</v>
      </c>
      <c r="U2075" s="19" t="str">
        <f>IF(ISNA(VLOOKUP(B2075,dbcodes!A:B,2,FALSE)),des!R1699,VLOOKUP(B2075,dbcodes!A:B,2,FALSE))</f>
        <v>TX_RET_D_TA_Aggregated_Age_Sex_TARGET</v>
      </c>
      <c r="V2075" s="20"/>
      <c r="W2075" s="107" t="str">
        <f>IF(ISNA(VLOOKUP(C2075,descriptions!A:B,2,FALSE)),des!V1699,IF(G2075=" TARGET","Target ","")&amp;VLOOKUP(C2075,descriptions!A:B,2,FALSE))</f>
        <v>Target Percentage of adults and children known to be on treatment 12 months after initiation of antiretroviral therapy (Note: reporting 24 and 36 months is recommended, but optional)</v>
      </c>
      <c r="X2075" s="20" t="s">
        <v>4</v>
      </c>
      <c r="Y2075" s="20" t="s">
        <v>831</v>
      </c>
      <c r="Z2075" s="20" t="s">
        <v>836</v>
      </c>
      <c r="AA2075" s="20" t="s">
        <v>102</v>
      </c>
      <c r="AB2075" s="20" t="s">
        <v>755</v>
      </c>
      <c r="AC2075" s="19" t="str">
        <f>IF(AB2075&lt;&gt;"",IF(NOT(ISNA(INDEX(os!A:A,MATCH(AB2075,os!B:B,0)))),INDEX(os!A:A,MATCH(AB2075,os!B:B,0)),"0"),"")</f>
        <v/>
      </c>
      <c r="AD2075" s="20" t="s">
        <v>830</v>
      </c>
      <c r="AE2075" s="20"/>
      <c r="AF2075" s="20"/>
      <c r="AG2075" s="20"/>
      <c r="AH2075" s="93" t="str">
        <f>IF(NOT(ISNA(VLOOKUP(B:B,ResultsTargets!A:A,1,0))),"TRUE","")</f>
        <v/>
      </c>
      <c r="AI2075" s="19" t="str">
        <f>IF(ISNA(VLOOKUP(C2075,dim_techarea!A:B,2,FALSE)),"",VLOOKUP(C2075,dim_techarea!A:B,2,FALSE))</f>
        <v>TX_RET</v>
      </c>
      <c r="AJ2075" s="19" t="str">
        <f>IF(ISNA(VLOOKUP(AI2075,dim_techarea!B:C,2,FALSE)),"",VLOOKUP(AI2075,dim_techarea!B:C,2,FALSE))</f>
        <v>tyRMEUpIwKi</v>
      </c>
      <c r="AK2075" s="19" t="str">
        <f>IF(ISNA(VLOOKUP(TRIM(G2075),dim_targetsresults!A:B,2,FALSE)),"",VLOOKUP(TRIM(G2075),dim_targetsresults!A:C,2,FALSE))</f>
        <v>MER Targets</v>
      </c>
      <c r="AL2075" s="19" t="str">
        <f>IF(ISNA(VLOOKUP(AK2075,dim_targetsresults!B:C,2,FALSE)),"",VLOOKUP(AK2075,dim_targetsresults!B:C,2,FALSE))</f>
        <v>W8imnja2Owd</v>
      </c>
      <c r="AM2075" s="19" t="str">
        <f>IF(ISNA(VLOOKUP(TRIM(D2075),dim_numeratordenominator!A:B,2,FALSE)),"",VLOOKUP(TRIM(D2075),dim_numeratordenominator!A:C,2,FALSE))</f>
        <v>Denominator</v>
      </c>
      <c r="AN2075" s="19" t="str">
        <f>IF(ISNA(VLOOKUP(AM2075,dim_numeratordenominator!B:C,2,FALSE)),"",VLOOKUP(AM2075,dim_numeratordenominator!B:C,2,FALSE))</f>
        <v>QpNj0nSuEhD</v>
      </c>
      <c r="AO2075" s="19" t="str">
        <f>IF(ISNA(VLOOKUP(TRIM(E2075),dim_supporttype!A:B,2,FALSE)),"",VLOOKUP(TRIM(E2075),dim_supporttype!A:C,2,FALSE))</f>
        <v>TA</v>
      </c>
      <c r="AP2075" s="19" t="str">
        <f>IF(ISNA(VLOOKUP(AO2075,dim_supporttype!B:C,2,FALSE)),"",VLOOKUP(AO2075,dim_supporttype!B:C,2,FALSE))</f>
        <v>cRAGKdWIDn4</v>
      </c>
      <c r="AQ2075" s="19" t="str">
        <f>IF(ISNA(VLOOKUP(TRIM(F2075),dim_disaggs!A:B,2,FALSE)),"No Disagg",VLOOKUP(TRIM(F2075),dim_disaggs!A:B,2,FALSE))</f>
        <v>Age Aggregated/Sex</v>
      </c>
      <c r="AR2075" s="19" t="str">
        <f>IF(ISNA(VLOOKUP(AQ2075,dim_disaggs!B:C,2,FALSE)),"",VLOOKUP(AQ2075,dim_disaggs!B:C,2,FALSE))</f>
        <v>KMhxXDjVseT</v>
      </c>
      <c r="AS2075" s="72"/>
      <c r="AT2075" s="66"/>
      <c r="AU2075" s="72" t="s">
        <v>755</v>
      </c>
      <c r="AV2075" s="73" t="s">
        <v>755</v>
      </c>
      <c r="AW2075" s="66" t="s">
        <v>755</v>
      </c>
      <c r="AX2075" s="66" t="s">
        <v>755</v>
      </c>
      <c r="AY2075" s="20"/>
      <c r="AZ2075" s="20"/>
      <c r="BA2075" s="105" t="str">
        <f t="shared" si="297"/>
        <v/>
      </c>
      <c r="BB2075" s="20" t="str">
        <f t="shared" si="298"/>
        <v/>
      </c>
      <c r="BC2075" s="20"/>
      <c r="BD2075" s="20"/>
      <c r="BE2075" s="75" t="s">
        <v>755</v>
      </c>
      <c r="BF2075" s="73" t="s">
        <v>755</v>
      </c>
      <c r="BG2075" s="55" t="s">
        <v>755</v>
      </c>
      <c r="BH2075" s="76" t="s">
        <v>755</v>
      </c>
      <c r="BI2075" s="20" t="s">
        <v>755</v>
      </c>
      <c r="BJ2075" s="20" t="s">
        <v>755</v>
      </c>
      <c r="BK2075" s="55" t="s">
        <v>755</v>
      </c>
      <c r="BL2075" s="71" t="s">
        <v>755</v>
      </c>
      <c r="BM2075" s="77" t="s">
        <v>755</v>
      </c>
      <c r="BN2075" s="78" t="s">
        <v>755</v>
      </c>
      <c r="BO2075" s="77" t="s">
        <v>755</v>
      </c>
      <c r="BP2075" s="78" t="s">
        <v>755</v>
      </c>
    </row>
    <row r="2076" spans="1:68" s="3" customFormat="1" ht="22" customHeight="1" x14ac:dyDescent="0.2">
      <c r="A2076" s="20" t="s">
        <v>95</v>
      </c>
      <c r="B2076" s="21" t="s">
        <v>20023</v>
      </c>
      <c r="C2076" s="20" t="s">
        <v>257</v>
      </c>
      <c r="D2076" s="20" t="s">
        <v>164</v>
      </c>
      <c r="E2076" s="20" t="s">
        <v>77</v>
      </c>
      <c r="F2076" s="20" t="s">
        <v>19993</v>
      </c>
      <c r="G2076" s="20" t="s">
        <v>2442</v>
      </c>
      <c r="H2076" s="20" t="s">
        <v>19994</v>
      </c>
      <c r="I2076" s="19">
        <f t="shared" si="299"/>
        <v>45</v>
      </c>
      <c r="J2076" s="20" t="s">
        <v>755</v>
      </c>
      <c r="K2076" s="20" t="s">
        <v>305</v>
      </c>
      <c r="L2076" s="95" t="str">
        <f>IF(M2076&lt;&gt;"",IF(NOT(ISNA(INDEX(cc!B:B,MATCH(M2076,cc!A:A,0)))),INDEX(cc!B:B,MATCH(M2076,cc!A:A,0)),"0"),"")</f>
        <v>Age (&lt;15,15+), Sex and HIV Status (Positive)</v>
      </c>
      <c r="M2076" s="97" t="s">
        <v>19982</v>
      </c>
      <c r="N2076" s="28" t="str">
        <f t="shared" si="300"/>
        <v xml:space="preserve"> TARGET</v>
      </c>
      <c r="O2076" s="19" t="str">
        <f t="shared" si="293"/>
        <v>TX_RET (D, DSD, Age Aggregated/Sex/HIVStatus) TARGET: Alive at 12 mo. after initiating ART</v>
      </c>
      <c r="P2076" s="19" t="str">
        <f t="shared" si="294"/>
        <v>TX_RET (D, DSD, Age Aggregated/Sex/HIVStatus) TARGET: Alive at 12 mo. after initiating ART</v>
      </c>
      <c r="Q2076" s="19" t="str">
        <f t="shared" si="292"/>
        <v>TX_RET (D, DSD, Age Agg/Sex/HIVStatus) TARGET</v>
      </c>
      <c r="R2076" s="19" t="str">
        <f t="shared" si="295"/>
        <v>TX_RET_D_DSD_Age_Agg_Sex_HIVStatus_TARGET</v>
      </c>
      <c r="S2076" s="19" t="str">
        <f t="shared" si="296"/>
        <v>TX_RET_D_DSD_Age_Agg_Sex_HIVStatus_TARGET</v>
      </c>
      <c r="T2076" s="19" t="b">
        <f>NOT(ISNA(VLOOKUP(B2076,dbcodes!A:B,2,FALSE)))</f>
        <v>1</v>
      </c>
      <c r="U2076" s="19" t="str">
        <f>IF(ISNA(VLOOKUP(B2076,dbcodes!A:B,2,FALSE)),des!R1700,VLOOKUP(B2076,dbcodes!A:B,2,FALSE))</f>
        <v>TX_RET_D_DSD_Age_Agg_Sex_HIVStatus_TARGET</v>
      </c>
      <c r="V2076" s="20"/>
      <c r="W2076" s="107" t="str">
        <f>IF(ISNA(VLOOKUP(C2076,descriptions!A:B,2,FALSE)),des!V1700,IF(G2076=" TARGET","Target ","")&amp;VLOOKUP(C2076,descriptions!A:B,2,FALSE))</f>
        <v>Target Percentage of adults and children known to be on treatment 12 months after initiation of antiretroviral therapy (Note: reporting 24 and 36 months is recommended, but optional)</v>
      </c>
      <c r="X2076" s="20" t="s">
        <v>4</v>
      </c>
      <c r="Y2076" s="20" t="s">
        <v>831</v>
      </c>
      <c r="Z2076" s="20" t="s">
        <v>836</v>
      </c>
      <c r="AA2076" s="20" t="s">
        <v>102</v>
      </c>
      <c r="AB2076" s="20" t="s">
        <v>755</v>
      </c>
      <c r="AC2076" s="19" t="str">
        <f>IF(AB2076&lt;&gt;"",IF(NOT(ISNA(INDEX(os!A:A,MATCH(AB2076,os!B:B,0)))),INDEX(os!A:A,MATCH(AB2076,os!B:B,0)),"0"),"")</f>
        <v/>
      </c>
      <c r="AD2076" s="20" t="s">
        <v>830</v>
      </c>
      <c r="AE2076" s="20"/>
      <c r="AF2076" s="20"/>
      <c r="AG2076" s="20"/>
      <c r="AH2076" s="93" t="str">
        <f>IF(NOT(ISNA(VLOOKUP(B:B,ResultsTargets!A:A,1,0))),"TRUE","")</f>
        <v/>
      </c>
      <c r="AI2076" s="19" t="str">
        <f>IF(ISNA(VLOOKUP(C2076,dim_techarea!A:B,2,FALSE)),"",VLOOKUP(C2076,dim_techarea!A:B,2,FALSE))</f>
        <v>TX_RET</v>
      </c>
      <c r="AJ2076" s="19" t="str">
        <f>IF(ISNA(VLOOKUP(AI2076,dim_techarea!B:C,2,FALSE)),"",VLOOKUP(AI2076,dim_techarea!B:C,2,FALSE))</f>
        <v>tyRMEUpIwKi</v>
      </c>
      <c r="AK2076" s="19" t="str">
        <f>IF(ISNA(VLOOKUP(TRIM(G2076),dim_targetsresults!A:B,2,FALSE)),"",VLOOKUP(TRIM(G2076),dim_targetsresults!A:C,2,FALSE))</f>
        <v>MER Targets</v>
      </c>
      <c r="AL2076" s="19" t="str">
        <f>IF(ISNA(VLOOKUP(AK2076,dim_targetsresults!B:C,2,FALSE)),"",VLOOKUP(AK2076,dim_targetsresults!B:C,2,FALSE))</f>
        <v>W8imnja2Owd</v>
      </c>
      <c r="AM2076" s="19" t="str">
        <f>IF(ISNA(VLOOKUP(TRIM(D2076),dim_numeratordenominator!A:B,2,FALSE)),"",VLOOKUP(TRIM(D2076),dim_numeratordenominator!A:C,2,FALSE))</f>
        <v>Denominator</v>
      </c>
      <c r="AN2076" s="19" t="str">
        <f>IF(ISNA(VLOOKUP(AM2076,dim_numeratordenominator!B:C,2,FALSE)),"",VLOOKUP(AM2076,dim_numeratordenominator!B:C,2,FALSE))</f>
        <v>QpNj0nSuEhD</v>
      </c>
      <c r="AO2076" s="19" t="str">
        <f>IF(ISNA(VLOOKUP(TRIM(E2076),dim_supporttype!A:B,2,FALSE)),"",VLOOKUP(TRIM(E2076),dim_supporttype!A:C,2,FALSE))</f>
        <v>DSD</v>
      </c>
      <c r="AP2076" s="19" t="str">
        <f>IF(ISNA(VLOOKUP(AO2076,dim_supporttype!B:C,2,FALSE)),"",VLOOKUP(AO2076,dim_supporttype!B:C,2,FALSE))</f>
        <v>iM13vdNLWKb</v>
      </c>
      <c r="AQ2076" s="19" t="str">
        <f>IF(ISNA(VLOOKUP(TRIM(F2076),dim_disaggs!A:B,2,FALSE)),"No Disagg",VLOOKUP(TRIM(F2076),dim_disaggs!A:B,2,FALSE))</f>
        <v>Age Aggregated/Sex/HIVStatus</v>
      </c>
      <c r="AR2076" s="19" t="str">
        <f>IF(ISNA(VLOOKUP(AQ2076,dim_disaggs!B:C,2,FALSE)),"",VLOOKUP(AQ2076,dim_disaggs!B:C,2,FALSE))</f>
        <v>h0pvSVe1TYf</v>
      </c>
      <c r="AS2076" s="72"/>
      <c r="AT2076" s="66"/>
      <c r="AU2076" s="72" t="s">
        <v>755</v>
      </c>
      <c r="AV2076" s="73" t="s">
        <v>755</v>
      </c>
      <c r="AW2076" s="66" t="s">
        <v>755</v>
      </c>
      <c r="AX2076" s="66" t="s">
        <v>755</v>
      </c>
      <c r="AY2076" s="20"/>
      <c r="AZ2076" s="20"/>
      <c r="BA2076" s="105" t="str">
        <f t="shared" si="297"/>
        <v/>
      </c>
      <c r="BB2076" s="20" t="str">
        <f t="shared" si="298"/>
        <v/>
      </c>
      <c r="BC2076" s="20"/>
      <c r="BD2076" s="20"/>
      <c r="BE2076" s="75" t="s">
        <v>755</v>
      </c>
      <c r="BF2076" s="73" t="s">
        <v>755</v>
      </c>
      <c r="BG2076" s="55" t="s">
        <v>755</v>
      </c>
      <c r="BH2076" s="76" t="s">
        <v>755</v>
      </c>
      <c r="BI2076" s="20" t="s">
        <v>755</v>
      </c>
      <c r="BJ2076" s="20" t="s">
        <v>755</v>
      </c>
      <c r="BK2076" s="55" t="s">
        <v>755</v>
      </c>
      <c r="BL2076" s="71" t="s">
        <v>755</v>
      </c>
      <c r="BM2076" s="77" t="s">
        <v>755</v>
      </c>
      <c r="BN2076" s="78" t="s">
        <v>755</v>
      </c>
      <c r="BO2076" s="77" t="s">
        <v>755</v>
      </c>
      <c r="BP2076" s="78" t="s">
        <v>755</v>
      </c>
    </row>
    <row r="2077" spans="1:68" s="3" customFormat="1" ht="22" customHeight="1" x14ac:dyDescent="0.2">
      <c r="A2077" s="20" t="s">
        <v>95</v>
      </c>
      <c r="B2077" s="21" t="s">
        <v>20024</v>
      </c>
      <c r="C2077" s="20" t="s">
        <v>257</v>
      </c>
      <c r="D2077" s="20" t="s">
        <v>164</v>
      </c>
      <c r="E2077" s="20" t="s">
        <v>78</v>
      </c>
      <c r="F2077" s="20" t="s">
        <v>19993</v>
      </c>
      <c r="G2077" s="20" t="s">
        <v>2442</v>
      </c>
      <c r="H2077" s="20" t="s">
        <v>19994</v>
      </c>
      <c r="I2077" s="19">
        <f t="shared" si="299"/>
        <v>44</v>
      </c>
      <c r="J2077" s="20" t="s">
        <v>755</v>
      </c>
      <c r="K2077" s="20" t="s">
        <v>305</v>
      </c>
      <c r="L2077" s="95" t="str">
        <f>IF(M2077&lt;&gt;"",IF(NOT(ISNA(INDEX(cc!B:B,MATCH(M2077,cc!A:A,0)))),INDEX(cc!B:B,MATCH(M2077,cc!A:A,0)),"0"),"")</f>
        <v>Age (&lt;15,15+), Sex and HIV Status (Positive)</v>
      </c>
      <c r="M2077" s="97" t="s">
        <v>19982</v>
      </c>
      <c r="N2077" s="28" t="str">
        <f t="shared" si="300"/>
        <v xml:space="preserve"> TARGET</v>
      </c>
      <c r="O2077" s="19" t="str">
        <f t="shared" si="293"/>
        <v>TX_RET (D, TA, Age Aggregated/Sex/HIVStatus) TARGET: Alive at 12 mo. after initiating ART</v>
      </c>
      <c r="P2077" s="19" t="str">
        <f t="shared" si="294"/>
        <v>TX_RET (D, TA, Age Aggregated/Sex/HIVStatus) TARGET: Alive at 12 mo. after initiating ART</v>
      </c>
      <c r="Q2077" s="19" t="str">
        <f t="shared" si="292"/>
        <v>TX_RET (D, TA, Age Agg/Sex/HIVStatus) TARGET</v>
      </c>
      <c r="R2077" s="19" t="str">
        <f t="shared" si="295"/>
        <v>TX_RET_D_TA_Age_Agg_Sex_HIVStatus_TARGET</v>
      </c>
      <c r="S2077" s="19" t="str">
        <f t="shared" si="296"/>
        <v>TX_RET_D_TA_Age_Agg_Sex_HIVStatus_TARGET</v>
      </c>
      <c r="T2077" s="19" t="b">
        <f>NOT(ISNA(VLOOKUP(B2077,dbcodes!A:B,2,FALSE)))</f>
        <v>1</v>
      </c>
      <c r="U2077" s="19" t="str">
        <f>IF(ISNA(VLOOKUP(B2077,dbcodes!A:B,2,FALSE)),des!R1701,VLOOKUP(B2077,dbcodes!A:B,2,FALSE))</f>
        <v>TX_RET_D_TA_Age_Agg_Sex_HIVStatus_TARGET</v>
      </c>
      <c r="V2077" s="20"/>
      <c r="W2077" s="107" t="str">
        <f>IF(ISNA(VLOOKUP(C2077,descriptions!A:B,2,FALSE)),des!V1701,IF(G2077=" TARGET","Target ","")&amp;VLOOKUP(C2077,descriptions!A:B,2,FALSE))</f>
        <v>Target Percentage of adults and children known to be on treatment 12 months after initiation of antiretroviral therapy (Note: reporting 24 and 36 months is recommended, but optional)</v>
      </c>
      <c r="X2077" s="20" t="s">
        <v>4</v>
      </c>
      <c r="Y2077" s="20" t="s">
        <v>831</v>
      </c>
      <c r="Z2077" s="20" t="s">
        <v>836</v>
      </c>
      <c r="AA2077" s="20" t="s">
        <v>102</v>
      </c>
      <c r="AB2077" s="20" t="s">
        <v>755</v>
      </c>
      <c r="AC2077" s="19" t="str">
        <f>IF(AB2077&lt;&gt;"",IF(NOT(ISNA(INDEX(os!A:A,MATCH(AB2077,os!B:B,0)))),INDEX(os!A:A,MATCH(AB2077,os!B:B,0)),"0"),"")</f>
        <v/>
      </c>
      <c r="AD2077" s="20" t="s">
        <v>830</v>
      </c>
      <c r="AE2077" s="20"/>
      <c r="AF2077" s="20"/>
      <c r="AG2077" s="20"/>
      <c r="AH2077" s="93" t="str">
        <f>IF(NOT(ISNA(VLOOKUP(B:B,ResultsTargets!A:A,1,0))),"TRUE","")</f>
        <v/>
      </c>
      <c r="AI2077" s="19" t="str">
        <f>IF(ISNA(VLOOKUP(C2077,dim_techarea!A:B,2,FALSE)),"",VLOOKUP(C2077,dim_techarea!A:B,2,FALSE))</f>
        <v>TX_RET</v>
      </c>
      <c r="AJ2077" s="19" t="str">
        <f>IF(ISNA(VLOOKUP(AI2077,dim_techarea!B:C,2,FALSE)),"",VLOOKUP(AI2077,dim_techarea!B:C,2,FALSE))</f>
        <v>tyRMEUpIwKi</v>
      </c>
      <c r="AK2077" s="19" t="str">
        <f>IF(ISNA(VLOOKUP(TRIM(G2077),dim_targetsresults!A:B,2,FALSE)),"",VLOOKUP(TRIM(G2077),dim_targetsresults!A:C,2,FALSE))</f>
        <v>MER Targets</v>
      </c>
      <c r="AL2077" s="19" t="str">
        <f>IF(ISNA(VLOOKUP(AK2077,dim_targetsresults!B:C,2,FALSE)),"",VLOOKUP(AK2077,dim_targetsresults!B:C,2,FALSE))</f>
        <v>W8imnja2Owd</v>
      </c>
      <c r="AM2077" s="19" t="str">
        <f>IF(ISNA(VLOOKUP(TRIM(D2077),dim_numeratordenominator!A:B,2,FALSE)),"",VLOOKUP(TRIM(D2077),dim_numeratordenominator!A:C,2,FALSE))</f>
        <v>Denominator</v>
      </c>
      <c r="AN2077" s="19" t="str">
        <f>IF(ISNA(VLOOKUP(AM2077,dim_numeratordenominator!B:C,2,FALSE)),"",VLOOKUP(AM2077,dim_numeratordenominator!B:C,2,FALSE))</f>
        <v>QpNj0nSuEhD</v>
      </c>
      <c r="AO2077" s="19" t="str">
        <f>IF(ISNA(VLOOKUP(TRIM(E2077),dim_supporttype!A:B,2,FALSE)),"",VLOOKUP(TRIM(E2077),dim_supporttype!A:C,2,FALSE))</f>
        <v>TA</v>
      </c>
      <c r="AP2077" s="19" t="str">
        <f>IF(ISNA(VLOOKUP(AO2077,dim_supporttype!B:C,2,FALSE)),"",VLOOKUP(AO2077,dim_supporttype!B:C,2,FALSE))</f>
        <v>cRAGKdWIDn4</v>
      </c>
      <c r="AQ2077" s="19" t="str">
        <f>IF(ISNA(VLOOKUP(TRIM(F2077),dim_disaggs!A:B,2,FALSE)),"No Disagg",VLOOKUP(TRIM(F2077),dim_disaggs!A:B,2,FALSE))</f>
        <v>Age Aggregated/Sex/HIVStatus</v>
      </c>
      <c r="AR2077" s="19" t="str">
        <f>IF(ISNA(VLOOKUP(AQ2077,dim_disaggs!B:C,2,FALSE)),"",VLOOKUP(AQ2077,dim_disaggs!B:C,2,FALSE))</f>
        <v>h0pvSVe1TYf</v>
      </c>
      <c r="AS2077" s="72"/>
      <c r="AT2077" s="66"/>
      <c r="AU2077" s="72" t="s">
        <v>755</v>
      </c>
      <c r="AV2077" s="73" t="s">
        <v>755</v>
      </c>
      <c r="AW2077" s="66" t="s">
        <v>755</v>
      </c>
      <c r="AX2077" s="66" t="s">
        <v>755</v>
      </c>
      <c r="AY2077" s="20"/>
      <c r="AZ2077" s="20"/>
      <c r="BA2077" s="105" t="str">
        <f t="shared" si="297"/>
        <v/>
      </c>
      <c r="BB2077" s="20" t="str">
        <f t="shared" si="298"/>
        <v/>
      </c>
      <c r="BC2077" s="20"/>
      <c r="BD2077" s="20"/>
      <c r="BE2077" s="75" t="s">
        <v>755</v>
      </c>
      <c r="BF2077" s="73" t="s">
        <v>755</v>
      </c>
      <c r="BG2077" s="55" t="s">
        <v>755</v>
      </c>
      <c r="BH2077" s="76" t="s">
        <v>755</v>
      </c>
      <c r="BI2077" s="20" t="s">
        <v>755</v>
      </c>
      <c r="BJ2077" s="20" t="s">
        <v>755</v>
      </c>
      <c r="BK2077" s="55" t="s">
        <v>755</v>
      </c>
      <c r="BL2077" s="71" t="s">
        <v>755</v>
      </c>
      <c r="BM2077" s="77" t="s">
        <v>755</v>
      </c>
      <c r="BN2077" s="78" t="s">
        <v>755</v>
      </c>
      <c r="BO2077" s="77" t="s">
        <v>755</v>
      </c>
      <c r="BP2077" s="78" t="s">
        <v>755</v>
      </c>
    </row>
    <row r="2078" spans="1:68" s="15" customFormat="1" x14ac:dyDescent="0.2">
      <c r="A2078" s="20" t="s">
        <v>95</v>
      </c>
      <c r="B2078" s="20" t="s">
        <v>1949</v>
      </c>
      <c r="C2078" s="20" t="s">
        <v>257</v>
      </c>
      <c r="D2078" s="20" t="s">
        <v>164</v>
      </c>
      <c r="E2078" s="20" t="s">
        <v>77</v>
      </c>
      <c r="F2078" s="20" t="s">
        <v>135</v>
      </c>
      <c r="G2078" s="20" t="s">
        <v>2442</v>
      </c>
      <c r="H2078" s="20" t="s">
        <v>135</v>
      </c>
      <c r="I2078" s="19">
        <f t="shared" si="299"/>
        <v>31</v>
      </c>
      <c r="J2078" s="20" t="s">
        <v>755</v>
      </c>
      <c r="K2078" s="20" t="s">
        <v>305</v>
      </c>
      <c r="L2078" s="95" t="str">
        <f>IF(M2078&lt;&gt;"",IF(NOT(ISNA(INDEX(cc!B:B,MATCH(M2078,cc!A:A,0)))),INDEX(cc!B:B,MATCH(M2078,cc!A:A,0)),"0"),"")</f>
        <v>Age (&lt;5 - 20+, 4) and Sex</v>
      </c>
      <c r="M2078" s="97" t="s">
        <v>4046</v>
      </c>
      <c r="N2078" s="28" t="str">
        <f t="shared" si="300"/>
        <v xml:space="preserve"> TARGET</v>
      </c>
      <c r="O2078" s="19" t="str">
        <f t="shared" si="293"/>
        <v>TX_RET (D, DSD, Age/Sex) TARGET: Alive at 12 mo. after initiating ART</v>
      </c>
      <c r="P2078" s="19" t="str">
        <f t="shared" si="294"/>
        <v>TX_RET (D, DSD, Age/Sex) TARGET: Alive at 12 mo. after initiating ART</v>
      </c>
      <c r="Q2078" s="19" t="str">
        <f t="shared" si="292"/>
        <v>TX_RET (D, DSD, Age/Sex) TARGET</v>
      </c>
      <c r="R2078" s="19" t="str">
        <f t="shared" si="295"/>
        <v>TX_RET_D_DSD_Age_Sex_TARGET</v>
      </c>
      <c r="S2078" s="19" t="str">
        <f t="shared" si="296"/>
        <v>TX_RET_D_DSD_Age_Sex_TARGET</v>
      </c>
      <c r="T2078" s="19" t="b">
        <f>NOT(ISNA(VLOOKUP(B2078,dbcodes!A:B,2,FALSE)))</f>
        <v>1</v>
      </c>
      <c r="U2078" s="19" t="str">
        <f>IF(ISNA(VLOOKUP(B2078,dbcodes!A:B,2,FALSE)),des!R1702,VLOOKUP(B2078,dbcodes!A:B,2,FALSE))</f>
        <v>TX_RET_D_DSD_Age_Sex_TARGET</v>
      </c>
      <c r="V2078" s="20"/>
      <c r="W2078" s="107" t="str">
        <f>IF(ISNA(VLOOKUP(C2078,descriptions!A:B,2,FALSE)),des!V1702,IF(G2078=" TARGET","Target ","")&amp;VLOOKUP(C2078,descriptions!A:B,2,FALSE))</f>
        <v>Target Percentage of adults and children known to be on treatment 12 months after initiation of antiretroviral therapy (Note: reporting 24 and 36 months is recommended, but optional)</v>
      </c>
      <c r="X2078" s="20" t="s">
        <v>4</v>
      </c>
      <c r="Y2078" s="20" t="s">
        <v>831</v>
      </c>
      <c r="Z2078" s="20" t="s">
        <v>836</v>
      </c>
      <c r="AA2078" s="20" t="s">
        <v>102</v>
      </c>
      <c r="AB2078" s="20" t="s">
        <v>755</v>
      </c>
      <c r="AC2078" s="19" t="str">
        <f>IF(AB2078&lt;&gt;"",IF(NOT(ISNA(INDEX(os!A:A,MATCH(AB2078,os!B:B,0)))),INDEX(os!A:A,MATCH(AB2078,os!B:B,0)),"0"),"")</f>
        <v/>
      </c>
      <c r="AD2078" s="20" t="s">
        <v>830</v>
      </c>
      <c r="AE2078" s="20"/>
      <c r="AF2078" s="20"/>
      <c r="AG2078" s="20"/>
      <c r="AH2078" s="93" t="str">
        <f>IF(NOT(ISNA(VLOOKUP(B:B,ResultsTargets!A:A,1,0))),"TRUE","")</f>
        <v/>
      </c>
      <c r="AI2078" s="19" t="str">
        <f>IF(ISNA(VLOOKUP(C2078,dim_techarea!A:B,2,FALSE)),"",VLOOKUP(C2078,dim_techarea!A:B,2,FALSE))</f>
        <v>TX_RET</v>
      </c>
      <c r="AJ2078" s="19" t="str">
        <f>IF(ISNA(VLOOKUP(AI2078,dim_techarea!B:C,2,FALSE)),"",VLOOKUP(AI2078,dim_techarea!B:C,2,FALSE))</f>
        <v>tyRMEUpIwKi</v>
      </c>
      <c r="AK2078" s="19" t="str">
        <f>IF(ISNA(VLOOKUP(TRIM(G2078),dim_targetsresults!A:B,2,FALSE)),"",VLOOKUP(TRIM(G2078),dim_targetsresults!A:C,2,FALSE))</f>
        <v>MER Targets</v>
      </c>
      <c r="AL2078" s="19" t="str">
        <f>IF(ISNA(VLOOKUP(AK2078,dim_targetsresults!B:C,2,FALSE)),"",VLOOKUP(AK2078,dim_targetsresults!B:C,2,FALSE))</f>
        <v>W8imnja2Owd</v>
      </c>
      <c r="AM2078" s="19" t="str">
        <f>IF(ISNA(VLOOKUP(TRIM(D2078),dim_numeratordenominator!A:B,2,FALSE)),"",VLOOKUP(TRIM(D2078),dim_numeratordenominator!A:C,2,FALSE))</f>
        <v>Denominator</v>
      </c>
      <c r="AN2078" s="19" t="str">
        <f>IF(ISNA(VLOOKUP(AM2078,dim_numeratordenominator!B:C,2,FALSE)),"",VLOOKUP(AM2078,dim_numeratordenominator!B:C,2,FALSE))</f>
        <v>QpNj0nSuEhD</v>
      </c>
      <c r="AO2078" s="19" t="str">
        <f>IF(ISNA(VLOOKUP(TRIM(E2078),dim_supporttype!A:B,2,FALSE)),"",VLOOKUP(TRIM(E2078),dim_supporttype!A:C,2,FALSE))</f>
        <v>DSD</v>
      </c>
      <c r="AP2078" s="19" t="str">
        <f>IF(ISNA(VLOOKUP(AO2078,dim_supporttype!B:C,2,FALSE)),"",VLOOKUP(AO2078,dim_supporttype!B:C,2,FALSE))</f>
        <v>iM13vdNLWKb</v>
      </c>
      <c r="AQ2078" s="19" t="str">
        <f>IF(ISNA(VLOOKUP(TRIM(F2078),dim_disaggs!A:B,2,FALSE)),"No Disagg",VLOOKUP(TRIM(F2078),dim_disaggs!A:B,2,FALSE))</f>
        <v>Age/Sex</v>
      </c>
      <c r="AR2078" s="19" t="str">
        <f>IF(ISNA(VLOOKUP(AQ2078,dim_disaggs!B:C,2,FALSE)),"",VLOOKUP(AQ2078,dim_disaggs!B:C,2,FALSE))</f>
        <v>Qbz6SrpmJ1y</v>
      </c>
      <c r="AS2078" s="72"/>
      <c r="AT2078" s="66"/>
      <c r="AU2078" s="72" t="s">
        <v>755</v>
      </c>
      <c r="AV2078" s="73" t="s">
        <v>755</v>
      </c>
      <c r="AW2078" s="66" t="s">
        <v>755</v>
      </c>
      <c r="AX2078" s="66" t="s">
        <v>755</v>
      </c>
      <c r="AY2078" s="20"/>
      <c r="AZ2078" s="20"/>
      <c r="BA2078" s="105" t="str">
        <f t="shared" si="297"/>
        <v/>
      </c>
      <c r="BB2078" s="20" t="str">
        <f t="shared" si="298"/>
        <v/>
      </c>
      <c r="BC2078" s="20"/>
      <c r="BD2078" s="20"/>
      <c r="BE2078" s="75" t="s">
        <v>755</v>
      </c>
      <c r="BF2078" s="73" t="s">
        <v>755</v>
      </c>
      <c r="BG2078" s="55" t="s">
        <v>755</v>
      </c>
      <c r="BH2078" s="76" t="s">
        <v>755</v>
      </c>
      <c r="BI2078" s="20" t="s">
        <v>755</v>
      </c>
      <c r="BJ2078" s="20" t="s">
        <v>755</v>
      </c>
      <c r="BK2078" s="55" t="s">
        <v>755</v>
      </c>
      <c r="BL2078" s="71" t="s">
        <v>755</v>
      </c>
      <c r="BM2078" s="77" t="s">
        <v>755</v>
      </c>
      <c r="BN2078" s="78" t="s">
        <v>755</v>
      </c>
      <c r="BO2078" s="77" t="s">
        <v>755</v>
      </c>
      <c r="BP2078" s="78" t="s">
        <v>755</v>
      </c>
    </row>
    <row r="2079" spans="1:68" s="15" customFormat="1" x14ac:dyDescent="0.2">
      <c r="A2079" s="20" t="s">
        <v>95</v>
      </c>
      <c r="B2079" s="20" t="s">
        <v>1956</v>
      </c>
      <c r="C2079" s="20" t="s">
        <v>257</v>
      </c>
      <c r="D2079" s="20" t="s">
        <v>164</v>
      </c>
      <c r="E2079" s="20" t="s">
        <v>78</v>
      </c>
      <c r="F2079" s="20" t="s">
        <v>135</v>
      </c>
      <c r="G2079" s="20" t="s">
        <v>2442</v>
      </c>
      <c r="H2079" s="20" t="s">
        <v>135</v>
      </c>
      <c r="I2079" s="19">
        <f t="shared" si="299"/>
        <v>30</v>
      </c>
      <c r="J2079" s="20" t="s">
        <v>755</v>
      </c>
      <c r="K2079" s="20" t="s">
        <v>305</v>
      </c>
      <c r="L2079" s="95" t="str">
        <f>IF(M2079&lt;&gt;"",IF(NOT(ISNA(INDEX(cc!B:B,MATCH(M2079,cc!A:A,0)))),INDEX(cc!B:B,MATCH(M2079,cc!A:A,0)),"0"),"")</f>
        <v>Age (&lt;5 - 20+, 4) and Sex</v>
      </c>
      <c r="M2079" s="97" t="s">
        <v>4046</v>
      </c>
      <c r="N2079" s="28" t="str">
        <f t="shared" si="300"/>
        <v xml:space="preserve"> TARGET</v>
      </c>
      <c r="O2079" s="19" t="str">
        <f t="shared" si="293"/>
        <v>TX_RET (D, TA, Age/Sex) TARGET: Alive at 12 mo. after initiating ART</v>
      </c>
      <c r="P2079" s="19" t="str">
        <f t="shared" si="294"/>
        <v>TX_RET (D, TA, Age/Sex) TARGET: Alive at 12 mo. after initiating ART</v>
      </c>
      <c r="Q2079" s="19" t="str">
        <f t="shared" si="292"/>
        <v>TX_RET (D, TA, Age/Sex) TARGET</v>
      </c>
      <c r="R2079" s="19" t="str">
        <f t="shared" si="295"/>
        <v>TX_RET_D_TA_Age_Sex_TARGET</v>
      </c>
      <c r="S2079" s="19" t="str">
        <f t="shared" si="296"/>
        <v>TX_RET_D_TA_Age_Sex_TARGET</v>
      </c>
      <c r="T2079" s="19" t="b">
        <f>NOT(ISNA(VLOOKUP(B2079,dbcodes!A:B,2,FALSE)))</f>
        <v>1</v>
      </c>
      <c r="U2079" s="19" t="str">
        <f>IF(ISNA(VLOOKUP(B2079,dbcodes!A:B,2,FALSE)),des!R1703,VLOOKUP(B2079,dbcodes!A:B,2,FALSE))</f>
        <v>TX_RET_D_TA_Age_Sex_TARGET</v>
      </c>
      <c r="V2079" s="20"/>
      <c r="W2079" s="107" t="str">
        <f>IF(ISNA(VLOOKUP(C2079,descriptions!A:B,2,FALSE)),des!V1703,IF(G2079=" TARGET","Target ","")&amp;VLOOKUP(C2079,descriptions!A:B,2,FALSE))</f>
        <v>Target Percentage of adults and children known to be on treatment 12 months after initiation of antiretroviral therapy (Note: reporting 24 and 36 months is recommended, but optional)</v>
      </c>
      <c r="X2079" s="20" t="s">
        <v>4</v>
      </c>
      <c r="Y2079" s="20" t="s">
        <v>831</v>
      </c>
      <c r="Z2079" s="20" t="s">
        <v>836</v>
      </c>
      <c r="AA2079" s="20" t="s">
        <v>102</v>
      </c>
      <c r="AB2079" s="20" t="s">
        <v>755</v>
      </c>
      <c r="AC2079" s="19" t="str">
        <f>IF(AB2079&lt;&gt;"",IF(NOT(ISNA(INDEX(os!A:A,MATCH(AB2079,os!B:B,0)))),INDEX(os!A:A,MATCH(AB2079,os!B:B,0)),"0"),"")</f>
        <v/>
      </c>
      <c r="AD2079" s="20" t="s">
        <v>830</v>
      </c>
      <c r="AE2079" s="20"/>
      <c r="AF2079" s="20"/>
      <c r="AG2079" s="20"/>
      <c r="AH2079" s="93" t="str">
        <f>IF(NOT(ISNA(VLOOKUP(B:B,ResultsTargets!A:A,1,0))),"TRUE","")</f>
        <v/>
      </c>
      <c r="AI2079" s="19" t="str">
        <f>IF(ISNA(VLOOKUP(C2079,dim_techarea!A:B,2,FALSE)),"",VLOOKUP(C2079,dim_techarea!A:B,2,FALSE))</f>
        <v>TX_RET</v>
      </c>
      <c r="AJ2079" s="19" t="str">
        <f>IF(ISNA(VLOOKUP(AI2079,dim_techarea!B:C,2,FALSE)),"",VLOOKUP(AI2079,dim_techarea!B:C,2,FALSE))</f>
        <v>tyRMEUpIwKi</v>
      </c>
      <c r="AK2079" s="19" t="str">
        <f>IF(ISNA(VLOOKUP(TRIM(G2079),dim_targetsresults!A:B,2,FALSE)),"",VLOOKUP(TRIM(G2079),dim_targetsresults!A:C,2,FALSE))</f>
        <v>MER Targets</v>
      </c>
      <c r="AL2079" s="19" t="str">
        <f>IF(ISNA(VLOOKUP(AK2079,dim_targetsresults!B:C,2,FALSE)),"",VLOOKUP(AK2079,dim_targetsresults!B:C,2,FALSE))</f>
        <v>W8imnja2Owd</v>
      </c>
      <c r="AM2079" s="19" t="str">
        <f>IF(ISNA(VLOOKUP(TRIM(D2079),dim_numeratordenominator!A:B,2,FALSE)),"",VLOOKUP(TRIM(D2079),dim_numeratordenominator!A:C,2,FALSE))</f>
        <v>Denominator</v>
      </c>
      <c r="AN2079" s="19" t="str">
        <f>IF(ISNA(VLOOKUP(AM2079,dim_numeratordenominator!B:C,2,FALSE)),"",VLOOKUP(AM2079,dim_numeratordenominator!B:C,2,FALSE))</f>
        <v>QpNj0nSuEhD</v>
      </c>
      <c r="AO2079" s="19" t="str">
        <f>IF(ISNA(VLOOKUP(TRIM(E2079),dim_supporttype!A:B,2,FALSE)),"",VLOOKUP(TRIM(E2079),dim_supporttype!A:C,2,FALSE))</f>
        <v>TA</v>
      </c>
      <c r="AP2079" s="19" t="str">
        <f>IF(ISNA(VLOOKUP(AO2079,dim_supporttype!B:C,2,FALSE)),"",VLOOKUP(AO2079,dim_supporttype!B:C,2,FALSE))</f>
        <v>cRAGKdWIDn4</v>
      </c>
      <c r="AQ2079" s="19" t="str">
        <f>IF(ISNA(VLOOKUP(TRIM(F2079),dim_disaggs!A:B,2,FALSE)),"No Disagg",VLOOKUP(TRIM(F2079),dim_disaggs!A:B,2,FALSE))</f>
        <v>Age/Sex</v>
      </c>
      <c r="AR2079" s="19" t="str">
        <f>IF(ISNA(VLOOKUP(AQ2079,dim_disaggs!B:C,2,FALSE)),"",VLOOKUP(AQ2079,dim_disaggs!B:C,2,FALSE))</f>
        <v>Qbz6SrpmJ1y</v>
      </c>
      <c r="AS2079" s="72"/>
      <c r="AT2079" s="66"/>
      <c r="AU2079" s="72" t="s">
        <v>755</v>
      </c>
      <c r="AV2079" s="73" t="s">
        <v>755</v>
      </c>
      <c r="AW2079" s="66" t="s">
        <v>755</v>
      </c>
      <c r="AX2079" s="66" t="s">
        <v>755</v>
      </c>
      <c r="AY2079" s="20"/>
      <c r="AZ2079" s="20"/>
      <c r="BA2079" s="105" t="str">
        <f t="shared" si="297"/>
        <v/>
      </c>
      <c r="BB2079" s="20" t="str">
        <f t="shared" si="298"/>
        <v/>
      </c>
      <c r="BC2079" s="20"/>
      <c r="BD2079" s="20"/>
      <c r="BE2079" s="75" t="s">
        <v>755</v>
      </c>
      <c r="BF2079" s="73" t="s">
        <v>755</v>
      </c>
      <c r="BG2079" s="55" t="s">
        <v>755</v>
      </c>
      <c r="BH2079" s="76" t="s">
        <v>755</v>
      </c>
      <c r="BI2079" s="20" t="s">
        <v>755</v>
      </c>
      <c r="BJ2079" s="20" t="s">
        <v>755</v>
      </c>
      <c r="BK2079" s="55" t="s">
        <v>755</v>
      </c>
      <c r="BL2079" s="71" t="s">
        <v>755</v>
      </c>
      <c r="BM2079" s="77" t="s">
        <v>755</v>
      </c>
      <c r="BN2079" s="78" t="s">
        <v>755</v>
      </c>
      <c r="BO2079" s="77" t="s">
        <v>755</v>
      </c>
      <c r="BP2079" s="78" t="s">
        <v>755</v>
      </c>
    </row>
    <row r="2080" spans="1:68" s="3" customFormat="1" ht="17" customHeight="1" x14ac:dyDescent="0.2">
      <c r="A2080" s="20" t="s">
        <v>95</v>
      </c>
      <c r="B2080" s="20" t="s">
        <v>1946</v>
      </c>
      <c r="C2080" s="20" t="s">
        <v>257</v>
      </c>
      <c r="D2080" s="20" t="s">
        <v>164</v>
      </c>
      <c r="E2080" s="20" t="s">
        <v>77</v>
      </c>
      <c r="F2080" s="20" t="s">
        <v>88</v>
      </c>
      <c r="G2080" s="20" t="s">
        <v>2442</v>
      </c>
      <c r="H2080" s="20" t="s">
        <v>89</v>
      </c>
      <c r="I2080" s="19">
        <f t="shared" si="299"/>
        <v>34</v>
      </c>
      <c r="J2080" s="20" t="s">
        <v>755</v>
      </c>
      <c r="K2080" s="20" t="s">
        <v>305</v>
      </c>
      <c r="L2080" s="95" t="str">
        <f>IF(M2080&lt;&gt;"",IF(NOT(ISNA(INDEX(cc!B:B,MATCH(M2080,cc!A:A,0)))),INDEX(cc!B:B,MATCH(M2080,cc!A:A,0)),"0"),"")</f>
        <v>Age (10-50+, 5) and Sex</v>
      </c>
      <c r="M2080" s="97" t="s">
        <v>110</v>
      </c>
      <c r="N2080" s="28" t="str">
        <f t="shared" si="300"/>
        <v xml:space="preserve"> TARGET</v>
      </c>
      <c r="O2080" s="19" t="str">
        <f t="shared" si="293"/>
        <v>TX_RET (D, DSD, AgeAboveTen/Sex) TARGET: Alive at 12 mo. after initiating ART</v>
      </c>
      <c r="P2080" s="19" t="str">
        <f t="shared" si="294"/>
        <v>TX_RET (D, DSD, AgeAboveTen/Sex) TARGET: Alive at 12 mo. after initiating ART</v>
      </c>
      <c r="Q2080" s="19" t="str">
        <f t="shared" si="292"/>
        <v>TX_RET (D, DSD, Age&gt;10/Sex) TARGET</v>
      </c>
      <c r="R2080" s="19" t="str">
        <f t="shared" si="295"/>
        <v>TX_RET_D_DSD_Agegt10_Sex_TARGET</v>
      </c>
      <c r="S2080" s="19" t="str">
        <f t="shared" si="296"/>
        <v>TX_RET_D_DSD_Agegt10_Sex_TARGET</v>
      </c>
      <c r="T2080" s="19" t="b">
        <f>NOT(ISNA(VLOOKUP(B2080,dbcodes!A:B,2,FALSE)))</f>
        <v>1</v>
      </c>
      <c r="U2080" s="19" t="str">
        <f>IF(ISNA(VLOOKUP(B2080,dbcodes!A:B,2,FALSE)),des!R1704,VLOOKUP(B2080,dbcodes!A:B,2,FALSE))</f>
        <v>TX_RET_D_DSD_Agegt10_Sex_TARGET</v>
      </c>
      <c r="V2080" s="20"/>
      <c r="W2080" s="107" t="str">
        <f>IF(ISNA(VLOOKUP(C2080,descriptions!A:B,2,FALSE)),des!V1704,IF(G2080=" TARGET","Target ","")&amp;VLOOKUP(C2080,descriptions!A:B,2,FALSE))</f>
        <v>Target Percentage of adults and children known to be on treatment 12 months after initiation of antiretroviral therapy (Note: reporting 24 and 36 months is recommended, but optional)</v>
      </c>
      <c r="X2080" s="20" t="s">
        <v>4</v>
      </c>
      <c r="Y2080" s="20" t="s">
        <v>831</v>
      </c>
      <c r="Z2080" s="20" t="s">
        <v>836</v>
      </c>
      <c r="AA2080" s="20" t="s">
        <v>102</v>
      </c>
      <c r="AB2080" s="20" t="s">
        <v>755</v>
      </c>
      <c r="AC2080" s="19" t="str">
        <f>IF(AB2080&lt;&gt;"",IF(NOT(ISNA(INDEX(os!A:A,MATCH(AB2080,os!B:B,0)))),INDEX(os!A:A,MATCH(AB2080,os!B:B,0)),"0"),"")</f>
        <v/>
      </c>
      <c r="AD2080" s="20" t="s">
        <v>830</v>
      </c>
      <c r="AE2080" s="20"/>
      <c r="AF2080" s="20"/>
      <c r="AG2080" s="20"/>
      <c r="AH2080" s="93" t="str">
        <f>IF(NOT(ISNA(VLOOKUP(B:B,ResultsTargets!A:A,1,0))),"TRUE","")</f>
        <v/>
      </c>
      <c r="AI2080" s="19" t="str">
        <f>IF(ISNA(VLOOKUP(C2080,dim_techarea!A:B,2,FALSE)),"",VLOOKUP(C2080,dim_techarea!A:B,2,FALSE))</f>
        <v>TX_RET</v>
      </c>
      <c r="AJ2080" s="19" t="str">
        <f>IF(ISNA(VLOOKUP(AI2080,dim_techarea!B:C,2,FALSE)),"",VLOOKUP(AI2080,dim_techarea!B:C,2,FALSE))</f>
        <v>tyRMEUpIwKi</v>
      </c>
      <c r="AK2080" s="19" t="str">
        <f>IF(ISNA(VLOOKUP(TRIM(G2080),dim_targetsresults!A:B,2,FALSE)),"",VLOOKUP(TRIM(G2080),dim_targetsresults!A:C,2,FALSE))</f>
        <v>MER Targets</v>
      </c>
      <c r="AL2080" s="19" t="str">
        <f>IF(ISNA(VLOOKUP(AK2080,dim_targetsresults!B:C,2,FALSE)),"",VLOOKUP(AK2080,dim_targetsresults!B:C,2,FALSE))</f>
        <v>W8imnja2Owd</v>
      </c>
      <c r="AM2080" s="19" t="str">
        <f>IF(ISNA(VLOOKUP(TRIM(D2080),dim_numeratordenominator!A:B,2,FALSE)),"",VLOOKUP(TRIM(D2080),dim_numeratordenominator!A:C,2,FALSE))</f>
        <v>Denominator</v>
      </c>
      <c r="AN2080" s="19" t="str">
        <f>IF(ISNA(VLOOKUP(AM2080,dim_numeratordenominator!B:C,2,FALSE)),"",VLOOKUP(AM2080,dim_numeratordenominator!B:C,2,FALSE))</f>
        <v>QpNj0nSuEhD</v>
      </c>
      <c r="AO2080" s="19" t="str">
        <f>IF(ISNA(VLOOKUP(TRIM(E2080),dim_supporttype!A:B,2,FALSE)),"",VLOOKUP(TRIM(E2080),dim_supporttype!A:C,2,FALSE))</f>
        <v>DSD</v>
      </c>
      <c r="AP2080" s="19" t="str">
        <f>IF(ISNA(VLOOKUP(AO2080,dim_supporttype!B:C,2,FALSE)),"",VLOOKUP(AO2080,dim_supporttype!B:C,2,FALSE))</f>
        <v>iM13vdNLWKb</v>
      </c>
      <c r="AQ2080" s="19" t="str">
        <f>IF(ISNA(VLOOKUP(TRIM(F2080),dim_disaggs!A:B,2,FALSE)),"No Disagg",VLOOKUP(TRIM(F2080),dim_disaggs!A:B,2,FALSE))</f>
        <v>AgeAboveTen/Sex</v>
      </c>
      <c r="AR2080" s="19" t="str">
        <f>IF(ISNA(VLOOKUP(AQ2080,dim_disaggs!B:C,2,FALSE)),"",VLOOKUP(AQ2080,dim_disaggs!B:C,2,FALSE))</f>
        <v>TUFwLYVsbxA</v>
      </c>
      <c r="AS2080" s="72"/>
      <c r="AT2080" s="66"/>
      <c r="AU2080" s="72" t="s">
        <v>755</v>
      </c>
      <c r="AV2080" s="73" t="s">
        <v>755</v>
      </c>
      <c r="AW2080" s="66" t="s">
        <v>755</v>
      </c>
      <c r="AX2080" s="66" t="s">
        <v>755</v>
      </c>
      <c r="AY2080" s="20"/>
      <c r="AZ2080" s="20"/>
      <c r="BA2080" s="105" t="str">
        <f t="shared" si="297"/>
        <v/>
      </c>
      <c r="BB2080" s="20" t="str">
        <f t="shared" si="298"/>
        <v/>
      </c>
      <c r="BC2080" s="20"/>
      <c r="BD2080" s="20"/>
      <c r="BE2080" s="75" t="s">
        <v>755</v>
      </c>
      <c r="BF2080" s="73" t="s">
        <v>755</v>
      </c>
      <c r="BG2080" s="55" t="s">
        <v>755</v>
      </c>
      <c r="BH2080" s="76" t="s">
        <v>755</v>
      </c>
      <c r="BI2080" s="20" t="s">
        <v>755</v>
      </c>
      <c r="BJ2080" s="20" t="s">
        <v>755</v>
      </c>
      <c r="BK2080" s="55" t="s">
        <v>755</v>
      </c>
      <c r="BL2080" s="71" t="s">
        <v>755</v>
      </c>
      <c r="BM2080" s="77" t="s">
        <v>755</v>
      </c>
      <c r="BN2080" s="78" t="s">
        <v>755</v>
      </c>
      <c r="BO2080" s="77" t="s">
        <v>755</v>
      </c>
      <c r="BP2080" s="78" t="s">
        <v>755</v>
      </c>
    </row>
    <row r="2081" spans="1:68" s="3" customFormat="1" ht="18" customHeight="1" x14ac:dyDescent="0.2">
      <c r="A2081" s="20" t="s">
        <v>95</v>
      </c>
      <c r="B2081" s="20" t="s">
        <v>1953</v>
      </c>
      <c r="C2081" s="20" t="s">
        <v>257</v>
      </c>
      <c r="D2081" s="20" t="s">
        <v>164</v>
      </c>
      <c r="E2081" s="20" t="s">
        <v>78</v>
      </c>
      <c r="F2081" s="20" t="s">
        <v>88</v>
      </c>
      <c r="G2081" s="20" t="s">
        <v>2442</v>
      </c>
      <c r="H2081" s="20" t="s">
        <v>89</v>
      </c>
      <c r="I2081" s="19">
        <f t="shared" si="299"/>
        <v>33</v>
      </c>
      <c r="J2081" s="20" t="s">
        <v>755</v>
      </c>
      <c r="K2081" s="20" t="s">
        <v>305</v>
      </c>
      <c r="L2081" s="95" t="str">
        <f>IF(M2081&lt;&gt;"",IF(NOT(ISNA(INDEX(cc!B:B,MATCH(M2081,cc!A:A,0)))),INDEX(cc!B:B,MATCH(M2081,cc!A:A,0)),"0"),"")</f>
        <v>Age (10-50+, 5) and Sex</v>
      </c>
      <c r="M2081" s="97" t="s">
        <v>110</v>
      </c>
      <c r="N2081" s="28" t="str">
        <f t="shared" si="300"/>
        <v xml:space="preserve"> TARGET</v>
      </c>
      <c r="O2081" s="19" t="str">
        <f t="shared" si="293"/>
        <v>TX_RET (D, TA, AgeAboveTen/Sex) TARGET: Alive at 12 mo. after initiating ART</v>
      </c>
      <c r="P2081" s="19" t="str">
        <f t="shared" si="294"/>
        <v>TX_RET (D, TA, AgeAboveTen/Sex) TARGET: Alive at 12 mo. after initiating ART</v>
      </c>
      <c r="Q2081" s="19" t="str">
        <f t="shared" si="292"/>
        <v>TX_RET (D, TA, Age&gt;10/Sex) TARGET</v>
      </c>
      <c r="R2081" s="19" t="str">
        <f t="shared" si="295"/>
        <v>TX_RET_D_TA_Agegt10_Sex_TARGET</v>
      </c>
      <c r="S2081" s="19" t="str">
        <f t="shared" si="296"/>
        <v>TX_RET_D_TA_Agegt10_Sex_TARGET</v>
      </c>
      <c r="T2081" s="19" t="b">
        <f>NOT(ISNA(VLOOKUP(B2081,dbcodes!A:B,2,FALSE)))</f>
        <v>1</v>
      </c>
      <c r="U2081" s="19" t="str">
        <f>IF(ISNA(VLOOKUP(B2081,dbcodes!A:B,2,FALSE)),des!R1705,VLOOKUP(B2081,dbcodes!A:B,2,FALSE))</f>
        <v>TX_RET_D_TA_Agegt10_Sex_TARGET</v>
      </c>
      <c r="V2081" s="20"/>
      <c r="W2081" s="107" t="str">
        <f>IF(ISNA(VLOOKUP(C2081,descriptions!A:B,2,FALSE)),des!V1705,IF(G2081=" TARGET","Target ","")&amp;VLOOKUP(C2081,descriptions!A:B,2,FALSE))</f>
        <v>Target Percentage of adults and children known to be on treatment 12 months after initiation of antiretroviral therapy (Note: reporting 24 and 36 months is recommended, but optional)</v>
      </c>
      <c r="X2081" s="20" t="s">
        <v>4</v>
      </c>
      <c r="Y2081" s="20" t="s">
        <v>831</v>
      </c>
      <c r="Z2081" s="20" t="s">
        <v>836</v>
      </c>
      <c r="AA2081" s="20" t="s">
        <v>102</v>
      </c>
      <c r="AB2081" s="20" t="s">
        <v>755</v>
      </c>
      <c r="AC2081" s="19" t="str">
        <f>IF(AB2081&lt;&gt;"",IF(NOT(ISNA(INDEX(os!A:A,MATCH(AB2081,os!B:B,0)))),INDEX(os!A:A,MATCH(AB2081,os!B:B,0)),"0"),"")</f>
        <v/>
      </c>
      <c r="AD2081" s="20" t="s">
        <v>830</v>
      </c>
      <c r="AE2081" s="20"/>
      <c r="AF2081" s="20"/>
      <c r="AG2081" s="20"/>
      <c r="AH2081" s="93" t="str">
        <f>IF(NOT(ISNA(VLOOKUP(B:B,ResultsTargets!A:A,1,0))),"TRUE","")</f>
        <v/>
      </c>
      <c r="AI2081" s="19" t="str">
        <f>IF(ISNA(VLOOKUP(C2081,dim_techarea!A:B,2,FALSE)),"",VLOOKUP(C2081,dim_techarea!A:B,2,FALSE))</f>
        <v>TX_RET</v>
      </c>
      <c r="AJ2081" s="19" t="str">
        <f>IF(ISNA(VLOOKUP(AI2081,dim_techarea!B:C,2,FALSE)),"",VLOOKUP(AI2081,dim_techarea!B:C,2,FALSE))</f>
        <v>tyRMEUpIwKi</v>
      </c>
      <c r="AK2081" s="19" t="str">
        <f>IF(ISNA(VLOOKUP(TRIM(G2081),dim_targetsresults!A:B,2,FALSE)),"",VLOOKUP(TRIM(G2081),dim_targetsresults!A:C,2,FALSE))</f>
        <v>MER Targets</v>
      </c>
      <c r="AL2081" s="19" t="str">
        <f>IF(ISNA(VLOOKUP(AK2081,dim_targetsresults!B:C,2,FALSE)),"",VLOOKUP(AK2081,dim_targetsresults!B:C,2,FALSE))</f>
        <v>W8imnja2Owd</v>
      </c>
      <c r="AM2081" s="19" t="str">
        <f>IF(ISNA(VLOOKUP(TRIM(D2081),dim_numeratordenominator!A:B,2,FALSE)),"",VLOOKUP(TRIM(D2081),dim_numeratordenominator!A:C,2,FALSE))</f>
        <v>Denominator</v>
      </c>
      <c r="AN2081" s="19" t="str">
        <f>IF(ISNA(VLOOKUP(AM2081,dim_numeratordenominator!B:C,2,FALSE)),"",VLOOKUP(AM2081,dim_numeratordenominator!B:C,2,FALSE))</f>
        <v>QpNj0nSuEhD</v>
      </c>
      <c r="AO2081" s="19" t="str">
        <f>IF(ISNA(VLOOKUP(TRIM(E2081),dim_supporttype!A:B,2,FALSE)),"",VLOOKUP(TRIM(E2081),dim_supporttype!A:C,2,FALSE))</f>
        <v>TA</v>
      </c>
      <c r="AP2081" s="19" t="str">
        <f>IF(ISNA(VLOOKUP(AO2081,dim_supporttype!B:C,2,FALSE)),"",VLOOKUP(AO2081,dim_supporttype!B:C,2,FALSE))</f>
        <v>cRAGKdWIDn4</v>
      </c>
      <c r="AQ2081" s="19" t="str">
        <f>IF(ISNA(VLOOKUP(TRIM(F2081),dim_disaggs!A:B,2,FALSE)),"No Disagg",VLOOKUP(TRIM(F2081),dim_disaggs!A:B,2,FALSE))</f>
        <v>AgeAboveTen/Sex</v>
      </c>
      <c r="AR2081" s="19" t="str">
        <f>IF(ISNA(VLOOKUP(AQ2081,dim_disaggs!B:C,2,FALSE)),"",VLOOKUP(AQ2081,dim_disaggs!B:C,2,FALSE))</f>
        <v>TUFwLYVsbxA</v>
      </c>
      <c r="AS2081" s="72"/>
      <c r="AT2081" s="66"/>
      <c r="AU2081" s="72" t="s">
        <v>755</v>
      </c>
      <c r="AV2081" s="73" t="s">
        <v>755</v>
      </c>
      <c r="AW2081" s="66" t="s">
        <v>755</v>
      </c>
      <c r="AX2081" s="66" t="s">
        <v>755</v>
      </c>
      <c r="AY2081" s="20"/>
      <c r="AZ2081" s="20"/>
      <c r="BA2081" s="105" t="str">
        <f t="shared" si="297"/>
        <v/>
      </c>
      <c r="BB2081" s="20" t="str">
        <f t="shared" si="298"/>
        <v/>
      </c>
      <c r="BC2081" s="20"/>
      <c r="BD2081" s="20"/>
      <c r="BE2081" s="75" t="s">
        <v>755</v>
      </c>
      <c r="BF2081" s="73" t="s">
        <v>755</v>
      </c>
      <c r="BG2081" s="55" t="s">
        <v>755</v>
      </c>
      <c r="BH2081" s="76" t="s">
        <v>755</v>
      </c>
      <c r="BI2081" s="20" t="s">
        <v>755</v>
      </c>
      <c r="BJ2081" s="20" t="s">
        <v>755</v>
      </c>
      <c r="BK2081" s="55" t="s">
        <v>755</v>
      </c>
      <c r="BL2081" s="71" t="s">
        <v>755</v>
      </c>
      <c r="BM2081" s="77" t="s">
        <v>755</v>
      </c>
      <c r="BN2081" s="78" t="s">
        <v>755</v>
      </c>
      <c r="BO2081" s="77" t="s">
        <v>755</v>
      </c>
      <c r="BP2081" s="78" t="s">
        <v>755</v>
      </c>
    </row>
    <row r="2082" spans="1:68" s="3" customFormat="1" ht="17" customHeight="1" x14ac:dyDescent="0.2">
      <c r="A2082" s="20" t="s">
        <v>95</v>
      </c>
      <c r="B2082" s="20" t="s">
        <v>1947</v>
      </c>
      <c r="C2082" s="20" t="s">
        <v>257</v>
      </c>
      <c r="D2082" s="20" t="s">
        <v>164</v>
      </c>
      <c r="E2082" s="20" t="s">
        <v>77</v>
      </c>
      <c r="F2082" s="20" t="s">
        <v>85</v>
      </c>
      <c r="G2082" s="20" t="s">
        <v>2442</v>
      </c>
      <c r="H2082" s="20" t="s">
        <v>86</v>
      </c>
      <c r="I2082" s="19">
        <f t="shared" si="299"/>
        <v>30</v>
      </c>
      <c r="J2082" s="20" t="s">
        <v>755</v>
      </c>
      <c r="K2082" s="20" t="s">
        <v>305</v>
      </c>
      <c r="L2082" s="95" t="str">
        <f>IF(M2082&lt;&gt;"",IF(NOT(ISNA(INDEX(cc!B:B,MATCH(M2082,cc!A:A,0)))),INDEX(cc!B:B,MATCH(M2082,cc!A:A,0)),"0"),"")</f>
        <v>Age (&lt;1-9, 2)</v>
      </c>
      <c r="M2082" s="97" t="s">
        <v>109</v>
      </c>
      <c r="N2082" s="28" t="str">
        <f t="shared" si="300"/>
        <v xml:space="preserve"> TARGET</v>
      </c>
      <c r="O2082" s="19" t="str">
        <f t="shared" si="293"/>
        <v>TX_RET (D, DSD, AgeLessThanTen) TARGET: Alive at 12 mo. after initiating ART</v>
      </c>
      <c r="P2082" s="19" t="str">
        <f t="shared" si="294"/>
        <v>TX_RET (D, DSD, AgeLessThanTen) TARGET: Alive at 12 mo. after initiating ART</v>
      </c>
      <c r="Q2082" s="19" t="str">
        <f t="shared" si="292"/>
        <v>TX_RET (D, DSD, Age&lt;10) TARGET</v>
      </c>
      <c r="R2082" s="19" t="str">
        <f t="shared" si="295"/>
        <v>TX_RET_D_DSD_Agelt10_TARGET</v>
      </c>
      <c r="S2082" s="19" t="str">
        <f t="shared" si="296"/>
        <v>TX_RET_D_DSD_Agelt10_TARGET</v>
      </c>
      <c r="T2082" s="19" t="b">
        <f>NOT(ISNA(VLOOKUP(B2082,dbcodes!A:B,2,FALSE)))</f>
        <v>1</v>
      </c>
      <c r="U2082" s="19" t="str">
        <f>IF(ISNA(VLOOKUP(B2082,dbcodes!A:B,2,FALSE)),des!R1706,VLOOKUP(B2082,dbcodes!A:B,2,FALSE))</f>
        <v>TX_RET_D_DSD_Agelt10_TARGET</v>
      </c>
      <c r="V2082" s="20"/>
      <c r="W2082" s="107" t="str">
        <f>IF(ISNA(VLOOKUP(C2082,descriptions!A:B,2,FALSE)),des!V1706,IF(G2082=" TARGET","Target ","")&amp;VLOOKUP(C2082,descriptions!A:B,2,FALSE))</f>
        <v>Target Percentage of adults and children known to be on treatment 12 months after initiation of antiretroviral therapy (Note: reporting 24 and 36 months is recommended, but optional)</v>
      </c>
      <c r="X2082" s="20" t="s">
        <v>4</v>
      </c>
      <c r="Y2082" s="20" t="s">
        <v>831</v>
      </c>
      <c r="Z2082" s="20" t="s">
        <v>836</v>
      </c>
      <c r="AA2082" s="20" t="s">
        <v>102</v>
      </c>
      <c r="AB2082" s="20" t="s">
        <v>755</v>
      </c>
      <c r="AC2082" s="19" t="str">
        <f>IF(AB2082&lt;&gt;"",IF(NOT(ISNA(INDEX(os!A:A,MATCH(AB2082,os!B:B,0)))),INDEX(os!A:A,MATCH(AB2082,os!B:B,0)),"0"),"")</f>
        <v/>
      </c>
      <c r="AD2082" s="20" t="s">
        <v>830</v>
      </c>
      <c r="AE2082" s="20"/>
      <c r="AF2082" s="20"/>
      <c r="AG2082" s="20"/>
      <c r="AH2082" s="93" t="str">
        <f>IF(NOT(ISNA(VLOOKUP(B:B,ResultsTargets!A:A,1,0))),"TRUE","")</f>
        <v/>
      </c>
      <c r="AI2082" s="19" t="str">
        <f>IF(ISNA(VLOOKUP(C2082,dim_techarea!A:B,2,FALSE)),"",VLOOKUP(C2082,dim_techarea!A:B,2,FALSE))</f>
        <v>TX_RET</v>
      </c>
      <c r="AJ2082" s="19" t="str">
        <f>IF(ISNA(VLOOKUP(AI2082,dim_techarea!B:C,2,FALSE)),"",VLOOKUP(AI2082,dim_techarea!B:C,2,FALSE))</f>
        <v>tyRMEUpIwKi</v>
      </c>
      <c r="AK2082" s="19" t="str">
        <f>IF(ISNA(VLOOKUP(TRIM(G2082),dim_targetsresults!A:B,2,FALSE)),"",VLOOKUP(TRIM(G2082),dim_targetsresults!A:C,2,FALSE))</f>
        <v>MER Targets</v>
      </c>
      <c r="AL2082" s="19" t="str">
        <f>IF(ISNA(VLOOKUP(AK2082,dim_targetsresults!B:C,2,FALSE)),"",VLOOKUP(AK2082,dim_targetsresults!B:C,2,FALSE))</f>
        <v>W8imnja2Owd</v>
      </c>
      <c r="AM2082" s="19" t="str">
        <f>IF(ISNA(VLOOKUP(TRIM(D2082),dim_numeratordenominator!A:B,2,FALSE)),"",VLOOKUP(TRIM(D2082),dim_numeratordenominator!A:C,2,FALSE))</f>
        <v>Denominator</v>
      </c>
      <c r="AN2082" s="19" t="str">
        <f>IF(ISNA(VLOOKUP(AM2082,dim_numeratordenominator!B:C,2,FALSE)),"",VLOOKUP(AM2082,dim_numeratordenominator!B:C,2,FALSE))</f>
        <v>QpNj0nSuEhD</v>
      </c>
      <c r="AO2082" s="19" t="str">
        <f>IF(ISNA(VLOOKUP(TRIM(E2082),dim_supporttype!A:B,2,FALSE)),"",VLOOKUP(TRIM(E2082),dim_supporttype!A:C,2,FALSE))</f>
        <v>DSD</v>
      </c>
      <c r="AP2082" s="19" t="str">
        <f>IF(ISNA(VLOOKUP(AO2082,dim_supporttype!B:C,2,FALSE)),"",VLOOKUP(AO2082,dim_supporttype!B:C,2,FALSE))</f>
        <v>iM13vdNLWKb</v>
      </c>
      <c r="AQ2082" s="19" t="str">
        <f>IF(ISNA(VLOOKUP(TRIM(F2082),dim_disaggs!A:B,2,FALSE)),"No Disagg",VLOOKUP(TRIM(F2082),dim_disaggs!A:B,2,FALSE))</f>
        <v>AgeLessThanTen</v>
      </c>
      <c r="AR2082" s="19" t="str">
        <f>IF(ISNA(VLOOKUP(AQ2082,dim_disaggs!B:C,2,FALSE)),"",VLOOKUP(AQ2082,dim_disaggs!B:C,2,FALSE))</f>
        <v>hzI8oJDwkrp</v>
      </c>
      <c r="AS2082" s="72"/>
      <c r="AT2082" s="66"/>
      <c r="AU2082" s="72" t="s">
        <v>755</v>
      </c>
      <c r="AV2082" s="73" t="s">
        <v>755</v>
      </c>
      <c r="AW2082" s="66" t="s">
        <v>755</v>
      </c>
      <c r="AX2082" s="66" t="s">
        <v>755</v>
      </c>
      <c r="AY2082" s="20"/>
      <c r="AZ2082" s="20"/>
      <c r="BA2082" s="105" t="str">
        <f t="shared" si="297"/>
        <v/>
      </c>
      <c r="BB2082" s="20" t="str">
        <f t="shared" si="298"/>
        <v/>
      </c>
      <c r="BC2082" s="20"/>
      <c r="BD2082" s="20"/>
      <c r="BE2082" s="75" t="s">
        <v>755</v>
      </c>
      <c r="BF2082" s="73" t="s">
        <v>755</v>
      </c>
      <c r="BG2082" s="55" t="s">
        <v>755</v>
      </c>
      <c r="BH2082" s="76" t="s">
        <v>755</v>
      </c>
      <c r="BI2082" s="20" t="s">
        <v>755</v>
      </c>
      <c r="BJ2082" s="20" t="s">
        <v>755</v>
      </c>
      <c r="BK2082" s="55" t="s">
        <v>755</v>
      </c>
      <c r="BL2082" s="71" t="s">
        <v>755</v>
      </c>
      <c r="BM2082" s="77" t="s">
        <v>755</v>
      </c>
      <c r="BN2082" s="78" t="s">
        <v>755</v>
      </c>
      <c r="BO2082" s="77" t="s">
        <v>755</v>
      </c>
      <c r="BP2082" s="78" t="s">
        <v>755</v>
      </c>
    </row>
    <row r="2083" spans="1:68" s="3" customFormat="1" ht="18" customHeight="1" x14ac:dyDescent="0.2">
      <c r="A2083" s="20" t="s">
        <v>95</v>
      </c>
      <c r="B2083" s="20" t="s">
        <v>1954</v>
      </c>
      <c r="C2083" s="20" t="s">
        <v>257</v>
      </c>
      <c r="D2083" s="20" t="s">
        <v>164</v>
      </c>
      <c r="E2083" s="20" t="s">
        <v>78</v>
      </c>
      <c r="F2083" s="20" t="s">
        <v>85</v>
      </c>
      <c r="G2083" s="20" t="s">
        <v>2442</v>
      </c>
      <c r="H2083" s="20" t="s">
        <v>86</v>
      </c>
      <c r="I2083" s="19">
        <f t="shared" si="299"/>
        <v>29</v>
      </c>
      <c r="J2083" s="20" t="s">
        <v>755</v>
      </c>
      <c r="K2083" s="20" t="s">
        <v>305</v>
      </c>
      <c r="L2083" s="95" t="str">
        <f>IF(M2083&lt;&gt;"",IF(NOT(ISNA(INDEX(cc!B:B,MATCH(M2083,cc!A:A,0)))),INDEX(cc!B:B,MATCH(M2083,cc!A:A,0)),"0"),"")</f>
        <v>Age (&lt;1-9, 2)</v>
      </c>
      <c r="M2083" s="97" t="s">
        <v>109</v>
      </c>
      <c r="N2083" s="28" t="str">
        <f t="shared" si="300"/>
        <v xml:space="preserve"> TARGET</v>
      </c>
      <c r="O2083" s="19" t="str">
        <f t="shared" si="293"/>
        <v>TX_RET (D, TA, AgeLessThanTen) TARGET: Alive at 12 mo. after initiating ART</v>
      </c>
      <c r="P2083" s="19" t="str">
        <f t="shared" si="294"/>
        <v>TX_RET (D, TA, AgeLessThanTen) TARGET: Alive at 12 mo. after initiating ART</v>
      </c>
      <c r="Q2083" s="19" t="str">
        <f t="shared" si="292"/>
        <v>TX_RET (D, TA, Age&lt;10) TARGET</v>
      </c>
      <c r="R2083" s="19" t="str">
        <f t="shared" si="295"/>
        <v>TX_RET_D_TA_Agelt10_TARGET</v>
      </c>
      <c r="S2083" s="19" t="str">
        <f t="shared" si="296"/>
        <v>TX_RET_D_TA_Agelt10_TARGET</v>
      </c>
      <c r="T2083" s="19" t="b">
        <f>NOT(ISNA(VLOOKUP(B2083,dbcodes!A:B,2,FALSE)))</f>
        <v>1</v>
      </c>
      <c r="U2083" s="19" t="str">
        <f>IF(ISNA(VLOOKUP(B2083,dbcodes!A:B,2,FALSE)),des!R1707,VLOOKUP(B2083,dbcodes!A:B,2,FALSE))</f>
        <v>TX_RET_D_TA_Agelt10_TARGET</v>
      </c>
      <c r="V2083" s="20"/>
      <c r="W2083" s="107" t="str">
        <f>IF(ISNA(VLOOKUP(C2083,descriptions!A:B,2,FALSE)),des!V1707,IF(G2083=" TARGET","Target ","")&amp;VLOOKUP(C2083,descriptions!A:B,2,FALSE))</f>
        <v>Target Percentage of adults and children known to be on treatment 12 months after initiation of antiretroviral therapy (Note: reporting 24 and 36 months is recommended, but optional)</v>
      </c>
      <c r="X2083" s="20" t="s">
        <v>4</v>
      </c>
      <c r="Y2083" s="20" t="s">
        <v>831</v>
      </c>
      <c r="Z2083" s="20" t="s">
        <v>836</v>
      </c>
      <c r="AA2083" s="20" t="s">
        <v>102</v>
      </c>
      <c r="AB2083" s="20" t="s">
        <v>755</v>
      </c>
      <c r="AC2083" s="19" t="str">
        <f>IF(AB2083&lt;&gt;"",IF(NOT(ISNA(INDEX(os!A:A,MATCH(AB2083,os!B:B,0)))),INDEX(os!A:A,MATCH(AB2083,os!B:B,0)),"0"),"")</f>
        <v/>
      </c>
      <c r="AD2083" s="20" t="s">
        <v>830</v>
      </c>
      <c r="AE2083" s="20"/>
      <c r="AF2083" s="20"/>
      <c r="AG2083" s="20"/>
      <c r="AH2083" s="93" t="str">
        <f>IF(NOT(ISNA(VLOOKUP(B:B,ResultsTargets!A:A,1,0))),"TRUE","")</f>
        <v/>
      </c>
      <c r="AI2083" s="19" t="str">
        <f>IF(ISNA(VLOOKUP(C2083,dim_techarea!A:B,2,FALSE)),"",VLOOKUP(C2083,dim_techarea!A:B,2,FALSE))</f>
        <v>TX_RET</v>
      </c>
      <c r="AJ2083" s="19" t="str">
        <f>IF(ISNA(VLOOKUP(AI2083,dim_techarea!B:C,2,FALSE)),"",VLOOKUP(AI2083,dim_techarea!B:C,2,FALSE))</f>
        <v>tyRMEUpIwKi</v>
      </c>
      <c r="AK2083" s="19" t="str">
        <f>IF(ISNA(VLOOKUP(TRIM(G2083),dim_targetsresults!A:B,2,FALSE)),"",VLOOKUP(TRIM(G2083),dim_targetsresults!A:C,2,FALSE))</f>
        <v>MER Targets</v>
      </c>
      <c r="AL2083" s="19" t="str">
        <f>IF(ISNA(VLOOKUP(AK2083,dim_targetsresults!B:C,2,FALSE)),"",VLOOKUP(AK2083,dim_targetsresults!B:C,2,FALSE))</f>
        <v>W8imnja2Owd</v>
      </c>
      <c r="AM2083" s="19" t="str">
        <f>IF(ISNA(VLOOKUP(TRIM(D2083),dim_numeratordenominator!A:B,2,FALSE)),"",VLOOKUP(TRIM(D2083),dim_numeratordenominator!A:C,2,FALSE))</f>
        <v>Denominator</v>
      </c>
      <c r="AN2083" s="19" t="str">
        <f>IF(ISNA(VLOOKUP(AM2083,dim_numeratordenominator!B:C,2,FALSE)),"",VLOOKUP(AM2083,dim_numeratordenominator!B:C,2,FALSE))</f>
        <v>QpNj0nSuEhD</v>
      </c>
      <c r="AO2083" s="19" t="str">
        <f>IF(ISNA(VLOOKUP(TRIM(E2083),dim_supporttype!A:B,2,FALSE)),"",VLOOKUP(TRIM(E2083),dim_supporttype!A:C,2,FALSE))</f>
        <v>TA</v>
      </c>
      <c r="AP2083" s="19" t="str">
        <f>IF(ISNA(VLOOKUP(AO2083,dim_supporttype!B:C,2,FALSE)),"",VLOOKUP(AO2083,dim_supporttype!B:C,2,FALSE))</f>
        <v>cRAGKdWIDn4</v>
      </c>
      <c r="AQ2083" s="19" t="str">
        <f>IF(ISNA(VLOOKUP(TRIM(F2083),dim_disaggs!A:B,2,FALSE)),"No Disagg",VLOOKUP(TRIM(F2083),dim_disaggs!A:B,2,FALSE))</f>
        <v>AgeLessThanTen</v>
      </c>
      <c r="AR2083" s="19" t="str">
        <f>IF(ISNA(VLOOKUP(AQ2083,dim_disaggs!B:C,2,FALSE)),"",VLOOKUP(AQ2083,dim_disaggs!B:C,2,FALSE))</f>
        <v>hzI8oJDwkrp</v>
      </c>
      <c r="AS2083" s="72"/>
      <c r="AT2083" s="66"/>
      <c r="AU2083" s="72" t="s">
        <v>755</v>
      </c>
      <c r="AV2083" s="73" t="s">
        <v>755</v>
      </c>
      <c r="AW2083" s="66" t="s">
        <v>755</v>
      </c>
      <c r="AX2083" s="66" t="s">
        <v>755</v>
      </c>
      <c r="AY2083" s="20"/>
      <c r="AZ2083" s="20"/>
      <c r="BA2083" s="105" t="str">
        <f t="shared" si="297"/>
        <v/>
      </c>
      <c r="BB2083" s="20" t="str">
        <f t="shared" si="298"/>
        <v/>
      </c>
      <c r="BC2083" s="20"/>
      <c r="BD2083" s="20"/>
      <c r="BE2083" s="75" t="s">
        <v>755</v>
      </c>
      <c r="BF2083" s="73" t="s">
        <v>755</v>
      </c>
      <c r="BG2083" s="55" t="s">
        <v>755</v>
      </c>
      <c r="BH2083" s="76" t="s">
        <v>755</v>
      </c>
      <c r="BI2083" s="20" t="s">
        <v>755</v>
      </c>
      <c r="BJ2083" s="20" t="s">
        <v>755</v>
      </c>
      <c r="BK2083" s="55" t="s">
        <v>755</v>
      </c>
      <c r="BL2083" s="71" t="s">
        <v>755</v>
      </c>
      <c r="BM2083" s="77" t="s">
        <v>755</v>
      </c>
      <c r="BN2083" s="78" t="s">
        <v>755</v>
      </c>
      <c r="BO2083" s="77" t="s">
        <v>755</v>
      </c>
      <c r="BP2083" s="78" t="s">
        <v>755</v>
      </c>
    </row>
    <row r="2084" spans="1:68" s="16" customFormat="1" ht="17" customHeight="1" x14ac:dyDescent="0.2">
      <c r="A2084" s="20" t="s">
        <v>95</v>
      </c>
      <c r="B2084" s="20" t="s">
        <v>1951</v>
      </c>
      <c r="C2084" s="20" t="s">
        <v>257</v>
      </c>
      <c r="D2084" s="20" t="s">
        <v>164</v>
      </c>
      <c r="E2084" s="20" t="s">
        <v>77</v>
      </c>
      <c r="F2084" s="20" t="s">
        <v>20026</v>
      </c>
      <c r="G2084" s="20" t="s">
        <v>2442</v>
      </c>
      <c r="H2084" s="20" t="s">
        <v>20025</v>
      </c>
      <c r="I2084" s="19">
        <f t="shared" si="299"/>
        <v>44</v>
      </c>
      <c r="J2084" s="20" t="s">
        <v>755</v>
      </c>
      <c r="K2084" s="20" t="s">
        <v>305</v>
      </c>
      <c r="L2084" s="95" t="str">
        <f>IF(M2084&lt;&gt;"",IF(NOT(ISNA(INDEX(cc!B:B,MATCH(M2084,cc!A:A,0)))),INDEX(cc!B:B,MATCH(M2084,cc!A:A,0)),"0"),"")</f>
        <v>Pregnant/Breastfeeding Status and HIV Status (Positive)</v>
      </c>
      <c r="M2084" s="97" t="s">
        <v>103</v>
      </c>
      <c r="N2084" s="28" t="str">
        <f t="shared" si="300"/>
        <v xml:space="preserve"> TARGET</v>
      </c>
      <c r="O2084" s="19" t="str">
        <f t="shared" si="293"/>
        <v>TX_RET (D, DSD, PregnantOrBreastfeeding/HIVStatus) TARGET: Alive at 12 mo. after initiating ART</v>
      </c>
      <c r="P2084" s="19" t="str">
        <f t="shared" si="294"/>
        <v>TX_RET (D, DSD, PregnantOrBreastfeeding/HIVStatus) TARGET: Alive at 12 mo. after initiating ART</v>
      </c>
      <c r="Q2084" s="19" t="str">
        <f t="shared" si="292"/>
        <v>TX_RET (D, DSD, PregnantBF/HIVStatus) TARGET</v>
      </c>
      <c r="R2084" s="19" t="str">
        <f t="shared" si="295"/>
        <v>TX_RET_D_DSD_PregnantBF_HIVStatus_TARGET</v>
      </c>
      <c r="S2084" s="19" t="str">
        <f t="shared" si="296"/>
        <v>TX_RET_D_DSD_PregnantBF_HIVStatus_TARGET</v>
      </c>
      <c r="T2084" s="19" t="b">
        <f>NOT(ISNA(VLOOKUP(B2084,dbcodes!A:B,2,FALSE)))</f>
        <v>1</v>
      </c>
      <c r="U2084" s="19" t="str">
        <f>IF(ISNA(VLOOKUP(B2084,dbcodes!A:B,2,FALSE)),des!R1708,VLOOKUP(B2084,dbcodes!A:B,2,FALSE))</f>
        <v>TX_RET_D_DSD_Preg_Feeding_TARGET</v>
      </c>
      <c r="V2084" s="20"/>
      <c r="W2084" s="107" t="str">
        <f>IF(ISNA(VLOOKUP(C2084,descriptions!A:B,2,FALSE)),des!V1708,IF(G2084=" TARGET","Target ","")&amp;VLOOKUP(C2084,descriptions!A:B,2,FALSE))</f>
        <v>Target Percentage of adults and children known to be on treatment 12 months after initiation of antiretroviral therapy (Note: reporting 24 and 36 months is recommended, but optional)</v>
      </c>
      <c r="X2084" s="20" t="s">
        <v>4</v>
      </c>
      <c r="Y2084" s="20" t="s">
        <v>831</v>
      </c>
      <c r="Z2084" s="20" t="s">
        <v>836</v>
      </c>
      <c r="AA2084" s="20" t="s">
        <v>102</v>
      </c>
      <c r="AB2084" s="20" t="s">
        <v>755</v>
      </c>
      <c r="AC2084" s="19" t="str">
        <f>IF(AB2084&lt;&gt;"",IF(NOT(ISNA(INDEX(os!A:A,MATCH(AB2084,os!B:B,0)))),INDEX(os!A:A,MATCH(AB2084,os!B:B,0)),"0"),"")</f>
        <v/>
      </c>
      <c r="AD2084" s="20" t="s">
        <v>830</v>
      </c>
      <c r="AE2084" s="20"/>
      <c r="AF2084" s="20"/>
      <c r="AG2084" s="20"/>
      <c r="AH2084" s="93" t="str">
        <f>IF(NOT(ISNA(VLOOKUP(B:B,ResultsTargets!A:A,1,0))),"TRUE","")</f>
        <v/>
      </c>
      <c r="AI2084" s="19" t="str">
        <f>IF(ISNA(VLOOKUP(C2084,dim_techarea!A:B,2,FALSE)),"",VLOOKUP(C2084,dim_techarea!A:B,2,FALSE))</f>
        <v>TX_RET</v>
      </c>
      <c r="AJ2084" s="19" t="str">
        <f>IF(ISNA(VLOOKUP(AI2084,dim_techarea!B:C,2,FALSE)),"",VLOOKUP(AI2084,dim_techarea!B:C,2,FALSE))</f>
        <v>tyRMEUpIwKi</v>
      </c>
      <c r="AK2084" s="19" t="str">
        <f>IF(ISNA(VLOOKUP(TRIM(G2084),dim_targetsresults!A:B,2,FALSE)),"",VLOOKUP(TRIM(G2084),dim_targetsresults!A:C,2,FALSE))</f>
        <v>MER Targets</v>
      </c>
      <c r="AL2084" s="19" t="str">
        <f>IF(ISNA(VLOOKUP(AK2084,dim_targetsresults!B:C,2,FALSE)),"",VLOOKUP(AK2084,dim_targetsresults!B:C,2,FALSE))</f>
        <v>W8imnja2Owd</v>
      </c>
      <c r="AM2084" s="19" t="str">
        <f>IF(ISNA(VLOOKUP(TRIM(D2084),dim_numeratordenominator!A:B,2,FALSE)),"",VLOOKUP(TRIM(D2084),dim_numeratordenominator!A:C,2,FALSE))</f>
        <v>Denominator</v>
      </c>
      <c r="AN2084" s="19" t="str">
        <f>IF(ISNA(VLOOKUP(AM2084,dim_numeratordenominator!B:C,2,FALSE)),"",VLOOKUP(AM2084,dim_numeratordenominator!B:C,2,FALSE))</f>
        <v>QpNj0nSuEhD</v>
      </c>
      <c r="AO2084" s="19" t="str">
        <f>IF(ISNA(VLOOKUP(TRIM(E2084),dim_supporttype!A:B,2,FALSE)),"",VLOOKUP(TRIM(E2084),dim_supporttype!A:C,2,FALSE))</f>
        <v>DSD</v>
      </c>
      <c r="AP2084" s="19" t="str">
        <f>IF(ISNA(VLOOKUP(AO2084,dim_supporttype!B:C,2,FALSE)),"",VLOOKUP(AO2084,dim_supporttype!B:C,2,FALSE))</f>
        <v>iM13vdNLWKb</v>
      </c>
      <c r="AQ2084" s="19" t="str">
        <f>IF(ISNA(VLOOKUP(TRIM(F2084),dim_disaggs!A:B,2,FALSE)),"No Disagg",VLOOKUP(TRIM(F2084),dim_disaggs!A:B,2,FALSE))</f>
        <v>PregnantOrBreastfeeding/HIVStatus</v>
      </c>
      <c r="AR2084" s="19" t="str">
        <f>IF(ISNA(VLOOKUP(AQ2084,dim_disaggs!B:C,2,FALSE)),"",VLOOKUP(AQ2084,dim_disaggs!B:C,2,FALSE))</f>
        <v>Q1JXU8C3F5L</v>
      </c>
      <c r="AS2084" s="72"/>
      <c r="AT2084" s="66"/>
      <c r="AU2084" s="72" t="s">
        <v>755</v>
      </c>
      <c r="AV2084" s="73" t="s">
        <v>755</v>
      </c>
      <c r="AW2084" s="66" t="s">
        <v>755</v>
      </c>
      <c r="AX2084" s="66" t="s">
        <v>755</v>
      </c>
      <c r="AY2084" s="20"/>
      <c r="AZ2084" s="20"/>
      <c r="BA2084" s="105" t="str">
        <f t="shared" si="297"/>
        <v/>
      </c>
      <c r="BB2084" s="20" t="str">
        <f t="shared" si="298"/>
        <v/>
      </c>
      <c r="BC2084" s="20"/>
      <c r="BD2084" s="20"/>
      <c r="BE2084" s="75" t="s">
        <v>755</v>
      </c>
      <c r="BF2084" s="73" t="s">
        <v>755</v>
      </c>
      <c r="BG2084" s="55" t="s">
        <v>755</v>
      </c>
      <c r="BH2084" s="76" t="s">
        <v>755</v>
      </c>
      <c r="BI2084" s="20" t="s">
        <v>755</v>
      </c>
      <c r="BJ2084" s="20" t="s">
        <v>755</v>
      </c>
      <c r="BK2084" s="55" t="s">
        <v>755</v>
      </c>
      <c r="BL2084" s="71" t="s">
        <v>755</v>
      </c>
      <c r="BM2084" s="77" t="s">
        <v>755</v>
      </c>
      <c r="BN2084" s="78" t="s">
        <v>755</v>
      </c>
      <c r="BO2084" s="77" t="s">
        <v>755</v>
      </c>
      <c r="BP2084" s="78" t="s">
        <v>755</v>
      </c>
    </row>
    <row r="2085" spans="1:68" s="16" customFormat="1" ht="17" customHeight="1" x14ac:dyDescent="0.2">
      <c r="A2085" s="20" t="s">
        <v>95</v>
      </c>
      <c r="B2085" s="20" t="s">
        <v>1958</v>
      </c>
      <c r="C2085" s="20" t="s">
        <v>257</v>
      </c>
      <c r="D2085" s="20" t="s">
        <v>164</v>
      </c>
      <c r="E2085" s="20" t="s">
        <v>78</v>
      </c>
      <c r="F2085" s="20" t="s">
        <v>20026</v>
      </c>
      <c r="G2085" s="20" t="s">
        <v>2442</v>
      </c>
      <c r="H2085" s="20" t="s">
        <v>20025</v>
      </c>
      <c r="I2085" s="19">
        <f t="shared" si="299"/>
        <v>43</v>
      </c>
      <c r="J2085" s="20" t="s">
        <v>755</v>
      </c>
      <c r="K2085" s="20" t="s">
        <v>305</v>
      </c>
      <c r="L2085" s="95" t="str">
        <f>IF(M2085&lt;&gt;"",IF(NOT(ISNA(INDEX(cc!B:B,MATCH(M2085,cc!A:A,0)))),INDEX(cc!B:B,MATCH(M2085,cc!A:A,0)),"0"),"")</f>
        <v>Pregnant/Breastfeeding Status and HIV Status (Positive)</v>
      </c>
      <c r="M2085" s="97" t="s">
        <v>103</v>
      </c>
      <c r="N2085" s="28" t="str">
        <f t="shared" si="300"/>
        <v xml:space="preserve"> TARGET</v>
      </c>
      <c r="O2085" s="19" t="str">
        <f t="shared" si="293"/>
        <v>TX_RET (D, TA, PregnantOrBreastfeeding/HIVStatus) TARGET: Alive at 12 mo. after initiating ART</v>
      </c>
      <c r="P2085" s="19" t="str">
        <f t="shared" si="294"/>
        <v>TX_RET (D, TA, PregnantOrBreastfeeding/HIVStatus) TARGET: Alive at 12 mo. after initiating ART</v>
      </c>
      <c r="Q2085" s="19" t="str">
        <f t="shared" si="292"/>
        <v>TX_RET (D, TA, PregnantBF/HIVStatus) TARGET</v>
      </c>
      <c r="R2085" s="19" t="str">
        <f t="shared" si="295"/>
        <v>TX_RET_D_TA_PregnantBF_HIVStatus_TARGET</v>
      </c>
      <c r="S2085" s="19" t="str">
        <f t="shared" si="296"/>
        <v>TX_RET_D_TA_PregnantBF_HIVStatus_TARGET</v>
      </c>
      <c r="T2085" s="19" t="b">
        <f>NOT(ISNA(VLOOKUP(B2085,dbcodes!A:B,2,FALSE)))</f>
        <v>1</v>
      </c>
      <c r="U2085" s="19" t="str">
        <f>IF(ISNA(VLOOKUP(B2085,dbcodes!A:B,2,FALSE)),des!R1709,VLOOKUP(B2085,dbcodes!A:B,2,FALSE))</f>
        <v>TX_RET_D_TA_Preg_Feeding_TARGET</v>
      </c>
      <c r="V2085" s="20"/>
      <c r="W2085" s="107" t="str">
        <f>IF(ISNA(VLOOKUP(C2085,descriptions!A:B,2,FALSE)),des!V1709,IF(G2085=" TARGET","Target ","")&amp;VLOOKUP(C2085,descriptions!A:B,2,FALSE))</f>
        <v>Target Percentage of adults and children known to be on treatment 12 months after initiation of antiretroviral therapy (Note: reporting 24 and 36 months is recommended, but optional)</v>
      </c>
      <c r="X2085" s="20" t="s">
        <v>4</v>
      </c>
      <c r="Y2085" s="20" t="s">
        <v>831</v>
      </c>
      <c r="Z2085" s="20" t="s">
        <v>836</v>
      </c>
      <c r="AA2085" s="20" t="s">
        <v>102</v>
      </c>
      <c r="AB2085" s="20" t="s">
        <v>755</v>
      </c>
      <c r="AC2085" s="19" t="str">
        <f>IF(AB2085&lt;&gt;"",IF(NOT(ISNA(INDEX(os!A:A,MATCH(AB2085,os!B:B,0)))),INDEX(os!A:A,MATCH(AB2085,os!B:B,0)),"0"),"")</f>
        <v/>
      </c>
      <c r="AD2085" s="20" t="s">
        <v>830</v>
      </c>
      <c r="AE2085" s="20"/>
      <c r="AF2085" s="20"/>
      <c r="AG2085" s="20"/>
      <c r="AH2085" s="93" t="str">
        <f>IF(NOT(ISNA(VLOOKUP(B:B,ResultsTargets!A:A,1,0))),"TRUE","")</f>
        <v/>
      </c>
      <c r="AI2085" s="19" t="str">
        <f>IF(ISNA(VLOOKUP(C2085,dim_techarea!A:B,2,FALSE)),"",VLOOKUP(C2085,dim_techarea!A:B,2,FALSE))</f>
        <v>TX_RET</v>
      </c>
      <c r="AJ2085" s="19" t="str">
        <f>IF(ISNA(VLOOKUP(AI2085,dim_techarea!B:C,2,FALSE)),"",VLOOKUP(AI2085,dim_techarea!B:C,2,FALSE))</f>
        <v>tyRMEUpIwKi</v>
      </c>
      <c r="AK2085" s="19" t="str">
        <f>IF(ISNA(VLOOKUP(TRIM(G2085),dim_targetsresults!A:B,2,FALSE)),"",VLOOKUP(TRIM(G2085),dim_targetsresults!A:C,2,FALSE))</f>
        <v>MER Targets</v>
      </c>
      <c r="AL2085" s="19" t="str">
        <f>IF(ISNA(VLOOKUP(AK2085,dim_targetsresults!B:C,2,FALSE)),"",VLOOKUP(AK2085,dim_targetsresults!B:C,2,FALSE))</f>
        <v>W8imnja2Owd</v>
      </c>
      <c r="AM2085" s="19" t="str">
        <f>IF(ISNA(VLOOKUP(TRIM(D2085),dim_numeratordenominator!A:B,2,FALSE)),"",VLOOKUP(TRIM(D2085),dim_numeratordenominator!A:C,2,FALSE))</f>
        <v>Denominator</v>
      </c>
      <c r="AN2085" s="19" t="str">
        <f>IF(ISNA(VLOOKUP(AM2085,dim_numeratordenominator!B:C,2,FALSE)),"",VLOOKUP(AM2085,dim_numeratordenominator!B:C,2,FALSE))</f>
        <v>QpNj0nSuEhD</v>
      </c>
      <c r="AO2085" s="19" t="str">
        <f>IF(ISNA(VLOOKUP(TRIM(E2085),dim_supporttype!A:B,2,FALSE)),"",VLOOKUP(TRIM(E2085),dim_supporttype!A:C,2,FALSE))</f>
        <v>TA</v>
      </c>
      <c r="AP2085" s="19" t="str">
        <f>IF(ISNA(VLOOKUP(AO2085,dim_supporttype!B:C,2,FALSE)),"",VLOOKUP(AO2085,dim_supporttype!B:C,2,FALSE))</f>
        <v>cRAGKdWIDn4</v>
      </c>
      <c r="AQ2085" s="19" t="str">
        <f>IF(ISNA(VLOOKUP(TRIM(F2085),dim_disaggs!A:B,2,FALSE)),"No Disagg",VLOOKUP(TRIM(F2085),dim_disaggs!A:B,2,FALSE))</f>
        <v>PregnantOrBreastfeeding/HIVStatus</v>
      </c>
      <c r="AR2085" s="19" t="str">
        <f>IF(ISNA(VLOOKUP(AQ2085,dim_disaggs!B:C,2,FALSE)),"",VLOOKUP(AQ2085,dim_disaggs!B:C,2,FALSE))</f>
        <v>Q1JXU8C3F5L</v>
      </c>
      <c r="AS2085" s="72"/>
      <c r="AT2085" s="66"/>
      <c r="AU2085" s="72" t="s">
        <v>755</v>
      </c>
      <c r="AV2085" s="73" t="s">
        <v>755</v>
      </c>
      <c r="AW2085" s="66" t="s">
        <v>755</v>
      </c>
      <c r="AX2085" s="66" t="s">
        <v>755</v>
      </c>
      <c r="AY2085" s="20"/>
      <c r="AZ2085" s="20"/>
      <c r="BA2085" s="105" t="str">
        <f t="shared" si="297"/>
        <v/>
      </c>
      <c r="BB2085" s="20" t="str">
        <f t="shared" si="298"/>
        <v/>
      </c>
      <c r="BC2085" s="20"/>
      <c r="BD2085" s="20"/>
      <c r="BE2085" s="75" t="s">
        <v>755</v>
      </c>
      <c r="BF2085" s="73" t="s">
        <v>755</v>
      </c>
      <c r="BG2085" s="55" t="s">
        <v>755</v>
      </c>
      <c r="BH2085" s="76" t="s">
        <v>755</v>
      </c>
      <c r="BI2085" s="20" t="s">
        <v>755</v>
      </c>
      <c r="BJ2085" s="20" t="s">
        <v>755</v>
      </c>
      <c r="BK2085" s="55" t="s">
        <v>755</v>
      </c>
      <c r="BL2085" s="71" t="s">
        <v>755</v>
      </c>
      <c r="BM2085" s="77" t="s">
        <v>755</v>
      </c>
      <c r="BN2085" s="78" t="s">
        <v>755</v>
      </c>
      <c r="BO2085" s="77" t="s">
        <v>755</v>
      </c>
      <c r="BP2085" s="78" t="s">
        <v>755</v>
      </c>
    </row>
    <row r="2086" spans="1:68" s="3" customFormat="1" ht="17" customHeight="1" x14ac:dyDescent="0.2">
      <c r="A2086" s="20" t="s">
        <v>95</v>
      </c>
      <c r="B2086" s="20" t="s">
        <v>1959</v>
      </c>
      <c r="C2086" s="20" t="s">
        <v>257</v>
      </c>
      <c r="D2086" s="20" t="s">
        <v>1</v>
      </c>
      <c r="E2086" s="20" t="s">
        <v>77</v>
      </c>
      <c r="F2086" s="20" t="s">
        <v>542</v>
      </c>
      <c r="G2086" s="20" t="s">
        <v>2442</v>
      </c>
      <c r="H2086" s="20"/>
      <c r="I2086" s="19">
        <f t="shared" si="299"/>
        <v>22</v>
      </c>
      <c r="J2086" s="20" t="s">
        <v>755</v>
      </c>
      <c r="K2086" s="20" t="s">
        <v>305</v>
      </c>
      <c r="L2086" s="95" t="str">
        <f>IF(M2086&lt;&gt;"",IF(NOT(ISNA(INDEX(cc!B:B,MATCH(M2086,cc!A:A,0)))),INDEX(cc!B:B,MATCH(M2086,cc!A:A,0)),"0"),"")</f>
        <v>default</v>
      </c>
      <c r="M2086" s="97" t="s">
        <v>13</v>
      </c>
      <c r="N2086" s="28" t="str">
        <f t="shared" si="300"/>
        <v xml:space="preserve"> TARGET</v>
      </c>
      <c r="O2086" s="19" t="str">
        <f t="shared" si="293"/>
        <v>TX_RET (N, DSD, 12mo) TARGET: Alive at 12 mo. after initiating ART</v>
      </c>
      <c r="P2086" s="19" t="str">
        <f t="shared" si="294"/>
        <v>TX_RET (N, DSD, 12mo) TARGET: Alive at 12 mo. after initiating ART</v>
      </c>
      <c r="Q2086" s="19" t="str">
        <f t="shared" si="292"/>
        <v>TX_RET (N, DSD) TARGET</v>
      </c>
      <c r="R2086" s="19" t="str">
        <f t="shared" si="295"/>
        <v>TX_RET_N_DSD_TARGET</v>
      </c>
      <c r="S2086" s="19" t="str">
        <f t="shared" si="296"/>
        <v>TX_RET_N_DSD_TARGET</v>
      </c>
      <c r="T2086" s="19" t="b">
        <f>NOT(ISNA(VLOOKUP(B2086,dbcodes!A:B,2,FALSE)))</f>
        <v>1</v>
      </c>
      <c r="U2086" s="19" t="str">
        <f>IF(ISNA(VLOOKUP(B2086,dbcodes!A:B,2,FALSE)),des!R1710,VLOOKUP(B2086,dbcodes!A:B,2,FALSE))</f>
        <v>TX_RET_N_DSD_TARGET</v>
      </c>
      <c r="V2086" s="20"/>
      <c r="W2086" s="107" t="str">
        <f>IF(ISNA(VLOOKUP(C2086,descriptions!A:B,2,FALSE)),des!V1710,IF(G2086=" TARGET","Target ","")&amp;VLOOKUP(C2086,descriptions!A:B,2,FALSE))</f>
        <v>Target Percentage of adults and children known to be on treatment 12 months after initiation of antiretroviral therapy (Note: reporting 24 and 36 months is recommended, but optional)</v>
      </c>
      <c r="X2086" s="20" t="s">
        <v>4</v>
      </c>
      <c r="Y2086" s="20" t="s">
        <v>831</v>
      </c>
      <c r="Z2086" s="20" t="s">
        <v>836</v>
      </c>
      <c r="AA2086" s="20" t="s">
        <v>102</v>
      </c>
      <c r="AB2086" s="20" t="s">
        <v>755</v>
      </c>
      <c r="AC2086" s="19" t="str">
        <f>IF(AB2086&lt;&gt;"",IF(NOT(ISNA(INDEX(os!A:A,MATCH(AB2086,os!B:B,0)))),INDEX(os!A:A,MATCH(AB2086,os!B:B,0)),"0"),"")</f>
        <v/>
      </c>
      <c r="AD2086" s="20" t="s">
        <v>830</v>
      </c>
      <c r="AE2086" s="20"/>
      <c r="AF2086" s="20"/>
      <c r="AG2086" s="20"/>
      <c r="AH2086" s="93" t="str">
        <f>IF(NOT(ISNA(VLOOKUP(B:B,ResultsTargets!A:A,1,0))),"TRUE","")</f>
        <v/>
      </c>
      <c r="AI2086" s="19" t="str">
        <f>IF(ISNA(VLOOKUP(C2086,dim_techarea!A:B,2,FALSE)),"",VLOOKUP(C2086,dim_techarea!A:B,2,FALSE))</f>
        <v>TX_RET</v>
      </c>
      <c r="AJ2086" s="19" t="str">
        <f>IF(ISNA(VLOOKUP(AI2086,dim_techarea!B:C,2,FALSE)),"",VLOOKUP(AI2086,dim_techarea!B:C,2,FALSE))</f>
        <v>tyRMEUpIwKi</v>
      </c>
      <c r="AK2086" s="19" t="str">
        <f>IF(ISNA(VLOOKUP(TRIM(G2086),dim_targetsresults!A:B,2,FALSE)),"",VLOOKUP(TRIM(G2086),dim_targetsresults!A:C,2,FALSE))</f>
        <v>MER Targets</v>
      </c>
      <c r="AL2086" s="19" t="str">
        <f>IF(ISNA(VLOOKUP(AK2086,dim_targetsresults!B:C,2,FALSE)),"",VLOOKUP(AK2086,dim_targetsresults!B:C,2,FALSE))</f>
        <v>W8imnja2Owd</v>
      </c>
      <c r="AM2086" s="19" t="str">
        <f>IF(ISNA(VLOOKUP(TRIM(D2086),dim_numeratordenominator!A:B,2,FALSE)),"",VLOOKUP(TRIM(D2086),dim_numeratordenominator!A:C,2,FALSE))</f>
        <v>Numerator</v>
      </c>
      <c r="AN2086" s="19" t="str">
        <f>IF(ISNA(VLOOKUP(AM2086,dim_numeratordenominator!B:C,2,FALSE)),"",VLOOKUP(AM2086,dim_numeratordenominator!B:C,2,FALSE))</f>
        <v>Som9NRMQqV7</v>
      </c>
      <c r="AO2086" s="19" t="str">
        <f>IF(ISNA(VLOOKUP(TRIM(E2086),dim_supporttype!A:B,2,FALSE)),"",VLOOKUP(TRIM(E2086),dim_supporttype!A:C,2,FALSE))</f>
        <v>DSD</v>
      </c>
      <c r="AP2086" s="19" t="str">
        <f>IF(ISNA(VLOOKUP(AO2086,dim_supporttype!B:C,2,FALSE)),"",VLOOKUP(AO2086,dim_supporttype!B:C,2,FALSE))</f>
        <v>iM13vdNLWKb</v>
      </c>
      <c r="AQ2086" s="19" t="str">
        <f>IF(ISNA(VLOOKUP(TRIM(F2086),dim_disaggs!A:B,2,FALSE)),"No Disagg",VLOOKUP(TRIM(F2086),dim_disaggs!A:B,2,FALSE))</f>
        <v>12mo</v>
      </c>
      <c r="AR2086" s="19" t="str">
        <f>IF(ISNA(VLOOKUP(AQ2086,dim_disaggs!B:C,2,FALSE)),"",VLOOKUP(AQ2086,dim_disaggs!B:C,2,FALSE))</f>
        <v>LaZg8fAsO7K</v>
      </c>
      <c r="AS2086" s="72"/>
      <c r="AT2086" s="66"/>
      <c r="AU2086" s="72" t="s">
        <v>755</v>
      </c>
      <c r="AV2086" s="73" t="s">
        <v>755</v>
      </c>
      <c r="AW2086" s="66" t="s">
        <v>755</v>
      </c>
      <c r="AX2086" s="66" t="s">
        <v>755</v>
      </c>
      <c r="AY2086" s="20"/>
      <c r="AZ2086" s="20"/>
      <c r="BA2086" s="105" t="str">
        <f t="shared" si="297"/>
        <v>Top Level Numerator</v>
      </c>
      <c r="BB2086" s="20" t="str">
        <f t="shared" si="298"/>
        <v>PE5QVF0w4xj</v>
      </c>
      <c r="BC2086" s="20" t="s">
        <v>25706</v>
      </c>
      <c r="BD2086" s="20" t="s">
        <v>25707</v>
      </c>
      <c r="BE2086" s="75" t="s">
        <v>21240</v>
      </c>
      <c r="BF2086" s="73" t="s">
        <v>21241</v>
      </c>
      <c r="BG2086" s="55" t="s">
        <v>20424</v>
      </c>
      <c r="BH2086" s="76" t="s">
        <v>20422</v>
      </c>
      <c r="BI2086" s="20" t="s">
        <v>755</v>
      </c>
      <c r="BJ2086" s="20" t="s">
        <v>755</v>
      </c>
      <c r="BK2086" s="55" t="s">
        <v>755</v>
      </c>
      <c r="BL2086" s="71" t="s">
        <v>755</v>
      </c>
      <c r="BM2086" s="77" t="s">
        <v>755</v>
      </c>
      <c r="BN2086" s="78" t="s">
        <v>755</v>
      </c>
      <c r="BO2086" s="77" t="s">
        <v>755</v>
      </c>
      <c r="BP2086" s="78" t="s">
        <v>755</v>
      </c>
    </row>
    <row r="2087" spans="1:68" s="3" customFormat="1" ht="17" customHeight="1" x14ac:dyDescent="0.2">
      <c r="A2087" s="20" t="s">
        <v>95</v>
      </c>
      <c r="B2087" s="20" t="s">
        <v>1967</v>
      </c>
      <c r="C2087" s="20" t="s">
        <v>257</v>
      </c>
      <c r="D2087" s="20" t="s">
        <v>1</v>
      </c>
      <c r="E2087" s="20" t="s">
        <v>78</v>
      </c>
      <c r="F2087" s="20" t="s">
        <v>542</v>
      </c>
      <c r="G2087" s="20" t="s">
        <v>2442</v>
      </c>
      <c r="H2087" s="20"/>
      <c r="I2087" s="19">
        <f t="shared" si="299"/>
        <v>21</v>
      </c>
      <c r="J2087" s="20" t="s">
        <v>755</v>
      </c>
      <c r="K2087" s="20" t="s">
        <v>305</v>
      </c>
      <c r="L2087" s="95" t="str">
        <f>IF(M2087&lt;&gt;"",IF(NOT(ISNA(INDEX(cc!B:B,MATCH(M2087,cc!A:A,0)))),INDEX(cc!B:B,MATCH(M2087,cc!A:A,0)),"0"),"")</f>
        <v>default</v>
      </c>
      <c r="M2087" s="97" t="s">
        <v>13</v>
      </c>
      <c r="N2087" s="28" t="str">
        <f t="shared" si="300"/>
        <v xml:space="preserve"> TARGET</v>
      </c>
      <c r="O2087" s="19" t="str">
        <f t="shared" si="293"/>
        <v>TX_RET (N, TA, 12mo) TARGET: Alive at 12 mo. after initiating ART</v>
      </c>
      <c r="P2087" s="19" t="str">
        <f t="shared" si="294"/>
        <v>TX_RET (N, TA, 12mo) TARGET: Alive at 12 mo. after initiating ART</v>
      </c>
      <c r="Q2087" s="19" t="str">
        <f t="shared" si="292"/>
        <v>TX_RET (N, TA) TARGET</v>
      </c>
      <c r="R2087" s="19" t="str">
        <f t="shared" si="295"/>
        <v>TX_RET_N_TA_TARGET</v>
      </c>
      <c r="S2087" s="19" t="str">
        <f t="shared" si="296"/>
        <v>TX_RET_N_TA_TARGET</v>
      </c>
      <c r="T2087" s="19" t="b">
        <f>NOT(ISNA(VLOOKUP(B2087,dbcodes!A:B,2,FALSE)))</f>
        <v>1</v>
      </c>
      <c r="U2087" s="19" t="str">
        <f>IF(ISNA(VLOOKUP(B2087,dbcodes!A:B,2,FALSE)),des!R1711,VLOOKUP(B2087,dbcodes!A:B,2,FALSE))</f>
        <v>TX_RET_N_TA_TARGET</v>
      </c>
      <c r="V2087" s="20"/>
      <c r="W2087" s="107" t="str">
        <f>IF(ISNA(VLOOKUP(C2087,descriptions!A:B,2,FALSE)),des!V1711,IF(G2087=" TARGET","Target ","")&amp;VLOOKUP(C2087,descriptions!A:B,2,FALSE))</f>
        <v>Target Percentage of adults and children known to be on treatment 12 months after initiation of antiretroviral therapy (Note: reporting 24 and 36 months is recommended, but optional)</v>
      </c>
      <c r="X2087" s="20" t="s">
        <v>4</v>
      </c>
      <c r="Y2087" s="20" t="s">
        <v>831</v>
      </c>
      <c r="Z2087" s="20" t="s">
        <v>836</v>
      </c>
      <c r="AA2087" s="20" t="s">
        <v>102</v>
      </c>
      <c r="AB2087" s="20" t="s">
        <v>755</v>
      </c>
      <c r="AC2087" s="19" t="str">
        <f>IF(AB2087&lt;&gt;"",IF(NOT(ISNA(INDEX(os!A:A,MATCH(AB2087,os!B:B,0)))),INDEX(os!A:A,MATCH(AB2087,os!B:B,0)),"0"),"")</f>
        <v/>
      </c>
      <c r="AD2087" s="20" t="s">
        <v>830</v>
      </c>
      <c r="AE2087" s="20"/>
      <c r="AF2087" s="20"/>
      <c r="AG2087" s="20"/>
      <c r="AH2087" s="93" t="str">
        <f>IF(NOT(ISNA(VLOOKUP(B:B,ResultsTargets!A:A,1,0))),"TRUE","")</f>
        <v/>
      </c>
      <c r="AI2087" s="19" t="str">
        <f>IF(ISNA(VLOOKUP(C2087,dim_techarea!A:B,2,FALSE)),"",VLOOKUP(C2087,dim_techarea!A:B,2,FALSE))</f>
        <v>TX_RET</v>
      </c>
      <c r="AJ2087" s="19" t="str">
        <f>IF(ISNA(VLOOKUP(AI2087,dim_techarea!B:C,2,FALSE)),"",VLOOKUP(AI2087,dim_techarea!B:C,2,FALSE))</f>
        <v>tyRMEUpIwKi</v>
      </c>
      <c r="AK2087" s="19" t="str">
        <f>IF(ISNA(VLOOKUP(TRIM(G2087),dim_targetsresults!A:B,2,FALSE)),"",VLOOKUP(TRIM(G2087),dim_targetsresults!A:C,2,FALSE))</f>
        <v>MER Targets</v>
      </c>
      <c r="AL2087" s="19" t="str">
        <f>IF(ISNA(VLOOKUP(AK2087,dim_targetsresults!B:C,2,FALSE)),"",VLOOKUP(AK2087,dim_targetsresults!B:C,2,FALSE))</f>
        <v>W8imnja2Owd</v>
      </c>
      <c r="AM2087" s="19" t="str">
        <f>IF(ISNA(VLOOKUP(TRIM(D2087),dim_numeratordenominator!A:B,2,FALSE)),"",VLOOKUP(TRIM(D2087),dim_numeratordenominator!A:C,2,FALSE))</f>
        <v>Numerator</v>
      </c>
      <c r="AN2087" s="19" t="str">
        <f>IF(ISNA(VLOOKUP(AM2087,dim_numeratordenominator!B:C,2,FALSE)),"",VLOOKUP(AM2087,dim_numeratordenominator!B:C,2,FALSE))</f>
        <v>Som9NRMQqV7</v>
      </c>
      <c r="AO2087" s="19" t="str">
        <f>IF(ISNA(VLOOKUP(TRIM(E2087),dim_supporttype!A:B,2,FALSE)),"",VLOOKUP(TRIM(E2087),dim_supporttype!A:C,2,FALSE))</f>
        <v>TA</v>
      </c>
      <c r="AP2087" s="19" t="str">
        <f>IF(ISNA(VLOOKUP(AO2087,dim_supporttype!B:C,2,FALSE)),"",VLOOKUP(AO2087,dim_supporttype!B:C,2,FALSE))</f>
        <v>cRAGKdWIDn4</v>
      </c>
      <c r="AQ2087" s="19" t="str">
        <f>IF(ISNA(VLOOKUP(TRIM(F2087),dim_disaggs!A:B,2,FALSE)),"No Disagg",VLOOKUP(TRIM(F2087),dim_disaggs!A:B,2,FALSE))</f>
        <v>12mo</v>
      </c>
      <c r="AR2087" s="19" t="str">
        <f>IF(ISNA(VLOOKUP(AQ2087,dim_disaggs!B:C,2,FALSE)),"",VLOOKUP(AQ2087,dim_disaggs!B:C,2,FALSE))</f>
        <v>LaZg8fAsO7K</v>
      </c>
      <c r="AS2087" s="72"/>
      <c r="AT2087" s="66"/>
      <c r="AU2087" s="72" t="s">
        <v>755</v>
      </c>
      <c r="AV2087" s="73" t="s">
        <v>755</v>
      </c>
      <c r="AW2087" s="66" t="s">
        <v>755</v>
      </c>
      <c r="AX2087" s="66" t="s">
        <v>755</v>
      </c>
      <c r="AY2087" s="20"/>
      <c r="AZ2087" s="20"/>
      <c r="BA2087" s="105" t="str">
        <f t="shared" si="297"/>
        <v>Top Level Numerator</v>
      </c>
      <c r="BB2087" s="20" t="str">
        <f t="shared" si="298"/>
        <v>PE5QVF0w4xj</v>
      </c>
      <c r="BC2087" s="20" t="s">
        <v>25706</v>
      </c>
      <c r="BD2087" s="20" t="s">
        <v>25707</v>
      </c>
      <c r="BE2087" s="75" t="s">
        <v>21240</v>
      </c>
      <c r="BF2087" s="73" t="s">
        <v>21241</v>
      </c>
      <c r="BG2087" s="55" t="s">
        <v>20424</v>
      </c>
      <c r="BH2087" s="76" t="s">
        <v>20422</v>
      </c>
      <c r="BI2087" s="20" t="s">
        <v>755</v>
      </c>
      <c r="BJ2087" s="20" t="s">
        <v>755</v>
      </c>
      <c r="BK2087" s="55" t="s">
        <v>755</v>
      </c>
      <c r="BL2087" s="71" t="s">
        <v>755</v>
      </c>
      <c r="BM2087" s="77" t="s">
        <v>755</v>
      </c>
      <c r="BN2087" s="78" t="s">
        <v>755</v>
      </c>
      <c r="BO2087" s="77" t="s">
        <v>755</v>
      </c>
      <c r="BP2087" s="78" t="s">
        <v>755</v>
      </c>
    </row>
    <row r="2088" spans="1:68" s="3" customFormat="1" ht="19" customHeight="1" x14ac:dyDescent="0.2">
      <c r="A2088" s="20" t="s">
        <v>95</v>
      </c>
      <c r="B2088" s="21" t="s">
        <v>20021</v>
      </c>
      <c r="C2088" s="20" t="s">
        <v>257</v>
      </c>
      <c r="D2088" s="20" t="s">
        <v>1</v>
      </c>
      <c r="E2088" s="20" t="s">
        <v>77</v>
      </c>
      <c r="F2088" s="20" t="s">
        <v>20031</v>
      </c>
      <c r="G2088" s="20" t="s">
        <v>2442</v>
      </c>
      <c r="H2088" s="20" t="s">
        <v>20031</v>
      </c>
      <c r="I2088" s="19">
        <f t="shared" si="299"/>
        <v>38</v>
      </c>
      <c r="J2088" s="20" t="s">
        <v>755</v>
      </c>
      <c r="K2088" s="20" t="s">
        <v>305</v>
      </c>
      <c r="L2088" s="95" t="str">
        <f>IF(M2088&lt;&gt;"",IF(NOT(ISNA(INDEX(cc!B:B,MATCH(M2088,cc!A:A,0)))),INDEX(cc!B:B,MATCH(M2088,cc!A:A,0)),"0"),"")</f>
        <v>Test Results (Positive)</v>
      </c>
      <c r="M2088" s="97" t="s">
        <v>19844</v>
      </c>
      <c r="N2088" s="28" t="str">
        <f t="shared" si="300"/>
        <v xml:space="preserve"> TARGET</v>
      </c>
      <c r="O2088" s="19" t="str">
        <f t="shared" si="293"/>
        <v>TX_RET (N, DSD, 12mo/HIVStatus) TARGET: Alive at 12 mo. after initiating ART</v>
      </c>
      <c r="P2088" s="19" t="str">
        <f t="shared" si="294"/>
        <v>TX_RET (N, DSD, 12mo/HIVStatus) TARGET: Alive at 12 mo. after initiating ART</v>
      </c>
      <c r="Q2088" s="19" t="str">
        <f t="shared" ref="Q2088:Q2151" si="301">IF(G2088=" RESULT",CONCATENATE(C2088, " (",_xlfn.TEXTJOIN(", ",TRUE,D2088,E2088,H2088),")",J2088),CONCATENATE(C2088, " (",_xlfn.TEXTJOIN(", ",TRUE,D2088,E2088,H2088),")",G2088,J2088))</f>
        <v>TX_RET (N, DSD, 12mo/HIVStatus) TARGET</v>
      </c>
      <c r="R2088" s="19" t="str">
        <f t="shared" si="295"/>
        <v>TX_RET_N_DSD_12mo_HIVStatus_TARGET</v>
      </c>
      <c r="S2088" s="19" t="str">
        <f t="shared" si="296"/>
        <v>TX_RET_N_DSD_12mo_HIVStatus_TARGET</v>
      </c>
      <c r="T2088" s="19" t="b">
        <f>NOT(ISNA(VLOOKUP(B2088,dbcodes!A:B,2,FALSE)))</f>
        <v>1</v>
      </c>
      <c r="U2088" s="19" t="str">
        <f>IF(ISNA(VLOOKUP(B2088,dbcodes!A:B,2,FALSE)),des!R1712,VLOOKUP(B2088,dbcodes!A:B,2,FALSE))</f>
        <v>TX_RET_N_DSD_12mo_HIVStatus_TARGET</v>
      </c>
      <c r="V2088" s="20"/>
      <c r="W2088" s="107" t="str">
        <f>IF(ISNA(VLOOKUP(C2088,descriptions!A:B,2,FALSE)),des!V1712,IF(G2088=" TARGET","Target ","")&amp;VLOOKUP(C2088,descriptions!A:B,2,FALSE))</f>
        <v>Target Percentage of adults and children known to be on treatment 12 months after initiation of antiretroviral therapy (Note: reporting 24 and 36 months is recommended, but optional)</v>
      </c>
      <c r="X2088" s="20" t="s">
        <v>4</v>
      </c>
      <c r="Y2088" s="20" t="s">
        <v>831</v>
      </c>
      <c r="Z2088" s="20" t="s">
        <v>836</v>
      </c>
      <c r="AA2088" s="20" t="s">
        <v>102</v>
      </c>
      <c r="AB2088" s="20" t="s">
        <v>755</v>
      </c>
      <c r="AC2088" s="19" t="str">
        <f>IF(AB2088&lt;&gt;"",IF(NOT(ISNA(INDEX(os!A:A,MATCH(AB2088,os!B:B,0)))),INDEX(os!A:A,MATCH(AB2088,os!B:B,0)),"0"),"")</f>
        <v/>
      </c>
      <c r="AD2088" s="20" t="s">
        <v>830</v>
      </c>
      <c r="AE2088" s="20"/>
      <c r="AF2088" s="20"/>
      <c r="AG2088" s="20"/>
      <c r="AH2088" s="93" t="str">
        <f>IF(NOT(ISNA(VLOOKUP(B:B,ResultsTargets!A:A,1,0))),"TRUE","")</f>
        <v/>
      </c>
      <c r="AI2088" s="19" t="str">
        <f>IF(ISNA(VLOOKUP(C2088,dim_techarea!A:B,2,FALSE)),"",VLOOKUP(C2088,dim_techarea!A:B,2,FALSE))</f>
        <v>TX_RET</v>
      </c>
      <c r="AJ2088" s="19" t="str">
        <f>IF(ISNA(VLOOKUP(AI2088,dim_techarea!B:C,2,FALSE)),"",VLOOKUP(AI2088,dim_techarea!B:C,2,FALSE))</f>
        <v>tyRMEUpIwKi</v>
      </c>
      <c r="AK2088" s="19" t="str">
        <f>IF(ISNA(VLOOKUP(TRIM(G2088),dim_targetsresults!A:B,2,FALSE)),"",VLOOKUP(TRIM(G2088),dim_targetsresults!A:C,2,FALSE))</f>
        <v>MER Targets</v>
      </c>
      <c r="AL2088" s="19" t="str">
        <f>IF(ISNA(VLOOKUP(AK2088,dim_targetsresults!B:C,2,FALSE)),"",VLOOKUP(AK2088,dim_targetsresults!B:C,2,FALSE))</f>
        <v>W8imnja2Owd</v>
      </c>
      <c r="AM2088" s="19" t="str">
        <f>IF(ISNA(VLOOKUP(TRIM(D2088),dim_numeratordenominator!A:B,2,FALSE)),"",VLOOKUP(TRIM(D2088),dim_numeratordenominator!A:C,2,FALSE))</f>
        <v>Numerator</v>
      </c>
      <c r="AN2088" s="19" t="str">
        <f>IF(ISNA(VLOOKUP(AM2088,dim_numeratordenominator!B:C,2,FALSE)),"",VLOOKUP(AM2088,dim_numeratordenominator!B:C,2,FALSE))</f>
        <v>Som9NRMQqV7</v>
      </c>
      <c r="AO2088" s="19" t="str">
        <f>IF(ISNA(VLOOKUP(TRIM(E2088),dim_supporttype!A:B,2,FALSE)),"",VLOOKUP(TRIM(E2088),dim_supporttype!A:C,2,FALSE))</f>
        <v>DSD</v>
      </c>
      <c r="AP2088" s="19" t="str">
        <f>IF(ISNA(VLOOKUP(AO2088,dim_supporttype!B:C,2,FALSE)),"",VLOOKUP(AO2088,dim_supporttype!B:C,2,FALSE))</f>
        <v>iM13vdNLWKb</v>
      </c>
      <c r="AQ2088" s="19" t="str">
        <f>IF(ISNA(VLOOKUP(TRIM(F2088),dim_disaggs!A:B,2,FALSE)),"No Disagg",VLOOKUP(TRIM(F2088),dim_disaggs!A:B,2,FALSE))</f>
        <v>12mo/HIVStatus</v>
      </c>
      <c r="AR2088" s="19" t="str">
        <f>IF(ISNA(VLOOKUP(AQ2088,dim_disaggs!B:C,2,FALSE)),"",VLOOKUP(AQ2088,dim_disaggs!B:C,2,FALSE))</f>
        <v>CnZQTgTEwTu</v>
      </c>
      <c r="AS2088" s="72"/>
      <c r="AT2088" s="66"/>
      <c r="AU2088" s="72" t="s">
        <v>755</v>
      </c>
      <c r="AV2088" s="73" t="s">
        <v>755</v>
      </c>
      <c r="AW2088" s="66" t="s">
        <v>755</v>
      </c>
      <c r="AX2088" s="66" t="s">
        <v>755</v>
      </c>
      <c r="AY2088" s="20"/>
      <c r="AZ2088" s="20"/>
      <c r="BA2088" s="105" t="str">
        <f t="shared" si="297"/>
        <v>Top Level Numerator</v>
      </c>
      <c r="BB2088" s="20" t="str">
        <f t="shared" si="298"/>
        <v>PE5QVF0w4xj</v>
      </c>
      <c r="BC2088" s="20"/>
      <c r="BD2088" s="20"/>
      <c r="BE2088" s="75" t="s">
        <v>755</v>
      </c>
      <c r="BF2088" s="73" t="s">
        <v>755</v>
      </c>
      <c r="BG2088" s="55" t="s">
        <v>755</v>
      </c>
      <c r="BH2088" s="76" t="s">
        <v>755</v>
      </c>
      <c r="BI2088" s="20" t="s">
        <v>20420</v>
      </c>
      <c r="BJ2088" s="20" t="s">
        <v>20426</v>
      </c>
      <c r="BK2088" s="55" t="s">
        <v>755</v>
      </c>
      <c r="BL2088" s="71" t="s">
        <v>755</v>
      </c>
      <c r="BM2088" s="77" t="s">
        <v>755</v>
      </c>
      <c r="BN2088" s="78" t="s">
        <v>755</v>
      </c>
      <c r="BO2088" s="77" t="s">
        <v>755</v>
      </c>
      <c r="BP2088" s="78" t="s">
        <v>755</v>
      </c>
    </row>
    <row r="2089" spans="1:68" s="3" customFormat="1" ht="17" customHeight="1" x14ac:dyDescent="0.2">
      <c r="A2089" s="20" t="s">
        <v>95</v>
      </c>
      <c r="B2089" s="21" t="s">
        <v>20022</v>
      </c>
      <c r="C2089" s="20" t="s">
        <v>257</v>
      </c>
      <c r="D2089" s="20" t="s">
        <v>1</v>
      </c>
      <c r="E2089" s="20" t="s">
        <v>78</v>
      </c>
      <c r="F2089" s="20" t="s">
        <v>20031</v>
      </c>
      <c r="G2089" s="20" t="s">
        <v>2442</v>
      </c>
      <c r="H2089" s="20" t="s">
        <v>20031</v>
      </c>
      <c r="I2089" s="19">
        <f t="shared" si="299"/>
        <v>37</v>
      </c>
      <c r="J2089" s="20" t="s">
        <v>755</v>
      </c>
      <c r="K2089" s="20" t="s">
        <v>305</v>
      </c>
      <c r="L2089" s="95" t="str">
        <f>IF(M2089&lt;&gt;"",IF(NOT(ISNA(INDEX(cc!B:B,MATCH(M2089,cc!A:A,0)))),INDEX(cc!B:B,MATCH(M2089,cc!A:A,0)),"0"),"")</f>
        <v>Test Results (Positive)</v>
      </c>
      <c r="M2089" s="97" t="s">
        <v>19844</v>
      </c>
      <c r="N2089" s="28" t="str">
        <f t="shared" si="300"/>
        <v xml:space="preserve"> TARGET</v>
      </c>
      <c r="O2089" s="19" t="str">
        <f t="shared" si="293"/>
        <v>TX_RET (N, TA, 12mo/HIVStatus) TARGET: Alive at 12 mo. after initiating ART</v>
      </c>
      <c r="P2089" s="19" t="str">
        <f t="shared" si="294"/>
        <v>TX_RET (N, TA, 12mo/HIVStatus) TARGET: Alive at 12 mo. after initiating ART</v>
      </c>
      <c r="Q2089" s="19" t="str">
        <f t="shared" si="301"/>
        <v>TX_RET (N, TA, 12mo/HIVStatus) TARGET</v>
      </c>
      <c r="R2089" s="19" t="str">
        <f t="shared" si="295"/>
        <v>TX_RET_N_TA_12mo_HIVStatus_TARGET</v>
      </c>
      <c r="S2089" s="19" t="str">
        <f t="shared" si="296"/>
        <v>TX_RET_N_TA_12mo_HIVStatus_TARGET</v>
      </c>
      <c r="T2089" s="19" t="b">
        <f>NOT(ISNA(VLOOKUP(B2089,dbcodes!A:B,2,FALSE)))</f>
        <v>1</v>
      </c>
      <c r="U2089" s="19" t="str">
        <f>IF(ISNA(VLOOKUP(B2089,dbcodes!A:B,2,FALSE)),des!R1713,VLOOKUP(B2089,dbcodes!A:B,2,FALSE))</f>
        <v>TX_RET_N_TA_12mo_HIVStatus_TARGET</v>
      </c>
      <c r="V2089" s="20"/>
      <c r="W2089" s="107" t="str">
        <f>IF(ISNA(VLOOKUP(C2089,descriptions!A:B,2,FALSE)),des!V1713,IF(G2089=" TARGET","Target ","")&amp;VLOOKUP(C2089,descriptions!A:B,2,FALSE))</f>
        <v>Target Percentage of adults and children known to be on treatment 12 months after initiation of antiretroviral therapy (Note: reporting 24 and 36 months is recommended, but optional)</v>
      </c>
      <c r="X2089" s="20" t="s">
        <v>4</v>
      </c>
      <c r="Y2089" s="20" t="s">
        <v>831</v>
      </c>
      <c r="Z2089" s="20" t="s">
        <v>836</v>
      </c>
      <c r="AA2089" s="20" t="s">
        <v>102</v>
      </c>
      <c r="AB2089" s="20" t="s">
        <v>755</v>
      </c>
      <c r="AC2089" s="19" t="str">
        <f>IF(AB2089&lt;&gt;"",IF(NOT(ISNA(INDEX(os!A:A,MATCH(AB2089,os!B:B,0)))),INDEX(os!A:A,MATCH(AB2089,os!B:B,0)),"0"),"")</f>
        <v/>
      </c>
      <c r="AD2089" s="20" t="s">
        <v>830</v>
      </c>
      <c r="AE2089" s="20"/>
      <c r="AF2089" s="20"/>
      <c r="AG2089" s="20"/>
      <c r="AH2089" s="93" t="str">
        <f>IF(NOT(ISNA(VLOOKUP(B:B,ResultsTargets!A:A,1,0))),"TRUE","")</f>
        <v/>
      </c>
      <c r="AI2089" s="19" t="str">
        <f>IF(ISNA(VLOOKUP(C2089,dim_techarea!A:B,2,FALSE)),"",VLOOKUP(C2089,dim_techarea!A:B,2,FALSE))</f>
        <v>TX_RET</v>
      </c>
      <c r="AJ2089" s="19" t="str">
        <f>IF(ISNA(VLOOKUP(AI2089,dim_techarea!B:C,2,FALSE)),"",VLOOKUP(AI2089,dim_techarea!B:C,2,FALSE))</f>
        <v>tyRMEUpIwKi</v>
      </c>
      <c r="AK2089" s="19" t="str">
        <f>IF(ISNA(VLOOKUP(TRIM(G2089),dim_targetsresults!A:B,2,FALSE)),"",VLOOKUP(TRIM(G2089),dim_targetsresults!A:C,2,FALSE))</f>
        <v>MER Targets</v>
      </c>
      <c r="AL2089" s="19" t="str">
        <f>IF(ISNA(VLOOKUP(AK2089,dim_targetsresults!B:C,2,FALSE)),"",VLOOKUP(AK2089,dim_targetsresults!B:C,2,FALSE))</f>
        <v>W8imnja2Owd</v>
      </c>
      <c r="AM2089" s="19" t="str">
        <f>IF(ISNA(VLOOKUP(TRIM(D2089),dim_numeratordenominator!A:B,2,FALSE)),"",VLOOKUP(TRIM(D2089),dim_numeratordenominator!A:C,2,FALSE))</f>
        <v>Numerator</v>
      </c>
      <c r="AN2089" s="19" t="str">
        <f>IF(ISNA(VLOOKUP(AM2089,dim_numeratordenominator!B:C,2,FALSE)),"",VLOOKUP(AM2089,dim_numeratordenominator!B:C,2,FALSE))</f>
        <v>Som9NRMQqV7</v>
      </c>
      <c r="AO2089" s="19" t="str">
        <f>IF(ISNA(VLOOKUP(TRIM(E2089),dim_supporttype!A:B,2,FALSE)),"",VLOOKUP(TRIM(E2089),dim_supporttype!A:C,2,FALSE))</f>
        <v>TA</v>
      </c>
      <c r="AP2089" s="19" t="str">
        <f>IF(ISNA(VLOOKUP(AO2089,dim_supporttype!B:C,2,FALSE)),"",VLOOKUP(AO2089,dim_supporttype!B:C,2,FALSE))</f>
        <v>cRAGKdWIDn4</v>
      </c>
      <c r="AQ2089" s="19" t="str">
        <f>IF(ISNA(VLOOKUP(TRIM(F2089),dim_disaggs!A:B,2,FALSE)),"No Disagg",VLOOKUP(TRIM(F2089),dim_disaggs!A:B,2,FALSE))</f>
        <v>12mo/HIVStatus</v>
      </c>
      <c r="AR2089" s="19" t="str">
        <f>IF(ISNA(VLOOKUP(AQ2089,dim_disaggs!B:C,2,FALSE)),"",VLOOKUP(AQ2089,dim_disaggs!B:C,2,FALSE))</f>
        <v>CnZQTgTEwTu</v>
      </c>
      <c r="AS2089" s="72"/>
      <c r="AT2089" s="66"/>
      <c r="AU2089" s="72" t="s">
        <v>755</v>
      </c>
      <c r="AV2089" s="73" t="s">
        <v>755</v>
      </c>
      <c r="AW2089" s="66" t="s">
        <v>755</v>
      </c>
      <c r="AX2089" s="66" t="s">
        <v>755</v>
      </c>
      <c r="AY2089" s="20"/>
      <c r="AZ2089" s="20"/>
      <c r="BA2089" s="105" t="str">
        <f t="shared" si="297"/>
        <v>Top Level Numerator</v>
      </c>
      <c r="BB2089" s="20" t="str">
        <f t="shared" si="298"/>
        <v>PE5QVF0w4xj</v>
      </c>
      <c r="BC2089" s="20"/>
      <c r="BD2089" s="20"/>
      <c r="BE2089" s="75" t="s">
        <v>755</v>
      </c>
      <c r="BF2089" s="73" t="s">
        <v>755</v>
      </c>
      <c r="BG2089" s="55" t="s">
        <v>755</v>
      </c>
      <c r="BH2089" s="76" t="s">
        <v>755</v>
      </c>
      <c r="BI2089" s="20" t="s">
        <v>20420</v>
      </c>
      <c r="BJ2089" s="20" t="s">
        <v>20426</v>
      </c>
      <c r="BK2089" s="55" t="s">
        <v>755</v>
      </c>
      <c r="BL2089" s="71" t="s">
        <v>755</v>
      </c>
      <c r="BM2089" s="77" t="s">
        <v>755</v>
      </c>
      <c r="BN2089" s="78" t="s">
        <v>755</v>
      </c>
      <c r="BO2089" s="77" t="s">
        <v>755</v>
      </c>
      <c r="BP2089" s="78" t="s">
        <v>755</v>
      </c>
    </row>
    <row r="2090" spans="1:68" s="3" customFormat="1" ht="19" customHeight="1" x14ac:dyDescent="0.2">
      <c r="A2090" s="20" t="s">
        <v>95</v>
      </c>
      <c r="B2090" s="20" t="s">
        <v>1964</v>
      </c>
      <c r="C2090" s="20" t="s">
        <v>257</v>
      </c>
      <c r="D2090" s="20" t="s">
        <v>1</v>
      </c>
      <c r="E2090" s="20" t="s">
        <v>77</v>
      </c>
      <c r="F2090" s="20" t="s">
        <v>4156</v>
      </c>
      <c r="G2090" s="20" t="s">
        <v>2442</v>
      </c>
      <c r="H2090" s="20" t="s">
        <v>18672</v>
      </c>
      <c r="I2090" s="19">
        <f t="shared" si="299"/>
        <v>35</v>
      </c>
      <c r="J2090" s="20" t="s">
        <v>755</v>
      </c>
      <c r="K2090" s="20" t="s">
        <v>305</v>
      </c>
      <c r="L2090" s="95" t="str">
        <f>IF(M2090&lt;&gt;"",IF(NOT(ISNA(INDEX(cc!B:B,MATCH(M2090,cc!A:A,0)))),INDEX(cc!B:B,MATCH(M2090,cc!A:A,0)),"0"),"")</f>
        <v>Age (&lt;15,15+) and Sex</v>
      </c>
      <c r="M2090" s="97" t="s">
        <v>111</v>
      </c>
      <c r="N2090" s="28" t="str">
        <f t="shared" si="300"/>
        <v xml:space="preserve"> TARGET</v>
      </c>
      <c r="O2090" s="19" t="str">
        <f t="shared" si="293"/>
        <v>TX_RET (N, DSD, Age Aggregated/Sex) TARGET: Alive at 12 mo. after initiating ART</v>
      </c>
      <c r="P2090" s="19" t="str">
        <f t="shared" si="294"/>
        <v>TX_RET (N, DSD, Age Aggregated/Sex) TARGET: Alive at 12 mo. after initiating ART</v>
      </c>
      <c r="Q2090" s="19" t="str">
        <f t="shared" si="301"/>
        <v>TX_RET (N, DSD, Age Agg/Sex) TARGET</v>
      </c>
      <c r="R2090" s="19" t="str">
        <f t="shared" si="295"/>
        <v>TX_RET_N_DSD_Age_Agg_Sex_TARGET</v>
      </c>
      <c r="S2090" s="19" t="str">
        <f t="shared" si="296"/>
        <v>TX_RET_N_DSD_Age_Agg_Sex_TARGET</v>
      </c>
      <c r="T2090" s="19" t="b">
        <f>NOT(ISNA(VLOOKUP(B2090,dbcodes!A:B,2,FALSE)))</f>
        <v>1</v>
      </c>
      <c r="U2090" s="19" t="str">
        <f>IF(ISNA(VLOOKUP(B2090,dbcodes!A:B,2,FALSE)),des!R1714,VLOOKUP(B2090,dbcodes!A:B,2,FALSE))</f>
        <v>TX_RET_N_DSD_Aggregated_Age_Sex_TARGET</v>
      </c>
      <c r="V2090" s="20"/>
      <c r="W2090" s="107" t="str">
        <f>IF(ISNA(VLOOKUP(C2090,descriptions!A:B,2,FALSE)),des!V1714,IF(G2090=" TARGET","Target ","")&amp;VLOOKUP(C2090,descriptions!A:B,2,FALSE))</f>
        <v>Target Percentage of adults and children known to be on treatment 12 months after initiation of antiretroviral therapy (Note: reporting 24 and 36 months is recommended, but optional)</v>
      </c>
      <c r="X2090" s="20" t="s">
        <v>4</v>
      </c>
      <c r="Y2090" s="20" t="s">
        <v>831</v>
      </c>
      <c r="Z2090" s="20" t="s">
        <v>836</v>
      </c>
      <c r="AA2090" s="20" t="s">
        <v>102</v>
      </c>
      <c r="AB2090" s="20" t="s">
        <v>755</v>
      </c>
      <c r="AC2090" s="19" t="str">
        <f>IF(AB2090&lt;&gt;"",IF(NOT(ISNA(INDEX(os!A:A,MATCH(AB2090,os!B:B,0)))),INDEX(os!A:A,MATCH(AB2090,os!B:B,0)),"0"),"")</f>
        <v/>
      </c>
      <c r="AD2090" s="20" t="s">
        <v>830</v>
      </c>
      <c r="AE2090" s="20"/>
      <c r="AF2090" s="20"/>
      <c r="AG2090" s="20"/>
      <c r="AH2090" s="93" t="str">
        <f>IF(NOT(ISNA(VLOOKUP(B:B,ResultsTargets!A:A,1,0))),"TRUE","")</f>
        <v/>
      </c>
      <c r="AI2090" s="19" t="str">
        <f>IF(ISNA(VLOOKUP(C2090,dim_techarea!A:B,2,FALSE)),"",VLOOKUP(C2090,dim_techarea!A:B,2,FALSE))</f>
        <v>TX_RET</v>
      </c>
      <c r="AJ2090" s="19" t="str">
        <f>IF(ISNA(VLOOKUP(AI2090,dim_techarea!B:C,2,FALSE)),"",VLOOKUP(AI2090,dim_techarea!B:C,2,FALSE))</f>
        <v>tyRMEUpIwKi</v>
      </c>
      <c r="AK2090" s="19" t="str">
        <f>IF(ISNA(VLOOKUP(TRIM(G2090),dim_targetsresults!A:B,2,FALSE)),"",VLOOKUP(TRIM(G2090),dim_targetsresults!A:C,2,FALSE))</f>
        <v>MER Targets</v>
      </c>
      <c r="AL2090" s="19" t="str">
        <f>IF(ISNA(VLOOKUP(AK2090,dim_targetsresults!B:C,2,FALSE)),"",VLOOKUP(AK2090,dim_targetsresults!B:C,2,FALSE))</f>
        <v>W8imnja2Owd</v>
      </c>
      <c r="AM2090" s="19" t="str">
        <f>IF(ISNA(VLOOKUP(TRIM(D2090),dim_numeratordenominator!A:B,2,FALSE)),"",VLOOKUP(TRIM(D2090),dim_numeratordenominator!A:C,2,FALSE))</f>
        <v>Numerator</v>
      </c>
      <c r="AN2090" s="19" t="str">
        <f>IF(ISNA(VLOOKUP(AM2090,dim_numeratordenominator!B:C,2,FALSE)),"",VLOOKUP(AM2090,dim_numeratordenominator!B:C,2,FALSE))</f>
        <v>Som9NRMQqV7</v>
      </c>
      <c r="AO2090" s="19" t="str">
        <f>IF(ISNA(VLOOKUP(TRIM(E2090),dim_supporttype!A:B,2,FALSE)),"",VLOOKUP(TRIM(E2090),dim_supporttype!A:C,2,FALSE))</f>
        <v>DSD</v>
      </c>
      <c r="AP2090" s="19" t="str">
        <f>IF(ISNA(VLOOKUP(AO2090,dim_supporttype!B:C,2,FALSE)),"",VLOOKUP(AO2090,dim_supporttype!B:C,2,FALSE))</f>
        <v>iM13vdNLWKb</v>
      </c>
      <c r="AQ2090" s="19" t="str">
        <f>IF(ISNA(VLOOKUP(TRIM(F2090),dim_disaggs!A:B,2,FALSE)),"No Disagg",VLOOKUP(TRIM(F2090),dim_disaggs!A:B,2,FALSE))</f>
        <v>Age Aggregated/Sex</v>
      </c>
      <c r="AR2090" s="19" t="str">
        <f>IF(ISNA(VLOOKUP(AQ2090,dim_disaggs!B:C,2,FALSE)),"",VLOOKUP(AQ2090,dim_disaggs!B:C,2,FALSE))</f>
        <v>KMhxXDjVseT</v>
      </c>
      <c r="AS2090" s="72"/>
      <c r="AT2090" s="66"/>
      <c r="AU2090" s="72" t="s">
        <v>755</v>
      </c>
      <c r="AV2090" s="73" t="s">
        <v>755</v>
      </c>
      <c r="AW2090" s="66" t="s">
        <v>755</v>
      </c>
      <c r="AX2090" s="66" t="s">
        <v>755</v>
      </c>
      <c r="AY2090" s="20"/>
      <c r="AZ2090" s="20"/>
      <c r="BA2090" s="105" t="str">
        <f t="shared" si="297"/>
        <v/>
      </c>
      <c r="BB2090" s="20" t="str">
        <f t="shared" si="298"/>
        <v/>
      </c>
      <c r="BC2090" s="20"/>
      <c r="BD2090" s="20"/>
      <c r="BE2090" s="75" t="s">
        <v>755</v>
      </c>
      <c r="BF2090" s="73" t="s">
        <v>755</v>
      </c>
      <c r="BG2090" s="55" t="s">
        <v>755</v>
      </c>
      <c r="BH2090" s="76" t="s">
        <v>755</v>
      </c>
      <c r="BI2090" s="20" t="s">
        <v>755</v>
      </c>
      <c r="BJ2090" s="20" t="s">
        <v>755</v>
      </c>
      <c r="BK2090" s="55" t="s">
        <v>755</v>
      </c>
      <c r="BL2090" s="71" t="s">
        <v>755</v>
      </c>
      <c r="BM2090" s="77" t="s">
        <v>755</v>
      </c>
      <c r="BN2090" s="78" t="s">
        <v>755</v>
      </c>
      <c r="BO2090" s="77" t="s">
        <v>755</v>
      </c>
      <c r="BP2090" s="78" t="s">
        <v>755</v>
      </c>
    </row>
    <row r="2091" spans="1:68" s="3" customFormat="1" ht="17" customHeight="1" x14ac:dyDescent="0.2">
      <c r="A2091" s="20" t="s">
        <v>95</v>
      </c>
      <c r="B2091" s="20" t="s">
        <v>1972</v>
      </c>
      <c r="C2091" s="20" t="s">
        <v>257</v>
      </c>
      <c r="D2091" s="20" t="s">
        <v>1</v>
      </c>
      <c r="E2091" s="20" t="s">
        <v>78</v>
      </c>
      <c r="F2091" s="20" t="s">
        <v>4156</v>
      </c>
      <c r="G2091" s="20" t="s">
        <v>2442</v>
      </c>
      <c r="H2091" s="20" t="s">
        <v>18672</v>
      </c>
      <c r="I2091" s="19">
        <f t="shared" si="299"/>
        <v>34</v>
      </c>
      <c r="J2091" s="20" t="s">
        <v>755</v>
      </c>
      <c r="K2091" s="20" t="s">
        <v>305</v>
      </c>
      <c r="L2091" s="95" t="str">
        <f>IF(M2091&lt;&gt;"",IF(NOT(ISNA(INDEX(cc!B:B,MATCH(M2091,cc!A:A,0)))),INDEX(cc!B:B,MATCH(M2091,cc!A:A,0)),"0"),"")</f>
        <v>Age (&lt;15,15+) and Sex</v>
      </c>
      <c r="M2091" s="97" t="s">
        <v>111</v>
      </c>
      <c r="N2091" s="28" t="str">
        <f t="shared" si="300"/>
        <v xml:space="preserve"> TARGET</v>
      </c>
      <c r="O2091" s="19" t="str">
        <f t="shared" si="293"/>
        <v>TX_RET (N, TA, Age Aggregated/Sex) TARGET: Alive at 12 mo. after initiating ART</v>
      </c>
      <c r="P2091" s="19" t="str">
        <f t="shared" si="294"/>
        <v>TX_RET (N, TA, Age Aggregated/Sex) TARGET: Alive at 12 mo. after initiating ART</v>
      </c>
      <c r="Q2091" s="19" t="str">
        <f t="shared" si="301"/>
        <v>TX_RET (N, TA, Age Agg/Sex) TARGET</v>
      </c>
      <c r="R2091" s="19" t="str">
        <f t="shared" si="295"/>
        <v>TX_RET_N_TA_Age_Agg_Sex_TARGET</v>
      </c>
      <c r="S2091" s="19" t="str">
        <f t="shared" si="296"/>
        <v>TX_RET_N_TA_Age_Agg_Sex_TARGET</v>
      </c>
      <c r="T2091" s="19" t="b">
        <f>NOT(ISNA(VLOOKUP(B2091,dbcodes!A:B,2,FALSE)))</f>
        <v>1</v>
      </c>
      <c r="U2091" s="19" t="str">
        <f>IF(ISNA(VLOOKUP(B2091,dbcodes!A:B,2,FALSE)),des!R1715,VLOOKUP(B2091,dbcodes!A:B,2,FALSE))</f>
        <v>TX_RET_N_TA_Aggregated_Age_Sex_TARGET</v>
      </c>
      <c r="V2091" s="20"/>
      <c r="W2091" s="107" t="str">
        <f>IF(ISNA(VLOOKUP(C2091,descriptions!A:B,2,FALSE)),des!V1715,IF(G2091=" TARGET","Target ","")&amp;VLOOKUP(C2091,descriptions!A:B,2,FALSE))</f>
        <v>Target Percentage of adults and children known to be on treatment 12 months after initiation of antiretroviral therapy (Note: reporting 24 and 36 months is recommended, but optional)</v>
      </c>
      <c r="X2091" s="20" t="s">
        <v>4</v>
      </c>
      <c r="Y2091" s="20" t="s">
        <v>831</v>
      </c>
      <c r="Z2091" s="20" t="s">
        <v>836</v>
      </c>
      <c r="AA2091" s="20" t="s">
        <v>102</v>
      </c>
      <c r="AB2091" s="20" t="s">
        <v>755</v>
      </c>
      <c r="AC2091" s="19" t="str">
        <f>IF(AB2091&lt;&gt;"",IF(NOT(ISNA(INDEX(os!A:A,MATCH(AB2091,os!B:B,0)))),INDEX(os!A:A,MATCH(AB2091,os!B:B,0)),"0"),"")</f>
        <v/>
      </c>
      <c r="AD2091" s="20" t="s">
        <v>830</v>
      </c>
      <c r="AE2091" s="20"/>
      <c r="AF2091" s="20"/>
      <c r="AG2091" s="20"/>
      <c r="AH2091" s="93" t="str">
        <f>IF(NOT(ISNA(VLOOKUP(B:B,ResultsTargets!A:A,1,0))),"TRUE","")</f>
        <v/>
      </c>
      <c r="AI2091" s="19" t="str">
        <f>IF(ISNA(VLOOKUP(C2091,dim_techarea!A:B,2,FALSE)),"",VLOOKUP(C2091,dim_techarea!A:B,2,FALSE))</f>
        <v>TX_RET</v>
      </c>
      <c r="AJ2091" s="19" t="str">
        <f>IF(ISNA(VLOOKUP(AI2091,dim_techarea!B:C,2,FALSE)),"",VLOOKUP(AI2091,dim_techarea!B:C,2,FALSE))</f>
        <v>tyRMEUpIwKi</v>
      </c>
      <c r="AK2091" s="19" t="str">
        <f>IF(ISNA(VLOOKUP(TRIM(G2091),dim_targetsresults!A:B,2,FALSE)),"",VLOOKUP(TRIM(G2091),dim_targetsresults!A:C,2,FALSE))</f>
        <v>MER Targets</v>
      </c>
      <c r="AL2091" s="19" t="str">
        <f>IF(ISNA(VLOOKUP(AK2091,dim_targetsresults!B:C,2,FALSE)),"",VLOOKUP(AK2091,dim_targetsresults!B:C,2,FALSE))</f>
        <v>W8imnja2Owd</v>
      </c>
      <c r="AM2091" s="19" t="str">
        <f>IF(ISNA(VLOOKUP(TRIM(D2091),dim_numeratordenominator!A:B,2,FALSE)),"",VLOOKUP(TRIM(D2091),dim_numeratordenominator!A:C,2,FALSE))</f>
        <v>Numerator</v>
      </c>
      <c r="AN2091" s="19" t="str">
        <f>IF(ISNA(VLOOKUP(AM2091,dim_numeratordenominator!B:C,2,FALSE)),"",VLOOKUP(AM2091,dim_numeratordenominator!B:C,2,FALSE))</f>
        <v>Som9NRMQqV7</v>
      </c>
      <c r="AO2091" s="19" t="str">
        <f>IF(ISNA(VLOOKUP(TRIM(E2091),dim_supporttype!A:B,2,FALSE)),"",VLOOKUP(TRIM(E2091),dim_supporttype!A:C,2,FALSE))</f>
        <v>TA</v>
      </c>
      <c r="AP2091" s="19" t="str">
        <f>IF(ISNA(VLOOKUP(AO2091,dim_supporttype!B:C,2,FALSE)),"",VLOOKUP(AO2091,dim_supporttype!B:C,2,FALSE))</f>
        <v>cRAGKdWIDn4</v>
      </c>
      <c r="AQ2091" s="19" t="str">
        <f>IF(ISNA(VLOOKUP(TRIM(F2091),dim_disaggs!A:B,2,FALSE)),"No Disagg",VLOOKUP(TRIM(F2091),dim_disaggs!A:B,2,FALSE))</f>
        <v>Age Aggregated/Sex</v>
      </c>
      <c r="AR2091" s="19" t="str">
        <f>IF(ISNA(VLOOKUP(AQ2091,dim_disaggs!B:C,2,FALSE)),"",VLOOKUP(AQ2091,dim_disaggs!B:C,2,FALSE))</f>
        <v>KMhxXDjVseT</v>
      </c>
      <c r="AS2091" s="72"/>
      <c r="AT2091" s="66"/>
      <c r="AU2091" s="72" t="s">
        <v>755</v>
      </c>
      <c r="AV2091" s="73" t="s">
        <v>755</v>
      </c>
      <c r="AW2091" s="66" t="s">
        <v>755</v>
      </c>
      <c r="AX2091" s="66" t="s">
        <v>755</v>
      </c>
      <c r="AY2091" s="20"/>
      <c r="AZ2091" s="20"/>
      <c r="BA2091" s="105" t="str">
        <f t="shared" si="297"/>
        <v/>
      </c>
      <c r="BB2091" s="20" t="str">
        <f t="shared" si="298"/>
        <v/>
      </c>
      <c r="BC2091" s="20"/>
      <c r="BD2091" s="20"/>
      <c r="BE2091" s="75" t="s">
        <v>755</v>
      </c>
      <c r="BF2091" s="73" t="s">
        <v>755</v>
      </c>
      <c r="BG2091" s="55" t="s">
        <v>755</v>
      </c>
      <c r="BH2091" s="76" t="s">
        <v>755</v>
      </c>
      <c r="BI2091" s="20" t="s">
        <v>755</v>
      </c>
      <c r="BJ2091" s="20" t="s">
        <v>755</v>
      </c>
      <c r="BK2091" s="55" t="s">
        <v>755</v>
      </c>
      <c r="BL2091" s="71" t="s">
        <v>755</v>
      </c>
      <c r="BM2091" s="77" t="s">
        <v>755</v>
      </c>
      <c r="BN2091" s="78" t="s">
        <v>755</v>
      </c>
      <c r="BO2091" s="77" t="s">
        <v>755</v>
      </c>
      <c r="BP2091" s="78" t="s">
        <v>755</v>
      </c>
    </row>
    <row r="2092" spans="1:68" s="3" customFormat="1" ht="19" customHeight="1" x14ac:dyDescent="0.2">
      <c r="A2092" s="20" t="s">
        <v>95</v>
      </c>
      <c r="B2092" s="21" t="s">
        <v>20027</v>
      </c>
      <c r="C2092" s="20" t="s">
        <v>257</v>
      </c>
      <c r="D2092" s="20" t="s">
        <v>1</v>
      </c>
      <c r="E2092" s="20" t="s">
        <v>77</v>
      </c>
      <c r="F2092" s="20" t="s">
        <v>19993</v>
      </c>
      <c r="G2092" s="20" t="s">
        <v>2442</v>
      </c>
      <c r="H2092" s="20" t="s">
        <v>19994</v>
      </c>
      <c r="I2092" s="19">
        <f t="shared" si="299"/>
        <v>45</v>
      </c>
      <c r="J2092" s="20" t="s">
        <v>755</v>
      </c>
      <c r="K2092" s="20" t="s">
        <v>305</v>
      </c>
      <c r="L2092" s="95" t="str">
        <f>IF(M2092&lt;&gt;"",IF(NOT(ISNA(INDEX(cc!B:B,MATCH(M2092,cc!A:A,0)))),INDEX(cc!B:B,MATCH(M2092,cc!A:A,0)),"0"),"")</f>
        <v>Age (&lt;15,15+), Sex and HIV Status (Positive)</v>
      </c>
      <c r="M2092" s="97" t="s">
        <v>19982</v>
      </c>
      <c r="N2092" s="28" t="str">
        <f t="shared" si="300"/>
        <v xml:space="preserve"> TARGET</v>
      </c>
      <c r="O2092" s="19" t="str">
        <f t="shared" si="293"/>
        <v>TX_RET (N, DSD, Age Aggregated/Sex/HIVStatus) TARGET: Alive at 12 mo. after initiating ART</v>
      </c>
      <c r="P2092" s="19" t="str">
        <f t="shared" si="294"/>
        <v>TX_RET (N, DSD, Age Aggregated/Sex/HIVStatus) TARGET: Alive at 12 mo. after initiating ART</v>
      </c>
      <c r="Q2092" s="19" t="str">
        <f t="shared" si="301"/>
        <v>TX_RET (N, DSD, Age Agg/Sex/HIVStatus) TARGET</v>
      </c>
      <c r="R2092" s="19" t="str">
        <f t="shared" si="295"/>
        <v>TX_RET_N_DSD_Age_Agg_Sex_HIVStatus_TARGET</v>
      </c>
      <c r="S2092" s="19" t="str">
        <f t="shared" si="296"/>
        <v>TX_RET_N_DSD_Age_Agg_Sex_HIVStatus_TARGET</v>
      </c>
      <c r="T2092" s="19" t="b">
        <f>NOT(ISNA(VLOOKUP(B2092,dbcodes!A:B,2,FALSE)))</f>
        <v>1</v>
      </c>
      <c r="U2092" s="19" t="str">
        <f>IF(ISNA(VLOOKUP(B2092,dbcodes!A:B,2,FALSE)),des!R1716,VLOOKUP(B2092,dbcodes!A:B,2,FALSE))</f>
        <v>TX_RET_N_DSD_Age_Agg_Sex_HIVStatus_TARGET</v>
      </c>
      <c r="V2092" s="20"/>
      <c r="W2092" s="107" t="str">
        <f>IF(ISNA(VLOOKUP(C2092,descriptions!A:B,2,FALSE)),des!V1716,IF(G2092=" TARGET","Target ","")&amp;VLOOKUP(C2092,descriptions!A:B,2,FALSE))</f>
        <v>Target Percentage of adults and children known to be on treatment 12 months after initiation of antiretroviral therapy (Note: reporting 24 and 36 months is recommended, but optional)</v>
      </c>
      <c r="X2092" s="20" t="s">
        <v>4</v>
      </c>
      <c r="Y2092" s="20" t="s">
        <v>831</v>
      </c>
      <c r="Z2092" s="20" t="s">
        <v>836</v>
      </c>
      <c r="AA2092" s="20" t="s">
        <v>102</v>
      </c>
      <c r="AB2092" s="20" t="s">
        <v>755</v>
      </c>
      <c r="AC2092" s="19" t="str">
        <f>IF(AB2092&lt;&gt;"",IF(NOT(ISNA(INDEX(os!A:A,MATCH(AB2092,os!B:B,0)))),INDEX(os!A:A,MATCH(AB2092,os!B:B,0)),"0"),"")</f>
        <v/>
      </c>
      <c r="AD2092" s="20" t="s">
        <v>830</v>
      </c>
      <c r="AE2092" s="20"/>
      <c r="AF2092" s="20"/>
      <c r="AG2092" s="20"/>
      <c r="AH2092" s="93" t="str">
        <f>IF(NOT(ISNA(VLOOKUP(B:B,ResultsTargets!A:A,1,0))),"TRUE","")</f>
        <v/>
      </c>
      <c r="AI2092" s="19" t="str">
        <f>IF(ISNA(VLOOKUP(C2092,dim_techarea!A:B,2,FALSE)),"",VLOOKUP(C2092,dim_techarea!A:B,2,FALSE))</f>
        <v>TX_RET</v>
      </c>
      <c r="AJ2092" s="19" t="str">
        <f>IF(ISNA(VLOOKUP(AI2092,dim_techarea!B:C,2,FALSE)),"",VLOOKUP(AI2092,dim_techarea!B:C,2,FALSE))</f>
        <v>tyRMEUpIwKi</v>
      </c>
      <c r="AK2092" s="19" t="str">
        <f>IF(ISNA(VLOOKUP(TRIM(G2092),dim_targetsresults!A:B,2,FALSE)),"",VLOOKUP(TRIM(G2092),dim_targetsresults!A:C,2,FALSE))</f>
        <v>MER Targets</v>
      </c>
      <c r="AL2092" s="19" t="str">
        <f>IF(ISNA(VLOOKUP(AK2092,dim_targetsresults!B:C,2,FALSE)),"",VLOOKUP(AK2092,dim_targetsresults!B:C,2,FALSE))</f>
        <v>W8imnja2Owd</v>
      </c>
      <c r="AM2092" s="19" t="str">
        <f>IF(ISNA(VLOOKUP(TRIM(D2092),dim_numeratordenominator!A:B,2,FALSE)),"",VLOOKUP(TRIM(D2092),dim_numeratordenominator!A:C,2,FALSE))</f>
        <v>Numerator</v>
      </c>
      <c r="AN2092" s="19" t="str">
        <f>IF(ISNA(VLOOKUP(AM2092,dim_numeratordenominator!B:C,2,FALSE)),"",VLOOKUP(AM2092,dim_numeratordenominator!B:C,2,FALSE))</f>
        <v>Som9NRMQqV7</v>
      </c>
      <c r="AO2092" s="19" t="str">
        <f>IF(ISNA(VLOOKUP(TRIM(E2092),dim_supporttype!A:B,2,FALSE)),"",VLOOKUP(TRIM(E2092),dim_supporttype!A:C,2,FALSE))</f>
        <v>DSD</v>
      </c>
      <c r="AP2092" s="19" t="str">
        <f>IF(ISNA(VLOOKUP(AO2092,dim_supporttype!B:C,2,FALSE)),"",VLOOKUP(AO2092,dim_supporttype!B:C,2,FALSE))</f>
        <v>iM13vdNLWKb</v>
      </c>
      <c r="AQ2092" s="19" t="str">
        <f>IF(ISNA(VLOOKUP(TRIM(F2092),dim_disaggs!A:B,2,FALSE)),"No Disagg",VLOOKUP(TRIM(F2092),dim_disaggs!A:B,2,FALSE))</f>
        <v>Age Aggregated/Sex/HIVStatus</v>
      </c>
      <c r="AR2092" s="19" t="str">
        <f>IF(ISNA(VLOOKUP(AQ2092,dim_disaggs!B:C,2,FALSE)),"",VLOOKUP(AQ2092,dim_disaggs!B:C,2,FALSE))</f>
        <v>h0pvSVe1TYf</v>
      </c>
      <c r="AS2092" s="72"/>
      <c r="AT2092" s="66"/>
      <c r="AU2092" s="72" t="s">
        <v>755</v>
      </c>
      <c r="AV2092" s="73" t="s">
        <v>755</v>
      </c>
      <c r="AW2092" s="66" t="s">
        <v>755</v>
      </c>
      <c r="AX2092" s="66" t="s">
        <v>755</v>
      </c>
      <c r="AY2092" s="20"/>
      <c r="AZ2092" s="20"/>
      <c r="BA2092" s="105" t="str">
        <f t="shared" si="297"/>
        <v/>
      </c>
      <c r="BB2092" s="20" t="str">
        <f t="shared" si="298"/>
        <v/>
      </c>
      <c r="BC2092" s="20"/>
      <c r="BD2092" s="20"/>
      <c r="BE2092" s="75" t="s">
        <v>755</v>
      </c>
      <c r="BF2092" s="73" t="s">
        <v>755</v>
      </c>
      <c r="BG2092" s="55" t="s">
        <v>755</v>
      </c>
      <c r="BH2092" s="76" t="s">
        <v>755</v>
      </c>
      <c r="BI2092" s="20" t="s">
        <v>755</v>
      </c>
      <c r="BJ2092" s="20" t="s">
        <v>755</v>
      </c>
      <c r="BK2092" s="55" t="s">
        <v>755</v>
      </c>
      <c r="BL2092" s="71" t="s">
        <v>755</v>
      </c>
      <c r="BM2092" s="77" t="s">
        <v>755</v>
      </c>
      <c r="BN2092" s="78" t="s">
        <v>755</v>
      </c>
      <c r="BO2092" s="77" t="s">
        <v>755</v>
      </c>
      <c r="BP2092" s="78" t="s">
        <v>755</v>
      </c>
    </row>
    <row r="2093" spans="1:68" s="3" customFormat="1" ht="17" customHeight="1" x14ac:dyDescent="0.2">
      <c r="A2093" s="20" t="s">
        <v>95</v>
      </c>
      <c r="B2093" s="21" t="s">
        <v>20028</v>
      </c>
      <c r="C2093" s="20" t="s">
        <v>257</v>
      </c>
      <c r="D2093" s="20" t="s">
        <v>1</v>
      </c>
      <c r="E2093" s="20" t="s">
        <v>78</v>
      </c>
      <c r="F2093" s="20" t="s">
        <v>19993</v>
      </c>
      <c r="G2093" s="20" t="s">
        <v>2442</v>
      </c>
      <c r="H2093" s="20" t="s">
        <v>19994</v>
      </c>
      <c r="I2093" s="19">
        <f t="shared" si="299"/>
        <v>44</v>
      </c>
      <c r="J2093" s="20" t="s">
        <v>755</v>
      </c>
      <c r="K2093" s="20" t="s">
        <v>305</v>
      </c>
      <c r="L2093" s="95" t="str">
        <f>IF(M2093&lt;&gt;"",IF(NOT(ISNA(INDEX(cc!B:B,MATCH(M2093,cc!A:A,0)))),INDEX(cc!B:B,MATCH(M2093,cc!A:A,0)),"0"),"")</f>
        <v>Age (&lt;15,15+), Sex and HIV Status (Positive)</v>
      </c>
      <c r="M2093" s="97" t="s">
        <v>19982</v>
      </c>
      <c r="N2093" s="28" t="str">
        <f t="shared" si="300"/>
        <v xml:space="preserve"> TARGET</v>
      </c>
      <c r="O2093" s="19" t="str">
        <f t="shared" si="293"/>
        <v>TX_RET (N, TA, Age Aggregated/Sex/HIVStatus) TARGET: Alive at 12 mo. after initiating ART</v>
      </c>
      <c r="P2093" s="19" t="str">
        <f t="shared" si="294"/>
        <v>TX_RET (N, TA, Age Aggregated/Sex/HIVStatus) TARGET: Alive at 12 mo. after initiating ART</v>
      </c>
      <c r="Q2093" s="19" t="str">
        <f t="shared" si="301"/>
        <v>TX_RET (N, TA, Age Agg/Sex/HIVStatus) TARGET</v>
      </c>
      <c r="R2093" s="19" t="str">
        <f t="shared" si="295"/>
        <v>TX_RET_N_TA_Age_Agg_Sex_HIVStatus_TARGET</v>
      </c>
      <c r="S2093" s="19" t="str">
        <f t="shared" si="296"/>
        <v>TX_RET_N_TA_Age_Agg_Sex_HIVStatus_TARGET</v>
      </c>
      <c r="T2093" s="19" t="b">
        <f>NOT(ISNA(VLOOKUP(B2093,dbcodes!A:B,2,FALSE)))</f>
        <v>1</v>
      </c>
      <c r="U2093" s="19" t="str">
        <f>IF(ISNA(VLOOKUP(B2093,dbcodes!A:B,2,FALSE)),des!R1717,VLOOKUP(B2093,dbcodes!A:B,2,FALSE))</f>
        <v>TX_RET_N_TA_Age_Agg_Sex_HIVStatus_TARGET</v>
      </c>
      <c r="V2093" s="20"/>
      <c r="W2093" s="107" t="str">
        <f>IF(ISNA(VLOOKUP(C2093,descriptions!A:B,2,FALSE)),des!V1717,IF(G2093=" TARGET","Target ","")&amp;VLOOKUP(C2093,descriptions!A:B,2,FALSE))</f>
        <v>Target Percentage of adults and children known to be on treatment 12 months after initiation of antiretroviral therapy (Note: reporting 24 and 36 months is recommended, but optional)</v>
      </c>
      <c r="X2093" s="20" t="s">
        <v>4</v>
      </c>
      <c r="Y2093" s="20" t="s">
        <v>831</v>
      </c>
      <c r="Z2093" s="20" t="s">
        <v>836</v>
      </c>
      <c r="AA2093" s="20" t="s">
        <v>102</v>
      </c>
      <c r="AB2093" s="20" t="s">
        <v>755</v>
      </c>
      <c r="AC2093" s="19" t="str">
        <f>IF(AB2093&lt;&gt;"",IF(NOT(ISNA(INDEX(os!A:A,MATCH(AB2093,os!B:B,0)))),INDEX(os!A:A,MATCH(AB2093,os!B:B,0)),"0"),"")</f>
        <v/>
      </c>
      <c r="AD2093" s="20" t="s">
        <v>830</v>
      </c>
      <c r="AE2093" s="20"/>
      <c r="AF2093" s="20"/>
      <c r="AG2093" s="20"/>
      <c r="AH2093" s="93" t="str">
        <f>IF(NOT(ISNA(VLOOKUP(B:B,ResultsTargets!A:A,1,0))),"TRUE","")</f>
        <v/>
      </c>
      <c r="AI2093" s="19" t="str">
        <f>IF(ISNA(VLOOKUP(C2093,dim_techarea!A:B,2,FALSE)),"",VLOOKUP(C2093,dim_techarea!A:B,2,FALSE))</f>
        <v>TX_RET</v>
      </c>
      <c r="AJ2093" s="19" t="str">
        <f>IF(ISNA(VLOOKUP(AI2093,dim_techarea!B:C,2,FALSE)),"",VLOOKUP(AI2093,dim_techarea!B:C,2,FALSE))</f>
        <v>tyRMEUpIwKi</v>
      </c>
      <c r="AK2093" s="19" t="str">
        <f>IF(ISNA(VLOOKUP(TRIM(G2093),dim_targetsresults!A:B,2,FALSE)),"",VLOOKUP(TRIM(G2093),dim_targetsresults!A:C,2,FALSE))</f>
        <v>MER Targets</v>
      </c>
      <c r="AL2093" s="19" t="str">
        <f>IF(ISNA(VLOOKUP(AK2093,dim_targetsresults!B:C,2,FALSE)),"",VLOOKUP(AK2093,dim_targetsresults!B:C,2,FALSE))</f>
        <v>W8imnja2Owd</v>
      </c>
      <c r="AM2093" s="19" t="str">
        <f>IF(ISNA(VLOOKUP(TRIM(D2093),dim_numeratordenominator!A:B,2,FALSE)),"",VLOOKUP(TRIM(D2093),dim_numeratordenominator!A:C,2,FALSE))</f>
        <v>Numerator</v>
      </c>
      <c r="AN2093" s="19" t="str">
        <f>IF(ISNA(VLOOKUP(AM2093,dim_numeratordenominator!B:C,2,FALSE)),"",VLOOKUP(AM2093,dim_numeratordenominator!B:C,2,FALSE))</f>
        <v>Som9NRMQqV7</v>
      </c>
      <c r="AO2093" s="19" t="str">
        <f>IF(ISNA(VLOOKUP(TRIM(E2093),dim_supporttype!A:B,2,FALSE)),"",VLOOKUP(TRIM(E2093),dim_supporttype!A:C,2,FALSE))</f>
        <v>TA</v>
      </c>
      <c r="AP2093" s="19" t="str">
        <f>IF(ISNA(VLOOKUP(AO2093,dim_supporttype!B:C,2,FALSE)),"",VLOOKUP(AO2093,dim_supporttype!B:C,2,FALSE))</f>
        <v>cRAGKdWIDn4</v>
      </c>
      <c r="AQ2093" s="19" t="str">
        <f>IF(ISNA(VLOOKUP(TRIM(F2093),dim_disaggs!A:B,2,FALSE)),"No Disagg",VLOOKUP(TRIM(F2093),dim_disaggs!A:B,2,FALSE))</f>
        <v>Age Aggregated/Sex/HIVStatus</v>
      </c>
      <c r="AR2093" s="19" t="str">
        <f>IF(ISNA(VLOOKUP(AQ2093,dim_disaggs!B:C,2,FALSE)),"",VLOOKUP(AQ2093,dim_disaggs!B:C,2,FALSE))</f>
        <v>h0pvSVe1TYf</v>
      </c>
      <c r="AS2093" s="72"/>
      <c r="AT2093" s="66"/>
      <c r="AU2093" s="72" t="s">
        <v>755</v>
      </c>
      <c r="AV2093" s="73" t="s">
        <v>755</v>
      </c>
      <c r="AW2093" s="66" t="s">
        <v>755</v>
      </c>
      <c r="AX2093" s="66" t="s">
        <v>755</v>
      </c>
      <c r="AY2093" s="20"/>
      <c r="AZ2093" s="20"/>
      <c r="BA2093" s="105" t="str">
        <f t="shared" si="297"/>
        <v/>
      </c>
      <c r="BB2093" s="20" t="str">
        <f t="shared" si="298"/>
        <v/>
      </c>
      <c r="BC2093" s="20"/>
      <c r="BD2093" s="20"/>
      <c r="BE2093" s="75" t="s">
        <v>755</v>
      </c>
      <c r="BF2093" s="73" t="s">
        <v>755</v>
      </c>
      <c r="BG2093" s="55" t="s">
        <v>755</v>
      </c>
      <c r="BH2093" s="76" t="s">
        <v>755</v>
      </c>
      <c r="BI2093" s="20" t="s">
        <v>755</v>
      </c>
      <c r="BJ2093" s="20" t="s">
        <v>755</v>
      </c>
      <c r="BK2093" s="55" t="s">
        <v>755</v>
      </c>
      <c r="BL2093" s="71" t="s">
        <v>755</v>
      </c>
      <c r="BM2093" s="77" t="s">
        <v>755</v>
      </c>
      <c r="BN2093" s="78" t="s">
        <v>755</v>
      </c>
      <c r="BO2093" s="77" t="s">
        <v>755</v>
      </c>
      <c r="BP2093" s="78" t="s">
        <v>755</v>
      </c>
    </row>
    <row r="2094" spans="1:68" s="3" customFormat="1" ht="19" customHeight="1" x14ac:dyDescent="0.2">
      <c r="A2094" s="20" t="s">
        <v>95</v>
      </c>
      <c r="B2094" s="20" t="s">
        <v>1963</v>
      </c>
      <c r="C2094" s="20" t="s">
        <v>257</v>
      </c>
      <c r="D2094" s="20" t="s">
        <v>1</v>
      </c>
      <c r="E2094" s="20" t="s">
        <v>77</v>
      </c>
      <c r="F2094" s="20" t="s">
        <v>135</v>
      </c>
      <c r="G2094" s="20" t="s">
        <v>2442</v>
      </c>
      <c r="H2094" s="20" t="s">
        <v>135</v>
      </c>
      <c r="I2094" s="19">
        <f t="shared" si="299"/>
        <v>31</v>
      </c>
      <c r="J2094" s="20" t="s">
        <v>755</v>
      </c>
      <c r="K2094" s="20" t="s">
        <v>305</v>
      </c>
      <c r="L2094" s="95" t="str">
        <f>IF(M2094&lt;&gt;"",IF(NOT(ISNA(INDEX(cc!B:B,MATCH(M2094,cc!A:A,0)))),INDEX(cc!B:B,MATCH(M2094,cc!A:A,0)),"0"),"")</f>
        <v>Age (&lt;5 - 20+, 4) and Sex</v>
      </c>
      <c r="M2094" s="97" t="s">
        <v>4046</v>
      </c>
      <c r="N2094" s="28" t="str">
        <f t="shared" si="300"/>
        <v xml:space="preserve"> TARGET</v>
      </c>
      <c r="O2094" s="19" t="str">
        <f t="shared" si="293"/>
        <v>TX_RET (N, DSD, Age/Sex) TARGET: Alive at 12 mo. after initiating ART</v>
      </c>
      <c r="P2094" s="19" t="str">
        <f t="shared" si="294"/>
        <v>TX_RET (N, DSD, Age/Sex) TARGET: Alive at 12 mo. after initiating ART</v>
      </c>
      <c r="Q2094" s="19" t="str">
        <f t="shared" si="301"/>
        <v>TX_RET (N, DSD, Age/Sex) TARGET</v>
      </c>
      <c r="R2094" s="19" t="str">
        <f t="shared" si="295"/>
        <v>TX_RET_N_DSD_Age_Sex_TARGET</v>
      </c>
      <c r="S2094" s="19" t="str">
        <f t="shared" si="296"/>
        <v>TX_RET_N_DSD_Age_Sex_TARGET</v>
      </c>
      <c r="T2094" s="19" t="b">
        <f>NOT(ISNA(VLOOKUP(B2094,dbcodes!A:B,2,FALSE)))</f>
        <v>1</v>
      </c>
      <c r="U2094" s="19" t="str">
        <f>IF(ISNA(VLOOKUP(B2094,dbcodes!A:B,2,FALSE)),des!R1718,VLOOKUP(B2094,dbcodes!A:B,2,FALSE))</f>
        <v>TX_RET_N_DSD_Age_Sex_TARGET</v>
      </c>
      <c r="V2094" s="20"/>
      <c r="W2094" s="107" t="str">
        <f>IF(ISNA(VLOOKUP(C2094,descriptions!A:B,2,FALSE)),des!V1718,IF(G2094=" TARGET","Target ","")&amp;VLOOKUP(C2094,descriptions!A:B,2,FALSE))</f>
        <v>Target Percentage of adults and children known to be on treatment 12 months after initiation of antiretroviral therapy (Note: reporting 24 and 36 months is recommended, but optional)</v>
      </c>
      <c r="X2094" s="20" t="s">
        <v>4</v>
      </c>
      <c r="Y2094" s="20" t="s">
        <v>831</v>
      </c>
      <c r="Z2094" s="20" t="s">
        <v>836</v>
      </c>
      <c r="AA2094" s="20" t="s">
        <v>102</v>
      </c>
      <c r="AB2094" s="20" t="s">
        <v>755</v>
      </c>
      <c r="AC2094" s="19" t="str">
        <f>IF(AB2094&lt;&gt;"",IF(NOT(ISNA(INDEX(os!A:A,MATCH(AB2094,os!B:B,0)))),INDEX(os!A:A,MATCH(AB2094,os!B:B,0)),"0"),"")</f>
        <v/>
      </c>
      <c r="AD2094" s="20" t="s">
        <v>830</v>
      </c>
      <c r="AE2094" s="20"/>
      <c r="AF2094" s="20"/>
      <c r="AG2094" s="20"/>
      <c r="AH2094" s="93" t="str">
        <f>IF(NOT(ISNA(VLOOKUP(B:B,ResultsTargets!A:A,1,0))),"TRUE","")</f>
        <v/>
      </c>
      <c r="AI2094" s="19" t="str">
        <f>IF(ISNA(VLOOKUP(C2094,dim_techarea!A:B,2,FALSE)),"",VLOOKUP(C2094,dim_techarea!A:B,2,FALSE))</f>
        <v>TX_RET</v>
      </c>
      <c r="AJ2094" s="19" t="str">
        <f>IF(ISNA(VLOOKUP(AI2094,dim_techarea!B:C,2,FALSE)),"",VLOOKUP(AI2094,dim_techarea!B:C,2,FALSE))</f>
        <v>tyRMEUpIwKi</v>
      </c>
      <c r="AK2094" s="19" t="str">
        <f>IF(ISNA(VLOOKUP(TRIM(G2094),dim_targetsresults!A:B,2,FALSE)),"",VLOOKUP(TRIM(G2094),dim_targetsresults!A:C,2,FALSE))</f>
        <v>MER Targets</v>
      </c>
      <c r="AL2094" s="19" t="str">
        <f>IF(ISNA(VLOOKUP(AK2094,dim_targetsresults!B:C,2,FALSE)),"",VLOOKUP(AK2094,dim_targetsresults!B:C,2,FALSE))</f>
        <v>W8imnja2Owd</v>
      </c>
      <c r="AM2094" s="19" t="str">
        <f>IF(ISNA(VLOOKUP(TRIM(D2094),dim_numeratordenominator!A:B,2,FALSE)),"",VLOOKUP(TRIM(D2094),dim_numeratordenominator!A:C,2,FALSE))</f>
        <v>Numerator</v>
      </c>
      <c r="AN2094" s="19" t="str">
        <f>IF(ISNA(VLOOKUP(AM2094,dim_numeratordenominator!B:C,2,FALSE)),"",VLOOKUP(AM2094,dim_numeratordenominator!B:C,2,FALSE))</f>
        <v>Som9NRMQqV7</v>
      </c>
      <c r="AO2094" s="19" t="str">
        <f>IF(ISNA(VLOOKUP(TRIM(E2094),dim_supporttype!A:B,2,FALSE)),"",VLOOKUP(TRIM(E2094),dim_supporttype!A:C,2,FALSE))</f>
        <v>DSD</v>
      </c>
      <c r="AP2094" s="19" t="str">
        <f>IF(ISNA(VLOOKUP(AO2094,dim_supporttype!B:C,2,FALSE)),"",VLOOKUP(AO2094,dim_supporttype!B:C,2,FALSE))</f>
        <v>iM13vdNLWKb</v>
      </c>
      <c r="AQ2094" s="19" t="str">
        <f>IF(ISNA(VLOOKUP(TRIM(F2094),dim_disaggs!A:B,2,FALSE)),"No Disagg",VLOOKUP(TRIM(F2094),dim_disaggs!A:B,2,FALSE))</f>
        <v>Age/Sex</v>
      </c>
      <c r="AR2094" s="19" t="str">
        <f>IF(ISNA(VLOOKUP(AQ2094,dim_disaggs!B:C,2,FALSE)),"",VLOOKUP(AQ2094,dim_disaggs!B:C,2,FALSE))</f>
        <v>Qbz6SrpmJ1y</v>
      </c>
      <c r="AS2094" s="72"/>
      <c r="AT2094" s="66"/>
      <c r="AU2094" s="72" t="s">
        <v>755</v>
      </c>
      <c r="AV2094" s="73" t="s">
        <v>755</v>
      </c>
      <c r="AW2094" s="66" t="s">
        <v>755</v>
      </c>
      <c r="AX2094" s="66" t="s">
        <v>755</v>
      </c>
      <c r="AY2094" s="20"/>
      <c r="AZ2094" s="20"/>
      <c r="BA2094" s="105" t="str">
        <f t="shared" si="297"/>
        <v/>
      </c>
      <c r="BB2094" s="20" t="str">
        <f t="shared" si="298"/>
        <v/>
      </c>
      <c r="BC2094" s="20"/>
      <c r="BD2094" s="20"/>
      <c r="BE2094" s="75" t="s">
        <v>755</v>
      </c>
      <c r="BF2094" s="73" t="s">
        <v>755</v>
      </c>
      <c r="BG2094" s="55" t="s">
        <v>755</v>
      </c>
      <c r="BH2094" s="76" t="s">
        <v>755</v>
      </c>
      <c r="BI2094" s="20" t="s">
        <v>755</v>
      </c>
      <c r="BJ2094" s="20" t="s">
        <v>755</v>
      </c>
      <c r="BK2094" s="55" t="s">
        <v>755</v>
      </c>
      <c r="BL2094" s="71" t="s">
        <v>755</v>
      </c>
      <c r="BM2094" s="77" t="s">
        <v>755</v>
      </c>
      <c r="BN2094" s="78" t="s">
        <v>755</v>
      </c>
      <c r="BO2094" s="77" t="s">
        <v>755</v>
      </c>
      <c r="BP2094" s="78" t="s">
        <v>755</v>
      </c>
    </row>
    <row r="2095" spans="1:68" s="3" customFormat="1" ht="17" customHeight="1" x14ac:dyDescent="0.2">
      <c r="A2095" s="20" t="s">
        <v>95</v>
      </c>
      <c r="B2095" s="20" t="s">
        <v>1971</v>
      </c>
      <c r="C2095" s="20" t="s">
        <v>257</v>
      </c>
      <c r="D2095" s="20" t="s">
        <v>1</v>
      </c>
      <c r="E2095" s="20" t="s">
        <v>78</v>
      </c>
      <c r="F2095" s="20" t="s">
        <v>135</v>
      </c>
      <c r="G2095" s="20" t="s">
        <v>2442</v>
      </c>
      <c r="H2095" s="20" t="s">
        <v>135</v>
      </c>
      <c r="I2095" s="19">
        <f t="shared" si="299"/>
        <v>30</v>
      </c>
      <c r="J2095" s="20" t="s">
        <v>755</v>
      </c>
      <c r="K2095" s="20" t="s">
        <v>305</v>
      </c>
      <c r="L2095" s="95" t="str">
        <f>IF(M2095&lt;&gt;"",IF(NOT(ISNA(INDEX(cc!B:B,MATCH(M2095,cc!A:A,0)))),INDEX(cc!B:B,MATCH(M2095,cc!A:A,0)),"0"),"")</f>
        <v>Age (&lt;5 - 20+, 4) and Sex</v>
      </c>
      <c r="M2095" s="97" t="s">
        <v>4046</v>
      </c>
      <c r="N2095" s="28" t="str">
        <f t="shared" si="300"/>
        <v xml:space="preserve"> TARGET</v>
      </c>
      <c r="O2095" s="19" t="str">
        <f t="shared" si="293"/>
        <v>TX_RET (N, TA, Age/Sex) TARGET: Alive at 12 mo. after initiating ART</v>
      </c>
      <c r="P2095" s="19" t="str">
        <f t="shared" si="294"/>
        <v>TX_RET (N, TA, Age/Sex) TARGET: Alive at 12 mo. after initiating ART</v>
      </c>
      <c r="Q2095" s="19" t="str">
        <f t="shared" si="301"/>
        <v>TX_RET (N, TA, Age/Sex) TARGET</v>
      </c>
      <c r="R2095" s="19" t="str">
        <f t="shared" si="295"/>
        <v>TX_RET_N_TA_Age_Sex_TARGET</v>
      </c>
      <c r="S2095" s="19" t="str">
        <f t="shared" si="296"/>
        <v>TX_RET_N_TA_Age_Sex_TARGET</v>
      </c>
      <c r="T2095" s="19" t="b">
        <f>NOT(ISNA(VLOOKUP(B2095,dbcodes!A:B,2,FALSE)))</f>
        <v>1</v>
      </c>
      <c r="U2095" s="19" t="str">
        <f>IF(ISNA(VLOOKUP(B2095,dbcodes!A:B,2,FALSE)),des!R1719,VLOOKUP(B2095,dbcodes!A:B,2,FALSE))</f>
        <v>TX_RET_N_TA_Age_Sex_TARGET</v>
      </c>
      <c r="V2095" s="20"/>
      <c r="W2095" s="107" t="str">
        <f>IF(ISNA(VLOOKUP(C2095,descriptions!A:B,2,FALSE)),des!V1719,IF(G2095=" TARGET","Target ","")&amp;VLOOKUP(C2095,descriptions!A:B,2,FALSE))</f>
        <v>Target Percentage of adults and children known to be on treatment 12 months after initiation of antiretroviral therapy (Note: reporting 24 and 36 months is recommended, but optional)</v>
      </c>
      <c r="X2095" s="20" t="s">
        <v>4</v>
      </c>
      <c r="Y2095" s="20" t="s">
        <v>831</v>
      </c>
      <c r="Z2095" s="20" t="s">
        <v>836</v>
      </c>
      <c r="AA2095" s="20" t="s">
        <v>102</v>
      </c>
      <c r="AB2095" s="20" t="s">
        <v>755</v>
      </c>
      <c r="AC2095" s="19" t="str">
        <f>IF(AB2095&lt;&gt;"",IF(NOT(ISNA(INDEX(os!A:A,MATCH(AB2095,os!B:B,0)))),INDEX(os!A:A,MATCH(AB2095,os!B:B,0)),"0"),"")</f>
        <v/>
      </c>
      <c r="AD2095" s="20" t="s">
        <v>830</v>
      </c>
      <c r="AE2095" s="20"/>
      <c r="AF2095" s="20"/>
      <c r="AG2095" s="20"/>
      <c r="AH2095" s="93" t="str">
        <f>IF(NOT(ISNA(VLOOKUP(B:B,ResultsTargets!A:A,1,0))),"TRUE","")</f>
        <v/>
      </c>
      <c r="AI2095" s="19" t="str">
        <f>IF(ISNA(VLOOKUP(C2095,dim_techarea!A:B,2,FALSE)),"",VLOOKUP(C2095,dim_techarea!A:B,2,FALSE))</f>
        <v>TX_RET</v>
      </c>
      <c r="AJ2095" s="19" t="str">
        <f>IF(ISNA(VLOOKUP(AI2095,dim_techarea!B:C,2,FALSE)),"",VLOOKUP(AI2095,dim_techarea!B:C,2,FALSE))</f>
        <v>tyRMEUpIwKi</v>
      </c>
      <c r="AK2095" s="19" t="str">
        <f>IF(ISNA(VLOOKUP(TRIM(G2095),dim_targetsresults!A:B,2,FALSE)),"",VLOOKUP(TRIM(G2095),dim_targetsresults!A:C,2,FALSE))</f>
        <v>MER Targets</v>
      </c>
      <c r="AL2095" s="19" t="str">
        <f>IF(ISNA(VLOOKUP(AK2095,dim_targetsresults!B:C,2,FALSE)),"",VLOOKUP(AK2095,dim_targetsresults!B:C,2,FALSE))</f>
        <v>W8imnja2Owd</v>
      </c>
      <c r="AM2095" s="19" t="str">
        <f>IF(ISNA(VLOOKUP(TRIM(D2095),dim_numeratordenominator!A:B,2,FALSE)),"",VLOOKUP(TRIM(D2095),dim_numeratordenominator!A:C,2,FALSE))</f>
        <v>Numerator</v>
      </c>
      <c r="AN2095" s="19" t="str">
        <f>IF(ISNA(VLOOKUP(AM2095,dim_numeratordenominator!B:C,2,FALSE)),"",VLOOKUP(AM2095,dim_numeratordenominator!B:C,2,FALSE))</f>
        <v>Som9NRMQqV7</v>
      </c>
      <c r="AO2095" s="19" t="str">
        <f>IF(ISNA(VLOOKUP(TRIM(E2095),dim_supporttype!A:B,2,FALSE)),"",VLOOKUP(TRIM(E2095),dim_supporttype!A:C,2,FALSE))</f>
        <v>TA</v>
      </c>
      <c r="AP2095" s="19" t="str">
        <f>IF(ISNA(VLOOKUP(AO2095,dim_supporttype!B:C,2,FALSE)),"",VLOOKUP(AO2095,dim_supporttype!B:C,2,FALSE))</f>
        <v>cRAGKdWIDn4</v>
      </c>
      <c r="AQ2095" s="19" t="str">
        <f>IF(ISNA(VLOOKUP(TRIM(F2095),dim_disaggs!A:B,2,FALSE)),"No Disagg",VLOOKUP(TRIM(F2095),dim_disaggs!A:B,2,FALSE))</f>
        <v>Age/Sex</v>
      </c>
      <c r="AR2095" s="19" t="str">
        <f>IF(ISNA(VLOOKUP(AQ2095,dim_disaggs!B:C,2,FALSE)),"",VLOOKUP(AQ2095,dim_disaggs!B:C,2,FALSE))</f>
        <v>Qbz6SrpmJ1y</v>
      </c>
      <c r="AS2095" s="72"/>
      <c r="AT2095" s="66"/>
      <c r="AU2095" s="72" t="s">
        <v>755</v>
      </c>
      <c r="AV2095" s="73" t="s">
        <v>755</v>
      </c>
      <c r="AW2095" s="66" t="s">
        <v>755</v>
      </c>
      <c r="AX2095" s="66" t="s">
        <v>755</v>
      </c>
      <c r="AY2095" s="20"/>
      <c r="AZ2095" s="20"/>
      <c r="BA2095" s="105" t="str">
        <f t="shared" si="297"/>
        <v/>
      </c>
      <c r="BB2095" s="20" t="str">
        <f t="shared" si="298"/>
        <v/>
      </c>
      <c r="BC2095" s="20"/>
      <c r="BD2095" s="20"/>
      <c r="BE2095" s="75" t="s">
        <v>755</v>
      </c>
      <c r="BF2095" s="73" t="s">
        <v>755</v>
      </c>
      <c r="BG2095" s="55" t="s">
        <v>755</v>
      </c>
      <c r="BH2095" s="76" t="s">
        <v>755</v>
      </c>
      <c r="BI2095" s="20" t="s">
        <v>755</v>
      </c>
      <c r="BJ2095" s="20" t="s">
        <v>755</v>
      </c>
      <c r="BK2095" s="55" t="s">
        <v>755</v>
      </c>
      <c r="BL2095" s="71" t="s">
        <v>755</v>
      </c>
      <c r="BM2095" s="77" t="s">
        <v>755</v>
      </c>
      <c r="BN2095" s="78" t="s">
        <v>755</v>
      </c>
      <c r="BO2095" s="77" t="s">
        <v>755</v>
      </c>
      <c r="BP2095" s="78" t="s">
        <v>755</v>
      </c>
    </row>
    <row r="2096" spans="1:68" s="3" customFormat="1" ht="19" customHeight="1" x14ac:dyDescent="0.2">
      <c r="A2096" s="20" t="s">
        <v>95</v>
      </c>
      <c r="B2096" s="20" t="s">
        <v>1960</v>
      </c>
      <c r="C2096" s="20" t="s">
        <v>257</v>
      </c>
      <c r="D2096" s="20" t="s">
        <v>1</v>
      </c>
      <c r="E2096" s="20" t="s">
        <v>77</v>
      </c>
      <c r="F2096" s="20" t="s">
        <v>88</v>
      </c>
      <c r="G2096" s="20" t="s">
        <v>2442</v>
      </c>
      <c r="H2096" s="20" t="s">
        <v>89</v>
      </c>
      <c r="I2096" s="19">
        <f t="shared" si="299"/>
        <v>34</v>
      </c>
      <c r="J2096" s="20" t="s">
        <v>755</v>
      </c>
      <c r="K2096" s="20" t="s">
        <v>305</v>
      </c>
      <c r="L2096" s="95" t="str">
        <f>IF(M2096&lt;&gt;"",IF(NOT(ISNA(INDEX(cc!B:B,MATCH(M2096,cc!A:A,0)))),INDEX(cc!B:B,MATCH(M2096,cc!A:A,0)),"0"),"")</f>
        <v>Age (10-50+, 5) and Sex</v>
      </c>
      <c r="M2096" s="97" t="s">
        <v>110</v>
      </c>
      <c r="N2096" s="28" t="str">
        <f t="shared" si="300"/>
        <v xml:space="preserve"> TARGET</v>
      </c>
      <c r="O2096" s="19" t="str">
        <f t="shared" si="293"/>
        <v>TX_RET (N, DSD, AgeAboveTen/Sex) TARGET: Alive at 12 mo. after initiating ART</v>
      </c>
      <c r="P2096" s="19" t="str">
        <f t="shared" si="294"/>
        <v>TX_RET (N, DSD, AgeAboveTen/Sex) TARGET: Alive at 12 mo. after initiating ART</v>
      </c>
      <c r="Q2096" s="19" t="str">
        <f t="shared" si="301"/>
        <v>TX_RET (N, DSD, Age&gt;10/Sex) TARGET</v>
      </c>
      <c r="R2096" s="19" t="str">
        <f t="shared" si="295"/>
        <v>TX_RET_N_DSD_Agegt10_Sex_TARGET</v>
      </c>
      <c r="S2096" s="19" t="str">
        <f t="shared" si="296"/>
        <v>TX_RET_N_DSD_Agegt10_Sex_TARGET</v>
      </c>
      <c r="T2096" s="19" t="b">
        <f>NOT(ISNA(VLOOKUP(B2096,dbcodes!A:B,2,FALSE)))</f>
        <v>1</v>
      </c>
      <c r="U2096" s="19" t="str">
        <f>IF(ISNA(VLOOKUP(B2096,dbcodes!A:B,2,FALSE)),des!R1720,VLOOKUP(B2096,dbcodes!A:B,2,FALSE))</f>
        <v>TX_RET_N_DSD_Agegt10_Sex_TARGET</v>
      </c>
      <c r="V2096" s="20"/>
      <c r="W2096" s="107" t="str">
        <f>IF(ISNA(VLOOKUP(C2096,descriptions!A:B,2,FALSE)),des!V1720,IF(G2096=" TARGET","Target ","")&amp;VLOOKUP(C2096,descriptions!A:B,2,FALSE))</f>
        <v>Target Percentage of adults and children known to be on treatment 12 months after initiation of antiretroviral therapy (Note: reporting 24 and 36 months is recommended, but optional)</v>
      </c>
      <c r="X2096" s="20" t="s">
        <v>4</v>
      </c>
      <c r="Y2096" s="20" t="s">
        <v>831</v>
      </c>
      <c r="Z2096" s="20" t="s">
        <v>836</v>
      </c>
      <c r="AA2096" s="20" t="s">
        <v>102</v>
      </c>
      <c r="AB2096" s="20" t="s">
        <v>755</v>
      </c>
      <c r="AC2096" s="19" t="str">
        <f>IF(AB2096&lt;&gt;"",IF(NOT(ISNA(INDEX(os!A:A,MATCH(AB2096,os!B:B,0)))),INDEX(os!A:A,MATCH(AB2096,os!B:B,0)),"0"),"")</f>
        <v/>
      </c>
      <c r="AD2096" s="20" t="s">
        <v>830</v>
      </c>
      <c r="AE2096" s="20"/>
      <c r="AF2096" s="20"/>
      <c r="AG2096" s="20"/>
      <c r="AH2096" s="93" t="str">
        <f>IF(NOT(ISNA(VLOOKUP(B:B,ResultsTargets!A:A,1,0))),"TRUE","")</f>
        <v/>
      </c>
      <c r="AI2096" s="19" t="str">
        <f>IF(ISNA(VLOOKUP(C2096,dim_techarea!A:B,2,FALSE)),"",VLOOKUP(C2096,dim_techarea!A:B,2,FALSE))</f>
        <v>TX_RET</v>
      </c>
      <c r="AJ2096" s="19" t="str">
        <f>IF(ISNA(VLOOKUP(AI2096,dim_techarea!B:C,2,FALSE)),"",VLOOKUP(AI2096,dim_techarea!B:C,2,FALSE))</f>
        <v>tyRMEUpIwKi</v>
      </c>
      <c r="AK2096" s="19" t="str">
        <f>IF(ISNA(VLOOKUP(TRIM(G2096),dim_targetsresults!A:B,2,FALSE)),"",VLOOKUP(TRIM(G2096),dim_targetsresults!A:C,2,FALSE))</f>
        <v>MER Targets</v>
      </c>
      <c r="AL2096" s="19" t="str">
        <f>IF(ISNA(VLOOKUP(AK2096,dim_targetsresults!B:C,2,FALSE)),"",VLOOKUP(AK2096,dim_targetsresults!B:C,2,FALSE))</f>
        <v>W8imnja2Owd</v>
      </c>
      <c r="AM2096" s="19" t="str">
        <f>IF(ISNA(VLOOKUP(TRIM(D2096),dim_numeratordenominator!A:B,2,FALSE)),"",VLOOKUP(TRIM(D2096),dim_numeratordenominator!A:C,2,FALSE))</f>
        <v>Numerator</v>
      </c>
      <c r="AN2096" s="19" t="str">
        <f>IF(ISNA(VLOOKUP(AM2096,dim_numeratordenominator!B:C,2,FALSE)),"",VLOOKUP(AM2096,dim_numeratordenominator!B:C,2,FALSE))</f>
        <v>Som9NRMQqV7</v>
      </c>
      <c r="AO2096" s="19" t="str">
        <f>IF(ISNA(VLOOKUP(TRIM(E2096),dim_supporttype!A:B,2,FALSE)),"",VLOOKUP(TRIM(E2096),dim_supporttype!A:C,2,FALSE))</f>
        <v>DSD</v>
      </c>
      <c r="AP2096" s="19" t="str">
        <f>IF(ISNA(VLOOKUP(AO2096,dim_supporttype!B:C,2,FALSE)),"",VLOOKUP(AO2096,dim_supporttype!B:C,2,FALSE))</f>
        <v>iM13vdNLWKb</v>
      </c>
      <c r="AQ2096" s="19" t="str">
        <f>IF(ISNA(VLOOKUP(TRIM(F2096),dim_disaggs!A:B,2,FALSE)),"No Disagg",VLOOKUP(TRIM(F2096),dim_disaggs!A:B,2,FALSE))</f>
        <v>AgeAboveTen/Sex</v>
      </c>
      <c r="AR2096" s="19" t="str">
        <f>IF(ISNA(VLOOKUP(AQ2096,dim_disaggs!B:C,2,FALSE)),"",VLOOKUP(AQ2096,dim_disaggs!B:C,2,FALSE))</f>
        <v>TUFwLYVsbxA</v>
      </c>
      <c r="AS2096" s="72"/>
      <c r="AT2096" s="66"/>
      <c r="AU2096" s="72" t="s">
        <v>755</v>
      </c>
      <c r="AV2096" s="73" t="s">
        <v>755</v>
      </c>
      <c r="AW2096" s="66" t="s">
        <v>755</v>
      </c>
      <c r="AX2096" s="66" t="s">
        <v>755</v>
      </c>
      <c r="AY2096" s="20"/>
      <c r="AZ2096" s="20"/>
      <c r="BA2096" s="105" t="str">
        <f t="shared" si="297"/>
        <v/>
      </c>
      <c r="BB2096" s="20" t="str">
        <f t="shared" si="298"/>
        <v/>
      </c>
      <c r="BC2096" s="20"/>
      <c r="BD2096" s="20"/>
      <c r="BE2096" s="75" t="s">
        <v>755</v>
      </c>
      <c r="BF2096" s="73" t="s">
        <v>755</v>
      </c>
      <c r="BG2096" s="55" t="s">
        <v>755</v>
      </c>
      <c r="BH2096" s="76" t="s">
        <v>755</v>
      </c>
      <c r="BI2096" s="20" t="s">
        <v>755</v>
      </c>
      <c r="BJ2096" s="20" t="s">
        <v>755</v>
      </c>
      <c r="BK2096" s="55" t="s">
        <v>755</v>
      </c>
      <c r="BL2096" s="71" t="s">
        <v>755</v>
      </c>
      <c r="BM2096" s="77" t="s">
        <v>755</v>
      </c>
      <c r="BN2096" s="78" t="s">
        <v>755</v>
      </c>
      <c r="BO2096" s="77" t="s">
        <v>755</v>
      </c>
      <c r="BP2096" s="78" t="s">
        <v>755</v>
      </c>
    </row>
    <row r="2097" spans="1:68" s="3" customFormat="1" ht="17" customHeight="1" x14ac:dyDescent="0.2">
      <c r="A2097" s="20" t="s">
        <v>95</v>
      </c>
      <c r="B2097" s="20" t="s">
        <v>1968</v>
      </c>
      <c r="C2097" s="20" t="s">
        <v>257</v>
      </c>
      <c r="D2097" s="20" t="s">
        <v>1</v>
      </c>
      <c r="E2097" s="20" t="s">
        <v>78</v>
      </c>
      <c r="F2097" s="20" t="s">
        <v>88</v>
      </c>
      <c r="G2097" s="20" t="s">
        <v>2442</v>
      </c>
      <c r="H2097" s="20" t="s">
        <v>89</v>
      </c>
      <c r="I2097" s="19">
        <f t="shared" si="299"/>
        <v>33</v>
      </c>
      <c r="J2097" s="20" t="s">
        <v>755</v>
      </c>
      <c r="K2097" s="20" t="s">
        <v>305</v>
      </c>
      <c r="L2097" s="95" t="str">
        <f>IF(M2097&lt;&gt;"",IF(NOT(ISNA(INDEX(cc!B:B,MATCH(M2097,cc!A:A,0)))),INDEX(cc!B:B,MATCH(M2097,cc!A:A,0)),"0"),"")</f>
        <v>Age (10-50+, 5) and Sex</v>
      </c>
      <c r="M2097" s="97" t="s">
        <v>110</v>
      </c>
      <c r="N2097" s="28" t="str">
        <f t="shared" si="300"/>
        <v xml:space="preserve"> TARGET</v>
      </c>
      <c r="O2097" s="19" t="str">
        <f t="shared" si="293"/>
        <v>TX_RET (N, TA, AgeAboveTen/Sex) TARGET: Alive at 12 mo. after initiating ART</v>
      </c>
      <c r="P2097" s="19" t="str">
        <f t="shared" si="294"/>
        <v>TX_RET (N, TA, AgeAboveTen/Sex) TARGET: Alive at 12 mo. after initiating ART</v>
      </c>
      <c r="Q2097" s="19" t="str">
        <f t="shared" si="301"/>
        <v>TX_RET (N, TA, Age&gt;10/Sex) TARGET</v>
      </c>
      <c r="R2097" s="19" t="str">
        <f t="shared" si="295"/>
        <v>TX_RET_N_TA_Agegt10_Sex_TARGET</v>
      </c>
      <c r="S2097" s="19" t="str">
        <f t="shared" si="296"/>
        <v>TX_RET_N_TA_Agegt10_Sex_TARGET</v>
      </c>
      <c r="T2097" s="19" t="b">
        <f>NOT(ISNA(VLOOKUP(B2097,dbcodes!A:B,2,FALSE)))</f>
        <v>1</v>
      </c>
      <c r="U2097" s="19" t="str">
        <f>IF(ISNA(VLOOKUP(B2097,dbcodes!A:B,2,FALSE)),des!R1721,VLOOKUP(B2097,dbcodes!A:B,2,FALSE))</f>
        <v>TX_RET_N_TA_Agegt10_Sex_TARGET</v>
      </c>
      <c r="V2097" s="20"/>
      <c r="W2097" s="107" t="str">
        <f>IF(ISNA(VLOOKUP(C2097,descriptions!A:B,2,FALSE)),des!V1721,IF(G2097=" TARGET","Target ","")&amp;VLOOKUP(C2097,descriptions!A:B,2,FALSE))</f>
        <v>Target Percentage of adults and children known to be on treatment 12 months after initiation of antiretroviral therapy (Note: reporting 24 and 36 months is recommended, but optional)</v>
      </c>
      <c r="X2097" s="20" t="s">
        <v>4</v>
      </c>
      <c r="Y2097" s="20" t="s">
        <v>831</v>
      </c>
      <c r="Z2097" s="20" t="s">
        <v>836</v>
      </c>
      <c r="AA2097" s="20" t="s">
        <v>102</v>
      </c>
      <c r="AB2097" s="20" t="s">
        <v>755</v>
      </c>
      <c r="AC2097" s="19" t="str">
        <f>IF(AB2097&lt;&gt;"",IF(NOT(ISNA(INDEX(os!A:A,MATCH(AB2097,os!B:B,0)))),INDEX(os!A:A,MATCH(AB2097,os!B:B,0)),"0"),"")</f>
        <v/>
      </c>
      <c r="AD2097" s="20" t="s">
        <v>830</v>
      </c>
      <c r="AE2097" s="20"/>
      <c r="AF2097" s="20"/>
      <c r="AG2097" s="20"/>
      <c r="AH2097" s="93" t="str">
        <f>IF(NOT(ISNA(VLOOKUP(B:B,ResultsTargets!A:A,1,0))),"TRUE","")</f>
        <v/>
      </c>
      <c r="AI2097" s="19" t="str">
        <f>IF(ISNA(VLOOKUP(C2097,dim_techarea!A:B,2,FALSE)),"",VLOOKUP(C2097,dim_techarea!A:B,2,FALSE))</f>
        <v>TX_RET</v>
      </c>
      <c r="AJ2097" s="19" t="str">
        <f>IF(ISNA(VLOOKUP(AI2097,dim_techarea!B:C,2,FALSE)),"",VLOOKUP(AI2097,dim_techarea!B:C,2,FALSE))</f>
        <v>tyRMEUpIwKi</v>
      </c>
      <c r="AK2097" s="19" t="str">
        <f>IF(ISNA(VLOOKUP(TRIM(G2097),dim_targetsresults!A:B,2,FALSE)),"",VLOOKUP(TRIM(G2097),dim_targetsresults!A:C,2,FALSE))</f>
        <v>MER Targets</v>
      </c>
      <c r="AL2097" s="19" t="str">
        <f>IF(ISNA(VLOOKUP(AK2097,dim_targetsresults!B:C,2,FALSE)),"",VLOOKUP(AK2097,dim_targetsresults!B:C,2,FALSE))</f>
        <v>W8imnja2Owd</v>
      </c>
      <c r="AM2097" s="19" t="str">
        <f>IF(ISNA(VLOOKUP(TRIM(D2097),dim_numeratordenominator!A:B,2,FALSE)),"",VLOOKUP(TRIM(D2097),dim_numeratordenominator!A:C,2,FALSE))</f>
        <v>Numerator</v>
      </c>
      <c r="AN2097" s="19" t="str">
        <f>IF(ISNA(VLOOKUP(AM2097,dim_numeratordenominator!B:C,2,FALSE)),"",VLOOKUP(AM2097,dim_numeratordenominator!B:C,2,FALSE))</f>
        <v>Som9NRMQqV7</v>
      </c>
      <c r="AO2097" s="19" t="str">
        <f>IF(ISNA(VLOOKUP(TRIM(E2097),dim_supporttype!A:B,2,FALSE)),"",VLOOKUP(TRIM(E2097),dim_supporttype!A:C,2,FALSE))</f>
        <v>TA</v>
      </c>
      <c r="AP2097" s="19" t="str">
        <f>IF(ISNA(VLOOKUP(AO2097,dim_supporttype!B:C,2,FALSE)),"",VLOOKUP(AO2097,dim_supporttype!B:C,2,FALSE))</f>
        <v>cRAGKdWIDn4</v>
      </c>
      <c r="AQ2097" s="19" t="str">
        <f>IF(ISNA(VLOOKUP(TRIM(F2097),dim_disaggs!A:B,2,FALSE)),"No Disagg",VLOOKUP(TRIM(F2097),dim_disaggs!A:B,2,FALSE))</f>
        <v>AgeAboveTen/Sex</v>
      </c>
      <c r="AR2097" s="19" t="str">
        <f>IF(ISNA(VLOOKUP(AQ2097,dim_disaggs!B:C,2,FALSE)),"",VLOOKUP(AQ2097,dim_disaggs!B:C,2,FALSE))</f>
        <v>TUFwLYVsbxA</v>
      </c>
      <c r="AS2097" s="72"/>
      <c r="AT2097" s="66"/>
      <c r="AU2097" s="72" t="s">
        <v>755</v>
      </c>
      <c r="AV2097" s="73" t="s">
        <v>755</v>
      </c>
      <c r="AW2097" s="66" t="s">
        <v>755</v>
      </c>
      <c r="AX2097" s="66" t="s">
        <v>755</v>
      </c>
      <c r="AY2097" s="20"/>
      <c r="AZ2097" s="20"/>
      <c r="BA2097" s="105" t="str">
        <f t="shared" si="297"/>
        <v/>
      </c>
      <c r="BB2097" s="20" t="str">
        <f t="shared" si="298"/>
        <v/>
      </c>
      <c r="BC2097" s="20"/>
      <c r="BD2097" s="20"/>
      <c r="BE2097" s="75" t="s">
        <v>755</v>
      </c>
      <c r="BF2097" s="73" t="s">
        <v>755</v>
      </c>
      <c r="BG2097" s="55" t="s">
        <v>755</v>
      </c>
      <c r="BH2097" s="76" t="s">
        <v>755</v>
      </c>
      <c r="BI2097" s="20" t="s">
        <v>755</v>
      </c>
      <c r="BJ2097" s="20" t="s">
        <v>755</v>
      </c>
      <c r="BK2097" s="55" t="s">
        <v>755</v>
      </c>
      <c r="BL2097" s="71" t="s">
        <v>755</v>
      </c>
      <c r="BM2097" s="77" t="s">
        <v>755</v>
      </c>
      <c r="BN2097" s="78" t="s">
        <v>755</v>
      </c>
      <c r="BO2097" s="77" t="s">
        <v>755</v>
      </c>
      <c r="BP2097" s="78" t="s">
        <v>755</v>
      </c>
    </row>
    <row r="2098" spans="1:68" s="3" customFormat="1" ht="17" customHeight="1" x14ac:dyDescent="0.2">
      <c r="A2098" s="20" t="s">
        <v>95</v>
      </c>
      <c r="B2098" s="20" t="s">
        <v>1961</v>
      </c>
      <c r="C2098" s="20" t="s">
        <v>257</v>
      </c>
      <c r="D2098" s="20" t="s">
        <v>1</v>
      </c>
      <c r="E2098" s="20" t="s">
        <v>77</v>
      </c>
      <c r="F2098" s="20" t="s">
        <v>85</v>
      </c>
      <c r="G2098" s="20" t="s">
        <v>2442</v>
      </c>
      <c r="H2098" s="20" t="s">
        <v>86</v>
      </c>
      <c r="I2098" s="19">
        <f t="shared" si="299"/>
        <v>30</v>
      </c>
      <c r="J2098" s="20" t="s">
        <v>755</v>
      </c>
      <c r="K2098" s="20" t="s">
        <v>305</v>
      </c>
      <c r="L2098" s="95" t="str">
        <f>IF(M2098&lt;&gt;"",IF(NOT(ISNA(INDEX(cc!B:B,MATCH(M2098,cc!A:A,0)))),INDEX(cc!B:B,MATCH(M2098,cc!A:A,0)),"0"),"")</f>
        <v>Age (&lt;1-9, 2)</v>
      </c>
      <c r="M2098" s="97" t="s">
        <v>109</v>
      </c>
      <c r="N2098" s="28" t="str">
        <f t="shared" si="300"/>
        <v xml:space="preserve"> TARGET</v>
      </c>
      <c r="O2098" s="19" t="str">
        <f t="shared" si="293"/>
        <v>TX_RET (N, DSD, AgeLessThanTen) TARGET: Alive at 12 mo. after initiating ART</v>
      </c>
      <c r="P2098" s="19" t="str">
        <f t="shared" si="294"/>
        <v>TX_RET (N, DSD, AgeLessThanTen) TARGET: Alive at 12 mo. after initiating ART</v>
      </c>
      <c r="Q2098" s="19" t="str">
        <f t="shared" si="301"/>
        <v>TX_RET (N, DSD, Age&lt;10) TARGET</v>
      </c>
      <c r="R2098" s="19" t="str">
        <f t="shared" si="295"/>
        <v>TX_RET_N_DSD_Agelt10_TARGET</v>
      </c>
      <c r="S2098" s="19" t="str">
        <f t="shared" si="296"/>
        <v>TX_RET_N_DSD_Agelt10_TARGET</v>
      </c>
      <c r="T2098" s="19" t="b">
        <f>NOT(ISNA(VLOOKUP(B2098,dbcodes!A:B,2,FALSE)))</f>
        <v>1</v>
      </c>
      <c r="U2098" s="19" t="str">
        <f>IF(ISNA(VLOOKUP(B2098,dbcodes!A:B,2,FALSE)),des!R1722,VLOOKUP(B2098,dbcodes!A:B,2,FALSE))</f>
        <v>TX_RET_N_DSD_Agelt10_TARGET</v>
      </c>
      <c r="V2098" s="20"/>
      <c r="W2098" s="107" t="str">
        <f>IF(ISNA(VLOOKUP(C2098,descriptions!A:B,2,FALSE)),des!V1722,IF(G2098=" TARGET","Target ","")&amp;VLOOKUP(C2098,descriptions!A:B,2,FALSE))</f>
        <v>Target Percentage of adults and children known to be on treatment 12 months after initiation of antiretroviral therapy (Note: reporting 24 and 36 months is recommended, but optional)</v>
      </c>
      <c r="X2098" s="20" t="s">
        <v>4</v>
      </c>
      <c r="Y2098" s="20" t="s">
        <v>831</v>
      </c>
      <c r="Z2098" s="20" t="s">
        <v>836</v>
      </c>
      <c r="AA2098" s="20" t="s">
        <v>102</v>
      </c>
      <c r="AB2098" s="20" t="s">
        <v>755</v>
      </c>
      <c r="AC2098" s="19" t="str">
        <f>IF(AB2098&lt;&gt;"",IF(NOT(ISNA(INDEX(os!A:A,MATCH(AB2098,os!B:B,0)))),INDEX(os!A:A,MATCH(AB2098,os!B:B,0)),"0"),"")</f>
        <v/>
      </c>
      <c r="AD2098" s="20" t="s">
        <v>830</v>
      </c>
      <c r="AE2098" s="20"/>
      <c r="AF2098" s="20"/>
      <c r="AG2098" s="20"/>
      <c r="AH2098" s="93" t="str">
        <f>IF(NOT(ISNA(VLOOKUP(B:B,ResultsTargets!A:A,1,0))),"TRUE","")</f>
        <v/>
      </c>
      <c r="AI2098" s="19" t="str">
        <f>IF(ISNA(VLOOKUP(C2098,dim_techarea!A:B,2,FALSE)),"",VLOOKUP(C2098,dim_techarea!A:B,2,FALSE))</f>
        <v>TX_RET</v>
      </c>
      <c r="AJ2098" s="19" t="str">
        <f>IF(ISNA(VLOOKUP(AI2098,dim_techarea!B:C,2,FALSE)),"",VLOOKUP(AI2098,dim_techarea!B:C,2,FALSE))</f>
        <v>tyRMEUpIwKi</v>
      </c>
      <c r="AK2098" s="19" t="str">
        <f>IF(ISNA(VLOOKUP(TRIM(G2098),dim_targetsresults!A:B,2,FALSE)),"",VLOOKUP(TRIM(G2098),dim_targetsresults!A:C,2,FALSE))</f>
        <v>MER Targets</v>
      </c>
      <c r="AL2098" s="19" t="str">
        <f>IF(ISNA(VLOOKUP(AK2098,dim_targetsresults!B:C,2,FALSE)),"",VLOOKUP(AK2098,dim_targetsresults!B:C,2,FALSE))</f>
        <v>W8imnja2Owd</v>
      </c>
      <c r="AM2098" s="19" t="str">
        <f>IF(ISNA(VLOOKUP(TRIM(D2098),dim_numeratordenominator!A:B,2,FALSE)),"",VLOOKUP(TRIM(D2098),dim_numeratordenominator!A:C,2,FALSE))</f>
        <v>Numerator</v>
      </c>
      <c r="AN2098" s="19" t="str">
        <f>IF(ISNA(VLOOKUP(AM2098,dim_numeratordenominator!B:C,2,FALSE)),"",VLOOKUP(AM2098,dim_numeratordenominator!B:C,2,FALSE))</f>
        <v>Som9NRMQqV7</v>
      </c>
      <c r="AO2098" s="19" t="str">
        <f>IF(ISNA(VLOOKUP(TRIM(E2098),dim_supporttype!A:B,2,FALSE)),"",VLOOKUP(TRIM(E2098),dim_supporttype!A:C,2,FALSE))</f>
        <v>DSD</v>
      </c>
      <c r="AP2098" s="19" t="str">
        <f>IF(ISNA(VLOOKUP(AO2098,dim_supporttype!B:C,2,FALSE)),"",VLOOKUP(AO2098,dim_supporttype!B:C,2,FALSE))</f>
        <v>iM13vdNLWKb</v>
      </c>
      <c r="AQ2098" s="19" t="str">
        <f>IF(ISNA(VLOOKUP(TRIM(F2098),dim_disaggs!A:B,2,FALSE)),"No Disagg",VLOOKUP(TRIM(F2098),dim_disaggs!A:B,2,FALSE))</f>
        <v>AgeLessThanTen</v>
      </c>
      <c r="AR2098" s="19" t="str">
        <f>IF(ISNA(VLOOKUP(AQ2098,dim_disaggs!B:C,2,FALSE)),"",VLOOKUP(AQ2098,dim_disaggs!B:C,2,FALSE))</f>
        <v>hzI8oJDwkrp</v>
      </c>
      <c r="AS2098" s="72"/>
      <c r="AT2098" s="66"/>
      <c r="AU2098" s="72" t="s">
        <v>755</v>
      </c>
      <c r="AV2098" s="73" t="s">
        <v>755</v>
      </c>
      <c r="AW2098" s="66" t="s">
        <v>755</v>
      </c>
      <c r="AX2098" s="66" t="s">
        <v>755</v>
      </c>
      <c r="AY2098" s="20"/>
      <c r="AZ2098" s="20"/>
      <c r="BA2098" s="105" t="str">
        <f t="shared" si="297"/>
        <v/>
      </c>
      <c r="BB2098" s="20" t="str">
        <f t="shared" si="298"/>
        <v/>
      </c>
      <c r="BC2098" s="20"/>
      <c r="BD2098" s="20"/>
      <c r="BE2098" s="75" t="s">
        <v>755</v>
      </c>
      <c r="BF2098" s="73" t="s">
        <v>755</v>
      </c>
      <c r="BG2098" s="55" t="s">
        <v>755</v>
      </c>
      <c r="BH2098" s="76" t="s">
        <v>755</v>
      </c>
      <c r="BI2098" s="20" t="s">
        <v>755</v>
      </c>
      <c r="BJ2098" s="20" t="s">
        <v>755</v>
      </c>
      <c r="BK2098" s="55" t="s">
        <v>755</v>
      </c>
      <c r="BL2098" s="71" t="s">
        <v>755</v>
      </c>
      <c r="BM2098" s="77" t="s">
        <v>755</v>
      </c>
      <c r="BN2098" s="78" t="s">
        <v>755</v>
      </c>
      <c r="BO2098" s="77" t="s">
        <v>755</v>
      </c>
      <c r="BP2098" s="78" t="s">
        <v>755</v>
      </c>
    </row>
    <row r="2099" spans="1:68" s="3" customFormat="1" ht="17" customHeight="1" x14ac:dyDescent="0.2">
      <c r="A2099" s="20" t="s">
        <v>95</v>
      </c>
      <c r="B2099" s="20" t="s">
        <v>1969</v>
      </c>
      <c r="C2099" s="20" t="s">
        <v>257</v>
      </c>
      <c r="D2099" s="20" t="s">
        <v>1</v>
      </c>
      <c r="E2099" s="20" t="s">
        <v>78</v>
      </c>
      <c r="F2099" s="20" t="s">
        <v>85</v>
      </c>
      <c r="G2099" s="20" t="s">
        <v>2442</v>
      </c>
      <c r="H2099" s="20" t="s">
        <v>86</v>
      </c>
      <c r="I2099" s="19">
        <f t="shared" si="299"/>
        <v>29</v>
      </c>
      <c r="J2099" s="20" t="s">
        <v>755</v>
      </c>
      <c r="K2099" s="20" t="s">
        <v>305</v>
      </c>
      <c r="L2099" s="95" t="str">
        <f>IF(M2099&lt;&gt;"",IF(NOT(ISNA(INDEX(cc!B:B,MATCH(M2099,cc!A:A,0)))),INDEX(cc!B:B,MATCH(M2099,cc!A:A,0)),"0"),"")</f>
        <v>Age (&lt;1-9, 2)</v>
      </c>
      <c r="M2099" s="97" t="s">
        <v>109</v>
      </c>
      <c r="N2099" s="28" t="str">
        <f t="shared" si="300"/>
        <v xml:space="preserve"> TARGET</v>
      </c>
      <c r="O2099" s="19" t="str">
        <f t="shared" si="293"/>
        <v>TX_RET (N, TA, AgeLessThanTen) TARGET: Alive at 12 mo. after initiating ART</v>
      </c>
      <c r="P2099" s="19" t="str">
        <f t="shared" si="294"/>
        <v>TX_RET (N, TA, AgeLessThanTen) TARGET: Alive at 12 mo. after initiating ART</v>
      </c>
      <c r="Q2099" s="19" t="str">
        <f t="shared" si="301"/>
        <v>TX_RET (N, TA, Age&lt;10) TARGET</v>
      </c>
      <c r="R2099" s="19" t="str">
        <f t="shared" si="295"/>
        <v>TX_RET_N_TA_Agelt10_TARGET</v>
      </c>
      <c r="S2099" s="19" t="str">
        <f t="shared" si="296"/>
        <v>TX_RET_N_TA_Agelt10_TARGET</v>
      </c>
      <c r="T2099" s="19" t="b">
        <f>NOT(ISNA(VLOOKUP(B2099,dbcodes!A:B,2,FALSE)))</f>
        <v>1</v>
      </c>
      <c r="U2099" s="19" t="str">
        <f>IF(ISNA(VLOOKUP(B2099,dbcodes!A:B,2,FALSE)),des!R1723,VLOOKUP(B2099,dbcodes!A:B,2,FALSE))</f>
        <v>TX_RET_N_TA_Agelt10_TARGET</v>
      </c>
      <c r="V2099" s="20"/>
      <c r="W2099" s="107" t="str">
        <f>IF(ISNA(VLOOKUP(C2099,descriptions!A:B,2,FALSE)),des!V1723,IF(G2099=" TARGET","Target ","")&amp;VLOOKUP(C2099,descriptions!A:B,2,FALSE))</f>
        <v>Target Percentage of adults and children known to be on treatment 12 months after initiation of antiretroviral therapy (Note: reporting 24 and 36 months is recommended, but optional)</v>
      </c>
      <c r="X2099" s="20" t="s">
        <v>4</v>
      </c>
      <c r="Y2099" s="20" t="s">
        <v>831</v>
      </c>
      <c r="Z2099" s="20" t="s">
        <v>836</v>
      </c>
      <c r="AA2099" s="20" t="s">
        <v>102</v>
      </c>
      <c r="AB2099" s="20" t="s">
        <v>755</v>
      </c>
      <c r="AC2099" s="19" t="str">
        <f>IF(AB2099&lt;&gt;"",IF(NOT(ISNA(INDEX(os!A:A,MATCH(AB2099,os!B:B,0)))),INDEX(os!A:A,MATCH(AB2099,os!B:B,0)),"0"),"")</f>
        <v/>
      </c>
      <c r="AD2099" s="20" t="s">
        <v>830</v>
      </c>
      <c r="AE2099" s="20"/>
      <c r="AF2099" s="20"/>
      <c r="AG2099" s="20"/>
      <c r="AH2099" s="93" t="str">
        <f>IF(NOT(ISNA(VLOOKUP(B:B,ResultsTargets!A:A,1,0))),"TRUE","")</f>
        <v/>
      </c>
      <c r="AI2099" s="19" t="str">
        <f>IF(ISNA(VLOOKUP(C2099,dim_techarea!A:B,2,FALSE)),"",VLOOKUP(C2099,dim_techarea!A:B,2,FALSE))</f>
        <v>TX_RET</v>
      </c>
      <c r="AJ2099" s="19" t="str">
        <f>IF(ISNA(VLOOKUP(AI2099,dim_techarea!B:C,2,FALSE)),"",VLOOKUP(AI2099,dim_techarea!B:C,2,FALSE))</f>
        <v>tyRMEUpIwKi</v>
      </c>
      <c r="AK2099" s="19" t="str">
        <f>IF(ISNA(VLOOKUP(TRIM(G2099),dim_targetsresults!A:B,2,FALSE)),"",VLOOKUP(TRIM(G2099),dim_targetsresults!A:C,2,FALSE))</f>
        <v>MER Targets</v>
      </c>
      <c r="AL2099" s="19" t="str">
        <f>IF(ISNA(VLOOKUP(AK2099,dim_targetsresults!B:C,2,FALSE)),"",VLOOKUP(AK2099,dim_targetsresults!B:C,2,FALSE))</f>
        <v>W8imnja2Owd</v>
      </c>
      <c r="AM2099" s="19" t="str">
        <f>IF(ISNA(VLOOKUP(TRIM(D2099),dim_numeratordenominator!A:B,2,FALSE)),"",VLOOKUP(TRIM(D2099),dim_numeratordenominator!A:C,2,FALSE))</f>
        <v>Numerator</v>
      </c>
      <c r="AN2099" s="19" t="str">
        <f>IF(ISNA(VLOOKUP(AM2099,dim_numeratordenominator!B:C,2,FALSE)),"",VLOOKUP(AM2099,dim_numeratordenominator!B:C,2,FALSE))</f>
        <v>Som9NRMQqV7</v>
      </c>
      <c r="AO2099" s="19" t="str">
        <f>IF(ISNA(VLOOKUP(TRIM(E2099),dim_supporttype!A:B,2,FALSE)),"",VLOOKUP(TRIM(E2099),dim_supporttype!A:C,2,FALSE))</f>
        <v>TA</v>
      </c>
      <c r="AP2099" s="19" t="str">
        <f>IF(ISNA(VLOOKUP(AO2099,dim_supporttype!B:C,2,FALSE)),"",VLOOKUP(AO2099,dim_supporttype!B:C,2,FALSE))</f>
        <v>cRAGKdWIDn4</v>
      </c>
      <c r="AQ2099" s="19" t="str">
        <f>IF(ISNA(VLOOKUP(TRIM(F2099),dim_disaggs!A:B,2,FALSE)),"No Disagg",VLOOKUP(TRIM(F2099),dim_disaggs!A:B,2,FALSE))</f>
        <v>AgeLessThanTen</v>
      </c>
      <c r="AR2099" s="19" t="str">
        <f>IF(ISNA(VLOOKUP(AQ2099,dim_disaggs!B:C,2,FALSE)),"",VLOOKUP(AQ2099,dim_disaggs!B:C,2,FALSE))</f>
        <v>hzI8oJDwkrp</v>
      </c>
      <c r="AS2099" s="72"/>
      <c r="AT2099" s="66"/>
      <c r="AU2099" s="72" t="s">
        <v>755</v>
      </c>
      <c r="AV2099" s="73" t="s">
        <v>755</v>
      </c>
      <c r="AW2099" s="66" t="s">
        <v>755</v>
      </c>
      <c r="AX2099" s="66" t="s">
        <v>755</v>
      </c>
      <c r="AY2099" s="20"/>
      <c r="AZ2099" s="20"/>
      <c r="BA2099" s="105" t="str">
        <f t="shared" si="297"/>
        <v/>
      </c>
      <c r="BB2099" s="20" t="str">
        <f t="shared" si="298"/>
        <v/>
      </c>
      <c r="BC2099" s="20"/>
      <c r="BD2099" s="20"/>
      <c r="BE2099" s="75" t="s">
        <v>755</v>
      </c>
      <c r="BF2099" s="73" t="s">
        <v>755</v>
      </c>
      <c r="BG2099" s="55" t="s">
        <v>755</v>
      </c>
      <c r="BH2099" s="76" t="s">
        <v>755</v>
      </c>
      <c r="BI2099" s="20" t="s">
        <v>755</v>
      </c>
      <c r="BJ2099" s="20" t="s">
        <v>755</v>
      </c>
      <c r="BK2099" s="55" t="s">
        <v>755</v>
      </c>
      <c r="BL2099" s="71" t="s">
        <v>755</v>
      </c>
      <c r="BM2099" s="77" t="s">
        <v>755</v>
      </c>
      <c r="BN2099" s="78" t="s">
        <v>755</v>
      </c>
      <c r="BO2099" s="77" t="s">
        <v>755</v>
      </c>
      <c r="BP2099" s="78" t="s">
        <v>755</v>
      </c>
    </row>
    <row r="2100" spans="1:68" s="3" customFormat="1" ht="19" customHeight="1" x14ac:dyDescent="0.2">
      <c r="A2100" s="20" t="s">
        <v>95</v>
      </c>
      <c r="B2100" s="20" t="s">
        <v>1966</v>
      </c>
      <c r="C2100" s="20" t="s">
        <v>257</v>
      </c>
      <c r="D2100" s="20" t="s">
        <v>1</v>
      </c>
      <c r="E2100" s="20" t="s">
        <v>77</v>
      </c>
      <c r="F2100" s="20" t="s">
        <v>20026</v>
      </c>
      <c r="G2100" s="20" t="s">
        <v>2442</v>
      </c>
      <c r="H2100" s="20" t="s">
        <v>20025</v>
      </c>
      <c r="I2100" s="19">
        <f t="shared" si="299"/>
        <v>44</v>
      </c>
      <c r="J2100" s="20" t="s">
        <v>755</v>
      </c>
      <c r="K2100" s="20" t="s">
        <v>305</v>
      </c>
      <c r="L2100" s="95" t="str">
        <f>IF(M2100&lt;&gt;"",IF(NOT(ISNA(INDEX(cc!B:B,MATCH(M2100,cc!A:A,0)))),INDEX(cc!B:B,MATCH(M2100,cc!A:A,0)),"0"),"")</f>
        <v>Pregnant/Breastfeeding Status and HIV Status (Positive)</v>
      </c>
      <c r="M2100" s="97" t="s">
        <v>103</v>
      </c>
      <c r="N2100" s="28" t="str">
        <f t="shared" si="300"/>
        <v xml:space="preserve"> TARGET</v>
      </c>
      <c r="O2100" s="19" t="str">
        <f t="shared" si="293"/>
        <v>TX_RET (N, DSD, PregnantOrBreastfeeding/HIVStatus) TARGET: Alive at 12 mo. after initiating ART</v>
      </c>
      <c r="P2100" s="19" t="str">
        <f t="shared" si="294"/>
        <v>TX_RET (N, DSD, PregnantOrBreastfeeding/HIVStatus) TARGET: Alive at 12 mo. after initiating ART</v>
      </c>
      <c r="Q2100" s="19" t="str">
        <f t="shared" si="301"/>
        <v>TX_RET (N, DSD, PregnantBF/HIVStatus) TARGET</v>
      </c>
      <c r="R2100" s="19" t="str">
        <f t="shared" si="295"/>
        <v>TX_RET_N_DSD_PregnantBF_HIVStatus_TARGET</v>
      </c>
      <c r="S2100" s="19" t="str">
        <f t="shared" si="296"/>
        <v>TX_RET_N_DSD_PregnantBF_HIVStatus_TARGET</v>
      </c>
      <c r="T2100" s="19" t="b">
        <f>NOT(ISNA(VLOOKUP(B2100,dbcodes!A:B,2,FALSE)))</f>
        <v>1</v>
      </c>
      <c r="U2100" s="19" t="str">
        <f>IF(ISNA(VLOOKUP(B2100,dbcodes!A:B,2,FALSE)),des!R1724,VLOOKUP(B2100,dbcodes!A:B,2,FALSE))</f>
        <v>TX_RET_N_DSD_Preg_Feeding_TARGET</v>
      </c>
      <c r="V2100" s="20"/>
      <c r="W2100" s="107" t="str">
        <f>IF(ISNA(VLOOKUP(C2100,descriptions!A:B,2,FALSE)),des!V1724,IF(G2100=" TARGET","Target ","")&amp;VLOOKUP(C2100,descriptions!A:B,2,FALSE))</f>
        <v>Target Percentage of adults and children known to be on treatment 12 months after initiation of antiretroviral therapy (Note: reporting 24 and 36 months is recommended, but optional)</v>
      </c>
      <c r="X2100" s="20" t="s">
        <v>4</v>
      </c>
      <c r="Y2100" s="20" t="s">
        <v>831</v>
      </c>
      <c r="Z2100" s="20" t="s">
        <v>836</v>
      </c>
      <c r="AA2100" s="20" t="s">
        <v>102</v>
      </c>
      <c r="AB2100" s="20" t="s">
        <v>755</v>
      </c>
      <c r="AC2100" s="19" t="str">
        <f>IF(AB2100&lt;&gt;"",IF(NOT(ISNA(INDEX(os!A:A,MATCH(AB2100,os!B:B,0)))),INDEX(os!A:A,MATCH(AB2100,os!B:B,0)),"0"),"")</f>
        <v/>
      </c>
      <c r="AD2100" s="20" t="s">
        <v>830</v>
      </c>
      <c r="AE2100" s="20"/>
      <c r="AF2100" s="20"/>
      <c r="AG2100" s="20"/>
      <c r="AH2100" s="93" t="str">
        <f>IF(NOT(ISNA(VLOOKUP(B:B,ResultsTargets!A:A,1,0))),"TRUE","")</f>
        <v/>
      </c>
      <c r="AI2100" s="19" t="str">
        <f>IF(ISNA(VLOOKUP(C2100,dim_techarea!A:B,2,FALSE)),"",VLOOKUP(C2100,dim_techarea!A:B,2,FALSE))</f>
        <v>TX_RET</v>
      </c>
      <c r="AJ2100" s="19" t="str">
        <f>IF(ISNA(VLOOKUP(AI2100,dim_techarea!B:C,2,FALSE)),"",VLOOKUP(AI2100,dim_techarea!B:C,2,FALSE))</f>
        <v>tyRMEUpIwKi</v>
      </c>
      <c r="AK2100" s="19" t="str">
        <f>IF(ISNA(VLOOKUP(TRIM(G2100),dim_targetsresults!A:B,2,FALSE)),"",VLOOKUP(TRIM(G2100),dim_targetsresults!A:C,2,FALSE))</f>
        <v>MER Targets</v>
      </c>
      <c r="AL2100" s="19" t="str">
        <f>IF(ISNA(VLOOKUP(AK2100,dim_targetsresults!B:C,2,FALSE)),"",VLOOKUP(AK2100,dim_targetsresults!B:C,2,FALSE))</f>
        <v>W8imnja2Owd</v>
      </c>
      <c r="AM2100" s="19" t="str">
        <f>IF(ISNA(VLOOKUP(TRIM(D2100),dim_numeratordenominator!A:B,2,FALSE)),"",VLOOKUP(TRIM(D2100),dim_numeratordenominator!A:C,2,FALSE))</f>
        <v>Numerator</v>
      </c>
      <c r="AN2100" s="19" t="str">
        <f>IF(ISNA(VLOOKUP(AM2100,dim_numeratordenominator!B:C,2,FALSE)),"",VLOOKUP(AM2100,dim_numeratordenominator!B:C,2,FALSE))</f>
        <v>Som9NRMQqV7</v>
      </c>
      <c r="AO2100" s="19" t="str">
        <f>IF(ISNA(VLOOKUP(TRIM(E2100),dim_supporttype!A:B,2,FALSE)),"",VLOOKUP(TRIM(E2100),dim_supporttype!A:C,2,FALSE))</f>
        <v>DSD</v>
      </c>
      <c r="AP2100" s="19" t="str">
        <f>IF(ISNA(VLOOKUP(AO2100,dim_supporttype!B:C,2,FALSE)),"",VLOOKUP(AO2100,dim_supporttype!B:C,2,FALSE))</f>
        <v>iM13vdNLWKb</v>
      </c>
      <c r="AQ2100" s="19" t="str">
        <f>IF(ISNA(VLOOKUP(TRIM(F2100),dim_disaggs!A:B,2,FALSE)),"No Disagg",VLOOKUP(TRIM(F2100),dim_disaggs!A:B,2,FALSE))</f>
        <v>PregnantOrBreastfeeding/HIVStatus</v>
      </c>
      <c r="AR2100" s="19" t="str">
        <f>IF(ISNA(VLOOKUP(AQ2100,dim_disaggs!B:C,2,FALSE)),"",VLOOKUP(AQ2100,dim_disaggs!B:C,2,FALSE))</f>
        <v>Q1JXU8C3F5L</v>
      </c>
      <c r="AS2100" s="72"/>
      <c r="AT2100" s="66"/>
      <c r="AU2100" s="72" t="s">
        <v>755</v>
      </c>
      <c r="AV2100" s="73" t="s">
        <v>755</v>
      </c>
      <c r="AW2100" s="66" t="s">
        <v>755</v>
      </c>
      <c r="AX2100" s="66" t="s">
        <v>755</v>
      </c>
      <c r="AY2100" s="20"/>
      <c r="AZ2100" s="20"/>
      <c r="BA2100" s="105" t="str">
        <f t="shared" si="297"/>
        <v/>
      </c>
      <c r="BB2100" s="20" t="str">
        <f t="shared" si="298"/>
        <v/>
      </c>
      <c r="BC2100" s="20"/>
      <c r="BD2100" s="20"/>
      <c r="BE2100" s="75" t="s">
        <v>755</v>
      </c>
      <c r="BF2100" s="73" t="s">
        <v>755</v>
      </c>
      <c r="BG2100" s="55" t="s">
        <v>755</v>
      </c>
      <c r="BH2100" s="76" t="s">
        <v>755</v>
      </c>
      <c r="BI2100" s="20" t="s">
        <v>755</v>
      </c>
      <c r="BJ2100" s="20" t="s">
        <v>755</v>
      </c>
      <c r="BK2100" s="55" t="s">
        <v>755</v>
      </c>
      <c r="BL2100" s="71" t="s">
        <v>755</v>
      </c>
      <c r="BM2100" s="77" t="s">
        <v>755</v>
      </c>
      <c r="BN2100" s="78" t="s">
        <v>755</v>
      </c>
      <c r="BO2100" s="77" t="s">
        <v>755</v>
      </c>
      <c r="BP2100" s="78" t="s">
        <v>755</v>
      </c>
    </row>
    <row r="2101" spans="1:68" s="3" customFormat="1" ht="17" customHeight="1" x14ac:dyDescent="0.2">
      <c r="A2101" s="20" t="s">
        <v>95</v>
      </c>
      <c r="B2101" s="20" t="s">
        <v>1974</v>
      </c>
      <c r="C2101" s="20" t="s">
        <v>257</v>
      </c>
      <c r="D2101" s="20" t="s">
        <v>1</v>
      </c>
      <c r="E2101" s="20" t="s">
        <v>78</v>
      </c>
      <c r="F2101" s="20" t="s">
        <v>20026</v>
      </c>
      <c r="G2101" s="20" t="s">
        <v>2442</v>
      </c>
      <c r="H2101" s="20" t="s">
        <v>20025</v>
      </c>
      <c r="I2101" s="19">
        <f t="shared" si="299"/>
        <v>43</v>
      </c>
      <c r="J2101" s="20" t="s">
        <v>755</v>
      </c>
      <c r="K2101" s="20" t="s">
        <v>305</v>
      </c>
      <c r="L2101" s="95" t="str">
        <f>IF(M2101&lt;&gt;"",IF(NOT(ISNA(INDEX(cc!B:B,MATCH(M2101,cc!A:A,0)))),INDEX(cc!B:B,MATCH(M2101,cc!A:A,0)),"0"),"")</f>
        <v>Pregnant/Breastfeeding Status and HIV Status (Positive)</v>
      </c>
      <c r="M2101" s="97" t="s">
        <v>103</v>
      </c>
      <c r="N2101" s="28" t="str">
        <f t="shared" si="300"/>
        <v xml:space="preserve"> TARGET</v>
      </c>
      <c r="O2101" s="19" t="str">
        <f t="shared" si="293"/>
        <v>TX_RET (N, TA, PregnantOrBreastfeeding/HIVStatus) TARGET: Alive at 12 mo. after initiating ART</v>
      </c>
      <c r="P2101" s="19" t="str">
        <f t="shared" si="294"/>
        <v>TX_RET (N, TA, PregnantOrBreastfeeding/HIVStatus) TARGET: Alive at 12 mo. after initiating ART</v>
      </c>
      <c r="Q2101" s="19" t="str">
        <f t="shared" si="301"/>
        <v>TX_RET (N, TA, PregnantBF/HIVStatus) TARGET</v>
      </c>
      <c r="R2101" s="19" t="str">
        <f t="shared" si="295"/>
        <v>TX_RET_N_TA_PregnantBF_HIVStatus_TARGET</v>
      </c>
      <c r="S2101" s="19" t="str">
        <f t="shared" si="296"/>
        <v>TX_RET_N_TA_PregnantBF_HIVStatus_TARGET</v>
      </c>
      <c r="T2101" s="19" t="b">
        <f>NOT(ISNA(VLOOKUP(B2101,dbcodes!A:B,2,FALSE)))</f>
        <v>1</v>
      </c>
      <c r="U2101" s="19" t="str">
        <f>IF(ISNA(VLOOKUP(B2101,dbcodes!A:B,2,FALSE)),des!R1725,VLOOKUP(B2101,dbcodes!A:B,2,FALSE))</f>
        <v>TX_RET_N_TA_Preg_Feeding_TARGET</v>
      </c>
      <c r="V2101" s="20"/>
      <c r="W2101" s="107" t="str">
        <f>IF(ISNA(VLOOKUP(C2101,descriptions!A:B,2,FALSE)),des!V1725,IF(G2101=" TARGET","Target ","")&amp;VLOOKUP(C2101,descriptions!A:B,2,FALSE))</f>
        <v>Target Percentage of adults and children known to be on treatment 12 months after initiation of antiretroviral therapy (Note: reporting 24 and 36 months is recommended, but optional)</v>
      </c>
      <c r="X2101" s="20" t="s">
        <v>4</v>
      </c>
      <c r="Y2101" s="20" t="s">
        <v>831</v>
      </c>
      <c r="Z2101" s="20" t="s">
        <v>836</v>
      </c>
      <c r="AA2101" s="20" t="s">
        <v>102</v>
      </c>
      <c r="AB2101" s="20" t="s">
        <v>755</v>
      </c>
      <c r="AC2101" s="19" t="str">
        <f>IF(AB2101&lt;&gt;"",IF(NOT(ISNA(INDEX(os!A:A,MATCH(AB2101,os!B:B,0)))),INDEX(os!A:A,MATCH(AB2101,os!B:B,0)),"0"),"")</f>
        <v/>
      </c>
      <c r="AD2101" s="20" t="s">
        <v>830</v>
      </c>
      <c r="AE2101" s="20"/>
      <c r="AF2101" s="20"/>
      <c r="AG2101" s="20"/>
      <c r="AH2101" s="93" t="str">
        <f>IF(NOT(ISNA(VLOOKUP(B:B,ResultsTargets!A:A,1,0))),"TRUE","")</f>
        <v/>
      </c>
      <c r="AI2101" s="19" t="str">
        <f>IF(ISNA(VLOOKUP(C2101,dim_techarea!A:B,2,FALSE)),"",VLOOKUP(C2101,dim_techarea!A:B,2,FALSE))</f>
        <v>TX_RET</v>
      </c>
      <c r="AJ2101" s="19" t="str">
        <f>IF(ISNA(VLOOKUP(AI2101,dim_techarea!B:C,2,FALSE)),"",VLOOKUP(AI2101,dim_techarea!B:C,2,FALSE))</f>
        <v>tyRMEUpIwKi</v>
      </c>
      <c r="AK2101" s="19" t="str">
        <f>IF(ISNA(VLOOKUP(TRIM(G2101),dim_targetsresults!A:B,2,FALSE)),"",VLOOKUP(TRIM(G2101),dim_targetsresults!A:C,2,FALSE))</f>
        <v>MER Targets</v>
      </c>
      <c r="AL2101" s="19" t="str">
        <f>IF(ISNA(VLOOKUP(AK2101,dim_targetsresults!B:C,2,FALSE)),"",VLOOKUP(AK2101,dim_targetsresults!B:C,2,FALSE))</f>
        <v>W8imnja2Owd</v>
      </c>
      <c r="AM2101" s="19" t="str">
        <f>IF(ISNA(VLOOKUP(TRIM(D2101),dim_numeratordenominator!A:B,2,FALSE)),"",VLOOKUP(TRIM(D2101),dim_numeratordenominator!A:C,2,FALSE))</f>
        <v>Numerator</v>
      </c>
      <c r="AN2101" s="19" t="str">
        <f>IF(ISNA(VLOOKUP(AM2101,dim_numeratordenominator!B:C,2,FALSE)),"",VLOOKUP(AM2101,dim_numeratordenominator!B:C,2,FALSE))</f>
        <v>Som9NRMQqV7</v>
      </c>
      <c r="AO2101" s="19" t="str">
        <f>IF(ISNA(VLOOKUP(TRIM(E2101),dim_supporttype!A:B,2,FALSE)),"",VLOOKUP(TRIM(E2101),dim_supporttype!A:C,2,FALSE))</f>
        <v>TA</v>
      </c>
      <c r="AP2101" s="19" t="str">
        <f>IF(ISNA(VLOOKUP(AO2101,dim_supporttype!B:C,2,FALSE)),"",VLOOKUP(AO2101,dim_supporttype!B:C,2,FALSE))</f>
        <v>cRAGKdWIDn4</v>
      </c>
      <c r="AQ2101" s="19" t="str">
        <f>IF(ISNA(VLOOKUP(TRIM(F2101),dim_disaggs!A:B,2,FALSE)),"No Disagg",VLOOKUP(TRIM(F2101),dim_disaggs!A:B,2,FALSE))</f>
        <v>PregnantOrBreastfeeding/HIVStatus</v>
      </c>
      <c r="AR2101" s="19" t="str">
        <f>IF(ISNA(VLOOKUP(AQ2101,dim_disaggs!B:C,2,FALSE)),"",VLOOKUP(AQ2101,dim_disaggs!B:C,2,FALSE))</f>
        <v>Q1JXU8C3F5L</v>
      </c>
      <c r="AS2101" s="72"/>
      <c r="AT2101" s="66"/>
      <c r="AU2101" s="72" t="s">
        <v>755</v>
      </c>
      <c r="AV2101" s="73" t="s">
        <v>755</v>
      </c>
      <c r="AW2101" s="66" t="s">
        <v>755</v>
      </c>
      <c r="AX2101" s="66" t="s">
        <v>755</v>
      </c>
      <c r="AY2101" s="20"/>
      <c r="AZ2101" s="20"/>
      <c r="BA2101" s="105" t="str">
        <f t="shared" si="297"/>
        <v/>
      </c>
      <c r="BB2101" s="20" t="str">
        <f t="shared" si="298"/>
        <v/>
      </c>
      <c r="BC2101" s="20"/>
      <c r="BD2101" s="20"/>
      <c r="BE2101" s="75" t="s">
        <v>755</v>
      </c>
      <c r="BF2101" s="73" t="s">
        <v>755</v>
      </c>
      <c r="BG2101" s="55" t="s">
        <v>755</v>
      </c>
      <c r="BH2101" s="76" t="s">
        <v>755</v>
      </c>
      <c r="BI2101" s="20" t="s">
        <v>755</v>
      </c>
      <c r="BJ2101" s="20" t="s">
        <v>755</v>
      </c>
      <c r="BK2101" s="55" t="s">
        <v>755</v>
      </c>
      <c r="BL2101" s="71" t="s">
        <v>755</v>
      </c>
      <c r="BM2101" s="77" t="s">
        <v>755</v>
      </c>
      <c r="BN2101" s="78" t="s">
        <v>755</v>
      </c>
      <c r="BO2101" s="77" t="s">
        <v>755</v>
      </c>
      <c r="BP2101" s="78" t="s">
        <v>755</v>
      </c>
    </row>
    <row r="2102" spans="1:68" s="3" customFormat="1" ht="17" customHeight="1" x14ac:dyDescent="0.2">
      <c r="A2102" s="20" t="s">
        <v>95</v>
      </c>
      <c r="B2102" s="20" t="s">
        <v>1965</v>
      </c>
      <c r="C2102" s="20" t="s">
        <v>257</v>
      </c>
      <c r="D2102" s="20" t="s">
        <v>1</v>
      </c>
      <c r="E2102" s="20" t="s">
        <v>264</v>
      </c>
      <c r="F2102" s="20"/>
      <c r="G2102" s="20" t="s">
        <v>2442</v>
      </c>
      <c r="H2102" s="20"/>
      <c r="I2102" s="19">
        <f t="shared" si="299"/>
        <v>32</v>
      </c>
      <c r="J2102" s="20" t="s">
        <v>755</v>
      </c>
      <c r="K2102" s="20" t="s">
        <v>305</v>
      </c>
      <c r="L2102" s="95" t="str">
        <f>IF(M2102&lt;&gt;"",IF(NOT(ISNA(INDEX(cc!B:B,MATCH(M2102,cc!A:A,0)))),INDEX(cc!B:B,MATCH(M2102,cc!A:A,0)),"0"),"")</f>
        <v>default</v>
      </c>
      <c r="M2102" s="97" t="s">
        <v>13</v>
      </c>
      <c r="N2102" s="28" t="str">
        <f t="shared" si="300"/>
        <v xml:space="preserve"> TARGET</v>
      </c>
      <c r="O2102" s="19" t="str">
        <f t="shared" si="293"/>
        <v>TX_RET (N, DSD_NARRATIVE) TARGET: Alive at 12 mo. after initiating ART</v>
      </c>
      <c r="P2102" s="19" t="str">
        <f t="shared" si="294"/>
        <v>TX_RET (N, DSD_NARRATIVE) TARGET: Alive at 12 mo. after initiating ART</v>
      </c>
      <c r="Q2102" s="19" t="str">
        <f t="shared" si="301"/>
        <v>TX_RET (N, DSD_NARRATIVE) TARGET</v>
      </c>
      <c r="R2102" s="19" t="str">
        <f t="shared" si="295"/>
        <v>TX_RET_N_DSD_NARRATIVE_TARGET</v>
      </c>
      <c r="S2102" s="19" t="str">
        <f t="shared" si="296"/>
        <v>TX_RET_N_DSD_NARRATIVE_TARGET</v>
      </c>
      <c r="T2102" s="19" t="b">
        <f>NOT(ISNA(VLOOKUP(B2102,dbcodes!A:B,2,FALSE)))</f>
        <v>1</v>
      </c>
      <c r="U2102" s="19" t="str">
        <f>IF(ISNA(VLOOKUP(B2102,dbcodes!A:B,2,FALSE)),des!R1726,VLOOKUP(B2102,dbcodes!A:B,2,FALSE))</f>
        <v>TX_RET_N_DSD_NARRATIVE_TARGET</v>
      </c>
      <c r="V2102" s="20"/>
      <c r="W2102" s="107" t="str">
        <f>IF(ISNA(VLOOKUP(C2102,descriptions!A:B,2,FALSE)),des!V1726,IF(G2102=" TARGET","Target ","")&amp;VLOOKUP(C2102,descriptions!A:B,2,FALSE))</f>
        <v>Target Percentage of adults and children known to be on treatment 12 months after initiation of antiretroviral therapy (Note: reporting 24 and 36 months is recommended, but optional)</v>
      </c>
      <c r="X2102" s="20" t="s">
        <v>9</v>
      </c>
      <c r="Y2102" s="20" t="s">
        <v>831</v>
      </c>
      <c r="Z2102" s="20" t="s">
        <v>836</v>
      </c>
      <c r="AA2102" s="20" t="s">
        <v>102</v>
      </c>
      <c r="AB2102" s="20" t="s">
        <v>755</v>
      </c>
      <c r="AC2102" s="19" t="str">
        <f>IF(AB2102&lt;&gt;"",IF(NOT(ISNA(INDEX(os!A:A,MATCH(AB2102,os!B:B,0)))),INDEX(os!A:A,MATCH(AB2102,os!B:B,0)),"0"),"")</f>
        <v/>
      </c>
      <c r="AD2102" s="20" t="s">
        <v>830</v>
      </c>
      <c r="AE2102" s="20"/>
      <c r="AF2102" s="20"/>
      <c r="AG2102" s="20"/>
      <c r="AH2102" s="93" t="str">
        <f>IF(NOT(ISNA(VLOOKUP(B:B,ResultsTargets!A:A,1,0))),"TRUE","")</f>
        <v/>
      </c>
      <c r="AI2102" s="19" t="str">
        <f>IF(ISNA(VLOOKUP(C2102,dim_techarea!A:B,2,FALSE)),"",VLOOKUP(C2102,dim_techarea!A:B,2,FALSE))</f>
        <v>TX_RET</v>
      </c>
      <c r="AJ2102" s="19" t="str">
        <f>IF(ISNA(VLOOKUP(AI2102,dim_techarea!B:C,2,FALSE)),"",VLOOKUP(AI2102,dim_techarea!B:C,2,FALSE))</f>
        <v>tyRMEUpIwKi</v>
      </c>
      <c r="AK2102" s="19" t="str">
        <f>IF(ISNA(VLOOKUP(TRIM(G2102),dim_targetsresults!A:B,2,FALSE)),"",VLOOKUP(TRIM(G2102),dim_targetsresults!A:C,2,FALSE))</f>
        <v>MER Targets</v>
      </c>
      <c r="AL2102" s="19" t="str">
        <f>IF(ISNA(VLOOKUP(AK2102,dim_targetsresults!B:C,2,FALSE)),"",VLOOKUP(AK2102,dim_targetsresults!B:C,2,FALSE))</f>
        <v>W8imnja2Owd</v>
      </c>
      <c r="AM2102" s="19" t="str">
        <f>IF(ISNA(VLOOKUP(TRIM(D2102),dim_numeratordenominator!A:B,2,FALSE)),"",VLOOKUP(TRIM(D2102),dim_numeratordenominator!A:C,2,FALSE))</f>
        <v>Numerator</v>
      </c>
      <c r="AN2102" s="19" t="str">
        <f>IF(ISNA(VLOOKUP(AM2102,dim_numeratordenominator!B:C,2,FALSE)),"",VLOOKUP(AM2102,dim_numeratordenominator!B:C,2,FALSE))</f>
        <v>Som9NRMQqV7</v>
      </c>
      <c r="AO2102" s="19" t="str">
        <f>IF(ISNA(VLOOKUP(TRIM(E2102),dim_supporttype!A:B,2,FALSE)),"",VLOOKUP(TRIM(E2102),dim_supporttype!A:C,2,FALSE))</f>
        <v>DSD Narratives</v>
      </c>
      <c r="AP2102" s="19" t="str">
        <f>IF(ISNA(VLOOKUP(AO2102,dim_supporttype!B:C,2,FALSE)),"",VLOOKUP(AO2102,dim_supporttype!B:C,2,FALSE))</f>
        <v>ySGf8v2q9Rm</v>
      </c>
      <c r="AQ2102" s="19" t="str">
        <f>IF(ISNA(VLOOKUP(TRIM(F2102),dim_disaggs!A:B,2,FALSE)),"No Disagg",VLOOKUP(TRIM(F2102),dim_disaggs!A:B,2,FALSE))</f>
        <v>No Disagg</v>
      </c>
      <c r="AR2102" s="19" t="str">
        <f>IF(ISNA(VLOOKUP(AQ2102,dim_disaggs!B:C,2,FALSE)),"",VLOOKUP(AQ2102,dim_disaggs!B:C,2,FALSE))</f>
        <v>werJlVT6sf3</v>
      </c>
      <c r="AS2102" s="72"/>
      <c r="AT2102" s="66"/>
      <c r="AU2102" s="72" t="s">
        <v>755</v>
      </c>
      <c r="AV2102" s="73" t="s">
        <v>755</v>
      </c>
      <c r="AW2102" s="66" t="s">
        <v>755</v>
      </c>
      <c r="AX2102" s="66" t="s">
        <v>755</v>
      </c>
      <c r="AY2102" s="20"/>
      <c r="AZ2102" s="20"/>
      <c r="BA2102" s="105" t="str">
        <f t="shared" si="297"/>
        <v/>
      </c>
      <c r="BB2102" s="20" t="str">
        <f t="shared" si="298"/>
        <v/>
      </c>
      <c r="BC2102" s="20"/>
      <c r="BD2102" s="20"/>
      <c r="BE2102" s="75" t="s">
        <v>755</v>
      </c>
      <c r="BF2102" s="73" t="s">
        <v>755</v>
      </c>
      <c r="BG2102" s="55" t="s">
        <v>755</v>
      </c>
      <c r="BH2102" s="76" t="s">
        <v>755</v>
      </c>
      <c r="BI2102" s="20" t="s">
        <v>755</v>
      </c>
      <c r="BJ2102" s="20" t="s">
        <v>755</v>
      </c>
      <c r="BK2102" s="55" t="s">
        <v>755</v>
      </c>
      <c r="BL2102" s="71" t="s">
        <v>755</v>
      </c>
      <c r="BM2102" s="77" t="s">
        <v>755</v>
      </c>
      <c r="BN2102" s="78" t="s">
        <v>755</v>
      </c>
      <c r="BO2102" s="77" t="s">
        <v>755</v>
      </c>
      <c r="BP2102" s="78" t="s">
        <v>755</v>
      </c>
    </row>
    <row r="2103" spans="1:68" s="3" customFormat="1" ht="19" customHeight="1" x14ac:dyDescent="0.2">
      <c r="A2103" s="20" t="s">
        <v>95</v>
      </c>
      <c r="B2103" s="20" t="s">
        <v>1973</v>
      </c>
      <c r="C2103" s="20" t="s">
        <v>257</v>
      </c>
      <c r="D2103" s="20" t="s">
        <v>1</v>
      </c>
      <c r="E2103" s="20" t="s">
        <v>265</v>
      </c>
      <c r="F2103" s="20"/>
      <c r="G2103" s="20" t="s">
        <v>2442</v>
      </c>
      <c r="H2103" s="20"/>
      <c r="I2103" s="19">
        <f t="shared" si="299"/>
        <v>31</v>
      </c>
      <c r="J2103" s="20" t="s">
        <v>755</v>
      </c>
      <c r="K2103" s="20" t="s">
        <v>305</v>
      </c>
      <c r="L2103" s="95" t="str">
        <f>IF(M2103&lt;&gt;"",IF(NOT(ISNA(INDEX(cc!B:B,MATCH(M2103,cc!A:A,0)))),INDEX(cc!B:B,MATCH(M2103,cc!A:A,0)),"0"),"")</f>
        <v>default</v>
      </c>
      <c r="M2103" s="97" t="s">
        <v>13</v>
      </c>
      <c r="N2103" s="28" t="str">
        <f t="shared" si="300"/>
        <v xml:space="preserve"> TARGET</v>
      </c>
      <c r="O2103" s="19" t="str">
        <f t="shared" si="293"/>
        <v>TX_RET (N, TA_NARRATIVE) TARGET: Alive at 12 mo. after initiating ART</v>
      </c>
      <c r="P2103" s="19" t="str">
        <f t="shared" si="294"/>
        <v>TX_RET (N, TA_NARRATIVE) TARGET: Alive at 12 mo. after initiating ART</v>
      </c>
      <c r="Q2103" s="19" t="str">
        <f t="shared" si="301"/>
        <v>TX_RET (N, TA_NARRATIVE) TARGET</v>
      </c>
      <c r="R2103" s="19" t="str">
        <f t="shared" si="295"/>
        <v>TX_RET_N_TA_NARRATIVE_TARGET</v>
      </c>
      <c r="S2103" s="19" t="str">
        <f t="shared" si="296"/>
        <v>TX_RET_N_TA_NARRATIVE_TARGET</v>
      </c>
      <c r="T2103" s="19" t="b">
        <f>NOT(ISNA(VLOOKUP(B2103,dbcodes!A:B,2,FALSE)))</f>
        <v>1</v>
      </c>
      <c r="U2103" s="19" t="str">
        <f>IF(ISNA(VLOOKUP(B2103,dbcodes!A:B,2,FALSE)),des!R1727,VLOOKUP(B2103,dbcodes!A:B,2,FALSE))</f>
        <v>TX_RET_N_TA_NARRATIVE_TARGET</v>
      </c>
      <c r="V2103" s="20"/>
      <c r="W2103" s="107" t="str">
        <f>IF(ISNA(VLOOKUP(C2103,descriptions!A:B,2,FALSE)),des!V1727,IF(G2103=" TARGET","Target ","")&amp;VLOOKUP(C2103,descriptions!A:B,2,FALSE))</f>
        <v>Target Percentage of adults and children known to be on treatment 12 months after initiation of antiretroviral therapy (Note: reporting 24 and 36 months is recommended, but optional)</v>
      </c>
      <c r="X2103" s="20" t="s">
        <v>9</v>
      </c>
      <c r="Y2103" s="20" t="s">
        <v>831</v>
      </c>
      <c r="Z2103" s="20" t="s">
        <v>836</v>
      </c>
      <c r="AA2103" s="20" t="s">
        <v>102</v>
      </c>
      <c r="AB2103" s="20" t="s">
        <v>755</v>
      </c>
      <c r="AC2103" s="19" t="str">
        <f>IF(AB2103&lt;&gt;"",IF(NOT(ISNA(INDEX(os!A:A,MATCH(AB2103,os!B:B,0)))),INDEX(os!A:A,MATCH(AB2103,os!B:B,0)),"0"),"")</f>
        <v/>
      </c>
      <c r="AD2103" s="20" t="s">
        <v>830</v>
      </c>
      <c r="AE2103" s="20"/>
      <c r="AF2103" s="20"/>
      <c r="AG2103" s="20"/>
      <c r="AH2103" s="93" t="str">
        <f>IF(NOT(ISNA(VLOOKUP(B:B,ResultsTargets!A:A,1,0))),"TRUE","")</f>
        <v/>
      </c>
      <c r="AI2103" s="19" t="str">
        <f>IF(ISNA(VLOOKUP(C2103,dim_techarea!A:B,2,FALSE)),"",VLOOKUP(C2103,dim_techarea!A:B,2,FALSE))</f>
        <v>TX_RET</v>
      </c>
      <c r="AJ2103" s="19" t="str">
        <f>IF(ISNA(VLOOKUP(AI2103,dim_techarea!B:C,2,FALSE)),"",VLOOKUP(AI2103,dim_techarea!B:C,2,FALSE))</f>
        <v>tyRMEUpIwKi</v>
      </c>
      <c r="AK2103" s="19" t="str">
        <f>IF(ISNA(VLOOKUP(TRIM(G2103),dim_targetsresults!A:B,2,FALSE)),"",VLOOKUP(TRIM(G2103),dim_targetsresults!A:C,2,FALSE))</f>
        <v>MER Targets</v>
      </c>
      <c r="AL2103" s="19" t="str">
        <f>IF(ISNA(VLOOKUP(AK2103,dim_targetsresults!B:C,2,FALSE)),"",VLOOKUP(AK2103,dim_targetsresults!B:C,2,FALSE))</f>
        <v>W8imnja2Owd</v>
      </c>
      <c r="AM2103" s="19" t="str">
        <f>IF(ISNA(VLOOKUP(TRIM(D2103),dim_numeratordenominator!A:B,2,FALSE)),"",VLOOKUP(TRIM(D2103),dim_numeratordenominator!A:C,2,FALSE))</f>
        <v>Numerator</v>
      </c>
      <c r="AN2103" s="19" t="str">
        <f>IF(ISNA(VLOOKUP(AM2103,dim_numeratordenominator!B:C,2,FALSE)),"",VLOOKUP(AM2103,dim_numeratordenominator!B:C,2,FALSE))</f>
        <v>Som9NRMQqV7</v>
      </c>
      <c r="AO2103" s="19" t="str">
        <f>IF(ISNA(VLOOKUP(TRIM(E2103),dim_supporttype!A:B,2,FALSE)),"",VLOOKUP(TRIM(E2103),dim_supporttype!A:C,2,FALSE))</f>
        <v>TA Narratives</v>
      </c>
      <c r="AP2103" s="19" t="str">
        <f>IF(ISNA(VLOOKUP(AO2103,dim_supporttype!B:C,2,FALSE)),"",VLOOKUP(AO2103,dim_supporttype!B:C,2,FALSE))</f>
        <v>aBZapfNWlIU</v>
      </c>
      <c r="AQ2103" s="19" t="str">
        <f>IF(ISNA(VLOOKUP(TRIM(F2103),dim_disaggs!A:B,2,FALSE)),"No Disagg",VLOOKUP(TRIM(F2103),dim_disaggs!A:B,2,FALSE))</f>
        <v>No Disagg</v>
      </c>
      <c r="AR2103" s="19" t="str">
        <f>IF(ISNA(VLOOKUP(AQ2103,dim_disaggs!B:C,2,FALSE)),"",VLOOKUP(AQ2103,dim_disaggs!B:C,2,FALSE))</f>
        <v>werJlVT6sf3</v>
      </c>
      <c r="AS2103" s="72"/>
      <c r="AT2103" s="66"/>
      <c r="AU2103" s="72" t="s">
        <v>755</v>
      </c>
      <c r="AV2103" s="73" t="s">
        <v>755</v>
      </c>
      <c r="AW2103" s="66" t="s">
        <v>755</v>
      </c>
      <c r="AX2103" s="66" t="s">
        <v>755</v>
      </c>
      <c r="AY2103" s="20"/>
      <c r="AZ2103" s="20"/>
      <c r="BA2103" s="105" t="str">
        <f t="shared" si="297"/>
        <v/>
      </c>
      <c r="BB2103" s="20" t="str">
        <f t="shared" si="298"/>
        <v/>
      </c>
      <c r="BC2103" s="20"/>
      <c r="BD2103" s="20"/>
      <c r="BE2103" s="75" t="s">
        <v>755</v>
      </c>
      <c r="BF2103" s="73" t="s">
        <v>755</v>
      </c>
      <c r="BG2103" s="55" t="s">
        <v>755</v>
      </c>
      <c r="BH2103" s="76" t="s">
        <v>755</v>
      </c>
      <c r="BI2103" s="20" t="s">
        <v>755</v>
      </c>
      <c r="BJ2103" s="20" t="s">
        <v>755</v>
      </c>
      <c r="BK2103" s="55" t="s">
        <v>755</v>
      </c>
      <c r="BL2103" s="71" t="s">
        <v>755</v>
      </c>
      <c r="BM2103" s="77" t="s">
        <v>755</v>
      </c>
      <c r="BN2103" s="78" t="s">
        <v>755</v>
      </c>
      <c r="BO2103" s="77" t="s">
        <v>755</v>
      </c>
      <c r="BP2103" s="78" t="s">
        <v>755</v>
      </c>
    </row>
    <row r="2104" spans="1:68" s="50" customFormat="1" ht="17" customHeight="1" x14ac:dyDescent="0.2">
      <c r="A2104" s="22" t="s">
        <v>95</v>
      </c>
      <c r="B2104" s="5" t="s">
        <v>21536</v>
      </c>
      <c r="C2104" s="22" t="s">
        <v>21398</v>
      </c>
      <c r="D2104" s="22" t="s">
        <v>1</v>
      </c>
      <c r="E2104" s="22" t="s">
        <v>264</v>
      </c>
      <c r="F2104" s="22"/>
      <c r="G2104" s="22" t="s">
        <v>2442</v>
      </c>
      <c r="H2104" s="22"/>
      <c r="I2104" s="19">
        <f t="shared" si="299"/>
        <v>32</v>
      </c>
      <c r="J2104" s="20"/>
      <c r="K2104" s="22" t="s">
        <v>21436</v>
      </c>
      <c r="L2104" s="95" t="str">
        <f>IF(M2104&lt;&gt;"",IF(NOT(ISNA(INDEX(cc!B:B,MATCH(M2104,cc!A:A,0)))),INDEX(cc!B:B,MATCH(M2104,cc!A:A,0)),"0"),"")</f>
        <v>default</v>
      </c>
      <c r="M2104" s="97" t="s">
        <v>13</v>
      </c>
      <c r="N2104" s="28" t="str">
        <f t="shared" si="300"/>
        <v xml:space="preserve"> TARGET</v>
      </c>
      <c r="O2104" s="19" t="str">
        <f t="shared" si="293"/>
        <v>TX_RTT (N, DSD_NARRATIVE) TARGET: Restarted ARV</v>
      </c>
      <c r="P2104" s="19" t="str">
        <f t="shared" si="294"/>
        <v>TX_RTT (N, DSD_NARRATIVE) TARGET: Restarted ARV</v>
      </c>
      <c r="Q2104" s="19" t="str">
        <f t="shared" si="301"/>
        <v>TX_RTT (N, DSD_NARRATIVE) TARGET</v>
      </c>
      <c r="R2104" s="19" t="str">
        <f t="shared" si="295"/>
        <v>TX_RTT_N_DSD_NARRATIVE_TARGET</v>
      </c>
      <c r="S2104" s="19" t="str">
        <f t="shared" si="296"/>
        <v>TX_RTT_N_DSD_NARRATIVE_TARGET</v>
      </c>
      <c r="T2104" s="19" t="b">
        <f>NOT(ISNA(VLOOKUP(B2104,dbcodes!A:B,2,FALSE)))</f>
        <v>0</v>
      </c>
      <c r="U2104" s="19" t="str">
        <f>IF(ISNA(VLOOKUP(B2104,dbcodes!A:B,2,FALSE)),des!R2198,VLOOKUP(B2104,dbcodes!A:B,2,FALSE))</f>
        <v>TX_VIRAL_N_DSD</v>
      </c>
      <c r="V2104" s="20"/>
      <c r="W2104" s="108" t="str">
        <f>IF(ISNA(VLOOKUP(C2104,descriptions!A:B,2,FALSE)),des!V2198,IF(G2104=" TARGET","Target ","")&amp;VLOOKUP(C2104,descriptions!A:B,2,FALSE))</f>
        <v>Number of adult and pediatric ART patients with a viral load result documented in the patient medical record within the past 12 months.</v>
      </c>
      <c r="X2104" s="20" t="s">
        <v>9</v>
      </c>
      <c r="Y2104" s="20" t="s">
        <v>831</v>
      </c>
      <c r="Z2104" s="20" t="s">
        <v>836</v>
      </c>
      <c r="AA2104" s="20" t="s">
        <v>102</v>
      </c>
      <c r="AB2104" s="20" t="s">
        <v>755</v>
      </c>
      <c r="AC2104" s="19" t="str">
        <f>IF(AB2104&lt;&gt;"",IF(NOT(ISNA(INDEX(os!A:A,MATCH(AB2104,os!B:B,0)))),INDEX(os!A:A,MATCH(AB2104,os!B:B,0)),"0"),"")</f>
        <v/>
      </c>
      <c r="AD2104" s="20" t="s">
        <v>830</v>
      </c>
      <c r="AE2104" s="20"/>
      <c r="AF2104" s="20"/>
      <c r="AG2104" s="20"/>
      <c r="AH2104" s="93" t="str">
        <f>IF(NOT(ISNA(VLOOKUP(B:B,ResultsTargets!A:A,1,0))),"TRUE","")</f>
        <v/>
      </c>
      <c r="AI2104" s="19" t="str">
        <f>IF(ISNA(VLOOKUP(C2104,dim_techarea!A:B,2,FALSE)),"",VLOOKUP(C2104,dim_techarea!A:B,2,FALSE))</f>
        <v>TX_RTT</v>
      </c>
      <c r="AJ2104" s="19" t="str">
        <f>IF(ISNA(VLOOKUP(AI2104,dim_techarea!B:C,2,FALSE)),"",VLOOKUP(AI2104,dim_techarea!B:C,2,FALSE))</f>
        <v>o8GCardEcYz</v>
      </c>
      <c r="AK2104" s="19" t="str">
        <f>IF(ISNA(VLOOKUP(TRIM(G2104),dim_targetsresults!A:B,2,FALSE)),"",VLOOKUP(TRIM(G2104),dim_targetsresults!A:C,2,FALSE))</f>
        <v>MER Targets</v>
      </c>
      <c r="AL2104" s="19" t="str">
        <f>IF(ISNA(VLOOKUP(AK2104,dim_targetsresults!B:C,2,FALSE)),"",VLOOKUP(AK2104,dim_targetsresults!B:C,2,FALSE))</f>
        <v>W8imnja2Owd</v>
      </c>
      <c r="AM2104" s="19" t="str">
        <f>IF(ISNA(VLOOKUP(TRIM(D2104),dim_numeratordenominator!A:B,2,FALSE)),"",VLOOKUP(TRIM(D2104),dim_numeratordenominator!A:C,2,FALSE))</f>
        <v>Numerator</v>
      </c>
      <c r="AN2104" s="19" t="str">
        <f>IF(ISNA(VLOOKUP(AM2104,dim_numeratordenominator!B:C,2,FALSE)),"",VLOOKUP(AM2104,dim_numeratordenominator!B:C,2,FALSE))</f>
        <v>Som9NRMQqV7</v>
      </c>
      <c r="AO2104" s="19" t="str">
        <f>IF(ISNA(VLOOKUP(TRIM(E2104),dim_supporttype!A:B,2,FALSE)),"",VLOOKUP(TRIM(E2104),dim_supporttype!A:C,2,FALSE))</f>
        <v>DSD Narratives</v>
      </c>
      <c r="AP2104" s="19" t="str">
        <f>IF(ISNA(VLOOKUP(AO2104,dim_supporttype!B:C,2,FALSE)),"",VLOOKUP(AO2104,dim_supporttype!B:C,2,FALSE))</f>
        <v>ySGf8v2q9Rm</v>
      </c>
      <c r="AQ2104" s="19" t="str">
        <f>IF(ISNA(VLOOKUP(TRIM(F2104),dim_disaggs!A:B,2,FALSE)),"No Disagg",VLOOKUP(TRIM(F2104),dim_disaggs!A:B,2,FALSE))</f>
        <v>No Disagg</v>
      </c>
      <c r="AR2104" s="19" t="str">
        <f>IF(ISNA(VLOOKUP(AQ2104,dim_disaggs!B:C,2,FALSE)),"",VLOOKUP(AQ2104,dim_disaggs!B:C,2,FALSE))</f>
        <v>werJlVT6sf3</v>
      </c>
      <c r="AS2104" s="72"/>
      <c r="AT2104" s="66"/>
      <c r="AU2104" s="72" t="s">
        <v>755</v>
      </c>
      <c r="AV2104" s="73" t="s">
        <v>755</v>
      </c>
      <c r="AW2104" s="66"/>
      <c r="AX2104" s="66" t="s">
        <v>755</v>
      </c>
      <c r="AY2104" s="20"/>
      <c r="AZ2104" s="20"/>
      <c r="BA2104" s="105" t="str">
        <f t="shared" si="297"/>
        <v/>
      </c>
      <c r="BB2104" s="20" t="str">
        <f t="shared" si="298"/>
        <v/>
      </c>
      <c r="BC2104" s="20"/>
      <c r="BD2104" s="20"/>
      <c r="BE2104" s="75" t="s">
        <v>755</v>
      </c>
      <c r="BF2104" s="73" t="s">
        <v>755</v>
      </c>
      <c r="BG2104" s="55"/>
      <c r="BH2104" s="76"/>
      <c r="BI2104" s="20"/>
      <c r="BJ2104" s="20"/>
      <c r="BK2104" s="55" t="s">
        <v>755</v>
      </c>
      <c r="BL2104" s="71" t="s">
        <v>755</v>
      </c>
      <c r="BM2104" s="77" t="s">
        <v>755</v>
      </c>
      <c r="BN2104" s="78" t="s">
        <v>755</v>
      </c>
      <c r="BO2104" s="77" t="s">
        <v>755</v>
      </c>
      <c r="BP2104" s="78" t="s">
        <v>755</v>
      </c>
    </row>
    <row r="2105" spans="1:68" s="50" customFormat="1" ht="17" customHeight="1" x14ac:dyDescent="0.2">
      <c r="A2105" s="22" t="s">
        <v>95</v>
      </c>
      <c r="B2105" s="5" t="s">
        <v>21537</v>
      </c>
      <c r="C2105" s="22" t="s">
        <v>21398</v>
      </c>
      <c r="D2105" s="22" t="s">
        <v>1</v>
      </c>
      <c r="E2105" s="22" t="s">
        <v>265</v>
      </c>
      <c r="F2105" s="22"/>
      <c r="G2105" s="22" t="s">
        <v>2442</v>
      </c>
      <c r="H2105" s="22"/>
      <c r="I2105" s="19">
        <f t="shared" si="299"/>
        <v>31</v>
      </c>
      <c r="J2105" s="20"/>
      <c r="K2105" s="22" t="s">
        <v>21436</v>
      </c>
      <c r="L2105" s="95" t="str">
        <f>IF(M2105&lt;&gt;"",IF(NOT(ISNA(INDEX(cc!B:B,MATCH(M2105,cc!A:A,0)))),INDEX(cc!B:B,MATCH(M2105,cc!A:A,0)),"0"),"")</f>
        <v>default</v>
      </c>
      <c r="M2105" s="97" t="s">
        <v>13</v>
      </c>
      <c r="N2105" s="28" t="str">
        <f t="shared" si="300"/>
        <v xml:space="preserve"> TARGET</v>
      </c>
      <c r="O2105" s="19" t="str">
        <f t="shared" si="293"/>
        <v>TX_RTT (N, TA_NARRATIVE) TARGET: Restarted ARV</v>
      </c>
      <c r="P2105" s="19" t="str">
        <f t="shared" si="294"/>
        <v>TX_RTT (N, TA_NARRATIVE) TARGET: Restarted ARV</v>
      </c>
      <c r="Q2105" s="19" t="str">
        <f t="shared" si="301"/>
        <v>TX_RTT (N, TA_NARRATIVE) TARGET</v>
      </c>
      <c r="R2105" s="19" t="str">
        <f t="shared" si="295"/>
        <v>TX_RTT_N_TA_NARRATIVE_TARGET</v>
      </c>
      <c r="S2105" s="19" t="str">
        <f t="shared" si="296"/>
        <v>TX_RTT_N_TA_NARRATIVE_TARGET</v>
      </c>
      <c r="T2105" s="19" t="b">
        <f>NOT(ISNA(VLOOKUP(B2105,dbcodes!A:B,2,FALSE)))</f>
        <v>0</v>
      </c>
      <c r="U2105" s="19" t="str">
        <f>IF(ISNA(VLOOKUP(B2105,dbcodes!A:B,2,FALSE)),des!R2199,VLOOKUP(B2105,dbcodes!A:B,2,FALSE))</f>
        <v>TX_VIRAL_N_TA</v>
      </c>
      <c r="V2105" s="20"/>
      <c r="W2105" s="108" t="str">
        <f>IF(ISNA(VLOOKUP(C2105,descriptions!A:B,2,FALSE)),des!V2199,IF(G2105=" TARGET","Target ","")&amp;VLOOKUP(C2105,descriptions!A:B,2,FALSE))</f>
        <v>Number of adult and pediatric ART patients with a viral load result documented in the patient medical record within the past 12 months.</v>
      </c>
      <c r="X2105" s="20" t="s">
        <v>9</v>
      </c>
      <c r="Y2105" s="20" t="s">
        <v>831</v>
      </c>
      <c r="Z2105" s="20" t="s">
        <v>836</v>
      </c>
      <c r="AA2105" s="20" t="s">
        <v>102</v>
      </c>
      <c r="AB2105" s="20" t="s">
        <v>755</v>
      </c>
      <c r="AC2105" s="19" t="str">
        <f>IF(AB2105&lt;&gt;"",IF(NOT(ISNA(INDEX(os!A:A,MATCH(AB2105,os!B:B,0)))),INDEX(os!A:A,MATCH(AB2105,os!B:B,0)),"0"),"")</f>
        <v/>
      </c>
      <c r="AD2105" s="20" t="s">
        <v>830</v>
      </c>
      <c r="AE2105" s="20"/>
      <c r="AF2105" s="20"/>
      <c r="AG2105" s="20"/>
      <c r="AH2105" s="93" t="str">
        <f>IF(NOT(ISNA(VLOOKUP(B:B,ResultsTargets!A:A,1,0))),"TRUE","")</f>
        <v/>
      </c>
      <c r="AI2105" s="19" t="str">
        <f>IF(ISNA(VLOOKUP(C2105,dim_techarea!A:B,2,FALSE)),"",VLOOKUP(C2105,dim_techarea!A:B,2,FALSE))</f>
        <v>TX_RTT</v>
      </c>
      <c r="AJ2105" s="19" t="str">
        <f>IF(ISNA(VLOOKUP(AI2105,dim_techarea!B:C,2,FALSE)),"",VLOOKUP(AI2105,dim_techarea!B:C,2,FALSE))</f>
        <v>o8GCardEcYz</v>
      </c>
      <c r="AK2105" s="19" t="str">
        <f>IF(ISNA(VLOOKUP(TRIM(G2105),dim_targetsresults!A:B,2,FALSE)),"",VLOOKUP(TRIM(G2105),dim_targetsresults!A:C,2,FALSE))</f>
        <v>MER Targets</v>
      </c>
      <c r="AL2105" s="19" t="str">
        <f>IF(ISNA(VLOOKUP(AK2105,dim_targetsresults!B:C,2,FALSE)),"",VLOOKUP(AK2105,dim_targetsresults!B:C,2,FALSE))</f>
        <v>W8imnja2Owd</v>
      </c>
      <c r="AM2105" s="19" t="str">
        <f>IF(ISNA(VLOOKUP(TRIM(D2105),dim_numeratordenominator!A:B,2,FALSE)),"",VLOOKUP(TRIM(D2105),dim_numeratordenominator!A:C,2,FALSE))</f>
        <v>Numerator</v>
      </c>
      <c r="AN2105" s="19" t="str">
        <f>IF(ISNA(VLOOKUP(AM2105,dim_numeratordenominator!B:C,2,FALSE)),"",VLOOKUP(AM2105,dim_numeratordenominator!B:C,2,FALSE))</f>
        <v>Som9NRMQqV7</v>
      </c>
      <c r="AO2105" s="19" t="str">
        <f>IF(ISNA(VLOOKUP(TRIM(E2105),dim_supporttype!A:B,2,FALSE)),"",VLOOKUP(TRIM(E2105),dim_supporttype!A:C,2,FALSE))</f>
        <v>TA Narratives</v>
      </c>
      <c r="AP2105" s="19" t="str">
        <f>IF(ISNA(VLOOKUP(AO2105,dim_supporttype!B:C,2,FALSE)),"",VLOOKUP(AO2105,dim_supporttype!B:C,2,FALSE))</f>
        <v>aBZapfNWlIU</v>
      </c>
      <c r="AQ2105" s="19" t="str">
        <f>IF(ISNA(VLOOKUP(TRIM(F2105),dim_disaggs!A:B,2,FALSE)),"No Disagg",VLOOKUP(TRIM(F2105),dim_disaggs!A:B,2,FALSE))</f>
        <v>No Disagg</v>
      </c>
      <c r="AR2105" s="19" t="str">
        <f>IF(ISNA(VLOOKUP(AQ2105,dim_disaggs!B:C,2,FALSE)),"",VLOOKUP(AQ2105,dim_disaggs!B:C,2,FALSE))</f>
        <v>werJlVT6sf3</v>
      </c>
      <c r="AS2105" s="72"/>
      <c r="AT2105" s="66"/>
      <c r="AU2105" s="72" t="s">
        <v>755</v>
      </c>
      <c r="AV2105" s="73" t="s">
        <v>755</v>
      </c>
      <c r="AW2105" s="66"/>
      <c r="AX2105" s="66" t="s">
        <v>755</v>
      </c>
      <c r="AY2105" s="20"/>
      <c r="AZ2105" s="20"/>
      <c r="BA2105" s="105" t="str">
        <f t="shared" si="297"/>
        <v/>
      </c>
      <c r="BB2105" s="20" t="str">
        <f t="shared" si="298"/>
        <v/>
      </c>
      <c r="BC2105" s="20"/>
      <c r="BD2105" s="20"/>
      <c r="BE2105" s="75" t="s">
        <v>755</v>
      </c>
      <c r="BF2105" s="73" t="s">
        <v>755</v>
      </c>
      <c r="BG2105" s="55"/>
      <c r="BH2105" s="76"/>
      <c r="BI2105" s="20"/>
      <c r="BJ2105" s="20"/>
      <c r="BK2105" s="55" t="s">
        <v>755</v>
      </c>
      <c r="BL2105" s="71" t="s">
        <v>755</v>
      </c>
      <c r="BM2105" s="77" t="s">
        <v>755</v>
      </c>
      <c r="BN2105" s="78" t="s">
        <v>755</v>
      </c>
      <c r="BO2105" s="77" t="s">
        <v>755</v>
      </c>
      <c r="BP2105" s="78" t="s">
        <v>755</v>
      </c>
    </row>
    <row r="2106" spans="1:68" s="50" customFormat="1" ht="17" customHeight="1" x14ac:dyDescent="0.25">
      <c r="A2106" s="22" t="s">
        <v>95</v>
      </c>
      <c r="B2106" s="4" t="s">
        <v>21546</v>
      </c>
      <c r="C2106" s="22" t="s">
        <v>21398</v>
      </c>
      <c r="D2106" s="22" t="s">
        <v>1</v>
      </c>
      <c r="E2106" s="22" t="s">
        <v>77</v>
      </c>
      <c r="F2106" s="22" t="s">
        <v>19992</v>
      </c>
      <c r="G2106" s="20" t="s">
        <v>2442</v>
      </c>
      <c r="H2106" s="22" t="s">
        <v>19992</v>
      </c>
      <c r="I2106" s="19">
        <f t="shared" si="299"/>
        <v>41</v>
      </c>
      <c r="J2106" s="20" t="s">
        <v>755</v>
      </c>
      <c r="K2106" s="22" t="s">
        <v>21436</v>
      </c>
      <c r="L2106" s="95" t="str">
        <f>IF(M2106&lt;&gt;"",IF(NOT(ISNA(INDEX(cc!B:B,MATCH(M2106,cc!A:A,0)))),INDEX(cc!B:B,MATCH(M2106,cc!A:A,0)),"0"),"")</f>
        <v>Age (&lt;1-50+-uk, 12), Sex and HIV Status (Positive)</v>
      </c>
      <c r="M2106" s="102" t="s">
        <v>20545</v>
      </c>
      <c r="N2106" s="28" t="str">
        <f t="shared" si="300"/>
        <v xml:space="preserve"> TARGET</v>
      </c>
      <c r="O2106" s="19" t="str">
        <f t="shared" si="293"/>
        <v>TX_RTT (N, DSD, Age/Sex/HIVStatus) TARGET: Restarted ARV</v>
      </c>
      <c r="P2106" s="19" t="str">
        <f t="shared" si="294"/>
        <v>TX_RTT (N, DSD, Age/Sex/HIVStatus) TARGET: Restarted ARV</v>
      </c>
      <c r="Q2106" s="19" t="str">
        <f t="shared" si="301"/>
        <v>TX_RTT (N, DSD, Age/Sex/HIVStatus) TARGET</v>
      </c>
      <c r="R2106" s="19" t="str">
        <f t="shared" si="295"/>
        <v>TX_RTT_N_DSD_Age_Sex_HIVStatus_TARGET</v>
      </c>
      <c r="S2106" s="19" t="str">
        <f t="shared" si="296"/>
        <v>TX_RTT_N_DSD_Age_Sex_HIVStatus_TARGET</v>
      </c>
      <c r="T2106" s="19" t="b">
        <f>NOT(ISNA(VLOOKUP(B2106,dbcodes!A:B,2,FALSE)))</f>
        <v>0</v>
      </c>
      <c r="U2106" s="19" t="str">
        <f>IF(ISNA(VLOOKUP(B2106,dbcodes!A:B,2,FALSE)),des!R2248,VLOOKUP(B2106,dbcodes!A:B,2,FALSE))</f>
        <v>VMMC_CIRC_N_DSD_Sex</v>
      </c>
      <c r="V2106" s="20"/>
      <c r="W2106" s="107">
        <f>IF(ISNA(VLOOKUP(C2106,descriptions!A:B,2,FALSE)),des!V2248,IF(G2106=" TARGET","Target ","")&amp;VLOOKUP(C2106,descriptions!A:B,2,FALSE))</f>
        <v>0</v>
      </c>
      <c r="X2106" s="20" t="s">
        <v>4</v>
      </c>
      <c r="Y2106" s="20" t="s">
        <v>831</v>
      </c>
      <c r="Z2106" s="20" t="s">
        <v>836</v>
      </c>
      <c r="AA2106" s="20" t="s">
        <v>102</v>
      </c>
      <c r="AB2106" s="20" t="s">
        <v>755</v>
      </c>
      <c r="AC2106" s="19" t="str">
        <f>IF(AB2106&lt;&gt;"",IF(NOT(ISNA(INDEX(os!A:A,MATCH(AB2106,os!B:B,0)))),INDEX(os!A:A,MATCH(AB2106,os!B:B,0)),"0"),"")</f>
        <v/>
      </c>
      <c r="AD2106" s="20" t="s">
        <v>830</v>
      </c>
      <c r="AE2106" s="20"/>
      <c r="AF2106" s="20"/>
      <c r="AG2106" s="20"/>
      <c r="AH2106" s="93" t="str">
        <f>IF(NOT(ISNA(VLOOKUP(B:B,ResultsTargets!A:A,1,0))),"TRUE","")</f>
        <v/>
      </c>
      <c r="AI2106" s="19" t="str">
        <f>IF(ISNA(VLOOKUP(C2106,dim_techarea!A:B,2,FALSE)),"",VLOOKUP(C2106,dim_techarea!A:B,2,FALSE))</f>
        <v>TX_RTT</v>
      </c>
      <c r="AJ2106" s="19" t="str">
        <f>IF(ISNA(VLOOKUP(AI2106,dim_techarea!B:C,2,FALSE)),"",VLOOKUP(AI2106,dim_techarea!B:C,2,FALSE))</f>
        <v>o8GCardEcYz</v>
      </c>
      <c r="AK2106" s="19" t="str">
        <f>IF(ISNA(VLOOKUP(TRIM(G2106),dim_targetsresults!A:B,2,FALSE)),"",VLOOKUP(TRIM(G2106),dim_targetsresults!A:C,2,FALSE))</f>
        <v>MER Targets</v>
      </c>
      <c r="AL2106" s="19" t="str">
        <f>IF(ISNA(VLOOKUP(AK2106,dim_targetsresults!B:C,2,FALSE)),"",VLOOKUP(AK2106,dim_targetsresults!B:C,2,FALSE))</f>
        <v>W8imnja2Owd</v>
      </c>
      <c r="AM2106" s="19" t="str">
        <f>IF(ISNA(VLOOKUP(TRIM(D2106),dim_numeratordenominator!A:B,2,FALSE)),"",VLOOKUP(TRIM(D2106),dim_numeratordenominator!A:C,2,FALSE))</f>
        <v>Numerator</v>
      </c>
      <c r="AN2106" s="19" t="str">
        <f>IF(ISNA(VLOOKUP(AM2106,dim_numeratordenominator!B:C,2,FALSE)),"",VLOOKUP(AM2106,dim_numeratordenominator!B:C,2,FALSE))</f>
        <v>Som9NRMQqV7</v>
      </c>
      <c r="AO2106" s="19" t="str">
        <f>IF(ISNA(VLOOKUP(TRIM(E2106),dim_supporttype!A:B,2,FALSE)),"",VLOOKUP(TRIM(E2106),dim_supporttype!A:C,2,FALSE))</f>
        <v>DSD</v>
      </c>
      <c r="AP2106" s="19" t="str">
        <f>IF(ISNA(VLOOKUP(AO2106,dim_supporttype!B:C,2,FALSE)),"",VLOOKUP(AO2106,dim_supporttype!B:C,2,FALSE))</f>
        <v>iM13vdNLWKb</v>
      </c>
      <c r="AQ2106" s="19" t="str">
        <f>IF(ISNA(VLOOKUP(TRIM(F2106),dim_disaggs!A:B,2,FALSE)),"No Disagg",VLOOKUP(TRIM(F2106),dim_disaggs!A:B,2,FALSE))</f>
        <v>Age/Sex/HIVStatus</v>
      </c>
      <c r="AR2106" s="19" t="str">
        <f>IF(ISNA(VLOOKUP(AQ2106,dim_disaggs!B:C,2,FALSE)),"",VLOOKUP(AQ2106,dim_disaggs!B:C,2,FALSE))</f>
        <v>pxz2gGSIQhG</v>
      </c>
      <c r="AS2106" s="72"/>
      <c r="AT2106" s="66"/>
      <c r="AU2106" s="72" t="s">
        <v>755</v>
      </c>
      <c r="AV2106" s="73" t="s">
        <v>755</v>
      </c>
      <c r="AW2106" s="66"/>
      <c r="AX2106" s="66" t="s">
        <v>755</v>
      </c>
      <c r="AY2106" s="20"/>
      <c r="AZ2106" s="20"/>
      <c r="BA2106" s="105" t="str">
        <f t="shared" si="297"/>
        <v>Top Level Numerator</v>
      </c>
      <c r="BB2106" s="20" t="str">
        <f t="shared" si="298"/>
        <v>PE5QVF0w4xj</v>
      </c>
      <c r="BC2106" s="20"/>
      <c r="BD2106" s="20"/>
      <c r="BE2106" s="75" t="s">
        <v>755</v>
      </c>
      <c r="BF2106" s="73" t="s">
        <v>755</v>
      </c>
      <c r="BG2106" s="55" t="s">
        <v>755</v>
      </c>
      <c r="BH2106" s="76" t="s">
        <v>755</v>
      </c>
      <c r="BI2106" s="20" t="s">
        <v>755</v>
      </c>
      <c r="BJ2106" s="20" t="s">
        <v>755</v>
      </c>
      <c r="BK2106" s="55"/>
      <c r="BL2106" s="71"/>
      <c r="BM2106" s="77" t="s">
        <v>21473</v>
      </c>
      <c r="BN2106" s="78" t="s">
        <v>21476</v>
      </c>
      <c r="BO2106" s="77" t="s">
        <v>25670</v>
      </c>
      <c r="BP2106" s="78" t="s">
        <v>25672</v>
      </c>
    </row>
    <row r="2107" spans="1:68" s="3" customFormat="1" ht="17" customHeight="1" x14ac:dyDescent="0.25">
      <c r="A2107" s="22" t="s">
        <v>95</v>
      </c>
      <c r="B2107" s="4" t="s">
        <v>21547</v>
      </c>
      <c r="C2107" s="22" t="s">
        <v>21398</v>
      </c>
      <c r="D2107" s="22" t="s">
        <v>1</v>
      </c>
      <c r="E2107" s="22" t="s">
        <v>78</v>
      </c>
      <c r="F2107" s="22" t="s">
        <v>19992</v>
      </c>
      <c r="G2107" s="20" t="s">
        <v>2442</v>
      </c>
      <c r="H2107" s="22" t="s">
        <v>19992</v>
      </c>
      <c r="I2107" s="19">
        <f t="shared" si="299"/>
        <v>40</v>
      </c>
      <c r="J2107" s="20" t="s">
        <v>755</v>
      </c>
      <c r="K2107" s="22" t="s">
        <v>21436</v>
      </c>
      <c r="L2107" s="95" t="str">
        <f>IF(M2107&lt;&gt;"",IF(NOT(ISNA(INDEX(cc!B:B,MATCH(M2107,cc!A:A,0)))),INDEX(cc!B:B,MATCH(M2107,cc!A:A,0)),"0"),"")</f>
        <v>Age (&lt;1-50+-uk, 12), Sex and HIV Status (Positive)</v>
      </c>
      <c r="M2107" s="102" t="s">
        <v>20545</v>
      </c>
      <c r="N2107" s="28" t="str">
        <f t="shared" si="300"/>
        <v xml:space="preserve"> TARGET</v>
      </c>
      <c r="O2107" s="19" t="str">
        <f t="shared" si="293"/>
        <v>TX_RTT (N, TA, Age/Sex/HIVStatus) TARGET: Restarted ARV</v>
      </c>
      <c r="P2107" s="19" t="str">
        <f t="shared" si="294"/>
        <v>TX_RTT (N, TA, Age/Sex/HIVStatus) TARGET: Restarted ARV</v>
      </c>
      <c r="Q2107" s="19" t="str">
        <f t="shared" si="301"/>
        <v>TX_RTT (N, TA, Age/Sex/HIVStatus) TARGET</v>
      </c>
      <c r="R2107" s="19" t="str">
        <f t="shared" si="295"/>
        <v>TX_RTT_N_TA_Age_Sex_HIVStatus_TARGET</v>
      </c>
      <c r="S2107" s="19" t="str">
        <f t="shared" si="296"/>
        <v>TX_RTT_N_TA_Age_Sex_HIVStatus_TARGET</v>
      </c>
      <c r="T2107" s="19" t="b">
        <f>NOT(ISNA(VLOOKUP(B2107,dbcodes!A:B,2,FALSE)))</f>
        <v>0</v>
      </c>
      <c r="U2107" s="19" t="str">
        <f>IF(ISNA(VLOOKUP(B2107,dbcodes!A:B,2,FALSE)),des!R2249,VLOOKUP(B2107,dbcodes!A:B,2,FALSE))</f>
        <v>VMMC_CIRC_N_TA_Sex</v>
      </c>
      <c r="V2107" s="20"/>
      <c r="W2107" s="107">
        <f>IF(ISNA(VLOOKUP(C2107,descriptions!A:B,2,FALSE)),des!V2249,IF(G2107=" TARGET","Target ","")&amp;VLOOKUP(C2107,descriptions!A:B,2,FALSE))</f>
        <v>0</v>
      </c>
      <c r="X2107" s="20" t="s">
        <v>4</v>
      </c>
      <c r="Y2107" s="20" t="s">
        <v>831</v>
      </c>
      <c r="Z2107" s="20" t="s">
        <v>836</v>
      </c>
      <c r="AA2107" s="20" t="s">
        <v>102</v>
      </c>
      <c r="AB2107" s="20" t="s">
        <v>755</v>
      </c>
      <c r="AC2107" s="19" t="str">
        <f>IF(AB2107&lt;&gt;"",IF(NOT(ISNA(INDEX(os!A:A,MATCH(AB2107,os!B:B,0)))),INDEX(os!A:A,MATCH(AB2107,os!B:B,0)),"0"),"")</f>
        <v/>
      </c>
      <c r="AD2107" s="20" t="s">
        <v>830</v>
      </c>
      <c r="AE2107" s="20"/>
      <c r="AF2107" s="20"/>
      <c r="AG2107" s="20"/>
      <c r="AH2107" s="93" t="str">
        <f>IF(NOT(ISNA(VLOOKUP(B:B,ResultsTargets!A:A,1,0))),"TRUE","")</f>
        <v/>
      </c>
      <c r="AI2107" s="19" t="str">
        <f>IF(ISNA(VLOOKUP(C2107,dim_techarea!A:B,2,FALSE)),"",VLOOKUP(C2107,dim_techarea!A:B,2,FALSE))</f>
        <v>TX_RTT</v>
      </c>
      <c r="AJ2107" s="19" t="str">
        <f>IF(ISNA(VLOOKUP(AI2107,dim_techarea!B:C,2,FALSE)),"",VLOOKUP(AI2107,dim_techarea!B:C,2,FALSE))</f>
        <v>o8GCardEcYz</v>
      </c>
      <c r="AK2107" s="19" t="str">
        <f>IF(ISNA(VLOOKUP(TRIM(G2107),dim_targetsresults!A:B,2,FALSE)),"",VLOOKUP(TRIM(G2107),dim_targetsresults!A:C,2,FALSE))</f>
        <v>MER Targets</v>
      </c>
      <c r="AL2107" s="19" t="str">
        <f>IF(ISNA(VLOOKUP(AK2107,dim_targetsresults!B:C,2,FALSE)),"",VLOOKUP(AK2107,dim_targetsresults!B:C,2,FALSE))</f>
        <v>W8imnja2Owd</v>
      </c>
      <c r="AM2107" s="19" t="str">
        <f>IF(ISNA(VLOOKUP(TRIM(D2107),dim_numeratordenominator!A:B,2,FALSE)),"",VLOOKUP(TRIM(D2107),dim_numeratordenominator!A:C,2,FALSE))</f>
        <v>Numerator</v>
      </c>
      <c r="AN2107" s="19" t="str">
        <f>IF(ISNA(VLOOKUP(AM2107,dim_numeratordenominator!B:C,2,FALSE)),"",VLOOKUP(AM2107,dim_numeratordenominator!B:C,2,FALSE))</f>
        <v>Som9NRMQqV7</v>
      </c>
      <c r="AO2107" s="19" t="str">
        <f>IF(ISNA(VLOOKUP(TRIM(E2107),dim_supporttype!A:B,2,FALSE)),"",VLOOKUP(TRIM(E2107),dim_supporttype!A:C,2,FALSE))</f>
        <v>TA</v>
      </c>
      <c r="AP2107" s="19" t="str">
        <f>IF(ISNA(VLOOKUP(AO2107,dim_supporttype!B:C,2,FALSE)),"",VLOOKUP(AO2107,dim_supporttype!B:C,2,FALSE))</f>
        <v>cRAGKdWIDn4</v>
      </c>
      <c r="AQ2107" s="19" t="str">
        <f>IF(ISNA(VLOOKUP(TRIM(F2107),dim_disaggs!A:B,2,FALSE)),"No Disagg",VLOOKUP(TRIM(F2107),dim_disaggs!A:B,2,FALSE))</f>
        <v>Age/Sex/HIVStatus</v>
      </c>
      <c r="AR2107" s="19" t="str">
        <f>IF(ISNA(VLOOKUP(AQ2107,dim_disaggs!B:C,2,FALSE)),"",VLOOKUP(AQ2107,dim_disaggs!B:C,2,FALSE))</f>
        <v>pxz2gGSIQhG</v>
      </c>
      <c r="AS2107" s="72"/>
      <c r="AT2107" s="66"/>
      <c r="AU2107" s="72" t="s">
        <v>755</v>
      </c>
      <c r="AV2107" s="73" t="s">
        <v>755</v>
      </c>
      <c r="AW2107" s="66"/>
      <c r="AX2107" s="66" t="s">
        <v>755</v>
      </c>
      <c r="AY2107" s="20"/>
      <c r="AZ2107" s="20"/>
      <c r="BA2107" s="105" t="str">
        <f t="shared" si="297"/>
        <v>Top Level Numerator</v>
      </c>
      <c r="BB2107" s="20" t="str">
        <f t="shared" si="298"/>
        <v>PE5QVF0w4xj</v>
      </c>
      <c r="BC2107" s="20"/>
      <c r="BD2107" s="20"/>
      <c r="BE2107" s="75" t="s">
        <v>755</v>
      </c>
      <c r="BF2107" s="73" t="s">
        <v>755</v>
      </c>
      <c r="BG2107" s="55" t="s">
        <v>755</v>
      </c>
      <c r="BH2107" s="76" t="s">
        <v>755</v>
      </c>
      <c r="BI2107" s="20" t="s">
        <v>755</v>
      </c>
      <c r="BJ2107" s="20" t="s">
        <v>755</v>
      </c>
      <c r="BK2107" s="55"/>
      <c r="BL2107" s="71"/>
      <c r="BM2107" s="77" t="s">
        <v>21473</v>
      </c>
      <c r="BN2107" s="78" t="s">
        <v>21476</v>
      </c>
      <c r="BO2107" s="77" t="s">
        <v>25670</v>
      </c>
      <c r="BP2107" s="78" t="s">
        <v>25672</v>
      </c>
    </row>
    <row r="2108" spans="1:68" s="3" customFormat="1" ht="17" customHeight="1" x14ac:dyDescent="0.2">
      <c r="A2108" s="22" t="s">
        <v>95</v>
      </c>
      <c r="B2108" s="4" t="s">
        <v>21548</v>
      </c>
      <c r="C2108" s="22" t="s">
        <v>21398</v>
      </c>
      <c r="D2108" s="22" t="s">
        <v>1</v>
      </c>
      <c r="E2108" s="22" t="s">
        <v>77</v>
      </c>
      <c r="F2108" s="20" t="s">
        <v>19991</v>
      </c>
      <c r="G2108" s="20" t="s">
        <v>2442</v>
      </c>
      <c r="H2108" s="20" t="s">
        <v>19991</v>
      </c>
      <c r="I2108" s="19">
        <f t="shared" si="299"/>
        <v>40</v>
      </c>
      <c r="J2108" s="20" t="s">
        <v>755</v>
      </c>
      <c r="K2108" s="22" t="s">
        <v>21436</v>
      </c>
      <c r="L2108" s="95" t="str">
        <f>IF(M2108&lt;&gt;"",IF(NOT(ISNA(INDEX(cc!B:B,MATCH(M2108,cc!A:A,0)))),INDEX(cc!B:B,MATCH(M2108,cc!A:A,0)),"0"),"")</f>
        <v>Key Populations v3 and HIV Status (Positive)</v>
      </c>
      <c r="M2108" s="97" t="s">
        <v>19977</v>
      </c>
      <c r="N2108" s="28" t="str">
        <f t="shared" si="300"/>
        <v xml:space="preserve"> TARGET</v>
      </c>
      <c r="O2108" s="19" t="str">
        <f t="shared" si="293"/>
        <v>TX_RTT (N, DSD, KeyPop/HIVStatus) TARGET: Restarted ARV</v>
      </c>
      <c r="P2108" s="19" t="str">
        <f t="shared" si="294"/>
        <v>TX_RTT (N, DSD, KeyPop/HIVStatus) TARGET: Restarted ARV</v>
      </c>
      <c r="Q2108" s="19" t="str">
        <f t="shared" si="301"/>
        <v>TX_RTT (N, DSD, KeyPop/HIVStatus) TARGET</v>
      </c>
      <c r="R2108" s="19" t="str">
        <f t="shared" si="295"/>
        <v>TX_RTT_N_DSD_KeyPop_HIVStatus_TARGET</v>
      </c>
      <c r="S2108" s="19" t="str">
        <f t="shared" si="296"/>
        <v>TX_RTT_N_DSD_KeyPop_HIVStatus_TARGET</v>
      </c>
      <c r="T2108" s="19" t="b">
        <f>NOT(ISNA(VLOOKUP(B2108,dbcodes!A:B,2,FALSE)))</f>
        <v>0</v>
      </c>
      <c r="U2108" s="19" t="str">
        <f>IF(ISNA(VLOOKUP(B2108,dbcodes!A:B,2,FALSE)),des!R2250,VLOOKUP(B2108,dbcodes!A:B,2,FALSE))</f>
        <v>VMMC_CIRC_N_DSD</v>
      </c>
      <c r="V2108" s="20"/>
      <c r="W2108" s="107">
        <f>IF(ISNA(VLOOKUP(C2108,descriptions!A:B,2,FALSE)),des!V2250,IF(G2108=" TARGET","Target ","")&amp;VLOOKUP(C2108,descriptions!A:B,2,FALSE))</f>
        <v>0</v>
      </c>
      <c r="X2108" s="20" t="s">
        <v>4</v>
      </c>
      <c r="Y2108" s="20" t="s">
        <v>831</v>
      </c>
      <c r="Z2108" s="20" t="s">
        <v>836</v>
      </c>
      <c r="AA2108" s="20" t="s">
        <v>102</v>
      </c>
      <c r="AB2108" s="20" t="s">
        <v>755</v>
      </c>
      <c r="AC2108" s="19" t="str">
        <f>IF(AB2108&lt;&gt;"",IF(NOT(ISNA(INDEX(os!A:A,MATCH(AB2108,os!B:B,0)))),INDEX(os!A:A,MATCH(AB2108,os!B:B,0)),"0"),"")</f>
        <v/>
      </c>
      <c r="AD2108" s="20" t="s">
        <v>830</v>
      </c>
      <c r="AE2108" s="20"/>
      <c r="AF2108" s="20"/>
      <c r="AG2108" s="20"/>
      <c r="AH2108" s="93" t="str">
        <f>IF(NOT(ISNA(VLOOKUP(B:B,ResultsTargets!A:A,1,0))),"TRUE","")</f>
        <v/>
      </c>
      <c r="AI2108" s="19" t="str">
        <f>IF(ISNA(VLOOKUP(C2108,dim_techarea!A:B,2,FALSE)),"",VLOOKUP(C2108,dim_techarea!A:B,2,FALSE))</f>
        <v>TX_RTT</v>
      </c>
      <c r="AJ2108" s="19" t="str">
        <f>IF(ISNA(VLOOKUP(AI2108,dim_techarea!B:C,2,FALSE)),"",VLOOKUP(AI2108,dim_techarea!B:C,2,FALSE))</f>
        <v>o8GCardEcYz</v>
      </c>
      <c r="AK2108" s="19" t="str">
        <f>IF(ISNA(VLOOKUP(TRIM(G2108),dim_targetsresults!A:B,2,FALSE)),"",VLOOKUP(TRIM(G2108),dim_targetsresults!A:C,2,FALSE))</f>
        <v>MER Targets</v>
      </c>
      <c r="AL2108" s="19" t="str">
        <f>IF(ISNA(VLOOKUP(AK2108,dim_targetsresults!B:C,2,FALSE)),"",VLOOKUP(AK2108,dim_targetsresults!B:C,2,FALSE))</f>
        <v>W8imnja2Owd</v>
      </c>
      <c r="AM2108" s="19" t="str">
        <f>IF(ISNA(VLOOKUP(TRIM(D2108),dim_numeratordenominator!A:B,2,FALSE)),"",VLOOKUP(TRIM(D2108),dim_numeratordenominator!A:C,2,FALSE))</f>
        <v>Numerator</v>
      </c>
      <c r="AN2108" s="19" t="str">
        <f>IF(ISNA(VLOOKUP(AM2108,dim_numeratordenominator!B:C,2,FALSE)),"",VLOOKUP(AM2108,dim_numeratordenominator!B:C,2,FALSE))</f>
        <v>Som9NRMQqV7</v>
      </c>
      <c r="AO2108" s="19" t="str">
        <f>IF(ISNA(VLOOKUP(TRIM(E2108),dim_supporttype!A:B,2,FALSE)),"",VLOOKUP(TRIM(E2108),dim_supporttype!A:C,2,FALSE))</f>
        <v>DSD</v>
      </c>
      <c r="AP2108" s="19" t="str">
        <f>IF(ISNA(VLOOKUP(AO2108,dim_supporttype!B:C,2,FALSE)),"",VLOOKUP(AO2108,dim_supporttype!B:C,2,FALSE))</f>
        <v>iM13vdNLWKb</v>
      </c>
      <c r="AQ2108" s="19" t="str">
        <f>IF(ISNA(VLOOKUP(TRIM(F2108),dim_disaggs!A:B,2,FALSE)),"No Disagg",VLOOKUP(TRIM(F2108),dim_disaggs!A:B,2,FALSE))</f>
        <v>KeyPop/HIVStatus</v>
      </c>
      <c r="AR2108" s="19" t="str">
        <f>IF(ISNA(VLOOKUP(AQ2108,dim_disaggs!B:C,2,FALSE)),"",VLOOKUP(AQ2108,dim_disaggs!B:C,2,FALSE))</f>
        <v>oLVJbdHt6ou</v>
      </c>
      <c r="AS2108" s="72"/>
      <c r="AT2108" s="66"/>
      <c r="AU2108" s="72" t="s">
        <v>755</v>
      </c>
      <c r="AV2108" s="73" t="s">
        <v>755</v>
      </c>
      <c r="AW2108" s="66"/>
      <c r="AX2108" s="66" t="s">
        <v>755</v>
      </c>
      <c r="AY2108" s="20"/>
      <c r="AZ2108" s="20"/>
      <c r="BA2108" s="105" t="str">
        <f t="shared" si="297"/>
        <v/>
      </c>
      <c r="BB2108" s="20" t="str">
        <f t="shared" si="298"/>
        <v/>
      </c>
      <c r="BC2108" s="20"/>
      <c r="BD2108" s="20"/>
      <c r="BE2108" s="75" t="s">
        <v>755</v>
      </c>
      <c r="BF2108" s="73" t="s">
        <v>755</v>
      </c>
      <c r="BG2108" s="55" t="s">
        <v>755</v>
      </c>
      <c r="BH2108" s="76" t="s">
        <v>755</v>
      </c>
      <c r="BI2108" s="20" t="s">
        <v>755</v>
      </c>
      <c r="BJ2108" s="20" t="s">
        <v>755</v>
      </c>
      <c r="BK2108" s="55" t="s">
        <v>755</v>
      </c>
      <c r="BL2108" s="71" t="s">
        <v>755</v>
      </c>
      <c r="BM2108" s="77" t="s">
        <v>755</v>
      </c>
      <c r="BN2108" s="78" t="s">
        <v>755</v>
      </c>
      <c r="BO2108" s="77" t="s">
        <v>755</v>
      </c>
      <c r="BP2108" s="78" t="s">
        <v>755</v>
      </c>
    </row>
    <row r="2109" spans="1:68" s="3" customFormat="1" ht="17" customHeight="1" x14ac:dyDescent="0.2">
      <c r="A2109" s="22" t="s">
        <v>95</v>
      </c>
      <c r="B2109" s="4" t="s">
        <v>21549</v>
      </c>
      <c r="C2109" s="22" t="s">
        <v>21398</v>
      </c>
      <c r="D2109" s="22" t="s">
        <v>1</v>
      </c>
      <c r="E2109" s="22" t="s">
        <v>78</v>
      </c>
      <c r="F2109" s="20" t="s">
        <v>19991</v>
      </c>
      <c r="G2109" s="20" t="s">
        <v>2442</v>
      </c>
      <c r="H2109" s="20" t="s">
        <v>19991</v>
      </c>
      <c r="I2109" s="19">
        <f t="shared" si="299"/>
        <v>39</v>
      </c>
      <c r="J2109" s="20" t="s">
        <v>755</v>
      </c>
      <c r="K2109" s="22" t="s">
        <v>21436</v>
      </c>
      <c r="L2109" s="95" t="str">
        <f>IF(M2109&lt;&gt;"",IF(NOT(ISNA(INDEX(cc!B:B,MATCH(M2109,cc!A:A,0)))),INDEX(cc!B:B,MATCH(M2109,cc!A:A,0)),"0"),"")</f>
        <v>Key Populations v3 and HIV Status (Positive)</v>
      </c>
      <c r="M2109" s="97" t="s">
        <v>19977</v>
      </c>
      <c r="N2109" s="28" t="str">
        <f t="shared" si="300"/>
        <v xml:space="preserve"> TARGET</v>
      </c>
      <c r="O2109" s="19" t="str">
        <f t="shared" si="293"/>
        <v>TX_RTT (N, TA, KeyPop/HIVStatus) TARGET: Restarted ARV</v>
      </c>
      <c r="P2109" s="19" t="str">
        <f t="shared" si="294"/>
        <v>TX_RTT (N, TA, KeyPop/HIVStatus) TARGET: Restarted ARV</v>
      </c>
      <c r="Q2109" s="19" t="str">
        <f t="shared" si="301"/>
        <v>TX_RTT (N, TA, KeyPop/HIVStatus) TARGET</v>
      </c>
      <c r="R2109" s="19" t="str">
        <f t="shared" si="295"/>
        <v>TX_RTT_N_TA_KeyPop_HIVStatus_TARGET</v>
      </c>
      <c r="S2109" s="19" t="str">
        <f t="shared" si="296"/>
        <v>TX_RTT_N_TA_KeyPop_HIVStatus_TARGET</v>
      </c>
      <c r="T2109" s="19" t="b">
        <f>NOT(ISNA(VLOOKUP(B2109,dbcodes!A:B,2,FALSE)))</f>
        <v>0</v>
      </c>
      <c r="U2109" s="19" t="str">
        <f>IF(ISNA(VLOOKUP(B2109,dbcodes!A:B,2,FALSE)),des!R2251,VLOOKUP(B2109,dbcodes!A:B,2,FALSE))</f>
        <v>VMMC_CIRC_N_TA</v>
      </c>
      <c r="V2109" s="20"/>
      <c r="W2109" s="107">
        <f>IF(ISNA(VLOOKUP(C2109,descriptions!A:B,2,FALSE)),des!V2251,IF(G2109=" TARGET","Target ","")&amp;VLOOKUP(C2109,descriptions!A:B,2,FALSE))</f>
        <v>0</v>
      </c>
      <c r="X2109" s="20" t="s">
        <v>4</v>
      </c>
      <c r="Y2109" s="20" t="s">
        <v>831</v>
      </c>
      <c r="Z2109" s="20" t="s">
        <v>836</v>
      </c>
      <c r="AA2109" s="20" t="s">
        <v>102</v>
      </c>
      <c r="AB2109" s="20" t="s">
        <v>755</v>
      </c>
      <c r="AC2109" s="19" t="str">
        <f>IF(AB2109&lt;&gt;"",IF(NOT(ISNA(INDEX(os!A:A,MATCH(AB2109,os!B:B,0)))),INDEX(os!A:A,MATCH(AB2109,os!B:B,0)),"0"),"")</f>
        <v/>
      </c>
      <c r="AD2109" s="20" t="s">
        <v>830</v>
      </c>
      <c r="AE2109" s="20"/>
      <c r="AF2109" s="20"/>
      <c r="AG2109" s="20"/>
      <c r="AH2109" s="93" t="str">
        <f>IF(NOT(ISNA(VLOOKUP(B:B,ResultsTargets!A:A,1,0))),"TRUE","")</f>
        <v/>
      </c>
      <c r="AI2109" s="19" t="str">
        <f>IF(ISNA(VLOOKUP(C2109,dim_techarea!A:B,2,FALSE)),"",VLOOKUP(C2109,dim_techarea!A:B,2,FALSE))</f>
        <v>TX_RTT</v>
      </c>
      <c r="AJ2109" s="19" t="str">
        <f>IF(ISNA(VLOOKUP(AI2109,dim_techarea!B:C,2,FALSE)),"",VLOOKUP(AI2109,dim_techarea!B:C,2,FALSE))</f>
        <v>o8GCardEcYz</v>
      </c>
      <c r="AK2109" s="19" t="str">
        <f>IF(ISNA(VLOOKUP(TRIM(G2109),dim_targetsresults!A:B,2,FALSE)),"",VLOOKUP(TRIM(G2109),dim_targetsresults!A:C,2,FALSE))</f>
        <v>MER Targets</v>
      </c>
      <c r="AL2109" s="19" t="str">
        <f>IF(ISNA(VLOOKUP(AK2109,dim_targetsresults!B:C,2,FALSE)),"",VLOOKUP(AK2109,dim_targetsresults!B:C,2,FALSE))</f>
        <v>W8imnja2Owd</v>
      </c>
      <c r="AM2109" s="19" t="str">
        <f>IF(ISNA(VLOOKUP(TRIM(D2109),dim_numeratordenominator!A:B,2,FALSE)),"",VLOOKUP(TRIM(D2109),dim_numeratordenominator!A:C,2,FALSE))</f>
        <v>Numerator</v>
      </c>
      <c r="AN2109" s="19" t="str">
        <f>IF(ISNA(VLOOKUP(AM2109,dim_numeratordenominator!B:C,2,FALSE)),"",VLOOKUP(AM2109,dim_numeratordenominator!B:C,2,FALSE))</f>
        <v>Som9NRMQqV7</v>
      </c>
      <c r="AO2109" s="19" t="str">
        <f>IF(ISNA(VLOOKUP(TRIM(E2109),dim_supporttype!A:B,2,FALSE)),"",VLOOKUP(TRIM(E2109),dim_supporttype!A:C,2,FALSE))</f>
        <v>TA</v>
      </c>
      <c r="AP2109" s="19" t="str">
        <f>IF(ISNA(VLOOKUP(AO2109,dim_supporttype!B:C,2,FALSE)),"",VLOOKUP(AO2109,dim_supporttype!B:C,2,FALSE))</f>
        <v>cRAGKdWIDn4</v>
      </c>
      <c r="AQ2109" s="19" t="str">
        <f>IF(ISNA(VLOOKUP(TRIM(F2109),dim_disaggs!A:B,2,FALSE)),"No Disagg",VLOOKUP(TRIM(F2109),dim_disaggs!A:B,2,FALSE))</f>
        <v>KeyPop/HIVStatus</v>
      </c>
      <c r="AR2109" s="19" t="str">
        <f>IF(ISNA(VLOOKUP(AQ2109,dim_disaggs!B:C,2,FALSE)),"",VLOOKUP(AQ2109,dim_disaggs!B:C,2,FALSE))</f>
        <v>oLVJbdHt6ou</v>
      </c>
      <c r="AS2109" s="72"/>
      <c r="AT2109" s="66"/>
      <c r="AU2109" s="72" t="s">
        <v>755</v>
      </c>
      <c r="AV2109" s="73" t="s">
        <v>755</v>
      </c>
      <c r="AW2109" s="66"/>
      <c r="AX2109" s="66" t="s">
        <v>755</v>
      </c>
      <c r="AY2109" s="20"/>
      <c r="AZ2109" s="20"/>
      <c r="BA2109" s="105" t="str">
        <f t="shared" si="297"/>
        <v/>
      </c>
      <c r="BB2109" s="20" t="str">
        <f t="shared" si="298"/>
        <v/>
      </c>
      <c r="BC2109" s="20"/>
      <c r="BD2109" s="20"/>
      <c r="BE2109" s="75" t="s">
        <v>755</v>
      </c>
      <c r="BF2109" s="73" t="s">
        <v>755</v>
      </c>
      <c r="BG2109" s="55" t="s">
        <v>755</v>
      </c>
      <c r="BH2109" s="76" t="s">
        <v>755</v>
      </c>
      <c r="BI2109" s="20" t="s">
        <v>755</v>
      </c>
      <c r="BJ2109" s="20" t="s">
        <v>755</v>
      </c>
      <c r="BK2109" s="55" t="s">
        <v>755</v>
      </c>
      <c r="BL2109" s="71" t="s">
        <v>755</v>
      </c>
      <c r="BM2109" s="77" t="s">
        <v>755</v>
      </c>
      <c r="BN2109" s="78" t="s">
        <v>755</v>
      </c>
      <c r="BO2109" s="77" t="s">
        <v>755</v>
      </c>
      <c r="BP2109" s="78" t="s">
        <v>755</v>
      </c>
    </row>
    <row r="2110" spans="1:68" s="3" customFormat="1" x14ac:dyDescent="0.2">
      <c r="A2110" s="20" t="s">
        <v>95</v>
      </c>
      <c r="B2110" s="20" t="s">
        <v>672</v>
      </c>
      <c r="C2110" s="20" t="s">
        <v>655</v>
      </c>
      <c r="D2110" s="20" t="s">
        <v>164</v>
      </c>
      <c r="E2110" s="20" t="s">
        <v>77</v>
      </c>
      <c r="F2110" s="20" t="s">
        <v>4156</v>
      </c>
      <c r="G2110" s="20" t="s">
        <v>20086</v>
      </c>
      <c r="H2110" s="20" t="s">
        <v>18672</v>
      </c>
      <c r="I2110" s="19">
        <f t="shared" si="299"/>
        <v>27</v>
      </c>
      <c r="J2110" s="20" t="s">
        <v>755</v>
      </c>
      <c r="K2110" s="20" t="s">
        <v>657</v>
      </c>
      <c r="L2110" s="95" t="str">
        <f>IF(M2110&lt;&gt;"",IF(NOT(ISNA(INDEX(cc!B:B,MATCH(M2110,cc!A:A,0)))),INDEX(cc!B:B,MATCH(M2110,cc!A:A,0)),"0"),"")</f>
        <v>Age (&lt;15,15+) and Sex</v>
      </c>
      <c r="M2110" s="97" t="s">
        <v>111</v>
      </c>
      <c r="N2110" s="28" t="str">
        <f t="shared" si="300"/>
        <v/>
      </c>
      <c r="O2110" s="19" t="str">
        <f t="shared" si="293"/>
        <v>TX_TB (D, DSD, Age Aggregated/Sex): TB Screening</v>
      </c>
      <c r="P2110" s="19" t="str">
        <f t="shared" si="294"/>
        <v>TX_TB (D, DSD, Age Aggregated/Sex): TB Screening</v>
      </c>
      <c r="Q2110" s="19" t="str">
        <f t="shared" si="301"/>
        <v>TX_TB (D, DSD, Age Agg/Sex)</v>
      </c>
      <c r="R2110" s="19" t="str">
        <f t="shared" si="295"/>
        <v>TX_TB_D_DSD_Age_Agg_Sex</v>
      </c>
      <c r="S2110" s="19" t="str">
        <f t="shared" si="296"/>
        <v>TX_TB_D_DSD_Age_Agg_Sex_</v>
      </c>
      <c r="T2110" s="19" t="b">
        <f>NOT(ISNA(VLOOKUP(B2110,dbcodes!A:B,2,FALSE)))</f>
        <v>1</v>
      </c>
      <c r="U2110" s="19" t="str">
        <f>IF(ISNA(VLOOKUP(B2110,dbcodes!A:B,2,FALSE)),des!R1728,VLOOKUP(B2110,dbcodes!A:B,2,FALSE))</f>
        <v>TX_TB_D_DSD_Aggregated_Age_Sex</v>
      </c>
      <c r="V2110" s="20"/>
      <c r="W2110" s="107" t="str">
        <f>IF(ISNA(VLOOKUP(C2110,descriptions!A:B,2,FALSE)),des!V1728,IF(G2110=" TARGET","Target ","")&amp;VLOOKUP(C2110,descriptions!A:B,2,FALSE))</f>
        <v>Number of ART patients who were screened for TB at least once during the reporting period</v>
      </c>
      <c r="X2110" s="20" t="s">
        <v>4</v>
      </c>
      <c r="Y2110" s="20" t="s">
        <v>831</v>
      </c>
      <c r="Z2110" s="20" t="s">
        <v>836</v>
      </c>
      <c r="AA2110" s="20" t="s">
        <v>102</v>
      </c>
      <c r="AB2110" s="20" t="s">
        <v>755</v>
      </c>
      <c r="AC2110" s="19" t="str">
        <f>IF(AB2110&lt;&gt;"",IF(NOT(ISNA(INDEX(os!A:A,MATCH(AB2110,os!B:B,0)))),INDEX(os!A:A,MATCH(AB2110,os!B:B,0)),"0"),"")</f>
        <v/>
      </c>
      <c r="AD2110" s="20" t="s">
        <v>830</v>
      </c>
      <c r="AE2110" s="20"/>
      <c r="AF2110" s="20"/>
      <c r="AG2110" s="20"/>
      <c r="AH2110" s="93" t="str">
        <f>IF(NOT(ISNA(VLOOKUP(B:B,ResultsTargets!A:A,1,0))),"TRUE","")</f>
        <v/>
      </c>
      <c r="AI2110" s="19" t="str">
        <f>IF(ISNA(VLOOKUP(C2110,dim_techarea!A:B,2,FALSE)),"",VLOOKUP(C2110,dim_techarea!A:B,2,FALSE))</f>
        <v>TX_TB</v>
      </c>
      <c r="AJ2110" s="19" t="str">
        <f>IF(ISNA(VLOOKUP(AI2110,dim_techarea!B:C,2,FALSE)),"",VLOOKUP(AI2110,dim_techarea!B:C,2,FALSE))</f>
        <v>tOiM2uxcnkj</v>
      </c>
      <c r="AK2110" s="19" t="str">
        <f>IF(ISNA(VLOOKUP(TRIM(G2110),dim_targetsresults!A:B,2,FALSE)),"",VLOOKUP(TRIM(G2110),dim_targetsresults!A:C,2,FALSE))</f>
        <v>MER Results</v>
      </c>
      <c r="AL2110" s="19" t="str">
        <f>IF(ISNA(VLOOKUP(AK2110,dim_targetsresults!B:C,2,FALSE)),"",VLOOKUP(AK2110,dim_targetsresults!B:C,2,FALSE))</f>
        <v>Jh0jDM5yQ2E</v>
      </c>
      <c r="AM2110" s="19" t="str">
        <f>IF(ISNA(VLOOKUP(TRIM(D2110),dim_numeratordenominator!A:B,2,FALSE)),"",VLOOKUP(TRIM(D2110),dim_numeratordenominator!A:C,2,FALSE))</f>
        <v>Denominator</v>
      </c>
      <c r="AN2110" s="19" t="str">
        <f>IF(ISNA(VLOOKUP(AM2110,dim_numeratordenominator!B:C,2,FALSE)),"",VLOOKUP(AM2110,dim_numeratordenominator!B:C,2,FALSE))</f>
        <v>QpNj0nSuEhD</v>
      </c>
      <c r="AO2110" s="19" t="str">
        <f>IF(ISNA(VLOOKUP(TRIM(E2110),dim_supporttype!A:B,2,FALSE)),"",VLOOKUP(TRIM(E2110),dim_supporttype!A:C,2,FALSE))</f>
        <v>DSD</v>
      </c>
      <c r="AP2110" s="19" t="str">
        <f>IF(ISNA(VLOOKUP(AO2110,dim_supporttype!B:C,2,FALSE)),"",VLOOKUP(AO2110,dim_supporttype!B:C,2,FALSE))</f>
        <v>iM13vdNLWKb</v>
      </c>
      <c r="AQ2110" s="19" t="str">
        <f>IF(ISNA(VLOOKUP(TRIM(F2110),dim_disaggs!A:B,2,FALSE)),"No Disagg",VLOOKUP(TRIM(F2110),dim_disaggs!A:B,2,FALSE))</f>
        <v>Age Aggregated/Sex</v>
      </c>
      <c r="AR2110" s="19" t="str">
        <f>IF(ISNA(VLOOKUP(AQ2110,dim_disaggs!B:C,2,FALSE)),"",VLOOKUP(AQ2110,dim_disaggs!B:C,2,FALSE))</f>
        <v>KMhxXDjVseT</v>
      </c>
      <c r="AS2110" s="72"/>
      <c r="AT2110" s="66"/>
      <c r="AU2110" s="72" t="s">
        <v>755</v>
      </c>
      <c r="AV2110" s="73" t="s">
        <v>755</v>
      </c>
      <c r="AW2110" s="66" t="s">
        <v>755</v>
      </c>
      <c r="AX2110" s="66" t="s">
        <v>755</v>
      </c>
      <c r="AY2110" s="20"/>
      <c r="AZ2110" s="20"/>
      <c r="BA2110" s="105" t="str">
        <f t="shared" si="297"/>
        <v/>
      </c>
      <c r="BB2110" s="20" t="str">
        <f t="shared" si="298"/>
        <v/>
      </c>
      <c r="BC2110" s="20"/>
      <c r="BD2110" s="20"/>
      <c r="BE2110" s="75" t="s">
        <v>755</v>
      </c>
      <c r="BF2110" s="73" t="s">
        <v>755</v>
      </c>
      <c r="BG2110" s="55" t="s">
        <v>755</v>
      </c>
      <c r="BH2110" s="76" t="s">
        <v>755</v>
      </c>
      <c r="BI2110" s="20" t="s">
        <v>755</v>
      </c>
      <c r="BJ2110" s="20" t="s">
        <v>755</v>
      </c>
      <c r="BK2110" s="55" t="s">
        <v>755</v>
      </c>
      <c r="BL2110" s="71" t="s">
        <v>755</v>
      </c>
      <c r="BM2110" s="77" t="s">
        <v>755</v>
      </c>
      <c r="BN2110" s="78" t="s">
        <v>755</v>
      </c>
      <c r="BO2110" s="77" t="s">
        <v>755</v>
      </c>
      <c r="BP2110" s="78" t="s">
        <v>755</v>
      </c>
    </row>
    <row r="2111" spans="1:68" s="3" customFormat="1" x14ac:dyDescent="0.2">
      <c r="A2111" s="20" t="s">
        <v>95</v>
      </c>
      <c r="B2111" s="20" t="s">
        <v>673</v>
      </c>
      <c r="C2111" s="20" t="s">
        <v>655</v>
      </c>
      <c r="D2111" s="20" t="s">
        <v>164</v>
      </c>
      <c r="E2111" s="20" t="s">
        <v>78</v>
      </c>
      <c r="F2111" s="20" t="s">
        <v>4156</v>
      </c>
      <c r="G2111" s="20" t="s">
        <v>20086</v>
      </c>
      <c r="H2111" s="20" t="s">
        <v>18672</v>
      </c>
      <c r="I2111" s="19">
        <f t="shared" si="299"/>
        <v>26</v>
      </c>
      <c r="J2111" s="20" t="s">
        <v>755</v>
      </c>
      <c r="K2111" s="20" t="s">
        <v>657</v>
      </c>
      <c r="L2111" s="95" t="str">
        <f>IF(M2111&lt;&gt;"",IF(NOT(ISNA(INDEX(cc!B:B,MATCH(M2111,cc!A:A,0)))),INDEX(cc!B:B,MATCH(M2111,cc!A:A,0)),"0"),"")</f>
        <v>Age (&lt;15,15+) and Sex</v>
      </c>
      <c r="M2111" s="97" t="s">
        <v>111</v>
      </c>
      <c r="N2111" s="28" t="str">
        <f t="shared" si="300"/>
        <v/>
      </c>
      <c r="O2111" s="19" t="str">
        <f t="shared" si="293"/>
        <v>TX_TB (D, TA, Age Aggregated/Sex): TB Screening</v>
      </c>
      <c r="P2111" s="19" t="str">
        <f t="shared" si="294"/>
        <v>TX_TB (D, TA, Age Aggregated/Sex): TB Screening</v>
      </c>
      <c r="Q2111" s="19" t="str">
        <f t="shared" si="301"/>
        <v>TX_TB (D, TA, Age Agg/Sex)</v>
      </c>
      <c r="R2111" s="19" t="str">
        <f t="shared" si="295"/>
        <v>TX_TB_D_TA_Age_Agg_Sex</v>
      </c>
      <c r="S2111" s="19" t="str">
        <f t="shared" si="296"/>
        <v>TX_TB_D_TA_Age_Agg_Sex_</v>
      </c>
      <c r="T2111" s="19" t="b">
        <f>NOT(ISNA(VLOOKUP(B2111,dbcodes!A:B,2,FALSE)))</f>
        <v>1</v>
      </c>
      <c r="U2111" s="19" t="str">
        <f>IF(ISNA(VLOOKUP(B2111,dbcodes!A:B,2,FALSE)),des!R1729,VLOOKUP(B2111,dbcodes!A:B,2,FALSE))</f>
        <v>TX_TB_D_TA_Aggregated_Age_Sex</v>
      </c>
      <c r="V2111" s="20"/>
      <c r="W2111" s="107" t="str">
        <f>IF(ISNA(VLOOKUP(C2111,descriptions!A:B,2,FALSE)),des!V1729,IF(G2111=" TARGET","Target ","")&amp;VLOOKUP(C2111,descriptions!A:B,2,FALSE))</f>
        <v>Number of ART patients who were screened for TB at least once during the reporting period</v>
      </c>
      <c r="X2111" s="20" t="s">
        <v>4</v>
      </c>
      <c r="Y2111" s="20" t="s">
        <v>831</v>
      </c>
      <c r="Z2111" s="20" t="s">
        <v>836</v>
      </c>
      <c r="AA2111" s="20" t="s">
        <v>102</v>
      </c>
      <c r="AB2111" s="20" t="s">
        <v>755</v>
      </c>
      <c r="AC2111" s="19" t="str">
        <f>IF(AB2111&lt;&gt;"",IF(NOT(ISNA(INDEX(os!A:A,MATCH(AB2111,os!B:B,0)))),INDEX(os!A:A,MATCH(AB2111,os!B:B,0)),"0"),"")</f>
        <v/>
      </c>
      <c r="AD2111" s="20" t="s">
        <v>830</v>
      </c>
      <c r="AE2111" s="20"/>
      <c r="AF2111" s="20"/>
      <c r="AG2111" s="20"/>
      <c r="AH2111" s="93" t="str">
        <f>IF(NOT(ISNA(VLOOKUP(B:B,ResultsTargets!A:A,1,0))),"TRUE","")</f>
        <v/>
      </c>
      <c r="AI2111" s="19" t="str">
        <f>IF(ISNA(VLOOKUP(C2111,dim_techarea!A:B,2,FALSE)),"",VLOOKUP(C2111,dim_techarea!A:B,2,FALSE))</f>
        <v>TX_TB</v>
      </c>
      <c r="AJ2111" s="19" t="str">
        <f>IF(ISNA(VLOOKUP(AI2111,dim_techarea!B:C,2,FALSE)),"",VLOOKUP(AI2111,dim_techarea!B:C,2,FALSE))</f>
        <v>tOiM2uxcnkj</v>
      </c>
      <c r="AK2111" s="19" t="str">
        <f>IF(ISNA(VLOOKUP(TRIM(G2111),dim_targetsresults!A:B,2,FALSE)),"",VLOOKUP(TRIM(G2111),dim_targetsresults!A:C,2,FALSE))</f>
        <v>MER Results</v>
      </c>
      <c r="AL2111" s="19" t="str">
        <f>IF(ISNA(VLOOKUP(AK2111,dim_targetsresults!B:C,2,FALSE)),"",VLOOKUP(AK2111,dim_targetsresults!B:C,2,FALSE))</f>
        <v>Jh0jDM5yQ2E</v>
      </c>
      <c r="AM2111" s="19" t="str">
        <f>IF(ISNA(VLOOKUP(TRIM(D2111),dim_numeratordenominator!A:B,2,FALSE)),"",VLOOKUP(TRIM(D2111),dim_numeratordenominator!A:C,2,FALSE))</f>
        <v>Denominator</v>
      </c>
      <c r="AN2111" s="19" t="str">
        <f>IF(ISNA(VLOOKUP(AM2111,dim_numeratordenominator!B:C,2,FALSE)),"",VLOOKUP(AM2111,dim_numeratordenominator!B:C,2,FALSE))</f>
        <v>QpNj0nSuEhD</v>
      </c>
      <c r="AO2111" s="19" t="str">
        <f>IF(ISNA(VLOOKUP(TRIM(E2111),dim_supporttype!A:B,2,FALSE)),"",VLOOKUP(TRIM(E2111),dim_supporttype!A:C,2,FALSE))</f>
        <v>TA</v>
      </c>
      <c r="AP2111" s="19" t="str">
        <f>IF(ISNA(VLOOKUP(AO2111,dim_supporttype!B:C,2,FALSE)),"",VLOOKUP(AO2111,dim_supporttype!B:C,2,FALSE))</f>
        <v>cRAGKdWIDn4</v>
      </c>
      <c r="AQ2111" s="19" t="str">
        <f>IF(ISNA(VLOOKUP(TRIM(F2111),dim_disaggs!A:B,2,FALSE)),"No Disagg",VLOOKUP(TRIM(F2111),dim_disaggs!A:B,2,FALSE))</f>
        <v>Age Aggregated/Sex</v>
      </c>
      <c r="AR2111" s="19" t="str">
        <f>IF(ISNA(VLOOKUP(AQ2111,dim_disaggs!B:C,2,FALSE)),"",VLOOKUP(AQ2111,dim_disaggs!B:C,2,FALSE))</f>
        <v>KMhxXDjVseT</v>
      </c>
      <c r="AS2111" s="72"/>
      <c r="AT2111" s="66"/>
      <c r="AU2111" s="72" t="s">
        <v>755</v>
      </c>
      <c r="AV2111" s="73" t="s">
        <v>755</v>
      </c>
      <c r="AW2111" s="66" t="s">
        <v>755</v>
      </c>
      <c r="AX2111" s="66" t="s">
        <v>755</v>
      </c>
      <c r="AY2111" s="20"/>
      <c r="AZ2111" s="20"/>
      <c r="BA2111" s="105" t="str">
        <f t="shared" si="297"/>
        <v/>
      </c>
      <c r="BB2111" s="20" t="str">
        <f t="shared" si="298"/>
        <v/>
      </c>
      <c r="BC2111" s="20"/>
      <c r="BD2111" s="20"/>
      <c r="BE2111" s="75" t="s">
        <v>755</v>
      </c>
      <c r="BF2111" s="73" t="s">
        <v>755</v>
      </c>
      <c r="BG2111" s="55" t="s">
        <v>755</v>
      </c>
      <c r="BH2111" s="76" t="s">
        <v>755</v>
      </c>
      <c r="BI2111" s="20" t="s">
        <v>755</v>
      </c>
      <c r="BJ2111" s="20" t="s">
        <v>755</v>
      </c>
      <c r="BK2111" s="55" t="s">
        <v>755</v>
      </c>
      <c r="BL2111" s="71" t="s">
        <v>755</v>
      </c>
      <c r="BM2111" s="77" t="s">
        <v>755</v>
      </c>
      <c r="BN2111" s="78" t="s">
        <v>755</v>
      </c>
      <c r="BO2111" s="77" t="s">
        <v>755</v>
      </c>
      <c r="BP2111" s="78" t="s">
        <v>755</v>
      </c>
    </row>
    <row r="2112" spans="1:68" s="3" customFormat="1" x14ac:dyDescent="0.2">
      <c r="A2112" s="20" t="s">
        <v>95</v>
      </c>
      <c r="B2112" s="21" t="s">
        <v>20305</v>
      </c>
      <c r="C2112" s="20" t="s">
        <v>655</v>
      </c>
      <c r="D2112" s="20" t="s">
        <v>164</v>
      </c>
      <c r="E2112" s="20" t="s">
        <v>77</v>
      </c>
      <c r="F2112" s="20" t="s">
        <v>19993</v>
      </c>
      <c r="G2112" s="20" t="s">
        <v>20086</v>
      </c>
      <c r="H2112" s="20" t="s">
        <v>19994</v>
      </c>
      <c r="I2112" s="19">
        <f t="shared" si="299"/>
        <v>37</v>
      </c>
      <c r="J2112" s="20" t="s">
        <v>755</v>
      </c>
      <c r="K2112" s="20" t="s">
        <v>657</v>
      </c>
      <c r="L2112" s="95" t="str">
        <f>IF(M2112&lt;&gt;"",IF(NOT(ISNA(INDEX(cc!B:B,MATCH(M2112,cc!A:A,0)))),INDEX(cc!B:B,MATCH(M2112,cc!A:A,0)),"0"),"")</f>
        <v>Age (&lt;15,15+), Sex and HIV Status (Positive)</v>
      </c>
      <c r="M2112" s="97" t="s">
        <v>19982</v>
      </c>
      <c r="N2112" s="28" t="str">
        <f t="shared" si="300"/>
        <v/>
      </c>
      <c r="O2112" s="19" t="str">
        <f t="shared" si="293"/>
        <v>TX_TB (D, DSD, Age Aggregated/Sex/HIVStatus): TB Screening</v>
      </c>
      <c r="P2112" s="19" t="str">
        <f t="shared" si="294"/>
        <v>TX_TB (D, DSD, Age Aggregated/Sex/HIVStatus): TB Screening</v>
      </c>
      <c r="Q2112" s="19" t="str">
        <f t="shared" si="301"/>
        <v>TX_TB (D, DSD, Age Agg/Sex/HIVStatus)</v>
      </c>
      <c r="R2112" s="19" t="str">
        <f t="shared" si="295"/>
        <v>TX_TB_D_DSD_Age_Agg_Sex_HIVStatus</v>
      </c>
      <c r="S2112" s="19" t="str">
        <f t="shared" si="296"/>
        <v>TX_TB_D_DSD_Age_Agg_Sex_HIVStatus_</v>
      </c>
      <c r="T2112" s="19" t="b">
        <f>NOT(ISNA(VLOOKUP(B2112,dbcodes!A:B,2,FALSE)))</f>
        <v>1</v>
      </c>
      <c r="U2112" s="19" t="str">
        <f>IF(ISNA(VLOOKUP(B2112,dbcodes!A:B,2,FALSE)),des!R1730,VLOOKUP(B2112,dbcodes!A:B,2,FALSE))</f>
        <v>TX_TB_D_DSD_Age_Agg_Sex_HIVStatus</v>
      </c>
      <c r="V2112" s="20"/>
      <c r="W2112" s="107" t="str">
        <f>IF(ISNA(VLOOKUP(C2112,descriptions!A:B,2,FALSE)),des!V1730,IF(G2112=" TARGET","Target ","")&amp;VLOOKUP(C2112,descriptions!A:B,2,FALSE))</f>
        <v>Number of ART patients who were screened for TB at least once during the reporting period</v>
      </c>
      <c r="X2112" s="20" t="s">
        <v>4</v>
      </c>
      <c r="Y2112" s="20" t="s">
        <v>831</v>
      </c>
      <c r="Z2112" s="20" t="s">
        <v>836</v>
      </c>
      <c r="AA2112" s="20" t="s">
        <v>102</v>
      </c>
      <c r="AB2112" s="20" t="s">
        <v>755</v>
      </c>
      <c r="AC2112" s="19" t="str">
        <f>IF(AB2112&lt;&gt;"",IF(NOT(ISNA(INDEX(os!A:A,MATCH(AB2112,os!B:B,0)))),INDEX(os!A:A,MATCH(AB2112,os!B:B,0)),"0"),"")</f>
        <v/>
      </c>
      <c r="AD2112" s="20" t="s">
        <v>830</v>
      </c>
      <c r="AE2112" s="20"/>
      <c r="AF2112" s="20"/>
      <c r="AG2112" s="20"/>
      <c r="AH2112" s="93" t="str">
        <f>IF(NOT(ISNA(VLOOKUP(B:B,ResultsTargets!A:A,1,0))),"TRUE","")</f>
        <v/>
      </c>
      <c r="AI2112" s="19" t="str">
        <f>IF(ISNA(VLOOKUP(C2112,dim_techarea!A:B,2,FALSE)),"",VLOOKUP(C2112,dim_techarea!A:B,2,FALSE))</f>
        <v>TX_TB</v>
      </c>
      <c r="AJ2112" s="19" t="str">
        <f>IF(ISNA(VLOOKUP(AI2112,dim_techarea!B:C,2,FALSE)),"",VLOOKUP(AI2112,dim_techarea!B:C,2,FALSE))</f>
        <v>tOiM2uxcnkj</v>
      </c>
      <c r="AK2112" s="19" t="str">
        <f>IF(ISNA(VLOOKUP(TRIM(G2112),dim_targetsresults!A:B,2,FALSE)),"",VLOOKUP(TRIM(G2112),dim_targetsresults!A:C,2,FALSE))</f>
        <v>MER Results</v>
      </c>
      <c r="AL2112" s="19" t="str">
        <f>IF(ISNA(VLOOKUP(AK2112,dim_targetsresults!B:C,2,FALSE)),"",VLOOKUP(AK2112,dim_targetsresults!B:C,2,FALSE))</f>
        <v>Jh0jDM5yQ2E</v>
      </c>
      <c r="AM2112" s="19" t="str">
        <f>IF(ISNA(VLOOKUP(TRIM(D2112),dim_numeratordenominator!A:B,2,FALSE)),"",VLOOKUP(TRIM(D2112),dim_numeratordenominator!A:C,2,FALSE))</f>
        <v>Denominator</v>
      </c>
      <c r="AN2112" s="19" t="str">
        <f>IF(ISNA(VLOOKUP(AM2112,dim_numeratordenominator!B:C,2,FALSE)),"",VLOOKUP(AM2112,dim_numeratordenominator!B:C,2,FALSE))</f>
        <v>QpNj0nSuEhD</v>
      </c>
      <c r="AO2112" s="19" t="str">
        <f>IF(ISNA(VLOOKUP(TRIM(E2112),dim_supporttype!A:B,2,FALSE)),"",VLOOKUP(TRIM(E2112),dim_supporttype!A:C,2,FALSE))</f>
        <v>DSD</v>
      </c>
      <c r="AP2112" s="19" t="str">
        <f>IF(ISNA(VLOOKUP(AO2112,dim_supporttype!B:C,2,FALSE)),"",VLOOKUP(AO2112,dim_supporttype!B:C,2,FALSE))</f>
        <v>iM13vdNLWKb</v>
      </c>
      <c r="AQ2112" s="19" t="str">
        <f>IF(ISNA(VLOOKUP(TRIM(F2112),dim_disaggs!A:B,2,FALSE)),"No Disagg",VLOOKUP(TRIM(F2112),dim_disaggs!A:B,2,FALSE))</f>
        <v>Age Aggregated/Sex/HIVStatus</v>
      </c>
      <c r="AR2112" s="19" t="str">
        <f>IF(ISNA(VLOOKUP(AQ2112,dim_disaggs!B:C,2,FALSE)),"",VLOOKUP(AQ2112,dim_disaggs!B:C,2,FALSE))</f>
        <v>h0pvSVe1TYf</v>
      </c>
      <c r="AS2112" s="72"/>
      <c r="AT2112" s="66"/>
      <c r="AU2112" s="72" t="s">
        <v>755</v>
      </c>
      <c r="AV2112" s="73" t="s">
        <v>755</v>
      </c>
      <c r="AW2112" s="66" t="s">
        <v>755</v>
      </c>
      <c r="AX2112" s="66" t="s">
        <v>755</v>
      </c>
      <c r="AY2112" s="20"/>
      <c r="AZ2112" s="20"/>
      <c r="BA2112" s="105" t="str">
        <f t="shared" si="297"/>
        <v/>
      </c>
      <c r="BB2112" s="20" t="str">
        <f t="shared" si="298"/>
        <v/>
      </c>
      <c r="BC2112" s="20"/>
      <c r="BD2112" s="20"/>
      <c r="BE2112" s="75" t="s">
        <v>755</v>
      </c>
      <c r="BF2112" s="73" t="s">
        <v>755</v>
      </c>
      <c r="BG2112" s="55" t="s">
        <v>755</v>
      </c>
      <c r="BH2112" s="76" t="s">
        <v>755</v>
      </c>
      <c r="BI2112" s="20" t="s">
        <v>755</v>
      </c>
      <c r="BJ2112" s="20" t="s">
        <v>755</v>
      </c>
      <c r="BK2112" s="55" t="s">
        <v>755</v>
      </c>
      <c r="BL2112" s="71" t="s">
        <v>755</v>
      </c>
      <c r="BM2112" s="77" t="s">
        <v>755</v>
      </c>
      <c r="BN2112" s="78" t="s">
        <v>755</v>
      </c>
      <c r="BO2112" s="77" t="s">
        <v>755</v>
      </c>
      <c r="BP2112" s="78" t="s">
        <v>755</v>
      </c>
    </row>
    <row r="2113" spans="1:68" s="3" customFormat="1" ht="17" customHeight="1" x14ac:dyDescent="0.2">
      <c r="A2113" s="20" t="s">
        <v>95</v>
      </c>
      <c r="B2113" s="21" t="s">
        <v>20306</v>
      </c>
      <c r="C2113" s="20" t="s">
        <v>655</v>
      </c>
      <c r="D2113" s="20" t="s">
        <v>164</v>
      </c>
      <c r="E2113" s="20" t="s">
        <v>78</v>
      </c>
      <c r="F2113" s="20" t="s">
        <v>19993</v>
      </c>
      <c r="G2113" s="20" t="s">
        <v>20086</v>
      </c>
      <c r="H2113" s="20" t="s">
        <v>19994</v>
      </c>
      <c r="I2113" s="19">
        <f t="shared" si="299"/>
        <v>36</v>
      </c>
      <c r="J2113" s="20" t="s">
        <v>755</v>
      </c>
      <c r="K2113" s="20" t="s">
        <v>657</v>
      </c>
      <c r="L2113" s="95" t="str">
        <f>IF(M2113&lt;&gt;"",IF(NOT(ISNA(INDEX(cc!B:B,MATCH(M2113,cc!A:A,0)))),INDEX(cc!B:B,MATCH(M2113,cc!A:A,0)),"0"),"")</f>
        <v>Age (&lt;15,15+), Sex and HIV Status (Positive)</v>
      </c>
      <c r="M2113" s="97" t="s">
        <v>19982</v>
      </c>
      <c r="N2113" s="28" t="str">
        <f t="shared" si="300"/>
        <v/>
      </c>
      <c r="O2113" s="19" t="str">
        <f t="shared" si="293"/>
        <v>TX_TB (D, TA, Age Aggregated/Sex/HIVStatus): TB Screening</v>
      </c>
      <c r="P2113" s="19" t="str">
        <f t="shared" si="294"/>
        <v>TX_TB (D, TA, Age Aggregated/Sex/HIVStatus): TB Screening</v>
      </c>
      <c r="Q2113" s="19" t="str">
        <f t="shared" si="301"/>
        <v>TX_TB (D, TA, Age Agg/Sex/HIVStatus)</v>
      </c>
      <c r="R2113" s="19" t="str">
        <f t="shared" si="295"/>
        <v>TX_TB_D_TA_Age_Agg_Sex_HIVStatus</v>
      </c>
      <c r="S2113" s="19" t="str">
        <f t="shared" si="296"/>
        <v>TX_TB_D_TA_Age_Agg_Sex_HIVStatus_</v>
      </c>
      <c r="T2113" s="19" t="b">
        <f>NOT(ISNA(VLOOKUP(B2113,dbcodes!A:B,2,FALSE)))</f>
        <v>1</v>
      </c>
      <c r="U2113" s="19" t="str">
        <f>IF(ISNA(VLOOKUP(B2113,dbcodes!A:B,2,FALSE)),des!R1731,VLOOKUP(B2113,dbcodes!A:B,2,FALSE))</f>
        <v>TX_TB_D_TA_Age_Agg_Sex_HIVStatus</v>
      </c>
      <c r="V2113" s="20"/>
      <c r="W2113" s="107" t="str">
        <f>IF(ISNA(VLOOKUP(C2113,descriptions!A:B,2,FALSE)),des!V1731,IF(G2113=" TARGET","Target ","")&amp;VLOOKUP(C2113,descriptions!A:B,2,FALSE))</f>
        <v>Number of ART patients who were screened for TB at least once during the reporting period</v>
      </c>
      <c r="X2113" s="20" t="s">
        <v>4</v>
      </c>
      <c r="Y2113" s="20" t="s">
        <v>831</v>
      </c>
      <c r="Z2113" s="20" t="s">
        <v>836</v>
      </c>
      <c r="AA2113" s="20" t="s">
        <v>102</v>
      </c>
      <c r="AB2113" s="20" t="s">
        <v>755</v>
      </c>
      <c r="AC2113" s="19" t="str">
        <f>IF(AB2113&lt;&gt;"",IF(NOT(ISNA(INDEX(os!A:A,MATCH(AB2113,os!B:B,0)))),INDEX(os!A:A,MATCH(AB2113,os!B:B,0)),"0"),"")</f>
        <v/>
      </c>
      <c r="AD2113" s="20" t="s">
        <v>830</v>
      </c>
      <c r="AE2113" s="20"/>
      <c r="AF2113" s="20"/>
      <c r="AG2113" s="20"/>
      <c r="AH2113" s="93" t="str">
        <f>IF(NOT(ISNA(VLOOKUP(B:B,ResultsTargets!A:A,1,0))),"TRUE","")</f>
        <v/>
      </c>
      <c r="AI2113" s="19" t="str">
        <f>IF(ISNA(VLOOKUP(C2113,dim_techarea!A:B,2,FALSE)),"",VLOOKUP(C2113,dim_techarea!A:B,2,FALSE))</f>
        <v>TX_TB</v>
      </c>
      <c r="AJ2113" s="19" t="str">
        <f>IF(ISNA(VLOOKUP(AI2113,dim_techarea!B:C,2,FALSE)),"",VLOOKUP(AI2113,dim_techarea!B:C,2,FALSE))</f>
        <v>tOiM2uxcnkj</v>
      </c>
      <c r="AK2113" s="19" t="str">
        <f>IF(ISNA(VLOOKUP(TRIM(G2113),dim_targetsresults!A:B,2,FALSE)),"",VLOOKUP(TRIM(G2113),dim_targetsresults!A:C,2,FALSE))</f>
        <v>MER Results</v>
      </c>
      <c r="AL2113" s="19" t="str">
        <f>IF(ISNA(VLOOKUP(AK2113,dim_targetsresults!B:C,2,FALSE)),"",VLOOKUP(AK2113,dim_targetsresults!B:C,2,FALSE))</f>
        <v>Jh0jDM5yQ2E</v>
      </c>
      <c r="AM2113" s="19" t="str">
        <f>IF(ISNA(VLOOKUP(TRIM(D2113),dim_numeratordenominator!A:B,2,FALSE)),"",VLOOKUP(TRIM(D2113),dim_numeratordenominator!A:C,2,FALSE))</f>
        <v>Denominator</v>
      </c>
      <c r="AN2113" s="19" t="str">
        <f>IF(ISNA(VLOOKUP(AM2113,dim_numeratordenominator!B:C,2,FALSE)),"",VLOOKUP(AM2113,dim_numeratordenominator!B:C,2,FALSE))</f>
        <v>QpNj0nSuEhD</v>
      </c>
      <c r="AO2113" s="19" t="str">
        <f>IF(ISNA(VLOOKUP(TRIM(E2113),dim_supporttype!A:B,2,FALSE)),"",VLOOKUP(TRIM(E2113),dim_supporttype!A:C,2,FALSE))</f>
        <v>TA</v>
      </c>
      <c r="AP2113" s="19" t="str">
        <f>IF(ISNA(VLOOKUP(AO2113,dim_supporttype!B:C,2,FALSE)),"",VLOOKUP(AO2113,dim_supporttype!B:C,2,FALSE))</f>
        <v>cRAGKdWIDn4</v>
      </c>
      <c r="AQ2113" s="19" t="str">
        <f>IF(ISNA(VLOOKUP(TRIM(F2113),dim_disaggs!A:B,2,FALSE)),"No Disagg",VLOOKUP(TRIM(F2113),dim_disaggs!A:B,2,FALSE))</f>
        <v>Age Aggregated/Sex/HIVStatus</v>
      </c>
      <c r="AR2113" s="19" t="str">
        <f>IF(ISNA(VLOOKUP(AQ2113,dim_disaggs!B:C,2,FALSE)),"",VLOOKUP(AQ2113,dim_disaggs!B:C,2,FALSE))</f>
        <v>h0pvSVe1TYf</v>
      </c>
      <c r="AS2113" s="72"/>
      <c r="AT2113" s="66"/>
      <c r="AU2113" s="72" t="s">
        <v>755</v>
      </c>
      <c r="AV2113" s="73" t="s">
        <v>755</v>
      </c>
      <c r="AW2113" s="66" t="s">
        <v>755</v>
      </c>
      <c r="AX2113" s="66" t="s">
        <v>755</v>
      </c>
      <c r="AY2113" s="20"/>
      <c r="AZ2113" s="20"/>
      <c r="BA2113" s="105" t="str">
        <f t="shared" si="297"/>
        <v/>
      </c>
      <c r="BB2113" s="20" t="str">
        <f t="shared" si="298"/>
        <v/>
      </c>
      <c r="BC2113" s="20"/>
      <c r="BD2113" s="20"/>
      <c r="BE2113" s="75" t="s">
        <v>755</v>
      </c>
      <c r="BF2113" s="73" t="s">
        <v>755</v>
      </c>
      <c r="BG2113" s="55" t="s">
        <v>755</v>
      </c>
      <c r="BH2113" s="76" t="s">
        <v>755</v>
      </c>
      <c r="BI2113" s="20" t="s">
        <v>755</v>
      </c>
      <c r="BJ2113" s="20" t="s">
        <v>755</v>
      </c>
      <c r="BK2113" s="55" t="s">
        <v>755</v>
      </c>
      <c r="BL2113" s="71" t="s">
        <v>755</v>
      </c>
      <c r="BM2113" s="77" t="s">
        <v>755</v>
      </c>
      <c r="BN2113" s="78" t="s">
        <v>755</v>
      </c>
      <c r="BO2113" s="77" t="s">
        <v>755</v>
      </c>
      <c r="BP2113" s="78" t="s">
        <v>755</v>
      </c>
    </row>
    <row r="2114" spans="1:68" s="3" customFormat="1" x14ac:dyDescent="0.2">
      <c r="A2114" s="20" t="s">
        <v>95</v>
      </c>
      <c r="B2114" s="20" t="s">
        <v>666</v>
      </c>
      <c r="C2114" s="20" t="s">
        <v>655</v>
      </c>
      <c r="D2114" s="20" t="s">
        <v>164</v>
      </c>
      <c r="E2114" s="20" t="s">
        <v>77</v>
      </c>
      <c r="F2114" s="20" t="s">
        <v>658</v>
      </c>
      <c r="G2114" s="20" t="s">
        <v>20086</v>
      </c>
      <c r="H2114" s="20" t="s">
        <v>658</v>
      </c>
      <c r="I2114" s="19">
        <f t="shared" si="299"/>
        <v>30</v>
      </c>
      <c r="J2114" s="20" t="s">
        <v>755</v>
      </c>
      <c r="K2114" s="20" t="s">
        <v>657</v>
      </c>
      <c r="L2114" s="95" t="str">
        <f>IF(M2114&lt;&gt;"",IF(NOT(ISNA(INDEX(cc!B:B,MATCH(M2114,cc!A:A,0)))),INDEX(cc!B:B,MATCH(M2114,cc!A:A,0)),"0"),"")</f>
        <v>Test Results</v>
      </c>
      <c r="M2114" s="97" t="s">
        <v>353</v>
      </c>
      <c r="N2114" s="28" t="str">
        <f t="shared" si="300"/>
        <v/>
      </c>
      <c r="O2114" s="19" t="str">
        <f t="shared" ref="O2114:O2177" si="302">CONCATENATE(C2114, " (",_xlfn.TEXTJOIN(", ",TRUE,D2114,E2114,F2114),")",N2114,J2114,": ",K2114)</f>
        <v>TX_TB (D, DSD, PositiveScreen): TB Screening</v>
      </c>
      <c r="P2114" s="19" t="str">
        <f t="shared" ref="P2114:P2177" si="303">IF(RIGHT(O2114,1)=":",LEFT(O2114,LEN(O2114)-1),O2114)</f>
        <v>TX_TB (D, DSD, PositiveScreen): TB Screening</v>
      </c>
      <c r="Q2114" s="19" t="str">
        <f t="shared" si="301"/>
        <v>TX_TB (D, DSD, PositiveScreen)</v>
      </c>
      <c r="R2114" s="19" t="str">
        <f t="shared" ref="R2114:R2177" si="304">IF(RIGHT(S2114,1)="_",LEFT(S2114,LEN(S2114)-1),S2114)</f>
        <v>TX_TB_D_DSD_PositiveScreen</v>
      </c>
      <c r="S2114" s="19" t="str">
        <f t="shared" ref="S2114:S2177" si="305">SUBSTITUTE(SUBSTITUTE(SUBSTITUTE(SUBSTITUTE(SUBSTITUTE(SUBSTITUTE(SUBSTITUTE(SUBSTITUTE(SUBSTITUTE(Q2114,"&amp;","and"),"&lt;","lt"),"&gt;","gt"),"(","_"),")","_"),"/","_")," ","_"),",","_"),"__","_")</f>
        <v>TX_TB_D_DSD_PositiveScreen_</v>
      </c>
      <c r="T2114" s="19" t="b">
        <f>NOT(ISNA(VLOOKUP(B2114,dbcodes!A:B,2,FALSE)))</f>
        <v>1</v>
      </c>
      <c r="U2114" s="19" t="str">
        <f>IF(ISNA(VLOOKUP(B2114,dbcodes!A:B,2,FALSE)),des!R1732,VLOOKUP(B2114,dbcodes!A:B,2,FALSE))</f>
        <v>TX_TB_D_DSD_PositiveScreen</v>
      </c>
      <c r="V2114" s="20"/>
      <c r="W2114" s="107" t="str">
        <f>IF(ISNA(VLOOKUP(C2114,descriptions!A:B,2,FALSE)),des!V1732,IF(G2114=" TARGET","Target ","")&amp;VLOOKUP(C2114,descriptions!A:B,2,FALSE))</f>
        <v>Number of ART patients who were screened for TB at least once during the reporting period</v>
      </c>
      <c r="X2114" s="20" t="s">
        <v>4</v>
      </c>
      <c r="Y2114" s="20" t="s">
        <v>831</v>
      </c>
      <c r="Z2114" s="20" t="s">
        <v>836</v>
      </c>
      <c r="AA2114" s="20" t="s">
        <v>102</v>
      </c>
      <c r="AB2114" s="20" t="s">
        <v>755</v>
      </c>
      <c r="AC2114" s="19" t="str">
        <f>IF(AB2114&lt;&gt;"",IF(NOT(ISNA(INDEX(os!A:A,MATCH(AB2114,os!B:B,0)))),INDEX(os!A:A,MATCH(AB2114,os!B:B,0)),"0"),"")</f>
        <v/>
      </c>
      <c r="AD2114" s="20" t="s">
        <v>830</v>
      </c>
      <c r="AE2114" s="20"/>
      <c r="AF2114" s="20"/>
      <c r="AG2114" s="20"/>
      <c r="AH2114" s="93" t="str">
        <f>IF(NOT(ISNA(VLOOKUP(B:B,ResultsTargets!A:A,1,0))),"TRUE","")</f>
        <v/>
      </c>
      <c r="AI2114" s="19" t="str">
        <f>IF(ISNA(VLOOKUP(C2114,dim_techarea!A:B,2,FALSE)),"",VLOOKUP(C2114,dim_techarea!A:B,2,FALSE))</f>
        <v>TX_TB</v>
      </c>
      <c r="AJ2114" s="19" t="str">
        <f>IF(ISNA(VLOOKUP(AI2114,dim_techarea!B:C,2,FALSE)),"",VLOOKUP(AI2114,dim_techarea!B:C,2,FALSE))</f>
        <v>tOiM2uxcnkj</v>
      </c>
      <c r="AK2114" s="19" t="str">
        <f>IF(ISNA(VLOOKUP(TRIM(G2114),dim_targetsresults!A:B,2,FALSE)),"",VLOOKUP(TRIM(G2114),dim_targetsresults!A:C,2,FALSE))</f>
        <v>MER Results</v>
      </c>
      <c r="AL2114" s="19" t="str">
        <f>IF(ISNA(VLOOKUP(AK2114,dim_targetsresults!B:C,2,FALSE)),"",VLOOKUP(AK2114,dim_targetsresults!B:C,2,FALSE))</f>
        <v>Jh0jDM5yQ2E</v>
      </c>
      <c r="AM2114" s="19" t="str">
        <f>IF(ISNA(VLOOKUP(TRIM(D2114),dim_numeratordenominator!A:B,2,FALSE)),"",VLOOKUP(TRIM(D2114),dim_numeratordenominator!A:C,2,FALSE))</f>
        <v>Denominator</v>
      </c>
      <c r="AN2114" s="19" t="str">
        <f>IF(ISNA(VLOOKUP(AM2114,dim_numeratordenominator!B:C,2,FALSE)),"",VLOOKUP(AM2114,dim_numeratordenominator!B:C,2,FALSE))</f>
        <v>QpNj0nSuEhD</v>
      </c>
      <c r="AO2114" s="19" t="str">
        <f>IF(ISNA(VLOOKUP(TRIM(E2114),dim_supporttype!A:B,2,FALSE)),"",VLOOKUP(TRIM(E2114),dim_supporttype!A:C,2,FALSE))</f>
        <v>DSD</v>
      </c>
      <c r="AP2114" s="19" t="str">
        <f>IF(ISNA(VLOOKUP(AO2114,dim_supporttype!B:C,2,FALSE)),"",VLOOKUP(AO2114,dim_supporttype!B:C,2,FALSE))</f>
        <v>iM13vdNLWKb</v>
      </c>
      <c r="AQ2114" s="19" t="str">
        <f>IF(ISNA(VLOOKUP(TRIM(F2114),dim_disaggs!A:B,2,FALSE)),"No Disagg",VLOOKUP(TRIM(F2114),dim_disaggs!A:B,2,FALSE))</f>
        <v>PositiveScreen</v>
      </c>
      <c r="AR2114" s="19" t="str">
        <f>IF(ISNA(VLOOKUP(AQ2114,dim_disaggs!B:C,2,FALSE)),"",VLOOKUP(AQ2114,dim_disaggs!B:C,2,FALSE))</f>
        <v>IIe5hjM2vW4</v>
      </c>
      <c r="AS2114" s="72"/>
      <c r="AT2114" s="66"/>
      <c r="AU2114" s="72" t="s">
        <v>755</v>
      </c>
      <c r="AV2114" s="73" t="s">
        <v>755</v>
      </c>
      <c r="AW2114" s="66" t="s">
        <v>755</v>
      </c>
      <c r="AX2114" s="66" t="s">
        <v>755</v>
      </c>
      <c r="AY2114" s="20"/>
      <c r="AZ2114" s="20"/>
      <c r="BA2114" s="105" t="str">
        <f t="shared" ref="BA2114:BA2177" si="306">IF(OR(
IF(RIGHT(LEFT(BC2114,11),1)="N",TRUE,FALSE),IF(RIGHT(LEFT(BE2114,11),1)="N",TRUE,FALSE),IF(RIGHT(LEFT(BG2114,11),1)="N",TRUE,FALSE),IF(RIGHT(LEFT(BI2114,11),1)="N",TRUE,FALSE),IF(RIGHT(LEFT(BK2114,11),1)="N",TRUE,FALSE),IF(RIGHT(LEFT(BM2114,11),1)="N",TRUE,FALSE),IF(RIGHT(LEFT(BO2114,11),1)="N",TRUE,FALSE)
),"Top Level Numerator",
IF(OR(
IF(RIGHT(LEFT(BC2114,11),1)="D",TRUE,FALSE),IF(RIGHT(LEFT(BE2114,11),1)="D",TRUE,FALSE),IF(RIGHT(LEFT(BG2114,11),1)="D",TRUE,FALSE),IF(RIGHT(LEFT(BI2114,11),1)="D",TRUE,FALSE),IF(RIGHT(LEFT(BK2114,11),1)="D",TRUE,FALSE),IF(RIGHT(LEFT(BM2114,11),1)="D",TRUE,FALSE),IF(RIGHT(LEFT(BO2114,11),1)="D",TRUE,FALSE)
),"Top Level Denominator","")
)</f>
        <v/>
      </c>
      <c r="BB2114" s="20" t="str">
        <f t="shared" ref="BB2114:BB2177" si="307">IF(OR(
IF(RIGHT(LEFT(BC2114,11),1)="N",TRUE,FALSE),IF(RIGHT(LEFT(BE2114,11),1)="N",TRUE,FALSE),IF(RIGHT(LEFT(BG2114,11),1)="N",TRUE,FALSE),IF(RIGHT(LEFT(BI2114,11),1)="N",TRUE,FALSE),IF(RIGHT(LEFT(BK2114,11),1)="N",TRUE,FALSE),IF(RIGHT(LEFT(BM2114,11),1)="N",TRUE,FALSE),IF(RIGHT(LEFT(BO2114,11),1)="N",TRUE,FALSE)
),"PE5QVF0w4xj",
IF(OR(
IF(RIGHT(LEFT(BC2114,11),1)="D",TRUE,FALSE),IF(RIGHT(LEFT(BE2114,11),1)="D",TRUE,FALSE),IF(RIGHT(LEFT(BG2114,11),1)="D",TRUE,FALSE),IF(RIGHT(LEFT(BI2114,11),1)="D",TRUE,FALSE),IF(RIGHT(LEFT(BK2114,11),1)="D",TRUE,FALSE),IF(RIGHT(LEFT(BM2114,11),1)="D",TRUE,FALSE),IF(RIGHT(LEFT(BO2114,11),1)="D",TRUE,FALSE)
),"Azqe383ljKu","")
)</f>
        <v/>
      </c>
      <c r="BC2114" s="20"/>
      <c r="BD2114" s="20"/>
      <c r="BE2114" s="75" t="s">
        <v>755</v>
      </c>
      <c r="BF2114" s="73" t="s">
        <v>755</v>
      </c>
      <c r="BG2114" s="55" t="s">
        <v>755</v>
      </c>
      <c r="BH2114" s="76" t="s">
        <v>755</v>
      </c>
      <c r="BI2114" s="20" t="s">
        <v>755</v>
      </c>
      <c r="BJ2114" s="20" t="s">
        <v>755</v>
      </c>
      <c r="BK2114" s="55" t="s">
        <v>755</v>
      </c>
      <c r="BL2114" s="71" t="s">
        <v>755</v>
      </c>
      <c r="BM2114" s="77" t="s">
        <v>755</v>
      </c>
      <c r="BN2114" s="78" t="s">
        <v>755</v>
      </c>
      <c r="BO2114" s="77" t="s">
        <v>755</v>
      </c>
      <c r="BP2114" s="78" t="s">
        <v>755</v>
      </c>
    </row>
    <row r="2115" spans="1:68" s="3" customFormat="1" x14ac:dyDescent="0.2">
      <c r="A2115" s="20" t="s">
        <v>95</v>
      </c>
      <c r="B2115" s="20" t="s">
        <v>667</v>
      </c>
      <c r="C2115" s="20" t="s">
        <v>655</v>
      </c>
      <c r="D2115" s="20" t="s">
        <v>164</v>
      </c>
      <c r="E2115" s="20" t="s">
        <v>78</v>
      </c>
      <c r="F2115" s="20" t="s">
        <v>658</v>
      </c>
      <c r="G2115" s="20" t="s">
        <v>20086</v>
      </c>
      <c r="H2115" s="20" t="s">
        <v>658</v>
      </c>
      <c r="I2115" s="19">
        <f t="shared" si="299"/>
        <v>29</v>
      </c>
      <c r="J2115" s="20" t="s">
        <v>755</v>
      </c>
      <c r="K2115" s="20" t="s">
        <v>657</v>
      </c>
      <c r="L2115" s="95" t="str">
        <f>IF(M2115&lt;&gt;"",IF(NOT(ISNA(INDEX(cc!B:B,MATCH(M2115,cc!A:A,0)))),INDEX(cc!B:B,MATCH(M2115,cc!A:A,0)),"0"),"")</f>
        <v>Test Results</v>
      </c>
      <c r="M2115" s="97" t="s">
        <v>353</v>
      </c>
      <c r="N2115" s="28" t="str">
        <f t="shared" si="300"/>
        <v/>
      </c>
      <c r="O2115" s="19" t="str">
        <f t="shared" si="302"/>
        <v>TX_TB (D, TA, PositiveScreen): TB Screening</v>
      </c>
      <c r="P2115" s="19" t="str">
        <f t="shared" si="303"/>
        <v>TX_TB (D, TA, PositiveScreen): TB Screening</v>
      </c>
      <c r="Q2115" s="19" t="str">
        <f t="shared" si="301"/>
        <v>TX_TB (D, TA, PositiveScreen)</v>
      </c>
      <c r="R2115" s="19" t="str">
        <f t="shared" si="304"/>
        <v>TX_TB_D_TA_PositiveScreen</v>
      </c>
      <c r="S2115" s="19" t="str">
        <f t="shared" si="305"/>
        <v>TX_TB_D_TA_PositiveScreen_</v>
      </c>
      <c r="T2115" s="19" t="b">
        <f>NOT(ISNA(VLOOKUP(B2115,dbcodes!A:B,2,FALSE)))</f>
        <v>1</v>
      </c>
      <c r="U2115" s="19" t="str">
        <f>IF(ISNA(VLOOKUP(B2115,dbcodes!A:B,2,FALSE)),des!R1733,VLOOKUP(B2115,dbcodes!A:B,2,FALSE))</f>
        <v>TX_TB_D_TA_PositiveScreen</v>
      </c>
      <c r="V2115" s="20"/>
      <c r="W2115" s="107" t="str">
        <f>IF(ISNA(VLOOKUP(C2115,descriptions!A:B,2,FALSE)),des!V1733,IF(G2115=" TARGET","Target ","")&amp;VLOOKUP(C2115,descriptions!A:B,2,FALSE))</f>
        <v>Number of ART patients who were screened for TB at least once during the reporting period</v>
      </c>
      <c r="X2115" s="20" t="s">
        <v>4</v>
      </c>
      <c r="Y2115" s="20" t="s">
        <v>831</v>
      </c>
      <c r="Z2115" s="20" t="s">
        <v>836</v>
      </c>
      <c r="AA2115" s="20" t="s">
        <v>102</v>
      </c>
      <c r="AB2115" s="20" t="s">
        <v>755</v>
      </c>
      <c r="AC2115" s="19" t="str">
        <f>IF(AB2115&lt;&gt;"",IF(NOT(ISNA(INDEX(os!A:A,MATCH(AB2115,os!B:B,0)))),INDEX(os!A:A,MATCH(AB2115,os!B:B,0)),"0"),"")</f>
        <v/>
      </c>
      <c r="AD2115" s="20" t="s">
        <v>830</v>
      </c>
      <c r="AE2115" s="20"/>
      <c r="AF2115" s="20"/>
      <c r="AG2115" s="20"/>
      <c r="AH2115" s="93" t="str">
        <f>IF(NOT(ISNA(VLOOKUP(B:B,ResultsTargets!A:A,1,0))),"TRUE","")</f>
        <v/>
      </c>
      <c r="AI2115" s="19" t="str">
        <f>IF(ISNA(VLOOKUP(C2115,dim_techarea!A:B,2,FALSE)),"",VLOOKUP(C2115,dim_techarea!A:B,2,FALSE))</f>
        <v>TX_TB</v>
      </c>
      <c r="AJ2115" s="19" t="str">
        <f>IF(ISNA(VLOOKUP(AI2115,dim_techarea!B:C,2,FALSE)),"",VLOOKUP(AI2115,dim_techarea!B:C,2,FALSE))</f>
        <v>tOiM2uxcnkj</v>
      </c>
      <c r="AK2115" s="19" t="str">
        <f>IF(ISNA(VLOOKUP(TRIM(G2115),dim_targetsresults!A:B,2,FALSE)),"",VLOOKUP(TRIM(G2115),dim_targetsresults!A:C,2,FALSE))</f>
        <v>MER Results</v>
      </c>
      <c r="AL2115" s="19" t="str">
        <f>IF(ISNA(VLOOKUP(AK2115,dim_targetsresults!B:C,2,FALSE)),"",VLOOKUP(AK2115,dim_targetsresults!B:C,2,FALSE))</f>
        <v>Jh0jDM5yQ2E</v>
      </c>
      <c r="AM2115" s="19" t="str">
        <f>IF(ISNA(VLOOKUP(TRIM(D2115),dim_numeratordenominator!A:B,2,FALSE)),"",VLOOKUP(TRIM(D2115),dim_numeratordenominator!A:C,2,FALSE))</f>
        <v>Denominator</v>
      </c>
      <c r="AN2115" s="19" t="str">
        <f>IF(ISNA(VLOOKUP(AM2115,dim_numeratordenominator!B:C,2,FALSE)),"",VLOOKUP(AM2115,dim_numeratordenominator!B:C,2,FALSE))</f>
        <v>QpNj0nSuEhD</v>
      </c>
      <c r="AO2115" s="19" t="str">
        <f>IF(ISNA(VLOOKUP(TRIM(E2115),dim_supporttype!A:B,2,FALSE)),"",VLOOKUP(TRIM(E2115),dim_supporttype!A:C,2,FALSE))</f>
        <v>TA</v>
      </c>
      <c r="AP2115" s="19" t="str">
        <f>IF(ISNA(VLOOKUP(AO2115,dim_supporttype!B:C,2,FALSE)),"",VLOOKUP(AO2115,dim_supporttype!B:C,2,FALSE))</f>
        <v>cRAGKdWIDn4</v>
      </c>
      <c r="AQ2115" s="19" t="str">
        <f>IF(ISNA(VLOOKUP(TRIM(F2115),dim_disaggs!A:B,2,FALSE)),"No Disagg",VLOOKUP(TRIM(F2115),dim_disaggs!A:B,2,FALSE))</f>
        <v>PositiveScreen</v>
      </c>
      <c r="AR2115" s="19" t="str">
        <f>IF(ISNA(VLOOKUP(AQ2115,dim_disaggs!B:C,2,FALSE)),"",VLOOKUP(AQ2115,dim_disaggs!B:C,2,FALSE))</f>
        <v>IIe5hjM2vW4</v>
      </c>
      <c r="AS2115" s="72"/>
      <c r="AT2115" s="66"/>
      <c r="AU2115" s="72" t="s">
        <v>755</v>
      </c>
      <c r="AV2115" s="73" t="s">
        <v>755</v>
      </c>
      <c r="AW2115" s="66" t="s">
        <v>755</v>
      </c>
      <c r="AX2115" s="66" t="s">
        <v>755</v>
      </c>
      <c r="AY2115" s="20"/>
      <c r="AZ2115" s="20"/>
      <c r="BA2115" s="105" t="str">
        <f t="shared" si="306"/>
        <v/>
      </c>
      <c r="BB2115" s="20" t="str">
        <f t="shared" si="307"/>
        <v/>
      </c>
      <c r="BC2115" s="20"/>
      <c r="BD2115" s="20"/>
      <c r="BE2115" s="75" t="s">
        <v>755</v>
      </c>
      <c r="BF2115" s="73" t="s">
        <v>755</v>
      </c>
      <c r="BG2115" s="55" t="s">
        <v>755</v>
      </c>
      <c r="BH2115" s="76" t="s">
        <v>755</v>
      </c>
      <c r="BI2115" s="20" t="s">
        <v>755</v>
      </c>
      <c r="BJ2115" s="20" t="s">
        <v>755</v>
      </c>
      <c r="BK2115" s="55" t="s">
        <v>755</v>
      </c>
      <c r="BL2115" s="71" t="s">
        <v>755</v>
      </c>
      <c r="BM2115" s="77" t="s">
        <v>755</v>
      </c>
      <c r="BN2115" s="78" t="s">
        <v>755</v>
      </c>
      <c r="BO2115" s="77" t="s">
        <v>755</v>
      </c>
      <c r="BP2115" s="78" t="s">
        <v>755</v>
      </c>
    </row>
    <row r="2116" spans="1:68" s="3" customFormat="1" x14ac:dyDescent="0.2">
      <c r="A2116" s="20" t="s">
        <v>95</v>
      </c>
      <c r="B2116" s="21" t="s">
        <v>20307</v>
      </c>
      <c r="C2116" s="20" t="s">
        <v>655</v>
      </c>
      <c r="D2116" s="20" t="s">
        <v>164</v>
      </c>
      <c r="E2116" s="20" t="s">
        <v>77</v>
      </c>
      <c r="F2116" s="20" t="s">
        <v>20013</v>
      </c>
      <c r="G2116" s="20" t="s">
        <v>20086</v>
      </c>
      <c r="H2116" s="20" t="s">
        <v>20014</v>
      </c>
      <c r="I2116" s="19">
        <f t="shared" si="299"/>
        <v>43</v>
      </c>
      <c r="J2116" s="20" t="s">
        <v>755</v>
      </c>
      <c r="K2116" s="20" t="s">
        <v>657</v>
      </c>
      <c r="L2116" s="95" t="str">
        <f>IF(M2116&lt;&gt;"",IF(NOT(ISNA(INDEX(cc!B:B,MATCH(M2116,cc!A:A,0)))),INDEX(cc!B:B,MATCH(M2116,cc!A:A,0)),"0"),"")</f>
        <v>TB Screen Result, New Existing ART and HIV Status (Positive)</v>
      </c>
      <c r="M2116" s="97" t="s">
        <v>20019</v>
      </c>
      <c r="N2116" s="28" t="str">
        <f t="shared" si="300"/>
        <v/>
      </c>
      <c r="O2116" s="19" t="str">
        <f t="shared" si="302"/>
        <v>TX_TB (D, DSD, TBScreen/NewExistingART/HIVStatus): TB Screening</v>
      </c>
      <c r="P2116" s="19" t="str">
        <f t="shared" si="303"/>
        <v>TX_TB (D, DSD, TBScreen/NewExistingART/HIVStatus): TB Screening</v>
      </c>
      <c r="Q2116" s="19" t="str">
        <f t="shared" si="301"/>
        <v>TX_TB (D, DSD, TBScreen/NewExistingART/HIV)</v>
      </c>
      <c r="R2116" s="19" t="str">
        <f t="shared" si="304"/>
        <v>TX_TB_D_DSD_TBScreen_NewExistingART_HIV</v>
      </c>
      <c r="S2116" s="19" t="str">
        <f t="shared" si="305"/>
        <v>TX_TB_D_DSD_TBScreen_NewExistingART_HIV_</v>
      </c>
      <c r="T2116" s="19" t="b">
        <f>NOT(ISNA(VLOOKUP(B2116,dbcodes!A:B,2,FALSE)))</f>
        <v>1</v>
      </c>
      <c r="U2116" s="19" t="str">
        <f>IF(ISNA(VLOOKUP(B2116,dbcodes!A:B,2,FALSE)),des!R1734,VLOOKUP(B2116,dbcodes!A:B,2,FALSE))</f>
        <v>TX_TB_D_DSD_TBScreen_NewExistingART_HIV</v>
      </c>
      <c r="V2116" s="20"/>
      <c r="W2116" s="107" t="str">
        <f>IF(ISNA(VLOOKUP(C2116,descriptions!A:B,2,FALSE)),des!V1734,IF(G2116=" TARGET","Target ","")&amp;VLOOKUP(C2116,descriptions!A:B,2,FALSE))</f>
        <v>Number of ART patients who were screened for TB at least once during the reporting period</v>
      </c>
      <c r="X2116" s="20" t="s">
        <v>4</v>
      </c>
      <c r="Y2116" s="20" t="s">
        <v>831</v>
      </c>
      <c r="Z2116" s="20" t="s">
        <v>836</v>
      </c>
      <c r="AA2116" s="20" t="s">
        <v>102</v>
      </c>
      <c r="AB2116" s="20" t="s">
        <v>755</v>
      </c>
      <c r="AC2116" s="19" t="str">
        <f>IF(AB2116&lt;&gt;"",IF(NOT(ISNA(INDEX(os!A:A,MATCH(AB2116,os!B:B,0)))),INDEX(os!A:A,MATCH(AB2116,os!B:B,0)),"0"),"")</f>
        <v/>
      </c>
      <c r="AD2116" s="20" t="s">
        <v>830</v>
      </c>
      <c r="AE2116" s="20"/>
      <c r="AF2116" s="20"/>
      <c r="AG2116" s="20"/>
      <c r="AH2116" s="93" t="str">
        <f>IF(NOT(ISNA(VLOOKUP(B:B,ResultsTargets!A:A,1,0))),"TRUE","")</f>
        <v/>
      </c>
      <c r="AI2116" s="19" t="str">
        <f>IF(ISNA(VLOOKUP(C2116,dim_techarea!A:B,2,FALSE)),"",VLOOKUP(C2116,dim_techarea!A:B,2,FALSE))</f>
        <v>TX_TB</v>
      </c>
      <c r="AJ2116" s="19" t="str">
        <f>IF(ISNA(VLOOKUP(AI2116,dim_techarea!B:C,2,FALSE)),"",VLOOKUP(AI2116,dim_techarea!B:C,2,FALSE))</f>
        <v>tOiM2uxcnkj</v>
      </c>
      <c r="AK2116" s="19" t="str">
        <f>IF(ISNA(VLOOKUP(TRIM(G2116),dim_targetsresults!A:B,2,FALSE)),"",VLOOKUP(TRIM(G2116),dim_targetsresults!A:C,2,FALSE))</f>
        <v>MER Results</v>
      </c>
      <c r="AL2116" s="19" t="str">
        <f>IF(ISNA(VLOOKUP(AK2116,dim_targetsresults!B:C,2,FALSE)),"",VLOOKUP(AK2116,dim_targetsresults!B:C,2,FALSE))</f>
        <v>Jh0jDM5yQ2E</v>
      </c>
      <c r="AM2116" s="19" t="str">
        <f>IF(ISNA(VLOOKUP(TRIM(D2116),dim_numeratordenominator!A:B,2,FALSE)),"",VLOOKUP(TRIM(D2116),dim_numeratordenominator!A:C,2,FALSE))</f>
        <v>Denominator</v>
      </c>
      <c r="AN2116" s="19" t="str">
        <f>IF(ISNA(VLOOKUP(AM2116,dim_numeratordenominator!B:C,2,FALSE)),"",VLOOKUP(AM2116,dim_numeratordenominator!B:C,2,FALSE))</f>
        <v>QpNj0nSuEhD</v>
      </c>
      <c r="AO2116" s="19" t="str">
        <f>IF(ISNA(VLOOKUP(TRIM(E2116),dim_supporttype!A:B,2,FALSE)),"",VLOOKUP(TRIM(E2116),dim_supporttype!A:C,2,FALSE))</f>
        <v>DSD</v>
      </c>
      <c r="AP2116" s="19" t="str">
        <f>IF(ISNA(VLOOKUP(AO2116,dim_supporttype!B:C,2,FALSE)),"",VLOOKUP(AO2116,dim_supporttype!B:C,2,FALSE))</f>
        <v>iM13vdNLWKb</v>
      </c>
      <c r="AQ2116" s="19" t="str">
        <f>IF(ISNA(VLOOKUP(TRIM(F2116),dim_disaggs!A:B,2,FALSE)),"No Disagg",VLOOKUP(TRIM(F2116),dim_disaggs!A:B,2,FALSE))</f>
        <v>TBScreen/NewExistingART/HIVStatus</v>
      </c>
      <c r="AR2116" s="19" t="str">
        <f>IF(ISNA(VLOOKUP(AQ2116,dim_disaggs!B:C,2,FALSE)),"",VLOOKUP(AQ2116,dim_disaggs!B:C,2,FALSE))</f>
        <v>gvqDpc7BM3j</v>
      </c>
      <c r="AS2116" s="72"/>
      <c r="AT2116" s="66"/>
      <c r="AU2116" s="72" t="s">
        <v>755</v>
      </c>
      <c r="AV2116" s="73" t="s">
        <v>755</v>
      </c>
      <c r="AW2116" s="66" t="s">
        <v>755</v>
      </c>
      <c r="AX2116" s="66" t="s">
        <v>755</v>
      </c>
      <c r="AY2116" s="20"/>
      <c r="AZ2116" s="20"/>
      <c r="BA2116" s="105" t="str">
        <f t="shared" si="306"/>
        <v/>
      </c>
      <c r="BB2116" s="20" t="str">
        <f t="shared" si="307"/>
        <v/>
      </c>
      <c r="BC2116" s="20"/>
      <c r="BD2116" s="20"/>
      <c r="BE2116" s="75" t="s">
        <v>755</v>
      </c>
      <c r="BF2116" s="73" t="s">
        <v>755</v>
      </c>
      <c r="BG2116" s="55" t="s">
        <v>755</v>
      </c>
      <c r="BH2116" s="76" t="s">
        <v>755</v>
      </c>
      <c r="BI2116" s="20" t="s">
        <v>755</v>
      </c>
      <c r="BJ2116" s="20" t="s">
        <v>755</v>
      </c>
      <c r="BK2116" s="55" t="s">
        <v>755</v>
      </c>
      <c r="BL2116" s="71" t="s">
        <v>755</v>
      </c>
      <c r="BM2116" s="77" t="s">
        <v>755</v>
      </c>
      <c r="BN2116" s="78" t="s">
        <v>755</v>
      </c>
      <c r="BO2116" s="77" t="s">
        <v>755</v>
      </c>
      <c r="BP2116" s="78" t="s">
        <v>755</v>
      </c>
    </row>
    <row r="2117" spans="1:68" s="3" customFormat="1" x14ac:dyDescent="0.2">
      <c r="A2117" s="20" t="s">
        <v>95</v>
      </c>
      <c r="B2117" s="21" t="s">
        <v>20308</v>
      </c>
      <c r="C2117" s="20" t="s">
        <v>655</v>
      </c>
      <c r="D2117" s="20" t="s">
        <v>164</v>
      </c>
      <c r="E2117" s="20" t="s">
        <v>78</v>
      </c>
      <c r="F2117" s="20" t="s">
        <v>20013</v>
      </c>
      <c r="G2117" s="20" t="s">
        <v>20086</v>
      </c>
      <c r="H2117" s="20" t="s">
        <v>20014</v>
      </c>
      <c r="I2117" s="19">
        <f t="shared" si="299"/>
        <v>42</v>
      </c>
      <c r="J2117" s="20" t="s">
        <v>755</v>
      </c>
      <c r="K2117" s="20" t="s">
        <v>657</v>
      </c>
      <c r="L2117" s="95" t="str">
        <f>IF(M2117&lt;&gt;"",IF(NOT(ISNA(INDEX(cc!B:B,MATCH(M2117,cc!A:A,0)))),INDEX(cc!B:B,MATCH(M2117,cc!A:A,0)),"0"),"")</f>
        <v>TB Screen Result, New Existing ART and HIV Status (Positive)</v>
      </c>
      <c r="M2117" s="97" t="s">
        <v>20019</v>
      </c>
      <c r="N2117" s="28" t="str">
        <f t="shared" si="300"/>
        <v/>
      </c>
      <c r="O2117" s="19" t="str">
        <f t="shared" si="302"/>
        <v>TX_TB (D, TA, TBScreen/NewExistingART/HIVStatus): TB Screening</v>
      </c>
      <c r="P2117" s="19" t="str">
        <f t="shared" si="303"/>
        <v>TX_TB (D, TA, TBScreen/NewExistingART/HIVStatus): TB Screening</v>
      </c>
      <c r="Q2117" s="19" t="str">
        <f t="shared" si="301"/>
        <v>TX_TB (D, TA, TBScreen/NewExistingART/HIV)</v>
      </c>
      <c r="R2117" s="19" t="str">
        <f t="shared" si="304"/>
        <v>TX_TB_D_TA_TBScreen_NewExistingART_HIV</v>
      </c>
      <c r="S2117" s="19" t="str">
        <f t="shared" si="305"/>
        <v>TX_TB_D_TA_TBScreen_NewExistingART_HIV_</v>
      </c>
      <c r="T2117" s="19" t="b">
        <f>NOT(ISNA(VLOOKUP(B2117,dbcodes!A:B,2,FALSE)))</f>
        <v>1</v>
      </c>
      <c r="U2117" s="19" t="str">
        <f>IF(ISNA(VLOOKUP(B2117,dbcodes!A:B,2,FALSE)),des!R1735,VLOOKUP(B2117,dbcodes!A:B,2,FALSE))</f>
        <v>TX_TB_D_TA_TBScreen_NewExistingART_HIV</v>
      </c>
      <c r="V2117" s="20"/>
      <c r="W2117" s="107" t="str">
        <f>IF(ISNA(VLOOKUP(C2117,descriptions!A:B,2,FALSE)),des!V1735,IF(G2117=" TARGET","Target ","")&amp;VLOOKUP(C2117,descriptions!A:B,2,FALSE))</f>
        <v>Number of ART patients who were screened for TB at least once during the reporting period</v>
      </c>
      <c r="X2117" s="20" t="s">
        <v>4</v>
      </c>
      <c r="Y2117" s="20" t="s">
        <v>831</v>
      </c>
      <c r="Z2117" s="20" t="s">
        <v>836</v>
      </c>
      <c r="AA2117" s="20" t="s">
        <v>102</v>
      </c>
      <c r="AB2117" s="20" t="s">
        <v>755</v>
      </c>
      <c r="AC2117" s="19" t="str">
        <f>IF(AB2117&lt;&gt;"",IF(NOT(ISNA(INDEX(os!A:A,MATCH(AB2117,os!B:B,0)))),INDEX(os!A:A,MATCH(AB2117,os!B:B,0)),"0"),"")</f>
        <v/>
      </c>
      <c r="AD2117" s="20" t="s">
        <v>830</v>
      </c>
      <c r="AE2117" s="20"/>
      <c r="AF2117" s="20"/>
      <c r="AG2117" s="20"/>
      <c r="AH2117" s="93" t="str">
        <f>IF(NOT(ISNA(VLOOKUP(B:B,ResultsTargets!A:A,1,0))),"TRUE","")</f>
        <v/>
      </c>
      <c r="AI2117" s="19" t="str">
        <f>IF(ISNA(VLOOKUP(C2117,dim_techarea!A:B,2,FALSE)),"",VLOOKUP(C2117,dim_techarea!A:B,2,FALSE))</f>
        <v>TX_TB</v>
      </c>
      <c r="AJ2117" s="19" t="str">
        <f>IF(ISNA(VLOOKUP(AI2117,dim_techarea!B:C,2,FALSE)),"",VLOOKUP(AI2117,dim_techarea!B:C,2,FALSE))</f>
        <v>tOiM2uxcnkj</v>
      </c>
      <c r="AK2117" s="19" t="str">
        <f>IF(ISNA(VLOOKUP(TRIM(G2117),dim_targetsresults!A:B,2,FALSE)),"",VLOOKUP(TRIM(G2117),dim_targetsresults!A:C,2,FALSE))</f>
        <v>MER Results</v>
      </c>
      <c r="AL2117" s="19" t="str">
        <f>IF(ISNA(VLOOKUP(AK2117,dim_targetsresults!B:C,2,FALSE)),"",VLOOKUP(AK2117,dim_targetsresults!B:C,2,FALSE))</f>
        <v>Jh0jDM5yQ2E</v>
      </c>
      <c r="AM2117" s="19" t="str">
        <f>IF(ISNA(VLOOKUP(TRIM(D2117),dim_numeratordenominator!A:B,2,FALSE)),"",VLOOKUP(TRIM(D2117),dim_numeratordenominator!A:C,2,FALSE))</f>
        <v>Denominator</v>
      </c>
      <c r="AN2117" s="19" t="str">
        <f>IF(ISNA(VLOOKUP(AM2117,dim_numeratordenominator!B:C,2,FALSE)),"",VLOOKUP(AM2117,dim_numeratordenominator!B:C,2,FALSE))</f>
        <v>QpNj0nSuEhD</v>
      </c>
      <c r="AO2117" s="19" t="str">
        <f>IF(ISNA(VLOOKUP(TRIM(E2117),dim_supporttype!A:B,2,FALSE)),"",VLOOKUP(TRIM(E2117),dim_supporttype!A:C,2,FALSE))</f>
        <v>TA</v>
      </c>
      <c r="AP2117" s="19" t="str">
        <f>IF(ISNA(VLOOKUP(AO2117,dim_supporttype!B:C,2,FALSE)),"",VLOOKUP(AO2117,dim_supporttype!B:C,2,FALSE))</f>
        <v>cRAGKdWIDn4</v>
      </c>
      <c r="AQ2117" s="19" t="str">
        <f>IF(ISNA(VLOOKUP(TRIM(F2117),dim_disaggs!A:B,2,FALSE)),"No Disagg",VLOOKUP(TRIM(F2117),dim_disaggs!A:B,2,FALSE))</f>
        <v>TBScreen/NewExistingART/HIVStatus</v>
      </c>
      <c r="AR2117" s="19" t="str">
        <f>IF(ISNA(VLOOKUP(AQ2117,dim_disaggs!B:C,2,FALSE)),"",VLOOKUP(AQ2117,dim_disaggs!B:C,2,FALSE))</f>
        <v>gvqDpc7BM3j</v>
      </c>
      <c r="AS2117" s="72"/>
      <c r="AT2117" s="66"/>
      <c r="AU2117" s="72" t="s">
        <v>755</v>
      </c>
      <c r="AV2117" s="73" t="s">
        <v>755</v>
      </c>
      <c r="AW2117" s="66" t="s">
        <v>755</v>
      </c>
      <c r="AX2117" s="66" t="s">
        <v>755</v>
      </c>
      <c r="AY2117" s="20"/>
      <c r="AZ2117" s="20"/>
      <c r="BA2117" s="105" t="str">
        <f t="shared" si="306"/>
        <v/>
      </c>
      <c r="BB2117" s="20" t="str">
        <f t="shared" si="307"/>
        <v/>
      </c>
      <c r="BC2117" s="20"/>
      <c r="BD2117" s="20"/>
      <c r="BE2117" s="75" t="s">
        <v>755</v>
      </c>
      <c r="BF2117" s="73" t="s">
        <v>755</v>
      </c>
      <c r="BG2117" s="55" t="s">
        <v>755</v>
      </c>
      <c r="BH2117" s="76" t="s">
        <v>755</v>
      </c>
      <c r="BI2117" s="20" t="s">
        <v>755</v>
      </c>
      <c r="BJ2117" s="20" t="s">
        <v>755</v>
      </c>
      <c r="BK2117" s="55" t="s">
        <v>755</v>
      </c>
      <c r="BL2117" s="71" t="s">
        <v>755</v>
      </c>
      <c r="BM2117" s="77" t="s">
        <v>755</v>
      </c>
      <c r="BN2117" s="78" t="s">
        <v>755</v>
      </c>
      <c r="BO2117" s="77" t="s">
        <v>755</v>
      </c>
      <c r="BP2117" s="78" t="s">
        <v>755</v>
      </c>
    </row>
    <row r="2118" spans="1:68" s="3" customFormat="1" x14ac:dyDescent="0.2">
      <c r="A2118" s="20" t="s">
        <v>95</v>
      </c>
      <c r="B2118" s="20" t="s">
        <v>668</v>
      </c>
      <c r="C2118" s="20" t="s">
        <v>655</v>
      </c>
      <c r="D2118" s="20" t="s">
        <v>164</v>
      </c>
      <c r="E2118" s="20" t="s">
        <v>77</v>
      </c>
      <c r="F2118" s="20" t="s">
        <v>659</v>
      </c>
      <c r="G2118" s="20" t="s">
        <v>20086</v>
      </c>
      <c r="H2118" s="20" t="s">
        <v>659</v>
      </c>
      <c r="I2118" s="19">
        <f t="shared" si="299"/>
        <v>29</v>
      </c>
      <c r="J2118" s="20" t="s">
        <v>755</v>
      </c>
      <c r="K2118" s="20" t="s">
        <v>657</v>
      </c>
      <c r="L2118" s="95" t="str">
        <f>IF(M2118&lt;&gt;"",IF(NOT(ISNA(INDEX(cc!B:B,MATCH(M2118,cc!A:A,0)))),INDEX(cc!B:B,MATCH(M2118,cc!A:A,0)),"0"),"")</f>
        <v>default</v>
      </c>
      <c r="M2118" s="97" t="s">
        <v>13</v>
      </c>
      <c r="N2118" s="28" t="str">
        <f t="shared" si="300"/>
        <v/>
      </c>
      <c r="O2118" s="19" t="str">
        <f t="shared" si="302"/>
        <v>TX_TB (D, DSD, Specimen Sent): TB Screening</v>
      </c>
      <c r="P2118" s="19" t="str">
        <f t="shared" si="303"/>
        <v>TX_TB (D, DSD, Specimen Sent): TB Screening</v>
      </c>
      <c r="Q2118" s="19" t="str">
        <f t="shared" si="301"/>
        <v>TX_TB (D, DSD, Specimen Sent)</v>
      </c>
      <c r="R2118" s="19" t="str">
        <f t="shared" si="304"/>
        <v>TX_TB_D_DSD_Specimen_Sent</v>
      </c>
      <c r="S2118" s="19" t="str">
        <f t="shared" si="305"/>
        <v>TX_TB_D_DSD_Specimen_Sent_</v>
      </c>
      <c r="T2118" s="19" t="b">
        <f>NOT(ISNA(VLOOKUP(B2118,dbcodes!A:B,2,FALSE)))</f>
        <v>1</v>
      </c>
      <c r="U2118" s="19" t="str">
        <f>IF(ISNA(VLOOKUP(B2118,dbcodes!A:B,2,FALSE)),des!R1740,VLOOKUP(B2118,dbcodes!A:B,2,FALSE))</f>
        <v>TX_TB_D_DSD_Specimen_Sent</v>
      </c>
      <c r="V2118" s="20"/>
      <c r="W2118" s="107" t="str">
        <f>IF(ISNA(VLOOKUP(C2118,descriptions!A:B,2,FALSE)),des!V1740,IF(G2118=" TARGET","Target ","")&amp;VLOOKUP(C2118,descriptions!A:B,2,FALSE))</f>
        <v>Number of ART patients who were screened for TB at least once during the reporting period</v>
      </c>
      <c r="X2118" s="20" t="s">
        <v>4</v>
      </c>
      <c r="Y2118" s="20" t="s">
        <v>831</v>
      </c>
      <c r="Z2118" s="20" t="s">
        <v>836</v>
      </c>
      <c r="AA2118" s="20" t="s">
        <v>102</v>
      </c>
      <c r="AB2118" s="20" t="s">
        <v>755</v>
      </c>
      <c r="AC2118" s="19" t="str">
        <f>IF(AB2118&lt;&gt;"",IF(NOT(ISNA(INDEX(os!A:A,MATCH(AB2118,os!B:B,0)))),INDEX(os!A:A,MATCH(AB2118,os!B:B,0)),"0"),"")</f>
        <v/>
      </c>
      <c r="AD2118" s="20" t="s">
        <v>830</v>
      </c>
      <c r="AE2118" s="20"/>
      <c r="AF2118" s="20"/>
      <c r="AG2118" s="20"/>
      <c r="AH2118" s="93" t="str">
        <f>IF(NOT(ISNA(VLOOKUP(B:B,ResultsTargets!A:A,1,0))),"TRUE","")</f>
        <v/>
      </c>
      <c r="AI2118" s="19" t="str">
        <f>IF(ISNA(VLOOKUP(C2118,dim_techarea!A:B,2,FALSE)),"",VLOOKUP(C2118,dim_techarea!A:B,2,FALSE))</f>
        <v>TX_TB</v>
      </c>
      <c r="AJ2118" s="19" t="str">
        <f>IF(ISNA(VLOOKUP(AI2118,dim_techarea!B:C,2,FALSE)),"",VLOOKUP(AI2118,dim_techarea!B:C,2,FALSE))</f>
        <v>tOiM2uxcnkj</v>
      </c>
      <c r="AK2118" s="19" t="str">
        <f>IF(ISNA(VLOOKUP(TRIM(G2118),dim_targetsresults!A:B,2,FALSE)),"",VLOOKUP(TRIM(G2118),dim_targetsresults!A:C,2,FALSE))</f>
        <v>MER Results</v>
      </c>
      <c r="AL2118" s="19" t="str">
        <f>IF(ISNA(VLOOKUP(AK2118,dim_targetsresults!B:C,2,FALSE)),"",VLOOKUP(AK2118,dim_targetsresults!B:C,2,FALSE))</f>
        <v>Jh0jDM5yQ2E</v>
      </c>
      <c r="AM2118" s="19" t="str">
        <f>IF(ISNA(VLOOKUP(TRIM(D2118),dim_numeratordenominator!A:B,2,FALSE)),"",VLOOKUP(TRIM(D2118),dim_numeratordenominator!A:C,2,FALSE))</f>
        <v>Denominator</v>
      </c>
      <c r="AN2118" s="19" t="str">
        <f>IF(ISNA(VLOOKUP(AM2118,dim_numeratordenominator!B:C,2,FALSE)),"",VLOOKUP(AM2118,dim_numeratordenominator!B:C,2,FALSE))</f>
        <v>QpNj0nSuEhD</v>
      </c>
      <c r="AO2118" s="19" t="str">
        <f>IF(ISNA(VLOOKUP(TRIM(E2118),dim_supporttype!A:B,2,FALSE)),"",VLOOKUP(TRIM(E2118),dim_supporttype!A:C,2,FALSE))</f>
        <v>DSD</v>
      </c>
      <c r="AP2118" s="19" t="str">
        <f>IF(ISNA(VLOOKUP(AO2118,dim_supporttype!B:C,2,FALSE)),"",VLOOKUP(AO2118,dim_supporttype!B:C,2,FALSE))</f>
        <v>iM13vdNLWKb</v>
      </c>
      <c r="AQ2118" s="19" t="str">
        <f>IF(ISNA(VLOOKUP(TRIM(F2118),dim_disaggs!A:B,2,FALSE)),"No Disagg",VLOOKUP(TRIM(F2118),dim_disaggs!A:B,2,FALSE))</f>
        <v>Specimen Sent</v>
      </c>
      <c r="AR2118" s="19" t="str">
        <f>IF(ISNA(VLOOKUP(AQ2118,dim_disaggs!B:C,2,FALSE)),"",VLOOKUP(AQ2118,dim_disaggs!B:C,2,FALSE))</f>
        <v>wDdf18wKlNA</v>
      </c>
      <c r="AS2118" s="72"/>
      <c r="AT2118" s="66"/>
      <c r="AU2118" s="72" t="s">
        <v>755</v>
      </c>
      <c r="AV2118" s="73" t="s">
        <v>755</v>
      </c>
      <c r="AW2118" s="66" t="s">
        <v>755</v>
      </c>
      <c r="AX2118" s="66" t="s">
        <v>755</v>
      </c>
      <c r="AY2118" s="20"/>
      <c r="AZ2118" s="20"/>
      <c r="BA2118" s="105" t="str">
        <f t="shared" si="306"/>
        <v/>
      </c>
      <c r="BB2118" s="20" t="str">
        <f t="shared" si="307"/>
        <v/>
      </c>
      <c r="BC2118" s="20"/>
      <c r="BD2118" s="20"/>
      <c r="BE2118" s="75" t="s">
        <v>755</v>
      </c>
      <c r="BF2118" s="73" t="s">
        <v>755</v>
      </c>
      <c r="BG2118" s="55" t="s">
        <v>755</v>
      </c>
      <c r="BH2118" s="76" t="s">
        <v>755</v>
      </c>
      <c r="BI2118" s="20" t="s">
        <v>755</v>
      </c>
      <c r="BJ2118" s="20" t="s">
        <v>755</v>
      </c>
      <c r="BK2118" s="55" t="s">
        <v>755</v>
      </c>
      <c r="BL2118" s="71" t="s">
        <v>755</v>
      </c>
      <c r="BM2118" s="77" t="s">
        <v>755</v>
      </c>
      <c r="BN2118" s="78" t="s">
        <v>755</v>
      </c>
      <c r="BO2118" s="77" t="s">
        <v>755</v>
      </c>
      <c r="BP2118" s="78" t="s">
        <v>755</v>
      </c>
    </row>
    <row r="2119" spans="1:68" s="3" customFormat="1" x14ac:dyDescent="0.2">
      <c r="A2119" s="20" t="s">
        <v>95</v>
      </c>
      <c r="B2119" s="20" t="s">
        <v>669</v>
      </c>
      <c r="C2119" s="20" t="s">
        <v>655</v>
      </c>
      <c r="D2119" s="20" t="s">
        <v>164</v>
      </c>
      <c r="E2119" s="20" t="s">
        <v>78</v>
      </c>
      <c r="F2119" s="20" t="s">
        <v>659</v>
      </c>
      <c r="G2119" s="20" t="s">
        <v>20086</v>
      </c>
      <c r="H2119" s="20" t="s">
        <v>659</v>
      </c>
      <c r="I2119" s="19">
        <f t="shared" si="299"/>
        <v>28</v>
      </c>
      <c r="J2119" s="20" t="s">
        <v>755</v>
      </c>
      <c r="K2119" s="20" t="s">
        <v>657</v>
      </c>
      <c r="L2119" s="95" t="str">
        <f>IF(M2119&lt;&gt;"",IF(NOT(ISNA(INDEX(cc!B:B,MATCH(M2119,cc!A:A,0)))),INDEX(cc!B:B,MATCH(M2119,cc!A:A,0)),"0"),"")</f>
        <v>default</v>
      </c>
      <c r="M2119" s="97" t="s">
        <v>13</v>
      </c>
      <c r="N2119" s="28" t="str">
        <f t="shared" si="300"/>
        <v/>
      </c>
      <c r="O2119" s="19" t="str">
        <f t="shared" si="302"/>
        <v>TX_TB (D, TA, Specimen Sent): TB Screening</v>
      </c>
      <c r="P2119" s="19" t="str">
        <f t="shared" si="303"/>
        <v>TX_TB (D, TA, Specimen Sent): TB Screening</v>
      </c>
      <c r="Q2119" s="19" t="str">
        <f t="shared" si="301"/>
        <v>TX_TB (D, TA, Specimen Sent)</v>
      </c>
      <c r="R2119" s="19" t="str">
        <f t="shared" si="304"/>
        <v>TX_TB_D_TA_Specimen_Sent</v>
      </c>
      <c r="S2119" s="19" t="str">
        <f t="shared" si="305"/>
        <v>TX_TB_D_TA_Specimen_Sent_</v>
      </c>
      <c r="T2119" s="19" t="b">
        <f>NOT(ISNA(VLOOKUP(B2119,dbcodes!A:B,2,FALSE)))</f>
        <v>1</v>
      </c>
      <c r="U2119" s="19" t="str">
        <f>IF(ISNA(VLOOKUP(B2119,dbcodes!A:B,2,FALSE)),des!R1741,VLOOKUP(B2119,dbcodes!A:B,2,FALSE))</f>
        <v>TX_TB_D_TA_Specimen_Sent</v>
      </c>
      <c r="V2119" s="20"/>
      <c r="W2119" s="107" t="str">
        <f>IF(ISNA(VLOOKUP(C2119,descriptions!A:B,2,FALSE)),des!V1741,IF(G2119=" TARGET","Target ","")&amp;VLOOKUP(C2119,descriptions!A:B,2,FALSE))</f>
        <v>Number of ART patients who were screened for TB at least once during the reporting period</v>
      </c>
      <c r="X2119" s="20" t="s">
        <v>4</v>
      </c>
      <c r="Y2119" s="20" t="s">
        <v>831</v>
      </c>
      <c r="Z2119" s="20" t="s">
        <v>836</v>
      </c>
      <c r="AA2119" s="20" t="s">
        <v>102</v>
      </c>
      <c r="AB2119" s="20" t="s">
        <v>755</v>
      </c>
      <c r="AC2119" s="19" t="str">
        <f>IF(AB2119&lt;&gt;"",IF(NOT(ISNA(INDEX(os!A:A,MATCH(AB2119,os!B:B,0)))),INDEX(os!A:A,MATCH(AB2119,os!B:B,0)),"0"),"")</f>
        <v/>
      </c>
      <c r="AD2119" s="20" t="s">
        <v>830</v>
      </c>
      <c r="AE2119" s="20"/>
      <c r="AF2119" s="20"/>
      <c r="AG2119" s="20"/>
      <c r="AH2119" s="93" t="str">
        <f>IF(NOT(ISNA(VLOOKUP(B:B,ResultsTargets!A:A,1,0))),"TRUE","")</f>
        <v/>
      </c>
      <c r="AI2119" s="19" t="str">
        <f>IF(ISNA(VLOOKUP(C2119,dim_techarea!A:B,2,FALSE)),"",VLOOKUP(C2119,dim_techarea!A:B,2,FALSE))</f>
        <v>TX_TB</v>
      </c>
      <c r="AJ2119" s="19" t="str">
        <f>IF(ISNA(VLOOKUP(AI2119,dim_techarea!B:C,2,FALSE)),"",VLOOKUP(AI2119,dim_techarea!B:C,2,FALSE))</f>
        <v>tOiM2uxcnkj</v>
      </c>
      <c r="AK2119" s="19" t="str">
        <f>IF(ISNA(VLOOKUP(TRIM(G2119),dim_targetsresults!A:B,2,FALSE)),"",VLOOKUP(TRIM(G2119),dim_targetsresults!A:C,2,FALSE))</f>
        <v>MER Results</v>
      </c>
      <c r="AL2119" s="19" t="str">
        <f>IF(ISNA(VLOOKUP(AK2119,dim_targetsresults!B:C,2,FALSE)),"",VLOOKUP(AK2119,dim_targetsresults!B:C,2,FALSE))</f>
        <v>Jh0jDM5yQ2E</v>
      </c>
      <c r="AM2119" s="19" t="str">
        <f>IF(ISNA(VLOOKUP(TRIM(D2119),dim_numeratordenominator!A:B,2,FALSE)),"",VLOOKUP(TRIM(D2119),dim_numeratordenominator!A:C,2,FALSE))</f>
        <v>Denominator</v>
      </c>
      <c r="AN2119" s="19" t="str">
        <f>IF(ISNA(VLOOKUP(AM2119,dim_numeratordenominator!B:C,2,FALSE)),"",VLOOKUP(AM2119,dim_numeratordenominator!B:C,2,FALSE))</f>
        <v>QpNj0nSuEhD</v>
      </c>
      <c r="AO2119" s="19" t="str">
        <f>IF(ISNA(VLOOKUP(TRIM(E2119),dim_supporttype!A:B,2,FALSE)),"",VLOOKUP(TRIM(E2119),dim_supporttype!A:C,2,FALSE))</f>
        <v>TA</v>
      </c>
      <c r="AP2119" s="19" t="str">
        <f>IF(ISNA(VLOOKUP(AO2119,dim_supporttype!B:C,2,FALSE)),"",VLOOKUP(AO2119,dim_supporttype!B:C,2,FALSE))</f>
        <v>cRAGKdWIDn4</v>
      </c>
      <c r="AQ2119" s="19" t="str">
        <f>IF(ISNA(VLOOKUP(TRIM(F2119),dim_disaggs!A:B,2,FALSE)),"No Disagg",VLOOKUP(TRIM(F2119),dim_disaggs!A:B,2,FALSE))</f>
        <v>Specimen Sent</v>
      </c>
      <c r="AR2119" s="19" t="str">
        <f>IF(ISNA(VLOOKUP(AQ2119,dim_disaggs!B:C,2,FALSE)),"",VLOOKUP(AQ2119,dim_disaggs!B:C,2,FALSE))</f>
        <v>wDdf18wKlNA</v>
      </c>
      <c r="AS2119" s="72"/>
      <c r="AT2119" s="66"/>
      <c r="AU2119" s="72" t="s">
        <v>755</v>
      </c>
      <c r="AV2119" s="73" t="s">
        <v>755</v>
      </c>
      <c r="AW2119" s="66" t="s">
        <v>755</v>
      </c>
      <c r="AX2119" s="66" t="s">
        <v>755</v>
      </c>
      <c r="AY2119" s="20"/>
      <c r="AZ2119" s="20"/>
      <c r="BA2119" s="105" t="str">
        <f t="shared" si="306"/>
        <v/>
      </c>
      <c r="BB2119" s="20" t="str">
        <f t="shared" si="307"/>
        <v/>
      </c>
      <c r="BC2119" s="20"/>
      <c r="BD2119" s="20"/>
      <c r="BE2119" s="75" t="s">
        <v>755</v>
      </c>
      <c r="BF2119" s="73" t="s">
        <v>755</v>
      </c>
      <c r="BG2119" s="55" t="s">
        <v>755</v>
      </c>
      <c r="BH2119" s="76" t="s">
        <v>755</v>
      </c>
      <c r="BI2119" s="20" t="s">
        <v>755</v>
      </c>
      <c r="BJ2119" s="20" t="s">
        <v>755</v>
      </c>
      <c r="BK2119" s="55" t="s">
        <v>755</v>
      </c>
      <c r="BL2119" s="71" t="s">
        <v>755</v>
      </c>
      <c r="BM2119" s="77" t="s">
        <v>755</v>
      </c>
      <c r="BN2119" s="78" t="s">
        <v>755</v>
      </c>
      <c r="BO2119" s="77" t="s">
        <v>755</v>
      </c>
      <c r="BP2119" s="78" t="s">
        <v>755</v>
      </c>
    </row>
    <row r="2120" spans="1:68" s="3" customFormat="1" x14ac:dyDescent="0.2">
      <c r="A2120" s="20" t="s">
        <v>95</v>
      </c>
      <c r="B2120" s="20" t="s">
        <v>664</v>
      </c>
      <c r="C2120" s="20" t="s">
        <v>655</v>
      </c>
      <c r="D2120" s="20" t="s">
        <v>164</v>
      </c>
      <c r="E2120" s="20" t="s">
        <v>77</v>
      </c>
      <c r="F2120" s="20"/>
      <c r="G2120" s="20" t="s">
        <v>20086</v>
      </c>
      <c r="H2120" s="20"/>
      <c r="I2120" s="19">
        <f t="shared" si="299"/>
        <v>14</v>
      </c>
      <c r="J2120" s="20" t="s">
        <v>755</v>
      </c>
      <c r="K2120" s="20" t="s">
        <v>657</v>
      </c>
      <c r="L2120" s="95" t="str">
        <f>IF(M2120&lt;&gt;"",IF(NOT(ISNA(INDEX(cc!B:B,MATCH(M2120,cc!A:A,0)))),INDEX(cc!B:B,MATCH(M2120,cc!A:A,0)),"0"),"")</f>
        <v>default</v>
      </c>
      <c r="M2120" s="97" t="s">
        <v>13</v>
      </c>
      <c r="N2120" s="28" t="str">
        <f t="shared" si="300"/>
        <v/>
      </c>
      <c r="O2120" s="19" t="str">
        <f t="shared" si="302"/>
        <v>TX_TB (D, DSD): TB Screening</v>
      </c>
      <c r="P2120" s="19" t="str">
        <f t="shared" si="303"/>
        <v>TX_TB (D, DSD): TB Screening</v>
      </c>
      <c r="Q2120" s="19" t="str">
        <f t="shared" si="301"/>
        <v>TX_TB (D, DSD)</v>
      </c>
      <c r="R2120" s="19" t="str">
        <f t="shared" si="304"/>
        <v>TX_TB_D_DSD</v>
      </c>
      <c r="S2120" s="19" t="str">
        <f t="shared" si="305"/>
        <v>TX_TB_D_DSD_</v>
      </c>
      <c r="T2120" s="19" t="b">
        <f>NOT(ISNA(VLOOKUP(B2120,dbcodes!A:B,2,FALSE)))</f>
        <v>1</v>
      </c>
      <c r="U2120" s="19" t="str">
        <f>IF(ISNA(VLOOKUP(B2120,dbcodes!A:B,2,FALSE)),des!R1748,VLOOKUP(B2120,dbcodes!A:B,2,FALSE))</f>
        <v>TX_TB_D_DSD</v>
      </c>
      <c r="V2120" s="20"/>
      <c r="W2120" s="107" t="str">
        <f>IF(ISNA(VLOOKUP(C2120,descriptions!A:B,2,FALSE)),des!V1748,IF(G2120=" TARGET","Target ","")&amp;VLOOKUP(C2120,descriptions!A:B,2,FALSE))</f>
        <v>Number of ART patients who were screened for TB at least once during the reporting period</v>
      </c>
      <c r="X2120" s="20" t="s">
        <v>4</v>
      </c>
      <c r="Y2120" s="20" t="s">
        <v>831</v>
      </c>
      <c r="Z2120" s="20" t="s">
        <v>836</v>
      </c>
      <c r="AA2120" s="20" t="s">
        <v>102</v>
      </c>
      <c r="AB2120" s="20" t="s">
        <v>755</v>
      </c>
      <c r="AC2120" s="19" t="str">
        <f>IF(AB2120&lt;&gt;"",IF(NOT(ISNA(INDEX(os!A:A,MATCH(AB2120,os!B:B,0)))),INDEX(os!A:A,MATCH(AB2120,os!B:B,0)),"0"),"")</f>
        <v/>
      </c>
      <c r="AD2120" s="20" t="s">
        <v>830</v>
      </c>
      <c r="AE2120" s="20"/>
      <c r="AF2120" s="20"/>
      <c r="AG2120" s="20"/>
      <c r="AH2120" s="93" t="str">
        <f>IF(NOT(ISNA(VLOOKUP(B:B,ResultsTargets!A:A,1,0))),"TRUE","")</f>
        <v/>
      </c>
      <c r="AI2120" s="19" t="str">
        <f>IF(ISNA(VLOOKUP(C2120,dim_techarea!A:B,2,FALSE)),"",VLOOKUP(C2120,dim_techarea!A:B,2,FALSE))</f>
        <v>TX_TB</v>
      </c>
      <c r="AJ2120" s="19" t="str">
        <f>IF(ISNA(VLOOKUP(AI2120,dim_techarea!B:C,2,FALSE)),"",VLOOKUP(AI2120,dim_techarea!B:C,2,FALSE))</f>
        <v>tOiM2uxcnkj</v>
      </c>
      <c r="AK2120" s="19" t="str">
        <f>IF(ISNA(VLOOKUP(TRIM(G2120),dim_targetsresults!A:B,2,FALSE)),"",VLOOKUP(TRIM(G2120),dim_targetsresults!A:C,2,FALSE))</f>
        <v>MER Results</v>
      </c>
      <c r="AL2120" s="19" t="str">
        <f>IF(ISNA(VLOOKUP(AK2120,dim_targetsresults!B:C,2,FALSE)),"",VLOOKUP(AK2120,dim_targetsresults!B:C,2,FALSE))</f>
        <v>Jh0jDM5yQ2E</v>
      </c>
      <c r="AM2120" s="19" t="str">
        <f>IF(ISNA(VLOOKUP(TRIM(D2120),dim_numeratordenominator!A:B,2,FALSE)),"",VLOOKUP(TRIM(D2120),dim_numeratordenominator!A:C,2,FALSE))</f>
        <v>Denominator</v>
      </c>
      <c r="AN2120" s="19" t="str">
        <f>IF(ISNA(VLOOKUP(AM2120,dim_numeratordenominator!B:C,2,FALSE)),"",VLOOKUP(AM2120,dim_numeratordenominator!B:C,2,FALSE))</f>
        <v>QpNj0nSuEhD</v>
      </c>
      <c r="AO2120" s="19" t="str">
        <f>IF(ISNA(VLOOKUP(TRIM(E2120),dim_supporttype!A:B,2,FALSE)),"",VLOOKUP(TRIM(E2120),dim_supporttype!A:C,2,FALSE))</f>
        <v>DSD</v>
      </c>
      <c r="AP2120" s="19" t="str">
        <f>IF(ISNA(VLOOKUP(AO2120,dim_supporttype!B:C,2,FALSE)),"",VLOOKUP(AO2120,dim_supporttype!B:C,2,FALSE))</f>
        <v>iM13vdNLWKb</v>
      </c>
      <c r="AQ2120" s="19" t="str">
        <f>IF(ISNA(VLOOKUP(TRIM(F2120),dim_disaggs!A:B,2,FALSE)),"No Disagg",VLOOKUP(TRIM(F2120),dim_disaggs!A:B,2,FALSE))</f>
        <v>No Disagg</v>
      </c>
      <c r="AR2120" s="19" t="str">
        <f>IF(ISNA(VLOOKUP(AQ2120,dim_disaggs!B:C,2,FALSE)),"",VLOOKUP(AQ2120,dim_disaggs!B:C,2,FALSE))</f>
        <v>werJlVT6sf3</v>
      </c>
      <c r="AS2120" s="72"/>
      <c r="AT2120" s="66"/>
      <c r="AU2120" s="72" t="s">
        <v>755</v>
      </c>
      <c r="AV2120" s="73" t="s">
        <v>755</v>
      </c>
      <c r="AW2120" s="66" t="s">
        <v>755</v>
      </c>
      <c r="AX2120" s="66" t="s">
        <v>755</v>
      </c>
      <c r="AY2120" s="20"/>
      <c r="AZ2120" s="20"/>
      <c r="BA2120" s="105" t="str">
        <f t="shared" si="306"/>
        <v>Top Level Denominator</v>
      </c>
      <c r="BB2120" s="20" t="str">
        <f t="shared" si="307"/>
        <v>Azqe383ljKu</v>
      </c>
      <c r="BC2120" s="20"/>
      <c r="BD2120" s="20"/>
      <c r="BE2120" s="75" t="s">
        <v>755</v>
      </c>
      <c r="BF2120" s="73" t="s">
        <v>755</v>
      </c>
      <c r="BG2120" s="55" t="s">
        <v>20425</v>
      </c>
      <c r="BH2120" s="76" t="s">
        <v>20423</v>
      </c>
      <c r="BI2120" s="20" t="s">
        <v>755</v>
      </c>
      <c r="BJ2120" s="20" t="s">
        <v>755</v>
      </c>
      <c r="BK2120" s="55" t="s">
        <v>755</v>
      </c>
      <c r="BL2120" s="71" t="s">
        <v>755</v>
      </c>
      <c r="BM2120" s="77" t="s">
        <v>755</v>
      </c>
      <c r="BN2120" s="78" t="s">
        <v>755</v>
      </c>
      <c r="BO2120" s="77" t="s">
        <v>755</v>
      </c>
      <c r="BP2120" s="78" t="s">
        <v>755</v>
      </c>
    </row>
    <row r="2121" spans="1:68" s="3" customFormat="1" x14ac:dyDescent="0.2">
      <c r="A2121" s="20" t="s">
        <v>95</v>
      </c>
      <c r="B2121" s="20" t="s">
        <v>665</v>
      </c>
      <c r="C2121" s="20" t="s">
        <v>655</v>
      </c>
      <c r="D2121" s="20" t="s">
        <v>164</v>
      </c>
      <c r="E2121" s="20" t="s">
        <v>78</v>
      </c>
      <c r="F2121" s="20"/>
      <c r="G2121" s="20" t="s">
        <v>20086</v>
      </c>
      <c r="H2121" s="20"/>
      <c r="I2121" s="19">
        <f t="shared" si="299"/>
        <v>13</v>
      </c>
      <c r="J2121" s="20" t="s">
        <v>755</v>
      </c>
      <c r="K2121" s="20" t="s">
        <v>657</v>
      </c>
      <c r="L2121" s="95" t="str">
        <f>IF(M2121&lt;&gt;"",IF(NOT(ISNA(INDEX(cc!B:B,MATCH(M2121,cc!A:A,0)))),INDEX(cc!B:B,MATCH(M2121,cc!A:A,0)),"0"),"")</f>
        <v>default</v>
      </c>
      <c r="M2121" s="97" t="s">
        <v>13</v>
      </c>
      <c r="N2121" s="28" t="str">
        <f t="shared" si="300"/>
        <v/>
      </c>
      <c r="O2121" s="19" t="str">
        <f t="shared" si="302"/>
        <v>TX_TB (D, TA): TB Screening</v>
      </c>
      <c r="P2121" s="19" t="str">
        <f t="shared" si="303"/>
        <v>TX_TB (D, TA): TB Screening</v>
      </c>
      <c r="Q2121" s="19" t="str">
        <f t="shared" si="301"/>
        <v>TX_TB (D, TA)</v>
      </c>
      <c r="R2121" s="19" t="str">
        <f t="shared" si="304"/>
        <v>TX_TB_D_TA</v>
      </c>
      <c r="S2121" s="19" t="str">
        <f t="shared" si="305"/>
        <v>TX_TB_D_TA_</v>
      </c>
      <c r="T2121" s="19" t="b">
        <f>NOT(ISNA(VLOOKUP(B2121,dbcodes!A:B,2,FALSE)))</f>
        <v>1</v>
      </c>
      <c r="U2121" s="19" t="str">
        <f>IF(ISNA(VLOOKUP(B2121,dbcodes!A:B,2,FALSE)),des!R1749,VLOOKUP(B2121,dbcodes!A:B,2,FALSE))</f>
        <v>TX_TB_D_TA</v>
      </c>
      <c r="V2121" s="20"/>
      <c r="W2121" s="107" t="str">
        <f>IF(ISNA(VLOOKUP(C2121,descriptions!A:B,2,FALSE)),des!V1749,IF(G2121=" TARGET","Target ","")&amp;VLOOKUP(C2121,descriptions!A:B,2,FALSE))</f>
        <v>Number of ART patients who were screened for TB at least once during the reporting period</v>
      </c>
      <c r="X2121" s="20" t="s">
        <v>4</v>
      </c>
      <c r="Y2121" s="20" t="s">
        <v>831</v>
      </c>
      <c r="Z2121" s="20" t="s">
        <v>836</v>
      </c>
      <c r="AA2121" s="20" t="s">
        <v>102</v>
      </c>
      <c r="AB2121" s="20" t="s">
        <v>755</v>
      </c>
      <c r="AC2121" s="19" t="str">
        <f>IF(AB2121&lt;&gt;"",IF(NOT(ISNA(INDEX(os!A:A,MATCH(AB2121,os!B:B,0)))),INDEX(os!A:A,MATCH(AB2121,os!B:B,0)),"0"),"")</f>
        <v/>
      </c>
      <c r="AD2121" s="20" t="s">
        <v>830</v>
      </c>
      <c r="AE2121" s="20"/>
      <c r="AF2121" s="20"/>
      <c r="AG2121" s="20"/>
      <c r="AH2121" s="93" t="str">
        <f>IF(NOT(ISNA(VLOOKUP(B:B,ResultsTargets!A:A,1,0))),"TRUE","")</f>
        <v/>
      </c>
      <c r="AI2121" s="19" t="str">
        <f>IF(ISNA(VLOOKUP(C2121,dim_techarea!A:B,2,FALSE)),"",VLOOKUP(C2121,dim_techarea!A:B,2,FALSE))</f>
        <v>TX_TB</v>
      </c>
      <c r="AJ2121" s="19" t="str">
        <f>IF(ISNA(VLOOKUP(AI2121,dim_techarea!B:C,2,FALSE)),"",VLOOKUP(AI2121,dim_techarea!B:C,2,FALSE))</f>
        <v>tOiM2uxcnkj</v>
      </c>
      <c r="AK2121" s="19" t="str">
        <f>IF(ISNA(VLOOKUP(TRIM(G2121),dim_targetsresults!A:B,2,FALSE)),"",VLOOKUP(TRIM(G2121),dim_targetsresults!A:C,2,FALSE))</f>
        <v>MER Results</v>
      </c>
      <c r="AL2121" s="19" t="str">
        <f>IF(ISNA(VLOOKUP(AK2121,dim_targetsresults!B:C,2,FALSE)),"",VLOOKUP(AK2121,dim_targetsresults!B:C,2,FALSE))</f>
        <v>Jh0jDM5yQ2E</v>
      </c>
      <c r="AM2121" s="19" t="str">
        <f>IF(ISNA(VLOOKUP(TRIM(D2121),dim_numeratordenominator!A:B,2,FALSE)),"",VLOOKUP(TRIM(D2121),dim_numeratordenominator!A:C,2,FALSE))</f>
        <v>Denominator</v>
      </c>
      <c r="AN2121" s="19" t="str">
        <f>IF(ISNA(VLOOKUP(AM2121,dim_numeratordenominator!B:C,2,FALSE)),"",VLOOKUP(AM2121,dim_numeratordenominator!B:C,2,FALSE))</f>
        <v>QpNj0nSuEhD</v>
      </c>
      <c r="AO2121" s="19" t="str">
        <f>IF(ISNA(VLOOKUP(TRIM(E2121),dim_supporttype!A:B,2,FALSE)),"",VLOOKUP(TRIM(E2121),dim_supporttype!A:C,2,FALSE))</f>
        <v>TA</v>
      </c>
      <c r="AP2121" s="19" t="str">
        <f>IF(ISNA(VLOOKUP(AO2121,dim_supporttype!B:C,2,FALSE)),"",VLOOKUP(AO2121,dim_supporttype!B:C,2,FALSE))</f>
        <v>cRAGKdWIDn4</v>
      </c>
      <c r="AQ2121" s="19" t="str">
        <f>IF(ISNA(VLOOKUP(TRIM(F2121),dim_disaggs!A:B,2,FALSE)),"No Disagg",VLOOKUP(TRIM(F2121),dim_disaggs!A:B,2,FALSE))</f>
        <v>No Disagg</v>
      </c>
      <c r="AR2121" s="19" t="str">
        <f>IF(ISNA(VLOOKUP(AQ2121,dim_disaggs!B:C,2,FALSE)),"",VLOOKUP(AQ2121,dim_disaggs!B:C,2,FALSE))</f>
        <v>werJlVT6sf3</v>
      </c>
      <c r="AS2121" s="72"/>
      <c r="AT2121" s="66"/>
      <c r="AU2121" s="72" t="s">
        <v>755</v>
      </c>
      <c r="AV2121" s="73" t="s">
        <v>755</v>
      </c>
      <c r="AW2121" s="66" t="s">
        <v>755</v>
      </c>
      <c r="AX2121" s="66" t="s">
        <v>755</v>
      </c>
      <c r="AY2121" s="20"/>
      <c r="AZ2121" s="20"/>
      <c r="BA2121" s="105" t="str">
        <f t="shared" si="306"/>
        <v>Top Level Denominator</v>
      </c>
      <c r="BB2121" s="20" t="str">
        <f t="shared" si="307"/>
        <v>Azqe383ljKu</v>
      </c>
      <c r="BC2121" s="20"/>
      <c r="BD2121" s="20"/>
      <c r="BE2121" s="75" t="s">
        <v>755</v>
      </c>
      <c r="BF2121" s="73" t="s">
        <v>755</v>
      </c>
      <c r="BG2121" s="55" t="s">
        <v>20425</v>
      </c>
      <c r="BH2121" s="76" t="s">
        <v>20423</v>
      </c>
      <c r="BI2121" s="20" t="s">
        <v>755</v>
      </c>
      <c r="BJ2121" s="20" t="s">
        <v>755</v>
      </c>
      <c r="BK2121" s="55" t="s">
        <v>755</v>
      </c>
      <c r="BL2121" s="71" t="s">
        <v>755</v>
      </c>
      <c r="BM2121" s="77" t="s">
        <v>755</v>
      </c>
      <c r="BN2121" s="78" t="s">
        <v>755</v>
      </c>
      <c r="BO2121" s="77" t="s">
        <v>755</v>
      </c>
      <c r="BP2121" s="78" t="s">
        <v>755</v>
      </c>
    </row>
    <row r="2122" spans="1:68" s="3" customFormat="1" x14ac:dyDescent="0.2">
      <c r="A2122" s="20" t="s">
        <v>95</v>
      </c>
      <c r="B2122" s="21" t="s">
        <v>20311</v>
      </c>
      <c r="C2122" s="20" t="s">
        <v>655</v>
      </c>
      <c r="D2122" s="20" t="s">
        <v>164</v>
      </c>
      <c r="E2122" s="20" t="s">
        <v>77</v>
      </c>
      <c r="F2122" s="20" t="s">
        <v>214</v>
      </c>
      <c r="G2122" s="20" t="s">
        <v>20086</v>
      </c>
      <c r="H2122" s="20" t="s">
        <v>214</v>
      </c>
      <c r="I2122" s="19">
        <f t="shared" si="299"/>
        <v>25</v>
      </c>
      <c r="J2122" s="20" t="s">
        <v>755</v>
      </c>
      <c r="K2122" s="20" t="s">
        <v>657</v>
      </c>
      <c r="L2122" s="95" t="str">
        <f>IF(M2122&lt;&gt;"",IF(NOT(ISNA(INDEX(cc!B:B,MATCH(M2122,cc!A:A,0)))),INDEX(cc!B:B,MATCH(M2122,cc!A:A,0)),"0"),"")</f>
        <v>Test Results (Positive)</v>
      </c>
      <c r="M2122" s="97" t="s">
        <v>19844</v>
      </c>
      <c r="N2122" s="28" t="str">
        <f t="shared" si="300"/>
        <v/>
      </c>
      <c r="O2122" s="19" t="str">
        <f t="shared" si="302"/>
        <v>TX_TB (D, DSD, HIVStatus): TB Screening</v>
      </c>
      <c r="P2122" s="19" t="str">
        <f t="shared" si="303"/>
        <v>TX_TB (D, DSD, HIVStatus): TB Screening</v>
      </c>
      <c r="Q2122" s="19" t="str">
        <f t="shared" si="301"/>
        <v>TX_TB (D, DSD, HIVStatus)</v>
      </c>
      <c r="R2122" s="19" t="str">
        <f t="shared" si="304"/>
        <v>TX_TB_D_DSD_HIVStatus</v>
      </c>
      <c r="S2122" s="19" t="str">
        <f t="shared" si="305"/>
        <v>TX_TB_D_DSD_HIVStatus_</v>
      </c>
      <c r="T2122" s="19" t="b">
        <f>NOT(ISNA(VLOOKUP(B2122,dbcodes!A:B,2,FALSE)))</f>
        <v>1</v>
      </c>
      <c r="U2122" s="19" t="str">
        <f>IF(ISNA(VLOOKUP(B2122,dbcodes!A:B,2,FALSE)),des!R1750,VLOOKUP(B2122,dbcodes!A:B,2,FALSE))</f>
        <v>TX_TB_D_DSD_HIVStatus</v>
      </c>
      <c r="V2122" s="20"/>
      <c r="W2122" s="107" t="str">
        <f>IF(ISNA(VLOOKUP(C2122,descriptions!A:B,2,FALSE)),des!V1750,IF(G2122=" TARGET","Target ","")&amp;VLOOKUP(C2122,descriptions!A:B,2,FALSE))</f>
        <v>Number of ART patients who were screened for TB at least once during the reporting period</v>
      </c>
      <c r="X2122" s="20" t="s">
        <v>4</v>
      </c>
      <c r="Y2122" s="20" t="s">
        <v>831</v>
      </c>
      <c r="Z2122" s="20" t="s">
        <v>836</v>
      </c>
      <c r="AA2122" s="20" t="s">
        <v>102</v>
      </c>
      <c r="AB2122" s="20" t="s">
        <v>755</v>
      </c>
      <c r="AC2122" s="19" t="str">
        <f>IF(AB2122&lt;&gt;"",IF(NOT(ISNA(INDEX(os!A:A,MATCH(AB2122,os!B:B,0)))),INDEX(os!A:A,MATCH(AB2122,os!B:B,0)),"0"),"")</f>
        <v/>
      </c>
      <c r="AD2122" s="20" t="s">
        <v>830</v>
      </c>
      <c r="AE2122" s="20"/>
      <c r="AF2122" s="20"/>
      <c r="AG2122" s="20"/>
      <c r="AH2122" s="93" t="str">
        <f>IF(NOT(ISNA(VLOOKUP(B:B,ResultsTargets!A:A,1,0))),"TRUE","")</f>
        <v/>
      </c>
      <c r="AI2122" s="19" t="str">
        <f>IF(ISNA(VLOOKUP(C2122,dim_techarea!A:B,2,FALSE)),"",VLOOKUP(C2122,dim_techarea!A:B,2,FALSE))</f>
        <v>TX_TB</v>
      </c>
      <c r="AJ2122" s="19" t="str">
        <f>IF(ISNA(VLOOKUP(AI2122,dim_techarea!B:C,2,FALSE)),"",VLOOKUP(AI2122,dim_techarea!B:C,2,FALSE))</f>
        <v>tOiM2uxcnkj</v>
      </c>
      <c r="AK2122" s="19" t="str">
        <f>IF(ISNA(VLOOKUP(TRIM(G2122),dim_targetsresults!A:B,2,FALSE)),"",VLOOKUP(TRIM(G2122),dim_targetsresults!A:C,2,FALSE))</f>
        <v>MER Results</v>
      </c>
      <c r="AL2122" s="19" t="str">
        <f>IF(ISNA(VLOOKUP(AK2122,dim_targetsresults!B:C,2,FALSE)),"",VLOOKUP(AK2122,dim_targetsresults!B:C,2,FALSE))</f>
        <v>Jh0jDM5yQ2E</v>
      </c>
      <c r="AM2122" s="19" t="str">
        <f>IF(ISNA(VLOOKUP(TRIM(D2122),dim_numeratordenominator!A:B,2,FALSE)),"",VLOOKUP(TRIM(D2122),dim_numeratordenominator!A:C,2,FALSE))</f>
        <v>Denominator</v>
      </c>
      <c r="AN2122" s="19" t="str">
        <f>IF(ISNA(VLOOKUP(AM2122,dim_numeratordenominator!B:C,2,FALSE)),"",VLOOKUP(AM2122,dim_numeratordenominator!B:C,2,FALSE))</f>
        <v>QpNj0nSuEhD</v>
      </c>
      <c r="AO2122" s="19" t="str">
        <f>IF(ISNA(VLOOKUP(TRIM(E2122),dim_supporttype!A:B,2,FALSE)),"",VLOOKUP(TRIM(E2122),dim_supporttype!A:C,2,FALSE))</f>
        <v>DSD</v>
      </c>
      <c r="AP2122" s="19" t="str">
        <f>IF(ISNA(VLOOKUP(AO2122,dim_supporttype!B:C,2,FALSE)),"",VLOOKUP(AO2122,dim_supporttype!B:C,2,FALSE))</f>
        <v>iM13vdNLWKb</v>
      </c>
      <c r="AQ2122" s="19" t="str">
        <f>IF(ISNA(VLOOKUP(TRIM(F2122),dim_disaggs!A:B,2,FALSE)),"No Disagg",VLOOKUP(TRIM(F2122),dim_disaggs!A:B,2,FALSE))</f>
        <v>HIVStatus</v>
      </c>
      <c r="AR2122" s="19" t="str">
        <f>IF(ISNA(VLOOKUP(AQ2122,dim_disaggs!B:C,2,FALSE)),"",VLOOKUP(AQ2122,dim_disaggs!B:C,2,FALSE))</f>
        <v>Hx0TLL7gn1d</v>
      </c>
      <c r="AS2122" s="72"/>
      <c r="AT2122" s="66"/>
      <c r="AU2122" s="72" t="s">
        <v>755</v>
      </c>
      <c r="AV2122" s="73" t="s">
        <v>755</v>
      </c>
      <c r="AW2122" s="66" t="s">
        <v>755</v>
      </c>
      <c r="AX2122" s="66" t="s">
        <v>755</v>
      </c>
      <c r="AY2122" s="20"/>
      <c r="AZ2122" s="20"/>
      <c r="BA2122" s="105" t="str">
        <f t="shared" si="306"/>
        <v>Top Level Denominator</v>
      </c>
      <c r="BB2122" s="20" t="str">
        <f t="shared" si="307"/>
        <v>Azqe383ljKu</v>
      </c>
      <c r="BC2122" s="20"/>
      <c r="BD2122" s="20"/>
      <c r="BE2122" s="75" t="s">
        <v>755</v>
      </c>
      <c r="BF2122" s="73" t="s">
        <v>755</v>
      </c>
      <c r="BG2122" s="55" t="s">
        <v>755</v>
      </c>
      <c r="BH2122" s="76" t="s">
        <v>755</v>
      </c>
      <c r="BI2122" s="20" t="s">
        <v>20421</v>
      </c>
      <c r="BJ2122" s="20" t="s">
        <v>20427</v>
      </c>
      <c r="BK2122" s="55" t="s">
        <v>755</v>
      </c>
      <c r="BL2122" s="71" t="s">
        <v>755</v>
      </c>
      <c r="BM2122" s="77" t="s">
        <v>755</v>
      </c>
      <c r="BN2122" s="78" t="s">
        <v>755</v>
      </c>
      <c r="BO2122" s="77" t="s">
        <v>755</v>
      </c>
      <c r="BP2122" s="78" t="s">
        <v>755</v>
      </c>
    </row>
    <row r="2123" spans="1:68" s="3" customFormat="1" x14ac:dyDescent="0.2">
      <c r="A2123" s="20" t="s">
        <v>95</v>
      </c>
      <c r="B2123" s="21" t="s">
        <v>20312</v>
      </c>
      <c r="C2123" s="20" t="s">
        <v>655</v>
      </c>
      <c r="D2123" s="20" t="s">
        <v>164</v>
      </c>
      <c r="E2123" s="20" t="s">
        <v>78</v>
      </c>
      <c r="F2123" s="20" t="s">
        <v>214</v>
      </c>
      <c r="G2123" s="20" t="s">
        <v>20086</v>
      </c>
      <c r="H2123" s="20" t="s">
        <v>214</v>
      </c>
      <c r="I2123" s="19">
        <f t="shared" si="299"/>
        <v>24</v>
      </c>
      <c r="J2123" s="20" t="s">
        <v>755</v>
      </c>
      <c r="K2123" s="20" t="s">
        <v>657</v>
      </c>
      <c r="L2123" s="95" t="str">
        <f>IF(M2123&lt;&gt;"",IF(NOT(ISNA(INDEX(cc!B:B,MATCH(M2123,cc!A:A,0)))),INDEX(cc!B:B,MATCH(M2123,cc!A:A,0)),"0"),"")</f>
        <v>Test Results (Positive)</v>
      </c>
      <c r="M2123" s="97" t="s">
        <v>19844</v>
      </c>
      <c r="N2123" s="28" t="str">
        <f t="shared" si="300"/>
        <v/>
      </c>
      <c r="O2123" s="19" t="str">
        <f t="shared" si="302"/>
        <v>TX_TB (D, TA, HIVStatus): TB Screening</v>
      </c>
      <c r="P2123" s="19" t="str">
        <f t="shared" si="303"/>
        <v>TX_TB (D, TA, HIVStatus): TB Screening</v>
      </c>
      <c r="Q2123" s="19" t="str">
        <f t="shared" si="301"/>
        <v>TX_TB (D, TA, HIVStatus)</v>
      </c>
      <c r="R2123" s="19" t="str">
        <f t="shared" si="304"/>
        <v>TX_TB_D_TA_HIVStatus</v>
      </c>
      <c r="S2123" s="19" t="str">
        <f t="shared" si="305"/>
        <v>TX_TB_D_TA_HIVStatus_</v>
      </c>
      <c r="T2123" s="19" t="b">
        <f>NOT(ISNA(VLOOKUP(B2123,dbcodes!A:B,2,FALSE)))</f>
        <v>1</v>
      </c>
      <c r="U2123" s="19" t="str">
        <f>IF(ISNA(VLOOKUP(B2123,dbcodes!A:B,2,FALSE)),des!R1751,VLOOKUP(B2123,dbcodes!A:B,2,FALSE))</f>
        <v>TX_TB_D_TA_HIVStatus</v>
      </c>
      <c r="V2123" s="20"/>
      <c r="W2123" s="107" t="str">
        <f>IF(ISNA(VLOOKUP(C2123,descriptions!A:B,2,FALSE)),des!V1751,IF(G2123=" TARGET","Target ","")&amp;VLOOKUP(C2123,descriptions!A:B,2,FALSE))</f>
        <v>Number of ART patients who were screened for TB at least once during the reporting period</v>
      </c>
      <c r="X2123" s="20" t="s">
        <v>4</v>
      </c>
      <c r="Y2123" s="20" t="s">
        <v>831</v>
      </c>
      <c r="Z2123" s="20" t="s">
        <v>836</v>
      </c>
      <c r="AA2123" s="20" t="s">
        <v>102</v>
      </c>
      <c r="AB2123" s="20" t="s">
        <v>755</v>
      </c>
      <c r="AC2123" s="19" t="str">
        <f>IF(AB2123&lt;&gt;"",IF(NOT(ISNA(INDEX(os!A:A,MATCH(AB2123,os!B:B,0)))),INDEX(os!A:A,MATCH(AB2123,os!B:B,0)),"0"),"")</f>
        <v/>
      </c>
      <c r="AD2123" s="20" t="s">
        <v>830</v>
      </c>
      <c r="AE2123" s="20"/>
      <c r="AF2123" s="20"/>
      <c r="AG2123" s="20"/>
      <c r="AH2123" s="93" t="str">
        <f>IF(NOT(ISNA(VLOOKUP(B:B,ResultsTargets!A:A,1,0))),"TRUE","")</f>
        <v/>
      </c>
      <c r="AI2123" s="19" t="str">
        <f>IF(ISNA(VLOOKUP(C2123,dim_techarea!A:B,2,FALSE)),"",VLOOKUP(C2123,dim_techarea!A:B,2,FALSE))</f>
        <v>TX_TB</v>
      </c>
      <c r="AJ2123" s="19" t="str">
        <f>IF(ISNA(VLOOKUP(AI2123,dim_techarea!B:C,2,FALSE)),"",VLOOKUP(AI2123,dim_techarea!B:C,2,FALSE))</f>
        <v>tOiM2uxcnkj</v>
      </c>
      <c r="AK2123" s="19" t="str">
        <f>IF(ISNA(VLOOKUP(TRIM(G2123),dim_targetsresults!A:B,2,FALSE)),"",VLOOKUP(TRIM(G2123),dim_targetsresults!A:C,2,FALSE))</f>
        <v>MER Results</v>
      </c>
      <c r="AL2123" s="19" t="str">
        <f>IF(ISNA(VLOOKUP(AK2123,dim_targetsresults!B:C,2,FALSE)),"",VLOOKUP(AK2123,dim_targetsresults!B:C,2,FALSE))</f>
        <v>Jh0jDM5yQ2E</v>
      </c>
      <c r="AM2123" s="19" t="str">
        <f>IF(ISNA(VLOOKUP(TRIM(D2123),dim_numeratordenominator!A:B,2,FALSE)),"",VLOOKUP(TRIM(D2123),dim_numeratordenominator!A:C,2,FALSE))</f>
        <v>Denominator</v>
      </c>
      <c r="AN2123" s="19" t="str">
        <f>IF(ISNA(VLOOKUP(AM2123,dim_numeratordenominator!B:C,2,FALSE)),"",VLOOKUP(AM2123,dim_numeratordenominator!B:C,2,FALSE))</f>
        <v>QpNj0nSuEhD</v>
      </c>
      <c r="AO2123" s="19" t="str">
        <f>IF(ISNA(VLOOKUP(TRIM(E2123),dim_supporttype!A:B,2,FALSE)),"",VLOOKUP(TRIM(E2123),dim_supporttype!A:C,2,FALSE))</f>
        <v>TA</v>
      </c>
      <c r="AP2123" s="19" t="str">
        <f>IF(ISNA(VLOOKUP(AO2123,dim_supporttype!B:C,2,FALSE)),"",VLOOKUP(AO2123,dim_supporttype!B:C,2,FALSE))</f>
        <v>cRAGKdWIDn4</v>
      </c>
      <c r="AQ2123" s="19" t="str">
        <f>IF(ISNA(VLOOKUP(TRIM(F2123),dim_disaggs!A:B,2,FALSE)),"No Disagg",VLOOKUP(TRIM(F2123),dim_disaggs!A:B,2,FALSE))</f>
        <v>HIVStatus</v>
      </c>
      <c r="AR2123" s="19" t="str">
        <f>IF(ISNA(VLOOKUP(AQ2123,dim_disaggs!B:C,2,FALSE)),"",VLOOKUP(AQ2123,dim_disaggs!B:C,2,FALSE))</f>
        <v>Hx0TLL7gn1d</v>
      </c>
      <c r="AS2123" s="72"/>
      <c r="AT2123" s="66"/>
      <c r="AU2123" s="72" t="s">
        <v>755</v>
      </c>
      <c r="AV2123" s="73" t="s">
        <v>755</v>
      </c>
      <c r="AW2123" s="66" t="s">
        <v>755</v>
      </c>
      <c r="AX2123" s="66" t="s">
        <v>755</v>
      </c>
      <c r="AY2123" s="20"/>
      <c r="AZ2123" s="20"/>
      <c r="BA2123" s="105" t="str">
        <f t="shared" si="306"/>
        <v>Top Level Denominator</v>
      </c>
      <c r="BB2123" s="20" t="str">
        <f t="shared" si="307"/>
        <v>Azqe383ljKu</v>
      </c>
      <c r="BC2123" s="20"/>
      <c r="BD2123" s="20"/>
      <c r="BE2123" s="75" t="s">
        <v>755</v>
      </c>
      <c r="BF2123" s="73" t="s">
        <v>755</v>
      </c>
      <c r="BG2123" s="55" t="s">
        <v>755</v>
      </c>
      <c r="BH2123" s="76" t="s">
        <v>755</v>
      </c>
      <c r="BI2123" s="20" t="s">
        <v>20421</v>
      </c>
      <c r="BJ2123" s="20" t="s">
        <v>20427</v>
      </c>
      <c r="BK2123" s="55" t="s">
        <v>755</v>
      </c>
      <c r="BL2123" s="71" t="s">
        <v>755</v>
      </c>
      <c r="BM2123" s="77" t="s">
        <v>755</v>
      </c>
      <c r="BN2123" s="78" t="s">
        <v>755</v>
      </c>
      <c r="BO2123" s="77" t="s">
        <v>755</v>
      </c>
      <c r="BP2123" s="78" t="s">
        <v>755</v>
      </c>
    </row>
    <row r="2124" spans="1:68" s="3" customFormat="1" x14ac:dyDescent="0.2">
      <c r="A2124" s="20" t="s">
        <v>95</v>
      </c>
      <c r="B2124" s="20" t="s">
        <v>662</v>
      </c>
      <c r="C2124" s="20" t="s">
        <v>655</v>
      </c>
      <c r="D2124" s="20" t="s">
        <v>1</v>
      </c>
      <c r="E2124" s="20" t="s">
        <v>77</v>
      </c>
      <c r="F2124" s="20" t="s">
        <v>4156</v>
      </c>
      <c r="G2124" s="20" t="s">
        <v>20086</v>
      </c>
      <c r="H2124" s="20" t="s">
        <v>18672</v>
      </c>
      <c r="I2124" s="19">
        <f t="shared" si="299"/>
        <v>27</v>
      </c>
      <c r="J2124" s="20" t="s">
        <v>755</v>
      </c>
      <c r="K2124" s="20" t="s">
        <v>656</v>
      </c>
      <c r="L2124" s="95" t="str">
        <f>IF(M2124&lt;&gt;"",IF(NOT(ISNA(INDEX(cc!B:B,MATCH(M2124,cc!A:A,0)))),INDEX(cc!B:B,MATCH(M2124,cc!A:A,0)),"0"),"")</f>
        <v>Age (&lt;15,15+) and Sex</v>
      </c>
      <c r="M2124" s="97" t="s">
        <v>111</v>
      </c>
      <c r="N2124" s="28" t="str">
        <f t="shared" si="300"/>
        <v/>
      </c>
      <c r="O2124" s="19" t="str">
        <f t="shared" si="302"/>
        <v>TX_TB (N, DSD, Age Aggregated/Sex): TB Treatment</v>
      </c>
      <c r="P2124" s="19" t="str">
        <f t="shared" si="303"/>
        <v>TX_TB (N, DSD, Age Aggregated/Sex): TB Treatment</v>
      </c>
      <c r="Q2124" s="19" t="str">
        <f t="shared" si="301"/>
        <v>TX_TB (N, DSD, Age Agg/Sex)</v>
      </c>
      <c r="R2124" s="19" t="str">
        <f t="shared" si="304"/>
        <v>TX_TB_N_DSD_Age_Agg_Sex</v>
      </c>
      <c r="S2124" s="19" t="str">
        <f t="shared" si="305"/>
        <v>TX_TB_N_DSD_Age_Agg_Sex_</v>
      </c>
      <c r="T2124" s="19" t="b">
        <f>NOT(ISNA(VLOOKUP(B2124,dbcodes!A:B,2,FALSE)))</f>
        <v>1</v>
      </c>
      <c r="U2124" s="19" t="str">
        <f>IF(ISNA(VLOOKUP(B2124,dbcodes!A:B,2,FALSE)),des!R1752,VLOOKUP(B2124,dbcodes!A:B,2,FALSE))</f>
        <v>TX_TB_N_DSD_Aggregated_Age_Sex</v>
      </c>
      <c r="V2124" s="20"/>
      <c r="W2124" s="107" t="str">
        <f>IF(ISNA(VLOOKUP(C2124,descriptions!A:B,2,FALSE)),des!V1752,IF(G2124=" TARGET","Target ","")&amp;VLOOKUP(C2124,descriptions!A:B,2,FALSE))</f>
        <v>Number of ART patients who were screened for TB at least once during the reporting period</v>
      </c>
      <c r="X2124" s="20" t="s">
        <v>4</v>
      </c>
      <c r="Y2124" s="20" t="s">
        <v>831</v>
      </c>
      <c r="Z2124" s="20" t="s">
        <v>836</v>
      </c>
      <c r="AA2124" s="20" t="s">
        <v>102</v>
      </c>
      <c r="AB2124" s="20" t="s">
        <v>755</v>
      </c>
      <c r="AC2124" s="19" t="str">
        <f>IF(AB2124&lt;&gt;"",IF(NOT(ISNA(INDEX(os!A:A,MATCH(AB2124,os!B:B,0)))),INDEX(os!A:A,MATCH(AB2124,os!B:B,0)),"0"),"")</f>
        <v/>
      </c>
      <c r="AD2124" s="20" t="s">
        <v>830</v>
      </c>
      <c r="AE2124" s="20"/>
      <c r="AF2124" s="20"/>
      <c r="AG2124" s="20"/>
      <c r="AH2124" s="93" t="str">
        <f>IF(NOT(ISNA(VLOOKUP(B:B,ResultsTargets!A:A,1,0))),"TRUE","")</f>
        <v/>
      </c>
      <c r="AI2124" s="19" t="str">
        <f>IF(ISNA(VLOOKUP(C2124,dim_techarea!A:B,2,FALSE)),"",VLOOKUP(C2124,dim_techarea!A:B,2,FALSE))</f>
        <v>TX_TB</v>
      </c>
      <c r="AJ2124" s="19" t="str">
        <f>IF(ISNA(VLOOKUP(AI2124,dim_techarea!B:C,2,FALSE)),"",VLOOKUP(AI2124,dim_techarea!B:C,2,FALSE))</f>
        <v>tOiM2uxcnkj</v>
      </c>
      <c r="AK2124" s="19" t="str">
        <f>IF(ISNA(VLOOKUP(TRIM(G2124),dim_targetsresults!A:B,2,FALSE)),"",VLOOKUP(TRIM(G2124),dim_targetsresults!A:C,2,FALSE))</f>
        <v>MER Results</v>
      </c>
      <c r="AL2124" s="19" t="str">
        <f>IF(ISNA(VLOOKUP(AK2124,dim_targetsresults!B:C,2,FALSE)),"",VLOOKUP(AK2124,dim_targetsresults!B:C,2,FALSE))</f>
        <v>Jh0jDM5yQ2E</v>
      </c>
      <c r="AM2124" s="19" t="str">
        <f>IF(ISNA(VLOOKUP(TRIM(D2124),dim_numeratordenominator!A:B,2,FALSE)),"",VLOOKUP(TRIM(D2124),dim_numeratordenominator!A:C,2,FALSE))</f>
        <v>Numerator</v>
      </c>
      <c r="AN2124" s="19" t="str">
        <f>IF(ISNA(VLOOKUP(AM2124,dim_numeratordenominator!B:C,2,FALSE)),"",VLOOKUP(AM2124,dim_numeratordenominator!B:C,2,FALSE))</f>
        <v>Som9NRMQqV7</v>
      </c>
      <c r="AO2124" s="19" t="str">
        <f>IF(ISNA(VLOOKUP(TRIM(E2124),dim_supporttype!A:B,2,FALSE)),"",VLOOKUP(TRIM(E2124),dim_supporttype!A:C,2,FALSE))</f>
        <v>DSD</v>
      </c>
      <c r="AP2124" s="19" t="str">
        <f>IF(ISNA(VLOOKUP(AO2124,dim_supporttype!B:C,2,FALSE)),"",VLOOKUP(AO2124,dim_supporttype!B:C,2,FALSE))</f>
        <v>iM13vdNLWKb</v>
      </c>
      <c r="AQ2124" s="19" t="str">
        <f>IF(ISNA(VLOOKUP(TRIM(F2124),dim_disaggs!A:B,2,FALSE)),"No Disagg",VLOOKUP(TRIM(F2124),dim_disaggs!A:B,2,FALSE))</f>
        <v>Age Aggregated/Sex</v>
      </c>
      <c r="AR2124" s="19" t="str">
        <f>IF(ISNA(VLOOKUP(AQ2124,dim_disaggs!B:C,2,FALSE)),"",VLOOKUP(AQ2124,dim_disaggs!B:C,2,FALSE))</f>
        <v>KMhxXDjVseT</v>
      </c>
      <c r="AS2124" s="72"/>
      <c r="AT2124" s="66"/>
      <c r="AU2124" s="72" t="s">
        <v>755</v>
      </c>
      <c r="AV2124" s="73" t="s">
        <v>755</v>
      </c>
      <c r="AW2124" s="66" t="s">
        <v>755</v>
      </c>
      <c r="AX2124" s="66" t="s">
        <v>755</v>
      </c>
      <c r="AY2124" s="20"/>
      <c r="AZ2124" s="20"/>
      <c r="BA2124" s="105" t="str">
        <f t="shared" si="306"/>
        <v/>
      </c>
      <c r="BB2124" s="20" t="str">
        <f t="shared" si="307"/>
        <v/>
      </c>
      <c r="BC2124" s="20"/>
      <c r="BD2124" s="20"/>
      <c r="BE2124" s="75" t="s">
        <v>755</v>
      </c>
      <c r="BF2124" s="73" t="s">
        <v>755</v>
      </c>
      <c r="BG2124" s="55" t="s">
        <v>755</v>
      </c>
      <c r="BH2124" s="76" t="s">
        <v>755</v>
      </c>
      <c r="BI2124" s="20" t="s">
        <v>755</v>
      </c>
      <c r="BJ2124" s="20" t="s">
        <v>755</v>
      </c>
      <c r="BK2124" s="55" t="s">
        <v>755</v>
      </c>
      <c r="BL2124" s="71" t="s">
        <v>755</v>
      </c>
      <c r="BM2124" s="77" t="s">
        <v>755</v>
      </c>
      <c r="BN2124" s="78" t="s">
        <v>755</v>
      </c>
      <c r="BO2124" s="77" t="s">
        <v>755</v>
      </c>
      <c r="BP2124" s="78" t="s">
        <v>755</v>
      </c>
    </row>
    <row r="2125" spans="1:68" s="3" customFormat="1" x14ac:dyDescent="0.2">
      <c r="A2125" s="20" t="s">
        <v>95</v>
      </c>
      <c r="B2125" s="20" t="s">
        <v>663</v>
      </c>
      <c r="C2125" s="20" t="s">
        <v>655</v>
      </c>
      <c r="D2125" s="20" t="s">
        <v>1</v>
      </c>
      <c r="E2125" s="20" t="s">
        <v>78</v>
      </c>
      <c r="F2125" s="20" t="s">
        <v>4156</v>
      </c>
      <c r="G2125" s="20" t="s">
        <v>20086</v>
      </c>
      <c r="H2125" s="20" t="s">
        <v>18672</v>
      </c>
      <c r="I2125" s="19">
        <f t="shared" si="299"/>
        <v>26</v>
      </c>
      <c r="J2125" s="20" t="s">
        <v>755</v>
      </c>
      <c r="K2125" s="20" t="s">
        <v>656</v>
      </c>
      <c r="L2125" s="95" t="str">
        <f>IF(M2125&lt;&gt;"",IF(NOT(ISNA(INDEX(cc!B:B,MATCH(M2125,cc!A:A,0)))),INDEX(cc!B:B,MATCH(M2125,cc!A:A,0)),"0"),"")</f>
        <v>Age (&lt;15,15+) and Sex</v>
      </c>
      <c r="M2125" s="97" t="s">
        <v>111</v>
      </c>
      <c r="N2125" s="28" t="str">
        <f t="shared" si="300"/>
        <v/>
      </c>
      <c r="O2125" s="19" t="str">
        <f t="shared" si="302"/>
        <v>TX_TB (N, TA, Age Aggregated/Sex): TB Treatment</v>
      </c>
      <c r="P2125" s="19" t="str">
        <f t="shared" si="303"/>
        <v>TX_TB (N, TA, Age Aggregated/Sex): TB Treatment</v>
      </c>
      <c r="Q2125" s="19" t="str">
        <f t="shared" si="301"/>
        <v>TX_TB (N, TA, Age Agg/Sex)</v>
      </c>
      <c r="R2125" s="19" t="str">
        <f t="shared" si="304"/>
        <v>TX_TB_N_TA_Age_Agg_Sex</v>
      </c>
      <c r="S2125" s="19" t="str">
        <f t="shared" si="305"/>
        <v>TX_TB_N_TA_Age_Agg_Sex_</v>
      </c>
      <c r="T2125" s="19" t="b">
        <f>NOT(ISNA(VLOOKUP(B2125,dbcodes!A:B,2,FALSE)))</f>
        <v>1</v>
      </c>
      <c r="U2125" s="19" t="str">
        <f>IF(ISNA(VLOOKUP(B2125,dbcodes!A:B,2,FALSE)),des!R1753,VLOOKUP(B2125,dbcodes!A:B,2,FALSE))</f>
        <v>TX_TB_N_TA_Aggregated_Age_Sex</v>
      </c>
      <c r="V2125" s="20"/>
      <c r="W2125" s="107" t="str">
        <f>IF(ISNA(VLOOKUP(C2125,descriptions!A:B,2,FALSE)),des!V1753,IF(G2125=" TARGET","Target ","")&amp;VLOOKUP(C2125,descriptions!A:B,2,FALSE))</f>
        <v>Number of ART patients who were screened for TB at least once during the reporting period</v>
      </c>
      <c r="X2125" s="20" t="s">
        <v>4</v>
      </c>
      <c r="Y2125" s="20" t="s">
        <v>831</v>
      </c>
      <c r="Z2125" s="20" t="s">
        <v>836</v>
      </c>
      <c r="AA2125" s="20" t="s">
        <v>102</v>
      </c>
      <c r="AB2125" s="20" t="s">
        <v>755</v>
      </c>
      <c r="AC2125" s="19" t="str">
        <f>IF(AB2125&lt;&gt;"",IF(NOT(ISNA(INDEX(os!A:A,MATCH(AB2125,os!B:B,0)))),INDEX(os!A:A,MATCH(AB2125,os!B:B,0)),"0"),"")</f>
        <v/>
      </c>
      <c r="AD2125" s="20" t="s">
        <v>830</v>
      </c>
      <c r="AE2125" s="20"/>
      <c r="AF2125" s="20"/>
      <c r="AG2125" s="20"/>
      <c r="AH2125" s="93" t="str">
        <f>IF(NOT(ISNA(VLOOKUP(B:B,ResultsTargets!A:A,1,0))),"TRUE","")</f>
        <v/>
      </c>
      <c r="AI2125" s="19" t="str">
        <f>IF(ISNA(VLOOKUP(C2125,dim_techarea!A:B,2,FALSE)),"",VLOOKUP(C2125,dim_techarea!A:B,2,FALSE))</f>
        <v>TX_TB</v>
      </c>
      <c r="AJ2125" s="19" t="str">
        <f>IF(ISNA(VLOOKUP(AI2125,dim_techarea!B:C,2,FALSE)),"",VLOOKUP(AI2125,dim_techarea!B:C,2,FALSE))</f>
        <v>tOiM2uxcnkj</v>
      </c>
      <c r="AK2125" s="19" t="str">
        <f>IF(ISNA(VLOOKUP(TRIM(G2125),dim_targetsresults!A:B,2,FALSE)),"",VLOOKUP(TRIM(G2125),dim_targetsresults!A:C,2,FALSE))</f>
        <v>MER Results</v>
      </c>
      <c r="AL2125" s="19" t="str">
        <f>IF(ISNA(VLOOKUP(AK2125,dim_targetsresults!B:C,2,FALSE)),"",VLOOKUP(AK2125,dim_targetsresults!B:C,2,FALSE))</f>
        <v>Jh0jDM5yQ2E</v>
      </c>
      <c r="AM2125" s="19" t="str">
        <f>IF(ISNA(VLOOKUP(TRIM(D2125),dim_numeratordenominator!A:B,2,FALSE)),"",VLOOKUP(TRIM(D2125),dim_numeratordenominator!A:C,2,FALSE))</f>
        <v>Numerator</v>
      </c>
      <c r="AN2125" s="19" t="str">
        <f>IF(ISNA(VLOOKUP(AM2125,dim_numeratordenominator!B:C,2,FALSE)),"",VLOOKUP(AM2125,dim_numeratordenominator!B:C,2,FALSE))</f>
        <v>Som9NRMQqV7</v>
      </c>
      <c r="AO2125" s="19" t="str">
        <f>IF(ISNA(VLOOKUP(TRIM(E2125),dim_supporttype!A:B,2,FALSE)),"",VLOOKUP(TRIM(E2125),dim_supporttype!A:C,2,FALSE))</f>
        <v>TA</v>
      </c>
      <c r="AP2125" s="19" t="str">
        <f>IF(ISNA(VLOOKUP(AO2125,dim_supporttype!B:C,2,FALSE)),"",VLOOKUP(AO2125,dim_supporttype!B:C,2,FALSE))</f>
        <v>cRAGKdWIDn4</v>
      </c>
      <c r="AQ2125" s="19" t="str">
        <f>IF(ISNA(VLOOKUP(TRIM(F2125),dim_disaggs!A:B,2,FALSE)),"No Disagg",VLOOKUP(TRIM(F2125),dim_disaggs!A:B,2,FALSE))</f>
        <v>Age Aggregated/Sex</v>
      </c>
      <c r="AR2125" s="19" t="str">
        <f>IF(ISNA(VLOOKUP(AQ2125,dim_disaggs!B:C,2,FALSE)),"",VLOOKUP(AQ2125,dim_disaggs!B:C,2,FALSE))</f>
        <v>KMhxXDjVseT</v>
      </c>
      <c r="AS2125" s="72"/>
      <c r="AT2125" s="66"/>
      <c r="AU2125" s="72" t="s">
        <v>755</v>
      </c>
      <c r="AV2125" s="73" t="s">
        <v>755</v>
      </c>
      <c r="AW2125" s="66" t="s">
        <v>755</v>
      </c>
      <c r="AX2125" s="66" t="s">
        <v>755</v>
      </c>
      <c r="AY2125" s="20"/>
      <c r="AZ2125" s="20"/>
      <c r="BA2125" s="105" t="str">
        <f t="shared" si="306"/>
        <v/>
      </c>
      <c r="BB2125" s="20" t="str">
        <f t="shared" si="307"/>
        <v/>
      </c>
      <c r="BC2125" s="20"/>
      <c r="BD2125" s="20"/>
      <c r="BE2125" s="75" t="s">
        <v>755</v>
      </c>
      <c r="BF2125" s="73" t="s">
        <v>755</v>
      </c>
      <c r="BG2125" s="55" t="s">
        <v>755</v>
      </c>
      <c r="BH2125" s="76" t="s">
        <v>755</v>
      </c>
      <c r="BI2125" s="20" t="s">
        <v>755</v>
      </c>
      <c r="BJ2125" s="20" t="s">
        <v>755</v>
      </c>
      <c r="BK2125" s="55" t="s">
        <v>755</v>
      </c>
      <c r="BL2125" s="71" t="s">
        <v>755</v>
      </c>
      <c r="BM2125" s="77" t="s">
        <v>755</v>
      </c>
      <c r="BN2125" s="78" t="s">
        <v>755</v>
      </c>
      <c r="BO2125" s="77" t="s">
        <v>755</v>
      </c>
      <c r="BP2125" s="78" t="s">
        <v>755</v>
      </c>
    </row>
    <row r="2126" spans="1:68" s="3" customFormat="1" x14ac:dyDescent="0.2">
      <c r="A2126" s="20" t="s">
        <v>95</v>
      </c>
      <c r="B2126" s="21" t="s">
        <v>20300</v>
      </c>
      <c r="C2126" s="20" t="s">
        <v>655</v>
      </c>
      <c r="D2126" s="20" t="s">
        <v>1</v>
      </c>
      <c r="E2126" s="20" t="s">
        <v>77</v>
      </c>
      <c r="F2126" s="20" t="s">
        <v>19993</v>
      </c>
      <c r="G2126" s="20" t="s">
        <v>20086</v>
      </c>
      <c r="H2126" s="20" t="s">
        <v>19994</v>
      </c>
      <c r="I2126" s="19">
        <f t="shared" si="299"/>
        <v>37</v>
      </c>
      <c r="J2126" s="20" t="s">
        <v>755</v>
      </c>
      <c r="K2126" s="20" t="s">
        <v>656</v>
      </c>
      <c r="L2126" s="95" t="str">
        <f>IF(M2126&lt;&gt;"",IF(NOT(ISNA(INDEX(cc!B:B,MATCH(M2126,cc!A:A,0)))),INDEX(cc!B:B,MATCH(M2126,cc!A:A,0)),"0"),"")</f>
        <v>Age (&lt;15,15+), Sex and HIV Status (Positive)</v>
      </c>
      <c r="M2126" s="97" t="s">
        <v>19982</v>
      </c>
      <c r="N2126" s="28" t="str">
        <f t="shared" si="300"/>
        <v/>
      </c>
      <c r="O2126" s="19" t="str">
        <f t="shared" si="302"/>
        <v>TX_TB (N, DSD, Age Aggregated/Sex/HIVStatus): TB Treatment</v>
      </c>
      <c r="P2126" s="19" t="str">
        <f t="shared" si="303"/>
        <v>TX_TB (N, DSD, Age Aggregated/Sex/HIVStatus): TB Treatment</v>
      </c>
      <c r="Q2126" s="19" t="str">
        <f t="shared" si="301"/>
        <v>TX_TB (N, DSD, Age Agg/Sex/HIVStatus)</v>
      </c>
      <c r="R2126" s="19" t="str">
        <f t="shared" si="304"/>
        <v>TX_TB_N_DSD_Age_Agg_Sex_HIVStatus</v>
      </c>
      <c r="S2126" s="19" t="str">
        <f t="shared" si="305"/>
        <v>TX_TB_N_DSD_Age_Agg_Sex_HIVStatus_</v>
      </c>
      <c r="T2126" s="19" t="b">
        <f>NOT(ISNA(VLOOKUP(B2126,dbcodes!A:B,2,FALSE)))</f>
        <v>1</v>
      </c>
      <c r="U2126" s="19" t="str">
        <f>IF(ISNA(VLOOKUP(B2126,dbcodes!A:B,2,FALSE)),des!R1754,VLOOKUP(B2126,dbcodes!A:B,2,FALSE))</f>
        <v>TX_TB_N_DSD_Age_Agg_Sex_HIVStatus</v>
      </c>
      <c r="V2126" s="20"/>
      <c r="W2126" s="107" t="str">
        <f>IF(ISNA(VLOOKUP(C2126,descriptions!A:B,2,FALSE)),des!V1754,IF(G2126=" TARGET","Target ","")&amp;VLOOKUP(C2126,descriptions!A:B,2,FALSE))</f>
        <v>Number of ART patients who were screened for TB at least once during the reporting period</v>
      </c>
      <c r="X2126" s="20" t="s">
        <v>4</v>
      </c>
      <c r="Y2126" s="20" t="s">
        <v>831</v>
      </c>
      <c r="Z2126" s="20" t="s">
        <v>836</v>
      </c>
      <c r="AA2126" s="20" t="s">
        <v>102</v>
      </c>
      <c r="AB2126" s="20" t="s">
        <v>755</v>
      </c>
      <c r="AC2126" s="19" t="str">
        <f>IF(AB2126&lt;&gt;"",IF(NOT(ISNA(INDEX(os!A:A,MATCH(AB2126,os!B:B,0)))),INDEX(os!A:A,MATCH(AB2126,os!B:B,0)),"0"),"")</f>
        <v/>
      </c>
      <c r="AD2126" s="20" t="s">
        <v>830</v>
      </c>
      <c r="AE2126" s="20"/>
      <c r="AF2126" s="20"/>
      <c r="AG2126" s="20"/>
      <c r="AH2126" s="93" t="str">
        <f>IF(NOT(ISNA(VLOOKUP(B:B,ResultsTargets!A:A,1,0))),"TRUE","")</f>
        <v/>
      </c>
      <c r="AI2126" s="19" t="str">
        <f>IF(ISNA(VLOOKUP(C2126,dim_techarea!A:B,2,FALSE)),"",VLOOKUP(C2126,dim_techarea!A:B,2,FALSE))</f>
        <v>TX_TB</v>
      </c>
      <c r="AJ2126" s="19" t="str">
        <f>IF(ISNA(VLOOKUP(AI2126,dim_techarea!B:C,2,FALSE)),"",VLOOKUP(AI2126,dim_techarea!B:C,2,FALSE))</f>
        <v>tOiM2uxcnkj</v>
      </c>
      <c r="AK2126" s="19" t="str">
        <f>IF(ISNA(VLOOKUP(TRIM(G2126),dim_targetsresults!A:B,2,FALSE)),"",VLOOKUP(TRIM(G2126),dim_targetsresults!A:C,2,FALSE))</f>
        <v>MER Results</v>
      </c>
      <c r="AL2126" s="19" t="str">
        <f>IF(ISNA(VLOOKUP(AK2126,dim_targetsresults!B:C,2,FALSE)),"",VLOOKUP(AK2126,dim_targetsresults!B:C,2,FALSE))</f>
        <v>Jh0jDM5yQ2E</v>
      </c>
      <c r="AM2126" s="19" t="str">
        <f>IF(ISNA(VLOOKUP(TRIM(D2126),dim_numeratordenominator!A:B,2,FALSE)),"",VLOOKUP(TRIM(D2126),dim_numeratordenominator!A:C,2,FALSE))</f>
        <v>Numerator</v>
      </c>
      <c r="AN2126" s="19" t="str">
        <f>IF(ISNA(VLOOKUP(AM2126,dim_numeratordenominator!B:C,2,FALSE)),"",VLOOKUP(AM2126,dim_numeratordenominator!B:C,2,FALSE))</f>
        <v>Som9NRMQqV7</v>
      </c>
      <c r="AO2126" s="19" t="str">
        <f>IF(ISNA(VLOOKUP(TRIM(E2126),dim_supporttype!A:B,2,FALSE)),"",VLOOKUP(TRIM(E2126),dim_supporttype!A:C,2,FALSE))</f>
        <v>DSD</v>
      </c>
      <c r="AP2126" s="19" t="str">
        <f>IF(ISNA(VLOOKUP(AO2126,dim_supporttype!B:C,2,FALSE)),"",VLOOKUP(AO2126,dim_supporttype!B:C,2,FALSE))</f>
        <v>iM13vdNLWKb</v>
      </c>
      <c r="AQ2126" s="19" t="str">
        <f>IF(ISNA(VLOOKUP(TRIM(F2126),dim_disaggs!A:B,2,FALSE)),"No Disagg",VLOOKUP(TRIM(F2126),dim_disaggs!A:B,2,FALSE))</f>
        <v>Age Aggregated/Sex/HIVStatus</v>
      </c>
      <c r="AR2126" s="19" t="str">
        <f>IF(ISNA(VLOOKUP(AQ2126,dim_disaggs!B:C,2,FALSE)),"",VLOOKUP(AQ2126,dim_disaggs!B:C,2,FALSE))</f>
        <v>h0pvSVe1TYf</v>
      </c>
      <c r="AS2126" s="72"/>
      <c r="AT2126" s="66"/>
      <c r="AU2126" s="72" t="s">
        <v>755</v>
      </c>
      <c r="AV2126" s="73" t="s">
        <v>755</v>
      </c>
      <c r="AW2126" s="66" t="s">
        <v>755</v>
      </c>
      <c r="AX2126" s="66" t="s">
        <v>755</v>
      </c>
      <c r="AY2126" s="20"/>
      <c r="AZ2126" s="20"/>
      <c r="BA2126" s="105" t="str">
        <f t="shared" si="306"/>
        <v/>
      </c>
      <c r="BB2126" s="20" t="str">
        <f t="shared" si="307"/>
        <v/>
      </c>
      <c r="BC2126" s="20"/>
      <c r="BD2126" s="20"/>
      <c r="BE2126" s="75" t="s">
        <v>755</v>
      </c>
      <c r="BF2126" s="73" t="s">
        <v>755</v>
      </c>
      <c r="BG2126" s="55" t="s">
        <v>755</v>
      </c>
      <c r="BH2126" s="76" t="s">
        <v>755</v>
      </c>
      <c r="BI2126" s="20" t="s">
        <v>755</v>
      </c>
      <c r="BJ2126" s="20" t="s">
        <v>755</v>
      </c>
      <c r="BK2126" s="55" t="s">
        <v>755</v>
      </c>
      <c r="BL2126" s="71" t="s">
        <v>755</v>
      </c>
      <c r="BM2126" s="77" t="s">
        <v>755</v>
      </c>
      <c r="BN2126" s="78" t="s">
        <v>755</v>
      </c>
      <c r="BO2126" s="77" t="s">
        <v>755</v>
      </c>
      <c r="BP2126" s="78" t="s">
        <v>755</v>
      </c>
    </row>
    <row r="2127" spans="1:68" s="3" customFormat="1" x14ac:dyDescent="0.2">
      <c r="A2127" s="20" t="s">
        <v>95</v>
      </c>
      <c r="B2127" s="21" t="s">
        <v>20301</v>
      </c>
      <c r="C2127" s="20" t="s">
        <v>655</v>
      </c>
      <c r="D2127" s="20" t="s">
        <v>1</v>
      </c>
      <c r="E2127" s="20" t="s">
        <v>78</v>
      </c>
      <c r="F2127" s="20" t="s">
        <v>19993</v>
      </c>
      <c r="G2127" s="20" t="s">
        <v>20086</v>
      </c>
      <c r="H2127" s="20" t="s">
        <v>19994</v>
      </c>
      <c r="I2127" s="19">
        <f t="shared" ref="I2127:I2190" si="308">LEN(Q2127)</f>
        <v>36</v>
      </c>
      <c r="J2127" s="20" t="s">
        <v>755</v>
      </c>
      <c r="K2127" s="20" t="s">
        <v>656</v>
      </c>
      <c r="L2127" s="95" t="str">
        <f>IF(M2127&lt;&gt;"",IF(NOT(ISNA(INDEX(cc!B:B,MATCH(M2127,cc!A:A,0)))),INDEX(cc!B:B,MATCH(M2127,cc!A:A,0)),"0"),"")</f>
        <v>Age (&lt;15,15+), Sex and HIV Status (Positive)</v>
      </c>
      <c r="M2127" s="97" t="s">
        <v>19982</v>
      </c>
      <c r="N2127" s="28" t="str">
        <f t="shared" ref="N2127:N2190" si="309">IF(G2127=" RESULT","",G2127)</f>
        <v/>
      </c>
      <c r="O2127" s="19" t="str">
        <f t="shared" si="302"/>
        <v>TX_TB (N, TA, Age Aggregated/Sex/HIVStatus): TB Treatment</v>
      </c>
      <c r="P2127" s="19" t="str">
        <f t="shared" si="303"/>
        <v>TX_TB (N, TA, Age Aggregated/Sex/HIVStatus): TB Treatment</v>
      </c>
      <c r="Q2127" s="19" t="str">
        <f t="shared" si="301"/>
        <v>TX_TB (N, TA, Age Agg/Sex/HIVStatus)</v>
      </c>
      <c r="R2127" s="19" t="str">
        <f t="shared" si="304"/>
        <v>TX_TB_N_TA_Age_Agg_Sex_HIVStatus</v>
      </c>
      <c r="S2127" s="19" t="str">
        <f t="shared" si="305"/>
        <v>TX_TB_N_TA_Age_Agg_Sex_HIVStatus_</v>
      </c>
      <c r="T2127" s="19" t="b">
        <f>NOT(ISNA(VLOOKUP(B2127,dbcodes!A:B,2,FALSE)))</f>
        <v>1</v>
      </c>
      <c r="U2127" s="19" t="str">
        <f>IF(ISNA(VLOOKUP(B2127,dbcodes!A:B,2,FALSE)),des!R1755,VLOOKUP(B2127,dbcodes!A:B,2,FALSE))</f>
        <v>TX_TB_N_TA_Age_Agg_Sex_HIVStatus</v>
      </c>
      <c r="V2127" s="20"/>
      <c r="W2127" s="107" t="str">
        <f>IF(ISNA(VLOOKUP(C2127,descriptions!A:B,2,FALSE)),des!V1755,IF(G2127=" TARGET","Target ","")&amp;VLOOKUP(C2127,descriptions!A:B,2,FALSE))</f>
        <v>Number of ART patients who were screened for TB at least once during the reporting period</v>
      </c>
      <c r="X2127" s="20" t="s">
        <v>4</v>
      </c>
      <c r="Y2127" s="20" t="s">
        <v>831</v>
      </c>
      <c r="Z2127" s="20" t="s">
        <v>836</v>
      </c>
      <c r="AA2127" s="20" t="s">
        <v>102</v>
      </c>
      <c r="AB2127" s="20" t="s">
        <v>755</v>
      </c>
      <c r="AC2127" s="19" t="str">
        <f>IF(AB2127&lt;&gt;"",IF(NOT(ISNA(INDEX(os!A:A,MATCH(AB2127,os!B:B,0)))),INDEX(os!A:A,MATCH(AB2127,os!B:B,0)),"0"),"")</f>
        <v/>
      </c>
      <c r="AD2127" s="20" t="s">
        <v>830</v>
      </c>
      <c r="AE2127" s="20"/>
      <c r="AF2127" s="20"/>
      <c r="AG2127" s="20"/>
      <c r="AH2127" s="93" t="str">
        <f>IF(NOT(ISNA(VLOOKUP(B:B,ResultsTargets!A:A,1,0))),"TRUE","")</f>
        <v/>
      </c>
      <c r="AI2127" s="19" t="str">
        <f>IF(ISNA(VLOOKUP(C2127,dim_techarea!A:B,2,FALSE)),"",VLOOKUP(C2127,dim_techarea!A:B,2,FALSE))</f>
        <v>TX_TB</v>
      </c>
      <c r="AJ2127" s="19" t="str">
        <f>IF(ISNA(VLOOKUP(AI2127,dim_techarea!B:C,2,FALSE)),"",VLOOKUP(AI2127,dim_techarea!B:C,2,FALSE))</f>
        <v>tOiM2uxcnkj</v>
      </c>
      <c r="AK2127" s="19" t="str">
        <f>IF(ISNA(VLOOKUP(TRIM(G2127),dim_targetsresults!A:B,2,FALSE)),"",VLOOKUP(TRIM(G2127),dim_targetsresults!A:C,2,FALSE))</f>
        <v>MER Results</v>
      </c>
      <c r="AL2127" s="19" t="str">
        <f>IF(ISNA(VLOOKUP(AK2127,dim_targetsresults!B:C,2,FALSE)),"",VLOOKUP(AK2127,dim_targetsresults!B:C,2,FALSE))</f>
        <v>Jh0jDM5yQ2E</v>
      </c>
      <c r="AM2127" s="19" t="str">
        <f>IF(ISNA(VLOOKUP(TRIM(D2127),dim_numeratordenominator!A:B,2,FALSE)),"",VLOOKUP(TRIM(D2127),dim_numeratordenominator!A:C,2,FALSE))</f>
        <v>Numerator</v>
      </c>
      <c r="AN2127" s="19" t="str">
        <f>IF(ISNA(VLOOKUP(AM2127,dim_numeratordenominator!B:C,2,FALSE)),"",VLOOKUP(AM2127,dim_numeratordenominator!B:C,2,FALSE))</f>
        <v>Som9NRMQqV7</v>
      </c>
      <c r="AO2127" s="19" t="str">
        <f>IF(ISNA(VLOOKUP(TRIM(E2127),dim_supporttype!A:B,2,FALSE)),"",VLOOKUP(TRIM(E2127),dim_supporttype!A:C,2,FALSE))</f>
        <v>TA</v>
      </c>
      <c r="AP2127" s="19" t="str">
        <f>IF(ISNA(VLOOKUP(AO2127,dim_supporttype!B:C,2,FALSE)),"",VLOOKUP(AO2127,dim_supporttype!B:C,2,FALSE))</f>
        <v>cRAGKdWIDn4</v>
      </c>
      <c r="AQ2127" s="19" t="str">
        <f>IF(ISNA(VLOOKUP(TRIM(F2127),dim_disaggs!A:B,2,FALSE)),"No Disagg",VLOOKUP(TRIM(F2127),dim_disaggs!A:B,2,FALSE))</f>
        <v>Age Aggregated/Sex/HIVStatus</v>
      </c>
      <c r="AR2127" s="19" t="str">
        <f>IF(ISNA(VLOOKUP(AQ2127,dim_disaggs!B:C,2,FALSE)),"",VLOOKUP(AQ2127,dim_disaggs!B:C,2,FALSE))</f>
        <v>h0pvSVe1TYf</v>
      </c>
      <c r="AS2127" s="72"/>
      <c r="AT2127" s="66"/>
      <c r="AU2127" s="72" t="s">
        <v>755</v>
      </c>
      <c r="AV2127" s="73" t="s">
        <v>755</v>
      </c>
      <c r="AW2127" s="66" t="s">
        <v>755</v>
      </c>
      <c r="AX2127" s="66" t="s">
        <v>755</v>
      </c>
      <c r="AY2127" s="20"/>
      <c r="AZ2127" s="20"/>
      <c r="BA2127" s="105" t="str">
        <f t="shared" si="306"/>
        <v/>
      </c>
      <c r="BB2127" s="20" t="str">
        <f t="shared" si="307"/>
        <v/>
      </c>
      <c r="BC2127" s="20"/>
      <c r="BD2127" s="20"/>
      <c r="BE2127" s="75" t="s">
        <v>755</v>
      </c>
      <c r="BF2127" s="73" t="s">
        <v>755</v>
      </c>
      <c r="BG2127" s="55" t="s">
        <v>755</v>
      </c>
      <c r="BH2127" s="76" t="s">
        <v>755</v>
      </c>
      <c r="BI2127" s="20" t="s">
        <v>755</v>
      </c>
      <c r="BJ2127" s="20" t="s">
        <v>755</v>
      </c>
      <c r="BK2127" s="55" t="s">
        <v>755</v>
      </c>
      <c r="BL2127" s="71" t="s">
        <v>755</v>
      </c>
      <c r="BM2127" s="77" t="s">
        <v>755</v>
      </c>
      <c r="BN2127" s="78" t="s">
        <v>755</v>
      </c>
      <c r="BO2127" s="77" t="s">
        <v>755</v>
      </c>
      <c r="BP2127" s="78" t="s">
        <v>755</v>
      </c>
    </row>
    <row r="2128" spans="1:68" s="3" customFormat="1" x14ac:dyDescent="0.2">
      <c r="A2128" s="22" t="s">
        <v>95</v>
      </c>
      <c r="B2128" s="20" t="s">
        <v>676</v>
      </c>
      <c r="C2128" s="20" t="s">
        <v>655</v>
      </c>
      <c r="D2128" s="20" t="s">
        <v>1</v>
      </c>
      <c r="E2128" s="20" t="s">
        <v>77</v>
      </c>
      <c r="F2128" s="20" t="s">
        <v>20001</v>
      </c>
      <c r="G2128" s="20" t="s">
        <v>20086</v>
      </c>
      <c r="H2128" s="20" t="s">
        <v>184</v>
      </c>
      <c r="I2128" s="19">
        <f t="shared" si="308"/>
        <v>30</v>
      </c>
      <c r="J2128" s="20" t="s">
        <v>755</v>
      </c>
      <c r="K2128" s="20" t="s">
        <v>656</v>
      </c>
      <c r="L2128" s="95" t="str">
        <f>IF(M2128&lt;&gt;"",IF(NOT(ISNA(INDEX(cc!B:B,MATCH(M2128,cc!A:A,0)))),INDEX(cc!B:B,MATCH(M2128,cc!A:A,0)),"0"),"")</f>
        <v>New Existing ART and HIV Status (Positive)</v>
      </c>
      <c r="M2128" s="97" t="s">
        <v>195</v>
      </c>
      <c r="N2128" s="28" t="str">
        <f t="shared" si="309"/>
        <v/>
      </c>
      <c r="O2128" s="19" t="str">
        <f t="shared" si="302"/>
        <v>TX_TB (N, DSD, NewExistingArt/HIVStatus): TB Treatment</v>
      </c>
      <c r="P2128" s="19" t="str">
        <f t="shared" si="303"/>
        <v>TX_TB (N, DSD, NewExistingArt/HIVStatus): TB Treatment</v>
      </c>
      <c r="Q2128" s="19" t="str">
        <f t="shared" si="301"/>
        <v>TX_TB (N, DSD, NewExistingArt)</v>
      </c>
      <c r="R2128" s="19" t="str">
        <f t="shared" si="304"/>
        <v>TX_TB_N_DSD_NewExistingArt</v>
      </c>
      <c r="S2128" s="19" t="str">
        <f t="shared" si="305"/>
        <v>TX_TB_N_DSD_NewExistingArt_</v>
      </c>
      <c r="T2128" s="19" t="b">
        <f>NOT(ISNA(VLOOKUP(B2128,dbcodes!A:B,2,FALSE)))</f>
        <v>1</v>
      </c>
      <c r="U2128" s="19" t="str">
        <f>IF(ISNA(VLOOKUP(B2128,dbcodes!A:B,2,FALSE)),des!R1756,VLOOKUP(B2128,dbcodes!A:B,2,FALSE))</f>
        <v>TX_TB_N_DSD_NewExistingArt</v>
      </c>
      <c r="V2128" s="20"/>
      <c r="W2128" s="107" t="str">
        <f>IF(ISNA(VLOOKUP(C2128,descriptions!A:B,2,FALSE)),des!V1756,IF(G2128=" TARGET","Target ","")&amp;VLOOKUP(C2128,descriptions!A:B,2,FALSE))</f>
        <v>Number of ART patients who were screened for TB at least once during the reporting period</v>
      </c>
      <c r="X2128" s="20" t="s">
        <v>4</v>
      </c>
      <c r="Y2128" s="20" t="s">
        <v>831</v>
      </c>
      <c r="Z2128" s="20" t="s">
        <v>836</v>
      </c>
      <c r="AA2128" s="20" t="s">
        <v>102</v>
      </c>
      <c r="AB2128" s="20" t="s">
        <v>755</v>
      </c>
      <c r="AC2128" s="19" t="str">
        <f>IF(AB2128&lt;&gt;"",IF(NOT(ISNA(INDEX(os!A:A,MATCH(AB2128,os!B:B,0)))),INDEX(os!A:A,MATCH(AB2128,os!B:B,0)),"0"),"")</f>
        <v/>
      </c>
      <c r="AD2128" s="20" t="s">
        <v>830</v>
      </c>
      <c r="AE2128" s="20"/>
      <c r="AF2128" s="20"/>
      <c r="AG2128" s="20"/>
      <c r="AH2128" s="93" t="str">
        <f>IF(NOT(ISNA(VLOOKUP(B:B,ResultsTargets!A:A,1,0))),"TRUE","")</f>
        <v/>
      </c>
      <c r="AI2128" s="19" t="str">
        <f>IF(ISNA(VLOOKUP(C2128,dim_techarea!A:B,2,FALSE)),"",VLOOKUP(C2128,dim_techarea!A:B,2,FALSE))</f>
        <v>TX_TB</v>
      </c>
      <c r="AJ2128" s="19" t="str">
        <f>IF(ISNA(VLOOKUP(AI2128,dim_techarea!B:C,2,FALSE)),"",VLOOKUP(AI2128,dim_techarea!B:C,2,FALSE))</f>
        <v>tOiM2uxcnkj</v>
      </c>
      <c r="AK2128" s="19" t="str">
        <f>IF(ISNA(VLOOKUP(TRIM(G2128),dim_targetsresults!A:B,2,FALSE)),"",VLOOKUP(TRIM(G2128),dim_targetsresults!A:C,2,FALSE))</f>
        <v>MER Results</v>
      </c>
      <c r="AL2128" s="19" t="str">
        <f>IF(ISNA(VLOOKUP(AK2128,dim_targetsresults!B:C,2,FALSE)),"",VLOOKUP(AK2128,dim_targetsresults!B:C,2,FALSE))</f>
        <v>Jh0jDM5yQ2E</v>
      </c>
      <c r="AM2128" s="19" t="str">
        <f>IF(ISNA(VLOOKUP(TRIM(D2128),dim_numeratordenominator!A:B,2,FALSE)),"",VLOOKUP(TRIM(D2128),dim_numeratordenominator!A:C,2,FALSE))</f>
        <v>Numerator</v>
      </c>
      <c r="AN2128" s="19" t="str">
        <f>IF(ISNA(VLOOKUP(AM2128,dim_numeratordenominator!B:C,2,FALSE)),"",VLOOKUP(AM2128,dim_numeratordenominator!B:C,2,FALSE))</f>
        <v>Som9NRMQqV7</v>
      </c>
      <c r="AO2128" s="19" t="str">
        <f>IF(ISNA(VLOOKUP(TRIM(E2128),dim_supporttype!A:B,2,FALSE)),"",VLOOKUP(TRIM(E2128),dim_supporttype!A:C,2,FALSE))</f>
        <v>DSD</v>
      </c>
      <c r="AP2128" s="19" t="str">
        <f>IF(ISNA(VLOOKUP(AO2128,dim_supporttype!B:C,2,FALSE)),"",VLOOKUP(AO2128,dim_supporttype!B:C,2,FALSE))</f>
        <v>iM13vdNLWKb</v>
      </c>
      <c r="AQ2128" s="19" t="str">
        <f>IF(ISNA(VLOOKUP(TRIM(F2128),dim_disaggs!A:B,2,FALSE)),"No Disagg",VLOOKUP(TRIM(F2128),dim_disaggs!A:B,2,FALSE))</f>
        <v>NewExistingArt/HIVStatus</v>
      </c>
      <c r="AR2128" s="19" t="str">
        <f>IF(ISNA(VLOOKUP(AQ2128,dim_disaggs!B:C,2,FALSE)),"",VLOOKUP(AQ2128,dim_disaggs!B:C,2,FALSE))</f>
        <v>lvVjaB46rNF</v>
      </c>
      <c r="AS2128" s="72"/>
      <c r="AT2128" s="66"/>
      <c r="AU2128" s="72" t="s">
        <v>755</v>
      </c>
      <c r="AV2128" s="73" t="s">
        <v>755</v>
      </c>
      <c r="AW2128" s="66" t="s">
        <v>755</v>
      </c>
      <c r="AX2128" s="66" t="s">
        <v>755</v>
      </c>
      <c r="AY2128" s="20"/>
      <c r="AZ2128" s="20"/>
      <c r="BA2128" s="105" t="str">
        <f t="shared" si="306"/>
        <v/>
      </c>
      <c r="BB2128" s="20" t="str">
        <f t="shared" si="307"/>
        <v/>
      </c>
      <c r="BC2128" s="20"/>
      <c r="BD2128" s="20"/>
      <c r="BE2128" s="75" t="s">
        <v>755</v>
      </c>
      <c r="BF2128" s="73" t="s">
        <v>755</v>
      </c>
      <c r="BG2128" s="55" t="s">
        <v>755</v>
      </c>
      <c r="BH2128" s="76" t="s">
        <v>755</v>
      </c>
      <c r="BI2128" s="20" t="s">
        <v>755</v>
      </c>
      <c r="BJ2128" s="20" t="s">
        <v>755</v>
      </c>
      <c r="BK2128" s="55" t="s">
        <v>755</v>
      </c>
      <c r="BL2128" s="71" t="s">
        <v>755</v>
      </c>
      <c r="BM2128" s="77" t="s">
        <v>755</v>
      </c>
      <c r="BN2128" s="78" t="s">
        <v>755</v>
      </c>
      <c r="BO2128" s="77" t="s">
        <v>755</v>
      </c>
      <c r="BP2128" s="78" t="s">
        <v>755</v>
      </c>
    </row>
    <row r="2129" spans="1:68" s="3" customFormat="1" x14ac:dyDescent="0.2">
      <c r="A2129" s="22" t="s">
        <v>95</v>
      </c>
      <c r="B2129" s="20" t="s">
        <v>677</v>
      </c>
      <c r="C2129" s="20" t="s">
        <v>655</v>
      </c>
      <c r="D2129" s="20" t="s">
        <v>1</v>
      </c>
      <c r="E2129" s="20" t="s">
        <v>78</v>
      </c>
      <c r="F2129" s="20" t="s">
        <v>20001</v>
      </c>
      <c r="G2129" s="20" t="s">
        <v>20086</v>
      </c>
      <c r="H2129" s="20" t="s">
        <v>184</v>
      </c>
      <c r="I2129" s="19">
        <f t="shared" si="308"/>
        <v>29</v>
      </c>
      <c r="J2129" s="20" t="s">
        <v>755</v>
      </c>
      <c r="K2129" s="20" t="s">
        <v>656</v>
      </c>
      <c r="L2129" s="95" t="str">
        <f>IF(M2129&lt;&gt;"",IF(NOT(ISNA(INDEX(cc!B:B,MATCH(M2129,cc!A:A,0)))),INDEX(cc!B:B,MATCH(M2129,cc!A:A,0)),"0"),"")</f>
        <v>New Existing ART and HIV Status (Positive)</v>
      </c>
      <c r="M2129" s="97" t="s">
        <v>195</v>
      </c>
      <c r="N2129" s="28" t="str">
        <f t="shared" si="309"/>
        <v/>
      </c>
      <c r="O2129" s="19" t="str">
        <f t="shared" si="302"/>
        <v>TX_TB (N, TA, NewExistingArt/HIVStatus): TB Treatment</v>
      </c>
      <c r="P2129" s="19" t="str">
        <f t="shared" si="303"/>
        <v>TX_TB (N, TA, NewExistingArt/HIVStatus): TB Treatment</v>
      </c>
      <c r="Q2129" s="19" t="str">
        <f t="shared" si="301"/>
        <v>TX_TB (N, TA, NewExistingArt)</v>
      </c>
      <c r="R2129" s="19" t="str">
        <f t="shared" si="304"/>
        <v>TX_TB_N_TA_NewExistingArt</v>
      </c>
      <c r="S2129" s="19" t="str">
        <f t="shared" si="305"/>
        <v>TX_TB_N_TA_NewExistingArt_</v>
      </c>
      <c r="T2129" s="19" t="b">
        <f>NOT(ISNA(VLOOKUP(B2129,dbcodes!A:B,2,FALSE)))</f>
        <v>1</v>
      </c>
      <c r="U2129" s="19" t="str">
        <f>IF(ISNA(VLOOKUP(B2129,dbcodes!A:B,2,FALSE)),des!R1757,VLOOKUP(B2129,dbcodes!A:B,2,FALSE))</f>
        <v>TX_TB_N_TA_NewExistingArt</v>
      </c>
      <c r="V2129" s="20"/>
      <c r="W2129" s="107" t="str">
        <f>IF(ISNA(VLOOKUP(C2129,descriptions!A:B,2,FALSE)),des!V1757,IF(G2129=" TARGET","Target ","")&amp;VLOOKUP(C2129,descriptions!A:B,2,FALSE))</f>
        <v>Number of ART patients who were screened for TB at least once during the reporting period</v>
      </c>
      <c r="X2129" s="20" t="s">
        <v>4</v>
      </c>
      <c r="Y2129" s="20" t="s">
        <v>831</v>
      </c>
      <c r="Z2129" s="20" t="s">
        <v>836</v>
      </c>
      <c r="AA2129" s="20" t="s">
        <v>102</v>
      </c>
      <c r="AB2129" s="20" t="s">
        <v>755</v>
      </c>
      <c r="AC2129" s="19" t="str">
        <f>IF(AB2129&lt;&gt;"",IF(NOT(ISNA(INDEX(os!A:A,MATCH(AB2129,os!B:B,0)))),INDEX(os!A:A,MATCH(AB2129,os!B:B,0)),"0"),"")</f>
        <v/>
      </c>
      <c r="AD2129" s="20" t="s">
        <v>830</v>
      </c>
      <c r="AE2129" s="20"/>
      <c r="AF2129" s="20"/>
      <c r="AG2129" s="20"/>
      <c r="AH2129" s="93" t="str">
        <f>IF(NOT(ISNA(VLOOKUP(B:B,ResultsTargets!A:A,1,0))),"TRUE","")</f>
        <v/>
      </c>
      <c r="AI2129" s="19" t="str">
        <f>IF(ISNA(VLOOKUP(C2129,dim_techarea!A:B,2,FALSE)),"",VLOOKUP(C2129,dim_techarea!A:B,2,FALSE))</f>
        <v>TX_TB</v>
      </c>
      <c r="AJ2129" s="19" t="str">
        <f>IF(ISNA(VLOOKUP(AI2129,dim_techarea!B:C,2,FALSE)),"",VLOOKUP(AI2129,dim_techarea!B:C,2,FALSE))</f>
        <v>tOiM2uxcnkj</v>
      </c>
      <c r="AK2129" s="19" t="str">
        <f>IF(ISNA(VLOOKUP(TRIM(G2129),dim_targetsresults!A:B,2,FALSE)),"",VLOOKUP(TRIM(G2129),dim_targetsresults!A:C,2,FALSE))</f>
        <v>MER Results</v>
      </c>
      <c r="AL2129" s="19" t="str">
        <f>IF(ISNA(VLOOKUP(AK2129,dim_targetsresults!B:C,2,FALSE)),"",VLOOKUP(AK2129,dim_targetsresults!B:C,2,FALSE))</f>
        <v>Jh0jDM5yQ2E</v>
      </c>
      <c r="AM2129" s="19" t="str">
        <f>IF(ISNA(VLOOKUP(TRIM(D2129),dim_numeratordenominator!A:B,2,FALSE)),"",VLOOKUP(TRIM(D2129),dim_numeratordenominator!A:C,2,FALSE))</f>
        <v>Numerator</v>
      </c>
      <c r="AN2129" s="19" t="str">
        <f>IF(ISNA(VLOOKUP(AM2129,dim_numeratordenominator!B:C,2,FALSE)),"",VLOOKUP(AM2129,dim_numeratordenominator!B:C,2,FALSE))</f>
        <v>Som9NRMQqV7</v>
      </c>
      <c r="AO2129" s="19" t="str">
        <f>IF(ISNA(VLOOKUP(TRIM(E2129),dim_supporttype!A:B,2,FALSE)),"",VLOOKUP(TRIM(E2129),dim_supporttype!A:C,2,FALSE))</f>
        <v>TA</v>
      </c>
      <c r="AP2129" s="19" t="str">
        <f>IF(ISNA(VLOOKUP(AO2129,dim_supporttype!B:C,2,FALSE)),"",VLOOKUP(AO2129,dim_supporttype!B:C,2,FALSE))</f>
        <v>cRAGKdWIDn4</v>
      </c>
      <c r="AQ2129" s="19" t="str">
        <f>IF(ISNA(VLOOKUP(TRIM(F2129),dim_disaggs!A:B,2,FALSE)),"No Disagg",VLOOKUP(TRIM(F2129),dim_disaggs!A:B,2,FALSE))</f>
        <v>NewExistingArt/HIVStatus</v>
      </c>
      <c r="AR2129" s="19" t="str">
        <f>IF(ISNA(VLOOKUP(AQ2129,dim_disaggs!B:C,2,FALSE)),"",VLOOKUP(AQ2129,dim_disaggs!B:C,2,FALSE))</f>
        <v>lvVjaB46rNF</v>
      </c>
      <c r="AS2129" s="72"/>
      <c r="AT2129" s="66"/>
      <c r="AU2129" s="72" t="s">
        <v>755</v>
      </c>
      <c r="AV2129" s="73" t="s">
        <v>755</v>
      </c>
      <c r="AW2129" s="66" t="s">
        <v>755</v>
      </c>
      <c r="AX2129" s="66" t="s">
        <v>755</v>
      </c>
      <c r="AY2129" s="20"/>
      <c r="AZ2129" s="20"/>
      <c r="BA2129" s="105" t="str">
        <f t="shared" si="306"/>
        <v/>
      </c>
      <c r="BB2129" s="20" t="str">
        <f t="shared" si="307"/>
        <v/>
      </c>
      <c r="BC2129" s="20"/>
      <c r="BD2129" s="20"/>
      <c r="BE2129" s="75" t="s">
        <v>755</v>
      </c>
      <c r="BF2129" s="73" t="s">
        <v>755</v>
      </c>
      <c r="BG2129" s="55" t="s">
        <v>755</v>
      </c>
      <c r="BH2129" s="76" t="s">
        <v>755</v>
      </c>
      <c r="BI2129" s="20" t="s">
        <v>755</v>
      </c>
      <c r="BJ2129" s="20" t="s">
        <v>755</v>
      </c>
      <c r="BK2129" s="55" t="s">
        <v>755</v>
      </c>
      <c r="BL2129" s="71" t="s">
        <v>755</v>
      </c>
      <c r="BM2129" s="77" t="s">
        <v>755</v>
      </c>
      <c r="BN2129" s="78" t="s">
        <v>755</v>
      </c>
      <c r="BO2129" s="77" t="s">
        <v>755</v>
      </c>
      <c r="BP2129" s="78" t="s">
        <v>755</v>
      </c>
    </row>
    <row r="2130" spans="1:68" s="3" customFormat="1" x14ac:dyDescent="0.2">
      <c r="A2130" s="20" t="s">
        <v>95</v>
      </c>
      <c r="B2130" s="20" t="s">
        <v>660</v>
      </c>
      <c r="C2130" s="20" t="s">
        <v>655</v>
      </c>
      <c r="D2130" s="20" t="s">
        <v>1</v>
      </c>
      <c r="E2130" s="20" t="s">
        <v>77</v>
      </c>
      <c r="F2130" s="20"/>
      <c r="G2130" s="20" t="s">
        <v>20086</v>
      </c>
      <c r="H2130" s="20"/>
      <c r="I2130" s="19">
        <f t="shared" si="308"/>
        <v>14</v>
      </c>
      <c r="J2130" s="20" t="s">
        <v>755</v>
      </c>
      <c r="K2130" s="20" t="s">
        <v>656</v>
      </c>
      <c r="L2130" s="95" t="str">
        <f>IF(M2130&lt;&gt;"",IF(NOT(ISNA(INDEX(cc!B:B,MATCH(M2130,cc!A:A,0)))),INDEX(cc!B:B,MATCH(M2130,cc!A:A,0)),"0"),"")</f>
        <v>default</v>
      </c>
      <c r="M2130" s="97" t="s">
        <v>13</v>
      </c>
      <c r="N2130" s="28" t="str">
        <f t="shared" si="309"/>
        <v/>
      </c>
      <c r="O2130" s="19" t="str">
        <f t="shared" si="302"/>
        <v>TX_TB (N, DSD): TB Treatment</v>
      </c>
      <c r="P2130" s="19" t="str">
        <f t="shared" si="303"/>
        <v>TX_TB (N, DSD): TB Treatment</v>
      </c>
      <c r="Q2130" s="19" t="str">
        <f t="shared" si="301"/>
        <v>TX_TB (N, DSD)</v>
      </c>
      <c r="R2130" s="19" t="str">
        <f t="shared" si="304"/>
        <v>TX_TB_N_DSD</v>
      </c>
      <c r="S2130" s="19" t="str">
        <f t="shared" si="305"/>
        <v>TX_TB_N_DSD_</v>
      </c>
      <c r="T2130" s="19" t="b">
        <f>NOT(ISNA(VLOOKUP(B2130,dbcodes!A:B,2,FALSE)))</f>
        <v>1</v>
      </c>
      <c r="U2130" s="19" t="str">
        <f>IF(ISNA(VLOOKUP(B2130,dbcodes!A:B,2,FALSE)),des!R1760,VLOOKUP(B2130,dbcodes!A:B,2,FALSE))</f>
        <v>TX_TB_N_DSD</v>
      </c>
      <c r="V2130" s="20"/>
      <c r="W2130" s="107" t="str">
        <f>IF(ISNA(VLOOKUP(C2130,descriptions!A:B,2,FALSE)),des!V1760,IF(G2130=" TARGET","Target ","")&amp;VLOOKUP(C2130,descriptions!A:B,2,FALSE))</f>
        <v>Number of ART patients who were screened for TB at least once during the reporting period</v>
      </c>
      <c r="X2130" s="20" t="s">
        <v>4</v>
      </c>
      <c r="Y2130" s="20" t="s">
        <v>831</v>
      </c>
      <c r="Z2130" s="20" t="s">
        <v>836</v>
      </c>
      <c r="AA2130" s="20" t="s">
        <v>102</v>
      </c>
      <c r="AB2130" s="20" t="s">
        <v>755</v>
      </c>
      <c r="AC2130" s="19" t="str">
        <f>IF(AB2130&lt;&gt;"",IF(NOT(ISNA(INDEX(os!A:A,MATCH(AB2130,os!B:B,0)))),INDEX(os!A:A,MATCH(AB2130,os!B:B,0)),"0"),"")</f>
        <v/>
      </c>
      <c r="AD2130" s="20" t="s">
        <v>830</v>
      </c>
      <c r="AE2130" s="20"/>
      <c r="AF2130" s="20"/>
      <c r="AG2130" s="20"/>
      <c r="AH2130" s="93" t="str">
        <f>IF(NOT(ISNA(VLOOKUP(B:B,ResultsTargets!A:A,1,0))),"TRUE","")</f>
        <v/>
      </c>
      <c r="AI2130" s="19" t="str">
        <f>IF(ISNA(VLOOKUP(C2130,dim_techarea!A:B,2,FALSE)),"",VLOOKUP(C2130,dim_techarea!A:B,2,FALSE))</f>
        <v>TX_TB</v>
      </c>
      <c r="AJ2130" s="19" t="str">
        <f>IF(ISNA(VLOOKUP(AI2130,dim_techarea!B:C,2,FALSE)),"",VLOOKUP(AI2130,dim_techarea!B:C,2,FALSE))</f>
        <v>tOiM2uxcnkj</v>
      </c>
      <c r="AK2130" s="19" t="str">
        <f>IF(ISNA(VLOOKUP(TRIM(G2130),dim_targetsresults!A:B,2,FALSE)),"",VLOOKUP(TRIM(G2130),dim_targetsresults!A:C,2,FALSE))</f>
        <v>MER Results</v>
      </c>
      <c r="AL2130" s="19" t="str">
        <f>IF(ISNA(VLOOKUP(AK2130,dim_targetsresults!B:C,2,FALSE)),"",VLOOKUP(AK2130,dim_targetsresults!B:C,2,FALSE))</f>
        <v>Jh0jDM5yQ2E</v>
      </c>
      <c r="AM2130" s="19" t="str">
        <f>IF(ISNA(VLOOKUP(TRIM(D2130),dim_numeratordenominator!A:B,2,FALSE)),"",VLOOKUP(TRIM(D2130),dim_numeratordenominator!A:C,2,FALSE))</f>
        <v>Numerator</v>
      </c>
      <c r="AN2130" s="19" t="str">
        <f>IF(ISNA(VLOOKUP(AM2130,dim_numeratordenominator!B:C,2,FALSE)),"",VLOOKUP(AM2130,dim_numeratordenominator!B:C,2,FALSE))</f>
        <v>Som9NRMQqV7</v>
      </c>
      <c r="AO2130" s="19" t="str">
        <f>IF(ISNA(VLOOKUP(TRIM(E2130),dim_supporttype!A:B,2,FALSE)),"",VLOOKUP(TRIM(E2130),dim_supporttype!A:C,2,FALSE))</f>
        <v>DSD</v>
      </c>
      <c r="AP2130" s="19" t="str">
        <f>IF(ISNA(VLOOKUP(AO2130,dim_supporttype!B:C,2,FALSE)),"",VLOOKUP(AO2130,dim_supporttype!B:C,2,FALSE))</f>
        <v>iM13vdNLWKb</v>
      </c>
      <c r="AQ2130" s="19" t="str">
        <f>IF(ISNA(VLOOKUP(TRIM(F2130),dim_disaggs!A:B,2,FALSE)),"No Disagg",VLOOKUP(TRIM(F2130),dim_disaggs!A:B,2,FALSE))</f>
        <v>No Disagg</v>
      </c>
      <c r="AR2130" s="19" t="str">
        <f>IF(ISNA(VLOOKUP(AQ2130,dim_disaggs!B:C,2,FALSE)),"",VLOOKUP(AQ2130,dim_disaggs!B:C,2,FALSE))</f>
        <v>werJlVT6sf3</v>
      </c>
      <c r="AS2130" s="72"/>
      <c r="AT2130" s="66"/>
      <c r="AU2130" s="72" t="s">
        <v>755</v>
      </c>
      <c r="AV2130" s="73" t="s">
        <v>755</v>
      </c>
      <c r="AW2130" s="66" t="s">
        <v>755</v>
      </c>
      <c r="AX2130" s="66" t="s">
        <v>755</v>
      </c>
      <c r="AY2130" s="20"/>
      <c r="AZ2130" s="20"/>
      <c r="BA2130" s="105" t="str">
        <f t="shared" si="306"/>
        <v>Top Level Numerator</v>
      </c>
      <c r="BB2130" s="20" t="str">
        <f t="shared" si="307"/>
        <v>PE5QVF0w4xj</v>
      </c>
      <c r="BC2130" s="20"/>
      <c r="BD2130" s="20"/>
      <c r="BE2130" s="75" t="s">
        <v>755</v>
      </c>
      <c r="BF2130" s="73" t="s">
        <v>755</v>
      </c>
      <c r="BG2130" s="55" t="s">
        <v>20424</v>
      </c>
      <c r="BH2130" s="76" t="s">
        <v>20422</v>
      </c>
      <c r="BI2130" s="20" t="s">
        <v>755</v>
      </c>
      <c r="BJ2130" s="20" t="s">
        <v>755</v>
      </c>
      <c r="BK2130" s="55" t="s">
        <v>755</v>
      </c>
      <c r="BL2130" s="71" t="s">
        <v>755</v>
      </c>
      <c r="BM2130" s="77" t="s">
        <v>755</v>
      </c>
      <c r="BN2130" s="78" t="s">
        <v>755</v>
      </c>
      <c r="BO2130" s="77" t="s">
        <v>755</v>
      </c>
      <c r="BP2130" s="78" t="s">
        <v>755</v>
      </c>
    </row>
    <row r="2131" spans="1:68" s="3" customFormat="1" x14ac:dyDescent="0.2">
      <c r="A2131" s="20" t="s">
        <v>95</v>
      </c>
      <c r="B2131" s="20" t="s">
        <v>661</v>
      </c>
      <c r="C2131" s="20" t="s">
        <v>655</v>
      </c>
      <c r="D2131" s="20" t="s">
        <v>1</v>
      </c>
      <c r="E2131" s="20" t="s">
        <v>78</v>
      </c>
      <c r="F2131" s="20"/>
      <c r="G2131" s="20" t="s">
        <v>20086</v>
      </c>
      <c r="H2131" s="20"/>
      <c r="I2131" s="19">
        <f t="shared" si="308"/>
        <v>13</v>
      </c>
      <c r="J2131" s="20" t="s">
        <v>755</v>
      </c>
      <c r="K2131" s="20" t="s">
        <v>656</v>
      </c>
      <c r="L2131" s="95" t="str">
        <f>IF(M2131&lt;&gt;"",IF(NOT(ISNA(INDEX(cc!B:B,MATCH(M2131,cc!A:A,0)))),INDEX(cc!B:B,MATCH(M2131,cc!A:A,0)),"0"),"")</f>
        <v>default</v>
      </c>
      <c r="M2131" s="97" t="s">
        <v>13</v>
      </c>
      <c r="N2131" s="28" t="str">
        <f t="shared" si="309"/>
        <v/>
      </c>
      <c r="O2131" s="19" t="str">
        <f t="shared" si="302"/>
        <v>TX_TB (N, TA): TB Treatment</v>
      </c>
      <c r="P2131" s="19" t="str">
        <f t="shared" si="303"/>
        <v>TX_TB (N, TA): TB Treatment</v>
      </c>
      <c r="Q2131" s="19" t="str">
        <f t="shared" si="301"/>
        <v>TX_TB (N, TA)</v>
      </c>
      <c r="R2131" s="19" t="str">
        <f t="shared" si="304"/>
        <v>TX_TB_N_TA</v>
      </c>
      <c r="S2131" s="19" t="str">
        <f t="shared" si="305"/>
        <v>TX_TB_N_TA_</v>
      </c>
      <c r="T2131" s="19" t="b">
        <f>NOT(ISNA(VLOOKUP(B2131,dbcodes!A:B,2,FALSE)))</f>
        <v>1</v>
      </c>
      <c r="U2131" s="19" t="str">
        <f>IF(ISNA(VLOOKUP(B2131,dbcodes!A:B,2,FALSE)),des!R1761,VLOOKUP(B2131,dbcodes!A:B,2,FALSE))</f>
        <v>TX_TB_N_TA</v>
      </c>
      <c r="V2131" s="20"/>
      <c r="W2131" s="107" t="str">
        <f>IF(ISNA(VLOOKUP(C2131,descriptions!A:B,2,FALSE)),des!V1761,IF(G2131=" TARGET","Target ","")&amp;VLOOKUP(C2131,descriptions!A:B,2,FALSE))</f>
        <v>Number of ART patients who were screened for TB at least once during the reporting period</v>
      </c>
      <c r="X2131" s="20" t="s">
        <v>4</v>
      </c>
      <c r="Y2131" s="20" t="s">
        <v>831</v>
      </c>
      <c r="Z2131" s="20" t="s">
        <v>836</v>
      </c>
      <c r="AA2131" s="20" t="s">
        <v>102</v>
      </c>
      <c r="AB2131" s="20" t="s">
        <v>755</v>
      </c>
      <c r="AC2131" s="19" t="str">
        <f>IF(AB2131&lt;&gt;"",IF(NOT(ISNA(INDEX(os!A:A,MATCH(AB2131,os!B:B,0)))),INDEX(os!A:A,MATCH(AB2131,os!B:B,0)),"0"),"")</f>
        <v/>
      </c>
      <c r="AD2131" s="20" t="s">
        <v>830</v>
      </c>
      <c r="AE2131" s="20"/>
      <c r="AF2131" s="20"/>
      <c r="AG2131" s="20"/>
      <c r="AH2131" s="93" t="str">
        <f>IF(NOT(ISNA(VLOOKUP(B:B,ResultsTargets!A:A,1,0))),"TRUE","")</f>
        <v/>
      </c>
      <c r="AI2131" s="19" t="str">
        <f>IF(ISNA(VLOOKUP(C2131,dim_techarea!A:B,2,FALSE)),"",VLOOKUP(C2131,dim_techarea!A:B,2,FALSE))</f>
        <v>TX_TB</v>
      </c>
      <c r="AJ2131" s="19" t="str">
        <f>IF(ISNA(VLOOKUP(AI2131,dim_techarea!B:C,2,FALSE)),"",VLOOKUP(AI2131,dim_techarea!B:C,2,FALSE))</f>
        <v>tOiM2uxcnkj</v>
      </c>
      <c r="AK2131" s="19" t="str">
        <f>IF(ISNA(VLOOKUP(TRIM(G2131),dim_targetsresults!A:B,2,FALSE)),"",VLOOKUP(TRIM(G2131),dim_targetsresults!A:C,2,FALSE))</f>
        <v>MER Results</v>
      </c>
      <c r="AL2131" s="19" t="str">
        <f>IF(ISNA(VLOOKUP(AK2131,dim_targetsresults!B:C,2,FALSE)),"",VLOOKUP(AK2131,dim_targetsresults!B:C,2,FALSE))</f>
        <v>Jh0jDM5yQ2E</v>
      </c>
      <c r="AM2131" s="19" t="str">
        <f>IF(ISNA(VLOOKUP(TRIM(D2131),dim_numeratordenominator!A:B,2,FALSE)),"",VLOOKUP(TRIM(D2131),dim_numeratordenominator!A:C,2,FALSE))</f>
        <v>Numerator</v>
      </c>
      <c r="AN2131" s="19" t="str">
        <f>IF(ISNA(VLOOKUP(AM2131,dim_numeratordenominator!B:C,2,FALSE)),"",VLOOKUP(AM2131,dim_numeratordenominator!B:C,2,FALSE))</f>
        <v>Som9NRMQqV7</v>
      </c>
      <c r="AO2131" s="19" t="str">
        <f>IF(ISNA(VLOOKUP(TRIM(E2131),dim_supporttype!A:B,2,FALSE)),"",VLOOKUP(TRIM(E2131),dim_supporttype!A:C,2,FALSE))</f>
        <v>TA</v>
      </c>
      <c r="AP2131" s="19" t="str">
        <f>IF(ISNA(VLOOKUP(AO2131,dim_supporttype!B:C,2,FALSE)),"",VLOOKUP(AO2131,dim_supporttype!B:C,2,FALSE))</f>
        <v>cRAGKdWIDn4</v>
      </c>
      <c r="AQ2131" s="19" t="str">
        <f>IF(ISNA(VLOOKUP(TRIM(F2131),dim_disaggs!A:B,2,FALSE)),"No Disagg",VLOOKUP(TRIM(F2131),dim_disaggs!A:B,2,FALSE))</f>
        <v>No Disagg</v>
      </c>
      <c r="AR2131" s="19" t="str">
        <f>IF(ISNA(VLOOKUP(AQ2131,dim_disaggs!B:C,2,FALSE)),"",VLOOKUP(AQ2131,dim_disaggs!B:C,2,FALSE))</f>
        <v>werJlVT6sf3</v>
      </c>
      <c r="AS2131" s="72"/>
      <c r="AT2131" s="66"/>
      <c r="AU2131" s="72" t="s">
        <v>755</v>
      </c>
      <c r="AV2131" s="73" t="s">
        <v>755</v>
      </c>
      <c r="AW2131" s="66" t="s">
        <v>755</v>
      </c>
      <c r="AX2131" s="66" t="s">
        <v>755</v>
      </c>
      <c r="AY2131" s="20"/>
      <c r="AZ2131" s="20"/>
      <c r="BA2131" s="105" t="str">
        <f t="shared" si="306"/>
        <v>Top Level Numerator</v>
      </c>
      <c r="BB2131" s="20" t="str">
        <f t="shared" si="307"/>
        <v>PE5QVF0w4xj</v>
      </c>
      <c r="BC2131" s="20"/>
      <c r="BD2131" s="20"/>
      <c r="BE2131" s="75" t="s">
        <v>755</v>
      </c>
      <c r="BF2131" s="73" t="s">
        <v>755</v>
      </c>
      <c r="BG2131" s="55" t="s">
        <v>20424</v>
      </c>
      <c r="BH2131" s="76" t="s">
        <v>20422</v>
      </c>
      <c r="BI2131" s="20" t="s">
        <v>755</v>
      </c>
      <c r="BJ2131" s="20" t="s">
        <v>755</v>
      </c>
      <c r="BK2131" s="55" t="s">
        <v>755</v>
      </c>
      <c r="BL2131" s="71" t="s">
        <v>755</v>
      </c>
      <c r="BM2131" s="77" t="s">
        <v>755</v>
      </c>
      <c r="BN2131" s="78" t="s">
        <v>755</v>
      </c>
      <c r="BO2131" s="77" t="s">
        <v>755</v>
      </c>
      <c r="BP2131" s="78" t="s">
        <v>755</v>
      </c>
    </row>
    <row r="2132" spans="1:68" s="3" customFormat="1" x14ac:dyDescent="0.2">
      <c r="A2132" s="20" t="s">
        <v>95</v>
      </c>
      <c r="B2132" s="21" t="s">
        <v>20302</v>
      </c>
      <c r="C2132" s="20" t="s">
        <v>655</v>
      </c>
      <c r="D2132" s="20" t="s">
        <v>1</v>
      </c>
      <c r="E2132" s="20" t="s">
        <v>77</v>
      </c>
      <c r="F2132" s="20" t="s">
        <v>214</v>
      </c>
      <c r="G2132" s="20" t="s">
        <v>20086</v>
      </c>
      <c r="H2132" s="20" t="s">
        <v>214</v>
      </c>
      <c r="I2132" s="19">
        <f t="shared" si="308"/>
        <v>25</v>
      </c>
      <c r="J2132" s="20" t="s">
        <v>755</v>
      </c>
      <c r="K2132" s="20" t="s">
        <v>656</v>
      </c>
      <c r="L2132" s="95" t="str">
        <f>IF(M2132&lt;&gt;"",IF(NOT(ISNA(INDEX(cc!B:B,MATCH(M2132,cc!A:A,0)))),INDEX(cc!B:B,MATCH(M2132,cc!A:A,0)),"0"),"")</f>
        <v>Test Results (Positive)</v>
      </c>
      <c r="M2132" s="97" t="s">
        <v>19844</v>
      </c>
      <c r="N2132" s="28" t="str">
        <f t="shared" si="309"/>
        <v/>
      </c>
      <c r="O2132" s="19" t="str">
        <f t="shared" si="302"/>
        <v>TX_TB (N, DSD, HIVStatus): TB Treatment</v>
      </c>
      <c r="P2132" s="19" t="str">
        <f t="shared" si="303"/>
        <v>TX_TB (N, DSD, HIVStatus): TB Treatment</v>
      </c>
      <c r="Q2132" s="19" t="str">
        <f t="shared" si="301"/>
        <v>TX_TB (N, DSD, HIVStatus)</v>
      </c>
      <c r="R2132" s="19" t="str">
        <f t="shared" si="304"/>
        <v>TX_TB_N_DSD_HIVStatus</v>
      </c>
      <c r="S2132" s="19" t="str">
        <f t="shared" si="305"/>
        <v>TX_TB_N_DSD_HIVStatus_</v>
      </c>
      <c r="T2132" s="19" t="b">
        <f>NOT(ISNA(VLOOKUP(B2132,dbcodes!A:B,2,FALSE)))</f>
        <v>1</v>
      </c>
      <c r="U2132" s="19" t="str">
        <f>IF(ISNA(VLOOKUP(B2132,dbcodes!A:B,2,FALSE)),des!R1762,VLOOKUP(B2132,dbcodes!A:B,2,FALSE))</f>
        <v>TX_TB_N_DSD_HIVStatus</v>
      </c>
      <c r="V2132" s="20"/>
      <c r="W2132" s="107" t="str">
        <f>IF(ISNA(VLOOKUP(C2132,descriptions!A:B,2,FALSE)),des!V1762,IF(G2132=" TARGET","Target ","")&amp;VLOOKUP(C2132,descriptions!A:B,2,FALSE))</f>
        <v>Number of ART patients who were screened for TB at least once during the reporting period</v>
      </c>
      <c r="X2132" s="20" t="s">
        <v>4</v>
      </c>
      <c r="Y2132" s="20" t="s">
        <v>831</v>
      </c>
      <c r="Z2132" s="20" t="s">
        <v>836</v>
      </c>
      <c r="AA2132" s="20" t="s">
        <v>102</v>
      </c>
      <c r="AB2132" s="20" t="s">
        <v>755</v>
      </c>
      <c r="AC2132" s="19" t="str">
        <f>IF(AB2132&lt;&gt;"",IF(NOT(ISNA(INDEX(os!A:A,MATCH(AB2132,os!B:B,0)))),INDEX(os!A:A,MATCH(AB2132,os!B:B,0)),"0"),"")</f>
        <v/>
      </c>
      <c r="AD2132" s="20" t="s">
        <v>830</v>
      </c>
      <c r="AE2132" s="20"/>
      <c r="AF2132" s="20"/>
      <c r="AG2132" s="20"/>
      <c r="AH2132" s="93" t="str">
        <f>IF(NOT(ISNA(VLOOKUP(B:B,ResultsTargets!A:A,1,0))),"TRUE","")</f>
        <v/>
      </c>
      <c r="AI2132" s="19" t="str">
        <f>IF(ISNA(VLOOKUP(C2132,dim_techarea!A:B,2,FALSE)),"",VLOOKUP(C2132,dim_techarea!A:B,2,FALSE))</f>
        <v>TX_TB</v>
      </c>
      <c r="AJ2132" s="19" t="str">
        <f>IF(ISNA(VLOOKUP(AI2132,dim_techarea!B:C,2,FALSE)),"",VLOOKUP(AI2132,dim_techarea!B:C,2,FALSE))</f>
        <v>tOiM2uxcnkj</v>
      </c>
      <c r="AK2132" s="19" t="str">
        <f>IF(ISNA(VLOOKUP(TRIM(G2132),dim_targetsresults!A:B,2,FALSE)),"",VLOOKUP(TRIM(G2132),dim_targetsresults!A:C,2,FALSE))</f>
        <v>MER Results</v>
      </c>
      <c r="AL2132" s="19" t="str">
        <f>IF(ISNA(VLOOKUP(AK2132,dim_targetsresults!B:C,2,FALSE)),"",VLOOKUP(AK2132,dim_targetsresults!B:C,2,FALSE))</f>
        <v>Jh0jDM5yQ2E</v>
      </c>
      <c r="AM2132" s="19" t="str">
        <f>IF(ISNA(VLOOKUP(TRIM(D2132),dim_numeratordenominator!A:B,2,FALSE)),"",VLOOKUP(TRIM(D2132),dim_numeratordenominator!A:C,2,FALSE))</f>
        <v>Numerator</v>
      </c>
      <c r="AN2132" s="19" t="str">
        <f>IF(ISNA(VLOOKUP(AM2132,dim_numeratordenominator!B:C,2,FALSE)),"",VLOOKUP(AM2132,dim_numeratordenominator!B:C,2,FALSE))</f>
        <v>Som9NRMQqV7</v>
      </c>
      <c r="AO2132" s="19" t="str">
        <f>IF(ISNA(VLOOKUP(TRIM(E2132),dim_supporttype!A:B,2,FALSE)),"",VLOOKUP(TRIM(E2132),dim_supporttype!A:C,2,FALSE))</f>
        <v>DSD</v>
      </c>
      <c r="AP2132" s="19" t="str">
        <f>IF(ISNA(VLOOKUP(AO2132,dim_supporttype!B:C,2,FALSE)),"",VLOOKUP(AO2132,dim_supporttype!B:C,2,FALSE))</f>
        <v>iM13vdNLWKb</v>
      </c>
      <c r="AQ2132" s="19" t="str">
        <f>IF(ISNA(VLOOKUP(TRIM(F2132),dim_disaggs!A:B,2,FALSE)),"No Disagg",VLOOKUP(TRIM(F2132),dim_disaggs!A:B,2,FALSE))</f>
        <v>HIVStatus</v>
      </c>
      <c r="AR2132" s="19" t="str">
        <f>IF(ISNA(VLOOKUP(AQ2132,dim_disaggs!B:C,2,FALSE)),"",VLOOKUP(AQ2132,dim_disaggs!B:C,2,FALSE))</f>
        <v>Hx0TLL7gn1d</v>
      </c>
      <c r="AS2132" s="72"/>
      <c r="AT2132" s="66"/>
      <c r="AU2132" s="72" t="s">
        <v>755</v>
      </c>
      <c r="AV2132" s="73" t="s">
        <v>755</v>
      </c>
      <c r="AW2132" s="66" t="s">
        <v>755</v>
      </c>
      <c r="AX2132" s="66" t="s">
        <v>755</v>
      </c>
      <c r="AY2132" s="20"/>
      <c r="AZ2132" s="20"/>
      <c r="BA2132" s="105" t="str">
        <f t="shared" si="306"/>
        <v>Top Level Numerator</v>
      </c>
      <c r="BB2132" s="20" t="str">
        <f t="shared" si="307"/>
        <v>PE5QVF0w4xj</v>
      </c>
      <c r="BC2132" s="20"/>
      <c r="BD2132" s="20"/>
      <c r="BE2132" s="75" t="s">
        <v>755</v>
      </c>
      <c r="BF2132" s="73" t="s">
        <v>755</v>
      </c>
      <c r="BG2132" s="55" t="s">
        <v>755</v>
      </c>
      <c r="BH2132" s="76" t="s">
        <v>755</v>
      </c>
      <c r="BI2132" s="20" t="s">
        <v>20420</v>
      </c>
      <c r="BJ2132" s="20" t="s">
        <v>20426</v>
      </c>
      <c r="BK2132" s="55" t="s">
        <v>755</v>
      </c>
      <c r="BL2132" s="71" t="s">
        <v>755</v>
      </c>
      <c r="BM2132" s="77" t="s">
        <v>755</v>
      </c>
      <c r="BN2132" s="78" t="s">
        <v>755</v>
      </c>
      <c r="BO2132" s="77" t="s">
        <v>755</v>
      </c>
      <c r="BP2132" s="78" t="s">
        <v>755</v>
      </c>
    </row>
    <row r="2133" spans="1:68" s="3" customFormat="1" x14ac:dyDescent="0.2">
      <c r="A2133" s="20" t="s">
        <v>95</v>
      </c>
      <c r="B2133" s="21" t="s">
        <v>20303</v>
      </c>
      <c r="C2133" s="20" t="s">
        <v>655</v>
      </c>
      <c r="D2133" s="20" t="s">
        <v>1</v>
      </c>
      <c r="E2133" s="20" t="s">
        <v>78</v>
      </c>
      <c r="F2133" s="20" t="s">
        <v>214</v>
      </c>
      <c r="G2133" s="20" t="s">
        <v>20086</v>
      </c>
      <c r="H2133" s="20" t="s">
        <v>214</v>
      </c>
      <c r="I2133" s="19">
        <f t="shared" si="308"/>
        <v>24</v>
      </c>
      <c r="J2133" s="20" t="s">
        <v>755</v>
      </c>
      <c r="K2133" s="20" t="s">
        <v>656</v>
      </c>
      <c r="L2133" s="95" t="str">
        <f>IF(M2133&lt;&gt;"",IF(NOT(ISNA(INDEX(cc!B:B,MATCH(M2133,cc!A:A,0)))),INDEX(cc!B:B,MATCH(M2133,cc!A:A,0)),"0"),"")</f>
        <v>Test Results (Positive)</v>
      </c>
      <c r="M2133" s="97" t="s">
        <v>19844</v>
      </c>
      <c r="N2133" s="28" t="str">
        <f t="shared" si="309"/>
        <v/>
      </c>
      <c r="O2133" s="19" t="str">
        <f t="shared" si="302"/>
        <v>TX_TB (N, TA, HIVStatus): TB Treatment</v>
      </c>
      <c r="P2133" s="19" t="str">
        <f t="shared" si="303"/>
        <v>TX_TB (N, TA, HIVStatus): TB Treatment</v>
      </c>
      <c r="Q2133" s="19" t="str">
        <f t="shared" si="301"/>
        <v>TX_TB (N, TA, HIVStatus)</v>
      </c>
      <c r="R2133" s="19" t="str">
        <f t="shared" si="304"/>
        <v>TX_TB_N_TA_HIVStatus</v>
      </c>
      <c r="S2133" s="19" t="str">
        <f t="shared" si="305"/>
        <v>TX_TB_N_TA_HIVStatus_</v>
      </c>
      <c r="T2133" s="19" t="b">
        <f>NOT(ISNA(VLOOKUP(B2133,dbcodes!A:B,2,FALSE)))</f>
        <v>1</v>
      </c>
      <c r="U2133" s="19" t="str">
        <f>IF(ISNA(VLOOKUP(B2133,dbcodes!A:B,2,FALSE)),des!R1763,VLOOKUP(B2133,dbcodes!A:B,2,FALSE))</f>
        <v>TX_TB_N_TA_HIVStatus</v>
      </c>
      <c r="V2133" s="20"/>
      <c r="W2133" s="107" t="str">
        <f>IF(ISNA(VLOOKUP(C2133,descriptions!A:B,2,FALSE)),des!V1763,IF(G2133=" TARGET","Target ","")&amp;VLOOKUP(C2133,descriptions!A:B,2,FALSE))</f>
        <v>Number of ART patients who were screened for TB at least once during the reporting period</v>
      </c>
      <c r="X2133" s="20" t="s">
        <v>4</v>
      </c>
      <c r="Y2133" s="20" t="s">
        <v>831</v>
      </c>
      <c r="Z2133" s="20" t="s">
        <v>836</v>
      </c>
      <c r="AA2133" s="20" t="s">
        <v>102</v>
      </c>
      <c r="AB2133" s="20" t="s">
        <v>755</v>
      </c>
      <c r="AC2133" s="19" t="str">
        <f>IF(AB2133&lt;&gt;"",IF(NOT(ISNA(INDEX(os!A:A,MATCH(AB2133,os!B:B,0)))),INDEX(os!A:A,MATCH(AB2133,os!B:B,0)),"0"),"")</f>
        <v/>
      </c>
      <c r="AD2133" s="20" t="s">
        <v>830</v>
      </c>
      <c r="AE2133" s="20"/>
      <c r="AF2133" s="20"/>
      <c r="AG2133" s="20"/>
      <c r="AH2133" s="93" t="str">
        <f>IF(NOT(ISNA(VLOOKUP(B:B,ResultsTargets!A:A,1,0))),"TRUE","")</f>
        <v/>
      </c>
      <c r="AI2133" s="19" t="str">
        <f>IF(ISNA(VLOOKUP(C2133,dim_techarea!A:B,2,FALSE)),"",VLOOKUP(C2133,dim_techarea!A:B,2,FALSE))</f>
        <v>TX_TB</v>
      </c>
      <c r="AJ2133" s="19" t="str">
        <f>IF(ISNA(VLOOKUP(AI2133,dim_techarea!B:C,2,FALSE)),"",VLOOKUP(AI2133,dim_techarea!B:C,2,FALSE))</f>
        <v>tOiM2uxcnkj</v>
      </c>
      <c r="AK2133" s="19" t="str">
        <f>IF(ISNA(VLOOKUP(TRIM(G2133),dim_targetsresults!A:B,2,FALSE)),"",VLOOKUP(TRIM(G2133),dim_targetsresults!A:C,2,FALSE))</f>
        <v>MER Results</v>
      </c>
      <c r="AL2133" s="19" t="str">
        <f>IF(ISNA(VLOOKUP(AK2133,dim_targetsresults!B:C,2,FALSE)),"",VLOOKUP(AK2133,dim_targetsresults!B:C,2,FALSE))</f>
        <v>Jh0jDM5yQ2E</v>
      </c>
      <c r="AM2133" s="19" t="str">
        <f>IF(ISNA(VLOOKUP(TRIM(D2133),dim_numeratordenominator!A:B,2,FALSE)),"",VLOOKUP(TRIM(D2133),dim_numeratordenominator!A:C,2,FALSE))</f>
        <v>Numerator</v>
      </c>
      <c r="AN2133" s="19" t="str">
        <f>IF(ISNA(VLOOKUP(AM2133,dim_numeratordenominator!B:C,2,FALSE)),"",VLOOKUP(AM2133,dim_numeratordenominator!B:C,2,FALSE))</f>
        <v>Som9NRMQqV7</v>
      </c>
      <c r="AO2133" s="19" t="str">
        <f>IF(ISNA(VLOOKUP(TRIM(E2133),dim_supporttype!A:B,2,FALSE)),"",VLOOKUP(TRIM(E2133),dim_supporttype!A:C,2,FALSE))</f>
        <v>TA</v>
      </c>
      <c r="AP2133" s="19" t="str">
        <f>IF(ISNA(VLOOKUP(AO2133,dim_supporttype!B:C,2,FALSE)),"",VLOOKUP(AO2133,dim_supporttype!B:C,2,FALSE))</f>
        <v>cRAGKdWIDn4</v>
      </c>
      <c r="AQ2133" s="19" t="str">
        <f>IF(ISNA(VLOOKUP(TRIM(F2133),dim_disaggs!A:B,2,FALSE)),"No Disagg",VLOOKUP(TRIM(F2133),dim_disaggs!A:B,2,FALSE))</f>
        <v>HIVStatus</v>
      </c>
      <c r="AR2133" s="19" t="str">
        <f>IF(ISNA(VLOOKUP(AQ2133,dim_disaggs!B:C,2,FALSE)),"",VLOOKUP(AQ2133,dim_disaggs!B:C,2,FALSE))</f>
        <v>Hx0TLL7gn1d</v>
      </c>
      <c r="AS2133" s="72"/>
      <c r="AT2133" s="66"/>
      <c r="AU2133" s="72" t="s">
        <v>755</v>
      </c>
      <c r="AV2133" s="73" t="s">
        <v>755</v>
      </c>
      <c r="AW2133" s="66" t="s">
        <v>755</v>
      </c>
      <c r="AX2133" s="66" t="s">
        <v>755</v>
      </c>
      <c r="AY2133" s="20"/>
      <c r="AZ2133" s="20"/>
      <c r="BA2133" s="105" t="str">
        <f t="shared" si="306"/>
        <v>Top Level Numerator</v>
      </c>
      <c r="BB2133" s="20" t="str">
        <f t="shared" si="307"/>
        <v>PE5QVF0w4xj</v>
      </c>
      <c r="BC2133" s="20"/>
      <c r="BD2133" s="20"/>
      <c r="BE2133" s="75" t="s">
        <v>755</v>
      </c>
      <c r="BF2133" s="73" t="s">
        <v>755</v>
      </c>
      <c r="BG2133" s="55" t="s">
        <v>755</v>
      </c>
      <c r="BH2133" s="76" t="s">
        <v>755</v>
      </c>
      <c r="BI2133" s="20" t="s">
        <v>20420</v>
      </c>
      <c r="BJ2133" s="20" t="s">
        <v>20426</v>
      </c>
      <c r="BK2133" s="55" t="s">
        <v>755</v>
      </c>
      <c r="BL2133" s="71" t="s">
        <v>755</v>
      </c>
      <c r="BM2133" s="77" t="s">
        <v>755</v>
      </c>
      <c r="BN2133" s="78" t="s">
        <v>755</v>
      </c>
      <c r="BO2133" s="77" t="s">
        <v>755</v>
      </c>
      <c r="BP2133" s="78" t="s">
        <v>755</v>
      </c>
    </row>
    <row r="2134" spans="1:68" s="3" customFormat="1" x14ac:dyDescent="0.2">
      <c r="A2134" s="20" t="s">
        <v>95</v>
      </c>
      <c r="B2134" s="20" t="s">
        <v>1975</v>
      </c>
      <c r="C2134" s="20" t="s">
        <v>655</v>
      </c>
      <c r="D2134" s="20" t="s">
        <v>164</v>
      </c>
      <c r="E2134" s="20" t="s">
        <v>77</v>
      </c>
      <c r="F2134" s="20" t="s">
        <v>4156</v>
      </c>
      <c r="G2134" s="20" t="s">
        <v>2442</v>
      </c>
      <c r="H2134" s="20" t="s">
        <v>18672</v>
      </c>
      <c r="I2134" s="19">
        <f t="shared" si="308"/>
        <v>34</v>
      </c>
      <c r="J2134" s="20" t="s">
        <v>755</v>
      </c>
      <c r="K2134" s="20" t="s">
        <v>657</v>
      </c>
      <c r="L2134" s="95" t="str">
        <f>IF(M2134&lt;&gt;"",IF(NOT(ISNA(INDEX(cc!B:B,MATCH(M2134,cc!A:A,0)))),INDEX(cc!B:B,MATCH(M2134,cc!A:A,0)),"0"),"")</f>
        <v>Age (&lt;15,15+) and Sex</v>
      </c>
      <c r="M2134" s="97" t="s">
        <v>111</v>
      </c>
      <c r="N2134" s="28" t="str">
        <f t="shared" si="309"/>
        <v xml:space="preserve"> TARGET</v>
      </c>
      <c r="O2134" s="19" t="str">
        <f t="shared" si="302"/>
        <v>TX_TB (D, DSD, Age Aggregated/Sex) TARGET: TB Screening</v>
      </c>
      <c r="P2134" s="19" t="str">
        <f t="shared" si="303"/>
        <v>TX_TB (D, DSD, Age Aggregated/Sex) TARGET: TB Screening</v>
      </c>
      <c r="Q2134" s="19" t="str">
        <f t="shared" si="301"/>
        <v>TX_TB (D, DSD, Age Agg/Sex) TARGET</v>
      </c>
      <c r="R2134" s="19" t="str">
        <f t="shared" si="304"/>
        <v>TX_TB_D_DSD_Age_Agg_Sex_TARGET</v>
      </c>
      <c r="S2134" s="19" t="str">
        <f t="shared" si="305"/>
        <v>TX_TB_D_DSD_Age_Agg_Sex_TARGET</v>
      </c>
      <c r="T2134" s="19" t="b">
        <f>NOT(ISNA(VLOOKUP(B2134,dbcodes!A:B,2,FALSE)))</f>
        <v>1</v>
      </c>
      <c r="U2134" s="19" t="str">
        <f>IF(ISNA(VLOOKUP(B2134,dbcodes!A:B,2,FALSE)),des!R1766,VLOOKUP(B2134,dbcodes!A:B,2,FALSE))</f>
        <v>TX_TB_D_DSD_Aggregated_Age_Sex_TARGET</v>
      </c>
      <c r="V2134" s="20"/>
      <c r="W2134" s="107" t="str">
        <f>IF(ISNA(VLOOKUP(C2134,descriptions!A:B,2,FALSE)),des!V1766,IF(G2134=" TARGET","Target ","")&amp;VLOOKUP(C2134,descriptions!A:B,2,FALSE))</f>
        <v>Target Number of ART patients who were screened for TB at least once during the reporting period</v>
      </c>
      <c r="X2134" s="20" t="s">
        <v>4</v>
      </c>
      <c r="Y2134" s="20" t="s">
        <v>831</v>
      </c>
      <c r="Z2134" s="20" t="s">
        <v>836</v>
      </c>
      <c r="AA2134" s="20" t="s">
        <v>102</v>
      </c>
      <c r="AB2134" s="20" t="s">
        <v>755</v>
      </c>
      <c r="AC2134" s="19" t="str">
        <f>IF(AB2134&lt;&gt;"",IF(NOT(ISNA(INDEX(os!A:A,MATCH(AB2134,os!B:B,0)))),INDEX(os!A:A,MATCH(AB2134,os!B:B,0)),"0"),"")</f>
        <v/>
      </c>
      <c r="AD2134" s="20" t="s">
        <v>830</v>
      </c>
      <c r="AE2134" s="20"/>
      <c r="AF2134" s="20"/>
      <c r="AG2134" s="20"/>
      <c r="AH2134" s="93" t="str">
        <f>IF(NOT(ISNA(VLOOKUP(B:B,ResultsTargets!A:A,1,0))),"TRUE","")</f>
        <v/>
      </c>
      <c r="AI2134" s="19" t="str">
        <f>IF(ISNA(VLOOKUP(C2134,dim_techarea!A:B,2,FALSE)),"",VLOOKUP(C2134,dim_techarea!A:B,2,FALSE))</f>
        <v>TX_TB</v>
      </c>
      <c r="AJ2134" s="19" t="str">
        <f>IF(ISNA(VLOOKUP(AI2134,dim_techarea!B:C,2,FALSE)),"",VLOOKUP(AI2134,dim_techarea!B:C,2,FALSE))</f>
        <v>tOiM2uxcnkj</v>
      </c>
      <c r="AK2134" s="19" t="str">
        <f>IF(ISNA(VLOOKUP(TRIM(G2134),dim_targetsresults!A:B,2,FALSE)),"",VLOOKUP(TRIM(G2134),dim_targetsresults!A:C,2,FALSE))</f>
        <v>MER Targets</v>
      </c>
      <c r="AL2134" s="19" t="str">
        <f>IF(ISNA(VLOOKUP(AK2134,dim_targetsresults!B:C,2,FALSE)),"",VLOOKUP(AK2134,dim_targetsresults!B:C,2,FALSE))</f>
        <v>W8imnja2Owd</v>
      </c>
      <c r="AM2134" s="19" t="str">
        <f>IF(ISNA(VLOOKUP(TRIM(D2134),dim_numeratordenominator!A:B,2,FALSE)),"",VLOOKUP(TRIM(D2134),dim_numeratordenominator!A:C,2,FALSE))</f>
        <v>Denominator</v>
      </c>
      <c r="AN2134" s="19" t="str">
        <f>IF(ISNA(VLOOKUP(AM2134,dim_numeratordenominator!B:C,2,FALSE)),"",VLOOKUP(AM2134,dim_numeratordenominator!B:C,2,FALSE))</f>
        <v>QpNj0nSuEhD</v>
      </c>
      <c r="AO2134" s="19" t="str">
        <f>IF(ISNA(VLOOKUP(TRIM(E2134),dim_supporttype!A:B,2,FALSE)),"",VLOOKUP(TRIM(E2134),dim_supporttype!A:C,2,FALSE))</f>
        <v>DSD</v>
      </c>
      <c r="AP2134" s="19" t="str">
        <f>IF(ISNA(VLOOKUP(AO2134,dim_supporttype!B:C,2,FALSE)),"",VLOOKUP(AO2134,dim_supporttype!B:C,2,FALSE))</f>
        <v>iM13vdNLWKb</v>
      </c>
      <c r="AQ2134" s="19" t="str">
        <f>IF(ISNA(VLOOKUP(TRIM(F2134),dim_disaggs!A:B,2,FALSE)),"No Disagg",VLOOKUP(TRIM(F2134),dim_disaggs!A:B,2,FALSE))</f>
        <v>Age Aggregated/Sex</v>
      </c>
      <c r="AR2134" s="19" t="str">
        <f>IF(ISNA(VLOOKUP(AQ2134,dim_disaggs!B:C,2,FALSE)),"",VLOOKUP(AQ2134,dim_disaggs!B:C,2,FALSE))</f>
        <v>KMhxXDjVseT</v>
      </c>
      <c r="AS2134" s="72"/>
      <c r="AT2134" s="66"/>
      <c r="AU2134" s="72" t="s">
        <v>755</v>
      </c>
      <c r="AV2134" s="73" t="s">
        <v>755</v>
      </c>
      <c r="AW2134" s="66" t="s">
        <v>755</v>
      </c>
      <c r="AX2134" s="66" t="s">
        <v>755</v>
      </c>
      <c r="AY2134" s="20"/>
      <c r="AZ2134" s="20"/>
      <c r="BA2134" s="105" t="str">
        <f t="shared" si="306"/>
        <v/>
      </c>
      <c r="BB2134" s="20" t="str">
        <f t="shared" si="307"/>
        <v/>
      </c>
      <c r="BC2134" s="20"/>
      <c r="BD2134" s="20"/>
      <c r="BE2134" s="75" t="s">
        <v>755</v>
      </c>
      <c r="BF2134" s="73" t="s">
        <v>755</v>
      </c>
      <c r="BG2134" s="55" t="s">
        <v>755</v>
      </c>
      <c r="BH2134" s="76" t="s">
        <v>755</v>
      </c>
      <c r="BI2134" s="20" t="s">
        <v>755</v>
      </c>
      <c r="BJ2134" s="20" t="s">
        <v>755</v>
      </c>
      <c r="BK2134" s="55" t="s">
        <v>755</v>
      </c>
      <c r="BL2134" s="71" t="s">
        <v>755</v>
      </c>
      <c r="BM2134" s="77" t="s">
        <v>755</v>
      </c>
      <c r="BN2134" s="78" t="s">
        <v>755</v>
      </c>
      <c r="BO2134" s="77" t="s">
        <v>755</v>
      </c>
      <c r="BP2134" s="78" t="s">
        <v>755</v>
      </c>
    </row>
    <row r="2135" spans="1:68" s="3" customFormat="1" x14ac:dyDescent="0.2">
      <c r="A2135" s="20" t="s">
        <v>95</v>
      </c>
      <c r="B2135" s="20" t="s">
        <v>1980</v>
      </c>
      <c r="C2135" s="20" t="s">
        <v>655</v>
      </c>
      <c r="D2135" s="20" t="s">
        <v>164</v>
      </c>
      <c r="E2135" s="20" t="s">
        <v>78</v>
      </c>
      <c r="F2135" s="20" t="s">
        <v>4156</v>
      </c>
      <c r="G2135" s="20" t="s">
        <v>2442</v>
      </c>
      <c r="H2135" s="20" t="s">
        <v>18672</v>
      </c>
      <c r="I2135" s="19">
        <f t="shared" si="308"/>
        <v>33</v>
      </c>
      <c r="J2135" s="20" t="s">
        <v>755</v>
      </c>
      <c r="K2135" s="20" t="s">
        <v>657</v>
      </c>
      <c r="L2135" s="95" t="str">
        <f>IF(M2135&lt;&gt;"",IF(NOT(ISNA(INDEX(cc!B:B,MATCH(M2135,cc!A:A,0)))),INDEX(cc!B:B,MATCH(M2135,cc!A:A,0)),"0"),"")</f>
        <v>Age (&lt;15,15+) and Sex</v>
      </c>
      <c r="M2135" s="97" t="s">
        <v>111</v>
      </c>
      <c r="N2135" s="28" t="str">
        <f t="shared" si="309"/>
        <v xml:space="preserve"> TARGET</v>
      </c>
      <c r="O2135" s="19" t="str">
        <f t="shared" si="302"/>
        <v>TX_TB (D, TA, Age Aggregated/Sex) TARGET: TB Screening</v>
      </c>
      <c r="P2135" s="19" t="str">
        <f t="shared" si="303"/>
        <v>TX_TB (D, TA, Age Aggregated/Sex) TARGET: TB Screening</v>
      </c>
      <c r="Q2135" s="19" t="str">
        <f t="shared" si="301"/>
        <v>TX_TB (D, TA, Age Agg/Sex) TARGET</v>
      </c>
      <c r="R2135" s="19" t="str">
        <f t="shared" si="304"/>
        <v>TX_TB_D_TA_Age_Agg_Sex_TARGET</v>
      </c>
      <c r="S2135" s="19" t="str">
        <f t="shared" si="305"/>
        <v>TX_TB_D_TA_Age_Agg_Sex_TARGET</v>
      </c>
      <c r="T2135" s="19" t="b">
        <f>NOT(ISNA(VLOOKUP(B2135,dbcodes!A:B,2,FALSE)))</f>
        <v>1</v>
      </c>
      <c r="U2135" s="19" t="str">
        <f>IF(ISNA(VLOOKUP(B2135,dbcodes!A:B,2,FALSE)),des!R1767,VLOOKUP(B2135,dbcodes!A:B,2,FALSE))</f>
        <v>TX_TB_D_TA_Aggregated_Age_Sex_TARGET</v>
      </c>
      <c r="V2135" s="20"/>
      <c r="W2135" s="107" t="str">
        <f>IF(ISNA(VLOOKUP(C2135,descriptions!A:B,2,FALSE)),des!V1767,IF(G2135=" TARGET","Target ","")&amp;VLOOKUP(C2135,descriptions!A:B,2,FALSE))</f>
        <v>Target Number of ART patients who were screened for TB at least once during the reporting period</v>
      </c>
      <c r="X2135" s="20" t="s">
        <v>4</v>
      </c>
      <c r="Y2135" s="20" t="s">
        <v>831</v>
      </c>
      <c r="Z2135" s="20" t="s">
        <v>836</v>
      </c>
      <c r="AA2135" s="20" t="s">
        <v>102</v>
      </c>
      <c r="AB2135" s="20" t="s">
        <v>755</v>
      </c>
      <c r="AC2135" s="19" t="str">
        <f>IF(AB2135&lt;&gt;"",IF(NOT(ISNA(INDEX(os!A:A,MATCH(AB2135,os!B:B,0)))),INDEX(os!A:A,MATCH(AB2135,os!B:B,0)),"0"),"")</f>
        <v/>
      </c>
      <c r="AD2135" s="20" t="s">
        <v>830</v>
      </c>
      <c r="AE2135" s="20"/>
      <c r="AF2135" s="20"/>
      <c r="AG2135" s="20"/>
      <c r="AH2135" s="93" t="str">
        <f>IF(NOT(ISNA(VLOOKUP(B:B,ResultsTargets!A:A,1,0))),"TRUE","")</f>
        <v/>
      </c>
      <c r="AI2135" s="19" t="str">
        <f>IF(ISNA(VLOOKUP(C2135,dim_techarea!A:B,2,FALSE)),"",VLOOKUP(C2135,dim_techarea!A:B,2,FALSE))</f>
        <v>TX_TB</v>
      </c>
      <c r="AJ2135" s="19" t="str">
        <f>IF(ISNA(VLOOKUP(AI2135,dim_techarea!B:C,2,FALSE)),"",VLOOKUP(AI2135,dim_techarea!B:C,2,FALSE))</f>
        <v>tOiM2uxcnkj</v>
      </c>
      <c r="AK2135" s="19" t="str">
        <f>IF(ISNA(VLOOKUP(TRIM(G2135),dim_targetsresults!A:B,2,FALSE)),"",VLOOKUP(TRIM(G2135),dim_targetsresults!A:C,2,FALSE))</f>
        <v>MER Targets</v>
      </c>
      <c r="AL2135" s="19" t="str">
        <f>IF(ISNA(VLOOKUP(AK2135,dim_targetsresults!B:C,2,FALSE)),"",VLOOKUP(AK2135,dim_targetsresults!B:C,2,FALSE))</f>
        <v>W8imnja2Owd</v>
      </c>
      <c r="AM2135" s="19" t="str">
        <f>IF(ISNA(VLOOKUP(TRIM(D2135),dim_numeratordenominator!A:B,2,FALSE)),"",VLOOKUP(TRIM(D2135),dim_numeratordenominator!A:C,2,FALSE))</f>
        <v>Denominator</v>
      </c>
      <c r="AN2135" s="19" t="str">
        <f>IF(ISNA(VLOOKUP(AM2135,dim_numeratordenominator!B:C,2,FALSE)),"",VLOOKUP(AM2135,dim_numeratordenominator!B:C,2,FALSE))</f>
        <v>QpNj0nSuEhD</v>
      </c>
      <c r="AO2135" s="19" t="str">
        <f>IF(ISNA(VLOOKUP(TRIM(E2135),dim_supporttype!A:B,2,FALSE)),"",VLOOKUP(TRIM(E2135),dim_supporttype!A:C,2,FALSE))</f>
        <v>TA</v>
      </c>
      <c r="AP2135" s="19" t="str">
        <f>IF(ISNA(VLOOKUP(AO2135,dim_supporttype!B:C,2,FALSE)),"",VLOOKUP(AO2135,dim_supporttype!B:C,2,FALSE))</f>
        <v>cRAGKdWIDn4</v>
      </c>
      <c r="AQ2135" s="19" t="str">
        <f>IF(ISNA(VLOOKUP(TRIM(F2135),dim_disaggs!A:B,2,FALSE)),"No Disagg",VLOOKUP(TRIM(F2135),dim_disaggs!A:B,2,FALSE))</f>
        <v>Age Aggregated/Sex</v>
      </c>
      <c r="AR2135" s="19" t="str">
        <f>IF(ISNA(VLOOKUP(AQ2135,dim_disaggs!B:C,2,FALSE)),"",VLOOKUP(AQ2135,dim_disaggs!B:C,2,FALSE))</f>
        <v>KMhxXDjVseT</v>
      </c>
      <c r="AS2135" s="72"/>
      <c r="AT2135" s="66"/>
      <c r="AU2135" s="72" t="s">
        <v>755</v>
      </c>
      <c r="AV2135" s="73" t="s">
        <v>755</v>
      </c>
      <c r="AW2135" s="66" t="s">
        <v>755</v>
      </c>
      <c r="AX2135" s="66" t="s">
        <v>755</v>
      </c>
      <c r="AY2135" s="20"/>
      <c r="AZ2135" s="20"/>
      <c r="BA2135" s="105" t="str">
        <f t="shared" si="306"/>
        <v/>
      </c>
      <c r="BB2135" s="20" t="str">
        <f t="shared" si="307"/>
        <v/>
      </c>
      <c r="BC2135" s="20"/>
      <c r="BD2135" s="20"/>
      <c r="BE2135" s="75" t="s">
        <v>755</v>
      </c>
      <c r="BF2135" s="73" t="s">
        <v>755</v>
      </c>
      <c r="BG2135" s="55" t="s">
        <v>755</v>
      </c>
      <c r="BH2135" s="76" t="s">
        <v>755</v>
      </c>
      <c r="BI2135" s="20" t="s">
        <v>755</v>
      </c>
      <c r="BJ2135" s="20" t="s">
        <v>755</v>
      </c>
      <c r="BK2135" s="71" t="s">
        <v>755</v>
      </c>
      <c r="BL2135" s="71" t="s">
        <v>755</v>
      </c>
      <c r="BM2135" s="77" t="s">
        <v>755</v>
      </c>
      <c r="BN2135" s="78" t="s">
        <v>755</v>
      </c>
      <c r="BO2135" s="77" t="s">
        <v>755</v>
      </c>
      <c r="BP2135" s="78" t="s">
        <v>755</v>
      </c>
    </row>
    <row r="2136" spans="1:68" s="3" customFormat="1" x14ac:dyDescent="0.2">
      <c r="A2136" s="20" t="s">
        <v>95</v>
      </c>
      <c r="B2136" s="21" t="s">
        <v>20011</v>
      </c>
      <c r="C2136" s="20" t="s">
        <v>655</v>
      </c>
      <c r="D2136" s="20" t="s">
        <v>164</v>
      </c>
      <c r="E2136" s="20" t="s">
        <v>77</v>
      </c>
      <c r="F2136" s="20" t="s">
        <v>19993</v>
      </c>
      <c r="G2136" s="20" t="s">
        <v>2442</v>
      </c>
      <c r="H2136" s="20" t="s">
        <v>19994</v>
      </c>
      <c r="I2136" s="19">
        <f t="shared" si="308"/>
        <v>44</v>
      </c>
      <c r="J2136" s="20" t="s">
        <v>755</v>
      </c>
      <c r="K2136" s="20" t="s">
        <v>657</v>
      </c>
      <c r="L2136" s="95" t="str">
        <f>IF(M2136&lt;&gt;"",IF(NOT(ISNA(INDEX(cc!B:B,MATCH(M2136,cc!A:A,0)))),INDEX(cc!B:B,MATCH(M2136,cc!A:A,0)),"0"),"")</f>
        <v>Age (&lt;15,15+), Sex and HIV Status (Positive)</v>
      </c>
      <c r="M2136" s="97" t="s">
        <v>19982</v>
      </c>
      <c r="N2136" s="28" t="str">
        <f t="shared" si="309"/>
        <v xml:space="preserve"> TARGET</v>
      </c>
      <c r="O2136" s="19" t="str">
        <f t="shared" si="302"/>
        <v>TX_TB (D, DSD, Age Aggregated/Sex/HIVStatus) TARGET: TB Screening</v>
      </c>
      <c r="P2136" s="19" t="str">
        <f t="shared" si="303"/>
        <v>TX_TB (D, DSD, Age Aggregated/Sex/HIVStatus) TARGET: TB Screening</v>
      </c>
      <c r="Q2136" s="19" t="str">
        <f t="shared" si="301"/>
        <v>TX_TB (D, DSD, Age Agg/Sex/HIVStatus) TARGET</v>
      </c>
      <c r="R2136" s="19" t="str">
        <f t="shared" si="304"/>
        <v>TX_TB_D_DSD_Age_Agg_Sex_HIVStatus_TARGET</v>
      </c>
      <c r="S2136" s="19" t="str">
        <f t="shared" si="305"/>
        <v>TX_TB_D_DSD_Age_Agg_Sex_HIVStatus_TARGET</v>
      </c>
      <c r="T2136" s="19" t="b">
        <f>NOT(ISNA(VLOOKUP(B2136,dbcodes!A:B,2,FALSE)))</f>
        <v>1</v>
      </c>
      <c r="U2136" s="19" t="str">
        <f>IF(ISNA(VLOOKUP(B2136,dbcodes!A:B,2,FALSE)),des!R1768,VLOOKUP(B2136,dbcodes!A:B,2,FALSE))</f>
        <v>TX_TB_D_DSD_Age_Agg_Sex_HIVStatus_TARGET</v>
      </c>
      <c r="V2136" s="20"/>
      <c r="W2136" s="107" t="str">
        <f>IF(ISNA(VLOOKUP(C2136,descriptions!A:B,2,FALSE)),des!V1768,IF(G2136=" TARGET","Target ","")&amp;VLOOKUP(C2136,descriptions!A:B,2,FALSE))</f>
        <v>Target Number of ART patients who were screened for TB at least once during the reporting period</v>
      </c>
      <c r="X2136" s="20" t="s">
        <v>4</v>
      </c>
      <c r="Y2136" s="20" t="s">
        <v>831</v>
      </c>
      <c r="Z2136" s="20" t="s">
        <v>836</v>
      </c>
      <c r="AA2136" s="20" t="s">
        <v>102</v>
      </c>
      <c r="AB2136" s="20" t="s">
        <v>755</v>
      </c>
      <c r="AC2136" s="19" t="str">
        <f>IF(AB2136&lt;&gt;"",IF(NOT(ISNA(INDEX(os!A:A,MATCH(AB2136,os!B:B,0)))),INDEX(os!A:A,MATCH(AB2136,os!B:B,0)),"0"),"")</f>
        <v/>
      </c>
      <c r="AD2136" s="20" t="s">
        <v>830</v>
      </c>
      <c r="AE2136" s="20"/>
      <c r="AF2136" s="20"/>
      <c r="AG2136" s="20"/>
      <c r="AH2136" s="93" t="str">
        <f>IF(NOT(ISNA(VLOOKUP(B:B,ResultsTargets!A:A,1,0))),"TRUE","")</f>
        <v/>
      </c>
      <c r="AI2136" s="19" t="str">
        <f>IF(ISNA(VLOOKUP(C2136,dim_techarea!A:B,2,FALSE)),"",VLOOKUP(C2136,dim_techarea!A:B,2,FALSE))</f>
        <v>TX_TB</v>
      </c>
      <c r="AJ2136" s="19" t="str">
        <f>IF(ISNA(VLOOKUP(AI2136,dim_techarea!B:C,2,FALSE)),"",VLOOKUP(AI2136,dim_techarea!B:C,2,FALSE))</f>
        <v>tOiM2uxcnkj</v>
      </c>
      <c r="AK2136" s="19" t="str">
        <f>IF(ISNA(VLOOKUP(TRIM(G2136),dim_targetsresults!A:B,2,FALSE)),"",VLOOKUP(TRIM(G2136),dim_targetsresults!A:C,2,FALSE))</f>
        <v>MER Targets</v>
      </c>
      <c r="AL2136" s="19" t="str">
        <f>IF(ISNA(VLOOKUP(AK2136,dim_targetsresults!B:C,2,FALSE)),"",VLOOKUP(AK2136,dim_targetsresults!B:C,2,FALSE))</f>
        <v>W8imnja2Owd</v>
      </c>
      <c r="AM2136" s="19" t="str">
        <f>IF(ISNA(VLOOKUP(TRIM(D2136),dim_numeratordenominator!A:B,2,FALSE)),"",VLOOKUP(TRIM(D2136),dim_numeratordenominator!A:C,2,FALSE))</f>
        <v>Denominator</v>
      </c>
      <c r="AN2136" s="19" t="str">
        <f>IF(ISNA(VLOOKUP(AM2136,dim_numeratordenominator!B:C,2,FALSE)),"",VLOOKUP(AM2136,dim_numeratordenominator!B:C,2,FALSE))</f>
        <v>QpNj0nSuEhD</v>
      </c>
      <c r="AO2136" s="19" t="str">
        <f>IF(ISNA(VLOOKUP(TRIM(E2136),dim_supporttype!A:B,2,FALSE)),"",VLOOKUP(TRIM(E2136),dim_supporttype!A:C,2,FALSE))</f>
        <v>DSD</v>
      </c>
      <c r="AP2136" s="19" t="str">
        <f>IF(ISNA(VLOOKUP(AO2136,dim_supporttype!B:C,2,FALSE)),"",VLOOKUP(AO2136,dim_supporttype!B:C,2,FALSE))</f>
        <v>iM13vdNLWKb</v>
      </c>
      <c r="AQ2136" s="19" t="str">
        <f>IF(ISNA(VLOOKUP(TRIM(F2136),dim_disaggs!A:B,2,FALSE)),"No Disagg",VLOOKUP(TRIM(F2136),dim_disaggs!A:B,2,FALSE))</f>
        <v>Age Aggregated/Sex/HIVStatus</v>
      </c>
      <c r="AR2136" s="19" t="str">
        <f>IF(ISNA(VLOOKUP(AQ2136,dim_disaggs!B:C,2,FALSE)),"",VLOOKUP(AQ2136,dim_disaggs!B:C,2,FALSE))</f>
        <v>h0pvSVe1TYf</v>
      </c>
      <c r="AS2136" s="72"/>
      <c r="AT2136" s="66"/>
      <c r="AU2136" s="72" t="s">
        <v>755</v>
      </c>
      <c r="AV2136" s="73" t="s">
        <v>755</v>
      </c>
      <c r="AW2136" s="66" t="s">
        <v>755</v>
      </c>
      <c r="AX2136" s="66" t="s">
        <v>755</v>
      </c>
      <c r="AY2136" s="20"/>
      <c r="AZ2136" s="20"/>
      <c r="BA2136" s="105" t="str">
        <f t="shared" si="306"/>
        <v/>
      </c>
      <c r="BB2136" s="20" t="str">
        <f t="shared" si="307"/>
        <v/>
      </c>
      <c r="BC2136" s="20"/>
      <c r="BD2136" s="20"/>
      <c r="BE2136" s="75" t="s">
        <v>755</v>
      </c>
      <c r="BF2136" s="73" t="s">
        <v>755</v>
      </c>
      <c r="BG2136" s="55" t="s">
        <v>755</v>
      </c>
      <c r="BH2136" s="76" t="s">
        <v>755</v>
      </c>
      <c r="BI2136" s="20" t="s">
        <v>755</v>
      </c>
      <c r="BJ2136" s="20" t="s">
        <v>755</v>
      </c>
      <c r="BK2136" s="71" t="s">
        <v>755</v>
      </c>
      <c r="BL2136" s="71" t="s">
        <v>755</v>
      </c>
      <c r="BM2136" s="77" t="s">
        <v>755</v>
      </c>
      <c r="BN2136" s="78" t="s">
        <v>755</v>
      </c>
      <c r="BO2136" s="77" t="s">
        <v>755</v>
      </c>
      <c r="BP2136" s="78" t="s">
        <v>755</v>
      </c>
    </row>
    <row r="2137" spans="1:68" x14ac:dyDescent="0.2">
      <c r="A2137" s="20" t="s">
        <v>95</v>
      </c>
      <c r="B2137" s="21" t="s">
        <v>20012</v>
      </c>
      <c r="C2137" s="20" t="s">
        <v>655</v>
      </c>
      <c r="D2137" s="20" t="s">
        <v>164</v>
      </c>
      <c r="E2137" s="20" t="s">
        <v>78</v>
      </c>
      <c r="F2137" s="20" t="s">
        <v>19993</v>
      </c>
      <c r="G2137" s="20" t="s">
        <v>2442</v>
      </c>
      <c r="H2137" s="20" t="s">
        <v>19994</v>
      </c>
      <c r="I2137" s="19">
        <f t="shared" si="308"/>
        <v>43</v>
      </c>
      <c r="J2137" s="20" t="s">
        <v>755</v>
      </c>
      <c r="K2137" s="20" t="s">
        <v>657</v>
      </c>
      <c r="L2137" s="95" t="str">
        <f>IF(M2137&lt;&gt;"",IF(NOT(ISNA(INDEX(cc!B:B,MATCH(M2137,cc!A:A,0)))),INDEX(cc!B:B,MATCH(M2137,cc!A:A,0)),"0"),"")</f>
        <v>Age (&lt;15,15+), Sex and HIV Status (Positive)</v>
      </c>
      <c r="M2137" s="97" t="s">
        <v>19982</v>
      </c>
      <c r="N2137" s="28" t="str">
        <f t="shared" si="309"/>
        <v xml:space="preserve"> TARGET</v>
      </c>
      <c r="O2137" s="19" t="str">
        <f t="shared" si="302"/>
        <v>TX_TB (D, TA, Age Aggregated/Sex/HIVStatus) TARGET: TB Screening</v>
      </c>
      <c r="P2137" s="19" t="str">
        <f t="shared" si="303"/>
        <v>TX_TB (D, TA, Age Aggregated/Sex/HIVStatus) TARGET: TB Screening</v>
      </c>
      <c r="Q2137" s="19" t="str">
        <f t="shared" si="301"/>
        <v>TX_TB (D, TA, Age Agg/Sex/HIVStatus) TARGET</v>
      </c>
      <c r="R2137" s="19" t="str">
        <f t="shared" si="304"/>
        <v>TX_TB_D_TA_Age_Agg_Sex_HIVStatus_TARGET</v>
      </c>
      <c r="S2137" s="19" t="str">
        <f t="shared" si="305"/>
        <v>TX_TB_D_TA_Age_Agg_Sex_HIVStatus_TARGET</v>
      </c>
      <c r="T2137" s="19" t="b">
        <f>NOT(ISNA(VLOOKUP(B2137,dbcodes!A:B,2,FALSE)))</f>
        <v>1</v>
      </c>
      <c r="U2137" s="19" t="str">
        <f>IF(ISNA(VLOOKUP(B2137,dbcodes!A:B,2,FALSE)),des!R1769,VLOOKUP(B2137,dbcodes!A:B,2,FALSE))</f>
        <v>TX_TB_D_TA_Age_Agg_Sex_HIVStatus_TARGET</v>
      </c>
      <c r="W2137" s="107" t="str">
        <f>IF(ISNA(VLOOKUP(C2137,descriptions!A:B,2,FALSE)),des!V1769,IF(G2137=" TARGET","Target ","")&amp;VLOOKUP(C2137,descriptions!A:B,2,FALSE))</f>
        <v>Target Number of ART patients who were screened for TB at least once during the reporting period</v>
      </c>
      <c r="X2137" s="20" t="s">
        <v>4</v>
      </c>
      <c r="Y2137" s="20" t="s">
        <v>831</v>
      </c>
      <c r="Z2137" s="20" t="s">
        <v>836</v>
      </c>
      <c r="AA2137" s="20" t="s">
        <v>102</v>
      </c>
      <c r="AB2137" s="20" t="s">
        <v>755</v>
      </c>
      <c r="AC2137" s="19" t="str">
        <f>IF(AB2137&lt;&gt;"",IF(NOT(ISNA(INDEX(os!A:A,MATCH(AB2137,os!B:B,0)))),INDEX(os!A:A,MATCH(AB2137,os!B:B,0)),"0"),"")</f>
        <v/>
      </c>
      <c r="AD2137" s="20" t="s">
        <v>830</v>
      </c>
      <c r="AH2137" s="93" t="str">
        <f>IF(NOT(ISNA(VLOOKUP(B:B,ResultsTargets!A:A,1,0))),"TRUE","")</f>
        <v/>
      </c>
      <c r="AI2137" s="19" t="str">
        <f>IF(ISNA(VLOOKUP(C2137,dim_techarea!A:B,2,FALSE)),"",VLOOKUP(C2137,dim_techarea!A:B,2,FALSE))</f>
        <v>TX_TB</v>
      </c>
      <c r="AJ2137" s="19" t="str">
        <f>IF(ISNA(VLOOKUP(AI2137,dim_techarea!B:C,2,FALSE)),"",VLOOKUP(AI2137,dim_techarea!B:C,2,FALSE))</f>
        <v>tOiM2uxcnkj</v>
      </c>
      <c r="AK2137" s="19" t="str">
        <f>IF(ISNA(VLOOKUP(TRIM(G2137),dim_targetsresults!A:B,2,FALSE)),"",VLOOKUP(TRIM(G2137),dim_targetsresults!A:C,2,FALSE))</f>
        <v>MER Targets</v>
      </c>
      <c r="AL2137" s="19" t="str">
        <f>IF(ISNA(VLOOKUP(AK2137,dim_targetsresults!B:C,2,FALSE)),"",VLOOKUP(AK2137,dim_targetsresults!B:C,2,FALSE))</f>
        <v>W8imnja2Owd</v>
      </c>
      <c r="AM2137" s="19" t="str">
        <f>IF(ISNA(VLOOKUP(TRIM(D2137),dim_numeratordenominator!A:B,2,FALSE)),"",VLOOKUP(TRIM(D2137),dim_numeratordenominator!A:C,2,FALSE))</f>
        <v>Denominator</v>
      </c>
      <c r="AN2137" s="19" t="str">
        <f>IF(ISNA(VLOOKUP(AM2137,dim_numeratordenominator!B:C,2,FALSE)),"",VLOOKUP(AM2137,dim_numeratordenominator!B:C,2,FALSE))</f>
        <v>QpNj0nSuEhD</v>
      </c>
      <c r="AO2137" s="19" t="str">
        <f>IF(ISNA(VLOOKUP(TRIM(E2137),dim_supporttype!A:B,2,FALSE)),"",VLOOKUP(TRIM(E2137),dim_supporttype!A:C,2,FALSE))</f>
        <v>TA</v>
      </c>
      <c r="AP2137" s="19" t="str">
        <f>IF(ISNA(VLOOKUP(AO2137,dim_supporttype!B:C,2,FALSE)),"",VLOOKUP(AO2137,dim_supporttype!B:C,2,FALSE))</f>
        <v>cRAGKdWIDn4</v>
      </c>
      <c r="AQ2137" s="19" t="str">
        <f>IF(ISNA(VLOOKUP(TRIM(F2137),dim_disaggs!A:B,2,FALSE)),"No Disagg",VLOOKUP(TRIM(F2137),dim_disaggs!A:B,2,FALSE))</f>
        <v>Age Aggregated/Sex/HIVStatus</v>
      </c>
      <c r="AR2137" s="19" t="str">
        <f>IF(ISNA(VLOOKUP(AQ2137,dim_disaggs!B:C,2,FALSE)),"",VLOOKUP(AQ2137,dim_disaggs!B:C,2,FALSE))</f>
        <v>h0pvSVe1TYf</v>
      </c>
      <c r="AU2137" s="72" t="s">
        <v>755</v>
      </c>
      <c r="AV2137" s="73" t="s">
        <v>755</v>
      </c>
      <c r="AW2137" s="66" t="s">
        <v>755</v>
      </c>
      <c r="AX2137" s="66" t="s">
        <v>755</v>
      </c>
      <c r="BA2137" s="105" t="str">
        <f t="shared" si="306"/>
        <v/>
      </c>
      <c r="BB2137" s="20" t="str">
        <f t="shared" si="307"/>
        <v/>
      </c>
      <c r="BE2137" s="75" t="s">
        <v>755</v>
      </c>
      <c r="BF2137" s="73" t="s">
        <v>755</v>
      </c>
      <c r="BG2137" s="55" t="s">
        <v>755</v>
      </c>
      <c r="BH2137" s="76" t="s">
        <v>755</v>
      </c>
      <c r="BI2137" s="20" t="s">
        <v>755</v>
      </c>
      <c r="BJ2137" s="20" t="s">
        <v>755</v>
      </c>
      <c r="BK2137" s="55" t="s">
        <v>755</v>
      </c>
      <c r="BL2137" s="71" t="s">
        <v>755</v>
      </c>
      <c r="BM2137" s="77" t="s">
        <v>755</v>
      </c>
      <c r="BN2137" s="78" t="s">
        <v>755</v>
      </c>
      <c r="BO2137" s="77" t="s">
        <v>755</v>
      </c>
      <c r="BP2137" s="78" t="s">
        <v>755</v>
      </c>
    </row>
    <row r="2138" spans="1:68" x14ac:dyDescent="0.2">
      <c r="A2138" s="20" t="s">
        <v>95</v>
      </c>
      <c r="B2138" s="21" t="s">
        <v>20007</v>
      </c>
      <c r="C2138" s="20" t="s">
        <v>655</v>
      </c>
      <c r="D2138" s="20" t="s">
        <v>164</v>
      </c>
      <c r="E2138" s="20" t="s">
        <v>77</v>
      </c>
      <c r="F2138" s="20" t="s">
        <v>214</v>
      </c>
      <c r="G2138" s="20" t="s">
        <v>2442</v>
      </c>
      <c r="H2138" s="20" t="s">
        <v>214</v>
      </c>
      <c r="I2138" s="19">
        <f t="shared" si="308"/>
        <v>32</v>
      </c>
      <c r="J2138" s="20" t="s">
        <v>755</v>
      </c>
      <c r="K2138" s="20" t="s">
        <v>657</v>
      </c>
      <c r="L2138" s="95" t="str">
        <f>IF(M2138&lt;&gt;"",IF(NOT(ISNA(INDEX(cc!B:B,MATCH(M2138,cc!A:A,0)))),INDEX(cc!B:B,MATCH(M2138,cc!A:A,0)),"0"),"")</f>
        <v>Test Results (Positive)</v>
      </c>
      <c r="M2138" s="97" t="s">
        <v>19844</v>
      </c>
      <c r="N2138" s="28" t="str">
        <f t="shared" si="309"/>
        <v xml:space="preserve"> TARGET</v>
      </c>
      <c r="O2138" s="19" t="str">
        <f t="shared" si="302"/>
        <v>TX_TB (D, DSD, HIVStatus) TARGET: TB Screening</v>
      </c>
      <c r="P2138" s="19" t="str">
        <f t="shared" si="303"/>
        <v>TX_TB (D, DSD, HIVStatus) TARGET: TB Screening</v>
      </c>
      <c r="Q2138" s="19" t="str">
        <f t="shared" si="301"/>
        <v>TX_TB (D, DSD, HIVStatus) TARGET</v>
      </c>
      <c r="R2138" s="19" t="str">
        <f t="shared" si="304"/>
        <v>TX_TB_D_DSD_HIVStatus_TARGET</v>
      </c>
      <c r="S2138" s="19" t="str">
        <f t="shared" si="305"/>
        <v>TX_TB_D_DSD_HIVStatus_TARGET</v>
      </c>
      <c r="T2138" s="19" t="b">
        <f>NOT(ISNA(VLOOKUP(B2138,dbcodes!A:B,2,FALSE)))</f>
        <v>1</v>
      </c>
      <c r="U2138" s="19" t="str">
        <f>IF(ISNA(VLOOKUP(B2138,dbcodes!A:B,2,FALSE)),des!R1770,VLOOKUP(B2138,dbcodes!A:B,2,FALSE))</f>
        <v>TX_TB_D_DSD_HIVStatus_TARGET</v>
      </c>
      <c r="W2138" s="107" t="str">
        <f>IF(ISNA(VLOOKUP(C2138,descriptions!A:B,2,FALSE)),des!V1770,IF(G2138=" TARGET","Target ","")&amp;VLOOKUP(C2138,descriptions!A:B,2,FALSE))</f>
        <v>Target Number of ART patients who were screened for TB at least once during the reporting period</v>
      </c>
      <c r="X2138" s="20" t="s">
        <v>4</v>
      </c>
      <c r="Y2138" s="20" t="s">
        <v>831</v>
      </c>
      <c r="Z2138" s="20" t="s">
        <v>836</v>
      </c>
      <c r="AA2138" s="20" t="s">
        <v>102</v>
      </c>
      <c r="AB2138" s="20" t="s">
        <v>755</v>
      </c>
      <c r="AC2138" s="19" t="str">
        <f>IF(AB2138&lt;&gt;"",IF(NOT(ISNA(INDEX(os!A:A,MATCH(AB2138,os!B:B,0)))),INDEX(os!A:A,MATCH(AB2138,os!B:B,0)),"0"),"")</f>
        <v/>
      </c>
      <c r="AD2138" s="20" t="s">
        <v>830</v>
      </c>
      <c r="AH2138" s="93" t="str">
        <f>IF(NOT(ISNA(VLOOKUP(B:B,ResultsTargets!A:A,1,0))),"TRUE","")</f>
        <v/>
      </c>
      <c r="AI2138" s="19" t="str">
        <f>IF(ISNA(VLOOKUP(C2138,dim_techarea!A:B,2,FALSE)),"",VLOOKUP(C2138,dim_techarea!A:B,2,FALSE))</f>
        <v>TX_TB</v>
      </c>
      <c r="AJ2138" s="19" t="str">
        <f>IF(ISNA(VLOOKUP(AI2138,dim_techarea!B:C,2,FALSE)),"",VLOOKUP(AI2138,dim_techarea!B:C,2,FALSE))</f>
        <v>tOiM2uxcnkj</v>
      </c>
      <c r="AK2138" s="19" t="str">
        <f>IF(ISNA(VLOOKUP(TRIM(G2138),dim_targetsresults!A:B,2,FALSE)),"",VLOOKUP(TRIM(G2138),dim_targetsresults!A:C,2,FALSE))</f>
        <v>MER Targets</v>
      </c>
      <c r="AL2138" s="19" t="str">
        <f>IF(ISNA(VLOOKUP(AK2138,dim_targetsresults!B:C,2,FALSE)),"",VLOOKUP(AK2138,dim_targetsresults!B:C,2,FALSE))</f>
        <v>W8imnja2Owd</v>
      </c>
      <c r="AM2138" s="19" t="str">
        <f>IF(ISNA(VLOOKUP(TRIM(D2138),dim_numeratordenominator!A:B,2,FALSE)),"",VLOOKUP(TRIM(D2138),dim_numeratordenominator!A:C,2,FALSE))</f>
        <v>Denominator</v>
      </c>
      <c r="AN2138" s="19" t="str">
        <f>IF(ISNA(VLOOKUP(AM2138,dim_numeratordenominator!B:C,2,FALSE)),"",VLOOKUP(AM2138,dim_numeratordenominator!B:C,2,FALSE))</f>
        <v>QpNj0nSuEhD</v>
      </c>
      <c r="AO2138" s="19" t="str">
        <f>IF(ISNA(VLOOKUP(TRIM(E2138),dim_supporttype!A:B,2,FALSE)),"",VLOOKUP(TRIM(E2138),dim_supporttype!A:C,2,FALSE))</f>
        <v>DSD</v>
      </c>
      <c r="AP2138" s="19" t="str">
        <f>IF(ISNA(VLOOKUP(AO2138,dim_supporttype!B:C,2,FALSE)),"",VLOOKUP(AO2138,dim_supporttype!B:C,2,FALSE))</f>
        <v>iM13vdNLWKb</v>
      </c>
      <c r="AQ2138" s="19" t="str">
        <f>IF(ISNA(VLOOKUP(TRIM(F2138),dim_disaggs!A:B,2,FALSE)),"No Disagg",VLOOKUP(TRIM(F2138),dim_disaggs!A:B,2,FALSE))</f>
        <v>HIVStatus</v>
      </c>
      <c r="AR2138" s="19" t="str">
        <f>IF(ISNA(VLOOKUP(AQ2138,dim_disaggs!B:C,2,FALSE)),"",VLOOKUP(AQ2138,dim_disaggs!B:C,2,FALSE))</f>
        <v>Hx0TLL7gn1d</v>
      </c>
      <c r="AU2138" s="72" t="s">
        <v>755</v>
      </c>
      <c r="AV2138" s="73" t="s">
        <v>755</v>
      </c>
      <c r="AW2138" s="66" t="s">
        <v>755</v>
      </c>
      <c r="AX2138" s="66" t="s">
        <v>755</v>
      </c>
      <c r="BA2138" s="105" t="str">
        <f t="shared" si="306"/>
        <v>Top Level Denominator</v>
      </c>
      <c r="BB2138" s="20" t="str">
        <f t="shared" si="307"/>
        <v>Azqe383ljKu</v>
      </c>
      <c r="BE2138" s="75" t="s">
        <v>755</v>
      </c>
      <c r="BF2138" s="73" t="s">
        <v>755</v>
      </c>
      <c r="BG2138" s="55" t="s">
        <v>755</v>
      </c>
      <c r="BH2138" s="76" t="s">
        <v>755</v>
      </c>
      <c r="BI2138" s="20" t="s">
        <v>20421</v>
      </c>
      <c r="BJ2138" s="20" t="s">
        <v>20427</v>
      </c>
      <c r="BK2138" s="55" t="s">
        <v>755</v>
      </c>
      <c r="BL2138" s="71" t="s">
        <v>755</v>
      </c>
      <c r="BM2138" s="77" t="s">
        <v>755</v>
      </c>
      <c r="BN2138" s="78" t="s">
        <v>755</v>
      </c>
      <c r="BO2138" s="77" t="s">
        <v>755</v>
      </c>
      <c r="BP2138" s="78" t="s">
        <v>755</v>
      </c>
    </row>
    <row r="2139" spans="1:68" s="3" customFormat="1" x14ac:dyDescent="0.2">
      <c r="A2139" s="20" t="s">
        <v>95</v>
      </c>
      <c r="B2139" s="21" t="s">
        <v>20008</v>
      </c>
      <c r="C2139" s="20" t="s">
        <v>655</v>
      </c>
      <c r="D2139" s="20" t="s">
        <v>164</v>
      </c>
      <c r="E2139" s="20" t="s">
        <v>78</v>
      </c>
      <c r="F2139" s="20" t="s">
        <v>214</v>
      </c>
      <c r="G2139" s="20" t="s">
        <v>2442</v>
      </c>
      <c r="H2139" s="20" t="s">
        <v>214</v>
      </c>
      <c r="I2139" s="19">
        <f t="shared" si="308"/>
        <v>31</v>
      </c>
      <c r="J2139" s="20" t="s">
        <v>755</v>
      </c>
      <c r="K2139" s="20" t="s">
        <v>657</v>
      </c>
      <c r="L2139" s="95" t="str">
        <f>IF(M2139&lt;&gt;"",IF(NOT(ISNA(INDEX(cc!B:B,MATCH(M2139,cc!A:A,0)))),INDEX(cc!B:B,MATCH(M2139,cc!A:A,0)),"0"),"")</f>
        <v>Test Results (Positive)</v>
      </c>
      <c r="M2139" s="97" t="s">
        <v>19844</v>
      </c>
      <c r="N2139" s="28" t="str">
        <f t="shared" si="309"/>
        <v xml:space="preserve"> TARGET</v>
      </c>
      <c r="O2139" s="19" t="str">
        <f t="shared" si="302"/>
        <v>TX_TB (D, TA, HIVStatus) TARGET: TB Screening</v>
      </c>
      <c r="P2139" s="19" t="str">
        <f t="shared" si="303"/>
        <v>TX_TB (D, TA, HIVStatus) TARGET: TB Screening</v>
      </c>
      <c r="Q2139" s="19" t="str">
        <f t="shared" si="301"/>
        <v>TX_TB (D, TA, HIVStatus) TARGET</v>
      </c>
      <c r="R2139" s="19" t="str">
        <f t="shared" si="304"/>
        <v>TX_TB_D_TA_HIVStatus_TARGET</v>
      </c>
      <c r="S2139" s="19" t="str">
        <f t="shared" si="305"/>
        <v>TX_TB_D_TA_HIVStatus_TARGET</v>
      </c>
      <c r="T2139" s="19" t="b">
        <f>NOT(ISNA(VLOOKUP(B2139,dbcodes!A:B,2,FALSE)))</f>
        <v>1</v>
      </c>
      <c r="U2139" s="19" t="str">
        <f>IF(ISNA(VLOOKUP(B2139,dbcodes!A:B,2,FALSE)),des!R1771,VLOOKUP(B2139,dbcodes!A:B,2,FALSE))</f>
        <v>TX_TB_D_TA_HIVStatus_TARGET</v>
      </c>
      <c r="V2139" s="20"/>
      <c r="W2139" s="107" t="str">
        <f>IF(ISNA(VLOOKUP(C2139,descriptions!A:B,2,FALSE)),des!V1771,IF(G2139=" TARGET","Target ","")&amp;VLOOKUP(C2139,descriptions!A:B,2,FALSE))</f>
        <v>Target Number of ART patients who were screened for TB at least once during the reporting period</v>
      </c>
      <c r="X2139" s="20" t="s">
        <v>4</v>
      </c>
      <c r="Y2139" s="20" t="s">
        <v>831</v>
      </c>
      <c r="Z2139" s="20" t="s">
        <v>836</v>
      </c>
      <c r="AA2139" s="20" t="s">
        <v>102</v>
      </c>
      <c r="AB2139" s="20" t="s">
        <v>755</v>
      </c>
      <c r="AC2139" s="19" t="str">
        <f>IF(AB2139&lt;&gt;"",IF(NOT(ISNA(INDEX(os!A:A,MATCH(AB2139,os!B:B,0)))),INDEX(os!A:A,MATCH(AB2139,os!B:B,0)),"0"),"")</f>
        <v/>
      </c>
      <c r="AD2139" s="20" t="s">
        <v>830</v>
      </c>
      <c r="AE2139" s="20"/>
      <c r="AF2139" s="20"/>
      <c r="AG2139" s="20"/>
      <c r="AH2139" s="93" t="str">
        <f>IF(NOT(ISNA(VLOOKUP(B:B,ResultsTargets!A:A,1,0))),"TRUE","")</f>
        <v/>
      </c>
      <c r="AI2139" s="19" t="str">
        <f>IF(ISNA(VLOOKUP(C2139,dim_techarea!A:B,2,FALSE)),"",VLOOKUP(C2139,dim_techarea!A:B,2,FALSE))</f>
        <v>TX_TB</v>
      </c>
      <c r="AJ2139" s="19" t="str">
        <f>IF(ISNA(VLOOKUP(AI2139,dim_techarea!B:C,2,FALSE)),"",VLOOKUP(AI2139,dim_techarea!B:C,2,FALSE))</f>
        <v>tOiM2uxcnkj</v>
      </c>
      <c r="AK2139" s="19" t="str">
        <f>IF(ISNA(VLOOKUP(TRIM(G2139),dim_targetsresults!A:B,2,FALSE)),"",VLOOKUP(TRIM(G2139),dim_targetsresults!A:C,2,FALSE))</f>
        <v>MER Targets</v>
      </c>
      <c r="AL2139" s="19" t="str">
        <f>IF(ISNA(VLOOKUP(AK2139,dim_targetsresults!B:C,2,FALSE)),"",VLOOKUP(AK2139,dim_targetsresults!B:C,2,FALSE))</f>
        <v>W8imnja2Owd</v>
      </c>
      <c r="AM2139" s="19" t="str">
        <f>IF(ISNA(VLOOKUP(TRIM(D2139),dim_numeratordenominator!A:B,2,FALSE)),"",VLOOKUP(TRIM(D2139),dim_numeratordenominator!A:C,2,FALSE))</f>
        <v>Denominator</v>
      </c>
      <c r="AN2139" s="19" t="str">
        <f>IF(ISNA(VLOOKUP(AM2139,dim_numeratordenominator!B:C,2,FALSE)),"",VLOOKUP(AM2139,dim_numeratordenominator!B:C,2,FALSE))</f>
        <v>QpNj0nSuEhD</v>
      </c>
      <c r="AO2139" s="19" t="str">
        <f>IF(ISNA(VLOOKUP(TRIM(E2139),dim_supporttype!A:B,2,FALSE)),"",VLOOKUP(TRIM(E2139),dim_supporttype!A:C,2,FALSE))</f>
        <v>TA</v>
      </c>
      <c r="AP2139" s="19" t="str">
        <f>IF(ISNA(VLOOKUP(AO2139,dim_supporttype!B:C,2,FALSE)),"",VLOOKUP(AO2139,dim_supporttype!B:C,2,FALSE))</f>
        <v>cRAGKdWIDn4</v>
      </c>
      <c r="AQ2139" s="19" t="str">
        <f>IF(ISNA(VLOOKUP(TRIM(F2139),dim_disaggs!A:B,2,FALSE)),"No Disagg",VLOOKUP(TRIM(F2139),dim_disaggs!A:B,2,FALSE))</f>
        <v>HIVStatus</v>
      </c>
      <c r="AR2139" s="19" t="str">
        <f>IF(ISNA(VLOOKUP(AQ2139,dim_disaggs!B:C,2,FALSE)),"",VLOOKUP(AQ2139,dim_disaggs!B:C,2,FALSE))</f>
        <v>Hx0TLL7gn1d</v>
      </c>
      <c r="AS2139" s="72"/>
      <c r="AT2139" s="66"/>
      <c r="AU2139" s="72" t="s">
        <v>755</v>
      </c>
      <c r="AV2139" s="73" t="s">
        <v>755</v>
      </c>
      <c r="AW2139" s="66" t="s">
        <v>755</v>
      </c>
      <c r="AX2139" s="66" t="s">
        <v>755</v>
      </c>
      <c r="AY2139" s="20"/>
      <c r="AZ2139" s="20"/>
      <c r="BA2139" s="105" t="str">
        <f t="shared" si="306"/>
        <v>Top Level Denominator</v>
      </c>
      <c r="BB2139" s="20" t="str">
        <f t="shared" si="307"/>
        <v>Azqe383ljKu</v>
      </c>
      <c r="BC2139" s="20"/>
      <c r="BD2139" s="20"/>
      <c r="BE2139" s="75" t="s">
        <v>755</v>
      </c>
      <c r="BF2139" s="73" t="s">
        <v>755</v>
      </c>
      <c r="BG2139" s="55" t="s">
        <v>755</v>
      </c>
      <c r="BH2139" s="76" t="s">
        <v>755</v>
      </c>
      <c r="BI2139" s="20" t="s">
        <v>20421</v>
      </c>
      <c r="BJ2139" s="20" t="s">
        <v>20427</v>
      </c>
      <c r="BK2139" s="55" t="s">
        <v>755</v>
      </c>
      <c r="BL2139" s="71" t="s">
        <v>755</v>
      </c>
      <c r="BM2139" s="77" t="s">
        <v>755</v>
      </c>
      <c r="BN2139" s="78" t="s">
        <v>755</v>
      </c>
      <c r="BO2139" s="77" t="s">
        <v>755</v>
      </c>
      <c r="BP2139" s="78" t="s">
        <v>755</v>
      </c>
    </row>
    <row r="2140" spans="1:68" s="3" customFormat="1" x14ac:dyDescent="0.2">
      <c r="A2140" s="20" t="s">
        <v>95</v>
      </c>
      <c r="B2140" s="20" t="s">
        <v>1976</v>
      </c>
      <c r="C2140" s="20" t="s">
        <v>655</v>
      </c>
      <c r="D2140" s="20" t="s">
        <v>164</v>
      </c>
      <c r="E2140" s="20" t="s">
        <v>77</v>
      </c>
      <c r="F2140" s="20" t="s">
        <v>658</v>
      </c>
      <c r="G2140" s="20" t="s">
        <v>2442</v>
      </c>
      <c r="H2140" s="20" t="s">
        <v>658</v>
      </c>
      <c r="I2140" s="19">
        <f t="shared" si="308"/>
        <v>37</v>
      </c>
      <c r="J2140" s="20" t="s">
        <v>755</v>
      </c>
      <c r="K2140" s="20" t="s">
        <v>657</v>
      </c>
      <c r="L2140" s="95" t="str">
        <f>IF(M2140&lt;&gt;"",IF(NOT(ISNA(INDEX(cc!B:B,MATCH(M2140,cc!A:A,0)))),INDEX(cc!B:B,MATCH(M2140,cc!A:A,0)),"0"),"")</f>
        <v>Test Results</v>
      </c>
      <c r="M2140" s="97" t="s">
        <v>353</v>
      </c>
      <c r="N2140" s="28" t="str">
        <f t="shared" si="309"/>
        <v xml:space="preserve"> TARGET</v>
      </c>
      <c r="O2140" s="19" t="str">
        <f t="shared" si="302"/>
        <v>TX_TB (D, DSD, PositiveScreen) TARGET: TB Screening</v>
      </c>
      <c r="P2140" s="19" t="str">
        <f t="shared" si="303"/>
        <v>TX_TB (D, DSD, PositiveScreen) TARGET: TB Screening</v>
      </c>
      <c r="Q2140" s="19" t="str">
        <f t="shared" si="301"/>
        <v>TX_TB (D, DSD, PositiveScreen) TARGET</v>
      </c>
      <c r="R2140" s="19" t="str">
        <f t="shared" si="304"/>
        <v>TX_TB_D_DSD_PositiveScreen_TARGET</v>
      </c>
      <c r="S2140" s="19" t="str">
        <f t="shared" si="305"/>
        <v>TX_TB_D_DSD_PositiveScreen_TARGET</v>
      </c>
      <c r="T2140" s="19" t="b">
        <f>NOT(ISNA(VLOOKUP(B2140,dbcodes!A:B,2,FALSE)))</f>
        <v>1</v>
      </c>
      <c r="U2140" s="19" t="str">
        <f>IF(ISNA(VLOOKUP(B2140,dbcodes!A:B,2,FALSE)),des!R1772,VLOOKUP(B2140,dbcodes!A:B,2,FALSE))</f>
        <v>TX_TB_D_DSD_PositiveScreen_TARGET</v>
      </c>
      <c r="V2140" s="20"/>
      <c r="W2140" s="107" t="str">
        <f>IF(ISNA(VLOOKUP(C2140,descriptions!A:B,2,FALSE)),des!V1772,IF(G2140=" TARGET","Target ","")&amp;VLOOKUP(C2140,descriptions!A:B,2,FALSE))</f>
        <v>Target Number of ART patients who were screened for TB at least once during the reporting period</v>
      </c>
      <c r="X2140" s="20" t="s">
        <v>4</v>
      </c>
      <c r="Y2140" s="20" t="s">
        <v>831</v>
      </c>
      <c r="Z2140" s="20" t="s">
        <v>836</v>
      </c>
      <c r="AA2140" s="20" t="s">
        <v>102</v>
      </c>
      <c r="AB2140" s="20" t="s">
        <v>755</v>
      </c>
      <c r="AC2140" s="19" t="str">
        <f>IF(AB2140&lt;&gt;"",IF(NOT(ISNA(INDEX(os!A:A,MATCH(AB2140,os!B:B,0)))),INDEX(os!A:A,MATCH(AB2140,os!B:B,0)),"0"),"")</f>
        <v/>
      </c>
      <c r="AD2140" s="20" t="s">
        <v>830</v>
      </c>
      <c r="AE2140" s="20"/>
      <c r="AF2140" s="20"/>
      <c r="AG2140" s="20"/>
      <c r="AH2140" s="93" t="str">
        <f>IF(NOT(ISNA(VLOOKUP(B:B,ResultsTargets!A:A,1,0))),"TRUE","")</f>
        <v/>
      </c>
      <c r="AI2140" s="19" t="str">
        <f>IF(ISNA(VLOOKUP(C2140,dim_techarea!A:B,2,FALSE)),"",VLOOKUP(C2140,dim_techarea!A:B,2,FALSE))</f>
        <v>TX_TB</v>
      </c>
      <c r="AJ2140" s="19" t="str">
        <f>IF(ISNA(VLOOKUP(AI2140,dim_techarea!B:C,2,FALSE)),"",VLOOKUP(AI2140,dim_techarea!B:C,2,FALSE))</f>
        <v>tOiM2uxcnkj</v>
      </c>
      <c r="AK2140" s="19" t="str">
        <f>IF(ISNA(VLOOKUP(TRIM(G2140),dim_targetsresults!A:B,2,FALSE)),"",VLOOKUP(TRIM(G2140),dim_targetsresults!A:C,2,FALSE))</f>
        <v>MER Targets</v>
      </c>
      <c r="AL2140" s="19" t="str">
        <f>IF(ISNA(VLOOKUP(AK2140,dim_targetsresults!B:C,2,FALSE)),"",VLOOKUP(AK2140,dim_targetsresults!B:C,2,FALSE))</f>
        <v>W8imnja2Owd</v>
      </c>
      <c r="AM2140" s="19" t="str">
        <f>IF(ISNA(VLOOKUP(TRIM(D2140),dim_numeratordenominator!A:B,2,FALSE)),"",VLOOKUP(TRIM(D2140),dim_numeratordenominator!A:C,2,FALSE))</f>
        <v>Denominator</v>
      </c>
      <c r="AN2140" s="19" t="str">
        <f>IF(ISNA(VLOOKUP(AM2140,dim_numeratordenominator!B:C,2,FALSE)),"",VLOOKUP(AM2140,dim_numeratordenominator!B:C,2,FALSE))</f>
        <v>QpNj0nSuEhD</v>
      </c>
      <c r="AO2140" s="19" t="str">
        <f>IF(ISNA(VLOOKUP(TRIM(E2140),dim_supporttype!A:B,2,FALSE)),"",VLOOKUP(TRIM(E2140),dim_supporttype!A:C,2,FALSE))</f>
        <v>DSD</v>
      </c>
      <c r="AP2140" s="19" t="str">
        <f>IF(ISNA(VLOOKUP(AO2140,dim_supporttype!B:C,2,FALSE)),"",VLOOKUP(AO2140,dim_supporttype!B:C,2,FALSE))</f>
        <v>iM13vdNLWKb</v>
      </c>
      <c r="AQ2140" s="19" t="str">
        <f>IF(ISNA(VLOOKUP(TRIM(F2140),dim_disaggs!A:B,2,FALSE)),"No Disagg",VLOOKUP(TRIM(F2140),dim_disaggs!A:B,2,FALSE))</f>
        <v>PositiveScreen</v>
      </c>
      <c r="AR2140" s="19" t="str">
        <f>IF(ISNA(VLOOKUP(AQ2140,dim_disaggs!B:C,2,FALSE)),"",VLOOKUP(AQ2140,dim_disaggs!B:C,2,FALSE))</f>
        <v>IIe5hjM2vW4</v>
      </c>
      <c r="AS2140" s="72"/>
      <c r="AT2140" s="66"/>
      <c r="AU2140" s="72" t="s">
        <v>755</v>
      </c>
      <c r="AV2140" s="73" t="s">
        <v>755</v>
      </c>
      <c r="AW2140" s="66" t="s">
        <v>755</v>
      </c>
      <c r="AX2140" s="66" t="s">
        <v>755</v>
      </c>
      <c r="AY2140" s="20"/>
      <c r="AZ2140" s="20"/>
      <c r="BA2140" s="105" t="str">
        <f t="shared" si="306"/>
        <v/>
      </c>
      <c r="BB2140" s="20" t="str">
        <f t="shared" si="307"/>
        <v/>
      </c>
      <c r="BC2140" s="20"/>
      <c r="BD2140" s="20"/>
      <c r="BE2140" s="75" t="s">
        <v>755</v>
      </c>
      <c r="BF2140" s="73" t="s">
        <v>755</v>
      </c>
      <c r="BG2140" s="55" t="s">
        <v>755</v>
      </c>
      <c r="BH2140" s="76" t="s">
        <v>755</v>
      </c>
      <c r="BI2140" s="20" t="s">
        <v>755</v>
      </c>
      <c r="BJ2140" s="20" t="s">
        <v>755</v>
      </c>
      <c r="BK2140" s="55" t="s">
        <v>755</v>
      </c>
      <c r="BL2140" s="71" t="s">
        <v>755</v>
      </c>
      <c r="BM2140" s="77" t="s">
        <v>755</v>
      </c>
      <c r="BN2140" s="78" t="s">
        <v>755</v>
      </c>
      <c r="BO2140" s="77" t="s">
        <v>755</v>
      </c>
      <c r="BP2140" s="78" t="s">
        <v>755</v>
      </c>
    </row>
    <row r="2141" spans="1:68" s="3" customFormat="1" x14ac:dyDescent="0.2">
      <c r="A2141" s="20" t="s">
        <v>95</v>
      </c>
      <c r="B2141" s="20" t="s">
        <v>1981</v>
      </c>
      <c r="C2141" s="20" t="s">
        <v>655</v>
      </c>
      <c r="D2141" s="20" t="s">
        <v>164</v>
      </c>
      <c r="E2141" s="20" t="s">
        <v>78</v>
      </c>
      <c r="F2141" s="20" t="s">
        <v>658</v>
      </c>
      <c r="G2141" s="20" t="s">
        <v>2442</v>
      </c>
      <c r="H2141" s="20" t="s">
        <v>658</v>
      </c>
      <c r="I2141" s="19">
        <f t="shared" si="308"/>
        <v>36</v>
      </c>
      <c r="J2141" s="20" t="s">
        <v>755</v>
      </c>
      <c r="K2141" s="20" t="s">
        <v>657</v>
      </c>
      <c r="L2141" s="95" t="str">
        <f>IF(M2141&lt;&gt;"",IF(NOT(ISNA(INDEX(cc!B:B,MATCH(M2141,cc!A:A,0)))),INDEX(cc!B:B,MATCH(M2141,cc!A:A,0)),"0"),"")</f>
        <v>Test Results</v>
      </c>
      <c r="M2141" s="97" t="s">
        <v>353</v>
      </c>
      <c r="N2141" s="28" t="str">
        <f t="shared" si="309"/>
        <v xml:space="preserve"> TARGET</v>
      </c>
      <c r="O2141" s="19" t="str">
        <f t="shared" si="302"/>
        <v>TX_TB (D, TA, PositiveScreen) TARGET: TB Screening</v>
      </c>
      <c r="P2141" s="19" t="str">
        <f t="shared" si="303"/>
        <v>TX_TB (D, TA, PositiveScreen) TARGET: TB Screening</v>
      </c>
      <c r="Q2141" s="19" t="str">
        <f t="shared" si="301"/>
        <v>TX_TB (D, TA, PositiveScreen) TARGET</v>
      </c>
      <c r="R2141" s="19" t="str">
        <f t="shared" si="304"/>
        <v>TX_TB_D_TA_PositiveScreen_TARGET</v>
      </c>
      <c r="S2141" s="19" t="str">
        <f t="shared" si="305"/>
        <v>TX_TB_D_TA_PositiveScreen_TARGET</v>
      </c>
      <c r="T2141" s="19" t="b">
        <f>NOT(ISNA(VLOOKUP(B2141,dbcodes!A:B,2,FALSE)))</f>
        <v>1</v>
      </c>
      <c r="U2141" s="19" t="str">
        <f>IF(ISNA(VLOOKUP(B2141,dbcodes!A:B,2,FALSE)),des!R1773,VLOOKUP(B2141,dbcodes!A:B,2,FALSE))</f>
        <v>TX_TB_D_TA_PositiveScreen_TARGET</v>
      </c>
      <c r="V2141" s="20"/>
      <c r="W2141" s="107" t="str">
        <f>IF(ISNA(VLOOKUP(C2141,descriptions!A:B,2,FALSE)),des!V1773,IF(G2141=" TARGET","Target ","")&amp;VLOOKUP(C2141,descriptions!A:B,2,FALSE))</f>
        <v>Target Number of ART patients who were screened for TB at least once during the reporting period</v>
      </c>
      <c r="X2141" s="20" t="s">
        <v>4</v>
      </c>
      <c r="Y2141" s="20" t="s">
        <v>831</v>
      </c>
      <c r="Z2141" s="20" t="s">
        <v>836</v>
      </c>
      <c r="AA2141" s="20" t="s">
        <v>102</v>
      </c>
      <c r="AB2141" s="20" t="s">
        <v>755</v>
      </c>
      <c r="AC2141" s="19" t="str">
        <f>IF(AB2141&lt;&gt;"",IF(NOT(ISNA(INDEX(os!A:A,MATCH(AB2141,os!B:B,0)))),INDEX(os!A:A,MATCH(AB2141,os!B:B,0)),"0"),"")</f>
        <v/>
      </c>
      <c r="AD2141" s="20" t="s">
        <v>830</v>
      </c>
      <c r="AE2141" s="20"/>
      <c r="AF2141" s="20"/>
      <c r="AG2141" s="20"/>
      <c r="AH2141" s="93" t="str">
        <f>IF(NOT(ISNA(VLOOKUP(B:B,ResultsTargets!A:A,1,0))),"TRUE","")</f>
        <v/>
      </c>
      <c r="AI2141" s="19" t="str">
        <f>IF(ISNA(VLOOKUP(C2141,dim_techarea!A:B,2,FALSE)),"",VLOOKUP(C2141,dim_techarea!A:B,2,FALSE))</f>
        <v>TX_TB</v>
      </c>
      <c r="AJ2141" s="19" t="str">
        <f>IF(ISNA(VLOOKUP(AI2141,dim_techarea!B:C,2,FALSE)),"",VLOOKUP(AI2141,dim_techarea!B:C,2,FALSE))</f>
        <v>tOiM2uxcnkj</v>
      </c>
      <c r="AK2141" s="19" t="str">
        <f>IF(ISNA(VLOOKUP(TRIM(G2141),dim_targetsresults!A:B,2,FALSE)),"",VLOOKUP(TRIM(G2141),dim_targetsresults!A:C,2,FALSE))</f>
        <v>MER Targets</v>
      </c>
      <c r="AL2141" s="19" t="str">
        <f>IF(ISNA(VLOOKUP(AK2141,dim_targetsresults!B:C,2,FALSE)),"",VLOOKUP(AK2141,dim_targetsresults!B:C,2,FALSE))</f>
        <v>W8imnja2Owd</v>
      </c>
      <c r="AM2141" s="19" t="str">
        <f>IF(ISNA(VLOOKUP(TRIM(D2141),dim_numeratordenominator!A:B,2,FALSE)),"",VLOOKUP(TRIM(D2141),dim_numeratordenominator!A:C,2,FALSE))</f>
        <v>Denominator</v>
      </c>
      <c r="AN2141" s="19" t="str">
        <f>IF(ISNA(VLOOKUP(AM2141,dim_numeratordenominator!B:C,2,FALSE)),"",VLOOKUP(AM2141,dim_numeratordenominator!B:C,2,FALSE))</f>
        <v>QpNj0nSuEhD</v>
      </c>
      <c r="AO2141" s="19" t="str">
        <f>IF(ISNA(VLOOKUP(TRIM(E2141),dim_supporttype!A:B,2,FALSE)),"",VLOOKUP(TRIM(E2141),dim_supporttype!A:C,2,FALSE))</f>
        <v>TA</v>
      </c>
      <c r="AP2141" s="19" t="str">
        <f>IF(ISNA(VLOOKUP(AO2141,dim_supporttype!B:C,2,FALSE)),"",VLOOKUP(AO2141,dim_supporttype!B:C,2,FALSE))</f>
        <v>cRAGKdWIDn4</v>
      </c>
      <c r="AQ2141" s="19" t="str">
        <f>IF(ISNA(VLOOKUP(TRIM(F2141),dim_disaggs!A:B,2,FALSE)),"No Disagg",VLOOKUP(TRIM(F2141),dim_disaggs!A:B,2,FALSE))</f>
        <v>PositiveScreen</v>
      </c>
      <c r="AR2141" s="19" t="str">
        <f>IF(ISNA(VLOOKUP(AQ2141,dim_disaggs!B:C,2,FALSE)),"",VLOOKUP(AQ2141,dim_disaggs!B:C,2,FALSE))</f>
        <v>IIe5hjM2vW4</v>
      </c>
      <c r="AS2141" s="72"/>
      <c r="AT2141" s="66"/>
      <c r="AU2141" s="72" t="s">
        <v>755</v>
      </c>
      <c r="AV2141" s="73" t="s">
        <v>755</v>
      </c>
      <c r="AW2141" s="66" t="s">
        <v>755</v>
      </c>
      <c r="AX2141" s="66" t="s">
        <v>755</v>
      </c>
      <c r="AY2141" s="20"/>
      <c r="AZ2141" s="20"/>
      <c r="BA2141" s="105" t="str">
        <f t="shared" si="306"/>
        <v/>
      </c>
      <c r="BB2141" s="20" t="str">
        <f t="shared" si="307"/>
        <v/>
      </c>
      <c r="BC2141" s="20"/>
      <c r="BD2141" s="20"/>
      <c r="BE2141" s="75" t="s">
        <v>755</v>
      </c>
      <c r="BF2141" s="73" t="s">
        <v>755</v>
      </c>
      <c r="BG2141" s="55" t="s">
        <v>755</v>
      </c>
      <c r="BH2141" s="76" t="s">
        <v>755</v>
      </c>
      <c r="BI2141" s="20" t="s">
        <v>755</v>
      </c>
      <c r="BJ2141" s="20" t="s">
        <v>755</v>
      </c>
      <c r="BK2141" s="55" t="s">
        <v>755</v>
      </c>
      <c r="BL2141" s="71" t="s">
        <v>755</v>
      </c>
      <c r="BM2141" s="77" t="s">
        <v>755</v>
      </c>
      <c r="BN2141" s="78" t="s">
        <v>755</v>
      </c>
      <c r="BO2141" s="77" t="s">
        <v>755</v>
      </c>
      <c r="BP2141" s="78" t="s">
        <v>755</v>
      </c>
    </row>
    <row r="2142" spans="1:68" s="3" customFormat="1" x14ac:dyDescent="0.2">
      <c r="A2142" s="20" t="s">
        <v>95</v>
      </c>
      <c r="B2142" s="20" t="s">
        <v>1977</v>
      </c>
      <c r="C2142" s="20" t="s">
        <v>655</v>
      </c>
      <c r="D2142" s="20" t="s">
        <v>164</v>
      </c>
      <c r="E2142" s="20" t="s">
        <v>77</v>
      </c>
      <c r="F2142" s="20" t="s">
        <v>659</v>
      </c>
      <c r="G2142" s="20" t="s">
        <v>2442</v>
      </c>
      <c r="H2142" s="20" t="s">
        <v>659</v>
      </c>
      <c r="I2142" s="19">
        <f t="shared" si="308"/>
        <v>36</v>
      </c>
      <c r="J2142" s="20" t="s">
        <v>755</v>
      </c>
      <c r="K2142" s="20" t="s">
        <v>657</v>
      </c>
      <c r="L2142" s="95" t="str">
        <f>IF(M2142&lt;&gt;"",IF(NOT(ISNA(INDEX(cc!B:B,MATCH(M2142,cc!A:A,0)))),INDEX(cc!B:B,MATCH(M2142,cc!A:A,0)),"0"),"")</f>
        <v>default</v>
      </c>
      <c r="M2142" s="97" t="s">
        <v>13</v>
      </c>
      <c r="N2142" s="28" t="str">
        <f t="shared" si="309"/>
        <v xml:space="preserve"> TARGET</v>
      </c>
      <c r="O2142" s="19" t="str">
        <f t="shared" si="302"/>
        <v>TX_TB (D, DSD, Specimen Sent) TARGET: TB Screening</v>
      </c>
      <c r="P2142" s="19" t="str">
        <f t="shared" si="303"/>
        <v>TX_TB (D, DSD, Specimen Sent) TARGET: TB Screening</v>
      </c>
      <c r="Q2142" s="19" t="str">
        <f t="shared" si="301"/>
        <v>TX_TB (D, DSD, Specimen Sent) TARGET</v>
      </c>
      <c r="R2142" s="19" t="str">
        <f t="shared" si="304"/>
        <v>TX_TB_D_DSD_Specimen_Sent_TARGET</v>
      </c>
      <c r="S2142" s="19" t="str">
        <f t="shared" si="305"/>
        <v>TX_TB_D_DSD_Specimen_Sent_TARGET</v>
      </c>
      <c r="T2142" s="19" t="b">
        <f>NOT(ISNA(VLOOKUP(B2142,dbcodes!A:B,2,FALSE)))</f>
        <v>1</v>
      </c>
      <c r="U2142" s="19" t="str">
        <f>IF(ISNA(VLOOKUP(B2142,dbcodes!A:B,2,FALSE)),des!R1774,VLOOKUP(B2142,dbcodes!A:B,2,FALSE))</f>
        <v>TX_TB_D_DSD_Specimen_Sent_TARGET</v>
      </c>
      <c r="V2142" s="20"/>
      <c r="W2142" s="107" t="str">
        <f>IF(ISNA(VLOOKUP(C2142,descriptions!A:B,2,FALSE)),des!V1774,IF(G2142=" TARGET","Target ","")&amp;VLOOKUP(C2142,descriptions!A:B,2,FALSE))</f>
        <v>Target Number of ART patients who were screened for TB at least once during the reporting period</v>
      </c>
      <c r="X2142" s="20" t="s">
        <v>4</v>
      </c>
      <c r="Y2142" s="20" t="s">
        <v>831</v>
      </c>
      <c r="Z2142" s="20" t="s">
        <v>836</v>
      </c>
      <c r="AA2142" s="20" t="s">
        <v>102</v>
      </c>
      <c r="AB2142" s="20" t="s">
        <v>755</v>
      </c>
      <c r="AC2142" s="19" t="str">
        <f>IF(AB2142&lt;&gt;"",IF(NOT(ISNA(INDEX(os!A:A,MATCH(AB2142,os!B:B,0)))),INDEX(os!A:A,MATCH(AB2142,os!B:B,0)),"0"),"")</f>
        <v/>
      </c>
      <c r="AD2142" s="20" t="s">
        <v>830</v>
      </c>
      <c r="AE2142" s="20"/>
      <c r="AF2142" s="20"/>
      <c r="AG2142" s="20"/>
      <c r="AH2142" s="93" t="str">
        <f>IF(NOT(ISNA(VLOOKUP(B:B,ResultsTargets!A:A,1,0))),"TRUE","")</f>
        <v/>
      </c>
      <c r="AI2142" s="19" t="str">
        <f>IF(ISNA(VLOOKUP(C2142,dim_techarea!A:B,2,FALSE)),"",VLOOKUP(C2142,dim_techarea!A:B,2,FALSE))</f>
        <v>TX_TB</v>
      </c>
      <c r="AJ2142" s="19" t="str">
        <f>IF(ISNA(VLOOKUP(AI2142,dim_techarea!B:C,2,FALSE)),"",VLOOKUP(AI2142,dim_techarea!B:C,2,FALSE))</f>
        <v>tOiM2uxcnkj</v>
      </c>
      <c r="AK2142" s="19" t="str">
        <f>IF(ISNA(VLOOKUP(TRIM(G2142),dim_targetsresults!A:B,2,FALSE)),"",VLOOKUP(TRIM(G2142),dim_targetsresults!A:C,2,FALSE))</f>
        <v>MER Targets</v>
      </c>
      <c r="AL2142" s="19" t="str">
        <f>IF(ISNA(VLOOKUP(AK2142,dim_targetsresults!B:C,2,FALSE)),"",VLOOKUP(AK2142,dim_targetsresults!B:C,2,FALSE))</f>
        <v>W8imnja2Owd</v>
      </c>
      <c r="AM2142" s="19" t="str">
        <f>IF(ISNA(VLOOKUP(TRIM(D2142),dim_numeratordenominator!A:B,2,FALSE)),"",VLOOKUP(TRIM(D2142),dim_numeratordenominator!A:C,2,FALSE))</f>
        <v>Denominator</v>
      </c>
      <c r="AN2142" s="19" t="str">
        <f>IF(ISNA(VLOOKUP(AM2142,dim_numeratordenominator!B:C,2,FALSE)),"",VLOOKUP(AM2142,dim_numeratordenominator!B:C,2,FALSE))</f>
        <v>QpNj0nSuEhD</v>
      </c>
      <c r="AO2142" s="19" t="str">
        <f>IF(ISNA(VLOOKUP(TRIM(E2142),dim_supporttype!A:B,2,FALSE)),"",VLOOKUP(TRIM(E2142),dim_supporttype!A:C,2,FALSE))</f>
        <v>DSD</v>
      </c>
      <c r="AP2142" s="19" t="str">
        <f>IF(ISNA(VLOOKUP(AO2142,dim_supporttype!B:C,2,FALSE)),"",VLOOKUP(AO2142,dim_supporttype!B:C,2,FALSE))</f>
        <v>iM13vdNLWKb</v>
      </c>
      <c r="AQ2142" s="19" t="str">
        <f>IF(ISNA(VLOOKUP(TRIM(F2142),dim_disaggs!A:B,2,FALSE)),"No Disagg",VLOOKUP(TRIM(F2142),dim_disaggs!A:B,2,FALSE))</f>
        <v>Specimen Sent</v>
      </c>
      <c r="AR2142" s="19" t="str">
        <f>IF(ISNA(VLOOKUP(AQ2142,dim_disaggs!B:C,2,FALSE)),"",VLOOKUP(AQ2142,dim_disaggs!B:C,2,FALSE))</f>
        <v>wDdf18wKlNA</v>
      </c>
      <c r="AS2142" s="72"/>
      <c r="AT2142" s="66"/>
      <c r="AU2142" s="72" t="s">
        <v>755</v>
      </c>
      <c r="AV2142" s="73" t="s">
        <v>755</v>
      </c>
      <c r="AW2142" s="66" t="s">
        <v>755</v>
      </c>
      <c r="AX2142" s="66" t="s">
        <v>755</v>
      </c>
      <c r="AY2142" s="20"/>
      <c r="AZ2142" s="20"/>
      <c r="BA2142" s="105" t="str">
        <f t="shared" si="306"/>
        <v/>
      </c>
      <c r="BB2142" s="20" t="str">
        <f t="shared" si="307"/>
        <v/>
      </c>
      <c r="BC2142" s="20"/>
      <c r="BD2142" s="20"/>
      <c r="BE2142" s="75" t="s">
        <v>755</v>
      </c>
      <c r="BF2142" s="73" t="s">
        <v>755</v>
      </c>
      <c r="BG2142" s="55" t="s">
        <v>755</v>
      </c>
      <c r="BH2142" s="76" t="s">
        <v>755</v>
      </c>
      <c r="BI2142" s="20" t="s">
        <v>755</v>
      </c>
      <c r="BJ2142" s="20" t="s">
        <v>755</v>
      </c>
      <c r="BK2142" s="55" t="s">
        <v>755</v>
      </c>
      <c r="BL2142" s="71" t="s">
        <v>755</v>
      </c>
      <c r="BM2142" s="77" t="s">
        <v>755</v>
      </c>
      <c r="BN2142" s="78" t="s">
        <v>755</v>
      </c>
      <c r="BO2142" s="77" t="s">
        <v>755</v>
      </c>
      <c r="BP2142" s="78" t="s">
        <v>755</v>
      </c>
    </row>
    <row r="2143" spans="1:68" s="3" customFormat="1" x14ac:dyDescent="0.2">
      <c r="A2143" s="20" t="s">
        <v>95</v>
      </c>
      <c r="B2143" s="20" t="s">
        <v>1982</v>
      </c>
      <c r="C2143" s="20" t="s">
        <v>655</v>
      </c>
      <c r="D2143" s="20" t="s">
        <v>164</v>
      </c>
      <c r="E2143" s="20" t="s">
        <v>78</v>
      </c>
      <c r="F2143" s="20" t="s">
        <v>659</v>
      </c>
      <c r="G2143" s="20" t="s">
        <v>2442</v>
      </c>
      <c r="H2143" s="20" t="s">
        <v>659</v>
      </c>
      <c r="I2143" s="19">
        <f t="shared" si="308"/>
        <v>35</v>
      </c>
      <c r="J2143" s="20" t="s">
        <v>755</v>
      </c>
      <c r="K2143" s="20" t="s">
        <v>657</v>
      </c>
      <c r="L2143" s="95" t="str">
        <f>IF(M2143&lt;&gt;"",IF(NOT(ISNA(INDEX(cc!B:B,MATCH(M2143,cc!A:A,0)))),INDEX(cc!B:B,MATCH(M2143,cc!A:A,0)),"0"),"")</f>
        <v>default</v>
      </c>
      <c r="M2143" s="97" t="s">
        <v>13</v>
      </c>
      <c r="N2143" s="28" t="str">
        <f t="shared" si="309"/>
        <v xml:space="preserve"> TARGET</v>
      </c>
      <c r="O2143" s="19" t="str">
        <f t="shared" si="302"/>
        <v>TX_TB (D, TA, Specimen Sent) TARGET: TB Screening</v>
      </c>
      <c r="P2143" s="19" t="str">
        <f t="shared" si="303"/>
        <v>TX_TB (D, TA, Specimen Sent) TARGET: TB Screening</v>
      </c>
      <c r="Q2143" s="19" t="str">
        <f t="shared" si="301"/>
        <v>TX_TB (D, TA, Specimen Sent) TARGET</v>
      </c>
      <c r="R2143" s="19" t="str">
        <f t="shared" si="304"/>
        <v>TX_TB_D_TA_Specimen_Sent_TARGET</v>
      </c>
      <c r="S2143" s="19" t="str">
        <f t="shared" si="305"/>
        <v>TX_TB_D_TA_Specimen_Sent_TARGET</v>
      </c>
      <c r="T2143" s="19" t="b">
        <f>NOT(ISNA(VLOOKUP(B2143,dbcodes!A:B,2,FALSE)))</f>
        <v>1</v>
      </c>
      <c r="U2143" s="19" t="str">
        <f>IF(ISNA(VLOOKUP(B2143,dbcodes!A:B,2,FALSE)),des!R1775,VLOOKUP(B2143,dbcodes!A:B,2,FALSE))</f>
        <v>TX_TB_D_TA_Specimen_Sent_TARGET</v>
      </c>
      <c r="V2143" s="20"/>
      <c r="W2143" s="107" t="str">
        <f>IF(ISNA(VLOOKUP(C2143,descriptions!A:B,2,FALSE)),des!V1775,IF(G2143=" TARGET","Target ","")&amp;VLOOKUP(C2143,descriptions!A:B,2,FALSE))</f>
        <v>Target Number of ART patients who were screened for TB at least once during the reporting period</v>
      </c>
      <c r="X2143" s="20" t="s">
        <v>4</v>
      </c>
      <c r="Y2143" s="20" t="s">
        <v>831</v>
      </c>
      <c r="Z2143" s="20" t="s">
        <v>836</v>
      </c>
      <c r="AA2143" s="20" t="s">
        <v>102</v>
      </c>
      <c r="AB2143" s="20" t="s">
        <v>755</v>
      </c>
      <c r="AC2143" s="19" t="str">
        <f>IF(AB2143&lt;&gt;"",IF(NOT(ISNA(INDEX(os!A:A,MATCH(AB2143,os!B:B,0)))),INDEX(os!A:A,MATCH(AB2143,os!B:B,0)),"0"),"")</f>
        <v/>
      </c>
      <c r="AD2143" s="20" t="s">
        <v>830</v>
      </c>
      <c r="AE2143" s="20"/>
      <c r="AF2143" s="20"/>
      <c r="AG2143" s="20"/>
      <c r="AH2143" s="93" t="str">
        <f>IF(NOT(ISNA(VLOOKUP(B:B,ResultsTargets!A:A,1,0))),"TRUE","")</f>
        <v/>
      </c>
      <c r="AI2143" s="19" t="str">
        <f>IF(ISNA(VLOOKUP(C2143,dim_techarea!A:B,2,FALSE)),"",VLOOKUP(C2143,dim_techarea!A:B,2,FALSE))</f>
        <v>TX_TB</v>
      </c>
      <c r="AJ2143" s="19" t="str">
        <f>IF(ISNA(VLOOKUP(AI2143,dim_techarea!B:C,2,FALSE)),"",VLOOKUP(AI2143,dim_techarea!B:C,2,FALSE))</f>
        <v>tOiM2uxcnkj</v>
      </c>
      <c r="AK2143" s="19" t="str">
        <f>IF(ISNA(VLOOKUP(TRIM(G2143),dim_targetsresults!A:B,2,FALSE)),"",VLOOKUP(TRIM(G2143),dim_targetsresults!A:C,2,FALSE))</f>
        <v>MER Targets</v>
      </c>
      <c r="AL2143" s="19" t="str">
        <f>IF(ISNA(VLOOKUP(AK2143,dim_targetsresults!B:C,2,FALSE)),"",VLOOKUP(AK2143,dim_targetsresults!B:C,2,FALSE))</f>
        <v>W8imnja2Owd</v>
      </c>
      <c r="AM2143" s="19" t="str">
        <f>IF(ISNA(VLOOKUP(TRIM(D2143),dim_numeratordenominator!A:B,2,FALSE)),"",VLOOKUP(TRIM(D2143),dim_numeratordenominator!A:C,2,FALSE))</f>
        <v>Denominator</v>
      </c>
      <c r="AN2143" s="19" t="str">
        <f>IF(ISNA(VLOOKUP(AM2143,dim_numeratordenominator!B:C,2,FALSE)),"",VLOOKUP(AM2143,dim_numeratordenominator!B:C,2,FALSE))</f>
        <v>QpNj0nSuEhD</v>
      </c>
      <c r="AO2143" s="19" t="str">
        <f>IF(ISNA(VLOOKUP(TRIM(E2143),dim_supporttype!A:B,2,FALSE)),"",VLOOKUP(TRIM(E2143),dim_supporttype!A:C,2,FALSE))</f>
        <v>TA</v>
      </c>
      <c r="AP2143" s="19" t="str">
        <f>IF(ISNA(VLOOKUP(AO2143,dim_supporttype!B:C,2,FALSE)),"",VLOOKUP(AO2143,dim_supporttype!B:C,2,FALSE))</f>
        <v>cRAGKdWIDn4</v>
      </c>
      <c r="AQ2143" s="19" t="str">
        <f>IF(ISNA(VLOOKUP(TRIM(F2143),dim_disaggs!A:B,2,FALSE)),"No Disagg",VLOOKUP(TRIM(F2143),dim_disaggs!A:B,2,FALSE))</f>
        <v>Specimen Sent</v>
      </c>
      <c r="AR2143" s="19" t="str">
        <f>IF(ISNA(VLOOKUP(AQ2143,dim_disaggs!B:C,2,FALSE)),"",VLOOKUP(AQ2143,dim_disaggs!B:C,2,FALSE))</f>
        <v>wDdf18wKlNA</v>
      </c>
      <c r="AS2143" s="72"/>
      <c r="AT2143" s="66"/>
      <c r="AU2143" s="72" t="s">
        <v>755</v>
      </c>
      <c r="AV2143" s="73" t="s">
        <v>755</v>
      </c>
      <c r="AW2143" s="66" t="s">
        <v>755</v>
      </c>
      <c r="AX2143" s="66" t="s">
        <v>755</v>
      </c>
      <c r="AY2143" s="20"/>
      <c r="AZ2143" s="20"/>
      <c r="BA2143" s="105" t="str">
        <f t="shared" si="306"/>
        <v/>
      </c>
      <c r="BB2143" s="20" t="str">
        <f t="shared" si="307"/>
        <v/>
      </c>
      <c r="BC2143" s="20"/>
      <c r="BD2143" s="20"/>
      <c r="BE2143" s="75" t="s">
        <v>755</v>
      </c>
      <c r="BF2143" s="73" t="s">
        <v>755</v>
      </c>
      <c r="BG2143" s="55" t="s">
        <v>755</v>
      </c>
      <c r="BH2143" s="76" t="s">
        <v>755</v>
      </c>
      <c r="BI2143" s="20" t="s">
        <v>755</v>
      </c>
      <c r="BJ2143" s="20" t="s">
        <v>755</v>
      </c>
      <c r="BK2143" s="55" t="s">
        <v>755</v>
      </c>
      <c r="BL2143" s="71" t="s">
        <v>755</v>
      </c>
      <c r="BM2143" s="77" t="s">
        <v>755</v>
      </c>
      <c r="BN2143" s="78" t="s">
        <v>755</v>
      </c>
      <c r="BO2143" s="77" t="s">
        <v>755</v>
      </c>
      <c r="BP2143" s="78" t="s">
        <v>755</v>
      </c>
    </row>
    <row r="2144" spans="1:68" s="3" customFormat="1" ht="19" customHeight="1" x14ac:dyDescent="0.2">
      <c r="A2144" s="20" t="s">
        <v>95</v>
      </c>
      <c r="B2144" s="21" t="s">
        <v>20016</v>
      </c>
      <c r="C2144" s="20" t="s">
        <v>655</v>
      </c>
      <c r="D2144" s="20" t="s">
        <v>164</v>
      </c>
      <c r="E2144" s="20" t="s">
        <v>77</v>
      </c>
      <c r="F2144" s="20" t="s">
        <v>20015</v>
      </c>
      <c r="G2144" s="20" t="s">
        <v>2442</v>
      </c>
      <c r="H2144" s="20" t="s">
        <v>20015</v>
      </c>
      <c r="I2144" s="19">
        <f t="shared" si="308"/>
        <v>46</v>
      </c>
      <c r="J2144" s="20" t="s">
        <v>755</v>
      </c>
      <c r="K2144" s="20" t="s">
        <v>657</v>
      </c>
      <c r="L2144" s="95" t="str">
        <f>IF(M2144&lt;&gt;"",IF(NOT(ISNA(INDEX(cc!B:B,MATCH(M2144,cc!A:A,0)))),INDEX(cc!B:B,MATCH(M2144,cc!A:A,0)),"0"),"")</f>
        <v>Test Results (Positive)</v>
      </c>
      <c r="M2144" s="97" t="s">
        <v>19844</v>
      </c>
      <c r="N2144" s="28" t="str">
        <f t="shared" si="309"/>
        <v xml:space="preserve"> TARGET</v>
      </c>
      <c r="O2144" s="19" t="str">
        <f t="shared" si="302"/>
        <v>TX_TB (D, DSD, Specimen Sent/HIVStatus) TARGET: TB Screening</v>
      </c>
      <c r="P2144" s="19" t="str">
        <f t="shared" si="303"/>
        <v>TX_TB (D, DSD, Specimen Sent/HIVStatus) TARGET: TB Screening</v>
      </c>
      <c r="Q2144" s="19" t="str">
        <f t="shared" si="301"/>
        <v>TX_TB (D, DSD, Specimen Sent/HIVStatus) TARGET</v>
      </c>
      <c r="R2144" s="19" t="str">
        <f t="shared" si="304"/>
        <v>TX_TB_D_DSD_Specimen_Sent_HIVStatus_TARGET</v>
      </c>
      <c r="S2144" s="19" t="str">
        <f t="shared" si="305"/>
        <v>TX_TB_D_DSD_Specimen_Sent_HIVStatus_TARGET</v>
      </c>
      <c r="T2144" s="19" t="b">
        <f>NOT(ISNA(VLOOKUP(B2144,dbcodes!A:B,2,FALSE)))</f>
        <v>1</v>
      </c>
      <c r="U2144" s="19" t="str">
        <f>IF(ISNA(VLOOKUP(B2144,dbcodes!A:B,2,FALSE)),des!R1776,VLOOKUP(B2144,dbcodes!A:B,2,FALSE))</f>
        <v>TX_TB_D_DSD_Specimen_Sent_HIVStatus_TARGET</v>
      </c>
      <c r="V2144" s="20"/>
      <c r="W2144" s="107" t="str">
        <f>IF(ISNA(VLOOKUP(C2144,descriptions!A:B,2,FALSE)),des!V1776,IF(G2144=" TARGET","Target ","")&amp;VLOOKUP(C2144,descriptions!A:B,2,FALSE))</f>
        <v>Target Number of ART patients who were screened for TB at least once during the reporting period</v>
      </c>
      <c r="X2144" s="20" t="s">
        <v>4</v>
      </c>
      <c r="Y2144" s="20" t="s">
        <v>831</v>
      </c>
      <c r="Z2144" s="20" t="s">
        <v>836</v>
      </c>
      <c r="AA2144" s="20" t="s">
        <v>102</v>
      </c>
      <c r="AB2144" s="20" t="s">
        <v>755</v>
      </c>
      <c r="AC2144" s="19" t="str">
        <f>IF(AB2144&lt;&gt;"",IF(NOT(ISNA(INDEX(os!A:A,MATCH(AB2144,os!B:B,0)))),INDEX(os!A:A,MATCH(AB2144,os!B:B,0)),"0"),"")</f>
        <v/>
      </c>
      <c r="AD2144" s="20" t="s">
        <v>830</v>
      </c>
      <c r="AE2144" s="20"/>
      <c r="AF2144" s="20"/>
      <c r="AG2144" s="20"/>
      <c r="AH2144" s="93" t="str">
        <f>IF(NOT(ISNA(VLOOKUP(B:B,ResultsTargets!A:A,1,0))),"TRUE","")</f>
        <v/>
      </c>
      <c r="AI2144" s="19" t="str">
        <f>IF(ISNA(VLOOKUP(C2144,dim_techarea!A:B,2,FALSE)),"",VLOOKUP(C2144,dim_techarea!A:B,2,FALSE))</f>
        <v>TX_TB</v>
      </c>
      <c r="AJ2144" s="19" t="str">
        <f>IF(ISNA(VLOOKUP(AI2144,dim_techarea!B:C,2,FALSE)),"",VLOOKUP(AI2144,dim_techarea!B:C,2,FALSE))</f>
        <v>tOiM2uxcnkj</v>
      </c>
      <c r="AK2144" s="19" t="str">
        <f>IF(ISNA(VLOOKUP(TRIM(G2144),dim_targetsresults!A:B,2,FALSE)),"",VLOOKUP(TRIM(G2144),dim_targetsresults!A:C,2,FALSE))</f>
        <v>MER Targets</v>
      </c>
      <c r="AL2144" s="19" t="str">
        <f>IF(ISNA(VLOOKUP(AK2144,dim_targetsresults!B:C,2,FALSE)),"",VLOOKUP(AK2144,dim_targetsresults!B:C,2,FALSE))</f>
        <v>W8imnja2Owd</v>
      </c>
      <c r="AM2144" s="19" t="str">
        <f>IF(ISNA(VLOOKUP(TRIM(D2144),dim_numeratordenominator!A:B,2,FALSE)),"",VLOOKUP(TRIM(D2144),dim_numeratordenominator!A:C,2,FALSE))</f>
        <v>Denominator</v>
      </c>
      <c r="AN2144" s="19" t="str">
        <f>IF(ISNA(VLOOKUP(AM2144,dim_numeratordenominator!B:C,2,FALSE)),"",VLOOKUP(AM2144,dim_numeratordenominator!B:C,2,FALSE))</f>
        <v>QpNj0nSuEhD</v>
      </c>
      <c r="AO2144" s="19" t="str">
        <f>IF(ISNA(VLOOKUP(TRIM(E2144),dim_supporttype!A:B,2,FALSE)),"",VLOOKUP(TRIM(E2144),dim_supporttype!A:C,2,FALSE))</f>
        <v>DSD</v>
      </c>
      <c r="AP2144" s="19" t="str">
        <f>IF(ISNA(VLOOKUP(AO2144,dim_supporttype!B:C,2,FALSE)),"",VLOOKUP(AO2144,dim_supporttype!B:C,2,FALSE))</f>
        <v>iM13vdNLWKb</v>
      </c>
      <c r="AQ2144" s="19" t="str">
        <f>IF(ISNA(VLOOKUP(TRIM(F2144),dim_disaggs!A:B,2,FALSE)),"No Disagg",VLOOKUP(TRIM(F2144),dim_disaggs!A:B,2,FALSE))</f>
        <v>Specimen Sent/HIVStatus</v>
      </c>
      <c r="AR2144" s="19" t="str">
        <f>IF(ISNA(VLOOKUP(AQ2144,dim_disaggs!B:C,2,FALSE)),"",VLOOKUP(AQ2144,dim_disaggs!B:C,2,FALSE))</f>
        <v>lfrrKlk5RrY</v>
      </c>
      <c r="AS2144" s="72"/>
      <c r="AT2144" s="66"/>
      <c r="AU2144" s="72" t="s">
        <v>755</v>
      </c>
      <c r="AV2144" s="73" t="s">
        <v>755</v>
      </c>
      <c r="AW2144" s="66" t="s">
        <v>755</v>
      </c>
      <c r="AX2144" s="66" t="s">
        <v>755</v>
      </c>
      <c r="AY2144" s="20"/>
      <c r="AZ2144" s="20"/>
      <c r="BA2144" s="105" t="str">
        <f t="shared" si="306"/>
        <v/>
      </c>
      <c r="BB2144" s="20" t="str">
        <f t="shared" si="307"/>
        <v/>
      </c>
      <c r="BC2144" s="20"/>
      <c r="BD2144" s="20"/>
      <c r="BE2144" s="75" t="s">
        <v>755</v>
      </c>
      <c r="BF2144" s="73" t="s">
        <v>755</v>
      </c>
      <c r="BG2144" s="55" t="s">
        <v>755</v>
      </c>
      <c r="BH2144" s="76" t="s">
        <v>755</v>
      </c>
      <c r="BI2144" s="20" t="s">
        <v>755</v>
      </c>
      <c r="BJ2144" s="20" t="s">
        <v>755</v>
      </c>
      <c r="BK2144" s="55" t="s">
        <v>755</v>
      </c>
      <c r="BL2144" s="71" t="s">
        <v>755</v>
      </c>
      <c r="BM2144" s="77" t="s">
        <v>755</v>
      </c>
      <c r="BN2144" s="78" t="s">
        <v>755</v>
      </c>
      <c r="BO2144" s="77" t="s">
        <v>755</v>
      </c>
      <c r="BP2144" s="78" t="s">
        <v>755</v>
      </c>
    </row>
    <row r="2145" spans="1:68" s="3" customFormat="1" ht="19" customHeight="1" x14ac:dyDescent="0.2">
      <c r="A2145" s="20" t="s">
        <v>95</v>
      </c>
      <c r="B2145" s="21" t="s">
        <v>20017</v>
      </c>
      <c r="C2145" s="20" t="s">
        <v>655</v>
      </c>
      <c r="D2145" s="20" t="s">
        <v>164</v>
      </c>
      <c r="E2145" s="20" t="s">
        <v>78</v>
      </c>
      <c r="F2145" s="20" t="s">
        <v>20015</v>
      </c>
      <c r="G2145" s="20" t="s">
        <v>2442</v>
      </c>
      <c r="H2145" s="20" t="s">
        <v>20015</v>
      </c>
      <c r="I2145" s="19">
        <f t="shared" si="308"/>
        <v>45</v>
      </c>
      <c r="J2145" s="20" t="s">
        <v>755</v>
      </c>
      <c r="K2145" s="20" t="s">
        <v>657</v>
      </c>
      <c r="L2145" s="95" t="str">
        <f>IF(M2145&lt;&gt;"",IF(NOT(ISNA(INDEX(cc!B:B,MATCH(M2145,cc!A:A,0)))),INDEX(cc!B:B,MATCH(M2145,cc!A:A,0)),"0"),"")</f>
        <v>Test Results (Positive)</v>
      </c>
      <c r="M2145" s="97" t="s">
        <v>19844</v>
      </c>
      <c r="N2145" s="28" t="str">
        <f t="shared" si="309"/>
        <v xml:space="preserve"> TARGET</v>
      </c>
      <c r="O2145" s="19" t="str">
        <f t="shared" si="302"/>
        <v>TX_TB (D, TA, Specimen Sent/HIVStatus) TARGET: TB Screening</v>
      </c>
      <c r="P2145" s="19" t="str">
        <f t="shared" si="303"/>
        <v>TX_TB (D, TA, Specimen Sent/HIVStatus) TARGET: TB Screening</v>
      </c>
      <c r="Q2145" s="19" t="str">
        <f t="shared" si="301"/>
        <v>TX_TB (D, TA, Specimen Sent/HIVStatus) TARGET</v>
      </c>
      <c r="R2145" s="19" t="str">
        <f t="shared" si="304"/>
        <v>TX_TB_D_TA_Specimen_Sent_HIVStatus_TARGET</v>
      </c>
      <c r="S2145" s="19" t="str">
        <f t="shared" si="305"/>
        <v>TX_TB_D_TA_Specimen_Sent_HIVStatus_TARGET</v>
      </c>
      <c r="T2145" s="19" t="b">
        <f>NOT(ISNA(VLOOKUP(B2145,dbcodes!A:B,2,FALSE)))</f>
        <v>1</v>
      </c>
      <c r="U2145" s="19" t="str">
        <f>IF(ISNA(VLOOKUP(B2145,dbcodes!A:B,2,FALSE)),des!R1777,VLOOKUP(B2145,dbcodes!A:B,2,FALSE))</f>
        <v>TX_TB_D_TA_Specimen_Sent_HIVStatus_TARGET</v>
      </c>
      <c r="V2145" s="20"/>
      <c r="W2145" s="107" t="str">
        <f>IF(ISNA(VLOOKUP(C2145,descriptions!A:B,2,FALSE)),des!V1777,IF(G2145=" TARGET","Target ","")&amp;VLOOKUP(C2145,descriptions!A:B,2,FALSE))</f>
        <v>Target Number of ART patients who were screened for TB at least once during the reporting period</v>
      </c>
      <c r="X2145" s="20" t="s">
        <v>4</v>
      </c>
      <c r="Y2145" s="20" t="s">
        <v>831</v>
      </c>
      <c r="Z2145" s="20" t="s">
        <v>836</v>
      </c>
      <c r="AA2145" s="20" t="s">
        <v>102</v>
      </c>
      <c r="AB2145" s="20" t="s">
        <v>755</v>
      </c>
      <c r="AC2145" s="19" t="str">
        <f>IF(AB2145&lt;&gt;"",IF(NOT(ISNA(INDEX(os!A:A,MATCH(AB2145,os!B:B,0)))),INDEX(os!A:A,MATCH(AB2145,os!B:B,0)),"0"),"")</f>
        <v/>
      </c>
      <c r="AD2145" s="20" t="s">
        <v>830</v>
      </c>
      <c r="AE2145" s="20"/>
      <c r="AF2145" s="20"/>
      <c r="AG2145" s="20"/>
      <c r="AH2145" s="93" t="str">
        <f>IF(NOT(ISNA(VLOOKUP(B:B,ResultsTargets!A:A,1,0))),"TRUE","")</f>
        <v/>
      </c>
      <c r="AI2145" s="19" t="str">
        <f>IF(ISNA(VLOOKUP(C2145,dim_techarea!A:B,2,FALSE)),"",VLOOKUP(C2145,dim_techarea!A:B,2,FALSE))</f>
        <v>TX_TB</v>
      </c>
      <c r="AJ2145" s="19" t="str">
        <f>IF(ISNA(VLOOKUP(AI2145,dim_techarea!B:C,2,FALSE)),"",VLOOKUP(AI2145,dim_techarea!B:C,2,FALSE))</f>
        <v>tOiM2uxcnkj</v>
      </c>
      <c r="AK2145" s="19" t="str">
        <f>IF(ISNA(VLOOKUP(TRIM(G2145),dim_targetsresults!A:B,2,FALSE)),"",VLOOKUP(TRIM(G2145),dim_targetsresults!A:C,2,FALSE))</f>
        <v>MER Targets</v>
      </c>
      <c r="AL2145" s="19" t="str">
        <f>IF(ISNA(VLOOKUP(AK2145,dim_targetsresults!B:C,2,FALSE)),"",VLOOKUP(AK2145,dim_targetsresults!B:C,2,FALSE))</f>
        <v>W8imnja2Owd</v>
      </c>
      <c r="AM2145" s="19" t="str">
        <f>IF(ISNA(VLOOKUP(TRIM(D2145),dim_numeratordenominator!A:B,2,FALSE)),"",VLOOKUP(TRIM(D2145),dim_numeratordenominator!A:C,2,FALSE))</f>
        <v>Denominator</v>
      </c>
      <c r="AN2145" s="19" t="str">
        <f>IF(ISNA(VLOOKUP(AM2145,dim_numeratordenominator!B:C,2,FALSE)),"",VLOOKUP(AM2145,dim_numeratordenominator!B:C,2,FALSE))</f>
        <v>QpNj0nSuEhD</v>
      </c>
      <c r="AO2145" s="19" t="str">
        <f>IF(ISNA(VLOOKUP(TRIM(E2145),dim_supporttype!A:B,2,FALSE)),"",VLOOKUP(TRIM(E2145),dim_supporttype!A:C,2,FALSE))</f>
        <v>TA</v>
      </c>
      <c r="AP2145" s="19" t="str">
        <f>IF(ISNA(VLOOKUP(AO2145,dim_supporttype!B:C,2,FALSE)),"",VLOOKUP(AO2145,dim_supporttype!B:C,2,FALSE))</f>
        <v>cRAGKdWIDn4</v>
      </c>
      <c r="AQ2145" s="19" t="str">
        <f>IF(ISNA(VLOOKUP(TRIM(F2145),dim_disaggs!A:B,2,FALSE)),"No Disagg",VLOOKUP(TRIM(F2145),dim_disaggs!A:B,2,FALSE))</f>
        <v>Specimen Sent/HIVStatus</v>
      </c>
      <c r="AR2145" s="19" t="str">
        <f>IF(ISNA(VLOOKUP(AQ2145,dim_disaggs!B:C,2,FALSE)),"",VLOOKUP(AQ2145,dim_disaggs!B:C,2,FALSE))</f>
        <v>lfrrKlk5RrY</v>
      </c>
      <c r="AS2145" s="72"/>
      <c r="AT2145" s="66"/>
      <c r="AU2145" s="72" t="s">
        <v>755</v>
      </c>
      <c r="AV2145" s="73" t="s">
        <v>755</v>
      </c>
      <c r="AW2145" s="66" t="s">
        <v>755</v>
      </c>
      <c r="AX2145" s="66" t="s">
        <v>755</v>
      </c>
      <c r="AY2145" s="20"/>
      <c r="AZ2145" s="20"/>
      <c r="BA2145" s="105" t="str">
        <f t="shared" si="306"/>
        <v/>
      </c>
      <c r="BB2145" s="20" t="str">
        <f t="shared" si="307"/>
        <v/>
      </c>
      <c r="BC2145" s="20"/>
      <c r="BD2145" s="20"/>
      <c r="BE2145" s="75" t="s">
        <v>755</v>
      </c>
      <c r="BF2145" s="73" t="s">
        <v>755</v>
      </c>
      <c r="BG2145" s="55" t="s">
        <v>755</v>
      </c>
      <c r="BH2145" s="76" t="s">
        <v>755</v>
      </c>
      <c r="BI2145" s="20" t="s">
        <v>755</v>
      </c>
      <c r="BJ2145" s="20" t="s">
        <v>755</v>
      </c>
      <c r="BK2145" s="55" t="s">
        <v>755</v>
      </c>
      <c r="BL2145" s="71" t="s">
        <v>755</v>
      </c>
      <c r="BM2145" s="77" t="s">
        <v>755</v>
      </c>
      <c r="BN2145" s="78" t="s">
        <v>755</v>
      </c>
      <c r="BO2145" s="77" t="s">
        <v>755</v>
      </c>
      <c r="BP2145" s="78" t="s">
        <v>755</v>
      </c>
    </row>
    <row r="2146" spans="1:68" x14ac:dyDescent="0.2">
      <c r="A2146" s="20" t="s">
        <v>95</v>
      </c>
      <c r="B2146" s="20" t="s">
        <v>1979</v>
      </c>
      <c r="C2146" s="20" t="s">
        <v>655</v>
      </c>
      <c r="D2146" s="20" t="s">
        <v>164</v>
      </c>
      <c r="E2146" s="20" t="s">
        <v>77</v>
      </c>
      <c r="F2146" s="20" t="s">
        <v>20018</v>
      </c>
      <c r="G2146" s="20" t="s">
        <v>2442</v>
      </c>
      <c r="H2146" s="20" t="s">
        <v>20212</v>
      </c>
      <c r="I2146" s="19">
        <f t="shared" si="308"/>
        <v>43</v>
      </c>
      <c r="J2146" s="20" t="s">
        <v>755</v>
      </c>
      <c r="K2146" s="20" t="s">
        <v>657</v>
      </c>
      <c r="L2146" s="95" t="str">
        <f>IF(M2146&lt;&gt;"",IF(NOT(ISNA(INDEX(cc!B:B,MATCH(M2146,cc!A:A,0)))),INDEX(cc!B:B,MATCH(M2146,cc!A:A,0)),"0"),"")</f>
        <v>TB Test Type and HIV Status (Positive)</v>
      </c>
      <c r="M2146" s="97" t="s">
        <v>501</v>
      </c>
      <c r="N2146" s="28" t="str">
        <f t="shared" si="309"/>
        <v xml:space="preserve"> TARGET</v>
      </c>
      <c r="O2146" s="19" t="str">
        <f t="shared" si="302"/>
        <v>TX_TB (D, DSD, TB Test Type/HIVStatus) TARGET: TB Screening</v>
      </c>
      <c r="P2146" s="19" t="str">
        <f t="shared" si="303"/>
        <v>TX_TB (D, DSD, TB Test Type/HIVStatus) TARGET: TB Screening</v>
      </c>
      <c r="Q2146" s="19" t="str">
        <f t="shared" si="301"/>
        <v>TX_TB (D, DSD, TBTestType/HIVStatus) TARGET</v>
      </c>
      <c r="R2146" s="19" t="str">
        <f t="shared" si="304"/>
        <v>TX_TB_D_DSD_TBTestType_HIVStatus_TARGET</v>
      </c>
      <c r="S2146" s="19" t="str">
        <f t="shared" si="305"/>
        <v>TX_TB_D_DSD_TBTestType_HIVStatus_TARGET</v>
      </c>
      <c r="T2146" s="19" t="b">
        <f>NOT(ISNA(VLOOKUP(B2146,dbcodes!A:B,2,FALSE)))</f>
        <v>1</v>
      </c>
      <c r="U2146" s="19" t="str">
        <f>IF(ISNA(VLOOKUP(B2146,dbcodes!A:B,2,FALSE)),des!R1778,VLOOKUP(B2146,dbcodes!A:B,2,FALSE))</f>
        <v>TX_TB_D_DSD_TB_Test_Type_TARGET</v>
      </c>
      <c r="W2146" s="107" t="str">
        <f>IF(ISNA(VLOOKUP(C2146,descriptions!A:B,2,FALSE)),des!V1778,IF(G2146=" TARGET","Target ","")&amp;VLOOKUP(C2146,descriptions!A:B,2,FALSE))</f>
        <v>Target Number of ART patients who were screened for TB at least once during the reporting period</v>
      </c>
      <c r="X2146" s="20" t="s">
        <v>4</v>
      </c>
      <c r="Y2146" s="20" t="s">
        <v>831</v>
      </c>
      <c r="Z2146" s="20" t="s">
        <v>836</v>
      </c>
      <c r="AA2146" s="20" t="s">
        <v>102</v>
      </c>
      <c r="AB2146" s="20" t="s">
        <v>755</v>
      </c>
      <c r="AC2146" s="19" t="str">
        <f>IF(AB2146&lt;&gt;"",IF(NOT(ISNA(INDEX(os!A:A,MATCH(AB2146,os!B:B,0)))),INDEX(os!A:A,MATCH(AB2146,os!B:B,0)),"0"),"")</f>
        <v/>
      </c>
      <c r="AD2146" s="20" t="s">
        <v>830</v>
      </c>
      <c r="AH2146" s="93" t="str">
        <f>IF(NOT(ISNA(VLOOKUP(B:B,ResultsTargets!A:A,1,0))),"TRUE","")</f>
        <v/>
      </c>
      <c r="AI2146" s="19" t="str">
        <f>IF(ISNA(VLOOKUP(C2146,dim_techarea!A:B,2,FALSE)),"",VLOOKUP(C2146,dim_techarea!A:B,2,FALSE))</f>
        <v>TX_TB</v>
      </c>
      <c r="AJ2146" s="19" t="str">
        <f>IF(ISNA(VLOOKUP(AI2146,dim_techarea!B:C,2,FALSE)),"",VLOOKUP(AI2146,dim_techarea!B:C,2,FALSE))</f>
        <v>tOiM2uxcnkj</v>
      </c>
      <c r="AK2146" s="19" t="str">
        <f>IF(ISNA(VLOOKUP(TRIM(G2146),dim_targetsresults!A:B,2,FALSE)),"",VLOOKUP(TRIM(G2146),dim_targetsresults!A:C,2,FALSE))</f>
        <v>MER Targets</v>
      </c>
      <c r="AL2146" s="19" t="str">
        <f>IF(ISNA(VLOOKUP(AK2146,dim_targetsresults!B:C,2,FALSE)),"",VLOOKUP(AK2146,dim_targetsresults!B:C,2,FALSE))</f>
        <v>W8imnja2Owd</v>
      </c>
      <c r="AM2146" s="19" t="str">
        <f>IF(ISNA(VLOOKUP(TRIM(D2146),dim_numeratordenominator!A:B,2,FALSE)),"",VLOOKUP(TRIM(D2146),dim_numeratordenominator!A:C,2,FALSE))</f>
        <v>Denominator</v>
      </c>
      <c r="AN2146" s="19" t="str">
        <f>IF(ISNA(VLOOKUP(AM2146,dim_numeratordenominator!B:C,2,FALSE)),"",VLOOKUP(AM2146,dim_numeratordenominator!B:C,2,FALSE))</f>
        <v>QpNj0nSuEhD</v>
      </c>
      <c r="AO2146" s="19" t="str">
        <f>IF(ISNA(VLOOKUP(TRIM(E2146),dim_supporttype!A:B,2,FALSE)),"",VLOOKUP(TRIM(E2146),dim_supporttype!A:C,2,FALSE))</f>
        <v>DSD</v>
      </c>
      <c r="AP2146" s="19" t="str">
        <f>IF(ISNA(VLOOKUP(AO2146,dim_supporttype!B:C,2,FALSE)),"",VLOOKUP(AO2146,dim_supporttype!B:C,2,FALSE))</f>
        <v>iM13vdNLWKb</v>
      </c>
      <c r="AQ2146" s="19" t="str">
        <f>IF(ISNA(VLOOKUP(TRIM(F2146),dim_disaggs!A:B,2,FALSE)),"No Disagg",VLOOKUP(TRIM(F2146),dim_disaggs!A:B,2,FALSE))</f>
        <v>TB Test Type/HIVStatus</v>
      </c>
      <c r="AR2146" s="19" t="str">
        <f>IF(ISNA(VLOOKUP(AQ2146,dim_disaggs!B:C,2,FALSE)),"",VLOOKUP(AQ2146,dim_disaggs!B:C,2,FALSE))</f>
        <v>OVy4sE0R1jA</v>
      </c>
      <c r="AU2146" s="72" t="s">
        <v>755</v>
      </c>
      <c r="AV2146" s="73" t="s">
        <v>755</v>
      </c>
      <c r="AW2146" s="66" t="s">
        <v>755</v>
      </c>
      <c r="AX2146" s="66" t="s">
        <v>755</v>
      </c>
      <c r="BA2146" s="105" t="str">
        <f t="shared" si="306"/>
        <v/>
      </c>
      <c r="BB2146" s="20" t="str">
        <f t="shared" si="307"/>
        <v/>
      </c>
      <c r="BE2146" s="75" t="s">
        <v>755</v>
      </c>
      <c r="BF2146" s="73" t="s">
        <v>755</v>
      </c>
      <c r="BG2146" s="55" t="s">
        <v>755</v>
      </c>
      <c r="BH2146" s="76" t="s">
        <v>755</v>
      </c>
      <c r="BI2146" s="20" t="s">
        <v>755</v>
      </c>
      <c r="BJ2146" s="20" t="s">
        <v>755</v>
      </c>
      <c r="BK2146" s="55" t="s">
        <v>755</v>
      </c>
      <c r="BL2146" s="71" t="s">
        <v>755</v>
      </c>
      <c r="BM2146" s="77" t="s">
        <v>755</v>
      </c>
      <c r="BN2146" s="78" t="s">
        <v>755</v>
      </c>
      <c r="BO2146" s="77" t="s">
        <v>755</v>
      </c>
      <c r="BP2146" s="78" t="s">
        <v>755</v>
      </c>
    </row>
    <row r="2147" spans="1:68" s="3" customFormat="1" x14ac:dyDescent="0.2">
      <c r="A2147" s="20" t="s">
        <v>95</v>
      </c>
      <c r="B2147" s="20" t="s">
        <v>1984</v>
      </c>
      <c r="C2147" s="20" t="s">
        <v>655</v>
      </c>
      <c r="D2147" s="20" t="s">
        <v>164</v>
      </c>
      <c r="E2147" s="20" t="s">
        <v>78</v>
      </c>
      <c r="F2147" s="20" t="s">
        <v>20018</v>
      </c>
      <c r="G2147" s="20" t="s">
        <v>2442</v>
      </c>
      <c r="H2147" s="20" t="s">
        <v>20212</v>
      </c>
      <c r="I2147" s="19">
        <f t="shared" si="308"/>
        <v>42</v>
      </c>
      <c r="J2147" s="20" t="s">
        <v>755</v>
      </c>
      <c r="K2147" s="20" t="s">
        <v>657</v>
      </c>
      <c r="L2147" s="95" t="str">
        <f>IF(M2147&lt;&gt;"",IF(NOT(ISNA(INDEX(cc!B:B,MATCH(M2147,cc!A:A,0)))),INDEX(cc!B:B,MATCH(M2147,cc!A:A,0)),"0"),"")</f>
        <v>TB Test Type and HIV Status (Positive)</v>
      </c>
      <c r="M2147" s="97" t="s">
        <v>501</v>
      </c>
      <c r="N2147" s="28" t="str">
        <f t="shared" si="309"/>
        <v xml:space="preserve"> TARGET</v>
      </c>
      <c r="O2147" s="19" t="str">
        <f t="shared" si="302"/>
        <v>TX_TB (D, TA, TB Test Type/HIVStatus) TARGET: TB Screening</v>
      </c>
      <c r="P2147" s="19" t="str">
        <f t="shared" si="303"/>
        <v>TX_TB (D, TA, TB Test Type/HIVStatus) TARGET: TB Screening</v>
      </c>
      <c r="Q2147" s="19" t="str">
        <f t="shared" si="301"/>
        <v>TX_TB (D, TA, TBTestType/HIVStatus) TARGET</v>
      </c>
      <c r="R2147" s="19" t="str">
        <f t="shared" si="304"/>
        <v>TX_TB_D_TA_TBTestType_HIVStatus_TARGET</v>
      </c>
      <c r="S2147" s="19" t="str">
        <f t="shared" si="305"/>
        <v>TX_TB_D_TA_TBTestType_HIVStatus_TARGET</v>
      </c>
      <c r="T2147" s="19" t="b">
        <f>NOT(ISNA(VLOOKUP(B2147,dbcodes!A:B,2,FALSE)))</f>
        <v>1</v>
      </c>
      <c r="U2147" s="19" t="str">
        <f>IF(ISNA(VLOOKUP(B2147,dbcodes!A:B,2,FALSE)),des!R1779,VLOOKUP(B2147,dbcodes!A:B,2,FALSE))</f>
        <v>TX_TB_D_TA_TB_Test_Type_TARGET</v>
      </c>
      <c r="V2147" s="20"/>
      <c r="W2147" s="107" t="str">
        <f>IF(ISNA(VLOOKUP(C2147,descriptions!A:B,2,FALSE)),des!V1779,IF(G2147=" TARGET","Target ","")&amp;VLOOKUP(C2147,descriptions!A:B,2,FALSE))</f>
        <v>Target Number of ART patients who were screened for TB at least once during the reporting period</v>
      </c>
      <c r="X2147" s="20" t="s">
        <v>4</v>
      </c>
      <c r="Y2147" s="20" t="s">
        <v>831</v>
      </c>
      <c r="Z2147" s="20" t="s">
        <v>836</v>
      </c>
      <c r="AA2147" s="20" t="s">
        <v>102</v>
      </c>
      <c r="AB2147" s="20" t="s">
        <v>755</v>
      </c>
      <c r="AC2147" s="19" t="str">
        <f>IF(AB2147&lt;&gt;"",IF(NOT(ISNA(INDEX(os!A:A,MATCH(AB2147,os!B:B,0)))),INDEX(os!A:A,MATCH(AB2147,os!B:B,0)),"0"),"")</f>
        <v/>
      </c>
      <c r="AD2147" s="20" t="s">
        <v>830</v>
      </c>
      <c r="AE2147" s="20"/>
      <c r="AF2147" s="20"/>
      <c r="AG2147" s="20"/>
      <c r="AH2147" s="93" t="str">
        <f>IF(NOT(ISNA(VLOOKUP(B:B,ResultsTargets!A:A,1,0))),"TRUE","")</f>
        <v/>
      </c>
      <c r="AI2147" s="19" t="str">
        <f>IF(ISNA(VLOOKUP(C2147,dim_techarea!A:B,2,FALSE)),"",VLOOKUP(C2147,dim_techarea!A:B,2,FALSE))</f>
        <v>TX_TB</v>
      </c>
      <c r="AJ2147" s="19" t="str">
        <f>IF(ISNA(VLOOKUP(AI2147,dim_techarea!B:C,2,FALSE)),"",VLOOKUP(AI2147,dim_techarea!B:C,2,FALSE))</f>
        <v>tOiM2uxcnkj</v>
      </c>
      <c r="AK2147" s="19" t="str">
        <f>IF(ISNA(VLOOKUP(TRIM(G2147),dim_targetsresults!A:B,2,FALSE)),"",VLOOKUP(TRIM(G2147),dim_targetsresults!A:C,2,FALSE))</f>
        <v>MER Targets</v>
      </c>
      <c r="AL2147" s="19" t="str">
        <f>IF(ISNA(VLOOKUP(AK2147,dim_targetsresults!B:C,2,FALSE)),"",VLOOKUP(AK2147,dim_targetsresults!B:C,2,FALSE))</f>
        <v>W8imnja2Owd</v>
      </c>
      <c r="AM2147" s="19" t="str">
        <f>IF(ISNA(VLOOKUP(TRIM(D2147),dim_numeratordenominator!A:B,2,FALSE)),"",VLOOKUP(TRIM(D2147),dim_numeratordenominator!A:C,2,FALSE))</f>
        <v>Denominator</v>
      </c>
      <c r="AN2147" s="19" t="str">
        <f>IF(ISNA(VLOOKUP(AM2147,dim_numeratordenominator!B:C,2,FALSE)),"",VLOOKUP(AM2147,dim_numeratordenominator!B:C,2,FALSE))</f>
        <v>QpNj0nSuEhD</v>
      </c>
      <c r="AO2147" s="19" t="str">
        <f>IF(ISNA(VLOOKUP(TRIM(E2147),dim_supporttype!A:B,2,FALSE)),"",VLOOKUP(TRIM(E2147),dim_supporttype!A:C,2,FALSE))</f>
        <v>TA</v>
      </c>
      <c r="AP2147" s="19" t="str">
        <f>IF(ISNA(VLOOKUP(AO2147,dim_supporttype!B:C,2,FALSE)),"",VLOOKUP(AO2147,dim_supporttype!B:C,2,FALSE))</f>
        <v>cRAGKdWIDn4</v>
      </c>
      <c r="AQ2147" s="19" t="str">
        <f>IF(ISNA(VLOOKUP(TRIM(F2147),dim_disaggs!A:B,2,FALSE)),"No Disagg",VLOOKUP(TRIM(F2147),dim_disaggs!A:B,2,FALSE))</f>
        <v>TB Test Type/HIVStatus</v>
      </c>
      <c r="AR2147" s="19" t="str">
        <f>IF(ISNA(VLOOKUP(AQ2147,dim_disaggs!B:C,2,FALSE)),"",VLOOKUP(AQ2147,dim_disaggs!B:C,2,FALSE))</f>
        <v>OVy4sE0R1jA</v>
      </c>
      <c r="AS2147" s="72"/>
      <c r="AT2147" s="66"/>
      <c r="AU2147" s="72" t="s">
        <v>755</v>
      </c>
      <c r="AV2147" s="73" t="s">
        <v>755</v>
      </c>
      <c r="AW2147" s="66" t="s">
        <v>755</v>
      </c>
      <c r="AX2147" s="66" t="s">
        <v>755</v>
      </c>
      <c r="AY2147" s="20"/>
      <c r="AZ2147" s="20"/>
      <c r="BA2147" s="105" t="str">
        <f t="shared" si="306"/>
        <v/>
      </c>
      <c r="BB2147" s="20" t="str">
        <f t="shared" si="307"/>
        <v/>
      </c>
      <c r="BC2147" s="20"/>
      <c r="BD2147" s="20"/>
      <c r="BE2147" s="75" t="s">
        <v>755</v>
      </c>
      <c r="BF2147" s="73" t="s">
        <v>755</v>
      </c>
      <c r="BG2147" s="55" t="s">
        <v>755</v>
      </c>
      <c r="BH2147" s="76" t="s">
        <v>755</v>
      </c>
      <c r="BI2147" s="20" t="s">
        <v>755</v>
      </c>
      <c r="BJ2147" s="20" t="s">
        <v>755</v>
      </c>
      <c r="BK2147" s="55" t="s">
        <v>755</v>
      </c>
      <c r="BL2147" s="71" t="s">
        <v>755</v>
      </c>
      <c r="BM2147" s="77" t="s">
        <v>755</v>
      </c>
      <c r="BN2147" s="78" t="s">
        <v>755</v>
      </c>
      <c r="BO2147" s="77" t="s">
        <v>755</v>
      </c>
      <c r="BP2147" s="78" t="s">
        <v>755</v>
      </c>
    </row>
    <row r="2148" spans="1:68" s="3" customFormat="1" x14ac:dyDescent="0.2">
      <c r="A2148" s="22" t="s">
        <v>95</v>
      </c>
      <c r="B2148" s="21" t="s">
        <v>20009</v>
      </c>
      <c r="C2148" s="20" t="s">
        <v>655</v>
      </c>
      <c r="D2148" s="20" t="s">
        <v>164</v>
      </c>
      <c r="E2148" s="20" t="s">
        <v>77</v>
      </c>
      <c r="F2148" s="20" t="s">
        <v>20013</v>
      </c>
      <c r="G2148" s="20" t="s">
        <v>2442</v>
      </c>
      <c r="H2148" s="20" t="s">
        <v>20014</v>
      </c>
      <c r="I2148" s="19">
        <f t="shared" si="308"/>
        <v>50</v>
      </c>
      <c r="J2148" s="20" t="s">
        <v>755</v>
      </c>
      <c r="K2148" s="20" t="s">
        <v>657</v>
      </c>
      <c r="L2148" s="95" t="str">
        <f>IF(M2148&lt;&gt;"",IF(NOT(ISNA(INDEX(cc!B:B,MATCH(M2148,cc!A:A,0)))),INDEX(cc!B:B,MATCH(M2148,cc!A:A,0)),"0"),"")</f>
        <v>TB Screen Result, New Existing ART and HIV Status (Positive)</v>
      </c>
      <c r="M2148" s="97" t="s">
        <v>20019</v>
      </c>
      <c r="N2148" s="28" t="str">
        <f t="shared" si="309"/>
        <v xml:space="preserve"> TARGET</v>
      </c>
      <c r="O2148" s="19" t="str">
        <f t="shared" si="302"/>
        <v>TX_TB (D, DSD, TBScreen/NewExistingART/HIVStatus) TARGET: TB Screening</v>
      </c>
      <c r="P2148" s="19" t="str">
        <f t="shared" si="303"/>
        <v>TX_TB (D, DSD, TBScreen/NewExistingART/HIVStatus) TARGET: TB Screening</v>
      </c>
      <c r="Q2148" s="19" t="str">
        <f t="shared" si="301"/>
        <v>TX_TB (D, DSD, TBScreen/NewExistingART/HIV) TARGET</v>
      </c>
      <c r="R2148" s="19" t="str">
        <f t="shared" si="304"/>
        <v>TX_TB_D_DSD_TBScreen_NewExistingART_HIV_TARGET</v>
      </c>
      <c r="S2148" s="19" t="str">
        <f t="shared" si="305"/>
        <v>TX_TB_D_DSD_TBScreen_NewExistingART_HIV_TARGET</v>
      </c>
      <c r="T2148" s="19" t="b">
        <f>NOT(ISNA(VLOOKUP(B2148,dbcodes!A:B,2,FALSE)))</f>
        <v>1</v>
      </c>
      <c r="U2148" s="19" t="str">
        <f>IF(ISNA(VLOOKUP(B2148,dbcodes!A:B,2,FALSE)),des!R1780,VLOOKUP(B2148,dbcodes!A:B,2,FALSE))</f>
        <v>TX_TB_D_DSD_TBScreen_NewExistingART_HIV_TARGET</v>
      </c>
      <c r="V2148" s="20"/>
      <c r="W2148" s="107" t="str">
        <f>IF(ISNA(VLOOKUP(C2148,descriptions!A:B,2,FALSE)),des!V1780,IF(G2148=" TARGET","Target ","")&amp;VLOOKUP(C2148,descriptions!A:B,2,FALSE))</f>
        <v>Target Number of ART patients who were screened for TB at least once during the reporting period</v>
      </c>
      <c r="X2148" s="20" t="s">
        <v>4</v>
      </c>
      <c r="Y2148" s="20" t="s">
        <v>831</v>
      </c>
      <c r="Z2148" s="20" t="s">
        <v>836</v>
      </c>
      <c r="AA2148" s="20" t="s">
        <v>102</v>
      </c>
      <c r="AB2148" s="20" t="s">
        <v>755</v>
      </c>
      <c r="AC2148" s="19" t="str">
        <f>IF(AB2148&lt;&gt;"",IF(NOT(ISNA(INDEX(os!A:A,MATCH(AB2148,os!B:B,0)))),INDEX(os!A:A,MATCH(AB2148,os!B:B,0)),"0"),"")</f>
        <v/>
      </c>
      <c r="AD2148" s="20" t="s">
        <v>830</v>
      </c>
      <c r="AE2148" s="20"/>
      <c r="AF2148" s="20"/>
      <c r="AG2148" s="20"/>
      <c r="AH2148" s="93" t="str">
        <f>IF(NOT(ISNA(VLOOKUP(B:B,ResultsTargets!A:A,1,0))),"TRUE","")</f>
        <v/>
      </c>
      <c r="AI2148" s="19" t="str">
        <f>IF(ISNA(VLOOKUP(C2148,dim_techarea!A:B,2,FALSE)),"",VLOOKUP(C2148,dim_techarea!A:B,2,FALSE))</f>
        <v>TX_TB</v>
      </c>
      <c r="AJ2148" s="19" t="str">
        <f>IF(ISNA(VLOOKUP(AI2148,dim_techarea!B:C,2,FALSE)),"",VLOOKUP(AI2148,dim_techarea!B:C,2,FALSE))</f>
        <v>tOiM2uxcnkj</v>
      </c>
      <c r="AK2148" s="19" t="str">
        <f>IF(ISNA(VLOOKUP(TRIM(G2148),dim_targetsresults!A:B,2,FALSE)),"",VLOOKUP(TRIM(G2148),dim_targetsresults!A:C,2,FALSE))</f>
        <v>MER Targets</v>
      </c>
      <c r="AL2148" s="19" t="str">
        <f>IF(ISNA(VLOOKUP(AK2148,dim_targetsresults!B:C,2,FALSE)),"",VLOOKUP(AK2148,dim_targetsresults!B:C,2,FALSE))</f>
        <v>W8imnja2Owd</v>
      </c>
      <c r="AM2148" s="19" t="str">
        <f>IF(ISNA(VLOOKUP(TRIM(D2148),dim_numeratordenominator!A:B,2,FALSE)),"",VLOOKUP(TRIM(D2148),dim_numeratordenominator!A:C,2,FALSE))</f>
        <v>Denominator</v>
      </c>
      <c r="AN2148" s="19" t="str">
        <f>IF(ISNA(VLOOKUP(AM2148,dim_numeratordenominator!B:C,2,FALSE)),"",VLOOKUP(AM2148,dim_numeratordenominator!B:C,2,FALSE))</f>
        <v>QpNj0nSuEhD</v>
      </c>
      <c r="AO2148" s="19" t="str">
        <f>IF(ISNA(VLOOKUP(TRIM(E2148),dim_supporttype!A:B,2,FALSE)),"",VLOOKUP(TRIM(E2148),dim_supporttype!A:C,2,FALSE))</f>
        <v>DSD</v>
      </c>
      <c r="AP2148" s="19" t="str">
        <f>IF(ISNA(VLOOKUP(AO2148,dim_supporttype!B:C,2,FALSE)),"",VLOOKUP(AO2148,dim_supporttype!B:C,2,FALSE))</f>
        <v>iM13vdNLWKb</v>
      </c>
      <c r="AQ2148" s="19" t="str">
        <f>IF(ISNA(VLOOKUP(TRIM(F2148),dim_disaggs!A:B,2,FALSE)),"No Disagg",VLOOKUP(TRIM(F2148),dim_disaggs!A:B,2,FALSE))</f>
        <v>TBScreen/NewExistingART/HIVStatus</v>
      </c>
      <c r="AR2148" s="19" t="str">
        <f>IF(ISNA(VLOOKUP(AQ2148,dim_disaggs!B:C,2,FALSE)),"",VLOOKUP(AQ2148,dim_disaggs!B:C,2,FALSE))</f>
        <v>gvqDpc7BM3j</v>
      </c>
      <c r="AS2148" s="72"/>
      <c r="AT2148" s="66"/>
      <c r="AU2148" s="72" t="s">
        <v>755</v>
      </c>
      <c r="AV2148" s="73" t="s">
        <v>755</v>
      </c>
      <c r="AW2148" s="66" t="s">
        <v>755</v>
      </c>
      <c r="AX2148" s="66" t="s">
        <v>755</v>
      </c>
      <c r="AY2148" s="20"/>
      <c r="AZ2148" s="20"/>
      <c r="BA2148" s="105" t="str">
        <f t="shared" si="306"/>
        <v/>
      </c>
      <c r="BB2148" s="20" t="str">
        <f t="shared" si="307"/>
        <v/>
      </c>
      <c r="BC2148" s="20"/>
      <c r="BD2148" s="20"/>
      <c r="BE2148" s="75" t="s">
        <v>755</v>
      </c>
      <c r="BF2148" s="73" t="s">
        <v>755</v>
      </c>
      <c r="BG2148" s="55" t="s">
        <v>755</v>
      </c>
      <c r="BH2148" s="76" t="s">
        <v>755</v>
      </c>
      <c r="BI2148" s="20" t="s">
        <v>755</v>
      </c>
      <c r="BJ2148" s="20" t="s">
        <v>755</v>
      </c>
      <c r="BK2148" s="55" t="s">
        <v>755</v>
      </c>
      <c r="BL2148" s="71" t="s">
        <v>755</v>
      </c>
      <c r="BM2148" s="77" t="s">
        <v>755</v>
      </c>
      <c r="BN2148" s="78" t="s">
        <v>755</v>
      </c>
      <c r="BO2148" s="77" t="s">
        <v>755</v>
      </c>
      <c r="BP2148" s="78" t="s">
        <v>755</v>
      </c>
    </row>
    <row r="2149" spans="1:68" s="3" customFormat="1" ht="20" customHeight="1" x14ac:dyDescent="0.2">
      <c r="A2149" s="22" t="s">
        <v>95</v>
      </c>
      <c r="B2149" s="21" t="s">
        <v>20010</v>
      </c>
      <c r="C2149" s="20" t="s">
        <v>655</v>
      </c>
      <c r="D2149" s="20" t="s">
        <v>164</v>
      </c>
      <c r="E2149" s="20" t="s">
        <v>78</v>
      </c>
      <c r="F2149" s="20" t="s">
        <v>20013</v>
      </c>
      <c r="G2149" s="20" t="s">
        <v>2442</v>
      </c>
      <c r="H2149" s="20" t="s">
        <v>20014</v>
      </c>
      <c r="I2149" s="19">
        <f t="shared" si="308"/>
        <v>49</v>
      </c>
      <c r="J2149" s="20" t="s">
        <v>755</v>
      </c>
      <c r="K2149" s="20" t="s">
        <v>657</v>
      </c>
      <c r="L2149" s="95" t="str">
        <f>IF(M2149&lt;&gt;"",IF(NOT(ISNA(INDEX(cc!B:B,MATCH(M2149,cc!A:A,0)))),INDEX(cc!B:B,MATCH(M2149,cc!A:A,0)),"0"),"")</f>
        <v>TB Screen Result, New Existing ART and HIV Status (Positive)</v>
      </c>
      <c r="M2149" s="97" t="s">
        <v>20019</v>
      </c>
      <c r="N2149" s="28" t="str">
        <f t="shared" si="309"/>
        <v xml:space="preserve"> TARGET</v>
      </c>
      <c r="O2149" s="19" t="str">
        <f t="shared" si="302"/>
        <v>TX_TB (D, TA, TBScreen/NewExistingART/HIVStatus) TARGET: TB Screening</v>
      </c>
      <c r="P2149" s="19" t="str">
        <f t="shared" si="303"/>
        <v>TX_TB (D, TA, TBScreen/NewExistingART/HIVStatus) TARGET: TB Screening</v>
      </c>
      <c r="Q2149" s="19" t="str">
        <f t="shared" si="301"/>
        <v>TX_TB (D, TA, TBScreen/NewExistingART/HIV) TARGET</v>
      </c>
      <c r="R2149" s="19" t="str">
        <f t="shared" si="304"/>
        <v>TX_TB_D_TA_TBScreen_NewExistingART_HIV_TARGET</v>
      </c>
      <c r="S2149" s="19" t="str">
        <f t="shared" si="305"/>
        <v>TX_TB_D_TA_TBScreen_NewExistingART_HIV_TARGET</v>
      </c>
      <c r="T2149" s="19" t="b">
        <f>NOT(ISNA(VLOOKUP(B2149,dbcodes!A:B,2,FALSE)))</f>
        <v>1</v>
      </c>
      <c r="U2149" s="19" t="str">
        <f>IF(ISNA(VLOOKUP(B2149,dbcodes!A:B,2,FALSE)),des!R1781,VLOOKUP(B2149,dbcodes!A:B,2,FALSE))</f>
        <v>TX_TB_D_TA_TBScreen_NewExistingART_HIV_TARGET</v>
      </c>
      <c r="V2149" s="20"/>
      <c r="W2149" s="107" t="str">
        <f>IF(ISNA(VLOOKUP(C2149,descriptions!A:B,2,FALSE)),des!V1781,IF(G2149=" TARGET","Target ","")&amp;VLOOKUP(C2149,descriptions!A:B,2,FALSE))</f>
        <v>Target Number of ART patients who were screened for TB at least once during the reporting period</v>
      </c>
      <c r="X2149" s="20" t="s">
        <v>4</v>
      </c>
      <c r="Y2149" s="20" t="s">
        <v>831</v>
      </c>
      <c r="Z2149" s="20" t="s">
        <v>836</v>
      </c>
      <c r="AA2149" s="20" t="s">
        <v>102</v>
      </c>
      <c r="AB2149" s="20" t="s">
        <v>755</v>
      </c>
      <c r="AC2149" s="19" t="str">
        <f>IF(AB2149&lt;&gt;"",IF(NOT(ISNA(INDEX(os!A:A,MATCH(AB2149,os!B:B,0)))),INDEX(os!A:A,MATCH(AB2149,os!B:B,0)),"0"),"")</f>
        <v/>
      </c>
      <c r="AD2149" s="20" t="s">
        <v>830</v>
      </c>
      <c r="AE2149" s="20"/>
      <c r="AF2149" s="20"/>
      <c r="AG2149" s="20"/>
      <c r="AH2149" s="93" t="str">
        <f>IF(NOT(ISNA(VLOOKUP(B:B,ResultsTargets!A:A,1,0))),"TRUE","")</f>
        <v/>
      </c>
      <c r="AI2149" s="19" t="str">
        <f>IF(ISNA(VLOOKUP(C2149,dim_techarea!A:B,2,FALSE)),"",VLOOKUP(C2149,dim_techarea!A:B,2,FALSE))</f>
        <v>TX_TB</v>
      </c>
      <c r="AJ2149" s="19" t="str">
        <f>IF(ISNA(VLOOKUP(AI2149,dim_techarea!B:C,2,FALSE)),"",VLOOKUP(AI2149,dim_techarea!B:C,2,FALSE))</f>
        <v>tOiM2uxcnkj</v>
      </c>
      <c r="AK2149" s="19" t="str">
        <f>IF(ISNA(VLOOKUP(TRIM(G2149),dim_targetsresults!A:B,2,FALSE)),"",VLOOKUP(TRIM(G2149),dim_targetsresults!A:C,2,FALSE))</f>
        <v>MER Targets</v>
      </c>
      <c r="AL2149" s="19" t="str">
        <f>IF(ISNA(VLOOKUP(AK2149,dim_targetsresults!B:C,2,FALSE)),"",VLOOKUP(AK2149,dim_targetsresults!B:C,2,FALSE))</f>
        <v>W8imnja2Owd</v>
      </c>
      <c r="AM2149" s="19" t="str">
        <f>IF(ISNA(VLOOKUP(TRIM(D2149),dim_numeratordenominator!A:B,2,FALSE)),"",VLOOKUP(TRIM(D2149),dim_numeratordenominator!A:C,2,FALSE))</f>
        <v>Denominator</v>
      </c>
      <c r="AN2149" s="19" t="str">
        <f>IF(ISNA(VLOOKUP(AM2149,dim_numeratordenominator!B:C,2,FALSE)),"",VLOOKUP(AM2149,dim_numeratordenominator!B:C,2,FALSE))</f>
        <v>QpNj0nSuEhD</v>
      </c>
      <c r="AO2149" s="19" t="str">
        <f>IF(ISNA(VLOOKUP(TRIM(E2149),dim_supporttype!A:B,2,FALSE)),"",VLOOKUP(TRIM(E2149),dim_supporttype!A:C,2,FALSE))</f>
        <v>TA</v>
      </c>
      <c r="AP2149" s="19" t="str">
        <f>IF(ISNA(VLOOKUP(AO2149,dim_supporttype!B:C,2,FALSE)),"",VLOOKUP(AO2149,dim_supporttype!B:C,2,FALSE))</f>
        <v>cRAGKdWIDn4</v>
      </c>
      <c r="AQ2149" s="19" t="str">
        <f>IF(ISNA(VLOOKUP(TRIM(F2149),dim_disaggs!A:B,2,FALSE)),"No Disagg",VLOOKUP(TRIM(F2149),dim_disaggs!A:B,2,FALSE))</f>
        <v>TBScreen/NewExistingART/HIVStatus</v>
      </c>
      <c r="AR2149" s="19" t="str">
        <f>IF(ISNA(VLOOKUP(AQ2149,dim_disaggs!B:C,2,FALSE)),"",VLOOKUP(AQ2149,dim_disaggs!B:C,2,FALSE))</f>
        <v>gvqDpc7BM3j</v>
      </c>
      <c r="AS2149" s="72"/>
      <c r="AT2149" s="66"/>
      <c r="AU2149" s="72" t="s">
        <v>755</v>
      </c>
      <c r="AV2149" s="73" t="s">
        <v>755</v>
      </c>
      <c r="AW2149" s="66" t="s">
        <v>755</v>
      </c>
      <c r="AX2149" s="66" t="s">
        <v>755</v>
      </c>
      <c r="AY2149" s="20"/>
      <c r="AZ2149" s="20"/>
      <c r="BA2149" s="105" t="str">
        <f t="shared" si="306"/>
        <v/>
      </c>
      <c r="BB2149" s="20" t="str">
        <f t="shared" si="307"/>
        <v/>
      </c>
      <c r="BC2149" s="20"/>
      <c r="BD2149" s="20"/>
      <c r="BE2149" s="75" t="s">
        <v>755</v>
      </c>
      <c r="BF2149" s="73" t="s">
        <v>755</v>
      </c>
      <c r="BG2149" s="55" t="s">
        <v>755</v>
      </c>
      <c r="BH2149" s="76" t="s">
        <v>755</v>
      </c>
      <c r="BI2149" s="20" t="s">
        <v>755</v>
      </c>
      <c r="BJ2149" s="20" t="s">
        <v>755</v>
      </c>
      <c r="BK2149" s="55" t="s">
        <v>755</v>
      </c>
      <c r="BL2149" s="71" t="s">
        <v>755</v>
      </c>
      <c r="BM2149" s="77" t="s">
        <v>755</v>
      </c>
      <c r="BN2149" s="78" t="s">
        <v>755</v>
      </c>
      <c r="BO2149" s="77" t="s">
        <v>755</v>
      </c>
      <c r="BP2149" s="78" t="s">
        <v>755</v>
      </c>
    </row>
    <row r="2150" spans="1:68" x14ac:dyDescent="0.2">
      <c r="A2150" s="22" t="s">
        <v>95</v>
      </c>
      <c r="B2150" s="5" t="s">
        <v>20657</v>
      </c>
      <c r="C2150" s="20" t="s">
        <v>655</v>
      </c>
      <c r="D2150" s="20" t="s">
        <v>164</v>
      </c>
      <c r="E2150" s="20" t="s">
        <v>77</v>
      </c>
      <c r="F2150" s="22" t="s">
        <v>20557</v>
      </c>
      <c r="G2150" s="20" t="s">
        <v>2442</v>
      </c>
      <c r="H2150" s="22" t="s">
        <v>20562</v>
      </c>
      <c r="I2150" s="19">
        <f t="shared" si="308"/>
        <v>45</v>
      </c>
      <c r="J2150" s="20" t="s">
        <v>755</v>
      </c>
      <c r="K2150" s="20" t="s">
        <v>657</v>
      </c>
      <c r="L2150" s="95" t="str">
        <f>IF(M2150&lt;&gt;"",IF(NOT(ISNA(INDEX(cc!B:B,MATCH(M2150,cc!A:A,0)))),INDEX(cc!B:B,MATCH(M2150,cc!A:A,0)),"0"),"")</f>
        <v>TB Screen Result, New Existing ART and HIV Status (Positive)</v>
      </c>
      <c r="M2150" s="97" t="s">
        <v>20019</v>
      </c>
      <c r="N2150" s="28" t="str">
        <f t="shared" si="309"/>
        <v xml:space="preserve"> TARGET</v>
      </c>
      <c r="O2150" s="19" t="str">
        <f t="shared" si="302"/>
        <v>TX_TB (D, DSD, Age/Sex/NewExistingArt/HIVStatus) TARGET: TB Screening</v>
      </c>
      <c r="P2150" s="19" t="str">
        <f t="shared" si="303"/>
        <v>TX_TB (D, DSD, Age/Sex/NewExistingArt/HIVStatus) TARGET: TB Screening</v>
      </c>
      <c r="Q2150" s="19" t="str">
        <f t="shared" si="301"/>
        <v>TX_TB (D, DSD, Age/Sex/NewExistingArt) TARGET</v>
      </c>
      <c r="R2150" s="19" t="str">
        <f t="shared" si="304"/>
        <v>TX_TB_D_DSD_Age_Sex_NewExistingArt_TARGET</v>
      </c>
      <c r="S2150" s="19" t="str">
        <f t="shared" si="305"/>
        <v>TX_TB_D_DSD_Age_Sex_NewExistingArt_TARGET</v>
      </c>
      <c r="T2150" s="19" t="b">
        <f>NOT(ISNA(VLOOKUP(B2150,dbcodes!A:B,2,FALSE)))</f>
        <v>1</v>
      </c>
      <c r="U2150" s="19" t="str">
        <f>IF(ISNA(VLOOKUP(B2150,dbcodes!A:B,2,FALSE)),des!R1782,VLOOKUP(B2150,dbcodes!A:B,2,FALSE))</f>
        <v>TX_TB_D_DSD_Age_Sex_NewExistingArt_TARGET</v>
      </c>
      <c r="W2150" s="107" t="str">
        <f>IF(ISNA(VLOOKUP(C2150,descriptions!A:B,2,FALSE)),des!V1782,IF(G2150=" TARGET","Target ","")&amp;VLOOKUP(C2150,descriptions!A:B,2,FALSE))</f>
        <v>Target Number of ART patients who were screened for TB at least once during the reporting period</v>
      </c>
      <c r="X2150" s="20" t="s">
        <v>4</v>
      </c>
      <c r="Y2150" s="20" t="s">
        <v>831</v>
      </c>
      <c r="Z2150" s="20" t="s">
        <v>836</v>
      </c>
      <c r="AA2150" s="20" t="s">
        <v>102</v>
      </c>
      <c r="AB2150" s="20" t="s">
        <v>755</v>
      </c>
      <c r="AC2150" s="19" t="str">
        <f>IF(AB2150&lt;&gt;"",IF(NOT(ISNA(INDEX(os!A:A,MATCH(AB2150,os!B:B,0)))),INDEX(os!A:A,MATCH(AB2150,os!B:B,0)),"0"),"")</f>
        <v/>
      </c>
      <c r="AD2150" s="20" t="s">
        <v>830</v>
      </c>
      <c r="AH2150" s="93" t="str">
        <f>IF(NOT(ISNA(VLOOKUP(B:B,ResultsTargets!A:A,1,0))),"TRUE","")</f>
        <v/>
      </c>
      <c r="AI2150" s="19" t="str">
        <f>IF(ISNA(VLOOKUP(C2150,dim_techarea!A:B,2,FALSE)),"",VLOOKUP(C2150,dim_techarea!A:B,2,FALSE))</f>
        <v>TX_TB</v>
      </c>
      <c r="AJ2150" s="19" t="str">
        <f>IF(ISNA(VLOOKUP(AI2150,dim_techarea!B:C,2,FALSE)),"",VLOOKUP(AI2150,dim_techarea!B:C,2,FALSE))</f>
        <v>tOiM2uxcnkj</v>
      </c>
      <c r="AK2150" s="19" t="str">
        <f>IF(ISNA(VLOOKUP(TRIM(G2150),dim_targetsresults!A:B,2,FALSE)),"",VLOOKUP(TRIM(G2150),dim_targetsresults!A:C,2,FALSE))</f>
        <v>MER Targets</v>
      </c>
      <c r="AL2150" s="19" t="str">
        <f>IF(ISNA(VLOOKUP(AK2150,dim_targetsresults!B:C,2,FALSE)),"",VLOOKUP(AK2150,dim_targetsresults!B:C,2,FALSE))</f>
        <v>W8imnja2Owd</v>
      </c>
      <c r="AM2150" s="19" t="str">
        <f>IF(ISNA(VLOOKUP(TRIM(D2150),dim_numeratordenominator!A:B,2,FALSE)),"",VLOOKUP(TRIM(D2150),dim_numeratordenominator!A:C,2,FALSE))</f>
        <v>Denominator</v>
      </c>
      <c r="AN2150" s="19" t="str">
        <f>IF(ISNA(VLOOKUP(AM2150,dim_numeratordenominator!B:C,2,FALSE)),"",VLOOKUP(AM2150,dim_numeratordenominator!B:C,2,FALSE))</f>
        <v>QpNj0nSuEhD</v>
      </c>
      <c r="AO2150" s="19" t="str">
        <f>IF(ISNA(VLOOKUP(TRIM(E2150),dim_supporttype!A:B,2,FALSE)),"",VLOOKUP(TRIM(E2150),dim_supporttype!A:C,2,FALSE))</f>
        <v>DSD</v>
      </c>
      <c r="AP2150" s="19" t="str">
        <f>IF(ISNA(VLOOKUP(AO2150,dim_supporttype!B:C,2,FALSE)),"",VLOOKUP(AO2150,dim_supporttype!B:C,2,FALSE))</f>
        <v>iM13vdNLWKb</v>
      </c>
      <c r="AQ2150" s="19" t="str">
        <f>IF(ISNA(VLOOKUP(TRIM(F2150),dim_disaggs!A:B,2,FALSE)),"No Disagg",VLOOKUP(TRIM(F2150),dim_disaggs!A:B,2,FALSE))</f>
        <v>Age/Sex/NewExistingArt/HIVStatus</v>
      </c>
      <c r="AR2150" s="19" t="str">
        <f>IF(ISNA(VLOOKUP(AQ2150,dim_disaggs!B:C,2,FALSE)),"",VLOOKUP(AQ2150,dim_disaggs!B:C,2,FALSE))</f>
        <v>EICV6m2Ay7l</v>
      </c>
      <c r="AU2150" s="72" t="s">
        <v>755</v>
      </c>
      <c r="AV2150" s="73" t="s">
        <v>755</v>
      </c>
      <c r="AW2150" s="66" t="s">
        <v>755</v>
      </c>
      <c r="AX2150" s="66" t="s">
        <v>755</v>
      </c>
      <c r="BA2150" s="105" t="str">
        <f t="shared" si="306"/>
        <v/>
      </c>
      <c r="BB2150" s="20" t="str">
        <f t="shared" si="307"/>
        <v/>
      </c>
      <c r="BE2150" s="75" t="s">
        <v>755</v>
      </c>
      <c r="BF2150" s="73" t="s">
        <v>755</v>
      </c>
      <c r="BG2150" s="55" t="s">
        <v>755</v>
      </c>
      <c r="BH2150" s="76" t="s">
        <v>755</v>
      </c>
      <c r="BI2150" s="20" t="s">
        <v>755</v>
      </c>
      <c r="BJ2150" s="20" t="s">
        <v>755</v>
      </c>
      <c r="BK2150" s="55" t="s">
        <v>755</v>
      </c>
      <c r="BL2150" s="71" t="s">
        <v>755</v>
      </c>
      <c r="BM2150" s="77" t="s">
        <v>755</v>
      </c>
      <c r="BN2150" s="78" t="s">
        <v>755</v>
      </c>
      <c r="BO2150" s="77" t="s">
        <v>755</v>
      </c>
      <c r="BP2150" s="78" t="s">
        <v>755</v>
      </c>
    </row>
    <row r="2151" spans="1:68" x14ac:dyDescent="0.2">
      <c r="A2151" s="22" t="s">
        <v>95</v>
      </c>
      <c r="B2151" s="5" t="s">
        <v>20658</v>
      </c>
      <c r="C2151" s="20" t="s">
        <v>655</v>
      </c>
      <c r="D2151" s="20" t="s">
        <v>164</v>
      </c>
      <c r="E2151" s="20" t="s">
        <v>78</v>
      </c>
      <c r="F2151" s="22" t="s">
        <v>20557</v>
      </c>
      <c r="G2151" s="20" t="s">
        <v>2442</v>
      </c>
      <c r="H2151" s="22" t="s">
        <v>20562</v>
      </c>
      <c r="I2151" s="19">
        <f t="shared" si="308"/>
        <v>44</v>
      </c>
      <c r="J2151" s="20" t="s">
        <v>755</v>
      </c>
      <c r="K2151" s="20" t="s">
        <v>657</v>
      </c>
      <c r="L2151" s="95" t="str">
        <f>IF(M2151&lt;&gt;"",IF(NOT(ISNA(INDEX(cc!B:B,MATCH(M2151,cc!A:A,0)))),INDEX(cc!B:B,MATCH(M2151,cc!A:A,0)),"0"),"")</f>
        <v>TB Screen Result, New Existing ART and HIV Status (Positive)</v>
      </c>
      <c r="M2151" s="97" t="s">
        <v>20019</v>
      </c>
      <c r="N2151" s="28" t="str">
        <f t="shared" si="309"/>
        <v xml:space="preserve"> TARGET</v>
      </c>
      <c r="O2151" s="19" t="str">
        <f t="shared" si="302"/>
        <v>TX_TB (D, TA, Age/Sex/NewExistingArt/HIVStatus) TARGET: TB Screening</v>
      </c>
      <c r="P2151" s="19" t="str">
        <f t="shared" si="303"/>
        <v>TX_TB (D, TA, Age/Sex/NewExistingArt/HIVStatus) TARGET: TB Screening</v>
      </c>
      <c r="Q2151" s="19" t="str">
        <f t="shared" si="301"/>
        <v>TX_TB (D, TA, Age/Sex/NewExistingArt) TARGET</v>
      </c>
      <c r="R2151" s="19" t="str">
        <f t="shared" si="304"/>
        <v>TX_TB_D_TA_Age_Sex_NewExistingArt_TARGET</v>
      </c>
      <c r="S2151" s="19" t="str">
        <f t="shared" si="305"/>
        <v>TX_TB_D_TA_Age_Sex_NewExistingArt_TARGET</v>
      </c>
      <c r="T2151" s="19" t="b">
        <f>NOT(ISNA(VLOOKUP(B2151,dbcodes!A:B,2,FALSE)))</f>
        <v>1</v>
      </c>
      <c r="U2151" s="19" t="str">
        <f>IF(ISNA(VLOOKUP(B2151,dbcodes!A:B,2,FALSE)),des!R1783,VLOOKUP(B2151,dbcodes!A:B,2,FALSE))</f>
        <v>TX_TB_D_TA_Age_Sex_NewExistingArt_TARGET</v>
      </c>
      <c r="W2151" s="107" t="str">
        <f>IF(ISNA(VLOOKUP(C2151,descriptions!A:B,2,FALSE)),des!V1783,IF(G2151=" TARGET","Target ","")&amp;VLOOKUP(C2151,descriptions!A:B,2,FALSE))</f>
        <v>Target Number of ART patients who were screened for TB at least once during the reporting period</v>
      </c>
      <c r="X2151" s="20" t="s">
        <v>4</v>
      </c>
      <c r="Y2151" s="20" t="s">
        <v>831</v>
      </c>
      <c r="Z2151" s="20" t="s">
        <v>836</v>
      </c>
      <c r="AA2151" s="20" t="s">
        <v>102</v>
      </c>
      <c r="AB2151" s="20" t="s">
        <v>755</v>
      </c>
      <c r="AC2151" s="19" t="str">
        <f>IF(AB2151&lt;&gt;"",IF(NOT(ISNA(INDEX(os!A:A,MATCH(AB2151,os!B:B,0)))),INDEX(os!A:A,MATCH(AB2151,os!B:B,0)),"0"),"")</f>
        <v/>
      </c>
      <c r="AD2151" s="20" t="s">
        <v>830</v>
      </c>
      <c r="AH2151" s="93" t="str">
        <f>IF(NOT(ISNA(VLOOKUP(B:B,ResultsTargets!A:A,1,0))),"TRUE","")</f>
        <v/>
      </c>
      <c r="AI2151" s="19" t="str">
        <f>IF(ISNA(VLOOKUP(C2151,dim_techarea!A:B,2,FALSE)),"",VLOOKUP(C2151,dim_techarea!A:B,2,FALSE))</f>
        <v>TX_TB</v>
      </c>
      <c r="AJ2151" s="19" t="str">
        <f>IF(ISNA(VLOOKUP(AI2151,dim_techarea!B:C,2,FALSE)),"",VLOOKUP(AI2151,dim_techarea!B:C,2,FALSE))</f>
        <v>tOiM2uxcnkj</v>
      </c>
      <c r="AK2151" s="19" t="str">
        <f>IF(ISNA(VLOOKUP(TRIM(G2151),dim_targetsresults!A:B,2,FALSE)),"",VLOOKUP(TRIM(G2151),dim_targetsresults!A:C,2,FALSE))</f>
        <v>MER Targets</v>
      </c>
      <c r="AL2151" s="19" t="str">
        <f>IF(ISNA(VLOOKUP(AK2151,dim_targetsresults!B:C,2,FALSE)),"",VLOOKUP(AK2151,dim_targetsresults!B:C,2,FALSE))</f>
        <v>W8imnja2Owd</v>
      </c>
      <c r="AM2151" s="19" t="str">
        <f>IF(ISNA(VLOOKUP(TRIM(D2151),dim_numeratordenominator!A:B,2,FALSE)),"",VLOOKUP(TRIM(D2151),dim_numeratordenominator!A:C,2,FALSE))</f>
        <v>Denominator</v>
      </c>
      <c r="AN2151" s="19" t="str">
        <f>IF(ISNA(VLOOKUP(AM2151,dim_numeratordenominator!B:C,2,FALSE)),"",VLOOKUP(AM2151,dim_numeratordenominator!B:C,2,FALSE))</f>
        <v>QpNj0nSuEhD</v>
      </c>
      <c r="AO2151" s="19" t="str">
        <f>IF(ISNA(VLOOKUP(TRIM(E2151),dim_supporttype!A:B,2,FALSE)),"",VLOOKUP(TRIM(E2151),dim_supporttype!A:C,2,FALSE))</f>
        <v>TA</v>
      </c>
      <c r="AP2151" s="19" t="str">
        <f>IF(ISNA(VLOOKUP(AO2151,dim_supporttype!B:C,2,FALSE)),"",VLOOKUP(AO2151,dim_supporttype!B:C,2,FALSE))</f>
        <v>cRAGKdWIDn4</v>
      </c>
      <c r="AQ2151" s="19" t="str">
        <f>IF(ISNA(VLOOKUP(TRIM(F2151),dim_disaggs!A:B,2,FALSE)),"No Disagg",VLOOKUP(TRIM(F2151),dim_disaggs!A:B,2,FALSE))</f>
        <v>Age/Sex/NewExistingArt/HIVStatus</v>
      </c>
      <c r="AR2151" s="19" t="str">
        <f>IF(ISNA(VLOOKUP(AQ2151,dim_disaggs!B:C,2,FALSE)),"",VLOOKUP(AQ2151,dim_disaggs!B:C,2,FALSE))</f>
        <v>EICV6m2Ay7l</v>
      </c>
      <c r="AU2151" s="72" t="s">
        <v>755</v>
      </c>
      <c r="AV2151" s="73" t="s">
        <v>755</v>
      </c>
      <c r="AW2151" s="66" t="s">
        <v>755</v>
      </c>
      <c r="AX2151" s="66" t="s">
        <v>755</v>
      </c>
      <c r="BA2151" s="105" t="str">
        <f t="shared" si="306"/>
        <v/>
      </c>
      <c r="BB2151" s="20" t="str">
        <f t="shared" si="307"/>
        <v/>
      </c>
      <c r="BE2151" s="75" t="s">
        <v>755</v>
      </c>
      <c r="BF2151" s="73" t="s">
        <v>755</v>
      </c>
      <c r="BG2151" s="55" t="s">
        <v>755</v>
      </c>
      <c r="BH2151" s="76" t="s">
        <v>755</v>
      </c>
      <c r="BI2151" s="20" t="s">
        <v>755</v>
      </c>
      <c r="BJ2151" s="20" t="s">
        <v>755</v>
      </c>
      <c r="BK2151" s="55" t="s">
        <v>755</v>
      </c>
      <c r="BL2151" s="71" t="s">
        <v>755</v>
      </c>
      <c r="BM2151" s="77" t="s">
        <v>755</v>
      </c>
      <c r="BN2151" s="78" t="s">
        <v>755</v>
      </c>
      <c r="BO2151" s="77" t="s">
        <v>755</v>
      </c>
      <c r="BP2151" s="78" t="s">
        <v>755</v>
      </c>
    </row>
    <row r="2152" spans="1:68" x14ac:dyDescent="0.2">
      <c r="A2152" s="20" t="s">
        <v>95</v>
      </c>
      <c r="B2152" s="20" t="s">
        <v>1978</v>
      </c>
      <c r="C2152" s="20" t="s">
        <v>655</v>
      </c>
      <c r="D2152" s="20" t="s">
        <v>164</v>
      </c>
      <c r="E2152" s="20" t="s">
        <v>77</v>
      </c>
      <c r="G2152" s="20" t="s">
        <v>2442</v>
      </c>
      <c r="I2152" s="19">
        <f t="shared" si="308"/>
        <v>21</v>
      </c>
      <c r="J2152" s="20" t="s">
        <v>755</v>
      </c>
      <c r="K2152" s="20" t="s">
        <v>657</v>
      </c>
      <c r="L2152" s="95" t="str">
        <f>IF(M2152&lt;&gt;"",IF(NOT(ISNA(INDEX(cc!B:B,MATCH(M2152,cc!A:A,0)))),INDEX(cc!B:B,MATCH(M2152,cc!A:A,0)),"0"),"")</f>
        <v>default</v>
      </c>
      <c r="M2152" s="97" t="s">
        <v>13</v>
      </c>
      <c r="N2152" s="28" t="str">
        <f t="shared" si="309"/>
        <v xml:space="preserve"> TARGET</v>
      </c>
      <c r="O2152" s="19" t="str">
        <f t="shared" si="302"/>
        <v>TX_TB (D, DSD) TARGET: TB Screening</v>
      </c>
      <c r="P2152" s="19" t="str">
        <f t="shared" si="303"/>
        <v>TX_TB (D, DSD) TARGET: TB Screening</v>
      </c>
      <c r="Q2152" s="19" t="str">
        <f t="shared" ref="Q2152:Q2215" si="310">IF(G2152=" RESULT",CONCATENATE(C2152, " (",_xlfn.TEXTJOIN(", ",TRUE,D2152,E2152,H2152),")",J2152),CONCATENATE(C2152, " (",_xlfn.TEXTJOIN(", ",TRUE,D2152,E2152,H2152),")",G2152,J2152))</f>
        <v>TX_TB (D, DSD) TARGET</v>
      </c>
      <c r="R2152" s="19" t="str">
        <f t="shared" si="304"/>
        <v>TX_TB_D_DSD_TARGET</v>
      </c>
      <c r="S2152" s="19" t="str">
        <f t="shared" si="305"/>
        <v>TX_TB_D_DSD_TARGET</v>
      </c>
      <c r="T2152" s="19" t="b">
        <f>NOT(ISNA(VLOOKUP(B2152,dbcodes!A:B,2,FALSE)))</f>
        <v>1</v>
      </c>
      <c r="U2152" s="19" t="str">
        <f>IF(ISNA(VLOOKUP(B2152,dbcodes!A:B,2,FALSE)),des!R1784,VLOOKUP(B2152,dbcodes!A:B,2,FALSE))</f>
        <v>TX_TB_D_DSD_TARGET</v>
      </c>
      <c r="W2152" s="107" t="str">
        <f>IF(ISNA(VLOOKUP(C2152,descriptions!A:B,2,FALSE)),des!V1784,IF(G2152=" TARGET","Target ","")&amp;VLOOKUP(C2152,descriptions!A:B,2,FALSE))</f>
        <v>Target Number of ART patients who were screened for TB at least once during the reporting period</v>
      </c>
      <c r="X2152" s="20" t="s">
        <v>4</v>
      </c>
      <c r="Y2152" s="20" t="s">
        <v>831</v>
      </c>
      <c r="Z2152" s="20" t="s">
        <v>836</v>
      </c>
      <c r="AA2152" s="20" t="s">
        <v>102</v>
      </c>
      <c r="AB2152" s="20" t="s">
        <v>755</v>
      </c>
      <c r="AC2152" s="19" t="str">
        <f>IF(AB2152&lt;&gt;"",IF(NOT(ISNA(INDEX(os!A:A,MATCH(AB2152,os!B:B,0)))),INDEX(os!A:A,MATCH(AB2152,os!B:B,0)),"0"),"")</f>
        <v/>
      </c>
      <c r="AD2152" s="20" t="s">
        <v>830</v>
      </c>
      <c r="AH2152" s="93" t="str">
        <f>IF(NOT(ISNA(VLOOKUP(B:B,ResultsTargets!A:A,1,0))),"TRUE","")</f>
        <v/>
      </c>
      <c r="AI2152" s="19" t="str">
        <f>IF(ISNA(VLOOKUP(C2152,dim_techarea!A:B,2,FALSE)),"",VLOOKUP(C2152,dim_techarea!A:B,2,FALSE))</f>
        <v>TX_TB</v>
      </c>
      <c r="AJ2152" s="19" t="str">
        <f>IF(ISNA(VLOOKUP(AI2152,dim_techarea!B:C,2,FALSE)),"",VLOOKUP(AI2152,dim_techarea!B:C,2,FALSE))</f>
        <v>tOiM2uxcnkj</v>
      </c>
      <c r="AK2152" s="19" t="str">
        <f>IF(ISNA(VLOOKUP(TRIM(G2152),dim_targetsresults!A:B,2,FALSE)),"",VLOOKUP(TRIM(G2152),dim_targetsresults!A:C,2,FALSE))</f>
        <v>MER Targets</v>
      </c>
      <c r="AL2152" s="19" t="str">
        <f>IF(ISNA(VLOOKUP(AK2152,dim_targetsresults!B:C,2,FALSE)),"",VLOOKUP(AK2152,dim_targetsresults!B:C,2,FALSE))</f>
        <v>W8imnja2Owd</v>
      </c>
      <c r="AM2152" s="19" t="str">
        <f>IF(ISNA(VLOOKUP(TRIM(D2152),dim_numeratordenominator!A:B,2,FALSE)),"",VLOOKUP(TRIM(D2152),dim_numeratordenominator!A:C,2,FALSE))</f>
        <v>Denominator</v>
      </c>
      <c r="AN2152" s="19" t="str">
        <f>IF(ISNA(VLOOKUP(AM2152,dim_numeratordenominator!B:C,2,FALSE)),"",VLOOKUP(AM2152,dim_numeratordenominator!B:C,2,FALSE))</f>
        <v>QpNj0nSuEhD</v>
      </c>
      <c r="AO2152" s="19" t="str">
        <f>IF(ISNA(VLOOKUP(TRIM(E2152),dim_supporttype!A:B,2,FALSE)),"",VLOOKUP(TRIM(E2152),dim_supporttype!A:C,2,FALSE))</f>
        <v>DSD</v>
      </c>
      <c r="AP2152" s="19" t="str">
        <f>IF(ISNA(VLOOKUP(AO2152,dim_supporttype!B:C,2,FALSE)),"",VLOOKUP(AO2152,dim_supporttype!B:C,2,FALSE))</f>
        <v>iM13vdNLWKb</v>
      </c>
      <c r="AQ2152" s="19" t="str">
        <f>IF(ISNA(VLOOKUP(TRIM(F2152),dim_disaggs!A:B,2,FALSE)),"No Disagg",VLOOKUP(TRIM(F2152),dim_disaggs!A:B,2,FALSE))</f>
        <v>No Disagg</v>
      </c>
      <c r="AR2152" s="19" t="str">
        <f>IF(ISNA(VLOOKUP(AQ2152,dim_disaggs!B:C,2,FALSE)),"",VLOOKUP(AQ2152,dim_disaggs!B:C,2,FALSE))</f>
        <v>werJlVT6sf3</v>
      </c>
      <c r="AU2152" s="72" t="s">
        <v>755</v>
      </c>
      <c r="AV2152" s="73" t="s">
        <v>755</v>
      </c>
      <c r="AW2152" s="66" t="s">
        <v>755</v>
      </c>
      <c r="AX2152" s="66" t="s">
        <v>755</v>
      </c>
      <c r="BA2152" s="105" t="str">
        <f t="shared" si="306"/>
        <v>Top Level Denominator</v>
      </c>
      <c r="BB2152" s="20" t="str">
        <f t="shared" si="307"/>
        <v>Azqe383ljKu</v>
      </c>
      <c r="BE2152" s="75" t="s">
        <v>21242</v>
      </c>
      <c r="BF2152" s="73" t="s">
        <v>21243</v>
      </c>
      <c r="BG2152" s="55" t="s">
        <v>20425</v>
      </c>
      <c r="BH2152" s="76" t="s">
        <v>20423</v>
      </c>
      <c r="BI2152" s="20" t="s">
        <v>755</v>
      </c>
      <c r="BJ2152" s="20" t="s">
        <v>755</v>
      </c>
      <c r="BK2152" s="55" t="s">
        <v>755</v>
      </c>
      <c r="BL2152" s="71" t="s">
        <v>755</v>
      </c>
      <c r="BM2152" s="77" t="s">
        <v>755</v>
      </c>
      <c r="BN2152" s="78" t="s">
        <v>755</v>
      </c>
      <c r="BO2152" s="77" t="s">
        <v>755</v>
      </c>
      <c r="BP2152" s="78" t="s">
        <v>755</v>
      </c>
    </row>
    <row r="2153" spans="1:68" x14ac:dyDescent="0.2">
      <c r="A2153" s="20" t="s">
        <v>95</v>
      </c>
      <c r="B2153" s="20" t="s">
        <v>1983</v>
      </c>
      <c r="C2153" s="20" t="s">
        <v>655</v>
      </c>
      <c r="D2153" s="20" t="s">
        <v>164</v>
      </c>
      <c r="E2153" s="20" t="s">
        <v>78</v>
      </c>
      <c r="G2153" s="20" t="s">
        <v>2442</v>
      </c>
      <c r="I2153" s="19">
        <f t="shared" si="308"/>
        <v>20</v>
      </c>
      <c r="J2153" s="20" t="s">
        <v>755</v>
      </c>
      <c r="K2153" s="20" t="s">
        <v>657</v>
      </c>
      <c r="L2153" s="95" t="str">
        <f>IF(M2153&lt;&gt;"",IF(NOT(ISNA(INDEX(cc!B:B,MATCH(M2153,cc!A:A,0)))),INDEX(cc!B:B,MATCH(M2153,cc!A:A,0)),"0"),"")</f>
        <v>default</v>
      </c>
      <c r="M2153" s="97" t="s">
        <v>13</v>
      </c>
      <c r="N2153" s="28" t="str">
        <f t="shared" si="309"/>
        <v xml:space="preserve"> TARGET</v>
      </c>
      <c r="O2153" s="19" t="str">
        <f t="shared" si="302"/>
        <v>TX_TB (D, TA) TARGET: TB Screening</v>
      </c>
      <c r="P2153" s="19" t="str">
        <f t="shared" si="303"/>
        <v>TX_TB (D, TA) TARGET: TB Screening</v>
      </c>
      <c r="Q2153" s="19" t="str">
        <f t="shared" si="310"/>
        <v>TX_TB (D, TA) TARGET</v>
      </c>
      <c r="R2153" s="19" t="str">
        <f t="shared" si="304"/>
        <v>TX_TB_D_TA_TARGET</v>
      </c>
      <c r="S2153" s="19" t="str">
        <f t="shared" si="305"/>
        <v>TX_TB_D_TA_TARGET</v>
      </c>
      <c r="T2153" s="19" t="b">
        <f>NOT(ISNA(VLOOKUP(B2153,dbcodes!A:B,2,FALSE)))</f>
        <v>1</v>
      </c>
      <c r="U2153" s="19" t="str">
        <f>IF(ISNA(VLOOKUP(B2153,dbcodes!A:B,2,FALSE)),des!R1785,VLOOKUP(B2153,dbcodes!A:B,2,FALSE))</f>
        <v>TX_TB_D_TA_TARGET</v>
      </c>
      <c r="W2153" s="107" t="str">
        <f>IF(ISNA(VLOOKUP(C2153,descriptions!A:B,2,FALSE)),des!V1785,IF(G2153=" TARGET","Target ","")&amp;VLOOKUP(C2153,descriptions!A:B,2,FALSE))</f>
        <v>Target Number of ART patients who were screened for TB at least once during the reporting period</v>
      </c>
      <c r="X2153" s="20" t="s">
        <v>4</v>
      </c>
      <c r="Y2153" s="20" t="s">
        <v>831</v>
      </c>
      <c r="Z2153" s="20" t="s">
        <v>836</v>
      </c>
      <c r="AA2153" s="20" t="s">
        <v>102</v>
      </c>
      <c r="AB2153" s="20" t="s">
        <v>755</v>
      </c>
      <c r="AC2153" s="19" t="str">
        <f>IF(AB2153&lt;&gt;"",IF(NOT(ISNA(INDEX(os!A:A,MATCH(AB2153,os!B:B,0)))),INDEX(os!A:A,MATCH(AB2153,os!B:B,0)),"0"),"")</f>
        <v/>
      </c>
      <c r="AD2153" s="20" t="s">
        <v>830</v>
      </c>
      <c r="AH2153" s="93" t="str">
        <f>IF(NOT(ISNA(VLOOKUP(B:B,ResultsTargets!A:A,1,0))),"TRUE","")</f>
        <v/>
      </c>
      <c r="AI2153" s="19" t="str">
        <f>IF(ISNA(VLOOKUP(C2153,dim_techarea!A:B,2,FALSE)),"",VLOOKUP(C2153,dim_techarea!A:B,2,FALSE))</f>
        <v>TX_TB</v>
      </c>
      <c r="AJ2153" s="19" t="str">
        <f>IF(ISNA(VLOOKUP(AI2153,dim_techarea!B:C,2,FALSE)),"",VLOOKUP(AI2153,dim_techarea!B:C,2,FALSE))</f>
        <v>tOiM2uxcnkj</v>
      </c>
      <c r="AK2153" s="19" t="str">
        <f>IF(ISNA(VLOOKUP(TRIM(G2153),dim_targetsresults!A:B,2,FALSE)),"",VLOOKUP(TRIM(G2153),dim_targetsresults!A:C,2,FALSE))</f>
        <v>MER Targets</v>
      </c>
      <c r="AL2153" s="19" t="str">
        <f>IF(ISNA(VLOOKUP(AK2153,dim_targetsresults!B:C,2,FALSE)),"",VLOOKUP(AK2153,dim_targetsresults!B:C,2,FALSE))</f>
        <v>W8imnja2Owd</v>
      </c>
      <c r="AM2153" s="19" t="str">
        <f>IF(ISNA(VLOOKUP(TRIM(D2153),dim_numeratordenominator!A:B,2,FALSE)),"",VLOOKUP(TRIM(D2153),dim_numeratordenominator!A:C,2,FALSE))</f>
        <v>Denominator</v>
      </c>
      <c r="AN2153" s="19" t="str">
        <f>IF(ISNA(VLOOKUP(AM2153,dim_numeratordenominator!B:C,2,FALSE)),"",VLOOKUP(AM2153,dim_numeratordenominator!B:C,2,FALSE))</f>
        <v>QpNj0nSuEhD</v>
      </c>
      <c r="AO2153" s="19" t="str">
        <f>IF(ISNA(VLOOKUP(TRIM(E2153),dim_supporttype!A:B,2,FALSE)),"",VLOOKUP(TRIM(E2153),dim_supporttype!A:C,2,FALSE))</f>
        <v>TA</v>
      </c>
      <c r="AP2153" s="19" t="str">
        <f>IF(ISNA(VLOOKUP(AO2153,dim_supporttype!B:C,2,FALSE)),"",VLOOKUP(AO2153,dim_supporttype!B:C,2,FALSE))</f>
        <v>cRAGKdWIDn4</v>
      </c>
      <c r="AQ2153" s="19" t="str">
        <f>IF(ISNA(VLOOKUP(TRIM(F2153),dim_disaggs!A:B,2,FALSE)),"No Disagg",VLOOKUP(TRIM(F2153),dim_disaggs!A:B,2,FALSE))</f>
        <v>No Disagg</v>
      </c>
      <c r="AR2153" s="19" t="str">
        <f>IF(ISNA(VLOOKUP(AQ2153,dim_disaggs!B:C,2,FALSE)),"",VLOOKUP(AQ2153,dim_disaggs!B:C,2,FALSE))</f>
        <v>werJlVT6sf3</v>
      </c>
      <c r="AU2153" s="72" t="s">
        <v>755</v>
      </c>
      <c r="AV2153" s="73" t="s">
        <v>755</v>
      </c>
      <c r="AW2153" s="66" t="s">
        <v>755</v>
      </c>
      <c r="AX2153" s="66" t="s">
        <v>755</v>
      </c>
      <c r="BA2153" s="105" t="str">
        <f t="shared" si="306"/>
        <v>Top Level Denominator</v>
      </c>
      <c r="BB2153" s="20" t="str">
        <f t="shared" si="307"/>
        <v>Azqe383ljKu</v>
      </c>
      <c r="BE2153" s="75" t="s">
        <v>21242</v>
      </c>
      <c r="BF2153" s="73" t="s">
        <v>21243</v>
      </c>
      <c r="BG2153" s="55" t="s">
        <v>20425</v>
      </c>
      <c r="BH2153" s="76" t="s">
        <v>20423</v>
      </c>
      <c r="BI2153" s="20" t="s">
        <v>755</v>
      </c>
      <c r="BJ2153" s="20" t="s">
        <v>755</v>
      </c>
      <c r="BK2153" s="55" t="s">
        <v>755</v>
      </c>
      <c r="BL2153" s="71" t="s">
        <v>755</v>
      </c>
      <c r="BM2153" s="77" t="s">
        <v>755</v>
      </c>
      <c r="BN2153" s="78" t="s">
        <v>755</v>
      </c>
      <c r="BO2153" s="77" t="s">
        <v>755</v>
      </c>
      <c r="BP2153" s="78" t="s">
        <v>755</v>
      </c>
    </row>
    <row r="2154" spans="1:68" x14ac:dyDescent="0.2">
      <c r="A2154" s="20" t="s">
        <v>95</v>
      </c>
      <c r="B2154" s="20" t="s">
        <v>1985</v>
      </c>
      <c r="C2154" s="20" t="s">
        <v>655</v>
      </c>
      <c r="D2154" s="20" t="s">
        <v>1</v>
      </c>
      <c r="E2154" s="20" t="s">
        <v>77</v>
      </c>
      <c r="F2154" s="20" t="s">
        <v>4156</v>
      </c>
      <c r="G2154" s="20" t="s">
        <v>2442</v>
      </c>
      <c r="H2154" s="20" t="s">
        <v>18672</v>
      </c>
      <c r="I2154" s="19">
        <f t="shared" si="308"/>
        <v>34</v>
      </c>
      <c r="J2154" s="20" t="s">
        <v>755</v>
      </c>
      <c r="K2154" s="20" t="s">
        <v>656</v>
      </c>
      <c r="L2154" s="95" t="str">
        <f>IF(M2154&lt;&gt;"",IF(NOT(ISNA(INDEX(cc!B:B,MATCH(M2154,cc!A:A,0)))),INDEX(cc!B:B,MATCH(M2154,cc!A:A,0)),"0"),"")</f>
        <v>Age (&lt;15,15+) and Sex</v>
      </c>
      <c r="M2154" s="97" t="s">
        <v>111</v>
      </c>
      <c r="N2154" s="28" t="str">
        <f t="shared" si="309"/>
        <v xml:space="preserve"> TARGET</v>
      </c>
      <c r="O2154" s="19" t="str">
        <f t="shared" si="302"/>
        <v>TX_TB (N, DSD, Age Aggregated/Sex) TARGET: TB Treatment</v>
      </c>
      <c r="P2154" s="19" t="str">
        <f t="shared" si="303"/>
        <v>TX_TB (N, DSD, Age Aggregated/Sex) TARGET: TB Treatment</v>
      </c>
      <c r="Q2154" s="19" t="str">
        <f t="shared" si="310"/>
        <v>TX_TB (N, DSD, Age Agg/Sex) TARGET</v>
      </c>
      <c r="R2154" s="19" t="str">
        <f t="shared" si="304"/>
        <v>TX_TB_N_DSD_Age_Agg_Sex_TARGET</v>
      </c>
      <c r="S2154" s="19" t="str">
        <f t="shared" si="305"/>
        <v>TX_TB_N_DSD_Age_Agg_Sex_TARGET</v>
      </c>
      <c r="T2154" s="19" t="b">
        <f>NOT(ISNA(VLOOKUP(B2154,dbcodes!A:B,2,FALSE)))</f>
        <v>1</v>
      </c>
      <c r="U2154" s="19" t="str">
        <f>IF(ISNA(VLOOKUP(B2154,dbcodes!A:B,2,FALSE)),des!R1786,VLOOKUP(B2154,dbcodes!A:B,2,FALSE))</f>
        <v>TX_TB_N_DSD_Aggregated_Age_Sex_TARGET</v>
      </c>
      <c r="W2154" s="107" t="str">
        <f>IF(ISNA(VLOOKUP(C2154,descriptions!A:B,2,FALSE)),des!V1786,IF(G2154=" TARGET","Target ","")&amp;VLOOKUP(C2154,descriptions!A:B,2,FALSE))</f>
        <v>Target Number of ART patients who were screened for TB at least once during the reporting period</v>
      </c>
      <c r="X2154" s="20" t="s">
        <v>4</v>
      </c>
      <c r="Y2154" s="20" t="s">
        <v>831</v>
      </c>
      <c r="Z2154" s="20" t="s">
        <v>836</v>
      </c>
      <c r="AA2154" s="20" t="s">
        <v>102</v>
      </c>
      <c r="AB2154" s="20" t="s">
        <v>755</v>
      </c>
      <c r="AC2154" s="19" t="str">
        <f>IF(AB2154&lt;&gt;"",IF(NOT(ISNA(INDEX(os!A:A,MATCH(AB2154,os!B:B,0)))),INDEX(os!A:A,MATCH(AB2154,os!B:B,0)),"0"),"")</f>
        <v/>
      </c>
      <c r="AD2154" s="20" t="s">
        <v>830</v>
      </c>
      <c r="AH2154" s="93" t="str">
        <f>IF(NOT(ISNA(VLOOKUP(B:B,ResultsTargets!A:A,1,0))),"TRUE","")</f>
        <v/>
      </c>
      <c r="AI2154" s="19" t="str">
        <f>IF(ISNA(VLOOKUP(C2154,dim_techarea!A:B,2,FALSE)),"",VLOOKUP(C2154,dim_techarea!A:B,2,FALSE))</f>
        <v>TX_TB</v>
      </c>
      <c r="AJ2154" s="19" t="str">
        <f>IF(ISNA(VLOOKUP(AI2154,dim_techarea!B:C,2,FALSE)),"",VLOOKUP(AI2154,dim_techarea!B:C,2,FALSE))</f>
        <v>tOiM2uxcnkj</v>
      </c>
      <c r="AK2154" s="19" t="str">
        <f>IF(ISNA(VLOOKUP(TRIM(G2154),dim_targetsresults!A:B,2,FALSE)),"",VLOOKUP(TRIM(G2154),dim_targetsresults!A:C,2,FALSE))</f>
        <v>MER Targets</v>
      </c>
      <c r="AL2154" s="19" t="str">
        <f>IF(ISNA(VLOOKUP(AK2154,dim_targetsresults!B:C,2,FALSE)),"",VLOOKUP(AK2154,dim_targetsresults!B:C,2,FALSE))</f>
        <v>W8imnja2Owd</v>
      </c>
      <c r="AM2154" s="19" t="str">
        <f>IF(ISNA(VLOOKUP(TRIM(D2154),dim_numeratordenominator!A:B,2,FALSE)),"",VLOOKUP(TRIM(D2154),dim_numeratordenominator!A:C,2,FALSE))</f>
        <v>Numerator</v>
      </c>
      <c r="AN2154" s="19" t="str">
        <f>IF(ISNA(VLOOKUP(AM2154,dim_numeratordenominator!B:C,2,FALSE)),"",VLOOKUP(AM2154,dim_numeratordenominator!B:C,2,FALSE))</f>
        <v>Som9NRMQqV7</v>
      </c>
      <c r="AO2154" s="19" t="str">
        <f>IF(ISNA(VLOOKUP(TRIM(E2154),dim_supporttype!A:B,2,FALSE)),"",VLOOKUP(TRIM(E2154),dim_supporttype!A:C,2,FALSE))</f>
        <v>DSD</v>
      </c>
      <c r="AP2154" s="19" t="str">
        <f>IF(ISNA(VLOOKUP(AO2154,dim_supporttype!B:C,2,FALSE)),"",VLOOKUP(AO2154,dim_supporttype!B:C,2,FALSE))</f>
        <v>iM13vdNLWKb</v>
      </c>
      <c r="AQ2154" s="19" t="str">
        <f>IF(ISNA(VLOOKUP(TRIM(F2154),dim_disaggs!A:B,2,FALSE)),"No Disagg",VLOOKUP(TRIM(F2154),dim_disaggs!A:B,2,FALSE))</f>
        <v>Age Aggregated/Sex</v>
      </c>
      <c r="AR2154" s="19" t="str">
        <f>IF(ISNA(VLOOKUP(AQ2154,dim_disaggs!B:C,2,FALSE)),"",VLOOKUP(AQ2154,dim_disaggs!B:C,2,FALSE))</f>
        <v>KMhxXDjVseT</v>
      </c>
      <c r="AU2154" s="72" t="s">
        <v>755</v>
      </c>
      <c r="AV2154" s="73" t="s">
        <v>755</v>
      </c>
      <c r="AW2154" s="66" t="s">
        <v>755</v>
      </c>
      <c r="AX2154" s="66" t="s">
        <v>755</v>
      </c>
      <c r="BA2154" s="105" t="str">
        <f t="shared" si="306"/>
        <v/>
      </c>
      <c r="BB2154" s="20" t="str">
        <f t="shared" si="307"/>
        <v/>
      </c>
      <c r="BE2154" s="75" t="s">
        <v>755</v>
      </c>
      <c r="BF2154" s="73" t="s">
        <v>755</v>
      </c>
      <c r="BG2154" s="55" t="s">
        <v>755</v>
      </c>
      <c r="BH2154" s="76" t="s">
        <v>755</v>
      </c>
      <c r="BI2154" s="20" t="s">
        <v>755</v>
      </c>
      <c r="BJ2154" s="20" t="s">
        <v>755</v>
      </c>
      <c r="BK2154" s="55" t="s">
        <v>755</v>
      </c>
      <c r="BL2154" s="71" t="s">
        <v>755</v>
      </c>
      <c r="BM2154" s="77" t="s">
        <v>755</v>
      </c>
      <c r="BN2154" s="78" t="s">
        <v>755</v>
      </c>
      <c r="BO2154" s="77" t="s">
        <v>755</v>
      </c>
      <c r="BP2154" s="78" t="s">
        <v>755</v>
      </c>
    </row>
    <row r="2155" spans="1:68" x14ac:dyDescent="0.2">
      <c r="A2155" s="20" t="s">
        <v>95</v>
      </c>
      <c r="B2155" s="20" t="s">
        <v>1988</v>
      </c>
      <c r="C2155" s="20" t="s">
        <v>655</v>
      </c>
      <c r="D2155" s="20" t="s">
        <v>1</v>
      </c>
      <c r="E2155" s="20" t="s">
        <v>78</v>
      </c>
      <c r="F2155" s="20" t="s">
        <v>4156</v>
      </c>
      <c r="G2155" s="20" t="s">
        <v>2442</v>
      </c>
      <c r="H2155" s="20" t="s">
        <v>18672</v>
      </c>
      <c r="I2155" s="19">
        <f t="shared" si="308"/>
        <v>33</v>
      </c>
      <c r="J2155" s="20" t="s">
        <v>755</v>
      </c>
      <c r="K2155" s="20" t="s">
        <v>656</v>
      </c>
      <c r="L2155" s="95" t="str">
        <f>IF(M2155&lt;&gt;"",IF(NOT(ISNA(INDEX(cc!B:B,MATCH(M2155,cc!A:A,0)))),INDEX(cc!B:B,MATCH(M2155,cc!A:A,0)),"0"),"")</f>
        <v>Age (&lt;15,15+) and Sex</v>
      </c>
      <c r="M2155" s="97" t="s">
        <v>111</v>
      </c>
      <c r="N2155" s="28" t="str">
        <f t="shared" si="309"/>
        <v xml:space="preserve"> TARGET</v>
      </c>
      <c r="O2155" s="19" t="str">
        <f t="shared" si="302"/>
        <v>TX_TB (N, TA, Age Aggregated/Sex) TARGET: TB Treatment</v>
      </c>
      <c r="P2155" s="19" t="str">
        <f t="shared" si="303"/>
        <v>TX_TB (N, TA, Age Aggregated/Sex) TARGET: TB Treatment</v>
      </c>
      <c r="Q2155" s="19" t="str">
        <f t="shared" si="310"/>
        <v>TX_TB (N, TA, Age Agg/Sex) TARGET</v>
      </c>
      <c r="R2155" s="19" t="str">
        <f t="shared" si="304"/>
        <v>TX_TB_N_TA_Age_Agg_Sex_TARGET</v>
      </c>
      <c r="S2155" s="19" t="str">
        <f t="shared" si="305"/>
        <v>TX_TB_N_TA_Age_Agg_Sex_TARGET</v>
      </c>
      <c r="T2155" s="19" t="b">
        <f>NOT(ISNA(VLOOKUP(B2155,dbcodes!A:B,2,FALSE)))</f>
        <v>1</v>
      </c>
      <c r="U2155" s="19" t="str">
        <f>IF(ISNA(VLOOKUP(B2155,dbcodes!A:B,2,FALSE)),des!R1787,VLOOKUP(B2155,dbcodes!A:B,2,FALSE))</f>
        <v>TX_TB_N_TA_Aggregated_Age_Sex_TARGET</v>
      </c>
      <c r="W2155" s="107" t="str">
        <f>IF(ISNA(VLOOKUP(C2155,descriptions!A:B,2,FALSE)),des!V1787,IF(G2155=" TARGET","Target ","")&amp;VLOOKUP(C2155,descriptions!A:B,2,FALSE))</f>
        <v>Target Number of ART patients who were screened for TB at least once during the reporting period</v>
      </c>
      <c r="X2155" s="20" t="s">
        <v>4</v>
      </c>
      <c r="Y2155" s="20" t="s">
        <v>831</v>
      </c>
      <c r="Z2155" s="20" t="s">
        <v>836</v>
      </c>
      <c r="AA2155" s="20" t="s">
        <v>102</v>
      </c>
      <c r="AB2155" s="20" t="s">
        <v>755</v>
      </c>
      <c r="AC2155" s="19" t="str">
        <f>IF(AB2155&lt;&gt;"",IF(NOT(ISNA(INDEX(os!A:A,MATCH(AB2155,os!B:B,0)))),INDEX(os!A:A,MATCH(AB2155,os!B:B,0)),"0"),"")</f>
        <v/>
      </c>
      <c r="AD2155" s="20" t="s">
        <v>830</v>
      </c>
      <c r="AH2155" s="93" t="str">
        <f>IF(NOT(ISNA(VLOOKUP(B:B,ResultsTargets!A:A,1,0))),"TRUE","")</f>
        <v/>
      </c>
      <c r="AI2155" s="19" t="str">
        <f>IF(ISNA(VLOOKUP(C2155,dim_techarea!A:B,2,FALSE)),"",VLOOKUP(C2155,dim_techarea!A:B,2,FALSE))</f>
        <v>TX_TB</v>
      </c>
      <c r="AJ2155" s="19" t="str">
        <f>IF(ISNA(VLOOKUP(AI2155,dim_techarea!B:C,2,FALSE)),"",VLOOKUP(AI2155,dim_techarea!B:C,2,FALSE))</f>
        <v>tOiM2uxcnkj</v>
      </c>
      <c r="AK2155" s="19" t="str">
        <f>IF(ISNA(VLOOKUP(TRIM(G2155),dim_targetsresults!A:B,2,FALSE)),"",VLOOKUP(TRIM(G2155),dim_targetsresults!A:C,2,FALSE))</f>
        <v>MER Targets</v>
      </c>
      <c r="AL2155" s="19" t="str">
        <f>IF(ISNA(VLOOKUP(AK2155,dim_targetsresults!B:C,2,FALSE)),"",VLOOKUP(AK2155,dim_targetsresults!B:C,2,FALSE))</f>
        <v>W8imnja2Owd</v>
      </c>
      <c r="AM2155" s="19" t="str">
        <f>IF(ISNA(VLOOKUP(TRIM(D2155),dim_numeratordenominator!A:B,2,FALSE)),"",VLOOKUP(TRIM(D2155),dim_numeratordenominator!A:C,2,FALSE))</f>
        <v>Numerator</v>
      </c>
      <c r="AN2155" s="19" t="str">
        <f>IF(ISNA(VLOOKUP(AM2155,dim_numeratordenominator!B:C,2,FALSE)),"",VLOOKUP(AM2155,dim_numeratordenominator!B:C,2,FALSE))</f>
        <v>Som9NRMQqV7</v>
      </c>
      <c r="AO2155" s="19" t="str">
        <f>IF(ISNA(VLOOKUP(TRIM(E2155),dim_supporttype!A:B,2,FALSE)),"",VLOOKUP(TRIM(E2155),dim_supporttype!A:C,2,FALSE))</f>
        <v>TA</v>
      </c>
      <c r="AP2155" s="19" t="str">
        <f>IF(ISNA(VLOOKUP(AO2155,dim_supporttype!B:C,2,FALSE)),"",VLOOKUP(AO2155,dim_supporttype!B:C,2,FALSE))</f>
        <v>cRAGKdWIDn4</v>
      </c>
      <c r="AQ2155" s="19" t="str">
        <f>IF(ISNA(VLOOKUP(TRIM(F2155),dim_disaggs!A:B,2,FALSE)),"No Disagg",VLOOKUP(TRIM(F2155),dim_disaggs!A:B,2,FALSE))</f>
        <v>Age Aggregated/Sex</v>
      </c>
      <c r="AR2155" s="19" t="str">
        <f>IF(ISNA(VLOOKUP(AQ2155,dim_disaggs!B:C,2,FALSE)),"",VLOOKUP(AQ2155,dim_disaggs!B:C,2,FALSE))</f>
        <v>KMhxXDjVseT</v>
      </c>
      <c r="AU2155" s="72" t="s">
        <v>755</v>
      </c>
      <c r="AV2155" s="73" t="s">
        <v>755</v>
      </c>
      <c r="AW2155" s="66" t="s">
        <v>755</v>
      </c>
      <c r="AX2155" s="66" t="s">
        <v>755</v>
      </c>
      <c r="BA2155" s="105" t="str">
        <f t="shared" si="306"/>
        <v/>
      </c>
      <c r="BB2155" s="20" t="str">
        <f t="shared" si="307"/>
        <v/>
      </c>
      <c r="BE2155" s="75" t="s">
        <v>755</v>
      </c>
      <c r="BF2155" s="73" t="s">
        <v>755</v>
      </c>
      <c r="BG2155" s="55" t="s">
        <v>755</v>
      </c>
      <c r="BH2155" s="76" t="s">
        <v>755</v>
      </c>
      <c r="BI2155" s="20" t="s">
        <v>755</v>
      </c>
      <c r="BJ2155" s="20" t="s">
        <v>755</v>
      </c>
      <c r="BK2155" s="55" t="s">
        <v>755</v>
      </c>
      <c r="BL2155" s="71" t="s">
        <v>755</v>
      </c>
      <c r="BM2155" s="77" t="s">
        <v>755</v>
      </c>
      <c r="BN2155" s="78" t="s">
        <v>755</v>
      </c>
      <c r="BO2155" s="77" t="s">
        <v>755</v>
      </c>
      <c r="BP2155" s="78" t="s">
        <v>755</v>
      </c>
    </row>
    <row r="2156" spans="1:68" x14ac:dyDescent="0.2">
      <c r="A2156" s="22" t="s">
        <v>95</v>
      </c>
      <c r="B2156" s="21" t="s">
        <v>20005</v>
      </c>
      <c r="C2156" s="20" t="s">
        <v>655</v>
      </c>
      <c r="D2156" s="20" t="s">
        <v>1</v>
      </c>
      <c r="E2156" s="20" t="s">
        <v>77</v>
      </c>
      <c r="F2156" s="20" t="s">
        <v>19993</v>
      </c>
      <c r="G2156" s="20" t="s">
        <v>2442</v>
      </c>
      <c r="H2156" s="20" t="s">
        <v>19994</v>
      </c>
      <c r="I2156" s="19">
        <f t="shared" si="308"/>
        <v>44</v>
      </c>
      <c r="J2156" s="20" t="s">
        <v>755</v>
      </c>
      <c r="K2156" s="20" t="s">
        <v>656</v>
      </c>
      <c r="L2156" s="95" t="str">
        <f>IF(M2156&lt;&gt;"",IF(NOT(ISNA(INDEX(cc!B:B,MATCH(M2156,cc!A:A,0)))),INDEX(cc!B:B,MATCH(M2156,cc!A:A,0)),"0"),"")</f>
        <v>Age (&lt;15,15+-uk, 2), Sex, New Existing ART and HIV Status (Positive)</v>
      </c>
      <c r="M2156" s="97" t="s">
        <v>20564</v>
      </c>
      <c r="N2156" s="28" t="str">
        <f t="shared" si="309"/>
        <v xml:space="preserve"> TARGET</v>
      </c>
      <c r="O2156" s="19" t="str">
        <f t="shared" si="302"/>
        <v>TX_TB (N, DSD, Age Aggregated/Sex/HIVStatus) TARGET: TB Treatment</v>
      </c>
      <c r="P2156" s="19" t="str">
        <f t="shared" si="303"/>
        <v>TX_TB (N, DSD, Age Aggregated/Sex/HIVStatus) TARGET: TB Treatment</v>
      </c>
      <c r="Q2156" s="19" t="str">
        <f t="shared" si="310"/>
        <v>TX_TB (N, DSD, Age Agg/Sex/HIVStatus) TARGET</v>
      </c>
      <c r="R2156" s="19" t="str">
        <f t="shared" si="304"/>
        <v>TX_TB_N_DSD_Age_Agg_Sex_HIVStatus_TARGET</v>
      </c>
      <c r="S2156" s="19" t="str">
        <f t="shared" si="305"/>
        <v>TX_TB_N_DSD_Age_Agg_Sex_HIVStatus_TARGET</v>
      </c>
      <c r="T2156" s="19" t="b">
        <f>NOT(ISNA(VLOOKUP(B2156,dbcodes!A:B,2,FALSE)))</f>
        <v>1</v>
      </c>
      <c r="U2156" s="19" t="str">
        <f>IF(ISNA(VLOOKUP(B2156,dbcodes!A:B,2,FALSE)),des!R1788,VLOOKUP(B2156,dbcodes!A:B,2,FALSE))</f>
        <v>TX_TB_N_DSD_Age_Agg_Sex_HIVStatus_TARGET</v>
      </c>
      <c r="W2156" s="107" t="str">
        <f>IF(ISNA(VLOOKUP(C2156,descriptions!A:B,2,FALSE)),des!V1788,IF(G2156=" TARGET","Target ","")&amp;VLOOKUP(C2156,descriptions!A:B,2,FALSE))</f>
        <v>Target Number of ART patients who were screened for TB at least once during the reporting period</v>
      </c>
      <c r="X2156" s="20" t="s">
        <v>4</v>
      </c>
      <c r="Y2156" s="20" t="s">
        <v>831</v>
      </c>
      <c r="Z2156" s="20" t="s">
        <v>836</v>
      </c>
      <c r="AA2156" s="20" t="s">
        <v>102</v>
      </c>
      <c r="AB2156" s="20" t="s">
        <v>755</v>
      </c>
      <c r="AC2156" s="19" t="str">
        <f>IF(AB2156&lt;&gt;"",IF(NOT(ISNA(INDEX(os!A:A,MATCH(AB2156,os!B:B,0)))),INDEX(os!A:A,MATCH(AB2156,os!B:B,0)),"0"),"")</f>
        <v/>
      </c>
      <c r="AD2156" s="20" t="s">
        <v>830</v>
      </c>
      <c r="AH2156" s="93" t="str">
        <f>IF(NOT(ISNA(VLOOKUP(B:B,ResultsTargets!A:A,1,0))),"TRUE","")</f>
        <v/>
      </c>
      <c r="AI2156" s="19" t="str">
        <f>IF(ISNA(VLOOKUP(C2156,dim_techarea!A:B,2,FALSE)),"",VLOOKUP(C2156,dim_techarea!A:B,2,FALSE))</f>
        <v>TX_TB</v>
      </c>
      <c r="AJ2156" s="19" t="str">
        <f>IF(ISNA(VLOOKUP(AI2156,dim_techarea!B:C,2,FALSE)),"",VLOOKUP(AI2156,dim_techarea!B:C,2,FALSE))</f>
        <v>tOiM2uxcnkj</v>
      </c>
      <c r="AK2156" s="19" t="str">
        <f>IF(ISNA(VLOOKUP(TRIM(G2156),dim_targetsresults!A:B,2,FALSE)),"",VLOOKUP(TRIM(G2156),dim_targetsresults!A:C,2,FALSE))</f>
        <v>MER Targets</v>
      </c>
      <c r="AL2156" s="19" t="str">
        <f>IF(ISNA(VLOOKUP(AK2156,dim_targetsresults!B:C,2,FALSE)),"",VLOOKUP(AK2156,dim_targetsresults!B:C,2,FALSE))</f>
        <v>W8imnja2Owd</v>
      </c>
      <c r="AM2156" s="19" t="str">
        <f>IF(ISNA(VLOOKUP(TRIM(D2156),dim_numeratordenominator!A:B,2,FALSE)),"",VLOOKUP(TRIM(D2156),dim_numeratordenominator!A:C,2,FALSE))</f>
        <v>Numerator</v>
      </c>
      <c r="AN2156" s="19" t="str">
        <f>IF(ISNA(VLOOKUP(AM2156,dim_numeratordenominator!B:C,2,FALSE)),"",VLOOKUP(AM2156,dim_numeratordenominator!B:C,2,FALSE))</f>
        <v>Som9NRMQqV7</v>
      </c>
      <c r="AO2156" s="19" t="str">
        <f>IF(ISNA(VLOOKUP(TRIM(E2156),dim_supporttype!A:B,2,FALSE)),"",VLOOKUP(TRIM(E2156),dim_supporttype!A:C,2,FALSE))</f>
        <v>DSD</v>
      </c>
      <c r="AP2156" s="19" t="str">
        <f>IF(ISNA(VLOOKUP(AO2156,dim_supporttype!B:C,2,FALSE)),"",VLOOKUP(AO2156,dim_supporttype!B:C,2,FALSE))</f>
        <v>iM13vdNLWKb</v>
      </c>
      <c r="AQ2156" s="19" t="str">
        <f>IF(ISNA(VLOOKUP(TRIM(F2156),dim_disaggs!A:B,2,FALSE)),"No Disagg",VLOOKUP(TRIM(F2156),dim_disaggs!A:B,2,FALSE))</f>
        <v>Age Aggregated/Sex/HIVStatus</v>
      </c>
      <c r="AR2156" s="19" t="str">
        <f>IF(ISNA(VLOOKUP(AQ2156,dim_disaggs!B:C,2,FALSE)),"",VLOOKUP(AQ2156,dim_disaggs!B:C,2,FALSE))</f>
        <v>h0pvSVe1TYf</v>
      </c>
      <c r="AU2156" s="72" t="s">
        <v>755</v>
      </c>
      <c r="AV2156" s="73" t="s">
        <v>755</v>
      </c>
      <c r="AW2156" s="66" t="s">
        <v>755</v>
      </c>
      <c r="AX2156" s="66" t="s">
        <v>755</v>
      </c>
      <c r="BA2156" s="105" t="str">
        <f t="shared" si="306"/>
        <v>Top Level Numerator</v>
      </c>
      <c r="BB2156" s="20" t="str">
        <f t="shared" si="307"/>
        <v>PE5QVF0w4xj</v>
      </c>
      <c r="BE2156" s="75" t="s">
        <v>755</v>
      </c>
      <c r="BF2156" s="73" t="s">
        <v>755</v>
      </c>
      <c r="BG2156" s="55" t="s">
        <v>755</v>
      </c>
      <c r="BH2156" s="76" t="s">
        <v>755</v>
      </c>
      <c r="BI2156" s="20" t="s">
        <v>755</v>
      </c>
      <c r="BJ2156" s="20" t="s">
        <v>755</v>
      </c>
      <c r="BK2156" s="55" t="s">
        <v>20634</v>
      </c>
      <c r="BL2156" s="71" t="s">
        <v>20636</v>
      </c>
    </row>
    <row r="2157" spans="1:68" x14ac:dyDescent="0.2">
      <c r="A2157" s="22" t="s">
        <v>95</v>
      </c>
      <c r="B2157" s="21" t="s">
        <v>20006</v>
      </c>
      <c r="C2157" s="20" t="s">
        <v>655</v>
      </c>
      <c r="D2157" s="20" t="s">
        <v>1</v>
      </c>
      <c r="E2157" s="20" t="s">
        <v>78</v>
      </c>
      <c r="F2157" s="20" t="s">
        <v>19993</v>
      </c>
      <c r="G2157" s="20" t="s">
        <v>2442</v>
      </c>
      <c r="H2157" s="20" t="s">
        <v>19994</v>
      </c>
      <c r="I2157" s="19">
        <f t="shared" si="308"/>
        <v>43</v>
      </c>
      <c r="J2157" s="20" t="s">
        <v>755</v>
      </c>
      <c r="K2157" s="20" t="s">
        <v>656</v>
      </c>
      <c r="L2157" s="95" t="str">
        <f>IF(M2157&lt;&gt;"",IF(NOT(ISNA(INDEX(cc!B:B,MATCH(M2157,cc!A:A,0)))),INDEX(cc!B:B,MATCH(M2157,cc!A:A,0)),"0"),"")</f>
        <v>Age (&lt;15,15+-uk, 2), Sex, New Existing ART and HIV Status (Positive)</v>
      </c>
      <c r="M2157" s="97" t="s">
        <v>20564</v>
      </c>
      <c r="N2157" s="28" t="str">
        <f t="shared" si="309"/>
        <v xml:space="preserve"> TARGET</v>
      </c>
      <c r="O2157" s="19" t="str">
        <f t="shared" si="302"/>
        <v>TX_TB (N, TA, Age Aggregated/Sex/HIVStatus) TARGET: TB Treatment</v>
      </c>
      <c r="P2157" s="19" t="str">
        <f t="shared" si="303"/>
        <v>TX_TB (N, TA, Age Aggregated/Sex/HIVStatus) TARGET: TB Treatment</v>
      </c>
      <c r="Q2157" s="19" t="str">
        <f t="shared" si="310"/>
        <v>TX_TB (N, TA, Age Agg/Sex/HIVStatus) TARGET</v>
      </c>
      <c r="R2157" s="19" t="str">
        <f t="shared" si="304"/>
        <v>TX_TB_N_TA_Age_Agg_Sex_HIVStatus_TARGET</v>
      </c>
      <c r="S2157" s="19" t="str">
        <f t="shared" si="305"/>
        <v>TX_TB_N_TA_Age_Agg_Sex_HIVStatus_TARGET</v>
      </c>
      <c r="T2157" s="19" t="b">
        <f>NOT(ISNA(VLOOKUP(B2157,dbcodes!A:B,2,FALSE)))</f>
        <v>1</v>
      </c>
      <c r="U2157" s="19" t="str">
        <f>IF(ISNA(VLOOKUP(B2157,dbcodes!A:B,2,FALSE)),des!R1789,VLOOKUP(B2157,dbcodes!A:B,2,FALSE))</f>
        <v>TX_TB_N_TA_Age_Agg_Sex_HIVStatus_TARGET</v>
      </c>
      <c r="W2157" s="107" t="str">
        <f>IF(ISNA(VLOOKUP(C2157,descriptions!A:B,2,FALSE)),des!V1789,IF(G2157=" TARGET","Target ","")&amp;VLOOKUP(C2157,descriptions!A:B,2,FALSE))</f>
        <v>Target Number of ART patients who were screened for TB at least once during the reporting period</v>
      </c>
      <c r="X2157" s="20" t="s">
        <v>4</v>
      </c>
      <c r="Y2157" s="20" t="s">
        <v>831</v>
      </c>
      <c r="Z2157" s="20" t="s">
        <v>836</v>
      </c>
      <c r="AA2157" s="20" t="s">
        <v>102</v>
      </c>
      <c r="AB2157" s="20" t="s">
        <v>755</v>
      </c>
      <c r="AC2157" s="19" t="str">
        <f>IF(AB2157&lt;&gt;"",IF(NOT(ISNA(INDEX(os!A:A,MATCH(AB2157,os!B:B,0)))),INDEX(os!A:A,MATCH(AB2157,os!B:B,0)),"0"),"")</f>
        <v/>
      </c>
      <c r="AD2157" s="20" t="s">
        <v>830</v>
      </c>
      <c r="AH2157" s="93" t="str">
        <f>IF(NOT(ISNA(VLOOKUP(B:B,ResultsTargets!A:A,1,0))),"TRUE","")</f>
        <v/>
      </c>
      <c r="AI2157" s="19" t="str">
        <f>IF(ISNA(VLOOKUP(C2157,dim_techarea!A:B,2,FALSE)),"",VLOOKUP(C2157,dim_techarea!A:B,2,FALSE))</f>
        <v>TX_TB</v>
      </c>
      <c r="AJ2157" s="19" t="str">
        <f>IF(ISNA(VLOOKUP(AI2157,dim_techarea!B:C,2,FALSE)),"",VLOOKUP(AI2157,dim_techarea!B:C,2,FALSE))</f>
        <v>tOiM2uxcnkj</v>
      </c>
      <c r="AK2157" s="19" t="str">
        <f>IF(ISNA(VLOOKUP(TRIM(G2157),dim_targetsresults!A:B,2,FALSE)),"",VLOOKUP(TRIM(G2157),dim_targetsresults!A:C,2,FALSE))</f>
        <v>MER Targets</v>
      </c>
      <c r="AL2157" s="19" t="str">
        <f>IF(ISNA(VLOOKUP(AK2157,dim_targetsresults!B:C,2,FALSE)),"",VLOOKUP(AK2157,dim_targetsresults!B:C,2,FALSE))</f>
        <v>W8imnja2Owd</v>
      </c>
      <c r="AM2157" s="19" t="str">
        <f>IF(ISNA(VLOOKUP(TRIM(D2157),dim_numeratordenominator!A:B,2,FALSE)),"",VLOOKUP(TRIM(D2157),dim_numeratordenominator!A:C,2,FALSE))</f>
        <v>Numerator</v>
      </c>
      <c r="AN2157" s="19" t="str">
        <f>IF(ISNA(VLOOKUP(AM2157,dim_numeratordenominator!B:C,2,FALSE)),"",VLOOKUP(AM2157,dim_numeratordenominator!B:C,2,FALSE))</f>
        <v>Som9NRMQqV7</v>
      </c>
      <c r="AO2157" s="19" t="str">
        <f>IF(ISNA(VLOOKUP(TRIM(E2157),dim_supporttype!A:B,2,FALSE)),"",VLOOKUP(TRIM(E2157),dim_supporttype!A:C,2,FALSE))</f>
        <v>TA</v>
      </c>
      <c r="AP2157" s="19" t="str">
        <f>IF(ISNA(VLOOKUP(AO2157,dim_supporttype!B:C,2,FALSE)),"",VLOOKUP(AO2157,dim_supporttype!B:C,2,FALSE))</f>
        <v>cRAGKdWIDn4</v>
      </c>
      <c r="AQ2157" s="19" t="str">
        <f>IF(ISNA(VLOOKUP(TRIM(F2157),dim_disaggs!A:B,2,FALSE)),"No Disagg",VLOOKUP(TRIM(F2157),dim_disaggs!A:B,2,FALSE))</f>
        <v>Age Aggregated/Sex/HIVStatus</v>
      </c>
      <c r="AR2157" s="19" t="str">
        <f>IF(ISNA(VLOOKUP(AQ2157,dim_disaggs!B:C,2,FALSE)),"",VLOOKUP(AQ2157,dim_disaggs!B:C,2,FALSE))</f>
        <v>h0pvSVe1TYf</v>
      </c>
      <c r="AU2157" s="72" t="s">
        <v>755</v>
      </c>
      <c r="AV2157" s="73" t="s">
        <v>755</v>
      </c>
      <c r="AW2157" s="66" t="s">
        <v>755</v>
      </c>
      <c r="AX2157" s="66" t="s">
        <v>755</v>
      </c>
      <c r="BA2157" s="105" t="str">
        <f t="shared" si="306"/>
        <v>Top Level Numerator</v>
      </c>
      <c r="BB2157" s="20" t="str">
        <f t="shared" si="307"/>
        <v>PE5QVF0w4xj</v>
      </c>
      <c r="BE2157" s="75" t="s">
        <v>755</v>
      </c>
      <c r="BF2157" s="73" t="s">
        <v>755</v>
      </c>
      <c r="BG2157" s="55" t="s">
        <v>755</v>
      </c>
      <c r="BH2157" s="76" t="s">
        <v>755</v>
      </c>
      <c r="BI2157" s="20" t="s">
        <v>755</v>
      </c>
      <c r="BJ2157" s="20" t="s">
        <v>755</v>
      </c>
      <c r="BK2157" s="55" t="s">
        <v>20634</v>
      </c>
      <c r="BL2157" s="71" t="s">
        <v>20636</v>
      </c>
    </row>
    <row r="2158" spans="1:68" x14ac:dyDescent="0.2">
      <c r="A2158" s="20" t="s">
        <v>95</v>
      </c>
      <c r="B2158" s="21" t="s">
        <v>20003</v>
      </c>
      <c r="C2158" s="20" t="s">
        <v>655</v>
      </c>
      <c r="D2158" s="20" t="s">
        <v>1</v>
      </c>
      <c r="E2158" s="20" t="s">
        <v>77</v>
      </c>
      <c r="F2158" s="20" t="s">
        <v>214</v>
      </c>
      <c r="G2158" s="20" t="s">
        <v>2442</v>
      </c>
      <c r="H2158" s="20" t="s">
        <v>214</v>
      </c>
      <c r="I2158" s="19">
        <f t="shared" si="308"/>
        <v>32</v>
      </c>
      <c r="J2158" s="20" t="s">
        <v>755</v>
      </c>
      <c r="K2158" s="20" t="s">
        <v>656</v>
      </c>
      <c r="L2158" s="95" t="str">
        <f>IF(M2158&lt;&gt;"",IF(NOT(ISNA(INDEX(cc!B:B,MATCH(M2158,cc!A:A,0)))),INDEX(cc!B:B,MATCH(M2158,cc!A:A,0)),"0"),"")</f>
        <v>Test Results (Positive)</v>
      </c>
      <c r="M2158" s="97" t="s">
        <v>19844</v>
      </c>
      <c r="N2158" s="28" t="str">
        <f t="shared" si="309"/>
        <v xml:space="preserve"> TARGET</v>
      </c>
      <c r="O2158" s="19" t="str">
        <f t="shared" si="302"/>
        <v>TX_TB (N, DSD, HIVStatus) TARGET: TB Treatment</v>
      </c>
      <c r="P2158" s="19" t="str">
        <f t="shared" si="303"/>
        <v>TX_TB (N, DSD, HIVStatus) TARGET: TB Treatment</v>
      </c>
      <c r="Q2158" s="19" t="str">
        <f t="shared" si="310"/>
        <v>TX_TB (N, DSD, HIVStatus) TARGET</v>
      </c>
      <c r="R2158" s="19" t="str">
        <f t="shared" si="304"/>
        <v>TX_TB_N_DSD_HIVStatus_TARGET</v>
      </c>
      <c r="S2158" s="19" t="str">
        <f t="shared" si="305"/>
        <v>TX_TB_N_DSD_HIVStatus_TARGET</v>
      </c>
      <c r="T2158" s="19" t="b">
        <f>NOT(ISNA(VLOOKUP(B2158,dbcodes!A:B,2,FALSE)))</f>
        <v>1</v>
      </c>
      <c r="U2158" s="19" t="str">
        <f>IF(ISNA(VLOOKUP(B2158,dbcodes!A:B,2,FALSE)),des!R1790,VLOOKUP(B2158,dbcodes!A:B,2,FALSE))</f>
        <v>TX_TB_N_DSD_HIVStatus_TARGET</v>
      </c>
      <c r="W2158" s="107" t="str">
        <f>IF(ISNA(VLOOKUP(C2158,descriptions!A:B,2,FALSE)),des!V1790,IF(G2158=" TARGET","Target ","")&amp;VLOOKUP(C2158,descriptions!A:B,2,FALSE))</f>
        <v>Target Number of ART patients who were screened for TB at least once during the reporting period</v>
      </c>
      <c r="X2158" s="20" t="s">
        <v>4</v>
      </c>
      <c r="Y2158" s="20" t="s">
        <v>831</v>
      </c>
      <c r="Z2158" s="20" t="s">
        <v>836</v>
      </c>
      <c r="AA2158" s="20" t="s">
        <v>102</v>
      </c>
      <c r="AB2158" s="20" t="s">
        <v>755</v>
      </c>
      <c r="AC2158" s="19" t="str">
        <f>IF(AB2158&lt;&gt;"",IF(NOT(ISNA(INDEX(os!A:A,MATCH(AB2158,os!B:B,0)))),INDEX(os!A:A,MATCH(AB2158,os!B:B,0)),"0"),"")</f>
        <v/>
      </c>
      <c r="AD2158" s="20" t="s">
        <v>830</v>
      </c>
      <c r="AH2158" s="93" t="str">
        <f>IF(NOT(ISNA(VLOOKUP(B:B,ResultsTargets!A:A,1,0))),"TRUE","")</f>
        <v/>
      </c>
      <c r="AI2158" s="19" t="str">
        <f>IF(ISNA(VLOOKUP(C2158,dim_techarea!A:B,2,FALSE)),"",VLOOKUP(C2158,dim_techarea!A:B,2,FALSE))</f>
        <v>TX_TB</v>
      </c>
      <c r="AJ2158" s="19" t="str">
        <f>IF(ISNA(VLOOKUP(AI2158,dim_techarea!B:C,2,FALSE)),"",VLOOKUP(AI2158,dim_techarea!B:C,2,FALSE))</f>
        <v>tOiM2uxcnkj</v>
      </c>
      <c r="AK2158" s="19" t="str">
        <f>IF(ISNA(VLOOKUP(TRIM(G2158),dim_targetsresults!A:B,2,FALSE)),"",VLOOKUP(TRIM(G2158),dim_targetsresults!A:C,2,FALSE))</f>
        <v>MER Targets</v>
      </c>
      <c r="AL2158" s="19" t="str">
        <f>IF(ISNA(VLOOKUP(AK2158,dim_targetsresults!B:C,2,FALSE)),"",VLOOKUP(AK2158,dim_targetsresults!B:C,2,FALSE))</f>
        <v>W8imnja2Owd</v>
      </c>
      <c r="AM2158" s="19" t="str">
        <f>IF(ISNA(VLOOKUP(TRIM(D2158),dim_numeratordenominator!A:B,2,FALSE)),"",VLOOKUP(TRIM(D2158),dim_numeratordenominator!A:C,2,FALSE))</f>
        <v>Numerator</v>
      </c>
      <c r="AN2158" s="19" t="str">
        <f>IF(ISNA(VLOOKUP(AM2158,dim_numeratordenominator!B:C,2,FALSE)),"",VLOOKUP(AM2158,dim_numeratordenominator!B:C,2,FALSE))</f>
        <v>Som9NRMQqV7</v>
      </c>
      <c r="AO2158" s="19" t="str">
        <f>IF(ISNA(VLOOKUP(TRIM(E2158),dim_supporttype!A:B,2,FALSE)),"",VLOOKUP(TRIM(E2158),dim_supporttype!A:C,2,FALSE))</f>
        <v>DSD</v>
      </c>
      <c r="AP2158" s="19" t="str">
        <f>IF(ISNA(VLOOKUP(AO2158,dim_supporttype!B:C,2,FALSE)),"",VLOOKUP(AO2158,dim_supporttype!B:C,2,FALSE))</f>
        <v>iM13vdNLWKb</v>
      </c>
      <c r="AQ2158" s="19" t="str">
        <f>IF(ISNA(VLOOKUP(TRIM(F2158),dim_disaggs!A:B,2,FALSE)),"No Disagg",VLOOKUP(TRIM(F2158),dim_disaggs!A:B,2,FALSE))</f>
        <v>HIVStatus</v>
      </c>
      <c r="AR2158" s="19" t="str">
        <f>IF(ISNA(VLOOKUP(AQ2158,dim_disaggs!B:C,2,FALSE)),"",VLOOKUP(AQ2158,dim_disaggs!B:C,2,FALSE))</f>
        <v>Hx0TLL7gn1d</v>
      </c>
      <c r="AU2158" s="72" t="s">
        <v>755</v>
      </c>
      <c r="AV2158" s="73" t="s">
        <v>755</v>
      </c>
      <c r="AW2158" s="66" t="s">
        <v>755</v>
      </c>
      <c r="AX2158" s="66" t="s">
        <v>755</v>
      </c>
      <c r="BA2158" s="105" t="str">
        <f t="shared" si="306"/>
        <v>Top Level Numerator</v>
      </c>
      <c r="BB2158" s="20" t="str">
        <f t="shared" si="307"/>
        <v>PE5QVF0w4xj</v>
      </c>
      <c r="BE2158" s="75" t="s">
        <v>755</v>
      </c>
      <c r="BF2158" s="73" t="s">
        <v>755</v>
      </c>
      <c r="BG2158" s="55" t="s">
        <v>755</v>
      </c>
      <c r="BH2158" s="76" t="s">
        <v>755</v>
      </c>
      <c r="BI2158" s="20" t="s">
        <v>20420</v>
      </c>
      <c r="BJ2158" s="20" t="s">
        <v>20426</v>
      </c>
      <c r="BK2158" s="55" t="s">
        <v>755</v>
      </c>
      <c r="BL2158" s="71" t="s">
        <v>755</v>
      </c>
      <c r="BM2158" s="77" t="s">
        <v>755</v>
      </c>
      <c r="BN2158" s="78" t="s">
        <v>755</v>
      </c>
      <c r="BO2158" s="77" t="s">
        <v>755</v>
      </c>
      <c r="BP2158" s="78" t="s">
        <v>755</v>
      </c>
    </row>
    <row r="2159" spans="1:68" x14ac:dyDescent="0.2">
      <c r="A2159" s="20" t="s">
        <v>95</v>
      </c>
      <c r="B2159" s="21" t="s">
        <v>20004</v>
      </c>
      <c r="C2159" s="20" t="s">
        <v>655</v>
      </c>
      <c r="D2159" s="20" t="s">
        <v>1</v>
      </c>
      <c r="E2159" s="20" t="s">
        <v>78</v>
      </c>
      <c r="F2159" s="20" t="s">
        <v>214</v>
      </c>
      <c r="G2159" s="20" t="s">
        <v>2442</v>
      </c>
      <c r="H2159" s="20" t="s">
        <v>214</v>
      </c>
      <c r="I2159" s="19">
        <f t="shared" si="308"/>
        <v>31</v>
      </c>
      <c r="J2159" s="20" t="s">
        <v>755</v>
      </c>
      <c r="K2159" s="20" t="s">
        <v>656</v>
      </c>
      <c r="L2159" s="95" t="str">
        <f>IF(M2159&lt;&gt;"",IF(NOT(ISNA(INDEX(cc!B:B,MATCH(M2159,cc!A:A,0)))),INDEX(cc!B:B,MATCH(M2159,cc!A:A,0)),"0"),"")</f>
        <v>Test Results (Positive)</v>
      </c>
      <c r="M2159" s="97" t="s">
        <v>19844</v>
      </c>
      <c r="N2159" s="28" t="str">
        <f t="shared" si="309"/>
        <v xml:space="preserve"> TARGET</v>
      </c>
      <c r="O2159" s="19" t="str">
        <f t="shared" si="302"/>
        <v>TX_TB (N, TA, HIVStatus) TARGET: TB Treatment</v>
      </c>
      <c r="P2159" s="19" t="str">
        <f t="shared" si="303"/>
        <v>TX_TB (N, TA, HIVStatus) TARGET: TB Treatment</v>
      </c>
      <c r="Q2159" s="19" t="str">
        <f t="shared" si="310"/>
        <v>TX_TB (N, TA, HIVStatus) TARGET</v>
      </c>
      <c r="R2159" s="19" t="str">
        <f t="shared" si="304"/>
        <v>TX_TB_N_TA_HIVStatus_TARGET</v>
      </c>
      <c r="S2159" s="19" t="str">
        <f t="shared" si="305"/>
        <v>TX_TB_N_TA_HIVStatus_TARGET</v>
      </c>
      <c r="T2159" s="19" t="b">
        <f>NOT(ISNA(VLOOKUP(B2159,dbcodes!A:B,2,FALSE)))</f>
        <v>1</v>
      </c>
      <c r="U2159" s="19" t="str">
        <f>IF(ISNA(VLOOKUP(B2159,dbcodes!A:B,2,FALSE)),des!R1791,VLOOKUP(B2159,dbcodes!A:B,2,FALSE))</f>
        <v>TX_TB_N_TA_HIVStatus_TARGET</v>
      </c>
      <c r="W2159" s="107" t="str">
        <f>IF(ISNA(VLOOKUP(C2159,descriptions!A:B,2,FALSE)),des!V1791,IF(G2159=" TARGET","Target ","")&amp;VLOOKUP(C2159,descriptions!A:B,2,FALSE))</f>
        <v>Target Number of ART patients who were screened for TB at least once during the reporting period</v>
      </c>
      <c r="X2159" s="20" t="s">
        <v>4</v>
      </c>
      <c r="Y2159" s="20" t="s">
        <v>831</v>
      </c>
      <c r="Z2159" s="20" t="s">
        <v>836</v>
      </c>
      <c r="AA2159" s="20" t="s">
        <v>102</v>
      </c>
      <c r="AB2159" s="20" t="s">
        <v>755</v>
      </c>
      <c r="AC2159" s="19" t="str">
        <f>IF(AB2159&lt;&gt;"",IF(NOT(ISNA(INDEX(os!A:A,MATCH(AB2159,os!B:B,0)))),INDEX(os!A:A,MATCH(AB2159,os!B:B,0)),"0"),"")</f>
        <v/>
      </c>
      <c r="AD2159" s="20" t="s">
        <v>830</v>
      </c>
      <c r="AH2159" s="93" t="str">
        <f>IF(NOT(ISNA(VLOOKUP(B:B,ResultsTargets!A:A,1,0))),"TRUE","")</f>
        <v/>
      </c>
      <c r="AI2159" s="19" t="str">
        <f>IF(ISNA(VLOOKUP(C2159,dim_techarea!A:B,2,FALSE)),"",VLOOKUP(C2159,dim_techarea!A:B,2,FALSE))</f>
        <v>TX_TB</v>
      </c>
      <c r="AJ2159" s="19" t="str">
        <f>IF(ISNA(VLOOKUP(AI2159,dim_techarea!B:C,2,FALSE)),"",VLOOKUP(AI2159,dim_techarea!B:C,2,FALSE))</f>
        <v>tOiM2uxcnkj</v>
      </c>
      <c r="AK2159" s="19" t="str">
        <f>IF(ISNA(VLOOKUP(TRIM(G2159),dim_targetsresults!A:B,2,FALSE)),"",VLOOKUP(TRIM(G2159),dim_targetsresults!A:C,2,FALSE))</f>
        <v>MER Targets</v>
      </c>
      <c r="AL2159" s="19" t="str">
        <f>IF(ISNA(VLOOKUP(AK2159,dim_targetsresults!B:C,2,FALSE)),"",VLOOKUP(AK2159,dim_targetsresults!B:C,2,FALSE))</f>
        <v>W8imnja2Owd</v>
      </c>
      <c r="AM2159" s="19" t="str">
        <f>IF(ISNA(VLOOKUP(TRIM(D2159),dim_numeratordenominator!A:B,2,FALSE)),"",VLOOKUP(TRIM(D2159),dim_numeratordenominator!A:C,2,FALSE))</f>
        <v>Numerator</v>
      </c>
      <c r="AN2159" s="19" t="str">
        <f>IF(ISNA(VLOOKUP(AM2159,dim_numeratordenominator!B:C,2,FALSE)),"",VLOOKUP(AM2159,dim_numeratordenominator!B:C,2,FALSE))</f>
        <v>Som9NRMQqV7</v>
      </c>
      <c r="AO2159" s="19" t="str">
        <f>IF(ISNA(VLOOKUP(TRIM(E2159),dim_supporttype!A:B,2,FALSE)),"",VLOOKUP(TRIM(E2159),dim_supporttype!A:C,2,FALSE))</f>
        <v>TA</v>
      </c>
      <c r="AP2159" s="19" t="str">
        <f>IF(ISNA(VLOOKUP(AO2159,dim_supporttype!B:C,2,FALSE)),"",VLOOKUP(AO2159,dim_supporttype!B:C,2,FALSE))</f>
        <v>cRAGKdWIDn4</v>
      </c>
      <c r="AQ2159" s="19" t="str">
        <f>IF(ISNA(VLOOKUP(TRIM(F2159),dim_disaggs!A:B,2,FALSE)),"No Disagg",VLOOKUP(TRIM(F2159),dim_disaggs!A:B,2,FALSE))</f>
        <v>HIVStatus</v>
      </c>
      <c r="AR2159" s="19" t="str">
        <f>IF(ISNA(VLOOKUP(AQ2159,dim_disaggs!B:C,2,FALSE)),"",VLOOKUP(AQ2159,dim_disaggs!B:C,2,FALSE))</f>
        <v>Hx0TLL7gn1d</v>
      </c>
      <c r="AU2159" s="72" t="s">
        <v>755</v>
      </c>
      <c r="AV2159" s="73" t="s">
        <v>755</v>
      </c>
      <c r="AW2159" s="66" t="s">
        <v>755</v>
      </c>
      <c r="AX2159" s="66" t="s">
        <v>755</v>
      </c>
      <c r="BA2159" s="105" t="str">
        <f t="shared" si="306"/>
        <v>Top Level Numerator</v>
      </c>
      <c r="BB2159" s="20" t="str">
        <f t="shared" si="307"/>
        <v>PE5QVF0w4xj</v>
      </c>
      <c r="BE2159" s="75" t="s">
        <v>755</v>
      </c>
      <c r="BF2159" s="73" t="s">
        <v>755</v>
      </c>
      <c r="BG2159" s="55" t="s">
        <v>755</v>
      </c>
      <c r="BH2159" s="76" t="s">
        <v>755</v>
      </c>
      <c r="BI2159" s="20" t="s">
        <v>20420</v>
      </c>
      <c r="BJ2159" s="20" t="s">
        <v>20426</v>
      </c>
      <c r="BK2159" s="55" t="s">
        <v>755</v>
      </c>
      <c r="BL2159" s="71" t="s">
        <v>755</v>
      </c>
      <c r="BM2159" s="77" t="s">
        <v>755</v>
      </c>
      <c r="BN2159" s="78" t="s">
        <v>755</v>
      </c>
      <c r="BO2159" s="77" t="s">
        <v>755</v>
      </c>
      <c r="BP2159" s="78" t="s">
        <v>755</v>
      </c>
    </row>
    <row r="2160" spans="1:68" x14ac:dyDescent="0.2">
      <c r="A2160" s="20" t="s">
        <v>95</v>
      </c>
      <c r="B2160" s="20" t="s">
        <v>1987</v>
      </c>
      <c r="C2160" s="20" t="s">
        <v>655</v>
      </c>
      <c r="D2160" s="20" t="s">
        <v>1</v>
      </c>
      <c r="E2160" s="20" t="s">
        <v>77</v>
      </c>
      <c r="G2160" s="20" t="s">
        <v>2442</v>
      </c>
      <c r="I2160" s="19">
        <f t="shared" si="308"/>
        <v>21</v>
      </c>
      <c r="J2160" s="20" t="s">
        <v>755</v>
      </c>
      <c r="K2160" s="20" t="s">
        <v>656</v>
      </c>
      <c r="L2160" s="95" t="str">
        <f>IF(M2160&lt;&gt;"",IF(NOT(ISNA(INDEX(cc!B:B,MATCH(M2160,cc!A:A,0)))),INDEX(cc!B:B,MATCH(M2160,cc!A:A,0)),"0"),"")</f>
        <v>default</v>
      </c>
      <c r="M2160" s="97" t="s">
        <v>13</v>
      </c>
      <c r="N2160" s="28" t="str">
        <f t="shared" si="309"/>
        <v xml:space="preserve"> TARGET</v>
      </c>
      <c r="O2160" s="19" t="str">
        <f t="shared" si="302"/>
        <v>TX_TB (N, DSD) TARGET: TB Treatment</v>
      </c>
      <c r="P2160" s="19" t="str">
        <f t="shared" si="303"/>
        <v>TX_TB (N, DSD) TARGET: TB Treatment</v>
      </c>
      <c r="Q2160" s="19" t="str">
        <f t="shared" si="310"/>
        <v>TX_TB (N, DSD) TARGET</v>
      </c>
      <c r="R2160" s="19" t="str">
        <f t="shared" si="304"/>
        <v>TX_TB_N_DSD_TARGET</v>
      </c>
      <c r="S2160" s="19" t="str">
        <f t="shared" si="305"/>
        <v>TX_TB_N_DSD_TARGET</v>
      </c>
      <c r="T2160" s="19" t="b">
        <f>NOT(ISNA(VLOOKUP(B2160,dbcodes!A:B,2,FALSE)))</f>
        <v>1</v>
      </c>
      <c r="U2160" s="19" t="str">
        <f>IF(ISNA(VLOOKUP(B2160,dbcodes!A:B,2,FALSE)),des!R1792,VLOOKUP(B2160,dbcodes!A:B,2,FALSE))</f>
        <v>TX_TB_N_DSD_TARGET</v>
      </c>
      <c r="W2160" s="107" t="str">
        <f>IF(ISNA(VLOOKUP(C2160,descriptions!A:B,2,FALSE)),des!V1792,IF(G2160=" TARGET","Target ","")&amp;VLOOKUP(C2160,descriptions!A:B,2,FALSE))</f>
        <v>Target Number of ART patients who were screened for TB at least once during the reporting period</v>
      </c>
      <c r="X2160" s="20" t="s">
        <v>4</v>
      </c>
      <c r="Y2160" s="20" t="s">
        <v>831</v>
      </c>
      <c r="Z2160" s="20" t="s">
        <v>836</v>
      </c>
      <c r="AA2160" s="20" t="s">
        <v>102</v>
      </c>
      <c r="AB2160" s="20" t="s">
        <v>755</v>
      </c>
      <c r="AC2160" s="19" t="str">
        <f>IF(AB2160&lt;&gt;"",IF(NOT(ISNA(INDEX(os!A:A,MATCH(AB2160,os!B:B,0)))),INDEX(os!A:A,MATCH(AB2160,os!B:B,0)),"0"),"")</f>
        <v/>
      </c>
      <c r="AD2160" s="20" t="s">
        <v>830</v>
      </c>
      <c r="AH2160" s="93" t="str">
        <f>IF(NOT(ISNA(VLOOKUP(B:B,ResultsTargets!A:A,1,0))),"TRUE","")</f>
        <v/>
      </c>
      <c r="AI2160" s="19" t="str">
        <f>IF(ISNA(VLOOKUP(C2160,dim_techarea!A:B,2,FALSE)),"",VLOOKUP(C2160,dim_techarea!A:B,2,FALSE))</f>
        <v>TX_TB</v>
      </c>
      <c r="AJ2160" s="19" t="str">
        <f>IF(ISNA(VLOOKUP(AI2160,dim_techarea!B:C,2,FALSE)),"",VLOOKUP(AI2160,dim_techarea!B:C,2,FALSE))</f>
        <v>tOiM2uxcnkj</v>
      </c>
      <c r="AK2160" s="19" t="str">
        <f>IF(ISNA(VLOOKUP(TRIM(G2160),dim_targetsresults!A:B,2,FALSE)),"",VLOOKUP(TRIM(G2160),dim_targetsresults!A:C,2,FALSE))</f>
        <v>MER Targets</v>
      </c>
      <c r="AL2160" s="19" t="str">
        <f>IF(ISNA(VLOOKUP(AK2160,dim_targetsresults!B:C,2,FALSE)),"",VLOOKUP(AK2160,dim_targetsresults!B:C,2,FALSE))</f>
        <v>W8imnja2Owd</v>
      </c>
      <c r="AM2160" s="19" t="str">
        <f>IF(ISNA(VLOOKUP(TRIM(D2160),dim_numeratordenominator!A:B,2,FALSE)),"",VLOOKUP(TRIM(D2160),dim_numeratordenominator!A:C,2,FALSE))</f>
        <v>Numerator</v>
      </c>
      <c r="AN2160" s="19" t="str">
        <f>IF(ISNA(VLOOKUP(AM2160,dim_numeratordenominator!B:C,2,FALSE)),"",VLOOKUP(AM2160,dim_numeratordenominator!B:C,2,FALSE))</f>
        <v>Som9NRMQqV7</v>
      </c>
      <c r="AO2160" s="19" t="str">
        <f>IF(ISNA(VLOOKUP(TRIM(E2160),dim_supporttype!A:B,2,FALSE)),"",VLOOKUP(TRIM(E2160),dim_supporttype!A:C,2,FALSE))</f>
        <v>DSD</v>
      </c>
      <c r="AP2160" s="19" t="str">
        <f>IF(ISNA(VLOOKUP(AO2160,dim_supporttype!B:C,2,FALSE)),"",VLOOKUP(AO2160,dim_supporttype!B:C,2,FALSE))</f>
        <v>iM13vdNLWKb</v>
      </c>
      <c r="AQ2160" s="19" t="str">
        <f>IF(ISNA(VLOOKUP(TRIM(F2160),dim_disaggs!A:B,2,FALSE)),"No Disagg",VLOOKUP(TRIM(F2160),dim_disaggs!A:B,2,FALSE))</f>
        <v>No Disagg</v>
      </c>
      <c r="AR2160" s="19" t="str">
        <f>IF(ISNA(VLOOKUP(AQ2160,dim_disaggs!B:C,2,FALSE)),"",VLOOKUP(AQ2160,dim_disaggs!B:C,2,FALSE))</f>
        <v>werJlVT6sf3</v>
      </c>
      <c r="AU2160" s="72" t="s">
        <v>755</v>
      </c>
      <c r="AV2160" s="73" t="s">
        <v>755</v>
      </c>
      <c r="AW2160" s="66" t="s">
        <v>755</v>
      </c>
      <c r="AX2160" s="66" t="s">
        <v>755</v>
      </c>
      <c r="BA2160" s="105" t="str">
        <f t="shared" si="306"/>
        <v>Top Level Numerator</v>
      </c>
      <c r="BB2160" s="20" t="str">
        <f t="shared" si="307"/>
        <v>PE5QVF0w4xj</v>
      </c>
      <c r="BE2160" s="75" t="s">
        <v>21240</v>
      </c>
      <c r="BF2160" s="73" t="s">
        <v>21241</v>
      </c>
      <c r="BG2160" s="55" t="s">
        <v>20424</v>
      </c>
      <c r="BH2160" s="76" t="s">
        <v>20422</v>
      </c>
      <c r="BI2160" s="20" t="s">
        <v>755</v>
      </c>
      <c r="BJ2160" s="20" t="s">
        <v>755</v>
      </c>
      <c r="BK2160" s="55" t="s">
        <v>755</v>
      </c>
      <c r="BL2160" s="71" t="s">
        <v>755</v>
      </c>
      <c r="BM2160" s="77" t="s">
        <v>755</v>
      </c>
      <c r="BN2160" s="78" t="s">
        <v>755</v>
      </c>
      <c r="BO2160" s="77" t="s">
        <v>755</v>
      </c>
      <c r="BP2160" s="78" t="s">
        <v>755</v>
      </c>
    </row>
    <row r="2161" spans="1:68" x14ac:dyDescent="0.2">
      <c r="A2161" s="20" t="s">
        <v>95</v>
      </c>
      <c r="B2161" s="20" t="s">
        <v>1990</v>
      </c>
      <c r="C2161" s="20" t="s">
        <v>655</v>
      </c>
      <c r="D2161" s="20" t="s">
        <v>1</v>
      </c>
      <c r="E2161" s="20" t="s">
        <v>78</v>
      </c>
      <c r="G2161" s="20" t="s">
        <v>2442</v>
      </c>
      <c r="I2161" s="19">
        <f t="shared" si="308"/>
        <v>20</v>
      </c>
      <c r="J2161" s="20" t="s">
        <v>755</v>
      </c>
      <c r="K2161" s="20" t="s">
        <v>656</v>
      </c>
      <c r="L2161" s="95" t="str">
        <f>IF(M2161&lt;&gt;"",IF(NOT(ISNA(INDEX(cc!B:B,MATCH(M2161,cc!A:A,0)))),INDEX(cc!B:B,MATCH(M2161,cc!A:A,0)),"0"),"")</f>
        <v>default</v>
      </c>
      <c r="M2161" s="97" t="s">
        <v>13</v>
      </c>
      <c r="N2161" s="28" t="str">
        <f t="shared" si="309"/>
        <v xml:space="preserve"> TARGET</v>
      </c>
      <c r="O2161" s="19" t="str">
        <f t="shared" si="302"/>
        <v>TX_TB (N, TA) TARGET: TB Treatment</v>
      </c>
      <c r="P2161" s="19" t="str">
        <f t="shared" si="303"/>
        <v>TX_TB (N, TA) TARGET: TB Treatment</v>
      </c>
      <c r="Q2161" s="19" t="str">
        <f t="shared" si="310"/>
        <v>TX_TB (N, TA) TARGET</v>
      </c>
      <c r="R2161" s="19" t="str">
        <f t="shared" si="304"/>
        <v>TX_TB_N_TA_TARGET</v>
      </c>
      <c r="S2161" s="19" t="str">
        <f t="shared" si="305"/>
        <v>TX_TB_N_TA_TARGET</v>
      </c>
      <c r="T2161" s="19" t="b">
        <f>NOT(ISNA(VLOOKUP(B2161,dbcodes!A:B,2,FALSE)))</f>
        <v>1</v>
      </c>
      <c r="U2161" s="19" t="str">
        <f>IF(ISNA(VLOOKUP(B2161,dbcodes!A:B,2,FALSE)),des!R1793,VLOOKUP(B2161,dbcodes!A:B,2,FALSE))</f>
        <v>TX_TB_N_TA_TARGET</v>
      </c>
      <c r="W2161" s="107" t="str">
        <f>IF(ISNA(VLOOKUP(C2161,descriptions!A:B,2,FALSE)),des!V1793,IF(G2161=" TARGET","Target ","")&amp;VLOOKUP(C2161,descriptions!A:B,2,FALSE))</f>
        <v>Target Number of ART patients who were screened for TB at least once during the reporting period</v>
      </c>
      <c r="X2161" s="20" t="s">
        <v>4</v>
      </c>
      <c r="Y2161" s="20" t="s">
        <v>831</v>
      </c>
      <c r="Z2161" s="20" t="s">
        <v>836</v>
      </c>
      <c r="AA2161" s="20" t="s">
        <v>102</v>
      </c>
      <c r="AB2161" s="20" t="s">
        <v>755</v>
      </c>
      <c r="AC2161" s="19" t="str">
        <f>IF(AB2161&lt;&gt;"",IF(NOT(ISNA(INDEX(os!A:A,MATCH(AB2161,os!B:B,0)))),INDEX(os!A:A,MATCH(AB2161,os!B:B,0)),"0"),"")</f>
        <v/>
      </c>
      <c r="AD2161" s="20" t="s">
        <v>830</v>
      </c>
      <c r="AH2161" s="93" t="str">
        <f>IF(NOT(ISNA(VLOOKUP(B:B,ResultsTargets!A:A,1,0))),"TRUE","")</f>
        <v/>
      </c>
      <c r="AI2161" s="19" t="str">
        <f>IF(ISNA(VLOOKUP(C2161,dim_techarea!A:B,2,FALSE)),"",VLOOKUP(C2161,dim_techarea!A:B,2,FALSE))</f>
        <v>TX_TB</v>
      </c>
      <c r="AJ2161" s="19" t="str">
        <f>IF(ISNA(VLOOKUP(AI2161,dim_techarea!B:C,2,FALSE)),"",VLOOKUP(AI2161,dim_techarea!B:C,2,FALSE))</f>
        <v>tOiM2uxcnkj</v>
      </c>
      <c r="AK2161" s="19" t="str">
        <f>IF(ISNA(VLOOKUP(TRIM(G2161),dim_targetsresults!A:B,2,FALSE)),"",VLOOKUP(TRIM(G2161),dim_targetsresults!A:C,2,FALSE))</f>
        <v>MER Targets</v>
      </c>
      <c r="AL2161" s="19" t="str">
        <f>IF(ISNA(VLOOKUP(AK2161,dim_targetsresults!B:C,2,FALSE)),"",VLOOKUP(AK2161,dim_targetsresults!B:C,2,FALSE))</f>
        <v>W8imnja2Owd</v>
      </c>
      <c r="AM2161" s="19" t="str">
        <f>IF(ISNA(VLOOKUP(TRIM(D2161),dim_numeratordenominator!A:B,2,FALSE)),"",VLOOKUP(TRIM(D2161),dim_numeratordenominator!A:C,2,FALSE))</f>
        <v>Numerator</v>
      </c>
      <c r="AN2161" s="19" t="str">
        <f>IF(ISNA(VLOOKUP(AM2161,dim_numeratordenominator!B:C,2,FALSE)),"",VLOOKUP(AM2161,dim_numeratordenominator!B:C,2,FALSE))</f>
        <v>Som9NRMQqV7</v>
      </c>
      <c r="AO2161" s="19" t="str">
        <f>IF(ISNA(VLOOKUP(TRIM(E2161),dim_supporttype!A:B,2,FALSE)),"",VLOOKUP(TRIM(E2161),dim_supporttype!A:C,2,FALSE))</f>
        <v>TA</v>
      </c>
      <c r="AP2161" s="19" t="str">
        <f>IF(ISNA(VLOOKUP(AO2161,dim_supporttype!B:C,2,FALSE)),"",VLOOKUP(AO2161,dim_supporttype!B:C,2,FALSE))</f>
        <v>cRAGKdWIDn4</v>
      </c>
      <c r="AQ2161" s="19" t="str">
        <f>IF(ISNA(VLOOKUP(TRIM(F2161),dim_disaggs!A:B,2,FALSE)),"No Disagg",VLOOKUP(TRIM(F2161),dim_disaggs!A:B,2,FALSE))</f>
        <v>No Disagg</v>
      </c>
      <c r="AR2161" s="19" t="str">
        <f>IF(ISNA(VLOOKUP(AQ2161,dim_disaggs!B:C,2,FALSE)),"",VLOOKUP(AQ2161,dim_disaggs!B:C,2,FALSE))</f>
        <v>werJlVT6sf3</v>
      </c>
      <c r="AU2161" s="72" t="s">
        <v>755</v>
      </c>
      <c r="AV2161" s="73" t="s">
        <v>755</v>
      </c>
      <c r="AW2161" s="66" t="s">
        <v>755</v>
      </c>
      <c r="AX2161" s="66" t="s">
        <v>755</v>
      </c>
      <c r="BA2161" s="105" t="str">
        <f t="shared" si="306"/>
        <v>Top Level Numerator</v>
      </c>
      <c r="BB2161" s="20" t="str">
        <f t="shared" si="307"/>
        <v>PE5QVF0w4xj</v>
      </c>
      <c r="BE2161" s="75" t="s">
        <v>21240</v>
      </c>
      <c r="BF2161" s="73" t="s">
        <v>21241</v>
      </c>
      <c r="BG2161" s="55" t="s">
        <v>20424</v>
      </c>
      <c r="BH2161" s="76" t="s">
        <v>20422</v>
      </c>
      <c r="BI2161" s="20" t="s">
        <v>755</v>
      </c>
      <c r="BJ2161" s="20" t="s">
        <v>755</v>
      </c>
      <c r="BK2161" s="55" t="s">
        <v>755</v>
      </c>
      <c r="BL2161" s="71" t="s">
        <v>755</v>
      </c>
      <c r="BM2161" s="77" t="s">
        <v>755</v>
      </c>
      <c r="BN2161" s="78" t="s">
        <v>755</v>
      </c>
      <c r="BO2161" s="77" t="s">
        <v>755</v>
      </c>
      <c r="BP2161" s="78" t="s">
        <v>755</v>
      </c>
    </row>
    <row r="2162" spans="1:68" x14ac:dyDescent="0.2">
      <c r="A2162" s="20" t="s">
        <v>95</v>
      </c>
      <c r="B2162" s="20" t="s">
        <v>1992</v>
      </c>
      <c r="C2162" s="20" t="s">
        <v>946</v>
      </c>
      <c r="D2162" s="20" t="s">
        <v>164</v>
      </c>
      <c r="E2162" s="20" t="s">
        <v>77</v>
      </c>
      <c r="F2162" s="20" t="s">
        <v>135</v>
      </c>
      <c r="G2162" s="20" t="s">
        <v>20086</v>
      </c>
      <c r="H2162" s="20" t="s">
        <v>135</v>
      </c>
      <c r="I2162" s="19">
        <f t="shared" si="308"/>
        <v>29</v>
      </c>
      <c r="J2162" s="20" t="s">
        <v>755</v>
      </c>
      <c r="K2162" s="20" t="s">
        <v>2267</v>
      </c>
      <c r="L2162" s="95" t="str">
        <f>IF(M2162&lt;&gt;"",IF(NOT(ISNA(INDEX(cc!B:B,MATCH(M2162,cc!A:A,0)))),INDEX(cc!B:B,MATCH(M2162,cc!A:A,0)),"0"),"")</f>
        <v>Age (&lt;1-20+, 5) and Sex</v>
      </c>
      <c r="M2162" s="97" t="s">
        <v>4024</v>
      </c>
      <c r="N2162" s="28" t="str">
        <f t="shared" si="309"/>
        <v/>
      </c>
      <c r="O2162" s="19" t="str">
        <f t="shared" si="302"/>
        <v>TX_UNDETECT (D, DSD, Age/Sex): 12 Months Viral Load</v>
      </c>
      <c r="P2162" s="19" t="str">
        <f t="shared" si="303"/>
        <v>TX_UNDETECT (D, DSD, Age/Sex): 12 Months Viral Load</v>
      </c>
      <c r="Q2162" s="19" t="str">
        <f t="shared" si="310"/>
        <v>TX_UNDETECT (D, DSD, Age/Sex)</v>
      </c>
      <c r="R2162" s="19" t="str">
        <f t="shared" si="304"/>
        <v>TX_UNDETECT_D_DSD_Age_Sex</v>
      </c>
      <c r="S2162" s="19" t="str">
        <f t="shared" si="305"/>
        <v>TX_UNDETECT_D_DSD_Age_Sex_</v>
      </c>
      <c r="T2162" s="19" t="b">
        <f>NOT(ISNA(VLOOKUP(B2162,dbcodes!A:B,2,FALSE)))</f>
        <v>1</v>
      </c>
      <c r="U2162" s="19" t="str">
        <f>IF(ISNA(VLOOKUP(B2162,dbcodes!A:B,2,FALSE)),des!R1796,VLOOKUP(B2162,dbcodes!A:B,2,FALSE))</f>
        <v>TX_UNDETECT_D_DSD_Age_Sex</v>
      </c>
      <c r="W2162" s="107" t="str">
        <f>IF(ISNA(VLOOKUP(C2162,descriptions!A:B,2,FALSE)),des!V1796,IF(G2162=" TARGET","Target ","")&amp;VLOOKUP(C2162,descriptions!A:B,2,FALSE))</f>
        <v>Number of viral load tests from adult and pediatric ART patients conducted in the past 12 months with a viral load &lt;1,000 copies/ml</v>
      </c>
      <c r="X2162" s="20" t="s">
        <v>4</v>
      </c>
      <c r="Y2162" s="20" t="s">
        <v>831</v>
      </c>
      <c r="Z2162" s="20" t="s">
        <v>836</v>
      </c>
      <c r="AA2162" s="20" t="s">
        <v>102</v>
      </c>
      <c r="AB2162" s="20" t="s">
        <v>755</v>
      </c>
      <c r="AC2162" s="19" t="str">
        <f>IF(AB2162&lt;&gt;"",IF(NOT(ISNA(INDEX(os!A:A,MATCH(AB2162,os!B:B,0)))),INDEX(os!A:A,MATCH(AB2162,os!B:B,0)),"0"),"")</f>
        <v/>
      </c>
      <c r="AD2162" s="20" t="s">
        <v>830</v>
      </c>
      <c r="AH2162" s="93" t="str">
        <f>IF(NOT(ISNA(VLOOKUP(B:B,ResultsTargets!A:A,1,0))),"TRUE","")</f>
        <v/>
      </c>
      <c r="AI2162" s="19" t="str">
        <f>IF(ISNA(VLOOKUP(C2162,dim_techarea!A:B,2,FALSE)),"",VLOOKUP(C2162,dim_techarea!A:B,2,FALSE))</f>
        <v>TX_UNDETECT</v>
      </c>
      <c r="AJ2162" s="19" t="str">
        <f>IF(ISNA(VLOOKUP(AI2162,dim_techarea!B:C,2,FALSE)),"",VLOOKUP(AI2162,dim_techarea!B:C,2,FALSE))</f>
        <v>Dq3fgjBHyV0</v>
      </c>
      <c r="AK2162" s="19" t="str">
        <f>IF(ISNA(VLOOKUP(TRIM(G2162),dim_targetsresults!A:B,2,FALSE)),"",VLOOKUP(TRIM(G2162),dim_targetsresults!A:C,2,FALSE))</f>
        <v>MER Results</v>
      </c>
      <c r="AL2162" s="19" t="str">
        <f>IF(ISNA(VLOOKUP(AK2162,dim_targetsresults!B:C,2,FALSE)),"",VLOOKUP(AK2162,dim_targetsresults!B:C,2,FALSE))</f>
        <v>Jh0jDM5yQ2E</v>
      </c>
      <c r="AM2162" s="19" t="str">
        <f>IF(ISNA(VLOOKUP(TRIM(D2162),dim_numeratordenominator!A:B,2,FALSE)),"",VLOOKUP(TRIM(D2162),dim_numeratordenominator!A:C,2,FALSE))</f>
        <v>Denominator</v>
      </c>
      <c r="AN2162" s="19" t="str">
        <f>IF(ISNA(VLOOKUP(AM2162,dim_numeratordenominator!B:C,2,FALSE)),"",VLOOKUP(AM2162,dim_numeratordenominator!B:C,2,FALSE))</f>
        <v>QpNj0nSuEhD</v>
      </c>
      <c r="AO2162" s="19" t="str">
        <f>IF(ISNA(VLOOKUP(TRIM(E2162),dim_supporttype!A:B,2,FALSE)),"",VLOOKUP(TRIM(E2162),dim_supporttype!A:C,2,FALSE))</f>
        <v>DSD</v>
      </c>
      <c r="AP2162" s="19" t="str">
        <f>IF(ISNA(VLOOKUP(AO2162,dim_supporttype!B:C,2,FALSE)),"",VLOOKUP(AO2162,dim_supporttype!B:C,2,FALSE))</f>
        <v>iM13vdNLWKb</v>
      </c>
      <c r="AQ2162" s="19" t="str">
        <f>IF(ISNA(VLOOKUP(TRIM(F2162),dim_disaggs!A:B,2,FALSE)),"No Disagg",VLOOKUP(TRIM(F2162),dim_disaggs!A:B,2,FALSE))</f>
        <v>Age/Sex</v>
      </c>
      <c r="AR2162" s="19" t="str">
        <f>IF(ISNA(VLOOKUP(AQ2162,dim_disaggs!B:C,2,FALSE)),"",VLOOKUP(AQ2162,dim_disaggs!B:C,2,FALSE))</f>
        <v>Qbz6SrpmJ1y</v>
      </c>
      <c r="AU2162" s="72" t="s">
        <v>755</v>
      </c>
      <c r="AV2162" s="73" t="s">
        <v>755</v>
      </c>
      <c r="AW2162" s="66" t="s">
        <v>755</v>
      </c>
      <c r="AX2162" s="66" t="s">
        <v>755</v>
      </c>
      <c r="BA2162" s="105" t="str">
        <f t="shared" si="306"/>
        <v/>
      </c>
      <c r="BB2162" s="20" t="str">
        <f t="shared" si="307"/>
        <v/>
      </c>
      <c r="BE2162" s="75" t="s">
        <v>755</v>
      </c>
      <c r="BF2162" s="73" t="s">
        <v>755</v>
      </c>
      <c r="BG2162" s="55" t="s">
        <v>755</v>
      </c>
      <c r="BH2162" s="76" t="s">
        <v>755</v>
      </c>
      <c r="BI2162" s="20" t="s">
        <v>755</v>
      </c>
      <c r="BJ2162" s="20" t="s">
        <v>755</v>
      </c>
      <c r="BK2162" s="55" t="s">
        <v>755</v>
      </c>
      <c r="BL2162" s="71" t="s">
        <v>755</v>
      </c>
      <c r="BM2162" s="77" t="s">
        <v>755</v>
      </c>
      <c r="BN2162" s="78" t="s">
        <v>755</v>
      </c>
      <c r="BO2162" s="77" t="s">
        <v>755</v>
      </c>
      <c r="BP2162" s="78" t="s">
        <v>755</v>
      </c>
    </row>
    <row r="2163" spans="1:68" x14ac:dyDescent="0.2">
      <c r="A2163" s="20" t="s">
        <v>95</v>
      </c>
      <c r="B2163" s="20" t="s">
        <v>1997</v>
      </c>
      <c r="C2163" s="20" t="s">
        <v>946</v>
      </c>
      <c r="D2163" s="20" t="s">
        <v>164</v>
      </c>
      <c r="E2163" s="20" t="s">
        <v>78</v>
      </c>
      <c r="F2163" s="20" t="s">
        <v>135</v>
      </c>
      <c r="G2163" s="20" t="s">
        <v>20086</v>
      </c>
      <c r="H2163" s="20" t="s">
        <v>135</v>
      </c>
      <c r="I2163" s="19">
        <f t="shared" si="308"/>
        <v>28</v>
      </c>
      <c r="J2163" s="20" t="s">
        <v>755</v>
      </c>
      <c r="K2163" s="20" t="s">
        <v>2267</v>
      </c>
      <c r="L2163" s="95" t="str">
        <f>IF(M2163&lt;&gt;"",IF(NOT(ISNA(INDEX(cc!B:B,MATCH(M2163,cc!A:A,0)))),INDEX(cc!B:B,MATCH(M2163,cc!A:A,0)),"0"),"")</f>
        <v>Age (&lt;1-20+, 5) and Sex</v>
      </c>
      <c r="M2163" s="97" t="s">
        <v>4024</v>
      </c>
      <c r="N2163" s="28" t="str">
        <f t="shared" si="309"/>
        <v/>
      </c>
      <c r="O2163" s="19" t="str">
        <f t="shared" si="302"/>
        <v>TX_UNDETECT (D, TA, Age/Sex): 12 Months Viral Load</v>
      </c>
      <c r="P2163" s="19" t="str">
        <f t="shared" si="303"/>
        <v>TX_UNDETECT (D, TA, Age/Sex): 12 Months Viral Load</v>
      </c>
      <c r="Q2163" s="19" t="str">
        <f t="shared" si="310"/>
        <v>TX_UNDETECT (D, TA, Age/Sex)</v>
      </c>
      <c r="R2163" s="19" t="str">
        <f t="shared" si="304"/>
        <v>TX_UNDETECT_D_TA_Age_Sex</v>
      </c>
      <c r="S2163" s="19" t="str">
        <f t="shared" si="305"/>
        <v>TX_UNDETECT_D_TA_Age_Sex_</v>
      </c>
      <c r="T2163" s="19" t="b">
        <f>NOT(ISNA(VLOOKUP(B2163,dbcodes!A:B,2,FALSE)))</f>
        <v>1</v>
      </c>
      <c r="U2163" s="19" t="str">
        <f>IF(ISNA(VLOOKUP(B2163,dbcodes!A:B,2,FALSE)),des!R1797,VLOOKUP(B2163,dbcodes!A:B,2,FALSE))</f>
        <v>TX_UNDETECT_D_TA_Age_Sex</v>
      </c>
      <c r="W2163" s="107" t="str">
        <f>IF(ISNA(VLOOKUP(C2163,descriptions!A:B,2,FALSE)),des!V1797,IF(G2163=" TARGET","Target ","")&amp;VLOOKUP(C2163,descriptions!A:B,2,FALSE))</f>
        <v>Number of viral load tests from adult and pediatric ART patients conducted in the past 12 months with a viral load &lt;1,000 copies/ml</v>
      </c>
      <c r="X2163" s="20" t="s">
        <v>4</v>
      </c>
      <c r="Y2163" s="20" t="s">
        <v>831</v>
      </c>
      <c r="Z2163" s="20" t="s">
        <v>836</v>
      </c>
      <c r="AA2163" s="20" t="s">
        <v>102</v>
      </c>
      <c r="AB2163" s="20" t="s">
        <v>755</v>
      </c>
      <c r="AC2163" s="19" t="str">
        <f>IF(AB2163&lt;&gt;"",IF(NOT(ISNA(INDEX(os!A:A,MATCH(AB2163,os!B:B,0)))),INDEX(os!A:A,MATCH(AB2163,os!B:B,0)),"0"),"")</f>
        <v/>
      </c>
      <c r="AD2163" s="20" t="s">
        <v>830</v>
      </c>
      <c r="AH2163" s="93" t="str">
        <f>IF(NOT(ISNA(VLOOKUP(B:B,ResultsTargets!A:A,1,0))),"TRUE","")</f>
        <v/>
      </c>
      <c r="AI2163" s="19" t="str">
        <f>IF(ISNA(VLOOKUP(C2163,dim_techarea!A:B,2,FALSE)),"",VLOOKUP(C2163,dim_techarea!A:B,2,FALSE))</f>
        <v>TX_UNDETECT</v>
      </c>
      <c r="AJ2163" s="19" t="str">
        <f>IF(ISNA(VLOOKUP(AI2163,dim_techarea!B:C,2,FALSE)),"",VLOOKUP(AI2163,dim_techarea!B:C,2,FALSE))</f>
        <v>Dq3fgjBHyV0</v>
      </c>
      <c r="AK2163" s="19" t="str">
        <f>IF(ISNA(VLOOKUP(TRIM(G2163),dim_targetsresults!A:B,2,FALSE)),"",VLOOKUP(TRIM(G2163),dim_targetsresults!A:C,2,FALSE))</f>
        <v>MER Results</v>
      </c>
      <c r="AL2163" s="19" t="str">
        <f>IF(ISNA(VLOOKUP(AK2163,dim_targetsresults!B:C,2,FALSE)),"",VLOOKUP(AK2163,dim_targetsresults!B:C,2,FALSE))</f>
        <v>Jh0jDM5yQ2E</v>
      </c>
      <c r="AM2163" s="19" t="str">
        <f>IF(ISNA(VLOOKUP(TRIM(D2163),dim_numeratordenominator!A:B,2,FALSE)),"",VLOOKUP(TRIM(D2163),dim_numeratordenominator!A:C,2,FALSE))</f>
        <v>Denominator</v>
      </c>
      <c r="AN2163" s="19" t="str">
        <f>IF(ISNA(VLOOKUP(AM2163,dim_numeratordenominator!B:C,2,FALSE)),"",VLOOKUP(AM2163,dim_numeratordenominator!B:C,2,FALSE))</f>
        <v>QpNj0nSuEhD</v>
      </c>
      <c r="AO2163" s="19" t="str">
        <f>IF(ISNA(VLOOKUP(TRIM(E2163),dim_supporttype!A:B,2,FALSE)),"",VLOOKUP(TRIM(E2163),dim_supporttype!A:C,2,FALSE))</f>
        <v>TA</v>
      </c>
      <c r="AP2163" s="19" t="str">
        <f>IF(ISNA(VLOOKUP(AO2163,dim_supporttype!B:C,2,FALSE)),"",VLOOKUP(AO2163,dim_supporttype!B:C,2,FALSE))</f>
        <v>cRAGKdWIDn4</v>
      </c>
      <c r="AQ2163" s="19" t="str">
        <f>IF(ISNA(VLOOKUP(TRIM(F2163),dim_disaggs!A:B,2,FALSE)),"No Disagg",VLOOKUP(TRIM(F2163),dim_disaggs!A:B,2,FALSE))</f>
        <v>Age/Sex</v>
      </c>
      <c r="AR2163" s="19" t="str">
        <f>IF(ISNA(VLOOKUP(AQ2163,dim_disaggs!B:C,2,FALSE)),"",VLOOKUP(AQ2163,dim_disaggs!B:C,2,FALSE))</f>
        <v>Qbz6SrpmJ1y</v>
      </c>
      <c r="AU2163" s="72" t="s">
        <v>755</v>
      </c>
      <c r="AV2163" s="73" t="s">
        <v>755</v>
      </c>
      <c r="AW2163" s="66" t="s">
        <v>755</v>
      </c>
      <c r="AX2163" s="66" t="s">
        <v>755</v>
      </c>
      <c r="BA2163" s="105" t="str">
        <f t="shared" si="306"/>
        <v/>
      </c>
      <c r="BB2163" s="20" t="str">
        <f t="shared" si="307"/>
        <v/>
      </c>
      <c r="BE2163" s="75" t="s">
        <v>755</v>
      </c>
      <c r="BF2163" s="73" t="s">
        <v>755</v>
      </c>
      <c r="BG2163" s="55" t="s">
        <v>755</v>
      </c>
      <c r="BH2163" s="76" t="s">
        <v>755</v>
      </c>
      <c r="BI2163" s="20" t="s">
        <v>755</v>
      </c>
      <c r="BJ2163" s="20" t="s">
        <v>755</v>
      </c>
      <c r="BK2163" s="55" t="s">
        <v>755</v>
      </c>
      <c r="BL2163" s="71" t="s">
        <v>755</v>
      </c>
      <c r="BM2163" s="77" t="s">
        <v>755</v>
      </c>
      <c r="BN2163" s="78" t="s">
        <v>755</v>
      </c>
      <c r="BO2163" s="77" t="s">
        <v>755</v>
      </c>
      <c r="BP2163" s="78" t="s">
        <v>755</v>
      </c>
    </row>
    <row r="2164" spans="1:68" x14ac:dyDescent="0.2">
      <c r="A2164" s="20" t="s">
        <v>95</v>
      </c>
      <c r="B2164" s="20" t="s">
        <v>1993</v>
      </c>
      <c r="C2164" s="20" t="s">
        <v>946</v>
      </c>
      <c r="D2164" s="20" t="s">
        <v>164</v>
      </c>
      <c r="E2164" s="20" t="s">
        <v>77</v>
      </c>
      <c r="F2164" s="20" t="s">
        <v>20026</v>
      </c>
      <c r="G2164" s="20" t="s">
        <v>20086</v>
      </c>
      <c r="H2164" s="20" t="s">
        <v>20025</v>
      </c>
      <c r="I2164" s="19">
        <f t="shared" si="308"/>
        <v>42</v>
      </c>
      <c r="J2164" s="20" t="s">
        <v>755</v>
      </c>
      <c r="K2164" s="20" t="s">
        <v>174</v>
      </c>
      <c r="L2164" s="95" t="str">
        <f>IF(M2164&lt;&gt;"",IF(NOT(ISNA(INDEX(cc!B:B,MATCH(M2164,cc!A:A,0)))),INDEX(cc!B:B,MATCH(M2164,cc!A:A,0)),"0"),"")</f>
        <v>Pregnant/Breastfeeding Status and HIV Status (Positive)</v>
      </c>
      <c r="M2164" s="97" t="s">
        <v>103</v>
      </c>
      <c r="N2164" s="28" t="str">
        <f t="shared" si="309"/>
        <v/>
      </c>
      <c r="O2164" s="19" t="str">
        <f t="shared" si="302"/>
        <v>TX_UNDETECT (D, DSD, PregnantOrBreastfeeding/HIVStatus): 12 Months Viral Load &lt; 1000</v>
      </c>
      <c r="P2164" s="19" t="str">
        <f t="shared" si="303"/>
        <v>TX_UNDETECT (D, DSD, PregnantOrBreastfeeding/HIVStatus): 12 Months Viral Load &lt; 1000</v>
      </c>
      <c r="Q2164" s="19" t="str">
        <f t="shared" si="310"/>
        <v>TX_UNDETECT (D, DSD, PregnantBF/HIVStatus)</v>
      </c>
      <c r="R2164" s="19" t="str">
        <f t="shared" si="304"/>
        <v>TX_UNDETECT_D_DSD_PregnantBF_HIVStatus</v>
      </c>
      <c r="S2164" s="19" t="str">
        <f t="shared" si="305"/>
        <v>TX_UNDETECT_D_DSD_PregnantBF_HIVStatus_</v>
      </c>
      <c r="T2164" s="19" t="b">
        <f>NOT(ISNA(VLOOKUP(B2164,dbcodes!A:B,2,FALSE)))</f>
        <v>1</v>
      </c>
      <c r="U2164" s="19" t="str">
        <f>IF(ISNA(VLOOKUP(B2164,dbcodes!A:B,2,FALSE)),des!R1798,VLOOKUP(B2164,dbcodes!A:B,2,FALSE))</f>
        <v>TX_UNDETECT_D_DSD_Preg_Feeding</v>
      </c>
      <c r="W2164" s="107" t="str">
        <f>IF(ISNA(VLOOKUP(C2164,descriptions!A:B,2,FALSE)),des!V1798,IF(G2164=" TARGET","Target ","")&amp;VLOOKUP(C2164,descriptions!A:B,2,FALSE))</f>
        <v>Number of viral load tests from adult and pediatric ART patients conducted in the past 12 months with a viral load &lt;1,000 copies/ml</v>
      </c>
      <c r="X2164" s="20" t="s">
        <v>4</v>
      </c>
      <c r="Y2164" s="20" t="s">
        <v>831</v>
      </c>
      <c r="Z2164" s="20" t="s">
        <v>836</v>
      </c>
      <c r="AA2164" s="20" t="s">
        <v>102</v>
      </c>
      <c r="AB2164" s="20" t="s">
        <v>755</v>
      </c>
      <c r="AC2164" s="19" t="str">
        <f>IF(AB2164&lt;&gt;"",IF(NOT(ISNA(INDEX(os!A:A,MATCH(AB2164,os!B:B,0)))),INDEX(os!A:A,MATCH(AB2164,os!B:B,0)),"0"),"")</f>
        <v/>
      </c>
      <c r="AD2164" s="20" t="s">
        <v>830</v>
      </c>
      <c r="AH2164" s="93" t="str">
        <f>IF(NOT(ISNA(VLOOKUP(B:B,ResultsTargets!A:A,1,0))),"TRUE","")</f>
        <v/>
      </c>
      <c r="AI2164" s="19" t="str">
        <f>IF(ISNA(VLOOKUP(C2164,dim_techarea!A:B,2,FALSE)),"",VLOOKUP(C2164,dim_techarea!A:B,2,FALSE))</f>
        <v>TX_UNDETECT</v>
      </c>
      <c r="AJ2164" s="19" t="str">
        <f>IF(ISNA(VLOOKUP(AI2164,dim_techarea!B:C,2,FALSE)),"",VLOOKUP(AI2164,dim_techarea!B:C,2,FALSE))</f>
        <v>Dq3fgjBHyV0</v>
      </c>
      <c r="AK2164" s="19" t="str">
        <f>IF(ISNA(VLOOKUP(TRIM(G2164),dim_targetsresults!A:B,2,FALSE)),"",VLOOKUP(TRIM(G2164),dim_targetsresults!A:C,2,FALSE))</f>
        <v>MER Results</v>
      </c>
      <c r="AL2164" s="19" t="str">
        <f>IF(ISNA(VLOOKUP(AK2164,dim_targetsresults!B:C,2,FALSE)),"",VLOOKUP(AK2164,dim_targetsresults!B:C,2,FALSE))</f>
        <v>Jh0jDM5yQ2E</v>
      </c>
      <c r="AM2164" s="19" t="str">
        <f>IF(ISNA(VLOOKUP(TRIM(D2164),dim_numeratordenominator!A:B,2,FALSE)),"",VLOOKUP(TRIM(D2164),dim_numeratordenominator!A:C,2,FALSE))</f>
        <v>Denominator</v>
      </c>
      <c r="AN2164" s="19" t="str">
        <f>IF(ISNA(VLOOKUP(AM2164,dim_numeratordenominator!B:C,2,FALSE)),"",VLOOKUP(AM2164,dim_numeratordenominator!B:C,2,FALSE))</f>
        <v>QpNj0nSuEhD</v>
      </c>
      <c r="AO2164" s="19" t="str">
        <f>IF(ISNA(VLOOKUP(TRIM(E2164),dim_supporttype!A:B,2,FALSE)),"",VLOOKUP(TRIM(E2164),dim_supporttype!A:C,2,FALSE))</f>
        <v>DSD</v>
      </c>
      <c r="AP2164" s="19" t="str">
        <f>IF(ISNA(VLOOKUP(AO2164,dim_supporttype!B:C,2,FALSE)),"",VLOOKUP(AO2164,dim_supporttype!B:C,2,FALSE))</f>
        <v>iM13vdNLWKb</v>
      </c>
      <c r="AQ2164" s="19" t="str">
        <f>IF(ISNA(VLOOKUP(TRIM(F2164),dim_disaggs!A:B,2,FALSE)),"No Disagg",VLOOKUP(TRIM(F2164),dim_disaggs!A:B,2,FALSE))</f>
        <v>PregnantOrBreastfeeding/HIVStatus</v>
      </c>
      <c r="AR2164" s="19" t="str">
        <f>IF(ISNA(VLOOKUP(AQ2164,dim_disaggs!B:C,2,FALSE)),"",VLOOKUP(AQ2164,dim_disaggs!B:C,2,FALSE))</f>
        <v>Q1JXU8C3F5L</v>
      </c>
      <c r="AU2164" s="72" t="s">
        <v>755</v>
      </c>
      <c r="AV2164" s="73" t="s">
        <v>755</v>
      </c>
      <c r="AW2164" s="66" t="s">
        <v>755</v>
      </c>
      <c r="AX2164" s="66" t="s">
        <v>755</v>
      </c>
      <c r="BA2164" s="105" t="str">
        <f t="shared" si="306"/>
        <v/>
      </c>
      <c r="BB2164" s="20" t="str">
        <f t="shared" si="307"/>
        <v/>
      </c>
      <c r="BE2164" s="75" t="s">
        <v>755</v>
      </c>
      <c r="BF2164" s="73" t="s">
        <v>755</v>
      </c>
      <c r="BG2164" s="55" t="s">
        <v>755</v>
      </c>
      <c r="BH2164" s="76" t="s">
        <v>755</v>
      </c>
      <c r="BI2164" s="20" t="s">
        <v>755</v>
      </c>
      <c r="BJ2164" s="20" t="s">
        <v>755</v>
      </c>
      <c r="BK2164" s="55" t="s">
        <v>755</v>
      </c>
      <c r="BL2164" s="71" t="s">
        <v>755</v>
      </c>
      <c r="BM2164" s="77" t="s">
        <v>755</v>
      </c>
      <c r="BN2164" s="78" t="s">
        <v>755</v>
      </c>
      <c r="BO2164" s="77" t="s">
        <v>755</v>
      </c>
      <c r="BP2164" s="78" t="s">
        <v>755</v>
      </c>
    </row>
    <row r="2165" spans="1:68" x14ac:dyDescent="0.2">
      <c r="A2165" s="20" t="s">
        <v>95</v>
      </c>
      <c r="B2165" s="20" t="s">
        <v>1998</v>
      </c>
      <c r="C2165" s="20" t="s">
        <v>946</v>
      </c>
      <c r="D2165" s="20" t="s">
        <v>164</v>
      </c>
      <c r="E2165" s="20" t="s">
        <v>78</v>
      </c>
      <c r="F2165" s="20" t="s">
        <v>20026</v>
      </c>
      <c r="G2165" s="20" t="s">
        <v>20086</v>
      </c>
      <c r="H2165" s="20" t="s">
        <v>20025</v>
      </c>
      <c r="I2165" s="19">
        <f t="shared" si="308"/>
        <v>41</v>
      </c>
      <c r="J2165" s="20" t="s">
        <v>755</v>
      </c>
      <c r="K2165" s="20" t="s">
        <v>174</v>
      </c>
      <c r="L2165" s="95" t="str">
        <f>IF(M2165&lt;&gt;"",IF(NOT(ISNA(INDEX(cc!B:B,MATCH(M2165,cc!A:A,0)))),INDEX(cc!B:B,MATCH(M2165,cc!A:A,0)),"0"),"")</f>
        <v>Pregnant/Breastfeeding Status and HIV Status (Positive)</v>
      </c>
      <c r="M2165" s="97" t="s">
        <v>103</v>
      </c>
      <c r="N2165" s="28" t="str">
        <f t="shared" si="309"/>
        <v/>
      </c>
      <c r="O2165" s="19" t="str">
        <f t="shared" si="302"/>
        <v>TX_UNDETECT (D, TA, PregnantOrBreastfeeding/HIVStatus): 12 Months Viral Load &lt; 1000</v>
      </c>
      <c r="P2165" s="19" t="str">
        <f t="shared" si="303"/>
        <v>TX_UNDETECT (D, TA, PregnantOrBreastfeeding/HIVStatus): 12 Months Viral Load &lt; 1000</v>
      </c>
      <c r="Q2165" s="19" t="str">
        <f t="shared" si="310"/>
        <v>TX_UNDETECT (D, TA, PregnantBF/HIVStatus)</v>
      </c>
      <c r="R2165" s="19" t="str">
        <f t="shared" si="304"/>
        <v>TX_UNDETECT_D_TA_PregnantBF_HIVStatus</v>
      </c>
      <c r="S2165" s="19" t="str">
        <f t="shared" si="305"/>
        <v>TX_UNDETECT_D_TA_PregnantBF_HIVStatus_</v>
      </c>
      <c r="T2165" s="19" t="b">
        <f>NOT(ISNA(VLOOKUP(B2165,dbcodes!A:B,2,FALSE)))</f>
        <v>1</v>
      </c>
      <c r="U2165" s="19" t="str">
        <f>IF(ISNA(VLOOKUP(B2165,dbcodes!A:B,2,FALSE)),des!R1799,VLOOKUP(B2165,dbcodes!A:B,2,FALSE))</f>
        <v>TX_UNDETECT_D_TA_Preg_Feeding</v>
      </c>
      <c r="W2165" s="107" t="str">
        <f>IF(ISNA(VLOOKUP(C2165,descriptions!A:B,2,FALSE)),des!V1799,IF(G2165=" TARGET","Target ","")&amp;VLOOKUP(C2165,descriptions!A:B,2,FALSE))</f>
        <v>Number of viral load tests from adult and pediatric ART patients conducted in the past 12 months with a viral load &lt;1,000 copies/ml</v>
      </c>
      <c r="X2165" s="20" t="s">
        <v>4</v>
      </c>
      <c r="Y2165" s="20" t="s">
        <v>831</v>
      </c>
      <c r="Z2165" s="20" t="s">
        <v>836</v>
      </c>
      <c r="AA2165" s="20" t="s">
        <v>102</v>
      </c>
      <c r="AB2165" s="20" t="s">
        <v>755</v>
      </c>
      <c r="AC2165" s="19" t="str">
        <f>IF(AB2165&lt;&gt;"",IF(NOT(ISNA(INDEX(os!A:A,MATCH(AB2165,os!B:B,0)))),INDEX(os!A:A,MATCH(AB2165,os!B:B,0)),"0"),"")</f>
        <v/>
      </c>
      <c r="AD2165" s="20" t="s">
        <v>830</v>
      </c>
      <c r="AH2165" s="93" t="str">
        <f>IF(NOT(ISNA(VLOOKUP(B:B,ResultsTargets!A:A,1,0))),"TRUE","")</f>
        <v/>
      </c>
      <c r="AI2165" s="19" t="str">
        <f>IF(ISNA(VLOOKUP(C2165,dim_techarea!A:B,2,FALSE)),"",VLOOKUP(C2165,dim_techarea!A:B,2,FALSE))</f>
        <v>TX_UNDETECT</v>
      </c>
      <c r="AJ2165" s="19" t="str">
        <f>IF(ISNA(VLOOKUP(AI2165,dim_techarea!B:C,2,FALSE)),"",VLOOKUP(AI2165,dim_techarea!B:C,2,FALSE))</f>
        <v>Dq3fgjBHyV0</v>
      </c>
      <c r="AK2165" s="19" t="str">
        <f>IF(ISNA(VLOOKUP(TRIM(G2165),dim_targetsresults!A:B,2,FALSE)),"",VLOOKUP(TRIM(G2165),dim_targetsresults!A:C,2,FALSE))</f>
        <v>MER Results</v>
      </c>
      <c r="AL2165" s="19" t="str">
        <f>IF(ISNA(VLOOKUP(AK2165,dim_targetsresults!B:C,2,FALSE)),"",VLOOKUP(AK2165,dim_targetsresults!B:C,2,FALSE))</f>
        <v>Jh0jDM5yQ2E</v>
      </c>
      <c r="AM2165" s="19" t="str">
        <f>IF(ISNA(VLOOKUP(TRIM(D2165),dim_numeratordenominator!A:B,2,FALSE)),"",VLOOKUP(TRIM(D2165),dim_numeratordenominator!A:C,2,FALSE))</f>
        <v>Denominator</v>
      </c>
      <c r="AN2165" s="19" t="str">
        <f>IF(ISNA(VLOOKUP(AM2165,dim_numeratordenominator!B:C,2,FALSE)),"",VLOOKUP(AM2165,dim_numeratordenominator!B:C,2,FALSE))</f>
        <v>QpNj0nSuEhD</v>
      </c>
      <c r="AO2165" s="19" t="str">
        <f>IF(ISNA(VLOOKUP(TRIM(E2165),dim_supporttype!A:B,2,FALSE)),"",VLOOKUP(TRIM(E2165),dim_supporttype!A:C,2,FALSE))</f>
        <v>TA</v>
      </c>
      <c r="AP2165" s="19" t="str">
        <f>IF(ISNA(VLOOKUP(AO2165,dim_supporttype!B:C,2,FALSE)),"",VLOOKUP(AO2165,dim_supporttype!B:C,2,FALSE))</f>
        <v>cRAGKdWIDn4</v>
      </c>
      <c r="AQ2165" s="19" t="str">
        <f>IF(ISNA(VLOOKUP(TRIM(F2165),dim_disaggs!A:B,2,FALSE)),"No Disagg",VLOOKUP(TRIM(F2165),dim_disaggs!A:B,2,FALSE))</f>
        <v>PregnantOrBreastfeeding/HIVStatus</v>
      </c>
      <c r="AR2165" s="19" t="str">
        <f>IF(ISNA(VLOOKUP(AQ2165,dim_disaggs!B:C,2,FALSE)),"",VLOOKUP(AQ2165,dim_disaggs!B:C,2,FALSE))</f>
        <v>Q1JXU8C3F5L</v>
      </c>
      <c r="AU2165" s="72" t="s">
        <v>755</v>
      </c>
      <c r="AV2165" s="73" t="s">
        <v>755</v>
      </c>
      <c r="AW2165" s="66" t="s">
        <v>755</v>
      </c>
      <c r="AX2165" s="66" t="s">
        <v>755</v>
      </c>
      <c r="BA2165" s="105" t="str">
        <f t="shared" si="306"/>
        <v/>
      </c>
      <c r="BB2165" s="20" t="str">
        <f t="shared" si="307"/>
        <v/>
      </c>
      <c r="BE2165" s="75" t="s">
        <v>755</v>
      </c>
      <c r="BF2165" s="73" t="s">
        <v>755</v>
      </c>
      <c r="BG2165" s="55" t="s">
        <v>755</v>
      </c>
      <c r="BH2165" s="76" t="s">
        <v>755</v>
      </c>
      <c r="BI2165" s="20" t="s">
        <v>755</v>
      </c>
      <c r="BJ2165" s="20" t="s">
        <v>755</v>
      </c>
      <c r="BK2165" s="55" t="s">
        <v>755</v>
      </c>
      <c r="BL2165" s="71" t="s">
        <v>755</v>
      </c>
      <c r="BM2165" s="77" t="s">
        <v>755</v>
      </c>
      <c r="BN2165" s="78" t="s">
        <v>755</v>
      </c>
      <c r="BO2165" s="77" t="s">
        <v>755</v>
      </c>
      <c r="BP2165" s="78" t="s">
        <v>755</v>
      </c>
    </row>
    <row r="2166" spans="1:68" x14ac:dyDescent="0.2">
      <c r="A2166" s="20" t="s">
        <v>95</v>
      </c>
      <c r="B2166" s="20" t="s">
        <v>1995</v>
      </c>
      <c r="C2166" s="20" t="s">
        <v>946</v>
      </c>
      <c r="D2166" s="20" t="s">
        <v>164</v>
      </c>
      <c r="E2166" s="20" t="s">
        <v>77</v>
      </c>
      <c r="F2166" s="20" t="s">
        <v>2204</v>
      </c>
      <c r="G2166" s="20" t="s">
        <v>20086</v>
      </c>
      <c r="H2166" s="20" t="s">
        <v>2204</v>
      </c>
      <c r="I2166" s="19">
        <f t="shared" si="308"/>
        <v>36</v>
      </c>
      <c r="J2166" s="20" t="s">
        <v>755</v>
      </c>
      <c r="K2166" s="20" t="s">
        <v>174</v>
      </c>
      <c r="L2166" s="95" t="str">
        <f>IF(M2166&lt;&gt;"",IF(NOT(ISNA(INDEX(cc!B:B,MATCH(M2166,cc!A:A,0)))),INDEX(cc!B:B,MATCH(M2166,cc!A:A,0)),"0"),"")</f>
        <v>Test Indication</v>
      </c>
      <c r="M2166" s="97" t="s">
        <v>4111</v>
      </c>
      <c r="N2166" s="28" t="str">
        <f t="shared" si="309"/>
        <v/>
      </c>
      <c r="O2166" s="19" t="str">
        <f t="shared" si="302"/>
        <v>TX_UNDETECT (D, DSD, TestIndication): 12 Months Viral Load &lt; 1000</v>
      </c>
      <c r="P2166" s="19" t="str">
        <f t="shared" si="303"/>
        <v>TX_UNDETECT (D, DSD, TestIndication): 12 Months Viral Load &lt; 1000</v>
      </c>
      <c r="Q2166" s="19" t="str">
        <f t="shared" si="310"/>
        <v>TX_UNDETECT (D, DSD, TestIndication)</v>
      </c>
      <c r="R2166" s="19" t="str">
        <f t="shared" si="304"/>
        <v>TX_UNDETECT_D_DSD_TestIndication</v>
      </c>
      <c r="S2166" s="19" t="str">
        <f t="shared" si="305"/>
        <v>TX_UNDETECT_D_DSD_TestIndication_</v>
      </c>
      <c r="T2166" s="19" t="b">
        <f>NOT(ISNA(VLOOKUP(B2166,dbcodes!A:B,2,FALSE)))</f>
        <v>1</v>
      </c>
      <c r="U2166" s="19" t="str">
        <f>IF(ISNA(VLOOKUP(B2166,dbcodes!A:B,2,FALSE)),des!R1800,VLOOKUP(B2166,dbcodes!A:B,2,FALSE))</f>
        <v>TX_UNDETECT_D_DSD_TestIndication</v>
      </c>
      <c r="W2166" s="107" t="str">
        <f>IF(ISNA(VLOOKUP(C2166,descriptions!A:B,2,FALSE)),des!V1800,IF(G2166=" TARGET","Target ","")&amp;VLOOKUP(C2166,descriptions!A:B,2,FALSE))</f>
        <v>Number of viral load tests from adult and pediatric ART patients conducted in the past 12 months with a viral load &lt;1,000 copies/ml</v>
      </c>
      <c r="X2166" s="20" t="s">
        <v>4</v>
      </c>
      <c r="Y2166" s="20" t="s">
        <v>831</v>
      </c>
      <c r="Z2166" s="20" t="s">
        <v>836</v>
      </c>
      <c r="AA2166" s="20" t="s">
        <v>102</v>
      </c>
      <c r="AB2166" s="20" t="s">
        <v>755</v>
      </c>
      <c r="AC2166" s="19" t="str">
        <f>IF(AB2166&lt;&gt;"",IF(NOT(ISNA(INDEX(os!A:A,MATCH(AB2166,os!B:B,0)))),INDEX(os!A:A,MATCH(AB2166,os!B:B,0)),"0"),"")</f>
        <v/>
      </c>
      <c r="AD2166" s="20" t="s">
        <v>830</v>
      </c>
      <c r="AH2166" s="93" t="str">
        <f>IF(NOT(ISNA(VLOOKUP(B:B,ResultsTargets!A:A,1,0))),"TRUE","")</f>
        <v/>
      </c>
      <c r="AI2166" s="19" t="str">
        <f>IF(ISNA(VLOOKUP(C2166,dim_techarea!A:B,2,FALSE)),"",VLOOKUP(C2166,dim_techarea!A:B,2,FALSE))</f>
        <v>TX_UNDETECT</v>
      </c>
      <c r="AJ2166" s="19" t="str">
        <f>IF(ISNA(VLOOKUP(AI2166,dim_techarea!B:C,2,FALSE)),"",VLOOKUP(AI2166,dim_techarea!B:C,2,FALSE))</f>
        <v>Dq3fgjBHyV0</v>
      </c>
      <c r="AK2166" s="19" t="str">
        <f>IF(ISNA(VLOOKUP(TRIM(G2166),dim_targetsresults!A:B,2,FALSE)),"",VLOOKUP(TRIM(G2166),dim_targetsresults!A:C,2,FALSE))</f>
        <v>MER Results</v>
      </c>
      <c r="AL2166" s="19" t="str">
        <f>IF(ISNA(VLOOKUP(AK2166,dim_targetsresults!B:C,2,FALSE)),"",VLOOKUP(AK2166,dim_targetsresults!B:C,2,FALSE))</f>
        <v>Jh0jDM5yQ2E</v>
      </c>
      <c r="AM2166" s="19" t="str">
        <f>IF(ISNA(VLOOKUP(TRIM(D2166),dim_numeratordenominator!A:B,2,FALSE)),"",VLOOKUP(TRIM(D2166),dim_numeratordenominator!A:C,2,FALSE))</f>
        <v>Denominator</v>
      </c>
      <c r="AN2166" s="19" t="str">
        <f>IF(ISNA(VLOOKUP(AM2166,dim_numeratordenominator!B:C,2,FALSE)),"",VLOOKUP(AM2166,dim_numeratordenominator!B:C,2,FALSE))</f>
        <v>QpNj0nSuEhD</v>
      </c>
      <c r="AO2166" s="19" t="str">
        <f>IF(ISNA(VLOOKUP(TRIM(E2166),dim_supporttype!A:B,2,FALSE)),"",VLOOKUP(TRIM(E2166),dim_supporttype!A:C,2,FALSE))</f>
        <v>DSD</v>
      </c>
      <c r="AP2166" s="19" t="str">
        <f>IF(ISNA(VLOOKUP(AO2166,dim_supporttype!B:C,2,FALSE)),"",VLOOKUP(AO2166,dim_supporttype!B:C,2,FALSE))</f>
        <v>iM13vdNLWKb</v>
      </c>
      <c r="AQ2166" s="19" t="str">
        <f>IF(ISNA(VLOOKUP(TRIM(F2166),dim_disaggs!A:B,2,FALSE)),"No Disagg",VLOOKUP(TRIM(F2166),dim_disaggs!A:B,2,FALSE))</f>
        <v>TestIndication</v>
      </c>
      <c r="AR2166" s="19" t="str">
        <f>IF(ISNA(VLOOKUP(AQ2166,dim_disaggs!B:C,2,FALSE)),"",VLOOKUP(AQ2166,dim_disaggs!B:C,2,FALSE))</f>
        <v>D0rmtFP9nXp</v>
      </c>
      <c r="AU2166" s="72" t="s">
        <v>755</v>
      </c>
      <c r="AV2166" s="73" t="s">
        <v>755</v>
      </c>
      <c r="AW2166" s="66" t="s">
        <v>755</v>
      </c>
      <c r="AX2166" s="66" t="s">
        <v>755</v>
      </c>
      <c r="BA2166" s="105" t="str">
        <f t="shared" si="306"/>
        <v/>
      </c>
      <c r="BB2166" s="20" t="str">
        <f t="shared" si="307"/>
        <v/>
      </c>
      <c r="BE2166" s="75" t="s">
        <v>755</v>
      </c>
      <c r="BF2166" s="73" t="s">
        <v>755</v>
      </c>
      <c r="BG2166" s="55" t="s">
        <v>755</v>
      </c>
      <c r="BH2166" s="76" t="s">
        <v>755</v>
      </c>
      <c r="BI2166" s="20" t="s">
        <v>755</v>
      </c>
      <c r="BJ2166" s="20" t="s">
        <v>755</v>
      </c>
      <c r="BK2166" s="55" t="s">
        <v>755</v>
      </c>
      <c r="BL2166" s="71" t="s">
        <v>755</v>
      </c>
      <c r="BM2166" s="77" t="s">
        <v>755</v>
      </c>
      <c r="BN2166" s="78" t="s">
        <v>755</v>
      </c>
      <c r="BO2166" s="77" t="s">
        <v>755</v>
      </c>
      <c r="BP2166" s="78" t="s">
        <v>755</v>
      </c>
    </row>
    <row r="2167" spans="1:68" x14ac:dyDescent="0.2">
      <c r="A2167" s="20" t="s">
        <v>95</v>
      </c>
      <c r="B2167" s="20" t="s">
        <v>2000</v>
      </c>
      <c r="C2167" s="20" t="s">
        <v>946</v>
      </c>
      <c r="D2167" s="20" t="s">
        <v>164</v>
      </c>
      <c r="E2167" s="20" t="s">
        <v>78</v>
      </c>
      <c r="F2167" s="20" t="s">
        <v>2204</v>
      </c>
      <c r="G2167" s="20" t="s">
        <v>20086</v>
      </c>
      <c r="H2167" s="20" t="s">
        <v>2204</v>
      </c>
      <c r="I2167" s="19">
        <f t="shared" si="308"/>
        <v>35</v>
      </c>
      <c r="J2167" s="20" t="s">
        <v>755</v>
      </c>
      <c r="K2167" s="20" t="s">
        <v>174</v>
      </c>
      <c r="L2167" s="95" t="str">
        <f>IF(M2167&lt;&gt;"",IF(NOT(ISNA(INDEX(cc!B:B,MATCH(M2167,cc!A:A,0)))),INDEX(cc!B:B,MATCH(M2167,cc!A:A,0)),"0"),"")</f>
        <v>Test Indication</v>
      </c>
      <c r="M2167" s="97" t="s">
        <v>4111</v>
      </c>
      <c r="N2167" s="28" t="str">
        <f t="shared" si="309"/>
        <v/>
      </c>
      <c r="O2167" s="19" t="str">
        <f t="shared" si="302"/>
        <v>TX_UNDETECT (D, TA, TestIndication): 12 Months Viral Load &lt; 1000</v>
      </c>
      <c r="P2167" s="19" t="str">
        <f t="shared" si="303"/>
        <v>TX_UNDETECT (D, TA, TestIndication): 12 Months Viral Load &lt; 1000</v>
      </c>
      <c r="Q2167" s="19" t="str">
        <f t="shared" si="310"/>
        <v>TX_UNDETECT (D, TA, TestIndication)</v>
      </c>
      <c r="R2167" s="19" t="str">
        <f t="shared" si="304"/>
        <v>TX_UNDETECT_D_TA_TestIndication</v>
      </c>
      <c r="S2167" s="19" t="str">
        <f t="shared" si="305"/>
        <v>TX_UNDETECT_D_TA_TestIndication_</v>
      </c>
      <c r="T2167" s="19" t="b">
        <f>NOT(ISNA(VLOOKUP(B2167,dbcodes!A:B,2,FALSE)))</f>
        <v>1</v>
      </c>
      <c r="U2167" s="19" t="str">
        <f>IF(ISNA(VLOOKUP(B2167,dbcodes!A:B,2,FALSE)),des!R1801,VLOOKUP(B2167,dbcodes!A:B,2,FALSE))</f>
        <v>TX_UNDETECT_D_TA_TestIndication</v>
      </c>
      <c r="W2167" s="107" t="str">
        <f>IF(ISNA(VLOOKUP(C2167,descriptions!A:B,2,FALSE)),des!V1801,IF(G2167=" TARGET","Target ","")&amp;VLOOKUP(C2167,descriptions!A:B,2,FALSE))</f>
        <v>Number of viral load tests from adult and pediatric ART patients conducted in the past 12 months with a viral load &lt;1,000 copies/ml</v>
      </c>
      <c r="X2167" s="20" t="s">
        <v>4</v>
      </c>
      <c r="Y2167" s="20" t="s">
        <v>831</v>
      </c>
      <c r="Z2167" s="20" t="s">
        <v>836</v>
      </c>
      <c r="AA2167" s="20" t="s">
        <v>102</v>
      </c>
      <c r="AB2167" s="20" t="s">
        <v>755</v>
      </c>
      <c r="AC2167" s="19" t="str">
        <f>IF(AB2167&lt;&gt;"",IF(NOT(ISNA(INDEX(os!A:A,MATCH(AB2167,os!B:B,0)))),INDEX(os!A:A,MATCH(AB2167,os!B:B,0)),"0"),"")</f>
        <v/>
      </c>
      <c r="AD2167" s="20" t="s">
        <v>830</v>
      </c>
      <c r="AH2167" s="93" t="str">
        <f>IF(NOT(ISNA(VLOOKUP(B:B,ResultsTargets!A:A,1,0))),"TRUE","")</f>
        <v/>
      </c>
      <c r="AI2167" s="19" t="str">
        <f>IF(ISNA(VLOOKUP(C2167,dim_techarea!A:B,2,FALSE)),"",VLOOKUP(C2167,dim_techarea!A:B,2,FALSE))</f>
        <v>TX_UNDETECT</v>
      </c>
      <c r="AJ2167" s="19" t="str">
        <f>IF(ISNA(VLOOKUP(AI2167,dim_techarea!B:C,2,FALSE)),"",VLOOKUP(AI2167,dim_techarea!B:C,2,FALSE))</f>
        <v>Dq3fgjBHyV0</v>
      </c>
      <c r="AK2167" s="19" t="str">
        <f>IF(ISNA(VLOOKUP(TRIM(G2167),dim_targetsresults!A:B,2,FALSE)),"",VLOOKUP(TRIM(G2167),dim_targetsresults!A:C,2,FALSE))</f>
        <v>MER Results</v>
      </c>
      <c r="AL2167" s="19" t="str">
        <f>IF(ISNA(VLOOKUP(AK2167,dim_targetsresults!B:C,2,FALSE)),"",VLOOKUP(AK2167,dim_targetsresults!B:C,2,FALSE))</f>
        <v>Jh0jDM5yQ2E</v>
      </c>
      <c r="AM2167" s="19" t="str">
        <f>IF(ISNA(VLOOKUP(TRIM(D2167),dim_numeratordenominator!A:B,2,FALSE)),"",VLOOKUP(TRIM(D2167),dim_numeratordenominator!A:C,2,FALSE))</f>
        <v>Denominator</v>
      </c>
      <c r="AN2167" s="19" t="str">
        <f>IF(ISNA(VLOOKUP(AM2167,dim_numeratordenominator!B:C,2,FALSE)),"",VLOOKUP(AM2167,dim_numeratordenominator!B:C,2,FALSE))</f>
        <v>QpNj0nSuEhD</v>
      </c>
      <c r="AO2167" s="19" t="str">
        <f>IF(ISNA(VLOOKUP(TRIM(E2167),dim_supporttype!A:B,2,FALSE)),"",VLOOKUP(TRIM(E2167),dim_supporttype!A:C,2,FALSE))</f>
        <v>TA</v>
      </c>
      <c r="AP2167" s="19" t="str">
        <f>IF(ISNA(VLOOKUP(AO2167,dim_supporttype!B:C,2,FALSE)),"",VLOOKUP(AO2167,dim_supporttype!B:C,2,FALSE))</f>
        <v>cRAGKdWIDn4</v>
      </c>
      <c r="AQ2167" s="19" t="str">
        <f>IF(ISNA(VLOOKUP(TRIM(F2167),dim_disaggs!A:B,2,FALSE)),"No Disagg",VLOOKUP(TRIM(F2167),dim_disaggs!A:B,2,FALSE))</f>
        <v>TestIndication</v>
      </c>
      <c r="AR2167" s="19" t="str">
        <f>IF(ISNA(VLOOKUP(AQ2167,dim_disaggs!B:C,2,FALSE)),"",VLOOKUP(AQ2167,dim_disaggs!B:C,2,FALSE))</f>
        <v>D0rmtFP9nXp</v>
      </c>
      <c r="AU2167" s="72" t="s">
        <v>755</v>
      </c>
      <c r="AV2167" s="73" t="s">
        <v>755</v>
      </c>
      <c r="AW2167" s="66" t="s">
        <v>755</v>
      </c>
      <c r="AX2167" s="66" t="s">
        <v>755</v>
      </c>
      <c r="BA2167" s="105" t="str">
        <f t="shared" si="306"/>
        <v/>
      </c>
      <c r="BB2167" s="20" t="str">
        <f t="shared" si="307"/>
        <v/>
      </c>
      <c r="BE2167" s="75" t="s">
        <v>755</v>
      </c>
      <c r="BF2167" s="73" t="s">
        <v>755</v>
      </c>
      <c r="BG2167" s="55" t="s">
        <v>755</v>
      </c>
      <c r="BH2167" s="76" t="s">
        <v>755</v>
      </c>
      <c r="BI2167" s="20" t="s">
        <v>755</v>
      </c>
      <c r="BJ2167" s="20" t="s">
        <v>755</v>
      </c>
      <c r="BK2167" s="55" t="s">
        <v>755</v>
      </c>
      <c r="BL2167" s="71" t="s">
        <v>755</v>
      </c>
      <c r="BM2167" s="77" t="s">
        <v>755</v>
      </c>
      <c r="BN2167" s="78" t="s">
        <v>755</v>
      </c>
      <c r="BO2167" s="77" t="s">
        <v>755</v>
      </c>
      <c r="BP2167" s="78" t="s">
        <v>755</v>
      </c>
    </row>
    <row r="2168" spans="1:68" x14ac:dyDescent="0.2">
      <c r="A2168" s="20" t="s">
        <v>95</v>
      </c>
      <c r="B2168" s="20" t="s">
        <v>1991</v>
      </c>
      <c r="C2168" s="20" t="s">
        <v>946</v>
      </c>
      <c r="D2168" s="20" t="s">
        <v>164</v>
      </c>
      <c r="E2168" s="20" t="s">
        <v>77</v>
      </c>
      <c r="G2168" s="20" t="s">
        <v>20086</v>
      </c>
      <c r="I2168" s="19">
        <f t="shared" si="308"/>
        <v>20</v>
      </c>
      <c r="J2168" s="20" t="s">
        <v>755</v>
      </c>
      <c r="K2168" s="20" t="s">
        <v>2266</v>
      </c>
      <c r="L2168" s="95" t="str">
        <f>IF(M2168&lt;&gt;"",IF(NOT(ISNA(INDEX(cc!B:B,MATCH(M2168,cc!A:A,0)))),INDEX(cc!B:B,MATCH(M2168,cc!A:A,0)),"0"),"")</f>
        <v>default</v>
      </c>
      <c r="M2168" s="97" t="s">
        <v>13</v>
      </c>
      <c r="N2168" s="28" t="str">
        <f t="shared" si="309"/>
        <v/>
      </c>
      <c r="O2168" s="19" t="str">
        <f t="shared" si="302"/>
        <v>TX_UNDETECT (D, DSD): 12 Months Prior</v>
      </c>
      <c r="P2168" s="19" t="str">
        <f t="shared" si="303"/>
        <v>TX_UNDETECT (D, DSD): 12 Months Prior</v>
      </c>
      <c r="Q2168" s="19" t="str">
        <f t="shared" si="310"/>
        <v>TX_UNDETECT (D, DSD)</v>
      </c>
      <c r="R2168" s="19" t="str">
        <f t="shared" si="304"/>
        <v>TX_UNDETECT_D_DSD</v>
      </c>
      <c r="S2168" s="19" t="str">
        <f t="shared" si="305"/>
        <v>TX_UNDETECT_D_DSD_</v>
      </c>
      <c r="T2168" s="19" t="b">
        <f>NOT(ISNA(VLOOKUP(B2168,dbcodes!A:B,2,FALSE)))</f>
        <v>1</v>
      </c>
      <c r="U2168" s="19" t="str">
        <f>IF(ISNA(VLOOKUP(B2168,dbcodes!A:B,2,FALSE)),des!R1802,VLOOKUP(B2168,dbcodes!A:B,2,FALSE))</f>
        <v>TX_UNDETECT_D_DSD</v>
      </c>
      <c r="W2168" s="107" t="str">
        <f>IF(ISNA(VLOOKUP(C2168,descriptions!A:B,2,FALSE)),des!V1802,IF(G2168=" TARGET","Target ","")&amp;VLOOKUP(C2168,descriptions!A:B,2,FALSE))</f>
        <v>Number of viral load tests from adult and pediatric ART patients conducted in the past 12 months with a viral load &lt;1,000 copies/ml</v>
      </c>
      <c r="X2168" s="20" t="s">
        <v>4</v>
      </c>
      <c r="Y2168" s="20" t="s">
        <v>831</v>
      </c>
      <c r="Z2168" s="20" t="s">
        <v>836</v>
      </c>
      <c r="AA2168" s="20" t="s">
        <v>102</v>
      </c>
      <c r="AB2168" s="20" t="s">
        <v>755</v>
      </c>
      <c r="AC2168" s="19" t="str">
        <f>IF(AB2168&lt;&gt;"",IF(NOT(ISNA(INDEX(os!A:A,MATCH(AB2168,os!B:B,0)))),INDEX(os!A:A,MATCH(AB2168,os!B:B,0)),"0"),"")</f>
        <v/>
      </c>
      <c r="AD2168" s="20" t="s">
        <v>830</v>
      </c>
      <c r="AH2168" s="93" t="str">
        <f>IF(NOT(ISNA(VLOOKUP(B:B,ResultsTargets!A:A,1,0))),"TRUE","")</f>
        <v/>
      </c>
      <c r="AI2168" s="19" t="str">
        <f>IF(ISNA(VLOOKUP(C2168,dim_techarea!A:B,2,FALSE)),"",VLOOKUP(C2168,dim_techarea!A:B,2,FALSE))</f>
        <v>TX_UNDETECT</v>
      </c>
      <c r="AJ2168" s="19" t="str">
        <f>IF(ISNA(VLOOKUP(AI2168,dim_techarea!B:C,2,FALSE)),"",VLOOKUP(AI2168,dim_techarea!B:C,2,FALSE))</f>
        <v>Dq3fgjBHyV0</v>
      </c>
      <c r="AK2168" s="19" t="str">
        <f>IF(ISNA(VLOOKUP(TRIM(G2168),dim_targetsresults!A:B,2,FALSE)),"",VLOOKUP(TRIM(G2168),dim_targetsresults!A:C,2,FALSE))</f>
        <v>MER Results</v>
      </c>
      <c r="AL2168" s="19" t="str">
        <f>IF(ISNA(VLOOKUP(AK2168,dim_targetsresults!B:C,2,FALSE)),"",VLOOKUP(AK2168,dim_targetsresults!B:C,2,FALSE))</f>
        <v>Jh0jDM5yQ2E</v>
      </c>
      <c r="AM2168" s="19" t="str">
        <f>IF(ISNA(VLOOKUP(TRIM(D2168),dim_numeratordenominator!A:B,2,FALSE)),"",VLOOKUP(TRIM(D2168),dim_numeratordenominator!A:C,2,FALSE))</f>
        <v>Denominator</v>
      </c>
      <c r="AN2168" s="19" t="str">
        <f>IF(ISNA(VLOOKUP(AM2168,dim_numeratordenominator!B:C,2,FALSE)),"",VLOOKUP(AM2168,dim_numeratordenominator!B:C,2,FALSE))</f>
        <v>QpNj0nSuEhD</v>
      </c>
      <c r="AO2168" s="19" t="str">
        <f>IF(ISNA(VLOOKUP(TRIM(E2168),dim_supporttype!A:B,2,FALSE)),"",VLOOKUP(TRIM(E2168),dim_supporttype!A:C,2,FALSE))</f>
        <v>DSD</v>
      </c>
      <c r="AP2168" s="19" t="str">
        <f>IF(ISNA(VLOOKUP(AO2168,dim_supporttype!B:C,2,FALSE)),"",VLOOKUP(AO2168,dim_supporttype!B:C,2,FALSE))</f>
        <v>iM13vdNLWKb</v>
      </c>
      <c r="AQ2168" s="19" t="str">
        <f>IF(ISNA(VLOOKUP(TRIM(F2168),dim_disaggs!A:B,2,FALSE)),"No Disagg",VLOOKUP(TRIM(F2168),dim_disaggs!A:B,2,FALSE))</f>
        <v>No Disagg</v>
      </c>
      <c r="AR2168" s="19" t="str">
        <f>IF(ISNA(VLOOKUP(AQ2168,dim_disaggs!B:C,2,FALSE)),"",VLOOKUP(AQ2168,dim_disaggs!B:C,2,FALSE))</f>
        <v>werJlVT6sf3</v>
      </c>
      <c r="AU2168" s="72" t="s">
        <v>755</v>
      </c>
      <c r="AV2168" s="73" t="s">
        <v>755</v>
      </c>
      <c r="AW2168" s="66" t="s">
        <v>755</v>
      </c>
      <c r="AX2168" s="66" t="s">
        <v>755</v>
      </c>
      <c r="BA2168" s="105" t="str">
        <f t="shared" si="306"/>
        <v>Top Level Denominator</v>
      </c>
      <c r="BB2168" s="20" t="str">
        <f t="shared" si="307"/>
        <v>Azqe383ljKu</v>
      </c>
      <c r="BC2168" s="20" t="s">
        <v>25708</v>
      </c>
      <c r="BD2168" s="20" t="s">
        <v>25709</v>
      </c>
      <c r="BE2168" s="75" t="s">
        <v>21242</v>
      </c>
      <c r="BF2168" s="73" t="s">
        <v>21243</v>
      </c>
      <c r="BG2168" s="55" t="s">
        <v>755</v>
      </c>
      <c r="BH2168" s="76" t="s">
        <v>755</v>
      </c>
      <c r="BI2168" s="20" t="s">
        <v>755</v>
      </c>
      <c r="BJ2168" s="20" t="s">
        <v>755</v>
      </c>
      <c r="BK2168" s="55" t="s">
        <v>755</v>
      </c>
      <c r="BL2168" s="71" t="s">
        <v>755</v>
      </c>
      <c r="BM2168" s="77" t="s">
        <v>755</v>
      </c>
      <c r="BN2168" s="78" t="s">
        <v>755</v>
      </c>
      <c r="BO2168" s="77" t="s">
        <v>755</v>
      </c>
      <c r="BP2168" s="78" t="s">
        <v>755</v>
      </c>
    </row>
    <row r="2169" spans="1:68" x14ac:dyDescent="0.2">
      <c r="A2169" s="20" t="s">
        <v>95</v>
      </c>
      <c r="B2169" s="20" t="s">
        <v>1996</v>
      </c>
      <c r="C2169" s="20" t="s">
        <v>946</v>
      </c>
      <c r="D2169" s="20" t="s">
        <v>164</v>
      </c>
      <c r="E2169" s="20" t="s">
        <v>78</v>
      </c>
      <c r="G2169" s="20" t="s">
        <v>20086</v>
      </c>
      <c r="I2169" s="19">
        <f t="shared" si="308"/>
        <v>19</v>
      </c>
      <c r="J2169" s="20" t="s">
        <v>755</v>
      </c>
      <c r="K2169" s="20" t="s">
        <v>2266</v>
      </c>
      <c r="L2169" s="95" t="str">
        <f>IF(M2169&lt;&gt;"",IF(NOT(ISNA(INDEX(cc!B:B,MATCH(M2169,cc!A:A,0)))),INDEX(cc!B:B,MATCH(M2169,cc!A:A,0)),"0"),"")</f>
        <v>default</v>
      </c>
      <c r="M2169" s="97" t="s">
        <v>13</v>
      </c>
      <c r="N2169" s="28" t="str">
        <f t="shared" si="309"/>
        <v/>
      </c>
      <c r="O2169" s="19" t="str">
        <f t="shared" si="302"/>
        <v>TX_UNDETECT (D, TA): 12 Months Prior</v>
      </c>
      <c r="P2169" s="19" t="str">
        <f t="shared" si="303"/>
        <v>TX_UNDETECT (D, TA): 12 Months Prior</v>
      </c>
      <c r="Q2169" s="19" t="str">
        <f t="shared" si="310"/>
        <v>TX_UNDETECT (D, TA)</v>
      </c>
      <c r="R2169" s="19" t="str">
        <f t="shared" si="304"/>
        <v>TX_UNDETECT_D_TA</v>
      </c>
      <c r="S2169" s="19" t="str">
        <f t="shared" si="305"/>
        <v>TX_UNDETECT_D_TA_</v>
      </c>
      <c r="T2169" s="19" t="b">
        <f>NOT(ISNA(VLOOKUP(B2169,dbcodes!A:B,2,FALSE)))</f>
        <v>1</v>
      </c>
      <c r="U2169" s="19" t="str">
        <f>IF(ISNA(VLOOKUP(B2169,dbcodes!A:B,2,FALSE)),des!R1803,VLOOKUP(B2169,dbcodes!A:B,2,FALSE))</f>
        <v>TX_UNDETECT_D_TA</v>
      </c>
      <c r="W2169" s="107" t="str">
        <f>IF(ISNA(VLOOKUP(C2169,descriptions!A:B,2,FALSE)),des!V1803,IF(G2169=" TARGET","Target ","")&amp;VLOOKUP(C2169,descriptions!A:B,2,FALSE))</f>
        <v>Number of viral load tests from adult and pediatric ART patients conducted in the past 12 months with a viral load &lt;1,000 copies/ml</v>
      </c>
      <c r="X2169" s="20" t="s">
        <v>4</v>
      </c>
      <c r="Y2169" s="20" t="s">
        <v>831</v>
      </c>
      <c r="Z2169" s="20" t="s">
        <v>836</v>
      </c>
      <c r="AA2169" s="20" t="s">
        <v>102</v>
      </c>
      <c r="AB2169" s="20" t="s">
        <v>755</v>
      </c>
      <c r="AC2169" s="19" t="str">
        <f>IF(AB2169&lt;&gt;"",IF(NOT(ISNA(INDEX(os!A:A,MATCH(AB2169,os!B:B,0)))),INDEX(os!A:A,MATCH(AB2169,os!B:B,0)),"0"),"")</f>
        <v/>
      </c>
      <c r="AD2169" s="20" t="s">
        <v>830</v>
      </c>
      <c r="AH2169" s="93" t="str">
        <f>IF(NOT(ISNA(VLOOKUP(B:B,ResultsTargets!A:A,1,0))),"TRUE","")</f>
        <v/>
      </c>
      <c r="AI2169" s="19" t="str">
        <f>IF(ISNA(VLOOKUP(C2169,dim_techarea!A:B,2,FALSE)),"",VLOOKUP(C2169,dim_techarea!A:B,2,FALSE))</f>
        <v>TX_UNDETECT</v>
      </c>
      <c r="AJ2169" s="19" t="str">
        <f>IF(ISNA(VLOOKUP(AI2169,dim_techarea!B:C,2,FALSE)),"",VLOOKUP(AI2169,dim_techarea!B:C,2,FALSE))</f>
        <v>Dq3fgjBHyV0</v>
      </c>
      <c r="AK2169" s="19" t="str">
        <f>IF(ISNA(VLOOKUP(TRIM(G2169),dim_targetsresults!A:B,2,FALSE)),"",VLOOKUP(TRIM(G2169),dim_targetsresults!A:C,2,FALSE))</f>
        <v>MER Results</v>
      </c>
      <c r="AL2169" s="19" t="str">
        <f>IF(ISNA(VLOOKUP(AK2169,dim_targetsresults!B:C,2,FALSE)),"",VLOOKUP(AK2169,dim_targetsresults!B:C,2,FALSE))</f>
        <v>Jh0jDM5yQ2E</v>
      </c>
      <c r="AM2169" s="19" t="str">
        <f>IF(ISNA(VLOOKUP(TRIM(D2169),dim_numeratordenominator!A:B,2,FALSE)),"",VLOOKUP(TRIM(D2169),dim_numeratordenominator!A:C,2,FALSE))</f>
        <v>Denominator</v>
      </c>
      <c r="AN2169" s="19" t="str">
        <f>IF(ISNA(VLOOKUP(AM2169,dim_numeratordenominator!B:C,2,FALSE)),"",VLOOKUP(AM2169,dim_numeratordenominator!B:C,2,FALSE))</f>
        <v>QpNj0nSuEhD</v>
      </c>
      <c r="AO2169" s="19" t="str">
        <f>IF(ISNA(VLOOKUP(TRIM(E2169),dim_supporttype!A:B,2,FALSE)),"",VLOOKUP(TRIM(E2169),dim_supporttype!A:C,2,FALSE))</f>
        <v>TA</v>
      </c>
      <c r="AP2169" s="19" t="str">
        <f>IF(ISNA(VLOOKUP(AO2169,dim_supporttype!B:C,2,FALSE)),"",VLOOKUP(AO2169,dim_supporttype!B:C,2,FALSE))</f>
        <v>cRAGKdWIDn4</v>
      </c>
      <c r="AQ2169" s="19" t="str">
        <f>IF(ISNA(VLOOKUP(TRIM(F2169),dim_disaggs!A:B,2,FALSE)),"No Disagg",VLOOKUP(TRIM(F2169),dim_disaggs!A:B,2,FALSE))</f>
        <v>No Disagg</v>
      </c>
      <c r="AR2169" s="19" t="str">
        <f>IF(ISNA(VLOOKUP(AQ2169,dim_disaggs!B:C,2,FALSE)),"",VLOOKUP(AQ2169,dim_disaggs!B:C,2,FALSE))</f>
        <v>werJlVT6sf3</v>
      </c>
      <c r="AU2169" s="72" t="s">
        <v>755</v>
      </c>
      <c r="AV2169" s="73" t="s">
        <v>755</v>
      </c>
      <c r="AW2169" s="66" t="s">
        <v>755</v>
      </c>
      <c r="AX2169" s="66" t="s">
        <v>755</v>
      </c>
      <c r="BA2169" s="105" t="str">
        <f t="shared" si="306"/>
        <v>Top Level Denominator</v>
      </c>
      <c r="BB2169" s="20" t="str">
        <f t="shared" si="307"/>
        <v>Azqe383ljKu</v>
      </c>
      <c r="BC2169" s="20" t="s">
        <v>25708</v>
      </c>
      <c r="BD2169" s="20" t="s">
        <v>25709</v>
      </c>
      <c r="BE2169" s="75" t="s">
        <v>21242</v>
      </c>
      <c r="BF2169" s="73" t="s">
        <v>21243</v>
      </c>
      <c r="BG2169" s="55" t="s">
        <v>755</v>
      </c>
      <c r="BH2169" s="76" t="s">
        <v>755</v>
      </c>
      <c r="BI2169" s="20" t="s">
        <v>755</v>
      </c>
      <c r="BJ2169" s="20" t="s">
        <v>755</v>
      </c>
      <c r="BK2169" s="55" t="s">
        <v>755</v>
      </c>
      <c r="BL2169" s="71" t="s">
        <v>755</v>
      </c>
      <c r="BM2169" s="77" t="s">
        <v>755</v>
      </c>
      <c r="BN2169" s="78" t="s">
        <v>755</v>
      </c>
      <c r="BO2169" s="77" t="s">
        <v>755</v>
      </c>
      <c r="BP2169" s="78" t="s">
        <v>755</v>
      </c>
    </row>
    <row r="2170" spans="1:68" x14ac:dyDescent="0.2">
      <c r="A2170" s="20" t="s">
        <v>95</v>
      </c>
      <c r="B2170" s="20" t="s">
        <v>2002</v>
      </c>
      <c r="C2170" s="20" t="s">
        <v>946</v>
      </c>
      <c r="D2170" s="20" t="s">
        <v>1</v>
      </c>
      <c r="E2170" s="20" t="s">
        <v>77</v>
      </c>
      <c r="F2170" s="20" t="s">
        <v>135</v>
      </c>
      <c r="G2170" s="20" t="s">
        <v>20086</v>
      </c>
      <c r="H2170" s="20" t="s">
        <v>135</v>
      </c>
      <c r="I2170" s="19">
        <f t="shared" si="308"/>
        <v>29</v>
      </c>
      <c r="J2170" s="20" t="s">
        <v>755</v>
      </c>
      <c r="K2170" s="20" t="s">
        <v>174</v>
      </c>
      <c r="L2170" s="95" t="str">
        <f>IF(M2170&lt;&gt;"",IF(NOT(ISNA(INDEX(cc!B:B,MATCH(M2170,cc!A:A,0)))),INDEX(cc!B:B,MATCH(M2170,cc!A:A,0)),"0"),"")</f>
        <v>Age (&lt;1-20+, 5) and Sex</v>
      </c>
      <c r="M2170" s="97" t="s">
        <v>4024</v>
      </c>
      <c r="N2170" s="28" t="str">
        <f t="shared" si="309"/>
        <v/>
      </c>
      <c r="O2170" s="19" t="str">
        <f t="shared" si="302"/>
        <v>TX_UNDETECT (N, DSD, Age/Sex): 12 Months Viral Load &lt; 1000</v>
      </c>
      <c r="P2170" s="19" t="str">
        <f t="shared" si="303"/>
        <v>TX_UNDETECT (N, DSD, Age/Sex): 12 Months Viral Load &lt; 1000</v>
      </c>
      <c r="Q2170" s="19" t="str">
        <f t="shared" si="310"/>
        <v>TX_UNDETECT (N, DSD, Age/Sex)</v>
      </c>
      <c r="R2170" s="19" t="str">
        <f t="shared" si="304"/>
        <v>TX_UNDETECT_N_DSD_Age_Sex</v>
      </c>
      <c r="S2170" s="19" t="str">
        <f t="shared" si="305"/>
        <v>TX_UNDETECT_N_DSD_Age_Sex_</v>
      </c>
      <c r="T2170" s="19" t="b">
        <f>NOT(ISNA(VLOOKUP(B2170,dbcodes!A:B,2,FALSE)))</f>
        <v>1</v>
      </c>
      <c r="U2170" s="19" t="str">
        <f>IF(ISNA(VLOOKUP(B2170,dbcodes!A:B,2,FALSE)),des!R1804,VLOOKUP(B2170,dbcodes!A:B,2,FALSE))</f>
        <v>TX_UNDETECT_N_DSD_Age_Sex</v>
      </c>
      <c r="W2170" s="107" t="str">
        <f>IF(ISNA(VLOOKUP(C2170,descriptions!A:B,2,FALSE)),des!V1804,IF(G2170=" TARGET","Target ","")&amp;VLOOKUP(C2170,descriptions!A:B,2,FALSE))</f>
        <v>Number of viral load tests from adult and pediatric ART patients conducted in the past 12 months with a viral load &lt;1,000 copies/ml</v>
      </c>
      <c r="X2170" s="20" t="s">
        <v>4</v>
      </c>
      <c r="Y2170" s="20" t="s">
        <v>831</v>
      </c>
      <c r="Z2170" s="20" t="s">
        <v>836</v>
      </c>
      <c r="AA2170" s="20" t="s">
        <v>102</v>
      </c>
      <c r="AB2170" s="20" t="s">
        <v>755</v>
      </c>
      <c r="AC2170" s="19" t="str">
        <f>IF(AB2170&lt;&gt;"",IF(NOT(ISNA(INDEX(os!A:A,MATCH(AB2170,os!B:B,0)))),INDEX(os!A:A,MATCH(AB2170,os!B:B,0)),"0"),"")</f>
        <v/>
      </c>
      <c r="AD2170" s="20" t="s">
        <v>830</v>
      </c>
      <c r="AH2170" s="93" t="str">
        <f>IF(NOT(ISNA(VLOOKUP(B:B,ResultsTargets!A:A,1,0))),"TRUE","")</f>
        <v/>
      </c>
      <c r="AI2170" s="19" t="str">
        <f>IF(ISNA(VLOOKUP(C2170,dim_techarea!A:B,2,FALSE)),"",VLOOKUP(C2170,dim_techarea!A:B,2,FALSE))</f>
        <v>TX_UNDETECT</v>
      </c>
      <c r="AJ2170" s="19" t="str">
        <f>IF(ISNA(VLOOKUP(AI2170,dim_techarea!B:C,2,FALSE)),"",VLOOKUP(AI2170,dim_techarea!B:C,2,FALSE))</f>
        <v>Dq3fgjBHyV0</v>
      </c>
      <c r="AK2170" s="19" t="str">
        <f>IF(ISNA(VLOOKUP(TRIM(G2170),dim_targetsresults!A:B,2,FALSE)),"",VLOOKUP(TRIM(G2170),dim_targetsresults!A:C,2,FALSE))</f>
        <v>MER Results</v>
      </c>
      <c r="AL2170" s="19" t="str">
        <f>IF(ISNA(VLOOKUP(AK2170,dim_targetsresults!B:C,2,FALSE)),"",VLOOKUP(AK2170,dim_targetsresults!B:C,2,FALSE))</f>
        <v>Jh0jDM5yQ2E</v>
      </c>
      <c r="AM2170" s="19" t="str">
        <f>IF(ISNA(VLOOKUP(TRIM(D2170),dim_numeratordenominator!A:B,2,FALSE)),"",VLOOKUP(TRIM(D2170),dim_numeratordenominator!A:C,2,FALSE))</f>
        <v>Numerator</v>
      </c>
      <c r="AN2170" s="19" t="str">
        <f>IF(ISNA(VLOOKUP(AM2170,dim_numeratordenominator!B:C,2,FALSE)),"",VLOOKUP(AM2170,dim_numeratordenominator!B:C,2,FALSE))</f>
        <v>Som9NRMQqV7</v>
      </c>
      <c r="AO2170" s="19" t="str">
        <f>IF(ISNA(VLOOKUP(TRIM(E2170),dim_supporttype!A:B,2,FALSE)),"",VLOOKUP(TRIM(E2170),dim_supporttype!A:C,2,FALSE))</f>
        <v>DSD</v>
      </c>
      <c r="AP2170" s="19" t="str">
        <f>IF(ISNA(VLOOKUP(AO2170,dim_supporttype!B:C,2,FALSE)),"",VLOOKUP(AO2170,dim_supporttype!B:C,2,FALSE))</f>
        <v>iM13vdNLWKb</v>
      </c>
      <c r="AQ2170" s="19" t="str">
        <f>IF(ISNA(VLOOKUP(TRIM(F2170),dim_disaggs!A:B,2,FALSE)),"No Disagg",VLOOKUP(TRIM(F2170),dim_disaggs!A:B,2,FALSE))</f>
        <v>Age/Sex</v>
      </c>
      <c r="AR2170" s="19" t="str">
        <f>IF(ISNA(VLOOKUP(AQ2170,dim_disaggs!B:C,2,FALSE)),"",VLOOKUP(AQ2170,dim_disaggs!B:C,2,FALSE))</f>
        <v>Qbz6SrpmJ1y</v>
      </c>
      <c r="AU2170" s="72" t="s">
        <v>755</v>
      </c>
      <c r="AV2170" s="73" t="s">
        <v>755</v>
      </c>
      <c r="AW2170" s="66" t="s">
        <v>755</v>
      </c>
      <c r="AX2170" s="66" t="s">
        <v>755</v>
      </c>
      <c r="BA2170" s="105" t="str">
        <f t="shared" si="306"/>
        <v/>
      </c>
      <c r="BB2170" s="20" t="str">
        <f t="shared" si="307"/>
        <v/>
      </c>
      <c r="BE2170" s="75" t="s">
        <v>755</v>
      </c>
      <c r="BF2170" s="73" t="s">
        <v>755</v>
      </c>
      <c r="BG2170" s="55" t="s">
        <v>755</v>
      </c>
      <c r="BH2170" s="76" t="s">
        <v>755</v>
      </c>
      <c r="BI2170" s="20" t="s">
        <v>755</v>
      </c>
      <c r="BJ2170" s="20" t="s">
        <v>755</v>
      </c>
      <c r="BK2170" s="55" t="s">
        <v>755</v>
      </c>
      <c r="BL2170" s="71" t="s">
        <v>755</v>
      </c>
      <c r="BM2170" s="77" t="s">
        <v>755</v>
      </c>
      <c r="BN2170" s="78" t="s">
        <v>755</v>
      </c>
      <c r="BO2170" s="77" t="s">
        <v>755</v>
      </c>
      <c r="BP2170" s="78" t="s">
        <v>755</v>
      </c>
    </row>
    <row r="2171" spans="1:68" x14ac:dyDescent="0.2">
      <c r="A2171" s="20" t="s">
        <v>95</v>
      </c>
      <c r="B2171" s="20" t="s">
        <v>2012</v>
      </c>
      <c r="C2171" s="20" t="s">
        <v>946</v>
      </c>
      <c r="D2171" s="20" t="s">
        <v>1</v>
      </c>
      <c r="E2171" s="20" t="s">
        <v>78</v>
      </c>
      <c r="F2171" s="20" t="s">
        <v>135</v>
      </c>
      <c r="G2171" s="20" t="s">
        <v>20086</v>
      </c>
      <c r="H2171" s="20" t="s">
        <v>135</v>
      </c>
      <c r="I2171" s="19">
        <f t="shared" si="308"/>
        <v>28</v>
      </c>
      <c r="J2171" s="20" t="s">
        <v>755</v>
      </c>
      <c r="K2171" s="20" t="s">
        <v>174</v>
      </c>
      <c r="L2171" s="95" t="str">
        <f>IF(M2171&lt;&gt;"",IF(NOT(ISNA(INDEX(cc!B:B,MATCH(M2171,cc!A:A,0)))),INDEX(cc!B:B,MATCH(M2171,cc!A:A,0)),"0"),"")</f>
        <v>Age (&lt;1-20+, 5) and Sex</v>
      </c>
      <c r="M2171" s="97" t="s">
        <v>4024</v>
      </c>
      <c r="N2171" s="28" t="str">
        <f t="shared" si="309"/>
        <v/>
      </c>
      <c r="O2171" s="19" t="str">
        <f t="shared" si="302"/>
        <v>TX_UNDETECT (N, TA, Age/Sex): 12 Months Viral Load &lt; 1000</v>
      </c>
      <c r="P2171" s="19" t="str">
        <f t="shared" si="303"/>
        <v>TX_UNDETECT (N, TA, Age/Sex): 12 Months Viral Load &lt; 1000</v>
      </c>
      <c r="Q2171" s="19" t="str">
        <f t="shared" si="310"/>
        <v>TX_UNDETECT (N, TA, Age/Sex)</v>
      </c>
      <c r="R2171" s="19" t="str">
        <f t="shared" si="304"/>
        <v>TX_UNDETECT_N_TA_Age_Sex</v>
      </c>
      <c r="S2171" s="19" t="str">
        <f t="shared" si="305"/>
        <v>TX_UNDETECT_N_TA_Age_Sex_</v>
      </c>
      <c r="T2171" s="19" t="b">
        <f>NOT(ISNA(VLOOKUP(B2171,dbcodes!A:B,2,FALSE)))</f>
        <v>1</v>
      </c>
      <c r="U2171" s="19" t="str">
        <f>IF(ISNA(VLOOKUP(B2171,dbcodes!A:B,2,FALSE)),des!R1805,VLOOKUP(B2171,dbcodes!A:B,2,FALSE))</f>
        <v>TX_UNDETECT_N_TA_Age_Sex</v>
      </c>
      <c r="W2171" s="107" t="str">
        <f>IF(ISNA(VLOOKUP(C2171,descriptions!A:B,2,FALSE)),des!V1805,IF(G2171=" TARGET","Target ","")&amp;VLOOKUP(C2171,descriptions!A:B,2,FALSE))</f>
        <v>Number of viral load tests from adult and pediatric ART patients conducted in the past 12 months with a viral load &lt;1,000 copies/ml</v>
      </c>
      <c r="X2171" s="20" t="s">
        <v>4</v>
      </c>
      <c r="Y2171" s="20" t="s">
        <v>831</v>
      </c>
      <c r="Z2171" s="20" t="s">
        <v>836</v>
      </c>
      <c r="AA2171" s="20" t="s">
        <v>102</v>
      </c>
      <c r="AB2171" s="20" t="s">
        <v>755</v>
      </c>
      <c r="AC2171" s="19" t="str">
        <f>IF(AB2171&lt;&gt;"",IF(NOT(ISNA(INDEX(os!A:A,MATCH(AB2171,os!B:B,0)))),INDEX(os!A:A,MATCH(AB2171,os!B:B,0)),"0"),"")</f>
        <v/>
      </c>
      <c r="AD2171" s="20" t="s">
        <v>830</v>
      </c>
      <c r="AH2171" s="93" t="str">
        <f>IF(NOT(ISNA(VLOOKUP(B:B,ResultsTargets!A:A,1,0))),"TRUE","")</f>
        <v/>
      </c>
      <c r="AI2171" s="19" t="str">
        <f>IF(ISNA(VLOOKUP(C2171,dim_techarea!A:B,2,FALSE)),"",VLOOKUP(C2171,dim_techarea!A:B,2,FALSE))</f>
        <v>TX_UNDETECT</v>
      </c>
      <c r="AJ2171" s="19" t="str">
        <f>IF(ISNA(VLOOKUP(AI2171,dim_techarea!B:C,2,FALSE)),"",VLOOKUP(AI2171,dim_techarea!B:C,2,FALSE))</f>
        <v>Dq3fgjBHyV0</v>
      </c>
      <c r="AK2171" s="19" t="str">
        <f>IF(ISNA(VLOOKUP(TRIM(G2171),dim_targetsresults!A:B,2,FALSE)),"",VLOOKUP(TRIM(G2171),dim_targetsresults!A:C,2,FALSE))</f>
        <v>MER Results</v>
      </c>
      <c r="AL2171" s="19" t="str">
        <f>IF(ISNA(VLOOKUP(AK2171,dim_targetsresults!B:C,2,FALSE)),"",VLOOKUP(AK2171,dim_targetsresults!B:C,2,FALSE))</f>
        <v>Jh0jDM5yQ2E</v>
      </c>
      <c r="AM2171" s="19" t="str">
        <f>IF(ISNA(VLOOKUP(TRIM(D2171),dim_numeratordenominator!A:B,2,FALSE)),"",VLOOKUP(TRIM(D2171),dim_numeratordenominator!A:C,2,FALSE))</f>
        <v>Numerator</v>
      </c>
      <c r="AN2171" s="19" t="str">
        <f>IF(ISNA(VLOOKUP(AM2171,dim_numeratordenominator!B:C,2,FALSE)),"",VLOOKUP(AM2171,dim_numeratordenominator!B:C,2,FALSE))</f>
        <v>Som9NRMQqV7</v>
      </c>
      <c r="AO2171" s="19" t="str">
        <f>IF(ISNA(VLOOKUP(TRIM(E2171),dim_supporttype!A:B,2,FALSE)),"",VLOOKUP(TRIM(E2171),dim_supporttype!A:C,2,FALSE))</f>
        <v>TA</v>
      </c>
      <c r="AP2171" s="19" t="str">
        <f>IF(ISNA(VLOOKUP(AO2171,dim_supporttype!B:C,2,FALSE)),"",VLOOKUP(AO2171,dim_supporttype!B:C,2,FALSE))</f>
        <v>cRAGKdWIDn4</v>
      </c>
      <c r="AQ2171" s="19" t="str">
        <f>IF(ISNA(VLOOKUP(TRIM(F2171),dim_disaggs!A:B,2,FALSE)),"No Disagg",VLOOKUP(TRIM(F2171),dim_disaggs!A:B,2,FALSE))</f>
        <v>Age/Sex</v>
      </c>
      <c r="AR2171" s="19" t="str">
        <f>IF(ISNA(VLOOKUP(AQ2171,dim_disaggs!B:C,2,FALSE)),"",VLOOKUP(AQ2171,dim_disaggs!B:C,2,FALSE))</f>
        <v>Qbz6SrpmJ1y</v>
      </c>
      <c r="AU2171" s="72" t="s">
        <v>755</v>
      </c>
      <c r="AV2171" s="73" t="s">
        <v>755</v>
      </c>
      <c r="AW2171" s="66" t="s">
        <v>755</v>
      </c>
      <c r="AX2171" s="66" t="s">
        <v>755</v>
      </c>
      <c r="BA2171" s="105" t="str">
        <f t="shared" si="306"/>
        <v/>
      </c>
      <c r="BB2171" s="20" t="str">
        <f t="shared" si="307"/>
        <v/>
      </c>
      <c r="BE2171" s="75" t="s">
        <v>755</v>
      </c>
      <c r="BF2171" s="73" t="s">
        <v>755</v>
      </c>
      <c r="BG2171" s="55" t="s">
        <v>755</v>
      </c>
      <c r="BH2171" s="76" t="s">
        <v>755</v>
      </c>
      <c r="BI2171" s="20" t="s">
        <v>755</v>
      </c>
      <c r="BJ2171" s="20" t="s">
        <v>755</v>
      </c>
      <c r="BK2171" s="55" t="s">
        <v>755</v>
      </c>
      <c r="BL2171" s="71" t="s">
        <v>755</v>
      </c>
      <c r="BM2171" s="77" t="s">
        <v>755</v>
      </c>
      <c r="BN2171" s="78" t="s">
        <v>755</v>
      </c>
      <c r="BO2171" s="77" t="s">
        <v>755</v>
      </c>
      <c r="BP2171" s="78" t="s">
        <v>755</v>
      </c>
    </row>
    <row r="2172" spans="1:68" s="3" customFormat="1" x14ac:dyDescent="0.2">
      <c r="A2172" s="20" t="s">
        <v>95</v>
      </c>
      <c r="B2172" s="20" t="s">
        <v>2006</v>
      </c>
      <c r="C2172" s="20" t="s">
        <v>946</v>
      </c>
      <c r="D2172" s="20" t="s">
        <v>1</v>
      </c>
      <c r="E2172" s="20" t="s">
        <v>77</v>
      </c>
      <c r="F2172" s="20" t="s">
        <v>20026</v>
      </c>
      <c r="G2172" s="20" t="s">
        <v>20086</v>
      </c>
      <c r="H2172" s="20" t="s">
        <v>20025</v>
      </c>
      <c r="I2172" s="19">
        <f t="shared" si="308"/>
        <v>42</v>
      </c>
      <c r="J2172" s="20" t="s">
        <v>755</v>
      </c>
      <c r="K2172" s="20" t="s">
        <v>174</v>
      </c>
      <c r="L2172" s="95" t="str">
        <f>IF(M2172&lt;&gt;"",IF(NOT(ISNA(INDEX(cc!B:B,MATCH(M2172,cc!A:A,0)))),INDEX(cc!B:B,MATCH(M2172,cc!A:A,0)),"0"),"")</f>
        <v>Pregnant/Breastfeeding Status and HIV Status (Positive)</v>
      </c>
      <c r="M2172" s="97" t="s">
        <v>103</v>
      </c>
      <c r="N2172" s="28" t="str">
        <f t="shared" si="309"/>
        <v/>
      </c>
      <c r="O2172" s="19" t="str">
        <f t="shared" si="302"/>
        <v>TX_UNDETECT (N, DSD, PregnantOrBreastfeeding/HIVStatus): 12 Months Viral Load &lt; 1000</v>
      </c>
      <c r="P2172" s="19" t="str">
        <f t="shared" si="303"/>
        <v>TX_UNDETECT (N, DSD, PregnantOrBreastfeeding/HIVStatus): 12 Months Viral Load &lt; 1000</v>
      </c>
      <c r="Q2172" s="19" t="str">
        <f t="shared" si="310"/>
        <v>TX_UNDETECT (N, DSD, PregnantBF/HIVStatus)</v>
      </c>
      <c r="R2172" s="19" t="str">
        <f t="shared" si="304"/>
        <v>TX_UNDETECT_N_DSD_PregnantBF_HIVStatus</v>
      </c>
      <c r="S2172" s="19" t="str">
        <f t="shared" si="305"/>
        <v>TX_UNDETECT_N_DSD_PregnantBF_HIVStatus_</v>
      </c>
      <c r="T2172" s="19" t="b">
        <f>NOT(ISNA(VLOOKUP(B2172,dbcodes!A:B,2,FALSE)))</f>
        <v>1</v>
      </c>
      <c r="U2172" s="19" t="str">
        <f>IF(ISNA(VLOOKUP(B2172,dbcodes!A:B,2,FALSE)),des!R1806,VLOOKUP(B2172,dbcodes!A:B,2,FALSE))</f>
        <v>TX_UNDETECT_N_DSD_Preg_Feeding</v>
      </c>
      <c r="V2172" s="20"/>
      <c r="W2172" s="107" t="str">
        <f>IF(ISNA(VLOOKUP(C2172,descriptions!A:B,2,FALSE)),des!V1806,IF(G2172=" TARGET","Target ","")&amp;VLOOKUP(C2172,descriptions!A:B,2,FALSE))</f>
        <v>Number of viral load tests from adult and pediatric ART patients conducted in the past 12 months with a viral load &lt;1,000 copies/ml</v>
      </c>
      <c r="X2172" s="20" t="s">
        <v>4</v>
      </c>
      <c r="Y2172" s="20" t="s">
        <v>831</v>
      </c>
      <c r="Z2172" s="20" t="s">
        <v>836</v>
      </c>
      <c r="AA2172" s="20" t="s">
        <v>102</v>
      </c>
      <c r="AB2172" s="20" t="s">
        <v>755</v>
      </c>
      <c r="AC2172" s="19" t="str">
        <f>IF(AB2172&lt;&gt;"",IF(NOT(ISNA(INDEX(os!A:A,MATCH(AB2172,os!B:B,0)))),INDEX(os!A:A,MATCH(AB2172,os!B:B,0)),"0"),"")</f>
        <v/>
      </c>
      <c r="AD2172" s="20" t="s">
        <v>830</v>
      </c>
      <c r="AE2172" s="20"/>
      <c r="AF2172" s="20"/>
      <c r="AG2172" s="20"/>
      <c r="AH2172" s="93" t="str">
        <f>IF(NOT(ISNA(VLOOKUP(B:B,ResultsTargets!A:A,1,0))),"TRUE","")</f>
        <v/>
      </c>
      <c r="AI2172" s="19" t="str">
        <f>IF(ISNA(VLOOKUP(C2172,dim_techarea!A:B,2,FALSE)),"",VLOOKUP(C2172,dim_techarea!A:B,2,FALSE))</f>
        <v>TX_UNDETECT</v>
      </c>
      <c r="AJ2172" s="19" t="str">
        <f>IF(ISNA(VLOOKUP(AI2172,dim_techarea!B:C,2,FALSE)),"",VLOOKUP(AI2172,dim_techarea!B:C,2,FALSE))</f>
        <v>Dq3fgjBHyV0</v>
      </c>
      <c r="AK2172" s="19" t="str">
        <f>IF(ISNA(VLOOKUP(TRIM(G2172),dim_targetsresults!A:B,2,FALSE)),"",VLOOKUP(TRIM(G2172),dim_targetsresults!A:C,2,FALSE))</f>
        <v>MER Results</v>
      </c>
      <c r="AL2172" s="19" t="str">
        <f>IF(ISNA(VLOOKUP(AK2172,dim_targetsresults!B:C,2,FALSE)),"",VLOOKUP(AK2172,dim_targetsresults!B:C,2,FALSE))</f>
        <v>Jh0jDM5yQ2E</v>
      </c>
      <c r="AM2172" s="19" t="str">
        <f>IF(ISNA(VLOOKUP(TRIM(D2172),dim_numeratordenominator!A:B,2,FALSE)),"",VLOOKUP(TRIM(D2172),dim_numeratordenominator!A:C,2,FALSE))</f>
        <v>Numerator</v>
      </c>
      <c r="AN2172" s="19" t="str">
        <f>IF(ISNA(VLOOKUP(AM2172,dim_numeratordenominator!B:C,2,FALSE)),"",VLOOKUP(AM2172,dim_numeratordenominator!B:C,2,FALSE))</f>
        <v>Som9NRMQqV7</v>
      </c>
      <c r="AO2172" s="19" t="str">
        <f>IF(ISNA(VLOOKUP(TRIM(E2172),dim_supporttype!A:B,2,FALSE)),"",VLOOKUP(TRIM(E2172),dim_supporttype!A:C,2,FALSE))</f>
        <v>DSD</v>
      </c>
      <c r="AP2172" s="19" t="str">
        <f>IF(ISNA(VLOOKUP(AO2172,dim_supporttype!B:C,2,FALSE)),"",VLOOKUP(AO2172,dim_supporttype!B:C,2,FALSE))</f>
        <v>iM13vdNLWKb</v>
      </c>
      <c r="AQ2172" s="19" t="str">
        <f>IF(ISNA(VLOOKUP(TRIM(F2172),dim_disaggs!A:B,2,FALSE)),"No Disagg",VLOOKUP(TRIM(F2172),dim_disaggs!A:B,2,FALSE))</f>
        <v>PregnantOrBreastfeeding/HIVStatus</v>
      </c>
      <c r="AR2172" s="19" t="str">
        <f>IF(ISNA(VLOOKUP(AQ2172,dim_disaggs!B:C,2,FALSE)),"",VLOOKUP(AQ2172,dim_disaggs!B:C,2,FALSE))</f>
        <v>Q1JXU8C3F5L</v>
      </c>
      <c r="AS2172" s="72"/>
      <c r="AT2172" s="66"/>
      <c r="AU2172" s="72" t="s">
        <v>755</v>
      </c>
      <c r="AV2172" s="73" t="s">
        <v>755</v>
      </c>
      <c r="AW2172" s="66" t="s">
        <v>755</v>
      </c>
      <c r="AX2172" s="66" t="s">
        <v>755</v>
      </c>
      <c r="AY2172" s="20"/>
      <c r="AZ2172" s="20"/>
      <c r="BA2172" s="105" t="str">
        <f t="shared" si="306"/>
        <v/>
      </c>
      <c r="BB2172" s="20" t="str">
        <f t="shared" si="307"/>
        <v/>
      </c>
      <c r="BC2172" s="20"/>
      <c r="BD2172" s="20"/>
      <c r="BE2172" s="75" t="s">
        <v>755</v>
      </c>
      <c r="BF2172" s="73" t="s">
        <v>755</v>
      </c>
      <c r="BG2172" s="55" t="s">
        <v>755</v>
      </c>
      <c r="BH2172" s="76" t="s">
        <v>755</v>
      </c>
      <c r="BI2172" s="20" t="s">
        <v>755</v>
      </c>
      <c r="BJ2172" s="20" t="s">
        <v>755</v>
      </c>
      <c r="BK2172" s="55" t="s">
        <v>755</v>
      </c>
      <c r="BL2172" s="71" t="s">
        <v>755</v>
      </c>
      <c r="BM2172" s="77" t="s">
        <v>755</v>
      </c>
      <c r="BN2172" s="78" t="s">
        <v>755</v>
      </c>
      <c r="BO2172" s="77" t="s">
        <v>755</v>
      </c>
      <c r="BP2172" s="78" t="s">
        <v>755</v>
      </c>
    </row>
    <row r="2173" spans="1:68" s="3" customFormat="1" x14ac:dyDescent="0.2">
      <c r="A2173" s="20" t="s">
        <v>95</v>
      </c>
      <c r="B2173" s="20" t="s">
        <v>2016</v>
      </c>
      <c r="C2173" s="20" t="s">
        <v>946</v>
      </c>
      <c r="D2173" s="20" t="s">
        <v>1</v>
      </c>
      <c r="E2173" s="20" t="s">
        <v>78</v>
      </c>
      <c r="F2173" s="20" t="s">
        <v>20026</v>
      </c>
      <c r="G2173" s="20" t="s">
        <v>20086</v>
      </c>
      <c r="H2173" s="20" t="s">
        <v>20025</v>
      </c>
      <c r="I2173" s="19">
        <f t="shared" si="308"/>
        <v>41</v>
      </c>
      <c r="J2173" s="20" t="s">
        <v>755</v>
      </c>
      <c r="K2173" s="20" t="s">
        <v>174</v>
      </c>
      <c r="L2173" s="95" t="str">
        <f>IF(M2173&lt;&gt;"",IF(NOT(ISNA(INDEX(cc!B:B,MATCH(M2173,cc!A:A,0)))),INDEX(cc!B:B,MATCH(M2173,cc!A:A,0)),"0"),"")</f>
        <v>Pregnant/Breastfeeding Status and HIV Status (Positive)</v>
      </c>
      <c r="M2173" s="97" t="s">
        <v>103</v>
      </c>
      <c r="N2173" s="28" t="str">
        <f t="shared" si="309"/>
        <v/>
      </c>
      <c r="O2173" s="19" t="str">
        <f t="shared" si="302"/>
        <v>TX_UNDETECT (N, TA, PregnantOrBreastfeeding/HIVStatus): 12 Months Viral Load &lt; 1000</v>
      </c>
      <c r="P2173" s="19" t="str">
        <f t="shared" si="303"/>
        <v>TX_UNDETECT (N, TA, PregnantOrBreastfeeding/HIVStatus): 12 Months Viral Load &lt; 1000</v>
      </c>
      <c r="Q2173" s="19" t="str">
        <f t="shared" si="310"/>
        <v>TX_UNDETECT (N, TA, PregnantBF/HIVStatus)</v>
      </c>
      <c r="R2173" s="19" t="str">
        <f t="shared" si="304"/>
        <v>TX_UNDETECT_N_TA_PregnantBF_HIVStatus</v>
      </c>
      <c r="S2173" s="19" t="str">
        <f t="shared" si="305"/>
        <v>TX_UNDETECT_N_TA_PregnantBF_HIVStatus_</v>
      </c>
      <c r="T2173" s="19" t="b">
        <f>NOT(ISNA(VLOOKUP(B2173,dbcodes!A:B,2,FALSE)))</f>
        <v>1</v>
      </c>
      <c r="U2173" s="19" t="str">
        <f>IF(ISNA(VLOOKUP(B2173,dbcodes!A:B,2,FALSE)),des!R1807,VLOOKUP(B2173,dbcodes!A:B,2,FALSE))</f>
        <v>TX_UNDETECT_N_TA_Preg_Feeding</v>
      </c>
      <c r="V2173" s="20"/>
      <c r="W2173" s="107" t="str">
        <f>IF(ISNA(VLOOKUP(C2173,descriptions!A:B,2,FALSE)),des!V1807,IF(G2173=" TARGET","Target ","")&amp;VLOOKUP(C2173,descriptions!A:B,2,FALSE))</f>
        <v>Number of viral load tests from adult and pediatric ART patients conducted in the past 12 months with a viral load &lt;1,000 copies/ml</v>
      </c>
      <c r="X2173" s="20" t="s">
        <v>4</v>
      </c>
      <c r="Y2173" s="20" t="s">
        <v>831</v>
      </c>
      <c r="Z2173" s="20" t="s">
        <v>836</v>
      </c>
      <c r="AA2173" s="20" t="s">
        <v>102</v>
      </c>
      <c r="AB2173" s="20" t="s">
        <v>755</v>
      </c>
      <c r="AC2173" s="19" t="str">
        <f>IF(AB2173&lt;&gt;"",IF(NOT(ISNA(INDEX(os!A:A,MATCH(AB2173,os!B:B,0)))),INDEX(os!A:A,MATCH(AB2173,os!B:B,0)),"0"),"")</f>
        <v/>
      </c>
      <c r="AD2173" s="20" t="s">
        <v>830</v>
      </c>
      <c r="AE2173" s="20"/>
      <c r="AF2173" s="20"/>
      <c r="AG2173" s="20"/>
      <c r="AH2173" s="93" t="str">
        <f>IF(NOT(ISNA(VLOOKUP(B:B,ResultsTargets!A:A,1,0))),"TRUE","")</f>
        <v/>
      </c>
      <c r="AI2173" s="19" t="str">
        <f>IF(ISNA(VLOOKUP(C2173,dim_techarea!A:B,2,FALSE)),"",VLOOKUP(C2173,dim_techarea!A:B,2,FALSE))</f>
        <v>TX_UNDETECT</v>
      </c>
      <c r="AJ2173" s="19" t="str">
        <f>IF(ISNA(VLOOKUP(AI2173,dim_techarea!B:C,2,FALSE)),"",VLOOKUP(AI2173,dim_techarea!B:C,2,FALSE))</f>
        <v>Dq3fgjBHyV0</v>
      </c>
      <c r="AK2173" s="19" t="str">
        <f>IF(ISNA(VLOOKUP(TRIM(G2173),dim_targetsresults!A:B,2,FALSE)),"",VLOOKUP(TRIM(G2173),dim_targetsresults!A:C,2,FALSE))</f>
        <v>MER Results</v>
      </c>
      <c r="AL2173" s="19" t="str">
        <f>IF(ISNA(VLOOKUP(AK2173,dim_targetsresults!B:C,2,FALSE)),"",VLOOKUP(AK2173,dim_targetsresults!B:C,2,FALSE))</f>
        <v>Jh0jDM5yQ2E</v>
      </c>
      <c r="AM2173" s="19" t="str">
        <f>IF(ISNA(VLOOKUP(TRIM(D2173),dim_numeratordenominator!A:B,2,FALSE)),"",VLOOKUP(TRIM(D2173),dim_numeratordenominator!A:C,2,FALSE))</f>
        <v>Numerator</v>
      </c>
      <c r="AN2173" s="19" t="str">
        <f>IF(ISNA(VLOOKUP(AM2173,dim_numeratordenominator!B:C,2,FALSE)),"",VLOOKUP(AM2173,dim_numeratordenominator!B:C,2,FALSE))</f>
        <v>Som9NRMQqV7</v>
      </c>
      <c r="AO2173" s="19" t="str">
        <f>IF(ISNA(VLOOKUP(TRIM(E2173),dim_supporttype!A:B,2,FALSE)),"",VLOOKUP(TRIM(E2173),dim_supporttype!A:C,2,FALSE))</f>
        <v>TA</v>
      </c>
      <c r="AP2173" s="19" t="str">
        <f>IF(ISNA(VLOOKUP(AO2173,dim_supporttype!B:C,2,FALSE)),"",VLOOKUP(AO2173,dim_supporttype!B:C,2,FALSE))</f>
        <v>cRAGKdWIDn4</v>
      </c>
      <c r="AQ2173" s="19" t="str">
        <f>IF(ISNA(VLOOKUP(TRIM(F2173),dim_disaggs!A:B,2,FALSE)),"No Disagg",VLOOKUP(TRIM(F2173),dim_disaggs!A:B,2,FALSE))</f>
        <v>PregnantOrBreastfeeding/HIVStatus</v>
      </c>
      <c r="AR2173" s="19" t="str">
        <f>IF(ISNA(VLOOKUP(AQ2173,dim_disaggs!B:C,2,FALSE)),"",VLOOKUP(AQ2173,dim_disaggs!B:C,2,FALSE))</f>
        <v>Q1JXU8C3F5L</v>
      </c>
      <c r="AS2173" s="72"/>
      <c r="AT2173" s="66"/>
      <c r="AU2173" s="72" t="s">
        <v>755</v>
      </c>
      <c r="AV2173" s="73" t="s">
        <v>755</v>
      </c>
      <c r="AW2173" s="66" t="s">
        <v>755</v>
      </c>
      <c r="AX2173" s="66" t="s">
        <v>755</v>
      </c>
      <c r="AY2173" s="20"/>
      <c r="AZ2173" s="20"/>
      <c r="BA2173" s="105" t="str">
        <f t="shared" si="306"/>
        <v/>
      </c>
      <c r="BB2173" s="20" t="str">
        <f t="shared" si="307"/>
        <v/>
      </c>
      <c r="BC2173" s="20"/>
      <c r="BD2173" s="20"/>
      <c r="BE2173" s="75" t="s">
        <v>755</v>
      </c>
      <c r="BF2173" s="73" t="s">
        <v>755</v>
      </c>
      <c r="BG2173" s="55" t="s">
        <v>755</v>
      </c>
      <c r="BH2173" s="76" t="s">
        <v>755</v>
      </c>
      <c r="BI2173" s="20" t="s">
        <v>755</v>
      </c>
      <c r="BJ2173" s="20" t="s">
        <v>755</v>
      </c>
      <c r="BK2173" s="55" t="s">
        <v>755</v>
      </c>
      <c r="BL2173" s="71" t="s">
        <v>755</v>
      </c>
      <c r="BM2173" s="77" t="s">
        <v>755</v>
      </c>
      <c r="BN2173" s="78" t="s">
        <v>755</v>
      </c>
      <c r="BO2173" s="77" t="s">
        <v>755</v>
      </c>
      <c r="BP2173" s="78" t="s">
        <v>755</v>
      </c>
    </row>
    <row r="2174" spans="1:68" s="3" customFormat="1" x14ac:dyDescent="0.2">
      <c r="A2174" s="20" t="s">
        <v>95</v>
      </c>
      <c r="B2174" s="20" t="s">
        <v>2009</v>
      </c>
      <c r="C2174" s="20" t="s">
        <v>946</v>
      </c>
      <c r="D2174" s="20" t="s">
        <v>1</v>
      </c>
      <c r="E2174" s="20" t="s">
        <v>77</v>
      </c>
      <c r="F2174" s="20" t="s">
        <v>2204</v>
      </c>
      <c r="G2174" s="20" t="s">
        <v>20086</v>
      </c>
      <c r="H2174" s="20" t="s">
        <v>2204</v>
      </c>
      <c r="I2174" s="19">
        <f t="shared" si="308"/>
        <v>36</v>
      </c>
      <c r="J2174" s="20" t="s">
        <v>755</v>
      </c>
      <c r="K2174" s="20" t="s">
        <v>174</v>
      </c>
      <c r="L2174" s="95" t="str">
        <f>IF(M2174&lt;&gt;"",IF(NOT(ISNA(INDEX(cc!B:B,MATCH(M2174,cc!A:A,0)))),INDEX(cc!B:B,MATCH(M2174,cc!A:A,0)),"0"),"")</f>
        <v>Test Indication</v>
      </c>
      <c r="M2174" s="97" t="s">
        <v>4111</v>
      </c>
      <c r="N2174" s="28" t="str">
        <f t="shared" si="309"/>
        <v/>
      </c>
      <c r="O2174" s="19" t="str">
        <f t="shared" si="302"/>
        <v>TX_UNDETECT (N, DSD, TestIndication): 12 Months Viral Load &lt; 1000</v>
      </c>
      <c r="P2174" s="19" t="str">
        <f t="shared" si="303"/>
        <v>TX_UNDETECT (N, DSD, TestIndication): 12 Months Viral Load &lt; 1000</v>
      </c>
      <c r="Q2174" s="19" t="str">
        <f t="shared" si="310"/>
        <v>TX_UNDETECT (N, DSD, TestIndication)</v>
      </c>
      <c r="R2174" s="19" t="str">
        <f t="shared" si="304"/>
        <v>TX_UNDETECT_N_DSD_TestIndication</v>
      </c>
      <c r="S2174" s="19" t="str">
        <f t="shared" si="305"/>
        <v>TX_UNDETECT_N_DSD_TestIndication_</v>
      </c>
      <c r="T2174" s="19" t="b">
        <f>NOT(ISNA(VLOOKUP(B2174,dbcodes!A:B,2,FALSE)))</f>
        <v>1</v>
      </c>
      <c r="U2174" s="19" t="str">
        <f>IF(ISNA(VLOOKUP(B2174,dbcodes!A:B,2,FALSE)),des!R1808,VLOOKUP(B2174,dbcodes!A:B,2,FALSE))</f>
        <v>TX_UNDETECT_N_DSD_TestIndication)</v>
      </c>
      <c r="V2174" s="20"/>
      <c r="W2174" s="107" t="str">
        <f>IF(ISNA(VLOOKUP(C2174,descriptions!A:B,2,FALSE)),des!V1808,IF(G2174=" TARGET","Target ","")&amp;VLOOKUP(C2174,descriptions!A:B,2,FALSE))</f>
        <v>Number of viral load tests from adult and pediatric ART patients conducted in the past 12 months with a viral load &lt;1,000 copies/ml</v>
      </c>
      <c r="X2174" s="20" t="s">
        <v>4</v>
      </c>
      <c r="Y2174" s="20" t="s">
        <v>831</v>
      </c>
      <c r="Z2174" s="20" t="s">
        <v>836</v>
      </c>
      <c r="AA2174" s="20" t="s">
        <v>102</v>
      </c>
      <c r="AB2174" s="20" t="s">
        <v>755</v>
      </c>
      <c r="AC2174" s="19" t="str">
        <f>IF(AB2174&lt;&gt;"",IF(NOT(ISNA(INDEX(os!A:A,MATCH(AB2174,os!B:B,0)))),INDEX(os!A:A,MATCH(AB2174,os!B:B,0)),"0"),"")</f>
        <v/>
      </c>
      <c r="AD2174" s="20" t="s">
        <v>830</v>
      </c>
      <c r="AE2174" s="20"/>
      <c r="AF2174" s="20"/>
      <c r="AG2174" s="20"/>
      <c r="AH2174" s="93" t="str">
        <f>IF(NOT(ISNA(VLOOKUP(B:B,ResultsTargets!A:A,1,0))),"TRUE","")</f>
        <v/>
      </c>
      <c r="AI2174" s="19" t="str">
        <f>IF(ISNA(VLOOKUP(C2174,dim_techarea!A:B,2,FALSE)),"",VLOOKUP(C2174,dim_techarea!A:B,2,FALSE))</f>
        <v>TX_UNDETECT</v>
      </c>
      <c r="AJ2174" s="19" t="str">
        <f>IF(ISNA(VLOOKUP(AI2174,dim_techarea!B:C,2,FALSE)),"",VLOOKUP(AI2174,dim_techarea!B:C,2,FALSE))</f>
        <v>Dq3fgjBHyV0</v>
      </c>
      <c r="AK2174" s="19" t="str">
        <f>IF(ISNA(VLOOKUP(TRIM(G2174),dim_targetsresults!A:B,2,FALSE)),"",VLOOKUP(TRIM(G2174),dim_targetsresults!A:C,2,FALSE))</f>
        <v>MER Results</v>
      </c>
      <c r="AL2174" s="19" t="str">
        <f>IF(ISNA(VLOOKUP(AK2174,dim_targetsresults!B:C,2,FALSE)),"",VLOOKUP(AK2174,dim_targetsresults!B:C,2,FALSE))</f>
        <v>Jh0jDM5yQ2E</v>
      </c>
      <c r="AM2174" s="19" t="str">
        <f>IF(ISNA(VLOOKUP(TRIM(D2174),dim_numeratordenominator!A:B,2,FALSE)),"",VLOOKUP(TRIM(D2174),dim_numeratordenominator!A:C,2,FALSE))</f>
        <v>Numerator</v>
      </c>
      <c r="AN2174" s="19" t="str">
        <f>IF(ISNA(VLOOKUP(AM2174,dim_numeratordenominator!B:C,2,FALSE)),"",VLOOKUP(AM2174,dim_numeratordenominator!B:C,2,FALSE))</f>
        <v>Som9NRMQqV7</v>
      </c>
      <c r="AO2174" s="19" t="str">
        <f>IF(ISNA(VLOOKUP(TRIM(E2174),dim_supporttype!A:B,2,FALSE)),"",VLOOKUP(TRIM(E2174),dim_supporttype!A:C,2,FALSE))</f>
        <v>DSD</v>
      </c>
      <c r="AP2174" s="19" t="str">
        <f>IF(ISNA(VLOOKUP(AO2174,dim_supporttype!B:C,2,FALSE)),"",VLOOKUP(AO2174,dim_supporttype!B:C,2,FALSE))</f>
        <v>iM13vdNLWKb</v>
      </c>
      <c r="AQ2174" s="19" t="str">
        <f>IF(ISNA(VLOOKUP(TRIM(F2174),dim_disaggs!A:B,2,FALSE)),"No Disagg",VLOOKUP(TRIM(F2174),dim_disaggs!A:B,2,FALSE))</f>
        <v>TestIndication</v>
      </c>
      <c r="AR2174" s="19" t="str">
        <f>IF(ISNA(VLOOKUP(AQ2174,dim_disaggs!B:C,2,FALSE)),"",VLOOKUP(AQ2174,dim_disaggs!B:C,2,FALSE))</f>
        <v>D0rmtFP9nXp</v>
      </c>
      <c r="AS2174" s="72"/>
      <c r="AT2174" s="66"/>
      <c r="AU2174" s="72" t="s">
        <v>755</v>
      </c>
      <c r="AV2174" s="73" t="s">
        <v>755</v>
      </c>
      <c r="AW2174" s="66" t="s">
        <v>755</v>
      </c>
      <c r="AX2174" s="66" t="s">
        <v>755</v>
      </c>
      <c r="AY2174" s="20"/>
      <c r="AZ2174" s="20"/>
      <c r="BA2174" s="105" t="str">
        <f t="shared" si="306"/>
        <v/>
      </c>
      <c r="BB2174" s="20" t="str">
        <f t="shared" si="307"/>
        <v/>
      </c>
      <c r="BC2174" s="20"/>
      <c r="BD2174" s="20"/>
      <c r="BE2174" s="75" t="s">
        <v>755</v>
      </c>
      <c r="BF2174" s="73" t="s">
        <v>755</v>
      </c>
      <c r="BG2174" s="55" t="s">
        <v>755</v>
      </c>
      <c r="BH2174" s="76" t="s">
        <v>755</v>
      </c>
      <c r="BI2174" s="20" t="s">
        <v>755</v>
      </c>
      <c r="BJ2174" s="20" t="s">
        <v>755</v>
      </c>
      <c r="BK2174" s="55" t="s">
        <v>755</v>
      </c>
      <c r="BL2174" s="71" t="s">
        <v>755</v>
      </c>
      <c r="BM2174" s="77" t="s">
        <v>755</v>
      </c>
      <c r="BN2174" s="78" t="s">
        <v>755</v>
      </c>
      <c r="BO2174" s="77" t="s">
        <v>755</v>
      </c>
      <c r="BP2174" s="78" t="s">
        <v>755</v>
      </c>
    </row>
    <row r="2175" spans="1:68" s="3" customFormat="1" x14ac:dyDescent="0.2">
      <c r="A2175" s="20" t="s">
        <v>95</v>
      </c>
      <c r="B2175" s="20" t="s">
        <v>2019</v>
      </c>
      <c r="C2175" s="20" t="s">
        <v>946</v>
      </c>
      <c r="D2175" s="20" t="s">
        <v>1</v>
      </c>
      <c r="E2175" s="20" t="s">
        <v>78</v>
      </c>
      <c r="F2175" s="20" t="s">
        <v>2204</v>
      </c>
      <c r="G2175" s="20" t="s">
        <v>20086</v>
      </c>
      <c r="H2175" s="20" t="s">
        <v>2204</v>
      </c>
      <c r="I2175" s="19">
        <f t="shared" si="308"/>
        <v>35</v>
      </c>
      <c r="J2175" s="20" t="s">
        <v>755</v>
      </c>
      <c r="K2175" s="20" t="s">
        <v>174</v>
      </c>
      <c r="L2175" s="95" t="str">
        <f>IF(M2175&lt;&gt;"",IF(NOT(ISNA(INDEX(cc!B:B,MATCH(M2175,cc!A:A,0)))),INDEX(cc!B:B,MATCH(M2175,cc!A:A,0)),"0"),"")</f>
        <v>Test Indication</v>
      </c>
      <c r="M2175" s="97" t="s">
        <v>4111</v>
      </c>
      <c r="N2175" s="28" t="str">
        <f t="shared" si="309"/>
        <v/>
      </c>
      <c r="O2175" s="19" t="str">
        <f t="shared" si="302"/>
        <v>TX_UNDETECT (N, TA, TestIndication): 12 Months Viral Load &lt; 1000</v>
      </c>
      <c r="P2175" s="19" t="str">
        <f t="shared" si="303"/>
        <v>TX_UNDETECT (N, TA, TestIndication): 12 Months Viral Load &lt; 1000</v>
      </c>
      <c r="Q2175" s="19" t="str">
        <f t="shared" si="310"/>
        <v>TX_UNDETECT (N, TA, TestIndication)</v>
      </c>
      <c r="R2175" s="19" t="str">
        <f t="shared" si="304"/>
        <v>TX_UNDETECT_N_TA_TestIndication</v>
      </c>
      <c r="S2175" s="19" t="str">
        <f t="shared" si="305"/>
        <v>TX_UNDETECT_N_TA_TestIndication_</v>
      </c>
      <c r="T2175" s="19" t="b">
        <f>NOT(ISNA(VLOOKUP(B2175,dbcodes!A:B,2,FALSE)))</f>
        <v>1</v>
      </c>
      <c r="U2175" s="19" t="str">
        <f>IF(ISNA(VLOOKUP(B2175,dbcodes!A:B,2,FALSE)),des!R1809,VLOOKUP(B2175,dbcodes!A:B,2,FALSE))</f>
        <v>TX_UNDETECT_N_TA_TestIndication)</v>
      </c>
      <c r="V2175" s="20"/>
      <c r="W2175" s="107" t="str">
        <f>IF(ISNA(VLOOKUP(C2175,descriptions!A:B,2,FALSE)),des!V1809,IF(G2175=" TARGET","Target ","")&amp;VLOOKUP(C2175,descriptions!A:B,2,FALSE))</f>
        <v>Number of viral load tests from adult and pediatric ART patients conducted in the past 12 months with a viral load &lt;1,000 copies/ml</v>
      </c>
      <c r="X2175" s="20" t="s">
        <v>4</v>
      </c>
      <c r="Y2175" s="20" t="s">
        <v>831</v>
      </c>
      <c r="Z2175" s="20" t="s">
        <v>836</v>
      </c>
      <c r="AA2175" s="20" t="s">
        <v>102</v>
      </c>
      <c r="AB2175" s="20" t="s">
        <v>755</v>
      </c>
      <c r="AC2175" s="19" t="str">
        <f>IF(AB2175&lt;&gt;"",IF(NOT(ISNA(INDEX(os!A:A,MATCH(AB2175,os!B:B,0)))),INDEX(os!A:A,MATCH(AB2175,os!B:B,0)),"0"),"")</f>
        <v/>
      </c>
      <c r="AD2175" s="20" t="s">
        <v>830</v>
      </c>
      <c r="AE2175" s="20"/>
      <c r="AF2175" s="20"/>
      <c r="AG2175" s="20"/>
      <c r="AH2175" s="93" t="str">
        <f>IF(NOT(ISNA(VLOOKUP(B:B,ResultsTargets!A:A,1,0))),"TRUE","")</f>
        <v/>
      </c>
      <c r="AI2175" s="19" t="str">
        <f>IF(ISNA(VLOOKUP(C2175,dim_techarea!A:B,2,FALSE)),"",VLOOKUP(C2175,dim_techarea!A:B,2,FALSE))</f>
        <v>TX_UNDETECT</v>
      </c>
      <c r="AJ2175" s="19" t="str">
        <f>IF(ISNA(VLOOKUP(AI2175,dim_techarea!B:C,2,FALSE)),"",VLOOKUP(AI2175,dim_techarea!B:C,2,FALSE))</f>
        <v>Dq3fgjBHyV0</v>
      </c>
      <c r="AK2175" s="19" t="str">
        <f>IF(ISNA(VLOOKUP(TRIM(G2175),dim_targetsresults!A:B,2,FALSE)),"",VLOOKUP(TRIM(G2175),dim_targetsresults!A:C,2,FALSE))</f>
        <v>MER Results</v>
      </c>
      <c r="AL2175" s="19" t="str">
        <f>IF(ISNA(VLOOKUP(AK2175,dim_targetsresults!B:C,2,FALSE)),"",VLOOKUP(AK2175,dim_targetsresults!B:C,2,FALSE))</f>
        <v>Jh0jDM5yQ2E</v>
      </c>
      <c r="AM2175" s="19" t="str">
        <f>IF(ISNA(VLOOKUP(TRIM(D2175),dim_numeratordenominator!A:B,2,FALSE)),"",VLOOKUP(TRIM(D2175),dim_numeratordenominator!A:C,2,FALSE))</f>
        <v>Numerator</v>
      </c>
      <c r="AN2175" s="19" t="str">
        <f>IF(ISNA(VLOOKUP(AM2175,dim_numeratordenominator!B:C,2,FALSE)),"",VLOOKUP(AM2175,dim_numeratordenominator!B:C,2,FALSE))</f>
        <v>Som9NRMQqV7</v>
      </c>
      <c r="AO2175" s="19" t="str">
        <f>IF(ISNA(VLOOKUP(TRIM(E2175),dim_supporttype!A:B,2,FALSE)),"",VLOOKUP(TRIM(E2175),dim_supporttype!A:C,2,FALSE))</f>
        <v>TA</v>
      </c>
      <c r="AP2175" s="19" t="str">
        <f>IF(ISNA(VLOOKUP(AO2175,dim_supporttype!B:C,2,FALSE)),"",VLOOKUP(AO2175,dim_supporttype!B:C,2,FALSE))</f>
        <v>cRAGKdWIDn4</v>
      </c>
      <c r="AQ2175" s="19" t="str">
        <f>IF(ISNA(VLOOKUP(TRIM(F2175),dim_disaggs!A:B,2,FALSE)),"No Disagg",VLOOKUP(TRIM(F2175),dim_disaggs!A:B,2,FALSE))</f>
        <v>TestIndication</v>
      </c>
      <c r="AR2175" s="19" t="str">
        <f>IF(ISNA(VLOOKUP(AQ2175,dim_disaggs!B:C,2,FALSE)),"",VLOOKUP(AQ2175,dim_disaggs!B:C,2,FALSE))</f>
        <v>D0rmtFP9nXp</v>
      </c>
      <c r="AS2175" s="72"/>
      <c r="AT2175" s="66"/>
      <c r="AU2175" s="72" t="s">
        <v>755</v>
      </c>
      <c r="AV2175" s="73" t="s">
        <v>755</v>
      </c>
      <c r="AW2175" s="66" t="s">
        <v>755</v>
      </c>
      <c r="AX2175" s="66" t="s">
        <v>755</v>
      </c>
      <c r="AY2175" s="20"/>
      <c r="AZ2175" s="20"/>
      <c r="BA2175" s="105" t="str">
        <f t="shared" si="306"/>
        <v/>
      </c>
      <c r="BB2175" s="20" t="str">
        <f t="shared" si="307"/>
        <v/>
      </c>
      <c r="BC2175" s="20"/>
      <c r="BD2175" s="20"/>
      <c r="BE2175" s="75" t="s">
        <v>755</v>
      </c>
      <c r="BF2175" s="73" t="s">
        <v>755</v>
      </c>
      <c r="BG2175" s="55" t="s">
        <v>755</v>
      </c>
      <c r="BH2175" s="76" t="s">
        <v>755</v>
      </c>
      <c r="BI2175" s="20" t="s">
        <v>755</v>
      </c>
      <c r="BJ2175" s="20" t="s">
        <v>755</v>
      </c>
      <c r="BK2175" s="55" t="s">
        <v>755</v>
      </c>
      <c r="BL2175" s="71" t="s">
        <v>755</v>
      </c>
      <c r="BM2175" s="77" t="s">
        <v>755</v>
      </c>
      <c r="BN2175" s="78" t="s">
        <v>755</v>
      </c>
      <c r="BO2175" s="77" t="s">
        <v>755</v>
      </c>
      <c r="BP2175" s="78" t="s">
        <v>755</v>
      </c>
    </row>
    <row r="2176" spans="1:68" s="3" customFormat="1" x14ac:dyDescent="0.2">
      <c r="A2176" s="20" t="s">
        <v>95</v>
      </c>
      <c r="B2176" s="20" t="s">
        <v>2001</v>
      </c>
      <c r="C2176" s="20" t="s">
        <v>946</v>
      </c>
      <c r="D2176" s="20" t="s">
        <v>1</v>
      </c>
      <c r="E2176" s="20" t="s">
        <v>77</v>
      </c>
      <c r="F2176" s="20"/>
      <c r="G2176" s="20" t="s">
        <v>20086</v>
      </c>
      <c r="H2176" s="20"/>
      <c r="I2176" s="19">
        <f t="shared" si="308"/>
        <v>20</v>
      </c>
      <c r="J2176" s="20" t="s">
        <v>755</v>
      </c>
      <c r="K2176" s="20" t="s">
        <v>174</v>
      </c>
      <c r="L2176" s="95" t="str">
        <f>IF(M2176&lt;&gt;"",IF(NOT(ISNA(INDEX(cc!B:B,MATCH(M2176,cc!A:A,0)))),INDEX(cc!B:B,MATCH(M2176,cc!A:A,0)),"0"),"")</f>
        <v>default</v>
      </c>
      <c r="M2176" s="97" t="s">
        <v>13</v>
      </c>
      <c r="N2176" s="28" t="str">
        <f t="shared" si="309"/>
        <v/>
      </c>
      <c r="O2176" s="19" t="str">
        <f t="shared" si="302"/>
        <v>TX_UNDETECT (N, DSD): 12 Months Viral Load &lt; 1000</v>
      </c>
      <c r="P2176" s="19" t="str">
        <f t="shared" si="303"/>
        <v>TX_UNDETECT (N, DSD): 12 Months Viral Load &lt; 1000</v>
      </c>
      <c r="Q2176" s="19" t="str">
        <f t="shared" si="310"/>
        <v>TX_UNDETECT (N, DSD)</v>
      </c>
      <c r="R2176" s="19" t="str">
        <f t="shared" si="304"/>
        <v>TX_UNDETECT_N_DSD</v>
      </c>
      <c r="S2176" s="19" t="str">
        <f t="shared" si="305"/>
        <v>TX_UNDETECT_N_DSD_</v>
      </c>
      <c r="T2176" s="19" t="b">
        <f>NOT(ISNA(VLOOKUP(B2176,dbcodes!A:B,2,FALSE)))</f>
        <v>1</v>
      </c>
      <c r="U2176" s="19" t="str">
        <f>IF(ISNA(VLOOKUP(B2176,dbcodes!A:B,2,FALSE)),des!R1810,VLOOKUP(B2176,dbcodes!A:B,2,FALSE))</f>
        <v>TX_UNDETECT_N_DSD</v>
      </c>
      <c r="V2176" s="20"/>
      <c r="W2176" s="107" t="str">
        <f>IF(ISNA(VLOOKUP(C2176,descriptions!A:B,2,FALSE)),des!V1810,IF(G2176=" TARGET","Target ","")&amp;VLOOKUP(C2176,descriptions!A:B,2,FALSE))</f>
        <v>Number of viral load tests from adult and pediatric ART patients conducted in the past 12 months with a viral load &lt;1,000 copies/ml</v>
      </c>
      <c r="X2176" s="20" t="s">
        <v>4</v>
      </c>
      <c r="Y2176" s="20" t="s">
        <v>831</v>
      </c>
      <c r="Z2176" s="20" t="s">
        <v>836</v>
      </c>
      <c r="AA2176" s="20" t="s">
        <v>102</v>
      </c>
      <c r="AB2176" s="20" t="s">
        <v>755</v>
      </c>
      <c r="AC2176" s="19" t="str">
        <f>IF(AB2176&lt;&gt;"",IF(NOT(ISNA(INDEX(os!A:A,MATCH(AB2176,os!B:B,0)))),INDEX(os!A:A,MATCH(AB2176,os!B:B,0)),"0"),"")</f>
        <v/>
      </c>
      <c r="AD2176" s="20" t="s">
        <v>830</v>
      </c>
      <c r="AE2176" s="20"/>
      <c r="AF2176" s="20"/>
      <c r="AG2176" s="20"/>
      <c r="AH2176" s="93" t="str">
        <f>IF(NOT(ISNA(VLOOKUP(B:B,ResultsTargets!A:A,1,0))),"TRUE","")</f>
        <v/>
      </c>
      <c r="AI2176" s="19" t="str">
        <f>IF(ISNA(VLOOKUP(C2176,dim_techarea!A:B,2,FALSE)),"",VLOOKUP(C2176,dim_techarea!A:B,2,FALSE))</f>
        <v>TX_UNDETECT</v>
      </c>
      <c r="AJ2176" s="19" t="str">
        <f>IF(ISNA(VLOOKUP(AI2176,dim_techarea!B:C,2,FALSE)),"",VLOOKUP(AI2176,dim_techarea!B:C,2,FALSE))</f>
        <v>Dq3fgjBHyV0</v>
      </c>
      <c r="AK2176" s="19" t="str">
        <f>IF(ISNA(VLOOKUP(TRIM(G2176),dim_targetsresults!A:B,2,FALSE)),"",VLOOKUP(TRIM(G2176),dim_targetsresults!A:C,2,FALSE))</f>
        <v>MER Results</v>
      </c>
      <c r="AL2176" s="19" t="str">
        <f>IF(ISNA(VLOOKUP(AK2176,dim_targetsresults!B:C,2,FALSE)),"",VLOOKUP(AK2176,dim_targetsresults!B:C,2,FALSE))</f>
        <v>Jh0jDM5yQ2E</v>
      </c>
      <c r="AM2176" s="19" t="str">
        <f>IF(ISNA(VLOOKUP(TRIM(D2176),dim_numeratordenominator!A:B,2,FALSE)),"",VLOOKUP(TRIM(D2176),dim_numeratordenominator!A:C,2,FALSE))</f>
        <v>Numerator</v>
      </c>
      <c r="AN2176" s="19" t="str">
        <f>IF(ISNA(VLOOKUP(AM2176,dim_numeratordenominator!B:C,2,FALSE)),"",VLOOKUP(AM2176,dim_numeratordenominator!B:C,2,FALSE))</f>
        <v>Som9NRMQqV7</v>
      </c>
      <c r="AO2176" s="19" t="str">
        <f>IF(ISNA(VLOOKUP(TRIM(E2176),dim_supporttype!A:B,2,FALSE)),"",VLOOKUP(TRIM(E2176),dim_supporttype!A:C,2,FALSE))</f>
        <v>DSD</v>
      </c>
      <c r="AP2176" s="19" t="str">
        <f>IF(ISNA(VLOOKUP(AO2176,dim_supporttype!B:C,2,FALSE)),"",VLOOKUP(AO2176,dim_supporttype!B:C,2,FALSE))</f>
        <v>iM13vdNLWKb</v>
      </c>
      <c r="AQ2176" s="19" t="str">
        <f>IF(ISNA(VLOOKUP(TRIM(F2176),dim_disaggs!A:B,2,FALSE)),"No Disagg",VLOOKUP(TRIM(F2176),dim_disaggs!A:B,2,FALSE))</f>
        <v>No Disagg</v>
      </c>
      <c r="AR2176" s="19" t="str">
        <f>IF(ISNA(VLOOKUP(AQ2176,dim_disaggs!B:C,2,FALSE)),"",VLOOKUP(AQ2176,dim_disaggs!B:C,2,FALSE))</f>
        <v>werJlVT6sf3</v>
      </c>
      <c r="AS2176" s="72"/>
      <c r="AT2176" s="66"/>
      <c r="AU2176" s="72" t="s">
        <v>755</v>
      </c>
      <c r="AV2176" s="73" t="s">
        <v>755</v>
      </c>
      <c r="AW2176" s="66" t="s">
        <v>755</v>
      </c>
      <c r="AX2176" s="66" t="s">
        <v>755</v>
      </c>
      <c r="AY2176" s="20"/>
      <c r="AZ2176" s="20"/>
      <c r="BA2176" s="105" t="str">
        <f t="shared" si="306"/>
        <v>Top Level Numerator</v>
      </c>
      <c r="BB2176" s="20" t="str">
        <f t="shared" si="307"/>
        <v>PE5QVF0w4xj</v>
      </c>
      <c r="BC2176" s="20" t="s">
        <v>25706</v>
      </c>
      <c r="BD2176" s="20" t="s">
        <v>25707</v>
      </c>
      <c r="BE2176" s="75" t="s">
        <v>21240</v>
      </c>
      <c r="BF2176" s="73" t="s">
        <v>21241</v>
      </c>
      <c r="BG2176" s="55" t="s">
        <v>755</v>
      </c>
      <c r="BH2176" s="76" t="s">
        <v>755</v>
      </c>
      <c r="BI2176" s="20" t="s">
        <v>755</v>
      </c>
      <c r="BJ2176" s="20" t="s">
        <v>755</v>
      </c>
      <c r="BK2176" s="55" t="s">
        <v>755</v>
      </c>
      <c r="BL2176" s="71" t="s">
        <v>755</v>
      </c>
      <c r="BM2176" s="77" t="s">
        <v>755</v>
      </c>
      <c r="BN2176" s="78" t="s">
        <v>755</v>
      </c>
      <c r="BO2176" s="77" t="s">
        <v>755</v>
      </c>
      <c r="BP2176" s="78" t="s">
        <v>755</v>
      </c>
    </row>
    <row r="2177" spans="1:68" s="3" customFormat="1" x14ac:dyDescent="0.2">
      <c r="A2177" s="20" t="s">
        <v>95</v>
      </c>
      <c r="B2177" s="20" t="s">
        <v>2011</v>
      </c>
      <c r="C2177" s="20" t="s">
        <v>946</v>
      </c>
      <c r="D2177" s="20" t="s">
        <v>1</v>
      </c>
      <c r="E2177" s="20" t="s">
        <v>78</v>
      </c>
      <c r="F2177" s="20"/>
      <c r="G2177" s="20" t="s">
        <v>20086</v>
      </c>
      <c r="H2177" s="20"/>
      <c r="I2177" s="19">
        <f t="shared" si="308"/>
        <v>19</v>
      </c>
      <c r="J2177" s="20" t="s">
        <v>755</v>
      </c>
      <c r="K2177" s="20" t="s">
        <v>174</v>
      </c>
      <c r="L2177" s="95" t="str">
        <f>IF(M2177&lt;&gt;"",IF(NOT(ISNA(INDEX(cc!B:B,MATCH(M2177,cc!A:A,0)))),INDEX(cc!B:B,MATCH(M2177,cc!A:A,0)),"0"),"")</f>
        <v>default</v>
      </c>
      <c r="M2177" s="97" t="s">
        <v>13</v>
      </c>
      <c r="N2177" s="28" t="str">
        <f t="shared" si="309"/>
        <v/>
      </c>
      <c r="O2177" s="19" t="str">
        <f t="shared" si="302"/>
        <v>TX_UNDETECT (N, TA): 12 Months Viral Load &lt; 1000</v>
      </c>
      <c r="P2177" s="19" t="str">
        <f t="shared" si="303"/>
        <v>TX_UNDETECT (N, TA): 12 Months Viral Load &lt; 1000</v>
      </c>
      <c r="Q2177" s="19" t="str">
        <f t="shared" si="310"/>
        <v>TX_UNDETECT (N, TA)</v>
      </c>
      <c r="R2177" s="19" t="str">
        <f t="shared" si="304"/>
        <v>TX_UNDETECT_N_TA</v>
      </c>
      <c r="S2177" s="19" t="str">
        <f t="shared" si="305"/>
        <v>TX_UNDETECT_N_TA_</v>
      </c>
      <c r="T2177" s="19" t="b">
        <f>NOT(ISNA(VLOOKUP(B2177,dbcodes!A:B,2,FALSE)))</f>
        <v>1</v>
      </c>
      <c r="U2177" s="19" t="str">
        <f>IF(ISNA(VLOOKUP(B2177,dbcodes!A:B,2,FALSE)),des!R1811,VLOOKUP(B2177,dbcodes!A:B,2,FALSE))</f>
        <v>TX_UNDETECT_N_TA</v>
      </c>
      <c r="V2177" s="20"/>
      <c r="W2177" s="107" t="str">
        <f>IF(ISNA(VLOOKUP(C2177,descriptions!A:B,2,FALSE)),des!V1811,IF(G2177=" TARGET","Target ","")&amp;VLOOKUP(C2177,descriptions!A:B,2,FALSE))</f>
        <v>Number of viral load tests from adult and pediatric ART patients conducted in the past 12 months with a viral load &lt;1,000 copies/ml</v>
      </c>
      <c r="X2177" s="20" t="s">
        <v>4</v>
      </c>
      <c r="Y2177" s="20" t="s">
        <v>831</v>
      </c>
      <c r="Z2177" s="20" t="s">
        <v>836</v>
      </c>
      <c r="AA2177" s="20" t="s">
        <v>102</v>
      </c>
      <c r="AB2177" s="20" t="s">
        <v>755</v>
      </c>
      <c r="AC2177" s="19" t="str">
        <f>IF(AB2177&lt;&gt;"",IF(NOT(ISNA(INDEX(os!A:A,MATCH(AB2177,os!B:B,0)))),INDEX(os!A:A,MATCH(AB2177,os!B:B,0)),"0"),"")</f>
        <v/>
      </c>
      <c r="AD2177" s="20" t="s">
        <v>830</v>
      </c>
      <c r="AE2177" s="20"/>
      <c r="AF2177" s="20"/>
      <c r="AG2177" s="20"/>
      <c r="AH2177" s="93" t="str">
        <f>IF(NOT(ISNA(VLOOKUP(B:B,ResultsTargets!A:A,1,0))),"TRUE","")</f>
        <v/>
      </c>
      <c r="AI2177" s="19" t="str">
        <f>IF(ISNA(VLOOKUP(C2177,dim_techarea!A:B,2,FALSE)),"",VLOOKUP(C2177,dim_techarea!A:B,2,FALSE))</f>
        <v>TX_UNDETECT</v>
      </c>
      <c r="AJ2177" s="19" t="str">
        <f>IF(ISNA(VLOOKUP(AI2177,dim_techarea!B:C,2,FALSE)),"",VLOOKUP(AI2177,dim_techarea!B:C,2,FALSE))</f>
        <v>Dq3fgjBHyV0</v>
      </c>
      <c r="AK2177" s="19" t="str">
        <f>IF(ISNA(VLOOKUP(TRIM(G2177),dim_targetsresults!A:B,2,FALSE)),"",VLOOKUP(TRIM(G2177),dim_targetsresults!A:C,2,FALSE))</f>
        <v>MER Results</v>
      </c>
      <c r="AL2177" s="19" t="str">
        <f>IF(ISNA(VLOOKUP(AK2177,dim_targetsresults!B:C,2,FALSE)),"",VLOOKUP(AK2177,dim_targetsresults!B:C,2,FALSE))</f>
        <v>Jh0jDM5yQ2E</v>
      </c>
      <c r="AM2177" s="19" t="str">
        <f>IF(ISNA(VLOOKUP(TRIM(D2177),dim_numeratordenominator!A:B,2,FALSE)),"",VLOOKUP(TRIM(D2177),dim_numeratordenominator!A:C,2,FALSE))</f>
        <v>Numerator</v>
      </c>
      <c r="AN2177" s="19" t="str">
        <f>IF(ISNA(VLOOKUP(AM2177,dim_numeratordenominator!B:C,2,FALSE)),"",VLOOKUP(AM2177,dim_numeratordenominator!B:C,2,FALSE))</f>
        <v>Som9NRMQqV7</v>
      </c>
      <c r="AO2177" s="19" t="str">
        <f>IF(ISNA(VLOOKUP(TRIM(E2177),dim_supporttype!A:B,2,FALSE)),"",VLOOKUP(TRIM(E2177),dim_supporttype!A:C,2,FALSE))</f>
        <v>TA</v>
      </c>
      <c r="AP2177" s="19" t="str">
        <f>IF(ISNA(VLOOKUP(AO2177,dim_supporttype!B:C,2,FALSE)),"",VLOOKUP(AO2177,dim_supporttype!B:C,2,FALSE))</f>
        <v>cRAGKdWIDn4</v>
      </c>
      <c r="AQ2177" s="19" t="str">
        <f>IF(ISNA(VLOOKUP(TRIM(F2177),dim_disaggs!A:B,2,FALSE)),"No Disagg",VLOOKUP(TRIM(F2177),dim_disaggs!A:B,2,FALSE))</f>
        <v>No Disagg</v>
      </c>
      <c r="AR2177" s="19" t="str">
        <f>IF(ISNA(VLOOKUP(AQ2177,dim_disaggs!B:C,2,FALSE)),"",VLOOKUP(AQ2177,dim_disaggs!B:C,2,FALSE))</f>
        <v>werJlVT6sf3</v>
      </c>
      <c r="AS2177" s="72"/>
      <c r="AT2177" s="66"/>
      <c r="AU2177" s="72" t="s">
        <v>755</v>
      </c>
      <c r="AV2177" s="73" t="s">
        <v>755</v>
      </c>
      <c r="AW2177" s="66" t="s">
        <v>755</v>
      </c>
      <c r="AX2177" s="66" t="s">
        <v>755</v>
      </c>
      <c r="AY2177" s="20"/>
      <c r="AZ2177" s="20"/>
      <c r="BA2177" s="105" t="str">
        <f t="shared" si="306"/>
        <v>Top Level Numerator</v>
      </c>
      <c r="BB2177" s="20" t="str">
        <f t="shared" si="307"/>
        <v>PE5QVF0w4xj</v>
      </c>
      <c r="BC2177" s="20" t="s">
        <v>25706</v>
      </c>
      <c r="BD2177" s="20" t="s">
        <v>25707</v>
      </c>
      <c r="BE2177" s="75" t="s">
        <v>21240</v>
      </c>
      <c r="BF2177" s="73" t="s">
        <v>21241</v>
      </c>
      <c r="BG2177" s="55" t="s">
        <v>755</v>
      </c>
      <c r="BH2177" s="76" t="s">
        <v>755</v>
      </c>
      <c r="BI2177" s="20" t="s">
        <v>755</v>
      </c>
      <c r="BJ2177" s="20" t="s">
        <v>755</v>
      </c>
      <c r="BK2177" s="55" t="s">
        <v>755</v>
      </c>
      <c r="BL2177" s="71" t="s">
        <v>755</v>
      </c>
      <c r="BM2177" s="77" t="s">
        <v>755</v>
      </c>
      <c r="BN2177" s="78" t="s">
        <v>755</v>
      </c>
      <c r="BO2177" s="77" t="s">
        <v>755</v>
      </c>
      <c r="BP2177" s="78" t="s">
        <v>755</v>
      </c>
    </row>
    <row r="2178" spans="1:68" s="3" customFormat="1" x14ac:dyDescent="0.2">
      <c r="A2178" s="20" t="s">
        <v>95</v>
      </c>
      <c r="B2178" s="20" t="s">
        <v>2004</v>
      </c>
      <c r="C2178" s="20" t="s">
        <v>946</v>
      </c>
      <c r="D2178" s="20" t="s">
        <v>1</v>
      </c>
      <c r="E2178" s="20" t="s">
        <v>264</v>
      </c>
      <c r="F2178" s="20"/>
      <c r="G2178" s="20" t="s">
        <v>20086</v>
      </c>
      <c r="H2178" s="20"/>
      <c r="I2178" s="19">
        <f t="shared" si="308"/>
        <v>30</v>
      </c>
      <c r="J2178" s="20" t="s">
        <v>755</v>
      </c>
      <c r="K2178" s="20" t="s">
        <v>174</v>
      </c>
      <c r="L2178" s="95" t="str">
        <f>IF(M2178&lt;&gt;"",IF(NOT(ISNA(INDEX(cc!B:B,MATCH(M2178,cc!A:A,0)))),INDEX(cc!B:B,MATCH(M2178,cc!A:A,0)),"0"),"")</f>
        <v>default</v>
      </c>
      <c r="M2178" s="97" t="s">
        <v>13</v>
      </c>
      <c r="N2178" s="28" t="str">
        <f t="shared" si="309"/>
        <v/>
      </c>
      <c r="O2178" s="19" t="str">
        <f t="shared" ref="O2178:O2241" si="311">CONCATENATE(C2178, " (",_xlfn.TEXTJOIN(", ",TRUE,D2178,E2178,F2178),")",N2178,J2178,": ",K2178)</f>
        <v>TX_UNDETECT (N, DSD_NARRATIVE): 12 Months Viral Load &lt; 1000</v>
      </c>
      <c r="P2178" s="19" t="str">
        <f t="shared" ref="P2178:P2241" si="312">IF(RIGHT(O2178,1)=":",LEFT(O2178,LEN(O2178)-1),O2178)</f>
        <v>TX_UNDETECT (N, DSD_NARRATIVE): 12 Months Viral Load &lt; 1000</v>
      </c>
      <c r="Q2178" s="19" t="str">
        <f t="shared" si="310"/>
        <v>TX_UNDETECT (N, DSD_NARRATIVE)</v>
      </c>
      <c r="R2178" s="19" t="str">
        <f t="shared" ref="R2178:R2241" si="313">IF(RIGHT(S2178,1)="_",LEFT(S2178,LEN(S2178)-1),S2178)</f>
        <v>TX_UNDETECT_N_DSD_NARRATIVE</v>
      </c>
      <c r="S2178" s="19" t="str">
        <f t="shared" ref="S2178:S2241" si="314">SUBSTITUTE(SUBSTITUTE(SUBSTITUTE(SUBSTITUTE(SUBSTITUTE(SUBSTITUTE(SUBSTITUTE(SUBSTITUTE(SUBSTITUTE(Q2178,"&amp;","and"),"&lt;","lt"),"&gt;","gt"),"(","_"),")","_"),"/","_")," ","_"),",","_"),"__","_")</f>
        <v>TX_UNDETECT_N_DSD_NARRATIVE_</v>
      </c>
      <c r="T2178" s="19" t="b">
        <f>NOT(ISNA(VLOOKUP(B2178,dbcodes!A:B,2,FALSE)))</f>
        <v>1</v>
      </c>
      <c r="U2178" s="19" t="str">
        <f>IF(ISNA(VLOOKUP(B2178,dbcodes!A:B,2,FALSE)),des!R1812,VLOOKUP(B2178,dbcodes!A:B,2,FALSE))</f>
        <v>TX_UNDETECT_N_DSD_NARRATIVE</v>
      </c>
      <c r="V2178" s="20"/>
      <c r="W2178" s="107" t="str">
        <f>IF(ISNA(VLOOKUP(C2178,descriptions!A:B,2,FALSE)),des!V1812,IF(G2178=" TARGET","Target ","")&amp;VLOOKUP(C2178,descriptions!A:B,2,FALSE))</f>
        <v>Number of viral load tests from adult and pediatric ART patients conducted in the past 12 months with a viral load &lt;1,000 copies/ml</v>
      </c>
      <c r="X2178" s="20" t="s">
        <v>9</v>
      </c>
      <c r="Y2178" s="20" t="s">
        <v>831</v>
      </c>
      <c r="Z2178" s="20" t="s">
        <v>836</v>
      </c>
      <c r="AA2178" s="20" t="s">
        <v>4121</v>
      </c>
      <c r="AB2178" s="20" t="s">
        <v>755</v>
      </c>
      <c r="AC2178" s="19" t="str">
        <f>IF(AB2178&lt;&gt;"",IF(NOT(ISNA(INDEX(os!A:A,MATCH(AB2178,os!B:B,0)))),INDEX(os!A:A,MATCH(AB2178,os!B:B,0)),"0"),"")</f>
        <v/>
      </c>
      <c r="AD2178" s="20" t="s">
        <v>830</v>
      </c>
      <c r="AE2178" s="20"/>
      <c r="AF2178" s="20"/>
      <c r="AG2178" s="20"/>
      <c r="AH2178" s="93" t="str">
        <f>IF(NOT(ISNA(VLOOKUP(B:B,ResultsTargets!A:A,1,0))),"TRUE","")</f>
        <v/>
      </c>
      <c r="AI2178" s="19" t="str">
        <f>IF(ISNA(VLOOKUP(C2178,dim_techarea!A:B,2,FALSE)),"",VLOOKUP(C2178,dim_techarea!A:B,2,FALSE))</f>
        <v>TX_UNDETECT</v>
      </c>
      <c r="AJ2178" s="19" t="str">
        <f>IF(ISNA(VLOOKUP(AI2178,dim_techarea!B:C,2,FALSE)),"",VLOOKUP(AI2178,dim_techarea!B:C,2,FALSE))</f>
        <v>Dq3fgjBHyV0</v>
      </c>
      <c r="AK2178" s="19" t="str">
        <f>IF(ISNA(VLOOKUP(TRIM(G2178),dim_targetsresults!A:B,2,FALSE)),"",VLOOKUP(TRIM(G2178),dim_targetsresults!A:C,2,FALSE))</f>
        <v>MER Results</v>
      </c>
      <c r="AL2178" s="19" t="str">
        <f>IF(ISNA(VLOOKUP(AK2178,dim_targetsresults!B:C,2,FALSE)),"",VLOOKUP(AK2178,dim_targetsresults!B:C,2,FALSE))</f>
        <v>Jh0jDM5yQ2E</v>
      </c>
      <c r="AM2178" s="19" t="str">
        <f>IF(ISNA(VLOOKUP(TRIM(D2178),dim_numeratordenominator!A:B,2,FALSE)),"",VLOOKUP(TRIM(D2178),dim_numeratordenominator!A:C,2,FALSE))</f>
        <v>Numerator</v>
      </c>
      <c r="AN2178" s="19" t="str">
        <f>IF(ISNA(VLOOKUP(AM2178,dim_numeratordenominator!B:C,2,FALSE)),"",VLOOKUP(AM2178,dim_numeratordenominator!B:C,2,FALSE))</f>
        <v>Som9NRMQqV7</v>
      </c>
      <c r="AO2178" s="19" t="str">
        <f>IF(ISNA(VLOOKUP(TRIM(E2178),dim_supporttype!A:B,2,FALSE)),"",VLOOKUP(TRIM(E2178),dim_supporttype!A:C,2,FALSE))</f>
        <v>DSD Narratives</v>
      </c>
      <c r="AP2178" s="19" t="str">
        <f>IF(ISNA(VLOOKUP(AO2178,dim_supporttype!B:C,2,FALSE)),"",VLOOKUP(AO2178,dim_supporttype!B:C,2,FALSE))</f>
        <v>ySGf8v2q9Rm</v>
      </c>
      <c r="AQ2178" s="19" t="str">
        <f>IF(ISNA(VLOOKUP(TRIM(F2178),dim_disaggs!A:B,2,FALSE)),"No Disagg",VLOOKUP(TRIM(F2178),dim_disaggs!A:B,2,FALSE))</f>
        <v>No Disagg</v>
      </c>
      <c r="AR2178" s="19" t="str">
        <f>IF(ISNA(VLOOKUP(AQ2178,dim_disaggs!B:C,2,FALSE)),"",VLOOKUP(AQ2178,dim_disaggs!B:C,2,FALSE))</f>
        <v>werJlVT6sf3</v>
      </c>
      <c r="AS2178" s="72"/>
      <c r="AT2178" s="66"/>
      <c r="AU2178" s="72" t="s">
        <v>755</v>
      </c>
      <c r="AV2178" s="73" t="s">
        <v>755</v>
      </c>
      <c r="AW2178" s="66" t="s">
        <v>755</v>
      </c>
      <c r="AX2178" s="66" t="s">
        <v>755</v>
      </c>
      <c r="AY2178" s="20"/>
      <c r="AZ2178" s="20"/>
      <c r="BA2178" s="105" t="str">
        <f t="shared" ref="BA2178:BA2241" si="315">IF(OR(
IF(RIGHT(LEFT(BC2178,11),1)="N",TRUE,FALSE),IF(RIGHT(LEFT(BE2178,11),1)="N",TRUE,FALSE),IF(RIGHT(LEFT(BG2178,11),1)="N",TRUE,FALSE),IF(RIGHT(LEFT(BI2178,11),1)="N",TRUE,FALSE),IF(RIGHT(LEFT(BK2178,11),1)="N",TRUE,FALSE),IF(RIGHT(LEFT(BM2178,11),1)="N",TRUE,FALSE),IF(RIGHT(LEFT(BO2178,11),1)="N",TRUE,FALSE)
),"Top Level Numerator",
IF(OR(
IF(RIGHT(LEFT(BC2178,11),1)="D",TRUE,FALSE),IF(RIGHT(LEFT(BE2178,11),1)="D",TRUE,FALSE),IF(RIGHT(LEFT(BG2178,11),1)="D",TRUE,FALSE),IF(RIGHT(LEFT(BI2178,11),1)="D",TRUE,FALSE),IF(RIGHT(LEFT(BK2178,11),1)="D",TRUE,FALSE),IF(RIGHT(LEFT(BM2178,11),1)="D",TRUE,FALSE),IF(RIGHT(LEFT(BO2178,11),1)="D",TRUE,FALSE)
),"Top Level Denominator","")
)</f>
        <v/>
      </c>
      <c r="BB2178" s="20" t="str">
        <f t="shared" ref="BB2178:BB2241" si="316">IF(OR(
IF(RIGHT(LEFT(BC2178,11),1)="N",TRUE,FALSE),IF(RIGHT(LEFT(BE2178,11),1)="N",TRUE,FALSE),IF(RIGHT(LEFT(BG2178,11),1)="N",TRUE,FALSE),IF(RIGHT(LEFT(BI2178,11),1)="N",TRUE,FALSE),IF(RIGHT(LEFT(BK2178,11),1)="N",TRUE,FALSE),IF(RIGHT(LEFT(BM2178,11),1)="N",TRUE,FALSE),IF(RIGHT(LEFT(BO2178,11),1)="N",TRUE,FALSE)
),"PE5QVF0w4xj",
IF(OR(
IF(RIGHT(LEFT(BC2178,11),1)="D",TRUE,FALSE),IF(RIGHT(LEFT(BE2178,11),1)="D",TRUE,FALSE),IF(RIGHT(LEFT(BG2178,11),1)="D",TRUE,FALSE),IF(RIGHT(LEFT(BI2178,11),1)="D",TRUE,FALSE),IF(RIGHT(LEFT(BK2178,11),1)="D",TRUE,FALSE),IF(RIGHT(LEFT(BM2178,11),1)="D",TRUE,FALSE),IF(RIGHT(LEFT(BO2178,11),1)="D",TRUE,FALSE)
),"Azqe383ljKu","")
)</f>
        <v/>
      </c>
      <c r="BC2178" s="20"/>
      <c r="BD2178" s="20"/>
      <c r="BE2178" s="75" t="s">
        <v>755</v>
      </c>
      <c r="BF2178" s="73" t="s">
        <v>755</v>
      </c>
      <c r="BG2178" s="55" t="s">
        <v>755</v>
      </c>
      <c r="BH2178" s="76" t="s">
        <v>755</v>
      </c>
      <c r="BI2178" s="20" t="s">
        <v>755</v>
      </c>
      <c r="BJ2178" s="20" t="s">
        <v>755</v>
      </c>
      <c r="BK2178" s="55" t="s">
        <v>755</v>
      </c>
      <c r="BL2178" s="71" t="s">
        <v>755</v>
      </c>
      <c r="BM2178" s="77" t="s">
        <v>755</v>
      </c>
      <c r="BN2178" s="78" t="s">
        <v>755</v>
      </c>
      <c r="BO2178" s="77" t="s">
        <v>755</v>
      </c>
      <c r="BP2178" s="78" t="s">
        <v>755</v>
      </c>
    </row>
    <row r="2179" spans="1:68" s="3" customFormat="1" x14ac:dyDescent="0.2">
      <c r="A2179" s="20" t="s">
        <v>95</v>
      </c>
      <c r="B2179" s="20" t="s">
        <v>2014</v>
      </c>
      <c r="C2179" s="20" t="s">
        <v>946</v>
      </c>
      <c r="D2179" s="20" t="s">
        <v>1</v>
      </c>
      <c r="E2179" s="20" t="s">
        <v>265</v>
      </c>
      <c r="F2179" s="20"/>
      <c r="G2179" s="20" t="s">
        <v>20086</v>
      </c>
      <c r="H2179" s="20"/>
      <c r="I2179" s="19">
        <f t="shared" si="308"/>
        <v>29</v>
      </c>
      <c r="J2179" s="20" t="s">
        <v>755</v>
      </c>
      <c r="K2179" s="20" t="s">
        <v>174</v>
      </c>
      <c r="L2179" s="95" t="str">
        <f>IF(M2179&lt;&gt;"",IF(NOT(ISNA(INDEX(cc!B:B,MATCH(M2179,cc!A:A,0)))),INDEX(cc!B:B,MATCH(M2179,cc!A:A,0)),"0"),"")</f>
        <v>default</v>
      </c>
      <c r="M2179" s="97" t="s">
        <v>13</v>
      </c>
      <c r="N2179" s="28" t="str">
        <f t="shared" si="309"/>
        <v/>
      </c>
      <c r="O2179" s="19" t="str">
        <f t="shared" si="311"/>
        <v>TX_UNDETECT (N, TA_NARRATIVE): 12 Months Viral Load &lt; 1000</v>
      </c>
      <c r="P2179" s="19" t="str">
        <f t="shared" si="312"/>
        <v>TX_UNDETECT (N, TA_NARRATIVE): 12 Months Viral Load &lt; 1000</v>
      </c>
      <c r="Q2179" s="19" t="str">
        <f t="shared" si="310"/>
        <v>TX_UNDETECT (N, TA_NARRATIVE)</v>
      </c>
      <c r="R2179" s="19" t="str">
        <f t="shared" si="313"/>
        <v>TX_UNDETECT_N_TA_NARRATIVE</v>
      </c>
      <c r="S2179" s="19" t="str">
        <f t="shared" si="314"/>
        <v>TX_UNDETECT_N_TA_NARRATIVE_</v>
      </c>
      <c r="T2179" s="19" t="b">
        <f>NOT(ISNA(VLOOKUP(B2179,dbcodes!A:B,2,FALSE)))</f>
        <v>1</v>
      </c>
      <c r="U2179" s="19" t="str">
        <f>IF(ISNA(VLOOKUP(B2179,dbcodes!A:B,2,FALSE)),des!R1813,VLOOKUP(B2179,dbcodes!A:B,2,FALSE))</f>
        <v>TX_UNDETECT_N_TA_NARRATIVE</v>
      </c>
      <c r="V2179" s="20"/>
      <c r="W2179" s="107" t="str">
        <f>IF(ISNA(VLOOKUP(C2179,descriptions!A:B,2,FALSE)),des!V1813,IF(G2179=" TARGET","Target ","")&amp;VLOOKUP(C2179,descriptions!A:B,2,FALSE))</f>
        <v>Number of viral load tests from adult and pediatric ART patients conducted in the past 12 months with a viral load &lt;1,000 copies/ml</v>
      </c>
      <c r="X2179" s="20" t="s">
        <v>9</v>
      </c>
      <c r="Y2179" s="20" t="s">
        <v>831</v>
      </c>
      <c r="Z2179" s="20" t="s">
        <v>836</v>
      </c>
      <c r="AA2179" s="20" t="s">
        <v>4121</v>
      </c>
      <c r="AB2179" s="20" t="s">
        <v>755</v>
      </c>
      <c r="AC2179" s="19" t="str">
        <f>IF(AB2179&lt;&gt;"",IF(NOT(ISNA(INDEX(os!A:A,MATCH(AB2179,os!B:B,0)))),INDEX(os!A:A,MATCH(AB2179,os!B:B,0)),"0"),"")</f>
        <v/>
      </c>
      <c r="AD2179" s="20" t="s">
        <v>830</v>
      </c>
      <c r="AE2179" s="20"/>
      <c r="AF2179" s="20"/>
      <c r="AG2179" s="20"/>
      <c r="AH2179" s="93" t="str">
        <f>IF(NOT(ISNA(VLOOKUP(B:B,ResultsTargets!A:A,1,0))),"TRUE","")</f>
        <v/>
      </c>
      <c r="AI2179" s="19" t="str">
        <f>IF(ISNA(VLOOKUP(C2179,dim_techarea!A:B,2,FALSE)),"",VLOOKUP(C2179,dim_techarea!A:B,2,FALSE))</f>
        <v>TX_UNDETECT</v>
      </c>
      <c r="AJ2179" s="19" t="str">
        <f>IF(ISNA(VLOOKUP(AI2179,dim_techarea!B:C,2,FALSE)),"",VLOOKUP(AI2179,dim_techarea!B:C,2,FALSE))</f>
        <v>Dq3fgjBHyV0</v>
      </c>
      <c r="AK2179" s="19" t="str">
        <f>IF(ISNA(VLOOKUP(TRIM(G2179),dim_targetsresults!A:B,2,FALSE)),"",VLOOKUP(TRIM(G2179),dim_targetsresults!A:C,2,FALSE))</f>
        <v>MER Results</v>
      </c>
      <c r="AL2179" s="19" t="str">
        <f>IF(ISNA(VLOOKUP(AK2179,dim_targetsresults!B:C,2,FALSE)),"",VLOOKUP(AK2179,dim_targetsresults!B:C,2,FALSE))</f>
        <v>Jh0jDM5yQ2E</v>
      </c>
      <c r="AM2179" s="19" t="str">
        <f>IF(ISNA(VLOOKUP(TRIM(D2179),dim_numeratordenominator!A:B,2,FALSE)),"",VLOOKUP(TRIM(D2179),dim_numeratordenominator!A:C,2,FALSE))</f>
        <v>Numerator</v>
      </c>
      <c r="AN2179" s="19" t="str">
        <f>IF(ISNA(VLOOKUP(AM2179,dim_numeratordenominator!B:C,2,FALSE)),"",VLOOKUP(AM2179,dim_numeratordenominator!B:C,2,FALSE))</f>
        <v>Som9NRMQqV7</v>
      </c>
      <c r="AO2179" s="19" t="str">
        <f>IF(ISNA(VLOOKUP(TRIM(E2179),dim_supporttype!A:B,2,FALSE)),"",VLOOKUP(TRIM(E2179),dim_supporttype!A:C,2,FALSE))</f>
        <v>TA Narratives</v>
      </c>
      <c r="AP2179" s="19" t="str">
        <f>IF(ISNA(VLOOKUP(AO2179,dim_supporttype!B:C,2,FALSE)),"",VLOOKUP(AO2179,dim_supporttype!B:C,2,FALSE))</f>
        <v>aBZapfNWlIU</v>
      </c>
      <c r="AQ2179" s="19" t="str">
        <f>IF(ISNA(VLOOKUP(TRIM(F2179),dim_disaggs!A:B,2,FALSE)),"No Disagg",VLOOKUP(TRIM(F2179),dim_disaggs!A:B,2,FALSE))</f>
        <v>No Disagg</v>
      </c>
      <c r="AR2179" s="19" t="str">
        <f>IF(ISNA(VLOOKUP(AQ2179,dim_disaggs!B:C,2,FALSE)),"",VLOOKUP(AQ2179,dim_disaggs!B:C,2,FALSE))</f>
        <v>werJlVT6sf3</v>
      </c>
      <c r="AS2179" s="72"/>
      <c r="AT2179" s="66"/>
      <c r="AU2179" s="72" t="s">
        <v>755</v>
      </c>
      <c r="AV2179" s="73" t="s">
        <v>755</v>
      </c>
      <c r="AW2179" s="66" t="s">
        <v>755</v>
      </c>
      <c r="AX2179" s="66" t="s">
        <v>755</v>
      </c>
      <c r="AY2179" s="20"/>
      <c r="AZ2179" s="20"/>
      <c r="BA2179" s="105" t="str">
        <f t="shared" si="315"/>
        <v/>
      </c>
      <c r="BB2179" s="20" t="str">
        <f t="shared" si="316"/>
        <v/>
      </c>
      <c r="BC2179" s="20"/>
      <c r="BD2179" s="20"/>
      <c r="BE2179" s="75" t="s">
        <v>755</v>
      </c>
      <c r="BF2179" s="73" t="s">
        <v>755</v>
      </c>
      <c r="BG2179" s="55" t="s">
        <v>755</v>
      </c>
      <c r="BH2179" s="76" t="s">
        <v>755</v>
      </c>
      <c r="BI2179" s="20" t="s">
        <v>755</v>
      </c>
      <c r="BJ2179" s="20" t="s">
        <v>755</v>
      </c>
      <c r="BK2179" s="55" t="s">
        <v>755</v>
      </c>
      <c r="BL2179" s="71" t="s">
        <v>755</v>
      </c>
      <c r="BM2179" s="77" t="s">
        <v>755</v>
      </c>
      <c r="BN2179" s="78" t="s">
        <v>755</v>
      </c>
      <c r="BO2179" s="77" t="s">
        <v>755</v>
      </c>
      <c r="BP2179" s="78" t="s">
        <v>755</v>
      </c>
    </row>
    <row r="2180" spans="1:68" s="3" customFormat="1" x14ac:dyDescent="0.2">
      <c r="A2180" s="20" t="s">
        <v>95</v>
      </c>
      <c r="B2180" s="20" t="s">
        <v>1994</v>
      </c>
      <c r="C2180" s="20" t="s">
        <v>946</v>
      </c>
      <c r="D2180" s="20" t="s">
        <v>164</v>
      </c>
      <c r="E2180" s="20" t="s">
        <v>77</v>
      </c>
      <c r="F2180" s="20"/>
      <c r="G2180" s="20" t="s">
        <v>2442</v>
      </c>
      <c r="H2180" s="20"/>
      <c r="I2180" s="19">
        <f t="shared" si="308"/>
        <v>27</v>
      </c>
      <c r="J2180" s="20" t="s">
        <v>755</v>
      </c>
      <c r="K2180" s="20" t="s">
        <v>2266</v>
      </c>
      <c r="L2180" s="95" t="str">
        <f>IF(M2180&lt;&gt;"",IF(NOT(ISNA(INDEX(cc!B:B,MATCH(M2180,cc!A:A,0)))),INDEX(cc!B:B,MATCH(M2180,cc!A:A,0)),"0"),"")</f>
        <v>default</v>
      </c>
      <c r="M2180" s="97" t="s">
        <v>13</v>
      </c>
      <c r="N2180" s="28" t="str">
        <f t="shared" si="309"/>
        <v xml:space="preserve"> TARGET</v>
      </c>
      <c r="O2180" s="19" t="str">
        <f t="shared" si="311"/>
        <v>TX_UNDETECT (D, DSD) TARGET: 12 Months Prior</v>
      </c>
      <c r="P2180" s="19" t="str">
        <f t="shared" si="312"/>
        <v>TX_UNDETECT (D, DSD) TARGET: 12 Months Prior</v>
      </c>
      <c r="Q2180" s="19" t="str">
        <f t="shared" si="310"/>
        <v>TX_UNDETECT (D, DSD) TARGET</v>
      </c>
      <c r="R2180" s="19" t="str">
        <f t="shared" si="313"/>
        <v>TX_UNDETECT_D_DSD_TARGET</v>
      </c>
      <c r="S2180" s="19" t="str">
        <f t="shared" si="314"/>
        <v>TX_UNDETECT_D_DSD_TARGET</v>
      </c>
      <c r="T2180" s="19" t="b">
        <f>NOT(ISNA(VLOOKUP(B2180,dbcodes!A:B,2,FALSE)))</f>
        <v>1</v>
      </c>
      <c r="U2180" s="19" t="str">
        <f>IF(ISNA(VLOOKUP(B2180,dbcodes!A:B,2,FALSE)),des!R1814,VLOOKUP(B2180,dbcodes!A:B,2,FALSE))</f>
        <v>TX_UNDETECT_D_DSD_TARGET</v>
      </c>
      <c r="V2180" s="20"/>
      <c r="W2180" s="107" t="str">
        <f>IF(ISNA(VLOOKUP(C2180,descriptions!A:B,2,FALSE)),des!V1814,IF(G2180=" TARGET","Target ","")&amp;VLOOKUP(C2180,descriptions!A:B,2,FALSE))</f>
        <v>Target Number of viral load tests from adult and pediatric ART patients conducted in the past 12 months with a viral load &lt;1,000 copies/ml</v>
      </c>
      <c r="X2180" s="20" t="s">
        <v>4</v>
      </c>
      <c r="Y2180" s="20" t="s">
        <v>831</v>
      </c>
      <c r="Z2180" s="20" t="s">
        <v>836</v>
      </c>
      <c r="AA2180" s="20" t="s">
        <v>102</v>
      </c>
      <c r="AB2180" s="20" t="s">
        <v>755</v>
      </c>
      <c r="AC2180" s="19" t="str">
        <f>IF(AB2180&lt;&gt;"",IF(NOT(ISNA(INDEX(os!A:A,MATCH(AB2180,os!B:B,0)))),INDEX(os!A:A,MATCH(AB2180,os!B:B,0)),"0"),"")</f>
        <v/>
      </c>
      <c r="AD2180" s="20" t="s">
        <v>830</v>
      </c>
      <c r="AE2180" s="20"/>
      <c r="AF2180" s="20"/>
      <c r="AG2180" s="20"/>
      <c r="AH2180" s="93" t="str">
        <f>IF(NOT(ISNA(VLOOKUP(B:B,ResultsTargets!A:A,1,0))),"TRUE","")</f>
        <v/>
      </c>
      <c r="AI2180" s="19" t="str">
        <f>IF(ISNA(VLOOKUP(C2180,dim_techarea!A:B,2,FALSE)),"",VLOOKUP(C2180,dim_techarea!A:B,2,FALSE))</f>
        <v>TX_UNDETECT</v>
      </c>
      <c r="AJ2180" s="19" t="str">
        <f>IF(ISNA(VLOOKUP(AI2180,dim_techarea!B:C,2,FALSE)),"",VLOOKUP(AI2180,dim_techarea!B:C,2,FALSE))</f>
        <v>Dq3fgjBHyV0</v>
      </c>
      <c r="AK2180" s="19" t="str">
        <f>IF(ISNA(VLOOKUP(TRIM(G2180),dim_targetsresults!A:B,2,FALSE)),"",VLOOKUP(TRIM(G2180),dim_targetsresults!A:C,2,FALSE))</f>
        <v>MER Targets</v>
      </c>
      <c r="AL2180" s="19" t="str">
        <f>IF(ISNA(VLOOKUP(AK2180,dim_targetsresults!B:C,2,FALSE)),"",VLOOKUP(AK2180,dim_targetsresults!B:C,2,FALSE))</f>
        <v>W8imnja2Owd</v>
      </c>
      <c r="AM2180" s="19" t="str">
        <f>IF(ISNA(VLOOKUP(TRIM(D2180),dim_numeratordenominator!A:B,2,FALSE)),"",VLOOKUP(TRIM(D2180),dim_numeratordenominator!A:C,2,FALSE))</f>
        <v>Denominator</v>
      </c>
      <c r="AN2180" s="19" t="str">
        <f>IF(ISNA(VLOOKUP(AM2180,dim_numeratordenominator!B:C,2,FALSE)),"",VLOOKUP(AM2180,dim_numeratordenominator!B:C,2,FALSE))</f>
        <v>QpNj0nSuEhD</v>
      </c>
      <c r="AO2180" s="19" t="str">
        <f>IF(ISNA(VLOOKUP(TRIM(E2180),dim_supporttype!A:B,2,FALSE)),"",VLOOKUP(TRIM(E2180),dim_supporttype!A:C,2,FALSE))</f>
        <v>DSD</v>
      </c>
      <c r="AP2180" s="19" t="str">
        <f>IF(ISNA(VLOOKUP(AO2180,dim_supporttype!B:C,2,FALSE)),"",VLOOKUP(AO2180,dim_supporttype!B:C,2,FALSE))</f>
        <v>iM13vdNLWKb</v>
      </c>
      <c r="AQ2180" s="19" t="str">
        <f>IF(ISNA(VLOOKUP(TRIM(F2180),dim_disaggs!A:B,2,FALSE)),"No Disagg",VLOOKUP(TRIM(F2180),dim_disaggs!A:B,2,FALSE))</f>
        <v>No Disagg</v>
      </c>
      <c r="AR2180" s="19" t="str">
        <f>IF(ISNA(VLOOKUP(AQ2180,dim_disaggs!B:C,2,FALSE)),"",VLOOKUP(AQ2180,dim_disaggs!B:C,2,FALSE))</f>
        <v>werJlVT6sf3</v>
      </c>
      <c r="AS2180" s="72"/>
      <c r="AT2180" s="66"/>
      <c r="AU2180" s="72" t="s">
        <v>755</v>
      </c>
      <c r="AV2180" s="73" t="s">
        <v>755</v>
      </c>
      <c r="AW2180" s="66" t="s">
        <v>755</v>
      </c>
      <c r="AX2180" s="66" t="s">
        <v>755</v>
      </c>
      <c r="AY2180" s="20"/>
      <c r="AZ2180" s="20"/>
      <c r="BA2180" s="105" t="str">
        <f t="shared" si="315"/>
        <v>Top Level Denominator</v>
      </c>
      <c r="BB2180" s="20" t="str">
        <f t="shared" si="316"/>
        <v>Azqe383ljKu</v>
      </c>
      <c r="BC2180" s="20" t="s">
        <v>25708</v>
      </c>
      <c r="BD2180" s="20" t="s">
        <v>25709</v>
      </c>
      <c r="BE2180" s="75" t="s">
        <v>755</v>
      </c>
      <c r="BF2180" s="73" t="s">
        <v>755</v>
      </c>
      <c r="BG2180" s="55" t="s">
        <v>755</v>
      </c>
      <c r="BH2180" s="76" t="s">
        <v>755</v>
      </c>
      <c r="BI2180" s="20" t="s">
        <v>755</v>
      </c>
      <c r="BJ2180" s="20" t="s">
        <v>755</v>
      </c>
      <c r="BK2180" s="55" t="s">
        <v>755</v>
      </c>
      <c r="BL2180" s="71" t="s">
        <v>755</v>
      </c>
      <c r="BM2180" s="77" t="s">
        <v>755</v>
      </c>
      <c r="BN2180" s="78" t="s">
        <v>755</v>
      </c>
      <c r="BO2180" s="77" t="s">
        <v>755</v>
      </c>
      <c r="BP2180" s="78" t="s">
        <v>755</v>
      </c>
    </row>
    <row r="2181" spans="1:68" s="3" customFormat="1" x14ac:dyDescent="0.2">
      <c r="A2181" s="20" t="s">
        <v>95</v>
      </c>
      <c r="B2181" s="20" t="s">
        <v>1999</v>
      </c>
      <c r="C2181" s="20" t="s">
        <v>946</v>
      </c>
      <c r="D2181" s="20" t="s">
        <v>164</v>
      </c>
      <c r="E2181" s="20" t="s">
        <v>78</v>
      </c>
      <c r="F2181" s="20"/>
      <c r="G2181" s="20" t="s">
        <v>2442</v>
      </c>
      <c r="H2181" s="20"/>
      <c r="I2181" s="19">
        <f t="shared" si="308"/>
        <v>26</v>
      </c>
      <c r="J2181" s="20" t="s">
        <v>755</v>
      </c>
      <c r="K2181" s="20" t="s">
        <v>2266</v>
      </c>
      <c r="L2181" s="95" t="str">
        <f>IF(M2181&lt;&gt;"",IF(NOT(ISNA(INDEX(cc!B:B,MATCH(M2181,cc!A:A,0)))),INDEX(cc!B:B,MATCH(M2181,cc!A:A,0)),"0"),"")</f>
        <v>default</v>
      </c>
      <c r="M2181" s="97" t="s">
        <v>13</v>
      </c>
      <c r="N2181" s="28" t="str">
        <f t="shared" si="309"/>
        <v xml:space="preserve"> TARGET</v>
      </c>
      <c r="O2181" s="19" t="str">
        <f t="shared" si="311"/>
        <v>TX_UNDETECT (D, TA) TARGET: 12 Months Prior</v>
      </c>
      <c r="P2181" s="19" t="str">
        <f t="shared" si="312"/>
        <v>TX_UNDETECT (D, TA) TARGET: 12 Months Prior</v>
      </c>
      <c r="Q2181" s="19" t="str">
        <f t="shared" si="310"/>
        <v>TX_UNDETECT (D, TA) TARGET</v>
      </c>
      <c r="R2181" s="19" t="str">
        <f t="shared" si="313"/>
        <v>TX_UNDETECT_D_TA_TARGET</v>
      </c>
      <c r="S2181" s="19" t="str">
        <f t="shared" si="314"/>
        <v>TX_UNDETECT_D_TA_TARGET</v>
      </c>
      <c r="T2181" s="19" t="b">
        <f>NOT(ISNA(VLOOKUP(B2181,dbcodes!A:B,2,FALSE)))</f>
        <v>1</v>
      </c>
      <c r="U2181" s="19" t="str">
        <f>IF(ISNA(VLOOKUP(B2181,dbcodes!A:B,2,FALSE)),des!R1815,VLOOKUP(B2181,dbcodes!A:B,2,FALSE))</f>
        <v>TX_UNDETECT_D_TA_TARGET</v>
      </c>
      <c r="V2181" s="20"/>
      <c r="W2181" s="107" t="str">
        <f>IF(ISNA(VLOOKUP(C2181,descriptions!A:B,2,FALSE)),des!V1815,IF(G2181=" TARGET","Target ","")&amp;VLOOKUP(C2181,descriptions!A:B,2,FALSE))</f>
        <v>Target Number of viral load tests from adult and pediatric ART patients conducted in the past 12 months with a viral load &lt;1,000 copies/ml</v>
      </c>
      <c r="X2181" s="20" t="s">
        <v>4</v>
      </c>
      <c r="Y2181" s="20" t="s">
        <v>831</v>
      </c>
      <c r="Z2181" s="20" t="s">
        <v>836</v>
      </c>
      <c r="AA2181" s="20" t="s">
        <v>102</v>
      </c>
      <c r="AB2181" s="20" t="s">
        <v>755</v>
      </c>
      <c r="AC2181" s="19" t="str">
        <f>IF(AB2181&lt;&gt;"",IF(NOT(ISNA(INDEX(os!A:A,MATCH(AB2181,os!B:B,0)))),INDEX(os!A:A,MATCH(AB2181,os!B:B,0)),"0"),"")</f>
        <v/>
      </c>
      <c r="AD2181" s="20" t="s">
        <v>830</v>
      </c>
      <c r="AE2181" s="20"/>
      <c r="AF2181" s="20"/>
      <c r="AG2181" s="20"/>
      <c r="AH2181" s="93" t="str">
        <f>IF(NOT(ISNA(VLOOKUP(B:B,ResultsTargets!A:A,1,0))),"TRUE","")</f>
        <v/>
      </c>
      <c r="AI2181" s="19" t="str">
        <f>IF(ISNA(VLOOKUP(C2181,dim_techarea!A:B,2,FALSE)),"",VLOOKUP(C2181,dim_techarea!A:B,2,FALSE))</f>
        <v>TX_UNDETECT</v>
      </c>
      <c r="AJ2181" s="19" t="str">
        <f>IF(ISNA(VLOOKUP(AI2181,dim_techarea!B:C,2,FALSE)),"",VLOOKUP(AI2181,dim_techarea!B:C,2,FALSE))</f>
        <v>Dq3fgjBHyV0</v>
      </c>
      <c r="AK2181" s="19" t="str">
        <f>IF(ISNA(VLOOKUP(TRIM(G2181),dim_targetsresults!A:B,2,FALSE)),"",VLOOKUP(TRIM(G2181),dim_targetsresults!A:C,2,FALSE))</f>
        <v>MER Targets</v>
      </c>
      <c r="AL2181" s="19" t="str">
        <f>IF(ISNA(VLOOKUP(AK2181,dim_targetsresults!B:C,2,FALSE)),"",VLOOKUP(AK2181,dim_targetsresults!B:C,2,FALSE))</f>
        <v>W8imnja2Owd</v>
      </c>
      <c r="AM2181" s="19" t="str">
        <f>IF(ISNA(VLOOKUP(TRIM(D2181),dim_numeratordenominator!A:B,2,FALSE)),"",VLOOKUP(TRIM(D2181),dim_numeratordenominator!A:C,2,FALSE))</f>
        <v>Denominator</v>
      </c>
      <c r="AN2181" s="19" t="str">
        <f>IF(ISNA(VLOOKUP(AM2181,dim_numeratordenominator!B:C,2,FALSE)),"",VLOOKUP(AM2181,dim_numeratordenominator!B:C,2,FALSE))</f>
        <v>QpNj0nSuEhD</v>
      </c>
      <c r="AO2181" s="19" t="str">
        <f>IF(ISNA(VLOOKUP(TRIM(E2181),dim_supporttype!A:B,2,FALSE)),"",VLOOKUP(TRIM(E2181),dim_supporttype!A:C,2,FALSE))</f>
        <v>TA</v>
      </c>
      <c r="AP2181" s="19" t="str">
        <f>IF(ISNA(VLOOKUP(AO2181,dim_supporttype!B:C,2,FALSE)),"",VLOOKUP(AO2181,dim_supporttype!B:C,2,FALSE))</f>
        <v>cRAGKdWIDn4</v>
      </c>
      <c r="AQ2181" s="19" t="str">
        <f>IF(ISNA(VLOOKUP(TRIM(F2181),dim_disaggs!A:B,2,FALSE)),"No Disagg",VLOOKUP(TRIM(F2181),dim_disaggs!A:B,2,FALSE))</f>
        <v>No Disagg</v>
      </c>
      <c r="AR2181" s="19" t="str">
        <f>IF(ISNA(VLOOKUP(AQ2181,dim_disaggs!B:C,2,FALSE)),"",VLOOKUP(AQ2181,dim_disaggs!B:C,2,FALSE))</f>
        <v>werJlVT6sf3</v>
      </c>
      <c r="AS2181" s="72"/>
      <c r="AT2181" s="66"/>
      <c r="AU2181" s="72" t="s">
        <v>755</v>
      </c>
      <c r="AV2181" s="73" t="s">
        <v>755</v>
      </c>
      <c r="AW2181" s="66" t="s">
        <v>755</v>
      </c>
      <c r="AX2181" s="66" t="s">
        <v>755</v>
      </c>
      <c r="AY2181" s="20"/>
      <c r="AZ2181" s="20"/>
      <c r="BA2181" s="105" t="str">
        <f t="shared" si="315"/>
        <v>Top Level Denominator</v>
      </c>
      <c r="BB2181" s="20" t="str">
        <f t="shared" si="316"/>
        <v>Azqe383ljKu</v>
      </c>
      <c r="BC2181" s="20" t="s">
        <v>25708</v>
      </c>
      <c r="BD2181" s="20" t="s">
        <v>25709</v>
      </c>
      <c r="BE2181" s="75" t="s">
        <v>755</v>
      </c>
      <c r="BF2181" s="73" t="s">
        <v>755</v>
      </c>
      <c r="BG2181" s="55" t="s">
        <v>755</v>
      </c>
      <c r="BH2181" s="76" t="s">
        <v>755</v>
      </c>
      <c r="BI2181" s="20" t="s">
        <v>755</v>
      </c>
      <c r="BJ2181" s="20" t="s">
        <v>755</v>
      </c>
      <c r="BK2181" s="55" t="s">
        <v>755</v>
      </c>
      <c r="BL2181" s="71" t="s">
        <v>755</v>
      </c>
      <c r="BM2181" s="77" t="s">
        <v>755</v>
      </c>
      <c r="BN2181" s="78" t="s">
        <v>755</v>
      </c>
      <c r="BO2181" s="77" t="s">
        <v>755</v>
      </c>
      <c r="BP2181" s="78" t="s">
        <v>755</v>
      </c>
    </row>
    <row r="2182" spans="1:68" s="3" customFormat="1" x14ac:dyDescent="0.2">
      <c r="A2182" s="20" t="s">
        <v>95</v>
      </c>
      <c r="B2182" s="20" t="s">
        <v>2003</v>
      </c>
      <c r="C2182" s="20" t="s">
        <v>946</v>
      </c>
      <c r="D2182" s="20" t="s">
        <v>1</v>
      </c>
      <c r="E2182" s="20" t="s">
        <v>77</v>
      </c>
      <c r="F2182" s="20" t="s">
        <v>135</v>
      </c>
      <c r="G2182" s="20" t="s">
        <v>2442</v>
      </c>
      <c r="H2182" s="20" t="s">
        <v>135</v>
      </c>
      <c r="I2182" s="19">
        <f t="shared" si="308"/>
        <v>36</v>
      </c>
      <c r="J2182" s="20" t="s">
        <v>755</v>
      </c>
      <c r="K2182" s="20" t="s">
        <v>174</v>
      </c>
      <c r="L2182" s="95" t="str">
        <f>IF(M2182&lt;&gt;"",IF(NOT(ISNA(INDEX(cc!B:B,MATCH(M2182,cc!A:A,0)))),INDEX(cc!B:B,MATCH(M2182,cc!A:A,0)),"0"),"")</f>
        <v>Age (&lt;1-20+, 5) and Sex</v>
      </c>
      <c r="M2182" s="97" t="s">
        <v>4024</v>
      </c>
      <c r="N2182" s="28" t="str">
        <f t="shared" si="309"/>
        <v xml:space="preserve"> TARGET</v>
      </c>
      <c r="O2182" s="19" t="str">
        <f t="shared" si="311"/>
        <v>TX_UNDETECT (N, DSD, Age/Sex) TARGET: 12 Months Viral Load &lt; 1000</v>
      </c>
      <c r="P2182" s="19" t="str">
        <f t="shared" si="312"/>
        <v>TX_UNDETECT (N, DSD, Age/Sex) TARGET: 12 Months Viral Load &lt; 1000</v>
      </c>
      <c r="Q2182" s="19" t="str">
        <f t="shared" si="310"/>
        <v>TX_UNDETECT (N, DSD, Age/Sex) TARGET</v>
      </c>
      <c r="R2182" s="19" t="str">
        <f t="shared" si="313"/>
        <v>TX_UNDETECT_N_DSD_Age_Sex_TARGET</v>
      </c>
      <c r="S2182" s="19" t="str">
        <f t="shared" si="314"/>
        <v>TX_UNDETECT_N_DSD_Age_Sex_TARGET</v>
      </c>
      <c r="T2182" s="19" t="b">
        <f>NOT(ISNA(VLOOKUP(B2182,dbcodes!A:B,2,FALSE)))</f>
        <v>1</v>
      </c>
      <c r="U2182" s="19" t="str">
        <f>IF(ISNA(VLOOKUP(B2182,dbcodes!A:B,2,FALSE)),des!R1816,VLOOKUP(B2182,dbcodes!A:B,2,FALSE))</f>
        <v>TX_UNDETECT_N_DSD_Age_Sex_TARGET</v>
      </c>
      <c r="V2182" s="20"/>
      <c r="W2182" s="107" t="str">
        <f>IF(ISNA(VLOOKUP(C2182,descriptions!A:B,2,FALSE)),des!V1816,IF(G2182=" TARGET","Target ","")&amp;VLOOKUP(C2182,descriptions!A:B,2,FALSE))</f>
        <v>Target Number of viral load tests from adult and pediatric ART patients conducted in the past 12 months with a viral load &lt;1,000 copies/ml</v>
      </c>
      <c r="X2182" s="20" t="s">
        <v>4</v>
      </c>
      <c r="Y2182" s="20" t="s">
        <v>831</v>
      </c>
      <c r="Z2182" s="20" t="s">
        <v>836</v>
      </c>
      <c r="AA2182" s="20" t="s">
        <v>102</v>
      </c>
      <c r="AB2182" s="20" t="s">
        <v>755</v>
      </c>
      <c r="AC2182" s="19" t="str">
        <f>IF(AB2182&lt;&gt;"",IF(NOT(ISNA(INDEX(os!A:A,MATCH(AB2182,os!B:B,0)))),INDEX(os!A:A,MATCH(AB2182,os!B:B,0)),"0"),"")</f>
        <v/>
      </c>
      <c r="AD2182" s="20" t="s">
        <v>830</v>
      </c>
      <c r="AE2182" s="20"/>
      <c r="AF2182" s="20"/>
      <c r="AG2182" s="20"/>
      <c r="AH2182" s="93" t="str">
        <f>IF(NOT(ISNA(VLOOKUP(B:B,ResultsTargets!A:A,1,0))),"TRUE","")</f>
        <v/>
      </c>
      <c r="AI2182" s="19" t="str">
        <f>IF(ISNA(VLOOKUP(C2182,dim_techarea!A:B,2,FALSE)),"",VLOOKUP(C2182,dim_techarea!A:B,2,FALSE))</f>
        <v>TX_UNDETECT</v>
      </c>
      <c r="AJ2182" s="19" t="str">
        <f>IF(ISNA(VLOOKUP(AI2182,dim_techarea!B:C,2,FALSE)),"",VLOOKUP(AI2182,dim_techarea!B:C,2,FALSE))</f>
        <v>Dq3fgjBHyV0</v>
      </c>
      <c r="AK2182" s="19" t="str">
        <f>IF(ISNA(VLOOKUP(TRIM(G2182),dim_targetsresults!A:B,2,FALSE)),"",VLOOKUP(TRIM(G2182),dim_targetsresults!A:C,2,FALSE))</f>
        <v>MER Targets</v>
      </c>
      <c r="AL2182" s="19" t="str">
        <f>IF(ISNA(VLOOKUP(AK2182,dim_targetsresults!B:C,2,FALSE)),"",VLOOKUP(AK2182,dim_targetsresults!B:C,2,FALSE))</f>
        <v>W8imnja2Owd</v>
      </c>
      <c r="AM2182" s="19" t="str">
        <f>IF(ISNA(VLOOKUP(TRIM(D2182),dim_numeratordenominator!A:B,2,FALSE)),"",VLOOKUP(TRIM(D2182),dim_numeratordenominator!A:C,2,FALSE))</f>
        <v>Numerator</v>
      </c>
      <c r="AN2182" s="19" t="str">
        <f>IF(ISNA(VLOOKUP(AM2182,dim_numeratordenominator!B:C,2,FALSE)),"",VLOOKUP(AM2182,dim_numeratordenominator!B:C,2,FALSE))</f>
        <v>Som9NRMQqV7</v>
      </c>
      <c r="AO2182" s="19" t="str">
        <f>IF(ISNA(VLOOKUP(TRIM(E2182),dim_supporttype!A:B,2,FALSE)),"",VLOOKUP(TRIM(E2182),dim_supporttype!A:C,2,FALSE))</f>
        <v>DSD</v>
      </c>
      <c r="AP2182" s="19" t="str">
        <f>IF(ISNA(VLOOKUP(AO2182,dim_supporttype!B:C,2,FALSE)),"",VLOOKUP(AO2182,dim_supporttype!B:C,2,FALSE))</f>
        <v>iM13vdNLWKb</v>
      </c>
      <c r="AQ2182" s="19" t="str">
        <f>IF(ISNA(VLOOKUP(TRIM(F2182),dim_disaggs!A:B,2,FALSE)),"No Disagg",VLOOKUP(TRIM(F2182),dim_disaggs!A:B,2,FALSE))</f>
        <v>Age/Sex</v>
      </c>
      <c r="AR2182" s="19" t="str">
        <f>IF(ISNA(VLOOKUP(AQ2182,dim_disaggs!B:C,2,FALSE)),"",VLOOKUP(AQ2182,dim_disaggs!B:C,2,FALSE))</f>
        <v>Qbz6SrpmJ1y</v>
      </c>
      <c r="AS2182" s="72"/>
      <c r="AT2182" s="66"/>
      <c r="AU2182" s="72" t="s">
        <v>755</v>
      </c>
      <c r="AV2182" s="73" t="s">
        <v>755</v>
      </c>
      <c r="AW2182" s="66" t="s">
        <v>755</v>
      </c>
      <c r="AX2182" s="66" t="s">
        <v>755</v>
      </c>
      <c r="AY2182" s="20"/>
      <c r="AZ2182" s="20"/>
      <c r="BA2182" s="105" t="str">
        <f t="shared" si="315"/>
        <v/>
      </c>
      <c r="BB2182" s="20" t="str">
        <f t="shared" si="316"/>
        <v/>
      </c>
      <c r="BC2182" s="20"/>
      <c r="BD2182" s="20"/>
      <c r="BE2182" s="75" t="s">
        <v>755</v>
      </c>
      <c r="BF2182" s="73" t="s">
        <v>755</v>
      </c>
      <c r="BG2182" s="55" t="s">
        <v>755</v>
      </c>
      <c r="BH2182" s="76" t="s">
        <v>755</v>
      </c>
      <c r="BI2182" s="20" t="s">
        <v>755</v>
      </c>
      <c r="BJ2182" s="20" t="s">
        <v>755</v>
      </c>
      <c r="BK2182" s="55" t="s">
        <v>755</v>
      </c>
      <c r="BL2182" s="71" t="s">
        <v>755</v>
      </c>
      <c r="BM2182" s="77" t="s">
        <v>755</v>
      </c>
      <c r="BN2182" s="78" t="s">
        <v>755</v>
      </c>
      <c r="BO2182" s="77" t="s">
        <v>755</v>
      </c>
      <c r="BP2182" s="78" t="s">
        <v>755</v>
      </c>
    </row>
    <row r="2183" spans="1:68" s="3" customFormat="1" x14ac:dyDescent="0.2">
      <c r="A2183" s="20" t="s">
        <v>95</v>
      </c>
      <c r="B2183" s="20" t="s">
        <v>2013</v>
      </c>
      <c r="C2183" s="20" t="s">
        <v>946</v>
      </c>
      <c r="D2183" s="20" t="s">
        <v>1</v>
      </c>
      <c r="E2183" s="20" t="s">
        <v>78</v>
      </c>
      <c r="F2183" s="20" t="s">
        <v>135</v>
      </c>
      <c r="G2183" s="20" t="s">
        <v>2442</v>
      </c>
      <c r="H2183" s="20" t="s">
        <v>135</v>
      </c>
      <c r="I2183" s="19">
        <f t="shared" si="308"/>
        <v>35</v>
      </c>
      <c r="J2183" s="20" t="s">
        <v>755</v>
      </c>
      <c r="K2183" s="20" t="s">
        <v>174</v>
      </c>
      <c r="L2183" s="95" t="str">
        <f>IF(M2183&lt;&gt;"",IF(NOT(ISNA(INDEX(cc!B:B,MATCH(M2183,cc!A:A,0)))),INDEX(cc!B:B,MATCH(M2183,cc!A:A,0)),"0"),"")</f>
        <v>Age (&lt;1-20+, 5) and Sex</v>
      </c>
      <c r="M2183" s="97" t="s">
        <v>4024</v>
      </c>
      <c r="N2183" s="28" t="str">
        <f t="shared" si="309"/>
        <v xml:space="preserve"> TARGET</v>
      </c>
      <c r="O2183" s="19" t="str">
        <f t="shared" si="311"/>
        <v>TX_UNDETECT (N, TA, Age/Sex) TARGET: 12 Months Viral Load &lt; 1000</v>
      </c>
      <c r="P2183" s="19" t="str">
        <f t="shared" si="312"/>
        <v>TX_UNDETECT (N, TA, Age/Sex) TARGET: 12 Months Viral Load &lt; 1000</v>
      </c>
      <c r="Q2183" s="19" t="str">
        <f t="shared" si="310"/>
        <v>TX_UNDETECT (N, TA, Age/Sex) TARGET</v>
      </c>
      <c r="R2183" s="19" t="str">
        <f t="shared" si="313"/>
        <v>TX_UNDETECT_N_TA_Age_Sex_TARGET</v>
      </c>
      <c r="S2183" s="19" t="str">
        <f t="shared" si="314"/>
        <v>TX_UNDETECT_N_TA_Age_Sex_TARGET</v>
      </c>
      <c r="T2183" s="19" t="b">
        <f>NOT(ISNA(VLOOKUP(B2183,dbcodes!A:B,2,FALSE)))</f>
        <v>1</v>
      </c>
      <c r="U2183" s="19" t="str">
        <f>IF(ISNA(VLOOKUP(B2183,dbcodes!A:B,2,FALSE)),des!R1817,VLOOKUP(B2183,dbcodes!A:B,2,FALSE))</f>
        <v>TX_UNDETECT_N_TA_Age_Sex_TARGET</v>
      </c>
      <c r="V2183" s="20"/>
      <c r="W2183" s="107" t="str">
        <f>IF(ISNA(VLOOKUP(C2183,descriptions!A:B,2,FALSE)),des!V1817,IF(G2183=" TARGET","Target ","")&amp;VLOOKUP(C2183,descriptions!A:B,2,FALSE))</f>
        <v>Target Number of viral load tests from adult and pediatric ART patients conducted in the past 12 months with a viral load &lt;1,000 copies/ml</v>
      </c>
      <c r="X2183" s="20" t="s">
        <v>4</v>
      </c>
      <c r="Y2183" s="20" t="s">
        <v>831</v>
      </c>
      <c r="Z2183" s="20" t="s">
        <v>836</v>
      </c>
      <c r="AA2183" s="20" t="s">
        <v>102</v>
      </c>
      <c r="AB2183" s="20" t="s">
        <v>755</v>
      </c>
      <c r="AC2183" s="19" t="str">
        <f>IF(AB2183&lt;&gt;"",IF(NOT(ISNA(INDEX(os!A:A,MATCH(AB2183,os!B:B,0)))),INDEX(os!A:A,MATCH(AB2183,os!B:B,0)),"0"),"")</f>
        <v/>
      </c>
      <c r="AD2183" s="20" t="s">
        <v>830</v>
      </c>
      <c r="AE2183" s="20"/>
      <c r="AF2183" s="20"/>
      <c r="AG2183" s="20"/>
      <c r="AH2183" s="93" t="str">
        <f>IF(NOT(ISNA(VLOOKUP(B:B,ResultsTargets!A:A,1,0))),"TRUE","")</f>
        <v/>
      </c>
      <c r="AI2183" s="19" t="str">
        <f>IF(ISNA(VLOOKUP(C2183,dim_techarea!A:B,2,FALSE)),"",VLOOKUP(C2183,dim_techarea!A:B,2,FALSE))</f>
        <v>TX_UNDETECT</v>
      </c>
      <c r="AJ2183" s="19" t="str">
        <f>IF(ISNA(VLOOKUP(AI2183,dim_techarea!B:C,2,FALSE)),"",VLOOKUP(AI2183,dim_techarea!B:C,2,FALSE))</f>
        <v>Dq3fgjBHyV0</v>
      </c>
      <c r="AK2183" s="19" t="str">
        <f>IF(ISNA(VLOOKUP(TRIM(G2183),dim_targetsresults!A:B,2,FALSE)),"",VLOOKUP(TRIM(G2183),dim_targetsresults!A:C,2,FALSE))</f>
        <v>MER Targets</v>
      </c>
      <c r="AL2183" s="19" t="str">
        <f>IF(ISNA(VLOOKUP(AK2183,dim_targetsresults!B:C,2,FALSE)),"",VLOOKUP(AK2183,dim_targetsresults!B:C,2,FALSE))</f>
        <v>W8imnja2Owd</v>
      </c>
      <c r="AM2183" s="19" t="str">
        <f>IF(ISNA(VLOOKUP(TRIM(D2183),dim_numeratordenominator!A:B,2,FALSE)),"",VLOOKUP(TRIM(D2183),dim_numeratordenominator!A:C,2,FALSE))</f>
        <v>Numerator</v>
      </c>
      <c r="AN2183" s="19" t="str">
        <f>IF(ISNA(VLOOKUP(AM2183,dim_numeratordenominator!B:C,2,FALSE)),"",VLOOKUP(AM2183,dim_numeratordenominator!B:C,2,FALSE))</f>
        <v>Som9NRMQqV7</v>
      </c>
      <c r="AO2183" s="19" t="str">
        <f>IF(ISNA(VLOOKUP(TRIM(E2183),dim_supporttype!A:B,2,FALSE)),"",VLOOKUP(TRIM(E2183),dim_supporttype!A:C,2,FALSE))</f>
        <v>TA</v>
      </c>
      <c r="AP2183" s="19" t="str">
        <f>IF(ISNA(VLOOKUP(AO2183,dim_supporttype!B:C,2,FALSE)),"",VLOOKUP(AO2183,dim_supporttype!B:C,2,FALSE))</f>
        <v>cRAGKdWIDn4</v>
      </c>
      <c r="AQ2183" s="19" t="str">
        <f>IF(ISNA(VLOOKUP(TRIM(F2183),dim_disaggs!A:B,2,FALSE)),"No Disagg",VLOOKUP(TRIM(F2183),dim_disaggs!A:B,2,FALSE))</f>
        <v>Age/Sex</v>
      </c>
      <c r="AR2183" s="19" t="str">
        <f>IF(ISNA(VLOOKUP(AQ2183,dim_disaggs!B:C,2,FALSE)),"",VLOOKUP(AQ2183,dim_disaggs!B:C,2,FALSE))</f>
        <v>Qbz6SrpmJ1y</v>
      </c>
      <c r="AS2183" s="72"/>
      <c r="AT2183" s="66"/>
      <c r="AU2183" s="72" t="s">
        <v>755</v>
      </c>
      <c r="AV2183" s="73" t="s">
        <v>755</v>
      </c>
      <c r="AW2183" s="66" t="s">
        <v>755</v>
      </c>
      <c r="AX2183" s="66" t="s">
        <v>755</v>
      </c>
      <c r="AY2183" s="20"/>
      <c r="AZ2183" s="20"/>
      <c r="BA2183" s="105" t="str">
        <f t="shared" si="315"/>
        <v/>
      </c>
      <c r="BB2183" s="20" t="str">
        <f t="shared" si="316"/>
        <v/>
      </c>
      <c r="BC2183" s="20"/>
      <c r="BD2183" s="20"/>
      <c r="BE2183" s="75" t="s">
        <v>755</v>
      </c>
      <c r="BF2183" s="73" t="s">
        <v>755</v>
      </c>
      <c r="BG2183" s="55" t="s">
        <v>755</v>
      </c>
      <c r="BH2183" s="76" t="s">
        <v>755</v>
      </c>
      <c r="BI2183" s="20" t="s">
        <v>755</v>
      </c>
      <c r="BJ2183" s="20" t="s">
        <v>755</v>
      </c>
      <c r="BK2183" s="55" t="s">
        <v>755</v>
      </c>
      <c r="BL2183" s="71" t="s">
        <v>755</v>
      </c>
      <c r="BM2183" s="77" t="s">
        <v>755</v>
      </c>
      <c r="BN2183" s="78" t="s">
        <v>755</v>
      </c>
      <c r="BO2183" s="77" t="s">
        <v>755</v>
      </c>
      <c r="BP2183" s="78" t="s">
        <v>755</v>
      </c>
    </row>
    <row r="2184" spans="1:68" s="3" customFormat="1" x14ac:dyDescent="0.2">
      <c r="A2184" s="20" t="s">
        <v>95</v>
      </c>
      <c r="B2184" s="20" t="s">
        <v>2007</v>
      </c>
      <c r="C2184" s="20" t="s">
        <v>946</v>
      </c>
      <c r="D2184" s="20" t="s">
        <v>1</v>
      </c>
      <c r="E2184" s="20" t="s">
        <v>77</v>
      </c>
      <c r="F2184" s="20" t="s">
        <v>20026</v>
      </c>
      <c r="G2184" s="20" t="s">
        <v>2442</v>
      </c>
      <c r="H2184" s="20" t="s">
        <v>20025</v>
      </c>
      <c r="I2184" s="19">
        <f t="shared" si="308"/>
        <v>49</v>
      </c>
      <c r="J2184" s="20" t="s">
        <v>755</v>
      </c>
      <c r="K2184" s="20" t="s">
        <v>174</v>
      </c>
      <c r="L2184" s="95" t="str">
        <f>IF(M2184&lt;&gt;"",IF(NOT(ISNA(INDEX(cc!B:B,MATCH(M2184,cc!A:A,0)))),INDEX(cc!B:B,MATCH(M2184,cc!A:A,0)),"0"),"")</f>
        <v>Pregnant/Breastfeeding Status and HIV Status (Positive)</v>
      </c>
      <c r="M2184" s="97" t="s">
        <v>103</v>
      </c>
      <c r="N2184" s="28" t="str">
        <f t="shared" si="309"/>
        <v xml:space="preserve"> TARGET</v>
      </c>
      <c r="O2184" s="19" t="str">
        <f t="shared" si="311"/>
        <v>TX_UNDETECT (N, DSD, PregnantOrBreastfeeding/HIVStatus) TARGET: 12 Months Viral Load &lt; 1000</v>
      </c>
      <c r="P2184" s="19" t="str">
        <f t="shared" si="312"/>
        <v>TX_UNDETECT (N, DSD, PregnantOrBreastfeeding/HIVStatus) TARGET: 12 Months Viral Load &lt; 1000</v>
      </c>
      <c r="Q2184" s="19" t="str">
        <f t="shared" si="310"/>
        <v>TX_UNDETECT (N, DSD, PregnantBF/HIVStatus) TARGET</v>
      </c>
      <c r="R2184" s="19" t="str">
        <f t="shared" si="313"/>
        <v>TX_UNDETECT_N_DSD_PregnantBF_HIVStatus_TARGET</v>
      </c>
      <c r="S2184" s="19" t="str">
        <f t="shared" si="314"/>
        <v>TX_UNDETECT_N_DSD_PregnantBF_HIVStatus_TARGET</v>
      </c>
      <c r="T2184" s="19" t="b">
        <f>NOT(ISNA(VLOOKUP(B2184,dbcodes!A:B,2,FALSE)))</f>
        <v>1</v>
      </c>
      <c r="U2184" s="19" t="str">
        <f>IF(ISNA(VLOOKUP(B2184,dbcodes!A:B,2,FALSE)),des!R1818,VLOOKUP(B2184,dbcodes!A:B,2,FALSE))</f>
        <v>TX_UNDETECT_N_DSD_Preg_Feeding_TARGET</v>
      </c>
      <c r="V2184" s="20"/>
      <c r="W2184" s="107" t="str">
        <f>IF(ISNA(VLOOKUP(C2184,descriptions!A:B,2,FALSE)),des!V1818,IF(G2184=" TARGET","Target ","")&amp;VLOOKUP(C2184,descriptions!A:B,2,FALSE))</f>
        <v>Target Number of viral load tests from adult and pediatric ART patients conducted in the past 12 months with a viral load &lt;1,000 copies/ml</v>
      </c>
      <c r="X2184" s="20" t="s">
        <v>4</v>
      </c>
      <c r="Y2184" s="20" t="s">
        <v>831</v>
      </c>
      <c r="Z2184" s="20" t="s">
        <v>836</v>
      </c>
      <c r="AA2184" s="20" t="s">
        <v>102</v>
      </c>
      <c r="AB2184" s="20" t="s">
        <v>755</v>
      </c>
      <c r="AC2184" s="19" t="str">
        <f>IF(AB2184&lt;&gt;"",IF(NOT(ISNA(INDEX(os!A:A,MATCH(AB2184,os!B:B,0)))),INDEX(os!A:A,MATCH(AB2184,os!B:B,0)),"0"),"")</f>
        <v/>
      </c>
      <c r="AD2184" s="20" t="s">
        <v>830</v>
      </c>
      <c r="AE2184" s="20"/>
      <c r="AF2184" s="20"/>
      <c r="AG2184" s="20"/>
      <c r="AH2184" s="93" t="str">
        <f>IF(NOT(ISNA(VLOOKUP(B:B,ResultsTargets!A:A,1,0))),"TRUE","")</f>
        <v/>
      </c>
      <c r="AI2184" s="19" t="str">
        <f>IF(ISNA(VLOOKUP(C2184,dim_techarea!A:B,2,FALSE)),"",VLOOKUP(C2184,dim_techarea!A:B,2,FALSE))</f>
        <v>TX_UNDETECT</v>
      </c>
      <c r="AJ2184" s="19" t="str">
        <f>IF(ISNA(VLOOKUP(AI2184,dim_techarea!B:C,2,FALSE)),"",VLOOKUP(AI2184,dim_techarea!B:C,2,FALSE))</f>
        <v>Dq3fgjBHyV0</v>
      </c>
      <c r="AK2184" s="19" t="str">
        <f>IF(ISNA(VLOOKUP(TRIM(G2184),dim_targetsresults!A:B,2,FALSE)),"",VLOOKUP(TRIM(G2184),dim_targetsresults!A:C,2,FALSE))</f>
        <v>MER Targets</v>
      </c>
      <c r="AL2184" s="19" t="str">
        <f>IF(ISNA(VLOOKUP(AK2184,dim_targetsresults!B:C,2,FALSE)),"",VLOOKUP(AK2184,dim_targetsresults!B:C,2,FALSE))</f>
        <v>W8imnja2Owd</v>
      </c>
      <c r="AM2184" s="19" t="str">
        <f>IF(ISNA(VLOOKUP(TRIM(D2184),dim_numeratordenominator!A:B,2,FALSE)),"",VLOOKUP(TRIM(D2184),dim_numeratordenominator!A:C,2,FALSE))</f>
        <v>Numerator</v>
      </c>
      <c r="AN2184" s="19" t="str">
        <f>IF(ISNA(VLOOKUP(AM2184,dim_numeratordenominator!B:C,2,FALSE)),"",VLOOKUP(AM2184,dim_numeratordenominator!B:C,2,FALSE))</f>
        <v>Som9NRMQqV7</v>
      </c>
      <c r="AO2184" s="19" t="str">
        <f>IF(ISNA(VLOOKUP(TRIM(E2184),dim_supporttype!A:B,2,FALSE)),"",VLOOKUP(TRIM(E2184),dim_supporttype!A:C,2,FALSE))</f>
        <v>DSD</v>
      </c>
      <c r="AP2184" s="19" t="str">
        <f>IF(ISNA(VLOOKUP(AO2184,dim_supporttype!B:C,2,FALSE)),"",VLOOKUP(AO2184,dim_supporttype!B:C,2,FALSE))</f>
        <v>iM13vdNLWKb</v>
      </c>
      <c r="AQ2184" s="19" t="str">
        <f>IF(ISNA(VLOOKUP(TRIM(F2184),dim_disaggs!A:B,2,FALSE)),"No Disagg",VLOOKUP(TRIM(F2184),dim_disaggs!A:B,2,FALSE))</f>
        <v>PregnantOrBreastfeeding/HIVStatus</v>
      </c>
      <c r="AR2184" s="19" t="str">
        <f>IF(ISNA(VLOOKUP(AQ2184,dim_disaggs!B:C,2,FALSE)),"",VLOOKUP(AQ2184,dim_disaggs!B:C,2,FALSE))</f>
        <v>Q1JXU8C3F5L</v>
      </c>
      <c r="AS2184" s="72"/>
      <c r="AT2184" s="66"/>
      <c r="AU2184" s="72" t="s">
        <v>755</v>
      </c>
      <c r="AV2184" s="73" t="s">
        <v>755</v>
      </c>
      <c r="AW2184" s="66" t="s">
        <v>755</v>
      </c>
      <c r="AX2184" s="66" t="s">
        <v>755</v>
      </c>
      <c r="AY2184" s="20"/>
      <c r="AZ2184" s="20"/>
      <c r="BA2184" s="105" t="str">
        <f t="shared" si="315"/>
        <v/>
      </c>
      <c r="BB2184" s="20" t="str">
        <f t="shared" si="316"/>
        <v/>
      </c>
      <c r="BC2184" s="20"/>
      <c r="BD2184" s="20"/>
      <c r="BE2184" s="75" t="s">
        <v>755</v>
      </c>
      <c r="BF2184" s="73" t="s">
        <v>755</v>
      </c>
      <c r="BG2184" s="55" t="s">
        <v>755</v>
      </c>
      <c r="BH2184" s="76" t="s">
        <v>755</v>
      </c>
      <c r="BI2184" s="20" t="s">
        <v>755</v>
      </c>
      <c r="BJ2184" s="20" t="s">
        <v>755</v>
      </c>
      <c r="BK2184" s="55" t="s">
        <v>755</v>
      </c>
      <c r="BL2184" s="71" t="s">
        <v>755</v>
      </c>
      <c r="BM2184" s="77" t="s">
        <v>755</v>
      </c>
      <c r="BN2184" s="78" t="s">
        <v>755</v>
      </c>
      <c r="BO2184" s="77" t="s">
        <v>755</v>
      </c>
      <c r="BP2184" s="78" t="s">
        <v>755</v>
      </c>
    </row>
    <row r="2185" spans="1:68" s="3" customFormat="1" x14ac:dyDescent="0.2">
      <c r="A2185" s="20" t="s">
        <v>95</v>
      </c>
      <c r="B2185" s="20" t="s">
        <v>2017</v>
      </c>
      <c r="C2185" s="20" t="s">
        <v>946</v>
      </c>
      <c r="D2185" s="20" t="s">
        <v>1</v>
      </c>
      <c r="E2185" s="20" t="s">
        <v>78</v>
      </c>
      <c r="F2185" s="20" t="s">
        <v>20026</v>
      </c>
      <c r="G2185" s="20" t="s">
        <v>2442</v>
      </c>
      <c r="H2185" s="20" t="s">
        <v>20025</v>
      </c>
      <c r="I2185" s="19">
        <f t="shared" si="308"/>
        <v>48</v>
      </c>
      <c r="J2185" s="20" t="s">
        <v>755</v>
      </c>
      <c r="K2185" s="20" t="s">
        <v>174</v>
      </c>
      <c r="L2185" s="95" t="str">
        <f>IF(M2185&lt;&gt;"",IF(NOT(ISNA(INDEX(cc!B:B,MATCH(M2185,cc!A:A,0)))),INDEX(cc!B:B,MATCH(M2185,cc!A:A,0)),"0"),"")</f>
        <v>Pregnant/Breastfeeding Status and HIV Status (Positive)</v>
      </c>
      <c r="M2185" s="97" t="s">
        <v>103</v>
      </c>
      <c r="N2185" s="28" t="str">
        <f t="shared" si="309"/>
        <v xml:space="preserve"> TARGET</v>
      </c>
      <c r="O2185" s="19" t="str">
        <f t="shared" si="311"/>
        <v>TX_UNDETECT (N, TA, PregnantOrBreastfeeding/HIVStatus) TARGET: 12 Months Viral Load &lt; 1000</v>
      </c>
      <c r="P2185" s="19" t="str">
        <f t="shared" si="312"/>
        <v>TX_UNDETECT (N, TA, PregnantOrBreastfeeding/HIVStatus) TARGET: 12 Months Viral Load &lt; 1000</v>
      </c>
      <c r="Q2185" s="19" t="str">
        <f t="shared" si="310"/>
        <v>TX_UNDETECT (N, TA, PregnantBF/HIVStatus) TARGET</v>
      </c>
      <c r="R2185" s="19" t="str">
        <f t="shared" si="313"/>
        <v>TX_UNDETECT_N_TA_PregnantBF_HIVStatus_TARGET</v>
      </c>
      <c r="S2185" s="19" t="str">
        <f t="shared" si="314"/>
        <v>TX_UNDETECT_N_TA_PregnantBF_HIVStatus_TARGET</v>
      </c>
      <c r="T2185" s="19" t="b">
        <f>NOT(ISNA(VLOOKUP(B2185,dbcodes!A:B,2,FALSE)))</f>
        <v>1</v>
      </c>
      <c r="U2185" s="19" t="str">
        <f>IF(ISNA(VLOOKUP(B2185,dbcodes!A:B,2,FALSE)),des!R1819,VLOOKUP(B2185,dbcodes!A:B,2,FALSE))</f>
        <v>TX_UNDETECT_N_TA_Preg_Feeding_TARGET</v>
      </c>
      <c r="V2185" s="20"/>
      <c r="W2185" s="107" t="str">
        <f>IF(ISNA(VLOOKUP(C2185,descriptions!A:B,2,FALSE)),des!V1819,IF(G2185=" TARGET","Target ","")&amp;VLOOKUP(C2185,descriptions!A:B,2,FALSE))</f>
        <v>Target Number of viral load tests from adult and pediatric ART patients conducted in the past 12 months with a viral load &lt;1,000 copies/ml</v>
      </c>
      <c r="X2185" s="20" t="s">
        <v>4</v>
      </c>
      <c r="Y2185" s="20" t="s">
        <v>831</v>
      </c>
      <c r="Z2185" s="20" t="s">
        <v>836</v>
      </c>
      <c r="AA2185" s="20" t="s">
        <v>102</v>
      </c>
      <c r="AB2185" s="20" t="s">
        <v>755</v>
      </c>
      <c r="AC2185" s="19" t="str">
        <f>IF(AB2185&lt;&gt;"",IF(NOT(ISNA(INDEX(os!A:A,MATCH(AB2185,os!B:B,0)))),INDEX(os!A:A,MATCH(AB2185,os!B:B,0)),"0"),"")</f>
        <v/>
      </c>
      <c r="AD2185" s="20" t="s">
        <v>830</v>
      </c>
      <c r="AE2185" s="20"/>
      <c r="AF2185" s="20"/>
      <c r="AG2185" s="20"/>
      <c r="AH2185" s="93" t="str">
        <f>IF(NOT(ISNA(VLOOKUP(B:B,ResultsTargets!A:A,1,0))),"TRUE","")</f>
        <v/>
      </c>
      <c r="AI2185" s="19" t="str">
        <f>IF(ISNA(VLOOKUP(C2185,dim_techarea!A:B,2,FALSE)),"",VLOOKUP(C2185,dim_techarea!A:B,2,FALSE))</f>
        <v>TX_UNDETECT</v>
      </c>
      <c r="AJ2185" s="19" t="str">
        <f>IF(ISNA(VLOOKUP(AI2185,dim_techarea!B:C,2,FALSE)),"",VLOOKUP(AI2185,dim_techarea!B:C,2,FALSE))</f>
        <v>Dq3fgjBHyV0</v>
      </c>
      <c r="AK2185" s="19" t="str">
        <f>IF(ISNA(VLOOKUP(TRIM(G2185),dim_targetsresults!A:B,2,FALSE)),"",VLOOKUP(TRIM(G2185),dim_targetsresults!A:C,2,FALSE))</f>
        <v>MER Targets</v>
      </c>
      <c r="AL2185" s="19" t="str">
        <f>IF(ISNA(VLOOKUP(AK2185,dim_targetsresults!B:C,2,FALSE)),"",VLOOKUP(AK2185,dim_targetsresults!B:C,2,FALSE))</f>
        <v>W8imnja2Owd</v>
      </c>
      <c r="AM2185" s="19" t="str">
        <f>IF(ISNA(VLOOKUP(TRIM(D2185),dim_numeratordenominator!A:B,2,FALSE)),"",VLOOKUP(TRIM(D2185),dim_numeratordenominator!A:C,2,FALSE))</f>
        <v>Numerator</v>
      </c>
      <c r="AN2185" s="19" t="str">
        <f>IF(ISNA(VLOOKUP(AM2185,dim_numeratordenominator!B:C,2,FALSE)),"",VLOOKUP(AM2185,dim_numeratordenominator!B:C,2,FALSE))</f>
        <v>Som9NRMQqV7</v>
      </c>
      <c r="AO2185" s="19" t="str">
        <f>IF(ISNA(VLOOKUP(TRIM(E2185),dim_supporttype!A:B,2,FALSE)),"",VLOOKUP(TRIM(E2185),dim_supporttype!A:C,2,FALSE))</f>
        <v>TA</v>
      </c>
      <c r="AP2185" s="19" t="str">
        <f>IF(ISNA(VLOOKUP(AO2185,dim_supporttype!B:C,2,FALSE)),"",VLOOKUP(AO2185,dim_supporttype!B:C,2,FALSE))</f>
        <v>cRAGKdWIDn4</v>
      </c>
      <c r="AQ2185" s="19" t="str">
        <f>IF(ISNA(VLOOKUP(TRIM(F2185),dim_disaggs!A:B,2,FALSE)),"No Disagg",VLOOKUP(TRIM(F2185),dim_disaggs!A:B,2,FALSE))</f>
        <v>PregnantOrBreastfeeding/HIVStatus</v>
      </c>
      <c r="AR2185" s="19" t="str">
        <f>IF(ISNA(VLOOKUP(AQ2185,dim_disaggs!B:C,2,FALSE)),"",VLOOKUP(AQ2185,dim_disaggs!B:C,2,FALSE))</f>
        <v>Q1JXU8C3F5L</v>
      </c>
      <c r="AS2185" s="72"/>
      <c r="AT2185" s="66"/>
      <c r="AU2185" s="72" t="s">
        <v>755</v>
      </c>
      <c r="AV2185" s="73" t="s">
        <v>755</v>
      </c>
      <c r="AW2185" s="66" t="s">
        <v>755</v>
      </c>
      <c r="AX2185" s="66" t="s">
        <v>755</v>
      </c>
      <c r="AY2185" s="20"/>
      <c r="AZ2185" s="20"/>
      <c r="BA2185" s="105" t="str">
        <f t="shared" si="315"/>
        <v/>
      </c>
      <c r="BB2185" s="20" t="str">
        <f t="shared" si="316"/>
        <v/>
      </c>
      <c r="BC2185" s="20"/>
      <c r="BD2185" s="20"/>
      <c r="BE2185" s="75" t="s">
        <v>755</v>
      </c>
      <c r="BF2185" s="73" t="s">
        <v>755</v>
      </c>
      <c r="BG2185" s="55" t="s">
        <v>755</v>
      </c>
      <c r="BH2185" s="76" t="s">
        <v>755</v>
      </c>
      <c r="BI2185" s="20" t="s">
        <v>755</v>
      </c>
      <c r="BJ2185" s="20" t="s">
        <v>755</v>
      </c>
      <c r="BK2185" s="55" t="s">
        <v>755</v>
      </c>
      <c r="BL2185" s="71" t="s">
        <v>755</v>
      </c>
      <c r="BM2185" s="77" t="s">
        <v>755</v>
      </c>
      <c r="BN2185" s="78" t="s">
        <v>755</v>
      </c>
      <c r="BO2185" s="77" t="s">
        <v>755</v>
      </c>
      <c r="BP2185" s="78" t="s">
        <v>755</v>
      </c>
    </row>
    <row r="2186" spans="1:68" s="3" customFormat="1" x14ac:dyDescent="0.2">
      <c r="A2186" s="20" t="s">
        <v>95</v>
      </c>
      <c r="B2186" s="20" t="s">
        <v>2010</v>
      </c>
      <c r="C2186" s="20" t="s">
        <v>946</v>
      </c>
      <c r="D2186" s="20" t="s">
        <v>1</v>
      </c>
      <c r="E2186" s="20" t="s">
        <v>77</v>
      </c>
      <c r="F2186" s="20" t="s">
        <v>2204</v>
      </c>
      <c r="G2186" s="20" t="s">
        <v>2442</v>
      </c>
      <c r="H2186" s="20" t="s">
        <v>2204</v>
      </c>
      <c r="I2186" s="19">
        <f t="shared" si="308"/>
        <v>43</v>
      </c>
      <c r="J2186" s="20" t="s">
        <v>755</v>
      </c>
      <c r="K2186" s="20" t="s">
        <v>174</v>
      </c>
      <c r="L2186" s="95" t="str">
        <f>IF(M2186&lt;&gt;"",IF(NOT(ISNA(INDEX(cc!B:B,MATCH(M2186,cc!A:A,0)))),INDEX(cc!B:B,MATCH(M2186,cc!A:A,0)),"0"),"")</f>
        <v>Test Indication</v>
      </c>
      <c r="M2186" s="97" t="s">
        <v>4111</v>
      </c>
      <c r="N2186" s="28" t="str">
        <f t="shared" si="309"/>
        <v xml:space="preserve"> TARGET</v>
      </c>
      <c r="O2186" s="19" t="str">
        <f t="shared" si="311"/>
        <v>TX_UNDETECT (N, DSD, TestIndication) TARGET: 12 Months Viral Load &lt; 1000</v>
      </c>
      <c r="P2186" s="19" t="str">
        <f t="shared" si="312"/>
        <v>TX_UNDETECT (N, DSD, TestIndication) TARGET: 12 Months Viral Load &lt; 1000</v>
      </c>
      <c r="Q2186" s="19" t="str">
        <f t="shared" si="310"/>
        <v>TX_UNDETECT (N, DSD, TestIndication) TARGET</v>
      </c>
      <c r="R2186" s="19" t="str">
        <f t="shared" si="313"/>
        <v>TX_UNDETECT_N_DSD_TestIndication_TARGET</v>
      </c>
      <c r="S2186" s="19" t="str">
        <f t="shared" si="314"/>
        <v>TX_UNDETECT_N_DSD_TestIndication_TARGET</v>
      </c>
      <c r="T2186" s="19" t="b">
        <f>NOT(ISNA(VLOOKUP(B2186,dbcodes!A:B,2,FALSE)))</f>
        <v>1</v>
      </c>
      <c r="U2186" s="19" t="str">
        <f>IF(ISNA(VLOOKUP(B2186,dbcodes!A:B,2,FALSE)),des!R1820,VLOOKUP(B2186,dbcodes!A:B,2,FALSE))</f>
        <v>TX_UNDETECT_N_DSD_TestIndication_TARGET</v>
      </c>
      <c r="V2186" s="20"/>
      <c r="W2186" s="107" t="str">
        <f>IF(ISNA(VLOOKUP(C2186,descriptions!A:B,2,FALSE)),des!V1820,IF(G2186=" TARGET","Target ","")&amp;VLOOKUP(C2186,descriptions!A:B,2,FALSE))</f>
        <v>Target Number of viral load tests from adult and pediatric ART patients conducted in the past 12 months with a viral load &lt;1,000 copies/ml</v>
      </c>
      <c r="X2186" s="20" t="s">
        <v>4</v>
      </c>
      <c r="Y2186" s="20" t="s">
        <v>831</v>
      </c>
      <c r="Z2186" s="20" t="s">
        <v>836</v>
      </c>
      <c r="AA2186" s="20" t="s">
        <v>102</v>
      </c>
      <c r="AB2186" s="20" t="s">
        <v>755</v>
      </c>
      <c r="AC2186" s="19" t="str">
        <f>IF(AB2186&lt;&gt;"",IF(NOT(ISNA(INDEX(os!A:A,MATCH(AB2186,os!B:B,0)))),INDEX(os!A:A,MATCH(AB2186,os!B:B,0)),"0"),"")</f>
        <v/>
      </c>
      <c r="AD2186" s="20" t="s">
        <v>830</v>
      </c>
      <c r="AE2186" s="20"/>
      <c r="AF2186" s="20"/>
      <c r="AG2186" s="20"/>
      <c r="AH2186" s="93" t="str">
        <f>IF(NOT(ISNA(VLOOKUP(B:B,ResultsTargets!A:A,1,0))),"TRUE","")</f>
        <v/>
      </c>
      <c r="AI2186" s="19" t="str">
        <f>IF(ISNA(VLOOKUP(C2186,dim_techarea!A:B,2,FALSE)),"",VLOOKUP(C2186,dim_techarea!A:B,2,FALSE))</f>
        <v>TX_UNDETECT</v>
      </c>
      <c r="AJ2186" s="19" t="str">
        <f>IF(ISNA(VLOOKUP(AI2186,dim_techarea!B:C,2,FALSE)),"",VLOOKUP(AI2186,dim_techarea!B:C,2,FALSE))</f>
        <v>Dq3fgjBHyV0</v>
      </c>
      <c r="AK2186" s="19" t="str">
        <f>IF(ISNA(VLOOKUP(TRIM(G2186),dim_targetsresults!A:B,2,FALSE)),"",VLOOKUP(TRIM(G2186),dim_targetsresults!A:C,2,FALSE))</f>
        <v>MER Targets</v>
      </c>
      <c r="AL2186" s="19" t="str">
        <f>IF(ISNA(VLOOKUP(AK2186,dim_targetsresults!B:C,2,FALSE)),"",VLOOKUP(AK2186,dim_targetsresults!B:C,2,FALSE))</f>
        <v>W8imnja2Owd</v>
      </c>
      <c r="AM2186" s="19" t="str">
        <f>IF(ISNA(VLOOKUP(TRIM(D2186),dim_numeratordenominator!A:B,2,FALSE)),"",VLOOKUP(TRIM(D2186),dim_numeratordenominator!A:C,2,FALSE))</f>
        <v>Numerator</v>
      </c>
      <c r="AN2186" s="19" t="str">
        <f>IF(ISNA(VLOOKUP(AM2186,dim_numeratordenominator!B:C,2,FALSE)),"",VLOOKUP(AM2186,dim_numeratordenominator!B:C,2,FALSE))</f>
        <v>Som9NRMQqV7</v>
      </c>
      <c r="AO2186" s="19" t="str">
        <f>IF(ISNA(VLOOKUP(TRIM(E2186),dim_supporttype!A:B,2,FALSE)),"",VLOOKUP(TRIM(E2186),dim_supporttype!A:C,2,FALSE))</f>
        <v>DSD</v>
      </c>
      <c r="AP2186" s="19" t="str">
        <f>IF(ISNA(VLOOKUP(AO2186,dim_supporttype!B:C,2,FALSE)),"",VLOOKUP(AO2186,dim_supporttype!B:C,2,FALSE))</f>
        <v>iM13vdNLWKb</v>
      </c>
      <c r="AQ2186" s="19" t="str">
        <f>IF(ISNA(VLOOKUP(TRIM(F2186),dim_disaggs!A:B,2,FALSE)),"No Disagg",VLOOKUP(TRIM(F2186),dim_disaggs!A:B,2,FALSE))</f>
        <v>TestIndication</v>
      </c>
      <c r="AR2186" s="19" t="str">
        <f>IF(ISNA(VLOOKUP(AQ2186,dim_disaggs!B:C,2,FALSE)),"",VLOOKUP(AQ2186,dim_disaggs!B:C,2,FALSE))</f>
        <v>D0rmtFP9nXp</v>
      </c>
      <c r="AS2186" s="72"/>
      <c r="AT2186" s="66"/>
      <c r="AU2186" s="72" t="s">
        <v>755</v>
      </c>
      <c r="AV2186" s="73" t="s">
        <v>755</v>
      </c>
      <c r="AW2186" s="66" t="s">
        <v>755</v>
      </c>
      <c r="AX2186" s="66" t="s">
        <v>755</v>
      </c>
      <c r="AY2186" s="20"/>
      <c r="AZ2186" s="20"/>
      <c r="BA2186" s="105" t="str">
        <f t="shared" si="315"/>
        <v/>
      </c>
      <c r="BB2186" s="20" t="str">
        <f t="shared" si="316"/>
        <v/>
      </c>
      <c r="BC2186" s="20"/>
      <c r="BD2186" s="20"/>
      <c r="BE2186" s="75" t="s">
        <v>755</v>
      </c>
      <c r="BF2186" s="73" t="s">
        <v>755</v>
      </c>
      <c r="BG2186" s="55" t="s">
        <v>755</v>
      </c>
      <c r="BH2186" s="76" t="s">
        <v>755</v>
      </c>
      <c r="BI2186" s="20" t="s">
        <v>755</v>
      </c>
      <c r="BJ2186" s="20" t="s">
        <v>755</v>
      </c>
      <c r="BK2186" s="55" t="s">
        <v>755</v>
      </c>
      <c r="BL2186" s="71" t="s">
        <v>755</v>
      </c>
      <c r="BM2186" s="77" t="s">
        <v>755</v>
      </c>
      <c r="BN2186" s="78" t="s">
        <v>755</v>
      </c>
      <c r="BO2186" s="77" t="s">
        <v>755</v>
      </c>
      <c r="BP2186" s="78" t="s">
        <v>755</v>
      </c>
    </row>
    <row r="2187" spans="1:68" s="3" customFormat="1" x14ac:dyDescent="0.2">
      <c r="A2187" s="20" t="s">
        <v>95</v>
      </c>
      <c r="B2187" s="20" t="s">
        <v>2020</v>
      </c>
      <c r="C2187" s="20" t="s">
        <v>946</v>
      </c>
      <c r="D2187" s="20" t="s">
        <v>1</v>
      </c>
      <c r="E2187" s="20" t="s">
        <v>78</v>
      </c>
      <c r="F2187" s="20" t="s">
        <v>2204</v>
      </c>
      <c r="G2187" s="20" t="s">
        <v>2442</v>
      </c>
      <c r="H2187" s="20" t="s">
        <v>2204</v>
      </c>
      <c r="I2187" s="19">
        <f t="shared" si="308"/>
        <v>42</v>
      </c>
      <c r="J2187" s="20" t="s">
        <v>755</v>
      </c>
      <c r="K2187" s="20" t="s">
        <v>174</v>
      </c>
      <c r="L2187" s="95" t="str">
        <f>IF(M2187&lt;&gt;"",IF(NOT(ISNA(INDEX(cc!B:B,MATCH(M2187,cc!A:A,0)))),INDEX(cc!B:B,MATCH(M2187,cc!A:A,0)),"0"),"")</f>
        <v>Test Indication</v>
      </c>
      <c r="M2187" s="97" t="s">
        <v>4111</v>
      </c>
      <c r="N2187" s="28" t="str">
        <f t="shared" si="309"/>
        <v xml:space="preserve"> TARGET</v>
      </c>
      <c r="O2187" s="19" t="str">
        <f t="shared" si="311"/>
        <v>TX_UNDETECT (N, TA, TestIndication) TARGET: 12 Months Viral Load &lt; 1000</v>
      </c>
      <c r="P2187" s="19" t="str">
        <f t="shared" si="312"/>
        <v>TX_UNDETECT (N, TA, TestIndication) TARGET: 12 Months Viral Load &lt; 1000</v>
      </c>
      <c r="Q2187" s="19" t="str">
        <f t="shared" si="310"/>
        <v>TX_UNDETECT (N, TA, TestIndication) TARGET</v>
      </c>
      <c r="R2187" s="19" t="str">
        <f t="shared" si="313"/>
        <v>TX_UNDETECT_N_TA_TestIndication_TARGET</v>
      </c>
      <c r="S2187" s="19" t="str">
        <f t="shared" si="314"/>
        <v>TX_UNDETECT_N_TA_TestIndication_TARGET</v>
      </c>
      <c r="T2187" s="19" t="b">
        <f>NOT(ISNA(VLOOKUP(B2187,dbcodes!A:B,2,FALSE)))</f>
        <v>1</v>
      </c>
      <c r="U2187" s="19" t="str">
        <f>IF(ISNA(VLOOKUP(B2187,dbcodes!A:B,2,FALSE)),des!R1821,VLOOKUP(B2187,dbcodes!A:B,2,FALSE))</f>
        <v>TX_UNDETECT_N_TA_TestIndication_TARGET</v>
      </c>
      <c r="V2187" s="20"/>
      <c r="W2187" s="107" t="str">
        <f>IF(ISNA(VLOOKUP(C2187,descriptions!A:B,2,FALSE)),des!V1821,IF(G2187=" TARGET","Target ","")&amp;VLOOKUP(C2187,descriptions!A:B,2,FALSE))</f>
        <v>Target Number of viral load tests from adult and pediatric ART patients conducted in the past 12 months with a viral load &lt;1,000 copies/ml</v>
      </c>
      <c r="X2187" s="20" t="s">
        <v>4</v>
      </c>
      <c r="Y2187" s="20" t="s">
        <v>831</v>
      </c>
      <c r="Z2187" s="20" t="s">
        <v>836</v>
      </c>
      <c r="AA2187" s="20" t="s">
        <v>102</v>
      </c>
      <c r="AB2187" s="20" t="s">
        <v>755</v>
      </c>
      <c r="AC2187" s="19" t="str">
        <f>IF(AB2187&lt;&gt;"",IF(NOT(ISNA(INDEX(os!A:A,MATCH(AB2187,os!B:B,0)))),INDEX(os!A:A,MATCH(AB2187,os!B:B,0)),"0"),"")</f>
        <v/>
      </c>
      <c r="AD2187" s="20" t="s">
        <v>830</v>
      </c>
      <c r="AE2187" s="20"/>
      <c r="AF2187" s="20"/>
      <c r="AG2187" s="20"/>
      <c r="AH2187" s="93" t="str">
        <f>IF(NOT(ISNA(VLOOKUP(B:B,ResultsTargets!A:A,1,0))),"TRUE","")</f>
        <v/>
      </c>
      <c r="AI2187" s="19" t="str">
        <f>IF(ISNA(VLOOKUP(C2187,dim_techarea!A:B,2,FALSE)),"",VLOOKUP(C2187,dim_techarea!A:B,2,FALSE))</f>
        <v>TX_UNDETECT</v>
      </c>
      <c r="AJ2187" s="19" t="str">
        <f>IF(ISNA(VLOOKUP(AI2187,dim_techarea!B:C,2,FALSE)),"",VLOOKUP(AI2187,dim_techarea!B:C,2,FALSE))</f>
        <v>Dq3fgjBHyV0</v>
      </c>
      <c r="AK2187" s="19" t="str">
        <f>IF(ISNA(VLOOKUP(TRIM(G2187),dim_targetsresults!A:B,2,FALSE)),"",VLOOKUP(TRIM(G2187),dim_targetsresults!A:C,2,FALSE))</f>
        <v>MER Targets</v>
      </c>
      <c r="AL2187" s="19" t="str">
        <f>IF(ISNA(VLOOKUP(AK2187,dim_targetsresults!B:C,2,FALSE)),"",VLOOKUP(AK2187,dim_targetsresults!B:C,2,FALSE))</f>
        <v>W8imnja2Owd</v>
      </c>
      <c r="AM2187" s="19" t="str">
        <f>IF(ISNA(VLOOKUP(TRIM(D2187),dim_numeratordenominator!A:B,2,FALSE)),"",VLOOKUP(TRIM(D2187),dim_numeratordenominator!A:C,2,FALSE))</f>
        <v>Numerator</v>
      </c>
      <c r="AN2187" s="19" t="str">
        <f>IF(ISNA(VLOOKUP(AM2187,dim_numeratordenominator!B:C,2,FALSE)),"",VLOOKUP(AM2187,dim_numeratordenominator!B:C,2,FALSE))</f>
        <v>Som9NRMQqV7</v>
      </c>
      <c r="AO2187" s="19" t="str">
        <f>IF(ISNA(VLOOKUP(TRIM(E2187),dim_supporttype!A:B,2,FALSE)),"",VLOOKUP(TRIM(E2187),dim_supporttype!A:C,2,FALSE))</f>
        <v>TA</v>
      </c>
      <c r="AP2187" s="19" t="str">
        <f>IF(ISNA(VLOOKUP(AO2187,dim_supporttype!B:C,2,FALSE)),"",VLOOKUP(AO2187,dim_supporttype!B:C,2,FALSE))</f>
        <v>cRAGKdWIDn4</v>
      </c>
      <c r="AQ2187" s="19" t="str">
        <f>IF(ISNA(VLOOKUP(TRIM(F2187),dim_disaggs!A:B,2,FALSE)),"No Disagg",VLOOKUP(TRIM(F2187),dim_disaggs!A:B,2,FALSE))</f>
        <v>TestIndication</v>
      </c>
      <c r="AR2187" s="19" t="str">
        <f>IF(ISNA(VLOOKUP(AQ2187,dim_disaggs!B:C,2,FALSE)),"",VLOOKUP(AQ2187,dim_disaggs!B:C,2,FALSE))</f>
        <v>D0rmtFP9nXp</v>
      </c>
      <c r="AS2187" s="72"/>
      <c r="AT2187" s="66"/>
      <c r="AU2187" s="72" t="s">
        <v>755</v>
      </c>
      <c r="AV2187" s="73" t="s">
        <v>755</v>
      </c>
      <c r="AW2187" s="66" t="s">
        <v>755</v>
      </c>
      <c r="AX2187" s="66" t="s">
        <v>755</v>
      </c>
      <c r="AY2187" s="20"/>
      <c r="AZ2187" s="20"/>
      <c r="BA2187" s="105" t="str">
        <f t="shared" si="315"/>
        <v/>
      </c>
      <c r="BB2187" s="20" t="str">
        <f t="shared" si="316"/>
        <v/>
      </c>
      <c r="BC2187" s="20"/>
      <c r="BD2187" s="20"/>
      <c r="BE2187" s="75" t="s">
        <v>755</v>
      </c>
      <c r="BF2187" s="73" t="s">
        <v>755</v>
      </c>
      <c r="BG2187" s="55" t="s">
        <v>755</v>
      </c>
      <c r="BH2187" s="76" t="s">
        <v>755</v>
      </c>
      <c r="BI2187" s="20" t="s">
        <v>755</v>
      </c>
      <c r="BJ2187" s="20" t="s">
        <v>755</v>
      </c>
      <c r="BK2187" s="55" t="s">
        <v>755</v>
      </c>
      <c r="BL2187" s="71" t="s">
        <v>755</v>
      </c>
      <c r="BM2187" s="77" t="s">
        <v>755</v>
      </c>
      <c r="BN2187" s="78" t="s">
        <v>755</v>
      </c>
      <c r="BO2187" s="77" t="s">
        <v>755</v>
      </c>
      <c r="BP2187" s="78" t="s">
        <v>755</v>
      </c>
    </row>
    <row r="2188" spans="1:68" s="3" customFormat="1" x14ac:dyDescent="0.2">
      <c r="A2188" s="20" t="s">
        <v>95</v>
      </c>
      <c r="B2188" s="20" t="s">
        <v>2008</v>
      </c>
      <c r="C2188" s="20" t="s">
        <v>946</v>
      </c>
      <c r="D2188" s="20" t="s">
        <v>1</v>
      </c>
      <c r="E2188" s="20" t="s">
        <v>77</v>
      </c>
      <c r="F2188" s="20"/>
      <c r="G2188" s="20" t="s">
        <v>2442</v>
      </c>
      <c r="H2188" s="20"/>
      <c r="I2188" s="19">
        <f t="shared" si="308"/>
        <v>27</v>
      </c>
      <c r="J2188" s="20" t="s">
        <v>755</v>
      </c>
      <c r="K2188" s="20" t="s">
        <v>174</v>
      </c>
      <c r="L2188" s="95" t="str">
        <f>IF(M2188&lt;&gt;"",IF(NOT(ISNA(INDEX(cc!B:B,MATCH(M2188,cc!A:A,0)))),INDEX(cc!B:B,MATCH(M2188,cc!A:A,0)),"0"),"")</f>
        <v>default</v>
      </c>
      <c r="M2188" s="97" t="s">
        <v>13</v>
      </c>
      <c r="N2188" s="28" t="str">
        <f t="shared" si="309"/>
        <v xml:space="preserve"> TARGET</v>
      </c>
      <c r="O2188" s="19" t="str">
        <f t="shared" si="311"/>
        <v>TX_UNDETECT (N, DSD) TARGET: 12 Months Viral Load &lt; 1000</v>
      </c>
      <c r="P2188" s="19" t="str">
        <f t="shared" si="312"/>
        <v>TX_UNDETECT (N, DSD) TARGET: 12 Months Viral Load &lt; 1000</v>
      </c>
      <c r="Q2188" s="19" t="str">
        <f t="shared" si="310"/>
        <v>TX_UNDETECT (N, DSD) TARGET</v>
      </c>
      <c r="R2188" s="19" t="str">
        <f t="shared" si="313"/>
        <v>TX_UNDETECT_N_DSD_TARGET</v>
      </c>
      <c r="S2188" s="19" t="str">
        <f t="shared" si="314"/>
        <v>TX_UNDETECT_N_DSD_TARGET</v>
      </c>
      <c r="T2188" s="19" t="b">
        <f>NOT(ISNA(VLOOKUP(B2188,dbcodes!A:B,2,FALSE)))</f>
        <v>1</v>
      </c>
      <c r="U2188" s="19" t="str">
        <f>IF(ISNA(VLOOKUP(B2188,dbcodes!A:B,2,FALSE)),des!R1822,VLOOKUP(B2188,dbcodes!A:B,2,FALSE))</f>
        <v>TX_UNDETECT_N_DSD_TARGET</v>
      </c>
      <c r="V2188" s="20"/>
      <c r="W2188" s="107" t="str">
        <f>IF(ISNA(VLOOKUP(C2188,descriptions!A:B,2,FALSE)),des!V1822,IF(G2188=" TARGET","Target ","")&amp;VLOOKUP(C2188,descriptions!A:B,2,FALSE))</f>
        <v>Target Number of viral load tests from adult and pediatric ART patients conducted in the past 12 months with a viral load &lt;1,000 copies/ml</v>
      </c>
      <c r="X2188" s="20" t="s">
        <v>4</v>
      </c>
      <c r="Y2188" s="20" t="s">
        <v>831</v>
      </c>
      <c r="Z2188" s="20" t="s">
        <v>836</v>
      </c>
      <c r="AA2188" s="20" t="s">
        <v>102</v>
      </c>
      <c r="AB2188" s="20" t="s">
        <v>755</v>
      </c>
      <c r="AC2188" s="19" t="str">
        <f>IF(AB2188&lt;&gt;"",IF(NOT(ISNA(INDEX(os!A:A,MATCH(AB2188,os!B:B,0)))),INDEX(os!A:A,MATCH(AB2188,os!B:B,0)),"0"),"")</f>
        <v/>
      </c>
      <c r="AD2188" s="20" t="s">
        <v>830</v>
      </c>
      <c r="AE2188" s="20"/>
      <c r="AF2188" s="20"/>
      <c r="AG2188" s="20"/>
      <c r="AH2188" s="93" t="str">
        <f>IF(NOT(ISNA(VLOOKUP(B:B,ResultsTargets!A:A,1,0))),"TRUE","")</f>
        <v/>
      </c>
      <c r="AI2188" s="19" t="str">
        <f>IF(ISNA(VLOOKUP(C2188,dim_techarea!A:B,2,FALSE)),"",VLOOKUP(C2188,dim_techarea!A:B,2,FALSE))</f>
        <v>TX_UNDETECT</v>
      </c>
      <c r="AJ2188" s="19" t="str">
        <f>IF(ISNA(VLOOKUP(AI2188,dim_techarea!B:C,2,FALSE)),"",VLOOKUP(AI2188,dim_techarea!B:C,2,FALSE))</f>
        <v>Dq3fgjBHyV0</v>
      </c>
      <c r="AK2188" s="19" t="str">
        <f>IF(ISNA(VLOOKUP(TRIM(G2188),dim_targetsresults!A:B,2,FALSE)),"",VLOOKUP(TRIM(G2188),dim_targetsresults!A:C,2,FALSE))</f>
        <v>MER Targets</v>
      </c>
      <c r="AL2188" s="19" t="str">
        <f>IF(ISNA(VLOOKUP(AK2188,dim_targetsresults!B:C,2,FALSE)),"",VLOOKUP(AK2188,dim_targetsresults!B:C,2,FALSE))</f>
        <v>W8imnja2Owd</v>
      </c>
      <c r="AM2188" s="19" t="str">
        <f>IF(ISNA(VLOOKUP(TRIM(D2188),dim_numeratordenominator!A:B,2,FALSE)),"",VLOOKUP(TRIM(D2188),dim_numeratordenominator!A:C,2,FALSE))</f>
        <v>Numerator</v>
      </c>
      <c r="AN2188" s="19" t="str">
        <f>IF(ISNA(VLOOKUP(AM2188,dim_numeratordenominator!B:C,2,FALSE)),"",VLOOKUP(AM2188,dim_numeratordenominator!B:C,2,FALSE))</f>
        <v>Som9NRMQqV7</v>
      </c>
      <c r="AO2188" s="19" t="str">
        <f>IF(ISNA(VLOOKUP(TRIM(E2188),dim_supporttype!A:B,2,FALSE)),"",VLOOKUP(TRIM(E2188),dim_supporttype!A:C,2,FALSE))</f>
        <v>DSD</v>
      </c>
      <c r="AP2188" s="19" t="str">
        <f>IF(ISNA(VLOOKUP(AO2188,dim_supporttype!B:C,2,FALSE)),"",VLOOKUP(AO2188,dim_supporttype!B:C,2,FALSE))</f>
        <v>iM13vdNLWKb</v>
      </c>
      <c r="AQ2188" s="19" t="str">
        <f>IF(ISNA(VLOOKUP(TRIM(F2188),dim_disaggs!A:B,2,FALSE)),"No Disagg",VLOOKUP(TRIM(F2188),dim_disaggs!A:B,2,FALSE))</f>
        <v>No Disagg</v>
      </c>
      <c r="AR2188" s="19" t="str">
        <f>IF(ISNA(VLOOKUP(AQ2188,dim_disaggs!B:C,2,FALSE)),"",VLOOKUP(AQ2188,dim_disaggs!B:C,2,FALSE))</f>
        <v>werJlVT6sf3</v>
      </c>
      <c r="AS2188" s="72"/>
      <c r="AT2188" s="66"/>
      <c r="AU2188" s="72" t="s">
        <v>755</v>
      </c>
      <c r="AV2188" s="73" t="s">
        <v>755</v>
      </c>
      <c r="AW2188" s="66" t="s">
        <v>755</v>
      </c>
      <c r="AX2188" s="66" t="s">
        <v>755</v>
      </c>
      <c r="AY2188" s="20"/>
      <c r="AZ2188" s="20"/>
      <c r="BA2188" s="105" t="str">
        <f t="shared" si="315"/>
        <v>Top Level Numerator</v>
      </c>
      <c r="BB2188" s="20" t="str">
        <f t="shared" si="316"/>
        <v>PE5QVF0w4xj</v>
      </c>
      <c r="BC2188" s="20" t="s">
        <v>25706</v>
      </c>
      <c r="BD2188" s="20" t="s">
        <v>25707</v>
      </c>
      <c r="BE2188" s="75" t="s">
        <v>755</v>
      </c>
      <c r="BF2188" s="73" t="s">
        <v>755</v>
      </c>
      <c r="BG2188" s="55" t="s">
        <v>755</v>
      </c>
      <c r="BH2188" s="76" t="s">
        <v>755</v>
      </c>
      <c r="BI2188" s="20" t="s">
        <v>755</v>
      </c>
      <c r="BJ2188" s="20" t="s">
        <v>755</v>
      </c>
      <c r="BK2188" s="55" t="s">
        <v>755</v>
      </c>
      <c r="BL2188" s="71" t="s">
        <v>755</v>
      </c>
      <c r="BM2188" s="77" t="s">
        <v>755</v>
      </c>
      <c r="BN2188" s="78" t="s">
        <v>755</v>
      </c>
      <c r="BO2188" s="77" t="s">
        <v>755</v>
      </c>
      <c r="BP2188" s="78" t="s">
        <v>755</v>
      </c>
    </row>
    <row r="2189" spans="1:68" s="3" customFormat="1" ht="17" customHeight="1" x14ac:dyDescent="0.2">
      <c r="A2189" s="20" t="s">
        <v>95</v>
      </c>
      <c r="B2189" s="20" t="s">
        <v>2018</v>
      </c>
      <c r="C2189" s="20" t="s">
        <v>946</v>
      </c>
      <c r="D2189" s="20" t="s">
        <v>1</v>
      </c>
      <c r="E2189" s="20" t="s">
        <v>78</v>
      </c>
      <c r="F2189" s="20"/>
      <c r="G2189" s="20" t="s">
        <v>2442</v>
      </c>
      <c r="H2189" s="20"/>
      <c r="I2189" s="19">
        <f t="shared" si="308"/>
        <v>26</v>
      </c>
      <c r="J2189" s="20" t="s">
        <v>755</v>
      </c>
      <c r="K2189" s="20" t="s">
        <v>174</v>
      </c>
      <c r="L2189" s="95" t="str">
        <f>IF(M2189&lt;&gt;"",IF(NOT(ISNA(INDEX(cc!B:B,MATCH(M2189,cc!A:A,0)))),INDEX(cc!B:B,MATCH(M2189,cc!A:A,0)),"0"),"")</f>
        <v>default</v>
      </c>
      <c r="M2189" s="97" t="s">
        <v>13</v>
      </c>
      <c r="N2189" s="28" t="str">
        <f t="shared" si="309"/>
        <v xml:space="preserve"> TARGET</v>
      </c>
      <c r="O2189" s="19" t="str">
        <f t="shared" si="311"/>
        <v>TX_UNDETECT (N, TA) TARGET: 12 Months Viral Load &lt; 1000</v>
      </c>
      <c r="P2189" s="19" t="str">
        <f t="shared" si="312"/>
        <v>TX_UNDETECT (N, TA) TARGET: 12 Months Viral Load &lt; 1000</v>
      </c>
      <c r="Q2189" s="19" t="str">
        <f t="shared" si="310"/>
        <v>TX_UNDETECT (N, TA) TARGET</v>
      </c>
      <c r="R2189" s="19" t="str">
        <f t="shared" si="313"/>
        <v>TX_UNDETECT_N_TA_TARGET</v>
      </c>
      <c r="S2189" s="19" t="str">
        <f t="shared" si="314"/>
        <v>TX_UNDETECT_N_TA_TARGET</v>
      </c>
      <c r="T2189" s="19" t="b">
        <f>NOT(ISNA(VLOOKUP(B2189,dbcodes!A:B,2,FALSE)))</f>
        <v>1</v>
      </c>
      <c r="U2189" s="19" t="str">
        <f>IF(ISNA(VLOOKUP(B2189,dbcodes!A:B,2,FALSE)),des!R1823,VLOOKUP(B2189,dbcodes!A:B,2,FALSE))</f>
        <v>TX_UNDETECT_N_TA_TARGET</v>
      </c>
      <c r="V2189" s="20"/>
      <c r="W2189" s="107" t="str">
        <f>IF(ISNA(VLOOKUP(C2189,descriptions!A:B,2,FALSE)),des!V1823,IF(G2189=" TARGET","Target ","")&amp;VLOOKUP(C2189,descriptions!A:B,2,FALSE))</f>
        <v>Target Number of viral load tests from adult and pediatric ART patients conducted in the past 12 months with a viral load &lt;1,000 copies/ml</v>
      </c>
      <c r="X2189" s="20" t="s">
        <v>4</v>
      </c>
      <c r="Y2189" s="20" t="s">
        <v>831</v>
      </c>
      <c r="Z2189" s="20" t="s">
        <v>836</v>
      </c>
      <c r="AA2189" s="20" t="s">
        <v>102</v>
      </c>
      <c r="AB2189" s="20" t="s">
        <v>755</v>
      </c>
      <c r="AC2189" s="19" t="str">
        <f>IF(AB2189&lt;&gt;"",IF(NOT(ISNA(INDEX(os!A:A,MATCH(AB2189,os!B:B,0)))),INDEX(os!A:A,MATCH(AB2189,os!B:B,0)),"0"),"")</f>
        <v/>
      </c>
      <c r="AD2189" s="20" t="s">
        <v>830</v>
      </c>
      <c r="AE2189" s="20"/>
      <c r="AF2189" s="20"/>
      <c r="AG2189" s="20"/>
      <c r="AH2189" s="93" t="str">
        <f>IF(NOT(ISNA(VLOOKUP(B:B,ResultsTargets!A:A,1,0))),"TRUE","")</f>
        <v/>
      </c>
      <c r="AI2189" s="19" t="str">
        <f>IF(ISNA(VLOOKUP(C2189,dim_techarea!A:B,2,FALSE)),"",VLOOKUP(C2189,dim_techarea!A:B,2,FALSE))</f>
        <v>TX_UNDETECT</v>
      </c>
      <c r="AJ2189" s="19" t="str">
        <f>IF(ISNA(VLOOKUP(AI2189,dim_techarea!B:C,2,FALSE)),"",VLOOKUP(AI2189,dim_techarea!B:C,2,FALSE))</f>
        <v>Dq3fgjBHyV0</v>
      </c>
      <c r="AK2189" s="19" t="str">
        <f>IF(ISNA(VLOOKUP(TRIM(G2189),dim_targetsresults!A:B,2,FALSE)),"",VLOOKUP(TRIM(G2189),dim_targetsresults!A:C,2,FALSE))</f>
        <v>MER Targets</v>
      </c>
      <c r="AL2189" s="19" t="str">
        <f>IF(ISNA(VLOOKUP(AK2189,dim_targetsresults!B:C,2,FALSE)),"",VLOOKUP(AK2189,dim_targetsresults!B:C,2,FALSE))</f>
        <v>W8imnja2Owd</v>
      </c>
      <c r="AM2189" s="19" t="str">
        <f>IF(ISNA(VLOOKUP(TRIM(D2189),dim_numeratordenominator!A:B,2,FALSE)),"",VLOOKUP(TRIM(D2189),dim_numeratordenominator!A:C,2,FALSE))</f>
        <v>Numerator</v>
      </c>
      <c r="AN2189" s="19" t="str">
        <f>IF(ISNA(VLOOKUP(AM2189,dim_numeratordenominator!B:C,2,FALSE)),"",VLOOKUP(AM2189,dim_numeratordenominator!B:C,2,FALSE))</f>
        <v>Som9NRMQqV7</v>
      </c>
      <c r="AO2189" s="19" t="str">
        <f>IF(ISNA(VLOOKUP(TRIM(E2189),dim_supporttype!A:B,2,FALSE)),"",VLOOKUP(TRIM(E2189),dim_supporttype!A:C,2,FALSE))</f>
        <v>TA</v>
      </c>
      <c r="AP2189" s="19" t="str">
        <f>IF(ISNA(VLOOKUP(AO2189,dim_supporttype!B:C,2,FALSE)),"",VLOOKUP(AO2189,dim_supporttype!B:C,2,FALSE))</f>
        <v>cRAGKdWIDn4</v>
      </c>
      <c r="AQ2189" s="19" t="str">
        <f>IF(ISNA(VLOOKUP(TRIM(F2189),dim_disaggs!A:B,2,FALSE)),"No Disagg",VLOOKUP(TRIM(F2189),dim_disaggs!A:B,2,FALSE))</f>
        <v>No Disagg</v>
      </c>
      <c r="AR2189" s="19" t="str">
        <f>IF(ISNA(VLOOKUP(AQ2189,dim_disaggs!B:C,2,FALSE)),"",VLOOKUP(AQ2189,dim_disaggs!B:C,2,FALSE))</f>
        <v>werJlVT6sf3</v>
      </c>
      <c r="AS2189" s="72"/>
      <c r="AT2189" s="66"/>
      <c r="AU2189" s="72" t="s">
        <v>755</v>
      </c>
      <c r="AV2189" s="73" t="s">
        <v>755</v>
      </c>
      <c r="AW2189" s="66" t="s">
        <v>755</v>
      </c>
      <c r="AX2189" s="66" t="s">
        <v>755</v>
      </c>
      <c r="AY2189" s="20"/>
      <c r="AZ2189" s="20"/>
      <c r="BA2189" s="105" t="str">
        <f t="shared" si="315"/>
        <v>Top Level Numerator</v>
      </c>
      <c r="BB2189" s="20" t="str">
        <f t="shared" si="316"/>
        <v>PE5QVF0w4xj</v>
      </c>
      <c r="BC2189" s="20" t="s">
        <v>25706</v>
      </c>
      <c r="BD2189" s="20" t="s">
        <v>25707</v>
      </c>
      <c r="BE2189" s="75" t="s">
        <v>755</v>
      </c>
      <c r="BF2189" s="73" t="s">
        <v>755</v>
      </c>
      <c r="BG2189" s="55" t="s">
        <v>755</v>
      </c>
      <c r="BH2189" s="76" t="s">
        <v>755</v>
      </c>
      <c r="BI2189" s="20" t="s">
        <v>755</v>
      </c>
      <c r="BJ2189" s="20" t="s">
        <v>755</v>
      </c>
      <c r="BK2189" s="55" t="s">
        <v>755</v>
      </c>
      <c r="BL2189" s="71" t="s">
        <v>755</v>
      </c>
      <c r="BM2189" s="77" t="s">
        <v>755</v>
      </c>
      <c r="BN2189" s="78" t="s">
        <v>755</v>
      </c>
      <c r="BO2189" s="77" t="s">
        <v>755</v>
      </c>
      <c r="BP2189" s="78" t="s">
        <v>755</v>
      </c>
    </row>
    <row r="2190" spans="1:68" s="3" customFormat="1" ht="19" customHeight="1" x14ac:dyDescent="0.2">
      <c r="A2190" s="20" t="s">
        <v>95</v>
      </c>
      <c r="B2190" s="20" t="s">
        <v>2005</v>
      </c>
      <c r="C2190" s="20" t="s">
        <v>946</v>
      </c>
      <c r="D2190" s="20" t="s">
        <v>1</v>
      </c>
      <c r="E2190" s="20" t="s">
        <v>264</v>
      </c>
      <c r="F2190" s="20"/>
      <c r="G2190" s="20" t="s">
        <v>2442</v>
      </c>
      <c r="H2190" s="20"/>
      <c r="I2190" s="19">
        <f t="shared" si="308"/>
        <v>37</v>
      </c>
      <c r="J2190" s="20" t="s">
        <v>755</v>
      </c>
      <c r="K2190" s="20" t="s">
        <v>174</v>
      </c>
      <c r="L2190" s="95" t="str">
        <f>IF(M2190&lt;&gt;"",IF(NOT(ISNA(INDEX(cc!B:B,MATCH(M2190,cc!A:A,0)))),INDEX(cc!B:B,MATCH(M2190,cc!A:A,0)),"0"),"")</f>
        <v>default</v>
      </c>
      <c r="M2190" s="97" t="s">
        <v>13</v>
      </c>
      <c r="N2190" s="28" t="str">
        <f t="shared" si="309"/>
        <v xml:space="preserve"> TARGET</v>
      </c>
      <c r="O2190" s="19" t="str">
        <f t="shared" si="311"/>
        <v>TX_UNDETECT (N, DSD_NARRATIVE) TARGET: 12 Months Viral Load &lt; 1000</v>
      </c>
      <c r="P2190" s="19" t="str">
        <f t="shared" si="312"/>
        <v>TX_UNDETECT (N, DSD_NARRATIVE) TARGET: 12 Months Viral Load &lt; 1000</v>
      </c>
      <c r="Q2190" s="19" t="str">
        <f t="shared" si="310"/>
        <v>TX_UNDETECT (N, DSD_NARRATIVE) TARGET</v>
      </c>
      <c r="R2190" s="19" t="str">
        <f t="shared" si="313"/>
        <v>TX_UNDETECT_N_DSD_NARRATIVE_TARGET</v>
      </c>
      <c r="S2190" s="19" t="str">
        <f t="shared" si="314"/>
        <v>TX_UNDETECT_N_DSD_NARRATIVE_TARGET</v>
      </c>
      <c r="T2190" s="19" t="b">
        <f>NOT(ISNA(VLOOKUP(B2190,dbcodes!A:B,2,FALSE)))</f>
        <v>1</v>
      </c>
      <c r="U2190" s="19" t="str">
        <f>IF(ISNA(VLOOKUP(B2190,dbcodes!A:B,2,FALSE)),des!R1824,VLOOKUP(B2190,dbcodes!A:B,2,FALSE))</f>
        <v>TX_UNDETECT_N_DSD_NARRATIVE_TARGET</v>
      </c>
      <c r="V2190" s="20"/>
      <c r="W2190" s="107" t="str">
        <f>IF(ISNA(VLOOKUP(C2190,descriptions!A:B,2,FALSE)),des!V1824,IF(G2190=" TARGET","Target ","")&amp;VLOOKUP(C2190,descriptions!A:B,2,FALSE))</f>
        <v>Target Number of viral load tests from adult and pediatric ART patients conducted in the past 12 months with a viral load &lt;1,000 copies/ml</v>
      </c>
      <c r="X2190" s="20" t="s">
        <v>9</v>
      </c>
      <c r="Y2190" s="20" t="s">
        <v>831</v>
      </c>
      <c r="Z2190" s="20" t="s">
        <v>836</v>
      </c>
      <c r="AA2190" s="20" t="s">
        <v>4121</v>
      </c>
      <c r="AB2190" s="20" t="s">
        <v>755</v>
      </c>
      <c r="AC2190" s="19" t="str">
        <f>IF(AB2190&lt;&gt;"",IF(NOT(ISNA(INDEX(os!A:A,MATCH(AB2190,os!B:B,0)))),INDEX(os!A:A,MATCH(AB2190,os!B:B,0)),"0"),"")</f>
        <v/>
      </c>
      <c r="AD2190" s="20" t="s">
        <v>830</v>
      </c>
      <c r="AE2190" s="20"/>
      <c r="AF2190" s="20"/>
      <c r="AG2190" s="20"/>
      <c r="AH2190" s="93" t="str">
        <f>IF(NOT(ISNA(VLOOKUP(B:B,ResultsTargets!A:A,1,0))),"TRUE","")</f>
        <v/>
      </c>
      <c r="AI2190" s="19" t="str">
        <f>IF(ISNA(VLOOKUP(C2190,dim_techarea!A:B,2,FALSE)),"",VLOOKUP(C2190,dim_techarea!A:B,2,FALSE))</f>
        <v>TX_UNDETECT</v>
      </c>
      <c r="AJ2190" s="19" t="str">
        <f>IF(ISNA(VLOOKUP(AI2190,dim_techarea!B:C,2,FALSE)),"",VLOOKUP(AI2190,dim_techarea!B:C,2,FALSE))</f>
        <v>Dq3fgjBHyV0</v>
      </c>
      <c r="AK2190" s="19" t="str">
        <f>IF(ISNA(VLOOKUP(TRIM(G2190),dim_targetsresults!A:B,2,FALSE)),"",VLOOKUP(TRIM(G2190),dim_targetsresults!A:C,2,FALSE))</f>
        <v>MER Targets</v>
      </c>
      <c r="AL2190" s="19" t="str">
        <f>IF(ISNA(VLOOKUP(AK2190,dim_targetsresults!B:C,2,FALSE)),"",VLOOKUP(AK2190,dim_targetsresults!B:C,2,FALSE))</f>
        <v>W8imnja2Owd</v>
      </c>
      <c r="AM2190" s="19" t="str">
        <f>IF(ISNA(VLOOKUP(TRIM(D2190),dim_numeratordenominator!A:B,2,FALSE)),"",VLOOKUP(TRIM(D2190),dim_numeratordenominator!A:C,2,FALSE))</f>
        <v>Numerator</v>
      </c>
      <c r="AN2190" s="19" t="str">
        <f>IF(ISNA(VLOOKUP(AM2190,dim_numeratordenominator!B:C,2,FALSE)),"",VLOOKUP(AM2190,dim_numeratordenominator!B:C,2,FALSE))</f>
        <v>Som9NRMQqV7</v>
      </c>
      <c r="AO2190" s="19" t="str">
        <f>IF(ISNA(VLOOKUP(TRIM(E2190),dim_supporttype!A:B,2,FALSE)),"",VLOOKUP(TRIM(E2190),dim_supporttype!A:C,2,FALSE))</f>
        <v>DSD Narratives</v>
      </c>
      <c r="AP2190" s="19" t="str">
        <f>IF(ISNA(VLOOKUP(AO2190,dim_supporttype!B:C,2,FALSE)),"",VLOOKUP(AO2190,dim_supporttype!B:C,2,FALSE))</f>
        <v>ySGf8v2q9Rm</v>
      </c>
      <c r="AQ2190" s="19" t="str">
        <f>IF(ISNA(VLOOKUP(TRIM(F2190),dim_disaggs!A:B,2,FALSE)),"No Disagg",VLOOKUP(TRIM(F2190),dim_disaggs!A:B,2,FALSE))</f>
        <v>No Disagg</v>
      </c>
      <c r="AR2190" s="19" t="str">
        <f>IF(ISNA(VLOOKUP(AQ2190,dim_disaggs!B:C,2,FALSE)),"",VLOOKUP(AQ2190,dim_disaggs!B:C,2,FALSE))</f>
        <v>werJlVT6sf3</v>
      </c>
      <c r="AS2190" s="72"/>
      <c r="AT2190" s="66"/>
      <c r="AU2190" s="72" t="s">
        <v>755</v>
      </c>
      <c r="AV2190" s="73" t="s">
        <v>755</v>
      </c>
      <c r="AW2190" s="66" t="s">
        <v>755</v>
      </c>
      <c r="AX2190" s="66" t="s">
        <v>755</v>
      </c>
      <c r="AY2190" s="20"/>
      <c r="AZ2190" s="20"/>
      <c r="BA2190" s="105" t="str">
        <f t="shared" si="315"/>
        <v/>
      </c>
      <c r="BB2190" s="20" t="str">
        <f t="shared" si="316"/>
        <v/>
      </c>
      <c r="BC2190" s="20"/>
      <c r="BD2190" s="20"/>
      <c r="BE2190" s="75" t="s">
        <v>755</v>
      </c>
      <c r="BF2190" s="73" t="s">
        <v>755</v>
      </c>
      <c r="BG2190" s="55" t="s">
        <v>755</v>
      </c>
      <c r="BH2190" s="76" t="s">
        <v>755</v>
      </c>
      <c r="BI2190" s="20" t="s">
        <v>755</v>
      </c>
      <c r="BJ2190" s="20" t="s">
        <v>755</v>
      </c>
      <c r="BK2190" s="55" t="s">
        <v>755</v>
      </c>
      <c r="BL2190" s="71" t="s">
        <v>755</v>
      </c>
      <c r="BM2190" s="77" t="s">
        <v>755</v>
      </c>
      <c r="BN2190" s="78" t="s">
        <v>755</v>
      </c>
      <c r="BO2190" s="77" t="s">
        <v>755</v>
      </c>
      <c r="BP2190" s="78" t="s">
        <v>755</v>
      </c>
    </row>
    <row r="2191" spans="1:68" s="3" customFormat="1" ht="19" customHeight="1" x14ac:dyDescent="0.2">
      <c r="A2191" s="20" t="s">
        <v>95</v>
      </c>
      <c r="B2191" s="20" t="s">
        <v>2015</v>
      </c>
      <c r="C2191" s="20" t="s">
        <v>946</v>
      </c>
      <c r="D2191" s="20" t="s">
        <v>1</v>
      </c>
      <c r="E2191" s="20" t="s">
        <v>265</v>
      </c>
      <c r="F2191" s="20"/>
      <c r="G2191" s="20" t="s">
        <v>2442</v>
      </c>
      <c r="H2191" s="20"/>
      <c r="I2191" s="19">
        <f t="shared" ref="I2191:I2254" si="317">LEN(Q2191)</f>
        <v>36</v>
      </c>
      <c r="J2191" s="20" t="s">
        <v>755</v>
      </c>
      <c r="K2191" s="20" t="s">
        <v>174</v>
      </c>
      <c r="L2191" s="95" t="str">
        <f>IF(M2191&lt;&gt;"",IF(NOT(ISNA(INDEX(cc!B:B,MATCH(M2191,cc!A:A,0)))),INDEX(cc!B:B,MATCH(M2191,cc!A:A,0)),"0"),"")</f>
        <v>default</v>
      </c>
      <c r="M2191" s="97" t="s">
        <v>13</v>
      </c>
      <c r="N2191" s="28" t="str">
        <f t="shared" ref="N2191:N2254" si="318">IF(G2191=" RESULT","",G2191)</f>
        <v xml:space="preserve"> TARGET</v>
      </c>
      <c r="O2191" s="19" t="str">
        <f t="shared" si="311"/>
        <v>TX_UNDETECT (N, TA_NARRATIVE) TARGET: 12 Months Viral Load &lt; 1000</v>
      </c>
      <c r="P2191" s="19" t="str">
        <f t="shared" si="312"/>
        <v>TX_UNDETECT (N, TA_NARRATIVE) TARGET: 12 Months Viral Load &lt; 1000</v>
      </c>
      <c r="Q2191" s="19" t="str">
        <f t="shared" si="310"/>
        <v>TX_UNDETECT (N, TA_NARRATIVE) TARGET</v>
      </c>
      <c r="R2191" s="19" t="str">
        <f t="shared" si="313"/>
        <v>TX_UNDETECT_N_TA_NARRATIVE_TARGET</v>
      </c>
      <c r="S2191" s="19" t="str">
        <f t="shared" si="314"/>
        <v>TX_UNDETECT_N_TA_NARRATIVE_TARGET</v>
      </c>
      <c r="T2191" s="19" t="b">
        <f>NOT(ISNA(VLOOKUP(B2191,dbcodes!A:B,2,FALSE)))</f>
        <v>1</v>
      </c>
      <c r="U2191" s="19" t="str">
        <f>IF(ISNA(VLOOKUP(B2191,dbcodes!A:B,2,FALSE)),des!R1825,VLOOKUP(B2191,dbcodes!A:B,2,FALSE))</f>
        <v>TX_UNDETECT_N_TA_NARRATIVE_TARGET</v>
      </c>
      <c r="V2191" s="20"/>
      <c r="W2191" s="107" t="str">
        <f>IF(ISNA(VLOOKUP(C2191,descriptions!A:B,2,FALSE)),des!V1825,IF(G2191=" TARGET","Target ","")&amp;VLOOKUP(C2191,descriptions!A:B,2,FALSE))</f>
        <v>Target Number of viral load tests from adult and pediatric ART patients conducted in the past 12 months with a viral load &lt;1,000 copies/ml</v>
      </c>
      <c r="X2191" s="20" t="s">
        <v>9</v>
      </c>
      <c r="Y2191" s="20" t="s">
        <v>831</v>
      </c>
      <c r="Z2191" s="20" t="s">
        <v>836</v>
      </c>
      <c r="AA2191" s="20" t="s">
        <v>4121</v>
      </c>
      <c r="AB2191" s="20" t="s">
        <v>755</v>
      </c>
      <c r="AC2191" s="19" t="str">
        <f>IF(AB2191&lt;&gt;"",IF(NOT(ISNA(INDEX(os!A:A,MATCH(AB2191,os!B:B,0)))),INDEX(os!A:A,MATCH(AB2191,os!B:B,0)),"0"),"")</f>
        <v/>
      </c>
      <c r="AD2191" s="20" t="s">
        <v>830</v>
      </c>
      <c r="AE2191" s="20"/>
      <c r="AF2191" s="20"/>
      <c r="AG2191" s="20"/>
      <c r="AH2191" s="93" t="str">
        <f>IF(NOT(ISNA(VLOOKUP(B:B,ResultsTargets!A:A,1,0))),"TRUE","")</f>
        <v/>
      </c>
      <c r="AI2191" s="19" t="str">
        <f>IF(ISNA(VLOOKUP(C2191,dim_techarea!A:B,2,FALSE)),"",VLOOKUP(C2191,dim_techarea!A:B,2,FALSE))</f>
        <v>TX_UNDETECT</v>
      </c>
      <c r="AJ2191" s="19" t="str">
        <f>IF(ISNA(VLOOKUP(AI2191,dim_techarea!B:C,2,FALSE)),"",VLOOKUP(AI2191,dim_techarea!B:C,2,FALSE))</f>
        <v>Dq3fgjBHyV0</v>
      </c>
      <c r="AK2191" s="19" t="str">
        <f>IF(ISNA(VLOOKUP(TRIM(G2191),dim_targetsresults!A:B,2,FALSE)),"",VLOOKUP(TRIM(G2191),dim_targetsresults!A:C,2,FALSE))</f>
        <v>MER Targets</v>
      </c>
      <c r="AL2191" s="19" t="str">
        <f>IF(ISNA(VLOOKUP(AK2191,dim_targetsresults!B:C,2,FALSE)),"",VLOOKUP(AK2191,dim_targetsresults!B:C,2,FALSE))</f>
        <v>W8imnja2Owd</v>
      </c>
      <c r="AM2191" s="19" t="str">
        <f>IF(ISNA(VLOOKUP(TRIM(D2191),dim_numeratordenominator!A:B,2,FALSE)),"",VLOOKUP(TRIM(D2191),dim_numeratordenominator!A:C,2,FALSE))</f>
        <v>Numerator</v>
      </c>
      <c r="AN2191" s="19" t="str">
        <f>IF(ISNA(VLOOKUP(AM2191,dim_numeratordenominator!B:C,2,FALSE)),"",VLOOKUP(AM2191,dim_numeratordenominator!B:C,2,FALSE))</f>
        <v>Som9NRMQqV7</v>
      </c>
      <c r="AO2191" s="19" t="str">
        <f>IF(ISNA(VLOOKUP(TRIM(E2191),dim_supporttype!A:B,2,FALSE)),"",VLOOKUP(TRIM(E2191),dim_supporttype!A:C,2,FALSE))</f>
        <v>TA Narratives</v>
      </c>
      <c r="AP2191" s="19" t="str">
        <f>IF(ISNA(VLOOKUP(AO2191,dim_supporttype!B:C,2,FALSE)),"",VLOOKUP(AO2191,dim_supporttype!B:C,2,FALSE))</f>
        <v>aBZapfNWlIU</v>
      </c>
      <c r="AQ2191" s="19" t="str">
        <f>IF(ISNA(VLOOKUP(TRIM(F2191),dim_disaggs!A:B,2,FALSE)),"No Disagg",VLOOKUP(TRIM(F2191),dim_disaggs!A:B,2,FALSE))</f>
        <v>No Disagg</v>
      </c>
      <c r="AR2191" s="19" t="str">
        <f>IF(ISNA(VLOOKUP(AQ2191,dim_disaggs!B:C,2,FALSE)),"",VLOOKUP(AQ2191,dim_disaggs!B:C,2,FALSE))</f>
        <v>werJlVT6sf3</v>
      </c>
      <c r="AS2191" s="72"/>
      <c r="AT2191" s="66"/>
      <c r="AU2191" s="72" t="s">
        <v>755</v>
      </c>
      <c r="AV2191" s="73" t="s">
        <v>755</v>
      </c>
      <c r="AW2191" s="66" t="s">
        <v>755</v>
      </c>
      <c r="AX2191" s="66" t="s">
        <v>755</v>
      </c>
      <c r="AY2191" s="20"/>
      <c r="AZ2191" s="20"/>
      <c r="BA2191" s="105" t="str">
        <f t="shared" si="315"/>
        <v/>
      </c>
      <c r="BB2191" s="20" t="str">
        <f t="shared" si="316"/>
        <v/>
      </c>
      <c r="BC2191" s="20"/>
      <c r="BD2191" s="20"/>
      <c r="BE2191" s="75" t="s">
        <v>755</v>
      </c>
      <c r="BF2191" s="73" t="s">
        <v>755</v>
      </c>
      <c r="BG2191" s="55" t="s">
        <v>755</v>
      </c>
      <c r="BH2191" s="76" t="s">
        <v>755</v>
      </c>
      <c r="BI2191" s="20" t="s">
        <v>755</v>
      </c>
      <c r="BJ2191" s="20" t="s">
        <v>755</v>
      </c>
      <c r="BK2191" s="55" t="s">
        <v>755</v>
      </c>
      <c r="BL2191" s="71" t="s">
        <v>755</v>
      </c>
      <c r="BM2191" s="77" t="s">
        <v>755</v>
      </c>
      <c r="BN2191" s="78" t="s">
        <v>755</v>
      </c>
      <c r="BO2191" s="77" t="s">
        <v>755</v>
      </c>
      <c r="BP2191" s="78" t="s">
        <v>755</v>
      </c>
    </row>
    <row r="2192" spans="1:68" s="3" customFormat="1" ht="19" customHeight="1" x14ac:dyDescent="0.2">
      <c r="A2192" s="20" t="s">
        <v>95</v>
      </c>
      <c r="B2192" s="20" t="s">
        <v>2021</v>
      </c>
      <c r="C2192" s="20" t="s">
        <v>948</v>
      </c>
      <c r="D2192" s="20" t="s">
        <v>164</v>
      </c>
      <c r="E2192" s="20" t="s">
        <v>77</v>
      </c>
      <c r="F2192" s="20"/>
      <c r="G2192" s="20" t="s">
        <v>20086</v>
      </c>
      <c r="H2192" s="20"/>
      <c r="I2192" s="19">
        <f t="shared" si="317"/>
        <v>17</v>
      </c>
      <c r="J2192" s="20" t="s">
        <v>755</v>
      </c>
      <c r="K2192" s="20" t="s">
        <v>2268</v>
      </c>
      <c r="L2192" s="95" t="str">
        <f>IF(M2192&lt;&gt;"",IF(NOT(ISNA(INDEX(cc!B:B,MATCH(M2192,cc!A:A,0)))),INDEX(cc!B:B,MATCH(M2192,cc!A:A,0)),"0"),"")</f>
        <v>default</v>
      </c>
      <c r="M2192" s="97" t="s">
        <v>13</v>
      </c>
      <c r="N2192" s="28" t="str">
        <f t="shared" si="318"/>
        <v/>
      </c>
      <c r="O2192" s="19" t="str">
        <f t="shared" si="311"/>
        <v>TX_VIRAL (D, DSD): Least 6 Mo ART Med Record Review</v>
      </c>
      <c r="P2192" s="19" t="str">
        <f t="shared" si="312"/>
        <v>TX_VIRAL (D, DSD): Least 6 Mo ART Med Record Review</v>
      </c>
      <c r="Q2192" s="19" t="str">
        <f t="shared" si="310"/>
        <v>TX_VIRAL (D, DSD)</v>
      </c>
      <c r="R2192" s="19" t="str">
        <f t="shared" si="313"/>
        <v>TX_VIRAL_D_DSD</v>
      </c>
      <c r="S2192" s="19" t="str">
        <f t="shared" si="314"/>
        <v>TX_VIRAL_D_DSD_</v>
      </c>
      <c r="T2192" s="19" t="b">
        <f>NOT(ISNA(VLOOKUP(B2192,dbcodes!A:B,2,FALSE)))</f>
        <v>1</v>
      </c>
      <c r="U2192" s="19" t="str">
        <f>IF(ISNA(VLOOKUP(B2192,dbcodes!A:B,2,FALSE)),des!R1826,VLOOKUP(B2192,dbcodes!A:B,2,FALSE))</f>
        <v>TX_VIRAL_D_DSD</v>
      </c>
      <c r="V2192" s="20" t="s">
        <v>2375</v>
      </c>
      <c r="W2192" s="107">
        <f>IF(ISNA(VLOOKUP(C2192,descriptions!A:B,2,FALSE)),des!V1826,IF(G2192=" TARGET","Target ","")&amp;VLOOKUP(C2192,descriptions!A:B,2,FALSE))</f>
        <v>0</v>
      </c>
      <c r="X2192" s="20" t="s">
        <v>4</v>
      </c>
      <c r="Y2192" s="20" t="s">
        <v>831</v>
      </c>
      <c r="Z2192" s="20" t="s">
        <v>836</v>
      </c>
      <c r="AA2192" s="20" t="s">
        <v>102</v>
      </c>
      <c r="AB2192" s="20" t="s">
        <v>755</v>
      </c>
      <c r="AC2192" s="19" t="str">
        <f>IF(AB2192&lt;&gt;"",IF(NOT(ISNA(INDEX(os!A:A,MATCH(AB2192,os!B:B,0)))),INDEX(os!A:A,MATCH(AB2192,os!B:B,0)),"0"),"")</f>
        <v/>
      </c>
      <c r="AD2192" s="20" t="s">
        <v>830</v>
      </c>
      <c r="AE2192" s="20"/>
      <c r="AF2192" s="20"/>
      <c r="AG2192" s="20"/>
      <c r="AH2192" s="93" t="str">
        <f>IF(NOT(ISNA(VLOOKUP(B:B,ResultsTargets!A:A,1,0))),"TRUE","")</f>
        <v/>
      </c>
      <c r="AI2192" s="19" t="str">
        <f>IF(ISNA(VLOOKUP(C2192,dim_techarea!A:B,2,FALSE)),"",VLOOKUP(C2192,dim_techarea!A:B,2,FALSE))</f>
        <v>TX_VIRAL</v>
      </c>
      <c r="AJ2192" s="19" t="str">
        <f>IF(ISNA(VLOOKUP(AI2192,dim_techarea!B:C,2,FALSE)),"",VLOOKUP(AI2192,dim_techarea!B:C,2,FALSE))</f>
        <v>K0lu2b3soAv</v>
      </c>
      <c r="AK2192" s="19" t="str">
        <f>IF(ISNA(VLOOKUP(TRIM(G2192),dim_targetsresults!A:B,2,FALSE)),"",VLOOKUP(TRIM(G2192),dim_targetsresults!A:C,2,FALSE))</f>
        <v>MER Results</v>
      </c>
      <c r="AL2192" s="19" t="str">
        <f>IF(ISNA(VLOOKUP(AK2192,dim_targetsresults!B:C,2,FALSE)),"",VLOOKUP(AK2192,dim_targetsresults!B:C,2,FALSE))</f>
        <v>Jh0jDM5yQ2E</v>
      </c>
      <c r="AM2192" s="19" t="str">
        <f>IF(ISNA(VLOOKUP(TRIM(D2192),dim_numeratordenominator!A:B,2,FALSE)),"",VLOOKUP(TRIM(D2192),dim_numeratordenominator!A:C,2,FALSE))</f>
        <v>Denominator</v>
      </c>
      <c r="AN2192" s="19" t="str">
        <f>IF(ISNA(VLOOKUP(AM2192,dim_numeratordenominator!B:C,2,FALSE)),"",VLOOKUP(AM2192,dim_numeratordenominator!B:C,2,FALSE))</f>
        <v>QpNj0nSuEhD</v>
      </c>
      <c r="AO2192" s="19" t="str">
        <f>IF(ISNA(VLOOKUP(TRIM(E2192),dim_supporttype!A:B,2,FALSE)),"",VLOOKUP(TRIM(E2192),dim_supporttype!A:C,2,FALSE))</f>
        <v>DSD</v>
      </c>
      <c r="AP2192" s="19" t="str">
        <f>IF(ISNA(VLOOKUP(AO2192,dim_supporttype!B:C,2,FALSE)),"",VLOOKUP(AO2192,dim_supporttype!B:C,2,FALSE))</f>
        <v>iM13vdNLWKb</v>
      </c>
      <c r="AQ2192" s="19" t="str">
        <f>IF(ISNA(VLOOKUP(TRIM(F2192),dim_disaggs!A:B,2,FALSE)),"No Disagg",VLOOKUP(TRIM(F2192),dim_disaggs!A:B,2,FALSE))</f>
        <v>No Disagg</v>
      </c>
      <c r="AR2192" s="19" t="str">
        <f>IF(ISNA(VLOOKUP(AQ2192,dim_disaggs!B:C,2,FALSE)),"",VLOOKUP(AQ2192,dim_disaggs!B:C,2,FALSE))</f>
        <v>werJlVT6sf3</v>
      </c>
      <c r="AS2192" s="72"/>
      <c r="AT2192" s="66"/>
      <c r="AU2192" s="72" t="s">
        <v>755</v>
      </c>
      <c r="AV2192" s="73" t="s">
        <v>755</v>
      </c>
      <c r="AW2192" s="66" t="s">
        <v>755</v>
      </c>
      <c r="AX2192" s="66" t="s">
        <v>755</v>
      </c>
      <c r="AY2192" s="20"/>
      <c r="AZ2192" s="20"/>
      <c r="BA2192" s="105" t="str">
        <f t="shared" si="315"/>
        <v>Top Level Denominator</v>
      </c>
      <c r="BB2192" s="20" t="str">
        <f t="shared" si="316"/>
        <v>Azqe383ljKu</v>
      </c>
      <c r="BC2192" s="20" t="s">
        <v>25708</v>
      </c>
      <c r="BD2192" s="20" t="s">
        <v>25709</v>
      </c>
      <c r="BE2192" s="75" t="s">
        <v>21242</v>
      </c>
      <c r="BF2192" s="73" t="s">
        <v>21243</v>
      </c>
      <c r="BG2192" s="55" t="s">
        <v>755</v>
      </c>
      <c r="BH2192" s="76" t="s">
        <v>755</v>
      </c>
      <c r="BI2192" s="20" t="s">
        <v>755</v>
      </c>
      <c r="BJ2192" s="20" t="s">
        <v>755</v>
      </c>
      <c r="BK2192" s="55" t="s">
        <v>755</v>
      </c>
      <c r="BL2192" s="71" t="s">
        <v>755</v>
      </c>
      <c r="BM2192" s="77" t="s">
        <v>755</v>
      </c>
      <c r="BN2192" s="78" t="s">
        <v>755</v>
      </c>
      <c r="BO2192" s="77" t="s">
        <v>755</v>
      </c>
      <c r="BP2192" s="78" t="s">
        <v>755</v>
      </c>
    </row>
    <row r="2193" spans="1:68" s="3" customFormat="1" ht="19" customHeight="1" x14ac:dyDescent="0.2">
      <c r="A2193" s="20" t="s">
        <v>95</v>
      </c>
      <c r="B2193" s="20" t="s">
        <v>2023</v>
      </c>
      <c r="C2193" s="20" t="s">
        <v>948</v>
      </c>
      <c r="D2193" s="20" t="s">
        <v>164</v>
      </c>
      <c r="E2193" s="20" t="s">
        <v>78</v>
      </c>
      <c r="F2193" s="20"/>
      <c r="G2193" s="20" t="s">
        <v>20086</v>
      </c>
      <c r="H2193" s="20"/>
      <c r="I2193" s="19">
        <f t="shared" si="317"/>
        <v>16</v>
      </c>
      <c r="J2193" s="20" t="s">
        <v>755</v>
      </c>
      <c r="K2193" s="20" t="s">
        <v>2268</v>
      </c>
      <c r="L2193" s="95" t="str">
        <f>IF(M2193&lt;&gt;"",IF(NOT(ISNA(INDEX(cc!B:B,MATCH(M2193,cc!A:A,0)))),INDEX(cc!B:B,MATCH(M2193,cc!A:A,0)),"0"),"")</f>
        <v>default</v>
      </c>
      <c r="M2193" s="97" t="s">
        <v>13</v>
      </c>
      <c r="N2193" s="28" t="str">
        <f t="shared" si="318"/>
        <v/>
      </c>
      <c r="O2193" s="19" t="str">
        <f t="shared" si="311"/>
        <v>TX_VIRAL (D, TA): Least 6 Mo ART Med Record Review</v>
      </c>
      <c r="P2193" s="19" t="str">
        <f t="shared" si="312"/>
        <v>TX_VIRAL (D, TA): Least 6 Mo ART Med Record Review</v>
      </c>
      <c r="Q2193" s="19" t="str">
        <f t="shared" si="310"/>
        <v>TX_VIRAL (D, TA)</v>
      </c>
      <c r="R2193" s="19" t="str">
        <f t="shared" si="313"/>
        <v>TX_VIRAL_D_TA</v>
      </c>
      <c r="S2193" s="19" t="str">
        <f t="shared" si="314"/>
        <v>TX_VIRAL_D_TA_</v>
      </c>
      <c r="T2193" s="19" t="b">
        <f>NOT(ISNA(VLOOKUP(B2193,dbcodes!A:B,2,FALSE)))</f>
        <v>1</v>
      </c>
      <c r="U2193" s="19" t="str">
        <f>IF(ISNA(VLOOKUP(B2193,dbcodes!A:B,2,FALSE)),des!R1827,VLOOKUP(B2193,dbcodes!A:B,2,FALSE))</f>
        <v>TX_VIRAL_D_TA</v>
      </c>
      <c r="V2193" s="20" t="s">
        <v>2375</v>
      </c>
      <c r="W2193" s="107">
        <f>IF(ISNA(VLOOKUP(C2193,descriptions!A:B,2,FALSE)),des!V1827,IF(G2193=" TARGET","Target ","")&amp;VLOOKUP(C2193,descriptions!A:B,2,FALSE))</f>
        <v>0</v>
      </c>
      <c r="X2193" s="20" t="s">
        <v>4</v>
      </c>
      <c r="Y2193" s="20" t="s">
        <v>831</v>
      </c>
      <c r="Z2193" s="20" t="s">
        <v>836</v>
      </c>
      <c r="AA2193" s="20" t="s">
        <v>102</v>
      </c>
      <c r="AB2193" s="20" t="s">
        <v>755</v>
      </c>
      <c r="AC2193" s="19" t="str">
        <f>IF(AB2193&lt;&gt;"",IF(NOT(ISNA(INDEX(os!A:A,MATCH(AB2193,os!B:B,0)))),INDEX(os!A:A,MATCH(AB2193,os!B:B,0)),"0"),"")</f>
        <v/>
      </c>
      <c r="AD2193" s="20" t="s">
        <v>830</v>
      </c>
      <c r="AE2193" s="20"/>
      <c r="AF2193" s="20"/>
      <c r="AG2193" s="20"/>
      <c r="AH2193" s="93" t="str">
        <f>IF(NOT(ISNA(VLOOKUP(B:B,ResultsTargets!A:A,1,0))),"TRUE","")</f>
        <v/>
      </c>
      <c r="AI2193" s="19" t="str">
        <f>IF(ISNA(VLOOKUP(C2193,dim_techarea!A:B,2,FALSE)),"",VLOOKUP(C2193,dim_techarea!A:B,2,FALSE))</f>
        <v>TX_VIRAL</v>
      </c>
      <c r="AJ2193" s="19" t="str">
        <f>IF(ISNA(VLOOKUP(AI2193,dim_techarea!B:C,2,FALSE)),"",VLOOKUP(AI2193,dim_techarea!B:C,2,FALSE))</f>
        <v>K0lu2b3soAv</v>
      </c>
      <c r="AK2193" s="19" t="str">
        <f>IF(ISNA(VLOOKUP(TRIM(G2193),dim_targetsresults!A:B,2,FALSE)),"",VLOOKUP(TRIM(G2193),dim_targetsresults!A:C,2,FALSE))</f>
        <v>MER Results</v>
      </c>
      <c r="AL2193" s="19" t="str">
        <f>IF(ISNA(VLOOKUP(AK2193,dim_targetsresults!B:C,2,FALSE)),"",VLOOKUP(AK2193,dim_targetsresults!B:C,2,FALSE))</f>
        <v>Jh0jDM5yQ2E</v>
      </c>
      <c r="AM2193" s="19" t="str">
        <f>IF(ISNA(VLOOKUP(TRIM(D2193),dim_numeratordenominator!A:B,2,FALSE)),"",VLOOKUP(TRIM(D2193),dim_numeratordenominator!A:C,2,FALSE))</f>
        <v>Denominator</v>
      </c>
      <c r="AN2193" s="19" t="str">
        <f>IF(ISNA(VLOOKUP(AM2193,dim_numeratordenominator!B:C,2,FALSE)),"",VLOOKUP(AM2193,dim_numeratordenominator!B:C,2,FALSE))</f>
        <v>QpNj0nSuEhD</v>
      </c>
      <c r="AO2193" s="19" t="str">
        <f>IF(ISNA(VLOOKUP(TRIM(E2193),dim_supporttype!A:B,2,FALSE)),"",VLOOKUP(TRIM(E2193),dim_supporttype!A:C,2,FALSE))</f>
        <v>TA</v>
      </c>
      <c r="AP2193" s="19" t="str">
        <f>IF(ISNA(VLOOKUP(AO2193,dim_supporttype!B:C,2,FALSE)),"",VLOOKUP(AO2193,dim_supporttype!B:C,2,FALSE))</f>
        <v>cRAGKdWIDn4</v>
      </c>
      <c r="AQ2193" s="19" t="str">
        <f>IF(ISNA(VLOOKUP(TRIM(F2193),dim_disaggs!A:B,2,FALSE)),"No Disagg",VLOOKUP(TRIM(F2193),dim_disaggs!A:B,2,FALSE))</f>
        <v>No Disagg</v>
      </c>
      <c r="AR2193" s="19" t="str">
        <f>IF(ISNA(VLOOKUP(AQ2193,dim_disaggs!B:C,2,FALSE)),"",VLOOKUP(AQ2193,dim_disaggs!B:C,2,FALSE))</f>
        <v>werJlVT6sf3</v>
      </c>
      <c r="AS2193" s="72"/>
      <c r="AT2193" s="66"/>
      <c r="AU2193" s="72" t="s">
        <v>755</v>
      </c>
      <c r="AV2193" s="73" t="s">
        <v>755</v>
      </c>
      <c r="AW2193" s="66" t="s">
        <v>755</v>
      </c>
      <c r="AX2193" s="66" t="s">
        <v>755</v>
      </c>
      <c r="AY2193" s="20"/>
      <c r="AZ2193" s="20"/>
      <c r="BA2193" s="105" t="str">
        <f t="shared" si="315"/>
        <v>Top Level Denominator</v>
      </c>
      <c r="BB2193" s="20" t="str">
        <f t="shared" si="316"/>
        <v>Azqe383ljKu</v>
      </c>
      <c r="BC2193" s="20" t="s">
        <v>25708</v>
      </c>
      <c r="BD2193" s="20" t="s">
        <v>25709</v>
      </c>
      <c r="BE2193" s="75" t="s">
        <v>21242</v>
      </c>
      <c r="BF2193" s="73" t="s">
        <v>21243</v>
      </c>
      <c r="BG2193" s="55" t="s">
        <v>755</v>
      </c>
      <c r="BH2193" s="76" t="s">
        <v>755</v>
      </c>
      <c r="BI2193" s="20" t="s">
        <v>755</v>
      </c>
      <c r="BJ2193" s="20" t="s">
        <v>755</v>
      </c>
      <c r="BK2193" s="55" t="s">
        <v>755</v>
      </c>
      <c r="BL2193" s="71" t="s">
        <v>755</v>
      </c>
      <c r="BM2193" s="77" t="s">
        <v>755</v>
      </c>
      <c r="BN2193" s="78" t="s">
        <v>755</v>
      </c>
      <c r="BO2193" s="77" t="s">
        <v>755</v>
      </c>
      <c r="BP2193" s="78" t="s">
        <v>755</v>
      </c>
    </row>
    <row r="2194" spans="1:68" s="3" customFormat="1" ht="19" customHeight="1" x14ac:dyDescent="0.2">
      <c r="A2194" s="20" t="s">
        <v>95</v>
      </c>
      <c r="B2194" s="20" t="s">
        <v>2026</v>
      </c>
      <c r="C2194" s="20" t="s">
        <v>948</v>
      </c>
      <c r="D2194" s="20" t="s">
        <v>1</v>
      </c>
      <c r="E2194" s="20" t="s">
        <v>77</v>
      </c>
      <c r="F2194" s="20" t="s">
        <v>135</v>
      </c>
      <c r="G2194" s="20" t="s">
        <v>20086</v>
      </c>
      <c r="H2194" s="20" t="s">
        <v>135</v>
      </c>
      <c r="I2194" s="19">
        <f t="shared" si="317"/>
        <v>26</v>
      </c>
      <c r="J2194" s="20" t="s">
        <v>755</v>
      </c>
      <c r="K2194" s="20" t="s">
        <v>2269</v>
      </c>
      <c r="L2194" s="95" t="str">
        <f>IF(M2194&lt;&gt;"",IF(NOT(ISNA(INDEX(cc!B:B,MATCH(M2194,cc!A:A,0)))),INDEX(cc!B:B,MATCH(M2194,cc!A:A,0)),"0"),"")</f>
        <v>Age (&lt;1-20+, 5) and Sex</v>
      </c>
      <c r="M2194" s="97" t="s">
        <v>4024</v>
      </c>
      <c r="N2194" s="28" t="str">
        <f t="shared" si="318"/>
        <v/>
      </c>
      <c r="O2194" s="19" t="str">
        <f t="shared" si="311"/>
        <v>TX_VIRAL (N, DSD, Age/Sex): Viral Load Last 12 Mo</v>
      </c>
      <c r="P2194" s="19" t="str">
        <f t="shared" si="312"/>
        <v>TX_VIRAL (N, DSD, Age/Sex): Viral Load Last 12 Mo</v>
      </c>
      <c r="Q2194" s="19" t="str">
        <f t="shared" si="310"/>
        <v>TX_VIRAL (N, DSD, Age/Sex)</v>
      </c>
      <c r="R2194" s="19" t="str">
        <f t="shared" si="313"/>
        <v>TX_VIRAL_N_DSD_Age_Sex</v>
      </c>
      <c r="S2194" s="19" t="str">
        <f t="shared" si="314"/>
        <v>TX_VIRAL_N_DSD_Age_Sex_</v>
      </c>
      <c r="T2194" s="19" t="b">
        <f>NOT(ISNA(VLOOKUP(B2194,dbcodes!A:B,2,FALSE)))</f>
        <v>1</v>
      </c>
      <c r="U2194" s="19" t="str">
        <f>IF(ISNA(VLOOKUP(B2194,dbcodes!A:B,2,FALSE)),des!R1828,VLOOKUP(B2194,dbcodes!A:B,2,FALSE))</f>
        <v>TX_VIRAL_N_DSD_Age_Sex</v>
      </c>
      <c r="V2194" s="20" t="s">
        <v>2378</v>
      </c>
      <c r="W2194" s="107">
        <f>IF(ISNA(VLOOKUP(C2194,descriptions!A:B,2,FALSE)),des!V1828,IF(G2194=" TARGET","Target ","")&amp;VLOOKUP(C2194,descriptions!A:B,2,FALSE))</f>
        <v>0</v>
      </c>
      <c r="X2194" s="20" t="s">
        <v>4</v>
      </c>
      <c r="Y2194" s="20" t="s">
        <v>831</v>
      </c>
      <c r="Z2194" s="20" t="s">
        <v>836</v>
      </c>
      <c r="AA2194" s="20" t="s">
        <v>102</v>
      </c>
      <c r="AB2194" s="20" t="s">
        <v>755</v>
      </c>
      <c r="AC2194" s="19" t="str">
        <f>IF(AB2194&lt;&gt;"",IF(NOT(ISNA(INDEX(os!A:A,MATCH(AB2194,os!B:B,0)))),INDEX(os!A:A,MATCH(AB2194,os!B:B,0)),"0"),"")</f>
        <v/>
      </c>
      <c r="AD2194" s="20" t="s">
        <v>830</v>
      </c>
      <c r="AE2194" s="20"/>
      <c r="AF2194" s="20"/>
      <c r="AG2194" s="20"/>
      <c r="AH2194" s="93" t="str">
        <f>IF(NOT(ISNA(VLOOKUP(B:B,ResultsTargets!A:A,1,0))),"TRUE","")</f>
        <v/>
      </c>
      <c r="AI2194" s="19" t="str">
        <f>IF(ISNA(VLOOKUP(C2194,dim_techarea!A:B,2,FALSE)),"",VLOOKUP(C2194,dim_techarea!A:B,2,FALSE))</f>
        <v>TX_VIRAL</v>
      </c>
      <c r="AJ2194" s="19" t="str">
        <f>IF(ISNA(VLOOKUP(AI2194,dim_techarea!B:C,2,FALSE)),"",VLOOKUP(AI2194,dim_techarea!B:C,2,FALSE))</f>
        <v>K0lu2b3soAv</v>
      </c>
      <c r="AK2194" s="19" t="str">
        <f>IF(ISNA(VLOOKUP(TRIM(G2194),dim_targetsresults!A:B,2,FALSE)),"",VLOOKUP(TRIM(G2194),dim_targetsresults!A:C,2,FALSE))</f>
        <v>MER Results</v>
      </c>
      <c r="AL2194" s="19" t="str">
        <f>IF(ISNA(VLOOKUP(AK2194,dim_targetsresults!B:C,2,FALSE)),"",VLOOKUP(AK2194,dim_targetsresults!B:C,2,FALSE))</f>
        <v>Jh0jDM5yQ2E</v>
      </c>
      <c r="AM2194" s="19" t="str">
        <f>IF(ISNA(VLOOKUP(TRIM(D2194),dim_numeratordenominator!A:B,2,FALSE)),"",VLOOKUP(TRIM(D2194),dim_numeratordenominator!A:C,2,FALSE))</f>
        <v>Numerator</v>
      </c>
      <c r="AN2194" s="19" t="str">
        <f>IF(ISNA(VLOOKUP(AM2194,dim_numeratordenominator!B:C,2,FALSE)),"",VLOOKUP(AM2194,dim_numeratordenominator!B:C,2,FALSE))</f>
        <v>Som9NRMQqV7</v>
      </c>
      <c r="AO2194" s="19" t="str">
        <f>IF(ISNA(VLOOKUP(TRIM(E2194),dim_supporttype!A:B,2,FALSE)),"",VLOOKUP(TRIM(E2194),dim_supporttype!A:C,2,FALSE))</f>
        <v>DSD</v>
      </c>
      <c r="AP2194" s="19" t="str">
        <f>IF(ISNA(VLOOKUP(AO2194,dim_supporttype!B:C,2,FALSE)),"",VLOOKUP(AO2194,dim_supporttype!B:C,2,FALSE))</f>
        <v>iM13vdNLWKb</v>
      </c>
      <c r="AQ2194" s="19" t="str">
        <f>IF(ISNA(VLOOKUP(TRIM(F2194),dim_disaggs!A:B,2,FALSE)),"No Disagg",VLOOKUP(TRIM(F2194),dim_disaggs!A:B,2,FALSE))</f>
        <v>Age/Sex</v>
      </c>
      <c r="AR2194" s="19" t="str">
        <f>IF(ISNA(VLOOKUP(AQ2194,dim_disaggs!B:C,2,FALSE)),"",VLOOKUP(AQ2194,dim_disaggs!B:C,2,FALSE))</f>
        <v>Qbz6SrpmJ1y</v>
      </c>
      <c r="AS2194" s="72"/>
      <c r="AT2194" s="66"/>
      <c r="AU2194" s="72" t="s">
        <v>755</v>
      </c>
      <c r="AV2194" s="73" t="s">
        <v>755</v>
      </c>
      <c r="AW2194" s="66" t="s">
        <v>755</v>
      </c>
      <c r="AX2194" s="66" t="s">
        <v>755</v>
      </c>
      <c r="AY2194" s="20"/>
      <c r="AZ2194" s="20"/>
      <c r="BA2194" s="105" t="str">
        <f t="shared" si="315"/>
        <v/>
      </c>
      <c r="BB2194" s="20" t="str">
        <f t="shared" si="316"/>
        <v/>
      </c>
      <c r="BC2194" s="20"/>
      <c r="BD2194" s="20"/>
      <c r="BE2194" s="75" t="s">
        <v>755</v>
      </c>
      <c r="BF2194" s="73" t="s">
        <v>755</v>
      </c>
      <c r="BG2194" s="55" t="s">
        <v>755</v>
      </c>
      <c r="BH2194" s="76" t="s">
        <v>755</v>
      </c>
      <c r="BI2194" s="20" t="s">
        <v>755</v>
      </c>
      <c r="BJ2194" s="20" t="s">
        <v>755</v>
      </c>
      <c r="BK2194" s="55" t="s">
        <v>755</v>
      </c>
      <c r="BL2194" s="71" t="s">
        <v>755</v>
      </c>
      <c r="BM2194" s="77" t="s">
        <v>755</v>
      </c>
      <c r="BN2194" s="78" t="s">
        <v>755</v>
      </c>
      <c r="BO2194" s="77" t="s">
        <v>755</v>
      </c>
      <c r="BP2194" s="78" t="s">
        <v>755</v>
      </c>
    </row>
    <row r="2195" spans="1:68" s="3" customFormat="1" ht="19" customHeight="1" x14ac:dyDescent="0.2">
      <c r="A2195" s="20" t="s">
        <v>95</v>
      </c>
      <c r="B2195" s="20" t="s">
        <v>2034</v>
      </c>
      <c r="C2195" s="20" t="s">
        <v>948</v>
      </c>
      <c r="D2195" s="20" t="s">
        <v>1</v>
      </c>
      <c r="E2195" s="20" t="s">
        <v>78</v>
      </c>
      <c r="F2195" s="20" t="s">
        <v>135</v>
      </c>
      <c r="G2195" s="20" t="s">
        <v>20086</v>
      </c>
      <c r="H2195" s="20" t="s">
        <v>135</v>
      </c>
      <c r="I2195" s="19">
        <f t="shared" si="317"/>
        <v>25</v>
      </c>
      <c r="J2195" s="20" t="s">
        <v>755</v>
      </c>
      <c r="K2195" s="20" t="s">
        <v>2269</v>
      </c>
      <c r="L2195" s="95" t="str">
        <f>IF(M2195&lt;&gt;"",IF(NOT(ISNA(INDEX(cc!B:B,MATCH(M2195,cc!A:A,0)))),INDEX(cc!B:B,MATCH(M2195,cc!A:A,0)),"0"),"")</f>
        <v>Age (&lt;1-20+, 5) and Sex</v>
      </c>
      <c r="M2195" s="97" t="s">
        <v>4024</v>
      </c>
      <c r="N2195" s="28" t="str">
        <f t="shared" si="318"/>
        <v/>
      </c>
      <c r="O2195" s="19" t="str">
        <f t="shared" si="311"/>
        <v>TX_VIRAL (N, TA, Age/Sex): Viral Load Last 12 Mo</v>
      </c>
      <c r="P2195" s="19" t="str">
        <f t="shared" si="312"/>
        <v>TX_VIRAL (N, TA, Age/Sex): Viral Load Last 12 Mo</v>
      </c>
      <c r="Q2195" s="19" t="str">
        <f t="shared" si="310"/>
        <v>TX_VIRAL (N, TA, Age/Sex)</v>
      </c>
      <c r="R2195" s="19" t="str">
        <f t="shared" si="313"/>
        <v>TX_VIRAL_N_TA_Age_Sex</v>
      </c>
      <c r="S2195" s="19" t="str">
        <f t="shared" si="314"/>
        <v>TX_VIRAL_N_TA_Age_Sex_</v>
      </c>
      <c r="T2195" s="19" t="b">
        <f>NOT(ISNA(VLOOKUP(B2195,dbcodes!A:B,2,FALSE)))</f>
        <v>1</v>
      </c>
      <c r="U2195" s="19" t="str">
        <f>IF(ISNA(VLOOKUP(B2195,dbcodes!A:B,2,FALSE)),des!R1829,VLOOKUP(B2195,dbcodes!A:B,2,FALSE))</f>
        <v>TX_VIRAL_N_TA_Age_Sex</v>
      </c>
      <c r="V2195" s="20" t="s">
        <v>2378</v>
      </c>
      <c r="W2195" s="107">
        <f>IF(ISNA(VLOOKUP(C2195,descriptions!A:B,2,FALSE)),des!V1829,IF(G2195=" TARGET","Target ","")&amp;VLOOKUP(C2195,descriptions!A:B,2,FALSE))</f>
        <v>0</v>
      </c>
      <c r="X2195" s="20" t="s">
        <v>4</v>
      </c>
      <c r="Y2195" s="20" t="s">
        <v>831</v>
      </c>
      <c r="Z2195" s="20" t="s">
        <v>836</v>
      </c>
      <c r="AA2195" s="20" t="s">
        <v>102</v>
      </c>
      <c r="AB2195" s="20" t="s">
        <v>755</v>
      </c>
      <c r="AC2195" s="19" t="str">
        <f>IF(AB2195&lt;&gt;"",IF(NOT(ISNA(INDEX(os!A:A,MATCH(AB2195,os!B:B,0)))),INDEX(os!A:A,MATCH(AB2195,os!B:B,0)),"0"),"")</f>
        <v/>
      </c>
      <c r="AD2195" s="20" t="s">
        <v>830</v>
      </c>
      <c r="AE2195" s="20"/>
      <c r="AF2195" s="20"/>
      <c r="AG2195" s="20"/>
      <c r="AH2195" s="93" t="str">
        <f>IF(NOT(ISNA(VLOOKUP(B:B,ResultsTargets!A:A,1,0))),"TRUE","")</f>
        <v/>
      </c>
      <c r="AI2195" s="19" t="str">
        <f>IF(ISNA(VLOOKUP(C2195,dim_techarea!A:B,2,FALSE)),"",VLOOKUP(C2195,dim_techarea!A:B,2,FALSE))</f>
        <v>TX_VIRAL</v>
      </c>
      <c r="AJ2195" s="19" t="str">
        <f>IF(ISNA(VLOOKUP(AI2195,dim_techarea!B:C,2,FALSE)),"",VLOOKUP(AI2195,dim_techarea!B:C,2,FALSE))</f>
        <v>K0lu2b3soAv</v>
      </c>
      <c r="AK2195" s="19" t="str">
        <f>IF(ISNA(VLOOKUP(TRIM(G2195),dim_targetsresults!A:B,2,FALSE)),"",VLOOKUP(TRIM(G2195),dim_targetsresults!A:C,2,FALSE))</f>
        <v>MER Results</v>
      </c>
      <c r="AL2195" s="19" t="str">
        <f>IF(ISNA(VLOOKUP(AK2195,dim_targetsresults!B:C,2,FALSE)),"",VLOOKUP(AK2195,dim_targetsresults!B:C,2,FALSE))</f>
        <v>Jh0jDM5yQ2E</v>
      </c>
      <c r="AM2195" s="19" t="str">
        <f>IF(ISNA(VLOOKUP(TRIM(D2195),dim_numeratordenominator!A:B,2,FALSE)),"",VLOOKUP(TRIM(D2195),dim_numeratordenominator!A:C,2,FALSE))</f>
        <v>Numerator</v>
      </c>
      <c r="AN2195" s="19" t="str">
        <f>IF(ISNA(VLOOKUP(AM2195,dim_numeratordenominator!B:C,2,FALSE)),"",VLOOKUP(AM2195,dim_numeratordenominator!B:C,2,FALSE))</f>
        <v>Som9NRMQqV7</v>
      </c>
      <c r="AO2195" s="19" t="str">
        <f>IF(ISNA(VLOOKUP(TRIM(E2195),dim_supporttype!A:B,2,FALSE)),"",VLOOKUP(TRIM(E2195),dim_supporttype!A:C,2,FALSE))</f>
        <v>TA</v>
      </c>
      <c r="AP2195" s="19" t="str">
        <f>IF(ISNA(VLOOKUP(AO2195,dim_supporttype!B:C,2,FALSE)),"",VLOOKUP(AO2195,dim_supporttype!B:C,2,FALSE))</f>
        <v>cRAGKdWIDn4</v>
      </c>
      <c r="AQ2195" s="19" t="str">
        <f>IF(ISNA(VLOOKUP(TRIM(F2195),dim_disaggs!A:B,2,FALSE)),"No Disagg",VLOOKUP(TRIM(F2195),dim_disaggs!A:B,2,FALSE))</f>
        <v>Age/Sex</v>
      </c>
      <c r="AR2195" s="19" t="str">
        <f>IF(ISNA(VLOOKUP(AQ2195,dim_disaggs!B:C,2,FALSE)),"",VLOOKUP(AQ2195,dim_disaggs!B:C,2,FALSE))</f>
        <v>Qbz6SrpmJ1y</v>
      </c>
      <c r="AS2195" s="72"/>
      <c r="AT2195" s="66"/>
      <c r="AU2195" s="72" t="s">
        <v>755</v>
      </c>
      <c r="AV2195" s="73" t="s">
        <v>755</v>
      </c>
      <c r="AW2195" s="66" t="s">
        <v>755</v>
      </c>
      <c r="AX2195" s="66" t="s">
        <v>755</v>
      </c>
      <c r="AY2195" s="20"/>
      <c r="AZ2195" s="20"/>
      <c r="BA2195" s="105" t="str">
        <f t="shared" si="315"/>
        <v/>
      </c>
      <c r="BB2195" s="20" t="str">
        <f t="shared" si="316"/>
        <v/>
      </c>
      <c r="BC2195" s="20"/>
      <c r="BD2195" s="20"/>
      <c r="BE2195" s="75" t="s">
        <v>755</v>
      </c>
      <c r="BF2195" s="73" t="s">
        <v>755</v>
      </c>
      <c r="BG2195" s="55" t="s">
        <v>755</v>
      </c>
      <c r="BH2195" s="76" t="s">
        <v>755</v>
      </c>
      <c r="BI2195" s="20" t="s">
        <v>755</v>
      </c>
      <c r="BJ2195" s="20" t="s">
        <v>755</v>
      </c>
      <c r="BK2195" s="55" t="s">
        <v>755</v>
      </c>
      <c r="BL2195" s="71" t="s">
        <v>755</v>
      </c>
      <c r="BM2195" s="77" t="s">
        <v>755</v>
      </c>
      <c r="BN2195" s="78" t="s">
        <v>755</v>
      </c>
      <c r="BO2195" s="77" t="s">
        <v>755</v>
      </c>
      <c r="BP2195" s="78" t="s">
        <v>755</v>
      </c>
    </row>
    <row r="2196" spans="1:68" s="3" customFormat="1" ht="17" customHeight="1" x14ac:dyDescent="0.2">
      <c r="A2196" s="20" t="s">
        <v>95</v>
      </c>
      <c r="B2196" s="20" t="s">
        <v>2028</v>
      </c>
      <c r="C2196" s="20" t="s">
        <v>948</v>
      </c>
      <c r="D2196" s="20" t="s">
        <v>1</v>
      </c>
      <c r="E2196" s="20" t="s">
        <v>77</v>
      </c>
      <c r="F2196" s="20" t="s">
        <v>2205</v>
      </c>
      <c r="G2196" s="20" t="s">
        <v>20086</v>
      </c>
      <c r="H2196" s="20" t="s">
        <v>2205</v>
      </c>
      <c r="I2196" s="19">
        <f t="shared" si="317"/>
        <v>25</v>
      </c>
      <c r="J2196" s="20" t="s">
        <v>755</v>
      </c>
      <c r="K2196" s="20" t="s">
        <v>2269</v>
      </c>
      <c r="L2196" s="95" t="str">
        <f>IF(M2196&lt;&gt;"",IF(NOT(ISNA(INDEX(cc!B:B,MATCH(M2196,cc!A:A,0)))),INDEX(cc!B:B,MATCH(M2196,cc!A:A,0)),"0"),"")</f>
        <v>Detectability</v>
      </c>
      <c r="M2196" s="97" t="s">
        <v>4054</v>
      </c>
      <c r="N2196" s="28" t="str">
        <f t="shared" si="318"/>
        <v/>
      </c>
      <c r="O2196" s="19" t="str">
        <f t="shared" si="311"/>
        <v>TX_VIRAL (N, DSD, Detect): Viral Load Last 12 Mo</v>
      </c>
      <c r="P2196" s="19" t="str">
        <f t="shared" si="312"/>
        <v>TX_VIRAL (N, DSD, Detect): Viral Load Last 12 Mo</v>
      </c>
      <c r="Q2196" s="19" t="str">
        <f t="shared" si="310"/>
        <v>TX_VIRAL (N, DSD, Detect)</v>
      </c>
      <c r="R2196" s="19" t="str">
        <f t="shared" si="313"/>
        <v>TX_VIRAL_N_DSD_Detect</v>
      </c>
      <c r="S2196" s="19" t="str">
        <f t="shared" si="314"/>
        <v>TX_VIRAL_N_DSD_Detect_</v>
      </c>
      <c r="T2196" s="19" t="b">
        <f>NOT(ISNA(VLOOKUP(B2196,dbcodes!A:B,2,FALSE)))</f>
        <v>1</v>
      </c>
      <c r="U2196" s="19" t="str">
        <f>IF(ISNA(VLOOKUP(B2196,dbcodes!A:B,2,FALSE)),des!R1830,VLOOKUP(B2196,dbcodes!A:B,2,FALSE))</f>
        <v>TX_VIRAL_N_DSD_Detect</v>
      </c>
      <c r="V2196" s="20" t="s">
        <v>2378</v>
      </c>
      <c r="W2196" s="107">
        <f>IF(ISNA(VLOOKUP(C2196,descriptions!A:B,2,FALSE)),des!V1830,IF(G2196=" TARGET","Target ","")&amp;VLOOKUP(C2196,descriptions!A:B,2,FALSE))</f>
        <v>0</v>
      </c>
      <c r="X2196" s="20" t="s">
        <v>4</v>
      </c>
      <c r="Y2196" s="20" t="s">
        <v>831</v>
      </c>
      <c r="Z2196" s="20" t="s">
        <v>836</v>
      </c>
      <c r="AA2196" s="20" t="s">
        <v>102</v>
      </c>
      <c r="AB2196" s="20" t="s">
        <v>755</v>
      </c>
      <c r="AC2196" s="19" t="str">
        <f>IF(AB2196&lt;&gt;"",IF(NOT(ISNA(INDEX(os!A:A,MATCH(AB2196,os!B:B,0)))),INDEX(os!A:A,MATCH(AB2196,os!B:B,0)),"0"),"")</f>
        <v/>
      </c>
      <c r="AD2196" s="20" t="s">
        <v>830</v>
      </c>
      <c r="AE2196" s="20"/>
      <c r="AF2196" s="20"/>
      <c r="AG2196" s="20"/>
      <c r="AH2196" s="93" t="str">
        <f>IF(NOT(ISNA(VLOOKUP(B:B,ResultsTargets!A:A,1,0))),"TRUE","")</f>
        <v/>
      </c>
      <c r="AI2196" s="19" t="str">
        <f>IF(ISNA(VLOOKUP(C2196,dim_techarea!A:B,2,FALSE)),"",VLOOKUP(C2196,dim_techarea!A:B,2,FALSE))</f>
        <v>TX_VIRAL</v>
      </c>
      <c r="AJ2196" s="19" t="str">
        <f>IF(ISNA(VLOOKUP(AI2196,dim_techarea!B:C,2,FALSE)),"",VLOOKUP(AI2196,dim_techarea!B:C,2,FALSE))</f>
        <v>K0lu2b3soAv</v>
      </c>
      <c r="AK2196" s="19" t="str">
        <f>IF(ISNA(VLOOKUP(TRIM(G2196),dim_targetsresults!A:B,2,FALSE)),"",VLOOKUP(TRIM(G2196),dim_targetsresults!A:C,2,FALSE))</f>
        <v>MER Results</v>
      </c>
      <c r="AL2196" s="19" t="str">
        <f>IF(ISNA(VLOOKUP(AK2196,dim_targetsresults!B:C,2,FALSE)),"",VLOOKUP(AK2196,dim_targetsresults!B:C,2,FALSE))</f>
        <v>Jh0jDM5yQ2E</v>
      </c>
      <c r="AM2196" s="19" t="str">
        <f>IF(ISNA(VLOOKUP(TRIM(D2196),dim_numeratordenominator!A:B,2,FALSE)),"",VLOOKUP(TRIM(D2196),dim_numeratordenominator!A:C,2,FALSE))</f>
        <v>Numerator</v>
      </c>
      <c r="AN2196" s="19" t="str">
        <f>IF(ISNA(VLOOKUP(AM2196,dim_numeratordenominator!B:C,2,FALSE)),"",VLOOKUP(AM2196,dim_numeratordenominator!B:C,2,FALSE))</f>
        <v>Som9NRMQqV7</v>
      </c>
      <c r="AO2196" s="19" t="str">
        <f>IF(ISNA(VLOOKUP(TRIM(E2196),dim_supporttype!A:B,2,FALSE)),"",VLOOKUP(TRIM(E2196),dim_supporttype!A:C,2,FALSE))</f>
        <v>DSD</v>
      </c>
      <c r="AP2196" s="19" t="str">
        <f>IF(ISNA(VLOOKUP(AO2196,dim_supporttype!B:C,2,FALSE)),"",VLOOKUP(AO2196,dim_supporttype!B:C,2,FALSE))</f>
        <v>iM13vdNLWKb</v>
      </c>
      <c r="AQ2196" s="19" t="str">
        <f>IF(ISNA(VLOOKUP(TRIM(F2196),dim_disaggs!A:B,2,FALSE)),"No Disagg",VLOOKUP(TRIM(F2196),dim_disaggs!A:B,2,FALSE))</f>
        <v>Detect</v>
      </c>
      <c r="AR2196" s="19" t="str">
        <f>IF(ISNA(VLOOKUP(AQ2196,dim_disaggs!B:C,2,FALSE)),"",VLOOKUP(AQ2196,dim_disaggs!B:C,2,FALSE))</f>
        <v>IQBNVSajYsi</v>
      </c>
      <c r="AS2196" s="72"/>
      <c r="AT2196" s="66"/>
      <c r="AU2196" s="72" t="s">
        <v>755</v>
      </c>
      <c r="AV2196" s="73" t="s">
        <v>755</v>
      </c>
      <c r="AW2196" s="66" t="s">
        <v>755</v>
      </c>
      <c r="AX2196" s="66" t="s">
        <v>755</v>
      </c>
      <c r="AY2196" s="20"/>
      <c r="AZ2196" s="20"/>
      <c r="BA2196" s="105" t="str">
        <f t="shared" si="315"/>
        <v/>
      </c>
      <c r="BB2196" s="20" t="str">
        <f t="shared" si="316"/>
        <v/>
      </c>
      <c r="BC2196" s="20"/>
      <c r="BD2196" s="20"/>
      <c r="BE2196" s="75" t="s">
        <v>755</v>
      </c>
      <c r="BF2196" s="73" t="s">
        <v>755</v>
      </c>
      <c r="BG2196" s="55" t="s">
        <v>755</v>
      </c>
      <c r="BH2196" s="76" t="s">
        <v>755</v>
      </c>
      <c r="BI2196" s="20" t="s">
        <v>755</v>
      </c>
      <c r="BJ2196" s="20" t="s">
        <v>755</v>
      </c>
      <c r="BK2196" s="55" t="s">
        <v>755</v>
      </c>
      <c r="BL2196" s="71" t="s">
        <v>755</v>
      </c>
      <c r="BM2196" s="77" t="s">
        <v>755</v>
      </c>
      <c r="BN2196" s="78" t="s">
        <v>755</v>
      </c>
      <c r="BO2196" s="77" t="s">
        <v>755</v>
      </c>
      <c r="BP2196" s="78" t="s">
        <v>755</v>
      </c>
    </row>
    <row r="2197" spans="1:68" s="3" customFormat="1" ht="19" customHeight="1" x14ac:dyDescent="0.2">
      <c r="A2197" s="20" t="s">
        <v>95</v>
      </c>
      <c r="B2197" s="20" t="s">
        <v>2036</v>
      </c>
      <c r="C2197" s="20" t="s">
        <v>948</v>
      </c>
      <c r="D2197" s="20" t="s">
        <v>1</v>
      </c>
      <c r="E2197" s="20" t="s">
        <v>78</v>
      </c>
      <c r="F2197" s="20" t="s">
        <v>2205</v>
      </c>
      <c r="G2197" s="20" t="s">
        <v>20086</v>
      </c>
      <c r="H2197" s="20" t="s">
        <v>2205</v>
      </c>
      <c r="I2197" s="19">
        <f t="shared" si="317"/>
        <v>24</v>
      </c>
      <c r="J2197" s="20" t="s">
        <v>755</v>
      </c>
      <c r="K2197" s="20" t="s">
        <v>2269</v>
      </c>
      <c r="L2197" s="95" t="str">
        <f>IF(M2197&lt;&gt;"",IF(NOT(ISNA(INDEX(cc!B:B,MATCH(M2197,cc!A:A,0)))),INDEX(cc!B:B,MATCH(M2197,cc!A:A,0)),"0"),"")</f>
        <v>Detectability</v>
      </c>
      <c r="M2197" s="97" t="s">
        <v>4054</v>
      </c>
      <c r="N2197" s="28" t="str">
        <f t="shared" si="318"/>
        <v/>
      </c>
      <c r="O2197" s="19" t="str">
        <f t="shared" si="311"/>
        <v>TX_VIRAL (N, TA, Detect): Viral Load Last 12 Mo</v>
      </c>
      <c r="P2197" s="19" t="str">
        <f t="shared" si="312"/>
        <v>TX_VIRAL (N, TA, Detect): Viral Load Last 12 Mo</v>
      </c>
      <c r="Q2197" s="19" t="str">
        <f t="shared" si="310"/>
        <v>TX_VIRAL (N, TA, Detect)</v>
      </c>
      <c r="R2197" s="19" t="str">
        <f t="shared" si="313"/>
        <v>TX_VIRAL_N_TA_Detect</v>
      </c>
      <c r="S2197" s="19" t="str">
        <f t="shared" si="314"/>
        <v>TX_VIRAL_N_TA_Detect_</v>
      </c>
      <c r="T2197" s="19" t="b">
        <f>NOT(ISNA(VLOOKUP(B2197,dbcodes!A:B,2,FALSE)))</f>
        <v>1</v>
      </c>
      <c r="U2197" s="19" t="str">
        <f>IF(ISNA(VLOOKUP(B2197,dbcodes!A:B,2,FALSE)),des!R1831,VLOOKUP(B2197,dbcodes!A:B,2,FALSE))</f>
        <v>TX_VIRAL_N_TA_Detect</v>
      </c>
      <c r="V2197" s="20" t="s">
        <v>2378</v>
      </c>
      <c r="W2197" s="107">
        <f>IF(ISNA(VLOOKUP(C2197,descriptions!A:B,2,FALSE)),des!V1831,IF(G2197=" TARGET","Target ","")&amp;VLOOKUP(C2197,descriptions!A:B,2,FALSE))</f>
        <v>0</v>
      </c>
      <c r="X2197" s="20" t="s">
        <v>4</v>
      </c>
      <c r="Y2197" s="20" t="s">
        <v>831</v>
      </c>
      <c r="Z2197" s="20" t="s">
        <v>836</v>
      </c>
      <c r="AA2197" s="20" t="s">
        <v>102</v>
      </c>
      <c r="AB2197" s="20" t="s">
        <v>755</v>
      </c>
      <c r="AC2197" s="19" t="str">
        <f>IF(AB2197&lt;&gt;"",IF(NOT(ISNA(INDEX(os!A:A,MATCH(AB2197,os!B:B,0)))),INDEX(os!A:A,MATCH(AB2197,os!B:B,0)),"0"),"")</f>
        <v/>
      </c>
      <c r="AD2197" s="20" t="s">
        <v>830</v>
      </c>
      <c r="AE2197" s="20"/>
      <c r="AF2197" s="20"/>
      <c r="AG2197" s="20"/>
      <c r="AH2197" s="93" t="str">
        <f>IF(NOT(ISNA(VLOOKUP(B:B,ResultsTargets!A:A,1,0))),"TRUE","")</f>
        <v/>
      </c>
      <c r="AI2197" s="19" t="str">
        <f>IF(ISNA(VLOOKUP(C2197,dim_techarea!A:B,2,FALSE)),"",VLOOKUP(C2197,dim_techarea!A:B,2,FALSE))</f>
        <v>TX_VIRAL</v>
      </c>
      <c r="AJ2197" s="19" t="str">
        <f>IF(ISNA(VLOOKUP(AI2197,dim_techarea!B:C,2,FALSE)),"",VLOOKUP(AI2197,dim_techarea!B:C,2,FALSE))</f>
        <v>K0lu2b3soAv</v>
      </c>
      <c r="AK2197" s="19" t="str">
        <f>IF(ISNA(VLOOKUP(TRIM(G2197),dim_targetsresults!A:B,2,FALSE)),"",VLOOKUP(TRIM(G2197),dim_targetsresults!A:C,2,FALSE))</f>
        <v>MER Results</v>
      </c>
      <c r="AL2197" s="19" t="str">
        <f>IF(ISNA(VLOOKUP(AK2197,dim_targetsresults!B:C,2,FALSE)),"",VLOOKUP(AK2197,dim_targetsresults!B:C,2,FALSE))</f>
        <v>Jh0jDM5yQ2E</v>
      </c>
      <c r="AM2197" s="19" t="str">
        <f>IF(ISNA(VLOOKUP(TRIM(D2197),dim_numeratordenominator!A:B,2,FALSE)),"",VLOOKUP(TRIM(D2197),dim_numeratordenominator!A:C,2,FALSE))</f>
        <v>Numerator</v>
      </c>
      <c r="AN2197" s="19" t="str">
        <f>IF(ISNA(VLOOKUP(AM2197,dim_numeratordenominator!B:C,2,FALSE)),"",VLOOKUP(AM2197,dim_numeratordenominator!B:C,2,FALSE))</f>
        <v>Som9NRMQqV7</v>
      </c>
      <c r="AO2197" s="19" t="str">
        <f>IF(ISNA(VLOOKUP(TRIM(E2197),dim_supporttype!A:B,2,FALSE)),"",VLOOKUP(TRIM(E2197),dim_supporttype!A:C,2,FALSE))</f>
        <v>TA</v>
      </c>
      <c r="AP2197" s="19" t="str">
        <f>IF(ISNA(VLOOKUP(AO2197,dim_supporttype!B:C,2,FALSE)),"",VLOOKUP(AO2197,dim_supporttype!B:C,2,FALSE))</f>
        <v>cRAGKdWIDn4</v>
      </c>
      <c r="AQ2197" s="19" t="str">
        <f>IF(ISNA(VLOOKUP(TRIM(F2197),dim_disaggs!A:B,2,FALSE)),"No Disagg",VLOOKUP(TRIM(F2197),dim_disaggs!A:B,2,FALSE))</f>
        <v>Detect</v>
      </c>
      <c r="AR2197" s="19" t="str">
        <f>IF(ISNA(VLOOKUP(AQ2197,dim_disaggs!B:C,2,FALSE)),"",VLOOKUP(AQ2197,dim_disaggs!B:C,2,FALSE))</f>
        <v>IQBNVSajYsi</v>
      </c>
      <c r="AS2197" s="72"/>
      <c r="AT2197" s="66"/>
      <c r="AU2197" s="72" t="s">
        <v>755</v>
      </c>
      <c r="AV2197" s="73" t="s">
        <v>755</v>
      </c>
      <c r="AW2197" s="66" t="s">
        <v>755</v>
      </c>
      <c r="AX2197" s="66" t="s">
        <v>755</v>
      </c>
      <c r="AY2197" s="20"/>
      <c r="AZ2197" s="20"/>
      <c r="BA2197" s="105" t="str">
        <f t="shared" si="315"/>
        <v/>
      </c>
      <c r="BB2197" s="20" t="str">
        <f t="shared" si="316"/>
        <v/>
      </c>
      <c r="BC2197" s="20"/>
      <c r="BD2197" s="20"/>
      <c r="BE2197" s="75" t="s">
        <v>755</v>
      </c>
      <c r="BF2197" s="73" t="s">
        <v>755</v>
      </c>
      <c r="BG2197" s="55" t="s">
        <v>755</v>
      </c>
      <c r="BH2197" s="76" t="s">
        <v>755</v>
      </c>
      <c r="BI2197" s="20" t="s">
        <v>755</v>
      </c>
      <c r="BJ2197" s="20" t="s">
        <v>755</v>
      </c>
      <c r="BK2197" s="55" t="s">
        <v>755</v>
      </c>
      <c r="BL2197" s="71" t="s">
        <v>755</v>
      </c>
      <c r="BM2197" s="77" t="s">
        <v>755</v>
      </c>
      <c r="BN2197" s="78" t="s">
        <v>755</v>
      </c>
      <c r="BO2197" s="77" t="s">
        <v>755</v>
      </c>
      <c r="BP2197" s="78" t="s">
        <v>755</v>
      </c>
    </row>
    <row r="2198" spans="1:68" s="3" customFormat="1" ht="17" customHeight="1" x14ac:dyDescent="0.2">
      <c r="A2198" s="20" t="s">
        <v>95</v>
      </c>
      <c r="B2198" s="20" t="s">
        <v>2032</v>
      </c>
      <c r="C2198" s="20" t="s">
        <v>948</v>
      </c>
      <c r="D2198" s="20" t="s">
        <v>1</v>
      </c>
      <c r="E2198" s="20" t="s">
        <v>77</v>
      </c>
      <c r="F2198" s="20"/>
      <c r="G2198" s="20" t="s">
        <v>20086</v>
      </c>
      <c r="H2198" s="20"/>
      <c r="I2198" s="19">
        <f t="shared" si="317"/>
        <v>17</v>
      </c>
      <c r="J2198" s="20" t="s">
        <v>755</v>
      </c>
      <c r="K2198" s="20" t="s">
        <v>2269</v>
      </c>
      <c r="L2198" s="95" t="str">
        <f>IF(M2198&lt;&gt;"",IF(NOT(ISNA(INDEX(cc!B:B,MATCH(M2198,cc!A:A,0)))),INDEX(cc!B:B,MATCH(M2198,cc!A:A,0)),"0"),"")</f>
        <v>default</v>
      </c>
      <c r="M2198" s="97" t="s">
        <v>13</v>
      </c>
      <c r="N2198" s="28" t="str">
        <f t="shared" si="318"/>
        <v/>
      </c>
      <c r="O2198" s="19" t="str">
        <f t="shared" si="311"/>
        <v>TX_VIRAL (N, DSD): Viral Load Last 12 Mo</v>
      </c>
      <c r="P2198" s="19" t="str">
        <f t="shared" si="312"/>
        <v>TX_VIRAL (N, DSD): Viral Load Last 12 Mo</v>
      </c>
      <c r="Q2198" s="19" t="str">
        <f t="shared" si="310"/>
        <v>TX_VIRAL (N, DSD)</v>
      </c>
      <c r="R2198" s="19" t="str">
        <f t="shared" si="313"/>
        <v>TX_VIRAL_N_DSD</v>
      </c>
      <c r="S2198" s="19" t="str">
        <f t="shared" si="314"/>
        <v>TX_VIRAL_N_DSD_</v>
      </c>
      <c r="T2198" s="19" t="b">
        <f>NOT(ISNA(VLOOKUP(B2198,dbcodes!A:B,2,FALSE)))</f>
        <v>1</v>
      </c>
      <c r="U2198" s="19" t="str">
        <f>IF(ISNA(VLOOKUP(B2198,dbcodes!A:B,2,FALSE)),des!R1832,VLOOKUP(B2198,dbcodes!A:B,2,FALSE))</f>
        <v>TX_VIRAL_N_DSD</v>
      </c>
      <c r="V2198" s="20" t="s">
        <v>2378</v>
      </c>
      <c r="W2198" s="107">
        <f>IF(ISNA(VLOOKUP(C2198,descriptions!A:B,2,FALSE)),des!V1832,IF(G2198=" TARGET","Target ","")&amp;VLOOKUP(C2198,descriptions!A:B,2,FALSE))</f>
        <v>0</v>
      </c>
      <c r="X2198" s="20" t="s">
        <v>4</v>
      </c>
      <c r="Y2198" s="20" t="s">
        <v>831</v>
      </c>
      <c r="Z2198" s="20" t="s">
        <v>836</v>
      </c>
      <c r="AA2198" s="20" t="s">
        <v>102</v>
      </c>
      <c r="AB2198" s="20" t="s">
        <v>755</v>
      </c>
      <c r="AC2198" s="19" t="str">
        <f>IF(AB2198&lt;&gt;"",IF(NOT(ISNA(INDEX(os!A:A,MATCH(AB2198,os!B:B,0)))),INDEX(os!A:A,MATCH(AB2198,os!B:B,0)),"0"),"")</f>
        <v/>
      </c>
      <c r="AD2198" s="20" t="s">
        <v>830</v>
      </c>
      <c r="AE2198" s="20"/>
      <c r="AF2198" s="20"/>
      <c r="AG2198" s="20"/>
      <c r="AH2198" s="93" t="str">
        <f>IF(NOT(ISNA(VLOOKUP(B:B,ResultsTargets!A:A,1,0))),"TRUE","")</f>
        <v/>
      </c>
      <c r="AI2198" s="19" t="str">
        <f>IF(ISNA(VLOOKUP(C2198,dim_techarea!A:B,2,FALSE)),"",VLOOKUP(C2198,dim_techarea!A:B,2,FALSE))</f>
        <v>TX_VIRAL</v>
      </c>
      <c r="AJ2198" s="19" t="str">
        <f>IF(ISNA(VLOOKUP(AI2198,dim_techarea!B:C,2,FALSE)),"",VLOOKUP(AI2198,dim_techarea!B:C,2,FALSE))</f>
        <v>K0lu2b3soAv</v>
      </c>
      <c r="AK2198" s="19" t="str">
        <f>IF(ISNA(VLOOKUP(TRIM(G2198),dim_targetsresults!A:B,2,FALSE)),"",VLOOKUP(TRIM(G2198),dim_targetsresults!A:C,2,FALSE))</f>
        <v>MER Results</v>
      </c>
      <c r="AL2198" s="19" t="str">
        <f>IF(ISNA(VLOOKUP(AK2198,dim_targetsresults!B:C,2,FALSE)),"",VLOOKUP(AK2198,dim_targetsresults!B:C,2,FALSE))</f>
        <v>Jh0jDM5yQ2E</v>
      </c>
      <c r="AM2198" s="19" t="str">
        <f>IF(ISNA(VLOOKUP(TRIM(D2198),dim_numeratordenominator!A:B,2,FALSE)),"",VLOOKUP(TRIM(D2198),dim_numeratordenominator!A:C,2,FALSE))</f>
        <v>Numerator</v>
      </c>
      <c r="AN2198" s="19" t="str">
        <f>IF(ISNA(VLOOKUP(AM2198,dim_numeratordenominator!B:C,2,FALSE)),"",VLOOKUP(AM2198,dim_numeratordenominator!B:C,2,FALSE))</f>
        <v>Som9NRMQqV7</v>
      </c>
      <c r="AO2198" s="19" t="str">
        <f>IF(ISNA(VLOOKUP(TRIM(E2198),dim_supporttype!A:B,2,FALSE)),"",VLOOKUP(TRIM(E2198),dim_supporttype!A:C,2,FALSE))</f>
        <v>DSD</v>
      </c>
      <c r="AP2198" s="19" t="str">
        <f>IF(ISNA(VLOOKUP(AO2198,dim_supporttype!B:C,2,FALSE)),"",VLOOKUP(AO2198,dim_supporttype!B:C,2,FALSE))</f>
        <v>iM13vdNLWKb</v>
      </c>
      <c r="AQ2198" s="19" t="str">
        <f>IF(ISNA(VLOOKUP(TRIM(F2198),dim_disaggs!A:B,2,FALSE)),"No Disagg",VLOOKUP(TRIM(F2198),dim_disaggs!A:B,2,FALSE))</f>
        <v>No Disagg</v>
      </c>
      <c r="AR2198" s="19" t="str">
        <f>IF(ISNA(VLOOKUP(AQ2198,dim_disaggs!B:C,2,FALSE)),"",VLOOKUP(AQ2198,dim_disaggs!B:C,2,FALSE))</f>
        <v>werJlVT6sf3</v>
      </c>
      <c r="AS2198" s="72"/>
      <c r="AT2198" s="66"/>
      <c r="AU2198" s="72" t="s">
        <v>755</v>
      </c>
      <c r="AV2198" s="73" t="s">
        <v>755</v>
      </c>
      <c r="AW2198" s="66" t="s">
        <v>755</v>
      </c>
      <c r="AX2198" s="66" t="s">
        <v>755</v>
      </c>
      <c r="AY2198" s="20"/>
      <c r="AZ2198" s="20"/>
      <c r="BA2198" s="105" t="str">
        <f t="shared" si="315"/>
        <v>Top Level Numerator</v>
      </c>
      <c r="BB2198" s="20" t="str">
        <f t="shared" si="316"/>
        <v>PE5QVF0w4xj</v>
      </c>
      <c r="BC2198" s="20" t="s">
        <v>25706</v>
      </c>
      <c r="BD2198" s="20" t="s">
        <v>25707</v>
      </c>
      <c r="BE2198" s="75" t="s">
        <v>21240</v>
      </c>
      <c r="BF2198" s="73" t="s">
        <v>21241</v>
      </c>
      <c r="BG2198" s="55" t="s">
        <v>755</v>
      </c>
      <c r="BH2198" s="76" t="s">
        <v>755</v>
      </c>
      <c r="BI2198" s="20" t="s">
        <v>755</v>
      </c>
      <c r="BJ2198" s="20" t="s">
        <v>755</v>
      </c>
      <c r="BK2198" s="55" t="s">
        <v>755</v>
      </c>
      <c r="BL2198" s="71" t="s">
        <v>755</v>
      </c>
      <c r="BM2198" s="77" t="s">
        <v>755</v>
      </c>
      <c r="BN2198" s="78" t="s">
        <v>755</v>
      </c>
      <c r="BO2198" s="77" t="s">
        <v>755</v>
      </c>
      <c r="BP2198" s="78" t="s">
        <v>755</v>
      </c>
    </row>
    <row r="2199" spans="1:68" s="3" customFormat="1" ht="19" customHeight="1" x14ac:dyDescent="0.2">
      <c r="A2199" s="20" t="s">
        <v>95</v>
      </c>
      <c r="B2199" s="20" t="s">
        <v>2040</v>
      </c>
      <c r="C2199" s="20" t="s">
        <v>948</v>
      </c>
      <c r="D2199" s="20" t="s">
        <v>1</v>
      </c>
      <c r="E2199" s="20" t="s">
        <v>78</v>
      </c>
      <c r="F2199" s="20"/>
      <c r="G2199" s="20" t="s">
        <v>20086</v>
      </c>
      <c r="H2199" s="20"/>
      <c r="I2199" s="19">
        <f t="shared" si="317"/>
        <v>16</v>
      </c>
      <c r="J2199" s="20" t="s">
        <v>755</v>
      </c>
      <c r="K2199" s="20" t="s">
        <v>2269</v>
      </c>
      <c r="L2199" s="95" t="str">
        <f>IF(M2199&lt;&gt;"",IF(NOT(ISNA(INDEX(cc!B:B,MATCH(M2199,cc!A:A,0)))),INDEX(cc!B:B,MATCH(M2199,cc!A:A,0)),"0"),"")</f>
        <v>default</v>
      </c>
      <c r="M2199" s="97" t="s">
        <v>13</v>
      </c>
      <c r="N2199" s="28" t="str">
        <f t="shared" si="318"/>
        <v/>
      </c>
      <c r="O2199" s="19" t="str">
        <f t="shared" si="311"/>
        <v>TX_VIRAL (N, TA): Viral Load Last 12 Mo</v>
      </c>
      <c r="P2199" s="19" t="str">
        <f t="shared" si="312"/>
        <v>TX_VIRAL (N, TA): Viral Load Last 12 Mo</v>
      </c>
      <c r="Q2199" s="19" t="str">
        <f t="shared" si="310"/>
        <v>TX_VIRAL (N, TA)</v>
      </c>
      <c r="R2199" s="19" t="str">
        <f t="shared" si="313"/>
        <v>TX_VIRAL_N_TA</v>
      </c>
      <c r="S2199" s="19" t="str">
        <f t="shared" si="314"/>
        <v>TX_VIRAL_N_TA_</v>
      </c>
      <c r="T2199" s="19" t="b">
        <f>NOT(ISNA(VLOOKUP(B2199,dbcodes!A:B,2,FALSE)))</f>
        <v>1</v>
      </c>
      <c r="U2199" s="19" t="str">
        <f>IF(ISNA(VLOOKUP(B2199,dbcodes!A:B,2,FALSE)),des!R1833,VLOOKUP(B2199,dbcodes!A:B,2,FALSE))</f>
        <v>TX_VIRAL_N_TA</v>
      </c>
      <c r="V2199" s="20" t="s">
        <v>2378</v>
      </c>
      <c r="W2199" s="107">
        <f>IF(ISNA(VLOOKUP(C2199,descriptions!A:B,2,FALSE)),des!V1833,IF(G2199=" TARGET","Target ","")&amp;VLOOKUP(C2199,descriptions!A:B,2,FALSE))</f>
        <v>0</v>
      </c>
      <c r="X2199" s="20" t="s">
        <v>4</v>
      </c>
      <c r="Y2199" s="20" t="s">
        <v>831</v>
      </c>
      <c r="Z2199" s="20" t="s">
        <v>836</v>
      </c>
      <c r="AA2199" s="20" t="s">
        <v>102</v>
      </c>
      <c r="AB2199" s="20" t="s">
        <v>755</v>
      </c>
      <c r="AC2199" s="19" t="str">
        <f>IF(AB2199&lt;&gt;"",IF(NOT(ISNA(INDEX(os!A:A,MATCH(AB2199,os!B:B,0)))),INDEX(os!A:A,MATCH(AB2199,os!B:B,0)),"0"),"")</f>
        <v/>
      </c>
      <c r="AD2199" s="20" t="s">
        <v>830</v>
      </c>
      <c r="AE2199" s="20"/>
      <c r="AF2199" s="20"/>
      <c r="AG2199" s="20"/>
      <c r="AH2199" s="93" t="str">
        <f>IF(NOT(ISNA(VLOOKUP(B:B,ResultsTargets!A:A,1,0))),"TRUE","")</f>
        <v/>
      </c>
      <c r="AI2199" s="19" t="str">
        <f>IF(ISNA(VLOOKUP(C2199,dim_techarea!A:B,2,FALSE)),"",VLOOKUP(C2199,dim_techarea!A:B,2,FALSE))</f>
        <v>TX_VIRAL</v>
      </c>
      <c r="AJ2199" s="19" t="str">
        <f>IF(ISNA(VLOOKUP(AI2199,dim_techarea!B:C,2,FALSE)),"",VLOOKUP(AI2199,dim_techarea!B:C,2,FALSE))</f>
        <v>K0lu2b3soAv</v>
      </c>
      <c r="AK2199" s="19" t="str">
        <f>IF(ISNA(VLOOKUP(TRIM(G2199),dim_targetsresults!A:B,2,FALSE)),"",VLOOKUP(TRIM(G2199),dim_targetsresults!A:C,2,FALSE))</f>
        <v>MER Results</v>
      </c>
      <c r="AL2199" s="19" t="str">
        <f>IF(ISNA(VLOOKUP(AK2199,dim_targetsresults!B:C,2,FALSE)),"",VLOOKUP(AK2199,dim_targetsresults!B:C,2,FALSE))</f>
        <v>Jh0jDM5yQ2E</v>
      </c>
      <c r="AM2199" s="19" t="str">
        <f>IF(ISNA(VLOOKUP(TRIM(D2199),dim_numeratordenominator!A:B,2,FALSE)),"",VLOOKUP(TRIM(D2199),dim_numeratordenominator!A:C,2,FALSE))</f>
        <v>Numerator</v>
      </c>
      <c r="AN2199" s="19" t="str">
        <f>IF(ISNA(VLOOKUP(AM2199,dim_numeratordenominator!B:C,2,FALSE)),"",VLOOKUP(AM2199,dim_numeratordenominator!B:C,2,FALSE))</f>
        <v>Som9NRMQqV7</v>
      </c>
      <c r="AO2199" s="19" t="str">
        <f>IF(ISNA(VLOOKUP(TRIM(E2199),dim_supporttype!A:B,2,FALSE)),"",VLOOKUP(TRIM(E2199),dim_supporttype!A:C,2,FALSE))</f>
        <v>TA</v>
      </c>
      <c r="AP2199" s="19" t="str">
        <f>IF(ISNA(VLOOKUP(AO2199,dim_supporttype!B:C,2,FALSE)),"",VLOOKUP(AO2199,dim_supporttype!B:C,2,FALSE))</f>
        <v>cRAGKdWIDn4</v>
      </c>
      <c r="AQ2199" s="19" t="str">
        <f>IF(ISNA(VLOOKUP(TRIM(F2199),dim_disaggs!A:B,2,FALSE)),"No Disagg",VLOOKUP(TRIM(F2199),dim_disaggs!A:B,2,FALSE))</f>
        <v>No Disagg</v>
      </c>
      <c r="AR2199" s="19" t="str">
        <f>IF(ISNA(VLOOKUP(AQ2199,dim_disaggs!B:C,2,FALSE)),"",VLOOKUP(AQ2199,dim_disaggs!B:C,2,FALSE))</f>
        <v>werJlVT6sf3</v>
      </c>
      <c r="AS2199" s="72"/>
      <c r="AT2199" s="66"/>
      <c r="AU2199" s="72" t="s">
        <v>755</v>
      </c>
      <c r="AV2199" s="73" t="s">
        <v>755</v>
      </c>
      <c r="AW2199" s="66" t="s">
        <v>755</v>
      </c>
      <c r="AX2199" s="66" t="s">
        <v>755</v>
      </c>
      <c r="AY2199" s="20"/>
      <c r="AZ2199" s="20"/>
      <c r="BA2199" s="105" t="str">
        <f t="shared" si="315"/>
        <v>Top Level Numerator</v>
      </c>
      <c r="BB2199" s="20" t="str">
        <f t="shared" si="316"/>
        <v>PE5QVF0w4xj</v>
      </c>
      <c r="BC2199" s="20" t="s">
        <v>25706</v>
      </c>
      <c r="BD2199" s="20" t="s">
        <v>25707</v>
      </c>
      <c r="BE2199" s="75" t="s">
        <v>21240</v>
      </c>
      <c r="BF2199" s="73" t="s">
        <v>21241</v>
      </c>
      <c r="BG2199" s="55" t="s">
        <v>755</v>
      </c>
      <c r="BH2199" s="76" t="s">
        <v>755</v>
      </c>
      <c r="BI2199" s="20" t="s">
        <v>755</v>
      </c>
      <c r="BJ2199" s="20" t="s">
        <v>755</v>
      </c>
      <c r="BK2199" s="55" t="s">
        <v>755</v>
      </c>
      <c r="BL2199" s="71" t="s">
        <v>755</v>
      </c>
      <c r="BM2199" s="77" t="s">
        <v>755</v>
      </c>
      <c r="BN2199" s="78" t="s">
        <v>755</v>
      </c>
      <c r="BO2199" s="77" t="s">
        <v>755</v>
      </c>
      <c r="BP2199" s="78" t="s">
        <v>755</v>
      </c>
    </row>
    <row r="2200" spans="1:68" s="3" customFormat="1" ht="17" customHeight="1" x14ac:dyDescent="0.2">
      <c r="A2200" s="20" t="s">
        <v>95</v>
      </c>
      <c r="B2200" s="20" t="s">
        <v>2030</v>
      </c>
      <c r="C2200" s="20" t="s">
        <v>948</v>
      </c>
      <c r="D2200" s="20" t="s">
        <v>1</v>
      </c>
      <c r="E2200" s="20" t="s">
        <v>264</v>
      </c>
      <c r="F2200" s="20"/>
      <c r="G2200" s="20" t="s">
        <v>20086</v>
      </c>
      <c r="H2200" s="20"/>
      <c r="I2200" s="19">
        <f t="shared" si="317"/>
        <v>27</v>
      </c>
      <c r="J2200" s="20" t="s">
        <v>755</v>
      </c>
      <c r="K2200" s="20" t="s">
        <v>2269</v>
      </c>
      <c r="L2200" s="95" t="str">
        <f>IF(M2200&lt;&gt;"",IF(NOT(ISNA(INDEX(cc!B:B,MATCH(M2200,cc!A:A,0)))),INDEX(cc!B:B,MATCH(M2200,cc!A:A,0)),"0"),"")</f>
        <v>default</v>
      </c>
      <c r="M2200" s="97" t="s">
        <v>13</v>
      </c>
      <c r="N2200" s="28" t="str">
        <f t="shared" si="318"/>
        <v/>
      </c>
      <c r="O2200" s="19" t="str">
        <f t="shared" si="311"/>
        <v>TX_VIRAL (N, DSD_NARRATIVE): Viral Load Last 12 Mo</v>
      </c>
      <c r="P2200" s="19" t="str">
        <f t="shared" si="312"/>
        <v>TX_VIRAL (N, DSD_NARRATIVE): Viral Load Last 12 Mo</v>
      </c>
      <c r="Q2200" s="19" t="str">
        <f t="shared" si="310"/>
        <v>TX_VIRAL (N, DSD_NARRATIVE)</v>
      </c>
      <c r="R2200" s="19" t="str">
        <f t="shared" si="313"/>
        <v>TX_VIRAL_N_DSD_NARRATIVE</v>
      </c>
      <c r="S2200" s="19" t="str">
        <f t="shared" si="314"/>
        <v>TX_VIRAL_N_DSD_NARRATIVE_</v>
      </c>
      <c r="T2200" s="19" t="b">
        <f>NOT(ISNA(VLOOKUP(B2200,dbcodes!A:B,2,FALSE)))</f>
        <v>1</v>
      </c>
      <c r="U2200" s="19" t="str">
        <f>IF(ISNA(VLOOKUP(B2200,dbcodes!A:B,2,FALSE)),des!R1834,VLOOKUP(B2200,dbcodes!A:B,2,FALSE))</f>
        <v>TX_VIRAL_N_DSD_NARRATIVE</v>
      </c>
      <c r="V2200" s="20" t="s">
        <v>2378</v>
      </c>
      <c r="W2200" s="107">
        <f>IF(ISNA(VLOOKUP(C2200,descriptions!A:B,2,FALSE)),des!V1834,IF(G2200=" TARGET","Target ","")&amp;VLOOKUP(C2200,descriptions!A:B,2,FALSE))</f>
        <v>0</v>
      </c>
      <c r="X2200" s="20" t="s">
        <v>9</v>
      </c>
      <c r="Y2200" s="20" t="s">
        <v>831</v>
      </c>
      <c r="Z2200" s="20" t="s">
        <v>836</v>
      </c>
      <c r="AA2200" s="20" t="s">
        <v>4121</v>
      </c>
      <c r="AB2200" s="20" t="s">
        <v>755</v>
      </c>
      <c r="AC2200" s="19" t="str">
        <f>IF(AB2200&lt;&gt;"",IF(NOT(ISNA(INDEX(os!A:A,MATCH(AB2200,os!B:B,0)))),INDEX(os!A:A,MATCH(AB2200,os!B:B,0)),"0"),"")</f>
        <v/>
      </c>
      <c r="AD2200" s="20" t="s">
        <v>830</v>
      </c>
      <c r="AE2200" s="20"/>
      <c r="AF2200" s="20"/>
      <c r="AG2200" s="20"/>
      <c r="AH2200" s="93" t="str">
        <f>IF(NOT(ISNA(VLOOKUP(B:B,ResultsTargets!A:A,1,0))),"TRUE","")</f>
        <v/>
      </c>
      <c r="AI2200" s="19" t="str">
        <f>IF(ISNA(VLOOKUP(C2200,dim_techarea!A:B,2,FALSE)),"",VLOOKUP(C2200,dim_techarea!A:B,2,FALSE))</f>
        <v>TX_VIRAL</v>
      </c>
      <c r="AJ2200" s="19" t="str">
        <f>IF(ISNA(VLOOKUP(AI2200,dim_techarea!B:C,2,FALSE)),"",VLOOKUP(AI2200,dim_techarea!B:C,2,FALSE))</f>
        <v>K0lu2b3soAv</v>
      </c>
      <c r="AK2200" s="19" t="str">
        <f>IF(ISNA(VLOOKUP(TRIM(G2200),dim_targetsresults!A:B,2,FALSE)),"",VLOOKUP(TRIM(G2200),dim_targetsresults!A:C,2,FALSE))</f>
        <v>MER Results</v>
      </c>
      <c r="AL2200" s="19" t="str">
        <f>IF(ISNA(VLOOKUP(AK2200,dim_targetsresults!B:C,2,FALSE)),"",VLOOKUP(AK2200,dim_targetsresults!B:C,2,FALSE))</f>
        <v>Jh0jDM5yQ2E</v>
      </c>
      <c r="AM2200" s="19" t="str">
        <f>IF(ISNA(VLOOKUP(TRIM(D2200),dim_numeratordenominator!A:B,2,FALSE)),"",VLOOKUP(TRIM(D2200),dim_numeratordenominator!A:C,2,FALSE))</f>
        <v>Numerator</v>
      </c>
      <c r="AN2200" s="19" t="str">
        <f>IF(ISNA(VLOOKUP(AM2200,dim_numeratordenominator!B:C,2,FALSE)),"",VLOOKUP(AM2200,dim_numeratordenominator!B:C,2,FALSE))</f>
        <v>Som9NRMQqV7</v>
      </c>
      <c r="AO2200" s="19" t="str">
        <f>IF(ISNA(VLOOKUP(TRIM(E2200),dim_supporttype!A:B,2,FALSE)),"",VLOOKUP(TRIM(E2200),dim_supporttype!A:C,2,FALSE))</f>
        <v>DSD Narratives</v>
      </c>
      <c r="AP2200" s="19" t="str">
        <f>IF(ISNA(VLOOKUP(AO2200,dim_supporttype!B:C,2,FALSE)),"",VLOOKUP(AO2200,dim_supporttype!B:C,2,FALSE))</f>
        <v>ySGf8v2q9Rm</v>
      </c>
      <c r="AQ2200" s="19" t="str">
        <f>IF(ISNA(VLOOKUP(TRIM(F2200),dim_disaggs!A:B,2,FALSE)),"No Disagg",VLOOKUP(TRIM(F2200),dim_disaggs!A:B,2,FALSE))</f>
        <v>No Disagg</v>
      </c>
      <c r="AR2200" s="19" t="str">
        <f>IF(ISNA(VLOOKUP(AQ2200,dim_disaggs!B:C,2,FALSE)),"",VLOOKUP(AQ2200,dim_disaggs!B:C,2,FALSE))</f>
        <v>werJlVT6sf3</v>
      </c>
      <c r="AS2200" s="72"/>
      <c r="AT2200" s="66"/>
      <c r="AU2200" s="72" t="s">
        <v>755</v>
      </c>
      <c r="AV2200" s="73" t="s">
        <v>755</v>
      </c>
      <c r="AW2200" s="66" t="s">
        <v>755</v>
      </c>
      <c r="AX2200" s="66" t="s">
        <v>755</v>
      </c>
      <c r="AY2200" s="20"/>
      <c r="AZ2200" s="20"/>
      <c r="BA2200" s="105" t="str">
        <f t="shared" si="315"/>
        <v/>
      </c>
      <c r="BB2200" s="20" t="str">
        <f t="shared" si="316"/>
        <v/>
      </c>
      <c r="BC2200" s="20"/>
      <c r="BD2200" s="20"/>
      <c r="BE2200" s="75" t="s">
        <v>755</v>
      </c>
      <c r="BF2200" s="73" t="s">
        <v>755</v>
      </c>
      <c r="BG2200" s="55" t="s">
        <v>755</v>
      </c>
      <c r="BH2200" s="76" t="s">
        <v>755</v>
      </c>
      <c r="BI2200" s="20" t="s">
        <v>755</v>
      </c>
      <c r="BJ2200" s="20" t="s">
        <v>755</v>
      </c>
      <c r="BK2200" s="55" t="s">
        <v>755</v>
      </c>
      <c r="BL2200" s="71" t="s">
        <v>755</v>
      </c>
      <c r="BM2200" s="77" t="s">
        <v>755</v>
      </c>
      <c r="BN2200" s="78" t="s">
        <v>755</v>
      </c>
      <c r="BO2200" s="77" t="s">
        <v>755</v>
      </c>
      <c r="BP2200" s="78" t="s">
        <v>755</v>
      </c>
    </row>
    <row r="2201" spans="1:68" s="3" customFormat="1" x14ac:dyDescent="0.2">
      <c r="A2201" s="20" t="s">
        <v>95</v>
      </c>
      <c r="B2201" s="20" t="s">
        <v>2038</v>
      </c>
      <c r="C2201" s="20" t="s">
        <v>948</v>
      </c>
      <c r="D2201" s="20" t="s">
        <v>1</v>
      </c>
      <c r="E2201" s="20" t="s">
        <v>265</v>
      </c>
      <c r="F2201" s="20"/>
      <c r="G2201" s="20" t="s">
        <v>20086</v>
      </c>
      <c r="H2201" s="20"/>
      <c r="I2201" s="19">
        <f t="shared" si="317"/>
        <v>26</v>
      </c>
      <c r="J2201" s="20" t="s">
        <v>755</v>
      </c>
      <c r="K2201" s="20" t="s">
        <v>2269</v>
      </c>
      <c r="L2201" s="95" t="str">
        <f>IF(M2201&lt;&gt;"",IF(NOT(ISNA(INDEX(cc!B:B,MATCH(M2201,cc!A:A,0)))),INDEX(cc!B:B,MATCH(M2201,cc!A:A,0)),"0"),"")</f>
        <v>default</v>
      </c>
      <c r="M2201" s="97" t="s">
        <v>13</v>
      </c>
      <c r="N2201" s="28" t="str">
        <f t="shared" si="318"/>
        <v/>
      </c>
      <c r="O2201" s="19" t="str">
        <f t="shared" si="311"/>
        <v>TX_VIRAL (N, TA_NARRATIVE): Viral Load Last 12 Mo</v>
      </c>
      <c r="P2201" s="19" t="str">
        <f t="shared" si="312"/>
        <v>TX_VIRAL (N, TA_NARRATIVE): Viral Load Last 12 Mo</v>
      </c>
      <c r="Q2201" s="19" t="str">
        <f t="shared" si="310"/>
        <v>TX_VIRAL (N, TA_NARRATIVE)</v>
      </c>
      <c r="R2201" s="19" t="str">
        <f t="shared" si="313"/>
        <v>TX_VIRAL_N_TA_NARRATIVE</v>
      </c>
      <c r="S2201" s="19" t="str">
        <f t="shared" si="314"/>
        <v>TX_VIRAL_N_TA_NARRATIVE_</v>
      </c>
      <c r="T2201" s="19" t="b">
        <f>NOT(ISNA(VLOOKUP(B2201,dbcodes!A:B,2,FALSE)))</f>
        <v>1</v>
      </c>
      <c r="U2201" s="19" t="str">
        <f>IF(ISNA(VLOOKUP(B2201,dbcodes!A:B,2,FALSE)),des!R1835,VLOOKUP(B2201,dbcodes!A:B,2,FALSE))</f>
        <v>TX_VIRAL_N_TA_NARRATIVE</v>
      </c>
      <c r="V2201" s="20" t="s">
        <v>2378</v>
      </c>
      <c r="W2201" s="107" t="str">
        <f>IF(ISNA(VLOOKUP(C2201,descriptions!A:B,2,FALSE)),des!V1835,IF(G2201=" TARGET","Target ","")&amp;VLOOKUP(C2201,descriptions!A:B,2,FALSE))</f>
        <v>The number of PLHIV who were screened for TB symptoms at the last clinical visit to an HIV care facility during the reporting period</v>
      </c>
      <c r="X2201" s="20" t="s">
        <v>9</v>
      </c>
      <c r="Y2201" s="20" t="s">
        <v>831</v>
      </c>
      <c r="Z2201" s="20" t="s">
        <v>836</v>
      </c>
      <c r="AA2201" s="20" t="s">
        <v>4121</v>
      </c>
      <c r="AB2201" s="20" t="s">
        <v>755</v>
      </c>
      <c r="AC2201" s="19" t="str">
        <f>IF(AB2201&lt;&gt;"",IF(NOT(ISNA(INDEX(os!A:A,MATCH(AB2201,os!B:B,0)))),INDEX(os!A:A,MATCH(AB2201,os!B:B,0)),"0"),"")</f>
        <v/>
      </c>
      <c r="AD2201" s="20" t="s">
        <v>830</v>
      </c>
      <c r="AE2201" s="20"/>
      <c r="AF2201" s="20"/>
      <c r="AG2201" s="20"/>
      <c r="AH2201" s="93" t="str">
        <f>IF(NOT(ISNA(VLOOKUP(B:B,ResultsTargets!A:A,1,0))),"TRUE","")</f>
        <v/>
      </c>
      <c r="AI2201" s="19" t="str">
        <f>IF(ISNA(VLOOKUP(C2201,dim_techarea!A:B,2,FALSE)),"",VLOOKUP(C2201,dim_techarea!A:B,2,FALSE))</f>
        <v>TX_VIRAL</v>
      </c>
      <c r="AJ2201" s="19" t="str">
        <f>IF(ISNA(VLOOKUP(AI2201,dim_techarea!B:C,2,FALSE)),"",VLOOKUP(AI2201,dim_techarea!B:C,2,FALSE))</f>
        <v>K0lu2b3soAv</v>
      </c>
      <c r="AK2201" s="19" t="str">
        <f>IF(ISNA(VLOOKUP(TRIM(G2201),dim_targetsresults!A:B,2,FALSE)),"",VLOOKUP(TRIM(G2201),dim_targetsresults!A:C,2,FALSE))</f>
        <v>MER Results</v>
      </c>
      <c r="AL2201" s="19" t="str">
        <f>IF(ISNA(VLOOKUP(AK2201,dim_targetsresults!B:C,2,FALSE)),"",VLOOKUP(AK2201,dim_targetsresults!B:C,2,FALSE))</f>
        <v>Jh0jDM5yQ2E</v>
      </c>
      <c r="AM2201" s="19" t="str">
        <f>IF(ISNA(VLOOKUP(TRIM(D2201),dim_numeratordenominator!A:B,2,FALSE)),"",VLOOKUP(TRIM(D2201),dim_numeratordenominator!A:C,2,FALSE))</f>
        <v>Numerator</v>
      </c>
      <c r="AN2201" s="19" t="str">
        <f>IF(ISNA(VLOOKUP(AM2201,dim_numeratordenominator!B:C,2,FALSE)),"",VLOOKUP(AM2201,dim_numeratordenominator!B:C,2,FALSE))</f>
        <v>Som9NRMQqV7</v>
      </c>
      <c r="AO2201" s="19" t="str">
        <f>IF(ISNA(VLOOKUP(TRIM(E2201),dim_supporttype!A:B,2,FALSE)),"",VLOOKUP(TRIM(E2201),dim_supporttype!A:C,2,FALSE))</f>
        <v>TA Narratives</v>
      </c>
      <c r="AP2201" s="19" t="str">
        <f>IF(ISNA(VLOOKUP(AO2201,dim_supporttype!B:C,2,FALSE)),"",VLOOKUP(AO2201,dim_supporttype!B:C,2,FALSE))</f>
        <v>aBZapfNWlIU</v>
      </c>
      <c r="AQ2201" s="19" t="str">
        <f>IF(ISNA(VLOOKUP(TRIM(F2201),dim_disaggs!A:B,2,FALSE)),"No Disagg",VLOOKUP(TRIM(F2201),dim_disaggs!A:B,2,FALSE))</f>
        <v>No Disagg</v>
      </c>
      <c r="AR2201" s="19" t="str">
        <f>IF(ISNA(VLOOKUP(AQ2201,dim_disaggs!B:C,2,FALSE)),"",VLOOKUP(AQ2201,dim_disaggs!B:C,2,FALSE))</f>
        <v>werJlVT6sf3</v>
      </c>
      <c r="AS2201" s="72"/>
      <c r="AT2201" s="66"/>
      <c r="AU2201" s="72" t="s">
        <v>755</v>
      </c>
      <c r="AV2201" s="73" t="s">
        <v>755</v>
      </c>
      <c r="AW2201" s="66" t="s">
        <v>755</v>
      </c>
      <c r="AX2201" s="66" t="s">
        <v>755</v>
      </c>
      <c r="AY2201" s="20"/>
      <c r="AZ2201" s="20"/>
      <c r="BA2201" s="105" t="str">
        <f t="shared" si="315"/>
        <v/>
      </c>
      <c r="BB2201" s="20" t="str">
        <f t="shared" si="316"/>
        <v/>
      </c>
      <c r="BC2201" s="20"/>
      <c r="BD2201" s="20"/>
      <c r="BE2201" s="75" t="s">
        <v>755</v>
      </c>
      <c r="BF2201" s="73" t="s">
        <v>755</v>
      </c>
      <c r="BG2201" s="55" t="s">
        <v>755</v>
      </c>
      <c r="BH2201" s="76" t="s">
        <v>755</v>
      </c>
      <c r="BI2201" s="20" t="s">
        <v>755</v>
      </c>
      <c r="BJ2201" s="20" t="s">
        <v>755</v>
      </c>
      <c r="BK2201" s="55" t="s">
        <v>755</v>
      </c>
      <c r="BL2201" s="71" t="s">
        <v>755</v>
      </c>
      <c r="BM2201" s="77" t="s">
        <v>755</v>
      </c>
      <c r="BN2201" s="78" t="s">
        <v>755</v>
      </c>
      <c r="BO2201" s="77" t="s">
        <v>755</v>
      </c>
      <c r="BP2201" s="78" t="s">
        <v>755</v>
      </c>
    </row>
    <row r="2202" spans="1:68" s="3" customFormat="1" ht="18" customHeight="1" x14ac:dyDescent="0.2">
      <c r="A2202" s="20" t="s">
        <v>95</v>
      </c>
      <c r="B2202" s="20" t="s">
        <v>2022</v>
      </c>
      <c r="C2202" s="20" t="s">
        <v>948</v>
      </c>
      <c r="D2202" s="20" t="s">
        <v>164</v>
      </c>
      <c r="E2202" s="20" t="s">
        <v>77</v>
      </c>
      <c r="F2202" s="20"/>
      <c r="G2202" s="20" t="s">
        <v>2442</v>
      </c>
      <c r="H2202" s="20"/>
      <c r="I2202" s="19">
        <f t="shared" si="317"/>
        <v>24</v>
      </c>
      <c r="J2202" s="20" t="s">
        <v>755</v>
      </c>
      <c r="K2202" s="20" t="s">
        <v>2268</v>
      </c>
      <c r="L2202" s="95" t="str">
        <f>IF(M2202&lt;&gt;"",IF(NOT(ISNA(INDEX(cc!B:B,MATCH(M2202,cc!A:A,0)))),INDEX(cc!B:B,MATCH(M2202,cc!A:A,0)),"0"),"")</f>
        <v>default</v>
      </c>
      <c r="M2202" s="97" t="s">
        <v>13</v>
      </c>
      <c r="N2202" s="28" t="str">
        <f t="shared" si="318"/>
        <v xml:space="preserve"> TARGET</v>
      </c>
      <c r="O2202" s="19" t="str">
        <f t="shared" si="311"/>
        <v>TX_VIRAL (D, DSD) TARGET: Least 6 Mo ART Med Record Review</v>
      </c>
      <c r="P2202" s="19" t="str">
        <f t="shared" si="312"/>
        <v>TX_VIRAL (D, DSD) TARGET: Least 6 Mo ART Med Record Review</v>
      </c>
      <c r="Q2202" s="19" t="str">
        <f t="shared" si="310"/>
        <v>TX_VIRAL (D, DSD) TARGET</v>
      </c>
      <c r="R2202" s="19" t="str">
        <f t="shared" si="313"/>
        <v>TX_VIRAL_D_DSD_TARGET</v>
      </c>
      <c r="S2202" s="19" t="str">
        <f t="shared" si="314"/>
        <v>TX_VIRAL_D_DSD_TARGET</v>
      </c>
      <c r="T2202" s="19" t="b">
        <f>NOT(ISNA(VLOOKUP(B2202,dbcodes!A:B,2,FALSE)))</f>
        <v>1</v>
      </c>
      <c r="U2202" s="19" t="str">
        <f>IF(ISNA(VLOOKUP(B2202,dbcodes!A:B,2,FALSE)),des!R1836,VLOOKUP(B2202,dbcodes!A:B,2,FALSE))</f>
        <v>TX_VIRAL_D_DSD_TARGET</v>
      </c>
      <c r="V2202" s="20" t="s">
        <v>2376</v>
      </c>
      <c r="W2202" s="107" t="str">
        <f>IF(ISNA(VLOOKUP(C2202,descriptions!A:B,2,FALSE)),des!V1836,IF(G2202=" TARGET","Target ","")&amp;VLOOKUP(C2202,descriptions!A:B,2,FALSE))</f>
        <v>The number of PLHIV who were screened for TB symptoms at the last clinical visit to an HIV care facility during the reporting period</v>
      </c>
      <c r="X2202" s="20" t="s">
        <v>4</v>
      </c>
      <c r="Y2202" s="20" t="s">
        <v>831</v>
      </c>
      <c r="Z2202" s="20" t="s">
        <v>836</v>
      </c>
      <c r="AA2202" s="20" t="s">
        <v>102</v>
      </c>
      <c r="AB2202" s="20" t="s">
        <v>755</v>
      </c>
      <c r="AC2202" s="19" t="str">
        <f>IF(AB2202&lt;&gt;"",IF(NOT(ISNA(INDEX(os!A:A,MATCH(AB2202,os!B:B,0)))),INDEX(os!A:A,MATCH(AB2202,os!B:B,0)),"0"),"")</f>
        <v/>
      </c>
      <c r="AD2202" s="20" t="s">
        <v>830</v>
      </c>
      <c r="AE2202" s="20"/>
      <c r="AF2202" s="20"/>
      <c r="AG2202" s="20"/>
      <c r="AH2202" s="93" t="str">
        <f>IF(NOT(ISNA(VLOOKUP(B:B,ResultsTargets!A:A,1,0))),"TRUE","")</f>
        <v/>
      </c>
      <c r="AI2202" s="19" t="str">
        <f>IF(ISNA(VLOOKUP(C2202,dim_techarea!A:B,2,FALSE)),"",VLOOKUP(C2202,dim_techarea!A:B,2,FALSE))</f>
        <v>TX_VIRAL</v>
      </c>
      <c r="AJ2202" s="19" t="str">
        <f>IF(ISNA(VLOOKUP(AI2202,dim_techarea!B:C,2,FALSE)),"",VLOOKUP(AI2202,dim_techarea!B:C,2,FALSE))</f>
        <v>K0lu2b3soAv</v>
      </c>
      <c r="AK2202" s="19" t="str">
        <f>IF(ISNA(VLOOKUP(TRIM(G2202),dim_targetsresults!A:B,2,FALSE)),"",VLOOKUP(TRIM(G2202),dim_targetsresults!A:C,2,FALSE))</f>
        <v>MER Targets</v>
      </c>
      <c r="AL2202" s="19" t="str">
        <f>IF(ISNA(VLOOKUP(AK2202,dim_targetsresults!B:C,2,FALSE)),"",VLOOKUP(AK2202,dim_targetsresults!B:C,2,FALSE))</f>
        <v>W8imnja2Owd</v>
      </c>
      <c r="AM2202" s="19" t="str">
        <f>IF(ISNA(VLOOKUP(TRIM(D2202),dim_numeratordenominator!A:B,2,FALSE)),"",VLOOKUP(TRIM(D2202),dim_numeratordenominator!A:C,2,FALSE))</f>
        <v>Denominator</v>
      </c>
      <c r="AN2202" s="19" t="str">
        <f>IF(ISNA(VLOOKUP(AM2202,dim_numeratordenominator!B:C,2,FALSE)),"",VLOOKUP(AM2202,dim_numeratordenominator!B:C,2,FALSE))</f>
        <v>QpNj0nSuEhD</v>
      </c>
      <c r="AO2202" s="19" t="str">
        <f>IF(ISNA(VLOOKUP(TRIM(E2202),dim_supporttype!A:B,2,FALSE)),"",VLOOKUP(TRIM(E2202),dim_supporttype!A:C,2,FALSE))</f>
        <v>DSD</v>
      </c>
      <c r="AP2202" s="19" t="str">
        <f>IF(ISNA(VLOOKUP(AO2202,dim_supporttype!B:C,2,FALSE)),"",VLOOKUP(AO2202,dim_supporttype!B:C,2,FALSE))</f>
        <v>iM13vdNLWKb</v>
      </c>
      <c r="AQ2202" s="19" t="str">
        <f>IF(ISNA(VLOOKUP(TRIM(F2202),dim_disaggs!A:B,2,FALSE)),"No Disagg",VLOOKUP(TRIM(F2202),dim_disaggs!A:B,2,FALSE))</f>
        <v>No Disagg</v>
      </c>
      <c r="AR2202" s="19" t="str">
        <f>IF(ISNA(VLOOKUP(AQ2202,dim_disaggs!B:C,2,FALSE)),"",VLOOKUP(AQ2202,dim_disaggs!B:C,2,FALSE))</f>
        <v>werJlVT6sf3</v>
      </c>
      <c r="AS2202" s="72"/>
      <c r="AT2202" s="66"/>
      <c r="AU2202" s="72" t="s">
        <v>755</v>
      </c>
      <c r="AV2202" s="73" t="s">
        <v>755</v>
      </c>
      <c r="AW2202" s="66" t="s">
        <v>755</v>
      </c>
      <c r="AX2202" s="66" t="s">
        <v>755</v>
      </c>
      <c r="AY2202" s="20"/>
      <c r="AZ2202" s="20"/>
      <c r="BA2202" s="105" t="str">
        <f t="shared" si="315"/>
        <v>Top Level Denominator</v>
      </c>
      <c r="BB2202" s="20" t="str">
        <f t="shared" si="316"/>
        <v>Azqe383ljKu</v>
      </c>
      <c r="BC2202" s="20" t="s">
        <v>25708</v>
      </c>
      <c r="BD2202" s="20" t="s">
        <v>25709</v>
      </c>
      <c r="BE2202" s="75" t="s">
        <v>755</v>
      </c>
      <c r="BF2202" s="73" t="s">
        <v>755</v>
      </c>
      <c r="BG2202" s="55" t="s">
        <v>755</v>
      </c>
      <c r="BH2202" s="76" t="s">
        <v>755</v>
      </c>
      <c r="BI2202" s="20" t="s">
        <v>755</v>
      </c>
      <c r="BJ2202" s="20" t="s">
        <v>755</v>
      </c>
      <c r="BK2202" s="55" t="s">
        <v>755</v>
      </c>
      <c r="BL2202" s="71" t="s">
        <v>755</v>
      </c>
      <c r="BM2202" s="77" t="s">
        <v>755</v>
      </c>
      <c r="BN2202" s="78" t="s">
        <v>755</v>
      </c>
      <c r="BO2202" s="77" t="s">
        <v>755</v>
      </c>
      <c r="BP2202" s="78" t="s">
        <v>755</v>
      </c>
    </row>
    <row r="2203" spans="1:68" s="3" customFormat="1" x14ac:dyDescent="0.2">
      <c r="A2203" s="20" t="s">
        <v>95</v>
      </c>
      <c r="B2203" s="20" t="s">
        <v>2024</v>
      </c>
      <c r="C2203" s="20" t="s">
        <v>948</v>
      </c>
      <c r="D2203" s="20" t="s">
        <v>164</v>
      </c>
      <c r="E2203" s="20" t="s">
        <v>78</v>
      </c>
      <c r="F2203" s="20"/>
      <c r="G2203" s="20" t="s">
        <v>2442</v>
      </c>
      <c r="H2203" s="20"/>
      <c r="I2203" s="19">
        <f t="shared" si="317"/>
        <v>23</v>
      </c>
      <c r="J2203" s="20" t="s">
        <v>755</v>
      </c>
      <c r="K2203" s="20" t="s">
        <v>2268</v>
      </c>
      <c r="L2203" s="95" t="str">
        <f>IF(M2203&lt;&gt;"",IF(NOT(ISNA(INDEX(cc!B:B,MATCH(M2203,cc!A:A,0)))),INDEX(cc!B:B,MATCH(M2203,cc!A:A,0)),"0"),"")</f>
        <v>default</v>
      </c>
      <c r="M2203" s="97" t="s">
        <v>13</v>
      </c>
      <c r="N2203" s="28" t="str">
        <f t="shared" si="318"/>
        <v xml:space="preserve"> TARGET</v>
      </c>
      <c r="O2203" s="19" t="str">
        <f t="shared" si="311"/>
        <v>TX_VIRAL (D, TA) TARGET: Least 6 Mo ART Med Record Review</v>
      </c>
      <c r="P2203" s="19" t="str">
        <f t="shared" si="312"/>
        <v>TX_VIRAL (D, TA) TARGET: Least 6 Mo ART Med Record Review</v>
      </c>
      <c r="Q2203" s="19" t="str">
        <f t="shared" si="310"/>
        <v>TX_VIRAL (D, TA) TARGET</v>
      </c>
      <c r="R2203" s="19" t="str">
        <f t="shared" si="313"/>
        <v>TX_VIRAL_D_TA_TARGET</v>
      </c>
      <c r="S2203" s="19" t="str">
        <f t="shared" si="314"/>
        <v>TX_VIRAL_D_TA_TARGET</v>
      </c>
      <c r="T2203" s="19" t="b">
        <f>NOT(ISNA(VLOOKUP(B2203,dbcodes!A:B,2,FALSE)))</f>
        <v>1</v>
      </c>
      <c r="U2203" s="19" t="str">
        <f>IF(ISNA(VLOOKUP(B2203,dbcodes!A:B,2,FALSE)),des!R1837,VLOOKUP(B2203,dbcodes!A:B,2,FALSE))</f>
        <v>TX_VIRAL_D_TA_TARGET</v>
      </c>
      <c r="V2203" s="20" t="s">
        <v>2376</v>
      </c>
      <c r="W2203" s="107" t="str">
        <f>IF(ISNA(VLOOKUP(C2203,descriptions!A:B,2,FALSE)),des!V1837,IF(G2203=" TARGET","Target ","")&amp;VLOOKUP(C2203,descriptions!A:B,2,FALSE))</f>
        <v>The number of PLHIV who were screened for TB symptoms at the last clinical visit to an HIV care facility during the reporting period</v>
      </c>
      <c r="X2203" s="20" t="s">
        <v>4</v>
      </c>
      <c r="Y2203" s="20" t="s">
        <v>831</v>
      </c>
      <c r="Z2203" s="20" t="s">
        <v>836</v>
      </c>
      <c r="AA2203" s="20" t="s">
        <v>102</v>
      </c>
      <c r="AB2203" s="20" t="s">
        <v>755</v>
      </c>
      <c r="AC2203" s="19" t="str">
        <f>IF(AB2203&lt;&gt;"",IF(NOT(ISNA(INDEX(os!A:A,MATCH(AB2203,os!B:B,0)))),INDEX(os!A:A,MATCH(AB2203,os!B:B,0)),"0"),"")</f>
        <v/>
      </c>
      <c r="AD2203" s="20" t="s">
        <v>830</v>
      </c>
      <c r="AE2203" s="20"/>
      <c r="AF2203" s="20"/>
      <c r="AG2203" s="20"/>
      <c r="AH2203" s="93" t="str">
        <f>IF(NOT(ISNA(VLOOKUP(B:B,ResultsTargets!A:A,1,0))),"TRUE","")</f>
        <v/>
      </c>
      <c r="AI2203" s="19" t="str">
        <f>IF(ISNA(VLOOKUP(C2203,dim_techarea!A:B,2,FALSE)),"",VLOOKUP(C2203,dim_techarea!A:B,2,FALSE))</f>
        <v>TX_VIRAL</v>
      </c>
      <c r="AJ2203" s="19" t="str">
        <f>IF(ISNA(VLOOKUP(AI2203,dim_techarea!B:C,2,FALSE)),"",VLOOKUP(AI2203,dim_techarea!B:C,2,FALSE))</f>
        <v>K0lu2b3soAv</v>
      </c>
      <c r="AK2203" s="19" t="str">
        <f>IF(ISNA(VLOOKUP(TRIM(G2203),dim_targetsresults!A:B,2,FALSE)),"",VLOOKUP(TRIM(G2203),dim_targetsresults!A:C,2,FALSE))</f>
        <v>MER Targets</v>
      </c>
      <c r="AL2203" s="19" t="str">
        <f>IF(ISNA(VLOOKUP(AK2203,dim_targetsresults!B:C,2,FALSE)),"",VLOOKUP(AK2203,dim_targetsresults!B:C,2,FALSE))</f>
        <v>W8imnja2Owd</v>
      </c>
      <c r="AM2203" s="19" t="str">
        <f>IF(ISNA(VLOOKUP(TRIM(D2203),dim_numeratordenominator!A:B,2,FALSE)),"",VLOOKUP(TRIM(D2203),dim_numeratordenominator!A:C,2,FALSE))</f>
        <v>Denominator</v>
      </c>
      <c r="AN2203" s="19" t="str">
        <f>IF(ISNA(VLOOKUP(AM2203,dim_numeratordenominator!B:C,2,FALSE)),"",VLOOKUP(AM2203,dim_numeratordenominator!B:C,2,FALSE))</f>
        <v>QpNj0nSuEhD</v>
      </c>
      <c r="AO2203" s="19" t="str">
        <f>IF(ISNA(VLOOKUP(TRIM(E2203),dim_supporttype!A:B,2,FALSE)),"",VLOOKUP(TRIM(E2203),dim_supporttype!A:C,2,FALSE))</f>
        <v>TA</v>
      </c>
      <c r="AP2203" s="19" t="str">
        <f>IF(ISNA(VLOOKUP(AO2203,dim_supporttype!B:C,2,FALSE)),"",VLOOKUP(AO2203,dim_supporttype!B:C,2,FALSE))</f>
        <v>cRAGKdWIDn4</v>
      </c>
      <c r="AQ2203" s="19" t="str">
        <f>IF(ISNA(VLOOKUP(TRIM(F2203),dim_disaggs!A:B,2,FALSE)),"No Disagg",VLOOKUP(TRIM(F2203),dim_disaggs!A:B,2,FALSE))</f>
        <v>No Disagg</v>
      </c>
      <c r="AR2203" s="19" t="str">
        <f>IF(ISNA(VLOOKUP(AQ2203,dim_disaggs!B:C,2,FALSE)),"",VLOOKUP(AQ2203,dim_disaggs!B:C,2,FALSE))</f>
        <v>werJlVT6sf3</v>
      </c>
      <c r="AS2203" s="72"/>
      <c r="AT2203" s="66"/>
      <c r="AU2203" s="72" t="s">
        <v>755</v>
      </c>
      <c r="AV2203" s="73" t="s">
        <v>755</v>
      </c>
      <c r="AW2203" s="66" t="s">
        <v>755</v>
      </c>
      <c r="AX2203" s="66" t="s">
        <v>755</v>
      </c>
      <c r="AY2203" s="20"/>
      <c r="AZ2203" s="20"/>
      <c r="BA2203" s="105" t="str">
        <f t="shared" si="315"/>
        <v>Top Level Denominator</v>
      </c>
      <c r="BB2203" s="20" t="str">
        <f t="shared" si="316"/>
        <v>Azqe383ljKu</v>
      </c>
      <c r="BC2203" s="20" t="s">
        <v>25708</v>
      </c>
      <c r="BD2203" s="20" t="s">
        <v>25709</v>
      </c>
      <c r="BE2203" s="75" t="s">
        <v>755</v>
      </c>
      <c r="BF2203" s="73" t="s">
        <v>755</v>
      </c>
      <c r="BG2203" s="55" t="s">
        <v>755</v>
      </c>
      <c r="BH2203" s="76" t="s">
        <v>755</v>
      </c>
      <c r="BI2203" s="20" t="s">
        <v>755</v>
      </c>
      <c r="BJ2203" s="20" t="s">
        <v>755</v>
      </c>
      <c r="BK2203" s="55" t="s">
        <v>755</v>
      </c>
      <c r="BL2203" s="71" t="s">
        <v>755</v>
      </c>
      <c r="BM2203" s="77" t="s">
        <v>755</v>
      </c>
      <c r="BN2203" s="78" t="s">
        <v>755</v>
      </c>
      <c r="BO2203" s="77" t="s">
        <v>755</v>
      </c>
      <c r="BP2203" s="78" t="s">
        <v>755</v>
      </c>
    </row>
    <row r="2204" spans="1:68" s="3" customFormat="1" x14ac:dyDescent="0.2">
      <c r="A2204" s="20" t="s">
        <v>95</v>
      </c>
      <c r="B2204" s="20" t="s">
        <v>2025</v>
      </c>
      <c r="C2204" s="20" t="s">
        <v>948</v>
      </c>
      <c r="D2204" s="20" t="s">
        <v>1</v>
      </c>
      <c r="E2204" s="20" t="s">
        <v>77</v>
      </c>
      <c r="F2204" s="20" t="s">
        <v>135</v>
      </c>
      <c r="G2204" s="20" t="s">
        <v>2442</v>
      </c>
      <c r="H2204" s="20" t="s">
        <v>135</v>
      </c>
      <c r="I2204" s="19">
        <f t="shared" si="317"/>
        <v>33</v>
      </c>
      <c r="J2204" s="20" t="s">
        <v>755</v>
      </c>
      <c r="K2204" s="20" t="s">
        <v>2269</v>
      </c>
      <c r="L2204" s="95" t="str">
        <f>IF(M2204&lt;&gt;"",IF(NOT(ISNA(INDEX(cc!B:B,MATCH(M2204,cc!A:A,0)))),INDEX(cc!B:B,MATCH(M2204,cc!A:A,0)),"0"),"")</f>
        <v>Age (&lt;1-20+, 5) and Sex</v>
      </c>
      <c r="M2204" s="97" t="s">
        <v>4024</v>
      </c>
      <c r="N2204" s="28" t="str">
        <f t="shared" si="318"/>
        <v xml:space="preserve"> TARGET</v>
      </c>
      <c r="O2204" s="19" t="str">
        <f t="shared" si="311"/>
        <v>TX_VIRAL (N, DSD, Age/Sex) TARGET: Viral Load Last 12 Mo</v>
      </c>
      <c r="P2204" s="19" t="str">
        <f t="shared" si="312"/>
        <v>TX_VIRAL (N, DSD, Age/Sex) TARGET: Viral Load Last 12 Mo</v>
      </c>
      <c r="Q2204" s="19" t="str">
        <f t="shared" si="310"/>
        <v>TX_VIRAL (N, DSD, Age/Sex) TARGET</v>
      </c>
      <c r="R2204" s="19" t="str">
        <f t="shared" si="313"/>
        <v>TX_VIRAL_N_DSD_Age_Sex_TARGET</v>
      </c>
      <c r="S2204" s="19" t="str">
        <f t="shared" si="314"/>
        <v>TX_VIRAL_N_DSD_Age_Sex_TARGET</v>
      </c>
      <c r="T2204" s="19" t="b">
        <f>NOT(ISNA(VLOOKUP(B2204,dbcodes!A:B,2,FALSE)))</f>
        <v>1</v>
      </c>
      <c r="U2204" s="19" t="str">
        <f>IF(ISNA(VLOOKUP(B2204,dbcodes!A:B,2,FALSE)),des!R1838,VLOOKUP(B2204,dbcodes!A:B,2,FALSE))</f>
        <v>TX_VIRAL_N_DSD_Age_Sex_TARGET</v>
      </c>
      <c r="V2204" s="20" t="s">
        <v>2377</v>
      </c>
      <c r="W2204" s="107" t="str">
        <f>IF(ISNA(VLOOKUP(C2204,descriptions!A:B,2,FALSE)),des!V1838,IF(G2204=" TARGET","Target ","")&amp;VLOOKUP(C2204,descriptions!A:B,2,FALSE))</f>
        <v>The number of PLHIV who were screened for TB symptoms at the last clinical visit to an HIV care facility during the reporting period</v>
      </c>
      <c r="X2204" s="20" t="s">
        <v>4</v>
      </c>
      <c r="Y2204" s="20" t="s">
        <v>831</v>
      </c>
      <c r="Z2204" s="20" t="s">
        <v>836</v>
      </c>
      <c r="AA2204" s="20" t="s">
        <v>102</v>
      </c>
      <c r="AB2204" s="20" t="s">
        <v>755</v>
      </c>
      <c r="AC2204" s="19" t="str">
        <f>IF(AB2204&lt;&gt;"",IF(NOT(ISNA(INDEX(os!A:A,MATCH(AB2204,os!B:B,0)))),INDEX(os!A:A,MATCH(AB2204,os!B:B,0)),"0"),"")</f>
        <v/>
      </c>
      <c r="AD2204" s="20" t="s">
        <v>830</v>
      </c>
      <c r="AE2204" s="20"/>
      <c r="AF2204" s="20"/>
      <c r="AG2204" s="20"/>
      <c r="AH2204" s="93" t="str">
        <f>IF(NOT(ISNA(VLOOKUP(B:B,ResultsTargets!A:A,1,0))),"TRUE","")</f>
        <v/>
      </c>
      <c r="AI2204" s="19" t="str">
        <f>IF(ISNA(VLOOKUP(C2204,dim_techarea!A:B,2,FALSE)),"",VLOOKUP(C2204,dim_techarea!A:B,2,FALSE))</f>
        <v>TX_VIRAL</v>
      </c>
      <c r="AJ2204" s="19" t="str">
        <f>IF(ISNA(VLOOKUP(AI2204,dim_techarea!B:C,2,FALSE)),"",VLOOKUP(AI2204,dim_techarea!B:C,2,FALSE))</f>
        <v>K0lu2b3soAv</v>
      </c>
      <c r="AK2204" s="19" t="str">
        <f>IF(ISNA(VLOOKUP(TRIM(G2204),dim_targetsresults!A:B,2,FALSE)),"",VLOOKUP(TRIM(G2204),dim_targetsresults!A:C,2,FALSE))</f>
        <v>MER Targets</v>
      </c>
      <c r="AL2204" s="19" t="str">
        <f>IF(ISNA(VLOOKUP(AK2204,dim_targetsresults!B:C,2,FALSE)),"",VLOOKUP(AK2204,dim_targetsresults!B:C,2,FALSE))</f>
        <v>W8imnja2Owd</v>
      </c>
      <c r="AM2204" s="19" t="str">
        <f>IF(ISNA(VLOOKUP(TRIM(D2204),dim_numeratordenominator!A:B,2,FALSE)),"",VLOOKUP(TRIM(D2204),dim_numeratordenominator!A:C,2,FALSE))</f>
        <v>Numerator</v>
      </c>
      <c r="AN2204" s="19" t="str">
        <f>IF(ISNA(VLOOKUP(AM2204,dim_numeratordenominator!B:C,2,FALSE)),"",VLOOKUP(AM2204,dim_numeratordenominator!B:C,2,FALSE))</f>
        <v>Som9NRMQqV7</v>
      </c>
      <c r="AO2204" s="19" t="str">
        <f>IF(ISNA(VLOOKUP(TRIM(E2204),dim_supporttype!A:B,2,FALSE)),"",VLOOKUP(TRIM(E2204),dim_supporttype!A:C,2,FALSE))</f>
        <v>DSD</v>
      </c>
      <c r="AP2204" s="19" t="str">
        <f>IF(ISNA(VLOOKUP(AO2204,dim_supporttype!B:C,2,FALSE)),"",VLOOKUP(AO2204,dim_supporttype!B:C,2,FALSE))</f>
        <v>iM13vdNLWKb</v>
      </c>
      <c r="AQ2204" s="19" t="str">
        <f>IF(ISNA(VLOOKUP(TRIM(F2204),dim_disaggs!A:B,2,FALSE)),"No Disagg",VLOOKUP(TRIM(F2204),dim_disaggs!A:B,2,FALSE))</f>
        <v>Age/Sex</v>
      </c>
      <c r="AR2204" s="19" t="str">
        <f>IF(ISNA(VLOOKUP(AQ2204,dim_disaggs!B:C,2,FALSE)),"",VLOOKUP(AQ2204,dim_disaggs!B:C,2,FALSE))</f>
        <v>Qbz6SrpmJ1y</v>
      </c>
      <c r="AS2204" s="72"/>
      <c r="AT2204" s="66"/>
      <c r="AU2204" s="72" t="s">
        <v>755</v>
      </c>
      <c r="AV2204" s="73" t="s">
        <v>755</v>
      </c>
      <c r="AW2204" s="66" t="s">
        <v>755</v>
      </c>
      <c r="AX2204" s="66" t="s">
        <v>755</v>
      </c>
      <c r="AY2204" s="20"/>
      <c r="AZ2204" s="20"/>
      <c r="BA2204" s="105" t="str">
        <f t="shared" si="315"/>
        <v/>
      </c>
      <c r="BB2204" s="20" t="str">
        <f t="shared" si="316"/>
        <v/>
      </c>
      <c r="BC2204" s="20"/>
      <c r="BD2204" s="20"/>
      <c r="BE2204" s="75" t="s">
        <v>755</v>
      </c>
      <c r="BF2204" s="73" t="s">
        <v>755</v>
      </c>
      <c r="BG2204" s="55" t="s">
        <v>755</v>
      </c>
      <c r="BH2204" s="76" t="s">
        <v>755</v>
      </c>
      <c r="BI2204" s="20" t="s">
        <v>755</v>
      </c>
      <c r="BJ2204" s="20" t="s">
        <v>755</v>
      </c>
      <c r="BK2204" s="55" t="s">
        <v>755</v>
      </c>
      <c r="BL2204" s="71" t="s">
        <v>755</v>
      </c>
      <c r="BM2204" s="77" t="s">
        <v>755</v>
      </c>
      <c r="BN2204" s="78" t="s">
        <v>755</v>
      </c>
      <c r="BO2204" s="77" t="s">
        <v>755</v>
      </c>
      <c r="BP2204" s="78" t="s">
        <v>755</v>
      </c>
    </row>
    <row r="2205" spans="1:68" s="3" customFormat="1" x14ac:dyDescent="0.2">
      <c r="A2205" s="20" t="s">
        <v>95</v>
      </c>
      <c r="B2205" s="20" t="s">
        <v>2033</v>
      </c>
      <c r="C2205" s="20" t="s">
        <v>948</v>
      </c>
      <c r="D2205" s="20" t="s">
        <v>1</v>
      </c>
      <c r="E2205" s="20" t="s">
        <v>78</v>
      </c>
      <c r="F2205" s="20" t="s">
        <v>135</v>
      </c>
      <c r="G2205" s="20" t="s">
        <v>2442</v>
      </c>
      <c r="H2205" s="20" t="s">
        <v>135</v>
      </c>
      <c r="I2205" s="19">
        <f t="shared" si="317"/>
        <v>32</v>
      </c>
      <c r="J2205" s="20" t="s">
        <v>755</v>
      </c>
      <c r="K2205" s="20" t="s">
        <v>2269</v>
      </c>
      <c r="L2205" s="95" t="str">
        <f>IF(M2205&lt;&gt;"",IF(NOT(ISNA(INDEX(cc!B:B,MATCH(M2205,cc!A:A,0)))),INDEX(cc!B:B,MATCH(M2205,cc!A:A,0)),"0"),"")</f>
        <v>Age (&lt;1-20+, 5) and Sex</v>
      </c>
      <c r="M2205" s="97" t="s">
        <v>4024</v>
      </c>
      <c r="N2205" s="28" t="str">
        <f t="shared" si="318"/>
        <v xml:space="preserve"> TARGET</v>
      </c>
      <c r="O2205" s="19" t="str">
        <f t="shared" si="311"/>
        <v>TX_VIRAL (N, TA, Age/Sex) TARGET: Viral Load Last 12 Mo</v>
      </c>
      <c r="P2205" s="19" t="str">
        <f t="shared" si="312"/>
        <v>TX_VIRAL (N, TA, Age/Sex) TARGET: Viral Load Last 12 Mo</v>
      </c>
      <c r="Q2205" s="19" t="str">
        <f t="shared" si="310"/>
        <v>TX_VIRAL (N, TA, Age/Sex) TARGET</v>
      </c>
      <c r="R2205" s="19" t="str">
        <f t="shared" si="313"/>
        <v>TX_VIRAL_N_TA_Age_Sex_TARGET</v>
      </c>
      <c r="S2205" s="19" t="str">
        <f t="shared" si="314"/>
        <v>TX_VIRAL_N_TA_Age_Sex_TARGET</v>
      </c>
      <c r="T2205" s="19" t="b">
        <f>NOT(ISNA(VLOOKUP(B2205,dbcodes!A:B,2,FALSE)))</f>
        <v>1</v>
      </c>
      <c r="U2205" s="19" t="str">
        <f>IF(ISNA(VLOOKUP(B2205,dbcodes!A:B,2,FALSE)),des!R1839,VLOOKUP(B2205,dbcodes!A:B,2,FALSE))</f>
        <v>TX_VIRAL_N_TA_Age_Sex_TARGET</v>
      </c>
      <c r="V2205" s="20" t="s">
        <v>2377</v>
      </c>
      <c r="W2205" s="107" t="str">
        <f>IF(ISNA(VLOOKUP(C2205,descriptions!A:B,2,FALSE)),des!V1839,IF(G2205=" TARGET","Target ","")&amp;VLOOKUP(C2205,descriptions!A:B,2,FALSE))</f>
        <v>The number of PLHIV who were screened for TB symptoms at the last clinical visit to an HIV care facility during the reporting period</v>
      </c>
      <c r="X2205" s="20" t="s">
        <v>4</v>
      </c>
      <c r="Y2205" s="20" t="s">
        <v>831</v>
      </c>
      <c r="Z2205" s="20" t="s">
        <v>836</v>
      </c>
      <c r="AA2205" s="20" t="s">
        <v>102</v>
      </c>
      <c r="AB2205" s="20" t="s">
        <v>755</v>
      </c>
      <c r="AC2205" s="19" t="str">
        <f>IF(AB2205&lt;&gt;"",IF(NOT(ISNA(INDEX(os!A:A,MATCH(AB2205,os!B:B,0)))),INDEX(os!A:A,MATCH(AB2205,os!B:B,0)),"0"),"")</f>
        <v/>
      </c>
      <c r="AD2205" s="20" t="s">
        <v>830</v>
      </c>
      <c r="AE2205" s="20"/>
      <c r="AF2205" s="20"/>
      <c r="AG2205" s="20"/>
      <c r="AH2205" s="93" t="str">
        <f>IF(NOT(ISNA(VLOOKUP(B:B,ResultsTargets!A:A,1,0))),"TRUE","")</f>
        <v/>
      </c>
      <c r="AI2205" s="19" t="str">
        <f>IF(ISNA(VLOOKUP(C2205,dim_techarea!A:B,2,FALSE)),"",VLOOKUP(C2205,dim_techarea!A:B,2,FALSE))</f>
        <v>TX_VIRAL</v>
      </c>
      <c r="AJ2205" s="19" t="str">
        <f>IF(ISNA(VLOOKUP(AI2205,dim_techarea!B:C,2,FALSE)),"",VLOOKUP(AI2205,dim_techarea!B:C,2,FALSE))</f>
        <v>K0lu2b3soAv</v>
      </c>
      <c r="AK2205" s="19" t="str">
        <f>IF(ISNA(VLOOKUP(TRIM(G2205),dim_targetsresults!A:B,2,FALSE)),"",VLOOKUP(TRIM(G2205),dim_targetsresults!A:C,2,FALSE))</f>
        <v>MER Targets</v>
      </c>
      <c r="AL2205" s="19" t="str">
        <f>IF(ISNA(VLOOKUP(AK2205,dim_targetsresults!B:C,2,FALSE)),"",VLOOKUP(AK2205,dim_targetsresults!B:C,2,FALSE))</f>
        <v>W8imnja2Owd</v>
      </c>
      <c r="AM2205" s="19" t="str">
        <f>IF(ISNA(VLOOKUP(TRIM(D2205),dim_numeratordenominator!A:B,2,FALSE)),"",VLOOKUP(TRIM(D2205),dim_numeratordenominator!A:C,2,FALSE))</f>
        <v>Numerator</v>
      </c>
      <c r="AN2205" s="19" t="str">
        <f>IF(ISNA(VLOOKUP(AM2205,dim_numeratordenominator!B:C,2,FALSE)),"",VLOOKUP(AM2205,dim_numeratordenominator!B:C,2,FALSE))</f>
        <v>Som9NRMQqV7</v>
      </c>
      <c r="AO2205" s="19" t="str">
        <f>IF(ISNA(VLOOKUP(TRIM(E2205),dim_supporttype!A:B,2,FALSE)),"",VLOOKUP(TRIM(E2205),dim_supporttype!A:C,2,FALSE))</f>
        <v>TA</v>
      </c>
      <c r="AP2205" s="19" t="str">
        <f>IF(ISNA(VLOOKUP(AO2205,dim_supporttype!B:C,2,FALSE)),"",VLOOKUP(AO2205,dim_supporttype!B:C,2,FALSE))</f>
        <v>cRAGKdWIDn4</v>
      </c>
      <c r="AQ2205" s="19" t="str">
        <f>IF(ISNA(VLOOKUP(TRIM(F2205),dim_disaggs!A:B,2,FALSE)),"No Disagg",VLOOKUP(TRIM(F2205),dim_disaggs!A:B,2,FALSE))</f>
        <v>Age/Sex</v>
      </c>
      <c r="AR2205" s="19" t="str">
        <f>IF(ISNA(VLOOKUP(AQ2205,dim_disaggs!B:C,2,FALSE)),"",VLOOKUP(AQ2205,dim_disaggs!B:C,2,FALSE))</f>
        <v>Qbz6SrpmJ1y</v>
      </c>
      <c r="AS2205" s="72"/>
      <c r="AT2205" s="66"/>
      <c r="AU2205" s="72" t="s">
        <v>755</v>
      </c>
      <c r="AV2205" s="73" t="s">
        <v>755</v>
      </c>
      <c r="AW2205" s="66" t="s">
        <v>755</v>
      </c>
      <c r="AX2205" s="66" t="s">
        <v>755</v>
      </c>
      <c r="AY2205" s="20"/>
      <c r="AZ2205" s="20"/>
      <c r="BA2205" s="105" t="str">
        <f t="shared" si="315"/>
        <v/>
      </c>
      <c r="BB2205" s="20" t="str">
        <f t="shared" si="316"/>
        <v/>
      </c>
      <c r="BC2205" s="20"/>
      <c r="BD2205" s="20"/>
      <c r="BE2205" s="75" t="s">
        <v>755</v>
      </c>
      <c r="BF2205" s="73" t="s">
        <v>755</v>
      </c>
      <c r="BG2205" s="55" t="s">
        <v>755</v>
      </c>
      <c r="BH2205" s="76" t="s">
        <v>755</v>
      </c>
      <c r="BI2205" s="20" t="s">
        <v>755</v>
      </c>
      <c r="BJ2205" s="20" t="s">
        <v>755</v>
      </c>
      <c r="BK2205" s="55" t="s">
        <v>755</v>
      </c>
      <c r="BL2205" s="71" t="s">
        <v>755</v>
      </c>
      <c r="BM2205" s="77" t="s">
        <v>755</v>
      </c>
      <c r="BN2205" s="78" t="s">
        <v>755</v>
      </c>
      <c r="BO2205" s="77" t="s">
        <v>755</v>
      </c>
      <c r="BP2205" s="78" t="s">
        <v>755</v>
      </c>
    </row>
    <row r="2206" spans="1:68" s="3" customFormat="1" x14ac:dyDescent="0.2">
      <c r="A2206" s="20" t="s">
        <v>95</v>
      </c>
      <c r="B2206" s="20" t="s">
        <v>2027</v>
      </c>
      <c r="C2206" s="20" t="s">
        <v>948</v>
      </c>
      <c r="D2206" s="20" t="s">
        <v>1</v>
      </c>
      <c r="E2206" s="20" t="s">
        <v>77</v>
      </c>
      <c r="F2206" s="20" t="s">
        <v>2205</v>
      </c>
      <c r="G2206" s="20" t="s">
        <v>2442</v>
      </c>
      <c r="H2206" s="20" t="s">
        <v>2205</v>
      </c>
      <c r="I2206" s="19">
        <f t="shared" si="317"/>
        <v>32</v>
      </c>
      <c r="J2206" s="20" t="s">
        <v>755</v>
      </c>
      <c r="K2206" s="20" t="s">
        <v>2269</v>
      </c>
      <c r="L2206" s="95" t="str">
        <f>IF(M2206&lt;&gt;"",IF(NOT(ISNA(INDEX(cc!B:B,MATCH(M2206,cc!A:A,0)))),INDEX(cc!B:B,MATCH(M2206,cc!A:A,0)),"0"),"")</f>
        <v>Detectability</v>
      </c>
      <c r="M2206" s="97" t="s">
        <v>4054</v>
      </c>
      <c r="N2206" s="28" t="str">
        <f t="shared" si="318"/>
        <v xml:space="preserve"> TARGET</v>
      </c>
      <c r="O2206" s="19" t="str">
        <f t="shared" si="311"/>
        <v>TX_VIRAL (N, DSD, Detect) TARGET: Viral Load Last 12 Mo</v>
      </c>
      <c r="P2206" s="19" t="str">
        <f t="shared" si="312"/>
        <v>TX_VIRAL (N, DSD, Detect) TARGET: Viral Load Last 12 Mo</v>
      </c>
      <c r="Q2206" s="19" t="str">
        <f t="shared" si="310"/>
        <v>TX_VIRAL (N, DSD, Detect) TARGET</v>
      </c>
      <c r="R2206" s="19" t="str">
        <f t="shared" si="313"/>
        <v>TX_VIRAL_N_DSD_Detect_TARGET</v>
      </c>
      <c r="S2206" s="19" t="str">
        <f t="shared" si="314"/>
        <v>TX_VIRAL_N_DSD_Detect_TARGET</v>
      </c>
      <c r="T2206" s="19" t="b">
        <f>NOT(ISNA(VLOOKUP(B2206,dbcodes!A:B,2,FALSE)))</f>
        <v>1</v>
      </c>
      <c r="U2206" s="19" t="str">
        <f>IF(ISNA(VLOOKUP(B2206,dbcodes!A:B,2,FALSE)),des!R1840,VLOOKUP(B2206,dbcodes!A:B,2,FALSE))</f>
        <v>TX_VIRAL_N_DSD_Detect_TARGET</v>
      </c>
      <c r="V2206" s="20" t="s">
        <v>2377</v>
      </c>
      <c r="W2206" s="107" t="str">
        <f>IF(ISNA(VLOOKUP(C2206,descriptions!A:B,2,FALSE)),des!V1840,IF(G2206=" TARGET","Target ","")&amp;VLOOKUP(C2206,descriptions!A:B,2,FALSE))</f>
        <v>The number of PLHIV who were screened for TB symptoms at the last clinical visit to an HIV care facility during the reporting period</v>
      </c>
      <c r="X2206" s="20" t="s">
        <v>4</v>
      </c>
      <c r="Y2206" s="20" t="s">
        <v>831</v>
      </c>
      <c r="Z2206" s="20" t="s">
        <v>836</v>
      </c>
      <c r="AA2206" s="20" t="s">
        <v>102</v>
      </c>
      <c r="AB2206" s="20" t="s">
        <v>755</v>
      </c>
      <c r="AC2206" s="19" t="str">
        <f>IF(AB2206&lt;&gt;"",IF(NOT(ISNA(INDEX(os!A:A,MATCH(AB2206,os!B:B,0)))),INDEX(os!A:A,MATCH(AB2206,os!B:B,0)),"0"),"")</f>
        <v/>
      </c>
      <c r="AD2206" s="20" t="s">
        <v>830</v>
      </c>
      <c r="AE2206" s="20"/>
      <c r="AF2206" s="20"/>
      <c r="AG2206" s="20"/>
      <c r="AH2206" s="93" t="str">
        <f>IF(NOT(ISNA(VLOOKUP(B:B,ResultsTargets!A:A,1,0))),"TRUE","")</f>
        <v/>
      </c>
      <c r="AI2206" s="19" t="str">
        <f>IF(ISNA(VLOOKUP(C2206,dim_techarea!A:B,2,FALSE)),"",VLOOKUP(C2206,dim_techarea!A:B,2,FALSE))</f>
        <v>TX_VIRAL</v>
      </c>
      <c r="AJ2206" s="19" t="str">
        <f>IF(ISNA(VLOOKUP(AI2206,dim_techarea!B:C,2,FALSE)),"",VLOOKUP(AI2206,dim_techarea!B:C,2,FALSE))</f>
        <v>K0lu2b3soAv</v>
      </c>
      <c r="AK2206" s="19" t="str">
        <f>IF(ISNA(VLOOKUP(TRIM(G2206),dim_targetsresults!A:B,2,FALSE)),"",VLOOKUP(TRIM(G2206),dim_targetsresults!A:C,2,FALSE))</f>
        <v>MER Targets</v>
      </c>
      <c r="AL2206" s="19" t="str">
        <f>IF(ISNA(VLOOKUP(AK2206,dim_targetsresults!B:C,2,FALSE)),"",VLOOKUP(AK2206,dim_targetsresults!B:C,2,FALSE))</f>
        <v>W8imnja2Owd</v>
      </c>
      <c r="AM2206" s="19" t="str">
        <f>IF(ISNA(VLOOKUP(TRIM(D2206),dim_numeratordenominator!A:B,2,FALSE)),"",VLOOKUP(TRIM(D2206),dim_numeratordenominator!A:C,2,FALSE))</f>
        <v>Numerator</v>
      </c>
      <c r="AN2206" s="19" t="str">
        <f>IF(ISNA(VLOOKUP(AM2206,dim_numeratordenominator!B:C,2,FALSE)),"",VLOOKUP(AM2206,dim_numeratordenominator!B:C,2,FALSE))</f>
        <v>Som9NRMQqV7</v>
      </c>
      <c r="AO2206" s="19" t="str">
        <f>IF(ISNA(VLOOKUP(TRIM(E2206),dim_supporttype!A:B,2,FALSE)),"",VLOOKUP(TRIM(E2206),dim_supporttype!A:C,2,FALSE))</f>
        <v>DSD</v>
      </c>
      <c r="AP2206" s="19" t="str">
        <f>IF(ISNA(VLOOKUP(AO2206,dim_supporttype!B:C,2,FALSE)),"",VLOOKUP(AO2206,dim_supporttype!B:C,2,FALSE))</f>
        <v>iM13vdNLWKb</v>
      </c>
      <c r="AQ2206" s="19" t="str">
        <f>IF(ISNA(VLOOKUP(TRIM(F2206),dim_disaggs!A:B,2,FALSE)),"No Disagg",VLOOKUP(TRIM(F2206),dim_disaggs!A:B,2,FALSE))</f>
        <v>Detect</v>
      </c>
      <c r="AR2206" s="19" t="str">
        <f>IF(ISNA(VLOOKUP(AQ2206,dim_disaggs!B:C,2,FALSE)),"",VLOOKUP(AQ2206,dim_disaggs!B:C,2,FALSE))</f>
        <v>IQBNVSajYsi</v>
      </c>
      <c r="AS2206" s="72"/>
      <c r="AT2206" s="66"/>
      <c r="AU2206" s="72" t="s">
        <v>755</v>
      </c>
      <c r="AV2206" s="73" t="s">
        <v>755</v>
      </c>
      <c r="AW2206" s="66" t="s">
        <v>755</v>
      </c>
      <c r="AX2206" s="66" t="s">
        <v>755</v>
      </c>
      <c r="AY2206" s="20"/>
      <c r="AZ2206" s="20"/>
      <c r="BA2206" s="105" t="str">
        <f t="shared" si="315"/>
        <v/>
      </c>
      <c r="BB2206" s="20" t="str">
        <f t="shared" si="316"/>
        <v/>
      </c>
      <c r="BC2206" s="20"/>
      <c r="BD2206" s="20"/>
      <c r="BE2206" s="75" t="s">
        <v>755</v>
      </c>
      <c r="BF2206" s="73" t="s">
        <v>755</v>
      </c>
      <c r="BG2206" s="55" t="s">
        <v>755</v>
      </c>
      <c r="BH2206" s="76" t="s">
        <v>755</v>
      </c>
      <c r="BI2206" s="20" t="s">
        <v>755</v>
      </c>
      <c r="BJ2206" s="20" t="s">
        <v>755</v>
      </c>
      <c r="BK2206" s="55" t="s">
        <v>755</v>
      </c>
      <c r="BL2206" s="71" t="s">
        <v>755</v>
      </c>
      <c r="BM2206" s="77" t="s">
        <v>755</v>
      </c>
      <c r="BN2206" s="78" t="s">
        <v>755</v>
      </c>
      <c r="BO2206" s="77" t="s">
        <v>755</v>
      </c>
      <c r="BP2206" s="78" t="s">
        <v>755</v>
      </c>
    </row>
    <row r="2207" spans="1:68" s="3" customFormat="1" x14ac:dyDescent="0.2">
      <c r="A2207" s="20" t="s">
        <v>95</v>
      </c>
      <c r="B2207" s="20" t="s">
        <v>2035</v>
      </c>
      <c r="C2207" s="20" t="s">
        <v>948</v>
      </c>
      <c r="D2207" s="20" t="s">
        <v>1</v>
      </c>
      <c r="E2207" s="20" t="s">
        <v>78</v>
      </c>
      <c r="F2207" s="20" t="s">
        <v>2205</v>
      </c>
      <c r="G2207" s="20" t="s">
        <v>2442</v>
      </c>
      <c r="H2207" s="20" t="s">
        <v>2205</v>
      </c>
      <c r="I2207" s="19">
        <f t="shared" si="317"/>
        <v>31</v>
      </c>
      <c r="J2207" s="20" t="s">
        <v>755</v>
      </c>
      <c r="K2207" s="20" t="s">
        <v>2269</v>
      </c>
      <c r="L2207" s="95" t="str">
        <f>IF(M2207&lt;&gt;"",IF(NOT(ISNA(INDEX(cc!B:B,MATCH(M2207,cc!A:A,0)))),INDEX(cc!B:B,MATCH(M2207,cc!A:A,0)),"0"),"")</f>
        <v>Detectability</v>
      </c>
      <c r="M2207" s="97" t="s">
        <v>4054</v>
      </c>
      <c r="N2207" s="28" t="str">
        <f t="shared" si="318"/>
        <v xml:space="preserve"> TARGET</v>
      </c>
      <c r="O2207" s="19" t="str">
        <f t="shared" si="311"/>
        <v>TX_VIRAL (N, TA, Detect) TARGET: Viral Load Last 12 Mo</v>
      </c>
      <c r="P2207" s="19" t="str">
        <f t="shared" si="312"/>
        <v>TX_VIRAL (N, TA, Detect) TARGET: Viral Load Last 12 Mo</v>
      </c>
      <c r="Q2207" s="19" t="str">
        <f t="shared" si="310"/>
        <v>TX_VIRAL (N, TA, Detect) TARGET</v>
      </c>
      <c r="R2207" s="19" t="str">
        <f t="shared" si="313"/>
        <v>TX_VIRAL_N_TA_Detect_TARGET</v>
      </c>
      <c r="S2207" s="19" t="str">
        <f t="shared" si="314"/>
        <v>TX_VIRAL_N_TA_Detect_TARGET</v>
      </c>
      <c r="T2207" s="19" t="b">
        <f>NOT(ISNA(VLOOKUP(B2207,dbcodes!A:B,2,FALSE)))</f>
        <v>1</v>
      </c>
      <c r="U2207" s="19" t="str">
        <f>IF(ISNA(VLOOKUP(B2207,dbcodes!A:B,2,FALSE)),des!R1841,VLOOKUP(B2207,dbcodes!A:B,2,FALSE))</f>
        <v>TX_VIRAL_N_TA_Detect_TARGET</v>
      </c>
      <c r="V2207" s="20" t="s">
        <v>2377</v>
      </c>
      <c r="W2207" s="107" t="str">
        <f>IF(ISNA(VLOOKUP(C2207,descriptions!A:B,2,FALSE)),des!V1841,IF(G2207=" TARGET","Target ","")&amp;VLOOKUP(C2207,descriptions!A:B,2,FALSE))</f>
        <v>The number of PLHIV who were screened for TB symptoms at the last clinical visit to an HIV care facility during the reporting period</v>
      </c>
      <c r="X2207" s="20" t="s">
        <v>4</v>
      </c>
      <c r="Y2207" s="20" t="s">
        <v>831</v>
      </c>
      <c r="Z2207" s="20" t="s">
        <v>836</v>
      </c>
      <c r="AA2207" s="20" t="s">
        <v>102</v>
      </c>
      <c r="AB2207" s="20" t="s">
        <v>755</v>
      </c>
      <c r="AC2207" s="19" t="str">
        <f>IF(AB2207&lt;&gt;"",IF(NOT(ISNA(INDEX(os!A:A,MATCH(AB2207,os!B:B,0)))),INDEX(os!A:A,MATCH(AB2207,os!B:B,0)),"0"),"")</f>
        <v/>
      </c>
      <c r="AD2207" s="20" t="s">
        <v>830</v>
      </c>
      <c r="AE2207" s="20"/>
      <c r="AF2207" s="20"/>
      <c r="AG2207" s="20"/>
      <c r="AH2207" s="93" t="str">
        <f>IF(NOT(ISNA(VLOOKUP(B:B,ResultsTargets!A:A,1,0))),"TRUE","")</f>
        <v/>
      </c>
      <c r="AI2207" s="19" t="str">
        <f>IF(ISNA(VLOOKUP(C2207,dim_techarea!A:B,2,FALSE)),"",VLOOKUP(C2207,dim_techarea!A:B,2,FALSE))</f>
        <v>TX_VIRAL</v>
      </c>
      <c r="AJ2207" s="19" t="str">
        <f>IF(ISNA(VLOOKUP(AI2207,dim_techarea!B:C,2,FALSE)),"",VLOOKUP(AI2207,dim_techarea!B:C,2,FALSE))</f>
        <v>K0lu2b3soAv</v>
      </c>
      <c r="AK2207" s="19" t="str">
        <f>IF(ISNA(VLOOKUP(TRIM(G2207),dim_targetsresults!A:B,2,FALSE)),"",VLOOKUP(TRIM(G2207),dim_targetsresults!A:C,2,FALSE))</f>
        <v>MER Targets</v>
      </c>
      <c r="AL2207" s="19" t="str">
        <f>IF(ISNA(VLOOKUP(AK2207,dim_targetsresults!B:C,2,FALSE)),"",VLOOKUP(AK2207,dim_targetsresults!B:C,2,FALSE))</f>
        <v>W8imnja2Owd</v>
      </c>
      <c r="AM2207" s="19" t="str">
        <f>IF(ISNA(VLOOKUP(TRIM(D2207),dim_numeratordenominator!A:B,2,FALSE)),"",VLOOKUP(TRIM(D2207),dim_numeratordenominator!A:C,2,FALSE))</f>
        <v>Numerator</v>
      </c>
      <c r="AN2207" s="19" t="str">
        <f>IF(ISNA(VLOOKUP(AM2207,dim_numeratordenominator!B:C,2,FALSE)),"",VLOOKUP(AM2207,dim_numeratordenominator!B:C,2,FALSE))</f>
        <v>Som9NRMQqV7</v>
      </c>
      <c r="AO2207" s="19" t="str">
        <f>IF(ISNA(VLOOKUP(TRIM(E2207),dim_supporttype!A:B,2,FALSE)),"",VLOOKUP(TRIM(E2207),dim_supporttype!A:C,2,FALSE))</f>
        <v>TA</v>
      </c>
      <c r="AP2207" s="19" t="str">
        <f>IF(ISNA(VLOOKUP(AO2207,dim_supporttype!B:C,2,FALSE)),"",VLOOKUP(AO2207,dim_supporttype!B:C,2,FALSE))</f>
        <v>cRAGKdWIDn4</v>
      </c>
      <c r="AQ2207" s="19" t="str">
        <f>IF(ISNA(VLOOKUP(TRIM(F2207),dim_disaggs!A:B,2,FALSE)),"No Disagg",VLOOKUP(TRIM(F2207),dim_disaggs!A:B,2,FALSE))</f>
        <v>Detect</v>
      </c>
      <c r="AR2207" s="19" t="str">
        <f>IF(ISNA(VLOOKUP(AQ2207,dim_disaggs!B:C,2,FALSE)),"",VLOOKUP(AQ2207,dim_disaggs!B:C,2,FALSE))</f>
        <v>IQBNVSajYsi</v>
      </c>
      <c r="AS2207" s="72"/>
      <c r="AT2207" s="66"/>
      <c r="AU2207" s="72" t="s">
        <v>755</v>
      </c>
      <c r="AV2207" s="73" t="s">
        <v>755</v>
      </c>
      <c r="AW2207" s="66" t="s">
        <v>755</v>
      </c>
      <c r="AX2207" s="66" t="s">
        <v>755</v>
      </c>
      <c r="AY2207" s="20"/>
      <c r="AZ2207" s="20"/>
      <c r="BA2207" s="105" t="str">
        <f t="shared" si="315"/>
        <v/>
      </c>
      <c r="BB2207" s="20" t="str">
        <f t="shared" si="316"/>
        <v/>
      </c>
      <c r="BC2207" s="20"/>
      <c r="BD2207" s="20"/>
      <c r="BE2207" s="75" t="s">
        <v>755</v>
      </c>
      <c r="BF2207" s="73" t="s">
        <v>755</v>
      </c>
      <c r="BG2207" s="55" t="s">
        <v>755</v>
      </c>
      <c r="BH2207" s="76" t="s">
        <v>755</v>
      </c>
      <c r="BI2207" s="20" t="s">
        <v>755</v>
      </c>
      <c r="BJ2207" s="20" t="s">
        <v>755</v>
      </c>
      <c r="BK2207" s="55" t="s">
        <v>755</v>
      </c>
      <c r="BL2207" s="71" t="s">
        <v>755</v>
      </c>
      <c r="BM2207" s="77" t="s">
        <v>755</v>
      </c>
      <c r="BN2207" s="78" t="s">
        <v>755</v>
      </c>
      <c r="BO2207" s="77" t="s">
        <v>755</v>
      </c>
      <c r="BP2207" s="78" t="s">
        <v>755</v>
      </c>
    </row>
    <row r="2208" spans="1:68" s="3" customFormat="1" x14ac:dyDescent="0.2">
      <c r="A2208" s="20" t="s">
        <v>95</v>
      </c>
      <c r="B2208" s="20" t="s">
        <v>2031</v>
      </c>
      <c r="C2208" s="20" t="s">
        <v>948</v>
      </c>
      <c r="D2208" s="20" t="s">
        <v>1</v>
      </c>
      <c r="E2208" s="20" t="s">
        <v>77</v>
      </c>
      <c r="F2208" s="20"/>
      <c r="G2208" s="20" t="s">
        <v>2442</v>
      </c>
      <c r="H2208" s="20"/>
      <c r="I2208" s="19">
        <f t="shared" si="317"/>
        <v>24</v>
      </c>
      <c r="J2208" s="20" t="s">
        <v>755</v>
      </c>
      <c r="K2208" s="20" t="s">
        <v>2269</v>
      </c>
      <c r="L2208" s="95" t="str">
        <f>IF(M2208&lt;&gt;"",IF(NOT(ISNA(INDEX(cc!B:B,MATCH(M2208,cc!A:A,0)))),INDEX(cc!B:B,MATCH(M2208,cc!A:A,0)),"0"),"")</f>
        <v>default</v>
      </c>
      <c r="M2208" s="97" t="s">
        <v>13</v>
      </c>
      <c r="N2208" s="28" t="str">
        <f t="shared" si="318"/>
        <v xml:space="preserve"> TARGET</v>
      </c>
      <c r="O2208" s="19" t="str">
        <f t="shared" si="311"/>
        <v>TX_VIRAL (N, DSD) TARGET: Viral Load Last 12 Mo</v>
      </c>
      <c r="P2208" s="19" t="str">
        <f t="shared" si="312"/>
        <v>TX_VIRAL (N, DSD) TARGET: Viral Load Last 12 Mo</v>
      </c>
      <c r="Q2208" s="19" t="str">
        <f t="shared" si="310"/>
        <v>TX_VIRAL (N, DSD) TARGET</v>
      </c>
      <c r="R2208" s="19" t="str">
        <f t="shared" si="313"/>
        <v>TX_VIRAL_N_DSD_TARGET</v>
      </c>
      <c r="S2208" s="19" t="str">
        <f t="shared" si="314"/>
        <v>TX_VIRAL_N_DSD_TARGET</v>
      </c>
      <c r="T2208" s="19" t="b">
        <f>NOT(ISNA(VLOOKUP(B2208,dbcodes!A:B,2,FALSE)))</f>
        <v>1</v>
      </c>
      <c r="U2208" s="19" t="str">
        <f>IF(ISNA(VLOOKUP(B2208,dbcodes!A:B,2,FALSE)),des!R1842,VLOOKUP(B2208,dbcodes!A:B,2,FALSE))</f>
        <v>TX_VIRAL_N_DSD_TARGET</v>
      </c>
      <c r="V2208" s="20" t="s">
        <v>2377</v>
      </c>
      <c r="W2208" s="107" t="str">
        <f>IF(ISNA(VLOOKUP(C2208,descriptions!A:B,2,FALSE)),des!V1842,IF(G2208=" TARGET","Target ","")&amp;VLOOKUP(C2208,descriptions!A:B,2,FALSE))</f>
        <v>The number of PLHIV who were screened for TB symptoms at the last clinical visit to an HIV care facility during the reporting period</v>
      </c>
      <c r="X2208" s="20" t="s">
        <v>4</v>
      </c>
      <c r="Y2208" s="20" t="s">
        <v>831</v>
      </c>
      <c r="Z2208" s="20" t="s">
        <v>836</v>
      </c>
      <c r="AA2208" s="20" t="s">
        <v>102</v>
      </c>
      <c r="AB2208" s="20" t="s">
        <v>755</v>
      </c>
      <c r="AC2208" s="19" t="str">
        <f>IF(AB2208&lt;&gt;"",IF(NOT(ISNA(INDEX(os!A:A,MATCH(AB2208,os!B:B,0)))),INDEX(os!A:A,MATCH(AB2208,os!B:B,0)),"0"),"")</f>
        <v/>
      </c>
      <c r="AD2208" s="20" t="s">
        <v>830</v>
      </c>
      <c r="AE2208" s="20"/>
      <c r="AF2208" s="20"/>
      <c r="AG2208" s="20"/>
      <c r="AH2208" s="93" t="str">
        <f>IF(NOT(ISNA(VLOOKUP(B:B,ResultsTargets!A:A,1,0))),"TRUE","")</f>
        <v/>
      </c>
      <c r="AI2208" s="19" t="str">
        <f>IF(ISNA(VLOOKUP(C2208,dim_techarea!A:B,2,FALSE)),"",VLOOKUP(C2208,dim_techarea!A:B,2,FALSE))</f>
        <v>TX_VIRAL</v>
      </c>
      <c r="AJ2208" s="19" t="str">
        <f>IF(ISNA(VLOOKUP(AI2208,dim_techarea!B:C,2,FALSE)),"",VLOOKUP(AI2208,dim_techarea!B:C,2,FALSE))</f>
        <v>K0lu2b3soAv</v>
      </c>
      <c r="AK2208" s="19" t="str">
        <f>IF(ISNA(VLOOKUP(TRIM(G2208),dim_targetsresults!A:B,2,FALSE)),"",VLOOKUP(TRIM(G2208),dim_targetsresults!A:C,2,FALSE))</f>
        <v>MER Targets</v>
      </c>
      <c r="AL2208" s="19" t="str">
        <f>IF(ISNA(VLOOKUP(AK2208,dim_targetsresults!B:C,2,FALSE)),"",VLOOKUP(AK2208,dim_targetsresults!B:C,2,FALSE))</f>
        <v>W8imnja2Owd</v>
      </c>
      <c r="AM2208" s="19" t="str">
        <f>IF(ISNA(VLOOKUP(TRIM(D2208),dim_numeratordenominator!A:B,2,FALSE)),"",VLOOKUP(TRIM(D2208),dim_numeratordenominator!A:C,2,FALSE))</f>
        <v>Numerator</v>
      </c>
      <c r="AN2208" s="19" t="str">
        <f>IF(ISNA(VLOOKUP(AM2208,dim_numeratordenominator!B:C,2,FALSE)),"",VLOOKUP(AM2208,dim_numeratordenominator!B:C,2,FALSE))</f>
        <v>Som9NRMQqV7</v>
      </c>
      <c r="AO2208" s="19" t="str">
        <f>IF(ISNA(VLOOKUP(TRIM(E2208),dim_supporttype!A:B,2,FALSE)),"",VLOOKUP(TRIM(E2208),dim_supporttype!A:C,2,FALSE))</f>
        <v>DSD</v>
      </c>
      <c r="AP2208" s="19" t="str">
        <f>IF(ISNA(VLOOKUP(AO2208,dim_supporttype!B:C,2,FALSE)),"",VLOOKUP(AO2208,dim_supporttype!B:C,2,FALSE))</f>
        <v>iM13vdNLWKb</v>
      </c>
      <c r="AQ2208" s="19" t="str">
        <f>IF(ISNA(VLOOKUP(TRIM(F2208),dim_disaggs!A:B,2,FALSE)),"No Disagg",VLOOKUP(TRIM(F2208),dim_disaggs!A:B,2,FALSE))</f>
        <v>No Disagg</v>
      </c>
      <c r="AR2208" s="19" t="str">
        <f>IF(ISNA(VLOOKUP(AQ2208,dim_disaggs!B:C,2,FALSE)),"",VLOOKUP(AQ2208,dim_disaggs!B:C,2,FALSE))</f>
        <v>werJlVT6sf3</v>
      </c>
      <c r="AS2208" s="72"/>
      <c r="AT2208" s="66"/>
      <c r="AU2208" s="72" t="s">
        <v>755</v>
      </c>
      <c r="AV2208" s="73" t="s">
        <v>755</v>
      </c>
      <c r="AW2208" s="66" t="s">
        <v>755</v>
      </c>
      <c r="AX2208" s="66" t="s">
        <v>755</v>
      </c>
      <c r="AY2208" s="20"/>
      <c r="AZ2208" s="20"/>
      <c r="BA2208" s="105" t="str">
        <f t="shared" si="315"/>
        <v>Top Level Numerator</v>
      </c>
      <c r="BB2208" s="20" t="str">
        <f t="shared" si="316"/>
        <v>PE5QVF0w4xj</v>
      </c>
      <c r="BC2208" s="20" t="s">
        <v>25706</v>
      </c>
      <c r="BD2208" s="20" t="s">
        <v>25707</v>
      </c>
      <c r="BE2208" s="75" t="s">
        <v>755</v>
      </c>
      <c r="BF2208" s="73" t="s">
        <v>755</v>
      </c>
      <c r="BG2208" s="55" t="s">
        <v>755</v>
      </c>
      <c r="BH2208" s="76" t="s">
        <v>755</v>
      </c>
      <c r="BI2208" s="20" t="s">
        <v>755</v>
      </c>
      <c r="BJ2208" s="20" t="s">
        <v>755</v>
      </c>
      <c r="BK2208" s="55" t="s">
        <v>755</v>
      </c>
      <c r="BL2208" s="71" t="s">
        <v>755</v>
      </c>
      <c r="BM2208" s="77" t="s">
        <v>755</v>
      </c>
      <c r="BN2208" s="78" t="s">
        <v>755</v>
      </c>
      <c r="BO2208" s="77" t="s">
        <v>755</v>
      </c>
      <c r="BP2208" s="78" t="s">
        <v>755</v>
      </c>
    </row>
    <row r="2209" spans="1:68" s="3" customFormat="1" x14ac:dyDescent="0.2">
      <c r="A2209" s="20" t="s">
        <v>95</v>
      </c>
      <c r="B2209" s="20" t="s">
        <v>2039</v>
      </c>
      <c r="C2209" s="20" t="s">
        <v>948</v>
      </c>
      <c r="D2209" s="20" t="s">
        <v>1</v>
      </c>
      <c r="E2209" s="20" t="s">
        <v>78</v>
      </c>
      <c r="F2209" s="20"/>
      <c r="G2209" s="20" t="s">
        <v>2442</v>
      </c>
      <c r="H2209" s="20"/>
      <c r="I2209" s="19">
        <f t="shared" si="317"/>
        <v>23</v>
      </c>
      <c r="J2209" s="20" t="s">
        <v>755</v>
      </c>
      <c r="K2209" s="20" t="s">
        <v>2269</v>
      </c>
      <c r="L2209" s="95" t="str">
        <f>IF(M2209&lt;&gt;"",IF(NOT(ISNA(INDEX(cc!B:B,MATCH(M2209,cc!A:A,0)))),INDEX(cc!B:B,MATCH(M2209,cc!A:A,0)),"0"),"")</f>
        <v>default</v>
      </c>
      <c r="M2209" s="97" t="s">
        <v>13</v>
      </c>
      <c r="N2209" s="28" t="str">
        <f t="shared" si="318"/>
        <v xml:space="preserve"> TARGET</v>
      </c>
      <c r="O2209" s="19" t="str">
        <f t="shared" si="311"/>
        <v>TX_VIRAL (N, TA) TARGET: Viral Load Last 12 Mo</v>
      </c>
      <c r="P2209" s="19" t="str">
        <f t="shared" si="312"/>
        <v>TX_VIRAL (N, TA) TARGET: Viral Load Last 12 Mo</v>
      </c>
      <c r="Q2209" s="19" t="str">
        <f t="shared" si="310"/>
        <v>TX_VIRAL (N, TA) TARGET</v>
      </c>
      <c r="R2209" s="19" t="str">
        <f t="shared" si="313"/>
        <v>TX_VIRAL_N_TA_TARGET</v>
      </c>
      <c r="S2209" s="19" t="str">
        <f t="shared" si="314"/>
        <v>TX_VIRAL_N_TA_TARGET</v>
      </c>
      <c r="T2209" s="19" t="b">
        <f>NOT(ISNA(VLOOKUP(B2209,dbcodes!A:B,2,FALSE)))</f>
        <v>1</v>
      </c>
      <c r="U2209" s="19" t="str">
        <f>IF(ISNA(VLOOKUP(B2209,dbcodes!A:B,2,FALSE)),des!R1843,VLOOKUP(B2209,dbcodes!A:B,2,FALSE))</f>
        <v>TX_VIRAL_N_TA_TARGET</v>
      </c>
      <c r="V2209" s="20" t="s">
        <v>2377</v>
      </c>
      <c r="W2209" s="107" t="str">
        <f>IF(ISNA(VLOOKUP(C2209,descriptions!A:B,2,FALSE)),des!V1843,IF(G2209=" TARGET","Target ","")&amp;VLOOKUP(C2209,descriptions!A:B,2,FALSE))</f>
        <v>The number of PLHIV who were screened for TB symptoms at the last clinical visit to an HIV care facility during the reporting period</v>
      </c>
      <c r="X2209" s="20" t="s">
        <v>4</v>
      </c>
      <c r="Y2209" s="20" t="s">
        <v>831</v>
      </c>
      <c r="Z2209" s="20" t="s">
        <v>836</v>
      </c>
      <c r="AA2209" s="20" t="s">
        <v>102</v>
      </c>
      <c r="AB2209" s="20" t="s">
        <v>755</v>
      </c>
      <c r="AC2209" s="19" t="str">
        <f>IF(AB2209&lt;&gt;"",IF(NOT(ISNA(INDEX(os!A:A,MATCH(AB2209,os!B:B,0)))),INDEX(os!A:A,MATCH(AB2209,os!B:B,0)),"0"),"")</f>
        <v/>
      </c>
      <c r="AD2209" s="20" t="s">
        <v>830</v>
      </c>
      <c r="AE2209" s="20"/>
      <c r="AF2209" s="20"/>
      <c r="AG2209" s="20"/>
      <c r="AH2209" s="93" t="str">
        <f>IF(NOT(ISNA(VLOOKUP(B:B,ResultsTargets!A:A,1,0))),"TRUE","")</f>
        <v/>
      </c>
      <c r="AI2209" s="19" t="str">
        <f>IF(ISNA(VLOOKUP(C2209,dim_techarea!A:B,2,FALSE)),"",VLOOKUP(C2209,dim_techarea!A:B,2,FALSE))</f>
        <v>TX_VIRAL</v>
      </c>
      <c r="AJ2209" s="19" t="str">
        <f>IF(ISNA(VLOOKUP(AI2209,dim_techarea!B:C,2,FALSE)),"",VLOOKUP(AI2209,dim_techarea!B:C,2,FALSE))</f>
        <v>K0lu2b3soAv</v>
      </c>
      <c r="AK2209" s="19" t="str">
        <f>IF(ISNA(VLOOKUP(TRIM(G2209),dim_targetsresults!A:B,2,FALSE)),"",VLOOKUP(TRIM(G2209),dim_targetsresults!A:C,2,FALSE))</f>
        <v>MER Targets</v>
      </c>
      <c r="AL2209" s="19" t="str">
        <f>IF(ISNA(VLOOKUP(AK2209,dim_targetsresults!B:C,2,FALSE)),"",VLOOKUP(AK2209,dim_targetsresults!B:C,2,FALSE))</f>
        <v>W8imnja2Owd</v>
      </c>
      <c r="AM2209" s="19" t="str">
        <f>IF(ISNA(VLOOKUP(TRIM(D2209),dim_numeratordenominator!A:B,2,FALSE)),"",VLOOKUP(TRIM(D2209),dim_numeratordenominator!A:C,2,FALSE))</f>
        <v>Numerator</v>
      </c>
      <c r="AN2209" s="19" t="str">
        <f>IF(ISNA(VLOOKUP(AM2209,dim_numeratordenominator!B:C,2,FALSE)),"",VLOOKUP(AM2209,dim_numeratordenominator!B:C,2,FALSE))</f>
        <v>Som9NRMQqV7</v>
      </c>
      <c r="AO2209" s="19" t="str">
        <f>IF(ISNA(VLOOKUP(TRIM(E2209),dim_supporttype!A:B,2,FALSE)),"",VLOOKUP(TRIM(E2209),dim_supporttype!A:C,2,FALSE))</f>
        <v>TA</v>
      </c>
      <c r="AP2209" s="19" t="str">
        <f>IF(ISNA(VLOOKUP(AO2209,dim_supporttype!B:C,2,FALSE)),"",VLOOKUP(AO2209,dim_supporttype!B:C,2,FALSE))</f>
        <v>cRAGKdWIDn4</v>
      </c>
      <c r="AQ2209" s="19" t="str">
        <f>IF(ISNA(VLOOKUP(TRIM(F2209),dim_disaggs!A:B,2,FALSE)),"No Disagg",VLOOKUP(TRIM(F2209),dim_disaggs!A:B,2,FALSE))</f>
        <v>No Disagg</v>
      </c>
      <c r="AR2209" s="19" t="str">
        <f>IF(ISNA(VLOOKUP(AQ2209,dim_disaggs!B:C,2,FALSE)),"",VLOOKUP(AQ2209,dim_disaggs!B:C,2,FALSE))</f>
        <v>werJlVT6sf3</v>
      </c>
      <c r="AS2209" s="72"/>
      <c r="AT2209" s="66"/>
      <c r="AU2209" s="72" t="s">
        <v>755</v>
      </c>
      <c r="AV2209" s="73" t="s">
        <v>755</v>
      </c>
      <c r="AW2209" s="66" t="s">
        <v>755</v>
      </c>
      <c r="AX2209" s="66" t="s">
        <v>755</v>
      </c>
      <c r="AY2209" s="20"/>
      <c r="AZ2209" s="20"/>
      <c r="BA2209" s="105" t="str">
        <f t="shared" si="315"/>
        <v>Top Level Numerator</v>
      </c>
      <c r="BB2209" s="20" t="str">
        <f t="shared" si="316"/>
        <v>PE5QVF0w4xj</v>
      </c>
      <c r="BC2209" s="20" t="s">
        <v>25706</v>
      </c>
      <c r="BD2209" s="20" t="s">
        <v>25707</v>
      </c>
      <c r="BE2209" s="75" t="s">
        <v>755</v>
      </c>
      <c r="BF2209" s="73" t="s">
        <v>755</v>
      </c>
      <c r="BG2209" s="55" t="s">
        <v>755</v>
      </c>
      <c r="BH2209" s="76" t="s">
        <v>755</v>
      </c>
      <c r="BI2209" s="20" t="s">
        <v>755</v>
      </c>
      <c r="BJ2209" s="20" t="s">
        <v>755</v>
      </c>
      <c r="BK2209" s="55" t="s">
        <v>755</v>
      </c>
      <c r="BL2209" s="71" t="s">
        <v>755</v>
      </c>
      <c r="BM2209" s="77" t="s">
        <v>755</v>
      </c>
      <c r="BN2209" s="78" t="s">
        <v>755</v>
      </c>
      <c r="BO2209" s="77" t="s">
        <v>755</v>
      </c>
      <c r="BP2209" s="78" t="s">
        <v>755</v>
      </c>
    </row>
    <row r="2210" spans="1:68" s="3" customFormat="1" x14ac:dyDescent="0.2">
      <c r="A2210" s="20" t="s">
        <v>95</v>
      </c>
      <c r="B2210" s="20" t="s">
        <v>2029</v>
      </c>
      <c r="C2210" s="20" t="s">
        <v>948</v>
      </c>
      <c r="D2210" s="20" t="s">
        <v>1</v>
      </c>
      <c r="E2210" s="20" t="s">
        <v>264</v>
      </c>
      <c r="F2210" s="20"/>
      <c r="G2210" s="20" t="s">
        <v>2442</v>
      </c>
      <c r="H2210" s="20"/>
      <c r="I2210" s="19">
        <f t="shared" si="317"/>
        <v>34</v>
      </c>
      <c r="J2210" s="20" t="s">
        <v>755</v>
      </c>
      <c r="K2210" s="20" t="s">
        <v>2269</v>
      </c>
      <c r="L2210" s="95" t="str">
        <f>IF(M2210&lt;&gt;"",IF(NOT(ISNA(INDEX(cc!B:B,MATCH(M2210,cc!A:A,0)))),INDEX(cc!B:B,MATCH(M2210,cc!A:A,0)),"0"),"")</f>
        <v>default</v>
      </c>
      <c r="M2210" s="97" t="s">
        <v>13</v>
      </c>
      <c r="N2210" s="28" t="str">
        <f t="shared" si="318"/>
        <v xml:space="preserve"> TARGET</v>
      </c>
      <c r="O2210" s="19" t="str">
        <f t="shared" si="311"/>
        <v>TX_VIRAL (N, DSD_NARRATIVE) TARGET: Viral Load Last 12 Mo</v>
      </c>
      <c r="P2210" s="19" t="str">
        <f t="shared" si="312"/>
        <v>TX_VIRAL (N, DSD_NARRATIVE) TARGET: Viral Load Last 12 Mo</v>
      </c>
      <c r="Q2210" s="19" t="str">
        <f t="shared" si="310"/>
        <v>TX_VIRAL (N, DSD_NARRATIVE) TARGET</v>
      </c>
      <c r="R2210" s="19" t="str">
        <f t="shared" si="313"/>
        <v>TX_VIRAL_N_DSD_NARRATIVE_TARGET</v>
      </c>
      <c r="S2210" s="19" t="str">
        <f t="shared" si="314"/>
        <v>TX_VIRAL_N_DSD_NARRATIVE_TARGET</v>
      </c>
      <c r="T2210" s="19" t="b">
        <f>NOT(ISNA(VLOOKUP(B2210,dbcodes!A:B,2,FALSE)))</f>
        <v>1</v>
      </c>
      <c r="U2210" s="19" t="str">
        <f>IF(ISNA(VLOOKUP(B2210,dbcodes!A:B,2,FALSE)),des!R1844,VLOOKUP(B2210,dbcodes!A:B,2,FALSE))</f>
        <v>TX_VIRAL_N_DSD_NARRATIVE_TARGET</v>
      </c>
      <c r="V2210" s="20" t="s">
        <v>2377</v>
      </c>
      <c r="W2210" s="107" t="str">
        <f>IF(ISNA(VLOOKUP(C2210,descriptions!A:B,2,FALSE)),des!V1844,IF(G2210=" TARGET","Target ","")&amp;VLOOKUP(C2210,descriptions!A:B,2,FALSE))</f>
        <v>The number of PLHIV who were screened for TB symptoms at the last clinical visit to an HIV care facility during the reporting period</v>
      </c>
      <c r="X2210" s="20" t="s">
        <v>9</v>
      </c>
      <c r="Y2210" s="20" t="s">
        <v>831</v>
      </c>
      <c r="Z2210" s="20" t="s">
        <v>836</v>
      </c>
      <c r="AA2210" s="20" t="s">
        <v>4121</v>
      </c>
      <c r="AB2210" s="20" t="s">
        <v>755</v>
      </c>
      <c r="AC2210" s="19" t="str">
        <f>IF(AB2210&lt;&gt;"",IF(NOT(ISNA(INDEX(os!A:A,MATCH(AB2210,os!B:B,0)))),INDEX(os!A:A,MATCH(AB2210,os!B:B,0)),"0"),"")</f>
        <v/>
      </c>
      <c r="AD2210" s="20" t="s">
        <v>830</v>
      </c>
      <c r="AE2210" s="20"/>
      <c r="AF2210" s="20"/>
      <c r="AG2210" s="20"/>
      <c r="AH2210" s="93" t="str">
        <f>IF(NOT(ISNA(VLOOKUP(B:B,ResultsTargets!A:A,1,0))),"TRUE","")</f>
        <v/>
      </c>
      <c r="AI2210" s="19" t="str">
        <f>IF(ISNA(VLOOKUP(C2210,dim_techarea!A:B,2,FALSE)),"",VLOOKUP(C2210,dim_techarea!A:B,2,FALSE))</f>
        <v>TX_VIRAL</v>
      </c>
      <c r="AJ2210" s="19" t="str">
        <f>IF(ISNA(VLOOKUP(AI2210,dim_techarea!B:C,2,FALSE)),"",VLOOKUP(AI2210,dim_techarea!B:C,2,FALSE))</f>
        <v>K0lu2b3soAv</v>
      </c>
      <c r="AK2210" s="19" t="str">
        <f>IF(ISNA(VLOOKUP(TRIM(G2210),dim_targetsresults!A:B,2,FALSE)),"",VLOOKUP(TRIM(G2210),dim_targetsresults!A:C,2,FALSE))</f>
        <v>MER Targets</v>
      </c>
      <c r="AL2210" s="19" t="str">
        <f>IF(ISNA(VLOOKUP(AK2210,dim_targetsresults!B:C,2,FALSE)),"",VLOOKUP(AK2210,dim_targetsresults!B:C,2,FALSE))</f>
        <v>W8imnja2Owd</v>
      </c>
      <c r="AM2210" s="19" t="str">
        <f>IF(ISNA(VLOOKUP(TRIM(D2210),dim_numeratordenominator!A:B,2,FALSE)),"",VLOOKUP(TRIM(D2210),dim_numeratordenominator!A:C,2,FALSE))</f>
        <v>Numerator</v>
      </c>
      <c r="AN2210" s="19" t="str">
        <f>IF(ISNA(VLOOKUP(AM2210,dim_numeratordenominator!B:C,2,FALSE)),"",VLOOKUP(AM2210,dim_numeratordenominator!B:C,2,FALSE))</f>
        <v>Som9NRMQqV7</v>
      </c>
      <c r="AO2210" s="19" t="str">
        <f>IF(ISNA(VLOOKUP(TRIM(E2210),dim_supporttype!A:B,2,FALSE)),"",VLOOKUP(TRIM(E2210),dim_supporttype!A:C,2,FALSE))</f>
        <v>DSD Narratives</v>
      </c>
      <c r="AP2210" s="19" t="str">
        <f>IF(ISNA(VLOOKUP(AO2210,dim_supporttype!B:C,2,FALSE)),"",VLOOKUP(AO2210,dim_supporttype!B:C,2,FALSE))</f>
        <v>ySGf8v2q9Rm</v>
      </c>
      <c r="AQ2210" s="19" t="str">
        <f>IF(ISNA(VLOOKUP(TRIM(F2210),dim_disaggs!A:B,2,FALSE)),"No Disagg",VLOOKUP(TRIM(F2210),dim_disaggs!A:B,2,FALSE))</f>
        <v>No Disagg</v>
      </c>
      <c r="AR2210" s="19" t="str">
        <f>IF(ISNA(VLOOKUP(AQ2210,dim_disaggs!B:C,2,FALSE)),"",VLOOKUP(AQ2210,dim_disaggs!B:C,2,FALSE))</f>
        <v>werJlVT6sf3</v>
      </c>
      <c r="AS2210" s="72"/>
      <c r="AT2210" s="66"/>
      <c r="AU2210" s="72" t="s">
        <v>755</v>
      </c>
      <c r="AV2210" s="73" t="s">
        <v>755</v>
      </c>
      <c r="AW2210" s="66" t="s">
        <v>755</v>
      </c>
      <c r="AX2210" s="66" t="s">
        <v>755</v>
      </c>
      <c r="AY2210" s="20"/>
      <c r="AZ2210" s="20"/>
      <c r="BA2210" s="105" t="str">
        <f t="shared" si="315"/>
        <v/>
      </c>
      <c r="BB2210" s="20" t="str">
        <f t="shared" si="316"/>
        <v/>
      </c>
      <c r="BC2210" s="20"/>
      <c r="BD2210" s="20"/>
      <c r="BE2210" s="75" t="s">
        <v>755</v>
      </c>
      <c r="BF2210" s="73" t="s">
        <v>755</v>
      </c>
      <c r="BG2210" s="55" t="s">
        <v>755</v>
      </c>
      <c r="BH2210" s="76" t="s">
        <v>755</v>
      </c>
      <c r="BI2210" s="20" t="s">
        <v>755</v>
      </c>
      <c r="BJ2210" s="20" t="s">
        <v>755</v>
      </c>
      <c r="BK2210" s="55" t="s">
        <v>755</v>
      </c>
      <c r="BL2210" s="71" t="s">
        <v>755</v>
      </c>
      <c r="BM2210" s="77" t="s">
        <v>755</v>
      </c>
      <c r="BN2210" s="78" t="s">
        <v>755</v>
      </c>
      <c r="BO2210" s="77" t="s">
        <v>755</v>
      </c>
      <c r="BP2210" s="78" t="s">
        <v>755</v>
      </c>
    </row>
    <row r="2211" spans="1:68" s="3" customFormat="1" x14ac:dyDescent="0.2">
      <c r="A2211" s="20" t="s">
        <v>95</v>
      </c>
      <c r="B2211" s="20" t="s">
        <v>2037</v>
      </c>
      <c r="C2211" s="20" t="s">
        <v>948</v>
      </c>
      <c r="D2211" s="20" t="s">
        <v>1</v>
      </c>
      <c r="E2211" s="20" t="s">
        <v>265</v>
      </c>
      <c r="F2211" s="20"/>
      <c r="G2211" s="20" t="s">
        <v>2442</v>
      </c>
      <c r="H2211" s="20"/>
      <c r="I2211" s="19">
        <f t="shared" si="317"/>
        <v>33</v>
      </c>
      <c r="J2211" s="20" t="s">
        <v>755</v>
      </c>
      <c r="K2211" s="20" t="s">
        <v>2269</v>
      </c>
      <c r="L2211" s="95" t="str">
        <f>IF(M2211&lt;&gt;"",IF(NOT(ISNA(INDEX(cc!B:B,MATCH(M2211,cc!A:A,0)))),INDEX(cc!B:B,MATCH(M2211,cc!A:A,0)),"0"),"")</f>
        <v>default</v>
      </c>
      <c r="M2211" s="97" t="s">
        <v>13</v>
      </c>
      <c r="N2211" s="28" t="str">
        <f t="shared" si="318"/>
        <v xml:space="preserve"> TARGET</v>
      </c>
      <c r="O2211" s="19" t="str">
        <f t="shared" si="311"/>
        <v>TX_VIRAL (N, TA_NARRATIVE) TARGET: Viral Load Last 12 Mo</v>
      </c>
      <c r="P2211" s="19" t="str">
        <f t="shared" si="312"/>
        <v>TX_VIRAL (N, TA_NARRATIVE) TARGET: Viral Load Last 12 Mo</v>
      </c>
      <c r="Q2211" s="19" t="str">
        <f t="shared" si="310"/>
        <v>TX_VIRAL (N, TA_NARRATIVE) TARGET</v>
      </c>
      <c r="R2211" s="19" t="str">
        <f t="shared" si="313"/>
        <v>TX_VIRAL_N_TA_NARRATIVE_TARGET</v>
      </c>
      <c r="S2211" s="19" t="str">
        <f t="shared" si="314"/>
        <v>TX_VIRAL_N_TA_NARRATIVE_TARGET</v>
      </c>
      <c r="T2211" s="19" t="b">
        <f>NOT(ISNA(VLOOKUP(B2211,dbcodes!A:B,2,FALSE)))</f>
        <v>1</v>
      </c>
      <c r="U2211" s="19" t="str">
        <f>IF(ISNA(VLOOKUP(B2211,dbcodes!A:B,2,FALSE)),des!R1845,VLOOKUP(B2211,dbcodes!A:B,2,FALSE))</f>
        <v>TX_VIRAL_N_TA_NARRATIVE_TARGET</v>
      </c>
      <c r="V2211" s="20" t="s">
        <v>2377</v>
      </c>
      <c r="W2211" s="107" t="str">
        <f>IF(ISNA(VLOOKUP(C2211,descriptions!A:B,2,FALSE)),des!V1845,IF(G2211=" TARGET","Target ","")&amp;VLOOKUP(C2211,descriptions!A:B,2,FALSE))</f>
        <v>Target the number of PLHIV who were screened for TB symptoms at the last clinical visit to an HIV care facility during the reporting period</v>
      </c>
      <c r="X2211" s="20" t="s">
        <v>9</v>
      </c>
      <c r="Y2211" s="20" t="s">
        <v>831</v>
      </c>
      <c r="Z2211" s="20" t="s">
        <v>836</v>
      </c>
      <c r="AA2211" s="20" t="s">
        <v>4121</v>
      </c>
      <c r="AB2211" s="20" t="s">
        <v>755</v>
      </c>
      <c r="AC2211" s="19" t="str">
        <f>IF(AB2211&lt;&gt;"",IF(NOT(ISNA(INDEX(os!A:A,MATCH(AB2211,os!B:B,0)))),INDEX(os!A:A,MATCH(AB2211,os!B:B,0)),"0"),"")</f>
        <v/>
      </c>
      <c r="AD2211" s="20" t="s">
        <v>830</v>
      </c>
      <c r="AE2211" s="20"/>
      <c r="AF2211" s="20"/>
      <c r="AG2211" s="20"/>
      <c r="AH2211" s="93" t="str">
        <f>IF(NOT(ISNA(VLOOKUP(B:B,ResultsTargets!A:A,1,0))),"TRUE","")</f>
        <v/>
      </c>
      <c r="AI2211" s="19" t="str">
        <f>IF(ISNA(VLOOKUP(C2211,dim_techarea!A:B,2,FALSE)),"",VLOOKUP(C2211,dim_techarea!A:B,2,FALSE))</f>
        <v>TX_VIRAL</v>
      </c>
      <c r="AJ2211" s="19" t="str">
        <f>IF(ISNA(VLOOKUP(AI2211,dim_techarea!B:C,2,FALSE)),"",VLOOKUP(AI2211,dim_techarea!B:C,2,FALSE))</f>
        <v>K0lu2b3soAv</v>
      </c>
      <c r="AK2211" s="19" t="str">
        <f>IF(ISNA(VLOOKUP(TRIM(G2211),dim_targetsresults!A:B,2,FALSE)),"",VLOOKUP(TRIM(G2211),dim_targetsresults!A:C,2,FALSE))</f>
        <v>MER Targets</v>
      </c>
      <c r="AL2211" s="19" t="str">
        <f>IF(ISNA(VLOOKUP(AK2211,dim_targetsresults!B:C,2,FALSE)),"",VLOOKUP(AK2211,dim_targetsresults!B:C,2,FALSE))</f>
        <v>W8imnja2Owd</v>
      </c>
      <c r="AM2211" s="19" t="str">
        <f>IF(ISNA(VLOOKUP(TRIM(D2211),dim_numeratordenominator!A:B,2,FALSE)),"",VLOOKUP(TRIM(D2211),dim_numeratordenominator!A:C,2,FALSE))</f>
        <v>Numerator</v>
      </c>
      <c r="AN2211" s="19" t="str">
        <f>IF(ISNA(VLOOKUP(AM2211,dim_numeratordenominator!B:C,2,FALSE)),"",VLOOKUP(AM2211,dim_numeratordenominator!B:C,2,FALSE))</f>
        <v>Som9NRMQqV7</v>
      </c>
      <c r="AO2211" s="19" t="str">
        <f>IF(ISNA(VLOOKUP(TRIM(E2211),dim_supporttype!A:B,2,FALSE)),"",VLOOKUP(TRIM(E2211),dim_supporttype!A:C,2,FALSE))</f>
        <v>TA Narratives</v>
      </c>
      <c r="AP2211" s="19" t="str">
        <f>IF(ISNA(VLOOKUP(AO2211,dim_supporttype!B:C,2,FALSE)),"",VLOOKUP(AO2211,dim_supporttype!B:C,2,FALSE))</f>
        <v>aBZapfNWlIU</v>
      </c>
      <c r="AQ2211" s="19" t="str">
        <f>IF(ISNA(VLOOKUP(TRIM(F2211),dim_disaggs!A:B,2,FALSE)),"No Disagg",VLOOKUP(TRIM(F2211),dim_disaggs!A:B,2,FALSE))</f>
        <v>No Disagg</v>
      </c>
      <c r="AR2211" s="19" t="str">
        <f>IF(ISNA(VLOOKUP(AQ2211,dim_disaggs!B:C,2,FALSE)),"",VLOOKUP(AQ2211,dim_disaggs!B:C,2,FALSE))</f>
        <v>werJlVT6sf3</v>
      </c>
      <c r="AS2211" s="72"/>
      <c r="AT2211" s="66"/>
      <c r="AU2211" s="72" t="s">
        <v>755</v>
      </c>
      <c r="AV2211" s="73" t="s">
        <v>755</v>
      </c>
      <c r="AW2211" s="66" t="s">
        <v>755</v>
      </c>
      <c r="AX2211" s="66" t="s">
        <v>755</v>
      </c>
      <c r="AY2211" s="20"/>
      <c r="AZ2211" s="20"/>
      <c r="BA2211" s="105" t="str">
        <f t="shared" si="315"/>
        <v/>
      </c>
      <c r="BB2211" s="20" t="str">
        <f t="shared" si="316"/>
        <v/>
      </c>
      <c r="BC2211" s="20"/>
      <c r="BD2211" s="20"/>
      <c r="BE2211" s="75" t="s">
        <v>755</v>
      </c>
      <c r="BF2211" s="73" t="s">
        <v>755</v>
      </c>
      <c r="BG2211" s="55" t="s">
        <v>755</v>
      </c>
      <c r="BH2211" s="76" t="s">
        <v>755</v>
      </c>
      <c r="BI2211" s="20" t="s">
        <v>755</v>
      </c>
      <c r="BJ2211" s="20" t="s">
        <v>755</v>
      </c>
      <c r="BK2211" s="55" t="s">
        <v>755</v>
      </c>
      <c r="BL2211" s="71" t="s">
        <v>755</v>
      </c>
      <c r="BM2211" s="77" t="s">
        <v>755</v>
      </c>
      <c r="BN2211" s="78" t="s">
        <v>755</v>
      </c>
      <c r="BO2211" s="77" t="s">
        <v>755</v>
      </c>
      <c r="BP2211" s="78" t="s">
        <v>755</v>
      </c>
    </row>
    <row r="2212" spans="1:68" s="3" customFormat="1" x14ac:dyDescent="0.2">
      <c r="A2212" s="22" t="s">
        <v>95</v>
      </c>
      <c r="B2212" s="20" t="s">
        <v>2041</v>
      </c>
      <c r="C2212" s="20" t="s">
        <v>2130</v>
      </c>
      <c r="D2212" s="20" t="s">
        <v>1</v>
      </c>
      <c r="E2212" s="20" t="s">
        <v>2139</v>
      </c>
      <c r="F2212" s="20" t="s">
        <v>4156</v>
      </c>
      <c r="G2212" s="20" t="s">
        <v>20086</v>
      </c>
      <c r="H2212" s="20" t="s">
        <v>18672</v>
      </c>
      <c r="I2212" s="19">
        <f t="shared" si="317"/>
        <v>40</v>
      </c>
      <c r="J2212" s="20" t="s">
        <v>755</v>
      </c>
      <c r="K2212" s="20" t="s">
        <v>2270</v>
      </c>
      <c r="L2212" s="95" t="str">
        <f>IF(M2212&lt;&gt;"",IF(NOT(ISNA(INDEX(cc!B:B,MATCH(M2212,cc!A:A,0)))),INDEX(cc!B:B,MATCH(M2212,cc!A:A,0)),"0"),"")</f>
        <v>Age (&lt;15,15+) and Sex</v>
      </c>
      <c r="M2212" s="97" t="s">
        <v>111</v>
      </c>
      <c r="N2212" s="28" t="str">
        <f t="shared" si="318"/>
        <v/>
      </c>
      <c r="O2212" s="19" t="str">
        <f t="shared" si="311"/>
        <v>VL_SUPPRESSION_NAT (N, NAT, Age Aggregated/Sex): Suppressed Viral Load</v>
      </c>
      <c r="P2212" s="19" t="str">
        <f t="shared" si="312"/>
        <v>VL_SUPPRESSION_NAT (N, NAT, Age Aggregated/Sex): Suppressed Viral Load</v>
      </c>
      <c r="Q2212" s="19" t="str">
        <f t="shared" si="310"/>
        <v>VL_SUPPRESSION_NAT (N, NAT, Age Agg/Sex)</v>
      </c>
      <c r="R2212" s="19" t="str">
        <f t="shared" si="313"/>
        <v>VL_SUPPRESSION_NAT_N_NAT_Age_Agg_Sex</v>
      </c>
      <c r="S2212" s="19" t="str">
        <f t="shared" si="314"/>
        <v>VL_SUPPRESSION_NAT_N_NAT_Age_Agg_Sex_</v>
      </c>
      <c r="T2212" s="19" t="b">
        <f>NOT(ISNA(VLOOKUP(B2212,dbcodes!A:B,2,FALSE)))</f>
        <v>1</v>
      </c>
      <c r="U2212" s="19" t="str">
        <f>IF(ISNA(VLOOKUP(B2212,dbcodes!A:B,2,FALSE)),des!R1847,VLOOKUP(B2212,dbcodes!A:B,2,FALSE))</f>
        <v>VL_SUPPRESSION_NAT_N_NAT_Age_Sex</v>
      </c>
      <c r="V2212" s="20"/>
      <c r="W2212" s="107" t="str">
        <f>IF(ISNA(VLOOKUP(C2212,descriptions!A:B,2,FALSE)),des!V1847,IF(G2212=" TARGET","Target ","")&amp;VLOOKUP(C2212,descriptions!A:B,2,FALSE))</f>
        <v>Percentage of people living with HIV on ART with a suppressed viral load</v>
      </c>
      <c r="X2212" s="20" t="s">
        <v>4</v>
      </c>
      <c r="Y2212" s="20" t="s">
        <v>831</v>
      </c>
      <c r="Z2212" s="20" t="s">
        <v>836</v>
      </c>
      <c r="AA2212" s="20" t="s">
        <v>102</v>
      </c>
      <c r="AB2212" s="20" t="s">
        <v>755</v>
      </c>
      <c r="AC2212" s="19" t="str">
        <f>IF(AB2212&lt;&gt;"",IF(NOT(ISNA(INDEX(os!A:A,MATCH(AB2212,os!B:B,0)))),INDEX(os!A:A,MATCH(AB2212,os!B:B,0)),"0"),"")</f>
        <v/>
      </c>
      <c r="AD2212" s="20" t="s">
        <v>830</v>
      </c>
      <c r="AE2212" s="20"/>
      <c r="AF2212" s="20"/>
      <c r="AG2212" s="20"/>
      <c r="AH2212" s="93" t="str">
        <f>IF(NOT(ISNA(VLOOKUP(B:B,ResultsTargets!A:A,1,0))),"TRUE","")</f>
        <v/>
      </c>
      <c r="AI2212" s="19" t="str">
        <f>IF(ISNA(VLOOKUP(C2212,dim_techarea!A:B,2,FALSE)),"",VLOOKUP(C2212,dim_techarea!A:B,2,FALSE))</f>
        <v>VL_SUPPRESSION_NAT</v>
      </c>
      <c r="AJ2212" s="19" t="str">
        <f>IF(ISNA(VLOOKUP(AI2212,dim_techarea!B:C,2,FALSE)),"",VLOOKUP(AI2212,dim_techarea!B:C,2,FALSE))</f>
        <v>IIA4LbLb4bB</v>
      </c>
      <c r="AK2212" s="19" t="str">
        <f>IF(ISNA(VLOOKUP(TRIM(G2212),dim_targetsresults!A:B,2,FALSE)),"",VLOOKUP(TRIM(G2212),dim_targetsresults!A:C,2,FALSE))</f>
        <v>MER Results</v>
      </c>
      <c r="AL2212" s="19" t="str">
        <f>IF(ISNA(VLOOKUP(AK2212,dim_targetsresults!B:C,2,FALSE)),"",VLOOKUP(AK2212,dim_targetsresults!B:C,2,FALSE))</f>
        <v>Jh0jDM5yQ2E</v>
      </c>
      <c r="AM2212" s="19" t="str">
        <f>IF(ISNA(VLOOKUP(TRIM(D2212),dim_numeratordenominator!A:B,2,FALSE)),"",VLOOKUP(TRIM(D2212),dim_numeratordenominator!A:C,2,FALSE))</f>
        <v>Numerator</v>
      </c>
      <c r="AN2212" s="19" t="str">
        <f>IF(ISNA(VLOOKUP(AM2212,dim_numeratordenominator!B:C,2,FALSE)),"",VLOOKUP(AM2212,dim_numeratordenominator!B:C,2,FALSE))</f>
        <v>Som9NRMQqV7</v>
      </c>
      <c r="AO2212" s="19" t="str">
        <f>IF(ISNA(VLOOKUP(TRIM(E2212),dim_supporttype!A:B,2,FALSE)),"",VLOOKUP(TRIM(E2212),dim_supporttype!A:C,2,FALSE))</f>
        <v>National</v>
      </c>
      <c r="AP2212" s="19" t="str">
        <f>IF(ISNA(VLOOKUP(AO2212,dim_supporttype!B:C,2,FALSE)),"",VLOOKUP(AO2212,dim_supporttype!B:C,2,FALSE))</f>
        <v>ERT6F2mcduw</v>
      </c>
      <c r="AQ2212" s="19" t="str">
        <f>IF(ISNA(VLOOKUP(TRIM(F2212),dim_disaggs!A:B,2,FALSE)),"No Disagg",VLOOKUP(TRIM(F2212),dim_disaggs!A:B,2,FALSE))</f>
        <v>Age Aggregated/Sex</v>
      </c>
      <c r="AR2212" s="19" t="str">
        <f>IF(ISNA(VLOOKUP(AQ2212,dim_disaggs!B:C,2,FALSE)),"",VLOOKUP(AQ2212,dim_disaggs!B:C,2,FALSE))</f>
        <v>KMhxXDjVseT</v>
      </c>
      <c r="AS2212" s="72"/>
      <c r="AT2212" s="66"/>
      <c r="AU2212" s="72" t="s">
        <v>755</v>
      </c>
      <c r="AV2212" s="73" t="s">
        <v>755</v>
      </c>
      <c r="AW2212" s="66" t="s">
        <v>755</v>
      </c>
      <c r="AX2212" s="66" t="s">
        <v>755</v>
      </c>
      <c r="AY2212" s="20"/>
      <c r="AZ2212" s="20"/>
      <c r="BA2212" s="105" t="str">
        <f t="shared" si="315"/>
        <v/>
      </c>
      <c r="BB2212" s="20" t="str">
        <f t="shared" si="316"/>
        <v/>
      </c>
      <c r="BC2212" s="20"/>
      <c r="BD2212" s="20"/>
      <c r="BE2212" s="75"/>
      <c r="BF2212" s="73"/>
      <c r="BG2212" s="55"/>
      <c r="BH2212" s="76"/>
      <c r="BI2212" s="20"/>
      <c r="BJ2212" s="20"/>
      <c r="BK2212" s="55"/>
      <c r="BL2212" s="71"/>
      <c r="BM2212" s="77"/>
      <c r="BN2212" s="78"/>
      <c r="BO2212" s="77"/>
      <c r="BP2212" s="78"/>
    </row>
    <row r="2213" spans="1:68" s="3" customFormat="1" x14ac:dyDescent="0.2">
      <c r="A2213" s="20" t="s">
        <v>95</v>
      </c>
      <c r="B2213" s="20" t="s">
        <v>2045</v>
      </c>
      <c r="C2213" s="20" t="s">
        <v>2130</v>
      </c>
      <c r="D2213" s="20" t="s">
        <v>1</v>
      </c>
      <c r="E2213" s="20" t="s">
        <v>2139</v>
      </c>
      <c r="F2213" s="20" t="s">
        <v>525</v>
      </c>
      <c r="G2213" s="20" t="s">
        <v>20086</v>
      </c>
      <c r="H2213" s="20" t="s">
        <v>525</v>
      </c>
      <c r="I2213" s="19">
        <f t="shared" si="317"/>
        <v>32</v>
      </c>
      <c r="J2213" s="20" t="s">
        <v>755</v>
      </c>
      <c r="K2213" s="20" t="s">
        <v>2270</v>
      </c>
      <c r="L2213" s="95" t="str">
        <f>IF(M2213&lt;&gt;"",IF(NOT(ISNA(INDEX(cc!B:B,MATCH(M2213,cc!A:A,0)))),INDEX(cc!B:B,MATCH(M2213,cc!A:A,0)),"0"),"")</f>
        <v>Sex</v>
      </c>
      <c r="M2213" s="97" t="s">
        <v>4106</v>
      </c>
      <c r="N2213" s="28" t="str">
        <f t="shared" si="318"/>
        <v/>
      </c>
      <c r="O2213" s="19" t="str">
        <f t="shared" si="311"/>
        <v>VL_SUPPRESSION_NAT (N, NAT, Sex): Suppressed Viral Load</v>
      </c>
      <c r="P2213" s="19" t="str">
        <f t="shared" si="312"/>
        <v>VL_SUPPRESSION_NAT (N, NAT, Sex): Suppressed Viral Load</v>
      </c>
      <c r="Q2213" s="19" t="str">
        <f t="shared" si="310"/>
        <v>VL_SUPPRESSION_NAT (N, NAT, Sex)</v>
      </c>
      <c r="R2213" s="19" t="str">
        <f t="shared" si="313"/>
        <v>VL_SUPPRESSION_NAT_N_NAT_Sex</v>
      </c>
      <c r="S2213" s="19" t="str">
        <f t="shared" si="314"/>
        <v>VL_SUPPRESSION_NAT_N_NAT_Sex_</v>
      </c>
      <c r="T2213" s="19" t="b">
        <f>NOT(ISNA(VLOOKUP(B2213,dbcodes!A:B,2,FALSE)))</f>
        <v>1</v>
      </c>
      <c r="U2213" s="19" t="str">
        <f>IF(ISNA(VLOOKUP(B2213,dbcodes!A:B,2,FALSE)),des!R1863,VLOOKUP(B2213,dbcodes!A:B,2,FALSE))</f>
        <v>VL_SUPPRESSION_NAT_N_NAT_Sex</v>
      </c>
      <c r="V2213" s="20"/>
      <c r="W2213" s="107" t="str">
        <f>IF(ISNA(VLOOKUP(C2213,descriptions!A:B,2,FALSE)),des!V1863,IF(G2213=" TARGET","Target ","")&amp;VLOOKUP(C2213,descriptions!A:B,2,FALSE))</f>
        <v>Percentage of people living with HIV on ART with a suppressed viral load</v>
      </c>
      <c r="X2213" s="20" t="s">
        <v>4</v>
      </c>
      <c r="Y2213" s="20" t="s">
        <v>831</v>
      </c>
      <c r="Z2213" s="20" t="s">
        <v>836</v>
      </c>
      <c r="AA2213" s="20" t="s">
        <v>102</v>
      </c>
      <c r="AB2213" s="20" t="s">
        <v>755</v>
      </c>
      <c r="AC2213" s="19" t="str">
        <f>IF(AB2213&lt;&gt;"",IF(NOT(ISNA(INDEX(os!A:A,MATCH(AB2213,os!B:B,0)))),INDEX(os!A:A,MATCH(AB2213,os!B:B,0)),"0"),"")</f>
        <v/>
      </c>
      <c r="AD2213" s="20" t="s">
        <v>830</v>
      </c>
      <c r="AE2213" s="20"/>
      <c r="AF2213" s="20"/>
      <c r="AG2213" s="20"/>
      <c r="AH2213" s="93" t="str">
        <f>IF(NOT(ISNA(VLOOKUP(B:B,ResultsTargets!A:A,1,0))),"TRUE","")</f>
        <v/>
      </c>
      <c r="AI2213" s="19" t="str">
        <f>IF(ISNA(VLOOKUP(C2213,dim_techarea!A:B,2,FALSE)),"",VLOOKUP(C2213,dim_techarea!A:B,2,FALSE))</f>
        <v>VL_SUPPRESSION_NAT</v>
      </c>
      <c r="AJ2213" s="19" t="str">
        <f>IF(ISNA(VLOOKUP(AI2213,dim_techarea!B:C,2,FALSE)),"",VLOOKUP(AI2213,dim_techarea!B:C,2,FALSE))</f>
        <v>IIA4LbLb4bB</v>
      </c>
      <c r="AK2213" s="19" t="str">
        <f>IF(ISNA(VLOOKUP(TRIM(G2213),dim_targetsresults!A:B,2,FALSE)),"",VLOOKUP(TRIM(G2213),dim_targetsresults!A:C,2,FALSE))</f>
        <v>MER Results</v>
      </c>
      <c r="AL2213" s="19" t="str">
        <f>IF(ISNA(VLOOKUP(AK2213,dim_targetsresults!B:C,2,FALSE)),"",VLOOKUP(AK2213,dim_targetsresults!B:C,2,FALSE))</f>
        <v>Jh0jDM5yQ2E</v>
      </c>
      <c r="AM2213" s="19" t="str">
        <f>IF(ISNA(VLOOKUP(TRIM(D2213),dim_numeratordenominator!A:B,2,FALSE)),"",VLOOKUP(TRIM(D2213),dim_numeratordenominator!A:C,2,FALSE))</f>
        <v>Numerator</v>
      </c>
      <c r="AN2213" s="19" t="str">
        <f>IF(ISNA(VLOOKUP(AM2213,dim_numeratordenominator!B:C,2,FALSE)),"",VLOOKUP(AM2213,dim_numeratordenominator!B:C,2,FALSE))</f>
        <v>Som9NRMQqV7</v>
      </c>
      <c r="AO2213" s="19" t="str">
        <f>IF(ISNA(VLOOKUP(TRIM(E2213),dim_supporttype!A:B,2,FALSE)),"",VLOOKUP(TRIM(E2213),dim_supporttype!A:C,2,FALSE))</f>
        <v>National</v>
      </c>
      <c r="AP2213" s="19" t="str">
        <f>IF(ISNA(VLOOKUP(AO2213,dim_supporttype!B:C,2,FALSE)),"",VLOOKUP(AO2213,dim_supporttype!B:C,2,FALSE))</f>
        <v>ERT6F2mcduw</v>
      </c>
      <c r="AQ2213" s="19" t="str">
        <f>IF(ISNA(VLOOKUP(TRIM(F2213),dim_disaggs!A:B,2,FALSE)),"No Disagg",VLOOKUP(TRIM(F2213),dim_disaggs!A:B,2,FALSE))</f>
        <v>Sex</v>
      </c>
      <c r="AR2213" s="19" t="str">
        <f>IF(ISNA(VLOOKUP(AQ2213,dim_disaggs!B:C,2,FALSE)),"",VLOOKUP(AQ2213,dim_disaggs!B:C,2,FALSE))</f>
        <v>sdHeplyj1SL</v>
      </c>
      <c r="AS2213" s="72"/>
      <c r="AT2213" s="66"/>
      <c r="AU2213" s="72" t="s">
        <v>755</v>
      </c>
      <c r="AV2213" s="73" t="s">
        <v>755</v>
      </c>
      <c r="AW2213" s="66" t="s">
        <v>755</v>
      </c>
      <c r="AX2213" s="66" t="s">
        <v>755</v>
      </c>
      <c r="AY2213" s="20"/>
      <c r="AZ2213" s="20"/>
      <c r="BA2213" s="105" t="str">
        <f t="shared" si="315"/>
        <v/>
      </c>
      <c r="BB2213" s="20" t="str">
        <f t="shared" si="316"/>
        <v/>
      </c>
      <c r="BC2213" s="20"/>
      <c r="BD2213" s="20"/>
      <c r="BE2213" s="75"/>
      <c r="BF2213" s="73"/>
      <c r="BG2213" s="55"/>
      <c r="BH2213" s="76"/>
      <c r="BI2213" s="20"/>
      <c r="BJ2213" s="20"/>
      <c r="BK2213" s="55"/>
      <c r="BL2213" s="71"/>
      <c r="BM2213" s="77"/>
      <c r="BN2213" s="78"/>
      <c r="BO2213" s="77"/>
      <c r="BP2213" s="78"/>
    </row>
    <row r="2214" spans="1:68" s="15" customFormat="1" x14ac:dyDescent="0.2">
      <c r="A2214" s="20" t="s">
        <v>95</v>
      </c>
      <c r="B2214" s="20" t="s">
        <v>2051</v>
      </c>
      <c r="C2214" s="20" t="s">
        <v>2130</v>
      </c>
      <c r="D2214" s="20" t="s">
        <v>1</v>
      </c>
      <c r="E2214" s="20" t="s">
        <v>2139</v>
      </c>
      <c r="F2214" s="20" t="s">
        <v>2204</v>
      </c>
      <c r="G2214" s="20" t="s">
        <v>20086</v>
      </c>
      <c r="H2214" s="20" t="s">
        <v>2204</v>
      </c>
      <c r="I2214" s="19">
        <f t="shared" si="317"/>
        <v>43</v>
      </c>
      <c r="J2214" s="20" t="s">
        <v>755</v>
      </c>
      <c r="K2214" s="20" t="s">
        <v>2270</v>
      </c>
      <c r="L2214" s="95" t="str">
        <f>IF(M2214&lt;&gt;"",IF(NOT(ISNA(INDEX(cc!B:B,MATCH(M2214,cc!A:A,0)))),INDEX(cc!B:B,MATCH(M2214,cc!A:A,0)),"0"),"")</f>
        <v>Test Indication</v>
      </c>
      <c r="M2214" s="97" t="s">
        <v>4111</v>
      </c>
      <c r="N2214" s="28" t="str">
        <f t="shared" si="318"/>
        <v/>
      </c>
      <c r="O2214" s="19" t="str">
        <f t="shared" si="311"/>
        <v>VL_SUPPRESSION_NAT (N, NAT, TestIndication): Suppressed Viral Load</v>
      </c>
      <c r="P2214" s="19" t="str">
        <f t="shared" si="312"/>
        <v>VL_SUPPRESSION_NAT (N, NAT, TestIndication): Suppressed Viral Load</v>
      </c>
      <c r="Q2214" s="19" t="str">
        <f t="shared" si="310"/>
        <v>VL_SUPPRESSION_NAT (N, NAT, TestIndication)</v>
      </c>
      <c r="R2214" s="19" t="str">
        <f t="shared" si="313"/>
        <v>VL_SUPPRESSION_NAT_N_NAT_TestIndication</v>
      </c>
      <c r="S2214" s="19" t="str">
        <f t="shared" si="314"/>
        <v>VL_SUPPRESSION_NAT_N_NAT_TestIndication_</v>
      </c>
      <c r="T2214" s="19" t="b">
        <f>NOT(ISNA(VLOOKUP(B2214,dbcodes!A:B,2,FALSE)))</f>
        <v>1</v>
      </c>
      <c r="U2214" s="19" t="str">
        <f>IF(ISNA(VLOOKUP(B2214,dbcodes!A:B,2,FALSE)),des!R1864,VLOOKUP(B2214,dbcodes!A:B,2,FALSE))</f>
        <v>VL_SUPPRESSION_NAT_N_NAT_TestIndication</v>
      </c>
      <c r="V2214" s="20"/>
      <c r="W2214" s="107" t="str">
        <f>IF(ISNA(VLOOKUP(C2214,descriptions!A:B,2,FALSE)),des!V1864,IF(G2214=" TARGET","Target ","")&amp;VLOOKUP(C2214,descriptions!A:B,2,FALSE))</f>
        <v>Percentage of people living with HIV on ART with a suppressed viral load</v>
      </c>
      <c r="X2214" s="20" t="s">
        <v>4</v>
      </c>
      <c r="Y2214" s="20" t="s">
        <v>831</v>
      </c>
      <c r="Z2214" s="20" t="s">
        <v>836</v>
      </c>
      <c r="AA2214" s="20" t="s">
        <v>102</v>
      </c>
      <c r="AB2214" s="20" t="s">
        <v>755</v>
      </c>
      <c r="AC2214" s="19" t="str">
        <f>IF(AB2214&lt;&gt;"",IF(NOT(ISNA(INDEX(os!A:A,MATCH(AB2214,os!B:B,0)))),INDEX(os!A:A,MATCH(AB2214,os!B:B,0)),"0"),"")</f>
        <v/>
      </c>
      <c r="AD2214" s="20" t="s">
        <v>830</v>
      </c>
      <c r="AE2214" s="20"/>
      <c r="AF2214" s="20"/>
      <c r="AG2214" s="20"/>
      <c r="AH2214" s="93" t="str">
        <f>IF(NOT(ISNA(VLOOKUP(B:B,ResultsTargets!A:A,1,0))),"TRUE","")</f>
        <v/>
      </c>
      <c r="AI2214" s="19" t="str">
        <f>IF(ISNA(VLOOKUP(C2214,dim_techarea!A:B,2,FALSE)),"",VLOOKUP(C2214,dim_techarea!A:B,2,FALSE))</f>
        <v>VL_SUPPRESSION_NAT</v>
      </c>
      <c r="AJ2214" s="19" t="str">
        <f>IF(ISNA(VLOOKUP(AI2214,dim_techarea!B:C,2,FALSE)),"",VLOOKUP(AI2214,dim_techarea!B:C,2,FALSE))</f>
        <v>IIA4LbLb4bB</v>
      </c>
      <c r="AK2214" s="19" t="str">
        <f>IF(ISNA(VLOOKUP(TRIM(G2214),dim_targetsresults!A:B,2,FALSE)),"",VLOOKUP(TRIM(G2214),dim_targetsresults!A:C,2,FALSE))</f>
        <v>MER Results</v>
      </c>
      <c r="AL2214" s="19" t="str">
        <f>IF(ISNA(VLOOKUP(AK2214,dim_targetsresults!B:C,2,FALSE)),"",VLOOKUP(AK2214,dim_targetsresults!B:C,2,FALSE))</f>
        <v>Jh0jDM5yQ2E</v>
      </c>
      <c r="AM2214" s="19" t="str">
        <f>IF(ISNA(VLOOKUP(TRIM(D2214),dim_numeratordenominator!A:B,2,FALSE)),"",VLOOKUP(TRIM(D2214),dim_numeratordenominator!A:C,2,FALSE))</f>
        <v>Numerator</v>
      </c>
      <c r="AN2214" s="19" t="str">
        <f>IF(ISNA(VLOOKUP(AM2214,dim_numeratordenominator!B:C,2,FALSE)),"",VLOOKUP(AM2214,dim_numeratordenominator!B:C,2,FALSE))</f>
        <v>Som9NRMQqV7</v>
      </c>
      <c r="AO2214" s="19" t="str">
        <f>IF(ISNA(VLOOKUP(TRIM(E2214),dim_supporttype!A:B,2,FALSE)),"",VLOOKUP(TRIM(E2214),dim_supporttype!A:C,2,FALSE))</f>
        <v>National</v>
      </c>
      <c r="AP2214" s="19" t="str">
        <f>IF(ISNA(VLOOKUP(AO2214,dim_supporttype!B:C,2,FALSE)),"",VLOOKUP(AO2214,dim_supporttype!B:C,2,FALSE))</f>
        <v>ERT6F2mcduw</v>
      </c>
      <c r="AQ2214" s="19" t="str">
        <f>IF(ISNA(VLOOKUP(TRIM(F2214),dim_disaggs!A:B,2,FALSE)),"No Disagg",VLOOKUP(TRIM(F2214),dim_disaggs!A:B,2,FALSE))</f>
        <v>TestIndication</v>
      </c>
      <c r="AR2214" s="19" t="str">
        <f>IF(ISNA(VLOOKUP(AQ2214,dim_disaggs!B:C,2,FALSE)),"",VLOOKUP(AQ2214,dim_disaggs!B:C,2,FALSE))</f>
        <v>D0rmtFP9nXp</v>
      </c>
      <c r="AS2214" s="72"/>
      <c r="AT2214" s="66"/>
      <c r="AU2214" s="72" t="s">
        <v>755</v>
      </c>
      <c r="AV2214" s="73" t="s">
        <v>755</v>
      </c>
      <c r="AW2214" s="66" t="s">
        <v>755</v>
      </c>
      <c r="AX2214" s="66" t="s">
        <v>755</v>
      </c>
      <c r="AY2214" s="20"/>
      <c r="AZ2214" s="20"/>
      <c r="BA2214" s="105" t="str">
        <f t="shared" si="315"/>
        <v/>
      </c>
      <c r="BB2214" s="20" t="str">
        <f t="shared" si="316"/>
        <v/>
      </c>
      <c r="BC2214" s="20"/>
      <c r="BD2214" s="20"/>
      <c r="BE2214" s="75"/>
      <c r="BF2214" s="73"/>
      <c r="BG2214" s="55"/>
      <c r="BH2214" s="76"/>
      <c r="BI2214" s="20"/>
      <c r="BJ2214" s="20"/>
      <c r="BK2214" s="55"/>
      <c r="BL2214" s="71"/>
      <c r="BM2214" s="77"/>
      <c r="BN2214" s="78"/>
      <c r="BO2214" s="77"/>
      <c r="BP2214" s="78"/>
    </row>
    <row r="2215" spans="1:68" s="3" customFormat="1" x14ac:dyDescent="0.2">
      <c r="A2215" s="20" t="s">
        <v>95</v>
      </c>
      <c r="B2215" s="20" t="s">
        <v>2049</v>
      </c>
      <c r="C2215" s="20" t="s">
        <v>2130</v>
      </c>
      <c r="D2215" s="20" t="s">
        <v>1</v>
      </c>
      <c r="E2215" s="20" t="s">
        <v>2139</v>
      </c>
      <c r="F2215" s="20"/>
      <c r="G2215" s="20" t="s">
        <v>20086</v>
      </c>
      <c r="H2215" s="20"/>
      <c r="I2215" s="19">
        <f t="shared" si="317"/>
        <v>27</v>
      </c>
      <c r="J2215" s="20" t="s">
        <v>755</v>
      </c>
      <c r="K2215" s="20" t="s">
        <v>2270</v>
      </c>
      <c r="L2215" s="95" t="str">
        <f>IF(M2215&lt;&gt;"",IF(NOT(ISNA(INDEX(cc!B:B,MATCH(M2215,cc!A:A,0)))),INDEX(cc!B:B,MATCH(M2215,cc!A:A,0)),"0"),"")</f>
        <v>default</v>
      </c>
      <c r="M2215" s="97" t="s">
        <v>13</v>
      </c>
      <c r="N2215" s="28" t="str">
        <f t="shared" si="318"/>
        <v/>
      </c>
      <c r="O2215" s="19" t="str">
        <f t="shared" si="311"/>
        <v>VL_SUPPRESSION_NAT (N, NAT): Suppressed Viral Load</v>
      </c>
      <c r="P2215" s="19" t="str">
        <f t="shared" si="312"/>
        <v>VL_SUPPRESSION_NAT (N, NAT): Suppressed Viral Load</v>
      </c>
      <c r="Q2215" s="19" t="str">
        <f t="shared" si="310"/>
        <v>VL_SUPPRESSION_NAT (N, NAT)</v>
      </c>
      <c r="R2215" s="19" t="str">
        <f t="shared" si="313"/>
        <v>VL_SUPPRESSION_NAT_N_NAT</v>
      </c>
      <c r="S2215" s="19" t="str">
        <f t="shared" si="314"/>
        <v>VL_SUPPRESSION_NAT_N_NAT_</v>
      </c>
      <c r="T2215" s="19" t="b">
        <f>NOT(ISNA(VLOOKUP(B2215,dbcodes!A:B,2,FALSE)))</f>
        <v>1</v>
      </c>
      <c r="U2215" s="19" t="str">
        <f>IF(ISNA(VLOOKUP(B2215,dbcodes!A:B,2,FALSE)),des!R1865,VLOOKUP(B2215,dbcodes!A:B,2,FALSE))</f>
        <v>VL_SUPPRESSION_NAT_N_NAT</v>
      </c>
      <c r="V2215" s="20"/>
      <c r="W2215" s="107" t="str">
        <f>IF(ISNA(VLOOKUP(C2215,descriptions!A:B,2,FALSE)),des!V1865,IF(G2215=" TARGET","Target ","")&amp;VLOOKUP(C2215,descriptions!A:B,2,FALSE))</f>
        <v>Percentage of people living with HIV on ART with a suppressed viral load</v>
      </c>
      <c r="X2215" s="20" t="s">
        <v>4</v>
      </c>
      <c r="Y2215" s="20" t="s">
        <v>831</v>
      </c>
      <c r="Z2215" s="20" t="s">
        <v>836</v>
      </c>
      <c r="AA2215" s="20" t="s">
        <v>102</v>
      </c>
      <c r="AB2215" s="20" t="s">
        <v>755</v>
      </c>
      <c r="AC2215" s="19" t="str">
        <f>IF(AB2215&lt;&gt;"",IF(NOT(ISNA(INDEX(os!A:A,MATCH(AB2215,os!B:B,0)))),INDEX(os!A:A,MATCH(AB2215,os!B:B,0)),"0"),"")</f>
        <v/>
      </c>
      <c r="AD2215" s="20" t="s">
        <v>830</v>
      </c>
      <c r="AE2215" s="20"/>
      <c r="AF2215" s="20"/>
      <c r="AG2215" s="20"/>
      <c r="AH2215" s="93" t="str">
        <f>IF(NOT(ISNA(VLOOKUP(B:B,ResultsTargets!A:A,1,0))),"TRUE","")</f>
        <v/>
      </c>
      <c r="AI2215" s="19" t="str">
        <f>IF(ISNA(VLOOKUP(C2215,dim_techarea!A:B,2,FALSE)),"",VLOOKUP(C2215,dim_techarea!A:B,2,FALSE))</f>
        <v>VL_SUPPRESSION_NAT</v>
      </c>
      <c r="AJ2215" s="19" t="str">
        <f>IF(ISNA(VLOOKUP(AI2215,dim_techarea!B:C,2,FALSE)),"",VLOOKUP(AI2215,dim_techarea!B:C,2,FALSE))</f>
        <v>IIA4LbLb4bB</v>
      </c>
      <c r="AK2215" s="19" t="str">
        <f>IF(ISNA(VLOOKUP(TRIM(G2215),dim_targetsresults!A:B,2,FALSE)),"",VLOOKUP(TRIM(G2215),dim_targetsresults!A:C,2,FALSE))</f>
        <v>MER Results</v>
      </c>
      <c r="AL2215" s="19" t="str">
        <f>IF(ISNA(VLOOKUP(AK2215,dim_targetsresults!B:C,2,FALSE)),"",VLOOKUP(AK2215,dim_targetsresults!B:C,2,FALSE))</f>
        <v>Jh0jDM5yQ2E</v>
      </c>
      <c r="AM2215" s="19" t="str">
        <f>IF(ISNA(VLOOKUP(TRIM(D2215),dim_numeratordenominator!A:B,2,FALSE)),"",VLOOKUP(TRIM(D2215),dim_numeratordenominator!A:C,2,FALSE))</f>
        <v>Numerator</v>
      </c>
      <c r="AN2215" s="19" t="str">
        <f>IF(ISNA(VLOOKUP(AM2215,dim_numeratordenominator!B:C,2,FALSE)),"",VLOOKUP(AM2215,dim_numeratordenominator!B:C,2,FALSE))</f>
        <v>Som9NRMQqV7</v>
      </c>
      <c r="AO2215" s="19" t="str">
        <f>IF(ISNA(VLOOKUP(TRIM(E2215),dim_supporttype!A:B,2,FALSE)),"",VLOOKUP(TRIM(E2215),dim_supporttype!A:C,2,FALSE))</f>
        <v>National</v>
      </c>
      <c r="AP2215" s="19" t="str">
        <f>IF(ISNA(VLOOKUP(AO2215,dim_supporttype!B:C,2,FALSE)),"",VLOOKUP(AO2215,dim_supporttype!B:C,2,FALSE))</f>
        <v>ERT6F2mcduw</v>
      </c>
      <c r="AQ2215" s="19" t="str">
        <f>IF(ISNA(VLOOKUP(TRIM(F2215),dim_disaggs!A:B,2,FALSE)),"No Disagg",VLOOKUP(TRIM(F2215),dim_disaggs!A:B,2,FALSE))</f>
        <v>No Disagg</v>
      </c>
      <c r="AR2215" s="19" t="str">
        <f>IF(ISNA(VLOOKUP(AQ2215,dim_disaggs!B:C,2,FALSE)),"",VLOOKUP(AQ2215,dim_disaggs!B:C,2,FALSE))</f>
        <v>werJlVT6sf3</v>
      </c>
      <c r="AS2215" s="72"/>
      <c r="AT2215" s="66"/>
      <c r="AU2215" s="72" t="s">
        <v>755</v>
      </c>
      <c r="AV2215" s="73" t="s">
        <v>755</v>
      </c>
      <c r="AW2215" s="66" t="s">
        <v>755</v>
      </c>
      <c r="AX2215" s="66" t="s">
        <v>755</v>
      </c>
      <c r="AY2215" s="20"/>
      <c r="AZ2215" s="20"/>
      <c r="BA2215" s="105" t="str">
        <f t="shared" si="315"/>
        <v/>
      </c>
      <c r="BB2215" s="20" t="str">
        <f t="shared" si="316"/>
        <v/>
      </c>
      <c r="BC2215" s="20"/>
      <c r="BD2215" s="20"/>
      <c r="BE2215" s="75"/>
      <c r="BF2215" s="73"/>
      <c r="BG2215" s="55"/>
      <c r="BH2215" s="76"/>
      <c r="BI2215" s="20"/>
      <c r="BJ2215" s="20"/>
      <c r="BK2215" s="55"/>
      <c r="BL2215" s="71"/>
      <c r="BM2215" s="77"/>
      <c r="BN2215" s="78"/>
      <c r="BO2215" s="77"/>
      <c r="BP2215" s="78"/>
    </row>
    <row r="2216" spans="1:68" s="3" customFormat="1" x14ac:dyDescent="0.2">
      <c r="A2216" s="20" t="s">
        <v>95</v>
      </c>
      <c r="B2216" s="20" t="s">
        <v>2042</v>
      </c>
      <c r="C2216" s="20" t="s">
        <v>2130</v>
      </c>
      <c r="D2216" s="20" t="s">
        <v>1</v>
      </c>
      <c r="E2216" s="20" t="s">
        <v>2139</v>
      </c>
      <c r="F2216" s="20" t="s">
        <v>4156</v>
      </c>
      <c r="G2216" s="20" t="s">
        <v>2442</v>
      </c>
      <c r="H2216" s="20" t="s">
        <v>18672</v>
      </c>
      <c r="I2216" s="19">
        <f t="shared" si="317"/>
        <v>47</v>
      </c>
      <c r="J2216" s="20" t="s">
        <v>755</v>
      </c>
      <c r="K2216" s="20" t="s">
        <v>2270</v>
      </c>
      <c r="L2216" s="95" t="str">
        <f>IF(M2216&lt;&gt;"",IF(NOT(ISNA(INDEX(cc!B:B,MATCH(M2216,cc!A:A,0)))),INDEX(cc!B:B,MATCH(M2216,cc!A:A,0)),"0"),"")</f>
        <v>Age (&lt;15,15+) and Sex</v>
      </c>
      <c r="M2216" s="97" t="s">
        <v>111</v>
      </c>
      <c r="N2216" s="28" t="str">
        <f t="shared" si="318"/>
        <v xml:space="preserve"> TARGET</v>
      </c>
      <c r="O2216" s="19" t="str">
        <f t="shared" si="311"/>
        <v>VL_SUPPRESSION_NAT (N, NAT, Age Aggregated/Sex) TARGET: Suppressed Viral Load</v>
      </c>
      <c r="P2216" s="19" t="str">
        <f t="shared" si="312"/>
        <v>VL_SUPPRESSION_NAT (N, NAT, Age Aggregated/Sex) TARGET: Suppressed Viral Load</v>
      </c>
      <c r="Q2216" s="19" t="str">
        <f t="shared" ref="Q2216:Q2279" si="319">IF(G2216=" RESULT",CONCATENATE(C2216, " (",_xlfn.TEXTJOIN(", ",TRUE,D2216,E2216,H2216),")",J2216),CONCATENATE(C2216, " (",_xlfn.TEXTJOIN(", ",TRUE,D2216,E2216,H2216),")",G2216,J2216))</f>
        <v>VL_SUPPRESSION_NAT (N, NAT, Age Agg/Sex) TARGET</v>
      </c>
      <c r="R2216" s="19" t="str">
        <f t="shared" si="313"/>
        <v>VL_SUPPRESSION_NAT_N_NAT_Age_Agg_Sex_TARGET</v>
      </c>
      <c r="S2216" s="19" t="str">
        <f t="shared" si="314"/>
        <v>VL_SUPPRESSION_NAT_N_NAT_Age_Agg_Sex_TARGET</v>
      </c>
      <c r="T2216" s="19" t="b">
        <f>NOT(ISNA(VLOOKUP(B2216,dbcodes!A:B,2,FALSE)))</f>
        <v>1</v>
      </c>
      <c r="U2216" s="19" t="str">
        <f>IF(ISNA(VLOOKUP(B2216,dbcodes!A:B,2,FALSE)),des!R1868,VLOOKUP(B2216,dbcodes!A:B,2,FALSE))</f>
        <v>VL_SUPPRESSION_NAT_N_NAT_Age_Sex_TARGET</v>
      </c>
      <c r="V2216" s="20"/>
      <c r="W2216" s="107" t="str">
        <f>IF(ISNA(VLOOKUP(C2216,descriptions!A:B,2,FALSE)),des!V1868,IF(G2216=" TARGET","Target ","")&amp;VLOOKUP(C2216,descriptions!A:B,2,FALSE))</f>
        <v>Target Percentage of people living with HIV on ART with a suppressed viral load</v>
      </c>
      <c r="X2216" s="20" t="s">
        <v>4</v>
      </c>
      <c r="Y2216" s="20" t="s">
        <v>831</v>
      </c>
      <c r="Z2216" s="20" t="s">
        <v>836</v>
      </c>
      <c r="AA2216" s="20" t="s">
        <v>102</v>
      </c>
      <c r="AB2216" s="20" t="s">
        <v>755</v>
      </c>
      <c r="AC2216" s="19" t="str">
        <f>IF(AB2216&lt;&gt;"",IF(NOT(ISNA(INDEX(os!A:A,MATCH(AB2216,os!B:B,0)))),INDEX(os!A:A,MATCH(AB2216,os!B:B,0)),"0"),"")</f>
        <v/>
      </c>
      <c r="AD2216" s="20" t="s">
        <v>830</v>
      </c>
      <c r="AE2216" s="20"/>
      <c r="AF2216" s="20"/>
      <c r="AG2216" s="20"/>
      <c r="AH2216" s="93" t="str">
        <f>IF(NOT(ISNA(VLOOKUP(B:B,ResultsTargets!A:A,1,0))),"TRUE","")</f>
        <v/>
      </c>
      <c r="AI2216" s="19" t="str">
        <f>IF(ISNA(VLOOKUP(C2216,dim_techarea!A:B,2,FALSE)),"",VLOOKUP(C2216,dim_techarea!A:B,2,FALSE))</f>
        <v>VL_SUPPRESSION_NAT</v>
      </c>
      <c r="AJ2216" s="19" t="str">
        <f>IF(ISNA(VLOOKUP(AI2216,dim_techarea!B:C,2,FALSE)),"",VLOOKUP(AI2216,dim_techarea!B:C,2,FALSE))</f>
        <v>IIA4LbLb4bB</v>
      </c>
      <c r="AK2216" s="19" t="str">
        <f>IF(ISNA(VLOOKUP(TRIM(G2216),dim_targetsresults!A:B,2,FALSE)),"",VLOOKUP(TRIM(G2216),dim_targetsresults!A:C,2,FALSE))</f>
        <v>MER Targets</v>
      </c>
      <c r="AL2216" s="19" t="str">
        <f>IF(ISNA(VLOOKUP(AK2216,dim_targetsresults!B:C,2,FALSE)),"",VLOOKUP(AK2216,dim_targetsresults!B:C,2,FALSE))</f>
        <v>W8imnja2Owd</v>
      </c>
      <c r="AM2216" s="19" t="str">
        <f>IF(ISNA(VLOOKUP(TRIM(D2216),dim_numeratordenominator!A:B,2,FALSE)),"",VLOOKUP(TRIM(D2216),dim_numeratordenominator!A:C,2,FALSE))</f>
        <v>Numerator</v>
      </c>
      <c r="AN2216" s="19" t="str">
        <f>IF(ISNA(VLOOKUP(AM2216,dim_numeratordenominator!B:C,2,FALSE)),"",VLOOKUP(AM2216,dim_numeratordenominator!B:C,2,FALSE))</f>
        <v>Som9NRMQqV7</v>
      </c>
      <c r="AO2216" s="19" t="str">
        <f>IF(ISNA(VLOOKUP(TRIM(E2216),dim_supporttype!A:B,2,FALSE)),"",VLOOKUP(TRIM(E2216),dim_supporttype!A:C,2,FALSE))</f>
        <v>National</v>
      </c>
      <c r="AP2216" s="19" t="str">
        <f>IF(ISNA(VLOOKUP(AO2216,dim_supporttype!B:C,2,FALSE)),"",VLOOKUP(AO2216,dim_supporttype!B:C,2,FALSE))</f>
        <v>ERT6F2mcduw</v>
      </c>
      <c r="AQ2216" s="19" t="str">
        <f>IF(ISNA(VLOOKUP(TRIM(F2216),dim_disaggs!A:B,2,FALSE)),"No Disagg",VLOOKUP(TRIM(F2216),dim_disaggs!A:B,2,FALSE))</f>
        <v>Age Aggregated/Sex</v>
      </c>
      <c r="AR2216" s="19" t="str">
        <f>IF(ISNA(VLOOKUP(AQ2216,dim_disaggs!B:C,2,FALSE)),"",VLOOKUP(AQ2216,dim_disaggs!B:C,2,FALSE))</f>
        <v>KMhxXDjVseT</v>
      </c>
      <c r="AS2216" s="72"/>
      <c r="AT2216" s="66"/>
      <c r="AU2216" s="72" t="s">
        <v>755</v>
      </c>
      <c r="AV2216" s="73" t="s">
        <v>755</v>
      </c>
      <c r="AW2216" s="66" t="s">
        <v>755</v>
      </c>
      <c r="AX2216" s="66" t="s">
        <v>755</v>
      </c>
      <c r="AY2216" s="20"/>
      <c r="AZ2216" s="20"/>
      <c r="BA2216" s="105" t="str">
        <f t="shared" si="315"/>
        <v/>
      </c>
      <c r="BB2216" s="20" t="str">
        <f t="shared" si="316"/>
        <v/>
      </c>
      <c r="BC2216" s="20"/>
      <c r="BD2216" s="20"/>
      <c r="BE2216" s="75"/>
      <c r="BF2216" s="73"/>
      <c r="BG2216" s="55"/>
      <c r="BH2216" s="76"/>
      <c r="BI2216" s="20"/>
      <c r="BJ2216" s="20"/>
      <c r="BK2216" s="55"/>
      <c r="BL2216" s="71"/>
      <c r="BM2216" s="77"/>
      <c r="BN2216" s="78"/>
      <c r="BO2216" s="77"/>
      <c r="BP2216" s="78"/>
    </row>
    <row r="2217" spans="1:68" s="3" customFormat="1" x14ac:dyDescent="0.2">
      <c r="A2217" s="20" t="s">
        <v>95</v>
      </c>
      <c r="B2217" s="20" t="s">
        <v>2046</v>
      </c>
      <c r="C2217" s="20" t="s">
        <v>2130</v>
      </c>
      <c r="D2217" s="20" t="s">
        <v>1</v>
      </c>
      <c r="E2217" s="20" t="s">
        <v>2139</v>
      </c>
      <c r="F2217" s="20" t="s">
        <v>525</v>
      </c>
      <c r="G2217" s="20" t="s">
        <v>2442</v>
      </c>
      <c r="H2217" s="20" t="s">
        <v>525</v>
      </c>
      <c r="I2217" s="19">
        <f t="shared" si="317"/>
        <v>39</v>
      </c>
      <c r="J2217" s="20" t="s">
        <v>755</v>
      </c>
      <c r="K2217" s="20" t="s">
        <v>2270</v>
      </c>
      <c r="L2217" s="95" t="str">
        <f>IF(M2217&lt;&gt;"",IF(NOT(ISNA(INDEX(cc!B:B,MATCH(M2217,cc!A:A,0)))),INDEX(cc!B:B,MATCH(M2217,cc!A:A,0)),"0"),"")</f>
        <v>Sex</v>
      </c>
      <c r="M2217" s="97" t="s">
        <v>4106</v>
      </c>
      <c r="N2217" s="28" t="str">
        <f t="shared" si="318"/>
        <v xml:space="preserve"> TARGET</v>
      </c>
      <c r="O2217" s="19" t="str">
        <f t="shared" si="311"/>
        <v>VL_SUPPRESSION_NAT (N, NAT, Sex) TARGET: Suppressed Viral Load</v>
      </c>
      <c r="P2217" s="19" t="str">
        <f t="shared" si="312"/>
        <v>VL_SUPPRESSION_NAT (N, NAT, Sex) TARGET: Suppressed Viral Load</v>
      </c>
      <c r="Q2217" s="19" t="str">
        <f t="shared" si="319"/>
        <v>VL_SUPPRESSION_NAT (N, NAT, Sex) TARGET</v>
      </c>
      <c r="R2217" s="19" t="str">
        <f t="shared" si="313"/>
        <v>VL_SUPPRESSION_NAT_N_NAT_Sex_TARGET</v>
      </c>
      <c r="S2217" s="19" t="str">
        <f t="shared" si="314"/>
        <v>VL_SUPPRESSION_NAT_N_NAT_Sex_TARGET</v>
      </c>
      <c r="T2217" s="19" t="b">
        <f>NOT(ISNA(VLOOKUP(B2217,dbcodes!A:B,2,FALSE)))</f>
        <v>1</v>
      </c>
      <c r="U2217" s="19" t="str">
        <f>IF(ISNA(VLOOKUP(B2217,dbcodes!A:B,2,FALSE)),des!R1869,VLOOKUP(B2217,dbcodes!A:B,2,FALSE))</f>
        <v>VL_SUPPRESSION_NAT_N_NAT_Sex_TARGET</v>
      </c>
      <c r="V2217" s="20"/>
      <c r="W2217" s="107" t="str">
        <f>IF(ISNA(VLOOKUP(C2217,descriptions!A:B,2,FALSE)),des!V1869,IF(G2217=" TARGET","Target ","")&amp;VLOOKUP(C2217,descriptions!A:B,2,FALSE))</f>
        <v>Target Percentage of people living with HIV on ART with a suppressed viral load</v>
      </c>
      <c r="X2217" s="20" t="s">
        <v>4</v>
      </c>
      <c r="Y2217" s="20" t="s">
        <v>831</v>
      </c>
      <c r="Z2217" s="20" t="s">
        <v>836</v>
      </c>
      <c r="AA2217" s="20" t="s">
        <v>102</v>
      </c>
      <c r="AB2217" s="20" t="s">
        <v>755</v>
      </c>
      <c r="AC2217" s="19" t="str">
        <f>IF(AB2217&lt;&gt;"",IF(NOT(ISNA(INDEX(os!A:A,MATCH(AB2217,os!B:B,0)))),INDEX(os!A:A,MATCH(AB2217,os!B:B,0)),"0"),"")</f>
        <v/>
      </c>
      <c r="AD2217" s="20" t="s">
        <v>830</v>
      </c>
      <c r="AE2217" s="20"/>
      <c r="AF2217" s="20"/>
      <c r="AG2217" s="20"/>
      <c r="AH2217" s="93" t="str">
        <f>IF(NOT(ISNA(VLOOKUP(B:B,ResultsTargets!A:A,1,0))),"TRUE","")</f>
        <v/>
      </c>
      <c r="AI2217" s="19" t="str">
        <f>IF(ISNA(VLOOKUP(C2217,dim_techarea!A:B,2,FALSE)),"",VLOOKUP(C2217,dim_techarea!A:B,2,FALSE))</f>
        <v>VL_SUPPRESSION_NAT</v>
      </c>
      <c r="AJ2217" s="19" t="str">
        <f>IF(ISNA(VLOOKUP(AI2217,dim_techarea!B:C,2,FALSE)),"",VLOOKUP(AI2217,dim_techarea!B:C,2,FALSE))</f>
        <v>IIA4LbLb4bB</v>
      </c>
      <c r="AK2217" s="19" t="str">
        <f>IF(ISNA(VLOOKUP(TRIM(G2217),dim_targetsresults!A:B,2,FALSE)),"",VLOOKUP(TRIM(G2217),dim_targetsresults!A:C,2,FALSE))</f>
        <v>MER Targets</v>
      </c>
      <c r="AL2217" s="19" t="str">
        <f>IF(ISNA(VLOOKUP(AK2217,dim_targetsresults!B:C,2,FALSE)),"",VLOOKUP(AK2217,dim_targetsresults!B:C,2,FALSE))</f>
        <v>W8imnja2Owd</v>
      </c>
      <c r="AM2217" s="19" t="str">
        <f>IF(ISNA(VLOOKUP(TRIM(D2217),dim_numeratordenominator!A:B,2,FALSE)),"",VLOOKUP(TRIM(D2217),dim_numeratordenominator!A:C,2,FALSE))</f>
        <v>Numerator</v>
      </c>
      <c r="AN2217" s="19" t="str">
        <f>IF(ISNA(VLOOKUP(AM2217,dim_numeratordenominator!B:C,2,FALSE)),"",VLOOKUP(AM2217,dim_numeratordenominator!B:C,2,FALSE))</f>
        <v>Som9NRMQqV7</v>
      </c>
      <c r="AO2217" s="19" t="str">
        <f>IF(ISNA(VLOOKUP(TRIM(E2217),dim_supporttype!A:B,2,FALSE)),"",VLOOKUP(TRIM(E2217),dim_supporttype!A:C,2,FALSE))</f>
        <v>National</v>
      </c>
      <c r="AP2217" s="19" t="str">
        <f>IF(ISNA(VLOOKUP(AO2217,dim_supporttype!B:C,2,FALSE)),"",VLOOKUP(AO2217,dim_supporttype!B:C,2,FALSE))</f>
        <v>ERT6F2mcduw</v>
      </c>
      <c r="AQ2217" s="19" t="str">
        <f>IF(ISNA(VLOOKUP(TRIM(F2217),dim_disaggs!A:B,2,FALSE)),"No Disagg",VLOOKUP(TRIM(F2217),dim_disaggs!A:B,2,FALSE))</f>
        <v>Sex</v>
      </c>
      <c r="AR2217" s="19" t="str">
        <f>IF(ISNA(VLOOKUP(AQ2217,dim_disaggs!B:C,2,FALSE)),"",VLOOKUP(AQ2217,dim_disaggs!B:C,2,FALSE))</f>
        <v>sdHeplyj1SL</v>
      </c>
      <c r="AS2217" s="72"/>
      <c r="AT2217" s="66"/>
      <c r="AU2217" s="72" t="s">
        <v>755</v>
      </c>
      <c r="AV2217" s="73" t="s">
        <v>755</v>
      </c>
      <c r="AW2217" s="66" t="s">
        <v>755</v>
      </c>
      <c r="AX2217" s="66" t="s">
        <v>755</v>
      </c>
      <c r="AY2217" s="20"/>
      <c r="AZ2217" s="20"/>
      <c r="BA2217" s="105" t="str">
        <f t="shared" si="315"/>
        <v/>
      </c>
      <c r="BB2217" s="20" t="str">
        <f t="shared" si="316"/>
        <v/>
      </c>
      <c r="BC2217" s="20"/>
      <c r="BD2217" s="20"/>
      <c r="BE2217" s="75"/>
      <c r="BF2217" s="73"/>
      <c r="BG2217" s="55"/>
      <c r="BH2217" s="76"/>
      <c r="BI2217" s="20"/>
      <c r="BJ2217" s="20"/>
      <c r="BK2217" s="55"/>
      <c r="BL2217" s="71"/>
      <c r="BM2217" s="77"/>
      <c r="BN2217" s="78"/>
      <c r="BO2217" s="77"/>
      <c r="BP2217" s="78"/>
    </row>
    <row r="2218" spans="1:68" s="3" customFormat="1" x14ac:dyDescent="0.2">
      <c r="A2218" s="20" t="s">
        <v>95</v>
      </c>
      <c r="B2218" s="20" t="s">
        <v>2052</v>
      </c>
      <c r="C2218" s="20" t="s">
        <v>2130</v>
      </c>
      <c r="D2218" s="20" t="s">
        <v>1</v>
      </c>
      <c r="E2218" s="20" t="s">
        <v>2139</v>
      </c>
      <c r="F2218" s="20" t="s">
        <v>2204</v>
      </c>
      <c r="G2218" s="20" t="s">
        <v>2442</v>
      </c>
      <c r="H2218" s="20" t="s">
        <v>2204</v>
      </c>
      <c r="I2218" s="19">
        <f t="shared" si="317"/>
        <v>50</v>
      </c>
      <c r="J2218" s="20" t="s">
        <v>755</v>
      </c>
      <c r="K2218" s="20" t="s">
        <v>2270</v>
      </c>
      <c r="L2218" s="95" t="str">
        <f>IF(M2218&lt;&gt;"",IF(NOT(ISNA(INDEX(cc!B:B,MATCH(M2218,cc!A:A,0)))),INDEX(cc!B:B,MATCH(M2218,cc!A:A,0)),"0"),"")</f>
        <v>Test Indication</v>
      </c>
      <c r="M2218" s="97" t="s">
        <v>4111</v>
      </c>
      <c r="N2218" s="28" t="str">
        <f t="shared" si="318"/>
        <v xml:space="preserve"> TARGET</v>
      </c>
      <c r="O2218" s="19" t="str">
        <f t="shared" si="311"/>
        <v>VL_SUPPRESSION_NAT (N, NAT, TestIndication) TARGET: Suppressed Viral Load</v>
      </c>
      <c r="P2218" s="19" t="str">
        <f t="shared" si="312"/>
        <v>VL_SUPPRESSION_NAT (N, NAT, TestIndication) TARGET: Suppressed Viral Load</v>
      </c>
      <c r="Q2218" s="19" t="str">
        <f t="shared" si="319"/>
        <v>VL_SUPPRESSION_NAT (N, NAT, TestIndication) TARGET</v>
      </c>
      <c r="R2218" s="19" t="str">
        <f t="shared" si="313"/>
        <v>VL_SUPPRESSION_NAT_N_NAT_TestIndication_TARGET</v>
      </c>
      <c r="S2218" s="19" t="str">
        <f t="shared" si="314"/>
        <v>VL_SUPPRESSION_NAT_N_NAT_TestIndication_TARGET</v>
      </c>
      <c r="T2218" s="19" t="b">
        <f>NOT(ISNA(VLOOKUP(B2218,dbcodes!A:B,2,FALSE)))</f>
        <v>1</v>
      </c>
      <c r="U2218" s="19" t="str">
        <f>IF(ISNA(VLOOKUP(B2218,dbcodes!A:B,2,FALSE)),des!R1870,VLOOKUP(B2218,dbcodes!A:B,2,FALSE))</f>
        <v>VL_SUPPRESSION_NAT_N_NAT_TestIndication_TARGET</v>
      </c>
      <c r="V2218" s="20"/>
      <c r="W2218" s="107" t="str">
        <f>IF(ISNA(VLOOKUP(C2218,descriptions!A:B,2,FALSE)),des!V1870,IF(G2218=" TARGET","Target ","")&amp;VLOOKUP(C2218,descriptions!A:B,2,FALSE))</f>
        <v>Target Percentage of people living with HIV on ART with a suppressed viral load</v>
      </c>
      <c r="X2218" s="20" t="s">
        <v>4</v>
      </c>
      <c r="Y2218" s="20" t="s">
        <v>831</v>
      </c>
      <c r="Z2218" s="20" t="s">
        <v>836</v>
      </c>
      <c r="AA2218" s="20" t="s">
        <v>102</v>
      </c>
      <c r="AB2218" s="20" t="s">
        <v>755</v>
      </c>
      <c r="AC2218" s="19" t="str">
        <f>IF(AB2218&lt;&gt;"",IF(NOT(ISNA(INDEX(os!A:A,MATCH(AB2218,os!B:B,0)))),INDEX(os!A:A,MATCH(AB2218,os!B:B,0)),"0"),"")</f>
        <v/>
      </c>
      <c r="AD2218" s="20" t="s">
        <v>830</v>
      </c>
      <c r="AE2218" s="20"/>
      <c r="AF2218" s="20"/>
      <c r="AG2218" s="20"/>
      <c r="AH2218" s="93" t="str">
        <f>IF(NOT(ISNA(VLOOKUP(B:B,ResultsTargets!A:A,1,0))),"TRUE","")</f>
        <v/>
      </c>
      <c r="AI2218" s="19" t="str">
        <f>IF(ISNA(VLOOKUP(C2218,dim_techarea!A:B,2,FALSE)),"",VLOOKUP(C2218,dim_techarea!A:B,2,FALSE))</f>
        <v>VL_SUPPRESSION_NAT</v>
      </c>
      <c r="AJ2218" s="19" t="str">
        <f>IF(ISNA(VLOOKUP(AI2218,dim_techarea!B:C,2,FALSE)),"",VLOOKUP(AI2218,dim_techarea!B:C,2,FALSE))</f>
        <v>IIA4LbLb4bB</v>
      </c>
      <c r="AK2218" s="19" t="str">
        <f>IF(ISNA(VLOOKUP(TRIM(G2218),dim_targetsresults!A:B,2,FALSE)),"",VLOOKUP(TRIM(G2218),dim_targetsresults!A:C,2,FALSE))</f>
        <v>MER Targets</v>
      </c>
      <c r="AL2218" s="19" t="str">
        <f>IF(ISNA(VLOOKUP(AK2218,dim_targetsresults!B:C,2,FALSE)),"",VLOOKUP(AK2218,dim_targetsresults!B:C,2,FALSE))</f>
        <v>W8imnja2Owd</v>
      </c>
      <c r="AM2218" s="19" t="str">
        <f>IF(ISNA(VLOOKUP(TRIM(D2218),dim_numeratordenominator!A:B,2,FALSE)),"",VLOOKUP(TRIM(D2218),dim_numeratordenominator!A:C,2,FALSE))</f>
        <v>Numerator</v>
      </c>
      <c r="AN2218" s="19" t="str">
        <f>IF(ISNA(VLOOKUP(AM2218,dim_numeratordenominator!B:C,2,FALSE)),"",VLOOKUP(AM2218,dim_numeratordenominator!B:C,2,FALSE))</f>
        <v>Som9NRMQqV7</v>
      </c>
      <c r="AO2218" s="19" t="str">
        <f>IF(ISNA(VLOOKUP(TRIM(E2218),dim_supporttype!A:B,2,FALSE)),"",VLOOKUP(TRIM(E2218),dim_supporttype!A:C,2,FALSE))</f>
        <v>National</v>
      </c>
      <c r="AP2218" s="19" t="str">
        <f>IF(ISNA(VLOOKUP(AO2218,dim_supporttype!B:C,2,FALSE)),"",VLOOKUP(AO2218,dim_supporttype!B:C,2,FALSE))</f>
        <v>ERT6F2mcduw</v>
      </c>
      <c r="AQ2218" s="19" t="str">
        <f>IF(ISNA(VLOOKUP(TRIM(F2218),dim_disaggs!A:B,2,FALSE)),"No Disagg",VLOOKUP(TRIM(F2218),dim_disaggs!A:B,2,FALSE))</f>
        <v>TestIndication</v>
      </c>
      <c r="AR2218" s="19" t="str">
        <f>IF(ISNA(VLOOKUP(AQ2218,dim_disaggs!B:C,2,FALSE)),"",VLOOKUP(AQ2218,dim_disaggs!B:C,2,FALSE))</f>
        <v>D0rmtFP9nXp</v>
      </c>
      <c r="AS2218" s="72"/>
      <c r="AT2218" s="66"/>
      <c r="AU2218" s="72" t="s">
        <v>755</v>
      </c>
      <c r="AV2218" s="73" t="s">
        <v>755</v>
      </c>
      <c r="AW2218" s="66" t="s">
        <v>755</v>
      </c>
      <c r="AX2218" s="66" t="s">
        <v>755</v>
      </c>
      <c r="AY2218" s="20"/>
      <c r="AZ2218" s="20"/>
      <c r="BA2218" s="105" t="str">
        <f t="shared" si="315"/>
        <v/>
      </c>
      <c r="BB2218" s="20" t="str">
        <f t="shared" si="316"/>
        <v/>
      </c>
      <c r="BC2218" s="20"/>
      <c r="BD2218" s="20"/>
      <c r="BE2218" s="75"/>
      <c r="BF2218" s="73"/>
      <c r="BG2218" s="55"/>
      <c r="BH2218" s="76"/>
      <c r="BI2218" s="20"/>
      <c r="BJ2218" s="20"/>
      <c r="BK2218" s="55"/>
      <c r="BL2218" s="71"/>
      <c r="BM2218" s="77"/>
      <c r="BN2218" s="78"/>
      <c r="BO2218" s="77"/>
      <c r="BP2218" s="78"/>
    </row>
    <row r="2219" spans="1:68" s="3" customFormat="1" x14ac:dyDescent="0.2">
      <c r="A2219" s="20" t="s">
        <v>95</v>
      </c>
      <c r="B2219" s="20" t="s">
        <v>2050</v>
      </c>
      <c r="C2219" s="20" t="s">
        <v>2130</v>
      </c>
      <c r="D2219" s="20" t="s">
        <v>1</v>
      </c>
      <c r="E2219" s="20" t="s">
        <v>2139</v>
      </c>
      <c r="F2219" s="20"/>
      <c r="G2219" s="20" t="s">
        <v>2442</v>
      </c>
      <c r="H2219" s="20"/>
      <c r="I2219" s="19">
        <f t="shared" si="317"/>
        <v>34</v>
      </c>
      <c r="J2219" s="20" t="s">
        <v>755</v>
      </c>
      <c r="K2219" s="20" t="s">
        <v>2270</v>
      </c>
      <c r="L2219" s="95" t="str">
        <f>IF(M2219&lt;&gt;"",IF(NOT(ISNA(INDEX(cc!B:B,MATCH(M2219,cc!A:A,0)))),INDEX(cc!B:B,MATCH(M2219,cc!A:A,0)),"0"),"")</f>
        <v>default</v>
      </c>
      <c r="M2219" s="97" t="s">
        <v>13</v>
      </c>
      <c r="N2219" s="28" t="str">
        <f t="shared" si="318"/>
        <v xml:space="preserve"> TARGET</v>
      </c>
      <c r="O2219" s="19" t="str">
        <f t="shared" si="311"/>
        <v>VL_SUPPRESSION_NAT (N, NAT) TARGET: Suppressed Viral Load</v>
      </c>
      <c r="P2219" s="19" t="str">
        <f t="shared" si="312"/>
        <v>VL_SUPPRESSION_NAT (N, NAT) TARGET: Suppressed Viral Load</v>
      </c>
      <c r="Q2219" s="19" t="str">
        <f t="shared" si="319"/>
        <v>VL_SUPPRESSION_NAT (N, NAT) TARGET</v>
      </c>
      <c r="R2219" s="19" t="str">
        <f t="shared" si="313"/>
        <v>VL_SUPPRESSION_NAT_N_NAT_TARGET</v>
      </c>
      <c r="S2219" s="19" t="str">
        <f t="shared" si="314"/>
        <v>VL_SUPPRESSION_NAT_N_NAT_TARGET</v>
      </c>
      <c r="T2219" s="19" t="b">
        <f>NOT(ISNA(VLOOKUP(B2219,dbcodes!A:B,2,FALSE)))</f>
        <v>1</v>
      </c>
      <c r="U2219" s="19" t="str">
        <f>IF(ISNA(VLOOKUP(B2219,dbcodes!A:B,2,FALSE)),des!R1871,VLOOKUP(B2219,dbcodes!A:B,2,FALSE))</f>
        <v>VL_SUPPRESSION_NAT_N_NAT_TARGET</v>
      </c>
      <c r="V2219" s="20"/>
      <c r="W2219" s="107" t="str">
        <f>IF(ISNA(VLOOKUP(C2219,descriptions!A:B,2,FALSE)),des!V1871,IF(G2219=" TARGET","Target ","")&amp;VLOOKUP(C2219,descriptions!A:B,2,FALSE))</f>
        <v>Target Percentage of people living with HIV on ART with a suppressed viral load</v>
      </c>
      <c r="X2219" s="20" t="s">
        <v>4</v>
      </c>
      <c r="Y2219" s="20" t="s">
        <v>831</v>
      </c>
      <c r="Z2219" s="20" t="s">
        <v>836</v>
      </c>
      <c r="AA2219" s="20" t="s">
        <v>102</v>
      </c>
      <c r="AB2219" s="20" t="s">
        <v>755</v>
      </c>
      <c r="AC2219" s="19" t="str">
        <f>IF(AB2219&lt;&gt;"",IF(NOT(ISNA(INDEX(os!A:A,MATCH(AB2219,os!B:B,0)))),INDEX(os!A:A,MATCH(AB2219,os!B:B,0)),"0"),"")</f>
        <v/>
      </c>
      <c r="AD2219" s="20" t="s">
        <v>830</v>
      </c>
      <c r="AE2219" s="20"/>
      <c r="AF2219" s="20"/>
      <c r="AG2219" s="20"/>
      <c r="AH2219" s="93" t="str">
        <f>IF(NOT(ISNA(VLOOKUP(B:B,ResultsTargets!A:A,1,0))),"TRUE","")</f>
        <v/>
      </c>
      <c r="AI2219" s="19" t="str">
        <f>IF(ISNA(VLOOKUP(C2219,dim_techarea!A:B,2,FALSE)),"",VLOOKUP(C2219,dim_techarea!A:B,2,FALSE))</f>
        <v>VL_SUPPRESSION_NAT</v>
      </c>
      <c r="AJ2219" s="19" t="str">
        <f>IF(ISNA(VLOOKUP(AI2219,dim_techarea!B:C,2,FALSE)),"",VLOOKUP(AI2219,dim_techarea!B:C,2,FALSE))</f>
        <v>IIA4LbLb4bB</v>
      </c>
      <c r="AK2219" s="19" t="str">
        <f>IF(ISNA(VLOOKUP(TRIM(G2219),dim_targetsresults!A:B,2,FALSE)),"",VLOOKUP(TRIM(G2219),dim_targetsresults!A:C,2,FALSE))</f>
        <v>MER Targets</v>
      </c>
      <c r="AL2219" s="19" t="str">
        <f>IF(ISNA(VLOOKUP(AK2219,dim_targetsresults!B:C,2,FALSE)),"",VLOOKUP(AK2219,dim_targetsresults!B:C,2,FALSE))</f>
        <v>W8imnja2Owd</v>
      </c>
      <c r="AM2219" s="19" t="str">
        <f>IF(ISNA(VLOOKUP(TRIM(D2219),dim_numeratordenominator!A:B,2,FALSE)),"",VLOOKUP(TRIM(D2219),dim_numeratordenominator!A:C,2,FALSE))</f>
        <v>Numerator</v>
      </c>
      <c r="AN2219" s="19" t="str">
        <f>IF(ISNA(VLOOKUP(AM2219,dim_numeratordenominator!B:C,2,FALSE)),"",VLOOKUP(AM2219,dim_numeratordenominator!B:C,2,FALSE))</f>
        <v>Som9NRMQqV7</v>
      </c>
      <c r="AO2219" s="19" t="str">
        <f>IF(ISNA(VLOOKUP(TRIM(E2219),dim_supporttype!A:B,2,FALSE)),"",VLOOKUP(TRIM(E2219),dim_supporttype!A:C,2,FALSE))</f>
        <v>National</v>
      </c>
      <c r="AP2219" s="19" t="str">
        <f>IF(ISNA(VLOOKUP(AO2219,dim_supporttype!B:C,2,FALSE)),"",VLOOKUP(AO2219,dim_supporttype!B:C,2,FALSE))</f>
        <v>ERT6F2mcduw</v>
      </c>
      <c r="AQ2219" s="19" t="str">
        <f>IF(ISNA(VLOOKUP(TRIM(F2219),dim_disaggs!A:B,2,FALSE)),"No Disagg",VLOOKUP(TRIM(F2219),dim_disaggs!A:B,2,FALSE))</f>
        <v>No Disagg</v>
      </c>
      <c r="AR2219" s="19" t="str">
        <f>IF(ISNA(VLOOKUP(AQ2219,dim_disaggs!B:C,2,FALSE)),"",VLOOKUP(AQ2219,dim_disaggs!B:C,2,FALSE))</f>
        <v>werJlVT6sf3</v>
      </c>
      <c r="AS2219" s="72"/>
      <c r="AT2219" s="66"/>
      <c r="AU2219" s="72" t="s">
        <v>755</v>
      </c>
      <c r="AV2219" s="73" t="s">
        <v>755</v>
      </c>
      <c r="AW2219" s="66" t="s">
        <v>755</v>
      </c>
      <c r="AX2219" s="66" t="s">
        <v>755</v>
      </c>
      <c r="AY2219" s="20"/>
      <c r="AZ2219" s="20"/>
      <c r="BA2219" s="105" t="str">
        <f t="shared" si="315"/>
        <v/>
      </c>
      <c r="BB2219" s="20" t="str">
        <f t="shared" si="316"/>
        <v/>
      </c>
      <c r="BC2219" s="20"/>
      <c r="BD2219" s="20"/>
      <c r="BE2219" s="75"/>
      <c r="BF2219" s="73"/>
      <c r="BG2219" s="55"/>
      <c r="BH2219" s="76"/>
      <c r="BI2219" s="20"/>
      <c r="BJ2219" s="20"/>
      <c r="BK2219" s="55"/>
      <c r="BL2219" s="71"/>
      <c r="BM2219" s="77"/>
      <c r="BN2219" s="78"/>
      <c r="BO2219" s="77"/>
      <c r="BP2219" s="78"/>
    </row>
    <row r="2220" spans="1:68" s="3" customFormat="1" x14ac:dyDescent="0.2">
      <c r="A2220" s="22" t="s">
        <v>95</v>
      </c>
      <c r="B2220" s="21" t="s">
        <v>20357</v>
      </c>
      <c r="C2220" s="20" t="s">
        <v>20073</v>
      </c>
      <c r="D2220" s="20" t="s">
        <v>1</v>
      </c>
      <c r="E2220" s="20" t="s">
        <v>2142</v>
      </c>
      <c r="F2220" s="20" t="s">
        <v>4156</v>
      </c>
      <c r="G2220" s="20" t="s">
        <v>20086</v>
      </c>
      <c r="H2220" s="22" t="s">
        <v>20080</v>
      </c>
      <c r="I2220" s="19">
        <f t="shared" si="317"/>
        <v>43</v>
      </c>
      <c r="J2220" s="20" t="s">
        <v>755</v>
      </c>
      <c r="K2220" s="20" t="s">
        <v>2270</v>
      </c>
      <c r="L2220" s="95" t="str">
        <f>IF(M2220&lt;&gt;"",IF(NOT(ISNA(INDEX(cc!B:B,MATCH(M2220,cc!A:A,0)))),INDEX(cc!B:B,MATCH(M2220,cc!A:A,0)),"0"),"")</f>
        <v>Age (&lt;15,15+) and Sex</v>
      </c>
      <c r="M2220" s="97" t="s">
        <v>111</v>
      </c>
      <c r="N2220" s="28" t="str">
        <f t="shared" si="318"/>
        <v/>
      </c>
      <c r="O2220" s="19" t="str">
        <f t="shared" si="311"/>
        <v>VL_SUPPRESSION_SUBNAT (N, SUBNAT, Age Aggregated/Sex): Suppressed Viral Load</v>
      </c>
      <c r="P2220" s="19" t="str">
        <f t="shared" si="312"/>
        <v>VL_SUPPRESSION_SUBNAT (N, SUBNAT, Age Aggregated/Sex): Suppressed Viral Load</v>
      </c>
      <c r="Q2220" s="19" t="str">
        <f t="shared" si="319"/>
        <v>VL_SUPPRESSION_SUBNAT (N, SUBNAT, AgeAgg/S)</v>
      </c>
      <c r="R2220" s="19" t="str">
        <f t="shared" si="313"/>
        <v>VL_SUPPRESSION_SUBNAT_N_SUBNAT_AgeAgg_S</v>
      </c>
      <c r="S2220" s="19" t="str">
        <f t="shared" si="314"/>
        <v>VL_SUPPRESSION_SUBNAT_N_SUBNAT_AgeAgg_S_</v>
      </c>
      <c r="T2220" s="19" t="b">
        <f>NOT(ISNA(VLOOKUP(B2220,dbcodes!A:B,2,FALSE)))</f>
        <v>1</v>
      </c>
      <c r="U2220" s="19" t="str">
        <f>IF(ISNA(VLOOKUP(B2220,dbcodes!A:B,2,FALSE)),des!R1878,VLOOKUP(B2220,dbcodes!A:B,2,FALSE))</f>
        <v>VL_SUPPRESSION_SUBNAT_N_SUBNAT_AgeAgg_S</v>
      </c>
      <c r="V2220" s="20" t="s">
        <v>2379</v>
      </c>
      <c r="W2220" s="107" t="str">
        <f>IF(ISNA(VLOOKUP(C2220,descriptions!A:B,2,FALSE)),des!V1878,IF(G2220=" TARGET","Target ","")&amp;VLOOKUP(C2220,descriptions!A:B,2,FALSE))</f>
        <v>Percentage of people living with HIV on ART with a suppressed viral load</v>
      </c>
      <c r="X2220" s="20" t="s">
        <v>4</v>
      </c>
      <c r="Y2220" s="20" t="s">
        <v>831</v>
      </c>
      <c r="Z2220" s="20" t="s">
        <v>836</v>
      </c>
      <c r="AA2220" s="20" t="s">
        <v>102</v>
      </c>
      <c r="AB2220" s="20" t="s">
        <v>755</v>
      </c>
      <c r="AC2220" s="19" t="str">
        <f>IF(AB2220&lt;&gt;"",IF(NOT(ISNA(INDEX(os!A:A,MATCH(AB2220,os!B:B,0)))),INDEX(os!A:A,MATCH(AB2220,os!B:B,0)),"0"),"")</f>
        <v/>
      </c>
      <c r="AD2220" s="20" t="s">
        <v>830</v>
      </c>
      <c r="AE2220" s="20"/>
      <c r="AF2220" s="20"/>
      <c r="AG2220" s="20"/>
      <c r="AH2220" s="93" t="str">
        <f>IF(NOT(ISNA(VLOOKUP(B:B,ResultsTargets!A:A,1,0))),"TRUE","")</f>
        <v/>
      </c>
      <c r="AI2220" s="19" t="str">
        <f>IF(ISNA(VLOOKUP(C2220,dim_techarea!A:B,2,FALSE)),"",VLOOKUP(C2220,dim_techarea!A:B,2,FALSE))</f>
        <v>VL_SUPPRESSION_SUBNAT</v>
      </c>
      <c r="AJ2220" s="19" t="str">
        <f>IF(ISNA(VLOOKUP(AI2220,dim_techarea!B:C,2,FALSE)),"",VLOOKUP(AI2220,dim_techarea!B:C,2,FALSE))</f>
        <v>Iur5tIcAgLr</v>
      </c>
      <c r="AK2220" s="19" t="str">
        <f>IF(ISNA(VLOOKUP(TRIM(G2220),dim_targetsresults!A:B,2,FALSE)),"",VLOOKUP(TRIM(G2220),dim_targetsresults!A:C,2,FALSE))</f>
        <v>MER Results</v>
      </c>
      <c r="AL2220" s="19" t="str">
        <f>IF(ISNA(VLOOKUP(AK2220,dim_targetsresults!B:C,2,FALSE)),"",VLOOKUP(AK2220,dim_targetsresults!B:C,2,FALSE))</f>
        <v>Jh0jDM5yQ2E</v>
      </c>
      <c r="AM2220" s="19" t="str">
        <f>IF(ISNA(VLOOKUP(TRIM(D2220),dim_numeratordenominator!A:B,2,FALSE)),"",VLOOKUP(TRIM(D2220),dim_numeratordenominator!A:C,2,FALSE))</f>
        <v>Numerator</v>
      </c>
      <c r="AN2220" s="19" t="str">
        <f>IF(ISNA(VLOOKUP(AM2220,dim_numeratordenominator!B:C,2,FALSE)),"",VLOOKUP(AM2220,dim_numeratordenominator!B:C,2,FALSE))</f>
        <v>Som9NRMQqV7</v>
      </c>
      <c r="AO2220" s="19" t="str">
        <f>IF(ISNA(VLOOKUP(TRIM(E2220),dim_supporttype!A:B,2,FALSE)),"",VLOOKUP(TRIM(E2220),dim_supporttype!A:C,2,FALSE))</f>
        <v>Sub-National</v>
      </c>
      <c r="AP2220" s="19" t="str">
        <f>IF(ISNA(VLOOKUP(AO2220,dim_supporttype!B:C,2,FALSE)),"",VLOOKUP(AO2220,dim_supporttype!B:C,2,FALSE))</f>
        <v>jJDHP9KXvzJ</v>
      </c>
      <c r="AQ2220" s="19" t="str">
        <f>IF(ISNA(VLOOKUP(TRIM(F2220),dim_disaggs!A:B,2,FALSE)),"No Disagg",VLOOKUP(TRIM(F2220),dim_disaggs!A:B,2,FALSE))</f>
        <v>Age Aggregated/Sex</v>
      </c>
      <c r="AR2220" s="19" t="str">
        <f>IF(ISNA(VLOOKUP(AQ2220,dim_disaggs!B:C,2,FALSE)),"",VLOOKUP(AQ2220,dim_disaggs!B:C,2,FALSE))</f>
        <v>KMhxXDjVseT</v>
      </c>
      <c r="AS2220" s="72"/>
      <c r="AT2220" s="66"/>
      <c r="AU2220" s="72" t="s">
        <v>755</v>
      </c>
      <c r="AV2220" s="73" t="s">
        <v>755</v>
      </c>
      <c r="AW2220" s="66" t="s">
        <v>755</v>
      </c>
      <c r="AX2220" s="66" t="s">
        <v>755</v>
      </c>
      <c r="AY2220" s="20"/>
      <c r="AZ2220" s="20"/>
      <c r="BA2220" s="105" t="str">
        <f t="shared" si="315"/>
        <v/>
      </c>
      <c r="BB2220" s="20" t="str">
        <f t="shared" si="316"/>
        <v/>
      </c>
      <c r="BC2220" s="20"/>
      <c r="BD2220" s="20"/>
      <c r="BE2220" s="75"/>
      <c r="BF2220" s="73"/>
      <c r="BG2220" s="55"/>
      <c r="BH2220" s="76"/>
      <c r="BI2220" s="20"/>
      <c r="BJ2220" s="20"/>
      <c r="BK2220" s="55"/>
      <c r="BL2220" s="71"/>
      <c r="BM2220" s="77"/>
      <c r="BN2220" s="78"/>
      <c r="BO2220" s="77"/>
      <c r="BP2220" s="78"/>
    </row>
    <row r="2221" spans="1:68" s="3" customFormat="1" x14ac:dyDescent="0.2">
      <c r="A2221" s="20" t="s">
        <v>95</v>
      </c>
      <c r="B2221" s="21" t="s">
        <v>20358</v>
      </c>
      <c r="C2221" s="20" t="s">
        <v>20073</v>
      </c>
      <c r="D2221" s="20" t="s">
        <v>1</v>
      </c>
      <c r="E2221" s="20" t="s">
        <v>2142</v>
      </c>
      <c r="F2221" s="20" t="s">
        <v>525</v>
      </c>
      <c r="G2221" s="20" t="s">
        <v>20086</v>
      </c>
      <c r="H2221" s="20" t="s">
        <v>525</v>
      </c>
      <c r="I2221" s="19">
        <f t="shared" si="317"/>
        <v>38</v>
      </c>
      <c r="J2221" s="20" t="s">
        <v>755</v>
      </c>
      <c r="K2221" s="20" t="s">
        <v>2270</v>
      </c>
      <c r="L2221" s="95" t="str">
        <f>IF(M2221&lt;&gt;"",IF(NOT(ISNA(INDEX(cc!B:B,MATCH(M2221,cc!A:A,0)))),INDEX(cc!B:B,MATCH(M2221,cc!A:A,0)),"0"),"")</f>
        <v>Sex</v>
      </c>
      <c r="M2221" s="97" t="s">
        <v>4106</v>
      </c>
      <c r="N2221" s="28" t="str">
        <f t="shared" si="318"/>
        <v/>
      </c>
      <c r="O2221" s="19" t="str">
        <f t="shared" si="311"/>
        <v>VL_SUPPRESSION_SUBNAT (N, SUBNAT, Sex): Suppressed Viral Load</v>
      </c>
      <c r="P2221" s="19" t="str">
        <f t="shared" si="312"/>
        <v>VL_SUPPRESSION_SUBNAT (N, SUBNAT, Sex): Suppressed Viral Load</v>
      </c>
      <c r="Q2221" s="19" t="str">
        <f t="shared" si="319"/>
        <v>VL_SUPPRESSION_SUBNAT (N, SUBNAT, Sex)</v>
      </c>
      <c r="R2221" s="19" t="str">
        <f t="shared" si="313"/>
        <v>VL_SUPPRESSION_SUBNAT_N_SUBNAT_Sex</v>
      </c>
      <c r="S2221" s="19" t="str">
        <f t="shared" si="314"/>
        <v>VL_SUPPRESSION_SUBNAT_N_SUBNAT_Sex_</v>
      </c>
      <c r="T2221" s="19" t="b">
        <f>NOT(ISNA(VLOOKUP(B2221,dbcodes!A:B,2,FALSE)))</f>
        <v>1</v>
      </c>
      <c r="U2221" s="19" t="str">
        <f>IF(ISNA(VLOOKUP(B2221,dbcodes!A:B,2,FALSE)),des!R1880,VLOOKUP(B2221,dbcodes!A:B,2,FALSE))</f>
        <v>VL_SUPPRESSION_SUBNAT_N_SUBNAT_Sex</v>
      </c>
      <c r="V2221" s="20" t="s">
        <v>2379</v>
      </c>
      <c r="W2221" s="107" t="str">
        <f>IF(ISNA(VLOOKUP(C2221,descriptions!A:B,2,FALSE)),des!V1880,IF(G2221=" TARGET","Target ","")&amp;VLOOKUP(C2221,descriptions!A:B,2,FALSE))</f>
        <v>Percentage of people living with HIV on ART with a suppressed viral load</v>
      </c>
      <c r="X2221" s="20" t="s">
        <v>4</v>
      </c>
      <c r="Y2221" s="20" t="s">
        <v>831</v>
      </c>
      <c r="Z2221" s="20" t="s">
        <v>836</v>
      </c>
      <c r="AA2221" s="20" t="s">
        <v>102</v>
      </c>
      <c r="AB2221" s="20" t="s">
        <v>755</v>
      </c>
      <c r="AC2221" s="19" t="str">
        <f>IF(AB2221&lt;&gt;"",IF(NOT(ISNA(INDEX(os!A:A,MATCH(AB2221,os!B:B,0)))),INDEX(os!A:A,MATCH(AB2221,os!B:B,0)),"0"),"")</f>
        <v/>
      </c>
      <c r="AD2221" s="20" t="s">
        <v>830</v>
      </c>
      <c r="AE2221" s="20"/>
      <c r="AF2221" s="20"/>
      <c r="AG2221" s="20"/>
      <c r="AH2221" s="93" t="str">
        <f>IF(NOT(ISNA(VLOOKUP(B:B,ResultsTargets!A:A,1,0))),"TRUE","")</f>
        <v/>
      </c>
      <c r="AI2221" s="19" t="str">
        <f>IF(ISNA(VLOOKUP(C2221,dim_techarea!A:B,2,FALSE)),"",VLOOKUP(C2221,dim_techarea!A:B,2,FALSE))</f>
        <v>VL_SUPPRESSION_SUBNAT</v>
      </c>
      <c r="AJ2221" s="19" t="str">
        <f>IF(ISNA(VLOOKUP(AI2221,dim_techarea!B:C,2,FALSE)),"",VLOOKUP(AI2221,dim_techarea!B:C,2,FALSE))</f>
        <v>Iur5tIcAgLr</v>
      </c>
      <c r="AK2221" s="19" t="str">
        <f>IF(ISNA(VLOOKUP(TRIM(G2221),dim_targetsresults!A:B,2,FALSE)),"",VLOOKUP(TRIM(G2221),dim_targetsresults!A:C,2,FALSE))</f>
        <v>MER Results</v>
      </c>
      <c r="AL2221" s="19" t="str">
        <f>IF(ISNA(VLOOKUP(AK2221,dim_targetsresults!B:C,2,FALSE)),"",VLOOKUP(AK2221,dim_targetsresults!B:C,2,FALSE))</f>
        <v>Jh0jDM5yQ2E</v>
      </c>
      <c r="AM2221" s="19" t="str">
        <f>IF(ISNA(VLOOKUP(TRIM(D2221),dim_numeratordenominator!A:B,2,FALSE)),"",VLOOKUP(TRIM(D2221),dim_numeratordenominator!A:C,2,FALSE))</f>
        <v>Numerator</v>
      </c>
      <c r="AN2221" s="19" t="str">
        <f>IF(ISNA(VLOOKUP(AM2221,dim_numeratordenominator!B:C,2,FALSE)),"",VLOOKUP(AM2221,dim_numeratordenominator!B:C,2,FALSE))</f>
        <v>Som9NRMQqV7</v>
      </c>
      <c r="AO2221" s="19" t="str">
        <f>IF(ISNA(VLOOKUP(TRIM(E2221),dim_supporttype!A:B,2,FALSE)),"",VLOOKUP(TRIM(E2221),dim_supporttype!A:C,2,FALSE))</f>
        <v>Sub-National</v>
      </c>
      <c r="AP2221" s="19" t="str">
        <f>IF(ISNA(VLOOKUP(AO2221,dim_supporttype!B:C,2,FALSE)),"",VLOOKUP(AO2221,dim_supporttype!B:C,2,FALSE))</f>
        <v>jJDHP9KXvzJ</v>
      </c>
      <c r="AQ2221" s="19" t="str">
        <f>IF(ISNA(VLOOKUP(TRIM(F2221),dim_disaggs!A:B,2,FALSE)),"No Disagg",VLOOKUP(TRIM(F2221),dim_disaggs!A:B,2,FALSE))</f>
        <v>Sex</v>
      </c>
      <c r="AR2221" s="19" t="str">
        <f>IF(ISNA(VLOOKUP(AQ2221,dim_disaggs!B:C,2,FALSE)),"",VLOOKUP(AQ2221,dim_disaggs!B:C,2,FALSE))</f>
        <v>sdHeplyj1SL</v>
      </c>
      <c r="AS2221" s="72"/>
      <c r="AT2221" s="66"/>
      <c r="AU2221" s="72" t="s">
        <v>755</v>
      </c>
      <c r="AV2221" s="73" t="s">
        <v>755</v>
      </c>
      <c r="AW2221" s="66" t="s">
        <v>755</v>
      </c>
      <c r="AX2221" s="66" t="s">
        <v>755</v>
      </c>
      <c r="AY2221" s="20"/>
      <c r="AZ2221" s="20"/>
      <c r="BA2221" s="105" t="str">
        <f t="shared" si="315"/>
        <v/>
      </c>
      <c r="BB2221" s="20" t="str">
        <f t="shared" si="316"/>
        <v/>
      </c>
      <c r="BC2221" s="20"/>
      <c r="BD2221" s="20"/>
      <c r="BE2221" s="75"/>
      <c r="BF2221" s="73"/>
      <c r="BG2221" s="55"/>
      <c r="BH2221" s="76"/>
      <c r="BI2221" s="20"/>
      <c r="BJ2221" s="20"/>
      <c r="BK2221" s="55"/>
      <c r="BL2221" s="71"/>
      <c r="BM2221" s="77"/>
      <c r="BN2221" s="78"/>
      <c r="BO2221" s="77"/>
      <c r="BP2221" s="78"/>
    </row>
    <row r="2222" spans="1:68" s="3" customFormat="1" x14ac:dyDescent="0.2">
      <c r="A2222" s="20" t="s">
        <v>95</v>
      </c>
      <c r="B2222" s="21" t="s">
        <v>20359</v>
      </c>
      <c r="C2222" s="20" t="s">
        <v>20073</v>
      </c>
      <c r="D2222" s="20" t="s">
        <v>1</v>
      </c>
      <c r="E2222" s="20" t="s">
        <v>2142</v>
      </c>
      <c r="F2222" s="20" t="s">
        <v>2204</v>
      </c>
      <c r="G2222" s="20" t="s">
        <v>20086</v>
      </c>
      <c r="H2222" s="20" t="s">
        <v>20079</v>
      </c>
      <c r="I2222" s="19">
        <f t="shared" si="317"/>
        <v>42</v>
      </c>
      <c r="J2222" s="20" t="s">
        <v>755</v>
      </c>
      <c r="K2222" s="20" t="s">
        <v>2270</v>
      </c>
      <c r="L2222" s="95" t="str">
        <f>IF(M2222&lt;&gt;"",IF(NOT(ISNA(INDEX(cc!B:B,MATCH(M2222,cc!A:A,0)))),INDEX(cc!B:B,MATCH(M2222,cc!A:A,0)),"0"),"")</f>
        <v>Test Indication</v>
      </c>
      <c r="M2222" s="97" t="s">
        <v>4111</v>
      </c>
      <c r="N2222" s="28" t="str">
        <f t="shared" si="318"/>
        <v/>
      </c>
      <c r="O2222" s="19" t="str">
        <f t="shared" si="311"/>
        <v>VL_SUPPRESSION_SUBNAT (N, SUBNAT, TestIndication): Suppressed Viral Load</v>
      </c>
      <c r="P2222" s="19" t="str">
        <f t="shared" si="312"/>
        <v>VL_SUPPRESSION_SUBNAT (N, SUBNAT, TestIndication): Suppressed Viral Load</v>
      </c>
      <c r="Q2222" s="19" t="str">
        <f t="shared" si="319"/>
        <v>VL_SUPPRESSION_SUBNAT (N, SUBNAT, TestInd)</v>
      </c>
      <c r="R2222" s="19" t="str">
        <f t="shared" si="313"/>
        <v>VL_SUPPRESSION_SUBNAT_N_SUBNAT_TestInd</v>
      </c>
      <c r="S2222" s="19" t="str">
        <f t="shared" si="314"/>
        <v>VL_SUPPRESSION_SUBNAT_N_SUBNAT_TestInd_</v>
      </c>
      <c r="T2222" s="19" t="b">
        <f>NOT(ISNA(VLOOKUP(B2222,dbcodes!A:B,2,FALSE)))</f>
        <v>1</v>
      </c>
      <c r="U2222" s="19" t="str">
        <f>IF(ISNA(VLOOKUP(B2222,dbcodes!A:B,2,FALSE)),des!R1881,VLOOKUP(B2222,dbcodes!A:B,2,FALSE))</f>
        <v>VL_SUPPRESSION_SUBNAT_N_SUBNAT_TestInd</v>
      </c>
      <c r="V2222" s="20" t="s">
        <v>2379</v>
      </c>
      <c r="W2222" s="107" t="str">
        <f>IF(ISNA(VLOOKUP(C2222,descriptions!A:B,2,FALSE)),des!V1881,IF(G2222=" TARGET","Target ","")&amp;VLOOKUP(C2222,descriptions!A:B,2,FALSE))</f>
        <v>Percentage of people living with HIV on ART with a suppressed viral load</v>
      </c>
      <c r="X2222" s="20" t="s">
        <v>4</v>
      </c>
      <c r="Y2222" s="20" t="s">
        <v>831</v>
      </c>
      <c r="Z2222" s="20" t="s">
        <v>836</v>
      </c>
      <c r="AA2222" s="20" t="s">
        <v>102</v>
      </c>
      <c r="AB2222" s="20" t="s">
        <v>755</v>
      </c>
      <c r="AC2222" s="19" t="str">
        <f>IF(AB2222&lt;&gt;"",IF(NOT(ISNA(INDEX(os!A:A,MATCH(AB2222,os!B:B,0)))),INDEX(os!A:A,MATCH(AB2222,os!B:B,0)),"0"),"")</f>
        <v/>
      </c>
      <c r="AD2222" s="20" t="s">
        <v>830</v>
      </c>
      <c r="AE2222" s="20"/>
      <c r="AF2222" s="20"/>
      <c r="AG2222" s="20"/>
      <c r="AH2222" s="93" t="str">
        <f>IF(NOT(ISNA(VLOOKUP(B:B,ResultsTargets!A:A,1,0))),"TRUE","")</f>
        <v/>
      </c>
      <c r="AI2222" s="19" t="str">
        <f>IF(ISNA(VLOOKUP(C2222,dim_techarea!A:B,2,FALSE)),"",VLOOKUP(C2222,dim_techarea!A:B,2,FALSE))</f>
        <v>VL_SUPPRESSION_SUBNAT</v>
      </c>
      <c r="AJ2222" s="19" t="str">
        <f>IF(ISNA(VLOOKUP(AI2222,dim_techarea!B:C,2,FALSE)),"",VLOOKUP(AI2222,dim_techarea!B:C,2,FALSE))</f>
        <v>Iur5tIcAgLr</v>
      </c>
      <c r="AK2222" s="19" t="str">
        <f>IF(ISNA(VLOOKUP(TRIM(G2222),dim_targetsresults!A:B,2,FALSE)),"",VLOOKUP(TRIM(G2222),dim_targetsresults!A:C,2,FALSE))</f>
        <v>MER Results</v>
      </c>
      <c r="AL2222" s="19" t="str">
        <f>IF(ISNA(VLOOKUP(AK2222,dim_targetsresults!B:C,2,FALSE)),"",VLOOKUP(AK2222,dim_targetsresults!B:C,2,FALSE))</f>
        <v>Jh0jDM5yQ2E</v>
      </c>
      <c r="AM2222" s="19" t="str">
        <f>IF(ISNA(VLOOKUP(TRIM(D2222),dim_numeratordenominator!A:B,2,FALSE)),"",VLOOKUP(TRIM(D2222),dim_numeratordenominator!A:C,2,FALSE))</f>
        <v>Numerator</v>
      </c>
      <c r="AN2222" s="19" t="str">
        <f>IF(ISNA(VLOOKUP(AM2222,dim_numeratordenominator!B:C,2,FALSE)),"",VLOOKUP(AM2222,dim_numeratordenominator!B:C,2,FALSE))</f>
        <v>Som9NRMQqV7</v>
      </c>
      <c r="AO2222" s="19" t="str">
        <f>IF(ISNA(VLOOKUP(TRIM(E2222),dim_supporttype!A:B,2,FALSE)),"",VLOOKUP(TRIM(E2222),dim_supporttype!A:C,2,FALSE))</f>
        <v>Sub-National</v>
      </c>
      <c r="AP2222" s="19" t="str">
        <f>IF(ISNA(VLOOKUP(AO2222,dim_supporttype!B:C,2,FALSE)),"",VLOOKUP(AO2222,dim_supporttype!B:C,2,FALSE))</f>
        <v>jJDHP9KXvzJ</v>
      </c>
      <c r="AQ2222" s="19" t="str">
        <f>IF(ISNA(VLOOKUP(TRIM(F2222),dim_disaggs!A:B,2,FALSE)),"No Disagg",VLOOKUP(TRIM(F2222),dim_disaggs!A:B,2,FALSE))</f>
        <v>TestIndication</v>
      </c>
      <c r="AR2222" s="19" t="str">
        <f>IF(ISNA(VLOOKUP(AQ2222,dim_disaggs!B:C,2,FALSE)),"",VLOOKUP(AQ2222,dim_disaggs!B:C,2,FALSE))</f>
        <v>D0rmtFP9nXp</v>
      </c>
      <c r="AS2222" s="72"/>
      <c r="AT2222" s="66"/>
      <c r="AU2222" s="72" t="s">
        <v>755</v>
      </c>
      <c r="AV2222" s="73" t="s">
        <v>755</v>
      </c>
      <c r="AW2222" s="66" t="s">
        <v>755</v>
      </c>
      <c r="AX2222" s="66" t="s">
        <v>755</v>
      </c>
      <c r="AY2222" s="20"/>
      <c r="AZ2222" s="20"/>
      <c r="BA2222" s="105" t="str">
        <f t="shared" si="315"/>
        <v/>
      </c>
      <c r="BB2222" s="20" t="str">
        <f t="shared" si="316"/>
        <v/>
      </c>
      <c r="BC2222" s="20"/>
      <c r="BD2222" s="20"/>
      <c r="BE2222" s="75"/>
      <c r="BF2222" s="73"/>
      <c r="BG2222" s="55"/>
      <c r="BH2222" s="76"/>
      <c r="BI2222" s="20"/>
      <c r="BJ2222" s="20"/>
      <c r="BK2222" s="55"/>
      <c r="BL2222" s="71"/>
      <c r="BM2222" s="77"/>
      <c r="BN2222" s="78"/>
      <c r="BO2222" s="77"/>
      <c r="BP2222" s="78"/>
    </row>
    <row r="2223" spans="1:68" s="3" customFormat="1" x14ac:dyDescent="0.2">
      <c r="A2223" s="20" t="s">
        <v>95</v>
      </c>
      <c r="B2223" s="21" t="s">
        <v>20360</v>
      </c>
      <c r="C2223" s="20" t="s">
        <v>20073</v>
      </c>
      <c r="D2223" s="20" t="s">
        <v>1</v>
      </c>
      <c r="E2223" s="20" t="s">
        <v>2142</v>
      </c>
      <c r="F2223" s="20"/>
      <c r="G2223" s="20" t="s">
        <v>20086</v>
      </c>
      <c r="H2223" s="20"/>
      <c r="I2223" s="19">
        <f t="shared" si="317"/>
        <v>33</v>
      </c>
      <c r="J2223" s="20" t="s">
        <v>755</v>
      </c>
      <c r="K2223" s="20" t="s">
        <v>2270</v>
      </c>
      <c r="L2223" s="95" t="str">
        <f>IF(M2223&lt;&gt;"",IF(NOT(ISNA(INDEX(cc!B:B,MATCH(M2223,cc!A:A,0)))),INDEX(cc!B:B,MATCH(M2223,cc!A:A,0)),"0"),"")</f>
        <v>default</v>
      </c>
      <c r="M2223" s="97" t="s">
        <v>13</v>
      </c>
      <c r="N2223" s="28" t="str">
        <f t="shared" si="318"/>
        <v/>
      </c>
      <c r="O2223" s="19" t="str">
        <f t="shared" si="311"/>
        <v>VL_SUPPRESSION_SUBNAT (N, SUBNAT): Suppressed Viral Load</v>
      </c>
      <c r="P2223" s="19" t="str">
        <f t="shared" si="312"/>
        <v>VL_SUPPRESSION_SUBNAT (N, SUBNAT): Suppressed Viral Load</v>
      </c>
      <c r="Q2223" s="19" t="str">
        <f t="shared" si="319"/>
        <v>VL_SUPPRESSION_SUBNAT (N, SUBNAT)</v>
      </c>
      <c r="R2223" s="19" t="str">
        <f t="shared" si="313"/>
        <v>VL_SUPPRESSION_SUBNAT_N_SUBNAT</v>
      </c>
      <c r="S2223" s="19" t="str">
        <f t="shared" si="314"/>
        <v>VL_SUPPRESSION_SUBNAT_N_SUBNAT_</v>
      </c>
      <c r="T2223" s="19" t="b">
        <f>NOT(ISNA(VLOOKUP(B2223,dbcodes!A:B,2,FALSE)))</f>
        <v>1</v>
      </c>
      <c r="U2223" s="19" t="str">
        <f>IF(ISNA(VLOOKUP(B2223,dbcodes!A:B,2,FALSE)),des!R1882,VLOOKUP(B2223,dbcodes!A:B,2,FALSE))</f>
        <v>VL_SUPPRESSION_SUBNAT_N_SUBNAT</v>
      </c>
      <c r="V2223" s="20" t="s">
        <v>2379</v>
      </c>
      <c r="W2223" s="107" t="str">
        <f>IF(ISNA(VLOOKUP(C2223,descriptions!A:B,2,FALSE)),des!V1882,IF(G2223=" TARGET","Target ","")&amp;VLOOKUP(C2223,descriptions!A:B,2,FALSE))</f>
        <v>Percentage of people living with HIV on ART with a suppressed viral load</v>
      </c>
      <c r="X2223" s="20" t="s">
        <v>4</v>
      </c>
      <c r="Y2223" s="20" t="s">
        <v>831</v>
      </c>
      <c r="Z2223" s="20" t="s">
        <v>836</v>
      </c>
      <c r="AA2223" s="20" t="s">
        <v>102</v>
      </c>
      <c r="AB2223" s="20" t="s">
        <v>755</v>
      </c>
      <c r="AC2223" s="19" t="str">
        <f>IF(AB2223&lt;&gt;"",IF(NOT(ISNA(INDEX(os!A:A,MATCH(AB2223,os!B:B,0)))),INDEX(os!A:A,MATCH(AB2223,os!B:B,0)),"0"),"")</f>
        <v/>
      </c>
      <c r="AD2223" s="20" t="s">
        <v>830</v>
      </c>
      <c r="AE2223" s="20"/>
      <c r="AF2223" s="20"/>
      <c r="AG2223" s="20"/>
      <c r="AH2223" s="93" t="str">
        <f>IF(NOT(ISNA(VLOOKUP(B:B,ResultsTargets!A:A,1,0))),"TRUE","")</f>
        <v/>
      </c>
      <c r="AI2223" s="19" t="str">
        <f>IF(ISNA(VLOOKUP(C2223,dim_techarea!A:B,2,FALSE)),"",VLOOKUP(C2223,dim_techarea!A:B,2,FALSE))</f>
        <v>VL_SUPPRESSION_SUBNAT</v>
      </c>
      <c r="AJ2223" s="19" t="str">
        <f>IF(ISNA(VLOOKUP(AI2223,dim_techarea!B:C,2,FALSE)),"",VLOOKUP(AI2223,dim_techarea!B:C,2,FALSE))</f>
        <v>Iur5tIcAgLr</v>
      </c>
      <c r="AK2223" s="19" t="str">
        <f>IF(ISNA(VLOOKUP(TRIM(G2223),dim_targetsresults!A:B,2,FALSE)),"",VLOOKUP(TRIM(G2223),dim_targetsresults!A:C,2,FALSE))</f>
        <v>MER Results</v>
      </c>
      <c r="AL2223" s="19" t="str">
        <f>IF(ISNA(VLOOKUP(AK2223,dim_targetsresults!B:C,2,FALSE)),"",VLOOKUP(AK2223,dim_targetsresults!B:C,2,FALSE))</f>
        <v>Jh0jDM5yQ2E</v>
      </c>
      <c r="AM2223" s="19" t="str">
        <f>IF(ISNA(VLOOKUP(TRIM(D2223),dim_numeratordenominator!A:B,2,FALSE)),"",VLOOKUP(TRIM(D2223),dim_numeratordenominator!A:C,2,FALSE))</f>
        <v>Numerator</v>
      </c>
      <c r="AN2223" s="19" t="str">
        <f>IF(ISNA(VLOOKUP(AM2223,dim_numeratordenominator!B:C,2,FALSE)),"",VLOOKUP(AM2223,dim_numeratordenominator!B:C,2,FALSE))</f>
        <v>Som9NRMQqV7</v>
      </c>
      <c r="AO2223" s="19" t="str">
        <f>IF(ISNA(VLOOKUP(TRIM(E2223),dim_supporttype!A:B,2,FALSE)),"",VLOOKUP(TRIM(E2223),dim_supporttype!A:C,2,FALSE))</f>
        <v>Sub-National</v>
      </c>
      <c r="AP2223" s="19" t="str">
        <f>IF(ISNA(VLOOKUP(AO2223,dim_supporttype!B:C,2,FALSE)),"",VLOOKUP(AO2223,dim_supporttype!B:C,2,FALSE))</f>
        <v>jJDHP9KXvzJ</v>
      </c>
      <c r="AQ2223" s="19" t="str">
        <f>IF(ISNA(VLOOKUP(TRIM(F2223),dim_disaggs!A:B,2,FALSE)),"No Disagg",VLOOKUP(TRIM(F2223),dim_disaggs!A:B,2,FALSE))</f>
        <v>No Disagg</v>
      </c>
      <c r="AR2223" s="19" t="str">
        <f>IF(ISNA(VLOOKUP(AQ2223,dim_disaggs!B:C,2,FALSE)),"",VLOOKUP(AQ2223,dim_disaggs!B:C,2,FALSE))</f>
        <v>werJlVT6sf3</v>
      </c>
      <c r="AS2223" s="72"/>
      <c r="AT2223" s="66"/>
      <c r="AU2223" s="72" t="s">
        <v>755</v>
      </c>
      <c r="AV2223" s="73" t="s">
        <v>755</v>
      </c>
      <c r="AW2223" s="66" t="s">
        <v>755</v>
      </c>
      <c r="AX2223" s="66" t="s">
        <v>755</v>
      </c>
      <c r="AY2223" s="20"/>
      <c r="AZ2223" s="20"/>
      <c r="BA2223" s="105" t="str">
        <f t="shared" si="315"/>
        <v/>
      </c>
      <c r="BB2223" s="20" t="str">
        <f t="shared" si="316"/>
        <v/>
      </c>
      <c r="BC2223" s="20"/>
      <c r="BD2223" s="20"/>
      <c r="BE2223" s="75"/>
      <c r="BF2223" s="73"/>
      <c r="BG2223" s="55"/>
      <c r="BH2223" s="76"/>
      <c r="BI2223" s="20"/>
      <c r="BJ2223" s="20"/>
      <c r="BK2223" s="55"/>
      <c r="BL2223" s="71"/>
      <c r="BM2223" s="77"/>
      <c r="BN2223" s="78"/>
      <c r="BO2223" s="77"/>
      <c r="BP2223" s="78"/>
    </row>
    <row r="2224" spans="1:68" s="3" customFormat="1" x14ac:dyDescent="0.2">
      <c r="A2224" s="20" t="s">
        <v>95</v>
      </c>
      <c r="B2224" s="21" t="s">
        <v>20075</v>
      </c>
      <c r="C2224" s="20" t="s">
        <v>20073</v>
      </c>
      <c r="D2224" s="20" t="s">
        <v>1</v>
      </c>
      <c r="E2224" s="20" t="s">
        <v>2142</v>
      </c>
      <c r="F2224" s="20" t="s">
        <v>4156</v>
      </c>
      <c r="G2224" s="20" t="s">
        <v>2442</v>
      </c>
      <c r="H2224" s="20" t="s">
        <v>20080</v>
      </c>
      <c r="I2224" s="19">
        <f t="shared" si="317"/>
        <v>50</v>
      </c>
      <c r="J2224" s="20" t="s">
        <v>755</v>
      </c>
      <c r="K2224" s="20" t="s">
        <v>2270</v>
      </c>
      <c r="L2224" s="95" t="str">
        <f>IF(M2224&lt;&gt;"",IF(NOT(ISNA(INDEX(cc!B:B,MATCH(M2224,cc!A:A,0)))),INDEX(cc!B:B,MATCH(M2224,cc!A:A,0)),"0"),"")</f>
        <v>Age (&lt;15,15+) and Sex</v>
      </c>
      <c r="M2224" s="97" t="s">
        <v>111</v>
      </c>
      <c r="N2224" s="28" t="str">
        <f t="shared" si="318"/>
        <v xml:space="preserve"> TARGET</v>
      </c>
      <c r="O2224" s="19" t="str">
        <f t="shared" si="311"/>
        <v>VL_SUPPRESSION_SUBNAT (N, SUBNAT, Age Aggregated/Sex) TARGET: Suppressed Viral Load</v>
      </c>
      <c r="P2224" s="19" t="str">
        <f t="shared" si="312"/>
        <v>VL_SUPPRESSION_SUBNAT (N, SUBNAT, Age Aggregated/Sex) TARGET: Suppressed Viral Load</v>
      </c>
      <c r="Q2224" s="19" t="str">
        <f t="shared" si="319"/>
        <v>VL_SUPPRESSION_SUBNAT (N, SUBNAT, AgeAgg/S) TARGET</v>
      </c>
      <c r="R2224" s="19" t="str">
        <f t="shared" si="313"/>
        <v>VL_SUPPRESSION_SUBNAT_N_SUBNAT_AgeAgg_S_TARGET</v>
      </c>
      <c r="S2224" s="19" t="str">
        <f t="shared" si="314"/>
        <v>VL_SUPPRESSION_SUBNAT_N_SUBNAT_AgeAgg_S_TARGET</v>
      </c>
      <c r="T2224" s="19" t="b">
        <f>NOT(ISNA(VLOOKUP(B2224,dbcodes!A:B,2,FALSE)))</f>
        <v>1</v>
      </c>
      <c r="U2224" s="19" t="str">
        <f>IF(ISNA(VLOOKUP(B2224,dbcodes!A:B,2,FALSE)),des!R1874,VLOOKUP(B2224,dbcodes!A:B,2,FALSE))</f>
        <v>VL_SUPPRESSION_SUBNAT_N_SUBNAT_AgeAgg_S_TARGET</v>
      </c>
      <c r="V2224" s="20" t="s">
        <v>2379</v>
      </c>
      <c r="W2224" s="107" t="str">
        <f>IF(ISNA(VLOOKUP(C2224,descriptions!A:B,2,FALSE)),des!V1874,IF(G2224=" TARGET","Target ","")&amp;VLOOKUP(C2224,descriptions!A:B,2,FALSE))</f>
        <v>Target Percentage of people living with HIV on ART with a suppressed viral load</v>
      </c>
      <c r="X2224" s="20" t="s">
        <v>4</v>
      </c>
      <c r="Y2224" s="20" t="s">
        <v>831</v>
      </c>
      <c r="Z2224" s="20" t="s">
        <v>836</v>
      </c>
      <c r="AA2224" s="20" t="s">
        <v>102</v>
      </c>
      <c r="AB2224" s="20" t="s">
        <v>755</v>
      </c>
      <c r="AC2224" s="19" t="str">
        <f>IF(AB2224&lt;&gt;"",IF(NOT(ISNA(INDEX(os!A:A,MATCH(AB2224,os!B:B,0)))),INDEX(os!A:A,MATCH(AB2224,os!B:B,0)),"0"),"")</f>
        <v/>
      </c>
      <c r="AD2224" s="20" t="s">
        <v>830</v>
      </c>
      <c r="AE2224" s="20"/>
      <c r="AF2224" s="20"/>
      <c r="AG2224" s="20"/>
      <c r="AH2224" s="93" t="str">
        <f>IF(NOT(ISNA(VLOOKUP(B:B,ResultsTargets!A:A,1,0))),"TRUE","")</f>
        <v/>
      </c>
      <c r="AI2224" s="19" t="str">
        <f>IF(ISNA(VLOOKUP(C2224,dim_techarea!A:B,2,FALSE)),"",VLOOKUP(C2224,dim_techarea!A:B,2,FALSE))</f>
        <v>VL_SUPPRESSION_SUBNAT</v>
      </c>
      <c r="AJ2224" s="19" t="str">
        <f>IF(ISNA(VLOOKUP(AI2224,dim_techarea!B:C,2,FALSE)),"",VLOOKUP(AI2224,dim_techarea!B:C,2,FALSE))</f>
        <v>Iur5tIcAgLr</v>
      </c>
      <c r="AK2224" s="19" t="str">
        <f>IF(ISNA(VLOOKUP(TRIM(G2224),dim_targetsresults!A:B,2,FALSE)),"",VLOOKUP(TRIM(G2224),dim_targetsresults!A:C,2,FALSE))</f>
        <v>MER Targets</v>
      </c>
      <c r="AL2224" s="19" t="str">
        <f>IF(ISNA(VLOOKUP(AK2224,dim_targetsresults!B:C,2,FALSE)),"",VLOOKUP(AK2224,dim_targetsresults!B:C,2,FALSE))</f>
        <v>W8imnja2Owd</v>
      </c>
      <c r="AM2224" s="19" t="str">
        <f>IF(ISNA(VLOOKUP(TRIM(D2224),dim_numeratordenominator!A:B,2,FALSE)),"",VLOOKUP(TRIM(D2224),dim_numeratordenominator!A:C,2,FALSE))</f>
        <v>Numerator</v>
      </c>
      <c r="AN2224" s="19" t="str">
        <f>IF(ISNA(VLOOKUP(AM2224,dim_numeratordenominator!B:C,2,FALSE)),"",VLOOKUP(AM2224,dim_numeratordenominator!B:C,2,FALSE))</f>
        <v>Som9NRMQqV7</v>
      </c>
      <c r="AO2224" s="19" t="str">
        <f>IF(ISNA(VLOOKUP(TRIM(E2224),dim_supporttype!A:B,2,FALSE)),"",VLOOKUP(TRIM(E2224),dim_supporttype!A:C,2,FALSE))</f>
        <v>Sub-National</v>
      </c>
      <c r="AP2224" s="19" t="str">
        <f>IF(ISNA(VLOOKUP(AO2224,dim_supporttype!B:C,2,FALSE)),"",VLOOKUP(AO2224,dim_supporttype!B:C,2,FALSE))</f>
        <v>jJDHP9KXvzJ</v>
      </c>
      <c r="AQ2224" s="19" t="str">
        <f>IF(ISNA(VLOOKUP(TRIM(F2224),dim_disaggs!A:B,2,FALSE)),"No Disagg",VLOOKUP(TRIM(F2224),dim_disaggs!A:B,2,FALSE))</f>
        <v>Age Aggregated/Sex</v>
      </c>
      <c r="AR2224" s="19" t="str">
        <f>IF(ISNA(VLOOKUP(AQ2224,dim_disaggs!B:C,2,FALSE)),"",VLOOKUP(AQ2224,dim_disaggs!B:C,2,FALSE))</f>
        <v>KMhxXDjVseT</v>
      </c>
      <c r="AS2224" s="72"/>
      <c r="AT2224" s="66"/>
      <c r="AU2224" s="72" t="s">
        <v>755</v>
      </c>
      <c r="AV2224" s="73" t="s">
        <v>755</v>
      </c>
      <c r="AW2224" s="66" t="s">
        <v>755</v>
      </c>
      <c r="AX2224" s="66" t="s">
        <v>755</v>
      </c>
      <c r="AY2224" s="20"/>
      <c r="AZ2224" s="20"/>
      <c r="BA2224" s="105" t="str">
        <f t="shared" si="315"/>
        <v/>
      </c>
      <c r="BB2224" s="20" t="str">
        <f t="shared" si="316"/>
        <v/>
      </c>
      <c r="BC2224" s="20"/>
      <c r="BD2224" s="20"/>
      <c r="BE2224" s="75"/>
      <c r="BF2224" s="73"/>
      <c r="BG2224" s="55"/>
      <c r="BH2224" s="76"/>
      <c r="BI2224" s="20"/>
      <c r="BJ2224" s="20"/>
      <c r="BK2224" s="55"/>
      <c r="BL2224" s="71"/>
      <c r="BM2224" s="77"/>
      <c r="BN2224" s="78"/>
      <c r="BO2224" s="77"/>
      <c r="BP2224" s="78"/>
    </row>
    <row r="2225" spans="1:68" s="3" customFormat="1" x14ac:dyDescent="0.2">
      <c r="A2225" s="20" t="s">
        <v>95</v>
      </c>
      <c r="B2225" s="21" t="s">
        <v>20076</v>
      </c>
      <c r="C2225" s="20" t="s">
        <v>20073</v>
      </c>
      <c r="D2225" s="20" t="s">
        <v>1</v>
      </c>
      <c r="E2225" s="20" t="s">
        <v>2142</v>
      </c>
      <c r="F2225" s="20" t="s">
        <v>525</v>
      </c>
      <c r="G2225" s="20" t="s">
        <v>2442</v>
      </c>
      <c r="H2225" s="20" t="s">
        <v>525</v>
      </c>
      <c r="I2225" s="19">
        <f t="shared" si="317"/>
        <v>45</v>
      </c>
      <c r="J2225" s="20" t="s">
        <v>755</v>
      </c>
      <c r="K2225" s="20" t="s">
        <v>2270</v>
      </c>
      <c r="L2225" s="95" t="str">
        <f>IF(M2225&lt;&gt;"",IF(NOT(ISNA(INDEX(cc!B:B,MATCH(M2225,cc!A:A,0)))),INDEX(cc!B:B,MATCH(M2225,cc!A:A,0)),"0"),"")</f>
        <v>Sex</v>
      </c>
      <c r="M2225" s="97" t="s">
        <v>4106</v>
      </c>
      <c r="N2225" s="28" t="str">
        <f t="shared" si="318"/>
        <v xml:space="preserve"> TARGET</v>
      </c>
      <c r="O2225" s="19" t="str">
        <f t="shared" si="311"/>
        <v>VL_SUPPRESSION_SUBNAT (N, SUBNAT, Sex) TARGET: Suppressed Viral Load</v>
      </c>
      <c r="P2225" s="19" t="str">
        <f t="shared" si="312"/>
        <v>VL_SUPPRESSION_SUBNAT (N, SUBNAT, Sex) TARGET: Suppressed Viral Load</v>
      </c>
      <c r="Q2225" s="19" t="str">
        <f t="shared" si="319"/>
        <v>VL_SUPPRESSION_SUBNAT (N, SUBNAT, Sex) TARGET</v>
      </c>
      <c r="R2225" s="19" t="str">
        <f t="shared" si="313"/>
        <v>VL_SUPPRESSION_SUBNAT_N_SUBNAT_Sex_TARGET</v>
      </c>
      <c r="S2225" s="19" t="str">
        <f t="shared" si="314"/>
        <v>VL_SUPPRESSION_SUBNAT_N_SUBNAT_Sex_TARGET</v>
      </c>
      <c r="T2225" s="19" t="b">
        <f>NOT(ISNA(VLOOKUP(B2225,dbcodes!A:B,2,FALSE)))</f>
        <v>1</v>
      </c>
      <c r="U2225" s="19" t="str">
        <f>IF(ISNA(VLOOKUP(B2225,dbcodes!A:B,2,FALSE)),des!R1875,VLOOKUP(B2225,dbcodes!A:B,2,FALSE))</f>
        <v>VL_SUPPRESSION_SUBNAT_N_SUBNAT_Sex_TARGET</v>
      </c>
      <c r="V2225" s="20" t="s">
        <v>2379</v>
      </c>
      <c r="W2225" s="107" t="str">
        <f>IF(ISNA(VLOOKUP(C2225,descriptions!A:B,2,FALSE)),des!V1875,IF(G2225=" TARGET","Target ","")&amp;VLOOKUP(C2225,descriptions!A:B,2,FALSE))</f>
        <v>Target Percentage of people living with HIV on ART with a suppressed viral load</v>
      </c>
      <c r="X2225" s="20" t="s">
        <v>4</v>
      </c>
      <c r="Y2225" s="20" t="s">
        <v>831</v>
      </c>
      <c r="Z2225" s="20" t="s">
        <v>836</v>
      </c>
      <c r="AA2225" s="20" t="s">
        <v>102</v>
      </c>
      <c r="AB2225" s="20" t="s">
        <v>755</v>
      </c>
      <c r="AC2225" s="19" t="str">
        <f>IF(AB2225&lt;&gt;"",IF(NOT(ISNA(INDEX(os!A:A,MATCH(AB2225,os!B:B,0)))),INDEX(os!A:A,MATCH(AB2225,os!B:B,0)),"0"),"")</f>
        <v/>
      </c>
      <c r="AD2225" s="20" t="s">
        <v>830</v>
      </c>
      <c r="AE2225" s="20"/>
      <c r="AF2225" s="20"/>
      <c r="AG2225" s="20"/>
      <c r="AH2225" s="93" t="str">
        <f>IF(NOT(ISNA(VLOOKUP(B:B,ResultsTargets!A:A,1,0))),"TRUE","")</f>
        <v/>
      </c>
      <c r="AI2225" s="19" t="str">
        <f>IF(ISNA(VLOOKUP(C2225,dim_techarea!A:B,2,FALSE)),"",VLOOKUP(C2225,dim_techarea!A:B,2,FALSE))</f>
        <v>VL_SUPPRESSION_SUBNAT</v>
      </c>
      <c r="AJ2225" s="19" t="str">
        <f>IF(ISNA(VLOOKUP(AI2225,dim_techarea!B:C,2,FALSE)),"",VLOOKUP(AI2225,dim_techarea!B:C,2,FALSE))</f>
        <v>Iur5tIcAgLr</v>
      </c>
      <c r="AK2225" s="19" t="str">
        <f>IF(ISNA(VLOOKUP(TRIM(G2225),dim_targetsresults!A:B,2,FALSE)),"",VLOOKUP(TRIM(G2225),dim_targetsresults!A:C,2,FALSE))</f>
        <v>MER Targets</v>
      </c>
      <c r="AL2225" s="19" t="str">
        <f>IF(ISNA(VLOOKUP(AK2225,dim_targetsresults!B:C,2,FALSE)),"",VLOOKUP(AK2225,dim_targetsresults!B:C,2,FALSE))</f>
        <v>W8imnja2Owd</v>
      </c>
      <c r="AM2225" s="19" t="str">
        <f>IF(ISNA(VLOOKUP(TRIM(D2225),dim_numeratordenominator!A:B,2,FALSE)),"",VLOOKUP(TRIM(D2225),dim_numeratordenominator!A:C,2,FALSE))</f>
        <v>Numerator</v>
      </c>
      <c r="AN2225" s="19" t="str">
        <f>IF(ISNA(VLOOKUP(AM2225,dim_numeratordenominator!B:C,2,FALSE)),"",VLOOKUP(AM2225,dim_numeratordenominator!B:C,2,FALSE))</f>
        <v>Som9NRMQqV7</v>
      </c>
      <c r="AO2225" s="19" t="str">
        <f>IF(ISNA(VLOOKUP(TRIM(E2225),dim_supporttype!A:B,2,FALSE)),"",VLOOKUP(TRIM(E2225),dim_supporttype!A:C,2,FALSE))</f>
        <v>Sub-National</v>
      </c>
      <c r="AP2225" s="19" t="str">
        <f>IF(ISNA(VLOOKUP(AO2225,dim_supporttype!B:C,2,FALSE)),"",VLOOKUP(AO2225,dim_supporttype!B:C,2,FALSE))</f>
        <v>jJDHP9KXvzJ</v>
      </c>
      <c r="AQ2225" s="19" t="str">
        <f>IF(ISNA(VLOOKUP(TRIM(F2225),dim_disaggs!A:B,2,FALSE)),"No Disagg",VLOOKUP(TRIM(F2225),dim_disaggs!A:B,2,FALSE))</f>
        <v>Sex</v>
      </c>
      <c r="AR2225" s="19" t="str">
        <f>IF(ISNA(VLOOKUP(AQ2225,dim_disaggs!B:C,2,FALSE)),"",VLOOKUP(AQ2225,dim_disaggs!B:C,2,FALSE))</f>
        <v>sdHeplyj1SL</v>
      </c>
      <c r="AS2225" s="72"/>
      <c r="AT2225" s="66"/>
      <c r="AU2225" s="72" t="s">
        <v>755</v>
      </c>
      <c r="AV2225" s="73" t="s">
        <v>755</v>
      </c>
      <c r="AW2225" s="66" t="s">
        <v>755</v>
      </c>
      <c r="AX2225" s="66" t="s">
        <v>755</v>
      </c>
      <c r="AY2225" s="20"/>
      <c r="AZ2225" s="20"/>
      <c r="BA2225" s="105" t="str">
        <f t="shared" si="315"/>
        <v/>
      </c>
      <c r="BB2225" s="20" t="str">
        <f t="shared" si="316"/>
        <v/>
      </c>
      <c r="BC2225" s="20"/>
      <c r="BD2225" s="20"/>
      <c r="BE2225" s="75"/>
      <c r="BF2225" s="73"/>
      <c r="BG2225" s="55"/>
      <c r="BH2225" s="76"/>
      <c r="BI2225" s="20"/>
      <c r="BJ2225" s="20"/>
      <c r="BK2225" s="55"/>
      <c r="BL2225" s="71"/>
      <c r="BM2225" s="77"/>
      <c r="BN2225" s="78"/>
      <c r="BO2225" s="77"/>
      <c r="BP2225" s="78"/>
    </row>
    <row r="2226" spans="1:68" s="3" customFormat="1" x14ac:dyDescent="0.2">
      <c r="A2226" s="20" t="s">
        <v>95</v>
      </c>
      <c r="B2226" s="21" t="s">
        <v>20077</v>
      </c>
      <c r="C2226" s="20" t="s">
        <v>20073</v>
      </c>
      <c r="D2226" s="20" t="s">
        <v>1</v>
      </c>
      <c r="E2226" s="20" t="s">
        <v>2142</v>
      </c>
      <c r="F2226" s="20" t="s">
        <v>2204</v>
      </c>
      <c r="G2226" s="20" t="s">
        <v>2442</v>
      </c>
      <c r="H2226" s="20" t="s">
        <v>20079</v>
      </c>
      <c r="I2226" s="19">
        <f t="shared" si="317"/>
        <v>49</v>
      </c>
      <c r="J2226" s="20" t="s">
        <v>755</v>
      </c>
      <c r="K2226" s="20" t="s">
        <v>2270</v>
      </c>
      <c r="L2226" s="95" t="str">
        <f>IF(M2226&lt;&gt;"",IF(NOT(ISNA(INDEX(cc!B:B,MATCH(M2226,cc!A:A,0)))),INDEX(cc!B:B,MATCH(M2226,cc!A:A,0)),"0"),"")</f>
        <v>Test Indication</v>
      </c>
      <c r="M2226" s="97" t="s">
        <v>4111</v>
      </c>
      <c r="N2226" s="28" t="str">
        <f t="shared" si="318"/>
        <v xml:space="preserve"> TARGET</v>
      </c>
      <c r="O2226" s="19" t="str">
        <f t="shared" si="311"/>
        <v>VL_SUPPRESSION_SUBNAT (N, SUBNAT, TestIndication) TARGET: Suppressed Viral Load</v>
      </c>
      <c r="P2226" s="19" t="str">
        <f t="shared" si="312"/>
        <v>VL_SUPPRESSION_SUBNAT (N, SUBNAT, TestIndication) TARGET: Suppressed Viral Load</v>
      </c>
      <c r="Q2226" s="19" t="str">
        <f t="shared" si="319"/>
        <v>VL_SUPPRESSION_SUBNAT (N, SUBNAT, TestInd) TARGET</v>
      </c>
      <c r="R2226" s="19" t="str">
        <f t="shared" si="313"/>
        <v>VL_SUPPRESSION_SUBNAT_N_SUBNAT_TestInd_TARGET</v>
      </c>
      <c r="S2226" s="19" t="str">
        <f t="shared" si="314"/>
        <v>VL_SUPPRESSION_SUBNAT_N_SUBNAT_TestInd_TARGET</v>
      </c>
      <c r="T2226" s="19" t="b">
        <f>NOT(ISNA(VLOOKUP(B2226,dbcodes!A:B,2,FALSE)))</f>
        <v>1</v>
      </c>
      <c r="U2226" s="19" t="str">
        <f>IF(ISNA(VLOOKUP(B2226,dbcodes!A:B,2,FALSE)),des!R1876,VLOOKUP(B2226,dbcodes!A:B,2,FALSE))</f>
        <v>VL_SUPPRESSION_SUBNAT_N_SUBNAT_TestInd_TARGET</v>
      </c>
      <c r="V2226" s="20" t="s">
        <v>2379</v>
      </c>
      <c r="W2226" s="107" t="str">
        <f>IF(ISNA(VLOOKUP(C2226,descriptions!A:B,2,FALSE)),des!V1876,IF(G2226=" TARGET","Target ","")&amp;VLOOKUP(C2226,descriptions!A:B,2,FALSE))</f>
        <v>Target Percentage of people living with HIV on ART with a suppressed viral load</v>
      </c>
      <c r="X2226" s="20" t="s">
        <v>4</v>
      </c>
      <c r="Y2226" s="20" t="s">
        <v>831</v>
      </c>
      <c r="Z2226" s="20" t="s">
        <v>836</v>
      </c>
      <c r="AA2226" s="20" t="s">
        <v>102</v>
      </c>
      <c r="AB2226" s="20" t="s">
        <v>755</v>
      </c>
      <c r="AC2226" s="19" t="str">
        <f>IF(AB2226&lt;&gt;"",IF(NOT(ISNA(INDEX(os!A:A,MATCH(AB2226,os!B:B,0)))),INDEX(os!A:A,MATCH(AB2226,os!B:B,0)),"0"),"")</f>
        <v/>
      </c>
      <c r="AD2226" s="20" t="s">
        <v>830</v>
      </c>
      <c r="AE2226" s="20"/>
      <c r="AF2226" s="20"/>
      <c r="AG2226" s="20"/>
      <c r="AH2226" s="93" t="str">
        <f>IF(NOT(ISNA(VLOOKUP(B:B,ResultsTargets!A:A,1,0))),"TRUE","")</f>
        <v/>
      </c>
      <c r="AI2226" s="19" t="str">
        <f>IF(ISNA(VLOOKUP(C2226,dim_techarea!A:B,2,FALSE)),"",VLOOKUP(C2226,dim_techarea!A:B,2,FALSE))</f>
        <v>VL_SUPPRESSION_SUBNAT</v>
      </c>
      <c r="AJ2226" s="19" t="str">
        <f>IF(ISNA(VLOOKUP(AI2226,dim_techarea!B:C,2,FALSE)),"",VLOOKUP(AI2226,dim_techarea!B:C,2,FALSE))</f>
        <v>Iur5tIcAgLr</v>
      </c>
      <c r="AK2226" s="19" t="str">
        <f>IF(ISNA(VLOOKUP(TRIM(G2226),dim_targetsresults!A:B,2,FALSE)),"",VLOOKUP(TRIM(G2226),dim_targetsresults!A:C,2,FALSE))</f>
        <v>MER Targets</v>
      </c>
      <c r="AL2226" s="19" t="str">
        <f>IF(ISNA(VLOOKUP(AK2226,dim_targetsresults!B:C,2,FALSE)),"",VLOOKUP(AK2226,dim_targetsresults!B:C,2,FALSE))</f>
        <v>W8imnja2Owd</v>
      </c>
      <c r="AM2226" s="19" t="str">
        <f>IF(ISNA(VLOOKUP(TRIM(D2226),dim_numeratordenominator!A:B,2,FALSE)),"",VLOOKUP(TRIM(D2226),dim_numeratordenominator!A:C,2,FALSE))</f>
        <v>Numerator</v>
      </c>
      <c r="AN2226" s="19" t="str">
        <f>IF(ISNA(VLOOKUP(AM2226,dim_numeratordenominator!B:C,2,FALSE)),"",VLOOKUP(AM2226,dim_numeratordenominator!B:C,2,FALSE))</f>
        <v>Som9NRMQqV7</v>
      </c>
      <c r="AO2226" s="19" t="str">
        <f>IF(ISNA(VLOOKUP(TRIM(E2226),dim_supporttype!A:B,2,FALSE)),"",VLOOKUP(TRIM(E2226),dim_supporttype!A:C,2,FALSE))</f>
        <v>Sub-National</v>
      </c>
      <c r="AP2226" s="19" t="str">
        <f>IF(ISNA(VLOOKUP(AO2226,dim_supporttype!B:C,2,FALSE)),"",VLOOKUP(AO2226,dim_supporttype!B:C,2,FALSE))</f>
        <v>jJDHP9KXvzJ</v>
      </c>
      <c r="AQ2226" s="19" t="str">
        <f>IF(ISNA(VLOOKUP(TRIM(F2226),dim_disaggs!A:B,2,FALSE)),"No Disagg",VLOOKUP(TRIM(F2226),dim_disaggs!A:B,2,FALSE))</f>
        <v>TestIndication</v>
      </c>
      <c r="AR2226" s="19" t="str">
        <f>IF(ISNA(VLOOKUP(AQ2226,dim_disaggs!B:C,2,FALSE)),"",VLOOKUP(AQ2226,dim_disaggs!B:C,2,FALSE))</f>
        <v>D0rmtFP9nXp</v>
      </c>
      <c r="AS2226" s="72"/>
      <c r="AT2226" s="66"/>
      <c r="AU2226" s="72" t="s">
        <v>755</v>
      </c>
      <c r="AV2226" s="73" t="s">
        <v>755</v>
      </c>
      <c r="AW2226" s="66" t="s">
        <v>755</v>
      </c>
      <c r="AX2226" s="66" t="s">
        <v>755</v>
      </c>
      <c r="AY2226" s="20"/>
      <c r="AZ2226" s="20"/>
      <c r="BA2226" s="105" t="str">
        <f t="shared" si="315"/>
        <v/>
      </c>
      <c r="BB2226" s="20" t="str">
        <f t="shared" si="316"/>
        <v/>
      </c>
      <c r="BC2226" s="20"/>
      <c r="BD2226" s="20"/>
      <c r="BE2226" s="75"/>
      <c r="BF2226" s="73"/>
      <c r="BG2226" s="55"/>
      <c r="BH2226" s="76"/>
      <c r="BI2226" s="20"/>
      <c r="BJ2226" s="20"/>
      <c r="BK2226" s="55"/>
      <c r="BL2226" s="71"/>
      <c r="BM2226" s="77"/>
      <c r="BN2226" s="78"/>
      <c r="BO2226" s="77"/>
      <c r="BP2226" s="78"/>
    </row>
    <row r="2227" spans="1:68" s="3" customFormat="1" x14ac:dyDescent="0.2">
      <c r="A2227" s="20" t="s">
        <v>95</v>
      </c>
      <c r="B2227" s="21" t="s">
        <v>20078</v>
      </c>
      <c r="C2227" s="20" t="s">
        <v>20073</v>
      </c>
      <c r="D2227" s="20" t="s">
        <v>1</v>
      </c>
      <c r="E2227" s="20" t="s">
        <v>2142</v>
      </c>
      <c r="F2227" s="20"/>
      <c r="G2227" s="20" t="s">
        <v>2442</v>
      </c>
      <c r="H2227" s="20"/>
      <c r="I2227" s="19">
        <f t="shared" si="317"/>
        <v>40</v>
      </c>
      <c r="J2227" s="20" t="s">
        <v>755</v>
      </c>
      <c r="K2227" s="20" t="s">
        <v>2270</v>
      </c>
      <c r="L2227" s="95" t="str">
        <f>IF(M2227&lt;&gt;"",IF(NOT(ISNA(INDEX(cc!B:B,MATCH(M2227,cc!A:A,0)))),INDEX(cc!B:B,MATCH(M2227,cc!A:A,0)),"0"),"")</f>
        <v>default</v>
      </c>
      <c r="M2227" s="97" t="s">
        <v>13</v>
      </c>
      <c r="N2227" s="28" t="str">
        <f t="shared" si="318"/>
        <v xml:space="preserve"> TARGET</v>
      </c>
      <c r="O2227" s="19" t="str">
        <f t="shared" si="311"/>
        <v>VL_SUPPRESSION_SUBNAT (N, SUBNAT) TARGET: Suppressed Viral Load</v>
      </c>
      <c r="P2227" s="19" t="str">
        <f t="shared" si="312"/>
        <v>VL_SUPPRESSION_SUBNAT (N, SUBNAT) TARGET: Suppressed Viral Load</v>
      </c>
      <c r="Q2227" s="19" t="str">
        <f t="shared" si="319"/>
        <v>VL_SUPPRESSION_SUBNAT (N, SUBNAT) TARGET</v>
      </c>
      <c r="R2227" s="19" t="str">
        <f t="shared" si="313"/>
        <v>VL_SUPPRESSION_SUBNAT_N_SUBNAT_TARGET</v>
      </c>
      <c r="S2227" s="19" t="str">
        <f t="shared" si="314"/>
        <v>VL_SUPPRESSION_SUBNAT_N_SUBNAT_TARGET</v>
      </c>
      <c r="T2227" s="19" t="b">
        <f>NOT(ISNA(VLOOKUP(B2227,dbcodes!A:B,2,FALSE)))</f>
        <v>1</v>
      </c>
      <c r="U2227" s="19" t="str">
        <f>IF(ISNA(VLOOKUP(B2227,dbcodes!A:B,2,FALSE)),des!R1877,VLOOKUP(B2227,dbcodes!A:B,2,FALSE))</f>
        <v>VL_SUPPRESSION_SUBNAT_N_SUBNAT_TARGET</v>
      </c>
      <c r="V2227" s="20" t="s">
        <v>2379</v>
      </c>
      <c r="W2227" s="107" t="str">
        <f>IF(ISNA(VLOOKUP(C2227,descriptions!A:B,2,FALSE)),des!V1877,IF(G2227=" TARGET","Target ","")&amp;VLOOKUP(C2227,descriptions!A:B,2,FALSE))</f>
        <v>Target Percentage of people living with HIV on ART with a suppressed viral load</v>
      </c>
      <c r="X2227" s="20" t="s">
        <v>4</v>
      </c>
      <c r="Y2227" s="20" t="s">
        <v>831</v>
      </c>
      <c r="Z2227" s="20" t="s">
        <v>836</v>
      </c>
      <c r="AA2227" s="20" t="s">
        <v>102</v>
      </c>
      <c r="AB2227" s="20" t="s">
        <v>755</v>
      </c>
      <c r="AC2227" s="19" t="str">
        <f>IF(AB2227&lt;&gt;"",IF(NOT(ISNA(INDEX(os!A:A,MATCH(AB2227,os!B:B,0)))),INDEX(os!A:A,MATCH(AB2227,os!B:B,0)),"0"),"")</f>
        <v/>
      </c>
      <c r="AD2227" s="20" t="s">
        <v>830</v>
      </c>
      <c r="AE2227" s="20"/>
      <c r="AF2227" s="20"/>
      <c r="AG2227" s="20"/>
      <c r="AH2227" s="93" t="str">
        <f>IF(NOT(ISNA(VLOOKUP(B:B,ResultsTargets!A:A,1,0))),"TRUE","")</f>
        <v/>
      </c>
      <c r="AI2227" s="19" t="str">
        <f>IF(ISNA(VLOOKUP(C2227,dim_techarea!A:B,2,FALSE)),"",VLOOKUP(C2227,dim_techarea!A:B,2,FALSE))</f>
        <v>VL_SUPPRESSION_SUBNAT</v>
      </c>
      <c r="AJ2227" s="19" t="str">
        <f>IF(ISNA(VLOOKUP(AI2227,dim_techarea!B:C,2,FALSE)),"",VLOOKUP(AI2227,dim_techarea!B:C,2,FALSE))</f>
        <v>Iur5tIcAgLr</v>
      </c>
      <c r="AK2227" s="19" t="str">
        <f>IF(ISNA(VLOOKUP(TRIM(G2227),dim_targetsresults!A:B,2,FALSE)),"",VLOOKUP(TRIM(G2227),dim_targetsresults!A:C,2,FALSE))</f>
        <v>MER Targets</v>
      </c>
      <c r="AL2227" s="19" t="str">
        <f>IF(ISNA(VLOOKUP(AK2227,dim_targetsresults!B:C,2,FALSE)),"",VLOOKUP(AK2227,dim_targetsresults!B:C,2,FALSE))</f>
        <v>W8imnja2Owd</v>
      </c>
      <c r="AM2227" s="19" t="str">
        <f>IF(ISNA(VLOOKUP(TRIM(D2227),dim_numeratordenominator!A:B,2,FALSE)),"",VLOOKUP(TRIM(D2227),dim_numeratordenominator!A:C,2,FALSE))</f>
        <v>Numerator</v>
      </c>
      <c r="AN2227" s="19" t="str">
        <f>IF(ISNA(VLOOKUP(AM2227,dim_numeratordenominator!B:C,2,FALSE)),"",VLOOKUP(AM2227,dim_numeratordenominator!B:C,2,FALSE))</f>
        <v>Som9NRMQqV7</v>
      </c>
      <c r="AO2227" s="19" t="str">
        <f>IF(ISNA(VLOOKUP(TRIM(E2227),dim_supporttype!A:B,2,FALSE)),"",VLOOKUP(TRIM(E2227),dim_supporttype!A:C,2,FALSE))</f>
        <v>Sub-National</v>
      </c>
      <c r="AP2227" s="19" t="str">
        <f>IF(ISNA(VLOOKUP(AO2227,dim_supporttype!B:C,2,FALSE)),"",VLOOKUP(AO2227,dim_supporttype!B:C,2,FALSE))</f>
        <v>jJDHP9KXvzJ</v>
      </c>
      <c r="AQ2227" s="19" t="str">
        <f>IF(ISNA(VLOOKUP(TRIM(F2227),dim_disaggs!A:B,2,FALSE)),"No Disagg",VLOOKUP(TRIM(F2227),dim_disaggs!A:B,2,FALSE))</f>
        <v>No Disagg</v>
      </c>
      <c r="AR2227" s="19" t="str">
        <f>IF(ISNA(VLOOKUP(AQ2227,dim_disaggs!B:C,2,FALSE)),"",VLOOKUP(AQ2227,dim_disaggs!B:C,2,FALSE))</f>
        <v>werJlVT6sf3</v>
      </c>
      <c r="AS2227" s="72"/>
      <c r="AT2227" s="66"/>
      <c r="AU2227" s="72" t="s">
        <v>755</v>
      </c>
      <c r="AV2227" s="73" t="s">
        <v>755</v>
      </c>
      <c r="AW2227" s="66" t="s">
        <v>755</v>
      </c>
      <c r="AX2227" s="66" t="s">
        <v>755</v>
      </c>
      <c r="AY2227" s="20"/>
      <c r="AZ2227" s="20"/>
      <c r="BA2227" s="105" t="str">
        <f t="shared" si="315"/>
        <v/>
      </c>
      <c r="BB2227" s="20" t="str">
        <f t="shared" si="316"/>
        <v/>
      </c>
      <c r="BC2227" s="20"/>
      <c r="BD2227" s="20"/>
      <c r="BE2227" s="75"/>
      <c r="BF2227" s="73"/>
      <c r="BG2227" s="55"/>
      <c r="BH2227" s="76"/>
      <c r="BI2227" s="20"/>
      <c r="BJ2227" s="20"/>
      <c r="BK2227" s="55"/>
      <c r="BL2227" s="71"/>
      <c r="BM2227" s="77"/>
      <c r="BN2227" s="78"/>
      <c r="BO2227" s="77"/>
      <c r="BP2227" s="78"/>
    </row>
    <row r="2228" spans="1:68" s="3" customFormat="1" x14ac:dyDescent="0.2">
      <c r="A2228" s="20" t="s">
        <v>95</v>
      </c>
      <c r="B2228" s="20" t="s">
        <v>2054</v>
      </c>
      <c r="C2228" s="20" t="s">
        <v>950</v>
      </c>
      <c r="D2228" s="20" t="s">
        <v>1</v>
      </c>
      <c r="E2228" s="20" t="s">
        <v>77</v>
      </c>
      <c r="F2228" s="20" t="s">
        <v>2206</v>
      </c>
      <c r="G2228" s="20" t="s">
        <v>20086</v>
      </c>
      <c r="H2228" s="20" t="s">
        <v>2206</v>
      </c>
      <c r="I2228" s="19">
        <f t="shared" si="317"/>
        <v>20</v>
      </c>
      <c r="J2228" s="20" t="s">
        <v>755</v>
      </c>
      <c r="K2228" s="20" t="s">
        <v>2271</v>
      </c>
      <c r="L2228" s="95" t="str">
        <f>IF(M2228&lt;&gt;"",IF(NOT(ISNA(INDEX(cc!B:B,MATCH(M2228,cc!A:A,0)))),INDEX(cc!B:B,MATCH(M2228,cc!A:A,0)),"0"),"")</f>
        <v>Adverse Event</v>
      </c>
      <c r="M2228" s="97" t="s">
        <v>3971</v>
      </c>
      <c r="N2228" s="28" t="str">
        <f t="shared" si="318"/>
        <v/>
      </c>
      <c r="O2228" s="19" t="str">
        <f t="shared" si="311"/>
        <v>VMMC_AE (N, DSD, AE): Adverse Event</v>
      </c>
      <c r="P2228" s="19" t="str">
        <f t="shared" si="312"/>
        <v>VMMC_AE (N, DSD, AE): Adverse Event</v>
      </c>
      <c r="Q2228" s="19" t="str">
        <f t="shared" si="319"/>
        <v>VMMC_AE (N, DSD, AE)</v>
      </c>
      <c r="R2228" s="19" t="str">
        <f t="shared" si="313"/>
        <v>VMMC_AE_N_DSD_AE</v>
      </c>
      <c r="S2228" s="19" t="str">
        <f t="shared" si="314"/>
        <v>VMMC_AE_N_DSD_AE_</v>
      </c>
      <c r="T2228" s="19" t="b">
        <f>NOT(ISNA(VLOOKUP(B2228,dbcodes!A:B,2,FALSE)))</f>
        <v>1</v>
      </c>
      <c r="U2228" s="19" t="str">
        <f>IF(ISNA(VLOOKUP(B2228,dbcodes!A:B,2,FALSE)),des!R1884,VLOOKUP(B2228,dbcodes!A:B,2,FALSE))</f>
        <v>VMMC_AE_N_DSD_AE</v>
      </c>
      <c r="V2228" s="20" t="s">
        <v>2380</v>
      </c>
      <c r="W2228" s="107">
        <f>IF(ISNA(VLOOKUP(C2228,descriptions!A:B,2,FALSE)),des!V1884,IF(G2228=" TARGET","Target ","")&amp;VLOOKUP(C2228,descriptions!A:B,2,FALSE))</f>
        <v>0</v>
      </c>
      <c r="X2228" s="20" t="s">
        <v>4</v>
      </c>
      <c r="Y2228" s="20" t="s">
        <v>831</v>
      </c>
      <c r="Z2228" s="20" t="s">
        <v>836</v>
      </c>
      <c r="AA2228" s="20" t="s">
        <v>102</v>
      </c>
      <c r="AB2228" s="20" t="s">
        <v>755</v>
      </c>
      <c r="AC2228" s="19" t="str">
        <f>IF(AB2228&lt;&gt;"",IF(NOT(ISNA(INDEX(os!A:A,MATCH(AB2228,os!B:B,0)))),INDEX(os!A:A,MATCH(AB2228,os!B:B,0)),"0"),"")</f>
        <v/>
      </c>
      <c r="AD2228" s="20" t="s">
        <v>830</v>
      </c>
      <c r="AE2228" s="20"/>
      <c r="AF2228" s="20"/>
      <c r="AG2228" s="20"/>
      <c r="AH2228" s="93" t="str">
        <f>IF(NOT(ISNA(VLOOKUP(B:B,ResultsTargets!A:A,1,0))),"TRUE","")</f>
        <v/>
      </c>
      <c r="AI2228" s="19" t="str">
        <f>IF(ISNA(VLOOKUP(C2228,dim_techarea!A:B,2,FALSE)),"",VLOOKUP(C2228,dim_techarea!A:B,2,FALSE))</f>
        <v>VMMC_AE</v>
      </c>
      <c r="AJ2228" s="19" t="str">
        <f>IF(ISNA(VLOOKUP(AI2228,dim_techarea!B:C,2,FALSE)),"",VLOOKUP(AI2228,dim_techarea!B:C,2,FALSE))</f>
        <v>pjfDo4wGi79</v>
      </c>
      <c r="AK2228" s="19" t="str">
        <f>IF(ISNA(VLOOKUP(TRIM(G2228),dim_targetsresults!A:B,2,FALSE)),"",VLOOKUP(TRIM(G2228),dim_targetsresults!A:C,2,FALSE))</f>
        <v>MER Results</v>
      </c>
      <c r="AL2228" s="19" t="str">
        <f>IF(ISNA(VLOOKUP(AK2228,dim_targetsresults!B:C,2,FALSE)),"",VLOOKUP(AK2228,dim_targetsresults!B:C,2,FALSE))</f>
        <v>Jh0jDM5yQ2E</v>
      </c>
      <c r="AM2228" s="19" t="str">
        <f>IF(ISNA(VLOOKUP(TRIM(D2228),dim_numeratordenominator!A:B,2,FALSE)),"",VLOOKUP(TRIM(D2228),dim_numeratordenominator!A:C,2,FALSE))</f>
        <v>Numerator</v>
      </c>
      <c r="AN2228" s="19" t="str">
        <f>IF(ISNA(VLOOKUP(AM2228,dim_numeratordenominator!B:C,2,FALSE)),"",VLOOKUP(AM2228,dim_numeratordenominator!B:C,2,FALSE))</f>
        <v>Som9NRMQqV7</v>
      </c>
      <c r="AO2228" s="19" t="str">
        <f>IF(ISNA(VLOOKUP(TRIM(E2228),dim_supporttype!A:B,2,FALSE)),"",VLOOKUP(TRIM(E2228),dim_supporttype!A:C,2,FALSE))</f>
        <v>DSD</v>
      </c>
      <c r="AP2228" s="19" t="str">
        <f>IF(ISNA(VLOOKUP(AO2228,dim_supporttype!B:C,2,FALSE)),"",VLOOKUP(AO2228,dim_supporttype!B:C,2,FALSE))</f>
        <v>iM13vdNLWKb</v>
      </c>
      <c r="AQ2228" s="19" t="str">
        <f>IF(ISNA(VLOOKUP(TRIM(F2228),dim_disaggs!A:B,2,FALSE)),"No Disagg",VLOOKUP(TRIM(F2228),dim_disaggs!A:B,2,FALSE))</f>
        <v>AE</v>
      </c>
      <c r="AR2228" s="19" t="str">
        <f>IF(ISNA(VLOOKUP(AQ2228,dim_disaggs!B:C,2,FALSE)),"",VLOOKUP(AQ2228,dim_disaggs!B:C,2,FALSE))</f>
        <v>uRJdAcBoltT</v>
      </c>
      <c r="AS2228" s="72"/>
      <c r="AT2228" s="66"/>
      <c r="AU2228" s="72" t="s">
        <v>755</v>
      </c>
      <c r="AV2228" s="73" t="s">
        <v>755</v>
      </c>
      <c r="AW2228" s="66" t="s">
        <v>755</v>
      </c>
      <c r="AX2228" s="66" t="s">
        <v>755</v>
      </c>
      <c r="AY2228" s="20"/>
      <c r="AZ2228" s="20"/>
      <c r="BA2228" s="105" t="str">
        <f t="shared" si="315"/>
        <v/>
      </c>
      <c r="BB2228" s="20" t="str">
        <f t="shared" si="316"/>
        <v/>
      </c>
      <c r="BC2228" s="20"/>
      <c r="BD2228" s="20"/>
      <c r="BE2228" s="75"/>
      <c r="BF2228" s="73"/>
      <c r="BG2228" s="55"/>
      <c r="BH2228" s="76"/>
      <c r="BI2228" s="20"/>
      <c r="BJ2228" s="20"/>
      <c r="BK2228" s="55"/>
      <c r="BL2228" s="71"/>
      <c r="BM2228" s="77"/>
      <c r="BN2228" s="78"/>
      <c r="BO2228" s="77"/>
      <c r="BP2228" s="78"/>
    </row>
    <row r="2229" spans="1:68" s="3" customFormat="1" x14ac:dyDescent="0.2">
      <c r="A2229" s="20" t="s">
        <v>95</v>
      </c>
      <c r="B2229" s="20" t="s">
        <v>2060</v>
      </c>
      <c r="C2229" s="20" t="s">
        <v>950</v>
      </c>
      <c r="D2229" s="20" t="s">
        <v>1</v>
      </c>
      <c r="E2229" s="20" t="s">
        <v>78</v>
      </c>
      <c r="F2229" s="20" t="s">
        <v>2206</v>
      </c>
      <c r="G2229" s="20" t="s">
        <v>20086</v>
      </c>
      <c r="H2229" s="20" t="s">
        <v>2206</v>
      </c>
      <c r="I2229" s="19">
        <f t="shared" si="317"/>
        <v>19</v>
      </c>
      <c r="J2229" s="20" t="s">
        <v>755</v>
      </c>
      <c r="K2229" s="20" t="s">
        <v>2271</v>
      </c>
      <c r="L2229" s="95" t="str">
        <f>IF(M2229&lt;&gt;"",IF(NOT(ISNA(INDEX(cc!B:B,MATCH(M2229,cc!A:A,0)))),INDEX(cc!B:B,MATCH(M2229,cc!A:A,0)),"0"),"")</f>
        <v>Adverse Event</v>
      </c>
      <c r="M2229" s="97" t="s">
        <v>3971</v>
      </c>
      <c r="N2229" s="28" t="str">
        <f t="shared" si="318"/>
        <v/>
      </c>
      <c r="O2229" s="19" t="str">
        <f t="shared" si="311"/>
        <v>VMMC_AE (N, TA, AE): Adverse Event</v>
      </c>
      <c r="P2229" s="19" t="str">
        <f t="shared" si="312"/>
        <v>VMMC_AE (N, TA, AE): Adverse Event</v>
      </c>
      <c r="Q2229" s="19" t="str">
        <f t="shared" si="319"/>
        <v>VMMC_AE (N, TA, AE)</v>
      </c>
      <c r="R2229" s="19" t="str">
        <f t="shared" si="313"/>
        <v>VMMC_AE_N_TA_AE</v>
      </c>
      <c r="S2229" s="19" t="str">
        <f t="shared" si="314"/>
        <v>VMMC_AE_N_TA_AE_</v>
      </c>
      <c r="T2229" s="19" t="b">
        <f>NOT(ISNA(VLOOKUP(B2229,dbcodes!A:B,2,FALSE)))</f>
        <v>1</v>
      </c>
      <c r="U2229" s="19" t="str">
        <f>IF(ISNA(VLOOKUP(B2229,dbcodes!A:B,2,FALSE)),des!R1885,VLOOKUP(B2229,dbcodes!A:B,2,FALSE))</f>
        <v>VMMC_AE_N_TA_AE</v>
      </c>
      <c r="V2229" s="20" t="s">
        <v>2382</v>
      </c>
      <c r="W2229" s="107">
        <f>IF(ISNA(VLOOKUP(C2229,descriptions!A:B,2,FALSE)),des!V1885,IF(G2229=" TARGET","Target ","")&amp;VLOOKUP(C2229,descriptions!A:B,2,FALSE))</f>
        <v>0</v>
      </c>
      <c r="X2229" s="20" t="s">
        <v>4</v>
      </c>
      <c r="Y2229" s="20" t="s">
        <v>831</v>
      </c>
      <c r="Z2229" s="20" t="s">
        <v>836</v>
      </c>
      <c r="AA2229" s="20" t="s">
        <v>102</v>
      </c>
      <c r="AB2229" s="20" t="s">
        <v>755</v>
      </c>
      <c r="AC2229" s="19" t="str">
        <f>IF(AB2229&lt;&gt;"",IF(NOT(ISNA(INDEX(os!A:A,MATCH(AB2229,os!B:B,0)))),INDEX(os!A:A,MATCH(AB2229,os!B:B,0)),"0"),"")</f>
        <v/>
      </c>
      <c r="AD2229" s="20" t="s">
        <v>830</v>
      </c>
      <c r="AE2229" s="20"/>
      <c r="AF2229" s="20"/>
      <c r="AG2229" s="20"/>
      <c r="AH2229" s="93" t="str">
        <f>IF(NOT(ISNA(VLOOKUP(B:B,ResultsTargets!A:A,1,0))),"TRUE","")</f>
        <v/>
      </c>
      <c r="AI2229" s="19" t="str">
        <f>IF(ISNA(VLOOKUP(C2229,dim_techarea!A:B,2,FALSE)),"",VLOOKUP(C2229,dim_techarea!A:B,2,FALSE))</f>
        <v>VMMC_AE</v>
      </c>
      <c r="AJ2229" s="19" t="str">
        <f>IF(ISNA(VLOOKUP(AI2229,dim_techarea!B:C,2,FALSE)),"",VLOOKUP(AI2229,dim_techarea!B:C,2,FALSE))</f>
        <v>pjfDo4wGi79</v>
      </c>
      <c r="AK2229" s="19" t="str">
        <f>IF(ISNA(VLOOKUP(TRIM(G2229),dim_targetsresults!A:B,2,FALSE)),"",VLOOKUP(TRIM(G2229),dim_targetsresults!A:C,2,FALSE))</f>
        <v>MER Results</v>
      </c>
      <c r="AL2229" s="19" t="str">
        <f>IF(ISNA(VLOOKUP(AK2229,dim_targetsresults!B:C,2,FALSE)),"",VLOOKUP(AK2229,dim_targetsresults!B:C,2,FALSE))</f>
        <v>Jh0jDM5yQ2E</v>
      </c>
      <c r="AM2229" s="19" t="str">
        <f>IF(ISNA(VLOOKUP(TRIM(D2229),dim_numeratordenominator!A:B,2,FALSE)),"",VLOOKUP(TRIM(D2229),dim_numeratordenominator!A:C,2,FALSE))</f>
        <v>Numerator</v>
      </c>
      <c r="AN2229" s="19" t="str">
        <f>IF(ISNA(VLOOKUP(AM2229,dim_numeratordenominator!B:C,2,FALSE)),"",VLOOKUP(AM2229,dim_numeratordenominator!B:C,2,FALSE))</f>
        <v>Som9NRMQqV7</v>
      </c>
      <c r="AO2229" s="19" t="str">
        <f>IF(ISNA(VLOOKUP(TRIM(E2229),dim_supporttype!A:B,2,FALSE)),"",VLOOKUP(TRIM(E2229),dim_supporttype!A:C,2,FALSE))</f>
        <v>TA</v>
      </c>
      <c r="AP2229" s="19" t="str">
        <f>IF(ISNA(VLOOKUP(AO2229,dim_supporttype!B:C,2,FALSE)),"",VLOOKUP(AO2229,dim_supporttype!B:C,2,FALSE))</f>
        <v>cRAGKdWIDn4</v>
      </c>
      <c r="AQ2229" s="19" t="str">
        <f>IF(ISNA(VLOOKUP(TRIM(F2229),dim_disaggs!A:B,2,FALSE)),"No Disagg",VLOOKUP(TRIM(F2229),dim_disaggs!A:B,2,FALSE))</f>
        <v>AE</v>
      </c>
      <c r="AR2229" s="19" t="str">
        <f>IF(ISNA(VLOOKUP(AQ2229,dim_disaggs!B:C,2,FALSE)),"",VLOOKUP(AQ2229,dim_disaggs!B:C,2,FALSE))</f>
        <v>uRJdAcBoltT</v>
      </c>
      <c r="AS2229" s="72"/>
      <c r="AT2229" s="66"/>
      <c r="AU2229" s="72" t="s">
        <v>755</v>
      </c>
      <c r="AV2229" s="73" t="s">
        <v>755</v>
      </c>
      <c r="AW2229" s="66" t="s">
        <v>755</v>
      </c>
      <c r="AX2229" s="66" t="s">
        <v>755</v>
      </c>
      <c r="AY2229" s="20"/>
      <c r="AZ2229" s="20"/>
      <c r="BA2229" s="105" t="str">
        <f t="shared" si="315"/>
        <v/>
      </c>
      <c r="BB2229" s="20" t="str">
        <f t="shared" si="316"/>
        <v/>
      </c>
      <c r="BC2229" s="20"/>
      <c r="BD2229" s="20"/>
      <c r="BE2229" s="75"/>
      <c r="BF2229" s="73"/>
      <c r="BG2229" s="55"/>
      <c r="BH2229" s="76"/>
      <c r="BI2229" s="20"/>
      <c r="BJ2229" s="20"/>
      <c r="BK2229" s="55"/>
      <c r="BL2229" s="71"/>
      <c r="BM2229" s="77"/>
      <c r="BN2229" s="78"/>
      <c r="BO2229" s="77"/>
      <c r="BP2229" s="78"/>
    </row>
    <row r="2230" spans="1:68" s="3" customFormat="1" x14ac:dyDescent="0.2">
      <c r="A2230" s="20" t="s">
        <v>95</v>
      </c>
      <c r="B2230" s="20" t="s">
        <v>2053</v>
      </c>
      <c r="C2230" s="20" t="s">
        <v>950</v>
      </c>
      <c r="D2230" s="20" t="s">
        <v>1</v>
      </c>
      <c r="E2230" s="20" t="s">
        <v>77</v>
      </c>
      <c r="F2230" s="20"/>
      <c r="G2230" s="20" t="s">
        <v>20086</v>
      </c>
      <c r="H2230" s="20"/>
      <c r="I2230" s="19">
        <f t="shared" si="317"/>
        <v>16</v>
      </c>
      <c r="J2230" s="20" t="s">
        <v>755</v>
      </c>
      <c r="K2230" s="20" t="s">
        <v>2271</v>
      </c>
      <c r="L2230" s="95" t="str">
        <f>IF(M2230&lt;&gt;"",IF(NOT(ISNA(INDEX(cc!B:B,MATCH(M2230,cc!A:A,0)))),INDEX(cc!B:B,MATCH(M2230,cc!A:A,0)),"0"),"")</f>
        <v>default</v>
      </c>
      <c r="M2230" s="97" t="s">
        <v>13</v>
      </c>
      <c r="N2230" s="28" t="str">
        <f t="shared" si="318"/>
        <v/>
      </c>
      <c r="O2230" s="19" t="str">
        <f t="shared" si="311"/>
        <v>VMMC_AE (N, DSD): Adverse Event</v>
      </c>
      <c r="P2230" s="19" t="str">
        <f t="shared" si="312"/>
        <v>VMMC_AE (N, DSD): Adverse Event</v>
      </c>
      <c r="Q2230" s="19" t="str">
        <f t="shared" si="319"/>
        <v>VMMC_AE (N, DSD)</v>
      </c>
      <c r="R2230" s="19" t="str">
        <f t="shared" si="313"/>
        <v>VMMC_AE_N_DSD</v>
      </c>
      <c r="S2230" s="19" t="str">
        <f t="shared" si="314"/>
        <v>VMMC_AE_N_DSD_</v>
      </c>
      <c r="T2230" s="19" t="b">
        <f>NOT(ISNA(VLOOKUP(B2230,dbcodes!A:B,2,FALSE)))</f>
        <v>1</v>
      </c>
      <c r="U2230" s="19" t="str">
        <f>IF(ISNA(VLOOKUP(B2230,dbcodes!A:B,2,FALSE)),des!R1886,VLOOKUP(B2230,dbcodes!A:B,2,FALSE))</f>
        <v>VMMC_AE_N_DSD</v>
      </c>
      <c r="V2230" s="20" t="s">
        <v>2380</v>
      </c>
      <c r="W2230" s="107">
        <f>IF(ISNA(VLOOKUP(C2230,descriptions!A:B,2,FALSE)),des!V1886,IF(G2230=" TARGET","Target ","")&amp;VLOOKUP(C2230,descriptions!A:B,2,FALSE))</f>
        <v>0</v>
      </c>
      <c r="X2230" s="20" t="s">
        <v>4</v>
      </c>
      <c r="Y2230" s="20" t="s">
        <v>831</v>
      </c>
      <c r="Z2230" s="20" t="s">
        <v>836</v>
      </c>
      <c r="AA2230" s="20" t="s">
        <v>102</v>
      </c>
      <c r="AB2230" s="20" t="s">
        <v>755</v>
      </c>
      <c r="AC2230" s="19" t="str">
        <f>IF(AB2230&lt;&gt;"",IF(NOT(ISNA(INDEX(os!A:A,MATCH(AB2230,os!B:B,0)))),INDEX(os!A:A,MATCH(AB2230,os!B:B,0)),"0"),"")</f>
        <v/>
      </c>
      <c r="AD2230" s="20" t="s">
        <v>830</v>
      </c>
      <c r="AE2230" s="20"/>
      <c r="AF2230" s="20"/>
      <c r="AG2230" s="20"/>
      <c r="AH2230" s="93" t="str">
        <f>IF(NOT(ISNA(VLOOKUP(B:B,ResultsTargets!A:A,1,0))),"TRUE","")</f>
        <v/>
      </c>
      <c r="AI2230" s="19" t="str">
        <f>IF(ISNA(VLOOKUP(C2230,dim_techarea!A:B,2,FALSE)),"",VLOOKUP(C2230,dim_techarea!A:B,2,FALSE))</f>
        <v>VMMC_AE</v>
      </c>
      <c r="AJ2230" s="19" t="str">
        <f>IF(ISNA(VLOOKUP(AI2230,dim_techarea!B:C,2,FALSE)),"",VLOOKUP(AI2230,dim_techarea!B:C,2,FALSE))</f>
        <v>pjfDo4wGi79</v>
      </c>
      <c r="AK2230" s="19" t="str">
        <f>IF(ISNA(VLOOKUP(TRIM(G2230),dim_targetsresults!A:B,2,FALSE)),"",VLOOKUP(TRIM(G2230),dim_targetsresults!A:C,2,FALSE))</f>
        <v>MER Results</v>
      </c>
      <c r="AL2230" s="19" t="str">
        <f>IF(ISNA(VLOOKUP(AK2230,dim_targetsresults!B:C,2,FALSE)),"",VLOOKUP(AK2230,dim_targetsresults!B:C,2,FALSE))</f>
        <v>Jh0jDM5yQ2E</v>
      </c>
      <c r="AM2230" s="19" t="str">
        <f>IF(ISNA(VLOOKUP(TRIM(D2230),dim_numeratordenominator!A:B,2,FALSE)),"",VLOOKUP(TRIM(D2230),dim_numeratordenominator!A:C,2,FALSE))</f>
        <v>Numerator</v>
      </c>
      <c r="AN2230" s="19" t="str">
        <f>IF(ISNA(VLOOKUP(AM2230,dim_numeratordenominator!B:C,2,FALSE)),"",VLOOKUP(AM2230,dim_numeratordenominator!B:C,2,FALSE))</f>
        <v>Som9NRMQqV7</v>
      </c>
      <c r="AO2230" s="19" t="str">
        <f>IF(ISNA(VLOOKUP(TRIM(E2230),dim_supporttype!A:B,2,FALSE)),"",VLOOKUP(TRIM(E2230),dim_supporttype!A:C,2,FALSE))</f>
        <v>DSD</v>
      </c>
      <c r="AP2230" s="19" t="str">
        <f>IF(ISNA(VLOOKUP(AO2230,dim_supporttype!B:C,2,FALSE)),"",VLOOKUP(AO2230,dim_supporttype!B:C,2,FALSE))</f>
        <v>iM13vdNLWKb</v>
      </c>
      <c r="AQ2230" s="19" t="str">
        <f>IF(ISNA(VLOOKUP(TRIM(F2230),dim_disaggs!A:B,2,FALSE)),"No Disagg",VLOOKUP(TRIM(F2230),dim_disaggs!A:B,2,FALSE))</f>
        <v>No Disagg</v>
      </c>
      <c r="AR2230" s="19" t="str">
        <f>IF(ISNA(VLOOKUP(AQ2230,dim_disaggs!B:C,2,FALSE)),"",VLOOKUP(AQ2230,dim_disaggs!B:C,2,FALSE))</f>
        <v>werJlVT6sf3</v>
      </c>
      <c r="AS2230" s="72"/>
      <c r="AT2230" s="66"/>
      <c r="AU2230" s="72" t="s">
        <v>755</v>
      </c>
      <c r="AV2230" s="73" t="s">
        <v>755</v>
      </c>
      <c r="AW2230" s="66" t="s">
        <v>755</v>
      </c>
      <c r="AX2230" s="66" t="s">
        <v>755</v>
      </c>
      <c r="AY2230" s="20"/>
      <c r="AZ2230" s="20"/>
      <c r="BA2230" s="105" t="str">
        <f t="shared" si="315"/>
        <v/>
      </c>
      <c r="BB2230" s="20" t="str">
        <f t="shared" si="316"/>
        <v/>
      </c>
      <c r="BC2230" s="20"/>
      <c r="BD2230" s="20"/>
      <c r="BE2230" s="75"/>
      <c r="BF2230" s="73"/>
      <c r="BG2230" s="55"/>
      <c r="BH2230" s="76"/>
      <c r="BI2230" s="20"/>
      <c r="BJ2230" s="20"/>
      <c r="BK2230" s="55"/>
      <c r="BL2230" s="71"/>
      <c r="BM2230" s="77"/>
      <c r="BN2230" s="78"/>
      <c r="BO2230" s="77"/>
      <c r="BP2230" s="78"/>
    </row>
    <row r="2231" spans="1:68" s="3" customFormat="1" x14ac:dyDescent="0.2">
      <c r="A2231" s="20" t="s">
        <v>95</v>
      </c>
      <c r="B2231" s="20" t="s">
        <v>2059</v>
      </c>
      <c r="C2231" s="20" t="s">
        <v>950</v>
      </c>
      <c r="D2231" s="20" t="s">
        <v>1</v>
      </c>
      <c r="E2231" s="20" t="s">
        <v>78</v>
      </c>
      <c r="F2231" s="20"/>
      <c r="G2231" s="20" t="s">
        <v>20086</v>
      </c>
      <c r="H2231" s="20"/>
      <c r="I2231" s="19">
        <f t="shared" si="317"/>
        <v>15</v>
      </c>
      <c r="J2231" s="20" t="s">
        <v>755</v>
      </c>
      <c r="K2231" s="20" t="s">
        <v>2271</v>
      </c>
      <c r="L2231" s="95" t="str">
        <f>IF(M2231&lt;&gt;"",IF(NOT(ISNA(INDEX(cc!B:B,MATCH(M2231,cc!A:A,0)))),INDEX(cc!B:B,MATCH(M2231,cc!A:A,0)),"0"),"")</f>
        <v>default</v>
      </c>
      <c r="M2231" s="97" t="s">
        <v>13</v>
      </c>
      <c r="N2231" s="28" t="str">
        <f t="shared" si="318"/>
        <v/>
      </c>
      <c r="O2231" s="19" t="str">
        <f t="shared" si="311"/>
        <v>VMMC_AE (N, TA): Adverse Event</v>
      </c>
      <c r="P2231" s="19" t="str">
        <f t="shared" si="312"/>
        <v>VMMC_AE (N, TA): Adverse Event</v>
      </c>
      <c r="Q2231" s="19" t="str">
        <f t="shared" si="319"/>
        <v>VMMC_AE (N, TA)</v>
      </c>
      <c r="R2231" s="19" t="str">
        <f t="shared" si="313"/>
        <v>VMMC_AE_N_TA</v>
      </c>
      <c r="S2231" s="19" t="str">
        <f t="shared" si="314"/>
        <v>VMMC_AE_N_TA_</v>
      </c>
      <c r="T2231" s="19" t="b">
        <f>NOT(ISNA(VLOOKUP(B2231,dbcodes!A:B,2,FALSE)))</f>
        <v>1</v>
      </c>
      <c r="U2231" s="19" t="str">
        <f>IF(ISNA(VLOOKUP(B2231,dbcodes!A:B,2,FALSE)),des!R1887,VLOOKUP(B2231,dbcodes!A:B,2,FALSE))</f>
        <v>VMMC_AE_N_TA</v>
      </c>
      <c r="V2231" s="20" t="s">
        <v>2382</v>
      </c>
      <c r="W2231" s="107">
        <f>IF(ISNA(VLOOKUP(C2231,descriptions!A:B,2,FALSE)),des!V1887,IF(G2231=" TARGET","Target ","")&amp;VLOOKUP(C2231,descriptions!A:B,2,FALSE))</f>
        <v>0</v>
      </c>
      <c r="X2231" s="20" t="s">
        <v>4</v>
      </c>
      <c r="Y2231" s="20" t="s">
        <v>831</v>
      </c>
      <c r="Z2231" s="20" t="s">
        <v>836</v>
      </c>
      <c r="AA2231" s="20" t="s">
        <v>102</v>
      </c>
      <c r="AB2231" s="20" t="s">
        <v>755</v>
      </c>
      <c r="AC2231" s="19" t="str">
        <f>IF(AB2231&lt;&gt;"",IF(NOT(ISNA(INDEX(os!A:A,MATCH(AB2231,os!B:B,0)))),INDEX(os!A:A,MATCH(AB2231,os!B:B,0)),"0"),"")</f>
        <v/>
      </c>
      <c r="AD2231" s="20" t="s">
        <v>830</v>
      </c>
      <c r="AE2231" s="20"/>
      <c r="AF2231" s="20"/>
      <c r="AG2231" s="20"/>
      <c r="AH2231" s="93" t="str">
        <f>IF(NOT(ISNA(VLOOKUP(B:B,ResultsTargets!A:A,1,0))),"TRUE","")</f>
        <v/>
      </c>
      <c r="AI2231" s="19" t="str">
        <f>IF(ISNA(VLOOKUP(C2231,dim_techarea!A:B,2,FALSE)),"",VLOOKUP(C2231,dim_techarea!A:B,2,FALSE))</f>
        <v>VMMC_AE</v>
      </c>
      <c r="AJ2231" s="19" t="str">
        <f>IF(ISNA(VLOOKUP(AI2231,dim_techarea!B:C,2,FALSE)),"",VLOOKUP(AI2231,dim_techarea!B:C,2,FALSE))</f>
        <v>pjfDo4wGi79</v>
      </c>
      <c r="AK2231" s="19" t="str">
        <f>IF(ISNA(VLOOKUP(TRIM(G2231),dim_targetsresults!A:B,2,FALSE)),"",VLOOKUP(TRIM(G2231),dim_targetsresults!A:C,2,FALSE))</f>
        <v>MER Results</v>
      </c>
      <c r="AL2231" s="19" t="str">
        <f>IF(ISNA(VLOOKUP(AK2231,dim_targetsresults!B:C,2,FALSE)),"",VLOOKUP(AK2231,dim_targetsresults!B:C,2,FALSE))</f>
        <v>Jh0jDM5yQ2E</v>
      </c>
      <c r="AM2231" s="19" t="str">
        <f>IF(ISNA(VLOOKUP(TRIM(D2231),dim_numeratordenominator!A:B,2,FALSE)),"",VLOOKUP(TRIM(D2231),dim_numeratordenominator!A:C,2,FALSE))</f>
        <v>Numerator</v>
      </c>
      <c r="AN2231" s="19" t="str">
        <f>IF(ISNA(VLOOKUP(AM2231,dim_numeratordenominator!B:C,2,FALSE)),"",VLOOKUP(AM2231,dim_numeratordenominator!B:C,2,FALSE))</f>
        <v>Som9NRMQqV7</v>
      </c>
      <c r="AO2231" s="19" t="str">
        <f>IF(ISNA(VLOOKUP(TRIM(E2231),dim_supporttype!A:B,2,FALSE)),"",VLOOKUP(TRIM(E2231),dim_supporttype!A:C,2,FALSE))</f>
        <v>TA</v>
      </c>
      <c r="AP2231" s="19" t="str">
        <f>IF(ISNA(VLOOKUP(AO2231,dim_supporttype!B:C,2,FALSE)),"",VLOOKUP(AO2231,dim_supporttype!B:C,2,FALSE))</f>
        <v>cRAGKdWIDn4</v>
      </c>
      <c r="AQ2231" s="19" t="str">
        <f>IF(ISNA(VLOOKUP(TRIM(F2231),dim_disaggs!A:B,2,FALSE)),"No Disagg",VLOOKUP(TRIM(F2231),dim_disaggs!A:B,2,FALSE))</f>
        <v>No Disagg</v>
      </c>
      <c r="AR2231" s="19" t="str">
        <f>IF(ISNA(VLOOKUP(AQ2231,dim_disaggs!B:C,2,FALSE)),"",VLOOKUP(AQ2231,dim_disaggs!B:C,2,FALSE))</f>
        <v>werJlVT6sf3</v>
      </c>
      <c r="AS2231" s="72"/>
      <c r="AT2231" s="66"/>
      <c r="AU2231" s="72" t="s">
        <v>755</v>
      </c>
      <c r="AV2231" s="73" t="s">
        <v>755</v>
      </c>
      <c r="AW2231" s="66" t="s">
        <v>755</v>
      </c>
      <c r="AX2231" s="66" t="s">
        <v>755</v>
      </c>
      <c r="AY2231" s="20"/>
      <c r="AZ2231" s="20"/>
      <c r="BA2231" s="105" t="str">
        <f t="shared" si="315"/>
        <v/>
      </c>
      <c r="BB2231" s="20" t="str">
        <f t="shared" si="316"/>
        <v/>
      </c>
      <c r="BC2231" s="20"/>
      <c r="BD2231" s="20"/>
      <c r="BE2231" s="75"/>
      <c r="BF2231" s="73"/>
      <c r="BG2231" s="55"/>
      <c r="BH2231" s="76"/>
      <c r="BI2231" s="20"/>
      <c r="BJ2231" s="20"/>
      <c r="BK2231" s="55"/>
      <c r="BL2231" s="71"/>
      <c r="BM2231" s="77"/>
      <c r="BN2231" s="78"/>
      <c r="BO2231" s="77"/>
      <c r="BP2231" s="78"/>
    </row>
    <row r="2232" spans="1:68" s="3" customFormat="1" x14ac:dyDescent="0.2">
      <c r="A2232" s="20" t="s">
        <v>95</v>
      </c>
      <c r="B2232" s="20" t="s">
        <v>2056</v>
      </c>
      <c r="C2232" s="20" t="s">
        <v>950</v>
      </c>
      <c r="D2232" s="20" t="s">
        <v>1</v>
      </c>
      <c r="E2232" s="20" t="s">
        <v>264</v>
      </c>
      <c r="F2232" s="20"/>
      <c r="G2232" s="20" t="s">
        <v>20086</v>
      </c>
      <c r="H2232" s="20"/>
      <c r="I2232" s="19">
        <f t="shared" si="317"/>
        <v>26</v>
      </c>
      <c r="J2232" s="20" t="s">
        <v>755</v>
      </c>
      <c r="K2232" s="20" t="s">
        <v>2271</v>
      </c>
      <c r="L2232" s="95" t="str">
        <f>IF(M2232&lt;&gt;"",IF(NOT(ISNA(INDEX(cc!B:B,MATCH(M2232,cc!A:A,0)))),INDEX(cc!B:B,MATCH(M2232,cc!A:A,0)),"0"),"")</f>
        <v>default</v>
      </c>
      <c r="M2232" s="97" t="s">
        <v>13</v>
      </c>
      <c r="N2232" s="28" t="str">
        <f t="shared" si="318"/>
        <v/>
      </c>
      <c r="O2232" s="19" t="str">
        <f t="shared" si="311"/>
        <v>VMMC_AE (N, DSD_NARRATIVE): Adverse Event</v>
      </c>
      <c r="P2232" s="19" t="str">
        <f t="shared" si="312"/>
        <v>VMMC_AE (N, DSD_NARRATIVE): Adverse Event</v>
      </c>
      <c r="Q2232" s="19" t="str">
        <f t="shared" si="319"/>
        <v>VMMC_AE (N, DSD_NARRATIVE)</v>
      </c>
      <c r="R2232" s="19" t="str">
        <f t="shared" si="313"/>
        <v>VMMC_AE_N_DSD_NARRATIVE</v>
      </c>
      <c r="S2232" s="19" t="str">
        <f t="shared" si="314"/>
        <v>VMMC_AE_N_DSD_NARRATIVE_</v>
      </c>
      <c r="T2232" s="19" t="b">
        <f>NOT(ISNA(VLOOKUP(B2232,dbcodes!A:B,2,FALSE)))</f>
        <v>1</v>
      </c>
      <c r="U2232" s="19" t="str">
        <f>IF(ISNA(VLOOKUP(B2232,dbcodes!A:B,2,FALSE)),des!R1888,VLOOKUP(B2232,dbcodes!A:B,2,FALSE))</f>
        <v>VMMC_AE_N_DSD_NARRATIVE</v>
      </c>
      <c r="V2232" s="20" t="s">
        <v>2382</v>
      </c>
      <c r="W2232" s="107">
        <f>IF(ISNA(VLOOKUP(C2232,descriptions!A:B,2,FALSE)),des!V1888,IF(G2232=" TARGET","Target ","")&amp;VLOOKUP(C2232,descriptions!A:B,2,FALSE))</f>
        <v>0</v>
      </c>
      <c r="X2232" s="20" t="s">
        <v>9</v>
      </c>
      <c r="Y2232" s="20" t="s">
        <v>831</v>
      </c>
      <c r="Z2232" s="20" t="s">
        <v>836</v>
      </c>
      <c r="AA2232" s="20" t="s">
        <v>102</v>
      </c>
      <c r="AB2232" s="20" t="s">
        <v>755</v>
      </c>
      <c r="AC2232" s="19" t="str">
        <f>IF(AB2232&lt;&gt;"",IF(NOT(ISNA(INDEX(os!A:A,MATCH(AB2232,os!B:B,0)))),INDEX(os!A:A,MATCH(AB2232,os!B:B,0)),"0"),"")</f>
        <v/>
      </c>
      <c r="AD2232" s="20" t="s">
        <v>830</v>
      </c>
      <c r="AE2232" s="20"/>
      <c r="AF2232" s="20"/>
      <c r="AG2232" s="20"/>
      <c r="AH2232" s="93" t="str">
        <f>IF(NOT(ISNA(VLOOKUP(B:B,ResultsTargets!A:A,1,0))),"TRUE","")</f>
        <v/>
      </c>
      <c r="AI2232" s="19" t="str">
        <f>IF(ISNA(VLOOKUP(C2232,dim_techarea!A:B,2,FALSE)),"",VLOOKUP(C2232,dim_techarea!A:B,2,FALSE))</f>
        <v>VMMC_AE</v>
      </c>
      <c r="AJ2232" s="19" t="str">
        <f>IF(ISNA(VLOOKUP(AI2232,dim_techarea!B:C,2,FALSE)),"",VLOOKUP(AI2232,dim_techarea!B:C,2,FALSE))</f>
        <v>pjfDo4wGi79</v>
      </c>
      <c r="AK2232" s="19" t="str">
        <f>IF(ISNA(VLOOKUP(TRIM(G2232),dim_targetsresults!A:B,2,FALSE)),"",VLOOKUP(TRIM(G2232),dim_targetsresults!A:C,2,FALSE))</f>
        <v>MER Results</v>
      </c>
      <c r="AL2232" s="19" t="str">
        <f>IF(ISNA(VLOOKUP(AK2232,dim_targetsresults!B:C,2,FALSE)),"",VLOOKUP(AK2232,dim_targetsresults!B:C,2,FALSE))</f>
        <v>Jh0jDM5yQ2E</v>
      </c>
      <c r="AM2232" s="19" t="str">
        <f>IF(ISNA(VLOOKUP(TRIM(D2232),dim_numeratordenominator!A:B,2,FALSE)),"",VLOOKUP(TRIM(D2232),dim_numeratordenominator!A:C,2,FALSE))</f>
        <v>Numerator</v>
      </c>
      <c r="AN2232" s="19" t="str">
        <f>IF(ISNA(VLOOKUP(AM2232,dim_numeratordenominator!B:C,2,FALSE)),"",VLOOKUP(AM2232,dim_numeratordenominator!B:C,2,FALSE))</f>
        <v>Som9NRMQqV7</v>
      </c>
      <c r="AO2232" s="19" t="str">
        <f>IF(ISNA(VLOOKUP(TRIM(E2232),dim_supporttype!A:B,2,FALSE)),"",VLOOKUP(TRIM(E2232),dim_supporttype!A:C,2,FALSE))</f>
        <v>DSD Narratives</v>
      </c>
      <c r="AP2232" s="19" t="str">
        <f>IF(ISNA(VLOOKUP(AO2232,dim_supporttype!B:C,2,FALSE)),"",VLOOKUP(AO2232,dim_supporttype!B:C,2,FALSE))</f>
        <v>ySGf8v2q9Rm</v>
      </c>
      <c r="AQ2232" s="19" t="str">
        <f>IF(ISNA(VLOOKUP(TRIM(F2232),dim_disaggs!A:B,2,FALSE)),"No Disagg",VLOOKUP(TRIM(F2232),dim_disaggs!A:B,2,FALSE))</f>
        <v>No Disagg</v>
      </c>
      <c r="AR2232" s="19" t="str">
        <f>IF(ISNA(VLOOKUP(AQ2232,dim_disaggs!B:C,2,FALSE)),"",VLOOKUP(AQ2232,dim_disaggs!B:C,2,FALSE))</f>
        <v>werJlVT6sf3</v>
      </c>
      <c r="AS2232" s="72"/>
      <c r="AT2232" s="66"/>
      <c r="AU2232" s="72" t="s">
        <v>755</v>
      </c>
      <c r="AV2232" s="73" t="s">
        <v>755</v>
      </c>
      <c r="AW2232" s="66" t="s">
        <v>755</v>
      </c>
      <c r="AX2232" s="66" t="s">
        <v>755</v>
      </c>
      <c r="AY2232" s="20"/>
      <c r="AZ2232" s="20"/>
      <c r="BA2232" s="105" t="str">
        <f t="shared" si="315"/>
        <v/>
      </c>
      <c r="BB2232" s="20" t="str">
        <f t="shared" si="316"/>
        <v/>
      </c>
      <c r="BC2232" s="20"/>
      <c r="BD2232" s="20"/>
      <c r="BE2232" s="75"/>
      <c r="BF2232" s="73"/>
      <c r="BG2232" s="55"/>
      <c r="BH2232" s="76"/>
      <c r="BI2232" s="20"/>
      <c r="BJ2232" s="20"/>
      <c r="BK2232" s="55"/>
      <c r="BL2232" s="71"/>
      <c r="BM2232" s="77"/>
      <c r="BN2232" s="78"/>
      <c r="BO2232" s="77"/>
      <c r="BP2232" s="78"/>
    </row>
    <row r="2233" spans="1:68" s="3" customFormat="1" x14ac:dyDescent="0.2">
      <c r="A2233" s="20" t="s">
        <v>95</v>
      </c>
      <c r="B2233" s="20" t="s">
        <v>2062</v>
      </c>
      <c r="C2233" s="20" t="s">
        <v>950</v>
      </c>
      <c r="D2233" s="20" t="s">
        <v>1</v>
      </c>
      <c r="E2233" s="20" t="s">
        <v>265</v>
      </c>
      <c r="F2233" s="20"/>
      <c r="G2233" s="20" t="s">
        <v>20086</v>
      </c>
      <c r="H2233" s="20"/>
      <c r="I2233" s="19">
        <f t="shared" si="317"/>
        <v>25</v>
      </c>
      <c r="J2233" s="20" t="s">
        <v>755</v>
      </c>
      <c r="K2233" s="20" t="s">
        <v>2271</v>
      </c>
      <c r="L2233" s="95" t="str">
        <f>IF(M2233&lt;&gt;"",IF(NOT(ISNA(INDEX(cc!B:B,MATCH(M2233,cc!A:A,0)))),INDEX(cc!B:B,MATCH(M2233,cc!A:A,0)),"0"),"")</f>
        <v>default</v>
      </c>
      <c r="M2233" s="97" t="s">
        <v>13</v>
      </c>
      <c r="N2233" s="28" t="str">
        <f t="shared" si="318"/>
        <v/>
      </c>
      <c r="O2233" s="19" t="str">
        <f t="shared" si="311"/>
        <v>VMMC_AE (N, TA_NARRATIVE): Adverse Event</v>
      </c>
      <c r="P2233" s="19" t="str">
        <f t="shared" si="312"/>
        <v>VMMC_AE (N, TA_NARRATIVE): Adverse Event</v>
      </c>
      <c r="Q2233" s="19" t="str">
        <f t="shared" si="319"/>
        <v>VMMC_AE (N, TA_NARRATIVE)</v>
      </c>
      <c r="R2233" s="19" t="str">
        <f t="shared" si="313"/>
        <v>VMMC_AE_N_TA_NARRATIVE</v>
      </c>
      <c r="S2233" s="19" t="str">
        <f t="shared" si="314"/>
        <v>VMMC_AE_N_TA_NARRATIVE_</v>
      </c>
      <c r="T2233" s="19" t="b">
        <f>NOT(ISNA(VLOOKUP(B2233,dbcodes!A:B,2,FALSE)))</f>
        <v>1</v>
      </c>
      <c r="U2233" s="19" t="str">
        <f>IF(ISNA(VLOOKUP(B2233,dbcodes!A:B,2,FALSE)),des!R1889,VLOOKUP(B2233,dbcodes!A:B,2,FALSE))</f>
        <v>VMMC_AE_N_TA_NARRATIVE</v>
      </c>
      <c r="V2233" s="20" t="s">
        <v>2382</v>
      </c>
      <c r="W2233" s="107">
        <f>IF(ISNA(VLOOKUP(C2233,descriptions!A:B,2,FALSE)),des!V1889,IF(G2233=" TARGET","Target ","")&amp;VLOOKUP(C2233,descriptions!A:B,2,FALSE))</f>
        <v>0</v>
      </c>
      <c r="X2233" s="20" t="s">
        <v>9</v>
      </c>
      <c r="Y2233" s="20" t="s">
        <v>831</v>
      </c>
      <c r="Z2233" s="20" t="s">
        <v>836</v>
      </c>
      <c r="AA2233" s="20" t="s">
        <v>4121</v>
      </c>
      <c r="AB2233" s="20" t="s">
        <v>755</v>
      </c>
      <c r="AC2233" s="19" t="str">
        <f>IF(AB2233&lt;&gt;"",IF(NOT(ISNA(INDEX(os!A:A,MATCH(AB2233,os!B:B,0)))),INDEX(os!A:A,MATCH(AB2233,os!B:B,0)),"0"),"")</f>
        <v/>
      </c>
      <c r="AD2233" s="20" t="s">
        <v>830</v>
      </c>
      <c r="AE2233" s="20"/>
      <c r="AF2233" s="20"/>
      <c r="AG2233" s="20"/>
      <c r="AH2233" s="93" t="str">
        <f>IF(NOT(ISNA(VLOOKUP(B:B,ResultsTargets!A:A,1,0))),"TRUE","")</f>
        <v/>
      </c>
      <c r="AI2233" s="19" t="str">
        <f>IF(ISNA(VLOOKUP(C2233,dim_techarea!A:B,2,FALSE)),"",VLOOKUP(C2233,dim_techarea!A:B,2,FALSE))</f>
        <v>VMMC_AE</v>
      </c>
      <c r="AJ2233" s="19" t="str">
        <f>IF(ISNA(VLOOKUP(AI2233,dim_techarea!B:C,2,FALSE)),"",VLOOKUP(AI2233,dim_techarea!B:C,2,FALSE))</f>
        <v>pjfDo4wGi79</v>
      </c>
      <c r="AK2233" s="19" t="str">
        <f>IF(ISNA(VLOOKUP(TRIM(G2233),dim_targetsresults!A:B,2,FALSE)),"",VLOOKUP(TRIM(G2233),dim_targetsresults!A:C,2,FALSE))</f>
        <v>MER Results</v>
      </c>
      <c r="AL2233" s="19" t="str">
        <f>IF(ISNA(VLOOKUP(AK2233,dim_targetsresults!B:C,2,FALSE)),"",VLOOKUP(AK2233,dim_targetsresults!B:C,2,FALSE))</f>
        <v>Jh0jDM5yQ2E</v>
      </c>
      <c r="AM2233" s="19" t="str">
        <f>IF(ISNA(VLOOKUP(TRIM(D2233),dim_numeratordenominator!A:B,2,FALSE)),"",VLOOKUP(TRIM(D2233),dim_numeratordenominator!A:C,2,FALSE))</f>
        <v>Numerator</v>
      </c>
      <c r="AN2233" s="19" t="str">
        <f>IF(ISNA(VLOOKUP(AM2233,dim_numeratordenominator!B:C,2,FALSE)),"",VLOOKUP(AM2233,dim_numeratordenominator!B:C,2,FALSE))</f>
        <v>Som9NRMQqV7</v>
      </c>
      <c r="AO2233" s="19" t="str">
        <f>IF(ISNA(VLOOKUP(TRIM(E2233),dim_supporttype!A:B,2,FALSE)),"",VLOOKUP(TRIM(E2233),dim_supporttype!A:C,2,FALSE))</f>
        <v>TA Narratives</v>
      </c>
      <c r="AP2233" s="19" t="str">
        <f>IF(ISNA(VLOOKUP(AO2233,dim_supporttype!B:C,2,FALSE)),"",VLOOKUP(AO2233,dim_supporttype!B:C,2,FALSE))</f>
        <v>aBZapfNWlIU</v>
      </c>
      <c r="AQ2233" s="19" t="str">
        <f>IF(ISNA(VLOOKUP(TRIM(F2233),dim_disaggs!A:B,2,FALSE)),"No Disagg",VLOOKUP(TRIM(F2233),dim_disaggs!A:B,2,FALSE))</f>
        <v>No Disagg</v>
      </c>
      <c r="AR2233" s="19" t="str">
        <f>IF(ISNA(VLOOKUP(AQ2233,dim_disaggs!B:C,2,FALSE)),"",VLOOKUP(AQ2233,dim_disaggs!B:C,2,FALSE))</f>
        <v>werJlVT6sf3</v>
      </c>
      <c r="AS2233" s="72"/>
      <c r="AT2233" s="66"/>
      <c r="AU2233" s="72" t="s">
        <v>755</v>
      </c>
      <c r="AV2233" s="73" t="s">
        <v>755</v>
      </c>
      <c r="AW2233" s="66" t="s">
        <v>755</v>
      </c>
      <c r="AX2233" s="66" t="s">
        <v>755</v>
      </c>
      <c r="AY2233" s="20"/>
      <c r="AZ2233" s="20"/>
      <c r="BA2233" s="105" t="str">
        <f t="shared" si="315"/>
        <v/>
      </c>
      <c r="BB2233" s="20" t="str">
        <f t="shared" si="316"/>
        <v/>
      </c>
      <c r="BC2233" s="20"/>
      <c r="BD2233" s="20"/>
      <c r="BE2233" s="75"/>
      <c r="BF2233" s="73"/>
      <c r="BG2233" s="55"/>
      <c r="BH2233" s="76"/>
      <c r="BI2233" s="20"/>
      <c r="BJ2233" s="20"/>
      <c r="BK2233" s="55"/>
      <c r="BL2233" s="71"/>
      <c r="BM2233" s="77"/>
      <c r="BN2233" s="78"/>
      <c r="BO2233" s="77"/>
      <c r="BP2233" s="78"/>
    </row>
    <row r="2234" spans="1:68" s="3" customFormat="1" x14ac:dyDescent="0.2">
      <c r="A2234" s="20" t="s">
        <v>95</v>
      </c>
      <c r="B2234" s="20" t="s">
        <v>2055</v>
      </c>
      <c r="C2234" s="20" t="s">
        <v>950</v>
      </c>
      <c r="D2234" s="20" t="s">
        <v>1</v>
      </c>
      <c r="E2234" s="20" t="s">
        <v>77</v>
      </c>
      <c r="F2234" s="4"/>
      <c r="G2234" s="20" t="s">
        <v>2442</v>
      </c>
      <c r="H2234" s="20" t="s">
        <v>2206</v>
      </c>
      <c r="I2234" s="19">
        <f t="shared" si="317"/>
        <v>27</v>
      </c>
      <c r="J2234" s="20" t="s">
        <v>755</v>
      </c>
      <c r="K2234" s="20" t="s">
        <v>2271</v>
      </c>
      <c r="L2234" s="95" t="str">
        <f>IF(M2234&lt;&gt;"",IF(NOT(ISNA(INDEX(cc!B:B,MATCH(M2234,cc!A:A,0)))),INDEX(cc!B:B,MATCH(M2234,cc!A:A,0)),"0"),"")</f>
        <v>Adverse Event</v>
      </c>
      <c r="M2234" s="97" t="s">
        <v>3971</v>
      </c>
      <c r="N2234" s="28" t="str">
        <f t="shared" si="318"/>
        <v xml:space="preserve"> TARGET</v>
      </c>
      <c r="O2234" s="19" t="str">
        <f t="shared" si="311"/>
        <v>VMMC_AE (N, DSD) TARGET: Adverse Event</v>
      </c>
      <c r="P2234" s="19" t="str">
        <f t="shared" si="312"/>
        <v>VMMC_AE (N, DSD) TARGET: Adverse Event</v>
      </c>
      <c r="Q2234" s="19" t="str">
        <f t="shared" si="319"/>
        <v>VMMC_AE (N, DSD, AE) TARGET</v>
      </c>
      <c r="R2234" s="19" t="str">
        <f t="shared" si="313"/>
        <v>VMMC_AE_N_DSD_AE_TARGET</v>
      </c>
      <c r="S2234" s="19" t="str">
        <f t="shared" si="314"/>
        <v>VMMC_AE_N_DSD_AE_TARGET</v>
      </c>
      <c r="T2234" s="19" t="b">
        <f>NOT(ISNA(VLOOKUP(B2234,dbcodes!A:B,2,FALSE)))</f>
        <v>1</v>
      </c>
      <c r="U2234" s="19" t="str">
        <f>IF(ISNA(VLOOKUP(B2234,dbcodes!A:B,2,FALSE)),des!R1890,VLOOKUP(B2234,dbcodes!A:B,2,FALSE))</f>
        <v>VMMC_AE_N_DSD_AE_TARGET</v>
      </c>
      <c r="V2234" s="20" t="s">
        <v>2381</v>
      </c>
      <c r="W2234" s="107">
        <f>IF(ISNA(VLOOKUP(C2234,descriptions!A:B,2,FALSE)),des!V1890,IF(G2234=" TARGET","Target ","")&amp;VLOOKUP(C2234,descriptions!A:B,2,FALSE))</f>
        <v>0</v>
      </c>
      <c r="X2234" s="20" t="s">
        <v>4</v>
      </c>
      <c r="Y2234" s="20" t="s">
        <v>831</v>
      </c>
      <c r="Z2234" s="20" t="s">
        <v>836</v>
      </c>
      <c r="AA2234" s="20" t="s">
        <v>102</v>
      </c>
      <c r="AB2234" s="20" t="s">
        <v>755</v>
      </c>
      <c r="AC2234" s="19" t="str">
        <f>IF(AB2234&lt;&gt;"",IF(NOT(ISNA(INDEX(os!A:A,MATCH(AB2234,os!B:B,0)))),INDEX(os!A:A,MATCH(AB2234,os!B:B,0)),"0"),"")</f>
        <v/>
      </c>
      <c r="AD2234" s="20" t="s">
        <v>830</v>
      </c>
      <c r="AE2234" s="20"/>
      <c r="AF2234" s="20"/>
      <c r="AG2234" s="20"/>
      <c r="AH2234" s="93" t="str">
        <f>IF(NOT(ISNA(VLOOKUP(B:B,ResultsTargets!A:A,1,0))),"TRUE","")</f>
        <v/>
      </c>
      <c r="AI2234" s="19" t="str">
        <f>IF(ISNA(VLOOKUP(C2234,dim_techarea!A:B,2,FALSE)),"",VLOOKUP(C2234,dim_techarea!A:B,2,FALSE))</f>
        <v>VMMC_AE</v>
      </c>
      <c r="AJ2234" s="19" t="str">
        <f>IF(ISNA(VLOOKUP(AI2234,dim_techarea!B:C,2,FALSE)),"",VLOOKUP(AI2234,dim_techarea!B:C,2,FALSE))</f>
        <v>pjfDo4wGi79</v>
      </c>
      <c r="AK2234" s="19" t="str">
        <f>IF(ISNA(VLOOKUP(TRIM(G2234),dim_targetsresults!A:B,2,FALSE)),"",VLOOKUP(TRIM(G2234),dim_targetsresults!A:C,2,FALSE))</f>
        <v>MER Targets</v>
      </c>
      <c r="AL2234" s="19" t="str">
        <f>IF(ISNA(VLOOKUP(AK2234,dim_targetsresults!B:C,2,FALSE)),"",VLOOKUP(AK2234,dim_targetsresults!B:C,2,FALSE))</f>
        <v>W8imnja2Owd</v>
      </c>
      <c r="AM2234" s="19" t="str">
        <f>IF(ISNA(VLOOKUP(TRIM(D2234),dim_numeratordenominator!A:B,2,FALSE)),"",VLOOKUP(TRIM(D2234),dim_numeratordenominator!A:C,2,FALSE))</f>
        <v>Numerator</v>
      </c>
      <c r="AN2234" s="19" t="str">
        <f>IF(ISNA(VLOOKUP(AM2234,dim_numeratordenominator!B:C,2,FALSE)),"",VLOOKUP(AM2234,dim_numeratordenominator!B:C,2,FALSE))</f>
        <v>Som9NRMQqV7</v>
      </c>
      <c r="AO2234" s="19" t="str">
        <f>IF(ISNA(VLOOKUP(TRIM(E2234),dim_supporttype!A:B,2,FALSE)),"",VLOOKUP(TRIM(E2234),dim_supporttype!A:C,2,FALSE))</f>
        <v>DSD</v>
      </c>
      <c r="AP2234" s="19" t="str">
        <f>IF(ISNA(VLOOKUP(AO2234,dim_supporttype!B:C,2,FALSE)),"",VLOOKUP(AO2234,dim_supporttype!B:C,2,FALSE))</f>
        <v>iM13vdNLWKb</v>
      </c>
      <c r="AQ2234" s="19" t="str">
        <f>IF(ISNA(VLOOKUP(TRIM(F2234),dim_disaggs!A:B,2,FALSE)),"No Disagg",VLOOKUP(TRIM(F2234),dim_disaggs!A:B,2,FALSE))</f>
        <v>No Disagg</v>
      </c>
      <c r="AR2234" s="19" t="str">
        <f>IF(ISNA(VLOOKUP(AQ2234,dim_disaggs!B:C,2,FALSE)),"",VLOOKUP(AQ2234,dim_disaggs!B:C,2,FALSE))</f>
        <v>werJlVT6sf3</v>
      </c>
      <c r="AS2234" s="72"/>
      <c r="AT2234" s="66"/>
      <c r="AU2234" s="72" t="s">
        <v>755</v>
      </c>
      <c r="AV2234" s="73" t="s">
        <v>755</v>
      </c>
      <c r="AW2234" s="66" t="s">
        <v>755</v>
      </c>
      <c r="AX2234" s="66" t="s">
        <v>755</v>
      </c>
      <c r="AY2234" s="20"/>
      <c r="AZ2234" s="20"/>
      <c r="BA2234" s="105" t="str">
        <f t="shared" si="315"/>
        <v/>
      </c>
      <c r="BB2234" s="20" t="str">
        <f t="shared" si="316"/>
        <v/>
      </c>
      <c r="BC2234" s="20"/>
      <c r="BD2234" s="20"/>
      <c r="BE2234" s="75"/>
      <c r="BF2234" s="73"/>
      <c r="BG2234" s="55"/>
      <c r="BH2234" s="76"/>
      <c r="BI2234" s="20"/>
      <c r="BJ2234" s="20"/>
      <c r="BK2234" s="55"/>
      <c r="BL2234" s="71"/>
      <c r="BM2234" s="77"/>
      <c r="BN2234" s="78"/>
      <c r="BO2234" s="77"/>
      <c r="BP2234" s="78"/>
    </row>
    <row r="2235" spans="1:68" s="3" customFormat="1" x14ac:dyDescent="0.2">
      <c r="A2235" s="20" t="s">
        <v>95</v>
      </c>
      <c r="B2235" s="20" t="s">
        <v>2061</v>
      </c>
      <c r="C2235" s="20" t="s">
        <v>950</v>
      </c>
      <c r="D2235" s="20" t="s">
        <v>1</v>
      </c>
      <c r="E2235" s="20" t="s">
        <v>78</v>
      </c>
      <c r="F2235" s="20" t="s">
        <v>2206</v>
      </c>
      <c r="G2235" s="20" t="s">
        <v>2442</v>
      </c>
      <c r="H2235" s="20" t="s">
        <v>2206</v>
      </c>
      <c r="I2235" s="19">
        <f t="shared" si="317"/>
        <v>26</v>
      </c>
      <c r="J2235" s="20" t="s">
        <v>755</v>
      </c>
      <c r="K2235" s="20" t="s">
        <v>2271</v>
      </c>
      <c r="L2235" s="95" t="str">
        <f>IF(M2235&lt;&gt;"",IF(NOT(ISNA(INDEX(cc!B:B,MATCH(M2235,cc!A:A,0)))),INDEX(cc!B:B,MATCH(M2235,cc!A:A,0)),"0"),"")</f>
        <v>Adverse Event</v>
      </c>
      <c r="M2235" s="97" t="s">
        <v>3971</v>
      </c>
      <c r="N2235" s="28" t="str">
        <f t="shared" si="318"/>
        <v xml:space="preserve"> TARGET</v>
      </c>
      <c r="O2235" s="19" t="str">
        <f t="shared" si="311"/>
        <v>VMMC_AE (N, TA, AE) TARGET: Adverse Event</v>
      </c>
      <c r="P2235" s="19" t="str">
        <f t="shared" si="312"/>
        <v>VMMC_AE (N, TA, AE) TARGET: Adverse Event</v>
      </c>
      <c r="Q2235" s="19" t="str">
        <f t="shared" si="319"/>
        <v>VMMC_AE (N, TA, AE) TARGET</v>
      </c>
      <c r="R2235" s="19" t="str">
        <f t="shared" si="313"/>
        <v>VMMC_AE_N_TA_AE_TARGET</v>
      </c>
      <c r="S2235" s="19" t="str">
        <f t="shared" si="314"/>
        <v>VMMC_AE_N_TA_AE_TARGET</v>
      </c>
      <c r="T2235" s="19" t="b">
        <f>NOT(ISNA(VLOOKUP(B2235,dbcodes!A:B,2,FALSE)))</f>
        <v>1</v>
      </c>
      <c r="U2235" s="19" t="str">
        <f>IF(ISNA(VLOOKUP(B2235,dbcodes!A:B,2,FALSE)),des!R1891,VLOOKUP(B2235,dbcodes!A:B,2,FALSE))</f>
        <v>VMMC_AE_N_TA_AE_TARGET</v>
      </c>
      <c r="V2235" s="20" t="s">
        <v>2383</v>
      </c>
      <c r="W2235" s="107">
        <f>IF(ISNA(VLOOKUP(C2235,descriptions!A:B,2,FALSE)),des!V1891,IF(G2235=" TARGET","Target ","")&amp;VLOOKUP(C2235,descriptions!A:B,2,FALSE))</f>
        <v>0</v>
      </c>
      <c r="X2235" s="20" t="s">
        <v>4</v>
      </c>
      <c r="Y2235" s="20" t="s">
        <v>831</v>
      </c>
      <c r="Z2235" s="20" t="s">
        <v>836</v>
      </c>
      <c r="AA2235" s="20" t="s">
        <v>102</v>
      </c>
      <c r="AB2235" s="20" t="s">
        <v>755</v>
      </c>
      <c r="AC2235" s="19" t="str">
        <f>IF(AB2235&lt;&gt;"",IF(NOT(ISNA(INDEX(os!A:A,MATCH(AB2235,os!B:B,0)))),INDEX(os!A:A,MATCH(AB2235,os!B:B,0)),"0"),"")</f>
        <v/>
      </c>
      <c r="AD2235" s="20" t="s">
        <v>830</v>
      </c>
      <c r="AE2235" s="20"/>
      <c r="AF2235" s="20"/>
      <c r="AG2235" s="20"/>
      <c r="AH2235" s="93" t="str">
        <f>IF(NOT(ISNA(VLOOKUP(B:B,ResultsTargets!A:A,1,0))),"TRUE","")</f>
        <v/>
      </c>
      <c r="AI2235" s="19" t="str">
        <f>IF(ISNA(VLOOKUP(C2235,dim_techarea!A:B,2,FALSE)),"",VLOOKUP(C2235,dim_techarea!A:B,2,FALSE))</f>
        <v>VMMC_AE</v>
      </c>
      <c r="AJ2235" s="19" t="str">
        <f>IF(ISNA(VLOOKUP(AI2235,dim_techarea!B:C,2,FALSE)),"",VLOOKUP(AI2235,dim_techarea!B:C,2,FALSE))</f>
        <v>pjfDo4wGi79</v>
      </c>
      <c r="AK2235" s="19" t="str">
        <f>IF(ISNA(VLOOKUP(TRIM(G2235),dim_targetsresults!A:B,2,FALSE)),"",VLOOKUP(TRIM(G2235),dim_targetsresults!A:C,2,FALSE))</f>
        <v>MER Targets</v>
      </c>
      <c r="AL2235" s="19" t="str">
        <f>IF(ISNA(VLOOKUP(AK2235,dim_targetsresults!B:C,2,FALSE)),"",VLOOKUP(AK2235,dim_targetsresults!B:C,2,FALSE))</f>
        <v>W8imnja2Owd</v>
      </c>
      <c r="AM2235" s="19" t="str">
        <f>IF(ISNA(VLOOKUP(TRIM(D2235),dim_numeratordenominator!A:B,2,FALSE)),"",VLOOKUP(TRIM(D2235),dim_numeratordenominator!A:C,2,FALSE))</f>
        <v>Numerator</v>
      </c>
      <c r="AN2235" s="19" t="str">
        <f>IF(ISNA(VLOOKUP(AM2235,dim_numeratordenominator!B:C,2,FALSE)),"",VLOOKUP(AM2235,dim_numeratordenominator!B:C,2,FALSE))</f>
        <v>Som9NRMQqV7</v>
      </c>
      <c r="AO2235" s="19" t="str">
        <f>IF(ISNA(VLOOKUP(TRIM(E2235),dim_supporttype!A:B,2,FALSE)),"",VLOOKUP(TRIM(E2235),dim_supporttype!A:C,2,FALSE))</f>
        <v>TA</v>
      </c>
      <c r="AP2235" s="19" t="str">
        <f>IF(ISNA(VLOOKUP(AO2235,dim_supporttype!B:C,2,FALSE)),"",VLOOKUP(AO2235,dim_supporttype!B:C,2,FALSE))</f>
        <v>cRAGKdWIDn4</v>
      </c>
      <c r="AQ2235" s="19" t="str">
        <f>IF(ISNA(VLOOKUP(TRIM(F2235),dim_disaggs!A:B,2,FALSE)),"No Disagg",VLOOKUP(TRIM(F2235),dim_disaggs!A:B,2,FALSE))</f>
        <v>AE</v>
      </c>
      <c r="AR2235" s="19" t="str">
        <f>IF(ISNA(VLOOKUP(AQ2235,dim_disaggs!B:C,2,FALSE)),"",VLOOKUP(AQ2235,dim_disaggs!B:C,2,FALSE))</f>
        <v>uRJdAcBoltT</v>
      </c>
      <c r="AS2235" s="72"/>
      <c r="AT2235" s="66"/>
      <c r="AU2235" s="72" t="s">
        <v>755</v>
      </c>
      <c r="AV2235" s="73" t="s">
        <v>755</v>
      </c>
      <c r="AW2235" s="66" t="s">
        <v>755</v>
      </c>
      <c r="AX2235" s="66" t="s">
        <v>755</v>
      </c>
      <c r="AY2235" s="20"/>
      <c r="AZ2235" s="20"/>
      <c r="BA2235" s="105" t="str">
        <f t="shared" si="315"/>
        <v/>
      </c>
      <c r="BB2235" s="20" t="str">
        <f t="shared" si="316"/>
        <v/>
      </c>
      <c r="BC2235" s="20"/>
      <c r="BD2235" s="20"/>
      <c r="BE2235" s="75"/>
      <c r="BF2235" s="73"/>
      <c r="BG2235" s="55"/>
      <c r="BH2235" s="76"/>
      <c r="BI2235" s="20"/>
      <c r="BJ2235" s="20"/>
      <c r="BK2235" s="55"/>
      <c r="BL2235" s="71"/>
      <c r="BM2235" s="77"/>
      <c r="BN2235" s="78"/>
      <c r="BO2235" s="77"/>
      <c r="BP2235" s="78"/>
    </row>
    <row r="2236" spans="1:68" s="3" customFormat="1" x14ac:dyDescent="0.2">
      <c r="A2236" s="20" t="s">
        <v>95</v>
      </c>
      <c r="B2236" s="20" t="s">
        <v>2058</v>
      </c>
      <c r="C2236" s="20" t="s">
        <v>950</v>
      </c>
      <c r="D2236" s="20" t="s">
        <v>1</v>
      </c>
      <c r="E2236" s="20" t="s">
        <v>77</v>
      </c>
      <c r="F2236" s="20"/>
      <c r="G2236" s="20" t="s">
        <v>2442</v>
      </c>
      <c r="H2236" s="20"/>
      <c r="I2236" s="19">
        <f t="shared" si="317"/>
        <v>23</v>
      </c>
      <c r="J2236" s="20" t="s">
        <v>755</v>
      </c>
      <c r="K2236" s="20" t="s">
        <v>2271</v>
      </c>
      <c r="L2236" s="95" t="str">
        <f>IF(M2236&lt;&gt;"",IF(NOT(ISNA(INDEX(cc!B:B,MATCH(M2236,cc!A:A,0)))),INDEX(cc!B:B,MATCH(M2236,cc!A:A,0)),"0"),"")</f>
        <v>default</v>
      </c>
      <c r="M2236" s="97" t="s">
        <v>13</v>
      </c>
      <c r="N2236" s="28" t="str">
        <f t="shared" si="318"/>
        <v xml:space="preserve"> TARGET</v>
      </c>
      <c r="O2236" s="19" t="str">
        <f t="shared" si="311"/>
        <v>VMMC_AE (N, DSD) TARGET: Adverse Event</v>
      </c>
      <c r="P2236" s="19" t="str">
        <f t="shared" si="312"/>
        <v>VMMC_AE (N, DSD) TARGET: Adverse Event</v>
      </c>
      <c r="Q2236" s="19" t="str">
        <f t="shared" si="319"/>
        <v>VMMC_AE (N, DSD) TARGET</v>
      </c>
      <c r="R2236" s="19" t="str">
        <f t="shared" si="313"/>
        <v>VMMC_AE_N_DSD_TARGET</v>
      </c>
      <c r="S2236" s="19" t="str">
        <f t="shared" si="314"/>
        <v>VMMC_AE_N_DSD_TARGET</v>
      </c>
      <c r="T2236" s="19" t="b">
        <f>NOT(ISNA(VLOOKUP(B2236,dbcodes!A:B,2,FALSE)))</f>
        <v>1</v>
      </c>
      <c r="U2236" s="19" t="str">
        <f>IF(ISNA(VLOOKUP(B2236,dbcodes!A:B,2,FALSE)),des!R1892,VLOOKUP(B2236,dbcodes!A:B,2,FALSE))</f>
        <v>VMMC_AE_N_DSD_TARGET</v>
      </c>
      <c r="V2236" s="20" t="s">
        <v>2381</v>
      </c>
      <c r="W2236" s="107">
        <f>IF(ISNA(VLOOKUP(C2236,descriptions!A:B,2,FALSE)),des!V1892,IF(G2236=" TARGET","Target ","")&amp;VLOOKUP(C2236,descriptions!A:B,2,FALSE))</f>
        <v>0</v>
      </c>
      <c r="X2236" s="20" t="s">
        <v>4</v>
      </c>
      <c r="Y2236" s="20" t="s">
        <v>831</v>
      </c>
      <c r="Z2236" s="20" t="s">
        <v>836</v>
      </c>
      <c r="AA2236" s="20" t="s">
        <v>102</v>
      </c>
      <c r="AB2236" s="20" t="s">
        <v>755</v>
      </c>
      <c r="AC2236" s="19" t="str">
        <f>IF(AB2236&lt;&gt;"",IF(NOT(ISNA(INDEX(os!A:A,MATCH(AB2236,os!B:B,0)))),INDEX(os!A:A,MATCH(AB2236,os!B:B,0)),"0"),"")</f>
        <v/>
      </c>
      <c r="AD2236" s="20" t="s">
        <v>830</v>
      </c>
      <c r="AE2236" s="20"/>
      <c r="AF2236" s="20"/>
      <c r="AG2236" s="20"/>
      <c r="AH2236" s="93" t="str">
        <f>IF(NOT(ISNA(VLOOKUP(B:B,ResultsTargets!A:A,1,0))),"TRUE","")</f>
        <v/>
      </c>
      <c r="AI2236" s="19" t="str">
        <f>IF(ISNA(VLOOKUP(C2236,dim_techarea!A:B,2,FALSE)),"",VLOOKUP(C2236,dim_techarea!A:B,2,FALSE))</f>
        <v>VMMC_AE</v>
      </c>
      <c r="AJ2236" s="19" t="str">
        <f>IF(ISNA(VLOOKUP(AI2236,dim_techarea!B:C,2,FALSE)),"",VLOOKUP(AI2236,dim_techarea!B:C,2,FALSE))</f>
        <v>pjfDo4wGi79</v>
      </c>
      <c r="AK2236" s="19" t="str">
        <f>IF(ISNA(VLOOKUP(TRIM(G2236),dim_targetsresults!A:B,2,FALSE)),"",VLOOKUP(TRIM(G2236),dim_targetsresults!A:C,2,FALSE))</f>
        <v>MER Targets</v>
      </c>
      <c r="AL2236" s="19" t="str">
        <f>IF(ISNA(VLOOKUP(AK2236,dim_targetsresults!B:C,2,FALSE)),"",VLOOKUP(AK2236,dim_targetsresults!B:C,2,FALSE))</f>
        <v>W8imnja2Owd</v>
      </c>
      <c r="AM2236" s="19" t="str">
        <f>IF(ISNA(VLOOKUP(TRIM(D2236),dim_numeratordenominator!A:B,2,FALSE)),"",VLOOKUP(TRIM(D2236),dim_numeratordenominator!A:C,2,FALSE))</f>
        <v>Numerator</v>
      </c>
      <c r="AN2236" s="19" t="str">
        <f>IF(ISNA(VLOOKUP(AM2236,dim_numeratordenominator!B:C,2,FALSE)),"",VLOOKUP(AM2236,dim_numeratordenominator!B:C,2,FALSE))</f>
        <v>Som9NRMQqV7</v>
      </c>
      <c r="AO2236" s="19" t="str">
        <f>IF(ISNA(VLOOKUP(TRIM(E2236),dim_supporttype!A:B,2,FALSE)),"",VLOOKUP(TRIM(E2236),dim_supporttype!A:C,2,FALSE))</f>
        <v>DSD</v>
      </c>
      <c r="AP2236" s="19" t="str">
        <f>IF(ISNA(VLOOKUP(AO2236,dim_supporttype!B:C,2,FALSE)),"",VLOOKUP(AO2236,dim_supporttype!B:C,2,FALSE))</f>
        <v>iM13vdNLWKb</v>
      </c>
      <c r="AQ2236" s="19" t="str">
        <f>IF(ISNA(VLOOKUP(TRIM(F2236),dim_disaggs!A:B,2,FALSE)),"No Disagg",VLOOKUP(TRIM(F2236),dim_disaggs!A:B,2,FALSE))</f>
        <v>No Disagg</v>
      </c>
      <c r="AR2236" s="19" t="str">
        <f>IF(ISNA(VLOOKUP(AQ2236,dim_disaggs!B:C,2,FALSE)),"",VLOOKUP(AQ2236,dim_disaggs!B:C,2,FALSE))</f>
        <v>werJlVT6sf3</v>
      </c>
      <c r="AS2236" s="72"/>
      <c r="AT2236" s="66"/>
      <c r="AU2236" s="72" t="s">
        <v>755</v>
      </c>
      <c r="AV2236" s="73" t="s">
        <v>755</v>
      </c>
      <c r="AW2236" s="66" t="s">
        <v>755</v>
      </c>
      <c r="AX2236" s="66" t="s">
        <v>755</v>
      </c>
      <c r="AY2236" s="20"/>
      <c r="AZ2236" s="20"/>
      <c r="BA2236" s="105" t="str">
        <f t="shared" si="315"/>
        <v/>
      </c>
      <c r="BB2236" s="20" t="str">
        <f t="shared" si="316"/>
        <v/>
      </c>
      <c r="BC2236" s="20"/>
      <c r="BD2236" s="20"/>
      <c r="BE2236" s="75"/>
      <c r="BF2236" s="73"/>
      <c r="BG2236" s="55"/>
      <c r="BH2236" s="76"/>
      <c r="BI2236" s="20"/>
      <c r="BJ2236" s="20"/>
      <c r="BK2236" s="55"/>
      <c r="BL2236" s="71"/>
      <c r="BM2236" s="77"/>
      <c r="BN2236" s="78"/>
      <c r="BO2236" s="77"/>
      <c r="BP2236" s="78"/>
    </row>
    <row r="2237" spans="1:68" s="3" customFormat="1" x14ac:dyDescent="0.2">
      <c r="A2237" s="20" t="s">
        <v>95</v>
      </c>
      <c r="B2237" s="20" t="s">
        <v>2064</v>
      </c>
      <c r="C2237" s="20" t="s">
        <v>950</v>
      </c>
      <c r="D2237" s="20" t="s">
        <v>1</v>
      </c>
      <c r="E2237" s="20" t="s">
        <v>78</v>
      </c>
      <c r="F2237" s="20"/>
      <c r="G2237" s="20" t="s">
        <v>2442</v>
      </c>
      <c r="H2237" s="20"/>
      <c r="I2237" s="19">
        <f t="shared" si="317"/>
        <v>22</v>
      </c>
      <c r="J2237" s="20" t="s">
        <v>755</v>
      </c>
      <c r="K2237" s="20" t="s">
        <v>2271</v>
      </c>
      <c r="L2237" s="95" t="str">
        <f>IF(M2237&lt;&gt;"",IF(NOT(ISNA(INDEX(cc!B:B,MATCH(M2237,cc!A:A,0)))),INDEX(cc!B:B,MATCH(M2237,cc!A:A,0)),"0"),"")</f>
        <v>default</v>
      </c>
      <c r="M2237" s="97" t="s">
        <v>13</v>
      </c>
      <c r="N2237" s="28" t="str">
        <f t="shared" si="318"/>
        <v xml:space="preserve"> TARGET</v>
      </c>
      <c r="O2237" s="19" t="str">
        <f t="shared" si="311"/>
        <v>VMMC_AE (N, TA) TARGET: Adverse Event</v>
      </c>
      <c r="P2237" s="19" t="str">
        <f t="shared" si="312"/>
        <v>VMMC_AE (N, TA) TARGET: Adverse Event</v>
      </c>
      <c r="Q2237" s="19" t="str">
        <f t="shared" si="319"/>
        <v>VMMC_AE (N, TA) TARGET</v>
      </c>
      <c r="R2237" s="19" t="str">
        <f t="shared" si="313"/>
        <v>VMMC_AE_N_TA_TARGET</v>
      </c>
      <c r="S2237" s="19" t="str">
        <f t="shared" si="314"/>
        <v>VMMC_AE_N_TA_TARGET</v>
      </c>
      <c r="T2237" s="19" t="b">
        <f>NOT(ISNA(VLOOKUP(B2237,dbcodes!A:B,2,FALSE)))</f>
        <v>1</v>
      </c>
      <c r="U2237" s="19" t="str">
        <f>IF(ISNA(VLOOKUP(B2237,dbcodes!A:B,2,FALSE)),des!R1893,VLOOKUP(B2237,dbcodes!A:B,2,FALSE))</f>
        <v>VMMC_AE_N_TA_TARGET</v>
      </c>
      <c r="V2237" s="20" t="s">
        <v>2383</v>
      </c>
      <c r="W2237" s="107">
        <f>IF(ISNA(VLOOKUP(C2237,descriptions!A:B,2,FALSE)),des!V1893,IF(G2237=" TARGET","Target ","")&amp;VLOOKUP(C2237,descriptions!A:B,2,FALSE))</f>
        <v>0</v>
      </c>
      <c r="X2237" s="20" t="s">
        <v>4</v>
      </c>
      <c r="Y2237" s="20" t="s">
        <v>831</v>
      </c>
      <c r="Z2237" s="20" t="s">
        <v>836</v>
      </c>
      <c r="AA2237" s="20" t="s">
        <v>102</v>
      </c>
      <c r="AB2237" s="20" t="s">
        <v>755</v>
      </c>
      <c r="AC2237" s="19" t="str">
        <f>IF(AB2237&lt;&gt;"",IF(NOT(ISNA(INDEX(os!A:A,MATCH(AB2237,os!B:B,0)))),INDEX(os!A:A,MATCH(AB2237,os!B:B,0)),"0"),"")</f>
        <v/>
      </c>
      <c r="AD2237" s="20" t="s">
        <v>830</v>
      </c>
      <c r="AE2237" s="20"/>
      <c r="AF2237" s="20"/>
      <c r="AG2237" s="20"/>
      <c r="AH2237" s="93" t="str">
        <f>IF(NOT(ISNA(VLOOKUP(B:B,ResultsTargets!A:A,1,0))),"TRUE","")</f>
        <v/>
      </c>
      <c r="AI2237" s="19" t="str">
        <f>IF(ISNA(VLOOKUP(C2237,dim_techarea!A:B,2,FALSE)),"",VLOOKUP(C2237,dim_techarea!A:B,2,FALSE))</f>
        <v>VMMC_AE</v>
      </c>
      <c r="AJ2237" s="19" t="str">
        <f>IF(ISNA(VLOOKUP(AI2237,dim_techarea!B:C,2,FALSE)),"",VLOOKUP(AI2237,dim_techarea!B:C,2,FALSE))</f>
        <v>pjfDo4wGi79</v>
      </c>
      <c r="AK2237" s="19" t="str">
        <f>IF(ISNA(VLOOKUP(TRIM(G2237),dim_targetsresults!A:B,2,FALSE)),"",VLOOKUP(TRIM(G2237),dim_targetsresults!A:C,2,FALSE))</f>
        <v>MER Targets</v>
      </c>
      <c r="AL2237" s="19" t="str">
        <f>IF(ISNA(VLOOKUP(AK2237,dim_targetsresults!B:C,2,FALSE)),"",VLOOKUP(AK2237,dim_targetsresults!B:C,2,FALSE))</f>
        <v>W8imnja2Owd</v>
      </c>
      <c r="AM2237" s="19" t="str">
        <f>IF(ISNA(VLOOKUP(TRIM(D2237),dim_numeratordenominator!A:B,2,FALSE)),"",VLOOKUP(TRIM(D2237),dim_numeratordenominator!A:C,2,FALSE))</f>
        <v>Numerator</v>
      </c>
      <c r="AN2237" s="19" t="str">
        <f>IF(ISNA(VLOOKUP(AM2237,dim_numeratordenominator!B:C,2,FALSE)),"",VLOOKUP(AM2237,dim_numeratordenominator!B:C,2,FALSE))</f>
        <v>Som9NRMQqV7</v>
      </c>
      <c r="AO2237" s="19" t="str">
        <f>IF(ISNA(VLOOKUP(TRIM(E2237),dim_supporttype!A:B,2,FALSE)),"",VLOOKUP(TRIM(E2237),dim_supporttype!A:C,2,FALSE))</f>
        <v>TA</v>
      </c>
      <c r="AP2237" s="19" t="str">
        <f>IF(ISNA(VLOOKUP(AO2237,dim_supporttype!B:C,2,FALSE)),"",VLOOKUP(AO2237,dim_supporttype!B:C,2,FALSE))</f>
        <v>cRAGKdWIDn4</v>
      </c>
      <c r="AQ2237" s="19" t="str">
        <f>IF(ISNA(VLOOKUP(TRIM(F2237),dim_disaggs!A:B,2,FALSE)),"No Disagg",VLOOKUP(TRIM(F2237),dim_disaggs!A:B,2,FALSE))</f>
        <v>No Disagg</v>
      </c>
      <c r="AR2237" s="19" t="str">
        <f>IF(ISNA(VLOOKUP(AQ2237,dim_disaggs!B:C,2,FALSE)),"",VLOOKUP(AQ2237,dim_disaggs!B:C,2,FALSE))</f>
        <v>werJlVT6sf3</v>
      </c>
      <c r="AS2237" s="72"/>
      <c r="AT2237" s="66"/>
      <c r="AU2237" s="72" t="s">
        <v>755</v>
      </c>
      <c r="AV2237" s="73" t="s">
        <v>755</v>
      </c>
      <c r="AW2237" s="66" t="s">
        <v>755</v>
      </c>
      <c r="AX2237" s="66" t="s">
        <v>755</v>
      </c>
      <c r="AY2237" s="20"/>
      <c r="AZ2237" s="20"/>
      <c r="BA2237" s="105" t="str">
        <f t="shared" si="315"/>
        <v/>
      </c>
      <c r="BB2237" s="20" t="str">
        <f t="shared" si="316"/>
        <v/>
      </c>
      <c r="BC2237" s="20"/>
      <c r="BD2237" s="20"/>
      <c r="BE2237" s="75"/>
      <c r="BF2237" s="73"/>
      <c r="BG2237" s="55"/>
      <c r="BH2237" s="76"/>
      <c r="BI2237" s="20"/>
      <c r="BJ2237" s="20"/>
      <c r="BK2237" s="55"/>
      <c r="BL2237" s="71"/>
      <c r="BM2237" s="77"/>
      <c r="BN2237" s="78"/>
      <c r="BO2237" s="77"/>
      <c r="BP2237" s="78"/>
    </row>
    <row r="2238" spans="1:68" s="3" customFormat="1" x14ac:dyDescent="0.2">
      <c r="A2238" s="20" t="s">
        <v>95</v>
      </c>
      <c r="B2238" s="20" t="s">
        <v>2057</v>
      </c>
      <c r="C2238" s="20" t="s">
        <v>950</v>
      </c>
      <c r="D2238" s="20" t="s">
        <v>1</v>
      </c>
      <c r="E2238" s="20" t="s">
        <v>264</v>
      </c>
      <c r="F2238" s="20"/>
      <c r="G2238" s="20" t="s">
        <v>2442</v>
      </c>
      <c r="H2238" s="20"/>
      <c r="I2238" s="19">
        <f t="shared" si="317"/>
        <v>33</v>
      </c>
      <c r="J2238" s="20" t="s">
        <v>755</v>
      </c>
      <c r="K2238" s="20" t="s">
        <v>2271</v>
      </c>
      <c r="L2238" s="95" t="str">
        <f>IF(M2238&lt;&gt;"",IF(NOT(ISNA(INDEX(cc!B:B,MATCH(M2238,cc!A:A,0)))),INDEX(cc!B:B,MATCH(M2238,cc!A:A,0)),"0"),"")</f>
        <v>default</v>
      </c>
      <c r="M2238" s="97" t="s">
        <v>13</v>
      </c>
      <c r="N2238" s="28" t="str">
        <f t="shared" si="318"/>
        <v xml:space="preserve"> TARGET</v>
      </c>
      <c r="O2238" s="19" t="str">
        <f t="shared" si="311"/>
        <v>VMMC_AE (N, DSD_NARRATIVE) TARGET: Adverse Event</v>
      </c>
      <c r="P2238" s="19" t="str">
        <f t="shared" si="312"/>
        <v>VMMC_AE (N, DSD_NARRATIVE) TARGET: Adverse Event</v>
      </c>
      <c r="Q2238" s="19" t="str">
        <f t="shared" si="319"/>
        <v>VMMC_AE (N, DSD_NARRATIVE) TARGET</v>
      </c>
      <c r="R2238" s="19" t="str">
        <f t="shared" si="313"/>
        <v>VMMC_AE_N_DSD_NARRATIVE_TARGET</v>
      </c>
      <c r="S2238" s="19" t="str">
        <f t="shared" si="314"/>
        <v>VMMC_AE_N_DSD_NARRATIVE_TARGET</v>
      </c>
      <c r="T2238" s="19" t="b">
        <f>NOT(ISNA(VLOOKUP(B2238,dbcodes!A:B,2,FALSE)))</f>
        <v>1</v>
      </c>
      <c r="U2238" s="19" t="str">
        <f>IF(ISNA(VLOOKUP(B2238,dbcodes!A:B,2,FALSE)),des!R1894,VLOOKUP(B2238,dbcodes!A:B,2,FALSE))</f>
        <v>VMMC_AE_N_DSD_NARRATIVE_TARGET</v>
      </c>
      <c r="V2238" s="20" t="s">
        <v>2383</v>
      </c>
      <c r="W2238" s="107">
        <f>IF(ISNA(VLOOKUP(C2238,descriptions!A:B,2,FALSE)),des!V1894,IF(G2238=" TARGET","Target ","")&amp;VLOOKUP(C2238,descriptions!A:B,2,FALSE))</f>
        <v>0</v>
      </c>
      <c r="X2238" s="20" t="s">
        <v>9</v>
      </c>
      <c r="Y2238" s="20" t="s">
        <v>831</v>
      </c>
      <c r="Z2238" s="20" t="s">
        <v>836</v>
      </c>
      <c r="AA2238" s="20" t="s">
        <v>102</v>
      </c>
      <c r="AB2238" s="20" t="s">
        <v>755</v>
      </c>
      <c r="AC2238" s="19" t="str">
        <f>IF(AB2238&lt;&gt;"",IF(NOT(ISNA(INDEX(os!A:A,MATCH(AB2238,os!B:B,0)))),INDEX(os!A:A,MATCH(AB2238,os!B:B,0)),"0"),"")</f>
        <v/>
      </c>
      <c r="AD2238" s="20" t="s">
        <v>830</v>
      </c>
      <c r="AE2238" s="20"/>
      <c r="AF2238" s="20"/>
      <c r="AG2238" s="20"/>
      <c r="AH2238" s="93" t="str">
        <f>IF(NOT(ISNA(VLOOKUP(B:B,ResultsTargets!A:A,1,0))),"TRUE","")</f>
        <v/>
      </c>
      <c r="AI2238" s="19" t="str">
        <f>IF(ISNA(VLOOKUP(C2238,dim_techarea!A:B,2,FALSE)),"",VLOOKUP(C2238,dim_techarea!A:B,2,FALSE))</f>
        <v>VMMC_AE</v>
      </c>
      <c r="AJ2238" s="19" t="str">
        <f>IF(ISNA(VLOOKUP(AI2238,dim_techarea!B:C,2,FALSE)),"",VLOOKUP(AI2238,dim_techarea!B:C,2,FALSE))</f>
        <v>pjfDo4wGi79</v>
      </c>
      <c r="AK2238" s="19" t="str">
        <f>IF(ISNA(VLOOKUP(TRIM(G2238),dim_targetsresults!A:B,2,FALSE)),"",VLOOKUP(TRIM(G2238),dim_targetsresults!A:C,2,FALSE))</f>
        <v>MER Targets</v>
      </c>
      <c r="AL2238" s="19" t="str">
        <f>IF(ISNA(VLOOKUP(AK2238,dim_targetsresults!B:C,2,FALSE)),"",VLOOKUP(AK2238,dim_targetsresults!B:C,2,FALSE))</f>
        <v>W8imnja2Owd</v>
      </c>
      <c r="AM2238" s="19" t="str">
        <f>IF(ISNA(VLOOKUP(TRIM(D2238),dim_numeratordenominator!A:B,2,FALSE)),"",VLOOKUP(TRIM(D2238),dim_numeratordenominator!A:C,2,FALSE))</f>
        <v>Numerator</v>
      </c>
      <c r="AN2238" s="19" t="str">
        <f>IF(ISNA(VLOOKUP(AM2238,dim_numeratordenominator!B:C,2,FALSE)),"",VLOOKUP(AM2238,dim_numeratordenominator!B:C,2,FALSE))</f>
        <v>Som9NRMQqV7</v>
      </c>
      <c r="AO2238" s="19" t="str">
        <f>IF(ISNA(VLOOKUP(TRIM(E2238),dim_supporttype!A:B,2,FALSE)),"",VLOOKUP(TRIM(E2238),dim_supporttype!A:C,2,FALSE))</f>
        <v>DSD Narratives</v>
      </c>
      <c r="AP2238" s="19" t="str">
        <f>IF(ISNA(VLOOKUP(AO2238,dim_supporttype!B:C,2,FALSE)),"",VLOOKUP(AO2238,dim_supporttype!B:C,2,FALSE))</f>
        <v>ySGf8v2q9Rm</v>
      </c>
      <c r="AQ2238" s="19" t="str">
        <f>IF(ISNA(VLOOKUP(TRIM(F2238),dim_disaggs!A:B,2,FALSE)),"No Disagg",VLOOKUP(TRIM(F2238),dim_disaggs!A:B,2,FALSE))</f>
        <v>No Disagg</v>
      </c>
      <c r="AR2238" s="19" t="str">
        <f>IF(ISNA(VLOOKUP(AQ2238,dim_disaggs!B:C,2,FALSE)),"",VLOOKUP(AQ2238,dim_disaggs!B:C,2,FALSE))</f>
        <v>werJlVT6sf3</v>
      </c>
      <c r="AS2238" s="72"/>
      <c r="AT2238" s="66"/>
      <c r="AU2238" s="72" t="s">
        <v>755</v>
      </c>
      <c r="AV2238" s="73" t="s">
        <v>755</v>
      </c>
      <c r="AW2238" s="66" t="s">
        <v>755</v>
      </c>
      <c r="AX2238" s="66" t="s">
        <v>755</v>
      </c>
      <c r="AY2238" s="20"/>
      <c r="AZ2238" s="20"/>
      <c r="BA2238" s="105" t="str">
        <f t="shared" si="315"/>
        <v/>
      </c>
      <c r="BB2238" s="20" t="str">
        <f t="shared" si="316"/>
        <v/>
      </c>
      <c r="BC2238" s="20"/>
      <c r="BD2238" s="20"/>
      <c r="BE2238" s="75"/>
      <c r="BF2238" s="73"/>
      <c r="BG2238" s="55"/>
      <c r="BH2238" s="76"/>
      <c r="BI2238" s="20"/>
      <c r="BJ2238" s="20"/>
      <c r="BK2238" s="55"/>
      <c r="BL2238" s="71"/>
      <c r="BM2238" s="77"/>
      <c r="BN2238" s="78"/>
      <c r="BO2238" s="77"/>
      <c r="BP2238" s="78"/>
    </row>
    <row r="2239" spans="1:68" s="3" customFormat="1" x14ac:dyDescent="0.2">
      <c r="A2239" s="20" t="s">
        <v>95</v>
      </c>
      <c r="B2239" s="20" t="s">
        <v>2063</v>
      </c>
      <c r="C2239" s="20" t="s">
        <v>950</v>
      </c>
      <c r="D2239" s="20" t="s">
        <v>1</v>
      </c>
      <c r="E2239" s="20" t="s">
        <v>265</v>
      </c>
      <c r="F2239" s="20"/>
      <c r="G2239" s="20" t="s">
        <v>2442</v>
      </c>
      <c r="H2239" s="20"/>
      <c r="I2239" s="19">
        <f t="shared" si="317"/>
        <v>32</v>
      </c>
      <c r="J2239" s="20" t="s">
        <v>755</v>
      </c>
      <c r="K2239" s="20" t="s">
        <v>2271</v>
      </c>
      <c r="L2239" s="95" t="str">
        <f>IF(M2239&lt;&gt;"",IF(NOT(ISNA(INDEX(cc!B:B,MATCH(M2239,cc!A:A,0)))),INDEX(cc!B:B,MATCH(M2239,cc!A:A,0)),"0"),"")</f>
        <v>default</v>
      </c>
      <c r="M2239" s="97" t="s">
        <v>13</v>
      </c>
      <c r="N2239" s="28" t="str">
        <f t="shared" si="318"/>
        <v xml:space="preserve"> TARGET</v>
      </c>
      <c r="O2239" s="19" t="str">
        <f t="shared" si="311"/>
        <v>VMMC_AE (N, TA_NARRATIVE) TARGET: Adverse Event</v>
      </c>
      <c r="P2239" s="19" t="str">
        <f t="shared" si="312"/>
        <v>VMMC_AE (N, TA_NARRATIVE) TARGET: Adverse Event</v>
      </c>
      <c r="Q2239" s="19" t="str">
        <f t="shared" si="319"/>
        <v>VMMC_AE (N, TA_NARRATIVE) TARGET</v>
      </c>
      <c r="R2239" s="19" t="str">
        <f t="shared" si="313"/>
        <v>VMMC_AE_N_TA_NARRATIVE_TARGET</v>
      </c>
      <c r="S2239" s="19" t="str">
        <f t="shared" si="314"/>
        <v>VMMC_AE_N_TA_NARRATIVE_TARGET</v>
      </c>
      <c r="T2239" s="19" t="b">
        <f>NOT(ISNA(VLOOKUP(B2239,dbcodes!A:B,2,FALSE)))</f>
        <v>1</v>
      </c>
      <c r="U2239" s="19" t="str">
        <f>IF(ISNA(VLOOKUP(B2239,dbcodes!A:B,2,FALSE)),des!R1895,VLOOKUP(B2239,dbcodes!A:B,2,FALSE))</f>
        <v>VMMC_AE_N_TA_NARRATIVE_TARGET</v>
      </c>
      <c r="V2239" s="20" t="s">
        <v>2383</v>
      </c>
      <c r="W2239" s="107">
        <f>IF(ISNA(VLOOKUP(C2239,descriptions!A:B,2,FALSE)),des!V1895,IF(G2239=" TARGET","Target ","")&amp;VLOOKUP(C2239,descriptions!A:B,2,FALSE))</f>
        <v>0</v>
      </c>
      <c r="X2239" s="20" t="s">
        <v>9</v>
      </c>
      <c r="Y2239" s="20" t="s">
        <v>831</v>
      </c>
      <c r="Z2239" s="20" t="s">
        <v>836</v>
      </c>
      <c r="AA2239" s="20" t="s">
        <v>4121</v>
      </c>
      <c r="AB2239" s="20" t="s">
        <v>755</v>
      </c>
      <c r="AC2239" s="19" t="str">
        <f>IF(AB2239&lt;&gt;"",IF(NOT(ISNA(INDEX(os!A:A,MATCH(AB2239,os!B:B,0)))),INDEX(os!A:A,MATCH(AB2239,os!B:B,0)),"0"),"")</f>
        <v/>
      </c>
      <c r="AD2239" s="20" t="s">
        <v>830</v>
      </c>
      <c r="AE2239" s="20"/>
      <c r="AF2239" s="20"/>
      <c r="AG2239" s="20"/>
      <c r="AH2239" s="93" t="str">
        <f>IF(NOT(ISNA(VLOOKUP(B:B,ResultsTargets!A:A,1,0))),"TRUE","")</f>
        <v/>
      </c>
      <c r="AI2239" s="19" t="str">
        <f>IF(ISNA(VLOOKUP(C2239,dim_techarea!A:B,2,FALSE)),"",VLOOKUP(C2239,dim_techarea!A:B,2,FALSE))</f>
        <v>VMMC_AE</v>
      </c>
      <c r="AJ2239" s="19" t="str">
        <f>IF(ISNA(VLOOKUP(AI2239,dim_techarea!B:C,2,FALSE)),"",VLOOKUP(AI2239,dim_techarea!B:C,2,FALSE))</f>
        <v>pjfDo4wGi79</v>
      </c>
      <c r="AK2239" s="19" t="str">
        <f>IF(ISNA(VLOOKUP(TRIM(G2239),dim_targetsresults!A:B,2,FALSE)),"",VLOOKUP(TRIM(G2239),dim_targetsresults!A:C,2,FALSE))</f>
        <v>MER Targets</v>
      </c>
      <c r="AL2239" s="19" t="str">
        <f>IF(ISNA(VLOOKUP(AK2239,dim_targetsresults!B:C,2,FALSE)),"",VLOOKUP(AK2239,dim_targetsresults!B:C,2,FALSE))</f>
        <v>W8imnja2Owd</v>
      </c>
      <c r="AM2239" s="19" t="str">
        <f>IF(ISNA(VLOOKUP(TRIM(D2239),dim_numeratordenominator!A:B,2,FALSE)),"",VLOOKUP(TRIM(D2239),dim_numeratordenominator!A:C,2,FALSE))</f>
        <v>Numerator</v>
      </c>
      <c r="AN2239" s="19" t="str">
        <f>IF(ISNA(VLOOKUP(AM2239,dim_numeratordenominator!B:C,2,FALSE)),"",VLOOKUP(AM2239,dim_numeratordenominator!B:C,2,FALSE))</f>
        <v>Som9NRMQqV7</v>
      </c>
      <c r="AO2239" s="19" t="str">
        <f>IF(ISNA(VLOOKUP(TRIM(E2239),dim_supporttype!A:B,2,FALSE)),"",VLOOKUP(TRIM(E2239),dim_supporttype!A:C,2,FALSE))</f>
        <v>TA Narratives</v>
      </c>
      <c r="AP2239" s="19" t="str">
        <f>IF(ISNA(VLOOKUP(AO2239,dim_supporttype!B:C,2,FALSE)),"",VLOOKUP(AO2239,dim_supporttype!B:C,2,FALSE))</f>
        <v>aBZapfNWlIU</v>
      </c>
      <c r="AQ2239" s="19" t="str">
        <f>IF(ISNA(VLOOKUP(TRIM(F2239),dim_disaggs!A:B,2,FALSE)),"No Disagg",VLOOKUP(TRIM(F2239),dim_disaggs!A:B,2,FALSE))</f>
        <v>No Disagg</v>
      </c>
      <c r="AR2239" s="19" t="str">
        <f>IF(ISNA(VLOOKUP(AQ2239,dim_disaggs!B:C,2,FALSE)),"",VLOOKUP(AQ2239,dim_disaggs!B:C,2,FALSE))</f>
        <v>werJlVT6sf3</v>
      </c>
      <c r="AS2239" s="72"/>
      <c r="AT2239" s="66"/>
      <c r="AU2239" s="72" t="s">
        <v>755</v>
      </c>
      <c r="AV2239" s="73" t="s">
        <v>755</v>
      </c>
      <c r="AW2239" s="66" t="s">
        <v>755</v>
      </c>
      <c r="AX2239" s="66" t="s">
        <v>755</v>
      </c>
      <c r="AY2239" s="20"/>
      <c r="AZ2239" s="20"/>
      <c r="BA2239" s="105" t="str">
        <f t="shared" si="315"/>
        <v/>
      </c>
      <c r="BB2239" s="20" t="str">
        <f t="shared" si="316"/>
        <v/>
      </c>
      <c r="BC2239" s="20"/>
      <c r="BD2239" s="20"/>
      <c r="BE2239" s="75"/>
      <c r="BF2239" s="73"/>
      <c r="BG2239" s="55"/>
      <c r="BH2239" s="76"/>
      <c r="BI2239" s="20"/>
      <c r="BJ2239" s="20"/>
      <c r="BK2239" s="55"/>
      <c r="BL2239" s="71"/>
      <c r="BM2239" s="77"/>
      <c r="BN2239" s="78"/>
      <c r="BO2239" s="77"/>
      <c r="BP2239" s="78"/>
    </row>
    <row r="2240" spans="1:68" s="3" customFormat="1" x14ac:dyDescent="0.2">
      <c r="A2240" s="20" t="s">
        <v>95</v>
      </c>
      <c r="B2240" s="20" t="s">
        <v>2079</v>
      </c>
      <c r="C2240" s="20" t="s">
        <v>202</v>
      </c>
      <c r="D2240" s="20" t="s">
        <v>1</v>
      </c>
      <c r="E2240" s="20" t="s">
        <v>77</v>
      </c>
      <c r="F2240" s="20" t="s">
        <v>204</v>
      </c>
      <c r="G2240" s="20" t="s">
        <v>20086</v>
      </c>
      <c r="H2240" s="20" t="s">
        <v>204</v>
      </c>
      <c r="I2240" s="19">
        <f t="shared" si="317"/>
        <v>23</v>
      </c>
      <c r="J2240" s="20" t="s">
        <v>755</v>
      </c>
      <c r="K2240" s="20" t="s">
        <v>206</v>
      </c>
      <c r="L2240" s="95" t="str">
        <f>IF(M2240&lt;&gt;"",IF(NOT(ISNA(INDEX(cc!B:B,MATCH(M2240,cc!A:A,0)))),INDEX(cc!B:B,MATCH(M2240,cc!A:A,0)),"0"),"")</f>
        <v>Age (0-50+, 7)</v>
      </c>
      <c r="M2240" s="97" t="s">
        <v>4007</v>
      </c>
      <c r="N2240" s="28" t="str">
        <f t="shared" si="318"/>
        <v/>
      </c>
      <c r="O2240" s="19" t="str">
        <f t="shared" si="311"/>
        <v>VMMC_CIRC (N, DSD, Age): Voluntary Circumcised</v>
      </c>
      <c r="P2240" s="19" t="str">
        <f t="shared" si="312"/>
        <v>VMMC_CIRC (N, DSD, Age): Voluntary Circumcised</v>
      </c>
      <c r="Q2240" s="19" t="str">
        <f t="shared" si="319"/>
        <v>VMMC_CIRC (N, DSD, Age)</v>
      </c>
      <c r="R2240" s="19" t="str">
        <f t="shared" si="313"/>
        <v>VMMC_CIRC_N_DSD_Age</v>
      </c>
      <c r="S2240" s="19" t="str">
        <f t="shared" si="314"/>
        <v>VMMC_CIRC_N_DSD_Age_</v>
      </c>
      <c r="T2240" s="19" t="b">
        <f>NOT(ISNA(VLOOKUP(B2240,dbcodes!A:B,2,FALSE)))</f>
        <v>1</v>
      </c>
      <c r="U2240" s="19" t="str">
        <f>IF(ISNA(VLOOKUP(B2240,dbcodes!A:B,2,FALSE)),des!R1896,VLOOKUP(B2240,dbcodes!A:B,2,FALSE))</f>
        <v>VMMC_CIRC_N_DSD_Age</v>
      </c>
      <c r="V2240" s="20"/>
      <c r="W2240" s="107" t="str">
        <f>IF(ISNA(VLOOKUP(C2240,descriptions!A:B,2,FALSE)),des!V1896,IF(G2240=" TARGET","Target ","")&amp;VLOOKUP(C2240,descriptions!A:B,2,FALSE))</f>
        <v>Number of males circumcised as part of the voluntary medical male circumcision (VMMC) for HIV prevention program within the reporting period</v>
      </c>
      <c r="X2240" s="20" t="s">
        <v>4</v>
      </c>
      <c r="Y2240" s="20" t="s">
        <v>831</v>
      </c>
      <c r="Z2240" s="20" t="s">
        <v>836</v>
      </c>
      <c r="AA2240" s="20" t="s">
        <v>102</v>
      </c>
      <c r="AB2240" s="20" t="s">
        <v>755</v>
      </c>
      <c r="AC2240" s="19" t="str">
        <f>IF(AB2240&lt;&gt;"",IF(NOT(ISNA(INDEX(os!A:A,MATCH(AB2240,os!B:B,0)))),INDEX(os!A:A,MATCH(AB2240,os!B:B,0)),"0"),"")</f>
        <v/>
      </c>
      <c r="AD2240" s="20" t="s">
        <v>830</v>
      </c>
      <c r="AE2240" s="20"/>
      <c r="AF2240" s="20"/>
      <c r="AG2240" s="20"/>
      <c r="AH2240" s="93" t="str">
        <f>IF(NOT(ISNA(VLOOKUP(B:B,ResultsTargets!A:A,1,0))),"TRUE","")</f>
        <v/>
      </c>
      <c r="AI2240" s="19" t="str">
        <f>IF(ISNA(VLOOKUP(C2240,dim_techarea!A:B,2,FALSE)),"",VLOOKUP(C2240,dim_techarea!A:B,2,FALSE))</f>
        <v>VMMC_CIRC</v>
      </c>
      <c r="AJ2240" s="19" t="str">
        <f>IF(ISNA(VLOOKUP(AI2240,dim_techarea!B:C,2,FALSE)),"",VLOOKUP(AI2240,dim_techarea!B:C,2,FALSE))</f>
        <v>wdoUps1qb3V</v>
      </c>
      <c r="AK2240" s="19" t="str">
        <f>IF(ISNA(VLOOKUP(TRIM(G2240),dim_targetsresults!A:B,2,FALSE)),"",VLOOKUP(TRIM(G2240),dim_targetsresults!A:C,2,FALSE))</f>
        <v>MER Results</v>
      </c>
      <c r="AL2240" s="19" t="str">
        <f>IF(ISNA(VLOOKUP(AK2240,dim_targetsresults!B:C,2,FALSE)),"",VLOOKUP(AK2240,dim_targetsresults!B:C,2,FALSE))</f>
        <v>Jh0jDM5yQ2E</v>
      </c>
      <c r="AM2240" s="19" t="str">
        <f>IF(ISNA(VLOOKUP(TRIM(D2240),dim_numeratordenominator!A:B,2,FALSE)),"",VLOOKUP(TRIM(D2240),dim_numeratordenominator!A:C,2,FALSE))</f>
        <v>Numerator</v>
      </c>
      <c r="AN2240" s="19" t="str">
        <f>IF(ISNA(VLOOKUP(AM2240,dim_numeratordenominator!B:C,2,FALSE)),"",VLOOKUP(AM2240,dim_numeratordenominator!B:C,2,FALSE))</f>
        <v>Som9NRMQqV7</v>
      </c>
      <c r="AO2240" s="19" t="str">
        <f>IF(ISNA(VLOOKUP(TRIM(E2240),dim_supporttype!A:B,2,FALSE)),"",VLOOKUP(TRIM(E2240),dim_supporttype!A:C,2,FALSE))</f>
        <v>DSD</v>
      </c>
      <c r="AP2240" s="19" t="str">
        <f>IF(ISNA(VLOOKUP(AO2240,dim_supporttype!B:C,2,FALSE)),"",VLOOKUP(AO2240,dim_supporttype!B:C,2,FALSE))</f>
        <v>iM13vdNLWKb</v>
      </c>
      <c r="AQ2240" s="19" t="str">
        <f>IF(ISNA(VLOOKUP(TRIM(F2240),dim_disaggs!A:B,2,FALSE)),"No Disagg",VLOOKUP(TRIM(F2240),dim_disaggs!A:B,2,FALSE))</f>
        <v>Age</v>
      </c>
      <c r="AR2240" s="19" t="str">
        <f>IF(ISNA(VLOOKUP(AQ2240,dim_disaggs!B:C,2,FALSE)),"",VLOOKUP(AQ2240,dim_disaggs!B:C,2,FALSE))</f>
        <v>fNQC7f36jre</v>
      </c>
      <c r="AS2240" s="72"/>
      <c r="AT2240" s="66"/>
      <c r="AU2240" s="72" t="s">
        <v>755</v>
      </c>
      <c r="AV2240" s="73" t="s">
        <v>755</v>
      </c>
      <c r="AW2240" s="66" t="s">
        <v>755</v>
      </c>
      <c r="AX2240" s="66" t="s">
        <v>755</v>
      </c>
      <c r="AY2240" s="20"/>
      <c r="AZ2240" s="20"/>
      <c r="BA2240" s="105" t="str">
        <f t="shared" si="315"/>
        <v/>
      </c>
      <c r="BB2240" s="20" t="str">
        <f t="shared" si="316"/>
        <v/>
      </c>
      <c r="BC2240" s="20"/>
      <c r="BD2240" s="20"/>
      <c r="BE2240" s="75" t="s">
        <v>755</v>
      </c>
      <c r="BF2240" s="73" t="s">
        <v>755</v>
      </c>
      <c r="BG2240" s="55" t="s">
        <v>755</v>
      </c>
      <c r="BH2240" s="76" t="s">
        <v>755</v>
      </c>
      <c r="BI2240" s="20" t="s">
        <v>755</v>
      </c>
      <c r="BJ2240" s="20" t="s">
        <v>755</v>
      </c>
      <c r="BK2240" s="55" t="s">
        <v>755</v>
      </c>
      <c r="BL2240" s="71" t="s">
        <v>755</v>
      </c>
      <c r="BM2240" s="77" t="s">
        <v>755</v>
      </c>
      <c r="BN2240" s="78" t="s">
        <v>755</v>
      </c>
      <c r="BO2240" s="77" t="s">
        <v>755</v>
      </c>
      <c r="BP2240" s="78" t="s">
        <v>755</v>
      </c>
    </row>
    <row r="2241" spans="1:68" s="3" customFormat="1" x14ac:dyDescent="0.2">
      <c r="A2241" s="20" t="s">
        <v>95</v>
      </c>
      <c r="B2241" s="20" t="s">
        <v>203</v>
      </c>
      <c r="C2241" s="20" t="s">
        <v>202</v>
      </c>
      <c r="D2241" s="20" t="s">
        <v>1</v>
      </c>
      <c r="E2241" s="20" t="s">
        <v>77</v>
      </c>
      <c r="F2241" s="20" t="s">
        <v>204</v>
      </c>
      <c r="G2241" s="20" t="s">
        <v>20086</v>
      </c>
      <c r="H2241" s="20" t="s">
        <v>204</v>
      </c>
      <c r="I2241" s="19">
        <f t="shared" si="317"/>
        <v>26</v>
      </c>
      <c r="J2241" s="20" t="s">
        <v>205</v>
      </c>
      <c r="K2241" s="20" t="s">
        <v>206</v>
      </c>
      <c r="L2241" s="95" t="str">
        <f>IF(M2241&lt;&gt;"",IF(NOT(ISNA(INDEX(cc!B:B,MATCH(M2241,cc!A:A,0)))),INDEX(cc!B:B,MATCH(M2241,cc!A:A,0)),"0"),"")</f>
        <v>Age (0-50+, 8)</v>
      </c>
      <c r="M2241" s="97" t="s">
        <v>212</v>
      </c>
      <c r="N2241" s="28" t="str">
        <f t="shared" si="318"/>
        <v/>
      </c>
      <c r="O2241" s="19" t="str">
        <f t="shared" si="311"/>
        <v>VMMC_CIRC (N, DSD, Age) v2: Voluntary Circumcised</v>
      </c>
      <c r="P2241" s="19" t="str">
        <f t="shared" si="312"/>
        <v>VMMC_CIRC (N, DSD, Age) v2: Voluntary Circumcised</v>
      </c>
      <c r="Q2241" s="19" t="str">
        <f t="shared" si="319"/>
        <v>VMMC_CIRC (N, DSD, Age) v2</v>
      </c>
      <c r="R2241" s="19" t="str">
        <f t="shared" si="313"/>
        <v>VMMC_CIRC_N_DSD_Age_v2</v>
      </c>
      <c r="S2241" s="19" t="str">
        <f t="shared" si="314"/>
        <v>VMMC_CIRC_N_DSD_Age_v2</v>
      </c>
      <c r="T2241" s="19" t="b">
        <f>NOT(ISNA(VLOOKUP(B2241,dbcodes!A:B,2,FALSE)))</f>
        <v>1</v>
      </c>
      <c r="U2241" s="19" t="str">
        <f>IF(ISNA(VLOOKUP(B2241,dbcodes!A:B,2,FALSE)),des!R1897,VLOOKUP(B2241,dbcodes!A:B,2,FALSE))</f>
        <v>VMMC_CIRC_N_DSD_Age_v2</v>
      </c>
      <c r="V2241" s="20"/>
      <c r="W2241" s="107" t="str">
        <f>IF(ISNA(VLOOKUP(C2241,descriptions!A:B,2,FALSE)),des!V1897,IF(G2241=" TARGET","Target ","")&amp;VLOOKUP(C2241,descriptions!A:B,2,FALSE))</f>
        <v>Number of males circumcised as part of the voluntary medical male circumcision (VMMC) for HIV prevention program within the reporting period</v>
      </c>
      <c r="X2241" s="20" t="s">
        <v>4</v>
      </c>
      <c r="Y2241" s="20" t="s">
        <v>831</v>
      </c>
      <c r="Z2241" s="20" t="s">
        <v>836</v>
      </c>
      <c r="AA2241" s="20" t="s">
        <v>102</v>
      </c>
      <c r="AB2241" s="20" t="s">
        <v>755</v>
      </c>
      <c r="AC2241" s="19" t="str">
        <f>IF(AB2241&lt;&gt;"",IF(NOT(ISNA(INDEX(os!A:A,MATCH(AB2241,os!B:B,0)))),INDEX(os!A:A,MATCH(AB2241,os!B:B,0)),"0"),"")</f>
        <v/>
      </c>
      <c r="AD2241" s="20" t="s">
        <v>830</v>
      </c>
      <c r="AE2241" s="20"/>
      <c r="AF2241" s="20"/>
      <c r="AG2241" s="20"/>
      <c r="AH2241" s="93" t="str">
        <f>IF(NOT(ISNA(VLOOKUP(B:B,ResultsTargets!A:A,1,0))),"TRUE","")</f>
        <v/>
      </c>
      <c r="AI2241" s="19" t="str">
        <f>IF(ISNA(VLOOKUP(C2241,dim_techarea!A:B,2,FALSE)),"",VLOOKUP(C2241,dim_techarea!A:B,2,FALSE))</f>
        <v>VMMC_CIRC</v>
      </c>
      <c r="AJ2241" s="19" t="str">
        <f>IF(ISNA(VLOOKUP(AI2241,dim_techarea!B:C,2,FALSE)),"",VLOOKUP(AI2241,dim_techarea!B:C,2,FALSE))</f>
        <v>wdoUps1qb3V</v>
      </c>
      <c r="AK2241" s="19" t="str">
        <f>IF(ISNA(VLOOKUP(TRIM(G2241),dim_targetsresults!A:B,2,FALSE)),"",VLOOKUP(TRIM(G2241),dim_targetsresults!A:C,2,FALSE))</f>
        <v>MER Results</v>
      </c>
      <c r="AL2241" s="19" t="str">
        <f>IF(ISNA(VLOOKUP(AK2241,dim_targetsresults!B:C,2,FALSE)),"",VLOOKUP(AK2241,dim_targetsresults!B:C,2,FALSE))</f>
        <v>Jh0jDM5yQ2E</v>
      </c>
      <c r="AM2241" s="19" t="str">
        <f>IF(ISNA(VLOOKUP(TRIM(D2241),dim_numeratordenominator!A:B,2,FALSE)),"",VLOOKUP(TRIM(D2241),dim_numeratordenominator!A:C,2,FALSE))</f>
        <v>Numerator</v>
      </c>
      <c r="AN2241" s="19" t="str">
        <f>IF(ISNA(VLOOKUP(AM2241,dim_numeratordenominator!B:C,2,FALSE)),"",VLOOKUP(AM2241,dim_numeratordenominator!B:C,2,FALSE))</f>
        <v>Som9NRMQqV7</v>
      </c>
      <c r="AO2241" s="19" t="str">
        <f>IF(ISNA(VLOOKUP(TRIM(E2241),dim_supporttype!A:B,2,FALSE)),"",VLOOKUP(TRIM(E2241),dim_supporttype!A:C,2,FALSE))</f>
        <v>DSD</v>
      </c>
      <c r="AP2241" s="19" t="str">
        <f>IF(ISNA(VLOOKUP(AO2241,dim_supporttype!B:C,2,FALSE)),"",VLOOKUP(AO2241,dim_supporttype!B:C,2,FALSE))</f>
        <v>iM13vdNLWKb</v>
      </c>
      <c r="AQ2241" s="19" t="str">
        <f>IF(ISNA(VLOOKUP(TRIM(F2241),dim_disaggs!A:B,2,FALSE)),"No Disagg",VLOOKUP(TRIM(F2241),dim_disaggs!A:B,2,FALSE))</f>
        <v>Age</v>
      </c>
      <c r="AR2241" s="19" t="str">
        <f>IF(ISNA(VLOOKUP(AQ2241,dim_disaggs!B:C,2,FALSE)),"",VLOOKUP(AQ2241,dim_disaggs!B:C,2,FALSE))</f>
        <v>fNQC7f36jre</v>
      </c>
      <c r="AS2241" s="72"/>
      <c r="AT2241" s="66"/>
      <c r="AU2241" s="72" t="s">
        <v>755</v>
      </c>
      <c r="AV2241" s="73" t="s">
        <v>755</v>
      </c>
      <c r="AW2241" s="66" t="s">
        <v>755</v>
      </c>
      <c r="AX2241" s="66" t="s">
        <v>755</v>
      </c>
      <c r="AY2241" s="20"/>
      <c r="AZ2241" s="20"/>
      <c r="BA2241" s="105" t="str">
        <f t="shared" si="315"/>
        <v/>
      </c>
      <c r="BB2241" s="20" t="str">
        <f t="shared" si="316"/>
        <v/>
      </c>
      <c r="BC2241" s="20"/>
      <c r="BD2241" s="20"/>
      <c r="BE2241" s="75" t="s">
        <v>755</v>
      </c>
      <c r="BF2241" s="73" t="s">
        <v>755</v>
      </c>
      <c r="BG2241" s="55" t="s">
        <v>755</v>
      </c>
      <c r="BH2241" s="76" t="s">
        <v>755</v>
      </c>
      <c r="BI2241" s="20" t="s">
        <v>755</v>
      </c>
      <c r="BJ2241" s="20" t="s">
        <v>755</v>
      </c>
      <c r="BK2241" s="55" t="s">
        <v>755</v>
      </c>
      <c r="BL2241" s="71" t="s">
        <v>755</v>
      </c>
      <c r="BM2241" s="77" t="s">
        <v>755</v>
      </c>
      <c r="BN2241" s="78" t="s">
        <v>755</v>
      </c>
      <c r="BO2241" s="77" t="s">
        <v>755</v>
      </c>
      <c r="BP2241" s="78" t="s">
        <v>755</v>
      </c>
    </row>
    <row r="2242" spans="1:68" s="3" customFormat="1" x14ac:dyDescent="0.2">
      <c r="A2242" s="20" t="s">
        <v>95</v>
      </c>
      <c r="B2242" s="20" t="s">
        <v>2088</v>
      </c>
      <c r="C2242" s="20" t="s">
        <v>202</v>
      </c>
      <c r="D2242" s="20" t="s">
        <v>1</v>
      </c>
      <c r="E2242" s="20" t="s">
        <v>78</v>
      </c>
      <c r="F2242" s="20" t="s">
        <v>204</v>
      </c>
      <c r="G2242" s="20" t="s">
        <v>20086</v>
      </c>
      <c r="H2242" s="20" t="s">
        <v>204</v>
      </c>
      <c r="I2242" s="19">
        <f t="shared" si="317"/>
        <v>22</v>
      </c>
      <c r="J2242" s="20" t="s">
        <v>755</v>
      </c>
      <c r="K2242" s="20" t="s">
        <v>206</v>
      </c>
      <c r="L2242" s="95" t="str">
        <f>IF(M2242&lt;&gt;"",IF(NOT(ISNA(INDEX(cc!B:B,MATCH(M2242,cc!A:A,0)))),INDEX(cc!B:B,MATCH(M2242,cc!A:A,0)),"0"),"")</f>
        <v>Age (0-50+, 7)</v>
      </c>
      <c r="M2242" s="97" t="s">
        <v>4007</v>
      </c>
      <c r="N2242" s="28" t="str">
        <f t="shared" si="318"/>
        <v/>
      </c>
      <c r="O2242" s="19" t="str">
        <f t="shared" ref="O2242:O2305" si="320">CONCATENATE(C2242, " (",_xlfn.TEXTJOIN(", ",TRUE,D2242,E2242,F2242),")",N2242,J2242,": ",K2242)</f>
        <v>VMMC_CIRC (N, TA, Age): Voluntary Circumcised</v>
      </c>
      <c r="P2242" s="19" t="str">
        <f t="shared" ref="P2242:P2305" si="321">IF(RIGHT(O2242,1)=":",LEFT(O2242,LEN(O2242)-1),O2242)</f>
        <v>VMMC_CIRC (N, TA, Age): Voluntary Circumcised</v>
      </c>
      <c r="Q2242" s="19" t="str">
        <f t="shared" si="319"/>
        <v>VMMC_CIRC (N, TA, Age)</v>
      </c>
      <c r="R2242" s="19" t="str">
        <f t="shared" ref="R2242:R2305" si="322">IF(RIGHT(S2242,1)="_",LEFT(S2242,LEN(S2242)-1),S2242)</f>
        <v>VMMC_CIRC_N_TA_Age</v>
      </c>
      <c r="S2242" s="19" t="str">
        <f t="shared" ref="S2242:S2287" si="323">SUBSTITUTE(SUBSTITUTE(SUBSTITUTE(SUBSTITUTE(SUBSTITUTE(SUBSTITUTE(SUBSTITUTE(SUBSTITUTE(SUBSTITUTE(Q2242,"&amp;","and"),"&lt;","lt"),"&gt;","gt"),"(","_"),")","_"),"/","_")," ","_"),",","_"),"__","_")</f>
        <v>VMMC_CIRC_N_TA_Age_</v>
      </c>
      <c r="T2242" s="19" t="b">
        <f>NOT(ISNA(VLOOKUP(B2242,dbcodes!A:B,2,FALSE)))</f>
        <v>1</v>
      </c>
      <c r="U2242" s="19" t="str">
        <f>IF(ISNA(VLOOKUP(B2242,dbcodes!A:B,2,FALSE)),des!R1898,VLOOKUP(B2242,dbcodes!A:B,2,FALSE))</f>
        <v>VMMC_CIRC_N_TA_Age</v>
      </c>
      <c r="V2242" s="20"/>
      <c r="W2242" s="107" t="str">
        <f>IF(ISNA(VLOOKUP(C2242,descriptions!A:B,2,FALSE)),des!V1898,IF(G2242=" TARGET","Target ","")&amp;VLOOKUP(C2242,descriptions!A:B,2,FALSE))</f>
        <v>Number of males circumcised as part of the voluntary medical male circumcision (VMMC) for HIV prevention program within the reporting period</v>
      </c>
      <c r="X2242" s="20" t="s">
        <v>4</v>
      </c>
      <c r="Y2242" s="20" t="s">
        <v>831</v>
      </c>
      <c r="Z2242" s="20" t="s">
        <v>836</v>
      </c>
      <c r="AA2242" s="20" t="s">
        <v>102</v>
      </c>
      <c r="AB2242" s="20" t="s">
        <v>755</v>
      </c>
      <c r="AC2242" s="19" t="str">
        <f>IF(AB2242&lt;&gt;"",IF(NOT(ISNA(INDEX(os!A:A,MATCH(AB2242,os!B:B,0)))),INDEX(os!A:A,MATCH(AB2242,os!B:B,0)),"0"),"")</f>
        <v/>
      </c>
      <c r="AD2242" s="20" t="s">
        <v>830</v>
      </c>
      <c r="AE2242" s="20"/>
      <c r="AF2242" s="20"/>
      <c r="AG2242" s="20"/>
      <c r="AH2242" s="93" t="str">
        <f>IF(NOT(ISNA(VLOOKUP(B:B,ResultsTargets!A:A,1,0))),"TRUE","")</f>
        <v/>
      </c>
      <c r="AI2242" s="19" t="str">
        <f>IF(ISNA(VLOOKUP(C2242,dim_techarea!A:B,2,FALSE)),"",VLOOKUP(C2242,dim_techarea!A:B,2,FALSE))</f>
        <v>VMMC_CIRC</v>
      </c>
      <c r="AJ2242" s="19" t="str">
        <f>IF(ISNA(VLOOKUP(AI2242,dim_techarea!B:C,2,FALSE)),"",VLOOKUP(AI2242,dim_techarea!B:C,2,FALSE))</f>
        <v>wdoUps1qb3V</v>
      </c>
      <c r="AK2242" s="19" t="str">
        <f>IF(ISNA(VLOOKUP(TRIM(G2242),dim_targetsresults!A:B,2,FALSE)),"",VLOOKUP(TRIM(G2242),dim_targetsresults!A:C,2,FALSE))</f>
        <v>MER Results</v>
      </c>
      <c r="AL2242" s="19" t="str">
        <f>IF(ISNA(VLOOKUP(AK2242,dim_targetsresults!B:C,2,FALSE)),"",VLOOKUP(AK2242,dim_targetsresults!B:C,2,FALSE))</f>
        <v>Jh0jDM5yQ2E</v>
      </c>
      <c r="AM2242" s="19" t="str">
        <f>IF(ISNA(VLOOKUP(TRIM(D2242),dim_numeratordenominator!A:B,2,FALSE)),"",VLOOKUP(TRIM(D2242),dim_numeratordenominator!A:C,2,FALSE))</f>
        <v>Numerator</v>
      </c>
      <c r="AN2242" s="19" t="str">
        <f>IF(ISNA(VLOOKUP(AM2242,dim_numeratordenominator!B:C,2,FALSE)),"",VLOOKUP(AM2242,dim_numeratordenominator!B:C,2,FALSE))</f>
        <v>Som9NRMQqV7</v>
      </c>
      <c r="AO2242" s="19" t="str">
        <f>IF(ISNA(VLOOKUP(TRIM(E2242),dim_supporttype!A:B,2,FALSE)),"",VLOOKUP(TRIM(E2242),dim_supporttype!A:C,2,FALSE))</f>
        <v>TA</v>
      </c>
      <c r="AP2242" s="19" t="str">
        <f>IF(ISNA(VLOOKUP(AO2242,dim_supporttype!B:C,2,FALSE)),"",VLOOKUP(AO2242,dim_supporttype!B:C,2,FALSE))</f>
        <v>cRAGKdWIDn4</v>
      </c>
      <c r="AQ2242" s="19" t="str">
        <f>IF(ISNA(VLOOKUP(TRIM(F2242),dim_disaggs!A:B,2,FALSE)),"No Disagg",VLOOKUP(TRIM(F2242),dim_disaggs!A:B,2,FALSE))</f>
        <v>Age</v>
      </c>
      <c r="AR2242" s="19" t="str">
        <f>IF(ISNA(VLOOKUP(AQ2242,dim_disaggs!B:C,2,FALSE)),"",VLOOKUP(AQ2242,dim_disaggs!B:C,2,FALSE))</f>
        <v>fNQC7f36jre</v>
      </c>
      <c r="AS2242" s="72"/>
      <c r="AT2242" s="66"/>
      <c r="AU2242" s="72" t="s">
        <v>755</v>
      </c>
      <c r="AV2242" s="73" t="s">
        <v>755</v>
      </c>
      <c r="AW2242" s="66" t="s">
        <v>755</v>
      </c>
      <c r="AX2242" s="66" t="s">
        <v>755</v>
      </c>
      <c r="AY2242" s="20"/>
      <c r="AZ2242" s="20"/>
      <c r="BA2242" s="105" t="str">
        <f t="shared" ref="BA2242:BA2287" si="324">IF(OR(
IF(RIGHT(LEFT(BC2242,11),1)="N",TRUE,FALSE),IF(RIGHT(LEFT(BE2242,11),1)="N",TRUE,FALSE),IF(RIGHT(LEFT(BG2242,11),1)="N",TRUE,FALSE),IF(RIGHT(LEFT(BI2242,11),1)="N",TRUE,FALSE),IF(RIGHT(LEFT(BK2242,11),1)="N",TRUE,FALSE),IF(RIGHT(LEFT(BM2242,11),1)="N",TRUE,FALSE),IF(RIGHT(LEFT(BO2242,11),1)="N",TRUE,FALSE)
),"Top Level Numerator",
IF(OR(
IF(RIGHT(LEFT(BC2242,11),1)="D",TRUE,FALSE),IF(RIGHT(LEFT(BE2242,11),1)="D",TRUE,FALSE),IF(RIGHT(LEFT(BG2242,11),1)="D",TRUE,FALSE),IF(RIGHT(LEFT(BI2242,11),1)="D",TRUE,FALSE),IF(RIGHT(LEFT(BK2242,11),1)="D",TRUE,FALSE),IF(RIGHT(LEFT(BM2242,11),1)="D",TRUE,FALSE),IF(RIGHT(LEFT(BO2242,11),1)="D",TRUE,FALSE)
),"Top Level Denominator","")
)</f>
        <v/>
      </c>
      <c r="BB2242" s="20" t="str">
        <f t="shared" ref="BB2242:BB2305" si="325">IF(OR(
IF(RIGHT(LEFT(BC2242,11),1)="N",TRUE,FALSE),IF(RIGHT(LEFT(BE2242,11),1)="N",TRUE,FALSE),IF(RIGHT(LEFT(BG2242,11),1)="N",TRUE,FALSE),IF(RIGHT(LEFT(BI2242,11),1)="N",TRUE,FALSE),IF(RIGHT(LEFT(BK2242,11),1)="N",TRUE,FALSE),IF(RIGHT(LEFT(BM2242,11),1)="N",TRUE,FALSE),IF(RIGHT(LEFT(BO2242,11),1)="N",TRUE,FALSE)
),"PE5QVF0w4xj",
IF(OR(
IF(RIGHT(LEFT(BC2242,11),1)="D",TRUE,FALSE),IF(RIGHT(LEFT(BE2242,11),1)="D",TRUE,FALSE),IF(RIGHT(LEFT(BG2242,11),1)="D",TRUE,FALSE),IF(RIGHT(LEFT(BI2242,11),1)="D",TRUE,FALSE),IF(RIGHT(LEFT(BK2242,11),1)="D",TRUE,FALSE),IF(RIGHT(LEFT(BM2242,11),1)="D",TRUE,FALSE),IF(RIGHT(LEFT(BO2242,11),1)="D",TRUE,FALSE)
),"Azqe383ljKu","")
)</f>
        <v/>
      </c>
      <c r="BC2242" s="20"/>
      <c r="BD2242" s="20"/>
      <c r="BE2242" s="75" t="s">
        <v>755</v>
      </c>
      <c r="BF2242" s="73" t="s">
        <v>755</v>
      </c>
      <c r="BG2242" s="55" t="s">
        <v>755</v>
      </c>
      <c r="BH2242" s="76" t="s">
        <v>755</v>
      </c>
      <c r="BI2242" s="20" t="s">
        <v>755</v>
      </c>
      <c r="BJ2242" s="20" t="s">
        <v>755</v>
      </c>
      <c r="BK2242" s="55" t="s">
        <v>755</v>
      </c>
      <c r="BL2242" s="71" t="s">
        <v>755</v>
      </c>
      <c r="BM2242" s="77" t="s">
        <v>755</v>
      </c>
      <c r="BN2242" s="78" t="s">
        <v>755</v>
      </c>
      <c r="BO2242" s="77" t="s">
        <v>755</v>
      </c>
      <c r="BP2242" s="78" t="s">
        <v>755</v>
      </c>
    </row>
    <row r="2243" spans="1:68" s="3" customFormat="1" x14ac:dyDescent="0.2">
      <c r="A2243" s="20" t="s">
        <v>95</v>
      </c>
      <c r="B2243" s="20" t="s">
        <v>207</v>
      </c>
      <c r="C2243" s="20" t="s">
        <v>202</v>
      </c>
      <c r="D2243" s="20" t="s">
        <v>1</v>
      </c>
      <c r="E2243" s="20" t="s">
        <v>78</v>
      </c>
      <c r="F2243" s="20" t="s">
        <v>204</v>
      </c>
      <c r="G2243" s="20" t="s">
        <v>20086</v>
      </c>
      <c r="H2243" s="20" t="s">
        <v>204</v>
      </c>
      <c r="I2243" s="19">
        <f t="shared" si="317"/>
        <v>25</v>
      </c>
      <c r="J2243" s="20" t="s">
        <v>205</v>
      </c>
      <c r="K2243" s="20" t="s">
        <v>206</v>
      </c>
      <c r="L2243" s="95" t="str">
        <f>IF(M2243&lt;&gt;"",IF(NOT(ISNA(INDEX(cc!B:B,MATCH(M2243,cc!A:A,0)))),INDEX(cc!B:B,MATCH(M2243,cc!A:A,0)),"0"),"")</f>
        <v>Age (0-50+, 8)</v>
      </c>
      <c r="M2243" s="97" t="s">
        <v>212</v>
      </c>
      <c r="N2243" s="28" t="str">
        <f t="shared" si="318"/>
        <v/>
      </c>
      <c r="O2243" s="19" t="str">
        <f t="shared" si="320"/>
        <v>VMMC_CIRC (N, TA, Age) v2: Voluntary Circumcised</v>
      </c>
      <c r="P2243" s="19" t="str">
        <f t="shared" si="321"/>
        <v>VMMC_CIRC (N, TA, Age) v2: Voluntary Circumcised</v>
      </c>
      <c r="Q2243" s="19" t="str">
        <f t="shared" si="319"/>
        <v>VMMC_CIRC (N, TA, Age) v2</v>
      </c>
      <c r="R2243" s="19" t="str">
        <f t="shared" si="322"/>
        <v>VMMC_CIRC_N_TA_Age_v2</v>
      </c>
      <c r="S2243" s="19" t="str">
        <f t="shared" si="323"/>
        <v>VMMC_CIRC_N_TA_Age_v2</v>
      </c>
      <c r="T2243" s="19" t="b">
        <f>NOT(ISNA(VLOOKUP(B2243,dbcodes!A:B,2,FALSE)))</f>
        <v>1</v>
      </c>
      <c r="U2243" s="19" t="str">
        <f>IF(ISNA(VLOOKUP(B2243,dbcodes!A:B,2,FALSE)),des!R1899,VLOOKUP(B2243,dbcodes!A:B,2,FALSE))</f>
        <v>VMMC_CIRC_N_TA_Age_v2</v>
      </c>
      <c r="V2243" s="20"/>
      <c r="W2243" s="107" t="str">
        <f>IF(ISNA(VLOOKUP(C2243,descriptions!A:B,2,FALSE)),des!V1899,IF(G2243=" TARGET","Target ","")&amp;VLOOKUP(C2243,descriptions!A:B,2,FALSE))</f>
        <v>Number of males circumcised as part of the voluntary medical male circumcision (VMMC) for HIV prevention program within the reporting period</v>
      </c>
      <c r="X2243" s="20" t="s">
        <v>4</v>
      </c>
      <c r="Y2243" s="20" t="s">
        <v>831</v>
      </c>
      <c r="Z2243" s="20" t="s">
        <v>836</v>
      </c>
      <c r="AA2243" s="20" t="s">
        <v>102</v>
      </c>
      <c r="AB2243" s="20" t="s">
        <v>755</v>
      </c>
      <c r="AC2243" s="19" t="str">
        <f>IF(AB2243&lt;&gt;"",IF(NOT(ISNA(INDEX(os!A:A,MATCH(AB2243,os!B:B,0)))),INDEX(os!A:A,MATCH(AB2243,os!B:B,0)),"0"),"")</f>
        <v/>
      </c>
      <c r="AD2243" s="20" t="s">
        <v>830</v>
      </c>
      <c r="AE2243" s="20"/>
      <c r="AF2243" s="20"/>
      <c r="AG2243" s="20"/>
      <c r="AH2243" s="93" t="str">
        <f>IF(NOT(ISNA(VLOOKUP(B:B,ResultsTargets!A:A,1,0))),"TRUE","")</f>
        <v/>
      </c>
      <c r="AI2243" s="19" t="str">
        <f>IF(ISNA(VLOOKUP(C2243,dim_techarea!A:B,2,FALSE)),"",VLOOKUP(C2243,dim_techarea!A:B,2,FALSE))</f>
        <v>VMMC_CIRC</v>
      </c>
      <c r="AJ2243" s="19" t="str">
        <f>IF(ISNA(VLOOKUP(AI2243,dim_techarea!B:C,2,FALSE)),"",VLOOKUP(AI2243,dim_techarea!B:C,2,FALSE))</f>
        <v>wdoUps1qb3V</v>
      </c>
      <c r="AK2243" s="19" t="str">
        <f>IF(ISNA(VLOOKUP(TRIM(G2243),dim_targetsresults!A:B,2,FALSE)),"",VLOOKUP(TRIM(G2243),dim_targetsresults!A:C,2,FALSE))</f>
        <v>MER Results</v>
      </c>
      <c r="AL2243" s="19" t="str">
        <f>IF(ISNA(VLOOKUP(AK2243,dim_targetsresults!B:C,2,FALSE)),"",VLOOKUP(AK2243,dim_targetsresults!B:C,2,FALSE))</f>
        <v>Jh0jDM5yQ2E</v>
      </c>
      <c r="AM2243" s="19" t="str">
        <f>IF(ISNA(VLOOKUP(TRIM(D2243),dim_numeratordenominator!A:B,2,FALSE)),"",VLOOKUP(TRIM(D2243),dim_numeratordenominator!A:C,2,FALSE))</f>
        <v>Numerator</v>
      </c>
      <c r="AN2243" s="19" t="str">
        <f>IF(ISNA(VLOOKUP(AM2243,dim_numeratordenominator!B:C,2,FALSE)),"",VLOOKUP(AM2243,dim_numeratordenominator!B:C,2,FALSE))</f>
        <v>Som9NRMQqV7</v>
      </c>
      <c r="AO2243" s="19" t="str">
        <f>IF(ISNA(VLOOKUP(TRIM(E2243),dim_supporttype!A:B,2,FALSE)),"",VLOOKUP(TRIM(E2243),dim_supporttype!A:C,2,FALSE))</f>
        <v>TA</v>
      </c>
      <c r="AP2243" s="19" t="str">
        <f>IF(ISNA(VLOOKUP(AO2243,dim_supporttype!B:C,2,FALSE)),"",VLOOKUP(AO2243,dim_supporttype!B:C,2,FALSE))</f>
        <v>cRAGKdWIDn4</v>
      </c>
      <c r="AQ2243" s="19" t="str">
        <f>IF(ISNA(VLOOKUP(TRIM(F2243),dim_disaggs!A:B,2,FALSE)),"No Disagg",VLOOKUP(TRIM(F2243),dim_disaggs!A:B,2,FALSE))</f>
        <v>Age</v>
      </c>
      <c r="AR2243" s="19" t="str">
        <f>IF(ISNA(VLOOKUP(AQ2243,dim_disaggs!B:C,2,FALSE)),"",VLOOKUP(AQ2243,dim_disaggs!B:C,2,FALSE))</f>
        <v>fNQC7f36jre</v>
      </c>
      <c r="AS2243" s="72"/>
      <c r="AT2243" s="66"/>
      <c r="AU2243" s="72" t="s">
        <v>755</v>
      </c>
      <c r="AV2243" s="73" t="s">
        <v>755</v>
      </c>
      <c r="AW2243" s="66" t="s">
        <v>755</v>
      </c>
      <c r="AX2243" s="66" t="s">
        <v>755</v>
      </c>
      <c r="AY2243" s="20"/>
      <c r="AZ2243" s="20"/>
      <c r="BA2243" s="105" t="str">
        <f t="shared" si="324"/>
        <v/>
      </c>
      <c r="BB2243" s="20" t="str">
        <f t="shared" si="325"/>
        <v/>
      </c>
      <c r="BC2243" s="20"/>
      <c r="BD2243" s="20"/>
      <c r="BE2243" s="75" t="s">
        <v>755</v>
      </c>
      <c r="BF2243" s="73" t="s">
        <v>755</v>
      </c>
      <c r="BG2243" s="55" t="s">
        <v>755</v>
      </c>
      <c r="BH2243" s="76" t="s">
        <v>755</v>
      </c>
      <c r="BI2243" s="20" t="s">
        <v>755</v>
      </c>
      <c r="BJ2243" s="20" t="s">
        <v>755</v>
      </c>
      <c r="BK2243" s="55" t="s">
        <v>755</v>
      </c>
      <c r="BL2243" s="71" t="s">
        <v>755</v>
      </c>
      <c r="BM2243" s="77" t="s">
        <v>755</v>
      </c>
      <c r="BN2243" s="78" t="s">
        <v>755</v>
      </c>
      <c r="BO2243" s="77" t="s">
        <v>755</v>
      </c>
      <c r="BP2243" s="78" t="s">
        <v>755</v>
      </c>
    </row>
    <row r="2244" spans="1:68" s="3" customFormat="1" ht="18" customHeight="1" x14ac:dyDescent="0.2">
      <c r="A2244" s="22" t="s">
        <v>95</v>
      </c>
      <c r="B2244" s="20" t="s">
        <v>2081</v>
      </c>
      <c r="C2244" s="20" t="s">
        <v>202</v>
      </c>
      <c r="D2244" s="20" t="s">
        <v>1</v>
      </c>
      <c r="E2244" s="20" t="s">
        <v>77</v>
      </c>
      <c r="F2244" s="20" t="s">
        <v>2207</v>
      </c>
      <c r="G2244" s="20" t="s">
        <v>20086</v>
      </c>
      <c r="H2244" s="20" t="s">
        <v>2207</v>
      </c>
      <c r="I2244" s="19">
        <f t="shared" si="317"/>
        <v>28</v>
      </c>
      <c r="J2244" s="20" t="s">
        <v>755</v>
      </c>
      <c r="K2244" s="20" t="s">
        <v>206</v>
      </c>
      <c r="L2244" s="95" t="str">
        <f>IF(M2244&lt;&gt;"",IF(NOT(ISNA(INDEX(cc!B:B,MATCH(M2244,cc!A:A,0)))),INDEX(cc!B:B,MATCH(M2244,cc!A:A,0)),"0"),"")</f>
        <v>Follow-Up</v>
      </c>
      <c r="M2244" s="97" t="s">
        <v>4064</v>
      </c>
      <c r="N2244" s="28" t="str">
        <f t="shared" si="318"/>
        <v/>
      </c>
      <c r="O2244" s="19" t="str">
        <f t="shared" si="320"/>
        <v>VMMC_CIRC (N, DSD, FollowUp): Voluntary Circumcised</v>
      </c>
      <c r="P2244" s="19" t="str">
        <f t="shared" si="321"/>
        <v>VMMC_CIRC (N, DSD, FollowUp): Voluntary Circumcised</v>
      </c>
      <c r="Q2244" s="19" t="str">
        <f t="shared" si="319"/>
        <v>VMMC_CIRC (N, DSD, FollowUp)</v>
      </c>
      <c r="R2244" s="19" t="str">
        <f t="shared" si="322"/>
        <v>VMMC_CIRC_N_DSD_FollowUp</v>
      </c>
      <c r="S2244" s="19" t="str">
        <f t="shared" si="323"/>
        <v>VMMC_CIRC_N_DSD_FollowUp_</v>
      </c>
      <c r="T2244" s="19" t="b">
        <f>NOT(ISNA(VLOOKUP(B2244,dbcodes!A:B,2,FALSE)))</f>
        <v>1</v>
      </c>
      <c r="U2244" s="19" t="str">
        <f>IF(ISNA(VLOOKUP(B2244,dbcodes!A:B,2,FALSE)),des!R1902,VLOOKUP(B2244,dbcodes!A:B,2,FALSE))</f>
        <v>VMMC_CIRC_N_DSD_FollowUp</v>
      </c>
      <c r="V2244" s="20"/>
      <c r="W2244" s="107" t="str">
        <f>IF(ISNA(VLOOKUP(C2244,descriptions!A:B,2,FALSE)),des!V1902,IF(G2244=" TARGET","Target ","")&amp;VLOOKUP(C2244,descriptions!A:B,2,FALSE))</f>
        <v>Number of males circumcised as part of the voluntary medical male circumcision (VMMC) for HIV prevention program within the reporting period</v>
      </c>
      <c r="X2244" s="20" t="s">
        <v>4</v>
      </c>
      <c r="Y2244" s="20" t="s">
        <v>831</v>
      </c>
      <c r="Z2244" s="20" t="s">
        <v>836</v>
      </c>
      <c r="AA2244" s="20" t="s">
        <v>102</v>
      </c>
      <c r="AB2244" s="20" t="s">
        <v>755</v>
      </c>
      <c r="AC2244" s="19" t="str">
        <f>IF(AB2244&lt;&gt;"",IF(NOT(ISNA(INDEX(os!A:A,MATCH(AB2244,os!B:B,0)))),INDEX(os!A:A,MATCH(AB2244,os!B:B,0)),"0"),"")</f>
        <v/>
      </c>
      <c r="AD2244" s="20" t="s">
        <v>830</v>
      </c>
      <c r="AE2244" s="20"/>
      <c r="AF2244" s="20"/>
      <c r="AG2244" s="20"/>
      <c r="AH2244" s="93" t="str">
        <f>IF(NOT(ISNA(VLOOKUP(B:B,ResultsTargets!A:A,1,0))),"TRUE","")</f>
        <v/>
      </c>
      <c r="AI2244" s="19" t="str">
        <f>IF(ISNA(VLOOKUP(C2244,dim_techarea!A:B,2,FALSE)),"",VLOOKUP(C2244,dim_techarea!A:B,2,FALSE))</f>
        <v>VMMC_CIRC</v>
      </c>
      <c r="AJ2244" s="19" t="str">
        <f>IF(ISNA(VLOOKUP(AI2244,dim_techarea!B:C,2,FALSE)),"",VLOOKUP(AI2244,dim_techarea!B:C,2,FALSE))</f>
        <v>wdoUps1qb3V</v>
      </c>
      <c r="AK2244" s="19" t="str">
        <f>IF(ISNA(VLOOKUP(TRIM(G2244),dim_targetsresults!A:B,2,FALSE)),"",VLOOKUP(TRIM(G2244),dim_targetsresults!A:C,2,FALSE))</f>
        <v>MER Results</v>
      </c>
      <c r="AL2244" s="19" t="str">
        <f>IF(ISNA(VLOOKUP(AK2244,dim_targetsresults!B:C,2,FALSE)),"",VLOOKUP(AK2244,dim_targetsresults!B:C,2,FALSE))</f>
        <v>Jh0jDM5yQ2E</v>
      </c>
      <c r="AM2244" s="19" t="str">
        <f>IF(ISNA(VLOOKUP(TRIM(D2244),dim_numeratordenominator!A:B,2,FALSE)),"",VLOOKUP(TRIM(D2244),dim_numeratordenominator!A:C,2,FALSE))</f>
        <v>Numerator</v>
      </c>
      <c r="AN2244" s="19" t="str">
        <f>IF(ISNA(VLOOKUP(AM2244,dim_numeratordenominator!B:C,2,FALSE)),"",VLOOKUP(AM2244,dim_numeratordenominator!B:C,2,FALSE))</f>
        <v>Som9NRMQqV7</v>
      </c>
      <c r="AO2244" s="19" t="str">
        <f>IF(ISNA(VLOOKUP(TRIM(E2244),dim_supporttype!A:B,2,FALSE)),"",VLOOKUP(TRIM(E2244),dim_supporttype!A:C,2,FALSE))</f>
        <v>DSD</v>
      </c>
      <c r="AP2244" s="19" t="str">
        <f>IF(ISNA(VLOOKUP(AO2244,dim_supporttype!B:C,2,FALSE)),"",VLOOKUP(AO2244,dim_supporttype!B:C,2,FALSE))</f>
        <v>iM13vdNLWKb</v>
      </c>
      <c r="AQ2244" s="19" t="str">
        <f>IF(ISNA(VLOOKUP(TRIM(F2244),dim_disaggs!A:B,2,FALSE)),"No Disagg",VLOOKUP(TRIM(F2244),dim_disaggs!A:B,2,FALSE))</f>
        <v>FollowUp</v>
      </c>
      <c r="AR2244" s="19" t="str">
        <f>IF(ISNA(VLOOKUP(AQ2244,dim_disaggs!B:C,2,FALSE)),"",VLOOKUP(AQ2244,dim_disaggs!B:C,2,FALSE))</f>
        <v>WDby5IAwxSW</v>
      </c>
      <c r="AS2244" s="72"/>
      <c r="AT2244" s="66"/>
      <c r="AU2244" s="72" t="s">
        <v>755</v>
      </c>
      <c r="AV2244" s="73" t="s">
        <v>755</v>
      </c>
      <c r="AW2244" s="66" t="s">
        <v>755</v>
      </c>
      <c r="AX2244" s="66" t="s">
        <v>755</v>
      </c>
      <c r="AY2244" s="20"/>
      <c r="AZ2244" s="20"/>
      <c r="BA2244" s="105" t="str">
        <f t="shared" si="324"/>
        <v/>
      </c>
      <c r="BB2244" s="20" t="str">
        <f t="shared" si="325"/>
        <v/>
      </c>
      <c r="BC2244" s="20"/>
      <c r="BD2244" s="20"/>
      <c r="BE2244" s="75" t="s">
        <v>755</v>
      </c>
      <c r="BF2244" s="73" t="s">
        <v>755</v>
      </c>
      <c r="BG2244" s="55" t="s">
        <v>755</v>
      </c>
      <c r="BH2244" s="76" t="s">
        <v>755</v>
      </c>
      <c r="BI2244" s="20" t="s">
        <v>755</v>
      </c>
      <c r="BJ2244" s="20" t="s">
        <v>755</v>
      </c>
      <c r="BK2244" s="55" t="s">
        <v>755</v>
      </c>
      <c r="BL2244" s="71" t="s">
        <v>755</v>
      </c>
      <c r="BM2244" s="77" t="s">
        <v>755</v>
      </c>
      <c r="BN2244" s="78" t="s">
        <v>755</v>
      </c>
      <c r="BO2244" s="77" t="s">
        <v>755</v>
      </c>
      <c r="BP2244" s="78" t="s">
        <v>755</v>
      </c>
    </row>
    <row r="2245" spans="1:68" s="20" customFormat="1" x14ac:dyDescent="0.2">
      <c r="A2245" s="20" t="s">
        <v>95</v>
      </c>
      <c r="B2245" s="20" t="s">
        <v>2090</v>
      </c>
      <c r="C2245" s="20" t="s">
        <v>202</v>
      </c>
      <c r="D2245" s="20" t="s">
        <v>1</v>
      </c>
      <c r="E2245" s="20" t="s">
        <v>78</v>
      </c>
      <c r="F2245" s="20" t="s">
        <v>2207</v>
      </c>
      <c r="G2245" s="20" t="s">
        <v>20086</v>
      </c>
      <c r="H2245" s="20" t="s">
        <v>2207</v>
      </c>
      <c r="I2245" s="19">
        <f t="shared" si="317"/>
        <v>27</v>
      </c>
      <c r="J2245" s="20" t="s">
        <v>755</v>
      </c>
      <c r="K2245" s="20" t="s">
        <v>206</v>
      </c>
      <c r="L2245" s="95" t="str">
        <f>IF(M2245&lt;&gt;"",IF(NOT(ISNA(INDEX(cc!B:B,MATCH(M2245,cc!A:A,0)))),INDEX(cc!B:B,MATCH(M2245,cc!A:A,0)),"0"),"")</f>
        <v>Follow-Up</v>
      </c>
      <c r="M2245" s="97" t="s">
        <v>4064</v>
      </c>
      <c r="N2245" s="28" t="str">
        <f t="shared" si="318"/>
        <v/>
      </c>
      <c r="O2245" s="19" t="str">
        <f t="shared" si="320"/>
        <v>VMMC_CIRC (N, TA, FollowUp): Voluntary Circumcised</v>
      </c>
      <c r="P2245" s="19" t="str">
        <f t="shared" si="321"/>
        <v>VMMC_CIRC (N, TA, FollowUp): Voluntary Circumcised</v>
      </c>
      <c r="Q2245" s="19" t="str">
        <f t="shared" si="319"/>
        <v>VMMC_CIRC (N, TA, FollowUp)</v>
      </c>
      <c r="R2245" s="19" t="str">
        <f t="shared" si="322"/>
        <v>VMMC_CIRC_N_TA_FollowUp</v>
      </c>
      <c r="S2245" s="19" t="str">
        <f t="shared" si="323"/>
        <v>VMMC_CIRC_N_TA_FollowUp_</v>
      </c>
      <c r="T2245" s="19" t="b">
        <f>NOT(ISNA(VLOOKUP(B2245,dbcodes!A:B,2,FALSE)))</f>
        <v>1</v>
      </c>
      <c r="U2245" s="19" t="str">
        <f>IF(ISNA(VLOOKUP(B2245,dbcodes!A:B,2,FALSE)),des!R1903,VLOOKUP(B2245,dbcodes!A:B,2,FALSE))</f>
        <v>VMMC_CIRC_N_TA_FollowUp</v>
      </c>
      <c r="W2245" s="107" t="str">
        <f>IF(ISNA(VLOOKUP(C2245,descriptions!A:B,2,FALSE)),des!V1903,IF(G2245=" TARGET","Target ","")&amp;VLOOKUP(C2245,descriptions!A:B,2,FALSE))</f>
        <v>Number of males circumcised as part of the voluntary medical male circumcision (VMMC) for HIV prevention program within the reporting period</v>
      </c>
      <c r="X2245" s="20" t="s">
        <v>4</v>
      </c>
      <c r="Y2245" s="20" t="s">
        <v>831</v>
      </c>
      <c r="Z2245" s="20" t="s">
        <v>836</v>
      </c>
      <c r="AA2245" s="20" t="s">
        <v>102</v>
      </c>
      <c r="AB2245" s="20" t="s">
        <v>755</v>
      </c>
      <c r="AC2245" s="19" t="str">
        <f>IF(AB2245&lt;&gt;"",IF(NOT(ISNA(INDEX(os!A:A,MATCH(AB2245,os!B:B,0)))),INDEX(os!A:A,MATCH(AB2245,os!B:B,0)),"0"),"")</f>
        <v/>
      </c>
      <c r="AD2245" s="20" t="s">
        <v>830</v>
      </c>
      <c r="AH2245" s="93" t="str">
        <f>IF(NOT(ISNA(VLOOKUP(B:B,ResultsTargets!A:A,1,0))),"TRUE","")</f>
        <v/>
      </c>
      <c r="AI2245" s="19" t="str">
        <f>IF(ISNA(VLOOKUP(C2245,dim_techarea!A:B,2,FALSE)),"",VLOOKUP(C2245,dim_techarea!A:B,2,FALSE))</f>
        <v>VMMC_CIRC</v>
      </c>
      <c r="AJ2245" s="19" t="str">
        <f>IF(ISNA(VLOOKUP(AI2245,dim_techarea!B:C,2,FALSE)),"",VLOOKUP(AI2245,dim_techarea!B:C,2,FALSE))</f>
        <v>wdoUps1qb3V</v>
      </c>
      <c r="AK2245" s="19" t="str">
        <f>IF(ISNA(VLOOKUP(TRIM(G2245),dim_targetsresults!A:B,2,FALSE)),"",VLOOKUP(TRIM(G2245),dim_targetsresults!A:C,2,FALSE))</f>
        <v>MER Results</v>
      </c>
      <c r="AL2245" s="19" t="str">
        <f>IF(ISNA(VLOOKUP(AK2245,dim_targetsresults!B:C,2,FALSE)),"",VLOOKUP(AK2245,dim_targetsresults!B:C,2,FALSE))</f>
        <v>Jh0jDM5yQ2E</v>
      </c>
      <c r="AM2245" s="19" t="str">
        <f>IF(ISNA(VLOOKUP(TRIM(D2245),dim_numeratordenominator!A:B,2,FALSE)),"",VLOOKUP(TRIM(D2245),dim_numeratordenominator!A:C,2,FALSE))</f>
        <v>Numerator</v>
      </c>
      <c r="AN2245" s="19" t="str">
        <f>IF(ISNA(VLOOKUP(AM2245,dim_numeratordenominator!B:C,2,FALSE)),"",VLOOKUP(AM2245,dim_numeratordenominator!B:C,2,FALSE))</f>
        <v>Som9NRMQqV7</v>
      </c>
      <c r="AO2245" s="19" t="str">
        <f>IF(ISNA(VLOOKUP(TRIM(E2245),dim_supporttype!A:B,2,FALSE)),"",VLOOKUP(TRIM(E2245),dim_supporttype!A:C,2,FALSE))</f>
        <v>TA</v>
      </c>
      <c r="AP2245" s="19" t="str">
        <f>IF(ISNA(VLOOKUP(AO2245,dim_supporttype!B:C,2,FALSE)),"",VLOOKUP(AO2245,dim_supporttype!B:C,2,FALSE))</f>
        <v>cRAGKdWIDn4</v>
      </c>
      <c r="AQ2245" s="19" t="str">
        <f>IF(ISNA(VLOOKUP(TRIM(F2245),dim_disaggs!A:B,2,FALSE)),"No Disagg",VLOOKUP(TRIM(F2245),dim_disaggs!A:B,2,FALSE))</f>
        <v>FollowUp</v>
      </c>
      <c r="AR2245" s="19" t="str">
        <f>IF(ISNA(VLOOKUP(AQ2245,dim_disaggs!B:C,2,FALSE)),"",VLOOKUP(AQ2245,dim_disaggs!B:C,2,FALSE))</f>
        <v>WDby5IAwxSW</v>
      </c>
      <c r="AS2245" s="72"/>
      <c r="AT2245" s="66"/>
      <c r="AU2245" s="72" t="s">
        <v>755</v>
      </c>
      <c r="AV2245" s="73" t="s">
        <v>755</v>
      </c>
      <c r="AW2245" s="66" t="s">
        <v>755</v>
      </c>
      <c r="AX2245" s="66" t="s">
        <v>755</v>
      </c>
      <c r="BA2245" s="105" t="str">
        <f t="shared" si="324"/>
        <v/>
      </c>
      <c r="BB2245" s="20" t="str">
        <f t="shared" si="325"/>
        <v/>
      </c>
      <c r="BE2245" s="75" t="s">
        <v>755</v>
      </c>
      <c r="BF2245" s="73" t="s">
        <v>755</v>
      </c>
      <c r="BG2245" s="55" t="s">
        <v>755</v>
      </c>
      <c r="BH2245" s="76" t="s">
        <v>755</v>
      </c>
      <c r="BI2245" s="20" t="s">
        <v>755</v>
      </c>
      <c r="BJ2245" s="20" t="s">
        <v>755</v>
      </c>
      <c r="BK2245" s="55" t="s">
        <v>755</v>
      </c>
      <c r="BL2245" s="71" t="s">
        <v>755</v>
      </c>
      <c r="BM2245" s="77" t="s">
        <v>755</v>
      </c>
      <c r="BN2245" s="78" t="s">
        <v>755</v>
      </c>
      <c r="BO2245" s="77" t="s">
        <v>755</v>
      </c>
      <c r="BP2245" s="78" t="s">
        <v>755</v>
      </c>
    </row>
    <row r="2246" spans="1:68" s="20" customFormat="1" x14ac:dyDescent="0.2">
      <c r="A2246" s="22" t="s">
        <v>95</v>
      </c>
      <c r="B2246" s="20" t="s">
        <v>197</v>
      </c>
      <c r="C2246" s="20" t="s">
        <v>202</v>
      </c>
      <c r="D2246" s="20" t="s">
        <v>1</v>
      </c>
      <c r="E2246" s="20" t="s">
        <v>77</v>
      </c>
      <c r="F2246" s="20" t="s">
        <v>20188</v>
      </c>
      <c r="G2246" s="20" t="s">
        <v>20086</v>
      </c>
      <c r="H2246" s="20" t="s">
        <v>20188</v>
      </c>
      <c r="I2246" s="19">
        <f t="shared" si="317"/>
        <v>33</v>
      </c>
      <c r="J2246" s="20" t="s">
        <v>755</v>
      </c>
      <c r="K2246" s="20" t="s">
        <v>206</v>
      </c>
      <c r="L2246" s="95" t="str">
        <f>IF(M2246&lt;&gt;"",IF(NOT(ISNA(INDEX(cc!B:B,MATCH(M2246,cc!A:A,0)))),INDEX(cc!B:B,MATCH(M2246,cc!A:A,0)),"0"),"")</f>
        <v>HIV Status (Inc Unknown) and Sex (Male)</v>
      </c>
      <c r="M2246" s="97" t="s">
        <v>216</v>
      </c>
      <c r="N2246" s="28" t="str">
        <f t="shared" si="318"/>
        <v/>
      </c>
      <c r="O2246" s="19" t="str">
        <f t="shared" si="320"/>
        <v>VMMC_CIRC (N, DSD, HIVStatus/Sex): Voluntary Circumcised</v>
      </c>
      <c r="P2246" s="19" t="str">
        <f t="shared" si="321"/>
        <v>VMMC_CIRC (N, DSD, HIVStatus/Sex): Voluntary Circumcised</v>
      </c>
      <c r="Q2246" s="19" t="str">
        <f t="shared" si="319"/>
        <v>VMMC_CIRC (N, DSD, HIVStatus/Sex)</v>
      </c>
      <c r="R2246" s="19" t="str">
        <f t="shared" si="322"/>
        <v>VMMC_CIRC_N_DSD_HIVStatus_Sex</v>
      </c>
      <c r="S2246" s="19" t="str">
        <f t="shared" si="323"/>
        <v>VMMC_CIRC_N_DSD_HIVStatus_Sex_</v>
      </c>
      <c r="T2246" s="19" t="b">
        <f>NOT(ISNA(VLOOKUP(B2246,dbcodes!A:B,2,FALSE)))</f>
        <v>1</v>
      </c>
      <c r="U2246" s="19" t="str">
        <f>IF(ISNA(VLOOKUP(B2246,dbcodes!A:B,2,FALSE)),des!R1904,VLOOKUP(B2246,dbcodes!A:B,2,FALSE))</f>
        <v>VMMC_CIRC_N_DSD_HIVStatus</v>
      </c>
      <c r="W2246" s="107" t="str">
        <f>IF(ISNA(VLOOKUP(C2246,descriptions!A:B,2,FALSE)),des!V1904,IF(G2246=" TARGET","Target ","")&amp;VLOOKUP(C2246,descriptions!A:B,2,FALSE))</f>
        <v>Number of males circumcised as part of the voluntary medical male circumcision (VMMC) for HIV prevention program within the reporting period</v>
      </c>
      <c r="X2246" s="20" t="s">
        <v>4</v>
      </c>
      <c r="Y2246" s="20" t="s">
        <v>831</v>
      </c>
      <c r="Z2246" s="20" t="s">
        <v>836</v>
      </c>
      <c r="AA2246" s="20" t="s">
        <v>102</v>
      </c>
      <c r="AB2246" s="20" t="s">
        <v>755</v>
      </c>
      <c r="AC2246" s="19" t="str">
        <f>IF(AB2246&lt;&gt;"",IF(NOT(ISNA(INDEX(os!A:A,MATCH(AB2246,os!B:B,0)))),INDEX(os!A:A,MATCH(AB2246,os!B:B,0)),"0"),"")</f>
        <v/>
      </c>
      <c r="AD2246" s="20" t="s">
        <v>830</v>
      </c>
      <c r="AH2246" s="93" t="str">
        <f>IF(NOT(ISNA(VLOOKUP(B:B,ResultsTargets!A:A,1,0))),"TRUE","")</f>
        <v/>
      </c>
      <c r="AI2246" s="19" t="str">
        <f>IF(ISNA(VLOOKUP(C2246,dim_techarea!A:B,2,FALSE)),"",VLOOKUP(C2246,dim_techarea!A:B,2,FALSE))</f>
        <v>VMMC_CIRC</v>
      </c>
      <c r="AJ2246" s="19" t="str">
        <f>IF(ISNA(VLOOKUP(AI2246,dim_techarea!B:C,2,FALSE)),"",VLOOKUP(AI2246,dim_techarea!B:C,2,FALSE))</f>
        <v>wdoUps1qb3V</v>
      </c>
      <c r="AK2246" s="19" t="str">
        <f>IF(ISNA(VLOOKUP(TRIM(G2246),dim_targetsresults!A:B,2,FALSE)),"",VLOOKUP(TRIM(G2246),dim_targetsresults!A:C,2,FALSE))</f>
        <v>MER Results</v>
      </c>
      <c r="AL2246" s="19" t="str">
        <f>IF(ISNA(VLOOKUP(AK2246,dim_targetsresults!B:C,2,FALSE)),"",VLOOKUP(AK2246,dim_targetsresults!B:C,2,FALSE))</f>
        <v>Jh0jDM5yQ2E</v>
      </c>
      <c r="AM2246" s="19" t="str">
        <f>IF(ISNA(VLOOKUP(TRIM(D2246),dim_numeratordenominator!A:B,2,FALSE)),"",VLOOKUP(TRIM(D2246),dim_numeratordenominator!A:C,2,FALSE))</f>
        <v>Numerator</v>
      </c>
      <c r="AN2246" s="19" t="str">
        <f>IF(ISNA(VLOOKUP(AM2246,dim_numeratordenominator!B:C,2,FALSE)),"",VLOOKUP(AM2246,dim_numeratordenominator!B:C,2,FALSE))</f>
        <v>Som9NRMQqV7</v>
      </c>
      <c r="AO2246" s="19" t="str">
        <f>IF(ISNA(VLOOKUP(TRIM(E2246),dim_supporttype!A:B,2,FALSE)),"",VLOOKUP(TRIM(E2246),dim_supporttype!A:C,2,FALSE))</f>
        <v>DSD</v>
      </c>
      <c r="AP2246" s="19" t="str">
        <f>IF(ISNA(VLOOKUP(AO2246,dim_supporttype!B:C,2,FALSE)),"",VLOOKUP(AO2246,dim_supporttype!B:C,2,FALSE))</f>
        <v>iM13vdNLWKb</v>
      </c>
      <c r="AQ2246" s="19" t="str">
        <f>IF(ISNA(VLOOKUP(TRIM(F2246),dim_disaggs!A:B,2,FALSE)),"No Disagg",VLOOKUP(TRIM(F2246),dim_disaggs!A:B,2,FALSE))</f>
        <v>HIVStatus/Sex</v>
      </c>
      <c r="AR2246" s="19" t="str">
        <f>IF(ISNA(VLOOKUP(AQ2246,dim_disaggs!B:C,2,FALSE)),"",VLOOKUP(AQ2246,dim_disaggs!B:C,2,FALSE))</f>
        <v>WBj3kv6ADC2</v>
      </c>
      <c r="AS2246" s="72"/>
      <c r="AT2246" s="66"/>
      <c r="AU2246" s="72" t="s">
        <v>755</v>
      </c>
      <c r="AV2246" s="73" t="s">
        <v>755</v>
      </c>
      <c r="AW2246" s="66" t="s">
        <v>755</v>
      </c>
      <c r="AX2246" s="66" t="s">
        <v>755</v>
      </c>
      <c r="BA2246" s="105" t="str">
        <f t="shared" si="324"/>
        <v/>
      </c>
      <c r="BB2246" s="20" t="str">
        <f t="shared" si="325"/>
        <v/>
      </c>
      <c r="BE2246" s="75" t="s">
        <v>755</v>
      </c>
      <c r="BF2246" s="73" t="s">
        <v>755</v>
      </c>
      <c r="BG2246" s="55" t="s">
        <v>755</v>
      </c>
      <c r="BH2246" s="76" t="s">
        <v>755</v>
      </c>
      <c r="BI2246" s="20" t="s">
        <v>755</v>
      </c>
      <c r="BJ2246" s="20" t="s">
        <v>755</v>
      </c>
      <c r="BK2246" s="55" t="s">
        <v>755</v>
      </c>
      <c r="BL2246" s="71" t="s">
        <v>755</v>
      </c>
      <c r="BM2246" s="77" t="s">
        <v>755</v>
      </c>
      <c r="BN2246" s="78" t="s">
        <v>755</v>
      </c>
      <c r="BO2246" s="77" t="s">
        <v>755</v>
      </c>
      <c r="BP2246" s="78" t="s">
        <v>755</v>
      </c>
    </row>
    <row r="2247" spans="1:68" s="20" customFormat="1" x14ac:dyDescent="0.2">
      <c r="A2247" s="22" t="s">
        <v>95</v>
      </c>
      <c r="B2247" s="20" t="s">
        <v>200</v>
      </c>
      <c r="C2247" s="20" t="s">
        <v>202</v>
      </c>
      <c r="D2247" s="20" t="s">
        <v>1</v>
      </c>
      <c r="E2247" s="20" t="s">
        <v>78</v>
      </c>
      <c r="F2247" s="20" t="s">
        <v>20188</v>
      </c>
      <c r="G2247" s="20" t="s">
        <v>20086</v>
      </c>
      <c r="H2247" s="20" t="s">
        <v>20188</v>
      </c>
      <c r="I2247" s="19">
        <f t="shared" si="317"/>
        <v>32</v>
      </c>
      <c r="J2247" s="20" t="s">
        <v>755</v>
      </c>
      <c r="K2247" s="20" t="s">
        <v>206</v>
      </c>
      <c r="L2247" s="95" t="str">
        <f>IF(M2247&lt;&gt;"",IF(NOT(ISNA(INDEX(cc!B:B,MATCH(M2247,cc!A:A,0)))),INDEX(cc!B:B,MATCH(M2247,cc!A:A,0)),"0"),"")</f>
        <v>HIV Status (Inc Unknown) and Sex (Male)</v>
      </c>
      <c r="M2247" s="97" t="s">
        <v>216</v>
      </c>
      <c r="N2247" s="28" t="str">
        <f t="shared" si="318"/>
        <v/>
      </c>
      <c r="O2247" s="19" t="str">
        <f t="shared" si="320"/>
        <v>VMMC_CIRC (N, TA, HIVStatus/Sex): Voluntary Circumcised</v>
      </c>
      <c r="P2247" s="19" t="str">
        <f t="shared" si="321"/>
        <v>VMMC_CIRC (N, TA, HIVStatus/Sex): Voluntary Circumcised</v>
      </c>
      <c r="Q2247" s="19" t="str">
        <f t="shared" si="319"/>
        <v>VMMC_CIRC (N, TA, HIVStatus/Sex)</v>
      </c>
      <c r="R2247" s="19" t="str">
        <f t="shared" si="322"/>
        <v>VMMC_CIRC_N_TA_HIVStatus_Sex</v>
      </c>
      <c r="S2247" s="19" t="str">
        <f t="shared" si="323"/>
        <v>VMMC_CIRC_N_TA_HIVStatus_Sex_</v>
      </c>
      <c r="T2247" s="19" t="b">
        <f>NOT(ISNA(VLOOKUP(B2247,dbcodes!A:B,2,FALSE)))</f>
        <v>1</v>
      </c>
      <c r="U2247" s="19" t="str">
        <f>IF(ISNA(VLOOKUP(B2247,dbcodes!A:B,2,FALSE)),des!R1905,VLOOKUP(B2247,dbcodes!A:B,2,FALSE))</f>
        <v>VMMC_CIRC_N_TA_HIVStatus</v>
      </c>
      <c r="W2247" s="107" t="str">
        <f>IF(ISNA(VLOOKUP(C2247,descriptions!A:B,2,FALSE)),des!V1905,IF(G2247=" TARGET","Target ","")&amp;VLOOKUP(C2247,descriptions!A:B,2,FALSE))</f>
        <v>Number of males circumcised as part of the voluntary medical male circumcision (VMMC) for HIV prevention program within the reporting period</v>
      </c>
      <c r="X2247" s="20" t="s">
        <v>4</v>
      </c>
      <c r="Y2247" s="20" t="s">
        <v>831</v>
      </c>
      <c r="Z2247" s="20" t="s">
        <v>836</v>
      </c>
      <c r="AA2247" s="20" t="s">
        <v>102</v>
      </c>
      <c r="AB2247" s="20" t="s">
        <v>755</v>
      </c>
      <c r="AC2247" s="19" t="str">
        <f>IF(AB2247&lt;&gt;"",IF(NOT(ISNA(INDEX(os!A:A,MATCH(AB2247,os!B:B,0)))),INDEX(os!A:A,MATCH(AB2247,os!B:B,0)),"0"),"")</f>
        <v/>
      </c>
      <c r="AD2247" s="20" t="s">
        <v>830</v>
      </c>
      <c r="AH2247" s="93" t="str">
        <f>IF(NOT(ISNA(VLOOKUP(B:B,ResultsTargets!A:A,1,0))),"TRUE","")</f>
        <v/>
      </c>
      <c r="AI2247" s="19" t="str">
        <f>IF(ISNA(VLOOKUP(C2247,dim_techarea!A:B,2,FALSE)),"",VLOOKUP(C2247,dim_techarea!A:B,2,FALSE))</f>
        <v>VMMC_CIRC</v>
      </c>
      <c r="AJ2247" s="19" t="str">
        <f>IF(ISNA(VLOOKUP(AI2247,dim_techarea!B:C,2,FALSE)),"",VLOOKUP(AI2247,dim_techarea!B:C,2,FALSE))</f>
        <v>wdoUps1qb3V</v>
      </c>
      <c r="AK2247" s="19" t="str">
        <f>IF(ISNA(VLOOKUP(TRIM(G2247),dim_targetsresults!A:B,2,FALSE)),"",VLOOKUP(TRIM(G2247),dim_targetsresults!A:C,2,FALSE))</f>
        <v>MER Results</v>
      </c>
      <c r="AL2247" s="19" t="str">
        <f>IF(ISNA(VLOOKUP(AK2247,dim_targetsresults!B:C,2,FALSE)),"",VLOOKUP(AK2247,dim_targetsresults!B:C,2,FALSE))</f>
        <v>Jh0jDM5yQ2E</v>
      </c>
      <c r="AM2247" s="19" t="str">
        <f>IF(ISNA(VLOOKUP(TRIM(D2247),dim_numeratordenominator!A:B,2,FALSE)),"",VLOOKUP(TRIM(D2247),dim_numeratordenominator!A:C,2,FALSE))</f>
        <v>Numerator</v>
      </c>
      <c r="AN2247" s="19" t="str">
        <f>IF(ISNA(VLOOKUP(AM2247,dim_numeratordenominator!B:C,2,FALSE)),"",VLOOKUP(AM2247,dim_numeratordenominator!B:C,2,FALSE))</f>
        <v>Som9NRMQqV7</v>
      </c>
      <c r="AO2247" s="19" t="str">
        <f>IF(ISNA(VLOOKUP(TRIM(E2247),dim_supporttype!A:B,2,FALSE)),"",VLOOKUP(TRIM(E2247),dim_supporttype!A:C,2,FALSE))</f>
        <v>TA</v>
      </c>
      <c r="AP2247" s="19" t="str">
        <f>IF(ISNA(VLOOKUP(AO2247,dim_supporttype!B:C,2,FALSE)),"",VLOOKUP(AO2247,dim_supporttype!B:C,2,FALSE))</f>
        <v>cRAGKdWIDn4</v>
      </c>
      <c r="AQ2247" s="19" t="str">
        <f>IF(ISNA(VLOOKUP(TRIM(F2247),dim_disaggs!A:B,2,FALSE)),"No Disagg",VLOOKUP(TRIM(F2247),dim_disaggs!A:B,2,FALSE))</f>
        <v>HIVStatus/Sex</v>
      </c>
      <c r="AR2247" s="19" t="str">
        <f>IF(ISNA(VLOOKUP(AQ2247,dim_disaggs!B:C,2,FALSE)),"",VLOOKUP(AQ2247,dim_disaggs!B:C,2,FALSE))</f>
        <v>WBj3kv6ADC2</v>
      </c>
      <c r="AS2247" s="72"/>
      <c r="AT2247" s="66"/>
      <c r="AU2247" s="72" t="s">
        <v>755</v>
      </c>
      <c r="AV2247" s="73" t="s">
        <v>755</v>
      </c>
      <c r="AW2247" s="66" t="s">
        <v>755</v>
      </c>
      <c r="AX2247" s="66" t="s">
        <v>755</v>
      </c>
      <c r="BA2247" s="105" t="str">
        <f t="shared" si="324"/>
        <v/>
      </c>
      <c r="BB2247" s="20" t="str">
        <f t="shared" si="325"/>
        <v/>
      </c>
      <c r="BE2247" s="75" t="s">
        <v>755</v>
      </c>
      <c r="BF2247" s="73" t="s">
        <v>755</v>
      </c>
      <c r="BG2247" s="55" t="s">
        <v>755</v>
      </c>
      <c r="BH2247" s="76" t="s">
        <v>755</v>
      </c>
      <c r="BI2247" s="20" t="s">
        <v>755</v>
      </c>
      <c r="BJ2247" s="20" t="s">
        <v>755</v>
      </c>
      <c r="BK2247" s="55" t="s">
        <v>755</v>
      </c>
      <c r="BL2247" s="71" t="s">
        <v>755</v>
      </c>
      <c r="BM2247" s="77" t="s">
        <v>755</v>
      </c>
      <c r="BN2247" s="78" t="s">
        <v>755</v>
      </c>
      <c r="BO2247" s="77" t="s">
        <v>755</v>
      </c>
      <c r="BP2247" s="78" t="s">
        <v>755</v>
      </c>
    </row>
    <row r="2248" spans="1:68" s="20" customFormat="1" x14ac:dyDescent="0.2">
      <c r="A2248" s="20" t="s">
        <v>95</v>
      </c>
      <c r="B2248" s="21" t="s">
        <v>20186</v>
      </c>
      <c r="C2248" s="20" t="s">
        <v>202</v>
      </c>
      <c r="D2248" s="20" t="s">
        <v>1</v>
      </c>
      <c r="E2248" s="20" t="s">
        <v>77</v>
      </c>
      <c r="F2248" s="20" t="s">
        <v>525</v>
      </c>
      <c r="G2248" s="20" t="s">
        <v>20086</v>
      </c>
      <c r="H2248" s="20" t="s">
        <v>525</v>
      </c>
      <c r="I2248" s="19">
        <f t="shared" si="317"/>
        <v>23</v>
      </c>
      <c r="K2248" s="20" t="s">
        <v>206</v>
      </c>
      <c r="L2248" s="95" t="str">
        <f>IF(M2248&lt;&gt;"",IF(NOT(ISNA(INDEX(cc!B:B,MATCH(M2248,cc!A:A,0)))),INDEX(cc!B:B,MATCH(M2248,cc!A:A,0)),"0"),"")</f>
        <v>Sex (Male)</v>
      </c>
      <c r="M2248" s="97" t="s">
        <v>19830</v>
      </c>
      <c r="N2248" s="28" t="str">
        <f t="shared" si="318"/>
        <v/>
      </c>
      <c r="O2248" s="19" t="str">
        <f t="shared" si="320"/>
        <v>VMMC_CIRC (N, DSD, Sex): Voluntary Circumcised</v>
      </c>
      <c r="P2248" s="19" t="str">
        <f t="shared" si="321"/>
        <v>VMMC_CIRC (N, DSD, Sex): Voluntary Circumcised</v>
      </c>
      <c r="Q2248" s="19" t="str">
        <f t="shared" si="319"/>
        <v>VMMC_CIRC (N, DSD, Sex)</v>
      </c>
      <c r="R2248" s="19" t="str">
        <f t="shared" si="322"/>
        <v>VMMC_CIRC_N_DSD_Sex</v>
      </c>
      <c r="S2248" s="19" t="str">
        <f t="shared" si="323"/>
        <v>VMMC_CIRC_N_DSD_Sex_</v>
      </c>
      <c r="T2248" s="19" t="b">
        <f>NOT(ISNA(VLOOKUP(B2248,dbcodes!A:B,2,FALSE)))</f>
        <v>1</v>
      </c>
      <c r="U2248" s="19" t="str">
        <f>IF(ISNA(VLOOKUP(B2248,dbcodes!A:B,2,FALSE)),des!R1909,VLOOKUP(B2248,dbcodes!A:B,2,FALSE))</f>
        <v>VMMC_CIRC_N_DSD_Sex</v>
      </c>
      <c r="W2248" s="107" t="str">
        <f>IF(ISNA(VLOOKUP(C2248,descriptions!A:B,2,FALSE)),des!V1909,IF(G2248=" TARGET","Target ","")&amp;VLOOKUP(C2248,descriptions!A:B,2,FALSE))</f>
        <v>Number of males circumcised as part of the voluntary medical male circumcision (VMMC) for HIV prevention program within the reporting period</v>
      </c>
      <c r="X2248" s="20" t="s">
        <v>4</v>
      </c>
      <c r="Y2248" s="20" t="s">
        <v>831</v>
      </c>
      <c r="Z2248" s="20" t="s">
        <v>836</v>
      </c>
      <c r="AA2248" s="20" t="s">
        <v>102</v>
      </c>
      <c r="AB2248" s="20" t="s">
        <v>755</v>
      </c>
      <c r="AC2248" s="19" t="str">
        <f>IF(AB2248&lt;&gt;"",IF(NOT(ISNA(INDEX(os!A:A,MATCH(AB2248,os!B:B,0)))),INDEX(os!A:A,MATCH(AB2248,os!B:B,0)),"0"),"")</f>
        <v/>
      </c>
      <c r="AD2248" s="20" t="s">
        <v>830</v>
      </c>
      <c r="AH2248" s="93" t="str">
        <f>IF(NOT(ISNA(VLOOKUP(B:B,ResultsTargets!A:A,1,0))),"TRUE","")</f>
        <v/>
      </c>
      <c r="AI2248" s="19" t="str">
        <f>IF(ISNA(VLOOKUP(C2248,dim_techarea!A:B,2,FALSE)),"",VLOOKUP(C2248,dim_techarea!A:B,2,FALSE))</f>
        <v>VMMC_CIRC</v>
      </c>
      <c r="AJ2248" s="19" t="str">
        <f>IF(ISNA(VLOOKUP(AI2248,dim_techarea!B:C,2,FALSE)),"",VLOOKUP(AI2248,dim_techarea!B:C,2,FALSE))</f>
        <v>wdoUps1qb3V</v>
      </c>
      <c r="AK2248" s="19" t="str">
        <f>IF(ISNA(VLOOKUP(TRIM(G2248),dim_targetsresults!A:B,2,FALSE)),"",VLOOKUP(TRIM(G2248),dim_targetsresults!A:C,2,FALSE))</f>
        <v>MER Results</v>
      </c>
      <c r="AL2248" s="19" t="str">
        <f>IF(ISNA(VLOOKUP(AK2248,dim_targetsresults!B:C,2,FALSE)),"",VLOOKUP(AK2248,dim_targetsresults!B:C,2,FALSE))</f>
        <v>Jh0jDM5yQ2E</v>
      </c>
      <c r="AM2248" s="19" t="str">
        <f>IF(ISNA(VLOOKUP(TRIM(D2248),dim_numeratordenominator!A:B,2,FALSE)),"",VLOOKUP(TRIM(D2248),dim_numeratordenominator!A:C,2,FALSE))</f>
        <v>Numerator</v>
      </c>
      <c r="AN2248" s="19" t="str">
        <f>IF(ISNA(VLOOKUP(AM2248,dim_numeratordenominator!B:C,2,FALSE)),"",VLOOKUP(AM2248,dim_numeratordenominator!B:C,2,FALSE))</f>
        <v>Som9NRMQqV7</v>
      </c>
      <c r="AO2248" s="19" t="str">
        <f>IF(ISNA(VLOOKUP(TRIM(E2248),dim_supporttype!A:B,2,FALSE)),"",VLOOKUP(TRIM(E2248),dim_supporttype!A:C,2,FALSE))</f>
        <v>DSD</v>
      </c>
      <c r="AP2248" s="19" t="str">
        <f>IF(ISNA(VLOOKUP(AO2248,dim_supporttype!B:C,2,FALSE)),"",VLOOKUP(AO2248,dim_supporttype!B:C,2,FALSE))</f>
        <v>iM13vdNLWKb</v>
      </c>
      <c r="AQ2248" s="19" t="str">
        <f>IF(ISNA(VLOOKUP(TRIM(F2248),dim_disaggs!A:B,2,FALSE)),"No Disagg",VLOOKUP(TRIM(F2248),dim_disaggs!A:B,2,FALSE))</f>
        <v>Sex</v>
      </c>
      <c r="AR2248" s="19" t="str">
        <f>IF(ISNA(VLOOKUP(AQ2248,dim_disaggs!B:C,2,FALSE)),"",VLOOKUP(AQ2248,dim_disaggs!B:C,2,FALSE))</f>
        <v>sdHeplyj1SL</v>
      </c>
      <c r="AS2248" s="72"/>
      <c r="AT2248" s="66"/>
      <c r="AU2248" s="72" t="s">
        <v>755</v>
      </c>
      <c r="AV2248" s="73" t="s">
        <v>755</v>
      </c>
      <c r="AW2248" s="66" t="s">
        <v>755</v>
      </c>
      <c r="AX2248" s="66" t="s">
        <v>755</v>
      </c>
      <c r="BA2248" s="105" t="str">
        <f t="shared" si="324"/>
        <v>Top Level Numerator</v>
      </c>
      <c r="BB2248" s="20" t="str">
        <f t="shared" si="325"/>
        <v>PE5QVF0w4xj</v>
      </c>
      <c r="BE2248" s="75" t="s">
        <v>755</v>
      </c>
      <c r="BF2248" s="73" t="s">
        <v>755</v>
      </c>
      <c r="BG2248" s="55" t="s">
        <v>755</v>
      </c>
      <c r="BH2248" s="76" t="s">
        <v>755</v>
      </c>
      <c r="BI2248" s="20" t="s">
        <v>20420</v>
      </c>
      <c r="BJ2248" s="20" t="s">
        <v>20426</v>
      </c>
      <c r="BK2248" s="55" t="s">
        <v>755</v>
      </c>
      <c r="BL2248" s="71" t="s">
        <v>755</v>
      </c>
      <c r="BM2248" s="77" t="s">
        <v>755</v>
      </c>
      <c r="BN2248" s="78" t="s">
        <v>755</v>
      </c>
      <c r="BO2248" s="77" t="s">
        <v>755</v>
      </c>
      <c r="BP2248" s="78" t="s">
        <v>755</v>
      </c>
    </row>
    <row r="2249" spans="1:68" s="3" customFormat="1" x14ac:dyDescent="0.2">
      <c r="A2249" s="20" t="s">
        <v>95</v>
      </c>
      <c r="B2249" s="21" t="s">
        <v>20187</v>
      </c>
      <c r="C2249" s="20" t="s">
        <v>202</v>
      </c>
      <c r="D2249" s="20" t="s">
        <v>1</v>
      </c>
      <c r="E2249" s="20" t="s">
        <v>78</v>
      </c>
      <c r="F2249" s="20" t="s">
        <v>525</v>
      </c>
      <c r="G2249" s="20" t="s">
        <v>20086</v>
      </c>
      <c r="H2249" s="20" t="s">
        <v>525</v>
      </c>
      <c r="I2249" s="19">
        <f t="shared" si="317"/>
        <v>22</v>
      </c>
      <c r="J2249" s="20"/>
      <c r="K2249" s="20" t="s">
        <v>206</v>
      </c>
      <c r="L2249" s="95" t="str">
        <f>IF(M2249&lt;&gt;"",IF(NOT(ISNA(INDEX(cc!B:B,MATCH(M2249,cc!A:A,0)))),INDEX(cc!B:B,MATCH(M2249,cc!A:A,0)),"0"),"")</f>
        <v>Sex (Male)</v>
      </c>
      <c r="M2249" s="97" t="s">
        <v>19830</v>
      </c>
      <c r="N2249" s="28" t="str">
        <f t="shared" si="318"/>
        <v/>
      </c>
      <c r="O2249" s="19" t="str">
        <f t="shared" si="320"/>
        <v>VMMC_CIRC (N, TA, Sex): Voluntary Circumcised</v>
      </c>
      <c r="P2249" s="19" t="str">
        <f t="shared" si="321"/>
        <v>VMMC_CIRC (N, TA, Sex): Voluntary Circumcised</v>
      </c>
      <c r="Q2249" s="19" t="str">
        <f t="shared" si="319"/>
        <v>VMMC_CIRC (N, TA, Sex)</v>
      </c>
      <c r="R2249" s="19" t="str">
        <f t="shared" si="322"/>
        <v>VMMC_CIRC_N_TA_Sex</v>
      </c>
      <c r="S2249" s="19" t="str">
        <f t="shared" si="323"/>
        <v>VMMC_CIRC_N_TA_Sex_</v>
      </c>
      <c r="T2249" s="19" t="b">
        <f>NOT(ISNA(VLOOKUP(B2249,dbcodes!A:B,2,FALSE)))</f>
        <v>1</v>
      </c>
      <c r="U2249" s="19" t="str">
        <f>IF(ISNA(VLOOKUP(B2249,dbcodes!A:B,2,FALSE)),des!R1910,VLOOKUP(B2249,dbcodes!A:B,2,FALSE))</f>
        <v>VMMC_CIRC_N_TA_Sex</v>
      </c>
      <c r="V2249" s="20"/>
      <c r="W2249" s="107" t="str">
        <f>IF(ISNA(VLOOKUP(C2249,descriptions!A:B,2,FALSE)),des!V1910,IF(G2249=" TARGET","Target ","")&amp;VLOOKUP(C2249,descriptions!A:B,2,FALSE))</f>
        <v>Number of males circumcised as part of the voluntary medical male circumcision (VMMC) for HIV prevention program within the reporting period</v>
      </c>
      <c r="X2249" s="20" t="s">
        <v>4</v>
      </c>
      <c r="Y2249" s="20" t="s">
        <v>831</v>
      </c>
      <c r="Z2249" s="20" t="s">
        <v>836</v>
      </c>
      <c r="AA2249" s="20" t="s">
        <v>102</v>
      </c>
      <c r="AB2249" s="20" t="s">
        <v>755</v>
      </c>
      <c r="AC2249" s="19" t="str">
        <f>IF(AB2249&lt;&gt;"",IF(NOT(ISNA(INDEX(os!A:A,MATCH(AB2249,os!B:B,0)))),INDEX(os!A:A,MATCH(AB2249,os!B:B,0)),"0"),"")</f>
        <v/>
      </c>
      <c r="AD2249" s="20" t="s">
        <v>830</v>
      </c>
      <c r="AE2249" s="20"/>
      <c r="AF2249" s="20"/>
      <c r="AG2249" s="20"/>
      <c r="AH2249" s="93" t="str">
        <f>IF(NOT(ISNA(VLOOKUP(B:B,ResultsTargets!A:A,1,0))),"TRUE","")</f>
        <v/>
      </c>
      <c r="AI2249" s="19" t="str">
        <f>IF(ISNA(VLOOKUP(C2249,dim_techarea!A:B,2,FALSE)),"",VLOOKUP(C2249,dim_techarea!A:B,2,FALSE))</f>
        <v>VMMC_CIRC</v>
      </c>
      <c r="AJ2249" s="19" t="str">
        <f>IF(ISNA(VLOOKUP(AI2249,dim_techarea!B:C,2,FALSE)),"",VLOOKUP(AI2249,dim_techarea!B:C,2,FALSE))</f>
        <v>wdoUps1qb3V</v>
      </c>
      <c r="AK2249" s="19" t="str">
        <f>IF(ISNA(VLOOKUP(TRIM(G2249),dim_targetsresults!A:B,2,FALSE)),"",VLOOKUP(TRIM(G2249),dim_targetsresults!A:C,2,FALSE))</f>
        <v>MER Results</v>
      </c>
      <c r="AL2249" s="19" t="str">
        <f>IF(ISNA(VLOOKUP(AK2249,dim_targetsresults!B:C,2,FALSE)),"",VLOOKUP(AK2249,dim_targetsresults!B:C,2,FALSE))</f>
        <v>Jh0jDM5yQ2E</v>
      </c>
      <c r="AM2249" s="19" t="str">
        <f>IF(ISNA(VLOOKUP(TRIM(D2249),dim_numeratordenominator!A:B,2,FALSE)),"",VLOOKUP(TRIM(D2249),dim_numeratordenominator!A:C,2,FALSE))</f>
        <v>Numerator</v>
      </c>
      <c r="AN2249" s="19" t="str">
        <f>IF(ISNA(VLOOKUP(AM2249,dim_numeratordenominator!B:C,2,FALSE)),"",VLOOKUP(AM2249,dim_numeratordenominator!B:C,2,FALSE))</f>
        <v>Som9NRMQqV7</v>
      </c>
      <c r="AO2249" s="19" t="str">
        <f>IF(ISNA(VLOOKUP(TRIM(E2249),dim_supporttype!A:B,2,FALSE)),"",VLOOKUP(TRIM(E2249),dim_supporttype!A:C,2,FALSE))</f>
        <v>TA</v>
      </c>
      <c r="AP2249" s="19" t="str">
        <f>IF(ISNA(VLOOKUP(AO2249,dim_supporttype!B:C,2,FALSE)),"",VLOOKUP(AO2249,dim_supporttype!B:C,2,FALSE))</f>
        <v>cRAGKdWIDn4</v>
      </c>
      <c r="AQ2249" s="19" t="str">
        <f>IF(ISNA(VLOOKUP(TRIM(F2249),dim_disaggs!A:B,2,FALSE)),"No Disagg",VLOOKUP(TRIM(F2249),dim_disaggs!A:B,2,FALSE))</f>
        <v>Sex</v>
      </c>
      <c r="AR2249" s="19" t="str">
        <f>IF(ISNA(VLOOKUP(AQ2249,dim_disaggs!B:C,2,FALSE)),"",VLOOKUP(AQ2249,dim_disaggs!B:C,2,FALSE))</f>
        <v>sdHeplyj1SL</v>
      </c>
      <c r="AS2249" s="72"/>
      <c r="AT2249" s="66"/>
      <c r="AU2249" s="72" t="s">
        <v>755</v>
      </c>
      <c r="AV2249" s="73" t="s">
        <v>755</v>
      </c>
      <c r="AW2249" s="66" t="s">
        <v>755</v>
      </c>
      <c r="AX2249" s="66" t="s">
        <v>755</v>
      </c>
      <c r="AY2249" s="20"/>
      <c r="AZ2249" s="20"/>
      <c r="BA2249" s="105" t="str">
        <f t="shared" si="324"/>
        <v>Top Level Numerator</v>
      </c>
      <c r="BB2249" s="20" t="str">
        <f t="shared" si="325"/>
        <v>PE5QVF0w4xj</v>
      </c>
      <c r="BC2249" s="20"/>
      <c r="BD2249" s="20"/>
      <c r="BE2249" s="75" t="s">
        <v>755</v>
      </c>
      <c r="BF2249" s="73" t="s">
        <v>755</v>
      </c>
      <c r="BG2249" s="55" t="s">
        <v>755</v>
      </c>
      <c r="BH2249" s="76" t="s">
        <v>755</v>
      </c>
      <c r="BI2249" s="20" t="s">
        <v>20420</v>
      </c>
      <c r="BJ2249" s="20" t="s">
        <v>20426</v>
      </c>
      <c r="BK2249" s="55" t="s">
        <v>755</v>
      </c>
      <c r="BL2249" s="71" t="s">
        <v>755</v>
      </c>
      <c r="BM2249" s="77" t="s">
        <v>755</v>
      </c>
      <c r="BN2249" s="78" t="s">
        <v>755</v>
      </c>
      <c r="BO2249" s="77" t="s">
        <v>755</v>
      </c>
      <c r="BP2249" s="78" t="s">
        <v>755</v>
      </c>
    </row>
    <row r="2250" spans="1:68" s="3" customFormat="1" x14ac:dyDescent="0.2">
      <c r="A2250" s="20" t="s">
        <v>95</v>
      </c>
      <c r="B2250" s="20" t="s">
        <v>196</v>
      </c>
      <c r="C2250" s="20" t="s">
        <v>202</v>
      </c>
      <c r="D2250" s="20" t="s">
        <v>1</v>
      </c>
      <c r="E2250" s="20" t="s">
        <v>77</v>
      </c>
      <c r="F2250" s="20"/>
      <c r="G2250" s="20" t="s">
        <v>20086</v>
      </c>
      <c r="H2250" s="20"/>
      <c r="I2250" s="19">
        <f t="shared" si="317"/>
        <v>18</v>
      </c>
      <c r="J2250" s="20" t="s">
        <v>755</v>
      </c>
      <c r="K2250" s="20" t="s">
        <v>206</v>
      </c>
      <c r="L2250" s="95" t="str">
        <f>IF(M2250&lt;&gt;"",IF(NOT(ISNA(INDEX(cc!B:B,MATCH(M2250,cc!A:A,0)))),INDEX(cc!B:B,MATCH(M2250,cc!A:A,0)),"0"),"")</f>
        <v>default</v>
      </c>
      <c r="M2250" s="97" t="s">
        <v>13</v>
      </c>
      <c r="N2250" s="28" t="str">
        <f t="shared" si="318"/>
        <v/>
      </c>
      <c r="O2250" s="19" t="str">
        <f t="shared" si="320"/>
        <v>VMMC_CIRC (N, DSD): Voluntary Circumcised</v>
      </c>
      <c r="P2250" s="19" t="str">
        <f t="shared" si="321"/>
        <v>VMMC_CIRC (N, DSD): Voluntary Circumcised</v>
      </c>
      <c r="Q2250" s="19" t="str">
        <f t="shared" si="319"/>
        <v>VMMC_CIRC (N, DSD)</v>
      </c>
      <c r="R2250" s="19" t="str">
        <f t="shared" si="322"/>
        <v>VMMC_CIRC_N_DSD</v>
      </c>
      <c r="S2250" s="19" t="str">
        <f t="shared" si="323"/>
        <v>VMMC_CIRC_N_DSD_</v>
      </c>
      <c r="T2250" s="19" t="b">
        <f>NOT(ISNA(VLOOKUP(B2250,dbcodes!A:B,2,FALSE)))</f>
        <v>1</v>
      </c>
      <c r="U2250" s="19" t="str">
        <f>IF(ISNA(VLOOKUP(B2250,dbcodes!A:B,2,FALSE)),des!R1917,VLOOKUP(B2250,dbcodes!A:B,2,FALSE))</f>
        <v>VMMC_CIRC_N_DSD</v>
      </c>
      <c r="V2250" s="20"/>
      <c r="W2250" s="107" t="str">
        <f>IF(ISNA(VLOOKUP(C2250,descriptions!A:B,2,FALSE)),des!V1917,IF(G2250=" TARGET","Target ","")&amp;VLOOKUP(C2250,descriptions!A:B,2,FALSE))</f>
        <v>Number of males circumcised as part of the voluntary medical male circumcision (VMMC) for HIV prevention program within the reporting period</v>
      </c>
      <c r="X2250" s="20" t="s">
        <v>4</v>
      </c>
      <c r="Y2250" s="20" t="s">
        <v>831</v>
      </c>
      <c r="Z2250" s="20" t="s">
        <v>836</v>
      </c>
      <c r="AA2250" s="20" t="s">
        <v>102</v>
      </c>
      <c r="AB2250" s="20" t="s">
        <v>755</v>
      </c>
      <c r="AC2250" s="19" t="str">
        <f>IF(AB2250&lt;&gt;"",IF(NOT(ISNA(INDEX(os!A:A,MATCH(AB2250,os!B:B,0)))),INDEX(os!A:A,MATCH(AB2250,os!B:B,0)),"0"),"")</f>
        <v/>
      </c>
      <c r="AD2250" s="20" t="s">
        <v>830</v>
      </c>
      <c r="AE2250" s="20"/>
      <c r="AF2250" s="20"/>
      <c r="AG2250" s="20"/>
      <c r="AH2250" s="93" t="str">
        <f>IF(NOT(ISNA(VLOOKUP(B:B,ResultsTargets!A:A,1,0))),"TRUE","")</f>
        <v/>
      </c>
      <c r="AI2250" s="19" t="str">
        <f>IF(ISNA(VLOOKUP(C2250,dim_techarea!A:B,2,FALSE)),"",VLOOKUP(C2250,dim_techarea!A:B,2,FALSE))</f>
        <v>VMMC_CIRC</v>
      </c>
      <c r="AJ2250" s="19" t="str">
        <f>IF(ISNA(VLOOKUP(AI2250,dim_techarea!B:C,2,FALSE)),"",VLOOKUP(AI2250,dim_techarea!B:C,2,FALSE))</f>
        <v>wdoUps1qb3V</v>
      </c>
      <c r="AK2250" s="19" t="str">
        <f>IF(ISNA(VLOOKUP(TRIM(G2250),dim_targetsresults!A:B,2,FALSE)),"",VLOOKUP(TRIM(G2250),dim_targetsresults!A:C,2,FALSE))</f>
        <v>MER Results</v>
      </c>
      <c r="AL2250" s="19" t="str">
        <f>IF(ISNA(VLOOKUP(AK2250,dim_targetsresults!B:C,2,FALSE)),"",VLOOKUP(AK2250,dim_targetsresults!B:C,2,FALSE))</f>
        <v>Jh0jDM5yQ2E</v>
      </c>
      <c r="AM2250" s="19" t="str">
        <f>IF(ISNA(VLOOKUP(TRIM(D2250),dim_numeratordenominator!A:B,2,FALSE)),"",VLOOKUP(TRIM(D2250),dim_numeratordenominator!A:C,2,FALSE))</f>
        <v>Numerator</v>
      </c>
      <c r="AN2250" s="19" t="str">
        <f>IF(ISNA(VLOOKUP(AM2250,dim_numeratordenominator!B:C,2,FALSE)),"",VLOOKUP(AM2250,dim_numeratordenominator!B:C,2,FALSE))</f>
        <v>Som9NRMQqV7</v>
      </c>
      <c r="AO2250" s="19" t="str">
        <f>IF(ISNA(VLOOKUP(TRIM(E2250),dim_supporttype!A:B,2,FALSE)),"",VLOOKUP(TRIM(E2250),dim_supporttype!A:C,2,FALSE))</f>
        <v>DSD</v>
      </c>
      <c r="AP2250" s="19" t="str">
        <f>IF(ISNA(VLOOKUP(AO2250,dim_supporttype!B:C,2,FALSE)),"",VLOOKUP(AO2250,dim_supporttype!B:C,2,FALSE))</f>
        <v>iM13vdNLWKb</v>
      </c>
      <c r="AQ2250" s="19" t="str">
        <f>IF(ISNA(VLOOKUP(TRIM(F2250),dim_disaggs!A:B,2,FALSE)),"No Disagg",VLOOKUP(TRIM(F2250),dim_disaggs!A:B,2,FALSE))</f>
        <v>No Disagg</v>
      </c>
      <c r="AR2250" s="19" t="str">
        <f>IF(ISNA(VLOOKUP(AQ2250,dim_disaggs!B:C,2,FALSE)),"",VLOOKUP(AQ2250,dim_disaggs!B:C,2,FALSE))</f>
        <v>werJlVT6sf3</v>
      </c>
      <c r="AS2250" s="72"/>
      <c r="AT2250" s="66"/>
      <c r="AU2250" s="72" t="s">
        <v>755</v>
      </c>
      <c r="AV2250" s="73" t="s">
        <v>755</v>
      </c>
      <c r="AW2250" s="66" t="s">
        <v>755</v>
      </c>
      <c r="AX2250" s="66" t="s">
        <v>755</v>
      </c>
      <c r="AY2250" s="20"/>
      <c r="AZ2250" s="20"/>
      <c r="BA2250" s="105" t="str">
        <f t="shared" si="324"/>
        <v>Top Level Numerator</v>
      </c>
      <c r="BB2250" s="20" t="str">
        <f t="shared" si="325"/>
        <v>PE5QVF0w4xj</v>
      </c>
      <c r="BC2250" s="20" t="s">
        <v>25706</v>
      </c>
      <c r="BD2250" s="20" t="s">
        <v>25707</v>
      </c>
      <c r="BE2250" s="75" t="s">
        <v>21240</v>
      </c>
      <c r="BF2250" s="73" t="s">
        <v>21241</v>
      </c>
      <c r="BG2250" s="55" t="s">
        <v>20424</v>
      </c>
      <c r="BH2250" s="76" t="s">
        <v>20422</v>
      </c>
      <c r="BI2250" s="20" t="s">
        <v>755</v>
      </c>
      <c r="BJ2250" s="20" t="s">
        <v>755</v>
      </c>
      <c r="BK2250" s="55" t="s">
        <v>755</v>
      </c>
      <c r="BL2250" s="71" t="s">
        <v>755</v>
      </c>
      <c r="BM2250" s="77" t="s">
        <v>755</v>
      </c>
      <c r="BN2250" s="78" t="s">
        <v>755</v>
      </c>
      <c r="BO2250" s="77" t="s">
        <v>755</v>
      </c>
      <c r="BP2250" s="78" t="s">
        <v>755</v>
      </c>
    </row>
    <row r="2251" spans="1:68" s="3" customFormat="1" x14ac:dyDescent="0.2">
      <c r="A2251" s="20" t="s">
        <v>95</v>
      </c>
      <c r="B2251" s="20" t="s">
        <v>199</v>
      </c>
      <c r="C2251" s="20" t="s">
        <v>202</v>
      </c>
      <c r="D2251" s="20" t="s">
        <v>1</v>
      </c>
      <c r="E2251" s="20" t="s">
        <v>78</v>
      </c>
      <c r="F2251" s="20"/>
      <c r="G2251" s="20" t="s">
        <v>20086</v>
      </c>
      <c r="H2251" s="20"/>
      <c r="I2251" s="19">
        <f t="shared" si="317"/>
        <v>17</v>
      </c>
      <c r="J2251" s="20" t="s">
        <v>755</v>
      </c>
      <c r="K2251" s="20" t="s">
        <v>206</v>
      </c>
      <c r="L2251" s="95" t="str">
        <f>IF(M2251&lt;&gt;"",IF(NOT(ISNA(INDEX(cc!B:B,MATCH(M2251,cc!A:A,0)))),INDEX(cc!B:B,MATCH(M2251,cc!A:A,0)),"0"),"")</f>
        <v>default</v>
      </c>
      <c r="M2251" s="97" t="s">
        <v>13</v>
      </c>
      <c r="N2251" s="28" t="str">
        <f t="shared" si="318"/>
        <v/>
      </c>
      <c r="O2251" s="19" t="str">
        <f t="shared" si="320"/>
        <v>VMMC_CIRC (N, TA): Voluntary Circumcised</v>
      </c>
      <c r="P2251" s="19" t="str">
        <f t="shared" si="321"/>
        <v>VMMC_CIRC (N, TA): Voluntary Circumcised</v>
      </c>
      <c r="Q2251" s="19" t="str">
        <f t="shared" si="319"/>
        <v>VMMC_CIRC (N, TA)</v>
      </c>
      <c r="R2251" s="19" t="str">
        <f t="shared" si="322"/>
        <v>VMMC_CIRC_N_TA</v>
      </c>
      <c r="S2251" s="19" t="str">
        <f t="shared" si="323"/>
        <v>VMMC_CIRC_N_TA_</v>
      </c>
      <c r="T2251" s="19" t="b">
        <f>NOT(ISNA(VLOOKUP(B2251,dbcodes!A:B,2,FALSE)))</f>
        <v>1</v>
      </c>
      <c r="U2251" s="19" t="str">
        <f>IF(ISNA(VLOOKUP(B2251,dbcodes!A:B,2,FALSE)),des!R1918,VLOOKUP(B2251,dbcodes!A:B,2,FALSE))</f>
        <v>VMMC_CIRC_N_TA</v>
      </c>
      <c r="V2251" s="20"/>
      <c r="W2251" s="107" t="str">
        <f>IF(ISNA(VLOOKUP(C2251,descriptions!A:B,2,FALSE)),des!V1918,IF(G2251=" TARGET","Target ","")&amp;VLOOKUP(C2251,descriptions!A:B,2,FALSE))</f>
        <v>Number of males circumcised as part of the voluntary medical male circumcision (VMMC) for HIV prevention program within the reporting period</v>
      </c>
      <c r="X2251" s="20" t="s">
        <v>4</v>
      </c>
      <c r="Y2251" s="20" t="s">
        <v>831</v>
      </c>
      <c r="Z2251" s="20" t="s">
        <v>836</v>
      </c>
      <c r="AA2251" s="20" t="s">
        <v>102</v>
      </c>
      <c r="AB2251" s="20" t="s">
        <v>755</v>
      </c>
      <c r="AC2251" s="19" t="str">
        <f>IF(AB2251&lt;&gt;"",IF(NOT(ISNA(INDEX(os!A:A,MATCH(AB2251,os!B:B,0)))),INDEX(os!A:A,MATCH(AB2251,os!B:B,0)),"0"),"")</f>
        <v/>
      </c>
      <c r="AD2251" s="20" t="s">
        <v>830</v>
      </c>
      <c r="AE2251" s="20"/>
      <c r="AF2251" s="20"/>
      <c r="AG2251" s="20"/>
      <c r="AH2251" s="93" t="str">
        <f>IF(NOT(ISNA(VLOOKUP(B:B,ResultsTargets!A:A,1,0))),"TRUE","")</f>
        <v/>
      </c>
      <c r="AI2251" s="19" t="str">
        <f>IF(ISNA(VLOOKUP(C2251,dim_techarea!A:B,2,FALSE)),"",VLOOKUP(C2251,dim_techarea!A:B,2,FALSE))</f>
        <v>VMMC_CIRC</v>
      </c>
      <c r="AJ2251" s="19" t="str">
        <f>IF(ISNA(VLOOKUP(AI2251,dim_techarea!B:C,2,FALSE)),"",VLOOKUP(AI2251,dim_techarea!B:C,2,FALSE))</f>
        <v>wdoUps1qb3V</v>
      </c>
      <c r="AK2251" s="19" t="str">
        <f>IF(ISNA(VLOOKUP(TRIM(G2251),dim_targetsresults!A:B,2,FALSE)),"",VLOOKUP(TRIM(G2251),dim_targetsresults!A:C,2,FALSE))</f>
        <v>MER Results</v>
      </c>
      <c r="AL2251" s="19" t="str">
        <f>IF(ISNA(VLOOKUP(AK2251,dim_targetsresults!B:C,2,FALSE)),"",VLOOKUP(AK2251,dim_targetsresults!B:C,2,FALSE))</f>
        <v>Jh0jDM5yQ2E</v>
      </c>
      <c r="AM2251" s="19" t="str">
        <f>IF(ISNA(VLOOKUP(TRIM(D2251),dim_numeratordenominator!A:B,2,FALSE)),"",VLOOKUP(TRIM(D2251),dim_numeratordenominator!A:C,2,FALSE))</f>
        <v>Numerator</v>
      </c>
      <c r="AN2251" s="19" t="str">
        <f>IF(ISNA(VLOOKUP(AM2251,dim_numeratordenominator!B:C,2,FALSE)),"",VLOOKUP(AM2251,dim_numeratordenominator!B:C,2,FALSE))</f>
        <v>Som9NRMQqV7</v>
      </c>
      <c r="AO2251" s="19" t="str">
        <f>IF(ISNA(VLOOKUP(TRIM(E2251),dim_supporttype!A:B,2,FALSE)),"",VLOOKUP(TRIM(E2251),dim_supporttype!A:C,2,FALSE))</f>
        <v>TA</v>
      </c>
      <c r="AP2251" s="19" t="str">
        <f>IF(ISNA(VLOOKUP(AO2251,dim_supporttype!B:C,2,FALSE)),"",VLOOKUP(AO2251,dim_supporttype!B:C,2,FALSE))</f>
        <v>cRAGKdWIDn4</v>
      </c>
      <c r="AQ2251" s="19" t="str">
        <f>IF(ISNA(VLOOKUP(TRIM(F2251),dim_disaggs!A:B,2,FALSE)),"No Disagg",VLOOKUP(TRIM(F2251),dim_disaggs!A:B,2,FALSE))</f>
        <v>No Disagg</v>
      </c>
      <c r="AR2251" s="19" t="str">
        <f>IF(ISNA(VLOOKUP(AQ2251,dim_disaggs!B:C,2,FALSE)),"",VLOOKUP(AQ2251,dim_disaggs!B:C,2,FALSE))</f>
        <v>werJlVT6sf3</v>
      </c>
      <c r="AS2251" s="72"/>
      <c r="AT2251" s="66"/>
      <c r="AU2251" s="72" t="s">
        <v>755</v>
      </c>
      <c r="AV2251" s="73" t="s">
        <v>755</v>
      </c>
      <c r="AW2251" s="66" t="s">
        <v>755</v>
      </c>
      <c r="AX2251" s="66" t="s">
        <v>755</v>
      </c>
      <c r="AY2251" s="20"/>
      <c r="AZ2251" s="20"/>
      <c r="BA2251" s="105" t="str">
        <f t="shared" si="324"/>
        <v>Top Level Numerator</v>
      </c>
      <c r="BB2251" s="20" t="str">
        <f t="shared" si="325"/>
        <v>PE5QVF0w4xj</v>
      </c>
      <c r="BC2251" s="20" t="s">
        <v>25706</v>
      </c>
      <c r="BD2251" s="20" t="s">
        <v>25707</v>
      </c>
      <c r="BE2251" s="75" t="s">
        <v>21240</v>
      </c>
      <c r="BF2251" s="73" t="s">
        <v>21241</v>
      </c>
      <c r="BG2251" s="55" t="s">
        <v>20424</v>
      </c>
      <c r="BH2251" s="76" t="s">
        <v>20422</v>
      </c>
      <c r="BI2251" s="20" t="s">
        <v>755</v>
      </c>
      <c r="BJ2251" s="20" t="s">
        <v>755</v>
      </c>
      <c r="BK2251" s="55" t="s">
        <v>755</v>
      </c>
      <c r="BL2251" s="71" t="s">
        <v>755</v>
      </c>
      <c r="BM2251" s="77" t="s">
        <v>755</v>
      </c>
      <c r="BN2251" s="78" t="s">
        <v>755</v>
      </c>
      <c r="BO2251" s="77" t="s">
        <v>755</v>
      </c>
      <c r="BP2251" s="78" t="s">
        <v>755</v>
      </c>
    </row>
    <row r="2252" spans="1:68" s="3" customFormat="1" ht="17" customHeight="1" x14ac:dyDescent="0.2">
      <c r="A2252" s="20" t="s">
        <v>95</v>
      </c>
      <c r="B2252" s="20" t="s">
        <v>2078</v>
      </c>
      <c r="C2252" s="20" t="s">
        <v>202</v>
      </c>
      <c r="D2252" s="20" t="s">
        <v>1</v>
      </c>
      <c r="E2252" s="20" t="s">
        <v>77</v>
      </c>
      <c r="F2252" s="20" t="s">
        <v>204</v>
      </c>
      <c r="G2252" s="20" t="s">
        <v>2442</v>
      </c>
      <c r="H2252" s="20" t="s">
        <v>204</v>
      </c>
      <c r="I2252" s="19">
        <f t="shared" si="317"/>
        <v>30</v>
      </c>
      <c r="J2252" s="20" t="s">
        <v>755</v>
      </c>
      <c r="K2252" s="20" t="s">
        <v>206</v>
      </c>
      <c r="L2252" s="95" t="str">
        <f>IF(M2252&lt;&gt;"",IF(NOT(ISNA(INDEX(cc!B:B,MATCH(M2252,cc!A:A,0)))),INDEX(cc!B:B,MATCH(M2252,cc!A:A,0)),"0"),"")</f>
        <v>Age (0-50+, 7)</v>
      </c>
      <c r="M2252" s="97" t="s">
        <v>4007</v>
      </c>
      <c r="N2252" s="28" t="str">
        <f t="shared" si="318"/>
        <v xml:space="preserve"> TARGET</v>
      </c>
      <c r="O2252" s="19" t="str">
        <f t="shared" si="320"/>
        <v>VMMC_CIRC (N, DSD, Age) TARGET: Voluntary Circumcised</v>
      </c>
      <c r="P2252" s="19" t="str">
        <f t="shared" si="321"/>
        <v>VMMC_CIRC (N, DSD, Age) TARGET: Voluntary Circumcised</v>
      </c>
      <c r="Q2252" s="19" t="str">
        <f t="shared" si="319"/>
        <v>VMMC_CIRC (N, DSD, Age) TARGET</v>
      </c>
      <c r="R2252" s="19" t="str">
        <f t="shared" si="322"/>
        <v>VMMC_CIRC_N_DSD_Age_TARGET</v>
      </c>
      <c r="S2252" s="19" t="str">
        <f t="shared" si="323"/>
        <v>VMMC_CIRC_N_DSD_Age_TARGET</v>
      </c>
      <c r="T2252" s="19" t="b">
        <f>NOT(ISNA(VLOOKUP(B2252,dbcodes!A:B,2,FALSE)))</f>
        <v>1</v>
      </c>
      <c r="U2252" s="19" t="str">
        <f>IF(ISNA(VLOOKUP(B2252,dbcodes!A:B,2,FALSE)),des!R1921,VLOOKUP(B2252,dbcodes!A:B,2,FALSE))</f>
        <v>VMMC_CIRC_N_DSD_Age_TARGET</v>
      </c>
      <c r="V2252" s="20"/>
      <c r="W2252" s="107" t="str">
        <f>IF(ISNA(VLOOKUP(C2252,descriptions!A:B,2,FALSE)),des!V1921,IF(G2252=" TARGET","Target ","")&amp;VLOOKUP(C2252,descriptions!A:B,2,FALSE))</f>
        <v>Target Number of males circumcised as part of the voluntary medical male circumcision (VMMC) for HIV prevention program within the reporting period</v>
      </c>
      <c r="X2252" s="20" t="s">
        <v>4</v>
      </c>
      <c r="Y2252" s="20" t="s">
        <v>831</v>
      </c>
      <c r="Z2252" s="20" t="s">
        <v>836</v>
      </c>
      <c r="AA2252" s="20" t="s">
        <v>102</v>
      </c>
      <c r="AB2252" s="20" t="s">
        <v>755</v>
      </c>
      <c r="AC2252" s="19" t="str">
        <f>IF(AB2252&lt;&gt;"",IF(NOT(ISNA(INDEX(os!A:A,MATCH(AB2252,os!B:B,0)))),INDEX(os!A:A,MATCH(AB2252,os!B:B,0)),"0"),"")</f>
        <v/>
      </c>
      <c r="AD2252" s="20" t="s">
        <v>830</v>
      </c>
      <c r="AE2252" s="20"/>
      <c r="AF2252" s="20"/>
      <c r="AG2252" s="20"/>
      <c r="AH2252" s="93" t="str">
        <f>IF(NOT(ISNA(VLOOKUP(B:B,ResultsTargets!A:A,1,0))),"TRUE","")</f>
        <v/>
      </c>
      <c r="AI2252" s="19" t="str">
        <f>IF(ISNA(VLOOKUP(C2252,dim_techarea!A:B,2,FALSE)),"",VLOOKUP(C2252,dim_techarea!A:B,2,FALSE))</f>
        <v>VMMC_CIRC</v>
      </c>
      <c r="AJ2252" s="19" t="str">
        <f>IF(ISNA(VLOOKUP(AI2252,dim_techarea!B:C,2,FALSE)),"",VLOOKUP(AI2252,dim_techarea!B:C,2,FALSE))</f>
        <v>wdoUps1qb3V</v>
      </c>
      <c r="AK2252" s="19" t="str">
        <f>IF(ISNA(VLOOKUP(TRIM(G2252),dim_targetsresults!A:B,2,FALSE)),"",VLOOKUP(TRIM(G2252),dim_targetsresults!A:C,2,FALSE))</f>
        <v>MER Targets</v>
      </c>
      <c r="AL2252" s="19" t="str">
        <f>IF(ISNA(VLOOKUP(AK2252,dim_targetsresults!B:C,2,FALSE)),"",VLOOKUP(AK2252,dim_targetsresults!B:C,2,FALSE))</f>
        <v>W8imnja2Owd</v>
      </c>
      <c r="AM2252" s="19" t="str">
        <f>IF(ISNA(VLOOKUP(TRIM(D2252),dim_numeratordenominator!A:B,2,FALSE)),"",VLOOKUP(TRIM(D2252),dim_numeratordenominator!A:C,2,FALSE))</f>
        <v>Numerator</v>
      </c>
      <c r="AN2252" s="19" t="str">
        <f>IF(ISNA(VLOOKUP(AM2252,dim_numeratordenominator!B:C,2,FALSE)),"",VLOOKUP(AM2252,dim_numeratordenominator!B:C,2,FALSE))</f>
        <v>Som9NRMQqV7</v>
      </c>
      <c r="AO2252" s="19" t="str">
        <f>IF(ISNA(VLOOKUP(TRIM(E2252),dim_supporttype!A:B,2,FALSE)),"",VLOOKUP(TRIM(E2252),dim_supporttype!A:C,2,FALSE))</f>
        <v>DSD</v>
      </c>
      <c r="AP2252" s="19" t="str">
        <f>IF(ISNA(VLOOKUP(AO2252,dim_supporttype!B:C,2,FALSE)),"",VLOOKUP(AO2252,dim_supporttype!B:C,2,FALSE))</f>
        <v>iM13vdNLWKb</v>
      </c>
      <c r="AQ2252" s="19" t="str">
        <f>IF(ISNA(VLOOKUP(TRIM(F2252),dim_disaggs!A:B,2,FALSE)),"No Disagg",VLOOKUP(TRIM(F2252),dim_disaggs!A:B,2,FALSE))</f>
        <v>Age</v>
      </c>
      <c r="AR2252" s="19" t="str">
        <f>IF(ISNA(VLOOKUP(AQ2252,dim_disaggs!B:C,2,FALSE)),"",VLOOKUP(AQ2252,dim_disaggs!B:C,2,FALSE))</f>
        <v>fNQC7f36jre</v>
      </c>
      <c r="AS2252" s="72"/>
      <c r="AT2252" s="66"/>
      <c r="AU2252" s="72" t="s">
        <v>755</v>
      </c>
      <c r="AV2252" s="73" t="s">
        <v>755</v>
      </c>
      <c r="AW2252" s="66" t="s">
        <v>755</v>
      </c>
      <c r="AX2252" s="66" t="s">
        <v>755</v>
      </c>
      <c r="AY2252" s="20"/>
      <c r="AZ2252" s="20"/>
      <c r="BA2252" s="105" t="str">
        <f t="shared" si="324"/>
        <v/>
      </c>
      <c r="BB2252" s="20" t="str">
        <f t="shared" si="325"/>
        <v/>
      </c>
      <c r="BC2252" s="20"/>
      <c r="BD2252" s="20"/>
      <c r="BE2252" s="75" t="s">
        <v>755</v>
      </c>
      <c r="BF2252" s="73" t="s">
        <v>755</v>
      </c>
      <c r="BG2252" s="55" t="s">
        <v>755</v>
      </c>
      <c r="BH2252" s="76" t="s">
        <v>755</v>
      </c>
      <c r="BI2252" s="20" t="s">
        <v>755</v>
      </c>
      <c r="BJ2252" s="20" t="s">
        <v>755</v>
      </c>
      <c r="BK2252" s="55" t="s">
        <v>755</v>
      </c>
      <c r="BL2252" s="71" t="s">
        <v>755</v>
      </c>
      <c r="BM2252" s="77" t="s">
        <v>755</v>
      </c>
      <c r="BN2252" s="78" t="s">
        <v>755</v>
      </c>
      <c r="BO2252" s="77" t="s">
        <v>755</v>
      </c>
      <c r="BP2252" s="78" t="s">
        <v>755</v>
      </c>
    </row>
    <row r="2253" spans="1:68" s="3" customFormat="1" ht="17" customHeight="1" x14ac:dyDescent="0.2">
      <c r="A2253" s="20" t="s">
        <v>95</v>
      </c>
      <c r="B2253" s="20" t="s">
        <v>2077</v>
      </c>
      <c r="C2253" s="20" t="s">
        <v>202</v>
      </c>
      <c r="D2253" s="20" t="s">
        <v>1</v>
      </c>
      <c r="E2253" s="20" t="s">
        <v>77</v>
      </c>
      <c r="F2253" s="20" t="s">
        <v>204</v>
      </c>
      <c r="G2253" s="20" t="s">
        <v>2442</v>
      </c>
      <c r="H2253" s="20" t="s">
        <v>204</v>
      </c>
      <c r="I2253" s="19">
        <f t="shared" si="317"/>
        <v>33</v>
      </c>
      <c r="J2253" s="20" t="s">
        <v>205</v>
      </c>
      <c r="K2253" s="20" t="s">
        <v>206</v>
      </c>
      <c r="L2253" s="95" t="str">
        <f>IF(M2253&lt;&gt;"",IF(NOT(ISNA(INDEX(cc!B:B,MATCH(M2253,cc!A:A,0)))),INDEX(cc!B:B,MATCH(M2253,cc!A:A,0)),"0"),"")</f>
        <v>Age (0-50+, 8)</v>
      </c>
      <c r="M2253" s="97" t="s">
        <v>212</v>
      </c>
      <c r="N2253" s="28" t="str">
        <f t="shared" si="318"/>
        <v xml:space="preserve"> TARGET</v>
      </c>
      <c r="O2253" s="19" t="str">
        <f t="shared" si="320"/>
        <v>VMMC_CIRC (N, DSD, Age) TARGET v2: Voluntary Circumcised</v>
      </c>
      <c r="P2253" s="19" t="str">
        <f t="shared" si="321"/>
        <v>VMMC_CIRC (N, DSD, Age) TARGET v2: Voluntary Circumcised</v>
      </c>
      <c r="Q2253" s="19" t="str">
        <f t="shared" si="319"/>
        <v>VMMC_CIRC (N, DSD, Age) TARGET v2</v>
      </c>
      <c r="R2253" s="19" t="str">
        <f t="shared" si="322"/>
        <v>VMMC_CIRC_N_DSD_Age_TARGET_v2</v>
      </c>
      <c r="S2253" s="19" t="str">
        <f t="shared" si="323"/>
        <v>VMMC_CIRC_N_DSD_Age_TARGET_v2</v>
      </c>
      <c r="T2253" s="19" t="b">
        <f>NOT(ISNA(VLOOKUP(B2253,dbcodes!A:B,2,FALSE)))</f>
        <v>1</v>
      </c>
      <c r="U2253" s="19" t="str">
        <f>IF(ISNA(VLOOKUP(B2253,dbcodes!A:B,2,FALSE)),des!R1922,VLOOKUP(B2253,dbcodes!A:B,2,FALSE))</f>
        <v>VMMC_CIRC_N_DSD_Age2017_TARGET</v>
      </c>
      <c r="V2253" s="20"/>
      <c r="W2253" s="107" t="str">
        <f>IF(ISNA(VLOOKUP(C2253,descriptions!A:B,2,FALSE)),des!V1922,IF(G2253=" TARGET","Target ","")&amp;VLOOKUP(C2253,descriptions!A:B,2,FALSE))</f>
        <v>Target Number of males circumcised as part of the voluntary medical male circumcision (VMMC) for HIV prevention program within the reporting period</v>
      </c>
      <c r="X2253" s="20" t="s">
        <v>4</v>
      </c>
      <c r="Y2253" s="20" t="s">
        <v>831</v>
      </c>
      <c r="Z2253" s="20" t="s">
        <v>836</v>
      </c>
      <c r="AA2253" s="20" t="s">
        <v>102</v>
      </c>
      <c r="AB2253" s="20" t="s">
        <v>755</v>
      </c>
      <c r="AC2253" s="19" t="str">
        <f>IF(AB2253&lt;&gt;"",IF(NOT(ISNA(INDEX(os!A:A,MATCH(AB2253,os!B:B,0)))),INDEX(os!A:A,MATCH(AB2253,os!B:B,0)),"0"),"")</f>
        <v/>
      </c>
      <c r="AD2253" s="20" t="s">
        <v>830</v>
      </c>
      <c r="AE2253" s="20"/>
      <c r="AF2253" s="20"/>
      <c r="AG2253" s="20"/>
      <c r="AH2253" s="93" t="str">
        <f>IF(NOT(ISNA(VLOOKUP(B:B,ResultsTargets!A:A,1,0))),"TRUE","")</f>
        <v/>
      </c>
      <c r="AI2253" s="19" t="str">
        <f>IF(ISNA(VLOOKUP(C2253,dim_techarea!A:B,2,FALSE)),"",VLOOKUP(C2253,dim_techarea!A:B,2,FALSE))</f>
        <v>VMMC_CIRC</v>
      </c>
      <c r="AJ2253" s="19" t="str">
        <f>IF(ISNA(VLOOKUP(AI2253,dim_techarea!B:C,2,FALSE)),"",VLOOKUP(AI2253,dim_techarea!B:C,2,FALSE))</f>
        <v>wdoUps1qb3V</v>
      </c>
      <c r="AK2253" s="19" t="str">
        <f>IF(ISNA(VLOOKUP(TRIM(G2253),dim_targetsresults!A:B,2,FALSE)),"",VLOOKUP(TRIM(G2253),dim_targetsresults!A:C,2,FALSE))</f>
        <v>MER Targets</v>
      </c>
      <c r="AL2253" s="19" t="str">
        <f>IF(ISNA(VLOOKUP(AK2253,dim_targetsresults!B:C,2,FALSE)),"",VLOOKUP(AK2253,dim_targetsresults!B:C,2,FALSE))</f>
        <v>W8imnja2Owd</v>
      </c>
      <c r="AM2253" s="19" t="str">
        <f>IF(ISNA(VLOOKUP(TRIM(D2253),dim_numeratordenominator!A:B,2,FALSE)),"",VLOOKUP(TRIM(D2253),dim_numeratordenominator!A:C,2,FALSE))</f>
        <v>Numerator</v>
      </c>
      <c r="AN2253" s="19" t="str">
        <f>IF(ISNA(VLOOKUP(AM2253,dim_numeratordenominator!B:C,2,FALSE)),"",VLOOKUP(AM2253,dim_numeratordenominator!B:C,2,FALSE))</f>
        <v>Som9NRMQqV7</v>
      </c>
      <c r="AO2253" s="19" t="str">
        <f>IF(ISNA(VLOOKUP(TRIM(E2253),dim_supporttype!A:B,2,FALSE)),"",VLOOKUP(TRIM(E2253),dim_supporttype!A:C,2,FALSE))</f>
        <v>DSD</v>
      </c>
      <c r="AP2253" s="19" t="str">
        <f>IF(ISNA(VLOOKUP(AO2253,dim_supporttype!B:C,2,FALSE)),"",VLOOKUP(AO2253,dim_supporttype!B:C,2,FALSE))</f>
        <v>iM13vdNLWKb</v>
      </c>
      <c r="AQ2253" s="19" t="str">
        <f>IF(ISNA(VLOOKUP(TRIM(F2253),dim_disaggs!A:B,2,FALSE)),"No Disagg",VLOOKUP(TRIM(F2253),dim_disaggs!A:B,2,FALSE))</f>
        <v>Age</v>
      </c>
      <c r="AR2253" s="19" t="str">
        <f>IF(ISNA(VLOOKUP(AQ2253,dim_disaggs!B:C,2,FALSE)),"",VLOOKUP(AQ2253,dim_disaggs!B:C,2,FALSE))</f>
        <v>fNQC7f36jre</v>
      </c>
      <c r="AS2253" s="72"/>
      <c r="AT2253" s="66"/>
      <c r="AU2253" s="72" t="s">
        <v>755</v>
      </c>
      <c r="AV2253" s="73" t="s">
        <v>755</v>
      </c>
      <c r="AW2253" s="66" t="s">
        <v>755</v>
      </c>
      <c r="AX2253" s="66" t="s">
        <v>755</v>
      </c>
      <c r="AY2253" s="20"/>
      <c r="AZ2253" s="20"/>
      <c r="BA2253" s="105" t="str">
        <f t="shared" si="324"/>
        <v/>
      </c>
      <c r="BB2253" s="20" t="str">
        <f t="shared" si="325"/>
        <v/>
      </c>
      <c r="BC2253" s="20"/>
      <c r="BD2253" s="20"/>
      <c r="BE2253" s="75" t="s">
        <v>755</v>
      </c>
      <c r="BF2253" s="73" t="s">
        <v>755</v>
      </c>
      <c r="BG2253" s="55" t="s">
        <v>755</v>
      </c>
      <c r="BH2253" s="76" t="s">
        <v>755</v>
      </c>
      <c r="BI2253" s="20" t="s">
        <v>755</v>
      </c>
      <c r="BJ2253" s="20" t="s">
        <v>755</v>
      </c>
      <c r="BK2253" s="55" t="s">
        <v>755</v>
      </c>
      <c r="BL2253" s="71" t="s">
        <v>755</v>
      </c>
      <c r="BM2253" s="77" t="s">
        <v>755</v>
      </c>
      <c r="BN2253" s="78" t="s">
        <v>755</v>
      </c>
      <c r="BO2253" s="77" t="s">
        <v>755</v>
      </c>
      <c r="BP2253" s="78" t="s">
        <v>755</v>
      </c>
    </row>
    <row r="2254" spans="1:68" s="3" customFormat="1" x14ac:dyDescent="0.2">
      <c r="A2254" s="20" t="s">
        <v>95</v>
      </c>
      <c r="B2254" s="20" t="s">
        <v>2087</v>
      </c>
      <c r="C2254" s="20" t="s">
        <v>202</v>
      </c>
      <c r="D2254" s="20" t="s">
        <v>1</v>
      </c>
      <c r="E2254" s="20" t="s">
        <v>78</v>
      </c>
      <c r="F2254" s="20" t="s">
        <v>204</v>
      </c>
      <c r="G2254" s="20" t="s">
        <v>2442</v>
      </c>
      <c r="H2254" s="20" t="s">
        <v>204</v>
      </c>
      <c r="I2254" s="19">
        <f t="shared" si="317"/>
        <v>29</v>
      </c>
      <c r="J2254" s="20" t="s">
        <v>755</v>
      </c>
      <c r="K2254" s="20" t="s">
        <v>206</v>
      </c>
      <c r="L2254" s="95" t="str">
        <f>IF(M2254&lt;&gt;"",IF(NOT(ISNA(INDEX(cc!B:B,MATCH(M2254,cc!A:A,0)))),INDEX(cc!B:B,MATCH(M2254,cc!A:A,0)),"0"),"")</f>
        <v>Age (0-50+, 7)</v>
      </c>
      <c r="M2254" s="97" t="s">
        <v>4007</v>
      </c>
      <c r="N2254" s="28" t="str">
        <f t="shared" si="318"/>
        <v xml:space="preserve"> TARGET</v>
      </c>
      <c r="O2254" s="19" t="str">
        <f t="shared" si="320"/>
        <v>VMMC_CIRC (N, TA, Age) TARGET: Voluntary Circumcised</v>
      </c>
      <c r="P2254" s="19" t="str">
        <f t="shared" si="321"/>
        <v>VMMC_CIRC (N, TA, Age) TARGET: Voluntary Circumcised</v>
      </c>
      <c r="Q2254" s="19" t="str">
        <f t="shared" si="319"/>
        <v>VMMC_CIRC (N, TA, Age) TARGET</v>
      </c>
      <c r="R2254" s="19" t="str">
        <f t="shared" si="322"/>
        <v>VMMC_CIRC_N_TA_Age_TARGET</v>
      </c>
      <c r="S2254" s="19" t="str">
        <f t="shared" si="323"/>
        <v>VMMC_CIRC_N_TA_Age_TARGET</v>
      </c>
      <c r="T2254" s="19" t="b">
        <f>NOT(ISNA(VLOOKUP(B2254,dbcodes!A:B,2,FALSE)))</f>
        <v>1</v>
      </c>
      <c r="U2254" s="19" t="str">
        <f>IF(ISNA(VLOOKUP(B2254,dbcodes!A:B,2,FALSE)),des!R1923,VLOOKUP(B2254,dbcodes!A:B,2,FALSE))</f>
        <v>VMMC_CIRC_N_TA_Age_TARGET</v>
      </c>
      <c r="V2254" s="20"/>
      <c r="W2254" s="107" t="str">
        <f>IF(ISNA(VLOOKUP(C2254,descriptions!A:B,2,FALSE)),des!V1923,IF(G2254=" TARGET","Target ","")&amp;VLOOKUP(C2254,descriptions!A:B,2,FALSE))</f>
        <v>Target Number of males circumcised as part of the voluntary medical male circumcision (VMMC) for HIV prevention program within the reporting period</v>
      </c>
      <c r="X2254" s="20" t="s">
        <v>4</v>
      </c>
      <c r="Y2254" s="20" t="s">
        <v>831</v>
      </c>
      <c r="Z2254" s="20" t="s">
        <v>836</v>
      </c>
      <c r="AA2254" s="20" t="s">
        <v>102</v>
      </c>
      <c r="AB2254" s="20" t="s">
        <v>755</v>
      </c>
      <c r="AC2254" s="19" t="str">
        <f>IF(AB2254&lt;&gt;"",IF(NOT(ISNA(INDEX(os!A:A,MATCH(AB2254,os!B:B,0)))),INDEX(os!A:A,MATCH(AB2254,os!B:B,0)),"0"),"")</f>
        <v/>
      </c>
      <c r="AD2254" s="20" t="s">
        <v>830</v>
      </c>
      <c r="AE2254" s="20"/>
      <c r="AF2254" s="20"/>
      <c r="AG2254" s="20"/>
      <c r="AH2254" s="93" t="str">
        <f>IF(NOT(ISNA(VLOOKUP(B:B,ResultsTargets!A:A,1,0))),"TRUE","")</f>
        <v/>
      </c>
      <c r="AI2254" s="19" t="str">
        <f>IF(ISNA(VLOOKUP(C2254,dim_techarea!A:B,2,FALSE)),"",VLOOKUP(C2254,dim_techarea!A:B,2,FALSE))</f>
        <v>VMMC_CIRC</v>
      </c>
      <c r="AJ2254" s="19" t="str">
        <f>IF(ISNA(VLOOKUP(AI2254,dim_techarea!B:C,2,FALSE)),"",VLOOKUP(AI2254,dim_techarea!B:C,2,FALSE))</f>
        <v>wdoUps1qb3V</v>
      </c>
      <c r="AK2254" s="19" t="str">
        <f>IF(ISNA(VLOOKUP(TRIM(G2254),dim_targetsresults!A:B,2,FALSE)),"",VLOOKUP(TRIM(G2254),dim_targetsresults!A:C,2,FALSE))</f>
        <v>MER Targets</v>
      </c>
      <c r="AL2254" s="19" t="str">
        <f>IF(ISNA(VLOOKUP(AK2254,dim_targetsresults!B:C,2,FALSE)),"",VLOOKUP(AK2254,dim_targetsresults!B:C,2,FALSE))</f>
        <v>W8imnja2Owd</v>
      </c>
      <c r="AM2254" s="19" t="str">
        <f>IF(ISNA(VLOOKUP(TRIM(D2254),dim_numeratordenominator!A:B,2,FALSE)),"",VLOOKUP(TRIM(D2254),dim_numeratordenominator!A:C,2,FALSE))</f>
        <v>Numerator</v>
      </c>
      <c r="AN2254" s="19" t="str">
        <f>IF(ISNA(VLOOKUP(AM2254,dim_numeratordenominator!B:C,2,FALSE)),"",VLOOKUP(AM2254,dim_numeratordenominator!B:C,2,FALSE))</f>
        <v>Som9NRMQqV7</v>
      </c>
      <c r="AO2254" s="19" t="str">
        <f>IF(ISNA(VLOOKUP(TRIM(E2254),dim_supporttype!A:B,2,FALSE)),"",VLOOKUP(TRIM(E2254),dim_supporttype!A:C,2,FALSE))</f>
        <v>TA</v>
      </c>
      <c r="AP2254" s="19" t="str">
        <f>IF(ISNA(VLOOKUP(AO2254,dim_supporttype!B:C,2,FALSE)),"",VLOOKUP(AO2254,dim_supporttype!B:C,2,FALSE))</f>
        <v>cRAGKdWIDn4</v>
      </c>
      <c r="AQ2254" s="19" t="str">
        <f>IF(ISNA(VLOOKUP(TRIM(F2254),dim_disaggs!A:B,2,FALSE)),"No Disagg",VLOOKUP(TRIM(F2254),dim_disaggs!A:B,2,FALSE))</f>
        <v>Age</v>
      </c>
      <c r="AR2254" s="19" t="str">
        <f>IF(ISNA(VLOOKUP(AQ2254,dim_disaggs!B:C,2,FALSE)),"",VLOOKUP(AQ2254,dim_disaggs!B:C,2,FALSE))</f>
        <v>fNQC7f36jre</v>
      </c>
      <c r="AS2254" s="72"/>
      <c r="AT2254" s="66"/>
      <c r="AU2254" s="72" t="s">
        <v>755</v>
      </c>
      <c r="AV2254" s="73" t="s">
        <v>755</v>
      </c>
      <c r="AW2254" s="66" t="s">
        <v>755</v>
      </c>
      <c r="AX2254" s="66" t="s">
        <v>755</v>
      </c>
      <c r="AY2254" s="20"/>
      <c r="AZ2254" s="20"/>
      <c r="BA2254" s="105" t="str">
        <f t="shared" si="324"/>
        <v/>
      </c>
      <c r="BB2254" s="20" t="str">
        <f t="shared" si="325"/>
        <v/>
      </c>
      <c r="BC2254" s="20"/>
      <c r="BD2254" s="20"/>
      <c r="BE2254" s="75" t="s">
        <v>755</v>
      </c>
      <c r="BF2254" s="73" t="s">
        <v>755</v>
      </c>
      <c r="BG2254" s="55" t="s">
        <v>755</v>
      </c>
      <c r="BH2254" s="76" t="s">
        <v>755</v>
      </c>
      <c r="BI2254" s="20" t="s">
        <v>755</v>
      </c>
      <c r="BJ2254" s="20" t="s">
        <v>755</v>
      </c>
      <c r="BK2254" s="55" t="s">
        <v>755</v>
      </c>
      <c r="BL2254" s="71" t="s">
        <v>755</v>
      </c>
      <c r="BM2254" s="77" t="s">
        <v>755</v>
      </c>
      <c r="BN2254" s="78" t="s">
        <v>755</v>
      </c>
      <c r="BO2254" s="77" t="s">
        <v>755</v>
      </c>
      <c r="BP2254" s="78" t="s">
        <v>755</v>
      </c>
    </row>
    <row r="2255" spans="1:68" s="3" customFormat="1" x14ac:dyDescent="0.2">
      <c r="A2255" s="20" t="s">
        <v>95</v>
      </c>
      <c r="B2255" s="20" t="s">
        <v>2086</v>
      </c>
      <c r="C2255" s="20" t="s">
        <v>202</v>
      </c>
      <c r="D2255" s="20" t="s">
        <v>1</v>
      </c>
      <c r="E2255" s="20" t="s">
        <v>78</v>
      </c>
      <c r="F2255" s="20" t="s">
        <v>204</v>
      </c>
      <c r="G2255" s="20" t="s">
        <v>2442</v>
      </c>
      <c r="H2255" s="20" t="s">
        <v>204</v>
      </c>
      <c r="I2255" s="19">
        <f t="shared" ref="I2255:I2287" si="326">LEN(Q2255)</f>
        <v>32</v>
      </c>
      <c r="J2255" s="20" t="s">
        <v>205</v>
      </c>
      <c r="K2255" s="20" t="s">
        <v>206</v>
      </c>
      <c r="L2255" s="95" t="str">
        <f>IF(M2255&lt;&gt;"",IF(NOT(ISNA(INDEX(cc!B:B,MATCH(M2255,cc!A:A,0)))),INDEX(cc!B:B,MATCH(M2255,cc!A:A,0)),"0"),"")</f>
        <v>Age (0-50+, 8)</v>
      </c>
      <c r="M2255" s="97" t="s">
        <v>212</v>
      </c>
      <c r="N2255" s="28" t="str">
        <f t="shared" ref="N2255:N2287" si="327">IF(G2255=" RESULT","",G2255)</f>
        <v xml:space="preserve"> TARGET</v>
      </c>
      <c r="O2255" s="19" t="str">
        <f t="shared" si="320"/>
        <v>VMMC_CIRC (N, TA, Age) TARGET v2: Voluntary Circumcised</v>
      </c>
      <c r="P2255" s="19" t="str">
        <f t="shared" si="321"/>
        <v>VMMC_CIRC (N, TA, Age) TARGET v2: Voluntary Circumcised</v>
      </c>
      <c r="Q2255" s="19" t="str">
        <f t="shared" si="319"/>
        <v>VMMC_CIRC (N, TA, Age) TARGET v2</v>
      </c>
      <c r="R2255" s="19" t="str">
        <f t="shared" si="322"/>
        <v>VMMC_CIRC_N_TA_Age_TARGET_v2</v>
      </c>
      <c r="S2255" s="19" t="str">
        <f t="shared" si="323"/>
        <v>VMMC_CIRC_N_TA_Age_TARGET_v2</v>
      </c>
      <c r="T2255" s="19" t="b">
        <f>NOT(ISNA(VLOOKUP(B2255,dbcodes!A:B,2,FALSE)))</f>
        <v>1</v>
      </c>
      <c r="U2255" s="19" t="str">
        <f>IF(ISNA(VLOOKUP(B2255,dbcodes!A:B,2,FALSE)),des!R1924,VLOOKUP(B2255,dbcodes!A:B,2,FALSE))</f>
        <v>VMMC_CIRC_N_TA_Age2017_TARGET</v>
      </c>
      <c r="V2255" s="20"/>
      <c r="W2255" s="107" t="str">
        <f>IF(ISNA(VLOOKUP(C2255,descriptions!A:B,2,FALSE)),des!V1924,IF(G2255=" TARGET","Target ","")&amp;VLOOKUP(C2255,descriptions!A:B,2,FALSE))</f>
        <v>Target Number of males circumcised as part of the voluntary medical male circumcision (VMMC) for HIV prevention program within the reporting period</v>
      </c>
      <c r="X2255" s="20" t="s">
        <v>4</v>
      </c>
      <c r="Y2255" s="20" t="s">
        <v>831</v>
      </c>
      <c r="Z2255" s="20" t="s">
        <v>836</v>
      </c>
      <c r="AA2255" s="20" t="s">
        <v>102</v>
      </c>
      <c r="AB2255" s="20" t="s">
        <v>755</v>
      </c>
      <c r="AC2255" s="19" t="str">
        <f>IF(AB2255&lt;&gt;"",IF(NOT(ISNA(INDEX(os!A:A,MATCH(AB2255,os!B:B,0)))),INDEX(os!A:A,MATCH(AB2255,os!B:B,0)),"0"),"")</f>
        <v/>
      </c>
      <c r="AD2255" s="20" t="s">
        <v>830</v>
      </c>
      <c r="AE2255" s="20"/>
      <c r="AF2255" s="20"/>
      <c r="AG2255" s="20"/>
      <c r="AH2255" s="93" t="str">
        <f>IF(NOT(ISNA(VLOOKUP(B:B,ResultsTargets!A:A,1,0))),"TRUE","")</f>
        <v/>
      </c>
      <c r="AI2255" s="19" t="str">
        <f>IF(ISNA(VLOOKUP(C2255,dim_techarea!A:B,2,FALSE)),"",VLOOKUP(C2255,dim_techarea!A:B,2,FALSE))</f>
        <v>VMMC_CIRC</v>
      </c>
      <c r="AJ2255" s="19" t="str">
        <f>IF(ISNA(VLOOKUP(AI2255,dim_techarea!B:C,2,FALSE)),"",VLOOKUP(AI2255,dim_techarea!B:C,2,FALSE))</f>
        <v>wdoUps1qb3V</v>
      </c>
      <c r="AK2255" s="19" t="str">
        <f>IF(ISNA(VLOOKUP(TRIM(G2255),dim_targetsresults!A:B,2,FALSE)),"",VLOOKUP(TRIM(G2255),dim_targetsresults!A:C,2,FALSE))</f>
        <v>MER Targets</v>
      </c>
      <c r="AL2255" s="19" t="str">
        <f>IF(ISNA(VLOOKUP(AK2255,dim_targetsresults!B:C,2,FALSE)),"",VLOOKUP(AK2255,dim_targetsresults!B:C,2,FALSE))</f>
        <v>W8imnja2Owd</v>
      </c>
      <c r="AM2255" s="19" t="str">
        <f>IF(ISNA(VLOOKUP(TRIM(D2255),dim_numeratordenominator!A:B,2,FALSE)),"",VLOOKUP(TRIM(D2255),dim_numeratordenominator!A:C,2,FALSE))</f>
        <v>Numerator</v>
      </c>
      <c r="AN2255" s="19" t="str">
        <f>IF(ISNA(VLOOKUP(AM2255,dim_numeratordenominator!B:C,2,FALSE)),"",VLOOKUP(AM2255,dim_numeratordenominator!B:C,2,FALSE))</f>
        <v>Som9NRMQqV7</v>
      </c>
      <c r="AO2255" s="19" t="str">
        <f>IF(ISNA(VLOOKUP(TRIM(E2255),dim_supporttype!A:B,2,FALSE)),"",VLOOKUP(TRIM(E2255),dim_supporttype!A:C,2,FALSE))</f>
        <v>TA</v>
      </c>
      <c r="AP2255" s="19" t="str">
        <f>IF(ISNA(VLOOKUP(AO2255,dim_supporttype!B:C,2,FALSE)),"",VLOOKUP(AO2255,dim_supporttype!B:C,2,FALSE))</f>
        <v>cRAGKdWIDn4</v>
      </c>
      <c r="AQ2255" s="19" t="str">
        <f>IF(ISNA(VLOOKUP(TRIM(F2255),dim_disaggs!A:B,2,FALSE)),"No Disagg",VLOOKUP(TRIM(F2255),dim_disaggs!A:B,2,FALSE))</f>
        <v>Age</v>
      </c>
      <c r="AR2255" s="19" t="str">
        <f>IF(ISNA(VLOOKUP(AQ2255,dim_disaggs!B:C,2,FALSE)),"",VLOOKUP(AQ2255,dim_disaggs!B:C,2,FALSE))</f>
        <v>fNQC7f36jre</v>
      </c>
      <c r="AS2255" s="72"/>
      <c r="AT2255" s="66"/>
      <c r="AU2255" s="72" t="s">
        <v>755</v>
      </c>
      <c r="AV2255" s="73" t="s">
        <v>755</v>
      </c>
      <c r="AW2255" s="66" t="s">
        <v>755</v>
      </c>
      <c r="AX2255" s="66" t="s">
        <v>755</v>
      </c>
      <c r="AY2255" s="20"/>
      <c r="AZ2255" s="20"/>
      <c r="BA2255" s="105" t="str">
        <f t="shared" si="324"/>
        <v/>
      </c>
      <c r="BB2255" s="20" t="str">
        <f t="shared" si="325"/>
        <v/>
      </c>
      <c r="BC2255" s="20"/>
      <c r="BD2255" s="20"/>
      <c r="BE2255" s="75" t="s">
        <v>755</v>
      </c>
      <c r="BF2255" s="73" t="s">
        <v>755</v>
      </c>
      <c r="BG2255" s="55" t="s">
        <v>755</v>
      </c>
      <c r="BH2255" s="76" t="s">
        <v>755</v>
      </c>
      <c r="BI2255" s="20" t="s">
        <v>755</v>
      </c>
      <c r="BJ2255" s="20" t="s">
        <v>755</v>
      </c>
      <c r="BK2255" s="55" t="s">
        <v>755</v>
      </c>
      <c r="BL2255" s="71" t="s">
        <v>755</v>
      </c>
      <c r="BM2255" s="77" t="s">
        <v>755</v>
      </c>
      <c r="BN2255" s="78" t="s">
        <v>755</v>
      </c>
      <c r="BO2255" s="77" t="s">
        <v>755</v>
      </c>
      <c r="BP2255" s="78" t="s">
        <v>755</v>
      </c>
    </row>
    <row r="2256" spans="1:68" s="3" customFormat="1" x14ac:dyDescent="0.2">
      <c r="A2256" s="22" t="s">
        <v>95</v>
      </c>
      <c r="B2256" s="21" t="s">
        <v>19831</v>
      </c>
      <c r="C2256" s="20" t="s">
        <v>202</v>
      </c>
      <c r="D2256" s="20" t="s">
        <v>1</v>
      </c>
      <c r="E2256" s="20" t="s">
        <v>77</v>
      </c>
      <c r="F2256" s="20" t="s">
        <v>135</v>
      </c>
      <c r="G2256" s="20" t="s">
        <v>2442</v>
      </c>
      <c r="H2256" s="20" t="s">
        <v>135</v>
      </c>
      <c r="I2256" s="19">
        <f t="shared" si="326"/>
        <v>34</v>
      </c>
      <c r="J2256" s="20"/>
      <c r="K2256" s="20" t="s">
        <v>206</v>
      </c>
      <c r="L2256" s="95" t="str">
        <f>IF(M2256&lt;&gt;"",IF(NOT(ISNA(INDEX(cc!B:B,MATCH(M2256,cc!A:A,0)))),INDEX(cc!B:B,MATCH(M2256,cc!A:A,0)),"0"),"")</f>
        <v>Age (0-50+-uk, 13) and Sex (Male)</v>
      </c>
      <c r="M2256" s="97" t="s">
        <v>20592</v>
      </c>
      <c r="N2256" s="28" t="str">
        <f t="shared" si="327"/>
        <v xml:space="preserve"> TARGET</v>
      </c>
      <c r="O2256" s="19" t="str">
        <f t="shared" si="320"/>
        <v>VMMC_CIRC (N, DSD, Age/Sex) TARGET: Voluntary Circumcised</v>
      </c>
      <c r="P2256" s="19" t="str">
        <f t="shared" si="321"/>
        <v>VMMC_CIRC (N, DSD, Age/Sex) TARGET: Voluntary Circumcised</v>
      </c>
      <c r="Q2256" s="19" t="str">
        <f t="shared" si="319"/>
        <v>VMMC_CIRC (N, DSD, Age/Sex) TARGET</v>
      </c>
      <c r="R2256" s="19" t="str">
        <f t="shared" si="322"/>
        <v>VMMC_CIRC_N_DSD_Age_Sex_TARGET</v>
      </c>
      <c r="S2256" s="19" t="str">
        <f t="shared" si="323"/>
        <v>VMMC_CIRC_N_DSD_Age_Sex_TARGET</v>
      </c>
      <c r="T2256" s="19" t="b">
        <f>NOT(ISNA(VLOOKUP(B2256,dbcodes!A:B,2,FALSE)))</f>
        <v>1</v>
      </c>
      <c r="U2256" s="19" t="str">
        <f>IF(ISNA(VLOOKUP(B2256,dbcodes!A:B,2,FALSE)),des!R1925,VLOOKUP(B2256,dbcodes!A:B,2,FALSE))</f>
        <v>VMMC_CIRC_N_DSD_Age_Sex_TARGET</v>
      </c>
      <c r="V2256" s="20"/>
      <c r="W2256" s="107" t="str">
        <f>IF(ISNA(VLOOKUP(C2256,descriptions!A:B,2,FALSE)),des!V1925,IF(G2256=" TARGET","Target ","")&amp;VLOOKUP(C2256,descriptions!A:B,2,FALSE))</f>
        <v>Target Number of males circumcised as part of the voluntary medical male circumcision (VMMC) for HIV prevention program within the reporting period</v>
      </c>
      <c r="X2256" s="20" t="s">
        <v>4</v>
      </c>
      <c r="Y2256" s="20" t="s">
        <v>831</v>
      </c>
      <c r="Z2256" s="20" t="s">
        <v>836</v>
      </c>
      <c r="AA2256" s="20" t="s">
        <v>102</v>
      </c>
      <c r="AB2256" s="20" t="s">
        <v>755</v>
      </c>
      <c r="AC2256" s="19" t="str">
        <f>IF(AB2256&lt;&gt;"",IF(NOT(ISNA(INDEX(os!A:A,MATCH(AB2256,os!B:B,0)))),INDEX(os!A:A,MATCH(AB2256,os!B:B,0)),"0"),"")</f>
        <v/>
      </c>
      <c r="AD2256" s="20" t="s">
        <v>830</v>
      </c>
      <c r="AE2256" s="20"/>
      <c r="AF2256" s="20"/>
      <c r="AG2256" s="20"/>
      <c r="AH2256" s="93" t="str">
        <f>IF(NOT(ISNA(VLOOKUP(B:B,ResultsTargets!A:A,1,0))),"TRUE","")</f>
        <v/>
      </c>
      <c r="AI2256" s="19" t="str">
        <f>IF(ISNA(VLOOKUP(C2256,dim_techarea!A:B,2,FALSE)),"",VLOOKUP(C2256,dim_techarea!A:B,2,FALSE))</f>
        <v>VMMC_CIRC</v>
      </c>
      <c r="AJ2256" s="19" t="str">
        <f>IF(ISNA(VLOOKUP(AI2256,dim_techarea!B:C,2,FALSE)),"",VLOOKUP(AI2256,dim_techarea!B:C,2,FALSE))</f>
        <v>wdoUps1qb3V</v>
      </c>
      <c r="AK2256" s="19" t="str">
        <f>IF(ISNA(VLOOKUP(TRIM(G2256),dim_targetsresults!A:B,2,FALSE)),"",VLOOKUP(TRIM(G2256),dim_targetsresults!A:C,2,FALSE))</f>
        <v>MER Targets</v>
      </c>
      <c r="AL2256" s="19" t="str">
        <f>IF(ISNA(VLOOKUP(AK2256,dim_targetsresults!B:C,2,FALSE)),"",VLOOKUP(AK2256,dim_targetsresults!B:C,2,FALSE))</f>
        <v>W8imnja2Owd</v>
      </c>
      <c r="AM2256" s="19" t="str">
        <f>IF(ISNA(VLOOKUP(TRIM(D2256),dim_numeratordenominator!A:B,2,FALSE)),"",VLOOKUP(TRIM(D2256),dim_numeratordenominator!A:C,2,FALSE))</f>
        <v>Numerator</v>
      </c>
      <c r="AN2256" s="19" t="str">
        <f>IF(ISNA(VLOOKUP(AM2256,dim_numeratordenominator!B:C,2,FALSE)),"",VLOOKUP(AM2256,dim_numeratordenominator!B:C,2,FALSE))</f>
        <v>Som9NRMQqV7</v>
      </c>
      <c r="AO2256" s="19" t="str">
        <f>IF(ISNA(VLOOKUP(TRIM(E2256),dim_supporttype!A:B,2,FALSE)),"",VLOOKUP(TRIM(E2256),dim_supporttype!A:C,2,FALSE))</f>
        <v>DSD</v>
      </c>
      <c r="AP2256" s="19" t="str">
        <f>IF(ISNA(VLOOKUP(AO2256,dim_supporttype!B:C,2,FALSE)),"",VLOOKUP(AO2256,dim_supporttype!B:C,2,FALSE))</f>
        <v>iM13vdNLWKb</v>
      </c>
      <c r="AQ2256" s="19" t="str">
        <f>IF(ISNA(VLOOKUP(TRIM(F2256),dim_disaggs!A:B,2,FALSE)),"No Disagg",VLOOKUP(TRIM(F2256),dim_disaggs!A:B,2,FALSE))</f>
        <v>Age/Sex</v>
      </c>
      <c r="AR2256" s="19" t="str">
        <f>IF(ISNA(VLOOKUP(AQ2256,dim_disaggs!B:C,2,FALSE)),"",VLOOKUP(AQ2256,dim_disaggs!B:C,2,FALSE))</f>
        <v>Qbz6SrpmJ1y</v>
      </c>
      <c r="AS2256" s="72"/>
      <c r="AT2256" s="66"/>
      <c r="AU2256" s="72" t="s">
        <v>755</v>
      </c>
      <c r="AV2256" s="73" t="s">
        <v>755</v>
      </c>
      <c r="AW2256" s="66" t="s">
        <v>755</v>
      </c>
      <c r="AX2256" s="66" t="s">
        <v>755</v>
      </c>
      <c r="AY2256" s="20"/>
      <c r="AZ2256" s="20"/>
      <c r="BA2256" s="105" t="str">
        <f t="shared" si="324"/>
        <v>Top Level Numerator</v>
      </c>
      <c r="BB2256" s="20" t="str">
        <f t="shared" si="325"/>
        <v>PE5QVF0w4xj</v>
      </c>
      <c r="BC2256" s="20"/>
      <c r="BD2256" s="20"/>
      <c r="BE2256" s="75" t="s">
        <v>755</v>
      </c>
      <c r="BF2256" s="73" t="s">
        <v>755</v>
      </c>
      <c r="BG2256" s="55" t="s">
        <v>755</v>
      </c>
      <c r="BH2256" s="76" t="s">
        <v>755</v>
      </c>
      <c r="BI2256" s="20" t="s">
        <v>755</v>
      </c>
      <c r="BJ2256" s="20" t="s">
        <v>755</v>
      </c>
      <c r="BK2256" s="55" t="s">
        <v>20634</v>
      </c>
      <c r="BL2256" s="71" t="s">
        <v>20636</v>
      </c>
      <c r="BM2256" s="77"/>
      <c r="BN2256" s="78"/>
      <c r="BO2256" s="77"/>
      <c r="BP2256" s="78"/>
    </row>
    <row r="2257" spans="1:68" s="3" customFormat="1" x14ac:dyDescent="0.2">
      <c r="A2257" s="22" t="s">
        <v>95</v>
      </c>
      <c r="B2257" s="21" t="s">
        <v>19832</v>
      </c>
      <c r="C2257" s="20" t="s">
        <v>202</v>
      </c>
      <c r="D2257" s="20" t="s">
        <v>1</v>
      </c>
      <c r="E2257" s="20" t="s">
        <v>78</v>
      </c>
      <c r="F2257" s="20" t="s">
        <v>135</v>
      </c>
      <c r="G2257" s="20" t="s">
        <v>2442</v>
      </c>
      <c r="H2257" s="20" t="s">
        <v>135</v>
      </c>
      <c r="I2257" s="19">
        <f t="shared" si="326"/>
        <v>33</v>
      </c>
      <c r="J2257" s="20"/>
      <c r="K2257" s="20" t="s">
        <v>206</v>
      </c>
      <c r="L2257" s="95" t="str">
        <f>IF(M2257&lt;&gt;"",IF(NOT(ISNA(INDEX(cc!B:B,MATCH(M2257,cc!A:A,0)))),INDEX(cc!B:B,MATCH(M2257,cc!A:A,0)),"0"),"")</f>
        <v>Age (0-50+-uk, 13) and Sex (Male)</v>
      </c>
      <c r="M2257" s="97" t="s">
        <v>20592</v>
      </c>
      <c r="N2257" s="28" t="str">
        <f t="shared" si="327"/>
        <v xml:space="preserve"> TARGET</v>
      </c>
      <c r="O2257" s="19" t="str">
        <f t="shared" si="320"/>
        <v>VMMC_CIRC (N, TA, Age/Sex) TARGET: Voluntary Circumcised</v>
      </c>
      <c r="P2257" s="19" t="str">
        <f t="shared" si="321"/>
        <v>VMMC_CIRC (N, TA, Age/Sex) TARGET: Voluntary Circumcised</v>
      </c>
      <c r="Q2257" s="19" t="str">
        <f t="shared" si="319"/>
        <v>VMMC_CIRC (N, TA, Age/Sex) TARGET</v>
      </c>
      <c r="R2257" s="19" t="str">
        <f t="shared" si="322"/>
        <v>VMMC_CIRC_N_TA_Age_Sex_TARGET</v>
      </c>
      <c r="S2257" s="19" t="str">
        <f t="shared" si="323"/>
        <v>VMMC_CIRC_N_TA_Age_Sex_TARGET</v>
      </c>
      <c r="T2257" s="19" t="b">
        <f>NOT(ISNA(VLOOKUP(B2257,dbcodes!A:B,2,FALSE)))</f>
        <v>1</v>
      </c>
      <c r="U2257" s="19" t="str">
        <f>IF(ISNA(VLOOKUP(B2257,dbcodes!A:B,2,FALSE)),des!R1926,VLOOKUP(B2257,dbcodes!A:B,2,FALSE))</f>
        <v>VMMC_CIRC_N_TA_Age_Sex_TARGET</v>
      </c>
      <c r="V2257" s="20"/>
      <c r="W2257" s="107" t="str">
        <f>IF(ISNA(VLOOKUP(C2257,descriptions!A:B,2,FALSE)),des!V1926,IF(G2257=" TARGET","Target ","")&amp;VLOOKUP(C2257,descriptions!A:B,2,FALSE))</f>
        <v>Target Number of males circumcised as part of the voluntary medical male circumcision (VMMC) for HIV prevention program within the reporting period</v>
      </c>
      <c r="X2257" s="20" t="s">
        <v>4</v>
      </c>
      <c r="Y2257" s="20" t="s">
        <v>831</v>
      </c>
      <c r="Z2257" s="20" t="s">
        <v>836</v>
      </c>
      <c r="AA2257" s="20" t="s">
        <v>102</v>
      </c>
      <c r="AB2257" s="20" t="s">
        <v>755</v>
      </c>
      <c r="AC2257" s="19" t="str">
        <f>IF(AB2257&lt;&gt;"",IF(NOT(ISNA(INDEX(os!A:A,MATCH(AB2257,os!B:B,0)))),INDEX(os!A:A,MATCH(AB2257,os!B:B,0)),"0"),"")</f>
        <v/>
      </c>
      <c r="AD2257" s="20" t="s">
        <v>830</v>
      </c>
      <c r="AE2257" s="20"/>
      <c r="AF2257" s="20"/>
      <c r="AG2257" s="20"/>
      <c r="AH2257" s="93" t="str">
        <f>IF(NOT(ISNA(VLOOKUP(B:B,ResultsTargets!A:A,1,0))),"TRUE","")</f>
        <v/>
      </c>
      <c r="AI2257" s="19" t="str">
        <f>IF(ISNA(VLOOKUP(C2257,dim_techarea!A:B,2,FALSE)),"",VLOOKUP(C2257,dim_techarea!A:B,2,FALSE))</f>
        <v>VMMC_CIRC</v>
      </c>
      <c r="AJ2257" s="19" t="str">
        <f>IF(ISNA(VLOOKUP(AI2257,dim_techarea!B:C,2,FALSE)),"",VLOOKUP(AI2257,dim_techarea!B:C,2,FALSE))</f>
        <v>wdoUps1qb3V</v>
      </c>
      <c r="AK2257" s="19" t="str">
        <f>IF(ISNA(VLOOKUP(TRIM(G2257),dim_targetsresults!A:B,2,FALSE)),"",VLOOKUP(TRIM(G2257),dim_targetsresults!A:C,2,FALSE))</f>
        <v>MER Targets</v>
      </c>
      <c r="AL2257" s="19" t="str">
        <f>IF(ISNA(VLOOKUP(AK2257,dim_targetsresults!B:C,2,FALSE)),"",VLOOKUP(AK2257,dim_targetsresults!B:C,2,FALSE))</f>
        <v>W8imnja2Owd</v>
      </c>
      <c r="AM2257" s="19" t="str">
        <f>IF(ISNA(VLOOKUP(TRIM(D2257),dim_numeratordenominator!A:B,2,FALSE)),"",VLOOKUP(TRIM(D2257),dim_numeratordenominator!A:C,2,FALSE))</f>
        <v>Numerator</v>
      </c>
      <c r="AN2257" s="19" t="str">
        <f>IF(ISNA(VLOOKUP(AM2257,dim_numeratordenominator!B:C,2,FALSE)),"",VLOOKUP(AM2257,dim_numeratordenominator!B:C,2,FALSE))</f>
        <v>Som9NRMQqV7</v>
      </c>
      <c r="AO2257" s="19" t="str">
        <f>IF(ISNA(VLOOKUP(TRIM(E2257),dim_supporttype!A:B,2,FALSE)),"",VLOOKUP(TRIM(E2257),dim_supporttype!A:C,2,FALSE))</f>
        <v>TA</v>
      </c>
      <c r="AP2257" s="19" t="str">
        <f>IF(ISNA(VLOOKUP(AO2257,dim_supporttype!B:C,2,FALSE)),"",VLOOKUP(AO2257,dim_supporttype!B:C,2,FALSE))</f>
        <v>cRAGKdWIDn4</v>
      </c>
      <c r="AQ2257" s="19" t="str">
        <f>IF(ISNA(VLOOKUP(TRIM(F2257),dim_disaggs!A:B,2,FALSE)),"No Disagg",VLOOKUP(TRIM(F2257),dim_disaggs!A:B,2,FALSE))</f>
        <v>Age/Sex</v>
      </c>
      <c r="AR2257" s="19" t="str">
        <f>IF(ISNA(VLOOKUP(AQ2257,dim_disaggs!B:C,2,FALSE)),"",VLOOKUP(AQ2257,dim_disaggs!B:C,2,FALSE))</f>
        <v>Qbz6SrpmJ1y</v>
      </c>
      <c r="AS2257" s="72"/>
      <c r="AT2257" s="66"/>
      <c r="AU2257" s="72" t="s">
        <v>755</v>
      </c>
      <c r="AV2257" s="73" t="s">
        <v>755</v>
      </c>
      <c r="AW2257" s="66" t="s">
        <v>755</v>
      </c>
      <c r="AX2257" s="66" t="s">
        <v>755</v>
      </c>
      <c r="AY2257" s="20"/>
      <c r="AZ2257" s="20"/>
      <c r="BA2257" s="105" t="str">
        <f t="shared" si="324"/>
        <v>Top Level Numerator</v>
      </c>
      <c r="BB2257" s="20" t="str">
        <f t="shared" si="325"/>
        <v>PE5QVF0w4xj</v>
      </c>
      <c r="BC2257" s="20"/>
      <c r="BD2257" s="20"/>
      <c r="BE2257" s="75" t="s">
        <v>755</v>
      </c>
      <c r="BF2257" s="73" t="s">
        <v>755</v>
      </c>
      <c r="BG2257" s="55" t="s">
        <v>755</v>
      </c>
      <c r="BH2257" s="76" t="s">
        <v>755</v>
      </c>
      <c r="BI2257" s="20" t="s">
        <v>755</v>
      </c>
      <c r="BJ2257" s="20" t="s">
        <v>755</v>
      </c>
      <c r="BK2257" s="55" t="s">
        <v>20634</v>
      </c>
      <c r="BL2257" s="71" t="s">
        <v>20636</v>
      </c>
      <c r="BM2257" s="77"/>
      <c r="BN2257" s="78"/>
      <c r="BO2257" s="77"/>
      <c r="BP2257" s="78"/>
    </row>
    <row r="2258" spans="1:68" s="3" customFormat="1" x14ac:dyDescent="0.2">
      <c r="A2258" s="20" t="s">
        <v>95</v>
      </c>
      <c r="B2258" s="20" t="s">
        <v>2080</v>
      </c>
      <c r="C2258" s="20" t="s">
        <v>202</v>
      </c>
      <c r="D2258" s="20" t="s">
        <v>1</v>
      </c>
      <c r="E2258" s="20" t="s">
        <v>77</v>
      </c>
      <c r="F2258" s="20" t="s">
        <v>2207</v>
      </c>
      <c r="G2258" s="20" t="s">
        <v>2442</v>
      </c>
      <c r="H2258" s="20" t="s">
        <v>2207</v>
      </c>
      <c r="I2258" s="19">
        <f t="shared" si="326"/>
        <v>35</v>
      </c>
      <c r="J2258" s="20" t="s">
        <v>755</v>
      </c>
      <c r="K2258" s="20" t="s">
        <v>206</v>
      </c>
      <c r="L2258" s="95" t="str">
        <f>IF(M2258&lt;&gt;"",IF(NOT(ISNA(INDEX(cc!B:B,MATCH(M2258,cc!A:A,0)))),INDEX(cc!B:B,MATCH(M2258,cc!A:A,0)),"0"),"")</f>
        <v>Follow-Up</v>
      </c>
      <c r="M2258" s="97" t="s">
        <v>4064</v>
      </c>
      <c r="N2258" s="28" t="str">
        <f t="shared" si="327"/>
        <v xml:space="preserve"> TARGET</v>
      </c>
      <c r="O2258" s="19" t="str">
        <f t="shared" si="320"/>
        <v>VMMC_CIRC (N, DSD, FollowUp) TARGET: Voluntary Circumcised</v>
      </c>
      <c r="P2258" s="19" t="str">
        <f t="shared" si="321"/>
        <v>VMMC_CIRC (N, DSD, FollowUp) TARGET: Voluntary Circumcised</v>
      </c>
      <c r="Q2258" s="19" t="str">
        <f t="shared" si="319"/>
        <v>VMMC_CIRC (N, DSD, FollowUp) TARGET</v>
      </c>
      <c r="R2258" s="19" t="str">
        <f t="shared" si="322"/>
        <v>VMMC_CIRC_N_DSD_FollowUp_TARGET</v>
      </c>
      <c r="S2258" s="19" t="str">
        <f t="shared" si="323"/>
        <v>VMMC_CIRC_N_DSD_FollowUp_TARGET</v>
      </c>
      <c r="T2258" s="19" t="b">
        <f>NOT(ISNA(VLOOKUP(B2258,dbcodes!A:B,2,FALSE)))</f>
        <v>1</v>
      </c>
      <c r="U2258" s="19" t="str">
        <f>IF(ISNA(VLOOKUP(B2258,dbcodes!A:B,2,FALSE)),des!R1927,VLOOKUP(B2258,dbcodes!A:B,2,FALSE))</f>
        <v>VMMC_CIRC_N_DSD_FollowUp_TARGET</v>
      </c>
      <c r="V2258" s="20"/>
      <c r="W2258" s="107" t="str">
        <f>IF(ISNA(VLOOKUP(C2258,descriptions!A:B,2,FALSE)),des!V1927,IF(G2258=" TARGET","Target ","")&amp;VLOOKUP(C2258,descriptions!A:B,2,FALSE))</f>
        <v>Target Number of males circumcised as part of the voluntary medical male circumcision (VMMC) for HIV prevention program within the reporting period</v>
      </c>
      <c r="X2258" s="20" t="s">
        <v>4</v>
      </c>
      <c r="Y2258" s="20" t="s">
        <v>831</v>
      </c>
      <c r="Z2258" s="20" t="s">
        <v>836</v>
      </c>
      <c r="AA2258" s="20" t="s">
        <v>102</v>
      </c>
      <c r="AB2258" s="20" t="s">
        <v>755</v>
      </c>
      <c r="AC2258" s="19" t="str">
        <f>IF(AB2258&lt;&gt;"",IF(NOT(ISNA(INDEX(os!A:A,MATCH(AB2258,os!B:B,0)))),INDEX(os!A:A,MATCH(AB2258,os!B:B,0)),"0"),"")</f>
        <v/>
      </c>
      <c r="AD2258" s="20" t="s">
        <v>830</v>
      </c>
      <c r="AE2258" s="20"/>
      <c r="AF2258" s="20"/>
      <c r="AG2258" s="20"/>
      <c r="AH2258" s="93" t="str">
        <f>IF(NOT(ISNA(VLOOKUP(B:B,ResultsTargets!A:A,1,0))),"TRUE","")</f>
        <v/>
      </c>
      <c r="AI2258" s="19" t="str">
        <f>IF(ISNA(VLOOKUP(C2258,dim_techarea!A:B,2,FALSE)),"",VLOOKUP(C2258,dim_techarea!A:B,2,FALSE))</f>
        <v>VMMC_CIRC</v>
      </c>
      <c r="AJ2258" s="19" t="str">
        <f>IF(ISNA(VLOOKUP(AI2258,dim_techarea!B:C,2,FALSE)),"",VLOOKUP(AI2258,dim_techarea!B:C,2,FALSE))</f>
        <v>wdoUps1qb3V</v>
      </c>
      <c r="AK2258" s="19" t="str">
        <f>IF(ISNA(VLOOKUP(TRIM(G2258),dim_targetsresults!A:B,2,FALSE)),"",VLOOKUP(TRIM(G2258),dim_targetsresults!A:C,2,FALSE))</f>
        <v>MER Targets</v>
      </c>
      <c r="AL2258" s="19" t="str">
        <f>IF(ISNA(VLOOKUP(AK2258,dim_targetsresults!B:C,2,FALSE)),"",VLOOKUP(AK2258,dim_targetsresults!B:C,2,FALSE))</f>
        <v>W8imnja2Owd</v>
      </c>
      <c r="AM2258" s="19" t="str">
        <f>IF(ISNA(VLOOKUP(TRIM(D2258),dim_numeratordenominator!A:B,2,FALSE)),"",VLOOKUP(TRIM(D2258),dim_numeratordenominator!A:C,2,FALSE))</f>
        <v>Numerator</v>
      </c>
      <c r="AN2258" s="19" t="str">
        <f>IF(ISNA(VLOOKUP(AM2258,dim_numeratordenominator!B:C,2,FALSE)),"",VLOOKUP(AM2258,dim_numeratordenominator!B:C,2,FALSE))</f>
        <v>Som9NRMQqV7</v>
      </c>
      <c r="AO2258" s="19" t="str">
        <f>IF(ISNA(VLOOKUP(TRIM(E2258),dim_supporttype!A:B,2,FALSE)),"",VLOOKUP(TRIM(E2258),dim_supporttype!A:C,2,FALSE))</f>
        <v>DSD</v>
      </c>
      <c r="AP2258" s="19" t="str">
        <f>IF(ISNA(VLOOKUP(AO2258,dim_supporttype!B:C,2,FALSE)),"",VLOOKUP(AO2258,dim_supporttype!B:C,2,FALSE))</f>
        <v>iM13vdNLWKb</v>
      </c>
      <c r="AQ2258" s="19" t="str">
        <f>IF(ISNA(VLOOKUP(TRIM(F2258),dim_disaggs!A:B,2,FALSE)),"No Disagg",VLOOKUP(TRIM(F2258),dim_disaggs!A:B,2,FALSE))</f>
        <v>FollowUp</v>
      </c>
      <c r="AR2258" s="19" t="str">
        <f>IF(ISNA(VLOOKUP(AQ2258,dim_disaggs!B:C,2,FALSE)),"",VLOOKUP(AQ2258,dim_disaggs!B:C,2,FALSE))</f>
        <v>WDby5IAwxSW</v>
      </c>
      <c r="AS2258" s="72"/>
      <c r="AT2258" s="66"/>
      <c r="AU2258" s="72" t="s">
        <v>755</v>
      </c>
      <c r="AV2258" s="73" t="s">
        <v>755</v>
      </c>
      <c r="AW2258" s="66" t="s">
        <v>755</v>
      </c>
      <c r="AX2258" s="66" t="s">
        <v>755</v>
      </c>
      <c r="AY2258" s="20"/>
      <c r="AZ2258" s="20"/>
      <c r="BA2258" s="105" t="str">
        <f t="shared" si="324"/>
        <v/>
      </c>
      <c r="BB2258" s="20" t="str">
        <f t="shared" si="325"/>
        <v/>
      </c>
      <c r="BC2258" s="20"/>
      <c r="BD2258" s="20"/>
      <c r="BE2258" s="75" t="s">
        <v>755</v>
      </c>
      <c r="BF2258" s="73" t="s">
        <v>755</v>
      </c>
      <c r="BG2258" s="55" t="s">
        <v>755</v>
      </c>
      <c r="BH2258" s="76" t="s">
        <v>755</v>
      </c>
      <c r="BI2258" s="20" t="s">
        <v>755</v>
      </c>
      <c r="BJ2258" s="20" t="s">
        <v>755</v>
      </c>
      <c r="BK2258" s="55" t="s">
        <v>755</v>
      </c>
      <c r="BL2258" s="71" t="s">
        <v>755</v>
      </c>
      <c r="BM2258" s="77" t="s">
        <v>755</v>
      </c>
      <c r="BN2258" s="78" t="s">
        <v>755</v>
      </c>
      <c r="BO2258" s="77" t="s">
        <v>755</v>
      </c>
      <c r="BP2258" s="78" t="s">
        <v>755</v>
      </c>
    </row>
    <row r="2259" spans="1:68" s="3" customFormat="1" x14ac:dyDescent="0.2">
      <c r="A2259" s="20" t="s">
        <v>95</v>
      </c>
      <c r="B2259" s="20" t="s">
        <v>2089</v>
      </c>
      <c r="C2259" s="20" t="s">
        <v>202</v>
      </c>
      <c r="D2259" s="20" t="s">
        <v>1</v>
      </c>
      <c r="E2259" s="20" t="s">
        <v>78</v>
      </c>
      <c r="F2259" s="20" t="s">
        <v>2207</v>
      </c>
      <c r="G2259" s="20" t="s">
        <v>2442</v>
      </c>
      <c r="H2259" s="20" t="s">
        <v>2207</v>
      </c>
      <c r="I2259" s="19">
        <f t="shared" si="326"/>
        <v>34</v>
      </c>
      <c r="J2259" s="20" t="s">
        <v>755</v>
      </c>
      <c r="K2259" s="20" t="s">
        <v>206</v>
      </c>
      <c r="L2259" s="95" t="str">
        <f>IF(M2259&lt;&gt;"",IF(NOT(ISNA(INDEX(cc!B:B,MATCH(M2259,cc!A:A,0)))),INDEX(cc!B:B,MATCH(M2259,cc!A:A,0)),"0"),"")</f>
        <v>Follow-Up</v>
      </c>
      <c r="M2259" s="97" t="s">
        <v>4064</v>
      </c>
      <c r="N2259" s="28" t="str">
        <f t="shared" si="327"/>
        <v xml:space="preserve"> TARGET</v>
      </c>
      <c r="O2259" s="19" t="str">
        <f t="shared" si="320"/>
        <v>VMMC_CIRC (N, TA, FollowUp) TARGET: Voluntary Circumcised</v>
      </c>
      <c r="P2259" s="19" t="str">
        <f t="shared" si="321"/>
        <v>VMMC_CIRC (N, TA, FollowUp) TARGET: Voluntary Circumcised</v>
      </c>
      <c r="Q2259" s="19" t="str">
        <f t="shared" si="319"/>
        <v>VMMC_CIRC (N, TA, FollowUp) TARGET</v>
      </c>
      <c r="R2259" s="19" t="str">
        <f t="shared" si="322"/>
        <v>VMMC_CIRC_N_TA_FollowUp_TARGET</v>
      </c>
      <c r="S2259" s="19" t="str">
        <f t="shared" si="323"/>
        <v>VMMC_CIRC_N_TA_FollowUp_TARGET</v>
      </c>
      <c r="T2259" s="19" t="b">
        <f>NOT(ISNA(VLOOKUP(B2259,dbcodes!A:B,2,FALSE)))</f>
        <v>1</v>
      </c>
      <c r="U2259" s="19" t="str">
        <f>IF(ISNA(VLOOKUP(B2259,dbcodes!A:B,2,FALSE)),des!R1928,VLOOKUP(B2259,dbcodes!A:B,2,FALSE))</f>
        <v>VMMC_CIRC_N_TA_FollowUp_TARGET</v>
      </c>
      <c r="V2259" s="20"/>
      <c r="W2259" s="107" t="str">
        <f>IF(ISNA(VLOOKUP(C2259,descriptions!A:B,2,FALSE)),des!V1928,IF(G2259=" TARGET","Target ","")&amp;VLOOKUP(C2259,descriptions!A:B,2,FALSE))</f>
        <v>Target Number of males circumcised as part of the voluntary medical male circumcision (VMMC) for HIV prevention program within the reporting period</v>
      </c>
      <c r="X2259" s="20" t="s">
        <v>4</v>
      </c>
      <c r="Y2259" s="20" t="s">
        <v>831</v>
      </c>
      <c r="Z2259" s="20" t="s">
        <v>836</v>
      </c>
      <c r="AA2259" s="20" t="s">
        <v>102</v>
      </c>
      <c r="AB2259" s="20" t="s">
        <v>755</v>
      </c>
      <c r="AC2259" s="19" t="str">
        <f>IF(AB2259&lt;&gt;"",IF(NOT(ISNA(INDEX(os!A:A,MATCH(AB2259,os!B:B,0)))),INDEX(os!A:A,MATCH(AB2259,os!B:B,0)),"0"),"")</f>
        <v/>
      </c>
      <c r="AD2259" s="20" t="s">
        <v>830</v>
      </c>
      <c r="AE2259" s="20"/>
      <c r="AF2259" s="20"/>
      <c r="AG2259" s="20"/>
      <c r="AH2259" s="93" t="str">
        <f>IF(NOT(ISNA(VLOOKUP(B:B,ResultsTargets!A:A,1,0))),"TRUE","")</f>
        <v/>
      </c>
      <c r="AI2259" s="19" t="str">
        <f>IF(ISNA(VLOOKUP(C2259,dim_techarea!A:B,2,FALSE)),"",VLOOKUP(C2259,dim_techarea!A:B,2,FALSE))</f>
        <v>VMMC_CIRC</v>
      </c>
      <c r="AJ2259" s="19" t="str">
        <f>IF(ISNA(VLOOKUP(AI2259,dim_techarea!B:C,2,FALSE)),"",VLOOKUP(AI2259,dim_techarea!B:C,2,FALSE))</f>
        <v>wdoUps1qb3V</v>
      </c>
      <c r="AK2259" s="19" t="str">
        <f>IF(ISNA(VLOOKUP(TRIM(G2259),dim_targetsresults!A:B,2,FALSE)),"",VLOOKUP(TRIM(G2259),dim_targetsresults!A:C,2,FALSE))</f>
        <v>MER Targets</v>
      </c>
      <c r="AL2259" s="19" t="str">
        <f>IF(ISNA(VLOOKUP(AK2259,dim_targetsresults!B:C,2,FALSE)),"",VLOOKUP(AK2259,dim_targetsresults!B:C,2,FALSE))</f>
        <v>W8imnja2Owd</v>
      </c>
      <c r="AM2259" s="19" t="str">
        <f>IF(ISNA(VLOOKUP(TRIM(D2259),dim_numeratordenominator!A:B,2,FALSE)),"",VLOOKUP(TRIM(D2259),dim_numeratordenominator!A:C,2,FALSE))</f>
        <v>Numerator</v>
      </c>
      <c r="AN2259" s="19" t="str">
        <f>IF(ISNA(VLOOKUP(AM2259,dim_numeratordenominator!B:C,2,FALSE)),"",VLOOKUP(AM2259,dim_numeratordenominator!B:C,2,FALSE))</f>
        <v>Som9NRMQqV7</v>
      </c>
      <c r="AO2259" s="19" t="str">
        <f>IF(ISNA(VLOOKUP(TRIM(E2259),dim_supporttype!A:B,2,FALSE)),"",VLOOKUP(TRIM(E2259),dim_supporttype!A:C,2,FALSE))</f>
        <v>TA</v>
      </c>
      <c r="AP2259" s="19" t="str">
        <f>IF(ISNA(VLOOKUP(AO2259,dim_supporttype!B:C,2,FALSE)),"",VLOOKUP(AO2259,dim_supporttype!B:C,2,FALSE))</f>
        <v>cRAGKdWIDn4</v>
      </c>
      <c r="AQ2259" s="19" t="str">
        <f>IF(ISNA(VLOOKUP(TRIM(F2259),dim_disaggs!A:B,2,FALSE)),"No Disagg",VLOOKUP(TRIM(F2259),dim_disaggs!A:B,2,FALSE))</f>
        <v>FollowUp</v>
      </c>
      <c r="AR2259" s="19" t="str">
        <f>IF(ISNA(VLOOKUP(AQ2259,dim_disaggs!B:C,2,FALSE)),"",VLOOKUP(AQ2259,dim_disaggs!B:C,2,FALSE))</f>
        <v>WDby5IAwxSW</v>
      </c>
      <c r="AS2259" s="72"/>
      <c r="AT2259" s="66"/>
      <c r="AU2259" s="72" t="s">
        <v>755</v>
      </c>
      <c r="AV2259" s="73" t="s">
        <v>755</v>
      </c>
      <c r="AW2259" s="66" t="s">
        <v>755</v>
      </c>
      <c r="AX2259" s="66" t="s">
        <v>755</v>
      </c>
      <c r="AY2259" s="20"/>
      <c r="AZ2259" s="20"/>
      <c r="BA2259" s="105" t="str">
        <f t="shared" si="324"/>
        <v/>
      </c>
      <c r="BB2259" s="20" t="str">
        <f t="shared" si="325"/>
        <v/>
      </c>
      <c r="BC2259" s="20"/>
      <c r="BD2259" s="20"/>
      <c r="BE2259" s="75" t="s">
        <v>755</v>
      </c>
      <c r="BF2259" s="73" t="s">
        <v>755</v>
      </c>
      <c r="BG2259" s="55" t="s">
        <v>755</v>
      </c>
      <c r="BH2259" s="76" t="s">
        <v>755</v>
      </c>
      <c r="BI2259" s="20" t="s">
        <v>755</v>
      </c>
      <c r="BJ2259" s="20" t="s">
        <v>755</v>
      </c>
      <c r="BK2259" s="55" t="s">
        <v>755</v>
      </c>
      <c r="BL2259" s="71" t="s">
        <v>755</v>
      </c>
      <c r="BM2259" s="77" t="s">
        <v>755</v>
      </c>
      <c r="BN2259" s="78" t="s">
        <v>755</v>
      </c>
      <c r="BO2259" s="77" t="s">
        <v>755</v>
      </c>
      <c r="BP2259" s="78" t="s">
        <v>755</v>
      </c>
    </row>
    <row r="2260" spans="1:68" s="3" customFormat="1" x14ac:dyDescent="0.2">
      <c r="A2260" s="20" t="s">
        <v>95</v>
      </c>
      <c r="B2260" s="20" t="s">
        <v>2082</v>
      </c>
      <c r="C2260" s="20" t="s">
        <v>202</v>
      </c>
      <c r="D2260" s="20" t="s">
        <v>1</v>
      </c>
      <c r="E2260" s="20" t="s">
        <v>77</v>
      </c>
      <c r="F2260" s="20" t="s">
        <v>20188</v>
      </c>
      <c r="G2260" s="20" t="s">
        <v>2442</v>
      </c>
      <c r="H2260" s="20" t="s">
        <v>20188</v>
      </c>
      <c r="I2260" s="19">
        <f t="shared" si="326"/>
        <v>40</v>
      </c>
      <c r="J2260" s="20" t="s">
        <v>755</v>
      </c>
      <c r="K2260" s="20" t="s">
        <v>206</v>
      </c>
      <c r="L2260" s="95" t="str">
        <f>IF(M2260&lt;&gt;"",IF(NOT(ISNA(INDEX(cc!B:B,MATCH(M2260,cc!A:A,0)))),INDEX(cc!B:B,MATCH(M2260,cc!A:A,0)),"0"),"")</f>
        <v>HIV Status (Inc Unknown) and Sex (Male)</v>
      </c>
      <c r="M2260" s="97" t="s">
        <v>216</v>
      </c>
      <c r="N2260" s="28" t="str">
        <f t="shared" si="327"/>
        <v xml:space="preserve"> TARGET</v>
      </c>
      <c r="O2260" s="19" t="str">
        <f t="shared" si="320"/>
        <v>VMMC_CIRC (N, DSD, HIVStatus/Sex) TARGET: Voluntary Circumcised</v>
      </c>
      <c r="P2260" s="19" t="str">
        <f t="shared" si="321"/>
        <v>VMMC_CIRC (N, DSD, HIVStatus/Sex) TARGET: Voluntary Circumcised</v>
      </c>
      <c r="Q2260" s="19" t="str">
        <f t="shared" si="319"/>
        <v>VMMC_CIRC (N, DSD, HIVStatus/Sex) TARGET</v>
      </c>
      <c r="R2260" s="19" t="str">
        <f t="shared" si="322"/>
        <v>VMMC_CIRC_N_DSD_HIVStatus_Sex_TARGET</v>
      </c>
      <c r="S2260" s="19" t="str">
        <f t="shared" si="323"/>
        <v>VMMC_CIRC_N_DSD_HIVStatus_Sex_TARGET</v>
      </c>
      <c r="T2260" s="19" t="b">
        <f>NOT(ISNA(VLOOKUP(B2260,dbcodes!A:B,2,FALSE)))</f>
        <v>1</v>
      </c>
      <c r="U2260" s="19" t="str">
        <f>IF(ISNA(VLOOKUP(B2260,dbcodes!A:B,2,FALSE)),des!R1929,VLOOKUP(B2260,dbcodes!A:B,2,FALSE))</f>
        <v>VMMC_CIRC_N_DSD_HIVStatus_TARGET</v>
      </c>
      <c r="V2260" s="20"/>
      <c r="W2260" s="107" t="str">
        <f>IF(ISNA(VLOOKUP(C2260,descriptions!A:B,2,FALSE)),des!V1929,IF(G2260=" TARGET","Target ","")&amp;VLOOKUP(C2260,descriptions!A:B,2,FALSE))</f>
        <v>Target Number of males circumcised as part of the voluntary medical male circumcision (VMMC) for HIV prevention program within the reporting period</v>
      </c>
      <c r="X2260" s="20" t="s">
        <v>4</v>
      </c>
      <c r="Y2260" s="20" t="s">
        <v>831</v>
      </c>
      <c r="Z2260" s="20" t="s">
        <v>836</v>
      </c>
      <c r="AA2260" s="20" t="s">
        <v>102</v>
      </c>
      <c r="AB2260" s="20" t="s">
        <v>755</v>
      </c>
      <c r="AC2260" s="19" t="str">
        <f>IF(AB2260&lt;&gt;"",IF(NOT(ISNA(INDEX(os!A:A,MATCH(AB2260,os!B:B,0)))),INDEX(os!A:A,MATCH(AB2260,os!B:B,0)),"0"),"")</f>
        <v/>
      </c>
      <c r="AD2260" s="20" t="s">
        <v>830</v>
      </c>
      <c r="AE2260" s="20"/>
      <c r="AF2260" s="20"/>
      <c r="AG2260" s="20"/>
      <c r="AH2260" s="93" t="str">
        <f>IF(NOT(ISNA(VLOOKUP(B:B,ResultsTargets!A:A,1,0))),"TRUE","")</f>
        <v/>
      </c>
      <c r="AI2260" s="19" t="str">
        <f>IF(ISNA(VLOOKUP(C2260,dim_techarea!A:B,2,FALSE)),"",VLOOKUP(C2260,dim_techarea!A:B,2,FALSE))</f>
        <v>VMMC_CIRC</v>
      </c>
      <c r="AJ2260" s="19" t="str">
        <f>IF(ISNA(VLOOKUP(AI2260,dim_techarea!B:C,2,FALSE)),"",VLOOKUP(AI2260,dim_techarea!B:C,2,FALSE))</f>
        <v>wdoUps1qb3V</v>
      </c>
      <c r="AK2260" s="19" t="str">
        <f>IF(ISNA(VLOOKUP(TRIM(G2260),dim_targetsresults!A:B,2,FALSE)),"",VLOOKUP(TRIM(G2260),dim_targetsresults!A:C,2,FALSE))</f>
        <v>MER Targets</v>
      </c>
      <c r="AL2260" s="19" t="str">
        <f>IF(ISNA(VLOOKUP(AK2260,dim_targetsresults!B:C,2,FALSE)),"",VLOOKUP(AK2260,dim_targetsresults!B:C,2,FALSE))</f>
        <v>W8imnja2Owd</v>
      </c>
      <c r="AM2260" s="19" t="str">
        <f>IF(ISNA(VLOOKUP(TRIM(D2260),dim_numeratordenominator!A:B,2,FALSE)),"",VLOOKUP(TRIM(D2260),dim_numeratordenominator!A:C,2,FALSE))</f>
        <v>Numerator</v>
      </c>
      <c r="AN2260" s="19" t="str">
        <f>IF(ISNA(VLOOKUP(AM2260,dim_numeratordenominator!B:C,2,FALSE)),"",VLOOKUP(AM2260,dim_numeratordenominator!B:C,2,FALSE))</f>
        <v>Som9NRMQqV7</v>
      </c>
      <c r="AO2260" s="19" t="str">
        <f>IF(ISNA(VLOOKUP(TRIM(E2260),dim_supporttype!A:B,2,FALSE)),"",VLOOKUP(TRIM(E2260),dim_supporttype!A:C,2,FALSE))</f>
        <v>DSD</v>
      </c>
      <c r="AP2260" s="19" t="str">
        <f>IF(ISNA(VLOOKUP(AO2260,dim_supporttype!B:C,2,FALSE)),"",VLOOKUP(AO2260,dim_supporttype!B:C,2,FALSE))</f>
        <v>iM13vdNLWKb</v>
      </c>
      <c r="AQ2260" s="19" t="str">
        <f>IF(ISNA(VLOOKUP(TRIM(F2260),dim_disaggs!A:B,2,FALSE)),"No Disagg",VLOOKUP(TRIM(F2260),dim_disaggs!A:B,2,FALSE))</f>
        <v>HIVStatus/Sex</v>
      </c>
      <c r="AR2260" s="19" t="str">
        <f>IF(ISNA(VLOOKUP(AQ2260,dim_disaggs!B:C,2,FALSE)),"",VLOOKUP(AQ2260,dim_disaggs!B:C,2,FALSE))</f>
        <v>WBj3kv6ADC2</v>
      </c>
      <c r="AS2260" s="72"/>
      <c r="AT2260" s="66"/>
      <c r="AU2260" s="72" t="s">
        <v>755</v>
      </c>
      <c r="AV2260" s="73" t="s">
        <v>755</v>
      </c>
      <c r="AW2260" s="66" t="s">
        <v>755</v>
      </c>
      <c r="AX2260" s="66" t="s">
        <v>755</v>
      </c>
      <c r="AY2260" s="20"/>
      <c r="AZ2260" s="20"/>
      <c r="BA2260" s="105" t="str">
        <f t="shared" si="324"/>
        <v/>
      </c>
      <c r="BB2260" s="20" t="str">
        <f t="shared" si="325"/>
        <v/>
      </c>
      <c r="BC2260" s="20"/>
      <c r="BD2260" s="20"/>
      <c r="BE2260" s="75" t="s">
        <v>755</v>
      </c>
      <c r="BF2260" s="73" t="s">
        <v>755</v>
      </c>
      <c r="BG2260" s="55" t="s">
        <v>755</v>
      </c>
      <c r="BH2260" s="76" t="s">
        <v>755</v>
      </c>
      <c r="BI2260" s="20" t="s">
        <v>755</v>
      </c>
      <c r="BJ2260" s="20" t="s">
        <v>755</v>
      </c>
      <c r="BK2260" s="55" t="s">
        <v>755</v>
      </c>
      <c r="BL2260" s="71" t="s">
        <v>755</v>
      </c>
      <c r="BM2260" s="77" t="s">
        <v>755</v>
      </c>
      <c r="BN2260" s="78" t="s">
        <v>755</v>
      </c>
      <c r="BO2260" s="77" t="s">
        <v>755</v>
      </c>
      <c r="BP2260" s="78" t="s">
        <v>755</v>
      </c>
    </row>
    <row r="2261" spans="1:68" s="3" customFormat="1" x14ac:dyDescent="0.2">
      <c r="A2261" s="20" t="s">
        <v>95</v>
      </c>
      <c r="B2261" s="20" t="s">
        <v>2091</v>
      </c>
      <c r="C2261" s="20" t="s">
        <v>202</v>
      </c>
      <c r="D2261" s="20" t="s">
        <v>1</v>
      </c>
      <c r="E2261" s="20" t="s">
        <v>78</v>
      </c>
      <c r="F2261" s="20" t="s">
        <v>20188</v>
      </c>
      <c r="G2261" s="20" t="s">
        <v>2442</v>
      </c>
      <c r="H2261" s="20" t="s">
        <v>20188</v>
      </c>
      <c r="I2261" s="19">
        <f t="shared" si="326"/>
        <v>39</v>
      </c>
      <c r="J2261" s="20" t="s">
        <v>755</v>
      </c>
      <c r="K2261" s="20" t="s">
        <v>206</v>
      </c>
      <c r="L2261" s="95" t="str">
        <f>IF(M2261&lt;&gt;"",IF(NOT(ISNA(INDEX(cc!B:B,MATCH(M2261,cc!A:A,0)))),INDEX(cc!B:B,MATCH(M2261,cc!A:A,0)),"0"),"")</f>
        <v>HIV Status (Inc Unknown) and Sex (Male)</v>
      </c>
      <c r="M2261" s="97" t="s">
        <v>216</v>
      </c>
      <c r="N2261" s="28" t="str">
        <f t="shared" si="327"/>
        <v xml:space="preserve"> TARGET</v>
      </c>
      <c r="O2261" s="19" t="str">
        <f t="shared" si="320"/>
        <v>VMMC_CIRC (N, TA, HIVStatus/Sex) TARGET: Voluntary Circumcised</v>
      </c>
      <c r="P2261" s="19" t="str">
        <f t="shared" si="321"/>
        <v>VMMC_CIRC (N, TA, HIVStatus/Sex) TARGET: Voluntary Circumcised</v>
      </c>
      <c r="Q2261" s="19" t="str">
        <f t="shared" si="319"/>
        <v>VMMC_CIRC (N, TA, HIVStatus/Sex) TARGET</v>
      </c>
      <c r="R2261" s="19" t="str">
        <f t="shared" si="322"/>
        <v>VMMC_CIRC_N_TA_HIVStatus_Sex_TARGET</v>
      </c>
      <c r="S2261" s="19" t="str">
        <f t="shared" si="323"/>
        <v>VMMC_CIRC_N_TA_HIVStatus_Sex_TARGET</v>
      </c>
      <c r="T2261" s="19" t="b">
        <f>NOT(ISNA(VLOOKUP(B2261,dbcodes!A:B,2,FALSE)))</f>
        <v>1</v>
      </c>
      <c r="U2261" s="19" t="str">
        <f>IF(ISNA(VLOOKUP(B2261,dbcodes!A:B,2,FALSE)),des!R1930,VLOOKUP(B2261,dbcodes!A:B,2,FALSE))</f>
        <v>VMMC_CIRC_N_TA_HIVStatus_TARGET</v>
      </c>
      <c r="V2261" s="20"/>
      <c r="W2261" s="107" t="str">
        <f>IF(ISNA(VLOOKUP(C2261,descriptions!A:B,2,FALSE)),des!V1930,IF(G2261=" TARGET","Target ","")&amp;VLOOKUP(C2261,descriptions!A:B,2,FALSE))</f>
        <v>Target Number of males circumcised as part of the voluntary medical male circumcision (VMMC) for HIV prevention program within the reporting period</v>
      </c>
      <c r="X2261" s="20" t="s">
        <v>4</v>
      </c>
      <c r="Y2261" s="20" t="s">
        <v>831</v>
      </c>
      <c r="Z2261" s="20" t="s">
        <v>836</v>
      </c>
      <c r="AA2261" s="20" t="s">
        <v>102</v>
      </c>
      <c r="AB2261" s="20" t="s">
        <v>755</v>
      </c>
      <c r="AC2261" s="19" t="str">
        <f>IF(AB2261&lt;&gt;"",IF(NOT(ISNA(INDEX(os!A:A,MATCH(AB2261,os!B:B,0)))),INDEX(os!A:A,MATCH(AB2261,os!B:B,0)),"0"),"")</f>
        <v/>
      </c>
      <c r="AD2261" s="20" t="s">
        <v>830</v>
      </c>
      <c r="AE2261" s="20"/>
      <c r="AF2261" s="20"/>
      <c r="AG2261" s="20"/>
      <c r="AH2261" s="93" t="str">
        <f>IF(NOT(ISNA(VLOOKUP(B:B,ResultsTargets!A:A,1,0))),"TRUE","")</f>
        <v/>
      </c>
      <c r="AI2261" s="19" t="str">
        <f>IF(ISNA(VLOOKUP(C2261,dim_techarea!A:B,2,FALSE)),"",VLOOKUP(C2261,dim_techarea!A:B,2,FALSE))</f>
        <v>VMMC_CIRC</v>
      </c>
      <c r="AJ2261" s="19" t="str">
        <f>IF(ISNA(VLOOKUP(AI2261,dim_techarea!B:C,2,FALSE)),"",VLOOKUP(AI2261,dim_techarea!B:C,2,FALSE))</f>
        <v>wdoUps1qb3V</v>
      </c>
      <c r="AK2261" s="19" t="str">
        <f>IF(ISNA(VLOOKUP(TRIM(G2261),dim_targetsresults!A:B,2,FALSE)),"",VLOOKUP(TRIM(G2261),dim_targetsresults!A:C,2,FALSE))</f>
        <v>MER Targets</v>
      </c>
      <c r="AL2261" s="19" t="str">
        <f>IF(ISNA(VLOOKUP(AK2261,dim_targetsresults!B:C,2,FALSE)),"",VLOOKUP(AK2261,dim_targetsresults!B:C,2,FALSE))</f>
        <v>W8imnja2Owd</v>
      </c>
      <c r="AM2261" s="19" t="str">
        <f>IF(ISNA(VLOOKUP(TRIM(D2261),dim_numeratordenominator!A:B,2,FALSE)),"",VLOOKUP(TRIM(D2261),dim_numeratordenominator!A:C,2,FALSE))</f>
        <v>Numerator</v>
      </c>
      <c r="AN2261" s="19" t="str">
        <f>IF(ISNA(VLOOKUP(AM2261,dim_numeratordenominator!B:C,2,FALSE)),"",VLOOKUP(AM2261,dim_numeratordenominator!B:C,2,FALSE))</f>
        <v>Som9NRMQqV7</v>
      </c>
      <c r="AO2261" s="19" t="str">
        <f>IF(ISNA(VLOOKUP(TRIM(E2261),dim_supporttype!A:B,2,FALSE)),"",VLOOKUP(TRIM(E2261),dim_supporttype!A:C,2,FALSE))</f>
        <v>TA</v>
      </c>
      <c r="AP2261" s="19" t="str">
        <f>IF(ISNA(VLOOKUP(AO2261,dim_supporttype!B:C,2,FALSE)),"",VLOOKUP(AO2261,dim_supporttype!B:C,2,FALSE))</f>
        <v>cRAGKdWIDn4</v>
      </c>
      <c r="AQ2261" s="19" t="str">
        <f>IF(ISNA(VLOOKUP(TRIM(F2261),dim_disaggs!A:B,2,FALSE)),"No Disagg",VLOOKUP(TRIM(F2261),dim_disaggs!A:B,2,FALSE))</f>
        <v>HIVStatus/Sex</v>
      </c>
      <c r="AR2261" s="19" t="str">
        <f>IF(ISNA(VLOOKUP(AQ2261,dim_disaggs!B:C,2,FALSE)),"",VLOOKUP(AQ2261,dim_disaggs!B:C,2,FALSE))</f>
        <v>WBj3kv6ADC2</v>
      </c>
      <c r="AS2261" s="72"/>
      <c r="AT2261" s="66"/>
      <c r="AU2261" s="72" t="s">
        <v>755</v>
      </c>
      <c r="AV2261" s="73" t="s">
        <v>755</v>
      </c>
      <c r="AW2261" s="66" t="s">
        <v>755</v>
      </c>
      <c r="AX2261" s="66" t="s">
        <v>755</v>
      </c>
      <c r="AY2261" s="20"/>
      <c r="AZ2261" s="20"/>
      <c r="BA2261" s="105" t="str">
        <f t="shared" si="324"/>
        <v/>
      </c>
      <c r="BB2261" s="20" t="str">
        <f t="shared" si="325"/>
        <v/>
      </c>
      <c r="BC2261" s="20"/>
      <c r="BD2261" s="20"/>
      <c r="BE2261" s="75" t="s">
        <v>755</v>
      </c>
      <c r="BF2261" s="73" t="s">
        <v>755</v>
      </c>
      <c r="BG2261" s="55" t="s">
        <v>755</v>
      </c>
      <c r="BH2261" s="76" t="s">
        <v>755</v>
      </c>
      <c r="BI2261" s="20" t="s">
        <v>755</v>
      </c>
      <c r="BJ2261" s="20" t="s">
        <v>755</v>
      </c>
      <c r="BK2261" s="55" t="s">
        <v>755</v>
      </c>
      <c r="BL2261" s="71" t="s">
        <v>755</v>
      </c>
      <c r="BM2261" s="77" t="s">
        <v>755</v>
      </c>
      <c r="BN2261" s="78" t="s">
        <v>755</v>
      </c>
      <c r="BO2261" s="77" t="s">
        <v>755</v>
      </c>
      <c r="BP2261" s="78" t="s">
        <v>755</v>
      </c>
    </row>
    <row r="2262" spans="1:68" x14ac:dyDescent="0.2">
      <c r="A2262" s="20" t="s">
        <v>95</v>
      </c>
      <c r="B2262" s="21" t="s">
        <v>19827</v>
      </c>
      <c r="C2262" s="20" t="s">
        <v>202</v>
      </c>
      <c r="D2262" s="20" t="s">
        <v>1</v>
      </c>
      <c r="E2262" s="20" t="s">
        <v>77</v>
      </c>
      <c r="F2262" s="20" t="s">
        <v>525</v>
      </c>
      <c r="G2262" s="20" t="s">
        <v>2442</v>
      </c>
      <c r="H2262" s="20" t="s">
        <v>525</v>
      </c>
      <c r="I2262" s="19">
        <f t="shared" si="326"/>
        <v>30</v>
      </c>
      <c r="K2262" s="20" t="s">
        <v>206</v>
      </c>
      <c r="L2262" s="95" t="str">
        <f>IF(M2262&lt;&gt;"",IF(NOT(ISNA(INDEX(cc!B:B,MATCH(M2262,cc!A:A,0)))),INDEX(cc!B:B,MATCH(M2262,cc!A:A,0)),"0"),"")</f>
        <v>Sex (Male)</v>
      </c>
      <c r="M2262" s="97" t="s">
        <v>19830</v>
      </c>
      <c r="N2262" s="28" t="str">
        <f t="shared" si="327"/>
        <v xml:space="preserve"> TARGET</v>
      </c>
      <c r="O2262" s="19" t="str">
        <f t="shared" si="320"/>
        <v>VMMC_CIRC (N, DSD, Sex) TARGET: Voluntary Circumcised</v>
      </c>
      <c r="P2262" s="19" t="str">
        <f t="shared" si="321"/>
        <v>VMMC_CIRC (N, DSD, Sex) TARGET: Voluntary Circumcised</v>
      </c>
      <c r="Q2262" s="19" t="str">
        <f t="shared" si="319"/>
        <v>VMMC_CIRC (N, DSD, Sex) TARGET</v>
      </c>
      <c r="R2262" s="19" t="str">
        <f t="shared" si="322"/>
        <v>VMMC_CIRC_N_DSD_Sex_TARGET</v>
      </c>
      <c r="S2262" s="19" t="str">
        <f t="shared" si="323"/>
        <v>VMMC_CIRC_N_DSD_Sex_TARGET</v>
      </c>
      <c r="T2262" s="19" t="b">
        <f>NOT(ISNA(VLOOKUP(B2262,dbcodes!A:B,2,FALSE)))</f>
        <v>1</v>
      </c>
      <c r="U2262" s="19" t="str">
        <f>IF(ISNA(VLOOKUP(B2262,dbcodes!A:B,2,FALSE)),des!R1931,VLOOKUP(B2262,dbcodes!A:B,2,FALSE))</f>
        <v>VMMC_CIRC_N_DSD_Sex_TARGET</v>
      </c>
      <c r="W2262" s="107" t="str">
        <f>IF(ISNA(VLOOKUP(C2262,descriptions!A:B,2,FALSE)),des!V1931,IF(G2262=" TARGET","Target ","")&amp;VLOOKUP(C2262,descriptions!A:B,2,FALSE))</f>
        <v>Target Number of males circumcised as part of the voluntary medical male circumcision (VMMC) for HIV prevention program within the reporting period</v>
      </c>
      <c r="X2262" s="20" t="s">
        <v>4</v>
      </c>
      <c r="Y2262" s="20" t="s">
        <v>831</v>
      </c>
      <c r="Z2262" s="20" t="s">
        <v>836</v>
      </c>
      <c r="AA2262" s="20" t="s">
        <v>102</v>
      </c>
      <c r="AB2262" s="20" t="s">
        <v>755</v>
      </c>
      <c r="AC2262" s="19" t="str">
        <f>IF(AB2262&lt;&gt;"",IF(NOT(ISNA(INDEX(os!A:A,MATCH(AB2262,os!B:B,0)))),INDEX(os!A:A,MATCH(AB2262,os!B:B,0)),"0"),"")</f>
        <v/>
      </c>
      <c r="AD2262" s="20" t="s">
        <v>830</v>
      </c>
      <c r="AH2262" s="93" t="str">
        <f>IF(NOT(ISNA(VLOOKUP(B:B,ResultsTargets!A:A,1,0))),"TRUE","")</f>
        <v/>
      </c>
      <c r="AI2262" s="19" t="str">
        <f>IF(ISNA(VLOOKUP(C2262,dim_techarea!A:B,2,FALSE)),"",VLOOKUP(C2262,dim_techarea!A:B,2,FALSE))</f>
        <v>VMMC_CIRC</v>
      </c>
      <c r="AJ2262" s="19" t="str">
        <f>IF(ISNA(VLOOKUP(AI2262,dim_techarea!B:C,2,FALSE)),"",VLOOKUP(AI2262,dim_techarea!B:C,2,FALSE))</f>
        <v>wdoUps1qb3V</v>
      </c>
      <c r="AK2262" s="19" t="str">
        <f>IF(ISNA(VLOOKUP(TRIM(G2262),dim_targetsresults!A:B,2,FALSE)),"",VLOOKUP(TRIM(G2262),dim_targetsresults!A:C,2,FALSE))</f>
        <v>MER Targets</v>
      </c>
      <c r="AL2262" s="19" t="str">
        <f>IF(ISNA(VLOOKUP(AK2262,dim_targetsresults!B:C,2,FALSE)),"",VLOOKUP(AK2262,dim_targetsresults!B:C,2,FALSE))</f>
        <v>W8imnja2Owd</v>
      </c>
      <c r="AM2262" s="19" t="str">
        <f>IF(ISNA(VLOOKUP(TRIM(D2262),dim_numeratordenominator!A:B,2,FALSE)),"",VLOOKUP(TRIM(D2262),dim_numeratordenominator!A:C,2,FALSE))</f>
        <v>Numerator</v>
      </c>
      <c r="AN2262" s="19" t="str">
        <f>IF(ISNA(VLOOKUP(AM2262,dim_numeratordenominator!B:C,2,FALSE)),"",VLOOKUP(AM2262,dim_numeratordenominator!B:C,2,FALSE))</f>
        <v>Som9NRMQqV7</v>
      </c>
      <c r="AO2262" s="19" t="str">
        <f>IF(ISNA(VLOOKUP(TRIM(E2262),dim_supporttype!A:B,2,FALSE)),"",VLOOKUP(TRIM(E2262),dim_supporttype!A:C,2,FALSE))</f>
        <v>DSD</v>
      </c>
      <c r="AP2262" s="19" t="str">
        <f>IF(ISNA(VLOOKUP(AO2262,dim_supporttype!B:C,2,FALSE)),"",VLOOKUP(AO2262,dim_supporttype!B:C,2,FALSE))</f>
        <v>iM13vdNLWKb</v>
      </c>
      <c r="AQ2262" s="19" t="str">
        <f>IF(ISNA(VLOOKUP(TRIM(F2262),dim_disaggs!A:B,2,FALSE)),"No Disagg",VLOOKUP(TRIM(F2262),dim_disaggs!A:B,2,FALSE))</f>
        <v>Sex</v>
      </c>
      <c r="AR2262" s="19" t="str">
        <f>IF(ISNA(VLOOKUP(AQ2262,dim_disaggs!B:C,2,FALSE)),"",VLOOKUP(AQ2262,dim_disaggs!B:C,2,FALSE))</f>
        <v>sdHeplyj1SL</v>
      </c>
      <c r="AU2262" s="72" t="s">
        <v>755</v>
      </c>
      <c r="AV2262" s="73" t="s">
        <v>755</v>
      </c>
      <c r="AW2262" s="66" t="s">
        <v>755</v>
      </c>
      <c r="AX2262" s="66" t="s">
        <v>755</v>
      </c>
      <c r="BA2262" s="105" t="str">
        <f t="shared" si="324"/>
        <v>Top Level Numerator</v>
      </c>
      <c r="BB2262" s="20" t="str">
        <f t="shared" si="325"/>
        <v>PE5QVF0w4xj</v>
      </c>
      <c r="BE2262" s="75" t="s">
        <v>755</v>
      </c>
      <c r="BF2262" s="73" t="s">
        <v>755</v>
      </c>
      <c r="BG2262" s="55" t="s">
        <v>755</v>
      </c>
      <c r="BH2262" s="76" t="s">
        <v>755</v>
      </c>
      <c r="BI2262" s="20" t="s">
        <v>20420</v>
      </c>
      <c r="BJ2262" s="20" t="s">
        <v>20426</v>
      </c>
      <c r="BK2262" s="55" t="s">
        <v>755</v>
      </c>
      <c r="BL2262" s="71" t="s">
        <v>755</v>
      </c>
      <c r="BM2262" s="77" t="s">
        <v>755</v>
      </c>
      <c r="BN2262" s="78" t="s">
        <v>755</v>
      </c>
      <c r="BO2262" s="77" t="s">
        <v>755</v>
      </c>
      <c r="BP2262" s="78" t="s">
        <v>755</v>
      </c>
    </row>
    <row r="2263" spans="1:68" s="3" customFormat="1" x14ac:dyDescent="0.2">
      <c r="A2263" s="20" t="s">
        <v>95</v>
      </c>
      <c r="B2263" s="21" t="s">
        <v>19828</v>
      </c>
      <c r="C2263" s="20" t="s">
        <v>202</v>
      </c>
      <c r="D2263" s="20" t="s">
        <v>1</v>
      </c>
      <c r="E2263" s="20" t="s">
        <v>78</v>
      </c>
      <c r="F2263" s="20" t="s">
        <v>525</v>
      </c>
      <c r="G2263" s="20" t="s">
        <v>2442</v>
      </c>
      <c r="H2263" s="20" t="s">
        <v>525</v>
      </c>
      <c r="I2263" s="19">
        <f t="shared" si="326"/>
        <v>29</v>
      </c>
      <c r="J2263" s="20"/>
      <c r="K2263" s="20" t="s">
        <v>206</v>
      </c>
      <c r="L2263" s="95" t="str">
        <f>IF(M2263&lt;&gt;"",IF(NOT(ISNA(INDEX(cc!B:B,MATCH(M2263,cc!A:A,0)))),INDEX(cc!B:B,MATCH(M2263,cc!A:A,0)),"0"),"")</f>
        <v>Sex (Male)</v>
      </c>
      <c r="M2263" s="97" t="s">
        <v>19830</v>
      </c>
      <c r="N2263" s="28" t="str">
        <f t="shared" si="327"/>
        <v xml:space="preserve"> TARGET</v>
      </c>
      <c r="O2263" s="19" t="str">
        <f t="shared" si="320"/>
        <v>VMMC_CIRC (N, TA, Sex) TARGET: Voluntary Circumcised</v>
      </c>
      <c r="P2263" s="19" t="str">
        <f t="shared" si="321"/>
        <v>VMMC_CIRC (N, TA, Sex) TARGET: Voluntary Circumcised</v>
      </c>
      <c r="Q2263" s="19" t="str">
        <f t="shared" si="319"/>
        <v>VMMC_CIRC (N, TA, Sex) TARGET</v>
      </c>
      <c r="R2263" s="19" t="str">
        <f t="shared" si="322"/>
        <v>VMMC_CIRC_N_TA_Sex_TARGET</v>
      </c>
      <c r="S2263" s="19" t="str">
        <f t="shared" si="323"/>
        <v>VMMC_CIRC_N_TA_Sex_TARGET</v>
      </c>
      <c r="T2263" s="19" t="b">
        <f>NOT(ISNA(VLOOKUP(B2263,dbcodes!A:B,2,FALSE)))</f>
        <v>1</v>
      </c>
      <c r="U2263" s="19" t="str">
        <f>IF(ISNA(VLOOKUP(B2263,dbcodes!A:B,2,FALSE)),des!R1932,VLOOKUP(B2263,dbcodes!A:B,2,FALSE))</f>
        <v>VMMC_CIRC_N_TA_Sex_TARGET</v>
      </c>
      <c r="V2263" s="20"/>
      <c r="W2263" s="107" t="str">
        <f>IF(ISNA(VLOOKUP(C2263,descriptions!A:B,2,FALSE)),des!V1932,IF(G2263=" TARGET","Target ","")&amp;VLOOKUP(C2263,descriptions!A:B,2,FALSE))</f>
        <v>Target Number of males circumcised as part of the voluntary medical male circumcision (VMMC) for HIV prevention program within the reporting period</v>
      </c>
      <c r="X2263" s="20" t="s">
        <v>4</v>
      </c>
      <c r="Y2263" s="20" t="s">
        <v>831</v>
      </c>
      <c r="Z2263" s="20" t="s">
        <v>836</v>
      </c>
      <c r="AA2263" s="20" t="s">
        <v>102</v>
      </c>
      <c r="AB2263" s="20" t="s">
        <v>755</v>
      </c>
      <c r="AC2263" s="19" t="str">
        <f>IF(AB2263&lt;&gt;"",IF(NOT(ISNA(INDEX(os!A:A,MATCH(AB2263,os!B:B,0)))),INDEX(os!A:A,MATCH(AB2263,os!B:B,0)),"0"),"")</f>
        <v/>
      </c>
      <c r="AD2263" s="20" t="s">
        <v>830</v>
      </c>
      <c r="AE2263" s="20"/>
      <c r="AF2263" s="20"/>
      <c r="AG2263" s="20"/>
      <c r="AH2263" s="93" t="str">
        <f>IF(NOT(ISNA(VLOOKUP(B:B,ResultsTargets!A:A,1,0))),"TRUE","")</f>
        <v/>
      </c>
      <c r="AI2263" s="19" t="str">
        <f>IF(ISNA(VLOOKUP(C2263,dim_techarea!A:B,2,FALSE)),"",VLOOKUP(C2263,dim_techarea!A:B,2,FALSE))</f>
        <v>VMMC_CIRC</v>
      </c>
      <c r="AJ2263" s="19" t="str">
        <f>IF(ISNA(VLOOKUP(AI2263,dim_techarea!B:C,2,FALSE)),"",VLOOKUP(AI2263,dim_techarea!B:C,2,FALSE))</f>
        <v>wdoUps1qb3V</v>
      </c>
      <c r="AK2263" s="19" t="str">
        <f>IF(ISNA(VLOOKUP(TRIM(G2263),dim_targetsresults!A:B,2,FALSE)),"",VLOOKUP(TRIM(G2263),dim_targetsresults!A:C,2,FALSE))</f>
        <v>MER Targets</v>
      </c>
      <c r="AL2263" s="19" t="str">
        <f>IF(ISNA(VLOOKUP(AK2263,dim_targetsresults!B:C,2,FALSE)),"",VLOOKUP(AK2263,dim_targetsresults!B:C,2,FALSE))</f>
        <v>W8imnja2Owd</v>
      </c>
      <c r="AM2263" s="19" t="str">
        <f>IF(ISNA(VLOOKUP(TRIM(D2263),dim_numeratordenominator!A:B,2,FALSE)),"",VLOOKUP(TRIM(D2263),dim_numeratordenominator!A:C,2,FALSE))</f>
        <v>Numerator</v>
      </c>
      <c r="AN2263" s="19" t="str">
        <f>IF(ISNA(VLOOKUP(AM2263,dim_numeratordenominator!B:C,2,FALSE)),"",VLOOKUP(AM2263,dim_numeratordenominator!B:C,2,FALSE))</f>
        <v>Som9NRMQqV7</v>
      </c>
      <c r="AO2263" s="19" t="str">
        <f>IF(ISNA(VLOOKUP(TRIM(E2263),dim_supporttype!A:B,2,FALSE)),"",VLOOKUP(TRIM(E2263),dim_supporttype!A:C,2,FALSE))</f>
        <v>TA</v>
      </c>
      <c r="AP2263" s="19" t="str">
        <f>IF(ISNA(VLOOKUP(AO2263,dim_supporttype!B:C,2,FALSE)),"",VLOOKUP(AO2263,dim_supporttype!B:C,2,FALSE))</f>
        <v>cRAGKdWIDn4</v>
      </c>
      <c r="AQ2263" s="19" t="str">
        <f>IF(ISNA(VLOOKUP(TRIM(F2263),dim_disaggs!A:B,2,FALSE)),"No Disagg",VLOOKUP(TRIM(F2263),dim_disaggs!A:B,2,FALSE))</f>
        <v>Sex</v>
      </c>
      <c r="AR2263" s="19" t="str">
        <f>IF(ISNA(VLOOKUP(AQ2263,dim_disaggs!B:C,2,FALSE)),"",VLOOKUP(AQ2263,dim_disaggs!B:C,2,FALSE))</f>
        <v>sdHeplyj1SL</v>
      </c>
      <c r="AS2263" s="72"/>
      <c r="AT2263" s="66"/>
      <c r="AU2263" s="72" t="s">
        <v>755</v>
      </c>
      <c r="AV2263" s="73" t="s">
        <v>755</v>
      </c>
      <c r="AW2263" s="66" t="s">
        <v>755</v>
      </c>
      <c r="AX2263" s="66" t="s">
        <v>755</v>
      </c>
      <c r="AY2263" s="20"/>
      <c r="AZ2263" s="20"/>
      <c r="BA2263" s="105" t="str">
        <f t="shared" si="324"/>
        <v>Top Level Numerator</v>
      </c>
      <c r="BB2263" s="20" t="str">
        <f t="shared" si="325"/>
        <v>PE5QVF0w4xj</v>
      </c>
      <c r="BC2263" s="20"/>
      <c r="BD2263" s="20"/>
      <c r="BE2263" s="75" t="s">
        <v>755</v>
      </c>
      <c r="BF2263" s="73" t="s">
        <v>755</v>
      </c>
      <c r="BG2263" s="55" t="s">
        <v>755</v>
      </c>
      <c r="BH2263" s="76" t="s">
        <v>755</v>
      </c>
      <c r="BI2263" s="20" t="s">
        <v>20420</v>
      </c>
      <c r="BJ2263" s="20" t="s">
        <v>20426</v>
      </c>
      <c r="BK2263" s="55" t="s">
        <v>755</v>
      </c>
      <c r="BL2263" s="71" t="s">
        <v>755</v>
      </c>
      <c r="BM2263" s="77" t="s">
        <v>755</v>
      </c>
      <c r="BN2263" s="78" t="s">
        <v>755</v>
      </c>
      <c r="BO2263" s="77" t="s">
        <v>755</v>
      </c>
      <c r="BP2263" s="78" t="s">
        <v>755</v>
      </c>
    </row>
    <row r="2264" spans="1:68" s="3" customFormat="1" x14ac:dyDescent="0.2">
      <c r="A2264" s="20" t="s">
        <v>95</v>
      </c>
      <c r="B2264" s="20" t="s">
        <v>2085</v>
      </c>
      <c r="C2264" s="20" t="s">
        <v>202</v>
      </c>
      <c r="D2264" s="20" t="s">
        <v>1</v>
      </c>
      <c r="E2264" s="20" t="s">
        <v>77</v>
      </c>
      <c r="F2264" s="20" t="s">
        <v>20192</v>
      </c>
      <c r="G2264" s="20" t="s">
        <v>2442</v>
      </c>
      <c r="H2264" s="20" t="s">
        <v>20192</v>
      </c>
      <c r="I2264" s="19">
        <f t="shared" si="326"/>
        <v>40</v>
      </c>
      <c r="J2264" s="20" t="s">
        <v>755</v>
      </c>
      <c r="K2264" s="20" t="s">
        <v>206</v>
      </c>
      <c r="L2264" s="95" t="str">
        <f>IF(M2264&lt;&gt;"",IF(NOT(ISNA(INDEX(cc!B:B,MATCH(M2264,cc!A:A,0)))),INDEX(cc!B:B,MATCH(M2264,cc!A:A,0)),"0"),"")</f>
        <v>VMMC Technique and Sex (Male)</v>
      </c>
      <c r="M2264" s="97" t="s">
        <v>213</v>
      </c>
      <c r="N2264" s="28" t="str">
        <f t="shared" si="327"/>
        <v xml:space="preserve"> TARGET</v>
      </c>
      <c r="O2264" s="19" t="str">
        <f t="shared" si="320"/>
        <v>VMMC_CIRC (N, DSD, Technique/Sex) TARGET: Voluntary Circumcised</v>
      </c>
      <c r="P2264" s="19" t="str">
        <f t="shared" si="321"/>
        <v>VMMC_CIRC (N, DSD, Technique/Sex) TARGET: Voluntary Circumcised</v>
      </c>
      <c r="Q2264" s="19" t="str">
        <f t="shared" si="319"/>
        <v>VMMC_CIRC (N, DSD, Technique/Sex) TARGET</v>
      </c>
      <c r="R2264" s="19" t="str">
        <f t="shared" si="322"/>
        <v>VMMC_CIRC_N_DSD_Technique_Sex_TARGET</v>
      </c>
      <c r="S2264" s="19" t="str">
        <f t="shared" si="323"/>
        <v>VMMC_CIRC_N_DSD_Technique_Sex_TARGET</v>
      </c>
      <c r="T2264" s="19" t="b">
        <f>NOT(ISNA(VLOOKUP(B2264,dbcodes!A:B,2,FALSE)))</f>
        <v>1</v>
      </c>
      <c r="U2264" s="19" t="str">
        <f>IF(ISNA(VLOOKUP(B2264,dbcodes!A:B,2,FALSE)),des!R1933,VLOOKUP(B2264,dbcodes!A:B,2,FALSE))</f>
        <v>VMMC_CIRC_N_DSD_Technique_TARGET</v>
      </c>
      <c r="V2264" s="20"/>
      <c r="W2264" s="107" t="str">
        <f>IF(ISNA(VLOOKUP(C2264,descriptions!A:B,2,FALSE)),des!V1933,IF(G2264=" TARGET","Target ","")&amp;VLOOKUP(C2264,descriptions!A:B,2,FALSE))</f>
        <v>Target Number of males circumcised as part of the voluntary medical male circumcision (VMMC) for HIV prevention program within the reporting period</v>
      </c>
      <c r="X2264" s="20" t="s">
        <v>4</v>
      </c>
      <c r="Y2264" s="20" t="s">
        <v>831</v>
      </c>
      <c r="Z2264" s="20" t="s">
        <v>836</v>
      </c>
      <c r="AA2264" s="20" t="s">
        <v>102</v>
      </c>
      <c r="AB2264" s="20" t="s">
        <v>755</v>
      </c>
      <c r="AC2264" s="19" t="str">
        <f>IF(AB2264&lt;&gt;"",IF(NOT(ISNA(INDEX(os!A:A,MATCH(AB2264,os!B:B,0)))),INDEX(os!A:A,MATCH(AB2264,os!B:B,0)),"0"),"")</f>
        <v/>
      </c>
      <c r="AD2264" s="20" t="s">
        <v>830</v>
      </c>
      <c r="AE2264" s="20"/>
      <c r="AF2264" s="20"/>
      <c r="AG2264" s="20"/>
      <c r="AH2264" s="93" t="str">
        <f>IF(NOT(ISNA(VLOOKUP(B:B,ResultsTargets!A:A,1,0))),"TRUE","")</f>
        <v/>
      </c>
      <c r="AI2264" s="19" t="str">
        <f>IF(ISNA(VLOOKUP(C2264,dim_techarea!A:B,2,FALSE)),"",VLOOKUP(C2264,dim_techarea!A:B,2,FALSE))</f>
        <v>VMMC_CIRC</v>
      </c>
      <c r="AJ2264" s="19" t="str">
        <f>IF(ISNA(VLOOKUP(AI2264,dim_techarea!B:C,2,FALSE)),"",VLOOKUP(AI2264,dim_techarea!B:C,2,FALSE))</f>
        <v>wdoUps1qb3V</v>
      </c>
      <c r="AK2264" s="19" t="str">
        <f>IF(ISNA(VLOOKUP(TRIM(G2264),dim_targetsresults!A:B,2,FALSE)),"",VLOOKUP(TRIM(G2264),dim_targetsresults!A:C,2,FALSE))</f>
        <v>MER Targets</v>
      </c>
      <c r="AL2264" s="19" t="str">
        <f>IF(ISNA(VLOOKUP(AK2264,dim_targetsresults!B:C,2,FALSE)),"",VLOOKUP(AK2264,dim_targetsresults!B:C,2,FALSE))</f>
        <v>W8imnja2Owd</v>
      </c>
      <c r="AM2264" s="19" t="str">
        <f>IF(ISNA(VLOOKUP(TRIM(D2264),dim_numeratordenominator!A:B,2,FALSE)),"",VLOOKUP(TRIM(D2264),dim_numeratordenominator!A:C,2,FALSE))</f>
        <v>Numerator</v>
      </c>
      <c r="AN2264" s="19" t="str">
        <f>IF(ISNA(VLOOKUP(AM2264,dim_numeratordenominator!B:C,2,FALSE)),"",VLOOKUP(AM2264,dim_numeratordenominator!B:C,2,FALSE))</f>
        <v>Som9NRMQqV7</v>
      </c>
      <c r="AO2264" s="19" t="str">
        <f>IF(ISNA(VLOOKUP(TRIM(E2264),dim_supporttype!A:B,2,FALSE)),"",VLOOKUP(TRIM(E2264),dim_supporttype!A:C,2,FALSE))</f>
        <v>DSD</v>
      </c>
      <c r="AP2264" s="19" t="str">
        <f>IF(ISNA(VLOOKUP(AO2264,dim_supporttype!B:C,2,FALSE)),"",VLOOKUP(AO2264,dim_supporttype!B:C,2,FALSE))</f>
        <v>iM13vdNLWKb</v>
      </c>
      <c r="AQ2264" s="19" t="str">
        <f>IF(ISNA(VLOOKUP(TRIM(F2264),dim_disaggs!A:B,2,FALSE)),"No Disagg",VLOOKUP(TRIM(F2264),dim_disaggs!A:B,2,FALSE))</f>
        <v>Technique/Sex</v>
      </c>
      <c r="AR2264" s="19" t="str">
        <f>IF(ISNA(VLOOKUP(AQ2264,dim_disaggs!B:C,2,FALSE)),"",VLOOKUP(AQ2264,dim_disaggs!B:C,2,FALSE))</f>
        <v>NlphmcvD1oj</v>
      </c>
      <c r="AS2264" s="72"/>
      <c r="AT2264" s="66"/>
      <c r="AU2264" s="72" t="s">
        <v>755</v>
      </c>
      <c r="AV2264" s="73" t="s">
        <v>755</v>
      </c>
      <c r="AW2264" s="66" t="s">
        <v>755</v>
      </c>
      <c r="AX2264" s="66" t="s">
        <v>755</v>
      </c>
      <c r="AY2264" s="20"/>
      <c r="AZ2264" s="20"/>
      <c r="BA2264" s="105" t="str">
        <f t="shared" si="324"/>
        <v/>
      </c>
      <c r="BB2264" s="20" t="str">
        <f t="shared" si="325"/>
        <v/>
      </c>
      <c r="BC2264" s="20"/>
      <c r="BD2264" s="20"/>
      <c r="BE2264" s="75" t="s">
        <v>755</v>
      </c>
      <c r="BF2264" s="73" t="s">
        <v>755</v>
      </c>
      <c r="BG2264" s="55" t="s">
        <v>755</v>
      </c>
      <c r="BH2264" s="76" t="s">
        <v>755</v>
      </c>
      <c r="BI2264" s="20" t="s">
        <v>755</v>
      </c>
      <c r="BJ2264" s="20" t="s">
        <v>755</v>
      </c>
      <c r="BK2264" s="55" t="s">
        <v>755</v>
      </c>
      <c r="BL2264" s="71" t="s">
        <v>755</v>
      </c>
      <c r="BM2264" s="77" t="s">
        <v>755</v>
      </c>
      <c r="BN2264" s="78" t="s">
        <v>755</v>
      </c>
      <c r="BO2264" s="77" t="s">
        <v>755</v>
      </c>
      <c r="BP2264" s="78" t="s">
        <v>755</v>
      </c>
    </row>
    <row r="2265" spans="1:68" s="3" customFormat="1" x14ac:dyDescent="0.2">
      <c r="A2265" s="20" t="s">
        <v>95</v>
      </c>
      <c r="B2265" s="20" t="s">
        <v>2094</v>
      </c>
      <c r="C2265" s="20" t="s">
        <v>202</v>
      </c>
      <c r="D2265" s="20" t="s">
        <v>1</v>
      </c>
      <c r="E2265" s="20" t="s">
        <v>78</v>
      </c>
      <c r="F2265" s="20" t="s">
        <v>20192</v>
      </c>
      <c r="G2265" s="20" t="s">
        <v>2442</v>
      </c>
      <c r="H2265" s="20" t="s">
        <v>20192</v>
      </c>
      <c r="I2265" s="19">
        <f t="shared" si="326"/>
        <v>39</v>
      </c>
      <c r="J2265" s="20" t="s">
        <v>755</v>
      </c>
      <c r="K2265" s="20" t="s">
        <v>206</v>
      </c>
      <c r="L2265" s="95" t="str">
        <f>IF(M2265&lt;&gt;"",IF(NOT(ISNA(INDEX(cc!B:B,MATCH(M2265,cc!A:A,0)))),INDEX(cc!B:B,MATCH(M2265,cc!A:A,0)),"0"),"")</f>
        <v>VMMC Technique and Sex (Male)</v>
      </c>
      <c r="M2265" s="97" t="s">
        <v>213</v>
      </c>
      <c r="N2265" s="28" t="str">
        <f t="shared" si="327"/>
        <v xml:space="preserve"> TARGET</v>
      </c>
      <c r="O2265" s="19" t="str">
        <f t="shared" si="320"/>
        <v>VMMC_CIRC (N, TA, Technique/Sex) TARGET: Voluntary Circumcised</v>
      </c>
      <c r="P2265" s="19" t="str">
        <f t="shared" si="321"/>
        <v>VMMC_CIRC (N, TA, Technique/Sex) TARGET: Voluntary Circumcised</v>
      </c>
      <c r="Q2265" s="19" t="str">
        <f t="shared" si="319"/>
        <v>VMMC_CIRC (N, TA, Technique/Sex) TARGET</v>
      </c>
      <c r="R2265" s="19" t="str">
        <f t="shared" si="322"/>
        <v>VMMC_CIRC_N_TA_Technique_Sex_TARGET</v>
      </c>
      <c r="S2265" s="19" t="str">
        <f t="shared" si="323"/>
        <v>VMMC_CIRC_N_TA_Technique_Sex_TARGET</v>
      </c>
      <c r="T2265" s="19" t="b">
        <f>NOT(ISNA(VLOOKUP(B2265,dbcodes!A:B,2,FALSE)))</f>
        <v>1</v>
      </c>
      <c r="U2265" s="19" t="str">
        <f>IF(ISNA(VLOOKUP(B2265,dbcodes!A:B,2,FALSE)),des!R1936,VLOOKUP(B2265,dbcodes!A:B,2,FALSE))</f>
        <v>VMMC_CIRC_N_TA_Technique_TARGET</v>
      </c>
      <c r="V2265" s="20"/>
      <c r="W2265" s="107" t="str">
        <f>IF(ISNA(VLOOKUP(C2265,descriptions!A:B,2,FALSE)),des!V1936,IF(G2265=" TARGET","Target ","")&amp;VLOOKUP(C2265,descriptions!A:B,2,FALSE))</f>
        <v>Target Number of males circumcised as part of the voluntary medical male circumcision (VMMC) for HIV prevention program within the reporting period</v>
      </c>
      <c r="X2265" s="20" t="s">
        <v>4</v>
      </c>
      <c r="Y2265" s="20" t="s">
        <v>831</v>
      </c>
      <c r="Z2265" s="20" t="s">
        <v>836</v>
      </c>
      <c r="AA2265" s="20" t="s">
        <v>102</v>
      </c>
      <c r="AB2265" s="20" t="s">
        <v>755</v>
      </c>
      <c r="AC2265" s="19" t="str">
        <f>IF(AB2265&lt;&gt;"",IF(NOT(ISNA(INDEX(os!A:A,MATCH(AB2265,os!B:B,0)))),INDEX(os!A:A,MATCH(AB2265,os!B:B,0)),"0"),"")</f>
        <v/>
      </c>
      <c r="AD2265" s="20" t="s">
        <v>830</v>
      </c>
      <c r="AE2265" s="20"/>
      <c r="AF2265" s="20"/>
      <c r="AG2265" s="20"/>
      <c r="AH2265" s="93" t="str">
        <f>IF(NOT(ISNA(VLOOKUP(B:B,ResultsTargets!A:A,1,0))),"TRUE","")</f>
        <v/>
      </c>
      <c r="AI2265" s="19" t="str">
        <f>IF(ISNA(VLOOKUP(C2265,dim_techarea!A:B,2,FALSE)),"",VLOOKUP(C2265,dim_techarea!A:B,2,FALSE))</f>
        <v>VMMC_CIRC</v>
      </c>
      <c r="AJ2265" s="19" t="str">
        <f>IF(ISNA(VLOOKUP(AI2265,dim_techarea!B:C,2,FALSE)),"",VLOOKUP(AI2265,dim_techarea!B:C,2,FALSE))</f>
        <v>wdoUps1qb3V</v>
      </c>
      <c r="AK2265" s="19" t="str">
        <f>IF(ISNA(VLOOKUP(TRIM(G2265),dim_targetsresults!A:B,2,FALSE)),"",VLOOKUP(TRIM(G2265),dim_targetsresults!A:C,2,FALSE))</f>
        <v>MER Targets</v>
      </c>
      <c r="AL2265" s="19" t="str">
        <f>IF(ISNA(VLOOKUP(AK2265,dim_targetsresults!B:C,2,FALSE)),"",VLOOKUP(AK2265,dim_targetsresults!B:C,2,FALSE))</f>
        <v>W8imnja2Owd</v>
      </c>
      <c r="AM2265" s="19" t="str">
        <f>IF(ISNA(VLOOKUP(TRIM(D2265),dim_numeratordenominator!A:B,2,FALSE)),"",VLOOKUP(TRIM(D2265),dim_numeratordenominator!A:C,2,FALSE))</f>
        <v>Numerator</v>
      </c>
      <c r="AN2265" s="19" t="str">
        <f>IF(ISNA(VLOOKUP(AM2265,dim_numeratordenominator!B:C,2,FALSE)),"",VLOOKUP(AM2265,dim_numeratordenominator!B:C,2,FALSE))</f>
        <v>Som9NRMQqV7</v>
      </c>
      <c r="AO2265" s="19" t="str">
        <f>IF(ISNA(VLOOKUP(TRIM(E2265),dim_supporttype!A:B,2,FALSE)),"",VLOOKUP(TRIM(E2265),dim_supporttype!A:C,2,FALSE))</f>
        <v>TA</v>
      </c>
      <c r="AP2265" s="19" t="str">
        <f>IF(ISNA(VLOOKUP(AO2265,dim_supporttype!B:C,2,FALSE)),"",VLOOKUP(AO2265,dim_supporttype!B:C,2,FALSE))</f>
        <v>cRAGKdWIDn4</v>
      </c>
      <c r="AQ2265" s="19" t="str">
        <f>IF(ISNA(VLOOKUP(TRIM(F2265),dim_disaggs!A:B,2,FALSE)),"No Disagg",VLOOKUP(TRIM(F2265),dim_disaggs!A:B,2,FALSE))</f>
        <v>Technique/Sex</v>
      </c>
      <c r="AR2265" s="19" t="str">
        <f>IF(ISNA(VLOOKUP(AQ2265,dim_disaggs!B:C,2,FALSE)),"",VLOOKUP(AQ2265,dim_disaggs!B:C,2,FALSE))</f>
        <v>NlphmcvD1oj</v>
      </c>
      <c r="AS2265" s="72"/>
      <c r="AT2265" s="66"/>
      <c r="AU2265" s="72" t="s">
        <v>755</v>
      </c>
      <c r="AV2265" s="73" t="s">
        <v>755</v>
      </c>
      <c r="AW2265" s="66" t="s">
        <v>755</v>
      </c>
      <c r="AX2265" s="66" t="s">
        <v>755</v>
      </c>
      <c r="AY2265" s="20"/>
      <c r="AZ2265" s="20"/>
      <c r="BA2265" s="105" t="str">
        <f t="shared" si="324"/>
        <v/>
      </c>
      <c r="BB2265" s="20" t="str">
        <f t="shared" si="325"/>
        <v/>
      </c>
      <c r="BC2265" s="20"/>
      <c r="BD2265" s="20"/>
      <c r="BE2265" s="75" t="s">
        <v>755</v>
      </c>
      <c r="BF2265" s="73" t="s">
        <v>755</v>
      </c>
      <c r="BG2265" s="55" t="s">
        <v>755</v>
      </c>
      <c r="BH2265" s="76" t="s">
        <v>755</v>
      </c>
      <c r="BI2265" s="20" t="s">
        <v>755</v>
      </c>
      <c r="BJ2265" s="20" t="s">
        <v>755</v>
      </c>
      <c r="BK2265" s="55" t="s">
        <v>755</v>
      </c>
      <c r="BL2265" s="71" t="s">
        <v>755</v>
      </c>
      <c r="BM2265" s="77" t="s">
        <v>755</v>
      </c>
      <c r="BN2265" s="78" t="s">
        <v>755</v>
      </c>
      <c r="BO2265" s="77" t="s">
        <v>755</v>
      </c>
      <c r="BP2265" s="78" t="s">
        <v>755</v>
      </c>
    </row>
    <row r="2266" spans="1:68" s="3" customFormat="1" x14ac:dyDescent="0.2">
      <c r="A2266" s="20" t="s">
        <v>95</v>
      </c>
      <c r="B2266" s="20" t="s">
        <v>2084</v>
      </c>
      <c r="C2266" s="20" t="s">
        <v>202</v>
      </c>
      <c r="D2266" s="20" t="s">
        <v>1</v>
      </c>
      <c r="E2266" s="20" t="s">
        <v>77</v>
      </c>
      <c r="F2266" s="20"/>
      <c r="G2266" s="20" t="s">
        <v>2442</v>
      </c>
      <c r="H2266" s="20"/>
      <c r="I2266" s="19">
        <f t="shared" si="326"/>
        <v>25</v>
      </c>
      <c r="J2266" s="20" t="s">
        <v>755</v>
      </c>
      <c r="K2266" s="20" t="s">
        <v>206</v>
      </c>
      <c r="L2266" s="95" t="str">
        <f>IF(M2266&lt;&gt;"",IF(NOT(ISNA(INDEX(cc!B:B,MATCH(M2266,cc!A:A,0)))),INDEX(cc!B:B,MATCH(M2266,cc!A:A,0)),"0"),"")</f>
        <v>default</v>
      </c>
      <c r="M2266" s="97" t="s">
        <v>13</v>
      </c>
      <c r="N2266" s="28" t="str">
        <f t="shared" si="327"/>
        <v xml:space="preserve"> TARGET</v>
      </c>
      <c r="O2266" s="19" t="str">
        <f t="shared" si="320"/>
        <v>VMMC_CIRC (N, DSD) TARGET: Voluntary Circumcised</v>
      </c>
      <c r="P2266" s="19" t="str">
        <f t="shared" si="321"/>
        <v>VMMC_CIRC (N, DSD) TARGET: Voluntary Circumcised</v>
      </c>
      <c r="Q2266" s="19" t="str">
        <f t="shared" si="319"/>
        <v>VMMC_CIRC (N, DSD) TARGET</v>
      </c>
      <c r="R2266" s="19" t="str">
        <f t="shared" si="322"/>
        <v>VMMC_CIRC_N_DSD_TARGET</v>
      </c>
      <c r="S2266" s="19" t="str">
        <f t="shared" si="323"/>
        <v>VMMC_CIRC_N_DSD_TARGET</v>
      </c>
      <c r="T2266" s="19" t="b">
        <f>NOT(ISNA(VLOOKUP(B2266,dbcodes!A:B,2,FALSE)))</f>
        <v>1</v>
      </c>
      <c r="U2266" s="19" t="str">
        <f>IF(ISNA(VLOOKUP(B2266,dbcodes!A:B,2,FALSE)),des!R1937,VLOOKUP(B2266,dbcodes!A:B,2,FALSE))</f>
        <v>VMMC_CIRC_N_DSD_TARGET</v>
      </c>
      <c r="V2266" s="20"/>
      <c r="W2266" s="107" t="str">
        <f>IF(ISNA(VLOOKUP(C2266,descriptions!A:B,2,FALSE)),des!V1937,IF(G2266=" TARGET","Target ","")&amp;VLOOKUP(C2266,descriptions!A:B,2,FALSE))</f>
        <v>Target Number of males circumcised as part of the voluntary medical male circumcision (VMMC) for HIV prevention program within the reporting period</v>
      </c>
      <c r="X2266" s="20" t="s">
        <v>4</v>
      </c>
      <c r="Y2266" s="20" t="s">
        <v>831</v>
      </c>
      <c r="Z2266" s="20" t="s">
        <v>836</v>
      </c>
      <c r="AA2266" s="20" t="s">
        <v>102</v>
      </c>
      <c r="AB2266" s="20" t="s">
        <v>755</v>
      </c>
      <c r="AC2266" s="19" t="str">
        <f>IF(AB2266&lt;&gt;"",IF(NOT(ISNA(INDEX(os!A:A,MATCH(AB2266,os!B:B,0)))),INDEX(os!A:A,MATCH(AB2266,os!B:B,0)),"0"),"")</f>
        <v/>
      </c>
      <c r="AD2266" s="20" t="s">
        <v>830</v>
      </c>
      <c r="AE2266" s="20"/>
      <c r="AF2266" s="20"/>
      <c r="AG2266" s="20"/>
      <c r="AH2266" s="93" t="str">
        <f>IF(NOT(ISNA(VLOOKUP(B:B,ResultsTargets!A:A,1,0))),"TRUE","")</f>
        <v/>
      </c>
      <c r="AI2266" s="19" t="str">
        <f>IF(ISNA(VLOOKUP(C2266,dim_techarea!A:B,2,FALSE)),"",VLOOKUP(C2266,dim_techarea!A:B,2,FALSE))</f>
        <v>VMMC_CIRC</v>
      </c>
      <c r="AJ2266" s="19" t="str">
        <f>IF(ISNA(VLOOKUP(AI2266,dim_techarea!B:C,2,FALSE)),"",VLOOKUP(AI2266,dim_techarea!B:C,2,FALSE))</f>
        <v>wdoUps1qb3V</v>
      </c>
      <c r="AK2266" s="19" t="str">
        <f>IF(ISNA(VLOOKUP(TRIM(G2266),dim_targetsresults!A:B,2,FALSE)),"",VLOOKUP(TRIM(G2266),dim_targetsresults!A:C,2,FALSE))</f>
        <v>MER Targets</v>
      </c>
      <c r="AL2266" s="19" t="str">
        <f>IF(ISNA(VLOOKUP(AK2266,dim_targetsresults!B:C,2,FALSE)),"",VLOOKUP(AK2266,dim_targetsresults!B:C,2,FALSE))</f>
        <v>W8imnja2Owd</v>
      </c>
      <c r="AM2266" s="19" t="str">
        <f>IF(ISNA(VLOOKUP(TRIM(D2266),dim_numeratordenominator!A:B,2,FALSE)),"",VLOOKUP(TRIM(D2266),dim_numeratordenominator!A:C,2,FALSE))</f>
        <v>Numerator</v>
      </c>
      <c r="AN2266" s="19" t="str">
        <f>IF(ISNA(VLOOKUP(AM2266,dim_numeratordenominator!B:C,2,FALSE)),"",VLOOKUP(AM2266,dim_numeratordenominator!B:C,2,FALSE))</f>
        <v>Som9NRMQqV7</v>
      </c>
      <c r="AO2266" s="19" t="str">
        <f>IF(ISNA(VLOOKUP(TRIM(E2266),dim_supporttype!A:B,2,FALSE)),"",VLOOKUP(TRIM(E2266),dim_supporttype!A:C,2,FALSE))</f>
        <v>DSD</v>
      </c>
      <c r="AP2266" s="19" t="str">
        <f>IF(ISNA(VLOOKUP(AO2266,dim_supporttype!B:C,2,FALSE)),"",VLOOKUP(AO2266,dim_supporttype!B:C,2,FALSE))</f>
        <v>iM13vdNLWKb</v>
      </c>
      <c r="AQ2266" s="19" t="str">
        <f>IF(ISNA(VLOOKUP(TRIM(F2266),dim_disaggs!A:B,2,FALSE)),"No Disagg",VLOOKUP(TRIM(F2266),dim_disaggs!A:B,2,FALSE))</f>
        <v>No Disagg</v>
      </c>
      <c r="AR2266" s="19" t="str">
        <f>IF(ISNA(VLOOKUP(AQ2266,dim_disaggs!B:C,2,FALSE)),"",VLOOKUP(AQ2266,dim_disaggs!B:C,2,FALSE))</f>
        <v>werJlVT6sf3</v>
      </c>
      <c r="AS2266" s="72"/>
      <c r="AT2266" s="66"/>
      <c r="AU2266" s="72" t="s">
        <v>755</v>
      </c>
      <c r="AV2266" s="73" t="s">
        <v>755</v>
      </c>
      <c r="AW2266" s="66" t="s">
        <v>755</v>
      </c>
      <c r="AX2266" s="66" t="s">
        <v>755</v>
      </c>
      <c r="AY2266" s="20"/>
      <c r="AZ2266" s="20"/>
      <c r="BA2266" s="105" t="str">
        <f t="shared" si="324"/>
        <v>Top Level Numerator</v>
      </c>
      <c r="BB2266" s="20" t="str">
        <f t="shared" si="325"/>
        <v>PE5QVF0w4xj</v>
      </c>
      <c r="BC2266" s="20" t="s">
        <v>25706</v>
      </c>
      <c r="BD2266" s="20" t="s">
        <v>25707</v>
      </c>
      <c r="BE2266" s="75" t="s">
        <v>21240</v>
      </c>
      <c r="BF2266" s="73" t="s">
        <v>21241</v>
      </c>
      <c r="BG2266" s="55" t="s">
        <v>20424</v>
      </c>
      <c r="BH2266" s="76" t="s">
        <v>20422</v>
      </c>
      <c r="BI2266" s="20" t="s">
        <v>755</v>
      </c>
      <c r="BJ2266" s="20" t="s">
        <v>755</v>
      </c>
      <c r="BK2266" s="55" t="s">
        <v>755</v>
      </c>
      <c r="BL2266" s="71" t="s">
        <v>755</v>
      </c>
      <c r="BM2266" s="77" t="s">
        <v>755</v>
      </c>
      <c r="BN2266" s="78" t="s">
        <v>755</v>
      </c>
      <c r="BO2266" s="77" t="s">
        <v>755</v>
      </c>
      <c r="BP2266" s="78" t="s">
        <v>755</v>
      </c>
    </row>
    <row r="2267" spans="1:68" s="3" customFormat="1" x14ac:dyDescent="0.2">
      <c r="A2267" s="20" t="s">
        <v>95</v>
      </c>
      <c r="B2267" s="20" t="s">
        <v>2093</v>
      </c>
      <c r="C2267" s="20" t="s">
        <v>202</v>
      </c>
      <c r="D2267" s="20" t="s">
        <v>1</v>
      </c>
      <c r="E2267" s="20" t="s">
        <v>78</v>
      </c>
      <c r="F2267" s="20"/>
      <c r="G2267" s="20" t="s">
        <v>2442</v>
      </c>
      <c r="H2267" s="20"/>
      <c r="I2267" s="19">
        <f t="shared" si="326"/>
        <v>24</v>
      </c>
      <c r="J2267" s="20"/>
      <c r="K2267" s="20" t="s">
        <v>206</v>
      </c>
      <c r="L2267" s="95" t="str">
        <f>IF(M2267&lt;&gt;"",IF(NOT(ISNA(INDEX(cc!B:B,MATCH(M2267,cc!A:A,0)))),INDEX(cc!B:B,MATCH(M2267,cc!A:A,0)),"0"),"")</f>
        <v>default</v>
      </c>
      <c r="M2267" s="97" t="s">
        <v>13</v>
      </c>
      <c r="N2267" s="28" t="str">
        <f t="shared" si="327"/>
        <v xml:space="preserve"> TARGET</v>
      </c>
      <c r="O2267" s="19" t="str">
        <f t="shared" si="320"/>
        <v>VMMC_CIRC (N, TA) TARGET: Voluntary Circumcised</v>
      </c>
      <c r="P2267" s="19" t="str">
        <f t="shared" si="321"/>
        <v>VMMC_CIRC (N, TA) TARGET: Voluntary Circumcised</v>
      </c>
      <c r="Q2267" s="19" t="str">
        <f t="shared" si="319"/>
        <v>VMMC_CIRC (N, TA) TARGET</v>
      </c>
      <c r="R2267" s="19" t="str">
        <f t="shared" si="322"/>
        <v>VMMC_CIRC_N_TA_TARGET</v>
      </c>
      <c r="S2267" s="19" t="str">
        <f t="shared" si="323"/>
        <v>VMMC_CIRC_N_TA_TARGET</v>
      </c>
      <c r="T2267" s="19" t="b">
        <f>NOT(ISNA(VLOOKUP(B2267,dbcodes!A:B,2,FALSE)))</f>
        <v>1</v>
      </c>
      <c r="U2267" s="19" t="str">
        <f>IF(ISNA(VLOOKUP(B2267,dbcodes!A:B,2,FALSE)),des!R1938,VLOOKUP(B2267,dbcodes!A:B,2,FALSE))</f>
        <v>VMMC_CIRC_N_TA_TARGET</v>
      </c>
      <c r="V2267" s="20"/>
      <c r="W2267" s="107" t="str">
        <f>IF(ISNA(VLOOKUP(C2267,descriptions!A:B,2,FALSE)),des!V1938,IF(G2267=" TARGET","Target ","")&amp;VLOOKUP(C2267,descriptions!A:B,2,FALSE))</f>
        <v>Target Number of males circumcised as part of the voluntary medical male circumcision (VMMC) for HIV prevention program within the reporting period</v>
      </c>
      <c r="X2267" s="20" t="s">
        <v>4</v>
      </c>
      <c r="Y2267" s="20" t="s">
        <v>831</v>
      </c>
      <c r="Z2267" s="20" t="s">
        <v>836</v>
      </c>
      <c r="AA2267" s="20" t="s">
        <v>102</v>
      </c>
      <c r="AB2267" s="20" t="s">
        <v>755</v>
      </c>
      <c r="AC2267" s="19" t="str">
        <f>IF(AB2267&lt;&gt;"",IF(NOT(ISNA(INDEX(os!A:A,MATCH(AB2267,os!B:B,0)))),INDEX(os!A:A,MATCH(AB2267,os!B:B,0)),"0"),"")</f>
        <v/>
      </c>
      <c r="AD2267" s="20" t="s">
        <v>830</v>
      </c>
      <c r="AE2267" s="20"/>
      <c r="AF2267" s="20"/>
      <c r="AG2267" s="20"/>
      <c r="AH2267" s="93" t="str">
        <f>IF(NOT(ISNA(VLOOKUP(B:B,ResultsTargets!A:A,1,0))),"TRUE","")</f>
        <v/>
      </c>
      <c r="AI2267" s="19" t="str">
        <f>IF(ISNA(VLOOKUP(C2267,dim_techarea!A:B,2,FALSE)),"",VLOOKUP(C2267,dim_techarea!A:B,2,FALSE))</f>
        <v>VMMC_CIRC</v>
      </c>
      <c r="AJ2267" s="19" t="str">
        <f>IF(ISNA(VLOOKUP(AI2267,dim_techarea!B:C,2,FALSE)),"",VLOOKUP(AI2267,dim_techarea!B:C,2,FALSE))</f>
        <v>wdoUps1qb3V</v>
      </c>
      <c r="AK2267" s="19" t="str">
        <f>IF(ISNA(VLOOKUP(TRIM(G2267),dim_targetsresults!A:B,2,FALSE)),"",VLOOKUP(TRIM(G2267),dim_targetsresults!A:C,2,FALSE))</f>
        <v>MER Targets</v>
      </c>
      <c r="AL2267" s="19" t="str">
        <f>IF(ISNA(VLOOKUP(AK2267,dim_targetsresults!B:C,2,FALSE)),"",VLOOKUP(AK2267,dim_targetsresults!B:C,2,FALSE))</f>
        <v>W8imnja2Owd</v>
      </c>
      <c r="AM2267" s="19" t="str">
        <f>IF(ISNA(VLOOKUP(TRIM(D2267),dim_numeratordenominator!A:B,2,FALSE)),"",VLOOKUP(TRIM(D2267),dim_numeratordenominator!A:C,2,FALSE))</f>
        <v>Numerator</v>
      </c>
      <c r="AN2267" s="19" t="str">
        <f>IF(ISNA(VLOOKUP(AM2267,dim_numeratordenominator!B:C,2,FALSE)),"",VLOOKUP(AM2267,dim_numeratordenominator!B:C,2,FALSE))</f>
        <v>Som9NRMQqV7</v>
      </c>
      <c r="AO2267" s="19" t="str">
        <f>IF(ISNA(VLOOKUP(TRIM(E2267),dim_supporttype!A:B,2,FALSE)),"",VLOOKUP(TRIM(E2267),dim_supporttype!A:C,2,FALSE))</f>
        <v>TA</v>
      </c>
      <c r="AP2267" s="19" t="str">
        <f>IF(ISNA(VLOOKUP(AO2267,dim_supporttype!B:C,2,FALSE)),"",VLOOKUP(AO2267,dim_supporttype!B:C,2,FALSE))</f>
        <v>cRAGKdWIDn4</v>
      </c>
      <c r="AQ2267" s="19" t="str">
        <f>IF(ISNA(VLOOKUP(TRIM(F2267),dim_disaggs!A:B,2,FALSE)),"No Disagg",VLOOKUP(TRIM(F2267),dim_disaggs!A:B,2,FALSE))</f>
        <v>No Disagg</v>
      </c>
      <c r="AR2267" s="19" t="str">
        <f>IF(ISNA(VLOOKUP(AQ2267,dim_disaggs!B:C,2,FALSE)),"",VLOOKUP(AQ2267,dim_disaggs!B:C,2,FALSE))</f>
        <v>werJlVT6sf3</v>
      </c>
      <c r="AS2267" s="72"/>
      <c r="AT2267" s="66"/>
      <c r="AU2267" s="72" t="s">
        <v>755</v>
      </c>
      <c r="AV2267" s="73" t="s">
        <v>755</v>
      </c>
      <c r="AW2267" s="66" t="s">
        <v>755</v>
      </c>
      <c r="AX2267" s="66" t="s">
        <v>755</v>
      </c>
      <c r="AY2267" s="20"/>
      <c r="AZ2267" s="20"/>
      <c r="BA2267" s="105" t="str">
        <f t="shared" si="324"/>
        <v>Top Level Numerator</v>
      </c>
      <c r="BB2267" s="20" t="str">
        <f t="shared" si="325"/>
        <v>PE5QVF0w4xj</v>
      </c>
      <c r="BC2267" s="20" t="s">
        <v>25706</v>
      </c>
      <c r="BD2267" s="20" t="s">
        <v>25707</v>
      </c>
      <c r="BE2267" s="75" t="s">
        <v>21240</v>
      </c>
      <c r="BF2267" s="73" t="s">
        <v>21241</v>
      </c>
      <c r="BG2267" s="55" t="s">
        <v>20424</v>
      </c>
      <c r="BH2267" s="76" t="s">
        <v>20422</v>
      </c>
      <c r="BI2267" s="20" t="s">
        <v>755</v>
      </c>
      <c r="BJ2267" s="20" t="s">
        <v>755</v>
      </c>
      <c r="BK2267" s="55" t="s">
        <v>755</v>
      </c>
      <c r="BL2267" s="71" t="s">
        <v>755</v>
      </c>
      <c r="BM2267" s="77" t="s">
        <v>755</v>
      </c>
      <c r="BN2267" s="78" t="s">
        <v>755</v>
      </c>
      <c r="BO2267" s="77" t="s">
        <v>755</v>
      </c>
      <c r="BP2267" s="78" t="s">
        <v>755</v>
      </c>
    </row>
    <row r="2268" spans="1:68" s="3" customFormat="1" x14ac:dyDescent="0.2">
      <c r="A2268" s="20" t="s">
        <v>95</v>
      </c>
      <c r="B2268" s="20" t="s">
        <v>2068</v>
      </c>
      <c r="C2268" s="20" t="s">
        <v>2131</v>
      </c>
      <c r="D2268" s="20" t="s">
        <v>1</v>
      </c>
      <c r="E2268" s="20" t="s">
        <v>2139</v>
      </c>
      <c r="F2268" s="20" t="s">
        <v>204</v>
      </c>
      <c r="G2268" s="20" t="s">
        <v>20086</v>
      </c>
      <c r="H2268" s="20" t="s">
        <v>204</v>
      </c>
      <c r="I2268" s="19">
        <f t="shared" si="326"/>
        <v>27</v>
      </c>
      <c r="J2268" s="20" t="s">
        <v>755</v>
      </c>
      <c r="K2268" s="20" t="s">
        <v>206</v>
      </c>
      <c r="L2268" s="95" t="str">
        <f>IF(M2268&lt;&gt;"",IF(NOT(ISNA(INDEX(cc!B:B,MATCH(M2268,cc!A:A,0)))),INDEX(cc!B:B,MATCH(M2268,cc!A:A,0)),"0"),"")</f>
        <v>Age (0-50+, 7)</v>
      </c>
      <c r="M2268" s="97" t="s">
        <v>4007</v>
      </c>
      <c r="N2268" s="28" t="str">
        <f t="shared" si="327"/>
        <v/>
      </c>
      <c r="O2268" s="19" t="str">
        <f t="shared" si="320"/>
        <v>VMMC_CIRC_NAT (N, NAT, Age): Voluntary Circumcised</v>
      </c>
      <c r="P2268" s="19" t="str">
        <f t="shared" si="321"/>
        <v>VMMC_CIRC_NAT (N, NAT, Age): Voluntary Circumcised</v>
      </c>
      <c r="Q2268" s="19" t="str">
        <f t="shared" si="319"/>
        <v>VMMC_CIRC_NAT (N, NAT, Age)</v>
      </c>
      <c r="R2268" s="19" t="str">
        <f t="shared" si="322"/>
        <v>VMMC_CIRC_NAT_N_NAT_Age</v>
      </c>
      <c r="S2268" s="19" t="str">
        <f t="shared" si="323"/>
        <v>VMMC_CIRC_NAT_N_NAT_Age_</v>
      </c>
      <c r="T2268" s="19" t="b">
        <f>NOT(ISNA(VLOOKUP(B2268,dbcodes!A:B,2,FALSE)))</f>
        <v>1</v>
      </c>
      <c r="U2268" s="19" t="str">
        <f>IF(ISNA(VLOOKUP(B2268,dbcodes!A:B,2,FALSE)),des!R1941,VLOOKUP(B2268,dbcodes!A:B,2,FALSE))</f>
        <v>VMMC_CIRC_N_NAT_Age</v>
      </c>
      <c r="V2268" s="20"/>
      <c r="W2268" s="107" t="str">
        <f>IF(ISNA(VLOOKUP(C2268,descriptions!A:B,2,FALSE)),des!V1941,IF(G2268=" TARGET","Target ","")&amp;VLOOKUP(C2268,descriptions!A:B,2,FALSE))</f>
        <v>Number of males circumcised during the reporting period according to national standards</v>
      </c>
      <c r="X2268" s="20" t="s">
        <v>4</v>
      </c>
      <c r="Y2268" s="20" t="s">
        <v>831</v>
      </c>
      <c r="Z2268" s="20" t="s">
        <v>836</v>
      </c>
      <c r="AA2268" s="20" t="s">
        <v>102</v>
      </c>
      <c r="AB2268" s="20" t="s">
        <v>755</v>
      </c>
      <c r="AC2268" s="19" t="str">
        <f>IF(AB2268&lt;&gt;"",IF(NOT(ISNA(INDEX(os!A:A,MATCH(AB2268,os!B:B,0)))),INDEX(os!A:A,MATCH(AB2268,os!B:B,0)),"0"),"")</f>
        <v/>
      </c>
      <c r="AD2268" s="20" t="s">
        <v>830</v>
      </c>
      <c r="AE2268" s="20"/>
      <c r="AF2268" s="20"/>
      <c r="AG2268" s="20"/>
      <c r="AH2268" s="93" t="str">
        <f>IF(NOT(ISNA(VLOOKUP(B:B,ResultsTargets!A:A,1,0))),"TRUE","")</f>
        <v/>
      </c>
      <c r="AI2268" s="19" t="str">
        <f>IF(ISNA(VLOOKUP(C2268,dim_techarea!A:B,2,FALSE)),"",VLOOKUP(C2268,dim_techarea!A:B,2,FALSE))</f>
        <v>VMMC_CIRC_NAT</v>
      </c>
      <c r="AJ2268" s="19" t="str">
        <f>IF(ISNA(VLOOKUP(AI2268,dim_techarea!B:C,2,FALSE)),"",VLOOKUP(AI2268,dim_techarea!B:C,2,FALSE))</f>
        <v>sIBwJjO5Dbl</v>
      </c>
      <c r="AK2268" s="19" t="str">
        <f>IF(ISNA(VLOOKUP(TRIM(G2268),dim_targetsresults!A:B,2,FALSE)),"",VLOOKUP(TRIM(G2268),dim_targetsresults!A:C,2,FALSE))</f>
        <v>MER Results</v>
      </c>
      <c r="AL2268" s="19" t="str">
        <f>IF(ISNA(VLOOKUP(AK2268,dim_targetsresults!B:C,2,FALSE)),"",VLOOKUP(AK2268,dim_targetsresults!B:C,2,FALSE))</f>
        <v>Jh0jDM5yQ2E</v>
      </c>
      <c r="AM2268" s="19" t="str">
        <f>IF(ISNA(VLOOKUP(TRIM(D2268),dim_numeratordenominator!A:B,2,FALSE)),"",VLOOKUP(TRIM(D2268),dim_numeratordenominator!A:C,2,FALSE))</f>
        <v>Numerator</v>
      </c>
      <c r="AN2268" s="19" t="str">
        <f>IF(ISNA(VLOOKUP(AM2268,dim_numeratordenominator!B:C,2,FALSE)),"",VLOOKUP(AM2268,dim_numeratordenominator!B:C,2,FALSE))</f>
        <v>Som9NRMQqV7</v>
      </c>
      <c r="AO2268" s="19" t="str">
        <f>IF(ISNA(VLOOKUP(TRIM(E2268),dim_supporttype!A:B,2,FALSE)),"",VLOOKUP(TRIM(E2268),dim_supporttype!A:C,2,FALSE))</f>
        <v>National</v>
      </c>
      <c r="AP2268" s="19" t="str">
        <f>IF(ISNA(VLOOKUP(AO2268,dim_supporttype!B:C,2,FALSE)),"",VLOOKUP(AO2268,dim_supporttype!B:C,2,FALSE))</f>
        <v>ERT6F2mcduw</v>
      </c>
      <c r="AQ2268" s="19" t="str">
        <f>IF(ISNA(VLOOKUP(TRIM(F2268),dim_disaggs!A:B,2,FALSE)),"No Disagg",VLOOKUP(TRIM(F2268),dim_disaggs!A:B,2,FALSE))</f>
        <v>Age</v>
      </c>
      <c r="AR2268" s="19" t="str">
        <f>IF(ISNA(VLOOKUP(AQ2268,dim_disaggs!B:C,2,FALSE)),"",VLOOKUP(AQ2268,dim_disaggs!B:C,2,FALSE))</f>
        <v>fNQC7f36jre</v>
      </c>
      <c r="AS2268" s="72"/>
      <c r="AT2268" s="66"/>
      <c r="AU2268" s="72" t="s">
        <v>755</v>
      </c>
      <c r="AV2268" s="73" t="s">
        <v>755</v>
      </c>
      <c r="AW2268" s="66" t="s">
        <v>755</v>
      </c>
      <c r="AX2268" s="66" t="s">
        <v>755</v>
      </c>
      <c r="AY2268" s="20"/>
      <c r="AZ2268" s="20"/>
      <c r="BA2268" s="105" t="str">
        <f t="shared" si="324"/>
        <v/>
      </c>
      <c r="BB2268" s="20" t="str">
        <f t="shared" si="325"/>
        <v/>
      </c>
      <c r="BC2268" s="20"/>
      <c r="BD2268" s="20"/>
      <c r="BE2268" s="75"/>
      <c r="BF2268" s="73"/>
      <c r="BG2268" s="55"/>
      <c r="BH2268" s="76"/>
      <c r="BI2268" s="20"/>
      <c r="BJ2268" s="20"/>
      <c r="BK2268" s="55"/>
      <c r="BL2268" s="71"/>
      <c r="BM2268" s="77"/>
      <c r="BN2268" s="78"/>
      <c r="BO2268" s="77"/>
      <c r="BP2268" s="78"/>
    </row>
    <row r="2269" spans="1:68" s="3" customFormat="1" x14ac:dyDescent="0.2">
      <c r="A2269" s="20" t="s">
        <v>95</v>
      </c>
      <c r="B2269" s="20" t="s">
        <v>2067</v>
      </c>
      <c r="C2269" s="20" t="s">
        <v>2131</v>
      </c>
      <c r="D2269" s="20" t="s">
        <v>1</v>
      </c>
      <c r="E2269" s="20" t="s">
        <v>2139</v>
      </c>
      <c r="F2269" s="20" t="s">
        <v>204</v>
      </c>
      <c r="G2269" s="20" t="s">
        <v>20086</v>
      </c>
      <c r="H2269" s="20" t="s">
        <v>204</v>
      </c>
      <c r="I2269" s="19">
        <f t="shared" si="326"/>
        <v>30</v>
      </c>
      <c r="J2269" s="20" t="s">
        <v>205</v>
      </c>
      <c r="K2269" s="20" t="s">
        <v>206</v>
      </c>
      <c r="L2269" s="95" t="str">
        <f>IF(M2269&lt;&gt;"",IF(NOT(ISNA(INDEX(cc!B:B,MATCH(M2269,cc!A:A,0)))),INDEX(cc!B:B,MATCH(M2269,cc!A:A,0)),"0"),"")</f>
        <v>Age (&lt;15-30+, 3)</v>
      </c>
      <c r="M2269" s="97" t="s">
        <v>4036</v>
      </c>
      <c r="N2269" s="28" t="str">
        <f t="shared" si="327"/>
        <v/>
      </c>
      <c r="O2269" s="19" t="str">
        <f t="shared" si="320"/>
        <v>VMMC_CIRC_NAT (N, NAT, Age) v2: Voluntary Circumcised</v>
      </c>
      <c r="P2269" s="19" t="str">
        <f t="shared" si="321"/>
        <v>VMMC_CIRC_NAT (N, NAT, Age) v2: Voluntary Circumcised</v>
      </c>
      <c r="Q2269" s="19" t="str">
        <f t="shared" si="319"/>
        <v>VMMC_CIRC_NAT (N, NAT, Age) v2</v>
      </c>
      <c r="R2269" s="19" t="str">
        <f t="shared" si="322"/>
        <v>VMMC_CIRC_NAT_N_NAT_Age_v2</v>
      </c>
      <c r="S2269" s="19" t="str">
        <f t="shared" si="323"/>
        <v>VMMC_CIRC_NAT_N_NAT_Age_v2</v>
      </c>
      <c r="T2269" s="19" t="b">
        <f>NOT(ISNA(VLOOKUP(B2269,dbcodes!A:B,2,FALSE)))</f>
        <v>1</v>
      </c>
      <c r="U2269" s="19" t="str">
        <f>IF(ISNA(VLOOKUP(B2269,dbcodes!A:B,2,FALSE)),des!R1943,VLOOKUP(B2269,dbcodes!A:B,2,FALSE))</f>
        <v>VMMC_CIRC_NAT_N_NAT_Age_v2</v>
      </c>
      <c r="V2269" s="20"/>
      <c r="W2269" s="107" t="str">
        <f>IF(ISNA(VLOOKUP(C2269,descriptions!A:B,2,FALSE)),des!V1943,IF(G2269=" TARGET","Target ","")&amp;VLOOKUP(C2269,descriptions!A:B,2,FALSE))</f>
        <v>Number of males circumcised during the reporting period according to national standards</v>
      </c>
      <c r="X2269" s="20" t="s">
        <v>4</v>
      </c>
      <c r="Y2269" s="20" t="s">
        <v>831</v>
      </c>
      <c r="Z2269" s="20" t="s">
        <v>836</v>
      </c>
      <c r="AA2269" s="20" t="s">
        <v>102</v>
      </c>
      <c r="AB2269" s="20" t="s">
        <v>755</v>
      </c>
      <c r="AC2269" s="19" t="str">
        <f>IF(AB2269&lt;&gt;"",IF(NOT(ISNA(INDEX(os!A:A,MATCH(AB2269,os!B:B,0)))),INDEX(os!A:A,MATCH(AB2269,os!B:B,0)),"0"),"")</f>
        <v/>
      </c>
      <c r="AD2269" s="20" t="s">
        <v>830</v>
      </c>
      <c r="AE2269" s="20"/>
      <c r="AF2269" s="20"/>
      <c r="AG2269" s="20"/>
      <c r="AH2269" s="93" t="str">
        <f>IF(NOT(ISNA(VLOOKUP(B:B,ResultsTargets!A:A,1,0))),"TRUE","")</f>
        <v/>
      </c>
      <c r="AI2269" s="19" t="str">
        <f>IF(ISNA(VLOOKUP(C2269,dim_techarea!A:B,2,FALSE)),"",VLOOKUP(C2269,dim_techarea!A:B,2,FALSE))</f>
        <v>VMMC_CIRC_NAT</v>
      </c>
      <c r="AJ2269" s="19" t="str">
        <f>IF(ISNA(VLOOKUP(AI2269,dim_techarea!B:C,2,FALSE)),"",VLOOKUP(AI2269,dim_techarea!B:C,2,FALSE))</f>
        <v>sIBwJjO5Dbl</v>
      </c>
      <c r="AK2269" s="19" t="str">
        <f>IF(ISNA(VLOOKUP(TRIM(G2269),dim_targetsresults!A:B,2,FALSE)),"",VLOOKUP(TRIM(G2269),dim_targetsresults!A:C,2,FALSE))</f>
        <v>MER Results</v>
      </c>
      <c r="AL2269" s="19" t="str">
        <f>IF(ISNA(VLOOKUP(AK2269,dim_targetsresults!B:C,2,FALSE)),"",VLOOKUP(AK2269,dim_targetsresults!B:C,2,FALSE))</f>
        <v>Jh0jDM5yQ2E</v>
      </c>
      <c r="AM2269" s="19" t="str">
        <f>IF(ISNA(VLOOKUP(TRIM(D2269),dim_numeratordenominator!A:B,2,FALSE)),"",VLOOKUP(TRIM(D2269),dim_numeratordenominator!A:C,2,FALSE))</f>
        <v>Numerator</v>
      </c>
      <c r="AN2269" s="19" t="str">
        <f>IF(ISNA(VLOOKUP(AM2269,dim_numeratordenominator!B:C,2,FALSE)),"",VLOOKUP(AM2269,dim_numeratordenominator!B:C,2,FALSE))</f>
        <v>Som9NRMQqV7</v>
      </c>
      <c r="AO2269" s="19" t="str">
        <f>IF(ISNA(VLOOKUP(TRIM(E2269),dim_supporttype!A:B,2,FALSE)),"",VLOOKUP(TRIM(E2269),dim_supporttype!A:C,2,FALSE))</f>
        <v>National</v>
      </c>
      <c r="AP2269" s="19" t="str">
        <f>IF(ISNA(VLOOKUP(AO2269,dim_supporttype!B:C,2,FALSE)),"",VLOOKUP(AO2269,dim_supporttype!B:C,2,FALSE))</f>
        <v>ERT6F2mcduw</v>
      </c>
      <c r="AQ2269" s="19" t="str">
        <f>IF(ISNA(VLOOKUP(TRIM(F2269),dim_disaggs!A:B,2,FALSE)),"No Disagg",VLOOKUP(TRIM(F2269),dim_disaggs!A:B,2,FALSE))</f>
        <v>Age</v>
      </c>
      <c r="AR2269" s="19" t="str">
        <f>IF(ISNA(VLOOKUP(AQ2269,dim_disaggs!B:C,2,FALSE)),"",VLOOKUP(AQ2269,dim_disaggs!B:C,2,FALSE))</f>
        <v>fNQC7f36jre</v>
      </c>
      <c r="AS2269" s="72"/>
      <c r="AT2269" s="66"/>
      <c r="AU2269" s="72" t="s">
        <v>755</v>
      </c>
      <c r="AV2269" s="73" t="s">
        <v>755</v>
      </c>
      <c r="AW2269" s="66" t="s">
        <v>755</v>
      </c>
      <c r="AX2269" s="66" t="s">
        <v>755</v>
      </c>
      <c r="AY2269" s="20"/>
      <c r="AZ2269" s="20"/>
      <c r="BA2269" s="105" t="str">
        <f t="shared" si="324"/>
        <v/>
      </c>
      <c r="BB2269" s="20" t="str">
        <f t="shared" si="325"/>
        <v/>
      </c>
      <c r="BC2269" s="20"/>
      <c r="BD2269" s="20"/>
      <c r="BE2269" s="75"/>
      <c r="BF2269" s="73"/>
      <c r="BG2269" s="55"/>
      <c r="BH2269" s="76"/>
      <c r="BI2269" s="20"/>
      <c r="BJ2269" s="20"/>
      <c r="BK2269" s="55"/>
      <c r="BL2269" s="71"/>
      <c r="BM2269" s="77"/>
      <c r="BN2269" s="78"/>
      <c r="BO2269" s="77"/>
      <c r="BP2269" s="78"/>
    </row>
    <row r="2270" spans="1:68" s="3" customFormat="1" x14ac:dyDescent="0.2">
      <c r="A2270" s="20" t="s">
        <v>95</v>
      </c>
      <c r="B2270" s="20" t="s">
        <v>2070</v>
      </c>
      <c r="C2270" s="20" t="s">
        <v>2131</v>
      </c>
      <c r="D2270" s="20" t="s">
        <v>1</v>
      </c>
      <c r="E2270" s="20" t="s">
        <v>2139</v>
      </c>
      <c r="F2270" s="20" t="s">
        <v>20188</v>
      </c>
      <c r="G2270" s="20" t="s">
        <v>20086</v>
      </c>
      <c r="H2270" s="20" t="s">
        <v>20188</v>
      </c>
      <c r="I2270" s="19">
        <f t="shared" si="326"/>
        <v>37</v>
      </c>
      <c r="J2270" s="20" t="s">
        <v>755</v>
      </c>
      <c r="K2270" s="20" t="s">
        <v>206</v>
      </c>
      <c r="L2270" s="95" t="str">
        <f>IF(M2270&lt;&gt;"",IF(NOT(ISNA(INDEX(cc!B:B,MATCH(M2270,cc!A:A,0)))),INDEX(cc!B:B,MATCH(M2270,cc!A:A,0)),"0"),"")</f>
        <v>HIV Status (Inc Unknown) and Sex (Male)</v>
      </c>
      <c r="M2270" s="97" t="s">
        <v>216</v>
      </c>
      <c r="N2270" s="28" t="str">
        <f t="shared" si="327"/>
        <v/>
      </c>
      <c r="O2270" s="19" t="str">
        <f t="shared" si="320"/>
        <v>VMMC_CIRC_NAT (N, NAT, HIVStatus/Sex): Voluntary Circumcised</v>
      </c>
      <c r="P2270" s="19" t="str">
        <f t="shared" si="321"/>
        <v>VMMC_CIRC_NAT (N, NAT, HIVStatus/Sex): Voluntary Circumcised</v>
      </c>
      <c r="Q2270" s="19" t="str">
        <f t="shared" si="319"/>
        <v>VMMC_CIRC_NAT (N, NAT, HIVStatus/Sex)</v>
      </c>
      <c r="R2270" s="19" t="str">
        <f t="shared" si="322"/>
        <v>VMMC_CIRC_NAT_N_NAT_HIVStatus_Sex</v>
      </c>
      <c r="S2270" s="19" t="str">
        <f t="shared" si="323"/>
        <v>VMMC_CIRC_NAT_N_NAT_HIVStatus_Sex_</v>
      </c>
      <c r="T2270" s="19" t="b">
        <f>NOT(ISNA(VLOOKUP(B2270,dbcodes!A:B,2,FALSE)))</f>
        <v>1</v>
      </c>
      <c r="U2270" s="19" t="str">
        <f>IF(ISNA(VLOOKUP(B2270,dbcodes!A:B,2,FALSE)),des!R1944,VLOOKUP(B2270,dbcodes!A:B,2,FALSE))</f>
        <v>VMMC_CIRC_N_NAT_HIVStatus</v>
      </c>
      <c r="V2270" s="20"/>
      <c r="W2270" s="107" t="str">
        <f>IF(ISNA(VLOOKUP(C2270,descriptions!A:B,2,FALSE)),des!V1944,IF(G2270=" TARGET","Target ","")&amp;VLOOKUP(C2270,descriptions!A:B,2,FALSE))</f>
        <v>Number of males circumcised during the reporting period according to national standards</v>
      </c>
      <c r="X2270" s="20" t="s">
        <v>4</v>
      </c>
      <c r="Y2270" s="20" t="s">
        <v>831</v>
      </c>
      <c r="Z2270" s="20" t="s">
        <v>836</v>
      </c>
      <c r="AA2270" s="20" t="s">
        <v>102</v>
      </c>
      <c r="AB2270" s="20" t="s">
        <v>755</v>
      </c>
      <c r="AC2270" s="19" t="str">
        <f>IF(AB2270&lt;&gt;"",IF(NOT(ISNA(INDEX(os!A:A,MATCH(AB2270,os!B:B,0)))),INDEX(os!A:A,MATCH(AB2270,os!B:B,0)),"0"),"")</f>
        <v/>
      </c>
      <c r="AD2270" s="20" t="s">
        <v>830</v>
      </c>
      <c r="AE2270" s="20"/>
      <c r="AF2270" s="20"/>
      <c r="AG2270" s="20"/>
      <c r="AH2270" s="93" t="str">
        <f>IF(NOT(ISNA(VLOOKUP(B:B,ResultsTargets!A:A,1,0))),"TRUE","")</f>
        <v/>
      </c>
      <c r="AI2270" s="19" t="str">
        <f>IF(ISNA(VLOOKUP(C2270,dim_techarea!A:B,2,FALSE)),"",VLOOKUP(C2270,dim_techarea!A:B,2,FALSE))</f>
        <v>VMMC_CIRC_NAT</v>
      </c>
      <c r="AJ2270" s="19" t="str">
        <f>IF(ISNA(VLOOKUP(AI2270,dim_techarea!B:C,2,FALSE)),"",VLOOKUP(AI2270,dim_techarea!B:C,2,FALSE))</f>
        <v>sIBwJjO5Dbl</v>
      </c>
      <c r="AK2270" s="19" t="str">
        <f>IF(ISNA(VLOOKUP(TRIM(G2270),dim_targetsresults!A:B,2,FALSE)),"",VLOOKUP(TRIM(G2270),dim_targetsresults!A:C,2,FALSE))</f>
        <v>MER Results</v>
      </c>
      <c r="AL2270" s="19" t="str">
        <f>IF(ISNA(VLOOKUP(AK2270,dim_targetsresults!B:C,2,FALSE)),"",VLOOKUP(AK2270,dim_targetsresults!B:C,2,FALSE))</f>
        <v>Jh0jDM5yQ2E</v>
      </c>
      <c r="AM2270" s="19" t="str">
        <f>IF(ISNA(VLOOKUP(TRIM(D2270),dim_numeratordenominator!A:B,2,FALSE)),"",VLOOKUP(TRIM(D2270),dim_numeratordenominator!A:C,2,FALSE))</f>
        <v>Numerator</v>
      </c>
      <c r="AN2270" s="19" t="str">
        <f>IF(ISNA(VLOOKUP(AM2270,dim_numeratordenominator!B:C,2,FALSE)),"",VLOOKUP(AM2270,dim_numeratordenominator!B:C,2,FALSE))</f>
        <v>Som9NRMQqV7</v>
      </c>
      <c r="AO2270" s="19" t="str">
        <f>IF(ISNA(VLOOKUP(TRIM(E2270),dim_supporttype!A:B,2,FALSE)),"",VLOOKUP(TRIM(E2270),dim_supporttype!A:C,2,FALSE))</f>
        <v>National</v>
      </c>
      <c r="AP2270" s="19" t="str">
        <f>IF(ISNA(VLOOKUP(AO2270,dim_supporttype!B:C,2,FALSE)),"",VLOOKUP(AO2270,dim_supporttype!B:C,2,FALSE))</f>
        <v>ERT6F2mcduw</v>
      </c>
      <c r="AQ2270" s="19" t="str">
        <f>IF(ISNA(VLOOKUP(TRIM(F2270),dim_disaggs!A:B,2,FALSE)),"No Disagg",VLOOKUP(TRIM(F2270),dim_disaggs!A:B,2,FALSE))</f>
        <v>HIVStatus/Sex</v>
      </c>
      <c r="AR2270" s="19" t="str">
        <f>IF(ISNA(VLOOKUP(AQ2270,dim_disaggs!B:C,2,FALSE)),"",VLOOKUP(AQ2270,dim_disaggs!B:C,2,FALSE))</f>
        <v>WBj3kv6ADC2</v>
      </c>
      <c r="AS2270" s="72"/>
      <c r="AT2270" s="66"/>
      <c r="AU2270" s="72" t="s">
        <v>755</v>
      </c>
      <c r="AV2270" s="73" t="s">
        <v>755</v>
      </c>
      <c r="AW2270" s="66" t="s">
        <v>755</v>
      </c>
      <c r="AX2270" s="66" t="s">
        <v>755</v>
      </c>
      <c r="AY2270" s="20"/>
      <c r="AZ2270" s="20"/>
      <c r="BA2270" s="105" t="str">
        <f t="shared" si="324"/>
        <v/>
      </c>
      <c r="BB2270" s="20" t="str">
        <f t="shared" si="325"/>
        <v/>
      </c>
      <c r="BC2270" s="20"/>
      <c r="BD2270" s="20"/>
      <c r="BE2270" s="75"/>
      <c r="BF2270" s="73"/>
      <c r="BG2270" s="55"/>
      <c r="BH2270" s="76"/>
      <c r="BI2270" s="20"/>
      <c r="BJ2270" s="20"/>
      <c r="BK2270" s="55"/>
      <c r="BL2270" s="71"/>
      <c r="BM2270" s="77"/>
      <c r="BN2270" s="78"/>
      <c r="BO2270" s="77"/>
      <c r="BP2270" s="78"/>
    </row>
    <row r="2271" spans="1:68" s="3" customFormat="1" x14ac:dyDescent="0.2">
      <c r="A2271" s="20" t="s">
        <v>95</v>
      </c>
      <c r="B2271" s="20" t="s">
        <v>2076</v>
      </c>
      <c r="C2271" s="20" t="s">
        <v>2131</v>
      </c>
      <c r="D2271" s="20" t="s">
        <v>1</v>
      </c>
      <c r="E2271" s="20" t="s">
        <v>2139</v>
      </c>
      <c r="F2271" s="20"/>
      <c r="G2271" s="20" t="s">
        <v>20086</v>
      </c>
      <c r="H2271" s="20"/>
      <c r="I2271" s="19">
        <f t="shared" si="326"/>
        <v>22</v>
      </c>
      <c r="J2271" s="20" t="s">
        <v>755</v>
      </c>
      <c r="K2271" s="20" t="s">
        <v>206</v>
      </c>
      <c r="L2271" s="95" t="str">
        <f>IF(M2271&lt;&gt;"",IF(NOT(ISNA(INDEX(cc!B:B,MATCH(M2271,cc!A:A,0)))),INDEX(cc!B:B,MATCH(M2271,cc!A:A,0)),"0"),"")</f>
        <v>default</v>
      </c>
      <c r="M2271" s="97" t="s">
        <v>13</v>
      </c>
      <c r="N2271" s="28" t="str">
        <f t="shared" si="327"/>
        <v/>
      </c>
      <c r="O2271" s="19" t="str">
        <f t="shared" si="320"/>
        <v>VMMC_CIRC_NAT (N, NAT): Voluntary Circumcised</v>
      </c>
      <c r="P2271" s="19" t="str">
        <f t="shared" si="321"/>
        <v>VMMC_CIRC_NAT (N, NAT): Voluntary Circumcised</v>
      </c>
      <c r="Q2271" s="19" t="str">
        <f t="shared" si="319"/>
        <v>VMMC_CIRC_NAT (N, NAT)</v>
      </c>
      <c r="R2271" s="19" t="str">
        <f t="shared" si="322"/>
        <v>VMMC_CIRC_NAT_N_NAT</v>
      </c>
      <c r="S2271" s="19" t="str">
        <f t="shared" si="323"/>
        <v>VMMC_CIRC_NAT_N_NAT_</v>
      </c>
      <c r="T2271" s="19" t="b">
        <f>NOT(ISNA(VLOOKUP(B2271,dbcodes!A:B,2,FALSE)))</f>
        <v>1</v>
      </c>
      <c r="U2271" s="19" t="str">
        <f>IF(ISNA(VLOOKUP(B2271,dbcodes!A:B,2,FALSE)),des!R1946,VLOOKUP(B2271,dbcodes!A:B,2,FALSE))</f>
        <v>VMMC_CIRC_N_NAT</v>
      </c>
      <c r="V2271" s="20"/>
      <c r="W2271" s="107" t="str">
        <f>IF(ISNA(VLOOKUP(C2271,descriptions!A:B,2,FALSE)),des!V1946,IF(G2271=" TARGET","Target ","")&amp;VLOOKUP(C2271,descriptions!A:B,2,FALSE))</f>
        <v>Number of males circumcised during the reporting period according to national standards</v>
      </c>
      <c r="X2271" s="20" t="s">
        <v>4</v>
      </c>
      <c r="Y2271" s="20" t="s">
        <v>831</v>
      </c>
      <c r="Z2271" s="20" t="s">
        <v>836</v>
      </c>
      <c r="AA2271" s="20" t="s">
        <v>102</v>
      </c>
      <c r="AB2271" s="20" t="s">
        <v>755</v>
      </c>
      <c r="AC2271" s="19" t="str">
        <f>IF(AB2271&lt;&gt;"",IF(NOT(ISNA(INDEX(os!A:A,MATCH(AB2271,os!B:B,0)))),INDEX(os!A:A,MATCH(AB2271,os!B:B,0)),"0"),"")</f>
        <v/>
      </c>
      <c r="AD2271" s="20" t="s">
        <v>830</v>
      </c>
      <c r="AE2271" s="20"/>
      <c r="AF2271" s="20"/>
      <c r="AG2271" s="20"/>
      <c r="AH2271" s="93" t="str">
        <f>IF(NOT(ISNA(VLOOKUP(B:B,ResultsTargets!A:A,1,0))),"TRUE","")</f>
        <v/>
      </c>
      <c r="AI2271" s="19" t="str">
        <f>IF(ISNA(VLOOKUP(C2271,dim_techarea!A:B,2,FALSE)),"",VLOOKUP(C2271,dim_techarea!A:B,2,FALSE))</f>
        <v>VMMC_CIRC_NAT</v>
      </c>
      <c r="AJ2271" s="19" t="str">
        <f>IF(ISNA(VLOOKUP(AI2271,dim_techarea!B:C,2,FALSE)),"",VLOOKUP(AI2271,dim_techarea!B:C,2,FALSE))</f>
        <v>sIBwJjO5Dbl</v>
      </c>
      <c r="AK2271" s="19" t="str">
        <f>IF(ISNA(VLOOKUP(TRIM(G2271),dim_targetsresults!A:B,2,FALSE)),"",VLOOKUP(TRIM(G2271),dim_targetsresults!A:C,2,FALSE))</f>
        <v>MER Results</v>
      </c>
      <c r="AL2271" s="19" t="str">
        <f>IF(ISNA(VLOOKUP(AK2271,dim_targetsresults!B:C,2,FALSE)),"",VLOOKUP(AK2271,dim_targetsresults!B:C,2,FALSE))</f>
        <v>Jh0jDM5yQ2E</v>
      </c>
      <c r="AM2271" s="19" t="str">
        <f>IF(ISNA(VLOOKUP(TRIM(D2271),dim_numeratordenominator!A:B,2,FALSE)),"",VLOOKUP(TRIM(D2271),dim_numeratordenominator!A:C,2,FALSE))</f>
        <v>Numerator</v>
      </c>
      <c r="AN2271" s="19" t="str">
        <f>IF(ISNA(VLOOKUP(AM2271,dim_numeratordenominator!B:C,2,FALSE)),"",VLOOKUP(AM2271,dim_numeratordenominator!B:C,2,FALSE))</f>
        <v>Som9NRMQqV7</v>
      </c>
      <c r="AO2271" s="19" t="str">
        <f>IF(ISNA(VLOOKUP(TRIM(E2271),dim_supporttype!A:B,2,FALSE)),"",VLOOKUP(TRIM(E2271),dim_supporttype!A:C,2,FALSE))</f>
        <v>National</v>
      </c>
      <c r="AP2271" s="19" t="str">
        <f>IF(ISNA(VLOOKUP(AO2271,dim_supporttype!B:C,2,FALSE)),"",VLOOKUP(AO2271,dim_supporttype!B:C,2,FALSE))</f>
        <v>ERT6F2mcduw</v>
      </c>
      <c r="AQ2271" s="19" t="str">
        <f>IF(ISNA(VLOOKUP(TRIM(F2271),dim_disaggs!A:B,2,FALSE)),"No Disagg",VLOOKUP(TRIM(F2271),dim_disaggs!A:B,2,FALSE))</f>
        <v>No Disagg</v>
      </c>
      <c r="AR2271" s="19" t="str">
        <f>IF(ISNA(VLOOKUP(AQ2271,dim_disaggs!B:C,2,FALSE)),"",VLOOKUP(AQ2271,dim_disaggs!B:C,2,FALSE))</f>
        <v>werJlVT6sf3</v>
      </c>
      <c r="AS2271" s="72"/>
      <c r="AT2271" s="66"/>
      <c r="AU2271" s="72" t="s">
        <v>755</v>
      </c>
      <c r="AV2271" s="73" t="s">
        <v>755</v>
      </c>
      <c r="AW2271" s="66" t="s">
        <v>755</v>
      </c>
      <c r="AX2271" s="66" t="s">
        <v>755</v>
      </c>
      <c r="AY2271" s="20"/>
      <c r="AZ2271" s="20"/>
      <c r="BA2271" s="105" t="str">
        <f t="shared" si="324"/>
        <v/>
      </c>
      <c r="BB2271" s="20" t="str">
        <f t="shared" si="325"/>
        <v/>
      </c>
      <c r="BC2271" s="20"/>
      <c r="BD2271" s="20"/>
      <c r="BE2271" s="75"/>
      <c r="BF2271" s="73"/>
      <c r="BG2271" s="72"/>
      <c r="BH2271" s="73"/>
      <c r="BI2271" s="66"/>
      <c r="BJ2271" s="66"/>
      <c r="BK2271" s="55"/>
      <c r="BL2271" s="71"/>
      <c r="BM2271" s="77"/>
      <c r="BN2271" s="78"/>
      <c r="BO2271" s="77"/>
      <c r="BP2271" s="78"/>
    </row>
    <row r="2272" spans="1:68" s="3" customFormat="1" x14ac:dyDescent="0.2">
      <c r="A2272" s="20" t="s">
        <v>95</v>
      </c>
      <c r="B2272" s="20" t="s">
        <v>2066</v>
      </c>
      <c r="C2272" s="20" t="s">
        <v>2131</v>
      </c>
      <c r="D2272" s="20" t="s">
        <v>1</v>
      </c>
      <c r="E2272" s="20" t="s">
        <v>2139</v>
      </c>
      <c r="F2272" s="20" t="s">
        <v>204</v>
      </c>
      <c r="G2272" s="20" t="s">
        <v>2442</v>
      </c>
      <c r="H2272" s="20" t="s">
        <v>204</v>
      </c>
      <c r="I2272" s="19">
        <f t="shared" si="326"/>
        <v>34</v>
      </c>
      <c r="J2272" s="20" t="s">
        <v>755</v>
      </c>
      <c r="K2272" s="20" t="s">
        <v>206</v>
      </c>
      <c r="L2272" s="95" t="str">
        <f>IF(M2272&lt;&gt;"",IF(NOT(ISNA(INDEX(cc!B:B,MATCH(M2272,cc!A:A,0)))),INDEX(cc!B:B,MATCH(M2272,cc!A:A,0)),"0"),"")</f>
        <v>Age (0-50+, 7)</v>
      </c>
      <c r="M2272" s="97" t="s">
        <v>4007</v>
      </c>
      <c r="N2272" s="28" t="str">
        <f t="shared" si="327"/>
        <v xml:space="preserve"> TARGET</v>
      </c>
      <c r="O2272" s="19" t="str">
        <f t="shared" si="320"/>
        <v>VMMC_CIRC_NAT (N, NAT, Age) TARGET: Voluntary Circumcised</v>
      </c>
      <c r="P2272" s="19" t="str">
        <f t="shared" si="321"/>
        <v>VMMC_CIRC_NAT (N, NAT, Age) TARGET: Voluntary Circumcised</v>
      </c>
      <c r="Q2272" s="19" t="str">
        <f t="shared" si="319"/>
        <v>VMMC_CIRC_NAT (N, NAT, Age) TARGET</v>
      </c>
      <c r="R2272" s="19" t="str">
        <f t="shared" si="322"/>
        <v>VMMC_CIRC_NAT_N_NAT_Age_TARGET</v>
      </c>
      <c r="S2272" s="19" t="str">
        <f t="shared" si="323"/>
        <v>VMMC_CIRC_NAT_N_NAT_Age_TARGET</v>
      </c>
      <c r="T2272" s="19" t="b">
        <f>NOT(ISNA(VLOOKUP(B2272,dbcodes!A:B,2,FALSE)))</f>
        <v>1</v>
      </c>
      <c r="U2272" s="19" t="str">
        <f>IF(ISNA(VLOOKUP(B2272,dbcodes!A:B,2,FALSE)),des!R1949,VLOOKUP(B2272,dbcodes!A:B,2,FALSE))</f>
        <v>VMMC_CIRC_N_NAT_Age_TARGET</v>
      </c>
      <c r="V2272" s="20"/>
      <c r="W2272" s="107" t="str">
        <f>IF(ISNA(VLOOKUP(C2272,descriptions!A:B,2,FALSE)),des!V1949,IF(G2272=" TARGET","Target ","")&amp;VLOOKUP(C2272,descriptions!A:B,2,FALSE))</f>
        <v>Target Number of males circumcised during the reporting period according to national standards</v>
      </c>
      <c r="X2272" s="20" t="s">
        <v>4</v>
      </c>
      <c r="Y2272" s="20" t="s">
        <v>831</v>
      </c>
      <c r="Z2272" s="20" t="s">
        <v>836</v>
      </c>
      <c r="AA2272" s="20" t="s">
        <v>102</v>
      </c>
      <c r="AB2272" s="20" t="s">
        <v>755</v>
      </c>
      <c r="AC2272" s="19" t="str">
        <f>IF(AB2272&lt;&gt;"",IF(NOT(ISNA(INDEX(os!A:A,MATCH(AB2272,os!B:B,0)))),INDEX(os!A:A,MATCH(AB2272,os!B:B,0)),"0"),"")</f>
        <v/>
      </c>
      <c r="AD2272" s="20" t="s">
        <v>830</v>
      </c>
      <c r="AE2272" s="20"/>
      <c r="AF2272" s="20"/>
      <c r="AG2272" s="20"/>
      <c r="AH2272" s="93" t="str">
        <f>IF(NOT(ISNA(VLOOKUP(B:B,ResultsTargets!A:A,1,0))),"TRUE","")</f>
        <v/>
      </c>
      <c r="AI2272" s="19" t="str">
        <f>IF(ISNA(VLOOKUP(C2272,dim_techarea!A:B,2,FALSE)),"",VLOOKUP(C2272,dim_techarea!A:B,2,FALSE))</f>
        <v>VMMC_CIRC_NAT</v>
      </c>
      <c r="AJ2272" s="19" t="str">
        <f>IF(ISNA(VLOOKUP(AI2272,dim_techarea!B:C,2,FALSE)),"",VLOOKUP(AI2272,dim_techarea!B:C,2,FALSE))</f>
        <v>sIBwJjO5Dbl</v>
      </c>
      <c r="AK2272" s="19" t="str">
        <f>IF(ISNA(VLOOKUP(TRIM(G2272),dim_targetsresults!A:B,2,FALSE)),"",VLOOKUP(TRIM(G2272),dim_targetsresults!A:C,2,FALSE))</f>
        <v>MER Targets</v>
      </c>
      <c r="AL2272" s="19" t="str">
        <f>IF(ISNA(VLOOKUP(AK2272,dim_targetsresults!B:C,2,FALSE)),"",VLOOKUP(AK2272,dim_targetsresults!B:C,2,FALSE))</f>
        <v>W8imnja2Owd</v>
      </c>
      <c r="AM2272" s="19" t="str">
        <f>IF(ISNA(VLOOKUP(TRIM(D2272),dim_numeratordenominator!A:B,2,FALSE)),"",VLOOKUP(TRIM(D2272),dim_numeratordenominator!A:C,2,FALSE))</f>
        <v>Numerator</v>
      </c>
      <c r="AN2272" s="19" t="str">
        <f>IF(ISNA(VLOOKUP(AM2272,dim_numeratordenominator!B:C,2,FALSE)),"",VLOOKUP(AM2272,dim_numeratordenominator!B:C,2,FALSE))</f>
        <v>Som9NRMQqV7</v>
      </c>
      <c r="AO2272" s="19" t="str">
        <f>IF(ISNA(VLOOKUP(TRIM(E2272),dim_supporttype!A:B,2,FALSE)),"",VLOOKUP(TRIM(E2272),dim_supporttype!A:C,2,FALSE))</f>
        <v>National</v>
      </c>
      <c r="AP2272" s="19" t="str">
        <f>IF(ISNA(VLOOKUP(AO2272,dim_supporttype!B:C,2,FALSE)),"",VLOOKUP(AO2272,dim_supporttype!B:C,2,FALSE))</f>
        <v>ERT6F2mcduw</v>
      </c>
      <c r="AQ2272" s="19" t="str">
        <f>IF(ISNA(VLOOKUP(TRIM(F2272),dim_disaggs!A:B,2,FALSE)),"No Disagg",VLOOKUP(TRIM(F2272),dim_disaggs!A:B,2,FALSE))</f>
        <v>Age</v>
      </c>
      <c r="AR2272" s="19" t="str">
        <f>IF(ISNA(VLOOKUP(AQ2272,dim_disaggs!B:C,2,FALSE)),"",VLOOKUP(AQ2272,dim_disaggs!B:C,2,FALSE))</f>
        <v>fNQC7f36jre</v>
      </c>
      <c r="AS2272" s="72"/>
      <c r="AT2272" s="66"/>
      <c r="AU2272" s="72" t="s">
        <v>755</v>
      </c>
      <c r="AV2272" s="73" t="s">
        <v>755</v>
      </c>
      <c r="AW2272" s="66" t="s">
        <v>755</v>
      </c>
      <c r="AX2272" s="66" t="s">
        <v>755</v>
      </c>
      <c r="AY2272" s="20"/>
      <c r="AZ2272" s="20"/>
      <c r="BA2272" s="105" t="str">
        <f t="shared" si="324"/>
        <v/>
      </c>
      <c r="BB2272" s="20" t="str">
        <f t="shared" si="325"/>
        <v/>
      </c>
      <c r="BC2272" s="20"/>
      <c r="BD2272" s="20"/>
      <c r="BE2272" s="75"/>
      <c r="BF2272" s="73"/>
      <c r="BG2272" s="55"/>
      <c r="BH2272" s="76"/>
      <c r="BI2272" s="20"/>
      <c r="BJ2272" s="20"/>
      <c r="BK2272" s="55"/>
      <c r="BL2272" s="71"/>
      <c r="BM2272" s="77"/>
      <c r="BN2272" s="78"/>
      <c r="BO2272" s="77"/>
      <c r="BP2272" s="78"/>
    </row>
    <row r="2273" spans="1:68" s="50" customFormat="1" ht="17" customHeight="1" x14ac:dyDescent="0.2">
      <c r="A2273" s="20" t="s">
        <v>95</v>
      </c>
      <c r="B2273" s="20" t="s">
        <v>2065</v>
      </c>
      <c r="C2273" s="20" t="s">
        <v>2131</v>
      </c>
      <c r="D2273" s="20" t="s">
        <v>1</v>
      </c>
      <c r="E2273" s="20" t="s">
        <v>2139</v>
      </c>
      <c r="F2273" s="20" t="s">
        <v>204</v>
      </c>
      <c r="G2273" s="20" t="s">
        <v>2442</v>
      </c>
      <c r="H2273" s="20" t="s">
        <v>204</v>
      </c>
      <c r="I2273" s="19">
        <f t="shared" si="326"/>
        <v>37</v>
      </c>
      <c r="J2273" s="20" t="s">
        <v>205</v>
      </c>
      <c r="K2273" s="20" t="s">
        <v>206</v>
      </c>
      <c r="L2273" s="95" t="str">
        <f>IF(M2273&lt;&gt;"",IF(NOT(ISNA(INDEX(cc!B:B,MATCH(M2273,cc!A:A,0)))),INDEX(cc!B:B,MATCH(M2273,cc!A:A,0)),"0"),"")</f>
        <v>Age (&lt;15-30+, 3)</v>
      </c>
      <c r="M2273" s="97" t="s">
        <v>4036</v>
      </c>
      <c r="N2273" s="28" t="str">
        <f t="shared" si="327"/>
        <v xml:space="preserve"> TARGET</v>
      </c>
      <c r="O2273" s="19" t="str">
        <f t="shared" si="320"/>
        <v>VMMC_CIRC_NAT (N, NAT, Age) TARGET v2: Voluntary Circumcised</v>
      </c>
      <c r="P2273" s="19" t="str">
        <f t="shared" si="321"/>
        <v>VMMC_CIRC_NAT (N, NAT, Age) TARGET v2: Voluntary Circumcised</v>
      </c>
      <c r="Q2273" s="19" t="str">
        <f t="shared" si="319"/>
        <v>VMMC_CIRC_NAT (N, NAT, Age) TARGET v2</v>
      </c>
      <c r="R2273" s="19" t="str">
        <f t="shared" si="322"/>
        <v>VMMC_CIRC_NAT_N_NAT_Age_TARGET_v2</v>
      </c>
      <c r="S2273" s="19" t="str">
        <f t="shared" si="323"/>
        <v>VMMC_CIRC_NAT_N_NAT_Age_TARGET_v2</v>
      </c>
      <c r="T2273" s="19" t="b">
        <f>NOT(ISNA(VLOOKUP(B2273,dbcodes!A:B,2,FALSE)))</f>
        <v>1</v>
      </c>
      <c r="U2273" s="19" t="str">
        <f>IF(ISNA(VLOOKUP(B2273,dbcodes!A:B,2,FALSE)),des!R1950,VLOOKUP(B2273,dbcodes!A:B,2,FALSE))</f>
        <v>VMMC_CIRC_NAT_N_NAT_Age_TARGET_v2</v>
      </c>
      <c r="V2273" s="20"/>
      <c r="W2273" s="107" t="str">
        <f>IF(ISNA(VLOOKUP(C2273,descriptions!A:B,2,FALSE)),des!V1950,IF(G2273=" TARGET","Target ","")&amp;VLOOKUP(C2273,descriptions!A:B,2,FALSE))</f>
        <v>Target Number of males circumcised during the reporting period according to national standards</v>
      </c>
      <c r="X2273" s="20" t="s">
        <v>4</v>
      </c>
      <c r="Y2273" s="20" t="s">
        <v>831</v>
      </c>
      <c r="Z2273" s="20" t="s">
        <v>836</v>
      </c>
      <c r="AA2273" s="20" t="s">
        <v>102</v>
      </c>
      <c r="AB2273" s="20" t="s">
        <v>755</v>
      </c>
      <c r="AC2273" s="19" t="str">
        <f>IF(AB2273&lt;&gt;"",IF(NOT(ISNA(INDEX(os!A:A,MATCH(AB2273,os!B:B,0)))),INDEX(os!A:A,MATCH(AB2273,os!B:B,0)),"0"),"")</f>
        <v/>
      </c>
      <c r="AD2273" s="20" t="s">
        <v>830</v>
      </c>
      <c r="AE2273" s="20"/>
      <c r="AF2273" s="20"/>
      <c r="AG2273" s="20"/>
      <c r="AH2273" s="93" t="str">
        <f>IF(NOT(ISNA(VLOOKUP(B:B,ResultsTargets!A:A,1,0))),"TRUE","")</f>
        <v/>
      </c>
      <c r="AI2273" s="19" t="str">
        <f>IF(ISNA(VLOOKUP(C2273,dim_techarea!A:B,2,FALSE)),"",VLOOKUP(C2273,dim_techarea!A:B,2,FALSE))</f>
        <v>VMMC_CIRC_NAT</v>
      </c>
      <c r="AJ2273" s="19" t="str">
        <f>IF(ISNA(VLOOKUP(AI2273,dim_techarea!B:C,2,FALSE)),"",VLOOKUP(AI2273,dim_techarea!B:C,2,FALSE))</f>
        <v>sIBwJjO5Dbl</v>
      </c>
      <c r="AK2273" s="19" t="str">
        <f>IF(ISNA(VLOOKUP(TRIM(G2273),dim_targetsresults!A:B,2,FALSE)),"",VLOOKUP(TRIM(G2273),dim_targetsresults!A:C,2,FALSE))</f>
        <v>MER Targets</v>
      </c>
      <c r="AL2273" s="19" t="str">
        <f>IF(ISNA(VLOOKUP(AK2273,dim_targetsresults!B:C,2,FALSE)),"",VLOOKUP(AK2273,dim_targetsresults!B:C,2,FALSE))</f>
        <v>W8imnja2Owd</v>
      </c>
      <c r="AM2273" s="19" t="str">
        <f>IF(ISNA(VLOOKUP(TRIM(D2273),dim_numeratordenominator!A:B,2,FALSE)),"",VLOOKUP(TRIM(D2273),dim_numeratordenominator!A:C,2,FALSE))</f>
        <v>Numerator</v>
      </c>
      <c r="AN2273" s="19" t="str">
        <f>IF(ISNA(VLOOKUP(AM2273,dim_numeratordenominator!B:C,2,FALSE)),"",VLOOKUP(AM2273,dim_numeratordenominator!B:C,2,FALSE))</f>
        <v>Som9NRMQqV7</v>
      </c>
      <c r="AO2273" s="19" t="str">
        <f>IF(ISNA(VLOOKUP(TRIM(E2273),dim_supporttype!A:B,2,FALSE)),"",VLOOKUP(TRIM(E2273),dim_supporttype!A:C,2,FALSE))</f>
        <v>National</v>
      </c>
      <c r="AP2273" s="19" t="str">
        <f>IF(ISNA(VLOOKUP(AO2273,dim_supporttype!B:C,2,FALSE)),"",VLOOKUP(AO2273,dim_supporttype!B:C,2,FALSE))</f>
        <v>ERT6F2mcduw</v>
      </c>
      <c r="AQ2273" s="19" t="str">
        <f>IF(ISNA(VLOOKUP(TRIM(F2273),dim_disaggs!A:B,2,FALSE)),"No Disagg",VLOOKUP(TRIM(F2273),dim_disaggs!A:B,2,FALSE))</f>
        <v>Age</v>
      </c>
      <c r="AR2273" s="19" t="str">
        <f>IF(ISNA(VLOOKUP(AQ2273,dim_disaggs!B:C,2,FALSE)),"",VLOOKUP(AQ2273,dim_disaggs!B:C,2,FALSE))</f>
        <v>fNQC7f36jre</v>
      </c>
      <c r="AS2273" s="72"/>
      <c r="AT2273" s="66"/>
      <c r="AU2273" s="72" t="s">
        <v>755</v>
      </c>
      <c r="AV2273" s="73" t="s">
        <v>755</v>
      </c>
      <c r="AW2273" s="66" t="s">
        <v>755</v>
      </c>
      <c r="AX2273" s="66" t="s">
        <v>755</v>
      </c>
      <c r="AY2273" s="20"/>
      <c r="AZ2273" s="20"/>
      <c r="BA2273" s="105" t="str">
        <f t="shared" si="324"/>
        <v/>
      </c>
      <c r="BB2273" s="20" t="str">
        <f t="shared" si="325"/>
        <v/>
      </c>
      <c r="BC2273" s="20"/>
      <c r="BD2273" s="20"/>
      <c r="BE2273" s="75"/>
      <c r="BF2273" s="73"/>
      <c r="BG2273" s="55"/>
      <c r="BH2273" s="76"/>
      <c r="BI2273" s="20"/>
      <c r="BJ2273" s="20"/>
      <c r="BK2273" s="55"/>
      <c r="BL2273" s="71"/>
      <c r="BM2273" s="77"/>
      <c r="BN2273" s="78"/>
      <c r="BO2273" s="77"/>
      <c r="BP2273" s="78"/>
    </row>
    <row r="2274" spans="1:68" s="50" customFormat="1" ht="17" customHeight="1" x14ac:dyDescent="0.2">
      <c r="A2274" s="20" t="s">
        <v>95</v>
      </c>
      <c r="B2274" s="20" t="s">
        <v>2069</v>
      </c>
      <c r="C2274" s="20" t="s">
        <v>2131</v>
      </c>
      <c r="D2274" s="20" t="s">
        <v>1</v>
      </c>
      <c r="E2274" s="20" t="s">
        <v>2139</v>
      </c>
      <c r="F2274" s="20" t="s">
        <v>20188</v>
      </c>
      <c r="G2274" s="20" t="s">
        <v>2442</v>
      </c>
      <c r="H2274" s="20" t="s">
        <v>20188</v>
      </c>
      <c r="I2274" s="19">
        <f t="shared" si="326"/>
        <v>44</v>
      </c>
      <c r="J2274" s="20" t="s">
        <v>755</v>
      </c>
      <c r="K2274" s="20" t="s">
        <v>206</v>
      </c>
      <c r="L2274" s="95" t="str">
        <f>IF(M2274&lt;&gt;"",IF(NOT(ISNA(INDEX(cc!B:B,MATCH(M2274,cc!A:A,0)))),INDEX(cc!B:B,MATCH(M2274,cc!A:A,0)),"0"),"")</f>
        <v>HIV Status (Inc Unknown) and Sex (Male)</v>
      </c>
      <c r="M2274" s="97" t="s">
        <v>216</v>
      </c>
      <c r="N2274" s="28" t="str">
        <f t="shared" si="327"/>
        <v xml:space="preserve"> TARGET</v>
      </c>
      <c r="O2274" s="19" t="str">
        <f t="shared" si="320"/>
        <v>VMMC_CIRC_NAT (N, NAT, HIVStatus/Sex) TARGET: Voluntary Circumcised</v>
      </c>
      <c r="P2274" s="19" t="str">
        <f t="shared" si="321"/>
        <v>VMMC_CIRC_NAT (N, NAT, HIVStatus/Sex) TARGET: Voluntary Circumcised</v>
      </c>
      <c r="Q2274" s="19" t="str">
        <f t="shared" si="319"/>
        <v>VMMC_CIRC_NAT (N, NAT, HIVStatus/Sex) TARGET</v>
      </c>
      <c r="R2274" s="19" t="str">
        <f t="shared" si="322"/>
        <v>VMMC_CIRC_NAT_N_NAT_HIVStatus_Sex_TARGET</v>
      </c>
      <c r="S2274" s="19" t="str">
        <f t="shared" si="323"/>
        <v>VMMC_CIRC_NAT_N_NAT_HIVStatus_Sex_TARGET</v>
      </c>
      <c r="T2274" s="19" t="b">
        <f>NOT(ISNA(VLOOKUP(B2274,dbcodes!A:B,2,FALSE)))</f>
        <v>1</v>
      </c>
      <c r="U2274" s="19" t="str">
        <f>IF(ISNA(VLOOKUP(B2274,dbcodes!A:B,2,FALSE)),des!R1952,VLOOKUP(B2274,dbcodes!A:B,2,FALSE))</f>
        <v>VMMC_CIRC_N_NAT_HIVStatus_TARGET</v>
      </c>
      <c r="V2274" s="20"/>
      <c r="W2274" s="107" t="str">
        <f>IF(ISNA(VLOOKUP(C2274,descriptions!A:B,2,FALSE)),des!V1952,IF(G2274=" TARGET","Target ","")&amp;VLOOKUP(C2274,descriptions!A:B,2,FALSE))</f>
        <v>Target Number of males circumcised during the reporting period according to national standards</v>
      </c>
      <c r="X2274" s="20" t="s">
        <v>4</v>
      </c>
      <c r="Y2274" s="20" t="s">
        <v>831</v>
      </c>
      <c r="Z2274" s="20" t="s">
        <v>836</v>
      </c>
      <c r="AA2274" s="20" t="s">
        <v>102</v>
      </c>
      <c r="AB2274" s="20" t="s">
        <v>755</v>
      </c>
      <c r="AC2274" s="19" t="str">
        <f>IF(AB2274&lt;&gt;"",IF(NOT(ISNA(INDEX(os!A:A,MATCH(AB2274,os!B:B,0)))),INDEX(os!A:A,MATCH(AB2274,os!B:B,0)),"0"),"")</f>
        <v/>
      </c>
      <c r="AD2274" s="20" t="s">
        <v>830</v>
      </c>
      <c r="AE2274" s="20"/>
      <c r="AF2274" s="20"/>
      <c r="AG2274" s="20"/>
      <c r="AH2274" s="93" t="str">
        <f>IF(NOT(ISNA(VLOOKUP(B:B,ResultsTargets!A:A,1,0))),"TRUE","")</f>
        <v/>
      </c>
      <c r="AI2274" s="19" t="str">
        <f>IF(ISNA(VLOOKUP(C2274,dim_techarea!A:B,2,FALSE)),"",VLOOKUP(C2274,dim_techarea!A:B,2,FALSE))</f>
        <v>VMMC_CIRC_NAT</v>
      </c>
      <c r="AJ2274" s="19" t="str">
        <f>IF(ISNA(VLOOKUP(AI2274,dim_techarea!B:C,2,FALSE)),"",VLOOKUP(AI2274,dim_techarea!B:C,2,FALSE))</f>
        <v>sIBwJjO5Dbl</v>
      </c>
      <c r="AK2274" s="19" t="str">
        <f>IF(ISNA(VLOOKUP(TRIM(G2274),dim_targetsresults!A:B,2,FALSE)),"",VLOOKUP(TRIM(G2274),dim_targetsresults!A:C,2,FALSE))</f>
        <v>MER Targets</v>
      </c>
      <c r="AL2274" s="19" t="str">
        <f>IF(ISNA(VLOOKUP(AK2274,dim_targetsresults!B:C,2,FALSE)),"",VLOOKUP(AK2274,dim_targetsresults!B:C,2,FALSE))</f>
        <v>W8imnja2Owd</v>
      </c>
      <c r="AM2274" s="19" t="str">
        <f>IF(ISNA(VLOOKUP(TRIM(D2274),dim_numeratordenominator!A:B,2,FALSE)),"",VLOOKUP(TRIM(D2274),dim_numeratordenominator!A:C,2,FALSE))</f>
        <v>Numerator</v>
      </c>
      <c r="AN2274" s="19" t="str">
        <f>IF(ISNA(VLOOKUP(AM2274,dim_numeratordenominator!B:C,2,FALSE)),"",VLOOKUP(AM2274,dim_numeratordenominator!B:C,2,FALSE))</f>
        <v>Som9NRMQqV7</v>
      </c>
      <c r="AO2274" s="19" t="str">
        <f>IF(ISNA(VLOOKUP(TRIM(E2274),dim_supporttype!A:B,2,FALSE)),"",VLOOKUP(TRIM(E2274),dim_supporttype!A:C,2,FALSE))</f>
        <v>National</v>
      </c>
      <c r="AP2274" s="19" t="str">
        <f>IF(ISNA(VLOOKUP(AO2274,dim_supporttype!B:C,2,FALSE)),"",VLOOKUP(AO2274,dim_supporttype!B:C,2,FALSE))</f>
        <v>ERT6F2mcduw</v>
      </c>
      <c r="AQ2274" s="19" t="str">
        <f>IF(ISNA(VLOOKUP(TRIM(F2274),dim_disaggs!A:B,2,FALSE)),"No Disagg",VLOOKUP(TRIM(F2274),dim_disaggs!A:B,2,FALSE))</f>
        <v>HIVStatus/Sex</v>
      </c>
      <c r="AR2274" s="19" t="str">
        <f>IF(ISNA(VLOOKUP(AQ2274,dim_disaggs!B:C,2,FALSE)),"",VLOOKUP(AQ2274,dim_disaggs!B:C,2,FALSE))</f>
        <v>WBj3kv6ADC2</v>
      </c>
      <c r="AS2274" s="72"/>
      <c r="AT2274" s="66"/>
      <c r="AU2274" s="72" t="s">
        <v>755</v>
      </c>
      <c r="AV2274" s="73" t="s">
        <v>755</v>
      </c>
      <c r="AW2274" s="66" t="s">
        <v>755</v>
      </c>
      <c r="AX2274" s="66" t="s">
        <v>755</v>
      </c>
      <c r="AY2274" s="20"/>
      <c r="AZ2274" s="20"/>
      <c r="BA2274" s="105" t="str">
        <f t="shared" si="324"/>
        <v/>
      </c>
      <c r="BB2274" s="20" t="str">
        <f t="shared" si="325"/>
        <v/>
      </c>
      <c r="BC2274" s="20"/>
      <c r="BD2274" s="20"/>
      <c r="BE2274" s="75"/>
      <c r="BF2274" s="73"/>
      <c r="BG2274" s="55"/>
      <c r="BH2274" s="76"/>
      <c r="BI2274" s="20"/>
      <c r="BJ2274" s="20"/>
      <c r="BK2274" s="55"/>
      <c r="BL2274" s="71"/>
      <c r="BM2274" s="77"/>
      <c r="BN2274" s="78"/>
      <c r="BO2274" s="77"/>
      <c r="BP2274" s="78"/>
    </row>
    <row r="2275" spans="1:68" s="50" customFormat="1" ht="17" customHeight="1" x14ac:dyDescent="0.2">
      <c r="A2275" s="20" t="s">
        <v>95</v>
      </c>
      <c r="B2275" s="20" t="s">
        <v>2075</v>
      </c>
      <c r="C2275" s="20" t="s">
        <v>2131</v>
      </c>
      <c r="D2275" s="20" t="s">
        <v>1</v>
      </c>
      <c r="E2275" s="20" t="s">
        <v>2139</v>
      </c>
      <c r="F2275" s="20"/>
      <c r="G2275" s="20" t="s">
        <v>2442</v>
      </c>
      <c r="H2275" s="20"/>
      <c r="I2275" s="19">
        <f t="shared" si="326"/>
        <v>29</v>
      </c>
      <c r="J2275" s="20" t="s">
        <v>755</v>
      </c>
      <c r="K2275" s="20" t="s">
        <v>206</v>
      </c>
      <c r="L2275" s="95" t="str">
        <f>IF(M2275&lt;&gt;"",IF(NOT(ISNA(INDEX(cc!B:B,MATCH(M2275,cc!A:A,0)))),INDEX(cc!B:B,MATCH(M2275,cc!A:A,0)),"0"),"")</f>
        <v>default</v>
      </c>
      <c r="M2275" s="97" t="s">
        <v>13</v>
      </c>
      <c r="N2275" s="28" t="str">
        <f t="shared" si="327"/>
        <v xml:space="preserve"> TARGET</v>
      </c>
      <c r="O2275" s="19" t="str">
        <f t="shared" si="320"/>
        <v>VMMC_CIRC_NAT (N, NAT) TARGET: Voluntary Circumcised</v>
      </c>
      <c r="P2275" s="19" t="str">
        <f t="shared" si="321"/>
        <v>VMMC_CIRC_NAT (N, NAT) TARGET: Voluntary Circumcised</v>
      </c>
      <c r="Q2275" s="19" t="str">
        <f t="shared" si="319"/>
        <v>VMMC_CIRC_NAT (N, NAT) TARGET</v>
      </c>
      <c r="R2275" s="19" t="str">
        <f t="shared" si="322"/>
        <v>VMMC_CIRC_NAT_N_NAT_TARGET</v>
      </c>
      <c r="S2275" s="19" t="str">
        <f t="shared" si="323"/>
        <v>VMMC_CIRC_NAT_N_NAT_TARGET</v>
      </c>
      <c r="T2275" s="19" t="b">
        <f>NOT(ISNA(VLOOKUP(B2275,dbcodes!A:B,2,FALSE)))</f>
        <v>1</v>
      </c>
      <c r="U2275" s="19" t="str">
        <f>IF(ISNA(VLOOKUP(B2275,dbcodes!A:B,2,FALSE)),des!R1953,VLOOKUP(B2275,dbcodes!A:B,2,FALSE))</f>
        <v>VMMC_CIRC_N_NAT_TARGET</v>
      </c>
      <c r="V2275" s="20"/>
      <c r="W2275" s="107" t="str">
        <f>IF(ISNA(VLOOKUP(C2275,descriptions!A:B,2,FALSE)),des!V1953,IF(G2275=" TARGET","Target ","")&amp;VLOOKUP(C2275,descriptions!A:B,2,FALSE))</f>
        <v>Target Number of males circumcised during the reporting period according to national standards</v>
      </c>
      <c r="X2275" s="20" t="s">
        <v>4</v>
      </c>
      <c r="Y2275" s="20" t="s">
        <v>831</v>
      </c>
      <c r="Z2275" s="20" t="s">
        <v>836</v>
      </c>
      <c r="AA2275" s="20" t="s">
        <v>102</v>
      </c>
      <c r="AB2275" s="20" t="s">
        <v>755</v>
      </c>
      <c r="AC2275" s="19" t="str">
        <f>IF(AB2275&lt;&gt;"",IF(NOT(ISNA(INDEX(os!A:A,MATCH(AB2275,os!B:B,0)))),INDEX(os!A:A,MATCH(AB2275,os!B:B,0)),"0"),"")</f>
        <v/>
      </c>
      <c r="AD2275" s="20" t="s">
        <v>830</v>
      </c>
      <c r="AE2275" s="20"/>
      <c r="AF2275" s="20"/>
      <c r="AG2275" s="20"/>
      <c r="AH2275" s="93" t="str">
        <f>IF(NOT(ISNA(VLOOKUP(B:B,ResultsTargets!A:A,1,0))),"TRUE","")</f>
        <v/>
      </c>
      <c r="AI2275" s="19" t="str">
        <f>IF(ISNA(VLOOKUP(C2275,dim_techarea!A:B,2,FALSE)),"",VLOOKUP(C2275,dim_techarea!A:B,2,FALSE))</f>
        <v>VMMC_CIRC_NAT</v>
      </c>
      <c r="AJ2275" s="19" t="str">
        <f>IF(ISNA(VLOOKUP(AI2275,dim_techarea!B:C,2,FALSE)),"",VLOOKUP(AI2275,dim_techarea!B:C,2,FALSE))</f>
        <v>sIBwJjO5Dbl</v>
      </c>
      <c r="AK2275" s="19" t="str">
        <f>IF(ISNA(VLOOKUP(TRIM(G2275),dim_targetsresults!A:B,2,FALSE)),"",VLOOKUP(TRIM(G2275),dim_targetsresults!A:C,2,FALSE))</f>
        <v>MER Targets</v>
      </c>
      <c r="AL2275" s="19" t="str">
        <f>IF(ISNA(VLOOKUP(AK2275,dim_targetsresults!B:C,2,FALSE)),"",VLOOKUP(AK2275,dim_targetsresults!B:C,2,FALSE))</f>
        <v>W8imnja2Owd</v>
      </c>
      <c r="AM2275" s="19" t="str">
        <f>IF(ISNA(VLOOKUP(TRIM(D2275),dim_numeratordenominator!A:B,2,FALSE)),"",VLOOKUP(TRIM(D2275),dim_numeratordenominator!A:C,2,FALSE))</f>
        <v>Numerator</v>
      </c>
      <c r="AN2275" s="19" t="str">
        <f>IF(ISNA(VLOOKUP(AM2275,dim_numeratordenominator!B:C,2,FALSE)),"",VLOOKUP(AM2275,dim_numeratordenominator!B:C,2,FALSE))</f>
        <v>Som9NRMQqV7</v>
      </c>
      <c r="AO2275" s="19" t="str">
        <f>IF(ISNA(VLOOKUP(TRIM(E2275),dim_supporttype!A:B,2,FALSE)),"",VLOOKUP(TRIM(E2275),dim_supporttype!A:C,2,FALSE))</f>
        <v>National</v>
      </c>
      <c r="AP2275" s="19" t="str">
        <f>IF(ISNA(VLOOKUP(AO2275,dim_supporttype!B:C,2,FALSE)),"",VLOOKUP(AO2275,dim_supporttype!B:C,2,FALSE))</f>
        <v>ERT6F2mcduw</v>
      </c>
      <c r="AQ2275" s="19" t="str">
        <f>IF(ISNA(VLOOKUP(TRIM(F2275),dim_disaggs!A:B,2,FALSE)),"No Disagg",VLOOKUP(TRIM(F2275),dim_disaggs!A:B,2,FALSE))</f>
        <v>No Disagg</v>
      </c>
      <c r="AR2275" s="19" t="str">
        <f>IF(ISNA(VLOOKUP(AQ2275,dim_disaggs!B:C,2,FALSE)),"",VLOOKUP(AQ2275,dim_disaggs!B:C,2,FALSE))</f>
        <v>werJlVT6sf3</v>
      </c>
      <c r="AS2275" s="72"/>
      <c r="AT2275" s="66"/>
      <c r="AU2275" s="72" t="s">
        <v>755</v>
      </c>
      <c r="AV2275" s="73" t="s">
        <v>755</v>
      </c>
      <c r="AW2275" s="66" t="s">
        <v>755</v>
      </c>
      <c r="AX2275" s="66" t="s">
        <v>755</v>
      </c>
      <c r="AY2275" s="20"/>
      <c r="AZ2275" s="20"/>
      <c r="BA2275" s="105" t="str">
        <f t="shared" si="324"/>
        <v/>
      </c>
      <c r="BB2275" s="20" t="str">
        <f t="shared" si="325"/>
        <v/>
      </c>
      <c r="BC2275" s="20"/>
      <c r="BD2275" s="20"/>
      <c r="BE2275" s="75"/>
      <c r="BF2275" s="73"/>
      <c r="BG2275" s="72"/>
      <c r="BH2275" s="73"/>
      <c r="BI2275" s="66"/>
      <c r="BJ2275" s="66"/>
      <c r="BK2275" s="55"/>
      <c r="BL2275" s="71"/>
      <c r="BM2275" s="77"/>
      <c r="BN2275" s="78"/>
      <c r="BO2275" s="77"/>
      <c r="BP2275" s="78"/>
    </row>
    <row r="2276" spans="1:68" s="3" customFormat="1" ht="17" customHeight="1" x14ac:dyDescent="0.2">
      <c r="A2276" s="22" t="s">
        <v>95</v>
      </c>
      <c r="B2276" s="20" t="s">
        <v>2096</v>
      </c>
      <c r="C2276" s="20" t="s">
        <v>2132</v>
      </c>
      <c r="D2276" s="20" t="s">
        <v>1</v>
      </c>
      <c r="E2276" s="20" t="s">
        <v>2142</v>
      </c>
      <c r="F2276" s="20" t="s">
        <v>204</v>
      </c>
      <c r="G2276" s="20" t="s">
        <v>20086</v>
      </c>
      <c r="H2276" s="20" t="s">
        <v>204</v>
      </c>
      <c r="I2276" s="19">
        <f t="shared" si="326"/>
        <v>33</v>
      </c>
      <c r="J2276" s="20" t="s">
        <v>755</v>
      </c>
      <c r="K2276" s="20" t="s">
        <v>206</v>
      </c>
      <c r="L2276" s="95" t="str">
        <f>IF(M2276&lt;&gt;"",IF(NOT(ISNA(INDEX(cc!B:B,MATCH(M2276,cc!A:A,0)))),INDEX(cc!B:B,MATCH(M2276,cc!A:A,0)),"0"),"")</f>
        <v>Age (&lt;15-30+, 3)</v>
      </c>
      <c r="M2276" s="97" t="s">
        <v>4036</v>
      </c>
      <c r="N2276" s="28" t="str">
        <f t="shared" si="327"/>
        <v/>
      </c>
      <c r="O2276" s="19" t="str">
        <f t="shared" si="320"/>
        <v>VMMC_CIRC_SUBNAT (N, SUBNAT, Age): Voluntary Circumcised</v>
      </c>
      <c r="P2276" s="19" t="str">
        <f t="shared" si="321"/>
        <v>VMMC_CIRC_SUBNAT (N, SUBNAT, Age): Voluntary Circumcised</v>
      </c>
      <c r="Q2276" s="19" t="str">
        <f t="shared" si="319"/>
        <v>VMMC_CIRC_SUBNAT (N, SUBNAT, Age)</v>
      </c>
      <c r="R2276" s="19" t="str">
        <f t="shared" si="322"/>
        <v>VMMC_CIRC_SUBNAT_N_SUBNAT_Age</v>
      </c>
      <c r="S2276" s="19" t="str">
        <f t="shared" si="323"/>
        <v>VMMC_CIRC_SUBNAT_N_SUBNAT_Age_</v>
      </c>
      <c r="T2276" s="19" t="b">
        <f>NOT(ISNA(VLOOKUP(B2276,dbcodes!A:B,2,FALSE)))</f>
        <v>1</v>
      </c>
      <c r="U2276" s="19" t="str">
        <f>IF(ISNA(VLOOKUP(B2276,dbcodes!A:B,2,FALSE)),des!R1961,VLOOKUP(B2276,dbcodes!A:B,2,FALSE))</f>
        <v>VMMC_CIRC_SUBNAT_N_SUBNAT_Age</v>
      </c>
      <c r="V2276" s="20"/>
      <c r="W2276" s="107" t="str">
        <f>IF(ISNA(VLOOKUP(C2276,descriptions!A:B,2,FALSE)),des!V1961,IF(G2276=" TARGET","Target ","")&amp;VLOOKUP(C2276,descriptions!A:B,2,FALSE))</f>
        <v>Number of males circumcised during the reporting period according to national standards (SUBNAT)</v>
      </c>
      <c r="X2276" s="20" t="s">
        <v>4</v>
      </c>
      <c r="Y2276" s="20" t="s">
        <v>831</v>
      </c>
      <c r="Z2276" s="20" t="s">
        <v>836</v>
      </c>
      <c r="AA2276" s="20" t="s">
        <v>102</v>
      </c>
      <c r="AB2276" s="20" t="s">
        <v>755</v>
      </c>
      <c r="AC2276" s="19" t="str">
        <f>IF(AB2276&lt;&gt;"",IF(NOT(ISNA(INDEX(os!A:A,MATCH(AB2276,os!B:B,0)))),INDEX(os!A:A,MATCH(AB2276,os!B:B,0)),"0"),"")</f>
        <v/>
      </c>
      <c r="AD2276" s="20" t="s">
        <v>830</v>
      </c>
      <c r="AE2276" s="20"/>
      <c r="AF2276" s="20"/>
      <c r="AG2276" s="20"/>
      <c r="AH2276" s="93" t="str">
        <f>IF(NOT(ISNA(VLOOKUP(B:B,ResultsTargets!A:A,1,0))),"TRUE","")</f>
        <v/>
      </c>
      <c r="AI2276" s="19" t="str">
        <f>IF(ISNA(VLOOKUP(C2276,dim_techarea!A:B,2,FALSE)),"",VLOOKUP(C2276,dim_techarea!A:B,2,FALSE))</f>
        <v>VMMC_CIRC_SUBNAT</v>
      </c>
      <c r="AJ2276" s="19" t="str">
        <f>IF(ISNA(VLOOKUP(AI2276,dim_techarea!B:C,2,FALSE)),"",VLOOKUP(AI2276,dim_techarea!B:C,2,FALSE))</f>
        <v>jwZn54Stuyx</v>
      </c>
      <c r="AK2276" s="19" t="str">
        <f>IF(ISNA(VLOOKUP(TRIM(G2276),dim_targetsresults!A:B,2,FALSE)),"",VLOOKUP(TRIM(G2276),dim_targetsresults!A:C,2,FALSE))</f>
        <v>MER Results</v>
      </c>
      <c r="AL2276" s="19" t="str">
        <f>IF(ISNA(VLOOKUP(AK2276,dim_targetsresults!B:C,2,FALSE)),"",VLOOKUP(AK2276,dim_targetsresults!B:C,2,FALSE))</f>
        <v>Jh0jDM5yQ2E</v>
      </c>
      <c r="AM2276" s="19" t="str">
        <f>IF(ISNA(VLOOKUP(TRIM(D2276),dim_numeratordenominator!A:B,2,FALSE)),"",VLOOKUP(TRIM(D2276),dim_numeratordenominator!A:C,2,FALSE))</f>
        <v>Numerator</v>
      </c>
      <c r="AN2276" s="19" t="str">
        <f>IF(ISNA(VLOOKUP(AM2276,dim_numeratordenominator!B:C,2,FALSE)),"",VLOOKUP(AM2276,dim_numeratordenominator!B:C,2,FALSE))</f>
        <v>Som9NRMQqV7</v>
      </c>
      <c r="AO2276" s="19" t="str">
        <f>IF(ISNA(VLOOKUP(TRIM(E2276),dim_supporttype!A:B,2,FALSE)),"",VLOOKUP(TRIM(E2276),dim_supporttype!A:C,2,FALSE))</f>
        <v>Sub-National</v>
      </c>
      <c r="AP2276" s="19" t="str">
        <f>IF(ISNA(VLOOKUP(AO2276,dim_supporttype!B:C,2,FALSE)),"",VLOOKUP(AO2276,dim_supporttype!B:C,2,FALSE))</f>
        <v>jJDHP9KXvzJ</v>
      </c>
      <c r="AQ2276" s="19" t="str">
        <f>IF(ISNA(VLOOKUP(TRIM(F2276),dim_disaggs!A:B,2,FALSE)),"No Disagg",VLOOKUP(TRIM(F2276),dim_disaggs!A:B,2,FALSE))</f>
        <v>Age</v>
      </c>
      <c r="AR2276" s="19" t="str">
        <f>IF(ISNA(VLOOKUP(AQ2276,dim_disaggs!B:C,2,FALSE)),"",VLOOKUP(AQ2276,dim_disaggs!B:C,2,FALSE))</f>
        <v>fNQC7f36jre</v>
      </c>
      <c r="AS2276" s="72"/>
      <c r="AT2276" s="66"/>
      <c r="AU2276" s="72" t="s">
        <v>755</v>
      </c>
      <c r="AV2276" s="73" t="s">
        <v>755</v>
      </c>
      <c r="AW2276" s="66" t="s">
        <v>755</v>
      </c>
      <c r="AX2276" s="66" t="s">
        <v>755</v>
      </c>
      <c r="AY2276" s="20"/>
      <c r="AZ2276" s="20"/>
      <c r="BA2276" s="105" t="str">
        <f t="shared" si="324"/>
        <v/>
      </c>
      <c r="BB2276" s="20" t="str">
        <f t="shared" si="325"/>
        <v/>
      </c>
      <c r="BC2276" s="20"/>
      <c r="BD2276" s="20"/>
      <c r="BE2276" s="75"/>
      <c r="BF2276" s="73"/>
      <c r="BG2276" s="55"/>
      <c r="BH2276" s="76"/>
      <c r="BI2276" s="20"/>
      <c r="BJ2276" s="20"/>
      <c r="BK2276" s="55"/>
      <c r="BL2276" s="71"/>
      <c r="BM2276" s="77"/>
      <c r="BN2276" s="78"/>
      <c r="BO2276" s="77"/>
      <c r="BP2276" s="78"/>
    </row>
    <row r="2277" spans="1:68" s="3" customFormat="1" ht="17" customHeight="1" x14ac:dyDescent="0.2">
      <c r="A2277" s="20" t="s">
        <v>95</v>
      </c>
      <c r="B2277" s="20" t="s">
        <v>2098</v>
      </c>
      <c r="C2277" s="20" t="s">
        <v>2132</v>
      </c>
      <c r="D2277" s="20" t="s">
        <v>1</v>
      </c>
      <c r="E2277" s="20" t="s">
        <v>2142</v>
      </c>
      <c r="F2277" s="20"/>
      <c r="G2277" s="20" t="s">
        <v>20086</v>
      </c>
      <c r="H2277" s="20"/>
      <c r="I2277" s="19">
        <f t="shared" si="326"/>
        <v>28</v>
      </c>
      <c r="J2277" s="20" t="s">
        <v>755</v>
      </c>
      <c r="K2277" s="20" t="s">
        <v>206</v>
      </c>
      <c r="L2277" s="95" t="str">
        <f>IF(M2277&lt;&gt;"",IF(NOT(ISNA(INDEX(cc!B:B,MATCH(M2277,cc!A:A,0)))),INDEX(cc!B:B,MATCH(M2277,cc!A:A,0)),"0"),"")</f>
        <v>default</v>
      </c>
      <c r="M2277" s="97" t="s">
        <v>13</v>
      </c>
      <c r="N2277" s="28" t="str">
        <f t="shared" si="327"/>
        <v/>
      </c>
      <c r="O2277" s="19" t="str">
        <f t="shared" si="320"/>
        <v>VMMC_CIRC_SUBNAT (N, SUBNAT): Voluntary Circumcised</v>
      </c>
      <c r="P2277" s="19" t="str">
        <f t="shared" si="321"/>
        <v>VMMC_CIRC_SUBNAT (N, SUBNAT): Voluntary Circumcised</v>
      </c>
      <c r="Q2277" s="19" t="str">
        <f t="shared" si="319"/>
        <v>VMMC_CIRC_SUBNAT (N, SUBNAT)</v>
      </c>
      <c r="R2277" s="19" t="str">
        <f t="shared" si="322"/>
        <v>VMMC_CIRC_SUBNAT_N_SUBNAT</v>
      </c>
      <c r="S2277" s="19" t="str">
        <f t="shared" si="323"/>
        <v>VMMC_CIRC_SUBNAT_N_SUBNAT_</v>
      </c>
      <c r="T2277" s="19" t="b">
        <f>NOT(ISNA(VLOOKUP(B2277,dbcodes!A:B,2,FALSE)))</f>
        <v>1</v>
      </c>
      <c r="U2277" s="19" t="str">
        <f>IF(ISNA(VLOOKUP(B2277,dbcodes!A:B,2,FALSE)),des!R1962,VLOOKUP(B2277,dbcodes!A:B,2,FALSE))</f>
        <v>VMMC_CIRC_SUBNAT_N_SUBNAT</v>
      </c>
      <c r="V2277" s="20"/>
      <c r="W2277" s="107" t="str">
        <f>IF(ISNA(VLOOKUP(C2277,descriptions!A:B,2,FALSE)),des!V1962,IF(G2277=" TARGET","Target ","")&amp;VLOOKUP(C2277,descriptions!A:B,2,FALSE))</f>
        <v>Number of males circumcised during the reporting period according to national standards (SUBNAT)</v>
      </c>
      <c r="X2277" s="20" t="s">
        <v>4</v>
      </c>
      <c r="Y2277" s="20" t="s">
        <v>831</v>
      </c>
      <c r="Z2277" s="20" t="s">
        <v>836</v>
      </c>
      <c r="AA2277" s="20" t="s">
        <v>102</v>
      </c>
      <c r="AB2277" s="20" t="s">
        <v>755</v>
      </c>
      <c r="AC2277" s="19" t="str">
        <f>IF(AB2277&lt;&gt;"",IF(NOT(ISNA(INDEX(os!A:A,MATCH(AB2277,os!B:B,0)))),INDEX(os!A:A,MATCH(AB2277,os!B:B,0)),"0"),"")</f>
        <v/>
      </c>
      <c r="AD2277" s="20" t="s">
        <v>830</v>
      </c>
      <c r="AE2277" s="20"/>
      <c r="AF2277" s="20"/>
      <c r="AG2277" s="20"/>
      <c r="AH2277" s="93" t="str">
        <f>IF(NOT(ISNA(VLOOKUP(B:B,ResultsTargets!A:A,1,0))),"TRUE","")</f>
        <v/>
      </c>
      <c r="AI2277" s="19" t="str">
        <f>IF(ISNA(VLOOKUP(C2277,dim_techarea!A:B,2,FALSE)),"",VLOOKUP(C2277,dim_techarea!A:B,2,FALSE))</f>
        <v>VMMC_CIRC_SUBNAT</v>
      </c>
      <c r="AJ2277" s="19" t="str">
        <f>IF(ISNA(VLOOKUP(AI2277,dim_techarea!B:C,2,FALSE)),"",VLOOKUP(AI2277,dim_techarea!B:C,2,FALSE))</f>
        <v>jwZn54Stuyx</v>
      </c>
      <c r="AK2277" s="19" t="str">
        <f>IF(ISNA(VLOOKUP(TRIM(G2277),dim_targetsresults!A:B,2,FALSE)),"",VLOOKUP(TRIM(G2277),dim_targetsresults!A:C,2,FALSE))</f>
        <v>MER Results</v>
      </c>
      <c r="AL2277" s="19" t="str">
        <f>IF(ISNA(VLOOKUP(AK2277,dim_targetsresults!B:C,2,FALSE)),"",VLOOKUP(AK2277,dim_targetsresults!B:C,2,FALSE))</f>
        <v>Jh0jDM5yQ2E</v>
      </c>
      <c r="AM2277" s="19" t="str">
        <f>IF(ISNA(VLOOKUP(TRIM(D2277),dim_numeratordenominator!A:B,2,FALSE)),"",VLOOKUP(TRIM(D2277),dim_numeratordenominator!A:C,2,FALSE))</f>
        <v>Numerator</v>
      </c>
      <c r="AN2277" s="19" t="str">
        <f>IF(ISNA(VLOOKUP(AM2277,dim_numeratordenominator!B:C,2,FALSE)),"",VLOOKUP(AM2277,dim_numeratordenominator!B:C,2,FALSE))</f>
        <v>Som9NRMQqV7</v>
      </c>
      <c r="AO2277" s="19" t="str">
        <f>IF(ISNA(VLOOKUP(TRIM(E2277),dim_supporttype!A:B,2,FALSE)),"",VLOOKUP(TRIM(E2277),dim_supporttype!A:C,2,FALSE))</f>
        <v>Sub-National</v>
      </c>
      <c r="AP2277" s="19" t="str">
        <f>IF(ISNA(VLOOKUP(AO2277,dim_supporttype!B:C,2,FALSE)),"",VLOOKUP(AO2277,dim_supporttype!B:C,2,FALSE))</f>
        <v>jJDHP9KXvzJ</v>
      </c>
      <c r="AQ2277" s="19" t="str">
        <f>IF(ISNA(VLOOKUP(TRIM(F2277),dim_disaggs!A:B,2,FALSE)),"No Disagg",VLOOKUP(TRIM(F2277),dim_disaggs!A:B,2,FALSE))</f>
        <v>No Disagg</v>
      </c>
      <c r="AR2277" s="19" t="str">
        <f>IF(ISNA(VLOOKUP(AQ2277,dim_disaggs!B:C,2,FALSE)),"",VLOOKUP(AQ2277,dim_disaggs!B:C,2,FALSE))</f>
        <v>werJlVT6sf3</v>
      </c>
      <c r="AS2277" s="72"/>
      <c r="AT2277" s="66"/>
      <c r="AU2277" s="72" t="s">
        <v>755</v>
      </c>
      <c r="AV2277" s="73" t="s">
        <v>755</v>
      </c>
      <c r="AW2277" s="66" t="s">
        <v>755</v>
      </c>
      <c r="AX2277" s="66" t="s">
        <v>755</v>
      </c>
      <c r="AY2277" s="20"/>
      <c r="AZ2277" s="20"/>
      <c r="BA2277" s="105" t="str">
        <f t="shared" si="324"/>
        <v/>
      </c>
      <c r="BB2277" s="20" t="str">
        <f t="shared" si="325"/>
        <v/>
      </c>
      <c r="BC2277" s="20"/>
      <c r="BD2277" s="20"/>
      <c r="BE2277" s="75"/>
      <c r="BF2277" s="73"/>
      <c r="BG2277" s="72"/>
      <c r="BH2277" s="73"/>
      <c r="BI2277" s="22"/>
      <c r="BJ2277" s="20"/>
      <c r="BK2277" s="55"/>
      <c r="BL2277" s="71"/>
      <c r="BM2277" s="77"/>
      <c r="BN2277" s="78"/>
      <c r="BO2277" s="77"/>
      <c r="BP2277" s="78"/>
    </row>
    <row r="2278" spans="1:68" x14ac:dyDescent="0.2">
      <c r="A2278" s="20" t="s">
        <v>95</v>
      </c>
      <c r="B2278" s="20" t="s">
        <v>2095</v>
      </c>
      <c r="C2278" s="20" t="s">
        <v>2132</v>
      </c>
      <c r="D2278" s="20" t="s">
        <v>1</v>
      </c>
      <c r="E2278" s="20" t="s">
        <v>2142</v>
      </c>
      <c r="F2278" s="20" t="s">
        <v>204</v>
      </c>
      <c r="G2278" s="20" t="s">
        <v>2442</v>
      </c>
      <c r="H2278" s="20" t="s">
        <v>204</v>
      </c>
      <c r="I2278" s="19">
        <f t="shared" si="326"/>
        <v>40</v>
      </c>
      <c r="J2278" s="20" t="s">
        <v>755</v>
      </c>
      <c r="K2278" s="20" t="s">
        <v>206</v>
      </c>
      <c r="L2278" s="95" t="str">
        <f>IF(M2278&lt;&gt;"",IF(NOT(ISNA(INDEX(cc!B:B,MATCH(M2278,cc!A:A,0)))),INDEX(cc!B:B,MATCH(M2278,cc!A:A,0)),"0"),"")</f>
        <v>Age (&lt;15-30+, 3)</v>
      </c>
      <c r="M2278" s="97" t="s">
        <v>4036</v>
      </c>
      <c r="N2278" s="28" t="str">
        <f t="shared" si="327"/>
        <v xml:space="preserve"> TARGET</v>
      </c>
      <c r="O2278" s="19" t="str">
        <f t="shared" si="320"/>
        <v>VMMC_CIRC_SUBNAT (N, SUBNAT, Age) TARGET: Voluntary Circumcised</v>
      </c>
      <c r="P2278" s="19" t="str">
        <f t="shared" si="321"/>
        <v>VMMC_CIRC_SUBNAT (N, SUBNAT, Age) TARGET: Voluntary Circumcised</v>
      </c>
      <c r="Q2278" s="19" t="str">
        <f t="shared" si="319"/>
        <v>VMMC_CIRC_SUBNAT (N, SUBNAT, Age) TARGET</v>
      </c>
      <c r="R2278" s="19" t="str">
        <f t="shared" si="322"/>
        <v>VMMC_CIRC_SUBNAT_N_SUBNAT_Age_TARGET</v>
      </c>
      <c r="S2278" s="19" t="str">
        <f t="shared" si="323"/>
        <v>VMMC_CIRC_SUBNAT_N_SUBNAT_Age_TARGET</v>
      </c>
      <c r="T2278" s="19" t="b">
        <f>NOT(ISNA(VLOOKUP(B2278,dbcodes!A:B,2,FALSE)))</f>
        <v>1</v>
      </c>
      <c r="U2278" s="19" t="str">
        <f>IF(ISNA(VLOOKUP(B2278,dbcodes!A:B,2,FALSE)),des!R1965,VLOOKUP(B2278,dbcodes!A:B,2,FALSE))</f>
        <v>VMMC_CIRC_SUBNAT_N_SUBNAT_Age_TARGET</v>
      </c>
      <c r="W2278" s="107" t="str">
        <f>IF(ISNA(VLOOKUP(C2278,descriptions!A:B,2,FALSE)),des!V1965,IF(G2278=" TARGET","Target ","")&amp;VLOOKUP(C2278,descriptions!A:B,2,FALSE))</f>
        <v>Target Number of males circumcised during the reporting period according to national standards (SUBNAT)</v>
      </c>
      <c r="X2278" s="20" t="s">
        <v>4</v>
      </c>
      <c r="Y2278" s="20" t="s">
        <v>831</v>
      </c>
      <c r="Z2278" s="20" t="s">
        <v>836</v>
      </c>
      <c r="AA2278" s="20" t="s">
        <v>102</v>
      </c>
      <c r="AB2278" s="20" t="s">
        <v>755</v>
      </c>
      <c r="AC2278" s="19" t="str">
        <f>IF(AB2278&lt;&gt;"",IF(NOT(ISNA(INDEX(os!A:A,MATCH(AB2278,os!B:B,0)))),INDEX(os!A:A,MATCH(AB2278,os!B:B,0)),"0"),"")</f>
        <v/>
      </c>
      <c r="AD2278" s="20" t="s">
        <v>830</v>
      </c>
      <c r="AH2278" s="93" t="str">
        <f>IF(NOT(ISNA(VLOOKUP(B:B,ResultsTargets!A:A,1,0))),"TRUE","")</f>
        <v/>
      </c>
      <c r="AI2278" s="19" t="str">
        <f>IF(ISNA(VLOOKUP(C2278,dim_techarea!A:B,2,FALSE)),"",VLOOKUP(C2278,dim_techarea!A:B,2,FALSE))</f>
        <v>VMMC_CIRC_SUBNAT</v>
      </c>
      <c r="AJ2278" s="19" t="str">
        <f>IF(ISNA(VLOOKUP(AI2278,dim_techarea!B:C,2,FALSE)),"",VLOOKUP(AI2278,dim_techarea!B:C,2,FALSE))</f>
        <v>jwZn54Stuyx</v>
      </c>
      <c r="AK2278" s="19" t="str">
        <f>IF(ISNA(VLOOKUP(TRIM(G2278),dim_targetsresults!A:B,2,FALSE)),"",VLOOKUP(TRIM(G2278),dim_targetsresults!A:C,2,FALSE))</f>
        <v>MER Targets</v>
      </c>
      <c r="AL2278" s="19" t="str">
        <f>IF(ISNA(VLOOKUP(AK2278,dim_targetsresults!B:C,2,FALSE)),"",VLOOKUP(AK2278,dim_targetsresults!B:C,2,FALSE))</f>
        <v>W8imnja2Owd</v>
      </c>
      <c r="AM2278" s="19" t="str">
        <f>IF(ISNA(VLOOKUP(TRIM(D2278),dim_numeratordenominator!A:B,2,FALSE)),"",VLOOKUP(TRIM(D2278),dim_numeratordenominator!A:C,2,FALSE))</f>
        <v>Numerator</v>
      </c>
      <c r="AN2278" s="19" t="str">
        <f>IF(ISNA(VLOOKUP(AM2278,dim_numeratordenominator!B:C,2,FALSE)),"",VLOOKUP(AM2278,dim_numeratordenominator!B:C,2,FALSE))</f>
        <v>Som9NRMQqV7</v>
      </c>
      <c r="AO2278" s="19" t="str">
        <f>IF(ISNA(VLOOKUP(TRIM(E2278),dim_supporttype!A:B,2,FALSE)),"",VLOOKUP(TRIM(E2278),dim_supporttype!A:C,2,FALSE))</f>
        <v>Sub-National</v>
      </c>
      <c r="AP2278" s="19" t="str">
        <f>IF(ISNA(VLOOKUP(AO2278,dim_supporttype!B:C,2,FALSE)),"",VLOOKUP(AO2278,dim_supporttype!B:C,2,FALSE))</f>
        <v>jJDHP9KXvzJ</v>
      </c>
      <c r="AQ2278" s="19" t="str">
        <f>IF(ISNA(VLOOKUP(TRIM(F2278),dim_disaggs!A:B,2,FALSE)),"No Disagg",VLOOKUP(TRIM(F2278),dim_disaggs!A:B,2,FALSE))</f>
        <v>Age</v>
      </c>
      <c r="AR2278" s="19" t="str">
        <f>IF(ISNA(VLOOKUP(AQ2278,dim_disaggs!B:C,2,FALSE)),"",VLOOKUP(AQ2278,dim_disaggs!B:C,2,FALSE))</f>
        <v>fNQC7f36jre</v>
      </c>
      <c r="AU2278" s="72" t="s">
        <v>755</v>
      </c>
      <c r="AV2278" s="73" t="s">
        <v>755</v>
      </c>
      <c r="AW2278" s="66" t="s">
        <v>755</v>
      </c>
      <c r="AX2278" s="66" t="s">
        <v>755</v>
      </c>
      <c r="BA2278" s="105" t="str">
        <f t="shared" si="324"/>
        <v/>
      </c>
      <c r="BB2278" s="20" t="str">
        <f t="shared" si="325"/>
        <v/>
      </c>
    </row>
    <row r="2279" spans="1:68" s="3" customFormat="1" x14ac:dyDescent="0.2">
      <c r="A2279" s="20" t="s">
        <v>95</v>
      </c>
      <c r="B2279" s="20" t="s">
        <v>2097</v>
      </c>
      <c r="C2279" s="20" t="s">
        <v>2132</v>
      </c>
      <c r="D2279" s="20" t="s">
        <v>1</v>
      </c>
      <c r="E2279" s="20" t="s">
        <v>2142</v>
      </c>
      <c r="F2279" s="20"/>
      <c r="G2279" s="20" t="s">
        <v>2442</v>
      </c>
      <c r="H2279" s="20"/>
      <c r="I2279" s="19">
        <f t="shared" si="326"/>
        <v>35</v>
      </c>
      <c r="J2279" s="20" t="s">
        <v>755</v>
      </c>
      <c r="K2279" s="20" t="s">
        <v>206</v>
      </c>
      <c r="L2279" s="95" t="str">
        <f>IF(M2279&lt;&gt;"",IF(NOT(ISNA(INDEX(cc!B:B,MATCH(M2279,cc!A:A,0)))),INDEX(cc!B:B,MATCH(M2279,cc!A:A,0)),"0"),"")</f>
        <v>default</v>
      </c>
      <c r="M2279" s="97" t="s">
        <v>13</v>
      </c>
      <c r="N2279" s="28" t="str">
        <f t="shared" si="327"/>
        <v xml:space="preserve"> TARGET</v>
      </c>
      <c r="O2279" s="19" t="str">
        <f t="shared" si="320"/>
        <v>VMMC_CIRC_SUBNAT (N, SUBNAT) TARGET: Voluntary Circumcised</v>
      </c>
      <c r="P2279" s="19" t="str">
        <f t="shared" si="321"/>
        <v>VMMC_CIRC_SUBNAT (N, SUBNAT) TARGET: Voluntary Circumcised</v>
      </c>
      <c r="Q2279" s="19" t="str">
        <f t="shared" si="319"/>
        <v>VMMC_CIRC_SUBNAT (N, SUBNAT) TARGET</v>
      </c>
      <c r="R2279" s="19" t="str">
        <f t="shared" si="322"/>
        <v>VMMC_CIRC_SUBNAT_N_SUBNAT_TARGET</v>
      </c>
      <c r="S2279" s="19" t="str">
        <f t="shared" si="323"/>
        <v>VMMC_CIRC_SUBNAT_N_SUBNAT_TARGET</v>
      </c>
      <c r="T2279" s="19" t="b">
        <f>NOT(ISNA(VLOOKUP(B2279,dbcodes!A:B,2,FALSE)))</f>
        <v>1</v>
      </c>
      <c r="U2279" s="19" t="str">
        <f>IF(ISNA(VLOOKUP(B2279,dbcodes!A:B,2,FALSE)),des!R1966,VLOOKUP(B2279,dbcodes!A:B,2,FALSE))</f>
        <v>VMMC_CIRC_SUBNAT_N_SUBNAT_TARGET</v>
      </c>
      <c r="V2279" s="20"/>
      <c r="W2279" s="107" t="str">
        <f>IF(ISNA(VLOOKUP(C2279,descriptions!A:B,2,FALSE)),des!V1966,IF(G2279=" TARGET","Target ","")&amp;VLOOKUP(C2279,descriptions!A:B,2,FALSE))</f>
        <v>Target Number of males circumcised during the reporting period according to national standards (SUBNAT)</v>
      </c>
      <c r="X2279" s="20" t="s">
        <v>4</v>
      </c>
      <c r="Y2279" s="20" t="s">
        <v>831</v>
      </c>
      <c r="Z2279" s="20" t="s">
        <v>836</v>
      </c>
      <c r="AA2279" s="20" t="s">
        <v>102</v>
      </c>
      <c r="AB2279" s="20" t="s">
        <v>755</v>
      </c>
      <c r="AC2279" s="19" t="str">
        <f>IF(AB2279&lt;&gt;"",IF(NOT(ISNA(INDEX(os!A:A,MATCH(AB2279,os!B:B,0)))),INDEX(os!A:A,MATCH(AB2279,os!B:B,0)),"0"),"")</f>
        <v/>
      </c>
      <c r="AD2279" s="20" t="s">
        <v>830</v>
      </c>
      <c r="AE2279" s="20"/>
      <c r="AF2279" s="20"/>
      <c r="AG2279" s="20"/>
      <c r="AH2279" s="93" t="str">
        <f>IF(NOT(ISNA(VLOOKUP(B:B,ResultsTargets!A:A,1,0))),"TRUE","")</f>
        <v/>
      </c>
      <c r="AI2279" s="19" t="str">
        <f>IF(ISNA(VLOOKUP(C2279,dim_techarea!A:B,2,FALSE)),"",VLOOKUP(C2279,dim_techarea!A:B,2,FALSE))</f>
        <v>VMMC_CIRC_SUBNAT</v>
      </c>
      <c r="AJ2279" s="19" t="str">
        <f>IF(ISNA(VLOOKUP(AI2279,dim_techarea!B:C,2,FALSE)),"",VLOOKUP(AI2279,dim_techarea!B:C,2,FALSE))</f>
        <v>jwZn54Stuyx</v>
      </c>
      <c r="AK2279" s="19" t="str">
        <f>IF(ISNA(VLOOKUP(TRIM(G2279),dim_targetsresults!A:B,2,FALSE)),"",VLOOKUP(TRIM(G2279),dim_targetsresults!A:C,2,FALSE))</f>
        <v>MER Targets</v>
      </c>
      <c r="AL2279" s="19" t="str">
        <f>IF(ISNA(VLOOKUP(AK2279,dim_targetsresults!B:C,2,FALSE)),"",VLOOKUP(AK2279,dim_targetsresults!B:C,2,FALSE))</f>
        <v>W8imnja2Owd</v>
      </c>
      <c r="AM2279" s="19" t="str">
        <f>IF(ISNA(VLOOKUP(TRIM(D2279),dim_numeratordenominator!A:B,2,FALSE)),"",VLOOKUP(TRIM(D2279),dim_numeratordenominator!A:C,2,FALSE))</f>
        <v>Numerator</v>
      </c>
      <c r="AN2279" s="19" t="str">
        <f>IF(ISNA(VLOOKUP(AM2279,dim_numeratordenominator!B:C,2,FALSE)),"",VLOOKUP(AM2279,dim_numeratordenominator!B:C,2,FALSE))</f>
        <v>Som9NRMQqV7</v>
      </c>
      <c r="AO2279" s="19" t="str">
        <f>IF(ISNA(VLOOKUP(TRIM(E2279),dim_supporttype!A:B,2,FALSE)),"",VLOOKUP(TRIM(E2279),dim_supporttype!A:C,2,FALSE))</f>
        <v>Sub-National</v>
      </c>
      <c r="AP2279" s="19" t="str">
        <f>IF(ISNA(VLOOKUP(AO2279,dim_supporttype!B:C,2,FALSE)),"",VLOOKUP(AO2279,dim_supporttype!B:C,2,FALSE))</f>
        <v>jJDHP9KXvzJ</v>
      </c>
      <c r="AQ2279" s="19" t="str">
        <f>IF(ISNA(VLOOKUP(TRIM(F2279),dim_disaggs!A:B,2,FALSE)),"No Disagg",VLOOKUP(TRIM(F2279),dim_disaggs!A:B,2,FALSE))</f>
        <v>No Disagg</v>
      </c>
      <c r="AR2279" s="19" t="str">
        <f>IF(ISNA(VLOOKUP(AQ2279,dim_disaggs!B:C,2,FALSE)),"",VLOOKUP(AQ2279,dim_disaggs!B:C,2,FALSE))</f>
        <v>werJlVT6sf3</v>
      </c>
      <c r="AS2279" s="72"/>
      <c r="AT2279" s="66"/>
      <c r="AU2279" s="72" t="s">
        <v>755</v>
      </c>
      <c r="AV2279" s="73" t="s">
        <v>755</v>
      </c>
      <c r="AW2279" s="66" t="s">
        <v>755</v>
      </c>
      <c r="AX2279" s="66" t="s">
        <v>755</v>
      </c>
      <c r="AY2279" s="20"/>
      <c r="AZ2279" s="20"/>
      <c r="BA2279" s="105" t="str">
        <f t="shared" si="324"/>
        <v/>
      </c>
      <c r="BB2279" s="20" t="str">
        <f t="shared" si="325"/>
        <v/>
      </c>
      <c r="BC2279" s="20"/>
      <c r="BD2279" s="20"/>
      <c r="BE2279" s="75"/>
      <c r="BF2279" s="73"/>
      <c r="BG2279" s="72"/>
      <c r="BH2279" s="73"/>
      <c r="BI2279" s="66"/>
      <c r="BJ2279" s="66"/>
      <c r="BK2279" s="55"/>
      <c r="BL2279" s="71"/>
      <c r="BM2279" s="77"/>
      <c r="BN2279" s="78"/>
      <c r="BO2279" s="77"/>
      <c r="BP2279" s="78"/>
    </row>
    <row r="2280" spans="1:68" s="3" customFormat="1" x14ac:dyDescent="0.2">
      <c r="A2280" s="20" t="s">
        <v>95</v>
      </c>
      <c r="B2280" s="20" t="s">
        <v>2100</v>
      </c>
      <c r="C2280" s="20" t="s">
        <v>2133</v>
      </c>
      <c r="D2280" s="20" t="s">
        <v>1</v>
      </c>
      <c r="E2280" s="20" t="s">
        <v>2139</v>
      </c>
      <c r="F2280" s="20" t="s">
        <v>204</v>
      </c>
      <c r="G2280" s="20" t="s">
        <v>20086</v>
      </c>
      <c r="H2280" s="20" t="s">
        <v>204</v>
      </c>
      <c r="I2280" s="19">
        <f t="shared" si="326"/>
        <v>32</v>
      </c>
      <c r="J2280" s="20" t="s">
        <v>755</v>
      </c>
      <c r="K2280" s="20" t="s">
        <v>206</v>
      </c>
      <c r="L2280" s="95" t="str">
        <f>IF(M2280&lt;&gt;"",IF(NOT(ISNA(INDEX(cc!B:B,MATCH(M2280,cc!A:A,0)))),INDEX(cc!B:B,MATCH(M2280,cc!A:A,0)),"0"),"")</f>
        <v>Age (&lt;15-30+, 3)</v>
      </c>
      <c r="M2280" s="97" t="s">
        <v>4036</v>
      </c>
      <c r="N2280" s="28" t="str">
        <f t="shared" si="327"/>
        <v/>
      </c>
      <c r="O2280" s="19" t="str">
        <f t="shared" si="320"/>
        <v>VMMC_TOTALCIRC_NAT (N, NAT, Age): Voluntary Circumcised</v>
      </c>
      <c r="P2280" s="19" t="str">
        <f t="shared" si="321"/>
        <v>VMMC_TOTALCIRC_NAT (N, NAT, Age): Voluntary Circumcised</v>
      </c>
      <c r="Q2280" s="19" t="str">
        <f t="shared" ref="Q2280:Q2287" si="328">IF(G2280=" RESULT",CONCATENATE(C2280, " (",_xlfn.TEXTJOIN(", ",TRUE,D2280,E2280,H2280),")",J2280),CONCATENATE(C2280, " (",_xlfn.TEXTJOIN(", ",TRUE,D2280,E2280,H2280),")",G2280,J2280))</f>
        <v>VMMC_TOTALCIRC_NAT (N, NAT, Age)</v>
      </c>
      <c r="R2280" s="19" t="str">
        <f t="shared" si="322"/>
        <v>VMMC_TOTALCIRC_NAT_N_NAT_Age</v>
      </c>
      <c r="S2280" s="19" t="str">
        <f t="shared" si="323"/>
        <v>VMMC_TOTALCIRC_NAT_N_NAT_Age_</v>
      </c>
      <c r="T2280" s="19" t="b">
        <f>NOT(ISNA(VLOOKUP(B2280,dbcodes!A:B,2,FALSE)))</f>
        <v>1</v>
      </c>
      <c r="U2280" s="19" t="str">
        <f>IF(ISNA(VLOOKUP(B2280,dbcodes!A:B,2,FALSE)),des!R1967,VLOOKUP(B2280,dbcodes!A:B,2,FALSE))</f>
        <v>VMMC_TOTALCIRC_NAT_N_NAT_Age</v>
      </c>
      <c r="V2280" s="20"/>
      <c r="W2280" s="107" t="str">
        <f>IF(ISNA(VLOOKUP(C2280,descriptions!A:B,2,FALSE)),des!V1967,IF(G2280=" TARGET","Target ","")&amp;VLOOKUP(C2280,descriptions!A:B,2,FALSE))</f>
        <v>Total number of men ever circumcised</v>
      </c>
      <c r="X2280" s="20" t="s">
        <v>4</v>
      </c>
      <c r="Y2280" s="20" t="s">
        <v>831</v>
      </c>
      <c r="Z2280" s="20" t="s">
        <v>836</v>
      </c>
      <c r="AA2280" s="20" t="s">
        <v>102</v>
      </c>
      <c r="AB2280" s="20" t="s">
        <v>755</v>
      </c>
      <c r="AC2280" s="19" t="str">
        <f>IF(AB2280&lt;&gt;"",IF(NOT(ISNA(INDEX(os!A:A,MATCH(AB2280,os!B:B,0)))),INDEX(os!A:A,MATCH(AB2280,os!B:B,0)),"0"),"")</f>
        <v/>
      </c>
      <c r="AD2280" s="20" t="s">
        <v>830</v>
      </c>
      <c r="AE2280" s="20"/>
      <c r="AF2280" s="20"/>
      <c r="AG2280" s="20"/>
      <c r="AH2280" s="93" t="str">
        <f>IF(NOT(ISNA(VLOOKUP(B:B,ResultsTargets!A:A,1,0))),"TRUE","")</f>
        <v/>
      </c>
      <c r="AI2280" s="19" t="str">
        <f>IF(ISNA(VLOOKUP(C2280,dim_techarea!A:B,2,FALSE)),"",VLOOKUP(C2280,dim_techarea!A:B,2,FALSE))</f>
        <v>VMMC_TOTALCIRC_NAT</v>
      </c>
      <c r="AJ2280" s="19" t="str">
        <f>IF(ISNA(VLOOKUP(AI2280,dim_techarea!B:C,2,FALSE)),"",VLOOKUP(AI2280,dim_techarea!B:C,2,FALSE))</f>
        <v>i37XTKNCiZc</v>
      </c>
      <c r="AK2280" s="19" t="str">
        <f>IF(ISNA(VLOOKUP(TRIM(G2280),dim_targetsresults!A:B,2,FALSE)),"",VLOOKUP(TRIM(G2280),dim_targetsresults!A:C,2,FALSE))</f>
        <v>MER Results</v>
      </c>
      <c r="AL2280" s="19" t="str">
        <f>IF(ISNA(VLOOKUP(AK2280,dim_targetsresults!B:C,2,FALSE)),"",VLOOKUP(AK2280,dim_targetsresults!B:C,2,FALSE))</f>
        <v>Jh0jDM5yQ2E</v>
      </c>
      <c r="AM2280" s="19" t="str">
        <f>IF(ISNA(VLOOKUP(TRIM(D2280),dim_numeratordenominator!A:B,2,FALSE)),"",VLOOKUP(TRIM(D2280),dim_numeratordenominator!A:C,2,FALSE))</f>
        <v>Numerator</v>
      </c>
      <c r="AN2280" s="19" t="str">
        <f>IF(ISNA(VLOOKUP(AM2280,dim_numeratordenominator!B:C,2,FALSE)),"",VLOOKUP(AM2280,dim_numeratordenominator!B:C,2,FALSE))</f>
        <v>Som9NRMQqV7</v>
      </c>
      <c r="AO2280" s="19" t="str">
        <f>IF(ISNA(VLOOKUP(TRIM(E2280),dim_supporttype!A:B,2,FALSE)),"",VLOOKUP(TRIM(E2280),dim_supporttype!A:C,2,FALSE))</f>
        <v>National</v>
      </c>
      <c r="AP2280" s="19" t="str">
        <f>IF(ISNA(VLOOKUP(AO2280,dim_supporttype!B:C,2,FALSE)),"",VLOOKUP(AO2280,dim_supporttype!B:C,2,FALSE))</f>
        <v>ERT6F2mcduw</v>
      </c>
      <c r="AQ2280" s="19" t="str">
        <f>IF(ISNA(VLOOKUP(TRIM(F2280),dim_disaggs!A:B,2,FALSE)),"No Disagg",VLOOKUP(TRIM(F2280),dim_disaggs!A:B,2,FALSE))</f>
        <v>Age</v>
      </c>
      <c r="AR2280" s="19" t="str">
        <f>IF(ISNA(VLOOKUP(AQ2280,dim_disaggs!B:C,2,FALSE)),"",VLOOKUP(AQ2280,dim_disaggs!B:C,2,FALSE))</f>
        <v>fNQC7f36jre</v>
      </c>
      <c r="AS2280" s="72"/>
      <c r="AT2280" s="66"/>
      <c r="AU2280" s="72" t="s">
        <v>755</v>
      </c>
      <c r="AV2280" s="73" t="s">
        <v>755</v>
      </c>
      <c r="AW2280" s="66" t="s">
        <v>755</v>
      </c>
      <c r="AX2280" s="66" t="s">
        <v>755</v>
      </c>
      <c r="AY2280" s="20"/>
      <c r="AZ2280" s="20"/>
      <c r="BA2280" s="105" t="str">
        <f t="shared" si="324"/>
        <v/>
      </c>
      <c r="BB2280" s="20" t="str">
        <f t="shared" si="325"/>
        <v/>
      </c>
      <c r="BC2280" s="20"/>
      <c r="BD2280" s="20"/>
      <c r="BE2280" s="75"/>
      <c r="BF2280" s="73"/>
      <c r="BG2280" s="55"/>
      <c r="BH2280" s="76"/>
      <c r="BI2280" s="20"/>
      <c r="BJ2280" s="20"/>
      <c r="BK2280" s="55"/>
      <c r="BL2280" s="71"/>
      <c r="BM2280" s="77"/>
      <c r="BN2280" s="78"/>
      <c r="BO2280" s="77"/>
      <c r="BP2280" s="78"/>
    </row>
    <row r="2281" spans="1:68" s="50" customFormat="1" ht="17" customHeight="1" x14ac:dyDescent="0.2">
      <c r="A2281" s="20" t="s">
        <v>95</v>
      </c>
      <c r="B2281" s="20" t="s">
        <v>2106</v>
      </c>
      <c r="C2281" s="20" t="s">
        <v>2133</v>
      </c>
      <c r="D2281" s="20" t="s">
        <v>1</v>
      </c>
      <c r="E2281" s="20" t="s">
        <v>2139</v>
      </c>
      <c r="F2281" s="20"/>
      <c r="G2281" s="20" t="s">
        <v>20086</v>
      </c>
      <c r="H2281" s="20"/>
      <c r="I2281" s="19">
        <f t="shared" si="326"/>
        <v>27</v>
      </c>
      <c r="J2281" s="20" t="s">
        <v>755</v>
      </c>
      <c r="K2281" s="20" t="s">
        <v>206</v>
      </c>
      <c r="L2281" s="95" t="str">
        <f>IF(M2281&lt;&gt;"",IF(NOT(ISNA(INDEX(cc!B:B,MATCH(M2281,cc!A:A,0)))),INDEX(cc!B:B,MATCH(M2281,cc!A:A,0)),"0"),"")</f>
        <v>default</v>
      </c>
      <c r="M2281" s="97" t="s">
        <v>13</v>
      </c>
      <c r="N2281" s="28" t="str">
        <f t="shared" si="327"/>
        <v/>
      </c>
      <c r="O2281" s="19" t="str">
        <f t="shared" si="320"/>
        <v>VMMC_TOTALCIRC_NAT (N, NAT): Voluntary Circumcised</v>
      </c>
      <c r="P2281" s="19" t="str">
        <f t="shared" si="321"/>
        <v>VMMC_TOTALCIRC_NAT (N, NAT): Voluntary Circumcised</v>
      </c>
      <c r="Q2281" s="19" t="str">
        <f t="shared" si="328"/>
        <v>VMMC_TOTALCIRC_NAT (N, NAT)</v>
      </c>
      <c r="R2281" s="19" t="str">
        <f t="shared" si="322"/>
        <v>VMMC_TOTALCIRC_NAT_N_NAT</v>
      </c>
      <c r="S2281" s="19" t="str">
        <f t="shared" si="323"/>
        <v>VMMC_TOTALCIRC_NAT_N_NAT_</v>
      </c>
      <c r="T2281" s="19" t="b">
        <f>NOT(ISNA(VLOOKUP(B2281,dbcodes!A:B,2,FALSE)))</f>
        <v>1</v>
      </c>
      <c r="U2281" s="19" t="str">
        <f>IF(ISNA(VLOOKUP(B2281,dbcodes!A:B,2,FALSE)),des!R1968,VLOOKUP(B2281,dbcodes!A:B,2,FALSE))</f>
        <v>VMMC_TOTALCIRC_NAT_N_NAT</v>
      </c>
      <c r="V2281" s="20"/>
      <c r="W2281" s="107" t="str">
        <f>IF(ISNA(VLOOKUP(C2281,descriptions!A:B,2,FALSE)),des!V1968,IF(G2281=" TARGET","Target ","")&amp;VLOOKUP(C2281,descriptions!A:B,2,FALSE))</f>
        <v>Total number of men ever circumcised</v>
      </c>
      <c r="X2281" s="20" t="s">
        <v>4</v>
      </c>
      <c r="Y2281" s="20" t="s">
        <v>831</v>
      </c>
      <c r="Z2281" s="20" t="s">
        <v>836</v>
      </c>
      <c r="AA2281" s="20" t="s">
        <v>102</v>
      </c>
      <c r="AB2281" s="20" t="s">
        <v>755</v>
      </c>
      <c r="AC2281" s="19" t="str">
        <f>IF(AB2281&lt;&gt;"",IF(NOT(ISNA(INDEX(os!A:A,MATCH(AB2281,os!B:B,0)))),INDEX(os!A:A,MATCH(AB2281,os!B:B,0)),"0"),"")</f>
        <v/>
      </c>
      <c r="AD2281" s="20" t="s">
        <v>830</v>
      </c>
      <c r="AE2281" s="20"/>
      <c r="AF2281" s="20"/>
      <c r="AG2281" s="20"/>
      <c r="AH2281" s="93" t="str">
        <f>IF(NOT(ISNA(VLOOKUP(B:B,ResultsTargets!A:A,1,0))),"TRUE","")</f>
        <v/>
      </c>
      <c r="AI2281" s="19" t="str">
        <f>IF(ISNA(VLOOKUP(C2281,dim_techarea!A:B,2,FALSE)),"",VLOOKUP(C2281,dim_techarea!A:B,2,FALSE))</f>
        <v>VMMC_TOTALCIRC_NAT</v>
      </c>
      <c r="AJ2281" s="19" t="str">
        <f>IF(ISNA(VLOOKUP(AI2281,dim_techarea!B:C,2,FALSE)),"",VLOOKUP(AI2281,dim_techarea!B:C,2,FALSE))</f>
        <v>i37XTKNCiZc</v>
      </c>
      <c r="AK2281" s="19" t="str">
        <f>IF(ISNA(VLOOKUP(TRIM(G2281),dim_targetsresults!A:B,2,FALSE)),"",VLOOKUP(TRIM(G2281),dim_targetsresults!A:C,2,FALSE))</f>
        <v>MER Results</v>
      </c>
      <c r="AL2281" s="19" t="str">
        <f>IF(ISNA(VLOOKUP(AK2281,dim_targetsresults!B:C,2,FALSE)),"",VLOOKUP(AK2281,dim_targetsresults!B:C,2,FALSE))</f>
        <v>Jh0jDM5yQ2E</v>
      </c>
      <c r="AM2281" s="19" t="str">
        <f>IF(ISNA(VLOOKUP(TRIM(D2281),dim_numeratordenominator!A:B,2,FALSE)),"",VLOOKUP(TRIM(D2281),dim_numeratordenominator!A:C,2,FALSE))</f>
        <v>Numerator</v>
      </c>
      <c r="AN2281" s="19" t="str">
        <f>IF(ISNA(VLOOKUP(AM2281,dim_numeratordenominator!B:C,2,FALSE)),"",VLOOKUP(AM2281,dim_numeratordenominator!B:C,2,FALSE))</f>
        <v>Som9NRMQqV7</v>
      </c>
      <c r="AO2281" s="19" t="str">
        <f>IF(ISNA(VLOOKUP(TRIM(E2281),dim_supporttype!A:B,2,FALSE)),"",VLOOKUP(TRIM(E2281),dim_supporttype!A:C,2,FALSE))</f>
        <v>National</v>
      </c>
      <c r="AP2281" s="19" t="str">
        <f>IF(ISNA(VLOOKUP(AO2281,dim_supporttype!B:C,2,FALSE)),"",VLOOKUP(AO2281,dim_supporttype!B:C,2,FALSE))</f>
        <v>ERT6F2mcduw</v>
      </c>
      <c r="AQ2281" s="19" t="str">
        <f>IF(ISNA(VLOOKUP(TRIM(F2281),dim_disaggs!A:B,2,FALSE)),"No Disagg",VLOOKUP(TRIM(F2281),dim_disaggs!A:B,2,FALSE))</f>
        <v>No Disagg</v>
      </c>
      <c r="AR2281" s="19" t="str">
        <f>IF(ISNA(VLOOKUP(AQ2281,dim_disaggs!B:C,2,FALSE)),"",VLOOKUP(AQ2281,dim_disaggs!B:C,2,FALSE))</f>
        <v>werJlVT6sf3</v>
      </c>
      <c r="AS2281" s="72"/>
      <c r="AT2281" s="66"/>
      <c r="AU2281" s="72" t="s">
        <v>755</v>
      </c>
      <c r="AV2281" s="73" t="s">
        <v>755</v>
      </c>
      <c r="AW2281" s="66" t="s">
        <v>755</v>
      </c>
      <c r="AX2281" s="66" t="s">
        <v>755</v>
      </c>
      <c r="AY2281" s="20"/>
      <c r="AZ2281" s="20"/>
      <c r="BA2281" s="105" t="str">
        <f t="shared" si="324"/>
        <v/>
      </c>
      <c r="BB2281" s="20" t="str">
        <f t="shared" si="325"/>
        <v/>
      </c>
      <c r="BC2281" s="20"/>
      <c r="BD2281" s="20"/>
      <c r="BE2281" s="75"/>
      <c r="BF2281" s="73"/>
      <c r="BG2281" s="72"/>
      <c r="BH2281" s="73"/>
      <c r="BI2281" s="22"/>
      <c r="BJ2281" s="20"/>
      <c r="BK2281" s="55"/>
      <c r="BL2281" s="71"/>
      <c r="BM2281" s="77"/>
      <c r="BN2281" s="78"/>
      <c r="BO2281" s="77"/>
      <c r="BP2281" s="78"/>
    </row>
    <row r="2282" spans="1:68" s="50" customFormat="1" ht="17" customHeight="1" x14ac:dyDescent="0.2">
      <c r="A2282" s="20" t="s">
        <v>95</v>
      </c>
      <c r="B2282" s="20" t="s">
        <v>2099</v>
      </c>
      <c r="C2282" s="20" t="s">
        <v>2133</v>
      </c>
      <c r="D2282" s="20" t="s">
        <v>1</v>
      </c>
      <c r="E2282" s="20" t="s">
        <v>2139</v>
      </c>
      <c r="F2282" s="20" t="s">
        <v>204</v>
      </c>
      <c r="G2282" s="20" t="s">
        <v>2442</v>
      </c>
      <c r="H2282" s="20" t="s">
        <v>204</v>
      </c>
      <c r="I2282" s="19">
        <f t="shared" si="326"/>
        <v>39</v>
      </c>
      <c r="J2282" s="20" t="s">
        <v>755</v>
      </c>
      <c r="K2282" s="20" t="s">
        <v>206</v>
      </c>
      <c r="L2282" s="95" t="str">
        <f>IF(M2282&lt;&gt;"",IF(NOT(ISNA(INDEX(cc!B:B,MATCH(M2282,cc!A:A,0)))),INDEX(cc!B:B,MATCH(M2282,cc!A:A,0)),"0"),"")</f>
        <v>Age (&lt;15-30+, 3)</v>
      </c>
      <c r="M2282" s="97" t="s">
        <v>4036</v>
      </c>
      <c r="N2282" s="28" t="str">
        <f t="shared" si="327"/>
        <v xml:space="preserve"> TARGET</v>
      </c>
      <c r="O2282" s="19" t="str">
        <f t="shared" si="320"/>
        <v>VMMC_TOTALCIRC_NAT (N, NAT, Age) TARGET: Voluntary Circumcised</v>
      </c>
      <c r="P2282" s="19" t="str">
        <f t="shared" si="321"/>
        <v>VMMC_TOTALCIRC_NAT (N, NAT, Age) TARGET: Voluntary Circumcised</v>
      </c>
      <c r="Q2282" s="19" t="str">
        <f t="shared" si="328"/>
        <v>VMMC_TOTALCIRC_NAT (N, NAT, Age) TARGET</v>
      </c>
      <c r="R2282" s="19" t="str">
        <f t="shared" si="322"/>
        <v>VMMC_TOTALCIRC_NAT_N_NAT_Age_TARGET</v>
      </c>
      <c r="S2282" s="19" t="str">
        <f t="shared" si="323"/>
        <v>VMMC_TOTALCIRC_NAT_N_NAT_Age_TARGET</v>
      </c>
      <c r="T2282" s="19" t="b">
        <f>NOT(ISNA(VLOOKUP(B2282,dbcodes!A:B,2,FALSE)))</f>
        <v>1</v>
      </c>
      <c r="U2282" s="19" t="str">
        <f>IF(ISNA(VLOOKUP(B2282,dbcodes!A:B,2,FALSE)),des!R1971,VLOOKUP(B2282,dbcodes!A:B,2,FALSE))</f>
        <v>VMMC_TOTALCIRC_NAT_N_NAT_Age_TARGET</v>
      </c>
      <c r="V2282" s="20"/>
      <c r="W2282" s="107" t="str">
        <f>IF(ISNA(VLOOKUP(C2282,descriptions!A:B,2,FALSE)),des!V1971,IF(G2282=" TARGET","Target ","")&amp;VLOOKUP(C2282,descriptions!A:B,2,FALSE))</f>
        <v>Target Total number of men ever circumcised</v>
      </c>
      <c r="X2282" s="20" t="s">
        <v>4</v>
      </c>
      <c r="Y2282" s="20" t="s">
        <v>831</v>
      </c>
      <c r="Z2282" s="20" t="s">
        <v>836</v>
      </c>
      <c r="AA2282" s="20" t="s">
        <v>102</v>
      </c>
      <c r="AB2282" s="20" t="s">
        <v>755</v>
      </c>
      <c r="AC2282" s="19" t="str">
        <f>IF(AB2282&lt;&gt;"",IF(NOT(ISNA(INDEX(os!A:A,MATCH(AB2282,os!B:B,0)))),INDEX(os!A:A,MATCH(AB2282,os!B:B,0)),"0"),"")</f>
        <v/>
      </c>
      <c r="AD2282" s="20" t="s">
        <v>830</v>
      </c>
      <c r="AE2282" s="20"/>
      <c r="AF2282" s="20"/>
      <c r="AG2282" s="20"/>
      <c r="AH2282" s="93" t="str">
        <f>IF(NOT(ISNA(VLOOKUP(B:B,ResultsTargets!A:A,1,0))),"TRUE","")</f>
        <v/>
      </c>
      <c r="AI2282" s="19" t="str">
        <f>IF(ISNA(VLOOKUP(C2282,dim_techarea!A:B,2,FALSE)),"",VLOOKUP(C2282,dim_techarea!A:B,2,FALSE))</f>
        <v>VMMC_TOTALCIRC_NAT</v>
      </c>
      <c r="AJ2282" s="19" t="str">
        <f>IF(ISNA(VLOOKUP(AI2282,dim_techarea!B:C,2,FALSE)),"",VLOOKUP(AI2282,dim_techarea!B:C,2,FALSE))</f>
        <v>i37XTKNCiZc</v>
      </c>
      <c r="AK2282" s="19" t="str">
        <f>IF(ISNA(VLOOKUP(TRIM(G2282),dim_targetsresults!A:B,2,FALSE)),"",VLOOKUP(TRIM(G2282),dim_targetsresults!A:C,2,FALSE))</f>
        <v>MER Targets</v>
      </c>
      <c r="AL2282" s="19" t="str">
        <f>IF(ISNA(VLOOKUP(AK2282,dim_targetsresults!B:C,2,FALSE)),"",VLOOKUP(AK2282,dim_targetsresults!B:C,2,FALSE))</f>
        <v>W8imnja2Owd</v>
      </c>
      <c r="AM2282" s="19" t="str">
        <f>IF(ISNA(VLOOKUP(TRIM(D2282),dim_numeratordenominator!A:B,2,FALSE)),"",VLOOKUP(TRIM(D2282),dim_numeratordenominator!A:C,2,FALSE))</f>
        <v>Numerator</v>
      </c>
      <c r="AN2282" s="19" t="str">
        <f>IF(ISNA(VLOOKUP(AM2282,dim_numeratordenominator!B:C,2,FALSE)),"",VLOOKUP(AM2282,dim_numeratordenominator!B:C,2,FALSE))</f>
        <v>Som9NRMQqV7</v>
      </c>
      <c r="AO2282" s="19" t="str">
        <f>IF(ISNA(VLOOKUP(TRIM(E2282),dim_supporttype!A:B,2,FALSE)),"",VLOOKUP(TRIM(E2282),dim_supporttype!A:C,2,FALSE))</f>
        <v>National</v>
      </c>
      <c r="AP2282" s="19" t="str">
        <f>IF(ISNA(VLOOKUP(AO2282,dim_supporttype!B:C,2,FALSE)),"",VLOOKUP(AO2282,dim_supporttype!B:C,2,FALSE))</f>
        <v>ERT6F2mcduw</v>
      </c>
      <c r="AQ2282" s="19" t="str">
        <f>IF(ISNA(VLOOKUP(TRIM(F2282),dim_disaggs!A:B,2,FALSE)),"No Disagg",VLOOKUP(TRIM(F2282),dim_disaggs!A:B,2,FALSE))</f>
        <v>Age</v>
      </c>
      <c r="AR2282" s="19" t="str">
        <f>IF(ISNA(VLOOKUP(AQ2282,dim_disaggs!B:C,2,FALSE)),"",VLOOKUP(AQ2282,dim_disaggs!B:C,2,FALSE))</f>
        <v>fNQC7f36jre</v>
      </c>
      <c r="AS2282" s="72"/>
      <c r="AT2282" s="66"/>
      <c r="AU2282" s="72" t="s">
        <v>755</v>
      </c>
      <c r="AV2282" s="73" t="s">
        <v>755</v>
      </c>
      <c r="AW2282" s="66" t="s">
        <v>755</v>
      </c>
      <c r="AX2282" s="66" t="s">
        <v>755</v>
      </c>
      <c r="AY2282" s="20"/>
      <c r="AZ2282" s="20"/>
      <c r="BA2282" s="105" t="str">
        <f t="shared" si="324"/>
        <v/>
      </c>
      <c r="BB2282" s="20" t="str">
        <f t="shared" si="325"/>
        <v/>
      </c>
      <c r="BC2282" s="20"/>
      <c r="BD2282" s="20"/>
      <c r="BE2282" s="75"/>
      <c r="BF2282" s="73"/>
      <c r="BG2282" s="55"/>
      <c r="BH2282" s="76"/>
      <c r="BI2282" s="20"/>
      <c r="BJ2282" s="20"/>
      <c r="BK2282" s="55"/>
      <c r="BL2282" s="71"/>
      <c r="BM2282" s="77"/>
      <c r="BN2282" s="78"/>
      <c r="BO2282" s="77"/>
      <c r="BP2282" s="78"/>
    </row>
    <row r="2283" spans="1:68" s="3" customFormat="1" x14ac:dyDescent="0.2">
      <c r="A2283" s="20" t="s">
        <v>95</v>
      </c>
      <c r="B2283" s="20" t="s">
        <v>2105</v>
      </c>
      <c r="C2283" s="20" t="s">
        <v>2133</v>
      </c>
      <c r="D2283" s="20" t="s">
        <v>1</v>
      </c>
      <c r="E2283" s="20" t="s">
        <v>2139</v>
      </c>
      <c r="F2283" s="20"/>
      <c r="G2283" s="20" t="s">
        <v>2442</v>
      </c>
      <c r="H2283" s="20"/>
      <c r="I2283" s="19">
        <f t="shared" si="326"/>
        <v>34</v>
      </c>
      <c r="J2283" s="20" t="s">
        <v>755</v>
      </c>
      <c r="K2283" s="20" t="s">
        <v>206</v>
      </c>
      <c r="L2283" s="95" t="str">
        <f>IF(M2283&lt;&gt;"",IF(NOT(ISNA(INDEX(cc!B:B,MATCH(M2283,cc!A:A,0)))),INDEX(cc!B:B,MATCH(M2283,cc!A:A,0)),"0"),"")</f>
        <v>default</v>
      </c>
      <c r="M2283" s="97" t="s">
        <v>13</v>
      </c>
      <c r="N2283" s="28" t="str">
        <f t="shared" si="327"/>
        <v xml:space="preserve"> TARGET</v>
      </c>
      <c r="O2283" s="19" t="str">
        <f t="shared" si="320"/>
        <v>VMMC_TOTALCIRC_NAT (N, NAT) TARGET: Voluntary Circumcised</v>
      </c>
      <c r="P2283" s="19" t="str">
        <f t="shared" si="321"/>
        <v>VMMC_TOTALCIRC_NAT (N, NAT) TARGET: Voluntary Circumcised</v>
      </c>
      <c r="Q2283" s="19" t="str">
        <f t="shared" si="328"/>
        <v>VMMC_TOTALCIRC_NAT (N, NAT) TARGET</v>
      </c>
      <c r="R2283" s="19" t="str">
        <f t="shared" si="322"/>
        <v>VMMC_TOTALCIRC_NAT_N_NAT_TARGET</v>
      </c>
      <c r="S2283" s="19" t="str">
        <f t="shared" si="323"/>
        <v>VMMC_TOTALCIRC_NAT_N_NAT_TARGET</v>
      </c>
      <c r="T2283" s="19" t="b">
        <f>NOT(ISNA(VLOOKUP(B2283,dbcodes!A:B,2,FALSE)))</f>
        <v>1</v>
      </c>
      <c r="U2283" s="19" t="str">
        <f>IF(ISNA(VLOOKUP(B2283,dbcodes!A:B,2,FALSE)),des!R1972,VLOOKUP(B2283,dbcodes!A:B,2,FALSE))</f>
        <v>VMMC_TOTALCIRC_NAT_N_NAT_TARGET</v>
      </c>
      <c r="V2283" s="20"/>
      <c r="W2283" s="107" t="str">
        <f>IF(ISNA(VLOOKUP(C2283,descriptions!A:B,2,FALSE)),des!V1972,IF(G2283=" TARGET","Target ","")&amp;VLOOKUP(C2283,descriptions!A:B,2,FALSE))</f>
        <v>Target Total number of men ever circumcised</v>
      </c>
      <c r="X2283" s="20" t="s">
        <v>4</v>
      </c>
      <c r="Y2283" s="20" t="s">
        <v>831</v>
      </c>
      <c r="Z2283" s="20" t="s">
        <v>836</v>
      </c>
      <c r="AA2283" s="20" t="s">
        <v>102</v>
      </c>
      <c r="AB2283" s="20" t="s">
        <v>755</v>
      </c>
      <c r="AC2283" s="19" t="str">
        <f>IF(AB2283&lt;&gt;"",IF(NOT(ISNA(INDEX(os!A:A,MATCH(AB2283,os!B:B,0)))),INDEX(os!A:A,MATCH(AB2283,os!B:B,0)),"0"),"")</f>
        <v/>
      </c>
      <c r="AD2283" s="20" t="s">
        <v>830</v>
      </c>
      <c r="AE2283" s="20"/>
      <c r="AF2283" s="20"/>
      <c r="AG2283" s="20"/>
      <c r="AH2283" s="93" t="str">
        <f>IF(NOT(ISNA(VLOOKUP(B:B,ResultsTargets!A:A,1,0))),"TRUE","")</f>
        <v/>
      </c>
      <c r="AI2283" s="19" t="str">
        <f>IF(ISNA(VLOOKUP(C2283,dim_techarea!A:B,2,FALSE)),"",VLOOKUP(C2283,dim_techarea!A:B,2,FALSE))</f>
        <v>VMMC_TOTALCIRC_NAT</v>
      </c>
      <c r="AJ2283" s="19" t="str">
        <f>IF(ISNA(VLOOKUP(AI2283,dim_techarea!B:C,2,FALSE)),"",VLOOKUP(AI2283,dim_techarea!B:C,2,FALSE))</f>
        <v>i37XTKNCiZc</v>
      </c>
      <c r="AK2283" s="19" t="str">
        <f>IF(ISNA(VLOOKUP(TRIM(G2283),dim_targetsresults!A:B,2,FALSE)),"",VLOOKUP(TRIM(G2283),dim_targetsresults!A:C,2,FALSE))</f>
        <v>MER Targets</v>
      </c>
      <c r="AL2283" s="19" t="str">
        <f>IF(ISNA(VLOOKUP(AK2283,dim_targetsresults!B:C,2,FALSE)),"",VLOOKUP(AK2283,dim_targetsresults!B:C,2,FALSE))</f>
        <v>W8imnja2Owd</v>
      </c>
      <c r="AM2283" s="19" t="str">
        <f>IF(ISNA(VLOOKUP(TRIM(D2283),dim_numeratordenominator!A:B,2,FALSE)),"",VLOOKUP(TRIM(D2283),dim_numeratordenominator!A:C,2,FALSE))</f>
        <v>Numerator</v>
      </c>
      <c r="AN2283" s="19" t="str">
        <f>IF(ISNA(VLOOKUP(AM2283,dim_numeratordenominator!B:C,2,FALSE)),"",VLOOKUP(AM2283,dim_numeratordenominator!B:C,2,FALSE))</f>
        <v>Som9NRMQqV7</v>
      </c>
      <c r="AO2283" s="19" t="str">
        <f>IF(ISNA(VLOOKUP(TRIM(E2283),dim_supporttype!A:B,2,FALSE)),"",VLOOKUP(TRIM(E2283),dim_supporttype!A:C,2,FALSE))</f>
        <v>National</v>
      </c>
      <c r="AP2283" s="19" t="str">
        <f>IF(ISNA(VLOOKUP(AO2283,dim_supporttype!B:C,2,FALSE)),"",VLOOKUP(AO2283,dim_supporttype!B:C,2,FALSE))</f>
        <v>ERT6F2mcduw</v>
      </c>
      <c r="AQ2283" s="19" t="str">
        <f>IF(ISNA(VLOOKUP(TRIM(F2283),dim_disaggs!A:B,2,FALSE)),"No Disagg",VLOOKUP(TRIM(F2283),dim_disaggs!A:B,2,FALSE))</f>
        <v>No Disagg</v>
      </c>
      <c r="AR2283" s="19" t="str">
        <f>IF(ISNA(VLOOKUP(AQ2283,dim_disaggs!B:C,2,FALSE)),"",VLOOKUP(AQ2283,dim_disaggs!B:C,2,FALSE))</f>
        <v>werJlVT6sf3</v>
      </c>
      <c r="AS2283" s="72"/>
      <c r="AT2283" s="66"/>
      <c r="AU2283" s="72" t="s">
        <v>755</v>
      </c>
      <c r="AV2283" s="73" t="s">
        <v>755</v>
      </c>
      <c r="AW2283" s="66" t="s">
        <v>755</v>
      </c>
      <c r="AX2283" s="66" t="s">
        <v>755</v>
      </c>
      <c r="AY2283" s="20"/>
      <c r="AZ2283" s="20"/>
      <c r="BA2283" s="105" t="str">
        <f t="shared" si="324"/>
        <v/>
      </c>
      <c r="BB2283" s="20" t="str">
        <f t="shared" si="325"/>
        <v/>
      </c>
      <c r="BC2283" s="20"/>
      <c r="BD2283" s="20"/>
      <c r="BE2283" s="75"/>
      <c r="BF2283" s="73"/>
      <c r="BG2283" s="72"/>
      <c r="BH2283" s="73"/>
      <c r="BI2283" s="22"/>
      <c r="BJ2283" s="20"/>
      <c r="BK2283" s="55"/>
      <c r="BL2283" s="71"/>
      <c r="BM2283" s="77"/>
      <c r="BN2283" s="78"/>
      <c r="BO2283" s="77"/>
      <c r="BP2283" s="78"/>
    </row>
    <row r="2284" spans="1:68" s="3" customFormat="1" x14ac:dyDescent="0.2">
      <c r="A2284" s="20" t="s">
        <v>95</v>
      </c>
      <c r="B2284" s="20" t="s">
        <v>2108</v>
      </c>
      <c r="C2284" s="20" t="s">
        <v>2134</v>
      </c>
      <c r="D2284" s="20" t="s">
        <v>1</v>
      </c>
      <c r="E2284" s="20" t="s">
        <v>2142</v>
      </c>
      <c r="F2284" s="20" t="s">
        <v>204</v>
      </c>
      <c r="G2284" s="20" t="s">
        <v>20086</v>
      </c>
      <c r="H2284" s="20" t="s">
        <v>204</v>
      </c>
      <c r="I2284" s="19">
        <f t="shared" si="326"/>
        <v>38</v>
      </c>
      <c r="J2284" s="20" t="s">
        <v>755</v>
      </c>
      <c r="K2284" s="20" t="s">
        <v>206</v>
      </c>
      <c r="L2284" s="95" t="str">
        <f>IF(M2284&lt;&gt;"",IF(NOT(ISNA(INDEX(cc!B:B,MATCH(M2284,cc!A:A,0)))),INDEX(cc!B:B,MATCH(M2284,cc!A:A,0)),"0"),"")</f>
        <v>Age (&lt;15-30+, 3)</v>
      </c>
      <c r="M2284" s="97" t="s">
        <v>4036</v>
      </c>
      <c r="N2284" s="28" t="str">
        <f t="shared" si="327"/>
        <v/>
      </c>
      <c r="O2284" s="19" t="str">
        <f t="shared" si="320"/>
        <v>VMMC_TOTALCIRC_SUBNAT (N, SUBNAT, Age): Voluntary Circumcised</v>
      </c>
      <c r="P2284" s="19" t="str">
        <f t="shared" si="321"/>
        <v>VMMC_TOTALCIRC_SUBNAT (N, SUBNAT, Age): Voluntary Circumcised</v>
      </c>
      <c r="Q2284" s="19" t="str">
        <f t="shared" si="328"/>
        <v>VMMC_TOTALCIRC_SUBNAT (N, SUBNAT, Age)</v>
      </c>
      <c r="R2284" s="19" t="str">
        <f t="shared" si="322"/>
        <v>VMMC_TOTALCIRC_SUBNAT_N_SUBNAT_Age</v>
      </c>
      <c r="S2284" s="19" t="str">
        <f t="shared" si="323"/>
        <v>VMMC_TOTALCIRC_SUBNAT_N_SUBNAT_Age_</v>
      </c>
      <c r="T2284" s="19" t="b">
        <f>NOT(ISNA(VLOOKUP(B2284,dbcodes!A:B,2,FALSE)))</f>
        <v>1</v>
      </c>
      <c r="U2284" s="19" t="str">
        <f>IF(ISNA(VLOOKUP(B2284,dbcodes!A:B,2,FALSE)),des!R1983,VLOOKUP(B2284,dbcodes!A:B,2,FALSE))</f>
        <v>VMMC_TOTALCIRC_SUBNAT_N_SUBNAT_Age</v>
      </c>
      <c r="V2284" s="20"/>
      <c r="W2284" s="107" t="str">
        <f>IF(ISNA(VLOOKUP(C2284,descriptions!A:B,2,FALSE)),des!V1983,IF(G2284=" TARGET","Target ","")&amp;VLOOKUP(C2284,descriptions!A:B,2,FALSE))</f>
        <v>Total number of men ever circumcised</v>
      </c>
      <c r="X2284" s="20" t="s">
        <v>4</v>
      </c>
      <c r="Y2284" s="20" t="s">
        <v>831</v>
      </c>
      <c r="Z2284" s="20" t="s">
        <v>836</v>
      </c>
      <c r="AA2284" s="20" t="s">
        <v>102</v>
      </c>
      <c r="AB2284" s="20" t="s">
        <v>755</v>
      </c>
      <c r="AC2284" s="19" t="str">
        <f>IF(AB2284&lt;&gt;"",IF(NOT(ISNA(INDEX(os!A:A,MATCH(AB2284,os!B:B,0)))),INDEX(os!A:A,MATCH(AB2284,os!B:B,0)),"0"),"")</f>
        <v/>
      </c>
      <c r="AD2284" s="20" t="s">
        <v>830</v>
      </c>
      <c r="AE2284" s="20"/>
      <c r="AF2284" s="20"/>
      <c r="AG2284" s="20"/>
      <c r="AH2284" s="93" t="str">
        <f>IF(NOT(ISNA(VLOOKUP(B:B,ResultsTargets!A:A,1,0))),"TRUE","")</f>
        <v/>
      </c>
      <c r="AI2284" s="19" t="str">
        <f>IF(ISNA(VLOOKUP(C2284,dim_techarea!A:B,2,FALSE)),"",VLOOKUP(C2284,dim_techarea!A:B,2,FALSE))</f>
        <v>VMMC_TOTALCIRC_SUBNAT</v>
      </c>
      <c r="AJ2284" s="19" t="str">
        <f>IF(ISNA(VLOOKUP(AI2284,dim_techarea!B:C,2,FALSE)),"",VLOOKUP(AI2284,dim_techarea!B:C,2,FALSE))</f>
        <v>HkcDYr6MufB</v>
      </c>
      <c r="AK2284" s="19" t="str">
        <f>IF(ISNA(VLOOKUP(TRIM(G2284),dim_targetsresults!A:B,2,FALSE)),"",VLOOKUP(TRIM(G2284),dim_targetsresults!A:C,2,FALSE))</f>
        <v>MER Results</v>
      </c>
      <c r="AL2284" s="19" t="str">
        <f>IF(ISNA(VLOOKUP(AK2284,dim_targetsresults!B:C,2,FALSE)),"",VLOOKUP(AK2284,dim_targetsresults!B:C,2,FALSE))</f>
        <v>Jh0jDM5yQ2E</v>
      </c>
      <c r="AM2284" s="19" t="str">
        <f>IF(ISNA(VLOOKUP(TRIM(D2284),dim_numeratordenominator!A:B,2,FALSE)),"",VLOOKUP(TRIM(D2284),dim_numeratordenominator!A:C,2,FALSE))</f>
        <v>Numerator</v>
      </c>
      <c r="AN2284" s="19" t="str">
        <f>IF(ISNA(VLOOKUP(AM2284,dim_numeratordenominator!B:C,2,FALSE)),"",VLOOKUP(AM2284,dim_numeratordenominator!B:C,2,FALSE))</f>
        <v>Som9NRMQqV7</v>
      </c>
      <c r="AO2284" s="19" t="str">
        <f>IF(ISNA(VLOOKUP(TRIM(E2284),dim_supporttype!A:B,2,FALSE)),"",VLOOKUP(TRIM(E2284),dim_supporttype!A:C,2,FALSE))</f>
        <v>Sub-National</v>
      </c>
      <c r="AP2284" s="19" t="str">
        <f>IF(ISNA(VLOOKUP(AO2284,dim_supporttype!B:C,2,FALSE)),"",VLOOKUP(AO2284,dim_supporttype!B:C,2,FALSE))</f>
        <v>jJDHP9KXvzJ</v>
      </c>
      <c r="AQ2284" s="19" t="str">
        <f>IF(ISNA(VLOOKUP(TRIM(F2284),dim_disaggs!A:B,2,FALSE)),"No Disagg",VLOOKUP(TRIM(F2284),dim_disaggs!A:B,2,FALSE))</f>
        <v>Age</v>
      </c>
      <c r="AR2284" s="19" t="str">
        <f>IF(ISNA(VLOOKUP(AQ2284,dim_disaggs!B:C,2,FALSE)),"",VLOOKUP(AQ2284,dim_disaggs!B:C,2,FALSE))</f>
        <v>fNQC7f36jre</v>
      </c>
      <c r="AS2284" s="72"/>
      <c r="AT2284" s="66"/>
      <c r="AU2284" s="72" t="s">
        <v>755</v>
      </c>
      <c r="AV2284" s="73" t="s">
        <v>755</v>
      </c>
      <c r="AW2284" s="66" t="s">
        <v>755</v>
      </c>
      <c r="AX2284" s="66" t="s">
        <v>755</v>
      </c>
      <c r="AY2284" s="20"/>
      <c r="AZ2284" s="20"/>
      <c r="BA2284" s="105" t="str">
        <f t="shared" si="324"/>
        <v/>
      </c>
      <c r="BB2284" s="20" t="str">
        <f t="shared" si="325"/>
        <v/>
      </c>
      <c r="BC2284" s="20"/>
      <c r="BD2284" s="20"/>
      <c r="BE2284" s="75"/>
      <c r="BF2284" s="73"/>
      <c r="BG2284" s="55"/>
      <c r="BH2284" s="76"/>
      <c r="BI2284" s="20"/>
      <c r="BJ2284" s="20"/>
      <c r="BK2284" s="55"/>
      <c r="BL2284" s="71"/>
      <c r="BM2284" s="77"/>
      <c r="BN2284" s="78"/>
      <c r="BO2284" s="77"/>
      <c r="BP2284" s="78"/>
    </row>
    <row r="2285" spans="1:68" s="3" customFormat="1" x14ac:dyDescent="0.2">
      <c r="A2285" s="20" t="s">
        <v>95</v>
      </c>
      <c r="B2285" s="20" t="s">
        <v>2110</v>
      </c>
      <c r="C2285" s="20" t="s">
        <v>2134</v>
      </c>
      <c r="D2285" s="20" t="s">
        <v>1</v>
      </c>
      <c r="E2285" s="20" t="s">
        <v>2142</v>
      </c>
      <c r="F2285" s="20"/>
      <c r="G2285" s="22" t="s">
        <v>20086</v>
      </c>
      <c r="H2285" s="20"/>
      <c r="I2285" s="19">
        <f t="shared" si="326"/>
        <v>33</v>
      </c>
      <c r="J2285" s="20" t="s">
        <v>755</v>
      </c>
      <c r="K2285" s="20" t="s">
        <v>206</v>
      </c>
      <c r="L2285" s="95" t="str">
        <f>IF(M2285&lt;&gt;"",IF(NOT(ISNA(INDEX(cc!B:B,MATCH(M2285,cc!A:A,0)))),INDEX(cc!B:B,MATCH(M2285,cc!A:A,0)),"0"),"")</f>
        <v>default</v>
      </c>
      <c r="M2285" s="97" t="s">
        <v>13</v>
      </c>
      <c r="N2285" s="28" t="str">
        <f t="shared" si="327"/>
        <v/>
      </c>
      <c r="O2285" s="19" t="str">
        <f t="shared" si="320"/>
        <v>VMMC_TOTALCIRC_SUBNAT (N, SUBNAT): Voluntary Circumcised</v>
      </c>
      <c r="P2285" s="19" t="str">
        <f t="shared" si="321"/>
        <v>VMMC_TOTALCIRC_SUBNAT (N, SUBNAT): Voluntary Circumcised</v>
      </c>
      <c r="Q2285" s="19" t="str">
        <f t="shared" si="328"/>
        <v>VMMC_TOTALCIRC_SUBNAT (N, SUBNAT)</v>
      </c>
      <c r="R2285" s="19" t="str">
        <f t="shared" si="322"/>
        <v>VMMC_TOTALCIRC_SUBNAT_N_SUBNAT</v>
      </c>
      <c r="S2285" s="19" t="str">
        <f t="shared" si="323"/>
        <v>VMMC_TOTALCIRC_SUBNAT_N_SUBNAT_</v>
      </c>
      <c r="T2285" s="19" t="b">
        <f>NOT(ISNA(VLOOKUP(B2285,dbcodes!A:B,2,FALSE)))</f>
        <v>1</v>
      </c>
      <c r="U2285" s="19" t="str">
        <f>IF(ISNA(VLOOKUP(B2285,dbcodes!A:B,2,FALSE)),des!R1984,VLOOKUP(B2285,dbcodes!A:B,2,FALSE))</f>
        <v>VMMC_TOTALCIRC_SUBNAT_N_SUBNAT</v>
      </c>
      <c r="V2285" s="20"/>
      <c r="W2285" s="107" t="str">
        <f>IF(ISNA(VLOOKUP(C2285,descriptions!A:B,2,FALSE)),des!V1984,IF(G2285=" TARGET","Target ","")&amp;VLOOKUP(C2285,descriptions!A:B,2,FALSE))</f>
        <v>Total number of men ever circumcised</v>
      </c>
      <c r="X2285" s="20" t="s">
        <v>4</v>
      </c>
      <c r="Y2285" s="20" t="s">
        <v>831</v>
      </c>
      <c r="Z2285" s="20" t="s">
        <v>836</v>
      </c>
      <c r="AA2285" s="20" t="s">
        <v>102</v>
      </c>
      <c r="AB2285" s="20" t="s">
        <v>755</v>
      </c>
      <c r="AC2285" s="19" t="str">
        <f>IF(AB2285&lt;&gt;"",IF(NOT(ISNA(INDEX(os!A:A,MATCH(AB2285,os!B:B,0)))),INDEX(os!A:A,MATCH(AB2285,os!B:B,0)),"0"),"")</f>
        <v/>
      </c>
      <c r="AD2285" s="20" t="s">
        <v>830</v>
      </c>
      <c r="AE2285" s="20"/>
      <c r="AF2285" s="20"/>
      <c r="AG2285" s="20"/>
      <c r="AH2285" s="93" t="str">
        <f>IF(NOT(ISNA(VLOOKUP(B:B,ResultsTargets!A:A,1,0))),"TRUE","")</f>
        <v/>
      </c>
      <c r="AI2285" s="19" t="str">
        <f>IF(ISNA(VLOOKUP(C2285,dim_techarea!A:B,2,FALSE)),"",VLOOKUP(C2285,dim_techarea!A:B,2,FALSE))</f>
        <v>VMMC_TOTALCIRC_SUBNAT</v>
      </c>
      <c r="AJ2285" s="19" t="str">
        <f>IF(ISNA(VLOOKUP(AI2285,dim_techarea!B:C,2,FALSE)),"",VLOOKUP(AI2285,dim_techarea!B:C,2,FALSE))</f>
        <v>HkcDYr6MufB</v>
      </c>
      <c r="AK2285" s="19" t="str">
        <f>IF(ISNA(VLOOKUP(TRIM(G2285),dim_targetsresults!A:B,2,FALSE)),"",VLOOKUP(TRIM(G2285),dim_targetsresults!A:C,2,FALSE))</f>
        <v>MER Results</v>
      </c>
      <c r="AL2285" s="19" t="str">
        <f>IF(ISNA(VLOOKUP(AK2285,dim_targetsresults!B:C,2,FALSE)),"",VLOOKUP(AK2285,dim_targetsresults!B:C,2,FALSE))</f>
        <v>Jh0jDM5yQ2E</v>
      </c>
      <c r="AM2285" s="19" t="str">
        <f>IF(ISNA(VLOOKUP(TRIM(D2285),dim_numeratordenominator!A:B,2,FALSE)),"",VLOOKUP(TRIM(D2285),dim_numeratordenominator!A:C,2,FALSE))</f>
        <v>Numerator</v>
      </c>
      <c r="AN2285" s="19" t="str">
        <f>IF(ISNA(VLOOKUP(AM2285,dim_numeratordenominator!B:C,2,FALSE)),"",VLOOKUP(AM2285,dim_numeratordenominator!B:C,2,FALSE))</f>
        <v>Som9NRMQqV7</v>
      </c>
      <c r="AO2285" s="19" t="str">
        <f>IF(ISNA(VLOOKUP(TRIM(E2285),dim_supporttype!A:B,2,FALSE)),"",VLOOKUP(TRIM(E2285),dim_supporttype!A:C,2,FALSE))</f>
        <v>Sub-National</v>
      </c>
      <c r="AP2285" s="19" t="str">
        <f>IF(ISNA(VLOOKUP(AO2285,dim_supporttype!B:C,2,FALSE)),"",VLOOKUP(AO2285,dim_supporttype!B:C,2,FALSE))</f>
        <v>jJDHP9KXvzJ</v>
      </c>
      <c r="AQ2285" s="19" t="str">
        <f>IF(ISNA(VLOOKUP(TRIM(F2285),dim_disaggs!A:B,2,FALSE)),"No Disagg",VLOOKUP(TRIM(F2285),dim_disaggs!A:B,2,FALSE))</f>
        <v>No Disagg</v>
      </c>
      <c r="AR2285" s="19" t="str">
        <f>IF(ISNA(VLOOKUP(AQ2285,dim_disaggs!B:C,2,FALSE)),"",VLOOKUP(AQ2285,dim_disaggs!B:C,2,FALSE))</f>
        <v>werJlVT6sf3</v>
      </c>
      <c r="AS2285" s="72"/>
      <c r="AT2285" s="66"/>
      <c r="AU2285" s="72" t="s">
        <v>755</v>
      </c>
      <c r="AV2285" s="73" t="s">
        <v>755</v>
      </c>
      <c r="AW2285" s="66" t="s">
        <v>755</v>
      </c>
      <c r="AX2285" s="66" t="s">
        <v>755</v>
      </c>
      <c r="AY2285" s="20"/>
      <c r="AZ2285" s="20"/>
      <c r="BA2285" s="105" t="str">
        <f t="shared" si="324"/>
        <v/>
      </c>
      <c r="BB2285" s="20" t="str">
        <f t="shared" si="325"/>
        <v/>
      </c>
      <c r="BC2285" s="20"/>
      <c r="BD2285" s="20"/>
      <c r="BE2285" s="66"/>
      <c r="BF2285" s="73"/>
      <c r="BG2285" s="72"/>
      <c r="BH2285" s="73"/>
      <c r="BI2285" s="22"/>
      <c r="BJ2285" s="20"/>
      <c r="BK2285" s="55"/>
      <c r="BL2285" s="71"/>
      <c r="BM2285" s="77"/>
      <c r="BN2285" s="78"/>
      <c r="BO2285" s="77"/>
      <c r="BP2285" s="78"/>
    </row>
    <row r="2286" spans="1:68" s="3" customFormat="1" x14ac:dyDescent="0.2">
      <c r="A2286" s="20" t="s">
        <v>95</v>
      </c>
      <c r="B2286" s="20" t="s">
        <v>2107</v>
      </c>
      <c r="C2286" s="20" t="s">
        <v>2134</v>
      </c>
      <c r="D2286" s="20" t="s">
        <v>1</v>
      </c>
      <c r="E2286" s="20" t="s">
        <v>2142</v>
      </c>
      <c r="F2286" s="20" t="s">
        <v>204</v>
      </c>
      <c r="G2286" s="20" t="s">
        <v>2442</v>
      </c>
      <c r="H2286" s="20" t="s">
        <v>204</v>
      </c>
      <c r="I2286" s="19">
        <f t="shared" si="326"/>
        <v>45</v>
      </c>
      <c r="J2286" s="20" t="s">
        <v>755</v>
      </c>
      <c r="K2286" s="20" t="s">
        <v>206</v>
      </c>
      <c r="L2286" s="95" t="str">
        <f>IF(M2286&lt;&gt;"",IF(NOT(ISNA(INDEX(cc!B:B,MATCH(M2286,cc!A:A,0)))),INDEX(cc!B:B,MATCH(M2286,cc!A:A,0)),"0"),"")</f>
        <v>Age (&lt;15-30+, 3)</v>
      </c>
      <c r="M2286" s="97" t="s">
        <v>4036</v>
      </c>
      <c r="N2286" s="28" t="str">
        <f t="shared" si="327"/>
        <v xml:space="preserve"> TARGET</v>
      </c>
      <c r="O2286" s="19" t="str">
        <f t="shared" si="320"/>
        <v>VMMC_TOTALCIRC_SUBNAT (N, SUBNAT, Age) TARGET: Voluntary Circumcised</v>
      </c>
      <c r="P2286" s="19" t="str">
        <f t="shared" si="321"/>
        <v>VMMC_TOTALCIRC_SUBNAT (N, SUBNAT, Age) TARGET: Voluntary Circumcised</v>
      </c>
      <c r="Q2286" s="19" t="str">
        <f t="shared" si="328"/>
        <v>VMMC_TOTALCIRC_SUBNAT (N, SUBNAT, Age) TARGET</v>
      </c>
      <c r="R2286" s="19" t="str">
        <f t="shared" si="322"/>
        <v>VMMC_TOTALCIRC_SUBNAT_N_SUBNAT_Age_TARGET</v>
      </c>
      <c r="S2286" s="19" t="str">
        <f t="shared" si="323"/>
        <v>VMMC_TOTALCIRC_SUBNAT_N_SUBNAT_Age_TARGET</v>
      </c>
      <c r="T2286" s="19" t="b">
        <f>NOT(ISNA(VLOOKUP(B2286,dbcodes!A:B,2,FALSE)))</f>
        <v>1</v>
      </c>
      <c r="U2286" s="19" t="str">
        <f>IF(ISNA(VLOOKUP(B2286,dbcodes!A:B,2,FALSE)),des!R1985,VLOOKUP(B2286,dbcodes!A:B,2,FALSE))</f>
        <v>VMMC_TOTALCIRC_SUBNAT_N_SUBNAT_Age_TARGET</v>
      </c>
      <c r="V2286" s="20"/>
      <c r="W2286" s="107" t="str">
        <f>IF(ISNA(VLOOKUP(C2286,descriptions!A:B,2,FALSE)),des!V1985,IF(G2286=" TARGET","Target ","")&amp;VLOOKUP(C2286,descriptions!A:B,2,FALSE))</f>
        <v>Target Total number of men ever circumcised</v>
      </c>
      <c r="X2286" s="20" t="s">
        <v>4</v>
      </c>
      <c r="Y2286" s="20" t="s">
        <v>831</v>
      </c>
      <c r="Z2286" s="20" t="s">
        <v>836</v>
      </c>
      <c r="AA2286" s="20" t="s">
        <v>102</v>
      </c>
      <c r="AB2286" s="20" t="s">
        <v>755</v>
      </c>
      <c r="AC2286" s="19" t="str">
        <f>IF(AB2286&lt;&gt;"",IF(NOT(ISNA(INDEX(os!A:A,MATCH(AB2286,os!B:B,0)))),INDEX(os!A:A,MATCH(AB2286,os!B:B,0)),"0"),"")</f>
        <v/>
      </c>
      <c r="AD2286" s="20" t="s">
        <v>830</v>
      </c>
      <c r="AE2286" s="20"/>
      <c r="AF2286" s="20"/>
      <c r="AG2286" s="20"/>
      <c r="AH2286" s="93" t="str">
        <f>IF(NOT(ISNA(VLOOKUP(B:B,ResultsTargets!A:A,1,0))),"TRUE","")</f>
        <v/>
      </c>
      <c r="AI2286" s="19" t="str">
        <f>IF(ISNA(VLOOKUP(C2286,dim_techarea!A:B,2,FALSE)),"",VLOOKUP(C2286,dim_techarea!A:B,2,FALSE))</f>
        <v>VMMC_TOTALCIRC_SUBNAT</v>
      </c>
      <c r="AJ2286" s="19" t="str">
        <f>IF(ISNA(VLOOKUP(AI2286,dim_techarea!B:C,2,FALSE)),"",VLOOKUP(AI2286,dim_techarea!B:C,2,FALSE))</f>
        <v>HkcDYr6MufB</v>
      </c>
      <c r="AK2286" s="19" t="str">
        <f>IF(ISNA(VLOOKUP(TRIM(G2286),dim_targetsresults!A:B,2,FALSE)),"",VLOOKUP(TRIM(G2286),dim_targetsresults!A:C,2,FALSE))</f>
        <v>MER Targets</v>
      </c>
      <c r="AL2286" s="19" t="str">
        <f>IF(ISNA(VLOOKUP(AK2286,dim_targetsresults!B:C,2,FALSE)),"",VLOOKUP(AK2286,dim_targetsresults!B:C,2,FALSE))</f>
        <v>W8imnja2Owd</v>
      </c>
      <c r="AM2286" s="19" t="str">
        <f>IF(ISNA(VLOOKUP(TRIM(D2286),dim_numeratordenominator!A:B,2,FALSE)),"",VLOOKUP(TRIM(D2286),dim_numeratordenominator!A:C,2,FALSE))</f>
        <v>Numerator</v>
      </c>
      <c r="AN2286" s="19" t="str">
        <f>IF(ISNA(VLOOKUP(AM2286,dim_numeratordenominator!B:C,2,FALSE)),"",VLOOKUP(AM2286,dim_numeratordenominator!B:C,2,FALSE))</f>
        <v>Som9NRMQqV7</v>
      </c>
      <c r="AO2286" s="19" t="str">
        <f>IF(ISNA(VLOOKUP(TRIM(E2286),dim_supporttype!A:B,2,FALSE)),"",VLOOKUP(TRIM(E2286),dim_supporttype!A:C,2,FALSE))</f>
        <v>Sub-National</v>
      </c>
      <c r="AP2286" s="19" t="str">
        <f>IF(ISNA(VLOOKUP(AO2286,dim_supporttype!B:C,2,FALSE)),"",VLOOKUP(AO2286,dim_supporttype!B:C,2,FALSE))</f>
        <v>jJDHP9KXvzJ</v>
      </c>
      <c r="AQ2286" s="19" t="str">
        <f>IF(ISNA(VLOOKUP(TRIM(F2286),dim_disaggs!A:B,2,FALSE)),"No Disagg",VLOOKUP(TRIM(F2286),dim_disaggs!A:B,2,FALSE))</f>
        <v>Age</v>
      </c>
      <c r="AR2286" s="19" t="str">
        <f>IF(ISNA(VLOOKUP(AQ2286,dim_disaggs!B:C,2,FALSE)),"",VLOOKUP(AQ2286,dim_disaggs!B:C,2,FALSE))</f>
        <v>fNQC7f36jre</v>
      </c>
      <c r="AS2286" s="72"/>
      <c r="AT2286" s="66"/>
      <c r="AU2286" s="72" t="s">
        <v>755</v>
      </c>
      <c r="AV2286" s="73" t="s">
        <v>755</v>
      </c>
      <c r="AW2286" s="66" t="s">
        <v>755</v>
      </c>
      <c r="AX2286" s="66" t="s">
        <v>755</v>
      </c>
      <c r="AY2286" s="20"/>
      <c r="AZ2286" s="20"/>
      <c r="BA2286" s="105" t="str">
        <f t="shared" si="324"/>
        <v/>
      </c>
      <c r="BB2286" s="20" t="str">
        <f t="shared" si="325"/>
        <v/>
      </c>
      <c r="BC2286" s="20"/>
      <c r="BD2286" s="20"/>
      <c r="BE2286" s="75"/>
      <c r="BF2286" s="73"/>
      <c r="BG2286" s="55"/>
      <c r="BH2286" s="76"/>
      <c r="BI2286" s="20"/>
      <c r="BJ2286" s="20"/>
      <c r="BK2286" s="55"/>
      <c r="BL2286" s="71"/>
      <c r="BM2286" s="77"/>
      <c r="BN2286" s="78"/>
      <c r="BO2286" s="77"/>
      <c r="BP2286" s="78"/>
    </row>
    <row r="2287" spans="1:68" s="3" customFormat="1" x14ac:dyDescent="0.2">
      <c r="A2287" s="20" t="s">
        <v>95</v>
      </c>
      <c r="B2287" s="20" t="s">
        <v>2109</v>
      </c>
      <c r="C2287" s="20" t="s">
        <v>2134</v>
      </c>
      <c r="D2287" s="20" t="s">
        <v>1</v>
      </c>
      <c r="E2287" s="20" t="s">
        <v>2142</v>
      </c>
      <c r="F2287" s="20"/>
      <c r="G2287" s="20" t="s">
        <v>2442</v>
      </c>
      <c r="H2287" s="20"/>
      <c r="I2287" s="19">
        <f t="shared" si="326"/>
        <v>40</v>
      </c>
      <c r="J2287" s="20" t="s">
        <v>755</v>
      </c>
      <c r="K2287" s="20" t="s">
        <v>206</v>
      </c>
      <c r="L2287" s="95" t="str">
        <f>IF(M2287&lt;&gt;"",IF(NOT(ISNA(INDEX(cc!B:B,MATCH(M2287,cc!A:A,0)))),INDEX(cc!B:B,MATCH(M2287,cc!A:A,0)),"0"),"")</f>
        <v>default</v>
      </c>
      <c r="M2287" s="97" t="s">
        <v>13</v>
      </c>
      <c r="N2287" s="28" t="str">
        <f t="shared" si="327"/>
        <v xml:space="preserve"> TARGET</v>
      </c>
      <c r="O2287" s="19" t="str">
        <f t="shared" si="320"/>
        <v>VMMC_TOTALCIRC_SUBNAT (N, SUBNAT) TARGET: Voluntary Circumcised</v>
      </c>
      <c r="P2287" s="19" t="str">
        <f t="shared" si="321"/>
        <v>VMMC_TOTALCIRC_SUBNAT (N, SUBNAT) TARGET: Voluntary Circumcised</v>
      </c>
      <c r="Q2287" s="19" t="str">
        <f t="shared" si="328"/>
        <v>VMMC_TOTALCIRC_SUBNAT (N, SUBNAT) TARGET</v>
      </c>
      <c r="R2287" s="19" t="str">
        <f t="shared" si="322"/>
        <v>VMMC_TOTALCIRC_SUBNAT_N_SUBNAT_TARGET</v>
      </c>
      <c r="S2287" s="19" t="str">
        <f t="shared" si="323"/>
        <v>VMMC_TOTALCIRC_SUBNAT_N_SUBNAT_TARGET</v>
      </c>
      <c r="T2287" s="19" t="b">
        <f>NOT(ISNA(VLOOKUP(B2287,dbcodes!A:B,2,FALSE)))</f>
        <v>1</v>
      </c>
      <c r="U2287" s="19" t="str">
        <f>IF(ISNA(VLOOKUP(B2287,dbcodes!A:B,2,FALSE)),des!R1986,VLOOKUP(B2287,dbcodes!A:B,2,FALSE))</f>
        <v>VMMC_TOTALCIRC_SUBNAT_N_SUBNAT_TARGET</v>
      </c>
      <c r="V2287" s="20"/>
      <c r="W2287" s="107" t="str">
        <f>IF(ISNA(VLOOKUP(C2287,descriptions!A:B,2,FALSE)),des!V1986,IF(G2287=" TARGET","Target ","")&amp;VLOOKUP(C2287,descriptions!A:B,2,FALSE))</f>
        <v>Target Total number of men ever circumcised</v>
      </c>
      <c r="X2287" s="20" t="s">
        <v>4</v>
      </c>
      <c r="Y2287" s="20" t="s">
        <v>831</v>
      </c>
      <c r="Z2287" s="20" t="s">
        <v>836</v>
      </c>
      <c r="AA2287" s="20" t="s">
        <v>102</v>
      </c>
      <c r="AB2287" s="20" t="s">
        <v>755</v>
      </c>
      <c r="AC2287" s="19" t="str">
        <f>IF(AB2287&lt;&gt;"",IF(NOT(ISNA(INDEX(os!A:A,MATCH(AB2287,os!B:B,0)))),INDEX(os!A:A,MATCH(AB2287,os!B:B,0)),"0"),"")</f>
        <v/>
      </c>
      <c r="AD2287" s="20" t="s">
        <v>830</v>
      </c>
      <c r="AE2287" s="20"/>
      <c r="AF2287" s="20"/>
      <c r="AG2287" s="20"/>
      <c r="AH2287" s="93" t="str">
        <f>IF(NOT(ISNA(VLOOKUP(B:B,ResultsTargets!A:A,1,0))),"TRUE","")</f>
        <v/>
      </c>
      <c r="AI2287" s="19" t="str">
        <f>IF(ISNA(VLOOKUP(C2287,dim_techarea!A:B,2,FALSE)),"",VLOOKUP(C2287,dim_techarea!A:B,2,FALSE))</f>
        <v>VMMC_TOTALCIRC_SUBNAT</v>
      </c>
      <c r="AJ2287" s="19" t="str">
        <f>IF(ISNA(VLOOKUP(AI2287,dim_techarea!B:C,2,FALSE)),"",VLOOKUP(AI2287,dim_techarea!B:C,2,FALSE))</f>
        <v>HkcDYr6MufB</v>
      </c>
      <c r="AK2287" s="19" t="str">
        <f>IF(ISNA(VLOOKUP(TRIM(G2287),dim_targetsresults!A:B,2,FALSE)),"",VLOOKUP(TRIM(G2287),dim_targetsresults!A:C,2,FALSE))</f>
        <v>MER Targets</v>
      </c>
      <c r="AL2287" s="19" t="str">
        <f>IF(ISNA(VLOOKUP(AK2287,dim_targetsresults!B:C,2,FALSE)),"",VLOOKUP(AK2287,dim_targetsresults!B:C,2,FALSE))</f>
        <v>W8imnja2Owd</v>
      </c>
      <c r="AM2287" s="19" t="str">
        <f>IF(ISNA(VLOOKUP(TRIM(D2287),dim_numeratordenominator!A:B,2,FALSE)),"",VLOOKUP(TRIM(D2287),dim_numeratordenominator!A:C,2,FALSE))</f>
        <v>Numerator</v>
      </c>
      <c r="AN2287" s="19" t="str">
        <f>IF(ISNA(VLOOKUP(AM2287,dim_numeratordenominator!B:C,2,FALSE)),"",VLOOKUP(AM2287,dim_numeratordenominator!B:C,2,FALSE))</f>
        <v>Som9NRMQqV7</v>
      </c>
      <c r="AO2287" s="19" t="str">
        <f>IF(ISNA(VLOOKUP(TRIM(E2287),dim_supporttype!A:B,2,FALSE)),"",VLOOKUP(TRIM(E2287),dim_supporttype!A:C,2,FALSE))</f>
        <v>Sub-National</v>
      </c>
      <c r="AP2287" s="19" t="str">
        <f>IF(ISNA(VLOOKUP(AO2287,dim_supporttype!B:C,2,FALSE)),"",VLOOKUP(AO2287,dim_supporttype!B:C,2,FALSE))</f>
        <v>jJDHP9KXvzJ</v>
      </c>
      <c r="AQ2287" s="19" t="str">
        <f>IF(ISNA(VLOOKUP(TRIM(F2287),dim_disaggs!A:B,2,FALSE)),"No Disagg",VLOOKUP(TRIM(F2287),dim_disaggs!A:B,2,FALSE))</f>
        <v>No Disagg</v>
      </c>
      <c r="AR2287" s="19" t="str">
        <f>IF(ISNA(VLOOKUP(AQ2287,dim_disaggs!B:C,2,FALSE)),"",VLOOKUP(AQ2287,dim_disaggs!B:C,2,FALSE))</f>
        <v>werJlVT6sf3</v>
      </c>
      <c r="AS2287" s="72"/>
      <c r="AT2287" s="66"/>
      <c r="AU2287" s="72" t="s">
        <v>755</v>
      </c>
      <c r="AV2287" s="73" t="s">
        <v>755</v>
      </c>
      <c r="AW2287" s="66" t="s">
        <v>755</v>
      </c>
      <c r="AX2287" s="66" t="s">
        <v>755</v>
      </c>
      <c r="AY2287" s="20"/>
      <c r="AZ2287" s="20"/>
      <c r="BA2287" s="105" t="str">
        <f t="shared" si="324"/>
        <v/>
      </c>
      <c r="BB2287" s="20" t="str">
        <f t="shared" si="325"/>
        <v/>
      </c>
      <c r="BC2287" s="20"/>
      <c r="BD2287" s="20"/>
      <c r="BE2287" s="75"/>
      <c r="BF2287" s="73"/>
      <c r="BG2287" s="72"/>
      <c r="BH2287" s="73"/>
      <c r="BI2287" s="22"/>
      <c r="BJ2287" s="20"/>
      <c r="BK2287" s="55"/>
      <c r="BL2287" s="71"/>
      <c r="BM2287" s="77"/>
      <c r="BN2287" s="78"/>
      <c r="BO2287" s="77"/>
      <c r="BP2287" s="78"/>
    </row>
  </sheetData>
  <conditionalFormatting sqref="P2288:P1048576 P1441:P1454 P1094:P1103 P457:P896 P1106:P1271 P1937:P1941 P1480:P1493 P1740:P1743 P1943:P1957 P1847:P1878 P1746:P1845 P1961:P1986 P1495:P1519 P1274:P1421 P2004:P2013 P1:P265 P2110:P2112 P2254:P2257 P1600:P1601 P1593:P1598 P1603:P1606 P1583:P1584 P1576:P1581 P1586:P1591 P960:P965 P1075:P1084 P1461:P1470 P1456:P1459 P1526:P1535 P1521:P1524 P1540:P1547 P1064:P1073 P1537:P1538 P909:P958 P305:P306 P298:P303 P295:P296 P343:P360 P308:P311 P365:P374 P362:P363 P270:P293 P267:P268 P336:P341 P333:P334 P379:P384 P376:P377 P1880:P1907 P1423:P1438 P1909:P1934 P320:P321 P313:P318 P395:P406 P386:P389 P330:P331 P323:P328 P408:P442 P1086:P1091 P967:P1062 P1472:P1477 P1549:P1574 P1608:P1735 P446:P454 P392:P393">
    <cfRule type="duplicateValues" dxfId="525" priority="732"/>
  </conditionalFormatting>
  <conditionalFormatting sqref="U2288:U1048576 U1441:U1454 U1094:U1103 U1106:U1271 U1937:U1941 U1740:U1743 U1943:U1957 U1847:U1878 U1746:U1845 U2024:U2025 U2028:U2029 U2032:U2037 U1480:U1519 U1274:U1421 U1961:U2021 U2110:U2112 U2254:U2257 U1600:U1601 U1593:U1598 U1603:U1606 U1583:U1584 U1576:U1581 U1586:U1591 U1075:U1084 U1461:U1470 U1456:U1459 U1526:U1535 U1521:U1524 U1540:U1547 U1064:U1073 U1537:U1538 U1880:U1907 U1423:U1438 U1909:U1934 U1086:U1091 U1472:U1477 U1549:U1574 U1608:U1735 U1:U389 U392:U1062">
    <cfRule type="duplicateValues" dxfId="524" priority="817"/>
  </conditionalFormatting>
  <conditionalFormatting sqref="P1987:P1998">
    <cfRule type="duplicateValues" dxfId="523" priority="730"/>
  </conditionalFormatting>
  <conditionalFormatting sqref="P1999">
    <cfRule type="duplicateValues" dxfId="522" priority="728"/>
  </conditionalFormatting>
  <conditionalFormatting sqref="P2000">
    <cfRule type="duplicateValues" dxfId="521" priority="726"/>
  </conditionalFormatting>
  <conditionalFormatting sqref="P2001">
    <cfRule type="duplicateValues" dxfId="520" priority="724"/>
  </conditionalFormatting>
  <conditionalFormatting sqref="P2002">
    <cfRule type="duplicateValues" dxfId="519" priority="722"/>
  </conditionalFormatting>
  <conditionalFormatting sqref="P2003">
    <cfRule type="duplicateValues" dxfId="518" priority="720"/>
  </conditionalFormatting>
  <conditionalFormatting sqref="P2032:P2037 P2014:P2019">
    <cfRule type="duplicateValues" dxfId="517" priority="717"/>
  </conditionalFormatting>
  <conditionalFormatting sqref="P2042 P2044">
    <cfRule type="duplicateValues" dxfId="516" priority="715"/>
  </conditionalFormatting>
  <conditionalFormatting sqref="U2042 U2044">
    <cfRule type="duplicateValues" dxfId="515" priority="716"/>
  </conditionalFormatting>
  <conditionalFormatting sqref="P2043 P2045">
    <cfRule type="duplicateValues" dxfId="514" priority="713"/>
  </conditionalFormatting>
  <conditionalFormatting sqref="U2043 U2045">
    <cfRule type="duplicateValues" dxfId="513" priority="714"/>
  </conditionalFormatting>
  <conditionalFormatting sqref="P2046 P2048 P2050 P2052 P2054 P2056 P2058 P2061 P2063 P2065 P2067">
    <cfRule type="duplicateValues" dxfId="512" priority="711"/>
  </conditionalFormatting>
  <conditionalFormatting sqref="U2046 U2048 U2050 U2052 U2054 U2056 U2058 U2061 U2063 U2065 U2067">
    <cfRule type="duplicateValues" dxfId="511" priority="712"/>
  </conditionalFormatting>
  <conditionalFormatting sqref="P2047 P2049 P2051 P2053 P2055 P2057 P2059 P2062 P2064 P2066 P2068 P2073:P2074 P2076:P2077 P2070:P2071">
    <cfRule type="duplicateValues" dxfId="510" priority="707"/>
  </conditionalFormatting>
  <conditionalFormatting sqref="U2047 U2049 U2051 U2053 U2055 U2057 U2059 U2062 U2064 U2066 U2068 U2073:U2074 U2076:U2077 U2070:U2071">
    <cfRule type="duplicateValues" dxfId="509" priority="710"/>
  </conditionalFormatting>
  <conditionalFormatting sqref="P2020:P2021 P2024:P2025 P2028:P2029">
    <cfRule type="duplicateValues" dxfId="508" priority="820"/>
  </conditionalFormatting>
  <conditionalFormatting sqref="P1478:P1479">
    <cfRule type="duplicateValues" dxfId="507" priority="705"/>
  </conditionalFormatting>
  <conditionalFormatting sqref="U1478:U1479">
    <cfRule type="duplicateValues" dxfId="506" priority="706"/>
  </conditionalFormatting>
  <conditionalFormatting sqref="P1439:P1440">
    <cfRule type="duplicateValues" dxfId="505" priority="701"/>
  </conditionalFormatting>
  <conditionalFormatting sqref="U1439:U1440">
    <cfRule type="duplicateValues" dxfId="504" priority="704"/>
  </conditionalFormatting>
  <conditionalFormatting sqref="P1104:P1105">
    <cfRule type="duplicateValues" dxfId="503" priority="699"/>
  </conditionalFormatting>
  <conditionalFormatting sqref="U1104:U1105">
    <cfRule type="duplicateValues" dxfId="502" priority="700"/>
  </conditionalFormatting>
  <conditionalFormatting sqref="P1092:P1093">
    <cfRule type="duplicateValues" dxfId="501" priority="697"/>
  </conditionalFormatting>
  <conditionalFormatting sqref="U1092:U1093">
    <cfRule type="duplicateValues" dxfId="500" priority="698"/>
  </conditionalFormatting>
  <conditionalFormatting sqref="P2078:P2079">
    <cfRule type="duplicateValues" dxfId="499" priority="695"/>
  </conditionalFormatting>
  <conditionalFormatting sqref="U2078:U2079">
    <cfRule type="duplicateValues" dxfId="498" priority="696"/>
  </conditionalFormatting>
  <conditionalFormatting sqref="P1272:P1273">
    <cfRule type="duplicateValues" dxfId="497" priority="693"/>
  </conditionalFormatting>
  <conditionalFormatting sqref="U1272:U1273">
    <cfRule type="duplicateValues" dxfId="496" priority="694"/>
  </conditionalFormatting>
  <conditionalFormatting sqref="P1935:P1936">
    <cfRule type="duplicateValues" dxfId="495" priority="691"/>
  </conditionalFormatting>
  <conditionalFormatting sqref="U1935:U1936">
    <cfRule type="duplicateValues" dxfId="494" priority="692"/>
  </conditionalFormatting>
  <conditionalFormatting sqref="P2080 P2082">
    <cfRule type="duplicateValues" dxfId="493" priority="689"/>
  </conditionalFormatting>
  <conditionalFormatting sqref="U2080 U2082">
    <cfRule type="duplicateValues" dxfId="492" priority="690"/>
  </conditionalFormatting>
  <conditionalFormatting sqref="P2081 P2083">
    <cfRule type="duplicateValues" dxfId="491" priority="687"/>
  </conditionalFormatting>
  <conditionalFormatting sqref="U2081 U2083">
    <cfRule type="duplicateValues" dxfId="490" priority="688"/>
  </conditionalFormatting>
  <conditionalFormatting sqref="P455:P456">
    <cfRule type="duplicateValues" dxfId="489" priority="685"/>
  </conditionalFormatting>
  <conditionalFormatting sqref="P2084:P2085">
    <cfRule type="duplicateValues" dxfId="488" priority="681"/>
  </conditionalFormatting>
  <conditionalFormatting sqref="U2084:U2085">
    <cfRule type="duplicateValues" dxfId="487" priority="684"/>
  </conditionalFormatting>
  <conditionalFormatting sqref="U2038:U2039">
    <cfRule type="duplicateValues" dxfId="486" priority="680"/>
  </conditionalFormatting>
  <conditionalFormatting sqref="P2038:P2039">
    <cfRule type="duplicateValues" dxfId="485" priority="679"/>
  </conditionalFormatting>
  <conditionalFormatting sqref="U2040:U2041">
    <cfRule type="duplicateValues" dxfId="484" priority="678"/>
  </conditionalFormatting>
  <conditionalFormatting sqref="P2040:P2041">
    <cfRule type="duplicateValues" dxfId="483" priority="677"/>
  </conditionalFormatting>
  <conditionalFormatting sqref="P1879">
    <cfRule type="duplicateValues" dxfId="482" priority="675"/>
  </conditionalFormatting>
  <conditionalFormatting sqref="U1879">
    <cfRule type="duplicateValues" dxfId="481" priority="676"/>
  </conditionalFormatting>
  <conditionalFormatting sqref="P1846">
    <cfRule type="duplicateValues" dxfId="480" priority="672"/>
  </conditionalFormatting>
  <conditionalFormatting sqref="U1846">
    <cfRule type="duplicateValues" dxfId="479" priority="674"/>
  </conditionalFormatting>
  <conditionalFormatting sqref="P1494">
    <cfRule type="duplicateValues" dxfId="478" priority="671"/>
  </conditionalFormatting>
  <conditionalFormatting sqref="P1958:P1960">
    <cfRule type="duplicateValues" dxfId="477" priority="669"/>
  </conditionalFormatting>
  <conditionalFormatting sqref="U1958:U1960">
    <cfRule type="duplicateValues" dxfId="476" priority="670"/>
  </conditionalFormatting>
  <conditionalFormatting sqref="P1942">
    <cfRule type="duplicateValues" dxfId="475" priority="667"/>
  </conditionalFormatting>
  <conditionalFormatting sqref="U1942">
    <cfRule type="duplicateValues" dxfId="474" priority="668"/>
  </conditionalFormatting>
  <conditionalFormatting sqref="P1736:P1737">
    <cfRule type="duplicateValues" dxfId="473" priority="665"/>
  </conditionalFormatting>
  <conditionalFormatting sqref="U1736:U1737">
    <cfRule type="duplicateValues" dxfId="472" priority="666"/>
  </conditionalFormatting>
  <conditionalFormatting sqref="P1738:P1739">
    <cfRule type="duplicateValues" dxfId="471" priority="631"/>
  </conditionalFormatting>
  <conditionalFormatting sqref="U1738:U1739">
    <cfRule type="duplicateValues" dxfId="470" priority="664"/>
  </conditionalFormatting>
  <conditionalFormatting sqref="P1744:P1745">
    <cfRule type="duplicateValues" dxfId="469" priority="629"/>
  </conditionalFormatting>
  <conditionalFormatting sqref="U1744:U1745">
    <cfRule type="duplicateValues" dxfId="468" priority="630"/>
  </conditionalFormatting>
  <conditionalFormatting sqref="P2086:P2101">
    <cfRule type="duplicateValues" dxfId="467" priority="827"/>
  </conditionalFormatting>
  <conditionalFormatting sqref="U2086:U2101">
    <cfRule type="duplicateValues" dxfId="466" priority="860"/>
  </conditionalFormatting>
  <conditionalFormatting sqref="U2022:U2023">
    <cfRule type="duplicateValues" dxfId="465" priority="627"/>
  </conditionalFormatting>
  <conditionalFormatting sqref="P2022:P2023">
    <cfRule type="duplicateValues" dxfId="464" priority="628"/>
  </conditionalFormatting>
  <conditionalFormatting sqref="U2026:U2027">
    <cfRule type="duplicateValues" dxfId="463" priority="625"/>
  </conditionalFormatting>
  <conditionalFormatting sqref="P2026:P2027">
    <cfRule type="duplicateValues" dxfId="462" priority="626"/>
  </conditionalFormatting>
  <conditionalFormatting sqref="U2030:U2031">
    <cfRule type="duplicateValues" dxfId="461" priority="617"/>
  </conditionalFormatting>
  <conditionalFormatting sqref="P2030:P2031">
    <cfRule type="duplicateValues" dxfId="460" priority="624"/>
  </conditionalFormatting>
  <conditionalFormatting sqref="P2103">
    <cfRule type="duplicateValues" dxfId="459" priority="861"/>
  </conditionalFormatting>
  <conditionalFormatting sqref="U2103">
    <cfRule type="duplicateValues" dxfId="458" priority="895"/>
  </conditionalFormatting>
  <conditionalFormatting sqref="P2113:P2119">
    <cfRule type="duplicateValues" dxfId="457" priority="615"/>
  </conditionalFormatting>
  <conditionalFormatting sqref="U2113:U2119">
    <cfRule type="duplicateValues" dxfId="456" priority="616"/>
  </conditionalFormatting>
  <conditionalFormatting sqref="P2102 P2104:P2109">
    <cfRule type="duplicateValues" dxfId="455" priority="896"/>
  </conditionalFormatting>
  <conditionalFormatting sqref="U2102 U2104:U2109">
    <cfRule type="duplicateValues" dxfId="454" priority="930"/>
  </conditionalFormatting>
  <conditionalFormatting sqref="P2120">
    <cfRule type="duplicateValues" dxfId="453" priority="613"/>
  </conditionalFormatting>
  <conditionalFormatting sqref="U2120">
    <cfRule type="duplicateValues" dxfId="452" priority="614"/>
  </conditionalFormatting>
  <conditionalFormatting sqref="P2121">
    <cfRule type="duplicateValues" dxfId="451" priority="611"/>
  </conditionalFormatting>
  <conditionalFormatting sqref="U2121">
    <cfRule type="duplicateValues" dxfId="450" priority="612"/>
  </conditionalFormatting>
  <conditionalFormatting sqref="P2122">
    <cfRule type="duplicateValues" dxfId="449" priority="609"/>
  </conditionalFormatting>
  <conditionalFormatting sqref="U2122">
    <cfRule type="duplicateValues" dxfId="448" priority="610"/>
  </conditionalFormatting>
  <conditionalFormatting sqref="P2123">
    <cfRule type="duplicateValues" dxfId="447" priority="607"/>
  </conditionalFormatting>
  <conditionalFormatting sqref="U2123">
    <cfRule type="duplicateValues" dxfId="446" priority="608"/>
  </conditionalFormatting>
  <conditionalFormatting sqref="P2124">
    <cfRule type="duplicateValues" dxfId="445" priority="605"/>
  </conditionalFormatting>
  <conditionalFormatting sqref="U2124">
    <cfRule type="duplicateValues" dxfId="444" priority="606"/>
  </conditionalFormatting>
  <conditionalFormatting sqref="P2125 P2133:P2134">
    <cfRule type="duplicateValues" dxfId="443" priority="603"/>
  </conditionalFormatting>
  <conditionalFormatting sqref="U2125 U2133:U2134">
    <cfRule type="duplicateValues" dxfId="442" priority="604"/>
  </conditionalFormatting>
  <conditionalFormatting sqref="P2135:P2136">
    <cfRule type="duplicateValues" dxfId="441" priority="601"/>
  </conditionalFormatting>
  <conditionalFormatting sqref="U2135:U2136">
    <cfRule type="duplicateValues" dxfId="440" priority="602"/>
  </conditionalFormatting>
  <conditionalFormatting sqref="P2137:P2138 P2140:P2141">
    <cfRule type="duplicateValues" dxfId="439" priority="599"/>
  </conditionalFormatting>
  <conditionalFormatting sqref="U2137:U2138 U2140:U2141">
    <cfRule type="duplicateValues" dxfId="438" priority="600"/>
  </conditionalFormatting>
  <conditionalFormatting sqref="P2143:P2144 P2146">
    <cfRule type="duplicateValues" dxfId="437" priority="597"/>
  </conditionalFormatting>
  <conditionalFormatting sqref="U2143:U2144 U2146">
    <cfRule type="duplicateValues" dxfId="436" priority="598"/>
  </conditionalFormatting>
  <conditionalFormatting sqref="P2147">
    <cfRule type="duplicateValues" dxfId="435" priority="595"/>
  </conditionalFormatting>
  <conditionalFormatting sqref="U2147">
    <cfRule type="duplicateValues" dxfId="434" priority="596"/>
  </conditionalFormatting>
  <conditionalFormatting sqref="P2148">
    <cfRule type="duplicateValues" dxfId="433" priority="593"/>
  </conditionalFormatting>
  <conditionalFormatting sqref="U2148">
    <cfRule type="duplicateValues" dxfId="432" priority="594"/>
  </conditionalFormatting>
  <conditionalFormatting sqref="P2149:P2171">
    <cfRule type="duplicateValues" dxfId="431" priority="591"/>
  </conditionalFormatting>
  <conditionalFormatting sqref="U2149:U2171">
    <cfRule type="duplicateValues" dxfId="430" priority="592"/>
  </conditionalFormatting>
  <conditionalFormatting sqref="I2:I265 I2180:I2181 I2214:I2235 I2133:I2138 I2262:I2264 I1600:I1601 I1593:I1598 I2143:I2144 I1583:I1584 I1576:I1581 I1586:I1591 I2146:I2171 I960:I965 I1075:I1084 I1461:I1470 I1456:I1459 I1526:I1535 I1521:I1524 I1540:I1547 I1064:I1073 I1537:I1538 I909:I958 I305:I306 I298:I303 I295:I296 I343:I360 I308:I311 I2073:I2074 I2076:I2125 I365:I374 I362:I363 I270:I293 I267:I268 I336:I341 I333:I334 I379:I384 I376:I377 I1603:I1606 I2061:I2068 I1423:I1454 I1909:I2059 I2281:I2285 I320:I321 I313:I318 I395:I406 I386:I389 I330:I331 I323:I328 I408:I442 I1086:I1421 I967:I1062 I1472:I1519 I1549:I1574 I1608:I1907 I2070:I2071 I2140:I2141 I446:I896 I392:I393 I2288:I1048576">
    <cfRule type="cellIs" dxfId="429" priority="589" operator="between">
      <formula>44</formula>
      <formula>50</formula>
    </cfRule>
    <cfRule type="cellIs" dxfId="428" priority="590" operator="greaterThan">
      <formula>50</formula>
    </cfRule>
  </conditionalFormatting>
  <conditionalFormatting sqref="P2172:P2173">
    <cfRule type="duplicateValues" dxfId="427" priority="587"/>
  </conditionalFormatting>
  <conditionalFormatting sqref="U2172:U2173">
    <cfRule type="duplicateValues" dxfId="426" priority="588"/>
  </conditionalFormatting>
  <conditionalFormatting sqref="I2172:I2173">
    <cfRule type="cellIs" dxfId="425" priority="585" operator="between">
      <formula>44</formula>
      <formula>50</formula>
    </cfRule>
    <cfRule type="cellIs" dxfId="424" priority="586" operator="greaterThan">
      <formula>50</formula>
    </cfRule>
  </conditionalFormatting>
  <conditionalFormatting sqref="P2174:P2175">
    <cfRule type="duplicateValues" dxfId="423" priority="583"/>
  </conditionalFormatting>
  <conditionalFormatting sqref="U2174:U2175">
    <cfRule type="duplicateValues" dxfId="422" priority="584"/>
  </conditionalFormatting>
  <conditionalFormatting sqref="I2174:I2175">
    <cfRule type="cellIs" dxfId="421" priority="581" operator="between">
      <formula>44</formula>
      <formula>50</formula>
    </cfRule>
    <cfRule type="cellIs" dxfId="420" priority="582" operator="greaterThan">
      <formula>50</formula>
    </cfRule>
  </conditionalFormatting>
  <conditionalFormatting sqref="P2176:P2177">
    <cfRule type="duplicateValues" dxfId="419" priority="579"/>
  </conditionalFormatting>
  <conditionalFormatting sqref="U2176:U2177">
    <cfRule type="duplicateValues" dxfId="418" priority="580"/>
  </conditionalFormatting>
  <conditionalFormatting sqref="I2176:I2177">
    <cfRule type="cellIs" dxfId="417" priority="577" operator="between">
      <formula>44</formula>
      <formula>50</formula>
    </cfRule>
    <cfRule type="cellIs" dxfId="416" priority="578" operator="greaterThan">
      <formula>50</formula>
    </cfRule>
  </conditionalFormatting>
  <conditionalFormatting sqref="P2178:P2179">
    <cfRule type="duplicateValues" dxfId="415" priority="575"/>
  </conditionalFormatting>
  <conditionalFormatting sqref="U2178:U2179">
    <cfRule type="duplicateValues" dxfId="414" priority="576"/>
  </conditionalFormatting>
  <conditionalFormatting sqref="I2178:I2179">
    <cfRule type="cellIs" dxfId="413" priority="567" operator="between">
      <formula>44</formula>
      <formula>50</formula>
    </cfRule>
    <cfRule type="cellIs" dxfId="412" priority="574" operator="greaterThan">
      <formula>50</formula>
    </cfRule>
  </conditionalFormatting>
  <conditionalFormatting sqref="I2182:I2184">
    <cfRule type="cellIs" dxfId="411" priority="565" operator="between">
      <formula>44</formula>
      <formula>50</formula>
    </cfRule>
    <cfRule type="cellIs" dxfId="410" priority="566" operator="greaterThan">
      <formula>50</formula>
    </cfRule>
  </conditionalFormatting>
  <conditionalFormatting sqref="P2182:P2184">
    <cfRule type="duplicateValues" dxfId="409" priority="933"/>
  </conditionalFormatting>
  <conditionalFormatting sqref="U2182:U2184">
    <cfRule type="duplicateValues" dxfId="408" priority="967"/>
  </conditionalFormatting>
  <conditionalFormatting sqref="I2185">
    <cfRule type="cellIs" dxfId="407" priority="561" operator="between">
      <formula>44</formula>
      <formula>50</formula>
    </cfRule>
    <cfRule type="cellIs" dxfId="406" priority="562" operator="greaterThan">
      <formula>50</formula>
    </cfRule>
  </conditionalFormatting>
  <conditionalFormatting sqref="P2185">
    <cfRule type="duplicateValues" dxfId="405" priority="563"/>
  </conditionalFormatting>
  <conditionalFormatting sqref="U2185">
    <cfRule type="duplicateValues" dxfId="404" priority="564"/>
  </conditionalFormatting>
  <conditionalFormatting sqref="P2186">
    <cfRule type="duplicateValues" dxfId="403" priority="559"/>
  </conditionalFormatting>
  <conditionalFormatting sqref="U2186">
    <cfRule type="duplicateValues" dxfId="402" priority="560"/>
  </conditionalFormatting>
  <conditionalFormatting sqref="I2186">
    <cfRule type="cellIs" dxfId="401" priority="557" operator="between">
      <formula>44</formula>
      <formula>50</formula>
    </cfRule>
    <cfRule type="cellIs" dxfId="400" priority="558" operator="greaterThan">
      <formula>50</formula>
    </cfRule>
  </conditionalFormatting>
  <conditionalFormatting sqref="P2187">
    <cfRule type="duplicateValues" dxfId="399" priority="555"/>
  </conditionalFormatting>
  <conditionalFormatting sqref="U2187">
    <cfRule type="duplicateValues" dxfId="398" priority="556"/>
  </conditionalFormatting>
  <conditionalFormatting sqref="I2187">
    <cfRule type="cellIs" dxfId="397" priority="543" operator="between">
      <formula>44</formula>
      <formula>50</formula>
    </cfRule>
    <cfRule type="cellIs" dxfId="396" priority="554" operator="greaterThan">
      <formula>50</formula>
    </cfRule>
  </conditionalFormatting>
  <conditionalFormatting sqref="I2189:I2190">
    <cfRule type="cellIs" dxfId="395" priority="538" operator="between">
      <formula>44</formula>
      <formula>50</formula>
    </cfRule>
    <cfRule type="cellIs" dxfId="394" priority="540" operator="greaterThan">
      <formula>50</formula>
    </cfRule>
  </conditionalFormatting>
  <conditionalFormatting sqref="P2189">
    <cfRule type="duplicateValues" dxfId="393" priority="541"/>
  </conditionalFormatting>
  <conditionalFormatting sqref="U2189:U2190">
    <cfRule type="duplicateValues" dxfId="392" priority="542"/>
  </conditionalFormatting>
  <conditionalFormatting sqref="P2190">
    <cfRule type="duplicateValues" dxfId="391" priority="535"/>
  </conditionalFormatting>
  <conditionalFormatting sqref="P2192">
    <cfRule type="duplicateValues" dxfId="390" priority="533"/>
  </conditionalFormatting>
  <conditionalFormatting sqref="U2192">
    <cfRule type="duplicateValues" dxfId="389" priority="534"/>
  </conditionalFormatting>
  <conditionalFormatting sqref="I2192">
    <cfRule type="cellIs" dxfId="388" priority="531" operator="between">
      <formula>44</formula>
      <formula>50</formula>
    </cfRule>
    <cfRule type="cellIs" dxfId="387" priority="532" operator="greaterThan">
      <formula>50</formula>
    </cfRule>
  </conditionalFormatting>
  <conditionalFormatting sqref="P2194">
    <cfRule type="duplicateValues" dxfId="386" priority="529"/>
  </conditionalFormatting>
  <conditionalFormatting sqref="U2194">
    <cfRule type="duplicateValues" dxfId="385" priority="530"/>
  </conditionalFormatting>
  <conditionalFormatting sqref="I2194">
    <cfRule type="cellIs" dxfId="384" priority="527" operator="between">
      <formula>44</formula>
      <formula>50</formula>
    </cfRule>
    <cfRule type="cellIs" dxfId="383" priority="528" operator="greaterThan">
      <formula>50</formula>
    </cfRule>
  </conditionalFormatting>
  <conditionalFormatting sqref="P2195">
    <cfRule type="duplicateValues" dxfId="382" priority="525"/>
  </conditionalFormatting>
  <conditionalFormatting sqref="U2195">
    <cfRule type="duplicateValues" dxfId="381" priority="526"/>
  </conditionalFormatting>
  <conditionalFormatting sqref="I2195">
    <cfRule type="cellIs" dxfId="380" priority="523" operator="between">
      <formula>44</formula>
      <formula>50</formula>
    </cfRule>
    <cfRule type="cellIs" dxfId="379" priority="524" operator="greaterThan">
      <formula>50</formula>
    </cfRule>
  </conditionalFormatting>
  <conditionalFormatting sqref="P2180:P2181">
    <cfRule type="duplicateValues" dxfId="378" priority="968"/>
  </conditionalFormatting>
  <conditionalFormatting sqref="U2180:U2181">
    <cfRule type="duplicateValues" dxfId="377" priority="1002"/>
  </conditionalFormatting>
  <conditionalFormatting sqref="P2197">
    <cfRule type="duplicateValues" dxfId="376" priority="519"/>
  </conditionalFormatting>
  <conditionalFormatting sqref="U2197">
    <cfRule type="duplicateValues" dxfId="375" priority="520"/>
  </conditionalFormatting>
  <conditionalFormatting sqref="P2196">
    <cfRule type="duplicateValues" dxfId="374" priority="521"/>
  </conditionalFormatting>
  <conditionalFormatting sqref="U2196">
    <cfRule type="duplicateValues" dxfId="373" priority="522"/>
  </conditionalFormatting>
  <conditionalFormatting sqref="I2196:I2197">
    <cfRule type="cellIs" dxfId="372" priority="517" operator="between">
      <formula>44</formula>
      <formula>50</formula>
    </cfRule>
    <cfRule type="cellIs" dxfId="371" priority="518" operator="greaterThan">
      <formula>50</formula>
    </cfRule>
  </conditionalFormatting>
  <conditionalFormatting sqref="P2200:P2201">
    <cfRule type="duplicateValues" dxfId="370" priority="515"/>
  </conditionalFormatting>
  <conditionalFormatting sqref="U2200:U2201">
    <cfRule type="duplicateValues" dxfId="369" priority="516"/>
  </conditionalFormatting>
  <conditionalFormatting sqref="I2200:I2201">
    <cfRule type="cellIs" dxfId="368" priority="509" operator="between">
      <formula>44</formula>
      <formula>50</formula>
    </cfRule>
    <cfRule type="cellIs" dxfId="367" priority="514" operator="greaterThan">
      <formula>50</formula>
    </cfRule>
  </conditionalFormatting>
  <conditionalFormatting sqref="P2202">
    <cfRule type="duplicateValues" dxfId="366" priority="507"/>
  </conditionalFormatting>
  <conditionalFormatting sqref="U2202">
    <cfRule type="duplicateValues" dxfId="365" priority="508"/>
  </conditionalFormatting>
  <conditionalFormatting sqref="I2202">
    <cfRule type="cellIs" dxfId="364" priority="505" operator="between">
      <formula>44</formula>
      <formula>50</formula>
    </cfRule>
    <cfRule type="cellIs" dxfId="363" priority="506" operator="greaterThan">
      <formula>50</formula>
    </cfRule>
  </conditionalFormatting>
  <conditionalFormatting sqref="P2203">
    <cfRule type="duplicateValues" dxfId="362" priority="503"/>
  </conditionalFormatting>
  <conditionalFormatting sqref="U2203">
    <cfRule type="duplicateValues" dxfId="361" priority="504"/>
  </conditionalFormatting>
  <conditionalFormatting sqref="I2203">
    <cfRule type="cellIs" dxfId="360" priority="501" operator="between">
      <formula>44</formula>
      <formula>50</formula>
    </cfRule>
    <cfRule type="cellIs" dxfId="359" priority="502" operator="greaterThan">
      <formula>50</formula>
    </cfRule>
  </conditionalFormatting>
  <conditionalFormatting sqref="P2204:P2205">
    <cfRule type="duplicateValues" dxfId="358" priority="499"/>
  </conditionalFormatting>
  <conditionalFormatting sqref="U2204:U2205">
    <cfRule type="duplicateValues" dxfId="357" priority="500"/>
  </conditionalFormatting>
  <conditionalFormatting sqref="I2204:I2205">
    <cfRule type="cellIs" dxfId="356" priority="497" operator="between">
      <formula>44</formula>
      <formula>50</formula>
    </cfRule>
    <cfRule type="cellIs" dxfId="355" priority="498" operator="greaterThan">
      <formula>50</formula>
    </cfRule>
  </conditionalFormatting>
  <conditionalFormatting sqref="P2206:P2207">
    <cfRule type="duplicateValues" dxfId="354" priority="495"/>
  </conditionalFormatting>
  <conditionalFormatting sqref="U2206:U2207">
    <cfRule type="duplicateValues" dxfId="353" priority="496"/>
  </conditionalFormatting>
  <conditionalFormatting sqref="I2206:I2207">
    <cfRule type="cellIs" dxfId="352" priority="493" operator="between">
      <formula>44</formula>
      <formula>50</formula>
    </cfRule>
    <cfRule type="cellIs" dxfId="351" priority="494" operator="greaterThan">
      <formula>50</formula>
    </cfRule>
  </conditionalFormatting>
  <conditionalFormatting sqref="P2208:P2209">
    <cfRule type="duplicateValues" dxfId="350" priority="491"/>
  </conditionalFormatting>
  <conditionalFormatting sqref="U2208:U2209">
    <cfRule type="duplicateValues" dxfId="349" priority="492"/>
  </conditionalFormatting>
  <conditionalFormatting sqref="I2208:I2209">
    <cfRule type="cellIs" dxfId="348" priority="489" operator="between">
      <formula>44</formula>
      <formula>50</formula>
    </cfRule>
    <cfRule type="cellIs" dxfId="347" priority="490" operator="greaterThan">
      <formula>50</formula>
    </cfRule>
  </conditionalFormatting>
  <conditionalFormatting sqref="P2210:P2211">
    <cfRule type="duplicateValues" dxfId="346" priority="487"/>
  </conditionalFormatting>
  <conditionalFormatting sqref="U2210:U2211">
    <cfRule type="duplicateValues" dxfId="345" priority="488"/>
  </conditionalFormatting>
  <conditionalFormatting sqref="I2210:I2211">
    <cfRule type="cellIs" dxfId="344" priority="485" operator="between">
      <formula>44</formula>
      <formula>50</formula>
    </cfRule>
    <cfRule type="cellIs" dxfId="343" priority="486" operator="greaterThan">
      <formula>50</formula>
    </cfRule>
  </conditionalFormatting>
  <conditionalFormatting sqref="P2212:P2213">
    <cfRule type="duplicateValues" dxfId="342" priority="483"/>
  </conditionalFormatting>
  <conditionalFormatting sqref="U2212:U2213">
    <cfRule type="duplicateValues" dxfId="341" priority="484"/>
  </conditionalFormatting>
  <conditionalFormatting sqref="I2212:I2213">
    <cfRule type="cellIs" dxfId="340" priority="481" operator="between">
      <formula>44</formula>
      <formula>50</formula>
    </cfRule>
    <cfRule type="cellIs" dxfId="339" priority="482" operator="greaterThan">
      <formula>50</formula>
    </cfRule>
  </conditionalFormatting>
  <conditionalFormatting sqref="P2214">
    <cfRule type="duplicateValues" dxfId="338" priority="479"/>
  </conditionalFormatting>
  <conditionalFormatting sqref="U2214">
    <cfRule type="duplicateValues" dxfId="337" priority="480"/>
  </conditionalFormatting>
  <conditionalFormatting sqref="P2215">
    <cfRule type="duplicateValues" dxfId="336" priority="471"/>
  </conditionalFormatting>
  <conditionalFormatting sqref="U2215">
    <cfRule type="duplicateValues" dxfId="335" priority="478"/>
  </conditionalFormatting>
  <conditionalFormatting sqref="P2236:P2237">
    <cfRule type="duplicateValues" dxfId="334" priority="469"/>
  </conditionalFormatting>
  <conditionalFormatting sqref="U2236:U2237">
    <cfRule type="duplicateValues" dxfId="333" priority="470"/>
  </conditionalFormatting>
  <conditionalFormatting sqref="I2236:I2237">
    <cfRule type="cellIs" dxfId="332" priority="467" operator="between">
      <formula>44</formula>
      <formula>50</formula>
    </cfRule>
    <cfRule type="cellIs" dxfId="331" priority="468" operator="greaterThan">
      <formula>50</formula>
    </cfRule>
  </conditionalFormatting>
  <conditionalFormatting sqref="P2238:P2239">
    <cfRule type="duplicateValues" dxfId="330" priority="465"/>
  </conditionalFormatting>
  <conditionalFormatting sqref="U2238:U2239">
    <cfRule type="duplicateValues" dxfId="329" priority="466"/>
  </conditionalFormatting>
  <conditionalFormatting sqref="I2238:I2239">
    <cfRule type="cellIs" dxfId="328" priority="463" operator="between">
      <formula>44</formula>
      <formula>50</formula>
    </cfRule>
    <cfRule type="cellIs" dxfId="327" priority="464" operator="greaterThan">
      <formula>50</formula>
    </cfRule>
  </conditionalFormatting>
  <conditionalFormatting sqref="P2240:P2241">
    <cfRule type="duplicateValues" dxfId="326" priority="461"/>
  </conditionalFormatting>
  <conditionalFormatting sqref="U2240:U2241">
    <cfRule type="duplicateValues" dxfId="325" priority="462"/>
  </conditionalFormatting>
  <conditionalFormatting sqref="I2240:I2241">
    <cfRule type="cellIs" dxfId="324" priority="459" operator="between">
      <formula>44</formula>
      <formula>50</formula>
    </cfRule>
    <cfRule type="cellIs" dxfId="323" priority="460" operator="greaterThan">
      <formula>50</formula>
    </cfRule>
  </conditionalFormatting>
  <conditionalFormatting sqref="P2242:P2243">
    <cfRule type="duplicateValues" dxfId="322" priority="457"/>
  </conditionalFormatting>
  <conditionalFormatting sqref="U2242:U2243">
    <cfRule type="duplicateValues" dxfId="321" priority="458"/>
  </conditionalFormatting>
  <conditionalFormatting sqref="I2242:I2243">
    <cfRule type="cellIs" dxfId="320" priority="455" operator="between">
      <formula>44</formula>
      <formula>50</formula>
    </cfRule>
    <cfRule type="cellIs" dxfId="319" priority="456" operator="greaterThan">
      <formula>50</formula>
    </cfRule>
  </conditionalFormatting>
  <conditionalFormatting sqref="P2216:P2235">
    <cfRule type="duplicateValues" dxfId="318" priority="1003"/>
  </conditionalFormatting>
  <conditionalFormatting sqref="U2216:U2235">
    <cfRule type="duplicateValues" dxfId="317" priority="1072"/>
  </conditionalFormatting>
  <conditionalFormatting sqref="P2126">
    <cfRule type="duplicateValues" dxfId="316" priority="453"/>
  </conditionalFormatting>
  <conditionalFormatting sqref="U2126">
    <cfRule type="duplicateValues" dxfId="315" priority="454"/>
  </conditionalFormatting>
  <conditionalFormatting sqref="P2127">
    <cfRule type="duplicateValues" dxfId="314" priority="451"/>
  </conditionalFormatting>
  <conditionalFormatting sqref="U2127">
    <cfRule type="duplicateValues" dxfId="313" priority="452"/>
  </conditionalFormatting>
  <conditionalFormatting sqref="P2128">
    <cfRule type="duplicateValues" dxfId="312" priority="449"/>
  </conditionalFormatting>
  <conditionalFormatting sqref="U2128">
    <cfRule type="duplicateValues" dxfId="311" priority="450"/>
  </conditionalFormatting>
  <conditionalFormatting sqref="P2129">
    <cfRule type="duplicateValues" dxfId="310" priority="447"/>
  </conditionalFormatting>
  <conditionalFormatting sqref="U2129">
    <cfRule type="duplicateValues" dxfId="309" priority="448"/>
  </conditionalFormatting>
  <conditionalFormatting sqref="P2130">
    <cfRule type="duplicateValues" dxfId="308" priority="445"/>
  </conditionalFormatting>
  <conditionalFormatting sqref="U2130">
    <cfRule type="duplicateValues" dxfId="307" priority="446"/>
  </conditionalFormatting>
  <conditionalFormatting sqref="P2131">
    <cfRule type="duplicateValues" dxfId="306" priority="443"/>
  </conditionalFormatting>
  <conditionalFormatting sqref="U2131">
    <cfRule type="duplicateValues" dxfId="305" priority="444"/>
  </conditionalFormatting>
  <conditionalFormatting sqref="P2132">
    <cfRule type="duplicateValues" dxfId="304" priority="441"/>
  </conditionalFormatting>
  <conditionalFormatting sqref="U2132">
    <cfRule type="duplicateValues" dxfId="303" priority="442"/>
  </conditionalFormatting>
  <conditionalFormatting sqref="I2126:I2132">
    <cfRule type="cellIs" dxfId="302" priority="439" operator="between">
      <formula>44</formula>
      <formula>50</formula>
    </cfRule>
    <cfRule type="cellIs" dxfId="301" priority="440" operator="greaterThan">
      <formula>50</formula>
    </cfRule>
  </conditionalFormatting>
  <conditionalFormatting sqref="I2191">
    <cfRule type="cellIs" dxfId="300" priority="436" operator="between">
      <formula>44</formula>
      <formula>50</formula>
    </cfRule>
    <cfRule type="cellIs" dxfId="299" priority="437" operator="greaterThan">
      <formula>50</formula>
    </cfRule>
  </conditionalFormatting>
  <conditionalFormatting sqref="U2191">
    <cfRule type="duplicateValues" dxfId="298" priority="438"/>
  </conditionalFormatting>
  <conditionalFormatting sqref="P2191">
    <cfRule type="duplicateValues" dxfId="297" priority="435"/>
  </conditionalFormatting>
  <conditionalFormatting sqref="P2193">
    <cfRule type="duplicateValues" dxfId="296" priority="433"/>
  </conditionalFormatting>
  <conditionalFormatting sqref="U2193">
    <cfRule type="duplicateValues" dxfId="295" priority="434"/>
  </conditionalFormatting>
  <conditionalFormatting sqref="I2193">
    <cfRule type="cellIs" dxfId="294" priority="431" operator="between">
      <formula>44</formula>
      <formula>50</formula>
    </cfRule>
    <cfRule type="cellIs" dxfId="293" priority="432" operator="greaterThan">
      <formula>50</formula>
    </cfRule>
  </conditionalFormatting>
  <conditionalFormatting sqref="P2199">
    <cfRule type="duplicateValues" dxfId="292" priority="427"/>
  </conditionalFormatting>
  <conditionalFormatting sqref="U2199">
    <cfRule type="duplicateValues" dxfId="291" priority="428"/>
  </conditionalFormatting>
  <conditionalFormatting sqref="P2198">
    <cfRule type="duplicateValues" dxfId="290" priority="429"/>
  </conditionalFormatting>
  <conditionalFormatting sqref="U2198">
    <cfRule type="duplicateValues" dxfId="289" priority="430"/>
  </conditionalFormatting>
  <conditionalFormatting sqref="I2198:I2199">
    <cfRule type="cellIs" dxfId="288" priority="425" operator="between">
      <formula>44</formula>
      <formula>50</formula>
    </cfRule>
    <cfRule type="cellIs" dxfId="287" priority="426" operator="greaterThan">
      <formula>50</formula>
    </cfRule>
  </conditionalFormatting>
  <conditionalFormatting sqref="P2244">
    <cfRule type="duplicateValues" dxfId="286" priority="423"/>
  </conditionalFormatting>
  <conditionalFormatting sqref="U2244">
    <cfRule type="duplicateValues" dxfId="285" priority="424"/>
  </conditionalFormatting>
  <conditionalFormatting sqref="I2244">
    <cfRule type="cellIs" dxfId="284" priority="421" operator="between">
      <formula>44</formula>
      <formula>50</formula>
    </cfRule>
    <cfRule type="cellIs" dxfId="283" priority="422" operator="greaterThan">
      <formula>50</formula>
    </cfRule>
  </conditionalFormatting>
  <conditionalFormatting sqref="P2245">
    <cfRule type="duplicateValues" dxfId="282" priority="419"/>
  </conditionalFormatting>
  <conditionalFormatting sqref="U2245">
    <cfRule type="duplicateValues" dxfId="281" priority="420"/>
  </conditionalFormatting>
  <conditionalFormatting sqref="I2245">
    <cfRule type="cellIs" dxfId="280" priority="417" operator="between">
      <formula>44</formula>
      <formula>50</formula>
    </cfRule>
    <cfRule type="cellIs" dxfId="279" priority="418" operator="greaterThan">
      <formula>50</formula>
    </cfRule>
  </conditionalFormatting>
  <conditionalFormatting sqref="P2246:P2247">
    <cfRule type="duplicateValues" dxfId="278" priority="415"/>
  </conditionalFormatting>
  <conditionalFormatting sqref="U2246:U2247">
    <cfRule type="duplicateValues" dxfId="277" priority="416"/>
  </conditionalFormatting>
  <conditionalFormatting sqref="I2246:I2247">
    <cfRule type="cellIs" dxfId="276" priority="413" operator="between">
      <formula>44</formula>
      <formula>50</formula>
    </cfRule>
    <cfRule type="cellIs" dxfId="275" priority="414" operator="greaterThan">
      <formula>50</formula>
    </cfRule>
  </conditionalFormatting>
  <conditionalFormatting sqref="I2248:I2249">
    <cfRule type="cellIs" dxfId="274" priority="407" operator="between">
      <formula>44</formula>
      <formula>50</formula>
    </cfRule>
    <cfRule type="cellIs" dxfId="273" priority="408" operator="greaterThan">
      <formula>50</formula>
    </cfRule>
  </conditionalFormatting>
  <conditionalFormatting sqref="I2250:I2251">
    <cfRule type="cellIs" dxfId="272" priority="405" operator="between">
      <formula>44</formula>
      <formula>50</formula>
    </cfRule>
    <cfRule type="cellIs" dxfId="271" priority="406" operator="greaterThan">
      <formula>50</formula>
    </cfRule>
  </conditionalFormatting>
  <conditionalFormatting sqref="P2250:P2251">
    <cfRule type="duplicateValues" dxfId="270" priority="409"/>
  </conditionalFormatting>
  <conditionalFormatting sqref="U2250:U2251">
    <cfRule type="duplicateValues" dxfId="269" priority="410"/>
  </conditionalFormatting>
  <conditionalFormatting sqref="P2248:P2249">
    <cfRule type="duplicateValues" dxfId="268" priority="411"/>
  </conditionalFormatting>
  <conditionalFormatting sqref="U2248:U2249">
    <cfRule type="duplicateValues" dxfId="267" priority="412"/>
  </conditionalFormatting>
  <conditionalFormatting sqref="P2252">
    <cfRule type="duplicateValues" dxfId="266" priority="403"/>
  </conditionalFormatting>
  <conditionalFormatting sqref="U2252">
    <cfRule type="duplicateValues" dxfId="265" priority="404"/>
  </conditionalFormatting>
  <conditionalFormatting sqref="P2253">
    <cfRule type="duplicateValues" dxfId="264" priority="401"/>
  </conditionalFormatting>
  <conditionalFormatting sqref="U2253">
    <cfRule type="duplicateValues" dxfId="263" priority="402"/>
  </conditionalFormatting>
  <conditionalFormatting sqref="I2252:I2253">
    <cfRule type="cellIs" dxfId="262" priority="399" operator="between">
      <formula>44</formula>
      <formula>50</formula>
    </cfRule>
    <cfRule type="cellIs" dxfId="261" priority="400" operator="greaterThan">
      <formula>50</formula>
    </cfRule>
  </conditionalFormatting>
  <conditionalFormatting sqref="I2254:I2255">
    <cfRule type="cellIs" dxfId="260" priority="395" operator="between">
      <formula>44</formula>
      <formula>50</formula>
    </cfRule>
    <cfRule type="cellIs" dxfId="259" priority="396" operator="greaterThan">
      <formula>50</formula>
    </cfRule>
  </conditionalFormatting>
  <conditionalFormatting sqref="I2256:I2257">
    <cfRule type="cellIs" dxfId="258" priority="391" operator="between">
      <formula>44</formula>
      <formula>50</formula>
    </cfRule>
    <cfRule type="cellIs" dxfId="257" priority="392" operator="greaterThan">
      <formula>50</formula>
    </cfRule>
  </conditionalFormatting>
  <conditionalFormatting sqref="P2258:P2261">
    <cfRule type="duplicateValues" dxfId="256" priority="388"/>
  </conditionalFormatting>
  <conditionalFormatting sqref="U2258:U2261">
    <cfRule type="duplicateValues" dxfId="255" priority="389"/>
  </conditionalFormatting>
  <conditionalFormatting sqref="I2258:I2261">
    <cfRule type="cellIs" dxfId="254" priority="386" operator="between">
      <formula>44</formula>
      <formula>50</formula>
    </cfRule>
    <cfRule type="cellIs" dxfId="253" priority="387" operator="greaterThan">
      <formula>50</formula>
    </cfRule>
  </conditionalFormatting>
  <conditionalFormatting sqref="I2265:I2267">
    <cfRule type="cellIs" dxfId="252" priority="375" operator="between">
      <formula>44</formula>
      <formula>50</formula>
    </cfRule>
    <cfRule type="cellIs" dxfId="251" priority="376" operator="greaterThan">
      <formula>50</formula>
    </cfRule>
  </conditionalFormatting>
  <conditionalFormatting sqref="P2265:P2267">
    <cfRule type="duplicateValues" dxfId="250" priority="373"/>
  </conditionalFormatting>
  <conditionalFormatting sqref="U2265:U2267">
    <cfRule type="duplicateValues" dxfId="249" priority="374"/>
  </conditionalFormatting>
  <conditionalFormatting sqref="I2268:I2270">
    <cfRule type="cellIs" dxfId="248" priority="370" operator="between">
      <formula>44</formula>
      <formula>50</formula>
    </cfRule>
    <cfRule type="cellIs" dxfId="247" priority="371" operator="greaterThan">
      <formula>50</formula>
    </cfRule>
  </conditionalFormatting>
  <conditionalFormatting sqref="P2268:P2270">
    <cfRule type="duplicateValues" dxfId="246" priority="368"/>
  </conditionalFormatting>
  <conditionalFormatting sqref="U2268:U2270">
    <cfRule type="duplicateValues" dxfId="245" priority="369"/>
  </conditionalFormatting>
  <conditionalFormatting sqref="P2271:P2272">
    <cfRule type="duplicateValues" dxfId="244" priority="364"/>
  </conditionalFormatting>
  <conditionalFormatting sqref="U2271:U2272">
    <cfRule type="duplicateValues" dxfId="243" priority="365"/>
  </conditionalFormatting>
  <conditionalFormatting sqref="I2271:I2272">
    <cfRule type="cellIs" dxfId="242" priority="362" operator="between">
      <formula>44</formula>
      <formula>50</formula>
    </cfRule>
    <cfRule type="cellIs" dxfId="241" priority="363" operator="greaterThan">
      <formula>50</formula>
    </cfRule>
  </conditionalFormatting>
  <conditionalFormatting sqref="P2262:P2264">
    <cfRule type="duplicateValues" dxfId="240" priority="1113"/>
  </conditionalFormatting>
  <conditionalFormatting sqref="U2262:U2264">
    <cfRule type="duplicateValues" dxfId="239" priority="1114"/>
  </conditionalFormatting>
  <conditionalFormatting sqref="P2273:P2278">
    <cfRule type="duplicateValues" dxfId="238" priority="358"/>
  </conditionalFormatting>
  <conditionalFormatting sqref="U2273:U2278">
    <cfRule type="duplicateValues" dxfId="237" priority="359"/>
  </conditionalFormatting>
  <conditionalFormatting sqref="I2273:I2278">
    <cfRule type="cellIs" dxfId="236" priority="356" operator="between">
      <formula>44</formula>
      <formula>50</formula>
    </cfRule>
    <cfRule type="cellIs" dxfId="235" priority="357" operator="greaterThan">
      <formula>50</formula>
    </cfRule>
  </conditionalFormatting>
  <conditionalFormatting sqref="P2279:P2280">
    <cfRule type="duplicateValues" dxfId="234" priority="353"/>
  </conditionalFormatting>
  <conditionalFormatting sqref="U2279:U2280">
    <cfRule type="duplicateValues" dxfId="233" priority="354"/>
  </conditionalFormatting>
  <conditionalFormatting sqref="I2279:I2281">
    <cfRule type="cellIs" dxfId="232" priority="351" operator="between">
      <formula>44</formula>
      <formula>50</formula>
    </cfRule>
    <cfRule type="cellIs" dxfId="231" priority="352" operator="greaterThan">
      <formula>50</formula>
    </cfRule>
  </conditionalFormatting>
  <conditionalFormatting sqref="P1599">
    <cfRule type="duplicateValues" dxfId="230" priority="348"/>
  </conditionalFormatting>
  <conditionalFormatting sqref="U1599">
    <cfRule type="duplicateValues" dxfId="229" priority="349"/>
  </conditionalFormatting>
  <conditionalFormatting sqref="I1599">
    <cfRule type="cellIs" dxfId="228" priority="346" operator="between">
      <formula>44</formula>
      <formula>50</formula>
    </cfRule>
    <cfRule type="cellIs" dxfId="227" priority="347" operator="greaterThan">
      <formula>50</formula>
    </cfRule>
  </conditionalFormatting>
  <conditionalFormatting sqref="P1592">
    <cfRule type="duplicateValues" dxfId="226" priority="343"/>
  </conditionalFormatting>
  <conditionalFormatting sqref="U1592">
    <cfRule type="duplicateValues" dxfId="225" priority="344"/>
  </conditionalFormatting>
  <conditionalFormatting sqref="I1592">
    <cfRule type="cellIs" dxfId="224" priority="341" operator="between">
      <formula>44</formula>
      <formula>50</formula>
    </cfRule>
    <cfRule type="cellIs" dxfId="223" priority="342" operator="greaterThan">
      <formula>50</formula>
    </cfRule>
  </conditionalFormatting>
  <conditionalFormatting sqref="P1602">
    <cfRule type="duplicateValues" dxfId="222" priority="338"/>
  </conditionalFormatting>
  <conditionalFormatting sqref="U1602">
    <cfRule type="duplicateValues" dxfId="221" priority="339"/>
  </conditionalFormatting>
  <conditionalFormatting sqref="I1602">
    <cfRule type="cellIs" dxfId="220" priority="336" operator="between">
      <formula>44</formula>
      <formula>50</formula>
    </cfRule>
    <cfRule type="cellIs" dxfId="219" priority="337" operator="greaterThan">
      <formula>50</formula>
    </cfRule>
  </conditionalFormatting>
  <conditionalFormatting sqref="P2142">
    <cfRule type="duplicateValues" dxfId="218" priority="333"/>
  </conditionalFormatting>
  <conditionalFormatting sqref="U2142">
    <cfRule type="duplicateValues" dxfId="217" priority="334"/>
  </conditionalFormatting>
  <conditionalFormatting sqref="I2142">
    <cfRule type="cellIs" dxfId="216" priority="331" operator="between">
      <formula>44</formula>
      <formula>50</formula>
    </cfRule>
    <cfRule type="cellIs" dxfId="215" priority="332" operator="greaterThan">
      <formula>50</formula>
    </cfRule>
  </conditionalFormatting>
  <conditionalFormatting sqref="P1582">
    <cfRule type="duplicateValues" dxfId="214" priority="328"/>
  </conditionalFormatting>
  <conditionalFormatting sqref="U1582">
    <cfRule type="duplicateValues" dxfId="213" priority="329"/>
  </conditionalFormatting>
  <conditionalFormatting sqref="I1582">
    <cfRule type="cellIs" dxfId="212" priority="326" operator="between">
      <formula>44</formula>
      <formula>50</formula>
    </cfRule>
    <cfRule type="cellIs" dxfId="211" priority="327" operator="greaterThan">
      <formula>50</formula>
    </cfRule>
  </conditionalFormatting>
  <conditionalFormatting sqref="P1575">
    <cfRule type="duplicateValues" dxfId="210" priority="323"/>
  </conditionalFormatting>
  <conditionalFormatting sqref="U1575">
    <cfRule type="duplicateValues" dxfId="209" priority="324"/>
  </conditionalFormatting>
  <conditionalFormatting sqref="I1575">
    <cfRule type="cellIs" dxfId="208" priority="321" operator="between">
      <formula>44</formula>
      <formula>50</formula>
    </cfRule>
    <cfRule type="cellIs" dxfId="207" priority="322" operator="greaterThan">
      <formula>50</formula>
    </cfRule>
  </conditionalFormatting>
  <conditionalFormatting sqref="P1585">
    <cfRule type="duplicateValues" dxfId="206" priority="318"/>
  </conditionalFormatting>
  <conditionalFormatting sqref="U1585">
    <cfRule type="duplicateValues" dxfId="205" priority="319"/>
  </conditionalFormatting>
  <conditionalFormatting sqref="I1585">
    <cfRule type="cellIs" dxfId="204" priority="316" operator="between">
      <formula>44</formula>
      <formula>50</formula>
    </cfRule>
    <cfRule type="cellIs" dxfId="203" priority="317" operator="greaterThan">
      <formula>50</formula>
    </cfRule>
  </conditionalFormatting>
  <conditionalFormatting sqref="P2145">
    <cfRule type="duplicateValues" dxfId="202" priority="313"/>
  </conditionalFormatting>
  <conditionalFormatting sqref="U2145">
    <cfRule type="duplicateValues" dxfId="201" priority="314"/>
  </conditionalFormatting>
  <conditionalFormatting sqref="I2145">
    <cfRule type="cellIs" dxfId="200" priority="311" operator="between">
      <formula>44</formula>
      <formula>50</formula>
    </cfRule>
    <cfRule type="cellIs" dxfId="199" priority="312" operator="greaterThan">
      <formula>50</formula>
    </cfRule>
  </conditionalFormatting>
  <conditionalFormatting sqref="P959">
    <cfRule type="duplicateValues" dxfId="198" priority="308"/>
  </conditionalFormatting>
  <conditionalFormatting sqref="I959">
    <cfRule type="cellIs" dxfId="197" priority="306" operator="between">
      <formula>44</formula>
      <formula>50</formula>
    </cfRule>
    <cfRule type="cellIs" dxfId="196" priority="307" operator="greaterThan">
      <formula>50</formula>
    </cfRule>
  </conditionalFormatting>
  <conditionalFormatting sqref="P1074">
    <cfRule type="duplicateValues" dxfId="195" priority="303"/>
  </conditionalFormatting>
  <conditionalFormatting sqref="U1074">
    <cfRule type="duplicateValues" dxfId="194" priority="304"/>
  </conditionalFormatting>
  <conditionalFormatting sqref="I1074">
    <cfRule type="cellIs" dxfId="193" priority="301" operator="between">
      <formula>44</formula>
      <formula>50</formula>
    </cfRule>
    <cfRule type="cellIs" dxfId="192" priority="302" operator="greaterThan">
      <formula>50</formula>
    </cfRule>
  </conditionalFormatting>
  <conditionalFormatting sqref="P1460">
    <cfRule type="duplicateValues" dxfId="191" priority="293"/>
  </conditionalFormatting>
  <conditionalFormatting sqref="U1460">
    <cfRule type="duplicateValues" dxfId="190" priority="294"/>
  </conditionalFormatting>
  <conditionalFormatting sqref="I1460">
    <cfRule type="cellIs" dxfId="189" priority="291" operator="between">
      <formula>44</formula>
      <formula>50</formula>
    </cfRule>
    <cfRule type="cellIs" dxfId="188" priority="292" operator="greaterThan">
      <formula>50</formula>
    </cfRule>
  </conditionalFormatting>
  <conditionalFormatting sqref="P1455">
    <cfRule type="duplicateValues" dxfId="187" priority="288"/>
  </conditionalFormatting>
  <conditionalFormatting sqref="U1455">
    <cfRule type="duplicateValues" dxfId="186" priority="289"/>
  </conditionalFormatting>
  <conditionalFormatting sqref="I1455">
    <cfRule type="cellIs" dxfId="185" priority="286" operator="between">
      <formula>44</formula>
      <formula>50</formula>
    </cfRule>
    <cfRule type="cellIs" dxfId="184" priority="287" operator="greaterThan">
      <formula>50</formula>
    </cfRule>
  </conditionalFormatting>
  <conditionalFormatting sqref="P2188">
    <cfRule type="duplicateValues" dxfId="183" priority="283"/>
  </conditionalFormatting>
  <conditionalFormatting sqref="U2188">
    <cfRule type="duplicateValues" dxfId="182" priority="284"/>
  </conditionalFormatting>
  <conditionalFormatting sqref="I2188">
    <cfRule type="cellIs" dxfId="181" priority="281" operator="between">
      <formula>44</formula>
      <formula>50</formula>
    </cfRule>
    <cfRule type="cellIs" dxfId="180" priority="282" operator="greaterThan">
      <formula>50</formula>
    </cfRule>
  </conditionalFormatting>
  <conditionalFormatting sqref="P1525">
    <cfRule type="duplicateValues" dxfId="179" priority="273"/>
  </conditionalFormatting>
  <conditionalFormatting sqref="U1525">
    <cfRule type="duplicateValues" dxfId="178" priority="274"/>
  </conditionalFormatting>
  <conditionalFormatting sqref="I1525">
    <cfRule type="cellIs" dxfId="177" priority="271" operator="between">
      <formula>44</formula>
      <formula>50</formula>
    </cfRule>
    <cfRule type="cellIs" dxfId="176" priority="272" operator="greaterThan">
      <formula>50</formula>
    </cfRule>
  </conditionalFormatting>
  <conditionalFormatting sqref="P1520">
    <cfRule type="duplicateValues" dxfId="175" priority="268"/>
  </conditionalFormatting>
  <conditionalFormatting sqref="U1520">
    <cfRule type="duplicateValues" dxfId="174" priority="269"/>
  </conditionalFormatting>
  <conditionalFormatting sqref="I1520">
    <cfRule type="cellIs" dxfId="173" priority="266" operator="between">
      <formula>44</formula>
      <formula>50</formula>
    </cfRule>
    <cfRule type="cellIs" dxfId="172" priority="267" operator="greaterThan">
      <formula>50</formula>
    </cfRule>
  </conditionalFormatting>
  <conditionalFormatting sqref="P1539">
    <cfRule type="duplicateValues" dxfId="171" priority="263"/>
  </conditionalFormatting>
  <conditionalFormatting sqref="U1539">
    <cfRule type="duplicateValues" dxfId="170" priority="264"/>
  </conditionalFormatting>
  <conditionalFormatting sqref="I1539">
    <cfRule type="cellIs" dxfId="169" priority="261" operator="between">
      <formula>44</formula>
      <formula>50</formula>
    </cfRule>
    <cfRule type="cellIs" dxfId="168" priority="262" operator="greaterThan">
      <formula>50</formula>
    </cfRule>
  </conditionalFormatting>
  <conditionalFormatting sqref="P1063">
    <cfRule type="duplicateValues" dxfId="167" priority="253"/>
  </conditionalFormatting>
  <conditionalFormatting sqref="U1063">
    <cfRule type="duplicateValues" dxfId="166" priority="254"/>
  </conditionalFormatting>
  <conditionalFormatting sqref="I1063">
    <cfRule type="cellIs" dxfId="165" priority="251" operator="between">
      <formula>44</formula>
      <formula>50</formula>
    </cfRule>
    <cfRule type="cellIs" dxfId="164" priority="252" operator="greaterThan">
      <formula>50</formula>
    </cfRule>
  </conditionalFormatting>
  <conditionalFormatting sqref="P1536">
    <cfRule type="duplicateValues" dxfId="163" priority="248"/>
  </conditionalFormatting>
  <conditionalFormatting sqref="U1536">
    <cfRule type="duplicateValues" dxfId="162" priority="249"/>
  </conditionalFormatting>
  <conditionalFormatting sqref="I1536">
    <cfRule type="cellIs" dxfId="161" priority="246" operator="between">
      <formula>44</formula>
      <formula>50</formula>
    </cfRule>
    <cfRule type="cellIs" dxfId="160" priority="247" operator="greaterThan">
      <formula>50</formula>
    </cfRule>
  </conditionalFormatting>
  <conditionalFormatting sqref="P897:P898">
    <cfRule type="duplicateValues" dxfId="159" priority="243"/>
  </conditionalFormatting>
  <conditionalFormatting sqref="I897:I898">
    <cfRule type="cellIs" dxfId="158" priority="241" operator="between">
      <formula>44</formula>
      <formula>50</formula>
    </cfRule>
    <cfRule type="cellIs" dxfId="157" priority="242" operator="greaterThan">
      <formula>50</formula>
    </cfRule>
  </conditionalFormatting>
  <conditionalFormatting sqref="P899:P900">
    <cfRule type="duplicateValues" dxfId="156" priority="238"/>
  </conditionalFormatting>
  <conditionalFormatting sqref="I899:I900">
    <cfRule type="cellIs" dxfId="155" priority="236" operator="between">
      <formula>44</formula>
      <formula>50</formula>
    </cfRule>
    <cfRule type="cellIs" dxfId="154" priority="237" operator="greaterThan">
      <formula>50</formula>
    </cfRule>
  </conditionalFormatting>
  <conditionalFormatting sqref="P901:P902">
    <cfRule type="duplicateValues" dxfId="153" priority="233"/>
  </conditionalFormatting>
  <conditionalFormatting sqref="I901:I902">
    <cfRule type="cellIs" dxfId="152" priority="231" operator="between">
      <formula>44</formula>
      <formula>50</formula>
    </cfRule>
    <cfRule type="cellIs" dxfId="151" priority="232" operator="greaterThan">
      <formula>50</formula>
    </cfRule>
  </conditionalFormatting>
  <conditionalFormatting sqref="P304">
    <cfRule type="duplicateValues" dxfId="150" priority="224"/>
  </conditionalFormatting>
  <conditionalFormatting sqref="I304">
    <cfRule type="cellIs" dxfId="149" priority="222" operator="between">
      <formula>44</formula>
      <formula>50</formula>
    </cfRule>
    <cfRule type="cellIs" dxfId="148" priority="223" operator="greaterThan">
      <formula>50</formula>
    </cfRule>
  </conditionalFormatting>
  <conditionalFormatting sqref="P297">
    <cfRule type="duplicateValues" dxfId="147" priority="219"/>
  </conditionalFormatting>
  <conditionalFormatting sqref="I297">
    <cfRule type="cellIs" dxfId="146" priority="217" operator="between">
      <formula>44</formula>
      <formula>50</formula>
    </cfRule>
    <cfRule type="cellIs" dxfId="145" priority="218" operator="greaterThan">
      <formula>50</formula>
    </cfRule>
  </conditionalFormatting>
  <conditionalFormatting sqref="P294">
    <cfRule type="duplicateValues" dxfId="144" priority="214"/>
  </conditionalFormatting>
  <conditionalFormatting sqref="I294">
    <cfRule type="cellIs" dxfId="143" priority="212" operator="between">
      <formula>44</formula>
      <formula>50</formula>
    </cfRule>
    <cfRule type="cellIs" dxfId="142" priority="213" operator="greaterThan">
      <formula>50</formula>
    </cfRule>
  </conditionalFormatting>
  <conditionalFormatting sqref="P342">
    <cfRule type="duplicateValues" dxfId="141" priority="209"/>
  </conditionalFormatting>
  <conditionalFormatting sqref="I342">
    <cfRule type="cellIs" dxfId="140" priority="207" operator="between">
      <formula>44</formula>
      <formula>50</formula>
    </cfRule>
    <cfRule type="cellIs" dxfId="139" priority="208" operator="greaterThan">
      <formula>50</formula>
    </cfRule>
  </conditionalFormatting>
  <conditionalFormatting sqref="P307">
    <cfRule type="duplicateValues" dxfId="138" priority="204"/>
  </conditionalFormatting>
  <conditionalFormatting sqref="I307">
    <cfRule type="cellIs" dxfId="137" priority="202" operator="between">
      <formula>44</formula>
      <formula>50</formula>
    </cfRule>
    <cfRule type="cellIs" dxfId="136" priority="203" operator="greaterThan">
      <formula>50</formula>
    </cfRule>
  </conditionalFormatting>
  <conditionalFormatting sqref="P2072">
    <cfRule type="duplicateValues" dxfId="135" priority="199"/>
  </conditionalFormatting>
  <conditionalFormatting sqref="U2072">
    <cfRule type="duplicateValues" dxfId="134" priority="200"/>
  </conditionalFormatting>
  <conditionalFormatting sqref="I2072">
    <cfRule type="cellIs" dxfId="133" priority="197" operator="between">
      <formula>44</formula>
      <formula>50</formula>
    </cfRule>
    <cfRule type="cellIs" dxfId="132" priority="198" operator="greaterThan">
      <formula>50</formula>
    </cfRule>
  </conditionalFormatting>
  <conditionalFormatting sqref="P2075">
    <cfRule type="duplicateValues" dxfId="131" priority="194"/>
  </conditionalFormatting>
  <conditionalFormatting sqref="U2075">
    <cfRule type="duplicateValues" dxfId="130" priority="195"/>
  </conditionalFormatting>
  <conditionalFormatting sqref="I2075">
    <cfRule type="cellIs" dxfId="129" priority="192" operator="between">
      <formula>44</formula>
      <formula>50</formula>
    </cfRule>
    <cfRule type="cellIs" dxfId="128" priority="193" operator="greaterThan">
      <formula>50</formula>
    </cfRule>
  </conditionalFormatting>
  <conditionalFormatting sqref="P364">
    <cfRule type="duplicateValues" dxfId="127" priority="189"/>
  </conditionalFormatting>
  <conditionalFormatting sqref="I364">
    <cfRule type="cellIs" dxfId="126" priority="187" operator="between">
      <formula>44</formula>
      <formula>50</formula>
    </cfRule>
    <cfRule type="cellIs" dxfId="125" priority="188" operator="greaterThan">
      <formula>50</formula>
    </cfRule>
  </conditionalFormatting>
  <conditionalFormatting sqref="P361">
    <cfRule type="duplicateValues" dxfId="124" priority="184"/>
  </conditionalFormatting>
  <conditionalFormatting sqref="I361">
    <cfRule type="cellIs" dxfId="123" priority="182" operator="between">
      <formula>44</formula>
      <formula>50</formula>
    </cfRule>
    <cfRule type="cellIs" dxfId="122" priority="183" operator="greaterThan">
      <formula>50</formula>
    </cfRule>
  </conditionalFormatting>
  <conditionalFormatting sqref="P269">
    <cfRule type="duplicateValues" dxfId="121" priority="179"/>
  </conditionalFormatting>
  <conditionalFormatting sqref="I269">
    <cfRule type="cellIs" dxfId="120" priority="177" operator="between">
      <formula>44</formula>
      <formula>50</formula>
    </cfRule>
    <cfRule type="cellIs" dxfId="119" priority="178" operator="greaterThan">
      <formula>50</formula>
    </cfRule>
  </conditionalFormatting>
  <conditionalFormatting sqref="P266">
    <cfRule type="duplicateValues" dxfId="118" priority="174"/>
  </conditionalFormatting>
  <conditionalFormatting sqref="I266">
    <cfRule type="cellIs" dxfId="117" priority="172" operator="between">
      <formula>44</formula>
      <formula>50</formula>
    </cfRule>
    <cfRule type="cellIs" dxfId="116" priority="173" operator="greaterThan">
      <formula>50</formula>
    </cfRule>
  </conditionalFormatting>
  <conditionalFormatting sqref="P335">
    <cfRule type="duplicateValues" dxfId="115" priority="169"/>
  </conditionalFormatting>
  <conditionalFormatting sqref="I335">
    <cfRule type="cellIs" dxfId="114" priority="167" operator="between">
      <formula>44</formula>
      <formula>50</formula>
    </cfRule>
    <cfRule type="cellIs" dxfId="113" priority="168" operator="greaterThan">
      <formula>50</formula>
    </cfRule>
  </conditionalFormatting>
  <conditionalFormatting sqref="P332">
    <cfRule type="duplicateValues" dxfId="112" priority="164"/>
  </conditionalFormatting>
  <conditionalFormatting sqref="I332">
    <cfRule type="cellIs" dxfId="111" priority="162" operator="between">
      <formula>44</formula>
      <formula>50</formula>
    </cfRule>
    <cfRule type="cellIs" dxfId="110" priority="163" operator="greaterThan">
      <formula>50</formula>
    </cfRule>
  </conditionalFormatting>
  <conditionalFormatting sqref="P378">
    <cfRule type="duplicateValues" dxfId="109" priority="159"/>
  </conditionalFormatting>
  <conditionalFormatting sqref="I378">
    <cfRule type="cellIs" dxfId="108" priority="157" operator="between">
      <formula>44</formula>
      <formula>50</formula>
    </cfRule>
    <cfRule type="cellIs" dxfId="107" priority="158" operator="greaterThan">
      <formula>50</formula>
    </cfRule>
  </conditionalFormatting>
  <conditionalFormatting sqref="P375">
    <cfRule type="duplicateValues" dxfId="106" priority="154"/>
  </conditionalFormatting>
  <conditionalFormatting sqref="I375">
    <cfRule type="cellIs" dxfId="105" priority="152" operator="between">
      <formula>44</formula>
      <formula>50</formula>
    </cfRule>
    <cfRule type="cellIs" dxfId="104" priority="153" operator="greaterThan">
      <formula>50</formula>
    </cfRule>
  </conditionalFormatting>
  <conditionalFormatting sqref="P2060">
    <cfRule type="duplicateValues" dxfId="103" priority="144"/>
  </conditionalFormatting>
  <conditionalFormatting sqref="U2060">
    <cfRule type="duplicateValues" dxfId="102" priority="145"/>
  </conditionalFormatting>
  <conditionalFormatting sqref="I2060">
    <cfRule type="cellIs" dxfId="101" priority="142" operator="between">
      <formula>44</formula>
      <formula>50</formula>
    </cfRule>
    <cfRule type="cellIs" dxfId="100" priority="143" operator="greaterThan">
      <formula>50</formula>
    </cfRule>
  </conditionalFormatting>
  <conditionalFormatting sqref="P1422">
    <cfRule type="duplicateValues" dxfId="99" priority="139"/>
  </conditionalFormatting>
  <conditionalFormatting sqref="U1422">
    <cfRule type="duplicateValues" dxfId="98" priority="140"/>
  </conditionalFormatting>
  <conditionalFormatting sqref="I1422">
    <cfRule type="cellIs" dxfId="97" priority="137" operator="between">
      <formula>44</formula>
      <formula>50</formula>
    </cfRule>
    <cfRule type="cellIs" dxfId="96" priority="138" operator="greaterThan">
      <formula>50</formula>
    </cfRule>
  </conditionalFormatting>
  <conditionalFormatting sqref="P1908">
    <cfRule type="duplicateValues" dxfId="95" priority="134"/>
  </conditionalFormatting>
  <conditionalFormatting sqref="U1908">
    <cfRule type="duplicateValues" dxfId="94" priority="135"/>
  </conditionalFormatting>
  <conditionalFormatting sqref="I1908">
    <cfRule type="cellIs" dxfId="93" priority="132" operator="between">
      <formula>44</formula>
      <formula>50</formula>
    </cfRule>
    <cfRule type="cellIs" dxfId="92" priority="133" operator="greaterThan">
      <formula>50</formula>
    </cfRule>
  </conditionalFormatting>
  <conditionalFormatting sqref="P903:P904">
    <cfRule type="duplicateValues" dxfId="91" priority="112"/>
  </conditionalFormatting>
  <conditionalFormatting sqref="I903:I904">
    <cfRule type="cellIs" dxfId="90" priority="110" operator="between">
      <formula>44</formula>
      <formula>50</formula>
    </cfRule>
    <cfRule type="cellIs" dxfId="89" priority="111" operator="greaterThan">
      <formula>50</formula>
    </cfRule>
  </conditionalFormatting>
  <conditionalFormatting sqref="P905:P906">
    <cfRule type="duplicateValues" dxfId="88" priority="107"/>
  </conditionalFormatting>
  <conditionalFormatting sqref="I905:I906">
    <cfRule type="cellIs" dxfId="87" priority="105" operator="between">
      <formula>44</formula>
      <formula>50</formula>
    </cfRule>
    <cfRule type="cellIs" dxfId="86" priority="106" operator="greaterThan">
      <formula>50</formula>
    </cfRule>
  </conditionalFormatting>
  <conditionalFormatting sqref="P907:P908">
    <cfRule type="duplicateValues" dxfId="85" priority="102"/>
  </conditionalFormatting>
  <conditionalFormatting sqref="I907:I908">
    <cfRule type="cellIs" dxfId="84" priority="100" operator="between">
      <formula>44</formula>
      <formula>50</formula>
    </cfRule>
    <cfRule type="cellIs" dxfId="83" priority="101" operator="greaterThan">
      <formula>50</formula>
    </cfRule>
  </conditionalFormatting>
  <conditionalFormatting sqref="P2286:P2287">
    <cfRule type="duplicateValues" dxfId="82" priority="84"/>
  </conditionalFormatting>
  <conditionalFormatting sqref="U2286:U2287">
    <cfRule type="duplicateValues" dxfId="81" priority="85"/>
  </conditionalFormatting>
  <conditionalFormatting sqref="I2286:I2287">
    <cfRule type="cellIs" dxfId="80" priority="82" operator="between">
      <formula>44</formula>
      <formula>50</formula>
    </cfRule>
    <cfRule type="cellIs" dxfId="79" priority="83" operator="greaterThan">
      <formula>50</formula>
    </cfRule>
  </conditionalFormatting>
  <conditionalFormatting sqref="P2281:P2285">
    <cfRule type="duplicateValues" dxfId="78" priority="1434"/>
  </conditionalFormatting>
  <conditionalFormatting sqref="U2281:U2285">
    <cfRule type="duplicateValues" dxfId="77" priority="1436"/>
  </conditionalFormatting>
  <conditionalFormatting sqref="P319">
    <cfRule type="duplicateValues" dxfId="76" priority="78"/>
  </conditionalFormatting>
  <conditionalFormatting sqref="I319">
    <cfRule type="cellIs" dxfId="75" priority="76" operator="between">
      <formula>44</formula>
      <formula>50</formula>
    </cfRule>
    <cfRule type="cellIs" dxfId="74" priority="77" operator="greaterThan">
      <formula>50</formula>
    </cfRule>
  </conditionalFormatting>
  <conditionalFormatting sqref="P312">
    <cfRule type="duplicateValues" dxfId="73" priority="73"/>
  </conditionalFormatting>
  <conditionalFormatting sqref="I312">
    <cfRule type="cellIs" dxfId="72" priority="71" operator="between">
      <formula>44</formula>
      <formula>50</formula>
    </cfRule>
    <cfRule type="cellIs" dxfId="71" priority="72" operator="greaterThan">
      <formula>50</formula>
    </cfRule>
  </conditionalFormatting>
  <conditionalFormatting sqref="P394">
    <cfRule type="duplicateValues" dxfId="70" priority="68"/>
  </conditionalFormatting>
  <conditionalFormatting sqref="I394">
    <cfRule type="cellIs" dxfId="69" priority="66" operator="between">
      <formula>44</formula>
      <formula>50</formula>
    </cfRule>
    <cfRule type="cellIs" dxfId="68" priority="67" operator="greaterThan">
      <formula>50</formula>
    </cfRule>
  </conditionalFormatting>
  <conditionalFormatting sqref="P385">
    <cfRule type="duplicateValues" dxfId="67" priority="63"/>
  </conditionalFormatting>
  <conditionalFormatting sqref="I385">
    <cfRule type="cellIs" dxfId="66" priority="61" operator="between">
      <formula>44</formula>
      <formula>50</formula>
    </cfRule>
    <cfRule type="cellIs" dxfId="65" priority="62" operator="greaterThan">
      <formula>50</formula>
    </cfRule>
  </conditionalFormatting>
  <conditionalFormatting sqref="P329">
    <cfRule type="duplicateValues" dxfId="64" priority="58"/>
  </conditionalFormatting>
  <conditionalFormatting sqref="I329">
    <cfRule type="cellIs" dxfId="63" priority="56" operator="between">
      <formula>44</formula>
      <formula>50</formula>
    </cfRule>
    <cfRule type="cellIs" dxfId="62" priority="57" operator="greaterThan">
      <formula>50</formula>
    </cfRule>
  </conditionalFormatting>
  <conditionalFormatting sqref="P322">
    <cfRule type="duplicateValues" dxfId="61" priority="53"/>
  </conditionalFormatting>
  <conditionalFormatting sqref="I322">
    <cfRule type="cellIs" dxfId="60" priority="51" operator="between">
      <formula>44</formula>
      <formula>50</formula>
    </cfRule>
    <cfRule type="cellIs" dxfId="59" priority="52" operator="greaterThan">
      <formula>50</formula>
    </cfRule>
  </conditionalFormatting>
  <conditionalFormatting sqref="P407">
    <cfRule type="duplicateValues" dxfId="58" priority="48"/>
  </conditionalFormatting>
  <conditionalFormatting sqref="I407">
    <cfRule type="cellIs" dxfId="57" priority="46" operator="between">
      <formula>44</formula>
      <formula>50</formula>
    </cfRule>
    <cfRule type="cellIs" dxfId="56" priority="47" operator="greaterThan">
      <formula>50</formula>
    </cfRule>
  </conditionalFormatting>
  <conditionalFormatting sqref="P1085">
    <cfRule type="duplicateValues" dxfId="55" priority="43"/>
  </conditionalFormatting>
  <conditionalFormatting sqref="U1085">
    <cfRule type="duplicateValues" dxfId="54" priority="44"/>
  </conditionalFormatting>
  <conditionalFormatting sqref="I1085">
    <cfRule type="cellIs" dxfId="53" priority="41" operator="between">
      <formula>44</formula>
      <formula>50</formula>
    </cfRule>
    <cfRule type="cellIs" dxfId="52" priority="42" operator="greaterThan">
      <formula>50</formula>
    </cfRule>
  </conditionalFormatting>
  <conditionalFormatting sqref="P966">
    <cfRule type="duplicateValues" dxfId="51" priority="38"/>
  </conditionalFormatting>
  <conditionalFormatting sqref="I966">
    <cfRule type="cellIs" dxfId="50" priority="36" operator="between">
      <formula>44</formula>
      <formula>50</formula>
    </cfRule>
    <cfRule type="cellIs" dxfId="49" priority="37" operator="greaterThan">
      <formula>50</formula>
    </cfRule>
  </conditionalFormatting>
  <conditionalFormatting sqref="P1471">
    <cfRule type="duplicateValues" dxfId="48" priority="33"/>
  </conditionalFormatting>
  <conditionalFormatting sqref="U1471">
    <cfRule type="duplicateValues" dxfId="47" priority="34"/>
  </conditionalFormatting>
  <conditionalFormatting sqref="I1471">
    <cfRule type="cellIs" dxfId="46" priority="31" operator="between">
      <formula>44</formula>
      <formula>50</formula>
    </cfRule>
    <cfRule type="cellIs" dxfId="45" priority="32" operator="greaterThan">
      <formula>50</formula>
    </cfRule>
  </conditionalFormatting>
  <conditionalFormatting sqref="P1548">
    <cfRule type="duplicateValues" dxfId="44" priority="28"/>
  </conditionalFormatting>
  <conditionalFormatting sqref="U1548">
    <cfRule type="duplicateValues" dxfId="43" priority="29"/>
  </conditionalFormatting>
  <conditionalFormatting sqref="I1548">
    <cfRule type="cellIs" dxfId="42" priority="26" operator="between">
      <formula>44</formula>
      <formula>50</formula>
    </cfRule>
    <cfRule type="cellIs" dxfId="41" priority="27" operator="greaterThan">
      <formula>50</formula>
    </cfRule>
  </conditionalFormatting>
  <conditionalFormatting sqref="P1607">
    <cfRule type="duplicateValues" dxfId="40" priority="23"/>
  </conditionalFormatting>
  <conditionalFormatting sqref="U1607">
    <cfRule type="duplicateValues" dxfId="39" priority="24"/>
  </conditionalFormatting>
  <conditionalFormatting sqref="I1607">
    <cfRule type="cellIs" dxfId="38" priority="21" operator="between">
      <formula>44</formula>
      <formula>50</formula>
    </cfRule>
    <cfRule type="cellIs" dxfId="37" priority="22" operator="greaterThan">
      <formula>50</formula>
    </cfRule>
  </conditionalFormatting>
  <conditionalFormatting sqref="I2069">
    <cfRule type="cellIs" dxfId="36" priority="16" operator="between">
      <formula>44</formula>
      <formula>50</formula>
    </cfRule>
    <cfRule type="cellIs" dxfId="35" priority="17" operator="greaterThan">
      <formula>50</formula>
    </cfRule>
  </conditionalFormatting>
  <conditionalFormatting sqref="P2069">
    <cfRule type="duplicateValues" dxfId="34" priority="18"/>
  </conditionalFormatting>
  <conditionalFormatting sqref="U2069">
    <cfRule type="duplicateValues" dxfId="33" priority="19"/>
  </conditionalFormatting>
  <conditionalFormatting sqref="P2139">
    <cfRule type="duplicateValues" dxfId="32" priority="13"/>
  </conditionalFormatting>
  <conditionalFormatting sqref="U2139">
    <cfRule type="duplicateValues" dxfId="31" priority="14"/>
  </conditionalFormatting>
  <conditionalFormatting sqref="I2139">
    <cfRule type="cellIs" dxfId="30" priority="11" operator="between">
      <formula>44</formula>
      <formula>50</formula>
    </cfRule>
    <cfRule type="cellIs" dxfId="29" priority="12" operator="greaterThan">
      <formula>50</formula>
    </cfRule>
  </conditionalFormatting>
  <conditionalFormatting sqref="H2284 H2286">
    <cfRule type="expression" dxfId="28" priority="1672">
      <formula>OR($AH2283="TRUE",#REF!="TRUE")</formula>
    </cfRule>
  </conditionalFormatting>
  <conditionalFormatting sqref="A1:G389 A392:G442 C390:G391 A446:G1048576">
    <cfRule type="expression" dxfId="27" priority="1861">
      <formula>$AH1="TRUE"</formula>
    </cfRule>
  </conditionalFormatting>
  <conditionalFormatting sqref="P443:P445">
    <cfRule type="duplicateValues" dxfId="26" priority="8"/>
  </conditionalFormatting>
  <conditionalFormatting sqref="I443:I445">
    <cfRule type="cellIs" dxfId="25" priority="6" operator="between">
      <formula>44</formula>
      <formula>50</formula>
    </cfRule>
    <cfRule type="cellIs" dxfId="24" priority="7" operator="greaterThan">
      <formula>50</formula>
    </cfRule>
  </conditionalFormatting>
  <conditionalFormatting sqref="C443:G445">
    <cfRule type="expression" dxfId="23" priority="10">
      <formula>$AH443="TRUE"</formula>
    </cfRule>
  </conditionalFormatting>
  <conditionalFormatting sqref="P390:P391">
    <cfRule type="duplicateValues" dxfId="22" priority="3"/>
  </conditionalFormatting>
  <conditionalFormatting sqref="U390:U391">
    <cfRule type="duplicateValues" dxfId="21" priority="4"/>
  </conditionalFormatting>
  <conditionalFormatting sqref="I390:I391">
    <cfRule type="cellIs" dxfId="20" priority="1" operator="between">
      <formula>44</formula>
      <formula>50</formula>
    </cfRule>
    <cfRule type="cellIs" dxfId="19" priority="2" operator="greaterThan">
      <formula>50</formula>
    </cfRule>
  </conditionalFormatting>
  <conditionalFormatting sqref="A390:A391">
    <cfRule type="expression" dxfId="18" priority="5">
      <formula>$AH390="TRUE"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E3148-503F-B245-B7B3-519051274212}">
  <dimension ref="A1:C1211"/>
  <sheetViews>
    <sheetView zoomScale="88" workbookViewId="0">
      <selection activeCell="E17" sqref="E17"/>
    </sheetView>
  </sheetViews>
  <sheetFormatPr baseColWidth="10" defaultRowHeight="16" x14ac:dyDescent="0.2"/>
  <sheetData>
    <row r="1" spans="1:2" s="3" customFormat="1" x14ac:dyDescent="0.2">
      <c r="A1" s="9" t="s">
        <v>25715</v>
      </c>
      <c r="B1" s="9" t="s">
        <v>25714</v>
      </c>
    </row>
    <row r="2" spans="1:2" x14ac:dyDescent="0.2">
      <c r="A2" s="4" t="s">
        <v>6173</v>
      </c>
      <c r="B2" s="4" t="s">
        <v>1513</v>
      </c>
    </row>
    <row r="3" spans="1:2" x14ac:dyDescent="0.2">
      <c r="A3" s="4" t="s">
        <v>6206</v>
      </c>
      <c r="B3" s="4" t="s">
        <v>266</v>
      </c>
    </row>
    <row r="4" spans="1:2" x14ac:dyDescent="0.2">
      <c r="A4" s="4" t="s">
        <v>25511</v>
      </c>
      <c r="B4" s="4" t="s">
        <v>262</v>
      </c>
    </row>
    <row r="5" spans="1:2" x14ac:dyDescent="0.2">
      <c r="A5" s="4" t="s">
        <v>25512</v>
      </c>
      <c r="B5" s="4" t="s">
        <v>20530</v>
      </c>
    </row>
    <row r="6" spans="1:2" x14ac:dyDescent="0.2">
      <c r="A6" s="4" t="s">
        <v>6155</v>
      </c>
      <c r="B6" s="4" t="s">
        <v>268</v>
      </c>
    </row>
    <row r="7" spans="1:2" x14ac:dyDescent="0.2">
      <c r="A7" s="4" t="s">
        <v>6158</v>
      </c>
      <c r="B7" s="4" t="s">
        <v>274</v>
      </c>
    </row>
    <row r="8" spans="1:2" x14ac:dyDescent="0.2">
      <c r="A8" s="4" t="s">
        <v>6160</v>
      </c>
      <c r="B8" s="4" t="s">
        <v>749</v>
      </c>
    </row>
    <row r="9" spans="1:2" x14ac:dyDescent="0.2">
      <c r="A9" s="4" t="s">
        <v>6123</v>
      </c>
      <c r="B9" s="4" t="s">
        <v>277</v>
      </c>
    </row>
    <row r="10" spans="1:2" x14ac:dyDescent="0.2">
      <c r="A10" s="4" t="s">
        <v>6126</v>
      </c>
      <c r="B10" s="4" t="s">
        <v>269</v>
      </c>
    </row>
    <row r="11" spans="1:2" x14ac:dyDescent="0.2">
      <c r="A11" s="4" t="s">
        <v>6128</v>
      </c>
      <c r="B11" s="4" t="s">
        <v>280</v>
      </c>
    </row>
    <row r="12" spans="1:2" x14ac:dyDescent="0.2">
      <c r="A12" s="4" t="s">
        <v>6140</v>
      </c>
      <c r="B12" s="4" t="s">
        <v>284</v>
      </c>
    </row>
    <row r="13" spans="1:2" x14ac:dyDescent="0.2">
      <c r="A13" s="4" t="s">
        <v>25517</v>
      </c>
      <c r="B13" s="4" t="s">
        <v>20532</v>
      </c>
    </row>
    <row r="14" spans="1:2" x14ac:dyDescent="0.2">
      <c r="A14" s="4" t="s">
        <v>6146</v>
      </c>
      <c r="B14" s="4" t="s">
        <v>21103</v>
      </c>
    </row>
    <row r="15" spans="1:2" x14ac:dyDescent="0.2">
      <c r="A15" s="4" t="s">
        <v>25527</v>
      </c>
      <c r="B15" s="4" t="s">
        <v>20364</v>
      </c>
    </row>
    <row r="16" spans="1:2" x14ac:dyDescent="0.2">
      <c r="A16" s="4" t="s">
        <v>25526</v>
      </c>
      <c r="B16" s="4" t="s">
        <v>286</v>
      </c>
    </row>
    <row r="17" spans="1:2" x14ac:dyDescent="0.2">
      <c r="A17" s="4" t="s">
        <v>25528</v>
      </c>
      <c r="B17" s="4" t="s">
        <v>288</v>
      </c>
    </row>
    <row r="18" spans="1:2" x14ac:dyDescent="0.2">
      <c r="A18" s="4" t="s">
        <v>21424</v>
      </c>
      <c r="B18" s="4" t="s">
        <v>19972</v>
      </c>
    </row>
    <row r="19" spans="1:2" x14ac:dyDescent="0.2">
      <c r="A19" s="4" t="s">
        <v>25529</v>
      </c>
      <c r="B19" s="4" t="s">
        <v>290</v>
      </c>
    </row>
    <row r="20" spans="1:2" x14ac:dyDescent="0.2">
      <c r="A20" s="4" t="s">
        <v>25530</v>
      </c>
      <c r="B20" s="4" t="s">
        <v>20470</v>
      </c>
    </row>
    <row r="21" spans="1:2" x14ac:dyDescent="0.2">
      <c r="A21" s="4" t="s">
        <v>125</v>
      </c>
      <c r="B21" s="4" t="s">
        <v>316</v>
      </c>
    </row>
    <row r="22" spans="1:2" x14ac:dyDescent="0.2">
      <c r="A22" s="4" t="s">
        <v>1513</v>
      </c>
      <c r="B22" s="4" t="s">
        <v>293</v>
      </c>
    </row>
    <row r="23" spans="1:2" x14ac:dyDescent="0.2">
      <c r="A23" s="4" t="s">
        <v>1646</v>
      </c>
      <c r="B23" s="4" t="s">
        <v>295</v>
      </c>
    </row>
    <row r="24" spans="1:2" x14ac:dyDescent="0.2">
      <c r="A24" s="4" t="s">
        <v>1639</v>
      </c>
      <c r="B24" s="4" t="s">
        <v>296</v>
      </c>
    </row>
    <row r="25" spans="1:2" x14ac:dyDescent="0.2">
      <c r="A25" s="4" t="s">
        <v>1570</v>
      </c>
      <c r="B25" s="4" t="s">
        <v>21445</v>
      </c>
    </row>
    <row r="26" spans="1:2" x14ac:dyDescent="0.2">
      <c r="A26" s="4" t="s">
        <v>1564</v>
      </c>
      <c r="B26" s="4" t="s">
        <v>21101</v>
      </c>
    </row>
    <row r="27" spans="1:2" x14ac:dyDescent="0.2">
      <c r="A27" s="4" t="s">
        <v>2074</v>
      </c>
      <c r="B27" s="4" t="s">
        <v>300</v>
      </c>
    </row>
    <row r="28" spans="1:2" x14ac:dyDescent="0.2">
      <c r="A28" s="4" t="s">
        <v>2072</v>
      </c>
      <c r="B28" s="4" t="s">
        <v>301</v>
      </c>
    </row>
    <row r="29" spans="1:2" x14ac:dyDescent="0.2">
      <c r="A29" s="4" t="s">
        <v>2104</v>
      </c>
      <c r="B29" s="4" t="s">
        <v>674</v>
      </c>
    </row>
    <row r="30" spans="1:2" x14ac:dyDescent="0.2">
      <c r="A30" s="4" t="s">
        <v>2102</v>
      </c>
      <c r="B30" s="4" t="s">
        <v>20468</v>
      </c>
    </row>
    <row r="31" spans="1:2" x14ac:dyDescent="0.2">
      <c r="A31" s="4" t="s">
        <v>1283</v>
      </c>
      <c r="B31" s="4" t="s">
        <v>306</v>
      </c>
    </row>
    <row r="32" spans="1:2" x14ac:dyDescent="0.2">
      <c r="A32" s="4" t="s">
        <v>1278</v>
      </c>
      <c r="B32" s="4" t="s">
        <v>505</v>
      </c>
    </row>
    <row r="33" spans="1:2" x14ac:dyDescent="0.2">
      <c r="A33" s="4" t="s">
        <v>1870</v>
      </c>
      <c r="B33" s="4" t="s">
        <v>507</v>
      </c>
    </row>
    <row r="34" spans="1:2" x14ac:dyDescent="0.2">
      <c r="A34" s="4" t="s">
        <v>1865</v>
      </c>
      <c r="B34" s="4" t="s">
        <v>20418</v>
      </c>
    </row>
    <row r="35" spans="1:2" x14ac:dyDescent="0.2">
      <c r="A35" s="4" t="s">
        <v>2047</v>
      </c>
      <c r="B35" s="4" t="s">
        <v>519</v>
      </c>
    </row>
    <row r="36" spans="1:2" x14ac:dyDescent="0.2">
      <c r="A36" s="4" t="s">
        <v>2043</v>
      </c>
      <c r="B36" s="4" t="s">
        <v>20623</v>
      </c>
    </row>
    <row r="37" spans="1:2" x14ac:dyDescent="0.2">
      <c r="A37" s="4" t="s">
        <v>1034</v>
      </c>
      <c r="B37" s="4" t="s">
        <v>20565</v>
      </c>
    </row>
    <row r="38" spans="1:2" x14ac:dyDescent="0.2">
      <c r="A38" s="4" t="s">
        <v>1030</v>
      </c>
      <c r="B38" s="4" t="s">
        <v>20412</v>
      </c>
    </row>
    <row r="39" spans="1:2" x14ac:dyDescent="0.2">
      <c r="A39" s="4" t="s">
        <v>21094</v>
      </c>
      <c r="B39" s="4" t="s">
        <v>20213</v>
      </c>
    </row>
    <row r="40" spans="1:2" x14ac:dyDescent="0.2">
      <c r="A40" s="4" t="s">
        <v>21098</v>
      </c>
      <c r="B40" s="4" t="s">
        <v>20215</v>
      </c>
    </row>
    <row r="41" spans="1:2" x14ac:dyDescent="0.2">
      <c r="A41" s="4" t="s">
        <v>21097</v>
      </c>
      <c r="B41" s="4" t="s">
        <v>331</v>
      </c>
    </row>
    <row r="42" spans="1:2" x14ac:dyDescent="0.2">
      <c r="A42" s="4" t="s">
        <v>21100</v>
      </c>
      <c r="B42" s="4" t="s">
        <v>20349</v>
      </c>
    </row>
    <row r="43" spans="1:2" x14ac:dyDescent="0.2">
      <c r="A43" s="4" t="s">
        <v>21310</v>
      </c>
      <c r="B43" s="4" t="s">
        <v>445</v>
      </c>
    </row>
    <row r="44" spans="1:2" x14ac:dyDescent="0.2">
      <c r="A44" s="4" t="s">
        <v>21312</v>
      </c>
      <c r="B44" s="4" t="s">
        <v>20353</v>
      </c>
    </row>
    <row r="45" spans="1:2" x14ac:dyDescent="0.2">
      <c r="A45" s="4" t="s">
        <v>21313</v>
      </c>
      <c r="B45" s="4" t="s">
        <v>451</v>
      </c>
    </row>
    <row r="46" spans="1:2" x14ac:dyDescent="0.2">
      <c r="A46" s="4" t="s">
        <v>21314</v>
      </c>
      <c r="B46" s="4" t="s">
        <v>20351</v>
      </c>
    </row>
    <row r="47" spans="1:2" x14ac:dyDescent="0.2">
      <c r="A47" s="4" t="s">
        <v>21315</v>
      </c>
      <c r="B47" s="4" t="s">
        <v>457</v>
      </c>
    </row>
    <row r="48" spans="1:2" x14ac:dyDescent="0.2">
      <c r="A48" s="4" t="s">
        <v>21316</v>
      </c>
      <c r="B48" s="4" t="s">
        <v>21340</v>
      </c>
    </row>
    <row r="49" spans="1:2" x14ac:dyDescent="0.2">
      <c r="A49" s="4" t="s">
        <v>21317</v>
      </c>
      <c r="B49" s="4" t="s">
        <v>21342</v>
      </c>
    </row>
    <row r="50" spans="1:2" x14ac:dyDescent="0.2">
      <c r="A50" s="4" t="s">
        <v>21428</v>
      </c>
      <c r="B50" s="4" t="s">
        <v>21366</v>
      </c>
    </row>
    <row r="51" spans="1:2" x14ac:dyDescent="0.2">
      <c r="A51" s="4" t="s">
        <v>21431</v>
      </c>
      <c r="B51" s="4" t="s">
        <v>21368</v>
      </c>
    </row>
    <row r="52" spans="1:2" x14ac:dyDescent="0.2">
      <c r="A52" s="4" t="s">
        <v>266</v>
      </c>
      <c r="B52" s="4" t="s">
        <v>21370</v>
      </c>
    </row>
    <row r="53" spans="1:2" x14ac:dyDescent="0.2">
      <c r="A53" s="4" t="s">
        <v>262</v>
      </c>
      <c r="B53" s="4" t="s">
        <v>21372</v>
      </c>
    </row>
    <row r="54" spans="1:2" x14ac:dyDescent="0.2">
      <c r="A54" s="4" t="s">
        <v>20530</v>
      </c>
      <c r="B54" s="4" t="s">
        <v>21364</v>
      </c>
    </row>
    <row r="55" spans="1:2" x14ac:dyDescent="0.2">
      <c r="A55" s="4" t="s">
        <v>268</v>
      </c>
      <c r="B55" s="4" t="s">
        <v>21194</v>
      </c>
    </row>
    <row r="56" spans="1:2" x14ac:dyDescent="0.2">
      <c r="A56" s="4" t="s">
        <v>274</v>
      </c>
      <c r="B56" s="4" t="s">
        <v>21196</v>
      </c>
    </row>
    <row r="57" spans="1:2" x14ac:dyDescent="0.2">
      <c r="A57" s="4" t="s">
        <v>749</v>
      </c>
      <c r="B57" s="4" t="s">
        <v>21198</v>
      </c>
    </row>
    <row r="58" spans="1:2" x14ac:dyDescent="0.2">
      <c r="A58" s="4" t="s">
        <v>277</v>
      </c>
      <c r="B58" s="4" t="s">
        <v>21200</v>
      </c>
    </row>
    <row r="59" spans="1:2" x14ac:dyDescent="0.2">
      <c r="A59" s="4" t="s">
        <v>280</v>
      </c>
      <c r="B59" s="4" t="s">
        <v>20250</v>
      </c>
    </row>
    <row r="60" spans="1:2" x14ac:dyDescent="0.2">
      <c r="A60" s="4" t="s">
        <v>269</v>
      </c>
      <c r="B60" s="4" t="s">
        <v>20256</v>
      </c>
    </row>
    <row r="61" spans="1:2" x14ac:dyDescent="0.2">
      <c r="A61" s="4" t="s">
        <v>267</v>
      </c>
      <c r="B61" s="4" t="s">
        <v>20254</v>
      </c>
    </row>
    <row r="62" spans="1:2" x14ac:dyDescent="0.2">
      <c r="A62" s="4" t="s">
        <v>263</v>
      </c>
      <c r="B62" s="4" t="s">
        <v>592</v>
      </c>
    </row>
    <row r="63" spans="1:2" x14ac:dyDescent="0.2">
      <c r="A63" s="4" t="s">
        <v>20531</v>
      </c>
      <c r="B63" s="4" t="s">
        <v>505</v>
      </c>
    </row>
    <row r="64" spans="1:2" x14ac:dyDescent="0.2">
      <c r="A64" s="4" t="s">
        <v>270</v>
      </c>
      <c r="B64" s="4" t="s">
        <v>507</v>
      </c>
    </row>
    <row r="65" spans="1:2" x14ac:dyDescent="0.2">
      <c r="A65" s="4" t="s">
        <v>275</v>
      </c>
      <c r="B65" s="4" t="s">
        <v>20418</v>
      </c>
    </row>
    <row r="66" spans="1:2" x14ac:dyDescent="0.2">
      <c r="A66" s="4" t="s">
        <v>750</v>
      </c>
      <c r="B66" s="4" t="s">
        <v>519</v>
      </c>
    </row>
    <row r="67" spans="1:2" x14ac:dyDescent="0.2">
      <c r="A67" s="4" t="s">
        <v>278</v>
      </c>
      <c r="B67" s="4" t="s">
        <v>20623</v>
      </c>
    </row>
    <row r="68" spans="1:2" x14ac:dyDescent="0.2">
      <c r="A68" s="4" t="s">
        <v>281</v>
      </c>
      <c r="B68" s="4" t="s">
        <v>20565</v>
      </c>
    </row>
    <row r="69" spans="1:2" x14ac:dyDescent="0.2">
      <c r="A69" s="4" t="s">
        <v>271</v>
      </c>
      <c r="B69" s="4" t="s">
        <v>20412</v>
      </c>
    </row>
    <row r="70" spans="1:2" x14ac:dyDescent="0.2">
      <c r="A70" s="4" t="s">
        <v>284</v>
      </c>
      <c r="B70" s="4" t="s">
        <v>20213</v>
      </c>
    </row>
    <row r="71" spans="1:2" x14ac:dyDescent="0.2">
      <c r="A71" s="4" t="s">
        <v>20532</v>
      </c>
      <c r="B71" s="4" t="s">
        <v>20215</v>
      </c>
    </row>
    <row r="72" spans="1:2" x14ac:dyDescent="0.2">
      <c r="A72" s="4" t="s">
        <v>21103</v>
      </c>
      <c r="B72" s="4" t="s">
        <v>331</v>
      </c>
    </row>
    <row r="73" spans="1:2" x14ac:dyDescent="0.2">
      <c r="A73" s="4" t="s">
        <v>20364</v>
      </c>
      <c r="B73" s="4" t="s">
        <v>20349</v>
      </c>
    </row>
    <row r="74" spans="1:2" x14ac:dyDescent="0.2">
      <c r="A74" s="4" t="s">
        <v>286</v>
      </c>
      <c r="B74" s="4" t="s">
        <v>445</v>
      </c>
    </row>
    <row r="75" spans="1:2" x14ac:dyDescent="0.2">
      <c r="A75" s="4" t="s">
        <v>288</v>
      </c>
      <c r="B75" s="4" t="s">
        <v>20353</v>
      </c>
    </row>
    <row r="76" spans="1:2" x14ac:dyDescent="0.2">
      <c r="A76" s="4" t="s">
        <v>19972</v>
      </c>
      <c r="B76" s="4" t="s">
        <v>451</v>
      </c>
    </row>
    <row r="77" spans="1:2" x14ac:dyDescent="0.2">
      <c r="A77" s="4" t="s">
        <v>290</v>
      </c>
      <c r="B77" s="4" t="s">
        <v>20351</v>
      </c>
    </row>
    <row r="78" spans="1:2" x14ac:dyDescent="0.2">
      <c r="A78" s="4" t="s">
        <v>20470</v>
      </c>
      <c r="B78" s="4" t="s">
        <v>457</v>
      </c>
    </row>
    <row r="79" spans="1:2" x14ac:dyDescent="0.2">
      <c r="A79" s="4" t="s">
        <v>316</v>
      </c>
      <c r="B79" s="4" t="s">
        <v>21340</v>
      </c>
    </row>
    <row r="80" spans="1:2" x14ac:dyDescent="0.2">
      <c r="A80" s="4" t="s">
        <v>293</v>
      </c>
      <c r="B80" s="4" t="s">
        <v>21342</v>
      </c>
    </row>
    <row r="81" spans="1:2" x14ac:dyDescent="0.2">
      <c r="A81" s="4" t="s">
        <v>285</v>
      </c>
      <c r="B81" s="4" t="s">
        <v>21366</v>
      </c>
    </row>
    <row r="82" spans="1:2" x14ac:dyDescent="0.2">
      <c r="A82" s="4" t="s">
        <v>20533</v>
      </c>
      <c r="B82" s="4" t="s">
        <v>21368</v>
      </c>
    </row>
    <row r="83" spans="1:2" x14ac:dyDescent="0.2">
      <c r="A83" s="4" t="s">
        <v>21104</v>
      </c>
      <c r="B83" s="4" t="s">
        <v>21370</v>
      </c>
    </row>
    <row r="84" spans="1:2" x14ac:dyDescent="0.2">
      <c r="A84" s="4" t="s">
        <v>20365</v>
      </c>
      <c r="B84" s="4" t="s">
        <v>21372</v>
      </c>
    </row>
    <row r="85" spans="1:2" x14ac:dyDescent="0.2">
      <c r="A85" s="4" t="s">
        <v>287</v>
      </c>
      <c r="B85" s="4" t="s">
        <v>21364</v>
      </c>
    </row>
    <row r="86" spans="1:2" x14ac:dyDescent="0.2">
      <c r="A86" s="4" t="s">
        <v>289</v>
      </c>
      <c r="B86" s="4" t="s">
        <v>21194</v>
      </c>
    </row>
    <row r="87" spans="1:2" x14ac:dyDescent="0.2">
      <c r="A87" s="4" t="s">
        <v>19973</v>
      </c>
      <c r="B87" s="4" t="s">
        <v>21196</v>
      </c>
    </row>
    <row r="88" spans="1:2" x14ac:dyDescent="0.2">
      <c r="A88" s="4" t="s">
        <v>291</v>
      </c>
      <c r="B88" s="4" t="s">
        <v>21198</v>
      </c>
    </row>
    <row r="89" spans="1:2" x14ac:dyDescent="0.2">
      <c r="A89" s="4" t="s">
        <v>20471</v>
      </c>
      <c r="B89" s="4" t="s">
        <v>21200</v>
      </c>
    </row>
    <row r="90" spans="1:2" x14ac:dyDescent="0.2">
      <c r="A90" s="4" t="s">
        <v>317</v>
      </c>
      <c r="B90" s="4" t="s">
        <v>20250</v>
      </c>
    </row>
    <row r="91" spans="1:2" x14ac:dyDescent="0.2">
      <c r="A91" s="4" t="s">
        <v>294</v>
      </c>
      <c r="B91" s="4" t="s">
        <v>20256</v>
      </c>
    </row>
    <row r="92" spans="1:2" x14ac:dyDescent="0.2">
      <c r="A92" s="4" t="s">
        <v>25647</v>
      </c>
      <c r="B92" s="4" t="s">
        <v>20254</v>
      </c>
    </row>
    <row r="93" spans="1:2" x14ac:dyDescent="0.2">
      <c r="A93" s="4" t="s">
        <v>25648</v>
      </c>
      <c r="B93" s="4" t="s">
        <v>592</v>
      </c>
    </row>
    <row r="94" spans="1:2" x14ac:dyDescent="0.2">
      <c r="A94" s="4" t="s">
        <v>295</v>
      </c>
      <c r="B94" s="4" t="s">
        <v>20156</v>
      </c>
    </row>
    <row r="95" spans="1:2" x14ac:dyDescent="0.2">
      <c r="A95" s="4" t="s">
        <v>296</v>
      </c>
      <c r="B95" s="4" t="s">
        <v>20665</v>
      </c>
    </row>
    <row r="96" spans="1:2" x14ac:dyDescent="0.2">
      <c r="A96" s="4" t="s">
        <v>21445</v>
      </c>
      <c r="B96" s="4" t="s">
        <v>198</v>
      </c>
    </row>
    <row r="97" spans="1:2" x14ac:dyDescent="0.2">
      <c r="A97" s="4" t="s">
        <v>21101</v>
      </c>
      <c r="B97" s="4" t="s">
        <v>20151</v>
      </c>
    </row>
    <row r="98" spans="1:2" x14ac:dyDescent="0.2">
      <c r="A98" s="4" t="s">
        <v>300</v>
      </c>
      <c r="B98" s="4" t="s">
        <v>461</v>
      </c>
    </row>
    <row r="99" spans="1:2" x14ac:dyDescent="0.2">
      <c r="A99" s="4" t="s">
        <v>301</v>
      </c>
      <c r="B99" s="4" t="s">
        <v>20510</v>
      </c>
    </row>
    <row r="100" spans="1:2" x14ac:dyDescent="0.2">
      <c r="A100" s="4" t="s">
        <v>674</v>
      </c>
      <c r="B100" s="4" t="s">
        <v>20512</v>
      </c>
    </row>
    <row r="101" spans="1:2" x14ac:dyDescent="0.2">
      <c r="A101" s="4" t="s">
        <v>20468</v>
      </c>
      <c r="B101" s="4" t="s">
        <v>20514</v>
      </c>
    </row>
    <row r="102" spans="1:2" x14ac:dyDescent="0.2">
      <c r="A102" s="4" t="s">
        <v>297</v>
      </c>
      <c r="B102" s="4" t="s">
        <v>505</v>
      </c>
    </row>
    <row r="103" spans="1:2" x14ac:dyDescent="0.2">
      <c r="A103" s="4" t="s">
        <v>298</v>
      </c>
      <c r="B103" s="4" t="s">
        <v>507</v>
      </c>
    </row>
    <row r="104" spans="1:2" x14ac:dyDescent="0.2">
      <c r="A104" s="4" t="s">
        <v>21446</v>
      </c>
      <c r="B104" s="4" t="s">
        <v>20418</v>
      </c>
    </row>
    <row r="105" spans="1:2" x14ac:dyDescent="0.2">
      <c r="A105" s="4" t="s">
        <v>21102</v>
      </c>
      <c r="B105" s="4" t="s">
        <v>519</v>
      </c>
    </row>
    <row r="106" spans="1:2" x14ac:dyDescent="0.2">
      <c r="A106" s="4" t="s">
        <v>299</v>
      </c>
      <c r="B106" s="4" t="s">
        <v>20623</v>
      </c>
    </row>
    <row r="107" spans="1:2" x14ac:dyDescent="0.2">
      <c r="A107" s="4" t="s">
        <v>302</v>
      </c>
      <c r="B107" s="4" t="s">
        <v>21327</v>
      </c>
    </row>
    <row r="108" spans="1:2" x14ac:dyDescent="0.2">
      <c r="A108" s="4" t="s">
        <v>675</v>
      </c>
      <c r="B108" s="4" t="s">
        <v>21329</v>
      </c>
    </row>
    <row r="109" spans="1:2" x14ac:dyDescent="0.2">
      <c r="A109" s="4" t="s">
        <v>25651</v>
      </c>
      <c r="B109" s="4" t="s">
        <v>20565</v>
      </c>
    </row>
    <row r="110" spans="1:2" x14ac:dyDescent="0.2">
      <c r="A110" s="4" t="s">
        <v>25650</v>
      </c>
      <c r="B110" s="4" t="s">
        <v>20412</v>
      </c>
    </row>
    <row r="111" spans="1:2" x14ac:dyDescent="0.2">
      <c r="A111" s="4" t="s">
        <v>25649</v>
      </c>
      <c r="B111" s="4" t="s">
        <v>1288</v>
      </c>
    </row>
    <row r="112" spans="1:2" x14ac:dyDescent="0.2">
      <c r="A112" s="4" t="s">
        <v>306</v>
      </c>
      <c r="B112" s="4" t="s">
        <v>20213</v>
      </c>
    </row>
    <row r="113" spans="1:2" x14ac:dyDescent="0.2">
      <c r="A113" s="4" t="s">
        <v>307</v>
      </c>
      <c r="B113" s="4" t="s">
        <v>20215</v>
      </c>
    </row>
    <row r="114" spans="1:2" x14ac:dyDescent="0.2">
      <c r="A114" s="4" t="s">
        <v>25652</v>
      </c>
      <c r="B114" s="4" t="s">
        <v>331</v>
      </c>
    </row>
    <row r="115" spans="1:2" x14ac:dyDescent="0.2">
      <c r="A115" s="4" t="s">
        <v>21437</v>
      </c>
      <c r="B115" s="4" t="s">
        <v>20229</v>
      </c>
    </row>
    <row r="116" spans="1:2" x14ac:dyDescent="0.2">
      <c r="A116" s="4" t="s">
        <v>21438</v>
      </c>
      <c r="B116" s="4" t="s">
        <v>337</v>
      </c>
    </row>
    <row r="117" spans="1:2" x14ac:dyDescent="0.2">
      <c r="A117" s="4" t="s">
        <v>630</v>
      </c>
      <c r="B117" s="4" t="s">
        <v>20235</v>
      </c>
    </row>
    <row r="118" spans="1:2" x14ac:dyDescent="0.2">
      <c r="A118" s="4" t="s">
        <v>620</v>
      </c>
      <c r="B118" s="4" t="s">
        <v>20231</v>
      </c>
    </row>
    <row r="119" spans="1:2" x14ac:dyDescent="0.2">
      <c r="A119" s="4" t="s">
        <v>621</v>
      </c>
      <c r="B119" s="4" t="s">
        <v>20615</v>
      </c>
    </row>
    <row r="120" spans="1:2" x14ac:dyDescent="0.2">
      <c r="A120" s="4" t="s">
        <v>622</v>
      </c>
      <c r="B120" s="4" t="s">
        <v>20617</v>
      </c>
    </row>
    <row r="121" spans="1:2" x14ac:dyDescent="0.2">
      <c r="A121" s="4" t="s">
        <v>1637</v>
      </c>
      <c r="B121" s="4" t="s">
        <v>20239</v>
      </c>
    </row>
    <row r="122" spans="1:2" x14ac:dyDescent="0.2">
      <c r="A122" s="4" t="s">
        <v>1645</v>
      </c>
      <c r="B122" s="4" t="s">
        <v>19897</v>
      </c>
    </row>
    <row r="123" spans="1:2" x14ac:dyDescent="0.2">
      <c r="A123" s="4" t="s">
        <v>1642</v>
      </c>
      <c r="B123" s="4" t="s">
        <v>20225</v>
      </c>
    </row>
    <row r="124" spans="1:2" x14ac:dyDescent="0.2">
      <c r="A124" s="4" t="s">
        <v>1561</v>
      </c>
      <c r="B124" s="4" t="s">
        <v>19901</v>
      </c>
    </row>
    <row r="125" spans="1:2" x14ac:dyDescent="0.2">
      <c r="A125" s="4" t="s">
        <v>1568</v>
      </c>
      <c r="B125" s="4" t="s">
        <v>20233</v>
      </c>
    </row>
    <row r="126" spans="1:2" x14ac:dyDescent="0.2">
      <c r="A126" s="4" t="s">
        <v>21048</v>
      </c>
      <c r="B126" s="4" t="s">
        <v>385</v>
      </c>
    </row>
    <row r="127" spans="1:2" x14ac:dyDescent="0.2">
      <c r="A127" s="4" t="s">
        <v>20682</v>
      </c>
      <c r="B127" s="4" t="s">
        <v>20243</v>
      </c>
    </row>
    <row r="128" spans="1:2" x14ac:dyDescent="0.2">
      <c r="A128" s="4" t="s">
        <v>21051</v>
      </c>
      <c r="B128" s="4" t="s">
        <v>401</v>
      </c>
    </row>
    <row r="129" spans="1:2" x14ac:dyDescent="0.2">
      <c r="A129" s="4" t="s">
        <v>21170</v>
      </c>
      <c r="B129" s="4" t="s">
        <v>21340</v>
      </c>
    </row>
    <row r="130" spans="1:2" x14ac:dyDescent="0.2">
      <c r="A130" s="4" t="s">
        <v>21171</v>
      </c>
      <c r="B130" s="4" t="s">
        <v>21342</v>
      </c>
    </row>
    <row r="131" spans="1:2" x14ac:dyDescent="0.2">
      <c r="A131" s="4" t="s">
        <v>1280</v>
      </c>
      <c r="B131" s="4" t="s">
        <v>21344</v>
      </c>
    </row>
    <row r="132" spans="1:2" x14ac:dyDescent="0.2">
      <c r="A132" s="4" t="s">
        <v>1281</v>
      </c>
      <c r="B132" s="4" t="s">
        <v>21346</v>
      </c>
    </row>
    <row r="133" spans="1:2" x14ac:dyDescent="0.2">
      <c r="A133" s="4" t="s">
        <v>1867</v>
      </c>
      <c r="B133" s="4" t="s">
        <v>21348</v>
      </c>
    </row>
    <row r="134" spans="1:2" x14ac:dyDescent="0.2">
      <c r="A134" s="4" t="s">
        <v>20679</v>
      </c>
      <c r="B134" s="4" t="s">
        <v>21350</v>
      </c>
    </row>
    <row r="135" spans="1:2" x14ac:dyDescent="0.2">
      <c r="A135" s="4" t="s">
        <v>21038</v>
      </c>
      <c r="B135" s="4" t="s">
        <v>21352</v>
      </c>
    </row>
    <row r="136" spans="1:2" x14ac:dyDescent="0.2">
      <c r="A136" s="4" t="s">
        <v>1868</v>
      </c>
      <c r="B136" s="4" t="s">
        <v>21354</v>
      </c>
    </row>
    <row r="137" spans="1:2" x14ac:dyDescent="0.2">
      <c r="A137" s="4" t="s">
        <v>21078</v>
      </c>
      <c r="B137" s="4" t="s">
        <v>21356</v>
      </c>
    </row>
    <row r="138" spans="1:2" x14ac:dyDescent="0.2">
      <c r="A138" s="4" t="s">
        <v>20680</v>
      </c>
      <c r="B138" s="4" t="s">
        <v>21358</v>
      </c>
    </row>
    <row r="139" spans="1:2" x14ac:dyDescent="0.2">
      <c r="A139" s="4" t="s">
        <v>21040</v>
      </c>
      <c r="B139" s="4" t="s">
        <v>21360</v>
      </c>
    </row>
    <row r="140" spans="1:2" x14ac:dyDescent="0.2">
      <c r="A140" s="4" t="s">
        <v>21079</v>
      </c>
      <c r="B140" s="4" t="s">
        <v>21362</v>
      </c>
    </row>
    <row r="141" spans="1:2" x14ac:dyDescent="0.2">
      <c r="A141" s="4" t="s">
        <v>21080</v>
      </c>
      <c r="B141" s="4" t="s">
        <v>21364</v>
      </c>
    </row>
    <row r="142" spans="1:2" x14ac:dyDescent="0.2">
      <c r="A142" s="4" t="s">
        <v>21057</v>
      </c>
      <c r="B142" s="4" t="s">
        <v>20593</v>
      </c>
    </row>
    <row r="143" spans="1:2" x14ac:dyDescent="0.2">
      <c r="A143" s="4" t="s">
        <v>21058</v>
      </c>
      <c r="B143" s="4" t="s">
        <v>20600</v>
      </c>
    </row>
    <row r="144" spans="1:2" x14ac:dyDescent="0.2">
      <c r="A144" s="4" t="s">
        <v>21059</v>
      </c>
      <c r="B144" s="4" t="s">
        <v>20605</v>
      </c>
    </row>
    <row r="145" spans="1:2" x14ac:dyDescent="0.2">
      <c r="A145" s="4" t="s">
        <v>1669</v>
      </c>
      <c r="B145" s="4" t="s">
        <v>20608</v>
      </c>
    </row>
    <row r="146" spans="1:2" x14ac:dyDescent="0.2">
      <c r="A146" s="4" t="s">
        <v>1673</v>
      </c>
      <c r="B146" s="4" t="s">
        <v>20250</v>
      </c>
    </row>
    <row r="147" spans="1:2" x14ac:dyDescent="0.2">
      <c r="A147" s="4" t="s">
        <v>1671</v>
      </c>
      <c r="B147" s="4" t="s">
        <v>20256</v>
      </c>
    </row>
    <row r="148" spans="1:2" x14ac:dyDescent="0.2">
      <c r="A148" s="4" t="s">
        <v>1581</v>
      </c>
      <c r="B148" s="4" t="s">
        <v>20254</v>
      </c>
    </row>
    <row r="149" spans="1:2" x14ac:dyDescent="0.2">
      <c r="A149" s="4" t="s">
        <v>1583</v>
      </c>
      <c r="B149" s="4" t="s">
        <v>20262</v>
      </c>
    </row>
    <row r="150" spans="1:2" x14ac:dyDescent="0.2">
      <c r="A150" s="4" t="s">
        <v>21053</v>
      </c>
      <c r="B150" s="4" t="s">
        <v>20258</v>
      </c>
    </row>
    <row r="151" spans="1:2" x14ac:dyDescent="0.2">
      <c r="A151" s="4" t="s">
        <v>20681</v>
      </c>
      <c r="B151" s="4" t="s">
        <v>20266</v>
      </c>
    </row>
    <row r="152" spans="1:2" x14ac:dyDescent="0.2">
      <c r="A152" s="4" t="s">
        <v>21052</v>
      </c>
      <c r="B152" s="4" t="s">
        <v>19960</v>
      </c>
    </row>
    <row r="153" spans="1:2" x14ac:dyDescent="0.2">
      <c r="A153" s="4" t="s">
        <v>21172</v>
      </c>
      <c r="B153" s="4" t="s">
        <v>19962</v>
      </c>
    </row>
    <row r="154" spans="1:2" x14ac:dyDescent="0.2">
      <c r="A154" s="4" t="s">
        <v>21173</v>
      </c>
      <c r="B154" s="4" t="s">
        <v>485</v>
      </c>
    </row>
    <row r="155" spans="1:2" x14ac:dyDescent="0.2">
      <c r="A155" s="4" t="s">
        <v>1298</v>
      </c>
      <c r="B155" s="4" t="s">
        <v>487</v>
      </c>
    </row>
    <row r="156" spans="1:2" x14ac:dyDescent="0.2">
      <c r="A156" s="4" t="s">
        <v>1299</v>
      </c>
      <c r="B156" s="4" t="s">
        <v>20457</v>
      </c>
    </row>
    <row r="157" spans="1:2" x14ac:dyDescent="0.2">
      <c r="A157" s="4" t="s">
        <v>1893</v>
      </c>
      <c r="B157" s="4" t="s">
        <v>592</v>
      </c>
    </row>
    <row r="158" spans="1:2" x14ac:dyDescent="0.2">
      <c r="A158" s="4" t="s">
        <v>20677</v>
      </c>
      <c r="B158" s="4" t="s">
        <v>623</v>
      </c>
    </row>
    <row r="159" spans="1:2" x14ac:dyDescent="0.2">
      <c r="A159" s="4" t="s">
        <v>21039</v>
      </c>
      <c r="B159" s="4" t="s">
        <v>240</v>
      </c>
    </row>
    <row r="160" spans="1:2" x14ac:dyDescent="0.2">
      <c r="A160" s="4" t="s">
        <v>1894</v>
      </c>
      <c r="B160" s="4" t="s">
        <v>20272</v>
      </c>
    </row>
    <row r="161" spans="1:2" x14ac:dyDescent="0.2">
      <c r="A161" s="4" t="s">
        <v>21081</v>
      </c>
      <c r="B161" s="4" t="s">
        <v>19989</v>
      </c>
    </row>
    <row r="162" spans="1:2" x14ac:dyDescent="0.2">
      <c r="A162" s="4" t="s">
        <v>20678</v>
      </c>
      <c r="B162" s="4" t="s">
        <v>97</v>
      </c>
    </row>
    <row r="163" spans="1:2" x14ac:dyDescent="0.2">
      <c r="A163" s="4" t="s">
        <v>21042</v>
      </c>
      <c r="B163" s="4" t="s">
        <v>20276</v>
      </c>
    </row>
    <row r="164" spans="1:2" x14ac:dyDescent="0.2">
      <c r="A164" s="4" t="s">
        <v>21082</v>
      </c>
      <c r="B164" s="4" t="s">
        <v>20282</v>
      </c>
    </row>
    <row r="165" spans="1:2" x14ac:dyDescent="0.2">
      <c r="A165" s="4" t="s">
        <v>21083</v>
      </c>
      <c r="B165" s="4" t="s">
        <v>19999</v>
      </c>
    </row>
    <row r="166" spans="1:2" x14ac:dyDescent="0.2">
      <c r="A166" s="4" t="s">
        <v>21060</v>
      </c>
      <c r="B166" s="4" t="s">
        <v>21414</v>
      </c>
    </row>
    <row r="167" spans="1:2" x14ac:dyDescent="0.2">
      <c r="A167" s="4" t="s">
        <v>21061</v>
      </c>
      <c r="B167" s="4" t="s">
        <v>21332</v>
      </c>
    </row>
    <row r="168" spans="1:2" x14ac:dyDescent="0.2">
      <c r="A168" s="4" t="s">
        <v>21062</v>
      </c>
      <c r="B168" s="4" t="s">
        <v>21399</v>
      </c>
    </row>
    <row r="169" spans="1:2" x14ac:dyDescent="0.2">
      <c r="A169" s="4" t="s">
        <v>505</v>
      </c>
      <c r="B169" s="4" t="s">
        <v>21401</v>
      </c>
    </row>
    <row r="170" spans="1:2" x14ac:dyDescent="0.2">
      <c r="A170" s="4" t="s">
        <v>507</v>
      </c>
      <c r="B170" s="4" t="s">
        <v>25362</v>
      </c>
    </row>
    <row r="171" spans="1:2" x14ac:dyDescent="0.2">
      <c r="A171" s="4" t="s">
        <v>20418</v>
      </c>
      <c r="B171" s="4" t="s">
        <v>20586</v>
      </c>
    </row>
    <row r="172" spans="1:2" x14ac:dyDescent="0.2">
      <c r="A172" s="4" t="s">
        <v>519</v>
      </c>
      <c r="B172" s="4" t="s">
        <v>20558</v>
      </c>
    </row>
    <row r="173" spans="1:2" x14ac:dyDescent="0.2">
      <c r="A173" s="4" t="s">
        <v>20623</v>
      </c>
      <c r="B173" s="4" t="s">
        <v>20555</v>
      </c>
    </row>
    <row r="174" spans="1:2" x14ac:dyDescent="0.2">
      <c r="A174" s="4" t="s">
        <v>20565</v>
      </c>
      <c r="B174" s="4" t="s">
        <v>20560</v>
      </c>
    </row>
    <row r="175" spans="1:2" x14ac:dyDescent="0.2">
      <c r="A175" s="4" t="s">
        <v>25578</v>
      </c>
      <c r="B175" s="4" t="s">
        <v>21092</v>
      </c>
    </row>
    <row r="176" spans="1:2" x14ac:dyDescent="0.2">
      <c r="A176" s="4" t="s">
        <v>20412</v>
      </c>
      <c r="B176" s="4" t="s">
        <v>20309</v>
      </c>
    </row>
    <row r="177" spans="1:2" x14ac:dyDescent="0.2">
      <c r="A177" s="4" t="s">
        <v>25580</v>
      </c>
      <c r="B177" s="4" t="s">
        <v>670</v>
      </c>
    </row>
    <row r="178" spans="1:2" x14ac:dyDescent="0.2">
      <c r="A178" s="4" t="s">
        <v>25582</v>
      </c>
      <c r="B178" s="4" t="s">
        <v>21166</v>
      </c>
    </row>
    <row r="179" spans="1:2" x14ac:dyDescent="0.2">
      <c r="A179" s="4" t="s">
        <v>20213</v>
      </c>
      <c r="B179" s="4" t="s">
        <v>20459</v>
      </c>
    </row>
    <row r="180" spans="1:2" x14ac:dyDescent="0.2">
      <c r="A180" s="4" t="s">
        <v>20215</v>
      </c>
      <c r="B180" s="4" t="s">
        <v>20341</v>
      </c>
    </row>
    <row r="181" spans="1:2" x14ac:dyDescent="0.2">
      <c r="A181" s="4" t="s">
        <v>506</v>
      </c>
      <c r="B181" s="4" t="s">
        <v>149</v>
      </c>
    </row>
    <row r="182" spans="1:2" x14ac:dyDescent="0.2">
      <c r="A182" s="4" t="s">
        <v>508</v>
      </c>
      <c r="B182" s="4" t="s">
        <v>160</v>
      </c>
    </row>
    <row r="183" spans="1:2" x14ac:dyDescent="0.2">
      <c r="A183" s="4" t="s">
        <v>20419</v>
      </c>
      <c r="B183" s="4" t="s">
        <v>21336</v>
      </c>
    </row>
    <row r="184" spans="1:2" x14ac:dyDescent="0.2">
      <c r="A184" s="4" t="s">
        <v>520</v>
      </c>
      <c r="B184" s="4" t="s">
        <v>20339</v>
      </c>
    </row>
    <row r="185" spans="1:2" x14ac:dyDescent="0.2">
      <c r="A185" s="4" t="s">
        <v>20624</v>
      </c>
      <c r="B185" s="4" t="s">
        <v>166</v>
      </c>
    </row>
    <row r="186" spans="1:2" x14ac:dyDescent="0.2">
      <c r="A186" s="4" t="s">
        <v>20566</v>
      </c>
      <c r="B186" s="4" t="s">
        <v>172</v>
      </c>
    </row>
    <row r="187" spans="1:2" x14ac:dyDescent="0.2">
      <c r="A187" s="4" t="s">
        <v>25579</v>
      </c>
      <c r="B187" s="4" t="s">
        <v>21338</v>
      </c>
    </row>
    <row r="188" spans="1:2" x14ac:dyDescent="0.2">
      <c r="A188" s="4" t="s">
        <v>20413</v>
      </c>
      <c r="B188" s="4" t="s">
        <v>20156</v>
      </c>
    </row>
    <row r="189" spans="1:2" x14ac:dyDescent="0.2">
      <c r="A189" s="4" t="s">
        <v>25581</v>
      </c>
      <c r="B189" s="4" t="s">
        <v>20665</v>
      </c>
    </row>
    <row r="190" spans="1:2" x14ac:dyDescent="0.2">
      <c r="A190" s="4" t="s">
        <v>25583</v>
      </c>
      <c r="B190" s="4" t="s">
        <v>198</v>
      </c>
    </row>
    <row r="191" spans="1:2" x14ac:dyDescent="0.2">
      <c r="A191" s="4" t="s">
        <v>20214</v>
      </c>
      <c r="B191" s="4" t="s">
        <v>20151</v>
      </c>
    </row>
    <row r="192" spans="1:2" x14ac:dyDescent="0.2">
      <c r="A192" s="4" t="s">
        <v>20216</v>
      </c>
      <c r="B192" s="4" t="s">
        <v>461</v>
      </c>
    </row>
    <row r="193" spans="1:2" x14ac:dyDescent="0.2">
      <c r="A193" s="4" t="s">
        <v>331</v>
      </c>
      <c r="B193" s="4" t="s">
        <v>20510</v>
      </c>
    </row>
    <row r="194" spans="1:2" x14ac:dyDescent="0.2">
      <c r="A194" s="4" t="s">
        <v>20349</v>
      </c>
      <c r="B194" s="4" t="s">
        <v>20512</v>
      </c>
    </row>
    <row r="195" spans="1:2" x14ac:dyDescent="0.2">
      <c r="A195" s="4" t="s">
        <v>445</v>
      </c>
      <c r="B195" s="4" t="s">
        <v>20514</v>
      </c>
    </row>
    <row r="196" spans="1:2" x14ac:dyDescent="0.2">
      <c r="A196" s="4" t="s">
        <v>20353</v>
      </c>
      <c r="B196" s="4" t="s">
        <v>505</v>
      </c>
    </row>
    <row r="197" spans="1:2" x14ac:dyDescent="0.2">
      <c r="A197" s="4" t="s">
        <v>451</v>
      </c>
      <c r="B197" s="4" t="s">
        <v>507</v>
      </c>
    </row>
    <row r="198" spans="1:2" x14ac:dyDescent="0.2">
      <c r="A198" s="4" t="s">
        <v>20351</v>
      </c>
      <c r="B198" s="4" t="s">
        <v>20418</v>
      </c>
    </row>
    <row r="199" spans="1:2" x14ac:dyDescent="0.2">
      <c r="A199" s="4" t="s">
        <v>457</v>
      </c>
      <c r="B199" s="4" t="s">
        <v>519</v>
      </c>
    </row>
    <row r="200" spans="1:2" x14ac:dyDescent="0.2">
      <c r="A200" s="4" t="s">
        <v>332</v>
      </c>
      <c r="B200" s="4" t="s">
        <v>20623</v>
      </c>
    </row>
    <row r="201" spans="1:2" x14ac:dyDescent="0.2">
      <c r="A201" s="4" t="s">
        <v>20350</v>
      </c>
      <c r="B201" s="4" t="s">
        <v>21327</v>
      </c>
    </row>
    <row r="202" spans="1:2" x14ac:dyDescent="0.2">
      <c r="A202" s="4" t="s">
        <v>446</v>
      </c>
      <c r="B202" s="4" t="s">
        <v>21329</v>
      </c>
    </row>
    <row r="203" spans="1:2" x14ac:dyDescent="0.2">
      <c r="A203" s="4" t="s">
        <v>20354</v>
      </c>
      <c r="B203" s="4" t="s">
        <v>20565</v>
      </c>
    </row>
    <row r="204" spans="1:2" x14ac:dyDescent="0.2">
      <c r="A204" s="4" t="s">
        <v>452</v>
      </c>
      <c r="B204" s="4" t="s">
        <v>20412</v>
      </c>
    </row>
    <row r="205" spans="1:2" x14ac:dyDescent="0.2">
      <c r="A205" s="4" t="s">
        <v>20352</v>
      </c>
      <c r="B205" s="4" t="s">
        <v>1288</v>
      </c>
    </row>
    <row r="206" spans="1:2" x14ac:dyDescent="0.2">
      <c r="A206" s="4" t="s">
        <v>458</v>
      </c>
      <c r="B206" s="4" t="s">
        <v>20213</v>
      </c>
    </row>
    <row r="207" spans="1:2" x14ac:dyDescent="0.2">
      <c r="A207" s="4" t="s">
        <v>25596</v>
      </c>
      <c r="B207" s="4" t="s">
        <v>20215</v>
      </c>
    </row>
    <row r="208" spans="1:2" x14ac:dyDescent="0.2">
      <c r="A208" s="4" t="s">
        <v>25702</v>
      </c>
      <c r="B208" s="4" t="s">
        <v>331</v>
      </c>
    </row>
    <row r="209" spans="1:2" x14ac:dyDescent="0.2">
      <c r="A209" s="4" t="s">
        <v>25640</v>
      </c>
      <c r="B209" s="4" t="s">
        <v>20229</v>
      </c>
    </row>
    <row r="210" spans="1:2" x14ac:dyDescent="0.2">
      <c r="A210" s="4" t="s">
        <v>25641</v>
      </c>
      <c r="B210" s="4" t="s">
        <v>337</v>
      </c>
    </row>
    <row r="211" spans="1:2" x14ac:dyDescent="0.2">
      <c r="A211" s="4" t="s">
        <v>25642</v>
      </c>
      <c r="B211" s="4" t="s">
        <v>20235</v>
      </c>
    </row>
    <row r="212" spans="1:2" x14ac:dyDescent="0.2">
      <c r="A212" s="4" t="s">
        <v>25643</v>
      </c>
      <c r="B212" s="4" t="s">
        <v>20231</v>
      </c>
    </row>
    <row r="213" spans="1:2" x14ac:dyDescent="0.2">
      <c r="A213" s="4" t="s">
        <v>25644</v>
      </c>
      <c r="B213" s="4" t="s">
        <v>20615</v>
      </c>
    </row>
    <row r="214" spans="1:2" x14ac:dyDescent="0.2">
      <c r="A214" s="4" t="s">
        <v>25645</v>
      </c>
      <c r="B214" s="4" t="s">
        <v>20617</v>
      </c>
    </row>
    <row r="215" spans="1:2" x14ac:dyDescent="0.2">
      <c r="A215" s="4" t="s">
        <v>21340</v>
      </c>
      <c r="B215" s="4" t="s">
        <v>20239</v>
      </c>
    </row>
    <row r="216" spans="1:2" x14ac:dyDescent="0.2">
      <c r="A216" s="4" t="s">
        <v>21342</v>
      </c>
      <c r="B216" s="4" t="s">
        <v>19897</v>
      </c>
    </row>
    <row r="217" spans="1:2" x14ac:dyDescent="0.2">
      <c r="A217" s="4" t="s">
        <v>21366</v>
      </c>
      <c r="B217" s="4" t="s">
        <v>20225</v>
      </c>
    </row>
    <row r="218" spans="1:2" x14ac:dyDescent="0.2">
      <c r="A218" s="4" t="s">
        <v>21368</v>
      </c>
      <c r="B218" s="4" t="s">
        <v>19901</v>
      </c>
    </row>
    <row r="219" spans="1:2" x14ac:dyDescent="0.2">
      <c r="A219" s="4" t="s">
        <v>21370</v>
      </c>
      <c r="B219" s="4" t="s">
        <v>20233</v>
      </c>
    </row>
    <row r="220" spans="1:2" x14ac:dyDescent="0.2">
      <c r="A220" s="4" t="s">
        <v>21372</v>
      </c>
      <c r="B220" s="4" t="s">
        <v>385</v>
      </c>
    </row>
    <row r="221" spans="1:2" x14ac:dyDescent="0.2">
      <c r="A221" s="4" t="s">
        <v>21364</v>
      </c>
      <c r="B221" s="4" t="s">
        <v>20243</v>
      </c>
    </row>
    <row r="222" spans="1:2" x14ac:dyDescent="0.2">
      <c r="A222" s="4" t="s">
        <v>21341</v>
      </c>
      <c r="B222" s="4" t="s">
        <v>401</v>
      </c>
    </row>
    <row r="223" spans="1:2" x14ac:dyDescent="0.2">
      <c r="A223" s="4" t="s">
        <v>21343</v>
      </c>
      <c r="B223" s="4" t="s">
        <v>21340</v>
      </c>
    </row>
    <row r="224" spans="1:2" x14ac:dyDescent="0.2">
      <c r="A224" s="4" t="s">
        <v>21367</v>
      </c>
      <c r="B224" s="4" t="s">
        <v>21342</v>
      </c>
    </row>
    <row r="225" spans="1:2" x14ac:dyDescent="0.2">
      <c r="A225" s="4" t="s">
        <v>21369</v>
      </c>
      <c r="B225" s="4" t="s">
        <v>21344</v>
      </c>
    </row>
    <row r="226" spans="1:2" x14ac:dyDescent="0.2">
      <c r="A226" s="4" t="s">
        <v>21371</v>
      </c>
      <c r="B226" s="4" t="s">
        <v>21346</v>
      </c>
    </row>
    <row r="227" spans="1:2" x14ac:dyDescent="0.2">
      <c r="A227" s="4" t="s">
        <v>21373</v>
      </c>
      <c r="B227" s="4" t="s">
        <v>21348</v>
      </c>
    </row>
    <row r="228" spans="1:2" x14ac:dyDescent="0.2">
      <c r="A228" s="4" t="s">
        <v>21365</v>
      </c>
      <c r="B228" s="4" t="s">
        <v>21350</v>
      </c>
    </row>
    <row r="229" spans="1:2" x14ac:dyDescent="0.2">
      <c r="A229" s="4" t="s">
        <v>21194</v>
      </c>
      <c r="B229" s="4" t="s">
        <v>21352</v>
      </c>
    </row>
    <row r="230" spans="1:2" x14ac:dyDescent="0.2">
      <c r="A230" s="4" t="s">
        <v>21196</v>
      </c>
      <c r="B230" s="4" t="s">
        <v>21354</v>
      </c>
    </row>
    <row r="231" spans="1:2" x14ac:dyDescent="0.2">
      <c r="A231" s="4" t="s">
        <v>21198</v>
      </c>
      <c r="B231" s="4" t="s">
        <v>21356</v>
      </c>
    </row>
    <row r="232" spans="1:2" x14ac:dyDescent="0.2">
      <c r="A232" s="4" t="s">
        <v>21200</v>
      </c>
      <c r="B232" s="4" t="s">
        <v>21358</v>
      </c>
    </row>
    <row r="233" spans="1:2" x14ac:dyDescent="0.2">
      <c r="A233" s="4" t="s">
        <v>20250</v>
      </c>
      <c r="B233" s="4" t="s">
        <v>21360</v>
      </c>
    </row>
    <row r="234" spans="1:2" x14ac:dyDescent="0.2">
      <c r="A234" s="4" t="s">
        <v>20256</v>
      </c>
      <c r="B234" s="4" t="s">
        <v>21362</v>
      </c>
    </row>
    <row r="235" spans="1:2" x14ac:dyDescent="0.2">
      <c r="A235" s="4" t="s">
        <v>20254</v>
      </c>
      <c r="B235" s="4" t="s">
        <v>21364</v>
      </c>
    </row>
    <row r="236" spans="1:2" x14ac:dyDescent="0.2">
      <c r="A236" s="4" t="s">
        <v>592</v>
      </c>
      <c r="B236" s="4" t="s">
        <v>20593</v>
      </c>
    </row>
    <row r="237" spans="1:2" x14ac:dyDescent="0.2">
      <c r="A237" s="4" t="s">
        <v>21195</v>
      </c>
      <c r="B237" s="4" t="s">
        <v>20600</v>
      </c>
    </row>
    <row r="238" spans="1:2" x14ac:dyDescent="0.2">
      <c r="A238" s="4" t="s">
        <v>21197</v>
      </c>
      <c r="B238" s="4" t="s">
        <v>20605</v>
      </c>
    </row>
    <row r="239" spans="1:2" x14ac:dyDescent="0.2">
      <c r="A239" s="4" t="s">
        <v>21199</v>
      </c>
      <c r="B239" s="4" t="s">
        <v>20608</v>
      </c>
    </row>
    <row r="240" spans="1:2" x14ac:dyDescent="0.2">
      <c r="A240" s="4" t="s">
        <v>21201</v>
      </c>
      <c r="B240" s="4" t="s">
        <v>20250</v>
      </c>
    </row>
    <row r="241" spans="1:2" x14ac:dyDescent="0.2">
      <c r="A241" s="4" t="s">
        <v>20251</v>
      </c>
      <c r="B241" s="4" t="s">
        <v>20256</v>
      </c>
    </row>
    <row r="242" spans="1:2" x14ac:dyDescent="0.2">
      <c r="A242" s="4" t="s">
        <v>20257</v>
      </c>
      <c r="B242" s="4" t="s">
        <v>20254</v>
      </c>
    </row>
    <row r="243" spans="1:2" x14ac:dyDescent="0.2">
      <c r="A243" s="4" t="s">
        <v>20255</v>
      </c>
      <c r="B243" s="4" t="s">
        <v>20262</v>
      </c>
    </row>
    <row r="244" spans="1:2" x14ac:dyDescent="0.2">
      <c r="A244" s="4" t="s">
        <v>593</v>
      </c>
      <c r="B244" s="4" t="s">
        <v>20258</v>
      </c>
    </row>
    <row r="245" spans="1:2" x14ac:dyDescent="0.2">
      <c r="A245" s="4" t="s">
        <v>20156</v>
      </c>
      <c r="B245" s="4" t="s">
        <v>20266</v>
      </c>
    </row>
    <row r="246" spans="1:2" x14ac:dyDescent="0.2">
      <c r="A246" s="4" t="s">
        <v>20665</v>
      </c>
      <c r="B246" s="4" t="s">
        <v>19960</v>
      </c>
    </row>
    <row r="247" spans="1:2" x14ac:dyDescent="0.2">
      <c r="A247" s="4" t="s">
        <v>198</v>
      </c>
      <c r="B247" s="4" t="s">
        <v>19962</v>
      </c>
    </row>
    <row r="248" spans="1:2" x14ac:dyDescent="0.2">
      <c r="A248" s="4" t="s">
        <v>208</v>
      </c>
      <c r="B248" s="4" t="s">
        <v>485</v>
      </c>
    </row>
    <row r="249" spans="1:2" x14ac:dyDescent="0.2">
      <c r="A249" s="4" t="s">
        <v>20154</v>
      </c>
      <c r="B249" s="4" t="s">
        <v>487</v>
      </c>
    </row>
    <row r="250" spans="1:2" x14ac:dyDescent="0.2">
      <c r="A250" s="4" t="s">
        <v>20151</v>
      </c>
      <c r="B250" s="4" t="s">
        <v>20457</v>
      </c>
    </row>
    <row r="251" spans="1:2" x14ac:dyDescent="0.2">
      <c r="A251" s="4" t="s">
        <v>461</v>
      </c>
      <c r="B251" s="4" t="s">
        <v>592</v>
      </c>
    </row>
    <row r="252" spans="1:2" x14ac:dyDescent="0.2">
      <c r="A252" s="4" t="s">
        <v>20510</v>
      </c>
      <c r="B252" s="4" t="s">
        <v>623</v>
      </c>
    </row>
    <row r="253" spans="1:2" x14ac:dyDescent="0.2">
      <c r="A253" s="4" t="s">
        <v>20512</v>
      </c>
      <c r="B253" s="4" t="s">
        <v>240</v>
      </c>
    </row>
    <row r="254" spans="1:2" x14ac:dyDescent="0.2">
      <c r="A254" s="4" t="s">
        <v>20514</v>
      </c>
      <c r="B254" s="4" t="s">
        <v>20272</v>
      </c>
    </row>
    <row r="255" spans="1:2" x14ac:dyDescent="0.2">
      <c r="A255" s="4" t="s">
        <v>21327</v>
      </c>
      <c r="B255" s="4" t="s">
        <v>19989</v>
      </c>
    </row>
    <row r="256" spans="1:2" x14ac:dyDescent="0.2">
      <c r="A256" s="4" t="s">
        <v>21329</v>
      </c>
      <c r="B256" s="4" t="s">
        <v>97</v>
      </c>
    </row>
    <row r="257" spans="1:2" x14ac:dyDescent="0.2">
      <c r="A257" s="4" t="s">
        <v>1288</v>
      </c>
      <c r="B257" s="4" t="s">
        <v>20276</v>
      </c>
    </row>
    <row r="258" spans="1:2" x14ac:dyDescent="0.2">
      <c r="A258" s="4" t="s">
        <v>20157</v>
      </c>
      <c r="B258" s="4" t="s">
        <v>20282</v>
      </c>
    </row>
    <row r="259" spans="1:2" x14ac:dyDescent="0.2">
      <c r="A259" s="4" t="s">
        <v>20666</v>
      </c>
      <c r="B259" s="4" t="s">
        <v>19999</v>
      </c>
    </row>
    <row r="260" spans="1:2" x14ac:dyDescent="0.2">
      <c r="A260" s="4" t="s">
        <v>201</v>
      </c>
      <c r="B260" s="4" t="s">
        <v>21414</v>
      </c>
    </row>
    <row r="261" spans="1:2" x14ac:dyDescent="0.2">
      <c r="A261" s="4" t="s">
        <v>210</v>
      </c>
      <c r="B261" s="4" t="s">
        <v>21332</v>
      </c>
    </row>
    <row r="262" spans="1:2" x14ac:dyDescent="0.2">
      <c r="A262" s="4" t="s">
        <v>20155</v>
      </c>
      <c r="B262" s="4" t="s">
        <v>21399</v>
      </c>
    </row>
    <row r="263" spans="1:2" x14ac:dyDescent="0.2">
      <c r="A263" s="4" t="s">
        <v>20152</v>
      </c>
      <c r="B263" s="4" t="s">
        <v>21401</v>
      </c>
    </row>
    <row r="264" spans="1:2" x14ac:dyDescent="0.2">
      <c r="A264" s="4" t="s">
        <v>462</v>
      </c>
      <c r="B264" s="4" t="s">
        <v>25362</v>
      </c>
    </row>
    <row r="265" spans="1:2" x14ac:dyDescent="0.2">
      <c r="A265" s="4" t="s">
        <v>20511</v>
      </c>
      <c r="B265" s="4" t="s">
        <v>20586</v>
      </c>
    </row>
    <row r="266" spans="1:2" x14ac:dyDescent="0.2">
      <c r="A266" s="4" t="s">
        <v>20513</v>
      </c>
      <c r="B266" s="4" t="s">
        <v>20558</v>
      </c>
    </row>
    <row r="267" spans="1:2" x14ac:dyDescent="0.2">
      <c r="A267" s="4" t="s">
        <v>20515</v>
      </c>
      <c r="B267" s="4" t="s">
        <v>20555</v>
      </c>
    </row>
    <row r="268" spans="1:2" x14ac:dyDescent="0.2">
      <c r="A268" s="4" t="s">
        <v>21328</v>
      </c>
      <c r="B268" s="4" t="s">
        <v>20560</v>
      </c>
    </row>
    <row r="269" spans="1:2" x14ac:dyDescent="0.2">
      <c r="A269" s="4" t="s">
        <v>21330</v>
      </c>
      <c r="B269" s="4" t="s">
        <v>21092</v>
      </c>
    </row>
    <row r="270" spans="1:2" x14ac:dyDescent="0.2">
      <c r="A270" s="4" t="s">
        <v>1294</v>
      </c>
      <c r="B270" s="4" t="s">
        <v>20309</v>
      </c>
    </row>
    <row r="271" spans="1:2" x14ac:dyDescent="0.2">
      <c r="A271" s="4" t="s">
        <v>19789</v>
      </c>
      <c r="B271" s="4" t="s">
        <v>670</v>
      </c>
    </row>
    <row r="272" spans="1:2" x14ac:dyDescent="0.2">
      <c r="A272" s="4" t="s">
        <v>20229</v>
      </c>
      <c r="B272" s="4" t="s">
        <v>21166</v>
      </c>
    </row>
    <row r="273" spans="1:2" x14ac:dyDescent="0.2">
      <c r="A273" s="4" t="s">
        <v>337</v>
      </c>
      <c r="B273" s="4" t="s">
        <v>20459</v>
      </c>
    </row>
    <row r="274" spans="1:2" x14ac:dyDescent="0.2">
      <c r="A274" s="4" t="s">
        <v>20235</v>
      </c>
      <c r="B274" s="4" t="s">
        <v>20341</v>
      </c>
    </row>
    <row r="275" spans="1:2" x14ac:dyDescent="0.2">
      <c r="A275" s="4" t="s">
        <v>20231</v>
      </c>
      <c r="B275" s="4" t="s">
        <v>149</v>
      </c>
    </row>
    <row r="276" spans="1:2" x14ac:dyDescent="0.2">
      <c r="A276" s="4" t="s">
        <v>20615</v>
      </c>
      <c r="B276" s="4" t="s">
        <v>160</v>
      </c>
    </row>
    <row r="277" spans="1:2" x14ac:dyDescent="0.2">
      <c r="A277" s="4" t="s">
        <v>20617</v>
      </c>
      <c r="B277" s="4" t="s">
        <v>21336</v>
      </c>
    </row>
    <row r="278" spans="1:2" x14ac:dyDescent="0.2">
      <c r="A278" s="4" t="s">
        <v>20239</v>
      </c>
      <c r="B278" s="4" t="s">
        <v>20339</v>
      </c>
    </row>
    <row r="279" spans="1:2" x14ac:dyDescent="0.2">
      <c r="A279" s="4" t="s">
        <v>19897</v>
      </c>
      <c r="B279" s="4" t="s">
        <v>166</v>
      </c>
    </row>
    <row r="280" spans="1:2" x14ac:dyDescent="0.2">
      <c r="A280" s="4" t="s">
        <v>20225</v>
      </c>
      <c r="B280" s="4" t="s">
        <v>172</v>
      </c>
    </row>
    <row r="281" spans="1:2" x14ac:dyDescent="0.2">
      <c r="A281" s="4" t="s">
        <v>19901</v>
      </c>
      <c r="B281" s="4" t="s">
        <v>21338</v>
      </c>
    </row>
    <row r="282" spans="1:2" x14ac:dyDescent="0.2">
      <c r="A282" s="4" t="s">
        <v>20233</v>
      </c>
      <c r="B282" s="4" t="s">
        <v>266</v>
      </c>
    </row>
    <row r="283" spans="1:2" x14ac:dyDescent="0.2">
      <c r="A283" s="4" t="s">
        <v>385</v>
      </c>
      <c r="B283" s="4" t="s">
        <v>262</v>
      </c>
    </row>
    <row r="284" spans="1:2" x14ac:dyDescent="0.2">
      <c r="A284" s="4" t="s">
        <v>20243</v>
      </c>
      <c r="B284" s="4" t="s">
        <v>20530</v>
      </c>
    </row>
    <row r="285" spans="1:2" x14ac:dyDescent="0.2">
      <c r="A285" s="4" t="s">
        <v>401</v>
      </c>
      <c r="B285" s="4" t="s">
        <v>268</v>
      </c>
    </row>
    <row r="286" spans="1:2" x14ac:dyDescent="0.2">
      <c r="A286" s="4" t="s">
        <v>20230</v>
      </c>
      <c r="B286" s="4" t="s">
        <v>274</v>
      </c>
    </row>
    <row r="287" spans="1:2" x14ac:dyDescent="0.2">
      <c r="A287" s="4" t="s">
        <v>338</v>
      </c>
      <c r="B287" s="4" t="s">
        <v>749</v>
      </c>
    </row>
    <row r="288" spans="1:2" x14ac:dyDescent="0.2">
      <c r="A288" s="4" t="s">
        <v>20236</v>
      </c>
      <c r="B288" s="4" t="s">
        <v>277</v>
      </c>
    </row>
    <row r="289" spans="1:2" x14ac:dyDescent="0.2">
      <c r="A289" s="4" t="s">
        <v>20232</v>
      </c>
      <c r="B289" s="4" t="s">
        <v>269</v>
      </c>
    </row>
    <row r="290" spans="1:2" x14ac:dyDescent="0.2">
      <c r="A290" s="4" t="s">
        <v>20616</v>
      </c>
      <c r="B290" s="4" t="s">
        <v>280</v>
      </c>
    </row>
    <row r="291" spans="1:2" x14ac:dyDescent="0.2">
      <c r="A291" s="4" t="s">
        <v>20618</v>
      </c>
      <c r="B291" s="4" t="s">
        <v>284</v>
      </c>
    </row>
    <row r="292" spans="1:2" x14ac:dyDescent="0.2">
      <c r="A292" s="4" t="s">
        <v>20240</v>
      </c>
      <c r="B292" s="4" t="s">
        <v>20532</v>
      </c>
    </row>
    <row r="293" spans="1:2" x14ac:dyDescent="0.2">
      <c r="A293" s="4" t="s">
        <v>19898</v>
      </c>
      <c r="B293" s="4" t="s">
        <v>21103</v>
      </c>
    </row>
    <row r="294" spans="1:2" x14ac:dyDescent="0.2">
      <c r="A294" s="4" t="s">
        <v>20226</v>
      </c>
      <c r="B294" s="4" t="s">
        <v>20364</v>
      </c>
    </row>
    <row r="295" spans="1:2" x14ac:dyDescent="0.2">
      <c r="A295" s="4" t="s">
        <v>19902</v>
      </c>
      <c r="B295" s="4" t="s">
        <v>286</v>
      </c>
    </row>
    <row r="296" spans="1:2" x14ac:dyDescent="0.2">
      <c r="A296" s="4" t="s">
        <v>20234</v>
      </c>
      <c r="B296" s="4" t="s">
        <v>288</v>
      </c>
    </row>
    <row r="297" spans="1:2" x14ac:dyDescent="0.2">
      <c r="A297" s="4" t="s">
        <v>386</v>
      </c>
      <c r="B297" s="4" t="s">
        <v>19972</v>
      </c>
    </row>
    <row r="298" spans="1:2" x14ac:dyDescent="0.2">
      <c r="A298" s="4" t="s">
        <v>20244</v>
      </c>
      <c r="B298" s="4" t="s">
        <v>290</v>
      </c>
    </row>
    <row r="299" spans="1:2" x14ac:dyDescent="0.2">
      <c r="A299" s="4" t="s">
        <v>402</v>
      </c>
      <c r="B299" s="4" t="s">
        <v>20470</v>
      </c>
    </row>
    <row r="300" spans="1:2" x14ac:dyDescent="0.2">
      <c r="A300" s="4" t="s">
        <v>25612</v>
      </c>
      <c r="B300" s="4" t="s">
        <v>316</v>
      </c>
    </row>
    <row r="301" spans="1:2" x14ac:dyDescent="0.2">
      <c r="A301" s="4" t="s">
        <v>25597</v>
      </c>
      <c r="B301" s="4" t="s">
        <v>293</v>
      </c>
    </row>
    <row r="302" spans="1:2" x14ac:dyDescent="0.2">
      <c r="A302" s="4" t="s">
        <v>25598</v>
      </c>
      <c r="B302" s="4" t="s">
        <v>295</v>
      </c>
    </row>
    <row r="303" spans="1:2" x14ac:dyDescent="0.2">
      <c r="A303" s="4" t="s">
        <v>25599</v>
      </c>
      <c r="B303" s="4" t="s">
        <v>296</v>
      </c>
    </row>
    <row r="304" spans="1:2" x14ac:dyDescent="0.2">
      <c r="A304" s="4" t="s">
        <v>25600</v>
      </c>
      <c r="B304" s="4" t="s">
        <v>21445</v>
      </c>
    </row>
    <row r="305" spans="1:2" x14ac:dyDescent="0.2">
      <c r="A305" s="4" t="s">
        <v>25613</v>
      </c>
      <c r="B305" s="4" t="s">
        <v>21101</v>
      </c>
    </row>
    <row r="306" spans="1:2" x14ac:dyDescent="0.2">
      <c r="A306" s="4" t="s">
        <v>25601</v>
      </c>
      <c r="B306" s="4" t="s">
        <v>300</v>
      </c>
    </row>
    <row r="307" spans="1:2" x14ac:dyDescent="0.2">
      <c r="A307" s="4" t="s">
        <v>25602</v>
      </c>
      <c r="B307" s="4" t="s">
        <v>301</v>
      </c>
    </row>
    <row r="308" spans="1:2" x14ac:dyDescent="0.2">
      <c r="A308" s="4" t="s">
        <v>25611</v>
      </c>
      <c r="B308" s="4" t="s">
        <v>674</v>
      </c>
    </row>
    <row r="309" spans="1:2" x14ac:dyDescent="0.2">
      <c r="A309" s="4" t="s">
        <v>25603</v>
      </c>
      <c r="B309" s="4" t="s">
        <v>20468</v>
      </c>
    </row>
    <row r="310" spans="1:2" x14ac:dyDescent="0.2">
      <c r="A310" s="4" t="s">
        <v>25604</v>
      </c>
      <c r="B310" s="4" t="s">
        <v>306</v>
      </c>
    </row>
    <row r="311" spans="1:2" x14ac:dyDescent="0.2">
      <c r="A311" s="4" t="s">
        <v>25605</v>
      </c>
      <c r="B311" s="4" t="s">
        <v>776</v>
      </c>
    </row>
    <row r="312" spans="1:2" x14ac:dyDescent="0.2">
      <c r="A312" s="4" t="s">
        <v>25606</v>
      </c>
      <c r="B312" s="4" t="s">
        <v>777</v>
      </c>
    </row>
    <row r="313" spans="1:2" x14ac:dyDescent="0.2">
      <c r="A313" s="4" t="s">
        <v>25607</v>
      </c>
      <c r="B313" s="4" t="s">
        <v>778</v>
      </c>
    </row>
    <row r="314" spans="1:2" x14ac:dyDescent="0.2">
      <c r="A314" s="4" t="s">
        <v>25608</v>
      </c>
      <c r="B314" s="4" t="s">
        <v>779</v>
      </c>
    </row>
    <row r="315" spans="1:2" x14ac:dyDescent="0.2">
      <c r="A315" s="4" t="s">
        <v>25609</v>
      </c>
      <c r="B315" s="4" t="s">
        <v>780</v>
      </c>
    </row>
    <row r="316" spans="1:2" x14ac:dyDescent="0.2">
      <c r="A316" s="4" t="s">
        <v>25610</v>
      </c>
      <c r="B316" s="4" t="s">
        <v>781</v>
      </c>
    </row>
    <row r="317" spans="1:2" x14ac:dyDescent="0.2">
      <c r="A317" s="4" t="s">
        <v>21344</v>
      </c>
      <c r="B317" s="4" t="s">
        <v>782</v>
      </c>
    </row>
    <row r="318" spans="1:2" x14ac:dyDescent="0.2">
      <c r="A318" s="4" t="s">
        <v>21346</v>
      </c>
      <c r="B318" s="4" t="s">
        <v>783</v>
      </c>
    </row>
    <row r="319" spans="1:2" x14ac:dyDescent="0.2">
      <c r="A319" s="4" t="s">
        <v>21348</v>
      </c>
      <c r="B319" s="4" t="s">
        <v>784</v>
      </c>
    </row>
    <row r="320" spans="1:2" x14ac:dyDescent="0.2">
      <c r="A320" s="4" t="s">
        <v>21350</v>
      </c>
      <c r="B320" s="4" t="s">
        <v>267</v>
      </c>
    </row>
    <row r="321" spans="1:2" x14ac:dyDescent="0.2">
      <c r="A321" s="4" t="s">
        <v>21352</v>
      </c>
      <c r="B321" s="4" t="s">
        <v>263</v>
      </c>
    </row>
    <row r="322" spans="1:2" x14ac:dyDescent="0.2">
      <c r="A322" s="4" t="s">
        <v>21354</v>
      </c>
      <c r="B322" s="4" t="s">
        <v>20531</v>
      </c>
    </row>
    <row r="323" spans="1:2" x14ac:dyDescent="0.2">
      <c r="A323" s="4" t="s">
        <v>21356</v>
      </c>
      <c r="B323" s="4" t="s">
        <v>270</v>
      </c>
    </row>
    <row r="324" spans="1:2" x14ac:dyDescent="0.2">
      <c r="A324" s="4" t="s">
        <v>21358</v>
      </c>
      <c r="B324" s="4" t="s">
        <v>275</v>
      </c>
    </row>
    <row r="325" spans="1:2" x14ac:dyDescent="0.2">
      <c r="A325" s="4" t="s">
        <v>21360</v>
      </c>
      <c r="B325" s="4" t="s">
        <v>750</v>
      </c>
    </row>
    <row r="326" spans="1:2" x14ac:dyDescent="0.2">
      <c r="A326" s="4" t="s">
        <v>21362</v>
      </c>
      <c r="B326" s="4" t="s">
        <v>278</v>
      </c>
    </row>
    <row r="327" spans="1:2" x14ac:dyDescent="0.2">
      <c r="A327" s="4" t="s">
        <v>21345</v>
      </c>
      <c r="B327" s="4" t="s">
        <v>271</v>
      </c>
    </row>
    <row r="328" spans="1:2" x14ac:dyDescent="0.2">
      <c r="A328" s="4" t="s">
        <v>21347</v>
      </c>
      <c r="B328" s="4" t="s">
        <v>281</v>
      </c>
    </row>
    <row r="329" spans="1:2" x14ac:dyDescent="0.2">
      <c r="A329" s="4" t="s">
        <v>21349</v>
      </c>
      <c r="B329" s="4" t="s">
        <v>285</v>
      </c>
    </row>
    <row r="330" spans="1:2" x14ac:dyDescent="0.2">
      <c r="A330" s="4" t="s">
        <v>21351</v>
      </c>
      <c r="B330" s="4" t="s">
        <v>20533</v>
      </c>
    </row>
    <row r="331" spans="1:2" x14ac:dyDescent="0.2">
      <c r="A331" s="4" t="s">
        <v>21353</v>
      </c>
      <c r="B331" s="4" t="s">
        <v>21104</v>
      </c>
    </row>
    <row r="332" spans="1:2" x14ac:dyDescent="0.2">
      <c r="A332" s="4" t="s">
        <v>21355</v>
      </c>
      <c r="B332" s="4" t="s">
        <v>20365</v>
      </c>
    </row>
    <row r="333" spans="1:2" x14ac:dyDescent="0.2">
      <c r="A333" s="4" t="s">
        <v>21357</v>
      </c>
      <c r="B333" s="4" t="s">
        <v>287</v>
      </c>
    </row>
    <row r="334" spans="1:2" x14ac:dyDescent="0.2">
      <c r="A334" s="4" t="s">
        <v>21359</v>
      </c>
      <c r="B334" s="4" t="s">
        <v>289</v>
      </c>
    </row>
    <row r="335" spans="1:2" x14ac:dyDescent="0.2">
      <c r="A335" s="4" t="s">
        <v>21361</v>
      </c>
      <c r="B335" s="4" t="s">
        <v>19973</v>
      </c>
    </row>
    <row r="336" spans="1:2" x14ac:dyDescent="0.2">
      <c r="A336" s="4" t="s">
        <v>21363</v>
      </c>
      <c r="B336" s="4" t="s">
        <v>291</v>
      </c>
    </row>
    <row r="337" spans="1:2" x14ac:dyDescent="0.2">
      <c r="A337" s="4" t="s">
        <v>20593</v>
      </c>
      <c r="B337" s="4" t="s">
        <v>20471</v>
      </c>
    </row>
    <row r="338" spans="1:2" x14ac:dyDescent="0.2">
      <c r="A338" s="4" t="s">
        <v>20600</v>
      </c>
      <c r="B338" s="4" t="s">
        <v>317</v>
      </c>
    </row>
    <row r="339" spans="1:2" x14ac:dyDescent="0.2">
      <c r="A339" s="4" t="s">
        <v>20605</v>
      </c>
      <c r="B339" s="4" t="s">
        <v>294</v>
      </c>
    </row>
    <row r="340" spans="1:2" x14ac:dyDescent="0.2">
      <c r="A340" s="4" t="s">
        <v>20608</v>
      </c>
      <c r="B340" s="4" t="s">
        <v>297</v>
      </c>
    </row>
    <row r="341" spans="1:2" x14ac:dyDescent="0.2">
      <c r="A341" s="4" t="s">
        <v>20262</v>
      </c>
      <c r="B341" s="4" t="s">
        <v>298</v>
      </c>
    </row>
    <row r="342" spans="1:2" x14ac:dyDescent="0.2">
      <c r="A342" s="4" t="s">
        <v>20258</v>
      </c>
      <c r="B342" s="4" t="s">
        <v>21446</v>
      </c>
    </row>
    <row r="343" spans="1:2" x14ac:dyDescent="0.2">
      <c r="A343" s="4" t="s">
        <v>20266</v>
      </c>
      <c r="B343" s="4" t="s">
        <v>21102</v>
      </c>
    </row>
    <row r="344" spans="1:2" x14ac:dyDescent="0.2">
      <c r="A344" s="4" t="s">
        <v>19960</v>
      </c>
      <c r="B344" s="4" t="s">
        <v>299</v>
      </c>
    </row>
    <row r="345" spans="1:2" x14ac:dyDescent="0.2">
      <c r="A345" s="4" t="s">
        <v>19962</v>
      </c>
      <c r="B345" s="4" t="s">
        <v>302</v>
      </c>
    </row>
    <row r="346" spans="1:2" x14ac:dyDescent="0.2">
      <c r="A346" s="4" t="s">
        <v>485</v>
      </c>
      <c r="B346" s="4" t="s">
        <v>675</v>
      </c>
    </row>
    <row r="347" spans="1:2" x14ac:dyDescent="0.2">
      <c r="A347" s="4" t="s">
        <v>487</v>
      </c>
      <c r="B347" s="4" t="s">
        <v>307</v>
      </c>
    </row>
    <row r="348" spans="1:2" x14ac:dyDescent="0.2">
      <c r="A348" s="4" t="s">
        <v>20457</v>
      </c>
      <c r="B348" s="4" t="s">
        <v>506</v>
      </c>
    </row>
    <row r="349" spans="1:2" x14ac:dyDescent="0.2">
      <c r="A349" s="4" t="s">
        <v>623</v>
      </c>
      <c r="B349" s="4" t="s">
        <v>508</v>
      </c>
    </row>
    <row r="350" spans="1:2" x14ac:dyDescent="0.2">
      <c r="A350" s="4" t="s">
        <v>240</v>
      </c>
      <c r="B350" s="4" t="s">
        <v>20419</v>
      </c>
    </row>
    <row r="351" spans="1:2" x14ac:dyDescent="0.2">
      <c r="A351" s="4" t="s">
        <v>20594</v>
      </c>
      <c r="B351" s="4" t="s">
        <v>520</v>
      </c>
    </row>
    <row r="352" spans="1:2" x14ac:dyDescent="0.2">
      <c r="A352" s="4" t="s">
        <v>20601</v>
      </c>
      <c r="B352" s="4" t="s">
        <v>20624</v>
      </c>
    </row>
    <row r="353" spans="1:2" x14ac:dyDescent="0.2">
      <c r="A353" s="4" t="s">
        <v>20606</v>
      </c>
      <c r="B353" s="4" t="s">
        <v>20566</v>
      </c>
    </row>
    <row r="354" spans="1:2" x14ac:dyDescent="0.2">
      <c r="A354" s="4" t="s">
        <v>20609</v>
      </c>
      <c r="B354" s="4" t="s">
        <v>20413</v>
      </c>
    </row>
    <row r="355" spans="1:2" x14ac:dyDescent="0.2">
      <c r="A355" s="4" t="s">
        <v>20263</v>
      </c>
      <c r="B355" s="4" t="s">
        <v>20214</v>
      </c>
    </row>
    <row r="356" spans="1:2" x14ac:dyDescent="0.2">
      <c r="A356" s="4" t="s">
        <v>20259</v>
      </c>
      <c r="B356" s="4" t="s">
        <v>20216</v>
      </c>
    </row>
    <row r="357" spans="1:2" x14ac:dyDescent="0.2">
      <c r="A357" s="4" t="s">
        <v>20267</v>
      </c>
      <c r="B357" s="4" t="s">
        <v>332</v>
      </c>
    </row>
    <row r="358" spans="1:2" x14ac:dyDescent="0.2">
      <c r="A358" s="4" t="s">
        <v>19961</v>
      </c>
      <c r="B358" s="4" t="s">
        <v>20350</v>
      </c>
    </row>
    <row r="359" spans="1:2" x14ac:dyDescent="0.2">
      <c r="A359" s="4" t="s">
        <v>19963</v>
      </c>
      <c r="B359" s="4" t="s">
        <v>446</v>
      </c>
    </row>
    <row r="360" spans="1:2" x14ac:dyDescent="0.2">
      <c r="A360" s="4" t="s">
        <v>486</v>
      </c>
      <c r="B360" s="4" t="s">
        <v>20354</v>
      </c>
    </row>
    <row r="361" spans="1:2" x14ac:dyDescent="0.2">
      <c r="A361" s="4" t="s">
        <v>488</v>
      </c>
      <c r="B361" s="4" t="s">
        <v>452</v>
      </c>
    </row>
    <row r="362" spans="1:2" x14ac:dyDescent="0.2">
      <c r="A362" s="4" t="s">
        <v>20458</v>
      </c>
      <c r="B362" s="4" t="s">
        <v>20352</v>
      </c>
    </row>
    <row r="363" spans="1:2" x14ac:dyDescent="0.2">
      <c r="A363" s="4" t="s">
        <v>245</v>
      </c>
      <c r="B363" s="4" t="s">
        <v>458</v>
      </c>
    </row>
    <row r="364" spans="1:2" x14ac:dyDescent="0.2">
      <c r="A364" s="4" t="s">
        <v>244</v>
      </c>
      <c r="B364" s="4" t="s">
        <v>21341</v>
      </c>
    </row>
    <row r="365" spans="1:2" x14ac:dyDescent="0.2">
      <c r="A365" s="4" t="s">
        <v>25567</v>
      </c>
      <c r="B365" s="4" t="s">
        <v>21343</v>
      </c>
    </row>
    <row r="366" spans="1:2" x14ac:dyDescent="0.2">
      <c r="A366" s="4" t="s">
        <v>25568</v>
      </c>
      <c r="B366" s="4" t="s">
        <v>21367</v>
      </c>
    </row>
    <row r="367" spans="1:2" x14ac:dyDescent="0.2">
      <c r="A367" s="4" t="s">
        <v>20272</v>
      </c>
      <c r="B367" s="4" t="s">
        <v>21369</v>
      </c>
    </row>
    <row r="368" spans="1:2" x14ac:dyDescent="0.2">
      <c r="A368" s="4" t="s">
        <v>19989</v>
      </c>
      <c r="B368" s="4" t="s">
        <v>21371</v>
      </c>
    </row>
    <row r="369" spans="1:2" x14ac:dyDescent="0.2">
      <c r="A369" s="4" t="s">
        <v>97</v>
      </c>
      <c r="B369" s="4" t="s">
        <v>21373</v>
      </c>
    </row>
    <row r="370" spans="1:2" x14ac:dyDescent="0.2">
      <c r="A370" s="4" t="s">
        <v>20276</v>
      </c>
      <c r="B370" s="4" t="s">
        <v>21365</v>
      </c>
    </row>
    <row r="371" spans="1:2" x14ac:dyDescent="0.2">
      <c r="A371" s="4" t="s">
        <v>20282</v>
      </c>
      <c r="B371" s="4" t="s">
        <v>21195</v>
      </c>
    </row>
    <row r="372" spans="1:2" x14ac:dyDescent="0.2">
      <c r="A372" s="4" t="s">
        <v>19999</v>
      </c>
      <c r="B372" s="4" t="s">
        <v>21197</v>
      </c>
    </row>
    <row r="373" spans="1:2" x14ac:dyDescent="0.2">
      <c r="A373" s="4" t="s">
        <v>21414</v>
      </c>
      <c r="B373" s="4" t="s">
        <v>21199</v>
      </c>
    </row>
    <row r="374" spans="1:2" x14ac:dyDescent="0.2">
      <c r="A374" s="4" t="s">
        <v>21332</v>
      </c>
      <c r="B374" s="4" t="s">
        <v>21201</v>
      </c>
    </row>
    <row r="375" spans="1:2" x14ac:dyDescent="0.2">
      <c r="A375" s="4" t="s">
        <v>21399</v>
      </c>
      <c r="B375" s="4" t="s">
        <v>20251</v>
      </c>
    </row>
    <row r="376" spans="1:2" x14ac:dyDescent="0.2">
      <c r="A376" s="4" t="s">
        <v>21401</v>
      </c>
      <c r="B376" s="4" t="s">
        <v>20257</v>
      </c>
    </row>
    <row r="377" spans="1:2" x14ac:dyDescent="0.2">
      <c r="A377" s="4" t="s">
        <v>25362</v>
      </c>
      <c r="B377" s="4" t="s">
        <v>20255</v>
      </c>
    </row>
    <row r="378" spans="1:2" x14ac:dyDescent="0.2">
      <c r="A378" s="4" t="s">
        <v>20586</v>
      </c>
      <c r="B378" s="4" t="s">
        <v>593</v>
      </c>
    </row>
    <row r="379" spans="1:2" x14ac:dyDescent="0.2">
      <c r="A379" s="4" t="s">
        <v>20558</v>
      </c>
      <c r="B379" s="4" t="s">
        <v>506</v>
      </c>
    </row>
    <row r="380" spans="1:2" x14ac:dyDescent="0.2">
      <c r="A380" s="4" t="s">
        <v>20555</v>
      </c>
      <c r="B380" s="4" t="s">
        <v>508</v>
      </c>
    </row>
    <row r="381" spans="1:2" x14ac:dyDescent="0.2">
      <c r="A381" s="4" t="s">
        <v>20560</v>
      </c>
      <c r="B381" s="4" t="s">
        <v>20419</v>
      </c>
    </row>
    <row r="382" spans="1:2" x14ac:dyDescent="0.2">
      <c r="A382" s="4" t="s">
        <v>21092</v>
      </c>
      <c r="B382" s="4" t="s">
        <v>520</v>
      </c>
    </row>
    <row r="383" spans="1:2" x14ac:dyDescent="0.2">
      <c r="A383" s="4" t="s">
        <v>20309</v>
      </c>
      <c r="B383" s="4" t="s">
        <v>20624</v>
      </c>
    </row>
    <row r="384" spans="1:2" x14ac:dyDescent="0.2">
      <c r="A384" s="4" t="s">
        <v>670</v>
      </c>
      <c r="B384" s="4" t="s">
        <v>20566</v>
      </c>
    </row>
    <row r="385" spans="1:2" x14ac:dyDescent="0.2">
      <c r="A385" s="4" t="s">
        <v>21166</v>
      </c>
      <c r="B385" s="4" t="s">
        <v>20413</v>
      </c>
    </row>
    <row r="386" spans="1:2" x14ac:dyDescent="0.2">
      <c r="A386" s="4" t="s">
        <v>20459</v>
      </c>
      <c r="B386" s="4" t="s">
        <v>20214</v>
      </c>
    </row>
    <row r="387" spans="1:2" x14ac:dyDescent="0.2">
      <c r="A387" s="4" t="s">
        <v>20273</v>
      </c>
      <c r="B387" s="4" t="s">
        <v>20216</v>
      </c>
    </row>
    <row r="388" spans="1:2" x14ac:dyDescent="0.2">
      <c r="A388" s="4" t="s">
        <v>19990</v>
      </c>
      <c r="B388" s="4" t="s">
        <v>332</v>
      </c>
    </row>
    <row r="389" spans="1:2" x14ac:dyDescent="0.2">
      <c r="A389" s="4" t="s">
        <v>99</v>
      </c>
      <c r="B389" s="4" t="s">
        <v>20350</v>
      </c>
    </row>
    <row r="390" spans="1:2" x14ac:dyDescent="0.2">
      <c r="A390" s="4" t="s">
        <v>20277</v>
      </c>
      <c r="B390" s="4" t="s">
        <v>446</v>
      </c>
    </row>
    <row r="391" spans="1:2" x14ac:dyDescent="0.2">
      <c r="A391" s="4" t="s">
        <v>20283</v>
      </c>
      <c r="B391" s="4" t="s">
        <v>20354</v>
      </c>
    </row>
    <row r="392" spans="1:2" x14ac:dyDescent="0.2">
      <c r="A392" s="4" t="s">
        <v>20000</v>
      </c>
      <c r="B392" s="4" t="s">
        <v>452</v>
      </c>
    </row>
    <row r="393" spans="1:2" x14ac:dyDescent="0.2">
      <c r="A393" s="4" t="s">
        <v>21415</v>
      </c>
      <c r="B393" s="4" t="s">
        <v>20352</v>
      </c>
    </row>
    <row r="394" spans="1:2" x14ac:dyDescent="0.2">
      <c r="A394" s="4" t="s">
        <v>21333</v>
      </c>
      <c r="B394" s="4" t="s">
        <v>458</v>
      </c>
    </row>
    <row r="395" spans="1:2" x14ac:dyDescent="0.2">
      <c r="A395" s="4" t="s">
        <v>21400</v>
      </c>
      <c r="B395" s="4" t="s">
        <v>21341</v>
      </c>
    </row>
    <row r="396" spans="1:2" x14ac:dyDescent="0.2">
      <c r="A396" s="4" t="s">
        <v>21402</v>
      </c>
      <c r="B396" s="4" t="s">
        <v>21343</v>
      </c>
    </row>
    <row r="397" spans="1:2" x14ac:dyDescent="0.2">
      <c r="A397" s="4" t="s">
        <v>25361</v>
      </c>
      <c r="B397" s="4" t="s">
        <v>21367</v>
      </c>
    </row>
    <row r="398" spans="1:2" x14ac:dyDescent="0.2">
      <c r="A398" s="4" t="s">
        <v>20587</v>
      </c>
      <c r="B398" s="4" t="s">
        <v>21369</v>
      </c>
    </row>
    <row r="399" spans="1:2" x14ac:dyDescent="0.2">
      <c r="A399" s="4" t="s">
        <v>20559</v>
      </c>
      <c r="B399" s="4" t="s">
        <v>21371</v>
      </c>
    </row>
    <row r="400" spans="1:2" x14ac:dyDescent="0.2">
      <c r="A400" s="4" t="s">
        <v>20556</v>
      </c>
      <c r="B400" s="4" t="s">
        <v>21373</v>
      </c>
    </row>
    <row r="401" spans="1:2" x14ac:dyDescent="0.2">
      <c r="A401" s="4" t="s">
        <v>20561</v>
      </c>
      <c r="B401" s="4" t="s">
        <v>21365</v>
      </c>
    </row>
    <row r="402" spans="1:2" x14ac:dyDescent="0.2">
      <c r="A402" s="4" t="s">
        <v>21093</v>
      </c>
      <c r="B402" s="4" t="s">
        <v>21195</v>
      </c>
    </row>
    <row r="403" spans="1:2" x14ac:dyDescent="0.2">
      <c r="A403" s="4" t="s">
        <v>20310</v>
      </c>
      <c r="B403" s="4" t="s">
        <v>21197</v>
      </c>
    </row>
    <row r="404" spans="1:2" x14ac:dyDescent="0.2">
      <c r="A404" s="4" t="s">
        <v>671</v>
      </c>
      <c r="B404" s="4" t="s">
        <v>21199</v>
      </c>
    </row>
    <row r="405" spans="1:2" x14ac:dyDescent="0.2">
      <c r="A405" s="4" t="s">
        <v>21167</v>
      </c>
      <c r="B405" s="4" t="s">
        <v>21201</v>
      </c>
    </row>
    <row r="406" spans="1:2" x14ac:dyDescent="0.2">
      <c r="A406" s="4" t="s">
        <v>20460</v>
      </c>
      <c r="B406" s="4" t="s">
        <v>20251</v>
      </c>
    </row>
    <row r="407" spans="1:2" x14ac:dyDescent="0.2">
      <c r="A407" s="4" t="s">
        <v>25572</v>
      </c>
      <c r="B407" s="4" t="s">
        <v>20257</v>
      </c>
    </row>
    <row r="408" spans="1:2" x14ac:dyDescent="0.2">
      <c r="A408" s="4" t="s">
        <v>25573</v>
      </c>
      <c r="B408" s="4" t="s">
        <v>20255</v>
      </c>
    </row>
    <row r="409" spans="1:2" x14ac:dyDescent="0.2">
      <c r="A409" s="4" t="s">
        <v>25574</v>
      </c>
      <c r="B409" s="4" t="s">
        <v>593</v>
      </c>
    </row>
    <row r="410" spans="1:2" x14ac:dyDescent="0.2">
      <c r="A410" s="4" t="s">
        <v>25575</v>
      </c>
      <c r="B410" s="4" t="s">
        <v>20157</v>
      </c>
    </row>
    <row r="411" spans="1:2" x14ac:dyDescent="0.2">
      <c r="A411" s="4" t="s">
        <v>25569</v>
      </c>
      <c r="B411" s="4" t="s">
        <v>20666</v>
      </c>
    </row>
    <row r="412" spans="1:2" x14ac:dyDescent="0.2">
      <c r="A412" s="4" t="s">
        <v>25570</v>
      </c>
      <c r="B412" s="4" t="s">
        <v>201</v>
      </c>
    </row>
    <row r="413" spans="1:2" x14ac:dyDescent="0.2">
      <c r="A413" s="4" t="s">
        <v>25571</v>
      </c>
      <c r="B413" s="4" t="s">
        <v>20152</v>
      </c>
    </row>
    <row r="414" spans="1:2" x14ac:dyDescent="0.2">
      <c r="A414" s="4" t="s">
        <v>25703</v>
      </c>
      <c r="B414" s="4" t="s">
        <v>462</v>
      </c>
    </row>
    <row r="415" spans="1:2" x14ac:dyDescent="0.2">
      <c r="A415" s="4" t="s">
        <v>25566</v>
      </c>
      <c r="B415" s="4" t="s">
        <v>20511</v>
      </c>
    </row>
    <row r="416" spans="1:2" x14ac:dyDescent="0.2">
      <c r="A416" s="4" t="s">
        <v>20341</v>
      </c>
      <c r="B416" s="4" t="s">
        <v>20513</v>
      </c>
    </row>
    <row r="417" spans="1:3" x14ac:dyDescent="0.2">
      <c r="A417" s="4" t="s">
        <v>160</v>
      </c>
      <c r="B417" s="4" t="s">
        <v>20515</v>
      </c>
    </row>
    <row r="418" spans="1:3" x14ac:dyDescent="0.2">
      <c r="A418" s="4" t="s">
        <v>149</v>
      </c>
      <c r="B418" s="4" t="s">
        <v>506</v>
      </c>
    </row>
    <row r="419" spans="1:3" x14ac:dyDescent="0.2">
      <c r="A419" s="4" t="s">
        <v>21336</v>
      </c>
      <c r="B419" s="4" t="s">
        <v>508</v>
      </c>
    </row>
    <row r="420" spans="1:3" x14ac:dyDescent="0.2">
      <c r="A420" s="4" t="s">
        <v>20339</v>
      </c>
      <c r="B420" s="4" t="s">
        <v>20419</v>
      </c>
    </row>
    <row r="421" spans="1:3" x14ac:dyDescent="0.2">
      <c r="A421" s="4" t="s">
        <v>172</v>
      </c>
      <c r="B421" s="4" t="s">
        <v>520</v>
      </c>
    </row>
    <row r="422" spans="1:3" x14ac:dyDescent="0.2">
      <c r="A422" s="4" t="s">
        <v>166</v>
      </c>
      <c r="B422" s="4" t="s">
        <v>20624</v>
      </c>
    </row>
    <row r="423" spans="1:3" x14ac:dyDescent="0.2">
      <c r="A423" s="4" t="s">
        <v>21338</v>
      </c>
      <c r="B423" s="4" t="s">
        <v>21328</v>
      </c>
    </row>
    <row r="424" spans="1:3" x14ac:dyDescent="0.2">
      <c r="A424" s="4" t="s">
        <v>20342</v>
      </c>
      <c r="B424" s="4" t="s">
        <v>21330</v>
      </c>
    </row>
    <row r="425" spans="1:3" x14ac:dyDescent="0.2">
      <c r="A425" s="4" t="s">
        <v>162</v>
      </c>
      <c r="B425" s="4" t="s">
        <v>20566</v>
      </c>
      <c r="C425" s="4"/>
    </row>
    <row r="426" spans="1:3" x14ac:dyDescent="0.2">
      <c r="A426" s="4" t="s">
        <v>151</v>
      </c>
      <c r="B426" s="4" t="s">
        <v>20413</v>
      </c>
    </row>
    <row r="427" spans="1:3" x14ac:dyDescent="0.2">
      <c r="A427" s="4" t="s">
        <v>21337</v>
      </c>
      <c r="B427" s="4" t="s">
        <v>1294</v>
      </c>
    </row>
    <row r="428" spans="1:3" x14ac:dyDescent="0.2">
      <c r="A428" s="4" t="s">
        <v>20340</v>
      </c>
      <c r="B428" s="4" t="s">
        <v>20214</v>
      </c>
    </row>
    <row r="429" spans="1:3" x14ac:dyDescent="0.2">
      <c r="A429" s="4" t="s">
        <v>173</v>
      </c>
      <c r="B429" s="4" t="s">
        <v>20216</v>
      </c>
    </row>
    <row r="430" spans="1:3" x14ac:dyDescent="0.2">
      <c r="A430" s="4" t="s">
        <v>167</v>
      </c>
      <c r="B430" s="4" t="s">
        <v>332</v>
      </c>
    </row>
    <row r="431" spans="1:3" x14ac:dyDescent="0.2">
      <c r="A431" s="4" t="s">
        <v>21339</v>
      </c>
      <c r="B431" s="4" t="s">
        <v>20230</v>
      </c>
    </row>
    <row r="432" spans="1:3" x14ac:dyDescent="0.2">
      <c r="A432" s="4" t="s">
        <v>25557</v>
      </c>
      <c r="B432" s="4" t="s">
        <v>338</v>
      </c>
    </row>
    <row r="433" spans="1:2" x14ac:dyDescent="0.2">
      <c r="A433" s="4" t="s">
        <v>25559</v>
      </c>
      <c r="B433" s="4" t="s">
        <v>20236</v>
      </c>
    </row>
    <row r="434" spans="1:2" x14ac:dyDescent="0.2">
      <c r="A434" s="4" t="s">
        <v>25560</v>
      </c>
      <c r="B434" s="4" t="s">
        <v>20232</v>
      </c>
    </row>
    <row r="435" spans="1:2" x14ac:dyDescent="0.2">
      <c r="A435" s="4" t="s">
        <v>25561</v>
      </c>
      <c r="B435" s="4" t="s">
        <v>20616</v>
      </c>
    </row>
    <row r="436" spans="1:2" x14ac:dyDescent="0.2">
      <c r="A436" s="4" t="s">
        <v>25562</v>
      </c>
      <c r="B436" s="4" t="s">
        <v>20618</v>
      </c>
    </row>
    <row r="437" spans="1:2" x14ac:dyDescent="0.2">
      <c r="A437" s="4" t="s">
        <v>25563</v>
      </c>
      <c r="B437" s="4" t="s">
        <v>20240</v>
      </c>
    </row>
    <row r="438" spans="1:2" x14ac:dyDescent="0.2">
      <c r="A438" s="4" t="s">
        <v>25564</v>
      </c>
      <c r="B438" s="4" t="s">
        <v>19898</v>
      </c>
    </row>
    <row r="439" spans="1:2" x14ac:dyDescent="0.2">
      <c r="A439" s="4" t="s">
        <v>25565</v>
      </c>
      <c r="B439" s="4" t="s">
        <v>20226</v>
      </c>
    </row>
    <row r="440" spans="1:2" x14ac:dyDescent="0.2">
      <c r="A440" s="4" t="s">
        <v>21408</v>
      </c>
      <c r="B440" s="4" t="s">
        <v>19902</v>
      </c>
    </row>
    <row r="441" spans="1:2" x14ac:dyDescent="0.2">
      <c r="A441" s="4" t="s">
        <v>21410</v>
      </c>
      <c r="B441" s="4" t="s">
        <v>20234</v>
      </c>
    </row>
    <row r="442" spans="1:2" x14ac:dyDescent="0.2">
      <c r="A442" s="4" t="s">
        <v>19796</v>
      </c>
      <c r="B442" s="4" t="s">
        <v>386</v>
      </c>
    </row>
    <row r="443" spans="1:2" x14ac:dyDescent="0.2">
      <c r="A443" s="4" t="s">
        <v>19807</v>
      </c>
      <c r="B443" s="4" t="s">
        <v>20244</v>
      </c>
    </row>
    <row r="444" spans="1:2" x14ac:dyDescent="0.2">
      <c r="A444" s="4" t="s">
        <v>19808</v>
      </c>
      <c r="B444" s="4" t="s">
        <v>402</v>
      </c>
    </row>
    <row r="445" spans="1:2" x14ac:dyDescent="0.2">
      <c r="A445" s="4" t="s">
        <v>20345</v>
      </c>
      <c r="B445" s="4" t="s">
        <v>21341</v>
      </c>
    </row>
    <row r="446" spans="1:2" x14ac:dyDescent="0.2">
      <c r="A446" s="4" t="s">
        <v>19809</v>
      </c>
      <c r="B446" s="4" t="s">
        <v>21343</v>
      </c>
    </row>
    <row r="447" spans="1:2" x14ac:dyDescent="0.2">
      <c r="A447" s="4" t="s">
        <v>19810</v>
      </c>
      <c r="B447" s="4" t="s">
        <v>21345</v>
      </c>
    </row>
    <row r="448" spans="1:2" x14ac:dyDescent="0.2">
      <c r="A448" s="4" t="s">
        <v>20346</v>
      </c>
      <c r="B448" s="4" t="s">
        <v>21347</v>
      </c>
    </row>
    <row r="449" spans="1:2" x14ac:dyDescent="0.2">
      <c r="A449" s="4" t="s">
        <v>643</v>
      </c>
      <c r="B449" s="4" t="s">
        <v>21349</v>
      </c>
    </row>
    <row r="450" spans="1:2" x14ac:dyDescent="0.2">
      <c r="A450" s="4" t="s">
        <v>20469</v>
      </c>
      <c r="B450" s="4" t="s">
        <v>21351</v>
      </c>
    </row>
    <row r="451" spans="1:2" x14ac:dyDescent="0.2">
      <c r="A451" s="4" t="s">
        <v>142</v>
      </c>
      <c r="B451" s="4" t="s">
        <v>21353</v>
      </c>
    </row>
    <row r="452" spans="1:2" x14ac:dyDescent="0.2">
      <c r="A452" s="4" t="s">
        <v>25638</v>
      </c>
      <c r="B452" s="4" t="s">
        <v>21355</v>
      </c>
    </row>
    <row r="453" spans="1:2" x14ac:dyDescent="0.2">
      <c r="A453" s="4" t="s">
        <v>25639</v>
      </c>
      <c r="B453" s="4" t="s">
        <v>21357</v>
      </c>
    </row>
    <row r="454" spans="1:2" x14ac:dyDescent="0.2">
      <c r="A454" s="4" t="s">
        <v>1514</v>
      </c>
      <c r="B454" s="4" t="s">
        <v>21359</v>
      </c>
    </row>
    <row r="455" spans="1:2" x14ac:dyDescent="0.2">
      <c r="A455" s="4" t="s">
        <v>1647</v>
      </c>
      <c r="B455" s="4" t="s">
        <v>21361</v>
      </c>
    </row>
    <row r="456" spans="1:2" x14ac:dyDescent="0.2">
      <c r="A456" s="4" t="s">
        <v>1640</v>
      </c>
      <c r="B456" s="4" t="s">
        <v>21363</v>
      </c>
    </row>
    <row r="457" spans="1:2" x14ac:dyDescent="0.2">
      <c r="A457" s="4" t="s">
        <v>1571</v>
      </c>
      <c r="B457" s="4" t="s">
        <v>21365</v>
      </c>
    </row>
    <row r="458" spans="1:2" x14ac:dyDescent="0.2">
      <c r="A458" s="4" t="s">
        <v>1565</v>
      </c>
      <c r="B458" s="4" t="s">
        <v>20594</v>
      </c>
    </row>
    <row r="459" spans="1:2" x14ac:dyDescent="0.2">
      <c r="A459" s="4" t="s">
        <v>2073</v>
      </c>
      <c r="B459" s="4" t="s">
        <v>20601</v>
      </c>
    </row>
    <row r="460" spans="1:2" x14ac:dyDescent="0.2">
      <c r="A460" s="4" t="s">
        <v>2071</v>
      </c>
      <c r="B460" s="4" t="s">
        <v>20606</v>
      </c>
    </row>
    <row r="461" spans="1:2" x14ac:dyDescent="0.2">
      <c r="A461" s="4" t="s">
        <v>2103</v>
      </c>
      <c r="B461" s="4" t="s">
        <v>20609</v>
      </c>
    </row>
    <row r="462" spans="1:2" x14ac:dyDescent="0.2">
      <c r="A462" s="4" t="s">
        <v>2101</v>
      </c>
      <c r="B462" s="4" t="s">
        <v>20251</v>
      </c>
    </row>
    <row r="463" spans="1:2" x14ac:dyDescent="0.2">
      <c r="A463" s="4" t="s">
        <v>1284</v>
      </c>
      <c r="B463" s="4" t="s">
        <v>20257</v>
      </c>
    </row>
    <row r="464" spans="1:2" x14ac:dyDescent="0.2">
      <c r="A464" s="4" t="s">
        <v>1279</v>
      </c>
      <c r="B464" s="4" t="s">
        <v>20255</v>
      </c>
    </row>
    <row r="465" spans="1:2" x14ac:dyDescent="0.2">
      <c r="A465" s="4" t="s">
        <v>1871</v>
      </c>
      <c r="B465" s="4" t="s">
        <v>20263</v>
      </c>
    </row>
    <row r="466" spans="1:2" x14ac:dyDescent="0.2">
      <c r="A466" s="4" t="s">
        <v>1866</v>
      </c>
      <c r="B466" s="4" t="s">
        <v>20259</v>
      </c>
    </row>
    <row r="467" spans="1:2" x14ac:dyDescent="0.2">
      <c r="A467" s="4" t="s">
        <v>2048</v>
      </c>
      <c r="B467" s="4" t="s">
        <v>20267</v>
      </c>
    </row>
    <row r="468" spans="1:2" x14ac:dyDescent="0.2">
      <c r="A468" s="4" t="s">
        <v>2044</v>
      </c>
      <c r="B468" s="4" t="s">
        <v>19961</v>
      </c>
    </row>
    <row r="469" spans="1:2" x14ac:dyDescent="0.2">
      <c r="A469" s="4" t="s">
        <v>1035</v>
      </c>
      <c r="B469" s="4" t="s">
        <v>19963</v>
      </c>
    </row>
    <row r="470" spans="1:2" x14ac:dyDescent="0.2">
      <c r="A470" s="4" t="s">
        <v>1031</v>
      </c>
      <c r="B470" s="4" t="s">
        <v>486</v>
      </c>
    </row>
    <row r="471" spans="1:2" x14ac:dyDescent="0.2">
      <c r="A471" s="4" t="s">
        <v>21109</v>
      </c>
      <c r="B471" s="4" t="s">
        <v>488</v>
      </c>
    </row>
    <row r="472" spans="1:2" x14ac:dyDescent="0.2">
      <c r="A472" s="4" t="s">
        <v>21111</v>
      </c>
      <c r="B472" s="4" t="s">
        <v>20458</v>
      </c>
    </row>
    <row r="473" spans="1:2" x14ac:dyDescent="0.2">
      <c r="A473" s="4" t="s">
        <v>21110</v>
      </c>
      <c r="B473" s="4" t="s">
        <v>593</v>
      </c>
    </row>
    <row r="474" spans="1:2" x14ac:dyDescent="0.2">
      <c r="A474" s="4" t="s">
        <v>21112</v>
      </c>
      <c r="B474" s="4" t="s">
        <v>245</v>
      </c>
    </row>
    <row r="475" spans="1:2" x14ac:dyDescent="0.2">
      <c r="A475" s="4" t="s">
        <v>21527</v>
      </c>
      <c r="B475" s="4" t="s">
        <v>244</v>
      </c>
    </row>
    <row r="476" spans="1:2" x14ac:dyDescent="0.2">
      <c r="A476" s="4" t="s">
        <v>21528</v>
      </c>
      <c r="B476" s="4" t="s">
        <v>20273</v>
      </c>
    </row>
    <row r="477" spans="1:2" x14ac:dyDescent="0.2">
      <c r="A477" s="4" t="s">
        <v>21529</v>
      </c>
      <c r="B477" s="4" t="s">
        <v>19990</v>
      </c>
    </row>
    <row r="478" spans="1:2" x14ac:dyDescent="0.2">
      <c r="A478" s="4" t="s">
        <v>21530</v>
      </c>
      <c r="B478" s="4" t="s">
        <v>99</v>
      </c>
    </row>
    <row r="479" spans="1:2" x14ac:dyDescent="0.2">
      <c r="A479" s="4" t="s">
        <v>21531</v>
      </c>
      <c r="B479" s="4" t="s">
        <v>20277</v>
      </c>
    </row>
    <row r="480" spans="1:2" x14ac:dyDescent="0.2">
      <c r="A480" s="4" t="s">
        <v>21532</v>
      </c>
      <c r="B480" s="4" t="s">
        <v>20283</v>
      </c>
    </row>
    <row r="481" spans="1:2" x14ac:dyDescent="0.2">
      <c r="A481" s="4" t="s">
        <v>21533</v>
      </c>
      <c r="B481" s="4" t="s">
        <v>20000</v>
      </c>
    </row>
    <row r="482" spans="1:2" x14ac:dyDescent="0.2">
      <c r="A482" s="4" t="s">
        <v>21534</v>
      </c>
      <c r="B482" s="4" t="s">
        <v>21415</v>
      </c>
    </row>
    <row r="483" spans="1:2" x14ac:dyDescent="0.2">
      <c r="A483" s="4" t="s">
        <v>21535</v>
      </c>
      <c r="B483" s="4" t="s">
        <v>21333</v>
      </c>
    </row>
    <row r="484" spans="1:2" x14ac:dyDescent="0.2">
      <c r="A484" s="4" t="s">
        <v>2083</v>
      </c>
      <c r="B484" s="4" t="s">
        <v>21400</v>
      </c>
    </row>
    <row r="485" spans="1:2" x14ac:dyDescent="0.2">
      <c r="A485" s="4" t="s">
        <v>1697</v>
      </c>
      <c r="B485" s="4" t="s">
        <v>21402</v>
      </c>
    </row>
    <row r="486" spans="1:2" x14ac:dyDescent="0.2">
      <c r="A486" s="4" t="s">
        <v>21299</v>
      </c>
      <c r="B486" s="4" t="s">
        <v>25361</v>
      </c>
    </row>
    <row r="487" spans="1:2" x14ac:dyDescent="0.2">
      <c r="A487" s="4" t="s">
        <v>1324</v>
      </c>
      <c r="B487" s="4" t="s">
        <v>20587</v>
      </c>
    </row>
    <row r="488" spans="1:2" x14ac:dyDescent="0.2">
      <c r="A488" s="4" t="s">
        <v>1679</v>
      </c>
      <c r="B488" s="4" t="s">
        <v>20559</v>
      </c>
    </row>
    <row r="489" spans="1:2" x14ac:dyDescent="0.2">
      <c r="A489" s="4" t="s">
        <v>1802</v>
      </c>
      <c r="B489" s="4" t="s">
        <v>20556</v>
      </c>
    </row>
    <row r="490" spans="1:2" x14ac:dyDescent="0.2">
      <c r="A490" s="4" t="s">
        <v>1537</v>
      </c>
      <c r="B490" s="4" t="s">
        <v>20561</v>
      </c>
    </row>
    <row r="491" spans="1:2" x14ac:dyDescent="0.2">
      <c r="A491" s="4" t="s">
        <v>1105</v>
      </c>
      <c r="B491" s="4" t="s">
        <v>21093</v>
      </c>
    </row>
    <row r="492" spans="1:2" x14ac:dyDescent="0.2">
      <c r="A492" s="4" t="s">
        <v>1286</v>
      </c>
      <c r="B492" s="4" t="s">
        <v>20310</v>
      </c>
    </row>
    <row r="493" spans="1:2" x14ac:dyDescent="0.2">
      <c r="A493" s="4" t="s">
        <v>2092</v>
      </c>
      <c r="B493" s="4" t="s">
        <v>671</v>
      </c>
    </row>
    <row r="494" spans="1:2" x14ac:dyDescent="0.2">
      <c r="A494" s="4" t="s">
        <v>1703</v>
      </c>
      <c r="B494" s="4" t="s">
        <v>21167</v>
      </c>
    </row>
    <row r="495" spans="1:2" x14ac:dyDescent="0.2">
      <c r="A495" s="4" t="s">
        <v>21300</v>
      </c>
      <c r="B495" s="4" t="s">
        <v>20460</v>
      </c>
    </row>
    <row r="496" spans="1:2" x14ac:dyDescent="0.2">
      <c r="A496" s="4" t="s">
        <v>1330</v>
      </c>
      <c r="B496" s="4" t="s">
        <v>20342</v>
      </c>
    </row>
    <row r="497" spans="1:2" x14ac:dyDescent="0.2">
      <c r="A497" s="4" t="s">
        <v>1683</v>
      </c>
      <c r="B497" s="4" t="s">
        <v>151</v>
      </c>
    </row>
    <row r="498" spans="1:2" x14ac:dyDescent="0.2">
      <c r="A498" s="4" t="s">
        <v>1806</v>
      </c>
      <c r="B498" s="4" t="s">
        <v>162</v>
      </c>
    </row>
    <row r="499" spans="1:2" x14ac:dyDescent="0.2">
      <c r="A499" s="4" t="s">
        <v>1550</v>
      </c>
      <c r="B499" s="4" t="s">
        <v>21337</v>
      </c>
    </row>
    <row r="500" spans="1:2" x14ac:dyDescent="0.2">
      <c r="A500" s="4" t="s">
        <v>1115</v>
      </c>
      <c r="B500" s="4" t="s">
        <v>20340</v>
      </c>
    </row>
    <row r="501" spans="1:2" x14ac:dyDescent="0.2">
      <c r="A501" s="4" t="s">
        <v>1292</v>
      </c>
      <c r="B501" s="4" t="s">
        <v>167</v>
      </c>
    </row>
    <row r="502" spans="1:2" x14ac:dyDescent="0.2">
      <c r="A502" s="4" t="s">
        <v>1177</v>
      </c>
      <c r="B502" s="4" t="s">
        <v>173</v>
      </c>
    </row>
    <row r="503" spans="1:2" x14ac:dyDescent="0.2">
      <c r="A503" s="4" t="s">
        <v>21189</v>
      </c>
      <c r="B503" s="4" t="s">
        <v>21339</v>
      </c>
    </row>
    <row r="504" spans="1:2" x14ac:dyDescent="0.2">
      <c r="A504" s="4" t="s">
        <v>21107</v>
      </c>
      <c r="B504" s="4" t="s">
        <v>20157</v>
      </c>
    </row>
    <row r="505" spans="1:2" x14ac:dyDescent="0.2">
      <c r="A505" s="4" t="s">
        <v>19935</v>
      </c>
      <c r="B505" s="4" t="s">
        <v>20666</v>
      </c>
    </row>
    <row r="506" spans="1:2" x14ac:dyDescent="0.2">
      <c r="A506" s="4" t="s">
        <v>1657</v>
      </c>
      <c r="B506" s="4" t="s">
        <v>201</v>
      </c>
    </row>
    <row r="507" spans="1:2" x14ac:dyDescent="0.2">
      <c r="A507" s="4" t="s">
        <v>1597</v>
      </c>
      <c r="B507" s="4" t="s">
        <v>20152</v>
      </c>
    </row>
    <row r="508" spans="1:2" x14ac:dyDescent="0.2">
      <c r="A508" s="4" t="s">
        <v>1844</v>
      </c>
      <c r="B508" s="4" t="s">
        <v>462</v>
      </c>
    </row>
    <row r="509" spans="1:2" x14ac:dyDescent="0.2">
      <c r="A509" s="4" t="s">
        <v>21301</v>
      </c>
      <c r="B509" s="4" t="s">
        <v>20511</v>
      </c>
    </row>
    <row r="510" spans="1:2" x14ac:dyDescent="0.2">
      <c r="A510" s="4" t="s">
        <v>20064</v>
      </c>
      <c r="B510" s="4" t="s">
        <v>20513</v>
      </c>
    </row>
    <row r="511" spans="1:2" x14ac:dyDescent="0.2">
      <c r="A511" s="4" t="s">
        <v>1235</v>
      </c>
      <c r="B511" s="4" t="s">
        <v>20515</v>
      </c>
    </row>
    <row r="512" spans="1:2" x14ac:dyDescent="0.2">
      <c r="A512" s="4" t="s">
        <v>21190</v>
      </c>
      <c r="B512" s="4" t="s">
        <v>506</v>
      </c>
    </row>
    <row r="513" spans="1:2" x14ac:dyDescent="0.2">
      <c r="A513" s="4" t="s">
        <v>21108</v>
      </c>
      <c r="B513" s="4" t="s">
        <v>508</v>
      </c>
    </row>
    <row r="514" spans="1:2" x14ac:dyDescent="0.2">
      <c r="A514" s="4" t="s">
        <v>19936</v>
      </c>
      <c r="B514" s="4" t="s">
        <v>20419</v>
      </c>
    </row>
    <row r="515" spans="1:2" x14ac:dyDescent="0.2">
      <c r="A515" s="4" t="s">
        <v>1667</v>
      </c>
      <c r="B515" s="4" t="s">
        <v>520</v>
      </c>
    </row>
    <row r="516" spans="1:2" x14ac:dyDescent="0.2">
      <c r="A516" s="4" t="s">
        <v>1603</v>
      </c>
      <c r="B516" s="4" t="s">
        <v>20624</v>
      </c>
    </row>
    <row r="517" spans="1:2" x14ac:dyDescent="0.2">
      <c r="A517" s="4" t="s">
        <v>1853</v>
      </c>
      <c r="B517" s="4" t="s">
        <v>21328</v>
      </c>
    </row>
    <row r="518" spans="1:2" x14ac:dyDescent="0.2">
      <c r="A518" s="4" t="s">
        <v>21302</v>
      </c>
      <c r="B518" s="4" t="s">
        <v>21330</v>
      </c>
    </row>
    <row r="519" spans="1:2" x14ac:dyDescent="0.2">
      <c r="A519" s="4" t="s">
        <v>20065</v>
      </c>
      <c r="B519" s="4" t="s">
        <v>20566</v>
      </c>
    </row>
    <row r="520" spans="1:2" x14ac:dyDescent="0.2">
      <c r="A520" s="4" t="s">
        <v>1905</v>
      </c>
      <c r="B520" s="4" t="s">
        <v>20413</v>
      </c>
    </row>
    <row r="521" spans="1:2" x14ac:dyDescent="0.2">
      <c r="A521" s="4" t="s">
        <v>1880</v>
      </c>
      <c r="B521" s="4" t="s">
        <v>1294</v>
      </c>
    </row>
    <row r="522" spans="1:2" x14ac:dyDescent="0.2">
      <c r="A522" s="4" t="s">
        <v>1553</v>
      </c>
      <c r="B522" s="4" t="s">
        <v>20214</v>
      </c>
    </row>
    <row r="523" spans="1:2" x14ac:dyDescent="0.2">
      <c r="A523" s="4" t="s">
        <v>1738</v>
      </c>
      <c r="B523" s="4" t="s">
        <v>20216</v>
      </c>
    </row>
    <row r="524" spans="1:2" x14ac:dyDescent="0.2">
      <c r="A524" s="4" t="s">
        <v>1986</v>
      </c>
      <c r="B524" s="4" t="s">
        <v>332</v>
      </c>
    </row>
    <row r="525" spans="1:2" x14ac:dyDescent="0.2">
      <c r="A525" s="4" t="s">
        <v>1916</v>
      </c>
      <c r="B525" s="4" t="s">
        <v>20230</v>
      </c>
    </row>
    <row r="526" spans="1:2" x14ac:dyDescent="0.2">
      <c r="A526" s="4" t="s">
        <v>1889</v>
      </c>
      <c r="B526" s="4" t="s">
        <v>338</v>
      </c>
    </row>
    <row r="527" spans="1:2" x14ac:dyDescent="0.2">
      <c r="A527" s="4" t="s">
        <v>1555</v>
      </c>
      <c r="B527" s="4" t="s">
        <v>20236</v>
      </c>
    </row>
    <row r="528" spans="1:2" x14ac:dyDescent="0.2">
      <c r="A528" s="4" t="s">
        <v>1751</v>
      </c>
      <c r="B528" s="4" t="s">
        <v>20232</v>
      </c>
    </row>
    <row r="529" spans="1:2" x14ac:dyDescent="0.2">
      <c r="A529" s="4" t="s">
        <v>1989</v>
      </c>
      <c r="B529" s="4" t="s">
        <v>20616</v>
      </c>
    </row>
    <row r="530" spans="1:2" x14ac:dyDescent="0.2">
      <c r="A530" s="4" t="s">
        <v>1933</v>
      </c>
      <c r="B530" s="4" t="s">
        <v>20618</v>
      </c>
    </row>
    <row r="531" spans="1:2" x14ac:dyDescent="0.2">
      <c r="A531" s="4" t="s">
        <v>1940</v>
      </c>
      <c r="B531" s="4" t="s">
        <v>20240</v>
      </c>
    </row>
    <row r="532" spans="1:2" x14ac:dyDescent="0.2">
      <c r="A532" s="4" t="s">
        <v>1265</v>
      </c>
      <c r="B532" s="4" t="s">
        <v>19898</v>
      </c>
    </row>
    <row r="533" spans="1:2" x14ac:dyDescent="0.2">
      <c r="A533" s="4" t="s">
        <v>1264</v>
      </c>
      <c r="B533" s="4" t="s">
        <v>20226</v>
      </c>
    </row>
    <row r="534" spans="1:2" x14ac:dyDescent="0.2">
      <c r="A534" s="4" t="s">
        <v>1267</v>
      </c>
      <c r="B534" s="4" t="s">
        <v>19902</v>
      </c>
    </row>
    <row r="535" spans="1:2" x14ac:dyDescent="0.2">
      <c r="A535" s="4" t="s">
        <v>1266</v>
      </c>
      <c r="B535" s="4" t="s">
        <v>20234</v>
      </c>
    </row>
    <row r="536" spans="1:2" x14ac:dyDescent="0.2">
      <c r="A536" s="4" t="s">
        <v>1271</v>
      </c>
      <c r="B536" s="4" t="s">
        <v>386</v>
      </c>
    </row>
    <row r="537" spans="1:2" x14ac:dyDescent="0.2">
      <c r="A537" s="4" t="s">
        <v>1270</v>
      </c>
      <c r="B537" s="4" t="s">
        <v>20244</v>
      </c>
    </row>
    <row r="538" spans="1:2" x14ac:dyDescent="0.2">
      <c r="A538" s="4" t="s">
        <v>1269</v>
      </c>
      <c r="B538" s="4" t="s">
        <v>402</v>
      </c>
    </row>
    <row r="539" spans="1:2" x14ac:dyDescent="0.2">
      <c r="A539" s="4" t="s">
        <v>1268</v>
      </c>
      <c r="B539" s="4" t="s">
        <v>21341</v>
      </c>
    </row>
    <row r="540" spans="1:2" x14ac:dyDescent="0.2">
      <c r="A540" s="4" t="s">
        <v>1638</v>
      </c>
      <c r="B540" s="4" t="s">
        <v>21343</v>
      </c>
    </row>
    <row r="541" spans="1:2" x14ac:dyDescent="0.2">
      <c r="A541" s="4" t="s">
        <v>1648</v>
      </c>
      <c r="B541" s="4" t="s">
        <v>21345</v>
      </c>
    </row>
    <row r="542" spans="1:2" x14ac:dyDescent="0.2">
      <c r="A542" s="4" t="s">
        <v>1643</v>
      </c>
      <c r="B542" s="4" t="s">
        <v>21347</v>
      </c>
    </row>
    <row r="543" spans="1:2" x14ac:dyDescent="0.2">
      <c r="A543" s="4" t="s">
        <v>1562</v>
      </c>
      <c r="B543" s="4" t="s">
        <v>21349</v>
      </c>
    </row>
    <row r="544" spans="1:2" x14ac:dyDescent="0.2">
      <c r="A544" s="4" t="s">
        <v>1569</v>
      </c>
      <c r="B544" s="4" t="s">
        <v>21351</v>
      </c>
    </row>
    <row r="545" spans="1:2" x14ac:dyDescent="0.2">
      <c r="A545" s="4" t="s">
        <v>21070</v>
      </c>
      <c r="B545" s="4" t="s">
        <v>21353</v>
      </c>
    </row>
    <row r="546" spans="1:2" x14ac:dyDescent="0.2">
      <c r="A546" s="4" t="s">
        <v>21071</v>
      </c>
      <c r="B546" s="4" t="s">
        <v>21355</v>
      </c>
    </row>
    <row r="547" spans="1:2" x14ac:dyDescent="0.2">
      <c r="A547" s="4" t="s">
        <v>21174</v>
      </c>
      <c r="B547" s="4" t="s">
        <v>21357</v>
      </c>
    </row>
    <row r="548" spans="1:2" x14ac:dyDescent="0.2">
      <c r="A548" s="4" t="s">
        <v>21175</v>
      </c>
      <c r="B548" s="4" t="s">
        <v>21359</v>
      </c>
    </row>
    <row r="549" spans="1:2" x14ac:dyDescent="0.2">
      <c r="A549" s="4" t="s">
        <v>1285</v>
      </c>
      <c r="B549" s="4" t="s">
        <v>21361</v>
      </c>
    </row>
    <row r="550" spans="1:2" x14ac:dyDescent="0.2">
      <c r="A550" s="4" t="s">
        <v>1282</v>
      </c>
      <c r="B550" s="4" t="s">
        <v>21363</v>
      </c>
    </row>
    <row r="551" spans="1:2" x14ac:dyDescent="0.2">
      <c r="A551" s="4" t="s">
        <v>1872</v>
      </c>
      <c r="B551" s="4" t="s">
        <v>21365</v>
      </c>
    </row>
    <row r="552" spans="1:2" x14ac:dyDescent="0.2">
      <c r="A552" s="4" t="s">
        <v>1863</v>
      </c>
      <c r="B552" s="4" t="s">
        <v>20594</v>
      </c>
    </row>
    <row r="553" spans="1:2" x14ac:dyDescent="0.2">
      <c r="A553" s="4" t="s">
        <v>1869</v>
      </c>
      <c r="B553" s="4" t="s">
        <v>20601</v>
      </c>
    </row>
    <row r="554" spans="1:2" x14ac:dyDescent="0.2">
      <c r="A554" s="4" t="s">
        <v>21084</v>
      </c>
      <c r="B554" s="4" t="s">
        <v>20606</v>
      </c>
    </row>
    <row r="555" spans="1:2" x14ac:dyDescent="0.2">
      <c r="A555" s="4" t="s">
        <v>21085</v>
      </c>
      <c r="B555" s="4" t="s">
        <v>20609</v>
      </c>
    </row>
    <row r="556" spans="1:2" x14ac:dyDescent="0.2">
      <c r="A556" s="4" t="s">
        <v>21086</v>
      </c>
      <c r="B556" s="4" t="s">
        <v>20251</v>
      </c>
    </row>
    <row r="557" spans="1:2" x14ac:dyDescent="0.2">
      <c r="A557" s="4" t="s">
        <v>21087</v>
      </c>
      <c r="B557" s="4" t="s">
        <v>20257</v>
      </c>
    </row>
    <row r="558" spans="1:2" x14ac:dyDescent="0.2">
      <c r="A558" s="4" t="s">
        <v>21063</v>
      </c>
      <c r="B558" s="4" t="s">
        <v>20255</v>
      </c>
    </row>
    <row r="559" spans="1:2" x14ac:dyDescent="0.2">
      <c r="A559" s="4" t="s">
        <v>21064</v>
      </c>
      <c r="B559" s="4" t="s">
        <v>20263</v>
      </c>
    </row>
    <row r="560" spans="1:2" x14ac:dyDescent="0.2">
      <c r="A560" s="4" t="s">
        <v>21065</v>
      </c>
      <c r="B560" s="4" t="s">
        <v>20259</v>
      </c>
    </row>
    <row r="561" spans="1:2" x14ac:dyDescent="0.2">
      <c r="A561" s="4" t="s">
        <v>25624</v>
      </c>
      <c r="B561" s="4" t="s">
        <v>20267</v>
      </c>
    </row>
    <row r="562" spans="1:2" x14ac:dyDescent="0.2">
      <c r="A562" s="4" t="s">
        <v>25626</v>
      </c>
      <c r="B562" s="4" t="s">
        <v>19961</v>
      </c>
    </row>
    <row r="563" spans="1:2" x14ac:dyDescent="0.2">
      <c r="A563" s="4" t="s">
        <v>25625</v>
      </c>
      <c r="B563" s="4" t="s">
        <v>19963</v>
      </c>
    </row>
    <row r="564" spans="1:2" x14ac:dyDescent="0.2">
      <c r="A564" s="4" t="s">
        <v>25629</v>
      </c>
      <c r="B564" s="4" t="s">
        <v>486</v>
      </c>
    </row>
    <row r="565" spans="1:2" x14ac:dyDescent="0.2">
      <c r="A565" s="4" t="s">
        <v>25630</v>
      </c>
      <c r="B565" s="4" t="s">
        <v>488</v>
      </c>
    </row>
    <row r="566" spans="1:2" x14ac:dyDescent="0.2">
      <c r="A566" s="4" t="s">
        <v>21072</v>
      </c>
      <c r="B566" s="4" t="s">
        <v>20458</v>
      </c>
    </row>
    <row r="567" spans="1:2" x14ac:dyDescent="0.2">
      <c r="A567" s="4" t="s">
        <v>21073</v>
      </c>
      <c r="B567" s="4" t="s">
        <v>593</v>
      </c>
    </row>
    <row r="568" spans="1:2" x14ac:dyDescent="0.2">
      <c r="A568" s="4" t="s">
        <v>21176</v>
      </c>
      <c r="B568" s="4" t="s">
        <v>245</v>
      </c>
    </row>
    <row r="569" spans="1:2" x14ac:dyDescent="0.2">
      <c r="A569" s="4" t="s">
        <v>21177</v>
      </c>
      <c r="B569" s="4" t="s">
        <v>244</v>
      </c>
    </row>
    <row r="570" spans="1:2" ht="17" customHeight="1" x14ac:dyDescent="0.2">
      <c r="A570" s="4" t="s">
        <v>1301</v>
      </c>
      <c r="B570" s="4" t="s">
        <v>20273</v>
      </c>
    </row>
    <row r="571" spans="1:2" x14ac:dyDescent="0.2">
      <c r="A571" s="4" t="s">
        <v>1300</v>
      </c>
      <c r="B571" s="4" t="s">
        <v>19990</v>
      </c>
    </row>
    <row r="572" spans="1:2" x14ac:dyDescent="0.2">
      <c r="A572" s="4" t="s">
        <v>1896</v>
      </c>
      <c r="B572" s="4" t="s">
        <v>99</v>
      </c>
    </row>
    <row r="573" spans="1:2" x14ac:dyDescent="0.2">
      <c r="A573" s="4" t="s">
        <v>25532</v>
      </c>
      <c r="B573" s="4" t="s">
        <v>20277</v>
      </c>
    </row>
    <row r="574" spans="1:2" x14ac:dyDescent="0.2">
      <c r="A574" s="4" t="s">
        <v>25533</v>
      </c>
      <c r="B574" s="4" t="s">
        <v>20283</v>
      </c>
    </row>
    <row r="575" spans="1:2" x14ac:dyDescent="0.2">
      <c r="A575" s="4" t="s">
        <v>21088</v>
      </c>
      <c r="B575" s="4" t="s">
        <v>20000</v>
      </c>
    </row>
    <row r="576" spans="1:2" x14ac:dyDescent="0.2">
      <c r="A576" s="4" t="s">
        <v>21089</v>
      </c>
      <c r="B576" s="4" t="s">
        <v>21415</v>
      </c>
    </row>
    <row r="577" spans="1:2" x14ac:dyDescent="0.2">
      <c r="A577" s="4" t="s">
        <v>21090</v>
      </c>
      <c r="B577" s="4" t="s">
        <v>21333</v>
      </c>
    </row>
    <row r="578" spans="1:2" x14ac:dyDescent="0.2">
      <c r="A578" s="4" t="s">
        <v>21091</v>
      </c>
      <c r="B578" s="4" t="s">
        <v>21400</v>
      </c>
    </row>
    <row r="579" spans="1:2" x14ac:dyDescent="0.2">
      <c r="A579" s="4" t="s">
        <v>21066</v>
      </c>
      <c r="B579" s="4" t="s">
        <v>21402</v>
      </c>
    </row>
    <row r="580" spans="1:2" x14ac:dyDescent="0.2">
      <c r="A580" s="4" t="s">
        <v>21067</v>
      </c>
      <c r="B580" s="4" t="s">
        <v>25361</v>
      </c>
    </row>
    <row r="581" spans="1:2" x14ac:dyDescent="0.2">
      <c r="A581" s="4" t="s">
        <v>21068</v>
      </c>
      <c r="B581" s="4" t="s">
        <v>20587</v>
      </c>
    </row>
    <row r="582" spans="1:2" x14ac:dyDescent="0.2">
      <c r="A582" s="4" t="s">
        <v>20662</v>
      </c>
      <c r="B582" s="4" t="s">
        <v>20559</v>
      </c>
    </row>
    <row r="583" spans="1:2" x14ac:dyDescent="0.2">
      <c r="A583" s="4" t="s">
        <v>19824</v>
      </c>
      <c r="B583" s="4" t="s">
        <v>20556</v>
      </c>
    </row>
    <row r="584" spans="1:2" x14ac:dyDescent="0.2">
      <c r="A584" s="4" t="s">
        <v>1696</v>
      </c>
      <c r="B584" s="4" t="s">
        <v>20561</v>
      </c>
    </row>
    <row r="585" spans="1:2" x14ac:dyDescent="0.2">
      <c r="A585" s="4" t="s">
        <v>20671</v>
      </c>
      <c r="B585" s="4" t="s">
        <v>21093</v>
      </c>
    </row>
    <row r="586" spans="1:2" x14ac:dyDescent="0.2">
      <c r="A586" s="4" t="s">
        <v>20673</v>
      </c>
      <c r="B586" s="4" t="s">
        <v>20310</v>
      </c>
    </row>
    <row r="587" spans="1:2" x14ac:dyDescent="0.2">
      <c r="A587" s="4" t="s">
        <v>1323</v>
      </c>
      <c r="B587" s="4" t="s">
        <v>671</v>
      </c>
    </row>
    <row r="588" spans="1:2" x14ac:dyDescent="0.2">
      <c r="A588" s="4" t="s">
        <v>19834</v>
      </c>
      <c r="B588" s="4" t="s">
        <v>21167</v>
      </c>
    </row>
    <row r="589" spans="1:2" x14ac:dyDescent="0.2">
      <c r="A589" s="4" t="s">
        <v>21455</v>
      </c>
      <c r="B589" s="4" t="s">
        <v>20460</v>
      </c>
    </row>
    <row r="590" spans="1:2" x14ac:dyDescent="0.2">
      <c r="A590" s="4" t="s">
        <v>21457</v>
      </c>
      <c r="B590" s="4" t="s">
        <v>20342</v>
      </c>
    </row>
    <row r="591" spans="1:2" x14ac:dyDescent="0.2">
      <c r="A591" s="4" t="s">
        <v>20645</v>
      </c>
      <c r="B591" s="4" t="s">
        <v>151</v>
      </c>
    </row>
    <row r="592" spans="1:2" x14ac:dyDescent="0.2">
      <c r="A592" s="4" t="s">
        <v>25616</v>
      </c>
      <c r="B592" s="4" t="s">
        <v>162</v>
      </c>
    </row>
    <row r="593" spans="1:2" x14ac:dyDescent="0.2">
      <c r="A593" s="4" t="s">
        <v>25618</v>
      </c>
      <c r="B593" s="4" t="s">
        <v>21337</v>
      </c>
    </row>
    <row r="594" spans="1:2" x14ac:dyDescent="0.2">
      <c r="A594" s="4" t="s">
        <v>25620</v>
      </c>
      <c r="B594" s="4" t="s">
        <v>20340</v>
      </c>
    </row>
    <row r="595" spans="1:2" x14ac:dyDescent="0.2">
      <c r="A595" s="4" t="s">
        <v>1110</v>
      </c>
      <c r="B595" s="4" t="s">
        <v>167</v>
      </c>
    </row>
    <row r="596" spans="1:2" x14ac:dyDescent="0.2">
      <c r="A596" s="4" t="s">
        <v>1289</v>
      </c>
      <c r="B596" s="4" t="s">
        <v>173</v>
      </c>
    </row>
    <row r="597" spans="1:2" x14ac:dyDescent="0.2">
      <c r="A597" s="4" t="s">
        <v>20661</v>
      </c>
      <c r="B597" s="4" t="s">
        <v>21339</v>
      </c>
    </row>
    <row r="598" spans="1:2" x14ac:dyDescent="0.2">
      <c r="A598" s="4" t="s">
        <v>19825</v>
      </c>
      <c r="B598" s="4" t="s">
        <v>267</v>
      </c>
    </row>
    <row r="599" spans="1:2" x14ac:dyDescent="0.2">
      <c r="A599" s="4" t="s">
        <v>1702</v>
      </c>
      <c r="B599" s="4" t="s">
        <v>263</v>
      </c>
    </row>
    <row r="600" spans="1:2" x14ac:dyDescent="0.2">
      <c r="A600" s="4" t="s">
        <v>20672</v>
      </c>
      <c r="B600" s="4" t="s">
        <v>20531</v>
      </c>
    </row>
    <row r="601" spans="1:2" x14ac:dyDescent="0.2">
      <c r="A601" s="4" t="s">
        <v>20674</v>
      </c>
      <c r="B601" s="4" t="s">
        <v>270</v>
      </c>
    </row>
    <row r="602" spans="1:2" x14ac:dyDescent="0.2">
      <c r="A602" s="4" t="s">
        <v>1329</v>
      </c>
      <c r="B602" s="4" t="s">
        <v>275</v>
      </c>
    </row>
    <row r="603" spans="1:2" x14ac:dyDescent="0.2">
      <c r="A603" s="4" t="s">
        <v>19835</v>
      </c>
      <c r="B603" s="4" t="s">
        <v>750</v>
      </c>
    </row>
    <row r="604" spans="1:2" x14ac:dyDescent="0.2">
      <c r="A604" s="4" t="s">
        <v>21456</v>
      </c>
      <c r="B604" s="4" t="s">
        <v>278</v>
      </c>
    </row>
    <row r="605" spans="1:2" x14ac:dyDescent="0.2">
      <c r="A605" s="4" t="s">
        <v>21458</v>
      </c>
      <c r="B605" s="4" t="s">
        <v>271</v>
      </c>
    </row>
    <row r="606" spans="1:2" x14ac:dyDescent="0.2">
      <c r="A606" s="4" t="s">
        <v>20646</v>
      </c>
      <c r="B606" s="4" t="s">
        <v>281</v>
      </c>
    </row>
    <row r="607" spans="1:2" x14ac:dyDescent="0.2">
      <c r="A607" s="4" t="s">
        <v>25617</v>
      </c>
      <c r="B607" s="4" t="s">
        <v>285</v>
      </c>
    </row>
    <row r="608" spans="1:2" x14ac:dyDescent="0.2">
      <c r="A608" s="4" t="s">
        <v>25619</v>
      </c>
      <c r="B608" s="4" t="s">
        <v>20533</v>
      </c>
    </row>
    <row r="609" spans="1:2" x14ac:dyDescent="0.2">
      <c r="A609" s="4" t="s">
        <v>25621</v>
      </c>
      <c r="B609" s="4" t="s">
        <v>21104</v>
      </c>
    </row>
    <row r="610" spans="1:2" x14ac:dyDescent="0.2">
      <c r="A610" s="4" t="s">
        <v>1120</v>
      </c>
      <c r="B610" s="4" t="s">
        <v>20365</v>
      </c>
    </row>
    <row r="611" spans="1:2" x14ac:dyDescent="0.2">
      <c r="A611" s="4" t="s">
        <v>1295</v>
      </c>
      <c r="B611" s="4" t="s">
        <v>287</v>
      </c>
    </row>
    <row r="612" spans="1:2" x14ac:dyDescent="0.2">
      <c r="A612" s="4" t="s">
        <v>1172</v>
      </c>
      <c r="B612" s="4" t="s">
        <v>289</v>
      </c>
    </row>
    <row r="613" spans="1:2" x14ac:dyDescent="0.2">
      <c r="A613" s="4" t="s">
        <v>19863</v>
      </c>
      <c r="B613" s="4" t="s">
        <v>19973</v>
      </c>
    </row>
    <row r="614" spans="1:2" x14ac:dyDescent="0.2">
      <c r="A614" s="4" t="s">
        <v>19872</v>
      </c>
      <c r="B614" s="4" t="s">
        <v>291</v>
      </c>
    </row>
    <row r="615" spans="1:2" x14ac:dyDescent="0.2">
      <c r="A615" s="4" t="s">
        <v>19870</v>
      </c>
      <c r="B615" s="4" t="s">
        <v>20471</v>
      </c>
    </row>
    <row r="616" spans="1:2" x14ac:dyDescent="0.2">
      <c r="A616" s="4" t="s">
        <v>20669</v>
      </c>
      <c r="B616" s="4" t="s">
        <v>317</v>
      </c>
    </row>
    <row r="617" spans="1:2" x14ac:dyDescent="0.2">
      <c r="A617" s="4" t="s">
        <v>19899</v>
      </c>
      <c r="B617" s="4" t="s">
        <v>294</v>
      </c>
    </row>
    <row r="618" spans="1:2" x14ac:dyDescent="0.2">
      <c r="A618" s="4" t="s">
        <v>19903</v>
      </c>
      <c r="B618" s="4" t="s">
        <v>297</v>
      </c>
    </row>
    <row r="619" spans="1:2" x14ac:dyDescent="0.2">
      <c r="A619" s="4" t="s">
        <v>19916</v>
      </c>
      <c r="B619" s="4" t="s">
        <v>298</v>
      </c>
    </row>
    <row r="620" spans="1:2" x14ac:dyDescent="0.2">
      <c r="A620" s="4" t="s">
        <v>19914</v>
      </c>
      <c r="B620" s="4" t="s">
        <v>21446</v>
      </c>
    </row>
    <row r="621" spans="1:2" x14ac:dyDescent="0.2">
      <c r="A621" s="4" t="s">
        <v>20052</v>
      </c>
      <c r="B621" s="4" t="s">
        <v>21102</v>
      </c>
    </row>
    <row r="622" spans="1:2" x14ac:dyDescent="0.2">
      <c r="A622" s="4" t="s">
        <v>20054</v>
      </c>
      <c r="B622" s="4" t="s">
        <v>299</v>
      </c>
    </row>
    <row r="623" spans="1:2" x14ac:dyDescent="0.2">
      <c r="A623" s="4" t="s">
        <v>1230</v>
      </c>
      <c r="B623" s="4" t="s">
        <v>302</v>
      </c>
    </row>
    <row r="624" spans="1:2" x14ac:dyDescent="0.2">
      <c r="A624" s="4" t="s">
        <v>19864</v>
      </c>
      <c r="B624" s="4" t="s">
        <v>675</v>
      </c>
    </row>
    <row r="625" spans="1:3" x14ac:dyDescent="0.2">
      <c r="A625" s="4" t="s">
        <v>19873</v>
      </c>
      <c r="B625" s="4" t="s">
        <v>20469</v>
      </c>
    </row>
    <row r="626" spans="1:3" x14ac:dyDescent="0.2">
      <c r="A626" s="4" t="s">
        <v>19871</v>
      </c>
      <c r="B626" s="4" t="s">
        <v>307</v>
      </c>
    </row>
    <row r="627" spans="1:3" x14ac:dyDescent="0.2">
      <c r="A627" s="4" t="s">
        <v>20670</v>
      </c>
      <c r="B627" s="4" t="s">
        <v>208</v>
      </c>
      <c r="C627" s="4"/>
    </row>
    <row r="628" spans="1:3" x14ac:dyDescent="0.2">
      <c r="A628" s="4" t="s">
        <v>19900</v>
      </c>
      <c r="B628" s="4" t="s">
        <v>20154</v>
      </c>
    </row>
    <row r="629" spans="1:3" x14ac:dyDescent="0.2">
      <c r="A629" s="4" t="s">
        <v>19904</v>
      </c>
      <c r="B629" s="4" t="s">
        <v>210</v>
      </c>
    </row>
    <row r="630" spans="1:3" x14ac:dyDescent="0.2">
      <c r="A630" s="4" t="s">
        <v>19917</v>
      </c>
      <c r="B630" s="4" t="s">
        <v>20155</v>
      </c>
    </row>
    <row r="631" spans="1:3" x14ac:dyDescent="0.2">
      <c r="A631" s="4" t="s">
        <v>19915</v>
      </c>
      <c r="B631" s="4" t="s">
        <v>21293</v>
      </c>
    </row>
    <row r="632" spans="1:3" x14ac:dyDescent="0.2">
      <c r="A632" s="4" t="s">
        <v>20053</v>
      </c>
      <c r="B632" s="4" t="s">
        <v>21298</v>
      </c>
    </row>
    <row r="633" spans="1:3" x14ac:dyDescent="0.2">
      <c r="A633" s="4" t="s">
        <v>20055</v>
      </c>
      <c r="B633" s="4" t="s">
        <v>21294</v>
      </c>
    </row>
    <row r="634" spans="1:3" x14ac:dyDescent="0.2">
      <c r="A634" s="4" t="s">
        <v>21497</v>
      </c>
      <c r="B634" s="4" t="s">
        <v>21424</v>
      </c>
    </row>
    <row r="635" spans="1:3" x14ac:dyDescent="0.2">
      <c r="A635" s="4" t="s">
        <v>21498</v>
      </c>
      <c r="B635" s="4" t="s">
        <v>21256</v>
      </c>
    </row>
    <row r="636" spans="1:3" x14ac:dyDescent="0.2">
      <c r="A636" s="4" t="s">
        <v>21500</v>
      </c>
      <c r="B636" s="4" t="s">
        <v>21278</v>
      </c>
    </row>
    <row r="637" spans="1:3" x14ac:dyDescent="0.2">
      <c r="A637" s="4" t="s">
        <v>21502</v>
      </c>
      <c r="B637" s="4" t="s">
        <v>125</v>
      </c>
    </row>
    <row r="638" spans="1:3" x14ac:dyDescent="0.2">
      <c r="A638" s="4" t="s">
        <v>21504</v>
      </c>
      <c r="B638" s="4" t="s">
        <v>21310</v>
      </c>
    </row>
    <row r="639" spans="1:3" x14ac:dyDescent="0.2">
      <c r="A639" s="4" t="s">
        <v>21506</v>
      </c>
      <c r="B639" s="4" t="s">
        <v>21312</v>
      </c>
    </row>
    <row r="640" spans="1:3" x14ac:dyDescent="0.2">
      <c r="A640" s="4" t="s">
        <v>21508</v>
      </c>
      <c r="B640" s="4" t="s">
        <v>21313</v>
      </c>
    </row>
    <row r="641" spans="1:2" x14ac:dyDescent="0.2">
      <c r="A641" s="4" t="s">
        <v>21510</v>
      </c>
      <c r="B641" s="4" t="s">
        <v>21314</v>
      </c>
    </row>
    <row r="642" spans="1:2" x14ac:dyDescent="0.2">
      <c r="A642" s="4" t="s">
        <v>21512</v>
      </c>
      <c r="B642" s="4" t="s">
        <v>21315</v>
      </c>
    </row>
    <row r="643" spans="1:2" x14ac:dyDescent="0.2">
      <c r="A643" s="4" t="s">
        <v>21514</v>
      </c>
      <c r="B643" s="4" t="s">
        <v>21316</v>
      </c>
    </row>
    <row r="644" spans="1:2" x14ac:dyDescent="0.2">
      <c r="A644" s="4" t="s">
        <v>21516</v>
      </c>
      <c r="B644" s="4" t="s">
        <v>21317</v>
      </c>
    </row>
    <row r="645" spans="1:2" x14ac:dyDescent="0.2">
      <c r="A645" s="4" t="s">
        <v>21518</v>
      </c>
      <c r="B645" s="4" t="s">
        <v>21428</v>
      </c>
    </row>
    <row r="646" spans="1:2" x14ac:dyDescent="0.2">
      <c r="A646" s="4" t="s">
        <v>21520</v>
      </c>
      <c r="B646" s="4" t="s">
        <v>21431</v>
      </c>
    </row>
    <row r="647" spans="1:2" x14ac:dyDescent="0.2">
      <c r="A647" s="4" t="s">
        <v>21524</v>
      </c>
      <c r="B647" s="4" t="s">
        <v>643</v>
      </c>
    </row>
    <row r="648" spans="1:2" x14ac:dyDescent="0.2">
      <c r="A648" s="4" t="s">
        <v>25399</v>
      </c>
      <c r="B648" s="4" t="s">
        <v>21437</v>
      </c>
    </row>
    <row r="649" spans="1:2" x14ac:dyDescent="0.2">
      <c r="A649" s="4" t="s">
        <v>21499</v>
      </c>
      <c r="B649" s="4" t="s">
        <v>21438</v>
      </c>
    </row>
    <row r="650" spans="1:2" x14ac:dyDescent="0.2">
      <c r="A650" s="4" t="s">
        <v>21501</v>
      </c>
      <c r="B650" s="4" t="s">
        <v>630</v>
      </c>
    </row>
    <row r="651" spans="1:2" x14ac:dyDescent="0.2">
      <c r="A651" s="4" t="s">
        <v>21503</v>
      </c>
      <c r="B651" s="4" t="s">
        <v>308</v>
      </c>
    </row>
    <row r="652" spans="1:2" x14ac:dyDescent="0.2">
      <c r="A652" s="4" t="s">
        <v>21505</v>
      </c>
      <c r="B652" s="4" t="s">
        <v>620</v>
      </c>
    </row>
    <row r="653" spans="1:2" x14ac:dyDescent="0.2">
      <c r="A653" s="4" t="s">
        <v>21507</v>
      </c>
      <c r="B653" s="4" t="s">
        <v>621</v>
      </c>
    </row>
    <row r="654" spans="1:2" x14ac:dyDescent="0.2">
      <c r="A654" s="4" t="s">
        <v>21509</v>
      </c>
      <c r="B654" s="4" t="s">
        <v>622</v>
      </c>
    </row>
    <row r="655" spans="1:2" x14ac:dyDescent="0.2">
      <c r="A655" s="4" t="s">
        <v>21511</v>
      </c>
      <c r="B655" s="4" t="s">
        <v>1637</v>
      </c>
    </row>
    <row r="656" spans="1:2" x14ac:dyDescent="0.2">
      <c r="A656" s="4" t="s">
        <v>21513</v>
      </c>
      <c r="B656" s="4" t="s">
        <v>1645</v>
      </c>
    </row>
    <row r="657" spans="1:2" x14ac:dyDescent="0.2">
      <c r="A657" s="4" t="s">
        <v>21515</v>
      </c>
      <c r="B657" s="4" t="s">
        <v>1642</v>
      </c>
    </row>
    <row r="658" spans="1:2" x14ac:dyDescent="0.2">
      <c r="A658" s="4" t="s">
        <v>21517</v>
      </c>
      <c r="B658" s="4" t="s">
        <v>1561</v>
      </c>
    </row>
    <row r="659" spans="1:2" x14ac:dyDescent="0.2">
      <c r="A659" s="4" t="s">
        <v>21519</v>
      </c>
      <c r="B659" s="4" t="s">
        <v>1568</v>
      </c>
    </row>
    <row r="660" spans="1:2" x14ac:dyDescent="0.2">
      <c r="A660" s="4" t="s">
        <v>21521</v>
      </c>
      <c r="B660" s="4" t="s">
        <v>21048</v>
      </c>
    </row>
    <row r="661" spans="1:2" x14ac:dyDescent="0.2">
      <c r="A661" s="4" t="s">
        <v>21525</v>
      </c>
      <c r="B661" s="4" t="s">
        <v>20682</v>
      </c>
    </row>
    <row r="662" spans="1:2" x14ac:dyDescent="0.2">
      <c r="A662" s="4" t="s">
        <v>20667</v>
      </c>
      <c r="B662" s="4" t="s">
        <v>21051</v>
      </c>
    </row>
    <row r="663" spans="1:2" x14ac:dyDescent="0.2">
      <c r="A663" s="4" t="s">
        <v>21203</v>
      </c>
      <c r="B663" s="4" t="s">
        <v>21170</v>
      </c>
    </row>
    <row r="664" spans="1:2" x14ac:dyDescent="0.2">
      <c r="A664" s="4" t="s">
        <v>25400</v>
      </c>
      <c r="B664" s="4" t="s">
        <v>21171</v>
      </c>
    </row>
    <row r="665" spans="1:2" x14ac:dyDescent="0.2">
      <c r="A665" s="4" t="s">
        <v>25395</v>
      </c>
      <c r="B665" s="4" t="s">
        <v>1280</v>
      </c>
    </row>
    <row r="666" spans="1:2" x14ac:dyDescent="0.2">
      <c r="A666" s="4" t="s">
        <v>19952</v>
      </c>
      <c r="B666" s="4" t="s">
        <v>1281</v>
      </c>
    </row>
    <row r="667" spans="1:2" x14ac:dyDescent="0.2">
      <c r="A667" s="4" t="s">
        <v>19956</v>
      </c>
      <c r="B667" s="4" t="s">
        <v>1867</v>
      </c>
    </row>
    <row r="668" spans="1:2" x14ac:dyDescent="0.2">
      <c r="A668" s="4" t="s">
        <v>19958</v>
      </c>
      <c r="B668" s="4" t="s">
        <v>20679</v>
      </c>
    </row>
    <row r="669" spans="1:2" x14ac:dyDescent="0.2">
      <c r="A669" s="4" t="s">
        <v>20649</v>
      </c>
      <c r="B669" s="4" t="s">
        <v>21038</v>
      </c>
    </row>
    <row r="670" spans="1:2" x14ac:dyDescent="0.2">
      <c r="A670" s="4" t="s">
        <v>1837</v>
      </c>
      <c r="B670" s="4" t="s">
        <v>1868</v>
      </c>
    </row>
    <row r="671" spans="1:2" x14ac:dyDescent="0.2">
      <c r="A671" s="4" t="s">
        <v>20653</v>
      </c>
      <c r="B671" s="4" t="s">
        <v>21078</v>
      </c>
    </row>
    <row r="672" spans="1:2" x14ac:dyDescent="0.2">
      <c r="A672" s="4" t="s">
        <v>19975</v>
      </c>
      <c r="B672" s="4" t="s">
        <v>20680</v>
      </c>
    </row>
    <row r="673" spans="1:2" x14ac:dyDescent="0.2">
      <c r="A673" s="4" t="s">
        <v>20668</v>
      </c>
      <c r="B673" s="4" t="s">
        <v>21040</v>
      </c>
    </row>
    <row r="674" spans="1:2" x14ac:dyDescent="0.2">
      <c r="A674" s="4" t="s">
        <v>21204</v>
      </c>
      <c r="B674" s="4" t="s">
        <v>21079</v>
      </c>
    </row>
    <row r="675" spans="1:2" x14ac:dyDescent="0.2">
      <c r="A675" s="4" t="s">
        <v>25401</v>
      </c>
      <c r="B675" s="4" t="s">
        <v>21080</v>
      </c>
    </row>
    <row r="676" spans="1:2" x14ac:dyDescent="0.2">
      <c r="A676" s="4" t="s">
        <v>25396</v>
      </c>
      <c r="B676" s="4" t="s">
        <v>21057</v>
      </c>
    </row>
    <row r="677" spans="1:2" x14ac:dyDescent="0.2">
      <c r="A677" s="4" t="s">
        <v>19953</v>
      </c>
      <c r="B677" s="4" t="s">
        <v>21058</v>
      </c>
    </row>
    <row r="678" spans="1:2" x14ac:dyDescent="0.2">
      <c r="A678" s="4" t="s">
        <v>19957</v>
      </c>
      <c r="B678" s="4" t="s">
        <v>21059</v>
      </c>
    </row>
    <row r="679" spans="1:2" x14ac:dyDescent="0.2">
      <c r="A679" s="4" t="s">
        <v>19959</v>
      </c>
      <c r="B679" s="4" t="s">
        <v>1669</v>
      </c>
    </row>
    <row r="680" spans="1:2" x14ac:dyDescent="0.2">
      <c r="A680" s="4" t="s">
        <v>20650</v>
      </c>
      <c r="B680" s="4" t="s">
        <v>1673</v>
      </c>
    </row>
    <row r="681" spans="1:2" x14ac:dyDescent="0.2">
      <c r="A681" s="4" t="s">
        <v>1839</v>
      </c>
      <c r="B681" s="4" t="s">
        <v>1671</v>
      </c>
    </row>
    <row r="682" spans="1:2" x14ac:dyDescent="0.2">
      <c r="A682" s="4" t="s">
        <v>20654</v>
      </c>
      <c r="B682" s="4" t="s">
        <v>1581</v>
      </c>
    </row>
    <row r="683" spans="1:2" x14ac:dyDescent="0.2">
      <c r="A683" s="4" t="s">
        <v>19976</v>
      </c>
      <c r="B683" s="4" t="s">
        <v>1583</v>
      </c>
    </row>
    <row r="684" spans="1:2" x14ac:dyDescent="0.2">
      <c r="A684" s="4" t="s">
        <v>19987</v>
      </c>
      <c r="B684" s="4" t="s">
        <v>21053</v>
      </c>
    </row>
    <row r="685" spans="1:2" x14ac:dyDescent="0.2">
      <c r="A685" s="4" t="s">
        <v>19985</v>
      </c>
      <c r="B685" s="4" t="s">
        <v>20681</v>
      </c>
    </row>
    <row r="686" spans="1:2" x14ac:dyDescent="0.2">
      <c r="A686" s="4" t="s">
        <v>19997</v>
      </c>
      <c r="B686" s="4" t="s">
        <v>21052</v>
      </c>
    </row>
    <row r="687" spans="1:2" x14ac:dyDescent="0.2">
      <c r="A687" s="4" t="s">
        <v>21544</v>
      </c>
      <c r="B687" s="4" t="s">
        <v>21172</v>
      </c>
    </row>
    <row r="688" spans="1:2" x14ac:dyDescent="0.2">
      <c r="A688" s="4" t="s">
        <v>20647</v>
      </c>
      <c r="B688" s="4" t="s">
        <v>21173</v>
      </c>
    </row>
    <row r="689" spans="1:2" x14ac:dyDescent="0.2">
      <c r="A689" s="4" t="s">
        <v>21459</v>
      </c>
      <c r="B689" s="4" t="s">
        <v>1298</v>
      </c>
    </row>
    <row r="690" spans="1:2" x14ac:dyDescent="0.2">
      <c r="A690" s="4" t="s">
        <v>20683</v>
      </c>
      <c r="B690" s="4" t="s">
        <v>1299</v>
      </c>
    </row>
    <row r="691" spans="1:2" x14ac:dyDescent="0.2">
      <c r="A691" s="4" t="s">
        <v>19988</v>
      </c>
      <c r="B691" s="4" t="s">
        <v>1893</v>
      </c>
    </row>
    <row r="692" spans="1:2" x14ac:dyDescent="0.2">
      <c r="A692" s="4" t="s">
        <v>19986</v>
      </c>
      <c r="B692" s="4" t="s">
        <v>20677</v>
      </c>
    </row>
    <row r="693" spans="1:2" x14ac:dyDescent="0.2">
      <c r="A693" s="4" t="s">
        <v>19998</v>
      </c>
      <c r="B693" s="4" t="s">
        <v>21039</v>
      </c>
    </row>
    <row r="694" spans="1:2" x14ac:dyDescent="0.2">
      <c r="A694" s="4" t="s">
        <v>21545</v>
      </c>
      <c r="B694" s="4" t="s">
        <v>1894</v>
      </c>
    </row>
    <row r="695" spans="1:2" x14ac:dyDescent="0.2">
      <c r="A695" s="4" t="s">
        <v>20648</v>
      </c>
      <c r="B695" s="4" t="s">
        <v>21081</v>
      </c>
    </row>
    <row r="696" spans="1:2" x14ac:dyDescent="0.2">
      <c r="A696" s="4" t="s">
        <v>21460</v>
      </c>
      <c r="B696" s="4" t="s">
        <v>20678</v>
      </c>
    </row>
    <row r="697" spans="1:2" x14ac:dyDescent="0.2">
      <c r="A697" s="4" t="s">
        <v>20684</v>
      </c>
      <c r="B697" s="4" t="s">
        <v>21042</v>
      </c>
    </row>
    <row r="698" spans="1:2" x14ac:dyDescent="0.2">
      <c r="A698" s="4" t="s">
        <v>21462</v>
      </c>
      <c r="B698" s="4" t="s">
        <v>21082</v>
      </c>
    </row>
    <row r="699" spans="1:2" x14ac:dyDescent="0.2">
      <c r="A699" s="4" t="s">
        <v>21466</v>
      </c>
      <c r="B699" s="4" t="s">
        <v>21083</v>
      </c>
    </row>
    <row r="700" spans="1:2" x14ac:dyDescent="0.2">
      <c r="A700" s="4" t="s">
        <v>20659</v>
      </c>
      <c r="B700" s="4" t="s">
        <v>21060</v>
      </c>
    </row>
    <row r="701" spans="1:2" x14ac:dyDescent="0.2">
      <c r="A701" s="4" t="s">
        <v>21469</v>
      </c>
      <c r="B701" s="4" t="s">
        <v>21061</v>
      </c>
    </row>
    <row r="702" spans="1:2" x14ac:dyDescent="0.2">
      <c r="A702" s="4" t="s">
        <v>21463</v>
      </c>
      <c r="B702" s="4" t="s">
        <v>21062</v>
      </c>
    </row>
    <row r="703" spans="1:2" x14ac:dyDescent="0.2">
      <c r="A703" s="4" t="s">
        <v>21467</v>
      </c>
      <c r="B703" s="4" t="s">
        <v>25367</v>
      </c>
    </row>
    <row r="704" spans="1:2" x14ac:dyDescent="0.2">
      <c r="A704" s="4" t="s">
        <v>20660</v>
      </c>
      <c r="B704" s="4" t="s">
        <v>25367</v>
      </c>
    </row>
    <row r="705" spans="1:2" x14ac:dyDescent="0.2">
      <c r="A705" s="4" t="s">
        <v>21470</v>
      </c>
      <c r="B705" s="4" t="s">
        <v>4120</v>
      </c>
    </row>
    <row r="706" spans="1:2" x14ac:dyDescent="0.2">
      <c r="B706" s="4" t="s">
        <v>19794</v>
      </c>
    </row>
    <row r="707" spans="1:2" x14ac:dyDescent="0.2">
      <c r="B707" s="4" t="s">
        <v>19789</v>
      </c>
    </row>
    <row r="708" spans="1:2" x14ac:dyDescent="0.2">
      <c r="B708" s="4" t="s">
        <v>21408</v>
      </c>
    </row>
    <row r="709" spans="1:2" x14ac:dyDescent="0.2">
      <c r="B709" s="4" t="s">
        <v>21410</v>
      </c>
    </row>
    <row r="710" spans="1:2" x14ac:dyDescent="0.2">
      <c r="B710" s="4" t="s">
        <v>25367</v>
      </c>
    </row>
    <row r="711" spans="1:2" x14ac:dyDescent="0.2">
      <c r="B711" s="4" t="s">
        <v>19796</v>
      </c>
    </row>
    <row r="712" spans="1:2" x14ac:dyDescent="0.2">
      <c r="B712" s="4" t="s">
        <v>19807</v>
      </c>
    </row>
    <row r="713" spans="1:2" x14ac:dyDescent="0.2">
      <c r="B713" s="4" t="s">
        <v>19808</v>
      </c>
    </row>
    <row r="714" spans="1:2" x14ac:dyDescent="0.2">
      <c r="B714" s="4" t="s">
        <v>20345</v>
      </c>
    </row>
    <row r="715" spans="1:2" x14ac:dyDescent="0.2">
      <c r="B715" s="4" t="s">
        <v>19809</v>
      </c>
    </row>
    <row r="716" spans="1:2" x14ac:dyDescent="0.2">
      <c r="B716" s="4" t="s">
        <v>19810</v>
      </c>
    </row>
    <row r="717" spans="1:2" x14ac:dyDescent="0.2">
      <c r="B717" s="4" t="s">
        <v>20346</v>
      </c>
    </row>
    <row r="718" spans="1:2" x14ac:dyDescent="0.2">
      <c r="B718" s="4" t="s">
        <v>19789</v>
      </c>
    </row>
    <row r="719" spans="1:2" x14ac:dyDescent="0.2">
      <c r="B719" s="4" t="s">
        <v>21408</v>
      </c>
    </row>
    <row r="720" spans="1:2" x14ac:dyDescent="0.2">
      <c r="B720" s="4" t="s">
        <v>21410</v>
      </c>
    </row>
    <row r="721" spans="2:2" x14ac:dyDescent="0.2">
      <c r="B721" s="4" t="s">
        <v>25367</v>
      </c>
    </row>
    <row r="722" spans="2:2" x14ac:dyDescent="0.2">
      <c r="B722" s="4" t="s">
        <v>19796</v>
      </c>
    </row>
    <row r="723" spans="2:2" x14ac:dyDescent="0.2">
      <c r="B723" s="4" t="s">
        <v>19807</v>
      </c>
    </row>
    <row r="724" spans="2:2" x14ac:dyDescent="0.2">
      <c r="B724" s="4" t="s">
        <v>19808</v>
      </c>
    </row>
    <row r="725" spans="2:2" x14ac:dyDescent="0.2">
      <c r="B725" s="4" t="s">
        <v>20345</v>
      </c>
    </row>
    <row r="726" spans="2:2" x14ac:dyDescent="0.2">
      <c r="B726" s="4" t="s">
        <v>19809</v>
      </c>
    </row>
    <row r="727" spans="2:2" x14ac:dyDescent="0.2">
      <c r="B727" s="4" t="s">
        <v>19810</v>
      </c>
    </row>
    <row r="728" spans="2:2" x14ac:dyDescent="0.2">
      <c r="B728" s="4" t="s">
        <v>20346</v>
      </c>
    </row>
    <row r="729" spans="2:2" x14ac:dyDescent="0.2">
      <c r="B729" s="4" t="s">
        <v>643</v>
      </c>
    </row>
    <row r="730" spans="2:2" x14ac:dyDescent="0.2">
      <c r="B730" s="4" t="s">
        <v>21437</v>
      </c>
    </row>
    <row r="731" spans="2:2" x14ac:dyDescent="0.2">
      <c r="B731" s="4" t="s">
        <v>21438</v>
      </c>
    </row>
    <row r="732" spans="2:2" x14ac:dyDescent="0.2">
      <c r="B732" s="4" t="s">
        <v>630</v>
      </c>
    </row>
    <row r="733" spans="2:2" x14ac:dyDescent="0.2">
      <c r="B733" s="4" t="s">
        <v>308</v>
      </c>
    </row>
    <row r="734" spans="2:2" x14ac:dyDescent="0.2">
      <c r="B734" s="4" t="s">
        <v>621</v>
      </c>
    </row>
    <row r="735" spans="2:2" x14ac:dyDescent="0.2">
      <c r="B735" s="4" t="s">
        <v>622</v>
      </c>
    </row>
    <row r="736" spans="2:2" x14ac:dyDescent="0.2">
      <c r="B736" s="4" t="s">
        <v>21310</v>
      </c>
    </row>
    <row r="737" spans="2:2" x14ac:dyDescent="0.2">
      <c r="B737" s="4" t="s">
        <v>21312</v>
      </c>
    </row>
    <row r="738" spans="2:2" x14ac:dyDescent="0.2">
      <c r="B738" s="4" t="s">
        <v>21313</v>
      </c>
    </row>
    <row r="739" spans="2:2" x14ac:dyDescent="0.2">
      <c r="B739" s="4" t="s">
        <v>142</v>
      </c>
    </row>
    <row r="740" spans="2:2" x14ac:dyDescent="0.2">
      <c r="B740" s="4" t="s">
        <v>25369</v>
      </c>
    </row>
    <row r="741" spans="2:2" x14ac:dyDescent="0.2">
      <c r="B741" s="4" t="s">
        <v>678</v>
      </c>
    </row>
    <row r="742" spans="2:2" x14ac:dyDescent="0.2">
      <c r="B742" s="4" t="s">
        <v>679</v>
      </c>
    </row>
    <row r="743" spans="2:2" x14ac:dyDescent="0.2">
      <c r="B743" s="4" t="s">
        <v>680</v>
      </c>
    </row>
    <row r="744" spans="2:2" x14ac:dyDescent="0.2">
      <c r="B744" s="4" t="s">
        <v>681</v>
      </c>
    </row>
    <row r="745" spans="2:2" x14ac:dyDescent="0.2">
      <c r="B745" s="4" t="s">
        <v>682</v>
      </c>
    </row>
    <row r="746" spans="2:2" x14ac:dyDescent="0.2">
      <c r="B746" s="4" t="s">
        <v>683</v>
      </c>
    </row>
    <row r="747" spans="2:2" x14ac:dyDescent="0.2">
      <c r="B747" s="4" t="s">
        <v>684</v>
      </c>
    </row>
    <row r="748" spans="2:2" x14ac:dyDescent="0.2">
      <c r="B748" s="4" t="s">
        <v>685</v>
      </c>
    </row>
    <row r="749" spans="2:2" x14ac:dyDescent="0.2">
      <c r="B749" s="4" t="s">
        <v>686</v>
      </c>
    </row>
    <row r="750" spans="2:2" x14ac:dyDescent="0.2">
      <c r="B750" s="4" t="s">
        <v>687</v>
      </c>
    </row>
    <row r="751" spans="2:2" x14ac:dyDescent="0.2">
      <c r="B751" s="4" t="s">
        <v>688</v>
      </c>
    </row>
    <row r="752" spans="2:2" x14ac:dyDescent="0.2">
      <c r="B752" s="4" t="s">
        <v>689</v>
      </c>
    </row>
    <row r="753" spans="2:2" x14ac:dyDescent="0.2">
      <c r="B753" s="4" t="s">
        <v>690</v>
      </c>
    </row>
    <row r="754" spans="2:2" x14ac:dyDescent="0.2">
      <c r="B754" s="4" t="s">
        <v>691</v>
      </c>
    </row>
    <row r="755" spans="2:2" x14ac:dyDescent="0.2">
      <c r="B755" s="4" t="s">
        <v>692</v>
      </c>
    </row>
    <row r="756" spans="2:2" x14ac:dyDescent="0.2">
      <c r="B756" s="4" t="s">
        <v>693</v>
      </c>
    </row>
    <row r="757" spans="2:2" x14ac:dyDescent="0.2">
      <c r="B757" s="4" t="s">
        <v>694</v>
      </c>
    </row>
    <row r="758" spans="2:2" x14ac:dyDescent="0.2">
      <c r="B758" s="4" t="s">
        <v>695</v>
      </c>
    </row>
    <row r="759" spans="2:2" x14ac:dyDescent="0.2">
      <c r="B759" s="4" t="s">
        <v>696</v>
      </c>
    </row>
    <row r="760" spans="2:2" x14ac:dyDescent="0.2">
      <c r="B760" s="4" t="s">
        <v>697</v>
      </c>
    </row>
    <row r="761" spans="2:2" x14ac:dyDescent="0.2">
      <c r="B761" s="4" t="s">
        <v>698</v>
      </c>
    </row>
    <row r="762" spans="2:2" x14ac:dyDescent="0.2">
      <c r="B762" s="4" t="s">
        <v>699</v>
      </c>
    </row>
    <row r="763" spans="2:2" x14ac:dyDescent="0.2">
      <c r="B763" s="4" t="s">
        <v>700</v>
      </c>
    </row>
    <row r="764" spans="2:2" x14ac:dyDescent="0.2">
      <c r="B764" s="4" t="s">
        <v>701</v>
      </c>
    </row>
    <row r="765" spans="2:2" x14ac:dyDescent="0.2">
      <c r="B765" s="4" t="s">
        <v>702</v>
      </c>
    </row>
    <row r="766" spans="2:2" x14ac:dyDescent="0.2">
      <c r="B766" s="4" t="s">
        <v>703</v>
      </c>
    </row>
    <row r="767" spans="2:2" x14ac:dyDescent="0.2">
      <c r="B767" s="4" t="s">
        <v>704</v>
      </c>
    </row>
    <row r="768" spans="2:2" x14ac:dyDescent="0.2">
      <c r="B768" s="4" t="s">
        <v>705</v>
      </c>
    </row>
    <row r="769" spans="2:2" x14ac:dyDescent="0.2">
      <c r="B769" s="4" t="s">
        <v>706</v>
      </c>
    </row>
    <row r="770" spans="2:2" x14ac:dyDescent="0.2">
      <c r="B770" s="4" t="s">
        <v>707</v>
      </c>
    </row>
    <row r="771" spans="2:2" x14ac:dyDescent="0.2">
      <c r="B771" s="4" t="s">
        <v>708</v>
      </c>
    </row>
    <row r="772" spans="2:2" x14ac:dyDescent="0.2">
      <c r="B772" s="4" t="s">
        <v>709</v>
      </c>
    </row>
    <row r="773" spans="2:2" x14ac:dyDescent="0.2">
      <c r="B773" s="4" t="s">
        <v>710</v>
      </c>
    </row>
    <row r="774" spans="2:2" x14ac:dyDescent="0.2">
      <c r="B774" s="4" t="s">
        <v>711</v>
      </c>
    </row>
    <row r="775" spans="2:2" x14ac:dyDescent="0.2">
      <c r="B775" s="4" t="s">
        <v>712</v>
      </c>
    </row>
    <row r="776" spans="2:2" x14ac:dyDescent="0.2">
      <c r="B776" s="4" t="s">
        <v>713</v>
      </c>
    </row>
    <row r="777" spans="2:2" x14ac:dyDescent="0.2">
      <c r="B777" s="4" t="s">
        <v>25368</v>
      </c>
    </row>
    <row r="778" spans="2:2" x14ac:dyDescent="0.2">
      <c r="B778" s="4" t="s">
        <v>25370</v>
      </c>
    </row>
    <row r="779" spans="2:2" x14ac:dyDescent="0.2">
      <c r="B779" s="4" t="s">
        <v>20630</v>
      </c>
    </row>
    <row r="780" spans="2:2" x14ac:dyDescent="0.2">
      <c r="B780" s="4" t="s">
        <v>21267</v>
      </c>
    </row>
    <row r="781" spans="2:2" x14ac:dyDescent="0.2">
      <c r="B781" s="4" t="s">
        <v>1514</v>
      </c>
    </row>
    <row r="782" spans="2:2" x14ac:dyDescent="0.2">
      <c r="B782" s="4" t="s">
        <v>2083</v>
      </c>
    </row>
    <row r="783" spans="2:2" x14ac:dyDescent="0.2">
      <c r="B783" s="4" t="s">
        <v>1697</v>
      </c>
    </row>
    <row r="784" spans="2:2" x14ac:dyDescent="0.2">
      <c r="B784" s="4" t="s">
        <v>21299</v>
      </c>
    </row>
    <row r="785" spans="2:2" x14ac:dyDescent="0.2">
      <c r="B785" s="4" t="s">
        <v>1324</v>
      </c>
    </row>
    <row r="786" spans="2:2" x14ac:dyDescent="0.2">
      <c r="B786" s="4" t="s">
        <v>1679</v>
      </c>
    </row>
    <row r="787" spans="2:2" x14ac:dyDescent="0.2">
      <c r="B787" s="4" t="s">
        <v>1802</v>
      </c>
    </row>
    <row r="788" spans="2:2" x14ac:dyDescent="0.2">
      <c r="B788" s="4" t="s">
        <v>1537</v>
      </c>
    </row>
    <row r="789" spans="2:2" x14ac:dyDescent="0.2">
      <c r="B789" s="4" t="s">
        <v>1286</v>
      </c>
    </row>
    <row r="790" spans="2:2" x14ac:dyDescent="0.2">
      <c r="B790" s="4" t="s">
        <v>1105</v>
      </c>
    </row>
    <row r="791" spans="2:2" x14ac:dyDescent="0.2">
      <c r="B791" s="4" t="s">
        <v>1177</v>
      </c>
    </row>
    <row r="792" spans="2:2" x14ac:dyDescent="0.2">
      <c r="B792" s="4" t="s">
        <v>21189</v>
      </c>
    </row>
    <row r="793" spans="2:2" x14ac:dyDescent="0.2">
      <c r="B793" s="4" t="s">
        <v>21107</v>
      </c>
    </row>
    <row r="794" spans="2:2" x14ac:dyDescent="0.2">
      <c r="B794" s="4" t="s">
        <v>19935</v>
      </c>
    </row>
    <row r="795" spans="2:2" x14ac:dyDescent="0.2">
      <c r="B795" s="4" t="s">
        <v>1657</v>
      </c>
    </row>
    <row r="796" spans="2:2" x14ac:dyDescent="0.2">
      <c r="B796" s="4" t="s">
        <v>1597</v>
      </c>
    </row>
    <row r="797" spans="2:2" x14ac:dyDescent="0.2">
      <c r="B797" s="4" t="s">
        <v>1844</v>
      </c>
    </row>
    <row r="798" spans="2:2" x14ac:dyDescent="0.2">
      <c r="B798" s="4" t="s">
        <v>21301</v>
      </c>
    </row>
    <row r="799" spans="2:2" x14ac:dyDescent="0.2">
      <c r="B799" s="4" t="s">
        <v>20064</v>
      </c>
    </row>
    <row r="800" spans="2:2" x14ac:dyDescent="0.2">
      <c r="B800" s="4" t="s">
        <v>1905</v>
      </c>
    </row>
    <row r="801" spans="2:2" x14ac:dyDescent="0.2">
      <c r="B801" s="4" t="s">
        <v>1880</v>
      </c>
    </row>
    <row r="802" spans="2:2" x14ac:dyDescent="0.2">
      <c r="B802" s="4" t="s">
        <v>1553</v>
      </c>
    </row>
    <row r="803" spans="2:2" x14ac:dyDescent="0.2">
      <c r="B803" s="4" t="s">
        <v>1738</v>
      </c>
    </row>
    <row r="804" spans="2:2" x14ac:dyDescent="0.2">
      <c r="B804" s="4" t="s">
        <v>1986</v>
      </c>
    </row>
    <row r="805" spans="2:2" x14ac:dyDescent="0.2">
      <c r="B805" s="4" t="s">
        <v>1933</v>
      </c>
    </row>
    <row r="806" spans="2:2" x14ac:dyDescent="0.2">
      <c r="B806" s="4" t="s">
        <v>2083</v>
      </c>
    </row>
    <row r="807" spans="2:2" x14ac:dyDescent="0.2">
      <c r="B807" s="4" t="s">
        <v>1697</v>
      </c>
    </row>
    <row r="808" spans="2:2" x14ac:dyDescent="0.2">
      <c r="B808" s="4" t="s">
        <v>21299</v>
      </c>
    </row>
    <row r="809" spans="2:2" x14ac:dyDescent="0.2">
      <c r="B809" s="4" t="s">
        <v>1324</v>
      </c>
    </row>
    <row r="810" spans="2:2" x14ac:dyDescent="0.2">
      <c r="B810" s="4" t="s">
        <v>1679</v>
      </c>
    </row>
    <row r="811" spans="2:2" x14ac:dyDescent="0.2">
      <c r="B811" s="4" t="s">
        <v>1802</v>
      </c>
    </row>
    <row r="812" spans="2:2" x14ac:dyDescent="0.2">
      <c r="B812" s="4" t="s">
        <v>1537</v>
      </c>
    </row>
    <row r="813" spans="2:2" x14ac:dyDescent="0.2">
      <c r="B813" s="4" t="s">
        <v>1286</v>
      </c>
    </row>
    <row r="814" spans="2:2" x14ac:dyDescent="0.2">
      <c r="B814" s="4" t="s">
        <v>1105</v>
      </c>
    </row>
    <row r="815" spans="2:2" x14ac:dyDescent="0.2">
      <c r="B815" s="4" t="s">
        <v>1177</v>
      </c>
    </row>
    <row r="816" spans="2:2" x14ac:dyDescent="0.2">
      <c r="B816" s="4" t="s">
        <v>21189</v>
      </c>
    </row>
    <row r="817" spans="2:2" x14ac:dyDescent="0.2">
      <c r="B817" s="4" t="s">
        <v>21107</v>
      </c>
    </row>
    <row r="818" spans="2:2" x14ac:dyDescent="0.2">
      <c r="B818" s="4" t="s">
        <v>19935</v>
      </c>
    </row>
    <row r="819" spans="2:2" x14ac:dyDescent="0.2">
      <c r="B819" s="4" t="s">
        <v>1657</v>
      </c>
    </row>
    <row r="820" spans="2:2" x14ac:dyDescent="0.2">
      <c r="B820" s="4" t="s">
        <v>1597</v>
      </c>
    </row>
    <row r="821" spans="2:2" x14ac:dyDescent="0.2">
      <c r="B821" s="4" t="s">
        <v>1844</v>
      </c>
    </row>
    <row r="822" spans="2:2" x14ac:dyDescent="0.2">
      <c r="B822" s="4" t="s">
        <v>21301</v>
      </c>
    </row>
    <row r="823" spans="2:2" x14ac:dyDescent="0.2">
      <c r="B823" s="4" t="s">
        <v>20064</v>
      </c>
    </row>
    <row r="824" spans="2:2" x14ac:dyDescent="0.2">
      <c r="B824" s="4" t="s">
        <v>1905</v>
      </c>
    </row>
    <row r="825" spans="2:2" x14ac:dyDescent="0.2">
      <c r="B825" s="4" t="s">
        <v>1880</v>
      </c>
    </row>
    <row r="826" spans="2:2" x14ac:dyDescent="0.2">
      <c r="B826" s="4" t="s">
        <v>1553</v>
      </c>
    </row>
    <row r="827" spans="2:2" x14ac:dyDescent="0.2">
      <c r="B827" s="4" t="s">
        <v>1738</v>
      </c>
    </row>
    <row r="828" spans="2:2" x14ac:dyDescent="0.2">
      <c r="B828" s="4" t="s">
        <v>1986</v>
      </c>
    </row>
    <row r="829" spans="2:2" x14ac:dyDescent="0.2">
      <c r="B829" s="4" t="s">
        <v>1933</v>
      </c>
    </row>
    <row r="830" spans="2:2" x14ac:dyDescent="0.2">
      <c r="B830" s="4" t="s">
        <v>19831</v>
      </c>
    </row>
    <row r="831" spans="2:2" x14ac:dyDescent="0.2">
      <c r="B831" s="4" t="s">
        <v>20662</v>
      </c>
    </row>
    <row r="832" spans="2:2" x14ac:dyDescent="0.2">
      <c r="B832" s="4" t="s">
        <v>19824</v>
      </c>
    </row>
    <row r="833" spans="2:2" x14ac:dyDescent="0.2">
      <c r="B833" s="4" t="s">
        <v>1696</v>
      </c>
    </row>
    <row r="834" spans="2:2" x14ac:dyDescent="0.2">
      <c r="B834" s="4" t="s">
        <v>20671</v>
      </c>
    </row>
    <row r="835" spans="2:2" x14ac:dyDescent="0.2">
      <c r="B835" s="4" t="s">
        <v>20673</v>
      </c>
    </row>
    <row r="836" spans="2:2" x14ac:dyDescent="0.2">
      <c r="B836" s="4" t="s">
        <v>1323</v>
      </c>
    </row>
    <row r="837" spans="2:2" x14ac:dyDescent="0.2">
      <c r="B837" s="4" t="s">
        <v>19834</v>
      </c>
    </row>
    <row r="838" spans="2:2" x14ac:dyDescent="0.2">
      <c r="B838" s="4" t="s">
        <v>21455</v>
      </c>
    </row>
    <row r="839" spans="2:2" x14ac:dyDescent="0.2">
      <c r="B839" s="4" t="s">
        <v>21457</v>
      </c>
    </row>
    <row r="840" spans="2:2" x14ac:dyDescent="0.2">
      <c r="B840" s="4" t="s">
        <v>20645</v>
      </c>
    </row>
    <row r="841" spans="2:2" x14ac:dyDescent="0.2">
      <c r="B841" s="4" t="s">
        <v>1289</v>
      </c>
    </row>
    <row r="842" spans="2:2" x14ac:dyDescent="0.2">
      <c r="B842" s="4" t="s">
        <v>1110</v>
      </c>
    </row>
    <row r="843" spans="2:2" x14ac:dyDescent="0.2">
      <c r="B843" s="4" t="s">
        <v>1172</v>
      </c>
    </row>
    <row r="844" spans="2:2" x14ac:dyDescent="0.2">
      <c r="B844" s="4" t="s">
        <v>19863</v>
      </c>
    </row>
    <row r="845" spans="2:2" x14ac:dyDescent="0.2">
      <c r="B845" s="4" t="s">
        <v>19872</v>
      </c>
    </row>
    <row r="846" spans="2:2" x14ac:dyDescent="0.2">
      <c r="B846" s="4" t="s">
        <v>19870</v>
      </c>
    </row>
    <row r="847" spans="2:2" x14ac:dyDescent="0.2">
      <c r="B847" s="4" t="s">
        <v>20669</v>
      </c>
    </row>
    <row r="848" spans="2:2" x14ac:dyDescent="0.2">
      <c r="B848" s="4" t="s">
        <v>19899</v>
      </c>
    </row>
    <row r="849" spans="2:2" x14ac:dyDescent="0.2">
      <c r="B849" s="4" t="s">
        <v>19903</v>
      </c>
    </row>
    <row r="850" spans="2:2" x14ac:dyDescent="0.2">
      <c r="B850" s="4" t="s">
        <v>19916</v>
      </c>
    </row>
    <row r="851" spans="2:2" x14ac:dyDescent="0.2">
      <c r="B851" s="4" t="s">
        <v>19914</v>
      </c>
    </row>
    <row r="852" spans="2:2" x14ac:dyDescent="0.2">
      <c r="B852" s="4" t="s">
        <v>20052</v>
      </c>
    </row>
    <row r="853" spans="2:2" x14ac:dyDescent="0.2">
      <c r="B853" s="4" t="s">
        <v>20054</v>
      </c>
    </row>
    <row r="854" spans="2:2" x14ac:dyDescent="0.2">
      <c r="B854" s="4" t="s">
        <v>21497</v>
      </c>
    </row>
    <row r="855" spans="2:2" x14ac:dyDescent="0.2">
      <c r="B855" s="4" t="s">
        <v>21498</v>
      </c>
    </row>
    <row r="856" spans="2:2" x14ac:dyDescent="0.2">
      <c r="B856" s="4" t="s">
        <v>21500</v>
      </c>
    </row>
    <row r="857" spans="2:2" x14ac:dyDescent="0.2">
      <c r="B857" s="4" t="s">
        <v>21502</v>
      </c>
    </row>
    <row r="858" spans="2:2" x14ac:dyDescent="0.2">
      <c r="B858" s="4" t="s">
        <v>21504</v>
      </c>
    </row>
    <row r="859" spans="2:2" x14ac:dyDescent="0.2">
      <c r="B859" s="4" t="s">
        <v>21506</v>
      </c>
    </row>
    <row r="860" spans="2:2" x14ac:dyDescent="0.2">
      <c r="B860" s="4" t="s">
        <v>21508</v>
      </c>
    </row>
    <row r="861" spans="2:2" x14ac:dyDescent="0.2">
      <c r="B861" s="4" t="s">
        <v>21510</v>
      </c>
    </row>
    <row r="862" spans="2:2" x14ac:dyDescent="0.2">
      <c r="B862" s="4" t="s">
        <v>21512</v>
      </c>
    </row>
    <row r="863" spans="2:2" x14ac:dyDescent="0.2">
      <c r="B863" s="4" t="s">
        <v>21514</v>
      </c>
    </row>
    <row r="864" spans="2:2" x14ac:dyDescent="0.2">
      <c r="B864" s="4" t="s">
        <v>21516</v>
      </c>
    </row>
    <row r="865" spans="2:2" x14ac:dyDescent="0.2">
      <c r="B865" s="4" t="s">
        <v>21518</v>
      </c>
    </row>
    <row r="866" spans="2:2" x14ac:dyDescent="0.2">
      <c r="B866" s="4" t="s">
        <v>21520</v>
      </c>
    </row>
    <row r="867" spans="2:2" x14ac:dyDescent="0.2">
      <c r="B867" s="4" t="s">
        <v>21524</v>
      </c>
    </row>
    <row r="868" spans="2:2" x14ac:dyDescent="0.2">
      <c r="B868" s="4" t="s">
        <v>20667</v>
      </c>
    </row>
    <row r="869" spans="2:2" x14ac:dyDescent="0.2">
      <c r="B869" s="4" t="s">
        <v>21203</v>
      </c>
    </row>
    <row r="870" spans="2:2" x14ac:dyDescent="0.2">
      <c r="B870" s="4" t="s">
        <v>25400</v>
      </c>
    </row>
    <row r="871" spans="2:2" x14ac:dyDescent="0.2">
      <c r="B871" s="4" t="s">
        <v>25395</v>
      </c>
    </row>
    <row r="872" spans="2:2" x14ac:dyDescent="0.2">
      <c r="B872" s="4" t="s">
        <v>19952</v>
      </c>
    </row>
    <row r="873" spans="2:2" x14ac:dyDescent="0.2">
      <c r="B873" s="4" t="s">
        <v>19956</v>
      </c>
    </row>
    <row r="874" spans="2:2" x14ac:dyDescent="0.2">
      <c r="B874" s="4" t="s">
        <v>19958</v>
      </c>
    </row>
    <row r="875" spans="2:2" x14ac:dyDescent="0.2">
      <c r="B875" s="4" t="s">
        <v>20649</v>
      </c>
    </row>
    <row r="876" spans="2:2" x14ac:dyDescent="0.2">
      <c r="B876" s="4" t="s">
        <v>1837</v>
      </c>
    </row>
    <row r="877" spans="2:2" x14ac:dyDescent="0.2">
      <c r="B877" s="4" t="s">
        <v>20653</v>
      </c>
    </row>
    <row r="878" spans="2:2" x14ac:dyDescent="0.2">
      <c r="B878" s="4" t="s">
        <v>19975</v>
      </c>
    </row>
    <row r="879" spans="2:2" x14ac:dyDescent="0.2">
      <c r="B879" s="4" t="s">
        <v>19987</v>
      </c>
    </row>
    <row r="880" spans="2:2" x14ac:dyDescent="0.2">
      <c r="B880" s="4" t="s">
        <v>1904</v>
      </c>
    </row>
    <row r="881" spans="2:2" x14ac:dyDescent="0.2">
      <c r="B881" s="4" t="s">
        <v>19997</v>
      </c>
    </row>
    <row r="882" spans="2:2" x14ac:dyDescent="0.2">
      <c r="B882" s="4" t="s">
        <v>21542</v>
      </c>
    </row>
    <row r="883" spans="2:2" x14ac:dyDescent="0.2">
      <c r="B883" s="4" t="s">
        <v>21544</v>
      </c>
    </row>
    <row r="884" spans="2:2" x14ac:dyDescent="0.2">
      <c r="B884" s="4" t="s">
        <v>20647</v>
      </c>
    </row>
    <row r="885" spans="2:2" x14ac:dyDescent="0.2">
      <c r="B885" s="4" t="s">
        <v>21459</v>
      </c>
    </row>
    <row r="886" spans="2:2" x14ac:dyDescent="0.2">
      <c r="B886" s="4" t="s">
        <v>20683</v>
      </c>
    </row>
    <row r="887" spans="2:2" x14ac:dyDescent="0.2">
      <c r="B887" s="4" t="s">
        <v>21462</v>
      </c>
    </row>
    <row r="888" spans="2:2" x14ac:dyDescent="0.2">
      <c r="B888" s="4" t="s">
        <v>21464</v>
      </c>
    </row>
    <row r="889" spans="2:2" x14ac:dyDescent="0.2">
      <c r="B889" s="4" t="s">
        <v>21466</v>
      </c>
    </row>
    <row r="890" spans="2:2" x14ac:dyDescent="0.2">
      <c r="B890" s="4" t="s">
        <v>20659</v>
      </c>
    </row>
    <row r="891" spans="2:2" x14ac:dyDescent="0.2">
      <c r="B891" s="4" t="s">
        <v>20032</v>
      </c>
    </row>
    <row r="892" spans="2:2" x14ac:dyDescent="0.2">
      <c r="B892" s="4" t="s">
        <v>21469</v>
      </c>
    </row>
    <row r="893" spans="2:2" x14ac:dyDescent="0.2">
      <c r="B893" s="4" t="s">
        <v>19831</v>
      </c>
    </row>
    <row r="894" spans="2:2" x14ac:dyDescent="0.2">
      <c r="B894" s="4" t="s">
        <v>20662</v>
      </c>
    </row>
    <row r="895" spans="2:2" x14ac:dyDescent="0.2">
      <c r="B895" s="4" t="s">
        <v>19824</v>
      </c>
    </row>
    <row r="896" spans="2:2" x14ac:dyDescent="0.2">
      <c r="B896" s="4" t="s">
        <v>1696</v>
      </c>
    </row>
    <row r="897" spans="2:2" x14ac:dyDescent="0.2">
      <c r="B897" s="4" t="s">
        <v>20671</v>
      </c>
    </row>
    <row r="898" spans="2:2" x14ac:dyDescent="0.2">
      <c r="B898" s="4" t="s">
        <v>20673</v>
      </c>
    </row>
    <row r="899" spans="2:2" x14ac:dyDescent="0.2">
      <c r="B899" s="4" t="s">
        <v>1323</v>
      </c>
    </row>
    <row r="900" spans="2:2" x14ac:dyDescent="0.2">
      <c r="B900" s="4" t="s">
        <v>19834</v>
      </c>
    </row>
    <row r="901" spans="2:2" x14ac:dyDescent="0.2">
      <c r="B901" s="4" t="s">
        <v>21455</v>
      </c>
    </row>
    <row r="902" spans="2:2" x14ac:dyDescent="0.2">
      <c r="B902" s="4" t="s">
        <v>21457</v>
      </c>
    </row>
    <row r="903" spans="2:2" x14ac:dyDescent="0.2">
      <c r="B903" s="4" t="s">
        <v>20645</v>
      </c>
    </row>
    <row r="904" spans="2:2" x14ac:dyDescent="0.2">
      <c r="B904" s="4" t="s">
        <v>1289</v>
      </c>
    </row>
    <row r="905" spans="2:2" x14ac:dyDescent="0.2">
      <c r="B905" s="4" t="s">
        <v>1110</v>
      </c>
    </row>
    <row r="906" spans="2:2" x14ac:dyDescent="0.2">
      <c r="B906" s="4" t="s">
        <v>1172</v>
      </c>
    </row>
    <row r="907" spans="2:2" x14ac:dyDescent="0.2">
      <c r="B907" s="4" t="s">
        <v>19863</v>
      </c>
    </row>
    <row r="908" spans="2:2" x14ac:dyDescent="0.2">
      <c r="B908" s="4" t="s">
        <v>19872</v>
      </c>
    </row>
    <row r="909" spans="2:2" x14ac:dyDescent="0.2">
      <c r="B909" s="4" t="s">
        <v>19870</v>
      </c>
    </row>
    <row r="910" spans="2:2" x14ac:dyDescent="0.2">
      <c r="B910" s="4" t="s">
        <v>20669</v>
      </c>
    </row>
    <row r="911" spans="2:2" x14ac:dyDescent="0.2">
      <c r="B911" s="4" t="s">
        <v>19899</v>
      </c>
    </row>
    <row r="912" spans="2:2" x14ac:dyDescent="0.2">
      <c r="B912" s="4" t="s">
        <v>19903</v>
      </c>
    </row>
    <row r="913" spans="2:2" x14ac:dyDescent="0.2">
      <c r="B913" s="4" t="s">
        <v>19916</v>
      </c>
    </row>
    <row r="914" spans="2:2" x14ac:dyDescent="0.2">
      <c r="B914" s="4" t="s">
        <v>19914</v>
      </c>
    </row>
    <row r="915" spans="2:2" x14ac:dyDescent="0.2">
      <c r="B915" s="4" t="s">
        <v>20052</v>
      </c>
    </row>
    <row r="916" spans="2:2" x14ac:dyDescent="0.2">
      <c r="B916" s="4" t="s">
        <v>20054</v>
      </c>
    </row>
    <row r="917" spans="2:2" x14ac:dyDescent="0.2">
      <c r="B917" s="4" t="s">
        <v>21497</v>
      </c>
    </row>
    <row r="918" spans="2:2" x14ac:dyDescent="0.2">
      <c r="B918" s="4" t="s">
        <v>21498</v>
      </c>
    </row>
    <row r="919" spans="2:2" x14ac:dyDescent="0.2">
      <c r="B919" s="4" t="s">
        <v>21500</v>
      </c>
    </row>
    <row r="920" spans="2:2" x14ac:dyDescent="0.2">
      <c r="B920" s="4" t="s">
        <v>21502</v>
      </c>
    </row>
    <row r="921" spans="2:2" x14ac:dyDescent="0.2">
      <c r="B921" s="4" t="s">
        <v>21504</v>
      </c>
    </row>
    <row r="922" spans="2:2" x14ac:dyDescent="0.2">
      <c r="B922" s="4" t="s">
        <v>21506</v>
      </c>
    </row>
    <row r="923" spans="2:2" x14ac:dyDescent="0.2">
      <c r="B923" s="4" t="s">
        <v>21508</v>
      </c>
    </row>
    <row r="924" spans="2:2" x14ac:dyDescent="0.2">
      <c r="B924" s="4" t="s">
        <v>21510</v>
      </c>
    </row>
    <row r="925" spans="2:2" x14ac:dyDescent="0.2">
      <c r="B925" s="4" t="s">
        <v>21512</v>
      </c>
    </row>
    <row r="926" spans="2:2" x14ac:dyDescent="0.2">
      <c r="B926" s="4" t="s">
        <v>21514</v>
      </c>
    </row>
    <row r="927" spans="2:2" x14ac:dyDescent="0.2">
      <c r="B927" s="4" t="s">
        <v>21516</v>
      </c>
    </row>
    <row r="928" spans="2:2" x14ac:dyDescent="0.2">
      <c r="B928" s="4" t="s">
        <v>21518</v>
      </c>
    </row>
    <row r="929" spans="2:2" x14ac:dyDescent="0.2">
      <c r="B929" s="4" t="s">
        <v>21520</v>
      </c>
    </row>
    <row r="930" spans="2:2" x14ac:dyDescent="0.2">
      <c r="B930" s="4" t="s">
        <v>21524</v>
      </c>
    </row>
    <row r="931" spans="2:2" x14ac:dyDescent="0.2">
      <c r="B931" s="4" t="s">
        <v>20667</v>
      </c>
    </row>
    <row r="932" spans="2:2" x14ac:dyDescent="0.2">
      <c r="B932" s="4" t="s">
        <v>21203</v>
      </c>
    </row>
    <row r="933" spans="2:2" x14ac:dyDescent="0.2">
      <c r="B933" s="4" t="s">
        <v>25400</v>
      </c>
    </row>
    <row r="934" spans="2:2" x14ac:dyDescent="0.2">
      <c r="B934" s="4" t="s">
        <v>25395</v>
      </c>
    </row>
    <row r="935" spans="2:2" x14ac:dyDescent="0.2">
      <c r="B935" s="4" t="s">
        <v>19952</v>
      </c>
    </row>
    <row r="936" spans="2:2" x14ac:dyDescent="0.2">
      <c r="B936" s="4" t="s">
        <v>19956</v>
      </c>
    </row>
    <row r="937" spans="2:2" x14ac:dyDescent="0.2">
      <c r="B937" s="4" t="s">
        <v>19958</v>
      </c>
    </row>
    <row r="938" spans="2:2" x14ac:dyDescent="0.2">
      <c r="B938" s="4" t="s">
        <v>20649</v>
      </c>
    </row>
    <row r="939" spans="2:2" x14ac:dyDescent="0.2">
      <c r="B939" s="4" t="s">
        <v>1837</v>
      </c>
    </row>
    <row r="940" spans="2:2" x14ac:dyDescent="0.2">
      <c r="B940" s="4" t="s">
        <v>20653</v>
      </c>
    </row>
    <row r="941" spans="2:2" x14ac:dyDescent="0.2">
      <c r="B941" s="4" t="s">
        <v>19975</v>
      </c>
    </row>
    <row r="942" spans="2:2" x14ac:dyDescent="0.2">
      <c r="B942" s="4" t="s">
        <v>19987</v>
      </c>
    </row>
    <row r="943" spans="2:2" x14ac:dyDescent="0.2">
      <c r="B943" s="4" t="s">
        <v>1904</v>
      </c>
    </row>
    <row r="944" spans="2:2" x14ac:dyDescent="0.2">
      <c r="B944" s="4" t="s">
        <v>19997</v>
      </c>
    </row>
    <row r="945" spans="2:2" x14ac:dyDescent="0.2">
      <c r="B945" s="4" t="s">
        <v>21542</v>
      </c>
    </row>
    <row r="946" spans="2:2" x14ac:dyDescent="0.2">
      <c r="B946" s="4" t="s">
        <v>21544</v>
      </c>
    </row>
    <row r="947" spans="2:2" x14ac:dyDescent="0.2">
      <c r="B947" s="4" t="s">
        <v>20647</v>
      </c>
    </row>
    <row r="948" spans="2:2" x14ac:dyDescent="0.2">
      <c r="B948" s="4" t="s">
        <v>21459</v>
      </c>
    </row>
    <row r="949" spans="2:2" x14ac:dyDescent="0.2">
      <c r="B949" s="4" t="s">
        <v>20683</v>
      </c>
    </row>
    <row r="950" spans="2:2" x14ac:dyDescent="0.2">
      <c r="B950" s="4" t="s">
        <v>21462</v>
      </c>
    </row>
    <row r="951" spans="2:2" x14ac:dyDescent="0.2">
      <c r="B951" s="4" t="s">
        <v>21464</v>
      </c>
    </row>
    <row r="952" spans="2:2" x14ac:dyDescent="0.2">
      <c r="B952" s="4" t="s">
        <v>21466</v>
      </c>
    </row>
    <row r="953" spans="2:2" x14ac:dyDescent="0.2">
      <c r="B953" s="4" t="s">
        <v>20659</v>
      </c>
    </row>
    <row r="954" spans="2:2" x14ac:dyDescent="0.2">
      <c r="B954" s="4" t="s">
        <v>20032</v>
      </c>
    </row>
    <row r="955" spans="2:2" x14ac:dyDescent="0.2">
      <c r="B955" s="4" t="s">
        <v>21469</v>
      </c>
    </row>
    <row r="956" spans="2:2" x14ac:dyDescent="0.2">
      <c r="B956" s="4" t="s">
        <v>2092</v>
      </c>
    </row>
    <row r="957" spans="2:2" x14ac:dyDescent="0.2">
      <c r="B957" s="4" t="s">
        <v>1703</v>
      </c>
    </row>
    <row r="958" spans="2:2" x14ac:dyDescent="0.2">
      <c r="B958" s="4" t="s">
        <v>21300</v>
      </c>
    </row>
    <row r="959" spans="2:2" x14ac:dyDescent="0.2">
      <c r="B959" s="4" t="s">
        <v>1330</v>
      </c>
    </row>
    <row r="960" spans="2:2" x14ac:dyDescent="0.2">
      <c r="B960" s="4" t="s">
        <v>1683</v>
      </c>
    </row>
    <row r="961" spans="2:2" x14ac:dyDescent="0.2">
      <c r="B961" s="4" t="s">
        <v>1806</v>
      </c>
    </row>
    <row r="962" spans="2:2" x14ac:dyDescent="0.2">
      <c r="B962" s="4" t="s">
        <v>1550</v>
      </c>
    </row>
    <row r="963" spans="2:2" x14ac:dyDescent="0.2">
      <c r="B963" s="4" t="s">
        <v>1292</v>
      </c>
    </row>
    <row r="964" spans="2:2" x14ac:dyDescent="0.2">
      <c r="B964" s="4" t="s">
        <v>1115</v>
      </c>
    </row>
    <row r="965" spans="2:2" x14ac:dyDescent="0.2">
      <c r="B965" s="4" t="s">
        <v>1235</v>
      </c>
    </row>
    <row r="966" spans="2:2" x14ac:dyDescent="0.2">
      <c r="B966" s="4" t="s">
        <v>21190</v>
      </c>
    </row>
    <row r="967" spans="2:2" x14ac:dyDescent="0.2">
      <c r="B967" s="4" t="s">
        <v>21108</v>
      </c>
    </row>
    <row r="968" spans="2:2" x14ac:dyDescent="0.2">
      <c r="B968" s="4" t="s">
        <v>19936</v>
      </c>
    </row>
    <row r="969" spans="2:2" x14ac:dyDescent="0.2">
      <c r="B969" s="4" t="s">
        <v>1667</v>
      </c>
    </row>
    <row r="970" spans="2:2" x14ac:dyDescent="0.2">
      <c r="B970" s="4" t="s">
        <v>1603</v>
      </c>
    </row>
    <row r="971" spans="2:2" x14ac:dyDescent="0.2">
      <c r="B971" s="4" t="s">
        <v>1853</v>
      </c>
    </row>
    <row r="972" spans="2:2" x14ac:dyDescent="0.2">
      <c r="B972" s="4" t="s">
        <v>21302</v>
      </c>
    </row>
    <row r="973" spans="2:2" x14ac:dyDescent="0.2">
      <c r="B973" s="4" t="s">
        <v>20065</v>
      </c>
    </row>
    <row r="974" spans="2:2" x14ac:dyDescent="0.2">
      <c r="B974" s="4" t="s">
        <v>1916</v>
      </c>
    </row>
    <row r="975" spans="2:2" x14ac:dyDescent="0.2">
      <c r="B975" s="4" t="s">
        <v>1889</v>
      </c>
    </row>
    <row r="976" spans="2:2" x14ac:dyDescent="0.2">
      <c r="B976" s="4" t="s">
        <v>1555</v>
      </c>
    </row>
    <row r="977" spans="2:2" x14ac:dyDescent="0.2">
      <c r="B977" s="4" t="s">
        <v>1751</v>
      </c>
    </row>
    <row r="978" spans="2:2" x14ac:dyDescent="0.2">
      <c r="B978" s="4" t="s">
        <v>1989</v>
      </c>
    </row>
    <row r="979" spans="2:2" x14ac:dyDescent="0.2">
      <c r="B979" s="4" t="s">
        <v>1940</v>
      </c>
    </row>
    <row r="980" spans="2:2" x14ac:dyDescent="0.2">
      <c r="B980" s="4" t="s">
        <v>2092</v>
      </c>
    </row>
    <row r="981" spans="2:2" x14ac:dyDescent="0.2">
      <c r="B981" s="4" t="s">
        <v>1703</v>
      </c>
    </row>
    <row r="982" spans="2:2" x14ac:dyDescent="0.2">
      <c r="B982" s="4" t="s">
        <v>21300</v>
      </c>
    </row>
    <row r="983" spans="2:2" x14ac:dyDescent="0.2">
      <c r="B983" s="4" t="s">
        <v>1330</v>
      </c>
    </row>
    <row r="984" spans="2:2" x14ac:dyDescent="0.2">
      <c r="B984" s="4" t="s">
        <v>1683</v>
      </c>
    </row>
    <row r="985" spans="2:2" x14ac:dyDescent="0.2">
      <c r="B985" s="4" t="s">
        <v>1806</v>
      </c>
    </row>
    <row r="986" spans="2:2" x14ac:dyDescent="0.2">
      <c r="B986" s="4" t="s">
        <v>1550</v>
      </c>
    </row>
    <row r="987" spans="2:2" x14ac:dyDescent="0.2">
      <c r="B987" s="4" t="s">
        <v>1292</v>
      </c>
    </row>
    <row r="988" spans="2:2" x14ac:dyDescent="0.2">
      <c r="B988" s="4" t="s">
        <v>1115</v>
      </c>
    </row>
    <row r="989" spans="2:2" x14ac:dyDescent="0.2">
      <c r="B989" s="4" t="s">
        <v>1235</v>
      </c>
    </row>
    <row r="990" spans="2:2" x14ac:dyDescent="0.2">
      <c r="B990" s="4" t="s">
        <v>21190</v>
      </c>
    </row>
    <row r="991" spans="2:2" x14ac:dyDescent="0.2">
      <c r="B991" s="4" t="s">
        <v>21108</v>
      </c>
    </row>
    <row r="992" spans="2:2" x14ac:dyDescent="0.2">
      <c r="B992" s="4" t="s">
        <v>19936</v>
      </c>
    </row>
    <row r="993" spans="2:2" x14ac:dyDescent="0.2">
      <c r="B993" s="4" t="s">
        <v>1667</v>
      </c>
    </row>
    <row r="994" spans="2:2" x14ac:dyDescent="0.2">
      <c r="B994" s="4" t="s">
        <v>1603</v>
      </c>
    </row>
    <row r="995" spans="2:2" x14ac:dyDescent="0.2">
      <c r="B995" s="4" t="s">
        <v>1853</v>
      </c>
    </row>
    <row r="996" spans="2:2" x14ac:dyDescent="0.2">
      <c r="B996" s="4" t="s">
        <v>21302</v>
      </c>
    </row>
    <row r="997" spans="2:2" x14ac:dyDescent="0.2">
      <c r="B997" s="4" t="s">
        <v>20065</v>
      </c>
    </row>
    <row r="998" spans="2:2" x14ac:dyDescent="0.2">
      <c r="B998" s="4" t="s">
        <v>1916</v>
      </c>
    </row>
    <row r="999" spans="2:2" x14ac:dyDescent="0.2">
      <c r="B999" s="4" t="s">
        <v>1889</v>
      </c>
    </row>
    <row r="1000" spans="2:2" x14ac:dyDescent="0.2">
      <c r="B1000" s="4" t="s">
        <v>1555</v>
      </c>
    </row>
    <row r="1001" spans="2:2" x14ac:dyDescent="0.2">
      <c r="B1001" s="4" t="s">
        <v>1751</v>
      </c>
    </row>
    <row r="1002" spans="2:2" x14ac:dyDescent="0.2">
      <c r="B1002" s="4" t="s">
        <v>1989</v>
      </c>
    </row>
    <row r="1003" spans="2:2" x14ac:dyDescent="0.2">
      <c r="B1003" s="4" t="s">
        <v>1940</v>
      </c>
    </row>
    <row r="1004" spans="2:2" x14ac:dyDescent="0.2">
      <c r="B1004" s="4" t="s">
        <v>19832</v>
      </c>
    </row>
    <row r="1005" spans="2:2" x14ac:dyDescent="0.2">
      <c r="B1005" s="4" t="s">
        <v>20661</v>
      </c>
    </row>
    <row r="1006" spans="2:2" x14ac:dyDescent="0.2">
      <c r="B1006" s="4" t="s">
        <v>19825</v>
      </c>
    </row>
    <row r="1007" spans="2:2" x14ac:dyDescent="0.2">
      <c r="B1007" s="4" t="s">
        <v>1702</v>
      </c>
    </row>
    <row r="1008" spans="2:2" x14ac:dyDescent="0.2">
      <c r="B1008" s="4" t="s">
        <v>20672</v>
      </c>
    </row>
    <row r="1009" spans="2:2" x14ac:dyDescent="0.2">
      <c r="B1009" s="4" t="s">
        <v>20674</v>
      </c>
    </row>
    <row r="1010" spans="2:2" x14ac:dyDescent="0.2">
      <c r="B1010" s="4" t="s">
        <v>1329</v>
      </c>
    </row>
    <row r="1011" spans="2:2" x14ac:dyDescent="0.2">
      <c r="B1011" s="4" t="s">
        <v>19835</v>
      </c>
    </row>
    <row r="1012" spans="2:2" x14ac:dyDescent="0.2">
      <c r="B1012" s="4" t="s">
        <v>21456</v>
      </c>
    </row>
    <row r="1013" spans="2:2" x14ac:dyDescent="0.2">
      <c r="B1013" s="4" t="s">
        <v>21458</v>
      </c>
    </row>
    <row r="1014" spans="2:2" x14ac:dyDescent="0.2">
      <c r="B1014" s="4" t="s">
        <v>20646</v>
      </c>
    </row>
    <row r="1015" spans="2:2" x14ac:dyDescent="0.2">
      <c r="B1015" s="4" t="s">
        <v>1295</v>
      </c>
    </row>
    <row r="1016" spans="2:2" x14ac:dyDescent="0.2">
      <c r="B1016" s="4" t="s">
        <v>1120</v>
      </c>
    </row>
    <row r="1017" spans="2:2" x14ac:dyDescent="0.2">
      <c r="B1017" s="4" t="s">
        <v>1230</v>
      </c>
    </row>
    <row r="1018" spans="2:2" x14ac:dyDescent="0.2">
      <c r="B1018" s="4" t="s">
        <v>19864</v>
      </c>
    </row>
    <row r="1019" spans="2:2" x14ac:dyDescent="0.2">
      <c r="B1019" s="4" t="s">
        <v>19873</v>
      </c>
    </row>
    <row r="1020" spans="2:2" x14ac:dyDescent="0.2">
      <c r="B1020" s="4" t="s">
        <v>19871</v>
      </c>
    </row>
    <row r="1021" spans="2:2" x14ac:dyDescent="0.2">
      <c r="B1021" s="4" t="s">
        <v>20670</v>
      </c>
    </row>
    <row r="1022" spans="2:2" x14ac:dyDescent="0.2">
      <c r="B1022" s="4" t="s">
        <v>19900</v>
      </c>
    </row>
    <row r="1023" spans="2:2" x14ac:dyDescent="0.2">
      <c r="B1023" s="4" t="s">
        <v>19904</v>
      </c>
    </row>
    <row r="1024" spans="2:2" x14ac:dyDescent="0.2">
      <c r="B1024" s="4" t="s">
        <v>19917</v>
      </c>
    </row>
    <row r="1025" spans="2:2" x14ac:dyDescent="0.2">
      <c r="B1025" s="4" t="s">
        <v>19915</v>
      </c>
    </row>
    <row r="1026" spans="2:2" x14ac:dyDescent="0.2">
      <c r="B1026" s="4" t="s">
        <v>20053</v>
      </c>
    </row>
    <row r="1027" spans="2:2" x14ac:dyDescent="0.2">
      <c r="B1027" s="4" t="s">
        <v>20055</v>
      </c>
    </row>
    <row r="1028" spans="2:2" x14ac:dyDescent="0.2">
      <c r="B1028" s="4" t="s">
        <v>25399</v>
      </c>
    </row>
    <row r="1029" spans="2:2" x14ac:dyDescent="0.2">
      <c r="B1029" s="4" t="s">
        <v>21499</v>
      </c>
    </row>
    <row r="1030" spans="2:2" x14ac:dyDescent="0.2">
      <c r="B1030" s="4" t="s">
        <v>21501</v>
      </c>
    </row>
    <row r="1031" spans="2:2" x14ac:dyDescent="0.2">
      <c r="B1031" s="4" t="s">
        <v>21503</v>
      </c>
    </row>
    <row r="1032" spans="2:2" x14ac:dyDescent="0.2">
      <c r="B1032" s="4" t="s">
        <v>21505</v>
      </c>
    </row>
    <row r="1033" spans="2:2" x14ac:dyDescent="0.2">
      <c r="B1033" s="4" t="s">
        <v>21507</v>
      </c>
    </row>
    <row r="1034" spans="2:2" x14ac:dyDescent="0.2">
      <c r="B1034" s="4" t="s">
        <v>21509</v>
      </c>
    </row>
    <row r="1035" spans="2:2" x14ac:dyDescent="0.2">
      <c r="B1035" s="4" t="s">
        <v>21511</v>
      </c>
    </row>
    <row r="1036" spans="2:2" x14ac:dyDescent="0.2">
      <c r="B1036" s="4" t="s">
        <v>21513</v>
      </c>
    </row>
    <row r="1037" spans="2:2" x14ac:dyDescent="0.2">
      <c r="B1037" s="4" t="s">
        <v>21515</v>
      </c>
    </row>
    <row r="1038" spans="2:2" x14ac:dyDescent="0.2">
      <c r="B1038" s="4" t="s">
        <v>21517</v>
      </c>
    </row>
    <row r="1039" spans="2:2" x14ac:dyDescent="0.2">
      <c r="B1039" s="4" t="s">
        <v>21519</v>
      </c>
    </row>
    <row r="1040" spans="2:2" x14ac:dyDescent="0.2">
      <c r="B1040" s="4" t="s">
        <v>21521</v>
      </c>
    </row>
    <row r="1041" spans="2:2" x14ac:dyDescent="0.2">
      <c r="B1041" s="4" t="s">
        <v>21525</v>
      </c>
    </row>
    <row r="1042" spans="2:2" x14ac:dyDescent="0.2">
      <c r="B1042" s="4" t="s">
        <v>20668</v>
      </c>
    </row>
    <row r="1043" spans="2:2" x14ac:dyDescent="0.2">
      <c r="B1043" s="4" t="s">
        <v>21204</v>
      </c>
    </row>
    <row r="1044" spans="2:2" x14ac:dyDescent="0.2">
      <c r="B1044" s="4" t="s">
        <v>25401</v>
      </c>
    </row>
    <row r="1045" spans="2:2" x14ac:dyDescent="0.2">
      <c r="B1045" s="4" t="s">
        <v>25396</v>
      </c>
    </row>
    <row r="1046" spans="2:2" x14ac:dyDescent="0.2">
      <c r="B1046" s="4" t="s">
        <v>19953</v>
      </c>
    </row>
    <row r="1047" spans="2:2" x14ac:dyDescent="0.2">
      <c r="B1047" s="4" t="s">
        <v>19957</v>
      </c>
    </row>
    <row r="1048" spans="2:2" x14ac:dyDescent="0.2">
      <c r="B1048" s="4" t="s">
        <v>19959</v>
      </c>
    </row>
    <row r="1049" spans="2:2" x14ac:dyDescent="0.2">
      <c r="B1049" s="4" t="s">
        <v>20650</v>
      </c>
    </row>
    <row r="1050" spans="2:2" x14ac:dyDescent="0.2">
      <c r="B1050" s="4" t="s">
        <v>1839</v>
      </c>
    </row>
    <row r="1051" spans="2:2" x14ac:dyDescent="0.2">
      <c r="B1051" s="4" t="s">
        <v>20654</v>
      </c>
    </row>
    <row r="1052" spans="2:2" x14ac:dyDescent="0.2">
      <c r="B1052" s="4" t="s">
        <v>19976</v>
      </c>
    </row>
    <row r="1053" spans="2:2" x14ac:dyDescent="0.2">
      <c r="B1053" s="4" t="s">
        <v>19988</v>
      </c>
    </row>
    <row r="1054" spans="2:2" x14ac:dyDescent="0.2">
      <c r="B1054" s="4" t="s">
        <v>1915</v>
      </c>
    </row>
    <row r="1055" spans="2:2" x14ac:dyDescent="0.2">
      <c r="B1055" s="4" t="s">
        <v>19998</v>
      </c>
    </row>
    <row r="1056" spans="2:2" x14ac:dyDescent="0.2">
      <c r="B1056" s="4" t="s">
        <v>21543</v>
      </c>
    </row>
    <row r="1057" spans="2:2" x14ac:dyDescent="0.2">
      <c r="B1057" s="4" t="s">
        <v>21545</v>
      </c>
    </row>
    <row r="1058" spans="2:2" x14ac:dyDescent="0.2">
      <c r="B1058" s="4" t="s">
        <v>20648</v>
      </c>
    </row>
    <row r="1059" spans="2:2" x14ac:dyDescent="0.2">
      <c r="B1059" s="4" t="s">
        <v>21460</v>
      </c>
    </row>
    <row r="1060" spans="2:2" x14ac:dyDescent="0.2">
      <c r="B1060" s="4" t="s">
        <v>20684</v>
      </c>
    </row>
    <row r="1061" spans="2:2" x14ac:dyDescent="0.2">
      <c r="B1061" s="4" t="s">
        <v>21463</v>
      </c>
    </row>
    <row r="1062" spans="2:2" x14ac:dyDescent="0.2">
      <c r="B1062" s="4" t="s">
        <v>21465</v>
      </c>
    </row>
    <row r="1063" spans="2:2" x14ac:dyDescent="0.2">
      <c r="B1063" s="4" t="s">
        <v>21467</v>
      </c>
    </row>
    <row r="1064" spans="2:2" x14ac:dyDescent="0.2">
      <c r="B1064" s="4" t="s">
        <v>20660</v>
      </c>
    </row>
    <row r="1065" spans="2:2" x14ac:dyDescent="0.2">
      <c r="B1065" s="4" t="s">
        <v>20033</v>
      </c>
    </row>
    <row r="1066" spans="2:2" x14ac:dyDescent="0.2">
      <c r="B1066" s="4" t="s">
        <v>21470</v>
      </c>
    </row>
    <row r="1067" spans="2:2" x14ac:dyDescent="0.2">
      <c r="B1067" s="4" t="s">
        <v>19832</v>
      </c>
    </row>
    <row r="1068" spans="2:2" x14ac:dyDescent="0.2">
      <c r="B1068" s="4" t="s">
        <v>20661</v>
      </c>
    </row>
    <row r="1069" spans="2:2" x14ac:dyDescent="0.2">
      <c r="B1069" s="4" t="s">
        <v>19825</v>
      </c>
    </row>
    <row r="1070" spans="2:2" x14ac:dyDescent="0.2">
      <c r="B1070" s="4" t="s">
        <v>1702</v>
      </c>
    </row>
    <row r="1071" spans="2:2" x14ac:dyDescent="0.2">
      <c r="B1071" s="4" t="s">
        <v>20672</v>
      </c>
    </row>
    <row r="1072" spans="2:2" x14ac:dyDescent="0.2">
      <c r="B1072" s="4" t="s">
        <v>20674</v>
      </c>
    </row>
    <row r="1073" spans="2:2" x14ac:dyDescent="0.2">
      <c r="B1073" s="4" t="s">
        <v>1329</v>
      </c>
    </row>
    <row r="1074" spans="2:2" x14ac:dyDescent="0.2">
      <c r="B1074" s="4" t="s">
        <v>19835</v>
      </c>
    </row>
    <row r="1075" spans="2:2" x14ac:dyDescent="0.2">
      <c r="B1075" s="4" t="s">
        <v>21456</v>
      </c>
    </row>
    <row r="1076" spans="2:2" x14ac:dyDescent="0.2">
      <c r="B1076" s="4" t="s">
        <v>21458</v>
      </c>
    </row>
    <row r="1077" spans="2:2" x14ac:dyDescent="0.2">
      <c r="B1077" s="4" t="s">
        <v>20646</v>
      </c>
    </row>
    <row r="1078" spans="2:2" x14ac:dyDescent="0.2">
      <c r="B1078" s="4" t="s">
        <v>1295</v>
      </c>
    </row>
    <row r="1079" spans="2:2" x14ac:dyDescent="0.2">
      <c r="B1079" s="4" t="s">
        <v>1120</v>
      </c>
    </row>
    <row r="1080" spans="2:2" x14ac:dyDescent="0.2">
      <c r="B1080" s="4" t="s">
        <v>1230</v>
      </c>
    </row>
    <row r="1081" spans="2:2" x14ac:dyDescent="0.2">
      <c r="B1081" s="4" t="s">
        <v>19864</v>
      </c>
    </row>
    <row r="1082" spans="2:2" x14ac:dyDescent="0.2">
      <c r="B1082" s="4" t="s">
        <v>19873</v>
      </c>
    </row>
    <row r="1083" spans="2:2" x14ac:dyDescent="0.2">
      <c r="B1083" s="4" t="s">
        <v>19871</v>
      </c>
    </row>
    <row r="1084" spans="2:2" x14ac:dyDescent="0.2">
      <c r="B1084" s="4" t="s">
        <v>20670</v>
      </c>
    </row>
    <row r="1085" spans="2:2" x14ac:dyDescent="0.2">
      <c r="B1085" s="4" t="s">
        <v>19900</v>
      </c>
    </row>
    <row r="1086" spans="2:2" x14ac:dyDescent="0.2">
      <c r="B1086" s="4" t="s">
        <v>19904</v>
      </c>
    </row>
    <row r="1087" spans="2:2" x14ac:dyDescent="0.2">
      <c r="B1087" s="4" t="s">
        <v>19917</v>
      </c>
    </row>
    <row r="1088" spans="2:2" x14ac:dyDescent="0.2">
      <c r="B1088" s="4" t="s">
        <v>19915</v>
      </c>
    </row>
    <row r="1089" spans="2:2" x14ac:dyDescent="0.2">
      <c r="B1089" s="4" t="s">
        <v>20053</v>
      </c>
    </row>
    <row r="1090" spans="2:2" x14ac:dyDescent="0.2">
      <c r="B1090" s="4" t="s">
        <v>20055</v>
      </c>
    </row>
    <row r="1091" spans="2:2" x14ac:dyDescent="0.2">
      <c r="B1091" s="4" t="s">
        <v>25399</v>
      </c>
    </row>
    <row r="1092" spans="2:2" x14ac:dyDescent="0.2">
      <c r="B1092" s="4" t="s">
        <v>21499</v>
      </c>
    </row>
    <row r="1093" spans="2:2" x14ac:dyDescent="0.2">
      <c r="B1093" s="4" t="s">
        <v>21501</v>
      </c>
    </row>
    <row r="1094" spans="2:2" x14ac:dyDescent="0.2">
      <c r="B1094" s="4" t="s">
        <v>21503</v>
      </c>
    </row>
    <row r="1095" spans="2:2" x14ac:dyDescent="0.2">
      <c r="B1095" s="4" t="s">
        <v>21505</v>
      </c>
    </row>
    <row r="1096" spans="2:2" x14ac:dyDescent="0.2">
      <c r="B1096" s="4" t="s">
        <v>21507</v>
      </c>
    </row>
    <row r="1097" spans="2:2" x14ac:dyDescent="0.2">
      <c r="B1097" s="4" t="s">
        <v>21509</v>
      </c>
    </row>
    <row r="1098" spans="2:2" x14ac:dyDescent="0.2">
      <c r="B1098" s="4" t="s">
        <v>21511</v>
      </c>
    </row>
    <row r="1099" spans="2:2" x14ac:dyDescent="0.2">
      <c r="B1099" s="4" t="s">
        <v>21513</v>
      </c>
    </row>
    <row r="1100" spans="2:2" x14ac:dyDescent="0.2">
      <c r="B1100" s="4" t="s">
        <v>21515</v>
      </c>
    </row>
    <row r="1101" spans="2:2" x14ac:dyDescent="0.2">
      <c r="B1101" s="4" t="s">
        <v>21517</v>
      </c>
    </row>
    <row r="1102" spans="2:2" x14ac:dyDescent="0.2">
      <c r="B1102" s="4" t="s">
        <v>21519</v>
      </c>
    </row>
    <row r="1103" spans="2:2" x14ac:dyDescent="0.2">
      <c r="B1103" s="4" t="s">
        <v>21521</v>
      </c>
    </row>
    <row r="1104" spans="2:2" x14ac:dyDescent="0.2">
      <c r="B1104" s="4" t="s">
        <v>21525</v>
      </c>
    </row>
    <row r="1105" spans="2:2" x14ac:dyDescent="0.2">
      <c r="B1105" s="4" t="s">
        <v>20668</v>
      </c>
    </row>
    <row r="1106" spans="2:2" x14ac:dyDescent="0.2">
      <c r="B1106" s="4" t="s">
        <v>21204</v>
      </c>
    </row>
    <row r="1107" spans="2:2" x14ac:dyDescent="0.2">
      <c r="B1107" s="4" t="s">
        <v>25401</v>
      </c>
    </row>
    <row r="1108" spans="2:2" x14ac:dyDescent="0.2">
      <c r="B1108" s="4" t="s">
        <v>25396</v>
      </c>
    </row>
    <row r="1109" spans="2:2" x14ac:dyDescent="0.2">
      <c r="B1109" s="4" t="s">
        <v>19953</v>
      </c>
    </row>
    <row r="1110" spans="2:2" x14ac:dyDescent="0.2">
      <c r="B1110" s="4" t="s">
        <v>19957</v>
      </c>
    </row>
    <row r="1111" spans="2:2" x14ac:dyDescent="0.2">
      <c r="B1111" s="4" t="s">
        <v>19959</v>
      </c>
    </row>
    <row r="1112" spans="2:2" x14ac:dyDescent="0.2">
      <c r="B1112" s="4" t="s">
        <v>20650</v>
      </c>
    </row>
    <row r="1113" spans="2:2" x14ac:dyDescent="0.2">
      <c r="B1113" s="4" t="s">
        <v>1839</v>
      </c>
    </row>
    <row r="1114" spans="2:2" x14ac:dyDescent="0.2">
      <c r="B1114" s="4" t="s">
        <v>20654</v>
      </c>
    </row>
    <row r="1115" spans="2:2" x14ac:dyDescent="0.2">
      <c r="B1115" s="4" t="s">
        <v>19976</v>
      </c>
    </row>
    <row r="1116" spans="2:2" x14ac:dyDescent="0.2">
      <c r="B1116" s="4" t="s">
        <v>19988</v>
      </c>
    </row>
    <row r="1117" spans="2:2" x14ac:dyDescent="0.2">
      <c r="B1117" s="4" t="s">
        <v>1915</v>
      </c>
    </row>
    <row r="1118" spans="2:2" x14ac:dyDescent="0.2">
      <c r="B1118" s="4" t="s">
        <v>19998</v>
      </c>
    </row>
    <row r="1119" spans="2:2" x14ac:dyDescent="0.2">
      <c r="B1119" s="4" t="s">
        <v>21543</v>
      </c>
    </row>
    <row r="1120" spans="2:2" x14ac:dyDescent="0.2">
      <c r="B1120" s="4" t="s">
        <v>21545</v>
      </c>
    </row>
    <row r="1121" spans="2:2" x14ac:dyDescent="0.2">
      <c r="B1121" s="4" t="s">
        <v>20648</v>
      </c>
    </row>
    <row r="1122" spans="2:2" x14ac:dyDescent="0.2">
      <c r="B1122" s="4" t="s">
        <v>21460</v>
      </c>
    </row>
    <row r="1123" spans="2:2" x14ac:dyDescent="0.2">
      <c r="B1123" s="4" t="s">
        <v>20684</v>
      </c>
    </row>
    <row r="1124" spans="2:2" x14ac:dyDescent="0.2">
      <c r="B1124" s="4" t="s">
        <v>21463</v>
      </c>
    </row>
    <row r="1125" spans="2:2" x14ac:dyDescent="0.2">
      <c r="B1125" s="4" t="s">
        <v>21465</v>
      </c>
    </row>
    <row r="1126" spans="2:2" x14ac:dyDescent="0.2">
      <c r="B1126" s="4" t="s">
        <v>21467</v>
      </c>
    </row>
    <row r="1127" spans="2:2" x14ac:dyDescent="0.2">
      <c r="B1127" s="4" t="s">
        <v>20660</v>
      </c>
    </row>
    <row r="1128" spans="2:2" x14ac:dyDescent="0.2">
      <c r="B1128" s="4" t="s">
        <v>20033</v>
      </c>
    </row>
    <row r="1129" spans="2:2" x14ac:dyDescent="0.2">
      <c r="B1129" s="4" t="s">
        <v>21470</v>
      </c>
    </row>
    <row r="1130" spans="2:2" x14ac:dyDescent="0.2">
      <c r="B1130" s="4" t="s">
        <v>1647</v>
      </c>
    </row>
    <row r="1131" spans="2:2" x14ac:dyDescent="0.2">
      <c r="B1131" s="4" t="s">
        <v>1571</v>
      </c>
    </row>
    <row r="1132" spans="2:2" x14ac:dyDescent="0.2">
      <c r="B1132" s="4" t="s">
        <v>2073</v>
      </c>
    </row>
    <row r="1133" spans="2:2" x14ac:dyDescent="0.2">
      <c r="B1133" s="4" t="s">
        <v>2103</v>
      </c>
    </row>
    <row r="1134" spans="2:2" x14ac:dyDescent="0.2">
      <c r="B1134" s="4" t="s">
        <v>1284</v>
      </c>
    </row>
    <row r="1135" spans="2:2" x14ac:dyDescent="0.2">
      <c r="B1135" s="4" t="s">
        <v>1871</v>
      </c>
    </row>
    <row r="1136" spans="2:2" x14ac:dyDescent="0.2">
      <c r="B1136" s="4" t="s">
        <v>2048</v>
      </c>
    </row>
    <row r="1137" spans="2:2" x14ac:dyDescent="0.2">
      <c r="B1137" s="4" t="s">
        <v>1035</v>
      </c>
    </row>
    <row r="1138" spans="2:2" x14ac:dyDescent="0.2">
      <c r="B1138" s="4" t="s">
        <v>21109</v>
      </c>
    </row>
    <row r="1139" spans="2:2" x14ac:dyDescent="0.2">
      <c r="B1139" s="4" t="s">
        <v>21111</v>
      </c>
    </row>
    <row r="1140" spans="2:2" x14ac:dyDescent="0.2">
      <c r="B1140" s="4" t="s">
        <v>21527</v>
      </c>
    </row>
    <row r="1141" spans="2:2" x14ac:dyDescent="0.2">
      <c r="B1141" s="4" t="s">
        <v>21528</v>
      </c>
    </row>
    <row r="1142" spans="2:2" x14ac:dyDescent="0.2">
      <c r="B1142" s="4" t="s">
        <v>21529</v>
      </c>
    </row>
    <row r="1143" spans="2:2" x14ac:dyDescent="0.2">
      <c r="B1143" s="4" t="s">
        <v>21530</v>
      </c>
    </row>
    <row r="1144" spans="2:2" x14ac:dyDescent="0.2">
      <c r="B1144" s="4" t="s">
        <v>21531</v>
      </c>
    </row>
    <row r="1145" spans="2:2" x14ac:dyDescent="0.2">
      <c r="B1145" s="4" t="s">
        <v>21532</v>
      </c>
    </row>
    <row r="1146" spans="2:2" x14ac:dyDescent="0.2">
      <c r="B1146" s="4" t="s">
        <v>21533</v>
      </c>
    </row>
    <row r="1147" spans="2:2" x14ac:dyDescent="0.2">
      <c r="B1147" s="4" t="s">
        <v>21534</v>
      </c>
    </row>
    <row r="1148" spans="2:2" x14ac:dyDescent="0.2">
      <c r="B1148" s="4" t="s">
        <v>21535</v>
      </c>
    </row>
    <row r="1149" spans="2:2" x14ac:dyDescent="0.2">
      <c r="B1149" s="4" t="s">
        <v>1265</v>
      </c>
    </row>
    <row r="1150" spans="2:2" x14ac:dyDescent="0.2">
      <c r="B1150" s="4" t="s">
        <v>1264</v>
      </c>
    </row>
    <row r="1151" spans="2:2" x14ac:dyDescent="0.2">
      <c r="B1151" s="4" t="s">
        <v>1267</v>
      </c>
    </row>
    <row r="1152" spans="2:2" x14ac:dyDescent="0.2">
      <c r="B1152" s="4" t="s">
        <v>1266</v>
      </c>
    </row>
    <row r="1153" spans="2:2" x14ac:dyDescent="0.2">
      <c r="B1153" s="4" t="s">
        <v>1271</v>
      </c>
    </row>
    <row r="1154" spans="2:2" x14ac:dyDescent="0.2">
      <c r="B1154" s="4" t="s">
        <v>1270</v>
      </c>
    </row>
    <row r="1155" spans="2:2" x14ac:dyDescent="0.2">
      <c r="B1155" s="4" t="s">
        <v>1269</v>
      </c>
    </row>
    <row r="1156" spans="2:2" x14ac:dyDescent="0.2">
      <c r="B1156" s="4" t="s">
        <v>1268</v>
      </c>
    </row>
    <row r="1157" spans="2:2" x14ac:dyDescent="0.2">
      <c r="B1157" s="4" t="s">
        <v>1638</v>
      </c>
    </row>
    <row r="1158" spans="2:2" x14ac:dyDescent="0.2">
      <c r="B1158" s="4" t="s">
        <v>1648</v>
      </c>
    </row>
    <row r="1159" spans="2:2" x14ac:dyDescent="0.2">
      <c r="B1159" s="4" t="s">
        <v>1643</v>
      </c>
    </row>
    <row r="1160" spans="2:2" x14ac:dyDescent="0.2">
      <c r="B1160" s="4" t="s">
        <v>1562</v>
      </c>
    </row>
    <row r="1161" spans="2:2" x14ac:dyDescent="0.2">
      <c r="B1161" s="4" t="s">
        <v>1569</v>
      </c>
    </row>
    <row r="1162" spans="2:2" x14ac:dyDescent="0.2">
      <c r="B1162" s="4" t="s">
        <v>21070</v>
      </c>
    </row>
    <row r="1163" spans="2:2" x14ac:dyDescent="0.2">
      <c r="B1163" s="4" t="s">
        <v>21071</v>
      </c>
    </row>
    <row r="1164" spans="2:2" x14ac:dyDescent="0.2">
      <c r="B1164" s="4" t="s">
        <v>21174</v>
      </c>
    </row>
    <row r="1165" spans="2:2" x14ac:dyDescent="0.2">
      <c r="B1165" s="4" t="s">
        <v>21175</v>
      </c>
    </row>
    <row r="1166" spans="2:2" x14ac:dyDescent="0.2">
      <c r="B1166" s="4" t="s">
        <v>1285</v>
      </c>
    </row>
    <row r="1167" spans="2:2" x14ac:dyDescent="0.2">
      <c r="B1167" s="4" t="s">
        <v>1282</v>
      </c>
    </row>
    <row r="1168" spans="2:2" x14ac:dyDescent="0.2">
      <c r="B1168" s="4" t="s">
        <v>1872</v>
      </c>
    </row>
    <row r="1169" spans="2:2" x14ac:dyDescent="0.2">
      <c r="B1169" s="4" t="s">
        <v>1863</v>
      </c>
    </row>
    <row r="1170" spans="2:2" x14ac:dyDescent="0.2">
      <c r="B1170" s="4" t="s">
        <v>1869</v>
      </c>
    </row>
    <row r="1171" spans="2:2" x14ac:dyDescent="0.2">
      <c r="B1171" s="4" t="s">
        <v>21084</v>
      </c>
    </row>
    <row r="1172" spans="2:2" x14ac:dyDescent="0.2">
      <c r="B1172" s="4" t="s">
        <v>21085</v>
      </c>
    </row>
    <row r="1173" spans="2:2" x14ac:dyDescent="0.2">
      <c r="B1173" s="4" t="s">
        <v>21086</v>
      </c>
    </row>
    <row r="1174" spans="2:2" x14ac:dyDescent="0.2">
      <c r="B1174" s="4" t="s">
        <v>21087</v>
      </c>
    </row>
    <row r="1175" spans="2:2" x14ac:dyDescent="0.2">
      <c r="B1175" s="4" t="s">
        <v>21063</v>
      </c>
    </row>
    <row r="1176" spans="2:2" x14ac:dyDescent="0.2">
      <c r="B1176" s="4" t="s">
        <v>21064</v>
      </c>
    </row>
    <row r="1177" spans="2:2" x14ac:dyDescent="0.2">
      <c r="B1177" s="4" t="s">
        <v>21065</v>
      </c>
    </row>
    <row r="1178" spans="2:2" x14ac:dyDescent="0.2">
      <c r="B1178" s="4" t="s">
        <v>1670</v>
      </c>
    </row>
    <row r="1179" spans="2:2" x14ac:dyDescent="0.2">
      <c r="B1179" s="4" t="s">
        <v>1674</v>
      </c>
    </row>
    <row r="1180" spans="2:2" x14ac:dyDescent="0.2">
      <c r="B1180" s="4" t="s">
        <v>1672</v>
      </c>
    </row>
    <row r="1181" spans="2:2" x14ac:dyDescent="0.2">
      <c r="B1181" s="4" t="s">
        <v>1582</v>
      </c>
    </row>
    <row r="1182" spans="2:2" x14ac:dyDescent="0.2">
      <c r="B1182" s="4" t="s">
        <v>1584</v>
      </c>
    </row>
    <row r="1183" spans="2:2" x14ac:dyDescent="0.2">
      <c r="B1183" s="4" t="s">
        <v>21072</v>
      </c>
    </row>
    <row r="1184" spans="2:2" x14ac:dyDescent="0.2">
      <c r="B1184" s="4" t="s">
        <v>21073</v>
      </c>
    </row>
    <row r="1185" spans="2:2" x14ac:dyDescent="0.2">
      <c r="B1185" s="4" t="s">
        <v>21176</v>
      </c>
    </row>
    <row r="1186" spans="2:2" x14ac:dyDescent="0.2">
      <c r="B1186" s="4" t="s">
        <v>21177</v>
      </c>
    </row>
    <row r="1187" spans="2:2" x14ac:dyDescent="0.2">
      <c r="B1187" s="4" t="s">
        <v>1301</v>
      </c>
    </row>
    <row r="1188" spans="2:2" x14ac:dyDescent="0.2">
      <c r="B1188" s="4" t="s">
        <v>1300</v>
      </c>
    </row>
    <row r="1189" spans="2:2" x14ac:dyDescent="0.2">
      <c r="B1189" s="4" t="s">
        <v>1896</v>
      </c>
    </row>
    <row r="1190" spans="2:2" x14ac:dyDescent="0.2">
      <c r="B1190" s="4" t="s">
        <v>1892</v>
      </c>
    </row>
    <row r="1191" spans="2:2" x14ac:dyDescent="0.2">
      <c r="B1191" s="4" t="s">
        <v>1895</v>
      </c>
    </row>
    <row r="1192" spans="2:2" x14ac:dyDescent="0.2">
      <c r="B1192" s="4" t="s">
        <v>21088</v>
      </c>
    </row>
    <row r="1193" spans="2:2" x14ac:dyDescent="0.2">
      <c r="B1193" s="4" t="s">
        <v>21089</v>
      </c>
    </row>
    <row r="1194" spans="2:2" x14ac:dyDescent="0.2">
      <c r="B1194" s="4" t="s">
        <v>21090</v>
      </c>
    </row>
    <row r="1195" spans="2:2" x14ac:dyDescent="0.2">
      <c r="B1195" s="4" t="s">
        <v>21091</v>
      </c>
    </row>
    <row r="1196" spans="2:2" x14ac:dyDescent="0.2">
      <c r="B1196" s="4" t="s">
        <v>21066</v>
      </c>
    </row>
    <row r="1197" spans="2:2" x14ac:dyDescent="0.2">
      <c r="B1197" s="4" t="s">
        <v>21067</v>
      </c>
    </row>
    <row r="1198" spans="2:2" x14ac:dyDescent="0.2">
      <c r="B1198" s="4" t="s">
        <v>21068</v>
      </c>
    </row>
    <row r="1199" spans="2:2" x14ac:dyDescent="0.2">
      <c r="B1199" s="4" t="s">
        <v>21527</v>
      </c>
    </row>
    <row r="1200" spans="2:2" x14ac:dyDescent="0.2">
      <c r="B1200" s="4" t="s">
        <v>21528</v>
      </c>
    </row>
    <row r="1201" spans="2:2" x14ac:dyDescent="0.2">
      <c r="B1201" s="4" t="s">
        <v>21529</v>
      </c>
    </row>
    <row r="1202" spans="2:2" x14ac:dyDescent="0.2">
      <c r="B1202" s="4" t="s">
        <v>1640</v>
      </c>
    </row>
    <row r="1203" spans="2:2" x14ac:dyDescent="0.2">
      <c r="B1203" s="4" t="s">
        <v>1565</v>
      </c>
    </row>
    <row r="1204" spans="2:2" x14ac:dyDescent="0.2">
      <c r="B1204" s="4" t="s">
        <v>2071</v>
      </c>
    </row>
    <row r="1205" spans="2:2" x14ac:dyDescent="0.2">
      <c r="B1205" s="4" t="s">
        <v>2101</v>
      </c>
    </row>
    <row r="1206" spans="2:2" x14ac:dyDescent="0.2">
      <c r="B1206" s="4" t="s">
        <v>1279</v>
      </c>
    </row>
    <row r="1207" spans="2:2" x14ac:dyDescent="0.2">
      <c r="B1207" s="4" t="s">
        <v>1866</v>
      </c>
    </row>
    <row r="1208" spans="2:2" x14ac:dyDescent="0.2">
      <c r="B1208" s="4" t="s">
        <v>2044</v>
      </c>
    </row>
    <row r="1209" spans="2:2" x14ac:dyDescent="0.2">
      <c r="B1209" s="4" t="s">
        <v>1031</v>
      </c>
    </row>
    <row r="1210" spans="2:2" x14ac:dyDescent="0.2">
      <c r="B1210" s="4" t="s">
        <v>21110</v>
      </c>
    </row>
    <row r="1211" spans="2:2" x14ac:dyDescent="0.2">
      <c r="B1211" s="4" t="s">
        <v>21112</v>
      </c>
    </row>
  </sheetData>
  <dataConsolidate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65"/>
  <sheetViews>
    <sheetView topLeftCell="A29" workbookViewId="0">
      <selection activeCell="A3" sqref="A3"/>
    </sheetView>
  </sheetViews>
  <sheetFormatPr baseColWidth="10" defaultRowHeight="16" x14ac:dyDescent="0.2"/>
  <cols>
    <col min="1" max="1" width="25" bestFit="1" customWidth="1"/>
  </cols>
  <sheetData>
    <row r="1" spans="1:2" x14ac:dyDescent="0.2">
      <c r="A1" t="s">
        <v>20374</v>
      </c>
      <c r="B1" t="s">
        <v>20375</v>
      </c>
    </row>
    <row r="2" spans="1:2" s="3" customFormat="1" x14ac:dyDescent="0.2">
      <c r="A2" s="9" t="s">
        <v>21095</v>
      </c>
      <c r="B2" s="9" t="s">
        <v>21280</v>
      </c>
    </row>
    <row r="3" spans="1:2" s="3" customFormat="1" x14ac:dyDescent="0.2">
      <c r="A3" s="9" t="s">
        <v>21252</v>
      </c>
      <c r="B3" s="9" t="s">
        <v>21279</v>
      </c>
    </row>
    <row r="4" spans="1:2" x14ac:dyDescent="0.2">
      <c r="A4" t="s">
        <v>20447</v>
      </c>
      <c r="B4" t="s">
        <v>21208</v>
      </c>
    </row>
    <row r="5" spans="1:2" x14ac:dyDescent="0.2">
      <c r="A5" t="s">
        <v>20452</v>
      </c>
      <c r="B5" t="s">
        <v>21209</v>
      </c>
    </row>
    <row r="6" spans="1:2" x14ac:dyDescent="0.2">
      <c r="A6" t="s">
        <v>2113</v>
      </c>
      <c r="B6" t="s">
        <v>20393</v>
      </c>
    </row>
    <row r="7" spans="1:2" x14ac:dyDescent="0.2">
      <c r="A7" t="s">
        <v>259</v>
      </c>
      <c r="B7" t="s">
        <v>20391</v>
      </c>
    </row>
    <row r="8" spans="1:2" x14ac:dyDescent="0.2">
      <c r="A8" t="s">
        <v>4119</v>
      </c>
      <c r="B8" t="s">
        <v>21210</v>
      </c>
    </row>
    <row r="9" spans="1:2" x14ac:dyDescent="0.2">
      <c r="A9" t="s">
        <v>249</v>
      </c>
      <c r="B9" t="s">
        <v>21211</v>
      </c>
    </row>
    <row r="10" spans="1:2" x14ac:dyDescent="0.2">
      <c r="A10" t="s">
        <v>19793</v>
      </c>
      <c r="B10" t="s">
        <v>21212</v>
      </c>
    </row>
    <row r="11" spans="1:2" x14ac:dyDescent="0.2">
      <c r="A11" t="s">
        <v>254</v>
      </c>
      <c r="B11" t="s">
        <v>21213</v>
      </c>
    </row>
    <row r="12" spans="1:2" x14ac:dyDescent="0.2">
      <c r="A12" t="s">
        <v>258</v>
      </c>
      <c r="B12" t="s">
        <v>20390</v>
      </c>
    </row>
    <row r="13" spans="1:2" x14ac:dyDescent="0.2">
      <c r="A13" t="s">
        <v>139</v>
      </c>
      <c r="B13" t="s">
        <v>143</v>
      </c>
    </row>
    <row r="14" spans="1:2" x14ac:dyDescent="0.2">
      <c r="A14" t="s">
        <v>123</v>
      </c>
      <c r="B14" t="s">
        <v>20389</v>
      </c>
    </row>
    <row r="15" spans="1:2" x14ac:dyDescent="0.2">
      <c r="A15" t="s">
        <v>19934</v>
      </c>
      <c r="B15" t="s">
        <v>20380</v>
      </c>
    </row>
    <row r="16" spans="1:2" x14ac:dyDescent="0.2">
      <c r="A16" t="s">
        <v>870</v>
      </c>
      <c r="B16" t="s">
        <v>20377</v>
      </c>
    </row>
    <row r="17" spans="1:2" x14ac:dyDescent="0.2">
      <c r="A17" t="s">
        <v>20378</v>
      </c>
      <c r="B17" t="s">
        <v>20379</v>
      </c>
    </row>
    <row r="18" spans="1:2" x14ac:dyDescent="0.2">
      <c r="A18" t="s">
        <v>253</v>
      </c>
      <c r="B18" t="s">
        <v>21214</v>
      </c>
    </row>
    <row r="19" spans="1:2" x14ac:dyDescent="0.2">
      <c r="A19" t="s">
        <v>2122</v>
      </c>
      <c r="B19" t="s">
        <v>20397</v>
      </c>
    </row>
    <row r="20" spans="1:2" x14ac:dyDescent="0.2">
      <c r="A20" t="s">
        <v>2123</v>
      </c>
      <c r="B20" t="s">
        <v>20398</v>
      </c>
    </row>
    <row r="21" spans="1:2" x14ac:dyDescent="0.2">
      <c r="A21" t="s">
        <v>250</v>
      </c>
      <c r="B21" t="s">
        <v>20376</v>
      </c>
    </row>
    <row r="22" spans="1:2" x14ac:dyDescent="0.2">
      <c r="A22" t="s">
        <v>884</v>
      </c>
      <c r="B22" t="s">
        <v>20392</v>
      </c>
    </row>
    <row r="23" spans="1:2" x14ac:dyDescent="0.2">
      <c r="A23" t="s">
        <v>256</v>
      </c>
      <c r="B23" t="s">
        <v>21215</v>
      </c>
    </row>
    <row r="24" spans="1:2" x14ac:dyDescent="0.2">
      <c r="A24" t="s">
        <v>252</v>
      </c>
      <c r="B24" t="s">
        <v>21216</v>
      </c>
    </row>
    <row r="25" spans="1:2" x14ac:dyDescent="0.2">
      <c r="A25" t="s">
        <v>20439</v>
      </c>
    </row>
    <row r="26" spans="1:2" x14ac:dyDescent="0.2">
      <c r="A26" t="s">
        <v>237</v>
      </c>
      <c r="B26" t="s">
        <v>21217</v>
      </c>
    </row>
    <row r="27" spans="1:2" x14ac:dyDescent="0.2">
      <c r="A27" t="s">
        <v>20066</v>
      </c>
      <c r="B27" t="s">
        <v>20401</v>
      </c>
    </row>
    <row r="28" spans="1:2" x14ac:dyDescent="0.2">
      <c r="A28" t="s">
        <v>20067</v>
      </c>
      <c r="B28" t="s">
        <v>20402</v>
      </c>
    </row>
    <row r="29" spans="1:2" x14ac:dyDescent="0.2">
      <c r="A29" t="s">
        <v>217</v>
      </c>
      <c r="B29" t="s">
        <v>21218</v>
      </c>
    </row>
    <row r="30" spans="1:2" s="3" customFormat="1" x14ac:dyDescent="0.2">
      <c r="A30" s="20" t="s">
        <v>921</v>
      </c>
      <c r="B30" s="3" t="s">
        <v>21218</v>
      </c>
    </row>
    <row r="31" spans="1:2" s="3" customFormat="1" x14ac:dyDescent="0.2">
      <c r="A31" s="20" t="s">
        <v>923</v>
      </c>
      <c r="B31" s="3" t="s">
        <v>21218</v>
      </c>
    </row>
    <row r="32" spans="1:2" x14ac:dyDescent="0.2">
      <c r="A32" t="s">
        <v>241</v>
      </c>
      <c r="B32" t="s">
        <v>21219</v>
      </c>
    </row>
    <row r="33" spans="1:2" x14ac:dyDescent="0.2">
      <c r="A33" t="s">
        <v>19965</v>
      </c>
      <c r="B33" t="s">
        <v>20384</v>
      </c>
    </row>
    <row r="34" spans="1:2" x14ac:dyDescent="0.2">
      <c r="A34" t="s">
        <v>226</v>
      </c>
      <c r="B34" t="s">
        <v>20381</v>
      </c>
    </row>
    <row r="35" spans="1:2" x14ac:dyDescent="0.2">
      <c r="A35" t="s">
        <v>2125</v>
      </c>
      <c r="B35" t="s">
        <v>20399</v>
      </c>
    </row>
    <row r="36" spans="1:2" x14ac:dyDescent="0.2">
      <c r="A36" t="s">
        <v>20382</v>
      </c>
      <c r="B36" t="s">
        <v>20383</v>
      </c>
    </row>
    <row r="37" spans="1:2" x14ac:dyDescent="0.2">
      <c r="A37" t="s">
        <v>2126</v>
      </c>
      <c r="B37" t="s">
        <v>20400</v>
      </c>
    </row>
    <row r="38" spans="1:2" x14ac:dyDescent="0.2">
      <c r="A38" t="s">
        <v>251</v>
      </c>
      <c r="B38" t="s">
        <v>21220</v>
      </c>
    </row>
    <row r="39" spans="1:2" x14ac:dyDescent="0.2">
      <c r="A39" t="s">
        <v>131</v>
      </c>
      <c r="B39" t="s">
        <v>21221</v>
      </c>
    </row>
    <row r="40" spans="1:2" x14ac:dyDescent="0.2">
      <c r="A40" t="s">
        <v>261</v>
      </c>
      <c r="B40" t="s">
        <v>20388</v>
      </c>
    </row>
    <row r="41" spans="1:2" x14ac:dyDescent="0.2">
      <c r="A41" t="s">
        <v>183</v>
      </c>
      <c r="B41" t="s">
        <v>21222</v>
      </c>
    </row>
    <row r="42" spans="1:2" x14ac:dyDescent="0.2">
      <c r="A42" t="s">
        <v>751</v>
      </c>
      <c r="B42" t="s">
        <v>21223</v>
      </c>
    </row>
    <row r="43" spans="1:2" x14ac:dyDescent="0.2">
      <c r="A43" t="s">
        <v>255</v>
      </c>
      <c r="B43" t="s">
        <v>21224</v>
      </c>
    </row>
    <row r="44" spans="1:2" x14ac:dyDescent="0.2">
      <c r="A44" t="s">
        <v>20385</v>
      </c>
      <c r="B44" t="s">
        <v>20386</v>
      </c>
    </row>
    <row r="45" spans="1:2" x14ac:dyDescent="0.2">
      <c r="A45" t="s">
        <v>114</v>
      </c>
      <c r="B45" t="s">
        <v>116</v>
      </c>
    </row>
    <row r="46" spans="1:2" x14ac:dyDescent="0.2">
      <c r="A46" t="s">
        <v>2128</v>
      </c>
      <c r="B46" t="s">
        <v>20395</v>
      </c>
    </row>
    <row r="47" spans="1:2" x14ac:dyDescent="0.2">
      <c r="A47" t="s">
        <v>2129</v>
      </c>
      <c r="B47" t="s">
        <v>20396</v>
      </c>
    </row>
    <row r="48" spans="1:2" x14ac:dyDescent="0.2">
      <c r="A48" t="s">
        <v>80</v>
      </c>
      <c r="B48" t="s">
        <v>101</v>
      </c>
    </row>
    <row r="49" spans="1:19" x14ac:dyDescent="0.2">
      <c r="A49" t="s">
        <v>147</v>
      </c>
      <c r="B49" t="s">
        <v>21225</v>
      </c>
    </row>
    <row r="50" spans="1:19" x14ac:dyDescent="0.2">
      <c r="A50" t="s">
        <v>257</v>
      </c>
      <c r="B50" t="s">
        <v>20387</v>
      </c>
      <c r="S50" s="20"/>
    </row>
    <row r="51" spans="1:19" x14ac:dyDescent="0.2">
      <c r="A51" t="s">
        <v>655</v>
      </c>
      <c r="B51" t="s">
        <v>21226</v>
      </c>
      <c r="S51" s="20"/>
    </row>
    <row r="52" spans="1:19" s="3" customFormat="1" x14ac:dyDescent="0.2">
      <c r="A52" s="9" t="s">
        <v>946</v>
      </c>
      <c r="B52" s="9" t="s">
        <v>21231</v>
      </c>
    </row>
    <row r="53" spans="1:19" x14ac:dyDescent="0.2">
      <c r="A53" t="s">
        <v>2130</v>
      </c>
      <c r="B53" t="s">
        <v>20394</v>
      </c>
    </row>
    <row r="54" spans="1:19" s="3" customFormat="1" x14ac:dyDescent="0.2">
      <c r="A54" s="9" t="s">
        <v>20073</v>
      </c>
      <c r="B54" s="3" t="s">
        <v>20394</v>
      </c>
    </row>
    <row r="55" spans="1:19" x14ac:dyDescent="0.2">
      <c r="A55" s="9" t="s">
        <v>202</v>
      </c>
      <c r="B55" t="s">
        <v>2384</v>
      </c>
    </row>
    <row r="56" spans="1:19" x14ac:dyDescent="0.2">
      <c r="A56" s="9" t="s">
        <v>2131</v>
      </c>
      <c r="B56" s="9" t="s">
        <v>2385</v>
      </c>
    </row>
    <row r="57" spans="1:19" x14ac:dyDescent="0.2">
      <c r="A57" s="9" t="s">
        <v>2132</v>
      </c>
      <c r="B57" s="9" t="s">
        <v>20403</v>
      </c>
    </row>
    <row r="58" spans="1:19" x14ac:dyDescent="0.2">
      <c r="A58" t="s">
        <v>2133</v>
      </c>
      <c r="B58" t="s">
        <v>2386</v>
      </c>
    </row>
    <row r="59" spans="1:19" x14ac:dyDescent="0.2">
      <c r="A59" t="s">
        <v>2134</v>
      </c>
      <c r="B59" t="s">
        <v>2386</v>
      </c>
    </row>
    <row r="60" spans="1:19" x14ac:dyDescent="0.2">
      <c r="A60" t="s">
        <v>20595</v>
      </c>
      <c r="B60" t="s">
        <v>21227</v>
      </c>
    </row>
    <row r="61" spans="1:19" s="3" customFormat="1" x14ac:dyDescent="0.2">
      <c r="A61" s="3" t="s">
        <v>21192</v>
      </c>
      <c r="B61" s="3" t="s">
        <v>21227</v>
      </c>
    </row>
    <row r="62" spans="1:19" s="3" customFormat="1" x14ac:dyDescent="0.2">
      <c r="A62" s="3" t="s">
        <v>21193</v>
      </c>
      <c r="B62" s="3" t="s">
        <v>21227</v>
      </c>
    </row>
    <row r="63" spans="1:19" x14ac:dyDescent="0.2">
      <c r="A63" t="s">
        <v>20490</v>
      </c>
      <c r="B63" t="s">
        <v>21228</v>
      </c>
    </row>
    <row r="64" spans="1:19" x14ac:dyDescent="0.2">
      <c r="A64" t="s">
        <v>20516</v>
      </c>
      <c r="B64" t="s">
        <v>21229</v>
      </c>
    </row>
    <row r="65" spans="1:2" x14ac:dyDescent="0.2">
      <c r="A65" t="s">
        <v>20577</v>
      </c>
      <c r="B65" t="s">
        <v>21230</v>
      </c>
    </row>
  </sheetData>
  <sortState ref="A4:B53">
    <sortCondition ref="A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90"/>
  <sheetViews>
    <sheetView topLeftCell="A257" zoomScale="125" workbookViewId="0">
      <selection activeCell="B280" sqref="B280"/>
    </sheetView>
  </sheetViews>
  <sheetFormatPr baseColWidth="10" defaultColWidth="13.5" defaultRowHeight="15" customHeight="1" x14ac:dyDescent="0.2"/>
  <cols>
    <col min="1" max="1" width="21" style="3" customWidth="1"/>
    <col min="2" max="2" width="94.83203125" customWidth="1"/>
    <col min="3" max="5" width="11" style="3" customWidth="1"/>
    <col min="6" max="22" width="11" customWidth="1"/>
  </cols>
  <sheetData>
    <row r="1" spans="1:5" ht="15.75" customHeight="1" x14ac:dyDescent="0.2">
      <c r="A1" s="3" t="s">
        <v>10</v>
      </c>
      <c r="B1" t="s">
        <v>11</v>
      </c>
      <c r="C1" t="s">
        <v>74</v>
      </c>
      <c r="D1" t="s">
        <v>75</v>
      </c>
      <c r="E1" t="s">
        <v>76</v>
      </c>
    </row>
    <row r="2" spans="1:5" ht="15.75" customHeight="1" x14ac:dyDescent="0.2">
      <c r="A2" s="4" t="s">
        <v>3969</v>
      </c>
      <c r="B2" s="4" t="s">
        <v>3970</v>
      </c>
      <c r="C2"/>
      <c r="D2"/>
      <c r="E2"/>
    </row>
    <row r="3" spans="1:5" ht="15.75" customHeight="1" x14ac:dyDescent="0.2">
      <c r="A3" s="4" t="s">
        <v>3971</v>
      </c>
      <c r="B3" s="4" t="s">
        <v>2271</v>
      </c>
      <c r="C3"/>
      <c r="D3"/>
      <c r="E3"/>
    </row>
    <row r="4" spans="1:5" ht="15.75" customHeight="1" x14ac:dyDescent="0.2">
      <c r="A4" s="4" t="s">
        <v>3972</v>
      </c>
      <c r="B4" s="4" t="s">
        <v>3973</v>
      </c>
      <c r="C4"/>
      <c r="D4"/>
      <c r="E4"/>
    </row>
    <row r="5" spans="1:5" ht="15.75" customHeight="1" x14ac:dyDescent="0.2">
      <c r="A5" s="4" t="s">
        <v>223</v>
      </c>
      <c r="B5" s="4" t="s">
        <v>222</v>
      </c>
      <c r="C5"/>
      <c r="D5"/>
      <c r="E5"/>
    </row>
    <row r="6" spans="1:5" ht="15.75" customHeight="1" x14ac:dyDescent="0.2">
      <c r="A6" s="4" t="s">
        <v>3974</v>
      </c>
      <c r="B6" s="4" t="s">
        <v>3975</v>
      </c>
      <c r="C6"/>
      <c r="D6"/>
      <c r="E6"/>
    </row>
    <row r="7" spans="1:5" ht="15.75" customHeight="1" x14ac:dyDescent="0.2">
      <c r="A7" s="4" t="s">
        <v>3976</v>
      </c>
      <c r="B7" s="4" t="s">
        <v>3977</v>
      </c>
      <c r="C7"/>
      <c r="D7"/>
      <c r="E7"/>
    </row>
    <row r="8" spans="1:5" ht="15.75" customHeight="1" x14ac:dyDescent="0.2">
      <c r="A8" s="4" t="s">
        <v>3978</v>
      </c>
      <c r="B8" s="4" t="s">
        <v>3979</v>
      </c>
      <c r="C8"/>
      <c r="D8"/>
      <c r="E8"/>
    </row>
    <row r="9" spans="1:5" ht="15.75" customHeight="1" x14ac:dyDescent="0.2">
      <c r="A9" s="4" t="s">
        <v>3980</v>
      </c>
      <c r="B9" s="4" t="s">
        <v>3981</v>
      </c>
      <c r="C9"/>
      <c r="D9"/>
      <c r="E9"/>
    </row>
    <row r="10" spans="1:5" ht="15.75" customHeight="1" x14ac:dyDescent="0.2">
      <c r="A10" s="4" t="s">
        <v>3982</v>
      </c>
      <c r="B10" s="4" t="s">
        <v>3983</v>
      </c>
      <c r="C10"/>
      <c r="D10"/>
      <c r="E10"/>
    </row>
    <row r="11" spans="1:5" ht="15.75" customHeight="1" x14ac:dyDescent="0.2">
      <c r="A11" s="4" t="s">
        <v>763</v>
      </c>
      <c r="B11" s="4" t="s">
        <v>762</v>
      </c>
      <c r="C11"/>
      <c r="D11"/>
      <c r="E11"/>
    </row>
    <row r="12" spans="1:5" ht="15.75" customHeight="1" x14ac:dyDescent="0.2">
      <c r="A12" s="4" t="s">
        <v>3984</v>
      </c>
      <c r="B12" s="4" t="s">
        <v>3985</v>
      </c>
      <c r="C12"/>
      <c r="D12"/>
      <c r="E12"/>
    </row>
    <row r="13" spans="1:5" ht="15.75" customHeight="1" x14ac:dyDescent="0.2">
      <c r="A13" s="4" t="s">
        <v>3986</v>
      </c>
      <c r="B13" s="4" t="s">
        <v>2391</v>
      </c>
      <c r="C13"/>
      <c r="D13"/>
      <c r="E13"/>
    </row>
    <row r="14" spans="1:5" ht="15.75" customHeight="1" x14ac:dyDescent="0.2">
      <c r="A14" s="4" t="s">
        <v>3987</v>
      </c>
      <c r="B14" s="4" t="s">
        <v>2427</v>
      </c>
      <c r="C14"/>
      <c r="D14"/>
      <c r="E14"/>
    </row>
    <row r="15" spans="1:5" ht="15.75" customHeight="1" x14ac:dyDescent="0.2">
      <c r="A15" s="4" t="s">
        <v>3988</v>
      </c>
      <c r="B15" s="4" t="s">
        <v>3989</v>
      </c>
      <c r="C15"/>
      <c r="D15"/>
      <c r="E15"/>
    </row>
    <row r="16" spans="1:5" s="3" customFormat="1" ht="15.75" customHeight="1" x14ac:dyDescent="0.2">
      <c r="A16" s="4" t="s">
        <v>3990</v>
      </c>
      <c r="B16" s="4" t="s">
        <v>2429</v>
      </c>
      <c r="C16"/>
      <c r="D16"/>
      <c r="E16"/>
    </row>
    <row r="17" spans="1:5" ht="15.75" customHeight="1" x14ac:dyDescent="0.2">
      <c r="A17" s="4" t="s">
        <v>3991</v>
      </c>
      <c r="B17" s="4" t="s">
        <v>3992</v>
      </c>
      <c r="C17"/>
      <c r="D17"/>
      <c r="E17"/>
    </row>
    <row r="18" spans="1:5" ht="15.75" customHeight="1" x14ac:dyDescent="0.2">
      <c r="A18" s="4" t="s">
        <v>3993</v>
      </c>
      <c r="B18" s="4" t="s">
        <v>2398</v>
      </c>
      <c r="C18"/>
      <c r="D18"/>
      <c r="E18"/>
    </row>
    <row r="19" spans="1:5" ht="15.75" customHeight="1" x14ac:dyDescent="0.2">
      <c r="A19" s="4" t="s">
        <v>3994</v>
      </c>
      <c r="B19" s="4" t="s">
        <v>3995</v>
      </c>
      <c r="C19"/>
      <c r="D19"/>
      <c r="E19"/>
    </row>
    <row r="20" spans="1:5" ht="15.75" customHeight="1" x14ac:dyDescent="0.2">
      <c r="A20" s="4" t="s">
        <v>3996</v>
      </c>
      <c r="B20" s="4" t="s">
        <v>3997</v>
      </c>
      <c r="C20"/>
      <c r="D20"/>
      <c r="E20"/>
    </row>
    <row r="21" spans="1:5" ht="15.75" customHeight="1" x14ac:dyDescent="0.2">
      <c r="A21" s="4" t="s">
        <v>3998</v>
      </c>
      <c r="B21" s="4" t="s">
        <v>3999</v>
      </c>
      <c r="C21"/>
      <c r="D21"/>
      <c r="E21"/>
    </row>
    <row r="22" spans="1:5" ht="15.75" customHeight="1" x14ac:dyDescent="0.2">
      <c r="A22" s="4" t="s">
        <v>4000</v>
      </c>
      <c r="B22" s="4" t="s">
        <v>2410</v>
      </c>
      <c r="C22"/>
      <c r="D22"/>
      <c r="E22"/>
    </row>
    <row r="23" spans="1:5" ht="15.75" customHeight="1" x14ac:dyDescent="0.2">
      <c r="A23" s="4" t="s">
        <v>4001</v>
      </c>
      <c r="B23" s="4" t="s">
        <v>4002</v>
      </c>
      <c r="C23"/>
      <c r="D23"/>
      <c r="E23"/>
    </row>
    <row r="24" spans="1:5" ht="15.75" customHeight="1" x14ac:dyDescent="0.2">
      <c r="A24" s="4" t="s">
        <v>775</v>
      </c>
      <c r="B24" s="4" t="s">
        <v>774</v>
      </c>
      <c r="C24"/>
      <c r="D24"/>
      <c r="E24"/>
    </row>
    <row r="25" spans="1:5" ht="15.75" customHeight="1" x14ac:dyDescent="0.2">
      <c r="A25" s="4" t="s">
        <v>4003</v>
      </c>
      <c r="B25" s="4" t="s">
        <v>2431</v>
      </c>
      <c r="C25"/>
      <c r="D25"/>
      <c r="E25"/>
    </row>
    <row r="26" spans="1:5" ht="15.75" customHeight="1" x14ac:dyDescent="0.2">
      <c r="A26" s="4" t="s">
        <v>4004</v>
      </c>
      <c r="B26" s="4" t="s">
        <v>2387</v>
      </c>
      <c r="C26"/>
      <c r="D26"/>
      <c r="E26"/>
    </row>
    <row r="27" spans="1:5" ht="15.75" customHeight="1" x14ac:dyDescent="0.2">
      <c r="A27" s="4" t="s">
        <v>4005</v>
      </c>
      <c r="B27" s="4" t="s">
        <v>2406</v>
      </c>
      <c r="C27"/>
      <c r="D27"/>
      <c r="E27"/>
    </row>
    <row r="28" spans="1:5" ht="15.75" customHeight="1" x14ac:dyDescent="0.2">
      <c r="A28" s="4" t="s">
        <v>4006</v>
      </c>
      <c r="B28" s="4" t="s">
        <v>2401</v>
      </c>
      <c r="C28"/>
      <c r="D28"/>
      <c r="E28"/>
    </row>
    <row r="29" spans="1:5" ht="15.75" customHeight="1" x14ac:dyDescent="0.2">
      <c r="A29" s="4" t="s">
        <v>4007</v>
      </c>
      <c r="B29" s="4" t="s">
        <v>2440</v>
      </c>
      <c r="C29"/>
      <c r="D29"/>
      <c r="E29"/>
    </row>
    <row r="30" spans="1:5" ht="15.75" customHeight="1" x14ac:dyDescent="0.2">
      <c r="A30" s="4" t="s">
        <v>4008</v>
      </c>
      <c r="B30" s="4" t="s">
        <v>4009</v>
      </c>
      <c r="C30"/>
      <c r="D30"/>
      <c r="E30"/>
    </row>
    <row r="31" spans="1:5" ht="15.75" customHeight="1" x14ac:dyDescent="0.2">
      <c r="A31" s="4" t="s">
        <v>212</v>
      </c>
      <c r="B31" s="4" t="s">
        <v>211</v>
      </c>
      <c r="C31"/>
      <c r="D31"/>
      <c r="E31"/>
    </row>
    <row r="32" spans="1:5" ht="15.75" customHeight="1" x14ac:dyDescent="0.2">
      <c r="A32" s="4" t="s">
        <v>19833</v>
      </c>
      <c r="B32" s="4" t="s">
        <v>20158</v>
      </c>
      <c r="C32"/>
      <c r="D32"/>
      <c r="E32"/>
    </row>
    <row r="33" spans="1:5" ht="15.75" customHeight="1" x14ac:dyDescent="0.2">
      <c r="A33" s="4" t="s">
        <v>468</v>
      </c>
      <c r="B33" s="4" t="s">
        <v>467</v>
      </c>
      <c r="C33"/>
      <c r="D33"/>
      <c r="E33"/>
    </row>
    <row r="34" spans="1:5" ht="15.75" customHeight="1" x14ac:dyDescent="0.2">
      <c r="A34" s="4" t="s">
        <v>464</v>
      </c>
      <c r="B34" s="4" t="s">
        <v>463</v>
      </c>
      <c r="C34"/>
      <c r="D34"/>
      <c r="E34"/>
    </row>
    <row r="35" spans="1:5" ht="15.75" customHeight="1" x14ac:dyDescent="0.2">
      <c r="A35" s="4" t="s">
        <v>4010</v>
      </c>
      <c r="B35" s="4" t="s">
        <v>2395</v>
      </c>
      <c r="C35"/>
      <c r="D35"/>
      <c r="E35"/>
    </row>
    <row r="36" spans="1:5" ht="15.75" customHeight="1" x14ac:dyDescent="0.2">
      <c r="A36" s="4" t="s">
        <v>4011</v>
      </c>
      <c r="B36" s="4" t="s">
        <v>2399</v>
      </c>
      <c r="C36"/>
      <c r="D36"/>
      <c r="E36"/>
    </row>
    <row r="37" spans="1:5" ht="15.75" customHeight="1" x14ac:dyDescent="0.2">
      <c r="A37" s="4" t="s">
        <v>4012</v>
      </c>
      <c r="B37" s="4" t="s">
        <v>4013</v>
      </c>
      <c r="C37"/>
      <c r="D37"/>
      <c r="E37"/>
    </row>
    <row r="38" spans="1:5" ht="15.75" customHeight="1" x14ac:dyDescent="0.2">
      <c r="A38" s="4" t="s">
        <v>4014</v>
      </c>
      <c r="B38" s="4" t="s">
        <v>4015</v>
      </c>
      <c r="C38"/>
      <c r="D38"/>
      <c r="E38"/>
    </row>
    <row r="39" spans="1:5" ht="15.75" customHeight="1" x14ac:dyDescent="0.2">
      <c r="A39" s="4" t="s">
        <v>4016</v>
      </c>
      <c r="B39" s="4" t="s">
        <v>4017</v>
      </c>
      <c r="C39"/>
      <c r="D39"/>
      <c r="E39"/>
    </row>
    <row r="40" spans="1:5" ht="15.75" customHeight="1" x14ac:dyDescent="0.2">
      <c r="A40" s="4" t="s">
        <v>110</v>
      </c>
      <c r="B40" s="4" t="s">
        <v>107</v>
      </c>
      <c r="C40"/>
      <c r="D40"/>
      <c r="E40"/>
    </row>
    <row r="41" spans="1:5" ht="15.75" customHeight="1" x14ac:dyDescent="0.2">
      <c r="A41" s="4" t="s">
        <v>178</v>
      </c>
      <c r="B41" s="4" t="s">
        <v>176</v>
      </c>
      <c r="C41"/>
      <c r="D41"/>
      <c r="E41"/>
    </row>
    <row r="42" spans="1:5" ht="15.75" customHeight="1" x14ac:dyDescent="0.2">
      <c r="A42" s="4" t="s">
        <v>4018</v>
      </c>
      <c r="B42" s="4" t="s">
        <v>2394</v>
      </c>
      <c r="C42"/>
      <c r="D42"/>
      <c r="E42"/>
    </row>
    <row r="43" spans="1:5" ht="15.75" customHeight="1" x14ac:dyDescent="0.2">
      <c r="A43" s="4" t="s">
        <v>20147</v>
      </c>
      <c r="B43" s="4" t="s">
        <v>20159</v>
      </c>
      <c r="C43"/>
      <c r="D43"/>
      <c r="E43"/>
    </row>
    <row r="44" spans="1:5" ht="15.75" customHeight="1" x14ac:dyDescent="0.2">
      <c r="A44" s="4" t="s">
        <v>345</v>
      </c>
      <c r="B44" s="4" t="s">
        <v>344</v>
      </c>
      <c r="C44"/>
      <c r="D44"/>
      <c r="E44"/>
    </row>
    <row r="45" spans="1:5" ht="15.75" customHeight="1" x14ac:dyDescent="0.2">
      <c r="A45" s="4" t="s">
        <v>321</v>
      </c>
      <c r="B45" s="4" t="s">
        <v>318</v>
      </c>
      <c r="C45"/>
      <c r="D45"/>
      <c r="E45"/>
    </row>
    <row r="46" spans="1:5" ht="15.75" customHeight="1" x14ac:dyDescent="0.2">
      <c r="A46" s="4" t="s">
        <v>320</v>
      </c>
      <c r="B46" s="4" t="s">
        <v>319</v>
      </c>
      <c r="C46"/>
      <c r="D46"/>
      <c r="E46"/>
    </row>
    <row r="47" spans="1:5" ht="15.75" customHeight="1" x14ac:dyDescent="0.2">
      <c r="A47" s="4" t="s">
        <v>535</v>
      </c>
      <c r="B47" s="4" t="s">
        <v>534</v>
      </c>
      <c r="C47"/>
      <c r="D47"/>
      <c r="E47"/>
    </row>
    <row r="48" spans="1:5" ht="15.75" customHeight="1" x14ac:dyDescent="0.2">
      <c r="A48" s="4" t="s">
        <v>20170</v>
      </c>
      <c r="B48" s="4" t="s">
        <v>20169</v>
      </c>
      <c r="C48"/>
      <c r="D48"/>
      <c r="E48"/>
    </row>
    <row r="49" spans="1:5" ht="15.75" customHeight="1" x14ac:dyDescent="0.2">
      <c r="A49" s="4" t="s">
        <v>19940</v>
      </c>
      <c r="B49" s="4" t="s">
        <v>20160</v>
      </c>
      <c r="C49"/>
      <c r="D49"/>
      <c r="E49"/>
    </row>
    <row r="50" spans="1:5" ht="15.75" customHeight="1" x14ac:dyDescent="0.2">
      <c r="A50" s="4" t="s">
        <v>20172</v>
      </c>
      <c r="B50" s="4" t="s">
        <v>20171</v>
      </c>
      <c r="C50"/>
      <c r="D50"/>
      <c r="E50"/>
    </row>
    <row r="51" spans="1:5" ht="15.75" customHeight="1" x14ac:dyDescent="0.2">
      <c r="A51" s="4" t="s">
        <v>20174</v>
      </c>
      <c r="B51" s="4" t="s">
        <v>20173</v>
      </c>
      <c r="C51"/>
      <c r="D51"/>
      <c r="E51"/>
    </row>
    <row r="52" spans="1:5" ht="15.75" customHeight="1" x14ac:dyDescent="0.2">
      <c r="A52" s="4" t="s">
        <v>19861</v>
      </c>
      <c r="B52" s="4" t="s">
        <v>20175</v>
      </c>
      <c r="C52"/>
      <c r="D52"/>
      <c r="E52"/>
    </row>
    <row r="53" spans="1:5" ht="15.75" customHeight="1" x14ac:dyDescent="0.2">
      <c r="A53" s="4" t="s">
        <v>19949</v>
      </c>
      <c r="B53" s="4" t="s">
        <v>20162</v>
      </c>
      <c r="C53"/>
      <c r="D53"/>
      <c r="E53"/>
    </row>
    <row r="54" spans="1:5" ht="15.75" customHeight="1" x14ac:dyDescent="0.2">
      <c r="A54" s="4" t="s">
        <v>19858</v>
      </c>
      <c r="B54" s="4" t="s">
        <v>20161</v>
      </c>
      <c r="C54"/>
      <c r="D54"/>
      <c r="E54"/>
    </row>
    <row r="55" spans="1:5" ht="15.75" customHeight="1" x14ac:dyDescent="0.2">
      <c r="A55" s="4" t="s">
        <v>19955</v>
      </c>
      <c r="B55" s="4" t="s">
        <v>20163</v>
      </c>
      <c r="C55"/>
      <c r="D55"/>
      <c r="E55"/>
    </row>
    <row r="56" spans="1:5" ht="15.75" customHeight="1" x14ac:dyDescent="0.2">
      <c r="A56" s="4" t="s">
        <v>4019</v>
      </c>
      <c r="B56" s="4" t="s">
        <v>2433</v>
      </c>
      <c r="C56"/>
      <c r="D56"/>
      <c r="E56"/>
    </row>
    <row r="57" spans="1:5" ht="15.75" customHeight="1" x14ac:dyDescent="0.2">
      <c r="A57" s="4" t="s">
        <v>4020</v>
      </c>
      <c r="B57" s="4" t="s">
        <v>2432</v>
      </c>
      <c r="C57"/>
      <c r="D57"/>
      <c r="E57"/>
    </row>
    <row r="58" spans="1:5" ht="15.75" customHeight="1" x14ac:dyDescent="0.2">
      <c r="A58" s="4" t="s">
        <v>4021</v>
      </c>
      <c r="B58" s="4" t="s">
        <v>4022</v>
      </c>
      <c r="C58"/>
      <c r="D58"/>
      <c r="E58"/>
    </row>
    <row r="59" spans="1:5" ht="15.75" customHeight="1" x14ac:dyDescent="0.2">
      <c r="A59" s="4" t="s">
        <v>4023</v>
      </c>
      <c r="B59" s="4" t="s">
        <v>2434</v>
      </c>
      <c r="C59"/>
      <c r="D59"/>
      <c r="E59"/>
    </row>
    <row r="60" spans="1:5" ht="15.75" customHeight="1" x14ac:dyDescent="0.2">
      <c r="A60" s="4" t="s">
        <v>4024</v>
      </c>
      <c r="B60" s="4" t="s">
        <v>2437</v>
      </c>
      <c r="C60"/>
      <c r="D60"/>
      <c r="E60"/>
    </row>
    <row r="61" spans="1:5" ht="15.75" customHeight="1" x14ac:dyDescent="0.2">
      <c r="A61" s="4" t="s">
        <v>19852</v>
      </c>
      <c r="B61" s="4" t="s">
        <v>19851</v>
      </c>
      <c r="C61"/>
      <c r="D61"/>
      <c r="E61"/>
    </row>
    <row r="62" spans="1:5" ht="15.75" customHeight="1" x14ac:dyDescent="0.2">
      <c r="A62" s="4" t="s">
        <v>4025</v>
      </c>
      <c r="B62" s="4" t="s">
        <v>20176</v>
      </c>
      <c r="C62"/>
      <c r="D62"/>
      <c r="E62"/>
    </row>
    <row r="63" spans="1:5" ht="15.75" customHeight="1" x14ac:dyDescent="0.2">
      <c r="A63" s="4" t="s">
        <v>4026</v>
      </c>
      <c r="B63" s="4" t="s">
        <v>2412</v>
      </c>
      <c r="C63"/>
      <c r="D63"/>
      <c r="E63"/>
    </row>
    <row r="64" spans="1:5" ht="15.75" customHeight="1" x14ac:dyDescent="0.2">
      <c r="A64" s="4" t="s">
        <v>4027</v>
      </c>
      <c r="B64" s="4" t="s">
        <v>4028</v>
      </c>
      <c r="C64"/>
      <c r="D64"/>
      <c r="E64"/>
    </row>
    <row r="65" spans="1:5" ht="15.75" customHeight="1" x14ac:dyDescent="0.2">
      <c r="A65" s="4" t="s">
        <v>4029</v>
      </c>
      <c r="B65" s="4" t="s">
        <v>2413</v>
      </c>
      <c r="C65"/>
      <c r="D65"/>
      <c r="E65"/>
    </row>
    <row r="66" spans="1:5" ht="15.75" customHeight="1" x14ac:dyDescent="0.2">
      <c r="A66" s="4" t="s">
        <v>19981</v>
      </c>
      <c r="B66" s="4" t="s">
        <v>20164</v>
      </c>
      <c r="C66"/>
      <c r="D66"/>
      <c r="E66"/>
    </row>
    <row r="67" spans="1:5" ht="15.75" customHeight="1" x14ac:dyDescent="0.2">
      <c r="A67" s="4" t="s">
        <v>20336</v>
      </c>
      <c r="B67" s="4" t="s">
        <v>20335</v>
      </c>
      <c r="C67"/>
      <c r="D67"/>
      <c r="E67"/>
    </row>
    <row r="68" spans="1:5" ht="15.75" customHeight="1" x14ac:dyDescent="0.2">
      <c r="A68" s="4" t="s">
        <v>366</v>
      </c>
      <c r="B68" s="4" t="s">
        <v>365</v>
      </c>
      <c r="C68"/>
      <c r="D68"/>
      <c r="E68"/>
    </row>
    <row r="69" spans="1:5" ht="15.75" customHeight="1" x14ac:dyDescent="0.2">
      <c r="A69" s="4" t="s">
        <v>20178</v>
      </c>
      <c r="B69" s="4" t="s">
        <v>20177</v>
      </c>
      <c r="C69"/>
      <c r="D69"/>
      <c r="E69"/>
    </row>
    <row r="70" spans="1:5" s="3" customFormat="1" ht="15.75" customHeight="1" x14ac:dyDescent="0.2">
      <c r="A70" s="4" t="s">
        <v>19865</v>
      </c>
      <c r="B70" s="4" t="s">
        <v>20165</v>
      </c>
    </row>
    <row r="71" spans="1:5" ht="15.75" customHeight="1" x14ac:dyDescent="0.2">
      <c r="A71" s="4" t="s">
        <v>19883</v>
      </c>
      <c r="B71" s="4" t="s">
        <v>20166</v>
      </c>
      <c r="C71"/>
      <c r="D71"/>
      <c r="E71"/>
    </row>
    <row r="72" spans="1:5" ht="15.75" customHeight="1" x14ac:dyDescent="0.2">
      <c r="A72" s="4" t="s">
        <v>19884</v>
      </c>
      <c r="B72" s="4" t="s">
        <v>20167</v>
      </c>
      <c r="C72"/>
      <c r="D72"/>
      <c r="E72"/>
    </row>
    <row r="73" spans="1:5" ht="15.75" customHeight="1" x14ac:dyDescent="0.2">
      <c r="A73" s="4" t="s">
        <v>4030</v>
      </c>
      <c r="B73" s="4" t="s">
        <v>2426</v>
      </c>
      <c r="C73"/>
      <c r="D73"/>
      <c r="E73"/>
    </row>
    <row r="74" spans="1:5" ht="15.75" customHeight="1" x14ac:dyDescent="0.2">
      <c r="A74" s="4" t="s">
        <v>4031</v>
      </c>
      <c r="B74" s="4" t="s">
        <v>4032</v>
      </c>
      <c r="C74"/>
      <c r="D74"/>
      <c r="E74"/>
    </row>
    <row r="75" spans="1:5" ht="15.75" customHeight="1" x14ac:dyDescent="0.2">
      <c r="A75" s="4" t="s">
        <v>111</v>
      </c>
      <c r="B75" s="4" t="s">
        <v>108</v>
      </c>
      <c r="C75"/>
      <c r="D75"/>
      <c r="E75"/>
    </row>
    <row r="76" spans="1:5" ht="15.75" customHeight="1" x14ac:dyDescent="0.2">
      <c r="A76" s="4" t="s">
        <v>4033</v>
      </c>
      <c r="B76" s="4" t="s">
        <v>2400</v>
      </c>
      <c r="C76"/>
      <c r="D76"/>
      <c r="E76"/>
    </row>
    <row r="77" spans="1:5" ht="15.75" customHeight="1" x14ac:dyDescent="0.2">
      <c r="A77" s="4" t="s">
        <v>19982</v>
      </c>
      <c r="B77" s="4" t="s">
        <v>19980</v>
      </c>
      <c r="C77"/>
      <c r="D77"/>
      <c r="E77"/>
    </row>
    <row r="78" spans="1:5" ht="15.75" customHeight="1" x14ac:dyDescent="0.2">
      <c r="A78" s="4" t="s">
        <v>20034</v>
      </c>
      <c r="B78" s="4" t="s">
        <v>20431</v>
      </c>
      <c r="C78"/>
      <c r="D78"/>
      <c r="E78"/>
    </row>
    <row r="79" spans="1:5" ht="15.75" customHeight="1" x14ac:dyDescent="0.2">
      <c r="A79" s="4" t="s">
        <v>374</v>
      </c>
      <c r="B79" s="4" t="s">
        <v>373</v>
      </c>
      <c r="C79"/>
      <c r="D79"/>
      <c r="E79"/>
    </row>
    <row r="80" spans="1:5" ht="15.75" customHeight="1" x14ac:dyDescent="0.2">
      <c r="A80" s="4" t="s">
        <v>552</v>
      </c>
      <c r="B80" s="4" t="s">
        <v>551</v>
      </c>
      <c r="C80"/>
      <c r="D80"/>
      <c r="E80"/>
    </row>
    <row r="81" spans="1:5" ht="15.75" customHeight="1" x14ac:dyDescent="0.2">
      <c r="A81" s="4" t="s">
        <v>20436</v>
      </c>
      <c r="B81" s="4" t="s">
        <v>20432</v>
      </c>
      <c r="C81"/>
      <c r="D81"/>
      <c r="E81"/>
    </row>
    <row r="82" spans="1:5" ht="15.75" customHeight="1" x14ac:dyDescent="0.2">
      <c r="A82" s="4" t="s">
        <v>20279</v>
      </c>
      <c r="B82" s="4" t="s">
        <v>20278</v>
      </c>
      <c r="C82"/>
      <c r="D82"/>
      <c r="E82"/>
    </row>
    <row r="83" spans="1:5" ht="15.75" customHeight="1" x14ac:dyDescent="0.2">
      <c r="A83" s="4" t="s">
        <v>341</v>
      </c>
      <c r="B83" s="4" t="s">
        <v>340</v>
      </c>
      <c r="C83"/>
      <c r="D83"/>
      <c r="E83"/>
    </row>
    <row r="84" spans="1:5" ht="15.75" customHeight="1" x14ac:dyDescent="0.2">
      <c r="A84" s="4" t="s">
        <v>19881</v>
      </c>
      <c r="B84" s="4" t="s">
        <v>19879</v>
      </c>
      <c r="C84"/>
      <c r="D84"/>
      <c r="E84"/>
    </row>
    <row r="85" spans="1:5" ht="15.75" customHeight="1" x14ac:dyDescent="0.2">
      <c r="A85" s="4" t="s">
        <v>20437</v>
      </c>
      <c r="B85" s="4" t="s">
        <v>20433</v>
      </c>
      <c r="C85"/>
      <c r="D85"/>
      <c r="E85"/>
    </row>
    <row r="86" spans="1:5" ht="15.75" customHeight="1" x14ac:dyDescent="0.2">
      <c r="A86" s="4" t="s">
        <v>19882</v>
      </c>
      <c r="B86" s="4" t="s">
        <v>19880</v>
      </c>
      <c r="C86"/>
      <c r="D86"/>
      <c r="E86"/>
    </row>
    <row r="87" spans="1:5" ht="15.75" customHeight="1" x14ac:dyDescent="0.2">
      <c r="A87" s="4" t="s">
        <v>531</v>
      </c>
      <c r="B87" s="4" t="s">
        <v>20434</v>
      </c>
      <c r="C87"/>
      <c r="D87"/>
      <c r="E87"/>
    </row>
    <row r="88" spans="1:5" ht="15.75" customHeight="1" x14ac:dyDescent="0.2">
      <c r="A88" s="4" t="s">
        <v>645</v>
      </c>
      <c r="B88" s="4" t="s">
        <v>644</v>
      </c>
      <c r="C88"/>
      <c r="D88"/>
      <c r="E88"/>
    </row>
    <row r="89" spans="1:5" ht="15.75" customHeight="1" x14ac:dyDescent="0.2">
      <c r="A89" s="4" t="s">
        <v>4034</v>
      </c>
      <c r="B89" s="4" t="s">
        <v>2423</v>
      </c>
      <c r="C89"/>
      <c r="D89"/>
      <c r="E89"/>
    </row>
    <row r="90" spans="1:5" ht="15.75" customHeight="1" x14ac:dyDescent="0.2">
      <c r="A90" s="4" t="s">
        <v>4035</v>
      </c>
      <c r="B90" s="4" t="s">
        <v>2419</v>
      </c>
      <c r="C90"/>
      <c r="D90"/>
      <c r="E90"/>
    </row>
    <row r="91" spans="1:5" ht="15.75" customHeight="1" x14ac:dyDescent="0.2">
      <c r="A91" s="4" t="s">
        <v>4036</v>
      </c>
      <c r="B91" s="4" t="s">
        <v>2439</v>
      </c>
      <c r="C91"/>
      <c r="D91"/>
      <c r="E91"/>
    </row>
    <row r="92" spans="1:5" ht="15.75" customHeight="1" x14ac:dyDescent="0.2">
      <c r="A92" s="4" t="s">
        <v>4037</v>
      </c>
      <c r="B92" s="4" t="s">
        <v>4038</v>
      </c>
      <c r="C92"/>
      <c r="D92"/>
      <c r="E92"/>
    </row>
    <row r="93" spans="1:5" ht="15.75" customHeight="1" x14ac:dyDescent="0.2">
      <c r="A93" s="4" t="s">
        <v>133</v>
      </c>
      <c r="B93" s="4" t="s">
        <v>134</v>
      </c>
      <c r="C93"/>
      <c r="D93"/>
      <c r="E93"/>
    </row>
    <row r="94" spans="1:5" ht="15.75" customHeight="1" x14ac:dyDescent="0.2">
      <c r="A94" s="4" t="s">
        <v>4039</v>
      </c>
      <c r="B94" s="4" t="s">
        <v>2418</v>
      </c>
      <c r="C94"/>
      <c r="D94"/>
      <c r="E94"/>
    </row>
    <row r="95" spans="1:5" ht="15.75" customHeight="1" x14ac:dyDescent="0.2">
      <c r="A95" s="4" t="s">
        <v>19826</v>
      </c>
      <c r="B95" s="4" t="s">
        <v>20168</v>
      </c>
      <c r="C95"/>
      <c r="D95"/>
      <c r="E95"/>
    </row>
    <row r="96" spans="1:5" ht="15.75" customHeight="1" x14ac:dyDescent="0.2">
      <c r="A96" s="4" t="s">
        <v>4040</v>
      </c>
      <c r="B96" s="4" t="s">
        <v>2390</v>
      </c>
      <c r="C96"/>
      <c r="D96"/>
      <c r="E96"/>
    </row>
    <row r="97" spans="1:5" ht="15.75" customHeight="1" x14ac:dyDescent="0.2">
      <c r="A97" s="4" t="s">
        <v>4041</v>
      </c>
      <c r="B97" s="4" t="s">
        <v>2411</v>
      </c>
      <c r="C97"/>
      <c r="D97"/>
      <c r="E97"/>
    </row>
    <row r="98" spans="1:5" ht="15.75" customHeight="1" x14ac:dyDescent="0.2">
      <c r="A98" s="4" t="s">
        <v>765</v>
      </c>
      <c r="B98" s="4" t="s">
        <v>764</v>
      </c>
      <c r="C98"/>
      <c r="D98"/>
      <c r="E98"/>
    </row>
    <row r="99" spans="1:5" ht="15.75" customHeight="1" x14ac:dyDescent="0.2">
      <c r="A99" s="4" t="s">
        <v>109</v>
      </c>
      <c r="B99" s="4" t="s">
        <v>106</v>
      </c>
      <c r="C99"/>
      <c r="D99"/>
      <c r="E99"/>
    </row>
    <row r="100" spans="1:5" ht="15.75" customHeight="1" x14ac:dyDescent="0.2">
      <c r="A100" s="4" t="s">
        <v>342</v>
      </c>
      <c r="B100" s="4" t="s">
        <v>343</v>
      </c>
      <c r="C100"/>
      <c r="D100"/>
      <c r="E100"/>
    </row>
    <row r="101" spans="1:5" ht="15.75" customHeight="1" x14ac:dyDescent="0.2">
      <c r="A101" s="4" t="s">
        <v>177</v>
      </c>
      <c r="B101" s="4" t="s">
        <v>175</v>
      </c>
      <c r="C101"/>
      <c r="D101"/>
      <c r="E101"/>
    </row>
    <row r="102" spans="1:5" ht="15.75" customHeight="1" x14ac:dyDescent="0.2">
      <c r="A102" s="4" t="s">
        <v>4042</v>
      </c>
      <c r="B102" s="4" t="s">
        <v>4043</v>
      </c>
      <c r="C102"/>
      <c r="D102"/>
      <c r="E102"/>
    </row>
    <row r="103" spans="1:5" ht="15.75" customHeight="1" x14ac:dyDescent="0.2">
      <c r="A103" s="4" t="s">
        <v>771</v>
      </c>
      <c r="B103" s="4" t="s">
        <v>770</v>
      </c>
      <c r="C103"/>
      <c r="D103"/>
      <c r="E103"/>
    </row>
    <row r="104" spans="1:5" ht="15.75" customHeight="1" x14ac:dyDescent="0.2">
      <c r="A104" s="4" t="s">
        <v>4044</v>
      </c>
      <c r="B104" s="4" t="s">
        <v>4045</v>
      </c>
      <c r="C104"/>
      <c r="D104"/>
      <c r="E104"/>
    </row>
    <row r="105" spans="1:5" ht="15.75" customHeight="1" x14ac:dyDescent="0.2">
      <c r="A105" s="4" t="s">
        <v>773</v>
      </c>
      <c r="B105" s="4" t="s">
        <v>772</v>
      </c>
      <c r="C105"/>
      <c r="D105"/>
      <c r="E105"/>
    </row>
    <row r="106" spans="1:5" ht="15.75" customHeight="1" x14ac:dyDescent="0.2">
      <c r="A106" s="4" t="s">
        <v>4046</v>
      </c>
      <c r="B106" s="4" t="s">
        <v>2436</v>
      </c>
      <c r="C106"/>
      <c r="D106"/>
      <c r="E106"/>
    </row>
    <row r="107" spans="1:5" ht="15.75" customHeight="1" x14ac:dyDescent="0.2">
      <c r="A107" s="4" t="s">
        <v>19867</v>
      </c>
      <c r="B107" s="4" t="s">
        <v>19866</v>
      </c>
      <c r="C107"/>
      <c r="D107"/>
      <c r="E107"/>
    </row>
    <row r="108" spans="1:5" ht="15.75" customHeight="1" x14ac:dyDescent="0.2">
      <c r="A108" s="4" t="s">
        <v>4047</v>
      </c>
      <c r="B108" s="4" t="s">
        <v>4048</v>
      </c>
      <c r="C108"/>
      <c r="D108"/>
      <c r="E108"/>
    </row>
    <row r="109" spans="1:5" ht="15.75" customHeight="1" x14ac:dyDescent="0.2">
      <c r="A109" s="4" t="s">
        <v>769</v>
      </c>
      <c r="B109" s="4" t="s">
        <v>768</v>
      </c>
      <c r="C109"/>
      <c r="D109"/>
      <c r="E109"/>
    </row>
    <row r="110" spans="1:5" ht="15.75" customHeight="1" x14ac:dyDescent="0.2">
      <c r="A110" s="4" t="s">
        <v>4049</v>
      </c>
      <c r="B110" s="4" t="s">
        <v>2428</v>
      </c>
      <c r="C110"/>
      <c r="D110"/>
      <c r="E110"/>
    </row>
    <row r="111" spans="1:5" ht="15.75" customHeight="1" x14ac:dyDescent="0.2">
      <c r="A111" s="4" t="s">
        <v>4050</v>
      </c>
      <c r="B111" s="4" t="s">
        <v>2402</v>
      </c>
      <c r="C111"/>
      <c r="D111"/>
      <c r="E111"/>
    </row>
    <row r="112" spans="1:5" ht="15.75" customHeight="1" x14ac:dyDescent="0.2">
      <c r="A112" s="4" t="s">
        <v>4051</v>
      </c>
      <c r="B112" s="4" t="s">
        <v>2389</v>
      </c>
      <c r="C112"/>
      <c r="D112"/>
      <c r="E112"/>
    </row>
    <row r="113" spans="1:5" ht="15.75" customHeight="1" x14ac:dyDescent="0.2">
      <c r="A113" s="4" t="s">
        <v>13</v>
      </c>
      <c r="B113" s="4" t="s">
        <v>6</v>
      </c>
      <c r="C113"/>
      <c r="D113"/>
      <c r="E113"/>
    </row>
    <row r="114" spans="1:5" ht="15.75" customHeight="1" x14ac:dyDescent="0.2">
      <c r="A114" s="4" t="s">
        <v>4052</v>
      </c>
      <c r="B114" s="4" t="s">
        <v>4053</v>
      </c>
      <c r="C114"/>
      <c r="D114"/>
      <c r="E114"/>
    </row>
    <row r="115" spans="1:5" ht="15.75" customHeight="1" x14ac:dyDescent="0.2">
      <c r="A115" s="4" t="s">
        <v>4054</v>
      </c>
      <c r="B115" s="4" t="s">
        <v>2438</v>
      </c>
      <c r="C115"/>
      <c r="D115"/>
      <c r="E115"/>
    </row>
    <row r="116" spans="1:5" ht="15.75" customHeight="1" x14ac:dyDescent="0.2">
      <c r="A116" s="4" t="s">
        <v>4055</v>
      </c>
      <c r="B116" s="4" t="s">
        <v>4056</v>
      </c>
      <c r="C116"/>
      <c r="D116"/>
      <c r="E116"/>
    </row>
    <row r="117" spans="1:5" ht="15.75" customHeight="1" x14ac:dyDescent="0.2">
      <c r="A117" s="4" t="s">
        <v>4057</v>
      </c>
      <c r="B117" s="4" t="s">
        <v>4058</v>
      </c>
      <c r="C117"/>
      <c r="D117"/>
      <c r="E117"/>
    </row>
    <row r="118" spans="1:5" ht="15.75" customHeight="1" x14ac:dyDescent="0.2">
      <c r="A118" s="4" t="s">
        <v>4059</v>
      </c>
      <c r="B118" s="4" t="s">
        <v>4060</v>
      </c>
      <c r="C118"/>
      <c r="D118"/>
      <c r="E118"/>
    </row>
    <row r="119" spans="1:5" ht="15.75" customHeight="1" x14ac:dyDescent="0.2">
      <c r="A119" s="4" t="s">
        <v>4061</v>
      </c>
      <c r="B119" s="4" t="s">
        <v>4062</v>
      </c>
      <c r="C119"/>
      <c r="D119"/>
      <c r="E119"/>
    </row>
    <row r="120" spans="1:5" ht="15.75" customHeight="1" x14ac:dyDescent="0.2">
      <c r="A120" s="4" t="s">
        <v>4063</v>
      </c>
      <c r="B120" s="4" t="s">
        <v>2403</v>
      </c>
      <c r="C120"/>
      <c r="D120"/>
      <c r="E120"/>
    </row>
    <row r="121" spans="1:5" ht="15.75" customHeight="1" x14ac:dyDescent="0.2">
      <c r="A121" s="4" t="s">
        <v>4064</v>
      </c>
      <c r="B121" s="4" t="s">
        <v>2441</v>
      </c>
      <c r="C121"/>
      <c r="D121"/>
      <c r="E121"/>
    </row>
    <row r="122" spans="1:5" ht="15.75" customHeight="1" x14ac:dyDescent="0.2">
      <c r="A122" s="4" t="s">
        <v>4065</v>
      </c>
      <c r="B122" s="4" t="s">
        <v>4066</v>
      </c>
      <c r="C122"/>
      <c r="D122"/>
      <c r="E122"/>
    </row>
    <row r="123" spans="1:5" ht="15.75" customHeight="1" x14ac:dyDescent="0.2">
      <c r="A123" s="4" t="s">
        <v>4067</v>
      </c>
      <c r="B123" s="4" t="s">
        <v>2388</v>
      </c>
      <c r="C123"/>
      <c r="D123"/>
      <c r="E123"/>
    </row>
    <row r="124" spans="1:5" ht="15.75" customHeight="1" x14ac:dyDescent="0.2">
      <c r="A124" s="4" t="s">
        <v>767</v>
      </c>
      <c r="B124" s="4" t="s">
        <v>766</v>
      </c>
      <c r="C124"/>
      <c r="D124"/>
      <c r="E124"/>
    </row>
    <row r="125" spans="1:5" ht="15.75" customHeight="1" x14ac:dyDescent="0.2">
      <c r="A125" s="4" t="s">
        <v>4068</v>
      </c>
      <c r="B125" s="4" t="s">
        <v>2424</v>
      </c>
      <c r="C125"/>
      <c r="D125"/>
      <c r="E125"/>
    </row>
    <row r="126" spans="1:5" ht="15.75" customHeight="1" x14ac:dyDescent="0.2">
      <c r="A126" s="4" t="s">
        <v>4069</v>
      </c>
      <c r="B126" s="4" t="s">
        <v>2407</v>
      </c>
      <c r="C126"/>
      <c r="D126"/>
      <c r="E126"/>
    </row>
    <row r="127" spans="1:5" ht="15.75" customHeight="1" x14ac:dyDescent="0.2">
      <c r="A127" s="4" t="s">
        <v>582</v>
      </c>
      <c r="B127" s="4" t="s">
        <v>581</v>
      </c>
      <c r="C127"/>
      <c r="D127"/>
      <c r="E127"/>
    </row>
    <row r="128" spans="1:5" ht="15.75" customHeight="1" x14ac:dyDescent="0.2">
      <c r="A128" s="4" t="s">
        <v>19939</v>
      </c>
      <c r="B128" s="4" t="s">
        <v>19938</v>
      </c>
      <c r="C128"/>
      <c r="D128"/>
      <c r="E128"/>
    </row>
    <row r="129" spans="1:5" ht="15.75" customHeight="1" x14ac:dyDescent="0.2">
      <c r="A129" s="4" t="s">
        <v>4070</v>
      </c>
      <c r="B129" s="4" t="s">
        <v>4071</v>
      </c>
      <c r="C129"/>
      <c r="D129"/>
      <c r="E129"/>
    </row>
    <row r="130" spans="1:5" ht="15.75" customHeight="1" x14ac:dyDescent="0.2">
      <c r="A130" s="4" t="s">
        <v>588</v>
      </c>
      <c r="B130" s="4" t="s">
        <v>587</v>
      </c>
      <c r="C130"/>
      <c r="D130"/>
      <c r="E130"/>
    </row>
    <row r="131" spans="1:5" ht="15.75" customHeight="1" x14ac:dyDescent="0.2">
      <c r="A131" s="4" t="s">
        <v>216</v>
      </c>
      <c r="B131" s="4" t="s">
        <v>20189</v>
      </c>
      <c r="C131"/>
      <c r="D131"/>
      <c r="E131"/>
    </row>
    <row r="132" spans="1:5" ht="15.75" customHeight="1" x14ac:dyDescent="0.2">
      <c r="A132" s="4" t="s">
        <v>529</v>
      </c>
      <c r="B132" s="4" t="s">
        <v>528</v>
      </c>
      <c r="C132"/>
      <c r="D132"/>
      <c r="E132"/>
    </row>
    <row r="133" spans="1:5" ht="15.75" customHeight="1" x14ac:dyDescent="0.2">
      <c r="A133" s="4" t="s">
        <v>4072</v>
      </c>
      <c r="B133" s="4" t="s">
        <v>4073</v>
      </c>
      <c r="C133"/>
      <c r="D133"/>
      <c r="E133"/>
    </row>
    <row r="134" spans="1:5" ht="15.75" customHeight="1" x14ac:dyDescent="0.2">
      <c r="A134" s="4" t="s">
        <v>19968</v>
      </c>
      <c r="B134" s="4" t="s">
        <v>19966</v>
      </c>
      <c r="C134"/>
      <c r="D134"/>
      <c r="E134"/>
    </row>
    <row r="135" spans="1:5" ht="15.75" customHeight="1" x14ac:dyDescent="0.2">
      <c r="A135" s="4" t="s">
        <v>19969</v>
      </c>
      <c r="B135" s="4" t="s">
        <v>19967</v>
      </c>
      <c r="C135"/>
      <c r="D135"/>
      <c r="E135"/>
    </row>
    <row r="136" spans="1:5" ht="15.75" customHeight="1" x14ac:dyDescent="0.2">
      <c r="A136" s="4" t="s">
        <v>4074</v>
      </c>
      <c r="B136" s="4" t="s">
        <v>2416</v>
      </c>
      <c r="C136"/>
      <c r="D136"/>
      <c r="E136"/>
    </row>
    <row r="137" spans="1:5" ht="15.75" customHeight="1" x14ac:dyDescent="0.2">
      <c r="A137" s="4" t="s">
        <v>4075</v>
      </c>
      <c r="B137" s="4" t="s">
        <v>4076</v>
      </c>
      <c r="C137"/>
      <c r="D137"/>
      <c r="E137"/>
    </row>
    <row r="138" spans="1:5" ht="15.75" customHeight="1" x14ac:dyDescent="0.2">
      <c r="A138" s="4" t="s">
        <v>4077</v>
      </c>
      <c r="B138" s="4" t="s">
        <v>4078</v>
      </c>
      <c r="C138"/>
      <c r="D138"/>
      <c r="E138"/>
    </row>
    <row r="139" spans="1:5" ht="15.75" customHeight="1" x14ac:dyDescent="0.2">
      <c r="A139" s="4" t="s">
        <v>4079</v>
      </c>
      <c r="B139" s="4" t="s">
        <v>4080</v>
      </c>
      <c r="C139"/>
      <c r="D139"/>
      <c r="E139"/>
    </row>
    <row r="140" spans="1:5" ht="15.75" customHeight="1" x14ac:dyDescent="0.2">
      <c r="A140" s="4" t="s">
        <v>4081</v>
      </c>
      <c r="B140" s="4" t="s">
        <v>4082</v>
      </c>
      <c r="C140"/>
      <c r="D140"/>
      <c r="E140"/>
    </row>
    <row r="141" spans="1:5" ht="15.75" customHeight="1" x14ac:dyDescent="0.2">
      <c r="A141" s="4" t="s">
        <v>128</v>
      </c>
      <c r="B141" s="4" t="s">
        <v>127</v>
      </c>
      <c r="C141"/>
      <c r="D141"/>
      <c r="E141"/>
    </row>
    <row r="142" spans="1:5" ht="15.75" customHeight="1" x14ac:dyDescent="0.2">
      <c r="A142" s="4" t="s">
        <v>651</v>
      </c>
      <c r="B142" s="4" t="s">
        <v>650</v>
      </c>
      <c r="C142"/>
      <c r="D142"/>
      <c r="E142"/>
    </row>
    <row r="143" spans="1:5" ht="15.75" customHeight="1" x14ac:dyDescent="0.2">
      <c r="A143" s="4" t="s">
        <v>20180</v>
      </c>
      <c r="B143" s="4" t="s">
        <v>20179</v>
      </c>
      <c r="C143"/>
      <c r="D143"/>
      <c r="E143"/>
    </row>
    <row r="144" spans="1:5" ht="15.75" customHeight="1" x14ac:dyDescent="0.2">
      <c r="A144" s="4" t="s">
        <v>19822</v>
      </c>
      <c r="B144" s="4" t="s">
        <v>19823</v>
      </c>
      <c r="C144"/>
      <c r="D144"/>
      <c r="E144"/>
    </row>
    <row r="145" spans="1:5" ht="15.75" customHeight="1" x14ac:dyDescent="0.2">
      <c r="A145" s="4" t="s">
        <v>145</v>
      </c>
      <c r="B145" s="4" t="s">
        <v>144</v>
      </c>
      <c r="C145"/>
      <c r="D145"/>
      <c r="E145"/>
    </row>
    <row r="146" spans="1:5" ht="15.75" customHeight="1" x14ac:dyDescent="0.2">
      <c r="A146" s="4" t="s">
        <v>4083</v>
      </c>
      <c r="B146" s="4" t="s">
        <v>4084</v>
      </c>
      <c r="C146"/>
      <c r="D146"/>
      <c r="E146"/>
    </row>
    <row r="147" spans="1:5" ht="15.75" customHeight="1" x14ac:dyDescent="0.2">
      <c r="A147" s="4" t="s">
        <v>4085</v>
      </c>
      <c r="B147" s="4" t="s">
        <v>4086</v>
      </c>
      <c r="C147"/>
      <c r="D147"/>
      <c r="E147"/>
    </row>
    <row r="148" spans="1:5" ht="15.75" customHeight="1" x14ac:dyDescent="0.2">
      <c r="A148" s="4" t="s">
        <v>4087</v>
      </c>
      <c r="B148" s="4" t="s">
        <v>2408</v>
      </c>
      <c r="C148"/>
      <c r="D148"/>
      <c r="E148"/>
    </row>
    <row r="149" spans="1:5" ht="15.75" customHeight="1" x14ac:dyDescent="0.2">
      <c r="A149" s="4" t="s">
        <v>629</v>
      </c>
      <c r="B149" s="4" t="s">
        <v>502</v>
      </c>
      <c r="C149"/>
      <c r="D149"/>
      <c r="E149"/>
    </row>
    <row r="150" spans="1:5" ht="15.75" customHeight="1" x14ac:dyDescent="0.2">
      <c r="A150" s="4" t="s">
        <v>104</v>
      </c>
      <c r="B150" s="4" t="s">
        <v>105</v>
      </c>
      <c r="C150"/>
      <c r="D150"/>
      <c r="E150"/>
    </row>
    <row r="151" spans="1:5" ht="15.75" customHeight="1" x14ac:dyDescent="0.2">
      <c r="A151" s="4" t="s">
        <v>460</v>
      </c>
      <c r="B151" s="4" t="s">
        <v>459</v>
      </c>
      <c r="C151"/>
      <c r="D151"/>
      <c r="E151"/>
    </row>
    <row r="152" spans="1:5" ht="15.75" customHeight="1" x14ac:dyDescent="0.2">
      <c r="A152" s="4" t="s">
        <v>19942</v>
      </c>
      <c r="B152" s="4" t="s">
        <v>19941</v>
      </c>
      <c r="C152"/>
      <c r="D152"/>
      <c r="E152"/>
    </row>
    <row r="153" spans="1:5" ht="15.75" customHeight="1" x14ac:dyDescent="0.2">
      <c r="A153" s="4" t="s">
        <v>19977</v>
      </c>
      <c r="B153" s="4" t="s">
        <v>19978</v>
      </c>
      <c r="C153"/>
      <c r="D153"/>
      <c r="E153"/>
    </row>
    <row r="154" spans="1:5" ht="15.75" customHeight="1" x14ac:dyDescent="0.2">
      <c r="A154" s="4" t="s">
        <v>625</v>
      </c>
      <c r="B154" s="4" t="s">
        <v>624</v>
      </c>
      <c r="C154"/>
      <c r="D154"/>
      <c r="E154"/>
    </row>
    <row r="155" spans="1:5" ht="15.75" customHeight="1" x14ac:dyDescent="0.2">
      <c r="A155" s="4" t="s">
        <v>323</v>
      </c>
      <c r="B155" s="4" t="s">
        <v>322</v>
      </c>
      <c r="C155"/>
      <c r="D155"/>
      <c r="E155"/>
    </row>
    <row r="156" spans="1:5" ht="15.75" customHeight="1" x14ac:dyDescent="0.2">
      <c r="A156" s="4" t="s">
        <v>4088</v>
      </c>
      <c r="B156" s="4" t="s">
        <v>4089</v>
      </c>
      <c r="C156"/>
      <c r="D156"/>
      <c r="E156"/>
    </row>
    <row r="157" spans="1:5" ht="15.75" customHeight="1" x14ac:dyDescent="0.2">
      <c r="A157" s="4" t="s">
        <v>4090</v>
      </c>
      <c r="B157" s="4" t="s">
        <v>2422</v>
      </c>
      <c r="C157"/>
      <c r="D157"/>
      <c r="E157"/>
    </row>
    <row r="158" spans="1:5" ht="15.75" customHeight="1" x14ac:dyDescent="0.2">
      <c r="A158" s="4" t="s">
        <v>4091</v>
      </c>
      <c r="B158" s="4" t="s">
        <v>2421</v>
      </c>
      <c r="C158"/>
      <c r="D158"/>
      <c r="E158"/>
    </row>
    <row r="159" spans="1:5" ht="15.75" customHeight="1" x14ac:dyDescent="0.2">
      <c r="A159" s="4" t="s">
        <v>4092</v>
      </c>
      <c r="B159" s="4" t="s">
        <v>2420</v>
      </c>
      <c r="C159"/>
      <c r="D159"/>
      <c r="E159"/>
    </row>
    <row r="160" spans="1:5" ht="15.75" customHeight="1" x14ac:dyDescent="0.2">
      <c r="A160" s="4" t="s">
        <v>235</v>
      </c>
      <c r="B160" s="4" t="s">
        <v>234</v>
      </c>
      <c r="C160"/>
      <c r="D160"/>
      <c r="E160"/>
    </row>
    <row r="161" spans="1:5" ht="15.75" customHeight="1" x14ac:dyDescent="0.2">
      <c r="A161" s="4" t="s">
        <v>20182</v>
      </c>
      <c r="B161" s="4" t="s">
        <v>20181</v>
      </c>
      <c r="C161"/>
      <c r="D161"/>
      <c r="E161"/>
    </row>
    <row r="162" spans="1:5" ht="15.75" customHeight="1" x14ac:dyDescent="0.2">
      <c r="A162" s="4" t="s">
        <v>19806</v>
      </c>
      <c r="B162" s="4" t="s">
        <v>19805</v>
      </c>
      <c r="C162"/>
      <c r="D162"/>
      <c r="E162"/>
    </row>
    <row r="163" spans="1:5" ht="15.75" customHeight="1" x14ac:dyDescent="0.2">
      <c r="A163" s="4" t="s">
        <v>19804</v>
      </c>
      <c r="B163" s="4" t="s">
        <v>19803</v>
      </c>
      <c r="C163"/>
      <c r="D163"/>
      <c r="E163"/>
    </row>
    <row r="164" spans="1:5" ht="15.75" customHeight="1" x14ac:dyDescent="0.2">
      <c r="A164" s="4" t="s">
        <v>19802</v>
      </c>
      <c r="B164" s="4" t="s">
        <v>19801</v>
      </c>
      <c r="C164"/>
      <c r="D164"/>
      <c r="E164"/>
    </row>
    <row r="165" spans="1:5" ht="15.75" customHeight="1" x14ac:dyDescent="0.2">
      <c r="A165" s="4" t="s">
        <v>19800</v>
      </c>
      <c r="B165" s="4" t="s">
        <v>19799</v>
      </c>
      <c r="C165"/>
      <c r="D165"/>
      <c r="E165"/>
    </row>
    <row r="166" spans="1:5" ht="15.75" customHeight="1" x14ac:dyDescent="0.2">
      <c r="A166" s="4" t="s">
        <v>4093</v>
      </c>
      <c r="B166" s="4" t="s">
        <v>4094</v>
      </c>
      <c r="C166"/>
      <c r="D166"/>
      <c r="E166"/>
    </row>
    <row r="167" spans="1:5" ht="15.75" customHeight="1" x14ac:dyDescent="0.2">
      <c r="A167" s="4" t="s">
        <v>4095</v>
      </c>
      <c r="B167" s="4" t="s">
        <v>2414</v>
      </c>
    </row>
    <row r="168" spans="1:5" ht="15.75" customHeight="1" x14ac:dyDescent="0.2">
      <c r="A168" s="4" t="s">
        <v>195</v>
      </c>
      <c r="B168" s="4" t="s">
        <v>20183</v>
      </c>
    </row>
    <row r="169" spans="1:5" ht="15.75" customHeight="1" x14ac:dyDescent="0.2">
      <c r="A169" s="4" t="s">
        <v>20289</v>
      </c>
      <c r="B169" s="4" t="s">
        <v>20288</v>
      </c>
    </row>
    <row r="170" spans="1:5" ht="15.75" customHeight="1" x14ac:dyDescent="0.2">
      <c r="A170" s="4" t="s">
        <v>4096</v>
      </c>
      <c r="B170" s="4" t="s">
        <v>2415</v>
      </c>
    </row>
    <row r="171" spans="1:5" ht="15.75" customHeight="1" x14ac:dyDescent="0.2">
      <c r="A171" s="4" t="s">
        <v>591</v>
      </c>
      <c r="B171" s="4" t="s">
        <v>589</v>
      </c>
    </row>
    <row r="172" spans="1:5" ht="15.75" customHeight="1" x14ac:dyDescent="0.2">
      <c r="A172" s="4" t="s">
        <v>4097</v>
      </c>
      <c r="B172" s="4" t="s">
        <v>2425</v>
      </c>
    </row>
    <row r="173" spans="1:5" ht="15.75" customHeight="1" x14ac:dyDescent="0.2">
      <c r="A173" s="4" t="s">
        <v>791</v>
      </c>
      <c r="B173" s="4" t="s">
        <v>792</v>
      </c>
    </row>
    <row r="174" spans="1:5" ht="15.75" customHeight="1" x14ac:dyDescent="0.2">
      <c r="A174" s="4" t="s">
        <v>4098</v>
      </c>
      <c r="B174" s="4" t="s">
        <v>2417</v>
      </c>
    </row>
    <row r="175" spans="1:5" ht="15.75" customHeight="1" x14ac:dyDescent="0.2">
      <c r="A175" s="4" t="s">
        <v>247</v>
      </c>
      <c r="B175" s="4" t="s">
        <v>246</v>
      </c>
    </row>
    <row r="176" spans="1:5" ht="15.75" customHeight="1" x14ac:dyDescent="0.2">
      <c r="A176" s="4" t="s">
        <v>4099</v>
      </c>
      <c r="B176" s="4" t="s">
        <v>540</v>
      </c>
    </row>
    <row r="177" spans="1:2" ht="15.75" customHeight="1" x14ac:dyDescent="0.2">
      <c r="A177" s="4" t="s">
        <v>4100</v>
      </c>
      <c r="B177" s="4" t="s">
        <v>2392</v>
      </c>
    </row>
    <row r="178" spans="1:2" ht="15.75" customHeight="1" x14ac:dyDescent="0.2">
      <c r="A178" s="4" t="s">
        <v>103</v>
      </c>
      <c r="B178" s="4" t="s">
        <v>19979</v>
      </c>
    </row>
    <row r="179" spans="1:2" ht="15.75" customHeight="1" x14ac:dyDescent="0.2">
      <c r="A179" s="4" t="s">
        <v>180</v>
      </c>
      <c r="B179" s="4" t="s">
        <v>20040</v>
      </c>
    </row>
    <row r="180" spans="1:2" ht="15.75" customHeight="1" x14ac:dyDescent="0.2">
      <c r="A180" s="4" t="s">
        <v>4101</v>
      </c>
      <c r="B180" s="4" t="s">
        <v>4102</v>
      </c>
    </row>
    <row r="181" spans="1:2" ht="15.75" customHeight="1" x14ac:dyDescent="0.2">
      <c r="A181" s="4" t="s">
        <v>470</v>
      </c>
      <c r="B181" s="4" t="s">
        <v>469</v>
      </c>
    </row>
    <row r="182" spans="1:2" ht="15.75" customHeight="1" x14ac:dyDescent="0.2">
      <c r="A182" s="4" t="s">
        <v>20407</v>
      </c>
      <c r="B182" s="4" t="s">
        <v>20408</v>
      </c>
    </row>
    <row r="183" spans="1:2" ht="15.75" customHeight="1" x14ac:dyDescent="0.2">
      <c r="A183" s="4" t="s">
        <v>590</v>
      </c>
      <c r="B183" s="4" t="s">
        <v>115</v>
      </c>
    </row>
    <row r="184" spans="1:2" ht="15.75" customHeight="1" x14ac:dyDescent="0.2">
      <c r="A184" s="4" t="s">
        <v>19798</v>
      </c>
      <c r="B184" s="4" t="s">
        <v>19797</v>
      </c>
    </row>
    <row r="185" spans="1:2" ht="15.75" customHeight="1" x14ac:dyDescent="0.2">
      <c r="A185" s="4" t="s">
        <v>4103</v>
      </c>
      <c r="B185" s="4" t="s">
        <v>2404</v>
      </c>
    </row>
    <row r="186" spans="1:2" ht="15.75" customHeight="1" x14ac:dyDescent="0.2">
      <c r="A186" s="4" t="s">
        <v>19791</v>
      </c>
      <c r="B186" s="4" t="s">
        <v>19790</v>
      </c>
    </row>
    <row r="187" spans="1:2" ht="15.75" customHeight="1" x14ac:dyDescent="0.2">
      <c r="A187" s="4" t="s">
        <v>4104</v>
      </c>
      <c r="B187" s="4" t="s">
        <v>4105</v>
      </c>
    </row>
    <row r="188" spans="1:2" ht="15.75" customHeight="1" x14ac:dyDescent="0.2">
      <c r="A188" s="4" t="s">
        <v>4106</v>
      </c>
      <c r="B188" s="4" t="s">
        <v>525</v>
      </c>
    </row>
    <row r="189" spans="1:2" ht="15.75" customHeight="1" x14ac:dyDescent="0.2">
      <c r="A189" s="4" t="s">
        <v>4107</v>
      </c>
      <c r="B189" s="4" t="s">
        <v>4108</v>
      </c>
    </row>
    <row r="190" spans="1:2" ht="15.75" customHeight="1" x14ac:dyDescent="0.2">
      <c r="A190" s="4" t="s">
        <v>4109</v>
      </c>
      <c r="B190" s="4" t="s">
        <v>2430</v>
      </c>
    </row>
    <row r="191" spans="1:2" ht="15.75" customHeight="1" x14ac:dyDescent="0.2">
      <c r="A191" s="4" t="s">
        <v>20081</v>
      </c>
      <c r="B191" s="4" t="s">
        <v>19923</v>
      </c>
    </row>
    <row r="192" spans="1:2" ht="15.75" customHeight="1" x14ac:dyDescent="0.2">
      <c r="A192" s="4" t="s">
        <v>20438</v>
      </c>
      <c r="B192" s="4" t="s">
        <v>20435</v>
      </c>
    </row>
    <row r="193" spans="1:2" ht="15.75" customHeight="1" x14ac:dyDescent="0.2">
      <c r="A193" s="4" t="s">
        <v>19830</v>
      </c>
      <c r="B193" s="4" t="s">
        <v>19829</v>
      </c>
    </row>
    <row r="194" spans="1:2" ht="15.75" customHeight="1" x14ac:dyDescent="0.2">
      <c r="A194" s="4" t="s">
        <v>524</v>
      </c>
      <c r="B194" s="4" t="s">
        <v>523</v>
      </c>
    </row>
    <row r="195" spans="1:2" ht="15.75" customHeight="1" x14ac:dyDescent="0.2">
      <c r="A195" s="4" t="s">
        <v>4110</v>
      </c>
      <c r="B195" s="4" t="s">
        <v>2393</v>
      </c>
    </row>
    <row r="196" spans="1:2" ht="15.75" customHeight="1" x14ac:dyDescent="0.2">
      <c r="A196" s="4" t="s">
        <v>20019</v>
      </c>
      <c r="B196" s="4" t="s">
        <v>20020</v>
      </c>
    </row>
    <row r="197" spans="1:2" ht="15.75" customHeight="1" x14ac:dyDescent="0.2">
      <c r="A197" s="4" t="s">
        <v>501</v>
      </c>
      <c r="B197" s="4" t="s">
        <v>20184</v>
      </c>
    </row>
    <row r="198" spans="1:2" ht="15.75" customHeight="1" x14ac:dyDescent="0.2">
      <c r="A198" s="4" t="s">
        <v>756</v>
      </c>
      <c r="B198" s="4" t="s">
        <v>754</v>
      </c>
    </row>
    <row r="199" spans="1:2" ht="15.75" customHeight="1" x14ac:dyDescent="0.2">
      <c r="A199" s="4" t="s">
        <v>19843</v>
      </c>
      <c r="B199" s="4" t="s">
        <v>20185</v>
      </c>
    </row>
    <row r="200" spans="1:2" ht="15.75" customHeight="1" x14ac:dyDescent="0.2">
      <c r="A200" s="4" t="s">
        <v>4111</v>
      </c>
      <c r="B200" s="4" t="s">
        <v>2435</v>
      </c>
    </row>
    <row r="201" spans="1:2" ht="15.75" customHeight="1" x14ac:dyDescent="0.2">
      <c r="A201" s="4" t="s">
        <v>179</v>
      </c>
      <c r="B201" s="4" t="s">
        <v>20039</v>
      </c>
    </row>
    <row r="202" spans="1:2" ht="15.75" customHeight="1" x14ac:dyDescent="0.2">
      <c r="A202" s="4" t="s">
        <v>4112</v>
      </c>
      <c r="B202" s="4" t="s">
        <v>2409</v>
      </c>
    </row>
    <row r="203" spans="1:2" ht="15.75" customHeight="1" x14ac:dyDescent="0.2">
      <c r="A203" s="4" t="s">
        <v>353</v>
      </c>
      <c r="B203" s="4" t="s">
        <v>352</v>
      </c>
    </row>
    <row r="204" spans="1:2" ht="15.75" customHeight="1" x14ac:dyDescent="0.2">
      <c r="A204" s="4" t="s">
        <v>4113</v>
      </c>
      <c r="B204" s="4" t="s">
        <v>2405</v>
      </c>
    </row>
    <row r="205" spans="1:2" ht="15.75" customHeight="1" x14ac:dyDescent="0.2">
      <c r="A205" s="4" t="s">
        <v>19844</v>
      </c>
      <c r="B205" s="4" t="s">
        <v>19842</v>
      </c>
    </row>
    <row r="206" spans="1:2" ht="15.75" customHeight="1" x14ac:dyDescent="0.2">
      <c r="A206" s="4" t="s">
        <v>20409</v>
      </c>
      <c r="B206" s="4" t="s">
        <v>20410</v>
      </c>
    </row>
    <row r="207" spans="1:2" ht="15.75" customHeight="1" x14ac:dyDescent="0.2">
      <c r="A207" s="4" t="s">
        <v>19944</v>
      </c>
      <c r="B207" s="4" t="s">
        <v>19943</v>
      </c>
    </row>
    <row r="208" spans="1:2" ht="15.75" customHeight="1" x14ac:dyDescent="0.2">
      <c r="A208" s="4" t="s">
        <v>4114</v>
      </c>
      <c r="B208" s="4" t="s">
        <v>2396</v>
      </c>
    </row>
    <row r="209" spans="1:2" ht="15.75" customHeight="1" x14ac:dyDescent="0.2">
      <c r="A209" s="4" t="s">
        <v>4115</v>
      </c>
      <c r="B209" s="4" t="s">
        <v>4116</v>
      </c>
    </row>
    <row r="210" spans="1:2" ht="15.75" customHeight="1" x14ac:dyDescent="0.2">
      <c r="A210" s="4" t="s">
        <v>4117</v>
      </c>
      <c r="B210" s="4" t="s">
        <v>2397</v>
      </c>
    </row>
    <row r="211" spans="1:2" ht="15.75" customHeight="1" x14ac:dyDescent="0.2">
      <c r="A211" s="4" t="s">
        <v>213</v>
      </c>
      <c r="B211" s="4" t="s">
        <v>20153</v>
      </c>
    </row>
    <row r="212" spans="1:2" ht="15.75" customHeight="1" x14ac:dyDescent="0.2">
      <c r="A212" s="11" t="s">
        <v>20451</v>
      </c>
      <c r="B212" t="s">
        <v>20450</v>
      </c>
    </row>
    <row r="213" spans="1:2" ht="15.75" customHeight="1" x14ac:dyDescent="0.2">
      <c r="A213" s="9" t="s">
        <v>20466</v>
      </c>
      <c r="B213" s="9" t="s">
        <v>20461</v>
      </c>
    </row>
    <row r="214" spans="1:2" ht="15.75" customHeight="1" x14ac:dyDescent="0.2">
      <c r="A214" s="11" t="s">
        <v>20492</v>
      </c>
      <c r="B214" s="9" t="s">
        <v>20493</v>
      </c>
    </row>
    <row r="215" spans="1:2" ht="15.75" customHeight="1" x14ac:dyDescent="0.2">
      <c r="A215" s="11" t="s">
        <v>20494</v>
      </c>
      <c r="B215" t="s">
        <v>20495</v>
      </c>
    </row>
    <row r="216" spans="1:2" ht="15.75" customHeight="1" x14ac:dyDescent="0.2">
      <c r="A216" s="11" t="s">
        <v>20518</v>
      </c>
      <c r="B216" t="s">
        <v>20517</v>
      </c>
    </row>
    <row r="217" spans="1:2" ht="15.75" customHeight="1" x14ac:dyDescent="0.2">
      <c r="A217" s="11" t="s">
        <v>20519</v>
      </c>
      <c r="B217" s="9" t="s">
        <v>20520</v>
      </c>
    </row>
    <row r="218" spans="1:2" ht="15.75" customHeight="1" x14ac:dyDescent="0.2">
      <c r="A218" s="4" t="s">
        <v>20535</v>
      </c>
      <c r="B218" s="4" t="s">
        <v>20536</v>
      </c>
    </row>
    <row r="219" spans="1:2" ht="15.75" customHeight="1" x14ac:dyDescent="0.2">
      <c r="A219" s="4" t="s">
        <v>20537</v>
      </c>
      <c r="B219" s="4" t="s">
        <v>20538</v>
      </c>
    </row>
    <row r="220" spans="1:2" ht="15.75" customHeight="1" x14ac:dyDescent="0.2">
      <c r="A220" s="4" t="s">
        <v>20539</v>
      </c>
      <c r="B220" s="4" t="s">
        <v>20540</v>
      </c>
    </row>
    <row r="221" spans="1:2" ht="15.75" customHeight="1" x14ac:dyDescent="0.2">
      <c r="A221" s="4" t="s">
        <v>20541</v>
      </c>
      <c r="B221" s="4" t="s">
        <v>20542</v>
      </c>
    </row>
    <row r="222" spans="1:2" ht="15.75" customHeight="1" x14ac:dyDescent="0.2">
      <c r="A222" s="4" t="s">
        <v>20543</v>
      </c>
      <c r="B222" s="4" t="s">
        <v>20544</v>
      </c>
    </row>
    <row r="223" spans="1:2" ht="15.75" customHeight="1" x14ac:dyDescent="0.2">
      <c r="A223" s="4" t="s">
        <v>20545</v>
      </c>
      <c r="B223" s="4" t="s">
        <v>20546</v>
      </c>
    </row>
    <row r="224" spans="1:2" ht="15.75" customHeight="1" x14ac:dyDescent="0.2">
      <c r="A224" s="4" t="s">
        <v>20547</v>
      </c>
      <c r="B224" s="4" t="s">
        <v>20548</v>
      </c>
    </row>
    <row r="225" spans="1:2" ht="15.75" customHeight="1" x14ac:dyDescent="0.2">
      <c r="A225" s="4" t="s">
        <v>20549</v>
      </c>
      <c r="B225" s="4" t="s">
        <v>20550</v>
      </c>
    </row>
    <row r="226" spans="1:2" ht="15.75" customHeight="1" x14ac:dyDescent="0.2">
      <c r="A226" s="4" t="s">
        <v>20551</v>
      </c>
      <c r="B226" s="4" t="s">
        <v>20552</v>
      </c>
    </row>
    <row r="227" spans="1:2" ht="15.75" customHeight="1" x14ac:dyDescent="0.2">
      <c r="A227" s="4" t="s">
        <v>20553</v>
      </c>
      <c r="B227" s="4" t="s">
        <v>20554</v>
      </c>
    </row>
    <row r="228" spans="1:2" ht="15.75" customHeight="1" x14ac:dyDescent="0.2">
      <c r="A228" s="3" t="s">
        <v>20564</v>
      </c>
      <c r="B228" s="3" t="s">
        <v>20563</v>
      </c>
    </row>
    <row r="229" spans="1:2" ht="15.75" customHeight="1" x14ac:dyDescent="0.2">
      <c r="A229" s="3" t="s">
        <v>20568</v>
      </c>
      <c r="B229" s="9" t="s">
        <v>21191</v>
      </c>
    </row>
    <row r="230" spans="1:2" s="34" customFormat="1" ht="15.75" customHeight="1" x14ac:dyDescent="0.2">
      <c r="A230" s="34" t="s">
        <v>20570</v>
      </c>
      <c r="B230" s="34" t="s">
        <v>20569</v>
      </c>
    </row>
    <row r="231" spans="1:2" s="34" customFormat="1" ht="15.75" customHeight="1" x14ac:dyDescent="0.2">
      <c r="A231" s="34" t="s">
        <v>20572</v>
      </c>
      <c r="B231" s="34" t="s">
        <v>20571</v>
      </c>
    </row>
    <row r="232" spans="1:2" ht="15.75" customHeight="1" x14ac:dyDescent="0.2">
      <c r="A232" s="3" t="s">
        <v>20574</v>
      </c>
      <c r="B232" s="9" t="s">
        <v>20573</v>
      </c>
    </row>
    <row r="233" spans="1:2" ht="15.75" customHeight="1" x14ac:dyDescent="0.2">
      <c r="A233" s="9" t="s">
        <v>20581</v>
      </c>
      <c r="B233" s="9" t="s">
        <v>20580</v>
      </c>
    </row>
    <row r="234" spans="1:2" ht="15.75" customHeight="1" x14ac:dyDescent="0.2">
      <c r="A234" s="9" t="s">
        <v>20585</v>
      </c>
      <c r="B234" s="9" t="s">
        <v>20584</v>
      </c>
    </row>
    <row r="235" spans="1:2" ht="15.75" customHeight="1" x14ac:dyDescent="0.2">
      <c r="A235" s="9" t="s">
        <v>20590</v>
      </c>
      <c r="B235" s="9" t="s">
        <v>20589</v>
      </c>
    </row>
    <row r="236" spans="1:2" ht="15.75" customHeight="1" x14ac:dyDescent="0.2">
      <c r="A236" s="9" t="s">
        <v>20592</v>
      </c>
      <c r="B236" s="9" t="s">
        <v>20591</v>
      </c>
    </row>
    <row r="237" spans="1:2" ht="15.75" customHeight="1" x14ac:dyDescent="0.2">
      <c r="A237" s="9" t="s">
        <v>20598</v>
      </c>
      <c r="B237" s="9" t="s">
        <v>20597</v>
      </c>
    </row>
    <row r="238" spans="1:2" ht="15.75" customHeight="1" x14ac:dyDescent="0.2">
      <c r="A238" s="9" t="s">
        <v>20604</v>
      </c>
      <c r="B238" s="9" t="s">
        <v>20603</v>
      </c>
    </row>
    <row r="239" spans="1:2" ht="15.75" customHeight="1" x14ac:dyDescent="0.2">
      <c r="A239" s="9" t="s">
        <v>20611</v>
      </c>
      <c r="B239" s="9" t="s">
        <v>20610</v>
      </c>
    </row>
    <row r="240" spans="1:2" ht="15.75" customHeight="1" x14ac:dyDescent="0.2">
      <c r="A240" s="3" t="s">
        <v>20614</v>
      </c>
      <c r="B240" s="9" t="s">
        <v>20613</v>
      </c>
    </row>
    <row r="241" spans="1:2" ht="15.75" customHeight="1" x14ac:dyDescent="0.2">
      <c r="A241" s="9" t="s">
        <v>20622</v>
      </c>
      <c r="B241" s="22" t="s">
        <v>20621</v>
      </c>
    </row>
    <row r="242" spans="1:2" ht="15.75" customHeight="1" x14ac:dyDescent="0.2">
      <c r="A242" s="22" t="s">
        <v>20626</v>
      </c>
      <c r="B242" s="22" t="s">
        <v>20627</v>
      </c>
    </row>
    <row r="243" spans="1:2" ht="15.75" customHeight="1" x14ac:dyDescent="0.2">
      <c r="A243" s="22" t="s">
        <v>20629</v>
      </c>
      <c r="B243" s="22" t="s">
        <v>20628</v>
      </c>
    </row>
    <row r="244" spans="1:2" ht="15.75" customHeight="1" x14ac:dyDescent="0.2">
      <c r="A244" s="3" t="s">
        <v>20640</v>
      </c>
      <c r="B244" t="s">
        <v>20639</v>
      </c>
    </row>
    <row r="245" spans="1:2" ht="15.75" customHeight="1" x14ac:dyDescent="0.2">
      <c r="A245" s="9" t="s">
        <v>20655</v>
      </c>
      <c r="B245" s="9" t="s">
        <v>20656</v>
      </c>
    </row>
    <row r="246" spans="1:2" ht="15.75" customHeight="1" x14ac:dyDescent="0.25">
      <c r="A246" s="6" t="s">
        <v>20664</v>
      </c>
      <c r="B246" s="9" t="s">
        <v>20663</v>
      </c>
    </row>
    <row r="247" spans="1:2" ht="15.75" customHeight="1" x14ac:dyDescent="0.25">
      <c r="A247" s="6" t="s">
        <v>20676</v>
      </c>
      <c r="B247" s="9" t="s">
        <v>20675</v>
      </c>
    </row>
    <row r="248" spans="1:2" ht="15.75" customHeight="1" x14ac:dyDescent="0.2">
      <c r="A248" s="3" t="s">
        <v>21168</v>
      </c>
      <c r="B248" s="9" t="s">
        <v>21169</v>
      </c>
    </row>
    <row r="249" spans="1:2" ht="15.75" customHeight="1" x14ac:dyDescent="0.2">
      <c r="A249" s="3" t="s">
        <v>21046</v>
      </c>
      <c r="B249" s="9" t="s">
        <v>21047</v>
      </c>
    </row>
    <row r="250" spans="1:2" ht="15.75" customHeight="1" x14ac:dyDescent="0.2">
      <c r="A250" s="3" t="s">
        <v>21049</v>
      </c>
      <c r="B250" s="9" t="s">
        <v>21050</v>
      </c>
    </row>
    <row r="251" spans="1:2" ht="15.75" customHeight="1" x14ac:dyDescent="0.2">
      <c r="A251" s="3" t="s">
        <v>21056</v>
      </c>
      <c r="B251" s="9" t="s">
        <v>21055</v>
      </c>
    </row>
    <row r="252" spans="1:2" ht="15.75" customHeight="1" x14ac:dyDescent="0.2">
      <c r="A252" s="3" t="s">
        <v>21074</v>
      </c>
      <c r="B252" s="9" t="s">
        <v>21075</v>
      </c>
    </row>
    <row r="253" spans="1:2" ht="15.75" customHeight="1" x14ac:dyDescent="0.2">
      <c r="A253" s="11" t="s">
        <v>21254</v>
      </c>
      <c r="B253" s="9" t="s">
        <v>21255</v>
      </c>
    </row>
    <row r="254" spans="1:2" ht="15.75" customHeight="1" x14ac:dyDescent="0.25">
      <c r="A254" s="6" t="s">
        <v>21259</v>
      </c>
      <c r="B254" s="6" t="s">
        <v>21260</v>
      </c>
    </row>
    <row r="255" spans="1:2" ht="15.75" customHeight="1" x14ac:dyDescent="0.25">
      <c r="A255" s="4" t="s">
        <v>21258</v>
      </c>
      <c r="B255" s="6" t="s">
        <v>21261</v>
      </c>
    </row>
    <row r="256" spans="1:2" ht="15.75" customHeight="1" x14ac:dyDescent="0.25">
      <c r="A256" s="3" t="s">
        <v>21262</v>
      </c>
      <c r="B256" s="6" t="s">
        <v>21263</v>
      </c>
    </row>
    <row r="257" spans="1:2" ht="15.75" customHeight="1" x14ac:dyDescent="0.25">
      <c r="A257" s="3" t="s">
        <v>21265</v>
      </c>
      <c r="B257" s="6" t="s">
        <v>21264</v>
      </c>
    </row>
    <row r="258" spans="1:2" ht="15.75" customHeight="1" x14ac:dyDescent="0.25">
      <c r="A258" s="4" t="s">
        <v>21295</v>
      </c>
      <c r="B258" s="43" t="s">
        <v>21296</v>
      </c>
    </row>
    <row r="259" spans="1:2" ht="15.75" customHeight="1" x14ac:dyDescent="0.25">
      <c r="A259" s="11" t="s">
        <v>21377</v>
      </c>
      <c r="B259" s="6" t="s">
        <v>21335</v>
      </c>
    </row>
    <row r="260" spans="1:2" ht="15.75" customHeight="1" x14ac:dyDescent="0.25">
      <c r="A260" s="6" t="s">
        <v>21378</v>
      </c>
      <c r="B260" s="6" t="s">
        <v>21376</v>
      </c>
    </row>
    <row r="261" spans="1:2" ht="15.75" customHeight="1" x14ac:dyDescent="0.25">
      <c r="A261" s="46" t="s">
        <v>21379</v>
      </c>
      <c r="B261" s="47" t="s">
        <v>21375</v>
      </c>
    </row>
    <row r="262" spans="1:2" ht="15.75" customHeight="1" x14ac:dyDescent="0.25">
      <c r="A262" s="11" t="s">
        <v>21380</v>
      </c>
      <c r="B262" s="6" t="s">
        <v>21374</v>
      </c>
    </row>
    <row r="263" spans="1:2" ht="15.75" customHeight="1" x14ac:dyDescent="0.25">
      <c r="A263" s="9" t="s">
        <v>21407</v>
      </c>
      <c r="B263" s="6" t="s">
        <v>21406</v>
      </c>
    </row>
    <row r="264" spans="1:2" ht="15.75" customHeight="1" x14ac:dyDescent="0.25">
      <c r="A264" s="9" t="s">
        <v>21412</v>
      </c>
      <c r="B264" s="6" t="s">
        <v>21411</v>
      </c>
    </row>
    <row r="265" spans="1:2" ht="15.75" customHeight="1" x14ac:dyDescent="0.25">
      <c r="A265" s="6" t="s">
        <v>21417</v>
      </c>
      <c r="B265" s="6" t="s">
        <v>21416</v>
      </c>
    </row>
    <row r="266" spans="1:2" ht="15.75" customHeight="1" x14ac:dyDescent="0.25">
      <c r="A266" s="6" t="s">
        <v>21419</v>
      </c>
      <c r="B266" s="6" t="s">
        <v>21418</v>
      </c>
    </row>
    <row r="267" spans="1:2" ht="15.75" customHeight="1" x14ac:dyDescent="0.25">
      <c r="A267" s="6" t="s">
        <v>21423</v>
      </c>
      <c r="B267" s="6" t="s">
        <v>21420</v>
      </c>
    </row>
    <row r="268" spans="1:2" ht="15.75" customHeight="1" x14ac:dyDescent="0.25">
      <c r="A268" s="6" t="s">
        <v>21422</v>
      </c>
      <c r="B268" s="6" t="s">
        <v>21421</v>
      </c>
    </row>
    <row r="269" spans="1:2" ht="15.75" customHeight="1" x14ac:dyDescent="0.25">
      <c r="A269" s="6" t="s">
        <v>21425</v>
      </c>
      <c r="B269" s="6" t="s">
        <v>21426</v>
      </c>
    </row>
    <row r="270" spans="1:2" ht="15.75" customHeight="1" x14ac:dyDescent="0.25">
      <c r="A270" s="11" t="s">
        <v>21454</v>
      </c>
      <c r="B270" s="6" t="s">
        <v>21453</v>
      </c>
    </row>
    <row r="271" spans="1:2" ht="15.75" customHeight="1" x14ac:dyDescent="0.2">
      <c r="A271" s="11" t="s">
        <v>21539</v>
      </c>
      <c r="B271" s="42" t="s">
        <v>21540</v>
      </c>
    </row>
    <row r="272" spans="1:2" ht="15.75" customHeight="1" x14ac:dyDescent="0.25">
      <c r="A272" s="11" t="s">
        <v>21557</v>
      </c>
      <c r="B272" s="6" t="s">
        <v>21558</v>
      </c>
    </row>
    <row r="273" spans="1:2" ht="15.75" customHeight="1" x14ac:dyDescent="0.2">
      <c r="A273" s="11" t="s">
        <v>25359</v>
      </c>
      <c r="B273" t="s">
        <v>25360</v>
      </c>
    </row>
    <row r="274" spans="1:2" ht="15.75" customHeight="1" x14ac:dyDescent="0.25">
      <c r="A274" s="6" t="s">
        <v>25365</v>
      </c>
      <c r="B274" s="6" t="s">
        <v>25366</v>
      </c>
    </row>
    <row r="275" spans="1:2" ht="15.75" customHeight="1" x14ac:dyDescent="0.25">
      <c r="A275" s="67" t="s">
        <v>25588</v>
      </c>
      <c r="B275" s="6" t="s">
        <v>25589</v>
      </c>
    </row>
    <row r="276" spans="1:2" ht="15.75" customHeight="1" x14ac:dyDescent="0.2">
      <c r="A276" s="3" t="s">
        <v>25590</v>
      </c>
      <c r="B276" t="s">
        <v>25591</v>
      </c>
    </row>
    <row r="277" spans="1:2" ht="15.75" customHeight="1" x14ac:dyDescent="0.2">
      <c r="A277" s="11" t="s">
        <v>25593</v>
      </c>
      <c r="B277" t="s">
        <v>25592</v>
      </c>
    </row>
    <row r="278" spans="1:2" ht="15.75" customHeight="1" x14ac:dyDescent="0.2">
      <c r="A278" s="11" t="s">
        <v>25595</v>
      </c>
      <c r="B278" t="s">
        <v>25594</v>
      </c>
    </row>
    <row r="279" spans="1:2" ht="15.75" customHeight="1" x14ac:dyDescent="0.2">
      <c r="A279" s="11" t="s">
        <v>25615</v>
      </c>
      <c r="B279" t="s">
        <v>25614</v>
      </c>
    </row>
    <row r="280" spans="1:2" ht="15.75" customHeight="1" x14ac:dyDescent="0.25">
      <c r="A280" s="11" t="s">
        <v>25698</v>
      </c>
      <c r="B280" s="6" t="s">
        <v>25622</v>
      </c>
    </row>
    <row r="281" spans="1:2" ht="15.75" customHeight="1" x14ac:dyDescent="0.25">
      <c r="A281" s="11" t="s">
        <v>25699</v>
      </c>
      <c r="B281" s="6" t="s">
        <v>25623</v>
      </c>
    </row>
    <row r="282" spans="1:2" ht="15.75" customHeight="1" x14ac:dyDescent="0.25">
      <c r="A282" s="11" t="s">
        <v>25700</v>
      </c>
      <c r="B282" s="6" t="s">
        <v>25633</v>
      </c>
    </row>
    <row r="283" spans="1:2" ht="15.75" customHeight="1" x14ac:dyDescent="0.25">
      <c r="A283" s="11" t="s">
        <v>25701</v>
      </c>
      <c r="B283" s="6" t="s">
        <v>25634</v>
      </c>
    </row>
    <row r="284" spans="1:2" ht="15.75" customHeight="1" x14ac:dyDescent="0.2">
      <c r="A284" s="11" t="s">
        <v>25721</v>
      </c>
      <c r="B284" s="9" t="s">
        <v>25722</v>
      </c>
    </row>
    <row r="285" spans="1:2" ht="15.75" customHeight="1" x14ac:dyDescent="0.2">
      <c r="A285" s="11" t="s">
        <v>25723</v>
      </c>
      <c r="B285" t="s">
        <v>25724</v>
      </c>
    </row>
    <row r="286" spans="1:2" ht="15.75" customHeight="1" x14ac:dyDescent="0.2">
      <c r="A286" s="3" t="s">
        <v>25730</v>
      </c>
      <c r="B286" t="s">
        <v>25729</v>
      </c>
    </row>
    <row r="287" spans="1:2" ht="15.75" customHeight="1" x14ac:dyDescent="0.2">
      <c r="A287" s="3" t="s">
        <v>25732</v>
      </c>
      <c r="B287" t="s">
        <v>25731</v>
      </c>
    </row>
    <row r="288" spans="1:2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E6BBF-BD69-0843-BC37-C946FBB37B5C}">
  <dimension ref="A1:E57"/>
  <sheetViews>
    <sheetView topLeftCell="A22" workbookViewId="0">
      <selection activeCell="C62" sqref="C62"/>
    </sheetView>
  </sheetViews>
  <sheetFormatPr baseColWidth="10" defaultRowHeight="16" x14ac:dyDescent="0.2"/>
  <cols>
    <col min="1" max="1" width="10.83203125" customWidth="1"/>
    <col min="2" max="2" width="13.5" bestFit="1" customWidth="1"/>
    <col min="3" max="3" width="15" bestFit="1" customWidth="1"/>
  </cols>
  <sheetData>
    <row r="1" spans="1:5" x14ac:dyDescent="0.2">
      <c r="A1" t="s">
        <v>0</v>
      </c>
      <c r="B1" t="s">
        <v>21234</v>
      </c>
      <c r="C1" t="s">
        <v>21235</v>
      </c>
      <c r="D1" t="s">
        <v>21236</v>
      </c>
      <c r="E1" t="s">
        <v>21237</v>
      </c>
    </row>
    <row r="2" spans="1:5" x14ac:dyDescent="0.2">
      <c r="A2" s="21" t="s">
        <v>20215</v>
      </c>
      <c r="B2" s="20" t="s">
        <v>953</v>
      </c>
      <c r="C2" t="s">
        <v>21238</v>
      </c>
      <c r="D2" s="20" t="s">
        <v>19861</v>
      </c>
      <c r="E2" t="str">
        <f>VLOOKUP(A2,des!B:AC,28,FALSE)</f>
        <v/>
      </c>
    </row>
    <row r="3" spans="1:5" x14ac:dyDescent="0.2">
      <c r="A3" s="21" t="s">
        <v>20216</v>
      </c>
      <c r="B3" s="20" t="s">
        <v>953</v>
      </c>
      <c r="C3" s="3" t="s">
        <v>21238</v>
      </c>
      <c r="D3" s="20" t="s">
        <v>19861</v>
      </c>
      <c r="E3" s="3" t="str">
        <f>VLOOKUP(A3,des!B:AC,28,FALSE)</f>
        <v/>
      </c>
    </row>
    <row r="4" spans="1:5" x14ac:dyDescent="0.2">
      <c r="A4" s="21" t="s">
        <v>20213</v>
      </c>
      <c r="B4" s="20" t="s">
        <v>953</v>
      </c>
      <c r="C4" s="3" t="s">
        <v>21238</v>
      </c>
      <c r="D4" s="20" t="s">
        <v>19858</v>
      </c>
      <c r="E4" s="3" t="str">
        <f>VLOOKUP(A4,des!B:AC,28,FALSE)</f>
        <v/>
      </c>
    </row>
    <row r="5" spans="1:5" x14ac:dyDescent="0.2">
      <c r="A5" s="21" t="s">
        <v>20214</v>
      </c>
      <c r="B5" s="20" t="s">
        <v>953</v>
      </c>
      <c r="C5" s="3" t="s">
        <v>21238</v>
      </c>
      <c r="D5" s="20" t="s">
        <v>19858</v>
      </c>
      <c r="E5" s="3" t="str">
        <f>VLOOKUP(A5,des!B:AC,28,FALSE)</f>
        <v/>
      </c>
    </row>
    <row r="6" spans="1:5" x14ac:dyDescent="0.2">
      <c r="A6" s="21" t="s">
        <v>20250</v>
      </c>
      <c r="B6" s="20" t="s">
        <v>953</v>
      </c>
      <c r="C6" s="3" t="s">
        <v>21238</v>
      </c>
      <c r="D6" s="20" t="s">
        <v>19940</v>
      </c>
      <c r="E6" s="3" t="str">
        <f>VLOOKUP(A6,des!B:AC,28,FALSE)</f>
        <v/>
      </c>
    </row>
    <row r="7" spans="1:5" x14ac:dyDescent="0.2">
      <c r="A7" s="21" t="s">
        <v>20251</v>
      </c>
      <c r="B7" s="20" t="s">
        <v>953</v>
      </c>
      <c r="C7" s="3" t="s">
        <v>21238</v>
      </c>
      <c r="D7" s="20" t="s">
        <v>19940</v>
      </c>
      <c r="E7" s="3" t="str">
        <f>VLOOKUP(A7,des!B:AC,28,FALSE)</f>
        <v/>
      </c>
    </row>
    <row r="8" spans="1:5" x14ac:dyDescent="0.2">
      <c r="A8" s="39" t="s">
        <v>19928</v>
      </c>
      <c r="B8" s="16" t="s">
        <v>835</v>
      </c>
      <c r="C8" s="3" t="s">
        <v>21239</v>
      </c>
      <c r="D8" s="16" t="s">
        <v>19940</v>
      </c>
      <c r="E8" s="3" t="str">
        <f>VLOOKUP(A8,des!B:AC,28,FALSE)</f>
        <v/>
      </c>
    </row>
    <row r="9" spans="1:5" x14ac:dyDescent="0.2">
      <c r="A9" s="39" t="s">
        <v>19929</v>
      </c>
      <c r="B9" s="16" t="s">
        <v>835</v>
      </c>
      <c r="C9" s="3" t="s">
        <v>21239</v>
      </c>
      <c r="D9" s="16" t="s">
        <v>19940</v>
      </c>
      <c r="E9" s="3" t="str">
        <f>VLOOKUP(A9,des!B:AC,28,FALSE)</f>
        <v/>
      </c>
    </row>
    <row r="10" spans="1:5" x14ac:dyDescent="0.2">
      <c r="A10" s="21" t="s">
        <v>20347</v>
      </c>
      <c r="B10" s="20" t="s">
        <v>953</v>
      </c>
      <c r="C10" s="3" t="s">
        <v>21238</v>
      </c>
      <c r="D10" s="20" t="s">
        <v>19865</v>
      </c>
      <c r="E10" s="3" t="str">
        <f>VLOOKUP(A10,des!B:AC,28,FALSE)</f>
        <v/>
      </c>
    </row>
    <row r="11" spans="1:5" x14ac:dyDescent="0.2">
      <c r="A11" s="21" t="s">
        <v>20348</v>
      </c>
      <c r="B11" s="20" t="s">
        <v>953</v>
      </c>
      <c r="C11" s="3" t="s">
        <v>21238</v>
      </c>
      <c r="D11" s="20" t="s">
        <v>19865</v>
      </c>
      <c r="E11" s="3" t="str">
        <f>VLOOKUP(A11,des!B:AC,28,FALSE)</f>
        <v/>
      </c>
    </row>
    <row r="12" spans="1:5" x14ac:dyDescent="0.2">
      <c r="A12" s="21" t="s">
        <v>20351</v>
      </c>
      <c r="B12" s="20" t="s">
        <v>953</v>
      </c>
      <c r="C12" s="3" t="s">
        <v>21238</v>
      </c>
      <c r="D12" s="20" t="s">
        <v>19865</v>
      </c>
      <c r="E12" s="3" t="str">
        <f>VLOOKUP(A12,des!B:AC,28,FALSE)</f>
        <v/>
      </c>
    </row>
    <row r="13" spans="1:5" x14ac:dyDescent="0.2">
      <c r="A13" s="21" t="s">
        <v>20352</v>
      </c>
      <c r="B13" s="20" t="s">
        <v>953</v>
      </c>
      <c r="C13" s="3" t="s">
        <v>21238</v>
      </c>
      <c r="D13" s="20" t="s">
        <v>19865</v>
      </c>
      <c r="E13" s="3" t="str">
        <f>VLOOKUP(A13,des!B:AC,28,FALSE)</f>
        <v/>
      </c>
    </row>
    <row r="14" spans="1:5" x14ac:dyDescent="0.2">
      <c r="A14" s="21" t="s">
        <v>19863</v>
      </c>
      <c r="B14" s="20" t="s">
        <v>835</v>
      </c>
      <c r="C14" s="3" t="s">
        <v>21239</v>
      </c>
      <c r="D14" s="20" t="s">
        <v>19865</v>
      </c>
      <c r="E14" s="3" t="str">
        <f>VLOOKUP(A14,des!B:AC,28,FALSE)</f>
        <v/>
      </c>
    </row>
    <row r="15" spans="1:5" x14ac:dyDescent="0.2">
      <c r="A15" s="21" t="s">
        <v>19864</v>
      </c>
      <c r="B15" s="20" t="s">
        <v>835</v>
      </c>
      <c r="C15" s="3" t="s">
        <v>21239</v>
      </c>
      <c r="D15" s="20" t="s">
        <v>19865</v>
      </c>
      <c r="E15" s="3" t="str">
        <f>VLOOKUP(A15,des!B:AC,28,FALSE)</f>
        <v/>
      </c>
    </row>
    <row r="16" spans="1:5" x14ac:dyDescent="0.2">
      <c r="A16" s="21" t="s">
        <v>20262</v>
      </c>
      <c r="B16" s="20" t="s">
        <v>953</v>
      </c>
      <c r="C16" s="3" t="s">
        <v>21238</v>
      </c>
      <c r="D16" s="20" t="s">
        <v>19955</v>
      </c>
      <c r="E16" s="3" t="str">
        <f>VLOOKUP(A16,des!B:AC,28,FALSE)</f>
        <v/>
      </c>
    </row>
    <row r="17" spans="1:5" x14ac:dyDescent="0.2">
      <c r="A17" s="21" t="s">
        <v>20263</v>
      </c>
      <c r="B17" s="20" t="s">
        <v>953</v>
      </c>
      <c r="C17" s="3" t="s">
        <v>21238</v>
      </c>
      <c r="D17" s="20" t="s">
        <v>19955</v>
      </c>
      <c r="E17" s="3" t="str">
        <f>VLOOKUP(A17,des!B:AC,28,FALSE)</f>
        <v/>
      </c>
    </row>
    <row r="18" spans="1:5" x14ac:dyDescent="0.2">
      <c r="A18" s="21" t="s">
        <v>19956</v>
      </c>
      <c r="B18" s="20" t="s">
        <v>835</v>
      </c>
      <c r="C18" s="3" t="s">
        <v>21239</v>
      </c>
      <c r="D18" s="20" t="s">
        <v>19949</v>
      </c>
      <c r="E18" s="3" t="str">
        <f>VLOOKUP(A18,des!B:AC,28,FALSE)</f>
        <v/>
      </c>
    </row>
    <row r="19" spans="1:5" x14ac:dyDescent="0.2">
      <c r="A19" s="21" t="s">
        <v>19957</v>
      </c>
      <c r="B19" s="20" t="s">
        <v>835</v>
      </c>
      <c r="C19" s="3" t="s">
        <v>21239</v>
      </c>
      <c r="D19" s="20" t="s">
        <v>19949</v>
      </c>
      <c r="E19" s="3" t="str">
        <f>VLOOKUP(A19,des!B:AC,28,FALSE)</f>
        <v/>
      </c>
    </row>
    <row r="20" spans="1:5" x14ac:dyDescent="0.2">
      <c r="A20" s="21" t="s">
        <v>19952</v>
      </c>
      <c r="B20" s="20" t="s">
        <v>835</v>
      </c>
      <c r="C20" s="3" t="s">
        <v>21239</v>
      </c>
      <c r="D20" s="20" t="s">
        <v>19955</v>
      </c>
      <c r="E20" s="3" t="str">
        <f>VLOOKUP(A20,des!B:AC,28,FALSE)</f>
        <v/>
      </c>
    </row>
    <row r="21" spans="1:5" x14ac:dyDescent="0.2">
      <c r="A21" s="21" t="s">
        <v>19953</v>
      </c>
      <c r="B21" s="20" t="s">
        <v>835</v>
      </c>
      <c r="C21" s="3" t="s">
        <v>21239</v>
      </c>
      <c r="D21" s="20" t="s">
        <v>19955</v>
      </c>
      <c r="E21" s="3" t="str">
        <f>VLOOKUP(A21,des!B:AC,28,FALSE)</f>
        <v/>
      </c>
    </row>
    <row r="22" spans="1:5" x14ac:dyDescent="0.2">
      <c r="A22" s="21" t="s">
        <v>20418</v>
      </c>
      <c r="B22" s="20" t="s">
        <v>953</v>
      </c>
      <c r="C22" s="3" t="s">
        <v>21238</v>
      </c>
      <c r="D22" s="20" t="s">
        <v>20147</v>
      </c>
      <c r="E22" s="3" t="str">
        <f>VLOOKUP(A22,des!B:AC,28,FALSE)</f>
        <v/>
      </c>
    </row>
    <row r="23" spans="1:5" x14ac:dyDescent="0.2">
      <c r="A23" s="21" t="s">
        <v>20419</v>
      </c>
      <c r="B23" s="20" t="s">
        <v>953</v>
      </c>
      <c r="C23" s="3" t="s">
        <v>21238</v>
      </c>
      <c r="D23" s="20" t="s">
        <v>20147</v>
      </c>
      <c r="E23" s="3" t="str">
        <f>VLOOKUP(A23,des!B:AC,28,FALSE)</f>
        <v/>
      </c>
    </row>
    <row r="24" spans="1:5" x14ac:dyDescent="0.2">
      <c r="A24" s="20" t="s">
        <v>19834</v>
      </c>
      <c r="B24" s="20" t="s">
        <v>835</v>
      </c>
      <c r="C24" s="3" t="s">
        <v>21239</v>
      </c>
      <c r="D24" s="20" t="s">
        <v>20147</v>
      </c>
      <c r="E24" s="3" t="str">
        <f>VLOOKUP(A24,des!B:AC,28,FALSE)</f>
        <v/>
      </c>
    </row>
    <row r="25" spans="1:5" x14ac:dyDescent="0.2">
      <c r="A25" s="20" t="s">
        <v>19835</v>
      </c>
      <c r="B25" s="20" t="s">
        <v>835</v>
      </c>
      <c r="C25" s="3" t="s">
        <v>21239</v>
      </c>
      <c r="D25" s="20" t="s">
        <v>20147</v>
      </c>
      <c r="E25" s="3" t="str">
        <f>VLOOKUP(A25,des!B:AC,28,FALSE)</f>
        <v/>
      </c>
    </row>
    <row r="26" spans="1:5" x14ac:dyDescent="0.2">
      <c r="A26" s="21" t="s">
        <v>20151</v>
      </c>
      <c r="B26" s="20" t="s">
        <v>953</v>
      </c>
      <c r="C26" s="3" t="s">
        <v>21238</v>
      </c>
      <c r="D26" s="20" t="s">
        <v>19826</v>
      </c>
      <c r="E26" s="3" t="str">
        <f>VLOOKUP(A26,des!B:AC,28,FALSE)</f>
        <v/>
      </c>
    </row>
    <row r="27" spans="1:5" x14ac:dyDescent="0.2">
      <c r="A27" s="21" t="s">
        <v>20152</v>
      </c>
      <c r="B27" s="20" t="s">
        <v>953</v>
      </c>
      <c r="C27" s="3" t="s">
        <v>21238</v>
      </c>
      <c r="D27" s="20" t="s">
        <v>19826</v>
      </c>
      <c r="E27" s="3" t="str">
        <f>VLOOKUP(A27,des!B:AC,28,FALSE)</f>
        <v/>
      </c>
    </row>
    <row r="28" spans="1:5" x14ac:dyDescent="0.2">
      <c r="A28" s="20" t="s">
        <v>461</v>
      </c>
      <c r="B28" s="20" t="s">
        <v>953</v>
      </c>
      <c r="C28" s="3" t="s">
        <v>21238</v>
      </c>
      <c r="D28" s="20" t="s">
        <v>460</v>
      </c>
      <c r="E28" s="3" t="str">
        <f>VLOOKUP(A28,des!B:AC,28,FALSE)</f>
        <v/>
      </c>
    </row>
    <row r="29" spans="1:5" x14ac:dyDescent="0.2">
      <c r="A29" s="20" t="s">
        <v>462</v>
      </c>
      <c r="B29" s="20" t="s">
        <v>953</v>
      </c>
      <c r="C29" s="3" t="s">
        <v>21238</v>
      </c>
      <c r="D29" s="20" t="s">
        <v>460</v>
      </c>
      <c r="E29" s="3" t="str">
        <f>VLOOKUP(A29,des!B:AC,28,FALSE)</f>
        <v/>
      </c>
    </row>
    <row r="30" spans="1:5" x14ac:dyDescent="0.2">
      <c r="A30" s="20" t="s">
        <v>1696</v>
      </c>
      <c r="B30" s="20" t="s">
        <v>835</v>
      </c>
      <c r="C30" s="3" t="s">
        <v>21239</v>
      </c>
      <c r="D30" s="20" t="s">
        <v>460</v>
      </c>
      <c r="E30" s="3" t="str">
        <f>VLOOKUP(A30,des!B:AC,28,FALSE)</f>
        <v/>
      </c>
    </row>
    <row r="31" spans="1:5" x14ac:dyDescent="0.2">
      <c r="A31" s="20" t="s">
        <v>1702</v>
      </c>
      <c r="B31" s="20" t="s">
        <v>835</v>
      </c>
      <c r="C31" s="3" t="s">
        <v>21239</v>
      </c>
      <c r="D31" s="20" t="s">
        <v>460</v>
      </c>
      <c r="E31" s="3" t="str">
        <f>VLOOKUP(A31,des!B:AC,28,FALSE)</f>
        <v/>
      </c>
    </row>
    <row r="32" spans="1:5" x14ac:dyDescent="0.2">
      <c r="A32" s="21" t="s">
        <v>20060</v>
      </c>
      <c r="B32" s="20" t="s">
        <v>835</v>
      </c>
      <c r="C32" s="3" t="s">
        <v>21239</v>
      </c>
      <c r="D32" s="20" t="s">
        <v>19982</v>
      </c>
      <c r="E32" s="3" t="str">
        <f>VLOOKUP(A32,des!B:AC,28,FALSE)</f>
        <v/>
      </c>
    </row>
    <row r="33" spans="1:5" x14ac:dyDescent="0.2">
      <c r="A33" s="21" t="s">
        <v>20061</v>
      </c>
      <c r="B33" s="20" t="s">
        <v>835</v>
      </c>
      <c r="C33" s="3" t="s">
        <v>21239</v>
      </c>
      <c r="D33" s="20" t="s">
        <v>19982</v>
      </c>
      <c r="E33" s="3" t="str">
        <f>VLOOKUP(A33,des!B:AC,28,FALSE)</f>
        <v/>
      </c>
    </row>
    <row r="34" spans="1:5" x14ac:dyDescent="0.2">
      <c r="A34" s="20" t="s">
        <v>487</v>
      </c>
      <c r="B34" s="20" t="s">
        <v>953</v>
      </c>
      <c r="C34" s="3" t="s">
        <v>21238</v>
      </c>
      <c r="D34" s="20" t="s">
        <v>552</v>
      </c>
      <c r="E34" s="3" t="str">
        <f>VLOOKUP(A34,des!B:AC,28,FALSE)</f>
        <v/>
      </c>
    </row>
    <row r="35" spans="1:5" x14ac:dyDescent="0.2">
      <c r="A35" s="20" t="s">
        <v>488</v>
      </c>
      <c r="B35" s="20" t="s">
        <v>953</v>
      </c>
      <c r="C35" s="3" t="s">
        <v>21238</v>
      </c>
      <c r="D35" s="20" t="s">
        <v>552</v>
      </c>
      <c r="E35" s="3" t="str">
        <f>VLOOKUP(A35,des!B:AC,28,FALSE)</f>
        <v/>
      </c>
    </row>
    <row r="36" spans="1:5" x14ac:dyDescent="0.2">
      <c r="A36" s="20" t="s">
        <v>485</v>
      </c>
      <c r="B36" s="20" t="s">
        <v>953</v>
      </c>
      <c r="C36" s="3" t="s">
        <v>21238</v>
      </c>
      <c r="D36" s="20" t="s">
        <v>645</v>
      </c>
      <c r="E36" s="3" t="str">
        <f>VLOOKUP(A36,des!B:AC,28,FALSE)</f>
        <v/>
      </c>
    </row>
    <row r="37" spans="1:5" x14ac:dyDescent="0.2">
      <c r="A37" s="20" t="s">
        <v>486</v>
      </c>
      <c r="B37" s="20" t="s">
        <v>953</v>
      </c>
      <c r="C37" s="3" t="s">
        <v>21238</v>
      </c>
      <c r="D37" s="20" t="s">
        <v>645</v>
      </c>
      <c r="E37" s="3" t="str">
        <f>VLOOKUP(A37,des!B:AC,28,FALSE)</f>
        <v/>
      </c>
    </row>
    <row r="38" spans="1:5" x14ac:dyDescent="0.2">
      <c r="A38" s="20" t="s">
        <v>1837</v>
      </c>
      <c r="B38" s="20" t="s">
        <v>835</v>
      </c>
      <c r="C38" s="3" t="s">
        <v>21239</v>
      </c>
      <c r="D38" s="20" t="s">
        <v>111</v>
      </c>
      <c r="E38" s="3" t="str">
        <f>VLOOKUP(A38,des!B:AC,28,FALSE)</f>
        <v/>
      </c>
    </row>
    <row r="39" spans="1:5" x14ac:dyDescent="0.2">
      <c r="A39" s="22" t="s">
        <v>1839</v>
      </c>
      <c r="B39" s="20" t="s">
        <v>835</v>
      </c>
      <c r="C39" s="3" t="s">
        <v>21239</v>
      </c>
      <c r="D39" s="20" t="s">
        <v>111</v>
      </c>
      <c r="E39" s="3" t="str">
        <f>VLOOKUP(A39,des!B:AC,28,FALSE)</f>
        <v/>
      </c>
    </row>
    <row r="40" spans="1:5" x14ac:dyDescent="0.2">
      <c r="A40" s="21" t="s">
        <v>20282</v>
      </c>
      <c r="B40" s="20" t="s">
        <v>953</v>
      </c>
      <c r="C40" s="3" t="s">
        <v>21238</v>
      </c>
      <c r="D40" s="20" t="s">
        <v>19981</v>
      </c>
      <c r="E40" s="3" t="str">
        <f>VLOOKUP(A40,des!B:AC,28,FALSE)</f>
        <v/>
      </c>
    </row>
    <row r="41" spans="1:5" x14ac:dyDescent="0.2">
      <c r="A41" s="21" t="s">
        <v>20283</v>
      </c>
      <c r="B41" s="20" t="s">
        <v>953</v>
      </c>
      <c r="C41" s="3" t="s">
        <v>21238</v>
      </c>
      <c r="D41" s="20" t="s">
        <v>19981</v>
      </c>
      <c r="E41" s="3" t="str">
        <f>VLOOKUP(A41,des!B:AC,28,FALSE)</f>
        <v/>
      </c>
    </row>
    <row r="42" spans="1:5" x14ac:dyDescent="0.2">
      <c r="A42" s="21" t="s">
        <v>19997</v>
      </c>
      <c r="B42" s="20" t="s">
        <v>835</v>
      </c>
      <c r="C42" s="3" t="s">
        <v>21239</v>
      </c>
      <c r="D42" s="20" t="s">
        <v>19981</v>
      </c>
      <c r="E42" s="3" t="str">
        <f>VLOOKUP(A42,des!B:AC,28,FALSE)</f>
        <v/>
      </c>
    </row>
    <row r="43" spans="1:5" x14ac:dyDescent="0.2">
      <c r="A43" s="21" t="s">
        <v>19998</v>
      </c>
      <c r="B43" s="20" t="s">
        <v>835</v>
      </c>
      <c r="C43" s="3" t="s">
        <v>21239</v>
      </c>
      <c r="D43" s="20" t="s">
        <v>19981</v>
      </c>
      <c r="E43" s="3" t="str">
        <f>VLOOKUP(A43,des!B:AC,28,FALSE)</f>
        <v/>
      </c>
    </row>
    <row r="44" spans="1:5" x14ac:dyDescent="0.2">
      <c r="A44" s="21" t="s">
        <v>20272</v>
      </c>
      <c r="B44" s="20" t="s">
        <v>953</v>
      </c>
      <c r="C44" s="3" t="s">
        <v>21238</v>
      </c>
      <c r="D44" s="20" t="s">
        <v>19981</v>
      </c>
      <c r="E44" s="3" t="str">
        <f>VLOOKUP(A44,des!B:AC,28,FALSE)</f>
        <v/>
      </c>
    </row>
    <row r="45" spans="1:5" x14ac:dyDescent="0.2">
      <c r="A45" s="21" t="s">
        <v>20273</v>
      </c>
      <c r="B45" s="20" t="s">
        <v>953</v>
      </c>
      <c r="C45" s="3" t="s">
        <v>21238</v>
      </c>
      <c r="D45" s="20" t="s">
        <v>19981</v>
      </c>
      <c r="E45" s="3" t="str">
        <f>VLOOKUP(A45,des!B:AC,28,FALSE)</f>
        <v/>
      </c>
    </row>
    <row r="46" spans="1:5" x14ac:dyDescent="0.2">
      <c r="A46" s="21" t="s">
        <v>19987</v>
      </c>
      <c r="B46" s="20" t="s">
        <v>835</v>
      </c>
      <c r="C46" s="3" t="s">
        <v>21239</v>
      </c>
      <c r="D46" s="20" t="s">
        <v>19981</v>
      </c>
      <c r="E46" s="3" t="str">
        <f>VLOOKUP(A46,des!B:AC,28,FALSE)</f>
        <v/>
      </c>
    </row>
    <row r="47" spans="1:5" x14ac:dyDescent="0.2">
      <c r="A47" s="21" t="s">
        <v>19988</v>
      </c>
      <c r="B47" s="20" t="s">
        <v>835</v>
      </c>
      <c r="C47" s="3" t="s">
        <v>21239</v>
      </c>
      <c r="D47" s="20" t="s">
        <v>19981</v>
      </c>
      <c r="E47" s="3" t="str">
        <f>VLOOKUP(A47,des!B:AC,28,FALSE)</f>
        <v/>
      </c>
    </row>
    <row r="48" spans="1:5" x14ac:dyDescent="0.2">
      <c r="A48" s="21" t="s">
        <v>20339</v>
      </c>
      <c r="B48" s="20" t="s">
        <v>953</v>
      </c>
      <c r="C48" s="3" t="s">
        <v>21238</v>
      </c>
      <c r="D48" s="20" t="s">
        <v>20336</v>
      </c>
      <c r="E48" s="3" t="str">
        <f>VLOOKUP(A48,des!B:AC,28,FALSE)</f>
        <v/>
      </c>
    </row>
    <row r="49" spans="1:5" x14ac:dyDescent="0.2">
      <c r="A49" s="21" t="s">
        <v>20340</v>
      </c>
      <c r="B49" s="20" t="s">
        <v>953</v>
      </c>
      <c r="C49" s="3" t="s">
        <v>21238</v>
      </c>
      <c r="D49" s="20" t="s">
        <v>20336</v>
      </c>
      <c r="E49" s="3" t="str">
        <f>VLOOKUP(A49,des!B:AC,28,FALSE)</f>
        <v/>
      </c>
    </row>
    <row r="50" spans="1:5" x14ac:dyDescent="0.2">
      <c r="A50" s="21" t="s">
        <v>20341</v>
      </c>
      <c r="B50" s="20" t="s">
        <v>953</v>
      </c>
      <c r="C50" s="3" t="s">
        <v>21238</v>
      </c>
      <c r="D50" s="20" t="s">
        <v>20336</v>
      </c>
      <c r="E50" s="3" t="str">
        <f>VLOOKUP(A50,des!B:AC,28,FALSE)</f>
        <v/>
      </c>
    </row>
    <row r="51" spans="1:5" x14ac:dyDescent="0.2">
      <c r="A51" s="21" t="s">
        <v>20342</v>
      </c>
      <c r="B51" s="20" t="s">
        <v>953</v>
      </c>
      <c r="C51" s="3" t="s">
        <v>21238</v>
      </c>
      <c r="D51" s="20" t="s">
        <v>20336</v>
      </c>
      <c r="E51" s="3" t="str">
        <f>VLOOKUP(A51,des!B:AC,28,FALSE)</f>
        <v/>
      </c>
    </row>
    <row r="52" spans="1:5" x14ac:dyDescent="0.2">
      <c r="A52" s="21" t="s">
        <v>20032</v>
      </c>
      <c r="B52" s="20" t="s">
        <v>835</v>
      </c>
      <c r="C52" s="3" t="s">
        <v>21239</v>
      </c>
      <c r="D52" s="20" t="s">
        <v>20034</v>
      </c>
      <c r="E52" s="3" t="str">
        <f>VLOOKUP(A52,des!B:AC,28,FALSE)</f>
        <v/>
      </c>
    </row>
    <row r="53" spans="1:5" x14ac:dyDescent="0.2">
      <c r="A53" s="21" t="s">
        <v>20033</v>
      </c>
      <c r="B53" s="20" t="s">
        <v>835</v>
      </c>
      <c r="C53" s="3" t="s">
        <v>21239</v>
      </c>
      <c r="D53" s="22" t="s">
        <v>20034</v>
      </c>
      <c r="E53" s="3" t="str">
        <f>VLOOKUP(A53,des!B:AC,28,FALSE)</f>
        <v/>
      </c>
    </row>
    <row r="54" spans="1:5" x14ac:dyDescent="0.2">
      <c r="A54" s="20" t="s">
        <v>20156</v>
      </c>
      <c r="B54" s="20" t="s">
        <v>953</v>
      </c>
      <c r="C54" s="3" t="s">
        <v>21238</v>
      </c>
      <c r="D54" s="20" t="s">
        <v>19833</v>
      </c>
      <c r="E54" s="3" t="str">
        <f>VLOOKUP(A54,des!B:AC,28,FALSE)</f>
        <v/>
      </c>
    </row>
    <row r="55" spans="1:5" x14ac:dyDescent="0.2">
      <c r="A55" s="21" t="s">
        <v>20157</v>
      </c>
      <c r="B55" s="20" t="s">
        <v>953</v>
      </c>
      <c r="C55" s="3" t="s">
        <v>21238</v>
      </c>
      <c r="D55" s="20" t="s">
        <v>19833</v>
      </c>
      <c r="E55" s="3" t="str">
        <f>VLOOKUP(A55,des!B:AC,28,FALSE)</f>
        <v/>
      </c>
    </row>
    <row r="56" spans="1:5" x14ac:dyDescent="0.2">
      <c r="A56" s="21" t="s">
        <v>19831</v>
      </c>
      <c r="B56" s="20" t="s">
        <v>835</v>
      </c>
      <c r="C56" s="3" t="s">
        <v>21239</v>
      </c>
      <c r="D56" s="20" t="s">
        <v>19833</v>
      </c>
      <c r="E56" s="3" t="str">
        <f>VLOOKUP(A56,des!B:AC,28,FALSE)</f>
        <v/>
      </c>
    </row>
    <row r="57" spans="1:5" x14ac:dyDescent="0.2">
      <c r="A57" s="21" t="s">
        <v>19832</v>
      </c>
      <c r="B57" s="20" t="s">
        <v>835</v>
      </c>
      <c r="C57" s="3" t="s">
        <v>21239</v>
      </c>
      <c r="D57" s="20" t="s">
        <v>19833</v>
      </c>
      <c r="E57" s="3" t="str">
        <f>VLOOKUP(A57,des!B:AC,28,FALSE)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"/>
  <sheetViews>
    <sheetView topLeftCell="A2" workbookViewId="0">
      <selection activeCell="A7" sqref="A7"/>
    </sheetView>
  </sheetViews>
  <sheetFormatPr baseColWidth="10" defaultColWidth="11" defaultRowHeight="16" x14ac:dyDescent="0.2"/>
  <cols>
    <col min="2" max="2" width="20.5" bestFit="1" customWidth="1"/>
  </cols>
  <sheetData>
    <row r="1" spans="1:6" x14ac:dyDescent="0.2">
      <c r="A1" s="3" t="s">
        <v>10</v>
      </c>
      <c r="B1" s="3" t="s">
        <v>11</v>
      </c>
      <c r="C1" s="3" t="s">
        <v>12</v>
      </c>
      <c r="D1" s="3" t="s">
        <v>74</v>
      </c>
      <c r="E1" s="3" t="s">
        <v>75</v>
      </c>
      <c r="F1" s="3" t="s">
        <v>76</v>
      </c>
    </row>
    <row r="2" spans="1:6" x14ac:dyDescent="0.2">
      <c r="A2" t="s">
        <v>607</v>
      </c>
      <c r="B2" t="s">
        <v>603</v>
      </c>
      <c r="C2" s="3">
        <f>COUNTIF(des!AB:AB,B2)</f>
        <v>40</v>
      </c>
    </row>
    <row r="3" spans="1:6" x14ac:dyDescent="0.2">
      <c r="A3" t="s">
        <v>608</v>
      </c>
      <c r="B3" t="s">
        <v>604</v>
      </c>
      <c r="C3" s="3">
        <f>COUNTIF(des!AB:AB,B3)</f>
        <v>2</v>
      </c>
    </row>
    <row r="4" spans="1:6" x14ac:dyDescent="0.2">
      <c r="A4" t="s">
        <v>609</v>
      </c>
      <c r="B4" t="s">
        <v>605</v>
      </c>
      <c r="C4" s="3">
        <f>COUNTIF(des!AB:AB,B4)</f>
        <v>28</v>
      </c>
    </row>
    <row r="5" spans="1:6" x14ac:dyDescent="0.2">
      <c r="A5" t="s">
        <v>610</v>
      </c>
      <c r="B5" t="s">
        <v>606</v>
      </c>
      <c r="C5" s="3">
        <f>COUNTIF(des!AB:AB,B5)</f>
        <v>2</v>
      </c>
    </row>
    <row r="6" spans="1:6" x14ac:dyDescent="0.2">
      <c r="A6" s="3" t="s">
        <v>4118</v>
      </c>
      <c r="B6" t="s">
        <v>28</v>
      </c>
      <c r="C6" s="3">
        <f>COUNTIF(des!AB:AB,B6)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7696"/>
  <sheetViews>
    <sheetView topLeftCell="A7337" workbookViewId="0">
      <selection activeCell="C7363" sqref="C7363"/>
    </sheetView>
  </sheetViews>
  <sheetFormatPr baseColWidth="10" defaultRowHeight="16" x14ac:dyDescent="0.2"/>
  <cols>
    <col min="1" max="1" width="15.83203125" style="4" bestFit="1" customWidth="1"/>
    <col min="2" max="2" width="53.5" style="4" bestFit="1" customWidth="1"/>
  </cols>
  <sheetData>
    <row r="1" spans="1:2" x14ac:dyDescent="0.2">
      <c r="A1" s="4" t="s">
        <v>10</v>
      </c>
      <c r="B1" s="4" t="s">
        <v>815</v>
      </c>
    </row>
    <row r="2" spans="1:2" x14ac:dyDescent="0.2">
      <c r="A2" s="4" t="s">
        <v>21094</v>
      </c>
      <c r="B2" s="4" t="s">
        <v>21559</v>
      </c>
    </row>
    <row r="3" spans="1:2" x14ac:dyDescent="0.2">
      <c r="A3" s="4" t="s">
        <v>21109</v>
      </c>
      <c r="B3" s="4" t="s">
        <v>21560</v>
      </c>
    </row>
    <row r="4" spans="1:2" x14ac:dyDescent="0.2">
      <c r="A4" s="4" t="s">
        <v>21097</v>
      </c>
      <c r="B4" s="4" t="s">
        <v>21561</v>
      </c>
    </row>
    <row r="5" spans="1:2" x14ac:dyDescent="0.2">
      <c r="A5" s="4" t="s">
        <v>21110</v>
      </c>
      <c r="B5" s="4" t="s">
        <v>21562</v>
      </c>
    </row>
    <row r="6" spans="1:2" x14ac:dyDescent="0.2">
      <c r="A6" s="4" t="s">
        <v>21257</v>
      </c>
      <c r="B6" s="4" t="s">
        <v>21563</v>
      </c>
    </row>
    <row r="7" spans="1:2" x14ac:dyDescent="0.2">
      <c r="A7" s="4" t="s">
        <v>21298</v>
      </c>
      <c r="B7" s="4" t="s">
        <v>21564</v>
      </c>
    </row>
    <row r="8" spans="1:2" x14ac:dyDescent="0.2">
      <c r="A8" s="4" t="s">
        <v>21293</v>
      </c>
      <c r="B8" s="4" t="s">
        <v>21565</v>
      </c>
    </row>
    <row r="9" spans="1:2" x14ac:dyDescent="0.2">
      <c r="A9" s="4" t="s">
        <v>21294</v>
      </c>
      <c r="B9" s="4" t="s">
        <v>21566</v>
      </c>
    </row>
    <row r="10" spans="1:2" x14ac:dyDescent="0.2">
      <c r="A10" s="4" t="s">
        <v>21278</v>
      </c>
      <c r="B10" s="4" t="s">
        <v>21567</v>
      </c>
    </row>
    <row r="11" spans="1:2" x14ac:dyDescent="0.2">
      <c r="A11" s="4" t="s">
        <v>21256</v>
      </c>
      <c r="B11" s="4" t="s">
        <v>21568</v>
      </c>
    </row>
    <row r="12" spans="1:2" x14ac:dyDescent="0.2">
      <c r="A12" s="4" t="s">
        <v>4157</v>
      </c>
      <c r="B12" s="4" t="s">
        <v>18987</v>
      </c>
    </row>
    <row r="13" spans="1:2" x14ac:dyDescent="0.2">
      <c r="A13" s="4" t="s">
        <v>4160</v>
      </c>
      <c r="B13" s="4" t="s">
        <v>19521</v>
      </c>
    </row>
    <row r="14" spans="1:2" x14ac:dyDescent="0.2">
      <c r="A14" s="4" t="s">
        <v>4163</v>
      </c>
      <c r="B14" s="4" t="s">
        <v>19413</v>
      </c>
    </row>
    <row r="15" spans="1:2" x14ac:dyDescent="0.2">
      <c r="A15" s="4" t="s">
        <v>4166</v>
      </c>
      <c r="B15" s="4" t="s">
        <v>18871</v>
      </c>
    </row>
    <row r="16" spans="1:2" x14ac:dyDescent="0.2">
      <c r="A16" s="4" t="s">
        <v>959</v>
      </c>
      <c r="B16" s="4" t="s">
        <v>2443</v>
      </c>
    </row>
    <row r="17" spans="1:2" x14ac:dyDescent="0.2">
      <c r="A17" s="4" t="s">
        <v>960</v>
      </c>
      <c r="B17" s="4" t="s">
        <v>2444</v>
      </c>
    </row>
    <row r="18" spans="1:2" x14ac:dyDescent="0.2">
      <c r="A18" s="4" t="s">
        <v>961</v>
      </c>
      <c r="B18" s="4" t="s">
        <v>2445</v>
      </c>
    </row>
    <row r="19" spans="1:2" x14ac:dyDescent="0.2">
      <c r="A19" s="4" t="s">
        <v>962</v>
      </c>
      <c r="B19" s="4" t="s">
        <v>2446</v>
      </c>
    </row>
    <row r="20" spans="1:2" x14ac:dyDescent="0.2">
      <c r="A20" s="4" t="s">
        <v>4177</v>
      </c>
      <c r="B20" s="4" t="s">
        <v>18907</v>
      </c>
    </row>
    <row r="21" spans="1:2" x14ac:dyDescent="0.2">
      <c r="A21" s="4" t="s">
        <v>4180</v>
      </c>
      <c r="B21" s="4" t="s">
        <v>19108</v>
      </c>
    </row>
    <row r="22" spans="1:2" x14ac:dyDescent="0.2">
      <c r="A22" s="4" t="s">
        <v>4183</v>
      </c>
      <c r="B22" s="4" t="s">
        <v>19036</v>
      </c>
    </row>
    <row r="23" spans="1:2" x14ac:dyDescent="0.2">
      <c r="A23" s="4" t="s">
        <v>4186</v>
      </c>
      <c r="B23" s="4" t="s">
        <v>18982</v>
      </c>
    </row>
    <row r="24" spans="1:2" x14ac:dyDescent="0.2">
      <c r="A24" s="4" t="s">
        <v>963</v>
      </c>
      <c r="B24" s="4" t="s">
        <v>2447</v>
      </c>
    </row>
    <row r="25" spans="1:2" x14ac:dyDescent="0.2">
      <c r="A25" s="4" t="s">
        <v>964</v>
      </c>
      <c r="B25" s="4" t="s">
        <v>2448</v>
      </c>
    </row>
    <row r="26" spans="1:2" x14ac:dyDescent="0.2">
      <c r="A26" s="4" t="s">
        <v>965</v>
      </c>
      <c r="B26" s="4" t="s">
        <v>2449</v>
      </c>
    </row>
    <row r="27" spans="1:2" x14ac:dyDescent="0.2">
      <c r="A27" s="4" t="s">
        <v>966</v>
      </c>
      <c r="B27" s="4" t="s">
        <v>2450</v>
      </c>
    </row>
    <row r="28" spans="1:2" x14ac:dyDescent="0.2">
      <c r="A28" s="4" t="s">
        <v>4197</v>
      </c>
      <c r="B28" s="4" t="s">
        <v>19084</v>
      </c>
    </row>
    <row r="29" spans="1:2" x14ac:dyDescent="0.2">
      <c r="A29" s="4" t="s">
        <v>4199</v>
      </c>
      <c r="B29" s="4" t="s">
        <v>19000</v>
      </c>
    </row>
    <row r="30" spans="1:2" x14ac:dyDescent="0.2">
      <c r="A30" s="4" t="s">
        <v>4201</v>
      </c>
      <c r="B30" s="4" t="s">
        <v>18981</v>
      </c>
    </row>
    <row r="31" spans="1:2" x14ac:dyDescent="0.2">
      <c r="A31" s="4" t="s">
        <v>4204</v>
      </c>
      <c r="B31" s="4" t="s">
        <v>18869</v>
      </c>
    </row>
    <row r="32" spans="1:2" x14ac:dyDescent="0.2">
      <c r="A32" s="4" t="s">
        <v>4207</v>
      </c>
      <c r="B32" s="4" t="s">
        <v>18857</v>
      </c>
    </row>
    <row r="33" spans="1:2" x14ac:dyDescent="0.2">
      <c r="A33" s="4" t="s">
        <v>4210</v>
      </c>
      <c r="B33" s="4" t="s">
        <v>19613</v>
      </c>
    </row>
    <row r="34" spans="1:2" x14ac:dyDescent="0.2">
      <c r="A34" s="4" t="s">
        <v>4213</v>
      </c>
      <c r="B34" s="4" t="s">
        <v>19125</v>
      </c>
    </row>
    <row r="35" spans="1:2" x14ac:dyDescent="0.2">
      <c r="A35" s="4" t="s">
        <v>4215</v>
      </c>
      <c r="B35" s="4" t="s">
        <v>18952</v>
      </c>
    </row>
    <row r="36" spans="1:2" x14ac:dyDescent="0.2">
      <c r="A36" s="4" t="s">
        <v>4217</v>
      </c>
      <c r="B36" s="4" t="s">
        <v>18906</v>
      </c>
    </row>
    <row r="37" spans="1:2" x14ac:dyDescent="0.2">
      <c r="A37" s="4" t="s">
        <v>4220</v>
      </c>
      <c r="B37" s="4" t="s">
        <v>18984</v>
      </c>
    </row>
    <row r="38" spans="1:2" x14ac:dyDescent="0.2">
      <c r="A38" s="4" t="s">
        <v>4223</v>
      </c>
      <c r="B38" s="4" t="s">
        <v>19088</v>
      </c>
    </row>
    <row r="39" spans="1:2" x14ac:dyDescent="0.2">
      <c r="A39" s="4" t="s">
        <v>4226</v>
      </c>
      <c r="B39" s="4" t="s">
        <v>18959</v>
      </c>
    </row>
    <row r="40" spans="1:2" x14ac:dyDescent="0.2">
      <c r="A40" s="4" t="s">
        <v>4229</v>
      </c>
      <c r="B40" s="4" t="s">
        <v>18936</v>
      </c>
    </row>
    <row r="41" spans="1:2" x14ac:dyDescent="0.2">
      <c r="A41" s="4" t="s">
        <v>4232</v>
      </c>
      <c r="B41" s="4" t="s">
        <v>18976</v>
      </c>
    </row>
    <row r="42" spans="1:2" x14ac:dyDescent="0.2">
      <c r="A42" s="4" t="s">
        <v>4235</v>
      </c>
      <c r="B42" s="4" t="s">
        <v>19383</v>
      </c>
    </row>
    <row r="43" spans="1:2" x14ac:dyDescent="0.2">
      <c r="A43" s="4" t="s">
        <v>4238</v>
      </c>
      <c r="B43" s="4" t="s">
        <v>19021</v>
      </c>
    </row>
    <row r="44" spans="1:2" x14ac:dyDescent="0.2">
      <c r="A44" s="4" t="s">
        <v>4241</v>
      </c>
      <c r="B44" s="4" t="s">
        <v>19089</v>
      </c>
    </row>
    <row r="45" spans="1:2" x14ac:dyDescent="0.2">
      <c r="A45" s="4" t="s">
        <v>4244</v>
      </c>
      <c r="B45" s="4" t="s">
        <v>19008</v>
      </c>
    </row>
    <row r="46" spans="1:2" x14ac:dyDescent="0.2">
      <c r="A46" s="4" t="s">
        <v>4247</v>
      </c>
      <c r="B46" s="4" t="s">
        <v>18870</v>
      </c>
    </row>
    <row r="47" spans="1:2" x14ac:dyDescent="0.2">
      <c r="A47" s="4" t="s">
        <v>4250</v>
      </c>
      <c r="B47" s="4" t="s">
        <v>19092</v>
      </c>
    </row>
    <row r="48" spans="1:2" x14ac:dyDescent="0.2">
      <c r="A48" s="4" t="s">
        <v>4253</v>
      </c>
      <c r="B48" s="4" t="s">
        <v>19045</v>
      </c>
    </row>
    <row r="49" spans="1:2" x14ac:dyDescent="0.2">
      <c r="A49" s="4" t="s">
        <v>4256</v>
      </c>
      <c r="B49" s="4" t="s">
        <v>18933</v>
      </c>
    </row>
    <row r="50" spans="1:2" x14ac:dyDescent="0.2">
      <c r="A50" s="4" t="s">
        <v>4259</v>
      </c>
      <c r="B50" s="4" t="s">
        <v>18874</v>
      </c>
    </row>
    <row r="51" spans="1:2" x14ac:dyDescent="0.2">
      <c r="A51" s="4" t="s">
        <v>4262</v>
      </c>
      <c r="B51" s="4" t="s">
        <v>19612</v>
      </c>
    </row>
    <row r="52" spans="1:2" x14ac:dyDescent="0.2">
      <c r="A52" s="4" t="s">
        <v>4265</v>
      </c>
      <c r="B52" s="4" t="s">
        <v>18995</v>
      </c>
    </row>
    <row r="53" spans="1:2" x14ac:dyDescent="0.2">
      <c r="A53" s="4" t="s">
        <v>4268</v>
      </c>
      <c r="B53" s="4" t="s">
        <v>19020</v>
      </c>
    </row>
    <row r="54" spans="1:2" x14ac:dyDescent="0.2">
      <c r="A54" s="4" t="s">
        <v>4271</v>
      </c>
      <c r="B54" s="4" t="s">
        <v>18873</v>
      </c>
    </row>
    <row r="55" spans="1:2" x14ac:dyDescent="0.2">
      <c r="A55" s="4" t="s">
        <v>4274</v>
      </c>
      <c r="B55" s="4" t="s">
        <v>19025</v>
      </c>
    </row>
    <row r="56" spans="1:2" x14ac:dyDescent="0.2">
      <c r="A56" s="4" t="s">
        <v>4277</v>
      </c>
      <c r="B56" s="4" t="s">
        <v>18858</v>
      </c>
    </row>
    <row r="57" spans="1:2" x14ac:dyDescent="0.2">
      <c r="A57" s="4" t="s">
        <v>4280</v>
      </c>
      <c r="B57" s="4" t="s">
        <v>19085</v>
      </c>
    </row>
    <row r="58" spans="1:2" x14ac:dyDescent="0.2">
      <c r="A58" s="4" t="s">
        <v>4283</v>
      </c>
      <c r="B58" s="4" t="s">
        <v>18903</v>
      </c>
    </row>
    <row r="59" spans="1:2" x14ac:dyDescent="0.2">
      <c r="A59" s="4" t="s">
        <v>4286</v>
      </c>
      <c r="B59" s="4" t="s">
        <v>18881</v>
      </c>
    </row>
    <row r="60" spans="1:2" x14ac:dyDescent="0.2">
      <c r="A60" s="4" t="s">
        <v>4289</v>
      </c>
      <c r="B60" s="4" t="s">
        <v>19379</v>
      </c>
    </row>
    <row r="61" spans="1:2" x14ac:dyDescent="0.2">
      <c r="A61" s="4" t="s">
        <v>4292</v>
      </c>
      <c r="B61" s="4" t="s">
        <v>19501</v>
      </c>
    </row>
    <row r="62" spans="1:2" x14ac:dyDescent="0.2">
      <c r="A62" s="4" t="s">
        <v>4295</v>
      </c>
      <c r="B62" s="4" t="s">
        <v>19080</v>
      </c>
    </row>
    <row r="63" spans="1:2" x14ac:dyDescent="0.2">
      <c r="A63" s="4" t="s">
        <v>4298</v>
      </c>
      <c r="B63" s="4" t="s">
        <v>19090</v>
      </c>
    </row>
    <row r="64" spans="1:2" x14ac:dyDescent="0.2">
      <c r="A64" s="4" t="s">
        <v>4301</v>
      </c>
      <c r="B64" s="4" t="s">
        <v>19006</v>
      </c>
    </row>
    <row r="65" spans="1:2" x14ac:dyDescent="0.2">
      <c r="A65" s="4" t="s">
        <v>4304</v>
      </c>
      <c r="B65" s="4" t="s">
        <v>18875</v>
      </c>
    </row>
    <row r="66" spans="1:2" x14ac:dyDescent="0.2">
      <c r="A66" s="4" t="s">
        <v>4307</v>
      </c>
      <c r="B66" s="4" t="s">
        <v>19593</v>
      </c>
    </row>
    <row r="67" spans="1:2" x14ac:dyDescent="0.2">
      <c r="A67" s="4" t="s">
        <v>4310</v>
      </c>
      <c r="B67" s="4" t="s">
        <v>19487</v>
      </c>
    </row>
    <row r="68" spans="1:2" x14ac:dyDescent="0.2">
      <c r="A68" s="4" t="s">
        <v>4313</v>
      </c>
      <c r="B68" s="4" t="s">
        <v>19018</v>
      </c>
    </row>
    <row r="69" spans="1:2" x14ac:dyDescent="0.2">
      <c r="A69" s="4" t="s">
        <v>4315</v>
      </c>
      <c r="B69" s="4" t="s">
        <v>18996</v>
      </c>
    </row>
    <row r="70" spans="1:2" x14ac:dyDescent="0.2">
      <c r="A70" s="4" t="s">
        <v>967</v>
      </c>
      <c r="B70" s="4" t="s">
        <v>2451</v>
      </c>
    </row>
    <row r="71" spans="1:2" x14ac:dyDescent="0.2">
      <c r="A71" s="4" t="s">
        <v>968</v>
      </c>
      <c r="B71" s="4" t="s">
        <v>2452</v>
      </c>
    </row>
    <row r="72" spans="1:2" x14ac:dyDescent="0.2">
      <c r="A72" s="4" t="s">
        <v>969</v>
      </c>
      <c r="B72" s="4" t="s">
        <v>2453</v>
      </c>
    </row>
    <row r="73" spans="1:2" x14ac:dyDescent="0.2">
      <c r="A73" s="4" t="s">
        <v>970</v>
      </c>
      <c r="B73" s="4" t="s">
        <v>2454</v>
      </c>
    </row>
    <row r="74" spans="1:2" x14ac:dyDescent="0.2">
      <c r="A74" s="4" t="s">
        <v>971</v>
      </c>
      <c r="B74" s="4" t="s">
        <v>2455</v>
      </c>
    </row>
    <row r="75" spans="1:2" x14ac:dyDescent="0.2">
      <c r="A75" s="4" t="s">
        <v>972</v>
      </c>
      <c r="B75" s="4" t="s">
        <v>2456</v>
      </c>
    </row>
    <row r="76" spans="1:2" x14ac:dyDescent="0.2">
      <c r="A76" s="4" t="s">
        <v>973</v>
      </c>
      <c r="B76" s="4" t="s">
        <v>2457</v>
      </c>
    </row>
    <row r="77" spans="1:2" x14ac:dyDescent="0.2">
      <c r="A77" s="4" t="s">
        <v>974</v>
      </c>
      <c r="B77" s="4" t="s">
        <v>2458</v>
      </c>
    </row>
    <row r="78" spans="1:2" x14ac:dyDescent="0.2">
      <c r="A78" s="4" t="s">
        <v>975</v>
      </c>
      <c r="B78" s="4" t="s">
        <v>2459</v>
      </c>
    </row>
    <row r="79" spans="1:2" x14ac:dyDescent="0.2">
      <c r="A79" s="4" t="s">
        <v>976</v>
      </c>
      <c r="B79" s="4" t="s">
        <v>2460</v>
      </c>
    </row>
    <row r="80" spans="1:2" x14ac:dyDescent="0.2">
      <c r="A80" s="4" t="s">
        <v>977</v>
      </c>
      <c r="B80" s="4" t="s">
        <v>2461</v>
      </c>
    </row>
    <row r="81" spans="1:2" x14ac:dyDescent="0.2">
      <c r="A81" s="4" t="s">
        <v>978</v>
      </c>
      <c r="B81" s="4" t="s">
        <v>2462</v>
      </c>
    </row>
    <row r="82" spans="1:2" x14ac:dyDescent="0.2">
      <c r="A82" s="4" t="s">
        <v>979</v>
      </c>
      <c r="B82" s="4" t="s">
        <v>2463</v>
      </c>
    </row>
    <row r="83" spans="1:2" x14ac:dyDescent="0.2">
      <c r="A83" s="4" t="s">
        <v>980</v>
      </c>
      <c r="B83" s="4" t="s">
        <v>2464</v>
      </c>
    </row>
    <row r="84" spans="1:2" x14ac:dyDescent="0.2">
      <c r="A84" s="4" t="s">
        <v>4342</v>
      </c>
      <c r="B84" s="4" t="s">
        <v>18966</v>
      </c>
    </row>
    <row r="85" spans="1:2" x14ac:dyDescent="0.2">
      <c r="A85" s="4" t="s">
        <v>981</v>
      </c>
      <c r="B85" s="4" t="s">
        <v>2465</v>
      </c>
    </row>
    <row r="86" spans="1:2" x14ac:dyDescent="0.2">
      <c r="A86" s="4" t="s">
        <v>982</v>
      </c>
      <c r="B86" s="4" t="s">
        <v>2466</v>
      </c>
    </row>
    <row r="87" spans="1:2" x14ac:dyDescent="0.2">
      <c r="A87" s="4" t="s">
        <v>4353</v>
      </c>
      <c r="B87" s="4" t="s">
        <v>19170</v>
      </c>
    </row>
    <row r="88" spans="1:2" x14ac:dyDescent="0.2">
      <c r="A88" s="4" t="s">
        <v>983</v>
      </c>
      <c r="B88" s="4" t="s">
        <v>2467</v>
      </c>
    </row>
    <row r="89" spans="1:2" x14ac:dyDescent="0.2">
      <c r="A89" s="4" t="s">
        <v>984</v>
      </c>
      <c r="B89" s="4" t="s">
        <v>2468</v>
      </c>
    </row>
    <row r="90" spans="1:2" x14ac:dyDescent="0.2">
      <c r="A90" s="4" t="s">
        <v>985</v>
      </c>
      <c r="B90" s="4" t="s">
        <v>2469</v>
      </c>
    </row>
    <row r="91" spans="1:2" x14ac:dyDescent="0.2">
      <c r="A91" s="4" t="s">
        <v>4362</v>
      </c>
      <c r="B91" s="4" t="s">
        <v>18949</v>
      </c>
    </row>
    <row r="92" spans="1:2" x14ac:dyDescent="0.2">
      <c r="A92" s="4" t="s">
        <v>4365</v>
      </c>
      <c r="B92" s="4" t="s">
        <v>18880</v>
      </c>
    </row>
    <row r="93" spans="1:2" x14ac:dyDescent="0.2">
      <c r="A93" s="4" t="s">
        <v>986</v>
      </c>
      <c r="B93" s="4" t="s">
        <v>2470</v>
      </c>
    </row>
    <row r="94" spans="1:2" x14ac:dyDescent="0.2">
      <c r="A94" s="4" t="s">
        <v>987</v>
      </c>
      <c r="B94" s="4" t="s">
        <v>2471</v>
      </c>
    </row>
    <row r="95" spans="1:2" x14ac:dyDescent="0.2">
      <c r="A95" s="4" t="s">
        <v>988</v>
      </c>
      <c r="B95" s="4" t="s">
        <v>2472</v>
      </c>
    </row>
    <row r="96" spans="1:2" x14ac:dyDescent="0.2">
      <c r="A96" s="4" t="s">
        <v>989</v>
      </c>
      <c r="B96" s="4" t="s">
        <v>2473</v>
      </c>
    </row>
    <row r="97" spans="1:2" x14ac:dyDescent="0.2">
      <c r="A97" s="4" t="s">
        <v>990</v>
      </c>
      <c r="B97" s="4" t="s">
        <v>2474</v>
      </c>
    </row>
    <row r="98" spans="1:2" x14ac:dyDescent="0.2">
      <c r="A98" s="4" t="s">
        <v>991</v>
      </c>
      <c r="B98" s="4" t="s">
        <v>2475</v>
      </c>
    </row>
    <row r="99" spans="1:2" x14ac:dyDescent="0.2">
      <c r="A99" s="4" t="s">
        <v>992</v>
      </c>
      <c r="B99" s="4" t="s">
        <v>2476</v>
      </c>
    </row>
    <row r="100" spans="1:2" x14ac:dyDescent="0.2">
      <c r="A100" s="4" t="s">
        <v>993</v>
      </c>
      <c r="B100" s="4" t="s">
        <v>2477</v>
      </c>
    </row>
    <row r="101" spans="1:2" x14ac:dyDescent="0.2">
      <c r="A101" s="4" t="s">
        <v>994</v>
      </c>
      <c r="B101" s="4" t="s">
        <v>2478</v>
      </c>
    </row>
    <row r="102" spans="1:2" x14ac:dyDescent="0.2">
      <c r="A102" s="4" t="s">
        <v>995</v>
      </c>
      <c r="B102" s="4" t="s">
        <v>2479</v>
      </c>
    </row>
    <row r="103" spans="1:2" x14ac:dyDescent="0.2">
      <c r="A103" s="4" t="s">
        <v>996</v>
      </c>
      <c r="B103" s="4" t="s">
        <v>2480</v>
      </c>
    </row>
    <row r="104" spans="1:2" x14ac:dyDescent="0.2">
      <c r="A104" s="4" t="s">
        <v>4386</v>
      </c>
      <c r="B104" s="4" t="s">
        <v>19111</v>
      </c>
    </row>
    <row r="105" spans="1:2" x14ac:dyDescent="0.2">
      <c r="A105" s="4" t="s">
        <v>997</v>
      </c>
      <c r="B105" s="4" t="s">
        <v>2481</v>
      </c>
    </row>
    <row r="106" spans="1:2" x14ac:dyDescent="0.2">
      <c r="A106" s="4" t="s">
        <v>998</v>
      </c>
      <c r="B106" s="4" t="s">
        <v>2482</v>
      </c>
    </row>
    <row r="107" spans="1:2" x14ac:dyDescent="0.2">
      <c r="A107" s="4" t="s">
        <v>4397</v>
      </c>
      <c r="B107" s="4" t="s">
        <v>19049</v>
      </c>
    </row>
    <row r="108" spans="1:2" x14ac:dyDescent="0.2">
      <c r="A108" s="4" t="s">
        <v>999</v>
      </c>
      <c r="B108" s="4" t="s">
        <v>2483</v>
      </c>
    </row>
    <row r="109" spans="1:2" x14ac:dyDescent="0.2">
      <c r="A109" s="4" t="s">
        <v>1000</v>
      </c>
      <c r="B109" s="4" t="s">
        <v>2484</v>
      </c>
    </row>
    <row r="110" spans="1:2" x14ac:dyDescent="0.2">
      <c r="A110" s="4" t="s">
        <v>1001</v>
      </c>
      <c r="B110" s="4" t="s">
        <v>2485</v>
      </c>
    </row>
    <row r="111" spans="1:2" x14ac:dyDescent="0.2">
      <c r="A111" s="4" t="s">
        <v>4406</v>
      </c>
      <c r="B111" s="4" t="s">
        <v>18896</v>
      </c>
    </row>
    <row r="112" spans="1:2" x14ac:dyDescent="0.2">
      <c r="A112" s="4" t="s">
        <v>4409</v>
      </c>
      <c r="B112" s="4" t="s">
        <v>19011</v>
      </c>
    </row>
    <row r="113" spans="1:2" x14ac:dyDescent="0.2">
      <c r="A113" s="4" t="s">
        <v>1002</v>
      </c>
      <c r="B113" s="4" t="s">
        <v>2486</v>
      </c>
    </row>
    <row r="114" spans="1:2" x14ac:dyDescent="0.2">
      <c r="A114" s="4" t="s">
        <v>1003</v>
      </c>
      <c r="B114" s="4" t="s">
        <v>2487</v>
      </c>
    </row>
    <row r="115" spans="1:2" x14ac:dyDescent="0.2">
      <c r="A115" s="4" t="s">
        <v>1004</v>
      </c>
      <c r="B115" s="4" t="s">
        <v>2488</v>
      </c>
    </row>
    <row r="116" spans="1:2" x14ac:dyDescent="0.2">
      <c r="A116" s="4" t="s">
        <v>1005</v>
      </c>
      <c r="B116" s="4" t="s">
        <v>2489</v>
      </c>
    </row>
    <row r="117" spans="1:2" x14ac:dyDescent="0.2">
      <c r="A117" s="4" t="s">
        <v>1006</v>
      </c>
      <c r="B117" s="4" t="s">
        <v>2490</v>
      </c>
    </row>
    <row r="118" spans="1:2" x14ac:dyDescent="0.2">
      <c r="A118" s="4" t="s">
        <v>1007</v>
      </c>
      <c r="B118" s="4" t="s">
        <v>2491</v>
      </c>
    </row>
    <row r="119" spans="1:2" x14ac:dyDescent="0.2">
      <c r="A119" s="4" t="s">
        <v>1008</v>
      </c>
      <c r="B119" s="4" t="s">
        <v>2492</v>
      </c>
    </row>
    <row r="120" spans="1:2" x14ac:dyDescent="0.2">
      <c r="A120" s="4" t="s">
        <v>1009</v>
      </c>
      <c r="B120" s="4" t="s">
        <v>2493</v>
      </c>
    </row>
    <row r="121" spans="1:2" x14ac:dyDescent="0.2">
      <c r="A121" s="4" t="s">
        <v>1010</v>
      </c>
      <c r="B121" s="4" t="s">
        <v>2494</v>
      </c>
    </row>
    <row r="122" spans="1:2" x14ac:dyDescent="0.2">
      <c r="A122" s="4" t="s">
        <v>4430</v>
      </c>
      <c r="B122" s="4" t="s">
        <v>19490</v>
      </c>
    </row>
    <row r="123" spans="1:2" x14ac:dyDescent="0.2">
      <c r="A123" s="4" t="s">
        <v>4433</v>
      </c>
      <c r="B123" s="4" t="s">
        <v>19433</v>
      </c>
    </row>
    <row r="124" spans="1:2" x14ac:dyDescent="0.2">
      <c r="A124" s="4" t="s">
        <v>4436</v>
      </c>
      <c r="B124" s="4" t="s">
        <v>19152</v>
      </c>
    </row>
    <row r="125" spans="1:2" x14ac:dyDescent="0.2">
      <c r="A125" s="4" t="s">
        <v>4439</v>
      </c>
      <c r="B125" s="4" t="s">
        <v>18914</v>
      </c>
    </row>
    <row r="126" spans="1:2" x14ac:dyDescent="0.2">
      <c r="A126" s="4" t="s">
        <v>4442</v>
      </c>
      <c r="B126" s="4" t="s">
        <v>18908</v>
      </c>
    </row>
    <row r="127" spans="1:2" x14ac:dyDescent="0.2">
      <c r="A127" s="4" t="s">
        <v>4445</v>
      </c>
      <c r="B127" s="4" t="s">
        <v>19102</v>
      </c>
    </row>
    <row r="128" spans="1:2" x14ac:dyDescent="0.2">
      <c r="A128" s="4" t="s">
        <v>4448</v>
      </c>
      <c r="B128" s="4" t="s">
        <v>19620</v>
      </c>
    </row>
    <row r="129" spans="1:2" x14ac:dyDescent="0.2">
      <c r="A129" s="4" t="s">
        <v>4451</v>
      </c>
      <c r="B129" s="4" t="s">
        <v>19395</v>
      </c>
    </row>
    <row r="130" spans="1:2" x14ac:dyDescent="0.2">
      <c r="A130" s="4" t="s">
        <v>4454</v>
      </c>
      <c r="B130" s="4" t="s">
        <v>19153</v>
      </c>
    </row>
    <row r="131" spans="1:2" x14ac:dyDescent="0.2">
      <c r="A131" s="4" t="s">
        <v>4457</v>
      </c>
      <c r="B131" s="4" t="s">
        <v>18895</v>
      </c>
    </row>
    <row r="132" spans="1:2" x14ac:dyDescent="0.2">
      <c r="A132" s="4" t="s">
        <v>4460</v>
      </c>
      <c r="B132" s="4" t="s">
        <v>19109</v>
      </c>
    </row>
    <row r="133" spans="1:2" x14ac:dyDescent="0.2">
      <c r="A133" s="4" t="s">
        <v>4463</v>
      </c>
      <c r="B133" s="4" t="s">
        <v>19101</v>
      </c>
    </row>
    <row r="134" spans="1:2" x14ac:dyDescent="0.2">
      <c r="A134" s="4" t="s">
        <v>4466</v>
      </c>
      <c r="B134" s="4" t="s">
        <v>19055</v>
      </c>
    </row>
    <row r="135" spans="1:2" x14ac:dyDescent="0.2">
      <c r="A135" s="4" t="s">
        <v>1011</v>
      </c>
      <c r="B135" s="4" t="s">
        <v>2495</v>
      </c>
    </row>
    <row r="136" spans="1:2" x14ac:dyDescent="0.2">
      <c r="A136" s="4" t="s">
        <v>1012</v>
      </c>
      <c r="B136" s="4" t="s">
        <v>2496</v>
      </c>
    </row>
    <row r="137" spans="1:2" x14ac:dyDescent="0.2">
      <c r="A137" s="4" t="s">
        <v>4473</v>
      </c>
      <c r="B137" s="4" t="s">
        <v>19105</v>
      </c>
    </row>
    <row r="138" spans="1:2" x14ac:dyDescent="0.2">
      <c r="A138" s="4" t="s">
        <v>4476</v>
      </c>
      <c r="B138" s="4" t="s">
        <v>19041</v>
      </c>
    </row>
    <row r="139" spans="1:2" x14ac:dyDescent="0.2">
      <c r="A139" s="4" t="s">
        <v>4479</v>
      </c>
      <c r="B139" s="4" t="s">
        <v>19160</v>
      </c>
    </row>
    <row r="140" spans="1:2" x14ac:dyDescent="0.2">
      <c r="A140" s="4" t="s">
        <v>4482</v>
      </c>
      <c r="B140" s="4" t="s">
        <v>18972</v>
      </c>
    </row>
    <row r="141" spans="1:2" x14ac:dyDescent="0.2">
      <c r="A141" s="4" t="s">
        <v>4485</v>
      </c>
      <c r="B141" s="4" t="s">
        <v>19078</v>
      </c>
    </row>
    <row r="142" spans="1:2" x14ac:dyDescent="0.2">
      <c r="A142" s="4" t="s">
        <v>4488</v>
      </c>
      <c r="B142" s="4" t="s">
        <v>18985</v>
      </c>
    </row>
    <row r="143" spans="1:2" x14ac:dyDescent="0.2">
      <c r="A143" s="4" t="s">
        <v>1013</v>
      </c>
      <c r="B143" s="4" t="s">
        <v>2497</v>
      </c>
    </row>
    <row r="144" spans="1:2" x14ac:dyDescent="0.2">
      <c r="A144" s="4" t="s">
        <v>1014</v>
      </c>
      <c r="B144" s="4" t="s">
        <v>2498</v>
      </c>
    </row>
    <row r="145" spans="1:2" x14ac:dyDescent="0.2">
      <c r="A145" s="4" t="s">
        <v>4495</v>
      </c>
      <c r="B145" s="4" t="s">
        <v>19050</v>
      </c>
    </row>
    <row r="146" spans="1:2" x14ac:dyDescent="0.2">
      <c r="A146" s="4" t="s">
        <v>1015</v>
      </c>
      <c r="B146" s="4" t="s">
        <v>2499</v>
      </c>
    </row>
    <row r="147" spans="1:2" x14ac:dyDescent="0.2">
      <c r="A147" s="4" t="s">
        <v>1016</v>
      </c>
      <c r="B147" s="4" t="s">
        <v>2500</v>
      </c>
    </row>
    <row r="148" spans="1:2" x14ac:dyDescent="0.2">
      <c r="A148" s="4" t="s">
        <v>1017</v>
      </c>
      <c r="B148" s="4" t="s">
        <v>2501</v>
      </c>
    </row>
    <row r="149" spans="1:2" x14ac:dyDescent="0.2">
      <c r="A149" s="4" t="s">
        <v>1018</v>
      </c>
      <c r="B149" s="4" t="s">
        <v>2502</v>
      </c>
    </row>
    <row r="150" spans="1:2" x14ac:dyDescent="0.2">
      <c r="A150" s="4" t="s">
        <v>4506</v>
      </c>
      <c r="B150" s="4" t="s">
        <v>19697</v>
      </c>
    </row>
    <row r="151" spans="1:2" x14ac:dyDescent="0.2">
      <c r="A151" s="4" t="s">
        <v>1019</v>
      </c>
      <c r="B151" s="4" t="s">
        <v>2503</v>
      </c>
    </row>
    <row r="152" spans="1:2" x14ac:dyDescent="0.2">
      <c r="A152" s="4" t="s">
        <v>4511</v>
      </c>
      <c r="B152" s="4" t="s">
        <v>19693</v>
      </c>
    </row>
    <row r="153" spans="1:2" x14ac:dyDescent="0.2">
      <c r="A153" s="4" t="s">
        <v>1020</v>
      </c>
      <c r="B153" s="4" t="s">
        <v>2504</v>
      </c>
    </row>
    <row r="154" spans="1:2" x14ac:dyDescent="0.2">
      <c r="A154" s="4" t="s">
        <v>1021</v>
      </c>
      <c r="B154" s="4" t="s">
        <v>2505</v>
      </c>
    </row>
    <row r="155" spans="1:2" x14ac:dyDescent="0.2">
      <c r="A155" s="4" t="s">
        <v>1022</v>
      </c>
      <c r="B155" s="4" t="s">
        <v>2506</v>
      </c>
    </row>
    <row r="156" spans="1:2" x14ac:dyDescent="0.2">
      <c r="A156" s="4" t="s">
        <v>1023</v>
      </c>
      <c r="B156" s="4" t="s">
        <v>2507</v>
      </c>
    </row>
    <row r="157" spans="1:2" x14ac:dyDescent="0.2">
      <c r="A157" s="4" t="s">
        <v>4522</v>
      </c>
      <c r="B157" s="4" t="s">
        <v>19695</v>
      </c>
    </row>
    <row r="158" spans="1:2" x14ac:dyDescent="0.2">
      <c r="A158" s="4" t="s">
        <v>1024</v>
      </c>
      <c r="B158" s="4" t="s">
        <v>2508</v>
      </c>
    </row>
    <row r="159" spans="1:2" x14ac:dyDescent="0.2">
      <c r="A159" s="4" t="s">
        <v>4527</v>
      </c>
      <c r="B159" s="4" t="s">
        <v>19694</v>
      </c>
    </row>
    <row r="160" spans="1:2" x14ac:dyDescent="0.2">
      <c r="A160" s="4" t="s">
        <v>1025</v>
      </c>
      <c r="B160" s="4" t="s">
        <v>2509</v>
      </c>
    </row>
    <row r="161" spans="1:2" x14ac:dyDescent="0.2">
      <c r="A161" s="4" t="s">
        <v>1026</v>
      </c>
      <c r="B161" s="4" t="s">
        <v>2510</v>
      </c>
    </row>
    <row r="162" spans="1:2" x14ac:dyDescent="0.2">
      <c r="A162" s="4" t="s">
        <v>20457</v>
      </c>
      <c r="B162" s="4" t="s">
        <v>20687</v>
      </c>
    </row>
    <row r="163" spans="1:2" x14ac:dyDescent="0.2">
      <c r="A163" s="4" t="s">
        <v>20653</v>
      </c>
      <c r="B163" s="4" t="s">
        <v>21569</v>
      </c>
    </row>
    <row r="164" spans="1:2" x14ac:dyDescent="0.2">
      <c r="A164" s="4" t="s">
        <v>20470</v>
      </c>
      <c r="B164" s="4" t="s">
        <v>20688</v>
      </c>
    </row>
    <row r="165" spans="1:2" x14ac:dyDescent="0.2">
      <c r="A165" s="4" t="s">
        <v>21301</v>
      </c>
      <c r="B165" s="4" t="s">
        <v>21570</v>
      </c>
    </row>
    <row r="166" spans="1:2" x14ac:dyDescent="0.2">
      <c r="A166" s="4" t="s">
        <v>20458</v>
      </c>
      <c r="B166" s="4" t="s">
        <v>20689</v>
      </c>
    </row>
    <row r="167" spans="1:2" x14ac:dyDescent="0.2">
      <c r="A167" s="4" t="s">
        <v>20654</v>
      </c>
      <c r="B167" s="4" t="s">
        <v>21571</v>
      </c>
    </row>
    <row r="168" spans="1:2" x14ac:dyDescent="0.2">
      <c r="A168" s="4" t="s">
        <v>20471</v>
      </c>
      <c r="B168" s="4" t="s">
        <v>20690</v>
      </c>
    </row>
    <row r="169" spans="1:2" x14ac:dyDescent="0.2">
      <c r="A169" s="4" t="s">
        <v>21302</v>
      </c>
      <c r="B169" s="4" t="s">
        <v>21572</v>
      </c>
    </row>
    <row r="170" spans="1:2" x14ac:dyDescent="0.2">
      <c r="A170" s="4" t="s">
        <v>20459</v>
      </c>
      <c r="B170" s="4" t="s">
        <v>20691</v>
      </c>
    </row>
    <row r="171" spans="1:2" x14ac:dyDescent="0.2">
      <c r="A171" s="4" t="s">
        <v>20468</v>
      </c>
      <c r="B171" s="4" t="s">
        <v>20692</v>
      </c>
    </row>
    <row r="172" spans="1:2" x14ac:dyDescent="0.2">
      <c r="A172" s="4" t="s">
        <v>20460</v>
      </c>
      <c r="B172" s="4" t="s">
        <v>20693</v>
      </c>
    </row>
    <row r="173" spans="1:2" x14ac:dyDescent="0.2">
      <c r="A173" s="4" t="s">
        <v>20469</v>
      </c>
      <c r="B173" s="4" t="s">
        <v>20694</v>
      </c>
    </row>
    <row r="174" spans="1:2" x14ac:dyDescent="0.2">
      <c r="A174" s="4" t="s">
        <v>1027</v>
      </c>
      <c r="B174" s="4" t="s">
        <v>2511</v>
      </c>
    </row>
    <row r="175" spans="1:2" x14ac:dyDescent="0.2">
      <c r="A175" s="4" t="s">
        <v>21058</v>
      </c>
      <c r="B175" s="4" t="s">
        <v>21573</v>
      </c>
    </row>
    <row r="176" spans="1:2" x14ac:dyDescent="0.2">
      <c r="A176" s="4" t="s">
        <v>21064</v>
      </c>
      <c r="B176" s="4" t="s">
        <v>21574</v>
      </c>
    </row>
    <row r="177" spans="1:2" x14ac:dyDescent="0.2">
      <c r="A177" s="4" t="s">
        <v>1028</v>
      </c>
      <c r="B177" s="4" t="s">
        <v>2512</v>
      </c>
    </row>
    <row r="178" spans="1:2" x14ac:dyDescent="0.2">
      <c r="A178" s="4" t="s">
        <v>1029</v>
      </c>
      <c r="B178" s="4" t="s">
        <v>2513</v>
      </c>
    </row>
    <row r="179" spans="1:2" x14ac:dyDescent="0.2">
      <c r="A179" s="4" t="s">
        <v>21057</v>
      </c>
      <c r="B179" s="4" t="s">
        <v>21575</v>
      </c>
    </row>
    <row r="180" spans="1:2" x14ac:dyDescent="0.2">
      <c r="A180" s="4" t="s">
        <v>21059</v>
      </c>
      <c r="B180" s="4" t="s">
        <v>21576</v>
      </c>
    </row>
    <row r="181" spans="1:2" x14ac:dyDescent="0.2">
      <c r="A181" s="4" t="s">
        <v>21065</v>
      </c>
      <c r="B181" s="4" t="s">
        <v>21577</v>
      </c>
    </row>
    <row r="182" spans="1:2" x14ac:dyDescent="0.2">
      <c r="A182" s="4" t="s">
        <v>21063</v>
      </c>
      <c r="B182" s="4" t="s">
        <v>21578</v>
      </c>
    </row>
    <row r="183" spans="1:2" x14ac:dyDescent="0.2">
      <c r="A183" s="4" t="s">
        <v>1030</v>
      </c>
      <c r="B183" s="4" t="s">
        <v>2514</v>
      </c>
    </row>
    <row r="184" spans="1:2" x14ac:dyDescent="0.2">
      <c r="A184" s="4" t="s">
        <v>1031</v>
      </c>
      <c r="B184" s="4" t="s">
        <v>2515</v>
      </c>
    </row>
    <row r="185" spans="1:2" x14ac:dyDescent="0.2">
      <c r="A185" s="4" t="s">
        <v>1032</v>
      </c>
      <c r="B185" s="4" t="s">
        <v>2516</v>
      </c>
    </row>
    <row r="186" spans="1:2" x14ac:dyDescent="0.2">
      <c r="A186" s="4" t="s">
        <v>1033</v>
      </c>
      <c r="B186" s="4" t="s">
        <v>2517</v>
      </c>
    </row>
    <row r="187" spans="1:2" x14ac:dyDescent="0.2">
      <c r="A187" s="4" t="s">
        <v>1034</v>
      </c>
      <c r="B187" s="4" t="s">
        <v>2518</v>
      </c>
    </row>
    <row r="188" spans="1:2" x14ac:dyDescent="0.2">
      <c r="A188" s="4" t="s">
        <v>1035</v>
      </c>
      <c r="B188" s="4" t="s">
        <v>2519</v>
      </c>
    </row>
    <row r="189" spans="1:2" x14ac:dyDescent="0.2">
      <c r="A189" s="4" t="s">
        <v>1036</v>
      </c>
      <c r="B189" s="4" t="s">
        <v>2520</v>
      </c>
    </row>
    <row r="190" spans="1:2" x14ac:dyDescent="0.2">
      <c r="A190" s="4" t="s">
        <v>20361</v>
      </c>
      <c r="B190" s="4" t="s">
        <v>20695</v>
      </c>
    </row>
    <row r="191" spans="1:2" x14ac:dyDescent="0.2">
      <c r="A191" s="4" t="s">
        <v>21061</v>
      </c>
      <c r="B191" s="4" t="s">
        <v>21579</v>
      </c>
    </row>
    <row r="192" spans="1:2" x14ac:dyDescent="0.2">
      <c r="A192" s="4" t="s">
        <v>21067</v>
      </c>
      <c r="B192" s="4" t="s">
        <v>21580</v>
      </c>
    </row>
    <row r="193" spans="1:2" x14ac:dyDescent="0.2">
      <c r="A193" s="4" t="s">
        <v>20069</v>
      </c>
      <c r="B193" s="4" t="s">
        <v>20696</v>
      </c>
    </row>
    <row r="194" spans="1:2" x14ac:dyDescent="0.2">
      <c r="A194" s="4" t="s">
        <v>20363</v>
      </c>
      <c r="B194" s="4" t="s">
        <v>20697</v>
      </c>
    </row>
    <row r="195" spans="1:2" x14ac:dyDescent="0.2">
      <c r="A195" s="4" t="s">
        <v>21060</v>
      </c>
      <c r="B195" s="4" t="s">
        <v>21581</v>
      </c>
    </row>
    <row r="196" spans="1:2" x14ac:dyDescent="0.2">
      <c r="A196" s="4" t="s">
        <v>21062</v>
      </c>
      <c r="B196" s="4" t="s">
        <v>21582</v>
      </c>
    </row>
    <row r="197" spans="1:2" x14ac:dyDescent="0.2">
      <c r="A197" s="4" t="s">
        <v>21068</v>
      </c>
      <c r="B197" s="4" t="s">
        <v>21583</v>
      </c>
    </row>
    <row r="198" spans="1:2" x14ac:dyDescent="0.2">
      <c r="A198" s="4" t="s">
        <v>21066</v>
      </c>
      <c r="B198" s="4" t="s">
        <v>21584</v>
      </c>
    </row>
    <row r="199" spans="1:2" x14ac:dyDescent="0.2">
      <c r="A199" s="4" t="s">
        <v>20362</v>
      </c>
      <c r="B199" s="4" t="s">
        <v>20698</v>
      </c>
    </row>
    <row r="200" spans="1:2" x14ac:dyDescent="0.2">
      <c r="A200" s="4" t="s">
        <v>20070</v>
      </c>
      <c r="B200" s="4" t="s">
        <v>20699</v>
      </c>
    </row>
    <row r="201" spans="1:2" x14ac:dyDescent="0.2">
      <c r="A201" s="4" t="s">
        <v>20071</v>
      </c>
      <c r="B201" s="4" t="s">
        <v>20700</v>
      </c>
    </row>
    <row r="202" spans="1:2" x14ac:dyDescent="0.2">
      <c r="A202" s="4" t="s">
        <v>21098</v>
      </c>
      <c r="B202" s="4" t="s">
        <v>21585</v>
      </c>
    </row>
    <row r="203" spans="1:2" x14ac:dyDescent="0.2">
      <c r="A203" s="4" t="s">
        <v>21111</v>
      </c>
      <c r="B203" s="4" t="s">
        <v>21586</v>
      </c>
    </row>
    <row r="204" spans="1:2" x14ac:dyDescent="0.2">
      <c r="A204" s="4" t="s">
        <v>21100</v>
      </c>
      <c r="B204" s="4" t="s">
        <v>21587</v>
      </c>
    </row>
    <row r="205" spans="1:2" x14ac:dyDescent="0.2">
      <c r="A205" s="4" t="s">
        <v>21112</v>
      </c>
      <c r="B205" s="4" t="s">
        <v>21588</v>
      </c>
    </row>
    <row r="206" spans="1:2" x14ac:dyDescent="0.2">
      <c r="A206" s="4" t="s">
        <v>4554</v>
      </c>
      <c r="B206" s="4" t="s">
        <v>4555</v>
      </c>
    </row>
    <row r="207" spans="1:2" x14ac:dyDescent="0.2">
      <c r="A207" s="4" t="s">
        <v>4556</v>
      </c>
      <c r="B207" s="4" t="s">
        <v>4558</v>
      </c>
    </row>
    <row r="208" spans="1:2" x14ac:dyDescent="0.2">
      <c r="A208" s="4" t="s">
        <v>4559</v>
      </c>
      <c r="B208" s="4" t="s">
        <v>4561</v>
      </c>
    </row>
    <row r="209" spans="1:2" x14ac:dyDescent="0.2">
      <c r="A209" s="4" t="s">
        <v>4562</v>
      </c>
      <c r="B209" s="4" t="s">
        <v>4563</v>
      </c>
    </row>
    <row r="210" spans="1:2" x14ac:dyDescent="0.2">
      <c r="A210" s="4" t="s">
        <v>4564</v>
      </c>
      <c r="B210" s="4" t="s">
        <v>4565</v>
      </c>
    </row>
    <row r="211" spans="1:2" x14ac:dyDescent="0.2">
      <c r="A211" s="4" t="s">
        <v>4566</v>
      </c>
      <c r="B211" s="4" t="s">
        <v>4567</v>
      </c>
    </row>
    <row r="212" spans="1:2" x14ac:dyDescent="0.2">
      <c r="A212" s="4" t="s">
        <v>4568</v>
      </c>
      <c r="B212" s="4" t="s">
        <v>4570</v>
      </c>
    </row>
    <row r="213" spans="1:2" x14ac:dyDescent="0.2">
      <c r="A213" s="4" t="s">
        <v>4571</v>
      </c>
      <c r="B213" s="4" t="s">
        <v>4572</v>
      </c>
    </row>
    <row r="214" spans="1:2" x14ac:dyDescent="0.2">
      <c r="A214" s="4" t="s">
        <v>4573</v>
      </c>
      <c r="B214" s="4" t="s">
        <v>4574</v>
      </c>
    </row>
    <row r="215" spans="1:2" x14ac:dyDescent="0.2">
      <c r="A215" s="4" t="s">
        <v>4575</v>
      </c>
      <c r="B215" s="4" t="s">
        <v>4577</v>
      </c>
    </row>
    <row r="216" spans="1:2" x14ac:dyDescent="0.2">
      <c r="A216" s="4" t="s">
        <v>4578</v>
      </c>
      <c r="B216" s="4" t="s">
        <v>4579</v>
      </c>
    </row>
    <row r="217" spans="1:2" x14ac:dyDescent="0.2">
      <c r="A217" s="4" t="s">
        <v>4580</v>
      </c>
      <c r="B217" s="4" t="s">
        <v>4582</v>
      </c>
    </row>
    <row r="218" spans="1:2" x14ac:dyDescent="0.2">
      <c r="A218" s="4" t="s">
        <v>4583</v>
      </c>
      <c r="B218" s="4" t="s">
        <v>4585</v>
      </c>
    </row>
    <row r="219" spans="1:2" x14ac:dyDescent="0.2">
      <c r="A219" s="4" t="s">
        <v>4586</v>
      </c>
      <c r="B219" s="4" t="s">
        <v>4587</v>
      </c>
    </row>
    <row r="220" spans="1:2" x14ac:dyDescent="0.2">
      <c r="A220" s="4" t="s">
        <v>4588</v>
      </c>
      <c r="B220" s="4" t="s">
        <v>4590</v>
      </c>
    </row>
    <row r="221" spans="1:2" x14ac:dyDescent="0.2">
      <c r="A221" s="4" t="s">
        <v>4591</v>
      </c>
      <c r="B221" s="4" t="s">
        <v>4593</v>
      </c>
    </row>
    <row r="222" spans="1:2" x14ac:dyDescent="0.2">
      <c r="A222" s="4" t="s">
        <v>4594</v>
      </c>
      <c r="B222" s="4" t="s">
        <v>4595</v>
      </c>
    </row>
    <row r="223" spans="1:2" x14ac:dyDescent="0.2">
      <c r="A223" s="4" t="s">
        <v>4596</v>
      </c>
      <c r="B223" s="4" t="s">
        <v>4597</v>
      </c>
    </row>
    <row r="224" spans="1:2" x14ac:dyDescent="0.2">
      <c r="A224" s="4" t="s">
        <v>4598</v>
      </c>
      <c r="B224" s="4" t="s">
        <v>4599</v>
      </c>
    </row>
    <row r="225" spans="1:2" x14ac:dyDescent="0.2">
      <c r="A225" s="4" t="s">
        <v>4600</v>
      </c>
      <c r="B225" s="4" t="s">
        <v>4601</v>
      </c>
    </row>
    <row r="226" spans="1:2" x14ac:dyDescent="0.2">
      <c r="A226" s="4" t="s">
        <v>4602</v>
      </c>
      <c r="B226" s="4" t="s">
        <v>4603</v>
      </c>
    </row>
    <row r="227" spans="1:2" x14ac:dyDescent="0.2">
      <c r="A227" s="4" t="s">
        <v>4604</v>
      </c>
      <c r="B227" s="4" t="s">
        <v>4605</v>
      </c>
    </row>
    <row r="228" spans="1:2" x14ac:dyDescent="0.2">
      <c r="A228" s="4" t="s">
        <v>4606</v>
      </c>
      <c r="B228" s="4" t="s">
        <v>4607</v>
      </c>
    </row>
    <row r="229" spans="1:2" x14ac:dyDescent="0.2">
      <c r="A229" s="4" t="s">
        <v>4608</v>
      </c>
      <c r="B229" s="4" t="s">
        <v>4609</v>
      </c>
    </row>
    <row r="230" spans="1:2" x14ac:dyDescent="0.2">
      <c r="A230" s="4" t="s">
        <v>4610</v>
      </c>
      <c r="B230" s="4" t="s">
        <v>4611</v>
      </c>
    </row>
    <row r="231" spans="1:2" x14ac:dyDescent="0.2">
      <c r="A231" s="4" t="s">
        <v>4612</v>
      </c>
      <c r="B231" s="4" t="s">
        <v>4613</v>
      </c>
    </row>
    <row r="232" spans="1:2" x14ac:dyDescent="0.2">
      <c r="A232" s="4" t="s">
        <v>4614</v>
      </c>
      <c r="B232" s="4" t="s">
        <v>4615</v>
      </c>
    </row>
    <row r="233" spans="1:2" x14ac:dyDescent="0.2">
      <c r="A233" s="4" t="s">
        <v>4616</v>
      </c>
      <c r="B233" s="4" t="s">
        <v>4617</v>
      </c>
    </row>
    <row r="234" spans="1:2" x14ac:dyDescent="0.2">
      <c r="A234" s="4" t="s">
        <v>4618</v>
      </c>
      <c r="B234" s="4" t="s">
        <v>4619</v>
      </c>
    </row>
    <row r="235" spans="1:2" x14ac:dyDescent="0.2">
      <c r="A235" s="4" t="s">
        <v>4620</v>
      </c>
      <c r="B235" s="4" t="s">
        <v>4621</v>
      </c>
    </row>
    <row r="236" spans="1:2" x14ac:dyDescent="0.2">
      <c r="A236" s="4" t="s">
        <v>4622</v>
      </c>
      <c r="B236" s="4" t="s">
        <v>4623</v>
      </c>
    </row>
    <row r="237" spans="1:2" x14ac:dyDescent="0.2">
      <c r="A237" s="4" t="s">
        <v>4624</v>
      </c>
      <c r="B237" s="4" t="s">
        <v>4625</v>
      </c>
    </row>
    <row r="238" spans="1:2" x14ac:dyDescent="0.2">
      <c r="A238" s="4" t="s">
        <v>4626</v>
      </c>
      <c r="B238" s="4" t="s">
        <v>4627</v>
      </c>
    </row>
    <row r="239" spans="1:2" x14ac:dyDescent="0.2">
      <c r="A239" s="4" t="s">
        <v>4628</v>
      </c>
      <c r="B239" s="4" t="s">
        <v>4629</v>
      </c>
    </row>
    <row r="240" spans="1:2" x14ac:dyDescent="0.2">
      <c r="A240" s="4" t="s">
        <v>4630</v>
      </c>
      <c r="B240" s="4" t="s">
        <v>4631</v>
      </c>
    </row>
    <row r="241" spans="1:2" x14ac:dyDescent="0.2">
      <c r="A241" s="4" t="s">
        <v>4632</v>
      </c>
      <c r="B241" s="4" t="s">
        <v>4633</v>
      </c>
    </row>
    <row r="242" spans="1:2" x14ac:dyDescent="0.2">
      <c r="A242" s="4" t="s">
        <v>4634</v>
      </c>
      <c r="B242" s="4" t="s">
        <v>4635</v>
      </c>
    </row>
    <row r="243" spans="1:2" x14ac:dyDescent="0.2">
      <c r="A243" s="4" t="s">
        <v>4636</v>
      </c>
      <c r="B243" s="4" t="s">
        <v>4637</v>
      </c>
    </row>
    <row r="244" spans="1:2" x14ac:dyDescent="0.2">
      <c r="A244" s="4" t="s">
        <v>4638</v>
      </c>
      <c r="B244" s="4" t="s">
        <v>4639</v>
      </c>
    </row>
    <row r="245" spans="1:2" x14ac:dyDescent="0.2">
      <c r="A245" s="4" t="s">
        <v>4640</v>
      </c>
      <c r="B245" s="4" t="s">
        <v>4641</v>
      </c>
    </row>
    <row r="246" spans="1:2" x14ac:dyDescent="0.2">
      <c r="A246" s="4" t="s">
        <v>4642</v>
      </c>
      <c r="B246" s="4" t="s">
        <v>4643</v>
      </c>
    </row>
    <row r="247" spans="1:2" x14ac:dyDescent="0.2">
      <c r="A247" s="4" t="s">
        <v>4644</v>
      </c>
      <c r="B247" s="4" t="s">
        <v>4645</v>
      </c>
    </row>
    <row r="248" spans="1:2" x14ac:dyDescent="0.2">
      <c r="A248" s="4" t="s">
        <v>4646</v>
      </c>
      <c r="B248" s="4" t="s">
        <v>4647</v>
      </c>
    </row>
    <row r="249" spans="1:2" x14ac:dyDescent="0.2">
      <c r="A249" s="4" t="s">
        <v>4648</v>
      </c>
      <c r="B249" s="4" t="s">
        <v>4649</v>
      </c>
    </row>
    <row r="250" spans="1:2" x14ac:dyDescent="0.2">
      <c r="A250" s="4" t="s">
        <v>4650</v>
      </c>
      <c r="B250" s="4" t="s">
        <v>4651</v>
      </c>
    </row>
    <row r="251" spans="1:2" x14ac:dyDescent="0.2">
      <c r="A251" s="4" t="s">
        <v>4652</v>
      </c>
      <c r="B251" s="4" t="s">
        <v>4653</v>
      </c>
    </row>
    <row r="252" spans="1:2" x14ac:dyDescent="0.2">
      <c r="A252" s="4" t="s">
        <v>4654</v>
      </c>
      <c r="B252" s="4" t="s">
        <v>4655</v>
      </c>
    </row>
    <row r="253" spans="1:2" x14ac:dyDescent="0.2">
      <c r="A253" s="4" t="s">
        <v>4656</v>
      </c>
      <c r="B253" s="4" t="s">
        <v>4657</v>
      </c>
    </row>
    <row r="254" spans="1:2" x14ac:dyDescent="0.2">
      <c r="A254" s="4" t="s">
        <v>4658</v>
      </c>
      <c r="B254" s="4" t="s">
        <v>4659</v>
      </c>
    </row>
    <row r="255" spans="1:2" x14ac:dyDescent="0.2">
      <c r="A255" s="4" t="s">
        <v>4660</v>
      </c>
      <c r="B255" s="4" t="s">
        <v>4661</v>
      </c>
    </row>
    <row r="256" spans="1:2" x14ac:dyDescent="0.2">
      <c r="A256" s="4" t="s">
        <v>4662</v>
      </c>
      <c r="B256" s="4" t="s">
        <v>4663</v>
      </c>
    </row>
    <row r="257" spans="1:2" x14ac:dyDescent="0.2">
      <c r="A257" s="4" t="s">
        <v>4664</v>
      </c>
      <c r="B257" s="4" t="s">
        <v>4665</v>
      </c>
    </row>
    <row r="258" spans="1:2" x14ac:dyDescent="0.2">
      <c r="A258" s="4" t="s">
        <v>4666</v>
      </c>
      <c r="B258" s="4" t="s">
        <v>4667</v>
      </c>
    </row>
    <row r="259" spans="1:2" x14ac:dyDescent="0.2">
      <c r="A259" s="4" t="s">
        <v>4668</v>
      </c>
      <c r="B259" s="4" t="s">
        <v>4669</v>
      </c>
    </row>
    <row r="260" spans="1:2" x14ac:dyDescent="0.2">
      <c r="A260" s="4" t="s">
        <v>4670</v>
      </c>
      <c r="B260" s="4" t="s">
        <v>4671</v>
      </c>
    </row>
    <row r="261" spans="1:2" x14ac:dyDescent="0.2">
      <c r="A261" s="4" t="s">
        <v>4672</v>
      </c>
      <c r="B261" s="4" t="s">
        <v>4673</v>
      </c>
    </row>
    <row r="262" spans="1:2" x14ac:dyDescent="0.2">
      <c r="A262" s="4" t="s">
        <v>4674</v>
      </c>
      <c r="B262" s="4" t="s">
        <v>4676</v>
      </c>
    </row>
    <row r="263" spans="1:2" x14ac:dyDescent="0.2">
      <c r="A263" s="4" t="s">
        <v>4677</v>
      </c>
      <c r="B263" s="4" t="s">
        <v>4679</v>
      </c>
    </row>
    <row r="264" spans="1:2" x14ac:dyDescent="0.2">
      <c r="A264" s="4" t="s">
        <v>4680</v>
      </c>
      <c r="B264" s="4" t="s">
        <v>4681</v>
      </c>
    </row>
    <row r="265" spans="1:2" x14ac:dyDescent="0.2">
      <c r="A265" s="4" t="s">
        <v>4682</v>
      </c>
      <c r="B265" s="4" t="s">
        <v>4684</v>
      </c>
    </row>
    <row r="266" spans="1:2" x14ac:dyDescent="0.2">
      <c r="A266" s="4" t="s">
        <v>4685</v>
      </c>
      <c r="B266" s="4" t="s">
        <v>4687</v>
      </c>
    </row>
    <row r="267" spans="1:2" x14ac:dyDescent="0.2">
      <c r="A267" s="4" t="s">
        <v>4688</v>
      </c>
      <c r="B267" s="4" t="s">
        <v>4689</v>
      </c>
    </row>
    <row r="268" spans="1:2" x14ac:dyDescent="0.2">
      <c r="A268" s="4" t="s">
        <v>4690</v>
      </c>
      <c r="B268" s="4" t="s">
        <v>4692</v>
      </c>
    </row>
    <row r="269" spans="1:2" x14ac:dyDescent="0.2">
      <c r="A269" s="4" t="s">
        <v>4693</v>
      </c>
      <c r="B269" s="4" t="s">
        <v>4695</v>
      </c>
    </row>
    <row r="270" spans="1:2" x14ac:dyDescent="0.2">
      <c r="A270" s="4" t="s">
        <v>4696</v>
      </c>
      <c r="B270" s="4" t="s">
        <v>4697</v>
      </c>
    </row>
    <row r="271" spans="1:2" x14ac:dyDescent="0.2">
      <c r="A271" s="4" t="s">
        <v>4698</v>
      </c>
      <c r="B271" s="4" t="s">
        <v>4700</v>
      </c>
    </row>
    <row r="272" spans="1:2" x14ac:dyDescent="0.2">
      <c r="A272" s="4" t="s">
        <v>4701</v>
      </c>
      <c r="B272" s="4" t="s">
        <v>4703</v>
      </c>
    </row>
    <row r="273" spans="1:2" x14ac:dyDescent="0.2">
      <c r="A273" s="4" t="s">
        <v>4704</v>
      </c>
      <c r="B273" s="4" t="s">
        <v>4705</v>
      </c>
    </row>
    <row r="274" spans="1:2" x14ac:dyDescent="0.2">
      <c r="A274" s="4" t="s">
        <v>4706</v>
      </c>
      <c r="B274" s="4" t="s">
        <v>4708</v>
      </c>
    </row>
    <row r="275" spans="1:2" x14ac:dyDescent="0.2">
      <c r="A275" s="4" t="s">
        <v>4709</v>
      </c>
      <c r="B275" s="4" t="s">
        <v>4711</v>
      </c>
    </row>
    <row r="276" spans="1:2" x14ac:dyDescent="0.2">
      <c r="A276" s="4" t="s">
        <v>4712</v>
      </c>
      <c r="B276" s="4" t="s">
        <v>4713</v>
      </c>
    </row>
    <row r="277" spans="1:2" x14ac:dyDescent="0.2">
      <c r="A277" s="4" t="s">
        <v>4714</v>
      </c>
      <c r="B277" s="4" t="s">
        <v>4715</v>
      </c>
    </row>
    <row r="278" spans="1:2" x14ac:dyDescent="0.2">
      <c r="A278" s="4" t="s">
        <v>4716</v>
      </c>
      <c r="B278" s="4" t="s">
        <v>4717</v>
      </c>
    </row>
    <row r="279" spans="1:2" x14ac:dyDescent="0.2">
      <c r="A279" s="4" t="s">
        <v>4718</v>
      </c>
      <c r="B279" s="4" t="s">
        <v>4719</v>
      </c>
    </row>
    <row r="280" spans="1:2" x14ac:dyDescent="0.2">
      <c r="A280" s="4" t="s">
        <v>4720</v>
      </c>
      <c r="B280" s="4" t="s">
        <v>4721</v>
      </c>
    </row>
    <row r="281" spans="1:2" x14ac:dyDescent="0.2">
      <c r="A281" s="4" t="s">
        <v>4722</v>
      </c>
      <c r="B281" s="4" t="s">
        <v>4723</v>
      </c>
    </row>
    <row r="282" spans="1:2" x14ac:dyDescent="0.2">
      <c r="A282" s="4" t="s">
        <v>4724</v>
      </c>
      <c r="B282" s="4" t="s">
        <v>4725</v>
      </c>
    </row>
    <row r="283" spans="1:2" x14ac:dyDescent="0.2">
      <c r="A283" s="4" t="s">
        <v>4726</v>
      </c>
      <c r="B283" s="4" t="s">
        <v>4727</v>
      </c>
    </row>
    <row r="284" spans="1:2" x14ac:dyDescent="0.2">
      <c r="A284" s="4" t="s">
        <v>4728</v>
      </c>
      <c r="B284" s="4" t="s">
        <v>4729</v>
      </c>
    </row>
    <row r="285" spans="1:2" x14ac:dyDescent="0.2">
      <c r="A285" s="4" t="s">
        <v>4730</v>
      </c>
      <c r="B285" s="4" t="s">
        <v>4732</v>
      </c>
    </row>
    <row r="286" spans="1:2" x14ac:dyDescent="0.2">
      <c r="A286" s="4" t="s">
        <v>4733</v>
      </c>
      <c r="B286" s="4" t="s">
        <v>4734</v>
      </c>
    </row>
    <row r="287" spans="1:2" x14ac:dyDescent="0.2">
      <c r="A287" s="4" t="s">
        <v>4735</v>
      </c>
      <c r="B287" s="4" t="s">
        <v>4736</v>
      </c>
    </row>
    <row r="288" spans="1:2" x14ac:dyDescent="0.2">
      <c r="A288" s="4" t="s">
        <v>4737</v>
      </c>
      <c r="B288" s="4" t="s">
        <v>4738</v>
      </c>
    </row>
    <row r="289" spans="1:2" x14ac:dyDescent="0.2">
      <c r="A289" s="4" t="s">
        <v>4739</v>
      </c>
      <c r="B289" s="4" t="s">
        <v>4740</v>
      </c>
    </row>
    <row r="290" spans="1:2" x14ac:dyDescent="0.2">
      <c r="A290" s="4" t="s">
        <v>4741</v>
      </c>
      <c r="B290" s="4" t="s">
        <v>4743</v>
      </c>
    </row>
    <row r="291" spans="1:2" x14ac:dyDescent="0.2">
      <c r="A291" s="4" t="s">
        <v>4744</v>
      </c>
      <c r="B291" s="4" t="s">
        <v>4745</v>
      </c>
    </row>
    <row r="292" spans="1:2" x14ac:dyDescent="0.2">
      <c r="A292" s="4" t="s">
        <v>4746</v>
      </c>
      <c r="B292" s="4" t="s">
        <v>4748</v>
      </c>
    </row>
    <row r="293" spans="1:2" x14ac:dyDescent="0.2">
      <c r="A293" s="4" t="s">
        <v>4749</v>
      </c>
      <c r="B293" s="4" t="s">
        <v>4751</v>
      </c>
    </row>
    <row r="294" spans="1:2" x14ac:dyDescent="0.2">
      <c r="A294" s="4" t="s">
        <v>4752</v>
      </c>
      <c r="B294" s="4" t="s">
        <v>4753</v>
      </c>
    </row>
    <row r="295" spans="1:2" x14ac:dyDescent="0.2">
      <c r="A295" s="4" t="s">
        <v>4754</v>
      </c>
      <c r="B295" s="4" t="s">
        <v>4755</v>
      </c>
    </row>
    <row r="296" spans="1:2" x14ac:dyDescent="0.2">
      <c r="A296" s="4" t="s">
        <v>4756</v>
      </c>
      <c r="B296" s="4" t="s">
        <v>4757</v>
      </c>
    </row>
    <row r="297" spans="1:2" x14ac:dyDescent="0.2">
      <c r="A297" s="4" t="s">
        <v>4758</v>
      </c>
      <c r="B297" s="4" t="s">
        <v>4759</v>
      </c>
    </row>
    <row r="298" spans="1:2" x14ac:dyDescent="0.2">
      <c r="A298" s="4" t="s">
        <v>4760</v>
      </c>
      <c r="B298" s="4" t="s">
        <v>4761</v>
      </c>
    </row>
    <row r="299" spans="1:2" x14ac:dyDescent="0.2">
      <c r="A299" s="4" t="s">
        <v>4762</v>
      </c>
      <c r="B299" s="4" t="s">
        <v>4763</v>
      </c>
    </row>
    <row r="300" spans="1:2" x14ac:dyDescent="0.2">
      <c r="A300" s="4" t="s">
        <v>4764</v>
      </c>
      <c r="B300" s="4" t="s">
        <v>4766</v>
      </c>
    </row>
    <row r="301" spans="1:2" x14ac:dyDescent="0.2">
      <c r="A301" s="4" t="s">
        <v>4767</v>
      </c>
      <c r="B301" s="4" t="s">
        <v>4768</v>
      </c>
    </row>
    <row r="302" spans="1:2" x14ac:dyDescent="0.2">
      <c r="A302" s="4" t="s">
        <v>4769</v>
      </c>
      <c r="B302" s="4" t="s">
        <v>4770</v>
      </c>
    </row>
    <row r="303" spans="1:2" x14ac:dyDescent="0.2">
      <c r="A303" s="4" t="s">
        <v>4771</v>
      </c>
      <c r="B303" s="4" t="s">
        <v>4773</v>
      </c>
    </row>
    <row r="304" spans="1:2" x14ac:dyDescent="0.2">
      <c r="A304" s="4" t="s">
        <v>4774</v>
      </c>
      <c r="B304" s="4" t="s">
        <v>4775</v>
      </c>
    </row>
    <row r="305" spans="1:2" x14ac:dyDescent="0.2">
      <c r="A305" s="4" t="s">
        <v>4776</v>
      </c>
      <c r="B305" s="4" t="s">
        <v>4778</v>
      </c>
    </row>
    <row r="306" spans="1:2" x14ac:dyDescent="0.2">
      <c r="A306" s="4" t="s">
        <v>4779</v>
      </c>
      <c r="B306" s="4" t="s">
        <v>4781</v>
      </c>
    </row>
    <row r="307" spans="1:2" x14ac:dyDescent="0.2">
      <c r="A307" s="4" t="s">
        <v>4782</v>
      </c>
      <c r="B307" s="4" t="s">
        <v>4783</v>
      </c>
    </row>
    <row r="308" spans="1:2" x14ac:dyDescent="0.2">
      <c r="A308" s="4" t="s">
        <v>4784</v>
      </c>
      <c r="B308" s="4" t="s">
        <v>4786</v>
      </c>
    </row>
    <row r="309" spans="1:2" x14ac:dyDescent="0.2">
      <c r="A309" s="4" t="s">
        <v>4787</v>
      </c>
      <c r="B309" s="4" t="s">
        <v>4789</v>
      </c>
    </row>
    <row r="310" spans="1:2" x14ac:dyDescent="0.2">
      <c r="A310" s="4" t="s">
        <v>4790</v>
      </c>
      <c r="B310" s="4" t="s">
        <v>4791</v>
      </c>
    </row>
    <row r="311" spans="1:2" x14ac:dyDescent="0.2">
      <c r="A311" s="4" t="s">
        <v>4792</v>
      </c>
      <c r="B311" s="4" t="s">
        <v>4793</v>
      </c>
    </row>
    <row r="312" spans="1:2" x14ac:dyDescent="0.2">
      <c r="A312" s="4" t="s">
        <v>4794</v>
      </c>
      <c r="B312" s="4" t="s">
        <v>4795</v>
      </c>
    </row>
    <row r="313" spans="1:2" x14ac:dyDescent="0.2">
      <c r="A313" s="4" t="s">
        <v>4796</v>
      </c>
      <c r="B313" s="4" t="s">
        <v>4797</v>
      </c>
    </row>
    <row r="314" spans="1:2" x14ac:dyDescent="0.2">
      <c r="A314" s="4" t="s">
        <v>4798</v>
      </c>
      <c r="B314" s="4" t="s">
        <v>4799</v>
      </c>
    </row>
    <row r="315" spans="1:2" x14ac:dyDescent="0.2">
      <c r="A315" s="4" t="s">
        <v>4800</v>
      </c>
      <c r="B315" s="4" t="s">
        <v>4801</v>
      </c>
    </row>
    <row r="316" spans="1:2" x14ac:dyDescent="0.2">
      <c r="A316" s="4" t="s">
        <v>4802</v>
      </c>
      <c r="B316" s="4" t="s">
        <v>4803</v>
      </c>
    </row>
    <row r="317" spans="1:2" x14ac:dyDescent="0.2">
      <c r="A317" s="4" t="s">
        <v>4804</v>
      </c>
      <c r="B317" s="4" t="s">
        <v>4805</v>
      </c>
    </row>
    <row r="318" spans="1:2" x14ac:dyDescent="0.2">
      <c r="A318" s="4" t="s">
        <v>4806</v>
      </c>
      <c r="B318" s="4" t="s">
        <v>4807</v>
      </c>
    </row>
    <row r="319" spans="1:2" x14ac:dyDescent="0.2">
      <c r="A319" s="4" t="s">
        <v>4808</v>
      </c>
      <c r="B319" s="4" t="s">
        <v>4809</v>
      </c>
    </row>
    <row r="320" spans="1:2" x14ac:dyDescent="0.2">
      <c r="A320" s="4" t="s">
        <v>4810</v>
      </c>
      <c r="B320" s="4" t="s">
        <v>4811</v>
      </c>
    </row>
    <row r="321" spans="1:2" x14ac:dyDescent="0.2">
      <c r="A321" s="4" t="s">
        <v>4812</v>
      </c>
      <c r="B321" s="4" t="s">
        <v>4813</v>
      </c>
    </row>
    <row r="322" spans="1:2" x14ac:dyDescent="0.2">
      <c r="A322" s="4" t="s">
        <v>4814</v>
      </c>
      <c r="B322" s="4" t="s">
        <v>4815</v>
      </c>
    </row>
    <row r="323" spans="1:2" x14ac:dyDescent="0.2">
      <c r="A323" s="4" t="s">
        <v>4816</v>
      </c>
      <c r="B323" s="4" t="s">
        <v>4817</v>
      </c>
    </row>
    <row r="324" spans="1:2" x14ac:dyDescent="0.2">
      <c r="A324" s="4" t="s">
        <v>4818</v>
      </c>
      <c r="B324" s="4" t="s">
        <v>4819</v>
      </c>
    </row>
    <row r="325" spans="1:2" x14ac:dyDescent="0.2">
      <c r="A325" s="4" t="s">
        <v>4820</v>
      </c>
      <c r="B325" s="4" t="s">
        <v>4821</v>
      </c>
    </row>
    <row r="326" spans="1:2" x14ac:dyDescent="0.2">
      <c r="A326" s="4" t="s">
        <v>4822</v>
      </c>
      <c r="B326" s="4" t="s">
        <v>4823</v>
      </c>
    </row>
    <row r="327" spans="1:2" x14ac:dyDescent="0.2">
      <c r="A327" s="4" t="s">
        <v>4824</v>
      </c>
      <c r="B327" s="4" t="s">
        <v>4825</v>
      </c>
    </row>
    <row r="328" spans="1:2" x14ac:dyDescent="0.2">
      <c r="A328" s="4" t="s">
        <v>4826</v>
      </c>
      <c r="B328" s="4" t="s">
        <v>4827</v>
      </c>
    </row>
    <row r="329" spans="1:2" x14ac:dyDescent="0.2">
      <c r="A329" s="4" t="s">
        <v>4828</v>
      </c>
      <c r="B329" s="4" t="s">
        <v>4829</v>
      </c>
    </row>
    <row r="330" spans="1:2" x14ac:dyDescent="0.2">
      <c r="A330" s="4" t="s">
        <v>4830</v>
      </c>
      <c r="B330" s="4" t="s">
        <v>4831</v>
      </c>
    </row>
    <row r="331" spans="1:2" x14ac:dyDescent="0.2">
      <c r="A331" s="4" t="s">
        <v>4832</v>
      </c>
      <c r="B331" s="4" t="s">
        <v>4833</v>
      </c>
    </row>
    <row r="332" spans="1:2" x14ac:dyDescent="0.2">
      <c r="A332" s="4" t="s">
        <v>4834</v>
      </c>
      <c r="B332" s="4" t="s">
        <v>4835</v>
      </c>
    </row>
    <row r="333" spans="1:2" x14ac:dyDescent="0.2">
      <c r="A333" s="4" t="s">
        <v>4836</v>
      </c>
      <c r="B333" s="4" t="s">
        <v>4837</v>
      </c>
    </row>
    <row r="334" spans="1:2" x14ac:dyDescent="0.2">
      <c r="A334" s="4" t="s">
        <v>4838</v>
      </c>
      <c r="B334" s="4" t="s">
        <v>4839</v>
      </c>
    </row>
    <row r="335" spans="1:2" x14ac:dyDescent="0.2">
      <c r="A335" s="4" t="s">
        <v>4840</v>
      </c>
      <c r="B335" s="4" t="s">
        <v>4841</v>
      </c>
    </row>
    <row r="336" spans="1:2" x14ac:dyDescent="0.2">
      <c r="A336" s="4" t="s">
        <v>4842</v>
      </c>
      <c r="B336" s="4" t="s">
        <v>4843</v>
      </c>
    </row>
    <row r="337" spans="1:2" x14ac:dyDescent="0.2">
      <c r="A337" s="4" t="s">
        <v>4844</v>
      </c>
      <c r="B337" s="4" t="s">
        <v>4845</v>
      </c>
    </row>
    <row r="338" spans="1:2" x14ac:dyDescent="0.2">
      <c r="A338" s="4" t="s">
        <v>4846</v>
      </c>
      <c r="B338" s="4" t="s">
        <v>4847</v>
      </c>
    </row>
    <row r="339" spans="1:2" x14ac:dyDescent="0.2">
      <c r="A339" s="4" t="s">
        <v>4848</v>
      </c>
      <c r="B339" s="4" t="s">
        <v>4849</v>
      </c>
    </row>
    <row r="340" spans="1:2" x14ac:dyDescent="0.2">
      <c r="A340" s="4" t="s">
        <v>4850</v>
      </c>
      <c r="B340" s="4" t="s">
        <v>4851</v>
      </c>
    </row>
    <row r="341" spans="1:2" x14ac:dyDescent="0.2">
      <c r="A341" s="4" t="s">
        <v>4852</v>
      </c>
      <c r="B341" s="4" t="s">
        <v>4853</v>
      </c>
    </row>
    <row r="342" spans="1:2" x14ac:dyDescent="0.2">
      <c r="A342" s="4" t="s">
        <v>4854</v>
      </c>
      <c r="B342" s="4" t="s">
        <v>4855</v>
      </c>
    </row>
    <row r="343" spans="1:2" x14ac:dyDescent="0.2">
      <c r="A343" s="4" t="s">
        <v>4856</v>
      </c>
      <c r="B343" s="4" t="s">
        <v>4857</v>
      </c>
    </row>
    <row r="344" spans="1:2" x14ac:dyDescent="0.2">
      <c r="A344" s="4" t="s">
        <v>4858</v>
      </c>
      <c r="B344" s="4" t="s">
        <v>4859</v>
      </c>
    </row>
    <row r="345" spans="1:2" x14ac:dyDescent="0.2">
      <c r="A345" s="4" t="s">
        <v>4860</v>
      </c>
      <c r="B345" s="4" t="s">
        <v>4861</v>
      </c>
    </row>
    <row r="346" spans="1:2" x14ac:dyDescent="0.2">
      <c r="A346" s="4" t="s">
        <v>4862</v>
      </c>
      <c r="B346" s="4" t="s">
        <v>4863</v>
      </c>
    </row>
    <row r="347" spans="1:2" x14ac:dyDescent="0.2">
      <c r="A347" s="4" t="s">
        <v>4864</v>
      </c>
      <c r="B347" s="4" t="s">
        <v>4866</v>
      </c>
    </row>
    <row r="348" spans="1:2" x14ac:dyDescent="0.2">
      <c r="A348" s="4" t="s">
        <v>4867</v>
      </c>
      <c r="B348" s="4" t="s">
        <v>4868</v>
      </c>
    </row>
    <row r="349" spans="1:2" x14ac:dyDescent="0.2">
      <c r="A349" s="4" t="s">
        <v>4869</v>
      </c>
      <c r="B349" s="4" t="s">
        <v>4870</v>
      </c>
    </row>
    <row r="350" spans="1:2" x14ac:dyDescent="0.2">
      <c r="A350" s="4" t="s">
        <v>4871</v>
      </c>
      <c r="B350" s="4" t="s">
        <v>4872</v>
      </c>
    </row>
    <row r="351" spans="1:2" x14ac:dyDescent="0.2">
      <c r="A351" s="4" t="s">
        <v>4873</v>
      </c>
      <c r="B351" s="4" t="s">
        <v>4874</v>
      </c>
    </row>
    <row r="352" spans="1:2" x14ac:dyDescent="0.2">
      <c r="A352" s="4" t="s">
        <v>4875</v>
      </c>
      <c r="B352" s="4" t="s">
        <v>4876</v>
      </c>
    </row>
    <row r="353" spans="1:2" x14ac:dyDescent="0.2">
      <c r="A353" s="4" t="s">
        <v>4877</v>
      </c>
      <c r="B353" s="4" t="s">
        <v>4879</v>
      </c>
    </row>
    <row r="354" spans="1:2" x14ac:dyDescent="0.2">
      <c r="A354" s="4" t="s">
        <v>4880</v>
      </c>
      <c r="B354" s="4" t="s">
        <v>4881</v>
      </c>
    </row>
    <row r="355" spans="1:2" x14ac:dyDescent="0.2">
      <c r="A355" s="4" t="s">
        <v>4882</v>
      </c>
      <c r="B355" s="4" t="s">
        <v>4883</v>
      </c>
    </row>
    <row r="356" spans="1:2" x14ac:dyDescent="0.2">
      <c r="A356" s="4" t="s">
        <v>4884</v>
      </c>
      <c r="B356" s="4" t="s">
        <v>4885</v>
      </c>
    </row>
    <row r="357" spans="1:2" x14ac:dyDescent="0.2">
      <c r="A357" s="4" t="s">
        <v>4886</v>
      </c>
      <c r="B357" s="4" t="s">
        <v>4887</v>
      </c>
    </row>
    <row r="358" spans="1:2" x14ac:dyDescent="0.2">
      <c r="A358" s="4" t="s">
        <v>4888</v>
      </c>
      <c r="B358" s="4" t="s">
        <v>4889</v>
      </c>
    </row>
    <row r="359" spans="1:2" x14ac:dyDescent="0.2">
      <c r="A359" s="4" t="s">
        <v>4890</v>
      </c>
      <c r="B359" s="4" t="s">
        <v>4891</v>
      </c>
    </row>
    <row r="360" spans="1:2" x14ac:dyDescent="0.2">
      <c r="A360" s="4" t="s">
        <v>4892</v>
      </c>
      <c r="B360" s="4" t="s">
        <v>4893</v>
      </c>
    </row>
    <row r="361" spans="1:2" x14ac:dyDescent="0.2">
      <c r="A361" s="4" t="s">
        <v>4894</v>
      </c>
      <c r="B361" s="4" t="s">
        <v>4895</v>
      </c>
    </row>
    <row r="362" spans="1:2" x14ac:dyDescent="0.2">
      <c r="A362" s="4" t="s">
        <v>4896</v>
      </c>
      <c r="B362" s="4" t="s">
        <v>4897</v>
      </c>
    </row>
    <row r="363" spans="1:2" x14ac:dyDescent="0.2">
      <c r="A363" s="4" t="s">
        <v>4898</v>
      </c>
      <c r="B363" s="4" t="s">
        <v>4899</v>
      </c>
    </row>
    <row r="364" spans="1:2" x14ac:dyDescent="0.2">
      <c r="A364" s="4" t="s">
        <v>4900</v>
      </c>
      <c r="B364" s="4" t="s">
        <v>4901</v>
      </c>
    </row>
    <row r="365" spans="1:2" x14ac:dyDescent="0.2">
      <c r="A365" s="4" t="s">
        <v>4902</v>
      </c>
      <c r="B365" s="4" t="s">
        <v>4903</v>
      </c>
    </row>
    <row r="366" spans="1:2" x14ac:dyDescent="0.2">
      <c r="A366" s="4" t="s">
        <v>4904</v>
      </c>
      <c r="B366" s="4" t="s">
        <v>4905</v>
      </c>
    </row>
    <row r="367" spans="1:2" x14ac:dyDescent="0.2">
      <c r="A367" s="4" t="s">
        <v>4906</v>
      </c>
      <c r="B367" s="4" t="s">
        <v>4907</v>
      </c>
    </row>
    <row r="368" spans="1:2" x14ac:dyDescent="0.2">
      <c r="A368" s="4" t="s">
        <v>4908</v>
      </c>
      <c r="B368" s="4" t="s">
        <v>4909</v>
      </c>
    </row>
    <row r="369" spans="1:2" x14ac:dyDescent="0.2">
      <c r="A369" s="4" t="s">
        <v>4910</v>
      </c>
      <c r="B369" s="4" t="s">
        <v>4911</v>
      </c>
    </row>
    <row r="370" spans="1:2" x14ac:dyDescent="0.2">
      <c r="A370" s="4" t="s">
        <v>4912</v>
      </c>
      <c r="B370" s="4" t="s">
        <v>4913</v>
      </c>
    </row>
    <row r="371" spans="1:2" x14ac:dyDescent="0.2">
      <c r="A371" s="4" t="s">
        <v>4914</v>
      </c>
      <c r="B371" s="4" t="s">
        <v>4915</v>
      </c>
    </row>
    <row r="372" spans="1:2" x14ac:dyDescent="0.2">
      <c r="A372" s="4" t="s">
        <v>4916</v>
      </c>
      <c r="B372" s="4" t="s">
        <v>4917</v>
      </c>
    </row>
    <row r="373" spans="1:2" x14ac:dyDescent="0.2">
      <c r="A373" s="4" t="s">
        <v>4918</v>
      </c>
      <c r="B373" s="4" t="s">
        <v>4919</v>
      </c>
    </row>
    <row r="374" spans="1:2" x14ac:dyDescent="0.2">
      <c r="A374" s="4" t="s">
        <v>4920</v>
      </c>
      <c r="B374" s="4" t="s">
        <v>4921</v>
      </c>
    </row>
    <row r="375" spans="1:2" x14ac:dyDescent="0.2">
      <c r="A375" s="4" t="s">
        <v>4922</v>
      </c>
      <c r="B375" s="4" t="s">
        <v>4923</v>
      </c>
    </row>
    <row r="376" spans="1:2" x14ac:dyDescent="0.2">
      <c r="A376" s="4" t="s">
        <v>4924</v>
      </c>
      <c r="B376" s="4" t="s">
        <v>4925</v>
      </c>
    </row>
    <row r="377" spans="1:2" x14ac:dyDescent="0.2">
      <c r="A377" s="4" t="s">
        <v>4926</v>
      </c>
      <c r="B377" s="4" t="s">
        <v>4927</v>
      </c>
    </row>
    <row r="378" spans="1:2" x14ac:dyDescent="0.2">
      <c r="A378" s="4" t="s">
        <v>4928</v>
      </c>
      <c r="B378" s="4" t="s">
        <v>4929</v>
      </c>
    </row>
    <row r="379" spans="1:2" x14ac:dyDescent="0.2">
      <c r="A379" s="4" t="s">
        <v>4930</v>
      </c>
      <c r="B379" s="4" t="s">
        <v>4931</v>
      </c>
    </row>
    <row r="380" spans="1:2" x14ac:dyDescent="0.2">
      <c r="A380" s="4" t="s">
        <v>4932</v>
      </c>
      <c r="B380" s="4" t="s">
        <v>4933</v>
      </c>
    </row>
    <row r="381" spans="1:2" x14ac:dyDescent="0.2">
      <c r="A381" s="4" t="s">
        <v>4934</v>
      </c>
      <c r="B381" s="4" t="s">
        <v>4935</v>
      </c>
    </row>
    <row r="382" spans="1:2" x14ac:dyDescent="0.2">
      <c r="A382" s="4" t="s">
        <v>4936</v>
      </c>
      <c r="B382" s="4" t="s">
        <v>4937</v>
      </c>
    </row>
    <row r="383" spans="1:2" x14ac:dyDescent="0.2">
      <c r="A383" s="4" t="s">
        <v>4938</v>
      </c>
      <c r="B383" s="4" t="s">
        <v>4939</v>
      </c>
    </row>
    <row r="384" spans="1:2" x14ac:dyDescent="0.2">
      <c r="A384" s="4" t="s">
        <v>4940</v>
      </c>
      <c r="B384" s="4" t="s">
        <v>4941</v>
      </c>
    </row>
    <row r="385" spans="1:2" x14ac:dyDescent="0.2">
      <c r="A385" s="4" t="s">
        <v>4942</v>
      </c>
      <c r="B385" s="4" t="s">
        <v>4943</v>
      </c>
    </row>
    <row r="386" spans="1:2" x14ac:dyDescent="0.2">
      <c r="A386" s="4" t="s">
        <v>4944</v>
      </c>
      <c r="B386" s="4" t="s">
        <v>4945</v>
      </c>
    </row>
    <row r="387" spans="1:2" x14ac:dyDescent="0.2">
      <c r="A387" s="4" t="s">
        <v>4946</v>
      </c>
      <c r="B387" s="4" t="s">
        <v>4948</v>
      </c>
    </row>
    <row r="388" spans="1:2" x14ac:dyDescent="0.2">
      <c r="A388" s="4" t="s">
        <v>4949</v>
      </c>
      <c r="B388" s="4" t="s">
        <v>4951</v>
      </c>
    </row>
    <row r="389" spans="1:2" x14ac:dyDescent="0.2">
      <c r="A389" s="4" t="s">
        <v>19794</v>
      </c>
      <c r="B389" s="4" t="s">
        <v>20701</v>
      </c>
    </row>
    <row r="390" spans="1:2" x14ac:dyDescent="0.2">
      <c r="A390" s="4" t="s">
        <v>4120</v>
      </c>
      <c r="B390" s="4" t="s">
        <v>20702</v>
      </c>
    </row>
    <row r="391" spans="1:2" x14ac:dyDescent="0.2">
      <c r="A391" s="4" t="s">
        <v>613</v>
      </c>
      <c r="B391" s="4" t="s">
        <v>2521</v>
      </c>
    </row>
    <row r="392" spans="1:2" x14ac:dyDescent="0.2">
      <c r="A392" s="4" t="s">
        <v>612</v>
      </c>
      <c r="B392" s="4" t="s">
        <v>2522</v>
      </c>
    </row>
    <row r="393" spans="1:2" x14ac:dyDescent="0.2">
      <c r="A393" s="4" t="s">
        <v>614</v>
      </c>
      <c r="B393" s="4" t="s">
        <v>2523</v>
      </c>
    </row>
    <row r="394" spans="1:2" x14ac:dyDescent="0.2">
      <c r="A394" s="4" t="s">
        <v>611</v>
      </c>
      <c r="B394" s="4" t="s">
        <v>2524</v>
      </c>
    </row>
    <row r="395" spans="1:2" x14ac:dyDescent="0.2">
      <c r="A395" s="4" t="s">
        <v>621</v>
      </c>
      <c r="B395" s="4" t="s">
        <v>2525</v>
      </c>
    </row>
    <row r="396" spans="1:2" x14ac:dyDescent="0.2">
      <c r="A396" s="4" t="s">
        <v>19796</v>
      </c>
      <c r="B396" s="4" t="s">
        <v>20703</v>
      </c>
    </row>
    <row r="397" spans="1:2" x14ac:dyDescent="0.2">
      <c r="A397" s="4" t="s">
        <v>20704</v>
      </c>
      <c r="B397" s="4" t="s">
        <v>20705</v>
      </c>
    </row>
    <row r="398" spans="1:2" x14ac:dyDescent="0.2">
      <c r="A398" s="4" t="s">
        <v>20706</v>
      </c>
      <c r="B398" s="4" t="s">
        <v>20707</v>
      </c>
    </row>
    <row r="399" spans="1:2" x14ac:dyDescent="0.2">
      <c r="A399" s="4" t="s">
        <v>20708</v>
      </c>
      <c r="B399" s="4" t="s">
        <v>20709</v>
      </c>
    </row>
    <row r="400" spans="1:2" x14ac:dyDescent="0.2">
      <c r="A400" s="4" t="s">
        <v>20710</v>
      </c>
      <c r="B400" s="4" t="s">
        <v>20711</v>
      </c>
    </row>
    <row r="401" spans="1:2" x14ac:dyDescent="0.2">
      <c r="A401" s="4" t="s">
        <v>20712</v>
      </c>
      <c r="B401" s="4" t="s">
        <v>20713</v>
      </c>
    </row>
    <row r="402" spans="1:2" x14ac:dyDescent="0.2">
      <c r="A402" s="4" t="s">
        <v>20714</v>
      </c>
      <c r="B402" s="4" t="s">
        <v>20715</v>
      </c>
    </row>
    <row r="403" spans="1:2" x14ac:dyDescent="0.2">
      <c r="A403" s="4" t="s">
        <v>20716</v>
      </c>
      <c r="B403" s="4" t="s">
        <v>20717</v>
      </c>
    </row>
    <row r="404" spans="1:2" x14ac:dyDescent="0.2">
      <c r="A404" s="4" t="s">
        <v>20718</v>
      </c>
      <c r="B404" s="4" t="s">
        <v>20719</v>
      </c>
    </row>
    <row r="405" spans="1:2" x14ac:dyDescent="0.2">
      <c r="A405" s="4" t="s">
        <v>20720</v>
      </c>
      <c r="B405" s="4" t="s">
        <v>20721</v>
      </c>
    </row>
    <row r="406" spans="1:2" x14ac:dyDescent="0.2">
      <c r="A406" s="4" t="s">
        <v>1037</v>
      </c>
      <c r="B406" s="4" t="s">
        <v>2526</v>
      </c>
    </row>
    <row r="407" spans="1:2" x14ac:dyDescent="0.2">
      <c r="A407" s="4" t="s">
        <v>5173</v>
      </c>
      <c r="B407" s="4" t="s">
        <v>19605</v>
      </c>
    </row>
    <row r="408" spans="1:2" x14ac:dyDescent="0.2">
      <c r="A408" s="4" t="s">
        <v>5176</v>
      </c>
      <c r="B408" s="4" t="s">
        <v>19621</v>
      </c>
    </row>
    <row r="409" spans="1:2" x14ac:dyDescent="0.2">
      <c r="A409" s="4" t="s">
        <v>1038</v>
      </c>
      <c r="B409" s="4" t="s">
        <v>2527</v>
      </c>
    </row>
    <row r="410" spans="1:2" x14ac:dyDescent="0.2">
      <c r="A410" s="4" t="s">
        <v>1039</v>
      </c>
      <c r="B410" s="4" t="s">
        <v>2528</v>
      </c>
    </row>
    <row r="411" spans="1:2" x14ac:dyDescent="0.2">
      <c r="A411" s="4" t="s">
        <v>5183</v>
      </c>
      <c r="B411" s="4" t="s">
        <v>19496</v>
      </c>
    </row>
    <row r="412" spans="1:2" x14ac:dyDescent="0.2">
      <c r="A412" s="4" t="s">
        <v>5186</v>
      </c>
      <c r="B412" s="4" t="s">
        <v>19515</v>
      </c>
    </row>
    <row r="413" spans="1:2" x14ac:dyDescent="0.2">
      <c r="A413" s="4" t="s">
        <v>1040</v>
      </c>
      <c r="B413" s="4" t="s">
        <v>2529</v>
      </c>
    </row>
    <row r="414" spans="1:2" x14ac:dyDescent="0.2">
      <c r="A414" s="4" t="s">
        <v>1041</v>
      </c>
      <c r="B414" s="4" t="s">
        <v>2530</v>
      </c>
    </row>
    <row r="415" spans="1:2" x14ac:dyDescent="0.2">
      <c r="A415" s="4" t="s">
        <v>1042</v>
      </c>
      <c r="B415" s="4" t="s">
        <v>2531</v>
      </c>
    </row>
    <row r="416" spans="1:2" x14ac:dyDescent="0.2">
      <c r="A416" s="4" t="s">
        <v>1043</v>
      </c>
      <c r="B416" s="4" t="s">
        <v>2532</v>
      </c>
    </row>
    <row r="417" spans="1:2" x14ac:dyDescent="0.2">
      <c r="A417" s="4" t="s">
        <v>5197</v>
      </c>
      <c r="B417" s="4" t="s">
        <v>19106</v>
      </c>
    </row>
    <row r="418" spans="1:2" x14ac:dyDescent="0.2">
      <c r="A418" s="4" t="s">
        <v>5200</v>
      </c>
      <c r="B418" s="4" t="s">
        <v>19051</v>
      </c>
    </row>
    <row r="419" spans="1:2" x14ac:dyDescent="0.2">
      <c r="A419" s="4" t="s">
        <v>1044</v>
      </c>
      <c r="B419" s="4" t="s">
        <v>2533</v>
      </c>
    </row>
    <row r="420" spans="1:2" x14ac:dyDescent="0.2">
      <c r="A420" s="4" t="s">
        <v>1045</v>
      </c>
      <c r="B420" s="4" t="s">
        <v>2534</v>
      </c>
    </row>
    <row r="421" spans="1:2" x14ac:dyDescent="0.2">
      <c r="A421" s="4" t="s">
        <v>1046</v>
      </c>
      <c r="B421" s="4" t="s">
        <v>2535</v>
      </c>
    </row>
    <row r="422" spans="1:2" x14ac:dyDescent="0.2">
      <c r="A422" s="4" t="s">
        <v>1047</v>
      </c>
      <c r="B422" s="4" t="s">
        <v>2536</v>
      </c>
    </row>
    <row r="423" spans="1:2" x14ac:dyDescent="0.2">
      <c r="A423" s="4" t="s">
        <v>1048</v>
      </c>
      <c r="B423" s="4" t="s">
        <v>2537</v>
      </c>
    </row>
    <row r="424" spans="1:2" x14ac:dyDescent="0.2">
      <c r="A424" s="4" t="s">
        <v>1049</v>
      </c>
      <c r="B424" s="4" t="s">
        <v>2538</v>
      </c>
    </row>
    <row r="425" spans="1:2" x14ac:dyDescent="0.2">
      <c r="A425" s="4" t="s">
        <v>5215</v>
      </c>
      <c r="B425" s="4" t="s">
        <v>19082</v>
      </c>
    </row>
    <row r="426" spans="1:2" x14ac:dyDescent="0.2">
      <c r="A426" s="4" t="s">
        <v>5218</v>
      </c>
      <c r="B426" s="4" t="s">
        <v>18941</v>
      </c>
    </row>
    <row r="427" spans="1:2" x14ac:dyDescent="0.2">
      <c r="A427" s="4" t="s">
        <v>1050</v>
      </c>
      <c r="B427" s="4" t="s">
        <v>2539</v>
      </c>
    </row>
    <row r="428" spans="1:2" x14ac:dyDescent="0.2">
      <c r="A428" s="4" t="s">
        <v>1051</v>
      </c>
      <c r="B428" s="4" t="s">
        <v>2540</v>
      </c>
    </row>
    <row r="429" spans="1:2" x14ac:dyDescent="0.2">
      <c r="A429" s="4" t="s">
        <v>1052</v>
      </c>
      <c r="B429" s="4" t="s">
        <v>2541</v>
      </c>
    </row>
    <row r="430" spans="1:2" x14ac:dyDescent="0.2">
      <c r="A430" s="4" t="s">
        <v>1053</v>
      </c>
      <c r="B430" s="4" t="s">
        <v>2542</v>
      </c>
    </row>
    <row r="431" spans="1:2" x14ac:dyDescent="0.2">
      <c r="A431" s="4" t="s">
        <v>5229</v>
      </c>
      <c r="B431" s="4" t="s">
        <v>19026</v>
      </c>
    </row>
    <row r="432" spans="1:2" x14ac:dyDescent="0.2">
      <c r="A432" s="4" t="s">
        <v>5232</v>
      </c>
      <c r="B432" s="4" t="s">
        <v>18998</v>
      </c>
    </row>
    <row r="433" spans="1:2" x14ac:dyDescent="0.2">
      <c r="A433" s="4" t="s">
        <v>1054</v>
      </c>
      <c r="B433" s="4" t="s">
        <v>2543</v>
      </c>
    </row>
    <row r="434" spans="1:2" x14ac:dyDescent="0.2">
      <c r="A434" s="4" t="s">
        <v>1055</v>
      </c>
      <c r="B434" s="4" t="s">
        <v>2544</v>
      </c>
    </row>
    <row r="435" spans="1:2" x14ac:dyDescent="0.2">
      <c r="A435" s="4" t="s">
        <v>1056</v>
      </c>
      <c r="B435" s="4" t="s">
        <v>2545</v>
      </c>
    </row>
    <row r="436" spans="1:2" x14ac:dyDescent="0.2">
      <c r="A436" s="4" t="s">
        <v>1057</v>
      </c>
      <c r="B436" s="4" t="s">
        <v>2546</v>
      </c>
    </row>
    <row r="437" spans="1:2" x14ac:dyDescent="0.2">
      <c r="A437" s="4" t="s">
        <v>1058</v>
      </c>
      <c r="B437" s="4" t="s">
        <v>2547</v>
      </c>
    </row>
    <row r="438" spans="1:2" x14ac:dyDescent="0.2">
      <c r="A438" s="4" t="s">
        <v>1059</v>
      </c>
      <c r="B438" s="4" t="s">
        <v>2548</v>
      </c>
    </row>
    <row r="439" spans="1:2" x14ac:dyDescent="0.2">
      <c r="A439" s="4" t="s">
        <v>5247</v>
      </c>
      <c r="B439" s="4" t="s">
        <v>19009</v>
      </c>
    </row>
    <row r="440" spans="1:2" x14ac:dyDescent="0.2">
      <c r="A440" s="4" t="s">
        <v>5250</v>
      </c>
      <c r="B440" s="4" t="s">
        <v>19161</v>
      </c>
    </row>
    <row r="441" spans="1:2" x14ac:dyDescent="0.2">
      <c r="A441" s="4" t="s">
        <v>1060</v>
      </c>
      <c r="B441" s="4" t="s">
        <v>2549</v>
      </c>
    </row>
    <row r="442" spans="1:2" x14ac:dyDescent="0.2">
      <c r="A442" s="4" t="s">
        <v>5255</v>
      </c>
      <c r="B442" s="4" t="s">
        <v>18935</v>
      </c>
    </row>
    <row r="443" spans="1:2" x14ac:dyDescent="0.2">
      <c r="A443" s="4" t="s">
        <v>5258</v>
      </c>
      <c r="B443" s="4" t="s">
        <v>18932</v>
      </c>
    </row>
    <row r="444" spans="1:2" x14ac:dyDescent="0.2">
      <c r="A444" s="4" t="s">
        <v>5261</v>
      </c>
      <c r="B444" s="4" t="s">
        <v>19625</v>
      </c>
    </row>
    <row r="445" spans="1:2" x14ac:dyDescent="0.2">
      <c r="A445" s="4" t="s">
        <v>5264</v>
      </c>
      <c r="B445" s="4" t="s">
        <v>19488</v>
      </c>
    </row>
    <row r="446" spans="1:2" x14ac:dyDescent="0.2">
      <c r="A446" s="4" t="s">
        <v>1061</v>
      </c>
      <c r="B446" s="4" t="s">
        <v>2550</v>
      </c>
    </row>
    <row r="447" spans="1:2" x14ac:dyDescent="0.2">
      <c r="A447" s="4" t="s">
        <v>1062</v>
      </c>
      <c r="B447" s="4" t="s">
        <v>2551</v>
      </c>
    </row>
    <row r="448" spans="1:2" x14ac:dyDescent="0.2">
      <c r="A448" s="4" t="s">
        <v>5271</v>
      </c>
      <c r="B448" s="4" t="s">
        <v>19386</v>
      </c>
    </row>
    <row r="449" spans="1:2" x14ac:dyDescent="0.2">
      <c r="A449" s="4" t="s">
        <v>5274</v>
      </c>
      <c r="B449" s="4" t="s">
        <v>19493</v>
      </c>
    </row>
    <row r="450" spans="1:2" x14ac:dyDescent="0.2">
      <c r="A450" s="4" t="s">
        <v>1063</v>
      </c>
      <c r="B450" s="4" t="s">
        <v>2552</v>
      </c>
    </row>
    <row r="451" spans="1:2" x14ac:dyDescent="0.2">
      <c r="A451" s="4" t="s">
        <v>1064</v>
      </c>
      <c r="B451" s="4" t="s">
        <v>2553</v>
      </c>
    </row>
    <row r="452" spans="1:2" x14ac:dyDescent="0.2">
      <c r="A452" s="4" t="s">
        <v>1065</v>
      </c>
      <c r="B452" s="4" t="s">
        <v>2554</v>
      </c>
    </row>
    <row r="453" spans="1:2" x14ac:dyDescent="0.2">
      <c r="A453" s="4" t="s">
        <v>1066</v>
      </c>
      <c r="B453" s="4" t="s">
        <v>2555</v>
      </c>
    </row>
    <row r="454" spans="1:2" x14ac:dyDescent="0.2">
      <c r="A454" s="4" t="s">
        <v>5285</v>
      </c>
      <c r="B454" s="4" t="s">
        <v>18888</v>
      </c>
    </row>
    <row r="455" spans="1:2" x14ac:dyDescent="0.2">
      <c r="A455" s="4" t="s">
        <v>5288</v>
      </c>
      <c r="B455" s="4" t="s">
        <v>19086</v>
      </c>
    </row>
    <row r="456" spans="1:2" x14ac:dyDescent="0.2">
      <c r="A456" s="4" t="s">
        <v>1067</v>
      </c>
      <c r="B456" s="4" t="s">
        <v>2556</v>
      </c>
    </row>
    <row r="457" spans="1:2" x14ac:dyDescent="0.2">
      <c r="A457" s="4" t="s">
        <v>1068</v>
      </c>
      <c r="B457" s="4" t="s">
        <v>2557</v>
      </c>
    </row>
    <row r="458" spans="1:2" x14ac:dyDescent="0.2">
      <c r="A458" s="4" t="s">
        <v>1069</v>
      </c>
      <c r="B458" s="4" t="s">
        <v>2558</v>
      </c>
    </row>
    <row r="459" spans="1:2" x14ac:dyDescent="0.2">
      <c r="A459" s="4" t="s">
        <v>1070</v>
      </c>
      <c r="B459" s="4" t="s">
        <v>2559</v>
      </c>
    </row>
    <row r="460" spans="1:2" x14ac:dyDescent="0.2">
      <c r="A460" s="4" t="s">
        <v>1071</v>
      </c>
      <c r="B460" s="4" t="s">
        <v>2560</v>
      </c>
    </row>
    <row r="461" spans="1:2" x14ac:dyDescent="0.2">
      <c r="A461" s="4" t="s">
        <v>1072</v>
      </c>
      <c r="B461" s="4" t="s">
        <v>2561</v>
      </c>
    </row>
    <row r="462" spans="1:2" x14ac:dyDescent="0.2">
      <c r="A462" s="4" t="s">
        <v>5303</v>
      </c>
      <c r="B462" s="4" t="s">
        <v>18955</v>
      </c>
    </row>
    <row r="463" spans="1:2" x14ac:dyDescent="0.2">
      <c r="A463" s="4" t="s">
        <v>5306</v>
      </c>
      <c r="B463" s="4" t="s">
        <v>19107</v>
      </c>
    </row>
    <row r="464" spans="1:2" x14ac:dyDescent="0.2">
      <c r="A464" s="4" t="s">
        <v>1073</v>
      </c>
      <c r="B464" s="4" t="s">
        <v>2562</v>
      </c>
    </row>
    <row r="465" spans="1:2" x14ac:dyDescent="0.2">
      <c r="A465" s="4" t="s">
        <v>1074</v>
      </c>
      <c r="B465" s="4" t="s">
        <v>2563</v>
      </c>
    </row>
    <row r="466" spans="1:2" x14ac:dyDescent="0.2">
      <c r="A466" s="4" t="s">
        <v>1075</v>
      </c>
      <c r="B466" s="4" t="s">
        <v>2564</v>
      </c>
    </row>
    <row r="467" spans="1:2" x14ac:dyDescent="0.2">
      <c r="A467" s="4" t="s">
        <v>1076</v>
      </c>
      <c r="B467" s="4" t="s">
        <v>2565</v>
      </c>
    </row>
    <row r="468" spans="1:2" x14ac:dyDescent="0.2">
      <c r="A468" s="4" t="s">
        <v>1077</v>
      </c>
      <c r="B468" s="4" t="s">
        <v>2566</v>
      </c>
    </row>
    <row r="469" spans="1:2" x14ac:dyDescent="0.2">
      <c r="A469" s="4" t="s">
        <v>1078</v>
      </c>
      <c r="B469" s="4" t="s">
        <v>2567</v>
      </c>
    </row>
    <row r="470" spans="1:2" x14ac:dyDescent="0.2">
      <c r="A470" s="4" t="s">
        <v>1079</v>
      </c>
      <c r="B470" s="4" t="s">
        <v>2568</v>
      </c>
    </row>
    <row r="471" spans="1:2" x14ac:dyDescent="0.2">
      <c r="A471" s="4" t="s">
        <v>1080</v>
      </c>
      <c r="B471" s="4" t="s">
        <v>2569</v>
      </c>
    </row>
    <row r="472" spans="1:2" x14ac:dyDescent="0.2">
      <c r="A472" s="4" t="s">
        <v>1081</v>
      </c>
      <c r="B472" s="4" t="s">
        <v>2570</v>
      </c>
    </row>
    <row r="473" spans="1:2" x14ac:dyDescent="0.2">
      <c r="A473" s="4" t="s">
        <v>1082</v>
      </c>
      <c r="B473" s="4" t="s">
        <v>2571</v>
      </c>
    </row>
    <row r="474" spans="1:2" x14ac:dyDescent="0.2">
      <c r="A474" s="4" t="s">
        <v>1083</v>
      </c>
      <c r="B474" s="4" t="s">
        <v>2572</v>
      </c>
    </row>
    <row r="475" spans="1:2" x14ac:dyDescent="0.2">
      <c r="A475" s="4" t="s">
        <v>1084</v>
      </c>
      <c r="B475" s="4" t="s">
        <v>2573</v>
      </c>
    </row>
    <row r="476" spans="1:2" x14ac:dyDescent="0.2">
      <c r="A476" s="4" t="s">
        <v>1085</v>
      </c>
      <c r="B476" s="4" t="s">
        <v>2574</v>
      </c>
    </row>
    <row r="477" spans="1:2" x14ac:dyDescent="0.2">
      <c r="A477" s="4" t="s">
        <v>5335</v>
      </c>
      <c r="B477" s="4" t="s">
        <v>19519</v>
      </c>
    </row>
    <row r="478" spans="1:2" x14ac:dyDescent="0.2">
      <c r="A478" s="4" t="s">
        <v>5338</v>
      </c>
      <c r="B478" s="4" t="s">
        <v>19614</v>
      </c>
    </row>
    <row r="479" spans="1:2" x14ac:dyDescent="0.2">
      <c r="A479" s="4" t="s">
        <v>1086</v>
      </c>
      <c r="B479" s="4" t="s">
        <v>2575</v>
      </c>
    </row>
    <row r="480" spans="1:2" x14ac:dyDescent="0.2">
      <c r="A480" s="4" t="s">
        <v>1087</v>
      </c>
      <c r="B480" s="4" t="s">
        <v>2576</v>
      </c>
    </row>
    <row r="481" spans="1:2" x14ac:dyDescent="0.2">
      <c r="A481" s="4" t="s">
        <v>5345</v>
      </c>
      <c r="B481" s="4" t="s">
        <v>19507</v>
      </c>
    </row>
    <row r="482" spans="1:2" x14ac:dyDescent="0.2">
      <c r="A482" s="4" t="s">
        <v>5348</v>
      </c>
      <c r="B482" s="4" t="s">
        <v>19622</v>
      </c>
    </row>
    <row r="483" spans="1:2" x14ac:dyDescent="0.2">
      <c r="A483" s="4" t="s">
        <v>1088</v>
      </c>
      <c r="B483" s="4" t="s">
        <v>2577</v>
      </c>
    </row>
    <row r="484" spans="1:2" x14ac:dyDescent="0.2">
      <c r="A484" s="4" t="s">
        <v>956</v>
      </c>
      <c r="B484" s="4" t="s">
        <v>20722</v>
      </c>
    </row>
    <row r="485" spans="1:2" x14ac:dyDescent="0.2">
      <c r="A485" s="4" t="s">
        <v>1089</v>
      </c>
      <c r="B485" s="4" t="s">
        <v>2578</v>
      </c>
    </row>
    <row r="486" spans="1:2" x14ac:dyDescent="0.2">
      <c r="A486" s="4" t="s">
        <v>1090</v>
      </c>
      <c r="B486" s="4" t="s">
        <v>2579</v>
      </c>
    </row>
    <row r="487" spans="1:2" x14ac:dyDescent="0.2">
      <c r="A487" s="4" t="s">
        <v>1091</v>
      </c>
      <c r="B487" s="4" t="s">
        <v>2580</v>
      </c>
    </row>
    <row r="488" spans="1:2" x14ac:dyDescent="0.2">
      <c r="A488" s="4" t="s">
        <v>1092</v>
      </c>
      <c r="B488" s="4" t="s">
        <v>2581</v>
      </c>
    </row>
    <row r="489" spans="1:2" x14ac:dyDescent="0.2">
      <c r="A489" s="4" t="s">
        <v>1093</v>
      </c>
      <c r="B489" s="4" t="s">
        <v>2582</v>
      </c>
    </row>
    <row r="490" spans="1:2" x14ac:dyDescent="0.2">
      <c r="A490" s="4" t="s">
        <v>1094</v>
      </c>
      <c r="B490" s="4" t="s">
        <v>2583</v>
      </c>
    </row>
    <row r="491" spans="1:2" x14ac:dyDescent="0.2">
      <c r="A491" s="4" t="s">
        <v>635</v>
      </c>
      <c r="B491" s="4" t="s">
        <v>19704</v>
      </c>
    </row>
    <row r="492" spans="1:2" x14ac:dyDescent="0.2">
      <c r="A492" s="4" t="s">
        <v>634</v>
      </c>
      <c r="B492" s="4" t="s">
        <v>19703</v>
      </c>
    </row>
    <row r="493" spans="1:2" x14ac:dyDescent="0.2">
      <c r="A493" s="4" t="s">
        <v>633</v>
      </c>
      <c r="B493" s="4" t="s">
        <v>19702</v>
      </c>
    </row>
    <row r="494" spans="1:2" x14ac:dyDescent="0.2">
      <c r="A494" s="4" t="s">
        <v>637</v>
      </c>
      <c r="B494" s="4" t="s">
        <v>19706</v>
      </c>
    </row>
    <row r="495" spans="1:2" x14ac:dyDescent="0.2">
      <c r="A495" s="4" t="s">
        <v>643</v>
      </c>
      <c r="B495" s="4" t="s">
        <v>19707</v>
      </c>
    </row>
    <row r="496" spans="1:2" x14ac:dyDescent="0.2">
      <c r="A496" s="4" t="s">
        <v>636</v>
      </c>
      <c r="B496" s="4" t="s">
        <v>19705</v>
      </c>
    </row>
    <row r="497" spans="1:2" x14ac:dyDescent="0.2">
      <c r="A497" s="4" t="s">
        <v>19789</v>
      </c>
      <c r="B497" s="4" t="s">
        <v>20723</v>
      </c>
    </row>
    <row r="498" spans="1:2" x14ac:dyDescent="0.2">
      <c r="A498" s="4" t="s">
        <v>1095</v>
      </c>
      <c r="B498" s="4" t="s">
        <v>2584</v>
      </c>
    </row>
    <row r="499" spans="1:2" x14ac:dyDescent="0.2">
      <c r="A499" s="4" t="s">
        <v>1096</v>
      </c>
      <c r="B499" s="4" t="s">
        <v>2585</v>
      </c>
    </row>
    <row r="500" spans="1:2" x14ac:dyDescent="0.2">
      <c r="A500" s="4" t="s">
        <v>1097</v>
      </c>
      <c r="B500" s="4" t="s">
        <v>2586</v>
      </c>
    </row>
    <row r="501" spans="1:2" x14ac:dyDescent="0.2">
      <c r="A501" s="4" t="s">
        <v>1098</v>
      </c>
      <c r="B501" s="4" t="s">
        <v>2587</v>
      </c>
    </row>
    <row r="502" spans="1:2" x14ac:dyDescent="0.2">
      <c r="A502" s="4" t="s">
        <v>1099</v>
      </c>
      <c r="B502" s="4" t="s">
        <v>2588</v>
      </c>
    </row>
    <row r="503" spans="1:2" x14ac:dyDescent="0.2">
      <c r="A503" s="4" t="s">
        <v>1100</v>
      </c>
      <c r="B503" s="4" t="s">
        <v>2589</v>
      </c>
    </row>
    <row r="504" spans="1:2" x14ac:dyDescent="0.2">
      <c r="A504" s="4" t="s">
        <v>5389</v>
      </c>
      <c r="B504" s="4" t="s">
        <v>19070</v>
      </c>
    </row>
    <row r="505" spans="1:2" x14ac:dyDescent="0.2">
      <c r="A505" s="4" t="s">
        <v>1102</v>
      </c>
      <c r="B505" s="4" t="s">
        <v>2591</v>
      </c>
    </row>
    <row r="506" spans="1:2" x14ac:dyDescent="0.2">
      <c r="A506" s="4" t="s">
        <v>20215</v>
      </c>
      <c r="B506" s="4" t="s">
        <v>20724</v>
      </c>
    </row>
    <row r="507" spans="1:2" x14ac:dyDescent="0.2">
      <c r="A507" s="4" t="s">
        <v>1103</v>
      </c>
      <c r="B507" s="4" t="s">
        <v>2592</v>
      </c>
    </row>
    <row r="508" spans="1:2" x14ac:dyDescent="0.2">
      <c r="A508" s="4" t="s">
        <v>1101</v>
      </c>
      <c r="B508" s="4" t="s">
        <v>2590</v>
      </c>
    </row>
    <row r="509" spans="1:2" x14ac:dyDescent="0.2">
      <c r="A509" s="4" t="s">
        <v>538</v>
      </c>
      <c r="B509" s="4" t="s">
        <v>2593</v>
      </c>
    </row>
    <row r="510" spans="1:2" x14ac:dyDescent="0.2">
      <c r="A510" s="4" t="s">
        <v>1104</v>
      </c>
      <c r="B510" s="4" t="s">
        <v>2594</v>
      </c>
    </row>
    <row r="511" spans="1:2" x14ac:dyDescent="0.2">
      <c r="A511" s="4" t="s">
        <v>19859</v>
      </c>
      <c r="B511" s="4" t="s">
        <v>20725</v>
      </c>
    </row>
    <row r="512" spans="1:2" x14ac:dyDescent="0.2">
      <c r="A512" s="4" t="s">
        <v>20213</v>
      </c>
      <c r="B512" s="4" t="s">
        <v>20726</v>
      </c>
    </row>
    <row r="513" spans="1:2" x14ac:dyDescent="0.2">
      <c r="A513" s="4" t="s">
        <v>5402</v>
      </c>
      <c r="B513" s="4" t="s">
        <v>19023</v>
      </c>
    </row>
    <row r="514" spans="1:2" x14ac:dyDescent="0.2">
      <c r="A514" s="4" t="s">
        <v>532</v>
      </c>
      <c r="B514" s="4" t="s">
        <v>2595</v>
      </c>
    </row>
    <row r="515" spans="1:2" x14ac:dyDescent="0.2">
      <c r="A515" s="4" t="s">
        <v>280</v>
      </c>
      <c r="B515" s="4" t="s">
        <v>2596</v>
      </c>
    </row>
    <row r="516" spans="1:2" x14ac:dyDescent="0.2">
      <c r="A516" s="4" t="s">
        <v>1105</v>
      </c>
      <c r="B516" s="4" t="s">
        <v>2597</v>
      </c>
    </row>
    <row r="517" spans="1:2" x14ac:dyDescent="0.2">
      <c r="A517" s="4" t="s">
        <v>536</v>
      </c>
      <c r="B517" s="4" t="s">
        <v>2598</v>
      </c>
    </row>
    <row r="518" spans="1:2" x14ac:dyDescent="0.2">
      <c r="A518" s="4" t="s">
        <v>1106</v>
      </c>
      <c r="B518" s="4" t="s">
        <v>2599</v>
      </c>
    </row>
    <row r="519" spans="1:2" x14ac:dyDescent="0.2">
      <c r="A519" s="4" t="s">
        <v>5415</v>
      </c>
      <c r="B519" s="4" t="s">
        <v>19072</v>
      </c>
    </row>
    <row r="520" spans="1:2" x14ac:dyDescent="0.2">
      <c r="A520" s="4" t="s">
        <v>5418</v>
      </c>
      <c r="B520" s="4" t="s">
        <v>18919</v>
      </c>
    </row>
    <row r="521" spans="1:2" x14ac:dyDescent="0.2">
      <c r="A521" s="4" t="s">
        <v>1107</v>
      </c>
      <c r="B521" s="4" t="s">
        <v>2600</v>
      </c>
    </row>
    <row r="522" spans="1:2" x14ac:dyDescent="0.2">
      <c r="A522" s="4" t="s">
        <v>1108</v>
      </c>
      <c r="B522" s="4" t="s">
        <v>2601</v>
      </c>
    </row>
    <row r="523" spans="1:2" x14ac:dyDescent="0.2">
      <c r="A523" s="4" t="s">
        <v>1109</v>
      </c>
      <c r="B523" s="4" t="s">
        <v>2602</v>
      </c>
    </row>
    <row r="524" spans="1:2" x14ac:dyDescent="0.2">
      <c r="A524" s="4" t="s">
        <v>1110</v>
      </c>
      <c r="B524" s="4" t="s">
        <v>2603</v>
      </c>
    </row>
    <row r="525" spans="1:2" x14ac:dyDescent="0.2">
      <c r="A525" s="4" t="s">
        <v>1112</v>
      </c>
      <c r="B525" s="4" t="s">
        <v>2605</v>
      </c>
    </row>
    <row r="526" spans="1:2" x14ac:dyDescent="0.2">
      <c r="A526" s="4" t="s">
        <v>20216</v>
      </c>
      <c r="B526" s="4" t="s">
        <v>20727</v>
      </c>
    </row>
    <row r="527" spans="1:2" x14ac:dyDescent="0.2">
      <c r="A527" s="4" t="s">
        <v>1113</v>
      </c>
      <c r="B527" s="4" t="s">
        <v>2606</v>
      </c>
    </row>
    <row r="528" spans="1:2" x14ac:dyDescent="0.2">
      <c r="A528" s="4" t="s">
        <v>1111</v>
      </c>
      <c r="B528" s="4" t="s">
        <v>2604</v>
      </c>
    </row>
    <row r="529" spans="1:2" x14ac:dyDescent="0.2">
      <c r="A529" s="4" t="s">
        <v>539</v>
      </c>
      <c r="B529" s="4" t="s">
        <v>2607</v>
      </c>
    </row>
    <row r="530" spans="1:2" x14ac:dyDescent="0.2">
      <c r="A530" s="4" t="s">
        <v>1114</v>
      </c>
      <c r="B530" s="4" t="s">
        <v>2608</v>
      </c>
    </row>
    <row r="531" spans="1:2" x14ac:dyDescent="0.2">
      <c r="A531" s="4" t="s">
        <v>19860</v>
      </c>
      <c r="B531" s="4" t="s">
        <v>20728</v>
      </c>
    </row>
    <row r="532" spans="1:2" x14ac:dyDescent="0.2">
      <c r="A532" s="4" t="s">
        <v>20214</v>
      </c>
      <c r="B532" s="4" t="s">
        <v>20729</v>
      </c>
    </row>
    <row r="533" spans="1:2" x14ac:dyDescent="0.2">
      <c r="A533" s="4" t="s">
        <v>533</v>
      </c>
      <c r="B533" s="4" t="s">
        <v>2609</v>
      </c>
    </row>
    <row r="534" spans="1:2" x14ac:dyDescent="0.2">
      <c r="A534" s="4" t="s">
        <v>281</v>
      </c>
      <c r="B534" s="4" t="s">
        <v>2610</v>
      </c>
    </row>
    <row r="535" spans="1:2" x14ac:dyDescent="0.2">
      <c r="A535" s="4" t="s">
        <v>1115</v>
      </c>
      <c r="B535" s="4" t="s">
        <v>2611</v>
      </c>
    </row>
    <row r="536" spans="1:2" x14ac:dyDescent="0.2">
      <c r="A536" s="4" t="s">
        <v>537</v>
      </c>
      <c r="B536" s="4" t="s">
        <v>2612</v>
      </c>
    </row>
    <row r="537" spans="1:2" x14ac:dyDescent="0.2">
      <c r="A537" s="4" t="s">
        <v>1116</v>
      </c>
      <c r="B537" s="4" t="s">
        <v>2613</v>
      </c>
    </row>
    <row r="538" spans="1:2" x14ac:dyDescent="0.2">
      <c r="A538" s="4" t="s">
        <v>1117</v>
      </c>
      <c r="B538" s="4" t="s">
        <v>2614</v>
      </c>
    </row>
    <row r="539" spans="1:2" x14ac:dyDescent="0.2">
      <c r="A539" s="4" t="s">
        <v>1118</v>
      </c>
      <c r="B539" s="4" t="s">
        <v>2615</v>
      </c>
    </row>
    <row r="540" spans="1:2" x14ac:dyDescent="0.2">
      <c r="A540" s="4" t="s">
        <v>1119</v>
      </c>
      <c r="B540" s="4" t="s">
        <v>2616</v>
      </c>
    </row>
    <row r="541" spans="1:2" x14ac:dyDescent="0.2">
      <c r="A541" s="4" t="s">
        <v>1120</v>
      </c>
      <c r="B541" s="4" t="s">
        <v>2617</v>
      </c>
    </row>
    <row r="542" spans="1:2" x14ac:dyDescent="0.2">
      <c r="A542" s="4" t="s">
        <v>1121</v>
      </c>
      <c r="B542" s="4" t="s">
        <v>2618</v>
      </c>
    </row>
    <row r="543" spans="1:2" x14ac:dyDescent="0.2">
      <c r="A543" s="4" t="s">
        <v>5458</v>
      </c>
      <c r="B543" s="4" t="s">
        <v>18991</v>
      </c>
    </row>
    <row r="544" spans="1:2" x14ac:dyDescent="0.2">
      <c r="A544" s="4" t="s">
        <v>5460</v>
      </c>
      <c r="B544" s="4" t="s">
        <v>19027</v>
      </c>
    </row>
    <row r="545" spans="1:2" x14ac:dyDescent="0.2">
      <c r="A545" s="4" t="s">
        <v>1122</v>
      </c>
      <c r="B545" s="4" t="s">
        <v>2619</v>
      </c>
    </row>
    <row r="546" spans="1:2" x14ac:dyDescent="0.2">
      <c r="A546" s="4" t="s">
        <v>5465</v>
      </c>
      <c r="B546" s="4" t="s">
        <v>18973</v>
      </c>
    </row>
    <row r="547" spans="1:2" x14ac:dyDescent="0.2">
      <c r="A547" s="4" t="s">
        <v>5467</v>
      </c>
      <c r="B547" s="4" t="s">
        <v>18884</v>
      </c>
    </row>
    <row r="548" spans="1:2" x14ac:dyDescent="0.2">
      <c r="A548" s="4" t="s">
        <v>5470</v>
      </c>
      <c r="B548" s="4" t="s">
        <v>18905</v>
      </c>
    </row>
    <row r="549" spans="1:2" x14ac:dyDescent="0.2">
      <c r="A549" s="4" t="s">
        <v>5473</v>
      </c>
      <c r="B549" s="4" t="s">
        <v>18878</v>
      </c>
    </row>
    <row r="550" spans="1:2" x14ac:dyDescent="0.2">
      <c r="A550" s="4" t="s">
        <v>1123</v>
      </c>
      <c r="B550" s="4" t="s">
        <v>2620</v>
      </c>
    </row>
    <row r="551" spans="1:2" x14ac:dyDescent="0.2">
      <c r="A551" s="4" t="s">
        <v>1124</v>
      </c>
      <c r="B551" s="4" t="s">
        <v>2621</v>
      </c>
    </row>
    <row r="552" spans="1:2" x14ac:dyDescent="0.2">
      <c r="A552" s="4" t="s">
        <v>1125</v>
      </c>
      <c r="B552" s="4" t="s">
        <v>2622</v>
      </c>
    </row>
    <row r="553" spans="1:2" x14ac:dyDescent="0.2">
      <c r="A553" s="4" t="s">
        <v>1126</v>
      </c>
      <c r="B553" s="4" t="s">
        <v>2623</v>
      </c>
    </row>
    <row r="554" spans="1:2" x14ac:dyDescent="0.2">
      <c r="A554" s="4" t="s">
        <v>1127</v>
      </c>
      <c r="B554" s="4" t="s">
        <v>2624</v>
      </c>
    </row>
    <row r="555" spans="1:2" x14ac:dyDescent="0.2">
      <c r="A555" s="4" t="s">
        <v>1128</v>
      </c>
      <c r="B555" s="4" t="s">
        <v>2625</v>
      </c>
    </row>
    <row r="556" spans="1:2" x14ac:dyDescent="0.2">
      <c r="A556" s="4" t="s">
        <v>1129</v>
      </c>
      <c r="B556" s="4" t="s">
        <v>2626</v>
      </c>
    </row>
    <row r="557" spans="1:2" x14ac:dyDescent="0.2">
      <c r="A557" s="4" t="s">
        <v>1130</v>
      </c>
      <c r="B557" s="4" t="s">
        <v>2627</v>
      </c>
    </row>
    <row r="558" spans="1:2" x14ac:dyDescent="0.2">
      <c r="A558" s="4" t="s">
        <v>1131</v>
      </c>
      <c r="B558" s="4" t="s">
        <v>2628</v>
      </c>
    </row>
    <row r="559" spans="1:2" x14ac:dyDescent="0.2">
      <c r="A559" s="4" t="s">
        <v>1132</v>
      </c>
      <c r="B559" s="4" t="s">
        <v>2629</v>
      </c>
    </row>
    <row r="560" spans="1:2" x14ac:dyDescent="0.2">
      <c r="A560" s="4" t="s">
        <v>1133</v>
      </c>
      <c r="B560" s="4" t="s">
        <v>2630</v>
      </c>
    </row>
    <row r="561" spans="1:2" x14ac:dyDescent="0.2">
      <c r="A561" s="4" t="s">
        <v>1134</v>
      </c>
      <c r="B561" s="4" t="s">
        <v>2631</v>
      </c>
    </row>
    <row r="562" spans="1:2" x14ac:dyDescent="0.2">
      <c r="A562" s="4" t="s">
        <v>1135</v>
      </c>
      <c r="B562" s="4" t="s">
        <v>2632</v>
      </c>
    </row>
    <row r="563" spans="1:2" x14ac:dyDescent="0.2">
      <c r="A563" s="4" t="s">
        <v>1136</v>
      </c>
      <c r="B563" s="4" t="s">
        <v>2633</v>
      </c>
    </row>
    <row r="564" spans="1:2" x14ac:dyDescent="0.2">
      <c r="A564" s="4" t="s">
        <v>1137</v>
      </c>
      <c r="B564" s="4" t="s">
        <v>2634</v>
      </c>
    </row>
    <row r="565" spans="1:2" x14ac:dyDescent="0.2">
      <c r="A565" s="4" t="s">
        <v>1138</v>
      </c>
      <c r="B565" s="4" t="s">
        <v>2635</v>
      </c>
    </row>
    <row r="566" spans="1:2" x14ac:dyDescent="0.2">
      <c r="A566" s="4" t="s">
        <v>20630</v>
      </c>
      <c r="B566" s="4" t="s">
        <v>21589</v>
      </c>
    </row>
    <row r="567" spans="1:2" x14ac:dyDescent="0.2">
      <c r="A567" s="4" t="s">
        <v>647</v>
      </c>
      <c r="B567" s="4" t="s">
        <v>2636</v>
      </c>
    </row>
    <row r="568" spans="1:2" x14ac:dyDescent="0.2">
      <c r="A568" s="4" t="s">
        <v>1139</v>
      </c>
      <c r="B568" s="4" t="s">
        <v>2637</v>
      </c>
    </row>
    <row r="569" spans="1:2" x14ac:dyDescent="0.2">
      <c r="A569" s="4" t="s">
        <v>308</v>
      </c>
      <c r="B569" s="4" t="s">
        <v>2638</v>
      </c>
    </row>
    <row r="570" spans="1:2" x14ac:dyDescent="0.2">
      <c r="A570" s="4" t="s">
        <v>21268</v>
      </c>
      <c r="B570" s="4" t="s">
        <v>21590</v>
      </c>
    </row>
    <row r="571" spans="1:2" x14ac:dyDescent="0.2">
      <c r="A571" s="4" t="s">
        <v>21267</v>
      </c>
      <c r="B571" s="4" t="s">
        <v>21591</v>
      </c>
    </row>
    <row r="572" spans="1:2" x14ac:dyDescent="0.2">
      <c r="A572" s="4" t="s">
        <v>652</v>
      </c>
      <c r="B572" s="4" t="s">
        <v>2639</v>
      </c>
    </row>
    <row r="573" spans="1:2" x14ac:dyDescent="0.2">
      <c r="A573" s="4" t="s">
        <v>21266</v>
      </c>
      <c r="B573" s="4" t="s">
        <v>21592</v>
      </c>
    </row>
    <row r="574" spans="1:2" x14ac:dyDescent="0.2">
      <c r="A574" s="4" t="s">
        <v>5516</v>
      </c>
      <c r="B574" s="4" t="s">
        <v>19147</v>
      </c>
    </row>
    <row r="575" spans="1:2" x14ac:dyDescent="0.2">
      <c r="A575" s="4" t="s">
        <v>5519</v>
      </c>
      <c r="B575" s="4" t="s">
        <v>18962</v>
      </c>
    </row>
    <row r="576" spans="1:2" x14ac:dyDescent="0.2">
      <c r="A576" s="4" t="s">
        <v>5522</v>
      </c>
      <c r="B576" s="4" t="s">
        <v>19110</v>
      </c>
    </row>
    <row r="577" spans="1:2" x14ac:dyDescent="0.2">
      <c r="A577" s="4" t="s">
        <v>5525</v>
      </c>
      <c r="B577" s="4" t="s">
        <v>19134</v>
      </c>
    </row>
    <row r="578" spans="1:2" x14ac:dyDescent="0.2">
      <c r="A578" s="4" t="s">
        <v>5528</v>
      </c>
      <c r="B578" s="4" t="s">
        <v>18890</v>
      </c>
    </row>
    <row r="579" spans="1:2" x14ac:dyDescent="0.2">
      <c r="A579" s="4" t="s">
        <v>1140</v>
      </c>
      <c r="B579" s="4" t="s">
        <v>2640</v>
      </c>
    </row>
    <row r="580" spans="1:2" x14ac:dyDescent="0.2">
      <c r="A580" s="4" t="s">
        <v>1141</v>
      </c>
      <c r="B580" s="4" t="s">
        <v>2641</v>
      </c>
    </row>
    <row r="581" spans="1:2" x14ac:dyDescent="0.2">
      <c r="A581" s="4" t="s">
        <v>1142</v>
      </c>
      <c r="B581" s="4" t="s">
        <v>2642</v>
      </c>
    </row>
    <row r="582" spans="1:2" x14ac:dyDescent="0.2">
      <c r="A582" s="4" t="s">
        <v>1143</v>
      </c>
      <c r="B582" s="4" t="s">
        <v>2643</v>
      </c>
    </row>
    <row r="583" spans="1:2" x14ac:dyDescent="0.2">
      <c r="A583" s="4" t="s">
        <v>1144</v>
      </c>
      <c r="B583" s="4" t="s">
        <v>2644</v>
      </c>
    </row>
    <row r="584" spans="1:2" x14ac:dyDescent="0.2">
      <c r="A584" s="4" t="s">
        <v>5541</v>
      </c>
      <c r="B584" s="4" t="s">
        <v>19058</v>
      </c>
    </row>
    <row r="585" spans="1:2" x14ac:dyDescent="0.2">
      <c r="A585" s="4" t="s">
        <v>5544</v>
      </c>
      <c r="B585" s="4" t="s">
        <v>19037</v>
      </c>
    </row>
    <row r="586" spans="1:2" x14ac:dyDescent="0.2">
      <c r="A586" s="4" t="s">
        <v>1145</v>
      </c>
      <c r="B586" s="4" t="s">
        <v>2645</v>
      </c>
    </row>
    <row r="587" spans="1:2" x14ac:dyDescent="0.2">
      <c r="A587" s="4" t="s">
        <v>142</v>
      </c>
      <c r="B587" s="4" t="s">
        <v>2646</v>
      </c>
    </row>
    <row r="588" spans="1:2" x14ac:dyDescent="0.2">
      <c r="A588" s="4" t="s">
        <v>1146</v>
      </c>
      <c r="B588" s="4" t="s">
        <v>2647</v>
      </c>
    </row>
    <row r="589" spans="1:2" x14ac:dyDescent="0.2">
      <c r="A589" s="4" t="s">
        <v>630</v>
      </c>
      <c r="B589" s="4" t="s">
        <v>2648</v>
      </c>
    </row>
    <row r="590" spans="1:2" x14ac:dyDescent="0.2">
      <c r="A590" s="4" t="s">
        <v>1147</v>
      </c>
      <c r="B590" s="4" t="s">
        <v>2649</v>
      </c>
    </row>
    <row r="591" spans="1:2" x14ac:dyDescent="0.2">
      <c r="A591" s="4" t="s">
        <v>5557</v>
      </c>
      <c r="B591" s="4" t="s">
        <v>19117</v>
      </c>
    </row>
    <row r="592" spans="1:2" x14ac:dyDescent="0.2">
      <c r="A592" s="4" t="s">
        <v>5560</v>
      </c>
      <c r="B592" s="4" t="s">
        <v>18934</v>
      </c>
    </row>
    <row r="593" spans="1:2" x14ac:dyDescent="0.2">
      <c r="A593" s="4" t="s">
        <v>5563</v>
      </c>
      <c r="B593" s="4" t="s">
        <v>19077</v>
      </c>
    </row>
    <row r="594" spans="1:2" x14ac:dyDescent="0.2">
      <c r="A594" s="4" t="s">
        <v>5566</v>
      </c>
      <c r="B594" s="4" t="s">
        <v>19103</v>
      </c>
    </row>
    <row r="595" spans="1:2" x14ac:dyDescent="0.2">
      <c r="A595" s="4" t="s">
        <v>5569</v>
      </c>
      <c r="B595" s="4" t="s">
        <v>19162</v>
      </c>
    </row>
    <row r="596" spans="1:2" x14ac:dyDescent="0.2">
      <c r="A596" s="4" t="s">
        <v>5572</v>
      </c>
      <c r="B596" s="4" t="s">
        <v>18879</v>
      </c>
    </row>
    <row r="597" spans="1:2" x14ac:dyDescent="0.2">
      <c r="A597" s="4" t="s">
        <v>125</v>
      </c>
      <c r="B597" s="4" t="s">
        <v>21273</v>
      </c>
    </row>
    <row r="598" spans="1:2" x14ac:dyDescent="0.2">
      <c r="A598" s="4" t="s">
        <v>620</v>
      </c>
      <c r="B598" s="4" t="s">
        <v>21274</v>
      </c>
    </row>
    <row r="599" spans="1:2" x14ac:dyDescent="0.2">
      <c r="A599" s="4" t="s">
        <v>5579</v>
      </c>
      <c r="B599" s="4" t="s">
        <v>19137</v>
      </c>
    </row>
    <row r="600" spans="1:2" x14ac:dyDescent="0.2">
      <c r="A600" s="4" t="s">
        <v>5582</v>
      </c>
      <c r="B600" s="4" t="s">
        <v>19044</v>
      </c>
    </row>
    <row r="601" spans="1:2" x14ac:dyDescent="0.2">
      <c r="A601" s="4" t="s">
        <v>5585</v>
      </c>
      <c r="B601" s="4" t="s">
        <v>19076</v>
      </c>
    </row>
    <row r="602" spans="1:2" x14ac:dyDescent="0.2">
      <c r="A602" s="4" t="s">
        <v>5588</v>
      </c>
      <c r="B602" s="4" t="s">
        <v>19015</v>
      </c>
    </row>
    <row r="603" spans="1:2" x14ac:dyDescent="0.2">
      <c r="A603" s="4" t="s">
        <v>5591</v>
      </c>
      <c r="B603" s="4" t="s">
        <v>18894</v>
      </c>
    </row>
    <row r="604" spans="1:2" x14ac:dyDescent="0.2">
      <c r="A604" s="4" t="s">
        <v>5594</v>
      </c>
      <c r="B604" s="4" t="s">
        <v>19138</v>
      </c>
    </row>
    <row r="605" spans="1:2" x14ac:dyDescent="0.2">
      <c r="A605" s="4" t="s">
        <v>5597</v>
      </c>
      <c r="B605" s="4" t="s">
        <v>19048</v>
      </c>
    </row>
    <row r="606" spans="1:2" x14ac:dyDescent="0.2">
      <c r="A606" s="4" t="s">
        <v>5600</v>
      </c>
      <c r="B606" s="4" t="s">
        <v>18968</v>
      </c>
    </row>
    <row r="607" spans="1:2" x14ac:dyDescent="0.2">
      <c r="A607" s="4" t="s">
        <v>21198</v>
      </c>
      <c r="B607" s="4" t="s">
        <v>21593</v>
      </c>
    </row>
    <row r="608" spans="1:2" x14ac:dyDescent="0.2">
      <c r="A608" s="4" t="s">
        <v>21196</v>
      </c>
      <c r="B608" s="4" t="s">
        <v>21594</v>
      </c>
    </row>
    <row r="609" spans="1:2" x14ac:dyDescent="0.2">
      <c r="A609" s="4" t="s">
        <v>21194</v>
      </c>
      <c r="B609" s="4" t="s">
        <v>21595</v>
      </c>
    </row>
    <row r="610" spans="1:2" x14ac:dyDescent="0.2">
      <c r="A610" s="4" t="s">
        <v>21200</v>
      </c>
      <c r="B610" s="4" t="s">
        <v>21596</v>
      </c>
    </row>
    <row r="611" spans="1:2" x14ac:dyDescent="0.2">
      <c r="A611" s="4" t="s">
        <v>21203</v>
      </c>
      <c r="B611" s="4" t="s">
        <v>21597</v>
      </c>
    </row>
    <row r="612" spans="1:2" x14ac:dyDescent="0.2">
      <c r="A612" s="4" t="s">
        <v>21199</v>
      </c>
      <c r="B612" s="4" t="s">
        <v>21598</v>
      </c>
    </row>
    <row r="613" spans="1:2" x14ac:dyDescent="0.2">
      <c r="A613" s="4" t="s">
        <v>21197</v>
      </c>
      <c r="B613" s="4" t="s">
        <v>21599</v>
      </c>
    </row>
    <row r="614" spans="1:2" x14ac:dyDescent="0.2">
      <c r="A614" s="4" t="s">
        <v>21195</v>
      </c>
      <c r="B614" s="4" t="s">
        <v>21600</v>
      </c>
    </row>
    <row r="615" spans="1:2" x14ac:dyDescent="0.2">
      <c r="A615" s="4" t="s">
        <v>21201</v>
      </c>
      <c r="B615" s="4" t="s">
        <v>21601</v>
      </c>
    </row>
    <row r="616" spans="1:2" x14ac:dyDescent="0.2">
      <c r="A616" s="4" t="s">
        <v>21204</v>
      </c>
      <c r="B616" s="4" t="s">
        <v>21602</v>
      </c>
    </row>
    <row r="617" spans="1:2" x14ac:dyDescent="0.2">
      <c r="A617" s="4" t="s">
        <v>20605</v>
      </c>
      <c r="B617" s="4" t="s">
        <v>21603</v>
      </c>
    </row>
    <row r="618" spans="1:2" x14ac:dyDescent="0.2">
      <c r="A618" s="4" t="s">
        <v>20600</v>
      </c>
      <c r="B618" s="4" t="s">
        <v>21604</v>
      </c>
    </row>
    <row r="619" spans="1:2" x14ac:dyDescent="0.2">
      <c r="A619" s="4" t="s">
        <v>20593</v>
      </c>
      <c r="B619" s="4" t="s">
        <v>21605</v>
      </c>
    </row>
    <row r="620" spans="1:2" x14ac:dyDescent="0.2">
      <c r="A620" s="4" t="s">
        <v>20608</v>
      </c>
      <c r="B620" s="4" t="s">
        <v>21606</v>
      </c>
    </row>
    <row r="621" spans="1:2" x14ac:dyDescent="0.2">
      <c r="A621" s="4" t="s">
        <v>20667</v>
      </c>
      <c r="B621" s="4" t="s">
        <v>21607</v>
      </c>
    </row>
    <row r="622" spans="1:2" x14ac:dyDescent="0.2">
      <c r="A622" s="4" t="s">
        <v>20606</v>
      </c>
      <c r="B622" s="4" t="s">
        <v>21608</v>
      </c>
    </row>
    <row r="623" spans="1:2" x14ac:dyDescent="0.2">
      <c r="A623" s="4" t="s">
        <v>20601</v>
      </c>
      <c r="B623" s="4" t="s">
        <v>21609</v>
      </c>
    </row>
    <row r="624" spans="1:2" x14ac:dyDescent="0.2">
      <c r="A624" s="4" t="s">
        <v>20594</v>
      </c>
      <c r="B624" s="4" t="s">
        <v>21610</v>
      </c>
    </row>
    <row r="625" spans="1:2" x14ac:dyDescent="0.2">
      <c r="A625" s="4" t="s">
        <v>20609</v>
      </c>
      <c r="B625" s="4" t="s">
        <v>21611</v>
      </c>
    </row>
    <row r="626" spans="1:2" x14ac:dyDescent="0.2">
      <c r="A626" s="4" t="s">
        <v>20668</v>
      </c>
      <c r="B626" s="4" t="s">
        <v>21612</v>
      </c>
    </row>
    <row r="627" spans="1:2" x14ac:dyDescent="0.2">
      <c r="A627" s="4" t="s">
        <v>21103</v>
      </c>
      <c r="B627" s="4" t="s">
        <v>21613</v>
      </c>
    </row>
    <row r="628" spans="1:2" x14ac:dyDescent="0.2">
      <c r="A628" s="4" t="s">
        <v>21107</v>
      </c>
      <c r="B628" s="4" t="s">
        <v>21614</v>
      </c>
    </row>
    <row r="629" spans="1:2" x14ac:dyDescent="0.2">
      <c r="A629" s="4" t="s">
        <v>21104</v>
      </c>
      <c r="B629" s="4" t="s">
        <v>21615</v>
      </c>
    </row>
    <row r="630" spans="1:2" x14ac:dyDescent="0.2">
      <c r="A630" s="4" t="s">
        <v>21108</v>
      </c>
      <c r="B630" s="4" t="s">
        <v>21616</v>
      </c>
    </row>
    <row r="631" spans="1:2" x14ac:dyDescent="0.2">
      <c r="A631" s="4" t="s">
        <v>20503</v>
      </c>
      <c r="B631" s="4" t="s">
        <v>21617</v>
      </c>
    </row>
    <row r="632" spans="1:2" x14ac:dyDescent="0.2">
      <c r="A632" s="4" t="s">
        <v>21183</v>
      </c>
      <c r="B632" s="4" t="s">
        <v>21618</v>
      </c>
    </row>
    <row r="633" spans="1:2" x14ac:dyDescent="0.2">
      <c r="A633" s="4" t="s">
        <v>20507</v>
      </c>
      <c r="B633" s="4" t="s">
        <v>21619</v>
      </c>
    </row>
    <row r="634" spans="1:2" x14ac:dyDescent="0.2">
      <c r="A634" s="4" t="s">
        <v>21187</v>
      </c>
      <c r="B634" s="4" t="s">
        <v>21620</v>
      </c>
    </row>
    <row r="635" spans="1:2" x14ac:dyDescent="0.2">
      <c r="A635" s="4" t="s">
        <v>21189</v>
      </c>
      <c r="B635" s="4" t="s">
        <v>21621</v>
      </c>
    </row>
    <row r="636" spans="1:2" x14ac:dyDescent="0.2">
      <c r="A636" s="4" t="s">
        <v>20505</v>
      </c>
      <c r="B636" s="4" t="s">
        <v>21622</v>
      </c>
    </row>
    <row r="637" spans="1:2" x14ac:dyDescent="0.2">
      <c r="A637" s="4" t="s">
        <v>21185</v>
      </c>
      <c r="B637" s="4" t="s">
        <v>21623</v>
      </c>
    </row>
    <row r="638" spans="1:2" x14ac:dyDescent="0.2">
      <c r="A638" s="4" t="s">
        <v>20504</v>
      </c>
      <c r="B638" s="4" t="s">
        <v>21624</v>
      </c>
    </row>
    <row r="639" spans="1:2" x14ac:dyDescent="0.2">
      <c r="A639" s="4" t="s">
        <v>21184</v>
      </c>
      <c r="B639" s="4" t="s">
        <v>21625</v>
      </c>
    </row>
    <row r="640" spans="1:2" x14ac:dyDescent="0.2">
      <c r="A640" s="4" t="s">
        <v>20508</v>
      </c>
      <c r="B640" s="4" t="s">
        <v>21626</v>
      </c>
    </row>
    <row r="641" spans="1:2" x14ac:dyDescent="0.2">
      <c r="A641" s="4" t="s">
        <v>21188</v>
      </c>
      <c r="B641" s="4" t="s">
        <v>21627</v>
      </c>
    </row>
    <row r="642" spans="1:2" x14ac:dyDescent="0.2">
      <c r="A642" s="4" t="s">
        <v>21190</v>
      </c>
      <c r="B642" s="4" t="s">
        <v>21628</v>
      </c>
    </row>
    <row r="643" spans="1:2" x14ac:dyDescent="0.2">
      <c r="A643" s="4" t="s">
        <v>20506</v>
      </c>
      <c r="B643" s="4" t="s">
        <v>21629</v>
      </c>
    </row>
    <row r="644" spans="1:2" x14ac:dyDescent="0.2">
      <c r="A644" s="4" t="s">
        <v>21186</v>
      </c>
      <c r="B644" s="4" t="s">
        <v>21630</v>
      </c>
    </row>
    <row r="645" spans="1:2" x14ac:dyDescent="0.2">
      <c r="A645" s="4" t="s">
        <v>20497</v>
      </c>
      <c r="B645" s="4" t="s">
        <v>21631</v>
      </c>
    </row>
    <row r="646" spans="1:2" x14ac:dyDescent="0.2">
      <c r="A646" s="4" t="s">
        <v>20501</v>
      </c>
      <c r="B646" s="4" t="s">
        <v>21632</v>
      </c>
    </row>
    <row r="647" spans="1:2" x14ac:dyDescent="0.2">
      <c r="A647" s="4" t="s">
        <v>20532</v>
      </c>
      <c r="B647" s="4" t="s">
        <v>21633</v>
      </c>
    </row>
    <row r="648" spans="1:2" x14ac:dyDescent="0.2">
      <c r="A648" s="4" t="s">
        <v>20499</v>
      </c>
      <c r="B648" s="4" t="s">
        <v>21634</v>
      </c>
    </row>
    <row r="649" spans="1:2" x14ac:dyDescent="0.2">
      <c r="A649" s="4" t="s">
        <v>20498</v>
      </c>
      <c r="B649" s="4" t="s">
        <v>21635</v>
      </c>
    </row>
    <row r="650" spans="1:2" x14ac:dyDescent="0.2">
      <c r="A650" s="4" t="s">
        <v>20502</v>
      </c>
      <c r="B650" s="4" t="s">
        <v>21636</v>
      </c>
    </row>
    <row r="651" spans="1:2" x14ac:dyDescent="0.2">
      <c r="A651" s="4" t="s">
        <v>20533</v>
      </c>
      <c r="B651" s="4" t="s">
        <v>21637</v>
      </c>
    </row>
    <row r="652" spans="1:2" x14ac:dyDescent="0.2">
      <c r="A652" s="4" t="s">
        <v>20500</v>
      </c>
      <c r="B652" s="4" t="s">
        <v>21638</v>
      </c>
    </row>
    <row r="653" spans="1:2" x14ac:dyDescent="0.2">
      <c r="A653" s="4" t="s">
        <v>20250</v>
      </c>
      <c r="B653" s="4" t="s">
        <v>20730</v>
      </c>
    </row>
    <row r="654" spans="1:2" x14ac:dyDescent="0.2">
      <c r="A654" s="4" t="s">
        <v>19928</v>
      </c>
      <c r="B654" s="4" t="s">
        <v>20731</v>
      </c>
    </row>
    <row r="655" spans="1:2" x14ac:dyDescent="0.2">
      <c r="A655" s="4" t="s">
        <v>20252</v>
      </c>
      <c r="B655" s="4" t="s">
        <v>20732</v>
      </c>
    </row>
    <row r="656" spans="1:2" x14ac:dyDescent="0.2">
      <c r="A656" s="4" t="s">
        <v>19926</v>
      </c>
      <c r="B656" s="4" t="s">
        <v>20733</v>
      </c>
    </row>
    <row r="657" spans="1:2" x14ac:dyDescent="0.2">
      <c r="A657" s="4" t="s">
        <v>20254</v>
      </c>
      <c r="B657" s="4" t="s">
        <v>20734</v>
      </c>
    </row>
    <row r="658" spans="1:2" x14ac:dyDescent="0.2">
      <c r="A658" s="4" t="s">
        <v>19932</v>
      </c>
      <c r="B658" s="4" t="s">
        <v>20735</v>
      </c>
    </row>
    <row r="659" spans="1:2" x14ac:dyDescent="0.2">
      <c r="A659" s="4" t="s">
        <v>20256</v>
      </c>
      <c r="B659" s="4" t="s">
        <v>20736</v>
      </c>
    </row>
    <row r="660" spans="1:2" x14ac:dyDescent="0.2">
      <c r="A660" s="4" t="s">
        <v>19930</v>
      </c>
      <c r="B660" s="4" t="s">
        <v>20737</v>
      </c>
    </row>
    <row r="661" spans="1:2" x14ac:dyDescent="0.2">
      <c r="A661" s="4" t="s">
        <v>20364</v>
      </c>
      <c r="B661" s="4" t="s">
        <v>20738</v>
      </c>
    </row>
    <row r="662" spans="1:2" x14ac:dyDescent="0.2">
      <c r="A662" s="4" t="s">
        <v>19935</v>
      </c>
      <c r="B662" s="4" t="s">
        <v>20739</v>
      </c>
    </row>
    <row r="663" spans="1:2" x14ac:dyDescent="0.2">
      <c r="A663" s="4" t="s">
        <v>20251</v>
      </c>
      <c r="B663" s="4" t="s">
        <v>20740</v>
      </c>
    </row>
    <row r="664" spans="1:2" x14ac:dyDescent="0.2">
      <c r="A664" s="4" t="s">
        <v>19929</v>
      </c>
      <c r="B664" s="4" t="s">
        <v>20741</v>
      </c>
    </row>
    <row r="665" spans="1:2" x14ac:dyDescent="0.2">
      <c r="A665" s="4" t="s">
        <v>20253</v>
      </c>
      <c r="B665" s="4" t="s">
        <v>20742</v>
      </c>
    </row>
    <row r="666" spans="1:2" x14ac:dyDescent="0.2">
      <c r="A666" s="4" t="s">
        <v>19927</v>
      </c>
      <c r="B666" s="4" t="s">
        <v>20743</v>
      </c>
    </row>
    <row r="667" spans="1:2" x14ac:dyDescent="0.2">
      <c r="A667" s="4" t="s">
        <v>20255</v>
      </c>
      <c r="B667" s="4" t="s">
        <v>20744</v>
      </c>
    </row>
    <row r="668" spans="1:2" x14ac:dyDescent="0.2">
      <c r="A668" s="4" t="s">
        <v>19933</v>
      </c>
      <c r="B668" s="4" t="s">
        <v>20745</v>
      </c>
    </row>
    <row r="669" spans="1:2" x14ac:dyDescent="0.2">
      <c r="A669" s="4" t="s">
        <v>20257</v>
      </c>
      <c r="B669" s="4" t="s">
        <v>20746</v>
      </c>
    </row>
    <row r="670" spans="1:2" x14ac:dyDescent="0.2">
      <c r="A670" s="4" t="s">
        <v>19931</v>
      </c>
      <c r="B670" s="4" t="s">
        <v>20747</v>
      </c>
    </row>
    <row r="671" spans="1:2" x14ac:dyDescent="0.2">
      <c r="A671" s="4" t="s">
        <v>20365</v>
      </c>
      <c r="B671" s="4" t="s">
        <v>20748</v>
      </c>
    </row>
    <row r="672" spans="1:2" x14ac:dyDescent="0.2">
      <c r="A672" s="4" t="s">
        <v>19936</v>
      </c>
      <c r="B672" s="4" t="s">
        <v>20749</v>
      </c>
    </row>
    <row r="673" spans="1:2" x14ac:dyDescent="0.2">
      <c r="A673" s="4" t="s">
        <v>1148</v>
      </c>
      <c r="B673" s="4" t="s">
        <v>2650</v>
      </c>
    </row>
    <row r="674" spans="1:2" x14ac:dyDescent="0.2">
      <c r="A674" s="4" t="s">
        <v>1149</v>
      </c>
      <c r="B674" s="4" t="s">
        <v>2651</v>
      </c>
    </row>
    <row r="675" spans="1:2" x14ac:dyDescent="0.2">
      <c r="A675" s="4" t="s">
        <v>1156</v>
      </c>
      <c r="B675" s="4" t="s">
        <v>2658</v>
      </c>
    </row>
    <row r="676" spans="1:2" x14ac:dyDescent="0.2">
      <c r="A676" s="4" t="s">
        <v>1152</v>
      </c>
      <c r="B676" s="4" t="s">
        <v>2654</v>
      </c>
    </row>
    <row r="677" spans="1:2" x14ac:dyDescent="0.2">
      <c r="A677" s="4" t="s">
        <v>1153</v>
      </c>
      <c r="B677" s="4" t="s">
        <v>2655</v>
      </c>
    </row>
    <row r="678" spans="1:2" x14ac:dyDescent="0.2">
      <c r="A678" s="4" t="s">
        <v>1157</v>
      </c>
      <c r="B678" s="4" t="s">
        <v>2659</v>
      </c>
    </row>
    <row r="679" spans="1:2" x14ac:dyDescent="0.2">
      <c r="A679" s="4" t="s">
        <v>5607</v>
      </c>
      <c r="B679" s="4" t="s">
        <v>19751</v>
      </c>
    </row>
    <row r="680" spans="1:2" x14ac:dyDescent="0.2">
      <c r="A680" s="4" t="s">
        <v>1150</v>
      </c>
      <c r="B680" s="4" t="s">
        <v>2652</v>
      </c>
    </row>
    <row r="681" spans="1:2" x14ac:dyDescent="0.2">
      <c r="A681" s="4" t="s">
        <v>1151</v>
      </c>
      <c r="B681" s="4" t="s">
        <v>2653</v>
      </c>
    </row>
    <row r="682" spans="1:2" x14ac:dyDescent="0.2">
      <c r="A682" s="4" t="s">
        <v>5618</v>
      </c>
      <c r="B682" s="4" t="s">
        <v>19755</v>
      </c>
    </row>
    <row r="683" spans="1:2" x14ac:dyDescent="0.2">
      <c r="A683" s="4" t="s">
        <v>1154</v>
      </c>
      <c r="B683" s="4" t="s">
        <v>2656</v>
      </c>
    </row>
    <row r="684" spans="1:2" x14ac:dyDescent="0.2">
      <c r="A684" s="4" t="s">
        <v>1155</v>
      </c>
      <c r="B684" s="4" t="s">
        <v>2657</v>
      </c>
    </row>
    <row r="685" spans="1:2" x14ac:dyDescent="0.2">
      <c r="A685" s="4" t="s">
        <v>5625</v>
      </c>
      <c r="B685" s="4" t="s">
        <v>19767</v>
      </c>
    </row>
    <row r="686" spans="1:2" x14ac:dyDescent="0.2">
      <c r="A686" s="4" t="s">
        <v>5628</v>
      </c>
      <c r="B686" s="4" t="s">
        <v>19765</v>
      </c>
    </row>
    <row r="687" spans="1:2" x14ac:dyDescent="0.2">
      <c r="A687" s="4" t="s">
        <v>1158</v>
      </c>
      <c r="B687" s="4" t="s">
        <v>2660</v>
      </c>
    </row>
    <row r="688" spans="1:2" x14ac:dyDescent="0.2">
      <c r="A688" s="4" t="s">
        <v>19901</v>
      </c>
      <c r="B688" s="4" t="s">
        <v>20750</v>
      </c>
    </row>
    <row r="689" spans="1:2" x14ac:dyDescent="0.2">
      <c r="A689" s="4" t="s">
        <v>20225</v>
      </c>
      <c r="B689" s="4" t="s">
        <v>20751</v>
      </c>
    </row>
    <row r="690" spans="1:2" x14ac:dyDescent="0.2">
      <c r="A690" s="4" t="s">
        <v>19903</v>
      </c>
      <c r="B690" s="4" t="s">
        <v>20752</v>
      </c>
    </row>
    <row r="691" spans="1:2" x14ac:dyDescent="0.2">
      <c r="A691" s="4" t="s">
        <v>1159</v>
      </c>
      <c r="B691" s="4" t="s">
        <v>2661</v>
      </c>
    </row>
    <row r="692" spans="1:2" x14ac:dyDescent="0.2">
      <c r="A692" s="4" t="s">
        <v>436</v>
      </c>
      <c r="B692" s="4" t="s">
        <v>2662</v>
      </c>
    </row>
    <row r="693" spans="1:2" x14ac:dyDescent="0.2">
      <c r="A693" s="4" t="s">
        <v>1160</v>
      </c>
      <c r="B693" s="4" t="s">
        <v>2663</v>
      </c>
    </row>
    <row r="694" spans="1:2" x14ac:dyDescent="0.2">
      <c r="A694" s="4" t="s">
        <v>439</v>
      </c>
      <c r="B694" s="4" t="s">
        <v>2666</v>
      </c>
    </row>
    <row r="695" spans="1:2" x14ac:dyDescent="0.2">
      <c r="A695" s="4" t="s">
        <v>1162</v>
      </c>
      <c r="B695" s="4" t="s">
        <v>2667</v>
      </c>
    </row>
    <row r="696" spans="1:2" x14ac:dyDescent="0.2">
      <c r="A696" s="4" t="s">
        <v>435</v>
      </c>
      <c r="B696" s="4" t="s">
        <v>2664</v>
      </c>
    </row>
    <row r="697" spans="1:2" x14ac:dyDescent="0.2">
      <c r="A697" s="4" t="s">
        <v>1161</v>
      </c>
      <c r="B697" s="4" t="s">
        <v>2665</v>
      </c>
    </row>
    <row r="698" spans="1:2" x14ac:dyDescent="0.2">
      <c r="A698" s="4" t="s">
        <v>324</v>
      </c>
      <c r="B698" s="4" t="s">
        <v>2668</v>
      </c>
    </row>
    <row r="699" spans="1:2" x14ac:dyDescent="0.2">
      <c r="A699" s="4" t="s">
        <v>404</v>
      </c>
      <c r="B699" s="4" t="s">
        <v>2669</v>
      </c>
    </row>
    <row r="700" spans="1:2" x14ac:dyDescent="0.2">
      <c r="A700" s="4" t="s">
        <v>1163</v>
      </c>
      <c r="B700" s="4" t="s">
        <v>2670</v>
      </c>
    </row>
    <row r="701" spans="1:2" x14ac:dyDescent="0.2">
      <c r="A701" s="4" t="s">
        <v>407</v>
      </c>
      <c r="B701" s="4" t="s">
        <v>2673</v>
      </c>
    </row>
    <row r="702" spans="1:2" x14ac:dyDescent="0.2">
      <c r="A702" s="4" t="s">
        <v>1165</v>
      </c>
      <c r="B702" s="4" t="s">
        <v>2674</v>
      </c>
    </row>
    <row r="703" spans="1:2" x14ac:dyDescent="0.2">
      <c r="A703" s="4" t="s">
        <v>403</v>
      </c>
      <c r="B703" s="4" t="s">
        <v>2671</v>
      </c>
    </row>
    <row r="704" spans="1:2" x14ac:dyDescent="0.2">
      <c r="A704" s="4" t="s">
        <v>1164</v>
      </c>
      <c r="B704" s="4" t="s">
        <v>2672</v>
      </c>
    </row>
    <row r="705" spans="1:2" x14ac:dyDescent="0.2">
      <c r="A705" s="4" t="s">
        <v>20227</v>
      </c>
      <c r="B705" s="4" t="s">
        <v>20753</v>
      </c>
    </row>
    <row r="706" spans="1:2" x14ac:dyDescent="0.2">
      <c r="A706" s="4" t="s">
        <v>19920</v>
      </c>
      <c r="B706" s="4" t="s">
        <v>20754</v>
      </c>
    </row>
    <row r="707" spans="1:2" x14ac:dyDescent="0.2">
      <c r="A707" s="4" t="s">
        <v>430</v>
      </c>
      <c r="B707" s="4" t="s">
        <v>2675</v>
      </c>
    </row>
    <row r="708" spans="1:2" x14ac:dyDescent="0.2">
      <c r="A708" s="4" t="s">
        <v>1166</v>
      </c>
      <c r="B708" s="4" t="s">
        <v>2676</v>
      </c>
    </row>
    <row r="709" spans="1:2" x14ac:dyDescent="0.2">
      <c r="A709" s="4" t="s">
        <v>433</v>
      </c>
      <c r="B709" s="4" t="s">
        <v>2679</v>
      </c>
    </row>
    <row r="710" spans="1:2" x14ac:dyDescent="0.2">
      <c r="A710" s="4" t="s">
        <v>1168</v>
      </c>
      <c r="B710" s="4" t="s">
        <v>2680</v>
      </c>
    </row>
    <row r="711" spans="1:2" x14ac:dyDescent="0.2">
      <c r="A711" s="4" t="s">
        <v>429</v>
      </c>
      <c r="B711" s="4" t="s">
        <v>2677</v>
      </c>
    </row>
    <row r="712" spans="1:2" x14ac:dyDescent="0.2">
      <c r="A712" s="4" t="s">
        <v>1167</v>
      </c>
      <c r="B712" s="4" t="s">
        <v>2678</v>
      </c>
    </row>
    <row r="713" spans="1:2" x14ac:dyDescent="0.2">
      <c r="A713" s="4" t="s">
        <v>20347</v>
      </c>
      <c r="B713" s="4" t="s">
        <v>20755</v>
      </c>
    </row>
    <row r="714" spans="1:2" x14ac:dyDescent="0.2">
      <c r="A714" s="4" t="s">
        <v>20050</v>
      </c>
      <c r="B714" s="4" t="s">
        <v>20756</v>
      </c>
    </row>
    <row r="715" spans="1:2" x14ac:dyDescent="0.2">
      <c r="A715" s="4" t="s">
        <v>334</v>
      </c>
      <c r="B715" s="4" t="s">
        <v>2681</v>
      </c>
    </row>
    <row r="716" spans="1:2" x14ac:dyDescent="0.2">
      <c r="A716" s="4" t="s">
        <v>1169</v>
      </c>
      <c r="B716" s="4" t="s">
        <v>2682</v>
      </c>
    </row>
    <row r="717" spans="1:2" x14ac:dyDescent="0.2">
      <c r="A717" s="4" t="s">
        <v>337</v>
      </c>
      <c r="B717" s="4" t="s">
        <v>2685</v>
      </c>
    </row>
    <row r="718" spans="1:2" x14ac:dyDescent="0.2">
      <c r="A718" s="4" t="s">
        <v>1171</v>
      </c>
      <c r="B718" s="4" t="s">
        <v>2686</v>
      </c>
    </row>
    <row r="719" spans="1:2" x14ac:dyDescent="0.2">
      <c r="A719" s="4" t="s">
        <v>333</v>
      </c>
      <c r="B719" s="4" t="s">
        <v>2683</v>
      </c>
    </row>
    <row r="720" spans="1:2" x14ac:dyDescent="0.2">
      <c r="A720" s="4" t="s">
        <v>1170</v>
      </c>
      <c r="B720" s="4" t="s">
        <v>2684</v>
      </c>
    </row>
    <row r="721" spans="1:2" x14ac:dyDescent="0.2">
      <c r="A721" s="4" t="s">
        <v>20229</v>
      </c>
      <c r="B721" s="4" t="s">
        <v>20757</v>
      </c>
    </row>
    <row r="722" spans="1:2" x14ac:dyDescent="0.2">
      <c r="A722" s="4" t="s">
        <v>19863</v>
      </c>
      <c r="B722" s="4" t="s">
        <v>20758</v>
      </c>
    </row>
    <row r="723" spans="1:2" x14ac:dyDescent="0.2">
      <c r="A723" s="4" t="s">
        <v>331</v>
      </c>
      <c r="B723" s="4" t="s">
        <v>2687</v>
      </c>
    </row>
    <row r="724" spans="1:2" x14ac:dyDescent="0.2">
      <c r="A724" s="4" t="s">
        <v>1172</v>
      </c>
      <c r="B724" s="4" t="s">
        <v>2688</v>
      </c>
    </row>
    <row r="725" spans="1:2" x14ac:dyDescent="0.2">
      <c r="A725" s="4" t="s">
        <v>20231</v>
      </c>
      <c r="B725" s="4" t="s">
        <v>20759</v>
      </c>
    </row>
    <row r="726" spans="1:2" x14ac:dyDescent="0.2">
      <c r="A726" s="4" t="s">
        <v>19870</v>
      </c>
      <c r="B726" s="4" t="s">
        <v>20760</v>
      </c>
    </row>
    <row r="727" spans="1:2" x14ac:dyDescent="0.2">
      <c r="A727" s="4" t="s">
        <v>350</v>
      </c>
      <c r="B727" s="4" t="s">
        <v>2689</v>
      </c>
    </row>
    <row r="728" spans="1:2" x14ac:dyDescent="0.2">
      <c r="A728" s="4" t="s">
        <v>1173</v>
      </c>
      <c r="B728" s="4" t="s">
        <v>2690</v>
      </c>
    </row>
    <row r="729" spans="1:2" x14ac:dyDescent="0.2">
      <c r="A729" s="4" t="s">
        <v>442</v>
      </c>
      <c r="B729" s="4" t="s">
        <v>2691</v>
      </c>
    </row>
    <row r="730" spans="1:2" x14ac:dyDescent="0.2">
      <c r="A730" s="4" t="s">
        <v>1174</v>
      </c>
      <c r="B730" s="4" t="s">
        <v>2692</v>
      </c>
    </row>
    <row r="731" spans="1:2" x14ac:dyDescent="0.2">
      <c r="A731" s="4" t="s">
        <v>445</v>
      </c>
      <c r="B731" s="4" t="s">
        <v>2695</v>
      </c>
    </row>
    <row r="732" spans="1:2" x14ac:dyDescent="0.2">
      <c r="A732" s="4" t="s">
        <v>1176</v>
      </c>
      <c r="B732" s="4" t="s">
        <v>2696</v>
      </c>
    </row>
    <row r="733" spans="1:2" x14ac:dyDescent="0.2">
      <c r="A733" s="4" t="s">
        <v>441</v>
      </c>
      <c r="B733" s="4" t="s">
        <v>2693</v>
      </c>
    </row>
    <row r="734" spans="1:2" x14ac:dyDescent="0.2">
      <c r="A734" s="4" t="s">
        <v>1175</v>
      </c>
      <c r="B734" s="4" t="s">
        <v>2694</v>
      </c>
    </row>
    <row r="735" spans="1:2" x14ac:dyDescent="0.2">
      <c r="A735" s="4" t="s">
        <v>20349</v>
      </c>
      <c r="B735" s="4" t="s">
        <v>20761</v>
      </c>
    </row>
    <row r="736" spans="1:2" x14ac:dyDescent="0.2">
      <c r="A736" s="4" t="s">
        <v>20052</v>
      </c>
      <c r="B736" s="4" t="s">
        <v>20762</v>
      </c>
    </row>
    <row r="737" spans="1:2" x14ac:dyDescent="0.2">
      <c r="A737" s="4" t="s">
        <v>284</v>
      </c>
      <c r="B737" s="4" t="s">
        <v>2697</v>
      </c>
    </row>
    <row r="738" spans="1:2" x14ac:dyDescent="0.2">
      <c r="A738" s="4" t="s">
        <v>1177</v>
      </c>
      <c r="B738" s="4" t="s">
        <v>2698</v>
      </c>
    </row>
    <row r="739" spans="1:2" x14ac:dyDescent="0.2">
      <c r="A739" s="4" t="s">
        <v>454</v>
      </c>
      <c r="B739" s="4" t="s">
        <v>2699</v>
      </c>
    </row>
    <row r="740" spans="1:2" x14ac:dyDescent="0.2">
      <c r="A740" s="4" t="s">
        <v>1178</v>
      </c>
      <c r="B740" s="4" t="s">
        <v>2700</v>
      </c>
    </row>
    <row r="741" spans="1:2" x14ac:dyDescent="0.2">
      <c r="A741" s="4" t="s">
        <v>457</v>
      </c>
      <c r="B741" s="4" t="s">
        <v>2703</v>
      </c>
    </row>
    <row r="742" spans="1:2" x14ac:dyDescent="0.2">
      <c r="A742" s="4" t="s">
        <v>1180</v>
      </c>
      <c r="B742" s="4" t="s">
        <v>2704</v>
      </c>
    </row>
    <row r="743" spans="1:2" x14ac:dyDescent="0.2">
      <c r="A743" s="4" t="s">
        <v>453</v>
      </c>
      <c r="B743" s="4" t="s">
        <v>2701</v>
      </c>
    </row>
    <row r="744" spans="1:2" x14ac:dyDescent="0.2">
      <c r="A744" s="4" t="s">
        <v>1179</v>
      </c>
      <c r="B744" s="4" t="s">
        <v>2702</v>
      </c>
    </row>
    <row r="745" spans="1:2" x14ac:dyDescent="0.2">
      <c r="A745" s="4" t="s">
        <v>20351</v>
      </c>
      <c r="B745" s="4" t="s">
        <v>20763</v>
      </c>
    </row>
    <row r="746" spans="1:2" x14ac:dyDescent="0.2">
      <c r="A746" s="4" t="s">
        <v>20054</v>
      </c>
      <c r="B746" s="4" t="s">
        <v>20764</v>
      </c>
    </row>
    <row r="747" spans="1:2" x14ac:dyDescent="0.2">
      <c r="A747" s="4" t="s">
        <v>382</v>
      </c>
      <c r="B747" s="4" t="s">
        <v>2705</v>
      </c>
    </row>
    <row r="748" spans="1:2" x14ac:dyDescent="0.2">
      <c r="A748" s="4" t="s">
        <v>1181</v>
      </c>
      <c r="B748" s="4" t="s">
        <v>2706</v>
      </c>
    </row>
    <row r="749" spans="1:2" x14ac:dyDescent="0.2">
      <c r="A749" s="4" t="s">
        <v>385</v>
      </c>
      <c r="B749" s="4" t="s">
        <v>2709</v>
      </c>
    </row>
    <row r="750" spans="1:2" x14ac:dyDescent="0.2">
      <c r="A750" s="4" t="s">
        <v>1183</v>
      </c>
      <c r="B750" s="4" t="s">
        <v>2710</v>
      </c>
    </row>
    <row r="751" spans="1:2" x14ac:dyDescent="0.2">
      <c r="A751" s="4" t="s">
        <v>381</v>
      </c>
      <c r="B751" s="4" t="s">
        <v>2707</v>
      </c>
    </row>
    <row r="752" spans="1:2" x14ac:dyDescent="0.2">
      <c r="A752" s="4" t="s">
        <v>1182</v>
      </c>
      <c r="B752" s="4" t="s">
        <v>2708</v>
      </c>
    </row>
    <row r="753" spans="1:2" x14ac:dyDescent="0.2">
      <c r="A753" s="4" t="s">
        <v>20233</v>
      </c>
      <c r="B753" s="4" t="s">
        <v>20765</v>
      </c>
    </row>
    <row r="754" spans="1:2" x14ac:dyDescent="0.2">
      <c r="A754" s="4" t="s">
        <v>19916</v>
      </c>
      <c r="B754" s="4" t="s">
        <v>20766</v>
      </c>
    </row>
    <row r="755" spans="1:2" x14ac:dyDescent="0.2">
      <c r="A755" s="4" t="s">
        <v>20235</v>
      </c>
      <c r="B755" s="4" t="s">
        <v>20767</v>
      </c>
    </row>
    <row r="756" spans="1:2" x14ac:dyDescent="0.2">
      <c r="A756" s="4" t="s">
        <v>19872</v>
      </c>
      <c r="B756" s="4" t="s">
        <v>20768</v>
      </c>
    </row>
    <row r="757" spans="1:2" x14ac:dyDescent="0.2">
      <c r="A757" s="4" t="s">
        <v>348</v>
      </c>
      <c r="B757" s="4" t="s">
        <v>2711</v>
      </c>
    </row>
    <row r="758" spans="1:2" x14ac:dyDescent="0.2">
      <c r="A758" s="4" t="s">
        <v>1184</v>
      </c>
      <c r="B758" s="4" t="s">
        <v>2712</v>
      </c>
    </row>
    <row r="759" spans="1:2" x14ac:dyDescent="0.2">
      <c r="A759" s="4" t="s">
        <v>371</v>
      </c>
      <c r="B759" s="4" t="s">
        <v>2715</v>
      </c>
    </row>
    <row r="760" spans="1:2" x14ac:dyDescent="0.2">
      <c r="A760" s="4" t="s">
        <v>1186</v>
      </c>
      <c r="B760" s="4" t="s">
        <v>2716</v>
      </c>
    </row>
    <row r="761" spans="1:2" x14ac:dyDescent="0.2">
      <c r="A761" s="4" t="s">
        <v>19885</v>
      </c>
      <c r="B761" s="4" t="s">
        <v>20769</v>
      </c>
    </row>
    <row r="762" spans="1:2" x14ac:dyDescent="0.2">
      <c r="A762" s="4" t="s">
        <v>369</v>
      </c>
      <c r="B762" s="4" t="s">
        <v>2713</v>
      </c>
    </row>
    <row r="763" spans="1:2" x14ac:dyDescent="0.2">
      <c r="A763" s="4" t="s">
        <v>1185</v>
      </c>
      <c r="B763" s="4" t="s">
        <v>2714</v>
      </c>
    </row>
    <row r="764" spans="1:2" x14ac:dyDescent="0.2">
      <c r="A764" s="4" t="s">
        <v>20237</v>
      </c>
      <c r="B764" s="4" t="s">
        <v>20770</v>
      </c>
    </row>
    <row r="765" spans="1:2" x14ac:dyDescent="0.2">
      <c r="A765" s="4" t="s">
        <v>19887</v>
      </c>
      <c r="B765" s="4" t="s">
        <v>20771</v>
      </c>
    </row>
    <row r="766" spans="1:2" x14ac:dyDescent="0.2">
      <c r="A766" s="4" t="s">
        <v>20617</v>
      </c>
      <c r="B766" s="4" t="s">
        <v>21639</v>
      </c>
    </row>
    <row r="767" spans="1:2" x14ac:dyDescent="0.2">
      <c r="A767" s="4" t="s">
        <v>20615</v>
      </c>
      <c r="B767" s="4" t="s">
        <v>21640</v>
      </c>
    </row>
    <row r="768" spans="1:2" x14ac:dyDescent="0.2">
      <c r="A768" s="4" t="s">
        <v>20669</v>
      </c>
      <c r="B768" s="4" t="s">
        <v>21641</v>
      </c>
    </row>
    <row r="769" spans="1:2" x14ac:dyDescent="0.2">
      <c r="A769" s="4" t="s">
        <v>1187</v>
      </c>
      <c r="B769" s="4" t="s">
        <v>2717</v>
      </c>
    </row>
    <row r="770" spans="1:2" x14ac:dyDescent="0.2">
      <c r="A770" s="4" t="s">
        <v>1188</v>
      </c>
      <c r="B770" s="4" t="s">
        <v>2718</v>
      </c>
    </row>
    <row r="771" spans="1:2" x14ac:dyDescent="0.2">
      <c r="A771" s="4" t="s">
        <v>1189</v>
      </c>
      <c r="B771" s="4" t="s">
        <v>2719</v>
      </c>
    </row>
    <row r="772" spans="1:2" x14ac:dyDescent="0.2">
      <c r="A772" s="4" t="s">
        <v>1190</v>
      </c>
      <c r="B772" s="4" t="s">
        <v>2720</v>
      </c>
    </row>
    <row r="773" spans="1:2" x14ac:dyDescent="0.2">
      <c r="A773" s="4" t="s">
        <v>1191</v>
      </c>
      <c r="B773" s="4" t="s">
        <v>2721</v>
      </c>
    </row>
    <row r="774" spans="1:2" x14ac:dyDescent="0.2">
      <c r="A774" s="4" t="s">
        <v>1192</v>
      </c>
      <c r="B774" s="4" t="s">
        <v>2722</v>
      </c>
    </row>
    <row r="775" spans="1:2" x14ac:dyDescent="0.2">
      <c r="A775" s="4" t="s">
        <v>1193</v>
      </c>
      <c r="B775" s="4" t="s">
        <v>2723</v>
      </c>
    </row>
    <row r="776" spans="1:2" x14ac:dyDescent="0.2">
      <c r="A776" s="4" t="s">
        <v>5763</v>
      </c>
      <c r="B776" s="4" t="s">
        <v>19753</v>
      </c>
    </row>
    <row r="777" spans="1:2" x14ac:dyDescent="0.2">
      <c r="A777" s="4" t="s">
        <v>5766</v>
      </c>
      <c r="B777" s="4" t="s">
        <v>19733</v>
      </c>
    </row>
    <row r="778" spans="1:2" x14ac:dyDescent="0.2">
      <c r="A778" s="4" t="s">
        <v>19897</v>
      </c>
      <c r="B778" s="4" t="s">
        <v>20772</v>
      </c>
    </row>
    <row r="779" spans="1:2" x14ac:dyDescent="0.2">
      <c r="A779" s="4" t="s">
        <v>20239</v>
      </c>
      <c r="B779" s="4" t="s">
        <v>20773</v>
      </c>
    </row>
    <row r="780" spans="1:2" x14ac:dyDescent="0.2">
      <c r="A780" s="4" t="s">
        <v>19899</v>
      </c>
      <c r="B780" s="4" t="s">
        <v>20774</v>
      </c>
    </row>
    <row r="781" spans="1:2" x14ac:dyDescent="0.2">
      <c r="A781" s="4" t="s">
        <v>1194</v>
      </c>
      <c r="B781" s="4" t="s">
        <v>2724</v>
      </c>
    </row>
    <row r="782" spans="1:2" x14ac:dyDescent="0.2">
      <c r="A782" s="4" t="s">
        <v>360</v>
      </c>
      <c r="B782" s="4" t="s">
        <v>2725</v>
      </c>
    </row>
    <row r="783" spans="1:2" x14ac:dyDescent="0.2">
      <c r="A783" s="4" t="s">
        <v>1195</v>
      </c>
      <c r="B783" s="4" t="s">
        <v>2726</v>
      </c>
    </row>
    <row r="784" spans="1:2" x14ac:dyDescent="0.2">
      <c r="A784" s="4" t="s">
        <v>363</v>
      </c>
      <c r="B784" s="4" t="s">
        <v>2729</v>
      </c>
    </row>
    <row r="785" spans="1:2" x14ac:dyDescent="0.2">
      <c r="A785" s="4" t="s">
        <v>1197</v>
      </c>
      <c r="B785" s="4" t="s">
        <v>2730</v>
      </c>
    </row>
    <row r="786" spans="1:2" x14ac:dyDescent="0.2">
      <c r="A786" s="4" t="s">
        <v>359</v>
      </c>
      <c r="B786" s="4" t="s">
        <v>2727</v>
      </c>
    </row>
    <row r="787" spans="1:2" x14ac:dyDescent="0.2">
      <c r="A787" s="4" t="s">
        <v>1196</v>
      </c>
      <c r="B787" s="4" t="s">
        <v>2728</v>
      </c>
    </row>
    <row r="788" spans="1:2" x14ac:dyDescent="0.2">
      <c r="A788" s="4" t="s">
        <v>20241</v>
      </c>
      <c r="B788" s="4" t="s">
        <v>20775</v>
      </c>
    </row>
    <row r="789" spans="1:2" x14ac:dyDescent="0.2">
      <c r="A789" s="4" t="s">
        <v>19877</v>
      </c>
      <c r="B789" s="4" t="s">
        <v>20776</v>
      </c>
    </row>
    <row r="790" spans="1:2" x14ac:dyDescent="0.2">
      <c r="A790" s="4" t="s">
        <v>398</v>
      </c>
      <c r="B790" s="4" t="s">
        <v>2731</v>
      </c>
    </row>
    <row r="791" spans="1:2" x14ac:dyDescent="0.2">
      <c r="A791" s="4" t="s">
        <v>1198</v>
      </c>
      <c r="B791" s="4" t="s">
        <v>2732</v>
      </c>
    </row>
    <row r="792" spans="1:2" x14ac:dyDescent="0.2">
      <c r="A792" s="4" t="s">
        <v>401</v>
      </c>
      <c r="B792" s="4" t="s">
        <v>2735</v>
      </c>
    </row>
    <row r="793" spans="1:2" x14ac:dyDescent="0.2">
      <c r="A793" s="4" t="s">
        <v>1200</v>
      </c>
      <c r="B793" s="4" t="s">
        <v>2736</v>
      </c>
    </row>
    <row r="794" spans="1:2" x14ac:dyDescent="0.2">
      <c r="A794" s="4" t="s">
        <v>397</v>
      </c>
      <c r="B794" s="4" t="s">
        <v>2733</v>
      </c>
    </row>
    <row r="795" spans="1:2" x14ac:dyDescent="0.2">
      <c r="A795" s="4" t="s">
        <v>1199</v>
      </c>
      <c r="B795" s="4" t="s">
        <v>2734</v>
      </c>
    </row>
    <row r="796" spans="1:2" x14ac:dyDescent="0.2">
      <c r="A796" s="4" t="s">
        <v>20243</v>
      </c>
      <c r="B796" s="4" t="s">
        <v>20777</v>
      </c>
    </row>
    <row r="797" spans="1:2" x14ac:dyDescent="0.2">
      <c r="A797" s="4" t="s">
        <v>19914</v>
      </c>
      <c r="B797" s="4" t="s">
        <v>20778</v>
      </c>
    </row>
    <row r="798" spans="1:2" x14ac:dyDescent="0.2">
      <c r="A798" s="4" t="s">
        <v>448</v>
      </c>
      <c r="B798" s="4" t="s">
        <v>2737</v>
      </c>
    </row>
    <row r="799" spans="1:2" x14ac:dyDescent="0.2">
      <c r="A799" s="4" t="s">
        <v>1201</v>
      </c>
      <c r="B799" s="4" t="s">
        <v>2738</v>
      </c>
    </row>
    <row r="800" spans="1:2" x14ac:dyDescent="0.2">
      <c r="A800" s="4" t="s">
        <v>451</v>
      </c>
      <c r="B800" s="4" t="s">
        <v>2741</v>
      </c>
    </row>
    <row r="801" spans="1:2" x14ac:dyDescent="0.2">
      <c r="A801" s="4" t="s">
        <v>1203</v>
      </c>
      <c r="B801" s="4" t="s">
        <v>2742</v>
      </c>
    </row>
    <row r="802" spans="1:2" x14ac:dyDescent="0.2">
      <c r="A802" s="4" t="s">
        <v>447</v>
      </c>
      <c r="B802" s="4" t="s">
        <v>2739</v>
      </c>
    </row>
    <row r="803" spans="1:2" x14ac:dyDescent="0.2">
      <c r="A803" s="4" t="s">
        <v>1202</v>
      </c>
      <c r="B803" s="4" t="s">
        <v>2740</v>
      </c>
    </row>
    <row r="804" spans="1:2" x14ac:dyDescent="0.2">
      <c r="A804" s="4" t="s">
        <v>20353</v>
      </c>
      <c r="B804" s="4" t="s">
        <v>20779</v>
      </c>
    </row>
    <row r="805" spans="1:2" x14ac:dyDescent="0.2">
      <c r="A805" s="4" t="s">
        <v>20056</v>
      </c>
      <c r="B805" s="4" t="s">
        <v>20780</v>
      </c>
    </row>
    <row r="806" spans="1:2" x14ac:dyDescent="0.2">
      <c r="A806" s="4" t="s">
        <v>377</v>
      </c>
      <c r="B806" s="4" t="s">
        <v>2745</v>
      </c>
    </row>
    <row r="807" spans="1:2" x14ac:dyDescent="0.2">
      <c r="A807" s="4" t="s">
        <v>1205</v>
      </c>
      <c r="B807" s="4" t="s">
        <v>2746</v>
      </c>
    </row>
    <row r="808" spans="1:2" x14ac:dyDescent="0.2">
      <c r="A808" s="4" t="s">
        <v>20245</v>
      </c>
      <c r="B808" s="4" t="s">
        <v>20781</v>
      </c>
    </row>
    <row r="809" spans="1:2" x14ac:dyDescent="0.2">
      <c r="A809" s="4" t="s">
        <v>375</v>
      </c>
      <c r="B809" s="4" t="s">
        <v>2743</v>
      </c>
    </row>
    <row r="810" spans="1:2" x14ac:dyDescent="0.2">
      <c r="A810" s="4" t="s">
        <v>1204</v>
      </c>
      <c r="B810" s="4" t="s">
        <v>2744</v>
      </c>
    </row>
    <row r="811" spans="1:2" x14ac:dyDescent="0.2">
      <c r="A811" s="4" t="s">
        <v>20247</v>
      </c>
      <c r="B811" s="4" t="s">
        <v>20782</v>
      </c>
    </row>
    <row r="812" spans="1:2" x14ac:dyDescent="0.2">
      <c r="A812" s="4" t="s">
        <v>19909</v>
      </c>
      <c r="B812" s="4" t="s">
        <v>20783</v>
      </c>
    </row>
    <row r="813" spans="1:2" x14ac:dyDescent="0.2">
      <c r="A813" s="4" t="s">
        <v>20472</v>
      </c>
      <c r="B813" s="4" t="s">
        <v>20784</v>
      </c>
    </row>
    <row r="814" spans="1:2" x14ac:dyDescent="0.2">
      <c r="A814" s="4" t="s">
        <v>20473</v>
      </c>
      <c r="B814" s="4" t="s">
        <v>20785</v>
      </c>
    </row>
    <row r="815" spans="1:2" x14ac:dyDescent="0.2">
      <c r="A815" s="4" t="s">
        <v>20487</v>
      </c>
      <c r="B815" s="4" t="s">
        <v>20786</v>
      </c>
    </row>
    <row r="816" spans="1:2" x14ac:dyDescent="0.2">
      <c r="A816" s="4" t="s">
        <v>5815</v>
      </c>
      <c r="B816" s="4" t="s">
        <v>19740</v>
      </c>
    </row>
    <row r="817" spans="1:2" x14ac:dyDescent="0.2">
      <c r="A817" s="4" t="s">
        <v>5818</v>
      </c>
      <c r="B817" s="4" t="s">
        <v>19737</v>
      </c>
    </row>
    <row r="818" spans="1:2" x14ac:dyDescent="0.2">
      <c r="A818" s="4" t="s">
        <v>5821</v>
      </c>
      <c r="B818" s="4" t="s">
        <v>19745</v>
      </c>
    </row>
    <row r="819" spans="1:2" x14ac:dyDescent="0.2">
      <c r="A819" s="4" t="s">
        <v>5824</v>
      </c>
      <c r="B819" s="4" t="s">
        <v>19759</v>
      </c>
    </row>
    <row r="820" spans="1:2" x14ac:dyDescent="0.2">
      <c r="A820" s="4" t="s">
        <v>5827</v>
      </c>
      <c r="B820" s="4" t="s">
        <v>19729</v>
      </c>
    </row>
    <row r="821" spans="1:2" x14ac:dyDescent="0.2">
      <c r="A821" s="4" t="s">
        <v>5830</v>
      </c>
      <c r="B821" s="4" t="s">
        <v>19747</v>
      </c>
    </row>
    <row r="822" spans="1:2" x14ac:dyDescent="0.2">
      <c r="A822" s="4" t="s">
        <v>5833</v>
      </c>
      <c r="B822" s="4" t="s">
        <v>19739</v>
      </c>
    </row>
    <row r="823" spans="1:2" x14ac:dyDescent="0.2">
      <c r="A823" s="4" t="s">
        <v>5836</v>
      </c>
      <c r="B823" s="4" t="s">
        <v>19769</v>
      </c>
    </row>
    <row r="824" spans="1:2" x14ac:dyDescent="0.2">
      <c r="A824" s="4" t="s">
        <v>5839</v>
      </c>
      <c r="B824" s="4" t="s">
        <v>19763</v>
      </c>
    </row>
    <row r="825" spans="1:2" x14ac:dyDescent="0.2">
      <c r="A825" s="4" t="s">
        <v>5842</v>
      </c>
      <c r="B825" s="4" t="s">
        <v>19746</v>
      </c>
    </row>
    <row r="826" spans="1:2" x14ac:dyDescent="0.2">
      <c r="A826" s="4" t="s">
        <v>5845</v>
      </c>
      <c r="B826" s="4" t="s">
        <v>19752</v>
      </c>
    </row>
    <row r="827" spans="1:2" x14ac:dyDescent="0.2">
      <c r="A827" s="4" t="s">
        <v>5848</v>
      </c>
      <c r="B827" s="4" t="s">
        <v>19768</v>
      </c>
    </row>
    <row r="828" spans="1:2" x14ac:dyDescent="0.2">
      <c r="A828" s="4" t="s">
        <v>5851</v>
      </c>
      <c r="B828" s="4" t="s">
        <v>19749</v>
      </c>
    </row>
    <row r="829" spans="1:2" x14ac:dyDescent="0.2">
      <c r="A829" s="4" t="s">
        <v>5854</v>
      </c>
      <c r="B829" s="4" t="s">
        <v>19748</v>
      </c>
    </row>
    <row r="830" spans="1:2" x14ac:dyDescent="0.2">
      <c r="A830" s="4" t="s">
        <v>5857</v>
      </c>
      <c r="B830" s="4" t="s">
        <v>19730</v>
      </c>
    </row>
    <row r="831" spans="1:2" x14ac:dyDescent="0.2">
      <c r="A831" s="4" t="s">
        <v>5860</v>
      </c>
      <c r="B831" s="4" t="s">
        <v>19762</v>
      </c>
    </row>
    <row r="832" spans="1:2" x14ac:dyDescent="0.2">
      <c r="A832" s="4" t="s">
        <v>5863</v>
      </c>
      <c r="B832" s="4" t="s">
        <v>19741</v>
      </c>
    </row>
    <row r="833" spans="1:2" x14ac:dyDescent="0.2">
      <c r="A833" s="4" t="s">
        <v>5866</v>
      </c>
      <c r="B833" s="4" t="s">
        <v>19735</v>
      </c>
    </row>
    <row r="834" spans="1:2" x14ac:dyDescent="0.2">
      <c r="A834" s="4" t="s">
        <v>5869</v>
      </c>
      <c r="B834" s="4" t="s">
        <v>19758</v>
      </c>
    </row>
    <row r="835" spans="1:2" x14ac:dyDescent="0.2">
      <c r="A835" s="4" t="s">
        <v>5872</v>
      </c>
      <c r="B835" s="4" t="s">
        <v>19731</v>
      </c>
    </row>
    <row r="836" spans="1:2" x14ac:dyDescent="0.2">
      <c r="A836" s="4" t="s">
        <v>5875</v>
      </c>
      <c r="B836" s="4" t="s">
        <v>19743</v>
      </c>
    </row>
    <row r="837" spans="1:2" x14ac:dyDescent="0.2">
      <c r="A837" s="4" t="s">
        <v>5878</v>
      </c>
      <c r="B837" s="4" t="s">
        <v>19734</v>
      </c>
    </row>
    <row r="838" spans="1:2" x14ac:dyDescent="0.2">
      <c r="A838" s="4" t="s">
        <v>5881</v>
      </c>
      <c r="B838" s="4" t="s">
        <v>19770</v>
      </c>
    </row>
    <row r="839" spans="1:2" x14ac:dyDescent="0.2">
      <c r="A839" s="4" t="s">
        <v>5884</v>
      </c>
      <c r="B839" s="4" t="s">
        <v>19754</v>
      </c>
    </row>
    <row r="840" spans="1:2" x14ac:dyDescent="0.2">
      <c r="A840" s="4" t="s">
        <v>5887</v>
      </c>
      <c r="B840" s="4" t="s">
        <v>19732</v>
      </c>
    </row>
    <row r="841" spans="1:2" x14ac:dyDescent="0.2">
      <c r="A841" s="4" t="s">
        <v>5890</v>
      </c>
      <c r="B841" s="4" t="s">
        <v>19761</v>
      </c>
    </row>
    <row r="842" spans="1:2" x14ac:dyDescent="0.2">
      <c r="A842" s="4" t="s">
        <v>5893</v>
      </c>
      <c r="B842" s="4" t="s">
        <v>19736</v>
      </c>
    </row>
    <row r="843" spans="1:2" x14ac:dyDescent="0.2">
      <c r="A843" s="4" t="s">
        <v>5896</v>
      </c>
      <c r="B843" s="4" t="s">
        <v>19757</v>
      </c>
    </row>
    <row r="844" spans="1:2" x14ac:dyDescent="0.2">
      <c r="A844" s="4" t="s">
        <v>5899</v>
      </c>
      <c r="B844" s="4" t="s">
        <v>19738</v>
      </c>
    </row>
    <row r="845" spans="1:2" x14ac:dyDescent="0.2">
      <c r="A845" s="4" t="s">
        <v>5902</v>
      </c>
      <c r="B845" s="4" t="s">
        <v>19744</v>
      </c>
    </row>
    <row r="846" spans="1:2" x14ac:dyDescent="0.2">
      <c r="A846" s="4" t="s">
        <v>1206</v>
      </c>
      <c r="B846" s="4" t="s">
        <v>2747</v>
      </c>
    </row>
    <row r="847" spans="1:2" x14ac:dyDescent="0.2">
      <c r="A847" s="4" t="s">
        <v>1207</v>
      </c>
      <c r="B847" s="4" t="s">
        <v>2748</v>
      </c>
    </row>
    <row r="848" spans="1:2" x14ac:dyDescent="0.2">
      <c r="A848" s="4" t="s">
        <v>1214</v>
      </c>
      <c r="B848" s="4" t="s">
        <v>2755</v>
      </c>
    </row>
    <row r="849" spans="1:2" x14ac:dyDescent="0.2">
      <c r="A849" s="4" t="s">
        <v>1210</v>
      </c>
      <c r="B849" s="4" t="s">
        <v>2751</v>
      </c>
    </row>
    <row r="850" spans="1:2" x14ac:dyDescent="0.2">
      <c r="A850" s="4" t="s">
        <v>1211</v>
      </c>
      <c r="B850" s="4" t="s">
        <v>2752</v>
      </c>
    </row>
    <row r="851" spans="1:2" x14ac:dyDescent="0.2">
      <c r="A851" s="4" t="s">
        <v>1215</v>
      </c>
      <c r="B851" s="4" t="s">
        <v>2756</v>
      </c>
    </row>
    <row r="852" spans="1:2" x14ac:dyDescent="0.2">
      <c r="A852" s="4" t="s">
        <v>5909</v>
      </c>
      <c r="B852" s="4" t="s">
        <v>19750</v>
      </c>
    </row>
    <row r="853" spans="1:2" x14ac:dyDescent="0.2">
      <c r="A853" s="4" t="s">
        <v>1208</v>
      </c>
      <c r="B853" s="4" t="s">
        <v>2749</v>
      </c>
    </row>
    <row r="854" spans="1:2" x14ac:dyDescent="0.2">
      <c r="A854" s="4" t="s">
        <v>1209</v>
      </c>
      <c r="B854" s="4" t="s">
        <v>2750</v>
      </c>
    </row>
    <row r="855" spans="1:2" x14ac:dyDescent="0.2">
      <c r="A855" s="4" t="s">
        <v>5920</v>
      </c>
      <c r="B855" s="4" t="s">
        <v>19760</v>
      </c>
    </row>
    <row r="856" spans="1:2" x14ac:dyDescent="0.2">
      <c r="A856" s="4" t="s">
        <v>1212</v>
      </c>
      <c r="B856" s="4" t="s">
        <v>2753</v>
      </c>
    </row>
    <row r="857" spans="1:2" x14ac:dyDescent="0.2">
      <c r="A857" s="4" t="s">
        <v>1213</v>
      </c>
      <c r="B857" s="4" t="s">
        <v>2754</v>
      </c>
    </row>
    <row r="858" spans="1:2" x14ac:dyDescent="0.2">
      <c r="A858" s="4" t="s">
        <v>5927</v>
      </c>
      <c r="B858" s="4" t="s">
        <v>19742</v>
      </c>
    </row>
    <row r="859" spans="1:2" x14ac:dyDescent="0.2">
      <c r="A859" s="4" t="s">
        <v>5930</v>
      </c>
      <c r="B859" s="4" t="s">
        <v>19764</v>
      </c>
    </row>
    <row r="860" spans="1:2" x14ac:dyDescent="0.2">
      <c r="A860" s="4" t="s">
        <v>1216</v>
      </c>
      <c r="B860" s="4" t="s">
        <v>2757</v>
      </c>
    </row>
    <row r="861" spans="1:2" x14ac:dyDescent="0.2">
      <c r="A861" s="4" t="s">
        <v>19902</v>
      </c>
      <c r="B861" s="4" t="s">
        <v>20787</v>
      </c>
    </row>
    <row r="862" spans="1:2" x14ac:dyDescent="0.2">
      <c r="A862" s="4" t="s">
        <v>20226</v>
      </c>
      <c r="B862" s="4" t="s">
        <v>20788</v>
      </c>
    </row>
    <row r="863" spans="1:2" x14ac:dyDescent="0.2">
      <c r="A863" s="4" t="s">
        <v>19904</v>
      </c>
      <c r="B863" s="4" t="s">
        <v>20789</v>
      </c>
    </row>
    <row r="864" spans="1:2" x14ac:dyDescent="0.2">
      <c r="A864" s="4" t="s">
        <v>1217</v>
      </c>
      <c r="B864" s="4" t="s">
        <v>2758</v>
      </c>
    </row>
    <row r="865" spans="1:2" x14ac:dyDescent="0.2">
      <c r="A865" s="4" t="s">
        <v>438</v>
      </c>
      <c r="B865" s="4" t="s">
        <v>2759</v>
      </c>
    </row>
    <row r="866" spans="1:2" x14ac:dyDescent="0.2">
      <c r="A866" s="4" t="s">
        <v>1218</v>
      </c>
      <c r="B866" s="4" t="s">
        <v>2760</v>
      </c>
    </row>
    <row r="867" spans="1:2" x14ac:dyDescent="0.2">
      <c r="A867" s="4" t="s">
        <v>440</v>
      </c>
      <c r="B867" s="4" t="s">
        <v>2763</v>
      </c>
    </row>
    <row r="868" spans="1:2" x14ac:dyDescent="0.2">
      <c r="A868" s="4" t="s">
        <v>1220</v>
      </c>
      <c r="B868" s="4" t="s">
        <v>2764</v>
      </c>
    </row>
    <row r="869" spans="1:2" x14ac:dyDescent="0.2">
      <c r="A869" s="4" t="s">
        <v>437</v>
      </c>
      <c r="B869" s="4" t="s">
        <v>2761</v>
      </c>
    </row>
    <row r="870" spans="1:2" x14ac:dyDescent="0.2">
      <c r="A870" s="4" t="s">
        <v>1219</v>
      </c>
      <c r="B870" s="4" t="s">
        <v>2762</v>
      </c>
    </row>
    <row r="871" spans="1:2" x14ac:dyDescent="0.2">
      <c r="A871" s="4" t="s">
        <v>325</v>
      </c>
      <c r="B871" s="4" t="s">
        <v>2765</v>
      </c>
    </row>
    <row r="872" spans="1:2" x14ac:dyDescent="0.2">
      <c r="A872" s="4" t="s">
        <v>406</v>
      </c>
      <c r="B872" s="4" t="s">
        <v>2766</v>
      </c>
    </row>
    <row r="873" spans="1:2" x14ac:dyDescent="0.2">
      <c r="A873" s="4" t="s">
        <v>1221</v>
      </c>
      <c r="B873" s="4" t="s">
        <v>2767</v>
      </c>
    </row>
    <row r="874" spans="1:2" x14ac:dyDescent="0.2">
      <c r="A874" s="4" t="s">
        <v>408</v>
      </c>
      <c r="B874" s="4" t="s">
        <v>2770</v>
      </c>
    </row>
    <row r="875" spans="1:2" x14ac:dyDescent="0.2">
      <c r="A875" s="4" t="s">
        <v>1223</v>
      </c>
      <c r="B875" s="4" t="s">
        <v>2771</v>
      </c>
    </row>
    <row r="876" spans="1:2" x14ac:dyDescent="0.2">
      <c r="A876" s="4" t="s">
        <v>405</v>
      </c>
      <c r="B876" s="4" t="s">
        <v>2768</v>
      </c>
    </row>
    <row r="877" spans="1:2" x14ac:dyDescent="0.2">
      <c r="A877" s="4" t="s">
        <v>1222</v>
      </c>
      <c r="B877" s="4" t="s">
        <v>2769</v>
      </c>
    </row>
    <row r="878" spans="1:2" x14ac:dyDescent="0.2">
      <c r="A878" s="4" t="s">
        <v>20228</v>
      </c>
      <c r="B878" s="4" t="s">
        <v>20790</v>
      </c>
    </row>
    <row r="879" spans="1:2" x14ac:dyDescent="0.2">
      <c r="A879" s="4" t="s">
        <v>19921</v>
      </c>
      <c r="B879" s="4" t="s">
        <v>20791</v>
      </c>
    </row>
    <row r="880" spans="1:2" x14ac:dyDescent="0.2">
      <c r="A880" s="4" t="s">
        <v>432</v>
      </c>
      <c r="B880" s="4" t="s">
        <v>2772</v>
      </c>
    </row>
    <row r="881" spans="1:2" x14ac:dyDescent="0.2">
      <c r="A881" s="4" t="s">
        <v>1224</v>
      </c>
      <c r="B881" s="4" t="s">
        <v>2773</v>
      </c>
    </row>
    <row r="882" spans="1:2" x14ac:dyDescent="0.2">
      <c r="A882" s="4" t="s">
        <v>434</v>
      </c>
      <c r="B882" s="4" t="s">
        <v>2776</v>
      </c>
    </row>
    <row r="883" spans="1:2" x14ac:dyDescent="0.2">
      <c r="A883" s="4" t="s">
        <v>1226</v>
      </c>
      <c r="B883" s="4" t="s">
        <v>2777</v>
      </c>
    </row>
    <row r="884" spans="1:2" x14ac:dyDescent="0.2">
      <c r="A884" s="4" t="s">
        <v>431</v>
      </c>
      <c r="B884" s="4" t="s">
        <v>2774</v>
      </c>
    </row>
    <row r="885" spans="1:2" x14ac:dyDescent="0.2">
      <c r="A885" s="4" t="s">
        <v>1225</v>
      </c>
      <c r="B885" s="4" t="s">
        <v>2775</v>
      </c>
    </row>
    <row r="886" spans="1:2" x14ac:dyDescent="0.2">
      <c r="A886" s="4" t="s">
        <v>20348</v>
      </c>
      <c r="B886" s="4" t="s">
        <v>20792</v>
      </c>
    </row>
    <row r="887" spans="1:2" x14ac:dyDescent="0.2">
      <c r="A887" s="4" t="s">
        <v>20051</v>
      </c>
      <c r="B887" s="4" t="s">
        <v>20793</v>
      </c>
    </row>
    <row r="888" spans="1:2" x14ac:dyDescent="0.2">
      <c r="A888" s="4" t="s">
        <v>336</v>
      </c>
      <c r="B888" s="4" t="s">
        <v>2778</v>
      </c>
    </row>
    <row r="889" spans="1:2" x14ac:dyDescent="0.2">
      <c r="A889" s="4" t="s">
        <v>1227</v>
      </c>
      <c r="B889" s="4" t="s">
        <v>2779</v>
      </c>
    </row>
    <row r="890" spans="1:2" x14ac:dyDescent="0.2">
      <c r="A890" s="4" t="s">
        <v>338</v>
      </c>
      <c r="B890" s="4" t="s">
        <v>2782</v>
      </c>
    </row>
    <row r="891" spans="1:2" x14ac:dyDescent="0.2">
      <c r="A891" s="4" t="s">
        <v>1229</v>
      </c>
      <c r="B891" s="4" t="s">
        <v>2783</v>
      </c>
    </row>
    <row r="892" spans="1:2" x14ac:dyDescent="0.2">
      <c r="A892" s="4" t="s">
        <v>335</v>
      </c>
      <c r="B892" s="4" t="s">
        <v>2780</v>
      </c>
    </row>
    <row r="893" spans="1:2" x14ac:dyDescent="0.2">
      <c r="A893" s="4" t="s">
        <v>1228</v>
      </c>
      <c r="B893" s="4" t="s">
        <v>2781</v>
      </c>
    </row>
    <row r="894" spans="1:2" x14ac:dyDescent="0.2">
      <c r="A894" s="4" t="s">
        <v>20230</v>
      </c>
      <c r="B894" s="4" t="s">
        <v>20794</v>
      </c>
    </row>
    <row r="895" spans="1:2" x14ac:dyDescent="0.2">
      <c r="A895" s="4" t="s">
        <v>19864</v>
      </c>
      <c r="B895" s="4" t="s">
        <v>20795</v>
      </c>
    </row>
    <row r="896" spans="1:2" x14ac:dyDescent="0.2">
      <c r="A896" s="4" t="s">
        <v>332</v>
      </c>
      <c r="B896" s="4" t="s">
        <v>2784</v>
      </c>
    </row>
    <row r="897" spans="1:2" x14ac:dyDescent="0.2">
      <c r="A897" s="4" t="s">
        <v>1230</v>
      </c>
      <c r="B897" s="4" t="s">
        <v>2785</v>
      </c>
    </row>
    <row r="898" spans="1:2" x14ac:dyDescent="0.2">
      <c r="A898" s="4" t="s">
        <v>20232</v>
      </c>
      <c r="B898" s="4" t="s">
        <v>20796</v>
      </c>
    </row>
    <row r="899" spans="1:2" x14ac:dyDescent="0.2">
      <c r="A899" s="4" t="s">
        <v>19871</v>
      </c>
      <c r="B899" s="4" t="s">
        <v>20797</v>
      </c>
    </row>
    <row r="900" spans="1:2" x14ac:dyDescent="0.2">
      <c r="A900" s="4" t="s">
        <v>351</v>
      </c>
      <c r="B900" s="4" t="s">
        <v>2786</v>
      </c>
    </row>
    <row r="901" spans="1:2" x14ac:dyDescent="0.2">
      <c r="A901" s="4" t="s">
        <v>1231</v>
      </c>
      <c r="B901" s="4" t="s">
        <v>2787</v>
      </c>
    </row>
    <row r="902" spans="1:2" x14ac:dyDescent="0.2">
      <c r="A902" s="4" t="s">
        <v>444</v>
      </c>
      <c r="B902" s="4" t="s">
        <v>2788</v>
      </c>
    </row>
    <row r="903" spans="1:2" x14ac:dyDescent="0.2">
      <c r="A903" s="4" t="s">
        <v>1232</v>
      </c>
      <c r="B903" s="4" t="s">
        <v>2789</v>
      </c>
    </row>
    <row r="904" spans="1:2" x14ac:dyDescent="0.2">
      <c r="A904" s="4" t="s">
        <v>446</v>
      </c>
      <c r="B904" s="4" t="s">
        <v>2792</v>
      </c>
    </row>
    <row r="905" spans="1:2" x14ac:dyDescent="0.2">
      <c r="A905" s="4" t="s">
        <v>1234</v>
      </c>
      <c r="B905" s="4" t="s">
        <v>2793</v>
      </c>
    </row>
    <row r="906" spans="1:2" x14ac:dyDescent="0.2">
      <c r="A906" s="4" t="s">
        <v>443</v>
      </c>
      <c r="B906" s="4" t="s">
        <v>2790</v>
      </c>
    </row>
    <row r="907" spans="1:2" x14ac:dyDescent="0.2">
      <c r="A907" s="4" t="s">
        <v>1233</v>
      </c>
      <c r="B907" s="4" t="s">
        <v>2791</v>
      </c>
    </row>
    <row r="908" spans="1:2" x14ac:dyDescent="0.2">
      <c r="A908" s="4" t="s">
        <v>20350</v>
      </c>
      <c r="B908" s="4" t="s">
        <v>20798</v>
      </c>
    </row>
    <row r="909" spans="1:2" x14ac:dyDescent="0.2">
      <c r="A909" s="4" t="s">
        <v>20053</v>
      </c>
      <c r="B909" s="4" t="s">
        <v>20799</v>
      </c>
    </row>
    <row r="910" spans="1:2" x14ac:dyDescent="0.2">
      <c r="A910" s="4" t="s">
        <v>285</v>
      </c>
      <c r="B910" s="4" t="s">
        <v>2794</v>
      </c>
    </row>
    <row r="911" spans="1:2" x14ac:dyDescent="0.2">
      <c r="A911" s="4" t="s">
        <v>1235</v>
      </c>
      <c r="B911" s="4" t="s">
        <v>2795</v>
      </c>
    </row>
    <row r="912" spans="1:2" x14ac:dyDescent="0.2">
      <c r="A912" s="4" t="s">
        <v>456</v>
      </c>
      <c r="B912" s="4" t="s">
        <v>2796</v>
      </c>
    </row>
    <row r="913" spans="1:2" x14ac:dyDescent="0.2">
      <c r="A913" s="4" t="s">
        <v>1236</v>
      </c>
      <c r="B913" s="4" t="s">
        <v>2797</v>
      </c>
    </row>
    <row r="914" spans="1:2" x14ac:dyDescent="0.2">
      <c r="A914" s="4" t="s">
        <v>458</v>
      </c>
      <c r="B914" s="4" t="s">
        <v>2800</v>
      </c>
    </row>
    <row r="915" spans="1:2" x14ac:dyDescent="0.2">
      <c r="A915" s="4" t="s">
        <v>1238</v>
      </c>
      <c r="B915" s="4" t="s">
        <v>2801</v>
      </c>
    </row>
    <row r="916" spans="1:2" x14ac:dyDescent="0.2">
      <c r="A916" s="4" t="s">
        <v>455</v>
      </c>
      <c r="B916" s="4" t="s">
        <v>2798</v>
      </c>
    </row>
    <row r="917" spans="1:2" x14ac:dyDescent="0.2">
      <c r="A917" s="4" t="s">
        <v>1237</v>
      </c>
      <c r="B917" s="4" t="s">
        <v>2799</v>
      </c>
    </row>
    <row r="918" spans="1:2" x14ac:dyDescent="0.2">
      <c r="A918" s="4" t="s">
        <v>20352</v>
      </c>
      <c r="B918" s="4" t="s">
        <v>20800</v>
      </c>
    </row>
    <row r="919" spans="1:2" x14ac:dyDescent="0.2">
      <c r="A919" s="4" t="s">
        <v>20055</v>
      </c>
      <c r="B919" s="4" t="s">
        <v>20801</v>
      </c>
    </row>
    <row r="920" spans="1:2" x14ac:dyDescent="0.2">
      <c r="A920" s="4" t="s">
        <v>384</v>
      </c>
      <c r="B920" s="4" t="s">
        <v>2802</v>
      </c>
    </row>
    <row r="921" spans="1:2" x14ac:dyDescent="0.2">
      <c r="A921" s="4" t="s">
        <v>1239</v>
      </c>
      <c r="B921" s="4" t="s">
        <v>2803</v>
      </c>
    </row>
    <row r="922" spans="1:2" x14ac:dyDescent="0.2">
      <c r="A922" s="4" t="s">
        <v>386</v>
      </c>
      <c r="B922" s="4" t="s">
        <v>2806</v>
      </c>
    </row>
    <row r="923" spans="1:2" x14ac:dyDescent="0.2">
      <c r="A923" s="4" t="s">
        <v>1241</v>
      </c>
      <c r="B923" s="4" t="s">
        <v>2807</v>
      </c>
    </row>
    <row r="924" spans="1:2" x14ac:dyDescent="0.2">
      <c r="A924" s="4" t="s">
        <v>383</v>
      </c>
      <c r="B924" s="4" t="s">
        <v>2804</v>
      </c>
    </row>
    <row r="925" spans="1:2" x14ac:dyDescent="0.2">
      <c r="A925" s="4" t="s">
        <v>1240</v>
      </c>
      <c r="B925" s="4" t="s">
        <v>2805</v>
      </c>
    </row>
    <row r="926" spans="1:2" x14ac:dyDescent="0.2">
      <c r="A926" s="4" t="s">
        <v>20234</v>
      </c>
      <c r="B926" s="4" t="s">
        <v>20802</v>
      </c>
    </row>
    <row r="927" spans="1:2" x14ac:dyDescent="0.2">
      <c r="A927" s="4" t="s">
        <v>19917</v>
      </c>
      <c r="B927" s="4" t="s">
        <v>20803</v>
      </c>
    </row>
    <row r="928" spans="1:2" x14ac:dyDescent="0.2">
      <c r="A928" s="4" t="s">
        <v>20236</v>
      </c>
      <c r="B928" s="4" t="s">
        <v>20804</v>
      </c>
    </row>
    <row r="929" spans="1:2" x14ac:dyDescent="0.2">
      <c r="A929" s="4" t="s">
        <v>19873</v>
      </c>
      <c r="B929" s="4" t="s">
        <v>20805</v>
      </c>
    </row>
    <row r="930" spans="1:2" x14ac:dyDescent="0.2">
      <c r="A930" s="4" t="s">
        <v>349</v>
      </c>
      <c r="B930" s="4" t="s">
        <v>2808</v>
      </c>
    </row>
    <row r="931" spans="1:2" x14ac:dyDescent="0.2">
      <c r="A931" s="4" t="s">
        <v>1242</v>
      </c>
      <c r="B931" s="4" t="s">
        <v>2809</v>
      </c>
    </row>
    <row r="932" spans="1:2" x14ac:dyDescent="0.2">
      <c r="A932" s="4" t="s">
        <v>372</v>
      </c>
      <c r="B932" s="4" t="s">
        <v>2812</v>
      </c>
    </row>
    <row r="933" spans="1:2" x14ac:dyDescent="0.2">
      <c r="A933" s="4" t="s">
        <v>1244</v>
      </c>
      <c r="B933" s="4" t="s">
        <v>2813</v>
      </c>
    </row>
    <row r="934" spans="1:2" x14ac:dyDescent="0.2">
      <c r="A934" s="4" t="s">
        <v>19886</v>
      </c>
      <c r="B934" s="4" t="s">
        <v>20806</v>
      </c>
    </row>
    <row r="935" spans="1:2" x14ac:dyDescent="0.2">
      <c r="A935" s="4" t="s">
        <v>370</v>
      </c>
      <c r="B935" s="4" t="s">
        <v>2810</v>
      </c>
    </row>
    <row r="936" spans="1:2" x14ac:dyDescent="0.2">
      <c r="A936" s="4" t="s">
        <v>1243</v>
      </c>
      <c r="B936" s="4" t="s">
        <v>2811</v>
      </c>
    </row>
    <row r="937" spans="1:2" x14ac:dyDescent="0.2">
      <c r="A937" s="4" t="s">
        <v>20238</v>
      </c>
      <c r="B937" s="4" t="s">
        <v>20807</v>
      </c>
    </row>
    <row r="938" spans="1:2" x14ac:dyDescent="0.2">
      <c r="A938" s="4" t="s">
        <v>19888</v>
      </c>
      <c r="B938" s="4" t="s">
        <v>20808</v>
      </c>
    </row>
    <row r="939" spans="1:2" x14ac:dyDescent="0.2">
      <c r="A939" s="4" t="s">
        <v>20618</v>
      </c>
      <c r="B939" s="4" t="s">
        <v>21642</v>
      </c>
    </row>
    <row r="940" spans="1:2" x14ac:dyDescent="0.2">
      <c r="A940" s="4" t="s">
        <v>20616</v>
      </c>
      <c r="B940" s="4" t="s">
        <v>21643</v>
      </c>
    </row>
    <row r="941" spans="1:2" x14ac:dyDescent="0.2">
      <c r="A941" s="4" t="s">
        <v>20670</v>
      </c>
      <c r="B941" s="4" t="s">
        <v>21644</v>
      </c>
    </row>
    <row r="942" spans="1:2" x14ac:dyDescent="0.2">
      <c r="A942" s="4" t="s">
        <v>1245</v>
      </c>
      <c r="B942" s="4" t="s">
        <v>2814</v>
      </c>
    </row>
    <row r="943" spans="1:2" x14ac:dyDescent="0.2">
      <c r="A943" s="4" t="s">
        <v>1246</v>
      </c>
      <c r="B943" s="4" t="s">
        <v>2815</v>
      </c>
    </row>
    <row r="944" spans="1:2" x14ac:dyDescent="0.2">
      <c r="A944" s="4" t="s">
        <v>1247</v>
      </c>
      <c r="B944" s="4" t="s">
        <v>2816</v>
      </c>
    </row>
    <row r="945" spans="1:2" x14ac:dyDescent="0.2">
      <c r="A945" s="4" t="s">
        <v>1248</v>
      </c>
      <c r="B945" s="4" t="s">
        <v>2817</v>
      </c>
    </row>
    <row r="946" spans="1:2" x14ac:dyDescent="0.2">
      <c r="A946" s="4" t="s">
        <v>1249</v>
      </c>
      <c r="B946" s="4" t="s">
        <v>2818</v>
      </c>
    </row>
    <row r="947" spans="1:2" x14ac:dyDescent="0.2">
      <c r="A947" s="4" t="s">
        <v>1250</v>
      </c>
      <c r="B947" s="4" t="s">
        <v>2819</v>
      </c>
    </row>
    <row r="948" spans="1:2" x14ac:dyDescent="0.2">
      <c r="A948" s="4" t="s">
        <v>1251</v>
      </c>
      <c r="B948" s="4" t="s">
        <v>2820</v>
      </c>
    </row>
    <row r="949" spans="1:2" x14ac:dyDescent="0.2">
      <c r="A949" s="4" t="s">
        <v>6065</v>
      </c>
      <c r="B949" s="4" t="s">
        <v>19756</v>
      </c>
    </row>
    <row r="950" spans="1:2" x14ac:dyDescent="0.2">
      <c r="A950" s="4" t="s">
        <v>6068</v>
      </c>
      <c r="B950" s="4" t="s">
        <v>19766</v>
      </c>
    </row>
    <row r="951" spans="1:2" x14ac:dyDescent="0.2">
      <c r="A951" s="4" t="s">
        <v>19898</v>
      </c>
      <c r="B951" s="4" t="s">
        <v>20809</v>
      </c>
    </row>
    <row r="952" spans="1:2" x14ac:dyDescent="0.2">
      <c r="A952" s="4" t="s">
        <v>20240</v>
      </c>
      <c r="B952" s="4" t="s">
        <v>20810</v>
      </c>
    </row>
    <row r="953" spans="1:2" x14ac:dyDescent="0.2">
      <c r="A953" s="4" t="s">
        <v>19900</v>
      </c>
      <c r="B953" s="4" t="s">
        <v>20811</v>
      </c>
    </row>
    <row r="954" spans="1:2" x14ac:dyDescent="0.2">
      <c r="A954" s="4" t="s">
        <v>1252</v>
      </c>
      <c r="B954" s="4" t="s">
        <v>2821</v>
      </c>
    </row>
    <row r="955" spans="1:2" x14ac:dyDescent="0.2">
      <c r="A955" s="4" t="s">
        <v>362</v>
      </c>
      <c r="B955" s="4" t="s">
        <v>2822</v>
      </c>
    </row>
    <row r="956" spans="1:2" x14ac:dyDescent="0.2">
      <c r="A956" s="4" t="s">
        <v>1253</v>
      </c>
      <c r="B956" s="4" t="s">
        <v>2823</v>
      </c>
    </row>
    <row r="957" spans="1:2" x14ac:dyDescent="0.2">
      <c r="A957" s="4" t="s">
        <v>364</v>
      </c>
      <c r="B957" s="4" t="s">
        <v>2826</v>
      </c>
    </row>
    <row r="958" spans="1:2" x14ac:dyDescent="0.2">
      <c r="A958" s="4" t="s">
        <v>1255</v>
      </c>
      <c r="B958" s="4" t="s">
        <v>2827</v>
      </c>
    </row>
    <row r="959" spans="1:2" x14ac:dyDescent="0.2">
      <c r="A959" s="4" t="s">
        <v>361</v>
      </c>
      <c r="B959" s="4" t="s">
        <v>2824</v>
      </c>
    </row>
    <row r="960" spans="1:2" x14ac:dyDescent="0.2">
      <c r="A960" s="4" t="s">
        <v>1254</v>
      </c>
      <c r="B960" s="4" t="s">
        <v>2825</v>
      </c>
    </row>
    <row r="961" spans="1:2" x14ac:dyDescent="0.2">
      <c r="A961" s="4" t="s">
        <v>20242</v>
      </c>
      <c r="B961" s="4" t="s">
        <v>20812</v>
      </c>
    </row>
    <row r="962" spans="1:2" x14ac:dyDescent="0.2">
      <c r="A962" s="4" t="s">
        <v>19878</v>
      </c>
      <c r="B962" s="4" t="s">
        <v>20813</v>
      </c>
    </row>
    <row r="963" spans="1:2" x14ac:dyDescent="0.2">
      <c r="A963" s="4" t="s">
        <v>400</v>
      </c>
      <c r="B963" s="4" t="s">
        <v>2828</v>
      </c>
    </row>
    <row r="964" spans="1:2" x14ac:dyDescent="0.2">
      <c r="A964" s="4" t="s">
        <v>1256</v>
      </c>
      <c r="B964" s="4" t="s">
        <v>2829</v>
      </c>
    </row>
    <row r="965" spans="1:2" x14ac:dyDescent="0.2">
      <c r="A965" s="4" t="s">
        <v>402</v>
      </c>
      <c r="B965" s="4" t="s">
        <v>2832</v>
      </c>
    </row>
    <row r="966" spans="1:2" x14ac:dyDescent="0.2">
      <c r="A966" s="4" t="s">
        <v>1258</v>
      </c>
      <c r="B966" s="4" t="s">
        <v>2833</v>
      </c>
    </row>
    <row r="967" spans="1:2" x14ac:dyDescent="0.2">
      <c r="A967" s="4" t="s">
        <v>399</v>
      </c>
      <c r="B967" s="4" t="s">
        <v>2830</v>
      </c>
    </row>
    <row r="968" spans="1:2" x14ac:dyDescent="0.2">
      <c r="A968" s="4" t="s">
        <v>1257</v>
      </c>
      <c r="B968" s="4" t="s">
        <v>2831</v>
      </c>
    </row>
    <row r="969" spans="1:2" x14ac:dyDescent="0.2">
      <c r="A969" s="4" t="s">
        <v>20244</v>
      </c>
      <c r="B969" s="4" t="s">
        <v>20814</v>
      </c>
    </row>
    <row r="970" spans="1:2" x14ac:dyDescent="0.2">
      <c r="A970" s="4" t="s">
        <v>19915</v>
      </c>
      <c r="B970" s="4" t="s">
        <v>20815</v>
      </c>
    </row>
    <row r="971" spans="1:2" x14ac:dyDescent="0.2">
      <c r="A971" s="4" t="s">
        <v>450</v>
      </c>
      <c r="B971" s="4" t="s">
        <v>2834</v>
      </c>
    </row>
    <row r="972" spans="1:2" x14ac:dyDescent="0.2">
      <c r="A972" s="4" t="s">
        <v>1259</v>
      </c>
      <c r="B972" s="4" t="s">
        <v>2835</v>
      </c>
    </row>
    <row r="973" spans="1:2" x14ac:dyDescent="0.2">
      <c r="A973" s="4" t="s">
        <v>452</v>
      </c>
      <c r="B973" s="4" t="s">
        <v>2838</v>
      </c>
    </row>
    <row r="974" spans="1:2" x14ac:dyDescent="0.2">
      <c r="A974" s="4" t="s">
        <v>1261</v>
      </c>
      <c r="B974" s="4" t="s">
        <v>2839</v>
      </c>
    </row>
    <row r="975" spans="1:2" x14ac:dyDescent="0.2">
      <c r="A975" s="4" t="s">
        <v>449</v>
      </c>
      <c r="B975" s="4" t="s">
        <v>2836</v>
      </c>
    </row>
    <row r="976" spans="1:2" x14ac:dyDescent="0.2">
      <c r="A976" s="4" t="s">
        <v>1260</v>
      </c>
      <c r="B976" s="4" t="s">
        <v>2837</v>
      </c>
    </row>
    <row r="977" spans="1:2" x14ac:dyDescent="0.2">
      <c r="A977" s="4" t="s">
        <v>20354</v>
      </c>
      <c r="B977" s="4" t="s">
        <v>20816</v>
      </c>
    </row>
    <row r="978" spans="1:2" x14ac:dyDescent="0.2">
      <c r="A978" s="4" t="s">
        <v>20057</v>
      </c>
      <c r="B978" s="4" t="s">
        <v>20817</v>
      </c>
    </row>
    <row r="979" spans="1:2" x14ac:dyDescent="0.2">
      <c r="A979" s="4" t="s">
        <v>378</v>
      </c>
      <c r="B979" s="4" t="s">
        <v>2842</v>
      </c>
    </row>
    <row r="980" spans="1:2" x14ac:dyDescent="0.2">
      <c r="A980" s="4" t="s">
        <v>1263</v>
      </c>
      <c r="B980" s="4" t="s">
        <v>2843</v>
      </c>
    </row>
    <row r="981" spans="1:2" x14ac:dyDescent="0.2">
      <c r="A981" s="4" t="s">
        <v>20246</v>
      </c>
      <c r="B981" s="4" t="s">
        <v>20818</v>
      </c>
    </row>
    <row r="982" spans="1:2" x14ac:dyDescent="0.2">
      <c r="A982" s="4" t="s">
        <v>376</v>
      </c>
      <c r="B982" s="4" t="s">
        <v>2840</v>
      </c>
    </row>
    <row r="983" spans="1:2" x14ac:dyDescent="0.2">
      <c r="A983" s="4" t="s">
        <v>1262</v>
      </c>
      <c r="B983" s="4" t="s">
        <v>2841</v>
      </c>
    </row>
    <row r="984" spans="1:2" x14ac:dyDescent="0.2">
      <c r="A984" s="4" t="s">
        <v>20248</v>
      </c>
      <c r="B984" s="4" t="s">
        <v>20819</v>
      </c>
    </row>
    <row r="985" spans="1:2" x14ac:dyDescent="0.2">
      <c r="A985" s="4" t="s">
        <v>19910</v>
      </c>
      <c r="B985" s="4" t="s">
        <v>20820</v>
      </c>
    </row>
    <row r="986" spans="1:2" x14ac:dyDescent="0.2">
      <c r="A986" s="4" t="s">
        <v>6117</v>
      </c>
      <c r="B986" s="4" t="s">
        <v>19726</v>
      </c>
    </row>
    <row r="987" spans="1:2" x14ac:dyDescent="0.2">
      <c r="A987" s="4" t="s">
        <v>6119</v>
      </c>
      <c r="B987" s="4" t="s">
        <v>19699</v>
      </c>
    </row>
    <row r="988" spans="1:2" x14ac:dyDescent="0.2">
      <c r="A988" s="4" t="s">
        <v>6121</v>
      </c>
      <c r="B988" s="4" t="s">
        <v>19700</v>
      </c>
    </row>
    <row r="989" spans="1:2" x14ac:dyDescent="0.2">
      <c r="A989" s="4" t="s">
        <v>6123</v>
      </c>
      <c r="B989" s="4" t="s">
        <v>18957</v>
      </c>
    </row>
    <row r="990" spans="1:2" x14ac:dyDescent="0.2">
      <c r="A990" s="4" t="s">
        <v>6126</v>
      </c>
      <c r="B990" s="4" t="s">
        <v>19727</v>
      </c>
    </row>
    <row r="991" spans="1:2" x14ac:dyDescent="0.2">
      <c r="A991" s="4" t="s">
        <v>6128</v>
      </c>
      <c r="B991" s="4" t="s">
        <v>19728</v>
      </c>
    </row>
    <row r="992" spans="1:2" x14ac:dyDescent="0.2">
      <c r="A992" s="4" t="s">
        <v>1264</v>
      </c>
      <c r="B992" s="4" t="s">
        <v>2844</v>
      </c>
    </row>
    <row r="993" spans="1:2" x14ac:dyDescent="0.2">
      <c r="A993" s="4" t="s">
        <v>1265</v>
      </c>
      <c r="B993" s="4" t="s">
        <v>2845</v>
      </c>
    </row>
    <row r="994" spans="1:2" x14ac:dyDescent="0.2">
      <c r="A994" s="4" t="s">
        <v>1266</v>
      </c>
      <c r="B994" s="4" t="s">
        <v>2116</v>
      </c>
    </row>
    <row r="995" spans="1:2" x14ac:dyDescent="0.2">
      <c r="A995" s="4" t="s">
        <v>6133</v>
      </c>
      <c r="B995" s="4" t="s">
        <v>19723</v>
      </c>
    </row>
    <row r="996" spans="1:2" x14ac:dyDescent="0.2">
      <c r="A996" s="4" t="s">
        <v>6135</v>
      </c>
      <c r="B996" s="4" t="s">
        <v>19724</v>
      </c>
    </row>
    <row r="997" spans="1:2" x14ac:dyDescent="0.2">
      <c r="A997" s="4" t="s">
        <v>6137</v>
      </c>
      <c r="B997" s="4" t="s">
        <v>19725</v>
      </c>
    </row>
    <row r="998" spans="1:2" x14ac:dyDescent="0.2">
      <c r="A998" s="4" t="s">
        <v>1267</v>
      </c>
      <c r="B998" s="4" t="s">
        <v>2117</v>
      </c>
    </row>
    <row r="999" spans="1:2" x14ac:dyDescent="0.2">
      <c r="A999" s="4" t="s">
        <v>6140</v>
      </c>
      <c r="B999" s="4" t="s">
        <v>18958</v>
      </c>
    </row>
    <row r="1000" spans="1:2" x14ac:dyDescent="0.2">
      <c r="A1000" s="4" t="s">
        <v>6143</v>
      </c>
      <c r="B1000" s="4" t="s">
        <v>19713</v>
      </c>
    </row>
    <row r="1001" spans="1:2" x14ac:dyDescent="0.2">
      <c r="A1001" s="4" t="s">
        <v>6146</v>
      </c>
      <c r="B1001" s="4" t="s">
        <v>19325</v>
      </c>
    </row>
    <row r="1002" spans="1:2" x14ac:dyDescent="0.2">
      <c r="A1002" s="4" t="s">
        <v>6149</v>
      </c>
      <c r="B1002" s="4" t="s">
        <v>19721</v>
      </c>
    </row>
    <row r="1003" spans="1:2" x14ac:dyDescent="0.2">
      <c r="A1003" s="4" t="s">
        <v>6151</v>
      </c>
      <c r="B1003" s="4" t="s">
        <v>19710</v>
      </c>
    </row>
    <row r="1004" spans="1:2" x14ac:dyDescent="0.2">
      <c r="A1004" s="4" t="s">
        <v>6153</v>
      </c>
      <c r="B1004" s="4" t="s">
        <v>19701</v>
      </c>
    </row>
    <row r="1005" spans="1:2" x14ac:dyDescent="0.2">
      <c r="A1005" s="4" t="s">
        <v>6155</v>
      </c>
      <c r="B1005" s="4" t="s">
        <v>19711</v>
      </c>
    </row>
    <row r="1006" spans="1:2" x14ac:dyDescent="0.2">
      <c r="A1006" s="4" t="s">
        <v>6158</v>
      </c>
      <c r="B1006" s="4" t="s">
        <v>19722</v>
      </c>
    </row>
    <row r="1007" spans="1:2" x14ac:dyDescent="0.2">
      <c r="A1007" s="4" t="s">
        <v>6160</v>
      </c>
      <c r="B1007" s="4" t="s">
        <v>19712</v>
      </c>
    </row>
    <row r="1008" spans="1:2" x14ac:dyDescent="0.2">
      <c r="A1008" s="4" t="s">
        <v>1268</v>
      </c>
      <c r="B1008" s="4" t="s">
        <v>2118</v>
      </c>
    </row>
    <row r="1009" spans="1:2" x14ac:dyDescent="0.2">
      <c r="A1009" s="4" t="s">
        <v>6164</v>
      </c>
      <c r="B1009" s="4" t="s">
        <v>19165</v>
      </c>
    </row>
    <row r="1010" spans="1:2" x14ac:dyDescent="0.2">
      <c r="A1010" s="4" t="s">
        <v>1269</v>
      </c>
      <c r="B1010" s="4" t="s">
        <v>2119</v>
      </c>
    </row>
    <row r="1011" spans="1:2" x14ac:dyDescent="0.2">
      <c r="A1011" s="4" t="s">
        <v>1270</v>
      </c>
      <c r="B1011" s="4" t="s">
        <v>2120</v>
      </c>
    </row>
    <row r="1012" spans="1:2" x14ac:dyDescent="0.2">
      <c r="A1012" s="4" t="s">
        <v>1271</v>
      </c>
      <c r="B1012" s="4" t="s">
        <v>2121</v>
      </c>
    </row>
    <row r="1013" spans="1:2" x14ac:dyDescent="0.2">
      <c r="A1013" s="4" t="s">
        <v>6169</v>
      </c>
      <c r="B1013" s="4" t="s">
        <v>6170</v>
      </c>
    </row>
    <row r="1014" spans="1:2" x14ac:dyDescent="0.2">
      <c r="A1014" s="4" t="s">
        <v>6171</v>
      </c>
      <c r="B1014" s="4" t="s">
        <v>6172</v>
      </c>
    </row>
    <row r="1015" spans="1:2" x14ac:dyDescent="0.2">
      <c r="A1015" s="4" t="s">
        <v>6173</v>
      </c>
      <c r="B1015" s="4" t="s">
        <v>19714</v>
      </c>
    </row>
    <row r="1016" spans="1:2" x14ac:dyDescent="0.2">
      <c r="A1016" s="4" t="s">
        <v>6176</v>
      </c>
      <c r="B1016" s="4" t="s">
        <v>6177</v>
      </c>
    </row>
    <row r="1017" spans="1:2" x14ac:dyDescent="0.2">
      <c r="A1017" s="4" t="s">
        <v>1272</v>
      </c>
      <c r="B1017" s="4" t="s">
        <v>2846</v>
      </c>
    </row>
    <row r="1018" spans="1:2" x14ac:dyDescent="0.2">
      <c r="A1018" s="4" t="s">
        <v>1273</v>
      </c>
      <c r="B1018" s="4" t="s">
        <v>2847</v>
      </c>
    </row>
    <row r="1019" spans="1:2" x14ac:dyDescent="0.2">
      <c r="A1019" s="4" t="s">
        <v>580</v>
      </c>
      <c r="B1019" s="4" t="s">
        <v>19709</v>
      </c>
    </row>
    <row r="1020" spans="1:2" x14ac:dyDescent="0.2">
      <c r="A1020" s="4" t="s">
        <v>1274</v>
      </c>
      <c r="B1020" s="4" t="s">
        <v>2848</v>
      </c>
    </row>
    <row r="1021" spans="1:2" x14ac:dyDescent="0.2">
      <c r="A1021" s="4" t="s">
        <v>1275</v>
      </c>
      <c r="B1021" s="4" t="s">
        <v>2849</v>
      </c>
    </row>
    <row r="1022" spans="1:2" x14ac:dyDescent="0.2">
      <c r="A1022" s="4" t="s">
        <v>579</v>
      </c>
      <c r="B1022" s="4" t="s">
        <v>19708</v>
      </c>
    </row>
    <row r="1023" spans="1:2" x14ac:dyDescent="0.2">
      <c r="A1023" s="4" t="s">
        <v>309</v>
      </c>
      <c r="B1023" s="4" t="s">
        <v>2850</v>
      </c>
    </row>
    <row r="1024" spans="1:2" x14ac:dyDescent="0.2">
      <c r="A1024" s="4" t="s">
        <v>1276</v>
      </c>
      <c r="B1024" s="4" t="s">
        <v>2851</v>
      </c>
    </row>
    <row r="1025" spans="1:2" x14ac:dyDescent="0.2">
      <c r="A1025" s="4" t="s">
        <v>1277</v>
      </c>
      <c r="B1025" s="4" t="s">
        <v>2852</v>
      </c>
    </row>
    <row r="1026" spans="1:2" x14ac:dyDescent="0.2">
      <c r="A1026" s="4" t="s">
        <v>6196</v>
      </c>
      <c r="B1026" s="4" t="s">
        <v>19716</v>
      </c>
    </row>
    <row r="1027" spans="1:2" x14ac:dyDescent="0.2">
      <c r="A1027" s="4" t="s">
        <v>6198</v>
      </c>
      <c r="B1027" s="4" t="s">
        <v>19717</v>
      </c>
    </row>
    <row r="1028" spans="1:2" x14ac:dyDescent="0.2">
      <c r="A1028" s="4" t="s">
        <v>6200</v>
      </c>
      <c r="B1028" s="4" t="s">
        <v>19715</v>
      </c>
    </row>
    <row r="1029" spans="1:2" x14ac:dyDescent="0.2">
      <c r="A1029" s="4" t="s">
        <v>6202</v>
      </c>
      <c r="B1029" s="4" t="s">
        <v>19719</v>
      </c>
    </row>
    <row r="1030" spans="1:2" x14ac:dyDescent="0.2">
      <c r="A1030" s="4" t="s">
        <v>6204</v>
      </c>
      <c r="B1030" s="4" t="s">
        <v>19720</v>
      </c>
    </row>
    <row r="1031" spans="1:2" x14ac:dyDescent="0.2">
      <c r="A1031" s="4" t="s">
        <v>6206</v>
      </c>
      <c r="B1031" s="4" t="s">
        <v>19718</v>
      </c>
    </row>
    <row r="1032" spans="1:2" x14ac:dyDescent="0.2">
      <c r="A1032" s="4" t="s">
        <v>6208</v>
      </c>
      <c r="B1032" s="4" t="s">
        <v>18889</v>
      </c>
    </row>
    <row r="1033" spans="1:2" x14ac:dyDescent="0.2">
      <c r="A1033" s="4" t="s">
        <v>6211</v>
      </c>
      <c r="B1033" s="4" t="s">
        <v>18885</v>
      </c>
    </row>
    <row r="1034" spans="1:2" x14ac:dyDescent="0.2">
      <c r="A1034" s="4" t="s">
        <v>1278</v>
      </c>
      <c r="B1034" s="4" t="s">
        <v>2853</v>
      </c>
    </row>
    <row r="1035" spans="1:2" x14ac:dyDescent="0.2">
      <c r="A1035" s="4" t="s">
        <v>1279</v>
      </c>
      <c r="B1035" s="4" t="s">
        <v>2854</v>
      </c>
    </row>
    <row r="1036" spans="1:2" x14ac:dyDescent="0.2">
      <c r="A1036" s="4" t="s">
        <v>1280</v>
      </c>
      <c r="B1036" s="4" t="s">
        <v>2855</v>
      </c>
    </row>
    <row r="1037" spans="1:2" x14ac:dyDescent="0.2">
      <c r="A1037" s="4" t="s">
        <v>1281</v>
      </c>
      <c r="B1037" s="4" t="s">
        <v>2856</v>
      </c>
    </row>
    <row r="1038" spans="1:2" x14ac:dyDescent="0.2">
      <c r="A1038" s="4" t="s">
        <v>1282</v>
      </c>
      <c r="B1038" s="4" t="s">
        <v>2857</v>
      </c>
    </row>
    <row r="1039" spans="1:2" x14ac:dyDescent="0.2">
      <c r="A1039" s="4" t="s">
        <v>1283</v>
      </c>
      <c r="B1039" s="4" t="s">
        <v>2858</v>
      </c>
    </row>
    <row r="1040" spans="1:2" x14ac:dyDescent="0.2">
      <c r="A1040" s="4" t="s">
        <v>1284</v>
      </c>
      <c r="B1040" s="4" t="s">
        <v>2859</v>
      </c>
    </row>
    <row r="1041" spans="1:2" x14ac:dyDescent="0.2">
      <c r="A1041" s="4" t="s">
        <v>1285</v>
      </c>
      <c r="B1041" s="4" t="s">
        <v>2860</v>
      </c>
    </row>
    <row r="1042" spans="1:2" x14ac:dyDescent="0.2">
      <c r="A1042" s="4" t="s">
        <v>269</v>
      </c>
      <c r="B1042" s="4" t="s">
        <v>2861</v>
      </c>
    </row>
    <row r="1043" spans="1:2" x14ac:dyDescent="0.2">
      <c r="A1043" s="4" t="s">
        <v>1286</v>
      </c>
      <c r="B1043" s="4" t="s">
        <v>2862</v>
      </c>
    </row>
    <row r="1044" spans="1:2" x14ac:dyDescent="0.2">
      <c r="A1044" s="4" t="s">
        <v>1287</v>
      </c>
      <c r="B1044" s="4" t="s">
        <v>2863</v>
      </c>
    </row>
    <row r="1045" spans="1:2" x14ac:dyDescent="0.2">
      <c r="A1045" s="4" t="s">
        <v>1288</v>
      </c>
      <c r="B1045" s="4" t="s">
        <v>2864</v>
      </c>
    </row>
    <row r="1046" spans="1:2" x14ac:dyDescent="0.2">
      <c r="A1046" s="4" t="s">
        <v>1289</v>
      </c>
      <c r="B1046" s="4" t="s">
        <v>2865</v>
      </c>
    </row>
    <row r="1047" spans="1:2" x14ac:dyDescent="0.2">
      <c r="A1047" s="4" t="s">
        <v>1290</v>
      </c>
      <c r="B1047" s="4" t="s">
        <v>2866</v>
      </c>
    </row>
    <row r="1048" spans="1:2" x14ac:dyDescent="0.2">
      <c r="A1048" s="4" t="s">
        <v>526</v>
      </c>
      <c r="B1048" s="4" t="s">
        <v>2867</v>
      </c>
    </row>
    <row r="1049" spans="1:2" x14ac:dyDescent="0.2">
      <c r="A1049" s="4" t="s">
        <v>1291</v>
      </c>
      <c r="B1049" s="4" t="s">
        <v>2868</v>
      </c>
    </row>
    <row r="1050" spans="1:2" x14ac:dyDescent="0.2">
      <c r="A1050" s="4" t="s">
        <v>271</v>
      </c>
      <c r="B1050" s="4" t="s">
        <v>2869</v>
      </c>
    </row>
    <row r="1051" spans="1:2" x14ac:dyDescent="0.2">
      <c r="A1051" s="4" t="s">
        <v>1292</v>
      </c>
      <c r="B1051" s="4" t="s">
        <v>2870</v>
      </c>
    </row>
    <row r="1052" spans="1:2" x14ac:dyDescent="0.2">
      <c r="A1052" s="4" t="s">
        <v>1293</v>
      </c>
      <c r="B1052" s="4" t="s">
        <v>2871</v>
      </c>
    </row>
    <row r="1053" spans="1:2" x14ac:dyDescent="0.2">
      <c r="A1053" s="4" t="s">
        <v>1294</v>
      </c>
      <c r="B1053" s="4" t="s">
        <v>2872</v>
      </c>
    </row>
    <row r="1054" spans="1:2" x14ac:dyDescent="0.2">
      <c r="A1054" s="4" t="s">
        <v>1295</v>
      </c>
      <c r="B1054" s="4" t="s">
        <v>2873</v>
      </c>
    </row>
    <row r="1055" spans="1:2" x14ac:dyDescent="0.2">
      <c r="A1055" s="4" t="s">
        <v>1296</v>
      </c>
      <c r="B1055" s="4" t="s">
        <v>2874</v>
      </c>
    </row>
    <row r="1056" spans="1:2" x14ac:dyDescent="0.2">
      <c r="A1056" s="4" t="s">
        <v>527</v>
      </c>
      <c r="B1056" s="4" t="s">
        <v>2875</v>
      </c>
    </row>
    <row r="1057" spans="1:2" x14ac:dyDescent="0.2">
      <c r="A1057" s="4" t="s">
        <v>1297</v>
      </c>
      <c r="B1057" s="4" t="s">
        <v>2876</v>
      </c>
    </row>
    <row r="1058" spans="1:2" x14ac:dyDescent="0.2">
      <c r="A1058" s="4" t="s">
        <v>1298</v>
      </c>
      <c r="B1058" s="4" t="s">
        <v>2877</v>
      </c>
    </row>
    <row r="1059" spans="1:2" x14ac:dyDescent="0.2">
      <c r="A1059" s="4" t="s">
        <v>1299</v>
      </c>
      <c r="B1059" s="4" t="s">
        <v>2878</v>
      </c>
    </row>
    <row r="1060" spans="1:2" x14ac:dyDescent="0.2">
      <c r="A1060" s="4" t="s">
        <v>1300</v>
      </c>
      <c r="B1060" s="4" t="s">
        <v>2879</v>
      </c>
    </row>
    <row r="1061" spans="1:2" x14ac:dyDescent="0.2">
      <c r="A1061" s="4" t="s">
        <v>1301</v>
      </c>
      <c r="B1061" s="4" t="s">
        <v>2880</v>
      </c>
    </row>
    <row r="1062" spans="1:2" x14ac:dyDescent="0.2">
      <c r="A1062" s="4" t="s">
        <v>1302</v>
      </c>
      <c r="B1062" s="4" t="s">
        <v>2881</v>
      </c>
    </row>
    <row r="1063" spans="1:2" x14ac:dyDescent="0.2">
      <c r="A1063" s="4" t="s">
        <v>1304</v>
      </c>
      <c r="B1063" s="4" t="s">
        <v>2883</v>
      </c>
    </row>
    <row r="1064" spans="1:2" x14ac:dyDescent="0.2">
      <c r="A1064" s="4" t="s">
        <v>1305</v>
      </c>
      <c r="B1064" s="4" t="s">
        <v>2884</v>
      </c>
    </row>
    <row r="1065" spans="1:2" x14ac:dyDescent="0.2">
      <c r="A1065" s="4" t="s">
        <v>1303</v>
      </c>
      <c r="B1065" s="4" t="s">
        <v>2882</v>
      </c>
    </row>
    <row r="1066" spans="1:2" x14ac:dyDescent="0.2">
      <c r="A1066" s="4" t="s">
        <v>509</v>
      </c>
      <c r="B1066" s="4" t="s">
        <v>2885</v>
      </c>
    </row>
    <row r="1067" spans="1:2" x14ac:dyDescent="0.2">
      <c r="A1067" s="4" t="s">
        <v>1312</v>
      </c>
      <c r="B1067" s="4" t="s">
        <v>2893</v>
      </c>
    </row>
    <row r="1068" spans="1:2" x14ac:dyDescent="0.2">
      <c r="A1068" s="4" t="s">
        <v>1313</v>
      </c>
      <c r="B1068" s="4" t="s">
        <v>2894</v>
      </c>
    </row>
    <row r="1069" spans="1:2" x14ac:dyDescent="0.2">
      <c r="A1069" s="4" t="s">
        <v>6280</v>
      </c>
      <c r="B1069" s="4" t="s">
        <v>19523</v>
      </c>
    </row>
    <row r="1070" spans="1:2" x14ac:dyDescent="0.2">
      <c r="A1070" s="4" t="s">
        <v>6283</v>
      </c>
      <c r="B1070" s="4" t="s">
        <v>19437</v>
      </c>
    </row>
    <row r="1071" spans="1:2" x14ac:dyDescent="0.2">
      <c r="A1071" s="4" t="s">
        <v>1306</v>
      </c>
      <c r="B1071" s="4" t="s">
        <v>2886</v>
      </c>
    </row>
    <row r="1072" spans="1:2" x14ac:dyDescent="0.2">
      <c r="A1072" s="4" t="s">
        <v>1307</v>
      </c>
      <c r="B1072" s="4" t="s">
        <v>2887</v>
      </c>
    </row>
    <row r="1073" spans="1:2" x14ac:dyDescent="0.2">
      <c r="A1073" s="4" t="s">
        <v>1309</v>
      </c>
      <c r="B1073" s="4" t="s">
        <v>2889</v>
      </c>
    </row>
    <row r="1074" spans="1:2" x14ac:dyDescent="0.2">
      <c r="A1074" s="4" t="s">
        <v>1310</v>
      </c>
      <c r="B1074" s="4" t="s">
        <v>2890</v>
      </c>
    </row>
    <row r="1075" spans="1:2" x14ac:dyDescent="0.2">
      <c r="A1075" s="4" t="s">
        <v>1308</v>
      </c>
      <c r="B1075" s="4" t="s">
        <v>2888</v>
      </c>
    </row>
    <row r="1076" spans="1:2" x14ac:dyDescent="0.2">
      <c r="A1076" s="4" t="s">
        <v>510</v>
      </c>
      <c r="B1076" s="4" t="s">
        <v>2891</v>
      </c>
    </row>
    <row r="1077" spans="1:2" x14ac:dyDescent="0.2">
      <c r="A1077" s="4" t="s">
        <v>1314</v>
      </c>
      <c r="B1077" s="4" t="s">
        <v>2895</v>
      </c>
    </row>
    <row r="1078" spans="1:2" x14ac:dyDescent="0.2">
      <c r="A1078" s="4" t="s">
        <v>1315</v>
      </c>
      <c r="B1078" s="4" t="s">
        <v>2896</v>
      </c>
    </row>
    <row r="1079" spans="1:2" x14ac:dyDescent="0.2">
      <c r="A1079" s="4" t="s">
        <v>6298</v>
      </c>
      <c r="B1079" s="4" t="s">
        <v>19436</v>
      </c>
    </row>
    <row r="1080" spans="1:2" x14ac:dyDescent="0.2">
      <c r="A1080" s="4" t="s">
        <v>6301</v>
      </c>
      <c r="B1080" s="4" t="s">
        <v>19418</v>
      </c>
    </row>
    <row r="1081" spans="1:2" x14ac:dyDescent="0.2">
      <c r="A1081" s="4" t="s">
        <v>1311</v>
      </c>
      <c r="B1081" s="4" t="s">
        <v>2892</v>
      </c>
    </row>
    <row r="1082" spans="1:2" x14ac:dyDescent="0.2">
      <c r="A1082" s="4" t="s">
        <v>1320</v>
      </c>
      <c r="B1082" s="4" t="s">
        <v>2901</v>
      </c>
    </row>
    <row r="1083" spans="1:2" x14ac:dyDescent="0.2">
      <c r="A1083" s="4" t="s">
        <v>1321</v>
      </c>
      <c r="B1083" s="4" t="s">
        <v>2902</v>
      </c>
    </row>
    <row r="1084" spans="1:2" x14ac:dyDescent="0.2">
      <c r="A1084" s="4" t="s">
        <v>507</v>
      </c>
      <c r="B1084" s="4" t="s">
        <v>2903</v>
      </c>
    </row>
    <row r="1085" spans="1:2" x14ac:dyDescent="0.2">
      <c r="A1085" s="4" t="s">
        <v>1322</v>
      </c>
      <c r="B1085" s="4" t="s">
        <v>2904</v>
      </c>
    </row>
    <row r="1086" spans="1:2" x14ac:dyDescent="0.2">
      <c r="A1086" s="4" t="s">
        <v>1323</v>
      </c>
      <c r="B1086" s="4" t="s">
        <v>2905</v>
      </c>
    </row>
    <row r="1087" spans="1:2" x14ac:dyDescent="0.2">
      <c r="A1087" s="4" t="s">
        <v>505</v>
      </c>
      <c r="B1087" s="4" t="s">
        <v>2906</v>
      </c>
    </row>
    <row r="1088" spans="1:2" x14ac:dyDescent="0.2">
      <c r="A1088" s="4" t="s">
        <v>1316</v>
      </c>
      <c r="B1088" s="4" t="s">
        <v>2897</v>
      </c>
    </row>
    <row r="1089" spans="1:2" x14ac:dyDescent="0.2">
      <c r="A1089" s="4" t="s">
        <v>1317</v>
      </c>
      <c r="B1089" s="4" t="s">
        <v>2898</v>
      </c>
    </row>
    <row r="1090" spans="1:2" x14ac:dyDescent="0.2">
      <c r="A1090" s="4" t="s">
        <v>268</v>
      </c>
      <c r="B1090" s="4" t="s">
        <v>2907</v>
      </c>
    </row>
    <row r="1091" spans="1:2" x14ac:dyDescent="0.2">
      <c r="A1091" s="4" t="s">
        <v>1324</v>
      </c>
      <c r="B1091" s="4" t="s">
        <v>2908</v>
      </c>
    </row>
    <row r="1092" spans="1:2" x14ac:dyDescent="0.2">
      <c r="A1092" s="4" t="s">
        <v>1325</v>
      </c>
      <c r="B1092" s="4" t="s">
        <v>2909</v>
      </c>
    </row>
    <row r="1093" spans="1:2" x14ac:dyDescent="0.2">
      <c r="A1093" s="4" t="s">
        <v>1326</v>
      </c>
      <c r="B1093" s="4" t="s">
        <v>2910</v>
      </c>
    </row>
    <row r="1094" spans="1:2" x14ac:dyDescent="0.2">
      <c r="A1094" s="4" t="s">
        <v>1327</v>
      </c>
      <c r="B1094" s="4" t="s">
        <v>2911</v>
      </c>
    </row>
    <row r="1095" spans="1:2" x14ac:dyDescent="0.2">
      <c r="A1095" s="4" t="s">
        <v>508</v>
      </c>
      <c r="B1095" s="4" t="s">
        <v>2912</v>
      </c>
    </row>
    <row r="1096" spans="1:2" x14ac:dyDescent="0.2">
      <c r="A1096" s="4" t="s">
        <v>1328</v>
      </c>
      <c r="B1096" s="4" t="s">
        <v>2913</v>
      </c>
    </row>
    <row r="1097" spans="1:2" x14ac:dyDescent="0.2">
      <c r="A1097" s="4" t="s">
        <v>1329</v>
      </c>
      <c r="B1097" s="4" t="s">
        <v>2914</v>
      </c>
    </row>
    <row r="1098" spans="1:2" x14ac:dyDescent="0.2">
      <c r="A1098" s="4" t="s">
        <v>506</v>
      </c>
      <c r="B1098" s="4" t="s">
        <v>2915</v>
      </c>
    </row>
    <row r="1099" spans="1:2" x14ac:dyDescent="0.2">
      <c r="A1099" s="4" t="s">
        <v>1318</v>
      </c>
      <c r="B1099" s="4" t="s">
        <v>2899</v>
      </c>
    </row>
    <row r="1100" spans="1:2" x14ac:dyDescent="0.2">
      <c r="A1100" s="4" t="s">
        <v>1319</v>
      </c>
      <c r="B1100" s="4" t="s">
        <v>2900</v>
      </c>
    </row>
    <row r="1101" spans="1:2" x14ac:dyDescent="0.2">
      <c r="A1101" s="4" t="s">
        <v>270</v>
      </c>
      <c r="B1101" s="4" t="s">
        <v>2916</v>
      </c>
    </row>
    <row r="1102" spans="1:2" x14ac:dyDescent="0.2">
      <c r="A1102" s="4" t="s">
        <v>1330</v>
      </c>
      <c r="B1102" s="4" t="s">
        <v>2917</v>
      </c>
    </row>
    <row r="1103" spans="1:2" x14ac:dyDescent="0.2">
      <c r="A1103" s="4" t="s">
        <v>1331</v>
      </c>
      <c r="B1103" s="4" t="s">
        <v>2918</v>
      </c>
    </row>
    <row r="1104" spans="1:2" x14ac:dyDescent="0.2">
      <c r="A1104" s="4" t="s">
        <v>1332</v>
      </c>
      <c r="B1104" s="4" t="s">
        <v>2919</v>
      </c>
    </row>
    <row r="1105" spans="1:2" x14ac:dyDescent="0.2">
      <c r="A1105" s="4" t="s">
        <v>1333</v>
      </c>
      <c r="B1105" s="4" t="s">
        <v>2920</v>
      </c>
    </row>
    <row r="1106" spans="1:2" x14ac:dyDescent="0.2">
      <c r="A1106" s="4" t="s">
        <v>1334</v>
      </c>
      <c r="B1106" s="4" t="s">
        <v>2921</v>
      </c>
    </row>
    <row r="1107" spans="1:2" x14ac:dyDescent="0.2">
      <c r="A1107" s="4" t="s">
        <v>1335</v>
      </c>
      <c r="B1107" s="4" t="s">
        <v>2922</v>
      </c>
    </row>
    <row r="1108" spans="1:2" x14ac:dyDescent="0.2">
      <c r="A1108" s="4" t="s">
        <v>1336</v>
      </c>
      <c r="B1108" s="4" t="s">
        <v>2923</v>
      </c>
    </row>
    <row r="1109" spans="1:2" x14ac:dyDescent="0.2">
      <c r="A1109" s="4" t="s">
        <v>1337</v>
      </c>
      <c r="B1109" s="4" t="s">
        <v>2924</v>
      </c>
    </row>
    <row r="1110" spans="1:2" x14ac:dyDescent="0.2">
      <c r="A1110" s="4" t="s">
        <v>1338</v>
      </c>
      <c r="B1110" s="4" t="s">
        <v>2925</v>
      </c>
    </row>
    <row r="1111" spans="1:2" x14ac:dyDescent="0.2">
      <c r="A1111" s="4" t="s">
        <v>1339</v>
      </c>
      <c r="B1111" s="4" t="s">
        <v>2926</v>
      </c>
    </row>
    <row r="1112" spans="1:2" x14ac:dyDescent="0.2">
      <c r="A1112" s="4" t="s">
        <v>1340</v>
      </c>
      <c r="B1112" s="4" t="s">
        <v>2927</v>
      </c>
    </row>
    <row r="1113" spans="1:2" x14ac:dyDescent="0.2">
      <c r="A1113" s="4" t="s">
        <v>1341</v>
      </c>
      <c r="B1113" s="4" t="s">
        <v>2928</v>
      </c>
    </row>
    <row r="1114" spans="1:2" x14ac:dyDescent="0.2">
      <c r="A1114" s="4" t="s">
        <v>1342</v>
      </c>
      <c r="B1114" s="4" t="s">
        <v>2929</v>
      </c>
    </row>
    <row r="1115" spans="1:2" x14ac:dyDescent="0.2">
      <c r="A1115" s="4" t="s">
        <v>1343</v>
      </c>
      <c r="B1115" s="4" t="s">
        <v>2930</v>
      </c>
    </row>
    <row r="1116" spans="1:2" x14ac:dyDescent="0.2">
      <c r="A1116" s="4" t="s">
        <v>1344</v>
      </c>
      <c r="B1116" s="4" t="s">
        <v>2931</v>
      </c>
    </row>
    <row r="1117" spans="1:2" x14ac:dyDescent="0.2">
      <c r="A1117" s="4" t="s">
        <v>1345</v>
      </c>
      <c r="B1117" s="4" t="s">
        <v>2932</v>
      </c>
    </row>
    <row r="1118" spans="1:2" x14ac:dyDescent="0.2">
      <c r="A1118" s="4" t="s">
        <v>1346</v>
      </c>
      <c r="B1118" s="4" t="s">
        <v>2933</v>
      </c>
    </row>
    <row r="1119" spans="1:2" x14ac:dyDescent="0.2">
      <c r="A1119" s="4" t="s">
        <v>1347</v>
      </c>
      <c r="B1119" s="4" t="s">
        <v>2934</v>
      </c>
    </row>
    <row r="1120" spans="1:2" x14ac:dyDescent="0.2">
      <c r="A1120" s="4" t="s">
        <v>1348</v>
      </c>
      <c r="B1120" s="4" t="s">
        <v>2935</v>
      </c>
    </row>
    <row r="1121" spans="1:2" x14ac:dyDescent="0.2">
      <c r="A1121" s="4" t="s">
        <v>1349</v>
      </c>
      <c r="B1121" s="4" t="s">
        <v>2936</v>
      </c>
    </row>
    <row r="1122" spans="1:2" x14ac:dyDescent="0.2">
      <c r="A1122" s="4" t="s">
        <v>1350</v>
      </c>
      <c r="B1122" s="4" t="s">
        <v>2937</v>
      </c>
    </row>
    <row r="1123" spans="1:2" x14ac:dyDescent="0.2">
      <c r="A1123" s="4" t="s">
        <v>1351</v>
      </c>
      <c r="B1123" s="4" t="s">
        <v>2938</v>
      </c>
    </row>
    <row r="1124" spans="1:2" x14ac:dyDescent="0.2">
      <c r="A1124" s="4" t="s">
        <v>1352</v>
      </c>
      <c r="B1124" s="4" t="s">
        <v>2939</v>
      </c>
    </row>
    <row r="1125" spans="1:2" x14ac:dyDescent="0.2">
      <c r="A1125" s="4" t="s">
        <v>1353</v>
      </c>
      <c r="B1125" s="4" t="s">
        <v>2940</v>
      </c>
    </row>
    <row r="1126" spans="1:2" x14ac:dyDescent="0.2">
      <c r="A1126" s="4" t="s">
        <v>1354</v>
      </c>
      <c r="B1126" s="4" t="s">
        <v>2941</v>
      </c>
    </row>
    <row r="1127" spans="1:2" x14ac:dyDescent="0.2">
      <c r="A1127" s="4" t="s">
        <v>1355</v>
      </c>
      <c r="B1127" s="4" t="s">
        <v>2942</v>
      </c>
    </row>
    <row r="1128" spans="1:2" x14ac:dyDescent="0.2">
      <c r="A1128" s="4" t="s">
        <v>1356</v>
      </c>
      <c r="B1128" s="4" t="s">
        <v>2943</v>
      </c>
    </row>
    <row r="1129" spans="1:2" x14ac:dyDescent="0.2">
      <c r="A1129" s="4" t="s">
        <v>1357</v>
      </c>
      <c r="B1129" s="4" t="s">
        <v>2944</v>
      </c>
    </row>
    <row r="1130" spans="1:2" x14ac:dyDescent="0.2">
      <c r="A1130" s="4" t="s">
        <v>1358</v>
      </c>
      <c r="B1130" s="4" t="s">
        <v>2945</v>
      </c>
    </row>
    <row r="1131" spans="1:2" x14ac:dyDescent="0.2">
      <c r="A1131" s="4" t="s">
        <v>1359</v>
      </c>
      <c r="B1131" s="4" t="s">
        <v>2946</v>
      </c>
    </row>
    <row r="1132" spans="1:2" x14ac:dyDescent="0.2">
      <c r="A1132" s="4" t="s">
        <v>1360</v>
      </c>
      <c r="B1132" s="4" t="s">
        <v>2947</v>
      </c>
    </row>
    <row r="1133" spans="1:2" x14ac:dyDescent="0.2">
      <c r="A1133" s="4" t="s">
        <v>1361</v>
      </c>
      <c r="B1133" s="4" t="s">
        <v>2948</v>
      </c>
    </row>
    <row r="1134" spans="1:2" x14ac:dyDescent="0.2">
      <c r="A1134" s="4" t="s">
        <v>1362</v>
      </c>
      <c r="B1134" s="4" t="s">
        <v>2949</v>
      </c>
    </row>
    <row r="1135" spans="1:2" x14ac:dyDescent="0.2">
      <c r="A1135" s="4" t="s">
        <v>1363</v>
      </c>
      <c r="B1135" s="4" t="s">
        <v>2950</v>
      </c>
    </row>
    <row r="1136" spans="1:2" x14ac:dyDescent="0.2">
      <c r="A1136" s="4" t="s">
        <v>1364</v>
      </c>
      <c r="B1136" s="4" t="s">
        <v>2951</v>
      </c>
    </row>
    <row r="1137" spans="1:2" x14ac:dyDescent="0.2">
      <c r="A1137" s="4" t="s">
        <v>1365</v>
      </c>
      <c r="B1137" s="4" t="s">
        <v>2952</v>
      </c>
    </row>
    <row r="1138" spans="1:2" x14ac:dyDescent="0.2">
      <c r="A1138" s="4" t="s">
        <v>1366</v>
      </c>
      <c r="B1138" s="4" t="s">
        <v>2953</v>
      </c>
    </row>
    <row r="1139" spans="1:2" x14ac:dyDescent="0.2">
      <c r="A1139" s="4" t="s">
        <v>1367</v>
      </c>
      <c r="B1139" s="4" t="s">
        <v>2954</v>
      </c>
    </row>
    <row r="1140" spans="1:2" x14ac:dyDescent="0.2">
      <c r="A1140" s="4" t="s">
        <v>1368</v>
      </c>
      <c r="B1140" s="4" t="s">
        <v>2955</v>
      </c>
    </row>
    <row r="1141" spans="1:2" x14ac:dyDescent="0.2">
      <c r="A1141" s="4" t="s">
        <v>1369</v>
      </c>
      <c r="B1141" s="4" t="s">
        <v>2956</v>
      </c>
    </row>
    <row r="1142" spans="1:2" x14ac:dyDescent="0.2">
      <c r="A1142" s="4" t="s">
        <v>1370</v>
      </c>
      <c r="B1142" s="4" t="s">
        <v>2957</v>
      </c>
    </row>
    <row r="1143" spans="1:2" x14ac:dyDescent="0.2">
      <c r="A1143" s="4" t="s">
        <v>1371</v>
      </c>
      <c r="B1143" s="4" t="s">
        <v>2958</v>
      </c>
    </row>
    <row r="1144" spans="1:2" x14ac:dyDescent="0.2">
      <c r="A1144" s="4" t="s">
        <v>1372</v>
      </c>
      <c r="B1144" s="4" t="s">
        <v>2959</v>
      </c>
    </row>
    <row r="1145" spans="1:2" x14ac:dyDescent="0.2">
      <c r="A1145" s="4" t="s">
        <v>1373</v>
      </c>
      <c r="B1145" s="4" t="s">
        <v>2960</v>
      </c>
    </row>
    <row r="1146" spans="1:2" x14ac:dyDescent="0.2">
      <c r="A1146" s="4" t="s">
        <v>1374</v>
      </c>
      <c r="B1146" s="4" t="s">
        <v>2961</v>
      </c>
    </row>
    <row r="1147" spans="1:2" x14ac:dyDescent="0.2">
      <c r="A1147" s="4" t="s">
        <v>1375</v>
      </c>
      <c r="B1147" s="4" t="s">
        <v>2962</v>
      </c>
    </row>
    <row r="1148" spans="1:2" x14ac:dyDescent="0.2">
      <c r="A1148" s="4" t="s">
        <v>1376</v>
      </c>
      <c r="B1148" s="4" t="s">
        <v>2963</v>
      </c>
    </row>
    <row r="1149" spans="1:2" x14ac:dyDescent="0.2">
      <c r="A1149" s="4" t="s">
        <v>1377</v>
      </c>
      <c r="B1149" s="4" t="s">
        <v>2964</v>
      </c>
    </row>
    <row r="1150" spans="1:2" x14ac:dyDescent="0.2">
      <c r="A1150" s="4" t="s">
        <v>1378</v>
      </c>
      <c r="B1150" s="4" t="s">
        <v>2965</v>
      </c>
    </row>
    <row r="1151" spans="1:2" x14ac:dyDescent="0.2">
      <c r="A1151" s="4" t="s">
        <v>1379</v>
      </c>
      <c r="B1151" s="4" t="s">
        <v>2966</v>
      </c>
    </row>
    <row r="1152" spans="1:2" x14ac:dyDescent="0.2">
      <c r="A1152" s="4" t="s">
        <v>1380</v>
      </c>
      <c r="B1152" s="4" t="s">
        <v>2967</v>
      </c>
    </row>
    <row r="1153" spans="1:2" x14ac:dyDescent="0.2">
      <c r="A1153" s="4" t="s">
        <v>1381</v>
      </c>
      <c r="B1153" s="4" t="s">
        <v>2968</v>
      </c>
    </row>
    <row r="1154" spans="1:2" x14ac:dyDescent="0.2">
      <c r="A1154" s="4" t="s">
        <v>1382</v>
      </c>
      <c r="B1154" s="4" t="s">
        <v>2969</v>
      </c>
    </row>
    <row r="1155" spans="1:2" x14ac:dyDescent="0.2">
      <c r="A1155" s="4" t="s">
        <v>1383</v>
      </c>
      <c r="B1155" s="4" t="s">
        <v>2970</v>
      </c>
    </row>
    <row r="1156" spans="1:2" x14ac:dyDescent="0.2">
      <c r="A1156" s="4" t="s">
        <v>1384</v>
      </c>
      <c r="B1156" s="4" t="s">
        <v>2971</v>
      </c>
    </row>
    <row r="1157" spans="1:2" x14ac:dyDescent="0.2">
      <c r="A1157" s="4" t="s">
        <v>1385</v>
      </c>
      <c r="B1157" s="4" t="s">
        <v>2972</v>
      </c>
    </row>
    <row r="1158" spans="1:2" x14ac:dyDescent="0.2">
      <c r="A1158" s="4" t="s">
        <v>1386</v>
      </c>
      <c r="B1158" s="4" t="s">
        <v>2973</v>
      </c>
    </row>
    <row r="1159" spans="1:2" x14ac:dyDescent="0.2">
      <c r="A1159" s="4" t="s">
        <v>1387</v>
      </c>
      <c r="B1159" s="4" t="s">
        <v>2974</v>
      </c>
    </row>
    <row r="1160" spans="1:2" x14ac:dyDescent="0.2">
      <c r="A1160" s="4" t="s">
        <v>1388</v>
      </c>
      <c r="B1160" s="4" t="s">
        <v>2975</v>
      </c>
    </row>
    <row r="1161" spans="1:2" x14ac:dyDescent="0.2">
      <c r="A1161" s="4" t="s">
        <v>1389</v>
      </c>
      <c r="B1161" s="4" t="s">
        <v>2976</v>
      </c>
    </row>
    <row r="1162" spans="1:2" x14ac:dyDescent="0.2">
      <c r="A1162" s="4" t="s">
        <v>1390</v>
      </c>
      <c r="B1162" s="4" t="s">
        <v>2977</v>
      </c>
    </row>
    <row r="1163" spans="1:2" x14ac:dyDescent="0.2">
      <c r="A1163" s="4" t="s">
        <v>1391</v>
      </c>
      <c r="B1163" s="4" t="s">
        <v>2978</v>
      </c>
    </row>
    <row r="1164" spans="1:2" x14ac:dyDescent="0.2">
      <c r="A1164" s="4" t="s">
        <v>1392</v>
      </c>
      <c r="B1164" s="4" t="s">
        <v>2979</v>
      </c>
    </row>
    <row r="1165" spans="1:2" x14ac:dyDescent="0.2">
      <c r="A1165" s="4" t="s">
        <v>1393</v>
      </c>
      <c r="B1165" s="4" t="s">
        <v>2980</v>
      </c>
    </row>
    <row r="1166" spans="1:2" x14ac:dyDescent="0.2">
      <c r="A1166" s="4" t="s">
        <v>1394</v>
      </c>
      <c r="B1166" s="4" t="s">
        <v>2981</v>
      </c>
    </row>
    <row r="1167" spans="1:2" x14ac:dyDescent="0.2">
      <c r="A1167" s="4" t="s">
        <v>1395</v>
      </c>
      <c r="B1167" s="4" t="s">
        <v>2982</v>
      </c>
    </row>
    <row r="1168" spans="1:2" x14ac:dyDescent="0.2">
      <c r="A1168" s="4" t="s">
        <v>1396</v>
      </c>
      <c r="B1168" s="4" t="s">
        <v>2983</v>
      </c>
    </row>
    <row r="1169" spans="1:2" x14ac:dyDescent="0.2">
      <c r="A1169" s="4" t="s">
        <v>1397</v>
      </c>
      <c r="B1169" s="4" t="s">
        <v>2984</v>
      </c>
    </row>
    <row r="1170" spans="1:2" x14ac:dyDescent="0.2">
      <c r="A1170" s="4" t="s">
        <v>1398</v>
      </c>
      <c r="B1170" s="4" t="s">
        <v>2985</v>
      </c>
    </row>
    <row r="1171" spans="1:2" x14ac:dyDescent="0.2">
      <c r="A1171" s="4" t="s">
        <v>1399</v>
      </c>
      <c r="B1171" s="4" t="s">
        <v>2986</v>
      </c>
    </row>
    <row r="1172" spans="1:2" x14ac:dyDescent="0.2">
      <c r="A1172" s="4" t="s">
        <v>1400</v>
      </c>
      <c r="B1172" s="4" t="s">
        <v>2987</v>
      </c>
    </row>
    <row r="1173" spans="1:2" x14ac:dyDescent="0.2">
      <c r="A1173" s="4" t="s">
        <v>1401</v>
      </c>
      <c r="B1173" s="4" t="s">
        <v>2988</v>
      </c>
    </row>
    <row r="1174" spans="1:2" x14ac:dyDescent="0.2">
      <c r="A1174" s="4" t="s">
        <v>1402</v>
      </c>
      <c r="B1174" s="4" t="s">
        <v>2989</v>
      </c>
    </row>
    <row r="1175" spans="1:2" x14ac:dyDescent="0.2">
      <c r="A1175" s="4" t="s">
        <v>1403</v>
      </c>
      <c r="B1175" s="4" t="s">
        <v>2990</v>
      </c>
    </row>
    <row r="1176" spans="1:2" x14ac:dyDescent="0.2">
      <c r="A1176" s="4" t="s">
        <v>1404</v>
      </c>
      <c r="B1176" s="4" t="s">
        <v>2991</v>
      </c>
    </row>
    <row r="1177" spans="1:2" x14ac:dyDescent="0.2">
      <c r="A1177" s="4" t="s">
        <v>1405</v>
      </c>
      <c r="B1177" s="4" t="s">
        <v>2992</v>
      </c>
    </row>
    <row r="1178" spans="1:2" x14ac:dyDescent="0.2">
      <c r="A1178" s="4" t="s">
        <v>795</v>
      </c>
      <c r="B1178" s="4" t="s">
        <v>20821</v>
      </c>
    </row>
    <row r="1179" spans="1:2" x14ac:dyDescent="0.2">
      <c r="A1179" s="4" t="s">
        <v>796</v>
      </c>
      <c r="B1179" s="4" t="s">
        <v>20822</v>
      </c>
    </row>
    <row r="1180" spans="1:2" x14ac:dyDescent="0.2">
      <c r="A1180" s="4" t="s">
        <v>19807</v>
      </c>
      <c r="B1180" s="4" t="s">
        <v>20823</v>
      </c>
    </row>
    <row r="1181" spans="1:2" x14ac:dyDescent="0.2">
      <c r="A1181" s="4" t="s">
        <v>19808</v>
      </c>
      <c r="B1181" s="4" t="s">
        <v>20824</v>
      </c>
    </row>
    <row r="1182" spans="1:2" x14ac:dyDescent="0.2">
      <c r="A1182" s="4" t="s">
        <v>20345</v>
      </c>
      <c r="B1182" s="4" t="s">
        <v>20825</v>
      </c>
    </row>
    <row r="1183" spans="1:2" x14ac:dyDescent="0.2">
      <c r="A1183" s="4" t="s">
        <v>1406</v>
      </c>
      <c r="B1183" s="4" t="s">
        <v>2993</v>
      </c>
    </row>
    <row r="1184" spans="1:2" x14ac:dyDescent="0.2">
      <c r="A1184" s="4" t="s">
        <v>1407</v>
      </c>
      <c r="B1184" s="4" t="s">
        <v>2994</v>
      </c>
    </row>
    <row r="1185" spans="1:2" x14ac:dyDescent="0.2">
      <c r="A1185" s="4" t="s">
        <v>622</v>
      </c>
      <c r="B1185" s="4" t="s">
        <v>2995</v>
      </c>
    </row>
    <row r="1186" spans="1:2" x14ac:dyDescent="0.2">
      <c r="A1186" s="4" t="s">
        <v>1408</v>
      </c>
      <c r="B1186" s="4" t="s">
        <v>2996</v>
      </c>
    </row>
    <row r="1187" spans="1:2" x14ac:dyDescent="0.2">
      <c r="A1187" s="4" t="s">
        <v>19809</v>
      </c>
      <c r="B1187" s="4" t="s">
        <v>20826</v>
      </c>
    </row>
    <row r="1188" spans="1:2" x14ac:dyDescent="0.2">
      <c r="A1188" s="4" t="s">
        <v>19810</v>
      </c>
      <c r="B1188" s="4" t="s">
        <v>20827</v>
      </c>
    </row>
    <row r="1189" spans="1:2" x14ac:dyDescent="0.2">
      <c r="A1189" s="4" t="s">
        <v>20346</v>
      </c>
      <c r="B1189" s="4" t="s">
        <v>20828</v>
      </c>
    </row>
    <row r="1190" spans="1:2" x14ac:dyDescent="0.2">
      <c r="A1190" s="4" t="s">
        <v>1409</v>
      </c>
      <c r="B1190" s="4" t="s">
        <v>2997</v>
      </c>
    </row>
    <row r="1191" spans="1:2" x14ac:dyDescent="0.2">
      <c r="A1191" s="4" t="s">
        <v>1410</v>
      </c>
      <c r="B1191" s="4" t="s">
        <v>2998</v>
      </c>
    </row>
    <row r="1192" spans="1:2" x14ac:dyDescent="0.2">
      <c r="A1192" s="4" t="s">
        <v>1411</v>
      </c>
      <c r="B1192" s="4" t="s">
        <v>2999</v>
      </c>
    </row>
    <row r="1193" spans="1:2" x14ac:dyDescent="0.2">
      <c r="A1193" s="4" t="s">
        <v>1412</v>
      </c>
      <c r="B1193" s="4" t="s">
        <v>3000</v>
      </c>
    </row>
    <row r="1194" spans="1:2" x14ac:dyDescent="0.2">
      <c r="A1194" s="4" t="s">
        <v>1413</v>
      </c>
      <c r="B1194" s="4" t="s">
        <v>3001</v>
      </c>
    </row>
    <row r="1195" spans="1:2" x14ac:dyDescent="0.2">
      <c r="A1195" s="4" t="s">
        <v>1414</v>
      </c>
      <c r="B1195" s="4" t="s">
        <v>3002</v>
      </c>
    </row>
    <row r="1196" spans="1:2" x14ac:dyDescent="0.2">
      <c r="A1196" s="4" t="s">
        <v>1415</v>
      </c>
      <c r="B1196" s="4" t="s">
        <v>3003</v>
      </c>
    </row>
    <row r="1197" spans="1:2" x14ac:dyDescent="0.2">
      <c r="A1197" s="4" t="s">
        <v>1416</v>
      </c>
      <c r="B1197" s="4" t="s">
        <v>3004</v>
      </c>
    </row>
    <row r="1198" spans="1:2" x14ac:dyDescent="0.2">
      <c r="A1198" s="4" t="s">
        <v>1417</v>
      </c>
      <c r="B1198" s="4" t="s">
        <v>3005</v>
      </c>
    </row>
    <row r="1199" spans="1:2" x14ac:dyDescent="0.2">
      <c r="A1199" s="4" t="s">
        <v>1418</v>
      </c>
      <c r="B1199" s="4" t="s">
        <v>3006</v>
      </c>
    </row>
    <row r="1200" spans="1:2" x14ac:dyDescent="0.2">
      <c r="A1200" s="4" t="s">
        <v>1419</v>
      </c>
      <c r="B1200" s="4" t="s">
        <v>3007</v>
      </c>
    </row>
    <row r="1201" spans="1:2" x14ac:dyDescent="0.2">
      <c r="A1201" s="4" t="s">
        <v>1420</v>
      </c>
      <c r="B1201" s="4" t="s">
        <v>3008</v>
      </c>
    </row>
    <row r="1202" spans="1:2" x14ac:dyDescent="0.2">
      <c r="A1202" s="4" t="s">
        <v>1421</v>
      </c>
      <c r="B1202" s="4" t="s">
        <v>3009</v>
      </c>
    </row>
    <row r="1203" spans="1:2" x14ac:dyDescent="0.2">
      <c r="A1203" s="4" t="s">
        <v>1422</v>
      </c>
      <c r="B1203" s="4" t="s">
        <v>3010</v>
      </c>
    </row>
    <row r="1204" spans="1:2" x14ac:dyDescent="0.2">
      <c r="A1204" s="4" t="s">
        <v>1423</v>
      </c>
      <c r="B1204" s="4" t="s">
        <v>3011</v>
      </c>
    </row>
    <row r="1205" spans="1:2" x14ac:dyDescent="0.2">
      <c r="A1205" s="4" t="s">
        <v>1424</v>
      </c>
      <c r="B1205" s="4" t="s">
        <v>3012</v>
      </c>
    </row>
    <row r="1206" spans="1:2" x14ac:dyDescent="0.2">
      <c r="A1206" s="4" t="s">
        <v>1425</v>
      </c>
      <c r="B1206" s="4" t="s">
        <v>3013</v>
      </c>
    </row>
    <row r="1207" spans="1:2" x14ac:dyDescent="0.2">
      <c r="A1207" s="4" t="s">
        <v>1426</v>
      </c>
      <c r="B1207" s="4" t="s">
        <v>3014</v>
      </c>
    </row>
    <row r="1208" spans="1:2" x14ac:dyDescent="0.2">
      <c r="A1208" s="4" t="s">
        <v>1427</v>
      </c>
      <c r="B1208" s="4" t="s">
        <v>3015</v>
      </c>
    </row>
    <row r="1209" spans="1:2" x14ac:dyDescent="0.2">
      <c r="A1209" s="4" t="s">
        <v>1428</v>
      </c>
      <c r="B1209" s="4" t="s">
        <v>3016</v>
      </c>
    </row>
    <row r="1210" spans="1:2" x14ac:dyDescent="0.2">
      <c r="A1210" s="4" t="s">
        <v>1429</v>
      </c>
      <c r="B1210" s="4" t="s">
        <v>3017</v>
      </c>
    </row>
    <row r="1211" spans="1:2" x14ac:dyDescent="0.2">
      <c r="A1211" s="4" t="s">
        <v>1430</v>
      </c>
      <c r="B1211" s="4" t="s">
        <v>3018</v>
      </c>
    </row>
    <row r="1212" spans="1:2" x14ac:dyDescent="0.2">
      <c r="A1212" s="4" t="s">
        <v>1431</v>
      </c>
      <c r="B1212" s="4" t="s">
        <v>3019</v>
      </c>
    </row>
    <row r="1213" spans="1:2" x14ac:dyDescent="0.2">
      <c r="A1213" s="4" t="s">
        <v>1432</v>
      </c>
      <c r="B1213" s="4" t="s">
        <v>3020</v>
      </c>
    </row>
    <row r="1214" spans="1:2" x14ac:dyDescent="0.2">
      <c r="A1214" s="4" t="s">
        <v>1433</v>
      </c>
      <c r="B1214" s="4" t="s">
        <v>3021</v>
      </c>
    </row>
    <row r="1215" spans="1:2" x14ac:dyDescent="0.2">
      <c r="A1215" s="4" t="s">
        <v>1434</v>
      </c>
      <c r="B1215" s="4" t="s">
        <v>3022</v>
      </c>
    </row>
    <row r="1216" spans="1:2" x14ac:dyDescent="0.2">
      <c r="A1216" s="4" t="s">
        <v>1435</v>
      </c>
      <c r="B1216" s="4" t="s">
        <v>3023</v>
      </c>
    </row>
    <row r="1217" spans="1:2" x14ac:dyDescent="0.2">
      <c r="A1217" s="4" t="s">
        <v>1436</v>
      </c>
      <c r="B1217" s="4" t="s">
        <v>3024</v>
      </c>
    </row>
    <row r="1218" spans="1:2" x14ac:dyDescent="0.2">
      <c r="A1218" s="4" t="s">
        <v>6566</v>
      </c>
      <c r="B1218" s="4" t="s">
        <v>19423</v>
      </c>
    </row>
    <row r="1219" spans="1:2" x14ac:dyDescent="0.2">
      <c r="A1219" s="4" t="s">
        <v>6569</v>
      </c>
      <c r="B1219" s="4" t="s">
        <v>19485</v>
      </c>
    </row>
    <row r="1220" spans="1:2" x14ac:dyDescent="0.2">
      <c r="A1220" s="4" t="s">
        <v>1437</v>
      </c>
      <c r="B1220" s="4" t="s">
        <v>3025</v>
      </c>
    </row>
    <row r="1221" spans="1:2" x14ac:dyDescent="0.2">
      <c r="A1221" s="4" t="s">
        <v>1438</v>
      </c>
      <c r="B1221" s="4" t="s">
        <v>3026</v>
      </c>
    </row>
    <row r="1222" spans="1:2" x14ac:dyDescent="0.2">
      <c r="A1222" s="4" t="s">
        <v>1439</v>
      </c>
      <c r="B1222" s="4" t="s">
        <v>3027</v>
      </c>
    </row>
    <row r="1223" spans="1:2" x14ac:dyDescent="0.2">
      <c r="A1223" s="4" t="s">
        <v>1440</v>
      </c>
      <c r="B1223" s="4" t="s">
        <v>3028</v>
      </c>
    </row>
    <row r="1224" spans="1:2" x14ac:dyDescent="0.2">
      <c r="A1224" s="4" t="s">
        <v>1441</v>
      </c>
      <c r="B1224" s="4" t="s">
        <v>3029</v>
      </c>
    </row>
    <row r="1225" spans="1:2" x14ac:dyDescent="0.2">
      <c r="A1225" s="4" t="s">
        <v>1442</v>
      </c>
      <c r="B1225" s="4" t="s">
        <v>3030</v>
      </c>
    </row>
    <row r="1226" spans="1:2" x14ac:dyDescent="0.2">
      <c r="A1226" s="4" t="s">
        <v>1443</v>
      </c>
      <c r="B1226" s="4" t="s">
        <v>3031</v>
      </c>
    </row>
    <row r="1227" spans="1:2" x14ac:dyDescent="0.2">
      <c r="A1227" s="4" t="s">
        <v>1444</v>
      </c>
      <c r="B1227" s="4" t="s">
        <v>3032</v>
      </c>
    </row>
    <row r="1228" spans="1:2" x14ac:dyDescent="0.2">
      <c r="A1228" s="4" t="s">
        <v>1445</v>
      </c>
      <c r="B1228" s="4" t="s">
        <v>3033</v>
      </c>
    </row>
    <row r="1229" spans="1:2" x14ac:dyDescent="0.2">
      <c r="A1229" s="4" t="s">
        <v>1446</v>
      </c>
      <c r="B1229" s="4" t="s">
        <v>3034</v>
      </c>
    </row>
    <row r="1230" spans="1:2" x14ac:dyDescent="0.2">
      <c r="A1230" s="4" t="s">
        <v>1447</v>
      </c>
      <c r="B1230" s="4" t="s">
        <v>3035</v>
      </c>
    </row>
    <row r="1231" spans="1:2" x14ac:dyDescent="0.2">
      <c r="A1231" s="4" t="s">
        <v>1448</v>
      </c>
      <c r="B1231" s="4" t="s">
        <v>3036</v>
      </c>
    </row>
    <row r="1232" spans="1:2" x14ac:dyDescent="0.2">
      <c r="A1232" s="4" t="s">
        <v>1449</v>
      </c>
      <c r="B1232" s="4" t="s">
        <v>3037</v>
      </c>
    </row>
    <row r="1233" spans="1:2" x14ac:dyDescent="0.2">
      <c r="A1233" s="4" t="s">
        <v>1450</v>
      </c>
      <c r="B1233" s="4" t="s">
        <v>3038</v>
      </c>
    </row>
    <row r="1234" spans="1:2" x14ac:dyDescent="0.2">
      <c r="A1234" s="4" t="s">
        <v>1451</v>
      </c>
      <c r="B1234" s="4" t="s">
        <v>3039</v>
      </c>
    </row>
    <row r="1235" spans="1:2" x14ac:dyDescent="0.2">
      <c r="A1235" s="4" t="s">
        <v>1452</v>
      </c>
      <c r="B1235" s="4" t="s">
        <v>3040</v>
      </c>
    </row>
    <row r="1236" spans="1:2" x14ac:dyDescent="0.2">
      <c r="A1236" s="4" t="s">
        <v>1453</v>
      </c>
      <c r="B1236" s="4" t="s">
        <v>3041</v>
      </c>
    </row>
    <row r="1237" spans="1:2" x14ac:dyDescent="0.2">
      <c r="A1237" s="4" t="s">
        <v>1454</v>
      </c>
      <c r="B1237" s="4" t="s">
        <v>3042</v>
      </c>
    </row>
    <row r="1238" spans="1:2" x14ac:dyDescent="0.2">
      <c r="A1238" s="4" t="s">
        <v>1455</v>
      </c>
      <c r="B1238" s="4" t="s">
        <v>3043</v>
      </c>
    </row>
    <row r="1239" spans="1:2" x14ac:dyDescent="0.2">
      <c r="A1239" s="4" t="s">
        <v>1456</v>
      </c>
      <c r="B1239" s="4" t="s">
        <v>3044</v>
      </c>
    </row>
    <row r="1240" spans="1:2" x14ac:dyDescent="0.2">
      <c r="A1240" s="4" t="s">
        <v>1457</v>
      </c>
      <c r="B1240" s="4" t="s">
        <v>3045</v>
      </c>
    </row>
    <row r="1241" spans="1:2" x14ac:dyDescent="0.2">
      <c r="A1241" s="4" t="s">
        <v>1458</v>
      </c>
      <c r="B1241" s="4" t="s">
        <v>3046</v>
      </c>
    </row>
    <row r="1242" spans="1:2" x14ac:dyDescent="0.2">
      <c r="A1242" s="4" t="s">
        <v>1459</v>
      </c>
      <c r="B1242" s="4" t="s">
        <v>3047</v>
      </c>
    </row>
    <row r="1243" spans="1:2" x14ac:dyDescent="0.2">
      <c r="A1243" s="4" t="s">
        <v>1460</v>
      </c>
      <c r="B1243" s="4" t="s">
        <v>3048</v>
      </c>
    </row>
    <row r="1244" spans="1:2" x14ac:dyDescent="0.2">
      <c r="A1244" s="4" t="s">
        <v>1461</v>
      </c>
      <c r="B1244" s="4" t="s">
        <v>3049</v>
      </c>
    </row>
    <row r="1245" spans="1:2" x14ac:dyDescent="0.2">
      <c r="A1245" s="4" t="s">
        <v>1462</v>
      </c>
      <c r="B1245" s="4" t="s">
        <v>3050</v>
      </c>
    </row>
    <row r="1246" spans="1:2" x14ac:dyDescent="0.2">
      <c r="A1246" s="4" t="s">
        <v>1463</v>
      </c>
      <c r="B1246" s="4" t="s">
        <v>3051</v>
      </c>
    </row>
    <row r="1247" spans="1:2" x14ac:dyDescent="0.2">
      <c r="A1247" s="4" t="s">
        <v>1464</v>
      </c>
      <c r="B1247" s="4" t="s">
        <v>3052</v>
      </c>
    </row>
    <row r="1248" spans="1:2" x14ac:dyDescent="0.2">
      <c r="A1248" s="4" t="s">
        <v>1465</v>
      </c>
      <c r="B1248" s="4" t="s">
        <v>3053</v>
      </c>
    </row>
    <row r="1249" spans="1:2" x14ac:dyDescent="0.2">
      <c r="A1249" s="4" t="s">
        <v>1466</v>
      </c>
      <c r="B1249" s="4" t="s">
        <v>3054</v>
      </c>
    </row>
    <row r="1250" spans="1:2" x14ac:dyDescent="0.2">
      <c r="A1250" s="4" t="s">
        <v>1467</v>
      </c>
      <c r="B1250" s="4" t="s">
        <v>3055</v>
      </c>
    </row>
    <row r="1251" spans="1:2" x14ac:dyDescent="0.2">
      <c r="A1251" s="4" t="s">
        <v>1468</v>
      </c>
      <c r="B1251" s="4" t="s">
        <v>3056</v>
      </c>
    </row>
    <row r="1252" spans="1:2" x14ac:dyDescent="0.2">
      <c r="A1252" s="4" t="s">
        <v>1469</v>
      </c>
      <c r="B1252" s="4" t="s">
        <v>3057</v>
      </c>
    </row>
    <row r="1253" spans="1:2" x14ac:dyDescent="0.2">
      <c r="A1253" s="4" t="s">
        <v>1470</v>
      </c>
      <c r="B1253" s="4" t="s">
        <v>3058</v>
      </c>
    </row>
    <row r="1254" spans="1:2" x14ac:dyDescent="0.2">
      <c r="A1254" s="4" t="s">
        <v>1471</v>
      </c>
      <c r="B1254" s="4" t="s">
        <v>3059</v>
      </c>
    </row>
    <row r="1255" spans="1:2" x14ac:dyDescent="0.2">
      <c r="A1255" s="4" t="s">
        <v>1472</v>
      </c>
      <c r="B1255" s="4" t="s">
        <v>3060</v>
      </c>
    </row>
    <row r="1256" spans="1:2" x14ac:dyDescent="0.2">
      <c r="A1256" s="4" t="s">
        <v>1473</v>
      </c>
      <c r="B1256" s="4" t="s">
        <v>3061</v>
      </c>
    </row>
    <row r="1257" spans="1:2" x14ac:dyDescent="0.2">
      <c r="A1257" s="4" t="s">
        <v>1474</v>
      </c>
      <c r="B1257" s="4" t="s">
        <v>3062</v>
      </c>
    </row>
    <row r="1258" spans="1:2" x14ac:dyDescent="0.2">
      <c r="A1258" s="4" t="s">
        <v>1475</v>
      </c>
      <c r="B1258" s="4" t="s">
        <v>3063</v>
      </c>
    </row>
    <row r="1259" spans="1:2" x14ac:dyDescent="0.2">
      <c r="A1259" s="4" t="s">
        <v>1476</v>
      </c>
      <c r="B1259" s="4" t="s">
        <v>3064</v>
      </c>
    </row>
    <row r="1260" spans="1:2" x14ac:dyDescent="0.2">
      <c r="A1260" s="4" t="s">
        <v>1477</v>
      </c>
      <c r="B1260" s="4" t="s">
        <v>3065</v>
      </c>
    </row>
    <row r="1261" spans="1:2" x14ac:dyDescent="0.2">
      <c r="A1261" s="4" t="s">
        <v>1478</v>
      </c>
      <c r="B1261" s="4" t="s">
        <v>3066</v>
      </c>
    </row>
    <row r="1262" spans="1:2" x14ac:dyDescent="0.2">
      <c r="A1262" s="4" t="s">
        <v>1479</v>
      </c>
      <c r="B1262" s="4" t="s">
        <v>3067</v>
      </c>
    </row>
    <row r="1263" spans="1:2" x14ac:dyDescent="0.2">
      <c r="A1263" s="4" t="s">
        <v>1480</v>
      </c>
      <c r="B1263" s="4" t="s">
        <v>3068</v>
      </c>
    </row>
    <row r="1264" spans="1:2" x14ac:dyDescent="0.2">
      <c r="A1264" s="4" t="s">
        <v>1481</v>
      </c>
      <c r="B1264" s="4" t="s">
        <v>3069</v>
      </c>
    </row>
    <row r="1265" spans="1:2" x14ac:dyDescent="0.2">
      <c r="A1265" s="4" t="s">
        <v>1482</v>
      </c>
      <c r="B1265" s="4" t="s">
        <v>3070</v>
      </c>
    </row>
    <row r="1266" spans="1:2" x14ac:dyDescent="0.2">
      <c r="A1266" s="4" t="s">
        <v>1483</v>
      </c>
      <c r="B1266" s="4" t="s">
        <v>3071</v>
      </c>
    </row>
    <row r="1267" spans="1:2" x14ac:dyDescent="0.2">
      <c r="A1267" s="4" t="s">
        <v>1484</v>
      </c>
      <c r="B1267" s="4" t="s">
        <v>3072</v>
      </c>
    </row>
    <row r="1268" spans="1:2" x14ac:dyDescent="0.2">
      <c r="A1268" s="4" t="s">
        <v>1485</v>
      </c>
      <c r="B1268" s="4" t="s">
        <v>3073</v>
      </c>
    </row>
    <row r="1269" spans="1:2" x14ac:dyDescent="0.2">
      <c r="A1269" s="4" t="s">
        <v>1486</v>
      </c>
      <c r="B1269" s="4" t="s">
        <v>3074</v>
      </c>
    </row>
    <row r="1270" spans="1:2" x14ac:dyDescent="0.2">
      <c r="A1270" s="4" t="s">
        <v>1487</v>
      </c>
      <c r="B1270" s="4" t="s">
        <v>3075</v>
      </c>
    </row>
    <row r="1271" spans="1:2" x14ac:dyDescent="0.2">
      <c r="A1271" s="4" t="s">
        <v>1488</v>
      </c>
      <c r="B1271" s="4" t="s">
        <v>3076</v>
      </c>
    </row>
    <row r="1272" spans="1:2" x14ac:dyDescent="0.2">
      <c r="A1272" s="4" t="s">
        <v>1489</v>
      </c>
      <c r="B1272" s="4" t="s">
        <v>3077</v>
      </c>
    </row>
    <row r="1273" spans="1:2" x14ac:dyDescent="0.2">
      <c r="A1273" s="4" t="s">
        <v>1490</v>
      </c>
      <c r="B1273" s="4" t="s">
        <v>3078</v>
      </c>
    </row>
    <row r="1274" spans="1:2" x14ac:dyDescent="0.2">
      <c r="A1274" s="4" t="s">
        <v>1491</v>
      </c>
      <c r="B1274" s="4" t="s">
        <v>3079</v>
      </c>
    </row>
    <row r="1275" spans="1:2" x14ac:dyDescent="0.2">
      <c r="A1275" s="4" t="s">
        <v>1492</v>
      </c>
      <c r="B1275" s="4" t="s">
        <v>3080</v>
      </c>
    </row>
    <row r="1276" spans="1:2" x14ac:dyDescent="0.2">
      <c r="A1276" s="4" t="s">
        <v>1493</v>
      </c>
      <c r="B1276" s="4" t="s">
        <v>3081</v>
      </c>
    </row>
    <row r="1277" spans="1:2" x14ac:dyDescent="0.2">
      <c r="A1277" s="4" t="s">
        <v>1494</v>
      </c>
      <c r="B1277" s="4" t="s">
        <v>3082</v>
      </c>
    </row>
    <row r="1278" spans="1:2" x14ac:dyDescent="0.2">
      <c r="A1278" s="4" t="s">
        <v>1495</v>
      </c>
      <c r="B1278" s="4" t="s">
        <v>3083</v>
      </c>
    </row>
    <row r="1279" spans="1:2" x14ac:dyDescent="0.2">
      <c r="A1279" s="4" t="s">
        <v>1496</v>
      </c>
      <c r="B1279" s="4" t="s">
        <v>3084</v>
      </c>
    </row>
    <row r="1280" spans="1:2" x14ac:dyDescent="0.2">
      <c r="A1280" s="4" t="s">
        <v>1497</v>
      </c>
      <c r="B1280" s="4" t="s">
        <v>3085</v>
      </c>
    </row>
    <row r="1281" spans="1:2" x14ac:dyDescent="0.2">
      <c r="A1281" s="4" t="s">
        <v>1498</v>
      </c>
      <c r="B1281" s="4" t="s">
        <v>3086</v>
      </c>
    </row>
    <row r="1282" spans="1:2" x14ac:dyDescent="0.2">
      <c r="A1282" s="4" t="s">
        <v>1499</v>
      </c>
      <c r="B1282" s="4" t="s">
        <v>3087</v>
      </c>
    </row>
    <row r="1283" spans="1:2" x14ac:dyDescent="0.2">
      <c r="A1283" s="4" t="s">
        <v>1500</v>
      </c>
      <c r="B1283" s="4" t="s">
        <v>3088</v>
      </c>
    </row>
    <row r="1284" spans="1:2" x14ac:dyDescent="0.2">
      <c r="A1284" s="4" t="s">
        <v>1501</v>
      </c>
      <c r="B1284" s="4" t="s">
        <v>3089</v>
      </c>
    </row>
    <row r="1285" spans="1:2" x14ac:dyDescent="0.2">
      <c r="A1285" s="4" t="s">
        <v>1502</v>
      </c>
      <c r="B1285" s="4" t="s">
        <v>3090</v>
      </c>
    </row>
    <row r="1286" spans="1:2" x14ac:dyDescent="0.2">
      <c r="A1286" s="4" t="s">
        <v>1503</v>
      </c>
      <c r="B1286" s="4" t="s">
        <v>3091</v>
      </c>
    </row>
    <row r="1287" spans="1:2" x14ac:dyDescent="0.2">
      <c r="A1287" s="4" t="s">
        <v>1504</v>
      </c>
      <c r="B1287" s="4" t="s">
        <v>3092</v>
      </c>
    </row>
    <row r="1288" spans="1:2" x14ac:dyDescent="0.2">
      <c r="A1288" s="4" t="s">
        <v>1505</v>
      </c>
      <c r="B1288" s="4" t="s">
        <v>3093</v>
      </c>
    </row>
    <row r="1289" spans="1:2" x14ac:dyDescent="0.2">
      <c r="A1289" s="4" t="s">
        <v>1506</v>
      </c>
      <c r="B1289" s="4" t="s">
        <v>3094</v>
      </c>
    </row>
    <row r="1290" spans="1:2" x14ac:dyDescent="0.2">
      <c r="A1290" s="4" t="s">
        <v>1507</v>
      </c>
      <c r="B1290" s="4" t="s">
        <v>3095</v>
      </c>
    </row>
    <row r="1291" spans="1:2" x14ac:dyDescent="0.2">
      <c r="A1291" s="4" t="s">
        <v>1508</v>
      </c>
      <c r="B1291" s="4" t="s">
        <v>3096</v>
      </c>
    </row>
    <row r="1292" spans="1:2" x14ac:dyDescent="0.2">
      <c r="A1292" s="4" t="s">
        <v>1509</v>
      </c>
      <c r="B1292" s="4" t="s">
        <v>3097</v>
      </c>
    </row>
    <row r="1293" spans="1:2" x14ac:dyDescent="0.2">
      <c r="A1293" s="4" t="s">
        <v>1510</v>
      </c>
      <c r="B1293" s="4" t="s">
        <v>3098</v>
      </c>
    </row>
    <row r="1294" spans="1:2" x14ac:dyDescent="0.2">
      <c r="A1294" s="4" t="s">
        <v>1511</v>
      </c>
      <c r="B1294" s="4" t="s">
        <v>3099</v>
      </c>
    </row>
    <row r="1295" spans="1:2" x14ac:dyDescent="0.2">
      <c r="A1295" s="4" t="s">
        <v>1512</v>
      </c>
      <c r="B1295" s="4" t="s">
        <v>3100</v>
      </c>
    </row>
    <row r="1296" spans="1:2" x14ac:dyDescent="0.2">
      <c r="A1296" s="4" t="s">
        <v>6724</v>
      </c>
      <c r="B1296" s="4" t="s">
        <v>19330</v>
      </c>
    </row>
    <row r="1297" spans="1:2" x14ac:dyDescent="0.2">
      <c r="A1297" s="4" t="s">
        <v>6727</v>
      </c>
      <c r="B1297" s="4" t="s">
        <v>19360</v>
      </c>
    </row>
    <row r="1298" spans="1:2" x14ac:dyDescent="0.2">
      <c r="A1298" s="4" t="s">
        <v>1513</v>
      </c>
      <c r="B1298" s="4" t="s">
        <v>3101</v>
      </c>
    </row>
    <row r="1299" spans="1:2" x14ac:dyDescent="0.2">
      <c r="A1299" s="4" t="s">
        <v>1514</v>
      </c>
      <c r="B1299" s="4" t="s">
        <v>3102</v>
      </c>
    </row>
    <row r="1300" spans="1:2" x14ac:dyDescent="0.2">
      <c r="A1300" s="4" t="s">
        <v>6733</v>
      </c>
      <c r="B1300" s="4" t="s">
        <v>19012</v>
      </c>
    </row>
    <row r="1301" spans="1:2" x14ac:dyDescent="0.2">
      <c r="A1301" s="4" t="s">
        <v>1515</v>
      </c>
      <c r="B1301" s="4" t="s">
        <v>3103</v>
      </c>
    </row>
    <row r="1302" spans="1:2" x14ac:dyDescent="0.2">
      <c r="A1302" s="4" t="s">
        <v>1516</v>
      </c>
      <c r="B1302" s="4" t="s">
        <v>3104</v>
      </c>
    </row>
    <row r="1303" spans="1:2" x14ac:dyDescent="0.2">
      <c r="A1303" s="4" t="s">
        <v>6740</v>
      </c>
      <c r="B1303" s="4" t="s">
        <v>19047</v>
      </c>
    </row>
    <row r="1304" spans="1:2" x14ac:dyDescent="0.2">
      <c r="A1304" s="4" t="s">
        <v>1517</v>
      </c>
      <c r="B1304" s="4" t="s">
        <v>3105</v>
      </c>
    </row>
    <row r="1305" spans="1:2" x14ac:dyDescent="0.2">
      <c r="A1305" s="4" t="s">
        <v>1518</v>
      </c>
      <c r="B1305" s="4" t="s">
        <v>3106</v>
      </c>
    </row>
    <row r="1306" spans="1:2" x14ac:dyDescent="0.2">
      <c r="A1306" s="4" t="s">
        <v>1519</v>
      </c>
      <c r="B1306" s="4" t="s">
        <v>3107</v>
      </c>
    </row>
    <row r="1307" spans="1:2" x14ac:dyDescent="0.2">
      <c r="A1307" s="4" t="s">
        <v>6749</v>
      </c>
      <c r="B1307" s="4" t="s">
        <v>19119</v>
      </c>
    </row>
    <row r="1308" spans="1:2" x14ac:dyDescent="0.2">
      <c r="A1308" s="4" t="s">
        <v>6752</v>
      </c>
      <c r="B1308" s="4" t="s">
        <v>19038</v>
      </c>
    </row>
    <row r="1309" spans="1:2" x14ac:dyDescent="0.2">
      <c r="A1309" s="4" t="s">
        <v>1520</v>
      </c>
      <c r="B1309" s="4" t="s">
        <v>3108</v>
      </c>
    </row>
    <row r="1310" spans="1:2" x14ac:dyDescent="0.2">
      <c r="A1310" s="4" t="s">
        <v>6757</v>
      </c>
      <c r="B1310" s="4" t="s">
        <v>18887</v>
      </c>
    </row>
    <row r="1311" spans="1:2" x14ac:dyDescent="0.2">
      <c r="A1311" s="4" t="s">
        <v>1521</v>
      </c>
      <c r="B1311" s="4" t="s">
        <v>3109</v>
      </c>
    </row>
    <row r="1312" spans="1:2" x14ac:dyDescent="0.2">
      <c r="A1312" s="4" t="s">
        <v>1522</v>
      </c>
      <c r="B1312" s="4" t="s">
        <v>3110</v>
      </c>
    </row>
    <row r="1313" spans="1:2" x14ac:dyDescent="0.2">
      <c r="A1313" s="4" t="s">
        <v>6764</v>
      </c>
      <c r="B1313" s="4" t="s">
        <v>19043</v>
      </c>
    </row>
    <row r="1314" spans="1:2" x14ac:dyDescent="0.2">
      <c r="A1314" s="4" t="s">
        <v>1523</v>
      </c>
      <c r="B1314" s="4" t="s">
        <v>3111</v>
      </c>
    </row>
    <row r="1315" spans="1:2" x14ac:dyDescent="0.2">
      <c r="A1315" s="4" t="s">
        <v>1524</v>
      </c>
      <c r="B1315" s="4" t="s">
        <v>3112</v>
      </c>
    </row>
    <row r="1316" spans="1:2" x14ac:dyDescent="0.2">
      <c r="A1316" s="4" t="s">
        <v>1525</v>
      </c>
      <c r="B1316" s="4" t="s">
        <v>3113</v>
      </c>
    </row>
    <row r="1317" spans="1:2" x14ac:dyDescent="0.2">
      <c r="A1317" s="4" t="s">
        <v>6773</v>
      </c>
      <c r="B1317" s="4" t="s">
        <v>18923</v>
      </c>
    </row>
    <row r="1318" spans="1:2" x14ac:dyDescent="0.2">
      <c r="A1318" s="4" t="s">
        <v>6776</v>
      </c>
      <c r="B1318" s="4" t="s">
        <v>18937</v>
      </c>
    </row>
    <row r="1319" spans="1:2" x14ac:dyDescent="0.2">
      <c r="A1319" s="4" t="s">
        <v>1526</v>
      </c>
      <c r="B1319" s="4" t="s">
        <v>3114</v>
      </c>
    </row>
    <row r="1320" spans="1:2" x14ac:dyDescent="0.2">
      <c r="A1320" s="4" t="s">
        <v>680</v>
      </c>
      <c r="B1320" s="4" t="s">
        <v>3115</v>
      </c>
    </row>
    <row r="1321" spans="1:2" x14ac:dyDescent="0.2">
      <c r="A1321" s="4" t="s">
        <v>681</v>
      </c>
      <c r="B1321" s="4" t="s">
        <v>3116</v>
      </c>
    </row>
    <row r="1322" spans="1:2" x14ac:dyDescent="0.2">
      <c r="A1322" s="4" t="s">
        <v>6785</v>
      </c>
      <c r="B1322" s="4" t="s">
        <v>18929</v>
      </c>
    </row>
    <row r="1323" spans="1:2" x14ac:dyDescent="0.2">
      <c r="A1323" s="4" t="s">
        <v>679</v>
      </c>
      <c r="B1323" s="4" t="s">
        <v>3117</v>
      </c>
    </row>
    <row r="1324" spans="1:2" x14ac:dyDescent="0.2">
      <c r="A1324" s="4" t="s">
        <v>678</v>
      </c>
      <c r="B1324" s="4" t="s">
        <v>3118</v>
      </c>
    </row>
    <row r="1325" spans="1:2" x14ac:dyDescent="0.2">
      <c r="A1325" s="4" t="s">
        <v>776</v>
      </c>
      <c r="B1325" s="4" t="s">
        <v>3119</v>
      </c>
    </row>
    <row r="1326" spans="1:2" x14ac:dyDescent="0.2">
      <c r="A1326" s="4" t="s">
        <v>6794</v>
      </c>
      <c r="B1326" s="4" t="s">
        <v>18918</v>
      </c>
    </row>
    <row r="1327" spans="1:2" x14ac:dyDescent="0.2">
      <c r="A1327" s="4" t="s">
        <v>684</v>
      </c>
      <c r="B1327" s="4" t="s">
        <v>3120</v>
      </c>
    </row>
    <row r="1328" spans="1:2" x14ac:dyDescent="0.2">
      <c r="A1328" s="4" t="s">
        <v>685</v>
      </c>
      <c r="B1328" s="4" t="s">
        <v>3121</v>
      </c>
    </row>
    <row r="1329" spans="1:2" x14ac:dyDescent="0.2">
      <c r="A1329" s="4" t="s">
        <v>683</v>
      </c>
      <c r="B1329" s="4" t="s">
        <v>3122</v>
      </c>
    </row>
    <row r="1330" spans="1:2" x14ac:dyDescent="0.2">
      <c r="A1330" s="4" t="s">
        <v>682</v>
      </c>
      <c r="B1330" s="4" t="s">
        <v>3123</v>
      </c>
    </row>
    <row r="1331" spans="1:2" x14ac:dyDescent="0.2">
      <c r="A1331" s="4" t="s">
        <v>777</v>
      </c>
      <c r="B1331" s="4" t="s">
        <v>3124</v>
      </c>
    </row>
    <row r="1332" spans="1:2" x14ac:dyDescent="0.2">
      <c r="A1332" s="4" t="s">
        <v>316</v>
      </c>
      <c r="B1332" s="4" t="s">
        <v>3125</v>
      </c>
    </row>
    <row r="1333" spans="1:2" x14ac:dyDescent="0.2">
      <c r="A1333" s="4" t="s">
        <v>20064</v>
      </c>
      <c r="B1333" s="4" t="s">
        <v>20829</v>
      </c>
    </row>
    <row r="1334" spans="1:2" x14ac:dyDescent="0.2">
      <c r="A1334" s="4" t="s">
        <v>592</v>
      </c>
      <c r="B1334" s="4" t="s">
        <v>3126</v>
      </c>
    </row>
    <row r="1335" spans="1:2" x14ac:dyDescent="0.2">
      <c r="A1335" s="4" t="s">
        <v>596</v>
      </c>
      <c r="B1335" s="4" t="s">
        <v>3127</v>
      </c>
    </row>
    <row r="1336" spans="1:2" x14ac:dyDescent="0.2">
      <c r="A1336" s="4" t="s">
        <v>594</v>
      </c>
      <c r="B1336" s="4" t="s">
        <v>3128</v>
      </c>
    </row>
    <row r="1337" spans="1:2" x14ac:dyDescent="0.2">
      <c r="A1337" s="4" t="s">
        <v>19975</v>
      </c>
      <c r="B1337" s="4" t="s">
        <v>20830</v>
      </c>
    </row>
    <row r="1338" spans="1:2" x14ac:dyDescent="0.2">
      <c r="A1338" s="4" t="s">
        <v>317</v>
      </c>
      <c r="B1338" s="4" t="s">
        <v>3129</v>
      </c>
    </row>
    <row r="1339" spans="1:2" x14ac:dyDescent="0.2">
      <c r="A1339" s="4" t="s">
        <v>20065</v>
      </c>
      <c r="B1339" s="4" t="s">
        <v>20831</v>
      </c>
    </row>
    <row r="1340" spans="1:2" x14ac:dyDescent="0.2">
      <c r="A1340" s="4" t="s">
        <v>593</v>
      </c>
      <c r="B1340" s="4" t="s">
        <v>3130</v>
      </c>
    </row>
    <row r="1341" spans="1:2" x14ac:dyDescent="0.2">
      <c r="A1341" s="4" t="s">
        <v>597</v>
      </c>
      <c r="B1341" s="4" t="s">
        <v>3131</v>
      </c>
    </row>
    <row r="1342" spans="1:2" x14ac:dyDescent="0.2">
      <c r="A1342" s="4" t="s">
        <v>595</v>
      </c>
      <c r="B1342" s="4" t="s">
        <v>3132</v>
      </c>
    </row>
    <row r="1343" spans="1:2" x14ac:dyDescent="0.2">
      <c r="A1343" s="4" t="s">
        <v>19976</v>
      </c>
      <c r="B1343" s="4" t="s">
        <v>20832</v>
      </c>
    </row>
    <row r="1344" spans="1:2" x14ac:dyDescent="0.2">
      <c r="A1344" s="4" t="s">
        <v>688</v>
      </c>
      <c r="B1344" s="4" t="s">
        <v>3133</v>
      </c>
    </row>
    <row r="1345" spans="1:2" x14ac:dyDescent="0.2">
      <c r="A1345" s="4" t="s">
        <v>689</v>
      </c>
      <c r="B1345" s="4" t="s">
        <v>3134</v>
      </c>
    </row>
    <row r="1346" spans="1:2" x14ac:dyDescent="0.2">
      <c r="A1346" s="4" t="s">
        <v>6827</v>
      </c>
      <c r="B1346" s="4" t="s">
        <v>18930</v>
      </c>
    </row>
    <row r="1347" spans="1:2" x14ac:dyDescent="0.2">
      <c r="A1347" s="4" t="s">
        <v>687</v>
      </c>
      <c r="B1347" s="4" t="s">
        <v>3135</v>
      </c>
    </row>
    <row r="1348" spans="1:2" x14ac:dyDescent="0.2">
      <c r="A1348" s="4" t="s">
        <v>686</v>
      </c>
      <c r="B1348" s="4" t="s">
        <v>3136</v>
      </c>
    </row>
    <row r="1349" spans="1:2" x14ac:dyDescent="0.2">
      <c r="A1349" s="4" t="s">
        <v>778</v>
      </c>
      <c r="B1349" s="4" t="s">
        <v>3137</v>
      </c>
    </row>
    <row r="1350" spans="1:2" x14ac:dyDescent="0.2">
      <c r="A1350" s="4" t="s">
        <v>6836</v>
      </c>
      <c r="B1350" s="4" t="s">
        <v>18928</v>
      </c>
    </row>
    <row r="1351" spans="1:2" x14ac:dyDescent="0.2">
      <c r="A1351" s="4" t="s">
        <v>6839</v>
      </c>
      <c r="B1351" s="4" t="s">
        <v>19686</v>
      </c>
    </row>
    <row r="1352" spans="1:2" x14ac:dyDescent="0.2">
      <c r="A1352" s="4" t="s">
        <v>6842</v>
      </c>
      <c r="B1352" s="4" t="s">
        <v>19685</v>
      </c>
    </row>
    <row r="1353" spans="1:2" x14ac:dyDescent="0.2">
      <c r="A1353" s="4" t="s">
        <v>6845</v>
      </c>
      <c r="B1353" s="4" t="s">
        <v>19687</v>
      </c>
    </row>
    <row r="1354" spans="1:2" x14ac:dyDescent="0.2">
      <c r="A1354" s="4" t="s">
        <v>6848</v>
      </c>
      <c r="B1354" s="4" t="s">
        <v>19684</v>
      </c>
    </row>
    <row r="1355" spans="1:2" x14ac:dyDescent="0.2">
      <c r="A1355" s="4" t="s">
        <v>693</v>
      </c>
      <c r="B1355" s="4" t="s">
        <v>3138</v>
      </c>
    </row>
    <row r="1356" spans="1:2" x14ac:dyDescent="0.2">
      <c r="A1356" s="4" t="s">
        <v>692</v>
      </c>
      <c r="B1356" s="4" t="s">
        <v>3139</v>
      </c>
    </row>
    <row r="1357" spans="1:2" x14ac:dyDescent="0.2">
      <c r="A1357" s="4" t="s">
        <v>690</v>
      </c>
      <c r="B1357" s="4" t="s">
        <v>3140</v>
      </c>
    </row>
    <row r="1358" spans="1:2" x14ac:dyDescent="0.2">
      <c r="A1358" s="4" t="s">
        <v>691</v>
      </c>
      <c r="B1358" s="4" t="s">
        <v>3141</v>
      </c>
    </row>
    <row r="1359" spans="1:2" x14ac:dyDescent="0.2">
      <c r="A1359" s="4" t="s">
        <v>779</v>
      </c>
      <c r="B1359" s="4" t="s">
        <v>3142</v>
      </c>
    </row>
    <row r="1360" spans="1:2" x14ac:dyDescent="0.2">
      <c r="A1360" s="4" t="s">
        <v>696</v>
      </c>
      <c r="B1360" s="4" t="s">
        <v>3143</v>
      </c>
    </row>
    <row r="1361" spans="1:2" x14ac:dyDescent="0.2">
      <c r="A1361" s="4" t="s">
        <v>697</v>
      </c>
      <c r="B1361" s="4" t="s">
        <v>3144</v>
      </c>
    </row>
    <row r="1362" spans="1:2" x14ac:dyDescent="0.2">
      <c r="A1362" s="4" t="s">
        <v>694</v>
      </c>
      <c r="B1362" s="4" t="s">
        <v>3145</v>
      </c>
    </row>
    <row r="1363" spans="1:2" x14ac:dyDescent="0.2">
      <c r="A1363" s="4" t="s">
        <v>6867</v>
      </c>
      <c r="B1363" s="4" t="s">
        <v>18899</v>
      </c>
    </row>
    <row r="1364" spans="1:2" x14ac:dyDescent="0.2">
      <c r="A1364" s="4" t="s">
        <v>695</v>
      </c>
      <c r="B1364" s="4" t="s">
        <v>3146</v>
      </c>
    </row>
    <row r="1365" spans="1:2" x14ac:dyDescent="0.2">
      <c r="A1365" s="4" t="s">
        <v>780</v>
      </c>
      <c r="B1365" s="4" t="s">
        <v>3147</v>
      </c>
    </row>
    <row r="1366" spans="1:2" x14ac:dyDescent="0.2">
      <c r="A1366" s="4" t="s">
        <v>6874</v>
      </c>
      <c r="B1366" s="4" t="s">
        <v>18913</v>
      </c>
    </row>
    <row r="1367" spans="1:2" x14ac:dyDescent="0.2">
      <c r="A1367" s="4" t="s">
        <v>701</v>
      </c>
      <c r="B1367" s="4" t="s">
        <v>3148</v>
      </c>
    </row>
    <row r="1368" spans="1:2" x14ac:dyDescent="0.2">
      <c r="A1368" s="4" t="s">
        <v>700</v>
      </c>
      <c r="B1368" s="4" t="s">
        <v>3149</v>
      </c>
    </row>
    <row r="1369" spans="1:2" x14ac:dyDescent="0.2">
      <c r="A1369" s="4" t="s">
        <v>698</v>
      </c>
      <c r="B1369" s="4" t="s">
        <v>3150</v>
      </c>
    </row>
    <row r="1370" spans="1:2" x14ac:dyDescent="0.2">
      <c r="A1370" s="4" t="s">
        <v>6883</v>
      </c>
      <c r="B1370" s="4" t="s">
        <v>18931</v>
      </c>
    </row>
    <row r="1371" spans="1:2" x14ac:dyDescent="0.2">
      <c r="A1371" s="4" t="s">
        <v>699</v>
      </c>
      <c r="B1371" s="4" t="s">
        <v>3151</v>
      </c>
    </row>
    <row r="1372" spans="1:2" x14ac:dyDescent="0.2">
      <c r="A1372" s="4" t="s">
        <v>781</v>
      </c>
      <c r="B1372" s="4" t="s">
        <v>3152</v>
      </c>
    </row>
    <row r="1373" spans="1:2" x14ac:dyDescent="0.2">
      <c r="A1373" s="4" t="s">
        <v>6890</v>
      </c>
      <c r="B1373" s="4" t="s">
        <v>18917</v>
      </c>
    </row>
    <row r="1374" spans="1:2" x14ac:dyDescent="0.2">
      <c r="A1374" s="4" t="s">
        <v>704</v>
      </c>
      <c r="B1374" s="4" t="s">
        <v>3153</v>
      </c>
    </row>
    <row r="1375" spans="1:2" x14ac:dyDescent="0.2">
      <c r="A1375" s="4" t="s">
        <v>705</v>
      </c>
      <c r="B1375" s="4" t="s">
        <v>3154</v>
      </c>
    </row>
    <row r="1376" spans="1:2" x14ac:dyDescent="0.2">
      <c r="A1376" s="4" t="s">
        <v>702</v>
      </c>
      <c r="B1376" s="4" t="s">
        <v>3155</v>
      </c>
    </row>
    <row r="1377" spans="1:2" x14ac:dyDescent="0.2">
      <c r="A1377" s="4" t="s">
        <v>6899</v>
      </c>
      <c r="B1377" s="4" t="s">
        <v>18921</v>
      </c>
    </row>
    <row r="1378" spans="1:2" x14ac:dyDescent="0.2">
      <c r="A1378" s="4" t="s">
        <v>703</v>
      </c>
      <c r="B1378" s="4" t="s">
        <v>3156</v>
      </c>
    </row>
    <row r="1379" spans="1:2" x14ac:dyDescent="0.2">
      <c r="A1379" s="4" t="s">
        <v>782</v>
      </c>
      <c r="B1379" s="4" t="s">
        <v>3157</v>
      </c>
    </row>
    <row r="1380" spans="1:2" x14ac:dyDescent="0.2">
      <c r="A1380" s="4" t="s">
        <v>6906</v>
      </c>
      <c r="B1380" s="4" t="s">
        <v>18900</v>
      </c>
    </row>
    <row r="1381" spans="1:2" x14ac:dyDescent="0.2">
      <c r="A1381" s="4" t="s">
        <v>474</v>
      </c>
      <c r="B1381" s="4" t="s">
        <v>3158</v>
      </c>
    </row>
    <row r="1382" spans="1:2" x14ac:dyDescent="0.2">
      <c r="A1382" s="4" t="s">
        <v>1527</v>
      </c>
      <c r="B1382" s="4" t="s">
        <v>3159</v>
      </c>
    </row>
    <row r="1383" spans="1:2" x14ac:dyDescent="0.2">
      <c r="A1383" s="4" t="s">
        <v>6913</v>
      </c>
      <c r="B1383" s="4" t="s">
        <v>19120</v>
      </c>
    </row>
    <row r="1384" spans="1:2" x14ac:dyDescent="0.2">
      <c r="A1384" s="4" t="s">
        <v>473</v>
      </c>
      <c r="B1384" s="4" t="s">
        <v>3160</v>
      </c>
    </row>
    <row r="1385" spans="1:2" x14ac:dyDescent="0.2">
      <c r="A1385" s="4" t="s">
        <v>1528</v>
      </c>
      <c r="B1385" s="4" t="s">
        <v>3161</v>
      </c>
    </row>
    <row r="1386" spans="1:2" x14ac:dyDescent="0.2">
      <c r="A1386" s="4" t="s">
        <v>1530</v>
      </c>
      <c r="B1386" s="4" t="s">
        <v>3163</v>
      </c>
    </row>
    <row r="1387" spans="1:2" x14ac:dyDescent="0.2">
      <c r="A1387" s="4" t="s">
        <v>20565</v>
      </c>
      <c r="B1387" s="4" t="s">
        <v>21645</v>
      </c>
    </row>
    <row r="1388" spans="1:2" x14ac:dyDescent="0.2">
      <c r="A1388" s="4" t="s">
        <v>20645</v>
      </c>
      <c r="B1388" s="4" t="s">
        <v>21646</v>
      </c>
    </row>
    <row r="1389" spans="1:2" x14ac:dyDescent="0.2">
      <c r="A1389" s="4" t="s">
        <v>1532</v>
      </c>
      <c r="B1389" s="4" t="s">
        <v>3165</v>
      </c>
    </row>
    <row r="1390" spans="1:2" x14ac:dyDescent="0.2">
      <c r="A1390" s="4" t="s">
        <v>1533</v>
      </c>
      <c r="B1390" s="4" t="s">
        <v>3166</v>
      </c>
    </row>
    <row r="1391" spans="1:2" x14ac:dyDescent="0.2">
      <c r="A1391" s="4" t="s">
        <v>1531</v>
      </c>
      <c r="B1391" s="4" t="s">
        <v>3164</v>
      </c>
    </row>
    <row r="1392" spans="1:2" x14ac:dyDescent="0.2">
      <c r="A1392" s="4" t="s">
        <v>1534</v>
      </c>
      <c r="B1392" s="4" t="s">
        <v>3167</v>
      </c>
    </row>
    <row r="1393" spans="1:2" x14ac:dyDescent="0.2">
      <c r="A1393" s="4" t="s">
        <v>19855</v>
      </c>
      <c r="B1393" s="4" t="s">
        <v>20833</v>
      </c>
    </row>
    <row r="1394" spans="1:2" x14ac:dyDescent="0.2">
      <c r="A1394" s="4" t="s">
        <v>477</v>
      </c>
      <c r="B1394" s="4" t="s">
        <v>3168</v>
      </c>
    </row>
    <row r="1395" spans="1:2" x14ac:dyDescent="0.2">
      <c r="A1395" s="4" t="s">
        <v>20210</v>
      </c>
      <c r="B1395" s="4" t="s">
        <v>20834</v>
      </c>
    </row>
    <row r="1396" spans="1:2" x14ac:dyDescent="0.2">
      <c r="A1396" s="4" t="s">
        <v>1535</v>
      </c>
      <c r="B1396" s="4" t="s">
        <v>3169</v>
      </c>
    </row>
    <row r="1397" spans="1:2" x14ac:dyDescent="0.2">
      <c r="A1397" s="4" t="s">
        <v>1529</v>
      </c>
      <c r="B1397" s="4" t="s">
        <v>3162</v>
      </c>
    </row>
    <row r="1398" spans="1:2" x14ac:dyDescent="0.2">
      <c r="A1398" s="4" t="s">
        <v>19853</v>
      </c>
      <c r="B1398" s="4" t="s">
        <v>20835</v>
      </c>
    </row>
    <row r="1399" spans="1:2" x14ac:dyDescent="0.2">
      <c r="A1399" s="4" t="s">
        <v>20208</v>
      </c>
      <c r="B1399" s="4" t="s">
        <v>20836</v>
      </c>
    </row>
    <row r="1400" spans="1:2" x14ac:dyDescent="0.2">
      <c r="A1400" s="4" t="s">
        <v>6936</v>
      </c>
      <c r="B1400" s="4" t="s">
        <v>19017</v>
      </c>
    </row>
    <row r="1401" spans="1:2" x14ac:dyDescent="0.2">
      <c r="A1401" s="4" t="s">
        <v>1536</v>
      </c>
      <c r="B1401" s="4" t="s">
        <v>3170</v>
      </c>
    </row>
    <row r="1402" spans="1:2" x14ac:dyDescent="0.2">
      <c r="A1402" s="4" t="s">
        <v>277</v>
      </c>
      <c r="B1402" s="4" t="s">
        <v>3171</v>
      </c>
    </row>
    <row r="1403" spans="1:2" x14ac:dyDescent="0.2">
      <c r="A1403" s="4" t="s">
        <v>1537</v>
      </c>
      <c r="B1403" s="4" t="s">
        <v>3172</v>
      </c>
    </row>
    <row r="1404" spans="1:2" x14ac:dyDescent="0.2">
      <c r="A1404" s="4" t="s">
        <v>471</v>
      </c>
      <c r="B1404" s="4" t="s">
        <v>3173</v>
      </c>
    </row>
    <row r="1405" spans="1:2" x14ac:dyDescent="0.2">
      <c r="A1405" s="4" t="s">
        <v>1538</v>
      </c>
      <c r="B1405" s="4" t="s">
        <v>3174</v>
      </c>
    </row>
    <row r="1406" spans="1:2" x14ac:dyDescent="0.2">
      <c r="A1406" s="4" t="s">
        <v>20405</v>
      </c>
      <c r="B1406" s="4" t="s">
        <v>20837</v>
      </c>
    </row>
    <row r="1407" spans="1:2" x14ac:dyDescent="0.2">
      <c r="A1407" s="4" t="s">
        <v>6949</v>
      </c>
      <c r="B1407" s="4" t="s">
        <v>19057</v>
      </c>
    </row>
    <row r="1408" spans="1:2" x14ac:dyDescent="0.2">
      <c r="A1408" s="4" t="s">
        <v>6952</v>
      </c>
      <c r="B1408" s="4" t="s">
        <v>18978</v>
      </c>
    </row>
    <row r="1409" spans="1:2" x14ac:dyDescent="0.2">
      <c r="A1409" s="4" t="s">
        <v>1539</v>
      </c>
      <c r="B1409" s="4" t="s">
        <v>3175</v>
      </c>
    </row>
    <row r="1410" spans="1:2" x14ac:dyDescent="0.2">
      <c r="A1410" s="4" t="s">
        <v>20412</v>
      </c>
      <c r="B1410" s="4" t="s">
        <v>20838</v>
      </c>
    </row>
    <row r="1411" spans="1:2" x14ac:dyDescent="0.2">
      <c r="A1411" s="4" t="s">
        <v>476</v>
      </c>
      <c r="B1411" s="4" t="s">
        <v>3176</v>
      </c>
    </row>
    <row r="1412" spans="1:2" x14ac:dyDescent="0.2">
      <c r="A1412" s="4" t="s">
        <v>1540</v>
      </c>
      <c r="B1412" s="4" t="s">
        <v>3177</v>
      </c>
    </row>
    <row r="1413" spans="1:2" x14ac:dyDescent="0.2">
      <c r="A1413" s="4" t="s">
        <v>6961</v>
      </c>
      <c r="B1413" s="4" t="s">
        <v>19059</v>
      </c>
    </row>
    <row r="1414" spans="1:2" x14ac:dyDescent="0.2">
      <c r="A1414" s="4" t="s">
        <v>475</v>
      </c>
      <c r="B1414" s="4" t="s">
        <v>3178</v>
      </c>
    </row>
    <row r="1415" spans="1:2" x14ac:dyDescent="0.2">
      <c r="A1415" s="4" t="s">
        <v>1541</v>
      </c>
      <c r="B1415" s="4" t="s">
        <v>3179</v>
      </c>
    </row>
    <row r="1416" spans="1:2" x14ac:dyDescent="0.2">
      <c r="A1416" s="4" t="s">
        <v>1543</v>
      </c>
      <c r="B1416" s="4" t="s">
        <v>3181</v>
      </c>
    </row>
    <row r="1417" spans="1:2" x14ac:dyDescent="0.2">
      <c r="A1417" s="4" t="s">
        <v>20566</v>
      </c>
      <c r="B1417" s="4" t="s">
        <v>21647</v>
      </c>
    </row>
    <row r="1418" spans="1:2" x14ac:dyDescent="0.2">
      <c r="A1418" s="4" t="s">
        <v>20646</v>
      </c>
      <c r="B1418" s="4" t="s">
        <v>21648</v>
      </c>
    </row>
    <row r="1419" spans="1:2" x14ac:dyDescent="0.2">
      <c r="A1419" s="4" t="s">
        <v>1545</v>
      </c>
      <c r="B1419" s="4" t="s">
        <v>3183</v>
      </c>
    </row>
    <row r="1420" spans="1:2" x14ac:dyDescent="0.2">
      <c r="A1420" s="4" t="s">
        <v>1546</v>
      </c>
      <c r="B1420" s="4" t="s">
        <v>3184</v>
      </c>
    </row>
    <row r="1421" spans="1:2" x14ac:dyDescent="0.2">
      <c r="A1421" s="4" t="s">
        <v>1544</v>
      </c>
      <c r="B1421" s="4" t="s">
        <v>3182</v>
      </c>
    </row>
    <row r="1422" spans="1:2" x14ac:dyDescent="0.2">
      <c r="A1422" s="4" t="s">
        <v>1547</v>
      </c>
      <c r="B1422" s="4" t="s">
        <v>3185</v>
      </c>
    </row>
    <row r="1423" spans="1:2" x14ac:dyDescent="0.2">
      <c r="A1423" s="4" t="s">
        <v>19856</v>
      </c>
      <c r="B1423" s="4" t="s">
        <v>20839</v>
      </c>
    </row>
    <row r="1424" spans="1:2" x14ac:dyDescent="0.2">
      <c r="A1424" s="4" t="s">
        <v>478</v>
      </c>
      <c r="B1424" s="4" t="s">
        <v>3186</v>
      </c>
    </row>
    <row r="1425" spans="1:2" x14ac:dyDescent="0.2">
      <c r="A1425" s="4" t="s">
        <v>20211</v>
      </c>
      <c r="B1425" s="4" t="s">
        <v>20840</v>
      </c>
    </row>
    <row r="1426" spans="1:2" x14ac:dyDescent="0.2">
      <c r="A1426" s="4" t="s">
        <v>1548</v>
      </c>
      <c r="B1426" s="4" t="s">
        <v>3187</v>
      </c>
    </row>
    <row r="1427" spans="1:2" x14ac:dyDescent="0.2">
      <c r="A1427" s="4" t="s">
        <v>1542</v>
      </c>
      <c r="B1427" s="4" t="s">
        <v>3180</v>
      </c>
    </row>
    <row r="1428" spans="1:2" x14ac:dyDescent="0.2">
      <c r="A1428" s="4" t="s">
        <v>19854</v>
      </c>
      <c r="B1428" s="4" t="s">
        <v>20841</v>
      </c>
    </row>
    <row r="1429" spans="1:2" x14ac:dyDescent="0.2">
      <c r="A1429" s="4" t="s">
        <v>20209</v>
      </c>
      <c r="B1429" s="4" t="s">
        <v>20842</v>
      </c>
    </row>
    <row r="1430" spans="1:2" x14ac:dyDescent="0.2">
      <c r="A1430" s="4" t="s">
        <v>6984</v>
      </c>
      <c r="B1430" s="4" t="s">
        <v>18938</v>
      </c>
    </row>
    <row r="1431" spans="1:2" x14ac:dyDescent="0.2">
      <c r="A1431" s="4" t="s">
        <v>1549</v>
      </c>
      <c r="B1431" s="4" t="s">
        <v>3188</v>
      </c>
    </row>
    <row r="1432" spans="1:2" x14ac:dyDescent="0.2">
      <c r="A1432" s="4" t="s">
        <v>278</v>
      </c>
      <c r="B1432" s="4" t="s">
        <v>3189</v>
      </c>
    </row>
    <row r="1433" spans="1:2" x14ac:dyDescent="0.2">
      <c r="A1433" s="4" t="s">
        <v>1550</v>
      </c>
      <c r="B1433" s="4" t="s">
        <v>3190</v>
      </c>
    </row>
    <row r="1434" spans="1:2" x14ac:dyDescent="0.2">
      <c r="A1434" s="4" t="s">
        <v>472</v>
      </c>
      <c r="B1434" s="4" t="s">
        <v>3191</v>
      </c>
    </row>
    <row r="1435" spans="1:2" x14ac:dyDescent="0.2">
      <c r="A1435" s="4" t="s">
        <v>1551</v>
      </c>
      <c r="B1435" s="4" t="s">
        <v>3192</v>
      </c>
    </row>
    <row r="1436" spans="1:2" x14ac:dyDescent="0.2">
      <c r="A1436" s="4" t="s">
        <v>20406</v>
      </c>
      <c r="B1436" s="4" t="s">
        <v>20843</v>
      </c>
    </row>
    <row r="1437" spans="1:2" x14ac:dyDescent="0.2">
      <c r="A1437" s="4" t="s">
        <v>6997</v>
      </c>
      <c r="B1437" s="4" t="s">
        <v>19060</v>
      </c>
    </row>
    <row r="1438" spans="1:2" x14ac:dyDescent="0.2">
      <c r="A1438" s="4" t="s">
        <v>7000</v>
      </c>
      <c r="B1438" s="4" t="s">
        <v>19166</v>
      </c>
    </row>
    <row r="1439" spans="1:2" x14ac:dyDescent="0.2">
      <c r="A1439" s="4" t="s">
        <v>1552</v>
      </c>
      <c r="B1439" s="4" t="s">
        <v>3193</v>
      </c>
    </row>
    <row r="1440" spans="1:2" x14ac:dyDescent="0.2">
      <c r="A1440" s="4" t="s">
        <v>20413</v>
      </c>
      <c r="B1440" s="4" t="s">
        <v>20844</v>
      </c>
    </row>
    <row r="1441" spans="1:2" x14ac:dyDescent="0.2">
      <c r="A1441" s="4" t="s">
        <v>708</v>
      </c>
      <c r="B1441" s="4" t="s">
        <v>3194</v>
      </c>
    </row>
    <row r="1442" spans="1:2" x14ac:dyDescent="0.2">
      <c r="A1442" s="4" t="s">
        <v>709</v>
      </c>
      <c r="B1442" s="4" t="s">
        <v>3195</v>
      </c>
    </row>
    <row r="1443" spans="1:2" x14ac:dyDescent="0.2">
      <c r="A1443" s="4" t="s">
        <v>707</v>
      </c>
      <c r="B1443" s="4" t="s">
        <v>3196</v>
      </c>
    </row>
    <row r="1444" spans="1:2" x14ac:dyDescent="0.2">
      <c r="A1444" s="4" t="s">
        <v>7011</v>
      </c>
      <c r="B1444" s="4" t="s">
        <v>18891</v>
      </c>
    </row>
    <row r="1445" spans="1:2" x14ac:dyDescent="0.2">
      <c r="A1445" s="4" t="s">
        <v>783</v>
      </c>
      <c r="B1445" s="4" t="s">
        <v>3197</v>
      </c>
    </row>
    <row r="1446" spans="1:2" x14ac:dyDescent="0.2">
      <c r="A1446" s="4" t="s">
        <v>7016</v>
      </c>
      <c r="B1446" s="4" t="s">
        <v>18872</v>
      </c>
    </row>
    <row r="1447" spans="1:2" x14ac:dyDescent="0.2">
      <c r="A1447" s="4" t="s">
        <v>706</v>
      </c>
      <c r="B1447" s="4" t="s">
        <v>3198</v>
      </c>
    </row>
    <row r="1448" spans="1:2" x14ac:dyDescent="0.2">
      <c r="A1448" s="4" t="s">
        <v>712</v>
      </c>
      <c r="B1448" s="4" t="s">
        <v>3199</v>
      </c>
    </row>
    <row r="1449" spans="1:2" x14ac:dyDescent="0.2">
      <c r="A1449" s="4" t="s">
        <v>713</v>
      </c>
      <c r="B1449" s="4" t="s">
        <v>3200</v>
      </c>
    </row>
    <row r="1450" spans="1:2" x14ac:dyDescent="0.2">
      <c r="A1450" s="4" t="s">
        <v>710</v>
      </c>
      <c r="B1450" s="4" t="s">
        <v>3201</v>
      </c>
    </row>
    <row r="1451" spans="1:2" x14ac:dyDescent="0.2">
      <c r="A1451" s="4" t="s">
        <v>7027</v>
      </c>
      <c r="B1451" s="4" t="s">
        <v>18901</v>
      </c>
    </row>
    <row r="1452" spans="1:2" x14ac:dyDescent="0.2">
      <c r="A1452" s="4" t="s">
        <v>711</v>
      </c>
      <c r="B1452" s="4" t="s">
        <v>3202</v>
      </c>
    </row>
    <row r="1453" spans="1:2" x14ac:dyDescent="0.2">
      <c r="A1453" s="4" t="s">
        <v>784</v>
      </c>
      <c r="B1453" s="4" t="s">
        <v>3203</v>
      </c>
    </row>
    <row r="1454" spans="1:2" x14ac:dyDescent="0.2">
      <c r="A1454" s="4" t="s">
        <v>7034</v>
      </c>
      <c r="B1454" s="4" t="s">
        <v>18898</v>
      </c>
    </row>
    <row r="1455" spans="1:2" x14ac:dyDescent="0.2">
      <c r="A1455" s="4" t="s">
        <v>21649</v>
      </c>
      <c r="B1455" s="4" t="s">
        <v>21650</v>
      </c>
    </row>
    <row r="1456" spans="1:2" x14ac:dyDescent="0.2">
      <c r="A1456" s="4" t="s">
        <v>20474</v>
      </c>
      <c r="B1456" s="4" t="s">
        <v>20845</v>
      </c>
    </row>
    <row r="1457" spans="1:2" x14ac:dyDescent="0.2">
      <c r="A1457" s="4" t="s">
        <v>21651</v>
      </c>
      <c r="B1457" s="4" t="s">
        <v>21652</v>
      </c>
    </row>
    <row r="1458" spans="1:2" x14ac:dyDescent="0.2">
      <c r="A1458" s="4" t="s">
        <v>21653</v>
      </c>
      <c r="B1458" s="4" t="s">
        <v>21654</v>
      </c>
    </row>
    <row r="1459" spans="1:2" x14ac:dyDescent="0.2">
      <c r="A1459" s="4" t="s">
        <v>21655</v>
      </c>
      <c r="B1459" s="4" t="s">
        <v>21656</v>
      </c>
    </row>
    <row r="1460" spans="1:2" x14ac:dyDescent="0.2">
      <c r="A1460" s="4" t="s">
        <v>1557</v>
      </c>
      <c r="B1460" s="4" t="s">
        <v>3210</v>
      </c>
    </row>
    <row r="1461" spans="1:2" x14ac:dyDescent="0.2">
      <c r="A1461" s="4" t="s">
        <v>1558</v>
      </c>
      <c r="B1461" s="4" t="s">
        <v>3211</v>
      </c>
    </row>
    <row r="1462" spans="1:2" x14ac:dyDescent="0.2">
      <c r="A1462" s="4" t="s">
        <v>1559</v>
      </c>
      <c r="B1462" s="4" t="s">
        <v>3212</v>
      </c>
    </row>
    <row r="1463" spans="1:2" x14ac:dyDescent="0.2">
      <c r="A1463" s="4" t="s">
        <v>1560</v>
      </c>
      <c r="B1463" s="4" t="s">
        <v>3213</v>
      </c>
    </row>
    <row r="1464" spans="1:2" x14ac:dyDescent="0.2">
      <c r="A1464" s="4" t="s">
        <v>1561</v>
      </c>
      <c r="B1464" s="4" t="s">
        <v>3214</v>
      </c>
    </row>
    <row r="1465" spans="1:2" x14ac:dyDescent="0.2">
      <c r="A1465" s="4" t="s">
        <v>1562</v>
      </c>
      <c r="B1465" s="4" t="s">
        <v>3215</v>
      </c>
    </row>
    <row r="1466" spans="1:2" x14ac:dyDescent="0.2">
      <c r="A1466" s="4" t="s">
        <v>1563</v>
      </c>
      <c r="B1466" s="4" t="s">
        <v>3216</v>
      </c>
    </row>
    <row r="1467" spans="1:2" x14ac:dyDescent="0.2">
      <c r="A1467" s="4" t="s">
        <v>1564</v>
      </c>
      <c r="B1467" s="4" t="s">
        <v>3217</v>
      </c>
    </row>
    <row r="1468" spans="1:2" x14ac:dyDescent="0.2">
      <c r="A1468" s="4" t="s">
        <v>1565</v>
      </c>
      <c r="B1468" s="4" t="s">
        <v>3218</v>
      </c>
    </row>
    <row r="1469" spans="1:2" x14ac:dyDescent="0.2">
      <c r="A1469" s="4" t="s">
        <v>1566</v>
      </c>
      <c r="B1469" s="4" t="s">
        <v>3219</v>
      </c>
    </row>
    <row r="1470" spans="1:2" x14ac:dyDescent="0.2">
      <c r="A1470" s="4" t="s">
        <v>1567</v>
      </c>
      <c r="B1470" s="4" t="s">
        <v>3220</v>
      </c>
    </row>
    <row r="1471" spans="1:2" x14ac:dyDescent="0.2">
      <c r="A1471" s="4" t="s">
        <v>1568</v>
      </c>
      <c r="B1471" s="4" t="s">
        <v>3221</v>
      </c>
    </row>
    <row r="1472" spans="1:2" x14ac:dyDescent="0.2">
      <c r="A1472" s="4" t="s">
        <v>1569</v>
      </c>
      <c r="B1472" s="4" t="s">
        <v>3222</v>
      </c>
    </row>
    <row r="1473" spans="1:2" x14ac:dyDescent="0.2">
      <c r="A1473" s="4" t="s">
        <v>1570</v>
      </c>
      <c r="B1473" s="4" t="s">
        <v>3223</v>
      </c>
    </row>
    <row r="1474" spans="1:2" x14ac:dyDescent="0.2">
      <c r="A1474" s="4" t="s">
        <v>1571</v>
      </c>
      <c r="B1474" s="4" t="s">
        <v>3224</v>
      </c>
    </row>
    <row r="1475" spans="1:2" x14ac:dyDescent="0.2">
      <c r="A1475" s="4" t="s">
        <v>1572</v>
      </c>
      <c r="B1475" s="4" t="s">
        <v>3225</v>
      </c>
    </row>
    <row r="1476" spans="1:2" x14ac:dyDescent="0.2">
      <c r="A1476" s="4" t="s">
        <v>20558</v>
      </c>
      <c r="B1476" s="4" t="s">
        <v>21657</v>
      </c>
    </row>
    <row r="1477" spans="1:2" x14ac:dyDescent="0.2">
      <c r="A1477" s="4" t="s">
        <v>20647</v>
      </c>
      <c r="B1477" s="4" t="s">
        <v>21658</v>
      </c>
    </row>
    <row r="1478" spans="1:2" x14ac:dyDescent="0.2">
      <c r="A1478" s="4" t="s">
        <v>1573</v>
      </c>
      <c r="B1478" s="4" t="s">
        <v>3226</v>
      </c>
    </row>
    <row r="1479" spans="1:2" x14ac:dyDescent="0.2">
      <c r="A1479" s="4" t="s">
        <v>1574</v>
      </c>
      <c r="B1479" s="4" t="s">
        <v>3227</v>
      </c>
    </row>
    <row r="1480" spans="1:2" x14ac:dyDescent="0.2">
      <c r="A1480" s="4" t="s">
        <v>1575</v>
      </c>
      <c r="B1480" s="4" t="s">
        <v>3228</v>
      </c>
    </row>
    <row r="1481" spans="1:2" x14ac:dyDescent="0.2">
      <c r="A1481" s="4" t="s">
        <v>300</v>
      </c>
      <c r="B1481" s="4" t="s">
        <v>3229</v>
      </c>
    </row>
    <row r="1482" spans="1:2" x14ac:dyDescent="0.2">
      <c r="A1482" s="4" t="s">
        <v>1553</v>
      </c>
      <c r="B1482" s="4" t="s">
        <v>3204</v>
      </c>
    </row>
    <row r="1483" spans="1:2" x14ac:dyDescent="0.2">
      <c r="A1483" s="4" t="s">
        <v>238</v>
      </c>
      <c r="B1483" s="4" t="s">
        <v>3205</v>
      </c>
    </row>
    <row r="1484" spans="1:2" x14ac:dyDescent="0.2">
      <c r="A1484" s="4" t="s">
        <v>1554</v>
      </c>
      <c r="B1484" s="4" t="s">
        <v>3206</v>
      </c>
    </row>
    <row r="1485" spans="1:2" x14ac:dyDescent="0.2">
      <c r="A1485" s="4" t="s">
        <v>20292</v>
      </c>
      <c r="B1485" s="4" t="s">
        <v>20846</v>
      </c>
    </row>
    <row r="1486" spans="1:2" x14ac:dyDescent="0.2">
      <c r="A1486" s="4" t="s">
        <v>20290</v>
      </c>
      <c r="B1486" s="4" t="s">
        <v>20847</v>
      </c>
    </row>
    <row r="1487" spans="1:2" x14ac:dyDescent="0.2">
      <c r="A1487" s="4" t="s">
        <v>1576</v>
      </c>
      <c r="B1487" s="4" t="s">
        <v>3230</v>
      </c>
    </row>
    <row r="1488" spans="1:2" x14ac:dyDescent="0.2">
      <c r="A1488" s="4" t="s">
        <v>20467</v>
      </c>
      <c r="B1488" s="4" t="s">
        <v>20848</v>
      </c>
    </row>
    <row r="1489" spans="1:2" x14ac:dyDescent="0.2">
      <c r="A1489" s="4" t="s">
        <v>20559</v>
      </c>
      <c r="B1489" s="4" t="s">
        <v>21659</v>
      </c>
    </row>
    <row r="1490" spans="1:2" x14ac:dyDescent="0.2">
      <c r="A1490" s="4" t="s">
        <v>20648</v>
      </c>
      <c r="B1490" s="4" t="s">
        <v>21660</v>
      </c>
    </row>
    <row r="1491" spans="1:2" x14ac:dyDescent="0.2">
      <c r="A1491" s="4" t="s">
        <v>1577</v>
      </c>
      <c r="B1491" s="4" t="s">
        <v>3231</v>
      </c>
    </row>
    <row r="1492" spans="1:2" x14ac:dyDescent="0.2">
      <c r="A1492" s="4" t="s">
        <v>1578</v>
      </c>
      <c r="B1492" s="4" t="s">
        <v>3232</v>
      </c>
    </row>
    <row r="1493" spans="1:2" x14ac:dyDescent="0.2">
      <c r="A1493" s="4" t="s">
        <v>1579</v>
      </c>
      <c r="B1493" s="4" t="s">
        <v>3233</v>
      </c>
    </row>
    <row r="1494" spans="1:2" x14ac:dyDescent="0.2">
      <c r="A1494" s="4" t="s">
        <v>299</v>
      </c>
      <c r="B1494" s="4" t="s">
        <v>3234</v>
      </c>
    </row>
    <row r="1495" spans="1:2" x14ac:dyDescent="0.2">
      <c r="A1495" s="4" t="s">
        <v>1555</v>
      </c>
      <c r="B1495" s="4" t="s">
        <v>3207</v>
      </c>
    </row>
    <row r="1496" spans="1:2" x14ac:dyDescent="0.2">
      <c r="A1496" s="4" t="s">
        <v>239</v>
      </c>
      <c r="B1496" s="4" t="s">
        <v>3208</v>
      </c>
    </row>
    <row r="1497" spans="1:2" x14ac:dyDescent="0.2">
      <c r="A1497" s="4" t="s">
        <v>1556</v>
      </c>
      <c r="B1497" s="4" t="s">
        <v>3209</v>
      </c>
    </row>
    <row r="1498" spans="1:2" x14ac:dyDescent="0.2">
      <c r="A1498" s="4" t="s">
        <v>20293</v>
      </c>
      <c r="B1498" s="4" t="s">
        <v>20849</v>
      </c>
    </row>
    <row r="1499" spans="1:2" x14ac:dyDescent="0.2">
      <c r="A1499" s="4" t="s">
        <v>20291</v>
      </c>
      <c r="B1499" s="4" t="s">
        <v>20850</v>
      </c>
    </row>
    <row r="1500" spans="1:2" x14ac:dyDescent="0.2">
      <c r="A1500" s="4" t="s">
        <v>1580</v>
      </c>
      <c r="B1500" s="4" t="s">
        <v>3235</v>
      </c>
    </row>
    <row r="1501" spans="1:2" x14ac:dyDescent="0.2">
      <c r="A1501" s="4" t="s">
        <v>1581</v>
      </c>
      <c r="B1501" s="4" t="s">
        <v>3236</v>
      </c>
    </row>
    <row r="1502" spans="1:2" x14ac:dyDescent="0.2">
      <c r="A1502" s="4" t="s">
        <v>1582</v>
      </c>
      <c r="B1502" s="4" t="s">
        <v>3237</v>
      </c>
    </row>
    <row r="1503" spans="1:2" x14ac:dyDescent="0.2">
      <c r="A1503" s="4" t="s">
        <v>1583</v>
      </c>
      <c r="B1503" s="4" t="s">
        <v>3238</v>
      </c>
    </row>
    <row r="1504" spans="1:2" x14ac:dyDescent="0.2">
      <c r="A1504" s="4" t="s">
        <v>1584</v>
      </c>
      <c r="B1504" s="4" t="s">
        <v>3239</v>
      </c>
    </row>
    <row r="1505" spans="1:2" x14ac:dyDescent="0.2">
      <c r="A1505" s="4" t="s">
        <v>7051</v>
      </c>
      <c r="B1505" s="4" t="s">
        <v>19592</v>
      </c>
    </row>
    <row r="1506" spans="1:2" x14ac:dyDescent="0.2">
      <c r="A1506" s="4" t="s">
        <v>7054</v>
      </c>
      <c r="B1506" s="4" t="s">
        <v>19616</v>
      </c>
    </row>
    <row r="1507" spans="1:2" x14ac:dyDescent="0.2">
      <c r="A1507" s="4" t="s">
        <v>7059</v>
      </c>
      <c r="B1507" s="4" t="s">
        <v>19097</v>
      </c>
    </row>
    <row r="1508" spans="1:2" x14ac:dyDescent="0.2">
      <c r="A1508" s="4" t="s">
        <v>7062</v>
      </c>
      <c r="B1508" s="4" t="s">
        <v>19611</v>
      </c>
    </row>
    <row r="1509" spans="1:2" x14ac:dyDescent="0.2">
      <c r="A1509" s="4" t="s">
        <v>7065</v>
      </c>
      <c r="B1509" s="4" t="s">
        <v>18963</v>
      </c>
    </row>
    <row r="1510" spans="1:2" x14ac:dyDescent="0.2">
      <c r="A1510" s="4" t="s">
        <v>7068</v>
      </c>
      <c r="B1510" s="4" t="s">
        <v>19087</v>
      </c>
    </row>
    <row r="1511" spans="1:2" x14ac:dyDescent="0.2">
      <c r="A1511" s="4" t="s">
        <v>7071</v>
      </c>
      <c r="B1511" s="4" t="s">
        <v>19608</v>
      </c>
    </row>
    <row r="1512" spans="1:2" x14ac:dyDescent="0.2">
      <c r="A1512" s="4" t="s">
        <v>7074</v>
      </c>
      <c r="B1512" s="4" t="s">
        <v>19014</v>
      </c>
    </row>
    <row r="1513" spans="1:2" x14ac:dyDescent="0.2">
      <c r="A1513" s="4" t="s">
        <v>7079</v>
      </c>
      <c r="B1513" s="4" t="s">
        <v>19595</v>
      </c>
    </row>
    <row r="1514" spans="1:2" x14ac:dyDescent="0.2">
      <c r="A1514" s="4" t="s">
        <v>7082</v>
      </c>
      <c r="B1514" s="4" t="s">
        <v>19626</v>
      </c>
    </row>
    <row r="1515" spans="1:2" x14ac:dyDescent="0.2">
      <c r="A1515" s="4" t="s">
        <v>7121</v>
      </c>
      <c r="B1515" s="4" t="s">
        <v>19130</v>
      </c>
    </row>
    <row r="1516" spans="1:2" x14ac:dyDescent="0.2">
      <c r="A1516" s="4" t="s">
        <v>7124</v>
      </c>
      <c r="B1516" s="4" t="s">
        <v>19081</v>
      </c>
    </row>
    <row r="1517" spans="1:2" x14ac:dyDescent="0.2">
      <c r="A1517" s="4" t="s">
        <v>7127</v>
      </c>
      <c r="B1517" s="4" t="s">
        <v>18965</v>
      </c>
    </row>
    <row r="1518" spans="1:2" x14ac:dyDescent="0.2">
      <c r="A1518" s="4" t="s">
        <v>7130</v>
      </c>
      <c r="B1518" s="4" t="s">
        <v>19540</v>
      </c>
    </row>
    <row r="1519" spans="1:2" x14ac:dyDescent="0.2">
      <c r="A1519" s="4" t="s">
        <v>7133</v>
      </c>
      <c r="B1519" s="4" t="s">
        <v>19148</v>
      </c>
    </row>
    <row r="1520" spans="1:2" x14ac:dyDescent="0.2">
      <c r="A1520" s="4" t="s">
        <v>7136</v>
      </c>
      <c r="B1520" s="4" t="s">
        <v>19093</v>
      </c>
    </row>
    <row r="1521" spans="1:2" x14ac:dyDescent="0.2">
      <c r="A1521" s="4" t="s">
        <v>7139</v>
      </c>
      <c r="B1521" s="4" t="s">
        <v>19098</v>
      </c>
    </row>
    <row r="1522" spans="1:2" x14ac:dyDescent="0.2">
      <c r="A1522" s="4" t="s">
        <v>7142</v>
      </c>
      <c r="B1522" s="4" t="s">
        <v>18924</v>
      </c>
    </row>
    <row r="1523" spans="1:2" x14ac:dyDescent="0.2">
      <c r="A1523" s="4" t="s">
        <v>7145</v>
      </c>
      <c r="B1523" s="4" t="s">
        <v>19537</v>
      </c>
    </row>
    <row r="1524" spans="1:2" x14ac:dyDescent="0.2">
      <c r="A1524" s="4" t="s">
        <v>7148</v>
      </c>
      <c r="B1524" s="4" t="s">
        <v>19005</v>
      </c>
    </row>
    <row r="1525" spans="1:2" x14ac:dyDescent="0.2">
      <c r="A1525" s="4" t="s">
        <v>7165</v>
      </c>
      <c r="B1525" s="4" t="s">
        <v>19692</v>
      </c>
    </row>
    <row r="1526" spans="1:2" x14ac:dyDescent="0.2">
      <c r="A1526" s="4" t="s">
        <v>1585</v>
      </c>
      <c r="B1526" s="4" t="s">
        <v>3240</v>
      </c>
    </row>
    <row r="1527" spans="1:2" x14ac:dyDescent="0.2">
      <c r="A1527" s="4" t="s">
        <v>1586</v>
      </c>
      <c r="B1527" s="4" t="s">
        <v>3241</v>
      </c>
    </row>
    <row r="1528" spans="1:2" x14ac:dyDescent="0.2">
      <c r="A1528" s="4" t="s">
        <v>1587</v>
      </c>
      <c r="B1528" s="4" t="s">
        <v>3242</v>
      </c>
    </row>
    <row r="1529" spans="1:2" x14ac:dyDescent="0.2">
      <c r="A1529" s="4" t="s">
        <v>1588</v>
      </c>
      <c r="B1529" s="4" t="s">
        <v>3243</v>
      </c>
    </row>
    <row r="1530" spans="1:2" x14ac:dyDescent="0.2">
      <c r="A1530" s="4" t="s">
        <v>1589</v>
      </c>
      <c r="B1530" s="4" t="s">
        <v>3244</v>
      </c>
    </row>
    <row r="1531" spans="1:2" x14ac:dyDescent="0.2">
      <c r="A1531" s="4" t="s">
        <v>1590</v>
      </c>
      <c r="B1531" s="4" t="s">
        <v>3245</v>
      </c>
    </row>
    <row r="1532" spans="1:2" x14ac:dyDescent="0.2">
      <c r="A1532" s="4" t="s">
        <v>1591</v>
      </c>
      <c r="B1532" s="4" t="s">
        <v>3246</v>
      </c>
    </row>
    <row r="1533" spans="1:2" x14ac:dyDescent="0.2">
      <c r="A1533" s="4" t="s">
        <v>1592</v>
      </c>
      <c r="B1533" s="4" t="s">
        <v>3247</v>
      </c>
    </row>
    <row r="1534" spans="1:2" x14ac:dyDescent="0.2">
      <c r="A1534" s="4" t="s">
        <v>219</v>
      </c>
      <c r="B1534" s="4" t="s">
        <v>3248</v>
      </c>
    </row>
    <row r="1535" spans="1:2" x14ac:dyDescent="0.2">
      <c r="A1535" s="4" t="s">
        <v>1593</v>
      </c>
      <c r="B1535" s="4" t="s">
        <v>3249</v>
      </c>
    </row>
    <row r="1536" spans="1:2" x14ac:dyDescent="0.2">
      <c r="A1536" s="4" t="s">
        <v>20266</v>
      </c>
      <c r="B1536" s="4" t="s">
        <v>20851</v>
      </c>
    </row>
    <row r="1537" spans="1:2" x14ac:dyDescent="0.2">
      <c r="A1537" s="4" t="s">
        <v>19958</v>
      </c>
      <c r="B1537" s="4" t="s">
        <v>20852</v>
      </c>
    </row>
    <row r="1538" spans="1:2" x14ac:dyDescent="0.2">
      <c r="A1538" s="4" t="s">
        <v>1594</v>
      </c>
      <c r="B1538" s="4" t="s">
        <v>3250</v>
      </c>
    </row>
    <row r="1539" spans="1:2" x14ac:dyDescent="0.2">
      <c r="A1539" s="4" t="s">
        <v>1595</v>
      </c>
      <c r="B1539" s="4" t="s">
        <v>3251</v>
      </c>
    </row>
    <row r="1540" spans="1:2" x14ac:dyDescent="0.2">
      <c r="A1540" s="4" t="s">
        <v>1596</v>
      </c>
      <c r="B1540" s="4" t="s">
        <v>3252</v>
      </c>
    </row>
    <row r="1541" spans="1:2" x14ac:dyDescent="0.2">
      <c r="A1541" s="4" t="s">
        <v>288</v>
      </c>
      <c r="B1541" s="4" t="s">
        <v>3253</v>
      </c>
    </row>
    <row r="1542" spans="1:2" x14ac:dyDescent="0.2">
      <c r="A1542" s="4" t="s">
        <v>1597</v>
      </c>
      <c r="B1542" s="4" t="s">
        <v>3254</v>
      </c>
    </row>
    <row r="1543" spans="1:2" x14ac:dyDescent="0.2">
      <c r="A1543" s="4" t="s">
        <v>1598</v>
      </c>
      <c r="B1543" s="4" t="s">
        <v>3255</v>
      </c>
    </row>
    <row r="1544" spans="1:2" x14ac:dyDescent="0.2">
      <c r="A1544" s="4" t="s">
        <v>221</v>
      </c>
      <c r="B1544" s="4" t="s">
        <v>3256</v>
      </c>
    </row>
    <row r="1545" spans="1:2" x14ac:dyDescent="0.2">
      <c r="A1545" s="4" t="s">
        <v>1599</v>
      </c>
      <c r="B1545" s="4" t="s">
        <v>3257</v>
      </c>
    </row>
    <row r="1546" spans="1:2" x14ac:dyDescent="0.2">
      <c r="A1546" s="4" t="s">
        <v>20267</v>
      </c>
      <c r="B1546" s="4" t="s">
        <v>20853</v>
      </c>
    </row>
    <row r="1547" spans="1:2" x14ac:dyDescent="0.2">
      <c r="A1547" s="4" t="s">
        <v>19959</v>
      </c>
      <c r="B1547" s="4" t="s">
        <v>20854</v>
      </c>
    </row>
    <row r="1548" spans="1:2" x14ac:dyDescent="0.2">
      <c r="A1548" s="4" t="s">
        <v>1600</v>
      </c>
      <c r="B1548" s="4" t="s">
        <v>3258</v>
      </c>
    </row>
    <row r="1549" spans="1:2" x14ac:dyDescent="0.2">
      <c r="A1549" s="4" t="s">
        <v>1601</v>
      </c>
      <c r="B1549" s="4" t="s">
        <v>3259</v>
      </c>
    </row>
    <row r="1550" spans="1:2" x14ac:dyDescent="0.2">
      <c r="A1550" s="4" t="s">
        <v>1602</v>
      </c>
      <c r="B1550" s="4" t="s">
        <v>3260</v>
      </c>
    </row>
    <row r="1551" spans="1:2" x14ac:dyDescent="0.2">
      <c r="A1551" s="4" t="s">
        <v>289</v>
      </c>
      <c r="B1551" s="4" t="s">
        <v>3261</v>
      </c>
    </row>
    <row r="1552" spans="1:2" x14ac:dyDescent="0.2">
      <c r="A1552" s="4" t="s">
        <v>1603</v>
      </c>
      <c r="B1552" s="4" t="s">
        <v>3262</v>
      </c>
    </row>
    <row r="1553" spans="1:2" x14ac:dyDescent="0.2">
      <c r="A1553" s="4" t="s">
        <v>1604</v>
      </c>
      <c r="B1553" s="4" t="s">
        <v>3263</v>
      </c>
    </row>
    <row r="1554" spans="1:2" x14ac:dyDescent="0.2">
      <c r="A1554" s="4" t="s">
        <v>1605</v>
      </c>
      <c r="B1554" s="4" t="s">
        <v>3264</v>
      </c>
    </row>
    <row r="1555" spans="1:2" x14ac:dyDescent="0.2">
      <c r="A1555" s="4" t="s">
        <v>1606</v>
      </c>
      <c r="B1555" s="4" t="s">
        <v>3265</v>
      </c>
    </row>
    <row r="1556" spans="1:2" x14ac:dyDescent="0.2">
      <c r="A1556" s="4" t="s">
        <v>1607</v>
      </c>
      <c r="B1556" s="4" t="s">
        <v>3266</v>
      </c>
    </row>
    <row r="1557" spans="1:2" x14ac:dyDescent="0.2">
      <c r="A1557" s="4" t="s">
        <v>1608</v>
      </c>
      <c r="B1557" s="4" t="s">
        <v>3267</v>
      </c>
    </row>
    <row r="1558" spans="1:2" x14ac:dyDescent="0.2">
      <c r="A1558" s="4" t="s">
        <v>1609</v>
      </c>
      <c r="B1558" s="4" t="s">
        <v>3268</v>
      </c>
    </row>
    <row r="1559" spans="1:2" x14ac:dyDescent="0.2">
      <c r="A1559" s="4" t="s">
        <v>1610</v>
      </c>
      <c r="B1559" s="4" t="s">
        <v>3269</v>
      </c>
    </row>
    <row r="1560" spans="1:2" x14ac:dyDescent="0.2">
      <c r="A1560" s="4" t="s">
        <v>1611</v>
      </c>
      <c r="B1560" s="4" t="s">
        <v>3270</v>
      </c>
    </row>
    <row r="1561" spans="1:2" x14ac:dyDescent="0.2">
      <c r="A1561" s="4" t="s">
        <v>1612</v>
      </c>
      <c r="B1561" s="4" t="s">
        <v>3271</v>
      </c>
    </row>
    <row r="1562" spans="1:2" x14ac:dyDescent="0.2">
      <c r="A1562" s="4" t="s">
        <v>623</v>
      </c>
      <c r="B1562" s="4" t="s">
        <v>3272</v>
      </c>
    </row>
    <row r="1563" spans="1:2" x14ac:dyDescent="0.2">
      <c r="A1563" s="4" t="s">
        <v>7234</v>
      </c>
      <c r="B1563" s="4" t="s">
        <v>19615</v>
      </c>
    </row>
    <row r="1564" spans="1:2" x14ac:dyDescent="0.2">
      <c r="A1564" s="4" t="s">
        <v>7237</v>
      </c>
      <c r="B1564" s="4" t="s">
        <v>19617</v>
      </c>
    </row>
    <row r="1565" spans="1:2" x14ac:dyDescent="0.2">
      <c r="A1565" s="4" t="s">
        <v>1613</v>
      </c>
      <c r="B1565" s="4" t="s">
        <v>3273</v>
      </c>
    </row>
    <row r="1566" spans="1:2" x14ac:dyDescent="0.2">
      <c r="A1566" s="4" t="s">
        <v>245</v>
      </c>
      <c r="B1566" s="4" t="s">
        <v>3274</v>
      </c>
    </row>
    <row r="1567" spans="1:2" x14ac:dyDescent="0.2">
      <c r="A1567" s="4" t="s">
        <v>7244</v>
      </c>
      <c r="B1567" s="4" t="s">
        <v>19623</v>
      </c>
    </row>
    <row r="1568" spans="1:2" x14ac:dyDescent="0.2">
      <c r="A1568" s="4" t="s">
        <v>7247</v>
      </c>
      <c r="B1568" s="4" t="s">
        <v>19497</v>
      </c>
    </row>
    <row r="1569" spans="1:2" x14ac:dyDescent="0.2">
      <c r="A1569" s="4" t="s">
        <v>1614</v>
      </c>
      <c r="B1569" s="4" t="s">
        <v>3275</v>
      </c>
    </row>
    <row r="1570" spans="1:2" x14ac:dyDescent="0.2">
      <c r="A1570" s="4" t="s">
        <v>1615</v>
      </c>
      <c r="B1570" s="4" t="s">
        <v>3276</v>
      </c>
    </row>
    <row r="1571" spans="1:2" x14ac:dyDescent="0.2">
      <c r="A1571" s="4" t="s">
        <v>293</v>
      </c>
      <c r="B1571" s="4" t="s">
        <v>3277</v>
      </c>
    </row>
    <row r="1572" spans="1:2" x14ac:dyDescent="0.2">
      <c r="A1572" s="4" t="s">
        <v>1616</v>
      </c>
      <c r="B1572" s="4" t="s">
        <v>3278</v>
      </c>
    </row>
    <row r="1573" spans="1:2" x14ac:dyDescent="0.2">
      <c r="A1573" s="4" t="s">
        <v>1617</v>
      </c>
      <c r="B1573" s="4" t="s">
        <v>3279</v>
      </c>
    </row>
    <row r="1574" spans="1:2" x14ac:dyDescent="0.2">
      <c r="A1574" s="4" t="s">
        <v>1618</v>
      </c>
      <c r="B1574" s="4" t="s">
        <v>3280</v>
      </c>
    </row>
    <row r="1575" spans="1:2" x14ac:dyDescent="0.2">
      <c r="A1575" s="4" t="s">
        <v>240</v>
      </c>
      <c r="B1575" s="4" t="s">
        <v>3281</v>
      </c>
    </row>
    <row r="1576" spans="1:2" x14ac:dyDescent="0.2">
      <c r="A1576" s="4" t="s">
        <v>1619</v>
      </c>
      <c r="B1576" s="4" t="s">
        <v>3282</v>
      </c>
    </row>
    <row r="1577" spans="1:2" x14ac:dyDescent="0.2">
      <c r="A1577" s="4" t="s">
        <v>1620</v>
      </c>
      <c r="B1577" s="4" t="s">
        <v>3283</v>
      </c>
    </row>
    <row r="1578" spans="1:2" x14ac:dyDescent="0.2">
      <c r="A1578" s="4" t="s">
        <v>294</v>
      </c>
      <c r="B1578" s="4" t="s">
        <v>3284</v>
      </c>
    </row>
    <row r="1579" spans="1:2" x14ac:dyDescent="0.2">
      <c r="A1579" s="4" t="s">
        <v>1621</v>
      </c>
      <c r="B1579" s="4" t="s">
        <v>3285</v>
      </c>
    </row>
    <row r="1580" spans="1:2" x14ac:dyDescent="0.2">
      <c r="A1580" s="4" t="s">
        <v>1622</v>
      </c>
      <c r="B1580" s="4" t="s">
        <v>3286</v>
      </c>
    </row>
    <row r="1581" spans="1:2" x14ac:dyDescent="0.2">
      <c r="A1581" s="4" t="s">
        <v>1623</v>
      </c>
      <c r="B1581" s="4" t="s">
        <v>3287</v>
      </c>
    </row>
    <row r="1582" spans="1:2" x14ac:dyDescent="0.2">
      <c r="A1582" s="4" t="s">
        <v>244</v>
      </c>
      <c r="B1582" s="4" t="s">
        <v>3288</v>
      </c>
    </row>
    <row r="1583" spans="1:2" x14ac:dyDescent="0.2">
      <c r="A1583" s="4" t="s">
        <v>1624</v>
      </c>
      <c r="B1583" s="4" t="s">
        <v>3289</v>
      </c>
    </row>
    <row r="1584" spans="1:2" x14ac:dyDescent="0.2">
      <c r="A1584" s="4" t="s">
        <v>19962</v>
      </c>
      <c r="B1584" s="4" t="s">
        <v>20855</v>
      </c>
    </row>
    <row r="1585" spans="1:2" x14ac:dyDescent="0.2">
      <c r="A1585" s="4" t="s">
        <v>19960</v>
      </c>
      <c r="B1585" s="4" t="s">
        <v>20856</v>
      </c>
    </row>
    <row r="1586" spans="1:2" x14ac:dyDescent="0.2">
      <c r="A1586" s="4" t="s">
        <v>19972</v>
      </c>
      <c r="B1586" s="4" t="s">
        <v>20857</v>
      </c>
    </row>
    <row r="1587" spans="1:2" x14ac:dyDescent="0.2">
      <c r="A1587" s="4" t="s">
        <v>19963</v>
      </c>
      <c r="B1587" s="4" t="s">
        <v>20858</v>
      </c>
    </row>
    <row r="1588" spans="1:2" x14ac:dyDescent="0.2">
      <c r="A1588" s="4" t="s">
        <v>19961</v>
      </c>
      <c r="B1588" s="4" t="s">
        <v>20859</v>
      </c>
    </row>
    <row r="1589" spans="1:2" x14ac:dyDescent="0.2">
      <c r="A1589" s="4" t="s">
        <v>19973</v>
      </c>
      <c r="B1589" s="4" t="s">
        <v>20860</v>
      </c>
    </row>
    <row r="1590" spans="1:2" x14ac:dyDescent="0.2">
      <c r="A1590" s="4" t="s">
        <v>7280</v>
      </c>
      <c r="B1590" s="4" t="s">
        <v>19131</v>
      </c>
    </row>
    <row r="1591" spans="1:2" x14ac:dyDescent="0.2">
      <c r="A1591" s="4" t="s">
        <v>7283</v>
      </c>
      <c r="B1591" s="4" t="s">
        <v>18925</v>
      </c>
    </row>
    <row r="1592" spans="1:2" x14ac:dyDescent="0.2">
      <c r="A1592" s="4" t="s">
        <v>7286</v>
      </c>
      <c r="B1592" s="4" t="s">
        <v>19010</v>
      </c>
    </row>
    <row r="1593" spans="1:2" x14ac:dyDescent="0.2">
      <c r="A1593" s="4" t="s">
        <v>7289</v>
      </c>
      <c r="B1593" s="4" t="s">
        <v>18977</v>
      </c>
    </row>
    <row r="1594" spans="1:2" x14ac:dyDescent="0.2">
      <c r="A1594" s="4" t="s">
        <v>1626</v>
      </c>
      <c r="B1594" s="4" t="s">
        <v>3291</v>
      </c>
    </row>
    <row r="1595" spans="1:2" x14ac:dyDescent="0.2">
      <c r="A1595" s="4" t="s">
        <v>20258</v>
      </c>
      <c r="B1595" s="4" t="s">
        <v>20861</v>
      </c>
    </row>
    <row r="1596" spans="1:2" x14ac:dyDescent="0.2">
      <c r="A1596" s="4" t="s">
        <v>19956</v>
      </c>
      <c r="B1596" s="4" t="s">
        <v>20862</v>
      </c>
    </row>
    <row r="1597" spans="1:2" x14ac:dyDescent="0.2">
      <c r="A1597" s="4" t="s">
        <v>1627</v>
      </c>
      <c r="B1597" s="4" t="s">
        <v>3292</v>
      </c>
    </row>
    <row r="1598" spans="1:2" x14ac:dyDescent="0.2">
      <c r="A1598" s="4" t="s">
        <v>1625</v>
      </c>
      <c r="B1598" s="4" t="s">
        <v>3290</v>
      </c>
    </row>
    <row r="1599" spans="1:2" x14ac:dyDescent="0.2">
      <c r="A1599" s="4" t="s">
        <v>1628</v>
      </c>
      <c r="B1599" s="4" t="s">
        <v>3293</v>
      </c>
    </row>
    <row r="1600" spans="1:2" x14ac:dyDescent="0.2">
      <c r="A1600" s="4" t="s">
        <v>228</v>
      </c>
      <c r="B1600" s="4" t="s">
        <v>3294</v>
      </c>
    </row>
    <row r="1601" spans="1:2" x14ac:dyDescent="0.2">
      <c r="A1601" s="4" t="s">
        <v>7302</v>
      </c>
      <c r="B1601" s="4" t="s">
        <v>18860</v>
      </c>
    </row>
    <row r="1602" spans="1:2" x14ac:dyDescent="0.2">
      <c r="A1602" s="4" t="s">
        <v>7304</v>
      </c>
      <c r="B1602" s="4" t="s">
        <v>19600</v>
      </c>
    </row>
    <row r="1603" spans="1:2" x14ac:dyDescent="0.2">
      <c r="A1603" s="4" t="s">
        <v>7307</v>
      </c>
      <c r="B1603" s="4" t="s">
        <v>19618</v>
      </c>
    </row>
    <row r="1604" spans="1:2" x14ac:dyDescent="0.2">
      <c r="A1604" s="4" t="s">
        <v>1629</v>
      </c>
      <c r="B1604" s="4" t="s">
        <v>3295</v>
      </c>
    </row>
    <row r="1605" spans="1:2" x14ac:dyDescent="0.2">
      <c r="A1605" s="4" t="s">
        <v>1630</v>
      </c>
      <c r="B1605" s="4" t="s">
        <v>3296</v>
      </c>
    </row>
    <row r="1606" spans="1:2" x14ac:dyDescent="0.2">
      <c r="A1606" s="4" t="s">
        <v>7314</v>
      </c>
      <c r="B1606" s="4" t="s">
        <v>19603</v>
      </c>
    </row>
    <row r="1607" spans="1:2" x14ac:dyDescent="0.2">
      <c r="A1607" s="4" t="s">
        <v>7317</v>
      </c>
      <c r="B1607" s="4" t="s">
        <v>19099</v>
      </c>
    </row>
    <row r="1608" spans="1:2" x14ac:dyDescent="0.2">
      <c r="A1608" s="4" t="s">
        <v>7320</v>
      </c>
      <c r="B1608" s="4" t="s">
        <v>18926</v>
      </c>
    </row>
    <row r="1609" spans="1:2" x14ac:dyDescent="0.2">
      <c r="A1609" s="4" t="s">
        <v>7323</v>
      </c>
      <c r="B1609" s="4" t="s">
        <v>19599</v>
      </c>
    </row>
    <row r="1610" spans="1:2" x14ac:dyDescent="0.2">
      <c r="A1610" s="4" t="s">
        <v>7326</v>
      </c>
      <c r="B1610" s="4" t="s">
        <v>19139</v>
      </c>
    </row>
    <row r="1611" spans="1:2" x14ac:dyDescent="0.2">
      <c r="A1611" s="4" t="s">
        <v>7329</v>
      </c>
      <c r="B1611" s="4" t="s">
        <v>18943</v>
      </c>
    </row>
    <row r="1612" spans="1:2" x14ac:dyDescent="0.2">
      <c r="A1612" s="4" t="s">
        <v>1632</v>
      </c>
      <c r="B1612" s="4" t="s">
        <v>3298</v>
      </c>
    </row>
    <row r="1613" spans="1:2" x14ac:dyDescent="0.2">
      <c r="A1613" s="4" t="s">
        <v>20259</v>
      </c>
      <c r="B1613" s="4" t="s">
        <v>20863</v>
      </c>
    </row>
    <row r="1614" spans="1:2" x14ac:dyDescent="0.2">
      <c r="A1614" s="4" t="s">
        <v>19957</v>
      </c>
      <c r="B1614" s="4" t="s">
        <v>20864</v>
      </c>
    </row>
    <row r="1615" spans="1:2" x14ac:dyDescent="0.2">
      <c r="A1615" s="4" t="s">
        <v>1633</v>
      </c>
      <c r="B1615" s="4" t="s">
        <v>3299</v>
      </c>
    </row>
    <row r="1616" spans="1:2" x14ac:dyDescent="0.2">
      <c r="A1616" s="4" t="s">
        <v>1631</v>
      </c>
      <c r="B1616" s="4" t="s">
        <v>3297</v>
      </c>
    </row>
    <row r="1617" spans="1:2" x14ac:dyDescent="0.2">
      <c r="A1617" s="4" t="s">
        <v>1634</v>
      </c>
      <c r="B1617" s="4" t="s">
        <v>3300</v>
      </c>
    </row>
    <row r="1618" spans="1:2" x14ac:dyDescent="0.2">
      <c r="A1618" s="4" t="s">
        <v>229</v>
      </c>
      <c r="B1618" s="4" t="s">
        <v>3301</v>
      </c>
    </row>
    <row r="1619" spans="1:2" x14ac:dyDescent="0.2">
      <c r="A1619" s="4" t="s">
        <v>7342</v>
      </c>
      <c r="B1619" s="4" t="s">
        <v>18861</v>
      </c>
    </row>
    <row r="1620" spans="1:2" x14ac:dyDescent="0.2">
      <c r="A1620" s="4" t="s">
        <v>7344</v>
      </c>
      <c r="B1620" s="4" t="s">
        <v>19601</v>
      </c>
    </row>
    <row r="1621" spans="1:2" x14ac:dyDescent="0.2">
      <c r="A1621" s="4" t="s">
        <v>7347</v>
      </c>
      <c r="B1621" s="4" t="s">
        <v>19509</v>
      </c>
    </row>
    <row r="1622" spans="1:2" x14ac:dyDescent="0.2">
      <c r="A1622" s="4" t="s">
        <v>1635</v>
      </c>
      <c r="B1622" s="4" t="s">
        <v>3302</v>
      </c>
    </row>
    <row r="1623" spans="1:2" x14ac:dyDescent="0.2">
      <c r="A1623" s="4" t="s">
        <v>1636</v>
      </c>
      <c r="B1623" s="4" t="s">
        <v>3303</v>
      </c>
    </row>
    <row r="1624" spans="1:2" x14ac:dyDescent="0.2">
      <c r="A1624" s="4" t="s">
        <v>1637</v>
      </c>
      <c r="B1624" s="4" t="s">
        <v>3304</v>
      </c>
    </row>
    <row r="1625" spans="1:2" x14ac:dyDescent="0.2">
      <c r="A1625" s="4" t="s">
        <v>1638</v>
      </c>
      <c r="B1625" s="4" t="s">
        <v>3305</v>
      </c>
    </row>
    <row r="1626" spans="1:2" x14ac:dyDescent="0.2">
      <c r="A1626" s="4" t="s">
        <v>1639</v>
      </c>
      <c r="B1626" s="4" t="s">
        <v>3306</v>
      </c>
    </row>
    <row r="1627" spans="1:2" x14ac:dyDescent="0.2">
      <c r="A1627" s="4" t="s">
        <v>1640</v>
      </c>
      <c r="B1627" s="4" t="s">
        <v>3307</v>
      </c>
    </row>
    <row r="1628" spans="1:2" x14ac:dyDescent="0.2">
      <c r="A1628" s="4" t="s">
        <v>1641</v>
      </c>
      <c r="B1628" s="4" t="s">
        <v>3308</v>
      </c>
    </row>
    <row r="1629" spans="1:2" x14ac:dyDescent="0.2">
      <c r="A1629" s="4" t="s">
        <v>1642</v>
      </c>
      <c r="B1629" s="4" t="s">
        <v>3309</v>
      </c>
    </row>
    <row r="1630" spans="1:2" x14ac:dyDescent="0.2">
      <c r="A1630" s="4" t="s">
        <v>1643</v>
      </c>
      <c r="B1630" s="4" t="s">
        <v>3310</v>
      </c>
    </row>
    <row r="1631" spans="1:2" x14ac:dyDescent="0.2">
      <c r="A1631" s="4" t="s">
        <v>1644</v>
      </c>
      <c r="B1631" s="4" t="s">
        <v>3311</v>
      </c>
    </row>
    <row r="1632" spans="1:2" x14ac:dyDescent="0.2">
      <c r="A1632" s="4" t="s">
        <v>1645</v>
      </c>
      <c r="B1632" s="4" t="s">
        <v>3312</v>
      </c>
    </row>
    <row r="1633" spans="1:2" x14ac:dyDescent="0.2">
      <c r="A1633" s="4" t="s">
        <v>1646</v>
      </c>
      <c r="B1633" s="4" t="s">
        <v>3313</v>
      </c>
    </row>
    <row r="1634" spans="1:2" x14ac:dyDescent="0.2">
      <c r="A1634" s="4" t="s">
        <v>1647</v>
      </c>
      <c r="B1634" s="4" t="s">
        <v>3314</v>
      </c>
    </row>
    <row r="1635" spans="1:2" x14ac:dyDescent="0.2">
      <c r="A1635" s="4" t="s">
        <v>1648</v>
      </c>
      <c r="B1635" s="4" t="s">
        <v>3315</v>
      </c>
    </row>
    <row r="1636" spans="1:2" x14ac:dyDescent="0.2">
      <c r="A1636" s="4" t="s">
        <v>232</v>
      </c>
      <c r="B1636" s="4" t="s">
        <v>3316</v>
      </c>
    </row>
    <row r="1637" spans="1:2" x14ac:dyDescent="0.2">
      <c r="A1637" s="4" t="s">
        <v>1649</v>
      </c>
      <c r="B1637" s="4" t="s">
        <v>3317</v>
      </c>
    </row>
    <row r="1638" spans="1:2" x14ac:dyDescent="0.2">
      <c r="A1638" s="4" t="s">
        <v>230</v>
      </c>
      <c r="B1638" s="4" t="s">
        <v>3318</v>
      </c>
    </row>
    <row r="1639" spans="1:2" x14ac:dyDescent="0.2">
      <c r="A1639" s="4" t="s">
        <v>20262</v>
      </c>
      <c r="B1639" s="4" t="s">
        <v>20865</v>
      </c>
    </row>
    <row r="1640" spans="1:2" x14ac:dyDescent="0.2">
      <c r="A1640" s="4" t="s">
        <v>19952</v>
      </c>
      <c r="B1640" s="4" t="s">
        <v>20866</v>
      </c>
    </row>
    <row r="1641" spans="1:2" x14ac:dyDescent="0.2">
      <c r="A1641" s="4" t="s">
        <v>20260</v>
      </c>
      <c r="B1641" s="4" t="s">
        <v>20867</v>
      </c>
    </row>
    <row r="1642" spans="1:2" x14ac:dyDescent="0.2">
      <c r="A1642" s="4" t="s">
        <v>19950</v>
      </c>
      <c r="B1642" s="4" t="s">
        <v>20868</v>
      </c>
    </row>
    <row r="1643" spans="1:2" x14ac:dyDescent="0.2">
      <c r="A1643" s="4" t="s">
        <v>1650</v>
      </c>
      <c r="B1643" s="4" t="s">
        <v>3319</v>
      </c>
    </row>
    <row r="1644" spans="1:2" x14ac:dyDescent="0.2">
      <c r="A1644" s="4" t="s">
        <v>1651</v>
      </c>
      <c r="B1644" s="4" t="s">
        <v>3320</v>
      </c>
    </row>
    <row r="1645" spans="1:2" x14ac:dyDescent="0.2">
      <c r="A1645" s="4" t="s">
        <v>1653</v>
      </c>
      <c r="B1645" s="4" t="s">
        <v>3322</v>
      </c>
    </row>
    <row r="1646" spans="1:2" x14ac:dyDescent="0.2">
      <c r="A1646" s="4" t="s">
        <v>1654</v>
      </c>
      <c r="B1646" s="4" t="s">
        <v>3323</v>
      </c>
    </row>
    <row r="1647" spans="1:2" x14ac:dyDescent="0.2">
      <c r="A1647" s="4" t="s">
        <v>1652</v>
      </c>
      <c r="B1647" s="4" t="s">
        <v>3321</v>
      </c>
    </row>
    <row r="1648" spans="1:2" x14ac:dyDescent="0.2">
      <c r="A1648" s="4" t="s">
        <v>1655</v>
      </c>
      <c r="B1648" s="4" t="s">
        <v>3324</v>
      </c>
    </row>
    <row r="1649" spans="1:2" x14ac:dyDescent="0.2">
      <c r="A1649" s="4" t="s">
        <v>1656</v>
      </c>
      <c r="B1649" s="4" t="s">
        <v>3325</v>
      </c>
    </row>
    <row r="1650" spans="1:2" x14ac:dyDescent="0.2">
      <c r="A1650" s="4" t="s">
        <v>225</v>
      </c>
      <c r="B1650" s="4" t="s">
        <v>3326</v>
      </c>
    </row>
    <row r="1651" spans="1:2" x14ac:dyDescent="0.2">
      <c r="A1651" s="4" t="s">
        <v>286</v>
      </c>
      <c r="B1651" s="4" t="s">
        <v>3327</v>
      </c>
    </row>
    <row r="1652" spans="1:2" x14ac:dyDescent="0.2">
      <c r="A1652" s="4" t="s">
        <v>1657</v>
      </c>
      <c r="B1652" s="4" t="s">
        <v>3328</v>
      </c>
    </row>
    <row r="1653" spans="1:2" x14ac:dyDescent="0.2">
      <c r="A1653" s="4" t="s">
        <v>20264</v>
      </c>
      <c r="B1653" s="4" t="s">
        <v>20869</v>
      </c>
    </row>
    <row r="1654" spans="1:2" x14ac:dyDescent="0.2">
      <c r="A1654" s="4" t="s">
        <v>19924</v>
      </c>
      <c r="B1654" s="4" t="s">
        <v>20870</v>
      </c>
    </row>
    <row r="1655" spans="1:2" x14ac:dyDescent="0.2">
      <c r="A1655" s="4" t="s">
        <v>1658</v>
      </c>
      <c r="B1655" s="4" t="s">
        <v>3329</v>
      </c>
    </row>
    <row r="1656" spans="1:2" x14ac:dyDescent="0.2">
      <c r="A1656" s="4" t="s">
        <v>20476</v>
      </c>
      <c r="B1656" s="4" t="s">
        <v>20871</v>
      </c>
    </row>
    <row r="1657" spans="1:2" x14ac:dyDescent="0.2">
      <c r="A1657" s="4" t="s">
        <v>20486</v>
      </c>
      <c r="B1657" s="4" t="s">
        <v>20872</v>
      </c>
    </row>
    <row r="1658" spans="1:2" x14ac:dyDescent="0.2">
      <c r="A1658" s="4" t="s">
        <v>20485</v>
      </c>
      <c r="B1658" s="4" t="s">
        <v>20873</v>
      </c>
    </row>
    <row r="1659" spans="1:2" x14ac:dyDescent="0.2">
      <c r="A1659" s="4" t="s">
        <v>20477</v>
      </c>
      <c r="B1659" s="4" t="s">
        <v>20874</v>
      </c>
    </row>
    <row r="1660" spans="1:2" x14ac:dyDescent="0.2">
      <c r="A1660" s="4" t="s">
        <v>20875</v>
      </c>
      <c r="B1660" s="4" t="s">
        <v>20876</v>
      </c>
    </row>
    <row r="1661" spans="1:2" x14ac:dyDescent="0.2">
      <c r="A1661" s="4" t="s">
        <v>7406</v>
      </c>
      <c r="B1661" s="4" t="s">
        <v>19154</v>
      </c>
    </row>
    <row r="1662" spans="1:2" x14ac:dyDescent="0.2">
      <c r="A1662" s="4" t="s">
        <v>7409</v>
      </c>
      <c r="B1662" s="4" t="s">
        <v>19007</v>
      </c>
    </row>
    <row r="1663" spans="1:2" x14ac:dyDescent="0.2">
      <c r="A1663" s="4" t="s">
        <v>7412</v>
      </c>
      <c r="B1663" s="4" t="s">
        <v>19140</v>
      </c>
    </row>
    <row r="1664" spans="1:2" x14ac:dyDescent="0.2">
      <c r="A1664" s="4" t="s">
        <v>7415</v>
      </c>
      <c r="B1664" s="4" t="s">
        <v>19596</v>
      </c>
    </row>
    <row r="1665" spans="1:2" x14ac:dyDescent="0.2">
      <c r="A1665" s="4" t="s">
        <v>7418</v>
      </c>
      <c r="B1665" s="4" t="s">
        <v>18979</v>
      </c>
    </row>
    <row r="1666" spans="1:2" x14ac:dyDescent="0.2">
      <c r="A1666" s="4" t="s">
        <v>7421</v>
      </c>
      <c r="B1666" s="4" t="s">
        <v>19141</v>
      </c>
    </row>
    <row r="1667" spans="1:2" x14ac:dyDescent="0.2">
      <c r="A1667" s="4" t="s">
        <v>7424</v>
      </c>
      <c r="B1667" s="4" t="s">
        <v>18859</v>
      </c>
    </row>
    <row r="1668" spans="1:2" x14ac:dyDescent="0.2">
      <c r="A1668" s="4" t="s">
        <v>7427</v>
      </c>
      <c r="B1668" s="4" t="s">
        <v>19163</v>
      </c>
    </row>
    <row r="1669" spans="1:2" x14ac:dyDescent="0.2">
      <c r="A1669" s="4" t="s">
        <v>7430</v>
      </c>
      <c r="B1669" s="4" t="s">
        <v>19597</v>
      </c>
    </row>
    <row r="1670" spans="1:2" x14ac:dyDescent="0.2">
      <c r="A1670" s="4" t="s">
        <v>7433</v>
      </c>
      <c r="B1670" s="4" t="s">
        <v>19155</v>
      </c>
    </row>
    <row r="1671" spans="1:2" x14ac:dyDescent="0.2">
      <c r="A1671" s="4" t="s">
        <v>233</v>
      </c>
      <c r="B1671" s="4" t="s">
        <v>3330</v>
      </c>
    </row>
    <row r="1672" spans="1:2" x14ac:dyDescent="0.2">
      <c r="A1672" s="4" t="s">
        <v>1659</v>
      </c>
      <c r="B1672" s="4" t="s">
        <v>3331</v>
      </c>
    </row>
    <row r="1673" spans="1:2" x14ac:dyDescent="0.2">
      <c r="A1673" s="4" t="s">
        <v>231</v>
      </c>
      <c r="B1673" s="4" t="s">
        <v>3332</v>
      </c>
    </row>
    <row r="1674" spans="1:2" x14ac:dyDescent="0.2">
      <c r="A1674" s="4" t="s">
        <v>20263</v>
      </c>
      <c r="B1674" s="4" t="s">
        <v>20877</v>
      </c>
    </row>
    <row r="1675" spans="1:2" x14ac:dyDescent="0.2">
      <c r="A1675" s="4" t="s">
        <v>19953</v>
      </c>
      <c r="B1675" s="4" t="s">
        <v>20878</v>
      </c>
    </row>
    <row r="1676" spans="1:2" x14ac:dyDescent="0.2">
      <c r="A1676" s="4" t="s">
        <v>20261</v>
      </c>
      <c r="B1676" s="4" t="s">
        <v>20879</v>
      </c>
    </row>
    <row r="1677" spans="1:2" x14ac:dyDescent="0.2">
      <c r="A1677" s="4" t="s">
        <v>19951</v>
      </c>
      <c r="B1677" s="4" t="s">
        <v>20880</v>
      </c>
    </row>
    <row r="1678" spans="1:2" x14ac:dyDescent="0.2">
      <c r="A1678" s="4" t="s">
        <v>1660</v>
      </c>
      <c r="B1678" s="4" t="s">
        <v>3333</v>
      </c>
    </row>
    <row r="1679" spans="1:2" x14ac:dyDescent="0.2">
      <c r="A1679" s="4" t="s">
        <v>1661</v>
      </c>
      <c r="B1679" s="4" t="s">
        <v>3334</v>
      </c>
    </row>
    <row r="1680" spans="1:2" x14ac:dyDescent="0.2">
      <c r="A1680" s="4" t="s">
        <v>1663</v>
      </c>
      <c r="B1680" s="4" t="s">
        <v>3336</v>
      </c>
    </row>
    <row r="1681" spans="1:2" x14ac:dyDescent="0.2">
      <c r="A1681" s="4" t="s">
        <v>1664</v>
      </c>
      <c r="B1681" s="4" t="s">
        <v>3337</v>
      </c>
    </row>
    <row r="1682" spans="1:2" x14ac:dyDescent="0.2">
      <c r="A1682" s="4" t="s">
        <v>1662</v>
      </c>
      <c r="B1682" s="4" t="s">
        <v>3335</v>
      </c>
    </row>
    <row r="1683" spans="1:2" x14ac:dyDescent="0.2">
      <c r="A1683" s="4" t="s">
        <v>1665</v>
      </c>
      <c r="B1683" s="4" t="s">
        <v>3338</v>
      </c>
    </row>
    <row r="1684" spans="1:2" x14ac:dyDescent="0.2">
      <c r="A1684" s="4" t="s">
        <v>1666</v>
      </c>
      <c r="B1684" s="4" t="s">
        <v>3339</v>
      </c>
    </row>
    <row r="1685" spans="1:2" x14ac:dyDescent="0.2">
      <c r="A1685" s="4" t="s">
        <v>224</v>
      </c>
      <c r="B1685" s="4" t="s">
        <v>3340</v>
      </c>
    </row>
    <row r="1686" spans="1:2" x14ac:dyDescent="0.2">
      <c r="A1686" s="4" t="s">
        <v>287</v>
      </c>
      <c r="B1686" s="4" t="s">
        <v>3341</v>
      </c>
    </row>
    <row r="1687" spans="1:2" x14ac:dyDescent="0.2">
      <c r="A1687" s="4" t="s">
        <v>1667</v>
      </c>
      <c r="B1687" s="4" t="s">
        <v>3342</v>
      </c>
    </row>
    <row r="1688" spans="1:2" x14ac:dyDescent="0.2">
      <c r="A1688" s="4" t="s">
        <v>20265</v>
      </c>
      <c r="B1688" s="4" t="s">
        <v>20881</v>
      </c>
    </row>
    <row r="1689" spans="1:2" x14ac:dyDescent="0.2">
      <c r="A1689" s="4" t="s">
        <v>19925</v>
      </c>
      <c r="B1689" s="4" t="s">
        <v>20882</v>
      </c>
    </row>
    <row r="1690" spans="1:2" x14ac:dyDescent="0.2">
      <c r="A1690" s="4" t="s">
        <v>1668</v>
      </c>
      <c r="B1690" s="4" t="s">
        <v>3343</v>
      </c>
    </row>
    <row r="1691" spans="1:2" x14ac:dyDescent="0.2">
      <c r="A1691" s="4" t="s">
        <v>1669</v>
      </c>
      <c r="B1691" s="4" t="s">
        <v>3344</v>
      </c>
    </row>
    <row r="1692" spans="1:2" x14ac:dyDescent="0.2">
      <c r="A1692" s="4" t="s">
        <v>1670</v>
      </c>
      <c r="B1692" s="4" t="s">
        <v>3345</v>
      </c>
    </row>
    <row r="1693" spans="1:2" x14ac:dyDescent="0.2">
      <c r="A1693" s="4" t="s">
        <v>1671</v>
      </c>
      <c r="B1693" s="4" t="s">
        <v>3346</v>
      </c>
    </row>
    <row r="1694" spans="1:2" x14ac:dyDescent="0.2">
      <c r="A1694" s="4" t="s">
        <v>1672</v>
      </c>
      <c r="B1694" s="4" t="s">
        <v>3347</v>
      </c>
    </row>
    <row r="1695" spans="1:2" x14ac:dyDescent="0.2">
      <c r="A1695" s="4" t="s">
        <v>1673</v>
      </c>
      <c r="B1695" s="4" t="s">
        <v>3348</v>
      </c>
    </row>
    <row r="1696" spans="1:2" x14ac:dyDescent="0.2">
      <c r="A1696" s="4" t="s">
        <v>1674</v>
      </c>
      <c r="B1696" s="4" t="s">
        <v>3349</v>
      </c>
    </row>
    <row r="1697" spans="1:2" x14ac:dyDescent="0.2">
      <c r="A1697" s="4" t="s">
        <v>521</v>
      </c>
      <c r="B1697" s="4" t="s">
        <v>3350</v>
      </c>
    </row>
    <row r="1698" spans="1:2" x14ac:dyDescent="0.2">
      <c r="A1698" s="4" t="s">
        <v>20416</v>
      </c>
      <c r="B1698" s="4" t="s">
        <v>20883</v>
      </c>
    </row>
    <row r="1699" spans="1:2" x14ac:dyDescent="0.2">
      <c r="A1699" s="4" t="s">
        <v>7478</v>
      </c>
      <c r="B1699" s="4" t="s">
        <v>19594</v>
      </c>
    </row>
    <row r="1700" spans="1:2" x14ac:dyDescent="0.2">
      <c r="A1700" s="4" t="s">
        <v>7481</v>
      </c>
      <c r="B1700" s="4" t="s">
        <v>19504</v>
      </c>
    </row>
    <row r="1701" spans="1:2" x14ac:dyDescent="0.2">
      <c r="A1701" s="4" t="s">
        <v>512</v>
      </c>
      <c r="B1701" s="4" t="s">
        <v>3351</v>
      </c>
    </row>
    <row r="1702" spans="1:2" x14ac:dyDescent="0.2">
      <c r="A1702" s="4" t="s">
        <v>1675</v>
      </c>
      <c r="B1702" s="4" t="s">
        <v>3352</v>
      </c>
    </row>
    <row r="1703" spans="1:2" x14ac:dyDescent="0.2">
      <c r="A1703" s="4" t="s">
        <v>522</v>
      </c>
      <c r="B1703" s="4" t="s">
        <v>3353</v>
      </c>
    </row>
    <row r="1704" spans="1:2" x14ac:dyDescent="0.2">
      <c r="A1704" s="4" t="s">
        <v>20417</v>
      </c>
      <c r="B1704" s="4" t="s">
        <v>20884</v>
      </c>
    </row>
    <row r="1705" spans="1:2" x14ac:dyDescent="0.2">
      <c r="A1705" s="4" t="s">
        <v>7490</v>
      </c>
      <c r="B1705" s="4" t="s">
        <v>19539</v>
      </c>
    </row>
    <row r="1706" spans="1:2" x14ac:dyDescent="0.2">
      <c r="A1706" s="4" t="s">
        <v>7493</v>
      </c>
      <c r="B1706" s="4" t="s">
        <v>19520</v>
      </c>
    </row>
    <row r="1707" spans="1:2" x14ac:dyDescent="0.2">
      <c r="A1707" s="4" t="s">
        <v>515</v>
      </c>
      <c r="B1707" s="4" t="s">
        <v>3354</v>
      </c>
    </row>
    <row r="1708" spans="1:2" x14ac:dyDescent="0.2">
      <c r="A1708" s="4" t="s">
        <v>1676</v>
      </c>
      <c r="B1708" s="4" t="s">
        <v>3355</v>
      </c>
    </row>
    <row r="1709" spans="1:2" x14ac:dyDescent="0.2">
      <c r="A1709" s="4" t="s">
        <v>1678</v>
      </c>
      <c r="B1709" s="4" t="s">
        <v>3358</v>
      </c>
    </row>
    <row r="1710" spans="1:2" x14ac:dyDescent="0.2">
      <c r="A1710" s="4" t="s">
        <v>7500</v>
      </c>
      <c r="B1710" s="4" t="s">
        <v>18974</v>
      </c>
    </row>
    <row r="1711" spans="1:2" x14ac:dyDescent="0.2">
      <c r="A1711" s="4" t="s">
        <v>513</v>
      </c>
      <c r="B1711" s="4" t="s">
        <v>3356</v>
      </c>
    </row>
    <row r="1712" spans="1:2" x14ac:dyDescent="0.2">
      <c r="A1712" s="4" t="s">
        <v>1677</v>
      </c>
      <c r="B1712" s="4" t="s">
        <v>3357</v>
      </c>
    </row>
    <row r="1713" spans="1:2" x14ac:dyDescent="0.2">
      <c r="A1713" s="4" t="s">
        <v>19834</v>
      </c>
      <c r="B1713" s="4" t="s">
        <v>20885</v>
      </c>
    </row>
    <row r="1714" spans="1:2" x14ac:dyDescent="0.2">
      <c r="A1714" s="4" t="s">
        <v>20418</v>
      </c>
      <c r="B1714" s="4" t="s">
        <v>20886</v>
      </c>
    </row>
    <row r="1715" spans="1:2" x14ac:dyDescent="0.2">
      <c r="A1715" s="4" t="s">
        <v>7507</v>
      </c>
      <c r="B1715" s="4" t="s">
        <v>19052</v>
      </c>
    </row>
    <row r="1716" spans="1:2" x14ac:dyDescent="0.2">
      <c r="A1716" s="4" t="s">
        <v>511</v>
      </c>
      <c r="B1716" s="4" t="s">
        <v>3359</v>
      </c>
    </row>
    <row r="1717" spans="1:2" x14ac:dyDescent="0.2">
      <c r="A1717" s="4" t="s">
        <v>7514</v>
      </c>
      <c r="B1717" s="4" t="s">
        <v>19104</v>
      </c>
    </row>
    <row r="1718" spans="1:2" x14ac:dyDescent="0.2">
      <c r="A1718" s="4" t="s">
        <v>7517</v>
      </c>
      <c r="B1718" s="4" t="s">
        <v>19142</v>
      </c>
    </row>
    <row r="1719" spans="1:2" x14ac:dyDescent="0.2">
      <c r="A1719" s="4" t="s">
        <v>274</v>
      </c>
      <c r="B1719" s="4" t="s">
        <v>3360</v>
      </c>
    </row>
    <row r="1720" spans="1:2" x14ac:dyDescent="0.2">
      <c r="A1720" s="4" t="s">
        <v>1679</v>
      </c>
      <c r="B1720" s="4" t="s">
        <v>3361</v>
      </c>
    </row>
    <row r="1721" spans="1:2" x14ac:dyDescent="0.2">
      <c r="A1721" s="4" t="s">
        <v>20623</v>
      </c>
      <c r="B1721" s="4" t="s">
        <v>21661</v>
      </c>
    </row>
    <row r="1722" spans="1:2" x14ac:dyDescent="0.2">
      <c r="A1722" s="4" t="s">
        <v>7524</v>
      </c>
      <c r="B1722" s="4" t="s">
        <v>18975</v>
      </c>
    </row>
    <row r="1723" spans="1:2" x14ac:dyDescent="0.2">
      <c r="A1723" s="4" t="s">
        <v>7527</v>
      </c>
      <c r="B1723" s="4" t="s">
        <v>19143</v>
      </c>
    </row>
    <row r="1724" spans="1:2" x14ac:dyDescent="0.2">
      <c r="A1724" s="4" t="s">
        <v>519</v>
      </c>
      <c r="B1724" s="4" t="s">
        <v>3362</v>
      </c>
    </row>
    <row r="1725" spans="1:2" x14ac:dyDescent="0.2">
      <c r="A1725" s="4" t="s">
        <v>1680</v>
      </c>
      <c r="B1725" s="4" t="s">
        <v>3363</v>
      </c>
    </row>
    <row r="1726" spans="1:2" x14ac:dyDescent="0.2">
      <c r="A1726" s="4" t="s">
        <v>1682</v>
      </c>
      <c r="B1726" s="4" t="s">
        <v>3366</v>
      </c>
    </row>
    <row r="1727" spans="1:2" x14ac:dyDescent="0.2">
      <c r="A1727" s="4" t="s">
        <v>7534</v>
      </c>
      <c r="B1727" s="4" t="s">
        <v>18999</v>
      </c>
    </row>
    <row r="1728" spans="1:2" x14ac:dyDescent="0.2">
      <c r="A1728" s="4" t="s">
        <v>516</v>
      </c>
      <c r="B1728" s="4" t="s">
        <v>3364</v>
      </c>
    </row>
    <row r="1729" spans="1:2" x14ac:dyDescent="0.2">
      <c r="A1729" s="4" t="s">
        <v>1681</v>
      </c>
      <c r="B1729" s="4" t="s">
        <v>3365</v>
      </c>
    </row>
    <row r="1730" spans="1:2" x14ac:dyDescent="0.2">
      <c r="A1730" s="4" t="s">
        <v>19835</v>
      </c>
      <c r="B1730" s="4" t="s">
        <v>20887</v>
      </c>
    </row>
    <row r="1731" spans="1:2" x14ac:dyDescent="0.2">
      <c r="A1731" s="4" t="s">
        <v>20419</v>
      </c>
      <c r="B1731" s="4" t="s">
        <v>20888</v>
      </c>
    </row>
    <row r="1732" spans="1:2" x14ac:dyDescent="0.2">
      <c r="A1732" s="4" t="s">
        <v>7541</v>
      </c>
      <c r="B1732" s="4" t="s">
        <v>19031</v>
      </c>
    </row>
    <row r="1733" spans="1:2" x14ac:dyDescent="0.2">
      <c r="A1733" s="4" t="s">
        <v>514</v>
      </c>
      <c r="B1733" s="4" t="s">
        <v>3367</v>
      </c>
    </row>
    <row r="1734" spans="1:2" x14ac:dyDescent="0.2">
      <c r="A1734" s="4" t="s">
        <v>7548</v>
      </c>
      <c r="B1734" s="4" t="s">
        <v>19083</v>
      </c>
    </row>
    <row r="1735" spans="1:2" x14ac:dyDescent="0.2">
      <c r="A1735" s="4" t="s">
        <v>7551</v>
      </c>
      <c r="B1735" s="4" t="s">
        <v>18951</v>
      </c>
    </row>
    <row r="1736" spans="1:2" x14ac:dyDescent="0.2">
      <c r="A1736" s="4" t="s">
        <v>275</v>
      </c>
      <c r="B1736" s="4" t="s">
        <v>3368</v>
      </c>
    </row>
    <row r="1737" spans="1:2" x14ac:dyDescent="0.2">
      <c r="A1737" s="4" t="s">
        <v>1683</v>
      </c>
      <c r="B1737" s="4" t="s">
        <v>3369</v>
      </c>
    </row>
    <row r="1738" spans="1:2" x14ac:dyDescent="0.2">
      <c r="A1738" s="4" t="s">
        <v>20624</v>
      </c>
      <c r="B1738" s="4" t="s">
        <v>21662</v>
      </c>
    </row>
    <row r="1739" spans="1:2" x14ac:dyDescent="0.2">
      <c r="A1739" s="4" t="s">
        <v>7558</v>
      </c>
      <c r="B1739" s="4" t="s">
        <v>19001</v>
      </c>
    </row>
    <row r="1740" spans="1:2" x14ac:dyDescent="0.2">
      <c r="A1740" s="4" t="s">
        <v>7561</v>
      </c>
      <c r="B1740" s="4" t="s">
        <v>19053</v>
      </c>
    </row>
    <row r="1741" spans="1:2" x14ac:dyDescent="0.2">
      <c r="A1741" s="4" t="s">
        <v>520</v>
      </c>
      <c r="B1741" s="4" t="s">
        <v>3370</v>
      </c>
    </row>
    <row r="1742" spans="1:2" x14ac:dyDescent="0.2">
      <c r="A1742" s="4" t="s">
        <v>1684</v>
      </c>
      <c r="B1742" s="4" t="s">
        <v>3371</v>
      </c>
    </row>
    <row r="1743" spans="1:2" x14ac:dyDescent="0.2">
      <c r="A1743" s="4" t="s">
        <v>20510</v>
      </c>
      <c r="B1743" s="4" t="s">
        <v>21663</v>
      </c>
    </row>
    <row r="1744" spans="1:2" x14ac:dyDescent="0.2">
      <c r="A1744" s="4" t="s">
        <v>20671</v>
      </c>
      <c r="B1744" s="4" t="s">
        <v>21664</v>
      </c>
    </row>
    <row r="1745" spans="1:2" x14ac:dyDescent="0.2">
      <c r="A1745" s="4" t="s">
        <v>20514</v>
      </c>
      <c r="B1745" s="4" t="s">
        <v>21665</v>
      </c>
    </row>
    <row r="1746" spans="1:2" x14ac:dyDescent="0.2">
      <c r="A1746" s="4" t="s">
        <v>20673</v>
      </c>
      <c r="B1746" s="4" t="s">
        <v>21666</v>
      </c>
    </row>
    <row r="1747" spans="1:2" x14ac:dyDescent="0.2">
      <c r="A1747" s="4" t="s">
        <v>20530</v>
      </c>
      <c r="B1747" s="4" t="s">
        <v>21667</v>
      </c>
    </row>
    <row r="1748" spans="1:2" x14ac:dyDescent="0.2">
      <c r="A1748" s="4" t="s">
        <v>21299</v>
      </c>
      <c r="B1748" s="4" t="s">
        <v>21668</v>
      </c>
    </row>
    <row r="1749" spans="1:2" x14ac:dyDescent="0.2">
      <c r="A1749" s="4" t="s">
        <v>20512</v>
      </c>
      <c r="B1749" s="4" t="s">
        <v>21669</v>
      </c>
    </row>
    <row r="1750" spans="1:2" x14ac:dyDescent="0.2">
      <c r="A1750" s="4" t="s">
        <v>20511</v>
      </c>
      <c r="B1750" s="4" t="s">
        <v>21670</v>
      </c>
    </row>
    <row r="1751" spans="1:2" x14ac:dyDescent="0.2">
      <c r="A1751" s="4" t="s">
        <v>20672</v>
      </c>
      <c r="B1751" s="4" t="s">
        <v>21671</v>
      </c>
    </row>
    <row r="1752" spans="1:2" x14ac:dyDescent="0.2">
      <c r="A1752" s="4" t="s">
        <v>20515</v>
      </c>
      <c r="B1752" s="4" t="s">
        <v>21672</v>
      </c>
    </row>
    <row r="1753" spans="1:2" x14ac:dyDescent="0.2">
      <c r="A1753" s="4" t="s">
        <v>20674</v>
      </c>
      <c r="B1753" s="4" t="s">
        <v>21673</v>
      </c>
    </row>
    <row r="1754" spans="1:2" x14ac:dyDescent="0.2">
      <c r="A1754" s="4" t="s">
        <v>20531</v>
      </c>
      <c r="B1754" s="4" t="s">
        <v>21674</v>
      </c>
    </row>
    <row r="1755" spans="1:2" x14ac:dyDescent="0.2">
      <c r="A1755" s="4" t="s">
        <v>21300</v>
      </c>
      <c r="B1755" s="4" t="s">
        <v>21675</v>
      </c>
    </row>
    <row r="1756" spans="1:2" x14ac:dyDescent="0.2">
      <c r="A1756" s="4" t="s">
        <v>20513</v>
      </c>
      <c r="B1756" s="4" t="s">
        <v>21676</v>
      </c>
    </row>
    <row r="1757" spans="1:2" x14ac:dyDescent="0.2">
      <c r="A1757" s="4" t="s">
        <v>1685</v>
      </c>
      <c r="B1757" s="4" t="s">
        <v>3372</v>
      </c>
    </row>
    <row r="1758" spans="1:2" x14ac:dyDescent="0.2">
      <c r="A1758" s="4" t="s">
        <v>1686</v>
      </c>
      <c r="B1758" s="4" t="s">
        <v>3373</v>
      </c>
    </row>
    <row r="1759" spans="1:2" x14ac:dyDescent="0.2">
      <c r="A1759" s="4" t="s">
        <v>1687</v>
      </c>
      <c r="B1759" s="4" t="s">
        <v>3374</v>
      </c>
    </row>
    <row r="1760" spans="1:2" x14ac:dyDescent="0.2">
      <c r="A1760" s="4" t="s">
        <v>1688</v>
      </c>
      <c r="B1760" s="4" t="s">
        <v>3375</v>
      </c>
    </row>
    <row r="1761" spans="1:2" x14ac:dyDescent="0.2">
      <c r="A1761" s="4" t="s">
        <v>1689</v>
      </c>
      <c r="B1761" s="4" t="s">
        <v>3376</v>
      </c>
    </row>
    <row r="1762" spans="1:2" x14ac:dyDescent="0.2">
      <c r="A1762" s="4" t="s">
        <v>1690</v>
      </c>
      <c r="B1762" s="4" t="s">
        <v>3377</v>
      </c>
    </row>
    <row r="1763" spans="1:2" x14ac:dyDescent="0.2">
      <c r="A1763" s="4" t="s">
        <v>1691</v>
      </c>
      <c r="B1763" s="4" t="s">
        <v>3378</v>
      </c>
    </row>
    <row r="1764" spans="1:2" x14ac:dyDescent="0.2">
      <c r="A1764" s="4" t="s">
        <v>1692</v>
      </c>
      <c r="B1764" s="4" t="s">
        <v>3379</v>
      </c>
    </row>
    <row r="1765" spans="1:2" x14ac:dyDescent="0.2">
      <c r="A1765" s="4" t="s">
        <v>1693</v>
      </c>
      <c r="B1765" s="4" t="s">
        <v>3380</v>
      </c>
    </row>
    <row r="1766" spans="1:2" x14ac:dyDescent="0.2">
      <c r="A1766" s="4" t="s">
        <v>136</v>
      </c>
      <c r="B1766" s="4" t="s">
        <v>3381</v>
      </c>
    </row>
    <row r="1767" spans="1:2" x14ac:dyDescent="0.2">
      <c r="A1767" s="4" t="s">
        <v>1694</v>
      </c>
      <c r="B1767" s="4" t="s">
        <v>3382</v>
      </c>
    </row>
    <row r="1768" spans="1:2" x14ac:dyDescent="0.2">
      <c r="A1768" s="4" t="s">
        <v>19824</v>
      </c>
      <c r="B1768" s="4" t="s">
        <v>20889</v>
      </c>
    </row>
    <row r="1769" spans="1:2" x14ac:dyDescent="0.2">
      <c r="A1769" s="4" t="s">
        <v>20151</v>
      </c>
      <c r="B1769" s="4" t="s">
        <v>20890</v>
      </c>
    </row>
    <row r="1770" spans="1:2" x14ac:dyDescent="0.2">
      <c r="A1770" s="4" t="s">
        <v>1695</v>
      </c>
      <c r="B1770" s="4" t="s">
        <v>3383</v>
      </c>
    </row>
    <row r="1771" spans="1:2" x14ac:dyDescent="0.2">
      <c r="A1771" s="4" t="s">
        <v>461</v>
      </c>
      <c r="B1771" s="4" t="s">
        <v>3384</v>
      </c>
    </row>
    <row r="1772" spans="1:2" x14ac:dyDescent="0.2">
      <c r="A1772" s="4" t="s">
        <v>1696</v>
      </c>
      <c r="B1772" s="4" t="s">
        <v>3385</v>
      </c>
    </row>
    <row r="1773" spans="1:2" x14ac:dyDescent="0.2">
      <c r="A1773" s="4" t="s">
        <v>262</v>
      </c>
      <c r="B1773" s="4" t="s">
        <v>3386</v>
      </c>
    </row>
    <row r="1774" spans="1:2" x14ac:dyDescent="0.2">
      <c r="A1774" s="4" t="s">
        <v>1697</v>
      </c>
      <c r="B1774" s="4" t="s">
        <v>3387</v>
      </c>
    </row>
    <row r="1775" spans="1:2" x14ac:dyDescent="0.2">
      <c r="A1775" s="4" t="s">
        <v>129</v>
      </c>
      <c r="B1775" s="4" t="s">
        <v>3388</v>
      </c>
    </row>
    <row r="1776" spans="1:2" x14ac:dyDescent="0.2">
      <c r="A1776" s="4" t="s">
        <v>1698</v>
      </c>
      <c r="B1776" s="4" t="s">
        <v>3389</v>
      </c>
    </row>
    <row r="1777" spans="1:2" x14ac:dyDescent="0.2">
      <c r="A1777" s="4" t="s">
        <v>1699</v>
      </c>
      <c r="B1777" s="4" t="s">
        <v>3390</v>
      </c>
    </row>
    <row r="1778" spans="1:2" x14ac:dyDescent="0.2">
      <c r="A1778" s="4" t="s">
        <v>137</v>
      </c>
      <c r="B1778" s="4" t="s">
        <v>3391</v>
      </c>
    </row>
    <row r="1779" spans="1:2" x14ac:dyDescent="0.2">
      <c r="A1779" s="4" t="s">
        <v>1700</v>
      </c>
      <c r="B1779" s="4" t="s">
        <v>3392</v>
      </c>
    </row>
    <row r="1780" spans="1:2" x14ac:dyDescent="0.2">
      <c r="A1780" s="4" t="s">
        <v>19825</v>
      </c>
      <c r="B1780" s="4" t="s">
        <v>20891</v>
      </c>
    </row>
    <row r="1781" spans="1:2" x14ac:dyDescent="0.2">
      <c r="A1781" s="4" t="s">
        <v>20152</v>
      </c>
      <c r="B1781" s="4" t="s">
        <v>20892</v>
      </c>
    </row>
    <row r="1782" spans="1:2" x14ac:dyDescent="0.2">
      <c r="A1782" s="4" t="s">
        <v>1701</v>
      </c>
      <c r="B1782" s="4" t="s">
        <v>3393</v>
      </c>
    </row>
    <row r="1783" spans="1:2" x14ac:dyDescent="0.2">
      <c r="A1783" s="4" t="s">
        <v>462</v>
      </c>
      <c r="B1783" s="4" t="s">
        <v>3394</v>
      </c>
    </row>
    <row r="1784" spans="1:2" x14ac:dyDescent="0.2">
      <c r="A1784" s="4" t="s">
        <v>1702</v>
      </c>
      <c r="B1784" s="4" t="s">
        <v>3395</v>
      </c>
    </row>
    <row r="1785" spans="1:2" x14ac:dyDescent="0.2">
      <c r="A1785" s="4" t="s">
        <v>263</v>
      </c>
      <c r="B1785" s="4" t="s">
        <v>3396</v>
      </c>
    </row>
    <row r="1786" spans="1:2" x14ac:dyDescent="0.2">
      <c r="A1786" s="4" t="s">
        <v>1703</v>
      </c>
      <c r="B1786" s="4" t="s">
        <v>3397</v>
      </c>
    </row>
    <row r="1787" spans="1:2" x14ac:dyDescent="0.2">
      <c r="A1787" s="4" t="s">
        <v>130</v>
      </c>
      <c r="B1787" s="4" t="s">
        <v>3398</v>
      </c>
    </row>
    <row r="1788" spans="1:2" x14ac:dyDescent="0.2">
      <c r="A1788" s="4" t="s">
        <v>1704</v>
      </c>
      <c r="B1788" s="4" t="s">
        <v>3399</v>
      </c>
    </row>
    <row r="1789" spans="1:2" x14ac:dyDescent="0.2">
      <c r="A1789" s="4" t="s">
        <v>7622</v>
      </c>
      <c r="B1789" s="4" t="s">
        <v>19146</v>
      </c>
    </row>
    <row r="1790" spans="1:2" x14ac:dyDescent="0.2">
      <c r="A1790" s="4" t="s">
        <v>7625</v>
      </c>
      <c r="B1790" s="4" t="s">
        <v>19132</v>
      </c>
    </row>
    <row r="1791" spans="1:2" x14ac:dyDescent="0.2">
      <c r="A1791" s="4" t="s">
        <v>7628</v>
      </c>
      <c r="B1791" s="4" t="s">
        <v>18920</v>
      </c>
    </row>
    <row r="1792" spans="1:2" x14ac:dyDescent="0.2">
      <c r="A1792" s="4" t="s">
        <v>7631</v>
      </c>
      <c r="B1792" s="4" t="s">
        <v>19133</v>
      </c>
    </row>
    <row r="1793" spans="1:2" x14ac:dyDescent="0.2">
      <c r="A1793" s="4" t="s">
        <v>7634</v>
      </c>
      <c r="B1793" s="4" t="s">
        <v>19145</v>
      </c>
    </row>
    <row r="1794" spans="1:2" x14ac:dyDescent="0.2">
      <c r="A1794" s="4" t="s">
        <v>7637</v>
      </c>
      <c r="B1794" s="4" t="s">
        <v>19164</v>
      </c>
    </row>
    <row r="1795" spans="1:2" x14ac:dyDescent="0.2">
      <c r="A1795" s="4" t="s">
        <v>7640</v>
      </c>
      <c r="B1795" s="4" t="s">
        <v>19135</v>
      </c>
    </row>
    <row r="1796" spans="1:2" x14ac:dyDescent="0.2">
      <c r="A1796" s="4" t="s">
        <v>7643</v>
      </c>
      <c r="B1796" s="4" t="s">
        <v>19175</v>
      </c>
    </row>
    <row r="1797" spans="1:2" x14ac:dyDescent="0.2">
      <c r="A1797" s="4" t="s">
        <v>7646</v>
      </c>
      <c r="B1797" s="4" t="s">
        <v>19176</v>
      </c>
    </row>
    <row r="1798" spans="1:2" x14ac:dyDescent="0.2">
      <c r="A1798" s="4" t="s">
        <v>7649</v>
      </c>
      <c r="B1798" s="4" t="s">
        <v>19173</v>
      </c>
    </row>
    <row r="1799" spans="1:2" x14ac:dyDescent="0.2">
      <c r="A1799" s="4" t="s">
        <v>1705</v>
      </c>
      <c r="B1799" s="4" t="s">
        <v>3400</v>
      </c>
    </row>
    <row r="1800" spans="1:2" x14ac:dyDescent="0.2">
      <c r="A1800" s="4" t="s">
        <v>1706</v>
      </c>
      <c r="B1800" s="4" t="s">
        <v>3401</v>
      </c>
    </row>
    <row r="1801" spans="1:2" x14ac:dyDescent="0.2">
      <c r="A1801" s="4" t="s">
        <v>1707</v>
      </c>
      <c r="B1801" s="4" t="s">
        <v>3402</v>
      </c>
    </row>
    <row r="1802" spans="1:2" x14ac:dyDescent="0.2">
      <c r="A1802" s="4" t="s">
        <v>1708</v>
      </c>
      <c r="B1802" s="4" t="s">
        <v>3403</v>
      </c>
    </row>
    <row r="1803" spans="1:2" x14ac:dyDescent="0.2">
      <c r="A1803" s="4" t="s">
        <v>1709</v>
      </c>
      <c r="B1803" s="4" t="s">
        <v>3404</v>
      </c>
    </row>
    <row r="1804" spans="1:2" x14ac:dyDescent="0.2">
      <c r="A1804" s="4" t="s">
        <v>1710</v>
      </c>
      <c r="B1804" s="4" t="s">
        <v>3405</v>
      </c>
    </row>
    <row r="1805" spans="1:2" x14ac:dyDescent="0.2">
      <c r="A1805" s="4" t="s">
        <v>1711</v>
      </c>
      <c r="B1805" s="4" t="s">
        <v>3406</v>
      </c>
    </row>
    <row r="1806" spans="1:2" x14ac:dyDescent="0.2">
      <c r="A1806" s="4" t="s">
        <v>7666</v>
      </c>
      <c r="B1806" s="4" t="s">
        <v>19696</v>
      </c>
    </row>
    <row r="1807" spans="1:2" x14ac:dyDescent="0.2">
      <c r="A1807" s="4" t="s">
        <v>1712</v>
      </c>
      <c r="B1807" s="4" t="s">
        <v>3407</v>
      </c>
    </row>
    <row r="1808" spans="1:2" x14ac:dyDescent="0.2">
      <c r="A1808" s="4" t="s">
        <v>1713</v>
      </c>
      <c r="B1808" s="4" t="s">
        <v>3408</v>
      </c>
    </row>
    <row r="1809" spans="1:2" x14ac:dyDescent="0.2">
      <c r="A1809" s="4" t="s">
        <v>7673</v>
      </c>
      <c r="B1809" s="4" t="s">
        <v>19510</v>
      </c>
    </row>
    <row r="1810" spans="1:2" x14ac:dyDescent="0.2">
      <c r="A1810" s="4" t="s">
        <v>1714</v>
      </c>
      <c r="B1810" s="4" t="s">
        <v>3409</v>
      </c>
    </row>
    <row r="1811" spans="1:2" x14ac:dyDescent="0.2">
      <c r="A1811" s="4" t="s">
        <v>1715</v>
      </c>
      <c r="B1811" s="4" t="s">
        <v>3410</v>
      </c>
    </row>
    <row r="1812" spans="1:2" x14ac:dyDescent="0.2">
      <c r="A1812" s="4" t="s">
        <v>1716</v>
      </c>
      <c r="B1812" s="4" t="s">
        <v>3411</v>
      </c>
    </row>
    <row r="1813" spans="1:2" x14ac:dyDescent="0.2">
      <c r="A1813" s="4" t="s">
        <v>787</v>
      </c>
      <c r="B1813" s="4" t="s">
        <v>3412</v>
      </c>
    </row>
    <row r="1814" spans="1:2" x14ac:dyDescent="0.2">
      <c r="A1814" s="4" t="s">
        <v>1717</v>
      </c>
      <c r="B1814" s="4" t="s">
        <v>3413</v>
      </c>
    </row>
    <row r="1815" spans="1:2" x14ac:dyDescent="0.2">
      <c r="A1815" s="4" t="s">
        <v>1718</v>
      </c>
      <c r="B1815" s="4" t="s">
        <v>3414</v>
      </c>
    </row>
    <row r="1816" spans="1:2" x14ac:dyDescent="0.2">
      <c r="A1816" s="4" t="s">
        <v>788</v>
      </c>
      <c r="B1816" s="4" t="s">
        <v>3415</v>
      </c>
    </row>
    <row r="1817" spans="1:2" x14ac:dyDescent="0.2">
      <c r="A1817" s="4" t="s">
        <v>313</v>
      </c>
      <c r="B1817" s="4" t="s">
        <v>3416</v>
      </c>
    </row>
    <row r="1818" spans="1:2" x14ac:dyDescent="0.2">
      <c r="A1818" s="4" t="s">
        <v>1719</v>
      </c>
      <c r="B1818" s="4" t="s">
        <v>3417</v>
      </c>
    </row>
    <row r="1819" spans="1:2" x14ac:dyDescent="0.2">
      <c r="A1819" s="4" t="s">
        <v>1720</v>
      </c>
      <c r="B1819" s="4" t="s">
        <v>3418</v>
      </c>
    </row>
    <row r="1820" spans="1:2" x14ac:dyDescent="0.2">
      <c r="A1820" s="4" t="s">
        <v>1721</v>
      </c>
      <c r="B1820" s="4" t="s">
        <v>3419</v>
      </c>
    </row>
    <row r="1821" spans="1:2" x14ac:dyDescent="0.2">
      <c r="A1821" s="4" t="s">
        <v>785</v>
      </c>
      <c r="B1821" s="4" t="s">
        <v>3420</v>
      </c>
    </row>
    <row r="1822" spans="1:2" x14ac:dyDescent="0.2">
      <c r="A1822" s="4" t="s">
        <v>314</v>
      </c>
      <c r="B1822" s="4" t="s">
        <v>3421</v>
      </c>
    </row>
    <row r="1823" spans="1:2" x14ac:dyDescent="0.2">
      <c r="A1823" s="4" t="s">
        <v>1722</v>
      </c>
      <c r="B1823" s="4" t="s">
        <v>3422</v>
      </c>
    </row>
    <row r="1824" spans="1:2" x14ac:dyDescent="0.2">
      <c r="A1824" s="4" t="s">
        <v>1723</v>
      </c>
      <c r="B1824" s="4" t="s">
        <v>3423</v>
      </c>
    </row>
    <row r="1825" spans="1:2" x14ac:dyDescent="0.2">
      <c r="A1825" s="4" t="s">
        <v>1724</v>
      </c>
      <c r="B1825" s="4" t="s">
        <v>3424</v>
      </c>
    </row>
    <row r="1826" spans="1:2" x14ac:dyDescent="0.2">
      <c r="A1826" s="4" t="s">
        <v>786</v>
      </c>
      <c r="B1826" s="4" t="s">
        <v>3425</v>
      </c>
    </row>
    <row r="1827" spans="1:2" x14ac:dyDescent="0.2">
      <c r="A1827" s="4" t="s">
        <v>7710</v>
      </c>
      <c r="B1827" s="4" t="s">
        <v>19129</v>
      </c>
    </row>
    <row r="1828" spans="1:2" x14ac:dyDescent="0.2">
      <c r="A1828" s="4" t="s">
        <v>7713</v>
      </c>
      <c r="B1828" s="4" t="s">
        <v>19039</v>
      </c>
    </row>
    <row r="1829" spans="1:2" x14ac:dyDescent="0.2">
      <c r="A1829" s="4" t="s">
        <v>7716</v>
      </c>
      <c r="B1829" s="4" t="s">
        <v>18856</v>
      </c>
    </row>
    <row r="1830" spans="1:2" x14ac:dyDescent="0.2">
      <c r="A1830" s="4" t="s">
        <v>7719</v>
      </c>
      <c r="B1830" s="4" t="s">
        <v>19112</v>
      </c>
    </row>
    <row r="1831" spans="1:2" x14ac:dyDescent="0.2">
      <c r="A1831" s="4" t="s">
        <v>7722</v>
      </c>
      <c r="B1831" s="4" t="s">
        <v>19032</v>
      </c>
    </row>
    <row r="1832" spans="1:2" x14ac:dyDescent="0.2">
      <c r="A1832" s="4" t="s">
        <v>7725</v>
      </c>
      <c r="B1832" s="4" t="s">
        <v>19127</v>
      </c>
    </row>
    <row r="1833" spans="1:2" x14ac:dyDescent="0.2">
      <c r="A1833" s="4" t="s">
        <v>7728</v>
      </c>
      <c r="B1833" s="4" t="s">
        <v>19149</v>
      </c>
    </row>
    <row r="1834" spans="1:2" x14ac:dyDescent="0.2">
      <c r="A1834" s="4" t="s">
        <v>7731</v>
      </c>
      <c r="B1834" s="4" t="s">
        <v>19128</v>
      </c>
    </row>
    <row r="1835" spans="1:2" x14ac:dyDescent="0.2">
      <c r="A1835" s="4" t="s">
        <v>7734</v>
      </c>
      <c r="B1835" s="4" t="s">
        <v>19331</v>
      </c>
    </row>
    <row r="1836" spans="1:2" x14ac:dyDescent="0.2">
      <c r="A1836" s="4" t="s">
        <v>7737</v>
      </c>
      <c r="B1836" s="4" t="s">
        <v>19683</v>
      </c>
    </row>
    <row r="1837" spans="1:2" x14ac:dyDescent="0.2">
      <c r="A1837" s="4" t="s">
        <v>7740</v>
      </c>
      <c r="B1837" s="4" t="s">
        <v>7741</v>
      </c>
    </row>
    <row r="1838" spans="1:2" x14ac:dyDescent="0.2">
      <c r="A1838" s="4" t="s">
        <v>7743</v>
      </c>
      <c r="B1838" s="4" t="s">
        <v>7744</v>
      </c>
    </row>
    <row r="1839" spans="1:2" x14ac:dyDescent="0.2">
      <c r="A1839" s="4" t="s">
        <v>7746</v>
      </c>
      <c r="B1839" s="4" t="s">
        <v>7747</v>
      </c>
    </row>
    <row r="1840" spans="1:2" x14ac:dyDescent="0.2">
      <c r="A1840" s="4" t="s">
        <v>7749</v>
      </c>
      <c r="B1840" s="4" t="s">
        <v>7750</v>
      </c>
    </row>
    <row r="1841" spans="1:2" x14ac:dyDescent="0.2">
      <c r="A1841" s="4" t="s">
        <v>7752</v>
      </c>
      <c r="B1841" s="4" t="s">
        <v>7753</v>
      </c>
    </row>
    <row r="1842" spans="1:2" x14ac:dyDescent="0.2">
      <c r="A1842" s="4" t="s">
        <v>7755</v>
      </c>
      <c r="B1842" s="4" t="s">
        <v>7756</v>
      </c>
    </row>
    <row r="1843" spans="1:2" x14ac:dyDescent="0.2">
      <c r="A1843" s="4" t="s">
        <v>7758</v>
      </c>
      <c r="B1843" s="4" t="s">
        <v>7759</v>
      </c>
    </row>
    <row r="1844" spans="1:2" x14ac:dyDescent="0.2">
      <c r="A1844" s="4" t="s">
        <v>7761</v>
      </c>
      <c r="B1844" s="4" t="s">
        <v>7762</v>
      </c>
    </row>
    <row r="1845" spans="1:2" x14ac:dyDescent="0.2">
      <c r="A1845" s="4" t="s">
        <v>7764</v>
      </c>
      <c r="B1845" s="4" t="s">
        <v>7765</v>
      </c>
    </row>
    <row r="1846" spans="1:2" x14ac:dyDescent="0.2">
      <c r="A1846" s="4" t="s">
        <v>7767</v>
      </c>
      <c r="B1846" s="4" t="s">
        <v>7768</v>
      </c>
    </row>
    <row r="1847" spans="1:2" x14ac:dyDescent="0.2">
      <c r="A1847" s="4" t="s">
        <v>7770</v>
      </c>
      <c r="B1847" s="4" t="s">
        <v>7771</v>
      </c>
    </row>
    <row r="1848" spans="1:2" x14ac:dyDescent="0.2">
      <c r="A1848" s="4" t="s">
        <v>7773</v>
      </c>
      <c r="B1848" s="4" t="s">
        <v>7774</v>
      </c>
    </row>
    <row r="1849" spans="1:2" x14ac:dyDescent="0.2">
      <c r="A1849" s="4" t="s">
        <v>7776</v>
      </c>
      <c r="B1849" s="4" t="s">
        <v>7777</v>
      </c>
    </row>
    <row r="1850" spans="1:2" x14ac:dyDescent="0.2">
      <c r="A1850" s="4" t="s">
        <v>7779</v>
      </c>
      <c r="B1850" s="4" t="s">
        <v>7780</v>
      </c>
    </row>
    <row r="1851" spans="1:2" x14ac:dyDescent="0.2">
      <c r="A1851" s="4" t="s">
        <v>7782</v>
      </c>
      <c r="B1851" s="4" t="s">
        <v>7783</v>
      </c>
    </row>
    <row r="1852" spans="1:2" x14ac:dyDescent="0.2">
      <c r="A1852" s="4" t="s">
        <v>7785</v>
      </c>
      <c r="B1852" s="4" t="s">
        <v>7786</v>
      </c>
    </row>
    <row r="1853" spans="1:2" x14ac:dyDescent="0.2">
      <c r="A1853" s="4" t="s">
        <v>7788</v>
      </c>
      <c r="B1853" s="4" t="s">
        <v>7789</v>
      </c>
    </row>
    <row r="1854" spans="1:2" x14ac:dyDescent="0.2">
      <c r="A1854" s="4" t="s">
        <v>7791</v>
      </c>
      <c r="B1854" s="4" t="s">
        <v>7792</v>
      </c>
    </row>
    <row r="1855" spans="1:2" x14ac:dyDescent="0.2">
      <c r="A1855" s="4" t="s">
        <v>7794</v>
      </c>
      <c r="B1855" s="4" t="s">
        <v>7795</v>
      </c>
    </row>
    <row r="1856" spans="1:2" x14ac:dyDescent="0.2">
      <c r="A1856" s="4" t="s">
        <v>7797</v>
      </c>
      <c r="B1856" s="4" t="s">
        <v>7798</v>
      </c>
    </row>
    <row r="1857" spans="1:2" x14ac:dyDescent="0.2">
      <c r="A1857" s="4" t="s">
        <v>7800</v>
      </c>
      <c r="B1857" s="4" t="s">
        <v>7801</v>
      </c>
    </row>
    <row r="1858" spans="1:2" x14ac:dyDescent="0.2">
      <c r="A1858" s="4" t="s">
        <v>7803</v>
      </c>
      <c r="B1858" s="4" t="s">
        <v>7804</v>
      </c>
    </row>
    <row r="1859" spans="1:2" x14ac:dyDescent="0.2">
      <c r="A1859" s="4" t="s">
        <v>7806</v>
      </c>
      <c r="B1859" s="4" t="s">
        <v>7807</v>
      </c>
    </row>
    <row r="1860" spans="1:2" x14ac:dyDescent="0.2">
      <c r="A1860" s="4" t="s">
        <v>7809</v>
      </c>
      <c r="B1860" s="4" t="s">
        <v>7810</v>
      </c>
    </row>
    <row r="1861" spans="1:2" x14ac:dyDescent="0.2">
      <c r="A1861" s="4" t="s">
        <v>7812</v>
      </c>
      <c r="B1861" s="4" t="s">
        <v>7813</v>
      </c>
    </row>
    <row r="1862" spans="1:2" x14ac:dyDescent="0.2">
      <c r="A1862" s="4" t="s">
        <v>7815</v>
      </c>
      <c r="B1862" s="4" t="s">
        <v>7816</v>
      </c>
    </row>
    <row r="1863" spans="1:2" x14ac:dyDescent="0.2">
      <c r="A1863" s="4" t="s">
        <v>7818</v>
      </c>
      <c r="B1863" s="4" t="s">
        <v>7819</v>
      </c>
    </row>
    <row r="1864" spans="1:2" x14ac:dyDescent="0.2">
      <c r="A1864" s="4" t="s">
        <v>7821</v>
      </c>
      <c r="B1864" s="4" t="s">
        <v>7822</v>
      </c>
    </row>
    <row r="1865" spans="1:2" x14ac:dyDescent="0.2">
      <c r="A1865" s="4" t="s">
        <v>7824</v>
      </c>
      <c r="B1865" s="4" t="s">
        <v>7825</v>
      </c>
    </row>
    <row r="1866" spans="1:2" x14ac:dyDescent="0.2">
      <c r="A1866" s="4" t="s">
        <v>7827</v>
      </c>
      <c r="B1866" s="4" t="s">
        <v>7828</v>
      </c>
    </row>
    <row r="1867" spans="1:2" x14ac:dyDescent="0.2">
      <c r="A1867" s="4" t="s">
        <v>7830</v>
      </c>
      <c r="B1867" s="4" t="s">
        <v>7831</v>
      </c>
    </row>
    <row r="1868" spans="1:2" x14ac:dyDescent="0.2">
      <c r="A1868" s="4" t="s">
        <v>7833</v>
      </c>
      <c r="B1868" s="4" t="s">
        <v>7834</v>
      </c>
    </row>
    <row r="1869" spans="1:2" x14ac:dyDescent="0.2">
      <c r="A1869" s="4" t="s">
        <v>7836</v>
      </c>
      <c r="B1869" s="4" t="s">
        <v>7837</v>
      </c>
    </row>
    <row r="1870" spans="1:2" x14ac:dyDescent="0.2">
      <c r="A1870" s="4" t="s">
        <v>7839</v>
      </c>
      <c r="B1870" s="4" t="s">
        <v>7840</v>
      </c>
    </row>
    <row r="1871" spans="1:2" x14ac:dyDescent="0.2">
      <c r="A1871" s="4" t="s">
        <v>7842</v>
      </c>
      <c r="B1871" s="4" t="s">
        <v>7843</v>
      </c>
    </row>
    <row r="1872" spans="1:2" x14ac:dyDescent="0.2">
      <c r="A1872" s="4" t="s">
        <v>7845</v>
      </c>
      <c r="B1872" s="4" t="s">
        <v>7846</v>
      </c>
    </row>
    <row r="1873" spans="1:2" x14ac:dyDescent="0.2">
      <c r="A1873" s="4" t="s">
        <v>7848</v>
      </c>
      <c r="B1873" s="4" t="s">
        <v>7849</v>
      </c>
    </row>
    <row r="1874" spans="1:2" x14ac:dyDescent="0.2">
      <c r="A1874" s="4" t="s">
        <v>7851</v>
      </c>
      <c r="B1874" s="4" t="s">
        <v>7852</v>
      </c>
    </row>
    <row r="1875" spans="1:2" x14ac:dyDescent="0.2">
      <c r="A1875" s="4" t="s">
        <v>7854</v>
      </c>
      <c r="B1875" s="4" t="s">
        <v>7855</v>
      </c>
    </row>
    <row r="1876" spans="1:2" x14ac:dyDescent="0.2">
      <c r="A1876" s="4" t="s">
        <v>7857</v>
      </c>
      <c r="B1876" s="4" t="s">
        <v>7858</v>
      </c>
    </row>
    <row r="1877" spans="1:2" x14ac:dyDescent="0.2">
      <c r="A1877" s="4" t="s">
        <v>7860</v>
      </c>
      <c r="B1877" s="4" t="s">
        <v>7861</v>
      </c>
    </row>
    <row r="1878" spans="1:2" x14ac:dyDescent="0.2">
      <c r="A1878" s="4" t="s">
        <v>7863</v>
      </c>
      <c r="B1878" s="4" t="s">
        <v>7864</v>
      </c>
    </row>
    <row r="1879" spans="1:2" x14ac:dyDescent="0.2">
      <c r="A1879" s="4" t="s">
        <v>7866</v>
      </c>
      <c r="B1879" s="4" t="s">
        <v>7867</v>
      </c>
    </row>
    <row r="1880" spans="1:2" x14ac:dyDescent="0.2">
      <c r="A1880" s="4" t="s">
        <v>7869</v>
      </c>
      <c r="B1880" s="4" t="s">
        <v>7870</v>
      </c>
    </row>
    <row r="1881" spans="1:2" x14ac:dyDescent="0.2">
      <c r="A1881" s="4" t="s">
        <v>7872</v>
      </c>
      <c r="B1881" s="4" t="s">
        <v>7873</v>
      </c>
    </row>
    <row r="1882" spans="1:2" x14ac:dyDescent="0.2">
      <c r="A1882" s="4" t="s">
        <v>7875</v>
      </c>
      <c r="B1882" s="4" t="s">
        <v>7876</v>
      </c>
    </row>
    <row r="1883" spans="1:2" x14ac:dyDescent="0.2">
      <c r="A1883" s="4" t="s">
        <v>7878</v>
      </c>
      <c r="B1883" s="4" t="s">
        <v>7879</v>
      </c>
    </row>
    <row r="1884" spans="1:2" x14ac:dyDescent="0.2">
      <c r="A1884" s="4" t="s">
        <v>7881</v>
      </c>
      <c r="B1884" s="4" t="s">
        <v>7882</v>
      </c>
    </row>
    <row r="1885" spans="1:2" x14ac:dyDescent="0.2">
      <c r="A1885" s="4" t="s">
        <v>7884</v>
      </c>
      <c r="B1885" s="4" t="s">
        <v>7885</v>
      </c>
    </row>
    <row r="1886" spans="1:2" x14ac:dyDescent="0.2">
      <c r="A1886" s="4" t="s">
        <v>7887</v>
      </c>
      <c r="B1886" s="4" t="s">
        <v>7888</v>
      </c>
    </row>
    <row r="1887" spans="1:2" x14ac:dyDescent="0.2">
      <c r="A1887" s="4" t="s">
        <v>7890</v>
      </c>
      <c r="B1887" s="4" t="s">
        <v>7891</v>
      </c>
    </row>
    <row r="1888" spans="1:2" x14ac:dyDescent="0.2">
      <c r="A1888" s="4" t="s">
        <v>7893</v>
      </c>
      <c r="B1888" s="4" t="s">
        <v>7894</v>
      </c>
    </row>
    <row r="1889" spans="1:2" x14ac:dyDescent="0.2">
      <c r="A1889" s="4" t="s">
        <v>7896</v>
      </c>
      <c r="B1889" s="4" t="s">
        <v>7897</v>
      </c>
    </row>
    <row r="1890" spans="1:2" x14ac:dyDescent="0.2">
      <c r="A1890" s="4" t="s">
        <v>7899</v>
      </c>
      <c r="B1890" s="4" t="s">
        <v>7900</v>
      </c>
    </row>
    <row r="1891" spans="1:2" x14ac:dyDescent="0.2">
      <c r="A1891" s="4" t="s">
        <v>7902</v>
      </c>
      <c r="B1891" s="4" t="s">
        <v>7903</v>
      </c>
    </row>
    <row r="1892" spans="1:2" x14ac:dyDescent="0.2">
      <c r="A1892" s="4" t="s">
        <v>7905</v>
      </c>
      <c r="B1892" s="4" t="s">
        <v>7906</v>
      </c>
    </row>
    <row r="1893" spans="1:2" x14ac:dyDescent="0.2">
      <c r="A1893" s="4" t="s">
        <v>7908</v>
      </c>
      <c r="B1893" s="4" t="s">
        <v>7909</v>
      </c>
    </row>
    <row r="1894" spans="1:2" x14ac:dyDescent="0.2">
      <c r="A1894" s="4" t="s">
        <v>7911</v>
      </c>
      <c r="B1894" s="4" t="s">
        <v>7912</v>
      </c>
    </row>
    <row r="1895" spans="1:2" x14ac:dyDescent="0.2">
      <c r="A1895" s="4" t="s">
        <v>7914</v>
      </c>
      <c r="B1895" s="4" t="s">
        <v>7915</v>
      </c>
    </row>
    <row r="1896" spans="1:2" x14ac:dyDescent="0.2">
      <c r="A1896" s="4" t="s">
        <v>7917</v>
      </c>
      <c r="B1896" s="4" t="s">
        <v>7918</v>
      </c>
    </row>
    <row r="1897" spans="1:2" x14ac:dyDescent="0.2">
      <c r="A1897" s="4" t="s">
        <v>7920</v>
      </c>
      <c r="B1897" s="4" t="s">
        <v>7921</v>
      </c>
    </row>
    <row r="1898" spans="1:2" x14ac:dyDescent="0.2">
      <c r="A1898" s="4" t="s">
        <v>7923</v>
      </c>
      <c r="B1898" s="4" t="s">
        <v>7924</v>
      </c>
    </row>
    <row r="1899" spans="1:2" x14ac:dyDescent="0.2">
      <c r="A1899" s="4" t="s">
        <v>7926</v>
      </c>
      <c r="B1899" s="4" t="s">
        <v>7927</v>
      </c>
    </row>
    <row r="1900" spans="1:2" x14ac:dyDescent="0.2">
      <c r="A1900" s="4" t="s">
        <v>7929</v>
      </c>
      <c r="B1900" s="4" t="s">
        <v>7930</v>
      </c>
    </row>
    <row r="1901" spans="1:2" x14ac:dyDescent="0.2">
      <c r="A1901" s="4" t="s">
        <v>7932</v>
      </c>
      <c r="B1901" s="4" t="s">
        <v>7933</v>
      </c>
    </row>
    <row r="1902" spans="1:2" x14ac:dyDescent="0.2">
      <c r="A1902" s="4" t="s">
        <v>7935</v>
      </c>
      <c r="B1902" s="4" t="s">
        <v>7936</v>
      </c>
    </row>
    <row r="1903" spans="1:2" x14ac:dyDescent="0.2">
      <c r="A1903" s="4" t="s">
        <v>7938</v>
      </c>
      <c r="B1903" s="4" t="s">
        <v>7939</v>
      </c>
    </row>
    <row r="1904" spans="1:2" x14ac:dyDescent="0.2">
      <c r="A1904" s="4" t="s">
        <v>7941</v>
      </c>
      <c r="B1904" s="4" t="s">
        <v>7942</v>
      </c>
    </row>
    <row r="1905" spans="1:2" x14ac:dyDescent="0.2">
      <c r="A1905" s="4" t="s">
        <v>7944</v>
      </c>
      <c r="B1905" s="4" t="s">
        <v>7945</v>
      </c>
    </row>
    <row r="1906" spans="1:2" x14ac:dyDescent="0.2">
      <c r="A1906" s="4" t="s">
        <v>7947</v>
      </c>
      <c r="B1906" s="4" t="s">
        <v>7948</v>
      </c>
    </row>
    <row r="1907" spans="1:2" x14ac:dyDescent="0.2">
      <c r="A1907" s="4" t="s">
        <v>7950</v>
      </c>
      <c r="B1907" s="4" t="s">
        <v>7951</v>
      </c>
    </row>
    <row r="1908" spans="1:2" x14ac:dyDescent="0.2">
      <c r="A1908" s="4" t="s">
        <v>7953</v>
      </c>
      <c r="B1908" s="4" t="s">
        <v>7954</v>
      </c>
    </row>
    <row r="1909" spans="1:2" x14ac:dyDescent="0.2">
      <c r="A1909" s="4" t="s">
        <v>7956</v>
      </c>
      <c r="B1909" s="4" t="s">
        <v>7957</v>
      </c>
    </row>
    <row r="1910" spans="1:2" x14ac:dyDescent="0.2">
      <c r="A1910" s="4" t="s">
        <v>7959</v>
      </c>
      <c r="B1910" s="4" t="s">
        <v>7960</v>
      </c>
    </row>
    <row r="1911" spans="1:2" x14ac:dyDescent="0.2">
      <c r="A1911" s="4" t="s">
        <v>7962</v>
      </c>
      <c r="B1911" s="4" t="s">
        <v>7963</v>
      </c>
    </row>
    <row r="1912" spans="1:2" x14ac:dyDescent="0.2">
      <c r="A1912" s="4" t="s">
        <v>7965</v>
      </c>
      <c r="B1912" s="4" t="s">
        <v>7966</v>
      </c>
    </row>
    <row r="1913" spans="1:2" x14ac:dyDescent="0.2">
      <c r="A1913" s="4" t="s">
        <v>7968</v>
      </c>
      <c r="B1913" s="4" t="s">
        <v>7969</v>
      </c>
    </row>
    <row r="1914" spans="1:2" x14ac:dyDescent="0.2">
      <c r="A1914" s="4" t="s">
        <v>7971</v>
      </c>
      <c r="B1914" s="4" t="s">
        <v>7972</v>
      </c>
    </row>
    <row r="1915" spans="1:2" x14ac:dyDescent="0.2">
      <c r="A1915" s="4" t="s">
        <v>7974</v>
      </c>
      <c r="B1915" s="4" t="s">
        <v>7975</v>
      </c>
    </row>
    <row r="1916" spans="1:2" x14ac:dyDescent="0.2">
      <c r="A1916" s="4" t="s">
        <v>7977</v>
      </c>
      <c r="B1916" s="4" t="s">
        <v>7978</v>
      </c>
    </row>
    <row r="1917" spans="1:2" x14ac:dyDescent="0.2">
      <c r="A1917" s="4" t="s">
        <v>7980</v>
      </c>
      <c r="B1917" s="4" t="s">
        <v>7981</v>
      </c>
    </row>
    <row r="1918" spans="1:2" x14ac:dyDescent="0.2">
      <c r="A1918" s="4" t="s">
        <v>7983</v>
      </c>
      <c r="B1918" s="4" t="s">
        <v>7984</v>
      </c>
    </row>
    <row r="1919" spans="1:2" x14ac:dyDescent="0.2">
      <c r="A1919" s="4" t="s">
        <v>7986</v>
      </c>
      <c r="B1919" s="4" t="s">
        <v>7987</v>
      </c>
    </row>
    <row r="1920" spans="1:2" x14ac:dyDescent="0.2">
      <c r="A1920" s="4" t="s">
        <v>7989</v>
      </c>
      <c r="B1920" s="4" t="s">
        <v>7990</v>
      </c>
    </row>
    <row r="1921" spans="1:2" x14ac:dyDescent="0.2">
      <c r="A1921" s="4" t="s">
        <v>7992</v>
      </c>
      <c r="B1921" s="4" t="s">
        <v>7993</v>
      </c>
    </row>
    <row r="1922" spans="1:2" x14ac:dyDescent="0.2">
      <c r="A1922" s="4" t="s">
        <v>7995</v>
      </c>
      <c r="B1922" s="4" t="s">
        <v>7996</v>
      </c>
    </row>
    <row r="1923" spans="1:2" x14ac:dyDescent="0.2">
      <c r="A1923" s="4" t="s">
        <v>7998</v>
      </c>
      <c r="B1923" s="4" t="s">
        <v>7999</v>
      </c>
    </row>
    <row r="1924" spans="1:2" x14ac:dyDescent="0.2">
      <c r="A1924" s="4" t="s">
        <v>8001</v>
      </c>
      <c r="B1924" s="4" t="s">
        <v>8002</v>
      </c>
    </row>
    <row r="1925" spans="1:2" x14ac:dyDescent="0.2">
      <c r="A1925" s="4" t="s">
        <v>8004</v>
      </c>
      <c r="B1925" s="4" t="s">
        <v>8005</v>
      </c>
    </row>
    <row r="1926" spans="1:2" x14ac:dyDescent="0.2">
      <c r="A1926" s="4" t="s">
        <v>8007</v>
      </c>
      <c r="B1926" s="4" t="s">
        <v>8008</v>
      </c>
    </row>
    <row r="1927" spans="1:2" x14ac:dyDescent="0.2">
      <c r="A1927" s="4" t="s">
        <v>8010</v>
      </c>
      <c r="B1927" s="4" t="s">
        <v>8011</v>
      </c>
    </row>
    <row r="1928" spans="1:2" x14ac:dyDescent="0.2">
      <c r="A1928" s="4" t="s">
        <v>8013</v>
      </c>
      <c r="B1928" s="4" t="s">
        <v>8014</v>
      </c>
    </row>
    <row r="1929" spans="1:2" x14ac:dyDescent="0.2">
      <c r="A1929" s="4" t="s">
        <v>8016</v>
      </c>
      <c r="B1929" s="4" t="s">
        <v>8017</v>
      </c>
    </row>
    <row r="1930" spans="1:2" x14ac:dyDescent="0.2">
      <c r="A1930" s="4" t="s">
        <v>8019</v>
      </c>
      <c r="B1930" s="4" t="s">
        <v>8020</v>
      </c>
    </row>
    <row r="1931" spans="1:2" x14ac:dyDescent="0.2">
      <c r="A1931" s="4" t="s">
        <v>8022</v>
      </c>
      <c r="B1931" s="4" t="s">
        <v>8023</v>
      </c>
    </row>
    <row r="1932" spans="1:2" x14ac:dyDescent="0.2">
      <c r="A1932" s="4" t="s">
        <v>8025</v>
      </c>
      <c r="B1932" s="4" t="s">
        <v>8026</v>
      </c>
    </row>
    <row r="1933" spans="1:2" x14ac:dyDescent="0.2">
      <c r="A1933" s="4" t="s">
        <v>8028</v>
      </c>
      <c r="B1933" s="4" t="s">
        <v>8029</v>
      </c>
    </row>
    <row r="1934" spans="1:2" x14ac:dyDescent="0.2">
      <c r="A1934" s="4" t="s">
        <v>8031</v>
      </c>
      <c r="B1934" s="4" t="s">
        <v>8032</v>
      </c>
    </row>
    <row r="1935" spans="1:2" x14ac:dyDescent="0.2">
      <c r="A1935" s="4" t="s">
        <v>8034</v>
      </c>
      <c r="B1935" s="4" t="s">
        <v>8035</v>
      </c>
    </row>
    <row r="1936" spans="1:2" x14ac:dyDescent="0.2">
      <c r="A1936" s="4" t="s">
        <v>8037</v>
      </c>
      <c r="B1936" s="4" t="s">
        <v>8038</v>
      </c>
    </row>
    <row r="1937" spans="1:2" x14ac:dyDescent="0.2">
      <c r="A1937" s="4" t="s">
        <v>8040</v>
      </c>
      <c r="B1937" s="4" t="s">
        <v>8041</v>
      </c>
    </row>
    <row r="1938" spans="1:2" x14ac:dyDescent="0.2">
      <c r="A1938" s="4" t="s">
        <v>8043</v>
      </c>
      <c r="B1938" s="4" t="s">
        <v>8044</v>
      </c>
    </row>
    <row r="1939" spans="1:2" x14ac:dyDescent="0.2">
      <c r="A1939" s="4" t="s">
        <v>8046</v>
      </c>
      <c r="B1939" s="4" t="s">
        <v>8047</v>
      </c>
    </row>
    <row r="1940" spans="1:2" x14ac:dyDescent="0.2">
      <c r="A1940" s="4" t="s">
        <v>8049</v>
      </c>
      <c r="B1940" s="4" t="s">
        <v>8050</v>
      </c>
    </row>
    <row r="1941" spans="1:2" x14ac:dyDescent="0.2">
      <c r="A1941" s="4" t="s">
        <v>8052</v>
      </c>
      <c r="B1941" s="4" t="s">
        <v>8053</v>
      </c>
    </row>
    <row r="1942" spans="1:2" x14ac:dyDescent="0.2">
      <c r="A1942" s="4" t="s">
        <v>8055</v>
      </c>
      <c r="B1942" s="4" t="s">
        <v>8056</v>
      </c>
    </row>
    <row r="1943" spans="1:2" x14ac:dyDescent="0.2">
      <c r="A1943" s="4" t="s">
        <v>8058</v>
      </c>
      <c r="B1943" s="4" t="s">
        <v>8059</v>
      </c>
    </row>
    <row r="1944" spans="1:2" x14ac:dyDescent="0.2">
      <c r="A1944" s="4" t="s">
        <v>8061</v>
      </c>
      <c r="B1944" s="4" t="s">
        <v>8062</v>
      </c>
    </row>
    <row r="1945" spans="1:2" x14ac:dyDescent="0.2">
      <c r="A1945" s="4" t="s">
        <v>8064</v>
      </c>
      <c r="B1945" s="4" t="s">
        <v>8065</v>
      </c>
    </row>
    <row r="1946" spans="1:2" x14ac:dyDescent="0.2">
      <c r="A1946" s="4" t="s">
        <v>8067</v>
      </c>
      <c r="B1946" s="4" t="s">
        <v>8068</v>
      </c>
    </row>
    <row r="1947" spans="1:2" x14ac:dyDescent="0.2">
      <c r="A1947" s="4" t="s">
        <v>8070</v>
      </c>
      <c r="B1947" s="4" t="s">
        <v>8071</v>
      </c>
    </row>
    <row r="1948" spans="1:2" x14ac:dyDescent="0.2">
      <c r="A1948" s="4" t="s">
        <v>8073</v>
      </c>
      <c r="B1948" s="4" t="s">
        <v>8074</v>
      </c>
    </row>
    <row r="1949" spans="1:2" x14ac:dyDescent="0.2">
      <c r="A1949" s="4" t="s">
        <v>8076</v>
      </c>
      <c r="B1949" s="4" t="s">
        <v>8077</v>
      </c>
    </row>
    <row r="1950" spans="1:2" x14ac:dyDescent="0.2">
      <c r="A1950" s="4" t="s">
        <v>8079</v>
      </c>
      <c r="B1950" s="4" t="s">
        <v>8080</v>
      </c>
    </row>
    <row r="1951" spans="1:2" x14ac:dyDescent="0.2">
      <c r="A1951" s="4" t="s">
        <v>8082</v>
      </c>
      <c r="B1951" s="4" t="s">
        <v>8083</v>
      </c>
    </row>
    <row r="1952" spans="1:2" x14ac:dyDescent="0.2">
      <c r="A1952" s="4" t="s">
        <v>8085</v>
      </c>
      <c r="B1952" s="4" t="s">
        <v>8086</v>
      </c>
    </row>
    <row r="1953" spans="1:2" x14ac:dyDescent="0.2">
      <c r="A1953" s="4" t="s">
        <v>8088</v>
      </c>
      <c r="B1953" s="4" t="s">
        <v>8089</v>
      </c>
    </row>
    <row r="1954" spans="1:2" x14ac:dyDescent="0.2">
      <c r="A1954" s="4" t="s">
        <v>8091</v>
      </c>
      <c r="B1954" s="4" t="s">
        <v>8092</v>
      </c>
    </row>
    <row r="1955" spans="1:2" x14ac:dyDescent="0.2">
      <c r="A1955" s="4" t="s">
        <v>8094</v>
      </c>
      <c r="B1955" s="4" t="s">
        <v>8095</v>
      </c>
    </row>
    <row r="1956" spans="1:2" x14ac:dyDescent="0.2">
      <c r="A1956" s="4" t="s">
        <v>8097</v>
      </c>
      <c r="B1956" s="4" t="s">
        <v>8098</v>
      </c>
    </row>
    <row r="1957" spans="1:2" x14ac:dyDescent="0.2">
      <c r="A1957" s="4" t="s">
        <v>8100</v>
      </c>
      <c r="B1957" s="4" t="s">
        <v>8101</v>
      </c>
    </row>
    <row r="1958" spans="1:2" x14ac:dyDescent="0.2">
      <c r="A1958" s="4" t="s">
        <v>8103</v>
      </c>
      <c r="B1958" s="4" t="s">
        <v>8104</v>
      </c>
    </row>
    <row r="1959" spans="1:2" x14ac:dyDescent="0.2">
      <c r="A1959" s="4" t="s">
        <v>8106</v>
      </c>
      <c r="B1959" s="4" t="s">
        <v>8107</v>
      </c>
    </row>
    <row r="1960" spans="1:2" x14ac:dyDescent="0.2">
      <c r="A1960" s="4" t="s">
        <v>8109</v>
      </c>
      <c r="B1960" s="4" t="s">
        <v>8110</v>
      </c>
    </row>
    <row r="1961" spans="1:2" x14ac:dyDescent="0.2">
      <c r="A1961" s="4" t="s">
        <v>8112</v>
      </c>
      <c r="B1961" s="4" t="s">
        <v>8113</v>
      </c>
    </row>
    <row r="1962" spans="1:2" x14ac:dyDescent="0.2">
      <c r="A1962" s="4" t="s">
        <v>8115</v>
      </c>
      <c r="B1962" s="4" t="s">
        <v>8116</v>
      </c>
    </row>
    <row r="1963" spans="1:2" x14ac:dyDescent="0.2">
      <c r="A1963" s="4" t="s">
        <v>8118</v>
      </c>
      <c r="B1963" s="4" t="s">
        <v>8119</v>
      </c>
    </row>
    <row r="1964" spans="1:2" x14ac:dyDescent="0.2">
      <c r="A1964" s="4" t="s">
        <v>8121</v>
      </c>
      <c r="B1964" s="4" t="s">
        <v>8122</v>
      </c>
    </row>
    <row r="1965" spans="1:2" x14ac:dyDescent="0.2">
      <c r="A1965" s="4" t="s">
        <v>8124</v>
      </c>
      <c r="B1965" s="4" t="s">
        <v>8125</v>
      </c>
    </row>
    <row r="1966" spans="1:2" x14ac:dyDescent="0.2">
      <c r="A1966" s="4" t="s">
        <v>8127</v>
      </c>
      <c r="B1966" s="4" t="s">
        <v>8128</v>
      </c>
    </row>
    <row r="1967" spans="1:2" x14ac:dyDescent="0.2">
      <c r="A1967" s="4" t="s">
        <v>8130</v>
      </c>
      <c r="B1967" s="4" t="s">
        <v>8131</v>
      </c>
    </row>
    <row r="1968" spans="1:2" x14ac:dyDescent="0.2">
      <c r="A1968" s="4" t="s">
        <v>8133</v>
      </c>
      <c r="B1968" s="4" t="s">
        <v>8134</v>
      </c>
    </row>
    <row r="1969" spans="1:2" x14ac:dyDescent="0.2">
      <c r="A1969" s="4" t="s">
        <v>8136</v>
      </c>
      <c r="B1969" s="4" t="s">
        <v>8137</v>
      </c>
    </row>
    <row r="1970" spans="1:2" x14ac:dyDescent="0.2">
      <c r="A1970" s="4" t="s">
        <v>8139</v>
      </c>
      <c r="B1970" s="4" t="s">
        <v>8140</v>
      </c>
    </row>
    <row r="1971" spans="1:2" x14ac:dyDescent="0.2">
      <c r="A1971" s="4" t="s">
        <v>8142</v>
      </c>
      <c r="B1971" s="4" t="s">
        <v>8143</v>
      </c>
    </row>
    <row r="1972" spans="1:2" x14ac:dyDescent="0.2">
      <c r="A1972" s="4" t="s">
        <v>8145</v>
      </c>
      <c r="B1972" s="4" t="s">
        <v>8146</v>
      </c>
    </row>
    <row r="1973" spans="1:2" x14ac:dyDescent="0.2">
      <c r="A1973" s="4" t="s">
        <v>8148</v>
      </c>
      <c r="B1973" s="4" t="s">
        <v>8149</v>
      </c>
    </row>
    <row r="1974" spans="1:2" x14ac:dyDescent="0.2">
      <c r="A1974" s="4" t="s">
        <v>8151</v>
      </c>
      <c r="B1974" s="4" t="s">
        <v>8152</v>
      </c>
    </row>
    <row r="1975" spans="1:2" x14ac:dyDescent="0.2">
      <c r="A1975" s="4" t="s">
        <v>8154</v>
      </c>
      <c r="B1975" s="4" t="s">
        <v>8155</v>
      </c>
    </row>
    <row r="1976" spans="1:2" x14ac:dyDescent="0.2">
      <c r="A1976" s="4" t="s">
        <v>8157</v>
      </c>
      <c r="B1976" s="4" t="s">
        <v>8158</v>
      </c>
    </row>
    <row r="1977" spans="1:2" x14ac:dyDescent="0.2">
      <c r="A1977" s="4" t="s">
        <v>8160</v>
      </c>
      <c r="B1977" s="4" t="s">
        <v>8161</v>
      </c>
    </row>
    <row r="1978" spans="1:2" x14ac:dyDescent="0.2">
      <c r="A1978" s="4" t="s">
        <v>8163</v>
      </c>
      <c r="B1978" s="4" t="s">
        <v>8164</v>
      </c>
    </row>
    <row r="1979" spans="1:2" x14ac:dyDescent="0.2">
      <c r="A1979" s="4" t="s">
        <v>8166</v>
      </c>
      <c r="B1979" s="4" t="s">
        <v>8167</v>
      </c>
    </row>
    <row r="1980" spans="1:2" x14ac:dyDescent="0.2">
      <c r="A1980" s="4" t="s">
        <v>8169</v>
      </c>
      <c r="B1980" s="4" t="s">
        <v>8170</v>
      </c>
    </row>
    <row r="1981" spans="1:2" x14ac:dyDescent="0.2">
      <c r="A1981" s="4" t="s">
        <v>8172</v>
      </c>
      <c r="B1981" s="4" t="s">
        <v>8173</v>
      </c>
    </row>
    <row r="1982" spans="1:2" x14ac:dyDescent="0.2">
      <c r="A1982" s="4" t="s">
        <v>8175</v>
      </c>
      <c r="B1982" s="4" t="s">
        <v>8176</v>
      </c>
    </row>
    <row r="1983" spans="1:2" x14ac:dyDescent="0.2">
      <c r="A1983" s="4" t="s">
        <v>8178</v>
      </c>
      <c r="B1983" s="4" t="s">
        <v>8179</v>
      </c>
    </row>
    <row r="1984" spans="1:2" x14ac:dyDescent="0.2">
      <c r="A1984" s="4" t="s">
        <v>8181</v>
      </c>
      <c r="B1984" s="4" t="s">
        <v>8182</v>
      </c>
    </row>
    <row r="1985" spans="1:2" x14ac:dyDescent="0.2">
      <c r="A1985" s="4" t="s">
        <v>8184</v>
      </c>
      <c r="B1985" s="4" t="s">
        <v>8185</v>
      </c>
    </row>
    <row r="1986" spans="1:2" x14ac:dyDescent="0.2">
      <c r="A1986" s="4" t="s">
        <v>8187</v>
      </c>
      <c r="B1986" s="4" t="s">
        <v>8188</v>
      </c>
    </row>
    <row r="1987" spans="1:2" x14ac:dyDescent="0.2">
      <c r="A1987" s="4" t="s">
        <v>8190</v>
      </c>
      <c r="B1987" s="4" t="s">
        <v>8191</v>
      </c>
    </row>
    <row r="1988" spans="1:2" x14ac:dyDescent="0.2">
      <c r="A1988" s="4" t="s">
        <v>8193</v>
      </c>
      <c r="B1988" s="4" t="s">
        <v>8194</v>
      </c>
    </row>
    <row r="1989" spans="1:2" x14ac:dyDescent="0.2">
      <c r="A1989" s="4" t="s">
        <v>8196</v>
      </c>
      <c r="B1989" s="4" t="s">
        <v>8197</v>
      </c>
    </row>
    <row r="1990" spans="1:2" x14ac:dyDescent="0.2">
      <c r="A1990" s="4" t="s">
        <v>8199</v>
      </c>
      <c r="B1990" s="4" t="s">
        <v>8200</v>
      </c>
    </row>
    <row r="1991" spans="1:2" x14ac:dyDescent="0.2">
      <c r="A1991" s="4" t="s">
        <v>8202</v>
      </c>
      <c r="B1991" s="4" t="s">
        <v>8203</v>
      </c>
    </row>
    <row r="1992" spans="1:2" x14ac:dyDescent="0.2">
      <c r="A1992" s="4" t="s">
        <v>8205</v>
      </c>
      <c r="B1992" s="4" t="s">
        <v>8206</v>
      </c>
    </row>
    <row r="1993" spans="1:2" x14ac:dyDescent="0.2">
      <c r="A1993" s="4" t="s">
        <v>8208</v>
      </c>
      <c r="B1993" s="4" t="s">
        <v>8209</v>
      </c>
    </row>
    <row r="1994" spans="1:2" x14ac:dyDescent="0.2">
      <c r="A1994" s="4" t="s">
        <v>8211</v>
      </c>
      <c r="B1994" s="4" t="s">
        <v>8212</v>
      </c>
    </row>
    <row r="1995" spans="1:2" x14ac:dyDescent="0.2">
      <c r="A1995" s="4" t="s">
        <v>8214</v>
      </c>
      <c r="B1995" s="4" t="s">
        <v>8215</v>
      </c>
    </row>
    <row r="1996" spans="1:2" x14ac:dyDescent="0.2">
      <c r="A1996" s="4" t="s">
        <v>8217</v>
      </c>
      <c r="B1996" s="4" t="s">
        <v>8218</v>
      </c>
    </row>
    <row r="1997" spans="1:2" x14ac:dyDescent="0.2">
      <c r="A1997" s="4" t="s">
        <v>8220</v>
      </c>
      <c r="B1997" s="4" t="s">
        <v>8221</v>
      </c>
    </row>
    <row r="1998" spans="1:2" x14ac:dyDescent="0.2">
      <c r="A1998" s="4" t="s">
        <v>8223</v>
      </c>
      <c r="B1998" s="4" t="s">
        <v>8224</v>
      </c>
    </row>
    <row r="1999" spans="1:2" x14ac:dyDescent="0.2">
      <c r="A1999" s="4" t="s">
        <v>8226</v>
      </c>
      <c r="B1999" s="4" t="s">
        <v>8227</v>
      </c>
    </row>
    <row r="2000" spans="1:2" x14ac:dyDescent="0.2">
      <c r="A2000" s="4" t="s">
        <v>8229</v>
      </c>
      <c r="B2000" s="4" t="s">
        <v>8230</v>
      </c>
    </row>
    <row r="2001" spans="1:2" x14ac:dyDescent="0.2">
      <c r="A2001" s="4" t="s">
        <v>8232</v>
      </c>
      <c r="B2001" s="4" t="s">
        <v>8233</v>
      </c>
    </row>
    <row r="2002" spans="1:2" x14ac:dyDescent="0.2">
      <c r="A2002" s="4" t="s">
        <v>8235</v>
      </c>
      <c r="B2002" s="4" t="s">
        <v>8236</v>
      </c>
    </row>
    <row r="2003" spans="1:2" x14ac:dyDescent="0.2">
      <c r="A2003" s="4" t="s">
        <v>8238</v>
      </c>
      <c r="B2003" s="4" t="s">
        <v>8239</v>
      </c>
    </row>
    <row r="2004" spans="1:2" x14ac:dyDescent="0.2">
      <c r="A2004" s="4" t="s">
        <v>8241</v>
      </c>
      <c r="B2004" s="4" t="s">
        <v>8242</v>
      </c>
    </row>
    <row r="2005" spans="1:2" x14ac:dyDescent="0.2">
      <c r="A2005" s="4" t="s">
        <v>8244</v>
      </c>
      <c r="B2005" s="4" t="s">
        <v>8245</v>
      </c>
    </row>
    <row r="2006" spans="1:2" x14ac:dyDescent="0.2">
      <c r="A2006" s="4" t="s">
        <v>8247</v>
      </c>
      <c r="B2006" s="4" t="s">
        <v>8248</v>
      </c>
    </row>
    <row r="2007" spans="1:2" x14ac:dyDescent="0.2">
      <c r="A2007" s="4" t="s">
        <v>8250</v>
      </c>
      <c r="B2007" s="4" t="s">
        <v>8251</v>
      </c>
    </row>
    <row r="2008" spans="1:2" x14ac:dyDescent="0.2">
      <c r="A2008" s="4" t="s">
        <v>8253</v>
      </c>
      <c r="B2008" s="4" t="s">
        <v>8254</v>
      </c>
    </row>
    <row r="2009" spans="1:2" x14ac:dyDescent="0.2">
      <c r="A2009" s="4" t="s">
        <v>8256</v>
      </c>
      <c r="B2009" s="4" t="s">
        <v>8257</v>
      </c>
    </row>
    <row r="2010" spans="1:2" x14ac:dyDescent="0.2">
      <c r="A2010" s="4" t="s">
        <v>8259</v>
      </c>
      <c r="B2010" s="4" t="s">
        <v>8260</v>
      </c>
    </row>
    <row r="2011" spans="1:2" x14ac:dyDescent="0.2">
      <c r="A2011" s="4" t="s">
        <v>8262</v>
      </c>
      <c r="B2011" s="4" t="s">
        <v>8263</v>
      </c>
    </row>
    <row r="2012" spans="1:2" x14ac:dyDescent="0.2">
      <c r="A2012" s="4" t="s">
        <v>8265</v>
      </c>
      <c r="B2012" s="4" t="s">
        <v>8266</v>
      </c>
    </row>
    <row r="2013" spans="1:2" x14ac:dyDescent="0.2">
      <c r="A2013" s="4" t="s">
        <v>8268</v>
      </c>
      <c r="B2013" s="4" t="s">
        <v>8269</v>
      </c>
    </row>
    <row r="2014" spans="1:2" x14ac:dyDescent="0.2">
      <c r="A2014" s="4" t="s">
        <v>8271</v>
      </c>
      <c r="B2014" s="4" t="s">
        <v>8272</v>
      </c>
    </row>
    <row r="2015" spans="1:2" x14ac:dyDescent="0.2">
      <c r="A2015" s="4" t="s">
        <v>8274</v>
      </c>
      <c r="B2015" s="4" t="s">
        <v>8275</v>
      </c>
    </row>
    <row r="2016" spans="1:2" x14ac:dyDescent="0.2">
      <c r="A2016" s="4" t="s">
        <v>8277</v>
      </c>
      <c r="B2016" s="4" t="s">
        <v>8278</v>
      </c>
    </row>
    <row r="2017" spans="1:2" x14ac:dyDescent="0.2">
      <c r="A2017" s="4" t="s">
        <v>8280</v>
      </c>
      <c r="B2017" s="4" t="s">
        <v>8281</v>
      </c>
    </row>
    <row r="2018" spans="1:2" x14ac:dyDescent="0.2">
      <c r="A2018" s="4" t="s">
        <v>8283</v>
      </c>
      <c r="B2018" s="4" t="s">
        <v>8284</v>
      </c>
    </row>
    <row r="2019" spans="1:2" x14ac:dyDescent="0.2">
      <c r="A2019" s="4" t="s">
        <v>8286</v>
      </c>
      <c r="B2019" s="4" t="s">
        <v>8287</v>
      </c>
    </row>
    <row r="2020" spans="1:2" x14ac:dyDescent="0.2">
      <c r="A2020" s="4" t="s">
        <v>8289</v>
      </c>
      <c r="B2020" s="4" t="s">
        <v>8290</v>
      </c>
    </row>
    <row r="2021" spans="1:2" x14ac:dyDescent="0.2">
      <c r="A2021" s="4" t="s">
        <v>8292</v>
      </c>
      <c r="B2021" s="4" t="s">
        <v>8293</v>
      </c>
    </row>
    <row r="2022" spans="1:2" x14ac:dyDescent="0.2">
      <c r="A2022" s="4" t="s">
        <v>8295</v>
      </c>
      <c r="B2022" s="4" t="s">
        <v>8296</v>
      </c>
    </row>
    <row r="2023" spans="1:2" x14ac:dyDescent="0.2">
      <c r="A2023" s="4" t="s">
        <v>8298</v>
      </c>
      <c r="B2023" s="4" t="s">
        <v>8299</v>
      </c>
    </row>
    <row r="2024" spans="1:2" x14ac:dyDescent="0.2">
      <c r="A2024" s="4" t="s">
        <v>8301</v>
      </c>
      <c r="B2024" s="4" t="s">
        <v>8302</v>
      </c>
    </row>
    <row r="2025" spans="1:2" x14ac:dyDescent="0.2">
      <c r="A2025" s="4" t="s">
        <v>8304</v>
      </c>
      <c r="B2025" s="4" t="s">
        <v>8305</v>
      </c>
    </row>
    <row r="2026" spans="1:2" x14ac:dyDescent="0.2">
      <c r="A2026" s="4" t="s">
        <v>8307</v>
      </c>
      <c r="B2026" s="4" t="s">
        <v>8308</v>
      </c>
    </row>
    <row r="2027" spans="1:2" x14ac:dyDescent="0.2">
      <c r="A2027" s="4" t="s">
        <v>8310</v>
      </c>
      <c r="B2027" s="4" t="s">
        <v>8311</v>
      </c>
    </row>
    <row r="2028" spans="1:2" x14ac:dyDescent="0.2">
      <c r="A2028" s="4" t="s">
        <v>8313</v>
      </c>
      <c r="B2028" s="4" t="s">
        <v>8314</v>
      </c>
    </row>
    <row r="2029" spans="1:2" x14ac:dyDescent="0.2">
      <c r="A2029" s="4" t="s">
        <v>8316</v>
      </c>
      <c r="B2029" s="4" t="s">
        <v>8317</v>
      </c>
    </row>
    <row r="2030" spans="1:2" x14ac:dyDescent="0.2">
      <c r="A2030" s="4" t="s">
        <v>8319</v>
      </c>
      <c r="B2030" s="4" t="s">
        <v>8320</v>
      </c>
    </row>
    <row r="2031" spans="1:2" x14ac:dyDescent="0.2">
      <c r="A2031" s="4" t="s">
        <v>8322</v>
      </c>
      <c r="B2031" s="4" t="s">
        <v>8323</v>
      </c>
    </row>
    <row r="2032" spans="1:2" x14ac:dyDescent="0.2">
      <c r="A2032" s="4" t="s">
        <v>8325</v>
      </c>
      <c r="B2032" s="4" t="s">
        <v>8326</v>
      </c>
    </row>
    <row r="2033" spans="1:2" x14ac:dyDescent="0.2">
      <c r="A2033" s="4" t="s">
        <v>8328</v>
      </c>
      <c r="B2033" s="4" t="s">
        <v>8329</v>
      </c>
    </row>
    <row r="2034" spans="1:2" x14ac:dyDescent="0.2">
      <c r="A2034" s="4" t="s">
        <v>8331</v>
      </c>
      <c r="B2034" s="4" t="s">
        <v>8332</v>
      </c>
    </row>
    <row r="2035" spans="1:2" x14ac:dyDescent="0.2">
      <c r="A2035" s="4" t="s">
        <v>8334</v>
      </c>
      <c r="B2035" s="4" t="s">
        <v>8335</v>
      </c>
    </row>
    <row r="2036" spans="1:2" x14ac:dyDescent="0.2">
      <c r="A2036" s="4" t="s">
        <v>8337</v>
      </c>
      <c r="B2036" s="4" t="s">
        <v>8338</v>
      </c>
    </row>
    <row r="2037" spans="1:2" x14ac:dyDescent="0.2">
      <c r="A2037" s="4" t="s">
        <v>8340</v>
      </c>
      <c r="B2037" s="4" t="s">
        <v>8341</v>
      </c>
    </row>
    <row r="2038" spans="1:2" x14ac:dyDescent="0.2">
      <c r="A2038" s="4" t="s">
        <v>8343</v>
      </c>
      <c r="B2038" s="4" t="s">
        <v>8344</v>
      </c>
    </row>
    <row r="2039" spans="1:2" x14ac:dyDescent="0.2">
      <c r="A2039" s="4" t="s">
        <v>8346</v>
      </c>
      <c r="B2039" s="4" t="s">
        <v>8347</v>
      </c>
    </row>
    <row r="2040" spans="1:2" x14ac:dyDescent="0.2">
      <c r="A2040" s="4" t="s">
        <v>8349</v>
      </c>
      <c r="B2040" s="4" t="s">
        <v>8350</v>
      </c>
    </row>
    <row r="2041" spans="1:2" x14ac:dyDescent="0.2">
      <c r="A2041" s="4" t="s">
        <v>8352</v>
      </c>
      <c r="B2041" s="4" t="s">
        <v>8353</v>
      </c>
    </row>
    <row r="2042" spans="1:2" x14ac:dyDescent="0.2">
      <c r="A2042" s="4" t="s">
        <v>8355</v>
      </c>
      <c r="B2042" s="4" t="s">
        <v>8356</v>
      </c>
    </row>
    <row r="2043" spans="1:2" x14ac:dyDescent="0.2">
      <c r="A2043" s="4" t="s">
        <v>8358</v>
      </c>
      <c r="B2043" s="4" t="s">
        <v>8359</v>
      </c>
    </row>
    <row r="2044" spans="1:2" x14ac:dyDescent="0.2">
      <c r="A2044" s="4" t="s">
        <v>8361</v>
      </c>
      <c r="B2044" s="4" t="s">
        <v>8362</v>
      </c>
    </row>
    <row r="2045" spans="1:2" x14ac:dyDescent="0.2">
      <c r="A2045" s="4" t="s">
        <v>8364</v>
      </c>
      <c r="B2045" s="4" t="s">
        <v>8365</v>
      </c>
    </row>
    <row r="2046" spans="1:2" x14ac:dyDescent="0.2">
      <c r="A2046" s="4" t="s">
        <v>8367</v>
      </c>
      <c r="B2046" s="4" t="s">
        <v>8368</v>
      </c>
    </row>
    <row r="2047" spans="1:2" x14ac:dyDescent="0.2">
      <c r="A2047" s="4" t="s">
        <v>8370</v>
      </c>
      <c r="B2047" s="4" t="s">
        <v>8371</v>
      </c>
    </row>
    <row r="2048" spans="1:2" x14ac:dyDescent="0.2">
      <c r="A2048" s="4" t="s">
        <v>8373</v>
      </c>
      <c r="B2048" s="4" t="s">
        <v>8374</v>
      </c>
    </row>
    <row r="2049" spans="1:2" x14ac:dyDescent="0.2">
      <c r="A2049" s="4" t="s">
        <v>8376</v>
      </c>
      <c r="B2049" s="4" t="s">
        <v>8377</v>
      </c>
    </row>
    <row r="2050" spans="1:2" x14ac:dyDescent="0.2">
      <c r="A2050" s="4" t="s">
        <v>8379</v>
      </c>
      <c r="B2050" s="4" t="s">
        <v>8380</v>
      </c>
    </row>
    <row r="2051" spans="1:2" x14ac:dyDescent="0.2">
      <c r="A2051" s="4" t="s">
        <v>8382</v>
      </c>
      <c r="B2051" s="4" t="s">
        <v>8383</v>
      </c>
    </row>
    <row r="2052" spans="1:2" x14ac:dyDescent="0.2">
      <c r="A2052" s="4" t="s">
        <v>8385</v>
      </c>
      <c r="B2052" s="4" t="s">
        <v>8386</v>
      </c>
    </row>
    <row r="2053" spans="1:2" x14ac:dyDescent="0.2">
      <c r="A2053" s="4" t="s">
        <v>8388</v>
      </c>
      <c r="B2053" s="4" t="s">
        <v>8389</v>
      </c>
    </row>
    <row r="2054" spans="1:2" x14ac:dyDescent="0.2">
      <c r="A2054" s="4" t="s">
        <v>8391</v>
      </c>
      <c r="B2054" s="4" t="s">
        <v>8392</v>
      </c>
    </row>
    <row r="2055" spans="1:2" x14ac:dyDescent="0.2">
      <c r="A2055" s="4" t="s">
        <v>8394</v>
      </c>
      <c r="B2055" s="4" t="s">
        <v>8395</v>
      </c>
    </row>
    <row r="2056" spans="1:2" x14ac:dyDescent="0.2">
      <c r="A2056" s="4" t="s">
        <v>8397</v>
      </c>
      <c r="B2056" s="4" t="s">
        <v>8398</v>
      </c>
    </row>
    <row r="2057" spans="1:2" x14ac:dyDescent="0.2">
      <c r="A2057" s="4" t="s">
        <v>8400</v>
      </c>
      <c r="B2057" s="4" t="s">
        <v>8401</v>
      </c>
    </row>
    <row r="2058" spans="1:2" x14ac:dyDescent="0.2">
      <c r="A2058" s="4" t="s">
        <v>8403</v>
      </c>
      <c r="B2058" s="4" t="s">
        <v>8404</v>
      </c>
    </row>
    <row r="2059" spans="1:2" x14ac:dyDescent="0.2">
      <c r="A2059" s="4" t="s">
        <v>8406</v>
      </c>
      <c r="B2059" s="4" t="s">
        <v>8407</v>
      </c>
    </row>
    <row r="2060" spans="1:2" x14ac:dyDescent="0.2">
      <c r="A2060" s="4" t="s">
        <v>8409</v>
      </c>
      <c r="B2060" s="4" t="s">
        <v>8410</v>
      </c>
    </row>
    <row r="2061" spans="1:2" x14ac:dyDescent="0.2">
      <c r="A2061" s="4" t="s">
        <v>8412</v>
      </c>
      <c r="B2061" s="4" t="s">
        <v>8413</v>
      </c>
    </row>
    <row r="2062" spans="1:2" x14ac:dyDescent="0.2">
      <c r="A2062" s="4" t="s">
        <v>8415</v>
      </c>
      <c r="B2062" s="4" t="s">
        <v>8416</v>
      </c>
    </row>
    <row r="2063" spans="1:2" x14ac:dyDescent="0.2">
      <c r="A2063" s="4" t="s">
        <v>8418</v>
      </c>
      <c r="B2063" s="4" t="s">
        <v>8419</v>
      </c>
    </row>
    <row r="2064" spans="1:2" x14ac:dyDescent="0.2">
      <c r="A2064" s="4" t="s">
        <v>8421</v>
      </c>
      <c r="B2064" s="4" t="s">
        <v>8422</v>
      </c>
    </row>
    <row r="2065" spans="1:2" x14ac:dyDescent="0.2">
      <c r="A2065" s="4" t="s">
        <v>8424</v>
      </c>
      <c r="B2065" s="4" t="s">
        <v>8425</v>
      </c>
    </row>
    <row r="2066" spans="1:2" x14ac:dyDescent="0.2">
      <c r="A2066" s="4" t="s">
        <v>8427</v>
      </c>
      <c r="B2066" s="4" t="s">
        <v>8428</v>
      </c>
    </row>
    <row r="2067" spans="1:2" x14ac:dyDescent="0.2">
      <c r="A2067" s="4" t="s">
        <v>8430</v>
      </c>
      <c r="B2067" s="4" t="s">
        <v>8431</v>
      </c>
    </row>
    <row r="2068" spans="1:2" x14ac:dyDescent="0.2">
      <c r="A2068" s="4" t="s">
        <v>8433</v>
      </c>
      <c r="B2068" s="4" t="s">
        <v>8434</v>
      </c>
    </row>
    <row r="2069" spans="1:2" x14ac:dyDescent="0.2">
      <c r="A2069" s="4" t="s">
        <v>8436</v>
      </c>
      <c r="B2069" s="4" t="s">
        <v>8437</v>
      </c>
    </row>
    <row r="2070" spans="1:2" x14ac:dyDescent="0.2">
      <c r="A2070" s="4" t="s">
        <v>8439</v>
      </c>
      <c r="B2070" s="4" t="s">
        <v>8440</v>
      </c>
    </row>
    <row r="2071" spans="1:2" x14ac:dyDescent="0.2">
      <c r="A2071" s="4" t="s">
        <v>8442</v>
      </c>
      <c r="B2071" s="4" t="s">
        <v>8443</v>
      </c>
    </row>
    <row r="2072" spans="1:2" x14ac:dyDescent="0.2">
      <c r="A2072" s="4" t="s">
        <v>8445</v>
      </c>
      <c r="B2072" s="4" t="s">
        <v>8446</v>
      </c>
    </row>
    <row r="2073" spans="1:2" x14ac:dyDescent="0.2">
      <c r="A2073" s="4" t="s">
        <v>8448</v>
      </c>
      <c r="B2073" s="4" t="s">
        <v>8449</v>
      </c>
    </row>
    <row r="2074" spans="1:2" x14ac:dyDescent="0.2">
      <c r="A2074" s="4" t="s">
        <v>8451</v>
      </c>
      <c r="B2074" s="4" t="s">
        <v>8452</v>
      </c>
    </row>
    <row r="2075" spans="1:2" x14ac:dyDescent="0.2">
      <c r="A2075" s="4" t="s">
        <v>8454</v>
      </c>
      <c r="B2075" s="4" t="s">
        <v>8455</v>
      </c>
    </row>
    <row r="2076" spans="1:2" x14ac:dyDescent="0.2">
      <c r="A2076" s="4" t="s">
        <v>8457</v>
      </c>
      <c r="B2076" s="4" t="s">
        <v>8458</v>
      </c>
    </row>
    <row r="2077" spans="1:2" x14ac:dyDescent="0.2">
      <c r="A2077" s="4" t="s">
        <v>8460</v>
      </c>
      <c r="B2077" s="4" t="s">
        <v>8461</v>
      </c>
    </row>
    <row r="2078" spans="1:2" x14ac:dyDescent="0.2">
      <c r="A2078" s="4" t="s">
        <v>8463</v>
      </c>
      <c r="B2078" s="4" t="s">
        <v>8464</v>
      </c>
    </row>
    <row r="2079" spans="1:2" x14ac:dyDescent="0.2">
      <c r="A2079" s="4" t="s">
        <v>8466</v>
      </c>
      <c r="B2079" s="4" t="s">
        <v>8467</v>
      </c>
    </row>
    <row r="2080" spans="1:2" x14ac:dyDescent="0.2">
      <c r="A2080" s="4" t="s">
        <v>8469</v>
      </c>
      <c r="B2080" s="4" t="s">
        <v>8470</v>
      </c>
    </row>
    <row r="2081" spans="1:2" x14ac:dyDescent="0.2">
      <c r="A2081" s="4" t="s">
        <v>8472</v>
      </c>
      <c r="B2081" s="4" t="s">
        <v>8473</v>
      </c>
    </row>
    <row r="2082" spans="1:2" x14ac:dyDescent="0.2">
      <c r="A2082" s="4" t="s">
        <v>8475</v>
      </c>
      <c r="B2082" s="4" t="s">
        <v>8476</v>
      </c>
    </row>
    <row r="2083" spans="1:2" x14ac:dyDescent="0.2">
      <c r="A2083" s="4" t="s">
        <v>8478</v>
      </c>
      <c r="B2083" s="4" t="s">
        <v>8479</v>
      </c>
    </row>
    <row r="2084" spans="1:2" x14ac:dyDescent="0.2">
      <c r="A2084" s="4" t="s">
        <v>8481</v>
      </c>
      <c r="B2084" s="4" t="s">
        <v>8482</v>
      </c>
    </row>
    <row r="2085" spans="1:2" x14ac:dyDescent="0.2">
      <c r="A2085" s="4" t="s">
        <v>8484</v>
      </c>
      <c r="B2085" s="4" t="s">
        <v>8485</v>
      </c>
    </row>
    <row r="2086" spans="1:2" x14ac:dyDescent="0.2">
      <c r="A2086" s="4" t="s">
        <v>8487</v>
      </c>
      <c r="B2086" s="4" t="s">
        <v>8488</v>
      </c>
    </row>
    <row r="2087" spans="1:2" x14ac:dyDescent="0.2">
      <c r="A2087" s="4" t="s">
        <v>8490</v>
      </c>
      <c r="B2087" s="4" t="s">
        <v>8491</v>
      </c>
    </row>
    <row r="2088" spans="1:2" x14ac:dyDescent="0.2">
      <c r="A2088" s="4" t="s">
        <v>8493</v>
      </c>
      <c r="B2088" s="4" t="s">
        <v>8494</v>
      </c>
    </row>
    <row r="2089" spans="1:2" x14ac:dyDescent="0.2">
      <c r="A2089" s="4" t="s">
        <v>8496</v>
      </c>
      <c r="B2089" s="4" t="s">
        <v>8497</v>
      </c>
    </row>
    <row r="2090" spans="1:2" x14ac:dyDescent="0.2">
      <c r="A2090" s="4" t="s">
        <v>8499</v>
      </c>
      <c r="B2090" s="4" t="s">
        <v>8500</v>
      </c>
    </row>
    <row r="2091" spans="1:2" x14ac:dyDescent="0.2">
      <c r="A2091" s="4" t="s">
        <v>8502</v>
      </c>
      <c r="B2091" s="4" t="s">
        <v>8503</v>
      </c>
    </row>
    <row r="2092" spans="1:2" x14ac:dyDescent="0.2">
      <c r="A2092" s="4" t="s">
        <v>8505</v>
      </c>
      <c r="B2092" s="4" t="s">
        <v>8506</v>
      </c>
    </row>
    <row r="2093" spans="1:2" x14ac:dyDescent="0.2">
      <c r="A2093" s="4" t="s">
        <v>8508</v>
      </c>
      <c r="B2093" s="4" t="s">
        <v>8509</v>
      </c>
    </row>
    <row r="2094" spans="1:2" x14ac:dyDescent="0.2">
      <c r="A2094" s="4" t="s">
        <v>8511</v>
      </c>
      <c r="B2094" s="4" t="s">
        <v>8512</v>
      </c>
    </row>
    <row r="2095" spans="1:2" x14ac:dyDescent="0.2">
      <c r="A2095" s="4" t="s">
        <v>8514</v>
      </c>
      <c r="B2095" s="4" t="s">
        <v>8515</v>
      </c>
    </row>
    <row r="2096" spans="1:2" x14ac:dyDescent="0.2">
      <c r="A2096" s="4" t="s">
        <v>8517</v>
      </c>
      <c r="B2096" s="4" t="s">
        <v>8518</v>
      </c>
    </row>
    <row r="2097" spans="1:2" x14ac:dyDescent="0.2">
      <c r="A2097" s="4" t="s">
        <v>8520</v>
      </c>
      <c r="B2097" s="4" t="s">
        <v>8521</v>
      </c>
    </row>
    <row r="2098" spans="1:2" x14ac:dyDescent="0.2">
      <c r="A2098" s="4" t="s">
        <v>8523</v>
      </c>
      <c r="B2098" s="4" t="s">
        <v>8524</v>
      </c>
    </row>
    <row r="2099" spans="1:2" x14ac:dyDescent="0.2">
      <c r="A2099" s="4" t="s">
        <v>8526</v>
      </c>
      <c r="B2099" s="4" t="s">
        <v>8527</v>
      </c>
    </row>
    <row r="2100" spans="1:2" x14ac:dyDescent="0.2">
      <c r="A2100" s="4" t="s">
        <v>8529</v>
      </c>
      <c r="B2100" s="4" t="s">
        <v>8530</v>
      </c>
    </row>
    <row r="2101" spans="1:2" x14ac:dyDescent="0.2">
      <c r="A2101" s="4" t="s">
        <v>8532</v>
      </c>
      <c r="B2101" s="4" t="s">
        <v>8533</v>
      </c>
    </row>
    <row r="2102" spans="1:2" x14ac:dyDescent="0.2">
      <c r="A2102" s="4" t="s">
        <v>8535</v>
      </c>
      <c r="B2102" s="4" t="s">
        <v>8536</v>
      </c>
    </row>
    <row r="2103" spans="1:2" x14ac:dyDescent="0.2">
      <c r="A2103" s="4" t="s">
        <v>8538</v>
      </c>
      <c r="B2103" s="4" t="s">
        <v>8539</v>
      </c>
    </row>
    <row r="2104" spans="1:2" x14ac:dyDescent="0.2">
      <c r="A2104" s="4" t="s">
        <v>8541</v>
      </c>
      <c r="B2104" s="4" t="s">
        <v>8542</v>
      </c>
    </row>
    <row r="2105" spans="1:2" x14ac:dyDescent="0.2">
      <c r="A2105" s="4" t="s">
        <v>8544</v>
      </c>
      <c r="B2105" s="4" t="s">
        <v>8545</v>
      </c>
    </row>
    <row r="2106" spans="1:2" x14ac:dyDescent="0.2">
      <c r="A2106" s="4" t="s">
        <v>8547</v>
      </c>
      <c r="B2106" s="4" t="s">
        <v>8548</v>
      </c>
    </row>
    <row r="2107" spans="1:2" x14ac:dyDescent="0.2">
      <c r="A2107" s="4" t="s">
        <v>8550</v>
      </c>
      <c r="B2107" s="4" t="s">
        <v>8551</v>
      </c>
    </row>
    <row r="2108" spans="1:2" x14ac:dyDescent="0.2">
      <c r="A2108" s="4" t="s">
        <v>8553</v>
      </c>
      <c r="B2108" s="4" t="s">
        <v>8554</v>
      </c>
    </row>
    <row r="2109" spans="1:2" x14ac:dyDescent="0.2">
      <c r="A2109" s="4" t="s">
        <v>8556</v>
      </c>
      <c r="B2109" s="4" t="s">
        <v>8557</v>
      </c>
    </row>
    <row r="2110" spans="1:2" x14ac:dyDescent="0.2">
      <c r="A2110" s="4" t="s">
        <v>8559</v>
      </c>
      <c r="B2110" s="4" t="s">
        <v>8560</v>
      </c>
    </row>
    <row r="2111" spans="1:2" x14ac:dyDescent="0.2">
      <c r="A2111" s="4" t="s">
        <v>8562</v>
      </c>
      <c r="B2111" s="4" t="s">
        <v>8563</v>
      </c>
    </row>
    <row r="2112" spans="1:2" x14ac:dyDescent="0.2">
      <c r="A2112" s="4" t="s">
        <v>8565</v>
      </c>
      <c r="B2112" s="4" t="s">
        <v>8566</v>
      </c>
    </row>
    <row r="2113" spans="1:2" x14ac:dyDescent="0.2">
      <c r="A2113" s="4" t="s">
        <v>8568</v>
      </c>
      <c r="B2113" s="4" t="s">
        <v>8569</v>
      </c>
    </row>
    <row r="2114" spans="1:2" x14ac:dyDescent="0.2">
      <c r="A2114" s="4" t="s">
        <v>8571</v>
      </c>
      <c r="B2114" s="4" t="s">
        <v>8572</v>
      </c>
    </row>
    <row r="2115" spans="1:2" x14ac:dyDescent="0.2">
      <c r="A2115" s="4" t="s">
        <v>8574</v>
      </c>
      <c r="B2115" s="4" t="s">
        <v>8575</v>
      </c>
    </row>
    <row r="2116" spans="1:2" x14ac:dyDescent="0.2">
      <c r="A2116" s="4" t="s">
        <v>8577</v>
      </c>
      <c r="B2116" s="4" t="s">
        <v>8578</v>
      </c>
    </row>
    <row r="2117" spans="1:2" x14ac:dyDescent="0.2">
      <c r="A2117" s="4" t="s">
        <v>8580</v>
      </c>
      <c r="B2117" s="4" t="s">
        <v>8581</v>
      </c>
    </row>
    <row r="2118" spans="1:2" x14ac:dyDescent="0.2">
      <c r="A2118" s="4" t="s">
        <v>8583</v>
      </c>
      <c r="B2118" s="4" t="s">
        <v>8584</v>
      </c>
    </row>
    <row r="2119" spans="1:2" x14ac:dyDescent="0.2">
      <c r="A2119" s="4" t="s">
        <v>8586</v>
      </c>
      <c r="B2119" s="4" t="s">
        <v>8587</v>
      </c>
    </row>
    <row r="2120" spans="1:2" x14ac:dyDescent="0.2">
      <c r="A2120" s="4" t="s">
        <v>8589</v>
      </c>
      <c r="B2120" s="4" t="s">
        <v>8590</v>
      </c>
    </row>
    <row r="2121" spans="1:2" x14ac:dyDescent="0.2">
      <c r="A2121" s="4" t="s">
        <v>8592</v>
      </c>
      <c r="B2121" s="4" t="s">
        <v>8593</v>
      </c>
    </row>
    <row r="2122" spans="1:2" x14ac:dyDescent="0.2">
      <c r="A2122" s="4" t="s">
        <v>8595</v>
      </c>
      <c r="B2122" s="4" t="s">
        <v>8596</v>
      </c>
    </row>
    <row r="2123" spans="1:2" x14ac:dyDescent="0.2">
      <c r="A2123" s="4" t="s">
        <v>8598</v>
      </c>
      <c r="B2123" s="4" t="s">
        <v>8599</v>
      </c>
    </row>
    <row r="2124" spans="1:2" x14ac:dyDescent="0.2">
      <c r="A2124" s="4" t="s">
        <v>8601</v>
      </c>
      <c r="B2124" s="4" t="s">
        <v>8602</v>
      </c>
    </row>
    <row r="2125" spans="1:2" x14ac:dyDescent="0.2">
      <c r="A2125" s="4" t="s">
        <v>8604</v>
      </c>
      <c r="B2125" s="4" t="s">
        <v>8605</v>
      </c>
    </row>
    <row r="2126" spans="1:2" x14ac:dyDescent="0.2">
      <c r="A2126" s="4" t="s">
        <v>8607</v>
      </c>
      <c r="B2126" s="4" t="s">
        <v>8608</v>
      </c>
    </row>
    <row r="2127" spans="1:2" x14ac:dyDescent="0.2">
      <c r="A2127" s="4" t="s">
        <v>8610</v>
      </c>
      <c r="B2127" s="4" t="s">
        <v>8611</v>
      </c>
    </row>
    <row r="2128" spans="1:2" x14ac:dyDescent="0.2">
      <c r="A2128" s="4" t="s">
        <v>8613</v>
      </c>
      <c r="B2128" s="4" t="s">
        <v>8614</v>
      </c>
    </row>
    <row r="2129" spans="1:2" x14ac:dyDescent="0.2">
      <c r="A2129" s="4" t="s">
        <v>8616</v>
      </c>
      <c r="B2129" s="4" t="s">
        <v>8617</v>
      </c>
    </row>
    <row r="2130" spans="1:2" x14ac:dyDescent="0.2">
      <c r="A2130" s="4" t="s">
        <v>8619</v>
      </c>
      <c r="B2130" s="4" t="s">
        <v>8620</v>
      </c>
    </row>
    <row r="2131" spans="1:2" x14ac:dyDescent="0.2">
      <c r="A2131" s="4" t="s">
        <v>8622</v>
      </c>
      <c r="B2131" s="4" t="s">
        <v>8623</v>
      </c>
    </row>
    <row r="2132" spans="1:2" x14ac:dyDescent="0.2">
      <c r="A2132" s="4" t="s">
        <v>8625</v>
      </c>
      <c r="B2132" s="4" t="s">
        <v>8626</v>
      </c>
    </row>
    <row r="2133" spans="1:2" x14ac:dyDescent="0.2">
      <c r="A2133" s="4" t="s">
        <v>8628</v>
      </c>
      <c r="B2133" s="4" t="s">
        <v>8629</v>
      </c>
    </row>
    <row r="2134" spans="1:2" x14ac:dyDescent="0.2">
      <c r="A2134" s="4" t="s">
        <v>8631</v>
      </c>
      <c r="B2134" s="4" t="s">
        <v>8632</v>
      </c>
    </row>
    <row r="2135" spans="1:2" x14ac:dyDescent="0.2">
      <c r="A2135" s="4" t="s">
        <v>8634</v>
      </c>
      <c r="B2135" s="4" t="s">
        <v>8635</v>
      </c>
    </row>
    <row r="2136" spans="1:2" x14ac:dyDescent="0.2">
      <c r="A2136" s="4" t="s">
        <v>8637</v>
      </c>
      <c r="B2136" s="4" t="s">
        <v>8638</v>
      </c>
    </row>
    <row r="2137" spans="1:2" x14ac:dyDescent="0.2">
      <c r="A2137" s="4" t="s">
        <v>8640</v>
      </c>
      <c r="B2137" s="4" t="s">
        <v>8641</v>
      </c>
    </row>
    <row r="2138" spans="1:2" x14ac:dyDescent="0.2">
      <c r="A2138" s="4" t="s">
        <v>8643</v>
      </c>
      <c r="B2138" s="4" t="s">
        <v>8644</v>
      </c>
    </row>
    <row r="2139" spans="1:2" x14ac:dyDescent="0.2">
      <c r="A2139" s="4" t="s">
        <v>8646</v>
      </c>
      <c r="B2139" s="4" t="s">
        <v>8647</v>
      </c>
    </row>
    <row r="2140" spans="1:2" x14ac:dyDescent="0.2">
      <c r="A2140" s="4" t="s">
        <v>8649</v>
      </c>
      <c r="B2140" s="4" t="s">
        <v>8650</v>
      </c>
    </row>
    <row r="2141" spans="1:2" x14ac:dyDescent="0.2">
      <c r="A2141" s="4" t="s">
        <v>8652</v>
      </c>
      <c r="B2141" s="4" t="s">
        <v>8653</v>
      </c>
    </row>
    <row r="2142" spans="1:2" x14ac:dyDescent="0.2">
      <c r="A2142" s="4" t="s">
        <v>8655</v>
      </c>
      <c r="B2142" s="4" t="s">
        <v>8656</v>
      </c>
    </row>
    <row r="2143" spans="1:2" x14ac:dyDescent="0.2">
      <c r="A2143" s="4" t="s">
        <v>8658</v>
      </c>
      <c r="B2143" s="4" t="s">
        <v>8659</v>
      </c>
    </row>
    <row r="2144" spans="1:2" x14ac:dyDescent="0.2">
      <c r="A2144" s="4" t="s">
        <v>8661</v>
      </c>
      <c r="B2144" s="4" t="s">
        <v>8662</v>
      </c>
    </row>
    <row r="2145" spans="1:2" x14ac:dyDescent="0.2">
      <c r="A2145" s="4" t="s">
        <v>8664</v>
      </c>
      <c r="B2145" s="4" t="s">
        <v>8665</v>
      </c>
    </row>
    <row r="2146" spans="1:2" x14ac:dyDescent="0.2">
      <c r="A2146" s="4" t="s">
        <v>8667</v>
      </c>
      <c r="B2146" s="4" t="s">
        <v>8668</v>
      </c>
    </row>
    <row r="2147" spans="1:2" x14ac:dyDescent="0.2">
      <c r="A2147" s="4" t="s">
        <v>8670</v>
      </c>
      <c r="B2147" s="4" t="s">
        <v>8671</v>
      </c>
    </row>
    <row r="2148" spans="1:2" x14ac:dyDescent="0.2">
      <c r="A2148" s="4" t="s">
        <v>8673</v>
      </c>
      <c r="B2148" s="4" t="s">
        <v>8674</v>
      </c>
    </row>
    <row r="2149" spans="1:2" x14ac:dyDescent="0.2">
      <c r="A2149" s="4" t="s">
        <v>8676</v>
      </c>
      <c r="B2149" s="4" t="s">
        <v>8677</v>
      </c>
    </row>
    <row r="2150" spans="1:2" x14ac:dyDescent="0.2">
      <c r="A2150" s="4" t="s">
        <v>8679</v>
      </c>
      <c r="B2150" s="4" t="s">
        <v>8680</v>
      </c>
    </row>
    <row r="2151" spans="1:2" x14ac:dyDescent="0.2">
      <c r="A2151" s="4" t="s">
        <v>8682</v>
      </c>
      <c r="B2151" s="4" t="s">
        <v>8683</v>
      </c>
    </row>
    <row r="2152" spans="1:2" x14ac:dyDescent="0.2">
      <c r="A2152" s="4" t="s">
        <v>8685</v>
      </c>
      <c r="B2152" s="4" t="s">
        <v>8686</v>
      </c>
    </row>
    <row r="2153" spans="1:2" x14ac:dyDescent="0.2">
      <c r="A2153" s="4" t="s">
        <v>8688</v>
      </c>
      <c r="B2153" s="4" t="s">
        <v>8689</v>
      </c>
    </row>
    <row r="2154" spans="1:2" x14ac:dyDescent="0.2">
      <c r="A2154" s="4" t="s">
        <v>8691</v>
      </c>
      <c r="B2154" s="4" t="s">
        <v>8692</v>
      </c>
    </row>
    <row r="2155" spans="1:2" x14ac:dyDescent="0.2">
      <c r="A2155" s="4" t="s">
        <v>8694</v>
      </c>
      <c r="B2155" s="4" t="s">
        <v>8695</v>
      </c>
    </row>
    <row r="2156" spans="1:2" x14ac:dyDescent="0.2">
      <c r="A2156" s="4" t="s">
        <v>8697</v>
      </c>
      <c r="B2156" s="4" t="s">
        <v>8698</v>
      </c>
    </row>
    <row r="2157" spans="1:2" x14ac:dyDescent="0.2">
      <c r="A2157" s="4" t="s">
        <v>8700</v>
      </c>
      <c r="B2157" s="4" t="s">
        <v>8701</v>
      </c>
    </row>
    <row r="2158" spans="1:2" x14ac:dyDescent="0.2">
      <c r="A2158" s="4" t="s">
        <v>8703</v>
      </c>
      <c r="B2158" s="4" t="s">
        <v>8704</v>
      </c>
    </row>
    <row r="2159" spans="1:2" x14ac:dyDescent="0.2">
      <c r="A2159" s="4" t="s">
        <v>8706</v>
      </c>
      <c r="B2159" s="4" t="s">
        <v>8707</v>
      </c>
    </row>
    <row r="2160" spans="1:2" x14ac:dyDescent="0.2">
      <c r="A2160" s="4" t="s">
        <v>8709</v>
      </c>
      <c r="B2160" s="4" t="s">
        <v>8710</v>
      </c>
    </row>
    <row r="2161" spans="1:2" x14ac:dyDescent="0.2">
      <c r="A2161" s="4" t="s">
        <v>8712</v>
      </c>
      <c r="B2161" s="4" t="s">
        <v>8713</v>
      </c>
    </row>
    <row r="2162" spans="1:2" x14ac:dyDescent="0.2">
      <c r="A2162" s="4" t="s">
        <v>8715</v>
      </c>
      <c r="B2162" s="4" t="s">
        <v>8716</v>
      </c>
    </row>
    <row r="2163" spans="1:2" x14ac:dyDescent="0.2">
      <c r="A2163" s="4" t="s">
        <v>8718</v>
      </c>
      <c r="B2163" s="4" t="s">
        <v>8719</v>
      </c>
    </row>
    <row r="2164" spans="1:2" x14ac:dyDescent="0.2">
      <c r="A2164" s="4" t="s">
        <v>8721</v>
      </c>
      <c r="B2164" s="4" t="s">
        <v>8722</v>
      </c>
    </row>
    <row r="2165" spans="1:2" x14ac:dyDescent="0.2">
      <c r="A2165" s="4" t="s">
        <v>8724</v>
      </c>
      <c r="B2165" s="4" t="s">
        <v>8725</v>
      </c>
    </row>
    <row r="2166" spans="1:2" x14ac:dyDescent="0.2">
      <c r="A2166" s="4" t="s">
        <v>8727</v>
      </c>
      <c r="B2166" s="4" t="s">
        <v>8728</v>
      </c>
    </row>
    <row r="2167" spans="1:2" x14ac:dyDescent="0.2">
      <c r="A2167" s="4" t="s">
        <v>8730</v>
      </c>
      <c r="B2167" s="4" t="s">
        <v>8731</v>
      </c>
    </row>
    <row r="2168" spans="1:2" x14ac:dyDescent="0.2">
      <c r="A2168" s="4" t="s">
        <v>8733</v>
      </c>
      <c r="B2168" s="4" t="s">
        <v>8734</v>
      </c>
    </row>
    <row r="2169" spans="1:2" x14ac:dyDescent="0.2">
      <c r="A2169" s="4" t="s">
        <v>8736</v>
      </c>
      <c r="B2169" s="4" t="s">
        <v>8737</v>
      </c>
    </row>
    <row r="2170" spans="1:2" x14ac:dyDescent="0.2">
      <c r="A2170" s="4" t="s">
        <v>8739</v>
      </c>
      <c r="B2170" s="4" t="s">
        <v>8740</v>
      </c>
    </row>
    <row r="2171" spans="1:2" x14ac:dyDescent="0.2">
      <c r="A2171" s="4" t="s">
        <v>8742</v>
      </c>
      <c r="B2171" s="4" t="s">
        <v>8743</v>
      </c>
    </row>
    <row r="2172" spans="1:2" x14ac:dyDescent="0.2">
      <c r="A2172" s="4" t="s">
        <v>8745</v>
      </c>
      <c r="B2172" s="4" t="s">
        <v>8746</v>
      </c>
    </row>
    <row r="2173" spans="1:2" x14ac:dyDescent="0.2">
      <c r="A2173" s="4" t="s">
        <v>8748</v>
      </c>
      <c r="B2173" s="4" t="s">
        <v>8749</v>
      </c>
    </row>
    <row r="2174" spans="1:2" x14ac:dyDescent="0.2">
      <c r="A2174" s="4" t="s">
        <v>8751</v>
      </c>
      <c r="B2174" s="4" t="s">
        <v>8752</v>
      </c>
    </row>
    <row r="2175" spans="1:2" x14ac:dyDescent="0.2">
      <c r="A2175" s="4" t="s">
        <v>8754</v>
      </c>
      <c r="B2175" s="4" t="s">
        <v>8755</v>
      </c>
    </row>
    <row r="2176" spans="1:2" x14ac:dyDescent="0.2">
      <c r="A2176" s="4" t="s">
        <v>8757</v>
      </c>
      <c r="B2176" s="4" t="s">
        <v>8758</v>
      </c>
    </row>
    <row r="2177" spans="1:2" x14ac:dyDescent="0.2">
      <c r="A2177" s="4" t="s">
        <v>8760</v>
      </c>
      <c r="B2177" s="4" t="s">
        <v>8761</v>
      </c>
    </row>
    <row r="2178" spans="1:2" x14ac:dyDescent="0.2">
      <c r="A2178" s="4" t="s">
        <v>8763</v>
      </c>
      <c r="B2178" s="4" t="s">
        <v>8764</v>
      </c>
    </row>
    <row r="2179" spans="1:2" x14ac:dyDescent="0.2">
      <c r="A2179" s="4" t="s">
        <v>8766</v>
      </c>
      <c r="B2179" s="4" t="s">
        <v>8767</v>
      </c>
    </row>
    <row r="2180" spans="1:2" x14ac:dyDescent="0.2">
      <c r="A2180" s="4" t="s">
        <v>8769</v>
      </c>
      <c r="B2180" s="4" t="s">
        <v>8770</v>
      </c>
    </row>
    <row r="2181" spans="1:2" x14ac:dyDescent="0.2">
      <c r="A2181" s="4" t="s">
        <v>8772</v>
      </c>
      <c r="B2181" s="4" t="s">
        <v>8773</v>
      </c>
    </row>
    <row r="2182" spans="1:2" x14ac:dyDescent="0.2">
      <c r="A2182" s="4" t="s">
        <v>8775</v>
      </c>
      <c r="B2182" s="4" t="s">
        <v>8776</v>
      </c>
    </row>
    <row r="2183" spans="1:2" x14ac:dyDescent="0.2">
      <c r="A2183" s="4" t="s">
        <v>8778</v>
      </c>
      <c r="B2183" s="4" t="s">
        <v>8779</v>
      </c>
    </row>
    <row r="2184" spans="1:2" x14ac:dyDescent="0.2">
      <c r="A2184" s="4" t="s">
        <v>8781</v>
      </c>
      <c r="B2184" s="4" t="s">
        <v>8782</v>
      </c>
    </row>
    <row r="2185" spans="1:2" x14ac:dyDescent="0.2">
      <c r="A2185" s="4" t="s">
        <v>8784</v>
      </c>
      <c r="B2185" s="4" t="s">
        <v>8785</v>
      </c>
    </row>
    <row r="2186" spans="1:2" x14ac:dyDescent="0.2">
      <c r="A2186" s="4" t="s">
        <v>8787</v>
      </c>
      <c r="B2186" s="4" t="s">
        <v>8788</v>
      </c>
    </row>
    <row r="2187" spans="1:2" x14ac:dyDescent="0.2">
      <c r="A2187" s="4" t="s">
        <v>8790</v>
      </c>
      <c r="B2187" s="4" t="s">
        <v>8791</v>
      </c>
    </row>
    <row r="2188" spans="1:2" x14ac:dyDescent="0.2">
      <c r="A2188" s="4" t="s">
        <v>8793</v>
      </c>
      <c r="B2188" s="4" t="s">
        <v>8794</v>
      </c>
    </row>
    <row r="2189" spans="1:2" x14ac:dyDescent="0.2">
      <c r="A2189" s="4" t="s">
        <v>8796</v>
      </c>
      <c r="B2189" s="4" t="s">
        <v>8797</v>
      </c>
    </row>
    <row r="2190" spans="1:2" x14ac:dyDescent="0.2">
      <c r="A2190" s="4" t="s">
        <v>8799</v>
      </c>
      <c r="B2190" s="4" t="s">
        <v>8800</v>
      </c>
    </row>
    <row r="2191" spans="1:2" x14ac:dyDescent="0.2">
      <c r="A2191" s="4" t="s">
        <v>8802</v>
      </c>
      <c r="B2191" s="4" t="s">
        <v>8803</v>
      </c>
    </row>
    <row r="2192" spans="1:2" x14ac:dyDescent="0.2">
      <c r="A2192" s="4" t="s">
        <v>8805</v>
      </c>
      <c r="B2192" s="4" t="s">
        <v>8806</v>
      </c>
    </row>
    <row r="2193" spans="1:2" x14ac:dyDescent="0.2">
      <c r="A2193" s="4" t="s">
        <v>8808</v>
      </c>
      <c r="B2193" s="4" t="s">
        <v>8809</v>
      </c>
    </row>
    <row r="2194" spans="1:2" x14ac:dyDescent="0.2">
      <c r="A2194" s="4" t="s">
        <v>8811</v>
      </c>
      <c r="B2194" s="4" t="s">
        <v>8812</v>
      </c>
    </row>
    <row r="2195" spans="1:2" x14ac:dyDescent="0.2">
      <c r="A2195" s="4" t="s">
        <v>8814</v>
      </c>
      <c r="B2195" s="4" t="s">
        <v>8815</v>
      </c>
    </row>
    <row r="2196" spans="1:2" x14ac:dyDescent="0.2">
      <c r="A2196" s="4" t="s">
        <v>8817</v>
      </c>
      <c r="B2196" s="4" t="s">
        <v>8818</v>
      </c>
    </row>
    <row r="2197" spans="1:2" x14ac:dyDescent="0.2">
      <c r="A2197" s="4" t="s">
        <v>8820</v>
      </c>
      <c r="B2197" s="4" t="s">
        <v>8821</v>
      </c>
    </row>
    <row r="2198" spans="1:2" x14ac:dyDescent="0.2">
      <c r="A2198" s="4" t="s">
        <v>8823</v>
      </c>
      <c r="B2198" s="4" t="s">
        <v>8824</v>
      </c>
    </row>
    <row r="2199" spans="1:2" x14ac:dyDescent="0.2">
      <c r="A2199" s="4" t="s">
        <v>8826</v>
      </c>
      <c r="B2199" s="4" t="s">
        <v>8827</v>
      </c>
    </row>
    <row r="2200" spans="1:2" x14ac:dyDescent="0.2">
      <c r="A2200" s="4" t="s">
        <v>8829</v>
      </c>
      <c r="B2200" s="4" t="s">
        <v>8830</v>
      </c>
    </row>
    <row r="2201" spans="1:2" x14ac:dyDescent="0.2">
      <c r="A2201" s="4" t="s">
        <v>8832</v>
      </c>
      <c r="B2201" s="4" t="s">
        <v>8833</v>
      </c>
    </row>
    <row r="2202" spans="1:2" x14ac:dyDescent="0.2">
      <c r="A2202" s="4" t="s">
        <v>8835</v>
      </c>
      <c r="B2202" s="4" t="s">
        <v>8836</v>
      </c>
    </row>
    <row r="2203" spans="1:2" x14ac:dyDescent="0.2">
      <c r="A2203" s="4" t="s">
        <v>8838</v>
      </c>
      <c r="B2203" s="4" t="s">
        <v>8839</v>
      </c>
    </row>
    <row r="2204" spans="1:2" x14ac:dyDescent="0.2">
      <c r="A2204" s="4" t="s">
        <v>8841</v>
      </c>
      <c r="B2204" s="4" t="s">
        <v>8842</v>
      </c>
    </row>
    <row r="2205" spans="1:2" x14ac:dyDescent="0.2">
      <c r="A2205" s="4" t="s">
        <v>8844</v>
      </c>
      <c r="B2205" s="4" t="s">
        <v>8845</v>
      </c>
    </row>
    <row r="2206" spans="1:2" x14ac:dyDescent="0.2">
      <c r="A2206" s="4" t="s">
        <v>8847</v>
      </c>
      <c r="B2206" s="4" t="s">
        <v>8848</v>
      </c>
    </row>
    <row r="2207" spans="1:2" x14ac:dyDescent="0.2">
      <c r="A2207" s="4" t="s">
        <v>8850</v>
      </c>
      <c r="B2207" s="4" t="s">
        <v>8851</v>
      </c>
    </row>
    <row r="2208" spans="1:2" x14ac:dyDescent="0.2">
      <c r="A2208" s="4" t="s">
        <v>8853</v>
      </c>
      <c r="B2208" s="4" t="s">
        <v>8854</v>
      </c>
    </row>
    <row r="2209" spans="1:2" x14ac:dyDescent="0.2">
      <c r="A2209" s="4" t="s">
        <v>8856</v>
      </c>
      <c r="B2209" s="4" t="s">
        <v>8857</v>
      </c>
    </row>
    <row r="2210" spans="1:2" x14ac:dyDescent="0.2">
      <c r="A2210" s="4" t="s">
        <v>8859</v>
      </c>
      <c r="B2210" s="4" t="s">
        <v>8860</v>
      </c>
    </row>
    <row r="2211" spans="1:2" x14ac:dyDescent="0.2">
      <c r="A2211" s="4" t="s">
        <v>8862</v>
      </c>
      <c r="B2211" s="4" t="s">
        <v>8863</v>
      </c>
    </row>
    <row r="2212" spans="1:2" x14ac:dyDescent="0.2">
      <c r="A2212" s="4" t="s">
        <v>8865</v>
      </c>
      <c r="B2212" s="4" t="s">
        <v>8866</v>
      </c>
    </row>
    <row r="2213" spans="1:2" x14ac:dyDescent="0.2">
      <c r="A2213" s="4" t="s">
        <v>8868</v>
      </c>
      <c r="B2213" s="4" t="s">
        <v>8869</v>
      </c>
    </row>
    <row r="2214" spans="1:2" x14ac:dyDescent="0.2">
      <c r="A2214" s="4" t="s">
        <v>8871</v>
      </c>
      <c r="B2214" s="4" t="s">
        <v>8872</v>
      </c>
    </row>
    <row r="2215" spans="1:2" x14ac:dyDescent="0.2">
      <c r="A2215" s="4" t="s">
        <v>8874</v>
      </c>
      <c r="B2215" s="4" t="s">
        <v>8875</v>
      </c>
    </row>
    <row r="2216" spans="1:2" x14ac:dyDescent="0.2">
      <c r="A2216" s="4" t="s">
        <v>8877</v>
      </c>
      <c r="B2216" s="4" t="s">
        <v>8878</v>
      </c>
    </row>
    <row r="2217" spans="1:2" x14ac:dyDescent="0.2">
      <c r="A2217" s="4" t="s">
        <v>8880</v>
      </c>
      <c r="B2217" s="4" t="s">
        <v>8881</v>
      </c>
    </row>
    <row r="2218" spans="1:2" x14ac:dyDescent="0.2">
      <c r="A2218" s="4" t="s">
        <v>8883</v>
      </c>
      <c r="B2218" s="4" t="s">
        <v>8884</v>
      </c>
    </row>
    <row r="2219" spans="1:2" x14ac:dyDescent="0.2">
      <c r="A2219" s="4" t="s">
        <v>8886</v>
      </c>
      <c r="B2219" s="4" t="s">
        <v>8887</v>
      </c>
    </row>
    <row r="2220" spans="1:2" x14ac:dyDescent="0.2">
      <c r="A2220" s="4" t="s">
        <v>8889</v>
      </c>
      <c r="B2220" s="4" t="s">
        <v>8890</v>
      </c>
    </row>
    <row r="2221" spans="1:2" x14ac:dyDescent="0.2">
      <c r="A2221" s="4" t="s">
        <v>8892</v>
      </c>
      <c r="B2221" s="4" t="s">
        <v>8893</v>
      </c>
    </row>
    <row r="2222" spans="1:2" x14ac:dyDescent="0.2">
      <c r="A2222" s="4" t="s">
        <v>8895</v>
      </c>
      <c r="B2222" s="4" t="s">
        <v>8896</v>
      </c>
    </row>
    <row r="2223" spans="1:2" x14ac:dyDescent="0.2">
      <c r="A2223" s="4" t="s">
        <v>8898</v>
      </c>
      <c r="B2223" s="4" t="s">
        <v>8899</v>
      </c>
    </row>
    <row r="2224" spans="1:2" x14ac:dyDescent="0.2">
      <c r="A2224" s="4" t="s">
        <v>8901</v>
      </c>
      <c r="B2224" s="4" t="s">
        <v>8902</v>
      </c>
    </row>
    <row r="2225" spans="1:2" x14ac:dyDescent="0.2">
      <c r="A2225" s="4" t="s">
        <v>8904</v>
      </c>
      <c r="B2225" s="4" t="s">
        <v>8905</v>
      </c>
    </row>
    <row r="2226" spans="1:2" x14ac:dyDescent="0.2">
      <c r="A2226" s="4" t="s">
        <v>8907</v>
      </c>
      <c r="B2226" s="4" t="s">
        <v>8908</v>
      </c>
    </row>
    <row r="2227" spans="1:2" x14ac:dyDescent="0.2">
      <c r="A2227" s="4" t="s">
        <v>8910</v>
      </c>
      <c r="B2227" s="4" t="s">
        <v>8911</v>
      </c>
    </row>
    <row r="2228" spans="1:2" x14ac:dyDescent="0.2">
      <c r="A2228" s="4" t="s">
        <v>8913</v>
      </c>
      <c r="B2228" s="4" t="s">
        <v>8914</v>
      </c>
    </row>
    <row r="2229" spans="1:2" x14ac:dyDescent="0.2">
      <c r="A2229" s="4" t="s">
        <v>8916</v>
      </c>
      <c r="B2229" s="4" t="s">
        <v>8917</v>
      </c>
    </row>
    <row r="2230" spans="1:2" x14ac:dyDescent="0.2">
      <c r="A2230" s="4" t="s">
        <v>8919</v>
      </c>
      <c r="B2230" s="4" t="s">
        <v>8920</v>
      </c>
    </row>
    <row r="2231" spans="1:2" x14ac:dyDescent="0.2">
      <c r="A2231" s="4" t="s">
        <v>8922</v>
      </c>
      <c r="B2231" s="4" t="s">
        <v>8923</v>
      </c>
    </row>
    <row r="2232" spans="1:2" x14ac:dyDescent="0.2">
      <c r="A2232" s="4" t="s">
        <v>8925</v>
      </c>
      <c r="B2232" s="4" t="s">
        <v>8926</v>
      </c>
    </row>
    <row r="2233" spans="1:2" x14ac:dyDescent="0.2">
      <c r="A2233" s="4" t="s">
        <v>8928</v>
      </c>
      <c r="B2233" s="4" t="s">
        <v>8929</v>
      </c>
    </row>
    <row r="2234" spans="1:2" x14ac:dyDescent="0.2">
      <c r="A2234" s="4" t="s">
        <v>8931</v>
      </c>
      <c r="B2234" s="4" t="s">
        <v>8932</v>
      </c>
    </row>
    <row r="2235" spans="1:2" x14ac:dyDescent="0.2">
      <c r="A2235" s="4" t="s">
        <v>8934</v>
      </c>
      <c r="B2235" s="4" t="s">
        <v>8935</v>
      </c>
    </row>
    <row r="2236" spans="1:2" x14ac:dyDescent="0.2">
      <c r="A2236" s="4" t="s">
        <v>8937</v>
      </c>
      <c r="B2236" s="4" t="s">
        <v>8938</v>
      </c>
    </row>
    <row r="2237" spans="1:2" x14ac:dyDescent="0.2">
      <c r="A2237" s="4" t="s">
        <v>8940</v>
      </c>
      <c r="B2237" s="4" t="s">
        <v>8941</v>
      </c>
    </row>
    <row r="2238" spans="1:2" x14ac:dyDescent="0.2">
      <c r="A2238" s="4" t="s">
        <v>8943</v>
      </c>
      <c r="B2238" s="4" t="s">
        <v>8944</v>
      </c>
    </row>
    <row r="2239" spans="1:2" x14ac:dyDescent="0.2">
      <c r="A2239" s="4" t="s">
        <v>8946</v>
      </c>
      <c r="B2239" s="4" t="s">
        <v>8947</v>
      </c>
    </row>
    <row r="2240" spans="1:2" x14ac:dyDescent="0.2">
      <c r="A2240" s="4" t="s">
        <v>8949</v>
      </c>
      <c r="B2240" s="4" t="s">
        <v>8950</v>
      </c>
    </row>
    <row r="2241" spans="1:2" x14ac:dyDescent="0.2">
      <c r="A2241" s="4" t="s">
        <v>8952</v>
      </c>
      <c r="B2241" s="4" t="s">
        <v>8953</v>
      </c>
    </row>
    <row r="2242" spans="1:2" x14ac:dyDescent="0.2">
      <c r="A2242" s="4" t="s">
        <v>8955</v>
      </c>
      <c r="B2242" s="4" t="s">
        <v>8956</v>
      </c>
    </row>
    <row r="2243" spans="1:2" x14ac:dyDescent="0.2">
      <c r="A2243" s="4" t="s">
        <v>8958</v>
      </c>
      <c r="B2243" s="4" t="s">
        <v>8959</v>
      </c>
    </row>
    <row r="2244" spans="1:2" x14ac:dyDescent="0.2">
      <c r="A2244" s="4" t="s">
        <v>8961</v>
      </c>
      <c r="B2244" s="4" t="s">
        <v>8962</v>
      </c>
    </row>
    <row r="2245" spans="1:2" x14ac:dyDescent="0.2">
      <c r="A2245" s="4" t="s">
        <v>8964</v>
      </c>
      <c r="B2245" s="4" t="s">
        <v>8965</v>
      </c>
    </row>
    <row r="2246" spans="1:2" x14ac:dyDescent="0.2">
      <c r="A2246" s="4" t="s">
        <v>8967</v>
      </c>
      <c r="B2246" s="4" t="s">
        <v>8968</v>
      </c>
    </row>
    <row r="2247" spans="1:2" x14ac:dyDescent="0.2">
      <c r="A2247" s="4" t="s">
        <v>8970</v>
      </c>
      <c r="B2247" s="4" t="s">
        <v>8971</v>
      </c>
    </row>
    <row r="2248" spans="1:2" x14ac:dyDescent="0.2">
      <c r="A2248" s="4" t="s">
        <v>8973</v>
      </c>
      <c r="B2248" s="4" t="s">
        <v>8974</v>
      </c>
    </row>
    <row r="2249" spans="1:2" x14ac:dyDescent="0.2">
      <c r="A2249" s="4" t="s">
        <v>8976</v>
      </c>
      <c r="B2249" s="4" t="s">
        <v>8977</v>
      </c>
    </row>
    <row r="2250" spans="1:2" x14ac:dyDescent="0.2">
      <c r="A2250" s="4" t="s">
        <v>8979</v>
      </c>
      <c r="B2250" s="4" t="s">
        <v>8980</v>
      </c>
    </row>
    <row r="2251" spans="1:2" x14ac:dyDescent="0.2">
      <c r="A2251" s="4" t="s">
        <v>8982</v>
      </c>
      <c r="B2251" s="4" t="s">
        <v>8983</v>
      </c>
    </row>
    <row r="2252" spans="1:2" x14ac:dyDescent="0.2">
      <c r="A2252" s="4" t="s">
        <v>8985</v>
      </c>
      <c r="B2252" s="4" t="s">
        <v>8986</v>
      </c>
    </row>
    <row r="2253" spans="1:2" x14ac:dyDescent="0.2">
      <c r="A2253" s="4" t="s">
        <v>8988</v>
      </c>
      <c r="B2253" s="4" t="s">
        <v>8989</v>
      </c>
    </row>
    <row r="2254" spans="1:2" x14ac:dyDescent="0.2">
      <c r="A2254" s="4" t="s">
        <v>8991</v>
      </c>
      <c r="B2254" s="4" t="s">
        <v>8992</v>
      </c>
    </row>
    <row r="2255" spans="1:2" x14ac:dyDescent="0.2">
      <c r="A2255" s="4" t="s">
        <v>8994</v>
      </c>
      <c r="B2255" s="4" t="s">
        <v>8995</v>
      </c>
    </row>
    <row r="2256" spans="1:2" x14ac:dyDescent="0.2">
      <c r="A2256" s="4" t="s">
        <v>8997</v>
      </c>
      <c r="B2256" s="4" t="s">
        <v>8998</v>
      </c>
    </row>
    <row r="2257" spans="1:2" x14ac:dyDescent="0.2">
      <c r="A2257" s="4" t="s">
        <v>9000</v>
      </c>
      <c r="B2257" s="4" t="s">
        <v>9001</v>
      </c>
    </row>
    <row r="2258" spans="1:2" x14ac:dyDescent="0.2">
      <c r="A2258" s="4" t="s">
        <v>9003</v>
      </c>
      <c r="B2258" s="4" t="s">
        <v>9004</v>
      </c>
    </row>
    <row r="2259" spans="1:2" x14ac:dyDescent="0.2">
      <c r="A2259" s="4" t="s">
        <v>9006</v>
      </c>
      <c r="B2259" s="4" t="s">
        <v>9007</v>
      </c>
    </row>
    <row r="2260" spans="1:2" x14ac:dyDescent="0.2">
      <c r="A2260" s="4" t="s">
        <v>9009</v>
      </c>
      <c r="B2260" s="4" t="s">
        <v>9010</v>
      </c>
    </row>
    <row r="2261" spans="1:2" x14ac:dyDescent="0.2">
      <c r="A2261" s="4" t="s">
        <v>9012</v>
      </c>
      <c r="B2261" s="4" t="s">
        <v>9013</v>
      </c>
    </row>
    <row r="2262" spans="1:2" x14ac:dyDescent="0.2">
      <c r="A2262" s="4" t="s">
        <v>9015</v>
      </c>
      <c r="B2262" s="4" t="s">
        <v>9016</v>
      </c>
    </row>
    <row r="2263" spans="1:2" x14ac:dyDescent="0.2">
      <c r="A2263" s="4" t="s">
        <v>9018</v>
      </c>
      <c r="B2263" s="4" t="s">
        <v>9019</v>
      </c>
    </row>
    <row r="2264" spans="1:2" x14ac:dyDescent="0.2">
      <c r="A2264" s="4" t="s">
        <v>9021</v>
      </c>
      <c r="B2264" s="4" t="s">
        <v>9022</v>
      </c>
    </row>
    <row r="2265" spans="1:2" x14ac:dyDescent="0.2">
      <c r="A2265" s="4" t="s">
        <v>9024</v>
      </c>
      <c r="B2265" s="4" t="s">
        <v>9025</v>
      </c>
    </row>
    <row r="2266" spans="1:2" x14ac:dyDescent="0.2">
      <c r="A2266" s="4" t="s">
        <v>9027</v>
      </c>
      <c r="B2266" s="4" t="s">
        <v>9028</v>
      </c>
    </row>
    <row r="2267" spans="1:2" x14ac:dyDescent="0.2">
      <c r="A2267" s="4" t="s">
        <v>9030</v>
      </c>
      <c r="B2267" s="4" t="s">
        <v>9031</v>
      </c>
    </row>
    <row r="2268" spans="1:2" x14ac:dyDescent="0.2">
      <c r="A2268" s="4" t="s">
        <v>9033</v>
      </c>
      <c r="B2268" s="4" t="s">
        <v>9034</v>
      </c>
    </row>
    <row r="2269" spans="1:2" x14ac:dyDescent="0.2">
      <c r="A2269" s="4" t="s">
        <v>9036</v>
      </c>
      <c r="B2269" s="4" t="s">
        <v>9037</v>
      </c>
    </row>
    <row r="2270" spans="1:2" x14ac:dyDescent="0.2">
      <c r="A2270" s="4" t="s">
        <v>9039</v>
      </c>
      <c r="B2270" s="4" t="s">
        <v>9040</v>
      </c>
    </row>
    <row r="2271" spans="1:2" x14ac:dyDescent="0.2">
      <c r="A2271" s="4" t="s">
        <v>9042</v>
      </c>
      <c r="B2271" s="4" t="s">
        <v>9043</v>
      </c>
    </row>
    <row r="2272" spans="1:2" x14ac:dyDescent="0.2">
      <c r="A2272" s="4" t="s">
        <v>9045</v>
      </c>
      <c r="B2272" s="4" t="s">
        <v>9046</v>
      </c>
    </row>
    <row r="2273" spans="1:2" x14ac:dyDescent="0.2">
      <c r="A2273" s="4" t="s">
        <v>9048</v>
      </c>
      <c r="B2273" s="4" t="s">
        <v>9049</v>
      </c>
    </row>
    <row r="2274" spans="1:2" x14ac:dyDescent="0.2">
      <c r="A2274" s="4" t="s">
        <v>9051</v>
      </c>
      <c r="B2274" s="4" t="s">
        <v>9052</v>
      </c>
    </row>
    <row r="2275" spans="1:2" x14ac:dyDescent="0.2">
      <c r="A2275" s="4" t="s">
        <v>9054</v>
      </c>
      <c r="B2275" s="4" t="s">
        <v>9055</v>
      </c>
    </row>
    <row r="2276" spans="1:2" x14ac:dyDescent="0.2">
      <c r="A2276" s="4" t="s">
        <v>9057</v>
      </c>
      <c r="B2276" s="4" t="s">
        <v>9058</v>
      </c>
    </row>
    <row r="2277" spans="1:2" x14ac:dyDescent="0.2">
      <c r="A2277" s="4" t="s">
        <v>9060</v>
      </c>
      <c r="B2277" s="4" t="s">
        <v>9061</v>
      </c>
    </row>
    <row r="2278" spans="1:2" x14ac:dyDescent="0.2">
      <c r="A2278" s="4" t="s">
        <v>9063</v>
      </c>
      <c r="B2278" s="4" t="s">
        <v>9064</v>
      </c>
    </row>
    <row r="2279" spans="1:2" x14ac:dyDescent="0.2">
      <c r="A2279" s="4" t="s">
        <v>9066</v>
      </c>
      <c r="B2279" s="4" t="s">
        <v>9067</v>
      </c>
    </row>
    <row r="2280" spans="1:2" x14ac:dyDescent="0.2">
      <c r="A2280" s="4" t="s">
        <v>9069</v>
      </c>
      <c r="B2280" s="4" t="s">
        <v>9070</v>
      </c>
    </row>
    <row r="2281" spans="1:2" x14ac:dyDescent="0.2">
      <c r="A2281" s="4" t="s">
        <v>9072</v>
      </c>
      <c r="B2281" s="4" t="s">
        <v>9073</v>
      </c>
    </row>
    <row r="2282" spans="1:2" x14ac:dyDescent="0.2">
      <c r="A2282" s="4" t="s">
        <v>9075</v>
      </c>
      <c r="B2282" s="4" t="s">
        <v>9076</v>
      </c>
    </row>
    <row r="2283" spans="1:2" x14ac:dyDescent="0.2">
      <c r="A2283" s="4" t="s">
        <v>9078</v>
      </c>
      <c r="B2283" s="4" t="s">
        <v>9079</v>
      </c>
    </row>
    <row r="2284" spans="1:2" x14ac:dyDescent="0.2">
      <c r="A2284" s="4" t="s">
        <v>9081</v>
      </c>
      <c r="B2284" s="4" t="s">
        <v>9082</v>
      </c>
    </row>
    <row r="2285" spans="1:2" x14ac:dyDescent="0.2">
      <c r="A2285" s="4" t="s">
        <v>9084</v>
      </c>
      <c r="B2285" s="4" t="s">
        <v>9085</v>
      </c>
    </row>
    <row r="2286" spans="1:2" x14ac:dyDescent="0.2">
      <c r="A2286" s="4" t="s">
        <v>9087</v>
      </c>
      <c r="B2286" s="4" t="s">
        <v>9088</v>
      </c>
    </row>
    <row r="2287" spans="1:2" x14ac:dyDescent="0.2">
      <c r="A2287" s="4" t="s">
        <v>9090</v>
      </c>
      <c r="B2287" s="4" t="s">
        <v>9091</v>
      </c>
    </row>
    <row r="2288" spans="1:2" x14ac:dyDescent="0.2">
      <c r="A2288" s="4" t="s">
        <v>9093</v>
      </c>
      <c r="B2288" s="4" t="s">
        <v>9094</v>
      </c>
    </row>
    <row r="2289" spans="1:2" x14ac:dyDescent="0.2">
      <c r="A2289" s="4" t="s">
        <v>9096</v>
      </c>
      <c r="B2289" s="4" t="s">
        <v>9097</v>
      </c>
    </row>
    <row r="2290" spans="1:2" x14ac:dyDescent="0.2">
      <c r="A2290" s="4" t="s">
        <v>9099</v>
      </c>
      <c r="B2290" s="4" t="s">
        <v>9100</v>
      </c>
    </row>
    <row r="2291" spans="1:2" x14ac:dyDescent="0.2">
      <c r="A2291" s="4" t="s">
        <v>9102</v>
      </c>
      <c r="B2291" s="4" t="s">
        <v>9103</v>
      </c>
    </row>
    <row r="2292" spans="1:2" x14ac:dyDescent="0.2">
      <c r="A2292" s="4" t="s">
        <v>9105</v>
      </c>
      <c r="B2292" s="4" t="s">
        <v>9106</v>
      </c>
    </row>
    <row r="2293" spans="1:2" x14ac:dyDescent="0.2">
      <c r="A2293" s="4" t="s">
        <v>9108</v>
      </c>
      <c r="B2293" s="4" t="s">
        <v>9109</v>
      </c>
    </row>
    <row r="2294" spans="1:2" x14ac:dyDescent="0.2">
      <c r="A2294" s="4" t="s">
        <v>9111</v>
      </c>
      <c r="B2294" s="4" t="s">
        <v>9112</v>
      </c>
    </row>
    <row r="2295" spans="1:2" x14ac:dyDescent="0.2">
      <c r="A2295" s="4" t="s">
        <v>9114</v>
      </c>
      <c r="B2295" s="4" t="s">
        <v>9115</v>
      </c>
    </row>
    <row r="2296" spans="1:2" x14ac:dyDescent="0.2">
      <c r="A2296" s="4" t="s">
        <v>9117</v>
      </c>
      <c r="B2296" s="4" t="s">
        <v>9118</v>
      </c>
    </row>
    <row r="2297" spans="1:2" x14ac:dyDescent="0.2">
      <c r="A2297" s="4" t="s">
        <v>9120</v>
      </c>
      <c r="B2297" s="4" t="s">
        <v>9121</v>
      </c>
    </row>
    <row r="2298" spans="1:2" x14ac:dyDescent="0.2">
      <c r="A2298" s="4" t="s">
        <v>9123</v>
      </c>
      <c r="B2298" s="4" t="s">
        <v>9124</v>
      </c>
    </row>
    <row r="2299" spans="1:2" x14ac:dyDescent="0.2">
      <c r="A2299" s="4" t="s">
        <v>9126</v>
      </c>
      <c r="B2299" s="4" t="s">
        <v>9127</v>
      </c>
    </row>
    <row r="2300" spans="1:2" x14ac:dyDescent="0.2">
      <c r="A2300" s="4" t="s">
        <v>9129</v>
      </c>
      <c r="B2300" s="4" t="s">
        <v>9130</v>
      </c>
    </row>
    <row r="2301" spans="1:2" x14ac:dyDescent="0.2">
      <c r="A2301" s="4" t="s">
        <v>9132</v>
      </c>
      <c r="B2301" s="4" t="s">
        <v>9133</v>
      </c>
    </row>
    <row r="2302" spans="1:2" x14ac:dyDescent="0.2">
      <c r="A2302" s="4" t="s">
        <v>9135</v>
      </c>
      <c r="B2302" s="4" t="s">
        <v>9136</v>
      </c>
    </row>
    <row r="2303" spans="1:2" x14ac:dyDescent="0.2">
      <c r="A2303" s="4" t="s">
        <v>9138</v>
      </c>
      <c r="B2303" s="4" t="s">
        <v>9139</v>
      </c>
    </row>
    <row r="2304" spans="1:2" x14ac:dyDescent="0.2">
      <c r="A2304" s="4" t="s">
        <v>9141</v>
      </c>
      <c r="B2304" s="4" t="s">
        <v>9142</v>
      </c>
    </row>
    <row r="2305" spans="1:2" x14ac:dyDescent="0.2">
      <c r="A2305" s="4" t="s">
        <v>9144</v>
      </c>
      <c r="B2305" s="4" t="s">
        <v>9145</v>
      </c>
    </row>
    <row r="2306" spans="1:2" x14ac:dyDescent="0.2">
      <c r="A2306" s="4" t="s">
        <v>9147</v>
      </c>
      <c r="B2306" s="4" t="s">
        <v>9148</v>
      </c>
    </row>
    <row r="2307" spans="1:2" x14ac:dyDescent="0.2">
      <c r="A2307" s="4" t="s">
        <v>9150</v>
      </c>
      <c r="B2307" s="4" t="s">
        <v>9151</v>
      </c>
    </row>
    <row r="2308" spans="1:2" x14ac:dyDescent="0.2">
      <c r="A2308" s="4" t="s">
        <v>9153</v>
      </c>
      <c r="B2308" s="4" t="s">
        <v>9154</v>
      </c>
    </row>
    <row r="2309" spans="1:2" x14ac:dyDescent="0.2">
      <c r="A2309" s="4" t="s">
        <v>9156</v>
      </c>
      <c r="B2309" s="4" t="s">
        <v>9157</v>
      </c>
    </row>
    <row r="2310" spans="1:2" x14ac:dyDescent="0.2">
      <c r="A2310" s="4" t="s">
        <v>9159</v>
      </c>
      <c r="B2310" s="4" t="s">
        <v>9160</v>
      </c>
    </row>
    <row r="2311" spans="1:2" x14ac:dyDescent="0.2">
      <c r="A2311" s="4" t="s">
        <v>9162</v>
      </c>
      <c r="B2311" s="4" t="s">
        <v>9163</v>
      </c>
    </row>
    <row r="2312" spans="1:2" x14ac:dyDescent="0.2">
      <c r="A2312" s="4" t="s">
        <v>9165</v>
      </c>
      <c r="B2312" s="4" t="s">
        <v>9166</v>
      </c>
    </row>
    <row r="2313" spans="1:2" x14ac:dyDescent="0.2">
      <c r="A2313" s="4" t="s">
        <v>9168</v>
      </c>
      <c r="B2313" s="4" t="s">
        <v>9169</v>
      </c>
    </row>
    <row r="2314" spans="1:2" x14ac:dyDescent="0.2">
      <c r="A2314" s="4" t="s">
        <v>9171</v>
      </c>
      <c r="B2314" s="4" t="s">
        <v>9172</v>
      </c>
    </row>
    <row r="2315" spans="1:2" x14ac:dyDescent="0.2">
      <c r="A2315" s="4" t="s">
        <v>9174</v>
      </c>
      <c r="B2315" s="4" t="s">
        <v>9175</v>
      </c>
    </row>
    <row r="2316" spans="1:2" x14ac:dyDescent="0.2">
      <c r="A2316" s="4" t="s">
        <v>9177</v>
      </c>
      <c r="B2316" s="4" t="s">
        <v>9178</v>
      </c>
    </row>
    <row r="2317" spans="1:2" x14ac:dyDescent="0.2">
      <c r="A2317" s="4" t="s">
        <v>9180</v>
      </c>
      <c r="B2317" s="4" t="s">
        <v>9181</v>
      </c>
    </row>
    <row r="2318" spans="1:2" x14ac:dyDescent="0.2">
      <c r="A2318" s="4" t="s">
        <v>9183</v>
      </c>
      <c r="B2318" s="4" t="s">
        <v>9184</v>
      </c>
    </row>
    <row r="2319" spans="1:2" x14ac:dyDescent="0.2">
      <c r="A2319" s="4" t="s">
        <v>9186</v>
      </c>
      <c r="B2319" s="4" t="s">
        <v>9187</v>
      </c>
    </row>
    <row r="2320" spans="1:2" x14ac:dyDescent="0.2">
      <c r="A2320" s="4" t="s">
        <v>9189</v>
      </c>
      <c r="B2320" s="4" t="s">
        <v>9190</v>
      </c>
    </row>
    <row r="2321" spans="1:2" x14ac:dyDescent="0.2">
      <c r="A2321" s="4" t="s">
        <v>9192</v>
      </c>
      <c r="B2321" s="4" t="s">
        <v>9193</v>
      </c>
    </row>
    <row r="2322" spans="1:2" x14ac:dyDescent="0.2">
      <c r="A2322" s="4" t="s">
        <v>9195</v>
      </c>
      <c r="B2322" s="4" t="s">
        <v>9196</v>
      </c>
    </row>
    <row r="2323" spans="1:2" x14ac:dyDescent="0.2">
      <c r="A2323" s="4" t="s">
        <v>9198</v>
      </c>
      <c r="B2323" s="4" t="s">
        <v>9199</v>
      </c>
    </row>
    <row r="2324" spans="1:2" x14ac:dyDescent="0.2">
      <c r="A2324" s="4" t="s">
        <v>9201</v>
      </c>
      <c r="B2324" s="4" t="s">
        <v>9202</v>
      </c>
    </row>
    <row r="2325" spans="1:2" x14ac:dyDescent="0.2">
      <c r="A2325" s="4" t="s">
        <v>9204</v>
      </c>
      <c r="B2325" s="4" t="s">
        <v>9205</v>
      </c>
    </row>
    <row r="2326" spans="1:2" x14ac:dyDescent="0.2">
      <c r="A2326" s="4" t="s">
        <v>9207</v>
      </c>
      <c r="B2326" s="4" t="s">
        <v>9208</v>
      </c>
    </row>
    <row r="2327" spans="1:2" x14ac:dyDescent="0.2">
      <c r="A2327" s="4" t="s">
        <v>9210</v>
      </c>
      <c r="B2327" s="4" t="s">
        <v>9211</v>
      </c>
    </row>
    <row r="2328" spans="1:2" x14ac:dyDescent="0.2">
      <c r="A2328" s="4" t="s">
        <v>9213</v>
      </c>
      <c r="B2328" s="4" t="s">
        <v>9214</v>
      </c>
    </row>
    <row r="2329" spans="1:2" x14ac:dyDescent="0.2">
      <c r="A2329" s="4" t="s">
        <v>9216</v>
      </c>
      <c r="B2329" s="4" t="s">
        <v>9217</v>
      </c>
    </row>
    <row r="2330" spans="1:2" x14ac:dyDescent="0.2">
      <c r="A2330" s="4" t="s">
        <v>9219</v>
      </c>
      <c r="B2330" s="4" t="s">
        <v>9220</v>
      </c>
    </row>
    <row r="2331" spans="1:2" x14ac:dyDescent="0.2">
      <c r="A2331" s="4" t="s">
        <v>9222</v>
      </c>
      <c r="B2331" s="4" t="s">
        <v>9223</v>
      </c>
    </row>
    <row r="2332" spans="1:2" x14ac:dyDescent="0.2">
      <c r="A2332" s="4" t="s">
        <v>9225</v>
      </c>
      <c r="B2332" s="4" t="s">
        <v>9226</v>
      </c>
    </row>
    <row r="2333" spans="1:2" x14ac:dyDescent="0.2">
      <c r="A2333" s="4" t="s">
        <v>9228</v>
      </c>
      <c r="B2333" s="4" t="s">
        <v>9229</v>
      </c>
    </row>
    <row r="2334" spans="1:2" x14ac:dyDescent="0.2">
      <c r="A2334" s="4" t="s">
        <v>9231</v>
      </c>
      <c r="B2334" s="4" t="s">
        <v>9232</v>
      </c>
    </row>
    <row r="2335" spans="1:2" x14ac:dyDescent="0.2">
      <c r="A2335" s="4" t="s">
        <v>9234</v>
      </c>
      <c r="B2335" s="4" t="s">
        <v>9235</v>
      </c>
    </row>
    <row r="2336" spans="1:2" x14ac:dyDescent="0.2">
      <c r="A2336" s="4" t="s">
        <v>9237</v>
      </c>
      <c r="B2336" s="4" t="s">
        <v>9238</v>
      </c>
    </row>
    <row r="2337" spans="1:2" x14ac:dyDescent="0.2">
      <c r="A2337" s="4" t="s">
        <v>9240</v>
      </c>
      <c r="B2337" s="4" t="s">
        <v>9241</v>
      </c>
    </row>
    <row r="2338" spans="1:2" x14ac:dyDescent="0.2">
      <c r="A2338" s="4" t="s">
        <v>9243</v>
      </c>
      <c r="B2338" s="4" t="s">
        <v>9244</v>
      </c>
    </row>
    <row r="2339" spans="1:2" x14ac:dyDescent="0.2">
      <c r="A2339" s="4" t="s">
        <v>9246</v>
      </c>
      <c r="B2339" s="4" t="s">
        <v>9247</v>
      </c>
    </row>
    <row r="2340" spans="1:2" x14ac:dyDescent="0.2">
      <c r="A2340" s="4" t="s">
        <v>9249</v>
      </c>
      <c r="B2340" s="4" t="s">
        <v>9250</v>
      </c>
    </row>
    <row r="2341" spans="1:2" x14ac:dyDescent="0.2">
      <c r="A2341" s="4" t="s">
        <v>9252</v>
      </c>
      <c r="B2341" s="4" t="s">
        <v>9253</v>
      </c>
    </row>
    <row r="2342" spans="1:2" x14ac:dyDescent="0.2">
      <c r="A2342" s="4" t="s">
        <v>9255</v>
      </c>
      <c r="B2342" s="4" t="s">
        <v>9256</v>
      </c>
    </row>
    <row r="2343" spans="1:2" x14ac:dyDescent="0.2">
      <c r="A2343" s="4" t="s">
        <v>9258</v>
      </c>
      <c r="B2343" s="4" t="s">
        <v>9259</v>
      </c>
    </row>
    <row r="2344" spans="1:2" x14ac:dyDescent="0.2">
      <c r="A2344" s="4" t="s">
        <v>9261</v>
      </c>
      <c r="B2344" s="4" t="s">
        <v>9262</v>
      </c>
    </row>
    <row r="2345" spans="1:2" x14ac:dyDescent="0.2">
      <c r="A2345" s="4" t="s">
        <v>9264</v>
      </c>
      <c r="B2345" s="4" t="s">
        <v>9265</v>
      </c>
    </row>
    <row r="2346" spans="1:2" x14ac:dyDescent="0.2">
      <c r="A2346" s="4" t="s">
        <v>9267</v>
      </c>
      <c r="B2346" s="4" t="s">
        <v>9268</v>
      </c>
    </row>
    <row r="2347" spans="1:2" x14ac:dyDescent="0.2">
      <c r="A2347" s="4" t="s">
        <v>9270</v>
      </c>
      <c r="B2347" s="4" t="s">
        <v>9271</v>
      </c>
    </row>
    <row r="2348" spans="1:2" x14ac:dyDescent="0.2">
      <c r="A2348" s="4" t="s">
        <v>9273</v>
      </c>
      <c r="B2348" s="4" t="s">
        <v>9274</v>
      </c>
    </row>
    <row r="2349" spans="1:2" x14ac:dyDescent="0.2">
      <c r="A2349" s="4" t="s">
        <v>9276</v>
      </c>
      <c r="B2349" s="4" t="s">
        <v>9277</v>
      </c>
    </row>
    <row r="2350" spans="1:2" x14ac:dyDescent="0.2">
      <c r="A2350" s="4" t="s">
        <v>9279</v>
      </c>
      <c r="B2350" s="4" t="s">
        <v>9280</v>
      </c>
    </row>
    <row r="2351" spans="1:2" x14ac:dyDescent="0.2">
      <c r="A2351" s="4" t="s">
        <v>9282</v>
      </c>
      <c r="B2351" s="4" t="s">
        <v>9283</v>
      </c>
    </row>
    <row r="2352" spans="1:2" x14ac:dyDescent="0.2">
      <c r="A2352" s="4" t="s">
        <v>9285</v>
      </c>
      <c r="B2352" s="4" t="s">
        <v>9286</v>
      </c>
    </row>
    <row r="2353" spans="1:2" x14ac:dyDescent="0.2">
      <c r="A2353" s="4" t="s">
        <v>9288</v>
      </c>
      <c r="B2353" s="4" t="s">
        <v>9289</v>
      </c>
    </row>
    <row r="2354" spans="1:2" x14ac:dyDescent="0.2">
      <c r="A2354" s="4" t="s">
        <v>9291</v>
      </c>
      <c r="B2354" s="4" t="s">
        <v>9292</v>
      </c>
    </row>
    <row r="2355" spans="1:2" x14ac:dyDescent="0.2">
      <c r="A2355" s="4" t="s">
        <v>9294</v>
      </c>
      <c r="B2355" s="4" t="s">
        <v>9295</v>
      </c>
    </row>
    <row r="2356" spans="1:2" x14ac:dyDescent="0.2">
      <c r="A2356" s="4" t="s">
        <v>9297</v>
      </c>
      <c r="B2356" s="4" t="s">
        <v>9298</v>
      </c>
    </row>
    <row r="2357" spans="1:2" x14ac:dyDescent="0.2">
      <c r="A2357" s="4" t="s">
        <v>9300</v>
      </c>
      <c r="B2357" s="4" t="s">
        <v>9301</v>
      </c>
    </row>
    <row r="2358" spans="1:2" x14ac:dyDescent="0.2">
      <c r="A2358" s="4" t="s">
        <v>9303</v>
      </c>
      <c r="B2358" s="4" t="s">
        <v>9304</v>
      </c>
    </row>
    <row r="2359" spans="1:2" x14ac:dyDescent="0.2">
      <c r="A2359" s="4" t="s">
        <v>9306</v>
      </c>
      <c r="B2359" s="4" t="s">
        <v>9307</v>
      </c>
    </row>
    <row r="2360" spans="1:2" x14ac:dyDescent="0.2">
      <c r="A2360" s="4" t="s">
        <v>9309</v>
      </c>
      <c r="B2360" s="4" t="s">
        <v>9310</v>
      </c>
    </row>
    <row r="2361" spans="1:2" x14ac:dyDescent="0.2">
      <c r="A2361" s="4" t="s">
        <v>9312</v>
      </c>
      <c r="B2361" s="4" t="s">
        <v>9313</v>
      </c>
    </row>
    <row r="2362" spans="1:2" x14ac:dyDescent="0.2">
      <c r="A2362" s="4" t="s">
        <v>9315</v>
      </c>
      <c r="B2362" s="4" t="s">
        <v>9316</v>
      </c>
    </row>
    <row r="2363" spans="1:2" x14ac:dyDescent="0.2">
      <c r="A2363" s="4" t="s">
        <v>9318</v>
      </c>
      <c r="B2363" s="4" t="s">
        <v>9319</v>
      </c>
    </row>
    <row r="2364" spans="1:2" x14ac:dyDescent="0.2">
      <c r="A2364" s="4" t="s">
        <v>9321</v>
      </c>
      <c r="B2364" s="4" t="s">
        <v>9322</v>
      </c>
    </row>
    <row r="2365" spans="1:2" x14ac:dyDescent="0.2">
      <c r="A2365" s="4" t="s">
        <v>9324</v>
      </c>
      <c r="B2365" s="4" t="s">
        <v>9325</v>
      </c>
    </row>
    <row r="2366" spans="1:2" x14ac:dyDescent="0.2">
      <c r="A2366" s="4" t="s">
        <v>9327</v>
      </c>
      <c r="B2366" s="4" t="s">
        <v>9328</v>
      </c>
    </row>
    <row r="2367" spans="1:2" x14ac:dyDescent="0.2">
      <c r="A2367" s="4" t="s">
        <v>9330</v>
      </c>
      <c r="B2367" s="4" t="s">
        <v>9331</v>
      </c>
    </row>
    <row r="2368" spans="1:2" x14ac:dyDescent="0.2">
      <c r="A2368" s="4" t="s">
        <v>9333</v>
      </c>
      <c r="B2368" s="4" t="s">
        <v>9334</v>
      </c>
    </row>
    <row r="2369" spans="1:2" x14ac:dyDescent="0.2">
      <c r="A2369" s="4" t="s">
        <v>9336</v>
      </c>
      <c r="B2369" s="4" t="s">
        <v>9337</v>
      </c>
    </row>
    <row r="2370" spans="1:2" x14ac:dyDescent="0.2">
      <c r="A2370" s="4" t="s">
        <v>9339</v>
      </c>
      <c r="B2370" s="4" t="s">
        <v>9340</v>
      </c>
    </row>
    <row r="2371" spans="1:2" x14ac:dyDescent="0.2">
      <c r="A2371" s="4" t="s">
        <v>9342</v>
      </c>
      <c r="B2371" s="4" t="s">
        <v>9343</v>
      </c>
    </row>
    <row r="2372" spans="1:2" x14ac:dyDescent="0.2">
      <c r="A2372" s="4" t="s">
        <v>9345</v>
      </c>
      <c r="B2372" s="4" t="s">
        <v>9346</v>
      </c>
    </row>
    <row r="2373" spans="1:2" x14ac:dyDescent="0.2">
      <c r="A2373" s="4" t="s">
        <v>9348</v>
      </c>
      <c r="B2373" s="4" t="s">
        <v>9349</v>
      </c>
    </row>
    <row r="2374" spans="1:2" x14ac:dyDescent="0.2">
      <c r="A2374" s="4" t="s">
        <v>9351</v>
      </c>
      <c r="B2374" s="4" t="s">
        <v>9352</v>
      </c>
    </row>
    <row r="2375" spans="1:2" x14ac:dyDescent="0.2">
      <c r="A2375" s="4" t="s">
        <v>9354</v>
      </c>
      <c r="B2375" s="4" t="s">
        <v>9355</v>
      </c>
    </row>
    <row r="2376" spans="1:2" x14ac:dyDescent="0.2">
      <c r="A2376" s="4" t="s">
        <v>9357</v>
      </c>
      <c r="B2376" s="4" t="s">
        <v>9358</v>
      </c>
    </row>
    <row r="2377" spans="1:2" x14ac:dyDescent="0.2">
      <c r="A2377" s="4" t="s">
        <v>9360</v>
      </c>
      <c r="B2377" s="4" t="s">
        <v>9361</v>
      </c>
    </row>
    <row r="2378" spans="1:2" x14ac:dyDescent="0.2">
      <c r="A2378" s="4" t="s">
        <v>9363</v>
      </c>
      <c r="B2378" s="4" t="s">
        <v>9364</v>
      </c>
    </row>
    <row r="2379" spans="1:2" x14ac:dyDescent="0.2">
      <c r="A2379" s="4" t="s">
        <v>9366</v>
      </c>
      <c r="B2379" s="4" t="s">
        <v>9367</v>
      </c>
    </row>
    <row r="2380" spans="1:2" x14ac:dyDescent="0.2">
      <c r="A2380" s="4" t="s">
        <v>9369</v>
      </c>
      <c r="B2380" s="4" t="s">
        <v>9370</v>
      </c>
    </row>
    <row r="2381" spans="1:2" x14ac:dyDescent="0.2">
      <c r="A2381" s="4" t="s">
        <v>9372</v>
      </c>
      <c r="B2381" s="4" t="s">
        <v>9373</v>
      </c>
    </row>
    <row r="2382" spans="1:2" x14ac:dyDescent="0.2">
      <c r="A2382" s="4" t="s">
        <v>9375</v>
      </c>
      <c r="B2382" s="4" t="s">
        <v>9376</v>
      </c>
    </row>
    <row r="2383" spans="1:2" x14ac:dyDescent="0.2">
      <c r="A2383" s="4" t="s">
        <v>9378</v>
      </c>
      <c r="B2383" s="4" t="s">
        <v>9379</v>
      </c>
    </row>
    <row r="2384" spans="1:2" x14ac:dyDescent="0.2">
      <c r="A2384" s="4" t="s">
        <v>9381</v>
      </c>
      <c r="B2384" s="4" t="s">
        <v>9382</v>
      </c>
    </row>
    <row r="2385" spans="1:2" x14ac:dyDescent="0.2">
      <c r="A2385" s="4" t="s">
        <v>9384</v>
      </c>
      <c r="B2385" s="4" t="s">
        <v>9385</v>
      </c>
    </row>
    <row r="2386" spans="1:2" x14ac:dyDescent="0.2">
      <c r="A2386" s="4" t="s">
        <v>9387</v>
      </c>
      <c r="B2386" s="4" t="s">
        <v>9388</v>
      </c>
    </row>
    <row r="2387" spans="1:2" x14ac:dyDescent="0.2">
      <c r="A2387" s="4" t="s">
        <v>9390</v>
      </c>
      <c r="B2387" s="4" t="s">
        <v>9391</v>
      </c>
    </row>
    <row r="2388" spans="1:2" x14ac:dyDescent="0.2">
      <c r="A2388" s="4" t="s">
        <v>9393</v>
      </c>
      <c r="B2388" s="4" t="s">
        <v>9394</v>
      </c>
    </row>
    <row r="2389" spans="1:2" x14ac:dyDescent="0.2">
      <c r="A2389" s="4" t="s">
        <v>9396</v>
      </c>
      <c r="B2389" s="4" t="s">
        <v>9397</v>
      </c>
    </row>
    <row r="2390" spans="1:2" x14ac:dyDescent="0.2">
      <c r="A2390" s="4" t="s">
        <v>9399</v>
      </c>
      <c r="B2390" s="4" t="s">
        <v>9400</v>
      </c>
    </row>
    <row r="2391" spans="1:2" x14ac:dyDescent="0.2">
      <c r="A2391" s="4" t="s">
        <v>9402</v>
      </c>
      <c r="B2391" s="4" t="s">
        <v>9403</v>
      </c>
    </row>
    <row r="2392" spans="1:2" x14ac:dyDescent="0.2">
      <c r="A2392" s="4" t="s">
        <v>9405</v>
      </c>
      <c r="B2392" s="4" t="s">
        <v>9406</v>
      </c>
    </row>
    <row r="2393" spans="1:2" x14ac:dyDescent="0.2">
      <c r="A2393" s="4" t="s">
        <v>9408</v>
      </c>
      <c r="B2393" s="4" t="s">
        <v>9409</v>
      </c>
    </row>
    <row r="2394" spans="1:2" x14ac:dyDescent="0.2">
      <c r="A2394" s="4" t="s">
        <v>9411</v>
      </c>
      <c r="B2394" s="4" t="s">
        <v>9412</v>
      </c>
    </row>
    <row r="2395" spans="1:2" x14ac:dyDescent="0.2">
      <c r="A2395" s="4" t="s">
        <v>9414</v>
      </c>
      <c r="B2395" s="4" t="s">
        <v>9415</v>
      </c>
    </row>
    <row r="2396" spans="1:2" x14ac:dyDescent="0.2">
      <c r="A2396" s="4" t="s">
        <v>9417</v>
      </c>
      <c r="B2396" s="4" t="s">
        <v>9418</v>
      </c>
    </row>
    <row r="2397" spans="1:2" x14ac:dyDescent="0.2">
      <c r="A2397" s="4" t="s">
        <v>9420</v>
      </c>
      <c r="B2397" s="4" t="s">
        <v>9421</v>
      </c>
    </row>
    <row r="2398" spans="1:2" x14ac:dyDescent="0.2">
      <c r="A2398" s="4" t="s">
        <v>9423</v>
      </c>
      <c r="B2398" s="4" t="s">
        <v>9424</v>
      </c>
    </row>
    <row r="2399" spans="1:2" x14ac:dyDescent="0.2">
      <c r="A2399" s="4" t="s">
        <v>9426</v>
      </c>
      <c r="B2399" s="4" t="s">
        <v>9427</v>
      </c>
    </row>
    <row r="2400" spans="1:2" x14ac:dyDescent="0.2">
      <c r="A2400" s="4" t="s">
        <v>9429</v>
      </c>
      <c r="B2400" s="4" t="s">
        <v>9430</v>
      </c>
    </row>
    <row r="2401" spans="1:2" x14ac:dyDescent="0.2">
      <c r="A2401" s="4" t="s">
        <v>9432</v>
      </c>
      <c r="B2401" s="4" t="s">
        <v>9433</v>
      </c>
    </row>
    <row r="2402" spans="1:2" x14ac:dyDescent="0.2">
      <c r="A2402" s="4" t="s">
        <v>9435</v>
      </c>
      <c r="B2402" s="4" t="s">
        <v>9436</v>
      </c>
    </row>
    <row r="2403" spans="1:2" x14ac:dyDescent="0.2">
      <c r="A2403" s="4" t="s">
        <v>9438</v>
      </c>
      <c r="B2403" s="4" t="s">
        <v>9439</v>
      </c>
    </row>
    <row r="2404" spans="1:2" x14ac:dyDescent="0.2">
      <c r="A2404" s="4" t="s">
        <v>9441</v>
      </c>
      <c r="B2404" s="4" t="s">
        <v>9442</v>
      </c>
    </row>
    <row r="2405" spans="1:2" x14ac:dyDescent="0.2">
      <c r="A2405" s="4" t="s">
        <v>9444</v>
      </c>
      <c r="B2405" s="4" t="s">
        <v>9445</v>
      </c>
    </row>
    <row r="2406" spans="1:2" x14ac:dyDescent="0.2">
      <c r="A2406" s="4" t="s">
        <v>9447</v>
      </c>
      <c r="B2406" s="4" t="s">
        <v>9448</v>
      </c>
    </row>
    <row r="2407" spans="1:2" x14ac:dyDescent="0.2">
      <c r="A2407" s="4" t="s">
        <v>9450</v>
      </c>
      <c r="B2407" s="4" t="s">
        <v>9451</v>
      </c>
    </row>
    <row r="2408" spans="1:2" x14ac:dyDescent="0.2">
      <c r="A2408" s="4" t="s">
        <v>9453</v>
      </c>
      <c r="B2408" s="4" t="s">
        <v>9454</v>
      </c>
    </row>
    <row r="2409" spans="1:2" x14ac:dyDescent="0.2">
      <c r="A2409" s="4" t="s">
        <v>9456</v>
      </c>
      <c r="B2409" s="4" t="s">
        <v>9457</v>
      </c>
    </row>
    <row r="2410" spans="1:2" x14ac:dyDescent="0.2">
      <c r="A2410" s="4" t="s">
        <v>9459</v>
      </c>
      <c r="B2410" s="4" t="s">
        <v>9460</v>
      </c>
    </row>
    <row r="2411" spans="1:2" x14ac:dyDescent="0.2">
      <c r="A2411" s="4" t="s">
        <v>9462</v>
      </c>
      <c r="B2411" s="4" t="s">
        <v>9463</v>
      </c>
    </row>
    <row r="2412" spans="1:2" x14ac:dyDescent="0.2">
      <c r="A2412" s="4" t="s">
        <v>9465</v>
      </c>
      <c r="B2412" s="4" t="s">
        <v>9466</v>
      </c>
    </row>
    <row r="2413" spans="1:2" x14ac:dyDescent="0.2">
      <c r="A2413" s="4" t="s">
        <v>9468</v>
      </c>
      <c r="B2413" s="4" t="s">
        <v>9469</v>
      </c>
    </row>
    <row r="2414" spans="1:2" x14ac:dyDescent="0.2">
      <c r="A2414" s="4" t="s">
        <v>9471</v>
      </c>
      <c r="B2414" s="4" t="s">
        <v>9472</v>
      </c>
    </row>
    <row r="2415" spans="1:2" x14ac:dyDescent="0.2">
      <c r="A2415" s="4" t="s">
        <v>9474</v>
      </c>
      <c r="B2415" s="4" t="s">
        <v>9475</v>
      </c>
    </row>
    <row r="2416" spans="1:2" x14ac:dyDescent="0.2">
      <c r="A2416" s="4" t="s">
        <v>9477</v>
      </c>
      <c r="B2416" s="4" t="s">
        <v>9478</v>
      </c>
    </row>
    <row r="2417" spans="1:2" x14ac:dyDescent="0.2">
      <c r="A2417" s="4" t="s">
        <v>9480</v>
      </c>
      <c r="B2417" s="4" t="s">
        <v>9481</v>
      </c>
    </row>
    <row r="2418" spans="1:2" x14ac:dyDescent="0.2">
      <c r="A2418" s="4" t="s">
        <v>9483</v>
      </c>
      <c r="B2418" s="4" t="s">
        <v>9484</v>
      </c>
    </row>
    <row r="2419" spans="1:2" x14ac:dyDescent="0.2">
      <c r="A2419" s="4" t="s">
        <v>9486</v>
      </c>
      <c r="B2419" s="4" t="s">
        <v>9487</v>
      </c>
    </row>
    <row r="2420" spans="1:2" x14ac:dyDescent="0.2">
      <c r="A2420" s="4" t="s">
        <v>9489</v>
      </c>
      <c r="B2420" s="4" t="s">
        <v>9490</v>
      </c>
    </row>
    <row r="2421" spans="1:2" x14ac:dyDescent="0.2">
      <c r="A2421" s="4" t="s">
        <v>9492</v>
      </c>
      <c r="B2421" s="4" t="s">
        <v>9493</v>
      </c>
    </row>
    <row r="2422" spans="1:2" x14ac:dyDescent="0.2">
      <c r="A2422" s="4" t="s">
        <v>9495</v>
      </c>
      <c r="B2422" s="4" t="s">
        <v>9496</v>
      </c>
    </row>
    <row r="2423" spans="1:2" x14ac:dyDescent="0.2">
      <c r="A2423" s="4" t="s">
        <v>9498</v>
      </c>
      <c r="B2423" s="4" t="s">
        <v>9499</v>
      </c>
    </row>
    <row r="2424" spans="1:2" x14ac:dyDescent="0.2">
      <c r="A2424" s="4" t="s">
        <v>9501</v>
      </c>
      <c r="B2424" s="4" t="s">
        <v>9502</v>
      </c>
    </row>
    <row r="2425" spans="1:2" x14ac:dyDescent="0.2">
      <c r="A2425" s="4" t="s">
        <v>9504</v>
      </c>
      <c r="B2425" s="4" t="s">
        <v>9505</v>
      </c>
    </row>
    <row r="2426" spans="1:2" x14ac:dyDescent="0.2">
      <c r="A2426" s="4" t="s">
        <v>9507</v>
      </c>
      <c r="B2426" s="4" t="s">
        <v>9508</v>
      </c>
    </row>
    <row r="2427" spans="1:2" x14ac:dyDescent="0.2">
      <c r="A2427" s="4" t="s">
        <v>9510</v>
      </c>
      <c r="B2427" s="4" t="s">
        <v>9511</v>
      </c>
    </row>
    <row r="2428" spans="1:2" x14ac:dyDescent="0.2">
      <c r="A2428" s="4" t="s">
        <v>9513</v>
      </c>
      <c r="B2428" s="4" t="s">
        <v>9514</v>
      </c>
    </row>
    <row r="2429" spans="1:2" x14ac:dyDescent="0.2">
      <c r="A2429" s="4" t="s">
        <v>9516</v>
      </c>
      <c r="B2429" s="4" t="s">
        <v>9517</v>
      </c>
    </row>
    <row r="2430" spans="1:2" x14ac:dyDescent="0.2">
      <c r="A2430" s="4" t="s">
        <v>9519</v>
      </c>
      <c r="B2430" s="4" t="s">
        <v>9520</v>
      </c>
    </row>
    <row r="2431" spans="1:2" x14ac:dyDescent="0.2">
      <c r="A2431" s="4" t="s">
        <v>9522</v>
      </c>
      <c r="B2431" s="4" t="s">
        <v>9523</v>
      </c>
    </row>
    <row r="2432" spans="1:2" x14ac:dyDescent="0.2">
      <c r="A2432" s="4" t="s">
        <v>9525</v>
      </c>
      <c r="B2432" s="4" t="s">
        <v>9526</v>
      </c>
    </row>
    <row r="2433" spans="1:2" x14ac:dyDescent="0.2">
      <c r="A2433" s="4" t="s">
        <v>9528</v>
      </c>
      <c r="B2433" s="4" t="s">
        <v>9529</v>
      </c>
    </row>
    <row r="2434" spans="1:2" x14ac:dyDescent="0.2">
      <c r="A2434" s="4" t="s">
        <v>9531</v>
      </c>
      <c r="B2434" s="4" t="s">
        <v>9532</v>
      </c>
    </row>
    <row r="2435" spans="1:2" x14ac:dyDescent="0.2">
      <c r="A2435" s="4" t="s">
        <v>9534</v>
      </c>
      <c r="B2435" s="4" t="s">
        <v>9535</v>
      </c>
    </row>
    <row r="2436" spans="1:2" x14ac:dyDescent="0.2">
      <c r="A2436" s="4" t="s">
        <v>9537</v>
      </c>
      <c r="B2436" s="4" t="s">
        <v>9538</v>
      </c>
    </row>
    <row r="2437" spans="1:2" x14ac:dyDescent="0.2">
      <c r="A2437" s="4" t="s">
        <v>9540</v>
      </c>
      <c r="B2437" s="4" t="s">
        <v>9541</v>
      </c>
    </row>
    <row r="2438" spans="1:2" x14ac:dyDescent="0.2">
      <c r="A2438" s="4" t="s">
        <v>9543</v>
      </c>
      <c r="B2438" s="4" t="s">
        <v>9544</v>
      </c>
    </row>
    <row r="2439" spans="1:2" x14ac:dyDescent="0.2">
      <c r="A2439" s="4" t="s">
        <v>9546</v>
      </c>
      <c r="B2439" s="4" t="s">
        <v>9547</v>
      </c>
    </row>
    <row r="2440" spans="1:2" x14ac:dyDescent="0.2">
      <c r="A2440" s="4" t="s">
        <v>9549</v>
      </c>
      <c r="B2440" s="4" t="s">
        <v>9550</v>
      </c>
    </row>
    <row r="2441" spans="1:2" x14ac:dyDescent="0.2">
      <c r="A2441" s="4" t="s">
        <v>9552</v>
      </c>
      <c r="B2441" s="4" t="s">
        <v>9553</v>
      </c>
    </row>
    <row r="2442" spans="1:2" x14ac:dyDescent="0.2">
      <c r="A2442" s="4" t="s">
        <v>9555</v>
      </c>
      <c r="B2442" s="4" t="s">
        <v>9556</v>
      </c>
    </row>
    <row r="2443" spans="1:2" x14ac:dyDescent="0.2">
      <c r="A2443" s="4" t="s">
        <v>9558</v>
      </c>
      <c r="B2443" s="4" t="s">
        <v>9559</v>
      </c>
    </row>
    <row r="2444" spans="1:2" x14ac:dyDescent="0.2">
      <c r="A2444" s="4" t="s">
        <v>9561</v>
      </c>
      <c r="B2444" s="4" t="s">
        <v>9562</v>
      </c>
    </row>
    <row r="2445" spans="1:2" x14ac:dyDescent="0.2">
      <c r="A2445" s="4" t="s">
        <v>9564</v>
      </c>
      <c r="B2445" s="4" t="s">
        <v>9565</v>
      </c>
    </row>
    <row r="2446" spans="1:2" x14ac:dyDescent="0.2">
      <c r="A2446" s="4" t="s">
        <v>9567</v>
      </c>
      <c r="B2446" s="4" t="s">
        <v>9568</v>
      </c>
    </row>
    <row r="2447" spans="1:2" x14ac:dyDescent="0.2">
      <c r="A2447" s="4" t="s">
        <v>9570</v>
      </c>
      <c r="B2447" s="4" t="s">
        <v>9571</v>
      </c>
    </row>
    <row r="2448" spans="1:2" x14ac:dyDescent="0.2">
      <c r="A2448" s="4" t="s">
        <v>9573</v>
      </c>
      <c r="B2448" s="4" t="s">
        <v>9574</v>
      </c>
    </row>
    <row r="2449" spans="1:2" x14ac:dyDescent="0.2">
      <c r="A2449" s="4" t="s">
        <v>9576</v>
      </c>
      <c r="B2449" s="4" t="s">
        <v>9577</v>
      </c>
    </row>
    <row r="2450" spans="1:2" x14ac:dyDescent="0.2">
      <c r="A2450" s="4" t="s">
        <v>9579</v>
      </c>
      <c r="B2450" s="4" t="s">
        <v>9580</v>
      </c>
    </row>
    <row r="2451" spans="1:2" x14ac:dyDescent="0.2">
      <c r="A2451" s="4" t="s">
        <v>9582</v>
      </c>
      <c r="B2451" s="4" t="s">
        <v>9583</v>
      </c>
    </row>
    <row r="2452" spans="1:2" x14ac:dyDescent="0.2">
      <c r="A2452" s="4" t="s">
        <v>9585</v>
      </c>
      <c r="B2452" s="4" t="s">
        <v>9586</v>
      </c>
    </row>
    <row r="2453" spans="1:2" x14ac:dyDescent="0.2">
      <c r="A2453" s="4" t="s">
        <v>9588</v>
      </c>
      <c r="B2453" s="4" t="s">
        <v>9589</v>
      </c>
    </row>
    <row r="2454" spans="1:2" x14ac:dyDescent="0.2">
      <c r="A2454" s="4" t="s">
        <v>9591</v>
      </c>
      <c r="B2454" s="4" t="s">
        <v>9592</v>
      </c>
    </row>
    <row r="2455" spans="1:2" x14ac:dyDescent="0.2">
      <c r="A2455" s="4" t="s">
        <v>9594</v>
      </c>
      <c r="B2455" s="4" t="s">
        <v>9595</v>
      </c>
    </row>
    <row r="2456" spans="1:2" x14ac:dyDescent="0.2">
      <c r="A2456" s="4" t="s">
        <v>9597</v>
      </c>
      <c r="B2456" s="4" t="s">
        <v>9598</v>
      </c>
    </row>
    <row r="2457" spans="1:2" x14ac:dyDescent="0.2">
      <c r="A2457" s="4" t="s">
        <v>9600</v>
      </c>
      <c r="B2457" s="4" t="s">
        <v>9601</v>
      </c>
    </row>
    <row r="2458" spans="1:2" x14ac:dyDescent="0.2">
      <c r="A2458" s="4" t="s">
        <v>9603</v>
      </c>
      <c r="B2458" s="4" t="s">
        <v>9604</v>
      </c>
    </row>
    <row r="2459" spans="1:2" x14ac:dyDescent="0.2">
      <c r="A2459" s="4" t="s">
        <v>9606</v>
      </c>
      <c r="B2459" s="4" t="s">
        <v>9607</v>
      </c>
    </row>
    <row r="2460" spans="1:2" x14ac:dyDescent="0.2">
      <c r="A2460" s="4" t="s">
        <v>9609</v>
      </c>
      <c r="B2460" s="4" t="s">
        <v>9610</v>
      </c>
    </row>
    <row r="2461" spans="1:2" x14ac:dyDescent="0.2">
      <c r="A2461" s="4" t="s">
        <v>9612</v>
      </c>
      <c r="B2461" s="4" t="s">
        <v>9613</v>
      </c>
    </row>
    <row r="2462" spans="1:2" x14ac:dyDescent="0.2">
      <c r="A2462" s="4" t="s">
        <v>9615</v>
      </c>
      <c r="B2462" s="4" t="s">
        <v>9616</v>
      </c>
    </row>
    <row r="2463" spans="1:2" x14ac:dyDescent="0.2">
      <c r="A2463" s="4" t="s">
        <v>9618</v>
      </c>
      <c r="B2463" s="4" t="s">
        <v>9619</v>
      </c>
    </row>
    <row r="2464" spans="1:2" x14ac:dyDescent="0.2">
      <c r="A2464" s="4" t="s">
        <v>9621</v>
      </c>
      <c r="B2464" s="4" t="s">
        <v>9622</v>
      </c>
    </row>
    <row r="2465" spans="1:2" x14ac:dyDescent="0.2">
      <c r="A2465" s="4" t="s">
        <v>9624</v>
      </c>
      <c r="B2465" s="4" t="s">
        <v>9625</v>
      </c>
    </row>
    <row r="2466" spans="1:2" x14ac:dyDescent="0.2">
      <c r="A2466" s="4" t="s">
        <v>9627</v>
      </c>
      <c r="B2466" s="4" t="s">
        <v>9628</v>
      </c>
    </row>
    <row r="2467" spans="1:2" x14ac:dyDescent="0.2">
      <c r="A2467" s="4" t="s">
        <v>9630</v>
      </c>
      <c r="B2467" s="4" t="s">
        <v>9631</v>
      </c>
    </row>
    <row r="2468" spans="1:2" x14ac:dyDescent="0.2">
      <c r="A2468" s="4" t="s">
        <v>9633</v>
      </c>
      <c r="B2468" s="4" t="s">
        <v>9634</v>
      </c>
    </row>
    <row r="2469" spans="1:2" x14ac:dyDescent="0.2">
      <c r="A2469" s="4" t="s">
        <v>9636</v>
      </c>
      <c r="B2469" s="4" t="s">
        <v>9637</v>
      </c>
    </row>
    <row r="2470" spans="1:2" x14ac:dyDescent="0.2">
      <c r="A2470" s="4" t="s">
        <v>9639</v>
      </c>
      <c r="B2470" s="4" t="s">
        <v>9640</v>
      </c>
    </row>
    <row r="2471" spans="1:2" x14ac:dyDescent="0.2">
      <c r="A2471" s="4" t="s">
        <v>9642</v>
      </c>
      <c r="B2471" s="4" t="s">
        <v>9643</v>
      </c>
    </row>
    <row r="2472" spans="1:2" x14ac:dyDescent="0.2">
      <c r="A2472" s="4" t="s">
        <v>9645</v>
      </c>
      <c r="B2472" s="4" t="s">
        <v>9646</v>
      </c>
    </row>
    <row r="2473" spans="1:2" x14ac:dyDescent="0.2">
      <c r="A2473" s="4" t="s">
        <v>9648</v>
      </c>
      <c r="B2473" s="4" t="s">
        <v>9649</v>
      </c>
    </row>
    <row r="2474" spans="1:2" x14ac:dyDescent="0.2">
      <c r="A2474" s="4" t="s">
        <v>9651</v>
      </c>
      <c r="B2474" s="4" t="s">
        <v>9652</v>
      </c>
    </row>
    <row r="2475" spans="1:2" x14ac:dyDescent="0.2">
      <c r="A2475" s="4" t="s">
        <v>9654</v>
      </c>
      <c r="B2475" s="4" t="s">
        <v>9655</v>
      </c>
    </row>
    <row r="2476" spans="1:2" x14ac:dyDescent="0.2">
      <c r="A2476" s="4" t="s">
        <v>9657</v>
      </c>
      <c r="B2476" s="4" t="s">
        <v>9658</v>
      </c>
    </row>
    <row r="2477" spans="1:2" x14ac:dyDescent="0.2">
      <c r="A2477" s="4" t="s">
        <v>9660</v>
      </c>
      <c r="B2477" s="4" t="s">
        <v>9661</v>
      </c>
    </row>
    <row r="2478" spans="1:2" x14ac:dyDescent="0.2">
      <c r="A2478" s="4" t="s">
        <v>9663</v>
      </c>
      <c r="B2478" s="4" t="s">
        <v>9664</v>
      </c>
    </row>
    <row r="2479" spans="1:2" x14ac:dyDescent="0.2">
      <c r="A2479" s="4" t="s">
        <v>9666</v>
      </c>
      <c r="B2479" s="4" t="s">
        <v>9667</v>
      </c>
    </row>
    <row r="2480" spans="1:2" x14ac:dyDescent="0.2">
      <c r="A2480" s="4" t="s">
        <v>9669</v>
      </c>
      <c r="B2480" s="4" t="s">
        <v>9670</v>
      </c>
    </row>
    <row r="2481" spans="1:2" x14ac:dyDescent="0.2">
      <c r="A2481" s="4" t="s">
        <v>9672</v>
      </c>
      <c r="B2481" s="4" t="s">
        <v>9673</v>
      </c>
    </row>
    <row r="2482" spans="1:2" x14ac:dyDescent="0.2">
      <c r="A2482" s="4" t="s">
        <v>9675</v>
      </c>
      <c r="B2482" s="4" t="s">
        <v>9676</v>
      </c>
    </row>
    <row r="2483" spans="1:2" x14ac:dyDescent="0.2">
      <c r="A2483" s="4" t="s">
        <v>9678</v>
      </c>
      <c r="B2483" s="4" t="s">
        <v>9679</v>
      </c>
    </row>
    <row r="2484" spans="1:2" x14ac:dyDescent="0.2">
      <c r="A2484" s="4" t="s">
        <v>9681</v>
      </c>
      <c r="B2484" s="4" t="s">
        <v>9682</v>
      </c>
    </row>
    <row r="2485" spans="1:2" x14ac:dyDescent="0.2">
      <c r="A2485" s="4" t="s">
        <v>9684</v>
      </c>
      <c r="B2485" s="4" t="s">
        <v>9685</v>
      </c>
    </row>
    <row r="2486" spans="1:2" x14ac:dyDescent="0.2">
      <c r="A2486" s="4" t="s">
        <v>9687</v>
      </c>
      <c r="B2486" s="4" t="s">
        <v>9688</v>
      </c>
    </row>
    <row r="2487" spans="1:2" x14ac:dyDescent="0.2">
      <c r="A2487" s="4" t="s">
        <v>9690</v>
      </c>
      <c r="B2487" s="4" t="s">
        <v>9691</v>
      </c>
    </row>
    <row r="2488" spans="1:2" x14ac:dyDescent="0.2">
      <c r="A2488" s="4" t="s">
        <v>9693</v>
      </c>
      <c r="B2488" s="4" t="s">
        <v>9694</v>
      </c>
    </row>
    <row r="2489" spans="1:2" x14ac:dyDescent="0.2">
      <c r="A2489" s="4" t="s">
        <v>9696</v>
      </c>
      <c r="B2489" s="4" t="s">
        <v>9697</v>
      </c>
    </row>
    <row r="2490" spans="1:2" x14ac:dyDescent="0.2">
      <c r="A2490" s="4" t="s">
        <v>9699</v>
      </c>
      <c r="B2490" s="4" t="s">
        <v>9700</v>
      </c>
    </row>
    <row r="2491" spans="1:2" x14ac:dyDescent="0.2">
      <c r="A2491" s="4" t="s">
        <v>9702</v>
      </c>
      <c r="B2491" s="4" t="s">
        <v>9703</v>
      </c>
    </row>
    <row r="2492" spans="1:2" x14ac:dyDescent="0.2">
      <c r="A2492" s="4" t="s">
        <v>9705</v>
      </c>
      <c r="B2492" s="4" t="s">
        <v>9706</v>
      </c>
    </row>
    <row r="2493" spans="1:2" x14ac:dyDescent="0.2">
      <c r="A2493" s="4" t="s">
        <v>9708</v>
      </c>
      <c r="B2493" s="4" t="s">
        <v>9709</v>
      </c>
    </row>
    <row r="2494" spans="1:2" x14ac:dyDescent="0.2">
      <c r="A2494" s="4" t="s">
        <v>9711</v>
      </c>
      <c r="B2494" s="4" t="s">
        <v>9712</v>
      </c>
    </row>
    <row r="2495" spans="1:2" x14ac:dyDescent="0.2">
      <c r="A2495" s="4" t="s">
        <v>9714</v>
      </c>
      <c r="B2495" s="4" t="s">
        <v>9715</v>
      </c>
    </row>
    <row r="2496" spans="1:2" x14ac:dyDescent="0.2">
      <c r="A2496" s="4" t="s">
        <v>9717</v>
      </c>
      <c r="B2496" s="4" t="s">
        <v>9718</v>
      </c>
    </row>
    <row r="2497" spans="1:2" x14ac:dyDescent="0.2">
      <c r="A2497" s="4" t="s">
        <v>9720</v>
      </c>
      <c r="B2497" s="4" t="s">
        <v>9721</v>
      </c>
    </row>
    <row r="2498" spans="1:2" x14ac:dyDescent="0.2">
      <c r="A2498" s="4" t="s">
        <v>9723</v>
      </c>
      <c r="B2498" s="4" t="s">
        <v>9724</v>
      </c>
    </row>
    <row r="2499" spans="1:2" x14ac:dyDescent="0.2">
      <c r="A2499" s="4" t="s">
        <v>9726</v>
      </c>
      <c r="B2499" s="4" t="s">
        <v>9727</v>
      </c>
    </row>
    <row r="2500" spans="1:2" x14ac:dyDescent="0.2">
      <c r="A2500" s="4" t="s">
        <v>9729</v>
      </c>
      <c r="B2500" s="4" t="s">
        <v>9730</v>
      </c>
    </row>
    <row r="2501" spans="1:2" x14ac:dyDescent="0.2">
      <c r="A2501" s="4" t="s">
        <v>9732</v>
      </c>
      <c r="B2501" s="4" t="s">
        <v>9733</v>
      </c>
    </row>
    <row r="2502" spans="1:2" x14ac:dyDescent="0.2">
      <c r="A2502" s="4" t="s">
        <v>9735</v>
      </c>
      <c r="B2502" s="4" t="s">
        <v>9736</v>
      </c>
    </row>
    <row r="2503" spans="1:2" x14ac:dyDescent="0.2">
      <c r="A2503" s="4" t="s">
        <v>9738</v>
      </c>
      <c r="B2503" s="4" t="s">
        <v>9739</v>
      </c>
    </row>
    <row r="2504" spans="1:2" x14ac:dyDescent="0.2">
      <c r="A2504" s="4" t="s">
        <v>9741</v>
      </c>
      <c r="B2504" s="4" t="s">
        <v>9742</v>
      </c>
    </row>
    <row r="2505" spans="1:2" x14ac:dyDescent="0.2">
      <c r="A2505" s="4" t="s">
        <v>9744</v>
      </c>
      <c r="B2505" s="4" t="s">
        <v>9745</v>
      </c>
    </row>
    <row r="2506" spans="1:2" x14ac:dyDescent="0.2">
      <c r="A2506" s="4" t="s">
        <v>9747</v>
      </c>
      <c r="B2506" s="4" t="s">
        <v>9748</v>
      </c>
    </row>
    <row r="2507" spans="1:2" x14ac:dyDescent="0.2">
      <c r="A2507" s="4" t="s">
        <v>9750</v>
      </c>
      <c r="B2507" s="4" t="s">
        <v>9751</v>
      </c>
    </row>
    <row r="2508" spans="1:2" x14ac:dyDescent="0.2">
      <c r="A2508" s="4" t="s">
        <v>9753</v>
      </c>
      <c r="B2508" s="4" t="s">
        <v>9754</v>
      </c>
    </row>
    <row r="2509" spans="1:2" x14ac:dyDescent="0.2">
      <c r="A2509" s="4" t="s">
        <v>9756</v>
      </c>
      <c r="B2509" s="4" t="s">
        <v>9757</v>
      </c>
    </row>
    <row r="2510" spans="1:2" x14ac:dyDescent="0.2">
      <c r="A2510" s="4" t="s">
        <v>9759</v>
      </c>
      <c r="B2510" s="4" t="s">
        <v>9760</v>
      </c>
    </row>
    <row r="2511" spans="1:2" x14ac:dyDescent="0.2">
      <c r="A2511" s="4" t="s">
        <v>9762</v>
      </c>
      <c r="B2511" s="4" t="s">
        <v>9763</v>
      </c>
    </row>
    <row r="2512" spans="1:2" x14ac:dyDescent="0.2">
      <c r="A2512" s="4" t="s">
        <v>9765</v>
      </c>
      <c r="B2512" s="4" t="s">
        <v>9766</v>
      </c>
    </row>
    <row r="2513" spans="1:2" x14ac:dyDescent="0.2">
      <c r="A2513" s="4" t="s">
        <v>9768</v>
      </c>
      <c r="B2513" s="4" t="s">
        <v>9769</v>
      </c>
    </row>
    <row r="2514" spans="1:2" x14ac:dyDescent="0.2">
      <c r="A2514" s="4" t="s">
        <v>9771</v>
      </c>
      <c r="B2514" s="4" t="s">
        <v>9772</v>
      </c>
    </row>
    <row r="2515" spans="1:2" x14ac:dyDescent="0.2">
      <c r="A2515" s="4" t="s">
        <v>9774</v>
      </c>
      <c r="B2515" s="4" t="s">
        <v>9775</v>
      </c>
    </row>
    <row r="2516" spans="1:2" x14ac:dyDescent="0.2">
      <c r="A2516" s="4" t="s">
        <v>9777</v>
      </c>
      <c r="B2516" s="4" t="s">
        <v>9778</v>
      </c>
    </row>
    <row r="2517" spans="1:2" x14ac:dyDescent="0.2">
      <c r="A2517" s="4" t="s">
        <v>9780</v>
      </c>
      <c r="B2517" s="4" t="s">
        <v>9781</v>
      </c>
    </row>
    <row r="2518" spans="1:2" x14ac:dyDescent="0.2">
      <c r="A2518" s="4" t="s">
        <v>9783</v>
      </c>
      <c r="B2518" s="4" t="s">
        <v>9784</v>
      </c>
    </row>
    <row r="2519" spans="1:2" x14ac:dyDescent="0.2">
      <c r="A2519" s="4" t="s">
        <v>9786</v>
      </c>
      <c r="B2519" s="4" t="s">
        <v>9787</v>
      </c>
    </row>
    <row r="2520" spans="1:2" x14ac:dyDescent="0.2">
      <c r="A2520" s="4" t="s">
        <v>9789</v>
      </c>
      <c r="B2520" s="4" t="s">
        <v>9790</v>
      </c>
    </row>
    <row r="2521" spans="1:2" x14ac:dyDescent="0.2">
      <c r="A2521" s="4" t="s">
        <v>9792</v>
      </c>
      <c r="B2521" s="4" t="s">
        <v>9793</v>
      </c>
    </row>
    <row r="2522" spans="1:2" x14ac:dyDescent="0.2">
      <c r="A2522" s="4" t="s">
        <v>9795</v>
      </c>
      <c r="B2522" s="4" t="s">
        <v>9796</v>
      </c>
    </row>
    <row r="2523" spans="1:2" x14ac:dyDescent="0.2">
      <c r="A2523" s="4" t="s">
        <v>9798</v>
      </c>
      <c r="B2523" s="4" t="s">
        <v>9799</v>
      </c>
    </row>
    <row r="2524" spans="1:2" x14ac:dyDescent="0.2">
      <c r="A2524" s="4" t="s">
        <v>9801</v>
      </c>
      <c r="B2524" s="4" t="s">
        <v>9802</v>
      </c>
    </row>
    <row r="2525" spans="1:2" x14ac:dyDescent="0.2">
      <c r="A2525" s="4" t="s">
        <v>9804</v>
      </c>
      <c r="B2525" s="4" t="s">
        <v>9805</v>
      </c>
    </row>
    <row r="2526" spans="1:2" x14ac:dyDescent="0.2">
      <c r="A2526" s="4" t="s">
        <v>9807</v>
      </c>
      <c r="B2526" s="4" t="s">
        <v>9808</v>
      </c>
    </row>
    <row r="2527" spans="1:2" x14ac:dyDescent="0.2">
      <c r="A2527" s="4" t="s">
        <v>9810</v>
      </c>
      <c r="B2527" s="4" t="s">
        <v>9811</v>
      </c>
    </row>
    <row r="2528" spans="1:2" x14ac:dyDescent="0.2">
      <c r="A2528" s="4" t="s">
        <v>9813</v>
      </c>
      <c r="B2528" s="4" t="s">
        <v>9814</v>
      </c>
    </row>
    <row r="2529" spans="1:2" x14ac:dyDescent="0.2">
      <c r="A2529" s="4" t="s">
        <v>9816</v>
      </c>
      <c r="B2529" s="4" t="s">
        <v>9817</v>
      </c>
    </row>
    <row r="2530" spans="1:2" x14ac:dyDescent="0.2">
      <c r="A2530" s="4" t="s">
        <v>9819</v>
      </c>
      <c r="B2530" s="4" t="s">
        <v>9820</v>
      </c>
    </row>
    <row r="2531" spans="1:2" x14ac:dyDescent="0.2">
      <c r="A2531" s="4" t="s">
        <v>9822</v>
      </c>
      <c r="B2531" s="4" t="s">
        <v>9823</v>
      </c>
    </row>
    <row r="2532" spans="1:2" x14ac:dyDescent="0.2">
      <c r="A2532" s="4" t="s">
        <v>9825</v>
      </c>
      <c r="B2532" s="4" t="s">
        <v>9826</v>
      </c>
    </row>
    <row r="2533" spans="1:2" x14ac:dyDescent="0.2">
      <c r="A2533" s="4" t="s">
        <v>9828</v>
      </c>
      <c r="B2533" s="4" t="s">
        <v>9829</v>
      </c>
    </row>
    <row r="2534" spans="1:2" x14ac:dyDescent="0.2">
      <c r="A2534" s="4" t="s">
        <v>9831</v>
      </c>
      <c r="B2534" s="4" t="s">
        <v>9832</v>
      </c>
    </row>
    <row r="2535" spans="1:2" x14ac:dyDescent="0.2">
      <c r="A2535" s="4" t="s">
        <v>9834</v>
      </c>
      <c r="B2535" s="4" t="s">
        <v>9835</v>
      </c>
    </row>
    <row r="2536" spans="1:2" x14ac:dyDescent="0.2">
      <c r="A2536" s="4" t="s">
        <v>9837</v>
      </c>
      <c r="B2536" s="4" t="s">
        <v>9838</v>
      </c>
    </row>
    <row r="2537" spans="1:2" x14ac:dyDescent="0.2">
      <c r="A2537" s="4" t="s">
        <v>9840</v>
      </c>
      <c r="B2537" s="4" t="s">
        <v>9841</v>
      </c>
    </row>
    <row r="2538" spans="1:2" x14ac:dyDescent="0.2">
      <c r="A2538" s="4" t="s">
        <v>9843</v>
      </c>
      <c r="B2538" s="4" t="s">
        <v>9844</v>
      </c>
    </row>
    <row r="2539" spans="1:2" x14ac:dyDescent="0.2">
      <c r="A2539" s="4" t="s">
        <v>9846</v>
      </c>
      <c r="B2539" s="4" t="s">
        <v>9847</v>
      </c>
    </row>
    <row r="2540" spans="1:2" x14ac:dyDescent="0.2">
      <c r="A2540" s="4" t="s">
        <v>9849</v>
      </c>
      <c r="B2540" s="4" t="s">
        <v>9850</v>
      </c>
    </row>
    <row r="2541" spans="1:2" x14ac:dyDescent="0.2">
      <c r="A2541" s="4" t="s">
        <v>9852</v>
      </c>
      <c r="B2541" s="4" t="s">
        <v>9853</v>
      </c>
    </row>
    <row r="2542" spans="1:2" x14ac:dyDescent="0.2">
      <c r="A2542" s="4" t="s">
        <v>9855</v>
      </c>
      <c r="B2542" s="4" t="s">
        <v>9856</v>
      </c>
    </row>
    <row r="2543" spans="1:2" x14ac:dyDescent="0.2">
      <c r="A2543" s="4" t="s">
        <v>9858</v>
      </c>
      <c r="B2543" s="4" t="s">
        <v>9859</v>
      </c>
    </row>
    <row r="2544" spans="1:2" x14ac:dyDescent="0.2">
      <c r="A2544" s="4" t="s">
        <v>9861</v>
      </c>
      <c r="B2544" s="4" t="s">
        <v>9862</v>
      </c>
    </row>
    <row r="2545" spans="1:2" x14ac:dyDescent="0.2">
      <c r="A2545" s="4" t="s">
        <v>9864</v>
      </c>
      <c r="B2545" s="4" t="s">
        <v>9865</v>
      </c>
    </row>
    <row r="2546" spans="1:2" x14ac:dyDescent="0.2">
      <c r="A2546" s="4" t="s">
        <v>9867</v>
      </c>
      <c r="B2546" s="4" t="s">
        <v>9868</v>
      </c>
    </row>
    <row r="2547" spans="1:2" x14ac:dyDescent="0.2">
      <c r="A2547" s="4" t="s">
        <v>9870</v>
      </c>
      <c r="B2547" s="4" t="s">
        <v>9871</v>
      </c>
    </row>
    <row r="2548" spans="1:2" x14ac:dyDescent="0.2">
      <c r="A2548" s="4" t="s">
        <v>9873</v>
      </c>
      <c r="B2548" s="4" t="s">
        <v>9874</v>
      </c>
    </row>
    <row r="2549" spans="1:2" x14ac:dyDescent="0.2">
      <c r="A2549" s="4" t="s">
        <v>9876</v>
      </c>
      <c r="B2549" s="4" t="s">
        <v>9877</v>
      </c>
    </row>
    <row r="2550" spans="1:2" x14ac:dyDescent="0.2">
      <c r="A2550" s="4" t="s">
        <v>9879</v>
      </c>
      <c r="B2550" s="4" t="s">
        <v>9880</v>
      </c>
    </row>
    <row r="2551" spans="1:2" x14ac:dyDescent="0.2">
      <c r="A2551" s="4" t="s">
        <v>9882</v>
      </c>
      <c r="B2551" s="4" t="s">
        <v>9883</v>
      </c>
    </row>
    <row r="2552" spans="1:2" x14ac:dyDescent="0.2">
      <c r="A2552" s="4" t="s">
        <v>9885</v>
      </c>
      <c r="B2552" s="4" t="s">
        <v>9886</v>
      </c>
    </row>
    <row r="2553" spans="1:2" x14ac:dyDescent="0.2">
      <c r="A2553" s="4" t="s">
        <v>9888</v>
      </c>
      <c r="B2553" s="4" t="s">
        <v>9889</v>
      </c>
    </row>
    <row r="2554" spans="1:2" x14ac:dyDescent="0.2">
      <c r="A2554" s="4" t="s">
        <v>9891</v>
      </c>
      <c r="B2554" s="4" t="s">
        <v>9892</v>
      </c>
    </row>
    <row r="2555" spans="1:2" x14ac:dyDescent="0.2">
      <c r="A2555" s="4" t="s">
        <v>9894</v>
      </c>
      <c r="B2555" s="4" t="s">
        <v>9895</v>
      </c>
    </row>
    <row r="2556" spans="1:2" x14ac:dyDescent="0.2">
      <c r="A2556" s="4" t="s">
        <v>9897</v>
      </c>
      <c r="B2556" s="4" t="s">
        <v>9898</v>
      </c>
    </row>
    <row r="2557" spans="1:2" x14ac:dyDescent="0.2">
      <c r="A2557" s="4" t="s">
        <v>9900</v>
      </c>
      <c r="B2557" s="4" t="s">
        <v>9901</v>
      </c>
    </row>
    <row r="2558" spans="1:2" x14ac:dyDescent="0.2">
      <c r="A2558" s="4" t="s">
        <v>9903</v>
      </c>
      <c r="B2558" s="4" t="s">
        <v>9904</v>
      </c>
    </row>
    <row r="2559" spans="1:2" x14ac:dyDescent="0.2">
      <c r="A2559" s="4" t="s">
        <v>9906</v>
      </c>
      <c r="B2559" s="4" t="s">
        <v>9907</v>
      </c>
    </row>
    <row r="2560" spans="1:2" x14ac:dyDescent="0.2">
      <c r="A2560" s="4" t="s">
        <v>9909</v>
      </c>
      <c r="B2560" s="4" t="s">
        <v>9910</v>
      </c>
    </row>
    <row r="2561" spans="1:2" x14ac:dyDescent="0.2">
      <c r="A2561" s="4" t="s">
        <v>9912</v>
      </c>
      <c r="B2561" s="4" t="s">
        <v>9913</v>
      </c>
    </row>
    <row r="2562" spans="1:2" x14ac:dyDescent="0.2">
      <c r="A2562" s="4" t="s">
        <v>9915</v>
      </c>
      <c r="B2562" s="4" t="s">
        <v>9916</v>
      </c>
    </row>
    <row r="2563" spans="1:2" x14ac:dyDescent="0.2">
      <c r="A2563" s="4" t="s">
        <v>9918</v>
      </c>
      <c r="B2563" s="4" t="s">
        <v>9919</v>
      </c>
    </row>
    <row r="2564" spans="1:2" x14ac:dyDescent="0.2">
      <c r="A2564" s="4" t="s">
        <v>9921</v>
      </c>
      <c r="B2564" s="4" t="s">
        <v>9922</v>
      </c>
    </row>
    <row r="2565" spans="1:2" x14ac:dyDescent="0.2">
      <c r="A2565" s="4" t="s">
        <v>9924</v>
      </c>
      <c r="B2565" s="4" t="s">
        <v>9925</v>
      </c>
    </row>
    <row r="2566" spans="1:2" x14ac:dyDescent="0.2">
      <c r="A2566" s="4" t="s">
        <v>9927</v>
      </c>
      <c r="B2566" s="4" t="s">
        <v>9928</v>
      </c>
    </row>
    <row r="2567" spans="1:2" x14ac:dyDescent="0.2">
      <c r="A2567" s="4" t="s">
        <v>9930</v>
      </c>
      <c r="B2567" s="4" t="s">
        <v>9931</v>
      </c>
    </row>
    <row r="2568" spans="1:2" x14ac:dyDescent="0.2">
      <c r="A2568" s="4" t="s">
        <v>9933</v>
      </c>
      <c r="B2568" s="4" t="s">
        <v>9934</v>
      </c>
    </row>
    <row r="2569" spans="1:2" x14ac:dyDescent="0.2">
      <c r="A2569" s="4" t="s">
        <v>9936</v>
      </c>
      <c r="B2569" s="4" t="s">
        <v>9937</v>
      </c>
    </row>
    <row r="2570" spans="1:2" x14ac:dyDescent="0.2">
      <c r="A2570" s="4" t="s">
        <v>9939</v>
      </c>
      <c r="B2570" s="4" t="s">
        <v>9940</v>
      </c>
    </row>
    <row r="2571" spans="1:2" x14ac:dyDescent="0.2">
      <c r="A2571" s="4" t="s">
        <v>9942</v>
      </c>
      <c r="B2571" s="4" t="s">
        <v>9943</v>
      </c>
    </row>
    <row r="2572" spans="1:2" x14ac:dyDescent="0.2">
      <c r="A2572" s="4" t="s">
        <v>9945</v>
      </c>
      <c r="B2572" s="4" t="s">
        <v>9946</v>
      </c>
    </row>
    <row r="2573" spans="1:2" x14ac:dyDescent="0.2">
      <c r="A2573" s="4" t="s">
        <v>9948</v>
      </c>
      <c r="B2573" s="4" t="s">
        <v>9949</v>
      </c>
    </row>
    <row r="2574" spans="1:2" x14ac:dyDescent="0.2">
      <c r="A2574" s="4" t="s">
        <v>9951</v>
      </c>
      <c r="B2574" s="4" t="s">
        <v>9952</v>
      </c>
    </row>
    <row r="2575" spans="1:2" x14ac:dyDescent="0.2">
      <c r="A2575" s="4" t="s">
        <v>9954</v>
      </c>
      <c r="B2575" s="4" t="s">
        <v>9955</v>
      </c>
    </row>
    <row r="2576" spans="1:2" x14ac:dyDescent="0.2">
      <c r="A2576" s="4" t="s">
        <v>9957</v>
      </c>
      <c r="B2576" s="4" t="s">
        <v>9958</v>
      </c>
    </row>
    <row r="2577" spans="1:2" x14ac:dyDescent="0.2">
      <c r="A2577" s="4" t="s">
        <v>9960</v>
      </c>
      <c r="B2577" s="4" t="s">
        <v>9961</v>
      </c>
    </row>
    <row r="2578" spans="1:2" x14ac:dyDescent="0.2">
      <c r="A2578" s="4" t="s">
        <v>9963</v>
      </c>
      <c r="B2578" s="4" t="s">
        <v>9964</v>
      </c>
    </row>
    <row r="2579" spans="1:2" x14ac:dyDescent="0.2">
      <c r="A2579" s="4" t="s">
        <v>9966</v>
      </c>
      <c r="B2579" s="4" t="s">
        <v>9967</v>
      </c>
    </row>
    <row r="2580" spans="1:2" x14ac:dyDescent="0.2">
      <c r="A2580" s="4" t="s">
        <v>9969</v>
      </c>
      <c r="B2580" s="4" t="s">
        <v>9970</v>
      </c>
    </row>
    <row r="2581" spans="1:2" x14ac:dyDescent="0.2">
      <c r="A2581" s="4" t="s">
        <v>9972</v>
      </c>
      <c r="B2581" s="4" t="s">
        <v>9973</v>
      </c>
    </row>
    <row r="2582" spans="1:2" x14ac:dyDescent="0.2">
      <c r="A2582" s="4" t="s">
        <v>9975</v>
      </c>
      <c r="B2582" s="4" t="s">
        <v>9976</v>
      </c>
    </row>
    <row r="2583" spans="1:2" x14ac:dyDescent="0.2">
      <c r="A2583" s="4" t="s">
        <v>9978</v>
      </c>
      <c r="B2583" s="4" t="s">
        <v>9979</v>
      </c>
    </row>
    <row r="2584" spans="1:2" x14ac:dyDescent="0.2">
      <c r="A2584" s="4" t="s">
        <v>9981</v>
      </c>
      <c r="B2584" s="4" t="s">
        <v>9982</v>
      </c>
    </row>
    <row r="2585" spans="1:2" x14ac:dyDescent="0.2">
      <c r="A2585" s="4" t="s">
        <v>9984</v>
      </c>
      <c r="B2585" s="4" t="s">
        <v>9985</v>
      </c>
    </row>
    <row r="2586" spans="1:2" x14ac:dyDescent="0.2">
      <c r="A2586" s="4" t="s">
        <v>9987</v>
      </c>
      <c r="B2586" s="4" t="s">
        <v>9988</v>
      </c>
    </row>
    <row r="2587" spans="1:2" x14ac:dyDescent="0.2">
      <c r="A2587" s="4" t="s">
        <v>9990</v>
      </c>
      <c r="B2587" s="4" t="s">
        <v>9991</v>
      </c>
    </row>
    <row r="2588" spans="1:2" x14ac:dyDescent="0.2">
      <c r="A2588" s="4" t="s">
        <v>9993</v>
      </c>
      <c r="B2588" s="4" t="s">
        <v>9994</v>
      </c>
    </row>
    <row r="2589" spans="1:2" x14ac:dyDescent="0.2">
      <c r="A2589" s="4" t="s">
        <v>9996</v>
      </c>
      <c r="B2589" s="4" t="s">
        <v>9997</v>
      </c>
    </row>
    <row r="2590" spans="1:2" x14ac:dyDescent="0.2">
      <c r="A2590" s="4" t="s">
        <v>9999</v>
      </c>
      <c r="B2590" s="4" t="s">
        <v>10000</v>
      </c>
    </row>
    <row r="2591" spans="1:2" x14ac:dyDescent="0.2">
      <c r="A2591" s="4" t="s">
        <v>10002</v>
      </c>
      <c r="B2591" s="4" t="s">
        <v>10003</v>
      </c>
    </row>
    <row r="2592" spans="1:2" x14ac:dyDescent="0.2">
      <c r="A2592" s="4" t="s">
        <v>10005</v>
      </c>
      <c r="B2592" s="4" t="s">
        <v>10006</v>
      </c>
    </row>
    <row r="2593" spans="1:2" x14ac:dyDescent="0.2">
      <c r="A2593" s="4" t="s">
        <v>10008</v>
      </c>
      <c r="B2593" s="4" t="s">
        <v>10009</v>
      </c>
    </row>
    <row r="2594" spans="1:2" x14ac:dyDescent="0.2">
      <c r="A2594" s="4" t="s">
        <v>10011</v>
      </c>
      <c r="B2594" s="4" t="s">
        <v>10012</v>
      </c>
    </row>
    <row r="2595" spans="1:2" x14ac:dyDescent="0.2">
      <c r="A2595" s="4" t="s">
        <v>10014</v>
      </c>
      <c r="B2595" s="4" t="s">
        <v>10015</v>
      </c>
    </row>
    <row r="2596" spans="1:2" x14ac:dyDescent="0.2">
      <c r="A2596" s="4" t="s">
        <v>10017</v>
      </c>
      <c r="B2596" s="4" t="s">
        <v>10018</v>
      </c>
    </row>
    <row r="2597" spans="1:2" x14ac:dyDescent="0.2">
      <c r="A2597" s="4" t="s">
        <v>10020</v>
      </c>
      <c r="B2597" s="4" t="s">
        <v>10021</v>
      </c>
    </row>
    <row r="2598" spans="1:2" x14ac:dyDescent="0.2">
      <c r="A2598" s="4" t="s">
        <v>10023</v>
      </c>
      <c r="B2598" s="4" t="s">
        <v>10024</v>
      </c>
    </row>
    <row r="2599" spans="1:2" x14ac:dyDescent="0.2">
      <c r="A2599" s="4" t="s">
        <v>10026</v>
      </c>
      <c r="B2599" s="4" t="s">
        <v>10027</v>
      </c>
    </row>
    <row r="2600" spans="1:2" x14ac:dyDescent="0.2">
      <c r="A2600" s="4" t="s">
        <v>10029</v>
      </c>
      <c r="B2600" s="4" t="s">
        <v>10030</v>
      </c>
    </row>
    <row r="2601" spans="1:2" x14ac:dyDescent="0.2">
      <c r="A2601" s="4" t="s">
        <v>10032</v>
      </c>
      <c r="B2601" s="4" t="s">
        <v>10033</v>
      </c>
    </row>
    <row r="2602" spans="1:2" x14ac:dyDescent="0.2">
      <c r="A2602" s="4" t="s">
        <v>10035</v>
      </c>
      <c r="B2602" s="4" t="s">
        <v>10036</v>
      </c>
    </row>
    <row r="2603" spans="1:2" x14ac:dyDescent="0.2">
      <c r="A2603" s="4" t="s">
        <v>10038</v>
      </c>
      <c r="B2603" s="4" t="s">
        <v>10039</v>
      </c>
    </row>
    <row r="2604" spans="1:2" x14ac:dyDescent="0.2">
      <c r="A2604" s="4" t="s">
        <v>10041</v>
      </c>
      <c r="B2604" s="4" t="s">
        <v>10042</v>
      </c>
    </row>
    <row r="2605" spans="1:2" x14ac:dyDescent="0.2">
      <c r="A2605" s="4" t="s">
        <v>10044</v>
      </c>
      <c r="B2605" s="4" t="s">
        <v>10045</v>
      </c>
    </row>
    <row r="2606" spans="1:2" x14ac:dyDescent="0.2">
      <c r="A2606" s="4" t="s">
        <v>10047</v>
      </c>
      <c r="B2606" s="4" t="s">
        <v>10048</v>
      </c>
    </row>
    <row r="2607" spans="1:2" x14ac:dyDescent="0.2">
      <c r="A2607" s="4" t="s">
        <v>10050</v>
      </c>
      <c r="B2607" s="4" t="s">
        <v>10051</v>
      </c>
    </row>
    <row r="2608" spans="1:2" x14ac:dyDescent="0.2">
      <c r="A2608" s="4" t="s">
        <v>10053</v>
      </c>
      <c r="B2608" s="4" t="s">
        <v>10054</v>
      </c>
    </row>
    <row r="2609" spans="1:2" x14ac:dyDescent="0.2">
      <c r="A2609" s="4" t="s">
        <v>10056</v>
      </c>
      <c r="B2609" s="4" t="s">
        <v>10057</v>
      </c>
    </row>
    <row r="2610" spans="1:2" x14ac:dyDescent="0.2">
      <c r="A2610" s="4" t="s">
        <v>10059</v>
      </c>
      <c r="B2610" s="4" t="s">
        <v>10060</v>
      </c>
    </row>
    <row r="2611" spans="1:2" x14ac:dyDescent="0.2">
      <c r="A2611" s="4" t="s">
        <v>10062</v>
      </c>
      <c r="B2611" s="4" t="s">
        <v>10063</v>
      </c>
    </row>
    <row r="2612" spans="1:2" x14ac:dyDescent="0.2">
      <c r="A2612" s="4" t="s">
        <v>10065</v>
      </c>
      <c r="B2612" s="4" t="s">
        <v>10066</v>
      </c>
    </row>
    <row r="2613" spans="1:2" x14ac:dyDescent="0.2">
      <c r="A2613" s="4" t="s">
        <v>10068</v>
      </c>
      <c r="B2613" s="4" t="s">
        <v>10069</v>
      </c>
    </row>
    <row r="2614" spans="1:2" x14ac:dyDescent="0.2">
      <c r="A2614" s="4" t="s">
        <v>10071</v>
      </c>
      <c r="B2614" s="4" t="s">
        <v>10072</v>
      </c>
    </row>
    <row r="2615" spans="1:2" x14ac:dyDescent="0.2">
      <c r="A2615" s="4" t="s">
        <v>10074</v>
      </c>
      <c r="B2615" s="4" t="s">
        <v>10075</v>
      </c>
    </row>
    <row r="2616" spans="1:2" x14ac:dyDescent="0.2">
      <c r="A2616" s="4" t="s">
        <v>10077</v>
      </c>
      <c r="B2616" s="4" t="s">
        <v>10078</v>
      </c>
    </row>
    <row r="2617" spans="1:2" x14ac:dyDescent="0.2">
      <c r="A2617" s="4" t="s">
        <v>10080</v>
      </c>
      <c r="B2617" s="4" t="s">
        <v>10081</v>
      </c>
    </row>
    <row r="2618" spans="1:2" x14ac:dyDescent="0.2">
      <c r="A2618" s="4" t="s">
        <v>10083</v>
      </c>
      <c r="B2618" s="4" t="s">
        <v>10084</v>
      </c>
    </row>
    <row r="2619" spans="1:2" x14ac:dyDescent="0.2">
      <c r="A2619" s="4" t="s">
        <v>10086</v>
      </c>
      <c r="B2619" s="4" t="s">
        <v>10087</v>
      </c>
    </row>
    <row r="2620" spans="1:2" x14ac:dyDescent="0.2">
      <c r="A2620" s="4" t="s">
        <v>10089</v>
      </c>
      <c r="B2620" s="4" t="s">
        <v>10090</v>
      </c>
    </row>
    <row r="2621" spans="1:2" x14ac:dyDescent="0.2">
      <c r="A2621" s="4" t="s">
        <v>10092</v>
      </c>
      <c r="B2621" s="4" t="s">
        <v>10093</v>
      </c>
    </row>
    <row r="2622" spans="1:2" x14ac:dyDescent="0.2">
      <c r="A2622" s="4" t="s">
        <v>10095</v>
      </c>
      <c r="B2622" s="4" t="s">
        <v>10096</v>
      </c>
    </row>
    <row r="2623" spans="1:2" x14ac:dyDescent="0.2">
      <c r="A2623" s="4" t="s">
        <v>10098</v>
      </c>
      <c r="B2623" s="4" t="s">
        <v>10099</v>
      </c>
    </row>
    <row r="2624" spans="1:2" x14ac:dyDescent="0.2">
      <c r="A2624" s="4" t="s">
        <v>10101</v>
      </c>
      <c r="B2624" s="4" t="s">
        <v>10102</v>
      </c>
    </row>
    <row r="2625" spans="1:2" x14ac:dyDescent="0.2">
      <c r="A2625" s="4" t="s">
        <v>10104</v>
      </c>
      <c r="B2625" s="4" t="s">
        <v>10105</v>
      </c>
    </row>
    <row r="2626" spans="1:2" x14ac:dyDescent="0.2">
      <c r="A2626" s="4" t="s">
        <v>10107</v>
      </c>
      <c r="B2626" s="4" t="s">
        <v>10108</v>
      </c>
    </row>
    <row r="2627" spans="1:2" x14ac:dyDescent="0.2">
      <c r="A2627" s="4" t="s">
        <v>10110</v>
      </c>
      <c r="B2627" s="4" t="s">
        <v>10111</v>
      </c>
    </row>
    <row r="2628" spans="1:2" x14ac:dyDescent="0.2">
      <c r="A2628" s="4" t="s">
        <v>10113</v>
      </c>
      <c r="B2628" s="4" t="s">
        <v>10114</v>
      </c>
    </row>
    <row r="2629" spans="1:2" x14ac:dyDescent="0.2">
      <c r="A2629" s="4" t="s">
        <v>10116</v>
      </c>
      <c r="B2629" s="4" t="s">
        <v>10117</v>
      </c>
    </row>
    <row r="2630" spans="1:2" x14ac:dyDescent="0.2">
      <c r="A2630" s="4" t="s">
        <v>10119</v>
      </c>
      <c r="B2630" s="4" t="s">
        <v>10120</v>
      </c>
    </row>
    <row r="2631" spans="1:2" x14ac:dyDescent="0.2">
      <c r="A2631" s="4" t="s">
        <v>10122</v>
      </c>
      <c r="B2631" s="4" t="s">
        <v>10123</v>
      </c>
    </row>
    <row r="2632" spans="1:2" x14ac:dyDescent="0.2">
      <c r="A2632" s="4" t="s">
        <v>10125</v>
      </c>
      <c r="B2632" s="4" t="s">
        <v>10126</v>
      </c>
    </row>
    <row r="2633" spans="1:2" x14ac:dyDescent="0.2">
      <c r="A2633" s="4" t="s">
        <v>10128</v>
      </c>
      <c r="B2633" s="4" t="s">
        <v>10129</v>
      </c>
    </row>
    <row r="2634" spans="1:2" x14ac:dyDescent="0.2">
      <c r="A2634" s="4" t="s">
        <v>10131</v>
      </c>
      <c r="B2634" s="4" t="s">
        <v>10132</v>
      </c>
    </row>
    <row r="2635" spans="1:2" x14ac:dyDescent="0.2">
      <c r="A2635" s="4" t="s">
        <v>10134</v>
      </c>
      <c r="B2635" s="4" t="s">
        <v>10135</v>
      </c>
    </row>
    <row r="2636" spans="1:2" x14ac:dyDescent="0.2">
      <c r="A2636" s="4" t="s">
        <v>10137</v>
      </c>
      <c r="B2636" s="4" t="s">
        <v>10138</v>
      </c>
    </row>
    <row r="2637" spans="1:2" x14ac:dyDescent="0.2">
      <c r="A2637" s="4" t="s">
        <v>10140</v>
      </c>
      <c r="B2637" s="4" t="s">
        <v>10141</v>
      </c>
    </row>
    <row r="2638" spans="1:2" x14ac:dyDescent="0.2">
      <c r="A2638" s="4" t="s">
        <v>10143</v>
      </c>
      <c r="B2638" s="4" t="s">
        <v>10144</v>
      </c>
    </row>
    <row r="2639" spans="1:2" x14ac:dyDescent="0.2">
      <c r="A2639" s="4" t="s">
        <v>10146</v>
      </c>
      <c r="B2639" s="4" t="s">
        <v>10147</v>
      </c>
    </row>
    <row r="2640" spans="1:2" x14ac:dyDescent="0.2">
      <c r="A2640" s="4" t="s">
        <v>10149</v>
      </c>
      <c r="B2640" s="4" t="s">
        <v>10150</v>
      </c>
    </row>
    <row r="2641" spans="1:2" x14ac:dyDescent="0.2">
      <c r="A2641" s="4" t="s">
        <v>10152</v>
      </c>
      <c r="B2641" s="4" t="s">
        <v>10153</v>
      </c>
    </row>
    <row r="2642" spans="1:2" x14ac:dyDescent="0.2">
      <c r="A2642" s="4" t="s">
        <v>10155</v>
      </c>
      <c r="B2642" s="4" t="s">
        <v>10156</v>
      </c>
    </row>
    <row r="2643" spans="1:2" x14ac:dyDescent="0.2">
      <c r="A2643" s="4" t="s">
        <v>10158</v>
      </c>
      <c r="B2643" s="4" t="s">
        <v>10159</v>
      </c>
    </row>
    <row r="2644" spans="1:2" x14ac:dyDescent="0.2">
      <c r="A2644" s="4" t="s">
        <v>10161</v>
      </c>
      <c r="B2644" s="4" t="s">
        <v>10162</v>
      </c>
    </row>
    <row r="2645" spans="1:2" x14ac:dyDescent="0.2">
      <c r="A2645" s="4" t="s">
        <v>10164</v>
      </c>
      <c r="B2645" s="4" t="s">
        <v>10165</v>
      </c>
    </row>
    <row r="2646" spans="1:2" x14ac:dyDescent="0.2">
      <c r="A2646" s="4" t="s">
        <v>10167</v>
      </c>
      <c r="B2646" s="4" t="s">
        <v>10168</v>
      </c>
    </row>
    <row r="2647" spans="1:2" x14ac:dyDescent="0.2">
      <c r="A2647" s="4" t="s">
        <v>10170</v>
      </c>
      <c r="B2647" s="4" t="s">
        <v>10171</v>
      </c>
    </row>
    <row r="2648" spans="1:2" x14ac:dyDescent="0.2">
      <c r="A2648" s="4" t="s">
        <v>10173</v>
      </c>
      <c r="B2648" s="4" t="s">
        <v>10174</v>
      </c>
    </row>
    <row r="2649" spans="1:2" x14ac:dyDescent="0.2">
      <c r="A2649" s="4" t="s">
        <v>10176</v>
      </c>
      <c r="B2649" s="4" t="s">
        <v>10177</v>
      </c>
    </row>
    <row r="2650" spans="1:2" x14ac:dyDescent="0.2">
      <c r="A2650" s="4" t="s">
        <v>10179</v>
      </c>
      <c r="B2650" s="4" t="s">
        <v>10180</v>
      </c>
    </row>
    <row r="2651" spans="1:2" x14ac:dyDescent="0.2">
      <c r="A2651" s="4" t="s">
        <v>10182</v>
      </c>
      <c r="B2651" s="4" t="s">
        <v>10183</v>
      </c>
    </row>
    <row r="2652" spans="1:2" x14ac:dyDescent="0.2">
      <c r="A2652" s="4" t="s">
        <v>10185</v>
      </c>
      <c r="B2652" s="4" t="s">
        <v>10186</v>
      </c>
    </row>
    <row r="2653" spans="1:2" x14ac:dyDescent="0.2">
      <c r="A2653" s="4" t="s">
        <v>10188</v>
      </c>
      <c r="B2653" s="4" t="s">
        <v>10189</v>
      </c>
    </row>
    <row r="2654" spans="1:2" x14ac:dyDescent="0.2">
      <c r="A2654" s="4" t="s">
        <v>10191</v>
      </c>
      <c r="B2654" s="4" t="s">
        <v>10192</v>
      </c>
    </row>
    <row r="2655" spans="1:2" x14ac:dyDescent="0.2">
      <c r="A2655" s="4" t="s">
        <v>10194</v>
      </c>
      <c r="B2655" s="4" t="s">
        <v>10195</v>
      </c>
    </row>
    <row r="2656" spans="1:2" x14ac:dyDescent="0.2">
      <c r="A2656" s="4" t="s">
        <v>10197</v>
      </c>
      <c r="B2656" s="4" t="s">
        <v>10198</v>
      </c>
    </row>
    <row r="2657" spans="1:2" x14ac:dyDescent="0.2">
      <c r="A2657" s="4" t="s">
        <v>10200</v>
      </c>
      <c r="B2657" s="4" t="s">
        <v>10201</v>
      </c>
    </row>
    <row r="2658" spans="1:2" x14ac:dyDescent="0.2">
      <c r="A2658" s="4" t="s">
        <v>10203</v>
      </c>
      <c r="B2658" s="4" t="s">
        <v>10204</v>
      </c>
    </row>
    <row r="2659" spans="1:2" x14ac:dyDescent="0.2">
      <c r="A2659" s="4" t="s">
        <v>10206</v>
      </c>
      <c r="B2659" s="4" t="s">
        <v>10207</v>
      </c>
    </row>
    <row r="2660" spans="1:2" x14ac:dyDescent="0.2">
      <c r="A2660" s="4" t="s">
        <v>10209</v>
      </c>
      <c r="B2660" s="4" t="s">
        <v>10210</v>
      </c>
    </row>
    <row r="2661" spans="1:2" x14ac:dyDescent="0.2">
      <c r="A2661" s="4" t="s">
        <v>10212</v>
      </c>
      <c r="B2661" s="4" t="s">
        <v>10213</v>
      </c>
    </row>
    <row r="2662" spans="1:2" x14ac:dyDescent="0.2">
      <c r="A2662" s="4" t="s">
        <v>10215</v>
      </c>
      <c r="B2662" s="4" t="s">
        <v>10216</v>
      </c>
    </row>
    <row r="2663" spans="1:2" x14ac:dyDescent="0.2">
      <c r="A2663" s="4" t="s">
        <v>10218</v>
      </c>
      <c r="B2663" s="4" t="s">
        <v>10219</v>
      </c>
    </row>
    <row r="2664" spans="1:2" x14ac:dyDescent="0.2">
      <c r="A2664" s="4" t="s">
        <v>10221</v>
      </c>
      <c r="B2664" s="4" t="s">
        <v>10222</v>
      </c>
    </row>
    <row r="2665" spans="1:2" x14ac:dyDescent="0.2">
      <c r="A2665" s="4" t="s">
        <v>10224</v>
      </c>
      <c r="B2665" s="4" t="s">
        <v>10225</v>
      </c>
    </row>
    <row r="2666" spans="1:2" x14ac:dyDescent="0.2">
      <c r="A2666" s="4" t="s">
        <v>10227</v>
      </c>
      <c r="B2666" s="4" t="s">
        <v>10228</v>
      </c>
    </row>
    <row r="2667" spans="1:2" x14ac:dyDescent="0.2">
      <c r="A2667" s="4" t="s">
        <v>10230</v>
      </c>
      <c r="B2667" s="4" t="s">
        <v>10231</v>
      </c>
    </row>
    <row r="2668" spans="1:2" x14ac:dyDescent="0.2">
      <c r="A2668" s="4" t="s">
        <v>10233</v>
      </c>
      <c r="B2668" s="4" t="s">
        <v>10234</v>
      </c>
    </row>
    <row r="2669" spans="1:2" x14ac:dyDescent="0.2">
      <c r="A2669" s="4" t="s">
        <v>10236</v>
      </c>
      <c r="B2669" s="4" t="s">
        <v>10237</v>
      </c>
    </row>
    <row r="2670" spans="1:2" x14ac:dyDescent="0.2">
      <c r="A2670" s="4" t="s">
        <v>10239</v>
      </c>
      <c r="B2670" s="4" t="s">
        <v>10240</v>
      </c>
    </row>
    <row r="2671" spans="1:2" x14ac:dyDescent="0.2">
      <c r="A2671" s="4" t="s">
        <v>10242</v>
      </c>
      <c r="B2671" s="4" t="s">
        <v>10243</v>
      </c>
    </row>
    <row r="2672" spans="1:2" x14ac:dyDescent="0.2">
      <c r="A2672" s="4" t="s">
        <v>10245</v>
      </c>
      <c r="B2672" s="4" t="s">
        <v>10246</v>
      </c>
    </row>
    <row r="2673" spans="1:2" x14ac:dyDescent="0.2">
      <c r="A2673" s="4" t="s">
        <v>10248</v>
      </c>
      <c r="B2673" s="4" t="s">
        <v>10249</v>
      </c>
    </row>
    <row r="2674" spans="1:2" x14ac:dyDescent="0.2">
      <c r="A2674" s="4" t="s">
        <v>10251</v>
      </c>
      <c r="B2674" s="4" t="s">
        <v>10252</v>
      </c>
    </row>
    <row r="2675" spans="1:2" x14ac:dyDescent="0.2">
      <c r="A2675" s="4" t="s">
        <v>10254</v>
      </c>
      <c r="B2675" s="4" t="s">
        <v>10255</v>
      </c>
    </row>
    <row r="2676" spans="1:2" x14ac:dyDescent="0.2">
      <c r="A2676" s="4" t="s">
        <v>10257</v>
      </c>
      <c r="B2676" s="4" t="s">
        <v>10258</v>
      </c>
    </row>
    <row r="2677" spans="1:2" x14ac:dyDescent="0.2">
      <c r="A2677" s="4" t="s">
        <v>10260</v>
      </c>
      <c r="B2677" s="4" t="s">
        <v>10261</v>
      </c>
    </row>
    <row r="2678" spans="1:2" x14ac:dyDescent="0.2">
      <c r="A2678" s="4" t="s">
        <v>10263</v>
      </c>
      <c r="B2678" s="4" t="s">
        <v>10264</v>
      </c>
    </row>
    <row r="2679" spans="1:2" x14ac:dyDescent="0.2">
      <c r="A2679" s="4" t="s">
        <v>10266</v>
      </c>
      <c r="B2679" s="4" t="s">
        <v>10267</v>
      </c>
    </row>
    <row r="2680" spans="1:2" x14ac:dyDescent="0.2">
      <c r="A2680" s="4" t="s">
        <v>10269</v>
      </c>
      <c r="B2680" s="4" t="s">
        <v>10270</v>
      </c>
    </row>
    <row r="2681" spans="1:2" x14ac:dyDescent="0.2">
      <c r="A2681" s="4" t="s">
        <v>10272</v>
      </c>
      <c r="B2681" s="4" t="s">
        <v>10273</v>
      </c>
    </row>
    <row r="2682" spans="1:2" x14ac:dyDescent="0.2">
      <c r="A2682" s="4" t="s">
        <v>10275</v>
      </c>
      <c r="B2682" s="4" t="s">
        <v>10276</v>
      </c>
    </row>
    <row r="2683" spans="1:2" x14ac:dyDescent="0.2">
      <c r="A2683" s="4" t="s">
        <v>10278</v>
      </c>
      <c r="B2683" s="4" t="s">
        <v>10279</v>
      </c>
    </row>
    <row r="2684" spans="1:2" x14ac:dyDescent="0.2">
      <c r="A2684" s="4" t="s">
        <v>10281</v>
      </c>
      <c r="B2684" s="4" t="s">
        <v>10282</v>
      </c>
    </row>
    <row r="2685" spans="1:2" x14ac:dyDescent="0.2">
      <c r="A2685" s="4" t="s">
        <v>10284</v>
      </c>
      <c r="B2685" s="4" t="s">
        <v>10285</v>
      </c>
    </row>
    <row r="2686" spans="1:2" x14ac:dyDescent="0.2">
      <c r="A2686" s="4" t="s">
        <v>10287</v>
      </c>
      <c r="B2686" s="4" t="s">
        <v>10288</v>
      </c>
    </row>
    <row r="2687" spans="1:2" x14ac:dyDescent="0.2">
      <c r="A2687" s="4" t="s">
        <v>10290</v>
      </c>
      <c r="B2687" s="4" t="s">
        <v>10291</v>
      </c>
    </row>
    <row r="2688" spans="1:2" x14ac:dyDescent="0.2">
      <c r="A2688" s="4" t="s">
        <v>10293</v>
      </c>
      <c r="B2688" s="4" t="s">
        <v>10294</v>
      </c>
    </row>
    <row r="2689" spans="1:2" x14ac:dyDescent="0.2">
      <c r="A2689" s="4" t="s">
        <v>10296</v>
      </c>
      <c r="B2689" s="4" t="s">
        <v>10297</v>
      </c>
    </row>
    <row r="2690" spans="1:2" x14ac:dyDescent="0.2">
      <c r="A2690" s="4" t="s">
        <v>10299</v>
      </c>
      <c r="B2690" s="4" t="s">
        <v>10300</v>
      </c>
    </row>
    <row r="2691" spans="1:2" x14ac:dyDescent="0.2">
      <c r="A2691" s="4" t="s">
        <v>10302</v>
      </c>
      <c r="B2691" s="4" t="s">
        <v>10303</v>
      </c>
    </row>
    <row r="2692" spans="1:2" x14ac:dyDescent="0.2">
      <c r="A2692" s="4" t="s">
        <v>10305</v>
      </c>
      <c r="B2692" s="4" t="s">
        <v>10306</v>
      </c>
    </row>
    <row r="2693" spans="1:2" x14ac:dyDescent="0.2">
      <c r="A2693" s="4" t="s">
        <v>10308</v>
      </c>
      <c r="B2693" s="4" t="s">
        <v>10309</v>
      </c>
    </row>
    <row r="2694" spans="1:2" x14ac:dyDescent="0.2">
      <c r="A2694" s="4" t="s">
        <v>10311</v>
      </c>
      <c r="B2694" s="4" t="s">
        <v>10312</v>
      </c>
    </row>
    <row r="2695" spans="1:2" x14ac:dyDescent="0.2">
      <c r="A2695" s="4" t="s">
        <v>10314</v>
      </c>
      <c r="B2695" s="4" t="s">
        <v>10315</v>
      </c>
    </row>
    <row r="2696" spans="1:2" x14ac:dyDescent="0.2">
      <c r="A2696" s="4" t="s">
        <v>10317</v>
      </c>
      <c r="B2696" s="4" t="s">
        <v>10318</v>
      </c>
    </row>
    <row r="2697" spans="1:2" x14ac:dyDescent="0.2">
      <c r="A2697" s="4" t="s">
        <v>10320</v>
      </c>
      <c r="B2697" s="4" t="s">
        <v>10321</v>
      </c>
    </row>
    <row r="2698" spans="1:2" x14ac:dyDescent="0.2">
      <c r="A2698" s="4" t="s">
        <v>10323</v>
      </c>
      <c r="B2698" s="4" t="s">
        <v>10324</v>
      </c>
    </row>
    <row r="2699" spans="1:2" x14ac:dyDescent="0.2">
      <c r="A2699" s="4" t="s">
        <v>10326</v>
      </c>
      <c r="B2699" s="4" t="s">
        <v>10327</v>
      </c>
    </row>
    <row r="2700" spans="1:2" x14ac:dyDescent="0.2">
      <c r="A2700" s="4" t="s">
        <v>10329</v>
      </c>
      <c r="B2700" s="4" t="s">
        <v>10330</v>
      </c>
    </row>
    <row r="2701" spans="1:2" x14ac:dyDescent="0.2">
      <c r="A2701" s="4" t="s">
        <v>10332</v>
      </c>
      <c r="B2701" s="4" t="s">
        <v>10333</v>
      </c>
    </row>
    <row r="2702" spans="1:2" x14ac:dyDescent="0.2">
      <c r="A2702" s="4" t="s">
        <v>10335</v>
      </c>
      <c r="B2702" s="4" t="s">
        <v>10336</v>
      </c>
    </row>
    <row r="2703" spans="1:2" x14ac:dyDescent="0.2">
      <c r="A2703" s="4" t="s">
        <v>10338</v>
      </c>
      <c r="B2703" s="4" t="s">
        <v>10339</v>
      </c>
    </row>
    <row r="2704" spans="1:2" x14ac:dyDescent="0.2">
      <c r="A2704" s="4" t="s">
        <v>10341</v>
      </c>
      <c r="B2704" s="4" t="s">
        <v>10342</v>
      </c>
    </row>
    <row r="2705" spans="1:2" x14ac:dyDescent="0.2">
      <c r="A2705" s="4" t="s">
        <v>10344</v>
      </c>
      <c r="B2705" s="4" t="s">
        <v>10345</v>
      </c>
    </row>
    <row r="2706" spans="1:2" x14ac:dyDescent="0.2">
      <c r="A2706" s="4" t="s">
        <v>10347</v>
      </c>
      <c r="B2706" s="4" t="s">
        <v>10348</v>
      </c>
    </row>
    <row r="2707" spans="1:2" x14ac:dyDescent="0.2">
      <c r="A2707" s="4" t="s">
        <v>10350</v>
      </c>
      <c r="B2707" s="4" t="s">
        <v>10351</v>
      </c>
    </row>
    <row r="2708" spans="1:2" x14ac:dyDescent="0.2">
      <c r="A2708" s="4" t="s">
        <v>10353</v>
      </c>
      <c r="B2708" s="4" t="s">
        <v>10354</v>
      </c>
    </row>
    <row r="2709" spans="1:2" x14ac:dyDescent="0.2">
      <c r="A2709" s="4" t="s">
        <v>10356</v>
      </c>
      <c r="B2709" s="4" t="s">
        <v>10357</v>
      </c>
    </row>
    <row r="2710" spans="1:2" x14ac:dyDescent="0.2">
      <c r="A2710" s="4" t="s">
        <v>10359</v>
      </c>
      <c r="B2710" s="4" t="s">
        <v>10360</v>
      </c>
    </row>
    <row r="2711" spans="1:2" x14ac:dyDescent="0.2">
      <c r="A2711" s="4" t="s">
        <v>10362</v>
      </c>
      <c r="B2711" s="4" t="s">
        <v>10363</v>
      </c>
    </row>
    <row r="2712" spans="1:2" x14ac:dyDescent="0.2">
      <c r="A2712" s="4" t="s">
        <v>10365</v>
      </c>
      <c r="B2712" s="4" t="s">
        <v>10366</v>
      </c>
    </row>
    <row r="2713" spans="1:2" x14ac:dyDescent="0.2">
      <c r="A2713" s="4" t="s">
        <v>10368</v>
      </c>
      <c r="B2713" s="4" t="s">
        <v>10369</v>
      </c>
    </row>
    <row r="2714" spans="1:2" x14ac:dyDescent="0.2">
      <c r="A2714" s="4" t="s">
        <v>10371</v>
      </c>
      <c r="B2714" s="4" t="s">
        <v>10372</v>
      </c>
    </row>
    <row r="2715" spans="1:2" x14ac:dyDescent="0.2">
      <c r="A2715" s="4" t="s">
        <v>10374</v>
      </c>
      <c r="B2715" s="4" t="s">
        <v>10375</v>
      </c>
    </row>
    <row r="2716" spans="1:2" x14ac:dyDescent="0.2">
      <c r="A2716" s="4" t="s">
        <v>10377</v>
      </c>
      <c r="B2716" s="4" t="s">
        <v>10378</v>
      </c>
    </row>
    <row r="2717" spans="1:2" x14ac:dyDescent="0.2">
      <c r="A2717" s="4" t="s">
        <v>10380</v>
      </c>
      <c r="B2717" s="4" t="s">
        <v>10381</v>
      </c>
    </row>
    <row r="2718" spans="1:2" x14ac:dyDescent="0.2">
      <c r="A2718" s="4" t="s">
        <v>10383</v>
      </c>
      <c r="B2718" s="4" t="s">
        <v>10384</v>
      </c>
    </row>
    <row r="2719" spans="1:2" x14ac:dyDescent="0.2">
      <c r="A2719" s="4" t="s">
        <v>10386</v>
      </c>
      <c r="B2719" s="4" t="s">
        <v>10387</v>
      </c>
    </row>
    <row r="2720" spans="1:2" x14ac:dyDescent="0.2">
      <c r="A2720" s="4" t="s">
        <v>10389</v>
      </c>
      <c r="B2720" s="4" t="s">
        <v>10390</v>
      </c>
    </row>
    <row r="2721" spans="1:2" x14ac:dyDescent="0.2">
      <c r="A2721" s="4" t="s">
        <v>10392</v>
      </c>
      <c r="B2721" s="4" t="s">
        <v>10393</v>
      </c>
    </row>
    <row r="2722" spans="1:2" x14ac:dyDescent="0.2">
      <c r="A2722" s="4" t="s">
        <v>10395</v>
      </c>
      <c r="B2722" s="4" t="s">
        <v>10396</v>
      </c>
    </row>
    <row r="2723" spans="1:2" x14ac:dyDescent="0.2">
      <c r="A2723" s="4" t="s">
        <v>10398</v>
      </c>
      <c r="B2723" s="4" t="s">
        <v>10399</v>
      </c>
    </row>
    <row r="2724" spans="1:2" x14ac:dyDescent="0.2">
      <c r="A2724" s="4" t="s">
        <v>10401</v>
      </c>
      <c r="B2724" s="4" t="s">
        <v>10402</v>
      </c>
    </row>
    <row r="2725" spans="1:2" x14ac:dyDescent="0.2">
      <c r="A2725" s="4" t="s">
        <v>10404</v>
      </c>
      <c r="B2725" s="4" t="s">
        <v>10405</v>
      </c>
    </row>
    <row r="2726" spans="1:2" x14ac:dyDescent="0.2">
      <c r="A2726" s="4" t="s">
        <v>10407</v>
      </c>
      <c r="B2726" s="4" t="s">
        <v>10408</v>
      </c>
    </row>
    <row r="2727" spans="1:2" x14ac:dyDescent="0.2">
      <c r="A2727" s="4" t="s">
        <v>10410</v>
      </c>
      <c r="B2727" s="4" t="s">
        <v>10411</v>
      </c>
    </row>
    <row r="2728" spans="1:2" x14ac:dyDescent="0.2">
      <c r="A2728" s="4" t="s">
        <v>10413</v>
      </c>
      <c r="B2728" s="4" t="s">
        <v>10414</v>
      </c>
    </row>
    <row r="2729" spans="1:2" x14ac:dyDescent="0.2">
      <c r="A2729" s="4" t="s">
        <v>10416</v>
      </c>
      <c r="B2729" s="4" t="s">
        <v>10417</v>
      </c>
    </row>
    <row r="2730" spans="1:2" x14ac:dyDescent="0.2">
      <c r="A2730" s="4" t="s">
        <v>10419</v>
      </c>
      <c r="B2730" s="4" t="s">
        <v>10420</v>
      </c>
    </row>
    <row r="2731" spans="1:2" x14ac:dyDescent="0.2">
      <c r="A2731" s="4" t="s">
        <v>10422</v>
      </c>
      <c r="B2731" s="4" t="s">
        <v>10423</v>
      </c>
    </row>
    <row r="2732" spans="1:2" x14ac:dyDescent="0.2">
      <c r="A2732" s="4" t="s">
        <v>10425</v>
      </c>
      <c r="B2732" s="4" t="s">
        <v>10426</v>
      </c>
    </row>
    <row r="2733" spans="1:2" x14ac:dyDescent="0.2">
      <c r="A2733" s="4" t="s">
        <v>10428</v>
      </c>
      <c r="B2733" s="4" t="s">
        <v>10429</v>
      </c>
    </row>
    <row r="2734" spans="1:2" x14ac:dyDescent="0.2">
      <c r="A2734" s="4" t="s">
        <v>10431</v>
      </c>
      <c r="B2734" s="4" t="s">
        <v>10432</v>
      </c>
    </row>
    <row r="2735" spans="1:2" x14ac:dyDescent="0.2">
      <c r="A2735" s="4" t="s">
        <v>10434</v>
      </c>
      <c r="B2735" s="4" t="s">
        <v>10435</v>
      </c>
    </row>
    <row r="2736" spans="1:2" x14ac:dyDescent="0.2">
      <c r="A2736" s="4" t="s">
        <v>10437</v>
      </c>
      <c r="B2736" s="4" t="s">
        <v>10438</v>
      </c>
    </row>
    <row r="2737" spans="1:2" x14ac:dyDescent="0.2">
      <c r="A2737" s="4" t="s">
        <v>10440</v>
      </c>
      <c r="B2737" s="4" t="s">
        <v>10441</v>
      </c>
    </row>
    <row r="2738" spans="1:2" x14ac:dyDescent="0.2">
      <c r="A2738" s="4" t="s">
        <v>10443</v>
      </c>
      <c r="B2738" s="4" t="s">
        <v>10444</v>
      </c>
    </row>
    <row r="2739" spans="1:2" x14ac:dyDescent="0.2">
      <c r="A2739" s="4" t="s">
        <v>10446</v>
      </c>
      <c r="B2739" s="4" t="s">
        <v>10447</v>
      </c>
    </row>
    <row r="2740" spans="1:2" x14ac:dyDescent="0.2">
      <c r="A2740" s="4" t="s">
        <v>10449</v>
      </c>
      <c r="B2740" s="4" t="s">
        <v>10450</v>
      </c>
    </row>
    <row r="2741" spans="1:2" x14ac:dyDescent="0.2">
      <c r="A2741" s="4" t="s">
        <v>10452</v>
      </c>
      <c r="B2741" s="4" t="s">
        <v>10453</v>
      </c>
    </row>
    <row r="2742" spans="1:2" x14ac:dyDescent="0.2">
      <c r="A2742" s="4" t="s">
        <v>10455</v>
      </c>
      <c r="B2742" s="4" t="s">
        <v>10456</v>
      </c>
    </row>
    <row r="2743" spans="1:2" x14ac:dyDescent="0.2">
      <c r="A2743" s="4" t="s">
        <v>10458</v>
      </c>
      <c r="B2743" s="4" t="s">
        <v>10459</v>
      </c>
    </row>
    <row r="2744" spans="1:2" x14ac:dyDescent="0.2">
      <c r="A2744" s="4" t="s">
        <v>10461</v>
      </c>
      <c r="B2744" s="4" t="s">
        <v>10462</v>
      </c>
    </row>
    <row r="2745" spans="1:2" x14ac:dyDescent="0.2">
      <c r="A2745" s="4" t="s">
        <v>10464</v>
      </c>
      <c r="B2745" s="4" t="s">
        <v>10465</v>
      </c>
    </row>
    <row r="2746" spans="1:2" x14ac:dyDescent="0.2">
      <c r="A2746" s="4" t="s">
        <v>10467</v>
      </c>
      <c r="B2746" s="4" t="s">
        <v>10468</v>
      </c>
    </row>
    <row r="2747" spans="1:2" x14ac:dyDescent="0.2">
      <c r="A2747" s="4" t="s">
        <v>10470</v>
      </c>
      <c r="B2747" s="4" t="s">
        <v>10471</v>
      </c>
    </row>
    <row r="2748" spans="1:2" x14ac:dyDescent="0.2">
      <c r="A2748" s="4" t="s">
        <v>10473</v>
      </c>
      <c r="B2748" s="4" t="s">
        <v>10474</v>
      </c>
    </row>
    <row r="2749" spans="1:2" x14ac:dyDescent="0.2">
      <c r="A2749" s="4" t="s">
        <v>10476</v>
      </c>
      <c r="B2749" s="4" t="s">
        <v>10477</v>
      </c>
    </row>
    <row r="2750" spans="1:2" x14ac:dyDescent="0.2">
      <c r="A2750" s="4" t="s">
        <v>10479</v>
      </c>
      <c r="B2750" s="4" t="s">
        <v>10480</v>
      </c>
    </row>
    <row r="2751" spans="1:2" x14ac:dyDescent="0.2">
      <c r="A2751" s="4" t="s">
        <v>10482</v>
      </c>
      <c r="B2751" s="4" t="s">
        <v>10483</v>
      </c>
    </row>
    <row r="2752" spans="1:2" x14ac:dyDescent="0.2">
      <c r="A2752" s="4" t="s">
        <v>10485</v>
      </c>
      <c r="B2752" s="4" t="s">
        <v>10486</v>
      </c>
    </row>
    <row r="2753" spans="1:2" x14ac:dyDescent="0.2">
      <c r="A2753" s="4" t="s">
        <v>10488</v>
      </c>
      <c r="B2753" s="4" t="s">
        <v>10489</v>
      </c>
    </row>
    <row r="2754" spans="1:2" x14ac:dyDescent="0.2">
      <c r="A2754" s="4" t="s">
        <v>10491</v>
      </c>
      <c r="B2754" s="4" t="s">
        <v>10492</v>
      </c>
    </row>
    <row r="2755" spans="1:2" x14ac:dyDescent="0.2">
      <c r="A2755" s="4" t="s">
        <v>10494</v>
      </c>
      <c r="B2755" s="4" t="s">
        <v>10495</v>
      </c>
    </row>
    <row r="2756" spans="1:2" x14ac:dyDescent="0.2">
      <c r="A2756" s="4" t="s">
        <v>10497</v>
      </c>
      <c r="B2756" s="4" t="s">
        <v>10498</v>
      </c>
    </row>
    <row r="2757" spans="1:2" x14ac:dyDescent="0.2">
      <c r="A2757" s="4" t="s">
        <v>10500</v>
      </c>
      <c r="B2757" s="4" t="s">
        <v>10501</v>
      </c>
    </row>
    <row r="2758" spans="1:2" x14ac:dyDescent="0.2">
      <c r="A2758" s="4" t="s">
        <v>10503</v>
      </c>
      <c r="B2758" s="4" t="s">
        <v>10504</v>
      </c>
    </row>
    <row r="2759" spans="1:2" x14ac:dyDescent="0.2">
      <c r="A2759" s="4" t="s">
        <v>10506</v>
      </c>
      <c r="B2759" s="4" t="s">
        <v>10507</v>
      </c>
    </row>
    <row r="2760" spans="1:2" x14ac:dyDescent="0.2">
      <c r="A2760" s="4" t="s">
        <v>10509</v>
      </c>
      <c r="B2760" s="4" t="s">
        <v>10510</v>
      </c>
    </row>
    <row r="2761" spans="1:2" x14ac:dyDescent="0.2">
      <c r="A2761" s="4" t="s">
        <v>10512</v>
      </c>
      <c r="B2761" s="4" t="s">
        <v>10513</v>
      </c>
    </row>
    <row r="2762" spans="1:2" x14ac:dyDescent="0.2">
      <c r="A2762" s="4" t="s">
        <v>10515</v>
      </c>
      <c r="B2762" s="4" t="s">
        <v>10516</v>
      </c>
    </row>
    <row r="2763" spans="1:2" x14ac:dyDescent="0.2">
      <c r="A2763" s="4" t="s">
        <v>10518</v>
      </c>
      <c r="B2763" s="4" t="s">
        <v>10519</v>
      </c>
    </row>
    <row r="2764" spans="1:2" x14ac:dyDescent="0.2">
      <c r="A2764" s="4" t="s">
        <v>10521</v>
      </c>
      <c r="B2764" s="4" t="s">
        <v>10522</v>
      </c>
    </row>
    <row r="2765" spans="1:2" x14ac:dyDescent="0.2">
      <c r="A2765" s="4" t="s">
        <v>10524</v>
      </c>
      <c r="B2765" s="4" t="s">
        <v>10525</v>
      </c>
    </row>
    <row r="2766" spans="1:2" x14ac:dyDescent="0.2">
      <c r="A2766" s="4" t="s">
        <v>10527</v>
      </c>
      <c r="B2766" s="4" t="s">
        <v>10528</v>
      </c>
    </row>
    <row r="2767" spans="1:2" x14ac:dyDescent="0.2">
      <c r="A2767" s="4" t="s">
        <v>10530</v>
      </c>
      <c r="B2767" s="4" t="s">
        <v>10531</v>
      </c>
    </row>
    <row r="2768" spans="1:2" x14ac:dyDescent="0.2">
      <c r="A2768" s="4" t="s">
        <v>10533</v>
      </c>
      <c r="B2768" s="4" t="s">
        <v>10534</v>
      </c>
    </row>
    <row r="2769" spans="1:2" x14ac:dyDescent="0.2">
      <c r="A2769" s="4" t="s">
        <v>10536</v>
      </c>
      <c r="B2769" s="4" t="s">
        <v>10537</v>
      </c>
    </row>
    <row r="2770" spans="1:2" x14ac:dyDescent="0.2">
      <c r="A2770" s="4" t="s">
        <v>10539</v>
      </c>
      <c r="B2770" s="4" t="s">
        <v>10540</v>
      </c>
    </row>
    <row r="2771" spans="1:2" x14ac:dyDescent="0.2">
      <c r="A2771" s="4" t="s">
        <v>10542</v>
      </c>
      <c r="B2771" s="4" t="s">
        <v>10543</v>
      </c>
    </row>
    <row r="2772" spans="1:2" x14ac:dyDescent="0.2">
      <c r="A2772" s="4" t="s">
        <v>10545</v>
      </c>
      <c r="B2772" s="4" t="s">
        <v>10546</v>
      </c>
    </row>
    <row r="2773" spans="1:2" x14ac:dyDescent="0.2">
      <c r="A2773" s="4" t="s">
        <v>10548</v>
      </c>
      <c r="B2773" s="4" t="s">
        <v>10549</v>
      </c>
    </row>
    <row r="2774" spans="1:2" x14ac:dyDescent="0.2">
      <c r="A2774" s="4" t="s">
        <v>10551</v>
      </c>
      <c r="B2774" s="4" t="s">
        <v>10552</v>
      </c>
    </row>
    <row r="2775" spans="1:2" x14ac:dyDescent="0.2">
      <c r="A2775" s="4" t="s">
        <v>10554</v>
      </c>
      <c r="B2775" s="4" t="s">
        <v>10555</v>
      </c>
    </row>
    <row r="2776" spans="1:2" x14ac:dyDescent="0.2">
      <c r="A2776" s="4" t="s">
        <v>10557</v>
      </c>
      <c r="B2776" s="4" t="s">
        <v>10558</v>
      </c>
    </row>
    <row r="2777" spans="1:2" x14ac:dyDescent="0.2">
      <c r="A2777" s="4" t="s">
        <v>10560</v>
      </c>
      <c r="B2777" s="4" t="s">
        <v>10561</v>
      </c>
    </row>
    <row r="2778" spans="1:2" x14ac:dyDescent="0.2">
      <c r="A2778" s="4" t="s">
        <v>10563</v>
      </c>
      <c r="B2778" s="4" t="s">
        <v>10564</v>
      </c>
    </row>
    <row r="2779" spans="1:2" x14ac:dyDescent="0.2">
      <c r="A2779" s="4" t="s">
        <v>10566</v>
      </c>
      <c r="B2779" s="4" t="s">
        <v>10567</v>
      </c>
    </row>
    <row r="2780" spans="1:2" x14ac:dyDescent="0.2">
      <c r="A2780" s="4" t="s">
        <v>10569</v>
      </c>
      <c r="B2780" s="4" t="s">
        <v>10570</v>
      </c>
    </row>
    <row r="2781" spans="1:2" x14ac:dyDescent="0.2">
      <c r="A2781" s="4" t="s">
        <v>10572</v>
      </c>
      <c r="B2781" s="4" t="s">
        <v>10573</v>
      </c>
    </row>
    <row r="2782" spans="1:2" x14ac:dyDescent="0.2">
      <c r="A2782" s="4" t="s">
        <v>10575</v>
      </c>
      <c r="B2782" s="4" t="s">
        <v>10576</v>
      </c>
    </row>
    <row r="2783" spans="1:2" x14ac:dyDescent="0.2">
      <c r="A2783" s="4" t="s">
        <v>10578</v>
      </c>
      <c r="B2783" s="4" t="s">
        <v>10579</v>
      </c>
    </row>
    <row r="2784" spans="1:2" x14ac:dyDescent="0.2">
      <c r="A2784" s="4" t="s">
        <v>10581</v>
      </c>
      <c r="B2784" s="4" t="s">
        <v>10582</v>
      </c>
    </row>
    <row r="2785" spans="1:2" x14ac:dyDescent="0.2">
      <c r="A2785" s="4" t="s">
        <v>10584</v>
      </c>
      <c r="B2785" s="4" t="s">
        <v>10585</v>
      </c>
    </row>
    <row r="2786" spans="1:2" x14ac:dyDescent="0.2">
      <c r="A2786" s="4" t="s">
        <v>10587</v>
      </c>
      <c r="B2786" s="4" t="s">
        <v>10588</v>
      </c>
    </row>
    <row r="2787" spans="1:2" x14ac:dyDescent="0.2">
      <c r="A2787" s="4" t="s">
        <v>10590</v>
      </c>
      <c r="B2787" s="4" t="s">
        <v>10591</v>
      </c>
    </row>
    <row r="2788" spans="1:2" x14ac:dyDescent="0.2">
      <c r="A2788" s="4" t="s">
        <v>10593</v>
      </c>
      <c r="B2788" s="4" t="s">
        <v>10594</v>
      </c>
    </row>
    <row r="2789" spans="1:2" x14ac:dyDescent="0.2">
      <c r="A2789" s="4" t="s">
        <v>10596</v>
      </c>
      <c r="B2789" s="4" t="s">
        <v>10597</v>
      </c>
    </row>
    <row r="2790" spans="1:2" x14ac:dyDescent="0.2">
      <c r="A2790" s="4" t="s">
        <v>10599</v>
      </c>
      <c r="B2790" s="4" t="s">
        <v>10600</v>
      </c>
    </row>
    <row r="2791" spans="1:2" x14ac:dyDescent="0.2">
      <c r="A2791" s="4" t="s">
        <v>10602</v>
      </c>
      <c r="B2791" s="4" t="s">
        <v>10603</v>
      </c>
    </row>
    <row r="2792" spans="1:2" x14ac:dyDescent="0.2">
      <c r="A2792" s="4" t="s">
        <v>10605</v>
      </c>
      <c r="B2792" s="4" t="s">
        <v>10606</v>
      </c>
    </row>
    <row r="2793" spans="1:2" x14ac:dyDescent="0.2">
      <c r="A2793" s="4" t="s">
        <v>10608</v>
      </c>
      <c r="B2793" s="4" t="s">
        <v>10609</v>
      </c>
    </row>
    <row r="2794" spans="1:2" x14ac:dyDescent="0.2">
      <c r="A2794" s="4" t="s">
        <v>10611</v>
      </c>
      <c r="B2794" s="4" t="s">
        <v>10612</v>
      </c>
    </row>
    <row r="2795" spans="1:2" x14ac:dyDescent="0.2">
      <c r="A2795" s="4" t="s">
        <v>10614</v>
      </c>
      <c r="B2795" s="4" t="s">
        <v>10615</v>
      </c>
    </row>
    <row r="2796" spans="1:2" x14ac:dyDescent="0.2">
      <c r="A2796" s="4" t="s">
        <v>10617</v>
      </c>
      <c r="B2796" s="4" t="s">
        <v>10618</v>
      </c>
    </row>
    <row r="2797" spans="1:2" x14ac:dyDescent="0.2">
      <c r="A2797" s="4" t="s">
        <v>10620</v>
      </c>
      <c r="B2797" s="4" t="s">
        <v>10621</v>
      </c>
    </row>
    <row r="2798" spans="1:2" x14ac:dyDescent="0.2">
      <c r="A2798" s="4" t="s">
        <v>10623</v>
      </c>
      <c r="B2798" s="4" t="s">
        <v>10624</v>
      </c>
    </row>
    <row r="2799" spans="1:2" x14ac:dyDescent="0.2">
      <c r="A2799" s="4" t="s">
        <v>10626</v>
      </c>
      <c r="B2799" s="4" t="s">
        <v>10627</v>
      </c>
    </row>
    <row r="2800" spans="1:2" x14ac:dyDescent="0.2">
      <c r="A2800" s="4" t="s">
        <v>10629</v>
      </c>
      <c r="B2800" s="4" t="s">
        <v>10630</v>
      </c>
    </row>
    <row r="2801" spans="1:2" x14ac:dyDescent="0.2">
      <c r="A2801" s="4" t="s">
        <v>10632</v>
      </c>
      <c r="B2801" s="4" t="s">
        <v>10633</v>
      </c>
    </row>
    <row r="2802" spans="1:2" x14ac:dyDescent="0.2">
      <c r="A2802" s="4" t="s">
        <v>10635</v>
      </c>
      <c r="B2802" s="4" t="s">
        <v>10636</v>
      </c>
    </row>
    <row r="2803" spans="1:2" x14ac:dyDescent="0.2">
      <c r="A2803" s="4" t="s">
        <v>10638</v>
      </c>
      <c r="B2803" s="4" t="s">
        <v>10639</v>
      </c>
    </row>
    <row r="2804" spans="1:2" x14ac:dyDescent="0.2">
      <c r="A2804" s="4" t="s">
        <v>10641</v>
      </c>
      <c r="B2804" s="4" t="s">
        <v>10642</v>
      </c>
    </row>
    <row r="2805" spans="1:2" x14ac:dyDescent="0.2">
      <c r="A2805" s="4" t="s">
        <v>10644</v>
      </c>
      <c r="B2805" s="4" t="s">
        <v>10645</v>
      </c>
    </row>
    <row r="2806" spans="1:2" x14ac:dyDescent="0.2">
      <c r="A2806" s="4" t="s">
        <v>10647</v>
      </c>
      <c r="B2806" s="4" t="s">
        <v>10648</v>
      </c>
    </row>
    <row r="2807" spans="1:2" x14ac:dyDescent="0.2">
      <c r="A2807" s="4" t="s">
        <v>10650</v>
      </c>
      <c r="B2807" s="4" t="s">
        <v>10651</v>
      </c>
    </row>
    <row r="2808" spans="1:2" x14ac:dyDescent="0.2">
      <c r="A2808" s="4" t="s">
        <v>10653</v>
      </c>
      <c r="B2808" s="4" t="s">
        <v>10654</v>
      </c>
    </row>
    <row r="2809" spans="1:2" x14ac:dyDescent="0.2">
      <c r="A2809" s="4" t="s">
        <v>10656</v>
      </c>
      <c r="B2809" s="4" t="s">
        <v>10657</v>
      </c>
    </row>
    <row r="2810" spans="1:2" x14ac:dyDescent="0.2">
      <c r="A2810" s="4" t="s">
        <v>10659</v>
      </c>
      <c r="B2810" s="4" t="s">
        <v>10660</v>
      </c>
    </row>
    <row r="2811" spans="1:2" x14ac:dyDescent="0.2">
      <c r="A2811" s="4" t="s">
        <v>10662</v>
      </c>
      <c r="B2811" s="4" t="s">
        <v>10663</v>
      </c>
    </row>
    <row r="2812" spans="1:2" x14ac:dyDescent="0.2">
      <c r="A2812" s="4" t="s">
        <v>10665</v>
      </c>
      <c r="B2812" s="4" t="s">
        <v>10666</v>
      </c>
    </row>
    <row r="2813" spans="1:2" x14ac:dyDescent="0.2">
      <c r="A2813" s="4" t="s">
        <v>10668</v>
      </c>
      <c r="B2813" s="4" t="s">
        <v>10669</v>
      </c>
    </row>
    <row r="2814" spans="1:2" x14ac:dyDescent="0.2">
      <c r="A2814" s="4" t="s">
        <v>10671</v>
      </c>
      <c r="B2814" s="4" t="s">
        <v>10672</v>
      </c>
    </row>
    <row r="2815" spans="1:2" x14ac:dyDescent="0.2">
      <c r="A2815" s="4" t="s">
        <v>10674</v>
      </c>
      <c r="B2815" s="4" t="s">
        <v>10675</v>
      </c>
    </row>
    <row r="2816" spans="1:2" x14ac:dyDescent="0.2">
      <c r="A2816" s="4" t="s">
        <v>10677</v>
      </c>
      <c r="B2816" s="4" t="s">
        <v>10678</v>
      </c>
    </row>
    <row r="2817" spans="1:2" x14ac:dyDescent="0.2">
      <c r="A2817" s="4" t="s">
        <v>10680</v>
      </c>
      <c r="B2817" s="4" t="s">
        <v>10681</v>
      </c>
    </row>
    <row r="2818" spans="1:2" x14ac:dyDescent="0.2">
      <c r="A2818" s="4" t="s">
        <v>10683</v>
      </c>
      <c r="B2818" s="4" t="s">
        <v>10684</v>
      </c>
    </row>
    <row r="2819" spans="1:2" x14ac:dyDescent="0.2">
      <c r="A2819" s="4" t="s">
        <v>10686</v>
      </c>
      <c r="B2819" s="4" t="s">
        <v>10687</v>
      </c>
    </row>
    <row r="2820" spans="1:2" x14ac:dyDescent="0.2">
      <c r="A2820" s="4" t="s">
        <v>10689</v>
      </c>
      <c r="B2820" s="4" t="s">
        <v>10690</v>
      </c>
    </row>
    <row r="2821" spans="1:2" x14ac:dyDescent="0.2">
      <c r="A2821" s="4" t="s">
        <v>10692</v>
      </c>
      <c r="B2821" s="4" t="s">
        <v>10693</v>
      </c>
    </row>
    <row r="2822" spans="1:2" x14ac:dyDescent="0.2">
      <c r="A2822" s="4" t="s">
        <v>10695</v>
      </c>
      <c r="B2822" s="4" t="s">
        <v>10696</v>
      </c>
    </row>
    <row r="2823" spans="1:2" x14ac:dyDescent="0.2">
      <c r="A2823" s="4" t="s">
        <v>10698</v>
      </c>
      <c r="B2823" s="4" t="s">
        <v>10699</v>
      </c>
    </row>
    <row r="2824" spans="1:2" x14ac:dyDescent="0.2">
      <c r="A2824" s="4" t="s">
        <v>10701</v>
      </c>
      <c r="B2824" s="4" t="s">
        <v>10702</v>
      </c>
    </row>
    <row r="2825" spans="1:2" x14ac:dyDescent="0.2">
      <c r="A2825" s="4" t="s">
        <v>10704</v>
      </c>
      <c r="B2825" s="4" t="s">
        <v>10705</v>
      </c>
    </row>
    <row r="2826" spans="1:2" x14ac:dyDescent="0.2">
      <c r="A2826" s="4" t="s">
        <v>10707</v>
      </c>
      <c r="B2826" s="4" t="s">
        <v>10708</v>
      </c>
    </row>
    <row r="2827" spans="1:2" x14ac:dyDescent="0.2">
      <c r="A2827" s="4" t="s">
        <v>10710</v>
      </c>
      <c r="B2827" s="4" t="s">
        <v>10711</v>
      </c>
    </row>
    <row r="2828" spans="1:2" x14ac:dyDescent="0.2">
      <c r="A2828" s="4" t="s">
        <v>10713</v>
      </c>
      <c r="B2828" s="4" t="s">
        <v>10714</v>
      </c>
    </row>
    <row r="2829" spans="1:2" x14ac:dyDescent="0.2">
      <c r="A2829" s="4" t="s">
        <v>10716</v>
      </c>
      <c r="B2829" s="4" t="s">
        <v>10717</v>
      </c>
    </row>
    <row r="2830" spans="1:2" x14ac:dyDescent="0.2">
      <c r="A2830" s="4" t="s">
        <v>10719</v>
      </c>
      <c r="B2830" s="4" t="s">
        <v>10720</v>
      </c>
    </row>
    <row r="2831" spans="1:2" x14ac:dyDescent="0.2">
      <c r="A2831" s="4" t="s">
        <v>10722</v>
      </c>
      <c r="B2831" s="4" t="s">
        <v>10723</v>
      </c>
    </row>
    <row r="2832" spans="1:2" x14ac:dyDescent="0.2">
      <c r="A2832" s="4" t="s">
        <v>10725</v>
      </c>
      <c r="B2832" s="4" t="s">
        <v>10726</v>
      </c>
    </row>
    <row r="2833" spans="1:2" x14ac:dyDescent="0.2">
      <c r="A2833" s="4" t="s">
        <v>10728</v>
      </c>
      <c r="B2833" s="4" t="s">
        <v>10729</v>
      </c>
    </row>
    <row r="2834" spans="1:2" x14ac:dyDescent="0.2">
      <c r="A2834" s="4" t="s">
        <v>10731</v>
      </c>
      <c r="B2834" s="4" t="s">
        <v>10732</v>
      </c>
    </row>
    <row r="2835" spans="1:2" x14ac:dyDescent="0.2">
      <c r="A2835" s="4" t="s">
        <v>10734</v>
      </c>
      <c r="B2835" s="4" t="s">
        <v>10735</v>
      </c>
    </row>
    <row r="2836" spans="1:2" x14ac:dyDescent="0.2">
      <c r="A2836" s="4" t="s">
        <v>10737</v>
      </c>
      <c r="B2836" s="4" t="s">
        <v>10738</v>
      </c>
    </row>
    <row r="2837" spans="1:2" x14ac:dyDescent="0.2">
      <c r="A2837" s="4" t="s">
        <v>10740</v>
      </c>
      <c r="B2837" s="4" t="s">
        <v>10741</v>
      </c>
    </row>
    <row r="2838" spans="1:2" x14ac:dyDescent="0.2">
      <c r="A2838" s="4" t="s">
        <v>10743</v>
      </c>
      <c r="B2838" s="4" t="s">
        <v>10744</v>
      </c>
    </row>
    <row r="2839" spans="1:2" x14ac:dyDescent="0.2">
      <c r="A2839" s="4" t="s">
        <v>10746</v>
      </c>
      <c r="B2839" s="4" t="s">
        <v>10747</v>
      </c>
    </row>
    <row r="2840" spans="1:2" x14ac:dyDescent="0.2">
      <c r="A2840" s="4" t="s">
        <v>10749</v>
      </c>
      <c r="B2840" s="4" t="s">
        <v>10750</v>
      </c>
    </row>
    <row r="2841" spans="1:2" x14ac:dyDescent="0.2">
      <c r="A2841" s="4" t="s">
        <v>10752</v>
      </c>
      <c r="B2841" s="4" t="s">
        <v>10753</v>
      </c>
    </row>
    <row r="2842" spans="1:2" x14ac:dyDescent="0.2">
      <c r="A2842" s="4" t="s">
        <v>10755</v>
      </c>
      <c r="B2842" s="4" t="s">
        <v>19589</v>
      </c>
    </row>
    <row r="2843" spans="1:2" x14ac:dyDescent="0.2">
      <c r="A2843" s="4" t="s">
        <v>10758</v>
      </c>
      <c r="B2843" s="4" t="s">
        <v>18866</v>
      </c>
    </row>
    <row r="2844" spans="1:2" x14ac:dyDescent="0.2">
      <c r="A2844" s="4" t="s">
        <v>10761</v>
      </c>
      <c r="B2844" s="4" t="s">
        <v>19465</v>
      </c>
    </row>
    <row r="2845" spans="1:2" x14ac:dyDescent="0.2">
      <c r="A2845" s="4" t="s">
        <v>10764</v>
      </c>
      <c r="B2845" s="4" t="s">
        <v>19237</v>
      </c>
    </row>
    <row r="2846" spans="1:2" x14ac:dyDescent="0.2">
      <c r="A2846" s="4" t="s">
        <v>10767</v>
      </c>
      <c r="B2846" s="4" t="s">
        <v>19463</v>
      </c>
    </row>
    <row r="2847" spans="1:2" x14ac:dyDescent="0.2">
      <c r="A2847" s="4" t="s">
        <v>10770</v>
      </c>
      <c r="B2847" s="4" t="s">
        <v>19306</v>
      </c>
    </row>
    <row r="2848" spans="1:2" x14ac:dyDescent="0.2">
      <c r="A2848" s="4" t="s">
        <v>10773</v>
      </c>
      <c r="B2848" s="4" t="s">
        <v>19530</v>
      </c>
    </row>
    <row r="2849" spans="1:2" x14ac:dyDescent="0.2">
      <c r="A2849" s="4" t="s">
        <v>10776</v>
      </c>
      <c r="B2849" s="4" t="s">
        <v>19307</v>
      </c>
    </row>
    <row r="2850" spans="1:2" x14ac:dyDescent="0.2">
      <c r="A2850" s="4" t="s">
        <v>10779</v>
      </c>
      <c r="B2850" s="4" t="s">
        <v>19525</v>
      </c>
    </row>
    <row r="2851" spans="1:2" x14ac:dyDescent="0.2">
      <c r="A2851" s="4" t="s">
        <v>10782</v>
      </c>
      <c r="B2851" s="4" t="s">
        <v>19317</v>
      </c>
    </row>
    <row r="2852" spans="1:2" x14ac:dyDescent="0.2">
      <c r="A2852" s="4" t="s">
        <v>21677</v>
      </c>
      <c r="B2852" s="4" t="s">
        <v>21678</v>
      </c>
    </row>
    <row r="2853" spans="1:2" x14ac:dyDescent="0.2">
      <c r="A2853" s="4" t="s">
        <v>21679</v>
      </c>
      <c r="B2853" s="4" t="s">
        <v>21680</v>
      </c>
    </row>
    <row r="2854" spans="1:2" x14ac:dyDescent="0.2">
      <c r="A2854" s="4" t="s">
        <v>21681</v>
      </c>
      <c r="B2854" s="4" t="s">
        <v>21682</v>
      </c>
    </row>
    <row r="2855" spans="1:2" x14ac:dyDescent="0.2">
      <c r="A2855" s="4" t="s">
        <v>21683</v>
      </c>
      <c r="B2855" s="4" t="s">
        <v>21684</v>
      </c>
    </row>
    <row r="2856" spans="1:2" x14ac:dyDescent="0.2">
      <c r="A2856" s="4" t="s">
        <v>21685</v>
      </c>
      <c r="B2856" s="4" t="s">
        <v>21686</v>
      </c>
    </row>
    <row r="2857" spans="1:2" x14ac:dyDescent="0.2">
      <c r="A2857" s="4" t="s">
        <v>21687</v>
      </c>
      <c r="B2857" s="4" t="s">
        <v>21688</v>
      </c>
    </row>
    <row r="2858" spans="1:2" x14ac:dyDescent="0.2">
      <c r="A2858" s="4" t="s">
        <v>21689</v>
      </c>
      <c r="B2858" s="4" t="s">
        <v>21690</v>
      </c>
    </row>
    <row r="2859" spans="1:2" x14ac:dyDescent="0.2">
      <c r="A2859" s="4" t="s">
        <v>21691</v>
      </c>
      <c r="B2859" s="4" t="s">
        <v>21692</v>
      </c>
    </row>
    <row r="2860" spans="1:2" x14ac:dyDescent="0.2">
      <c r="A2860" s="4" t="s">
        <v>21693</v>
      </c>
      <c r="B2860" s="4" t="s">
        <v>21694</v>
      </c>
    </row>
    <row r="2861" spans="1:2" x14ac:dyDescent="0.2">
      <c r="A2861" s="4" t="s">
        <v>21695</v>
      </c>
      <c r="B2861" s="4" t="s">
        <v>21696</v>
      </c>
    </row>
    <row r="2862" spans="1:2" x14ac:dyDescent="0.2">
      <c r="A2862" s="4" t="s">
        <v>21697</v>
      </c>
      <c r="B2862" s="4" t="s">
        <v>21698</v>
      </c>
    </row>
    <row r="2863" spans="1:2" x14ac:dyDescent="0.2">
      <c r="A2863" s="4" t="s">
        <v>21699</v>
      </c>
      <c r="B2863" s="4" t="s">
        <v>21700</v>
      </c>
    </row>
    <row r="2864" spans="1:2" x14ac:dyDescent="0.2">
      <c r="A2864" s="4" t="s">
        <v>21701</v>
      </c>
      <c r="B2864" s="4" t="s">
        <v>21702</v>
      </c>
    </row>
    <row r="2865" spans="1:2" x14ac:dyDescent="0.2">
      <c r="A2865" s="4" t="s">
        <v>21703</v>
      </c>
      <c r="B2865" s="4" t="s">
        <v>21704</v>
      </c>
    </row>
    <row r="2866" spans="1:2" x14ac:dyDescent="0.2">
      <c r="A2866" s="4" t="s">
        <v>21705</v>
      </c>
      <c r="B2866" s="4" t="s">
        <v>21706</v>
      </c>
    </row>
    <row r="2867" spans="1:2" x14ac:dyDescent="0.2">
      <c r="A2867" s="4" t="s">
        <v>21707</v>
      </c>
      <c r="B2867" s="4" t="s">
        <v>21708</v>
      </c>
    </row>
    <row r="2868" spans="1:2" x14ac:dyDescent="0.2">
      <c r="A2868" s="4" t="s">
        <v>21709</v>
      </c>
      <c r="B2868" s="4" t="s">
        <v>21710</v>
      </c>
    </row>
    <row r="2869" spans="1:2" x14ac:dyDescent="0.2">
      <c r="A2869" s="4" t="s">
        <v>21711</v>
      </c>
      <c r="B2869" s="4" t="s">
        <v>21712</v>
      </c>
    </row>
    <row r="2870" spans="1:2" x14ac:dyDescent="0.2">
      <c r="A2870" s="4" t="s">
        <v>21713</v>
      </c>
      <c r="B2870" s="4" t="s">
        <v>21714</v>
      </c>
    </row>
    <row r="2871" spans="1:2" x14ac:dyDescent="0.2">
      <c r="A2871" s="4" t="s">
        <v>21715</v>
      </c>
      <c r="B2871" s="4" t="s">
        <v>21716</v>
      </c>
    </row>
    <row r="2872" spans="1:2" x14ac:dyDescent="0.2">
      <c r="A2872" s="4" t="s">
        <v>21717</v>
      </c>
      <c r="B2872" s="4" t="s">
        <v>21718</v>
      </c>
    </row>
    <row r="2873" spans="1:2" x14ac:dyDescent="0.2">
      <c r="A2873" s="4" t="s">
        <v>21719</v>
      </c>
      <c r="B2873" s="4" t="s">
        <v>21720</v>
      </c>
    </row>
    <row r="2874" spans="1:2" x14ac:dyDescent="0.2">
      <c r="A2874" s="4" t="s">
        <v>21721</v>
      </c>
      <c r="B2874" s="4" t="s">
        <v>21722</v>
      </c>
    </row>
    <row r="2875" spans="1:2" x14ac:dyDescent="0.2">
      <c r="A2875" s="4" t="s">
        <v>21723</v>
      </c>
      <c r="B2875" s="4" t="s">
        <v>21724</v>
      </c>
    </row>
    <row r="2876" spans="1:2" x14ac:dyDescent="0.2">
      <c r="A2876" s="4" t="s">
        <v>21725</v>
      </c>
      <c r="B2876" s="4" t="s">
        <v>21726</v>
      </c>
    </row>
    <row r="2877" spans="1:2" x14ac:dyDescent="0.2">
      <c r="A2877" s="4" t="s">
        <v>21727</v>
      </c>
      <c r="B2877" s="4" t="s">
        <v>21728</v>
      </c>
    </row>
    <row r="2878" spans="1:2" x14ac:dyDescent="0.2">
      <c r="A2878" s="4" t="s">
        <v>21729</v>
      </c>
      <c r="B2878" s="4" t="s">
        <v>21730</v>
      </c>
    </row>
    <row r="2879" spans="1:2" x14ac:dyDescent="0.2">
      <c r="A2879" s="4" t="s">
        <v>21731</v>
      </c>
      <c r="B2879" s="4" t="s">
        <v>21732</v>
      </c>
    </row>
    <row r="2880" spans="1:2" x14ac:dyDescent="0.2">
      <c r="A2880" s="4" t="s">
        <v>21733</v>
      </c>
      <c r="B2880" s="4" t="s">
        <v>21734</v>
      </c>
    </row>
    <row r="2881" spans="1:2" x14ac:dyDescent="0.2">
      <c r="A2881" s="4" t="s">
        <v>21735</v>
      </c>
      <c r="B2881" s="4" t="s">
        <v>21736</v>
      </c>
    </row>
    <row r="2882" spans="1:2" x14ac:dyDescent="0.2">
      <c r="A2882" s="4" t="s">
        <v>21737</v>
      </c>
      <c r="B2882" s="4" t="s">
        <v>21738</v>
      </c>
    </row>
    <row r="2883" spans="1:2" x14ac:dyDescent="0.2">
      <c r="A2883" s="4" t="s">
        <v>21739</v>
      </c>
      <c r="B2883" s="4" t="s">
        <v>21740</v>
      </c>
    </row>
    <row r="2884" spans="1:2" x14ac:dyDescent="0.2">
      <c r="A2884" s="4" t="s">
        <v>21741</v>
      </c>
      <c r="B2884" s="4" t="s">
        <v>21742</v>
      </c>
    </row>
    <row r="2885" spans="1:2" x14ac:dyDescent="0.2">
      <c r="A2885" s="4" t="s">
        <v>21743</v>
      </c>
      <c r="B2885" s="4" t="s">
        <v>21744</v>
      </c>
    </row>
    <row r="2886" spans="1:2" x14ac:dyDescent="0.2">
      <c r="A2886" s="4" t="s">
        <v>21745</v>
      </c>
      <c r="B2886" s="4" t="s">
        <v>21746</v>
      </c>
    </row>
    <row r="2887" spans="1:2" x14ac:dyDescent="0.2">
      <c r="A2887" s="4" t="s">
        <v>21747</v>
      </c>
      <c r="B2887" s="4" t="s">
        <v>21748</v>
      </c>
    </row>
    <row r="2888" spans="1:2" x14ac:dyDescent="0.2">
      <c r="A2888" s="4" t="s">
        <v>21749</v>
      </c>
      <c r="B2888" s="4" t="s">
        <v>21750</v>
      </c>
    </row>
    <row r="2889" spans="1:2" x14ac:dyDescent="0.2">
      <c r="A2889" s="4" t="s">
        <v>21751</v>
      </c>
      <c r="B2889" s="4" t="s">
        <v>21752</v>
      </c>
    </row>
    <row r="2890" spans="1:2" x14ac:dyDescent="0.2">
      <c r="A2890" s="4" t="s">
        <v>21753</v>
      </c>
      <c r="B2890" s="4" t="s">
        <v>21754</v>
      </c>
    </row>
    <row r="2891" spans="1:2" x14ac:dyDescent="0.2">
      <c r="A2891" s="4" t="s">
        <v>21755</v>
      </c>
      <c r="B2891" s="4" t="s">
        <v>21756</v>
      </c>
    </row>
    <row r="2892" spans="1:2" x14ac:dyDescent="0.2">
      <c r="A2892" s="4" t="s">
        <v>21757</v>
      </c>
      <c r="B2892" s="4" t="s">
        <v>21758</v>
      </c>
    </row>
    <row r="2893" spans="1:2" x14ac:dyDescent="0.2">
      <c r="A2893" s="4" t="s">
        <v>21759</v>
      </c>
      <c r="B2893" s="4" t="s">
        <v>21760</v>
      </c>
    </row>
    <row r="2894" spans="1:2" x14ac:dyDescent="0.2">
      <c r="A2894" s="4" t="s">
        <v>21761</v>
      </c>
      <c r="B2894" s="4" t="s">
        <v>21762</v>
      </c>
    </row>
    <row r="2895" spans="1:2" x14ac:dyDescent="0.2">
      <c r="A2895" s="4" t="s">
        <v>21763</v>
      </c>
      <c r="B2895" s="4" t="s">
        <v>21764</v>
      </c>
    </row>
    <row r="2896" spans="1:2" x14ac:dyDescent="0.2">
      <c r="A2896" s="4" t="s">
        <v>21765</v>
      </c>
      <c r="B2896" s="4" t="s">
        <v>21766</v>
      </c>
    </row>
    <row r="2897" spans="1:2" x14ac:dyDescent="0.2">
      <c r="A2897" s="4" t="s">
        <v>21767</v>
      </c>
      <c r="B2897" s="4" t="s">
        <v>21768</v>
      </c>
    </row>
    <row r="2898" spans="1:2" x14ac:dyDescent="0.2">
      <c r="A2898" s="4" t="s">
        <v>21769</v>
      </c>
      <c r="B2898" s="4" t="s">
        <v>21770</v>
      </c>
    </row>
    <row r="2899" spans="1:2" x14ac:dyDescent="0.2">
      <c r="A2899" s="4" t="s">
        <v>21771</v>
      </c>
      <c r="B2899" s="4" t="s">
        <v>21772</v>
      </c>
    </row>
    <row r="2900" spans="1:2" x14ac:dyDescent="0.2">
      <c r="A2900" s="4" t="s">
        <v>21773</v>
      </c>
      <c r="B2900" s="4" t="s">
        <v>21774</v>
      </c>
    </row>
    <row r="2901" spans="1:2" x14ac:dyDescent="0.2">
      <c r="A2901" s="4" t="s">
        <v>21775</v>
      </c>
      <c r="B2901" s="4" t="s">
        <v>21776</v>
      </c>
    </row>
    <row r="2902" spans="1:2" x14ac:dyDescent="0.2">
      <c r="A2902" s="4" t="s">
        <v>21777</v>
      </c>
      <c r="B2902" s="4" t="s">
        <v>21778</v>
      </c>
    </row>
    <row r="2903" spans="1:2" x14ac:dyDescent="0.2">
      <c r="A2903" s="4" t="s">
        <v>21779</v>
      </c>
      <c r="B2903" s="4" t="s">
        <v>21780</v>
      </c>
    </row>
    <row r="2904" spans="1:2" x14ac:dyDescent="0.2">
      <c r="A2904" s="4" t="s">
        <v>21781</v>
      </c>
      <c r="B2904" s="4" t="s">
        <v>21782</v>
      </c>
    </row>
    <row r="2905" spans="1:2" x14ac:dyDescent="0.2">
      <c r="A2905" s="4" t="s">
        <v>21783</v>
      </c>
      <c r="B2905" s="4" t="s">
        <v>21784</v>
      </c>
    </row>
    <row r="2906" spans="1:2" x14ac:dyDescent="0.2">
      <c r="A2906" s="4" t="s">
        <v>21785</v>
      </c>
      <c r="B2906" s="4" t="s">
        <v>21786</v>
      </c>
    </row>
    <row r="2907" spans="1:2" x14ac:dyDescent="0.2">
      <c r="A2907" s="4" t="s">
        <v>21787</v>
      </c>
      <c r="B2907" s="4" t="s">
        <v>21788</v>
      </c>
    </row>
    <row r="2908" spans="1:2" x14ac:dyDescent="0.2">
      <c r="A2908" s="4" t="s">
        <v>21789</v>
      </c>
      <c r="B2908" s="4" t="s">
        <v>21790</v>
      </c>
    </row>
    <row r="2909" spans="1:2" x14ac:dyDescent="0.2">
      <c r="A2909" s="4" t="s">
        <v>21791</v>
      </c>
      <c r="B2909" s="4" t="s">
        <v>21792</v>
      </c>
    </row>
    <row r="2910" spans="1:2" x14ac:dyDescent="0.2">
      <c r="A2910" s="4" t="s">
        <v>21793</v>
      </c>
      <c r="B2910" s="4" t="s">
        <v>21794</v>
      </c>
    </row>
    <row r="2911" spans="1:2" x14ac:dyDescent="0.2">
      <c r="A2911" s="4" t="s">
        <v>21795</v>
      </c>
      <c r="B2911" s="4" t="s">
        <v>21796</v>
      </c>
    </row>
    <row r="2912" spans="1:2" x14ac:dyDescent="0.2">
      <c r="A2912" s="4" t="s">
        <v>21797</v>
      </c>
      <c r="B2912" s="4" t="s">
        <v>21798</v>
      </c>
    </row>
    <row r="2913" spans="1:2" x14ac:dyDescent="0.2">
      <c r="A2913" s="4" t="s">
        <v>21799</v>
      </c>
      <c r="B2913" s="4" t="s">
        <v>21800</v>
      </c>
    </row>
    <row r="2914" spans="1:2" x14ac:dyDescent="0.2">
      <c r="A2914" s="4" t="s">
        <v>21801</v>
      </c>
      <c r="B2914" s="4" t="s">
        <v>21802</v>
      </c>
    </row>
    <row r="2915" spans="1:2" x14ac:dyDescent="0.2">
      <c r="A2915" s="4" t="s">
        <v>21803</v>
      </c>
      <c r="B2915" s="4" t="s">
        <v>21804</v>
      </c>
    </row>
    <row r="2916" spans="1:2" x14ac:dyDescent="0.2">
      <c r="A2916" s="4" t="s">
        <v>21805</v>
      </c>
      <c r="B2916" s="4" t="s">
        <v>21806</v>
      </c>
    </row>
    <row r="2917" spans="1:2" x14ac:dyDescent="0.2">
      <c r="A2917" s="4" t="s">
        <v>21807</v>
      </c>
      <c r="B2917" s="4" t="s">
        <v>21808</v>
      </c>
    </row>
    <row r="2918" spans="1:2" x14ac:dyDescent="0.2">
      <c r="A2918" s="4" t="s">
        <v>21809</v>
      </c>
      <c r="B2918" s="4" t="s">
        <v>21810</v>
      </c>
    </row>
    <row r="2919" spans="1:2" x14ac:dyDescent="0.2">
      <c r="A2919" s="4" t="s">
        <v>21811</v>
      </c>
      <c r="B2919" s="4" t="s">
        <v>21812</v>
      </c>
    </row>
    <row r="2920" spans="1:2" x14ac:dyDescent="0.2">
      <c r="A2920" s="4" t="s">
        <v>21813</v>
      </c>
      <c r="B2920" s="4" t="s">
        <v>21814</v>
      </c>
    </row>
    <row r="2921" spans="1:2" x14ac:dyDescent="0.2">
      <c r="A2921" s="4" t="s">
        <v>21815</v>
      </c>
      <c r="B2921" s="4" t="s">
        <v>21816</v>
      </c>
    </row>
    <row r="2922" spans="1:2" x14ac:dyDescent="0.2">
      <c r="A2922" s="4" t="s">
        <v>21817</v>
      </c>
      <c r="B2922" s="4" t="s">
        <v>21818</v>
      </c>
    </row>
    <row r="2923" spans="1:2" x14ac:dyDescent="0.2">
      <c r="A2923" s="4" t="s">
        <v>21819</v>
      </c>
      <c r="B2923" s="4" t="s">
        <v>21820</v>
      </c>
    </row>
    <row r="2924" spans="1:2" x14ac:dyDescent="0.2">
      <c r="A2924" s="4" t="s">
        <v>21821</v>
      </c>
      <c r="B2924" s="4" t="s">
        <v>21822</v>
      </c>
    </row>
    <row r="2925" spans="1:2" x14ac:dyDescent="0.2">
      <c r="A2925" s="4" t="s">
        <v>21823</v>
      </c>
      <c r="B2925" s="4" t="s">
        <v>21824</v>
      </c>
    </row>
    <row r="2926" spans="1:2" x14ac:dyDescent="0.2">
      <c r="A2926" s="4" t="s">
        <v>21825</v>
      </c>
      <c r="B2926" s="4" t="s">
        <v>21826</v>
      </c>
    </row>
    <row r="2927" spans="1:2" x14ac:dyDescent="0.2">
      <c r="A2927" s="4" t="s">
        <v>21827</v>
      </c>
      <c r="B2927" s="4" t="s">
        <v>21828</v>
      </c>
    </row>
    <row r="2928" spans="1:2" x14ac:dyDescent="0.2">
      <c r="A2928" s="4" t="s">
        <v>21829</v>
      </c>
      <c r="B2928" s="4" t="s">
        <v>21830</v>
      </c>
    </row>
    <row r="2929" spans="1:2" x14ac:dyDescent="0.2">
      <c r="A2929" s="4" t="s">
        <v>21831</v>
      </c>
      <c r="B2929" s="4" t="s">
        <v>21832</v>
      </c>
    </row>
    <row r="2930" spans="1:2" x14ac:dyDescent="0.2">
      <c r="A2930" s="4" t="s">
        <v>21833</v>
      </c>
      <c r="B2930" s="4" t="s">
        <v>21834</v>
      </c>
    </row>
    <row r="2931" spans="1:2" x14ac:dyDescent="0.2">
      <c r="A2931" s="4" t="s">
        <v>21835</v>
      </c>
      <c r="B2931" s="4" t="s">
        <v>21836</v>
      </c>
    </row>
    <row r="2932" spans="1:2" x14ac:dyDescent="0.2">
      <c r="A2932" s="4" t="s">
        <v>21837</v>
      </c>
      <c r="B2932" s="4" t="s">
        <v>21838</v>
      </c>
    </row>
    <row r="2933" spans="1:2" x14ac:dyDescent="0.2">
      <c r="A2933" s="4" t="s">
        <v>21839</v>
      </c>
      <c r="B2933" s="4" t="s">
        <v>21840</v>
      </c>
    </row>
    <row r="2934" spans="1:2" x14ac:dyDescent="0.2">
      <c r="A2934" s="4" t="s">
        <v>21841</v>
      </c>
      <c r="B2934" s="4" t="s">
        <v>21842</v>
      </c>
    </row>
    <row r="2935" spans="1:2" x14ac:dyDescent="0.2">
      <c r="A2935" s="4" t="s">
        <v>21843</v>
      </c>
      <c r="B2935" s="4" t="s">
        <v>21844</v>
      </c>
    </row>
    <row r="2936" spans="1:2" x14ac:dyDescent="0.2">
      <c r="A2936" s="4" t="s">
        <v>21845</v>
      </c>
      <c r="B2936" s="4" t="s">
        <v>21846</v>
      </c>
    </row>
    <row r="2937" spans="1:2" x14ac:dyDescent="0.2">
      <c r="A2937" s="4" t="s">
        <v>21847</v>
      </c>
      <c r="B2937" s="4" t="s">
        <v>21848</v>
      </c>
    </row>
    <row r="2938" spans="1:2" x14ac:dyDescent="0.2">
      <c r="A2938" s="4" t="s">
        <v>21849</v>
      </c>
      <c r="B2938" s="4" t="s">
        <v>21850</v>
      </c>
    </row>
    <row r="2939" spans="1:2" x14ac:dyDescent="0.2">
      <c r="A2939" s="4" t="s">
        <v>21851</v>
      </c>
      <c r="B2939" s="4" t="s">
        <v>21852</v>
      </c>
    </row>
    <row r="2940" spans="1:2" x14ac:dyDescent="0.2">
      <c r="A2940" s="4" t="s">
        <v>21853</v>
      </c>
      <c r="B2940" s="4" t="s">
        <v>21854</v>
      </c>
    </row>
    <row r="2941" spans="1:2" x14ac:dyDescent="0.2">
      <c r="A2941" s="4" t="s">
        <v>21855</v>
      </c>
      <c r="B2941" s="4" t="s">
        <v>21856</v>
      </c>
    </row>
    <row r="2942" spans="1:2" x14ac:dyDescent="0.2">
      <c r="A2942" s="4" t="s">
        <v>21857</v>
      </c>
      <c r="B2942" s="4" t="s">
        <v>21858</v>
      </c>
    </row>
    <row r="2943" spans="1:2" x14ac:dyDescent="0.2">
      <c r="A2943" s="4" t="s">
        <v>21859</v>
      </c>
      <c r="B2943" s="4" t="s">
        <v>21860</v>
      </c>
    </row>
    <row r="2944" spans="1:2" x14ac:dyDescent="0.2">
      <c r="A2944" s="4" t="s">
        <v>21861</v>
      </c>
      <c r="B2944" s="4" t="s">
        <v>21862</v>
      </c>
    </row>
    <row r="2945" spans="1:2" x14ac:dyDescent="0.2">
      <c r="A2945" s="4" t="s">
        <v>21863</v>
      </c>
      <c r="B2945" s="4" t="s">
        <v>21864</v>
      </c>
    </row>
    <row r="2946" spans="1:2" x14ac:dyDescent="0.2">
      <c r="A2946" s="4" t="s">
        <v>21865</v>
      </c>
      <c r="B2946" s="4" t="s">
        <v>21866</v>
      </c>
    </row>
    <row r="2947" spans="1:2" x14ac:dyDescent="0.2">
      <c r="A2947" s="4" t="s">
        <v>21867</v>
      </c>
      <c r="B2947" s="4" t="s">
        <v>21868</v>
      </c>
    </row>
    <row r="2948" spans="1:2" x14ac:dyDescent="0.2">
      <c r="A2948" s="4" t="s">
        <v>21869</v>
      </c>
      <c r="B2948" s="4" t="s">
        <v>21870</v>
      </c>
    </row>
    <row r="2949" spans="1:2" x14ac:dyDescent="0.2">
      <c r="A2949" s="4" t="s">
        <v>21871</v>
      </c>
      <c r="B2949" s="4" t="s">
        <v>21872</v>
      </c>
    </row>
    <row r="2950" spans="1:2" x14ac:dyDescent="0.2">
      <c r="A2950" s="4" t="s">
        <v>21873</v>
      </c>
      <c r="B2950" s="4" t="s">
        <v>21874</v>
      </c>
    </row>
    <row r="2951" spans="1:2" x14ac:dyDescent="0.2">
      <c r="A2951" s="4" t="s">
        <v>21875</v>
      </c>
      <c r="B2951" s="4" t="s">
        <v>21876</v>
      </c>
    </row>
    <row r="2952" spans="1:2" x14ac:dyDescent="0.2">
      <c r="A2952" s="4" t="s">
        <v>21877</v>
      </c>
      <c r="B2952" s="4" t="s">
        <v>21878</v>
      </c>
    </row>
    <row r="2953" spans="1:2" x14ac:dyDescent="0.2">
      <c r="A2953" s="4" t="s">
        <v>21879</v>
      </c>
      <c r="B2953" s="4" t="s">
        <v>21880</v>
      </c>
    </row>
    <row r="2954" spans="1:2" x14ac:dyDescent="0.2">
      <c r="A2954" s="4" t="s">
        <v>21881</v>
      </c>
      <c r="B2954" s="4" t="s">
        <v>21882</v>
      </c>
    </row>
    <row r="2955" spans="1:2" x14ac:dyDescent="0.2">
      <c r="A2955" s="4" t="s">
        <v>21883</v>
      </c>
      <c r="B2955" s="4" t="s">
        <v>21884</v>
      </c>
    </row>
    <row r="2956" spans="1:2" x14ac:dyDescent="0.2">
      <c r="A2956" s="4" t="s">
        <v>21885</v>
      </c>
      <c r="B2956" s="4" t="s">
        <v>21886</v>
      </c>
    </row>
    <row r="2957" spans="1:2" x14ac:dyDescent="0.2">
      <c r="A2957" s="4" t="s">
        <v>21887</v>
      </c>
      <c r="B2957" s="4" t="s">
        <v>21888</v>
      </c>
    </row>
    <row r="2958" spans="1:2" x14ac:dyDescent="0.2">
      <c r="A2958" s="4" t="s">
        <v>21889</v>
      </c>
      <c r="B2958" s="4" t="s">
        <v>21890</v>
      </c>
    </row>
    <row r="2959" spans="1:2" x14ac:dyDescent="0.2">
      <c r="A2959" s="4" t="s">
        <v>21891</v>
      </c>
      <c r="B2959" s="4" t="s">
        <v>21892</v>
      </c>
    </row>
    <row r="2960" spans="1:2" x14ac:dyDescent="0.2">
      <c r="A2960" s="4" t="s">
        <v>21893</v>
      </c>
      <c r="B2960" s="4" t="s">
        <v>21894</v>
      </c>
    </row>
    <row r="2961" spans="1:2" x14ac:dyDescent="0.2">
      <c r="A2961" s="4" t="s">
        <v>21895</v>
      </c>
      <c r="B2961" s="4" t="s">
        <v>21896</v>
      </c>
    </row>
    <row r="2962" spans="1:2" x14ac:dyDescent="0.2">
      <c r="A2962" s="4" t="s">
        <v>21897</v>
      </c>
      <c r="B2962" s="4" t="s">
        <v>21898</v>
      </c>
    </row>
    <row r="2963" spans="1:2" x14ac:dyDescent="0.2">
      <c r="A2963" s="4" t="s">
        <v>21899</v>
      </c>
      <c r="B2963" s="4" t="s">
        <v>21900</v>
      </c>
    </row>
    <row r="2964" spans="1:2" x14ac:dyDescent="0.2">
      <c r="A2964" s="4" t="s">
        <v>21901</v>
      </c>
      <c r="B2964" s="4" t="s">
        <v>21902</v>
      </c>
    </row>
    <row r="2965" spans="1:2" x14ac:dyDescent="0.2">
      <c r="A2965" s="4" t="s">
        <v>21903</v>
      </c>
      <c r="B2965" s="4" t="s">
        <v>21904</v>
      </c>
    </row>
    <row r="2966" spans="1:2" x14ac:dyDescent="0.2">
      <c r="A2966" s="4" t="s">
        <v>21905</v>
      </c>
      <c r="B2966" s="4" t="s">
        <v>21906</v>
      </c>
    </row>
    <row r="2967" spans="1:2" x14ac:dyDescent="0.2">
      <c r="A2967" s="4" t="s">
        <v>21907</v>
      </c>
      <c r="B2967" s="4" t="s">
        <v>21908</v>
      </c>
    </row>
    <row r="2968" spans="1:2" x14ac:dyDescent="0.2">
      <c r="A2968" s="4" t="s">
        <v>21909</v>
      </c>
      <c r="B2968" s="4" t="s">
        <v>21910</v>
      </c>
    </row>
    <row r="2969" spans="1:2" x14ac:dyDescent="0.2">
      <c r="A2969" s="4" t="s">
        <v>21911</v>
      </c>
      <c r="B2969" s="4" t="s">
        <v>21912</v>
      </c>
    </row>
    <row r="2970" spans="1:2" x14ac:dyDescent="0.2">
      <c r="A2970" s="4" t="s">
        <v>21913</v>
      </c>
      <c r="B2970" s="4" t="s">
        <v>21914</v>
      </c>
    </row>
    <row r="2971" spans="1:2" x14ac:dyDescent="0.2">
      <c r="A2971" s="4" t="s">
        <v>21915</v>
      </c>
      <c r="B2971" s="4" t="s">
        <v>21916</v>
      </c>
    </row>
    <row r="2972" spans="1:2" x14ac:dyDescent="0.2">
      <c r="A2972" s="4" t="s">
        <v>21917</v>
      </c>
      <c r="B2972" s="4" t="s">
        <v>21918</v>
      </c>
    </row>
    <row r="2973" spans="1:2" x14ac:dyDescent="0.2">
      <c r="A2973" s="4" t="s">
        <v>21919</v>
      </c>
      <c r="B2973" s="4" t="s">
        <v>21920</v>
      </c>
    </row>
    <row r="2974" spans="1:2" x14ac:dyDescent="0.2">
      <c r="A2974" s="4" t="s">
        <v>21921</v>
      </c>
      <c r="B2974" s="4" t="s">
        <v>21922</v>
      </c>
    </row>
    <row r="2975" spans="1:2" x14ac:dyDescent="0.2">
      <c r="A2975" s="4" t="s">
        <v>21923</v>
      </c>
      <c r="B2975" s="4" t="s">
        <v>21924</v>
      </c>
    </row>
    <row r="2976" spans="1:2" x14ac:dyDescent="0.2">
      <c r="A2976" s="4" t="s">
        <v>21925</v>
      </c>
      <c r="B2976" s="4" t="s">
        <v>21926</v>
      </c>
    </row>
    <row r="2977" spans="1:2" x14ac:dyDescent="0.2">
      <c r="A2977" s="4" t="s">
        <v>21927</v>
      </c>
      <c r="B2977" s="4" t="s">
        <v>21928</v>
      </c>
    </row>
    <row r="2978" spans="1:2" x14ac:dyDescent="0.2">
      <c r="A2978" s="4" t="s">
        <v>21929</v>
      </c>
      <c r="B2978" s="4" t="s">
        <v>21930</v>
      </c>
    </row>
    <row r="2979" spans="1:2" x14ac:dyDescent="0.2">
      <c r="A2979" s="4" t="s">
        <v>21931</v>
      </c>
      <c r="B2979" s="4" t="s">
        <v>21932</v>
      </c>
    </row>
    <row r="2980" spans="1:2" x14ac:dyDescent="0.2">
      <c r="A2980" s="4" t="s">
        <v>21933</v>
      </c>
      <c r="B2980" s="4" t="s">
        <v>21934</v>
      </c>
    </row>
    <row r="2981" spans="1:2" x14ac:dyDescent="0.2">
      <c r="A2981" s="4" t="s">
        <v>21935</v>
      </c>
      <c r="B2981" s="4" t="s">
        <v>21936</v>
      </c>
    </row>
    <row r="2982" spans="1:2" x14ac:dyDescent="0.2">
      <c r="A2982" s="4" t="s">
        <v>21937</v>
      </c>
      <c r="B2982" s="4" t="s">
        <v>21938</v>
      </c>
    </row>
    <row r="2983" spans="1:2" x14ac:dyDescent="0.2">
      <c r="A2983" s="4" t="s">
        <v>21939</v>
      </c>
      <c r="B2983" s="4" t="s">
        <v>21940</v>
      </c>
    </row>
    <row r="2984" spans="1:2" x14ac:dyDescent="0.2">
      <c r="A2984" s="4" t="s">
        <v>21941</v>
      </c>
      <c r="B2984" s="4" t="s">
        <v>21942</v>
      </c>
    </row>
    <row r="2985" spans="1:2" x14ac:dyDescent="0.2">
      <c r="A2985" s="4" t="s">
        <v>21943</v>
      </c>
      <c r="B2985" s="4" t="s">
        <v>21944</v>
      </c>
    </row>
    <row r="2986" spans="1:2" x14ac:dyDescent="0.2">
      <c r="A2986" s="4" t="s">
        <v>21945</v>
      </c>
      <c r="B2986" s="4" t="s">
        <v>21946</v>
      </c>
    </row>
    <row r="2987" spans="1:2" x14ac:dyDescent="0.2">
      <c r="A2987" s="4" t="s">
        <v>21947</v>
      </c>
      <c r="B2987" s="4" t="s">
        <v>21948</v>
      </c>
    </row>
    <row r="2988" spans="1:2" x14ac:dyDescent="0.2">
      <c r="A2988" s="4" t="s">
        <v>21949</v>
      </c>
      <c r="B2988" s="4" t="s">
        <v>21950</v>
      </c>
    </row>
    <row r="2989" spans="1:2" x14ac:dyDescent="0.2">
      <c r="A2989" s="4" t="s">
        <v>21951</v>
      </c>
      <c r="B2989" s="4" t="s">
        <v>21952</v>
      </c>
    </row>
    <row r="2990" spans="1:2" x14ac:dyDescent="0.2">
      <c r="A2990" s="4" t="s">
        <v>21953</v>
      </c>
      <c r="B2990" s="4" t="s">
        <v>21954</v>
      </c>
    </row>
    <row r="2991" spans="1:2" x14ac:dyDescent="0.2">
      <c r="A2991" s="4" t="s">
        <v>21955</v>
      </c>
      <c r="B2991" s="4" t="s">
        <v>21956</v>
      </c>
    </row>
    <row r="2992" spans="1:2" x14ac:dyDescent="0.2">
      <c r="A2992" s="4" t="s">
        <v>21957</v>
      </c>
      <c r="B2992" s="4" t="s">
        <v>21958</v>
      </c>
    </row>
    <row r="2993" spans="1:2" x14ac:dyDescent="0.2">
      <c r="A2993" s="4" t="s">
        <v>21959</v>
      </c>
      <c r="B2993" s="4" t="s">
        <v>21960</v>
      </c>
    </row>
    <row r="2994" spans="1:2" x14ac:dyDescent="0.2">
      <c r="A2994" s="4" t="s">
        <v>21961</v>
      </c>
      <c r="B2994" s="4" t="s">
        <v>21962</v>
      </c>
    </row>
    <row r="2995" spans="1:2" x14ac:dyDescent="0.2">
      <c r="A2995" s="4" t="s">
        <v>21963</v>
      </c>
      <c r="B2995" s="4" t="s">
        <v>21964</v>
      </c>
    </row>
    <row r="2996" spans="1:2" x14ac:dyDescent="0.2">
      <c r="A2996" s="4" t="s">
        <v>21965</v>
      </c>
      <c r="B2996" s="4" t="s">
        <v>21966</v>
      </c>
    </row>
    <row r="2997" spans="1:2" x14ac:dyDescent="0.2">
      <c r="A2997" s="4" t="s">
        <v>21967</v>
      </c>
      <c r="B2997" s="4" t="s">
        <v>21968</v>
      </c>
    </row>
    <row r="2998" spans="1:2" x14ac:dyDescent="0.2">
      <c r="A2998" s="4" t="s">
        <v>21969</v>
      </c>
      <c r="B2998" s="4" t="s">
        <v>21970</v>
      </c>
    </row>
    <row r="2999" spans="1:2" x14ac:dyDescent="0.2">
      <c r="A2999" s="4" t="s">
        <v>21971</v>
      </c>
      <c r="B2999" s="4" t="s">
        <v>21972</v>
      </c>
    </row>
    <row r="3000" spans="1:2" x14ac:dyDescent="0.2">
      <c r="A3000" s="4" t="s">
        <v>21973</v>
      </c>
      <c r="B3000" s="4" t="s">
        <v>21974</v>
      </c>
    </row>
    <row r="3001" spans="1:2" x14ac:dyDescent="0.2">
      <c r="A3001" s="4" t="s">
        <v>21975</v>
      </c>
      <c r="B3001" s="4" t="s">
        <v>21976</v>
      </c>
    </row>
    <row r="3002" spans="1:2" x14ac:dyDescent="0.2">
      <c r="A3002" s="4" t="s">
        <v>21977</v>
      </c>
      <c r="B3002" s="4" t="s">
        <v>21978</v>
      </c>
    </row>
    <row r="3003" spans="1:2" x14ac:dyDescent="0.2">
      <c r="A3003" s="4" t="s">
        <v>21979</v>
      </c>
      <c r="B3003" s="4" t="s">
        <v>21980</v>
      </c>
    </row>
    <row r="3004" spans="1:2" x14ac:dyDescent="0.2">
      <c r="A3004" s="4" t="s">
        <v>21981</v>
      </c>
      <c r="B3004" s="4" t="s">
        <v>21982</v>
      </c>
    </row>
    <row r="3005" spans="1:2" x14ac:dyDescent="0.2">
      <c r="A3005" s="4" t="s">
        <v>21983</v>
      </c>
      <c r="B3005" s="4" t="s">
        <v>21984</v>
      </c>
    </row>
    <row r="3006" spans="1:2" x14ac:dyDescent="0.2">
      <c r="A3006" s="4" t="s">
        <v>21985</v>
      </c>
      <c r="B3006" s="4" t="s">
        <v>21986</v>
      </c>
    </row>
    <row r="3007" spans="1:2" x14ac:dyDescent="0.2">
      <c r="A3007" s="4" t="s">
        <v>21987</v>
      </c>
      <c r="B3007" s="4" t="s">
        <v>21988</v>
      </c>
    </row>
    <row r="3008" spans="1:2" x14ac:dyDescent="0.2">
      <c r="A3008" s="4" t="s">
        <v>21989</v>
      </c>
      <c r="B3008" s="4" t="s">
        <v>21990</v>
      </c>
    </row>
    <row r="3009" spans="1:2" x14ac:dyDescent="0.2">
      <c r="A3009" s="4" t="s">
        <v>21991</v>
      </c>
      <c r="B3009" s="4" t="s">
        <v>21992</v>
      </c>
    </row>
    <row r="3010" spans="1:2" x14ac:dyDescent="0.2">
      <c r="A3010" s="4" t="s">
        <v>21993</v>
      </c>
      <c r="B3010" s="4" t="s">
        <v>21994</v>
      </c>
    </row>
    <row r="3011" spans="1:2" x14ac:dyDescent="0.2">
      <c r="A3011" s="4" t="s">
        <v>21995</v>
      </c>
      <c r="B3011" s="4" t="s">
        <v>21996</v>
      </c>
    </row>
    <row r="3012" spans="1:2" x14ac:dyDescent="0.2">
      <c r="A3012" s="4" t="s">
        <v>21997</v>
      </c>
      <c r="B3012" s="4" t="s">
        <v>21998</v>
      </c>
    </row>
    <row r="3013" spans="1:2" x14ac:dyDescent="0.2">
      <c r="A3013" s="4" t="s">
        <v>21999</v>
      </c>
      <c r="B3013" s="4" t="s">
        <v>22000</v>
      </c>
    </row>
    <row r="3014" spans="1:2" x14ac:dyDescent="0.2">
      <c r="A3014" s="4" t="s">
        <v>22001</v>
      </c>
      <c r="B3014" s="4" t="s">
        <v>22002</v>
      </c>
    </row>
    <row r="3015" spans="1:2" x14ac:dyDescent="0.2">
      <c r="A3015" s="4" t="s">
        <v>22003</v>
      </c>
      <c r="B3015" s="4" t="s">
        <v>22004</v>
      </c>
    </row>
    <row r="3016" spans="1:2" x14ac:dyDescent="0.2">
      <c r="A3016" s="4" t="s">
        <v>22005</v>
      </c>
      <c r="B3016" s="4" t="s">
        <v>22006</v>
      </c>
    </row>
    <row r="3017" spans="1:2" x14ac:dyDescent="0.2">
      <c r="A3017" s="4" t="s">
        <v>22007</v>
      </c>
      <c r="B3017" s="4" t="s">
        <v>22008</v>
      </c>
    </row>
    <row r="3018" spans="1:2" x14ac:dyDescent="0.2">
      <c r="A3018" s="4" t="s">
        <v>22009</v>
      </c>
      <c r="B3018" s="4" t="s">
        <v>22010</v>
      </c>
    </row>
    <row r="3019" spans="1:2" x14ac:dyDescent="0.2">
      <c r="A3019" s="4" t="s">
        <v>22011</v>
      </c>
      <c r="B3019" s="4" t="s">
        <v>22012</v>
      </c>
    </row>
    <row r="3020" spans="1:2" x14ac:dyDescent="0.2">
      <c r="A3020" s="4" t="s">
        <v>22013</v>
      </c>
      <c r="B3020" s="4" t="s">
        <v>22014</v>
      </c>
    </row>
    <row r="3021" spans="1:2" x14ac:dyDescent="0.2">
      <c r="A3021" s="4" t="s">
        <v>22015</v>
      </c>
      <c r="B3021" s="4" t="s">
        <v>22016</v>
      </c>
    </row>
    <row r="3022" spans="1:2" x14ac:dyDescent="0.2">
      <c r="A3022" s="4" t="s">
        <v>22017</v>
      </c>
      <c r="B3022" s="4" t="s">
        <v>22018</v>
      </c>
    </row>
    <row r="3023" spans="1:2" x14ac:dyDescent="0.2">
      <c r="A3023" s="4" t="s">
        <v>22019</v>
      </c>
      <c r="B3023" s="4" t="s">
        <v>22020</v>
      </c>
    </row>
    <row r="3024" spans="1:2" x14ac:dyDescent="0.2">
      <c r="A3024" s="4" t="s">
        <v>22021</v>
      </c>
      <c r="B3024" s="4" t="s">
        <v>22022</v>
      </c>
    </row>
    <row r="3025" spans="1:2" x14ac:dyDescent="0.2">
      <c r="A3025" s="4" t="s">
        <v>22023</v>
      </c>
      <c r="B3025" s="4" t="s">
        <v>22024</v>
      </c>
    </row>
    <row r="3026" spans="1:2" x14ac:dyDescent="0.2">
      <c r="A3026" s="4" t="s">
        <v>22025</v>
      </c>
      <c r="B3026" s="4" t="s">
        <v>22026</v>
      </c>
    </row>
    <row r="3027" spans="1:2" x14ac:dyDescent="0.2">
      <c r="A3027" s="4" t="s">
        <v>22027</v>
      </c>
      <c r="B3027" s="4" t="s">
        <v>22028</v>
      </c>
    </row>
    <row r="3028" spans="1:2" x14ac:dyDescent="0.2">
      <c r="A3028" s="4" t="s">
        <v>22029</v>
      </c>
      <c r="B3028" s="4" t="s">
        <v>22030</v>
      </c>
    </row>
    <row r="3029" spans="1:2" x14ac:dyDescent="0.2">
      <c r="A3029" s="4" t="s">
        <v>22031</v>
      </c>
      <c r="B3029" s="4" t="s">
        <v>22032</v>
      </c>
    </row>
    <row r="3030" spans="1:2" x14ac:dyDescent="0.2">
      <c r="A3030" s="4" t="s">
        <v>22033</v>
      </c>
      <c r="B3030" s="4" t="s">
        <v>22034</v>
      </c>
    </row>
    <row r="3031" spans="1:2" x14ac:dyDescent="0.2">
      <c r="A3031" s="4" t="s">
        <v>22035</v>
      </c>
      <c r="B3031" s="4" t="s">
        <v>22036</v>
      </c>
    </row>
    <row r="3032" spans="1:2" x14ac:dyDescent="0.2">
      <c r="A3032" s="4" t="s">
        <v>22037</v>
      </c>
      <c r="B3032" s="4" t="s">
        <v>22038</v>
      </c>
    </row>
    <row r="3033" spans="1:2" x14ac:dyDescent="0.2">
      <c r="A3033" s="4" t="s">
        <v>22039</v>
      </c>
      <c r="B3033" s="4" t="s">
        <v>22040</v>
      </c>
    </row>
    <row r="3034" spans="1:2" x14ac:dyDescent="0.2">
      <c r="A3034" s="4" t="s">
        <v>22041</v>
      </c>
      <c r="B3034" s="4" t="s">
        <v>22042</v>
      </c>
    </row>
    <row r="3035" spans="1:2" x14ac:dyDescent="0.2">
      <c r="A3035" s="4" t="s">
        <v>22043</v>
      </c>
      <c r="B3035" s="4" t="s">
        <v>22044</v>
      </c>
    </row>
    <row r="3036" spans="1:2" x14ac:dyDescent="0.2">
      <c r="A3036" s="4" t="s">
        <v>22045</v>
      </c>
      <c r="B3036" s="4" t="s">
        <v>22046</v>
      </c>
    </row>
    <row r="3037" spans="1:2" x14ac:dyDescent="0.2">
      <c r="A3037" s="4" t="s">
        <v>22047</v>
      </c>
      <c r="B3037" s="4" t="s">
        <v>22048</v>
      </c>
    </row>
    <row r="3038" spans="1:2" x14ac:dyDescent="0.2">
      <c r="A3038" s="4" t="s">
        <v>22049</v>
      </c>
      <c r="B3038" s="4" t="s">
        <v>22050</v>
      </c>
    </row>
    <row r="3039" spans="1:2" x14ac:dyDescent="0.2">
      <c r="A3039" s="4" t="s">
        <v>22051</v>
      </c>
      <c r="B3039" s="4" t="s">
        <v>22052</v>
      </c>
    </row>
    <row r="3040" spans="1:2" x14ac:dyDescent="0.2">
      <c r="A3040" s="4" t="s">
        <v>22053</v>
      </c>
      <c r="B3040" s="4" t="s">
        <v>22054</v>
      </c>
    </row>
    <row r="3041" spans="1:2" x14ac:dyDescent="0.2">
      <c r="A3041" s="4" t="s">
        <v>22055</v>
      </c>
      <c r="B3041" s="4" t="s">
        <v>22056</v>
      </c>
    </row>
    <row r="3042" spans="1:2" x14ac:dyDescent="0.2">
      <c r="A3042" s="4" t="s">
        <v>22057</v>
      </c>
      <c r="B3042" s="4" t="s">
        <v>22058</v>
      </c>
    </row>
    <row r="3043" spans="1:2" x14ac:dyDescent="0.2">
      <c r="A3043" s="4" t="s">
        <v>22059</v>
      </c>
      <c r="B3043" s="4" t="s">
        <v>22060</v>
      </c>
    </row>
    <row r="3044" spans="1:2" x14ac:dyDescent="0.2">
      <c r="A3044" s="4" t="s">
        <v>22061</v>
      </c>
      <c r="B3044" s="4" t="s">
        <v>22062</v>
      </c>
    </row>
    <row r="3045" spans="1:2" x14ac:dyDescent="0.2">
      <c r="A3045" s="4" t="s">
        <v>22063</v>
      </c>
      <c r="B3045" s="4" t="s">
        <v>22064</v>
      </c>
    </row>
    <row r="3046" spans="1:2" x14ac:dyDescent="0.2">
      <c r="A3046" s="4" t="s">
        <v>22065</v>
      </c>
      <c r="B3046" s="4" t="s">
        <v>22066</v>
      </c>
    </row>
    <row r="3047" spans="1:2" x14ac:dyDescent="0.2">
      <c r="A3047" s="4" t="s">
        <v>22067</v>
      </c>
      <c r="B3047" s="4" t="s">
        <v>22068</v>
      </c>
    </row>
    <row r="3048" spans="1:2" x14ac:dyDescent="0.2">
      <c r="A3048" s="4" t="s">
        <v>22069</v>
      </c>
      <c r="B3048" s="4" t="s">
        <v>22070</v>
      </c>
    </row>
    <row r="3049" spans="1:2" x14ac:dyDescent="0.2">
      <c r="A3049" s="4" t="s">
        <v>22071</v>
      </c>
      <c r="B3049" s="4" t="s">
        <v>22072</v>
      </c>
    </row>
    <row r="3050" spans="1:2" x14ac:dyDescent="0.2">
      <c r="A3050" s="4" t="s">
        <v>22073</v>
      </c>
      <c r="B3050" s="4" t="s">
        <v>22074</v>
      </c>
    </row>
    <row r="3051" spans="1:2" x14ac:dyDescent="0.2">
      <c r="A3051" s="4" t="s">
        <v>22075</v>
      </c>
      <c r="B3051" s="4" t="s">
        <v>22076</v>
      </c>
    </row>
    <row r="3052" spans="1:2" x14ac:dyDescent="0.2">
      <c r="A3052" s="4" t="s">
        <v>22077</v>
      </c>
      <c r="B3052" s="4" t="s">
        <v>22078</v>
      </c>
    </row>
    <row r="3053" spans="1:2" x14ac:dyDescent="0.2">
      <c r="A3053" s="4" t="s">
        <v>22079</v>
      </c>
      <c r="B3053" s="4" t="s">
        <v>22080</v>
      </c>
    </row>
    <row r="3054" spans="1:2" x14ac:dyDescent="0.2">
      <c r="A3054" s="4" t="s">
        <v>22081</v>
      </c>
      <c r="B3054" s="4" t="s">
        <v>22082</v>
      </c>
    </row>
    <row r="3055" spans="1:2" x14ac:dyDescent="0.2">
      <c r="A3055" s="4" t="s">
        <v>22083</v>
      </c>
      <c r="B3055" s="4" t="s">
        <v>22084</v>
      </c>
    </row>
    <row r="3056" spans="1:2" x14ac:dyDescent="0.2">
      <c r="A3056" s="4" t="s">
        <v>22085</v>
      </c>
      <c r="B3056" s="4" t="s">
        <v>22086</v>
      </c>
    </row>
    <row r="3057" spans="1:2" x14ac:dyDescent="0.2">
      <c r="A3057" s="4" t="s">
        <v>22087</v>
      </c>
      <c r="B3057" s="4" t="s">
        <v>22088</v>
      </c>
    </row>
    <row r="3058" spans="1:2" x14ac:dyDescent="0.2">
      <c r="A3058" s="4" t="s">
        <v>22089</v>
      </c>
      <c r="B3058" s="4" t="s">
        <v>22090</v>
      </c>
    </row>
    <row r="3059" spans="1:2" x14ac:dyDescent="0.2">
      <c r="A3059" s="4" t="s">
        <v>22091</v>
      </c>
      <c r="B3059" s="4" t="s">
        <v>22092</v>
      </c>
    </row>
    <row r="3060" spans="1:2" x14ac:dyDescent="0.2">
      <c r="A3060" s="4" t="s">
        <v>22093</v>
      </c>
      <c r="B3060" s="4" t="s">
        <v>22094</v>
      </c>
    </row>
    <row r="3061" spans="1:2" x14ac:dyDescent="0.2">
      <c r="A3061" s="4" t="s">
        <v>22095</v>
      </c>
      <c r="B3061" s="4" t="s">
        <v>22096</v>
      </c>
    </row>
    <row r="3062" spans="1:2" x14ac:dyDescent="0.2">
      <c r="A3062" s="4" t="s">
        <v>22097</v>
      </c>
      <c r="B3062" s="4" t="s">
        <v>22098</v>
      </c>
    </row>
    <row r="3063" spans="1:2" x14ac:dyDescent="0.2">
      <c r="A3063" s="4" t="s">
        <v>22099</v>
      </c>
      <c r="B3063" s="4" t="s">
        <v>22100</v>
      </c>
    </row>
    <row r="3064" spans="1:2" x14ac:dyDescent="0.2">
      <c r="A3064" s="4" t="s">
        <v>22101</v>
      </c>
      <c r="B3064" s="4" t="s">
        <v>22102</v>
      </c>
    </row>
    <row r="3065" spans="1:2" x14ac:dyDescent="0.2">
      <c r="A3065" s="4" t="s">
        <v>22103</v>
      </c>
      <c r="B3065" s="4" t="s">
        <v>22104</v>
      </c>
    </row>
    <row r="3066" spans="1:2" x14ac:dyDescent="0.2">
      <c r="A3066" s="4" t="s">
        <v>22105</v>
      </c>
      <c r="B3066" s="4" t="s">
        <v>22106</v>
      </c>
    </row>
    <row r="3067" spans="1:2" x14ac:dyDescent="0.2">
      <c r="A3067" s="4" t="s">
        <v>22107</v>
      </c>
      <c r="B3067" s="4" t="s">
        <v>22108</v>
      </c>
    </row>
    <row r="3068" spans="1:2" x14ac:dyDescent="0.2">
      <c r="A3068" s="4" t="s">
        <v>22109</v>
      </c>
      <c r="B3068" s="4" t="s">
        <v>22110</v>
      </c>
    </row>
    <row r="3069" spans="1:2" x14ac:dyDescent="0.2">
      <c r="A3069" s="4" t="s">
        <v>22111</v>
      </c>
      <c r="B3069" s="4" t="s">
        <v>22112</v>
      </c>
    </row>
    <row r="3070" spans="1:2" x14ac:dyDescent="0.2">
      <c r="A3070" s="4" t="s">
        <v>22113</v>
      </c>
      <c r="B3070" s="4" t="s">
        <v>22114</v>
      </c>
    </row>
    <row r="3071" spans="1:2" x14ac:dyDescent="0.2">
      <c r="A3071" s="4" t="s">
        <v>22115</v>
      </c>
      <c r="B3071" s="4" t="s">
        <v>22116</v>
      </c>
    </row>
    <row r="3072" spans="1:2" x14ac:dyDescent="0.2">
      <c r="A3072" s="4" t="s">
        <v>22117</v>
      </c>
      <c r="B3072" s="4" t="s">
        <v>22118</v>
      </c>
    </row>
    <row r="3073" spans="1:2" x14ac:dyDescent="0.2">
      <c r="A3073" s="4" t="s">
        <v>22119</v>
      </c>
      <c r="B3073" s="4" t="s">
        <v>22120</v>
      </c>
    </row>
    <row r="3074" spans="1:2" x14ac:dyDescent="0.2">
      <c r="A3074" s="4" t="s">
        <v>22121</v>
      </c>
      <c r="B3074" s="4" t="s">
        <v>22122</v>
      </c>
    </row>
    <row r="3075" spans="1:2" x14ac:dyDescent="0.2">
      <c r="A3075" s="4" t="s">
        <v>22123</v>
      </c>
      <c r="B3075" s="4" t="s">
        <v>22124</v>
      </c>
    </row>
    <row r="3076" spans="1:2" x14ac:dyDescent="0.2">
      <c r="A3076" s="4" t="s">
        <v>22125</v>
      </c>
      <c r="B3076" s="4" t="s">
        <v>22126</v>
      </c>
    </row>
    <row r="3077" spans="1:2" x14ac:dyDescent="0.2">
      <c r="A3077" s="4" t="s">
        <v>22127</v>
      </c>
      <c r="B3077" s="4" t="s">
        <v>22128</v>
      </c>
    </row>
    <row r="3078" spans="1:2" x14ac:dyDescent="0.2">
      <c r="A3078" s="4" t="s">
        <v>22129</v>
      </c>
      <c r="B3078" s="4" t="s">
        <v>22130</v>
      </c>
    </row>
    <row r="3079" spans="1:2" x14ac:dyDescent="0.2">
      <c r="A3079" s="4" t="s">
        <v>22131</v>
      </c>
      <c r="B3079" s="4" t="s">
        <v>22132</v>
      </c>
    </row>
    <row r="3080" spans="1:2" x14ac:dyDescent="0.2">
      <c r="A3080" s="4" t="s">
        <v>22133</v>
      </c>
      <c r="B3080" s="4" t="s">
        <v>22134</v>
      </c>
    </row>
    <row r="3081" spans="1:2" x14ac:dyDescent="0.2">
      <c r="A3081" s="4" t="s">
        <v>22135</v>
      </c>
      <c r="B3081" s="4" t="s">
        <v>22136</v>
      </c>
    </row>
    <row r="3082" spans="1:2" x14ac:dyDescent="0.2">
      <c r="A3082" s="4" t="s">
        <v>22137</v>
      </c>
      <c r="B3082" s="4" t="s">
        <v>22138</v>
      </c>
    </row>
    <row r="3083" spans="1:2" x14ac:dyDescent="0.2">
      <c r="A3083" s="4" t="s">
        <v>22139</v>
      </c>
      <c r="B3083" s="4" t="s">
        <v>22140</v>
      </c>
    </row>
    <row r="3084" spans="1:2" x14ac:dyDescent="0.2">
      <c r="A3084" s="4" t="s">
        <v>22141</v>
      </c>
      <c r="B3084" s="4" t="s">
        <v>22142</v>
      </c>
    </row>
    <row r="3085" spans="1:2" x14ac:dyDescent="0.2">
      <c r="A3085" s="4" t="s">
        <v>22143</v>
      </c>
      <c r="B3085" s="4" t="s">
        <v>22144</v>
      </c>
    </row>
    <row r="3086" spans="1:2" x14ac:dyDescent="0.2">
      <c r="A3086" s="4" t="s">
        <v>22145</v>
      </c>
      <c r="B3086" s="4" t="s">
        <v>22146</v>
      </c>
    </row>
    <row r="3087" spans="1:2" x14ac:dyDescent="0.2">
      <c r="A3087" s="4" t="s">
        <v>22147</v>
      </c>
      <c r="B3087" s="4" t="s">
        <v>22148</v>
      </c>
    </row>
    <row r="3088" spans="1:2" x14ac:dyDescent="0.2">
      <c r="A3088" s="4" t="s">
        <v>22149</v>
      </c>
      <c r="B3088" s="4" t="s">
        <v>22150</v>
      </c>
    </row>
    <row r="3089" spans="1:2" x14ac:dyDescent="0.2">
      <c r="A3089" s="4" t="s">
        <v>22151</v>
      </c>
      <c r="B3089" s="4" t="s">
        <v>22152</v>
      </c>
    </row>
    <row r="3090" spans="1:2" x14ac:dyDescent="0.2">
      <c r="A3090" s="4" t="s">
        <v>22153</v>
      </c>
      <c r="B3090" s="4" t="s">
        <v>22154</v>
      </c>
    </row>
    <row r="3091" spans="1:2" x14ac:dyDescent="0.2">
      <c r="A3091" s="4" t="s">
        <v>22155</v>
      </c>
      <c r="B3091" s="4" t="s">
        <v>22156</v>
      </c>
    </row>
    <row r="3092" spans="1:2" x14ac:dyDescent="0.2">
      <c r="A3092" s="4" t="s">
        <v>22157</v>
      </c>
      <c r="B3092" s="4" t="s">
        <v>22158</v>
      </c>
    </row>
    <row r="3093" spans="1:2" x14ac:dyDescent="0.2">
      <c r="A3093" s="4" t="s">
        <v>22159</v>
      </c>
      <c r="B3093" s="4" t="s">
        <v>22160</v>
      </c>
    </row>
    <row r="3094" spans="1:2" x14ac:dyDescent="0.2">
      <c r="A3094" s="4" t="s">
        <v>22161</v>
      </c>
      <c r="B3094" s="4" t="s">
        <v>22162</v>
      </c>
    </row>
    <row r="3095" spans="1:2" x14ac:dyDescent="0.2">
      <c r="A3095" s="4" t="s">
        <v>22163</v>
      </c>
      <c r="B3095" s="4" t="s">
        <v>22164</v>
      </c>
    </row>
    <row r="3096" spans="1:2" x14ac:dyDescent="0.2">
      <c r="A3096" s="4" t="s">
        <v>22165</v>
      </c>
      <c r="B3096" s="4" t="s">
        <v>22166</v>
      </c>
    </row>
    <row r="3097" spans="1:2" x14ac:dyDescent="0.2">
      <c r="A3097" s="4" t="s">
        <v>22167</v>
      </c>
      <c r="B3097" s="4" t="s">
        <v>22168</v>
      </c>
    </row>
    <row r="3098" spans="1:2" x14ac:dyDescent="0.2">
      <c r="A3098" s="4" t="s">
        <v>22169</v>
      </c>
      <c r="B3098" s="4" t="s">
        <v>22170</v>
      </c>
    </row>
    <row r="3099" spans="1:2" x14ac:dyDescent="0.2">
      <c r="A3099" s="4" t="s">
        <v>22171</v>
      </c>
      <c r="B3099" s="4" t="s">
        <v>22172</v>
      </c>
    </row>
    <row r="3100" spans="1:2" x14ac:dyDescent="0.2">
      <c r="A3100" s="4" t="s">
        <v>22173</v>
      </c>
      <c r="B3100" s="4" t="s">
        <v>22174</v>
      </c>
    </row>
    <row r="3101" spans="1:2" x14ac:dyDescent="0.2">
      <c r="A3101" s="4" t="s">
        <v>22175</v>
      </c>
      <c r="B3101" s="4" t="s">
        <v>22176</v>
      </c>
    </row>
    <row r="3102" spans="1:2" x14ac:dyDescent="0.2">
      <c r="A3102" s="4" t="s">
        <v>22177</v>
      </c>
      <c r="B3102" s="4" t="s">
        <v>22178</v>
      </c>
    </row>
    <row r="3103" spans="1:2" x14ac:dyDescent="0.2">
      <c r="A3103" s="4" t="s">
        <v>22179</v>
      </c>
      <c r="B3103" s="4" t="s">
        <v>22180</v>
      </c>
    </row>
    <row r="3104" spans="1:2" x14ac:dyDescent="0.2">
      <c r="A3104" s="4" t="s">
        <v>22181</v>
      </c>
      <c r="B3104" s="4" t="s">
        <v>22182</v>
      </c>
    </row>
    <row r="3105" spans="1:2" x14ac:dyDescent="0.2">
      <c r="A3105" s="4" t="s">
        <v>22183</v>
      </c>
      <c r="B3105" s="4" t="s">
        <v>22184</v>
      </c>
    </row>
    <row r="3106" spans="1:2" x14ac:dyDescent="0.2">
      <c r="A3106" s="4" t="s">
        <v>22185</v>
      </c>
      <c r="B3106" s="4" t="s">
        <v>22186</v>
      </c>
    </row>
    <row r="3107" spans="1:2" x14ac:dyDescent="0.2">
      <c r="A3107" s="4" t="s">
        <v>22187</v>
      </c>
      <c r="B3107" s="4" t="s">
        <v>22188</v>
      </c>
    </row>
    <row r="3108" spans="1:2" x14ac:dyDescent="0.2">
      <c r="A3108" s="4" t="s">
        <v>22189</v>
      </c>
      <c r="B3108" s="4" t="s">
        <v>22190</v>
      </c>
    </row>
    <row r="3109" spans="1:2" x14ac:dyDescent="0.2">
      <c r="A3109" s="4" t="s">
        <v>22191</v>
      </c>
      <c r="B3109" s="4" t="s">
        <v>22192</v>
      </c>
    </row>
    <row r="3110" spans="1:2" x14ac:dyDescent="0.2">
      <c r="A3110" s="4" t="s">
        <v>22193</v>
      </c>
      <c r="B3110" s="4" t="s">
        <v>22194</v>
      </c>
    </row>
    <row r="3111" spans="1:2" x14ac:dyDescent="0.2">
      <c r="A3111" s="4" t="s">
        <v>22195</v>
      </c>
      <c r="B3111" s="4" t="s">
        <v>22196</v>
      </c>
    </row>
    <row r="3112" spans="1:2" x14ac:dyDescent="0.2">
      <c r="A3112" s="4" t="s">
        <v>22197</v>
      </c>
      <c r="B3112" s="4" t="s">
        <v>22198</v>
      </c>
    </row>
    <row r="3113" spans="1:2" x14ac:dyDescent="0.2">
      <c r="A3113" s="4" t="s">
        <v>22199</v>
      </c>
      <c r="B3113" s="4" t="s">
        <v>22200</v>
      </c>
    </row>
    <row r="3114" spans="1:2" x14ac:dyDescent="0.2">
      <c r="A3114" s="4" t="s">
        <v>22201</v>
      </c>
      <c r="B3114" s="4" t="s">
        <v>22202</v>
      </c>
    </row>
    <row r="3115" spans="1:2" x14ac:dyDescent="0.2">
      <c r="A3115" s="4" t="s">
        <v>22203</v>
      </c>
      <c r="B3115" s="4" t="s">
        <v>22204</v>
      </c>
    </row>
    <row r="3116" spans="1:2" x14ac:dyDescent="0.2">
      <c r="A3116" s="4" t="s">
        <v>22205</v>
      </c>
      <c r="B3116" s="4" t="s">
        <v>22206</v>
      </c>
    </row>
    <row r="3117" spans="1:2" x14ac:dyDescent="0.2">
      <c r="A3117" s="4" t="s">
        <v>22207</v>
      </c>
      <c r="B3117" s="4" t="s">
        <v>22208</v>
      </c>
    </row>
    <row r="3118" spans="1:2" x14ac:dyDescent="0.2">
      <c r="A3118" s="4" t="s">
        <v>22209</v>
      </c>
      <c r="B3118" s="4" t="s">
        <v>22210</v>
      </c>
    </row>
    <row r="3119" spans="1:2" x14ac:dyDescent="0.2">
      <c r="A3119" s="4" t="s">
        <v>22211</v>
      </c>
      <c r="B3119" s="4" t="s">
        <v>22212</v>
      </c>
    </row>
    <row r="3120" spans="1:2" x14ac:dyDescent="0.2">
      <c r="A3120" s="4" t="s">
        <v>22213</v>
      </c>
      <c r="B3120" s="4" t="s">
        <v>22214</v>
      </c>
    </row>
    <row r="3121" spans="1:2" x14ac:dyDescent="0.2">
      <c r="A3121" s="4" t="s">
        <v>22215</v>
      </c>
      <c r="B3121" s="4" t="s">
        <v>22216</v>
      </c>
    </row>
    <row r="3122" spans="1:2" x14ac:dyDescent="0.2">
      <c r="A3122" s="4" t="s">
        <v>22217</v>
      </c>
      <c r="B3122" s="4" t="s">
        <v>22218</v>
      </c>
    </row>
    <row r="3123" spans="1:2" x14ac:dyDescent="0.2">
      <c r="A3123" s="4" t="s">
        <v>22219</v>
      </c>
      <c r="B3123" s="4" t="s">
        <v>22220</v>
      </c>
    </row>
    <row r="3124" spans="1:2" x14ac:dyDescent="0.2">
      <c r="A3124" s="4" t="s">
        <v>22221</v>
      </c>
      <c r="B3124" s="4" t="s">
        <v>22222</v>
      </c>
    </row>
    <row r="3125" spans="1:2" x14ac:dyDescent="0.2">
      <c r="A3125" s="4" t="s">
        <v>22223</v>
      </c>
      <c r="B3125" s="4" t="s">
        <v>22224</v>
      </c>
    </row>
    <row r="3126" spans="1:2" x14ac:dyDescent="0.2">
      <c r="A3126" s="4" t="s">
        <v>22225</v>
      </c>
      <c r="B3126" s="4" t="s">
        <v>22226</v>
      </c>
    </row>
    <row r="3127" spans="1:2" x14ac:dyDescent="0.2">
      <c r="A3127" s="4" t="s">
        <v>22227</v>
      </c>
      <c r="B3127" s="4" t="s">
        <v>22228</v>
      </c>
    </row>
    <row r="3128" spans="1:2" x14ac:dyDescent="0.2">
      <c r="A3128" s="4" t="s">
        <v>22229</v>
      </c>
      <c r="B3128" s="4" t="s">
        <v>22230</v>
      </c>
    </row>
    <row r="3129" spans="1:2" x14ac:dyDescent="0.2">
      <c r="A3129" s="4" t="s">
        <v>22231</v>
      </c>
      <c r="B3129" s="4" t="s">
        <v>22232</v>
      </c>
    </row>
    <row r="3130" spans="1:2" x14ac:dyDescent="0.2">
      <c r="A3130" s="4" t="s">
        <v>22233</v>
      </c>
      <c r="B3130" s="4" t="s">
        <v>22234</v>
      </c>
    </row>
    <row r="3131" spans="1:2" x14ac:dyDescent="0.2">
      <c r="A3131" s="4" t="s">
        <v>22235</v>
      </c>
      <c r="B3131" s="4" t="s">
        <v>22236</v>
      </c>
    </row>
    <row r="3132" spans="1:2" x14ac:dyDescent="0.2">
      <c r="A3132" s="4" t="s">
        <v>22237</v>
      </c>
      <c r="B3132" s="4" t="s">
        <v>22238</v>
      </c>
    </row>
    <row r="3133" spans="1:2" x14ac:dyDescent="0.2">
      <c r="A3133" s="4" t="s">
        <v>22239</v>
      </c>
      <c r="B3133" s="4" t="s">
        <v>22240</v>
      </c>
    </row>
    <row r="3134" spans="1:2" x14ac:dyDescent="0.2">
      <c r="A3134" s="4" t="s">
        <v>22241</v>
      </c>
      <c r="B3134" s="4" t="s">
        <v>22242</v>
      </c>
    </row>
    <row r="3135" spans="1:2" x14ac:dyDescent="0.2">
      <c r="A3135" s="4" t="s">
        <v>22243</v>
      </c>
      <c r="B3135" s="4" t="s">
        <v>22244</v>
      </c>
    </row>
    <row r="3136" spans="1:2" x14ac:dyDescent="0.2">
      <c r="A3136" s="4" t="s">
        <v>22245</v>
      </c>
      <c r="B3136" s="4" t="s">
        <v>22246</v>
      </c>
    </row>
    <row r="3137" spans="1:2" x14ac:dyDescent="0.2">
      <c r="A3137" s="4" t="s">
        <v>22247</v>
      </c>
      <c r="B3137" s="4" t="s">
        <v>22248</v>
      </c>
    </row>
    <row r="3138" spans="1:2" x14ac:dyDescent="0.2">
      <c r="A3138" s="4" t="s">
        <v>22249</v>
      </c>
      <c r="B3138" s="4" t="s">
        <v>22250</v>
      </c>
    </row>
    <row r="3139" spans="1:2" x14ac:dyDescent="0.2">
      <c r="A3139" s="4" t="s">
        <v>22251</v>
      </c>
      <c r="B3139" s="4" t="s">
        <v>22252</v>
      </c>
    </row>
    <row r="3140" spans="1:2" x14ac:dyDescent="0.2">
      <c r="A3140" s="4" t="s">
        <v>22253</v>
      </c>
      <c r="B3140" s="4" t="s">
        <v>22254</v>
      </c>
    </row>
    <row r="3141" spans="1:2" x14ac:dyDescent="0.2">
      <c r="A3141" s="4" t="s">
        <v>22255</v>
      </c>
      <c r="B3141" s="4" t="s">
        <v>22256</v>
      </c>
    </row>
    <row r="3142" spans="1:2" x14ac:dyDescent="0.2">
      <c r="A3142" s="4" t="s">
        <v>22257</v>
      </c>
      <c r="B3142" s="4" t="s">
        <v>22258</v>
      </c>
    </row>
    <row r="3143" spans="1:2" x14ac:dyDescent="0.2">
      <c r="A3143" s="4" t="s">
        <v>22259</v>
      </c>
      <c r="B3143" s="4" t="s">
        <v>22260</v>
      </c>
    </row>
    <row r="3144" spans="1:2" x14ac:dyDescent="0.2">
      <c r="A3144" s="4" t="s">
        <v>22261</v>
      </c>
      <c r="B3144" s="4" t="s">
        <v>22262</v>
      </c>
    </row>
    <row r="3145" spans="1:2" x14ac:dyDescent="0.2">
      <c r="A3145" s="4" t="s">
        <v>22263</v>
      </c>
      <c r="B3145" s="4" t="s">
        <v>22264</v>
      </c>
    </row>
    <row r="3146" spans="1:2" x14ac:dyDescent="0.2">
      <c r="A3146" s="4" t="s">
        <v>22265</v>
      </c>
      <c r="B3146" s="4" t="s">
        <v>22266</v>
      </c>
    </row>
    <row r="3147" spans="1:2" x14ac:dyDescent="0.2">
      <c r="A3147" s="4" t="s">
        <v>22267</v>
      </c>
      <c r="B3147" s="4" t="s">
        <v>22268</v>
      </c>
    </row>
    <row r="3148" spans="1:2" x14ac:dyDescent="0.2">
      <c r="A3148" s="4" t="s">
        <v>22269</v>
      </c>
      <c r="B3148" s="4" t="s">
        <v>22270</v>
      </c>
    </row>
    <row r="3149" spans="1:2" x14ac:dyDescent="0.2">
      <c r="A3149" s="4" t="s">
        <v>22271</v>
      </c>
      <c r="B3149" s="4" t="s">
        <v>22272</v>
      </c>
    </row>
    <row r="3150" spans="1:2" x14ac:dyDescent="0.2">
      <c r="A3150" s="4" t="s">
        <v>22273</v>
      </c>
      <c r="B3150" s="4" t="s">
        <v>22274</v>
      </c>
    </row>
    <row r="3151" spans="1:2" x14ac:dyDescent="0.2">
      <c r="A3151" s="4" t="s">
        <v>22275</v>
      </c>
      <c r="B3151" s="4" t="s">
        <v>22276</v>
      </c>
    </row>
    <row r="3152" spans="1:2" x14ac:dyDescent="0.2">
      <c r="A3152" s="4" t="s">
        <v>22277</v>
      </c>
      <c r="B3152" s="4" t="s">
        <v>22278</v>
      </c>
    </row>
    <row r="3153" spans="1:2" x14ac:dyDescent="0.2">
      <c r="A3153" s="4" t="s">
        <v>22279</v>
      </c>
      <c r="B3153" s="4" t="s">
        <v>22280</v>
      </c>
    </row>
    <row r="3154" spans="1:2" x14ac:dyDescent="0.2">
      <c r="A3154" s="4" t="s">
        <v>22281</v>
      </c>
      <c r="B3154" s="4" t="s">
        <v>22282</v>
      </c>
    </row>
    <row r="3155" spans="1:2" x14ac:dyDescent="0.2">
      <c r="A3155" s="4" t="s">
        <v>22283</v>
      </c>
      <c r="B3155" s="4" t="s">
        <v>22284</v>
      </c>
    </row>
    <row r="3156" spans="1:2" x14ac:dyDescent="0.2">
      <c r="A3156" s="4" t="s">
        <v>22285</v>
      </c>
      <c r="B3156" s="4" t="s">
        <v>22286</v>
      </c>
    </row>
    <row r="3157" spans="1:2" x14ac:dyDescent="0.2">
      <c r="A3157" s="4" t="s">
        <v>22287</v>
      </c>
      <c r="B3157" s="4" t="s">
        <v>22288</v>
      </c>
    </row>
    <row r="3158" spans="1:2" x14ac:dyDescent="0.2">
      <c r="A3158" s="4" t="s">
        <v>22289</v>
      </c>
      <c r="B3158" s="4" t="s">
        <v>22290</v>
      </c>
    </row>
    <row r="3159" spans="1:2" x14ac:dyDescent="0.2">
      <c r="A3159" s="4" t="s">
        <v>22291</v>
      </c>
      <c r="B3159" s="4" t="s">
        <v>22292</v>
      </c>
    </row>
    <row r="3160" spans="1:2" x14ac:dyDescent="0.2">
      <c r="A3160" s="4" t="s">
        <v>22293</v>
      </c>
      <c r="B3160" s="4" t="s">
        <v>22294</v>
      </c>
    </row>
    <row r="3161" spans="1:2" x14ac:dyDescent="0.2">
      <c r="A3161" s="4" t="s">
        <v>22295</v>
      </c>
      <c r="B3161" s="4" t="s">
        <v>22296</v>
      </c>
    </row>
    <row r="3162" spans="1:2" x14ac:dyDescent="0.2">
      <c r="A3162" s="4" t="s">
        <v>22297</v>
      </c>
      <c r="B3162" s="4" t="s">
        <v>22298</v>
      </c>
    </row>
    <row r="3163" spans="1:2" x14ac:dyDescent="0.2">
      <c r="A3163" s="4" t="s">
        <v>22299</v>
      </c>
      <c r="B3163" s="4" t="s">
        <v>22300</v>
      </c>
    </row>
    <row r="3164" spans="1:2" x14ac:dyDescent="0.2">
      <c r="A3164" s="4" t="s">
        <v>22301</v>
      </c>
      <c r="B3164" s="4" t="s">
        <v>22302</v>
      </c>
    </row>
    <row r="3165" spans="1:2" x14ac:dyDescent="0.2">
      <c r="A3165" s="4" t="s">
        <v>22303</v>
      </c>
      <c r="B3165" s="4" t="s">
        <v>22304</v>
      </c>
    </row>
    <row r="3166" spans="1:2" x14ac:dyDescent="0.2">
      <c r="A3166" s="4" t="s">
        <v>22305</v>
      </c>
      <c r="B3166" s="4" t="s">
        <v>22306</v>
      </c>
    </row>
    <row r="3167" spans="1:2" x14ac:dyDescent="0.2">
      <c r="A3167" s="4" t="s">
        <v>22307</v>
      </c>
      <c r="B3167" s="4" t="s">
        <v>22308</v>
      </c>
    </row>
    <row r="3168" spans="1:2" x14ac:dyDescent="0.2">
      <c r="A3168" s="4" t="s">
        <v>22309</v>
      </c>
      <c r="B3168" s="4" t="s">
        <v>22310</v>
      </c>
    </row>
    <row r="3169" spans="1:2" x14ac:dyDescent="0.2">
      <c r="A3169" s="4" t="s">
        <v>22311</v>
      </c>
      <c r="B3169" s="4" t="s">
        <v>22312</v>
      </c>
    </row>
    <row r="3170" spans="1:2" x14ac:dyDescent="0.2">
      <c r="A3170" s="4" t="s">
        <v>22313</v>
      </c>
      <c r="B3170" s="4" t="s">
        <v>22314</v>
      </c>
    </row>
    <row r="3171" spans="1:2" x14ac:dyDescent="0.2">
      <c r="A3171" s="4" t="s">
        <v>22315</v>
      </c>
      <c r="B3171" s="4" t="s">
        <v>22316</v>
      </c>
    </row>
    <row r="3172" spans="1:2" x14ac:dyDescent="0.2">
      <c r="A3172" s="4" t="s">
        <v>22317</v>
      </c>
      <c r="B3172" s="4" t="s">
        <v>22318</v>
      </c>
    </row>
    <row r="3173" spans="1:2" x14ac:dyDescent="0.2">
      <c r="A3173" s="4" t="s">
        <v>22319</v>
      </c>
      <c r="B3173" s="4" t="s">
        <v>22320</v>
      </c>
    </row>
    <row r="3174" spans="1:2" x14ac:dyDescent="0.2">
      <c r="A3174" s="4" t="s">
        <v>22321</v>
      </c>
      <c r="B3174" s="4" t="s">
        <v>22322</v>
      </c>
    </row>
    <row r="3175" spans="1:2" x14ac:dyDescent="0.2">
      <c r="A3175" s="4" t="s">
        <v>22323</v>
      </c>
      <c r="B3175" s="4" t="s">
        <v>22324</v>
      </c>
    </row>
    <row r="3176" spans="1:2" x14ac:dyDescent="0.2">
      <c r="A3176" s="4" t="s">
        <v>22325</v>
      </c>
      <c r="B3176" s="4" t="s">
        <v>22326</v>
      </c>
    </row>
    <row r="3177" spans="1:2" x14ac:dyDescent="0.2">
      <c r="A3177" s="4" t="s">
        <v>22327</v>
      </c>
      <c r="B3177" s="4" t="s">
        <v>22328</v>
      </c>
    </row>
    <row r="3178" spans="1:2" x14ac:dyDescent="0.2">
      <c r="A3178" s="4" t="s">
        <v>22329</v>
      </c>
      <c r="B3178" s="4" t="s">
        <v>22330</v>
      </c>
    </row>
    <row r="3179" spans="1:2" x14ac:dyDescent="0.2">
      <c r="A3179" s="4" t="s">
        <v>22331</v>
      </c>
      <c r="B3179" s="4" t="s">
        <v>22332</v>
      </c>
    </row>
    <row r="3180" spans="1:2" x14ac:dyDescent="0.2">
      <c r="A3180" s="4" t="s">
        <v>22333</v>
      </c>
      <c r="B3180" s="4" t="s">
        <v>22334</v>
      </c>
    </row>
    <row r="3181" spans="1:2" x14ac:dyDescent="0.2">
      <c r="A3181" s="4" t="s">
        <v>22335</v>
      </c>
      <c r="B3181" s="4" t="s">
        <v>22336</v>
      </c>
    </row>
    <row r="3182" spans="1:2" x14ac:dyDescent="0.2">
      <c r="A3182" s="4" t="s">
        <v>22337</v>
      </c>
      <c r="B3182" s="4" t="s">
        <v>22338</v>
      </c>
    </row>
    <row r="3183" spans="1:2" x14ac:dyDescent="0.2">
      <c r="A3183" s="4" t="s">
        <v>22339</v>
      </c>
      <c r="B3183" s="4" t="s">
        <v>22340</v>
      </c>
    </row>
    <row r="3184" spans="1:2" x14ac:dyDescent="0.2">
      <c r="A3184" s="4" t="s">
        <v>22341</v>
      </c>
      <c r="B3184" s="4" t="s">
        <v>22342</v>
      </c>
    </row>
    <row r="3185" spans="1:2" x14ac:dyDescent="0.2">
      <c r="A3185" s="4" t="s">
        <v>22343</v>
      </c>
      <c r="B3185" s="4" t="s">
        <v>22344</v>
      </c>
    </row>
    <row r="3186" spans="1:2" x14ac:dyDescent="0.2">
      <c r="A3186" s="4" t="s">
        <v>22345</v>
      </c>
      <c r="B3186" s="4" t="s">
        <v>22346</v>
      </c>
    </row>
    <row r="3187" spans="1:2" x14ac:dyDescent="0.2">
      <c r="A3187" s="4" t="s">
        <v>22347</v>
      </c>
      <c r="B3187" s="4" t="s">
        <v>22348</v>
      </c>
    </row>
    <row r="3188" spans="1:2" x14ac:dyDescent="0.2">
      <c r="A3188" s="4" t="s">
        <v>22349</v>
      </c>
      <c r="B3188" s="4" t="s">
        <v>22350</v>
      </c>
    </row>
    <row r="3189" spans="1:2" x14ac:dyDescent="0.2">
      <c r="A3189" s="4" t="s">
        <v>22351</v>
      </c>
      <c r="B3189" s="4" t="s">
        <v>22352</v>
      </c>
    </row>
    <row r="3190" spans="1:2" x14ac:dyDescent="0.2">
      <c r="A3190" s="4" t="s">
        <v>22353</v>
      </c>
      <c r="B3190" s="4" t="s">
        <v>22354</v>
      </c>
    </row>
    <row r="3191" spans="1:2" x14ac:dyDescent="0.2">
      <c r="A3191" s="4" t="s">
        <v>22355</v>
      </c>
      <c r="B3191" s="4" t="s">
        <v>22356</v>
      </c>
    </row>
    <row r="3192" spans="1:2" x14ac:dyDescent="0.2">
      <c r="A3192" s="4" t="s">
        <v>22357</v>
      </c>
      <c r="B3192" s="4" t="s">
        <v>22358</v>
      </c>
    </row>
    <row r="3193" spans="1:2" x14ac:dyDescent="0.2">
      <c r="A3193" s="4" t="s">
        <v>22359</v>
      </c>
      <c r="B3193" s="4" t="s">
        <v>22360</v>
      </c>
    </row>
    <row r="3194" spans="1:2" x14ac:dyDescent="0.2">
      <c r="A3194" s="4" t="s">
        <v>22361</v>
      </c>
      <c r="B3194" s="4" t="s">
        <v>22362</v>
      </c>
    </row>
    <row r="3195" spans="1:2" x14ac:dyDescent="0.2">
      <c r="A3195" s="4" t="s">
        <v>22363</v>
      </c>
      <c r="B3195" s="4" t="s">
        <v>22364</v>
      </c>
    </row>
    <row r="3196" spans="1:2" x14ac:dyDescent="0.2">
      <c r="A3196" s="4" t="s">
        <v>22365</v>
      </c>
      <c r="B3196" s="4" t="s">
        <v>22366</v>
      </c>
    </row>
    <row r="3197" spans="1:2" x14ac:dyDescent="0.2">
      <c r="A3197" s="4" t="s">
        <v>22367</v>
      </c>
      <c r="B3197" s="4" t="s">
        <v>22368</v>
      </c>
    </row>
    <row r="3198" spans="1:2" x14ac:dyDescent="0.2">
      <c r="A3198" s="4" t="s">
        <v>22369</v>
      </c>
      <c r="B3198" s="4" t="s">
        <v>22370</v>
      </c>
    </row>
    <row r="3199" spans="1:2" x14ac:dyDescent="0.2">
      <c r="A3199" s="4" t="s">
        <v>22371</v>
      </c>
      <c r="B3199" s="4" t="s">
        <v>22372</v>
      </c>
    </row>
    <row r="3200" spans="1:2" x14ac:dyDescent="0.2">
      <c r="A3200" s="4" t="s">
        <v>22373</v>
      </c>
      <c r="B3200" s="4" t="s">
        <v>22374</v>
      </c>
    </row>
    <row r="3201" spans="1:2" x14ac:dyDescent="0.2">
      <c r="A3201" s="4" t="s">
        <v>22375</v>
      </c>
      <c r="B3201" s="4" t="s">
        <v>22376</v>
      </c>
    </row>
    <row r="3202" spans="1:2" x14ac:dyDescent="0.2">
      <c r="A3202" s="4" t="s">
        <v>22377</v>
      </c>
      <c r="B3202" s="4" t="s">
        <v>22378</v>
      </c>
    </row>
    <row r="3203" spans="1:2" x14ac:dyDescent="0.2">
      <c r="A3203" s="4" t="s">
        <v>22379</v>
      </c>
      <c r="B3203" s="4" t="s">
        <v>22380</v>
      </c>
    </row>
    <row r="3204" spans="1:2" x14ac:dyDescent="0.2">
      <c r="A3204" s="4" t="s">
        <v>22381</v>
      </c>
      <c r="B3204" s="4" t="s">
        <v>22382</v>
      </c>
    </row>
    <row r="3205" spans="1:2" x14ac:dyDescent="0.2">
      <c r="A3205" s="4" t="s">
        <v>22383</v>
      </c>
      <c r="B3205" s="4" t="s">
        <v>22384</v>
      </c>
    </row>
    <row r="3206" spans="1:2" x14ac:dyDescent="0.2">
      <c r="A3206" s="4" t="s">
        <v>22385</v>
      </c>
      <c r="B3206" s="4" t="s">
        <v>22386</v>
      </c>
    </row>
    <row r="3207" spans="1:2" x14ac:dyDescent="0.2">
      <c r="A3207" s="4" t="s">
        <v>22387</v>
      </c>
      <c r="B3207" s="4" t="s">
        <v>22388</v>
      </c>
    </row>
    <row r="3208" spans="1:2" x14ac:dyDescent="0.2">
      <c r="A3208" s="4" t="s">
        <v>22389</v>
      </c>
      <c r="B3208" s="4" t="s">
        <v>22390</v>
      </c>
    </row>
    <row r="3209" spans="1:2" x14ac:dyDescent="0.2">
      <c r="A3209" s="4" t="s">
        <v>22391</v>
      </c>
      <c r="B3209" s="4" t="s">
        <v>22392</v>
      </c>
    </row>
    <row r="3210" spans="1:2" x14ac:dyDescent="0.2">
      <c r="A3210" s="4" t="s">
        <v>22393</v>
      </c>
      <c r="B3210" s="4" t="s">
        <v>22394</v>
      </c>
    </row>
    <row r="3211" spans="1:2" x14ac:dyDescent="0.2">
      <c r="A3211" s="4" t="s">
        <v>22395</v>
      </c>
      <c r="B3211" s="4" t="s">
        <v>22396</v>
      </c>
    </row>
    <row r="3212" spans="1:2" x14ac:dyDescent="0.2">
      <c r="A3212" s="4" t="s">
        <v>22397</v>
      </c>
      <c r="B3212" s="4" t="s">
        <v>22398</v>
      </c>
    </row>
    <row r="3213" spans="1:2" x14ac:dyDescent="0.2">
      <c r="A3213" s="4" t="s">
        <v>22399</v>
      </c>
      <c r="B3213" s="4" t="s">
        <v>22400</v>
      </c>
    </row>
    <row r="3214" spans="1:2" x14ac:dyDescent="0.2">
      <c r="A3214" s="4" t="s">
        <v>22401</v>
      </c>
      <c r="B3214" s="4" t="s">
        <v>22402</v>
      </c>
    </row>
    <row r="3215" spans="1:2" x14ac:dyDescent="0.2">
      <c r="A3215" s="4" t="s">
        <v>22403</v>
      </c>
      <c r="B3215" s="4" t="s">
        <v>22404</v>
      </c>
    </row>
    <row r="3216" spans="1:2" x14ac:dyDescent="0.2">
      <c r="A3216" s="4" t="s">
        <v>22405</v>
      </c>
      <c r="B3216" s="4" t="s">
        <v>22406</v>
      </c>
    </row>
    <row r="3217" spans="1:2" x14ac:dyDescent="0.2">
      <c r="A3217" s="4" t="s">
        <v>22407</v>
      </c>
      <c r="B3217" s="4" t="s">
        <v>22408</v>
      </c>
    </row>
    <row r="3218" spans="1:2" x14ac:dyDescent="0.2">
      <c r="A3218" s="4" t="s">
        <v>22409</v>
      </c>
      <c r="B3218" s="4" t="s">
        <v>22410</v>
      </c>
    </row>
    <row r="3219" spans="1:2" x14ac:dyDescent="0.2">
      <c r="A3219" s="4" t="s">
        <v>22411</v>
      </c>
      <c r="B3219" s="4" t="s">
        <v>22412</v>
      </c>
    </row>
    <row r="3220" spans="1:2" x14ac:dyDescent="0.2">
      <c r="A3220" s="4" t="s">
        <v>22413</v>
      </c>
      <c r="B3220" s="4" t="s">
        <v>22414</v>
      </c>
    </row>
    <row r="3221" spans="1:2" x14ac:dyDescent="0.2">
      <c r="A3221" s="4" t="s">
        <v>22415</v>
      </c>
      <c r="B3221" s="4" t="s">
        <v>22416</v>
      </c>
    </row>
    <row r="3222" spans="1:2" x14ac:dyDescent="0.2">
      <c r="A3222" s="4" t="s">
        <v>22417</v>
      </c>
      <c r="B3222" s="4" t="s">
        <v>22418</v>
      </c>
    </row>
    <row r="3223" spans="1:2" x14ac:dyDescent="0.2">
      <c r="A3223" s="4" t="s">
        <v>22419</v>
      </c>
      <c r="B3223" s="4" t="s">
        <v>22420</v>
      </c>
    </row>
    <row r="3224" spans="1:2" x14ac:dyDescent="0.2">
      <c r="A3224" s="4" t="s">
        <v>22421</v>
      </c>
      <c r="B3224" s="4" t="s">
        <v>22422</v>
      </c>
    </row>
    <row r="3225" spans="1:2" x14ac:dyDescent="0.2">
      <c r="A3225" s="4" t="s">
        <v>22423</v>
      </c>
      <c r="B3225" s="4" t="s">
        <v>22424</v>
      </c>
    </row>
    <row r="3226" spans="1:2" x14ac:dyDescent="0.2">
      <c r="A3226" s="4" t="s">
        <v>22425</v>
      </c>
      <c r="B3226" s="4" t="s">
        <v>22426</v>
      </c>
    </row>
    <row r="3227" spans="1:2" x14ac:dyDescent="0.2">
      <c r="A3227" s="4" t="s">
        <v>22427</v>
      </c>
      <c r="B3227" s="4" t="s">
        <v>22428</v>
      </c>
    </row>
    <row r="3228" spans="1:2" x14ac:dyDescent="0.2">
      <c r="A3228" s="4" t="s">
        <v>22429</v>
      </c>
      <c r="B3228" s="4" t="s">
        <v>22430</v>
      </c>
    </row>
    <row r="3229" spans="1:2" x14ac:dyDescent="0.2">
      <c r="A3229" s="4" t="s">
        <v>22431</v>
      </c>
      <c r="B3229" s="4" t="s">
        <v>22432</v>
      </c>
    </row>
    <row r="3230" spans="1:2" x14ac:dyDescent="0.2">
      <c r="A3230" s="4" t="s">
        <v>22433</v>
      </c>
      <c r="B3230" s="4" t="s">
        <v>22434</v>
      </c>
    </row>
    <row r="3231" spans="1:2" x14ac:dyDescent="0.2">
      <c r="A3231" s="4" t="s">
        <v>22435</v>
      </c>
      <c r="B3231" s="4" t="s">
        <v>22436</v>
      </c>
    </row>
    <row r="3232" spans="1:2" x14ac:dyDescent="0.2">
      <c r="A3232" s="4" t="s">
        <v>22437</v>
      </c>
      <c r="B3232" s="4" t="s">
        <v>22438</v>
      </c>
    </row>
    <row r="3233" spans="1:2" x14ac:dyDescent="0.2">
      <c r="A3233" s="4" t="s">
        <v>22439</v>
      </c>
      <c r="B3233" s="4" t="s">
        <v>22440</v>
      </c>
    </row>
    <row r="3234" spans="1:2" x14ac:dyDescent="0.2">
      <c r="A3234" s="4" t="s">
        <v>22441</v>
      </c>
      <c r="B3234" s="4" t="s">
        <v>22442</v>
      </c>
    </row>
    <row r="3235" spans="1:2" x14ac:dyDescent="0.2">
      <c r="A3235" s="4" t="s">
        <v>22443</v>
      </c>
      <c r="B3235" s="4" t="s">
        <v>22444</v>
      </c>
    </row>
    <row r="3236" spans="1:2" x14ac:dyDescent="0.2">
      <c r="A3236" s="4" t="s">
        <v>22445</v>
      </c>
      <c r="B3236" s="4" t="s">
        <v>22446</v>
      </c>
    </row>
    <row r="3237" spans="1:2" x14ac:dyDescent="0.2">
      <c r="A3237" s="4" t="s">
        <v>22447</v>
      </c>
      <c r="B3237" s="4" t="s">
        <v>22448</v>
      </c>
    </row>
    <row r="3238" spans="1:2" x14ac:dyDescent="0.2">
      <c r="A3238" s="4" t="s">
        <v>22449</v>
      </c>
      <c r="B3238" s="4" t="s">
        <v>22450</v>
      </c>
    </row>
    <row r="3239" spans="1:2" x14ac:dyDescent="0.2">
      <c r="A3239" s="4" t="s">
        <v>22451</v>
      </c>
      <c r="B3239" s="4" t="s">
        <v>22452</v>
      </c>
    </row>
    <row r="3240" spans="1:2" x14ac:dyDescent="0.2">
      <c r="A3240" s="4" t="s">
        <v>22453</v>
      </c>
      <c r="B3240" s="4" t="s">
        <v>22454</v>
      </c>
    </row>
    <row r="3241" spans="1:2" x14ac:dyDescent="0.2">
      <c r="A3241" s="4" t="s">
        <v>22455</v>
      </c>
      <c r="B3241" s="4" t="s">
        <v>22456</v>
      </c>
    </row>
    <row r="3242" spans="1:2" x14ac:dyDescent="0.2">
      <c r="A3242" s="4" t="s">
        <v>22457</v>
      </c>
      <c r="B3242" s="4" t="s">
        <v>22458</v>
      </c>
    </row>
    <row r="3243" spans="1:2" x14ac:dyDescent="0.2">
      <c r="A3243" s="4" t="s">
        <v>22459</v>
      </c>
      <c r="B3243" s="4" t="s">
        <v>22460</v>
      </c>
    </row>
    <row r="3244" spans="1:2" x14ac:dyDescent="0.2">
      <c r="A3244" s="4" t="s">
        <v>22461</v>
      </c>
      <c r="B3244" s="4" t="s">
        <v>22462</v>
      </c>
    </row>
    <row r="3245" spans="1:2" x14ac:dyDescent="0.2">
      <c r="A3245" s="4" t="s">
        <v>22463</v>
      </c>
      <c r="B3245" s="4" t="s">
        <v>22464</v>
      </c>
    </row>
    <row r="3246" spans="1:2" x14ac:dyDescent="0.2">
      <c r="A3246" s="4" t="s">
        <v>22465</v>
      </c>
      <c r="B3246" s="4" t="s">
        <v>22466</v>
      </c>
    </row>
    <row r="3247" spans="1:2" x14ac:dyDescent="0.2">
      <c r="A3247" s="4" t="s">
        <v>22467</v>
      </c>
      <c r="B3247" s="4" t="s">
        <v>22468</v>
      </c>
    </row>
    <row r="3248" spans="1:2" x14ac:dyDescent="0.2">
      <c r="A3248" s="4" t="s">
        <v>22469</v>
      </c>
      <c r="B3248" s="4" t="s">
        <v>22470</v>
      </c>
    </row>
    <row r="3249" spans="1:2" x14ac:dyDescent="0.2">
      <c r="A3249" s="4" t="s">
        <v>22471</v>
      </c>
      <c r="B3249" s="4" t="s">
        <v>22472</v>
      </c>
    </row>
    <row r="3250" spans="1:2" x14ac:dyDescent="0.2">
      <c r="A3250" s="4" t="s">
        <v>22473</v>
      </c>
      <c r="B3250" s="4" t="s">
        <v>22474</v>
      </c>
    </row>
    <row r="3251" spans="1:2" x14ac:dyDescent="0.2">
      <c r="A3251" s="4" t="s">
        <v>22475</v>
      </c>
      <c r="B3251" s="4" t="s">
        <v>22476</v>
      </c>
    </row>
    <row r="3252" spans="1:2" x14ac:dyDescent="0.2">
      <c r="A3252" s="4" t="s">
        <v>22477</v>
      </c>
      <c r="B3252" s="4" t="s">
        <v>22478</v>
      </c>
    </row>
    <row r="3253" spans="1:2" x14ac:dyDescent="0.2">
      <c r="A3253" s="4" t="s">
        <v>22479</v>
      </c>
      <c r="B3253" s="4" t="s">
        <v>22480</v>
      </c>
    </row>
    <row r="3254" spans="1:2" x14ac:dyDescent="0.2">
      <c r="A3254" s="4" t="s">
        <v>22481</v>
      </c>
      <c r="B3254" s="4" t="s">
        <v>22482</v>
      </c>
    </row>
    <row r="3255" spans="1:2" x14ac:dyDescent="0.2">
      <c r="A3255" s="4" t="s">
        <v>22483</v>
      </c>
      <c r="B3255" s="4" t="s">
        <v>22484</v>
      </c>
    </row>
    <row r="3256" spans="1:2" x14ac:dyDescent="0.2">
      <c r="A3256" s="4" t="s">
        <v>22485</v>
      </c>
      <c r="B3256" s="4" t="s">
        <v>22486</v>
      </c>
    </row>
    <row r="3257" spans="1:2" x14ac:dyDescent="0.2">
      <c r="A3257" s="4" t="s">
        <v>22487</v>
      </c>
      <c r="B3257" s="4" t="s">
        <v>22488</v>
      </c>
    </row>
    <row r="3258" spans="1:2" x14ac:dyDescent="0.2">
      <c r="A3258" s="4" t="s">
        <v>22489</v>
      </c>
      <c r="B3258" s="4" t="s">
        <v>22490</v>
      </c>
    </row>
    <row r="3259" spans="1:2" x14ac:dyDescent="0.2">
      <c r="A3259" s="4" t="s">
        <v>22491</v>
      </c>
      <c r="B3259" s="4" t="s">
        <v>22492</v>
      </c>
    </row>
    <row r="3260" spans="1:2" x14ac:dyDescent="0.2">
      <c r="A3260" s="4" t="s">
        <v>22493</v>
      </c>
      <c r="B3260" s="4" t="s">
        <v>22494</v>
      </c>
    </row>
    <row r="3261" spans="1:2" x14ac:dyDescent="0.2">
      <c r="A3261" s="4" t="s">
        <v>22495</v>
      </c>
      <c r="B3261" s="4" t="s">
        <v>22496</v>
      </c>
    </row>
    <row r="3262" spans="1:2" x14ac:dyDescent="0.2">
      <c r="A3262" s="4" t="s">
        <v>22497</v>
      </c>
      <c r="B3262" s="4" t="s">
        <v>22498</v>
      </c>
    </row>
    <row r="3263" spans="1:2" x14ac:dyDescent="0.2">
      <c r="A3263" s="4" t="s">
        <v>22499</v>
      </c>
      <c r="B3263" s="4" t="s">
        <v>22500</v>
      </c>
    </row>
    <row r="3264" spans="1:2" x14ac:dyDescent="0.2">
      <c r="A3264" s="4" t="s">
        <v>22501</v>
      </c>
      <c r="B3264" s="4" t="s">
        <v>22502</v>
      </c>
    </row>
    <row r="3265" spans="1:2" x14ac:dyDescent="0.2">
      <c r="A3265" s="4" t="s">
        <v>22503</v>
      </c>
      <c r="B3265" s="4" t="s">
        <v>22504</v>
      </c>
    </row>
    <row r="3266" spans="1:2" x14ac:dyDescent="0.2">
      <c r="A3266" s="4" t="s">
        <v>22505</v>
      </c>
      <c r="B3266" s="4" t="s">
        <v>22506</v>
      </c>
    </row>
    <row r="3267" spans="1:2" x14ac:dyDescent="0.2">
      <c r="A3267" s="4" t="s">
        <v>22507</v>
      </c>
      <c r="B3267" s="4" t="s">
        <v>22508</v>
      </c>
    </row>
    <row r="3268" spans="1:2" x14ac:dyDescent="0.2">
      <c r="A3268" s="4" t="s">
        <v>22509</v>
      </c>
      <c r="B3268" s="4" t="s">
        <v>22510</v>
      </c>
    </row>
    <row r="3269" spans="1:2" x14ac:dyDescent="0.2">
      <c r="A3269" s="4" t="s">
        <v>22511</v>
      </c>
      <c r="B3269" s="4" t="s">
        <v>22512</v>
      </c>
    </row>
    <row r="3270" spans="1:2" x14ac:dyDescent="0.2">
      <c r="A3270" s="4" t="s">
        <v>22513</v>
      </c>
      <c r="B3270" s="4" t="s">
        <v>22514</v>
      </c>
    </row>
    <row r="3271" spans="1:2" x14ac:dyDescent="0.2">
      <c r="A3271" s="4" t="s">
        <v>22515</v>
      </c>
      <c r="B3271" s="4" t="s">
        <v>22516</v>
      </c>
    </row>
    <row r="3272" spans="1:2" x14ac:dyDescent="0.2">
      <c r="A3272" s="4" t="s">
        <v>22517</v>
      </c>
      <c r="B3272" s="4" t="s">
        <v>22518</v>
      </c>
    </row>
    <row r="3273" spans="1:2" x14ac:dyDescent="0.2">
      <c r="A3273" s="4" t="s">
        <v>22519</v>
      </c>
      <c r="B3273" s="4" t="s">
        <v>22520</v>
      </c>
    </row>
    <row r="3274" spans="1:2" x14ac:dyDescent="0.2">
      <c r="A3274" s="4" t="s">
        <v>22521</v>
      </c>
      <c r="B3274" s="4" t="s">
        <v>22522</v>
      </c>
    </row>
    <row r="3275" spans="1:2" x14ac:dyDescent="0.2">
      <c r="A3275" s="4" t="s">
        <v>22523</v>
      </c>
      <c r="B3275" s="4" t="s">
        <v>22524</v>
      </c>
    </row>
    <row r="3276" spans="1:2" x14ac:dyDescent="0.2">
      <c r="A3276" s="4" t="s">
        <v>22525</v>
      </c>
      <c r="B3276" s="4" t="s">
        <v>22526</v>
      </c>
    </row>
    <row r="3277" spans="1:2" x14ac:dyDescent="0.2">
      <c r="A3277" s="4" t="s">
        <v>22527</v>
      </c>
      <c r="B3277" s="4" t="s">
        <v>22528</v>
      </c>
    </row>
    <row r="3278" spans="1:2" x14ac:dyDescent="0.2">
      <c r="A3278" s="4" t="s">
        <v>22529</v>
      </c>
      <c r="B3278" s="4" t="s">
        <v>22530</v>
      </c>
    </row>
    <row r="3279" spans="1:2" x14ac:dyDescent="0.2">
      <c r="A3279" s="4" t="s">
        <v>22531</v>
      </c>
      <c r="B3279" s="4" t="s">
        <v>22532</v>
      </c>
    </row>
    <row r="3280" spans="1:2" x14ac:dyDescent="0.2">
      <c r="A3280" s="4" t="s">
        <v>22533</v>
      </c>
      <c r="B3280" s="4" t="s">
        <v>22534</v>
      </c>
    </row>
    <row r="3281" spans="1:2" x14ac:dyDescent="0.2">
      <c r="A3281" s="4" t="s">
        <v>22535</v>
      </c>
      <c r="B3281" s="4" t="s">
        <v>22536</v>
      </c>
    </row>
    <row r="3282" spans="1:2" x14ac:dyDescent="0.2">
      <c r="A3282" s="4" t="s">
        <v>22537</v>
      </c>
      <c r="B3282" s="4" t="s">
        <v>22538</v>
      </c>
    </row>
    <row r="3283" spans="1:2" x14ac:dyDescent="0.2">
      <c r="A3283" s="4" t="s">
        <v>22539</v>
      </c>
      <c r="B3283" s="4" t="s">
        <v>22540</v>
      </c>
    </row>
    <row r="3284" spans="1:2" x14ac:dyDescent="0.2">
      <c r="A3284" s="4" t="s">
        <v>22541</v>
      </c>
      <c r="B3284" s="4" t="s">
        <v>22542</v>
      </c>
    </row>
    <row r="3285" spans="1:2" x14ac:dyDescent="0.2">
      <c r="A3285" s="4" t="s">
        <v>22543</v>
      </c>
      <c r="B3285" s="4" t="s">
        <v>22544</v>
      </c>
    </row>
    <row r="3286" spans="1:2" x14ac:dyDescent="0.2">
      <c r="A3286" s="4" t="s">
        <v>22545</v>
      </c>
      <c r="B3286" s="4" t="s">
        <v>22546</v>
      </c>
    </row>
    <row r="3287" spans="1:2" x14ac:dyDescent="0.2">
      <c r="A3287" s="4" t="s">
        <v>22547</v>
      </c>
      <c r="B3287" s="4" t="s">
        <v>22548</v>
      </c>
    </row>
    <row r="3288" spans="1:2" x14ac:dyDescent="0.2">
      <c r="A3288" s="4" t="s">
        <v>22549</v>
      </c>
      <c r="B3288" s="4" t="s">
        <v>22550</v>
      </c>
    </row>
    <row r="3289" spans="1:2" x14ac:dyDescent="0.2">
      <c r="A3289" s="4" t="s">
        <v>22551</v>
      </c>
      <c r="B3289" s="4" t="s">
        <v>22552</v>
      </c>
    </row>
    <row r="3290" spans="1:2" x14ac:dyDescent="0.2">
      <c r="A3290" s="4" t="s">
        <v>22553</v>
      </c>
      <c r="B3290" s="4" t="s">
        <v>22554</v>
      </c>
    </row>
    <row r="3291" spans="1:2" x14ac:dyDescent="0.2">
      <c r="A3291" s="4" t="s">
        <v>22555</v>
      </c>
      <c r="B3291" s="4" t="s">
        <v>22556</v>
      </c>
    </row>
    <row r="3292" spans="1:2" x14ac:dyDescent="0.2">
      <c r="A3292" s="4" t="s">
        <v>22557</v>
      </c>
      <c r="B3292" s="4" t="s">
        <v>22558</v>
      </c>
    </row>
    <row r="3293" spans="1:2" x14ac:dyDescent="0.2">
      <c r="A3293" s="4" t="s">
        <v>22559</v>
      </c>
      <c r="B3293" s="4" t="s">
        <v>22560</v>
      </c>
    </row>
    <row r="3294" spans="1:2" x14ac:dyDescent="0.2">
      <c r="A3294" s="4" t="s">
        <v>22561</v>
      </c>
      <c r="B3294" s="4" t="s">
        <v>22562</v>
      </c>
    </row>
    <row r="3295" spans="1:2" x14ac:dyDescent="0.2">
      <c r="A3295" s="4" t="s">
        <v>22563</v>
      </c>
      <c r="B3295" s="4" t="s">
        <v>22564</v>
      </c>
    </row>
    <row r="3296" spans="1:2" x14ac:dyDescent="0.2">
      <c r="A3296" s="4" t="s">
        <v>22565</v>
      </c>
      <c r="B3296" s="4" t="s">
        <v>22566</v>
      </c>
    </row>
    <row r="3297" spans="1:2" x14ac:dyDescent="0.2">
      <c r="A3297" s="4" t="s">
        <v>22567</v>
      </c>
      <c r="B3297" s="4" t="s">
        <v>22568</v>
      </c>
    </row>
    <row r="3298" spans="1:2" x14ac:dyDescent="0.2">
      <c r="A3298" s="4" t="s">
        <v>22569</v>
      </c>
      <c r="B3298" s="4" t="s">
        <v>22570</v>
      </c>
    </row>
    <row r="3299" spans="1:2" x14ac:dyDescent="0.2">
      <c r="A3299" s="4" t="s">
        <v>22571</v>
      </c>
      <c r="B3299" s="4" t="s">
        <v>22572</v>
      </c>
    </row>
    <row r="3300" spans="1:2" x14ac:dyDescent="0.2">
      <c r="A3300" s="4" t="s">
        <v>22573</v>
      </c>
      <c r="B3300" s="4" t="s">
        <v>22574</v>
      </c>
    </row>
    <row r="3301" spans="1:2" x14ac:dyDescent="0.2">
      <c r="A3301" s="4" t="s">
        <v>22575</v>
      </c>
      <c r="B3301" s="4" t="s">
        <v>22576</v>
      </c>
    </row>
    <row r="3302" spans="1:2" x14ac:dyDescent="0.2">
      <c r="A3302" s="4" t="s">
        <v>22577</v>
      </c>
      <c r="B3302" s="4" t="s">
        <v>22578</v>
      </c>
    </row>
    <row r="3303" spans="1:2" x14ac:dyDescent="0.2">
      <c r="A3303" s="4" t="s">
        <v>22579</v>
      </c>
      <c r="B3303" s="4" t="s">
        <v>22580</v>
      </c>
    </row>
    <row r="3304" spans="1:2" x14ac:dyDescent="0.2">
      <c r="A3304" s="4" t="s">
        <v>22581</v>
      </c>
      <c r="B3304" s="4" t="s">
        <v>22582</v>
      </c>
    </row>
    <row r="3305" spans="1:2" x14ac:dyDescent="0.2">
      <c r="A3305" s="4" t="s">
        <v>22583</v>
      </c>
      <c r="B3305" s="4" t="s">
        <v>22584</v>
      </c>
    </row>
    <row r="3306" spans="1:2" x14ac:dyDescent="0.2">
      <c r="A3306" s="4" t="s">
        <v>22585</v>
      </c>
      <c r="B3306" s="4" t="s">
        <v>22586</v>
      </c>
    </row>
    <row r="3307" spans="1:2" x14ac:dyDescent="0.2">
      <c r="A3307" s="4" t="s">
        <v>22587</v>
      </c>
      <c r="B3307" s="4" t="s">
        <v>22588</v>
      </c>
    </row>
    <row r="3308" spans="1:2" x14ac:dyDescent="0.2">
      <c r="A3308" s="4" t="s">
        <v>22589</v>
      </c>
      <c r="B3308" s="4" t="s">
        <v>22590</v>
      </c>
    </row>
    <row r="3309" spans="1:2" x14ac:dyDescent="0.2">
      <c r="A3309" s="4" t="s">
        <v>22591</v>
      </c>
      <c r="B3309" s="4" t="s">
        <v>22592</v>
      </c>
    </row>
    <row r="3310" spans="1:2" x14ac:dyDescent="0.2">
      <c r="A3310" s="4" t="s">
        <v>22593</v>
      </c>
      <c r="B3310" s="4" t="s">
        <v>22594</v>
      </c>
    </row>
    <row r="3311" spans="1:2" x14ac:dyDescent="0.2">
      <c r="A3311" s="4" t="s">
        <v>22595</v>
      </c>
      <c r="B3311" s="4" t="s">
        <v>22596</v>
      </c>
    </row>
    <row r="3312" spans="1:2" x14ac:dyDescent="0.2">
      <c r="A3312" s="4" t="s">
        <v>22597</v>
      </c>
      <c r="B3312" s="4" t="s">
        <v>22598</v>
      </c>
    </row>
    <row r="3313" spans="1:2" x14ac:dyDescent="0.2">
      <c r="A3313" s="4" t="s">
        <v>22599</v>
      </c>
      <c r="B3313" s="4" t="s">
        <v>22600</v>
      </c>
    </row>
    <row r="3314" spans="1:2" x14ac:dyDescent="0.2">
      <c r="A3314" s="4" t="s">
        <v>22601</v>
      </c>
      <c r="B3314" s="4" t="s">
        <v>22602</v>
      </c>
    </row>
    <row r="3315" spans="1:2" x14ac:dyDescent="0.2">
      <c r="A3315" s="4" t="s">
        <v>22603</v>
      </c>
      <c r="B3315" s="4" t="s">
        <v>22604</v>
      </c>
    </row>
    <row r="3316" spans="1:2" x14ac:dyDescent="0.2">
      <c r="A3316" s="4" t="s">
        <v>22605</v>
      </c>
      <c r="B3316" s="4" t="s">
        <v>22606</v>
      </c>
    </row>
    <row r="3317" spans="1:2" x14ac:dyDescent="0.2">
      <c r="A3317" s="4" t="s">
        <v>22607</v>
      </c>
      <c r="B3317" s="4" t="s">
        <v>22608</v>
      </c>
    </row>
    <row r="3318" spans="1:2" x14ac:dyDescent="0.2">
      <c r="A3318" s="4" t="s">
        <v>22609</v>
      </c>
      <c r="B3318" s="4" t="s">
        <v>22610</v>
      </c>
    </row>
    <row r="3319" spans="1:2" x14ac:dyDescent="0.2">
      <c r="A3319" s="4" t="s">
        <v>22611</v>
      </c>
      <c r="B3319" s="4" t="s">
        <v>22612</v>
      </c>
    </row>
    <row r="3320" spans="1:2" x14ac:dyDescent="0.2">
      <c r="A3320" s="4" t="s">
        <v>22613</v>
      </c>
      <c r="B3320" s="4" t="s">
        <v>22614</v>
      </c>
    </row>
    <row r="3321" spans="1:2" x14ac:dyDescent="0.2">
      <c r="A3321" s="4" t="s">
        <v>22615</v>
      </c>
      <c r="B3321" s="4" t="s">
        <v>22616</v>
      </c>
    </row>
    <row r="3322" spans="1:2" x14ac:dyDescent="0.2">
      <c r="A3322" s="4" t="s">
        <v>22617</v>
      </c>
      <c r="B3322" s="4" t="s">
        <v>22618</v>
      </c>
    </row>
    <row r="3323" spans="1:2" x14ac:dyDescent="0.2">
      <c r="A3323" s="4" t="s">
        <v>22619</v>
      </c>
      <c r="B3323" s="4" t="s">
        <v>22620</v>
      </c>
    </row>
    <row r="3324" spans="1:2" x14ac:dyDescent="0.2">
      <c r="A3324" s="4" t="s">
        <v>22621</v>
      </c>
      <c r="B3324" s="4" t="s">
        <v>22622</v>
      </c>
    </row>
    <row r="3325" spans="1:2" x14ac:dyDescent="0.2">
      <c r="A3325" s="4" t="s">
        <v>22623</v>
      </c>
      <c r="B3325" s="4" t="s">
        <v>22624</v>
      </c>
    </row>
    <row r="3326" spans="1:2" x14ac:dyDescent="0.2">
      <c r="A3326" s="4" t="s">
        <v>22625</v>
      </c>
      <c r="B3326" s="4" t="s">
        <v>22626</v>
      </c>
    </row>
    <row r="3327" spans="1:2" x14ac:dyDescent="0.2">
      <c r="A3327" s="4" t="s">
        <v>22627</v>
      </c>
      <c r="B3327" s="4" t="s">
        <v>22628</v>
      </c>
    </row>
    <row r="3328" spans="1:2" x14ac:dyDescent="0.2">
      <c r="A3328" s="4" t="s">
        <v>22629</v>
      </c>
      <c r="B3328" s="4" t="s">
        <v>22630</v>
      </c>
    </row>
    <row r="3329" spans="1:2" x14ac:dyDescent="0.2">
      <c r="A3329" s="4" t="s">
        <v>22631</v>
      </c>
      <c r="B3329" s="4" t="s">
        <v>22632</v>
      </c>
    </row>
    <row r="3330" spans="1:2" x14ac:dyDescent="0.2">
      <c r="A3330" s="4" t="s">
        <v>22633</v>
      </c>
      <c r="B3330" s="4" t="s">
        <v>22634</v>
      </c>
    </row>
    <row r="3331" spans="1:2" x14ac:dyDescent="0.2">
      <c r="A3331" s="4" t="s">
        <v>22635</v>
      </c>
      <c r="B3331" s="4" t="s">
        <v>22636</v>
      </c>
    </row>
    <row r="3332" spans="1:2" x14ac:dyDescent="0.2">
      <c r="A3332" s="4" t="s">
        <v>22637</v>
      </c>
      <c r="B3332" s="4" t="s">
        <v>22638</v>
      </c>
    </row>
    <row r="3333" spans="1:2" x14ac:dyDescent="0.2">
      <c r="A3333" s="4" t="s">
        <v>22639</v>
      </c>
      <c r="B3333" s="4" t="s">
        <v>22640</v>
      </c>
    </row>
    <row r="3334" spans="1:2" x14ac:dyDescent="0.2">
      <c r="A3334" s="4" t="s">
        <v>22641</v>
      </c>
      <c r="B3334" s="4" t="s">
        <v>22642</v>
      </c>
    </row>
    <row r="3335" spans="1:2" x14ac:dyDescent="0.2">
      <c r="A3335" s="4" t="s">
        <v>22643</v>
      </c>
      <c r="B3335" s="4" t="s">
        <v>22644</v>
      </c>
    </row>
    <row r="3336" spans="1:2" x14ac:dyDescent="0.2">
      <c r="A3336" s="4" t="s">
        <v>22645</v>
      </c>
      <c r="B3336" s="4" t="s">
        <v>22646</v>
      </c>
    </row>
    <row r="3337" spans="1:2" x14ac:dyDescent="0.2">
      <c r="A3337" s="4" t="s">
        <v>22647</v>
      </c>
      <c r="B3337" s="4" t="s">
        <v>22648</v>
      </c>
    </row>
    <row r="3338" spans="1:2" x14ac:dyDescent="0.2">
      <c r="A3338" s="4" t="s">
        <v>22649</v>
      </c>
      <c r="B3338" s="4" t="s">
        <v>22650</v>
      </c>
    </row>
    <row r="3339" spans="1:2" x14ac:dyDescent="0.2">
      <c r="A3339" s="4" t="s">
        <v>22651</v>
      </c>
      <c r="B3339" s="4" t="s">
        <v>22652</v>
      </c>
    </row>
    <row r="3340" spans="1:2" x14ac:dyDescent="0.2">
      <c r="A3340" s="4" t="s">
        <v>22653</v>
      </c>
      <c r="B3340" s="4" t="s">
        <v>22654</v>
      </c>
    </row>
    <row r="3341" spans="1:2" x14ac:dyDescent="0.2">
      <c r="A3341" s="4" t="s">
        <v>22655</v>
      </c>
      <c r="B3341" s="4" t="s">
        <v>22656</v>
      </c>
    </row>
    <row r="3342" spans="1:2" x14ac:dyDescent="0.2">
      <c r="A3342" s="4" t="s">
        <v>22657</v>
      </c>
      <c r="B3342" s="4" t="s">
        <v>22658</v>
      </c>
    </row>
    <row r="3343" spans="1:2" x14ac:dyDescent="0.2">
      <c r="A3343" s="4" t="s">
        <v>22659</v>
      </c>
      <c r="B3343" s="4" t="s">
        <v>22660</v>
      </c>
    </row>
    <row r="3344" spans="1:2" x14ac:dyDescent="0.2">
      <c r="A3344" s="4" t="s">
        <v>22661</v>
      </c>
      <c r="B3344" s="4" t="s">
        <v>22662</v>
      </c>
    </row>
    <row r="3345" spans="1:2" x14ac:dyDescent="0.2">
      <c r="A3345" s="4" t="s">
        <v>22663</v>
      </c>
      <c r="B3345" s="4" t="s">
        <v>22664</v>
      </c>
    </row>
    <row r="3346" spans="1:2" x14ac:dyDescent="0.2">
      <c r="A3346" s="4" t="s">
        <v>22665</v>
      </c>
      <c r="B3346" s="4" t="s">
        <v>22666</v>
      </c>
    </row>
    <row r="3347" spans="1:2" x14ac:dyDescent="0.2">
      <c r="A3347" s="4" t="s">
        <v>22667</v>
      </c>
      <c r="B3347" s="4" t="s">
        <v>22668</v>
      </c>
    </row>
    <row r="3348" spans="1:2" x14ac:dyDescent="0.2">
      <c r="A3348" s="4" t="s">
        <v>22669</v>
      </c>
      <c r="B3348" s="4" t="s">
        <v>22670</v>
      </c>
    </row>
    <row r="3349" spans="1:2" x14ac:dyDescent="0.2">
      <c r="A3349" s="4" t="s">
        <v>22671</v>
      </c>
      <c r="B3349" s="4" t="s">
        <v>22672</v>
      </c>
    </row>
    <row r="3350" spans="1:2" x14ac:dyDescent="0.2">
      <c r="A3350" s="4" t="s">
        <v>22673</v>
      </c>
      <c r="B3350" s="4" t="s">
        <v>22674</v>
      </c>
    </row>
    <row r="3351" spans="1:2" x14ac:dyDescent="0.2">
      <c r="A3351" s="4" t="s">
        <v>22675</v>
      </c>
      <c r="B3351" s="4" t="s">
        <v>22676</v>
      </c>
    </row>
    <row r="3352" spans="1:2" x14ac:dyDescent="0.2">
      <c r="A3352" s="4" t="s">
        <v>22677</v>
      </c>
      <c r="B3352" s="4" t="s">
        <v>22678</v>
      </c>
    </row>
    <row r="3353" spans="1:2" x14ac:dyDescent="0.2">
      <c r="A3353" s="4" t="s">
        <v>22679</v>
      </c>
      <c r="B3353" s="4" t="s">
        <v>22680</v>
      </c>
    </row>
    <row r="3354" spans="1:2" x14ac:dyDescent="0.2">
      <c r="A3354" s="4" t="s">
        <v>22681</v>
      </c>
      <c r="B3354" s="4" t="s">
        <v>22682</v>
      </c>
    </row>
    <row r="3355" spans="1:2" x14ac:dyDescent="0.2">
      <c r="A3355" s="4" t="s">
        <v>22683</v>
      </c>
      <c r="B3355" s="4" t="s">
        <v>22684</v>
      </c>
    </row>
    <row r="3356" spans="1:2" x14ac:dyDescent="0.2">
      <c r="A3356" s="4" t="s">
        <v>22685</v>
      </c>
      <c r="B3356" s="4" t="s">
        <v>22686</v>
      </c>
    </row>
    <row r="3357" spans="1:2" x14ac:dyDescent="0.2">
      <c r="A3357" s="4" t="s">
        <v>22687</v>
      </c>
      <c r="B3357" s="4" t="s">
        <v>22688</v>
      </c>
    </row>
    <row r="3358" spans="1:2" x14ac:dyDescent="0.2">
      <c r="A3358" s="4" t="s">
        <v>22689</v>
      </c>
      <c r="B3358" s="4" t="s">
        <v>22690</v>
      </c>
    </row>
    <row r="3359" spans="1:2" x14ac:dyDescent="0.2">
      <c r="A3359" s="4" t="s">
        <v>22691</v>
      </c>
      <c r="B3359" s="4" t="s">
        <v>22692</v>
      </c>
    </row>
    <row r="3360" spans="1:2" x14ac:dyDescent="0.2">
      <c r="A3360" s="4" t="s">
        <v>22693</v>
      </c>
      <c r="B3360" s="4" t="s">
        <v>22694</v>
      </c>
    </row>
    <row r="3361" spans="1:2" x14ac:dyDescent="0.2">
      <c r="A3361" s="4" t="s">
        <v>22695</v>
      </c>
      <c r="B3361" s="4" t="s">
        <v>22696</v>
      </c>
    </row>
    <row r="3362" spans="1:2" x14ac:dyDescent="0.2">
      <c r="A3362" s="4" t="s">
        <v>22697</v>
      </c>
      <c r="B3362" s="4" t="s">
        <v>22698</v>
      </c>
    </row>
    <row r="3363" spans="1:2" x14ac:dyDescent="0.2">
      <c r="A3363" s="4" t="s">
        <v>22699</v>
      </c>
      <c r="B3363" s="4" t="s">
        <v>22700</v>
      </c>
    </row>
    <row r="3364" spans="1:2" x14ac:dyDescent="0.2">
      <c r="A3364" s="4" t="s">
        <v>22701</v>
      </c>
      <c r="B3364" s="4" t="s">
        <v>22702</v>
      </c>
    </row>
    <row r="3365" spans="1:2" x14ac:dyDescent="0.2">
      <c r="A3365" s="4" t="s">
        <v>22703</v>
      </c>
      <c r="B3365" s="4" t="s">
        <v>22704</v>
      </c>
    </row>
    <row r="3366" spans="1:2" x14ac:dyDescent="0.2">
      <c r="A3366" s="4" t="s">
        <v>22705</v>
      </c>
      <c r="B3366" s="4" t="s">
        <v>22706</v>
      </c>
    </row>
    <row r="3367" spans="1:2" x14ac:dyDescent="0.2">
      <c r="A3367" s="4" t="s">
        <v>22707</v>
      </c>
      <c r="B3367" s="4" t="s">
        <v>22708</v>
      </c>
    </row>
    <row r="3368" spans="1:2" x14ac:dyDescent="0.2">
      <c r="A3368" s="4" t="s">
        <v>22709</v>
      </c>
      <c r="B3368" s="4" t="s">
        <v>22710</v>
      </c>
    </row>
    <row r="3369" spans="1:2" x14ac:dyDescent="0.2">
      <c r="A3369" s="4" t="s">
        <v>22711</v>
      </c>
      <c r="B3369" s="4" t="s">
        <v>22712</v>
      </c>
    </row>
    <row r="3370" spans="1:2" x14ac:dyDescent="0.2">
      <c r="A3370" s="4" t="s">
        <v>22713</v>
      </c>
      <c r="B3370" s="4" t="s">
        <v>22714</v>
      </c>
    </row>
    <row r="3371" spans="1:2" x14ac:dyDescent="0.2">
      <c r="A3371" s="4" t="s">
        <v>22715</v>
      </c>
      <c r="B3371" s="4" t="s">
        <v>22716</v>
      </c>
    </row>
    <row r="3372" spans="1:2" x14ac:dyDescent="0.2">
      <c r="A3372" s="4" t="s">
        <v>22717</v>
      </c>
      <c r="B3372" s="4" t="s">
        <v>22718</v>
      </c>
    </row>
    <row r="3373" spans="1:2" x14ac:dyDescent="0.2">
      <c r="A3373" s="4" t="s">
        <v>22719</v>
      </c>
      <c r="B3373" s="4" t="s">
        <v>22720</v>
      </c>
    </row>
    <row r="3374" spans="1:2" x14ac:dyDescent="0.2">
      <c r="A3374" s="4" t="s">
        <v>22721</v>
      </c>
      <c r="B3374" s="4" t="s">
        <v>22722</v>
      </c>
    </row>
    <row r="3375" spans="1:2" x14ac:dyDescent="0.2">
      <c r="A3375" s="4" t="s">
        <v>22723</v>
      </c>
      <c r="B3375" s="4" t="s">
        <v>22724</v>
      </c>
    </row>
    <row r="3376" spans="1:2" x14ac:dyDescent="0.2">
      <c r="A3376" s="4" t="s">
        <v>22725</v>
      </c>
      <c r="B3376" s="4" t="s">
        <v>22726</v>
      </c>
    </row>
    <row r="3377" spans="1:2" x14ac:dyDescent="0.2">
      <c r="A3377" s="4" t="s">
        <v>22727</v>
      </c>
      <c r="B3377" s="4" t="s">
        <v>22728</v>
      </c>
    </row>
    <row r="3378" spans="1:2" x14ac:dyDescent="0.2">
      <c r="A3378" s="4" t="s">
        <v>22729</v>
      </c>
      <c r="B3378" s="4" t="s">
        <v>22730</v>
      </c>
    </row>
    <row r="3379" spans="1:2" x14ac:dyDescent="0.2">
      <c r="A3379" s="4" t="s">
        <v>22731</v>
      </c>
      <c r="B3379" s="4" t="s">
        <v>22732</v>
      </c>
    </row>
    <row r="3380" spans="1:2" x14ac:dyDescent="0.2">
      <c r="A3380" s="4" t="s">
        <v>22733</v>
      </c>
      <c r="B3380" s="4" t="s">
        <v>22734</v>
      </c>
    </row>
    <row r="3381" spans="1:2" x14ac:dyDescent="0.2">
      <c r="A3381" s="4" t="s">
        <v>22735</v>
      </c>
      <c r="B3381" s="4" t="s">
        <v>22736</v>
      </c>
    </row>
    <row r="3382" spans="1:2" x14ac:dyDescent="0.2">
      <c r="A3382" s="4" t="s">
        <v>22737</v>
      </c>
      <c r="B3382" s="4" t="s">
        <v>22738</v>
      </c>
    </row>
    <row r="3383" spans="1:2" x14ac:dyDescent="0.2">
      <c r="A3383" s="4" t="s">
        <v>22739</v>
      </c>
      <c r="B3383" s="4" t="s">
        <v>22740</v>
      </c>
    </row>
    <row r="3384" spans="1:2" x14ac:dyDescent="0.2">
      <c r="A3384" s="4" t="s">
        <v>22741</v>
      </c>
      <c r="B3384" s="4" t="s">
        <v>22742</v>
      </c>
    </row>
    <row r="3385" spans="1:2" x14ac:dyDescent="0.2">
      <c r="A3385" s="4" t="s">
        <v>22743</v>
      </c>
      <c r="B3385" s="4" t="s">
        <v>22744</v>
      </c>
    </row>
    <row r="3386" spans="1:2" x14ac:dyDescent="0.2">
      <c r="A3386" s="4" t="s">
        <v>22745</v>
      </c>
      <c r="B3386" s="4" t="s">
        <v>22746</v>
      </c>
    </row>
    <row r="3387" spans="1:2" x14ac:dyDescent="0.2">
      <c r="A3387" s="4" t="s">
        <v>22747</v>
      </c>
      <c r="B3387" s="4" t="s">
        <v>22748</v>
      </c>
    </row>
    <row r="3388" spans="1:2" x14ac:dyDescent="0.2">
      <c r="A3388" s="4" t="s">
        <v>22749</v>
      </c>
      <c r="B3388" s="4" t="s">
        <v>22750</v>
      </c>
    </row>
    <row r="3389" spans="1:2" x14ac:dyDescent="0.2">
      <c r="A3389" s="4" t="s">
        <v>22751</v>
      </c>
      <c r="B3389" s="4" t="s">
        <v>22752</v>
      </c>
    </row>
    <row r="3390" spans="1:2" x14ac:dyDescent="0.2">
      <c r="A3390" s="4" t="s">
        <v>22753</v>
      </c>
      <c r="B3390" s="4" t="s">
        <v>22754</v>
      </c>
    </row>
    <row r="3391" spans="1:2" x14ac:dyDescent="0.2">
      <c r="A3391" s="4" t="s">
        <v>22755</v>
      </c>
      <c r="B3391" s="4" t="s">
        <v>22756</v>
      </c>
    </row>
    <row r="3392" spans="1:2" x14ac:dyDescent="0.2">
      <c r="A3392" s="4" t="s">
        <v>22757</v>
      </c>
      <c r="B3392" s="4" t="s">
        <v>22758</v>
      </c>
    </row>
    <row r="3393" spans="1:2" x14ac:dyDescent="0.2">
      <c r="A3393" s="4" t="s">
        <v>22759</v>
      </c>
      <c r="B3393" s="4" t="s">
        <v>22760</v>
      </c>
    </row>
    <row r="3394" spans="1:2" x14ac:dyDescent="0.2">
      <c r="A3394" s="4" t="s">
        <v>22761</v>
      </c>
      <c r="B3394" s="4" t="s">
        <v>22762</v>
      </c>
    </row>
    <row r="3395" spans="1:2" x14ac:dyDescent="0.2">
      <c r="A3395" s="4" t="s">
        <v>22763</v>
      </c>
      <c r="B3395" s="4" t="s">
        <v>22764</v>
      </c>
    </row>
    <row r="3396" spans="1:2" x14ac:dyDescent="0.2">
      <c r="A3396" s="4" t="s">
        <v>22765</v>
      </c>
      <c r="B3396" s="4" t="s">
        <v>22766</v>
      </c>
    </row>
    <row r="3397" spans="1:2" x14ac:dyDescent="0.2">
      <c r="A3397" s="4" t="s">
        <v>22767</v>
      </c>
      <c r="B3397" s="4" t="s">
        <v>22768</v>
      </c>
    </row>
    <row r="3398" spans="1:2" x14ac:dyDescent="0.2">
      <c r="A3398" s="4" t="s">
        <v>22769</v>
      </c>
      <c r="B3398" s="4" t="s">
        <v>22770</v>
      </c>
    </row>
    <row r="3399" spans="1:2" x14ac:dyDescent="0.2">
      <c r="A3399" s="4" t="s">
        <v>22771</v>
      </c>
      <c r="B3399" s="4" t="s">
        <v>22772</v>
      </c>
    </row>
    <row r="3400" spans="1:2" x14ac:dyDescent="0.2">
      <c r="A3400" s="4" t="s">
        <v>22773</v>
      </c>
      <c r="B3400" s="4" t="s">
        <v>22774</v>
      </c>
    </row>
    <row r="3401" spans="1:2" x14ac:dyDescent="0.2">
      <c r="A3401" s="4" t="s">
        <v>22775</v>
      </c>
      <c r="B3401" s="4" t="s">
        <v>22776</v>
      </c>
    </row>
    <row r="3402" spans="1:2" x14ac:dyDescent="0.2">
      <c r="A3402" s="4" t="s">
        <v>22777</v>
      </c>
      <c r="B3402" s="4" t="s">
        <v>22778</v>
      </c>
    </row>
    <row r="3403" spans="1:2" x14ac:dyDescent="0.2">
      <c r="A3403" s="4" t="s">
        <v>22779</v>
      </c>
      <c r="B3403" s="4" t="s">
        <v>22780</v>
      </c>
    </row>
    <row r="3404" spans="1:2" x14ac:dyDescent="0.2">
      <c r="A3404" s="4" t="s">
        <v>22781</v>
      </c>
      <c r="B3404" s="4" t="s">
        <v>22782</v>
      </c>
    </row>
    <row r="3405" spans="1:2" x14ac:dyDescent="0.2">
      <c r="A3405" s="4" t="s">
        <v>22783</v>
      </c>
      <c r="B3405" s="4" t="s">
        <v>22784</v>
      </c>
    </row>
    <row r="3406" spans="1:2" x14ac:dyDescent="0.2">
      <c r="A3406" s="4" t="s">
        <v>22785</v>
      </c>
      <c r="B3406" s="4" t="s">
        <v>22786</v>
      </c>
    </row>
    <row r="3407" spans="1:2" x14ac:dyDescent="0.2">
      <c r="A3407" s="4" t="s">
        <v>22787</v>
      </c>
      <c r="B3407" s="4" t="s">
        <v>22788</v>
      </c>
    </row>
    <row r="3408" spans="1:2" x14ac:dyDescent="0.2">
      <c r="A3408" s="4" t="s">
        <v>22789</v>
      </c>
      <c r="B3408" s="4" t="s">
        <v>22790</v>
      </c>
    </row>
    <row r="3409" spans="1:2" x14ac:dyDescent="0.2">
      <c r="A3409" s="4" t="s">
        <v>22791</v>
      </c>
      <c r="B3409" s="4" t="s">
        <v>22792</v>
      </c>
    </row>
    <row r="3410" spans="1:2" x14ac:dyDescent="0.2">
      <c r="A3410" s="4" t="s">
        <v>22793</v>
      </c>
      <c r="B3410" s="4" t="s">
        <v>22794</v>
      </c>
    </row>
    <row r="3411" spans="1:2" x14ac:dyDescent="0.2">
      <c r="A3411" s="4" t="s">
        <v>22795</v>
      </c>
      <c r="B3411" s="4" t="s">
        <v>22796</v>
      </c>
    </row>
    <row r="3412" spans="1:2" x14ac:dyDescent="0.2">
      <c r="A3412" s="4" t="s">
        <v>22797</v>
      </c>
      <c r="B3412" s="4" t="s">
        <v>22798</v>
      </c>
    </row>
    <row r="3413" spans="1:2" x14ac:dyDescent="0.2">
      <c r="A3413" s="4" t="s">
        <v>22799</v>
      </c>
      <c r="B3413" s="4" t="s">
        <v>22800</v>
      </c>
    </row>
    <row r="3414" spans="1:2" x14ac:dyDescent="0.2">
      <c r="A3414" s="4" t="s">
        <v>22801</v>
      </c>
      <c r="B3414" s="4" t="s">
        <v>22802</v>
      </c>
    </row>
    <row r="3415" spans="1:2" x14ac:dyDescent="0.2">
      <c r="A3415" s="4" t="s">
        <v>22803</v>
      </c>
      <c r="B3415" s="4" t="s">
        <v>22804</v>
      </c>
    </row>
    <row r="3416" spans="1:2" x14ac:dyDescent="0.2">
      <c r="A3416" s="4" t="s">
        <v>22805</v>
      </c>
      <c r="B3416" s="4" t="s">
        <v>22806</v>
      </c>
    </row>
    <row r="3417" spans="1:2" x14ac:dyDescent="0.2">
      <c r="A3417" s="4" t="s">
        <v>22807</v>
      </c>
      <c r="B3417" s="4" t="s">
        <v>22808</v>
      </c>
    </row>
    <row r="3418" spans="1:2" x14ac:dyDescent="0.2">
      <c r="A3418" s="4" t="s">
        <v>22809</v>
      </c>
      <c r="B3418" s="4" t="s">
        <v>22810</v>
      </c>
    </row>
    <row r="3419" spans="1:2" x14ac:dyDescent="0.2">
      <c r="A3419" s="4" t="s">
        <v>22811</v>
      </c>
      <c r="B3419" s="4" t="s">
        <v>22812</v>
      </c>
    </row>
    <row r="3420" spans="1:2" x14ac:dyDescent="0.2">
      <c r="A3420" s="4" t="s">
        <v>22813</v>
      </c>
      <c r="B3420" s="4" t="s">
        <v>22814</v>
      </c>
    </row>
    <row r="3421" spans="1:2" x14ac:dyDescent="0.2">
      <c r="A3421" s="4" t="s">
        <v>22815</v>
      </c>
      <c r="B3421" s="4" t="s">
        <v>22816</v>
      </c>
    </row>
    <row r="3422" spans="1:2" x14ac:dyDescent="0.2">
      <c r="A3422" s="4" t="s">
        <v>22817</v>
      </c>
      <c r="B3422" s="4" t="s">
        <v>22818</v>
      </c>
    </row>
    <row r="3423" spans="1:2" x14ac:dyDescent="0.2">
      <c r="A3423" s="4" t="s">
        <v>22819</v>
      </c>
      <c r="B3423" s="4" t="s">
        <v>22820</v>
      </c>
    </row>
    <row r="3424" spans="1:2" x14ac:dyDescent="0.2">
      <c r="A3424" s="4" t="s">
        <v>22821</v>
      </c>
      <c r="B3424" s="4" t="s">
        <v>22822</v>
      </c>
    </row>
    <row r="3425" spans="1:2" x14ac:dyDescent="0.2">
      <c r="A3425" s="4" t="s">
        <v>22823</v>
      </c>
      <c r="B3425" s="4" t="s">
        <v>22824</v>
      </c>
    </row>
    <row r="3426" spans="1:2" x14ac:dyDescent="0.2">
      <c r="A3426" s="4" t="s">
        <v>22825</v>
      </c>
      <c r="B3426" s="4" t="s">
        <v>22826</v>
      </c>
    </row>
    <row r="3427" spans="1:2" x14ac:dyDescent="0.2">
      <c r="A3427" s="4" t="s">
        <v>22827</v>
      </c>
      <c r="B3427" s="4" t="s">
        <v>22828</v>
      </c>
    </row>
    <row r="3428" spans="1:2" x14ac:dyDescent="0.2">
      <c r="A3428" s="4" t="s">
        <v>22829</v>
      </c>
      <c r="B3428" s="4" t="s">
        <v>22830</v>
      </c>
    </row>
    <row r="3429" spans="1:2" x14ac:dyDescent="0.2">
      <c r="A3429" s="4" t="s">
        <v>22831</v>
      </c>
      <c r="B3429" s="4" t="s">
        <v>22832</v>
      </c>
    </row>
    <row r="3430" spans="1:2" x14ac:dyDescent="0.2">
      <c r="A3430" s="4" t="s">
        <v>22833</v>
      </c>
      <c r="B3430" s="4" t="s">
        <v>22834</v>
      </c>
    </row>
    <row r="3431" spans="1:2" x14ac:dyDescent="0.2">
      <c r="A3431" s="4" t="s">
        <v>22835</v>
      </c>
      <c r="B3431" s="4" t="s">
        <v>22836</v>
      </c>
    </row>
    <row r="3432" spans="1:2" x14ac:dyDescent="0.2">
      <c r="A3432" s="4" t="s">
        <v>22837</v>
      </c>
      <c r="B3432" s="4" t="s">
        <v>22838</v>
      </c>
    </row>
    <row r="3433" spans="1:2" x14ac:dyDescent="0.2">
      <c r="A3433" s="4" t="s">
        <v>22839</v>
      </c>
      <c r="B3433" s="4" t="s">
        <v>22840</v>
      </c>
    </row>
    <row r="3434" spans="1:2" x14ac:dyDescent="0.2">
      <c r="A3434" s="4" t="s">
        <v>22841</v>
      </c>
      <c r="B3434" s="4" t="s">
        <v>22842</v>
      </c>
    </row>
    <row r="3435" spans="1:2" x14ac:dyDescent="0.2">
      <c r="A3435" s="4" t="s">
        <v>22843</v>
      </c>
      <c r="B3435" s="4" t="s">
        <v>22844</v>
      </c>
    </row>
    <row r="3436" spans="1:2" x14ac:dyDescent="0.2">
      <c r="A3436" s="4" t="s">
        <v>22845</v>
      </c>
      <c r="B3436" s="4" t="s">
        <v>22846</v>
      </c>
    </row>
    <row r="3437" spans="1:2" x14ac:dyDescent="0.2">
      <c r="A3437" s="4" t="s">
        <v>22847</v>
      </c>
      <c r="B3437" s="4" t="s">
        <v>22848</v>
      </c>
    </row>
    <row r="3438" spans="1:2" x14ac:dyDescent="0.2">
      <c r="A3438" s="4" t="s">
        <v>22849</v>
      </c>
      <c r="B3438" s="4" t="s">
        <v>22850</v>
      </c>
    </row>
    <row r="3439" spans="1:2" x14ac:dyDescent="0.2">
      <c r="A3439" s="4" t="s">
        <v>10785</v>
      </c>
      <c r="B3439" s="4" t="s">
        <v>19568</v>
      </c>
    </row>
    <row r="3440" spans="1:2" x14ac:dyDescent="0.2">
      <c r="A3440" s="4" t="s">
        <v>10788</v>
      </c>
      <c r="B3440" s="4" t="s">
        <v>19324</v>
      </c>
    </row>
    <row r="3441" spans="1:2" x14ac:dyDescent="0.2">
      <c r="A3441" s="4" t="s">
        <v>10791</v>
      </c>
      <c r="B3441" s="4" t="s">
        <v>19583</v>
      </c>
    </row>
    <row r="3442" spans="1:2" x14ac:dyDescent="0.2">
      <c r="A3442" s="4" t="s">
        <v>10794</v>
      </c>
      <c r="B3442" s="4" t="s">
        <v>19268</v>
      </c>
    </row>
    <row r="3443" spans="1:2" x14ac:dyDescent="0.2">
      <c r="A3443" s="4" t="s">
        <v>10797</v>
      </c>
      <c r="B3443" s="4" t="s">
        <v>19462</v>
      </c>
    </row>
    <row r="3444" spans="1:2" x14ac:dyDescent="0.2">
      <c r="A3444" s="4" t="s">
        <v>10800</v>
      </c>
      <c r="B3444" s="4" t="s">
        <v>19249</v>
      </c>
    </row>
    <row r="3445" spans="1:2" x14ac:dyDescent="0.2">
      <c r="A3445" s="4" t="s">
        <v>10803</v>
      </c>
      <c r="B3445" s="4" t="s">
        <v>19365</v>
      </c>
    </row>
    <row r="3446" spans="1:2" x14ac:dyDescent="0.2">
      <c r="A3446" s="4" t="s">
        <v>10806</v>
      </c>
      <c r="B3446" s="4" t="s">
        <v>19213</v>
      </c>
    </row>
    <row r="3447" spans="1:2" x14ac:dyDescent="0.2">
      <c r="A3447" s="4" t="s">
        <v>10809</v>
      </c>
      <c r="B3447" s="4" t="s">
        <v>10810</v>
      </c>
    </row>
    <row r="3448" spans="1:2" x14ac:dyDescent="0.2">
      <c r="A3448" s="4" t="s">
        <v>10812</v>
      </c>
      <c r="B3448" s="4" t="s">
        <v>10813</v>
      </c>
    </row>
    <row r="3449" spans="1:2" x14ac:dyDescent="0.2">
      <c r="A3449" s="4" t="s">
        <v>10815</v>
      </c>
      <c r="B3449" s="4" t="s">
        <v>10816</v>
      </c>
    </row>
    <row r="3450" spans="1:2" x14ac:dyDescent="0.2">
      <c r="A3450" s="4" t="s">
        <v>10818</v>
      </c>
      <c r="B3450" s="4" t="s">
        <v>10819</v>
      </c>
    </row>
    <row r="3451" spans="1:2" x14ac:dyDescent="0.2">
      <c r="A3451" s="4" t="s">
        <v>10821</v>
      </c>
      <c r="B3451" s="4" t="s">
        <v>10822</v>
      </c>
    </row>
    <row r="3452" spans="1:2" x14ac:dyDescent="0.2">
      <c r="A3452" s="4" t="s">
        <v>10824</v>
      </c>
      <c r="B3452" s="4" t="s">
        <v>10825</v>
      </c>
    </row>
    <row r="3453" spans="1:2" x14ac:dyDescent="0.2">
      <c r="A3453" s="4" t="s">
        <v>10827</v>
      </c>
      <c r="B3453" s="4" t="s">
        <v>10828</v>
      </c>
    </row>
    <row r="3454" spans="1:2" x14ac:dyDescent="0.2">
      <c r="A3454" s="4" t="s">
        <v>10830</v>
      </c>
      <c r="B3454" s="4" t="s">
        <v>10831</v>
      </c>
    </row>
    <row r="3455" spans="1:2" x14ac:dyDescent="0.2">
      <c r="A3455" s="4" t="s">
        <v>10833</v>
      </c>
      <c r="B3455" s="4" t="s">
        <v>10834</v>
      </c>
    </row>
    <row r="3456" spans="1:2" x14ac:dyDescent="0.2">
      <c r="A3456" s="4" t="s">
        <v>10836</v>
      </c>
      <c r="B3456" s="4" t="s">
        <v>10837</v>
      </c>
    </row>
    <row r="3457" spans="1:2" x14ac:dyDescent="0.2">
      <c r="A3457" s="4" t="s">
        <v>10839</v>
      </c>
      <c r="B3457" s="4" t="s">
        <v>10840</v>
      </c>
    </row>
    <row r="3458" spans="1:2" x14ac:dyDescent="0.2">
      <c r="A3458" s="4" t="s">
        <v>10842</v>
      </c>
      <c r="B3458" s="4" t="s">
        <v>10843</v>
      </c>
    </row>
    <row r="3459" spans="1:2" x14ac:dyDescent="0.2">
      <c r="A3459" s="4" t="s">
        <v>10845</v>
      </c>
      <c r="B3459" s="4" t="s">
        <v>10846</v>
      </c>
    </row>
    <row r="3460" spans="1:2" x14ac:dyDescent="0.2">
      <c r="A3460" s="4" t="s">
        <v>10848</v>
      </c>
      <c r="B3460" s="4" t="s">
        <v>10849</v>
      </c>
    </row>
    <row r="3461" spans="1:2" x14ac:dyDescent="0.2">
      <c r="A3461" s="4" t="s">
        <v>10851</v>
      </c>
      <c r="B3461" s="4" t="s">
        <v>10852</v>
      </c>
    </row>
    <row r="3462" spans="1:2" x14ac:dyDescent="0.2">
      <c r="A3462" s="4" t="s">
        <v>10854</v>
      </c>
      <c r="B3462" s="4" t="s">
        <v>10855</v>
      </c>
    </row>
    <row r="3463" spans="1:2" x14ac:dyDescent="0.2">
      <c r="A3463" s="4" t="s">
        <v>10857</v>
      </c>
      <c r="B3463" s="4" t="s">
        <v>10858</v>
      </c>
    </row>
    <row r="3464" spans="1:2" x14ac:dyDescent="0.2">
      <c r="A3464" s="4" t="s">
        <v>10860</v>
      </c>
      <c r="B3464" s="4" t="s">
        <v>10861</v>
      </c>
    </row>
    <row r="3465" spans="1:2" x14ac:dyDescent="0.2">
      <c r="A3465" s="4" t="s">
        <v>10863</v>
      </c>
      <c r="B3465" s="4" t="s">
        <v>10864</v>
      </c>
    </row>
    <row r="3466" spans="1:2" x14ac:dyDescent="0.2">
      <c r="A3466" s="4" t="s">
        <v>10866</v>
      </c>
      <c r="B3466" s="4" t="s">
        <v>10867</v>
      </c>
    </row>
    <row r="3467" spans="1:2" x14ac:dyDescent="0.2">
      <c r="A3467" s="4" t="s">
        <v>10869</v>
      </c>
      <c r="B3467" s="4" t="s">
        <v>10870</v>
      </c>
    </row>
    <row r="3468" spans="1:2" x14ac:dyDescent="0.2">
      <c r="A3468" s="4" t="s">
        <v>10872</v>
      </c>
      <c r="B3468" s="4" t="s">
        <v>10873</v>
      </c>
    </row>
    <row r="3469" spans="1:2" x14ac:dyDescent="0.2">
      <c r="A3469" s="4" t="s">
        <v>10875</v>
      </c>
      <c r="B3469" s="4" t="s">
        <v>10876</v>
      </c>
    </row>
    <row r="3470" spans="1:2" x14ac:dyDescent="0.2">
      <c r="A3470" s="4" t="s">
        <v>10878</v>
      </c>
      <c r="B3470" s="4" t="s">
        <v>10879</v>
      </c>
    </row>
    <row r="3471" spans="1:2" x14ac:dyDescent="0.2">
      <c r="A3471" s="4" t="s">
        <v>10881</v>
      </c>
      <c r="B3471" s="4" t="s">
        <v>10882</v>
      </c>
    </row>
    <row r="3472" spans="1:2" x14ac:dyDescent="0.2">
      <c r="A3472" s="4" t="s">
        <v>10884</v>
      </c>
      <c r="B3472" s="4" t="s">
        <v>10885</v>
      </c>
    </row>
    <row r="3473" spans="1:2" x14ac:dyDescent="0.2">
      <c r="A3473" s="4" t="s">
        <v>10887</v>
      </c>
      <c r="B3473" s="4" t="s">
        <v>10888</v>
      </c>
    </row>
    <row r="3474" spans="1:2" x14ac:dyDescent="0.2">
      <c r="A3474" s="4" t="s">
        <v>10890</v>
      </c>
      <c r="B3474" s="4" t="s">
        <v>10891</v>
      </c>
    </row>
    <row r="3475" spans="1:2" x14ac:dyDescent="0.2">
      <c r="A3475" s="4" t="s">
        <v>10893</v>
      </c>
      <c r="B3475" s="4" t="s">
        <v>10894</v>
      </c>
    </row>
    <row r="3476" spans="1:2" x14ac:dyDescent="0.2">
      <c r="A3476" s="4" t="s">
        <v>10896</v>
      </c>
      <c r="B3476" s="4" t="s">
        <v>10897</v>
      </c>
    </row>
    <row r="3477" spans="1:2" x14ac:dyDescent="0.2">
      <c r="A3477" s="4" t="s">
        <v>10899</v>
      </c>
      <c r="B3477" s="4" t="s">
        <v>10900</v>
      </c>
    </row>
    <row r="3478" spans="1:2" x14ac:dyDescent="0.2">
      <c r="A3478" s="4" t="s">
        <v>10902</v>
      </c>
      <c r="B3478" s="4" t="s">
        <v>10903</v>
      </c>
    </row>
    <row r="3479" spans="1:2" x14ac:dyDescent="0.2">
      <c r="A3479" s="4" t="s">
        <v>10905</v>
      </c>
      <c r="B3479" s="4" t="s">
        <v>10906</v>
      </c>
    </row>
    <row r="3480" spans="1:2" x14ac:dyDescent="0.2">
      <c r="A3480" s="4" t="s">
        <v>10908</v>
      </c>
      <c r="B3480" s="4" t="s">
        <v>10909</v>
      </c>
    </row>
    <row r="3481" spans="1:2" x14ac:dyDescent="0.2">
      <c r="A3481" s="4" t="s">
        <v>10911</v>
      </c>
      <c r="B3481" s="4" t="s">
        <v>10912</v>
      </c>
    </row>
    <row r="3482" spans="1:2" x14ac:dyDescent="0.2">
      <c r="A3482" s="4" t="s">
        <v>10914</v>
      </c>
      <c r="B3482" s="4" t="s">
        <v>10915</v>
      </c>
    </row>
    <row r="3483" spans="1:2" x14ac:dyDescent="0.2">
      <c r="A3483" s="4" t="s">
        <v>10917</v>
      </c>
      <c r="B3483" s="4" t="s">
        <v>10918</v>
      </c>
    </row>
    <row r="3484" spans="1:2" x14ac:dyDescent="0.2">
      <c r="A3484" s="4" t="s">
        <v>10920</v>
      </c>
      <c r="B3484" s="4" t="s">
        <v>10921</v>
      </c>
    </row>
    <row r="3485" spans="1:2" x14ac:dyDescent="0.2">
      <c r="A3485" s="4" t="s">
        <v>10923</v>
      </c>
      <c r="B3485" s="4" t="s">
        <v>10924</v>
      </c>
    </row>
    <row r="3486" spans="1:2" x14ac:dyDescent="0.2">
      <c r="A3486" s="4" t="s">
        <v>10926</v>
      </c>
      <c r="B3486" s="4" t="s">
        <v>10927</v>
      </c>
    </row>
    <row r="3487" spans="1:2" x14ac:dyDescent="0.2">
      <c r="A3487" s="4" t="s">
        <v>10929</v>
      </c>
      <c r="B3487" s="4" t="s">
        <v>10930</v>
      </c>
    </row>
    <row r="3488" spans="1:2" x14ac:dyDescent="0.2">
      <c r="A3488" s="4" t="s">
        <v>10932</v>
      </c>
      <c r="B3488" s="4" t="s">
        <v>10933</v>
      </c>
    </row>
    <row r="3489" spans="1:2" x14ac:dyDescent="0.2">
      <c r="A3489" s="4" t="s">
        <v>10935</v>
      </c>
      <c r="B3489" s="4" t="s">
        <v>10936</v>
      </c>
    </row>
    <row r="3490" spans="1:2" x14ac:dyDescent="0.2">
      <c r="A3490" s="4" t="s">
        <v>10938</v>
      </c>
      <c r="B3490" s="4" t="s">
        <v>10939</v>
      </c>
    </row>
    <row r="3491" spans="1:2" x14ac:dyDescent="0.2">
      <c r="A3491" s="4" t="s">
        <v>10941</v>
      </c>
      <c r="B3491" s="4" t="s">
        <v>10942</v>
      </c>
    </row>
    <row r="3492" spans="1:2" x14ac:dyDescent="0.2">
      <c r="A3492" s="4" t="s">
        <v>10944</v>
      </c>
      <c r="B3492" s="4" t="s">
        <v>10945</v>
      </c>
    </row>
    <row r="3493" spans="1:2" x14ac:dyDescent="0.2">
      <c r="A3493" s="4" t="s">
        <v>10947</v>
      </c>
      <c r="B3493" s="4" t="s">
        <v>10948</v>
      </c>
    </row>
    <row r="3494" spans="1:2" x14ac:dyDescent="0.2">
      <c r="A3494" s="4" t="s">
        <v>10950</v>
      </c>
      <c r="B3494" s="4" t="s">
        <v>10951</v>
      </c>
    </row>
    <row r="3495" spans="1:2" x14ac:dyDescent="0.2">
      <c r="A3495" s="4" t="s">
        <v>10953</v>
      </c>
      <c r="B3495" s="4" t="s">
        <v>10954</v>
      </c>
    </row>
    <row r="3496" spans="1:2" x14ac:dyDescent="0.2">
      <c r="A3496" s="4" t="s">
        <v>10956</v>
      </c>
      <c r="B3496" s="4" t="s">
        <v>10957</v>
      </c>
    </row>
    <row r="3497" spans="1:2" x14ac:dyDescent="0.2">
      <c r="A3497" s="4" t="s">
        <v>10959</v>
      </c>
      <c r="B3497" s="4" t="s">
        <v>10960</v>
      </c>
    </row>
    <row r="3498" spans="1:2" x14ac:dyDescent="0.2">
      <c r="A3498" s="4" t="s">
        <v>10962</v>
      </c>
      <c r="B3498" s="4" t="s">
        <v>10963</v>
      </c>
    </row>
    <row r="3499" spans="1:2" x14ac:dyDescent="0.2">
      <c r="A3499" s="4" t="s">
        <v>10965</v>
      </c>
      <c r="B3499" s="4" t="s">
        <v>10966</v>
      </c>
    </row>
    <row r="3500" spans="1:2" x14ac:dyDescent="0.2">
      <c r="A3500" s="4" t="s">
        <v>10968</v>
      </c>
      <c r="B3500" s="4" t="s">
        <v>10969</v>
      </c>
    </row>
    <row r="3501" spans="1:2" x14ac:dyDescent="0.2">
      <c r="A3501" s="4" t="s">
        <v>10971</v>
      </c>
      <c r="B3501" s="4" t="s">
        <v>10972</v>
      </c>
    </row>
    <row r="3502" spans="1:2" x14ac:dyDescent="0.2">
      <c r="A3502" s="4" t="s">
        <v>10974</v>
      </c>
      <c r="B3502" s="4" t="s">
        <v>10975</v>
      </c>
    </row>
    <row r="3503" spans="1:2" x14ac:dyDescent="0.2">
      <c r="A3503" s="4" t="s">
        <v>10977</v>
      </c>
      <c r="B3503" s="4" t="s">
        <v>10978</v>
      </c>
    </row>
    <row r="3504" spans="1:2" x14ac:dyDescent="0.2">
      <c r="A3504" s="4" t="s">
        <v>10980</v>
      </c>
      <c r="B3504" s="4" t="s">
        <v>10981</v>
      </c>
    </row>
    <row r="3505" spans="1:2" x14ac:dyDescent="0.2">
      <c r="A3505" s="4" t="s">
        <v>10983</v>
      </c>
      <c r="B3505" s="4" t="s">
        <v>10984</v>
      </c>
    </row>
    <row r="3506" spans="1:2" x14ac:dyDescent="0.2">
      <c r="A3506" s="4" t="s">
        <v>10986</v>
      </c>
      <c r="B3506" s="4" t="s">
        <v>10987</v>
      </c>
    </row>
    <row r="3507" spans="1:2" x14ac:dyDescent="0.2">
      <c r="A3507" s="4" t="s">
        <v>10989</v>
      </c>
      <c r="B3507" s="4" t="s">
        <v>10990</v>
      </c>
    </row>
    <row r="3508" spans="1:2" x14ac:dyDescent="0.2">
      <c r="A3508" s="4" t="s">
        <v>10992</v>
      </c>
      <c r="B3508" s="4" t="s">
        <v>10993</v>
      </c>
    </row>
    <row r="3509" spans="1:2" x14ac:dyDescent="0.2">
      <c r="A3509" s="4" t="s">
        <v>10995</v>
      </c>
      <c r="B3509" s="4" t="s">
        <v>10996</v>
      </c>
    </row>
    <row r="3510" spans="1:2" x14ac:dyDescent="0.2">
      <c r="A3510" s="4" t="s">
        <v>10998</v>
      </c>
      <c r="B3510" s="4" t="s">
        <v>10999</v>
      </c>
    </row>
    <row r="3511" spans="1:2" x14ac:dyDescent="0.2">
      <c r="A3511" s="4" t="s">
        <v>11001</v>
      </c>
      <c r="B3511" s="4" t="s">
        <v>11002</v>
      </c>
    </row>
    <row r="3512" spans="1:2" x14ac:dyDescent="0.2">
      <c r="A3512" s="4" t="s">
        <v>11004</v>
      </c>
      <c r="B3512" s="4" t="s">
        <v>11005</v>
      </c>
    </row>
    <row r="3513" spans="1:2" x14ac:dyDescent="0.2">
      <c r="A3513" s="4" t="s">
        <v>11007</v>
      </c>
      <c r="B3513" s="4" t="s">
        <v>11008</v>
      </c>
    </row>
    <row r="3514" spans="1:2" x14ac:dyDescent="0.2">
      <c r="A3514" s="4" t="s">
        <v>11010</v>
      </c>
      <c r="B3514" s="4" t="s">
        <v>11011</v>
      </c>
    </row>
    <row r="3515" spans="1:2" x14ac:dyDescent="0.2">
      <c r="A3515" s="4" t="s">
        <v>11013</v>
      </c>
      <c r="B3515" s="4" t="s">
        <v>11014</v>
      </c>
    </row>
    <row r="3516" spans="1:2" x14ac:dyDescent="0.2">
      <c r="A3516" s="4" t="s">
        <v>11016</v>
      </c>
      <c r="B3516" s="4" t="s">
        <v>11017</v>
      </c>
    </row>
    <row r="3517" spans="1:2" x14ac:dyDescent="0.2">
      <c r="A3517" s="4" t="s">
        <v>11019</v>
      </c>
      <c r="B3517" s="4" t="s">
        <v>11020</v>
      </c>
    </row>
    <row r="3518" spans="1:2" x14ac:dyDescent="0.2">
      <c r="A3518" s="4" t="s">
        <v>11022</v>
      </c>
      <c r="B3518" s="4" t="s">
        <v>11023</v>
      </c>
    </row>
    <row r="3519" spans="1:2" x14ac:dyDescent="0.2">
      <c r="A3519" s="4" t="s">
        <v>11025</v>
      </c>
      <c r="B3519" s="4" t="s">
        <v>11026</v>
      </c>
    </row>
    <row r="3520" spans="1:2" x14ac:dyDescent="0.2">
      <c r="A3520" s="4" t="s">
        <v>11028</v>
      </c>
      <c r="B3520" s="4" t="s">
        <v>11029</v>
      </c>
    </row>
    <row r="3521" spans="1:2" x14ac:dyDescent="0.2">
      <c r="A3521" s="4" t="s">
        <v>11031</v>
      </c>
      <c r="B3521" s="4" t="s">
        <v>11032</v>
      </c>
    </row>
    <row r="3522" spans="1:2" x14ac:dyDescent="0.2">
      <c r="A3522" s="4" t="s">
        <v>11034</v>
      </c>
      <c r="B3522" s="4" t="s">
        <v>11035</v>
      </c>
    </row>
    <row r="3523" spans="1:2" x14ac:dyDescent="0.2">
      <c r="A3523" s="4" t="s">
        <v>11037</v>
      </c>
      <c r="B3523" s="4" t="s">
        <v>11038</v>
      </c>
    </row>
    <row r="3524" spans="1:2" x14ac:dyDescent="0.2">
      <c r="A3524" s="4" t="s">
        <v>11040</v>
      </c>
      <c r="B3524" s="4" t="s">
        <v>11041</v>
      </c>
    </row>
    <row r="3525" spans="1:2" x14ac:dyDescent="0.2">
      <c r="A3525" s="4" t="s">
        <v>11043</v>
      </c>
      <c r="B3525" s="4" t="s">
        <v>11044</v>
      </c>
    </row>
    <row r="3526" spans="1:2" x14ac:dyDescent="0.2">
      <c r="A3526" s="4" t="s">
        <v>11046</v>
      </c>
      <c r="B3526" s="4" t="s">
        <v>11047</v>
      </c>
    </row>
    <row r="3527" spans="1:2" x14ac:dyDescent="0.2">
      <c r="A3527" s="4" t="s">
        <v>11049</v>
      </c>
      <c r="B3527" s="4" t="s">
        <v>11050</v>
      </c>
    </row>
    <row r="3528" spans="1:2" x14ac:dyDescent="0.2">
      <c r="A3528" s="4" t="s">
        <v>11052</v>
      </c>
      <c r="B3528" s="4" t="s">
        <v>11053</v>
      </c>
    </row>
    <row r="3529" spans="1:2" x14ac:dyDescent="0.2">
      <c r="A3529" s="4" t="s">
        <v>11055</v>
      </c>
      <c r="B3529" s="4" t="s">
        <v>11056</v>
      </c>
    </row>
    <row r="3530" spans="1:2" x14ac:dyDescent="0.2">
      <c r="A3530" s="4" t="s">
        <v>11058</v>
      </c>
      <c r="B3530" s="4" t="s">
        <v>11059</v>
      </c>
    </row>
    <row r="3531" spans="1:2" x14ac:dyDescent="0.2">
      <c r="A3531" s="4" t="s">
        <v>11061</v>
      </c>
      <c r="B3531" s="4" t="s">
        <v>11062</v>
      </c>
    </row>
    <row r="3532" spans="1:2" x14ac:dyDescent="0.2">
      <c r="A3532" s="4" t="s">
        <v>11064</v>
      </c>
      <c r="B3532" s="4" t="s">
        <v>11065</v>
      </c>
    </row>
    <row r="3533" spans="1:2" x14ac:dyDescent="0.2">
      <c r="A3533" s="4" t="s">
        <v>11067</v>
      </c>
      <c r="B3533" s="4" t="s">
        <v>11068</v>
      </c>
    </row>
    <row r="3534" spans="1:2" x14ac:dyDescent="0.2">
      <c r="A3534" s="4" t="s">
        <v>11070</v>
      </c>
      <c r="B3534" s="4" t="s">
        <v>11071</v>
      </c>
    </row>
    <row r="3535" spans="1:2" x14ac:dyDescent="0.2">
      <c r="A3535" s="4" t="s">
        <v>11073</v>
      </c>
      <c r="B3535" s="4" t="s">
        <v>11074</v>
      </c>
    </row>
    <row r="3536" spans="1:2" x14ac:dyDescent="0.2">
      <c r="A3536" s="4" t="s">
        <v>11076</v>
      </c>
      <c r="B3536" s="4" t="s">
        <v>11077</v>
      </c>
    </row>
    <row r="3537" spans="1:2" x14ac:dyDescent="0.2">
      <c r="A3537" s="4" t="s">
        <v>11079</v>
      </c>
      <c r="B3537" s="4" t="s">
        <v>11080</v>
      </c>
    </row>
    <row r="3538" spans="1:2" x14ac:dyDescent="0.2">
      <c r="A3538" s="4" t="s">
        <v>11082</v>
      </c>
      <c r="B3538" s="4" t="s">
        <v>11083</v>
      </c>
    </row>
    <row r="3539" spans="1:2" x14ac:dyDescent="0.2">
      <c r="A3539" s="4" t="s">
        <v>11085</v>
      </c>
      <c r="B3539" s="4" t="s">
        <v>11086</v>
      </c>
    </row>
    <row r="3540" spans="1:2" x14ac:dyDescent="0.2">
      <c r="A3540" s="4" t="s">
        <v>11088</v>
      </c>
      <c r="B3540" s="4" t="s">
        <v>11089</v>
      </c>
    </row>
    <row r="3541" spans="1:2" x14ac:dyDescent="0.2">
      <c r="A3541" s="4" t="s">
        <v>11091</v>
      </c>
      <c r="B3541" s="4" t="s">
        <v>11092</v>
      </c>
    </row>
    <row r="3542" spans="1:2" x14ac:dyDescent="0.2">
      <c r="A3542" s="4" t="s">
        <v>11094</v>
      </c>
      <c r="B3542" s="4" t="s">
        <v>11095</v>
      </c>
    </row>
    <row r="3543" spans="1:2" x14ac:dyDescent="0.2">
      <c r="A3543" s="4" t="s">
        <v>11097</v>
      </c>
      <c r="B3543" s="4" t="s">
        <v>11098</v>
      </c>
    </row>
    <row r="3544" spans="1:2" x14ac:dyDescent="0.2">
      <c r="A3544" s="4" t="s">
        <v>11100</v>
      </c>
      <c r="B3544" s="4" t="s">
        <v>11101</v>
      </c>
    </row>
    <row r="3545" spans="1:2" x14ac:dyDescent="0.2">
      <c r="A3545" s="4" t="s">
        <v>11103</v>
      </c>
      <c r="B3545" s="4" t="s">
        <v>11104</v>
      </c>
    </row>
    <row r="3546" spans="1:2" x14ac:dyDescent="0.2">
      <c r="A3546" s="4" t="s">
        <v>11106</v>
      </c>
      <c r="B3546" s="4" t="s">
        <v>11107</v>
      </c>
    </row>
    <row r="3547" spans="1:2" x14ac:dyDescent="0.2">
      <c r="A3547" s="4" t="s">
        <v>11109</v>
      </c>
      <c r="B3547" s="4" t="s">
        <v>11110</v>
      </c>
    </row>
    <row r="3548" spans="1:2" x14ac:dyDescent="0.2">
      <c r="A3548" s="4" t="s">
        <v>11112</v>
      </c>
      <c r="B3548" s="4" t="s">
        <v>11113</v>
      </c>
    </row>
    <row r="3549" spans="1:2" x14ac:dyDescent="0.2">
      <c r="A3549" s="4" t="s">
        <v>11115</v>
      </c>
      <c r="B3549" s="4" t="s">
        <v>11116</v>
      </c>
    </row>
    <row r="3550" spans="1:2" x14ac:dyDescent="0.2">
      <c r="A3550" s="4" t="s">
        <v>11118</v>
      </c>
      <c r="B3550" s="4" t="s">
        <v>11119</v>
      </c>
    </row>
    <row r="3551" spans="1:2" x14ac:dyDescent="0.2">
      <c r="A3551" s="4" t="s">
        <v>11121</v>
      </c>
      <c r="B3551" s="4" t="s">
        <v>11122</v>
      </c>
    </row>
    <row r="3552" spans="1:2" x14ac:dyDescent="0.2">
      <c r="A3552" s="4" t="s">
        <v>11124</v>
      </c>
      <c r="B3552" s="4" t="s">
        <v>11125</v>
      </c>
    </row>
    <row r="3553" spans="1:2" x14ac:dyDescent="0.2">
      <c r="A3553" s="4" t="s">
        <v>11127</v>
      </c>
      <c r="B3553" s="4" t="s">
        <v>11128</v>
      </c>
    </row>
    <row r="3554" spans="1:2" x14ac:dyDescent="0.2">
      <c r="A3554" s="4" t="s">
        <v>11130</v>
      </c>
      <c r="B3554" s="4" t="s">
        <v>11131</v>
      </c>
    </row>
    <row r="3555" spans="1:2" x14ac:dyDescent="0.2">
      <c r="A3555" s="4" t="s">
        <v>11133</v>
      </c>
      <c r="B3555" s="4" t="s">
        <v>11134</v>
      </c>
    </row>
    <row r="3556" spans="1:2" x14ac:dyDescent="0.2">
      <c r="A3556" s="4" t="s">
        <v>11136</v>
      </c>
      <c r="B3556" s="4" t="s">
        <v>11137</v>
      </c>
    </row>
    <row r="3557" spans="1:2" x14ac:dyDescent="0.2">
      <c r="A3557" s="4" t="s">
        <v>11139</v>
      </c>
      <c r="B3557" s="4" t="s">
        <v>11140</v>
      </c>
    </row>
    <row r="3558" spans="1:2" x14ac:dyDescent="0.2">
      <c r="A3558" s="4" t="s">
        <v>11142</v>
      </c>
      <c r="B3558" s="4" t="s">
        <v>11143</v>
      </c>
    </row>
    <row r="3559" spans="1:2" x14ac:dyDescent="0.2">
      <c r="A3559" s="4" t="s">
        <v>11145</v>
      </c>
      <c r="B3559" s="4" t="s">
        <v>11146</v>
      </c>
    </row>
    <row r="3560" spans="1:2" x14ac:dyDescent="0.2">
      <c r="A3560" s="4" t="s">
        <v>11148</v>
      </c>
      <c r="B3560" s="4" t="s">
        <v>11149</v>
      </c>
    </row>
    <row r="3561" spans="1:2" x14ac:dyDescent="0.2">
      <c r="A3561" s="4" t="s">
        <v>11151</v>
      </c>
      <c r="B3561" s="4" t="s">
        <v>11152</v>
      </c>
    </row>
    <row r="3562" spans="1:2" x14ac:dyDescent="0.2">
      <c r="A3562" s="4" t="s">
        <v>11154</v>
      </c>
      <c r="B3562" s="4" t="s">
        <v>11155</v>
      </c>
    </row>
    <row r="3563" spans="1:2" x14ac:dyDescent="0.2">
      <c r="A3563" s="4" t="s">
        <v>11157</v>
      </c>
      <c r="B3563" s="4" t="s">
        <v>11158</v>
      </c>
    </row>
    <row r="3564" spans="1:2" x14ac:dyDescent="0.2">
      <c r="A3564" s="4" t="s">
        <v>11160</v>
      </c>
      <c r="B3564" s="4" t="s">
        <v>11161</v>
      </c>
    </row>
    <row r="3565" spans="1:2" x14ac:dyDescent="0.2">
      <c r="A3565" s="4" t="s">
        <v>11163</v>
      </c>
      <c r="B3565" s="4" t="s">
        <v>11164</v>
      </c>
    </row>
    <row r="3566" spans="1:2" x14ac:dyDescent="0.2">
      <c r="A3566" s="4" t="s">
        <v>11166</v>
      </c>
      <c r="B3566" s="4" t="s">
        <v>11167</v>
      </c>
    </row>
    <row r="3567" spans="1:2" x14ac:dyDescent="0.2">
      <c r="A3567" s="4" t="s">
        <v>11169</v>
      </c>
      <c r="B3567" s="4" t="s">
        <v>11170</v>
      </c>
    </row>
    <row r="3568" spans="1:2" x14ac:dyDescent="0.2">
      <c r="A3568" s="4" t="s">
        <v>11172</v>
      </c>
      <c r="B3568" s="4" t="s">
        <v>11173</v>
      </c>
    </row>
    <row r="3569" spans="1:2" x14ac:dyDescent="0.2">
      <c r="A3569" s="4" t="s">
        <v>11175</v>
      </c>
      <c r="B3569" s="4" t="s">
        <v>11176</v>
      </c>
    </row>
    <row r="3570" spans="1:2" x14ac:dyDescent="0.2">
      <c r="A3570" s="4" t="s">
        <v>11178</v>
      </c>
      <c r="B3570" s="4" t="s">
        <v>11179</v>
      </c>
    </row>
    <row r="3571" spans="1:2" x14ac:dyDescent="0.2">
      <c r="A3571" s="4" t="s">
        <v>11181</v>
      </c>
      <c r="B3571" s="4" t="s">
        <v>11182</v>
      </c>
    </row>
    <row r="3572" spans="1:2" x14ac:dyDescent="0.2">
      <c r="A3572" s="4" t="s">
        <v>11184</v>
      </c>
      <c r="B3572" s="4" t="s">
        <v>11185</v>
      </c>
    </row>
    <row r="3573" spans="1:2" x14ac:dyDescent="0.2">
      <c r="A3573" s="4" t="s">
        <v>11187</v>
      </c>
      <c r="B3573" s="4" t="s">
        <v>11188</v>
      </c>
    </row>
    <row r="3574" spans="1:2" x14ac:dyDescent="0.2">
      <c r="A3574" s="4" t="s">
        <v>11190</v>
      </c>
      <c r="B3574" s="4" t="s">
        <v>11191</v>
      </c>
    </row>
    <row r="3575" spans="1:2" x14ac:dyDescent="0.2">
      <c r="A3575" s="4" t="s">
        <v>11193</v>
      </c>
      <c r="B3575" s="4" t="s">
        <v>11194</v>
      </c>
    </row>
    <row r="3576" spans="1:2" x14ac:dyDescent="0.2">
      <c r="A3576" s="4" t="s">
        <v>11196</v>
      </c>
      <c r="B3576" s="4" t="s">
        <v>11197</v>
      </c>
    </row>
    <row r="3577" spans="1:2" x14ac:dyDescent="0.2">
      <c r="A3577" s="4" t="s">
        <v>11199</v>
      </c>
      <c r="B3577" s="4" t="s">
        <v>11200</v>
      </c>
    </row>
    <row r="3578" spans="1:2" x14ac:dyDescent="0.2">
      <c r="A3578" s="4" t="s">
        <v>11202</v>
      </c>
      <c r="B3578" s="4" t="s">
        <v>11203</v>
      </c>
    </row>
    <row r="3579" spans="1:2" x14ac:dyDescent="0.2">
      <c r="A3579" s="4" t="s">
        <v>11205</v>
      </c>
      <c r="B3579" s="4" t="s">
        <v>11206</v>
      </c>
    </row>
    <row r="3580" spans="1:2" x14ac:dyDescent="0.2">
      <c r="A3580" s="4" t="s">
        <v>11208</v>
      </c>
      <c r="B3580" s="4" t="s">
        <v>11209</v>
      </c>
    </row>
    <row r="3581" spans="1:2" x14ac:dyDescent="0.2">
      <c r="A3581" s="4" t="s">
        <v>11211</v>
      </c>
      <c r="B3581" s="4" t="s">
        <v>11212</v>
      </c>
    </row>
    <row r="3582" spans="1:2" x14ac:dyDescent="0.2">
      <c r="A3582" s="4" t="s">
        <v>11214</v>
      </c>
      <c r="B3582" s="4" t="s">
        <v>11215</v>
      </c>
    </row>
    <row r="3583" spans="1:2" x14ac:dyDescent="0.2">
      <c r="A3583" s="4" t="s">
        <v>11217</v>
      </c>
      <c r="B3583" s="4" t="s">
        <v>11218</v>
      </c>
    </row>
    <row r="3584" spans="1:2" x14ac:dyDescent="0.2">
      <c r="A3584" s="4" t="s">
        <v>11220</v>
      </c>
      <c r="B3584" s="4" t="s">
        <v>11221</v>
      </c>
    </row>
    <row r="3585" spans="1:2" x14ac:dyDescent="0.2">
      <c r="A3585" s="4" t="s">
        <v>11223</v>
      </c>
      <c r="B3585" s="4" t="s">
        <v>11224</v>
      </c>
    </row>
    <row r="3586" spans="1:2" x14ac:dyDescent="0.2">
      <c r="A3586" s="4" t="s">
        <v>11226</v>
      </c>
      <c r="B3586" s="4" t="s">
        <v>11227</v>
      </c>
    </row>
    <row r="3587" spans="1:2" x14ac:dyDescent="0.2">
      <c r="A3587" s="4" t="s">
        <v>11229</v>
      </c>
      <c r="B3587" s="4" t="s">
        <v>11230</v>
      </c>
    </row>
    <row r="3588" spans="1:2" x14ac:dyDescent="0.2">
      <c r="A3588" s="4" t="s">
        <v>11232</v>
      </c>
      <c r="B3588" s="4" t="s">
        <v>11233</v>
      </c>
    </row>
    <row r="3589" spans="1:2" x14ac:dyDescent="0.2">
      <c r="A3589" s="4" t="s">
        <v>11235</v>
      </c>
      <c r="B3589" s="4" t="s">
        <v>11236</v>
      </c>
    </row>
    <row r="3590" spans="1:2" x14ac:dyDescent="0.2">
      <c r="A3590" s="4" t="s">
        <v>11238</v>
      </c>
      <c r="B3590" s="4" t="s">
        <v>11239</v>
      </c>
    </row>
    <row r="3591" spans="1:2" x14ac:dyDescent="0.2">
      <c r="A3591" s="4" t="s">
        <v>11241</v>
      </c>
      <c r="B3591" s="4" t="s">
        <v>11242</v>
      </c>
    </row>
    <row r="3592" spans="1:2" x14ac:dyDescent="0.2">
      <c r="A3592" s="4" t="s">
        <v>11244</v>
      </c>
      <c r="B3592" s="4" t="s">
        <v>11245</v>
      </c>
    </row>
    <row r="3593" spans="1:2" x14ac:dyDescent="0.2">
      <c r="A3593" s="4" t="s">
        <v>11247</v>
      </c>
      <c r="B3593" s="4" t="s">
        <v>11248</v>
      </c>
    </row>
    <row r="3594" spans="1:2" x14ac:dyDescent="0.2">
      <c r="A3594" s="4" t="s">
        <v>11250</v>
      </c>
      <c r="B3594" s="4" t="s">
        <v>11251</v>
      </c>
    </row>
    <row r="3595" spans="1:2" x14ac:dyDescent="0.2">
      <c r="A3595" s="4" t="s">
        <v>11253</v>
      </c>
      <c r="B3595" s="4" t="s">
        <v>11254</v>
      </c>
    </row>
    <row r="3596" spans="1:2" x14ac:dyDescent="0.2">
      <c r="A3596" s="4" t="s">
        <v>11256</v>
      </c>
      <c r="B3596" s="4" t="s">
        <v>11257</v>
      </c>
    </row>
    <row r="3597" spans="1:2" x14ac:dyDescent="0.2">
      <c r="A3597" s="4" t="s">
        <v>11259</v>
      </c>
      <c r="B3597" s="4" t="s">
        <v>11260</v>
      </c>
    </row>
    <row r="3598" spans="1:2" x14ac:dyDescent="0.2">
      <c r="A3598" s="4" t="s">
        <v>11262</v>
      </c>
      <c r="B3598" s="4" t="s">
        <v>11263</v>
      </c>
    </row>
    <row r="3599" spans="1:2" x14ac:dyDescent="0.2">
      <c r="A3599" s="4" t="s">
        <v>11265</v>
      </c>
      <c r="B3599" s="4" t="s">
        <v>11266</v>
      </c>
    </row>
    <row r="3600" spans="1:2" x14ac:dyDescent="0.2">
      <c r="A3600" s="4" t="s">
        <v>11268</v>
      </c>
      <c r="B3600" s="4" t="s">
        <v>11269</v>
      </c>
    </row>
    <row r="3601" spans="1:2" x14ac:dyDescent="0.2">
      <c r="A3601" s="4" t="s">
        <v>11271</v>
      </c>
      <c r="B3601" s="4" t="s">
        <v>11272</v>
      </c>
    </row>
    <row r="3602" spans="1:2" x14ac:dyDescent="0.2">
      <c r="A3602" s="4" t="s">
        <v>11274</v>
      </c>
      <c r="B3602" s="4" t="s">
        <v>11275</v>
      </c>
    </row>
    <row r="3603" spans="1:2" x14ac:dyDescent="0.2">
      <c r="A3603" s="4" t="s">
        <v>11277</v>
      </c>
      <c r="B3603" s="4" t="s">
        <v>11278</v>
      </c>
    </row>
    <row r="3604" spans="1:2" x14ac:dyDescent="0.2">
      <c r="A3604" s="4" t="s">
        <v>11280</v>
      </c>
      <c r="B3604" s="4" t="s">
        <v>11281</v>
      </c>
    </row>
    <row r="3605" spans="1:2" x14ac:dyDescent="0.2">
      <c r="A3605" s="4" t="s">
        <v>11283</v>
      </c>
      <c r="B3605" s="4" t="s">
        <v>11284</v>
      </c>
    </row>
    <row r="3606" spans="1:2" x14ac:dyDescent="0.2">
      <c r="A3606" s="4" t="s">
        <v>11286</v>
      </c>
      <c r="B3606" s="4" t="s">
        <v>11287</v>
      </c>
    </row>
    <row r="3607" spans="1:2" x14ac:dyDescent="0.2">
      <c r="A3607" s="4" t="s">
        <v>11289</v>
      </c>
      <c r="B3607" s="4" t="s">
        <v>11290</v>
      </c>
    </row>
    <row r="3608" spans="1:2" x14ac:dyDescent="0.2">
      <c r="A3608" s="4" t="s">
        <v>11292</v>
      </c>
      <c r="B3608" s="4" t="s">
        <v>11293</v>
      </c>
    </row>
    <row r="3609" spans="1:2" x14ac:dyDescent="0.2">
      <c r="A3609" s="4" t="s">
        <v>11295</v>
      </c>
      <c r="B3609" s="4" t="s">
        <v>11296</v>
      </c>
    </row>
    <row r="3610" spans="1:2" x14ac:dyDescent="0.2">
      <c r="A3610" s="4" t="s">
        <v>11298</v>
      </c>
      <c r="B3610" s="4" t="s">
        <v>11299</v>
      </c>
    </row>
    <row r="3611" spans="1:2" x14ac:dyDescent="0.2">
      <c r="A3611" s="4" t="s">
        <v>11301</v>
      </c>
      <c r="B3611" s="4" t="s">
        <v>11302</v>
      </c>
    </row>
    <row r="3612" spans="1:2" x14ac:dyDescent="0.2">
      <c r="A3612" s="4" t="s">
        <v>11304</v>
      </c>
      <c r="B3612" s="4" t="s">
        <v>11305</v>
      </c>
    </row>
    <row r="3613" spans="1:2" x14ac:dyDescent="0.2">
      <c r="A3613" s="4" t="s">
        <v>11307</v>
      </c>
      <c r="B3613" s="4" t="s">
        <v>11308</v>
      </c>
    </row>
    <row r="3614" spans="1:2" x14ac:dyDescent="0.2">
      <c r="A3614" s="4" t="s">
        <v>11310</v>
      </c>
      <c r="B3614" s="4" t="s">
        <v>11311</v>
      </c>
    </row>
    <row r="3615" spans="1:2" x14ac:dyDescent="0.2">
      <c r="A3615" s="4" t="s">
        <v>11313</v>
      </c>
      <c r="B3615" s="4" t="s">
        <v>11314</v>
      </c>
    </row>
    <row r="3616" spans="1:2" x14ac:dyDescent="0.2">
      <c r="A3616" s="4" t="s">
        <v>11316</v>
      </c>
      <c r="B3616" s="4" t="s">
        <v>11317</v>
      </c>
    </row>
    <row r="3617" spans="1:2" x14ac:dyDescent="0.2">
      <c r="A3617" s="4" t="s">
        <v>11319</v>
      </c>
      <c r="B3617" s="4" t="s">
        <v>11320</v>
      </c>
    </row>
    <row r="3618" spans="1:2" x14ac:dyDescent="0.2">
      <c r="A3618" s="4" t="s">
        <v>11322</v>
      </c>
      <c r="B3618" s="4" t="s">
        <v>11323</v>
      </c>
    </row>
    <row r="3619" spans="1:2" x14ac:dyDescent="0.2">
      <c r="A3619" s="4" t="s">
        <v>11325</v>
      </c>
      <c r="B3619" s="4" t="s">
        <v>11326</v>
      </c>
    </row>
    <row r="3620" spans="1:2" x14ac:dyDescent="0.2">
      <c r="A3620" s="4" t="s">
        <v>11328</v>
      </c>
      <c r="B3620" s="4" t="s">
        <v>11329</v>
      </c>
    </row>
    <row r="3621" spans="1:2" x14ac:dyDescent="0.2">
      <c r="A3621" s="4" t="s">
        <v>11331</v>
      </c>
      <c r="B3621" s="4" t="s">
        <v>11332</v>
      </c>
    </row>
    <row r="3622" spans="1:2" x14ac:dyDescent="0.2">
      <c r="A3622" s="4" t="s">
        <v>11334</v>
      </c>
      <c r="B3622" s="4" t="s">
        <v>11335</v>
      </c>
    </row>
    <row r="3623" spans="1:2" x14ac:dyDescent="0.2">
      <c r="A3623" s="4" t="s">
        <v>11337</v>
      </c>
      <c r="B3623" s="4" t="s">
        <v>11338</v>
      </c>
    </row>
    <row r="3624" spans="1:2" x14ac:dyDescent="0.2">
      <c r="A3624" s="4" t="s">
        <v>11340</v>
      </c>
      <c r="B3624" s="4" t="s">
        <v>11341</v>
      </c>
    </row>
    <row r="3625" spans="1:2" x14ac:dyDescent="0.2">
      <c r="A3625" s="4" t="s">
        <v>11343</v>
      </c>
      <c r="B3625" s="4" t="s">
        <v>11344</v>
      </c>
    </row>
    <row r="3626" spans="1:2" x14ac:dyDescent="0.2">
      <c r="A3626" s="4" t="s">
        <v>11346</v>
      </c>
      <c r="B3626" s="4" t="s">
        <v>11347</v>
      </c>
    </row>
    <row r="3627" spans="1:2" x14ac:dyDescent="0.2">
      <c r="A3627" s="4" t="s">
        <v>11349</v>
      </c>
      <c r="B3627" s="4" t="s">
        <v>11350</v>
      </c>
    </row>
    <row r="3628" spans="1:2" x14ac:dyDescent="0.2">
      <c r="A3628" s="4" t="s">
        <v>11352</v>
      </c>
      <c r="B3628" s="4" t="s">
        <v>11353</v>
      </c>
    </row>
    <row r="3629" spans="1:2" x14ac:dyDescent="0.2">
      <c r="A3629" s="4" t="s">
        <v>11355</v>
      </c>
      <c r="B3629" s="4" t="s">
        <v>11356</v>
      </c>
    </row>
    <row r="3630" spans="1:2" x14ac:dyDescent="0.2">
      <c r="A3630" s="4" t="s">
        <v>11358</v>
      </c>
      <c r="B3630" s="4" t="s">
        <v>11359</v>
      </c>
    </row>
    <row r="3631" spans="1:2" x14ac:dyDescent="0.2">
      <c r="A3631" s="4" t="s">
        <v>11361</v>
      </c>
      <c r="B3631" s="4" t="s">
        <v>11362</v>
      </c>
    </row>
    <row r="3632" spans="1:2" x14ac:dyDescent="0.2">
      <c r="A3632" s="4" t="s">
        <v>11364</v>
      </c>
      <c r="B3632" s="4" t="s">
        <v>11365</v>
      </c>
    </row>
    <row r="3633" spans="1:2" x14ac:dyDescent="0.2">
      <c r="A3633" s="4" t="s">
        <v>11367</v>
      </c>
      <c r="B3633" s="4" t="s">
        <v>11368</v>
      </c>
    </row>
    <row r="3634" spans="1:2" x14ac:dyDescent="0.2">
      <c r="A3634" s="4" t="s">
        <v>11370</v>
      </c>
      <c r="B3634" s="4" t="s">
        <v>11371</v>
      </c>
    </row>
    <row r="3635" spans="1:2" x14ac:dyDescent="0.2">
      <c r="A3635" s="4" t="s">
        <v>11373</v>
      </c>
      <c r="B3635" s="4" t="s">
        <v>11374</v>
      </c>
    </row>
    <row r="3636" spans="1:2" x14ac:dyDescent="0.2">
      <c r="A3636" s="4" t="s">
        <v>11376</v>
      </c>
      <c r="B3636" s="4" t="s">
        <v>11377</v>
      </c>
    </row>
    <row r="3637" spans="1:2" x14ac:dyDescent="0.2">
      <c r="A3637" s="4" t="s">
        <v>11379</v>
      </c>
      <c r="B3637" s="4" t="s">
        <v>11380</v>
      </c>
    </row>
    <row r="3638" spans="1:2" x14ac:dyDescent="0.2">
      <c r="A3638" s="4" t="s">
        <v>11382</v>
      </c>
      <c r="B3638" s="4" t="s">
        <v>11383</v>
      </c>
    </row>
    <row r="3639" spans="1:2" x14ac:dyDescent="0.2">
      <c r="A3639" s="4" t="s">
        <v>11385</v>
      </c>
      <c r="B3639" s="4" t="s">
        <v>11386</v>
      </c>
    </row>
    <row r="3640" spans="1:2" x14ac:dyDescent="0.2">
      <c r="A3640" s="4" t="s">
        <v>11388</v>
      </c>
      <c r="B3640" s="4" t="s">
        <v>11389</v>
      </c>
    </row>
    <row r="3641" spans="1:2" x14ac:dyDescent="0.2">
      <c r="A3641" s="4" t="s">
        <v>11391</v>
      </c>
      <c r="B3641" s="4" t="s">
        <v>11392</v>
      </c>
    </row>
    <row r="3642" spans="1:2" x14ac:dyDescent="0.2">
      <c r="A3642" s="4" t="s">
        <v>11394</v>
      </c>
      <c r="B3642" s="4" t="s">
        <v>11395</v>
      </c>
    </row>
    <row r="3643" spans="1:2" x14ac:dyDescent="0.2">
      <c r="A3643" s="4" t="s">
        <v>11397</v>
      </c>
      <c r="B3643" s="4" t="s">
        <v>11398</v>
      </c>
    </row>
    <row r="3644" spans="1:2" x14ac:dyDescent="0.2">
      <c r="A3644" s="4" t="s">
        <v>11400</v>
      </c>
      <c r="B3644" s="4" t="s">
        <v>11401</v>
      </c>
    </row>
    <row r="3645" spans="1:2" x14ac:dyDescent="0.2">
      <c r="A3645" s="4" t="s">
        <v>11403</v>
      </c>
      <c r="B3645" s="4" t="s">
        <v>11404</v>
      </c>
    </row>
    <row r="3646" spans="1:2" x14ac:dyDescent="0.2">
      <c r="A3646" s="4" t="s">
        <v>11406</v>
      </c>
      <c r="B3646" s="4" t="s">
        <v>11407</v>
      </c>
    </row>
    <row r="3647" spans="1:2" x14ac:dyDescent="0.2">
      <c r="A3647" s="4" t="s">
        <v>11409</v>
      </c>
      <c r="B3647" s="4" t="s">
        <v>11410</v>
      </c>
    </row>
    <row r="3648" spans="1:2" x14ac:dyDescent="0.2">
      <c r="A3648" s="4" t="s">
        <v>11412</v>
      </c>
      <c r="B3648" s="4" t="s">
        <v>11413</v>
      </c>
    </row>
    <row r="3649" spans="1:2" x14ac:dyDescent="0.2">
      <c r="A3649" s="4" t="s">
        <v>11415</v>
      </c>
      <c r="B3649" s="4" t="s">
        <v>11416</v>
      </c>
    </row>
    <row r="3650" spans="1:2" x14ac:dyDescent="0.2">
      <c r="A3650" s="4" t="s">
        <v>11418</v>
      </c>
      <c r="B3650" s="4" t="s">
        <v>11419</v>
      </c>
    </row>
    <row r="3651" spans="1:2" x14ac:dyDescent="0.2">
      <c r="A3651" s="4" t="s">
        <v>11421</v>
      </c>
      <c r="B3651" s="4" t="s">
        <v>11422</v>
      </c>
    </row>
    <row r="3652" spans="1:2" x14ac:dyDescent="0.2">
      <c r="A3652" s="4" t="s">
        <v>11424</v>
      </c>
      <c r="B3652" s="4" t="s">
        <v>11425</v>
      </c>
    </row>
    <row r="3653" spans="1:2" x14ac:dyDescent="0.2">
      <c r="A3653" s="4" t="s">
        <v>11427</v>
      </c>
      <c r="B3653" s="4" t="s">
        <v>11428</v>
      </c>
    </row>
    <row r="3654" spans="1:2" x14ac:dyDescent="0.2">
      <c r="A3654" s="4" t="s">
        <v>11430</v>
      </c>
      <c r="B3654" s="4" t="s">
        <v>11431</v>
      </c>
    </row>
    <row r="3655" spans="1:2" x14ac:dyDescent="0.2">
      <c r="A3655" s="4" t="s">
        <v>11433</v>
      </c>
      <c r="B3655" s="4" t="s">
        <v>11434</v>
      </c>
    </row>
    <row r="3656" spans="1:2" x14ac:dyDescent="0.2">
      <c r="A3656" s="4" t="s">
        <v>11436</v>
      </c>
      <c r="B3656" s="4" t="s">
        <v>11437</v>
      </c>
    </row>
    <row r="3657" spans="1:2" x14ac:dyDescent="0.2">
      <c r="A3657" s="4" t="s">
        <v>11439</v>
      </c>
      <c r="B3657" s="4" t="s">
        <v>11440</v>
      </c>
    </row>
    <row r="3658" spans="1:2" x14ac:dyDescent="0.2">
      <c r="A3658" s="4" t="s">
        <v>11442</v>
      </c>
      <c r="B3658" s="4" t="s">
        <v>11443</v>
      </c>
    </row>
    <row r="3659" spans="1:2" x14ac:dyDescent="0.2">
      <c r="A3659" s="4" t="s">
        <v>11445</v>
      </c>
      <c r="B3659" s="4" t="s">
        <v>11446</v>
      </c>
    </row>
    <row r="3660" spans="1:2" x14ac:dyDescent="0.2">
      <c r="A3660" s="4" t="s">
        <v>11448</v>
      </c>
      <c r="B3660" s="4" t="s">
        <v>11449</v>
      </c>
    </row>
    <row r="3661" spans="1:2" x14ac:dyDescent="0.2">
      <c r="A3661" s="4" t="s">
        <v>11451</v>
      </c>
      <c r="B3661" s="4" t="s">
        <v>11452</v>
      </c>
    </row>
    <row r="3662" spans="1:2" x14ac:dyDescent="0.2">
      <c r="A3662" s="4" t="s">
        <v>11454</v>
      </c>
      <c r="B3662" s="4" t="s">
        <v>11455</v>
      </c>
    </row>
    <row r="3663" spans="1:2" x14ac:dyDescent="0.2">
      <c r="A3663" s="4" t="s">
        <v>11457</v>
      </c>
      <c r="B3663" s="4" t="s">
        <v>11458</v>
      </c>
    </row>
    <row r="3664" spans="1:2" x14ac:dyDescent="0.2">
      <c r="A3664" s="4" t="s">
        <v>11460</v>
      </c>
      <c r="B3664" s="4" t="s">
        <v>11461</v>
      </c>
    </row>
    <row r="3665" spans="1:2" x14ac:dyDescent="0.2">
      <c r="A3665" s="4" t="s">
        <v>11463</v>
      </c>
      <c r="B3665" s="4" t="s">
        <v>11464</v>
      </c>
    </row>
    <row r="3666" spans="1:2" x14ac:dyDescent="0.2">
      <c r="A3666" s="4" t="s">
        <v>11466</v>
      </c>
      <c r="B3666" s="4" t="s">
        <v>11467</v>
      </c>
    </row>
    <row r="3667" spans="1:2" x14ac:dyDescent="0.2">
      <c r="A3667" s="4" t="s">
        <v>11469</v>
      </c>
      <c r="B3667" s="4" t="s">
        <v>11470</v>
      </c>
    </row>
    <row r="3668" spans="1:2" x14ac:dyDescent="0.2">
      <c r="A3668" s="4" t="s">
        <v>11472</v>
      </c>
      <c r="B3668" s="4" t="s">
        <v>11473</v>
      </c>
    </row>
    <row r="3669" spans="1:2" x14ac:dyDescent="0.2">
      <c r="A3669" s="4" t="s">
        <v>11475</v>
      </c>
      <c r="B3669" s="4" t="s">
        <v>11476</v>
      </c>
    </row>
    <row r="3670" spans="1:2" x14ac:dyDescent="0.2">
      <c r="A3670" s="4" t="s">
        <v>11478</v>
      </c>
      <c r="B3670" s="4" t="s">
        <v>11479</v>
      </c>
    </row>
    <row r="3671" spans="1:2" x14ac:dyDescent="0.2">
      <c r="A3671" s="4" t="s">
        <v>11481</v>
      </c>
      <c r="B3671" s="4" t="s">
        <v>11482</v>
      </c>
    </row>
    <row r="3672" spans="1:2" x14ac:dyDescent="0.2">
      <c r="A3672" s="4" t="s">
        <v>11484</v>
      </c>
      <c r="B3672" s="4" t="s">
        <v>11485</v>
      </c>
    </row>
    <row r="3673" spans="1:2" x14ac:dyDescent="0.2">
      <c r="A3673" s="4" t="s">
        <v>11487</v>
      </c>
      <c r="B3673" s="4" t="s">
        <v>11488</v>
      </c>
    </row>
    <row r="3674" spans="1:2" x14ac:dyDescent="0.2">
      <c r="A3674" s="4" t="s">
        <v>11490</v>
      </c>
      <c r="B3674" s="4" t="s">
        <v>11491</v>
      </c>
    </row>
    <row r="3675" spans="1:2" x14ac:dyDescent="0.2">
      <c r="A3675" s="4" t="s">
        <v>11493</v>
      </c>
      <c r="B3675" s="4" t="s">
        <v>11494</v>
      </c>
    </row>
    <row r="3676" spans="1:2" x14ac:dyDescent="0.2">
      <c r="A3676" s="4" t="s">
        <v>11496</v>
      </c>
      <c r="B3676" s="4" t="s">
        <v>11497</v>
      </c>
    </row>
    <row r="3677" spans="1:2" x14ac:dyDescent="0.2">
      <c r="A3677" s="4" t="s">
        <v>11499</v>
      </c>
      <c r="B3677" s="4" t="s">
        <v>11500</v>
      </c>
    </row>
    <row r="3678" spans="1:2" x14ac:dyDescent="0.2">
      <c r="A3678" s="4" t="s">
        <v>11502</v>
      </c>
      <c r="B3678" s="4" t="s">
        <v>11503</v>
      </c>
    </row>
    <row r="3679" spans="1:2" x14ac:dyDescent="0.2">
      <c r="A3679" s="4" t="s">
        <v>11505</v>
      </c>
      <c r="B3679" s="4" t="s">
        <v>11506</v>
      </c>
    </row>
    <row r="3680" spans="1:2" x14ac:dyDescent="0.2">
      <c r="A3680" s="4" t="s">
        <v>11508</v>
      </c>
      <c r="B3680" s="4" t="s">
        <v>11509</v>
      </c>
    </row>
    <row r="3681" spans="1:2" x14ac:dyDescent="0.2">
      <c r="A3681" s="4" t="s">
        <v>11511</v>
      </c>
      <c r="B3681" s="4" t="s">
        <v>11512</v>
      </c>
    </row>
    <row r="3682" spans="1:2" x14ac:dyDescent="0.2">
      <c r="A3682" s="4" t="s">
        <v>11514</v>
      </c>
      <c r="B3682" s="4" t="s">
        <v>11515</v>
      </c>
    </row>
    <row r="3683" spans="1:2" x14ac:dyDescent="0.2">
      <c r="A3683" s="4" t="s">
        <v>11517</v>
      </c>
      <c r="B3683" s="4" t="s">
        <v>11518</v>
      </c>
    </row>
    <row r="3684" spans="1:2" x14ac:dyDescent="0.2">
      <c r="A3684" s="4" t="s">
        <v>11520</v>
      </c>
      <c r="B3684" s="4" t="s">
        <v>11521</v>
      </c>
    </row>
    <row r="3685" spans="1:2" x14ac:dyDescent="0.2">
      <c r="A3685" s="4" t="s">
        <v>11523</v>
      </c>
      <c r="B3685" s="4" t="s">
        <v>11524</v>
      </c>
    </row>
    <row r="3686" spans="1:2" x14ac:dyDescent="0.2">
      <c r="A3686" s="4" t="s">
        <v>11526</v>
      </c>
      <c r="B3686" s="4" t="s">
        <v>11527</v>
      </c>
    </row>
    <row r="3687" spans="1:2" x14ac:dyDescent="0.2">
      <c r="A3687" s="4" t="s">
        <v>11529</v>
      </c>
      <c r="B3687" s="4" t="s">
        <v>11530</v>
      </c>
    </row>
    <row r="3688" spans="1:2" x14ac:dyDescent="0.2">
      <c r="A3688" s="4" t="s">
        <v>11532</v>
      </c>
      <c r="B3688" s="4" t="s">
        <v>11533</v>
      </c>
    </row>
    <row r="3689" spans="1:2" x14ac:dyDescent="0.2">
      <c r="A3689" s="4" t="s">
        <v>11535</v>
      </c>
      <c r="B3689" s="4" t="s">
        <v>11536</v>
      </c>
    </row>
    <row r="3690" spans="1:2" x14ac:dyDescent="0.2">
      <c r="A3690" s="4" t="s">
        <v>11538</v>
      </c>
      <c r="B3690" s="4" t="s">
        <v>11539</v>
      </c>
    </row>
    <row r="3691" spans="1:2" x14ac:dyDescent="0.2">
      <c r="A3691" s="4" t="s">
        <v>11541</v>
      </c>
      <c r="B3691" s="4" t="s">
        <v>11542</v>
      </c>
    </row>
    <row r="3692" spans="1:2" x14ac:dyDescent="0.2">
      <c r="A3692" s="4" t="s">
        <v>11544</v>
      </c>
      <c r="B3692" s="4" t="s">
        <v>11545</v>
      </c>
    </row>
    <row r="3693" spans="1:2" x14ac:dyDescent="0.2">
      <c r="A3693" s="4" t="s">
        <v>11547</v>
      </c>
      <c r="B3693" s="4" t="s">
        <v>11548</v>
      </c>
    </row>
    <row r="3694" spans="1:2" x14ac:dyDescent="0.2">
      <c r="A3694" s="4" t="s">
        <v>11550</v>
      </c>
      <c r="B3694" s="4" t="s">
        <v>11551</v>
      </c>
    </row>
    <row r="3695" spans="1:2" x14ac:dyDescent="0.2">
      <c r="A3695" s="4" t="s">
        <v>11553</v>
      </c>
      <c r="B3695" s="4" t="s">
        <v>11554</v>
      </c>
    </row>
    <row r="3696" spans="1:2" x14ac:dyDescent="0.2">
      <c r="A3696" s="4" t="s">
        <v>11556</v>
      </c>
      <c r="B3696" s="4" t="s">
        <v>11557</v>
      </c>
    </row>
    <row r="3697" spans="1:2" x14ac:dyDescent="0.2">
      <c r="A3697" s="4" t="s">
        <v>11559</v>
      </c>
      <c r="B3697" s="4" t="s">
        <v>11560</v>
      </c>
    </row>
    <row r="3698" spans="1:2" x14ac:dyDescent="0.2">
      <c r="A3698" s="4" t="s">
        <v>11562</v>
      </c>
      <c r="B3698" s="4" t="s">
        <v>11563</v>
      </c>
    </row>
    <row r="3699" spans="1:2" x14ac:dyDescent="0.2">
      <c r="A3699" s="4" t="s">
        <v>11565</v>
      </c>
      <c r="B3699" s="4" t="s">
        <v>11566</v>
      </c>
    </row>
    <row r="3700" spans="1:2" x14ac:dyDescent="0.2">
      <c r="A3700" s="4" t="s">
        <v>11568</v>
      </c>
      <c r="B3700" s="4" t="s">
        <v>11569</v>
      </c>
    </row>
    <row r="3701" spans="1:2" x14ac:dyDescent="0.2">
      <c r="A3701" s="4" t="s">
        <v>11571</v>
      </c>
      <c r="B3701" s="4" t="s">
        <v>11572</v>
      </c>
    </row>
    <row r="3702" spans="1:2" x14ac:dyDescent="0.2">
      <c r="A3702" s="4" t="s">
        <v>11574</v>
      </c>
      <c r="B3702" s="4" t="s">
        <v>11575</v>
      </c>
    </row>
    <row r="3703" spans="1:2" x14ac:dyDescent="0.2">
      <c r="A3703" s="4" t="s">
        <v>11577</v>
      </c>
      <c r="B3703" s="4" t="s">
        <v>11578</v>
      </c>
    </row>
    <row r="3704" spans="1:2" x14ac:dyDescent="0.2">
      <c r="A3704" s="4" t="s">
        <v>11580</v>
      </c>
      <c r="B3704" s="4" t="s">
        <v>11581</v>
      </c>
    </row>
    <row r="3705" spans="1:2" x14ac:dyDescent="0.2">
      <c r="A3705" s="4" t="s">
        <v>11583</v>
      </c>
      <c r="B3705" s="4" t="s">
        <v>11584</v>
      </c>
    </row>
    <row r="3706" spans="1:2" x14ac:dyDescent="0.2">
      <c r="A3706" s="4" t="s">
        <v>11586</v>
      </c>
      <c r="B3706" s="4" t="s">
        <v>11587</v>
      </c>
    </row>
    <row r="3707" spans="1:2" x14ac:dyDescent="0.2">
      <c r="A3707" s="4" t="s">
        <v>11589</v>
      </c>
      <c r="B3707" s="4" t="s">
        <v>11590</v>
      </c>
    </row>
    <row r="3708" spans="1:2" x14ac:dyDescent="0.2">
      <c r="A3708" s="4" t="s">
        <v>11592</v>
      </c>
      <c r="B3708" s="4" t="s">
        <v>11593</v>
      </c>
    </row>
    <row r="3709" spans="1:2" x14ac:dyDescent="0.2">
      <c r="A3709" s="4" t="s">
        <v>11595</v>
      </c>
      <c r="B3709" s="4" t="s">
        <v>11596</v>
      </c>
    </row>
    <row r="3710" spans="1:2" x14ac:dyDescent="0.2">
      <c r="A3710" s="4" t="s">
        <v>11598</v>
      </c>
      <c r="B3710" s="4" t="s">
        <v>11599</v>
      </c>
    </row>
    <row r="3711" spans="1:2" x14ac:dyDescent="0.2">
      <c r="A3711" s="4" t="s">
        <v>11601</v>
      </c>
      <c r="B3711" s="4" t="s">
        <v>11602</v>
      </c>
    </row>
    <row r="3712" spans="1:2" x14ac:dyDescent="0.2">
      <c r="A3712" s="4" t="s">
        <v>11604</v>
      </c>
      <c r="B3712" s="4" t="s">
        <v>11605</v>
      </c>
    </row>
    <row r="3713" spans="1:2" x14ac:dyDescent="0.2">
      <c r="A3713" s="4" t="s">
        <v>11607</v>
      </c>
      <c r="B3713" s="4" t="s">
        <v>11608</v>
      </c>
    </row>
    <row r="3714" spans="1:2" x14ac:dyDescent="0.2">
      <c r="A3714" s="4" t="s">
        <v>11610</v>
      </c>
      <c r="B3714" s="4" t="s">
        <v>11611</v>
      </c>
    </row>
    <row r="3715" spans="1:2" x14ac:dyDescent="0.2">
      <c r="A3715" s="4" t="s">
        <v>11613</v>
      </c>
      <c r="B3715" s="4" t="s">
        <v>11614</v>
      </c>
    </row>
    <row r="3716" spans="1:2" x14ac:dyDescent="0.2">
      <c r="A3716" s="4" t="s">
        <v>11616</v>
      </c>
      <c r="B3716" s="4" t="s">
        <v>11617</v>
      </c>
    </row>
    <row r="3717" spans="1:2" x14ac:dyDescent="0.2">
      <c r="A3717" s="4" t="s">
        <v>11619</v>
      </c>
      <c r="B3717" s="4" t="s">
        <v>11620</v>
      </c>
    </row>
    <row r="3718" spans="1:2" x14ac:dyDescent="0.2">
      <c r="A3718" s="4" t="s">
        <v>11622</v>
      </c>
      <c r="B3718" s="4" t="s">
        <v>11623</v>
      </c>
    </row>
    <row r="3719" spans="1:2" x14ac:dyDescent="0.2">
      <c r="A3719" s="4" t="s">
        <v>11625</v>
      </c>
      <c r="B3719" s="4" t="s">
        <v>11626</v>
      </c>
    </row>
    <row r="3720" spans="1:2" x14ac:dyDescent="0.2">
      <c r="A3720" s="4" t="s">
        <v>11628</v>
      </c>
      <c r="B3720" s="4" t="s">
        <v>11629</v>
      </c>
    </row>
    <row r="3721" spans="1:2" x14ac:dyDescent="0.2">
      <c r="A3721" s="4" t="s">
        <v>11631</v>
      </c>
      <c r="B3721" s="4" t="s">
        <v>11632</v>
      </c>
    </row>
    <row r="3722" spans="1:2" x14ac:dyDescent="0.2">
      <c r="A3722" s="4" t="s">
        <v>11634</v>
      </c>
      <c r="B3722" s="4" t="s">
        <v>11635</v>
      </c>
    </row>
    <row r="3723" spans="1:2" x14ac:dyDescent="0.2">
      <c r="A3723" s="4" t="s">
        <v>11637</v>
      </c>
      <c r="B3723" s="4" t="s">
        <v>11638</v>
      </c>
    </row>
    <row r="3724" spans="1:2" x14ac:dyDescent="0.2">
      <c r="A3724" s="4" t="s">
        <v>11640</v>
      </c>
      <c r="B3724" s="4" t="s">
        <v>11641</v>
      </c>
    </row>
    <row r="3725" spans="1:2" x14ac:dyDescent="0.2">
      <c r="A3725" s="4" t="s">
        <v>11643</v>
      </c>
      <c r="B3725" s="4" t="s">
        <v>11644</v>
      </c>
    </row>
    <row r="3726" spans="1:2" x14ac:dyDescent="0.2">
      <c r="A3726" s="4" t="s">
        <v>11646</v>
      </c>
      <c r="B3726" s="4" t="s">
        <v>11647</v>
      </c>
    </row>
    <row r="3727" spans="1:2" x14ac:dyDescent="0.2">
      <c r="A3727" s="4" t="s">
        <v>11649</v>
      </c>
      <c r="B3727" s="4" t="s">
        <v>11650</v>
      </c>
    </row>
    <row r="3728" spans="1:2" x14ac:dyDescent="0.2">
      <c r="A3728" s="4" t="s">
        <v>11652</v>
      </c>
      <c r="B3728" s="4" t="s">
        <v>11653</v>
      </c>
    </row>
    <row r="3729" spans="1:2" x14ac:dyDescent="0.2">
      <c r="A3729" s="4" t="s">
        <v>11655</v>
      </c>
      <c r="B3729" s="4" t="s">
        <v>11656</v>
      </c>
    </row>
    <row r="3730" spans="1:2" x14ac:dyDescent="0.2">
      <c r="A3730" s="4" t="s">
        <v>11658</v>
      </c>
      <c r="B3730" s="4" t="s">
        <v>11659</v>
      </c>
    </row>
    <row r="3731" spans="1:2" x14ac:dyDescent="0.2">
      <c r="A3731" s="4" t="s">
        <v>11661</v>
      </c>
      <c r="B3731" s="4" t="s">
        <v>11662</v>
      </c>
    </row>
    <row r="3732" spans="1:2" x14ac:dyDescent="0.2">
      <c r="A3732" s="4" t="s">
        <v>11664</v>
      </c>
      <c r="B3732" s="4" t="s">
        <v>11665</v>
      </c>
    </row>
    <row r="3733" spans="1:2" x14ac:dyDescent="0.2">
      <c r="A3733" s="4" t="s">
        <v>11667</v>
      </c>
      <c r="B3733" s="4" t="s">
        <v>11668</v>
      </c>
    </row>
    <row r="3734" spans="1:2" x14ac:dyDescent="0.2">
      <c r="A3734" s="4" t="s">
        <v>11670</v>
      </c>
      <c r="B3734" s="4" t="s">
        <v>11671</v>
      </c>
    </row>
    <row r="3735" spans="1:2" x14ac:dyDescent="0.2">
      <c r="A3735" s="4" t="s">
        <v>11673</v>
      </c>
      <c r="B3735" s="4" t="s">
        <v>11674</v>
      </c>
    </row>
    <row r="3736" spans="1:2" x14ac:dyDescent="0.2">
      <c r="A3736" s="4" t="s">
        <v>11676</v>
      </c>
      <c r="B3736" s="4" t="s">
        <v>11677</v>
      </c>
    </row>
    <row r="3737" spans="1:2" x14ac:dyDescent="0.2">
      <c r="A3737" s="4" t="s">
        <v>11679</v>
      </c>
      <c r="B3737" s="4" t="s">
        <v>11680</v>
      </c>
    </row>
    <row r="3738" spans="1:2" x14ac:dyDescent="0.2">
      <c r="A3738" s="4" t="s">
        <v>11682</v>
      </c>
      <c r="B3738" s="4" t="s">
        <v>11683</v>
      </c>
    </row>
    <row r="3739" spans="1:2" x14ac:dyDescent="0.2">
      <c r="A3739" s="4" t="s">
        <v>11685</v>
      </c>
      <c r="B3739" s="4" t="s">
        <v>11686</v>
      </c>
    </row>
    <row r="3740" spans="1:2" x14ac:dyDescent="0.2">
      <c r="A3740" s="4" t="s">
        <v>11688</v>
      </c>
      <c r="B3740" s="4" t="s">
        <v>11689</v>
      </c>
    </row>
    <row r="3741" spans="1:2" x14ac:dyDescent="0.2">
      <c r="A3741" s="4" t="s">
        <v>11691</v>
      </c>
      <c r="B3741" s="4" t="s">
        <v>11692</v>
      </c>
    </row>
    <row r="3742" spans="1:2" x14ac:dyDescent="0.2">
      <c r="A3742" s="4" t="s">
        <v>11694</v>
      </c>
      <c r="B3742" s="4" t="s">
        <v>11695</v>
      </c>
    </row>
    <row r="3743" spans="1:2" x14ac:dyDescent="0.2">
      <c r="A3743" s="4" t="s">
        <v>11697</v>
      </c>
      <c r="B3743" s="4" t="s">
        <v>11698</v>
      </c>
    </row>
    <row r="3744" spans="1:2" x14ac:dyDescent="0.2">
      <c r="A3744" s="4" t="s">
        <v>11700</v>
      </c>
      <c r="B3744" s="4" t="s">
        <v>11701</v>
      </c>
    </row>
    <row r="3745" spans="1:2" x14ac:dyDescent="0.2">
      <c r="A3745" s="4" t="s">
        <v>11703</v>
      </c>
      <c r="B3745" s="4" t="s">
        <v>11704</v>
      </c>
    </row>
    <row r="3746" spans="1:2" x14ac:dyDescent="0.2">
      <c r="A3746" s="4" t="s">
        <v>11706</v>
      </c>
      <c r="B3746" s="4" t="s">
        <v>11707</v>
      </c>
    </row>
    <row r="3747" spans="1:2" x14ac:dyDescent="0.2">
      <c r="A3747" s="4" t="s">
        <v>11709</v>
      </c>
      <c r="B3747" s="4" t="s">
        <v>11710</v>
      </c>
    </row>
    <row r="3748" spans="1:2" x14ac:dyDescent="0.2">
      <c r="A3748" s="4" t="s">
        <v>11712</v>
      </c>
      <c r="B3748" s="4" t="s">
        <v>11713</v>
      </c>
    </row>
    <row r="3749" spans="1:2" x14ac:dyDescent="0.2">
      <c r="A3749" s="4" t="s">
        <v>11715</v>
      </c>
      <c r="B3749" s="4" t="s">
        <v>11716</v>
      </c>
    </row>
    <row r="3750" spans="1:2" x14ac:dyDescent="0.2">
      <c r="A3750" s="4" t="s">
        <v>11718</v>
      </c>
      <c r="B3750" s="4" t="s">
        <v>11719</v>
      </c>
    </row>
    <row r="3751" spans="1:2" x14ac:dyDescent="0.2">
      <c r="A3751" s="4" t="s">
        <v>11721</v>
      </c>
      <c r="B3751" s="4" t="s">
        <v>11722</v>
      </c>
    </row>
    <row r="3752" spans="1:2" x14ac:dyDescent="0.2">
      <c r="A3752" s="4" t="s">
        <v>11724</v>
      </c>
      <c r="B3752" s="4" t="s">
        <v>11725</v>
      </c>
    </row>
    <row r="3753" spans="1:2" x14ac:dyDescent="0.2">
      <c r="A3753" s="4" t="s">
        <v>11727</v>
      </c>
      <c r="B3753" s="4" t="s">
        <v>11728</v>
      </c>
    </row>
    <row r="3754" spans="1:2" x14ac:dyDescent="0.2">
      <c r="A3754" s="4" t="s">
        <v>11730</v>
      </c>
      <c r="B3754" s="4" t="s">
        <v>11731</v>
      </c>
    </row>
    <row r="3755" spans="1:2" x14ac:dyDescent="0.2">
      <c r="A3755" s="4" t="s">
        <v>11733</v>
      </c>
      <c r="B3755" s="4" t="s">
        <v>11734</v>
      </c>
    </row>
    <row r="3756" spans="1:2" x14ac:dyDescent="0.2">
      <c r="A3756" s="4" t="s">
        <v>11736</v>
      </c>
      <c r="B3756" s="4" t="s">
        <v>11737</v>
      </c>
    </row>
    <row r="3757" spans="1:2" x14ac:dyDescent="0.2">
      <c r="A3757" s="4" t="s">
        <v>11739</v>
      </c>
      <c r="B3757" s="4" t="s">
        <v>11740</v>
      </c>
    </row>
    <row r="3758" spans="1:2" x14ac:dyDescent="0.2">
      <c r="A3758" s="4" t="s">
        <v>11742</v>
      </c>
      <c r="B3758" s="4" t="s">
        <v>11743</v>
      </c>
    </row>
    <row r="3759" spans="1:2" x14ac:dyDescent="0.2">
      <c r="A3759" s="4" t="s">
        <v>11745</v>
      </c>
      <c r="B3759" s="4" t="s">
        <v>11746</v>
      </c>
    </row>
    <row r="3760" spans="1:2" x14ac:dyDescent="0.2">
      <c r="A3760" s="4" t="s">
        <v>11748</v>
      </c>
      <c r="B3760" s="4" t="s">
        <v>11749</v>
      </c>
    </row>
    <row r="3761" spans="1:2" x14ac:dyDescent="0.2">
      <c r="A3761" s="4" t="s">
        <v>11751</v>
      </c>
      <c r="B3761" s="4" t="s">
        <v>11752</v>
      </c>
    </row>
    <row r="3762" spans="1:2" x14ac:dyDescent="0.2">
      <c r="A3762" s="4" t="s">
        <v>11754</v>
      </c>
      <c r="B3762" s="4" t="s">
        <v>11755</v>
      </c>
    </row>
    <row r="3763" spans="1:2" x14ac:dyDescent="0.2">
      <c r="A3763" s="4" t="s">
        <v>11757</v>
      </c>
      <c r="B3763" s="4" t="s">
        <v>11758</v>
      </c>
    </row>
    <row r="3764" spans="1:2" x14ac:dyDescent="0.2">
      <c r="A3764" s="4" t="s">
        <v>11760</v>
      </c>
      <c r="B3764" s="4" t="s">
        <v>11761</v>
      </c>
    </row>
    <row r="3765" spans="1:2" x14ac:dyDescent="0.2">
      <c r="A3765" s="4" t="s">
        <v>11763</v>
      </c>
      <c r="B3765" s="4" t="s">
        <v>11764</v>
      </c>
    </row>
    <row r="3766" spans="1:2" x14ac:dyDescent="0.2">
      <c r="A3766" s="4" t="s">
        <v>11766</v>
      </c>
      <c r="B3766" s="4" t="s">
        <v>11767</v>
      </c>
    </row>
    <row r="3767" spans="1:2" x14ac:dyDescent="0.2">
      <c r="A3767" s="4" t="s">
        <v>11769</v>
      </c>
      <c r="B3767" s="4" t="s">
        <v>11770</v>
      </c>
    </row>
    <row r="3768" spans="1:2" x14ac:dyDescent="0.2">
      <c r="A3768" s="4" t="s">
        <v>11772</v>
      </c>
      <c r="B3768" s="4" t="s">
        <v>11773</v>
      </c>
    </row>
    <row r="3769" spans="1:2" x14ac:dyDescent="0.2">
      <c r="A3769" s="4" t="s">
        <v>11775</v>
      </c>
      <c r="B3769" s="4" t="s">
        <v>11776</v>
      </c>
    </row>
    <row r="3770" spans="1:2" x14ac:dyDescent="0.2">
      <c r="A3770" s="4" t="s">
        <v>11778</v>
      </c>
      <c r="B3770" s="4" t="s">
        <v>11779</v>
      </c>
    </row>
    <row r="3771" spans="1:2" x14ac:dyDescent="0.2">
      <c r="A3771" s="4" t="s">
        <v>11781</v>
      </c>
      <c r="B3771" s="4" t="s">
        <v>11782</v>
      </c>
    </row>
    <row r="3772" spans="1:2" x14ac:dyDescent="0.2">
      <c r="A3772" s="4" t="s">
        <v>11784</v>
      </c>
      <c r="B3772" s="4" t="s">
        <v>11785</v>
      </c>
    </row>
    <row r="3773" spans="1:2" x14ac:dyDescent="0.2">
      <c r="A3773" s="4" t="s">
        <v>11787</v>
      </c>
      <c r="B3773" s="4" t="s">
        <v>11788</v>
      </c>
    </row>
    <row r="3774" spans="1:2" x14ac:dyDescent="0.2">
      <c r="A3774" s="4" t="s">
        <v>11790</v>
      </c>
      <c r="B3774" s="4" t="s">
        <v>11791</v>
      </c>
    </row>
    <row r="3775" spans="1:2" x14ac:dyDescent="0.2">
      <c r="A3775" s="4" t="s">
        <v>11793</v>
      </c>
      <c r="B3775" s="4" t="s">
        <v>11794</v>
      </c>
    </row>
    <row r="3776" spans="1:2" x14ac:dyDescent="0.2">
      <c r="A3776" s="4" t="s">
        <v>11796</v>
      </c>
      <c r="B3776" s="4" t="s">
        <v>11797</v>
      </c>
    </row>
    <row r="3777" spans="1:2" x14ac:dyDescent="0.2">
      <c r="A3777" s="4" t="s">
        <v>11799</v>
      </c>
      <c r="B3777" s="4" t="s">
        <v>11800</v>
      </c>
    </row>
    <row r="3778" spans="1:2" x14ac:dyDescent="0.2">
      <c r="A3778" s="4" t="s">
        <v>11802</v>
      </c>
      <c r="B3778" s="4" t="s">
        <v>11803</v>
      </c>
    </row>
    <row r="3779" spans="1:2" x14ac:dyDescent="0.2">
      <c r="A3779" s="4" t="s">
        <v>11805</v>
      </c>
      <c r="B3779" s="4" t="s">
        <v>11806</v>
      </c>
    </row>
    <row r="3780" spans="1:2" x14ac:dyDescent="0.2">
      <c r="A3780" s="4" t="s">
        <v>11808</v>
      </c>
      <c r="B3780" s="4" t="s">
        <v>11809</v>
      </c>
    </row>
    <row r="3781" spans="1:2" x14ac:dyDescent="0.2">
      <c r="A3781" s="4" t="s">
        <v>11811</v>
      </c>
      <c r="B3781" s="4" t="s">
        <v>11812</v>
      </c>
    </row>
    <row r="3782" spans="1:2" x14ac:dyDescent="0.2">
      <c r="A3782" s="4" t="s">
        <v>11814</v>
      </c>
      <c r="B3782" s="4" t="s">
        <v>11815</v>
      </c>
    </row>
    <row r="3783" spans="1:2" x14ac:dyDescent="0.2">
      <c r="A3783" s="4" t="s">
        <v>11817</v>
      </c>
      <c r="B3783" s="4" t="s">
        <v>11818</v>
      </c>
    </row>
    <row r="3784" spans="1:2" x14ac:dyDescent="0.2">
      <c r="A3784" s="4" t="s">
        <v>11820</v>
      </c>
      <c r="B3784" s="4" t="s">
        <v>11821</v>
      </c>
    </row>
    <row r="3785" spans="1:2" x14ac:dyDescent="0.2">
      <c r="A3785" s="4" t="s">
        <v>11823</v>
      </c>
      <c r="B3785" s="4" t="s">
        <v>11824</v>
      </c>
    </row>
    <row r="3786" spans="1:2" x14ac:dyDescent="0.2">
      <c r="A3786" s="4" t="s">
        <v>11826</v>
      </c>
      <c r="B3786" s="4" t="s">
        <v>11827</v>
      </c>
    </row>
    <row r="3787" spans="1:2" x14ac:dyDescent="0.2">
      <c r="A3787" s="4" t="s">
        <v>11829</v>
      </c>
      <c r="B3787" s="4" t="s">
        <v>11830</v>
      </c>
    </row>
    <row r="3788" spans="1:2" x14ac:dyDescent="0.2">
      <c r="A3788" s="4" t="s">
        <v>11832</v>
      </c>
      <c r="B3788" s="4" t="s">
        <v>11833</v>
      </c>
    </row>
    <row r="3789" spans="1:2" x14ac:dyDescent="0.2">
      <c r="A3789" s="4" t="s">
        <v>11835</v>
      </c>
      <c r="B3789" s="4" t="s">
        <v>11836</v>
      </c>
    </row>
    <row r="3790" spans="1:2" x14ac:dyDescent="0.2">
      <c r="A3790" s="4" t="s">
        <v>11838</v>
      </c>
      <c r="B3790" s="4" t="s">
        <v>11839</v>
      </c>
    </row>
    <row r="3791" spans="1:2" x14ac:dyDescent="0.2">
      <c r="A3791" s="4" t="s">
        <v>11841</v>
      </c>
      <c r="B3791" s="4" t="s">
        <v>11842</v>
      </c>
    </row>
    <row r="3792" spans="1:2" x14ac:dyDescent="0.2">
      <c r="A3792" s="4" t="s">
        <v>11844</v>
      </c>
      <c r="B3792" s="4" t="s">
        <v>11845</v>
      </c>
    </row>
    <row r="3793" spans="1:2" x14ac:dyDescent="0.2">
      <c r="A3793" s="4" t="s">
        <v>11847</v>
      </c>
      <c r="B3793" s="4" t="s">
        <v>11848</v>
      </c>
    </row>
    <row r="3794" spans="1:2" x14ac:dyDescent="0.2">
      <c r="A3794" s="4" t="s">
        <v>11850</v>
      </c>
      <c r="B3794" s="4" t="s">
        <v>11851</v>
      </c>
    </row>
    <row r="3795" spans="1:2" x14ac:dyDescent="0.2">
      <c r="A3795" s="4" t="s">
        <v>11853</v>
      </c>
      <c r="B3795" s="4" t="s">
        <v>11854</v>
      </c>
    </row>
    <row r="3796" spans="1:2" x14ac:dyDescent="0.2">
      <c r="A3796" s="4" t="s">
        <v>11856</v>
      </c>
      <c r="B3796" s="4" t="s">
        <v>11857</v>
      </c>
    </row>
    <row r="3797" spans="1:2" x14ac:dyDescent="0.2">
      <c r="A3797" s="4" t="s">
        <v>11859</v>
      </c>
      <c r="B3797" s="4" t="s">
        <v>11860</v>
      </c>
    </row>
    <row r="3798" spans="1:2" x14ac:dyDescent="0.2">
      <c r="A3798" s="4" t="s">
        <v>11862</v>
      </c>
      <c r="B3798" s="4" t="s">
        <v>11863</v>
      </c>
    </row>
    <row r="3799" spans="1:2" x14ac:dyDescent="0.2">
      <c r="A3799" s="4" t="s">
        <v>11865</v>
      </c>
      <c r="B3799" s="4" t="s">
        <v>11866</v>
      </c>
    </row>
    <row r="3800" spans="1:2" x14ac:dyDescent="0.2">
      <c r="A3800" s="4" t="s">
        <v>11868</v>
      </c>
      <c r="B3800" s="4" t="s">
        <v>11869</v>
      </c>
    </row>
    <row r="3801" spans="1:2" x14ac:dyDescent="0.2">
      <c r="A3801" s="4" t="s">
        <v>11871</v>
      </c>
      <c r="B3801" s="4" t="s">
        <v>11872</v>
      </c>
    </row>
    <row r="3802" spans="1:2" x14ac:dyDescent="0.2">
      <c r="A3802" s="4" t="s">
        <v>11874</v>
      </c>
      <c r="B3802" s="4" t="s">
        <v>11875</v>
      </c>
    </row>
    <row r="3803" spans="1:2" x14ac:dyDescent="0.2">
      <c r="A3803" s="4" t="s">
        <v>11877</v>
      </c>
      <c r="B3803" s="4" t="s">
        <v>11878</v>
      </c>
    </row>
    <row r="3804" spans="1:2" x14ac:dyDescent="0.2">
      <c r="A3804" s="4" t="s">
        <v>11880</v>
      </c>
      <c r="B3804" s="4" t="s">
        <v>11881</v>
      </c>
    </row>
    <row r="3805" spans="1:2" x14ac:dyDescent="0.2">
      <c r="A3805" s="4" t="s">
        <v>11883</v>
      </c>
      <c r="B3805" s="4" t="s">
        <v>11884</v>
      </c>
    </row>
    <row r="3806" spans="1:2" x14ac:dyDescent="0.2">
      <c r="A3806" s="4" t="s">
        <v>11886</v>
      </c>
      <c r="B3806" s="4" t="s">
        <v>11887</v>
      </c>
    </row>
    <row r="3807" spans="1:2" x14ac:dyDescent="0.2">
      <c r="A3807" s="4" t="s">
        <v>11889</v>
      </c>
      <c r="B3807" s="4" t="s">
        <v>11890</v>
      </c>
    </row>
    <row r="3808" spans="1:2" x14ac:dyDescent="0.2">
      <c r="A3808" s="4" t="s">
        <v>11892</v>
      </c>
      <c r="B3808" s="4" t="s">
        <v>11893</v>
      </c>
    </row>
    <row r="3809" spans="1:2" x14ac:dyDescent="0.2">
      <c r="A3809" s="4" t="s">
        <v>11895</v>
      </c>
      <c r="B3809" s="4" t="s">
        <v>11896</v>
      </c>
    </row>
    <row r="3810" spans="1:2" x14ac:dyDescent="0.2">
      <c r="A3810" s="4" t="s">
        <v>11898</v>
      </c>
      <c r="B3810" s="4" t="s">
        <v>11899</v>
      </c>
    </row>
    <row r="3811" spans="1:2" x14ac:dyDescent="0.2">
      <c r="A3811" s="4" t="s">
        <v>11901</v>
      </c>
      <c r="B3811" s="4" t="s">
        <v>11902</v>
      </c>
    </row>
    <row r="3812" spans="1:2" x14ac:dyDescent="0.2">
      <c r="A3812" s="4" t="s">
        <v>11904</v>
      </c>
      <c r="B3812" s="4" t="s">
        <v>11905</v>
      </c>
    </row>
    <row r="3813" spans="1:2" x14ac:dyDescent="0.2">
      <c r="A3813" s="4" t="s">
        <v>11907</v>
      </c>
      <c r="B3813" s="4" t="s">
        <v>11908</v>
      </c>
    </row>
    <row r="3814" spans="1:2" x14ac:dyDescent="0.2">
      <c r="A3814" s="4" t="s">
        <v>11910</v>
      </c>
      <c r="B3814" s="4" t="s">
        <v>11911</v>
      </c>
    </row>
    <row r="3815" spans="1:2" x14ac:dyDescent="0.2">
      <c r="A3815" s="4" t="s">
        <v>11913</v>
      </c>
      <c r="B3815" s="4" t="s">
        <v>11914</v>
      </c>
    </row>
    <row r="3816" spans="1:2" x14ac:dyDescent="0.2">
      <c r="A3816" s="4" t="s">
        <v>11916</v>
      </c>
      <c r="B3816" s="4" t="s">
        <v>11917</v>
      </c>
    </row>
    <row r="3817" spans="1:2" x14ac:dyDescent="0.2">
      <c r="A3817" s="4" t="s">
        <v>11919</v>
      </c>
      <c r="B3817" s="4" t="s">
        <v>11920</v>
      </c>
    </row>
    <row r="3818" spans="1:2" x14ac:dyDescent="0.2">
      <c r="A3818" s="4" t="s">
        <v>11922</v>
      </c>
      <c r="B3818" s="4" t="s">
        <v>11923</v>
      </c>
    </row>
    <row r="3819" spans="1:2" x14ac:dyDescent="0.2">
      <c r="A3819" s="4" t="s">
        <v>11925</v>
      </c>
      <c r="B3819" s="4" t="s">
        <v>11926</v>
      </c>
    </row>
    <row r="3820" spans="1:2" x14ac:dyDescent="0.2">
      <c r="A3820" s="4" t="s">
        <v>11928</v>
      </c>
      <c r="B3820" s="4" t="s">
        <v>11929</v>
      </c>
    </row>
    <row r="3821" spans="1:2" x14ac:dyDescent="0.2">
      <c r="A3821" s="4" t="s">
        <v>11931</v>
      </c>
      <c r="B3821" s="4" t="s">
        <v>11932</v>
      </c>
    </row>
    <row r="3822" spans="1:2" x14ac:dyDescent="0.2">
      <c r="A3822" s="4" t="s">
        <v>11934</v>
      </c>
      <c r="B3822" s="4" t="s">
        <v>11935</v>
      </c>
    </row>
    <row r="3823" spans="1:2" x14ac:dyDescent="0.2">
      <c r="A3823" s="4" t="s">
        <v>11937</v>
      </c>
      <c r="B3823" s="4" t="s">
        <v>11938</v>
      </c>
    </row>
    <row r="3824" spans="1:2" x14ac:dyDescent="0.2">
      <c r="A3824" s="4" t="s">
        <v>11940</v>
      </c>
      <c r="B3824" s="4" t="s">
        <v>11941</v>
      </c>
    </row>
    <row r="3825" spans="1:2" x14ac:dyDescent="0.2">
      <c r="A3825" s="4" t="s">
        <v>11943</v>
      </c>
      <c r="B3825" s="4" t="s">
        <v>11944</v>
      </c>
    </row>
    <row r="3826" spans="1:2" x14ac:dyDescent="0.2">
      <c r="A3826" s="4" t="s">
        <v>11946</v>
      </c>
      <c r="B3826" s="4" t="s">
        <v>11947</v>
      </c>
    </row>
    <row r="3827" spans="1:2" x14ac:dyDescent="0.2">
      <c r="A3827" s="4" t="s">
        <v>11949</v>
      </c>
      <c r="B3827" s="4" t="s">
        <v>11950</v>
      </c>
    </row>
    <row r="3828" spans="1:2" x14ac:dyDescent="0.2">
      <c r="A3828" s="4" t="s">
        <v>11952</v>
      </c>
      <c r="B3828" s="4" t="s">
        <v>11953</v>
      </c>
    </row>
    <row r="3829" spans="1:2" x14ac:dyDescent="0.2">
      <c r="A3829" s="4" t="s">
        <v>11955</v>
      </c>
      <c r="B3829" s="4" t="s">
        <v>11956</v>
      </c>
    </row>
    <row r="3830" spans="1:2" x14ac:dyDescent="0.2">
      <c r="A3830" s="4" t="s">
        <v>11958</v>
      </c>
      <c r="B3830" s="4" t="s">
        <v>11959</v>
      </c>
    </row>
    <row r="3831" spans="1:2" x14ac:dyDescent="0.2">
      <c r="A3831" s="4" t="s">
        <v>11961</v>
      </c>
      <c r="B3831" s="4" t="s">
        <v>11962</v>
      </c>
    </row>
    <row r="3832" spans="1:2" x14ac:dyDescent="0.2">
      <c r="A3832" s="4" t="s">
        <v>11964</v>
      </c>
      <c r="B3832" s="4" t="s">
        <v>11965</v>
      </c>
    </row>
    <row r="3833" spans="1:2" x14ac:dyDescent="0.2">
      <c r="A3833" s="4" t="s">
        <v>11967</v>
      </c>
      <c r="B3833" s="4" t="s">
        <v>11968</v>
      </c>
    </row>
    <row r="3834" spans="1:2" x14ac:dyDescent="0.2">
      <c r="A3834" s="4" t="s">
        <v>11970</v>
      </c>
      <c r="B3834" s="4" t="s">
        <v>11971</v>
      </c>
    </row>
    <row r="3835" spans="1:2" x14ac:dyDescent="0.2">
      <c r="A3835" s="4" t="s">
        <v>11973</v>
      </c>
      <c r="B3835" s="4" t="s">
        <v>11974</v>
      </c>
    </row>
    <row r="3836" spans="1:2" x14ac:dyDescent="0.2">
      <c r="A3836" s="4" t="s">
        <v>11976</v>
      </c>
      <c r="B3836" s="4" t="s">
        <v>11977</v>
      </c>
    </row>
    <row r="3837" spans="1:2" x14ac:dyDescent="0.2">
      <c r="A3837" s="4" t="s">
        <v>11979</v>
      </c>
      <c r="B3837" s="4" t="s">
        <v>11980</v>
      </c>
    </row>
    <row r="3838" spans="1:2" x14ac:dyDescent="0.2">
      <c r="A3838" s="4" t="s">
        <v>11982</v>
      </c>
      <c r="B3838" s="4" t="s">
        <v>11983</v>
      </c>
    </row>
    <row r="3839" spans="1:2" x14ac:dyDescent="0.2">
      <c r="A3839" s="4" t="s">
        <v>11985</v>
      </c>
      <c r="B3839" s="4" t="s">
        <v>11986</v>
      </c>
    </row>
    <row r="3840" spans="1:2" x14ac:dyDescent="0.2">
      <c r="A3840" s="4" t="s">
        <v>11988</v>
      </c>
      <c r="B3840" s="4" t="s">
        <v>11989</v>
      </c>
    </row>
    <row r="3841" spans="1:2" x14ac:dyDescent="0.2">
      <c r="A3841" s="4" t="s">
        <v>11991</v>
      </c>
      <c r="B3841" s="4" t="s">
        <v>11992</v>
      </c>
    </row>
    <row r="3842" spans="1:2" x14ac:dyDescent="0.2">
      <c r="A3842" s="4" t="s">
        <v>11994</v>
      </c>
      <c r="B3842" s="4" t="s">
        <v>11995</v>
      </c>
    </row>
    <row r="3843" spans="1:2" x14ac:dyDescent="0.2">
      <c r="A3843" s="4" t="s">
        <v>11997</v>
      </c>
      <c r="B3843" s="4" t="s">
        <v>11998</v>
      </c>
    </row>
    <row r="3844" spans="1:2" x14ac:dyDescent="0.2">
      <c r="A3844" s="4" t="s">
        <v>12000</v>
      </c>
      <c r="B3844" s="4" t="s">
        <v>12001</v>
      </c>
    </row>
    <row r="3845" spans="1:2" x14ac:dyDescent="0.2">
      <c r="A3845" s="4" t="s">
        <v>12003</v>
      </c>
      <c r="B3845" s="4" t="s">
        <v>12004</v>
      </c>
    </row>
    <row r="3846" spans="1:2" x14ac:dyDescent="0.2">
      <c r="A3846" s="4" t="s">
        <v>12006</v>
      </c>
      <c r="B3846" s="4" t="s">
        <v>12007</v>
      </c>
    </row>
    <row r="3847" spans="1:2" x14ac:dyDescent="0.2">
      <c r="A3847" s="4" t="s">
        <v>12009</v>
      </c>
      <c r="B3847" s="4" t="s">
        <v>12010</v>
      </c>
    </row>
    <row r="3848" spans="1:2" x14ac:dyDescent="0.2">
      <c r="A3848" s="4" t="s">
        <v>12012</v>
      </c>
      <c r="B3848" s="4" t="s">
        <v>12013</v>
      </c>
    </row>
    <row r="3849" spans="1:2" x14ac:dyDescent="0.2">
      <c r="A3849" s="4" t="s">
        <v>12015</v>
      </c>
      <c r="B3849" s="4" t="s">
        <v>12016</v>
      </c>
    </row>
    <row r="3850" spans="1:2" x14ac:dyDescent="0.2">
      <c r="A3850" s="4" t="s">
        <v>12018</v>
      </c>
      <c r="B3850" s="4" t="s">
        <v>12019</v>
      </c>
    </row>
    <row r="3851" spans="1:2" x14ac:dyDescent="0.2">
      <c r="A3851" s="4" t="s">
        <v>12021</v>
      </c>
      <c r="B3851" s="4" t="s">
        <v>12022</v>
      </c>
    </row>
    <row r="3852" spans="1:2" x14ac:dyDescent="0.2">
      <c r="A3852" s="4" t="s">
        <v>12024</v>
      </c>
      <c r="B3852" s="4" t="s">
        <v>12025</v>
      </c>
    </row>
    <row r="3853" spans="1:2" x14ac:dyDescent="0.2">
      <c r="A3853" s="4" t="s">
        <v>12027</v>
      </c>
      <c r="B3853" s="4" t="s">
        <v>12028</v>
      </c>
    </row>
    <row r="3854" spans="1:2" x14ac:dyDescent="0.2">
      <c r="A3854" s="4" t="s">
        <v>12030</v>
      </c>
      <c r="B3854" s="4" t="s">
        <v>12031</v>
      </c>
    </row>
    <row r="3855" spans="1:2" x14ac:dyDescent="0.2">
      <c r="A3855" s="4" t="s">
        <v>12033</v>
      </c>
      <c r="B3855" s="4" t="s">
        <v>12034</v>
      </c>
    </row>
    <row r="3856" spans="1:2" x14ac:dyDescent="0.2">
      <c r="A3856" s="4" t="s">
        <v>12036</v>
      </c>
      <c r="B3856" s="4" t="s">
        <v>12037</v>
      </c>
    </row>
    <row r="3857" spans="1:2" x14ac:dyDescent="0.2">
      <c r="A3857" s="4" t="s">
        <v>12039</v>
      </c>
      <c r="B3857" s="4" t="s">
        <v>12040</v>
      </c>
    </row>
    <row r="3858" spans="1:2" x14ac:dyDescent="0.2">
      <c r="A3858" s="4" t="s">
        <v>12042</v>
      </c>
      <c r="B3858" s="4" t="s">
        <v>12043</v>
      </c>
    </row>
    <row r="3859" spans="1:2" x14ac:dyDescent="0.2">
      <c r="A3859" s="4" t="s">
        <v>12045</v>
      </c>
      <c r="B3859" s="4" t="s">
        <v>12046</v>
      </c>
    </row>
    <row r="3860" spans="1:2" x14ac:dyDescent="0.2">
      <c r="A3860" s="4" t="s">
        <v>12048</v>
      </c>
      <c r="B3860" s="4" t="s">
        <v>12049</v>
      </c>
    </row>
    <row r="3861" spans="1:2" x14ac:dyDescent="0.2">
      <c r="A3861" s="4" t="s">
        <v>12051</v>
      </c>
      <c r="B3861" s="4" t="s">
        <v>12052</v>
      </c>
    </row>
    <row r="3862" spans="1:2" x14ac:dyDescent="0.2">
      <c r="A3862" s="4" t="s">
        <v>12054</v>
      </c>
      <c r="B3862" s="4" t="s">
        <v>12055</v>
      </c>
    </row>
    <row r="3863" spans="1:2" x14ac:dyDescent="0.2">
      <c r="A3863" s="4" t="s">
        <v>12057</v>
      </c>
      <c r="B3863" s="4" t="s">
        <v>12058</v>
      </c>
    </row>
    <row r="3864" spans="1:2" x14ac:dyDescent="0.2">
      <c r="A3864" s="4" t="s">
        <v>12060</v>
      </c>
      <c r="B3864" s="4" t="s">
        <v>12061</v>
      </c>
    </row>
    <row r="3865" spans="1:2" x14ac:dyDescent="0.2">
      <c r="A3865" s="4" t="s">
        <v>12063</v>
      </c>
      <c r="B3865" s="4" t="s">
        <v>12064</v>
      </c>
    </row>
    <row r="3866" spans="1:2" x14ac:dyDescent="0.2">
      <c r="A3866" s="4" t="s">
        <v>12066</v>
      </c>
      <c r="B3866" s="4" t="s">
        <v>12067</v>
      </c>
    </row>
    <row r="3867" spans="1:2" x14ac:dyDescent="0.2">
      <c r="A3867" s="4" t="s">
        <v>12069</v>
      </c>
      <c r="B3867" s="4" t="s">
        <v>12070</v>
      </c>
    </row>
    <row r="3868" spans="1:2" x14ac:dyDescent="0.2">
      <c r="A3868" s="4" t="s">
        <v>12072</v>
      </c>
      <c r="B3868" s="4" t="s">
        <v>12073</v>
      </c>
    </row>
    <row r="3869" spans="1:2" x14ac:dyDescent="0.2">
      <c r="A3869" s="4" t="s">
        <v>12075</v>
      </c>
      <c r="B3869" s="4" t="s">
        <v>12076</v>
      </c>
    </row>
    <row r="3870" spans="1:2" x14ac:dyDescent="0.2">
      <c r="A3870" s="4" t="s">
        <v>12078</v>
      </c>
      <c r="B3870" s="4" t="s">
        <v>12079</v>
      </c>
    </row>
    <row r="3871" spans="1:2" x14ac:dyDescent="0.2">
      <c r="A3871" s="4" t="s">
        <v>12081</v>
      </c>
      <c r="B3871" s="4" t="s">
        <v>12082</v>
      </c>
    </row>
    <row r="3872" spans="1:2" x14ac:dyDescent="0.2">
      <c r="A3872" s="4" t="s">
        <v>12084</v>
      </c>
      <c r="B3872" s="4" t="s">
        <v>12085</v>
      </c>
    </row>
    <row r="3873" spans="1:2" x14ac:dyDescent="0.2">
      <c r="A3873" s="4" t="s">
        <v>12087</v>
      </c>
      <c r="B3873" s="4" t="s">
        <v>12088</v>
      </c>
    </row>
    <row r="3874" spans="1:2" x14ac:dyDescent="0.2">
      <c r="A3874" s="4" t="s">
        <v>12090</v>
      </c>
      <c r="B3874" s="4" t="s">
        <v>12091</v>
      </c>
    </row>
    <row r="3875" spans="1:2" x14ac:dyDescent="0.2">
      <c r="A3875" s="4" t="s">
        <v>12093</v>
      </c>
      <c r="B3875" s="4" t="s">
        <v>12094</v>
      </c>
    </row>
    <row r="3876" spans="1:2" x14ac:dyDescent="0.2">
      <c r="A3876" s="4" t="s">
        <v>12096</v>
      </c>
      <c r="B3876" s="4" t="s">
        <v>12097</v>
      </c>
    </row>
    <row r="3877" spans="1:2" x14ac:dyDescent="0.2">
      <c r="A3877" s="4" t="s">
        <v>12099</v>
      </c>
      <c r="B3877" s="4" t="s">
        <v>12100</v>
      </c>
    </row>
    <row r="3878" spans="1:2" x14ac:dyDescent="0.2">
      <c r="A3878" s="4" t="s">
        <v>12102</v>
      </c>
      <c r="B3878" s="4" t="s">
        <v>12103</v>
      </c>
    </row>
    <row r="3879" spans="1:2" x14ac:dyDescent="0.2">
      <c r="A3879" s="4" t="s">
        <v>12105</v>
      </c>
      <c r="B3879" s="4" t="s">
        <v>12106</v>
      </c>
    </row>
    <row r="3880" spans="1:2" x14ac:dyDescent="0.2">
      <c r="A3880" s="4" t="s">
        <v>12108</v>
      </c>
      <c r="B3880" s="4" t="s">
        <v>12109</v>
      </c>
    </row>
    <row r="3881" spans="1:2" x14ac:dyDescent="0.2">
      <c r="A3881" s="4" t="s">
        <v>12111</v>
      </c>
      <c r="B3881" s="4" t="s">
        <v>12112</v>
      </c>
    </row>
    <row r="3882" spans="1:2" x14ac:dyDescent="0.2">
      <c r="A3882" s="4" t="s">
        <v>12114</v>
      </c>
      <c r="B3882" s="4" t="s">
        <v>12115</v>
      </c>
    </row>
    <row r="3883" spans="1:2" x14ac:dyDescent="0.2">
      <c r="A3883" s="4" t="s">
        <v>12117</v>
      </c>
      <c r="B3883" s="4" t="s">
        <v>12118</v>
      </c>
    </row>
    <row r="3884" spans="1:2" x14ac:dyDescent="0.2">
      <c r="A3884" s="4" t="s">
        <v>12120</v>
      </c>
      <c r="B3884" s="4" t="s">
        <v>12121</v>
      </c>
    </row>
    <row r="3885" spans="1:2" x14ac:dyDescent="0.2">
      <c r="A3885" s="4" t="s">
        <v>12123</v>
      </c>
      <c r="B3885" s="4" t="s">
        <v>12124</v>
      </c>
    </row>
    <row r="3886" spans="1:2" x14ac:dyDescent="0.2">
      <c r="A3886" s="4" t="s">
        <v>12126</v>
      </c>
      <c r="B3886" s="4" t="s">
        <v>12127</v>
      </c>
    </row>
    <row r="3887" spans="1:2" x14ac:dyDescent="0.2">
      <c r="A3887" s="4" t="s">
        <v>12129</v>
      </c>
      <c r="B3887" s="4" t="s">
        <v>12130</v>
      </c>
    </row>
    <row r="3888" spans="1:2" x14ac:dyDescent="0.2">
      <c r="A3888" s="4" t="s">
        <v>12132</v>
      </c>
      <c r="B3888" s="4" t="s">
        <v>12133</v>
      </c>
    </row>
    <row r="3889" spans="1:2" x14ac:dyDescent="0.2">
      <c r="A3889" s="4" t="s">
        <v>12135</v>
      </c>
      <c r="B3889" s="4" t="s">
        <v>12136</v>
      </c>
    </row>
    <row r="3890" spans="1:2" x14ac:dyDescent="0.2">
      <c r="A3890" s="4" t="s">
        <v>12138</v>
      </c>
      <c r="B3890" s="4" t="s">
        <v>12139</v>
      </c>
    </row>
    <row r="3891" spans="1:2" x14ac:dyDescent="0.2">
      <c r="A3891" s="4" t="s">
        <v>12141</v>
      </c>
      <c r="B3891" s="4" t="s">
        <v>12142</v>
      </c>
    </row>
    <row r="3892" spans="1:2" x14ac:dyDescent="0.2">
      <c r="A3892" s="4" t="s">
        <v>12144</v>
      </c>
      <c r="B3892" s="4" t="s">
        <v>12145</v>
      </c>
    </row>
    <row r="3893" spans="1:2" x14ac:dyDescent="0.2">
      <c r="A3893" s="4" t="s">
        <v>12147</v>
      </c>
      <c r="B3893" s="4" t="s">
        <v>12148</v>
      </c>
    </row>
    <row r="3894" spans="1:2" x14ac:dyDescent="0.2">
      <c r="A3894" s="4" t="s">
        <v>12150</v>
      </c>
      <c r="B3894" s="4" t="s">
        <v>12151</v>
      </c>
    </row>
    <row r="3895" spans="1:2" x14ac:dyDescent="0.2">
      <c r="A3895" s="4" t="s">
        <v>12153</v>
      </c>
      <c r="B3895" s="4" t="s">
        <v>12154</v>
      </c>
    </row>
    <row r="3896" spans="1:2" x14ac:dyDescent="0.2">
      <c r="A3896" s="4" t="s">
        <v>12156</v>
      </c>
      <c r="B3896" s="4" t="s">
        <v>12157</v>
      </c>
    </row>
    <row r="3897" spans="1:2" x14ac:dyDescent="0.2">
      <c r="A3897" s="4" t="s">
        <v>12159</v>
      </c>
      <c r="B3897" s="4" t="s">
        <v>12160</v>
      </c>
    </row>
    <row r="3898" spans="1:2" x14ac:dyDescent="0.2">
      <c r="A3898" s="4" t="s">
        <v>12162</v>
      </c>
      <c r="B3898" s="4" t="s">
        <v>12163</v>
      </c>
    </row>
    <row r="3899" spans="1:2" x14ac:dyDescent="0.2">
      <c r="A3899" s="4" t="s">
        <v>12165</v>
      </c>
      <c r="B3899" s="4" t="s">
        <v>12166</v>
      </c>
    </row>
    <row r="3900" spans="1:2" x14ac:dyDescent="0.2">
      <c r="A3900" s="4" t="s">
        <v>12168</v>
      </c>
      <c r="B3900" s="4" t="s">
        <v>12169</v>
      </c>
    </row>
    <row r="3901" spans="1:2" x14ac:dyDescent="0.2">
      <c r="A3901" s="4" t="s">
        <v>12171</v>
      </c>
      <c r="B3901" s="4" t="s">
        <v>12172</v>
      </c>
    </row>
    <row r="3902" spans="1:2" x14ac:dyDescent="0.2">
      <c r="A3902" s="4" t="s">
        <v>12174</v>
      </c>
      <c r="B3902" s="4" t="s">
        <v>12175</v>
      </c>
    </row>
    <row r="3903" spans="1:2" x14ac:dyDescent="0.2">
      <c r="A3903" s="4" t="s">
        <v>12177</v>
      </c>
      <c r="B3903" s="4" t="s">
        <v>12178</v>
      </c>
    </row>
    <row r="3904" spans="1:2" x14ac:dyDescent="0.2">
      <c r="A3904" s="4" t="s">
        <v>12180</v>
      </c>
      <c r="B3904" s="4" t="s">
        <v>12181</v>
      </c>
    </row>
    <row r="3905" spans="1:2" x14ac:dyDescent="0.2">
      <c r="A3905" s="4" t="s">
        <v>12183</v>
      </c>
      <c r="B3905" s="4" t="s">
        <v>12184</v>
      </c>
    </row>
    <row r="3906" spans="1:2" x14ac:dyDescent="0.2">
      <c r="A3906" s="4" t="s">
        <v>12186</v>
      </c>
      <c r="B3906" s="4" t="s">
        <v>12187</v>
      </c>
    </row>
    <row r="3907" spans="1:2" x14ac:dyDescent="0.2">
      <c r="A3907" s="4" t="s">
        <v>12189</v>
      </c>
      <c r="B3907" s="4" t="s">
        <v>12190</v>
      </c>
    </row>
    <row r="3908" spans="1:2" x14ac:dyDescent="0.2">
      <c r="A3908" s="4" t="s">
        <v>12192</v>
      </c>
      <c r="B3908" s="4" t="s">
        <v>12193</v>
      </c>
    </row>
    <row r="3909" spans="1:2" x14ac:dyDescent="0.2">
      <c r="A3909" s="4" t="s">
        <v>12195</v>
      </c>
      <c r="B3909" s="4" t="s">
        <v>12196</v>
      </c>
    </row>
    <row r="3910" spans="1:2" x14ac:dyDescent="0.2">
      <c r="A3910" s="4" t="s">
        <v>12198</v>
      </c>
      <c r="B3910" s="4" t="s">
        <v>12199</v>
      </c>
    </row>
    <row r="3911" spans="1:2" x14ac:dyDescent="0.2">
      <c r="A3911" s="4" t="s">
        <v>12201</v>
      </c>
      <c r="B3911" s="4" t="s">
        <v>12202</v>
      </c>
    </row>
    <row r="3912" spans="1:2" x14ac:dyDescent="0.2">
      <c r="A3912" s="4" t="s">
        <v>12204</v>
      </c>
      <c r="B3912" s="4" t="s">
        <v>12205</v>
      </c>
    </row>
    <row r="3913" spans="1:2" x14ac:dyDescent="0.2">
      <c r="A3913" s="4" t="s">
        <v>12207</v>
      </c>
      <c r="B3913" s="4" t="s">
        <v>12208</v>
      </c>
    </row>
    <row r="3914" spans="1:2" x14ac:dyDescent="0.2">
      <c r="A3914" s="4" t="s">
        <v>12210</v>
      </c>
      <c r="B3914" s="4" t="s">
        <v>12211</v>
      </c>
    </row>
    <row r="3915" spans="1:2" x14ac:dyDescent="0.2">
      <c r="A3915" s="4" t="s">
        <v>12213</v>
      </c>
      <c r="B3915" s="4" t="s">
        <v>12214</v>
      </c>
    </row>
    <row r="3916" spans="1:2" x14ac:dyDescent="0.2">
      <c r="A3916" s="4" t="s">
        <v>12216</v>
      </c>
      <c r="B3916" s="4" t="s">
        <v>12217</v>
      </c>
    </row>
    <row r="3917" spans="1:2" x14ac:dyDescent="0.2">
      <c r="A3917" s="4" t="s">
        <v>12219</v>
      </c>
      <c r="B3917" s="4" t="s">
        <v>12220</v>
      </c>
    </row>
    <row r="3918" spans="1:2" x14ac:dyDescent="0.2">
      <c r="A3918" s="4" t="s">
        <v>12222</v>
      </c>
      <c r="B3918" s="4" t="s">
        <v>12223</v>
      </c>
    </row>
    <row r="3919" spans="1:2" x14ac:dyDescent="0.2">
      <c r="A3919" s="4" t="s">
        <v>12225</v>
      </c>
      <c r="B3919" s="4" t="s">
        <v>12226</v>
      </c>
    </row>
    <row r="3920" spans="1:2" x14ac:dyDescent="0.2">
      <c r="A3920" s="4" t="s">
        <v>12228</v>
      </c>
      <c r="B3920" s="4" t="s">
        <v>12229</v>
      </c>
    </row>
    <row r="3921" spans="1:2" x14ac:dyDescent="0.2">
      <c r="A3921" s="4" t="s">
        <v>12231</v>
      </c>
      <c r="B3921" s="4" t="s">
        <v>12232</v>
      </c>
    </row>
    <row r="3922" spans="1:2" x14ac:dyDescent="0.2">
      <c r="A3922" s="4" t="s">
        <v>12234</v>
      </c>
      <c r="B3922" s="4" t="s">
        <v>12235</v>
      </c>
    </row>
    <row r="3923" spans="1:2" x14ac:dyDescent="0.2">
      <c r="A3923" s="4" t="s">
        <v>12237</v>
      </c>
      <c r="B3923" s="4" t="s">
        <v>12238</v>
      </c>
    </row>
    <row r="3924" spans="1:2" x14ac:dyDescent="0.2">
      <c r="A3924" s="4" t="s">
        <v>12240</v>
      </c>
      <c r="B3924" s="4" t="s">
        <v>12241</v>
      </c>
    </row>
    <row r="3925" spans="1:2" x14ac:dyDescent="0.2">
      <c r="A3925" s="4" t="s">
        <v>12243</v>
      </c>
      <c r="B3925" s="4" t="s">
        <v>12244</v>
      </c>
    </row>
    <row r="3926" spans="1:2" x14ac:dyDescent="0.2">
      <c r="A3926" s="4" t="s">
        <v>12246</v>
      </c>
      <c r="B3926" s="4" t="s">
        <v>12247</v>
      </c>
    </row>
    <row r="3927" spans="1:2" x14ac:dyDescent="0.2">
      <c r="A3927" s="4" t="s">
        <v>12249</v>
      </c>
      <c r="B3927" s="4" t="s">
        <v>12250</v>
      </c>
    </row>
    <row r="3928" spans="1:2" x14ac:dyDescent="0.2">
      <c r="A3928" s="4" t="s">
        <v>12252</v>
      </c>
      <c r="B3928" s="4" t="s">
        <v>12253</v>
      </c>
    </row>
    <row r="3929" spans="1:2" x14ac:dyDescent="0.2">
      <c r="A3929" s="4" t="s">
        <v>12255</v>
      </c>
      <c r="B3929" s="4" t="s">
        <v>12256</v>
      </c>
    </row>
    <row r="3930" spans="1:2" x14ac:dyDescent="0.2">
      <c r="A3930" s="4" t="s">
        <v>12258</v>
      </c>
      <c r="B3930" s="4" t="s">
        <v>12259</v>
      </c>
    </row>
    <row r="3931" spans="1:2" x14ac:dyDescent="0.2">
      <c r="A3931" s="4" t="s">
        <v>12261</v>
      </c>
      <c r="B3931" s="4" t="s">
        <v>12262</v>
      </c>
    </row>
    <row r="3932" spans="1:2" x14ac:dyDescent="0.2">
      <c r="A3932" s="4" t="s">
        <v>12264</v>
      </c>
      <c r="B3932" s="4" t="s">
        <v>12265</v>
      </c>
    </row>
    <row r="3933" spans="1:2" x14ac:dyDescent="0.2">
      <c r="A3933" s="4" t="s">
        <v>12267</v>
      </c>
      <c r="B3933" s="4" t="s">
        <v>12268</v>
      </c>
    </row>
    <row r="3934" spans="1:2" x14ac:dyDescent="0.2">
      <c r="A3934" s="4" t="s">
        <v>12270</v>
      </c>
      <c r="B3934" s="4" t="s">
        <v>12271</v>
      </c>
    </row>
    <row r="3935" spans="1:2" x14ac:dyDescent="0.2">
      <c r="A3935" s="4" t="s">
        <v>12273</v>
      </c>
      <c r="B3935" s="4" t="s">
        <v>12274</v>
      </c>
    </row>
    <row r="3936" spans="1:2" x14ac:dyDescent="0.2">
      <c r="A3936" s="4" t="s">
        <v>12276</v>
      </c>
      <c r="B3936" s="4" t="s">
        <v>12277</v>
      </c>
    </row>
    <row r="3937" spans="1:2" x14ac:dyDescent="0.2">
      <c r="A3937" s="4" t="s">
        <v>12279</v>
      </c>
      <c r="B3937" s="4" t="s">
        <v>12280</v>
      </c>
    </row>
    <row r="3938" spans="1:2" x14ac:dyDescent="0.2">
      <c r="A3938" s="4" t="s">
        <v>12282</v>
      </c>
      <c r="B3938" s="4" t="s">
        <v>12283</v>
      </c>
    </row>
    <row r="3939" spans="1:2" x14ac:dyDescent="0.2">
      <c r="A3939" s="4" t="s">
        <v>12285</v>
      </c>
      <c r="B3939" s="4" t="s">
        <v>12286</v>
      </c>
    </row>
    <row r="3940" spans="1:2" x14ac:dyDescent="0.2">
      <c r="A3940" s="4" t="s">
        <v>12288</v>
      </c>
      <c r="B3940" s="4" t="s">
        <v>12289</v>
      </c>
    </row>
    <row r="3941" spans="1:2" x14ac:dyDescent="0.2">
      <c r="A3941" s="4" t="s">
        <v>12291</v>
      </c>
      <c r="B3941" s="4" t="s">
        <v>12292</v>
      </c>
    </row>
    <row r="3942" spans="1:2" x14ac:dyDescent="0.2">
      <c r="A3942" s="4" t="s">
        <v>12294</v>
      </c>
      <c r="B3942" s="4" t="s">
        <v>12295</v>
      </c>
    </row>
    <row r="3943" spans="1:2" x14ac:dyDescent="0.2">
      <c r="A3943" s="4" t="s">
        <v>12297</v>
      </c>
      <c r="B3943" s="4" t="s">
        <v>12298</v>
      </c>
    </row>
    <row r="3944" spans="1:2" x14ac:dyDescent="0.2">
      <c r="A3944" s="4" t="s">
        <v>12300</v>
      </c>
      <c r="B3944" s="4" t="s">
        <v>12301</v>
      </c>
    </row>
    <row r="3945" spans="1:2" x14ac:dyDescent="0.2">
      <c r="A3945" s="4" t="s">
        <v>12303</v>
      </c>
      <c r="B3945" s="4" t="s">
        <v>12304</v>
      </c>
    </row>
    <row r="3946" spans="1:2" x14ac:dyDescent="0.2">
      <c r="A3946" s="4" t="s">
        <v>12306</v>
      </c>
      <c r="B3946" s="4" t="s">
        <v>12307</v>
      </c>
    </row>
    <row r="3947" spans="1:2" x14ac:dyDescent="0.2">
      <c r="A3947" s="4" t="s">
        <v>12309</v>
      </c>
      <c r="B3947" s="4" t="s">
        <v>12310</v>
      </c>
    </row>
    <row r="3948" spans="1:2" x14ac:dyDescent="0.2">
      <c r="A3948" s="4" t="s">
        <v>12312</v>
      </c>
      <c r="B3948" s="4" t="s">
        <v>12313</v>
      </c>
    </row>
    <row r="3949" spans="1:2" x14ac:dyDescent="0.2">
      <c r="A3949" s="4" t="s">
        <v>12315</v>
      </c>
      <c r="B3949" s="4" t="s">
        <v>12316</v>
      </c>
    </row>
    <row r="3950" spans="1:2" x14ac:dyDescent="0.2">
      <c r="A3950" s="4" t="s">
        <v>12318</v>
      </c>
      <c r="B3950" s="4" t="s">
        <v>12319</v>
      </c>
    </row>
    <row r="3951" spans="1:2" x14ac:dyDescent="0.2">
      <c r="A3951" s="4" t="s">
        <v>12321</v>
      </c>
      <c r="B3951" s="4" t="s">
        <v>12322</v>
      </c>
    </row>
    <row r="3952" spans="1:2" x14ac:dyDescent="0.2">
      <c r="A3952" s="4" t="s">
        <v>12324</v>
      </c>
      <c r="B3952" s="4" t="s">
        <v>12325</v>
      </c>
    </row>
    <row r="3953" spans="1:2" x14ac:dyDescent="0.2">
      <c r="A3953" s="4" t="s">
        <v>12327</v>
      </c>
      <c r="B3953" s="4" t="s">
        <v>12328</v>
      </c>
    </row>
    <row r="3954" spans="1:2" x14ac:dyDescent="0.2">
      <c r="A3954" s="4" t="s">
        <v>12330</v>
      </c>
      <c r="B3954" s="4" t="s">
        <v>12331</v>
      </c>
    </row>
    <row r="3955" spans="1:2" x14ac:dyDescent="0.2">
      <c r="A3955" s="4" t="s">
        <v>12333</v>
      </c>
      <c r="B3955" s="4" t="s">
        <v>12334</v>
      </c>
    </row>
    <row r="3956" spans="1:2" x14ac:dyDescent="0.2">
      <c r="A3956" s="4" t="s">
        <v>12336</v>
      </c>
      <c r="B3956" s="4" t="s">
        <v>12337</v>
      </c>
    </row>
    <row r="3957" spans="1:2" x14ac:dyDescent="0.2">
      <c r="A3957" s="4" t="s">
        <v>12339</v>
      </c>
      <c r="B3957" s="4" t="s">
        <v>12340</v>
      </c>
    </row>
    <row r="3958" spans="1:2" x14ac:dyDescent="0.2">
      <c r="A3958" s="4" t="s">
        <v>12342</v>
      </c>
      <c r="B3958" s="4" t="s">
        <v>12343</v>
      </c>
    </row>
    <row r="3959" spans="1:2" x14ac:dyDescent="0.2">
      <c r="A3959" s="4" t="s">
        <v>12345</v>
      </c>
      <c r="B3959" s="4" t="s">
        <v>12346</v>
      </c>
    </row>
    <row r="3960" spans="1:2" x14ac:dyDescent="0.2">
      <c r="A3960" s="4" t="s">
        <v>12348</v>
      </c>
      <c r="B3960" s="4" t="s">
        <v>12349</v>
      </c>
    </row>
    <row r="3961" spans="1:2" x14ac:dyDescent="0.2">
      <c r="A3961" s="4" t="s">
        <v>12351</v>
      </c>
      <c r="B3961" s="4" t="s">
        <v>12352</v>
      </c>
    </row>
    <row r="3962" spans="1:2" x14ac:dyDescent="0.2">
      <c r="A3962" s="4" t="s">
        <v>12354</v>
      </c>
      <c r="B3962" s="4" t="s">
        <v>12355</v>
      </c>
    </row>
    <row r="3963" spans="1:2" x14ac:dyDescent="0.2">
      <c r="A3963" s="4" t="s">
        <v>12357</v>
      </c>
      <c r="B3963" s="4" t="s">
        <v>12358</v>
      </c>
    </row>
    <row r="3964" spans="1:2" x14ac:dyDescent="0.2">
      <c r="A3964" s="4" t="s">
        <v>12360</v>
      </c>
      <c r="B3964" s="4" t="s">
        <v>12361</v>
      </c>
    </row>
    <row r="3965" spans="1:2" x14ac:dyDescent="0.2">
      <c r="A3965" s="4" t="s">
        <v>12363</v>
      </c>
      <c r="B3965" s="4" t="s">
        <v>12364</v>
      </c>
    </row>
    <row r="3966" spans="1:2" x14ac:dyDescent="0.2">
      <c r="A3966" s="4" t="s">
        <v>12366</v>
      </c>
      <c r="B3966" s="4" t="s">
        <v>12367</v>
      </c>
    </row>
    <row r="3967" spans="1:2" x14ac:dyDescent="0.2">
      <c r="A3967" s="4" t="s">
        <v>12369</v>
      </c>
      <c r="B3967" s="4" t="s">
        <v>12370</v>
      </c>
    </row>
    <row r="3968" spans="1:2" x14ac:dyDescent="0.2">
      <c r="A3968" s="4" t="s">
        <v>12372</v>
      </c>
      <c r="B3968" s="4" t="s">
        <v>12373</v>
      </c>
    </row>
    <row r="3969" spans="1:2" x14ac:dyDescent="0.2">
      <c r="A3969" s="4" t="s">
        <v>12375</v>
      </c>
      <c r="B3969" s="4" t="s">
        <v>12376</v>
      </c>
    </row>
    <row r="3970" spans="1:2" x14ac:dyDescent="0.2">
      <c r="A3970" s="4" t="s">
        <v>12378</v>
      </c>
      <c r="B3970" s="4" t="s">
        <v>12379</v>
      </c>
    </row>
    <row r="3971" spans="1:2" x14ac:dyDescent="0.2">
      <c r="A3971" s="4" t="s">
        <v>12381</v>
      </c>
      <c r="B3971" s="4" t="s">
        <v>12382</v>
      </c>
    </row>
    <row r="3972" spans="1:2" x14ac:dyDescent="0.2">
      <c r="A3972" s="4" t="s">
        <v>12384</v>
      </c>
      <c r="B3972" s="4" t="s">
        <v>12385</v>
      </c>
    </row>
    <row r="3973" spans="1:2" x14ac:dyDescent="0.2">
      <c r="A3973" s="4" t="s">
        <v>12387</v>
      </c>
      <c r="B3973" s="4" t="s">
        <v>12388</v>
      </c>
    </row>
    <row r="3974" spans="1:2" x14ac:dyDescent="0.2">
      <c r="A3974" s="4" t="s">
        <v>12390</v>
      </c>
      <c r="B3974" s="4" t="s">
        <v>12391</v>
      </c>
    </row>
    <row r="3975" spans="1:2" x14ac:dyDescent="0.2">
      <c r="A3975" s="4" t="s">
        <v>12393</v>
      </c>
      <c r="B3975" s="4" t="s">
        <v>12394</v>
      </c>
    </row>
    <row r="3976" spans="1:2" x14ac:dyDescent="0.2">
      <c r="A3976" s="4" t="s">
        <v>12396</v>
      </c>
      <c r="B3976" s="4" t="s">
        <v>12397</v>
      </c>
    </row>
    <row r="3977" spans="1:2" x14ac:dyDescent="0.2">
      <c r="A3977" s="4" t="s">
        <v>12399</v>
      </c>
      <c r="B3977" s="4" t="s">
        <v>12400</v>
      </c>
    </row>
    <row r="3978" spans="1:2" x14ac:dyDescent="0.2">
      <c r="A3978" s="4" t="s">
        <v>12402</v>
      </c>
      <c r="B3978" s="4" t="s">
        <v>12403</v>
      </c>
    </row>
    <row r="3979" spans="1:2" x14ac:dyDescent="0.2">
      <c r="A3979" s="4" t="s">
        <v>12405</v>
      </c>
      <c r="B3979" s="4" t="s">
        <v>12406</v>
      </c>
    </row>
    <row r="3980" spans="1:2" x14ac:dyDescent="0.2">
      <c r="A3980" s="4" t="s">
        <v>12408</v>
      </c>
      <c r="B3980" s="4" t="s">
        <v>12409</v>
      </c>
    </row>
    <row r="3981" spans="1:2" x14ac:dyDescent="0.2">
      <c r="A3981" s="4" t="s">
        <v>12411</v>
      </c>
      <c r="B3981" s="4" t="s">
        <v>12412</v>
      </c>
    </row>
    <row r="3982" spans="1:2" x14ac:dyDescent="0.2">
      <c r="A3982" s="4" t="s">
        <v>12414</v>
      </c>
      <c r="B3982" s="4" t="s">
        <v>12415</v>
      </c>
    </row>
    <row r="3983" spans="1:2" x14ac:dyDescent="0.2">
      <c r="A3983" s="4" t="s">
        <v>12417</v>
      </c>
      <c r="B3983" s="4" t="s">
        <v>12418</v>
      </c>
    </row>
    <row r="3984" spans="1:2" x14ac:dyDescent="0.2">
      <c r="A3984" s="4" t="s">
        <v>12420</v>
      </c>
      <c r="B3984" s="4" t="s">
        <v>12421</v>
      </c>
    </row>
    <row r="3985" spans="1:2" x14ac:dyDescent="0.2">
      <c r="A3985" s="4" t="s">
        <v>12423</v>
      </c>
      <c r="B3985" s="4" t="s">
        <v>12424</v>
      </c>
    </row>
    <row r="3986" spans="1:2" x14ac:dyDescent="0.2">
      <c r="A3986" s="4" t="s">
        <v>12426</v>
      </c>
      <c r="B3986" s="4" t="s">
        <v>12427</v>
      </c>
    </row>
    <row r="3987" spans="1:2" x14ac:dyDescent="0.2">
      <c r="A3987" s="4" t="s">
        <v>12429</v>
      </c>
      <c r="B3987" s="4" t="s">
        <v>12430</v>
      </c>
    </row>
    <row r="3988" spans="1:2" x14ac:dyDescent="0.2">
      <c r="A3988" s="4" t="s">
        <v>12432</v>
      </c>
      <c r="B3988" s="4" t="s">
        <v>12433</v>
      </c>
    </row>
    <row r="3989" spans="1:2" x14ac:dyDescent="0.2">
      <c r="A3989" s="4" t="s">
        <v>12435</v>
      </c>
      <c r="B3989" s="4" t="s">
        <v>12436</v>
      </c>
    </row>
    <row r="3990" spans="1:2" x14ac:dyDescent="0.2">
      <c r="A3990" s="4" t="s">
        <v>12438</v>
      </c>
      <c r="B3990" s="4" t="s">
        <v>12439</v>
      </c>
    </row>
    <row r="3991" spans="1:2" x14ac:dyDescent="0.2">
      <c r="A3991" s="4" t="s">
        <v>12441</v>
      </c>
      <c r="B3991" s="4" t="s">
        <v>12442</v>
      </c>
    </row>
    <row r="3992" spans="1:2" x14ac:dyDescent="0.2">
      <c r="A3992" s="4" t="s">
        <v>12444</v>
      </c>
      <c r="B3992" s="4" t="s">
        <v>12445</v>
      </c>
    </row>
    <row r="3993" spans="1:2" x14ac:dyDescent="0.2">
      <c r="A3993" s="4" t="s">
        <v>12447</v>
      </c>
      <c r="B3993" s="4" t="s">
        <v>12448</v>
      </c>
    </row>
    <row r="3994" spans="1:2" x14ac:dyDescent="0.2">
      <c r="A3994" s="4" t="s">
        <v>12450</v>
      </c>
      <c r="B3994" s="4" t="s">
        <v>12451</v>
      </c>
    </row>
    <row r="3995" spans="1:2" x14ac:dyDescent="0.2">
      <c r="A3995" s="4" t="s">
        <v>12453</v>
      </c>
      <c r="B3995" s="4" t="s">
        <v>12454</v>
      </c>
    </row>
    <row r="3996" spans="1:2" x14ac:dyDescent="0.2">
      <c r="A3996" s="4" t="s">
        <v>12456</v>
      </c>
      <c r="B3996" s="4" t="s">
        <v>12457</v>
      </c>
    </row>
    <row r="3997" spans="1:2" x14ac:dyDescent="0.2">
      <c r="A3997" s="4" t="s">
        <v>12459</v>
      </c>
      <c r="B3997" s="4" t="s">
        <v>12460</v>
      </c>
    </row>
    <row r="3998" spans="1:2" x14ac:dyDescent="0.2">
      <c r="A3998" s="4" t="s">
        <v>12462</v>
      </c>
      <c r="B3998" s="4" t="s">
        <v>12463</v>
      </c>
    </row>
    <row r="3999" spans="1:2" x14ac:dyDescent="0.2">
      <c r="A3999" s="4" t="s">
        <v>12465</v>
      </c>
      <c r="B3999" s="4" t="s">
        <v>12466</v>
      </c>
    </row>
    <row r="4000" spans="1:2" x14ac:dyDescent="0.2">
      <c r="A4000" s="4" t="s">
        <v>12468</v>
      </c>
      <c r="B4000" s="4" t="s">
        <v>12469</v>
      </c>
    </row>
    <row r="4001" spans="1:2" x14ac:dyDescent="0.2">
      <c r="A4001" s="4" t="s">
        <v>12471</v>
      </c>
      <c r="B4001" s="4" t="s">
        <v>12472</v>
      </c>
    </row>
    <row r="4002" spans="1:2" x14ac:dyDescent="0.2">
      <c r="A4002" s="4" t="s">
        <v>12474</v>
      </c>
      <c r="B4002" s="4" t="s">
        <v>12475</v>
      </c>
    </row>
    <row r="4003" spans="1:2" x14ac:dyDescent="0.2">
      <c r="A4003" s="4" t="s">
        <v>12477</v>
      </c>
      <c r="B4003" s="4" t="s">
        <v>12478</v>
      </c>
    </row>
    <row r="4004" spans="1:2" x14ac:dyDescent="0.2">
      <c r="A4004" s="4" t="s">
        <v>12480</v>
      </c>
      <c r="B4004" s="4" t="s">
        <v>12481</v>
      </c>
    </row>
    <row r="4005" spans="1:2" x14ac:dyDescent="0.2">
      <c r="A4005" s="4" t="s">
        <v>12483</v>
      </c>
      <c r="B4005" s="4" t="s">
        <v>12484</v>
      </c>
    </row>
    <row r="4006" spans="1:2" x14ac:dyDescent="0.2">
      <c r="A4006" s="4" t="s">
        <v>12486</v>
      </c>
      <c r="B4006" s="4" t="s">
        <v>12487</v>
      </c>
    </row>
    <row r="4007" spans="1:2" x14ac:dyDescent="0.2">
      <c r="A4007" s="4" t="s">
        <v>12489</v>
      </c>
      <c r="B4007" s="4" t="s">
        <v>12490</v>
      </c>
    </row>
    <row r="4008" spans="1:2" x14ac:dyDescent="0.2">
      <c r="A4008" s="4" t="s">
        <v>12492</v>
      </c>
      <c r="B4008" s="4" t="s">
        <v>12493</v>
      </c>
    </row>
    <row r="4009" spans="1:2" x14ac:dyDescent="0.2">
      <c r="A4009" s="4" t="s">
        <v>12495</v>
      </c>
      <c r="B4009" s="4" t="s">
        <v>12496</v>
      </c>
    </row>
    <row r="4010" spans="1:2" x14ac:dyDescent="0.2">
      <c r="A4010" s="4" t="s">
        <v>12498</v>
      </c>
      <c r="B4010" s="4" t="s">
        <v>12499</v>
      </c>
    </row>
    <row r="4011" spans="1:2" x14ac:dyDescent="0.2">
      <c r="A4011" s="4" t="s">
        <v>12501</v>
      </c>
      <c r="B4011" s="4" t="s">
        <v>12502</v>
      </c>
    </row>
    <row r="4012" spans="1:2" x14ac:dyDescent="0.2">
      <c r="A4012" s="4" t="s">
        <v>12504</v>
      </c>
      <c r="B4012" s="4" t="s">
        <v>12505</v>
      </c>
    </row>
    <row r="4013" spans="1:2" x14ac:dyDescent="0.2">
      <c r="A4013" s="4" t="s">
        <v>12507</v>
      </c>
      <c r="B4013" s="4" t="s">
        <v>19466</v>
      </c>
    </row>
    <row r="4014" spans="1:2" x14ac:dyDescent="0.2">
      <c r="A4014" s="4" t="s">
        <v>12510</v>
      </c>
      <c r="B4014" s="4" t="s">
        <v>19242</v>
      </c>
    </row>
    <row r="4015" spans="1:2" x14ac:dyDescent="0.2">
      <c r="A4015" s="4" t="s">
        <v>12513</v>
      </c>
      <c r="B4015" s="4" t="s">
        <v>19444</v>
      </c>
    </row>
    <row r="4016" spans="1:2" x14ac:dyDescent="0.2">
      <c r="A4016" s="4" t="s">
        <v>12516</v>
      </c>
      <c r="B4016" s="4" t="s">
        <v>19305</v>
      </c>
    </row>
    <row r="4017" spans="1:2" x14ac:dyDescent="0.2">
      <c r="A4017" s="4" t="s">
        <v>12519</v>
      </c>
      <c r="B4017" s="4" t="s">
        <v>19587</v>
      </c>
    </row>
    <row r="4018" spans="1:2" x14ac:dyDescent="0.2">
      <c r="A4018" s="4" t="s">
        <v>12522</v>
      </c>
      <c r="B4018" s="4" t="s">
        <v>18862</v>
      </c>
    </row>
    <row r="4019" spans="1:2" x14ac:dyDescent="0.2">
      <c r="A4019" s="4" t="s">
        <v>12525</v>
      </c>
      <c r="B4019" s="4" t="s">
        <v>19575</v>
      </c>
    </row>
    <row r="4020" spans="1:2" x14ac:dyDescent="0.2">
      <c r="A4020" s="4" t="s">
        <v>12528</v>
      </c>
      <c r="B4020" s="4" t="s">
        <v>19316</v>
      </c>
    </row>
    <row r="4021" spans="1:2" x14ac:dyDescent="0.2">
      <c r="A4021" s="4" t="s">
        <v>12531</v>
      </c>
      <c r="B4021" s="4" t="s">
        <v>19531</v>
      </c>
    </row>
    <row r="4022" spans="1:2" x14ac:dyDescent="0.2">
      <c r="A4022" s="4" t="s">
        <v>12534</v>
      </c>
      <c r="B4022" s="4" t="s">
        <v>18865</v>
      </c>
    </row>
    <row r="4023" spans="1:2" x14ac:dyDescent="0.2">
      <c r="A4023" s="4" t="s">
        <v>12537</v>
      </c>
      <c r="B4023" s="4" t="s">
        <v>19474</v>
      </c>
    </row>
    <row r="4024" spans="1:2" x14ac:dyDescent="0.2">
      <c r="A4024" s="4" t="s">
        <v>12540</v>
      </c>
      <c r="B4024" s="4" t="s">
        <v>19320</v>
      </c>
    </row>
    <row r="4025" spans="1:2" x14ac:dyDescent="0.2">
      <c r="A4025" s="4" t="s">
        <v>12543</v>
      </c>
      <c r="B4025" s="4" t="s">
        <v>19456</v>
      </c>
    </row>
    <row r="4026" spans="1:2" x14ac:dyDescent="0.2">
      <c r="A4026" s="4" t="s">
        <v>12546</v>
      </c>
      <c r="B4026" s="4" t="s">
        <v>19282</v>
      </c>
    </row>
    <row r="4027" spans="1:2" x14ac:dyDescent="0.2">
      <c r="A4027" s="4" t="s">
        <v>12549</v>
      </c>
      <c r="B4027" s="4" t="s">
        <v>19406</v>
      </c>
    </row>
    <row r="4028" spans="1:2" x14ac:dyDescent="0.2">
      <c r="A4028" s="4" t="s">
        <v>12552</v>
      </c>
      <c r="B4028" s="4" t="s">
        <v>19174</v>
      </c>
    </row>
    <row r="4029" spans="1:2" x14ac:dyDescent="0.2">
      <c r="A4029" s="4" t="s">
        <v>12555</v>
      </c>
      <c r="B4029" s="4" t="s">
        <v>19432</v>
      </c>
    </row>
    <row r="4030" spans="1:2" x14ac:dyDescent="0.2">
      <c r="A4030" s="4" t="s">
        <v>12558</v>
      </c>
      <c r="B4030" s="4" t="s">
        <v>19205</v>
      </c>
    </row>
    <row r="4031" spans="1:2" x14ac:dyDescent="0.2">
      <c r="A4031" s="4" t="s">
        <v>12561</v>
      </c>
      <c r="B4031" s="4" t="s">
        <v>19408</v>
      </c>
    </row>
    <row r="4032" spans="1:2" x14ac:dyDescent="0.2">
      <c r="A4032" s="4" t="s">
        <v>12564</v>
      </c>
      <c r="B4032" s="4" t="s">
        <v>19202</v>
      </c>
    </row>
    <row r="4033" spans="1:2" x14ac:dyDescent="0.2">
      <c r="A4033" s="4" t="s">
        <v>12567</v>
      </c>
      <c r="B4033" s="4" t="s">
        <v>12568</v>
      </c>
    </row>
    <row r="4034" spans="1:2" x14ac:dyDescent="0.2">
      <c r="A4034" s="4" t="s">
        <v>12569</v>
      </c>
      <c r="B4034" s="4" t="s">
        <v>12570</v>
      </c>
    </row>
    <row r="4035" spans="1:2" x14ac:dyDescent="0.2">
      <c r="A4035" s="4" t="s">
        <v>12571</v>
      </c>
      <c r="B4035" s="4" t="s">
        <v>12572</v>
      </c>
    </row>
    <row r="4036" spans="1:2" x14ac:dyDescent="0.2">
      <c r="A4036" s="4" t="s">
        <v>12574</v>
      </c>
      <c r="B4036" s="4" t="s">
        <v>12575</v>
      </c>
    </row>
    <row r="4037" spans="1:2" x14ac:dyDescent="0.2">
      <c r="A4037" s="4" t="s">
        <v>12577</v>
      </c>
      <c r="B4037" s="4" t="s">
        <v>12578</v>
      </c>
    </row>
    <row r="4038" spans="1:2" x14ac:dyDescent="0.2">
      <c r="A4038" s="4" t="s">
        <v>12579</v>
      </c>
      <c r="B4038" s="4" t="s">
        <v>12580</v>
      </c>
    </row>
    <row r="4039" spans="1:2" x14ac:dyDescent="0.2">
      <c r="A4039" s="4" t="s">
        <v>12581</v>
      </c>
      <c r="B4039" s="4" t="s">
        <v>12582</v>
      </c>
    </row>
    <row r="4040" spans="1:2" x14ac:dyDescent="0.2">
      <c r="A4040" s="4" t="s">
        <v>12583</v>
      </c>
      <c r="B4040" s="4" t="s">
        <v>12584</v>
      </c>
    </row>
    <row r="4041" spans="1:2" x14ac:dyDescent="0.2">
      <c r="A4041" s="4" t="s">
        <v>12585</v>
      </c>
      <c r="B4041" s="4" t="s">
        <v>12586</v>
      </c>
    </row>
    <row r="4042" spans="1:2" x14ac:dyDescent="0.2">
      <c r="A4042" s="4" t="s">
        <v>12587</v>
      </c>
      <c r="B4042" s="4" t="s">
        <v>12588</v>
      </c>
    </row>
    <row r="4043" spans="1:2" x14ac:dyDescent="0.2">
      <c r="A4043" s="4" t="s">
        <v>22851</v>
      </c>
      <c r="B4043" s="4" t="s">
        <v>22852</v>
      </c>
    </row>
    <row r="4044" spans="1:2" x14ac:dyDescent="0.2">
      <c r="A4044" s="4" t="s">
        <v>22853</v>
      </c>
      <c r="B4044" s="4" t="s">
        <v>22854</v>
      </c>
    </row>
    <row r="4045" spans="1:2" x14ac:dyDescent="0.2">
      <c r="A4045" s="4" t="s">
        <v>22855</v>
      </c>
      <c r="B4045" s="4" t="s">
        <v>22856</v>
      </c>
    </row>
    <row r="4046" spans="1:2" x14ac:dyDescent="0.2">
      <c r="A4046" s="4" t="s">
        <v>22857</v>
      </c>
      <c r="B4046" s="4" t="s">
        <v>22858</v>
      </c>
    </row>
    <row r="4047" spans="1:2" x14ac:dyDescent="0.2">
      <c r="A4047" s="4" t="s">
        <v>22859</v>
      </c>
      <c r="B4047" s="4" t="s">
        <v>22860</v>
      </c>
    </row>
    <row r="4048" spans="1:2" x14ac:dyDescent="0.2">
      <c r="A4048" s="4" t="s">
        <v>22861</v>
      </c>
      <c r="B4048" s="4" t="s">
        <v>22862</v>
      </c>
    </row>
    <row r="4049" spans="1:2" x14ac:dyDescent="0.2">
      <c r="A4049" s="4" t="s">
        <v>22863</v>
      </c>
      <c r="B4049" s="4" t="s">
        <v>22864</v>
      </c>
    </row>
    <row r="4050" spans="1:2" x14ac:dyDescent="0.2">
      <c r="A4050" s="4" t="s">
        <v>22865</v>
      </c>
      <c r="B4050" s="4" t="s">
        <v>22866</v>
      </c>
    </row>
    <row r="4051" spans="1:2" x14ac:dyDescent="0.2">
      <c r="A4051" s="4" t="s">
        <v>12589</v>
      </c>
      <c r="B4051" s="4" t="s">
        <v>12590</v>
      </c>
    </row>
    <row r="4052" spans="1:2" x14ac:dyDescent="0.2">
      <c r="A4052" s="4" t="s">
        <v>12591</v>
      </c>
      <c r="B4052" s="4" t="s">
        <v>12592</v>
      </c>
    </row>
    <row r="4053" spans="1:2" x14ac:dyDescent="0.2">
      <c r="A4053" s="4" t="s">
        <v>12593</v>
      </c>
      <c r="B4053" s="4" t="s">
        <v>12594</v>
      </c>
    </row>
    <row r="4054" spans="1:2" x14ac:dyDescent="0.2">
      <c r="A4054" s="4" t="s">
        <v>12595</v>
      </c>
      <c r="B4054" s="4" t="s">
        <v>12596</v>
      </c>
    </row>
    <row r="4055" spans="1:2" x14ac:dyDescent="0.2">
      <c r="A4055" s="4" t="s">
        <v>12597</v>
      </c>
      <c r="B4055" s="4" t="s">
        <v>12598</v>
      </c>
    </row>
    <row r="4056" spans="1:2" x14ac:dyDescent="0.2">
      <c r="A4056" s="4" t="s">
        <v>12599</v>
      </c>
      <c r="B4056" s="4" t="s">
        <v>12600</v>
      </c>
    </row>
    <row r="4057" spans="1:2" x14ac:dyDescent="0.2">
      <c r="A4057" s="4" t="s">
        <v>12601</v>
      </c>
      <c r="B4057" s="4" t="s">
        <v>12602</v>
      </c>
    </row>
    <row r="4058" spans="1:2" x14ac:dyDescent="0.2">
      <c r="A4058" s="4" t="s">
        <v>12603</v>
      </c>
      <c r="B4058" s="4" t="s">
        <v>12604</v>
      </c>
    </row>
    <row r="4059" spans="1:2" x14ac:dyDescent="0.2">
      <c r="A4059" s="4" t="s">
        <v>12605</v>
      </c>
      <c r="B4059" s="4" t="s">
        <v>12606</v>
      </c>
    </row>
    <row r="4060" spans="1:2" x14ac:dyDescent="0.2">
      <c r="A4060" s="4" t="s">
        <v>22867</v>
      </c>
      <c r="B4060" s="4" t="s">
        <v>22868</v>
      </c>
    </row>
    <row r="4061" spans="1:2" x14ac:dyDescent="0.2">
      <c r="A4061" s="4" t="s">
        <v>22869</v>
      </c>
      <c r="B4061" s="4" t="s">
        <v>22870</v>
      </c>
    </row>
    <row r="4062" spans="1:2" x14ac:dyDescent="0.2">
      <c r="A4062" s="4" t="s">
        <v>22871</v>
      </c>
      <c r="B4062" s="4" t="s">
        <v>22872</v>
      </c>
    </row>
    <row r="4063" spans="1:2" x14ac:dyDescent="0.2">
      <c r="A4063" s="4" t="s">
        <v>22873</v>
      </c>
      <c r="B4063" s="4" t="s">
        <v>22874</v>
      </c>
    </row>
    <row r="4064" spans="1:2" x14ac:dyDescent="0.2">
      <c r="A4064" s="4" t="s">
        <v>12607</v>
      </c>
      <c r="B4064" s="4" t="s">
        <v>12608</v>
      </c>
    </row>
    <row r="4065" spans="1:2" x14ac:dyDescent="0.2">
      <c r="A4065" s="4" t="s">
        <v>12609</v>
      </c>
      <c r="B4065" s="4" t="s">
        <v>12610</v>
      </c>
    </row>
    <row r="4066" spans="1:2" x14ac:dyDescent="0.2">
      <c r="A4066" s="4" t="s">
        <v>12611</v>
      </c>
      <c r="B4066" s="4" t="s">
        <v>12612</v>
      </c>
    </row>
    <row r="4067" spans="1:2" x14ac:dyDescent="0.2">
      <c r="A4067" s="4" t="s">
        <v>12613</v>
      </c>
      <c r="B4067" s="4" t="s">
        <v>12614</v>
      </c>
    </row>
    <row r="4068" spans="1:2" x14ac:dyDescent="0.2">
      <c r="A4068" s="4" t="s">
        <v>12615</v>
      </c>
      <c r="B4068" s="4" t="s">
        <v>12616</v>
      </c>
    </row>
    <row r="4069" spans="1:2" x14ac:dyDescent="0.2">
      <c r="A4069" s="4" t="s">
        <v>12617</v>
      </c>
      <c r="B4069" s="4" t="s">
        <v>12618</v>
      </c>
    </row>
    <row r="4070" spans="1:2" x14ac:dyDescent="0.2">
      <c r="A4070" s="4" t="s">
        <v>12619</v>
      </c>
      <c r="B4070" s="4" t="s">
        <v>12620</v>
      </c>
    </row>
    <row r="4071" spans="1:2" x14ac:dyDescent="0.2">
      <c r="A4071" s="4" t="s">
        <v>12621</v>
      </c>
      <c r="B4071" s="4" t="s">
        <v>12622</v>
      </c>
    </row>
    <row r="4072" spans="1:2" x14ac:dyDescent="0.2">
      <c r="A4072" s="4" t="s">
        <v>12623</v>
      </c>
      <c r="B4072" s="4" t="s">
        <v>12624</v>
      </c>
    </row>
    <row r="4073" spans="1:2" x14ac:dyDescent="0.2">
      <c r="A4073" s="4" t="s">
        <v>12626</v>
      </c>
      <c r="B4073" s="4" t="s">
        <v>12627</v>
      </c>
    </row>
    <row r="4074" spans="1:2" x14ac:dyDescent="0.2">
      <c r="A4074" s="4" t="s">
        <v>12629</v>
      </c>
      <c r="B4074" s="4" t="s">
        <v>12630</v>
      </c>
    </row>
    <row r="4075" spans="1:2" x14ac:dyDescent="0.2">
      <c r="A4075" s="4" t="s">
        <v>12632</v>
      </c>
      <c r="B4075" s="4" t="s">
        <v>12633</v>
      </c>
    </row>
    <row r="4076" spans="1:2" x14ac:dyDescent="0.2">
      <c r="A4076" s="4" t="s">
        <v>12635</v>
      </c>
      <c r="B4076" s="4" t="s">
        <v>12636</v>
      </c>
    </row>
    <row r="4077" spans="1:2" x14ac:dyDescent="0.2">
      <c r="A4077" s="4" t="s">
        <v>12638</v>
      </c>
      <c r="B4077" s="4" t="s">
        <v>12639</v>
      </c>
    </row>
    <row r="4078" spans="1:2" x14ac:dyDescent="0.2">
      <c r="A4078" s="4" t="s">
        <v>12641</v>
      </c>
      <c r="B4078" s="4" t="s">
        <v>12642</v>
      </c>
    </row>
    <row r="4079" spans="1:2" x14ac:dyDescent="0.2">
      <c r="A4079" s="4" t="s">
        <v>12644</v>
      </c>
      <c r="B4079" s="4" t="s">
        <v>12645</v>
      </c>
    </row>
    <row r="4080" spans="1:2" x14ac:dyDescent="0.2">
      <c r="A4080" s="4" t="s">
        <v>12647</v>
      </c>
      <c r="B4080" s="4" t="s">
        <v>12648</v>
      </c>
    </row>
    <row r="4081" spans="1:2" x14ac:dyDescent="0.2">
      <c r="A4081" s="4" t="s">
        <v>12650</v>
      </c>
      <c r="B4081" s="4" t="s">
        <v>12651</v>
      </c>
    </row>
    <row r="4082" spans="1:2" x14ac:dyDescent="0.2">
      <c r="A4082" s="4" t="s">
        <v>12653</v>
      </c>
      <c r="B4082" s="4" t="s">
        <v>12654</v>
      </c>
    </row>
    <row r="4083" spans="1:2" x14ac:dyDescent="0.2">
      <c r="A4083" s="4" t="s">
        <v>12656</v>
      </c>
      <c r="B4083" s="4" t="s">
        <v>12657</v>
      </c>
    </row>
    <row r="4084" spans="1:2" x14ac:dyDescent="0.2">
      <c r="A4084" s="4" t="s">
        <v>12659</v>
      </c>
      <c r="B4084" s="4" t="s">
        <v>12660</v>
      </c>
    </row>
    <row r="4085" spans="1:2" x14ac:dyDescent="0.2">
      <c r="A4085" s="4" t="s">
        <v>12662</v>
      </c>
      <c r="B4085" s="4" t="s">
        <v>12663</v>
      </c>
    </row>
    <row r="4086" spans="1:2" x14ac:dyDescent="0.2">
      <c r="A4086" s="4" t="s">
        <v>12665</v>
      </c>
      <c r="B4086" s="4" t="s">
        <v>12666</v>
      </c>
    </row>
    <row r="4087" spans="1:2" x14ac:dyDescent="0.2">
      <c r="A4087" s="4" t="s">
        <v>12668</v>
      </c>
      <c r="B4087" s="4" t="s">
        <v>12669</v>
      </c>
    </row>
    <row r="4088" spans="1:2" x14ac:dyDescent="0.2">
      <c r="A4088" s="4" t="s">
        <v>12671</v>
      </c>
      <c r="B4088" s="4" t="s">
        <v>12672</v>
      </c>
    </row>
    <row r="4089" spans="1:2" x14ac:dyDescent="0.2">
      <c r="A4089" s="4" t="s">
        <v>12674</v>
      </c>
      <c r="B4089" s="4" t="s">
        <v>12675</v>
      </c>
    </row>
    <row r="4090" spans="1:2" x14ac:dyDescent="0.2">
      <c r="A4090" s="4" t="s">
        <v>12677</v>
      </c>
      <c r="B4090" s="4" t="s">
        <v>12678</v>
      </c>
    </row>
    <row r="4091" spans="1:2" x14ac:dyDescent="0.2">
      <c r="A4091" s="4" t="s">
        <v>12680</v>
      </c>
      <c r="B4091" s="4" t="s">
        <v>12681</v>
      </c>
    </row>
    <row r="4092" spans="1:2" x14ac:dyDescent="0.2">
      <c r="A4092" s="4" t="s">
        <v>12683</v>
      </c>
      <c r="B4092" s="4" t="s">
        <v>12684</v>
      </c>
    </row>
    <row r="4093" spans="1:2" x14ac:dyDescent="0.2">
      <c r="A4093" s="4" t="s">
        <v>12686</v>
      </c>
      <c r="B4093" s="4" t="s">
        <v>12687</v>
      </c>
    </row>
    <row r="4094" spans="1:2" x14ac:dyDescent="0.2">
      <c r="A4094" s="4" t="s">
        <v>12689</v>
      </c>
      <c r="B4094" s="4" t="s">
        <v>12690</v>
      </c>
    </row>
    <row r="4095" spans="1:2" x14ac:dyDescent="0.2">
      <c r="A4095" s="4" t="s">
        <v>12692</v>
      </c>
      <c r="B4095" s="4" t="s">
        <v>12693</v>
      </c>
    </row>
    <row r="4096" spans="1:2" x14ac:dyDescent="0.2">
      <c r="A4096" s="4" t="s">
        <v>12695</v>
      </c>
      <c r="B4096" s="4" t="s">
        <v>12696</v>
      </c>
    </row>
    <row r="4097" spans="1:2" x14ac:dyDescent="0.2">
      <c r="A4097" s="4" t="s">
        <v>12698</v>
      </c>
      <c r="B4097" s="4" t="s">
        <v>12699</v>
      </c>
    </row>
    <row r="4098" spans="1:2" x14ac:dyDescent="0.2">
      <c r="A4098" s="4" t="s">
        <v>12701</v>
      </c>
      <c r="B4098" s="4" t="s">
        <v>12702</v>
      </c>
    </row>
    <row r="4099" spans="1:2" x14ac:dyDescent="0.2">
      <c r="A4099" s="4" t="s">
        <v>12704</v>
      </c>
      <c r="B4099" s="4" t="s">
        <v>12705</v>
      </c>
    </row>
    <row r="4100" spans="1:2" x14ac:dyDescent="0.2">
      <c r="A4100" s="4" t="s">
        <v>12707</v>
      </c>
      <c r="B4100" s="4" t="s">
        <v>12708</v>
      </c>
    </row>
    <row r="4101" spans="1:2" x14ac:dyDescent="0.2">
      <c r="A4101" s="4" t="s">
        <v>12710</v>
      </c>
      <c r="B4101" s="4" t="s">
        <v>12711</v>
      </c>
    </row>
    <row r="4102" spans="1:2" x14ac:dyDescent="0.2">
      <c r="A4102" s="4" t="s">
        <v>12713</v>
      </c>
      <c r="B4102" s="4" t="s">
        <v>12714</v>
      </c>
    </row>
    <row r="4103" spans="1:2" x14ac:dyDescent="0.2">
      <c r="A4103" s="4" t="s">
        <v>12716</v>
      </c>
      <c r="B4103" s="4" t="s">
        <v>12717</v>
      </c>
    </row>
    <row r="4104" spans="1:2" x14ac:dyDescent="0.2">
      <c r="A4104" s="4" t="s">
        <v>12719</v>
      </c>
      <c r="B4104" s="4" t="s">
        <v>12720</v>
      </c>
    </row>
    <row r="4105" spans="1:2" x14ac:dyDescent="0.2">
      <c r="A4105" s="4" t="s">
        <v>12722</v>
      </c>
      <c r="B4105" s="4" t="s">
        <v>12723</v>
      </c>
    </row>
    <row r="4106" spans="1:2" x14ac:dyDescent="0.2">
      <c r="A4106" s="4" t="s">
        <v>12725</v>
      </c>
      <c r="B4106" s="4" t="s">
        <v>12726</v>
      </c>
    </row>
    <row r="4107" spans="1:2" x14ac:dyDescent="0.2">
      <c r="A4107" s="4" t="s">
        <v>12728</v>
      </c>
      <c r="B4107" s="4" t="s">
        <v>12729</v>
      </c>
    </row>
    <row r="4108" spans="1:2" x14ac:dyDescent="0.2">
      <c r="A4108" s="4" t="s">
        <v>12731</v>
      </c>
      <c r="B4108" s="4" t="s">
        <v>12732</v>
      </c>
    </row>
    <row r="4109" spans="1:2" x14ac:dyDescent="0.2">
      <c r="A4109" s="4" t="s">
        <v>12734</v>
      </c>
      <c r="B4109" s="4" t="s">
        <v>12735</v>
      </c>
    </row>
    <row r="4110" spans="1:2" x14ac:dyDescent="0.2">
      <c r="A4110" s="4" t="s">
        <v>12737</v>
      </c>
      <c r="B4110" s="4" t="s">
        <v>12738</v>
      </c>
    </row>
    <row r="4111" spans="1:2" x14ac:dyDescent="0.2">
      <c r="A4111" s="4" t="s">
        <v>12740</v>
      </c>
      <c r="B4111" s="4" t="s">
        <v>12741</v>
      </c>
    </row>
    <row r="4112" spans="1:2" x14ac:dyDescent="0.2">
      <c r="A4112" s="4" t="s">
        <v>12743</v>
      </c>
      <c r="B4112" s="4" t="s">
        <v>12744</v>
      </c>
    </row>
    <row r="4113" spans="1:2" x14ac:dyDescent="0.2">
      <c r="A4113" s="4" t="s">
        <v>12746</v>
      </c>
      <c r="B4113" s="4" t="s">
        <v>12747</v>
      </c>
    </row>
    <row r="4114" spans="1:2" x14ac:dyDescent="0.2">
      <c r="A4114" s="4" t="s">
        <v>12749</v>
      </c>
      <c r="B4114" s="4" t="s">
        <v>12750</v>
      </c>
    </row>
    <row r="4115" spans="1:2" x14ac:dyDescent="0.2">
      <c r="A4115" s="4" t="s">
        <v>12752</v>
      </c>
      <c r="B4115" s="4" t="s">
        <v>12753</v>
      </c>
    </row>
    <row r="4116" spans="1:2" x14ac:dyDescent="0.2">
      <c r="A4116" s="4" t="s">
        <v>12755</v>
      </c>
      <c r="B4116" s="4" t="s">
        <v>12756</v>
      </c>
    </row>
    <row r="4117" spans="1:2" x14ac:dyDescent="0.2">
      <c r="A4117" s="4" t="s">
        <v>12758</v>
      </c>
      <c r="B4117" s="4" t="s">
        <v>12759</v>
      </c>
    </row>
    <row r="4118" spans="1:2" x14ac:dyDescent="0.2">
      <c r="A4118" s="4" t="s">
        <v>12761</v>
      </c>
      <c r="B4118" s="4" t="s">
        <v>12762</v>
      </c>
    </row>
    <row r="4119" spans="1:2" x14ac:dyDescent="0.2">
      <c r="A4119" s="4" t="s">
        <v>12764</v>
      </c>
      <c r="B4119" s="4" t="s">
        <v>12765</v>
      </c>
    </row>
    <row r="4120" spans="1:2" x14ac:dyDescent="0.2">
      <c r="A4120" s="4" t="s">
        <v>12767</v>
      </c>
      <c r="B4120" s="4" t="s">
        <v>12768</v>
      </c>
    </row>
    <row r="4121" spans="1:2" x14ac:dyDescent="0.2">
      <c r="A4121" s="4" t="s">
        <v>12770</v>
      </c>
      <c r="B4121" s="4" t="s">
        <v>12771</v>
      </c>
    </row>
    <row r="4122" spans="1:2" x14ac:dyDescent="0.2">
      <c r="A4122" s="4" t="s">
        <v>12773</v>
      </c>
      <c r="B4122" s="4" t="s">
        <v>12774</v>
      </c>
    </row>
    <row r="4123" spans="1:2" x14ac:dyDescent="0.2">
      <c r="A4123" s="4" t="s">
        <v>12776</v>
      </c>
      <c r="B4123" s="4" t="s">
        <v>12777</v>
      </c>
    </row>
    <row r="4124" spans="1:2" x14ac:dyDescent="0.2">
      <c r="A4124" s="4" t="s">
        <v>12779</v>
      </c>
      <c r="B4124" s="4" t="s">
        <v>12780</v>
      </c>
    </row>
    <row r="4125" spans="1:2" x14ac:dyDescent="0.2">
      <c r="A4125" s="4" t="s">
        <v>12782</v>
      </c>
      <c r="B4125" s="4" t="s">
        <v>12783</v>
      </c>
    </row>
    <row r="4126" spans="1:2" x14ac:dyDescent="0.2">
      <c r="A4126" s="4" t="s">
        <v>12785</v>
      </c>
      <c r="B4126" s="4" t="s">
        <v>12786</v>
      </c>
    </row>
    <row r="4127" spans="1:2" x14ac:dyDescent="0.2">
      <c r="A4127" s="4" t="s">
        <v>12788</v>
      </c>
      <c r="B4127" s="4" t="s">
        <v>12789</v>
      </c>
    </row>
    <row r="4128" spans="1:2" x14ac:dyDescent="0.2">
      <c r="A4128" s="4" t="s">
        <v>12791</v>
      </c>
      <c r="B4128" s="4" t="s">
        <v>12792</v>
      </c>
    </row>
    <row r="4129" spans="1:2" x14ac:dyDescent="0.2">
      <c r="A4129" s="4" t="s">
        <v>12794</v>
      </c>
      <c r="B4129" s="4" t="s">
        <v>12795</v>
      </c>
    </row>
    <row r="4130" spans="1:2" x14ac:dyDescent="0.2">
      <c r="A4130" s="4" t="s">
        <v>12797</v>
      </c>
      <c r="B4130" s="4" t="s">
        <v>12798</v>
      </c>
    </row>
    <row r="4131" spans="1:2" x14ac:dyDescent="0.2">
      <c r="A4131" s="4" t="s">
        <v>12800</v>
      </c>
      <c r="B4131" s="4" t="s">
        <v>12801</v>
      </c>
    </row>
    <row r="4132" spans="1:2" x14ac:dyDescent="0.2">
      <c r="A4132" s="4" t="s">
        <v>12803</v>
      </c>
      <c r="B4132" s="4" t="s">
        <v>12804</v>
      </c>
    </row>
    <row r="4133" spans="1:2" x14ac:dyDescent="0.2">
      <c r="A4133" s="4" t="s">
        <v>12806</v>
      </c>
      <c r="B4133" s="4" t="s">
        <v>12807</v>
      </c>
    </row>
    <row r="4134" spans="1:2" x14ac:dyDescent="0.2">
      <c r="A4134" s="4" t="s">
        <v>12809</v>
      </c>
      <c r="B4134" s="4" t="s">
        <v>12810</v>
      </c>
    </row>
    <row r="4135" spans="1:2" x14ac:dyDescent="0.2">
      <c r="A4135" s="4" t="s">
        <v>12812</v>
      </c>
      <c r="B4135" s="4" t="s">
        <v>12813</v>
      </c>
    </row>
    <row r="4136" spans="1:2" x14ac:dyDescent="0.2">
      <c r="A4136" s="4" t="s">
        <v>12815</v>
      </c>
      <c r="B4136" s="4" t="s">
        <v>12816</v>
      </c>
    </row>
    <row r="4137" spans="1:2" x14ac:dyDescent="0.2">
      <c r="A4137" s="4" t="s">
        <v>12818</v>
      </c>
      <c r="B4137" s="4" t="s">
        <v>12819</v>
      </c>
    </row>
    <row r="4138" spans="1:2" x14ac:dyDescent="0.2">
      <c r="A4138" s="4" t="s">
        <v>12821</v>
      </c>
      <c r="B4138" s="4" t="s">
        <v>12822</v>
      </c>
    </row>
    <row r="4139" spans="1:2" x14ac:dyDescent="0.2">
      <c r="A4139" s="4" t="s">
        <v>12824</v>
      </c>
      <c r="B4139" s="4" t="s">
        <v>12825</v>
      </c>
    </row>
    <row r="4140" spans="1:2" x14ac:dyDescent="0.2">
      <c r="A4140" s="4" t="s">
        <v>12827</v>
      </c>
      <c r="B4140" s="4" t="s">
        <v>12828</v>
      </c>
    </row>
    <row r="4141" spans="1:2" x14ac:dyDescent="0.2">
      <c r="A4141" s="4" t="s">
        <v>12830</v>
      </c>
      <c r="B4141" s="4" t="s">
        <v>12831</v>
      </c>
    </row>
    <row r="4142" spans="1:2" x14ac:dyDescent="0.2">
      <c r="A4142" s="4" t="s">
        <v>12833</v>
      </c>
      <c r="B4142" s="4" t="s">
        <v>12834</v>
      </c>
    </row>
    <row r="4143" spans="1:2" x14ac:dyDescent="0.2">
      <c r="A4143" s="4" t="s">
        <v>12836</v>
      </c>
      <c r="B4143" s="4" t="s">
        <v>12837</v>
      </c>
    </row>
    <row r="4144" spans="1:2" x14ac:dyDescent="0.2">
      <c r="A4144" s="4" t="s">
        <v>12839</v>
      </c>
      <c r="B4144" s="4" t="s">
        <v>12840</v>
      </c>
    </row>
    <row r="4145" spans="1:2" x14ac:dyDescent="0.2">
      <c r="A4145" s="4" t="s">
        <v>12842</v>
      </c>
      <c r="B4145" s="4" t="s">
        <v>12843</v>
      </c>
    </row>
    <row r="4146" spans="1:2" x14ac:dyDescent="0.2">
      <c r="A4146" s="4" t="s">
        <v>12845</v>
      </c>
      <c r="B4146" s="4" t="s">
        <v>12846</v>
      </c>
    </row>
    <row r="4147" spans="1:2" x14ac:dyDescent="0.2">
      <c r="A4147" s="4" t="s">
        <v>12848</v>
      </c>
      <c r="B4147" s="4" t="s">
        <v>12849</v>
      </c>
    </row>
    <row r="4148" spans="1:2" x14ac:dyDescent="0.2">
      <c r="A4148" s="4" t="s">
        <v>12851</v>
      </c>
      <c r="B4148" s="4" t="s">
        <v>12852</v>
      </c>
    </row>
    <row r="4149" spans="1:2" x14ac:dyDescent="0.2">
      <c r="A4149" s="4" t="s">
        <v>12854</v>
      </c>
      <c r="B4149" s="4" t="s">
        <v>12855</v>
      </c>
    </row>
    <row r="4150" spans="1:2" x14ac:dyDescent="0.2">
      <c r="A4150" s="4" t="s">
        <v>12857</v>
      </c>
      <c r="B4150" s="4" t="s">
        <v>12858</v>
      </c>
    </row>
    <row r="4151" spans="1:2" x14ac:dyDescent="0.2">
      <c r="A4151" s="4" t="s">
        <v>12860</v>
      </c>
      <c r="B4151" s="4" t="s">
        <v>12861</v>
      </c>
    </row>
    <row r="4152" spans="1:2" x14ac:dyDescent="0.2">
      <c r="A4152" s="4" t="s">
        <v>12863</v>
      </c>
      <c r="B4152" s="4" t="s">
        <v>12864</v>
      </c>
    </row>
    <row r="4153" spans="1:2" x14ac:dyDescent="0.2">
      <c r="A4153" s="4" t="s">
        <v>12866</v>
      </c>
      <c r="B4153" s="4" t="s">
        <v>12867</v>
      </c>
    </row>
    <row r="4154" spans="1:2" x14ac:dyDescent="0.2">
      <c r="A4154" s="4" t="s">
        <v>12869</v>
      </c>
      <c r="B4154" s="4" t="s">
        <v>12870</v>
      </c>
    </row>
    <row r="4155" spans="1:2" x14ac:dyDescent="0.2">
      <c r="A4155" s="4" t="s">
        <v>12872</v>
      </c>
      <c r="B4155" s="4" t="s">
        <v>12873</v>
      </c>
    </row>
    <row r="4156" spans="1:2" x14ac:dyDescent="0.2">
      <c r="A4156" s="4" t="s">
        <v>12875</v>
      </c>
      <c r="B4156" s="4" t="s">
        <v>12876</v>
      </c>
    </row>
    <row r="4157" spans="1:2" x14ac:dyDescent="0.2">
      <c r="A4157" s="4" t="s">
        <v>12878</v>
      </c>
      <c r="B4157" s="4" t="s">
        <v>12879</v>
      </c>
    </row>
    <row r="4158" spans="1:2" x14ac:dyDescent="0.2">
      <c r="A4158" s="4" t="s">
        <v>12881</v>
      </c>
      <c r="B4158" s="4" t="s">
        <v>12882</v>
      </c>
    </row>
    <row r="4159" spans="1:2" x14ac:dyDescent="0.2">
      <c r="A4159" s="4" t="s">
        <v>12884</v>
      </c>
      <c r="B4159" s="4" t="s">
        <v>12885</v>
      </c>
    </row>
    <row r="4160" spans="1:2" x14ac:dyDescent="0.2">
      <c r="A4160" s="4" t="s">
        <v>12887</v>
      </c>
      <c r="B4160" s="4" t="s">
        <v>12888</v>
      </c>
    </row>
    <row r="4161" spans="1:2" x14ac:dyDescent="0.2">
      <c r="A4161" s="4" t="s">
        <v>12890</v>
      </c>
      <c r="B4161" s="4" t="s">
        <v>12891</v>
      </c>
    </row>
    <row r="4162" spans="1:2" x14ac:dyDescent="0.2">
      <c r="A4162" s="4" t="s">
        <v>12893</v>
      </c>
      <c r="B4162" s="4" t="s">
        <v>12894</v>
      </c>
    </row>
    <row r="4163" spans="1:2" x14ac:dyDescent="0.2">
      <c r="A4163" s="4" t="s">
        <v>12896</v>
      </c>
      <c r="B4163" s="4" t="s">
        <v>12897</v>
      </c>
    </row>
    <row r="4164" spans="1:2" x14ac:dyDescent="0.2">
      <c r="A4164" s="4" t="s">
        <v>12899</v>
      </c>
      <c r="B4164" s="4" t="s">
        <v>12900</v>
      </c>
    </row>
    <row r="4165" spans="1:2" x14ac:dyDescent="0.2">
      <c r="A4165" s="4" t="s">
        <v>12902</v>
      </c>
      <c r="B4165" s="4" t="s">
        <v>12903</v>
      </c>
    </row>
    <row r="4166" spans="1:2" x14ac:dyDescent="0.2">
      <c r="A4166" s="4" t="s">
        <v>12905</v>
      </c>
      <c r="B4166" s="4" t="s">
        <v>12906</v>
      </c>
    </row>
    <row r="4167" spans="1:2" x14ac:dyDescent="0.2">
      <c r="A4167" s="4" t="s">
        <v>12908</v>
      </c>
      <c r="B4167" s="4" t="s">
        <v>12909</v>
      </c>
    </row>
    <row r="4168" spans="1:2" x14ac:dyDescent="0.2">
      <c r="A4168" s="4" t="s">
        <v>12911</v>
      </c>
      <c r="B4168" s="4" t="s">
        <v>12912</v>
      </c>
    </row>
    <row r="4169" spans="1:2" x14ac:dyDescent="0.2">
      <c r="A4169" s="4" t="s">
        <v>12914</v>
      </c>
      <c r="B4169" s="4" t="s">
        <v>12915</v>
      </c>
    </row>
    <row r="4170" spans="1:2" x14ac:dyDescent="0.2">
      <c r="A4170" s="4" t="s">
        <v>12917</v>
      </c>
      <c r="B4170" s="4" t="s">
        <v>12918</v>
      </c>
    </row>
    <row r="4171" spans="1:2" x14ac:dyDescent="0.2">
      <c r="A4171" s="4" t="s">
        <v>12920</v>
      </c>
      <c r="B4171" s="4" t="s">
        <v>12921</v>
      </c>
    </row>
    <row r="4172" spans="1:2" x14ac:dyDescent="0.2">
      <c r="A4172" s="4" t="s">
        <v>12923</v>
      </c>
      <c r="B4172" s="4" t="s">
        <v>12924</v>
      </c>
    </row>
    <row r="4173" spans="1:2" x14ac:dyDescent="0.2">
      <c r="A4173" s="4" t="s">
        <v>12926</v>
      </c>
      <c r="B4173" s="4" t="s">
        <v>12927</v>
      </c>
    </row>
    <row r="4174" spans="1:2" x14ac:dyDescent="0.2">
      <c r="A4174" s="4" t="s">
        <v>12929</v>
      </c>
      <c r="B4174" s="4" t="s">
        <v>12930</v>
      </c>
    </row>
    <row r="4175" spans="1:2" x14ac:dyDescent="0.2">
      <c r="A4175" s="4" t="s">
        <v>12932</v>
      </c>
      <c r="B4175" s="4" t="s">
        <v>12933</v>
      </c>
    </row>
    <row r="4176" spans="1:2" x14ac:dyDescent="0.2">
      <c r="A4176" s="4" t="s">
        <v>12935</v>
      </c>
      <c r="B4176" s="4" t="s">
        <v>12936</v>
      </c>
    </row>
    <row r="4177" spans="1:2" x14ac:dyDescent="0.2">
      <c r="A4177" s="4" t="s">
        <v>12938</v>
      </c>
      <c r="B4177" s="4" t="s">
        <v>12939</v>
      </c>
    </row>
    <row r="4178" spans="1:2" x14ac:dyDescent="0.2">
      <c r="A4178" s="4" t="s">
        <v>12941</v>
      </c>
      <c r="B4178" s="4" t="s">
        <v>12942</v>
      </c>
    </row>
    <row r="4179" spans="1:2" x14ac:dyDescent="0.2">
      <c r="A4179" s="4" t="s">
        <v>12944</v>
      </c>
      <c r="B4179" s="4" t="s">
        <v>12945</v>
      </c>
    </row>
    <row r="4180" spans="1:2" x14ac:dyDescent="0.2">
      <c r="A4180" s="4" t="s">
        <v>12947</v>
      </c>
      <c r="B4180" s="4" t="s">
        <v>12948</v>
      </c>
    </row>
    <row r="4181" spans="1:2" x14ac:dyDescent="0.2">
      <c r="A4181" s="4" t="s">
        <v>12950</v>
      </c>
      <c r="B4181" s="4" t="s">
        <v>12951</v>
      </c>
    </row>
    <row r="4182" spans="1:2" x14ac:dyDescent="0.2">
      <c r="A4182" s="4" t="s">
        <v>12953</v>
      </c>
      <c r="B4182" s="4" t="s">
        <v>12954</v>
      </c>
    </row>
    <row r="4183" spans="1:2" x14ac:dyDescent="0.2">
      <c r="A4183" s="4" t="s">
        <v>12956</v>
      </c>
      <c r="B4183" s="4" t="s">
        <v>12957</v>
      </c>
    </row>
    <row r="4184" spans="1:2" x14ac:dyDescent="0.2">
      <c r="A4184" s="4" t="s">
        <v>12959</v>
      </c>
      <c r="B4184" s="4" t="s">
        <v>12960</v>
      </c>
    </row>
    <row r="4185" spans="1:2" x14ac:dyDescent="0.2">
      <c r="A4185" s="4" t="s">
        <v>12962</v>
      </c>
      <c r="B4185" s="4" t="s">
        <v>12963</v>
      </c>
    </row>
    <row r="4186" spans="1:2" x14ac:dyDescent="0.2">
      <c r="A4186" s="4" t="s">
        <v>12965</v>
      </c>
      <c r="B4186" s="4" t="s">
        <v>12966</v>
      </c>
    </row>
    <row r="4187" spans="1:2" x14ac:dyDescent="0.2">
      <c r="A4187" s="4" t="s">
        <v>12968</v>
      </c>
      <c r="B4187" s="4" t="s">
        <v>12969</v>
      </c>
    </row>
    <row r="4188" spans="1:2" x14ac:dyDescent="0.2">
      <c r="A4188" s="4" t="s">
        <v>12971</v>
      </c>
      <c r="B4188" s="4" t="s">
        <v>12972</v>
      </c>
    </row>
    <row r="4189" spans="1:2" x14ac:dyDescent="0.2">
      <c r="A4189" s="4" t="s">
        <v>12974</v>
      </c>
      <c r="B4189" s="4" t="s">
        <v>12975</v>
      </c>
    </row>
    <row r="4190" spans="1:2" x14ac:dyDescent="0.2">
      <c r="A4190" s="4" t="s">
        <v>12977</v>
      </c>
      <c r="B4190" s="4" t="s">
        <v>12978</v>
      </c>
    </row>
    <row r="4191" spans="1:2" x14ac:dyDescent="0.2">
      <c r="A4191" s="4" t="s">
        <v>12980</v>
      </c>
      <c r="B4191" s="4" t="s">
        <v>12981</v>
      </c>
    </row>
    <row r="4192" spans="1:2" x14ac:dyDescent="0.2">
      <c r="A4192" s="4" t="s">
        <v>12983</v>
      </c>
      <c r="B4192" s="4" t="s">
        <v>12984</v>
      </c>
    </row>
    <row r="4193" spans="1:2" x14ac:dyDescent="0.2">
      <c r="A4193" s="4" t="s">
        <v>12986</v>
      </c>
      <c r="B4193" s="4" t="s">
        <v>12987</v>
      </c>
    </row>
    <row r="4194" spans="1:2" x14ac:dyDescent="0.2">
      <c r="A4194" s="4" t="s">
        <v>12989</v>
      </c>
      <c r="B4194" s="4" t="s">
        <v>12990</v>
      </c>
    </row>
    <row r="4195" spans="1:2" x14ac:dyDescent="0.2">
      <c r="A4195" s="4" t="s">
        <v>12992</v>
      </c>
      <c r="B4195" s="4" t="s">
        <v>12993</v>
      </c>
    </row>
    <row r="4196" spans="1:2" x14ac:dyDescent="0.2">
      <c r="A4196" s="4" t="s">
        <v>12995</v>
      </c>
      <c r="B4196" s="4" t="s">
        <v>12996</v>
      </c>
    </row>
    <row r="4197" spans="1:2" x14ac:dyDescent="0.2">
      <c r="A4197" s="4" t="s">
        <v>12998</v>
      </c>
      <c r="B4197" s="4" t="s">
        <v>12999</v>
      </c>
    </row>
    <row r="4198" spans="1:2" x14ac:dyDescent="0.2">
      <c r="A4198" s="4" t="s">
        <v>13001</v>
      </c>
      <c r="B4198" s="4" t="s">
        <v>13002</v>
      </c>
    </row>
    <row r="4199" spans="1:2" x14ac:dyDescent="0.2">
      <c r="A4199" s="4" t="s">
        <v>13004</v>
      </c>
      <c r="B4199" s="4" t="s">
        <v>13005</v>
      </c>
    </row>
    <row r="4200" spans="1:2" x14ac:dyDescent="0.2">
      <c r="A4200" s="4" t="s">
        <v>13007</v>
      </c>
      <c r="B4200" s="4" t="s">
        <v>13008</v>
      </c>
    </row>
    <row r="4201" spans="1:2" x14ac:dyDescent="0.2">
      <c r="A4201" s="4" t="s">
        <v>13010</v>
      </c>
      <c r="B4201" s="4" t="s">
        <v>13011</v>
      </c>
    </row>
    <row r="4202" spans="1:2" x14ac:dyDescent="0.2">
      <c r="A4202" s="4" t="s">
        <v>13013</v>
      </c>
      <c r="B4202" s="4" t="s">
        <v>13014</v>
      </c>
    </row>
    <row r="4203" spans="1:2" x14ac:dyDescent="0.2">
      <c r="A4203" s="4" t="s">
        <v>13016</v>
      </c>
      <c r="B4203" s="4" t="s">
        <v>13017</v>
      </c>
    </row>
    <row r="4204" spans="1:2" x14ac:dyDescent="0.2">
      <c r="A4204" s="4" t="s">
        <v>13019</v>
      </c>
      <c r="B4204" s="4" t="s">
        <v>13020</v>
      </c>
    </row>
    <row r="4205" spans="1:2" x14ac:dyDescent="0.2">
      <c r="A4205" s="4" t="s">
        <v>13022</v>
      </c>
      <c r="B4205" s="4" t="s">
        <v>13023</v>
      </c>
    </row>
    <row r="4206" spans="1:2" x14ac:dyDescent="0.2">
      <c r="A4206" s="4" t="s">
        <v>13025</v>
      </c>
      <c r="B4206" s="4" t="s">
        <v>13026</v>
      </c>
    </row>
    <row r="4207" spans="1:2" x14ac:dyDescent="0.2">
      <c r="A4207" s="4" t="s">
        <v>13028</v>
      </c>
      <c r="B4207" s="4" t="s">
        <v>13029</v>
      </c>
    </row>
    <row r="4208" spans="1:2" x14ac:dyDescent="0.2">
      <c r="A4208" s="4" t="s">
        <v>13031</v>
      </c>
      <c r="B4208" s="4" t="s">
        <v>13032</v>
      </c>
    </row>
    <row r="4209" spans="1:2" x14ac:dyDescent="0.2">
      <c r="A4209" s="4" t="s">
        <v>13034</v>
      </c>
      <c r="B4209" s="4" t="s">
        <v>13035</v>
      </c>
    </row>
    <row r="4210" spans="1:2" x14ac:dyDescent="0.2">
      <c r="A4210" s="4" t="s">
        <v>13037</v>
      </c>
      <c r="B4210" s="4" t="s">
        <v>13038</v>
      </c>
    </row>
    <row r="4211" spans="1:2" x14ac:dyDescent="0.2">
      <c r="A4211" s="4" t="s">
        <v>13040</v>
      </c>
      <c r="B4211" s="4" t="s">
        <v>13041</v>
      </c>
    </row>
    <row r="4212" spans="1:2" x14ac:dyDescent="0.2">
      <c r="A4212" s="4" t="s">
        <v>13043</v>
      </c>
      <c r="B4212" s="4" t="s">
        <v>13044</v>
      </c>
    </row>
    <row r="4213" spans="1:2" x14ac:dyDescent="0.2">
      <c r="A4213" s="4" t="s">
        <v>13046</v>
      </c>
      <c r="B4213" s="4" t="s">
        <v>13047</v>
      </c>
    </row>
    <row r="4214" spans="1:2" x14ac:dyDescent="0.2">
      <c r="A4214" s="4" t="s">
        <v>13049</v>
      </c>
      <c r="B4214" s="4" t="s">
        <v>13050</v>
      </c>
    </row>
    <row r="4215" spans="1:2" x14ac:dyDescent="0.2">
      <c r="A4215" s="4" t="s">
        <v>13052</v>
      </c>
      <c r="B4215" s="4" t="s">
        <v>13053</v>
      </c>
    </row>
    <row r="4216" spans="1:2" x14ac:dyDescent="0.2">
      <c r="A4216" s="4" t="s">
        <v>13055</v>
      </c>
      <c r="B4216" s="4" t="s">
        <v>13056</v>
      </c>
    </row>
    <row r="4217" spans="1:2" x14ac:dyDescent="0.2">
      <c r="A4217" s="4" t="s">
        <v>13058</v>
      </c>
      <c r="B4217" s="4" t="s">
        <v>13059</v>
      </c>
    </row>
    <row r="4218" spans="1:2" x14ac:dyDescent="0.2">
      <c r="A4218" s="4" t="s">
        <v>13061</v>
      </c>
      <c r="B4218" s="4" t="s">
        <v>13062</v>
      </c>
    </row>
    <row r="4219" spans="1:2" x14ac:dyDescent="0.2">
      <c r="A4219" s="4" t="s">
        <v>13064</v>
      </c>
      <c r="B4219" s="4" t="s">
        <v>13065</v>
      </c>
    </row>
    <row r="4220" spans="1:2" x14ac:dyDescent="0.2">
      <c r="A4220" s="4" t="s">
        <v>13067</v>
      </c>
      <c r="B4220" s="4" t="s">
        <v>13068</v>
      </c>
    </row>
    <row r="4221" spans="1:2" x14ac:dyDescent="0.2">
      <c r="A4221" s="4" t="s">
        <v>13070</v>
      </c>
      <c r="B4221" s="4" t="s">
        <v>13071</v>
      </c>
    </row>
    <row r="4222" spans="1:2" x14ac:dyDescent="0.2">
      <c r="A4222" s="4" t="s">
        <v>13073</v>
      </c>
      <c r="B4222" s="4" t="s">
        <v>13074</v>
      </c>
    </row>
    <row r="4223" spans="1:2" x14ac:dyDescent="0.2">
      <c r="A4223" s="4" t="s">
        <v>13076</v>
      </c>
      <c r="B4223" s="4" t="s">
        <v>13077</v>
      </c>
    </row>
    <row r="4224" spans="1:2" x14ac:dyDescent="0.2">
      <c r="A4224" s="4" t="s">
        <v>13079</v>
      </c>
      <c r="B4224" s="4" t="s">
        <v>13080</v>
      </c>
    </row>
    <row r="4225" spans="1:2" x14ac:dyDescent="0.2">
      <c r="A4225" s="4" t="s">
        <v>13082</v>
      </c>
      <c r="B4225" s="4" t="s">
        <v>13083</v>
      </c>
    </row>
    <row r="4226" spans="1:2" x14ac:dyDescent="0.2">
      <c r="A4226" s="4" t="s">
        <v>13085</v>
      </c>
      <c r="B4226" s="4" t="s">
        <v>13086</v>
      </c>
    </row>
    <row r="4227" spans="1:2" x14ac:dyDescent="0.2">
      <c r="A4227" s="4" t="s">
        <v>13088</v>
      </c>
      <c r="B4227" s="4" t="s">
        <v>13089</v>
      </c>
    </row>
    <row r="4228" spans="1:2" x14ac:dyDescent="0.2">
      <c r="A4228" s="4" t="s">
        <v>13091</v>
      </c>
      <c r="B4228" s="4" t="s">
        <v>13092</v>
      </c>
    </row>
    <row r="4229" spans="1:2" x14ac:dyDescent="0.2">
      <c r="A4229" s="4" t="s">
        <v>13094</v>
      </c>
      <c r="B4229" s="4" t="s">
        <v>13095</v>
      </c>
    </row>
    <row r="4230" spans="1:2" x14ac:dyDescent="0.2">
      <c r="A4230" s="4" t="s">
        <v>13097</v>
      </c>
      <c r="B4230" s="4" t="s">
        <v>13098</v>
      </c>
    </row>
    <row r="4231" spans="1:2" x14ac:dyDescent="0.2">
      <c r="A4231" s="4" t="s">
        <v>13100</v>
      </c>
      <c r="B4231" s="4" t="s">
        <v>13101</v>
      </c>
    </row>
    <row r="4232" spans="1:2" x14ac:dyDescent="0.2">
      <c r="A4232" s="4" t="s">
        <v>13103</v>
      </c>
      <c r="B4232" s="4" t="s">
        <v>13104</v>
      </c>
    </row>
    <row r="4233" spans="1:2" x14ac:dyDescent="0.2">
      <c r="A4233" s="4" t="s">
        <v>13106</v>
      </c>
      <c r="B4233" s="4" t="s">
        <v>13107</v>
      </c>
    </row>
    <row r="4234" spans="1:2" x14ac:dyDescent="0.2">
      <c r="A4234" s="4" t="s">
        <v>13109</v>
      </c>
      <c r="B4234" s="4" t="s">
        <v>13110</v>
      </c>
    </row>
    <row r="4235" spans="1:2" x14ac:dyDescent="0.2">
      <c r="A4235" s="4" t="s">
        <v>13112</v>
      </c>
      <c r="B4235" s="4" t="s">
        <v>13113</v>
      </c>
    </row>
    <row r="4236" spans="1:2" x14ac:dyDescent="0.2">
      <c r="A4236" s="4" t="s">
        <v>13115</v>
      </c>
      <c r="B4236" s="4" t="s">
        <v>13116</v>
      </c>
    </row>
    <row r="4237" spans="1:2" x14ac:dyDescent="0.2">
      <c r="A4237" s="4" t="s">
        <v>13118</v>
      </c>
      <c r="B4237" s="4" t="s">
        <v>13119</v>
      </c>
    </row>
    <row r="4238" spans="1:2" x14ac:dyDescent="0.2">
      <c r="A4238" s="4" t="s">
        <v>13121</v>
      </c>
      <c r="B4238" s="4" t="s">
        <v>13122</v>
      </c>
    </row>
    <row r="4239" spans="1:2" x14ac:dyDescent="0.2">
      <c r="A4239" s="4" t="s">
        <v>13124</v>
      </c>
      <c r="B4239" s="4" t="s">
        <v>13125</v>
      </c>
    </row>
    <row r="4240" spans="1:2" x14ac:dyDescent="0.2">
      <c r="A4240" s="4" t="s">
        <v>13127</v>
      </c>
      <c r="B4240" s="4" t="s">
        <v>13128</v>
      </c>
    </row>
    <row r="4241" spans="1:2" x14ac:dyDescent="0.2">
      <c r="A4241" s="4" t="s">
        <v>13130</v>
      </c>
      <c r="B4241" s="4" t="s">
        <v>13131</v>
      </c>
    </row>
    <row r="4242" spans="1:2" x14ac:dyDescent="0.2">
      <c r="A4242" s="4" t="s">
        <v>13133</v>
      </c>
      <c r="B4242" s="4" t="s">
        <v>13134</v>
      </c>
    </row>
    <row r="4243" spans="1:2" x14ac:dyDescent="0.2">
      <c r="A4243" s="4" t="s">
        <v>13136</v>
      </c>
      <c r="B4243" s="4" t="s">
        <v>13137</v>
      </c>
    </row>
    <row r="4244" spans="1:2" x14ac:dyDescent="0.2">
      <c r="A4244" s="4" t="s">
        <v>13139</v>
      </c>
      <c r="B4244" s="4" t="s">
        <v>13140</v>
      </c>
    </row>
    <row r="4245" spans="1:2" x14ac:dyDescent="0.2">
      <c r="A4245" s="4" t="s">
        <v>13142</v>
      </c>
      <c r="B4245" s="4" t="s">
        <v>13143</v>
      </c>
    </row>
    <row r="4246" spans="1:2" x14ac:dyDescent="0.2">
      <c r="A4246" s="4" t="s">
        <v>13145</v>
      </c>
      <c r="B4246" s="4" t="s">
        <v>13146</v>
      </c>
    </row>
    <row r="4247" spans="1:2" x14ac:dyDescent="0.2">
      <c r="A4247" s="4" t="s">
        <v>13148</v>
      </c>
      <c r="B4247" s="4" t="s">
        <v>13149</v>
      </c>
    </row>
    <row r="4248" spans="1:2" x14ac:dyDescent="0.2">
      <c r="A4248" s="4" t="s">
        <v>13151</v>
      </c>
      <c r="B4248" s="4" t="s">
        <v>13152</v>
      </c>
    </row>
    <row r="4249" spans="1:2" x14ac:dyDescent="0.2">
      <c r="A4249" s="4" t="s">
        <v>13154</v>
      </c>
      <c r="B4249" s="4" t="s">
        <v>13155</v>
      </c>
    </row>
    <row r="4250" spans="1:2" x14ac:dyDescent="0.2">
      <c r="A4250" s="4" t="s">
        <v>13157</v>
      </c>
      <c r="B4250" s="4" t="s">
        <v>13158</v>
      </c>
    </row>
    <row r="4251" spans="1:2" x14ac:dyDescent="0.2">
      <c r="A4251" s="4" t="s">
        <v>13160</v>
      </c>
      <c r="B4251" s="4" t="s">
        <v>13161</v>
      </c>
    </row>
    <row r="4252" spans="1:2" x14ac:dyDescent="0.2">
      <c r="A4252" s="4" t="s">
        <v>13163</v>
      </c>
      <c r="B4252" s="4" t="s">
        <v>13164</v>
      </c>
    </row>
    <row r="4253" spans="1:2" x14ac:dyDescent="0.2">
      <c r="A4253" s="4" t="s">
        <v>13166</v>
      </c>
      <c r="B4253" s="4" t="s">
        <v>13167</v>
      </c>
    </row>
    <row r="4254" spans="1:2" x14ac:dyDescent="0.2">
      <c r="A4254" s="4" t="s">
        <v>13169</v>
      </c>
      <c r="B4254" s="4" t="s">
        <v>13170</v>
      </c>
    </row>
    <row r="4255" spans="1:2" x14ac:dyDescent="0.2">
      <c r="A4255" s="4" t="s">
        <v>13172</v>
      </c>
      <c r="B4255" s="4" t="s">
        <v>13173</v>
      </c>
    </row>
    <row r="4256" spans="1:2" x14ac:dyDescent="0.2">
      <c r="A4256" s="4" t="s">
        <v>13175</v>
      </c>
      <c r="B4256" s="4" t="s">
        <v>13176</v>
      </c>
    </row>
    <row r="4257" spans="1:2" x14ac:dyDescent="0.2">
      <c r="A4257" s="4" t="s">
        <v>13178</v>
      </c>
      <c r="B4257" s="4" t="s">
        <v>13179</v>
      </c>
    </row>
    <row r="4258" spans="1:2" x14ac:dyDescent="0.2">
      <c r="A4258" s="4" t="s">
        <v>13181</v>
      </c>
      <c r="B4258" s="4" t="s">
        <v>13182</v>
      </c>
    </row>
    <row r="4259" spans="1:2" x14ac:dyDescent="0.2">
      <c r="A4259" s="4" t="s">
        <v>13184</v>
      </c>
      <c r="B4259" s="4" t="s">
        <v>13185</v>
      </c>
    </row>
    <row r="4260" spans="1:2" x14ac:dyDescent="0.2">
      <c r="A4260" s="4" t="s">
        <v>13187</v>
      </c>
      <c r="B4260" s="4" t="s">
        <v>13188</v>
      </c>
    </row>
    <row r="4261" spans="1:2" x14ac:dyDescent="0.2">
      <c r="A4261" s="4" t="s">
        <v>13190</v>
      </c>
      <c r="B4261" s="4" t="s">
        <v>13191</v>
      </c>
    </row>
    <row r="4262" spans="1:2" x14ac:dyDescent="0.2">
      <c r="A4262" s="4" t="s">
        <v>13193</v>
      </c>
      <c r="B4262" s="4" t="s">
        <v>13194</v>
      </c>
    </row>
    <row r="4263" spans="1:2" x14ac:dyDescent="0.2">
      <c r="A4263" s="4" t="s">
        <v>13196</v>
      </c>
      <c r="B4263" s="4" t="s">
        <v>13197</v>
      </c>
    </row>
    <row r="4264" spans="1:2" x14ac:dyDescent="0.2">
      <c r="A4264" s="4" t="s">
        <v>13199</v>
      </c>
      <c r="B4264" s="4" t="s">
        <v>13200</v>
      </c>
    </row>
    <row r="4265" spans="1:2" x14ac:dyDescent="0.2">
      <c r="A4265" s="4" t="s">
        <v>13202</v>
      </c>
      <c r="B4265" s="4" t="s">
        <v>13203</v>
      </c>
    </row>
    <row r="4266" spans="1:2" x14ac:dyDescent="0.2">
      <c r="A4266" s="4" t="s">
        <v>13205</v>
      </c>
      <c r="B4266" s="4" t="s">
        <v>13206</v>
      </c>
    </row>
    <row r="4267" spans="1:2" x14ac:dyDescent="0.2">
      <c r="A4267" s="4" t="s">
        <v>13208</v>
      </c>
      <c r="B4267" s="4" t="s">
        <v>13209</v>
      </c>
    </row>
    <row r="4268" spans="1:2" x14ac:dyDescent="0.2">
      <c r="A4268" s="4" t="s">
        <v>13211</v>
      </c>
      <c r="B4268" s="4" t="s">
        <v>13212</v>
      </c>
    </row>
    <row r="4269" spans="1:2" x14ac:dyDescent="0.2">
      <c r="A4269" s="4" t="s">
        <v>13214</v>
      </c>
      <c r="B4269" s="4" t="s">
        <v>13215</v>
      </c>
    </row>
    <row r="4270" spans="1:2" x14ac:dyDescent="0.2">
      <c r="A4270" s="4" t="s">
        <v>13217</v>
      </c>
      <c r="B4270" s="4" t="s">
        <v>13218</v>
      </c>
    </row>
    <row r="4271" spans="1:2" x14ac:dyDescent="0.2">
      <c r="A4271" s="4" t="s">
        <v>13220</v>
      </c>
      <c r="B4271" s="4" t="s">
        <v>13221</v>
      </c>
    </row>
    <row r="4272" spans="1:2" x14ac:dyDescent="0.2">
      <c r="A4272" s="4" t="s">
        <v>13223</v>
      </c>
      <c r="B4272" s="4" t="s">
        <v>13224</v>
      </c>
    </row>
    <row r="4273" spans="1:2" x14ac:dyDescent="0.2">
      <c r="A4273" s="4" t="s">
        <v>13226</v>
      </c>
      <c r="B4273" s="4" t="s">
        <v>13227</v>
      </c>
    </row>
    <row r="4274" spans="1:2" x14ac:dyDescent="0.2">
      <c r="A4274" s="4" t="s">
        <v>13229</v>
      </c>
      <c r="B4274" s="4" t="s">
        <v>13230</v>
      </c>
    </row>
    <row r="4275" spans="1:2" x14ac:dyDescent="0.2">
      <c r="A4275" s="4" t="s">
        <v>13232</v>
      </c>
      <c r="B4275" s="4" t="s">
        <v>13233</v>
      </c>
    </row>
    <row r="4276" spans="1:2" x14ac:dyDescent="0.2">
      <c r="A4276" s="4" t="s">
        <v>13235</v>
      </c>
      <c r="B4276" s="4" t="s">
        <v>13236</v>
      </c>
    </row>
    <row r="4277" spans="1:2" x14ac:dyDescent="0.2">
      <c r="A4277" s="4" t="s">
        <v>13238</v>
      </c>
      <c r="B4277" s="4" t="s">
        <v>13239</v>
      </c>
    </row>
    <row r="4278" spans="1:2" x14ac:dyDescent="0.2">
      <c r="A4278" s="4" t="s">
        <v>13241</v>
      </c>
      <c r="B4278" s="4" t="s">
        <v>13242</v>
      </c>
    </row>
    <row r="4279" spans="1:2" x14ac:dyDescent="0.2">
      <c r="A4279" s="4" t="s">
        <v>13244</v>
      </c>
      <c r="B4279" s="4" t="s">
        <v>13245</v>
      </c>
    </row>
    <row r="4280" spans="1:2" x14ac:dyDescent="0.2">
      <c r="A4280" s="4" t="s">
        <v>13247</v>
      </c>
      <c r="B4280" s="4" t="s">
        <v>13248</v>
      </c>
    </row>
    <row r="4281" spans="1:2" x14ac:dyDescent="0.2">
      <c r="A4281" s="4" t="s">
        <v>13250</v>
      </c>
      <c r="B4281" s="4" t="s">
        <v>13251</v>
      </c>
    </row>
    <row r="4282" spans="1:2" x14ac:dyDescent="0.2">
      <c r="A4282" s="4" t="s">
        <v>13253</v>
      </c>
      <c r="B4282" s="4" t="s">
        <v>13254</v>
      </c>
    </row>
    <row r="4283" spans="1:2" x14ac:dyDescent="0.2">
      <c r="A4283" s="4" t="s">
        <v>13256</v>
      </c>
      <c r="B4283" s="4" t="s">
        <v>13257</v>
      </c>
    </row>
    <row r="4284" spans="1:2" x14ac:dyDescent="0.2">
      <c r="A4284" s="4" t="s">
        <v>13259</v>
      </c>
      <c r="B4284" s="4" t="s">
        <v>13260</v>
      </c>
    </row>
    <row r="4285" spans="1:2" x14ac:dyDescent="0.2">
      <c r="A4285" s="4" t="s">
        <v>13262</v>
      </c>
      <c r="B4285" s="4" t="s">
        <v>13263</v>
      </c>
    </row>
    <row r="4286" spans="1:2" x14ac:dyDescent="0.2">
      <c r="A4286" s="4" t="s">
        <v>13265</v>
      </c>
      <c r="B4286" s="4" t="s">
        <v>13266</v>
      </c>
    </row>
    <row r="4287" spans="1:2" x14ac:dyDescent="0.2">
      <c r="A4287" s="4" t="s">
        <v>13268</v>
      </c>
      <c r="B4287" s="4" t="s">
        <v>13269</v>
      </c>
    </row>
    <row r="4288" spans="1:2" x14ac:dyDescent="0.2">
      <c r="A4288" s="4" t="s">
        <v>13271</v>
      </c>
      <c r="B4288" s="4" t="s">
        <v>13272</v>
      </c>
    </row>
    <row r="4289" spans="1:2" x14ac:dyDescent="0.2">
      <c r="A4289" s="4" t="s">
        <v>13274</v>
      </c>
      <c r="B4289" s="4" t="s">
        <v>13275</v>
      </c>
    </row>
    <row r="4290" spans="1:2" x14ac:dyDescent="0.2">
      <c r="A4290" s="4" t="s">
        <v>13277</v>
      </c>
      <c r="B4290" s="4" t="s">
        <v>13278</v>
      </c>
    </row>
    <row r="4291" spans="1:2" x14ac:dyDescent="0.2">
      <c r="A4291" s="4" t="s">
        <v>13280</v>
      </c>
      <c r="B4291" s="4" t="s">
        <v>13281</v>
      </c>
    </row>
    <row r="4292" spans="1:2" x14ac:dyDescent="0.2">
      <c r="A4292" s="4" t="s">
        <v>13283</v>
      </c>
      <c r="B4292" s="4" t="s">
        <v>13284</v>
      </c>
    </row>
    <row r="4293" spans="1:2" x14ac:dyDescent="0.2">
      <c r="A4293" s="4" t="s">
        <v>13286</v>
      </c>
      <c r="B4293" s="4" t="s">
        <v>13287</v>
      </c>
    </row>
    <row r="4294" spans="1:2" x14ac:dyDescent="0.2">
      <c r="A4294" s="4" t="s">
        <v>13289</v>
      </c>
      <c r="B4294" s="4" t="s">
        <v>13290</v>
      </c>
    </row>
    <row r="4295" spans="1:2" x14ac:dyDescent="0.2">
      <c r="A4295" s="4" t="s">
        <v>13292</v>
      </c>
      <c r="B4295" s="4" t="s">
        <v>13293</v>
      </c>
    </row>
    <row r="4296" spans="1:2" x14ac:dyDescent="0.2">
      <c r="A4296" s="4" t="s">
        <v>13295</v>
      </c>
      <c r="B4296" s="4" t="s">
        <v>13296</v>
      </c>
    </row>
    <row r="4297" spans="1:2" x14ac:dyDescent="0.2">
      <c r="A4297" s="4" t="s">
        <v>13298</v>
      </c>
      <c r="B4297" s="4" t="s">
        <v>13299</v>
      </c>
    </row>
    <row r="4298" spans="1:2" x14ac:dyDescent="0.2">
      <c r="A4298" s="4" t="s">
        <v>13301</v>
      </c>
      <c r="B4298" s="4" t="s">
        <v>13302</v>
      </c>
    </row>
    <row r="4299" spans="1:2" x14ac:dyDescent="0.2">
      <c r="A4299" s="4" t="s">
        <v>13304</v>
      </c>
      <c r="B4299" s="4" t="s">
        <v>13305</v>
      </c>
    </row>
    <row r="4300" spans="1:2" x14ac:dyDescent="0.2">
      <c r="A4300" s="4" t="s">
        <v>13307</v>
      </c>
      <c r="B4300" s="4" t="s">
        <v>13308</v>
      </c>
    </row>
    <row r="4301" spans="1:2" x14ac:dyDescent="0.2">
      <c r="A4301" s="4" t="s">
        <v>13310</v>
      </c>
      <c r="B4301" s="4" t="s">
        <v>13311</v>
      </c>
    </row>
    <row r="4302" spans="1:2" x14ac:dyDescent="0.2">
      <c r="A4302" s="4" t="s">
        <v>13313</v>
      </c>
      <c r="B4302" s="4" t="s">
        <v>13314</v>
      </c>
    </row>
    <row r="4303" spans="1:2" x14ac:dyDescent="0.2">
      <c r="A4303" s="4" t="s">
        <v>13316</v>
      </c>
      <c r="B4303" s="4" t="s">
        <v>13317</v>
      </c>
    </row>
    <row r="4304" spans="1:2" x14ac:dyDescent="0.2">
      <c r="A4304" s="4" t="s">
        <v>13319</v>
      </c>
      <c r="B4304" s="4" t="s">
        <v>13320</v>
      </c>
    </row>
    <row r="4305" spans="1:2" x14ac:dyDescent="0.2">
      <c r="A4305" s="4" t="s">
        <v>13322</v>
      </c>
      <c r="B4305" s="4" t="s">
        <v>13323</v>
      </c>
    </row>
    <row r="4306" spans="1:2" x14ac:dyDescent="0.2">
      <c r="A4306" s="4" t="s">
        <v>13325</v>
      </c>
      <c r="B4306" s="4" t="s">
        <v>13326</v>
      </c>
    </row>
    <row r="4307" spans="1:2" x14ac:dyDescent="0.2">
      <c r="A4307" s="4" t="s">
        <v>13328</v>
      </c>
      <c r="B4307" s="4" t="s">
        <v>13329</v>
      </c>
    </row>
    <row r="4308" spans="1:2" x14ac:dyDescent="0.2">
      <c r="A4308" s="4" t="s">
        <v>13331</v>
      </c>
      <c r="B4308" s="4" t="s">
        <v>13332</v>
      </c>
    </row>
    <row r="4309" spans="1:2" x14ac:dyDescent="0.2">
      <c r="A4309" s="4" t="s">
        <v>13334</v>
      </c>
      <c r="B4309" s="4" t="s">
        <v>13335</v>
      </c>
    </row>
    <row r="4310" spans="1:2" x14ac:dyDescent="0.2">
      <c r="A4310" s="4" t="s">
        <v>13337</v>
      </c>
      <c r="B4310" s="4" t="s">
        <v>13338</v>
      </c>
    </row>
    <row r="4311" spans="1:2" x14ac:dyDescent="0.2">
      <c r="A4311" s="4" t="s">
        <v>13340</v>
      </c>
      <c r="B4311" s="4" t="s">
        <v>13341</v>
      </c>
    </row>
    <row r="4312" spans="1:2" x14ac:dyDescent="0.2">
      <c r="A4312" s="4" t="s">
        <v>13343</v>
      </c>
      <c r="B4312" s="4" t="s">
        <v>13344</v>
      </c>
    </row>
    <row r="4313" spans="1:2" x14ac:dyDescent="0.2">
      <c r="A4313" s="4" t="s">
        <v>13346</v>
      </c>
      <c r="B4313" s="4" t="s">
        <v>13347</v>
      </c>
    </row>
    <row r="4314" spans="1:2" x14ac:dyDescent="0.2">
      <c r="A4314" s="4" t="s">
        <v>13349</v>
      </c>
      <c r="B4314" s="4" t="s">
        <v>13350</v>
      </c>
    </row>
    <row r="4315" spans="1:2" x14ac:dyDescent="0.2">
      <c r="A4315" s="4" t="s">
        <v>13352</v>
      </c>
      <c r="B4315" s="4" t="s">
        <v>13353</v>
      </c>
    </row>
    <row r="4316" spans="1:2" x14ac:dyDescent="0.2">
      <c r="A4316" s="4" t="s">
        <v>13355</v>
      </c>
      <c r="B4316" s="4" t="s">
        <v>13356</v>
      </c>
    </row>
    <row r="4317" spans="1:2" x14ac:dyDescent="0.2">
      <c r="A4317" s="4" t="s">
        <v>13358</v>
      </c>
      <c r="B4317" s="4" t="s">
        <v>13359</v>
      </c>
    </row>
    <row r="4318" spans="1:2" x14ac:dyDescent="0.2">
      <c r="A4318" s="4" t="s">
        <v>13361</v>
      </c>
      <c r="B4318" s="4" t="s">
        <v>13362</v>
      </c>
    </row>
    <row r="4319" spans="1:2" x14ac:dyDescent="0.2">
      <c r="A4319" s="4" t="s">
        <v>13364</v>
      </c>
      <c r="B4319" s="4" t="s">
        <v>13365</v>
      </c>
    </row>
    <row r="4320" spans="1:2" x14ac:dyDescent="0.2">
      <c r="A4320" s="4" t="s">
        <v>13367</v>
      </c>
      <c r="B4320" s="4" t="s">
        <v>13368</v>
      </c>
    </row>
    <row r="4321" spans="1:2" x14ac:dyDescent="0.2">
      <c r="A4321" s="4" t="s">
        <v>13370</v>
      </c>
      <c r="B4321" s="4" t="s">
        <v>13371</v>
      </c>
    </row>
    <row r="4322" spans="1:2" x14ac:dyDescent="0.2">
      <c r="A4322" s="4" t="s">
        <v>13373</v>
      </c>
      <c r="B4322" s="4" t="s">
        <v>13374</v>
      </c>
    </row>
    <row r="4323" spans="1:2" x14ac:dyDescent="0.2">
      <c r="A4323" s="4" t="s">
        <v>13376</v>
      </c>
      <c r="B4323" s="4" t="s">
        <v>13377</v>
      </c>
    </row>
    <row r="4324" spans="1:2" x14ac:dyDescent="0.2">
      <c r="A4324" s="4" t="s">
        <v>13379</v>
      </c>
      <c r="B4324" s="4" t="s">
        <v>13380</v>
      </c>
    </row>
    <row r="4325" spans="1:2" x14ac:dyDescent="0.2">
      <c r="A4325" s="4" t="s">
        <v>13382</v>
      </c>
      <c r="B4325" s="4" t="s">
        <v>13383</v>
      </c>
    </row>
    <row r="4326" spans="1:2" x14ac:dyDescent="0.2">
      <c r="A4326" s="4" t="s">
        <v>13385</v>
      </c>
      <c r="B4326" s="4" t="s">
        <v>13386</v>
      </c>
    </row>
    <row r="4327" spans="1:2" x14ac:dyDescent="0.2">
      <c r="A4327" s="4" t="s">
        <v>13388</v>
      </c>
      <c r="B4327" s="4" t="s">
        <v>13389</v>
      </c>
    </row>
    <row r="4328" spans="1:2" x14ac:dyDescent="0.2">
      <c r="A4328" s="4" t="s">
        <v>13391</v>
      </c>
      <c r="B4328" s="4" t="s">
        <v>13392</v>
      </c>
    </row>
    <row r="4329" spans="1:2" x14ac:dyDescent="0.2">
      <c r="A4329" s="4" t="s">
        <v>13394</v>
      </c>
      <c r="B4329" s="4" t="s">
        <v>13395</v>
      </c>
    </row>
    <row r="4330" spans="1:2" x14ac:dyDescent="0.2">
      <c r="A4330" s="4" t="s">
        <v>13397</v>
      </c>
      <c r="B4330" s="4" t="s">
        <v>13398</v>
      </c>
    </row>
    <row r="4331" spans="1:2" x14ac:dyDescent="0.2">
      <c r="A4331" s="4" t="s">
        <v>13400</v>
      </c>
      <c r="B4331" s="4" t="s">
        <v>13401</v>
      </c>
    </row>
    <row r="4332" spans="1:2" x14ac:dyDescent="0.2">
      <c r="A4332" s="4" t="s">
        <v>13403</v>
      </c>
      <c r="B4332" s="4" t="s">
        <v>13404</v>
      </c>
    </row>
    <row r="4333" spans="1:2" x14ac:dyDescent="0.2">
      <c r="A4333" s="4" t="s">
        <v>13406</v>
      </c>
      <c r="B4333" s="4" t="s">
        <v>13407</v>
      </c>
    </row>
    <row r="4334" spans="1:2" x14ac:dyDescent="0.2">
      <c r="A4334" s="4" t="s">
        <v>13409</v>
      </c>
      <c r="B4334" s="4" t="s">
        <v>13410</v>
      </c>
    </row>
    <row r="4335" spans="1:2" x14ac:dyDescent="0.2">
      <c r="A4335" s="4" t="s">
        <v>13412</v>
      </c>
      <c r="B4335" s="4" t="s">
        <v>13413</v>
      </c>
    </row>
    <row r="4336" spans="1:2" x14ac:dyDescent="0.2">
      <c r="A4336" s="4" t="s">
        <v>13415</v>
      </c>
      <c r="B4336" s="4" t="s">
        <v>13416</v>
      </c>
    </row>
    <row r="4337" spans="1:2" x14ac:dyDescent="0.2">
      <c r="A4337" s="4" t="s">
        <v>13418</v>
      </c>
      <c r="B4337" s="4" t="s">
        <v>13419</v>
      </c>
    </row>
    <row r="4338" spans="1:2" x14ac:dyDescent="0.2">
      <c r="A4338" s="4" t="s">
        <v>13421</v>
      </c>
      <c r="B4338" s="4" t="s">
        <v>13422</v>
      </c>
    </row>
    <row r="4339" spans="1:2" x14ac:dyDescent="0.2">
      <c r="A4339" s="4" t="s">
        <v>13424</v>
      </c>
      <c r="B4339" s="4" t="s">
        <v>13425</v>
      </c>
    </row>
    <row r="4340" spans="1:2" x14ac:dyDescent="0.2">
      <c r="A4340" s="4" t="s">
        <v>13427</v>
      </c>
      <c r="B4340" s="4" t="s">
        <v>13428</v>
      </c>
    </row>
    <row r="4341" spans="1:2" x14ac:dyDescent="0.2">
      <c r="A4341" s="4" t="s">
        <v>13430</v>
      </c>
      <c r="B4341" s="4" t="s">
        <v>13431</v>
      </c>
    </row>
    <row r="4342" spans="1:2" x14ac:dyDescent="0.2">
      <c r="A4342" s="4" t="s">
        <v>13433</v>
      </c>
      <c r="B4342" s="4" t="s">
        <v>13434</v>
      </c>
    </row>
    <row r="4343" spans="1:2" x14ac:dyDescent="0.2">
      <c r="A4343" s="4" t="s">
        <v>13436</v>
      </c>
      <c r="B4343" s="4" t="s">
        <v>13437</v>
      </c>
    </row>
    <row r="4344" spans="1:2" x14ac:dyDescent="0.2">
      <c r="A4344" s="4" t="s">
        <v>13439</v>
      </c>
      <c r="B4344" s="4" t="s">
        <v>13440</v>
      </c>
    </row>
    <row r="4345" spans="1:2" x14ac:dyDescent="0.2">
      <c r="A4345" s="4" t="s">
        <v>13442</v>
      </c>
      <c r="B4345" s="4" t="s">
        <v>13443</v>
      </c>
    </row>
    <row r="4346" spans="1:2" x14ac:dyDescent="0.2">
      <c r="A4346" s="4" t="s">
        <v>13445</v>
      </c>
      <c r="B4346" s="4" t="s">
        <v>13446</v>
      </c>
    </row>
    <row r="4347" spans="1:2" x14ac:dyDescent="0.2">
      <c r="A4347" s="4" t="s">
        <v>13448</v>
      </c>
      <c r="B4347" s="4" t="s">
        <v>13449</v>
      </c>
    </row>
    <row r="4348" spans="1:2" x14ac:dyDescent="0.2">
      <c r="A4348" s="4" t="s">
        <v>13451</v>
      </c>
      <c r="B4348" s="4" t="s">
        <v>13452</v>
      </c>
    </row>
    <row r="4349" spans="1:2" x14ac:dyDescent="0.2">
      <c r="A4349" s="4" t="s">
        <v>13454</v>
      </c>
      <c r="B4349" s="4" t="s">
        <v>13455</v>
      </c>
    </row>
    <row r="4350" spans="1:2" x14ac:dyDescent="0.2">
      <c r="A4350" s="4" t="s">
        <v>13457</v>
      </c>
      <c r="B4350" s="4" t="s">
        <v>13458</v>
      </c>
    </row>
    <row r="4351" spans="1:2" x14ac:dyDescent="0.2">
      <c r="A4351" s="4" t="s">
        <v>13460</v>
      </c>
      <c r="B4351" s="4" t="s">
        <v>13461</v>
      </c>
    </row>
    <row r="4352" spans="1:2" x14ac:dyDescent="0.2">
      <c r="A4352" s="4" t="s">
        <v>13463</v>
      </c>
      <c r="B4352" s="4" t="s">
        <v>13464</v>
      </c>
    </row>
    <row r="4353" spans="1:2" x14ac:dyDescent="0.2">
      <c r="A4353" s="4" t="s">
        <v>13466</v>
      </c>
      <c r="B4353" s="4" t="s">
        <v>13467</v>
      </c>
    </row>
    <row r="4354" spans="1:2" x14ac:dyDescent="0.2">
      <c r="A4354" s="4" t="s">
        <v>13469</v>
      </c>
      <c r="B4354" s="4" t="s">
        <v>13470</v>
      </c>
    </row>
    <row r="4355" spans="1:2" x14ac:dyDescent="0.2">
      <c r="A4355" s="4" t="s">
        <v>13472</v>
      </c>
      <c r="B4355" s="4" t="s">
        <v>13473</v>
      </c>
    </row>
    <row r="4356" spans="1:2" x14ac:dyDescent="0.2">
      <c r="A4356" s="4" t="s">
        <v>13475</v>
      </c>
      <c r="B4356" s="4" t="s">
        <v>13476</v>
      </c>
    </row>
    <row r="4357" spans="1:2" x14ac:dyDescent="0.2">
      <c r="A4357" s="4" t="s">
        <v>13478</v>
      </c>
      <c r="B4357" s="4" t="s">
        <v>13479</v>
      </c>
    </row>
    <row r="4358" spans="1:2" x14ac:dyDescent="0.2">
      <c r="A4358" s="4" t="s">
        <v>13481</v>
      </c>
      <c r="B4358" s="4" t="s">
        <v>13482</v>
      </c>
    </row>
    <row r="4359" spans="1:2" x14ac:dyDescent="0.2">
      <c r="A4359" s="4" t="s">
        <v>13484</v>
      </c>
      <c r="B4359" s="4" t="s">
        <v>13485</v>
      </c>
    </row>
    <row r="4360" spans="1:2" x14ac:dyDescent="0.2">
      <c r="A4360" s="4" t="s">
        <v>13487</v>
      </c>
      <c r="B4360" s="4" t="s">
        <v>13488</v>
      </c>
    </row>
    <row r="4361" spans="1:2" x14ac:dyDescent="0.2">
      <c r="A4361" s="4" t="s">
        <v>13490</v>
      </c>
      <c r="B4361" s="4" t="s">
        <v>13491</v>
      </c>
    </row>
    <row r="4362" spans="1:2" x14ac:dyDescent="0.2">
      <c r="A4362" s="4" t="s">
        <v>13493</v>
      </c>
      <c r="B4362" s="4" t="s">
        <v>13494</v>
      </c>
    </row>
    <row r="4363" spans="1:2" x14ac:dyDescent="0.2">
      <c r="A4363" s="4" t="s">
        <v>13496</v>
      </c>
      <c r="B4363" s="4" t="s">
        <v>13497</v>
      </c>
    </row>
    <row r="4364" spans="1:2" x14ac:dyDescent="0.2">
      <c r="A4364" s="4" t="s">
        <v>13499</v>
      </c>
      <c r="B4364" s="4" t="s">
        <v>13500</v>
      </c>
    </row>
    <row r="4365" spans="1:2" x14ac:dyDescent="0.2">
      <c r="A4365" s="4" t="s">
        <v>13502</v>
      </c>
      <c r="B4365" s="4" t="s">
        <v>13503</v>
      </c>
    </row>
    <row r="4366" spans="1:2" x14ac:dyDescent="0.2">
      <c r="A4366" s="4" t="s">
        <v>13505</v>
      </c>
      <c r="B4366" s="4" t="s">
        <v>13506</v>
      </c>
    </row>
    <row r="4367" spans="1:2" x14ac:dyDescent="0.2">
      <c r="A4367" s="4" t="s">
        <v>13508</v>
      </c>
      <c r="B4367" s="4" t="s">
        <v>13509</v>
      </c>
    </row>
    <row r="4368" spans="1:2" x14ac:dyDescent="0.2">
      <c r="A4368" s="4" t="s">
        <v>13511</v>
      </c>
      <c r="B4368" s="4" t="s">
        <v>13512</v>
      </c>
    </row>
    <row r="4369" spans="1:2" x14ac:dyDescent="0.2">
      <c r="A4369" s="4" t="s">
        <v>13514</v>
      </c>
      <c r="B4369" s="4" t="s">
        <v>13515</v>
      </c>
    </row>
    <row r="4370" spans="1:2" x14ac:dyDescent="0.2">
      <c r="A4370" s="4" t="s">
        <v>13517</v>
      </c>
      <c r="B4370" s="4" t="s">
        <v>13518</v>
      </c>
    </row>
    <row r="4371" spans="1:2" x14ac:dyDescent="0.2">
      <c r="A4371" s="4" t="s">
        <v>13520</v>
      </c>
      <c r="B4371" s="4" t="s">
        <v>13521</v>
      </c>
    </row>
    <row r="4372" spans="1:2" x14ac:dyDescent="0.2">
      <c r="A4372" s="4" t="s">
        <v>13523</v>
      </c>
      <c r="B4372" s="4" t="s">
        <v>13524</v>
      </c>
    </row>
    <row r="4373" spans="1:2" x14ac:dyDescent="0.2">
      <c r="A4373" s="4" t="s">
        <v>13526</v>
      </c>
      <c r="B4373" s="4" t="s">
        <v>13527</v>
      </c>
    </row>
    <row r="4374" spans="1:2" x14ac:dyDescent="0.2">
      <c r="A4374" s="4" t="s">
        <v>13529</v>
      </c>
      <c r="B4374" s="4" t="s">
        <v>13530</v>
      </c>
    </row>
    <row r="4375" spans="1:2" x14ac:dyDescent="0.2">
      <c r="A4375" s="4" t="s">
        <v>13532</v>
      </c>
      <c r="B4375" s="4" t="s">
        <v>13533</v>
      </c>
    </row>
    <row r="4376" spans="1:2" x14ac:dyDescent="0.2">
      <c r="A4376" s="4" t="s">
        <v>13535</v>
      </c>
      <c r="B4376" s="4" t="s">
        <v>13536</v>
      </c>
    </row>
    <row r="4377" spans="1:2" x14ac:dyDescent="0.2">
      <c r="A4377" s="4" t="s">
        <v>13538</v>
      </c>
      <c r="B4377" s="4" t="s">
        <v>13539</v>
      </c>
    </row>
    <row r="4378" spans="1:2" x14ac:dyDescent="0.2">
      <c r="A4378" s="4" t="s">
        <v>13541</v>
      </c>
      <c r="B4378" s="4" t="s">
        <v>13542</v>
      </c>
    </row>
    <row r="4379" spans="1:2" x14ac:dyDescent="0.2">
      <c r="A4379" s="4" t="s">
        <v>13544</v>
      </c>
      <c r="B4379" s="4" t="s">
        <v>13545</v>
      </c>
    </row>
    <row r="4380" spans="1:2" x14ac:dyDescent="0.2">
      <c r="A4380" s="4" t="s">
        <v>13547</v>
      </c>
      <c r="B4380" s="4" t="s">
        <v>13548</v>
      </c>
    </row>
    <row r="4381" spans="1:2" x14ac:dyDescent="0.2">
      <c r="A4381" s="4" t="s">
        <v>13550</v>
      </c>
      <c r="B4381" s="4" t="s">
        <v>13551</v>
      </c>
    </row>
    <row r="4382" spans="1:2" x14ac:dyDescent="0.2">
      <c r="A4382" s="4" t="s">
        <v>13553</v>
      </c>
      <c r="B4382" s="4" t="s">
        <v>13554</v>
      </c>
    </row>
    <row r="4383" spans="1:2" x14ac:dyDescent="0.2">
      <c r="A4383" s="4" t="s">
        <v>13556</v>
      </c>
      <c r="B4383" s="4" t="s">
        <v>13557</v>
      </c>
    </row>
    <row r="4384" spans="1:2" x14ac:dyDescent="0.2">
      <c r="A4384" s="4" t="s">
        <v>13559</v>
      </c>
      <c r="B4384" s="4" t="s">
        <v>13560</v>
      </c>
    </row>
    <row r="4385" spans="1:2" x14ac:dyDescent="0.2">
      <c r="A4385" s="4" t="s">
        <v>13562</v>
      </c>
      <c r="B4385" s="4" t="s">
        <v>13563</v>
      </c>
    </row>
    <row r="4386" spans="1:2" x14ac:dyDescent="0.2">
      <c r="A4386" s="4" t="s">
        <v>13565</v>
      </c>
      <c r="B4386" s="4" t="s">
        <v>13566</v>
      </c>
    </row>
    <row r="4387" spans="1:2" x14ac:dyDescent="0.2">
      <c r="A4387" s="4" t="s">
        <v>13568</v>
      </c>
      <c r="B4387" s="4" t="s">
        <v>13569</v>
      </c>
    </row>
    <row r="4388" spans="1:2" x14ac:dyDescent="0.2">
      <c r="A4388" s="4" t="s">
        <v>13571</v>
      </c>
      <c r="B4388" s="4" t="s">
        <v>13572</v>
      </c>
    </row>
    <row r="4389" spans="1:2" x14ac:dyDescent="0.2">
      <c r="A4389" s="4" t="s">
        <v>13574</v>
      </c>
      <c r="B4389" s="4" t="s">
        <v>13575</v>
      </c>
    </row>
    <row r="4390" spans="1:2" x14ac:dyDescent="0.2">
      <c r="A4390" s="4" t="s">
        <v>13577</v>
      </c>
      <c r="B4390" s="4" t="s">
        <v>13578</v>
      </c>
    </row>
    <row r="4391" spans="1:2" x14ac:dyDescent="0.2">
      <c r="A4391" s="4" t="s">
        <v>13580</v>
      </c>
      <c r="B4391" s="4" t="s">
        <v>13581</v>
      </c>
    </row>
    <row r="4392" spans="1:2" x14ac:dyDescent="0.2">
      <c r="A4392" s="4" t="s">
        <v>13583</v>
      </c>
      <c r="B4392" s="4" t="s">
        <v>13584</v>
      </c>
    </row>
    <row r="4393" spans="1:2" x14ac:dyDescent="0.2">
      <c r="A4393" s="4" t="s">
        <v>13586</v>
      </c>
      <c r="B4393" s="4" t="s">
        <v>13587</v>
      </c>
    </row>
    <row r="4394" spans="1:2" x14ac:dyDescent="0.2">
      <c r="A4394" s="4" t="s">
        <v>13589</v>
      </c>
      <c r="B4394" s="4" t="s">
        <v>13590</v>
      </c>
    </row>
    <row r="4395" spans="1:2" x14ac:dyDescent="0.2">
      <c r="A4395" s="4" t="s">
        <v>13592</v>
      </c>
      <c r="B4395" s="4" t="s">
        <v>13593</v>
      </c>
    </row>
    <row r="4396" spans="1:2" x14ac:dyDescent="0.2">
      <c r="A4396" s="4" t="s">
        <v>13595</v>
      </c>
      <c r="B4396" s="4" t="s">
        <v>13596</v>
      </c>
    </row>
    <row r="4397" spans="1:2" x14ac:dyDescent="0.2">
      <c r="A4397" s="4" t="s">
        <v>13598</v>
      </c>
      <c r="B4397" s="4" t="s">
        <v>13599</v>
      </c>
    </row>
    <row r="4398" spans="1:2" x14ac:dyDescent="0.2">
      <c r="A4398" s="4" t="s">
        <v>13601</v>
      </c>
      <c r="B4398" s="4" t="s">
        <v>13602</v>
      </c>
    </row>
    <row r="4399" spans="1:2" x14ac:dyDescent="0.2">
      <c r="A4399" s="4" t="s">
        <v>13604</v>
      </c>
      <c r="B4399" s="4" t="s">
        <v>13605</v>
      </c>
    </row>
    <row r="4400" spans="1:2" x14ac:dyDescent="0.2">
      <c r="A4400" s="4" t="s">
        <v>13607</v>
      </c>
      <c r="B4400" s="4" t="s">
        <v>13608</v>
      </c>
    </row>
    <row r="4401" spans="1:2" x14ac:dyDescent="0.2">
      <c r="A4401" s="4" t="s">
        <v>13610</v>
      </c>
      <c r="B4401" s="4" t="s">
        <v>13611</v>
      </c>
    </row>
    <row r="4402" spans="1:2" x14ac:dyDescent="0.2">
      <c r="A4402" s="4" t="s">
        <v>13613</v>
      </c>
      <c r="B4402" s="4" t="s">
        <v>13614</v>
      </c>
    </row>
    <row r="4403" spans="1:2" x14ac:dyDescent="0.2">
      <c r="A4403" s="4" t="s">
        <v>13616</v>
      </c>
      <c r="B4403" s="4" t="s">
        <v>13617</v>
      </c>
    </row>
    <row r="4404" spans="1:2" x14ac:dyDescent="0.2">
      <c r="A4404" s="4" t="s">
        <v>13619</v>
      </c>
      <c r="B4404" s="4" t="s">
        <v>13620</v>
      </c>
    </row>
    <row r="4405" spans="1:2" x14ac:dyDescent="0.2">
      <c r="A4405" s="4" t="s">
        <v>13622</v>
      </c>
      <c r="B4405" s="4" t="s">
        <v>13623</v>
      </c>
    </row>
    <row r="4406" spans="1:2" x14ac:dyDescent="0.2">
      <c r="A4406" s="4" t="s">
        <v>13625</v>
      </c>
      <c r="B4406" s="4" t="s">
        <v>13626</v>
      </c>
    </row>
    <row r="4407" spans="1:2" x14ac:dyDescent="0.2">
      <c r="A4407" s="4" t="s">
        <v>13628</v>
      </c>
      <c r="B4407" s="4" t="s">
        <v>13629</v>
      </c>
    </row>
    <row r="4408" spans="1:2" x14ac:dyDescent="0.2">
      <c r="A4408" s="4" t="s">
        <v>13631</v>
      </c>
      <c r="B4408" s="4" t="s">
        <v>13632</v>
      </c>
    </row>
    <row r="4409" spans="1:2" x14ac:dyDescent="0.2">
      <c r="A4409" s="4" t="s">
        <v>13634</v>
      </c>
      <c r="B4409" s="4" t="s">
        <v>13635</v>
      </c>
    </row>
    <row r="4410" spans="1:2" x14ac:dyDescent="0.2">
      <c r="A4410" s="4" t="s">
        <v>13637</v>
      </c>
      <c r="B4410" s="4" t="s">
        <v>13638</v>
      </c>
    </row>
    <row r="4411" spans="1:2" x14ac:dyDescent="0.2">
      <c r="A4411" s="4" t="s">
        <v>13640</v>
      </c>
      <c r="B4411" s="4" t="s">
        <v>13641</v>
      </c>
    </row>
    <row r="4412" spans="1:2" x14ac:dyDescent="0.2">
      <c r="A4412" s="4" t="s">
        <v>13643</v>
      </c>
      <c r="B4412" s="4" t="s">
        <v>13644</v>
      </c>
    </row>
    <row r="4413" spans="1:2" x14ac:dyDescent="0.2">
      <c r="A4413" s="4" t="s">
        <v>13646</v>
      </c>
      <c r="B4413" s="4" t="s">
        <v>13647</v>
      </c>
    </row>
    <row r="4414" spans="1:2" x14ac:dyDescent="0.2">
      <c r="A4414" s="4" t="s">
        <v>13649</v>
      </c>
      <c r="B4414" s="4" t="s">
        <v>13650</v>
      </c>
    </row>
    <row r="4415" spans="1:2" x14ac:dyDescent="0.2">
      <c r="A4415" s="4" t="s">
        <v>13652</v>
      </c>
      <c r="B4415" s="4" t="s">
        <v>13653</v>
      </c>
    </row>
    <row r="4416" spans="1:2" x14ac:dyDescent="0.2">
      <c r="A4416" s="4" t="s">
        <v>13655</v>
      </c>
      <c r="B4416" s="4" t="s">
        <v>13656</v>
      </c>
    </row>
    <row r="4417" spans="1:2" x14ac:dyDescent="0.2">
      <c r="A4417" s="4" t="s">
        <v>13658</v>
      </c>
      <c r="B4417" s="4" t="s">
        <v>13659</v>
      </c>
    </row>
    <row r="4418" spans="1:2" x14ac:dyDescent="0.2">
      <c r="A4418" s="4" t="s">
        <v>13661</v>
      </c>
      <c r="B4418" s="4" t="s">
        <v>13662</v>
      </c>
    </row>
    <row r="4419" spans="1:2" x14ac:dyDescent="0.2">
      <c r="A4419" s="4" t="s">
        <v>13664</v>
      </c>
      <c r="B4419" s="4" t="s">
        <v>13665</v>
      </c>
    </row>
    <row r="4420" spans="1:2" x14ac:dyDescent="0.2">
      <c r="A4420" s="4" t="s">
        <v>13667</v>
      </c>
      <c r="B4420" s="4" t="s">
        <v>13668</v>
      </c>
    </row>
    <row r="4421" spans="1:2" x14ac:dyDescent="0.2">
      <c r="A4421" s="4" t="s">
        <v>13670</v>
      </c>
      <c r="B4421" s="4" t="s">
        <v>13671</v>
      </c>
    </row>
    <row r="4422" spans="1:2" x14ac:dyDescent="0.2">
      <c r="A4422" s="4" t="s">
        <v>13673</v>
      </c>
      <c r="B4422" s="4" t="s">
        <v>13674</v>
      </c>
    </row>
    <row r="4423" spans="1:2" x14ac:dyDescent="0.2">
      <c r="A4423" s="4" t="s">
        <v>13676</v>
      </c>
      <c r="B4423" s="4" t="s">
        <v>13677</v>
      </c>
    </row>
    <row r="4424" spans="1:2" x14ac:dyDescent="0.2">
      <c r="A4424" s="4" t="s">
        <v>13679</v>
      </c>
      <c r="B4424" s="4" t="s">
        <v>13680</v>
      </c>
    </row>
    <row r="4425" spans="1:2" x14ac:dyDescent="0.2">
      <c r="A4425" s="4" t="s">
        <v>13682</v>
      </c>
      <c r="B4425" s="4" t="s">
        <v>13683</v>
      </c>
    </row>
    <row r="4426" spans="1:2" x14ac:dyDescent="0.2">
      <c r="A4426" s="4" t="s">
        <v>13685</v>
      </c>
      <c r="B4426" s="4" t="s">
        <v>13686</v>
      </c>
    </row>
    <row r="4427" spans="1:2" x14ac:dyDescent="0.2">
      <c r="A4427" s="4" t="s">
        <v>13688</v>
      </c>
      <c r="B4427" s="4" t="s">
        <v>13689</v>
      </c>
    </row>
    <row r="4428" spans="1:2" x14ac:dyDescent="0.2">
      <c r="A4428" s="4" t="s">
        <v>13691</v>
      </c>
      <c r="B4428" s="4" t="s">
        <v>13692</v>
      </c>
    </row>
    <row r="4429" spans="1:2" x14ac:dyDescent="0.2">
      <c r="A4429" s="4" t="s">
        <v>13694</v>
      </c>
      <c r="B4429" s="4" t="s">
        <v>13695</v>
      </c>
    </row>
    <row r="4430" spans="1:2" x14ac:dyDescent="0.2">
      <c r="A4430" s="4" t="s">
        <v>13697</v>
      </c>
      <c r="B4430" s="4" t="s">
        <v>13698</v>
      </c>
    </row>
    <row r="4431" spans="1:2" x14ac:dyDescent="0.2">
      <c r="A4431" s="4" t="s">
        <v>13700</v>
      </c>
      <c r="B4431" s="4" t="s">
        <v>13701</v>
      </c>
    </row>
    <row r="4432" spans="1:2" x14ac:dyDescent="0.2">
      <c r="A4432" s="4" t="s">
        <v>13703</v>
      </c>
      <c r="B4432" s="4" t="s">
        <v>13704</v>
      </c>
    </row>
    <row r="4433" spans="1:2" x14ac:dyDescent="0.2">
      <c r="A4433" s="4" t="s">
        <v>13706</v>
      </c>
      <c r="B4433" s="4" t="s">
        <v>13707</v>
      </c>
    </row>
    <row r="4434" spans="1:2" x14ac:dyDescent="0.2">
      <c r="A4434" s="4" t="s">
        <v>13709</v>
      </c>
      <c r="B4434" s="4" t="s">
        <v>13710</v>
      </c>
    </row>
    <row r="4435" spans="1:2" x14ac:dyDescent="0.2">
      <c r="A4435" s="4" t="s">
        <v>13712</v>
      </c>
      <c r="B4435" s="4" t="s">
        <v>13713</v>
      </c>
    </row>
    <row r="4436" spans="1:2" x14ac:dyDescent="0.2">
      <c r="A4436" s="4" t="s">
        <v>13715</v>
      </c>
      <c r="B4436" s="4" t="s">
        <v>13716</v>
      </c>
    </row>
    <row r="4437" spans="1:2" x14ac:dyDescent="0.2">
      <c r="A4437" s="4" t="s">
        <v>13718</v>
      </c>
      <c r="B4437" s="4" t="s">
        <v>13719</v>
      </c>
    </row>
    <row r="4438" spans="1:2" x14ac:dyDescent="0.2">
      <c r="A4438" s="4" t="s">
        <v>13721</v>
      </c>
      <c r="B4438" s="4" t="s">
        <v>13722</v>
      </c>
    </row>
    <row r="4439" spans="1:2" x14ac:dyDescent="0.2">
      <c r="A4439" s="4" t="s">
        <v>13724</v>
      </c>
      <c r="B4439" s="4" t="s">
        <v>13725</v>
      </c>
    </row>
    <row r="4440" spans="1:2" x14ac:dyDescent="0.2">
      <c r="A4440" s="4" t="s">
        <v>13727</v>
      </c>
      <c r="B4440" s="4" t="s">
        <v>13728</v>
      </c>
    </row>
    <row r="4441" spans="1:2" x14ac:dyDescent="0.2">
      <c r="A4441" s="4" t="s">
        <v>13730</v>
      </c>
      <c r="B4441" s="4" t="s">
        <v>13731</v>
      </c>
    </row>
    <row r="4442" spans="1:2" x14ac:dyDescent="0.2">
      <c r="A4442" s="4" t="s">
        <v>13733</v>
      </c>
      <c r="B4442" s="4" t="s">
        <v>13734</v>
      </c>
    </row>
    <row r="4443" spans="1:2" x14ac:dyDescent="0.2">
      <c r="A4443" s="4" t="s">
        <v>13736</v>
      </c>
      <c r="B4443" s="4" t="s">
        <v>13737</v>
      </c>
    </row>
    <row r="4444" spans="1:2" x14ac:dyDescent="0.2">
      <c r="A4444" s="4" t="s">
        <v>13739</v>
      </c>
      <c r="B4444" s="4" t="s">
        <v>13740</v>
      </c>
    </row>
    <row r="4445" spans="1:2" x14ac:dyDescent="0.2">
      <c r="A4445" s="4" t="s">
        <v>13742</v>
      </c>
      <c r="B4445" s="4" t="s">
        <v>13743</v>
      </c>
    </row>
    <row r="4446" spans="1:2" x14ac:dyDescent="0.2">
      <c r="A4446" s="4" t="s">
        <v>13745</v>
      </c>
      <c r="B4446" s="4" t="s">
        <v>13746</v>
      </c>
    </row>
    <row r="4447" spans="1:2" x14ac:dyDescent="0.2">
      <c r="A4447" s="4" t="s">
        <v>13748</v>
      </c>
      <c r="B4447" s="4" t="s">
        <v>13749</v>
      </c>
    </row>
    <row r="4448" spans="1:2" x14ac:dyDescent="0.2">
      <c r="A4448" s="4" t="s">
        <v>13751</v>
      </c>
      <c r="B4448" s="4" t="s">
        <v>13752</v>
      </c>
    </row>
    <row r="4449" spans="1:2" x14ac:dyDescent="0.2">
      <c r="A4449" s="4" t="s">
        <v>13754</v>
      </c>
      <c r="B4449" s="4" t="s">
        <v>13755</v>
      </c>
    </row>
    <row r="4450" spans="1:2" x14ac:dyDescent="0.2">
      <c r="A4450" s="4" t="s">
        <v>13757</v>
      </c>
      <c r="B4450" s="4" t="s">
        <v>13758</v>
      </c>
    </row>
    <row r="4451" spans="1:2" x14ac:dyDescent="0.2">
      <c r="A4451" s="4" t="s">
        <v>13760</v>
      </c>
      <c r="B4451" s="4" t="s">
        <v>13761</v>
      </c>
    </row>
    <row r="4452" spans="1:2" x14ac:dyDescent="0.2">
      <c r="A4452" s="4" t="s">
        <v>13763</v>
      </c>
      <c r="B4452" s="4" t="s">
        <v>13764</v>
      </c>
    </row>
    <row r="4453" spans="1:2" x14ac:dyDescent="0.2">
      <c r="A4453" s="4" t="s">
        <v>13766</v>
      </c>
      <c r="B4453" s="4" t="s">
        <v>13767</v>
      </c>
    </row>
    <row r="4454" spans="1:2" x14ac:dyDescent="0.2">
      <c r="A4454" s="4" t="s">
        <v>13769</v>
      </c>
      <c r="B4454" s="4" t="s">
        <v>13770</v>
      </c>
    </row>
    <row r="4455" spans="1:2" x14ac:dyDescent="0.2">
      <c r="A4455" s="4" t="s">
        <v>13772</v>
      </c>
      <c r="B4455" s="4" t="s">
        <v>13773</v>
      </c>
    </row>
    <row r="4456" spans="1:2" x14ac:dyDescent="0.2">
      <c r="A4456" s="4" t="s">
        <v>13775</v>
      </c>
      <c r="B4456" s="4" t="s">
        <v>13776</v>
      </c>
    </row>
    <row r="4457" spans="1:2" x14ac:dyDescent="0.2">
      <c r="A4457" s="4" t="s">
        <v>13778</v>
      </c>
      <c r="B4457" s="4" t="s">
        <v>13779</v>
      </c>
    </row>
    <row r="4458" spans="1:2" x14ac:dyDescent="0.2">
      <c r="A4458" s="4" t="s">
        <v>13781</v>
      </c>
      <c r="B4458" s="4" t="s">
        <v>13782</v>
      </c>
    </row>
    <row r="4459" spans="1:2" x14ac:dyDescent="0.2">
      <c r="A4459" s="4" t="s">
        <v>13784</v>
      </c>
      <c r="B4459" s="4" t="s">
        <v>13785</v>
      </c>
    </row>
    <row r="4460" spans="1:2" x14ac:dyDescent="0.2">
      <c r="A4460" s="4" t="s">
        <v>13787</v>
      </c>
      <c r="B4460" s="4" t="s">
        <v>13788</v>
      </c>
    </row>
    <row r="4461" spans="1:2" x14ac:dyDescent="0.2">
      <c r="A4461" s="4" t="s">
        <v>13790</v>
      </c>
      <c r="B4461" s="4" t="s">
        <v>13791</v>
      </c>
    </row>
    <row r="4462" spans="1:2" x14ac:dyDescent="0.2">
      <c r="A4462" s="4" t="s">
        <v>13793</v>
      </c>
      <c r="B4462" s="4" t="s">
        <v>13794</v>
      </c>
    </row>
    <row r="4463" spans="1:2" x14ac:dyDescent="0.2">
      <c r="A4463" s="4" t="s">
        <v>13796</v>
      </c>
      <c r="B4463" s="4" t="s">
        <v>13797</v>
      </c>
    </row>
    <row r="4464" spans="1:2" x14ac:dyDescent="0.2">
      <c r="A4464" s="4" t="s">
        <v>13799</v>
      </c>
      <c r="B4464" s="4" t="s">
        <v>13800</v>
      </c>
    </row>
    <row r="4465" spans="1:2" x14ac:dyDescent="0.2">
      <c r="A4465" s="4" t="s">
        <v>13802</v>
      </c>
      <c r="B4465" s="4" t="s">
        <v>13803</v>
      </c>
    </row>
    <row r="4466" spans="1:2" x14ac:dyDescent="0.2">
      <c r="A4466" s="4" t="s">
        <v>13805</v>
      </c>
      <c r="B4466" s="4" t="s">
        <v>13806</v>
      </c>
    </row>
    <row r="4467" spans="1:2" x14ac:dyDescent="0.2">
      <c r="A4467" s="4" t="s">
        <v>13808</v>
      </c>
      <c r="B4467" s="4" t="s">
        <v>13809</v>
      </c>
    </row>
    <row r="4468" spans="1:2" x14ac:dyDescent="0.2">
      <c r="A4468" s="4" t="s">
        <v>13811</v>
      </c>
      <c r="B4468" s="4" t="s">
        <v>13812</v>
      </c>
    </row>
    <row r="4469" spans="1:2" x14ac:dyDescent="0.2">
      <c r="A4469" s="4" t="s">
        <v>13814</v>
      </c>
      <c r="B4469" s="4" t="s">
        <v>13815</v>
      </c>
    </row>
    <row r="4470" spans="1:2" x14ac:dyDescent="0.2">
      <c r="A4470" s="4" t="s">
        <v>13817</v>
      </c>
      <c r="B4470" s="4" t="s">
        <v>13818</v>
      </c>
    </row>
    <row r="4471" spans="1:2" x14ac:dyDescent="0.2">
      <c r="A4471" s="4" t="s">
        <v>13820</v>
      </c>
      <c r="B4471" s="4" t="s">
        <v>13821</v>
      </c>
    </row>
    <row r="4472" spans="1:2" x14ac:dyDescent="0.2">
      <c r="A4472" s="4" t="s">
        <v>13823</v>
      </c>
      <c r="B4472" s="4" t="s">
        <v>13824</v>
      </c>
    </row>
    <row r="4473" spans="1:2" x14ac:dyDescent="0.2">
      <c r="A4473" s="4" t="s">
        <v>13826</v>
      </c>
      <c r="B4473" s="4" t="s">
        <v>13827</v>
      </c>
    </row>
    <row r="4474" spans="1:2" x14ac:dyDescent="0.2">
      <c r="A4474" s="4" t="s">
        <v>13829</v>
      </c>
      <c r="B4474" s="4" t="s">
        <v>13830</v>
      </c>
    </row>
    <row r="4475" spans="1:2" x14ac:dyDescent="0.2">
      <c r="A4475" s="4" t="s">
        <v>13832</v>
      </c>
      <c r="B4475" s="4" t="s">
        <v>13833</v>
      </c>
    </row>
    <row r="4476" spans="1:2" x14ac:dyDescent="0.2">
      <c r="A4476" s="4" t="s">
        <v>13835</v>
      </c>
      <c r="B4476" s="4" t="s">
        <v>13836</v>
      </c>
    </row>
    <row r="4477" spans="1:2" x14ac:dyDescent="0.2">
      <c r="A4477" s="4" t="s">
        <v>13838</v>
      </c>
      <c r="B4477" s="4" t="s">
        <v>13839</v>
      </c>
    </row>
    <row r="4478" spans="1:2" x14ac:dyDescent="0.2">
      <c r="A4478" s="4" t="s">
        <v>13841</v>
      </c>
      <c r="B4478" s="4" t="s">
        <v>13842</v>
      </c>
    </row>
    <row r="4479" spans="1:2" x14ac:dyDescent="0.2">
      <c r="A4479" s="4" t="s">
        <v>13844</v>
      </c>
      <c r="B4479" s="4" t="s">
        <v>13845</v>
      </c>
    </row>
    <row r="4480" spans="1:2" x14ac:dyDescent="0.2">
      <c r="A4480" s="4" t="s">
        <v>13847</v>
      </c>
      <c r="B4480" s="4" t="s">
        <v>13848</v>
      </c>
    </row>
    <row r="4481" spans="1:2" x14ac:dyDescent="0.2">
      <c r="A4481" s="4" t="s">
        <v>13850</v>
      </c>
      <c r="B4481" s="4" t="s">
        <v>13851</v>
      </c>
    </row>
    <row r="4482" spans="1:2" x14ac:dyDescent="0.2">
      <c r="A4482" s="4" t="s">
        <v>13853</v>
      </c>
      <c r="B4482" s="4" t="s">
        <v>13854</v>
      </c>
    </row>
    <row r="4483" spans="1:2" x14ac:dyDescent="0.2">
      <c r="A4483" s="4" t="s">
        <v>13856</v>
      </c>
      <c r="B4483" s="4" t="s">
        <v>13857</v>
      </c>
    </row>
    <row r="4484" spans="1:2" x14ac:dyDescent="0.2">
      <c r="A4484" s="4" t="s">
        <v>13859</v>
      </c>
      <c r="B4484" s="4" t="s">
        <v>13860</v>
      </c>
    </row>
    <row r="4485" spans="1:2" x14ac:dyDescent="0.2">
      <c r="A4485" s="4" t="s">
        <v>13862</v>
      </c>
      <c r="B4485" s="4" t="s">
        <v>13863</v>
      </c>
    </row>
    <row r="4486" spans="1:2" x14ac:dyDescent="0.2">
      <c r="A4486" s="4" t="s">
        <v>13865</v>
      </c>
      <c r="B4486" s="4" t="s">
        <v>13866</v>
      </c>
    </row>
    <row r="4487" spans="1:2" x14ac:dyDescent="0.2">
      <c r="A4487" s="4" t="s">
        <v>13868</v>
      </c>
      <c r="B4487" s="4" t="s">
        <v>13869</v>
      </c>
    </row>
    <row r="4488" spans="1:2" x14ac:dyDescent="0.2">
      <c r="A4488" s="4" t="s">
        <v>13871</v>
      </c>
      <c r="B4488" s="4" t="s">
        <v>13872</v>
      </c>
    </row>
    <row r="4489" spans="1:2" x14ac:dyDescent="0.2">
      <c r="A4489" s="4" t="s">
        <v>13874</v>
      </c>
      <c r="B4489" s="4" t="s">
        <v>13875</v>
      </c>
    </row>
    <row r="4490" spans="1:2" x14ac:dyDescent="0.2">
      <c r="A4490" s="4" t="s">
        <v>13877</v>
      </c>
      <c r="B4490" s="4" t="s">
        <v>13878</v>
      </c>
    </row>
    <row r="4491" spans="1:2" x14ac:dyDescent="0.2">
      <c r="A4491" s="4" t="s">
        <v>13880</v>
      </c>
      <c r="B4491" s="4" t="s">
        <v>13881</v>
      </c>
    </row>
    <row r="4492" spans="1:2" x14ac:dyDescent="0.2">
      <c r="A4492" s="4" t="s">
        <v>13883</v>
      </c>
      <c r="B4492" s="4" t="s">
        <v>13884</v>
      </c>
    </row>
    <row r="4493" spans="1:2" x14ac:dyDescent="0.2">
      <c r="A4493" s="4" t="s">
        <v>13886</v>
      </c>
      <c r="B4493" s="4" t="s">
        <v>13887</v>
      </c>
    </row>
    <row r="4494" spans="1:2" x14ac:dyDescent="0.2">
      <c r="A4494" s="4" t="s">
        <v>13889</v>
      </c>
      <c r="B4494" s="4" t="s">
        <v>13890</v>
      </c>
    </row>
    <row r="4495" spans="1:2" x14ac:dyDescent="0.2">
      <c r="A4495" s="4" t="s">
        <v>13892</v>
      </c>
      <c r="B4495" s="4" t="s">
        <v>13893</v>
      </c>
    </row>
    <row r="4496" spans="1:2" x14ac:dyDescent="0.2">
      <c r="A4496" s="4" t="s">
        <v>13895</v>
      </c>
      <c r="B4496" s="4" t="s">
        <v>13896</v>
      </c>
    </row>
    <row r="4497" spans="1:2" x14ac:dyDescent="0.2">
      <c r="A4497" s="4" t="s">
        <v>13898</v>
      </c>
      <c r="B4497" s="4" t="s">
        <v>13899</v>
      </c>
    </row>
    <row r="4498" spans="1:2" x14ac:dyDescent="0.2">
      <c r="A4498" s="4" t="s">
        <v>13901</v>
      </c>
      <c r="B4498" s="4" t="s">
        <v>13902</v>
      </c>
    </row>
    <row r="4499" spans="1:2" x14ac:dyDescent="0.2">
      <c r="A4499" s="4" t="s">
        <v>13904</v>
      </c>
      <c r="B4499" s="4" t="s">
        <v>13905</v>
      </c>
    </row>
    <row r="4500" spans="1:2" x14ac:dyDescent="0.2">
      <c r="A4500" s="4" t="s">
        <v>13907</v>
      </c>
      <c r="B4500" s="4" t="s">
        <v>13908</v>
      </c>
    </row>
    <row r="4501" spans="1:2" x14ac:dyDescent="0.2">
      <c r="A4501" s="4" t="s">
        <v>13910</v>
      </c>
      <c r="B4501" s="4" t="s">
        <v>13911</v>
      </c>
    </row>
    <row r="4502" spans="1:2" x14ac:dyDescent="0.2">
      <c r="A4502" s="4" t="s">
        <v>13913</v>
      </c>
      <c r="B4502" s="4" t="s">
        <v>13914</v>
      </c>
    </row>
    <row r="4503" spans="1:2" x14ac:dyDescent="0.2">
      <c r="A4503" s="4" t="s">
        <v>13916</v>
      </c>
      <c r="B4503" s="4" t="s">
        <v>13917</v>
      </c>
    </row>
    <row r="4504" spans="1:2" x14ac:dyDescent="0.2">
      <c r="A4504" s="4" t="s">
        <v>13919</v>
      </c>
      <c r="B4504" s="4" t="s">
        <v>13920</v>
      </c>
    </row>
    <row r="4505" spans="1:2" x14ac:dyDescent="0.2">
      <c r="A4505" s="4" t="s">
        <v>13922</v>
      </c>
      <c r="B4505" s="4" t="s">
        <v>13923</v>
      </c>
    </row>
    <row r="4506" spans="1:2" x14ac:dyDescent="0.2">
      <c r="A4506" s="4" t="s">
        <v>13925</v>
      </c>
      <c r="B4506" s="4" t="s">
        <v>13926</v>
      </c>
    </row>
    <row r="4507" spans="1:2" x14ac:dyDescent="0.2">
      <c r="A4507" s="4" t="s">
        <v>13928</v>
      </c>
      <c r="B4507" s="4" t="s">
        <v>13929</v>
      </c>
    </row>
    <row r="4508" spans="1:2" x14ac:dyDescent="0.2">
      <c r="A4508" s="4" t="s">
        <v>13931</v>
      </c>
      <c r="B4508" s="4" t="s">
        <v>13932</v>
      </c>
    </row>
    <row r="4509" spans="1:2" x14ac:dyDescent="0.2">
      <c r="A4509" s="4" t="s">
        <v>13934</v>
      </c>
      <c r="B4509" s="4" t="s">
        <v>13935</v>
      </c>
    </row>
    <row r="4510" spans="1:2" x14ac:dyDescent="0.2">
      <c r="A4510" s="4" t="s">
        <v>13937</v>
      </c>
      <c r="B4510" s="4" t="s">
        <v>13938</v>
      </c>
    </row>
    <row r="4511" spans="1:2" x14ac:dyDescent="0.2">
      <c r="A4511" s="4" t="s">
        <v>13940</v>
      </c>
      <c r="B4511" s="4" t="s">
        <v>13941</v>
      </c>
    </row>
    <row r="4512" spans="1:2" x14ac:dyDescent="0.2">
      <c r="A4512" s="4" t="s">
        <v>13943</v>
      </c>
      <c r="B4512" s="4" t="s">
        <v>13944</v>
      </c>
    </row>
    <row r="4513" spans="1:2" x14ac:dyDescent="0.2">
      <c r="A4513" s="4" t="s">
        <v>13946</v>
      </c>
      <c r="B4513" s="4" t="s">
        <v>13947</v>
      </c>
    </row>
    <row r="4514" spans="1:2" x14ac:dyDescent="0.2">
      <c r="A4514" s="4" t="s">
        <v>13949</v>
      </c>
      <c r="B4514" s="4" t="s">
        <v>13950</v>
      </c>
    </row>
    <row r="4515" spans="1:2" x14ac:dyDescent="0.2">
      <c r="A4515" s="4" t="s">
        <v>13952</v>
      </c>
      <c r="B4515" s="4" t="s">
        <v>13953</v>
      </c>
    </row>
    <row r="4516" spans="1:2" x14ac:dyDescent="0.2">
      <c r="A4516" s="4" t="s">
        <v>13955</v>
      </c>
      <c r="B4516" s="4" t="s">
        <v>13956</v>
      </c>
    </row>
    <row r="4517" spans="1:2" x14ac:dyDescent="0.2">
      <c r="A4517" s="4" t="s">
        <v>13958</v>
      </c>
      <c r="B4517" s="4" t="s">
        <v>13959</v>
      </c>
    </row>
    <row r="4518" spans="1:2" x14ac:dyDescent="0.2">
      <c r="A4518" s="4" t="s">
        <v>13961</v>
      </c>
      <c r="B4518" s="4" t="s">
        <v>13962</v>
      </c>
    </row>
    <row r="4519" spans="1:2" x14ac:dyDescent="0.2">
      <c r="A4519" s="4" t="s">
        <v>13964</v>
      </c>
      <c r="B4519" s="4" t="s">
        <v>13965</v>
      </c>
    </row>
    <row r="4520" spans="1:2" x14ac:dyDescent="0.2">
      <c r="A4520" s="4" t="s">
        <v>13967</v>
      </c>
      <c r="B4520" s="4" t="s">
        <v>13968</v>
      </c>
    </row>
    <row r="4521" spans="1:2" x14ac:dyDescent="0.2">
      <c r="A4521" s="4" t="s">
        <v>13970</v>
      </c>
      <c r="B4521" s="4" t="s">
        <v>13971</v>
      </c>
    </row>
    <row r="4522" spans="1:2" x14ac:dyDescent="0.2">
      <c r="A4522" s="4" t="s">
        <v>13973</v>
      </c>
      <c r="B4522" s="4" t="s">
        <v>13974</v>
      </c>
    </row>
    <row r="4523" spans="1:2" x14ac:dyDescent="0.2">
      <c r="A4523" s="4" t="s">
        <v>13976</v>
      </c>
      <c r="B4523" s="4" t="s">
        <v>13977</v>
      </c>
    </row>
    <row r="4524" spans="1:2" x14ac:dyDescent="0.2">
      <c r="A4524" s="4" t="s">
        <v>13979</v>
      </c>
      <c r="B4524" s="4" t="s">
        <v>13980</v>
      </c>
    </row>
    <row r="4525" spans="1:2" x14ac:dyDescent="0.2">
      <c r="A4525" s="4" t="s">
        <v>13982</v>
      </c>
      <c r="B4525" s="4" t="s">
        <v>13983</v>
      </c>
    </row>
    <row r="4526" spans="1:2" x14ac:dyDescent="0.2">
      <c r="A4526" s="4" t="s">
        <v>13985</v>
      </c>
      <c r="B4526" s="4" t="s">
        <v>13986</v>
      </c>
    </row>
    <row r="4527" spans="1:2" x14ac:dyDescent="0.2">
      <c r="A4527" s="4" t="s">
        <v>13988</v>
      </c>
      <c r="B4527" s="4" t="s">
        <v>13989</v>
      </c>
    </row>
    <row r="4528" spans="1:2" x14ac:dyDescent="0.2">
      <c r="A4528" s="4" t="s">
        <v>13991</v>
      </c>
      <c r="B4528" s="4" t="s">
        <v>13992</v>
      </c>
    </row>
    <row r="4529" spans="1:2" x14ac:dyDescent="0.2">
      <c r="A4529" s="4" t="s">
        <v>13994</v>
      </c>
      <c r="B4529" s="4" t="s">
        <v>13995</v>
      </c>
    </row>
    <row r="4530" spans="1:2" x14ac:dyDescent="0.2">
      <c r="A4530" s="4" t="s">
        <v>13997</v>
      </c>
      <c r="B4530" s="4" t="s">
        <v>13998</v>
      </c>
    </row>
    <row r="4531" spans="1:2" x14ac:dyDescent="0.2">
      <c r="A4531" s="4" t="s">
        <v>14000</v>
      </c>
      <c r="B4531" s="4" t="s">
        <v>14001</v>
      </c>
    </row>
    <row r="4532" spans="1:2" x14ac:dyDescent="0.2">
      <c r="A4532" s="4" t="s">
        <v>14003</v>
      </c>
      <c r="B4532" s="4" t="s">
        <v>14004</v>
      </c>
    </row>
    <row r="4533" spans="1:2" x14ac:dyDescent="0.2">
      <c r="A4533" s="4" t="s">
        <v>14006</v>
      </c>
      <c r="B4533" s="4" t="s">
        <v>14007</v>
      </c>
    </row>
    <row r="4534" spans="1:2" x14ac:dyDescent="0.2">
      <c r="A4534" s="4" t="s">
        <v>14009</v>
      </c>
      <c r="B4534" s="4" t="s">
        <v>14010</v>
      </c>
    </row>
    <row r="4535" spans="1:2" x14ac:dyDescent="0.2">
      <c r="A4535" s="4" t="s">
        <v>14012</v>
      </c>
      <c r="B4535" s="4" t="s">
        <v>14013</v>
      </c>
    </row>
    <row r="4536" spans="1:2" x14ac:dyDescent="0.2">
      <c r="A4536" s="4" t="s">
        <v>14015</v>
      </c>
      <c r="B4536" s="4" t="s">
        <v>14016</v>
      </c>
    </row>
    <row r="4537" spans="1:2" x14ac:dyDescent="0.2">
      <c r="A4537" s="4" t="s">
        <v>14018</v>
      </c>
      <c r="B4537" s="4" t="s">
        <v>14019</v>
      </c>
    </row>
    <row r="4538" spans="1:2" x14ac:dyDescent="0.2">
      <c r="A4538" s="4" t="s">
        <v>14021</v>
      </c>
      <c r="B4538" s="4" t="s">
        <v>14022</v>
      </c>
    </row>
    <row r="4539" spans="1:2" x14ac:dyDescent="0.2">
      <c r="A4539" s="4" t="s">
        <v>14024</v>
      </c>
      <c r="B4539" s="4" t="s">
        <v>14025</v>
      </c>
    </row>
    <row r="4540" spans="1:2" x14ac:dyDescent="0.2">
      <c r="A4540" s="4" t="s">
        <v>14027</v>
      </c>
      <c r="B4540" s="4" t="s">
        <v>14028</v>
      </c>
    </row>
    <row r="4541" spans="1:2" x14ac:dyDescent="0.2">
      <c r="A4541" s="4" t="s">
        <v>14030</v>
      </c>
      <c r="B4541" s="4" t="s">
        <v>14031</v>
      </c>
    </row>
    <row r="4542" spans="1:2" x14ac:dyDescent="0.2">
      <c r="A4542" s="4" t="s">
        <v>14033</v>
      </c>
      <c r="B4542" s="4" t="s">
        <v>14034</v>
      </c>
    </row>
    <row r="4543" spans="1:2" x14ac:dyDescent="0.2">
      <c r="A4543" s="4" t="s">
        <v>14036</v>
      </c>
      <c r="B4543" s="4" t="s">
        <v>14037</v>
      </c>
    </row>
    <row r="4544" spans="1:2" x14ac:dyDescent="0.2">
      <c r="A4544" s="4" t="s">
        <v>14039</v>
      </c>
      <c r="B4544" s="4" t="s">
        <v>14040</v>
      </c>
    </row>
    <row r="4545" spans="1:2" x14ac:dyDescent="0.2">
      <c r="A4545" s="4" t="s">
        <v>14042</v>
      </c>
      <c r="B4545" s="4" t="s">
        <v>14043</v>
      </c>
    </row>
    <row r="4546" spans="1:2" x14ac:dyDescent="0.2">
      <c r="A4546" s="4" t="s">
        <v>14045</v>
      </c>
      <c r="B4546" s="4" t="s">
        <v>14046</v>
      </c>
    </row>
    <row r="4547" spans="1:2" x14ac:dyDescent="0.2">
      <c r="A4547" s="4" t="s">
        <v>14048</v>
      </c>
      <c r="B4547" s="4" t="s">
        <v>14049</v>
      </c>
    </row>
    <row r="4548" spans="1:2" x14ac:dyDescent="0.2">
      <c r="A4548" s="4" t="s">
        <v>14051</v>
      </c>
      <c r="B4548" s="4" t="s">
        <v>14052</v>
      </c>
    </row>
    <row r="4549" spans="1:2" x14ac:dyDescent="0.2">
      <c r="A4549" s="4" t="s">
        <v>14054</v>
      </c>
      <c r="B4549" s="4" t="s">
        <v>14055</v>
      </c>
    </row>
    <row r="4550" spans="1:2" x14ac:dyDescent="0.2">
      <c r="A4550" s="4" t="s">
        <v>14057</v>
      </c>
      <c r="B4550" s="4" t="s">
        <v>14058</v>
      </c>
    </row>
    <row r="4551" spans="1:2" x14ac:dyDescent="0.2">
      <c r="A4551" s="4" t="s">
        <v>14060</v>
      </c>
      <c r="B4551" s="4" t="s">
        <v>14061</v>
      </c>
    </row>
    <row r="4552" spans="1:2" x14ac:dyDescent="0.2">
      <c r="A4552" s="4" t="s">
        <v>14063</v>
      </c>
      <c r="B4552" s="4" t="s">
        <v>14064</v>
      </c>
    </row>
    <row r="4553" spans="1:2" x14ac:dyDescent="0.2">
      <c r="A4553" s="4" t="s">
        <v>14066</v>
      </c>
      <c r="B4553" s="4" t="s">
        <v>14067</v>
      </c>
    </row>
    <row r="4554" spans="1:2" x14ac:dyDescent="0.2">
      <c r="A4554" s="4" t="s">
        <v>14069</v>
      </c>
      <c r="B4554" s="4" t="s">
        <v>14070</v>
      </c>
    </row>
    <row r="4555" spans="1:2" x14ac:dyDescent="0.2">
      <c r="A4555" s="4" t="s">
        <v>14072</v>
      </c>
      <c r="B4555" s="4" t="s">
        <v>14073</v>
      </c>
    </row>
    <row r="4556" spans="1:2" x14ac:dyDescent="0.2">
      <c r="A4556" s="4" t="s">
        <v>14075</v>
      </c>
      <c r="B4556" s="4" t="s">
        <v>14076</v>
      </c>
    </row>
    <row r="4557" spans="1:2" x14ac:dyDescent="0.2">
      <c r="A4557" s="4" t="s">
        <v>14078</v>
      </c>
      <c r="B4557" s="4" t="s">
        <v>14079</v>
      </c>
    </row>
    <row r="4558" spans="1:2" x14ac:dyDescent="0.2">
      <c r="A4558" s="4" t="s">
        <v>14081</v>
      </c>
      <c r="B4558" s="4" t="s">
        <v>14082</v>
      </c>
    </row>
    <row r="4559" spans="1:2" x14ac:dyDescent="0.2">
      <c r="A4559" s="4" t="s">
        <v>14084</v>
      </c>
      <c r="B4559" s="4" t="s">
        <v>14085</v>
      </c>
    </row>
    <row r="4560" spans="1:2" x14ac:dyDescent="0.2">
      <c r="A4560" s="4" t="s">
        <v>14087</v>
      </c>
      <c r="B4560" s="4" t="s">
        <v>14088</v>
      </c>
    </row>
    <row r="4561" spans="1:2" x14ac:dyDescent="0.2">
      <c r="A4561" s="4" t="s">
        <v>14090</v>
      </c>
      <c r="B4561" s="4" t="s">
        <v>14091</v>
      </c>
    </row>
    <row r="4562" spans="1:2" x14ac:dyDescent="0.2">
      <c r="A4562" s="4" t="s">
        <v>14093</v>
      </c>
      <c r="B4562" s="4" t="s">
        <v>14094</v>
      </c>
    </row>
    <row r="4563" spans="1:2" x14ac:dyDescent="0.2">
      <c r="A4563" s="4" t="s">
        <v>14096</v>
      </c>
      <c r="B4563" s="4" t="s">
        <v>14097</v>
      </c>
    </row>
    <row r="4564" spans="1:2" x14ac:dyDescent="0.2">
      <c r="A4564" s="4" t="s">
        <v>14099</v>
      </c>
      <c r="B4564" s="4" t="s">
        <v>14100</v>
      </c>
    </row>
    <row r="4565" spans="1:2" x14ac:dyDescent="0.2">
      <c r="A4565" s="4" t="s">
        <v>14102</v>
      </c>
      <c r="B4565" s="4" t="s">
        <v>14103</v>
      </c>
    </row>
    <row r="4566" spans="1:2" x14ac:dyDescent="0.2">
      <c r="A4566" s="4" t="s">
        <v>14105</v>
      </c>
      <c r="B4566" s="4" t="s">
        <v>14106</v>
      </c>
    </row>
    <row r="4567" spans="1:2" x14ac:dyDescent="0.2">
      <c r="A4567" s="4" t="s">
        <v>14108</v>
      </c>
      <c r="B4567" s="4" t="s">
        <v>14109</v>
      </c>
    </row>
    <row r="4568" spans="1:2" x14ac:dyDescent="0.2">
      <c r="A4568" s="4" t="s">
        <v>14111</v>
      </c>
      <c r="B4568" s="4" t="s">
        <v>14112</v>
      </c>
    </row>
    <row r="4569" spans="1:2" x14ac:dyDescent="0.2">
      <c r="A4569" s="4" t="s">
        <v>14114</v>
      </c>
      <c r="B4569" s="4" t="s">
        <v>14115</v>
      </c>
    </row>
    <row r="4570" spans="1:2" x14ac:dyDescent="0.2">
      <c r="A4570" s="4" t="s">
        <v>14117</v>
      </c>
      <c r="B4570" s="4" t="s">
        <v>14118</v>
      </c>
    </row>
    <row r="4571" spans="1:2" x14ac:dyDescent="0.2">
      <c r="A4571" s="4" t="s">
        <v>14120</v>
      </c>
      <c r="B4571" s="4" t="s">
        <v>14121</v>
      </c>
    </row>
    <row r="4572" spans="1:2" x14ac:dyDescent="0.2">
      <c r="A4572" s="4" t="s">
        <v>14123</v>
      </c>
      <c r="B4572" s="4" t="s">
        <v>14124</v>
      </c>
    </row>
    <row r="4573" spans="1:2" x14ac:dyDescent="0.2">
      <c r="A4573" s="4" t="s">
        <v>14126</v>
      </c>
      <c r="B4573" s="4" t="s">
        <v>14127</v>
      </c>
    </row>
    <row r="4574" spans="1:2" x14ac:dyDescent="0.2">
      <c r="A4574" s="4" t="s">
        <v>14129</v>
      </c>
      <c r="B4574" s="4" t="s">
        <v>14130</v>
      </c>
    </row>
    <row r="4575" spans="1:2" x14ac:dyDescent="0.2">
      <c r="A4575" s="4" t="s">
        <v>14132</v>
      </c>
      <c r="B4575" s="4" t="s">
        <v>14133</v>
      </c>
    </row>
    <row r="4576" spans="1:2" x14ac:dyDescent="0.2">
      <c r="A4576" s="4" t="s">
        <v>14135</v>
      </c>
      <c r="B4576" s="4" t="s">
        <v>14136</v>
      </c>
    </row>
    <row r="4577" spans="1:2" x14ac:dyDescent="0.2">
      <c r="A4577" s="4" t="s">
        <v>14138</v>
      </c>
      <c r="B4577" s="4" t="s">
        <v>14139</v>
      </c>
    </row>
    <row r="4578" spans="1:2" x14ac:dyDescent="0.2">
      <c r="A4578" s="4" t="s">
        <v>14141</v>
      </c>
      <c r="B4578" s="4" t="s">
        <v>14142</v>
      </c>
    </row>
    <row r="4579" spans="1:2" x14ac:dyDescent="0.2">
      <c r="A4579" s="4" t="s">
        <v>14144</v>
      </c>
      <c r="B4579" s="4" t="s">
        <v>14145</v>
      </c>
    </row>
    <row r="4580" spans="1:2" x14ac:dyDescent="0.2">
      <c r="A4580" s="4" t="s">
        <v>14146</v>
      </c>
      <c r="B4580" s="4" t="s">
        <v>14147</v>
      </c>
    </row>
    <row r="4581" spans="1:2" x14ac:dyDescent="0.2">
      <c r="A4581" s="4" t="s">
        <v>14148</v>
      </c>
      <c r="B4581" s="4" t="s">
        <v>14149</v>
      </c>
    </row>
    <row r="4582" spans="1:2" x14ac:dyDescent="0.2">
      <c r="A4582" s="4" t="s">
        <v>14151</v>
      </c>
      <c r="B4582" s="4" t="s">
        <v>14152</v>
      </c>
    </row>
    <row r="4583" spans="1:2" x14ac:dyDescent="0.2">
      <c r="A4583" s="4" t="s">
        <v>14154</v>
      </c>
      <c r="B4583" s="4" t="s">
        <v>14155</v>
      </c>
    </row>
    <row r="4584" spans="1:2" x14ac:dyDescent="0.2">
      <c r="A4584" s="4" t="s">
        <v>14157</v>
      </c>
      <c r="B4584" s="4" t="s">
        <v>14158</v>
      </c>
    </row>
    <row r="4585" spans="1:2" x14ac:dyDescent="0.2">
      <c r="A4585" s="4" t="s">
        <v>14160</v>
      </c>
      <c r="B4585" s="4" t="s">
        <v>14161</v>
      </c>
    </row>
    <row r="4586" spans="1:2" x14ac:dyDescent="0.2">
      <c r="A4586" s="4" t="s">
        <v>14163</v>
      </c>
      <c r="B4586" s="4" t="s">
        <v>14164</v>
      </c>
    </row>
    <row r="4587" spans="1:2" x14ac:dyDescent="0.2">
      <c r="A4587" s="4" t="s">
        <v>14166</v>
      </c>
      <c r="B4587" s="4" t="s">
        <v>14167</v>
      </c>
    </row>
    <row r="4588" spans="1:2" x14ac:dyDescent="0.2">
      <c r="A4588" s="4" t="s">
        <v>14169</v>
      </c>
      <c r="B4588" s="4" t="s">
        <v>14170</v>
      </c>
    </row>
    <row r="4589" spans="1:2" x14ac:dyDescent="0.2">
      <c r="A4589" s="4" t="s">
        <v>14172</v>
      </c>
      <c r="B4589" s="4" t="s">
        <v>14173</v>
      </c>
    </row>
    <row r="4590" spans="1:2" x14ac:dyDescent="0.2">
      <c r="A4590" s="4" t="s">
        <v>14175</v>
      </c>
      <c r="B4590" s="4" t="s">
        <v>14176</v>
      </c>
    </row>
    <row r="4591" spans="1:2" x14ac:dyDescent="0.2">
      <c r="A4591" s="4" t="s">
        <v>14178</v>
      </c>
      <c r="B4591" s="4" t="s">
        <v>14179</v>
      </c>
    </row>
    <row r="4592" spans="1:2" x14ac:dyDescent="0.2">
      <c r="A4592" s="4" t="s">
        <v>14181</v>
      </c>
      <c r="B4592" s="4" t="s">
        <v>14182</v>
      </c>
    </row>
    <row r="4593" spans="1:2" x14ac:dyDescent="0.2">
      <c r="A4593" s="4" t="s">
        <v>14184</v>
      </c>
      <c r="B4593" s="4" t="s">
        <v>14185</v>
      </c>
    </row>
    <row r="4594" spans="1:2" x14ac:dyDescent="0.2">
      <c r="A4594" s="4" t="s">
        <v>14187</v>
      </c>
      <c r="B4594" s="4" t="s">
        <v>14188</v>
      </c>
    </row>
    <row r="4595" spans="1:2" x14ac:dyDescent="0.2">
      <c r="A4595" s="4" t="s">
        <v>14190</v>
      </c>
      <c r="B4595" s="4" t="s">
        <v>14191</v>
      </c>
    </row>
    <row r="4596" spans="1:2" x14ac:dyDescent="0.2">
      <c r="A4596" s="4" t="s">
        <v>14193</v>
      </c>
      <c r="B4596" s="4" t="s">
        <v>14194</v>
      </c>
    </row>
    <row r="4597" spans="1:2" x14ac:dyDescent="0.2">
      <c r="A4597" s="4" t="s">
        <v>14196</v>
      </c>
      <c r="B4597" s="4" t="s">
        <v>14197</v>
      </c>
    </row>
    <row r="4598" spans="1:2" x14ac:dyDescent="0.2">
      <c r="A4598" s="4" t="s">
        <v>14199</v>
      </c>
      <c r="B4598" s="4" t="s">
        <v>14200</v>
      </c>
    </row>
    <row r="4599" spans="1:2" x14ac:dyDescent="0.2">
      <c r="A4599" s="4" t="s">
        <v>14202</v>
      </c>
      <c r="B4599" s="4" t="s">
        <v>14203</v>
      </c>
    </row>
    <row r="4600" spans="1:2" x14ac:dyDescent="0.2">
      <c r="A4600" s="4" t="s">
        <v>14205</v>
      </c>
      <c r="B4600" s="4" t="s">
        <v>14206</v>
      </c>
    </row>
    <row r="4601" spans="1:2" x14ac:dyDescent="0.2">
      <c r="A4601" s="4" t="s">
        <v>14208</v>
      </c>
      <c r="B4601" s="4" t="s">
        <v>14209</v>
      </c>
    </row>
    <row r="4602" spans="1:2" x14ac:dyDescent="0.2">
      <c r="A4602" s="4" t="s">
        <v>14211</v>
      </c>
      <c r="B4602" s="4" t="s">
        <v>14212</v>
      </c>
    </row>
    <row r="4603" spans="1:2" x14ac:dyDescent="0.2">
      <c r="A4603" s="4" t="s">
        <v>14214</v>
      </c>
      <c r="B4603" s="4" t="s">
        <v>14215</v>
      </c>
    </row>
    <row r="4604" spans="1:2" x14ac:dyDescent="0.2">
      <c r="A4604" s="4" t="s">
        <v>14217</v>
      </c>
      <c r="B4604" s="4" t="s">
        <v>14218</v>
      </c>
    </row>
    <row r="4605" spans="1:2" x14ac:dyDescent="0.2">
      <c r="A4605" s="4" t="s">
        <v>14220</v>
      </c>
      <c r="B4605" s="4" t="s">
        <v>14221</v>
      </c>
    </row>
    <row r="4606" spans="1:2" x14ac:dyDescent="0.2">
      <c r="A4606" s="4" t="s">
        <v>14223</v>
      </c>
      <c r="B4606" s="4" t="s">
        <v>14224</v>
      </c>
    </row>
    <row r="4607" spans="1:2" x14ac:dyDescent="0.2">
      <c r="A4607" s="4" t="s">
        <v>14226</v>
      </c>
      <c r="B4607" s="4" t="s">
        <v>14227</v>
      </c>
    </row>
    <row r="4608" spans="1:2" x14ac:dyDescent="0.2">
      <c r="A4608" s="4" t="s">
        <v>14229</v>
      </c>
      <c r="B4608" s="4" t="s">
        <v>14230</v>
      </c>
    </row>
    <row r="4609" spans="1:2" x14ac:dyDescent="0.2">
      <c r="A4609" s="4" t="s">
        <v>14232</v>
      </c>
      <c r="B4609" s="4" t="s">
        <v>14233</v>
      </c>
    </row>
    <row r="4610" spans="1:2" x14ac:dyDescent="0.2">
      <c r="A4610" s="4" t="s">
        <v>14235</v>
      </c>
      <c r="B4610" s="4" t="s">
        <v>14236</v>
      </c>
    </row>
    <row r="4611" spans="1:2" x14ac:dyDescent="0.2">
      <c r="A4611" s="4" t="s">
        <v>14237</v>
      </c>
      <c r="B4611" s="4" t="s">
        <v>14238</v>
      </c>
    </row>
    <row r="4612" spans="1:2" x14ac:dyDescent="0.2">
      <c r="A4612" s="4" t="s">
        <v>14240</v>
      </c>
      <c r="B4612" s="4" t="s">
        <v>14241</v>
      </c>
    </row>
    <row r="4613" spans="1:2" x14ac:dyDescent="0.2">
      <c r="A4613" s="4" t="s">
        <v>14243</v>
      </c>
      <c r="B4613" s="4" t="s">
        <v>14244</v>
      </c>
    </row>
    <row r="4614" spans="1:2" x14ac:dyDescent="0.2">
      <c r="A4614" s="4" t="s">
        <v>14246</v>
      </c>
      <c r="B4614" s="4" t="s">
        <v>14247</v>
      </c>
    </row>
    <row r="4615" spans="1:2" x14ac:dyDescent="0.2">
      <c r="A4615" s="4" t="s">
        <v>14249</v>
      </c>
      <c r="B4615" s="4" t="s">
        <v>14250</v>
      </c>
    </row>
    <row r="4616" spans="1:2" x14ac:dyDescent="0.2">
      <c r="A4616" s="4" t="s">
        <v>14252</v>
      </c>
      <c r="B4616" s="4" t="s">
        <v>14253</v>
      </c>
    </row>
    <row r="4617" spans="1:2" x14ac:dyDescent="0.2">
      <c r="A4617" s="4" t="s">
        <v>14255</v>
      </c>
      <c r="B4617" s="4" t="s">
        <v>14256</v>
      </c>
    </row>
    <row r="4618" spans="1:2" x14ac:dyDescent="0.2">
      <c r="A4618" s="4" t="s">
        <v>14258</v>
      </c>
      <c r="B4618" s="4" t="s">
        <v>14259</v>
      </c>
    </row>
    <row r="4619" spans="1:2" x14ac:dyDescent="0.2">
      <c r="A4619" s="4" t="s">
        <v>14261</v>
      </c>
      <c r="B4619" s="4" t="s">
        <v>14262</v>
      </c>
    </row>
    <row r="4620" spans="1:2" x14ac:dyDescent="0.2">
      <c r="A4620" s="4" t="s">
        <v>14264</v>
      </c>
      <c r="B4620" s="4" t="s">
        <v>14265</v>
      </c>
    </row>
    <row r="4621" spans="1:2" x14ac:dyDescent="0.2">
      <c r="A4621" s="4" t="s">
        <v>14267</v>
      </c>
      <c r="B4621" s="4" t="s">
        <v>14268</v>
      </c>
    </row>
    <row r="4622" spans="1:2" x14ac:dyDescent="0.2">
      <c r="A4622" s="4" t="s">
        <v>14270</v>
      </c>
      <c r="B4622" s="4" t="s">
        <v>14271</v>
      </c>
    </row>
    <row r="4623" spans="1:2" x14ac:dyDescent="0.2">
      <c r="A4623" s="4" t="s">
        <v>14273</v>
      </c>
      <c r="B4623" s="4" t="s">
        <v>14274</v>
      </c>
    </row>
    <row r="4624" spans="1:2" x14ac:dyDescent="0.2">
      <c r="A4624" s="4" t="s">
        <v>14276</v>
      </c>
      <c r="B4624" s="4" t="s">
        <v>14277</v>
      </c>
    </row>
    <row r="4625" spans="1:2" x14ac:dyDescent="0.2">
      <c r="A4625" s="4" t="s">
        <v>14279</v>
      </c>
      <c r="B4625" s="4" t="s">
        <v>14280</v>
      </c>
    </row>
    <row r="4626" spans="1:2" x14ac:dyDescent="0.2">
      <c r="A4626" s="4" t="s">
        <v>14282</v>
      </c>
      <c r="B4626" s="4" t="s">
        <v>14283</v>
      </c>
    </row>
    <row r="4627" spans="1:2" x14ac:dyDescent="0.2">
      <c r="A4627" s="4" t="s">
        <v>14285</v>
      </c>
      <c r="B4627" s="4" t="s">
        <v>14286</v>
      </c>
    </row>
    <row r="4628" spans="1:2" x14ac:dyDescent="0.2">
      <c r="A4628" s="4" t="s">
        <v>14288</v>
      </c>
      <c r="B4628" s="4" t="s">
        <v>14289</v>
      </c>
    </row>
    <row r="4629" spans="1:2" x14ac:dyDescent="0.2">
      <c r="A4629" s="4" t="s">
        <v>14291</v>
      </c>
      <c r="B4629" s="4" t="s">
        <v>14292</v>
      </c>
    </row>
    <row r="4630" spans="1:2" x14ac:dyDescent="0.2">
      <c r="A4630" s="4" t="s">
        <v>14294</v>
      </c>
      <c r="B4630" s="4" t="s">
        <v>14295</v>
      </c>
    </row>
    <row r="4631" spans="1:2" x14ac:dyDescent="0.2">
      <c r="A4631" s="4" t="s">
        <v>14297</v>
      </c>
      <c r="B4631" s="4" t="s">
        <v>14298</v>
      </c>
    </row>
    <row r="4632" spans="1:2" x14ac:dyDescent="0.2">
      <c r="A4632" s="4" t="s">
        <v>14300</v>
      </c>
      <c r="B4632" s="4" t="s">
        <v>14301</v>
      </c>
    </row>
    <row r="4633" spans="1:2" x14ac:dyDescent="0.2">
      <c r="A4633" s="4" t="s">
        <v>14303</v>
      </c>
      <c r="B4633" s="4" t="s">
        <v>14304</v>
      </c>
    </row>
    <row r="4634" spans="1:2" x14ac:dyDescent="0.2">
      <c r="A4634" s="4" t="s">
        <v>14306</v>
      </c>
      <c r="B4634" s="4" t="s">
        <v>14307</v>
      </c>
    </row>
    <row r="4635" spans="1:2" x14ac:dyDescent="0.2">
      <c r="A4635" s="4" t="s">
        <v>14309</v>
      </c>
      <c r="B4635" s="4" t="s">
        <v>14310</v>
      </c>
    </row>
    <row r="4636" spans="1:2" x14ac:dyDescent="0.2">
      <c r="A4636" s="4" t="s">
        <v>14312</v>
      </c>
      <c r="B4636" s="4" t="s">
        <v>14313</v>
      </c>
    </row>
    <row r="4637" spans="1:2" x14ac:dyDescent="0.2">
      <c r="A4637" s="4" t="s">
        <v>14315</v>
      </c>
      <c r="B4637" s="4" t="s">
        <v>14316</v>
      </c>
    </row>
    <row r="4638" spans="1:2" x14ac:dyDescent="0.2">
      <c r="A4638" s="4" t="s">
        <v>14318</v>
      </c>
      <c r="B4638" s="4" t="s">
        <v>14319</v>
      </c>
    </row>
    <row r="4639" spans="1:2" x14ac:dyDescent="0.2">
      <c r="A4639" s="4" t="s">
        <v>14321</v>
      </c>
      <c r="B4639" s="4" t="s">
        <v>14322</v>
      </c>
    </row>
    <row r="4640" spans="1:2" x14ac:dyDescent="0.2">
      <c r="A4640" s="4" t="s">
        <v>14324</v>
      </c>
      <c r="B4640" s="4" t="s">
        <v>14325</v>
      </c>
    </row>
    <row r="4641" spans="1:2" x14ac:dyDescent="0.2">
      <c r="A4641" s="4" t="s">
        <v>14327</v>
      </c>
      <c r="B4641" s="4" t="s">
        <v>14328</v>
      </c>
    </row>
    <row r="4642" spans="1:2" x14ac:dyDescent="0.2">
      <c r="A4642" s="4" t="s">
        <v>14330</v>
      </c>
      <c r="B4642" s="4" t="s">
        <v>14331</v>
      </c>
    </row>
    <row r="4643" spans="1:2" x14ac:dyDescent="0.2">
      <c r="A4643" s="4" t="s">
        <v>14333</v>
      </c>
      <c r="B4643" s="4" t="s">
        <v>14334</v>
      </c>
    </row>
    <row r="4644" spans="1:2" x14ac:dyDescent="0.2">
      <c r="A4644" s="4" t="s">
        <v>14336</v>
      </c>
      <c r="B4644" s="4" t="s">
        <v>14337</v>
      </c>
    </row>
    <row r="4645" spans="1:2" x14ac:dyDescent="0.2">
      <c r="A4645" s="4" t="s">
        <v>14339</v>
      </c>
      <c r="B4645" s="4" t="s">
        <v>14340</v>
      </c>
    </row>
    <row r="4646" spans="1:2" x14ac:dyDescent="0.2">
      <c r="A4646" s="4" t="s">
        <v>14342</v>
      </c>
      <c r="B4646" s="4" t="s">
        <v>14343</v>
      </c>
    </row>
    <row r="4647" spans="1:2" x14ac:dyDescent="0.2">
      <c r="A4647" s="4" t="s">
        <v>14345</v>
      </c>
      <c r="B4647" s="4" t="s">
        <v>14346</v>
      </c>
    </row>
    <row r="4648" spans="1:2" x14ac:dyDescent="0.2">
      <c r="A4648" s="4" t="s">
        <v>14348</v>
      </c>
      <c r="B4648" s="4" t="s">
        <v>14349</v>
      </c>
    </row>
    <row r="4649" spans="1:2" x14ac:dyDescent="0.2">
      <c r="A4649" s="4" t="s">
        <v>14351</v>
      </c>
      <c r="B4649" s="4" t="s">
        <v>14352</v>
      </c>
    </row>
    <row r="4650" spans="1:2" x14ac:dyDescent="0.2">
      <c r="A4650" s="4" t="s">
        <v>14354</v>
      </c>
      <c r="B4650" s="4" t="s">
        <v>14355</v>
      </c>
    </row>
    <row r="4651" spans="1:2" x14ac:dyDescent="0.2">
      <c r="A4651" s="4" t="s">
        <v>14357</v>
      </c>
      <c r="B4651" s="4" t="s">
        <v>14358</v>
      </c>
    </row>
    <row r="4652" spans="1:2" x14ac:dyDescent="0.2">
      <c r="A4652" s="4" t="s">
        <v>14360</v>
      </c>
      <c r="B4652" s="4" t="s">
        <v>14361</v>
      </c>
    </row>
    <row r="4653" spans="1:2" x14ac:dyDescent="0.2">
      <c r="A4653" s="4" t="s">
        <v>14363</v>
      </c>
      <c r="B4653" s="4" t="s">
        <v>14364</v>
      </c>
    </row>
    <row r="4654" spans="1:2" x14ac:dyDescent="0.2">
      <c r="A4654" s="4" t="s">
        <v>14366</v>
      </c>
      <c r="B4654" s="4" t="s">
        <v>14367</v>
      </c>
    </row>
    <row r="4655" spans="1:2" x14ac:dyDescent="0.2">
      <c r="A4655" s="4" t="s">
        <v>14369</v>
      </c>
      <c r="B4655" s="4" t="s">
        <v>14370</v>
      </c>
    </row>
    <row r="4656" spans="1:2" x14ac:dyDescent="0.2">
      <c r="A4656" s="4" t="s">
        <v>14372</v>
      </c>
      <c r="B4656" s="4" t="s">
        <v>14373</v>
      </c>
    </row>
    <row r="4657" spans="1:2" x14ac:dyDescent="0.2">
      <c r="A4657" s="4" t="s">
        <v>14375</v>
      </c>
      <c r="B4657" s="4" t="s">
        <v>14376</v>
      </c>
    </row>
    <row r="4658" spans="1:2" x14ac:dyDescent="0.2">
      <c r="A4658" s="4" t="s">
        <v>14378</v>
      </c>
      <c r="B4658" s="4" t="s">
        <v>14379</v>
      </c>
    </row>
    <row r="4659" spans="1:2" x14ac:dyDescent="0.2">
      <c r="A4659" s="4" t="s">
        <v>14381</v>
      </c>
      <c r="B4659" s="4" t="s">
        <v>14382</v>
      </c>
    </row>
    <row r="4660" spans="1:2" x14ac:dyDescent="0.2">
      <c r="A4660" s="4" t="s">
        <v>14384</v>
      </c>
      <c r="B4660" s="4" t="s">
        <v>14385</v>
      </c>
    </row>
    <row r="4661" spans="1:2" x14ac:dyDescent="0.2">
      <c r="A4661" s="4" t="s">
        <v>14387</v>
      </c>
      <c r="B4661" s="4" t="s">
        <v>14388</v>
      </c>
    </row>
    <row r="4662" spans="1:2" x14ac:dyDescent="0.2">
      <c r="A4662" s="4" t="s">
        <v>14390</v>
      </c>
      <c r="B4662" s="4" t="s">
        <v>14391</v>
      </c>
    </row>
    <row r="4663" spans="1:2" x14ac:dyDescent="0.2">
      <c r="A4663" s="4" t="s">
        <v>14393</v>
      </c>
      <c r="B4663" s="4" t="s">
        <v>14394</v>
      </c>
    </row>
    <row r="4664" spans="1:2" x14ac:dyDescent="0.2">
      <c r="A4664" s="4" t="s">
        <v>14396</v>
      </c>
      <c r="B4664" s="4" t="s">
        <v>14397</v>
      </c>
    </row>
    <row r="4665" spans="1:2" x14ac:dyDescent="0.2">
      <c r="A4665" s="4" t="s">
        <v>14399</v>
      </c>
      <c r="B4665" s="4" t="s">
        <v>14400</v>
      </c>
    </row>
    <row r="4666" spans="1:2" x14ac:dyDescent="0.2">
      <c r="A4666" s="4" t="s">
        <v>14402</v>
      </c>
      <c r="B4666" s="4" t="s">
        <v>14403</v>
      </c>
    </row>
    <row r="4667" spans="1:2" x14ac:dyDescent="0.2">
      <c r="A4667" s="4" t="s">
        <v>14405</v>
      </c>
      <c r="B4667" s="4" t="s">
        <v>14406</v>
      </c>
    </row>
    <row r="4668" spans="1:2" x14ac:dyDescent="0.2">
      <c r="A4668" s="4" t="s">
        <v>14408</v>
      </c>
      <c r="B4668" s="4" t="s">
        <v>14409</v>
      </c>
    </row>
    <row r="4669" spans="1:2" x14ac:dyDescent="0.2">
      <c r="A4669" s="4" t="s">
        <v>14411</v>
      </c>
      <c r="B4669" s="4" t="s">
        <v>14412</v>
      </c>
    </row>
    <row r="4670" spans="1:2" x14ac:dyDescent="0.2">
      <c r="A4670" s="4" t="s">
        <v>14414</v>
      </c>
      <c r="B4670" s="4" t="s">
        <v>14415</v>
      </c>
    </row>
    <row r="4671" spans="1:2" x14ac:dyDescent="0.2">
      <c r="A4671" s="4" t="s">
        <v>14417</v>
      </c>
      <c r="B4671" s="4" t="s">
        <v>14418</v>
      </c>
    </row>
    <row r="4672" spans="1:2" x14ac:dyDescent="0.2">
      <c r="A4672" s="4" t="s">
        <v>14420</v>
      </c>
      <c r="B4672" s="4" t="s">
        <v>14421</v>
      </c>
    </row>
    <row r="4673" spans="1:2" x14ac:dyDescent="0.2">
      <c r="A4673" s="4" t="s">
        <v>14423</v>
      </c>
      <c r="B4673" s="4" t="s">
        <v>14424</v>
      </c>
    </row>
    <row r="4674" spans="1:2" x14ac:dyDescent="0.2">
      <c r="A4674" s="4" t="s">
        <v>14426</v>
      </c>
      <c r="B4674" s="4" t="s">
        <v>14427</v>
      </c>
    </row>
    <row r="4675" spans="1:2" x14ac:dyDescent="0.2">
      <c r="A4675" s="4" t="s">
        <v>14429</v>
      </c>
      <c r="B4675" s="4" t="s">
        <v>14430</v>
      </c>
    </row>
    <row r="4676" spans="1:2" x14ac:dyDescent="0.2">
      <c r="A4676" s="4" t="s">
        <v>14432</v>
      </c>
      <c r="B4676" s="4" t="s">
        <v>14433</v>
      </c>
    </row>
    <row r="4677" spans="1:2" x14ac:dyDescent="0.2">
      <c r="A4677" s="4" t="s">
        <v>14435</v>
      </c>
      <c r="B4677" s="4" t="s">
        <v>14436</v>
      </c>
    </row>
    <row r="4678" spans="1:2" x14ac:dyDescent="0.2">
      <c r="A4678" s="4" t="s">
        <v>14438</v>
      </c>
      <c r="B4678" s="4" t="s">
        <v>14439</v>
      </c>
    </row>
    <row r="4679" spans="1:2" x14ac:dyDescent="0.2">
      <c r="A4679" s="4" t="s">
        <v>14441</v>
      </c>
      <c r="B4679" s="4" t="s">
        <v>14442</v>
      </c>
    </row>
    <row r="4680" spans="1:2" x14ac:dyDescent="0.2">
      <c r="A4680" s="4" t="s">
        <v>14444</v>
      </c>
      <c r="B4680" s="4" t="s">
        <v>14445</v>
      </c>
    </row>
    <row r="4681" spans="1:2" x14ac:dyDescent="0.2">
      <c r="A4681" s="4" t="s">
        <v>14447</v>
      </c>
      <c r="B4681" s="4" t="s">
        <v>14448</v>
      </c>
    </row>
    <row r="4682" spans="1:2" x14ac:dyDescent="0.2">
      <c r="A4682" s="4" t="s">
        <v>14450</v>
      </c>
      <c r="B4682" s="4" t="s">
        <v>14451</v>
      </c>
    </row>
    <row r="4683" spans="1:2" x14ac:dyDescent="0.2">
      <c r="A4683" s="4" t="s">
        <v>14453</v>
      </c>
      <c r="B4683" s="4" t="s">
        <v>14454</v>
      </c>
    </row>
    <row r="4684" spans="1:2" x14ac:dyDescent="0.2">
      <c r="A4684" s="4" t="s">
        <v>14456</v>
      </c>
      <c r="B4684" s="4" t="s">
        <v>14457</v>
      </c>
    </row>
    <row r="4685" spans="1:2" x14ac:dyDescent="0.2">
      <c r="A4685" s="4" t="s">
        <v>14459</v>
      </c>
      <c r="B4685" s="4" t="s">
        <v>14460</v>
      </c>
    </row>
    <row r="4686" spans="1:2" x14ac:dyDescent="0.2">
      <c r="A4686" s="4" t="s">
        <v>14462</v>
      </c>
      <c r="B4686" s="4" t="s">
        <v>14463</v>
      </c>
    </row>
    <row r="4687" spans="1:2" x14ac:dyDescent="0.2">
      <c r="A4687" s="4" t="s">
        <v>14465</v>
      </c>
      <c r="B4687" s="4" t="s">
        <v>14466</v>
      </c>
    </row>
    <row r="4688" spans="1:2" x14ac:dyDescent="0.2">
      <c r="A4688" s="4" t="s">
        <v>14468</v>
      </c>
      <c r="B4688" s="4" t="s">
        <v>14469</v>
      </c>
    </row>
    <row r="4689" spans="1:2" x14ac:dyDescent="0.2">
      <c r="A4689" s="4" t="s">
        <v>14471</v>
      </c>
      <c r="B4689" s="4" t="s">
        <v>14472</v>
      </c>
    </row>
    <row r="4690" spans="1:2" x14ac:dyDescent="0.2">
      <c r="A4690" s="4" t="s">
        <v>14474</v>
      </c>
      <c r="B4690" s="4" t="s">
        <v>14475</v>
      </c>
    </row>
    <row r="4691" spans="1:2" x14ac:dyDescent="0.2">
      <c r="A4691" s="4" t="s">
        <v>14477</v>
      </c>
      <c r="B4691" s="4" t="s">
        <v>14478</v>
      </c>
    </row>
    <row r="4692" spans="1:2" x14ac:dyDescent="0.2">
      <c r="A4692" s="4" t="s">
        <v>14480</v>
      </c>
      <c r="B4692" s="4" t="s">
        <v>14481</v>
      </c>
    </row>
    <row r="4693" spans="1:2" x14ac:dyDescent="0.2">
      <c r="A4693" s="4" t="s">
        <v>14483</v>
      </c>
      <c r="B4693" s="4" t="s">
        <v>14484</v>
      </c>
    </row>
    <row r="4694" spans="1:2" x14ac:dyDescent="0.2">
      <c r="A4694" s="4" t="s">
        <v>14486</v>
      </c>
      <c r="B4694" s="4" t="s">
        <v>14487</v>
      </c>
    </row>
    <row r="4695" spans="1:2" x14ac:dyDescent="0.2">
      <c r="A4695" s="4" t="s">
        <v>14489</v>
      </c>
      <c r="B4695" s="4" t="s">
        <v>14490</v>
      </c>
    </row>
    <row r="4696" spans="1:2" x14ac:dyDescent="0.2">
      <c r="A4696" s="4" t="s">
        <v>14492</v>
      </c>
      <c r="B4696" s="4" t="s">
        <v>14493</v>
      </c>
    </row>
    <row r="4697" spans="1:2" x14ac:dyDescent="0.2">
      <c r="A4697" s="4" t="s">
        <v>14495</v>
      </c>
      <c r="B4697" s="4" t="s">
        <v>14496</v>
      </c>
    </row>
    <row r="4698" spans="1:2" x14ac:dyDescent="0.2">
      <c r="A4698" s="4" t="s">
        <v>14498</v>
      </c>
      <c r="B4698" s="4" t="s">
        <v>14499</v>
      </c>
    </row>
    <row r="4699" spans="1:2" x14ac:dyDescent="0.2">
      <c r="A4699" s="4" t="s">
        <v>14501</v>
      </c>
      <c r="B4699" s="4" t="s">
        <v>14502</v>
      </c>
    </row>
    <row r="4700" spans="1:2" x14ac:dyDescent="0.2">
      <c r="A4700" s="4" t="s">
        <v>14504</v>
      </c>
      <c r="B4700" s="4" t="s">
        <v>14505</v>
      </c>
    </row>
    <row r="4701" spans="1:2" x14ac:dyDescent="0.2">
      <c r="A4701" s="4" t="s">
        <v>14507</v>
      </c>
      <c r="B4701" s="4" t="s">
        <v>14508</v>
      </c>
    </row>
    <row r="4702" spans="1:2" x14ac:dyDescent="0.2">
      <c r="A4702" s="4" t="s">
        <v>14510</v>
      </c>
      <c r="B4702" s="4" t="s">
        <v>14511</v>
      </c>
    </row>
    <row r="4703" spans="1:2" x14ac:dyDescent="0.2">
      <c r="A4703" s="4" t="s">
        <v>14513</v>
      </c>
      <c r="B4703" s="4" t="s">
        <v>14514</v>
      </c>
    </row>
    <row r="4704" spans="1:2" x14ac:dyDescent="0.2">
      <c r="A4704" s="4" t="s">
        <v>14516</v>
      </c>
      <c r="B4704" s="4" t="s">
        <v>14517</v>
      </c>
    </row>
    <row r="4705" spans="1:2" x14ac:dyDescent="0.2">
      <c r="A4705" s="4" t="s">
        <v>14519</v>
      </c>
      <c r="B4705" s="4" t="s">
        <v>14520</v>
      </c>
    </row>
    <row r="4706" spans="1:2" x14ac:dyDescent="0.2">
      <c r="A4706" s="4" t="s">
        <v>14522</v>
      </c>
      <c r="B4706" s="4" t="s">
        <v>14523</v>
      </c>
    </row>
    <row r="4707" spans="1:2" x14ac:dyDescent="0.2">
      <c r="A4707" s="4" t="s">
        <v>14525</v>
      </c>
      <c r="B4707" s="4" t="s">
        <v>14526</v>
      </c>
    </row>
    <row r="4708" spans="1:2" x14ac:dyDescent="0.2">
      <c r="A4708" s="4" t="s">
        <v>14528</v>
      </c>
      <c r="B4708" s="4" t="s">
        <v>14529</v>
      </c>
    </row>
    <row r="4709" spans="1:2" x14ac:dyDescent="0.2">
      <c r="A4709" s="4" t="s">
        <v>14531</v>
      </c>
      <c r="B4709" s="4" t="s">
        <v>14532</v>
      </c>
    </row>
    <row r="4710" spans="1:2" x14ac:dyDescent="0.2">
      <c r="A4710" s="4" t="s">
        <v>14534</v>
      </c>
      <c r="B4710" s="4" t="s">
        <v>14535</v>
      </c>
    </row>
    <row r="4711" spans="1:2" x14ac:dyDescent="0.2">
      <c r="A4711" s="4" t="s">
        <v>14537</v>
      </c>
      <c r="B4711" s="4" t="s">
        <v>14538</v>
      </c>
    </row>
    <row r="4712" spans="1:2" x14ac:dyDescent="0.2">
      <c r="A4712" s="4" t="s">
        <v>14540</v>
      </c>
      <c r="B4712" s="4" t="s">
        <v>14541</v>
      </c>
    </row>
    <row r="4713" spans="1:2" x14ac:dyDescent="0.2">
      <c r="A4713" s="4" t="s">
        <v>14543</v>
      </c>
      <c r="B4713" s="4" t="s">
        <v>14544</v>
      </c>
    </row>
    <row r="4714" spans="1:2" x14ac:dyDescent="0.2">
      <c r="A4714" s="4" t="s">
        <v>14546</v>
      </c>
      <c r="B4714" s="4" t="s">
        <v>14547</v>
      </c>
    </row>
    <row r="4715" spans="1:2" x14ac:dyDescent="0.2">
      <c r="A4715" s="4" t="s">
        <v>14549</v>
      </c>
      <c r="B4715" s="4" t="s">
        <v>14550</v>
      </c>
    </row>
    <row r="4716" spans="1:2" x14ac:dyDescent="0.2">
      <c r="A4716" s="4" t="s">
        <v>14552</v>
      </c>
      <c r="B4716" s="4" t="s">
        <v>14553</v>
      </c>
    </row>
    <row r="4717" spans="1:2" x14ac:dyDescent="0.2">
      <c r="A4717" s="4" t="s">
        <v>14555</v>
      </c>
      <c r="B4717" s="4" t="s">
        <v>14556</v>
      </c>
    </row>
    <row r="4718" spans="1:2" x14ac:dyDescent="0.2">
      <c r="A4718" s="4" t="s">
        <v>14558</v>
      </c>
      <c r="B4718" s="4" t="s">
        <v>14559</v>
      </c>
    </row>
    <row r="4719" spans="1:2" x14ac:dyDescent="0.2">
      <c r="A4719" s="4" t="s">
        <v>14561</v>
      </c>
      <c r="B4719" s="4" t="s">
        <v>14562</v>
      </c>
    </row>
    <row r="4720" spans="1:2" x14ac:dyDescent="0.2">
      <c r="A4720" s="4" t="s">
        <v>14564</v>
      </c>
      <c r="B4720" s="4" t="s">
        <v>14565</v>
      </c>
    </row>
    <row r="4721" spans="1:2" x14ac:dyDescent="0.2">
      <c r="A4721" s="4" t="s">
        <v>14567</v>
      </c>
      <c r="B4721" s="4" t="s">
        <v>14568</v>
      </c>
    </row>
    <row r="4722" spans="1:2" x14ac:dyDescent="0.2">
      <c r="A4722" s="4" t="s">
        <v>14570</v>
      </c>
      <c r="B4722" s="4" t="s">
        <v>14571</v>
      </c>
    </row>
    <row r="4723" spans="1:2" x14ac:dyDescent="0.2">
      <c r="A4723" s="4" t="s">
        <v>14573</v>
      </c>
      <c r="B4723" s="4" t="s">
        <v>14574</v>
      </c>
    </row>
    <row r="4724" spans="1:2" x14ac:dyDescent="0.2">
      <c r="A4724" s="4" t="s">
        <v>14576</v>
      </c>
      <c r="B4724" s="4" t="s">
        <v>14577</v>
      </c>
    </row>
    <row r="4725" spans="1:2" x14ac:dyDescent="0.2">
      <c r="A4725" s="4" t="s">
        <v>14579</v>
      </c>
      <c r="B4725" s="4" t="s">
        <v>14580</v>
      </c>
    </row>
    <row r="4726" spans="1:2" x14ac:dyDescent="0.2">
      <c r="A4726" s="4" t="s">
        <v>14582</v>
      </c>
      <c r="B4726" s="4" t="s">
        <v>14583</v>
      </c>
    </row>
    <row r="4727" spans="1:2" x14ac:dyDescent="0.2">
      <c r="A4727" s="4" t="s">
        <v>14585</v>
      </c>
      <c r="B4727" s="4" t="s">
        <v>14586</v>
      </c>
    </row>
    <row r="4728" spans="1:2" x14ac:dyDescent="0.2">
      <c r="A4728" s="4" t="s">
        <v>14588</v>
      </c>
      <c r="B4728" s="4" t="s">
        <v>14589</v>
      </c>
    </row>
    <row r="4729" spans="1:2" x14ac:dyDescent="0.2">
      <c r="A4729" s="4" t="s">
        <v>14591</v>
      </c>
      <c r="B4729" s="4" t="s">
        <v>14592</v>
      </c>
    </row>
    <row r="4730" spans="1:2" x14ac:dyDescent="0.2">
      <c r="A4730" s="4" t="s">
        <v>14594</v>
      </c>
      <c r="B4730" s="4" t="s">
        <v>14595</v>
      </c>
    </row>
    <row r="4731" spans="1:2" x14ac:dyDescent="0.2">
      <c r="A4731" s="4" t="s">
        <v>14597</v>
      </c>
      <c r="B4731" s="4" t="s">
        <v>14598</v>
      </c>
    </row>
    <row r="4732" spans="1:2" x14ac:dyDescent="0.2">
      <c r="A4732" s="4" t="s">
        <v>14600</v>
      </c>
      <c r="B4732" s="4" t="s">
        <v>14601</v>
      </c>
    </row>
    <row r="4733" spans="1:2" x14ac:dyDescent="0.2">
      <c r="A4733" s="4" t="s">
        <v>14603</v>
      </c>
      <c r="B4733" s="4" t="s">
        <v>14604</v>
      </c>
    </row>
    <row r="4734" spans="1:2" x14ac:dyDescent="0.2">
      <c r="A4734" s="4" t="s">
        <v>14606</v>
      </c>
      <c r="B4734" s="4" t="s">
        <v>14607</v>
      </c>
    </row>
    <row r="4735" spans="1:2" x14ac:dyDescent="0.2">
      <c r="A4735" s="4" t="s">
        <v>14609</v>
      </c>
      <c r="B4735" s="4" t="s">
        <v>14610</v>
      </c>
    </row>
    <row r="4736" spans="1:2" x14ac:dyDescent="0.2">
      <c r="A4736" s="4" t="s">
        <v>14612</v>
      </c>
      <c r="B4736" s="4" t="s">
        <v>14613</v>
      </c>
    </row>
    <row r="4737" spans="1:2" x14ac:dyDescent="0.2">
      <c r="A4737" s="4" t="s">
        <v>14615</v>
      </c>
      <c r="B4737" s="4" t="s">
        <v>14616</v>
      </c>
    </row>
    <row r="4738" spans="1:2" x14ac:dyDescent="0.2">
      <c r="A4738" s="4" t="s">
        <v>14618</v>
      </c>
      <c r="B4738" s="4" t="s">
        <v>14619</v>
      </c>
    </row>
    <row r="4739" spans="1:2" x14ac:dyDescent="0.2">
      <c r="A4739" s="4" t="s">
        <v>14621</v>
      </c>
      <c r="B4739" s="4" t="s">
        <v>14622</v>
      </c>
    </row>
    <row r="4740" spans="1:2" x14ac:dyDescent="0.2">
      <c r="A4740" s="4" t="s">
        <v>14624</v>
      </c>
      <c r="B4740" s="4" t="s">
        <v>14625</v>
      </c>
    </row>
    <row r="4741" spans="1:2" x14ac:dyDescent="0.2">
      <c r="A4741" s="4" t="s">
        <v>14627</v>
      </c>
      <c r="B4741" s="4" t="s">
        <v>14628</v>
      </c>
    </row>
    <row r="4742" spans="1:2" x14ac:dyDescent="0.2">
      <c r="A4742" s="4" t="s">
        <v>14630</v>
      </c>
      <c r="B4742" s="4" t="s">
        <v>14631</v>
      </c>
    </row>
    <row r="4743" spans="1:2" x14ac:dyDescent="0.2">
      <c r="A4743" s="4" t="s">
        <v>14633</v>
      </c>
      <c r="B4743" s="4" t="s">
        <v>14634</v>
      </c>
    </row>
    <row r="4744" spans="1:2" x14ac:dyDescent="0.2">
      <c r="A4744" s="4" t="s">
        <v>14636</v>
      </c>
      <c r="B4744" s="4" t="s">
        <v>14637</v>
      </c>
    </row>
    <row r="4745" spans="1:2" x14ac:dyDescent="0.2">
      <c r="A4745" s="4" t="s">
        <v>14639</v>
      </c>
      <c r="B4745" s="4" t="s">
        <v>14640</v>
      </c>
    </row>
    <row r="4746" spans="1:2" x14ac:dyDescent="0.2">
      <c r="A4746" s="4" t="s">
        <v>14642</v>
      </c>
      <c r="B4746" s="4" t="s">
        <v>14643</v>
      </c>
    </row>
    <row r="4747" spans="1:2" x14ac:dyDescent="0.2">
      <c r="A4747" s="4" t="s">
        <v>14645</v>
      </c>
      <c r="B4747" s="4" t="s">
        <v>14646</v>
      </c>
    </row>
    <row r="4748" spans="1:2" x14ac:dyDescent="0.2">
      <c r="A4748" s="4" t="s">
        <v>14648</v>
      </c>
      <c r="B4748" s="4" t="s">
        <v>14649</v>
      </c>
    </row>
    <row r="4749" spans="1:2" x14ac:dyDescent="0.2">
      <c r="A4749" s="4" t="s">
        <v>14651</v>
      </c>
      <c r="B4749" s="4" t="s">
        <v>14652</v>
      </c>
    </row>
    <row r="4750" spans="1:2" x14ac:dyDescent="0.2">
      <c r="A4750" s="4" t="s">
        <v>14654</v>
      </c>
      <c r="B4750" s="4" t="s">
        <v>14655</v>
      </c>
    </row>
    <row r="4751" spans="1:2" x14ac:dyDescent="0.2">
      <c r="A4751" s="4" t="s">
        <v>14657</v>
      </c>
      <c r="B4751" s="4" t="s">
        <v>14658</v>
      </c>
    </row>
    <row r="4752" spans="1:2" x14ac:dyDescent="0.2">
      <c r="A4752" s="4" t="s">
        <v>14660</v>
      </c>
      <c r="B4752" s="4" t="s">
        <v>14661</v>
      </c>
    </row>
    <row r="4753" spans="1:2" x14ac:dyDescent="0.2">
      <c r="A4753" s="4" t="s">
        <v>14663</v>
      </c>
      <c r="B4753" s="4" t="s">
        <v>14664</v>
      </c>
    </row>
    <row r="4754" spans="1:2" x14ac:dyDescent="0.2">
      <c r="A4754" s="4" t="s">
        <v>14666</v>
      </c>
      <c r="B4754" s="4" t="s">
        <v>14667</v>
      </c>
    </row>
    <row r="4755" spans="1:2" x14ac:dyDescent="0.2">
      <c r="A4755" s="4" t="s">
        <v>14669</v>
      </c>
      <c r="B4755" s="4" t="s">
        <v>14670</v>
      </c>
    </row>
    <row r="4756" spans="1:2" x14ac:dyDescent="0.2">
      <c r="A4756" s="4" t="s">
        <v>14672</v>
      </c>
      <c r="B4756" s="4" t="s">
        <v>14673</v>
      </c>
    </row>
    <row r="4757" spans="1:2" x14ac:dyDescent="0.2">
      <c r="A4757" s="4" t="s">
        <v>14675</v>
      </c>
      <c r="B4757" s="4" t="s">
        <v>14676</v>
      </c>
    </row>
    <row r="4758" spans="1:2" x14ac:dyDescent="0.2">
      <c r="A4758" s="4" t="s">
        <v>14678</v>
      </c>
      <c r="B4758" s="4" t="s">
        <v>14679</v>
      </c>
    </row>
    <row r="4759" spans="1:2" x14ac:dyDescent="0.2">
      <c r="A4759" s="4" t="s">
        <v>14681</v>
      </c>
      <c r="B4759" s="4" t="s">
        <v>14682</v>
      </c>
    </row>
    <row r="4760" spans="1:2" x14ac:dyDescent="0.2">
      <c r="A4760" s="4" t="s">
        <v>14684</v>
      </c>
      <c r="B4760" s="4" t="s">
        <v>14685</v>
      </c>
    </row>
    <row r="4761" spans="1:2" x14ac:dyDescent="0.2">
      <c r="A4761" s="4" t="s">
        <v>14687</v>
      </c>
      <c r="B4761" s="4" t="s">
        <v>14688</v>
      </c>
    </row>
    <row r="4762" spans="1:2" x14ac:dyDescent="0.2">
      <c r="A4762" s="4" t="s">
        <v>14690</v>
      </c>
      <c r="B4762" s="4" t="s">
        <v>14691</v>
      </c>
    </row>
    <row r="4763" spans="1:2" x14ac:dyDescent="0.2">
      <c r="A4763" s="4" t="s">
        <v>14693</v>
      </c>
      <c r="B4763" s="4" t="s">
        <v>14694</v>
      </c>
    </row>
    <row r="4764" spans="1:2" x14ac:dyDescent="0.2">
      <c r="A4764" s="4" t="s">
        <v>14696</v>
      </c>
      <c r="B4764" s="4" t="s">
        <v>14697</v>
      </c>
    </row>
    <row r="4765" spans="1:2" x14ac:dyDescent="0.2">
      <c r="A4765" s="4" t="s">
        <v>14699</v>
      </c>
      <c r="B4765" s="4" t="s">
        <v>14700</v>
      </c>
    </row>
    <row r="4766" spans="1:2" x14ac:dyDescent="0.2">
      <c r="A4766" s="4" t="s">
        <v>14702</v>
      </c>
      <c r="B4766" s="4" t="s">
        <v>14703</v>
      </c>
    </row>
    <row r="4767" spans="1:2" x14ac:dyDescent="0.2">
      <c r="A4767" s="4" t="s">
        <v>14705</v>
      </c>
      <c r="B4767" s="4" t="s">
        <v>14706</v>
      </c>
    </row>
    <row r="4768" spans="1:2" x14ac:dyDescent="0.2">
      <c r="A4768" s="4" t="s">
        <v>14708</v>
      </c>
      <c r="B4768" s="4" t="s">
        <v>14709</v>
      </c>
    </row>
    <row r="4769" spans="1:2" x14ac:dyDescent="0.2">
      <c r="A4769" s="4" t="s">
        <v>14711</v>
      </c>
      <c r="B4769" s="4" t="s">
        <v>14712</v>
      </c>
    </row>
    <row r="4770" spans="1:2" x14ac:dyDescent="0.2">
      <c r="A4770" s="4" t="s">
        <v>14713</v>
      </c>
      <c r="B4770" s="4" t="s">
        <v>14714</v>
      </c>
    </row>
    <row r="4771" spans="1:2" x14ac:dyDescent="0.2">
      <c r="A4771" s="4" t="s">
        <v>14716</v>
      </c>
      <c r="B4771" s="4" t="s">
        <v>14717</v>
      </c>
    </row>
    <row r="4772" spans="1:2" x14ac:dyDescent="0.2">
      <c r="A4772" s="4" t="s">
        <v>14719</v>
      </c>
      <c r="B4772" s="4" t="s">
        <v>14720</v>
      </c>
    </row>
    <row r="4773" spans="1:2" x14ac:dyDescent="0.2">
      <c r="A4773" s="4" t="s">
        <v>14722</v>
      </c>
      <c r="B4773" s="4" t="s">
        <v>14723</v>
      </c>
    </row>
    <row r="4774" spans="1:2" x14ac:dyDescent="0.2">
      <c r="A4774" s="4" t="s">
        <v>14725</v>
      </c>
      <c r="B4774" s="4" t="s">
        <v>14726</v>
      </c>
    </row>
    <row r="4775" spans="1:2" x14ac:dyDescent="0.2">
      <c r="A4775" s="4" t="s">
        <v>14728</v>
      </c>
      <c r="B4775" s="4" t="s">
        <v>14729</v>
      </c>
    </row>
    <row r="4776" spans="1:2" x14ac:dyDescent="0.2">
      <c r="A4776" s="4" t="s">
        <v>14731</v>
      </c>
      <c r="B4776" s="4" t="s">
        <v>14732</v>
      </c>
    </row>
    <row r="4777" spans="1:2" x14ac:dyDescent="0.2">
      <c r="A4777" s="4" t="s">
        <v>14733</v>
      </c>
      <c r="B4777" s="4" t="s">
        <v>14734</v>
      </c>
    </row>
    <row r="4778" spans="1:2" x14ac:dyDescent="0.2">
      <c r="A4778" s="4" t="s">
        <v>14736</v>
      </c>
      <c r="B4778" s="4" t="s">
        <v>14737</v>
      </c>
    </row>
    <row r="4779" spans="1:2" x14ac:dyDescent="0.2">
      <c r="A4779" s="4" t="s">
        <v>14739</v>
      </c>
      <c r="B4779" s="4" t="s">
        <v>14740</v>
      </c>
    </row>
    <row r="4780" spans="1:2" x14ac:dyDescent="0.2">
      <c r="A4780" s="4" t="s">
        <v>14742</v>
      </c>
      <c r="B4780" s="4" t="s">
        <v>14743</v>
      </c>
    </row>
    <row r="4781" spans="1:2" x14ac:dyDescent="0.2">
      <c r="A4781" s="4" t="s">
        <v>14745</v>
      </c>
      <c r="B4781" s="4" t="s">
        <v>14746</v>
      </c>
    </row>
    <row r="4782" spans="1:2" x14ac:dyDescent="0.2">
      <c r="A4782" s="4" t="s">
        <v>14748</v>
      </c>
      <c r="B4782" s="4" t="s">
        <v>14749</v>
      </c>
    </row>
    <row r="4783" spans="1:2" x14ac:dyDescent="0.2">
      <c r="A4783" s="4" t="s">
        <v>14751</v>
      </c>
      <c r="B4783" s="4" t="s">
        <v>14752</v>
      </c>
    </row>
    <row r="4784" spans="1:2" x14ac:dyDescent="0.2">
      <c r="A4784" s="4" t="s">
        <v>14754</v>
      </c>
      <c r="B4784" s="4" t="s">
        <v>14755</v>
      </c>
    </row>
    <row r="4785" spans="1:2" x14ac:dyDescent="0.2">
      <c r="A4785" s="4" t="s">
        <v>14757</v>
      </c>
      <c r="B4785" s="4" t="s">
        <v>14758</v>
      </c>
    </row>
    <row r="4786" spans="1:2" x14ac:dyDescent="0.2">
      <c r="A4786" s="4" t="s">
        <v>14760</v>
      </c>
      <c r="B4786" s="4" t="s">
        <v>14761</v>
      </c>
    </row>
    <row r="4787" spans="1:2" x14ac:dyDescent="0.2">
      <c r="A4787" s="4" t="s">
        <v>14763</v>
      </c>
      <c r="B4787" s="4" t="s">
        <v>14764</v>
      </c>
    </row>
    <row r="4788" spans="1:2" x14ac:dyDescent="0.2">
      <c r="A4788" s="4" t="s">
        <v>14766</v>
      </c>
      <c r="B4788" s="4" t="s">
        <v>14767</v>
      </c>
    </row>
    <row r="4789" spans="1:2" x14ac:dyDescent="0.2">
      <c r="A4789" s="4" t="s">
        <v>14769</v>
      </c>
      <c r="B4789" s="4" t="s">
        <v>14770</v>
      </c>
    </row>
    <row r="4790" spans="1:2" x14ac:dyDescent="0.2">
      <c r="A4790" s="4" t="s">
        <v>14772</v>
      </c>
      <c r="B4790" s="4" t="s">
        <v>14773</v>
      </c>
    </row>
    <row r="4791" spans="1:2" x14ac:dyDescent="0.2">
      <c r="A4791" s="4" t="s">
        <v>14774</v>
      </c>
      <c r="B4791" s="4" t="s">
        <v>14775</v>
      </c>
    </row>
    <row r="4792" spans="1:2" x14ac:dyDescent="0.2">
      <c r="A4792" s="4" t="s">
        <v>14777</v>
      </c>
      <c r="B4792" s="4" t="s">
        <v>14778</v>
      </c>
    </row>
    <row r="4793" spans="1:2" x14ac:dyDescent="0.2">
      <c r="A4793" s="4" t="s">
        <v>14780</v>
      </c>
      <c r="B4793" s="4" t="s">
        <v>14781</v>
      </c>
    </row>
    <row r="4794" spans="1:2" x14ac:dyDescent="0.2">
      <c r="A4794" s="4" t="s">
        <v>14783</v>
      </c>
      <c r="B4794" s="4" t="s">
        <v>14784</v>
      </c>
    </row>
    <row r="4795" spans="1:2" x14ac:dyDescent="0.2">
      <c r="A4795" s="4" t="s">
        <v>14786</v>
      </c>
      <c r="B4795" s="4" t="s">
        <v>14787</v>
      </c>
    </row>
    <row r="4796" spans="1:2" x14ac:dyDescent="0.2">
      <c r="A4796" s="4" t="s">
        <v>14789</v>
      </c>
      <c r="B4796" s="4" t="s">
        <v>14790</v>
      </c>
    </row>
    <row r="4797" spans="1:2" x14ac:dyDescent="0.2">
      <c r="A4797" s="4" t="s">
        <v>14792</v>
      </c>
      <c r="B4797" s="4" t="s">
        <v>14793</v>
      </c>
    </row>
    <row r="4798" spans="1:2" x14ac:dyDescent="0.2">
      <c r="A4798" s="4" t="s">
        <v>14795</v>
      </c>
      <c r="B4798" s="4" t="s">
        <v>14796</v>
      </c>
    </row>
    <row r="4799" spans="1:2" x14ac:dyDescent="0.2">
      <c r="A4799" s="4" t="s">
        <v>14798</v>
      </c>
      <c r="B4799" s="4" t="s">
        <v>14799</v>
      </c>
    </row>
    <row r="4800" spans="1:2" x14ac:dyDescent="0.2">
      <c r="A4800" s="4" t="s">
        <v>14801</v>
      </c>
      <c r="B4800" s="4" t="s">
        <v>14802</v>
      </c>
    </row>
    <row r="4801" spans="1:2" x14ac:dyDescent="0.2">
      <c r="A4801" s="4" t="s">
        <v>14804</v>
      </c>
      <c r="B4801" s="4" t="s">
        <v>14805</v>
      </c>
    </row>
    <row r="4802" spans="1:2" x14ac:dyDescent="0.2">
      <c r="A4802" s="4" t="s">
        <v>14807</v>
      </c>
      <c r="B4802" s="4" t="s">
        <v>14808</v>
      </c>
    </row>
    <row r="4803" spans="1:2" x14ac:dyDescent="0.2">
      <c r="A4803" s="4" t="s">
        <v>14810</v>
      </c>
      <c r="B4803" s="4" t="s">
        <v>14811</v>
      </c>
    </row>
    <row r="4804" spans="1:2" x14ac:dyDescent="0.2">
      <c r="A4804" s="4" t="s">
        <v>14813</v>
      </c>
      <c r="B4804" s="4" t="s">
        <v>14814</v>
      </c>
    </row>
    <row r="4805" spans="1:2" x14ac:dyDescent="0.2">
      <c r="A4805" s="4" t="s">
        <v>14816</v>
      </c>
      <c r="B4805" s="4" t="s">
        <v>14817</v>
      </c>
    </row>
    <row r="4806" spans="1:2" x14ac:dyDescent="0.2">
      <c r="A4806" s="4" t="s">
        <v>14819</v>
      </c>
      <c r="B4806" s="4" t="s">
        <v>14820</v>
      </c>
    </row>
    <row r="4807" spans="1:2" x14ac:dyDescent="0.2">
      <c r="A4807" s="4" t="s">
        <v>14822</v>
      </c>
      <c r="B4807" s="4" t="s">
        <v>14823</v>
      </c>
    </row>
    <row r="4808" spans="1:2" x14ac:dyDescent="0.2">
      <c r="A4808" s="4" t="s">
        <v>14825</v>
      </c>
      <c r="B4808" s="4" t="s">
        <v>14826</v>
      </c>
    </row>
    <row r="4809" spans="1:2" x14ac:dyDescent="0.2">
      <c r="A4809" s="4" t="s">
        <v>14828</v>
      </c>
      <c r="B4809" s="4" t="s">
        <v>14829</v>
      </c>
    </row>
    <row r="4810" spans="1:2" x14ac:dyDescent="0.2">
      <c r="A4810" s="4" t="s">
        <v>14831</v>
      </c>
      <c r="B4810" s="4" t="s">
        <v>14832</v>
      </c>
    </row>
    <row r="4811" spans="1:2" x14ac:dyDescent="0.2">
      <c r="A4811" s="4" t="s">
        <v>14834</v>
      </c>
      <c r="B4811" s="4" t="s">
        <v>14835</v>
      </c>
    </row>
    <row r="4812" spans="1:2" x14ac:dyDescent="0.2">
      <c r="A4812" s="4" t="s">
        <v>14837</v>
      </c>
      <c r="B4812" s="4" t="s">
        <v>14838</v>
      </c>
    </row>
    <row r="4813" spans="1:2" x14ac:dyDescent="0.2">
      <c r="A4813" s="4" t="s">
        <v>14840</v>
      </c>
      <c r="B4813" s="4" t="s">
        <v>14841</v>
      </c>
    </row>
    <row r="4814" spans="1:2" x14ac:dyDescent="0.2">
      <c r="A4814" s="4" t="s">
        <v>14843</v>
      </c>
      <c r="B4814" s="4" t="s">
        <v>14844</v>
      </c>
    </row>
    <row r="4815" spans="1:2" x14ac:dyDescent="0.2">
      <c r="A4815" s="4" t="s">
        <v>14846</v>
      </c>
      <c r="B4815" s="4" t="s">
        <v>14847</v>
      </c>
    </row>
    <row r="4816" spans="1:2" x14ac:dyDescent="0.2">
      <c r="A4816" s="4" t="s">
        <v>14849</v>
      </c>
      <c r="B4816" s="4" t="s">
        <v>14850</v>
      </c>
    </row>
    <row r="4817" spans="1:2" x14ac:dyDescent="0.2">
      <c r="A4817" s="4" t="s">
        <v>14852</v>
      </c>
      <c r="B4817" s="4" t="s">
        <v>14853</v>
      </c>
    </row>
    <row r="4818" spans="1:2" x14ac:dyDescent="0.2">
      <c r="A4818" s="4" t="s">
        <v>14855</v>
      </c>
      <c r="B4818" s="4" t="s">
        <v>14856</v>
      </c>
    </row>
    <row r="4819" spans="1:2" x14ac:dyDescent="0.2">
      <c r="A4819" s="4" t="s">
        <v>14858</v>
      </c>
      <c r="B4819" s="4" t="s">
        <v>14859</v>
      </c>
    </row>
    <row r="4820" spans="1:2" x14ac:dyDescent="0.2">
      <c r="A4820" s="4" t="s">
        <v>14861</v>
      </c>
      <c r="B4820" s="4" t="s">
        <v>14862</v>
      </c>
    </row>
    <row r="4821" spans="1:2" x14ac:dyDescent="0.2">
      <c r="A4821" s="4" t="s">
        <v>14864</v>
      </c>
      <c r="B4821" s="4" t="s">
        <v>14865</v>
      </c>
    </row>
    <row r="4822" spans="1:2" x14ac:dyDescent="0.2">
      <c r="A4822" s="4" t="s">
        <v>14867</v>
      </c>
      <c r="B4822" s="4" t="s">
        <v>14868</v>
      </c>
    </row>
    <row r="4823" spans="1:2" x14ac:dyDescent="0.2">
      <c r="A4823" s="4" t="s">
        <v>14870</v>
      </c>
      <c r="B4823" s="4" t="s">
        <v>14871</v>
      </c>
    </row>
    <row r="4824" spans="1:2" x14ac:dyDescent="0.2">
      <c r="A4824" s="4" t="s">
        <v>14873</v>
      </c>
      <c r="B4824" s="4" t="s">
        <v>14874</v>
      </c>
    </row>
    <row r="4825" spans="1:2" x14ac:dyDescent="0.2">
      <c r="A4825" s="4" t="s">
        <v>14876</v>
      </c>
      <c r="B4825" s="4" t="s">
        <v>14877</v>
      </c>
    </row>
    <row r="4826" spans="1:2" x14ac:dyDescent="0.2">
      <c r="A4826" s="4" t="s">
        <v>14879</v>
      </c>
      <c r="B4826" s="4" t="s">
        <v>14880</v>
      </c>
    </row>
    <row r="4827" spans="1:2" x14ac:dyDescent="0.2">
      <c r="A4827" s="4" t="s">
        <v>14882</v>
      </c>
      <c r="B4827" s="4" t="s">
        <v>14883</v>
      </c>
    </row>
    <row r="4828" spans="1:2" x14ac:dyDescent="0.2">
      <c r="A4828" s="4" t="s">
        <v>14885</v>
      </c>
      <c r="B4828" s="4" t="s">
        <v>14886</v>
      </c>
    </row>
    <row r="4829" spans="1:2" x14ac:dyDescent="0.2">
      <c r="A4829" s="4" t="s">
        <v>14888</v>
      </c>
      <c r="B4829" s="4" t="s">
        <v>14889</v>
      </c>
    </row>
    <row r="4830" spans="1:2" x14ac:dyDescent="0.2">
      <c r="A4830" s="4" t="s">
        <v>14891</v>
      </c>
      <c r="B4830" s="4" t="s">
        <v>14892</v>
      </c>
    </row>
    <row r="4831" spans="1:2" x14ac:dyDescent="0.2">
      <c r="A4831" s="4" t="s">
        <v>14894</v>
      </c>
      <c r="B4831" s="4" t="s">
        <v>14895</v>
      </c>
    </row>
    <row r="4832" spans="1:2" x14ac:dyDescent="0.2">
      <c r="A4832" s="4" t="s">
        <v>14897</v>
      </c>
      <c r="B4832" s="4" t="s">
        <v>14898</v>
      </c>
    </row>
    <row r="4833" spans="1:2" x14ac:dyDescent="0.2">
      <c r="A4833" s="4" t="s">
        <v>14900</v>
      </c>
      <c r="B4833" s="4" t="s">
        <v>14901</v>
      </c>
    </row>
    <row r="4834" spans="1:2" x14ac:dyDescent="0.2">
      <c r="A4834" s="4" t="s">
        <v>14903</v>
      </c>
      <c r="B4834" s="4" t="s">
        <v>14904</v>
      </c>
    </row>
    <row r="4835" spans="1:2" x14ac:dyDescent="0.2">
      <c r="A4835" s="4" t="s">
        <v>14906</v>
      </c>
      <c r="B4835" s="4" t="s">
        <v>14907</v>
      </c>
    </row>
    <row r="4836" spans="1:2" x14ac:dyDescent="0.2">
      <c r="A4836" s="4" t="s">
        <v>14909</v>
      </c>
      <c r="B4836" s="4" t="s">
        <v>14910</v>
      </c>
    </row>
    <row r="4837" spans="1:2" x14ac:dyDescent="0.2">
      <c r="A4837" s="4" t="s">
        <v>14912</v>
      </c>
      <c r="B4837" s="4" t="s">
        <v>14913</v>
      </c>
    </row>
    <row r="4838" spans="1:2" x14ac:dyDescent="0.2">
      <c r="A4838" s="4" t="s">
        <v>14915</v>
      </c>
      <c r="B4838" s="4" t="s">
        <v>14916</v>
      </c>
    </row>
    <row r="4839" spans="1:2" x14ac:dyDescent="0.2">
      <c r="A4839" s="4" t="s">
        <v>14918</v>
      </c>
      <c r="B4839" s="4" t="s">
        <v>14919</v>
      </c>
    </row>
    <row r="4840" spans="1:2" x14ac:dyDescent="0.2">
      <c r="A4840" s="4" t="s">
        <v>14921</v>
      </c>
      <c r="B4840" s="4" t="s">
        <v>14922</v>
      </c>
    </row>
    <row r="4841" spans="1:2" x14ac:dyDescent="0.2">
      <c r="A4841" s="4" t="s">
        <v>14924</v>
      </c>
      <c r="B4841" s="4" t="s">
        <v>14925</v>
      </c>
    </row>
    <row r="4842" spans="1:2" x14ac:dyDescent="0.2">
      <c r="A4842" s="4" t="s">
        <v>14927</v>
      </c>
      <c r="B4842" s="4" t="s">
        <v>14928</v>
      </c>
    </row>
    <row r="4843" spans="1:2" x14ac:dyDescent="0.2">
      <c r="A4843" s="4" t="s">
        <v>14930</v>
      </c>
      <c r="B4843" s="4" t="s">
        <v>14931</v>
      </c>
    </row>
    <row r="4844" spans="1:2" x14ac:dyDescent="0.2">
      <c r="A4844" s="4" t="s">
        <v>14933</v>
      </c>
      <c r="B4844" s="4" t="s">
        <v>14934</v>
      </c>
    </row>
    <row r="4845" spans="1:2" x14ac:dyDescent="0.2">
      <c r="A4845" s="4" t="s">
        <v>14936</v>
      </c>
      <c r="B4845" s="4" t="s">
        <v>14937</v>
      </c>
    </row>
    <row r="4846" spans="1:2" x14ac:dyDescent="0.2">
      <c r="A4846" s="4" t="s">
        <v>14939</v>
      </c>
      <c r="B4846" s="4" t="s">
        <v>14940</v>
      </c>
    </row>
    <row r="4847" spans="1:2" x14ac:dyDescent="0.2">
      <c r="A4847" s="4" t="s">
        <v>14942</v>
      </c>
      <c r="B4847" s="4" t="s">
        <v>14943</v>
      </c>
    </row>
    <row r="4848" spans="1:2" x14ac:dyDescent="0.2">
      <c r="A4848" s="4" t="s">
        <v>14945</v>
      </c>
      <c r="B4848" s="4" t="s">
        <v>14946</v>
      </c>
    </row>
    <row r="4849" spans="1:2" x14ac:dyDescent="0.2">
      <c r="A4849" s="4" t="s">
        <v>14948</v>
      </c>
      <c r="B4849" s="4" t="s">
        <v>14949</v>
      </c>
    </row>
    <row r="4850" spans="1:2" x14ac:dyDescent="0.2">
      <c r="A4850" s="4" t="s">
        <v>14951</v>
      </c>
      <c r="B4850" s="4" t="s">
        <v>14952</v>
      </c>
    </row>
    <row r="4851" spans="1:2" x14ac:dyDescent="0.2">
      <c r="A4851" s="4" t="s">
        <v>14954</v>
      </c>
      <c r="B4851" s="4" t="s">
        <v>14955</v>
      </c>
    </row>
    <row r="4852" spans="1:2" x14ac:dyDescent="0.2">
      <c r="A4852" s="4" t="s">
        <v>14957</v>
      </c>
      <c r="B4852" s="4" t="s">
        <v>14958</v>
      </c>
    </row>
    <row r="4853" spans="1:2" x14ac:dyDescent="0.2">
      <c r="A4853" s="4" t="s">
        <v>14960</v>
      </c>
      <c r="B4853" s="4" t="s">
        <v>14961</v>
      </c>
    </row>
    <row r="4854" spans="1:2" x14ac:dyDescent="0.2">
      <c r="A4854" s="4" t="s">
        <v>14963</v>
      </c>
      <c r="B4854" s="4" t="s">
        <v>14964</v>
      </c>
    </row>
    <row r="4855" spans="1:2" x14ac:dyDescent="0.2">
      <c r="A4855" s="4" t="s">
        <v>14966</v>
      </c>
      <c r="B4855" s="4" t="s">
        <v>14967</v>
      </c>
    </row>
    <row r="4856" spans="1:2" x14ac:dyDescent="0.2">
      <c r="A4856" s="4" t="s">
        <v>14969</v>
      </c>
      <c r="B4856" s="4" t="s">
        <v>14970</v>
      </c>
    </row>
    <row r="4857" spans="1:2" x14ac:dyDescent="0.2">
      <c r="A4857" s="4" t="s">
        <v>14972</v>
      </c>
      <c r="B4857" s="4" t="s">
        <v>14973</v>
      </c>
    </row>
    <row r="4858" spans="1:2" x14ac:dyDescent="0.2">
      <c r="A4858" s="4" t="s">
        <v>14975</v>
      </c>
      <c r="B4858" s="4" t="s">
        <v>14976</v>
      </c>
    </row>
    <row r="4859" spans="1:2" x14ac:dyDescent="0.2">
      <c r="A4859" s="4" t="s">
        <v>14978</v>
      </c>
      <c r="B4859" s="4" t="s">
        <v>14979</v>
      </c>
    </row>
    <row r="4860" spans="1:2" x14ac:dyDescent="0.2">
      <c r="A4860" s="4" t="s">
        <v>14981</v>
      </c>
      <c r="B4860" s="4" t="s">
        <v>14982</v>
      </c>
    </row>
    <row r="4861" spans="1:2" x14ac:dyDescent="0.2">
      <c r="A4861" s="4" t="s">
        <v>14984</v>
      </c>
      <c r="B4861" s="4" t="s">
        <v>14985</v>
      </c>
    </row>
    <row r="4862" spans="1:2" x14ac:dyDescent="0.2">
      <c r="A4862" s="4" t="s">
        <v>14987</v>
      </c>
      <c r="B4862" s="4" t="s">
        <v>14988</v>
      </c>
    </row>
    <row r="4863" spans="1:2" x14ac:dyDescent="0.2">
      <c r="A4863" s="4" t="s">
        <v>14990</v>
      </c>
      <c r="B4863" s="4" t="s">
        <v>14991</v>
      </c>
    </row>
    <row r="4864" spans="1:2" x14ac:dyDescent="0.2">
      <c r="A4864" s="4" t="s">
        <v>14993</v>
      </c>
      <c r="B4864" s="4" t="s">
        <v>14994</v>
      </c>
    </row>
    <row r="4865" spans="1:2" x14ac:dyDescent="0.2">
      <c r="A4865" s="4" t="s">
        <v>14996</v>
      </c>
      <c r="B4865" s="4" t="s">
        <v>14997</v>
      </c>
    </row>
    <row r="4866" spans="1:2" x14ac:dyDescent="0.2">
      <c r="A4866" s="4" t="s">
        <v>14999</v>
      </c>
      <c r="B4866" s="4" t="s">
        <v>15000</v>
      </c>
    </row>
    <row r="4867" spans="1:2" x14ac:dyDescent="0.2">
      <c r="A4867" s="4" t="s">
        <v>15002</v>
      </c>
      <c r="B4867" s="4" t="s">
        <v>15003</v>
      </c>
    </row>
    <row r="4868" spans="1:2" x14ac:dyDescent="0.2">
      <c r="A4868" s="4" t="s">
        <v>15005</v>
      </c>
      <c r="B4868" s="4" t="s">
        <v>15006</v>
      </c>
    </row>
    <row r="4869" spans="1:2" x14ac:dyDescent="0.2">
      <c r="A4869" s="4" t="s">
        <v>15008</v>
      </c>
      <c r="B4869" s="4" t="s">
        <v>15009</v>
      </c>
    </row>
    <row r="4870" spans="1:2" x14ac:dyDescent="0.2">
      <c r="A4870" s="4" t="s">
        <v>15011</v>
      </c>
      <c r="B4870" s="4" t="s">
        <v>15012</v>
      </c>
    </row>
    <row r="4871" spans="1:2" x14ac:dyDescent="0.2">
      <c r="A4871" s="4" t="s">
        <v>15014</v>
      </c>
      <c r="B4871" s="4" t="s">
        <v>15015</v>
      </c>
    </row>
    <row r="4872" spans="1:2" x14ac:dyDescent="0.2">
      <c r="A4872" s="4" t="s">
        <v>15017</v>
      </c>
      <c r="B4872" s="4" t="s">
        <v>15018</v>
      </c>
    </row>
    <row r="4873" spans="1:2" x14ac:dyDescent="0.2">
      <c r="A4873" s="4" t="s">
        <v>15020</v>
      </c>
      <c r="B4873" s="4" t="s">
        <v>15021</v>
      </c>
    </row>
    <row r="4874" spans="1:2" x14ac:dyDescent="0.2">
      <c r="A4874" s="4" t="s">
        <v>15023</v>
      </c>
      <c r="B4874" s="4" t="s">
        <v>15024</v>
      </c>
    </row>
    <row r="4875" spans="1:2" x14ac:dyDescent="0.2">
      <c r="A4875" s="4" t="s">
        <v>15026</v>
      </c>
      <c r="B4875" s="4" t="s">
        <v>15027</v>
      </c>
    </row>
    <row r="4876" spans="1:2" x14ac:dyDescent="0.2">
      <c r="A4876" s="4" t="s">
        <v>15029</v>
      </c>
      <c r="B4876" s="4" t="s">
        <v>15030</v>
      </c>
    </row>
    <row r="4877" spans="1:2" x14ac:dyDescent="0.2">
      <c r="A4877" s="4" t="s">
        <v>15032</v>
      </c>
      <c r="B4877" s="4" t="s">
        <v>15033</v>
      </c>
    </row>
    <row r="4878" spans="1:2" x14ac:dyDescent="0.2">
      <c r="A4878" s="4" t="s">
        <v>15035</v>
      </c>
      <c r="B4878" s="4" t="s">
        <v>15036</v>
      </c>
    </row>
    <row r="4879" spans="1:2" x14ac:dyDescent="0.2">
      <c r="A4879" s="4" t="s">
        <v>15038</v>
      </c>
      <c r="B4879" s="4" t="s">
        <v>15039</v>
      </c>
    </row>
    <row r="4880" spans="1:2" x14ac:dyDescent="0.2">
      <c r="A4880" s="4" t="s">
        <v>15041</v>
      </c>
      <c r="B4880" s="4" t="s">
        <v>15042</v>
      </c>
    </row>
    <row r="4881" spans="1:2" x14ac:dyDescent="0.2">
      <c r="A4881" s="4" t="s">
        <v>15044</v>
      </c>
      <c r="B4881" s="4" t="s">
        <v>15045</v>
      </c>
    </row>
    <row r="4882" spans="1:2" x14ac:dyDescent="0.2">
      <c r="A4882" s="4" t="s">
        <v>15047</v>
      </c>
      <c r="B4882" s="4" t="s">
        <v>15048</v>
      </c>
    </row>
    <row r="4883" spans="1:2" x14ac:dyDescent="0.2">
      <c r="A4883" s="4" t="s">
        <v>15050</v>
      </c>
      <c r="B4883" s="4" t="s">
        <v>15051</v>
      </c>
    </row>
    <row r="4884" spans="1:2" x14ac:dyDescent="0.2">
      <c r="A4884" s="4" t="s">
        <v>15053</v>
      </c>
      <c r="B4884" s="4" t="s">
        <v>15054</v>
      </c>
    </row>
    <row r="4885" spans="1:2" x14ac:dyDescent="0.2">
      <c r="A4885" s="4" t="s">
        <v>15056</v>
      </c>
      <c r="B4885" s="4" t="s">
        <v>15057</v>
      </c>
    </row>
    <row r="4886" spans="1:2" x14ac:dyDescent="0.2">
      <c r="A4886" s="4" t="s">
        <v>15059</v>
      </c>
      <c r="B4886" s="4" t="s">
        <v>15060</v>
      </c>
    </row>
    <row r="4887" spans="1:2" x14ac:dyDescent="0.2">
      <c r="A4887" s="4" t="s">
        <v>15062</v>
      </c>
      <c r="B4887" s="4" t="s">
        <v>15063</v>
      </c>
    </row>
    <row r="4888" spans="1:2" x14ac:dyDescent="0.2">
      <c r="A4888" s="4" t="s">
        <v>15065</v>
      </c>
      <c r="B4888" s="4" t="s">
        <v>15066</v>
      </c>
    </row>
    <row r="4889" spans="1:2" x14ac:dyDescent="0.2">
      <c r="A4889" s="4" t="s">
        <v>15068</v>
      </c>
      <c r="B4889" s="4" t="s">
        <v>15069</v>
      </c>
    </row>
    <row r="4890" spans="1:2" x14ac:dyDescent="0.2">
      <c r="A4890" s="4" t="s">
        <v>15071</v>
      </c>
      <c r="B4890" s="4" t="s">
        <v>15072</v>
      </c>
    </row>
    <row r="4891" spans="1:2" x14ac:dyDescent="0.2">
      <c r="A4891" s="4" t="s">
        <v>15074</v>
      </c>
      <c r="B4891" s="4" t="s">
        <v>15075</v>
      </c>
    </row>
    <row r="4892" spans="1:2" x14ac:dyDescent="0.2">
      <c r="A4892" s="4" t="s">
        <v>15077</v>
      </c>
      <c r="B4892" s="4" t="s">
        <v>15078</v>
      </c>
    </row>
    <row r="4893" spans="1:2" x14ac:dyDescent="0.2">
      <c r="A4893" s="4" t="s">
        <v>15080</v>
      </c>
      <c r="B4893" s="4" t="s">
        <v>15081</v>
      </c>
    </row>
    <row r="4894" spans="1:2" x14ac:dyDescent="0.2">
      <c r="A4894" s="4" t="s">
        <v>15083</v>
      </c>
      <c r="B4894" s="4" t="s">
        <v>15084</v>
      </c>
    </row>
    <row r="4895" spans="1:2" x14ac:dyDescent="0.2">
      <c r="A4895" s="4" t="s">
        <v>15086</v>
      </c>
      <c r="B4895" s="4" t="s">
        <v>15087</v>
      </c>
    </row>
    <row r="4896" spans="1:2" x14ac:dyDescent="0.2">
      <c r="A4896" s="4" t="s">
        <v>15089</v>
      </c>
      <c r="B4896" s="4" t="s">
        <v>15090</v>
      </c>
    </row>
    <row r="4897" spans="1:2" x14ac:dyDescent="0.2">
      <c r="A4897" s="4" t="s">
        <v>15092</v>
      </c>
      <c r="B4897" s="4" t="s">
        <v>15093</v>
      </c>
    </row>
    <row r="4898" spans="1:2" x14ac:dyDescent="0.2">
      <c r="A4898" s="4" t="s">
        <v>15095</v>
      </c>
      <c r="B4898" s="4" t="s">
        <v>15096</v>
      </c>
    </row>
    <row r="4899" spans="1:2" x14ac:dyDescent="0.2">
      <c r="A4899" s="4" t="s">
        <v>15098</v>
      </c>
      <c r="B4899" s="4" t="s">
        <v>15099</v>
      </c>
    </row>
    <row r="4900" spans="1:2" x14ac:dyDescent="0.2">
      <c r="A4900" s="4" t="s">
        <v>15101</v>
      </c>
      <c r="B4900" s="4" t="s">
        <v>15102</v>
      </c>
    </row>
    <row r="4901" spans="1:2" x14ac:dyDescent="0.2">
      <c r="A4901" s="4" t="s">
        <v>15104</v>
      </c>
      <c r="B4901" s="4" t="s">
        <v>15105</v>
      </c>
    </row>
    <row r="4902" spans="1:2" x14ac:dyDescent="0.2">
      <c r="A4902" s="4" t="s">
        <v>15107</v>
      </c>
      <c r="B4902" s="4" t="s">
        <v>15108</v>
      </c>
    </row>
    <row r="4903" spans="1:2" x14ac:dyDescent="0.2">
      <c r="A4903" s="4" t="s">
        <v>15110</v>
      </c>
      <c r="B4903" s="4" t="s">
        <v>15111</v>
      </c>
    </row>
    <row r="4904" spans="1:2" x14ac:dyDescent="0.2">
      <c r="A4904" s="4" t="s">
        <v>15113</v>
      </c>
      <c r="B4904" s="4" t="s">
        <v>15114</v>
      </c>
    </row>
    <row r="4905" spans="1:2" x14ac:dyDescent="0.2">
      <c r="A4905" s="4" t="s">
        <v>15116</v>
      </c>
      <c r="B4905" s="4" t="s">
        <v>15117</v>
      </c>
    </row>
    <row r="4906" spans="1:2" x14ac:dyDescent="0.2">
      <c r="A4906" s="4" t="s">
        <v>15119</v>
      </c>
      <c r="B4906" s="4" t="s">
        <v>15120</v>
      </c>
    </row>
    <row r="4907" spans="1:2" x14ac:dyDescent="0.2">
      <c r="A4907" s="4" t="s">
        <v>15122</v>
      </c>
      <c r="B4907" s="4" t="s">
        <v>15123</v>
      </c>
    </row>
    <row r="4908" spans="1:2" x14ac:dyDescent="0.2">
      <c r="A4908" s="4" t="s">
        <v>15125</v>
      </c>
      <c r="B4908" s="4" t="s">
        <v>15126</v>
      </c>
    </row>
    <row r="4909" spans="1:2" x14ac:dyDescent="0.2">
      <c r="A4909" s="4" t="s">
        <v>15128</v>
      </c>
      <c r="B4909" s="4" t="s">
        <v>15129</v>
      </c>
    </row>
    <row r="4910" spans="1:2" x14ac:dyDescent="0.2">
      <c r="A4910" s="4" t="s">
        <v>15131</v>
      </c>
      <c r="B4910" s="4" t="s">
        <v>15132</v>
      </c>
    </row>
    <row r="4911" spans="1:2" x14ac:dyDescent="0.2">
      <c r="A4911" s="4" t="s">
        <v>15134</v>
      </c>
      <c r="B4911" s="4" t="s">
        <v>15135</v>
      </c>
    </row>
    <row r="4912" spans="1:2" x14ac:dyDescent="0.2">
      <c r="A4912" s="4" t="s">
        <v>15137</v>
      </c>
      <c r="B4912" s="4" t="s">
        <v>15138</v>
      </c>
    </row>
    <row r="4913" spans="1:2" x14ac:dyDescent="0.2">
      <c r="A4913" s="4" t="s">
        <v>15140</v>
      </c>
      <c r="B4913" s="4" t="s">
        <v>15141</v>
      </c>
    </row>
    <row r="4914" spans="1:2" x14ac:dyDescent="0.2">
      <c r="A4914" s="4" t="s">
        <v>15143</v>
      </c>
      <c r="B4914" s="4" t="s">
        <v>15144</v>
      </c>
    </row>
    <row r="4915" spans="1:2" x14ac:dyDescent="0.2">
      <c r="A4915" s="4" t="s">
        <v>15146</v>
      </c>
      <c r="B4915" s="4" t="s">
        <v>15147</v>
      </c>
    </row>
    <row r="4916" spans="1:2" x14ac:dyDescent="0.2">
      <c r="A4916" s="4" t="s">
        <v>15149</v>
      </c>
      <c r="B4916" s="4" t="s">
        <v>15150</v>
      </c>
    </row>
    <row r="4917" spans="1:2" x14ac:dyDescent="0.2">
      <c r="A4917" s="4" t="s">
        <v>15152</v>
      </c>
      <c r="B4917" s="4" t="s">
        <v>15153</v>
      </c>
    </row>
    <row r="4918" spans="1:2" x14ac:dyDescent="0.2">
      <c r="A4918" s="4" t="s">
        <v>15155</v>
      </c>
      <c r="B4918" s="4" t="s">
        <v>15156</v>
      </c>
    </row>
    <row r="4919" spans="1:2" x14ac:dyDescent="0.2">
      <c r="A4919" s="4" t="s">
        <v>15158</v>
      </c>
      <c r="B4919" s="4" t="s">
        <v>15159</v>
      </c>
    </row>
    <row r="4920" spans="1:2" x14ac:dyDescent="0.2">
      <c r="A4920" s="4" t="s">
        <v>15161</v>
      </c>
      <c r="B4920" s="4" t="s">
        <v>15162</v>
      </c>
    </row>
    <row r="4921" spans="1:2" x14ac:dyDescent="0.2">
      <c r="A4921" s="4" t="s">
        <v>15164</v>
      </c>
      <c r="B4921" s="4" t="s">
        <v>15165</v>
      </c>
    </row>
    <row r="4922" spans="1:2" x14ac:dyDescent="0.2">
      <c r="A4922" s="4" t="s">
        <v>15167</v>
      </c>
      <c r="B4922" s="4" t="s">
        <v>15168</v>
      </c>
    </row>
    <row r="4923" spans="1:2" x14ac:dyDescent="0.2">
      <c r="A4923" s="4" t="s">
        <v>15170</v>
      </c>
      <c r="B4923" s="4" t="s">
        <v>15171</v>
      </c>
    </row>
    <row r="4924" spans="1:2" x14ac:dyDescent="0.2">
      <c r="A4924" s="4" t="s">
        <v>15173</v>
      </c>
      <c r="B4924" s="4" t="s">
        <v>15174</v>
      </c>
    </row>
    <row r="4925" spans="1:2" x14ac:dyDescent="0.2">
      <c r="A4925" s="4" t="s">
        <v>15176</v>
      </c>
      <c r="B4925" s="4" t="s">
        <v>15177</v>
      </c>
    </row>
    <row r="4926" spans="1:2" x14ac:dyDescent="0.2">
      <c r="A4926" s="4" t="s">
        <v>15179</v>
      </c>
      <c r="B4926" s="4" t="s">
        <v>15180</v>
      </c>
    </row>
    <row r="4927" spans="1:2" x14ac:dyDescent="0.2">
      <c r="A4927" s="4" t="s">
        <v>15182</v>
      </c>
      <c r="B4927" s="4" t="s">
        <v>15183</v>
      </c>
    </row>
    <row r="4928" spans="1:2" x14ac:dyDescent="0.2">
      <c r="A4928" s="4" t="s">
        <v>15185</v>
      </c>
      <c r="B4928" s="4" t="s">
        <v>15186</v>
      </c>
    </row>
    <row r="4929" spans="1:2" x14ac:dyDescent="0.2">
      <c r="A4929" s="4" t="s">
        <v>15188</v>
      </c>
      <c r="B4929" s="4" t="s">
        <v>15189</v>
      </c>
    </row>
    <row r="4930" spans="1:2" x14ac:dyDescent="0.2">
      <c r="A4930" s="4" t="s">
        <v>15191</v>
      </c>
      <c r="B4930" s="4" t="s">
        <v>15192</v>
      </c>
    </row>
    <row r="4931" spans="1:2" x14ac:dyDescent="0.2">
      <c r="A4931" s="4" t="s">
        <v>15194</v>
      </c>
      <c r="B4931" s="4" t="s">
        <v>15195</v>
      </c>
    </row>
    <row r="4932" spans="1:2" x14ac:dyDescent="0.2">
      <c r="A4932" s="4" t="s">
        <v>15197</v>
      </c>
      <c r="B4932" s="4" t="s">
        <v>15198</v>
      </c>
    </row>
    <row r="4933" spans="1:2" x14ac:dyDescent="0.2">
      <c r="A4933" s="4" t="s">
        <v>15200</v>
      </c>
      <c r="B4933" s="4" t="s">
        <v>15201</v>
      </c>
    </row>
    <row r="4934" spans="1:2" x14ac:dyDescent="0.2">
      <c r="A4934" s="4" t="s">
        <v>15203</v>
      </c>
      <c r="B4934" s="4" t="s">
        <v>15204</v>
      </c>
    </row>
    <row r="4935" spans="1:2" x14ac:dyDescent="0.2">
      <c r="A4935" s="4" t="s">
        <v>15206</v>
      </c>
      <c r="B4935" s="4" t="s">
        <v>15207</v>
      </c>
    </row>
    <row r="4936" spans="1:2" x14ac:dyDescent="0.2">
      <c r="A4936" s="4" t="s">
        <v>15209</v>
      </c>
      <c r="B4936" s="4" t="s">
        <v>15210</v>
      </c>
    </row>
    <row r="4937" spans="1:2" x14ac:dyDescent="0.2">
      <c r="A4937" s="4" t="s">
        <v>15212</v>
      </c>
      <c r="B4937" s="4" t="s">
        <v>15213</v>
      </c>
    </row>
    <row r="4938" spans="1:2" x14ac:dyDescent="0.2">
      <c r="A4938" s="4" t="s">
        <v>15215</v>
      </c>
      <c r="B4938" s="4" t="s">
        <v>15216</v>
      </c>
    </row>
    <row r="4939" spans="1:2" x14ac:dyDescent="0.2">
      <c r="A4939" s="4" t="s">
        <v>15218</v>
      </c>
      <c r="B4939" s="4" t="s">
        <v>15219</v>
      </c>
    </row>
    <row r="4940" spans="1:2" x14ac:dyDescent="0.2">
      <c r="A4940" s="4" t="s">
        <v>15221</v>
      </c>
      <c r="B4940" s="4" t="s">
        <v>15222</v>
      </c>
    </row>
    <row r="4941" spans="1:2" x14ac:dyDescent="0.2">
      <c r="A4941" s="4" t="s">
        <v>15224</v>
      </c>
      <c r="B4941" s="4" t="s">
        <v>15225</v>
      </c>
    </row>
    <row r="4942" spans="1:2" x14ac:dyDescent="0.2">
      <c r="A4942" s="4" t="s">
        <v>15227</v>
      </c>
      <c r="B4942" s="4" t="s">
        <v>15228</v>
      </c>
    </row>
    <row r="4943" spans="1:2" x14ac:dyDescent="0.2">
      <c r="A4943" s="4" t="s">
        <v>15230</v>
      </c>
      <c r="B4943" s="4" t="s">
        <v>15231</v>
      </c>
    </row>
    <row r="4944" spans="1:2" x14ac:dyDescent="0.2">
      <c r="A4944" s="4" t="s">
        <v>15233</v>
      </c>
      <c r="B4944" s="4" t="s">
        <v>15234</v>
      </c>
    </row>
    <row r="4945" spans="1:2" x14ac:dyDescent="0.2">
      <c r="A4945" s="4" t="s">
        <v>15236</v>
      </c>
      <c r="B4945" s="4" t="s">
        <v>15237</v>
      </c>
    </row>
    <row r="4946" spans="1:2" x14ac:dyDescent="0.2">
      <c r="A4946" s="4" t="s">
        <v>15239</v>
      </c>
      <c r="B4946" s="4" t="s">
        <v>15240</v>
      </c>
    </row>
    <row r="4947" spans="1:2" x14ac:dyDescent="0.2">
      <c r="A4947" s="4" t="s">
        <v>15242</v>
      </c>
      <c r="B4947" s="4" t="s">
        <v>15243</v>
      </c>
    </row>
    <row r="4948" spans="1:2" x14ac:dyDescent="0.2">
      <c r="A4948" s="4" t="s">
        <v>15245</v>
      </c>
      <c r="B4948" s="4" t="s">
        <v>15246</v>
      </c>
    </row>
    <row r="4949" spans="1:2" x14ac:dyDescent="0.2">
      <c r="A4949" s="4" t="s">
        <v>15248</v>
      </c>
      <c r="B4949" s="4" t="s">
        <v>15249</v>
      </c>
    </row>
    <row r="4950" spans="1:2" x14ac:dyDescent="0.2">
      <c r="A4950" s="4" t="s">
        <v>15251</v>
      </c>
      <c r="B4950" s="4" t="s">
        <v>15252</v>
      </c>
    </row>
    <row r="4951" spans="1:2" x14ac:dyDescent="0.2">
      <c r="A4951" s="4" t="s">
        <v>15254</v>
      </c>
      <c r="B4951" s="4" t="s">
        <v>15255</v>
      </c>
    </row>
    <row r="4952" spans="1:2" x14ac:dyDescent="0.2">
      <c r="A4952" s="4" t="s">
        <v>15257</v>
      </c>
      <c r="B4952" s="4" t="s">
        <v>15258</v>
      </c>
    </row>
    <row r="4953" spans="1:2" x14ac:dyDescent="0.2">
      <c r="A4953" s="4" t="s">
        <v>15260</v>
      </c>
      <c r="B4953" s="4" t="s">
        <v>15261</v>
      </c>
    </row>
    <row r="4954" spans="1:2" x14ac:dyDescent="0.2">
      <c r="A4954" s="4" t="s">
        <v>15263</v>
      </c>
      <c r="B4954" s="4" t="s">
        <v>15264</v>
      </c>
    </row>
    <row r="4955" spans="1:2" x14ac:dyDescent="0.2">
      <c r="A4955" s="4" t="s">
        <v>15266</v>
      </c>
      <c r="B4955" s="4" t="s">
        <v>15267</v>
      </c>
    </row>
    <row r="4956" spans="1:2" x14ac:dyDescent="0.2">
      <c r="A4956" s="4" t="s">
        <v>15269</v>
      </c>
      <c r="B4956" s="4" t="s">
        <v>15270</v>
      </c>
    </row>
    <row r="4957" spans="1:2" x14ac:dyDescent="0.2">
      <c r="A4957" s="4" t="s">
        <v>15272</v>
      </c>
      <c r="B4957" s="4" t="s">
        <v>15273</v>
      </c>
    </row>
    <row r="4958" spans="1:2" x14ac:dyDescent="0.2">
      <c r="A4958" s="4" t="s">
        <v>15275</v>
      </c>
      <c r="B4958" s="4" t="s">
        <v>15276</v>
      </c>
    </row>
    <row r="4959" spans="1:2" x14ac:dyDescent="0.2">
      <c r="A4959" s="4" t="s">
        <v>15278</v>
      </c>
      <c r="B4959" s="4" t="s">
        <v>15279</v>
      </c>
    </row>
    <row r="4960" spans="1:2" x14ac:dyDescent="0.2">
      <c r="A4960" s="4" t="s">
        <v>15281</v>
      </c>
      <c r="B4960" s="4" t="s">
        <v>15282</v>
      </c>
    </row>
    <row r="4961" spans="1:2" x14ac:dyDescent="0.2">
      <c r="A4961" s="4" t="s">
        <v>15284</v>
      </c>
      <c r="B4961" s="4" t="s">
        <v>15285</v>
      </c>
    </row>
    <row r="4962" spans="1:2" x14ac:dyDescent="0.2">
      <c r="A4962" s="4" t="s">
        <v>15287</v>
      </c>
      <c r="B4962" s="4" t="s">
        <v>15288</v>
      </c>
    </row>
    <row r="4963" spans="1:2" x14ac:dyDescent="0.2">
      <c r="A4963" s="4" t="s">
        <v>15290</v>
      </c>
      <c r="B4963" s="4" t="s">
        <v>15291</v>
      </c>
    </row>
    <row r="4964" spans="1:2" x14ac:dyDescent="0.2">
      <c r="A4964" s="4" t="s">
        <v>15293</v>
      </c>
      <c r="B4964" s="4" t="s">
        <v>15294</v>
      </c>
    </row>
    <row r="4965" spans="1:2" x14ac:dyDescent="0.2">
      <c r="A4965" s="4" t="s">
        <v>15296</v>
      </c>
      <c r="B4965" s="4" t="s">
        <v>15297</v>
      </c>
    </row>
    <row r="4966" spans="1:2" x14ac:dyDescent="0.2">
      <c r="A4966" s="4" t="s">
        <v>15299</v>
      </c>
      <c r="B4966" s="4" t="s">
        <v>15300</v>
      </c>
    </row>
    <row r="4967" spans="1:2" x14ac:dyDescent="0.2">
      <c r="A4967" s="4" t="s">
        <v>15302</v>
      </c>
      <c r="B4967" s="4" t="s">
        <v>15303</v>
      </c>
    </row>
    <row r="4968" spans="1:2" x14ac:dyDescent="0.2">
      <c r="A4968" s="4" t="s">
        <v>15305</v>
      </c>
      <c r="B4968" s="4" t="s">
        <v>15306</v>
      </c>
    </row>
    <row r="4969" spans="1:2" x14ac:dyDescent="0.2">
      <c r="A4969" s="4" t="s">
        <v>15307</v>
      </c>
      <c r="B4969" s="4" t="s">
        <v>15308</v>
      </c>
    </row>
    <row r="4970" spans="1:2" x14ac:dyDescent="0.2">
      <c r="A4970" s="4" t="s">
        <v>15310</v>
      </c>
      <c r="B4970" s="4" t="s">
        <v>15311</v>
      </c>
    </row>
    <row r="4971" spans="1:2" x14ac:dyDescent="0.2">
      <c r="A4971" s="4" t="s">
        <v>15313</v>
      </c>
      <c r="B4971" s="4" t="s">
        <v>15314</v>
      </c>
    </row>
    <row r="4972" spans="1:2" x14ac:dyDescent="0.2">
      <c r="A4972" s="4" t="s">
        <v>15316</v>
      </c>
      <c r="B4972" s="4" t="s">
        <v>15317</v>
      </c>
    </row>
    <row r="4973" spans="1:2" x14ac:dyDescent="0.2">
      <c r="A4973" s="4" t="s">
        <v>15319</v>
      </c>
      <c r="B4973" s="4" t="s">
        <v>15320</v>
      </c>
    </row>
    <row r="4974" spans="1:2" x14ac:dyDescent="0.2">
      <c r="A4974" s="4" t="s">
        <v>15322</v>
      </c>
      <c r="B4974" s="4" t="s">
        <v>15323</v>
      </c>
    </row>
    <row r="4975" spans="1:2" x14ac:dyDescent="0.2">
      <c r="A4975" s="4" t="s">
        <v>15325</v>
      </c>
      <c r="B4975" s="4" t="s">
        <v>15326</v>
      </c>
    </row>
    <row r="4976" spans="1:2" x14ac:dyDescent="0.2">
      <c r="A4976" s="4" t="s">
        <v>15327</v>
      </c>
      <c r="B4976" s="4" t="s">
        <v>15328</v>
      </c>
    </row>
    <row r="4977" spans="1:2" x14ac:dyDescent="0.2">
      <c r="A4977" s="4" t="s">
        <v>15330</v>
      </c>
      <c r="B4977" s="4" t="s">
        <v>15331</v>
      </c>
    </row>
    <row r="4978" spans="1:2" x14ac:dyDescent="0.2">
      <c r="A4978" s="4" t="s">
        <v>15333</v>
      </c>
      <c r="B4978" s="4" t="s">
        <v>15334</v>
      </c>
    </row>
    <row r="4979" spans="1:2" x14ac:dyDescent="0.2">
      <c r="A4979" s="4" t="s">
        <v>15336</v>
      </c>
      <c r="B4979" s="4" t="s">
        <v>15337</v>
      </c>
    </row>
    <row r="4980" spans="1:2" x14ac:dyDescent="0.2">
      <c r="A4980" s="4" t="s">
        <v>15339</v>
      </c>
      <c r="B4980" s="4" t="s">
        <v>15340</v>
      </c>
    </row>
    <row r="4981" spans="1:2" x14ac:dyDescent="0.2">
      <c r="A4981" s="4" t="s">
        <v>15342</v>
      </c>
      <c r="B4981" s="4" t="s">
        <v>15343</v>
      </c>
    </row>
    <row r="4982" spans="1:2" x14ac:dyDescent="0.2">
      <c r="A4982" s="4" t="s">
        <v>15345</v>
      </c>
      <c r="B4982" s="4" t="s">
        <v>15346</v>
      </c>
    </row>
    <row r="4983" spans="1:2" x14ac:dyDescent="0.2">
      <c r="A4983" s="4" t="s">
        <v>15348</v>
      </c>
      <c r="B4983" s="4" t="s">
        <v>15349</v>
      </c>
    </row>
    <row r="4984" spans="1:2" x14ac:dyDescent="0.2">
      <c r="A4984" s="4" t="s">
        <v>15351</v>
      </c>
      <c r="B4984" s="4" t="s">
        <v>15352</v>
      </c>
    </row>
    <row r="4985" spans="1:2" x14ac:dyDescent="0.2">
      <c r="A4985" s="4" t="s">
        <v>15354</v>
      </c>
      <c r="B4985" s="4" t="s">
        <v>15355</v>
      </c>
    </row>
    <row r="4986" spans="1:2" x14ac:dyDescent="0.2">
      <c r="A4986" s="4" t="s">
        <v>15357</v>
      </c>
      <c r="B4986" s="4" t="s">
        <v>15358</v>
      </c>
    </row>
    <row r="4987" spans="1:2" x14ac:dyDescent="0.2">
      <c r="A4987" s="4" t="s">
        <v>15360</v>
      </c>
      <c r="B4987" s="4" t="s">
        <v>15361</v>
      </c>
    </row>
    <row r="4988" spans="1:2" x14ac:dyDescent="0.2">
      <c r="A4988" s="4" t="s">
        <v>15363</v>
      </c>
      <c r="B4988" s="4" t="s">
        <v>15364</v>
      </c>
    </row>
    <row r="4989" spans="1:2" x14ac:dyDescent="0.2">
      <c r="A4989" s="4" t="s">
        <v>15366</v>
      </c>
      <c r="B4989" s="4" t="s">
        <v>15367</v>
      </c>
    </row>
    <row r="4990" spans="1:2" x14ac:dyDescent="0.2">
      <c r="A4990" s="4" t="s">
        <v>15369</v>
      </c>
      <c r="B4990" s="4" t="s">
        <v>15370</v>
      </c>
    </row>
    <row r="4991" spans="1:2" x14ac:dyDescent="0.2">
      <c r="A4991" s="4" t="s">
        <v>15372</v>
      </c>
      <c r="B4991" s="4" t="s">
        <v>15373</v>
      </c>
    </row>
    <row r="4992" spans="1:2" x14ac:dyDescent="0.2">
      <c r="A4992" s="4" t="s">
        <v>15375</v>
      </c>
      <c r="B4992" s="4" t="s">
        <v>15376</v>
      </c>
    </row>
    <row r="4993" spans="1:2" x14ac:dyDescent="0.2">
      <c r="A4993" s="4" t="s">
        <v>15378</v>
      </c>
      <c r="B4993" s="4" t="s">
        <v>15379</v>
      </c>
    </row>
    <row r="4994" spans="1:2" x14ac:dyDescent="0.2">
      <c r="A4994" s="4" t="s">
        <v>15381</v>
      </c>
      <c r="B4994" s="4" t="s">
        <v>15382</v>
      </c>
    </row>
    <row r="4995" spans="1:2" x14ac:dyDescent="0.2">
      <c r="A4995" s="4" t="s">
        <v>15384</v>
      </c>
      <c r="B4995" s="4" t="s">
        <v>15385</v>
      </c>
    </row>
    <row r="4996" spans="1:2" x14ac:dyDescent="0.2">
      <c r="A4996" s="4" t="s">
        <v>15387</v>
      </c>
      <c r="B4996" s="4" t="s">
        <v>15388</v>
      </c>
    </row>
    <row r="4997" spans="1:2" x14ac:dyDescent="0.2">
      <c r="A4997" s="4" t="s">
        <v>15390</v>
      </c>
      <c r="B4997" s="4" t="s">
        <v>15391</v>
      </c>
    </row>
    <row r="4998" spans="1:2" x14ac:dyDescent="0.2">
      <c r="A4998" s="4" t="s">
        <v>15393</v>
      </c>
      <c r="B4998" s="4" t="s">
        <v>15394</v>
      </c>
    </row>
    <row r="4999" spans="1:2" x14ac:dyDescent="0.2">
      <c r="A4999" s="4" t="s">
        <v>15396</v>
      </c>
      <c r="B4999" s="4" t="s">
        <v>15397</v>
      </c>
    </row>
    <row r="5000" spans="1:2" x14ac:dyDescent="0.2">
      <c r="A5000" s="4" t="s">
        <v>15399</v>
      </c>
      <c r="B5000" s="4" t="s">
        <v>15400</v>
      </c>
    </row>
    <row r="5001" spans="1:2" x14ac:dyDescent="0.2">
      <c r="A5001" s="4" t="s">
        <v>15402</v>
      </c>
      <c r="B5001" s="4" t="s">
        <v>15403</v>
      </c>
    </row>
    <row r="5002" spans="1:2" x14ac:dyDescent="0.2">
      <c r="A5002" s="4" t="s">
        <v>15405</v>
      </c>
      <c r="B5002" s="4" t="s">
        <v>15406</v>
      </c>
    </row>
    <row r="5003" spans="1:2" x14ac:dyDescent="0.2">
      <c r="A5003" s="4" t="s">
        <v>15408</v>
      </c>
      <c r="B5003" s="4" t="s">
        <v>15409</v>
      </c>
    </row>
    <row r="5004" spans="1:2" x14ac:dyDescent="0.2">
      <c r="A5004" s="4" t="s">
        <v>15411</v>
      </c>
      <c r="B5004" s="4" t="s">
        <v>15412</v>
      </c>
    </row>
    <row r="5005" spans="1:2" x14ac:dyDescent="0.2">
      <c r="A5005" s="4" t="s">
        <v>15414</v>
      </c>
      <c r="B5005" s="4" t="s">
        <v>15415</v>
      </c>
    </row>
    <row r="5006" spans="1:2" x14ac:dyDescent="0.2">
      <c r="A5006" s="4" t="s">
        <v>15417</v>
      </c>
      <c r="B5006" s="4" t="s">
        <v>15418</v>
      </c>
    </row>
    <row r="5007" spans="1:2" x14ac:dyDescent="0.2">
      <c r="A5007" s="4" t="s">
        <v>15420</v>
      </c>
      <c r="B5007" s="4" t="s">
        <v>15421</v>
      </c>
    </row>
    <row r="5008" spans="1:2" x14ac:dyDescent="0.2">
      <c r="A5008" s="4" t="s">
        <v>15423</v>
      </c>
      <c r="B5008" s="4" t="s">
        <v>15424</v>
      </c>
    </row>
    <row r="5009" spans="1:2" x14ac:dyDescent="0.2">
      <c r="A5009" s="4" t="s">
        <v>15426</v>
      </c>
      <c r="B5009" s="4" t="s">
        <v>15427</v>
      </c>
    </row>
    <row r="5010" spans="1:2" x14ac:dyDescent="0.2">
      <c r="A5010" s="4" t="s">
        <v>15429</v>
      </c>
      <c r="B5010" s="4" t="s">
        <v>15430</v>
      </c>
    </row>
    <row r="5011" spans="1:2" x14ac:dyDescent="0.2">
      <c r="A5011" s="4" t="s">
        <v>15432</v>
      </c>
      <c r="B5011" s="4" t="s">
        <v>15433</v>
      </c>
    </row>
    <row r="5012" spans="1:2" x14ac:dyDescent="0.2">
      <c r="A5012" s="4" t="s">
        <v>15435</v>
      </c>
      <c r="B5012" s="4" t="s">
        <v>15436</v>
      </c>
    </row>
    <row r="5013" spans="1:2" x14ac:dyDescent="0.2">
      <c r="A5013" s="4" t="s">
        <v>15438</v>
      </c>
      <c r="B5013" s="4" t="s">
        <v>15439</v>
      </c>
    </row>
    <row r="5014" spans="1:2" x14ac:dyDescent="0.2">
      <c r="A5014" s="4" t="s">
        <v>15441</v>
      </c>
      <c r="B5014" s="4" t="s">
        <v>15442</v>
      </c>
    </row>
    <row r="5015" spans="1:2" x14ac:dyDescent="0.2">
      <c r="A5015" s="4" t="s">
        <v>15444</v>
      </c>
      <c r="B5015" s="4" t="s">
        <v>15445</v>
      </c>
    </row>
    <row r="5016" spans="1:2" x14ac:dyDescent="0.2">
      <c r="A5016" s="4" t="s">
        <v>15447</v>
      </c>
      <c r="B5016" s="4" t="s">
        <v>15448</v>
      </c>
    </row>
    <row r="5017" spans="1:2" x14ac:dyDescent="0.2">
      <c r="A5017" s="4" t="s">
        <v>15450</v>
      </c>
      <c r="B5017" s="4" t="s">
        <v>15451</v>
      </c>
    </row>
    <row r="5018" spans="1:2" x14ac:dyDescent="0.2">
      <c r="A5018" s="4" t="s">
        <v>15453</v>
      </c>
      <c r="B5018" s="4" t="s">
        <v>15454</v>
      </c>
    </row>
    <row r="5019" spans="1:2" x14ac:dyDescent="0.2">
      <c r="A5019" s="4" t="s">
        <v>15456</v>
      </c>
      <c r="B5019" s="4" t="s">
        <v>15457</v>
      </c>
    </row>
    <row r="5020" spans="1:2" x14ac:dyDescent="0.2">
      <c r="A5020" s="4" t="s">
        <v>15459</v>
      </c>
      <c r="B5020" s="4" t="s">
        <v>15460</v>
      </c>
    </row>
    <row r="5021" spans="1:2" x14ac:dyDescent="0.2">
      <c r="A5021" s="4" t="s">
        <v>15462</v>
      </c>
      <c r="B5021" s="4" t="s">
        <v>15463</v>
      </c>
    </row>
    <row r="5022" spans="1:2" x14ac:dyDescent="0.2">
      <c r="A5022" s="4" t="s">
        <v>15465</v>
      </c>
      <c r="B5022" s="4" t="s">
        <v>15466</v>
      </c>
    </row>
    <row r="5023" spans="1:2" x14ac:dyDescent="0.2">
      <c r="A5023" s="4" t="s">
        <v>15468</v>
      </c>
      <c r="B5023" s="4" t="s">
        <v>15469</v>
      </c>
    </row>
    <row r="5024" spans="1:2" x14ac:dyDescent="0.2">
      <c r="A5024" s="4" t="s">
        <v>15471</v>
      </c>
      <c r="B5024" s="4" t="s">
        <v>15472</v>
      </c>
    </row>
    <row r="5025" spans="1:2" x14ac:dyDescent="0.2">
      <c r="A5025" s="4" t="s">
        <v>15474</v>
      </c>
      <c r="B5025" s="4" t="s">
        <v>15475</v>
      </c>
    </row>
    <row r="5026" spans="1:2" x14ac:dyDescent="0.2">
      <c r="A5026" s="4" t="s">
        <v>15477</v>
      </c>
      <c r="B5026" s="4" t="s">
        <v>15478</v>
      </c>
    </row>
    <row r="5027" spans="1:2" x14ac:dyDescent="0.2">
      <c r="A5027" s="4" t="s">
        <v>15480</v>
      </c>
      <c r="B5027" s="4" t="s">
        <v>15481</v>
      </c>
    </row>
    <row r="5028" spans="1:2" x14ac:dyDescent="0.2">
      <c r="A5028" s="4" t="s">
        <v>15483</v>
      </c>
      <c r="B5028" s="4" t="s">
        <v>15484</v>
      </c>
    </row>
    <row r="5029" spans="1:2" x14ac:dyDescent="0.2">
      <c r="A5029" s="4" t="s">
        <v>15486</v>
      </c>
      <c r="B5029" s="4" t="s">
        <v>15487</v>
      </c>
    </row>
    <row r="5030" spans="1:2" x14ac:dyDescent="0.2">
      <c r="A5030" s="4" t="s">
        <v>15489</v>
      </c>
      <c r="B5030" s="4" t="s">
        <v>15490</v>
      </c>
    </row>
    <row r="5031" spans="1:2" x14ac:dyDescent="0.2">
      <c r="A5031" s="4" t="s">
        <v>15492</v>
      </c>
      <c r="B5031" s="4" t="s">
        <v>15493</v>
      </c>
    </row>
    <row r="5032" spans="1:2" x14ac:dyDescent="0.2">
      <c r="A5032" s="4" t="s">
        <v>15495</v>
      </c>
      <c r="B5032" s="4" t="s">
        <v>15496</v>
      </c>
    </row>
    <row r="5033" spans="1:2" x14ac:dyDescent="0.2">
      <c r="A5033" s="4" t="s">
        <v>15498</v>
      </c>
      <c r="B5033" s="4" t="s">
        <v>15499</v>
      </c>
    </row>
    <row r="5034" spans="1:2" x14ac:dyDescent="0.2">
      <c r="A5034" s="4" t="s">
        <v>15501</v>
      </c>
      <c r="B5034" s="4" t="s">
        <v>15502</v>
      </c>
    </row>
    <row r="5035" spans="1:2" x14ac:dyDescent="0.2">
      <c r="A5035" s="4" t="s">
        <v>15504</v>
      </c>
      <c r="B5035" s="4" t="s">
        <v>15505</v>
      </c>
    </row>
    <row r="5036" spans="1:2" x14ac:dyDescent="0.2">
      <c r="A5036" s="4" t="s">
        <v>15507</v>
      </c>
      <c r="B5036" s="4" t="s">
        <v>15508</v>
      </c>
    </row>
    <row r="5037" spans="1:2" x14ac:dyDescent="0.2">
      <c r="A5037" s="4" t="s">
        <v>15510</v>
      </c>
      <c r="B5037" s="4" t="s">
        <v>15511</v>
      </c>
    </row>
    <row r="5038" spans="1:2" x14ac:dyDescent="0.2">
      <c r="A5038" s="4" t="s">
        <v>15513</v>
      </c>
      <c r="B5038" s="4" t="s">
        <v>15514</v>
      </c>
    </row>
    <row r="5039" spans="1:2" x14ac:dyDescent="0.2">
      <c r="A5039" s="4" t="s">
        <v>15516</v>
      </c>
      <c r="B5039" s="4" t="s">
        <v>15517</v>
      </c>
    </row>
    <row r="5040" spans="1:2" x14ac:dyDescent="0.2">
      <c r="A5040" s="4" t="s">
        <v>15519</v>
      </c>
      <c r="B5040" s="4" t="s">
        <v>15520</v>
      </c>
    </row>
    <row r="5041" spans="1:2" x14ac:dyDescent="0.2">
      <c r="A5041" s="4" t="s">
        <v>15522</v>
      </c>
      <c r="B5041" s="4" t="s">
        <v>15523</v>
      </c>
    </row>
    <row r="5042" spans="1:2" x14ac:dyDescent="0.2">
      <c r="A5042" s="4" t="s">
        <v>15525</v>
      </c>
      <c r="B5042" s="4" t="s">
        <v>15526</v>
      </c>
    </row>
    <row r="5043" spans="1:2" x14ac:dyDescent="0.2">
      <c r="A5043" s="4" t="s">
        <v>15528</v>
      </c>
      <c r="B5043" s="4" t="s">
        <v>15529</v>
      </c>
    </row>
    <row r="5044" spans="1:2" x14ac:dyDescent="0.2">
      <c r="A5044" s="4" t="s">
        <v>15531</v>
      </c>
      <c r="B5044" s="4" t="s">
        <v>15532</v>
      </c>
    </row>
    <row r="5045" spans="1:2" x14ac:dyDescent="0.2">
      <c r="A5045" s="4" t="s">
        <v>15534</v>
      </c>
      <c r="B5045" s="4" t="s">
        <v>15535</v>
      </c>
    </row>
    <row r="5046" spans="1:2" x14ac:dyDescent="0.2">
      <c r="A5046" s="4" t="s">
        <v>15537</v>
      </c>
      <c r="B5046" s="4" t="s">
        <v>15538</v>
      </c>
    </row>
    <row r="5047" spans="1:2" x14ac:dyDescent="0.2">
      <c r="A5047" s="4" t="s">
        <v>15540</v>
      </c>
      <c r="B5047" s="4" t="s">
        <v>15541</v>
      </c>
    </row>
    <row r="5048" spans="1:2" x14ac:dyDescent="0.2">
      <c r="A5048" s="4" t="s">
        <v>15543</v>
      </c>
      <c r="B5048" s="4" t="s">
        <v>15544</v>
      </c>
    </row>
    <row r="5049" spans="1:2" x14ac:dyDescent="0.2">
      <c r="A5049" s="4" t="s">
        <v>15546</v>
      </c>
      <c r="B5049" s="4" t="s">
        <v>15547</v>
      </c>
    </row>
    <row r="5050" spans="1:2" x14ac:dyDescent="0.2">
      <c r="A5050" s="4" t="s">
        <v>15549</v>
      </c>
      <c r="B5050" s="4" t="s">
        <v>15550</v>
      </c>
    </row>
    <row r="5051" spans="1:2" x14ac:dyDescent="0.2">
      <c r="A5051" s="4" t="s">
        <v>15552</v>
      </c>
      <c r="B5051" s="4" t="s">
        <v>15553</v>
      </c>
    </row>
    <row r="5052" spans="1:2" x14ac:dyDescent="0.2">
      <c r="A5052" s="4" t="s">
        <v>15555</v>
      </c>
      <c r="B5052" s="4" t="s">
        <v>15556</v>
      </c>
    </row>
    <row r="5053" spans="1:2" x14ac:dyDescent="0.2">
      <c r="A5053" s="4" t="s">
        <v>15558</v>
      </c>
      <c r="B5053" s="4" t="s">
        <v>15559</v>
      </c>
    </row>
    <row r="5054" spans="1:2" x14ac:dyDescent="0.2">
      <c r="A5054" s="4" t="s">
        <v>15561</v>
      </c>
      <c r="B5054" s="4" t="s">
        <v>15562</v>
      </c>
    </row>
    <row r="5055" spans="1:2" x14ac:dyDescent="0.2">
      <c r="A5055" s="4" t="s">
        <v>15564</v>
      </c>
      <c r="B5055" s="4" t="s">
        <v>15565</v>
      </c>
    </row>
    <row r="5056" spans="1:2" x14ac:dyDescent="0.2">
      <c r="A5056" s="4" t="s">
        <v>15567</v>
      </c>
      <c r="B5056" s="4" t="s">
        <v>15568</v>
      </c>
    </row>
    <row r="5057" spans="1:2" x14ac:dyDescent="0.2">
      <c r="A5057" s="4" t="s">
        <v>15570</v>
      </c>
      <c r="B5057" s="4" t="s">
        <v>15571</v>
      </c>
    </row>
    <row r="5058" spans="1:2" x14ac:dyDescent="0.2">
      <c r="A5058" s="4" t="s">
        <v>15573</v>
      </c>
      <c r="B5058" s="4" t="s">
        <v>15574</v>
      </c>
    </row>
    <row r="5059" spans="1:2" x14ac:dyDescent="0.2">
      <c r="A5059" s="4" t="s">
        <v>15576</v>
      </c>
      <c r="B5059" s="4" t="s">
        <v>15577</v>
      </c>
    </row>
    <row r="5060" spans="1:2" x14ac:dyDescent="0.2">
      <c r="A5060" s="4" t="s">
        <v>15579</v>
      </c>
      <c r="B5060" s="4" t="s">
        <v>15580</v>
      </c>
    </row>
    <row r="5061" spans="1:2" x14ac:dyDescent="0.2">
      <c r="A5061" s="4" t="s">
        <v>15582</v>
      </c>
      <c r="B5061" s="4" t="s">
        <v>15583</v>
      </c>
    </row>
    <row r="5062" spans="1:2" x14ac:dyDescent="0.2">
      <c r="A5062" s="4" t="s">
        <v>15585</v>
      </c>
      <c r="B5062" s="4" t="s">
        <v>15586</v>
      </c>
    </row>
    <row r="5063" spans="1:2" x14ac:dyDescent="0.2">
      <c r="A5063" s="4" t="s">
        <v>15588</v>
      </c>
      <c r="B5063" s="4" t="s">
        <v>15589</v>
      </c>
    </row>
    <row r="5064" spans="1:2" x14ac:dyDescent="0.2">
      <c r="A5064" s="4" t="s">
        <v>15591</v>
      </c>
      <c r="B5064" s="4" t="s">
        <v>15592</v>
      </c>
    </row>
    <row r="5065" spans="1:2" x14ac:dyDescent="0.2">
      <c r="A5065" s="4" t="s">
        <v>15594</v>
      </c>
      <c r="B5065" s="4" t="s">
        <v>15595</v>
      </c>
    </row>
    <row r="5066" spans="1:2" x14ac:dyDescent="0.2">
      <c r="A5066" s="4" t="s">
        <v>15597</v>
      </c>
      <c r="B5066" s="4" t="s">
        <v>15598</v>
      </c>
    </row>
    <row r="5067" spans="1:2" x14ac:dyDescent="0.2">
      <c r="A5067" s="4" t="s">
        <v>15600</v>
      </c>
      <c r="B5067" s="4" t="s">
        <v>15601</v>
      </c>
    </row>
    <row r="5068" spans="1:2" x14ac:dyDescent="0.2">
      <c r="A5068" s="4" t="s">
        <v>15603</v>
      </c>
      <c r="B5068" s="4" t="s">
        <v>15604</v>
      </c>
    </row>
    <row r="5069" spans="1:2" x14ac:dyDescent="0.2">
      <c r="A5069" s="4" t="s">
        <v>15606</v>
      </c>
      <c r="B5069" s="4" t="s">
        <v>15607</v>
      </c>
    </row>
    <row r="5070" spans="1:2" x14ac:dyDescent="0.2">
      <c r="A5070" s="4" t="s">
        <v>15609</v>
      </c>
      <c r="B5070" s="4" t="s">
        <v>15610</v>
      </c>
    </row>
    <row r="5071" spans="1:2" x14ac:dyDescent="0.2">
      <c r="A5071" s="4" t="s">
        <v>15612</v>
      </c>
      <c r="B5071" s="4" t="s">
        <v>15613</v>
      </c>
    </row>
    <row r="5072" spans="1:2" x14ac:dyDescent="0.2">
      <c r="A5072" s="4" t="s">
        <v>15615</v>
      </c>
      <c r="B5072" s="4" t="s">
        <v>15616</v>
      </c>
    </row>
    <row r="5073" spans="1:2" x14ac:dyDescent="0.2">
      <c r="A5073" s="4" t="s">
        <v>15618</v>
      </c>
      <c r="B5073" s="4" t="s">
        <v>15619</v>
      </c>
    </row>
    <row r="5074" spans="1:2" x14ac:dyDescent="0.2">
      <c r="A5074" s="4" t="s">
        <v>15621</v>
      </c>
      <c r="B5074" s="4" t="s">
        <v>15622</v>
      </c>
    </row>
    <row r="5075" spans="1:2" x14ac:dyDescent="0.2">
      <c r="A5075" s="4" t="s">
        <v>15624</v>
      </c>
      <c r="B5075" s="4" t="s">
        <v>15625</v>
      </c>
    </row>
    <row r="5076" spans="1:2" x14ac:dyDescent="0.2">
      <c r="A5076" s="4" t="s">
        <v>15627</v>
      </c>
      <c r="B5076" s="4" t="s">
        <v>15628</v>
      </c>
    </row>
    <row r="5077" spans="1:2" x14ac:dyDescent="0.2">
      <c r="A5077" s="4" t="s">
        <v>15630</v>
      </c>
      <c r="B5077" s="4" t="s">
        <v>15631</v>
      </c>
    </row>
    <row r="5078" spans="1:2" x14ac:dyDescent="0.2">
      <c r="A5078" s="4" t="s">
        <v>15633</v>
      </c>
      <c r="B5078" s="4" t="s">
        <v>15634</v>
      </c>
    </row>
    <row r="5079" spans="1:2" x14ac:dyDescent="0.2">
      <c r="A5079" s="4" t="s">
        <v>15636</v>
      </c>
      <c r="B5079" s="4" t="s">
        <v>15637</v>
      </c>
    </row>
    <row r="5080" spans="1:2" x14ac:dyDescent="0.2">
      <c r="A5080" s="4" t="s">
        <v>15639</v>
      </c>
      <c r="B5080" s="4" t="s">
        <v>15640</v>
      </c>
    </row>
    <row r="5081" spans="1:2" x14ac:dyDescent="0.2">
      <c r="A5081" s="4" t="s">
        <v>15642</v>
      </c>
      <c r="B5081" s="4" t="s">
        <v>15643</v>
      </c>
    </row>
    <row r="5082" spans="1:2" x14ac:dyDescent="0.2">
      <c r="A5082" s="4" t="s">
        <v>15645</v>
      </c>
      <c r="B5082" s="4" t="s">
        <v>15646</v>
      </c>
    </row>
    <row r="5083" spans="1:2" x14ac:dyDescent="0.2">
      <c r="A5083" s="4" t="s">
        <v>15648</v>
      </c>
      <c r="B5083" s="4" t="s">
        <v>15649</v>
      </c>
    </row>
    <row r="5084" spans="1:2" x14ac:dyDescent="0.2">
      <c r="A5084" s="4" t="s">
        <v>15651</v>
      </c>
      <c r="B5084" s="4" t="s">
        <v>15652</v>
      </c>
    </row>
    <row r="5085" spans="1:2" x14ac:dyDescent="0.2">
      <c r="A5085" s="4" t="s">
        <v>15654</v>
      </c>
      <c r="B5085" s="4" t="s">
        <v>15655</v>
      </c>
    </row>
    <row r="5086" spans="1:2" x14ac:dyDescent="0.2">
      <c r="A5086" s="4" t="s">
        <v>15657</v>
      </c>
      <c r="B5086" s="4" t="s">
        <v>15658</v>
      </c>
    </row>
    <row r="5087" spans="1:2" x14ac:dyDescent="0.2">
      <c r="A5087" s="4" t="s">
        <v>15660</v>
      </c>
      <c r="B5087" s="4" t="s">
        <v>15661</v>
      </c>
    </row>
    <row r="5088" spans="1:2" x14ac:dyDescent="0.2">
      <c r="A5088" s="4" t="s">
        <v>15663</v>
      </c>
      <c r="B5088" s="4" t="s">
        <v>15664</v>
      </c>
    </row>
    <row r="5089" spans="1:2" x14ac:dyDescent="0.2">
      <c r="A5089" s="4" t="s">
        <v>15666</v>
      </c>
      <c r="B5089" s="4" t="s">
        <v>15667</v>
      </c>
    </row>
    <row r="5090" spans="1:2" x14ac:dyDescent="0.2">
      <c r="A5090" s="4" t="s">
        <v>15669</v>
      </c>
      <c r="B5090" s="4" t="s">
        <v>15670</v>
      </c>
    </row>
    <row r="5091" spans="1:2" x14ac:dyDescent="0.2">
      <c r="A5091" s="4" t="s">
        <v>15672</v>
      </c>
      <c r="B5091" s="4" t="s">
        <v>15673</v>
      </c>
    </row>
    <row r="5092" spans="1:2" x14ac:dyDescent="0.2">
      <c r="A5092" s="4" t="s">
        <v>15675</v>
      </c>
      <c r="B5092" s="4" t="s">
        <v>15676</v>
      </c>
    </row>
    <row r="5093" spans="1:2" x14ac:dyDescent="0.2">
      <c r="A5093" s="4" t="s">
        <v>15678</v>
      </c>
      <c r="B5093" s="4" t="s">
        <v>15679</v>
      </c>
    </row>
    <row r="5094" spans="1:2" x14ac:dyDescent="0.2">
      <c r="A5094" s="4" t="s">
        <v>15681</v>
      </c>
      <c r="B5094" s="4" t="s">
        <v>15682</v>
      </c>
    </row>
    <row r="5095" spans="1:2" x14ac:dyDescent="0.2">
      <c r="A5095" s="4" t="s">
        <v>15684</v>
      </c>
      <c r="B5095" s="4" t="s">
        <v>15685</v>
      </c>
    </row>
    <row r="5096" spans="1:2" x14ac:dyDescent="0.2">
      <c r="A5096" s="4" t="s">
        <v>15687</v>
      </c>
      <c r="B5096" s="4" t="s">
        <v>15688</v>
      </c>
    </row>
    <row r="5097" spans="1:2" x14ac:dyDescent="0.2">
      <c r="A5097" s="4" t="s">
        <v>15690</v>
      </c>
      <c r="B5097" s="4" t="s">
        <v>15691</v>
      </c>
    </row>
    <row r="5098" spans="1:2" x14ac:dyDescent="0.2">
      <c r="A5098" s="4" t="s">
        <v>15693</v>
      </c>
      <c r="B5098" s="4" t="s">
        <v>15694</v>
      </c>
    </row>
    <row r="5099" spans="1:2" x14ac:dyDescent="0.2">
      <c r="A5099" s="4" t="s">
        <v>15696</v>
      </c>
      <c r="B5099" s="4" t="s">
        <v>15697</v>
      </c>
    </row>
    <row r="5100" spans="1:2" x14ac:dyDescent="0.2">
      <c r="A5100" s="4" t="s">
        <v>15699</v>
      </c>
      <c r="B5100" s="4" t="s">
        <v>15700</v>
      </c>
    </row>
    <row r="5101" spans="1:2" x14ac:dyDescent="0.2">
      <c r="A5101" s="4" t="s">
        <v>15702</v>
      </c>
      <c r="B5101" s="4" t="s">
        <v>15703</v>
      </c>
    </row>
    <row r="5102" spans="1:2" x14ac:dyDescent="0.2">
      <c r="A5102" s="4" t="s">
        <v>15705</v>
      </c>
      <c r="B5102" s="4" t="s">
        <v>15706</v>
      </c>
    </row>
    <row r="5103" spans="1:2" x14ac:dyDescent="0.2">
      <c r="A5103" s="4" t="s">
        <v>15708</v>
      </c>
      <c r="B5103" s="4" t="s">
        <v>15709</v>
      </c>
    </row>
    <row r="5104" spans="1:2" x14ac:dyDescent="0.2">
      <c r="A5104" s="4" t="s">
        <v>15711</v>
      </c>
      <c r="B5104" s="4" t="s">
        <v>15712</v>
      </c>
    </row>
    <row r="5105" spans="1:2" x14ac:dyDescent="0.2">
      <c r="A5105" s="4" t="s">
        <v>15714</v>
      </c>
      <c r="B5105" s="4" t="s">
        <v>15715</v>
      </c>
    </row>
    <row r="5106" spans="1:2" x14ac:dyDescent="0.2">
      <c r="A5106" s="4" t="s">
        <v>15717</v>
      </c>
      <c r="B5106" s="4" t="s">
        <v>15718</v>
      </c>
    </row>
    <row r="5107" spans="1:2" x14ac:dyDescent="0.2">
      <c r="A5107" s="4" t="s">
        <v>15720</v>
      </c>
      <c r="B5107" s="4" t="s">
        <v>15721</v>
      </c>
    </row>
    <row r="5108" spans="1:2" x14ac:dyDescent="0.2">
      <c r="A5108" s="4" t="s">
        <v>15723</v>
      </c>
      <c r="B5108" s="4" t="s">
        <v>15724</v>
      </c>
    </row>
    <row r="5109" spans="1:2" x14ac:dyDescent="0.2">
      <c r="A5109" s="4" t="s">
        <v>15726</v>
      </c>
      <c r="B5109" s="4" t="s">
        <v>15727</v>
      </c>
    </row>
    <row r="5110" spans="1:2" x14ac:dyDescent="0.2">
      <c r="A5110" s="4" t="s">
        <v>15729</v>
      </c>
      <c r="B5110" s="4" t="s">
        <v>15730</v>
      </c>
    </row>
    <row r="5111" spans="1:2" x14ac:dyDescent="0.2">
      <c r="A5111" s="4" t="s">
        <v>15732</v>
      </c>
      <c r="B5111" s="4" t="s">
        <v>15733</v>
      </c>
    </row>
    <row r="5112" spans="1:2" x14ac:dyDescent="0.2">
      <c r="A5112" s="4" t="s">
        <v>15735</v>
      </c>
      <c r="B5112" s="4" t="s">
        <v>15736</v>
      </c>
    </row>
    <row r="5113" spans="1:2" x14ac:dyDescent="0.2">
      <c r="A5113" s="4" t="s">
        <v>15738</v>
      </c>
      <c r="B5113" s="4" t="s">
        <v>15739</v>
      </c>
    </row>
    <row r="5114" spans="1:2" x14ac:dyDescent="0.2">
      <c r="A5114" s="4" t="s">
        <v>15741</v>
      </c>
      <c r="B5114" s="4" t="s">
        <v>15742</v>
      </c>
    </row>
    <row r="5115" spans="1:2" x14ac:dyDescent="0.2">
      <c r="A5115" s="4" t="s">
        <v>15744</v>
      </c>
      <c r="B5115" s="4" t="s">
        <v>15745</v>
      </c>
    </row>
    <row r="5116" spans="1:2" x14ac:dyDescent="0.2">
      <c r="A5116" s="4" t="s">
        <v>15747</v>
      </c>
      <c r="B5116" s="4" t="s">
        <v>15748</v>
      </c>
    </row>
    <row r="5117" spans="1:2" x14ac:dyDescent="0.2">
      <c r="A5117" s="4" t="s">
        <v>15750</v>
      </c>
      <c r="B5117" s="4" t="s">
        <v>15751</v>
      </c>
    </row>
    <row r="5118" spans="1:2" x14ac:dyDescent="0.2">
      <c r="A5118" s="4" t="s">
        <v>15753</v>
      </c>
      <c r="B5118" s="4" t="s">
        <v>15754</v>
      </c>
    </row>
    <row r="5119" spans="1:2" x14ac:dyDescent="0.2">
      <c r="A5119" s="4" t="s">
        <v>15756</v>
      </c>
      <c r="B5119" s="4" t="s">
        <v>15757</v>
      </c>
    </row>
    <row r="5120" spans="1:2" x14ac:dyDescent="0.2">
      <c r="A5120" s="4" t="s">
        <v>15759</v>
      </c>
      <c r="B5120" s="4" t="s">
        <v>15760</v>
      </c>
    </row>
    <row r="5121" spans="1:2" x14ac:dyDescent="0.2">
      <c r="A5121" s="4" t="s">
        <v>15762</v>
      </c>
      <c r="B5121" s="4" t="s">
        <v>15763</v>
      </c>
    </row>
    <row r="5122" spans="1:2" x14ac:dyDescent="0.2">
      <c r="A5122" s="4" t="s">
        <v>15765</v>
      </c>
      <c r="B5122" s="4" t="s">
        <v>15766</v>
      </c>
    </row>
    <row r="5123" spans="1:2" x14ac:dyDescent="0.2">
      <c r="A5123" s="4" t="s">
        <v>15768</v>
      </c>
      <c r="B5123" s="4" t="s">
        <v>15769</v>
      </c>
    </row>
    <row r="5124" spans="1:2" x14ac:dyDescent="0.2">
      <c r="A5124" s="4" t="s">
        <v>15771</v>
      </c>
      <c r="B5124" s="4" t="s">
        <v>15772</v>
      </c>
    </row>
    <row r="5125" spans="1:2" x14ac:dyDescent="0.2">
      <c r="A5125" s="4" t="s">
        <v>15773</v>
      </c>
      <c r="B5125" s="4" t="s">
        <v>15774</v>
      </c>
    </row>
    <row r="5126" spans="1:2" x14ac:dyDescent="0.2">
      <c r="A5126" s="4" t="s">
        <v>15776</v>
      </c>
      <c r="B5126" s="4" t="s">
        <v>15777</v>
      </c>
    </row>
    <row r="5127" spans="1:2" x14ac:dyDescent="0.2">
      <c r="A5127" s="4" t="s">
        <v>15779</v>
      </c>
      <c r="B5127" s="4" t="s">
        <v>15780</v>
      </c>
    </row>
    <row r="5128" spans="1:2" x14ac:dyDescent="0.2">
      <c r="A5128" s="4" t="s">
        <v>15782</v>
      </c>
      <c r="B5128" s="4" t="s">
        <v>15783</v>
      </c>
    </row>
    <row r="5129" spans="1:2" x14ac:dyDescent="0.2">
      <c r="A5129" s="4" t="s">
        <v>15785</v>
      </c>
      <c r="B5129" s="4" t="s">
        <v>15786</v>
      </c>
    </row>
    <row r="5130" spans="1:2" x14ac:dyDescent="0.2">
      <c r="A5130" s="4" t="s">
        <v>15788</v>
      </c>
      <c r="B5130" s="4" t="s">
        <v>15789</v>
      </c>
    </row>
    <row r="5131" spans="1:2" x14ac:dyDescent="0.2">
      <c r="A5131" s="4" t="s">
        <v>15791</v>
      </c>
      <c r="B5131" s="4" t="s">
        <v>15792</v>
      </c>
    </row>
    <row r="5132" spans="1:2" x14ac:dyDescent="0.2">
      <c r="A5132" s="4" t="s">
        <v>15794</v>
      </c>
      <c r="B5132" s="4" t="s">
        <v>15795</v>
      </c>
    </row>
    <row r="5133" spans="1:2" x14ac:dyDescent="0.2">
      <c r="A5133" s="4" t="s">
        <v>15797</v>
      </c>
      <c r="B5133" s="4" t="s">
        <v>15798</v>
      </c>
    </row>
    <row r="5134" spans="1:2" x14ac:dyDescent="0.2">
      <c r="A5134" s="4" t="s">
        <v>15800</v>
      </c>
      <c r="B5134" s="4" t="s">
        <v>15801</v>
      </c>
    </row>
    <row r="5135" spans="1:2" x14ac:dyDescent="0.2">
      <c r="A5135" s="4" t="s">
        <v>15803</v>
      </c>
      <c r="B5135" s="4" t="s">
        <v>15804</v>
      </c>
    </row>
    <row r="5136" spans="1:2" x14ac:dyDescent="0.2">
      <c r="A5136" s="4" t="s">
        <v>15806</v>
      </c>
      <c r="B5136" s="4" t="s">
        <v>15807</v>
      </c>
    </row>
    <row r="5137" spans="1:2" x14ac:dyDescent="0.2">
      <c r="A5137" s="4" t="s">
        <v>15809</v>
      </c>
      <c r="B5137" s="4" t="s">
        <v>15810</v>
      </c>
    </row>
    <row r="5138" spans="1:2" x14ac:dyDescent="0.2">
      <c r="A5138" s="4" t="s">
        <v>15812</v>
      </c>
      <c r="B5138" s="4" t="s">
        <v>15813</v>
      </c>
    </row>
    <row r="5139" spans="1:2" x14ac:dyDescent="0.2">
      <c r="A5139" s="4" t="s">
        <v>15815</v>
      </c>
      <c r="B5139" s="4" t="s">
        <v>15816</v>
      </c>
    </row>
    <row r="5140" spans="1:2" x14ac:dyDescent="0.2">
      <c r="A5140" s="4" t="s">
        <v>15818</v>
      </c>
      <c r="B5140" s="4" t="s">
        <v>15819</v>
      </c>
    </row>
    <row r="5141" spans="1:2" x14ac:dyDescent="0.2">
      <c r="A5141" s="4" t="s">
        <v>15821</v>
      </c>
      <c r="B5141" s="4" t="s">
        <v>15822</v>
      </c>
    </row>
    <row r="5142" spans="1:2" x14ac:dyDescent="0.2">
      <c r="A5142" s="4" t="s">
        <v>15824</v>
      </c>
      <c r="B5142" s="4" t="s">
        <v>15825</v>
      </c>
    </row>
    <row r="5143" spans="1:2" x14ac:dyDescent="0.2">
      <c r="A5143" s="4" t="s">
        <v>15827</v>
      </c>
      <c r="B5143" s="4" t="s">
        <v>15828</v>
      </c>
    </row>
    <row r="5144" spans="1:2" x14ac:dyDescent="0.2">
      <c r="A5144" s="4" t="s">
        <v>15830</v>
      </c>
      <c r="B5144" s="4" t="s">
        <v>15831</v>
      </c>
    </row>
    <row r="5145" spans="1:2" x14ac:dyDescent="0.2">
      <c r="A5145" s="4" t="s">
        <v>15833</v>
      </c>
      <c r="B5145" s="4" t="s">
        <v>15834</v>
      </c>
    </row>
    <row r="5146" spans="1:2" x14ac:dyDescent="0.2">
      <c r="A5146" s="4" t="s">
        <v>15836</v>
      </c>
      <c r="B5146" s="4" t="s">
        <v>15837</v>
      </c>
    </row>
    <row r="5147" spans="1:2" x14ac:dyDescent="0.2">
      <c r="A5147" s="4" t="s">
        <v>15839</v>
      </c>
      <c r="B5147" s="4" t="s">
        <v>15840</v>
      </c>
    </row>
    <row r="5148" spans="1:2" x14ac:dyDescent="0.2">
      <c r="A5148" s="4" t="s">
        <v>15842</v>
      </c>
      <c r="B5148" s="4" t="s">
        <v>15843</v>
      </c>
    </row>
    <row r="5149" spans="1:2" x14ac:dyDescent="0.2">
      <c r="A5149" s="4" t="s">
        <v>15845</v>
      </c>
      <c r="B5149" s="4" t="s">
        <v>15846</v>
      </c>
    </row>
    <row r="5150" spans="1:2" x14ac:dyDescent="0.2">
      <c r="A5150" s="4" t="s">
        <v>15848</v>
      </c>
      <c r="B5150" s="4" t="s">
        <v>15849</v>
      </c>
    </row>
    <row r="5151" spans="1:2" x14ac:dyDescent="0.2">
      <c r="A5151" s="4" t="s">
        <v>15851</v>
      </c>
      <c r="B5151" s="4" t="s">
        <v>15852</v>
      </c>
    </row>
    <row r="5152" spans="1:2" x14ac:dyDescent="0.2">
      <c r="A5152" s="4" t="s">
        <v>15854</v>
      </c>
      <c r="B5152" s="4" t="s">
        <v>15855</v>
      </c>
    </row>
    <row r="5153" spans="1:2" x14ac:dyDescent="0.2">
      <c r="A5153" s="4" t="s">
        <v>15857</v>
      </c>
      <c r="B5153" s="4" t="s">
        <v>15858</v>
      </c>
    </row>
    <row r="5154" spans="1:2" x14ac:dyDescent="0.2">
      <c r="A5154" s="4" t="s">
        <v>15860</v>
      </c>
      <c r="B5154" s="4" t="s">
        <v>15861</v>
      </c>
    </row>
    <row r="5155" spans="1:2" x14ac:dyDescent="0.2">
      <c r="A5155" s="4" t="s">
        <v>15863</v>
      </c>
      <c r="B5155" s="4" t="s">
        <v>15864</v>
      </c>
    </row>
    <row r="5156" spans="1:2" x14ac:dyDescent="0.2">
      <c r="A5156" s="4" t="s">
        <v>15866</v>
      </c>
      <c r="B5156" s="4" t="s">
        <v>15867</v>
      </c>
    </row>
    <row r="5157" spans="1:2" x14ac:dyDescent="0.2">
      <c r="A5157" s="4" t="s">
        <v>15869</v>
      </c>
      <c r="B5157" s="4" t="s">
        <v>15870</v>
      </c>
    </row>
    <row r="5158" spans="1:2" x14ac:dyDescent="0.2">
      <c r="A5158" s="4" t="s">
        <v>15872</v>
      </c>
      <c r="B5158" s="4" t="s">
        <v>15873</v>
      </c>
    </row>
    <row r="5159" spans="1:2" x14ac:dyDescent="0.2">
      <c r="A5159" s="4" t="s">
        <v>15875</v>
      </c>
      <c r="B5159" s="4" t="s">
        <v>15876</v>
      </c>
    </row>
    <row r="5160" spans="1:2" x14ac:dyDescent="0.2">
      <c r="A5160" s="4" t="s">
        <v>15878</v>
      </c>
      <c r="B5160" s="4" t="s">
        <v>15879</v>
      </c>
    </row>
    <row r="5161" spans="1:2" x14ac:dyDescent="0.2">
      <c r="A5161" s="4" t="s">
        <v>15881</v>
      </c>
      <c r="B5161" s="4" t="s">
        <v>15882</v>
      </c>
    </row>
    <row r="5162" spans="1:2" x14ac:dyDescent="0.2">
      <c r="A5162" s="4" t="s">
        <v>15884</v>
      </c>
      <c r="B5162" s="4" t="s">
        <v>15885</v>
      </c>
    </row>
    <row r="5163" spans="1:2" x14ac:dyDescent="0.2">
      <c r="A5163" s="4" t="s">
        <v>15887</v>
      </c>
      <c r="B5163" s="4" t="s">
        <v>15888</v>
      </c>
    </row>
    <row r="5164" spans="1:2" x14ac:dyDescent="0.2">
      <c r="A5164" s="4" t="s">
        <v>15890</v>
      </c>
      <c r="B5164" s="4" t="s">
        <v>15891</v>
      </c>
    </row>
    <row r="5165" spans="1:2" x14ac:dyDescent="0.2">
      <c r="A5165" s="4" t="s">
        <v>15893</v>
      </c>
      <c r="B5165" s="4" t="s">
        <v>15894</v>
      </c>
    </row>
    <row r="5166" spans="1:2" x14ac:dyDescent="0.2">
      <c r="A5166" s="4" t="s">
        <v>15896</v>
      </c>
      <c r="B5166" s="4" t="s">
        <v>15897</v>
      </c>
    </row>
    <row r="5167" spans="1:2" x14ac:dyDescent="0.2">
      <c r="A5167" s="4" t="s">
        <v>15899</v>
      </c>
      <c r="B5167" s="4" t="s">
        <v>15900</v>
      </c>
    </row>
    <row r="5168" spans="1:2" x14ac:dyDescent="0.2">
      <c r="A5168" s="4" t="s">
        <v>15902</v>
      </c>
      <c r="B5168" s="4" t="s">
        <v>15903</v>
      </c>
    </row>
    <row r="5169" spans="1:2" x14ac:dyDescent="0.2">
      <c r="A5169" s="4" t="s">
        <v>15905</v>
      </c>
      <c r="B5169" s="4" t="s">
        <v>15906</v>
      </c>
    </row>
    <row r="5170" spans="1:2" x14ac:dyDescent="0.2">
      <c r="A5170" s="4" t="s">
        <v>15908</v>
      </c>
      <c r="B5170" s="4" t="s">
        <v>15909</v>
      </c>
    </row>
    <row r="5171" spans="1:2" x14ac:dyDescent="0.2">
      <c r="A5171" s="4" t="s">
        <v>15911</v>
      </c>
      <c r="B5171" s="4" t="s">
        <v>15912</v>
      </c>
    </row>
    <row r="5172" spans="1:2" x14ac:dyDescent="0.2">
      <c r="A5172" s="4" t="s">
        <v>15914</v>
      </c>
      <c r="B5172" s="4" t="s">
        <v>15915</v>
      </c>
    </row>
    <row r="5173" spans="1:2" x14ac:dyDescent="0.2">
      <c r="A5173" s="4" t="s">
        <v>15917</v>
      </c>
      <c r="B5173" s="4" t="s">
        <v>15918</v>
      </c>
    </row>
    <row r="5174" spans="1:2" x14ac:dyDescent="0.2">
      <c r="A5174" s="4" t="s">
        <v>15920</v>
      </c>
      <c r="B5174" s="4" t="s">
        <v>15921</v>
      </c>
    </row>
    <row r="5175" spans="1:2" x14ac:dyDescent="0.2">
      <c r="A5175" s="4" t="s">
        <v>15923</v>
      </c>
      <c r="B5175" s="4" t="s">
        <v>15924</v>
      </c>
    </row>
    <row r="5176" spans="1:2" x14ac:dyDescent="0.2">
      <c r="A5176" s="4" t="s">
        <v>15926</v>
      </c>
      <c r="B5176" s="4" t="s">
        <v>15927</v>
      </c>
    </row>
    <row r="5177" spans="1:2" x14ac:dyDescent="0.2">
      <c r="A5177" s="4" t="s">
        <v>15929</v>
      </c>
      <c r="B5177" s="4" t="s">
        <v>15930</v>
      </c>
    </row>
    <row r="5178" spans="1:2" x14ac:dyDescent="0.2">
      <c r="A5178" s="4" t="s">
        <v>15932</v>
      </c>
      <c r="B5178" s="4" t="s">
        <v>15933</v>
      </c>
    </row>
    <row r="5179" spans="1:2" x14ac:dyDescent="0.2">
      <c r="A5179" s="4" t="s">
        <v>15935</v>
      </c>
      <c r="B5179" s="4" t="s">
        <v>15936</v>
      </c>
    </row>
    <row r="5180" spans="1:2" x14ac:dyDescent="0.2">
      <c r="A5180" s="4" t="s">
        <v>15938</v>
      </c>
      <c r="B5180" s="4" t="s">
        <v>15939</v>
      </c>
    </row>
    <row r="5181" spans="1:2" x14ac:dyDescent="0.2">
      <c r="A5181" s="4" t="s">
        <v>15941</v>
      </c>
      <c r="B5181" s="4" t="s">
        <v>15942</v>
      </c>
    </row>
    <row r="5182" spans="1:2" x14ac:dyDescent="0.2">
      <c r="A5182" s="4" t="s">
        <v>15944</v>
      </c>
      <c r="B5182" s="4" t="s">
        <v>15945</v>
      </c>
    </row>
    <row r="5183" spans="1:2" x14ac:dyDescent="0.2">
      <c r="A5183" s="4" t="s">
        <v>15947</v>
      </c>
      <c r="B5183" s="4" t="s">
        <v>15948</v>
      </c>
    </row>
    <row r="5184" spans="1:2" x14ac:dyDescent="0.2">
      <c r="A5184" s="4" t="s">
        <v>15950</v>
      </c>
      <c r="B5184" s="4" t="s">
        <v>15951</v>
      </c>
    </row>
    <row r="5185" spans="1:2" x14ac:dyDescent="0.2">
      <c r="A5185" s="4" t="s">
        <v>15953</v>
      </c>
      <c r="B5185" s="4" t="s">
        <v>15954</v>
      </c>
    </row>
    <row r="5186" spans="1:2" x14ac:dyDescent="0.2">
      <c r="A5186" s="4" t="s">
        <v>15956</v>
      </c>
      <c r="B5186" s="4" t="s">
        <v>15957</v>
      </c>
    </row>
    <row r="5187" spans="1:2" x14ac:dyDescent="0.2">
      <c r="A5187" s="4" t="s">
        <v>15959</v>
      </c>
      <c r="B5187" s="4" t="s">
        <v>15960</v>
      </c>
    </row>
    <row r="5188" spans="1:2" x14ac:dyDescent="0.2">
      <c r="A5188" s="4" t="s">
        <v>15962</v>
      </c>
      <c r="B5188" s="4" t="s">
        <v>15963</v>
      </c>
    </row>
    <row r="5189" spans="1:2" x14ac:dyDescent="0.2">
      <c r="A5189" s="4" t="s">
        <v>15965</v>
      </c>
      <c r="B5189" s="4" t="s">
        <v>15966</v>
      </c>
    </row>
    <row r="5190" spans="1:2" x14ac:dyDescent="0.2">
      <c r="A5190" s="4" t="s">
        <v>15968</v>
      </c>
      <c r="B5190" s="4" t="s">
        <v>15969</v>
      </c>
    </row>
    <row r="5191" spans="1:2" x14ac:dyDescent="0.2">
      <c r="A5191" s="4" t="s">
        <v>15971</v>
      </c>
      <c r="B5191" s="4" t="s">
        <v>15972</v>
      </c>
    </row>
    <row r="5192" spans="1:2" x14ac:dyDescent="0.2">
      <c r="A5192" s="4" t="s">
        <v>15974</v>
      </c>
      <c r="B5192" s="4" t="s">
        <v>15975</v>
      </c>
    </row>
    <row r="5193" spans="1:2" x14ac:dyDescent="0.2">
      <c r="A5193" s="4" t="s">
        <v>15977</v>
      </c>
      <c r="B5193" s="4" t="s">
        <v>15978</v>
      </c>
    </row>
    <row r="5194" spans="1:2" x14ac:dyDescent="0.2">
      <c r="A5194" s="4" t="s">
        <v>15980</v>
      </c>
      <c r="B5194" s="4" t="s">
        <v>19570</v>
      </c>
    </row>
    <row r="5195" spans="1:2" x14ac:dyDescent="0.2">
      <c r="A5195" s="4" t="s">
        <v>15983</v>
      </c>
      <c r="B5195" s="4" t="s">
        <v>19214</v>
      </c>
    </row>
    <row r="5196" spans="1:2" x14ac:dyDescent="0.2">
      <c r="A5196" s="4" t="s">
        <v>15986</v>
      </c>
      <c r="B5196" s="4" t="s">
        <v>19470</v>
      </c>
    </row>
    <row r="5197" spans="1:2" x14ac:dyDescent="0.2">
      <c r="A5197" s="4" t="s">
        <v>15989</v>
      </c>
      <c r="B5197" s="4" t="s">
        <v>19265</v>
      </c>
    </row>
    <row r="5198" spans="1:2" x14ac:dyDescent="0.2">
      <c r="A5198" s="4" t="s">
        <v>15992</v>
      </c>
      <c r="B5198" s="4" t="s">
        <v>19585</v>
      </c>
    </row>
    <row r="5199" spans="1:2" x14ac:dyDescent="0.2">
      <c r="A5199" s="4" t="s">
        <v>15995</v>
      </c>
      <c r="B5199" s="4" t="s">
        <v>19315</v>
      </c>
    </row>
    <row r="5200" spans="1:2" x14ac:dyDescent="0.2">
      <c r="A5200" s="4" t="s">
        <v>15998</v>
      </c>
      <c r="B5200" s="4" t="s">
        <v>19551</v>
      </c>
    </row>
    <row r="5201" spans="1:2" x14ac:dyDescent="0.2">
      <c r="A5201" s="4" t="s">
        <v>16001</v>
      </c>
      <c r="B5201" s="4" t="s">
        <v>19257</v>
      </c>
    </row>
    <row r="5202" spans="1:2" x14ac:dyDescent="0.2">
      <c r="A5202" s="4" t="s">
        <v>16004</v>
      </c>
      <c r="B5202" s="4" t="s">
        <v>19438</v>
      </c>
    </row>
    <row r="5203" spans="1:2" x14ac:dyDescent="0.2">
      <c r="A5203" s="4" t="s">
        <v>16007</v>
      </c>
      <c r="B5203" s="4" t="s">
        <v>19217</v>
      </c>
    </row>
    <row r="5204" spans="1:2" x14ac:dyDescent="0.2">
      <c r="A5204" s="4" t="s">
        <v>16010</v>
      </c>
      <c r="B5204" s="4" t="s">
        <v>19512</v>
      </c>
    </row>
    <row r="5205" spans="1:2" x14ac:dyDescent="0.2">
      <c r="A5205" s="4" t="s">
        <v>16013</v>
      </c>
      <c r="B5205" s="4" t="s">
        <v>19222</v>
      </c>
    </row>
    <row r="5206" spans="1:2" x14ac:dyDescent="0.2">
      <c r="A5206" s="4" t="s">
        <v>16016</v>
      </c>
      <c r="B5206" s="4" t="s">
        <v>19577</v>
      </c>
    </row>
    <row r="5207" spans="1:2" x14ac:dyDescent="0.2">
      <c r="A5207" s="4" t="s">
        <v>16019</v>
      </c>
      <c r="B5207" s="4" t="s">
        <v>19321</v>
      </c>
    </row>
    <row r="5208" spans="1:2" x14ac:dyDescent="0.2">
      <c r="A5208" s="4" t="s">
        <v>16022</v>
      </c>
      <c r="B5208" s="4" t="s">
        <v>19528</v>
      </c>
    </row>
    <row r="5209" spans="1:2" x14ac:dyDescent="0.2">
      <c r="A5209" s="4" t="s">
        <v>16025</v>
      </c>
      <c r="B5209" s="4" t="s">
        <v>19218</v>
      </c>
    </row>
    <row r="5210" spans="1:2" x14ac:dyDescent="0.2">
      <c r="A5210" s="4" t="s">
        <v>16028</v>
      </c>
      <c r="B5210" s="4" t="s">
        <v>19375</v>
      </c>
    </row>
    <row r="5211" spans="1:2" x14ac:dyDescent="0.2">
      <c r="A5211" s="4" t="s">
        <v>16031</v>
      </c>
      <c r="B5211" s="4" t="s">
        <v>19184</v>
      </c>
    </row>
    <row r="5212" spans="1:2" x14ac:dyDescent="0.2">
      <c r="A5212" s="4" t="s">
        <v>16034</v>
      </c>
      <c r="B5212" s="4" t="s">
        <v>19374</v>
      </c>
    </row>
    <row r="5213" spans="1:2" x14ac:dyDescent="0.2">
      <c r="A5213" s="4" t="s">
        <v>16037</v>
      </c>
      <c r="B5213" s="4" t="s">
        <v>19177</v>
      </c>
    </row>
    <row r="5214" spans="1:2" x14ac:dyDescent="0.2">
      <c r="A5214" s="4" t="s">
        <v>16040</v>
      </c>
      <c r="B5214" s="4" t="s">
        <v>19480</v>
      </c>
    </row>
    <row r="5215" spans="1:2" x14ac:dyDescent="0.2">
      <c r="A5215" s="4" t="s">
        <v>16043</v>
      </c>
      <c r="B5215" s="4" t="s">
        <v>19223</v>
      </c>
    </row>
    <row r="5216" spans="1:2" x14ac:dyDescent="0.2">
      <c r="A5216" s="4" t="s">
        <v>16046</v>
      </c>
      <c r="B5216" s="4" t="s">
        <v>19556</v>
      </c>
    </row>
    <row r="5217" spans="1:2" x14ac:dyDescent="0.2">
      <c r="A5217" s="4" t="s">
        <v>16049</v>
      </c>
      <c r="B5217" s="4" t="s">
        <v>19235</v>
      </c>
    </row>
    <row r="5218" spans="1:2" x14ac:dyDescent="0.2">
      <c r="A5218" s="4" t="s">
        <v>16052</v>
      </c>
      <c r="B5218" s="4" t="s">
        <v>19445</v>
      </c>
    </row>
    <row r="5219" spans="1:2" x14ac:dyDescent="0.2">
      <c r="A5219" s="4" t="s">
        <v>16055</v>
      </c>
      <c r="B5219" s="4" t="s">
        <v>19225</v>
      </c>
    </row>
    <row r="5220" spans="1:2" x14ac:dyDescent="0.2">
      <c r="A5220" s="4" t="s">
        <v>16058</v>
      </c>
      <c r="B5220" s="4" t="s">
        <v>19486</v>
      </c>
    </row>
    <row r="5221" spans="1:2" x14ac:dyDescent="0.2">
      <c r="A5221" s="4" t="s">
        <v>16061</v>
      </c>
      <c r="B5221" s="4" t="s">
        <v>19224</v>
      </c>
    </row>
    <row r="5222" spans="1:2" x14ac:dyDescent="0.2">
      <c r="A5222" s="4" t="s">
        <v>16064</v>
      </c>
      <c r="B5222" s="4" t="s">
        <v>19469</v>
      </c>
    </row>
    <row r="5223" spans="1:2" x14ac:dyDescent="0.2">
      <c r="A5223" s="4" t="s">
        <v>16067</v>
      </c>
      <c r="B5223" s="4" t="s">
        <v>19220</v>
      </c>
    </row>
    <row r="5224" spans="1:2" x14ac:dyDescent="0.2">
      <c r="A5224" s="4" t="s">
        <v>16070</v>
      </c>
      <c r="B5224" s="4" t="s">
        <v>19516</v>
      </c>
    </row>
    <row r="5225" spans="1:2" x14ac:dyDescent="0.2">
      <c r="A5225" s="4" t="s">
        <v>16073</v>
      </c>
      <c r="B5225" s="4" t="s">
        <v>19219</v>
      </c>
    </row>
    <row r="5226" spans="1:2" x14ac:dyDescent="0.2">
      <c r="A5226" s="4" t="s">
        <v>16076</v>
      </c>
      <c r="B5226" s="4" t="s">
        <v>19542</v>
      </c>
    </row>
    <row r="5227" spans="1:2" x14ac:dyDescent="0.2">
      <c r="A5227" s="4" t="s">
        <v>16079</v>
      </c>
      <c r="B5227" s="4" t="s">
        <v>19269</v>
      </c>
    </row>
    <row r="5228" spans="1:2" x14ac:dyDescent="0.2">
      <c r="A5228" s="4" t="s">
        <v>16082</v>
      </c>
      <c r="B5228" s="4" t="s">
        <v>19534</v>
      </c>
    </row>
    <row r="5229" spans="1:2" x14ac:dyDescent="0.2">
      <c r="A5229" s="4" t="s">
        <v>16085</v>
      </c>
      <c r="B5229" s="4" t="s">
        <v>19221</v>
      </c>
    </row>
    <row r="5230" spans="1:2" x14ac:dyDescent="0.2">
      <c r="A5230" s="4" t="s">
        <v>16088</v>
      </c>
      <c r="B5230" s="4" t="s">
        <v>19557</v>
      </c>
    </row>
    <row r="5231" spans="1:2" x14ac:dyDescent="0.2">
      <c r="A5231" s="4" t="s">
        <v>16091</v>
      </c>
      <c r="B5231" s="4" t="s">
        <v>19226</v>
      </c>
    </row>
    <row r="5232" spans="1:2" x14ac:dyDescent="0.2">
      <c r="A5232" s="4" t="s">
        <v>16094</v>
      </c>
      <c r="B5232" s="4" t="s">
        <v>19494</v>
      </c>
    </row>
    <row r="5233" spans="1:2" x14ac:dyDescent="0.2">
      <c r="A5233" s="4" t="s">
        <v>16097</v>
      </c>
      <c r="B5233" s="4" t="s">
        <v>18868</v>
      </c>
    </row>
    <row r="5234" spans="1:2" x14ac:dyDescent="0.2">
      <c r="A5234" s="4" t="s">
        <v>16100</v>
      </c>
      <c r="B5234" s="4" t="s">
        <v>19390</v>
      </c>
    </row>
    <row r="5235" spans="1:2" x14ac:dyDescent="0.2">
      <c r="A5235" s="4" t="s">
        <v>16103</v>
      </c>
      <c r="B5235" s="4" t="s">
        <v>19197</v>
      </c>
    </row>
    <row r="5236" spans="1:2" x14ac:dyDescent="0.2">
      <c r="A5236" s="4" t="s">
        <v>16106</v>
      </c>
      <c r="B5236" s="4" t="s">
        <v>19370</v>
      </c>
    </row>
    <row r="5237" spans="1:2" x14ac:dyDescent="0.2">
      <c r="A5237" s="4" t="s">
        <v>16109</v>
      </c>
      <c r="B5237" s="4" t="s">
        <v>19189</v>
      </c>
    </row>
    <row r="5238" spans="1:2" x14ac:dyDescent="0.2">
      <c r="A5238" s="4" t="s">
        <v>16112</v>
      </c>
      <c r="B5238" s="4" t="s">
        <v>19606</v>
      </c>
    </row>
    <row r="5239" spans="1:2" x14ac:dyDescent="0.2">
      <c r="A5239" s="4" t="s">
        <v>16115</v>
      </c>
      <c r="B5239" s="4" t="s">
        <v>19232</v>
      </c>
    </row>
    <row r="5240" spans="1:2" x14ac:dyDescent="0.2">
      <c r="A5240" s="4" t="s">
        <v>16118</v>
      </c>
      <c r="B5240" s="4" t="s">
        <v>19518</v>
      </c>
    </row>
    <row r="5241" spans="1:2" x14ac:dyDescent="0.2">
      <c r="A5241" s="4" t="s">
        <v>16121</v>
      </c>
      <c r="B5241" s="4" t="s">
        <v>19263</v>
      </c>
    </row>
    <row r="5242" spans="1:2" x14ac:dyDescent="0.2">
      <c r="A5242" s="4" t="s">
        <v>16124</v>
      </c>
      <c r="B5242" s="4" t="s">
        <v>19464</v>
      </c>
    </row>
    <row r="5243" spans="1:2" x14ac:dyDescent="0.2">
      <c r="A5243" s="4" t="s">
        <v>16127</v>
      </c>
      <c r="B5243" s="4" t="s">
        <v>19262</v>
      </c>
    </row>
    <row r="5244" spans="1:2" x14ac:dyDescent="0.2">
      <c r="A5244" s="4" t="s">
        <v>16130</v>
      </c>
      <c r="B5244" s="4" t="s">
        <v>19586</v>
      </c>
    </row>
    <row r="5245" spans="1:2" x14ac:dyDescent="0.2">
      <c r="A5245" s="4" t="s">
        <v>16133</v>
      </c>
      <c r="B5245" s="4" t="s">
        <v>19298</v>
      </c>
    </row>
    <row r="5246" spans="1:2" x14ac:dyDescent="0.2">
      <c r="A5246" s="4" t="s">
        <v>16136</v>
      </c>
      <c r="B5246" s="4" t="s">
        <v>19574</v>
      </c>
    </row>
    <row r="5247" spans="1:2" x14ac:dyDescent="0.2">
      <c r="A5247" s="4" t="s">
        <v>16139</v>
      </c>
      <c r="B5247" s="4" t="s">
        <v>19303</v>
      </c>
    </row>
    <row r="5248" spans="1:2" x14ac:dyDescent="0.2">
      <c r="A5248" s="4" t="s">
        <v>16142</v>
      </c>
      <c r="B5248" s="4" t="s">
        <v>19579</v>
      </c>
    </row>
    <row r="5249" spans="1:2" x14ac:dyDescent="0.2">
      <c r="A5249" s="4" t="s">
        <v>16145</v>
      </c>
      <c r="B5249" s="4" t="s">
        <v>18863</v>
      </c>
    </row>
    <row r="5250" spans="1:2" x14ac:dyDescent="0.2">
      <c r="A5250" s="4" t="s">
        <v>16148</v>
      </c>
      <c r="B5250" s="4" t="s">
        <v>19398</v>
      </c>
    </row>
    <row r="5251" spans="1:2" x14ac:dyDescent="0.2">
      <c r="A5251" s="4" t="s">
        <v>16151</v>
      </c>
      <c r="B5251" s="4" t="s">
        <v>19193</v>
      </c>
    </row>
    <row r="5252" spans="1:2" x14ac:dyDescent="0.2">
      <c r="A5252" s="4" t="s">
        <v>16154</v>
      </c>
      <c r="B5252" s="4" t="s">
        <v>19371</v>
      </c>
    </row>
    <row r="5253" spans="1:2" x14ac:dyDescent="0.2">
      <c r="A5253" s="4" t="s">
        <v>16157</v>
      </c>
      <c r="B5253" s="4" t="s">
        <v>19206</v>
      </c>
    </row>
    <row r="5254" spans="1:2" x14ac:dyDescent="0.2">
      <c r="A5254" s="4" t="s">
        <v>16160</v>
      </c>
      <c r="B5254" s="4" t="s">
        <v>19409</v>
      </c>
    </row>
    <row r="5255" spans="1:2" x14ac:dyDescent="0.2">
      <c r="A5255" s="4" t="s">
        <v>16163</v>
      </c>
      <c r="B5255" s="4" t="s">
        <v>19181</v>
      </c>
    </row>
    <row r="5256" spans="1:2" x14ac:dyDescent="0.2">
      <c r="A5256" s="4" t="s">
        <v>16166</v>
      </c>
      <c r="B5256" s="4" t="s">
        <v>16167</v>
      </c>
    </row>
    <row r="5257" spans="1:2" x14ac:dyDescent="0.2">
      <c r="A5257" s="4" t="s">
        <v>16168</v>
      </c>
      <c r="B5257" s="4" t="s">
        <v>19610</v>
      </c>
    </row>
    <row r="5258" spans="1:2" x14ac:dyDescent="0.2">
      <c r="A5258" s="4" t="s">
        <v>16170</v>
      </c>
      <c r="B5258" s="4" t="s">
        <v>19651</v>
      </c>
    </row>
    <row r="5259" spans="1:2" x14ac:dyDescent="0.2">
      <c r="A5259" s="4" t="s">
        <v>16172</v>
      </c>
      <c r="B5259" s="4" t="s">
        <v>19647</v>
      </c>
    </row>
    <row r="5260" spans="1:2" x14ac:dyDescent="0.2">
      <c r="A5260" s="4" t="s">
        <v>16174</v>
      </c>
      <c r="B5260" s="4" t="s">
        <v>19629</v>
      </c>
    </row>
    <row r="5261" spans="1:2" x14ac:dyDescent="0.2">
      <c r="A5261" s="4" t="s">
        <v>16176</v>
      </c>
      <c r="B5261" s="4" t="s">
        <v>19648</v>
      </c>
    </row>
    <row r="5262" spans="1:2" x14ac:dyDescent="0.2">
      <c r="A5262" s="4" t="s">
        <v>16178</v>
      </c>
      <c r="B5262" s="4" t="s">
        <v>19645</v>
      </c>
    </row>
    <row r="5263" spans="1:2" x14ac:dyDescent="0.2">
      <c r="A5263" s="4" t="s">
        <v>16180</v>
      </c>
      <c r="B5263" s="4" t="s">
        <v>19646</v>
      </c>
    </row>
    <row r="5264" spans="1:2" x14ac:dyDescent="0.2">
      <c r="A5264" s="4" t="s">
        <v>16182</v>
      </c>
      <c r="B5264" s="4" t="s">
        <v>19652</v>
      </c>
    </row>
    <row r="5265" spans="1:2" x14ac:dyDescent="0.2">
      <c r="A5265" s="4" t="s">
        <v>16184</v>
      </c>
      <c r="B5265" s="4" t="s">
        <v>19459</v>
      </c>
    </row>
    <row r="5266" spans="1:2" x14ac:dyDescent="0.2">
      <c r="A5266" s="4" t="s">
        <v>16187</v>
      </c>
      <c r="B5266" s="4" t="s">
        <v>19212</v>
      </c>
    </row>
    <row r="5267" spans="1:2" x14ac:dyDescent="0.2">
      <c r="A5267" s="4" t="s">
        <v>16190</v>
      </c>
      <c r="B5267" s="4" t="s">
        <v>19572</v>
      </c>
    </row>
    <row r="5268" spans="1:2" x14ac:dyDescent="0.2">
      <c r="A5268" s="4" t="s">
        <v>16193</v>
      </c>
      <c r="B5268" s="4" t="s">
        <v>19304</v>
      </c>
    </row>
    <row r="5269" spans="1:2" x14ac:dyDescent="0.2">
      <c r="A5269" s="4" t="s">
        <v>16196</v>
      </c>
      <c r="B5269" s="4" t="s">
        <v>19475</v>
      </c>
    </row>
    <row r="5270" spans="1:2" x14ac:dyDescent="0.2">
      <c r="A5270" s="4" t="s">
        <v>16199</v>
      </c>
      <c r="B5270" s="4" t="s">
        <v>19234</v>
      </c>
    </row>
    <row r="5271" spans="1:2" x14ac:dyDescent="0.2">
      <c r="A5271" s="4" t="s">
        <v>16202</v>
      </c>
      <c r="B5271" s="4" t="s">
        <v>19473</v>
      </c>
    </row>
    <row r="5272" spans="1:2" x14ac:dyDescent="0.2">
      <c r="A5272" s="4" t="s">
        <v>16205</v>
      </c>
      <c r="B5272" s="4" t="s">
        <v>19260</v>
      </c>
    </row>
    <row r="5273" spans="1:2" x14ac:dyDescent="0.2">
      <c r="A5273" s="4" t="s">
        <v>16208</v>
      </c>
      <c r="B5273" s="4" t="s">
        <v>19578</v>
      </c>
    </row>
    <row r="5274" spans="1:2" x14ac:dyDescent="0.2">
      <c r="A5274" s="4" t="s">
        <v>16211</v>
      </c>
      <c r="B5274" s="4" t="s">
        <v>19261</v>
      </c>
    </row>
    <row r="5275" spans="1:2" x14ac:dyDescent="0.2">
      <c r="A5275" s="4" t="s">
        <v>16214</v>
      </c>
      <c r="B5275" s="4" t="s">
        <v>19588</v>
      </c>
    </row>
    <row r="5276" spans="1:2" x14ac:dyDescent="0.2">
      <c r="A5276" s="4" t="s">
        <v>16217</v>
      </c>
      <c r="B5276" s="4" t="s">
        <v>19211</v>
      </c>
    </row>
    <row r="5277" spans="1:2" x14ac:dyDescent="0.2">
      <c r="A5277" s="4" t="s">
        <v>16220</v>
      </c>
      <c r="B5277" s="4" t="s">
        <v>19576</v>
      </c>
    </row>
    <row r="5278" spans="1:2" x14ac:dyDescent="0.2">
      <c r="A5278" s="4" t="s">
        <v>16223</v>
      </c>
      <c r="B5278" s="4" t="s">
        <v>19314</v>
      </c>
    </row>
    <row r="5279" spans="1:2" x14ac:dyDescent="0.2">
      <c r="A5279" s="4" t="s">
        <v>16226</v>
      </c>
      <c r="B5279" s="4" t="s">
        <v>19567</v>
      </c>
    </row>
    <row r="5280" spans="1:2" x14ac:dyDescent="0.2">
      <c r="A5280" s="4" t="s">
        <v>16229</v>
      </c>
      <c r="B5280" s="4" t="s">
        <v>19264</v>
      </c>
    </row>
    <row r="5281" spans="1:2" x14ac:dyDescent="0.2">
      <c r="A5281" s="4" t="s">
        <v>16232</v>
      </c>
      <c r="B5281" s="4" t="s">
        <v>19573</v>
      </c>
    </row>
    <row r="5282" spans="1:2" x14ac:dyDescent="0.2">
      <c r="A5282" s="4" t="s">
        <v>16235</v>
      </c>
      <c r="B5282" s="4" t="s">
        <v>19311</v>
      </c>
    </row>
    <row r="5283" spans="1:2" x14ac:dyDescent="0.2">
      <c r="A5283" s="4" t="s">
        <v>16238</v>
      </c>
      <c r="B5283" s="4" t="s">
        <v>19591</v>
      </c>
    </row>
    <row r="5284" spans="1:2" x14ac:dyDescent="0.2">
      <c r="A5284" s="4" t="s">
        <v>16241</v>
      </c>
      <c r="B5284" s="4" t="s">
        <v>19236</v>
      </c>
    </row>
    <row r="5285" spans="1:2" x14ac:dyDescent="0.2">
      <c r="A5285" s="4" t="s">
        <v>16244</v>
      </c>
      <c r="B5285" s="4" t="s">
        <v>19364</v>
      </c>
    </row>
    <row r="5286" spans="1:2" x14ac:dyDescent="0.2">
      <c r="A5286" s="4" t="s">
        <v>16247</v>
      </c>
      <c r="B5286" s="4" t="s">
        <v>19178</v>
      </c>
    </row>
    <row r="5287" spans="1:2" x14ac:dyDescent="0.2">
      <c r="A5287" s="4" t="s">
        <v>16250</v>
      </c>
      <c r="B5287" s="4" t="s">
        <v>19584</v>
      </c>
    </row>
    <row r="5288" spans="1:2" x14ac:dyDescent="0.2">
      <c r="A5288" s="4" t="s">
        <v>16253</v>
      </c>
      <c r="B5288" s="4" t="s">
        <v>19280</v>
      </c>
    </row>
    <row r="5289" spans="1:2" x14ac:dyDescent="0.2">
      <c r="A5289" s="4" t="s">
        <v>16256</v>
      </c>
      <c r="B5289" s="4" t="s">
        <v>19434</v>
      </c>
    </row>
    <row r="5290" spans="1:2" x14ac:dyDescent="0.2">
      <c r="A5290" s="4" t="s">
        <v>16259</v>
      </c>
      <c r="B5290" s="4" t="s">
        <v>19270</v>
      </c>
    </row>
    <row r="5291" spans="1:2" x14ac:dyDescent="0.2">
      <c r="A5291" s="4" t="s">
        <v>16262</v>
      </c>
      <c r="B5291" s="4" t="s">
        <v>19446</v>
      </c>
    </row>
    <row r="5292" spans="1:2" x14ac:dyDescent="0.2">
      <c r="A5292" s="4" t="s">
        <v>16265</v>
      </c>
      <c r="B5292" s="4" t="s">
        <v>19283</v>
      </c>
    </row>
    <row r="5293" spans="1:2" x14ac:dyDescent="0.2">
      <c r="A5293" s="4" t="s">
        <v>16268</v>
      </c>
      <c r="B5293" s="4" t="s">
        <v>19535</v>
      </c>
    </row>
    <row r="5294" spans="1:2" x14ac:dyDescent="0.2">
      <c r="A5294" s="4" t="s">
        <v>16271</v>
      </c>
      <c r="B5294" s="4" t="s">
        <v>19215</v>
      </c>
    </row>
    <row r="5295" spans="1:2" x14ac:dyDescent="0.2">
      <c r="A5295" s="4" t="s">
        <v>16274</v>
      </c>
      <c r="B5295" s="4" t="s">
        <v>19500</v>
      </c>
    </row>
    <row r="5296" spans="1:2" x14ac:dyDescent="0.2">
      <c r="A5296" s="4" t="s">
        <v>16277</v>
      </c>
      <c r="B5296" s="4" t="s">
        <v>19284</v>
      </c>
    </row>
    <row r="5297" spans="1:2" x14ac:dyDescent="0.2">
      <c r="A5297" s="4" t="s">
        <v>16280</v>
      </c>
      <c r="B5297" s="4" t="s">
        <v>19558</v>
      </c>
    </row>
    <row r="5298" spans="1:2" x14ac:dyDescent="0.2">
      <c r="A5298" s="4" t="s">
        <v>16283</v>
      </c>
      <c r="B5298" s="4" t="s">
        <v>19285</v>
      </c>
    </row>
    <row r="5299" spans="1:2" x14ac:dyDescent="0.2">
      <c r="A5299" s="4" t="s">
        <v>16286</v>
      </c>
      <c r="B5299" s="4" t="s">
        <v>19447</v>
      </c>
    </row>
    <row r="5300" spans="1:2" x14ac:dyDescent="0.2">
      <c r="A5300" s="4" t="s">
        <v>16289</v>
      </c>
      <c r="B5300" s="4" t="s">
        <v>19286</v>
      </c>
    </row>
    <row r="5301" spans="1:2" x14ac:dyDescent="0.2">
      <c r="A5301" s="4" t="s">
        <v>16292</v>
      </c>
      <c r="B5301" s="4" t="s">
        <v>19482</v>
      </c>
    </row>
    <row r="5302" spans="1:2" x14ac:dyDescent="0.2">
      <c r="A5302" s="4" t="s">
        <v>16295</v>
      </c>
      <c r="B5302" s="4" t="s">
        <v>19287</v>
      </c>
    </row>
    <row r="5303" spans="1:2" x14ac:dyDescent="0.2">
      <c r="A5303" s="4" t="s">
        <v>16298</v>
      </c>
      <c r="B5303" s="4" t="s">
        <v>19448</v>
      </c>
    </row>
    <row r="5304" spans="1:2" x14ac:dyDescent="0.2">
      <c r="A5304" s="4" t="s">
        <v>16301</v>
      </c>
      <c r="B5304" s="4" t="s">
        <v>19288</v>
      </c>
    </row>
    <row r="5305" spans="1:2" x14ac:dyDescent="0.2">
      <c r="A5305" s="4" t="s">
        <v>16304</v>
      </c>
      <c r="B5305" s="4" t="s">
        <v>19477</v>
      </c>
    </row>
    <row r="5306" spans="1:2" x14ac:dyDescent="0.2">
      <c r="A5306" s="4" t="s">
        <v>16307</v>
      </c>
      <c r="B5306" s="4" t="s">
        <v>19250</v>
      </c>
    </row>
    <row r="5307" spans="1:2" x14ac:dyDescent="0.2">
      <c r="A5307" s="4" t="s">
        <v>16310</v>
      </c>
      <c r="B5307" s="4" t="s">
        <v>19552</v>
      </c>
    </row>
    <row r="5308" spans="1:2" x14ac:dyDescent="0.2">
      <c r="A5308" s="4" t="s">
        <v>16313</v>
      </c>
      <c r="B5308" s="4" t="s">
        <v>19309</v>
      </c>
    </row>
    <row r="5309" spans="1:2" x14ac:dyDescent="0.2">
      <c r="A5309" s="4" t="s">
        <v>16316</v>
      </c>
      <c r="B5309" s="4" t="s">
        <v>19439</v>
      </c>
    </row>
    <row r="5310" spans="1:2" x14ac:dyDescent="0.2">
      <c r="A5310" s="4" t="s">
        <v>16319</v>
      </c>
      <c r="B5310" s="4" t="s">
        <v>19245</v>
      </c>
    </row>
    <row r="5311" spans="1:2" x14ac:dyDescent="0.2">
      <c r="A5311" s="4" t="s">
        <v>16322</v>
      </c>
      <c r="B5311" s="4" t="s">
        <v>19442</v>
      </c>
    </row>
    <row r="5312" spans="1:2" x14ac:dyDescent="0.2">
      <c r="A5312" s="4" t="s">
        <v>16325</v>
      </c>
      <c r="B5312" s="4" t="s">
        <v>19312</v>
      </c>
    </row>
    <row r="5313" spans="1:2" x14ac:dyDescent="0.2">
      <c r="A5313" s="4" t="s">
        <v>16328</v>
      </c>
      <c r="B5313" s="4" t="s">
        <v>19457</v>
      </c>
    </row>
    <row r="5314" spans="1:2" x14ac:dyDescent="0.2">
      <c r="A5314" s="4" t="s">
        <v>16331</v>
      </c>
      <c r="B5314" s="4" t="s">
        <v>19308</v>
      </c>
    </row>
    <row r="5315" spans="1:2" x14ac:dyDescent="0.2">
      <c r="A5315" s="4" t="s">
        <v>16334</v>
      </c>
      <c r="B5315" s="4" t="s">
        <v>19443</v>
      </c>
    </row>
    <row r="5316" spans="1:2" x14ac:dyDescent="0.2">
      <c r="A5316" s="4" t="s">
        <v>16337</v>
      </c>
      <c r="B5316" s="4" t="s">
        <v>19251</v>
      </c>
    </row>
    <row r="5317" spans="1:2" x14ac:dyDescent="0.2">
      <c r="A5317" s="4" t="s">
        <v>16340</v>
      </c>
      <c r="B5317" s="4" t="s">
        <v>19562</v>
      </c>
    </row>
    <row r="5318" spans="1:2" x14ac:dyDescent="0.2">
      <c r="A5318" s="4" t="s">
        <v>16343</v>
      </c>
      <c r="B5318" s="4" t="s">
        <v>19238</v>
      </c>
    </row>
    <row r="5319" spans="1:2" x14ac:dyDescent="0.2">
      <c r="A5319" s="4" t="s">
        <v>16346</v>
      </c>
      <c r="B5319" s="4" t="s">
        <v>19440</v>
      </c>
    </row>
    <row r="5320" spans="1:2" x14ac:dyDescent="0.2">
      <c r="A5320" s="4" t="s">
        <v>16349</v>
      </c>
      <c r="B5320" s="4" t="s">
        <v>19302</v>
      </c>
    </row>
    <row r="5321" spans="1:2" x14ac:dyDescent="0.2">
      <c r="A5321" s="4" t="s">
        <v>16352</v>
      </c>
      <c r="B5321" s="4" t="s">
        <v>19545</v>
      </c>
    </row>
    <row r="5322" spans="1:2" x14ac:dyDescent="0.2">
      <c r="A5322" s="4" t="s">
        <v>16355</v>
      </c>
      <c r="B5322" s="4" t="s">
        <v>19241</v>
      </c>
    </row>
    <row r="5323" spans="1:2" x14ac:dyDescent="0.2">
      <c r="A5323" s="4" t="s">
        <v>16358</v>
      </c>
      <c r="B5323" s="4" t="s">
        <v>19563</v>
      </c>
    </row>
    <row r="5324" spans="1:2" x14ac:dyDescent="0.2">
      <c r="A5324" s="4" t="s">
        <v>16361</v>
      </c>
      <c r="B5324" s="4" t="s">
        <v>19310</v>
      </c>
    </row>
    <row r="5325" spans="1:2" x14ac:dyDescent="0.2">
      <c r="A5325" s="4" t="s">
        <v>16364</v>
      </c>
      <c r="B5325" s="4" t="s">
        <v>19479</v>
      </c>
    </row>
    <row r="5326" spans="1:2" x14ac:dyDescent="0.2">
      <c r="A5326" s="4" t="s">
        <v>16367</v>
      </c>
      <c r="B5326" s="4" t="s">
        <v>19326</v>
      </c>
    </row>
    <row r="5327" spans="1:2" x14ac:dyDescent="0.2">
      <c r="A5327" s="4" t="s">
        <v>16370</v>
      </c>
      <c r="B5327" s="4" t="s">
        <v>19472</v>
      </c>
    </row>
    <row r="5328" spans="1:2" x14ac:dyDescent="0.2">
      <c r="A5328" s="4" t="s">
        <v>16373</v>
      </c>
      <c r="B5328" s="4" t="s">
        <v>19256</v>
      </c>
    </row>
    <row r="5329" spans="1:2" x14ac:dyDescent="0.2">
      <c r="A5329" s="4" t="s">
        <v>16376</v>
      </c>
      <c r="B5329" s="4" t="s">
        <v>19554</v>
      </c>
    </row>
    <row r="5330" spans="1:2" x14ac:dyDescent="0.2">
      <c r="A5330" s="4" t="s">
        <v>16379</v>
      </c>
      <c r="B5330" s="4" t="s">
        <v>19253</v>
      </c>
    </row>
    <row r="5331" spans="1:2" x14ac:dyDescent="0.2">
      <c r="A5331" s="4" t="s">
        <v>16382</v>
      </c>
      <c r="B5331" s="4" t="s">
        <v>19441</v>
      </c>
    </row>
    <row r="5332" spans="1:2" x14ac:dyDescent="0.2">
      <c r="A5332" s="4" t="s">
        <v>16385</v>
      </c>
      <c r="B5332" s="4" t="s">
        <v>19100</v>
      </c>
    </row>
    <row r="5333" spans="1:2" x14ac:dyDescent="0.2">
      <c r="A5333" s="4" t="s">
        <v>16388</v>
      </c>
      <c r="B5333" s="4" t="s">
        <v>19476</v>
      </c>
    </row>
    <row r="5334" spans="1:2" x14ac:dyDescent="0.2">
      <c r="A5334" s="4" t="s">
        <v>16391</v>
      </c>
      <c r="B5334" s="4" t="s">
        <v>18867</v>
      </c>
    </row>
    <row r="5335" spans="1:2" x14ac:dyDescent="0.2">
      <c r="A5335" s="4" t="s">
        <v>16394</v>
      </c>
      <c r="B5335" s="4" t="s">
        <v>19458</v>
      </c>
    </row>
    <row r="5336" spans="1:2" x14ac:dyDescent="0.2">
      <c r="A5336" s="4" t="s">
        <v>16397</v>
      </c>
      <c r="B5336" s="4" t="s">
        <v>19301</v>
      </c>
    </row>
    <row r="5337" spans="1:2" x14ac:dyDescent="0.2">
      <c r="A5337" s="4" t="s">
        <v>16400</v>
      </c>
      <c r="B5337" s="4" t="s">
        <v>19546</v>
      </c>
    </row>
    <row r="5338" spans="1:2" x14ac:dyDescent="0.2">
      <c r="A5338" s="4" t="s">
        <v>16403</v>
      </c>
      <c r="B5338" s="4" t="s">
        <v>19300</v>
      </c>
    </row>
    <row r="5339" spans="1:2" x14ac:dyDescent="0.2">
      <c r="A5339" s="4" t="s">
        <v>16406</v>
      </c>
      <c r="B5339" s="4" t="s">
        <v>19564</v>
      </c>
    </row>
    <row r="5340" spans="1:2" x14ac:dyDescent="0.2">
      <c r="A5340" s="4" t="s">
        <v>16409</v>
      </c>
      <c r="B5340" s="4" t="s">
        <v>19281</v>
      </c>
    </row>
    <row r="5341" spans="1:2" x14ac:dyDescent="0.2">
      <c r="A5341" s="4" t="s">
        <v>16412</v>
      </c>
      <c r="B5341" s="4" t="s">
        <v>19544</v>
      </c>
    </row>
    <row r="5342" spans="1:2" x14ac:dyDescent="0.2">
      <c r="A5342" s="4" t="s">
        <v>16415</v>
      </c>
      <c r="B5342" s="4" t="s">
        <v>19278</v>
      </c>
    </row>
    <row r="5343" spans="1:2" x14ac:dyDescent="0.2">
      <c r="A5343" s="4" t="s">
        <v>16418</v>
      </c>
      <c r="B5343" s="4" t="s">
        <v>19533</v>
      </c>
    </row>
    <row r="5344" spans="1:2" x14ac:dyDescent="0.2">
      <c r="A5344" s="4" t="s">
        <v>16421</v>
      </c>
      <c r="B5344" s="4" t="s">
        <v>19299</v>
      </c>
    </row>
    <row r="5345" spans="1:2" x14ac:dyDescent="0.2">
      <c r="A5345" s="4" t="s">
        <v>16424</v>
      </c>
      <c r="B5345" s="4" t="s">
        <v>19532</v>
      </c>
    </row>
    <row r="5346" spans="1:2" x14ac:dyDescent="0.2">
      <c r="A5346" s="4" t="s">
        <v>16427</v>
      </c>
      <c r="B5346" s="4" t="s">
        <v>18864</v>
      </c>
    </row>
    <row r="5347" spans="1:2" x14ac:dyDescent="0.2">
      <c r="A5347" s="4" t="s">
        <v>16430</v>
      </c>
      <c r="B5347" s="4" t="s">
        <v>19547</v>
      </c>
    </row>
    <row r="5348" spans="1:2" x14ac:dyDescent="0.2">
      <c r="A5348" s="4" t="s">
        <v>16433</v>
      </c>
      <c r="B5348" s="4" t="s">
        <v>19258</v>
      </c>
    </row>
    <row r="5349" spans="1:2" x14ac:dyDescent="0.2">
      <c r="A5349" s="4" t="s">
        <v>16436</v>
      </c>
      <c r="B5349" s="4" t="s">
        <v>19580</v>
      </c>
    </row>
    <row r="5350" spans="1:2" x14ac:dyDescent="0.2">
      <c r="A5350" s="4" t="s">
        <v>16439</v>
      </c>
      <c r="B5350" s="4" t="s">
        <v>19289</v>
      </c>
    </row>
    <row r="5351" spans="1:2" x14ac:dyDescent="0.2">
      <c r="A5351" s="4" t="s">
        <v>16442</v>
      </c>
      <c r="B5351" s="4" t="s">
        <v>19449</v>
      </c>
    </row>
    <row r="5352" spans="1:2" x14ac:dyDescent="0.2">
      <c r="A5352" s="4" t="s">
        <v>16445</v>
      </c>
      <c r="B5352" s="4" t="s">
        <v>19318</v>
      </c>
    </row>
    <row r="5353" spans="1:2" x14ac:dyDescent="0.2">
      <c r="A5353" s="4" t="s">
        <v>16448</v>
      </c>
      <c r="B5353" s="4" t="s">
        <v>19450</v>
      </c>
    </row>
    <row r="5354" spans="1:2" x14ac:dyDescent="0.2">
      <c r="A5354" s="4" t="s">
        <v>16451</v>
      </c>
      <c r="B5354" s="4" t="s">
        <v>19239</v>
      </c>
    </row>
    <row r="5355" spans="1:2" x14ac:dyDescent="0.2">
      <c r="A5355" s="4" t="s">
        <v>16454</v>
      </c>
      <c r="B5355" s="4" t="s">
        <v>19451</v>
      </c>
    </row>
    <row r="5356" spans="1:2" x14ac:dyDescent="0.2">
      <c r="A5356" s="4" t="s">
        <v>16457</v>
      </c>
      <c r="B5356" s="4" t="s">
        <v>19227</v>
      </c>
    </row>
    <row r="5357" spans="1:2" x14ac:dyDescent="0.2">
      <c r="A5357" s="4" t="s">
        <v>16460</v>
      </c>
      <c r="B5357" s="4" t="s">
        <v>19495</v>
      </c>
    </row>
    <row r="5358" spans="1:2" x14ac:dyDescent="0.2">
      <c r="A5358" s="4" t="s">
        <v>16463</v>
      </c>
      <c r="B5358" s="4" t="s">
        <v>19271</v>
      </c>
    </row>
    <row r="5359" spans="1:2" x14ac:dyDescent="0.2">
      <c r="A5359" s="4" t="s">
        <v>16466</v>
      </c>
      <c r="B5359" s="4" t="s">
        <v>19649</v>
      </c>
    </row>
    <row r="5360" spans="1:2" x14ac:dyDescent="0.2">
      <c r="A5360" s="4" t="s">
        <v>16469</v>
      </c>
      <c r="B5360" s="4" t="s">
        <v>19653</v>
      </c>
    </row>
    <row r="5361" spans="1:2" x14ac:dyDescent="0.2">
      <c r="A5361" s="4" t="s">
        <v>16472</v>
      </c>
      <c r="B5361" s="4" t="s">
        <v>19361</v>
      </c>
    </row>
    <row r="5362" spans="1:2" x14ac:dyDescent="0.2">
      <c r="A5362" s="4" t="s">
        <v>16475</v>
      </c>
      <c r="B5362" s="4" t="s">
        <v>19359</v>
      </c>
    </row>
    <row r="5363" spans="1:2" x14ac:dyDescent="0.2">
      <c r="A5363" s="4" t="s">
        <v>16478</v>
      </c>
      <c r="B5363" s="4" t="s">
        <v>19650</v>
      </c>
    </row>
    <row r="5364" spans="1:2" x14ac:dyDescent="0.2">
      <c r="A5364" s="4" t="s">
        <v>16481</v>
      </c>
      <c r="B5364" s="4" t="s">
        <v>19654</v>
      </c>
    </row>
    <row r="5365" spans="1:2" x14ac:dyDescent="0.2">
      <c r="A5365" s="4" t="s">
        <v>16484</v>
      </c>
      <c r="B5365" s="4" t="s">
        <v>19491</v>
      </c>
    </row>
    <row r="5366" spans="1:2" x14ac:dyDescent="0.2">
      <c r="A5366" s="4" t="s">
        <v>16487</v>
      </c>
      <c r="B5366" s="4" t="s">
        <v>19229</v>
      </c>
    </row>
    <row r="5367" spans="1:2" x14ac:dyDescent="0.2">
      <c r="A5367" s="4" t="s">
        <v>16490</v>
      </c>
      <c r="B5367" s="4" t="s">
        <v>19502</v>
      </c>
    </row>
    <row r="5368" spans="1:2" x14ac:dyDescent="0.2">
      <c r="A5368" s="4" t="s">
        <v>16493</v>
      </c>
      <c r="B5368" s="4" t="s">
        <v>19231</v>
      </c>
    </row>
    <row r="5369" spans="1:2" x14ac:dyDescent="0.2">
      <c r="A5369" s="4" t="s">
        <v>16496</v>
      </c>
      <c r="B5369" s="4" t="s">
        <v>19467</v>
      </c>
    </row>
    <row r="5370" spans="1:2" x14ac:dyDescent="0.2">
      <c r="A5370" s="4" t="s">
        <v>16499</v>
      </c>
      <c r="B5370" s="4" t="s">
        <v>19230</v>
      </c>
    </row>
    <row r="5371" spans="1:2" x14ac:dyDescent="0.2">
      <c r="A5371" s="4" t="s">
        <v>16502</v>
      </c>
      <c r="B5371" s="4" t="s">
        <v>19492</v>
      </c>
    </row>
    <row r="5372" spans="1:2" x14ac:dyDescent="0.2">
      <c r="A5372" s="4" t="s">
        <v>16505</v>
      </c>
      <c r="B5372" s="4" t="s">
        <v>19290</v>
      </c>
    </row>
    <row r="5373" spans="1:2" x14ac:dyDescent="0.2">
      <c r="A5373" s="4" t="s">
        <v>22875</v>
      </c>
      <c r="B5373" s="4" t="s">
        <v>22876</v>
      </c>
    </row>
    <row r="5374" spans="1:2" x14ac:dyDescent="0.2">
      <c r="A5374" s="4" t="s">
        <v>22877</v>
      </c>
      <c r="B5374" s="4" t="s">
        <v>22878</v>
      </c>
    </row>
    <row r="5375" spans="1:2" x14ac:dyDescent="0.2">
      <c r="A5375" s="4" t="s">
        <v>22879</v>
      </c>
      <c r="B5375" s="4" t="s">
        <v>22880</v>
      </c>
    </row>
    <row r="5376" spans="1:2" x14ac:dyDescent="0.2">
      <c r="A5376" s="4" t="s">
        <v>22881</v>
      </c>
      <c r="B5376" s="4" t="s">
        <v>22882</v>
      </c>
    </row>
    <row r="5377" spans="1:2" x14ac:dyDescent="0.2">
      <c r="A5377" s="4" t="s">
        <v>22883</v>
      </c>
      <c r="B5377" s="4" t="s">
        <v>22884</v>
      </c>
    </row>
    <row r="5378" spans="1:2" x14ac:dyDescent="0.2">
      <c r="A5378" s="4" t="s">
        <v>22885</v>
      </c>
      <c r="B5378" s="4" t="s">
        <v>22886</v>
      </c>
    </row>
    <row r="5379" spans="1:2" x14ac:dyDescent="0.2">
      <c r="A5379" s="4" t="s">
        <v>22887</v>
      </c>
      <c r="B5379" s="4" t="s">
        <v>22888</v>
      </c>
    </row>
    <row r="5380" spans="1:2" x14ac:dyDescent="0.2">
      <c r="A5380" s="4" t="s">
        <v>22889</v>
      </c>
      <c r="B5380" s="4" t="s">
        <v>22890</v>
      </c>
    </row>
    <row r="5381" spans="1:2" x14ac:dyDescent="0.2">
      <c r="A5381" s="4" t="s">
        <v>22891</v>
      </c>
      <c r="B5381" s="4" t="s">
        <v>22892</v>
      </c>
    </row>
    <row r="5382" spans="1:2" x14ac:dyDescent="0.2">
      <c r="A5382" s="4" t="s">
        <v>22893</v>
      </c>
      <c r="B5382" s="4" t="s">
        <v>22894</v>
      </c>
    </row>
    <row r="5383" spans="1:2" x14ac:dyDescent="0.2">
      <c r="A5383" s="4" t="s">
        <v>22895</v>
      </c>
      <c r="B5383" s="4" t="s">
        <v>22896</v>
      </c>
    </row>
    <row r="5384" spans="1:2" x14ac:dyDescent="0.2">
      <c r="A5384" s="4" t="s">
        <v>22897</v>
      </c>
      <c r="B5384" s="4" t="s">
        <v>22898</v>
      </c>
    </row>
    <row r="5385" spans="1:2" x14ac:dyDescent="0.2">
      <c r="A5385" s="4" t="s">
        <v>22899</v>
      </c>
      <c r="B5385" s="4" t="s">
        <v>22900</v>
      </c>
    </row>
    <row r="5386" spans="1:2" x14ac:dyDescent="0.2">
      <c r="A5386" s="4" t="s">
        <v>22901</v>
      </c>
      <c r="B5386" s="4" t="s">
        <v>22902</v>
      </c>
    </row>
    <row r="5387" spans="1:2" x14ac:dyDescent="0.2">
      <c r="A5387" s="4" t="s">
        <v>22903</v>
      </c>
      <c r="B5387" s="4" t="s">
        <v>22904</v>
      </c>
    </row>
    <row r="5388" spans="1:2" x14ac:dyDescent="0.2">
      <c r="A5388" s="4" t="s">
        <v>22905</v>
      </c>
      <c r="B5388" s="4" t="s">
        <v>22906</v>
      </c>
    </row>
    <row r="5389" spans="1:2" x14ac:dyDescent="0.2">
      <c r="A5389" s="4" t="s">
        <v>22907</v>
      </c>
      <c r="B5389" s="4" t="s">
        <v>22908</v>
      </c>
    </row>
    <row r="5390" spans="1:2" x14ac:dyDescent="0.2">
      <c r="A5390" s="4" t="s">
        <v>22909</v>
      </c>
      <c r="B5390" s="4" t="s">
        <v>22910</v>
      </c>
    </row>
    <row r="5391" spans="1:2" x14ac:dyDescent="0.2">
      <c r="A5391" s="4" t="s">
        <v>22911</v>
      </c>
      <c r="B5391" s="4" t="s">
        <v>22912</v>
      </c>
    </row>
    <row r="5392" spans="1:2" x14ac:dyDescent="0.2">
      <c r="A5392" s="4" t="s">
        <v>22913</v>
      </c>
      <c r="B5392" s="4" t="s">
        <v>22914</v>
      </c>
    </row>
    <row r="5393" spans="1:2" x14ac:dyDescent="0.2">
      <c r="A5393" s="4" t="s">
        <v>22915</v>
      </c>
      <c r="B5393" s="4" t="s">
        <v>22916</v>
      </c>
    </row>
    <row r="5394" spans="1:2" x14ac:dyDescent="0.2">
      <c r="A5394" s="4" t="s">
        <v>22917</v>
      </c>
      <c r="B5394" s="4" t="s">
        <v>22918</v>
      </c>
    </row>
    <row r="5395" spans="1:2" x14ac:dyDescent="0.2">
      <c r="A5395" s="4" t="s">
        <v>22919</v>
      </c>
      <c r="B5395" s="4" t="s">
        <v>22920</v>
      </c>
    </row>
    <row r="5396" spans="1:2" x14ac:dyDescent="0.2">
      <c r="A5396" s="4" t="s">
        <v>22921</v>
      </c>
      <c r="B5396" s="4" t="s">
        <v>22922</v>
      </c>
    </row>
    <row r="5397" spans="1:2" x14ac:dyDescent="0.2">
      <c r="A5397" s="4" t="s">
        <v>22923</v>
      </c>
      <c r="B5397" s="4" t="s">
        <v>22924</v>
      </c>
    </row>
    <row r="5398" spans="1:2" x14ac:dyDescent="0.2">
      <c r="A5398" s="4" t="s">
        <v>22925</v>
      </c>
      <c r="B5398" s="4" t="s">
        <v>22926</v>
      </c>
    </row>
    <row r="5399" spans="1:2" x14ac:dyDescent="0.2">
      <c r="A5399" s="4" t="s">
        <v>22927</v>
      </c>
      <c r="B5399" s="4" t="s">
        <v>22928</v>
      </c>
    </row>
    <row r="5400" spans="1:2" x14ac:dyDescent="0.2">
      <c r="A5400" s="4" t="s">
        <v>22929</v>
      </c>
      <c r="B5400" s="4" t="s">
        <v>22930</v>
      </c>
    </row>
    <row r="5401" spans="1:2" x14ac:dyDescent="0.2">
      <c r="A5401" s="4" t="s">
        <v>22931</v>
      </c>
      <c r="B5401" s="4" t="s">
        <v>22932</v>
      </c>
    </row>
    <row r="5402" spans="1:2" x14ac:dyDescent="0.2">
      <c r="A5402" s="4" t="s">
        <v>22933</v>
      </c>
      <c r="B5402" s="4" t="s">
        <v>22934</v>
      </c>
    </row>
    <row r="5403" spans="1:2" x14ac:dyDescent="0.2">
      <c r="A5403" s="4" t="s">
        <v>22935</v>
      </c>
      <c r="B5403" s="4" t="s">
        <v>22936</v>
      </c>
    </row>
    <row r="5404" spans="1:2" x14ac:dyDescent="0.2">
      <c r="A5404" s="4" t="s">
        <v>22937</v>
      </c>
      <c r="B5404" s="4" t="s">
        <v>22938</v>
      </c>
    </row>
    <row r="5405" spans="1:2" x14ac:dyDescent="0.2">
      <c r="A5405" s="4" t="s">
        <v>22939</v>
      </c>
      <c r="B5405" s="4" t="s">
        <v>22940</v>
      </c>
    </row>
    <row r="5406" spans="1:2" x14ac:dyDescent="0.2">
      <c r="A5406" s="4" t="s">
        <v>22941</v>
      </c>
      <c r="B5406" s="4" t="s">
        <v>22942</v>
      </c>
    </row>
    <row r="5407" spans="1:2" x14ac:dyDescent="0.2">
      <c r="A5407" s="4" t="s">
        <v>22943</v>
      </c>
      <c r="B5407" s="4" t="s">
        <v>22944</v>
      </c>
    </row>
    <row r="5408" spans="1:2" x14ac:dyDescent="0.2">
      <c r="A5408" s="4" t="s">
        <v>22945</v>
      </c>
      <c r="B5408" s="4" t="s">
        <v>22946</v>
      </c>
    </row>
    <row r="5409" spans="1:2" x14ac:dyDescent="0.2">
      <c r="A5409" s="4" t="s">
        <v>22947</v>
      </c>
      <c r="B5409" s="4" t="s">
        <v>22948</v>
      </c>
    </row>
    <row r="5410" spans="1:2" x14ac:dyDescent="0.2">
      <c r="A5410" s="4" t="s">
        <v>22949</v>
      </c>
      <c r="B5410" s="4" t="s">
        <v>22950</v>
      </c>
    </row>
    <row r="5411" spans="1:2" x14ac:dyDescent="0.2">
      <c r="A5411" s="4" t="s">
        <v>22951</v>
      </c>
      <c r="B5411" s="4" t="s">
        <v>22952</v>
      </c>
    </row>
    <row r="5412" spans="1:2" x14ac:dyDescent="0.2">
      <c r="A5412" s="4" t="s">
        <v>22953</v>
      </c>
      <c r="B5412" s="4" t="s">
        <v>22954</v>
      </c>
    </row>
    <row r="5413" spans="1:2" x14ac:dyDescent="0.2">
      <c r="A5413" s="4" t="s">
        <v>22955</v>
      </c>
      <c r="B5413" s="4" t="s">
        <v>22956</v>
      </c>
    </row>
    <row r="5414" spans="1:2" x14ac:dyDescent="0.2">
      <c r="A5414" s="4" t="s">
        <v>22957</v>
      </c>
      <c r="B5414" s="4" t="s">
        <v>22958</v>
      </c>
    </row>
    <row r="5415" spans="1:2" x14ac:dyDescent="0.2">
      <c r="A5415" s="4" t="s">
        <v>22959</v>
      </c>
      <c r="B5415" s="4" t="s">
        <v>22960</v>
      </c>
    </row>
    <row r="5416" spans="1:2" x14ac:dyDescent="0.2">
      <c r="A5416" s="4" t="s">
        <v>22961</v>
      </c>
      <c r="B5416" s="4" t="s">
        <v>22962</v>
      </c>
    </row>
    <row r="5417" spans="1:2" x14ac:dyDescent="0.2">
      <c r="A5417" s="4" t="s">
        <v>22963</v>
      </c>
      <c r="B5417" s="4" t="s">
        <v>22964</v>
      </c>
    </row>
    <row r="5418" spans="1:2" x14ac:dyDescent="0.2">
      <c r="A5418" s="4" t="s">
        <v>22965</v>
      </c>
      <c r="B5418" s="4" t="s">
        <v>22966</v>
      </c>
    </row>
    <row r="5419" spans="1:2" x14ac:dyDescent="0.2">
      <c r="A5419" s="4" t="s">
        <v>22967</v>
      </c>
      <c r="B5419" s="4" t="s">
        <v>22968</v>
      </c>
    </row>
    <row r="5420" spans="1:2" x14ac:dyDescent="0.2">
      <c r="A5420" s="4" t="s">
        <v>22969</v>
      </c>
      <c r="B5420" s="4" t="s">
        <v>22970</v>
      </c>
    </row>
    <row r="5421" spans="1:2" x14ac:dyDescent="0.2">
      <c r="A5421" s="4" t="s">
        <v>22971</v>
      </c>
      <c r="B5421" s="4" t="s">
        <v>22972</v>
      </c>
    </row>
    <row r="5422" spans="1:2" x14ac:dyDescent="0.2">
      <c r="A5422" s="4" t="s">
        <v>22973</v>
      </c>
      <c r="B5422" s="4" t="s">
        <v>22974</v>
      </c>
    </row>
    <row r="5423" spans="1:2" x14ac:dyDescent="0.2">
      <c r="A5423" s="4" t="s">
        <v>22975</v>
      </c>
      <c r="B5423" s="4" t="s">
        <v>22976</v>
      </c>
    </row>
    <row r="5424" spans="1:2" x14ac:dyDescent="0.2">
      <c r="A5424" s="4" t="s">
        <v>22977</v>
      </c>
      <c r="B5424" s="4" t="s">
        <v>22978</v>
      </c>
    </row>
    <row r="5425" spans="1:2" x14ac:dyDescent="0.2">
      <c r="A5425" s="4" t="s">
        <v>22979</v>
      </c>
      <c r="B5425" s="4" t="s">
        <v>22980</v>
      </c>
    </row>
    <row r="5426" spans="1:2" x14ac:dyDescent="0.2">
      <c r="A5426" s="4" t="s">
        <v>22981</v>
      </c>
      <c r="B5426" s="4" t="s">
        <v>22982</v>
      </c>
    </row>
    <row r="5427" spans="1:2" x14ac:dyDescent="0.2">
      <c r="A5427" s="4" t="s">
        <v>22983</v>
      </c>
      <c r="B5427" s="4" t="s">
        <v>22984</v>
      </c>
    </row>
    <row r="5428" spans="1:2" x14ac:dyDescent="0.2">
      <c r="A5428" s="4" t="s">
        <v>22985</v>
      </c>
      <c r="B5428" s="4" t="s">
        <v>22986</v>
      </c>
    </row>
    <row r="5429" spans="1:2" x14ac:dyDescent="0.2">
      <c r="A5429" s="4" t="s">
        <v>22987</v>
      </c>
      <c r="B5429" s="4" t="s">
        <v>22988</v>
      </c>
    </row>
    <row r="5430" spans="1:2" x14ac:dyDescent="0.2">
      <c r="A5430" s="4" t="s">
        <v>22989</v>
      </c>
      <c r="B5430" s="4" t="s">
        <v>22990</v>
      </c>
    </row>
    <row r="5431" spans="1:2" x14ac:dyDescent="0.2">
      <c r="A5431" s="4" t="s">
        <v>22991</v>
      </c>
      <c r="B5431" s="4" t="s">
        <v>22992</v>
      </c>
    </row>
    <row r="5432" spans="1:2" x14ac:dyDescent="0.2">
      <c r="A5432" s="4" t="s">
        <v>22993</v>
      </c>
      <c r="B5432" s="4" t="s">
        <v>22994</v>
      </c>
    </row>
    <row r="5433" spans="1:2" x14ac:dyDescent="0.2">
      <c r="A5433" s="4" t="s">
        <v>22995</v>
      </c>
      <c r="B5433" s="4" t="s">
        <v>22996</v>
      </c>
    </row>
    <row r="5434" spans="1:2" x14ac:dyDescent="0.2">
      <c r="A5434" s="4" t="s">
        <v>22997</v>
      </c>
      <c r="B5434" s="4" t="s">
        <v>22998</v>
      </c>
    </row>
    <row r="5435" spans="1:2" x14ac:dyDescent="0.2">
      <c r="A5435" s="4" t="s">
        <v>22999</v>
      </c>
      <c r="B5435" s="4" t="s">
        <v>23000</v>
      </c>
    </row>
    <row r="5436" spans="1:2" x14ac:dyDescent="0.2">
      <c r="A5436" s="4" t="s">
        <v>23001</v>
      </c>
      <c r="B5436" s="4" t="s">
        <v>23002</v>
      </c>
    </row>
    <row r="5437" spans="1:2" x14ac:dyDescent="0.2">
      <c r="A5437" s="4" t="s">
        <v>23003</v>
      </c>
      <c r="B5437" s="4" t="s">
        <v>23004</v>
      </c>
    </row>
    <row r="5438" spans="1:2" x14ac:dyDescent="0.2">
      <c r="A5438" s="4" t="s">
        <v>23005</v>
      </c>
      <c r="B5438" s="4" t="s">
        <v>23006</v>
      </c>
    </row>
    <row r="5439" spans="1:2" x14ac:dyDescent="0.2">
      <c r="A5439" s="4" t="s">
        <v>23007</v>
      </c>
      <c r="B5439" s="4" t="s">
        <v>23008</v>
      </c>
    </row>
    <row r="5440" spans="1:2" x14ac:dyDescent="0.2">
      <c r="A5440" s="4" t="s">
        <v>23009</v>
      </c>
      <c r="B5440" s="4" t="s">
        <v>23010</v>
      </c>
    </row>
    <row r="5441" spans="1:2" x14ac:dyDescent="0.2">
      <c r="A5441" s="4" t="s">
        <v>23011</v>
      </c>
      <c r="B5441" s="4" t="s">
        <v>23012</v>
      </c>
    </row>
    <row r="5442" spans="1:2" x14ac:dyDescent="0.2">
      <c r="A5442" s="4" t="s">
        <v>23013</v>
      </c>
      <c r="B5442" s="4" t="s">
        <v>23014</v>
      </c>
    </row>
    <row r="5443" spans="1:2" x14ac:dyDescent="0.2">
      <c r="A5443" s="4" t="s">
        <v>23015</v>
      </c>
      <c r="B5443" s="4" t="s">
        <v>23016</v>
      </c>
    </row>
    <row r="5444" spans="1:2" x14ac:dyDescent="0.2">
      <c r="A5444" s="4" t="s">
        <v>23017</v>
      </c>
      <c r="B5444" s="4" t="s">
        <v>23018</v>
      </c>
    </row>
    <row r="5445" spans="1:2" x14ac:dyDescent="0.2">
      <c r="A5445" s="4" t="s">
        <v>23019</v>
      </c>
      <c r="B5445" s="4" t="s">
        <v>23020</v>
      </c>
    </row>
    <row r="5446" spans="1:2" x14ac:dyDescent="0.2">
      <c r="A5446" s="4" t="s">
        <v>23021</v>
      </c>
      <c r="B5446" s="4" t="s">
        <v>23022</v>
      </c>
    </row>
    <row r="5447" spans="1:2" x14ac:dyDescent="0.2">
      <c r="A5447" s="4" t="s">
        <v>23023</v>
      </c>
      <c r="B5447" s="4" t="s">
        <v>23024</v>
      </c>
    </row>
    <row r="5448" spans="1:2" x14ac:dyDescent="0.2">
      <c r="A5448" s="4" t="s">
        <v>23025</v>
      </c>
      <c r="B5448" s="4" t="s">
        <v>23026</v>
      </c>
    </row>
    <row r="5449" spans="1:2" x14ac:dyDescent="0.2">
      <c r="A5449" s="4" t="s">
        <v>23027</v>
      </c>
      <c r="B5449" s="4" t="s">
        <v>23028</v>
      </c>
    </row>
    <row r="5450" spans="1:2" x14ac:dyDescent="0.2">
      <c r="A5450" s="4" t="s">
        <v>23029</v>
      </c>
      <c r="B5450" s="4" t="s">
        <v>23030</v>
      </c>
    </row>
    <row r="5451" spans="1:2" x14ac:dyDescent="0.2">
      <c r="A5451" s="4" t="s">
        <v>23031</v>
      </c>
      <c r="B5451" s="4" t="s">
        <v>23032</v>
      </c>
    </row>
    <row r="5452" spans="1:2" x14ac:dyDescent="0.2">
      <c r="A5452" s="4" t="s">
        <v>23033</v>
      </c>
      <c r="B5452" s="4" t="s">
        <v>23034</v>
      </c>
    </row>
    <row r="5453" spans="1:2" x14ac:dyDescent="0.2">
      <c r="A5453" s="4" t="s">
        <v>23035</v>
      </c>
      <c r="B5453" s="4" t="s">
        <v>23036</v>
      </c>
    </row>
    <row r="5454" spans="1:2" x14ac:dyDescent="0.2">
      <c r="A5454" s="4" t="s">
        <v>23037</v>
      </c>
      <c r="B5454" s="4" t="s">
        <v>23038</v>
      </c>
    </row>
    <row r="5455" spans="1:2" x14ac:dyDescent="0.2">
      <c r="A5455" s="4" t="s">
        <v>23039</v>
      </c>
      <c r="B5455" s="4" t="s">
        <v>23040</v>
      </c>
    </row>
    <row r="5456" spans="1:2" x14ac:dyDescent="0.2">
      <c r="A5456" s="4" t="s">
        <v>23041</v>
      </c>
      <c r="B5456" s="4" t="s">
        <v>23042</v>
      </c>
    </row>
    <row r="5457" spans="1:2" x14ac:dyDescent="0.2">
      <c r="A5457" s="4" t="s">
        <v>23043</v>
      </c>
      <c r="B5457" s="4" t="s">
        <v>23044</v>
      </c>
    </row>
    <row r="5458" spans="1:2" x14ac:dyDescent="0.2">
      <c r="A5458" s="4" t="s">
        <v>23045</v>
      </c>
      <c r="B5458" s="4" t="s">
        <v>23046</v>
      </c>
    </row>
    <row r="5459" spans="1:2" x14ac:dyDescent="0.2">
      <c r="A5459" s="4" t="s">
        <v>23047</v>
      </c>
      <c r="B5459" s="4" t="s">
        <v>23048</v>
      </c>
    </row>
    <row r="5460" spans="1:2" x14ac:dyDescent="0.2">
      <c r="A5460" s="4" t="s">
        <v>23049</v>
      </c>
      <c r="B5460" s="4" t="s">
        <v>23050</v>
      </c>
    </row>
    <row r="5461" spans="1:2" x14ac:dyDescent="0.2">
      <c r="A5461" s="4" t="s">
        <v>23051</v>
      </c>
      <c r="B5461" s="4" t="s">
        <v>23052</v>
      </c>
    </row>
    <row r="5462" spans="1:2" x14ac:dyDescent="0.2">
      <c r="A5462" s="4" t="s">
        <v>23053</v>
      </c>
      <c r="B5462" s="4" t="s">
        <v>23054</v>
      </c>
    </row>
    <row r="5463" spans="1:2" x14ac:dyDescent="0.2">
      <c r="A5463" s="4" t="s">
        <v>23055</v>
      </c>
      <c r="B5463" s="4" t="s">
        <v>23056</v>
      </c>
    </row>
    <row r="5464" spans="1:2" x14ac:dyDescent="0.2">
      <c r="A5464" s="4" t="s">
        <v>23057</v>
      </c>
      <c r="B5464" s="4" t="s">
        <v>23058</v>
      </c>
    </row>
    <row r="5465" spans="1:2" x14ac:dyDescent="0.2">
      <c r="A5465" s="4" t="s">
        <v>23059</v>
      </c>
      <c r="B5465" s="4" t="s">
        <v>23060</v>
      </c>
    </row>
    <row r="5466" spans="1:2" x14ac:dyDescent="0.2">
      <c r="A5466" s="4" t="s">
        <v>23061</v>
      </c>
      <c r="B5466" s="4" t="s">
        <v>23062</v>
      </c>
    </row>
    <row r="5467" spans="1:2" x14ac:dyDescent="0.2">
      <c r="A5467" s="4" t="s">
        <v>23063</v>
      </c>
      <c r="B5467" s="4" t="s">
        <v>23064</v>
      </c>
    </row>
    <row r="5468" spans="1:2" x14ac:dyDescent="0.2">
      <c r="A5468" s="4" t="s">
        <v>23065</v>
      </c>
      <c r="B5468" s="4" t="s">
        <v>23066</v>
      </c>
    </row>
    <row r="5469" spans="1:2" x14ac:dyDescent="0.2">
      <c r="A5469" s="4" t="s">
        <v>23067</v>
      </c>
      <c r="B5469" s="4" t="s">
        <v>23068</v>
      </c>
    </row>
    <row r="5470" spans="1:2" x14ac:dyDescent="0.2">
      <c r="A5470" s="4" t="s">
        <v>23069</v>
      </c>
      <c r="B5470" s="4" t="s">
        <v>23070</v>
      </c>
    </row>
    <row r="5471" spans="1:2" x14ac:dyDescent="0.2">
      <c r="A5471" s="4" t="s">
        <v>23071</v>
      </c>
      <c r="B5471" s="4" t="s">
        <v>23072</v>
      </c>
    </row>
    <row r="5472" spans="1:2" x14ac:dyDescent="0.2">
      <c r="A5472" s="4" t="s">
        <v>23073</v>
      </c>
      <c r="B5472" s="4" t="s">
        <v>23074</v>
      </c>
    </row>
    <row r="5473" spans="1:2" x14ac:dyDescent="0.2">
      <c r="A5473" s="4" t="s">
        <v>23075</v>
      </c>
      <c r="B5473" s="4" t="s">
        <v>23076</v>
      </c>
    </row>
    <row r="5474" spans="1:2" x14ac:dyDescent="0.2">
      <c r="A5474" s="4" t="s">
        <v>23077</v>
      </c>
      <c r="B5474" s="4" t="s">
        <v>23078</v>
      </c>
    </row>
    <row r="5475" spans="1:2" x14ac:dyDescent="0.2">
      <c r="A5475" s="4" t="s">
        <v>23079</v>
      </c>
      <c r="B5475" s="4" t="s">
        <v>23080</v>
      </c>
    </row>
    <row r="5476" spans="1:2" x14ac:dyDescent="0.2">
      <c r="A5476" s="4" t="s">
        <v>23081</v>
      </c>
      <c r="B5476" s="4" t="s">
        <v>23082</v>
      </c>
    </row>
    <row r="5477" spans="1:2" x14ac:dyDescent="0.2">
      <c r="A5477" s="4" t="s">
        <v>23083</v>
      </c>
      <c r="B5477" s="4" t="s">
        <v>23084</v>
      </c>
    </row>
    <row r="5478" spans="1:2" x14ac:dyDescent="0.2">
      <c r="A5478" s="4" t="s">
        <v>23085</v>
      </c>
      <c r="B5478" s="4" t="s">
        <v>23086</v>
      </c>
    </row>
    <row r="5479" spans="1:2" x14ac:dyDescent="0.2">
      <c r="A5479" s="4" t="s">
        <v>23087</v>
      </c>
      <c r="B5479" s="4" t="s">
        <v>23088</v>
      </c>
    </row>
    <row r="5480" spans="1:2" x14ac:dyDescent="0.2">
      <c r="A5480" s="4" t="s">
        <v>23089</v>
      </c>
      <c r="B5480" s="4" t="s">
        <v>23090</v>
      </c>
    </row>
    <row r="5481" spans="1:2" x14ac:dyDescent="0.2">
      <c r="A5481" s="4" t="s">
        <v>23091</v>
      </c>
      <c r="B5481" s="4" t="s">
        <v>23092</v>
      </c>
    </row>
    <row r="5482" spans="1:2" x14ac:dyDescent="0.2">
      <c r="A5482" s="4" t="s">
        <v>23093</v>
      </c>
      <c r="B5482" s="4" t="s">
        <v>23094</v>
      </c>
    </row>
    <row r="5483" spans="1:2" x14ac:dyDescent="0.2">
      <c r="A5483" s="4" t="s">
        <v>23095</v>
      </c>
      <c r="B5483" s="4" t="s">
        <v>23096</v>
      </c>
    </row>
    <row r="5484" spans="1:2" x14ac:dyDescent="0.2">
      <c r="A5484" s="4" t="s">
        <v>23097</v>
      </c>
      <c r="B5484" s="4" t="s">
        <v>23098</v>
      </c>
    </row>
    <row r="5485" spans="1:2" x14ac:dyDescent="0.2">
      <c r="A5485" s="4" t="s">
        <v>23099</v>
      </c>
      <c r="B5485" s="4" t="s">
        <v>23100</v>
      </c>
    </row>
    <row r="5486" spans="1:2" x14ac:dyDescent="0.2">
      <c r="A5486" s="4" t="s">
        <v>23101</v>
      </c>
      <c r="B5486" s="4" t="s">
        <v>23102</v>
      </c>
    </row>
    <row r="5487" spans="1:2" x14ac:dyDescent="0.2">
      <c r="A5487" s="4" t="s">
        <v>23103</v>
      </c>
      <c r="B5487" s="4" t="s">
        <v>23104</v>
      </c>
    </row>
    <row r="5488" spans="1:2" x14ac:dyDescent="0.2">
      <c r="A5488" s="4" t="s">
        <v>23105</v>
      </c>
      <c r="B5488" s="4" t="s">
        <v>23106</v>
      </c>
    </row>
    <row r="5489" spans="1:2" x14ac:dyDescent="0.2">
      <c r="A5489" s="4" t="s">
        <v>23107</v>
      </c>
      <c r="B5489" s="4" t="s">
        <v>23108</v>
      </c>
    </row>
    <row r="5490" spans="1:2" x14ac:dyDescent="0.2">
      <c r="A5490" s="4" t="s">
        <v>23109</v>
      </c>
      <c r="B5490" s="4" t="s">
        <v>23110</v>
      </c>
    </row>
    <row r="5491" spans="1:2" x14ac:dyDescent="0.2">
      <c r="A5491" s="4" t="s">
        <v>23111</v>
      </c>
      <c r="B5491" s="4" t="s">
        <v>23112</v>
      </c>
    </row>
    <row r="5492" spans="1:2" x14ac:dyDescent="0.2">
      <c r="A5492" s="4" t="s">
        <v>23113</v>
      </c>
      <c r="B5492" s="4" t="s">
        <v>23114</v>
      </c>
    </row>
    <row r="5493" spans="1:2" x14ac:dyDescent="0.2">
      <c r="A5493" s="4" t="s">
        <v>23115</v>
      </c>
      <c r="B5493" s="4" t="s">
        <v>23116</v>
      </c>
    </row>
    <row r="5494" spans="1:2" x14ac:dyDescent="0.2">
      <c r="A5494" s="4" t="s">
        <v>23117</v>
      </c>
      <c r="B5494" s="4" t="s">
        <v>23118</v>
      </c>
    </row>
    <row r="5495" spans="1:2" x14ac:dyDescent="0.2">
      <c r="A5495" s="4" t="s">
        <v>23119</v>
      </c>
      <c r="B5495" s="4" t="s">
        <v>23120</v>
      </c>
    </row>
    <row r="5496" spans="1:2" x14ac:dyDescent="0.2">
      <c r="A5496" s="4" t="s">
        <v>23121</v>
      </c>
      <c r="B5496" s="4" t="s">
        <v>23122</v>
      </c>
    </row>
    <row r="5497" spans="1:2" x14ac:dyDescent="0.2">
      <c r="A5497" s="4" t="s">
        <v>23123</v>
      </c>
      <c r="B5497" s="4" t="s">
        <v>23124</v>
      </c>
    </row>
    <row r="5498" spans="1:2" x14ac:dyDescent="0.2">
      <c r="A5498" s="4" t="s">
        <v>23125</v>
      </c>
      <c r="B5498" s="4" t="s">
        <v>23126</v>
      </c>
    </row>
    <row r="5499" spans="1:2" x14ac:dyDescent="0.2">
      <c r="A5499" s="4" t="s">
        <v>23127</v>
      </c>
      <c r="B5499" s="4" t="s">
        <v>23128</v>
      </c>
    </row>
    <row r="5500" spans="1:2" x14ac:dyDescent="0.2">
      <c r="A5500" s="4" t="s">
        <v>23129</v>
      </c>
      <c r="B5500" s="4" t="s">
        <v>23130</v>
      </c>
    </row>
    <row r="5501" spans="1:2" x14ac:dyDescent="0.2">
      <c r="A5501" s="4" t="s">
        <v>23131</v>
      </c>
      <c r="B5501" s="4" t="s">
        <v>23132</v>
      </c>
    </row>
    <row r="5502" spans="1:2" x14ac:dyDescent="0.2">
      <c r="A5502" s="4" t="s">
        <v>23133</v>
      </c>
      <c r="B5502" s="4" t="s">
        <v>23134</v>
      </c>
    </row>
    <row r="5503" spans="1:2" x14ac:dyDescent="0.2">
      <c r="A5503" s="4" t="s">
        <v>23135</v>
      </c>
      <c r="B5503" s="4" t="s">
        <v>23136</v>
      </c>
    </row>
    <row r="5504" spans="1:2" x14ac:dyDescent="0.2">
      <c r="A5504" s="4" t="s">
        <v>23137</v>
      </c>
      <c r="B5504" s="4" t="s">
        <v>23138</v>
      </c>
    </row>
    <row r="5505" spans="1:2" x14ac:dyDescent="0.2">
      <c r="A5505" s="4" t="s">
        <v>23139</v>
      </c>
      <c r="B5505" s="4" t="s">
        <v>23140</v>
      </c>
    </row>
    <row r="5506" spans="1:2" x14ac:dyDescent="0.2">
      <c r="A5506" s="4" t="s">
        <v>23141</v>
      </c>
      <c r="B5506" s="4" t="s">
        <v>23142</v>
      </c>
    </row>
    <row r="5507" spans="1:2" x14ac:dyDescent="0.2">
      <c r="A5507" s="4" t="s">
        <v>23143</v>
      </c>
      <c r="B5507" s="4" t="s">
        <v>23144</v>
      </c>
    </row>
    <row r="5508" spans="1:2" x14ac:dyDescent="0.2">
      <c r="A5508" s="4" t="s">
        <v>23145</v>
      </c>
      <c r="B5508" s="4" t="s">
        <v>23146</v>
      </c>
    </row>
    <row r="5509" spans="1:2" x14ac:dyDescent="0.2">
      <c r="A5509" s="4" t="s">
        <v>23147</v>
      </c>
      <c r="B5509" s="4" t="s">
        <v>23148</v>
      </c>
    </row>
    <row r="5510" spans="1:2" x14ac:dyDescent="0.2">
      <c r="A5510" s="4" t="s">
        <v>23149</v>
      </c>
      <c r="B5510" s="4" t="s">
        <v>23150</v>
      </c>
    </row>
    <row r="5511" spans="1:2" x14ac:dyDescent="0.2">
      <c r="A5511" s="4" t="s">
        <v>23151</v>
      </c>
      <c r="B5511" s="4" t="s">
        <v>23152</v>
      </c>
    </row>
    <row r="5512" spans="1:2" x14ac:dyDescent="0.2">
      <c r="A5512" s="4" t="s">
        <v>23153</v>
      </c>
      <c r="B5512" s="4" t="s">
        <v>23154</v>
      </c>
    </row>
    <row r="5513" spans="1:2" x14ac:dyDescent="0.2">
      <c r="A5513" s="4" t="s">
        <v>23155</v>
      </c>
      <c r="B5513" s="4" t="s">
        <v>23156</v>
      </c>
    </row>
    <row r="5514" spans="1:2" x14ac:dyDescent="0.2">
      <c r="A5514" s="4" t="s">
        <v>23157</v>
      </c>
      <c r="B5514" s="4" t="s">
        <v>23158</v>
      </c>
    </row>
    <row r="5515" spans="1:2" x14ac:dyDescent="0.2">
      <c r="A5515" s="4" t="s">
        <v>23159</v>
      </c>
      <c r="B5515" s="4" t="s">
        <v>23160</v>
      </c>
    </row>
    <row r="5516" spans="1:2" x14ac:dyDescent="0.2">
      <c r="A5516" s="4" t="s">
        <v>23161</v>
      </c>
      <c r="B5516" s="4" t="s">
        <v>23162</v>
      </c>
    </row>
    <row r="5517" spans="1:2" x14ac:dyDescent="0.2">
      <c r="A5517" s="4" t="s">
        <v>23163</v>
      </c>
      <c r="B5517" s="4" t="s">
        <v>23164</v>
      </c>
    </row>
    <row r="5518" spans="1:2" x14ac:dyDescent="0.2">
      <c r="A5518" s="4" t="s">
        <v>23165</v>
      </c>
      <c r="B5518" s="4" t="s">
        <v>23166</v>
      </c>
    </row>
    <row r="5519" spans="1:2" x14ac:dyDescent="0.2">
      <c r="A5519" s="4" t="s">
        <v>23167</v>
      </c>
      <c r="B5519" s="4" t="s">
        <v>23168</v>
      </c>
    </row>
    <row r="5520" spans="1:2" x14ac:dyDescent="0.2">
      <c r="A5520" s="4" t="s">
        <v>23169</v>
      </c>
      <c r="B5520" s="4" t="s">
        <v>23170</v>
      </c>
    </row>
    <row r="5521" spans="1:2" x14ac:dyDescent="0.2">
      <c r="A5521" s="4" t="s">
        <v>23171</v>
      </c>
      <c r="B5521" s="4" t="s">
        <v>23172</v>
      </c>
    </row>
    <row r="5522" spans="1:2" x14ac:dyDescent="0.2">
      <c r="A5522" s="4" t="s">
        <v>23173</v>
      </c>
      <c r="B5522" s="4" t="s">
        <v>23174</v>
      </c>
    </row>
    <row r="5523" spans="1:2" x14ac:dyDescent="0.2">
      <c r="A5523" s="4" t="s">
        <v>23175</v>
      </c>
      <c r="B5523" s="4" t="s">
        <v>23176</v>
      </c>
    </row>
    <row r="5524" spans="1:2" x14ac:dyDescent="0.2">
      <c r="A5524" s="4" t="s">
        <v>23177</v>
      </c>
      <c r="B5524" s="4" t="s">
        <v>23178</v>
      </c>
    </row>
    <row r="5525" spans="1:2" x14ac:dyDescent="0.2">
      <c r="A5525" s="4" t="s">
        <v>23179</v>
      </c>
      <c r="B5525" s="4" t="s">
        <v>23180</v>
      </c>
    </row>
    <row r="5526" spans="1:2" x14ac:dyDescent="0.2">
      <c r="A5526" s="4" t="s">
        <v>23181</v>
      </c>
      <c r="B5526" s="4" t="s">
        <v>23182</v>
      </c>
    </row>
    <row r="5527" spans="1:2" x14ac:dyDescent="0.2">
      <c r="A5527" s="4" t="s">
        <v>23183</v>
      </c>
      <c r="B5527" s="4" t="s">
        <v>23184</v>
      </c>
    </row>
    <row r="5528" spans="1:2" x14ac:dyDescent="0.2">
      <c r="A5528" s="4" t="s">
        <v>23185</v>
      </c>
      <c r="B5528" s="4" t="s">
        <v>23186</v>
      </c>
    </row>
    <row r="5529" spans="1:2" x14ac:dyDescent="0.2">
      <c r="A5529" s="4" t="s">
        <v>23187</v>
      </c>
      <c r="B5529" s="4" t="s">
        <v>23188</v>
      </c>
    </row>
    <row r="5530" spans="1:2" x14ac:dyDescent="0.2">
      <c r="A5530" s="4" t="s">
        <v>23189</v>
      </c>
      <c r="B5530" s="4" t="s">
        <v>23190</v>
      </c>
    </row>
    <row r="5531" spans="1:2" x14ac:dyDescent="0.2">
      <c r="A5531" s="4" t="s">
        <v>23191</v>
      </c>
      <c r="B5531" s="4" t="s">
        <v>23192</v>
      </c>
    </row>
    <row r="5532" spans="1:2" x14ac:dyDescent="0.2">
      <c r="A5532" s="4" t="s">
        <v>23193</v>
      </c>
      <c r="B5532" s="4" t="s">
        <v>23194</v>
      </c>
    </row>
    <row r="5533" spans="1:2" x14ac:dyDescent="0.2">
      <c r="A5533" s="4" t="s">
        <v>23195</v>
      </c>
      <c r="B5533" s="4" t="s">
        <v>23196</v>
      </c>
    </row>
    <row r="5534" spans="1:2" x14ac:dyDescent="0.2">
      <c r="A5534" s="4" t="s">
        <v>23197</v>
      </c>
      <c r="B5534" s="4" t="s">
        <v>23198</v>
      </c>
    </row>
    <row r="5535" spans="1:2" x14ac:dyDescent="0.2">
      <c r="A5535" s="4" t="s">
        <v>23199</v>
      </c>
      <c r="B5535" s="4" t="s">
        <v>23200</v>
      </c>
    </row>
    <row r="5536" spans="1:2" x14ac:dyDescent="0.2">
      <c r="A5536" s="4" t="s">
        <v>23201</v>
      </c>
      <c r="B5536" s="4" t="s">
        <v>23202</v>
      </c>
    </row>
    <row r="5537" spans="1:2" x14ac:dyDescent="0.2">
      <c r="A5537" s="4" t="s">
        <v>23203</v>
      </c>
      <c r="B5537" s="4" t="s">
        <v>23204</v>
      </c>
    </row>
    <row r="5538" spans="1:2" x14ac:dyDescent="0.2">
      <c r="A5538" s="4" t="s">
        <v>23205</v>
      </c>
      <c r="B5538" s="4" t="s">
        <v>23206</v>
      </c>
    </row>
    <row r="5539" spans="1:2" x14ac:dyDescent="0.2">
      <c r="A5539" s="4" t="s">
        <v>23207</v>
      </c>
      <c r="B5539" s="4" t="s">
        <v>23208</v>
      </c>
    </row>
    <row r="5540" spans="1:2" x14ac:dyDescent="0.2">
      <c r="A5540" s="4" t="s">
        <v>23209</v>
      </c>
      <c r="B5540" s="4" t="s">
        <v>23210</v>
      </c>
    </row>
    <row r="5541" spans="1:2" x14ac:dyDescent="0.2">
      <c r="A5541" s="4" t="s">
        <v>23211</v>
      </c>
      <c r="B5541" s="4" t="s">
        <v>23212</v>
      </c>
    </row>
    <row r="5542" spans="1:2" x14ac:dyDescent="0.2">
      <c r="A5542" s="4" t="s">
        <v>23213</v>
      </c>
      <c r="B5542" s="4" t="s">
        <v>23214</v>
      </c>
    </row>
    <row r="5543" spans="1:2" x14ac:dyDescent="0.2">
      <c r="A5543" s="4" t="s">
        <v>23215</v>
      </c>
      <c r="B5543" s="4" t="s">
        <v>23216</v>
      </c>
    </row>
    <row r="5544" spans="1:2" x14ac:dyDescent="0.2">
      <c r="A5544" s="4" t="s">
        <v>23217</v>
      </c>
      <c r="B5544" s="4" t="s">
        <v>23218</v>
      </c>
    </row>
    <row r="5545" spans="1:2" x14ac:dyDescent="0.2">
      <c r="A5545" s="4" t="s">
        <v>23219</v>
      </c>
      <c r="B5545" s="4" t="s">
        <v>23220</v>
      </c>
    </row>
    <row r="5546" spans="1:2" x14ac:dyDescent="0.2">
      <c r="A5546" s="4" t="s">
        <v>23221</v>
      </c>
      <c r="B5546" s="4" t="s">
        <v>23222</v>
      </c>
    </row>
    <row r="5547" spans="1:2" x14ac:dyDescent="0.2">
      <c r="A5547" s="4" t="s">
        <v>23223</v>
      </c>
      <c r="B5547" s="4" t="s">
        <v>23224</v>
      </c>
    </row>
    <row r="5548" spans="1:2" x14ac:dyDescent="0.2">
      <c r="A5548" s="4" t="s">
        <v>23225</v>
      </c>
      <c r="B5548" s="4" t="s">
        <v>23226</v>
      </c>
    </row>
    <row r="5549" spans="1:2" x14ac:dyDescent="0.2">
      <c r="A5549" s="4" t="s">
        <v>23227</v>
      </c>
      <c r="B5549" s="4" t="s">
        <v>23228</v>
      </c>
    </row>
    <row r="5550" spans="1:2" x14ac:dyDescent="0.2">
      <c r="A5550" s="4" t="s">
        <v>23229</v>
      </c>
      <c r="B5550" s="4" t="s">
        <v>23230</v>
      </c>
    </row>
    <row r="5551" spans="1:2" x14ac:dyDescent="0.2">
      <c r="A5551" s="4" t="s">
        <v>23231</v>
      </c>
      <c r="B5551" s="4" t="s">
        <v>23232</v>
      </c>
    </row>
    <row r="5552" spans="1:2" x14ac:dyDescent="0.2">
      <c r="A5552" s="4" t="s">
        <v>23233</v>
      </c>
      <c r="B5552" s="4" t="s">
        <v>23234</v>
      </c>
    </row>
    <row r="5553" spans="1:2" x14ac:dyDescent="0.2">
      <c r="A5553" s="4" t="s">
        <v>23235</v>
      </c>
      <c r="B5553" s="4" t="s">
        <v>23236</v>
      </c>
    </row>
    <row r="5554" spans="1:2" x14ac:dyDescent="0.2">
      <c r="A5554" s="4" t="s">
        <v>23237</v>
      </c>
      <c r="B5554" s="4" t="s">
        <v>23238</v>
      </c>
    </row>
    <row r="5555" spans="1:2" x14ac:dyDescent="0.2">
      <c r="A5555" s="4" t="s">
        <v>23239</v>
      </c>
      <c r="B5555" s="4" t="s">
        <v>23240</v>
      </c>
    </row>
    <row r="5556" spans="1:2" x14ac:dyDescent="0.2">
      <c r="A5556" s="4" t="s">
        <v>23241</v>
      </c>
      <c r="B5556" s="4" t="s">
        <v>23242</v>
      </c>
    </row>
    <row r="5557" spans="1:2" x14ac:dyDescent="0.2">
      <c r="A5557" s="4" t="s">
        <v>23243</v>
      </c>
      <c r="B5557" s="4" t="s">
        <v>23244</v>
      </c>
    </row>
    <row r="5558" spans="1:2" x14ac:dyDescent="0.2">
      <c r="A5558" s="4" t="s">
        <v>23245</v>
      </c>
      <c r="B5558" s="4" t="s">
        <v>23246</v>
      </c>
    </row>
    <row r="5559" spans="1:2" x14ac:dyDescent="0.2">
      <c r="A5559" s="4" t="s">
        <v>23247</v>
      </c>
      <c r="B5559" s="4" t="s">
        <v>23248</v>
      </c>
    </row>
    <row r="5560" spans="1:2" x14ac:dyDescent="0.2">
      <c r="A5560" s="4" t="s">
        <v>23249</v>
      </c>
      <c r="B5560" s="4" t="s">
        <v>23250</v>
      </c>
    </row>
    <row r="5561" spans="1:2" x14ac:dyDescent="0.2">
      <c r="A5561" s="4" t="s">
        <v>23251</v>
      </c>
      <c r="B5561" s="4" t="s">
        <v>23252</v>
      </c>
    </row>
    <row r="5562" spans="1:2" x14ac:dyDescent="0.2">
      <c r="A5562" s="4" t="s">
        <v>23253</v>
      </c>
      <c r="B5562" s="4" t="s">
        <v>23254</v>
      </c>
    </row>
    <row r="5563" spans="1:2" x14ac:dyDescent="0.2">
      <c r="A5563" s="4" t="s">
        <v>23255</v>
      </c>
      <c r="B5563" s="4" t="s">
        <v>23256</v>
      </c>
    </row>
    <row r="5564" spans="1:2" x14ac:dyDescent="0.2">
      <c r="A5564" s="4" t="s">
        <v>23257</v>
      </c>
      <c r="B5564" s="4" t="s">
        <v>23258</v>
      </c>
    </row>
    <row r="5565" spans="1:2" x14ac:dyDescent="0.2">
      <c r="A5565" s="4" t="s">
        <v>23259</v>
      </c>
      <c r="B5565" s="4" t="s">
        <v>23260</v>
      </c>
    </row>
    <row r="5566" spans="1:2" x14ac:dyDescent="0.2">
      <c r="A5566" s="4" t="s">
        <v>23261</v>
      </c>
      <c r="B5566" s="4" t="s">
        <v>23262</v>
      </c>
    </row>
    <row r="5567" spans="1:2" x14ac:dyDescent="0.2">
      <c r="A5567" s="4" t="s">
        <v>23263</v>
      </c>
      <c r="B5567" s="4" t="s">
        <v>23264</v>
      </c>
    </row>
    <row r="5568" spans="1:2" x14ac:dyDescent="0.2">
      <c r="A5568" s="4" t="s">
        <v>23265</v>
      </c>
      <c r="B5568" s="4" t="s">
        <v>23266</v>
      </c>
    </row>
    <row r="5569" spans="1:2" x14ac:dyDescent="0.2">
      <c r="A5569" s="4" t="s">
        <v>23267</v>
      </c>
      <c r="B5569" s="4" t="s">
        <v>23268</v>
      </c>
    </row>
    <row r="5570" spans="1:2" x14ac:dyDescent="0.2">
      <c r="A5570" s="4" t="s">
        <v>23269</v>
      </c>
      <c r="B5570" s="4" t="s">
        <v>23270</v>
      </c>
    </row>
    <row r="5571" spans="1:2" x14ac:dyDescent="0.2">
      <c r="A5571" s="4" t="s">
        <v>23271</v>
      </c>
      <c r="B5571" s="4" t="s">
        <v>23272</v>
      </c>
    </row>
    <row r="5572" spans="1:2" x14ac:dyDescent="0.2">
      <c r="A5572" s="4" t="s">
        <v>23273</v>
      </c>
      <c r="B5572" s="4" t="s">
        <v>23274</v>
      </c>
    </row>
    <row r="5573" spans="1:2" x14ac:dyDescent="0.2">
      <c r="A5573" s="4" t="s">
        <v>23275</v>
      </c>
      <c r="B5573" s="4" t="s">
        <v>23276</v>
      </c>
    </row>
    <row r="5574" spans="1:2" x14ac:dyDescent="0.2">
      <c r="A5574" s="4" t="s">
        <v>23277</v>
      </c>
      <c r="B5574" s="4" t="s">
        <v>23278</v>
      </c>
    </row>
    <row r="5575" spans="1:2" x14ac:dyDescent="0.2">
      <c r="A5575" s="4" t="s">
        <v>23279</v>
      </c>
      <c r="B5575" s="4" t="s">
        <v>23280</v>
      </c>
    </row>
    <row r="5576" spans="1:2" x14ac:dyDescent="0.2">
      <c r="A5576" s="4" t="s">
        <v>23281</v>
      </c>
      <c r="B5576" s="4" t="s">
        <v>23282</v>
      </c>
    </row>
    <row r="5577" spans="1:2" x14ac:dyDescent="0.2">
      <c r="A5577" s="4" t="s">
        <v>23283</v>
      </c>
      <c r="B5577" s="4" t="s">
        <v>23284</v>
      </c>
    </row>
    <row r="5578" spans="1:2" x14ac:dyDescent="0.2">
      <c r="A5578" s="4" t="s">
        <v>23285</v>
      </c>
      <c r="B5578" s="4" t="s">
        <v>23286</v>
      </c>
    </row>
    <row r="5579" spans="1:2" x14ac:dyDescent="0.2">
      <c r="A5579" s="4" t="s">
        <v>23287</v>
      </c>
      <c r="B5579" s="4" t="s">
        <v>23288</v>
      </c>
    </row>
    <row r="5580" spans="1:2" x14ac:dyDescent="0.2">
      <c r="A5580" s="4" t="s">
        <v>23289</v>
      </c>
      <c r="B5580" s="4" t="s">
        <v>23290</v>
      </c>
    </row>
    <row r="5581" spans="1:2" x14ac:dyDescent="0.2">
      <c r="A5581" s="4" t="s">
        <v>23291</v>
      </c>
      <c r="B5581" s="4" t="s">
        <v>23292</v>
      </c>
    </row>
    <row r="5582" spans="1:2" x14ac:dyDescent="0.2">
      <c r="A5582" s="4" t="s">
        <v>23293</v>
      </c>
      <c r="B5582" s="4" t="s">
        <v>23294</v>
      </c>
    </row>
    <row r="5583" spans="1:2" x14ac:dyDescent="0.2">
      <c r="A5583" s="4" t="s">
        <v>23295</v>
      </c>
      <c r="B5583" s="4" t="s">
        <v>23296</v>
      </c>
    </row>
    <row r="5584" spans="1:2" x14ac:dyDescent="0.2">
      <c r="A5584" s="4" t="s">
        <v>23297</v>
      </c>
      <c r="B5584" s="4" t="s">
        <v>23298</v>
      </c>
    </row>
    <row r="5585" spans="1:2" x14ac:dyDescent="0.2">
      <c r="A5585" s="4" t="s">
        <v>23299</v>
      </c>
      <c r="B5585" s="4" t="s">
        <v>23300</v>
      </c>
    </row>
    <row r="5586" spans="1:2" x14ac:dyDescent="0.2">
      <c r="A5586" s="4" t="s">
        <v>23301</v>
      </c>
      <c r="B5586" s="4" t="s">
        <v>23302</v>
      </c>
    </row>
    <row r="5587" spans="1:2" x14ac:dyDescent="0.2">
      <c r="A5587" s="4" t="s">
        <v>23303</v>
      </c>
      <c r="B5587" s="4" t="s">
        <v>23304</v>
      </c>
    </row>
    <row r="5588" spans="1:2" x14ac:dyDescent="0.2">
      <c r="A5588" s="4" t="s">
        <v>23305</v>
      </c>
      <c r="B5588" s="4" t="s">
        <v>23306</v>
      </c>
    </row>
    <row r="5589" spans="1:2" x14ac:dyDescent="0.2">
      <c r="A5589" s="4" t="s">
        <v>23307</v>
      </c>
      <c r="B5589" s="4" t="s">
        <v>23308</v>
      </c>
    </row>
    <row r="5590" spans="1:2" x14ac:dyDescent="0.2">
      <c r="A5590" s="4" t="s">
        <v>23309</v>
      </c>
      <c r="B5590" s="4" t="s">
        <v>23310</v>
      </c>
    </row>
    <row r="5591" spans="1:2" x14ac:dyDescent="0.2">
      <c r="A5591" s="4" t="s">
        <v>23311</v>
      </c>
      <c r="B5591" s="4" t="s">
        <v>23312</v>
      </c>
    </row>
    <row r="5592" spans="1:2" x14ac:dyDescent="0.2">
      <c r="A5592" s="4" t="s">
        <v>23313</v>
      </c>
      <c r="B5592" s="4" t="s">
        <v>23314</v>
      </c>
    </row>
    <row r="5593" spans="1:2" x14ac:dyDescent="0.2">
      <c r="A5593" s="4" t="s">
        <v>23315</v>
      </c>
      <c r="B5593" s="4" t="s">
        <v>23316</v>
      </c>
    </row>
    <row r="5594" spans="1:2" x14ac:dyDescent="0.2">
      <c r="A5594" s="4" t="s">
        <v>23317</v>
      </c>
      <c r="B5594" s="4" t="s">
        <v>23318</v>
      </c>
    </row>
    <row r="5595" spans="1:2" x14ac:dyDescent="0.2">
      <c r="A5595" s="4" t="s">
        <v>23319</v>
      </c>
      <c r="B5595" s="4" t="s">
        <v>23320</v>
      </c>
    </row>
    <row r="5596" spans="1:2" x14ac:dyDescent="0.2">
      <c r="A5596" s="4" t="s">
        <v>23321</v>
      </c>
      <c r="B5596" s="4" t="s">
        <v>23322</v>
      </c>
    </row>
    <row r="5597" spans="1:2" x14ac:dyDescent="0.2">
      <c r="A5597" s="4" t="s">
        <v>23323</v>
      </c>
      <c r="B5597" s="4" t="s">
        <v>23324</v>
      </c>
    </row>
    <row r="5598" spans="1:2" x14ac:dyDescent="0.2">
      <c r="A5598" s="4" t="s">
        <v>23325</v>
      </c>
      <c r="B5598" s="4" t="s">
        <v>23326</v>
      </c>
    </row>
    <row r="5599" spans="1:2" x14ac:dyDescent="0.2">
      <c r="A5599" s="4" t="s">
        <v>23327</v>
      </c>
      <c r="B5599" s="4" t="s">
        <v>23328</v>
      </c>
    </row>
    <row r="5600" spans="1:2" x14ac:dyDescent="0.2">
      <c r="A5600" s="4" t="s">
        <v>23329</v>
      </c>
      <c r="B5600" s="4" t="s">
        <v>23330</v>
      </c>
    </row>
    <row r="5601" spans="1:2" x14ac:dyDescent="0.2">
      <c r="A5601" s="4" t="s">
        <v>23331</v>
      </c>
      <c r="B5601" s="4" t="s">
        <v>23332</v>
      </c>
    </row>
    <row r="5602" spans="1:2" x14ac:dyDescent="0.2">
      <c r="A5602" s="4" t="s">
        <v>23333</v>
      </c>
      <c r="B5602" s="4" t="s">
        <v>23334</v>
      </c>
    </row>
    <row r="5603" spans="1:2" x14ac:dyDescent="0.2">
      <c r="A5603" s="4" t="s">
        <v>23335</v>
      </c>
      <c r="B5603" s="4" t="s">
        <v>23336</v>
      </c>
    </row>
    <row r="5604" spans="1:2" x14ac:dyDescent="0.2">
      <c r="A5604" s="4" t="s">
        <v>23337</v>
      </c>
      <c r="B5604" s="4" t="s">
        <v>23338</v>
      </c>
    </row>
    <row r="5605" spans="1:2" x14ac:dyDescent="0.2">
      <c r="A5605" s="4" t="s">
        <v>23339</v>
      </c>
      <c r="B5605" s="4" t="s">
        <v>23340</v>
      </c>
    </row>
    <row r="5606" spans="1:2" x14ac:dyDescent="0.2">
      <c r="A5606" s="4" t="s">
        <v>23341</v>
      </c>
      <c r="B5606" s="4" t="s">
        <v>23342</v>
      </c>
    </row>
    <row r="5607" spans="1:2" x14ac:dyDescent="0.2">
      <c r="A5607" s="4" t="s">
        <v>23343</v>
      </c>
      <c r="B5607" s="4" t="s">
        <v>23344</v>
      </c>
    </row>
    <row r="5608" spans="1:2" x14ac:dyDescent="0.2">
      <c r="A5608" s="4" t="s">
        <v>23345</v>
      </c>
      <c r="B5608" s="4" t="s">
        <v>23346</v>
      </c>
    </row>
    <row r="5609" spans="1:2" x14ac:dyDescent="0.2">
      <c r="A5609" s="4" t="s">
        <v>23347</v>
      </c>
      <c r="B5609" s="4" t="s">
        <v>23348</v>
      </c>
    </row>
    <row r="5610" spans="1:2" x14ac:dyDescent="0.2">
      <c r="A5610" s="4" t="s">
        <v>23349</v>
      </c>
      <c r="B5610" s="4" t="s">
        <v>23350</v>
      </c>
    </row>
    <row r="5611" spans="1:2" x14ac:dyDescent="0.2">
      <c r="A5611" s="4" t="s">
        <v>23351</v>
      </c>
      <c r="B5611" s="4" t="s">
        <v>23352</v>
      </c>
    </row>
    <row r="5612" spans="1:2" x14ac:dyDescent="0.2">
      <c r="A5612" s="4" t="s">
        <v>23353</v>
      </c>
      <c r="B5612" s="4" t="s">
        <v>23354</v>
      </c>
    </row>
    <row r="5613" spans="1:2" x14ac:dyDescent="0.2">
      <c r="A5613" s="4" t="s">
        <v>23355</v>
      </c>
      <c r="B5613" s="4" t="s">
        <v>23356</v>
      </c>
    </row>
    <row r="5614" spans="1:2" x14ac:dyDescent="0.2">
      <c r="A5614" s="4" t="s">
        <v>23357</v>
      </c>
      <c r="B5614" s="4" t="s">
        <v>23358</v>
      </c>
    </row>
    <row r="5615" spans="1:2" x14ac:dyDescent="0.2">
      <c r="A5615" s="4" t="s">
        <v>23359</v>
      </c>
      <c r="B5615" s="4" t="s">
        <v>23360</v>
      </c>
    </row>
    <row r="5616" spans="1:2" x14ac:dyDescent="0.2">
      <c r="A5616" s="4" t="s">
        <v>23361</v>
      </c>
      <c r="B5616" s="4" t="s">
        <v>23362</v>
      </c>
    </row>
    <row r="5617" spans="1:2" x14ac:dyDescent="0.2">
      <c r="A5617" s="4" t="s">
        <v>23363</v>
      </c>
      <c r="B5617" s="4" t="s">
        <v>23364</v>
      </c>
    </row>
    <row r="5618" spans="1:2" x14ac:dyDescent="0.2">
      <c r="A5618" s="4" t="s">
        <v>23365</v>
      </c>
      <c r="B5618" s="4" t="s">
        <v>23366</v>
      </c>
    </row>
    <row r="5619" spans="1:2" x14ac:dyDescent="0.2">
      <c r="A5619" s="4" t="s">
        <v>23367</v>
      </c>
      <c r="B5619" s="4" t="s">
        <v>23368</v>
      </c>
    </row>
    <row r="5620" spans="1:2" x14ac:dyDescent="0.2">
      <c r="A5620" s="4" t="s">
        <v>23369</v>
      </c>
      <c r="B5620" s="4" t="s">
        <v>23370</v>
      </c>
    </row>
    <row r="5621" spans="1:2" x14ac:dyDescent="0.2">
      <c r="A5621" s="4" t="s">
        <v>23371</v>
      </c>
      <c r="B5621" s="4" t="s">
        <v>23372</v>
      </c>
    </row>
    <row r="5622" spans="1:2" x14ac:dyDescent="0.2">
      <c r="A5622" s="4" t="s">
        <v>23373</v>
      </c>
      <c r="B5622" s="4" t="s">
        <v>23374</v>
      </c>
    </row>
    <row r="5623" spans="1:2" x14ac:dyDescent="0.2">
      <c r="A5623" s="4" t="s">
        <v>23375</v>
      </c>
      <c r="B5623" s="4" t="s">
        <v>23376</v>
      </c>
    </row>
    <row r="5624" spans="1:2" x14ac:dyDescent="0.2">
      <c r="A5624" s="4" t="s">
        <v>23377</v>
      </c>
      <c r="B5624" s="4" t="s">
        <v>23378</v>
      </c>
    </row>
    <row r="5625" spans="1:2" x14ac:dyDescent="0.2">
      <c r="A5625" s="4" t="s">
        <v>23379</v>
      </c>
      <c r="B5625" s="4" t="s">
        <v>23380</v>
      </c>
    </row>
    <row r="5626" spans="1:2" x14ac:dyDescent="0.2">
      <c r="A5626" s="4" t="s">
        <v>23381</v>
      </c>
      <c r="B5626" s="4" t="s">
        <v>23382</v>
      </c>
    </row>
    <row r="5627" spans="1:2" x14ac:dyDescent="0.2">
      <c r="A5627" s="4" t="s">
        <v>23383</v>
      </c>
      <c r="B5627" s="4" t="s">
        <v>23384</v>
      </c>
    </row>
    <row r="5628" spans="1:2" x14ac:dyDescent="0.2">
      <c r="A5628" s="4" t="s">
        <v>23385</v>
      </c>
      <c r="B5628" s="4" t="s">
        <v>23386</v>
      </c>
    </row>
    <row r="5629" spans="1:2" x14ac:dyDescent="0.2">
      <c r="A5629" s="4" t="s">
        <v>23387</v>
      </c>
      <c r="B5629" s="4" t="s">
        <v>23388</v>
      </c>
    </row>
    <row r="5630" spans="1:2" x14ac:dyDescent="0.2">
      <c r="A5630" s="4" t="s">
        <v>23389</v>
      </c>
      <c r="B5630" s="4" t="s">
        <v>23390</v>
      </c>
    </row>
    <row r="5631" spans="1:2" x14ac:dyDescent="0.2">
      <c r="A5631" s="4" t="s">
        <v>23391</v>
      </c>
      <c r="B5631" s="4" t="s">
        <v>23392</v>
      </c>
    </row>
    <row r="5632" spans="1:2" x14ac:dyDescent="0.2">
      <c r="A5632" s="4" t="s">
        <v>23393</v>
      </c>
      <c r="B5632" s="4" t="s">
        <v>23394</v>
      </c>
    </row>
    <row r="5633" spans="1:2" x14ac:dyDescent="0.2">
      <c r="A5633" s="4" t="s">
        <v>23395</v>
      </c>
      <c r="B5633" s="4" t="s">
        <v>23396</v>
      </c>
    </row>
    <row r="5634" spans="1:2" x14ac:dyDescent="0.2">
      <c r="A5634" s="4" t="s">
        <v>23397</v>
      </c>
      <c r="B5634" s="4" t="s">
        <v>23398</v>
      </c>
    </row>
    <row r="5635" spans="1:2" x14ac:dyDescent="0.2">
      <c r="A5635" s="4" t="s">
        <v>23399</v>
      </c>
      <c r="B5635" s="4" t="s">
        <v>23400</v>
      </c>
    </row>
    <row r="5636" spans="1:2" x14ac:dyDescent="0.2">
      <c r="A5636" s="4" t="s">
        <v>23401</v>
      </c>
      <c r="B5636" s="4" t="s">
        <v>23402</v>
      </c>
    </row>
    <row r="5637" spans="1:2" x14ac:dyDescent="0.2">
      <c r="A5637" s="4" t="s">
        <v>23403</v>
      </c>
      <c r="B5637" s="4" t="s">
        <v>23404</v>
      </c>
    </row>
    <row r="5638" spans="1:2" x14ac:dyDescent="0.2">
      <c r="A5638" s="4" t="s">
        <v>23405</v>
      </c>
      <c r="B5638" s="4" t="s">
        <v>23406</v>
      </c>
    </row>
    <row r="5639" spans="1:2" x14ac:dyDescent="0.2">
      <c r="A5639" s="4" t="s">
        <v>23407</v>
      </c>
      <c r="B5639" s="4" t="s">
        <v>23408</v>
      </c>
    </row>
    <row r="5640" spans="1:2" x14ac:dyDescent="0.2">
      <c r="A5640" s="4" t="s">
        <v>23409</v>
      </c>
      <c r="B5640" s="4" t="s">
        <v>23410</v>
      </c>
    </row>
    <row r="5641" spans="1:2" x14ac:dyDescent="0.2">
      <c r="A5641" s="4" t="s">
        <v>23411</v>
      </c>
      <c r="B5641" s="4" t="s">
        <v>23412</v>
      </c>
    </row>
    <row r="5642" spans="1:2" x14ac:dyDescent="0.2">
      <c r="A5642" s="4" t="s">
        <v>23413</v>
      </c>
      <c r="B5642" s="4" t="s">
        <v>23414</v>
      </c>
    </row>
    <row r="5643" spans="1:2" x14ac:dyDescent="0.2">
      <c r="A5643" s="4" t="s">
        <v>23415</v>
      </c>
      <c r="B5643" s="4" t="s">
        <v>23416</v>
      </c>
    </row>
    <row r="5644" spans="1:2" x14ac:dyDescent="0.2">
      <c r="A5644" s="4" t="s">
        <v>23417</v>
      </c>
      <c r="B5644" s="4" t="s">
        <v>23418</v>
      </c>
    </row>
    <row r="5645" spans="1:2" x14ac:dyDescent="0.2">
      <c r="A5645" s="4" t="s">
        <v>23419</v>
      </c>
      <c r="B5645" s="4" t="s">
        <v>23420</v>
      </c>
    </row>
    <row r="5646" spans="1:2" x14ac:dyDescent="0.2">
      <c r="A5646" s="4" t="s">
        <v>23421</v>
      </c>
      <c r="B5646" s="4" t="s">
        <v>23422</v>
      </c>
    </row>
    <row r="5647" spans="1:2" x14ac:dyDescent="0.2">
      <c r="A5647" s="4" t="s">
        <v>23423</v>
      </c>
      <c r="B5647" s="4" t="s">
        <v>23424</v>
      </c>
    </row>
    <row r="5648" spans="1:2" x14ac:dyDescent="0.2">
      <c r="A5648" s="4" t="s">
        <v>23425</v>
      </c>
      <c r="B5648" s="4" t="s">
        <v>23426</v>
      </c>
    </row>
    <row r="5649" spans="1:2" x14ac:dyDescent="0.2">
      <c r="A5649" s="4" t="s">
        <v>23427</v>
      </c>
      <c r="B5649" s="4" t="s">
        <v>23428</v>
      </c>
    </row>
    <row r="5650" spans="1:2" x14ac:dyDescent="0.2">
      <c r="A5650" s="4" t="s">
        <v>23429</v>
      </c>
      <c r="B5650" s="4" t="s">
        <v>23430</v>
      </c>
    </row>
    <row r="5651" spans="1:2" x14ac:dyDescent="0.2">
      <c r="A5651" s="4" t="s">
        <v>23431</v>
      </c>
      <c r="B5651" s="4" t="s">
        <v>23432</v>
      </c>
    </row>
    <row r="5652" spans="1:2" x14ac:dyDescent="0.2">
      <c r="A5652" s="4" t="s">
        <v>23433</v>
      </c>
      <c r="B5652" s="4" t="s">
        <v>23434</v>
      </c>
    </row>
    <row r="5653" spans="1:2" x14ac:dyDescent="0.2">
      <c r="A5653" s="4" t="s">
        <v>23435</v>
      </c>
      <c r="B5653" s="4" t="s">
        <v>23436</v>
      </c>
    </row>
    <row r="5654" spans="1:2" x14ac:dyDescent="0.2">
      <c r="A5654" s="4" t="s">
        <v>23437</v>
      </c>
      <c r="B5654" s="4" t="s">
        <v>23438</v>
      </c>
    </row>
    <row r="5655" spans="1:2" x14ac:dyDescent="0.2">
      <c r="A5655" s="4" t="s">
        <v>23439</v>
      </c>
      <c r="B5655" s="4" t="s">
        <v>23440</v>
      </c>
    </row>
    <row r="5656" spans="1:2" x14ac:dyDescent="0.2">
      <c r="A5656" s="4" t="s">
        <v>23441</v>
      </c>
      <c r="B5656" s="4" t="s">
        <v>23442</v>
      </c>
    </row>
    <row r="5657" spans="1:2" x14ac:dyDescent="0.2">
      <c r="A5657" s="4" t="s">
        <v>23443</v>
      </c>
      <c r="B5657" s="4" t="s">
        <v>23444</v>
      </c>
    </row>
    <row r="5658" spans="1:2" x14ac:dyDescent="0.2">
      <c r="A5658" s="4" t="s">
        <v>23445</v>
      </c>
      <c r="B5658" s="4" t="s">
        <v>23446</v>
      </c>
    </row>
    <row r="5659" spans="1:2" x14ac:dyDescent="0.2">
      <c r="A5659" s="4" t="s">
        <v>23447</v>
      </c>
      <c r="B5659" s="4" t="s">
        <v>23448</v>
      </c>
    </row>
    <row r="5660" spans="1:2" x14ac:dyDescent="0.2">
      <c r="A5660" s="4" t="s">
        <v>23449</v>
      </c>
      <c r="B5660" s="4" t="s">
        <v>23450</v>
      </c>
    </row>
    <row r="5661" spans="1:2" x14ac:dyDescent="0.2">
      <c r="A5661" s="4" t="s">
        <v>23451</v>
      </c>
      <c r="B5661" s="4" t="s">
        <v>23452</v>
      </c>
    </row>
    <row r="5662" spans="1:2" x14ac:dyDescent="0.2">
      <c r="A5662" s="4" t="s">
        <v>23453</v>
      </c>
      <c r="B5662" s="4" t="s">
        <v>23454</v>
      </c>
    </row>
    <row r="5663" spans="1:2" x14ac:dyDescent="0.2">
      <c r="A5663" s="4" t="s">
        <v>23455</v>
      </c>
      <c r="B5663" s="4" t="s">
        <v>23456</v>
      </c>
    </row>
    <row r="5664" spans="1:2" x14ac:dyDescent="0.2">
      <c r="A5664" s="4" t="s">
        <v>23457</v>
      </c>
      <c r="B5664" s="4" t="s">
        <v>23458</v>
      </c>
    </row>
    <row r="5665" spans="1:2" x14ac:dyDescent="0.2">
      <c r="A5665" s="4" t="s">
        <v>23459</v>
      </c>
      <c r="B5665" s="4" t="s">
        <v>23460</v>
      </c>
    </row>
    <row r="5666" spans="1:2" x14ac:dyDescent="0.2">
      <c r="A5666" s="4" t="s">
        <v>23461</v>
      </c>
      <c r="B5666" s="4" t="s">
        <v>23462</v>
      </c>
    </row>
    <row r="5667" spans="1:2" x14ac:dyDescent="0.2">
      <c r="A5667" s="4" t="s">
        <v>23463</v>
      </c>
      <c r="B5667" s="4" t="s">
        <v>23464</v>
      </c>
    </row>
    <row r="5668" spans="1:2" x14ac:dyDescent="0.2">
      <c r="A5668" s="4" t="s">
        <v>23465</v>
      </c>
      <c r="B5668" s="4" t="s">
        <v>23466</v>
      </c>
    </row>
    <row r="5669" spans="1:2" x14ac:dyDescent="0.2">
      <c r="A5669" s="4" t="s">
        <v>23467</v>
      </c>
      <c r="B5669" s="4" t="s">
        <v>23468</v>
      </c>
    </row>
    <row r="5670" spans="1:2" x14ac:dyDescent="0.2">
      <c r="A5670" s="4" t="s">
        <v>23469</v>
      </c>
      <c r="B5670" s="4" t="s">
        <v>23470</v>
      </c>
    </row>
    <row r="5671" spans="1:2" x14ac:dyDescent="0.2">
      <c r="A5671" s="4" t="s">
        <v>23471</v>
      </c>
      <c r="B5671" s="4" t="s">
        <v>23472</v>
      </c>
    </row>
    <row r="5672" spans="1:2" x14ac:dyDescent="0.2">
      <c r="A5672" s="4" t="s">
        <v>23473</v>
      </c>
      <c r="B5672" s="4" t="s">
        <v>23474</v>
      </c>
    </row>
    <row r="5673" spans="1:2" x14ac:dyDescent="0.2">
      <c r="A5673" s="4" t="s">
        <v>23475</v>
      </c>
      <c r="B5673" s="4" t="s">
        <v>23476</v>
      </c>
    </row>
    <row r="5674" spans="1:2" x14ac:dyDescent="0.2">
      <c r="A5674" s="4" t="s">
        <v>23477</v>
      </c>
      <c r="B5674" s="4" t="s">
        <v>23478</v>
      </c>
    </row>
    <row r="5675" spans="1:2" x14ac:dyDescent="0.2">
      <c r="A5675" s="4" t="s">
        <v>23479</v>
      </c>
      <c r="B5675" s="4" t="s">
        <v>23480</v>
      </c>
    </row>
    <row r="5676" spans="1:2" x14ac:dyDescent="0.2">
      <c r="A5676" s="4" t="s">
        <v>23481</v>
      </c>
      <c r="B5676" s="4" t="s">
        <v>23482</v>
      </c>
    </row>
    <row r="5677" spans="1:2" x14ac:dyDescent="0.2">
      <c r="A5677" s="4" t="s">
        <v>23483</v>
      </c>
      <c r="B5677" s="4" t="s">
        <v>23484</v>
      </c>
    </row>
    <row r="5678" spans="1:2" x14ac:dyDescent="0.2">
      <c r="A5678" s="4" t="s">
        <v>23485</v>
      </c>
      <c r="B5678" s="4" t="s">
        <v>23486</v>
      </c>
    </row>
    <row r="5679" spans="1:2" x14ac:dyDescent="0.2">
      <c r="A5679" s="4" t="s">
        <v>23487</v>
      </c>
      <c r="B5679" s="4" t="s">
        <v>23488</v>
      </c>
    </row>
    <row r="5680" spans="1:2" x14ac:dyDescent="0.2">
      <c r="A5680" s="4" t="s">
        <v>23489</v>
      </c>
      <c r="B5680" s="4" t="s">
        <v>23490</v>
      </c>
    </row>
    <row r="5681" spans="1:2" x14ac:dyDescent="0.2">
      <c r="A5681" s="4" t="s">
        <v>23491</v>
      </c>
      <c r="B5681" s="4" t="s">
        <v>23492</v>
      </c>
    </row>
    <row r="5682" spans="1:2" x14ac:dyDescent="0.2">
      <c r="A5682" s="4" t="s">
        <v>23493</v>
      </c>
      <c r="B5682" s="4" t="s">
        <v>23494</v>
      </c>
    </row>
    <row r="5683" spans="1:2" x14ac:dyDescent="0.2">
      <c r="A5683" s="4" t="s">
        <v>23495</v>
      </c>
      <c r="B5683" s="4" t="s">
        <v>23496</v>
      </c>
    </row>
    <row r="5684" spans="1:2" x14ac:dyDescent="0.2">
      <c r="A5684" s="4" t="s">
        <v>23497</v>
      </c>
      <c r="B5684" s="4" t="s">
        <v>23498</v>
      </c>
    </row>
    <row r="5685" spans="1:2" x14ac:dyDescent="0.2">
      <c r="A5685" s="4" t="s">
        <v>23499</v>
      </c>
      <c r="B5685" s="4" t="s">
        <v>23500</v>
      </c>
    </row>
    <row r="5686" spans="1:2" x14ac:dyDescent="0.2">
      <c r="A5686" s="4" t="s">
        <v>23501</v>
      </c>
      <c r="B5686" s="4" t="s">
        <v>23502</v>
      </c>
    </row>
    <row r="5687" spans="1:2" x14ac:dyDescent="0.2">
      <c r="A5687" s="4" t="s">
        <v>23503</v>
      </c>
      <c r="B5687" s="4" t="s">
        <v>23504</v>
      </c>
    </row>
    <row r="5688" spans="1:2" x14ac:dyDescent="0.2">
      <c r="A5688" s="4" t="s">
        <v>23505</v>
      </c>
      <c r="B5688" s="4" t="s">
        <v>23506</v>
      </c>
    </row>
    <row r="5689" spans="1:2" x14ac:dyDescent="0.2">
      <c r="A5689" s="4" t="s">
        <v>23507</v>
      </c>
      <c r="B5689" s="4" t="s">
        <v>23508</v>
      </c>
    </row>
    <row r="5690" spans="1:2" x14ac:dyDescent="0.2">
      <c r="A5690" s="4" t="s">
        <v>23509</v>
      </c>
      <c r="B5690" s="4" t="s">
        <v>23510</v>
      </c>
    </row>
    <row r="5691" spans="1:2" x14ac:dyDescent="0.2">
      <c r="A5691" s="4" t="s">
        <v>23511</v>
      </c>
      <c r="B5691" s="4" t="s">
        <v>23512</v>
      </c>
    </row>
    <row r="5692" spans="1:2" x14ac:dyDescent="0.2">
      <c r="A5692" s="4" t="s">
        <v>23513</v>
      </c>
      <c r="B5692" s="4" t="s">
        <v>23514</v>
      </c>
    </row>
    <row r="5693" spans="1:2" x14ac:dyDescent="0.2">
      <c r="A5693" s="4" t="s">
        <v>23515</v>
      </c>
      <c r="B5693" s="4" t="s">
        <v>23516</v>
      </c>
    </row>
    <row r="5694" spans="1:2" x14ac:dyDescent="0.2">
      <c r="A5694" s="4" t="s">
        <v>23517</v>
      </c>
      <c r="B5694" s="4" t="s">
        <v>23518</v>
      </c>
    </row>
    <row r="5695" spans="1:2" x14ac:dyDescent="0.2">
      <c r="A5695" s="4" t="s">
        <v>23519</v>
      </c>
      <c r="B5695" s="4" t="s">
        <v>23520</v>
      </c>
    </row>
    <row r="5696" spans="1:2" x14ac:dyDescent="0.2">
      <c r="A5696" s="4" t="s">
        <v>23521</v>
      </c>
      <c r="B5696" s="4" t="s">
        <v>23522</v>
      </c>
    </row>
    <row r="5697" spans="1:2" x14ac:dyDescent="0.2">
      <c r="A5697" s="4" t="s">
        <v>23523</v>
      </c>
      <c r="B5697" s="4" t="s">
        <v>23524</v>
      </c>
    </row>
    <row r="5698" spans="1:2" x14ac:dyDescent="0.2">
      <c r="A5698" s="4" t="s">
        <v>23525</v>
      </c>
      <c r="B5698" s="4" t="s">
        <v>23526</v>
      </c>
    </row>
    <row r="5699" spans="1:2" x14ac:dyDescent="0.2">
      <c r="A5699" s="4" t="s">
        <v>23527</v>
      </c>
      <c r="B5699" s="4" t="s">
        <v>23528</v>
      </c>
    </row>
    <row r="5700" spans="1:2" x14ac:dyDescent="0.2">
      <c r="A5700" s="4" t="s">
        <v>23529</v>
      </c>
      <c r="B5700" s="4" t="s">
        <v>23530</v>
      </c>
    </row>
    <row r="5701" spans="1:2" x14ac:dyDescent="0.2">
      <c r="A5701" s="4" t="s">
        <v>23531</v>
      </c>
      <c r="B5701" s="4" t="s">
        <v>23532</v>
      </c>
    </row>
    <row r="5702" spans="1:2" x14ac:dyDescent="0.2">
      <c r="A5702" s="4" t="s">
        <v>23533</v>
      </c>
      <c r="B5702" s="4" t="s">
        <v>23534</v>
      </c>
    </row>
    <row r="5703" spans="1:2" x14ac:dyDescent="0.2">
      <c r="A5703" s="4" t="s">
        <v>23535</v>
      </c>
      <c r="B5703" s="4" t="s">
        <v>23536</v>
      </c>
    </row>
    <row r="5704" spans="1:2" x14ac:dyDescent="0.2">
      <c r="A5704" s="4" t="s">
        <v>23537</v>
      </c>
      <c r="B5704" s="4" t="s">
        <v>23538</v>
      </c>
    </row>
    <row r="5705" spans="1:2" x14ac:dyDescent="0.2">
      <c r="A5705" s="4" t="s">
        <v>23539</v>
      </c>
      <c r="B5705" s="4" t="s">
        <v>23540</v>
      </c>
    </row>
    <row r="5706" spans="1:2" x14ac:dyDescent="0.2">
      <c r="A5706" s="4" t="s">
        <v>23541</v>
      </c>
      <c r="B5706" s="4" t="s">
        <v>23542</v>
      </c>
    </row>
    <row r="5707" spans="1:2" x14ac:dyDescent="0.2">
      <c r="A5707" s="4" t="s">
        <v>23543</v>
      </c>
      <c r="B5707" s="4" t="s">
        <v>23544</v>
      </c>
    </row>
    <row r="5708" spans="1:2" x14ac:dyDescent="0.2">
      <c r="A5708" s="4" t="s">
        <v>23545</v>
      </c>
      <c r="B5708" s="4" t="s">
        <v>23546</v>
      </c>
    </row>
    <row r="5709" spans="1:2" x14ac:dyDescent="0.2">
      <c r="A5709" s="4" t="s">
        <v>23547</v>
      </c>
      <c r="B5709" s="4" t="s">
        <v>23548</v>
      </c>
    </row>
    <row r="5710" spans="1:2" x14ac:dyDescent="0.2">
      <c r="A5710" s="4" t="s">
        <v>23549</v>
      </c>
      <c r="B5710" s="4" t="s">
        <v>23550</v>
      </c>
    </row>
    <row r="5711" spans="1:2" x14ac:dyDescent="0.2">
      <c r="A5711" s="4" t="s">
        <v>23551</v>
      </c>
      <c r="B5711" s="4" t="s">
        <v>23552</v>
      </c>
    </row>
    <row r="5712" spans="1:2" x14ac:dyDescent="0.2">
      <c r="A5712" s="4" t="s">
        <v>23553</v>
      </c>
      <c r="B5712" s="4" t="s">
        <v>23554</v>
      </c>
    </row>
    <row r="5713" spans="1:2" x14ac:dyDescent="0.2">
      <c r="A5713" s="4" t="s">
        <v>23555</v>
      </c>
      <c r="B5713" s="4" t="s">
        <v>23556</v>
      </c>
    </row>
    <row r="5714" spans="1:2" x14ac:dyDescent="0.2">
      <c r="A5714" s="4" t="s">
        <v>23557</v>
      </c>
      <c r="B5714" s="4" t="s">
        <v>23558</v>
      </c>
    </row>
    <row r="5715" spans="1:2" x14ac:dyDescent="0.2">
      <c r="A5715" s="4" t="s">
        <v>23559</v>
      </c>
      <c r="B5715" s="4" t="s">
        <v>23560</v>
      </c>
    </row>
    <row r="5716" spans="1:2" x14ac:dyDescent="0.2">
      <c r="A5716" s="4" t="s">
        <v>23561</v>
      </c>
      <c r="B5716" s="4" t="s">
        <v>23562</v>
      </c>
    </row>
    <row r="5717" spans="1:2" x14ac:dyDescent="0.2">
      <c r="A5717" s="4" t="s">
        <v>23563</v>
      </c>
      <c r="B5717" s="4" t="s">
        <v>23564</v>
      </c>
    </row>
    <row r="5718" spans="1:2" x14ac:dyDescent="0.2">
      <c r="A5718" s="4" t="s">
        <v>23565</v>
      </c>
      <c r="B5718" s="4" t="s">
        <v>23566</v>
      </c>
    </row>
    <row r="5719" spans="1:2" x14ac:dyDescent="0.2">
      <c r="A5719" s="4" t="s">
        <v>23567</v>
      </c>
      <c r="B5719" s="4" t="s">
        <v>23568</v>
      </c>
    </row>
    <row r="5720" spans="1:2" x14ac:dyDescent="0.2">
      <c r="A5720" s="4" t="s">
        <v>23569</v>
      </c>
      <c r="B5720" s="4" t="s">
        <v>23570</v>
      </c>
    </row>
    <row r="5721" spans="1:2" x14ac:dyDescent="0.2">
      <c r="A5721" s="4" t="s">
        <v>23571</v>
      </c>
      <c r="B5721" s="4" t="s">
        <v>23572</v>
      </c>
    </row>
    <row r="5722" spans="1:2" x14ac:dyDescent="0.2">
      <c r="A5722" s="4" t="s">
        <v>23573</v>
      </c>
      <c r="B5722" s="4" t="s">
        <v>23574</v>
      </c>
    </row>
    <row r="5723" spans="1:2" x14ac:dyDescent="0.2">
      <c r="A5723" s="4" t="s">
        <v>23575</v>
      </c>
      <c r="B5723" s="4" t="s">
        <v>23576</v>
      </c>
    </row>
    <row r="5724" spans="1:2" x14ac:dyDescent="0.2">
      <c r="A5724" s="4" t="s">
        <v>23577</v>
      </c>
      <c r="B5724" s="4" t="s">
        <v>23578</v>
      </c>
    </row>
    <row r="5725" spans="1:2" x14ac:dyDescent="0.2">
      <c r="A5725" s="4" t="s">
        <v>23579</v>
      </c>
      <c r="B5725" s="4" t="s">
        <v>23580</v>
      </c>
    </row>
    <row r="5726" spans="1:2" x14ac:dyDescent="0.2">
      <c r="A5726" s="4" t="s">
        <v>23581</v>
      </c>
      <c r="B5726" s="4" t="s">
        <v>23582</v>
      </c>
    </row>
    <row r="5727" spans="1:2" x14ac:dyDescent="0.2">
      <c r="A5727" s="4" t="s">
        <v>23583</v>
      </c>
      <c r="B5727" s="4" t="s">
        <v>23584</v>
      </c>
    </row>
    <row r="5728" spans="1:2" x14ac:dyDescent="0.2">
      <c r="A5728" s="4" t="s">
        <v>23585</v>
      </c>
      <c r="B5728" s="4" t="s">
        <v>23586</v>
      </c>
    </row>
    <row r="5729" spans="1:2" x14ac:dyDescent="0.2">
      <c r="A5729" s="4" t="s">
        <v>23587</v>
      </c>
      <c r="B5729" s="4" t="s">
        <v>23588</v>
      </c>
    </row>
    <row r="5730" spans="1:2" x14ac:dyDescent="0.2">
      <c r="A5730" s="4" t="s">
        <v>23589</v>
      </c>
      <c r="B5730" s="4" t="s">
        <v>23590</v>
      </c>
    </row>
    <row r="5731" spans="1:2" x14ac:dyDescent="0.2">
      <c r="A5731" s="4" t="s">
        <v>23591</v>
      </c>
      <c r="B5731" s="4" t="s">
        <v>23592</v>
      </c>
    </row>
    <row r="5732" spans="1:2" x14ac:dyDescent="0.2">
      <c r="A5732" s="4" t="s">
        <v>23593</v>
      </c>
      <c r="B5732" s="4" t="s">
        <v>23594</v>
      </c>
    </row>
    <row r="5733" spans="1:2" x14ac:dyDescent="0.2">
      <c r="A5733" s="4" t="s">
        <v>23595</v>
      </c>
      <c r="B5733" s="4" t="s">
        <v>23596</v>
      </c>
    </row>
    <row r="5734" spans="1:2" x14ac:dyDescent="0.2">
      <c r="A5734" s="4" t="s">
        <v>23597</v>
      </c>
      <c r="B5734" s="4" t="s">
        <v>23598</v>
      </c>
    </row>
    <row r="5735" spans="1:2" x14ac:dyDescent="0.2">
      <c r="A5735" s="4" t="s">
        <v>23599</v>
      </c>
      <c r="B5735" s="4" t="s">
        <v>23600</v>
      </c>
    </row>
    <row r="5736" spans="1:2" x14ac:dyDescent="0.2">
      <c r="A5736" s="4" t="s">
        <v>23601</v>
      </c>
      <c r="B5736" s="4" t="s">
        <v>23602</v>
      </c>
    </row>
    <row r="5737" spans="1:2" x14ac:dyDescent="0.2">
      <c r="A5737" s="4" t="s">
        <v>23603</v>
      </c>
      <c r="B5737" s="4" t="s">
        <v>23604</v>
      </c>
    </row>
    <row r="5738" spans="1:2" x14ac:dyDescent="0.2">
      <c r="A5738" s="4" t="s">
        <v>23605</v>
      </c>
      <c r="B5738" s="4" t="s">
        <v>23606</v>
      </c>
    </row>
    <row r="5739" spans="1:2" x14ac:dyDescent="0.2">
      <c r="A5739" s="4" t="s">
        <v>23607</v>
      </c>
      <c r="B5739" s="4" t="s">
        <v>23608</v>
      </c>
    </row>
    <row r="5740" spans="1:2" x14ac:dyDescent="0.2">
      <c r="A5740" s="4" t="s">
        <v>23609</v>
      </c>
      <c r="B5740" s="4" t="s">
        <v>23610</v>
      </c>
    </row>
    <row r="5741" spans="1:2" x14ac:dyDescent="0.2">
      <c r="A5741" s="4" t="s">
        <v>23611</v>
      </c>
      <c r="B5741" s="4" t="s">
        <v>23612</v>
      </c>
    </row>
    <row r="5742" spans="1:2" x14ac:dyDescent="0.2">
      <c r="A5742" s="4" t="s">
        <v>23613</v>
      </c>
      <c r="B5742" s="4" t="s">
        <v>23614</v>
      </c>
    </row>
    <row r="5743" spans="1:2" x14ac:dyDescent="0.2">
      <c r="A5743" s="4" t="s">
        <v>23615</v>
      </c>
      <c r="B5743" s="4" t="s">
        <v>23616</v>
      </c>
    </row>
    <row r="5744" spans="1:2" x14ac:dyDescent="0.2">
      <c r="A5744" s="4" t="s">
        <v>23617</v>
      </c>
      <c r="B5744" s="4" t="s">
        <v>23618</v>
      </c>
    </row>
    <row r="5745" spans="1:2" x14ac:dyDescent="0.2">
      <c r="A5745" s="4" t="s">
        <v>23619</v>
      </c>
      <c r="B5745" s="4" t="s">
        <v>23620</v>
      </c>
    </row>
    <row r="5746" spans="1:2" x14ac:dyDescent="0.2">
      <c r="A5746" s="4" t="s">
        <v>23621</v>
      </c>
      <c r="B5746" s="4" t="s">
        <v>23622</v>
      </c>
    </row>
    <row r="5747" spans="1:2" x14ac:dyDescent="0.2">
      <c r="A5747" s="4" t="s">
        <v>23623</v>
      </c>
      <c r="B5747" s="4" t="s">
        <v>23624</v>
      </c>
    </row>
    <row r="5748" spans="1:2" x14ac:dyDescent="0.2">
      <c r="A5748" s="4" t="s">
        <v>23625</v>
      </c>
      <c r="B5748" s="4" t="s">
        <v>23626</v>
      </c>
    </row>
    <row r="5749" spans="1:2" x14ac:dyDescent="0.2">
      <c r="A5749" s="4" t="s">
        <v>23627</v>
      </c>
      <c r="B5749" s="4" t="s">
        <v>23628</v>
      </c>
    </row>
    <row r="5750" spans="1:2" x14ac:dyDescent="0.2">
      <c r="A5750" s="4" t="s">
        <v>23629</v>
      </c>
      <c r="B5750" s="4" t="s">
        <v>23630</v>
      </c>
    </row>
    <row r="5751" spans="1:2" x14ac:dyDescent="0.2">
      <c r="A5751" s="4" t="s">
        <v>23631</v>
      </c>
      <c r="B5751" s="4" t="s">
        <v>23632</v>
      </c>
    </row>
    <row r="5752" spans="1:2" x14ac:dyDescent="0.2">
      <c r="A5752" s="4" t="s">
        <v>23633</v>
      </c>
      <c r="B5752" s="4" t="s">
        <v>23634</v>
      </c>
    </row>
    <row r="5753" spans="1:2" x14ac:dyDescent="0.2">
      <c r="A5753" s="4" t="s">
        <v>23635</v>
      </c>
      <c r="B5753" s="4" t="s">
        <v>23636</v>
      </c>
    </row>
    <row r="5754" spans="1:2" x14ac:dyDescent="0.2">
      <c r="A5754" s="4" t="s">
        <v>23637</v>
      </c>
      <c r="B5754" s="4" t="s">
        <v>23638</v>
      </c>
    </row>
    <row r="5755" spans="1:2" x14ac:dyDescent="0.2">
      <c r="A5755" s="4" t="s">
        <v>23639</v>
      </c>
      <c r="B5755" s="4" t="s">
        <v>23640</v>
      </c>
    </row>
    <row r="5756" spans="1:2" x14ac:dyDescent="0.2">
      <c r="A5756" s="4" t="s">
        <v>23641</v>
      </c>
      <c r="B5756" s="4" t="s">
        <v>23642</v>
      </c>
    </row>
    <row r="5757" spans="1:2" x14ac:dyDescent="0.2">
      <c r="A5757" s="4" t="s">
        <v>23643</v>
      </c>
      <c r="B5757" s="4" t="s">
        <v>23644</v>
      </c>
    </row>
    <row r="5758" spans="1:2" x14ac:dyDescent="0.2">
      <c r="A5758" s="4" t="s">
        <v>23645</v>
      </c>
      <c r="B5758" s="4" t="s">
        <v>23646</v>
      </c>
    </row>
    <row r="5759" spans="1:2" x14ac:dyDescent="0.2">
      <c r="A5759" s="4" t="s">
        <v>23647</v>
      </c>
      <c r="B5759" s="4" t="s">
        <v>23648</v>
      </c>
    </row>
    <row r="5760" spans="1:2" x14ac:dyDescent="0.2">
      <c r="A5760" s="4" t="s">
        <v>23649</v>
      </c>
      <c r="B5760" s="4" t="s">
        <v>23650</v>
      </c>
    </row>
    <row r="5761" spans="1:2" x14ac:dyDescent="0.2">
      <c r="A5761" s="4" t="s">
        <v>23651</v>
      </c>
      <c r="B5761" s="4" t="s">
        <v>23652</v>
      </c>
    </row>
    <row r="5762" spans="1:2" x14ac:dyDescent="0.2">
      <c r="A5762" s="4" t="s">
        <v>23653</v>
      </c>
      <c r="B5762" s="4" t="s">
        <v>23654</v>
      </c>
    </row>
    <row r="5763" spans="1:2" x14ac:dyDescent="0.2">
      <c r="A5763" s="4" t="s">
        <v>23655</v>
      </c>
      <c r="B5763" s="4" t="s">
        <v>23656</v>
      </c>
    </row>
    <row r="5764" spans="1:2" x14ac:dyDescent="0.2">
      <c r="A5764" s="4" t="s">
        <v>23657</v>
      </c>
      <c r="B5764" s="4" t="s">
        <v>23658</v>
      </c>
    </row>
    <row r="5765" spans="1:2" x14ac:dyDescent="0.2">
      <c r="A5765" s="4" t="s">
        <v>23659</v>
      </c>
      <c r="B5765" s="4" t="s">
        <v>23660</v>
      </c>
    </row>
    <row r="5766" spans="1:2" x14ac:dyDescent="0.2">
      <c r="A5766" s="4" t="s">
        <v>23661</v>
      </c>
      <c r="B5766" s="4" t="s">
        <v>23662</v>
      </c>
    </row>
    <row r="5767" spans="1:2" x14ac:dyDescent="0.2">
      <c r="A5767" s="4" t="s">
        <v>23663</v>
      </c>
      <c r="B5767" s="4" t="s">
        <v>23664</v>
      </c>
    </row>
    <row r="5768" spans="1:2" x14ac:dyDescent="0.2">
      <c r="A5768" s="4" t="s">
        <v>23665</v>
      </c>
      <c r="B5768" s="4" t="s">
        <v>23666</v>
      </c>
    </row>
    <row r="5769" spans="1:2" x14ac:dyDescent="0.2">
      <c r="A5769" s="4" t="s">
        <v>23667</v>
      </c>
      <c r="B5769" s="4" t="s">
        <v>23668</v>
      </c>
    </row>
    <row r="5770" spans="1:2" x14ac:dyDescent="0.2">
      <c r="A5770" s="4" t="s">
        <v>23669</v>
      </c>
      <c r="B5770" s="4" t="s">
        <v>23670</v>
      </c>
    </row>
    <row r="5771" spans="1:2" x14ac:dyDescent="0.2">
      <c r="A5771" s="4" t="s">
        <v>23671</v>
      </c>
      <c r="B5771" s="4" t="s">
        <v>23672</v>
      </c>
    </row>
    <row r="5772" spans="1:2" x14ac:dyDescent="0.2">
      <c r="A5772" s="4" t="s">
        <v>23673</v>
      </c>
      <c r="B5772" s="4" t="s">
        <v>23674</v>
      </c>
    </row>
    <row r="5773" spans="1:2" x14ac:dyDescent="0.2">
      <c r="A5773" s="4" t="s">
        <v>23675</v>
      </c>
      <c r="B5773" s="4" t="s">
        <v>23676</v>
      </c>
    </row>
    <row r="5774" spans="1:2" x14ac:dyDescent="0.2">
      <c r="A5774" s="4" t="s">
        <v>23677</v>
      </c>
      <c r="B5774" s="4" t="s">
        <v>23678</v>
      </c>
    </row>
    <row r="5775" spans="1:2" x14ac:dyDescent="0.2">
      <c r="A5775" s="4" t="s">
        <v>23679</v>
      </c>
      <c r="B5775" s="4" t="s">
        <v>23680</v>
      </c>
    </row>
    <row r="5776" spans="1:2" x14ac:dyDescent="0.2">
      <c r="A5776" s="4" t="s">
        <v>23681</v>
      </c>
      <c r="B5776" s="4" t="s">
        <v>23682</v>
      </c>
    </row>
    <row r="5777" spans="1:2" x14ac:dyDescent="0.2">
      <c r="A5777" s="4" t="s">
        <v>23683</v>
      </c>
      <c r="B5777" s="4" t="s">
        <v>23684</v>
      </c>
    </row>
    <row r="5778" spans="1:2" x14ac:dyDescent="0.2">
      <c r="A5778" s="4" t="s">
        <v>23685</v>
      </c>
      <c r="B5778" s="4" t="s">
        <v>23686</v>
      </c>
    </row>
    <row r="5779" spans="1:2" x14ac:dyDescent="0.2">
      <c r="A5779" s="4" t="s">
        <v>23687</v>
      </c>
      <c r="B5779" s="4" t="s">
        <v>23688</v>
      </c>
    </row>
    <row r="5780" spans="1:2" x14ac:dyDescent="0.2">
      <c r="A5780" s="4" t="s">
        <v>23689</v>
      </c>
      <c r="B5780" s="4" t="s">
        <v>23690</v>
      </c>
    </row>
    <row r="5781" spans="1:2" x14ac:dyDescent="0.2">
      <c r="A5781" s="4" t="s">
        <v>23691</v>
      </c>
      <c r="B5781" s="4" t="s">
        <v>23692</v>
      </c>
    </row>
    <row r="5782" spans="1:2" x14ac:dyDescent="0.2">
      <c r="A5782" s="4" t="s">
        <v>23693</v>
      </c>
      <c r="B5782" s="4" t="s">
        <v>23694</v>
      </c>
    </row>
    <row r="5783" spans="1:2" x14ac:dyDescent="0.2">
      <c r="A5783" s="4" t="s">
        <v>23695</v>
      </c>
      <c r="B5783" s="4" t="s">
        <v>23696</v>
      </c>
    </row>
    <row r="5784" spans="1:2" x14ac:dyDescent="0.2">
      <c r="A5784" s="4" t="s">
        <v>23697</v>
      </c>
      <c r="B5784" s="4" t="s">
        <v>23698</v>
      </c>
    </row>
    <row r="5785" spans="1:2" x14ac:dyDescent="0.2">
      <c r="A5785" s="4" t="s">
        <v>23699</v>
      </c>
      <c r="B5785" s="4" t="s">
        <v>23700</v>
      </c>
    </row>
    <row r="5786" spans="1:2" x14ac:dyDescent="0.2">
      <c r="A5786" s="4" t="s">
        <v>23701</v>
      </c>
      <c r="B5786" s="4" t="s">
        <v>23702</v>
      </c>
    </row>
    <row r="5787" spans="1:2" x14ac:dyDescent="0.2">
      <c r="A5787" s="4" t="s">
        <v>23703</v>
      </c>
      <c r="B5787" s="4" t="s">
        <v>23704</v>
      </c>
    </row>
    <row r="5788" spans="1:2" x14ac:dyDescent="0.2">
      <c r="A5788" s="4" t="s">
        <v>23705</v>
      </c>
      <c r="B5788" s="4" t="s">
        <v>23706</v>
      </c>
    </row>
    <row r="5789" spans="1:2" x14ac:dyDescent="0.2">
      <c r="A5789" s="4" t="s">
        <v>23707</v>
      </c>
      <c r="B5789" s="4" t="s">
        <v>23708</v>
      </c>
    </row>
    <row r="5790" spans="1:2" x14ac:dyDescent="0.2">
      <c r="A5790" s="4" t="s">
        <v>23709</v>
      </c>
      <c r="B5790" s="4" t="s">
        <v>23710</v>
      </c>
    </row>
    <row r="5791" spans="1:2" x14ac:dyDescent="0.2">
      <c r="A5791" s="4" t="s">
        <v>23711</v>
      </c>
      <c r="B5791" s="4" t="s">
        <v>23712</v>
      </c>
    </row>
    <row r="5792" spans="1:2" x14ac:dyDescent="0.2">
      <c r="A5792" s="4" t="s">
        <v>23713</v>
      </c>
      <c r="B5792" s="4" t="s">
        <v>23714</v>
      </c>
    </row>
    <row r="5793" spans="1:2" x14ac:dyDescent="0.2">
      <c r="A5793" s="4" t="s">
        <v>23715</v>
      </c>
      <c r="B5793" s="4" t="s">
        <v>23716</v>
      </c>
    </row>
    <row r="5794" spans="1:2" x14ac:dyDescent="0.2">
      <c r="A5794" s="4" t="s">
        <v>23717</v>
      </c>
      <c r="B5794" s="4" t="s">
        <v>23718</v>
      </c>
    </row>
    <row r="5795" spans="1:2" x14ac:dyDescent="0.2">
      <c r="A5795" s="4" t="s">
        <v>23719</v>
      </c>
      <c r="B5795" s="4" t="s">
        <v>23720</v>
      </c>
    </row>
    <row r="5796" spans="1:2" x14ac:dyDescent="0.2">
      <c r="A5796" s="4" t="s">
        <v>23721</v>
      </c>
      <c r="B5796" s="4" t="s">
        <v>23722</v>
      </c>
    </row>
    <row r="5797" spans="1:2" x14ac:dyDescent="0.2">
      <c r="A5797" s="4" t="s">
        <v>23723</v>
      </c>
      <c r="B5797" s="4" t="s">
        <v>23724</v>
      </c>
    </row>
    <row r="5798" spans="1:2" x14ac:dyDescent="0.2">
      <c r="A5798" s="4" t="s">
        <v>23725</v>
      </c>
      <c r="B5798" s="4" t="s">
        <v>23726</v>
      </c>
    </row>
    <row r="5799" spans="1:2" x14ac:dyDescent="0.2">
      <c r="A5799" s="4" t="s">
        <v>23727</v>
      </c>
      <c r="B5799" s="4" t="s">
        <v>23728</v>
      </c>
    </row>
    <row r="5800" spans="1:2" x14ac:dyDescent="0.2">
      <c r="A5800" s="4" t="s">
        <v>23729</v>
      </c>
      <c r="B5800" s="4" t="s">
        <v>23730</v>
      </c>
    </row>
    <row r="5801" spans="1:2" x14ac:dyDescent="0.2">
      <c r="A5801" s="4" t="s">
        <v>23731</v>
      </c>
      <c r="B5801" s="4" t="s">
        <v>23732</v>
      </c>
    </row>
    <row r="5802" spans="1:2" x14ac:dyDescent="0.2">
      <c r="A5802" s="4" t="s">
        <v>23733</v>
      </c>
      <c r="B5802" s="4" t="s">
        <v>23734</v>
      </c>
    </row>
    <row r="5803" spans="1:2" x14ac:dyDescent="0.2">
      <c r="A5803" s="4" t="s">
        <v>23735</v>
      </c>
      <c r="B5803" s="4" t="s">
        <v>23736</v>
      </c>
    </row>
    <row r="5804" spans="1:2" x14ac:dyDescent="0.2">
      <c r="A5804" s="4" t="s">
        <v>23737</v>
      </c>
      <c r="B5804" s="4" t="s">
        <v>23738</v>
      </c>
    </row>
    <row r="5805" spans="1:2" x14ac:dyDescent="0.2">
      <c r="A5805" s="4" t="s">
        <v>23739</v>
      </c>
      <c r="B5805" s="4" t="s">
        <v>23740</v>
      </c>
    </row>
    <row r="5806" spans="1:2" x14ac:dyDescent="0.2">
      <c r="A5806" s="4" t="s">
        <v>23741</v>
      </c>
      <c r="B5806" s="4" t="s">
        <v>23742</v>
      </c>
    </row>
    <row r="5807" spans="1:2" x14ac:dyDescent="0.2">
      <c r="A5807" s="4" t="s">
        <v>23743</v>
      </c>
      <c r="B5807" s="4" t="s">
        <v>23744</v>
      </c>
    </row>
    <row r="5808" spans="1:2" x14ac:dyDescent="0.2">
      <c r="A5808" s="4" t="s">
        <v>23745</v>
      </c>
      <c r="B5808" s="4" t="s">
        <v>23746</v>
      </c>
    </row>
    <row r="5809" spans="1:2" x14ac:dyDescent="0.2">
      <c r="A5809" s="4" t="s">
        <v>23747</v>
      </c>
      <c r="B5809" s="4" t="s">
        <v>23748</v>
      </c>
    </row>
    <row r="5810" spans="1:2" x14ac:dyDescent="0.2">
      <c r="A5810" s="4" t="s">
        <v>23749</v>
      </c>
      <c r="B5810" s="4" t="s">
        <v>23750</v>
      </c>
    </row>
    <row r="5811" spans="1:2" x14ac:dyDescent="0.2">
      <c r="A5811" s="4" t="s">
        <v>23751</v>
      </c>
      <c r="B5811" s="4" t="s">
        <v>23752</v>
      </c>
    </row>
    <row r="5812" spans="1:2" x14ac:dyDescent="0.2">
      <c r="A5812" s="4" t="s">
        <v>23753</v>
      </c>
      <c r="B5812" s="4" t="s">
        <v>23754</v>
      </c>
    </row>
    <row r="5813" spans="1:2" x14ac:dyDescent="0.2">
      <c r="A5813" s="4" t="s">
        <v>23755</v>
      </c>
      <c r="B5813" s="4" t="s">
        <v>23756</v>
      </c>
    </row>
    <row r="5814" spans="1:2" x14ac:dyDescent="0.2">
      <c r="A5814" s="4" t="s">
        <v>23757</v>
      </c>
      <c r="B5814" s="4" t="s">
        <v>23758</v>
      </c>
    </row>
    <row r="5815" spans="1:2" x14ac:dyDescent="0.2">
      <c r="A5815" s="4" t="s">
        <v>23759</v>
      </c>
      <c r="B5815" s="4" t="s">
        <v>23760</v>
      </c>
    </row>
    <row r="5816" spans="1:2" x14ac:dyDescent="0.2">
      <c r="A5816" s="4" t="s">
        <v>23761</v>
      </c>
      <c r="B5816" s="4" t="s">
        <v>23762</v>
      </c>
    </row>
    <row r="5817" spans="1:2" x14ac:dyDescent="0.2">
      <c r="A5817" s="4" t="s">
        <v>23763</v>
      </c>
      <c r="B5817" s="4" t="s">
        <v>23764</v>
      </c>
    </row>
    <row r="5818" spans="1:2" x14ac:dyDescent="0.2">
      <c r="A5818" s="4" t="s">
        <v>23765</v>
      </c>
      <c r="B5818" s="4" t="s">
        <v>23766</v>
      </c>
    </row>
    <row r="5819" spans="1:2" x14ac:dyDescent="0.2">
      <c r="A5819" s="4" t="s">
        <v>23767</v>
      </c>
      <c r="B5819" s="4" t="s">
        <v>23768</v>
      </c>
    </row>
    <row r="5820" spans="1:2" x14ac:dyDescent="0.2">
      <c r="A5820" s="4" t="s">
        <v>23769</v>
      </c>
      <c r="B5820" s="4" t="s">
        <v>23770</v>
      </c>
    </row>
    <row r="5821" spans="1:2" x14ac:dyDescent="0.2">
      <c r="A5821" s="4" t="s">
        <v>23771</v>
      </c>
      <c r="B5821" s="4" t="s">
        <v>23772</v>
      </c>
    </row>
    <row r="5822" spans="1:2" x14ac:dyDescent="0.2">
      <c r="A5822" s="4" t="s">
        <v>23773</v>
      </c>
      <c r="B5822" s="4" t="s">
        <v>23774</v>
      </c>
    </row>
    <row r="5823" spans="1:2" x14ac:dyDescent="0.2">
      <c r="A5823" s="4" t="s">
        <v>23775</v>
      </c>
      <c r="B5823" s="4" t="s">
        <v>23776</v>
      </c>
    </row>
    <row r="5824" spans="1:2" x14ac:dyDescent="0.2">
      <c r="A5824" s="4" t="s">
        <v>23777</v>
      </c>
      <c r="B5824" s="4" t="s">
        <v>23778</v>
      </c>
    </row>
    <row r="5825" spans="1:2" x14ac:dyDescent="0.2">
      <c r="A5825" s="4" t="s">
        <v>23779</v>
      </c>
      <c r="B5825" s="4" t="s">
        <v>23780</v>
      </c>
    </row>
    <row r="5826" spans="1:2" x14ac:dyDescent="0.2">
      <c r="A5826" s="4" t="s">
        <v>23781</v>
      </c>
      <c r="B5826" s="4" t="s">
        <v>23782</v>
      </c>
    </row>
    <row r="5827" spans="1:2" x14ac:dyDescent="0.2">
      <c r="A5827" s="4" t="s">
        <v>23783</v>
      </c>
      <c r="B5827" s="4" t="s">
        <v>23784</v>
      </c>
    </row>
    <row r="5828" spans="1:2" x14ac:dyDescent="0.2">
      <c r="A5828" s="4" t="s">
        <v>23785</v>
      </c>
      <c r="B5828" s="4" t="s">
        <v>23786</v>
      </c>
    </row>
    <row r="5829" spans="1:2" x14ac:dyDescent="0.2">
      <c r="A5829" s="4" t="s">
        <v>23787</v>
      </c>
      <c r="B5829" s="4" t="s">
        <v>23788</v>
      </c>
    </row>
    <row r="5830" spans="1:2" x14ac:dyDescent="0.2">
      <c r="A5830" s="4" t="s">
        <v>23789</v>
      </c>
      <c r="B5830" s="4" t="s">
        <v>23790</v>
      </c>
    </row>
    <row r="5831" spans="1:2" x14ac:dyDescent="0.2">
      <c r="A5831" s="4" t="s">
        <v>23791</v>
      </c>
      <c r="B5831" s="4" t="s">
        <v>23792</v>
      </c>
    </row>
    <row r="5832" spans="1:2" x14ac:dyDescent="0.2">
      <c r="A5832" s="4" t="s">
        <v>23793</v>
      </c>
      <c r="B5832" s="4" t="s">
        <v>23794</v>
      </c>
    </row>
    <row r="5833" spans="1:2" x14ac:dyDescent="0.2">
      <c r="A5833" s="4" t="s">
        <v>23795</v>
      </c>
      <c r="B5833" s="4" t="s">
        <v>23796</v>
      </c>
    </row>
    <row r="5834" spans="1:2" x14ac:dyDescent="0.2">
      <c r="A5834" s="4" t="s">
        <v>23797</v>
      </c>
      <c r="B5834" s="4" t="s">
        <v>23798</v>
      </c>
    </row>
    <row r="5835" spans="1:2" x14ac:dyDescent="0.2">
      <c r="A5835" s="4" t="s">
        <v>23799</v>
      </c>
      <c r="B5835" s="4" t="s">
        <v>23800</v>
      </c>
    </row>
    <row r="5836" spans="1:2" x14ac:dyDescent="0.2">
      <c r="A5836" s="4" t="s">
        <v>23801</v>
      </c>
      <c r="B5836" s="4" t="s">
        <v>23802</v>
      </c>
    </row>
    <row r="5837" spans="1:2" x14ac:dyDescent="0.2">
      <c r="A5837" s="4" t="s">
        <v>23803</v>
      </c>
      <c r="B5837" s="4" t="s">
        <v>23804</v>
      </c>
    </row>
    <row r="5838" spans="1:2" x14ac:dyDescent="0.2">
      <c r="A5838" s="4" t="s">
        <v>23805</v>
      </c>
      <c r="B5838" s="4" t="s">
        <v>23806</v>
      </c>
    </row>
    <row r="5839" spans="1:2" x14ac:dyDescent="0.2">
      <c r="A5839" s="4" t="s">
        <v>23807</v>
      </c>
      <c r="B5839" s="4" t="s">
        <v>23808</v>
      </c>
    </row>
    <row r="5840" spans="1:2" x14ac:dyDescent="0.2">
      <c r="A5840" s="4" t="s">
        <v>23809</v>
      </c>
      <c r="B5840" s="4" t="s">
        <v>23810</v>
      </c>
    </row>
    <row r="5841" spans="1:2" x14ac:dyDescent="0.2">
      <c r="A5841" s="4" t="s">
        <v>23811</v>
      </c>
      <c r="B5841" s="4" t="s">
        <v>23812</v>
      </c>
    </row>
    <row r="5842" spans="1:2" x14ac:dyDescent="0.2">
      <c r="A5842" s="4" t="s">
        <v>23813</v>
      </c>
      <c r="B5842" s="4" t="s">
        <v>23814</v>
      </c>
    </row>
    <row r="5843" spans="1:2" x14ac:dyDescent="0.2">
      <c r="A5843" s="4" t="s">
        <v>23815</v>
      </c>
      <c r="B5843" s="4" t="s">
        <v>23816</v>
      </c>
    </row>
    <row r="5844" spans="1:2" x14ac:dyDescent="0.2">
      <c r="A5844" s="4" t="s">
        <v>23817</v>
      </c>
      <c r="B5844" s="4" t="s">
        <v>23818</v>
      </c>
    </row>
    <row r="5845" spans="1:2" x14ac:dyDescent="0.2">
      <c r="A5845" s="4" t="s">
        <v>23819</v>
      </c>
      <c r="B5845" s="4" t="s">
        <v>23820</v>
      </c>
    </row>
    <row r="5846" spans="1:2" x14ac:dyDescent="0.2">
      <c r="A5846" s="4" t="s">
        <v>23821</v>
      </c>
      <c r="B5846" s="4" t="s">
        <v>23822</v>
      </c>
    </row>
    <row r="5847" spans="1:2" x14ac:dyDescent="0.2">
      <c r="A5847" s="4" t="s">
        <v>23823</v>
      </c>
      <c r="B5847" s="4" t="s">
        <v>23824</v>
      </c>
    </row>
    <row r="5848" spans="1:2" x14ac:dyDescent="0.2">
      <c r="A5848" s="4" t="s">
        <v>23825</v>
      </c>
      <c r="B5848" s="4" t="s">
        <v>23826</v>
      </c>
    </row>
    <row r="5849" spans="1:2" x14ac:dyDescent="0.2">
      <c r="A5849" s="4" t="s">
        <v>23827</v>
      </c>
      <c r="B5849" s="4" t="s">
        <v>23828</v>
      </c>
    </row>
    <row r="5850" spans="1:2" x14ac:dyDescent="0.2">
      <c r="A5850" s="4" t="s">
        <v>23829</v>
      </c>
      <c r="B5850" s="4" t="s">
        <v>23830</v>
      </c>
    </row>
    <row r="5851" spans="1:2" x14ac:dyDescent="0.2">
      <c r="A5851" s="4" t="s">
        <v>23831</v>
      </c>
      <c r="B5851" s="4" t="s">
        <v>23832</v>
      </c>
    </row>
    <row r="5852" spans="1:2" x14ac:dyDescent="0.2">
      <c r="A5852" s="4" t="s">
        <v>23833</v>
      </c>
      <c r="B5852" s="4" t="s">
        <v>23834</v>
      </c>
    </row>
    <row r="5853" spans="1:2" x14ac:dyDescent="0.2">
      <c r="A5853" s="4" t="s">
        <v>23835</v>
      </c>
      <c r="B5853" s="4" t="s">
        <v>23836</v>
      </c>
    </row>
    <row r="5854" spans="1:2" x14ac:dyDescent="0.2">
      <c r="A5854" s="4" t="s">
        <v>23837</v>
      </c>
      <c r="B5854" s="4" t="s">
        <v>23838</v>
      </c>
    </row>
    <row r="5855" spans="1:2" x14ac:dyDescent="0.2">
      <c r="A5855" s="4" t="s">
        <v>23839</v>
      </c>
      <c r="B5855" s="4" t="s">
        <v>23840</v>
      </c>
    </row>
    <row r="5856" spans="1:2" x14ac:dyDescent="0.2">
      <c r="A5856" s="4" t="s">
        <v>23841</v>
      </c>
      <c r="B5856" s="4" t="s">
        <v>23842</v>
      </c>
    </row>
    <row r="5857" spans="1:2" x14ac:dyDescent="0.2">
      <c r="A5857" s="4" t="s">
        <v>23843</v>
      </c>
      <c r="B5857" s="4" t="s">
        <v>23844</v>
      </c>
    </row>
    <row r="5858" spans="1:2" x14ac:dyDescent="0.2">
      <c r="A5858" s="4" t="s">
        <v>23845</v>
      </c>
      <c r="B5858" s="4" t="s">
        <v>23846</v>
      </c>
    </row>
    <row r="5859" spans="1:2" x14ac:dyDescent="0.2">
      <c r="A5859" s="4" t="s">
        <v>23847</v>
      </c>
      <c r="B5859" s="4" t="s">
        <v>23848</v>
      </c>
    </row>
    <row r="5860" spans="1:2" x14ac:dyDescent="0.2">
      <c r="A5860" s="4" t="s">
        <v>23849</v>
      </c>
      <c r="B5860" s="4" t="s">
        <v>23850</v>
      </c>
    </row>
    <row r="5861" spans="1:2" x14ac:dyDescent="0.2">
      <c r="A5861" s="4" t="s">
        <v>23851</v>
      </c>
      <c r="B5861" s="4" t="s">
        <v>23852</v>
      </c>
    </row>
    <row r="5862" spans="1:2" x14ac:dyDescent="0.2">
      <c r="A5862" s="4" t="s">
        <v>23853</v>
      </c>
      <c r="B5862" s="4" t="s">
        <v>23854</v>
      </c>
    </row>
    <row r="5863" spans="1:2" x14ac:dyDescent="0.2">
      <c r="A5863" s="4" t="s">
        <v>23855</v>
      </c>
      <c r="B5863" s="4" t="s">
        <v>23856</v>
      </c>
    </row>
    <row r="5864" spans="1:2" x14ac:dyDescent="0.2">
      <c r="A5864" s="4" t="s">
        <v>23857</v>
      </c>
      <c r="B5864" s="4" t="s">
        <v>23858</v>
      </c>
    </row>
    <row r="5865" spans="1:2" x14ac:dyDescent="0.2">
      <c r="A5865" s="4" t="s">
        <v>23859</v>
      </c>
      <c r="B5865" s="4" t="s">
        <v>23860</v>
      </c>
    </row>
    <row r="5866" spans="1:2" x14ac:dyDescent="0.2">
      <c r="A5866" s="4" t="s">
        <v>23861</v>
      </c>
      <c r="B5866" s="4" t="s">
        <v>23862</v>
      </c>
    </row>
    <row r="5867" spans="1:2" x14ac:dyDescent="0.2">
      <c r="A5867" s="4" t="s">
        <v>23863</v>
      </c>
      <c r="B5867" s="4" t="s">
        <v>23864</v>
      </c>
    </row>
    <row r="5868" spans="1:2" x14ac:dyDescent="0.2">
      <c r="A5868" s="4" t="s">
        <v>23865</v>
      </c>
      <c r="B5868" s="4" t="s">
        <v>23866</v>
      </c>
    </row>
    <row r="5869" spans="1:2" x14ac:dyDescent="0.2">
      <c r="A5869" s="4" t="s">
        <v>23867</v>
      </c>
      <c r="B5869" s="4" t="s">
        <v>23868</v>
      </c>
    </row>
    <row r="5870" spans="1:2" x14ac:dyDescent="0.2">
      <c r="A5870" s="4" t="s">
        <v>23869</v>
      </c>
      <c r="B5870" s="4" t="s">
        <v>23870</v>
      </c>
    </row>
    <row r="5871" spans="1:2" x14ac:dyDescent="0.2">
      <c r="A5871" s="4" t="s">
        <v>23871</v>
      </c>
      <c r="B5871" s="4" t="s">
        <v>23872</v>
      </c>
    </row>
    <row r="5872" spans="1:2" x14ac:dyDescent="0.2">
      <c r="A5872" s="4" t="s">
        <v>23873</v>
      </c>
      <c r="B5872" s="4" t="s">
        <v>23874</v>
      </c>
    </row>
    <row r="5873" spans="1:2" x14ac:dyDescent="0.2">
      <c r="A5873" s="4" t="s">
        <v>23875</v>
      </c>
      <c r="B5873" s="4" t="s">
        <v>23876</v>
      </c>
    </row>
    <row r="5874" spans="1:2" x14ac:dyDescent="0.2">
      <c r="A5874" s="4" t="s">
        <v>23877</v>
      </c>
      <c r="B5874" s="4" t="s">
        <v>23878</v>
      </c>
    </row>
    <row r="5875" spans="1:2" x14ac:dyDescent="0.2">
      <c r="A5875" s="4" t="s">
        <v>23879</v>
      </c>
      <c r="B5875" s="4" t="s">
        <v>23880</v>
      </c>
    </row>
    <row r="5876" spans="1:2" x14ac:dyDescent="0.2">
      <c r="A5876" s="4" t="s">
        <v>23881</v>
      </c>
      <c r="B5876" s="4" t="s">
        <v>23882</v>
      </c>
    </row>
    <row r="5877" spans="1:2" x14ac:dyDescent="0.2">
      <c r="A5877" s="4" t="s">
        <v>23883</v>
      </c>
      <c r="B5877" s="4" t="s">
        <v>23884</v>
      </c>
    </row>
    <row r="5878" spans="1:2" x14ac:dyDescent="0.2">
      <c r="A5878" s="4" t="s">
        <v>23885</v>
      </c>
      <c r="B5878" s="4" t="s">
        <v>23886</v>
      </c>
    </row>
    <row r="5879" spans="1:2" x14ac:dyDescent="0.2">
      <c r="A5879" s="4" t="s">
        <v>23887</v>
      </c>
      <c r="B5879" s="4" t="s">
        <v>23888</v>
      </c>
    </row>
    <row r="5880" spans="1:2" x14ac:dyDescent="0.2">
      <c r="A5880" s="4" t="s">
        <v>23889</v>
      </c>
      <c r="B5880" s="4" t="s">
        <v>23890</v>
      </c>
    </row>
    <row r="5881" spans="1:2" x14ac:dyDescent="0.2">
      <c r="A5881" s="4" t="s">
        <v>23891</v>
      </c>
      <c r="B5881" s="4" t="s">
        <v>23892</v>
      </c>
    </row>
    <row r="5882" spans="1:2" x14ac:dyDescent="0.2">
      <c r="A5882" s="4" t="s">
        <v>23893</v>
      </c>
      <c r="B5882" s="4" t="s">
        <v>23894</v>
      </c>
    </row>
    <row r="5883" spans="1:2" x14ac:dyDescent="0.2">
      <c r="A5883" s="4" t="s">
        <v>23895</v>
      </c>
      <c r="B5883" s="4" t="s">
        <v>23896</v>
      </c>
    </row>
    <row r="5884" spans="1:2" x14ac:dyDescent="0.2">
      <c r="A5884" s="4" t="s">
        <v>23897</v>
      </c>
      <c r="B5884" s="4" t="s">
        <v>23898</v>
      </c>
    </row>
    <row r="5885" spans="1:2" x14ac:dyDescent="0.2">
      <c r="A5885" s="4" t="s">
        <v>23899</v>
      </c>
      <c r="B5885" s="4" t="s">
        <v>23900</v>
      </c>
    </row>
    <row r="5886" spans="1:2" x14ac:dyDescent="0.2">
      <c r="A5886" s="4" t="s">
        <v>23901</v>
      </c>
      <c r="B5886" s="4" t="s">
        <v>23902</v>
      </c>
    </row>
    <row r="5887" spans="1:2" x14ac:dyDescent="0.2">
      <c r="A5887" s="4" t="s">
        <v>23903</v>
      </c>
      <c r="B5887" s="4" t="s">
        <v>23904</v>
      </c>
    </row>
    <row r="5888" spans="1:2" x14ac:dyDescent="0.2">
      <c r="A5888" s="4" t="s">
        <v>23905</v>
      </c>
      <c r="B5888" s="4" t="s">
        <v>23906</v>
      </c>
    </row>
    <row r="5889" spans="1:2" x14ac:dyDescent="0.2">
      <c r="A5889" s="4" t="s">
        <v>23907</v>
      </c>
      <c r="B5889" s="4" t="s">
        <v>23908</v>
      </c>
    </row>
    <row r="5890" spans="1:2" x14ac:dyDescent="0.2">
      <c r="A5890" s="4" t="s">
        <v>23909</v>
      </c>
      <c r="B5890" s="4" t="s">
        <v>23910</v>
      </c>
    </row>
    <row r="5891" spans="1:2" x14ac:dyDescent="0.2">
      <c r="A5891" s="4" t="s">
        <v>23911</v>
      </c>
      <c r="B5891" s="4" t="s">
        <v>23912</v>
      </c>
    </row>
    <row r="5892" spans="1:2" x14ac:dyDescent="0.2">
      <c r="A5892" s="4" t="s">
        <v>23913</v>
      </c>
      <c r="B5892" s="4" t="s">
        <v>23914</v>
      </c>
    </row>
    <row r="5893" spans="1:2" x14ac:dyDescent="0.2">
      <c r="A5893" s="4" t="s">
        <v>23915</v>
      </c>
      <c r="B5893" s="4" t="s">
        <v>23916</v>
      </c>
    </row>
    <row r="5894" spans="1:2" x14ac:dyDescent="0.2">
      <c r="A5894" s="4" t="s">
        <v>23917</v>
      </c>
      <c r="B5894" s="4" t="s">
        <v>23918</v>
      </c>
    </row>
    <row r="5895" spans="1:2" x14ac:dyDescent="0.2">
      <c r="A5895" s="4" t="s">
        <v>23919</v>
      </c>
      <c r="B5895" s="4" t="s">
        <v>23920</v>
      </c>
    </row>
    <row r="5896" spans="1:2" x14ac:dyDescent="0.2">
      <c r="A5896" s="4" t="s">
        <v>23921</v>
      </c>
      <c r="B5896" s="4" t="s">
        <v>23922</v>
      </c>
    </row>
    <row r="5897" spans="1:2" x14ac:dyDescent="0.2">
      <c r="A5897" s="4" t="s">
        <v>23923</v>
      </c>
      <c r="B5897" s="4" t="s">
        <v>23924</v>
      </c>
    </row>
    <row r="5898" spans="1:2" x14ac:dyDescent="0.2">
      <c r="A5898" s="4" t="s">
        <v>23925</v>
      </c>
      <c r="B5898" s="4" t="s">
        <v>23926</v>
      </c>
    </row>
    <row r="5899" spans="1:2" x14ac:dyDescent="0.2">
      <c r="A5899" s="4" t="s">
        <v>23927</v>
      </c>
      <c r="B5899" s="4" t="s">
        <v>23928</v>
      </c>
    </row>
    <row r="5900" spans="1:2" x14ac:dyDescent="0.2">
      <c r="A5900" s="4" t="s">
        <v>23929</v>
      </c>
      <c r="B5900" s="4" t="s">
        <v>23930</v>
      </c>
    </row>
    <row r="5901" spans="1:2" x14ac:dyDescent="0.2">
      <c r="A5901" s="4" t="s">
        <v>23931</v>
      </c>
      <c r="B5901" s="4" t="s">
        <v>23932</v>
      </c>
    </row>
    <row r="5902" spans="1:2" x14ac:dyDescent="0.2">
      <c r="A5902" s="4" t="s">
        <v>23933</v>
      </c>
      <c r="B5902" s="4" t="s">
        <v>23934</v>
      </c>
    </row>
    <row r="5903" spans="1:2" x14ac:dyDescent="0.2">
      <c r="A5903" s="4" t="s">
        <v>23935</v>
      </c>
      <c r="B5903" s="4" t="s">
        <v>23936</v>
      </c>
    </row>
    <row r="5904" spans="1:2" x14ac:dyDescent="0.2">
      <c r="A5904" s="4" t="s">
        <v>23937</v>
      </c>
      <c r="B5904" s="4" t="s">
        <v>23938</v>
      </c>
    </row>
    <row r="5905" spans="1:2" x14ac:dyDescent="0.2">
      <c r="A5905" s="4" t="s">
        <v>23939</v>
      </c>
      <c r="B5905" s="4" t="s">
        <v>23940</v>
      </c>
    </row>
    <row r="5906" spans="1:2" x14ac:dyDescent="0.2">
      <c r="A5906" s="4" t="s">
        <v>23941</v>
      </c>
      <c r="B5906" s="4" t="s">
        <v>23942</v>
      </c>
    </row>
    <row r="5907" spans="1:2" x14ac:dyDescent="0.2">
      <c r="A5907" s="4" t="s">
        <v>23943</v>
      </c>
      <c r="B5907" s="4" t="s">
        <v>23944</v>
      </c>
    </row>
    <row r="5908" spans="1:2" x14ac:dyDescent="0.2">
      <c r="A5908" s="4" t="s">
        <v>23945</v>
      </c>
      <c r="B5908" s="4" t="s">
        <v>23946</v>
      </c>
    </row>
    <row r="5909" spans="1:2" x14ac:dyDescent="0.2">
      <c r="A5909" s="4" t="s">
        <v>23947</v>
      </c>
      <c r="B5909" s="4" t="s">
        <v>23948</v>
      </c>
    </row>
    <row r="5910" spans="1:2" x14ac:dyDescent="0.2">
      <c r="A5910" s="4" t="s">
        <v>23949</v>
      </c>
      <c r="B5910" s="4" t="s">
        <v>23950</v>
      </c>
    </row>
    <row r="5911" spans="1:2" x14ac:dyDescent="0.2">
      <c r="A5911" s="4" t="s">
        <v>23951</v>
      </c>
      <c r="B5911" s="4" t="s">
        <v>23952</v>
      </c>
    </row>
    <row r="5912" spans="1:2" x14ac:dyDescent="0.2">
      <c r="A5912" s="4" t="s">
        <v>23953</v>
      </c>
      <c r="B5912" s="4" t="s">
        <v>23954</v>
      </c>
    </row>
    <row r="5913" spans="1:2" x14ac:dyDescent="0.2">
      <c r="A5913" s="4" t="s">
        <v>23955</v>
      </c>
      <c r="B5913" s="4" t="s">
        <v>23956</v>
      </c>
    </row>
    <row r="5914" spans="1:2" x14ac:dyDescent="0.2">
      <c r="A5914" s="4" t="s">
        <v>23957</v>
      </c>
      <c r="B5914" s="4" t="s">
        <v>23958</v>
      </c>
    </row>
    <row r="5915" spans="1:2" x14ac:dyDescent="0.2">
      <c r="A5915" s="4" t="s">
        <v>23959</v>
      </c>
      <c r="B5915" s="4" t="s">
        <v>23960</v>
      </c>
    </row>
    <row r="5916" spans="1:2" x14ac:dyDescent="0.2">
      <c r="A5916" s="4" t="s">
        <v>23961</v>
      </c>
      <c r="B5916" s="4" t="s">
        <v>23962</v>
      </c>
    </row>
    <row r="5917" spans="1:2" x14ac:dyDescent="0.2">
      <c r="A5917" s="4" t="s">
        <v>23963</v>
      </c>
      <c r="B5917" s="4" t="s">
        <v>23964</v>
      </c>
    </row>
    <row r="5918" spans="1:2" x14ac:dyDescent="0.2">
      <c r="A5918" s="4" t="s">
        <v>23965</v>
      </c>
      <c r="B5918" s="4" t="s">
        <v>23966</v>
      </c>
    </row>
    <row r="5919" spans="1:2" x14ac:dyDescent="0.2">
      <c r="A5919" s="4" t="s">
        <v>23967</v>
      </c>
      <c r="B5919" s="4" t="s">
        <v>23968</v>
      </c>
    </row>
    <row r="5920" spans="1:2" x14ac:dyDescent="0.2">
      <c r="A5920" s="4" t="s">
        <v>23969</v>
      </c>
      <c r="B5920" s="4" t="s">
        <v>23970</v>
      </c>
    </row>
    <row r="5921" spans="1:2" x14ac:dyDescent="0.2">
      <c r="A5921" s="4" t="s">
        <v>23971</v>
      </c>
      <c r="B5921" s="4" t="s">
        <v>23972</v>
      </c>
    </row>
    <row r="5922" spans="1:2" x14ac:dyDescent="0.2">
      <c r="A5922" s="4" t="s">
        <v>23973</v>
      </c>
      <c r="B5922" s="4" t="s">
        <v>23974</v>
      </c>
    </row>
    <row r="5923" spans="1:2" x14ac:dyDescent="0.2">
      <c r="A5923" s="4" t="s">
        <v>23975</v>
      </c>
      <c r="B5923" s="4" t="s">
        <v>23976</v>
      </c>
    </row>
    <row r="5924" spans="1:2" x14ac:dyDescent="0.2">
      <c r="A5924" s="4" t="s">
        <v>23977</v>
      </c>
      <c r="B5924" s="4" t="s">
        <v>23978</v>
      </c>
    </row>
    <row r="5925" spans="1:2" x14ac:dyDescent="0.2">
      <c r="A5925" s="4" t="s">
        <v>23979</v>
      </c>
      <c r="B5925" s="4" t="s">
        <v>23980</v>
      </c>
    </row>
    <row r="5926" spans="1:2" x14ac:dyDescent="0.2">
      <c r="A5926" s="4" t="s">
        <v>23981</v>
      </c>
      <c r="B5926" s="4" t="s">
        <v>23982</v>
      </c>
    </row>
    <row r="5927" spans="1:2" x14ac:dyDescent="0.2">
      <c r="A5927" s="4" t="s">
        <v>23983</v>
      </c>
      <c r="B5927" s="4" t="s">
        <v>23984</v>
      </c>
    </row>
    <row r="5928" spans="1:2" x14ac:dyDescent="0.2">
      <c r="A5928" s="4" t="s">
        <v>23985</v>
      </c>
      <c r="B5928" s="4" t="s">
        <v>23986</v>
      </c>
    </row>
    <row r="5929" spans="1:2" x14ac:dyDescent="0.2">
      <c r="A5929" s="4" t="s">
        <v>23987</v>
      </c>
      <c r="B5929" s="4" t="s">
        <v>23988</v>
      </c>
    </row>
    <row r="5930" spans="1:2" x14ac:dyDescent="0.2">
      <c r="A5930" s="4" t="s">
        <v>23989</v>
      </c>
      <c r="B5930" s="4" t="s">
        <v>23990</v>
      </c>
    </row>
    <row r="5931" spans="1:2" x14ac:dyDescent="0.2">
      <c r="A5931" s="4" t="s">
        <v>23991</v>
      </c>
      <c r="B5931" s="4" t="s">
        <v>23992</v>
      </c>
    </row>
    <row r="5932" spans="1:2" x14ac:dyDescent="0.2">
      <c r="A5932" s="4" t="s">
        <v>23993</v>
      </c>
      <c r="B5932" s="4" t="s">
        <v>23994</v>
      </c>
    </row>
    <row r="5933" spans="1:2" x14ac:dyDescent="0.2">
      <c r="A5933" s="4" t="s">
        <v>23995</v>
      </c>
      <c r="B5933" s="4" t="s">
        <v>23996</v>
      </c>
    </row>
    <row r="5934" spans="1:2" x14ac:dyDescent="0.2">
      <c r="A5934" s="4" t="s">
        <v>23997</v>
      </c>
      <c r="B5934" s="4" t="s">
        <v>23998</v>
      </c>
    </row>
    <row r="5935" spans="1:2" x14ac:dyDescent="0.2">
      <c r="A5935" s="4" t="s">
        <v>23999</v>
      </c>
      <c r="B5935" s="4" t="s">
        <v>24000</v>
      </c>
    </row>
    <row r="5936" spans="1:2" x14ac:dyDescent="0.2">
      <c r="A5936" s="4" t="s">
        <v>24001</v>
      </c>
      <c r="B5936" s="4" t="s">
        <v>24002</v>
      </c>
    </row>
    <row r="5937" spans="1:2" x14ac:dyDescent="0.2">
      <c r="A5937" s="4" t="s">
        <v>24003</v>
      </c>
      <c r="B5937" s="4" t="s">
        <v>24004</v>
      </c>
    </row>
    <row r="5938" spans="1:2" x14ac:dyDescent="0.2">
      <c r="A5938" s="4" t="s">
        <v>24005</v>
      </c>
      <c r="B5938" s="4" t="s">
        <v>24006</v>
      </c>
    </row>
    <row r="5939" spans="1:2" x14ac:dyDescent="0.2">
      <c r="A5939" s="4" t="s">
        <v>24007</v>
      </c>
      <c r="B5939" s="4" t="s">
        <v>24008</v>
      </c>
    </row>
    <row r="5940" spans="1:2" x14ac:dyDescent="0.2">
      <c r="A5940" s="4" t="s">
        <v>24009</v>
      </c>
      <c r="B5940" s="4" t="s">
        <v>24010</v>
      </c>
    </row>
    <row r="5941" spans="1:2" x14ac:dyDescent="0.2">
      <c r="A5941" s="4" t="s">
        <v>24011</v>
      </c>
      <c r="B5941" s="4" t="s">
        <v>24012</v>
      </c>
    </row>
    <row r="5942" spans="1:2" x14ac:dyDescent="0.2">
      <c r="A5942" s="4" t="s">
        <v>24013</v>
      </c>
      <c r="B5942" s="4" t="s">
        <v>24014</v>
      </c>
    </row>
    <row r="5943" spans="1:2" x14ac:dyDescent="0.2">
      <c r="A5943" s="4" t="s">
        <v>24015</v>
      </c>
      <c r="B5943" s="4" t="s">
        <v>24016</v>
      </c>
    </row>
    <row r="5944" spans="1:2" x14ac:dyDescent="0.2">
      <c r="A5944" s="4" t="s">
        <v>24017</v>
      </c>
      <c r="B5944" s="4" t="s">
        <v>24018</v>
      </c>
    </row>
    <row r="5945" spans="1:2" x14ac:dyDescent="0.2">
      <c r="A5945" s="4" t="s">
        <v>24019</v>
      </c>
      <c r="B5945" s="4" t="s">
        <v>24020</v>
      </c>
    </row>
    <row r="5946" spans="1:2" x14ac:dyDescent="0.2">
      <c r="A5946" s="4" t="s">
        <v>24021</v>
      </c>
      <c r="B5946" s="4" t="s">
        <v>24022</v>
      </c>
    </row>
    <row r="5947" spans="1:2" x14ac:dyDescent="0.2">
      <c r="A5947" s="4" t="s">
        <v>24023</v>
      </c>
      <c r="B5947" s="4" t="s">
        <v>24024</v>
      </c>
    </row>
    <row r="5948" spans="1:2" x14ac:dyDescent="0.2">
      <c r="A5948" s="4" t="s">
        <v>24025</v>
      </c>
      <c r="B5948" s="4" t="s">
        <v>24026</v>
      </c>
    </row>
    <row r="5949" spans="1:2" x14ac:dyDescent="0.2">
      <c r="A5949" s="4" t="s">
        <v>24027</v>
      </c>
      <c r="B5949" s="4" t="s">
        <v>24028</v>
      </c>
    </row>
    <row r="5950" spans="1:2" x14ac:dyDescent="0.2">
      <c r="A5950" s="4" t="s">
        <v>24029</v>
      </c>
      <c r="B5950" s="4" t="s">
        <v>24030</v>
      </c>
    </row>
    <row r="5951" spans="1:2" x14ac:dyDescent="0.2">
      <c r="A5951" s="4" t="s">
        <v>24031</v>
      </c>
      <c r="B5951" s="4" t="s">
        <v>24032</v>
      </c>
    </row>
    <row r="5952" spans="1:2" x14ac:dyDescent="0.2">
      <c r="A5952" s="4" t="s">
        <v>24033</v>
      </c>
      <c r="B5952" s="4" t="s">
        <v>24034</v>
      </c>
    </row>
    <row r="5953" spans="1:2" x14ac:dyDescent="0.2">
      <c r="A5953" s="4" t="s">
        <v>24035</v>
      </c>
      <c r="B5953" s="4" t="s">
        <v>24036</v>
      </c>
    </row>
    <row r="5954" spans="1:2" x14ac:dyDescent="0.2">
      <c r="A5954" s="4" t="s">
        <v>24037</v>
      </c>
      <c r="B5954" s="4" t="s">
        <v>24038</v>
      </c>
    </row>
    <row r="5955" spans="1:2" x14ac:dyDescent="0.2">
      <c r="A5955" s="4" t="s">
        <v>24039</v>
      </c>
      <c r="B5955" s="4" t="s">
        <v>24040</v>
      </c>
    </row>
    <row r="5956" spans="1:2" x14ac:dyDescent="0.2">
      <c r="A5956" s="4" t="s">
        <v>24041</v>
      </c>
      <c r="B5956" s="4" t="s">
        <v>24042</v>
      </c>
    </row>
    <row r="5957" spans="1:2" x14ac:dyDescent="0.2">
      <c r="A5957" s="4" t="s">
        <v>24043</v>
      </c>
      <c r="B5957" s="4" t="s">
        <v>24044</v>
      </c>
    </row>
    <row r="5958" spans="1:2" x14ac:dyDescent="0.2">
      <c r="A5958" s="4" t="s">
        <v>24045</v>
      </c>
      <c r="B5958" s="4" t="s">
        <v>24046</v>
      </c>
    </row>
    <row r="5959" spans="1:2" x14ac:dyDescent="0.2">
      <c r="A5959" s="4" t="s">
        <v>24047</v>
      </c>
      <c r="B5959" s="4" t="s">
        <v>24048</v>
      </c>
    </row>
    <row r="5960" spans="1:2" x14ac:dyDescent="0.2">
      <c r="A5960" s="4" t="s">
        <v>24049</v>
      </c>
      <c r="B5960" s="4" t="s">
        <v>24050</v>
      </c>
    </row>
    <row r="5961" spans="1:2" x14ac:dyDescent="0.2">
      <c r="A5961" s="4" t="s">
        <v>24051</v>
      </c>
      <c r="B5961" s="4" t="s">
        <v>24052</v>
      </c>
    </row>
    <row r="5962" spans="1:2" x14ac:dyDescent="0.2">
      <c r="A5962" s="4" t="s">
        <v>24053</v>
      </c>
      <c r="B5962" s="4" t="s">
        <v>24054</v>
      </c>
    </row>
    <row r="5963" spans="1:2" x14ac:dyDescent="0.2">
      <c r="A5963" s="4" t="s">
        <v>24055</v>
      </c>
      <c r="B5963" s="4" t="s">
        <v>24056</v>
      </c>
    </row>
    <row r="5964" spans="1:2" x14ac:dyDescent="0.2">
      <c r="A5964" s="4" t="s">
        <v>24057</v>
      </c>
      <c r="B5964" s="4" t="s">
        <v>24058</v>
      </c>
    </row>
    <row r="5965" spans="1:2" x14ac:dyDescent="0.2">
      <c r="A5965" s="4" t="s">
        <v>24059</v>
      </c>
      <c r="B5965" s="4" t="s">
        <v>24060</v>
      </c>
    </row>
    <row r="5966" spans="1:2" x14ac:dyDescent="0.2">
      <c r="A5966" s="4" t="s">
        <v>24061</v>
      </c>
      <c r="B5966" s="4" t="s">
        <v>24062</v>
      </c>
    </row>
    <row r="5967" spans="1:2" x14ac:dyDescent="0.2">
      <c r="A5967" s="4" t="s">
        <v>24063</v>
      </c>
      <c r="B5967" s="4" t="s">
        <v>24064</v>
      </c>
    </row>
    <row r="5968" spans="1:2" x14ac:dyDescent="0.2">
      <c r="A5968" s="4" t="s">
        <v>24065</v>
      </c>
      <c r="B5968" s="4" t="s">
        <v>24066</v>
      </c>
    </row>
    <row r="5969" spans="1:2" x14ac:dyDescent="0.2">
      <c r="A5969" s="4" t="s">
        <v>24067</v>
      </c>
      <c r="B5969" s="4" t="s">
        <v>24068</v>
      </c>
    </row>
    <row r="5970" spans="1:2" x14ac:dyDescent="0.2">
      <c r="A5970" s="4" t="s">
        <v>24069</v>
      </c>
      <c r="B5970" s="4" t="s">
        <v>24070</v>
      </c>
    </row>
    <row r="5971" spans="1:2" x14ac:dyDescent="0.2">
      <c r="A5971" s="4" t="s">
        <v>24071</v>
      </c>
      <c r="B5971" s="4" t="s">
        <v>24072</v>
      </c>
    </row>
    <row r="5972" spans="1:2" x14ac:dyDescent="0.2">
      <c r="A5972" s="4" t="s">
        <v>24073</v>
      </c>
      <c r="B5972" s="4" t="s">
        <v>24074</v>
      </c>
    </row>
    <row r="5973" spans="1:2" x14ac:dyDescent="0.2">
      <c r="A5973" s="4" t="s">
        <v>24075</v>
      </c>
      <c r="B5973" s="4" t="s">
        <v>24076</v>
      </c>
    </row>
    <row r="5974" spans="1:2" x14ac:dyDescent="0.2">
      <c r="A5974" s="4" t="s">
        <v>24077</v>
      </c>
      <c r="B5974" s="4" t="s">
        <v>24078</v>
      </c>
    </row>
    <row r="5975" spans="1:2" x14ac:dyDescent="0.2">
      <c r="A5975" s="4" t="s">
        <v>24079</v>
      </c>
      <c r="B5975" s="4" t="s">
        <v>24080</v>
      </c>
    </row>
    <row r="5976" spans="1:2" x14ac:dyDescent="0.2">
      <c r="A5976" s="4" t="s">
        <v>24081</v>
      </c>
      <c r="B5976" s="4" t="s">
        <v>24082</v>
      </c>
    </row>
    <row r="5977" spans="1:2" x14ac:dyDescent="0.2">
      <c r="A5977" s="4" t="s">
        <v>24083</v>
      </c>
      <c r="B5977" s="4" t="s">
        <v>24084</v>
      </c>
    </row>
    <row r="5978" spans="1:2" x14ac:dyDescent="0.2">
      <c r="A5978" s="4" t="s">
        <v>24085</v>
      </c>
      <c r="B5978" s="4" t="s">
        <v>24086</v>
      </c>
    </row>
    <row r="5979" spans="1:2" x14ac:dyDescent="0.2">
      <c r="A5979" s="4" t="s">
        <v>24087</v>
      </c>
      <c r="B5979" s="4" t="s">
        <v>24088</v>
      </c>
    </row>
    <row r="5980" spans="1:2" x14ac:dyDescent="0.2">
      <c r="A5980" s="4" t="s">
        <v>24089</v>
      </c>
      <c r="B5980" s="4" t="s">
        <v>24090</v>
      </c>
    </row>
    <row r="5981" spans="1:2" x14ac:dyDescent="0.2">
      <c r="A5981" s="4" t="s">
        <v>24091</v>
      </c>
      <c r="B5981" s="4" t="s">
        <v>24092</v>
      </c>
    </row>
    <row r="5982" spans="1:2" x14ac:dyDescent="0.2">
      <c r="A5982" s="4" t="s">
        <v>24093</v>
      </c>
      <c r="B5982" s="4" t="s">
        <v>24094</v>
      </c>
    </row>
    <row r="5983" spans="1:2" x14ac:dyDescent="0.2">
      <c r="A5983" s="4" t="s">
        <v>24095</v>
      </c>
      <c r="B5983" s="4" t="s">
        <v>24096</v>
      </c>
    </row>
    <row r="5984" spans="1:2" x14ac:dyDescent="0.2">
      <c r="A5984" s="4" t="s">
        <v>24097</v>
      </c>
      <c r="B5984" s="4" t="s">
        <v>24098</v>
      </c>
    </row>
    <row r="5985" spans="1:2" x14ac:dyDescent="0.2">
      <c r="A5985" s="4" t="s">
        <v>24099</v>
      </c>
      <c r="B5985" s="4" t="s">
        <v>24100</v>
      </c>
    </row>
    <row r="5986" spans="1:2" x14ac:dyDescent="0.2">
      <c r="A5986" s="4" t="s">
        <v>24101</v>
      </c>
      <c r="B5986" s="4" t="s">
        <v>24102</v>
      </c>
    </row>
    <row r="5987" spans="1:2" x14ac:dyDescent="0.2">
      <c r="A5987" s="4" t="s">
        <v>24103</v>
      </c>
      <c r="B5987" s="4" t="s">
        <v>24104</v>
      </c>
    </row>
    <row r="5988" spans="1:2" x14ac:dyDescent="0.2">
      <c r="A5988" s="4" t="s">
        <v>24105</v>
      </c>
      <c r="B5988" s="4" t="s">
        <v>24106</v>
      </c>
    </row>
    <row r="5989" spans="1:2" x14ac:dyDescent="0.2">
      <c r="A5989" s="4" t="s">
        <v>24107</v>
      </c>
      <c r="B5989" s="4" t="s">
        <v>24108</v>
      </c>
    </row>
    <row r="5990" spans="1:2" x14ac:dyDescent="0.2">
      <c r="A5990" s="4" t="s">
        <v>24109</v>
      </c>
      <c r="B5990" s="4" t="s">
        <v>24110</v>
      </c>
    </row>
    <row r="5991" spans="1:2" x14ac:dyDescent="0.2">
      <c r="A5991" s="4" t="s">
        <v>24111</v>
      </c>
      <c r="B5991" s="4" t="s">
        <v>24112</v>
      </c>
    </row>
    <row r="5992" spans="1:2" x14ac:dyDescent="0.2">
      <c r="A5992" s="4" t="s">
        <v>24113</v>
      </c>
      <c r="B5992" s="4" t="s">
        <v>24114</v>
      </c>
    </row>
    <row r="5993" spans="1:2" x14ac:dyDescent="0.2">
      <c r="A5993" s="4" t="s">
        <v>24115</v>
      </c>
      <c r="B5993" s="4" t="s">
        <v>24116</v>
      </c>
    </row>
    <row r="5994" spans="1:2" x14ac:dyDescent="0.2">
      <c r="A5994" s="4" t="s">
        <v>24117</v>
      </c>
      <c r="B5994" s="4" t="s">
        <v>24118</v>
      </c>
    </row>
    <row r="5995" spans="1:2" x14ac:dyDescent="0.2">
      <c r="A5995" s="4" t="s">
        <v>24119</v>
      </c>
      <c r="B5995" s="4" t="s">
        <v>24120</v>
      </c>
    </row>
    <row r="5996" spans="1:2" x14ac:dyDescent="0.2">
      <c r="A5996" s="4" t="s">
        <v>24121</v>
      </c>
      <c r="B5996" s="4" t="s">
        <v>24122</v>
      </c>
    </row>
    <row r="5997" spans="1:2" x14ac:dyDescent="0.2">
      <c r="A5997" s="4" t="s">
        <v>24123</v>
      </c>
      <c r="B5997" s="4" t="s">
        <v>24124</v>
      </c>
    </row>
    <row r="5998" spans="1:2" x14ac:dyDescent="0.2">
      <c r="A5998" s="4" t="s">
        <v>24125</v>
      </c>
      <c r="B5998" s="4" t="s">
        <v>24126</v>
      </c>
    </row>
    <row r="5999" spans="1:2" x14ac:dyDescent="0.2">
      <c r="A5999" s="4" t="s">
        <v>24127</v>
      </c>
      <c r="B5999" s="4" t="s">
        <v>24128</v>
      </c>
    </row>
    <row r="6000" spans="1:2" x14ac:dyDescent="0.2">
      <c r="A6000" s="4" t="s">
        <v>24129</v>
      </c>
      <c r="B6000" s="4" t="s">
        <v>24130</v>
      </c>
    </row>
    <row r="6001" spans="1:2" x14ac:dyDescent="0.2">
      <c r="A6001" s="4" t="s">
        <v>24131</v>
      </c>
      <c r="B6001" s="4" t="s">
        <v>24132</v>
      </c>
    </row>
    <row r="6002" spans="1:2" x14ac:dyDescent="0.2">
      <c r="A6002" s="4" t="s">
        <v>24133</v>
      </c>
      <c r="B6002" s="4" t="s">
        <v>24134</v>
      </c>
    </row>
    <row r="6003" spans="1:2" x14ac:dyDescent="0.2">
      <c r="A6003" s="4" t="s">
        <v>24135</v>
      </c>
      <c r="B6003" s="4" t="s">
        <v>24136</v>
      </c>
    </row>
    <row r="6004" spans="1:2" x14ac:dyDescent="0.2">
      <c r="A6004" s="4" t="s">
        <v>24137</v>
      </c>
      <c r="B6004" s="4" t="s">
        <v>24138</v>
      </c>
    </row>
    <row r="6005" spans="1:2" x14ac:dyDescent="0.2">
      <c r="A6005" s="4" t="s">
        <v>24139</v>
      </c>
      <c r="B6005" s="4" t="s">
        <v>24140</v>
      </c>
    </row>
    <row r="6006" spans="1:2" x14ac:dyDescent="0.2">
      <c r="A6006" s="4" t="s">
        <v>24141</v>
      </c>
      <c r="B6006" s="4" t="s">
        <v>24142</v>
      </c>
    </row>
    <row r="6007" spans="1:2" x14ac:dyDescent="0.2">
      <c r="A6007" s="4" t="s">
        <v>24143</v>
      </c>
      <c r="B6007" s="4" t="s">
        <v>24144</v>
      </c>
    </row>
    <row r="6008" spans="1:2" x14ac:dyDescent="0.2">
      <c r="A6008" s="4" t="s">
        <v>24145</v>
      </c>
      <c r="B6008" s="4" t="s">
        <v>24146</v>
      </c>
    </row>
    <row r="6009" spans="1:2" x14ac:dyDescent="0.2">
      <c r="A6009" s="4" t="s">
        <v>24147</v>
      </c>
      <c r="B6009" s="4" t="s">
        <v>24148</v>
      </c>
    </row>
    <row r="6010" spans="1:2" x14ac:dyDescent="0.2">
      <c r="A6010" s="4" t="s">
        <v>24149</v>
      </c>
      <c r="B6010" s="4" t="s">
        <v>24150</v>
      </c>
    </row>
    <row r="6011" spans="1:2" x14ac:dyDescent="0.2">
      <c r="A6011" s="4" t="s">
        <v>24151</v>
      </c>
      <c r="B6011" s="4" t="s">
        <v>24152</v>
      </c>
    </row>
    <row r="6012" spans="1:2" x14ac:dyDescent="0.2">
      <c r="A6012" s="4" t="s">
        <v>24153</v>
      </c>
      <c r="B6012" s="4" t="s">
        <v>24154</v>
      </c>
    </row>
    <row r="6013" spans="1:2" x14ac:dyDescent="0.2">
      <c r="A6013" s="4" t="s">
        <v>24155</v>
      </c>
      <c r="B6013" s="4" t="s">
        <v>24156</v>
      </c>
    </row>
    <row r="6014" spans="1:2" x14ac:dyDescent="0.2">
      <c r="A6014" s="4" t="s">
        <v>24157</v>
      </c>
      <c r="B6014" s="4" t="s">
        <v>24158</v>
      </c>
    </row>
    <row r="6015" spans="1:2" x14ac:dyDescent="0.2">
      <c r="A6015" s="4" t="s">
        <v>24159</v>
      </c>
      <c r="B6015" s="4" t="s">
        <v>24160</v>
      </c>
    </row>
    <row r="6016" spans="1:2" x14ac:dyDescent="0.2">
      <c r="A6016" s="4" t="s">
        <v>24161</v>
      </c>
      <c r="B6016" s="4" t="s">
        <v>24162</v>
      </c>
    </row>
    <row r="6017" spans="1:2" x14ac:dyDescent="0.2">
      <c r="A6017" s="4" t="s">
        <v>24163</v>
      </c>
      <c r="B6017" s="4" t="s">
        <v>24164</v>
      </c>
    </row>
    <row r="6018" spans="1:2" x14ac:dyDescent="0.2">
      <c r="A6018" s="4" t="s">
        <v>24165</v>
      </c>
      <c r="B6018" s="4" t="s">
        <v>24166</v>
      </c>
    </row>
    <row r="6019" spans="1:2" x14ac:dyDescent="0.2">
      <c r="A6019" s="4" t="s">
        <v>24167</v>
      </c>
      <c r="B6019" s="4" t="s">
        <v>24168</v>
      </c>
    </row>
    <row r="6020" spans="1:2" x14ac:dyDescent="0.2">
      <c r="A6020" s="4" t="s">
        <v>24169</v>
      </c>
      <c r="B6020" s="4" t="s">
        <v>24170</v>
      </c>
    </row>
    <row r="6021" spans="1:2" x14ac:dyDescent="0.2">
      <c r="A6021" s="4" t="s">
        <v>24171</v>
      </c>
      <c r="B6021" s="4" t="s">
        <v>24172</v>
      </c>
    </row>
    <row r="6022" spans="1:2" x14ac:dyDescent="0.2">
      <c r="A6022" s="4" t="s">
        <v>24173</v>
      </c>
      <c r="B6022" s="4" t="s">
        <v>24174</v>
      </c>
    </row>
    <row r="6023" spans="1:2" x14ac:dyDescent="0.2">
      <c r="A6023" s="4" t="s">
        <v>24175</v>
      </c>
      <c r="B6023" s="4" t="s">
        <v>24176</v>
      </c>
    </row>
    <row r="6024" spans="1:2" x14ac:dyDescent="0.2">
      <c r="A6024" s="4" t="s">
        <v>24177</v>
      </c>
      <c r="B6024" s="4" t="s">
        <v>24178</v>
      </c>
    </row>
    <row r="6025" spans="1:2" x14ac:dyDescent="0.2">
      <c r="A6025" s="4" t="s">
        <v>24179</v>
      </c>
      <c r="B6025" s="4" t="s">
        <v>24180</v>
      </c>
    </row>
    <row r="6026" spans="1:2" x14ac:dyDescent="0.2">
      <c r="A6026" s="4" t="s">
        <v>24181</v>
      </c>
      <c r="B6026" s="4" t="s">
        <v>24182</v>
      </c>
    </row>
    <row r="6027" spans="1:2" x14ac:dyDescent="0.2">
      <c r="A6027" s="4" t="s">
        <v>24183</v>
      </c>
      <c r="B6027" s="4" t="s">
        <v>24184</v>
      </c>
    </row>
    <row r="6028" spans="1:2" x14ac:dyDescent="0.2">
      <c r="A6028" s="4" t="s">
        <v>24185</v>
      </c>
      <c r="B6028" s="4" t="s">
        <v>24186</v>
      </c>
    </row>
    <row r="6029" spans="1:2" x14ac:dyDescent="0.2">
      <c r="A6029" s="4" t="s">
        <v>24187</v>
      </c>
      <c r="B6029" s="4" t="s">
        <v>24188</v>
      </c>
    </row>
    <row r="6030" spans="1:2" x14ac:dyDescent="0.2">
      <c r="A6030" s="4" t="s">
        <v>24189</v>
      </c>
      <c r="B6030" s="4" t="s">
        <v>24190</v>
      </c>
    </row>
    <row r="6031" spans="1:2" x14ac:dyDescent="0.2">
      <c r="A6031" s="4" t="s">
        <v>24191</v>
      </c>
      <c r="B6031" s="4" t="s">
        <v>24192</v>
      </c>
    </row>
    <row r="6032" spans="1:2" x14ac:dyDescent="0.2">
      <c r="A6032" s="4" t="s">
        <v>24193</v>
      </c>
      <c r="B6032" s="4" t="s">
        <v>24194</v>
      </c>
    </row>
    <row r="6033" spans="1:2" x14ac:dyDescent="0.2">
      <c r="A6033" s="4" t="s">
        <v>24195</v>
      </c>
      <c r="B6033" s="4" t="s">
        <v>24196</v>
      </c>
    </row>
    <row r="6034" spans="1:2" x14ac:dyDescent="0.2">
      <c r="A6034" s="4" t="s">
        <v>24197</v>
      </c>
      <c r="B6034" s="4" t="s">
        <v>24198</v>
      </c>
    </row>
    <row r="6035" spans="1:2" x14ac:dyDescent="0.2">
      <c r="A6035" s="4" t="s">
        <v>24199</v>
      </c>
      <c r="B6035" s="4" t="s">
        <v>24200</v>
      </c>
    </row>
    <row r="6036" spans="1:2" x14ac:dyDescent="0.2">
      <c r="A6036" s="4" t="s">
        <v>24201</v>
      </c>
      <c r="B6036" s="4" t="s">
        <v>24202</v>
      </c>
    </row>
    <row r="6037" spans="1:2" x14ac:dyDescent="0.2">
      <c r="A6037" s="4" t="s">
        <v>24203</v>
      </c>
      <c r="B6037" s="4" t="s">
        <v>24204</v>
      </c>
    </row>
    <row r="6038" spans="1:2" x14ac:dyDescent="0.2">
      <c r="A6038" s="4" t="s">
        <v>24205</v>
      </c>
      <c r="B6038" s="4" t="s">
        <v>24206</v>
      </c>
    </row>
    <row r="6039" spans="1:2" x14ac:dyDescent="0.2">
      <c r="A6039" s="4" t="s">
        <v>24207</v>
      </c>
      <c r="B6039" s="4" t="s">
        <v>24208</v>
      </c>
    </row>
    <row r="6040" spans="1:2" x14ac:dyDescent="0.2">
      <c r="A6040" s="4" t="s">
        <v>24209</v>
      </c>
      <c r="B6040" s="4" t="s">
        <v>24210</v>
      </c>
    </row>
    <row r="6041" spans="1:2" x14ac:dyDescent="0.2">
      <c r="A6041" s="4" t="s">
        <v>24211</v>
      </c>
      <c r="B6041" s="4" t="s">
        <v>24212</v>
      </c>
    </row>
    <row r="6042" spans="1:2" x14ac:dyDescent="0.2">
      <c r="A6042" s="4" t="s">
        <v>24213</v>
      </c>
      <c r="B6042" s="4" t="s">
        <v>24214</v>
      </c>
    </row>
    <row r="6043" spans="1:2" x14ac:dyDescent="0.2">
      <c r="A6043" s="4" t="s">
        <v>24215</v>
      </c>
      <c r="B6043" s="4" t="s">
        <v>24216</v>
      </c>
    </row>
    <row r="6044" spans="1:2" x14ac:dyDescent="0.2">
      <c r="A6044" s="4" t="s">
        <v>24217</v>
      </c>
      <c r="B6044" s="4" t="s">
        <v>24218</v>
      </c>
    </row>
    <row r="6045" spans="1:2" x14ac:dyDescent="0.2">
      <c r="A6045" s="4" t="s">
        <v>24219</v>
      </c>
      <c r="B6045" s="4" t="s">
        <v>24220</v>
      </c>
    </row>
    <row r="6046" spans="1:2" x14ac:dyDescent="0.2">
      <c r="A6046" s="4" t="s">
        <v>24221</v>
      </c>
      <c r="B6046" s="4" t="s">
        <v>24222</v>
      </c>
    </row>
    <row r="6047" spans="1:2" x14ac:dyDescent="0.2">
      <c r="A6047" s="4" t="s">
        <v>24223</v>
      </c>
      <c r="B6047" s="4" t="s">
        <v>24224</v>
      </c>
    </row>
    <row r="6048" spans="1:2" x14ac:dyDescent="0.2">
      <c r="A6048" s="4" t="s">
        <v>24225</v>
      </c>
      <c r="B6048" s="4" t="s">
        <v>24226</v>
      </c>
    </row>
    <row r="6049" spans="1:2" x14ac:dyDescent="0.2">
      <c r="A6049" s="4" t="s">
        <v>24227</v>
      </c>
      <c r="B6049" s="4" t="s">
        <v>24228</v>
      </c>
    </row>
    <row r="6050" spans="1:2" x14ac:dyDescent="0.2">
      <c r="A6050" s="4" t="s">
        <v>24229</v>
      </c>
      <c r="B6050" s="4" t="s">
        <v>24230</v>
      </c>
    </row>
    <row r="6051" spans="1:2" x14ac:dyDescent="0.2">
      <c r="A6051" s="4" t="s">
        <v>24231</v>
      </c>
      <c r="B6051" s="4" t="s">
        <v>24232</v>
      </c>
    </row>
    <row r="6052" spans="1:2" x14ac:dyDescent="0.2">
      <c r="A6052" s="4" t="s">
        <v>24233</v>
      </c>
      <c r="B6052" s="4" t="s">
        <v>24234</v>
      </c>
    </row>
    <row r="6053" spans="1:2" x14ac:dyDescent="0.2">
      <c r="A6053" s="4" t="s">
        <v>24235</v>
      </c>
      <c r="B6053" s="4" t="s">
        <v>24236</v>
      </c>
    </row>
    <row r="6054" spans="1:2" x14ac:dyDescent="0.2">
      <c r="A6054" s="4" t="s">
        <v>24237</v>
      </c>
      <c r="B6054" s="4" t="s">
        <v>24238</v>
      </c>
    </row>
    <row r="6055" spans="1:2" x14ac:dyDescent="0.2">
      <c r="A6055" s="4" t="s">
        <v>24239</v>
      </c>
      <c r="B6055" s="4" t="s">
        <v>24240</v>
      </c>
    </row>
    <row r="6056" spans="1:2" x14ac:dyDescent="0.2">
      <c r="A6056" s="4" t="s">
        <v>24241</v>
      </c>
      <c r="B6056" s="4" t="s">
        <v>24242</v>
      </c>
    </row>
    <row r="6057" spans="1:2" x14ac:dyDescent="0.2">
      <c r="A6057" s="4" t="s">
        <v>24243</v>
      </c>
      <c r="B6057" s="4" t="s">
        <v>24244</v>
      </c>
    </row>
    <row r="6058" spans="1:2" x14ac:dyDescent="0.2">
      <c r="A6058" s="4" t="s">
        <v>24245</v>
      </c>
      <c r="B6058" s="4" t="s">
        <v>24246</v>
      </c>
    </row>
    <row r="6059" spans="1:2" x14ac:dyDescent="0.2">
      <c r="A6059" s="4" t="s">
        <v>24247</v>
      </c>
      <c r="B6059" s="4" t="s">
        <v>24248</v>
      </c>
    </row>
    <row r="6060" spans="1:2" x14ac:dyDescent="0.2">
      <c r="A6060" s="4" t="s">
        <v>24249</v>
      </c>
      <c r="B6060" s="4" t="s">
        <v>24250</v>
      </c>
    </row>
    <row r="6061" spans="1:2" x14ac:dyDescent="0.2">
      <c r="A6061" s="4" t="s">
        <v>24251</v>
      </c>
      <c r="B6061" s="4" t="s">
        <v>24252</v>
      </c>
    </row>
    <row r="6062" spans="1:2" x14ac:dyDescent="0.2">
      <c r="A6062" s="4" t="s">
        <v>24253</v>
      </c>
      <c r="B6062" s="4" t="s">
        <v>24254</v>
      </c>
    </row>
    <row r="6063" spans="1:2" x14ac:dyDescent="0.2">
      <c r="A6063" s="4" t="s">
        <v>24255</v>
      </c>
      <c r="B6063" s="4" t="s">
        <v>24256</v>
      </c>
    </row>
    <row r="6064" spans="1:2" x14ac:dyDescent="0.2">
      <c r="A6064" s="4" t="s">
        <v>24257</v>
      </c>
      <c r="B6064" s="4" t="s">
        <v>24258</v>
      </c>
    </row>
    <row r="6065" spans="1:2" x14ac:dyDescent="0.2">
      <c r="A6065" s="4" t="s">
        <v>24259</v>
      </c>
      <c r="B6065" s="4" t="s">
        <v>24260</v>
      </c>
    </row>
    <row r="6066" spans="1:2" x14ac:dyDescent="0.2">
      <c r="A6066" s="4" t="s">
        <v>24261</v>
      </c>
      <c r="B6066" s="4" t="s">
        <v>24262</v>
      </c>
    </row>
    <row r="6067" spans="1:2" x14ac:dyDescent="0.2">
      <c r="A6067" s="4" t="s">
        <v>24263</v>
      </c>
      <c r="B6067" s="4" t="s">
        <v>24264</v>
      </c>
    </row>
    <row r="6068" spans="1:2" x14ac:dyDescent="0.2">
      <c r="A6068" s="4" t="s">
        <v>24265</v>
      </c>
      <c r="B6068" s="4" t="s">
        <v>24266</v>
      </c>
    </row>
    <row r="6069" spans="1:2" x14ac:dyDescent="0.2">
      <c r="A6069" s="4" t="s">
        <v>24267</v>
      </c>
      <c r="B6069" s="4" t="s">
        <v>24268</v>
      </c>
    </row>
    <row r="6070" spans="1:2" x14ac:dyDescent="0.2">
      <c r="A6070" s="4" t="s">
        <v>24269</v>
      </c>
      <c r="B6070" s="4" t="s">
        <v>24270</v>
      </c>
    </row>
    <row r="6071" spans="1:2" x14ac:dyDescent="0.2">
      <c r="A6071" s="4" t="s">
        <v>24271</v>
      </c>
      <c r="B6071" s="4" t="s">
        <v>24272</v>
      </c>
    </row>
    <row r="6072" spans="1:2" x14ac:dyDescent="0.2">
      <c r="A6072" s="4" t="s">
        <v>24273</v>
      </c>
      <c r="B6072" s="4" t="s">
        <v>24274</v>
      </c>
    </row>
    <row r="6073" spans="1:2" x14ac:dyDescent="0.2">
      <c r="A6073" s="4" t="s">
        <v>24275</v>
      </c>
      <c r="B6073" s="4" t="s">
        <v>24276</v>
      </c>
    </row>
    <row r="6074" spans="1:2" x14ac:dyDescent="0.2">
      <c r="A6074" s="4" t="s">
        <v>24277</v>
      </c>
      <c r="B6074" s="4" t="s">
        <v>24278</v>
      </c>
    </row>
    <row r="6075" spans="1:2" x14ac:dyDescent="0.2">
      <c r="A6075" s="4" t="s">
        <v>24279</v>
      </c>
      <c r="B6075" s="4" t="s">
        <v>24280</v>
      </c>
    </row>
    <row r="6076" spans="1:2" x14ac:dyDescent="0.2">
      <c r="A6076" s="4" t="s">
        <v>24281</v>
      </c>
      <c r="B6076" s="4" t="s">
        <v>24282</v>
      </c>
    </row>
    <row r="6077" spans="1:2" x14ac:dyDescent="0.2">
      <c r="A6077" s="4" t="s">
        <v>24283</v>
      </c>
      <c r="B6077" s="4" t="s">
        <v>24284</v>
      </c>
    </row>
    <row r="6078" spans="1:2" x14ac:dyDescent="0.2">
      <c r="A6078" s="4" t="s">
        <v>24285</v>
      </c>
      <c r="B6078" s="4" t="s">
        <v>24286</v>
      </c>
    </row>
    <row r="6079" spans="1:2" x14ac:dyDescent="0.2">
      <c r="A6079" s="4" t="s">
        <v>24287</v>
      </c>
      <c r="B6079" s="4" t="s">
        <v>24288</v>
      </c>
    </row>
    <row r="6080" spans="1:2" x14ac:dyDescent="0.2">
      <c r="A6080" s="4" t="s">
        <v>24289</v>
      </c>
      <c r="B6080" s="4" t="s">
        <v>24290</v>
      </c>
    </row>
    <row r="6081" spans="1:2" x14ac:dyDescent="0.2">
      <c r="A6081" s="4" t="s">
        <v>24291</v>
      </c>
      <c r="B6081" s="4" t="s">
        <v>24292</v>
      </c>
    </row>
    <row r="6082" spans="1:2" x14ac:dyDescent="0.2">
      <c r="A6082" s="4" t="s">
        <v>24293</v>
      </c>
      <c r="B6082" s="4" t="s">
        <v>24294</v>
      </c>
    </row>
    <row r="6083" spans="1:2" x14ac:dyDescent="0.2">
      <c r="A6083" s="4" t="s">
        <v>24295</v>
      </c>
      <c r="B6083" s="4" t="s">
        <v>24296</v>
      </c>
    </row>
    <row r="6084" spans="1:2" x14ac:dyDescent="0.2">
      <c r="A6084" s="4" t="s">
        <v>24297</v>
      </c>
      <c r="B6084" s="4" t="s">
        <v>24298</v>
      </c>
    </row>
    <row r="6085" spans="1:2" x14ac:dyDescent="0.2">
      <c r="A6085" s="4" t="s">
        <v>24299</v>
      </c>
      <c r="B6085" s="4" t="s">
        <v>24300</v>
      </c>
    </row>
    <row r="6086" spans="1:2" x14ac:dyDescent="0.2">
      <c r="A6086" s="4" t="s">
        <v>24301</v>
      </c>
      <c r="B6086" s="4" t="s">
        <v>24302</v>
      </c>
    </row>
    <row r="6087" spans="1:2" x14ac:dyDescent="0.2">
      <c r="A6087" s="4" t="s">
        <v>24303</v>
      </c>
      <c r="B6087" s="4" t="s">
        <v>24304</v>
      </c>
    </row>
    <row r="6088" spans="1:2" x14ac:dyDescent="0.2">
      <c r="A6088" s="4" t="s">
        <v>24305</v>
      </c>
      <c r="B6088" s="4" t="s">
        <v>24306</v>
      </c>
    </row>
    <row r="6089" spans="1:2" x14ac:dyDescent="0.2">
      <c r="A6089" s="4" t="s">
        <v>24307</v>
      </c>
      <c r="B6089" s="4" t="s">
        <v>24308</v>
      </c>
    </row>
    <row r="6090" spans="1:2" x14ac:dyDescent="0.2">
      <c r="A6090" s="4" t="s">
        <v>24309</v>
      </c>
      <c r="B6090" s="4" t="s">
        <v>24310</v>
      </c>
    </row>
    <row r="6091" spans="1:2" x14ac:dyDescent="0.2">
      <c r="A6091" s="4" t="s">
        <v>24311</v>
      </c>
      <c r="B6091" s="4" t="s">
        <v>24312</v>
      </c>
    </row>
    <row r="6092" spans="1:2" x14ac:dyDescent="0.2">
      <c r="A6092" s="4" t="s">
        <v>24313</v>
      </c>
      <c r="B6092" s="4" t="s">
        <v>24314</v>
      </c>
    </row>
    <row r="6093" spans="1:2" x14ac:dyDescent="0.2">
      <c r="A6093" s="4" t="s">
        <v>24315</v>
      </c>
      <c r="B6093" s="4" t="s">
        <v>24316</v>
      </c>
    </row>
    <row r="6094" spans="1:2" x14ac:dyDescent="0.2">
      <c r="A6094" s="4" t="s">
        <v>24317</v>
      </c>
      <c r="B6094" s="4" t="s">
        <v>24318</v>
      </c>
    </row>
    <row r="6095" spans="1:2" x14ac:dyDescent="0.2">
      <c r="A6095" s="4" t="s">
        <v>24319</v>
      </c>
      <c r="B6095" s="4" t="s">
        <v>24320</v>
      </c>
    </row>
    <row r="6096" spans="1:2" x14ac:dyDescent="0.2">
      <c r="A6096" s="4" t="s">
        <v>24321</v>
      </c>
      <c r="B6096" s="4" t="s">
        <v>24322</v>
      </c>
    </row>
    <row r="6097" spans="1:2" x14ac:dyDescent="0.2">
      <c r="A6097" s="4" t="s">
        <v>24323</v>
      </c>
      <c r="B6097" s="4" t="s">
        <v>24324</v>
      </c>
    </row>
    <row r="6098" spans="1:2" x14ac:dyDescent="0.2">
      <c r="A6098" s="4" t="s">
        <v>24325</v>
      </c>
      <c r="B6098" s="4" t="s">
        <v>24326</v>
      </c>
    </row>
    <row r="6099" spans="1:2" x14ac:dyDescent="0.2">
      <c r="A6099" s="4" t="s">
        <v>24327</v>
      </c>
      <c r="B6099" s="4" t="s">
        <v>24328</v>
      </c>
    </row>
    <row r="6100" spans="1:2" x14ac:dyDescent="0.2">
      <c r="A6100" s="4" t="s">
        <v>24329</v>
      </c>
      <c r="B6100" s="4" t="s">
        <v>24330</v>
      </c>
    </row>
    <row r="6101" spans="1:2" x14ac:dyDescent="0.2">
      <c r="A6101" s="4" t="s">
        <v>24331</v>
      </c>
      <c r="B6101" s="4" t="s">
        <v>24332</v>
      </c>
    </row>
    <row r="6102" spans="1:2" x14ac:dyDescent="0.2">
      <c r="A6102" s="4" t="s">
        <v>24333</v>
      </c>
      <c r="B6102" s="4" t="s">
        <v>24334</v>
      </c>
    </row>
    <row r="6103" spans="1:2" x14ac:dyDescent="0.2">
      <c r="A6103" s="4" t="s">
        <v>24335</v>
      </c>
      <c r="B6103" s="4" t="s">
        <v>24336</v>
      </c>
    </row>
    <row r="6104" spans="1:2" x14ac:dyDescent="0.2">
      <c r="A6104" s="4" t="s">
        <v>24337</v>
      </c>
      <c r="B6104" s="4" t="s">
        <v>24338</v>
      </c>
    </row>
    <row r="6105" spans="1:2" x14ac:dyDescent="0.2">
      <c r="A6105" s="4" t="s">
        <v>24339</v>
      </c>
      <c r="B6105" s="4" t="s">
        <v>24340</v>
      </c>
    </row>
    <row r="6106" spans="1:2" x14ac:dyDescent="0.2">
      <c r="A6106" s="4" t="s">
        <v>24341</v>
      </c>
      <c r="B6106" s="4" t="s">
        <v>24342</v>
      </c>
    </row>
    <row r="6107" spans="1:2" x14ac:dyDescent="0.2">
      <c r="A6107" s="4" t="s">
        <v>24343</v>
      </c>
      <c r="B6107" s="4" t="s">
        <v>24344</v>
      </c>
    </row>
    <row r="6108" spans="1:2" x14ac:dyDescent="0.2">
      <c r="A6108" s="4" t="s">
        <v>24345</v>
      </c>
      <c r="B6108" s="4" t="s">
        <v>24346</v>
      </c>
    </row>
    <row r="6109" spans="1:2" x14ac:dyDescent="0.2">
      <c r="A6109" s="4" t="s">
        <v>24347</v>
      </c>
      <c r="B6109" s="4" t="s">
        <v>24348</v>
      </c>
    </row>
    <row r="6110" spans="1:2" x14ac:dyDescent="0.2">
      <c r="A6110" s="4" t="s">
        <v>24349</v>
      </c>
      <c r="B6110" s="4" t="s">
        <v>24350</v>
      </c>
    </row>
    <row r="6111" spans="1:2" x14ac:dyDescent="0.2">
      <c r="A6111" s="4" t="s">
        <v>24351</v>
      </c>
      <c r="B6111" s="4" t="s">
        <v>24352</v>
      </c>
    </row>
    <row r="6112" spans="1:2" x14ac:dyDescent="0.2">
      <c r="A6112" s="4" t="s">
        <v>24353</v>
      </c>
      <c r="B6112" s="4" t="s">
        <v>24354</v>
      </c>
    </row>
    <row r="6113" spans="1:2" x14ac:dyDescent="0.2">
      <c r="A6113" s="4" t="s">
        <v>24355</v>
      </c>
      <c r="B6113" s="4" t="s">
        <v>24356</v>
      </c>
    </row>
    <row r="6114" spans="1:2" x14ac:dyDescent="0.2">
      <c r="A6114" s="4" t="s">
        <v>24357</v>
      </c>
      <c r="B6114" s="4" t="s">
        <v>24358</v>
      </c>
    </row>
    <row r="6115" spans="1:2" x14ac:dyDescent="0.2">
      <c r="A6115" s="4" t="s">
        <v>24359</v>
      </c>
      <c r="B6115" s="4" t="s">
        <v>24360</v>
      </c>
    </row>
    <row r="6116" spans="1:2" x14ac:dyDescent="0.2">
      <c r="A6116" s="4" t="s">
        <v>24361</v>
      </c>
      <c r="B6116" s="4" t="s">
        <v>24362</v>
      </c>
    </row>
    <row r="6117" spans="1:2" x14ac:dyDescent="0.2">
      <c r="A6117" s="4" t="s">
        <v>24363</v>
      </c>
      <c r="B6117" s="4" t="s">
        <v>24364</v>
      </c>
    </row>
    <row r="6118" spans="1:2" x14ac:dyDescent="0.2">
      <c r="A6118" s="4" t="s">
        <v>24365</v>
      </c>
      <c r="B6118" s="4" t="s">
        <v>24366</v>
      </c>
    </row>
    <row r="6119" spans="1:2" x14ac:dyDescent="0.2">
      <c r="A6119" s="4" t="s">
        <v>24367</v>
      </c>
      <c r="B6119" s="4" t="s">
        <v>24368</v>
      </c>
    </row>
    <row r="6120" spans="1:2" x14ac:dyDescent="0.2">
      <c r="A6120" s="4" t="s">
        <v>24369</v>
      </c>
      <c r="B6120" s="4" t="s">
        <v>24370</v>
      </c>
    </row>
    <row r="6121" spans="1:2" x14ac:dyDescent="0.2">
      <c r="A6121" s="4" t="s">
        <v>24371</v>
      </c>
      <c r="B6121" s="4" t="s">
        <v>24372</v>
      </c>
    </row>
    <row r="6122" spans="1:2" x14ac:dyDescent="0.2">
      <c r="A6122" s="4" t="s">
        <v>24373</v>
      </c>
      <c r="B6122" s="4" t="s">
        <v>24374</v>
      </c>
    </row>
    <row r="6123" spans="1:2" x14ac:dyDescent="0.2">
      <c r="A6123" s="4" t="s">
        <v>24375</v>
      </c>
      <c r="B6123" s="4" t="s">
        <v>24376</v>
      </c>
    </row>
    <row r="6124" spans="1:2" x14ac:dyDescent="0.2">
      <c r="A6124" s="4" t="s">
        <v>24377</v>
      </c>
      <c r="B6124" s="4" t="s">
        <v>24378</v>
      </c>
    </row>
    <row r="6125" spans="1:2" x14ac:dyDescent="0.2">
      <c r="A6125" s="4" t="s">
        <v>24379</v>
      </c>
      <c r="B6125" s="4" t="s">
        <v>24380</v>
      </c>
    </row>
    <row r="6126" spans="1:2" x14ac:dyDescent="0.2">
      <c r="A6126" s="4" t="s">
        <v>24381</v>
      </c>
      <c r="B6126" s="4" t="s">
        <v>24382</v>
      </c>
    </row>
    <row r="6127" spans="1:2" x14ac:dyDescent="0.2">
      <c r="A6127" s="4" t="s">
        <v>24383</v>
      </c>
      <c r="B6127" s="4" t="s">
        <v>24384</v>
      </c>
    </row>
    <row r="6128" spans="1:2" x14ac:dyDescent="0.2">
      <c r="A6128" s="4" t="s">
        <v>24385</v>
      </c>
      <c r="B6128" s="4" t="s">
        <v>24386</v>
      </c>
    </row>
    <row r="6129" spans="1:2" x14ac:dyDescent="0.2">
      <c r="A6129" s="4" t="s">
        <v>24387</v>
      </c>
      <c r="B6129" s="4" t="s">
        <v>24388</v>
      </c>
    </row>
    <row r="6130" spans="1:2" x14ac:dyDescent="0.2">
      <c r="A6130" s="4" t="s">
        <v>24389</v>
      </c>
      <c r="B6130" s="4" t="s">
        <v>24390</v>
      </c>
    </row>
    <row r="6131" spans="1:2" x14ac:dyDescent="0.2">
      <c r="A6131" s="4" t="s">
        <v>24391</v>
      </c>
      <c r="B6131" s="4" t="s">
        <v>24392</v>
      </c>
    </row>
    <row r="6132" spans="1:2" x14ac:dyDescent="0.2">
      <c r="A6132" s="4" t="s">
        <v>24393</v>
      </c>
      <c r="B6132" s="4" t="s">
        <v>24394</v>
      </c>
    </row>
    <row r="6133" spans="1:2" x14ac:dyDescent="0.2">
      <c r="A6133" s="4" t="s">
        <v>24395</v>
      </c>
      <c r="B6133" s="4" t="s">
        <v>24396</v>
      </c>
    </row>
    <row r="6134" spans="1:2" x14ac:dyDescent="0.2">
      <c r="A6134" s="4" t="s">
        <v>24397</v>
      </c>
      <c r="B6134" s="4" t="s">
        <v>24398</v>
      </c>
    </row>
    <row r="6135" spans="1:2" x14ac:dyDescent="0.2">
      <c r="A6135" s="4" t="s">
        <v>24399</v>
      </c>
      <c r="B6135" s="4" t="s">
        <v>24400</v>
      </c>
    </row>
    <row r="6136" spans="1:2" x14ac:dyDescent="0.2">
      <c r="A6136" s="4" t="s">
        <v>24401</v>
      </c>
      <c r="B6136" s="4" t="s">
        <v>24402</v>
      </c>
    </row>
    <row r="6137" spans="1:2" x14ac:dyDescent="0.2">
      <c r="A6137" s="4" t="s">
        <v>24403</v>
      </c>
      <c r="B6137" s="4" t="s">
        <v>24404</v>
      </c>
    </row>
    <row r="6138" spans="1:2" x14ac:dyDescent="0.2">
      <c r="A6138" s="4" t="s">
        <v>24405</v>
      </c>
      <c r="B6138" s="4" t="s">
        <v>24406</v>
      </c>
    </row>
    <row r="6139" spans="1:2" x14ac:dyDescent="0.2">
      <c r="A6139" s="4" t="s">
        <v>24407</v>
      </c>
      <c r="B6139" s="4" t="s">
        <v>24408</v>
      </c>
    </row>
    <row r="6140" spans="1:2" x14ac:dyDescent="0.2">
      <c r="A6140" s="4" t="s">
        <v>24409</v>
      </c>
      <c r="B6140" s="4" t="s">
        <v>24410</v>
      </c>
    </row>
    <row r="6141" spans="1:2" x14ac:dyDescent="0.2">
      <c r="A6141" s="4" t="s">
        <v>24411</v>
      </c>
      <c r="B6141" s="4" t="s">
        <v>24412</v>
      </c>
    </row>
    <row r="6142" spans="1:2" x14ac:dyDescent="0.2">
      <c r="A6142" s="4" t="s">
        <v>24413</v>
      </c>
      <c r="B6142" s="4" t="s">
        <v>24414</v>
      </c>
    </row>
    <row r="6143" spans="1:2" x14ac:dyDescent="0.2">
      <c r="A6143" s="4" t="s">
        <v>24415</v>
      </c>
      <c r="B6143" s="4" t="s">
        <v>24416</v>
      </c>
    </row>
    <row r="6144" spans="1:2" x14ac:dyDescent="0.2">
      <c r="A6144" s="4" t="s">
        <v>24417</v>
      </c>
      <c r="B6144" s="4" t="s">
        <v>24418</v>
      </c>
    </row>
    <row r="6145" spans="1:2" x14ac:dyDescent="0.2">
      <c r="A6145" s="4" t="s">
        <v>24419</v>
      </c>
      <c r="B6145" s="4" t="s">
        <v>24420</v>
      </c>
    </row>
    <row r="6146" spans="1:2" x14ac:dyDescent="0.2">
      <c r="A6146" s="4" t="s">
        <v>24421</v>
      </c>
      <c r="B6146" s="4" t="s">
        <v>24422</v>
      </c>
    </row>
    <row r="6147" spans="1:2" x14ac:dyDescent="0.2">
      <c r="A6147" s="4" t="s">
        <v>24423</v>
      </c>
      <c r="B6147" s="4" t="s">
        <v>24424</v>
      </c>
    </row>
    <row r="6148" spans="1:2" x14ac:dyDescent="0.2">
      <c r="A6148" s="4" t="s">
        <v>24425</v>
      </c>
      <c r="B6148" s="4" t="s">
        <v>24426</v>
      </c>
    </row>
    <row r="6149" spans="1:2" x14ac:dyDescent="0.2">
      <c r="A6149" s="4" t="s">
        <v>24427</v>
      </c>
      <c r="B6149" s="4" t="s">
        <v>24428</v>
      </c>
    </row>
    <row r="6150" spans="1:2" x14ac:dyDescent="0.2">
      <c r="A6150" s="4" t="s">
        <v>24429</v>
      </c>
      <c r="B6150" s="4" t="s">
        <v>24430</v>
      </c>
    </row>
    <row r="6151" spans="1:2" x14ac:dyDescent="0.2">
      <c r="A6151" s="4" t="s">
        <v>24431</v>
      </c>
      <c r="B6151" s="4" t="s">
        <v>24432</v>
      </c>
    </row>
    <row r="6152" spans="1:2" x14ac:dyDescent="0.2">
      <c r="A6152" s="4" t="s">
        <v>24433</v>
      </c>
      <c r="B6152" s="4" t="s">
        <v>24434</v>
      </c>
    </row>
    <row r="6153" spans="1:2" x14ac:dyDescent="0.2">
      <c r="A6153" s="4" t="s">
        <v>24435</v>
      </c>
      <c r="B6153" s="4" t="s">
        <v>24436</v>
      </c>
    </row>
    <row r="6154" spans="1:2" x14ac:dyDescent="0.2">
      <c r="A6154" s="4" t="s">
        <v>24437</v>
      </c>
      <c r="B6154" s="4" t="s">
        <v>24438</v>
      </c>
    </row>
    <row r="6155" spans="1:2" x14ac:dyDescent="0.2">
      <c r="A6155" s="4" t="s">
        <v>24439</v>
      </c>
      <c r="B6155" s="4" t="s">
        <v>24440</v>
      </c>
    </row>
    <row r="6156" spans="1:2" x14ac:dyDescent="0.2">
      <c r="A6156" s="4" t="s">
        <v>24441</v>
      </c>
      <c r="B6156" s="4" t="s">
        <v>24442</v>
      </c>
    </row>
    <row r="6157" spans="1:2" x14ac:dyDescent="0.2">
      <c r="A6157" s="4" t="s">
        <v>24443</v>
      </c>
      <c r="B6157" s="4" t="s">
        <v>24444</v>
      </c>
    </row>
    <row r="6158" spans="1:2" x14ac:dyDescent="0.2">
      <c r="A6158" s="4" t="s">
        <v>24445</v>
      </c>
      <c r="B6158" s="4" t="s">
        <v>24446</v>
      </c>
    </row>
    <row r="6159" spans="1:2" x14ac:dyDescent="0.2">
      <c r="A6159" s="4" t="s">
        <v>24447</v>
      </c>
      <c r="B6159" s="4" t="s">
        <v>24448</v>
      </c>
    </row>
    <row r="6160" spans="1:2" x14ac:dyDescent="0.2">
      <c r="A6160" s="4" t="s">
        <v>24449</v>
      </c>
      <c r="B6160" s="4" t="s">
        <v>24450</v>
      </c>
    </row>
    <row r="6161" spans="1:2" x14ac:dyDescent="0.2">
      <c r="A6161" s="4" t="s">
        <v>24451</v>
      </c>
      <c r="B6161" s="4" t="s">
        <v>24452</v>
      </c>
    </row>
    <row r="6162" spans="1:2" x14ac:dyDescent="0.2">
      <c r="A6162" s="4" t="s">
        <v>24453</v>
      </c>
      <c r="B6162" s="4" t="s">
        <v>24454</v>
      </c>
    </row>
    <row r="6163" spans="1:2" x14ac:dyDescent="0.2">
      <c r="A6163" s="4" t="s">
        <v>24455</v>
      </c>
      <c r="B6163" s="4" t="s">
        <v>24456</v>
      </c>
    </row>
    <row r="6164" spans="1:2" x14ac:dyDescent="0.2">
      <c r="A6164" s="4" t="s">
        <v>24457</v>
      </c>
      <c r="B6164" s="4" t="s">
        <v>24458</v>
      </c>
    </row>
    <row r="6165" spans="1:2" x14ac:dyDescent="0.2">
      <c r="A6165" s="4" t="s">
        <v>24459</v>
      </c>
      <c r="B6165" s="4" t="s">
        <v>24460</v>
      </c>
    </row>
    <row r="6166" spans="1:2" x14ac:dyDescent="0.2">
      <c r="A6166" s="4" t="s">
        <v>24461</v>
      </c>
      <c r="B6166" s="4" t="s">
        <v>24462</v>
      </c>
    </row>
    <row r="6167" spans="1:2" x14ac:dyDescent="0.2">
      <c r="A6167" s="4" t="s">
        <v>24463</v>
      </c>
      <c r="B6167" s="4" t="s">
        <v>24464</v>
      </c>
    </row>
    <row r="6168" spans="1:2" x14ac:dyDescent="0.2">
      <c r="A6168" s="4" t="s">
        <v>24465</v>
      </c>
      <c r="B6168" s="4" t="s">
        <v>24466</v>
      </c>
    </row>
    <row r="6169" spans="1:2" x14ac:dyDescent="0.2">
      <c r="A6169" s="4" t="s">
        <v>24467</v>
      </c>
      <c r="B6169" s="4" t="s">
        <v>24468</v>
      </c>
    </row>
    <row r="6170" spans="1:2" x14ac:dyDescent="0.2">
      <c r="A6170" s="4" t="s">
        <v>24469</v>
      </c>
      <c r="B6170" s="4" t="s">
        <v>24470</v>
      </c>
    </row>
    <row r="6171" spans="1:2" x14ac:dyDescent="0.2">
      <c r="A6171" s="4" t="s">
        <v>24471</v>
      </c>
      <c r="B6171" s="4" t="s">
        <v>24472</v>
      </c>
    </row>
    <row r="6172" spans="1:2" x14ac:dyDescent="0.2">
      <c r="A6172" s="4" t="s">
        <v>24473</v>
      </c>
      <c r="B6172" s="4" t="s">
        <v>24474</v>
      </c>
    </row>
    <row r="6173" spans="1:2" x14ac:dyDescent="0.2">
      <c r="A6173" s="4" t="s">
        <v>24475</v>
      </c>
      <c r="B6173" s="4" t="s">
        <v>24476</v>
      </c>
    </row>
    <row r="6174" spans="1:2" x14ac:dyDescent="0.2">
      <c r="A6174" s="4" t="s">
        <v>24477</v>
      </c>
      <c r="B6174" s="4" t="s">
        <v>24478</v>
      </c>
    </row>
    <row r="6175" spans="1:2" x14ac:dyDescent="0.2">
      <c r="A6175" s="4" t="s">
        <v>24479</v>
      </c>
      <c r="B6175" s="4" t="s">
        <v>24480</v>
      </c>
    </row>
    <row r="6176" spans="1:2" x14ac:dyDescent="0.2">
      <c r="A6176" s="4" t="s">
        <v>24481</v>
      </c>
      <c r="B6176" s="4" t="s">
        <v>24482</v>
      </c>
    </row>
    <row r="6177" spans="1:2" x14ac:dyDescent="0.2">
      <c r="A6177" s="4" t="s">
        <v>24483</v>
      </c>
      <c r="B6177" s="4" t="s">
        <v>24484</v>
      </c>
    </row>
    <row r="6178" spans="1:2" x14ac:dyDescent="0.2">
      <c r="A6178" s="4" t="s">
        <v>24485</v>
      </c>
      <c r="B6178" s="4" t="s">
        <v>24486</v>
      </c>
    </row>
    <row r="6179" spans="1:2" x14ac:dyDescent="0.2">
      <c r="A6179" s="4" t="s">
        <v>24487</v>
      </c>
      <c r="B6179" s="4" t="s">
        <v>24488</v>
      </c>
    </row>
    <row r="6180" spans="1:2" x14ac:dyDescent="0.2">
      <c r="A6180" s="4" t="s">
        <v>24489</v>
      </c>
      <c r="B6180" s="4" t="s">
        <v>24490</v>
      </c>
    </row>
    <row r="6181" spans="1:2" x14ac:dyDescent="0.2">
      <c r="A6181" s="4" t="s">
        <v>24491</v>
      </c>
      <c r="B6181" s="4" t="s">
        <v>24492</v>
      </c>
    </row>
    <row r="6182" spans="1:2" x14ac:dyDescent="0.2">
      <c r="A6182" s="4" t="s">
        <v>24493</v>
      </c>
      <c r="B6182" s="4" t="s">
        <v>24494</v>
      </c>
    </row>
    <row r="6183" spans="1:2" x14ac:dyDescent="0.2">
      <c r="A6183" s="4" t="s">
        <v>24495</v>
      </c>
      <c r="B6183" s="4" t="s">
        <v>24496</v>
      </c>
    </row>
    <row r="6184" spans="1:2" x14ac:dyDescent="0.2">
      <c r="A6184" s="4" t="s">
        <v>24497</v>
      </c>
      <c r="B6184" s="4" t="s">
        <v>24498</v>
      </c>
    </row>
    <row r="6185" spans="1:2" x14ac:dyDescent="0.2">
      <c r="A6185" s="4" t="s">
        <v>24499</v>
      </c>
      <c r="B6185" s="4" t="s">
        <v>24500</v>
      </c>
    </row>
    <row r="6186" spans="1:2" x14ac:dyDescent="0.2">
      <c r="A6186" s="4" t="s">
        <v>24501</v>
      </c>
      <c r="B6186" s="4" t="s">
        <v>24502</v>
      </c>
    </row>
    <row r="6187" spans="1:2" x14ac:dyDescent="0.2">
      <c r="A6187" s="4" t="s">
        <v>24503</v>
      </c>
      <c r="B6187" s="4" t="s">
        <v>24504</v>
      </c>
    </row>
    <row r="6188" spans="1:2" x14ac:dyDescent="0.2">
      <c r="A6188" s="4" t="s">
        <v>24505</v>
      </c>
      <c r="B6188" s="4" t="s">
        <v>24506</v>
      </c>
    </row>
    <row r="6189" spans="1:2" x14ac:dyDescent="0.2">
      <c r="A6189" s="4" t="s">
        <v>24507</v>
      </c>
      <c r="B6189" s="4" t="s">
        <v>24508</v>
      </c>
    </row>
    <row r="6190" spans="1:2" x14ac:dyDescent="0.2">
      <c r="A6190" s="4" t="s">
        <v>24509</v>
      </c>
      <c r="B6190" s="4" t="s">
        <v>24510</v>
      </c>
    </row>
    <row r="6191" spans="1:2" x14ac:dyDescent="0.2">
      <c r="A6191" s="4" t="s">
        <v>24511</v>
      </c>
      <c r="B6191" s="4" t="s">
        <v>24512</v>
      </c>
    </row>
    <row r="6192" spans="1:2" x14ac:dyDescent="0.2">
      <c r="A6192" s="4" t="s">
        <v>24513</v>
      </c>
      <c r="B6192" s="4" t="s">
        <v>24514</v>
      </c>
    </row>
    <row r="6193" spans="1:2" x14ac:dyDescent="0.2">
      <c r="A6193" s="4" t="s">
        <v>24515</v>
      </c>
      <c r="B6193" s="4" t="s">
        <v>24516</v>
      </c>
    </row>
    <row r="6194" spans="1:2" x14ac:dyDescent="0.2">
      <c r="A6194" s="4" t="s">
        <v>24517</v>
      </c>
      <c r="B6194" s="4" t="s">
        <v>24518</v>
      </c>
    </row>
    <row r="6195" spans="1:2" x14ac:dyDescent="0.2">
      <c r="A6195" s="4" t="s">
        <v>24519</v>
      </c>
      <c r="B6195" s="4" t="s">
        <v>24520</v>
      </c>
    </row>
    <row r="6196" spans="1:2" x14ac:dyDescent="0.2">
      <c r="A6196" s="4" t="s">
        <v>24521</v>
      </c>
      <c r="B6196" s="4" t="s">
        <v>24522</v>
      </c>
    </row>
    <row r="6197" spans="1:2" x14ac:dyDescent="0.2">
      <c r="A6197" s="4" t="s">
        <v>24523</v>
      </c>
      <c r="B6197" s="4" t="s">
        <v>24524</v>
      </c>
    </row>
    <row r="6198" spans="1:2" x14ac:dyDescent="0.2">
      <c r="A6198" s="4" t="s">
        <v>24525</v>
      </c>
      <c r="B6198" s="4" t="s">
        <v>24526</v>
      </c>
    </row>
    <row r="6199" spans="1:2" x14ac:dyDescent="0.2">
      <c r="A6199" s="4" t="s">
        <v>24527</v>
      </c>
      <c r="B6199" s="4" t="s">
        <v>24528</v>
      </c>
    </row>
    <row r="6200" spans="1:2" x14ac:dyDescent="0.2">
      <c r="A6200" s="4" t="s">
        <v>24529</v>
      </c>
      <c r="B6200" s="4" t="s">
        <v>24530</v>
      </c>
    </row>
    <row r="6201" spans="1:2" x14ac:dyDescent="0.2">
      <c r="A6201" s="4" t="s">
        <v>24531</v>
      </c>
      <c r="B6201" s="4" t="s">
        <v>24532</v>
      </c>
    </row>
    <row r="6202" spans="1:2" x14ac:dyDescent="0.2">
      <c r="A6202" s="4" t="s">
        <v>24533</v>
      </c>
      <c r="B6202" s="4" t="s">
        <v>24534</v>
      </c>
    </row>
    <row r="6203" spans="1:2" x14ac:dyDescent="0.2">
      <c r="A6203" s="4" t="s">
        <v>24535</v>
      </c>
      <c r="B6203" s="4" t="s">
        <v>24536</v>
      </c>
    </row>
    <row r="6204" spans="1:2" x14ac:dyDescent="0.2">
      <c r="A6204" s="4" t="s">
        <v>24537</v>
      </c>
      <c r="B6204" s="4" t="s">
        <v>24538</v>
      </c>
    </row>
    <row r="6205" spans="1:2" x14ac:dyDescent="0.2">
      <c r="A6205" s="4" t="s">
        <v>24539</v>
      </c>
      <c r="B6205" s="4" t="s">
        <v>24540</v>
      </c>
    </row>
    <row r="6206" spans="1:2" x14ac:dyDescent="0.2">
      <c r="A6206" s="4" t="s">
        <v>24541</v>
      </c>
      <c r="B6206" s="4" t="s">
        <v>24542</v>
      </c>
    </row>
    <row r="6207" spans="1:2" x14ac:dyDescent="0.2">
      <c r="A6207" s="4" t="s">
        <v>24543</v>
      </c>
      <c r="B6207" s="4" t="s">
        <v>24544</v>
      </c>
    </row>
    <row r="6208" spans="1:2" x14ac:dyDescent="0.2">
      <c r="A6208" s="4" t="s">
        <v>24545</v>
      </c>
      <c r="B6208" s="4" t="s">
        <v>24546</v>
      </c>
    </row>
    <row r="6209" spans="1:2" x14ac:dyDescent="0.2">
      <c r="A6209" s="4" t="s">
        <v>24547</v>
      </c>
      <c r="B6209" s="4" t="s">
        <v>24548</v>
      </c>
    </row>
    <row r="6210" spans="1:2" x14ac:dyDescent="0.2">
      <c r="A6210" s="4" t="s">
        <v>24549</v>
      </c>
      <c r="B6210" s="4" t="s">
        <v>24550</v>
      </c>
    </row>
    <row r="6211" spans="1:2" x14ac:dyDescent="0.2">
      <c r="A6211" s="4" t="s">
        <v>24551</v>
      </c>
      <c r="B6211" s="4" t="s">
        <v>24552</v>
      </c>
    </row>
    <row r="6212" spans="1:2" x14ac:dyDescent="0.2">
      <c r="A6212" s="4" t="s">
        <v>24553</v>
      </c>
      <c r="B6212" s="4" t="s">
        <v>24554</v>
      </c>
    </row>
    <row r="6213" spans="1:2" x14ac:dyDescent="0.2">
      <c r="A6213" s="4" t="s">
        <v>24555</v>
      </c>
      <c r="B6213" s="4" t="s">
        <v>24556</v>
      </c>
    </row>
    <row r="6214" spans="1:2" x14ac:dyDescent="0.2">
      <c r="A6214" s="4" t="s">
        <v>24557</v>
      </c>
      <c r="B6214" s="4" t="s">
        <v>24558</v>
      </c>
    </row>
    <row r="6215" spans="1:2" x14ac:dyDescent="0.2">
      <c r="A6215" s="4" t="s">
        <v>24559</v>
      </c>
      <c r="B6215" s="4" t="s">
        <v>24560</v>
      </c>
    </row>
    <row r="6216" spans="1:2" x14ac:dyDescent="0.2">
      <c r="A6216" s="4" t="s">
        <v>24561</v>
      </c>
      <c r="B6216" s="4" t="s">
        <v>24562</v>
      </c>
    </row>
    <row r="6217" spans="1:2" x14ac:dyDescent="0.2">
      <c r="A6217" s="4" t="s">
        <v>24563</v>
      </c>
      <c r="B6217" s="4" t="s">
        <v>24564</v>
      </c>
    </row>
    <row r="6218" spans="1:2" x14ac:dyDescent="0.2">
      <c r="A6218" s="4" t="s">
        <v>24565</v>
      </c>
      <c r="B6218" s="4" t="s">
        <v>24566</v>
      </c>
    </row>
    <row r="6219" spans="1:2" x14ac:dyDescent="0.2">
      <c r="A6219" s="4" t="s">
        <v>24567</v>
      </c>
      <c r="B6219" s="4" t="s">
        <v>24568</v>
      </c>
    </row>
    <row r="6220" spans="1:2" x14ac:dyDescent="0.2">
      <c r="A6220" s="4" t="s">
        <v>24569</v>
      </c>
      <c r="B6220" s="4" t="s">
        <v>24570</v>
      </c>
    </row>
    <row r="6221" spans="1:2" x14ac:dyDescent="0.2">
      <c r="A6221" s="4" t="s">
        <v>24571</v>
      </c>
      <c r="B6221" s="4" t="s">
        <v>24572</v>
      </c>
    </row>
    <row r="6222" spans="1:2" x14ac:dyDescent="0.2">
      <c r="A6222" s="4" t="s">
        <v>24573</v>
      </c>
      <c r="B6222" s="4" t="s">
        <v>24574</v>
      </c>
    </row>
    <row r="6223" spans="1:2" x14ac:dyDescent="0.2">
      <c r="A6223" s="4" t="s">
        <v>24575</v>
      </c>
      <c r="B6223" s="4" t="s">
        <v>24576</v>
      </c>
    </row>
    <row r="6224" spans="1:2" x14ac:dyDescent="0.2">
      <c r="A6224" s="4" t="s">
        <v>24577</v>
      </c>
      <c r="B6224" s="4" t="s">
        <v>24578</v>
      </c>
    </row>
    <row r="6225" spans="1:2" x14ac:dyDescent="0.2">
      <c r="A6225" s="4" t="s">
        <v>24579</v>
      </c>
      <c r="B6225" s="4" t="s">
        <v>24580</v>
      </c>
    </row>
    <row r="6226" spans="1:2" x14ac:dyDescent="0.2">
      <c r="A6226" s="4" t="s">
        <v>24581</v>
      </c>
      <c r="B6226" s="4" t="s">
        <v>24582</v>
      </c>
    </row>
    <row r="6227" spans="1:2" x14ac:dyDescent="0.2">
      <c r="A6227" s="4" t="s">
        <v>24583</v>
      </c>
      <c r="B6227" s="4" t="s">
        <v>24584</v>
      </c>
    </row>
    <row r="6228" spans="1:2" x14ac:dyDescent="0.2">
      <c r="A6228" s="4" t="s">
        <v>24585</v>
      </c>
      <c r="B6228" s="4" t="s">
        <v>24586</v>
      </c>
    </row>
    <row r="6229" spans="1:2" x14ac:dyDescent="0.2">
      <c r="A6229" s="4" t="s">
        <v>24587</v>
      </c>
      <c r="B6229" s="4" t="s">
        <v>24588</v>
      </c>
    </row>
    <row r="6230" spans="1:2" x14ac:dyDescent="0.2">
      <c r="A6230" s="4" t="s">
        <v>24589</v>
      </c>
      <c r="B6230" s="4" t="s">
        <v>24590</v>
      </c>
    </row>
    <row r="6231" spans="1:2" x14ac:dyDescent="0.2">
      <c r="A6231" s="4" t="s">
        <v>24591</v>
      </c>
      <c r="B6231" s="4" t="s">
        <v>24592</v>
      </c>
    </row>
    <row r="6232" spans="1:2" x14ac:dyDescent="0.2">
      <c r="A6232" s="4" t="s">
        <v>24593</v>
      </c>
      <c r="B6232" s="4" t="s">
        <v>24594</v>
      </c>
    </row>
    <row r="6233" spans="1:2" x14ac:dyDescent="0.2">
      <c r="A6233" s="4" t="s">
        <v>24595</v>
      </c>
      <c r="B6233" s="4" t="s">
        <v>24596</v>
      </c>
    </row>
    <row r="6234" spans="1:2" x14ac:dyDescent="0.2">
      <c r="A6234" s="4" t="s">
        <v>24597</v>
      </c>
      <c r="B6234" s="4" t="s">
        <v>24598</v>
      </c>
    </row>
    <row r="6235" spans="1:2" x14ac:dyDescent="0.2">
      <c r="A6235" s="4" t="s">
        <v>24599</v>
      </c>
      <c r="B6235" s="4" t="s">
        <v>24600</v>
      </c>
    </row>
    <row r="6236" spans="1:2" x14ac:dyDescent="0.2">
      <c r="A6236" s="4" t="s">
        <v>24601</v>
      </c>
      <c r="B6236" s="4" t="s">
        <v>24602</v>
      </c>
    </row>
    <row r="6237" spans="1:2" x14ac:dyDescent="0.2">
      <c r="A6237" s="4" t="s">
        <v>24603</v>
      </c>
      <c r="B6237" s="4" t="s">
        <v>24604</v>
      </c>
    </row>
    <row r="6238" spans="1:2" x14ac:dyDescent="0.2">
      <c r="A6238" s="4" t="s">
        <v>24605</v>
      </c>
      <c r="B6238" s="4" t="s">
        <v>24606</v>
      </c>
    </row>
    <row r="6239" spans="1:2" x14ac:dyDescent="0.2">
      <c r="A6239" s="4" t="s">
        <v>24607</v>
      </c>
      <c r="B6239" s="4" t="s">
        <v>24608</v>
      </c>
    </row>
    <row r="6240" spans="1:2" x14ac:dyDescent="0.2">
      <c r="A6240" s="4" t="s">
        <v>24609</v>
      </c>
      <c r="B6240" s="4" t="s">
        <v>24610</v>
      </c>
    </row>
    <row r="6241" spans="1:2" x14ac:dyDescent="0.2">
      <c r="A6241" s="4" t="s">
        <v>24611</v>
      </c>
      <c r="B6241" s="4" t="s">
        <v>24612</v>
      </c>
    </row>
    <row r="6242" spans="1:2" x14ac:dyDescent="0.2">
      <c r="A6242" s="4" t="s">
        <v>24613</v>
      </c>
      <c r="B6242" s="4" t="s">
        <v>24614</v>
      </c>
    </row>
    <row r="6243" spans="1:2" x14ac:dyDescent="0.2">
      <c r="A6243" s="4" t="s">
        <v>24615</v>
      </c>
      <c r="B6243" s="4" t="s">
        <v>24616</v>
      </c>
    </row>
    <row r="6244" spans="1:2" x14ac:dyDescent="0.2">
      <c r="A6244" s="4" t="s">
        <v>24617</v>
      </c>
      <c r="B6244" s="4" t="s">
        <v>24618</v>
      </c>
    </row>
    <row r="6245" spans="1:2" x14ac:dyDescent="0.2">
      <c r="A6245" s="4" t="s">
        <v>24619</v>
      </c>
      <c r="B6245" s="4" t="s">
        <v>24620</v>
      </c>
    </row>
    <row r="6246" spans="1:2" x14ac:dyDescent="0.2">
      <c r="A6246" s="4" t="s">
        <v>24621</v>
      </c>
      <c r="B6246" s="4" t="s">
        <v>24622</v>
      </c>
    </row>
    <row r="6247" spans="1:2" x14ac:dyDescent="0.2">
      <c r="A6247" s="4" t="s">
        <v>24623</v>
      </c>
      <c r="B6247" s="4" t="s">
        <v>24624</v>
      </c>
    </row>
    <row r="6248" spans="1:2" x14ac:dyDescent="0.2">
      <c r="A6248" s="4" t="s">
        <v>24625</v>
      </c>
      <c r="B6248" s="4" t="s">
        <v>24626</v>
      </c>
    </row>
    <row r="6249" spans="1:2" x14ac:dyDescent="0.2">
      <c r="A6249" s="4" t="s">
        <v>24627</v>
      </c>
      <c r="B6249" s="4" t="s">
        <v>24628</v>
      </c>
    </row>
    <row r="6250" spans="1:2" x14ac:dyDescent="0.2">
      <c r="A6250" s="4" t="s">
        <v>24629</v>
      </c>
      <c r="B6250" s="4" t="s">
        <v>24630</v>
      </c>
    </row>
    <row r="6251" spans="1:2" x14ac:dyDescent="0.2">
      <c r="A6251" s="4" t="s">
        <v>24631</v>
      </c>
      <c r="B6251" s="4" t="s">
        <v>24632</v>
      </c>
    </row>
    <row r="6252" spans="1:2" x14ac:dyDescent="0.2">
      <c r="A6252" s="4" t="s">
        <v>24633</v>
      </c>
      <c r="B6252" s="4" t="s">
        <v>24634</v>
      </c>
    </row>
    <row r="6253" spans="1:2" x14ac:dyDescent="0.2">
      <c r="A6253" s="4" t="s">
        <v>24635</v>
      </c>
      <c r="B6253" s="4" t="s">
        <v>24636</v>
      </c>
    </row>
    <row r="6254" spans="1:2" x14ac:dyDescent="0.2">
      <c r="A6254" s="4" t="s">
        <v>24637</v>
      </c>
      <c r="B6254" s="4" t="s">
        <v>24638</v>
      </c>
    </row>
    <row r="6255" spans="1:2" x14ac:dyDescent="0.2">
      <c r="A6255" s="4" t="s">
        <v>24639</v>
      </c>
      <c r="B6255" s="4" t="s">
        <v>24640</v>
      </c>
    </row>
    <row r="6256" spans="1:2" x14ac:dyDescent="0.2">
      <c r="A6256" s="4" t="s">
        <v>24641</v>
      </c>
      <c r="B6256" s="4" t="s">
        <v>24642</v>
      </c>
    </row>
    <row r="6257" spans="1:2" x14ac:dyDescent="0.2">
      <c r="A6257" s="4" t="s">
        <v>24643</v>
      </c>
      <c r="B6257" s="4" t="s">
        <v>24644</v>
      </c>
    </row>
    <row r="6258" spans="1:2" x14ac:dyDescent="0.2">
      <c r="A6258" s="4" t="s">
        <v>24645</v>
      </c>
      <c r="B6258" s="4" t="s">
        <v>24646</v>
      </c>
    </row>
    <row r="6259" spans="1:2" x14ac:dyDescent="0.2">
      <c r="A6259" s="4" t="s">
        <v>24647</v>
      </c>
      <c r="B6259" s="4" t="s">
        <v>24648</v>
      </c>
    </row>
    <row r="6260" spans="1:2" x14ac:dyDescent="0.2">
      <c r="A6260" s="4" t="s">
        <v>24649</v>
      </c>
      <c r="B6260" s="4" t="s">
        <v>24650</v>
      </c>
    </row>
    <row r="6261" spans="1:2" x14ac:dyDescent="0.2">
      <c r="A6261" s="4" t="s">
        <v>24651</v>
      </c>
      <c r="B6261" s="4" t="s">
        <v>24652</v>
      </c>
    </row>
    <row r="6262" spans="1:2" x14ac:dyDescent="0.2">
      <c r="A6262" s="4" t="s">
        <v>24653</v>
      </c>
      <c r="B6262" s="4" t="s">
        <v>24654</v>
      </c>
    </row>
    <row r="6263" spans="1:2" x14ac:dyDescent="0.2">
      <c r="A6263" s="4" t="s">
        <v>24655</v>
      </c>
      <c r="B6263" s="4" t="s">
        <v>24656</v>
      </c>
    </row>
    <row r="6264" spans="1:2" x14ac:dyDescent="0.2">
      <c r="A6264" s="4" t="s">
        <v>24657</v>
      </c>
      <c r="B6264" s="4" t="s">
        <v>24658</v>
      </c>
    </row>
    <row r="6265" spans="1:2" x14ac:dyDescent="0.2">
      <c r="A6265" s="4" t="s">
        <v>24659</v>
      </c>
      <c r="B6265" s="4" t="s">
        <v>24660</v>
      </c>
    </row>
    <row r="6266" spans="1:2" x14ac:dyDescent="0.2">
      <c r="A6266" s="4" t="s">
        <v>24661</v>
      </c>
      <c r="B6266" s="4" t="s">
        <v>24662</v>
      </c>
    </row>
    <row r="6267" spans="1:2" x14ac:dyDescent="0.2">
      <c r="A6267" s="4" t="s">
        <v>24663</v>
      </c>
      <c r="B6267" s="4" t="s">
        <v>24664</v>
      </c>
    </row>
    <row r="6268" spans="1:2" x14ac:dyDescent="0.2">
      <c r="A6268" s="4" t="s">
        <v>24665</v>
      </c>
      <c r="B6268" s="4" t="s">
        <v>24666</v>
      </c>
    </row>
    <row r="6269" spans="1:2" x14ac:dyDescent="0.2">
      <c r="A6269" s="4" t="s">
        <v>24667</v>
      </c>
      <c r="B6269" s="4" t="s">
        <v>24668</v>
      </c>
    </row>
    <row r="6270" spans="1:2" x14ac:dyDescent="0.2">
      <c r="A6270" s="4" t="s">
        <v>24669</v>
      </c>
      <c r="B6270" s="4" t="s">
        <v>24670</v>
      </c>
    </row>
    <row r="6271" spans="1:2" x14ac:dyDescent="0.2">
      <c r="A6271" s="4" t="s">
        <v>24671</v>
      </c>
      <c r="B6271" s="4" t="s">
        <v>24672</v>
      </c>
    </row>
    <row r="6272" spans="1:2" x14ac:dyDescent="0.2">
      <c r="A6272" s="4" t="s">
        <v>24673</v>
      </c>
      <c r="B6272" s="4" t="s">
        <v>24674</v>
      </c>
    </row>
    <row r="6273" spans="1:2" x14ac:dyDescent="0.2">
      <c r="A6273" s="4" t="s">
        <v>24675</v>
      </c>
      <c r="B6273" s="4" t="s">
        <v>24676</v>
      </c>
    </row>
    <row r="6274" spans="1:2" x14ac:dyDescent="0.2">
      <c r="A6274" s="4" t="s">
        <v>24677</v>
      </c>
      <c r="B6274" s="4" t="s">
        <v>24678</v>
      </c>
    </row>
    <row r="6275" spans="1:2" x14ac:dyDescent="0.2">
      <c r="A6275" s="4" t="s">
        <v>24679</v>
      </c>
      <c r="B6275" s="4" t="s">
        <v>24680</v>
      </c>
    </row>
    <row r="6276" spans="1:2" x14ac:dyDescent="0.2">
      <c r="A6276" s="4" t="s">
        <v>24681</v>
      </c>
      <c r="B6276" s="4" t="s">
        <v>24682</v>
      </c>
    </row>
    <row r="6277" spans="1:2" x14ac:dyDescent="0.2">
      <c r="A6277" s="4" t="s">
        <v>24683</v>
      </c>
      <c r="B6277" s="4" t="s">
        <v>24684</v>
      </c>
    </row>
    <row r="6278" spans="1:2" x14ac:dyDescent="0.2">
      <c r="A6278" s="4" t="s">
        <v>24685</v>
      </c>
      <c r="B6278" s="4" t="s">
        <v>24686</v>
      </c>
    </row>
    <row r="6279" spans="1:2" x14ac:dyDescent="0.2">
      <c r="A6279" s="4" t="s">
        <v>24687</v>
      </c>
      <c r="B6279" s="4" t="s">
        <v>24688</v>
      </c>
    </row>
    <row r="6280" spans="1:2" x14ac:dyDescent="0.2">
      <c r="A6280" s="4" t="s">
        <v>24689</v>
      </c>
      <c r="B6280" s="4" t="s">
        <v>24690</v>
      </c>
    </row>
    <row r="6281" spans="1:2" x14ac:dyDescent="0.2">
      <c r="A6281" s="4" t="s">
        <v>24691</v>
      </c>
      <c r="B6281" s="4" t="s">
        <v>24692</v>
      </c>
    </row>
    <row r="6282" spans="1:2" x14ac:dyDescent="0.2">
      <c r="A6282" s="4" t="s">
        <v>24693</v>
      </c>
      <c r="B6282" s="4" t="s">
        <v>24694</v>
      </c>
    </row>
    <row r="6283" spans="1:2" x14ac:dyDescent="0.2">
      <c r="A6283" s="4" t="s">
        <v>24695</v>
      </c>
      <c r="B6283" s="4" t="s">
        <v>24696</v>
      </c>
    </row>
    <row r="6284" spans="1:2" x14ac:dyDescent="0.2">
      <c r="A6284" s="4" t="s">
        <v>24697</v>
      </c>
      <c r="B6284" s="4" t="s">
        <v>24698</v>
      </c>
    </row>
    <row r="6285" spans="1:2" x14ac:dyDescent="0.2">
      <c r="A6285" s="4" t="s">
        <v>24699</v>
      </c>
      <c r="B6285" s="4" t="s">
        <v>24700</v>
      </c>
    </row>
    <row r="6286" spans="1:2" x14ac:dyDescent="0.2">
      <c r="A6286" s="4" t="s">
        <v>24701</v>
      </c>
      <c r="B6286" s="4" t="s">
        <v>24702</v>
      </c>
    </row>
    <row r="6287" spans="1:2" x14ac:dyDescent="0.2">
      <c r="A6287" s="4" t="s">
        <v>24703</v>
      </c>
      <c r="B6287" s="4" t="s">
        <v>24704</v>
      </c>
    </row>
    <row r="6288" spans="1:2" x14ac:dyDescent="0.2">
      <c r="A6288" s="4" t="s">
        <v>24705</v>
      </c>
      <c r="B6288" s="4" t="s">
        <v>24706</v>
      </c>
    </row>
    <row r="6289" spans="1:2" x14ac:dyDescent="0.2">
      <c r="A6289" s="4" t="s">
        <v>24707</v>
      </c>
      <c r="B6289" s="4" t="s">
        <v>24708</v>
      </c>
    </row>
    <row r="6290" spans="1:2" x14ac:dyDescent="0.2">
      <c r="A6290" s="4" t="s">
        <v>24709</v>
      </c>
      <c r="B6290" s="4" t="s">
        <v>24710</v>
      </c>
    </row>
    <row r="6291" spans="1:2" x14ac:dyDescent="0.2">
      <c r="A6291" s="4" t="s">
        <v>24711</v>
      </c>
      <c r="B6291" s="4" t="s">
        <v>24712</v>
      </c>
    </row>
    <row r="6292" spans="1:2" x14ac:dyDescent="0.2">
      <c r="A6292" s="4" t="s">
        <v>24713</v>
      </c>
      <c r="B6292" s="4" t="s">
        <v>24714</v>
      </c>
    </row>
    <row r="6293" spans="1:2" x14ac:dyDescent="0.2">
      <c r="A6293" s="4" t="s">
        <v>24715</v>
      </c>
      <c r="B6293" s="4" t="s">
        <v>24716</v>
      </c>
    </row>
    <row r="6294" spans="1:2" x14ac:dyDescent="0.2">
      <c r="A6294" s="4" t="s">
        <v>24717</v>
      </c>
      <c r="B6294" s="4" t="s">
        <v>24718</v>
      </c>
    </row>
    <row r="6295" spans="1:2" x14ac:dyDescent="0.2">
      <c r="A6295" s="4" t="s">
        <v>24719</v>
      </c>
      <c r="B6295" s="4" t="s">
        <v>24720</v>
      </c>
    </row>
    <row r="6296" spans="1:2" x14ac:dyDescent="0.2">
      <c r="A6296" s="4" t="s">
        <v>24721</v>
      </c>
      <c r="B6296" s="4" t="s">
        <v>24722</v>
      </c>
    </row>
    <row r="6297" spans="1:2" x14ac:dyDescent="0.2">
      <c r="A6297" s="4" t="s">
        <v>24723</v>
      </c>
      <c r="B6297" s="4" t="s">
        <v>24724</v>
      </c>
    </row>
    <row r="6298" spans="1:2" x14ac:dyDescent="0.2">
      <c r="A6298" s="4" t="s">
        <v>24725</v>
      </c>
      <c r="B6298" s="4" t="s">
        <v>24726</v>
      </c>
    </row>
    <row r="6299" spans="1:2" x14ac:dyDescent="0.2">
      <c r="A6299" s="4" t="s">
        <v>24727</v>
      </c>
      <c r="B6299" s="4" t="s">
        <v>24728</v>
      </c>
    </row>
    <row r="6300" spans="1:2" x14ac:dyDescent="0.2">
      <c r="A6300" s="4" t="s">
        <v>24729</v>
      </c>
      <c r="B6300" s="4" t="s">
        <v>24730</v>
      </c>
    </row>
    <row r="6301" spans="1:2" x14ac:dyDescent="0.2">
      <c r="A6301" s="4" t="s">
        <v>24731</v>
      </c>
      <c r="B6301" s="4" t="s">
        <v>24732</v>
      </c>
    </row>
    <row r="6302" spans="1:2" x14ac:dyDescent="0.2">
      <c r="A6302" s="4" t="s">
        <v>24733</v>
      </c>
      <c r="B6302" s="4" t="s">
        <v>24734</v>
      </c>
    </row>
    <row r="6303" spans="1:2" x14ac:dyDescent="0.2">
      <c r="A6303" s="4" t="s">
        <v>24735</v>
      </c>
      <c r="B6303" s="4" t="s">
        <v>24736</v>
      </c>
    </row>
    <row r="6304" spans="1:2" x14ac:dyDescent="0.2">
      <c r="A6304" s="4" t="s">
        <v>24737</v>
      </c>
      <c r="B6304" s="4" t="s">
        <v>24738</v>
      </c>
    </row>
    <row r="6305" spans="1:2" x14ac:dyDescent="0.2">
      <c r="A6305" s="4" t="s">
        <v>24739</v>
      </c>
      <c r="B6305" s="4" t="s">
        <v>24740</v>
      </c>
    </row>
    <row r="6306" spans="1:2" x14ac:dyDescent="0.2">
      <c r="A6306" s="4" t="s">
        <v>24741</v>
      </c>
      <c r="B6306" s="4" t="s">
        <v>24742</v>
      </c>
    </row>
    <row r="6307" spans="1:2" x14ac:dyDescent="0.2">
      <c r="A6307" s="4" t="s">
        <v>24743</v>
      </c>
      <c r="B6307" s="4" t="s">
        <v>24744</v>
      </c>
    </row>
    <row r="6308" spans="1:2" x14ac:dyDescent="0.2">
      <c r="A6308" s="4" t="s">
        <v>24745</v>
      </c>
      <c r="B6308" s="4" t="s">
        <v>24746</v>
      </c>
    </row>
    <row r="6309" spans="1:2" x14ac:dyDescent="0.2">
      <c r="A6309" s="4" t="s">
        <v>24747</v>
      </c>
      <c r="B6309" s="4" t="s">
        <v>24748</v>
      </c>
    </row>
    <row r="6310" spans="1:2" x14ac:dyDescent="0.2">
      <c r="A6310" s="4" t="s">
        <v>24749</v>
      </c>
      <c r="B6310" s="4" t="s">
        <v>24750</v>
      </c>
    </row>
    <row r="6311" spans="1:2" x14ac:dyDescent="0.2">
      <c r="A6311" s="4" t="s">
        <v>24751</v>
      </c>
      <c r="B6311" s="4" t="s">
        <v>24752</v>
      </c>
    </row>
    <row r="6312" spans="1:2" x14ac:dyDescent="0.2">
      <c r="A6312" s="4" t="s">
        <v>24753</v>
      </c>
      <c r="B6312" s="4" t="s">
        <v>24754</v>
      </c>
    </row>
    <row r="6313" spans="1:2" x14ac:dyDescent="0.2">
      <c r="A6313" s="4" t="s">
        <v>24755</v>
      </c>
      <c r="B6313" s="4" t="s">
        <v>24756</v>
      </c>
    </row>
    <row r="6314" spans="1:2" x14ac:dyDescent="0.2">
      <c r="A6314" s="4" t="s">
        <v>24757</v>
      </c>
      <c r="B6314" s="4" t="s">
        <v>24758</v>
      </c>
    </row>
    <row r="6315" spans="1:2" x14ac:dyDescent="0.2">
      <c r="A6315" s="4" t="s">
        <v>24759</v>
      </c>
      <c r="B6315" s="4" t="s">
        <v>24760</v>
      </c>
    </row>
    <row r="6316" spans="1:2" x14ac:dyDescent="0.2">
      <c r="A6316" s="4" t="s">
        <v>24761</v>
      </c>
      <c r="B6316" s="4" t="s">
        <v>24762</v>
      </c>
    </row>
    <row r="6317" spans="1:2" x14ac:dyDescent="0.2">
      <c r="A6317" s="4" t="s">
        <v>24763</v>
      </c>
      <c r="B6317" s="4" t="s">
        <v>24764</v>
      </c>
    </row>
    <row r="6318" spans="1:2" x14ac:dyDescent="0.2">
      <c r="A6318" s="4" t="s">
        <v>24765</v>
      </c>
      <c r="B6318" s="4" t="s">
        <v>24766</v>
      </c>
    </row>
    <row r="6319" spans="1:2" x14ac:dyDescent="0.2">
      <c r="A6319" s="4" t="s">
        <v>24767</v>
      </c>
      <c r="B6319" s="4" t="s">
        <v>24768</v>
      </c>
    </row>
    <row r="6320" spans="1:2" x14ac:dyDescent="0.2">
      <c r="A6320" s="4" t="s">
        <v>24769</v>
      </c>
      <c r="B6320" s="4" t="s">
        <v>24770</v>
      </c>
    </row>
    <row r="6321" spans="1:2" x14ac:dyDescent="0.2">
      <c r="A6321" s="4" t="s">
        <v>24771</v>
      </c>
      <c r="B6321" s="4" t="s">
        <v>24772</v>
      </c>
    </row>
    <row r="6322" spans="1:2" x14ac:dyDescent="0.2">
      <c r="A6322" s="4" t="s">
        <v>24773</v>
      </c>
      <c r="B6322" s="4" t="s">
        <v>24774</v>
      </c>
    </row>
    <row r="6323" spans="1:2" x14ac:dyDescent="0.2">
      <c r="A6323" s="4" t="s">
        <v>24775</v>
      </c>
      <c r="B6323" s="4" t="s">
        <v>24776</v>
      </c>
    </row>
    <row r="6324" spans="1:2" x14ac:dyDescent="0.2">
      <c r="A6324" s="4" t="s">
        <v>24777</v>
      </c>
      <c r="B6324" s="4" t="s">
        <v>24778</v>
      </c>
    </row>
    <row r="6325" spans="1:2" x14ac:dyDescent="0.2">
      <c r="A6325" s="4" t="s">
        <v>24779</v>
      </c>
      <c r="B6325" s="4" t="s">
        <v>24780</v>
      </c>
    </row>
    <row r="6326" spans="1:2" x14ac:dyDescent="0.2">
      <c r="A6326" s="4" t="s">
        <v>24781</v>
      </c>
      <c r="B6326" s="4" t="s">
        <v>24782</v>
      </c>
    </row>
    <row r="6327" spans="1:2" x14ac:dyDescent="0.2">
      <c r="A6327" s="4" t="s">
        <v>24783</v>
      </c>
      <c r="B6327" s="4" t="s">
        <v>24784</v>
      </c>
    </row>
    <row r="6328" spans="1:2" x14ac:dyDescent="0.2">
      <c r="A6328" s="4" t="s">
        <v>24785</v>
      </c>
      <c r="B6328" s="4" t="s">
        <v>24786</v>
      </c>
    </row>
    <row r="6329" spans="1:2" x14ac:dyDescent="0.2">
      <c r="A6329" s="4" t="s">
        <v>24787</v>
      </c>
      <c r="B6329" s="4" t="s">
        <v>24788</v>
      </c>
    </row>
    <row r="6330" spans="1:2" x14ac:dyDescent="0.2">
      <c r="A6330" s="4" t="s">
        <v>24789</v>
      </c>
      <c r="B6330" s="4" t="s">
        <v>24790</v>
      </c>
    </row>
    <row r="6331" spans="1:2" x14ac:dyDescent="0.2">
      <c r="A6331" s="4" t="s">
        <v>24791</v>
      </c>
      <c r="B6331" s="4" t="s">
        <v>24792</v>
      </c>
    </row>
    <row r="6332" spans="1:2" x14ac:dyDescent="0.2">
      <c r="A6332" s="4" t="s">
        <v>24793</v>
      </c>
      <c r="B6332" s="4" t="s">
        <v>24794</v>
      </c>
    </row>
    <row r="6333" spans="1:2" x14ac:dyDescent="0.2">
      <c r="A6333" s="4" t="s">
        <v>24795</v>
      </c>
      <c r="B6333" s="4" t="s">
        <v>24796</v>
      </c>
    </row>
    <row r="6334" spans="1:2" x14ac:dyDescent="0.2">
      <c r="A6334" s="4" t="s">
        <v>24797</v>
      </c>
      <c r="B6334" s="4" t="s">
        <v>24798</v>
      </c>
    </row>
    <row r="6335" spans="1:2" x14ac:dyDescent="0.2">
      <c r="A6335" s="4" t="s">
        <v>24799</v>
      </c>
      <c r="B6335" s="4" t="s">
        <v>24800</v>
      </c>
    </row>
    <row r="6336" spans="1:2" x14ac:dyDescent="0.2">
      <c r="A6336" s="4" t="s">
        <v>24801</v>
      </c>
      <c r="B6336" s="4" t="s">
        <v>24802</v>
      </c>
    </row>
    <row r="6337" spans="1:2" x14ac:dyDescent="0.2">
      <c r="A6337" s="4" t="s">
        <v>24803</v>
      </c>
      <c r="B6337" s="4" t="s">
        <v>24804</v>
      </c>
    </row>
    <row r="6338" spans="1:2" x14ac:dyDescent="0.2">
      <c r="A6338" s="4" t="s">
        <v>24805</v>
      </c>
      <c r="B6338" s="4" t="s">
        <v>24806</v>
      </c>
    </row>
    <row r="6339" spans="1:2" x14ac:dyDescent="0.2">
      <c r="A6339" s="4" t="s">
        <v>24807</v>
      </c>
      <c r="B6339" s="4" t="s">
        <v>24808</v>
      </c>
    </row>
    <row r="6340" spans="1:2" x14ac:dyDescent="0.2">
      <c r="A6340" s="4" t="s">
        <v>24809</v>
      </c>
      <c r="B6340" s="4" t="s">
        <v>24810</v>
      </c>
    </row>
    <row r="6341" spans="1:2" x14ac:dyDescent="0.2">
      <c r="A6341" s="4" t="s">
        <v>24811</v>
      </c>
      <c r="B6341" s="4" t="s">
        <v>24812</v>
      </c>
    </row>
    <row r="6342" spans="1:2" x14ac:dyDescent="0.2">
      <c r="A6342" s="4" t="s">
        <v>24813</v>
      </c>
      <c r="B6342" s="4" t="s">
        <v>24814</v>
      </c>
    </row>
    <row r="6343" spans="1:2" x14ac:dyDescent="0.2">
      <c r="A6343" s="4" t="s">
        <v>24815</v>
      </c>
      <c r="B6343" s="4" t="s">
        <v>24816</v>
      </c>
    </row>
    <row r="6344" spans="1:2" x14ac:dyDescent="0.2">
      <c r="A6344" s="4" t="s">
        <v>24817</v>
      </c>
      <c r="B6344" s="4" t="s">
        <v>24818</v>
      </c>
    </row>
    <row r="6345" spans="1:2" x14ac:dyDescent="0.2">
      <c r="A6345" s="4" t="s">
        <v>24819</v>
      </c>
      <c r="B6345" s="4" t="s">
        <v>24820</v>
      </c>
    </row>
    <row r="6346" spans="1:2" x14ac:dyDescent="0.2">
      <c r="A6346" s="4" t="s">
        <v>24821</v>
      </c>
      <c r="B6346" s="4" t="s">
        <v>24822</v>
      </c>
    </row>
    <row r="6347" spans="1:2" x14ac:dyDescent="0.2">
      <c r="A6347" s="4" t="s">
        <v>24823</v>
      </c>
      <c r="B6347" s="4" t="s">
        <v>24824</v>
      </c>
    </row>
    <row r="6348" spans="1:2" x14ac:dyDescent="0.2">
      <c r="A6348" s="4" t="s">
        <v>24825</v>
      </c>
      <c r="B6348" s="4" t="s">
        <v>24826</v>
      </c>
    </row>
    <row r="6349" spans="1:2" x14ac:dyDescent="0.2">
      <c r="A6349" s="4" t="s">
        <v>24827</v>
      </c>
      <c r="B6349" s="4" t="s">
        <v>24828</v>
      </c>
    </row>
    <row r="6350" spans="1:2" x14ac:dyDescent="0.2">
      <c r="A6350" s="4" t="s">
        <v>24829</v>
      </c>
      <c r="B6350" s="4" t="s">
        <v>24830</v>
      </c>
    </row>
    <row r="6351" spans="1:2" x14ac:dyDescent="0.2">
      <c r="A6351" s="4" t="s">
        <v>24831</v>
      </c>
      <c r="B6351" s="4" t="s">
        <v>24832</v>
      </c>
    </row>
    <row r="6352" spans="1:2" x14ac:dyDescent="0.2">
      <c r="A6352" s="4" t="s">
        <v>24833</v>
      </c>
      <c r="B6352" s="4" t="s">
        <v>24834</v>
      </c>
    </row>
    <row r="6353" spans="1:2" x14ac:dyDescent="0.2">
      <c r="A6353" s="4" t="s">
        <v>24835</v>
      </c>
      <c r="B6353" s="4" t="s">
        <v>24836</v>
      </c>
    </row>
    <row r="6354" spans="1:2" x14ac:dyDescent="0.2">
      <c r="A6354" s="4" t="s">
        <v>24837</v>
      </c>
      <c r="B6354" s="4" t="s">
        <v>24838</v>
      </c>
    </row>
    <row r="6355" spans="1:2" x14ac:dyDescent="0.2">
      <c r="A6355" s="4" t="s">
        <v>24839</v>
      </c>
      <c r="B6355" s="4" t="s">
        <v>24840</v>
      </c>
    </row>
    <row r="6356" spans="1:2" x14ac:dyDescent="0.2">
      <c r="A6356" s="4" t="s">
        <v>24841</v>
      </c>
      <c r="B6356" s="4" t="s">
        <v>24842</v>
      </c>
    </row>
    <row r="6357" spans="1:2" x14ac:dyDescent="0.2">
      <c r="A6357" s="4" t="s">
        <v>24843</v>
      </c>
      <c r="B6357" s="4" t="s">
        <v>24844</v>
      </c>
    </row>
    <row r="6358" spans="1:2" x14ac:dyDescent="0.2">
      <c r="A6358" s="4" t="s">
        <v>24845</v>
      </c>
      <c r="B6358" s="4" t="s">
        <v>24846</v>
      </c>
    </row>
    <row r="6359" spans="1:2" x14ac:dyDescent="0.2">
      <c r="A6359" s="4" t="s">
        <v>24847</v>
      </c>
      <c r="B6359" s="4" t="s">
        <v>24848</v>
      </c>
    </row>
    <row r="6360" spans="1:2" x14ac:dyDescent="0.2">
      <c r="A6360" s="4" t="s">
        <v>24849</v>
      </c>
      <c r="B6360" s="4" t="s">
        <v>24850</v>
      </c>
    </row>
    <row r="6361" spans="1:2" x14ac:dyDescent="0.2">
      <c r="A6361" s="4" t="s">
        <v>24851</v>
      </c>
      <c r="B6361" s="4" t="s">
        <v>24852</v>
      </c>
    </row>
    <row r="6362" spans="1:2" x14ac:dyDescent="0.2">
      <c r="A6362" s="4" t="s">
        <v>24853</v>
      </c>
      <c r="B6362" s="4" t="s">
        <v>24854</v>
      </c>
    </row>
    <row r="6363" spans="1:2" x14ac:dyDescent="0.2">
      <c r="A6363" s="4" t="s">
        <v>24855</v>
      </c>
      <c r="B6363" s="4" t="s">
        <v>24856</v>
      </c>
    </row>
    <row r="6364" spans="1:2" x14ac:dyDescent="0.2">
      <c r="A6364" s="4" t="s">
        <v>24857</v>
      </c>
      <c r="B6364" s="4" t="s">
        <v>24858</v>
      </c>
    </row>
    <row r="6365" spans="1:2" x14ac:dyDescent="0.2">
      <c r="A6365" s="4" t="s">
        <v>24859</v>
      </c>
      <c r="B6365" s="4" t="s">
        <v>24860</v>
      </c>
    </row>
    <row r="6366" spans="1:2" x14ac:dyDescent="0.2">
      <c r="A6366" s="4" t="s">
        <v>24861</v>
      </c>
      <c r="B6366" s="4" t="s">
        <v>24862</v>
      </c>
    </row>
    <row r="6367" spans="1:2" x14ac:dyDescent="0.2">
      <c r="A6367" s="4" t="s">
        <v>24863</v>
      </c>
      <c r="B6367" s="4" t="s">
        <v>24864</v>
      </c>
    </row>
    <row r="6368" spans="1:2" x14ac:dyDescent="0.2">
      <c r="A6368" s="4" t="s">
        <v>24865</v>
      </c>
      <c r="B6368" s="4" t="s">
        <v>24866</v>
      </c>
    </row>
    <row r="6369" spans="1:2" x14ac:dyDescent="0.2">
      <c r="A6369" s="4" t="s">
        <v>24867</v>
      </c>
      <c r="B6369" s="4" t="s">
        <v>24868</v>
      </c>
    </row>
    <row r="6370" spans="1:2" x14ac:dyDescent="0.2">
      <c r="A6370" s="4" t="s">
        <v>24869</v>
      </c>
      <c r="B6370" s="4" t="s">
        <v>24870</v>
      </c>
    </row>
    <row r="6371" spans="1:2" x14ac:dyDescent="0.2">
      <c r="A6371" s="4" t="s">
        <v>24871</v>
      </c>
      <c r="B6371" s="4" t="s">
        <v>24872</v>
      </c>
    </row>
    <row r="6372" spans="1:2" x14ac:dyDescent="0.2">
      <c r="A6372" s="4" t="s">
        <v>24873</v>
      </c>
      <c r="B6372" s="4" t="s">
        <v>24874</v>
      </c>
    </row>
    <row r="6373" spans="1:2" x14ac:dyDescent="0.2">
      <c r="A6373" s="4" t="s">
        <v>24875</v>
      </c>
      <c r="B6373" s="4" t="s">
        <v>24876</v>
      </c>
    </row>
    <row r="6374" spans="1:2" x14ac:dyDescent="0.2">
      <c r="A6374" s="4" t="s">
        <v>24877</v>
      </c>
      <c r="B6374" s="4" t="s">
        <v>24878</v>
      </c>
    </row>
    <row r="6375" spans="1:2" x14ac:dyDescent="0.2">
      <c r="A6375" s="4" t="s">
        <v>24879</v>
      </c>
      <c r="B6375" s="4" t="s">
        <v>24880</v>
      </c>
    </row>
    <row r="6376" spans="1:2" x14ac:dyDescent="0.2">
      <c r="A6376" s="4" t="s">
        <v>24881</v>
      </c>
      <c r="B6376" s="4" t="s">
        <v>24882</v>
      </c>
    </row>
    <row r="6377" spans="1:2" x14ac:dyDescent="0.2">
      <c r="A6377" s="4" t="s">
        <v>24883</v>
      </c>
      <c r="B6377" s="4" t="s">
        <v>24884</v>
      </c>
    </row>
    <row r="6378" spans="1:2" x14ac:dyDescent="0.2">
      <c r="A6378" s="4" t="s">
        <v>24885</v>
      </c>
      <c r="B6378" s="4" t="s">
        <v>24886</v>
      </c>
    </row>
    <row r="6379" spans="1:2" x14ac:dyDescent="0.2">
      <c r="A6379" s="4" t="s">
        <v>24887</v>
      </c>
      <c r="B6379" s="4" t="s">
        <v>24888</v>
      </c>
    </row>
    <row r="6380" spans="1:2" x14ac:dyDescent="0.2">
      <c r="A6380" s="4" t="s">
        <v>24889</v>
      </c>
      <c r="B6380" s="4" t="s">
        <v>24890</v>
      </c>
    </row>
    <row r="6381" spans="1:2" x14ac:dyDescent="0.2">
      <c r="A6381" s="4" t="s">
        <v>24891</v>
      </c>
      <c r="B6381" s="4" t="s">
        <v>24892</v>
      </c>
    </row>
    <row r="6382" spans="1:2" x14ac:dyDescent="0.2">
      <c r="A6382" s="4" t="s">
        <v>24893</v>
      </c>
      <c r="B6382" s="4" t="s">
        <v>24894</v>
      </c>
    </row>
    <row r="6383" spans="1:2" x14ac:dyDescent="0.2">
      <c r="A6383" s="4" t="s">
        <v>24895</v>
      </c>
      <c r="B6383" s="4" t="s">
        <v>24896</v>
      </c>
    </row>
    <row r="6384" spans="1:2" x14ac:dyDescent="0.2">
      <c r="A6384" s="4" t="s">
        <v>24897</v>
      </c>
      <c r="B6384" s="4" t="s">
        <v>24898</v>
      </c>
    </row>
    <row r="6385" spans="1:2" x14ac:dyDescent="0.2">
      <c r="A6385" s="4" t="s">
        <v>24899</v>
      </c>
      <c r="B6385" s="4" t="s">
        <v>24900</v>
      </c>
    </row>
    <row r="6386" spans="1:2" x14ac:dyDescent="0.2">
      <c r="A6386" s="4" t="s">
        <v>24901</v>
      </c>
      <c r="B6386" s="4" t="s">
        <v>24902</v>
      </c>
    </row>
    <row r="6387" spans="1:2" x14ac:dyDescent="0.2">
      <c r="A6387" s="4" t="s">
        <v>24903</v>
      </c>
      <c r="B6387" s="4" t="s">
        <v>24904</v>
      </c>
    </row>
    <row r="6388" spans="1:2" x14ac:dyDescent="0.2">
      <c r="A6388" s="4" t="s">
        <v>24905</v>
      </c>
      <c r="B6388" s="4" t="s">
        <v>24906</v>
      </c>
    </row>
    <row r="6389" spans="1:2" x14ac:dyDescent="0.2">
      <c r="A6389" s="4" t="s">
        <v>24907</v>
      </c>
      <c r="B6389" s="4" t="s">
        <v>24908</v>
      </c>
    </row>
    <row r="6390" spans="1:2" x14ac:dyDescent="0.2">
      <c r="A6390" s="4" t="s">
        <v>24909</v>
      </c>
      <c r="B6390" s="4" t="s">
        <v>24910</v>
      </c>
    </row>
    <row r="6391" spans="1:2" x14ac:dyDescent="0.2">
      <c r="A6391" s="4" t="s">
        <v>24911</v>
      </c>
      <c r="B6391" s="4" t="s">
        <v>24912</v>
      </c>
    </row>
    <row r="6392" spans="1:2" x14ac:dyDescent="0.2">
      <c r="A6392" s="4" t="s">
        <v>24913</v>
      </c>
      <c r="B6392" s="4" t="s">
        <v>24914</v>
      </c>
    </row>
    <row r="6393" spans="1:2" x14ac:dyDescent="0.2">
      <c r="A6393" s="4" t="s">
        <v>24915</v>
      </c>
      <c r="B6393" s="4" t="s">
        <v>24916</v>
      </c>
    </row>
    <row r="6394" spans="1:2" x14ac:dyDescent="0.2">
      <c r="A6394" s="4" t="s">
        <v>24917</v>
      </c>
      <c r="B6394" s="4" t="s">
        <v>24918</v>
      </c>
    </row>
    <row r="6395" spans="1:2" x14ac:dyDescent="0.2">
      <c r="A6395" s="4" t="s">
        <v>24919</v>
      </c>
      <c r="B6395" s="4" t="s">
        <v>24920</v>
      </c>
    </row>
    <row r="6396" spans="1:2" x14ac:dyDescent="0.2">
      <c r="A6396" s="4" t="s">
        <v>24921</v>
      </c>
      <c r="B6396" s="4" t="s">
        <v>24922</v>
      </c>
    </row>
    <row r="6397" spans="1:2" x14ac:dyDescent="0.2">
      <c r="A6397" s="4" t="s">
        <v>24923</v>
      </c>
      <c r="B6397" s="4" t="s">
        <v>24924</v>
      </c>
    </row>
    <row r="6398" spans="1:2" x14ac:dyDescent="0.2">
      <c r="A6398" s="4" t="s">
        <v>24925</v>
      </c>
      <c r="B6398" s="4" t="s">
        <v>24926</v>
      </c>
    </row>
    <row r="6399" spans="1:2" x14ac:dyDescent="0.2">
      <c r="A6399" s="4" t="s">
        <v>24927</v>
      </c>
      <c r="B6399" s="4" t="s">
        <v>24928</v>
      </c>
    </row>
    <row r="6400" spans="1:2" x14ac:dyDescent="0.2">
      <c r="A6400" s="4" t="s">
        <v>24929</v>
      </c>
      <c r="B6400" s="4" t="s">
        <v>24930</v>
      </c>
    </row>
    <row r="6401" spans="1:2" x14ac:dyDescent="0.2">
      <c r="A6401" s="4" t="s">
        <v>24931</v>
      </c>
      <c r="B6401" s="4" t="s">
        <v>24932</v>
      </c>
    </row>
    <row r="6402" spans="1:2" x14ac:dyDescent="0.2">
      <c r="A6402" s="4" t="s">
        <v>24933</v>
      </c>
      <c r="B6402" s="4" t="s">
        <v>24934</v>
      </c>
    </row>
    <row r="6403" spans="1:2" x14ac:dyDescent="0.2">
      <c r="A6403" s="4" t="s">
        <v>24935</v>
      </c>
      <c r="B6403" s="4" t="s">
        <v>24936</v>
      </c>
    </row>
    <row r="6404" spans="1:2" x14ac:dyDescent="0.2">
      <c r="A6404" s="4" t="s">
        <v>24937</v>
      </c>
      <c r="B6404" s="4" t="s">
        <v>24938</v>
      </c>
    </row>
    <row r="6405" spans="1:2" x14ac:dyDescent="0.2">
      <c r="A6405" s="4" t="s">
        <v>24939</v>
      </c>
      <c r="B6405" s="4" t="s">
        <v>24940</v>
      </c>
    </row>
    <row r="6406" spans="1:2" x14ac:dyDescent="0.2">
      <c r="A6406" s="4" t="s">
        <v>24941</v>
      </c>
      <c r="B6406" s="4" t="s">
        <v>24942</v>
      </c>
    </row>
    <row r="6407" spans="1:2" x14ac:dyDescent="0.2">
      <c r="A6407" s="4" t="s">
        <v>24943</v>
      </c>
      <c r="B6407" s="4" t="s">
        <v>24944</v>
      </c>
    </row>
    <row r="6408" spans="1:2" x14ac:dyDescent="0.2">
      <c r="A6408" s="4" t="s">
        <v>24945</v>
      </c>
      <c r="B6408" s="4" t="s">
        <v>24946</v>
      </c>
    </row>
    <row r="6409" spans="1:2" x14ac:dyDescent="0.2">
      <c r="A6409" s="4" t="s">
        <v>24947</v>
      </c>
      <c r="B6409" s="4" t="s">
        <v>24948</v>
      </c>
    </row>
    <row r="6410" spans="1:2" x14ac:dyDescent="0.2">
      <c r="A6410" s="4" t="s">
        <v>24949</v>
      </c>
      <c r="B6410" s="4" t="s">
        <v>24950</v>
      </c>
    </row>
    <row r="6411" spans="1:2" x14ac:dyDescent="0.2">
      <c r="A6411" s="4" t="s">
        <v>24951</v>
      </c>
      <c r="B6411" s="4" t="s">
        <v>24952</v>
      </c>
    </row>
    <row r="6412" spans="1:2" x14ac:dyDescent="0.2">
      <c r="A6412" s="4" t="s">
        <v>24953</v>
      </c>
      <c r="B6412" s="4" t="s">
        <v>24954</v>
      </c>
    </row>
    <row r="6413" spans="1:2" x14ac:dyDescent="0.2">
      <c r="A6413" s="4" t="s">
        <v>24955</v>
      </c>
      <c r="B6413" s="4" t="s">
        <v>24956</v>
      </c>
    </row>
    <row r="6414" spans="1:2" x14ac:dyDescent="0.2">
      <c r="A6414" s="4" t="s">
        <v>24957</v>
      </c>
      <c r="B6414" s="4" t="s">
        <v>24958</v>
      </c>
    </row>
    <row r="6415" spans="1:2" x14ac:dyDescent="0.2">
      <c r="A6415" s="4" t="s">
        <v>24959</v>
      </c>
      <c r="B6415" s="4" t="s">
        <v>24960</v>
      </c>
    </row>
    <row r="6416" spans="1:2" x14ac:dyDescent="0.2">
      <c r="A6416" s="4" t="s">
        <v>24961</v>
      </c>
      <c r="B6416" s="4" t="s">
        <v>24962</v>
      </c>
    </row>
    <row r="6417" spans="1:2" x14ac:dyDescent="0.2">
      <c r="A6417" s="4" t="s">
        <v>24963</v>
      </c>
      <c r="B6417" s="4" t="s">
        <v>24964</v>
      </c>
    </row>
    <row r="6418" spans="1:2" x14ac:dyDescent="0.2">
      <c r="A6418" s="4" t="s">
        <v>24965</v>
      </c>
      <c r="B6418" s="4" t="s">
        <v>24966</v>
      </c>
    </row>
    <row r="6419" spans="1:2" x14ac:dyDescent="0.2">
      <c r="A6419" s="4" t="s">
        <v>24967</v>
      </c>
      <c r="B6419" s="4" t="s">
        <v>24968</v>
      </c>
    </row>
    <row r="6420" spans="1:2" x14ac:dyDescent="0.2">
      <c r="A6420" s="4" t="s">
        <v>24969</v>
      </c>
      <c r="B6420" s="4" t="s">
        <v>24970</v>
      </c>
    </row>
    <row r="6421" spans="1:2" x14ac:dyDescent="0.2">
      <c r="A6421" s="4" t="s">
        <v>24971</v>
      </c>
      <c r="B6421" s="4" t="s">
        <v>24972</v>
      </c>
    </row>
    <row r="6422" spans="1:2" x14ac:dyDescent="0.2">
      <c r="A6422" s="4" t="s">
        <v>24973</v>
      </c>
      <c r="B6422" s="4" t="s">
        <v>24974</v>
      </c>
    </row>
    <row r="6423" spans="1:2" x14ac:dyDescent="0.2">
      <c r="A6423" s="4" t="s">
        <v>24975</v>
      </c>
      <c r="B6423" s="4" t="s">
        <v>24976</v>
      </c>
    </row>
    <row r="6424" spans="1:2" x14ac:dyDescent="0.2">
      <c r="A6424" s="4" t="s">
        <v>24977</v>
      </c>
      <c r="B6424" s="4" t="s">
        <v>24978</v>
      </c>
    </row>
    <row r="6425" spans="1:2" x14ac:dyDescent="0.2">
      <c r="A6425" s="4" t="s">
        <v>24979</v>
      </c>
      <c r="B6425" s="4" t="s">
        <v>24980</v>
      </c>
    </row>
    <row r="6426" spans="1:2" x14ac:dyDescent="0.2">
      <c r="A6426" s="4" t="s">
        <v>24981</v>
      </c>
      <c r="B6426" s="4" t="s">
        <v>24982</v>
      </c>
    </row>
    <row r="6427" spans="1:2" x14ac:dyDescent="0.2">
      <c r="A6427" s="4" t="s">
        <v>24983</v>
      </c>
      <c r="B6427" s="4" t="s">
        <v>24984</v>
      </c>
    </row>
    <row r="6428" spans="1:2" x14ac:dyDescent="0.2">
      <c r="A6428" s="4" t="s">
        <v>24985</v>
      </c>
      <c r="B6428" s="4" t="s">
        <v>24986</v>
      </c>
    </row>
    <row r="6429" spans="1:2" x14ac:dyDescent="0.2">
      <c r="A6429" s="4" t="s">
        <v>24987</v>
      </c>
      <c r="B6429" s="4" t="s">
        <v>24988</v>
      </c>
    </row>
    <row r="6430" spans="1:2" x14ac:dyDescent="0.2">
      <c r="A6430" s="4" t="s">
        <v>24989</v>
      </c>
      <c r="B6430" s="4" t="s">
        <v>24990</v>
      </c>
    </row>
    <row r="6431" spans="1:2" x14ac:dyDescent="0.2">
      <c r="A6431" s="4" t="s">
        <v>24991</v>
      </c>
      <c r="B6431" s="4" t="s">
        <v>24992</v>
      </c>
    </row>
    <row r="6432" spans="1:2" x14ac:dyDescent="0.2">
      <c r="A6432" s="4" t="s">
        <v>24993</v>
      </c>
      <c r="B6432" s="4" t="s">
        <v>24994</v>
      </c>
    </row>
    <row r="6433" spans="1:2" x14ac:dyDescent="0.2">
      <c r="A6433" s="4" t="s">
        <v>24995</v>
      </c>
      <c r="B6433" s="4" t="s">
        <v>24996</v>
      </c>
    </row>
    <row r="6434" spans="1:2" x14ac:dyDescent="0.2">
      <c r="A6434" s="4" t="s">
        <v>24997</v>
      </c>
      <c r="B6434" s="4" t="s">
        <v>24998</v>
      </c>
    </row>
    <row r="6435" spans="1:2" x14ac:dyDescent="0.2">
      <c r="A6435" s="4" t="s">
        <v>24999</v>
      </c>
      <c r="B6435" s="4" t="s">
        <v>25000</v>
      </c>
    </row>
    <row r="6436" spans="1:2" x14ac:dyDescent="0.2">
      <c r="A6436" s="4" t="s">
        <v>25001</v>
      </c>
      <c r="B6436" s="4" t="s">
        <v>25002</v>
      </c>
    </row>
    <row r="6437" spans="1:2" x14ac:dyDescent="0.2">
      <c r="A6437" s="4" t="s">
        <v>25003</v>
      </c>
      <c r="B6437" s="4" t="s">
        <v>25004</v>
      </c>
    </row>
    <row r="6438" spans="1:2" x14ac:dyDescent="0.2">
      <c r="A6438" s="4" t="s">
        <v>25005</v>
      </c>
      <c r="B6438" s="4" t="s">
        <v>25006</v>
      </c>
    </row>
    <row r="6439" spans="1:2" x14ac:dyDescent="0.2">
      <c r="A6439" s="4" t="s">
        <v>25007</v>
      </c>
      <c r="B6439" s="4" t="s">
        <v>25008</v>
      </c>
    </row>
    <row r="6440" spans="1:2" x14ac:dyDescent="0.2">
      <c r="A6440" s="4" t="s">
        <v>25009</v>
      </c>
      <c r="B6440" s="4" t="s">
        <v>25010</v>
      </c>
    </row>
    <row r="6441" spans="1:2" x14ac:dyDescent="0.2">
      <c r="A6441" s="4" t="s">
        <v>25011</v>
      </c>
      <c r="B6441" s="4" t="s">
        <v>25012</v>
      </c>
    </row>
    <row r="6442" spans="1:2" x14ac:dyDescent="0.2">
      <c r="A6442" s="4" t="s">
        <v>25013</v>
      </c>
      <c r="B6442" s="4" t="s">
        <v>25014</v>
      </c>
    </row>
    <row r="6443" spans="1:2" x14ac:dyDescent="0.2">
      <c r="A6443" s="4" t="s">
        <v>25015</v>
      </c>
      <c r="B6443" s="4" t="s">
        <v>25016</v>
      </c>
    </row>
    <row r="6444" spans="1:2" x14ac:dyDescent="0.2">
      <c r="A6444" s="4" t="s">
        <v>25017</v>
      </c>
      <c r="B6444" s="4" t="s">
        <v>25018</v>
      </c>
    </row>
    <row r="6445" spans="1:2" x14ac:dyDescent="0.2">
      <c r="A6445" s="4" t="s">
        <v>25019</v>
      </c>
      <c r="B6445" s="4" t="s">
        <v>25020</v>
      </c>
    </row>
    <row r="6446" spans="1:2" x14ac:dyDescent="0.2">
      <c r="A6446" s="4" t="s">
        <v>25021</v>
      </c>
      <c r="B6446" s="4" t="s">
        <v>25022</v>
      </c>
    </row>
    <row r="6447" spans="1:2" x14ac:dyDescent="0.2">
      <c r="A6447" s="4" t="s">
        <v>25023</v>
      </c>
      <c r="B6447" s="4" t="s">
        <v>25024</v>
      </c>
    </row>
    <row r="6448" spans="1:2" x14ac:dyDescent="0.2">
      <c r="A6448" s="4" t="s">
        <v>25025</v>
      </c>
      <c r="B6448" s="4" t="s">
        <v>25026</v>
      </c>
    </row>
    <row r="6449" spans="1:2" x14ac:dyDescent="0.2">
      <c r="A6449" s="4" t="s">
        <v>25027</v>
      </c>
      <c r="B6449" s="4" t="s">
        <v>25028</v>
      </c>
    </row>
    <row r="6450" spans="1:2" x14ac:dyDescent="0.2">
      <c r="A6450" s="4" t="s">
        <v>25029</v>
      </c>
      <c r="B6450" s="4" t="s">
        <v>25030</v>
      </c>
    </row>
    <row r="6451" spans="1:2" x14ac:dyDescent="0.2">
      <c r="A6451" s="4" t="s">
        <v>25031</v>
      </c>
      <c r="B6451" s="4" t="s">
        <v>25032</v>
      </c>
    </row>
    <row r="6452" spans="1:2" x14ac:dyDescent="0.2">
      <c r="A6452" s="4" t="s">
        <v>25033</v>
      </c>
      <c r="B6452" s="4" t="s">
        <v>25034</v>
      </c>
    </row>
    <row r="6453" spans="1:2" x14ac:dyDescent="0.2">
      <c r="A6453" s="4" t="s">
        <v>25035</v>
      </c>
      <c r="B6453" s="4" t="s">
        <v>25036</v>
      </c>
    </row>
    <row r="6454" spans="1:2" x14ac:dyDescent="0.2">
      <c r="A6454" s="4" t="s">
        <v>25037</v>
      </c>
      <c r="B6454" s="4" t="s">
        <v>25038</v>
      </c>
    </row>
    <row r="6455" spans="1:2" x14ac:dyDescent="0.2">
      <c r="A6455" s="4" t="s">
        <v>25039</v>
      </c>
      <c r="B6455" s="4" t="s">
        <v>25040</v>
      </c>
    </row>
    <row r="6456" spans="1:2" x14ac:dyDescent="0.2">
      <c r="A6456" s="4" t="s">
        <v>25041</v>
      </c>
      <c r="B6456" s="4" t="s">
        <v>25042</v>
      </c>
    </row>
    <row r="6457" spans="1:2" x14ac:dyDescent="0.2">
      <c r="A6457" s="4" t="s">
        <v>25043</v>
      </c>
      <c r="B6457" s="4" t="s">
        <v>25044</v>
      </c>
    </row>
    <row r="6458" spans="1:2" x14ac:dyDescent="0.2">
      <c r="A6458" s="4" t="s">
        <v>25045</v>
      </c>
      <c r="B6458" s="4" t="s">
        <v>25046</v>
      </c>
    </row>
    <row r="6459" spans="1:2" x14ac:dyDescent="0.2">
      <c r="A6459" s="4" t="s">
        <v>25047</v>
      </c>
      <c r="B6459" s="4" t="s">
        <v>25048</v>
      </c>
    </row>
    <row r="6460" spans="1:2" x14ac:dyDescent="0.2">
      <c r="A6460" s="4" t="s">
        <v>25049</v>
      </c>
      <c r="B6460" s="4" t="s">
        <v>25050</v>
      </c>
    </row>
    <row r="6461" spans="1:2" x14ac:dyDescent="0.2">
      <c r="A6461" s="4" t="s">
        <v>25051</v>
      </c>
      <c r="B6461" s="4" t="s">
        <v>25052</v>
      </c>
    </row>
    <row r="6462" spans="1:2" x14ac:dyDescent="0.2">
      <c r="A6462" s="4" t="s">
        <v>25053</v>
      </c>
      <c r="B6462" s="4" t="s">
        <v>25054</v>
      </c>
    </row>
    <row r="6463" spans="1:2" x14ac:dyDescent="0.2">
      <c r="A6463" s="4" t="s">
        <v>25055</v>
      </c>
      <c r="B6463" s="4" t="s">
        <v>25056</v>
      </c>
    </row>
    <row r="6464" spans="1:2" x14ac:dyDescent="0.2">
      <c r="A6464" s="4" t="s">
        <v>25057</v>
      </c>
      <c r="B6464" s="4" t="s">
        <v>25058</v>
      </c>
    </row>
    <row r="6465" spans="1:2" x14ac:dyDescent="0.2">
      <c r="A6465" s="4" t="s">
        <v>25059</v>
      </c>
      <c r="B6465" s="4" t="s">
        <v>25060</v>
      </c>
    </row>
    <row r="6466" spans="1:2" x14ac:dyDescent="0.2">
      <c r="A6466" s="4" t="s">
        <v>25061</v>
      </c>
      <c r="B6466" s="4" t="s">
        <v>25062</v>
      </c>
    </row>
    <row r="6467" spans="1:2" x14ac:dyDescent="0.2">
      <c r="A6467" s="4" t="s">
        <v>25063</v>
      </c>
      <c r="B6467" s="4" t="s">
        <v>25064</v>
      </c>
    </row>
    <row r="6468" spans="1:2" x14ac:dyDescent="0.2">
      <c r="A6468" s="4" t="s">
        <v>25065</v>
      </c>
      <c r="B6468" s="4" t="s">
        <v>25066</v>
      </c>
    </row>
    <row r="6469" spans="1:2" x14ac:dyDescent="0.2">
      <c r="A6469" s="4" t="s">
        <v>25067</v>
      </c>
      <c r="B6469" s="4" t="s">
        <v>25068</v>
      </c>
    </row>
    <row r="6470" spans="1:2" x14ac:dyDescent="0.2">
      <c r="A6470" s="4" t="s">
        <v>25069</v>
      </c>
      <c r="B6470" s="4" t="s">
        <v>25070</v>
      </c>
    </row>
    <row r="6471" spans="1:2" x14ac:dyDescent="0.2">
      <c r="A6471" s="4" t="s">
        <v>25071</v>
      </c>
      <c r="B6471" s="4" t="s">
        <v>25072</v>
      </c>
    </row>
    <row r="6472" spans="1:2" x14ac:dyDescent="0.2">
      <c r="A6472" s="4" t="s">
        <v>25073</v>
      </c>
      <c r="B6472" s="4" t="s">
        <v>25074</v>
      </c>
    </row>
    <row r="6473" spans="1:2" x14ac:dyDescent="0.2">
      <c r="A6473" s="4" t="s">
        <v>25075</v>
      </c>
      <c r="B6473" s="4" t="s">
        <v>25076</v>
      </c>
    </row>
    <row r="6474" spans="1:2" x14ac:dyDescent="0.2">
      <c r="A6474" s="4" t="s">
        <v>25077</v>
      </c>
      <c r="B6474" s="4" t="s">
        <v>25078</v>
      </c>
    </row>
    <row r="6475" spans="1:2" x14ac:dyDescent="0.2">
      <c r="A6475" s="4" t="s">
        <v>25079</v>
      </c>
      <c r="B6475" s="4" t="s">
        <v>25080</v>
      </c>
    </row>
    <row r="6476" spans="1:2" x14ac:dyDescent="0.2">
      <c r="A6476" s="4" t="s">
        <v>25081</v>
      </c>
      <c r="B6476" s="4" t="s">
        <v>25082</v>
      </c>
    </row>
    <row r="6477" spans="1:2" x14ac:dyDescent="0.2">
      <c r="A6477" s="4" t="s">
        <v>25083</v>
      </c>
      <c r="B6477" s="4" t="s">
        <v>25084</v>
      </c>
    </row>
    <row r="6478" spans="1:2" x14ac:dyDescent="0.2">
      <c r="A6478" s="4" t="s">
        <v>25085</v>
      </c>
      <c r="B6478" s="4" t="s">
        <v>25086</v>
      </c>
    </row>
    <row r="6479" spans="1:2" x14ac:dyDescent="0.2">
      <c r="A6479" s="4" t="s">
        <v>25087</v>
      </c>
      <c r="B6479" s="4" t="s">
        <v>25088</v>
      </c>
    </row>
    <row r="6480" spans="1:2" x14ac:dyDescent="0.2">
      <c r="A6480" s="4" t="s">
        <v>25089</v>
      </c>
      <c r="B6480" s="4" t="s">
        <v>25090</v>
      </c>
    </row>
    <row r="6481" spans="1:2" x14ac:dyDescent="0.2">
      <c r="A6481" s="4" t="s">
        <v>25091</v>
      </c>
      <c r="B6481" s="4" t="s">
        <v>25092</v>
      </c>
    </row>
    <row r="6482" spans="1:2" x14ac:dyDescent="0.2">
      <c r="A6482" s="4" t="s">
        <v>25093</v>
      </c>
      <c r="B6482" s="4" t="s">
        <v>25094</v>
      </c>
    </row>
    <row r="6483" spans="1:2" x14ac:dyDescent="0.2">
      <c r="A6483" s="4" t="s">
        <v>25095</v>
      </c>
      <c r="B6483" s="4" t="s">
        <v>25096</v>
      </c>
    </row>
    <row r="6484" spans="1:2" x14ac:dyDescent="0.2">
      <c r="A6484" s="4" t="s">
        <v>25097</v>
      </c>
      <c r="B6484" s="4" t="s">
        <v>25098</v>
      </c>
    </row>
    <row r="6485" spans="1:2" x14ac:dyDescent="0.2">
      <c r="A6485" s="4" t="s">
        <v>25099</v>
      </c>
      <c r="B6485" s="4" t="s">
        <v>25100</v>
      </c>
    </row>
    <row r="6486" spans="1:2" x14ac:dyDescent="0.2">
      <c r="A6486" s="4" t="s">
        <v>25101</v>
      </c>
      <c r="B6486" s="4" t="s">
        <v>25102</v>
      </c>
    </row>
    <row r="6487" spans="1:2" x14ac:dyDescent="0.2">
      <c r="A6487" s="4" t="s">
        <v>25103</v>
      </c>
      <c r="B6487" s="4" t="s">
        <v>25104</v>
      </c>
    </row>
    <row r="6488" spans="1:2" x14ac:dyDescent="0.2">
      <c r="A6488" s="4" t="s">
        <v>25105</v>
      </c>
      <c r="B6488" s="4" t="s">
        <v>25106</v>
      </c>
    </row>
    <row r="6489" spans="1:2" x14ac:dyDescent="0.2">
      <c r="A6489" s="4" t="s">
        <v>25107</v>
      </c>
      <c r="B6489" s="4" t="s">
        <v>25108</v>
      </c>
    </row>
    <row r="6490" spans="1:2" x14ac:dyDescent="0.2">
      <c r="A6490" s="4" t="s">
        <v>25109</v>
      </c>
      <c r="B6490" s="4" t="s">
        <v>25110</v>
      </c>
    </row>
    <row r="6491" spans="1:2" x14ac:dyDescent="0.2">
      <c r="A6491" s="4" t="s">
        <v>25111</v>
      </c>
      <c r="B6491" s="4" t="s">
        <v>25112</v>
      </c>
    </row>
    <row r="6492" spans="1:2" x14ac:dyDescent="0.2">
      <c r="A6492" s="4" t="s">
        <v>25113</v>
      </c>
      <c r="B6492" s="4" t="s">
        <v>25114</v>
      </c>
    </row>
    <row r="6493" spans="1:2" x14ac:dyDescent="0.2">
      <c r="A6493" s="4" t="s">
        <v>25115</v>
      </c>
      <c r="B6493" s="4" t="s">
        <v>25116</v>
      </c>
    </row>
    <row r="6494" spans="1:2" x14ac:dyDescent="0.2">
      <c r="A6494" s="4" t="s">
        <v>25117</v>
      </c>
      <c r="B6494" s="4" t="s">
        <v>25118</v>
      </c>
    </row>
    <row r="6495" spans="1:2" x14ac:dyDescent="0.2">
      <c r="A6495" s="4" t="s">
        <v>25119</v>
      </c>
      <c r="B6495" s="4" t="s">
        <v>25120</v>
      </c>
    </row>
    <row r="6496" spans="1:2" x14ac:dyDescent="0.2">
      <c r="A6496" s="4" t="s">
        <v>25121</v>
      </c>
      <c r="B6496" s="4" t="s">
        <v>25122</v>
      </c>
    </row>
    <row r="6497" spans="1:2" x14ac:dyDescent="0.2">
      <c r="A6497" s="4" t="s">
        <v>25123</v>
      </c>
      <c r="B6497" s="4" t="s">
        <v>25124</v>
      </c>
    </row>
    <row r="6498" spans="1:2" x14ac:dyDescent="0.2">
      <c r="A6498" s="4" t="s">
        <v>25125</v>
      </c>
      <c r="B6498" s="4" t="s">
        <v>25126</v>
      </c>
    </row>
    <row r="6499" spans="1:2" x14ac:dyDescent="0.2">
      <c r="A6499" s="4" t="s">
        <v>25127</v>
      </c>
      <c r="B6499" s="4" t="s">
        <v>25128</v>
      </c>
    </row>
    <row r="6500" spans="1:2" x14ac:dyDescent="0.2">
      <c r="A6500" s="4" t="s">
        <v>25129</v>
      </c>
      <c r="B6500" s="4" t="s">
        <v>25130</v>
      </c>
    </row>
    <row r="6501" spans="1:2" x14ac:dyDescent="0.2">
      <c r="A6501" s="4" t="s">
        <v>25131</v>
      </c>
      <c r="B6501" s="4" t="s">
        <v>25132</v>
      </c>
    </row>
    <row r="6502" spans="1:2" x14ac:dyDescent="0.2">
      <c r="A6502" s="4" t="s">
        <v>25133</v>
      </c>
      <c r="B6502" s="4" t="s">
        <v>25134</v>
      </c>
    </row>
    <row r="6503" spans="1:2" x14ac:dyDescent="0.2">
      <c r="A6503" s="4" t="s">
        <v>25135</v>
      </c>
      <c r="B6503" s="4" t="s">
        <v>25136</v>
      </c>
    </row>
    <row r="6504" spans="1:2" x14ac:dyDescent="0.2">
      <c r="A6504" s="4" t="s">
        <v>25137</v>
      </c>
      <c r="B6504" s="4" t="s">
        <v>25138</v>
      </c>
    </row>
    <row r="6505" spans="1:2" x14ac:dyDescent="0.2">
      <c r="A6505" s="4" t="s">
        <v>25139</v>
      </c>
      <c r="B6505" s="4" t="s">
        <v>25140</v>
      </c>
    </row>
    <row r="6506" spans="1:2" x14ac:dyDescent="0.2">
      <c r="A6506" s="4" t="s">
        <v>25141</v>
      </c>
      <c r="B6506" s="4" t="s">
        <v>25142</v>
      </c>
    </row>
    <row r="6507" spans="1:2" x14ac:dyDescent="0.2">
      <c r="A6507" s="4" t="s">
        <v>25143</v>
      </c>
      <c r="B6507" s="4" t="s">
        <v>25144</v>
      </c>
    </row>
    <row r="6508" spans="1:2" x14ac:dyDescent="0.2">
      <c r="A6508" s="4" t="s">
        <v>25145</v>
      </c>
      <c r="B6508" s="4" t="s">
        <v>25146</v>
      </c>
    </row>
    <row r="6509" spans="1:2" x14ac:dyDescent="0.2">
      <c r="A6509" s="4" t="s">
        <v>25147</v>
      </c>
      <c r="B6509" s="4" t="s">
        <v>25148</v>
      </c>
    </row>
    <row r="6510" spans="1:2" x14ac:dyDescent="0.2">
      <c r="A6510" s="4" t="s">
        <v>25149</v>
      </c>
      <c r="B6510" s="4" t="s">
        <v>25150</v>
      </c>
    </row>
    <row r="6511" spans="1:2" x14ac:dyDescent="0.2">
      <c r="A6511" s="4" t="s">
        <v>25151</v>
      </c>
      <c r="B6511" s="4" t="s">
        <v>25152</v>
      </c>
    </row>
    <row r="6512" spans="1:2" x14ac:dyDescent="0.2">
      <c r="A6512" s="4" t="s">
        <v>25153</v>
      </c>
      <c r="B6512" s="4" t="s">
        <v>25154</v>
      </c>
    </row>
    <row r="6513" spans="1:2" x14ac:dyDescent="0.2">
      <c r="A6513" s="4" t="s">
        <v>25155</v>
      </c>
      <c r="B6513" s="4" t="s">
        <v>25156</v>
      </c>
    </row>
    <row r="6514" spans="1:2" x14ac:dyDescent="0.2">
      <c r="A6514" s="4" t="s">
        <v>25157</v>
      </c>
      <c r="B6514" s="4" t="s">
        <v>25158</v>
      </c>
    </row>
    <row r="6515" spans="1:2" x14ac:dyDescent="0.2">
      <c r="A6515" s="4" t="s">
        <v>25159</v>
      </c>
      <c r="B6515" s="4" t="s">
        <v>25160</v>
      </c>
    </row>
    <row r="6516" spans="1:2" x14ac:dyDescent="0.2">
      <c r="A6516" s="4" t="s">
        <v>25161</v>
      </c>
      <c r="B6516" s="4" t="s">
        <v>25162</v>
      </c>
    </row>
    <row r="6517" spans="1:2" x14ac:dyDescent="0.2">
      <c r="A6517" s="4" t="s">
        <v>25163</v>
      </c>
      <c r="B6517" s="4" t="s">
        <v>25164</v>
      </c>
    </row>
    <row r="6518" spans="1:2" x14ac:dyDescent="0.2">
      <c r="A6518" s="4" t="s">
        <v>25165</v>
      </c>
      <c r="B6518" s="4" t="s">
        <v>25166</v>
      </c>
    </row>
    <row r="6519" spans="1:2" x14ac:dyDescent="0.2">
      <c r="A6519" s="4" t="s">
        <v>25167</v>
      </c>
      <c r="B6519" s="4" t="s">
        <v>25168</v>
      </c>
    </row>
    <row r="6520" spans="1:2" x14ac:dyDescent="0.2">
      <c r="A6520" s="4" t="s">
        <v>25169</v>
      </c>
      <c r="B6520" s="4" t="s">
        <v>25170</v>
      </c>
    </row>
    <row r="6521" spans="1:2" x14ac:dyDescent="0.2">
      <c r="A6521" s="4" t="s">
        <v>25171</v>
      </c>
      <c r="B6521" s="4" t="s">
        <v>25172</v>
      </c>
    </row>
    <row r="6522" spans="1:2" x14ac:dyDescent="0.2">
      <c r="A6522" s="4" t="s">
        <v>25173</v>
      </c>
      <c r="B6522" s="4" t="s">
        <v>25174</v>
      </c>
    </row>
    <row r="6523" spans="1:2" x14ac:dyDescent="0.2">
      <c r="A6523" s="4" t="s">
        <v>25175</v>
      </c>
      <c r="B6523" s="4" t="s">
        <v>25176</v>
      </c>
    </row>
    <row r="6524" spans="1:2" x14ac:dyDescent="0.2">
      <c r="A6524" s="4" t="s">
        <v>25177</v>
      </c>
      <c r="B6524" s="4" t="s">
        <v>25178</v>
      </c>
    </row>
    <row r="6525" spans="1:2" x14ac:dyDescent="0.2">
      <c r="A6525" s="4" t="s">
        <v>25179</v>
      </c>
      <c r="B6525" s="4" t="s">
        <v>25180</v>
      </c>
    </row>
    <row r="6526" spans="1:2" x14ac:dyDescent="0.2">
      <c r="A6526" s="4" t="s">
        <v>25181</v>
      </c>
      <c r="B6526" s="4" t="s">
        <v>25182</v>
      </c>
    </row>
    <row r="6527" spans="1:2" x14ac:dyDescent="0.2">
      <c r="A6527" s="4" t="s">
        <v>25183</v>
      </c>
      <c r="B6527" s="4" t="s">
        <v>25184</v>
      </c>
    </row>
    <row r="6528" spans="1:2" x14ac:dyDescent="0.2">
      <c r="A6528" s="4" t="s">
        <v>25185</v>
      </c>
      <c r="B6528" s="4" t="s">
        <v>25186</v>
      </c>
    </row>
    <row r="6529" spans="1:2" x14ac:dyDescent="0.2">
      <c r="A6529" s="4" t="s">
        <v>25187</v>
      </c>
      <c r="B6529" s="4" t="s">
        <v>25188</v>
      </c>
    </row>
    <row r="6530" spans="1:2" x14ac:dyDescent="0.2">
      <c r="A6530" s="4" t="s">
        <v>25189</v>
      </c>
      <c r="B6530" s="4" t="s">
        <v>25190</v>
      </c>
    </row>
    <row r="6531" spans="1:2" x14ac:dyDescent="0.2">
      <c r="A6531" s="4" t="s">
        <v>25191</v>
      </c>
      <c r="B6531" s="4" t="s">
        <v>25192</v>
      </c>
    </row>
    <row r="6532" spans="1:2" x14ac:dyDescent="0.2">
      <c r="A6532" s="4" t="s">
        <v>25193</v>
      </c>
      <c r="B6532" s="4" t="s">
        <v>25194</v>
      </c>
    </row>
    <row r="6533" spans="1:2" x14ac:dyDescent="0.2">
      <c r="A6533" s="4" t="s">
        <v>25195</v>
      </c>
      <c r="B6533" s="4" t="s">
        <v>25196</v>
      </c>
    </row>
    <row r="6534" spans="1:2" x14ac:dyDescent="0.2">
      <c r="A6534" s="4" t="s">
        <v>25197</v>
      </c>
      <c r="B6534" s="4" t="s">
        <v>25198</v>
      </c>
    </row>
    <row r="6535" spans="1:2" x14ac:dyDescent="0.2">
      <c r="A6535" s="4" t="s">
        <v>25199</v>
      </c>
      <c r="B6535" s="4" t="s">
        <v>25200</v>
      </c>
    </row>
    <row r="6536" spans="1:2" x14ac:dyDescent="0.2">
      <c r="A6536" s="4" t="s">
        <v>25201</v>
      </c>
      <c r="B6536" s="4" t="s">
        <v>25202</v>
      </c>
    </row>
    <row r="6537" spans="1:2" x14ac:dyDescent="0.2">
      <c r="A6537" s="4" t="s">
        <v>25203</v>
      </c>
      <c r="B6537" s="4" t="s">
        <v>25204</v>
      </c>
    </row>
    <row r="6538" spans="1:2" x14ac:dyDescent="0.2">
      <c r="A6538" s="4" t="s">
        <v>25205</v>
      </c>
      <c r="B6538" s="4" t="s">
        <v>25206</v>
      </c>
    </row>
    <row r="6539" spans="1:2" x14ac:dyDescent="0.2">
      <c r="A6539" s="4" t="s">
        <v>25207</v>
      </c>
      <c r="B6539" s="4" t="s">
        <v>25208</v>
      </c>
    </row>
    <row r="6540" spans="1:2" x14ac:dyDescent="0.2">
      <c r="A6540" s="4" t="s">
        <v>25209</v>
      </c>
      <c r="B6540" s="4" t="s">
        <v>25210</v>
      </c>
    </row>
    <row r="6541" spans="1:2" x14ac:dyDescent="0.2">
      <c r="A6541" s="4" t="s">
        <v>25211</v>
      </c>
      <c r="B6541" s="4" t="s">
        <v>25212</v>
      </c>
    </row>
    <row r="6542" spans="1:2" x14ac:dyDescent="0.2">
      <c r="A6542" s="4" t="s">
        <v>25213</v>
      </c>
      <c r="B6542" s="4" t="s">
        <v>25214</v>
      </c>
    </row>
    <row r="6543" spans="1:2" x14ac:dyDescent="0.2">
      <c r="A6543" s="4" t="s">
        <v>25215</v>
      </c>
      <c r="B6543" s="4" t="s">
        <v>25216</v>
      </c>
    </row>
    <row r="6544" spans="1:2" x14ac:dyDescent="0.2">
      <c r="A6544" s="4" t="s">
        <v>25217</v>
      </c>
      <c r="B6544" s="4" t="s">
        <v>25218</v>
      </c>
    </row>
    <row r="6545" spans="1:2" x14ac:dyDescent="0.2">
      <c r="A6545" s="4" t="s">
        <v>25219</v>
      </c>
      <c r="B6545" s="4" t="s">
        <v>25220</v>
      </c>
    </row>
    <row r="6546" spans="1:2" x14ac:dyDescent="0.2">
      <c r="A6546" s="4" t="s">
        <v>25221</v>
      </c>
      <c r="B6546" s="4" t="s">
        <v>25222</v>
      </c>
    </row>
    <row r="6547" spans="1:2" x14ac:dyDescent="0.2">
      <c r="A6547" s="4" t="s">
        <v>25223</v>
      </c>
      <c r="B6547" s="4" t="s">
        <v>25224</v>
      </c>
    </row>
    <row r="6548" spans="1:2" x14ac:dyDescent="0.2">
      <c r="A6548" s="4" t="s">
        <v>25225</v>
      </c>
      <c r="B6548" s="4" t="s">
        <v>25226</v>
      </c>
    </row>
    <row r="6549" spans="1:2" x14ac:dyDescent="0.2">
      <c r="A6549" s="4" t="s">
        <v>25227</v>
      </c>
      <c r="B6549" s="4" t="s">
        <v>25228</v>
      </c>
    </row>
    <row r="6550" spans="1:2" x14ac:dyDescent="0.2">
      <c r="A6550" s="4" t="s">
        <v>25229</v>
      </c>
      <c r="B6550" s="4" t="s">
        <v>25230</v>
      </c>
    </row>
    <row r="6551" spans="1:2" x14ac:dyDescent="0.2">
      <c r="A6551" s="4" t="s">
        <v>25231</v>
      </c>
      <c r="B6551" s="4" t="s">
        <v>25232</v>
      </c>
    </row>
    <row r="6552" spans="1:2" x14ac:dyDescent="0.2">
      <c r="A6552" s="4" t="s">
        <v>25233</v>
      </c>
      <c r="B6552" s="4" t="s">
        <v>25234</v>
      </c>
    </row>
    <row r="6553" spans="1:2" x14ac:dyDescent="0.2">
      <c r="A6553" s="4" t="s">
        <v>25235</v>
      </c>
      <c r="B6553" s="4" t="s">
        <v>25236</v>
      </c>
    </row>
    <row r="6554" spans="1:2" x14ac:dyDescent="0.2">
      <c r="A6554" s="4" t="s">
        <v>25237</v>
      </c>
      <c r="B6554" s="4" t="s">
        <v>25238</v>
      </c>
    </row>
    <row r="6555" spans="1:2" x14ac:dyDescent="0.2">
      <c r="A6555" s="4" t="s">
        <v>25239</v>
      </c>
      <c r="B6555" s="4" t="s">
        <v>25240</v>
      </c>
    </row>
    <row r="6556" spans="1:2" x14ac:dyDescent="0.2">
      <c r="A6556" s="4" t="s">
        <v>25241</v>
      </c>
      <c r="B6556" s="4" t="s">
        <v>25242</v>
      </c>
    </row>
    <row r="6557" spans="1:2" x14ac:dyDescent="0.2">
      <c r="A6557" s="4" t="s">
        <v>25243</v>
      </c>
      <c r="B6557" s="4" t="s">
        <v>25244</v>
      </c>
    </row>
    <row r="6558" spans="1:2" x14ac:dyDescent="0.2">
      <c r="A6558" s="4" t="s">
        <v>25245</v>
      </c>
      <c r="B6558" s="4" t="s">
        <v>25246</v>
      </c>
    </row>
    <row r="6559" spans="1:2" x14ac:dyDescent="0.2">
      <c r="A6559" s="4" t="s">
        <v>25247</v>
      </c>
      <c r="B6559" s="4" t="s">
        <v>25248</v>
      </c>
    </row>
    <row r="6560" spans="1:2" x14ac:dyDescent="0.2">
      <c r="A6560" s="4" t="s">
        <v>25249</v>
      </c>
      <c r="B6560" s="4" t="s">
        <v>25250</v>
      </c>
    </row>
    <row r="6561" spans="1:2" x14ac:dyDescent="0.2">
      <c r="A6561" s="4" t="s">
        <v>25251</v>
      </c>
      <c r="B6561" s="4" t="s">
        <v>25252</v>
      </c>
    </row>
    <row r="6562" spans="1:2" x14ac:dyDescent="0.2">
      <c r="A6562" s="4" t="s">
        <v>25253</v>
      </c>
      <c r="B6562" s="4" t="s">
        <v>25254</v>
      </c>
    </row>
    <row r="6563" spans="1:2" x14ac:dyDescent="0.2">
      <c r="A6563" s="4" t="s">
        <v>25255</v>
      </c>
      <c r="B6563" s="4" t="s">
        <v>25256</v>
      </c>
    </row>
    <row r="6564" spans="1:2" x14ac:dyDescent="0.2">
      <c r="A6564" s="4" t="s">
        <v>25257</v>
      </c>
      <c r="B6564" s="4" t="s">
        <v>25258</v>
      </c>
    </row>
    <row r="6565" spans="1:2" x14ac:dyDescent="0.2">
      <c r="A6565" s="4" t="s">
        <v>25259</v>
      </c>
      <c r="B6565" s="4" t="s">
        <v>25260</v>
      </c>
    </row>
    <row r="6566" spans="1:2" x14ac:dyDescent="0.2">
      <c r="A6566" s="4" t="s">
        <v>25261</v>
      </c>
      <c r="B6566" s="4" t="s">
        <v>25262</v>
      </c>
    </row>
    <row r="6567" spans="1:2" x14ac:dyDescent="0.2">
      <c r="A6567" s="4" t="s">
        <v>25263</v>
      </c>
      <c r="B6567" s="4" t="s">
        <v>25264</v>
      </c>
    </row>
    <row r="6568" spans="1:2" x14ac:dyDescent="0.2">
      <c r="A6568" s="4" t="s">
        <v>25265</v>
      </c>
      <c r="B6568" s="4" t="s">
        <v>25266</v>
      </c>
    </row>
    <row r="6569" spans="1:2" x14ac:dyDescent="0.2">
      <c r="A6569" s="4" t="s">
        <v>25267</v>
      </c>
      <c r="B6569" s="4" t="s">
        <v>25268</v>
      </c>
    </row>
    <row r="6570" spans="1:2" x14ac:dyDescent="0.2">
      <c r="A6570" s="4" t="s">
        <v>25269</v>
      </c>
      <c r="B6570" s="4" t="s">
        <v>25270</v>
      </c>
    </row>
    <row r="6571" spans="1:2" x14ac:dyDescent="0.2">
      <c r="A6571" s="4" t="s">
        <v>25271</v>
      </c>
      <c r="B6571" s="4" t="s">
        <v>25272</v>
      </c>
    </row>
    <row r="6572" spans="1:2" x14ac:dyDescent="0.2">
      <c r="A6572" s="4" t="s">
        <v>25273</v>
      </c>
      <c r="B6572" s="4" t="s">
        <v>25274</v>
      </c>
    </row>
    <row r="6573" spans="1:2" x14ac:dyDescent="0.2">
      <c r="A6573" s="4" t="s">
        <v>25275</v>
      </c>
      <c r="B6573" s="4" t="s">
        <v>25276</v>
      </c>
    </row>
    <row r="6574" spans="1:2" x14ac:dyDescent="0.2">
      <c r="A6574" s="4" t="s">
        <v>16508</v>
      </c>
      <c r="B6574" s="4" t="s">
        <v>19407</v>
      </c>
    </row>
    <row r="6575" spans="1:2" x14ac:dyDescent="0.2">
      <c r="A6575" s="4" t="s">
        <v>16510</v>
      </c>
      <c r="B6575" s="4" t="s">
        <v>19385</v>
      </c>
    </row>
    <row r="6576" spans="1:2" x14ac:dyDescent="0.2">
      <c r="A6576" s="4" t="s">
        <v>16513</v>
      </c>
      <c r="B6576" s="4" t="s">
        <v>19362</v>
      </c>
    </row>
    <row r="6577" spans="1:2" x14ac:dyDescent="0.2">
      <c r="A6577" s="4" t="s">
        <v>16515</v>
      </c>
      <c r="B6577" s="4" t="s">
        <v>19363</v>
      </c>
    </row>
    <row r="6578" spans="1:2" x14ac:dyDescent="0.2">
      <c r="A6578" s="4" t="s">
        <v>16518</v>
      </c>
      <c r="B6578" s="4" t="s">
        <v>19426</v>
      </c>
    </row>
    <row r="6579" spans="1:2" x14ac:dyDescent="0.2">
      <c r="A6579" s="4" t="s">
        <v>16520</v>
      </c>
      <c r="B6579" s="4" t="s">
        <v>19420</v>
      </c>
    </row>
    <row r="6580" spans="1:2" x14ac:dyDescent="0.2">
      <c r="A6580" s="4" t="s">
        <v>16523</v>
      </c>
      <c r="B6580" s="4" t="s">
        <v>19366</v>
      </c>
    </row>
    <row r="6581" spans="1:2" x14ac:dyDescent="0.2">
      <c r="A6581" s="4" t="s">
        <v>16525</v>
      </c>
      <c r="B6581" s="4" t="s">
        <v>19421</v>
      </c>
    </row>
    <row r="6582" spans="1:2" x14ac:dyDescent="0.2">
      <c r="A6582" s="4" t="s">
        <v>16527</v>
      </c>
      <c r="B6582" s="4" t="s">
        <v>19422</v>
      </c>
    </row>
    <row r="6583" spans="1:2" x14ac:dyDescent="0.2">
      <c r="A6583" s="4" t="s">
        <v>16529</v>
      </c>
      <c r="B6583" s="4" t="s">
        <v>19367</v>
      </c>
    </row>
    <row r="6584" spans="1:2" x14ac:dyDescent="0.2">
      <c r="A6584" s="4" t="s">
        <v>16531</v>
      </c>
      <c r="B6584" s="4" t="s">
        <v>19332</v>
      </c>
    </row>
    <row r="6585" spans="1:2" x14ac:dyDescent="0.2">
      <c r="A6585" s="4" t="s">
        <v>16534</v>
      </c>
      <c r="B6585" s="4" t="s">
        <v>19356</v>
      </c>
    </row>
    <row r="6586" spans="1:2" x14ac:dyDescent="0.2">
      <c r="A6586" s="4" t="s">
        <v>16537</v>
      </c>
      <c r="B6586" s="4" t="s">
        <v>19340</v>
      </c>
    </row>
    <row r="6587" spans="1:2" x14ac:dyDescent="0.2">
      <c r="A6587" s="4" t="s">
        <v>16539</v>
      </c>
      <c r="B6587" s="4" t="s">
        <v>19412</v>
      </c>
    </row>
    <row r="6588" spans="1:2" x14ac:dyDescent="0.2">
      <c r="A6588" s="4" t="s">
        <v>16541</v>
      </c>
      <c r="B6588" s="4" t="s">
        <v>19387</v>
      </c>
    </row>
    <row r="6589" spans="1:2" x14ac:dyDescent="0.2">
      <c r="A6589" s="4" t="s">
        <v>16543</v>
      </c>
      <c r="B6589" s="4" t="s">
        <v>19414</v>
      </c>
    </row>
    <row r="6590" spans="1:2" x14ac:dyDescent="0.2">
      <c r="A6590" s="4" t="s">
        <v>16545</v>
      </c>
      <c r="B6590" s="4" t="s">
        <v>19417</v>
      </c>
    </row>
    <row r="6591" spans="1:2" x14ac:dyDescent="0.2">
      <c r="A6591" s="4" t="s">
        <v>16547</v>
      </c>
      <c r="B6591" s="4" t="s">
        <v>19347</v>
      </c>
    </row>
    <row r="6592" spans="1:2" x14ac:dyDescent="0.2">
      <c r="A6592" s="4" t="s">
        <v>16549</v>
      </c>
      <c r="B6592" s="4" t="s">
        <v>19345</v>
      </c>
    </row>
    <row r="6593" spans="1:2" x14ac:dyDescent="0.2">
      <c r="A6593" s="4" t="s">
        <v>16551</v>
      </c>
      <c r="B6593" s="4" t="s">
        <v>19389</v>
      </c>
    </row>
    <row r="6594" spans="1:2" x14ac:dyDescent="0.2">
      <c r="A6594" s="4" t="s">
        <v>16554</v>
      </c>
      <c r="B6594" s="4" t="s">
        <v>19419</v>
      </c>
    </row>
    <row r="6595" spans="1:2" x14ac:dyDescent="0.2">
      <c r="A6595" s="4" t="s">
        <v>16557</v>
      </c>
      <c r="B6595" s="4" t="s">
        <v>19348</v>
      </c>
    </row>
    <row r="6596" spans="1:2" x14ac:dyDescent="0.2">
      <c r="A6596" s="4" t="s">
        <v>16559</v>
      </c>
      <c r="B6596" s="4" t="s">
        <v>19357</v>
      </c>
    </row>
    <row r="6597" spans="1:2" x14ac:dyDescent="0.2">
      <c r="A6597" s="4" t="s">
        <v>16561</v>
      </c>
      <c r="B6597" s="4" t="s">
        <v>19333</v>
      </c>
    </row>
    <row r="6598" spans="1:2" x14ac:dyDescent="0.2">
      <c r="A6598" s="4" t="s">
        <v>16563</v>
      </c>
      <c r="B6598" s="4" t="s">
        <v>19334</v>
      </c>
    </row>
    <row r="6599" spans="1:2" x14ac:dyDescent="0.2">
      <c r="A6599" s="4" t="s">
        <v>16566</v>
      </c>
      <c r="B6599" s="4" t="s">
        <v>19368</v>
      </c>
    </row>
    <row r="6600" spans="1:2" x14ac:dyDescent="0.2">
      <c r="A6600" s="4" t="s">
        <v>16569</v>
      </c>
      <c r="B6600" s="4" t="s">
        <v>19430</v>
      </c>
    </row>
    <row r="6601" spans="1:2" x14ac:dyDescent="0.2">
      <c r="A6601" s="4" t="s">
        <v>16572</v>
      </c>
      <c r="B6601" s="4" t="s">
        <v>18883</v>
      </c>
    </row>
    <row r="6602" spans="1:2" x14ac:dyDescent="0.2">
      <c r="A6602" s="4" t="s">
        <v>16574</v>
      </c>
      <c r="B6602" s="4" t="s">
        <v>18948</v>
      </c>
    </row>
    <row r="6603" spans="1:2" x14ac:dyDescent="0.2">
      <c r="A6603" s="4" t="s">
        <v>16576</v>
      </c>
      <c r="B6603" s="4" t="s">
        <v>19643</v>
      </c>
    </row>
    <row r="6604" spans="1:2" x14ac:dyDescent="0.2">
      <c r="A6604" s="4" t="s">
        <v>16579</v>
      </c>
      <c r="B6604" s="4" t="s">
        <v>19642</v>
      </c>
    </row>
    <row r="6605" spans="1:2" x14ac:dyDescent="0.2">
      <c r="A6605" s="4" t="s">
        <v>16582</v>
      </c>
      <c r="B6605" s="4" t="s">
        <v>19644</v>
      </c>
    </row>
    <row r="6606" spans="1:2" x14ac:dyDescent="0.2">
      <c r="A6606" s="4" t="s">
        <v>16584</v>
      </c>
      <c r="B6606" s="4" t="s">
        <v>19639</v>
      </c>
    </row>
    <row r="6607" spans="1:2" x14ac:dyDescent="0.2">
      <c r="A6607" s="4" t="s">
        <v>16587</v>
      </c>
      <c r="B6607" s="4" t="s">
        <v>19640</v>
      </c>
    </row>
    <row r="6608" spans="1:2" x14ac:dyDescent="0.2">
      <c r="A6608" s="4" t="s">
        <v>16589</v>
      </c>
      <c r="B6608" s="4" t="s">
        <v>19641</v>
      </c>
    </row>
    <row r="6609" spans="1:2" x14ac:dyDescent="0.2">
      <c r="A6609" s="4" t="s">
        <v>16592</v>
      </c>
      <c r="B6609" s="4" t="s">
        <v>19415</v>
      </c>
    </row>
    <row r="6610" spans="1:2" x14ac:dyDescent="0.2">
      <c r="A6610" s="4" t="s">
        <v>16594</v>
      </c>
      <c r="B6610" s="4" t="s">
        <v>19416</v>
      </c>
    </row>
    <row r="6611" spans="1:2" x14ac:dyDescent="0.2">
      <c r="A6611" s="4" t="s">
        <v>16596</v>
      </c>
      <c r="B6611" s="4" t="s">
        <v>19427</v>
      </c>
    </row>
    <row r="6612" spans="1:2" x14ac:dyDescent="0.2">
      <c r="A6612" s="4" t="s">
        <v>16598</v>
      </c>
      <c r="B6612" s="4" t="s">
        <v>19428</v>
      </c>
    </row>
    <row r="6613" spans="1:2" x14ac:dyDescent="0.2">
      <c r="A6613" s="4" t="s">
        <v>16600</v>
      </c>
      <c r="B6613" s="4" t="s">
        <v>19431</v>
      </c>
    </row>
    <row r="6614" spans="1:2" x14ac:dyDescent="0.2">
      <c r="A6614" s="4" t="s">
        <v>16602</v>
      </c>
      <c r="B6614" s="4" t="s">
        <v>19429</v>
      </c>
    </row>
    <row r="6615" spans="1:2" x14ac:dyDescent="0.2">
      <c r="A6615" s="4" t="s">
        <v>16604</v>
      </c>
      <c r="B6615" s="4" t="s">
        <v>19342</v>
      </c>
    </row>
    <row r="6616" spans="1:2" x14ac:dyDescent="0.2">
      <c r="A6616" s="4" t="s">
        <v>16606</v>
      </c>
      <c r="B6616" s="4" t="s">
        <v>19346</v>
      </c>
    </row>
    <row r="6617" spans="1:2" x14ac:dyDescent="0.2">
      <c r="A6617" s="4" t="s">
        <v>16608</v>
      </c>
      <c r="B6617" s="4" t="s">
        <v>19328</v>
      </c>
    </row>
    <row r="6618" spans="1:2" x14ac:dyDescent="0.2">
      <c r="A6618" s="4" t="s">
        <v>16610</v>
      </c>
      <c r="B6618" s="4" t="s">
        <v>19329</v>
      </c>
    </row>
    <row r="6619" spans="1:2" x14ac:dyDescent="0.2">
      <c r="A6619" s="4" t="s">
        <v>16612</v>
      </c>
      <c r="B6619" s="4" t="s">
        <v>19335</v>
      </c>
    </row>
    <row r="6620" spans="1:2" x14ac:dyDescent="0.2">
      <c r="A6620" s="4" t="s">
        <v>16614</v>
      </c>
      <c r="B6620" s="4" t="s">
        <v>19352</v>
      </c>
    </row>
    <row r="6621" spans="1:2" x14ac:dyDescent="0.2">
      <c r="A6621" s="4" t="s">
        <v>16616</v>
      </c>
      <c r="B6621" s="4" t="s">
        <v>19344</v>
      </c>
    </row>
    <row r="6622" spans="1:2" x14ac:dyDescent="0.2">
      <c r="A6622" s="4" t="s">
        <v>16618</v>
      </c>
      <c r="B6622" s="4" t="s">
        <v>19341</v>
      </c>
    </row>
    <row r="6623" spans="1:2" x14ac:dyDescent="0.2">
      <c r="A6623" s="4" t="s">
        <v>16620</v>
      </c>
      <c r="B6623" s="4" t="s">
        <v>19353</v>
      </c>
    </row>
    <row r="6624" spans="1:2" x14ac:dyDescent="0.2">
      <c r="A6624" s="4" t="s">
        <v>16622</v>
      </c>
      <c r="B6624" s="4" t="s">
        <v>19354</v>
      </c>
    </row>
    <row r="6625" spans="1:2" x14ac:dyDescent="0.2">
      <c r="A6625" s="4" t="s">
        <v>16624</v>
      </c>
      <c r="B6625" s="4" t="s">
        <v>19355</v>
      </c>
    </row>
    <row r="6626" spans="1:2" x14ac:dyDescent="0.2">
      <c r="A6626" s="4" t="s">
        <v>16626</v>
      </c>
      <c r="B6626" s="4" t="s">
        <v>19358</v>
      </c>
    </row>
    <row r="6627" spans="1:2" x14ac:dyDescent="0.2">
      <c r="A6627" s="4" t="s">
        <v>16628</v>
      </c>
      <c r="B6627" s="4" t="s">
        <v>19349</v>
      </c>
    </row>
    <row r="6628" spans="1:2" x14ac:dyDescent="0.2">
      <c r="A6628" s="4" t="s">
        <v>16630</v>
      </c>
      <c r="B6628" s="4" t="s">
        <v>19336</v>
      </c>
    </row>
    <row r="6629" spans="1:2" x14ac:dyDescent="0.2">
      <c r="A6629" s="4" t="s">
        <v>16632</v>
      </c>
      <c r="B6629" s="4" t="s">
        <v>19636</v>
      </c>
    </row>
    <row r="6630" spans="1:2" x14ac:dyDescent="0.2">
      <c r="A6630" s="4" t="s">
        <v>16634</v>
      </c>
      <c r="B6630" s="4" t="s">
        <v>19635</v>
      </c>
    </row>
    <row r="6631" spans="1:2" x14ac:dyDescent="0.2">
      <c r="A6631" s="4" t="s">
        <v>16636</v>
      </c>
      <c r="B6631" s="4" t="s">
        <v>19637</v>
      </c>
    </row>
    <row r="6632" spans="1:2" x14ac:dyDescent="0.2">
      <c r="A6632" s="4" t="s">
        <v>16638</v>
      </c>
      <c r="B6632" s="4" t="s">
        <v>19633</v>
      </c>
    </row>
    <row r="6633" spans="1:2" x14ac:dyDescent="0.2">
      <c r="A6633" s="4" t="s">
        <v>16640</v>
      </c>
      <c r="B6633" s="4" t="s">
        <v>19634</v>
      </c>
    </row>
    <row r="6634" spans="1:2" x14ac:dyDescent="0.2">
      <c r="A6634" s="4" t="s">
        <v>16642</v>
      </c>
      <c r="B6634" s="4" t="s">
        <v>19638</v>
      </c>
    </row>
    <row r="6635" spans="1:2" x14ac:dyDescent="0.2">
      <c r="A6635" s="4" t="s">
        <v>16644</v>
      </c>
      <c r="B6635" s="4" t="s">
        <v>19343</v>
      </c>
    </row>
    <row r="6636" spans="1:2" x14ac:dyDescent="0.2">
      <c r="A6636" s="4" t="s">
        <v>16646</v>
      </c>
      <c r="B6636" s="4" t="s">
        <v>19337</v>
      </c>
    </row>
    <row r="6637" spans="1:2" x14ac:dyDescent="0.2">
      <c r="A6637" s="4" t="s">
        <v>16648</v>
      </c>
      <c r="B6637" s="4" t="s">
        <v>19338</v>
      </c>
    </row>
    <row r="6638" spans="1:2" x14ac:dyDescent="0.2">
      <c r="A6638" s="4" t="s">
        <v>16650</v>
      </c>
      <c r="B6638" s="4" t="s">
        <v>19339</v>
      </c>
    </row>
    <row r="6639" spans="1:2" x14ac:dyDescent="0.2">
      <c r="A6639" s="4" t="s">
        <v>16652</v>
      </c>
      <c r="B6639" s="4" t="s">
        <v>19350</v>
      </c>
    </row>
    <row r="6640" spans="1:2" x14ac:dyDescent="0.2">
      <c r="A6640" s="4" t="s">
        <v>16654</v>
      </c>
      <c r="B6640" s="4" t="s">
        <v>19351</v>
      </c>
    </row>
    <row r="6641" spans="1:2" x14ac:dyDescent="0.2">
      <c r="A6641" s="4" t="s">
        <v>16656</v>
      </c>
      <c r="B6641" s="4" t="s">
        <v>19581</v>
      </c>
    </row>
    <row r="6642" spans="1:2" x14ac:dyDescent="0.2">
      <c r="A6642" s="4" t="s">
        <v>16659</v>
      </c>
      <c r="B6642" s="4" t="s">
        <v>19272</v>
      </c>
    </row>
    <row r="6643" spans="1:2" x14ac:dyDescent="0.2">
      <c r="A6643" s="4" t="s">
        <v>16662</v>
      </c>
      <c r="B6643" s="4" t="s">
        <v>19590</v>
      </c>
    </row>
    <row r="6644" spans="1:2" x14ac:dyDescent="0.2">
      <c r="A6644" s="4" t="s">
        <v>16665</v>
      </c>
      <c r="B6644" s="4" t="s">
        <v>19244</v>
      </c>
    </row>
    <row r="6645" spans="1:2" x14ac:dyDescent="0.2">
      <c r="A6645" s="4" t="s">
        <v>16668</v>
      </c>
      <c r="B6645" s="4" t="s">
        <v>19435</v>
      </c>
    </row>
    <row r="6646" spans="1:2" x14ac:dyDescent="0.2">
      <c r="A6646" s="4" t="s">
        <v>16671</v>
      </c>
      <c r="B6646" s="4" t="s">
        <v>19190</v>
      </c>
    </row>
    <row r="6647" spans="1:2" x14ac:dyDescent="0.2">
      <c r="A6647" s="4" t="s">
        <v>16674</v>
      </c>
      <c r="B6647" s="4" t="s">
        <v>19391</v>
      </c>
    </row>
    <row r="6648" spans="1:2" x14ac:dyDescent="0.2">
      <c r="A6648" s="4" t="s">
        <v>16677</v>
      </c>
      <c r="B6648" s="4" t="s">
        <v>19207</v>
      </c>
    </row>
    <row r="6649" spans="1:2" x14ac:dyDescent="0.2">
      <c r="A6649" s="4" t="s">
        <v>16680</v>
      </c>
      <c r="B6649" s="4" t="s">
        <v>19392</v>
      </c>
    </row>
    <row r="6650" spans="1:2" x14ac:dyDescent="0.2">
      <c r="A6650" s="4" t="s">
        <v>16683</v>
      </c>
      <c r="B6650" s="4" t="s">
        <v>19182</v>
      </c>
    </row>
    <row r="6651" spans="1:2" x14ac:dyDescent="0.2">
      <c r="A6651" s="4" t="s">
        <v>16686</v>
      </c>
      <c r="B6651" s="4" t="s">
        <v>19393</v>
      </c>
    </row>
    <row r="6652" spans="1:2" x14ac:dyDescent="0.2">
      <c r="A6652" s="4" t="s">
        <v>16689</v>
      </c>
      <c r="B6652" s="4" t="s">
        <v>19183</v>
      </c>
    </row>
    <row r="6653" spans="1:2" x14ac:dyDescent="0.2">
      <c r="A6653" s="4" t="s">
        <v>16692</v>
      </c>
      <c r="B6653" s="4" t="s">
        <v>19405</v>
      </c>
    </row>
    <row r="6654" spans="1:2" x14ac:dyDescent="0.2">
      <c r="A6654" s="4" t="s">
        <v>16695</v>
      </c>
      <c r="B6654" s="4" t="s">
        <v>19243</v>
      </c>
    </row>
    <row r="6655" spans="1:2" x14ac:dyDescent="0.2">
      <c r="A6655" s="4" t="s">
        <v>16698</v>
      </c>
      <c r="B6655" s="4" t="s">
        <v>19484</v>
      </c>
    </row>
    <row r="6656" spans="1:2" x14ac:dyDescent="0.2">
      <c r="A6656" s="4" t="s">
        <v>16701</v>
      </c>
      <c r="B6656" s="4" t="s">
        <v>19327</v>
      </c>
    </row>
    <row r="6657" spans="1:2" x14ac:dyDescent="0.2">
      <c r="A6657" s="4" t="s">
        <v>16704</v>
      </c>
      <c r="B6657" s="4" t="s">
        <v>19481</v>
      </c>
    </row>
    <row r="6658" spans="1:2" x14ac:dyDescent="0.2">
      <c r="A6658" s="4" t="s">
        <v>16707</v>
      </c>
      <c r="B6658" s="4" t="s">
        <v>19247</v>
      </c>
    </row>
    <row r="6659" spans="1:2" x14ac:dyDescent="0.2">
      <c r="A6659" s="4" t="s">
        <v>16710</v>
      </c>
      <c r="B6659" s="4" t="s">
        <v>19471</v>
      </c>
    </row>
    <row r="6660" spans="1:2" x14ac:dyDescent="0.2">
      <c r="A6660" s="4" t="s">
        <v>16713</v>
      </c>
      <c r="B6660" s="4" t="s">
        <v>19246</v>
      </c>
    </row>
    <row r="6661" spans="1:2" x14ac:dyDescent="0.2">
      <c r="A6661" s="4" t="s">
        <v>16716</v>
      </c>
      <c r="B6661" s="4" t="s">
        <v>19404</v>
      </c>
    </row>
    <row r="6662" spans="1:2" x14ac:dyDescent="0.2">
      <c r="A6662" s="4" t="s">
        <v>16719</v>
      </c>
      <c r="B6662" s="4" t="s">
        <v>19201</v>
      </c>
    </row>
    <row r="6663" spans="1:2" x14ac:dyDescent="0.2">
      <c r="A6663" s="4" t="s">
        <v>16722</v>
      </c>
      <c r="B6663" s="4" t="s">
        <v>19483</v>
      </c>
    </row>
    <row r="6664" spans="1:2" x14ac:dyDescent="0.2">
      <c r="A6664" s="4" t="s">
        <v>16725</v>
      </c>
      <c r="B6664" s="4" t="s">
        <v>19248</v>
      </c>
    </row>
    <row r="6665" spans="1:2" x14ac:dyDescent="0.2">
      <c r="A6665" s="4" t="s">
        <v>16728</v>
      </c>
      <c r="B6665" s="4" t="s">
        <v>19559</v>
      </c>
    </row>
    <row r="6666" spans="1:2" x14ac:dyDescent="0.2">
      <c r="A6666" s="4" t="s">
        <v>16731</v>
      </c>
      <c r="B6666" s="4" t="s">
        <v>19291</v>
      </c>
    </row>
    <row r="6667" spans="1:2" x14ac:dyDescent="0.2">
      <c r="A6667" s="4" t="s">
        <v>16734</v>
      </c>
      <c r="B6667" s="4" t="s">
        <v>19452</v>
      </c>
    </row>
    <row r="6668" spans="1:2" x14ac:dyDescent="0.2">
      <c r="A6668" s="4" t="s">
        <v>16737</v>
      </c>
      <c r="B6668" s="4" t="s">
        <v>19293</v>
      </c>
    </row>
    <row r="6669" spans="1:2" x14ac:dyDescent="0.2">
      <c r="A6669" s="4" t="s">
        <v>16740</v>
      </c>
      <c r="B6669" s="4" t="s">
        <v>19468</v>
      </c>
    </row>
    <row r="6670" spans="1:2" x14ac:dyDescent="0.2">
      <c r="A6670" s="4" t="s">
        <v>16743</v>
      </c>
      <c r="B6670" s="4" t="s">
        <v>19319</v>
      </c>
    </row>
    <row r="6671" spans="1:2" x14ac:dyDescent="0.2">
      <c r="A6671" s="4" t="s">
        <v>16746</v>
      </c>
      <c r="B6671" s="4" t="s">
        <v>19380</v>
      </c>
    </row>
    <row r="6672" spans="1:2" x14ac:dyDescent="0.2">
      <c r="A6672" s="4" t="s">
        <v>16749</v>
      </c>
      <c r="B6672" s="4" t="s">
        <v>19208</v>
      </c>
    </row>
    <row r="6673" spans="1:2" x14ac:dyDescent="0.2">
      <c r="A6673" s="4" t="s">
        <v>16752</v>
      </c>
      <c r="B6673" s="4" t="s">
        <v>19369</v>
      </c>
    </row>
    <row r="6674" spans="1:2" x14ac:dyDescent="0.2">
      <c r="A6674" s="4" t="s">
        <v>16755</v>
      </c>
      <c r="B6674" s="4" t="s">
        <v>19196</v>
      </c>
    </row>
    <row r="6675" spans="1:2" x14ac:dyDescent="0.2">
      <c r="A6675" s="4" t="s">
        <v>16758</v>
      </c>
      <c r="B6675" s="4" t="s">
        <v>19410</v>
      </c>
    </row>
    <row r="6676" spans="1:2" x14ac:dyDescent="0.2">
      <c r="A6676" s="4" t="s">
        <v>16761</v>
      </c>
      <c r="B6676" s="4" t="s">
        <v>19179</v>
      </c>
    </row>
    <row r="6677" spans="1:2" x14ac:dyDescent="0.2">
      <c r="A6677" s="4" t="s">
        <v>16764</v>
      </c>
      <c r="B6677" s="4" t="s">
        <v>19571</v>
      </c>
    </row>
    <row r="6678" spans="1:2" x14ac:dyDescent="0.2">
      <c r="A6678" s="4" t="s">
        <v>16767</v>
      </c>
      <c r="B6678" s="4" t="s">
        <v>19267</v>
      </c>
    </row>
    <row r="6679" spans="1:2" x14ac:dyDescent="0.2">
      <c r="A6679" s="4" t="s">
        <v>16770</v>
      </c>
      <c r="B6679" s="4" t="s">
        <v>19536</v>
      </c>
    </row>
    <row r="6680" spans="1:2" x14ac:dyDescent="0.2">
      <c r="A6680" s="4" t="s">
        <v>16773</v>
      </c>
      <c r="B6680" s="4" t="s">
        <v>19292</v>
      </c>
    </row>
    <row r="6681" spans="1:2" x14ac:dyDescent="0.2">
      <c r="A6681" s="4" t="s">
        <v>16776</v>
      </c>
      <c r="B6681" s="4" t="s">
        <v>19461</v>
      </c>
    </row>
    <row r="6682" spans="1:2" x14ac:dyDescent="0.2">
      <c r="A6682" s="4" t="s">
        <v>16779</v>
      </c>
      <c r="B6682" s="4" t="s">
        <v>19266</v>
      </c>
    </row>
    <row r="6683" spans="1:2" x14ac:dyDescent="0.2">
      <c r="A6683" s="4" t="s">
        <v>16782</v>
      </c>
      <c r="B6683" s="4" t="s">
        <v>19453</v>
      </c>
    </row>
    <row r="6684" spans="1:2" x14ac:dyDescent="0.2">
      <c r="A6684" s="4" t="s">
        <v>16785</v>
      </c>
      <c r="B6684" s="4" t="s">
        <v>19273</v>
      </c>
    </row>
    <row r="6685" spans="1:2" x14ac:dyDescent="0.2">
      <c r="A6685" s="4" t="s">
        <v>16788</v>
      </c>
      <c r="B6685" s="4" t="s">
        <v>19376</v>
      </c>
    </row>
    <row r="6686" spans="1:2" x14ac:dyDescent="0.2">
      <c r="A6686" s="4" t="s">
        <v>16791</v>
      </c>
      <c r="B6686" s="4" t="s">
        <v>19194</v>
      </c>
    </row>
    <row r="6687" spans="1:2" x14ac:dyDescent="0.2">
      <c r="A6687" s="4" t="s">
        <v>16794</v>
      </c>
      <c r="B6687" s="4" t="s">
        <v>19377</v>
      </c>
    </row>
    <row r="6688" spans="1:2" x14ac:dyDescent="0.2">
      <c r="A6688" s="4" t="s">
        <v>16797</v>
      </c>
      <c r="B6688" s="4" t="s">
        <v>19185</v>
      </c>
    </row>
    <row r="6689" spans="1:2" x14ac:dyDescent="0.2">
      <c r="A6689" s="4" t="s">
        <v>16800</v>
      </c>
      <c r="B6689" s="4" t="s">
        <v>19394</v>
      </c>
    </row>
    <row r="6690" spans="1:2" x14ac:dyDescent="0.2">
      <c r="A6690" s="4" t="s">
        <v>16803</v>
      </c>
      <c r="B6690" s="4" t="s">
        <v>19158</v>
      </c>
    </row>
    <row r="6691" spans="1:2" x14ac:dyDescent="0.2">
      <c r="A6691" s="4" t="s">
        <v>16806</v>
      </c>
      <c r="B6691" s="4" t="s">
        <v>19560</v>
      </c>
    </row>
    <row r="6692" spans="1:2" x14ac:dyDescent="0.2">
      <c r="A6692" s="4" t="s">
        <v>16809</v>
      </c>
      <c r="B6692" s="4" t="s">
        <v>19274</v>
      </c>
    </row>
    <row r="6693" spans="1:2" x14ac:dyDescent="0.2">
      <c r="A6693" s="4" t="s">
        <v>16812</v>
      </c>
      <c r="B6693" s="4" t="s">
        <v>19454</v>
      </c>
    </row>
    <row r="6694" spans="1:2" x14ac:dyDescent="0.2">
      <c r="A6694" s="4" t="s">
        <v>16815</v>
      </c>
      <c r="B6694" s="4" t="s">
        <v>19294</v>
      </c>
    </row>
    <row r="6695" spans="1:2" x14ac:dyDescent="0.2">
      <c r="A6695" s="4" t="s">
        <v>16818</v>
      </c>
      <c r="B6695" s="4" t="s">
        <v>19503</v>
      </c>
    </row>
    <row r="6696" spans="1:2" x14ac:dyDescent="0.2">
      <c r="A6696" s="4" t="s">
        <v>16821</v>
      </c>
      <c r="B6696" s="4" t="s">
        <v>19275</v>
      </c>
    </row>
    <row r="6697" spans="1:2" x14ac:dyDescent="0.2">
      <c r="A6697" s="4" t="s">
        <v>16824</v>
      </c>
      <c r="B6697" s="4" t="s">
        <v>19561</v>
      </c>
    </row>
    <row r="6698" spans="1:2" x14ac:dyDescent="0.2">
      <c r="A6698" s="4" t="s">
        <v>16827</v>
      </c>
      <c r="B6698" s="4" t="s">
        <v>19295</v>
      </c>
    </row>
    <row r="6699" spans="1:2" x14ac:dyDescent="0.2">
      <c r="A6699" s="4" t="s">
        <v>16830</v>
      </c>
      <c r="B6699" s="4" t="s">
        <v>19378</v>
      </c>
    </row>
    <row r="6700" spans="1:2" x14ac:dyDescent="0.2">
      <c r="A6700" s="4" t="s">
        <v>16833</v>
      </c>
      <c r="B6700" s="4" t="s">
        <v>19209</v>
      </c>
    </row>
    <row r="6701" spans="1:2" x14ac:dyDescent="0.2">
      <c r="A6701" s="4" t="s">
        <v>16836</v>
      </c>
      <c r="B6701" s="4" t="s">
        <v>19526</v>
      </c>
    </row>
    <row r="6702" spans="1:2" x14ac:dyDescent="0.2">
      <c r="A6702" s="4" t="s">
        <v>16839</v>
      </c>
      <c r="B6702" s="4" t="s">
        <v>19228</v>
      </c>
    </row>
    <row r="6703" spans="1:2" x14ac:dyDescent="0.2">
      <c r="A6703" s="4" t="s">
        <v>16842</v>
      </c>
      <c r="B6703" s="4" t="s">
        <v>19582</v>
      </c>
    </row>
    <row r="6704" spans="1:2" x14ac:dyDescent="0.2">
      <c r="A6704" s="4" t="s">
        <v>16845</v>
      </c>
      <c r="B6704" s="4" t="s">
        <v>19240</v>
      </c>
    </row>
    <row r="6705" spans="1:2" x14ac:dyDescent="0.2">
      <c r="A6705" s="4" t="s">
        <v>16848</v>
      </c>
      <c r="B6705" s="4" t="s">
        <v>19384</v>
      </c>
    </row>
    <row r="6706" spans="1:2" x14ac:dyDescent="0.2">
      <c r="A6706" s="4" t="s">
        <v>16851</v>
      </c>
      <c r="B6706" s="4" t="s">
        <v>19195</v>
      </c>
    </row>
    <row r="6707" spans="1:2" x14ac:dyDescent="0.2">
      <c r="A6707" s="4" t="s">
        <v>16854</v>
      </c>
      <c r="B6707" s="4" t="s">
        <v>19399</v>
      </c>
    </row>
    <row r="6708" spans="1:2" x14ac:dyDescent="0.2">
      <c r="A6708" s="4" t="s">
        <v>16857</v>
      </c>
      <c r="B6708" s="4" t="s">
        <v>19198</v>
      </c>
    </row>
    <row r="6709" spans="1:2" x14ac:dyDescent="0.2">
      <c r="A6709" s="4" t="s">
        <v>16860</v>
      </c>
      <c r="B6709" s="4" t="s">
        <v>19400</v>
      </c>
    </row>
    <row r="6710" spans="1:2" x14ac:dyDescent="0.2">
      <c r="A6710" s="4" t="s">
        <v>16863</v>
      </c>
      <c r="B6710" s="4" t="s">
        <v>19199</v>
      </c>
    </row>
    <row r="6711" spans="1:2" x14ac:dyDescent="0.2">
      <c r="A6711" s="4" t="s">
        <v>16866</v>
      </c>
      <c r="B6711" s="4" t="s">
        <v>19381</v>
      </c>
    </row>
    <row r="6712" spans="1:2" x14ac:dyDescent="0.2">
      <c r="A6712" s="4" t="s">
        <v>16869</v>
      </c>
      <c r="B6712" s="4" t="s">
        <v>19191</v>
      </c>
    </row>
    <row r="6713" spans="1:2" x14ac:dyDescent="0.2">
      <c r="A6713" s="4" t="s">
        <v>16872</v>
      </c>
      <c r="B6713" s="4" t="s">
        <v>19402</v>
      </c>
    </row>
    <row r="6714" spans="1:2" x14ac:dyDescent="0.2">
      <c r="A6714" s="4" t="s">
        <v>16875</v>
      </c>
      <c r="B6714" s="4" t="s">
        <v>19192</v>
      </c>
    </row>
    <row r="6715" spans="1:2" x14ac:dyDescent="0.2">
      <c r="A6715" s="4" t="s">
        <v>16878</v>
      </c>
      <c r="B6715" s="4" t="s">
        <v>19373</v>
      </c>
    </row>
    <row r="6716" spans="1:2" x14ac:dyDescent="0.2">
      <c r="A6716" s="4" t="s">
        <v>16881</v>
      </c>
      <c r="B6716" s="4" t="s">
        <v>19168</v>
      </c>
    </row>
    <row r="6717" spans="1:2" x14ac:dyDescent="0.2">
      <c r="A6717" s="4" t="s">
        <v>16884</v>
      </c>
      <c r="B6717" s="4" t="s">
        <v>19455</v>
      </c>
    </row>
    <row r="6718" spans="1:2" x14ac:dyDescent="0.2">
      <c r="A6718" s="4" t="s">
        <v>16887</v>
      </c>
      <c r="B6718" s="4" t="s">
        <v>19296</v>
      </c>
    </row>
    <row r="6719" spans="1:2" x14ac:dyDescent="0.2">
      <c r="A6719" s="4" t="s">
        <v>16890</v>
      </c>
      <c r="B6719" s="4" t="s">
        <v>19529</v>
      </c>
    </row>
    <row r="6720" spans="1:2" x14ac:dyDescent="0.2">
      <c r="A6720" s="4" t="s">
        <v>16893</v>
      </c>
      <c r="B6720" s="4" t="s">
        <v>19297</v>
      </c>
    </row>
    <row r="6721" spans="1:2" x14ac:dyDescent="0.2">
      <c r="A6721" s="4" t="s">
        <v>16896</v>
      </c>
      <c r="B6721" s="4" t="s">
        <v>19411</v>
      </c>
    </row>
    <row r="6722" spans="1:2" x14ac:dyDescent="0.2">
      <c r="A6722" s="4" t="s">
        <v>16899</v>
      </c>
      <c r="B6722" s="4" t="s">
        <v>19186</v>
      </c>
    </row>
    <row r="6723" spans="1:2" x14ac:dyDescent="0.2">
      <c r="A6723" s="4" t="s">
        <v>16902</v>
      </c>
      <c r="B6723" s="4" t="s">
        <v>19372</v>
      </c>
    </row>
    <row r="6724" spans="1:2" x14ac:dyDescent="0.2">
      <c r="A6724" s="4" t="s">
        <v>16905</v>
      </c>
      <c r="B6724" s="4" t="s">
        <v>19210</v>
      </c>
    </row>
    <row r="6725" spans="1:2" x14ac:dyDescent="0.2">
      <c r="A6725" s="4" t="s">
        <v>16908</v>
      </c>
      <c r="B6725" s="4" t="s">
        <v>19388</v>
      </c>
    </row>
    <row r="6726" spans="1:2" x14ac:dyDescent="0.2">
      <c r="A6726" s="4" t="s">
        <v>16911</v>
      </c>
      <c r="B6726" s="4" t="s">
        <v>19180</v>
      </c>
    </row>
    <row r="6727" spans="1:2" x14ac:dyDescent="0.2">
      <c r="A6727" s="4" t="s">
        <v>16914</v>
      </c>
      <c r="B6727" s="4" t="s">
        <v>19403</v>
      </c>
    </row>
    <row r="6728" spans="1:2" x14ac:dyDescent="0.2">
      <c r="A6728" s="4" t="s">
        <v>16917</v>
      </c>
      <c r="B6728" s="4" t="s">
        <v>19187</v>
      </c>
    </row>
    <row r="6729" spans="1:2" x14ac:dyDescent="0.2">
      <c r="A6729" s="4" t="s">
        <v>16920</v>
      </c>
      <c r="B6729" s="4" t="s">
        <v>19397</v>
      </c>
    </row>
    <row r="6730" spans="1:2" x14ac:dyDescent="0.2">
      <c r="A6730" s="4" t="s">
        <v>16923</v>
      </c>
      <c r="B6730" s="4" t="s">
        <v>19204</v>
      </c>
    </row>
    <row r="6731" spans="1:2" x14ac:dyDescent="0.2">
      <c r="A6731" s="4" t="s">
        <v>16926</v>
      </c>
      <c r="B6731" s="4" t="s">
        <v>19569</v>
      </c>
    </row>
    <row r="6732" spans="1:2" x14ac:dyDescent="0.2">
      <c r="A6732" s="4" t="s">
        <v>16929</v>
      </c>
      <c r="B6732" s="4" t="s">
        <v>19323</v>
      </c>
    </row>
    <row r="6733" spans="1:2" x14ac:dyDescent="0.2">
      <c r="A6733" s="4" t="s">
        <v>16932</v>
      </c>
      <c r="B6733" s="4" t="s">
        <v>19478</v>
      </c>
    </row>
    <row r="6734" spans="1:2" x14ac:dyDescent="0.2">
      <c r="A6734" s="4" t="s">
        <v>16935</v>
      </c>
      <c r="B6734" s="4" t="s">
        <v>19254</v>
      </c>
    </row>
    <row r="6735" spans="1:2" x14ac:dyDescent="0.2">
      <c r="A6735" s="4" t="s">
        <v>16938</v>
      </c>
      <c r="B6735" s="4" t="s">
        <v>19513</v>
      </c>
    </row>
    <row r="6736" spans="1:2" x14ac:dyDescent="0.2">
      <c r="A6736" s="4" t="s">
        <v>16941</v>
      </c>
      <c r="B6736" s="4" t="s">
        <v>19313</v>
      </c>
    </row>
    <row r="6737" spans="1:2" x14ac:dyDescent="0.2">
      <c r="A6737" s="4" t="s">
        <v>16944</v>
      </c>
      <c r="B6737" s="4" t="s">
        <v>19527</v>
      </c>
    </row>
    <row r="6738" spans="1:2" x14ac:dyDescent="0.2">
      <c r="A6738" s="4" t="s">
        <v>16947</v>
      </c>
      <c r="B6738" s="4" t="s">
        <v>19255</v>
      </c>
    </row>
    <row r="6739" spans="1:2" x14ac:dyDescent="0.2">
      <c r="A6739" s="4" t="s">
        <v>16950</v>
      </c>
      <c r="B6739" s="4" t="s">
        <v>19460</v>
      </c>
    </row>
    <row r="6740" spans="1:2" x14ac:dyDescent="0.2">
      <c r="A6740" s="4" t="s">
        <v>16953</v>
      </c>
      <c r="B6740" s="4" t="s">
        <v>19203</v>
      </c>
    </row>
    <row r="6741" spans="1:2" x14ac:dyDescent="0.2">
      <c r="A6741" s="4" t="s">
        <v>16956</v>
      </c>
      <c r="B6741" s="4" t="s">
        <v>19543</v>
      </c>
    </row>
    <row r="6742" spans="1:2" x14ac:dyDescent="0.2">
      <c r="A6742" s="4" t="s">
        <v>16959</v>
      </c>
      <c r="B6742" s="4" t="s">
        <v>19259</v>
      </c>
    </row>
    <row r="6743" spans="1:2" x14ac:dyDescent="0.2">
      <c r="A6743" s="4" t="s">
        <v>16962</v>
      </c>
      <c r="B6743" s="4" t="s">
        <v>19549</v>
      </c>
    </row>
    <row r="6744" spans="1:2" x14ac:dyDescent="0.2">
      <c r="A6744" s="4" t="s">
        <v>16965</v>
      </c>
      <c r="B6744" s="4" t="s">
        <v>19200</v>
      </c>
    </row>
    <row r="6745" spans="1:2" x14ac:dyDescent="0.2">
      <c r="A6745" s="4" t="s">
        <v>16968</v>
      </c>
      <c r="B6745" s="4" t="s">
        <v>19550</v>
      </c>
    </row>
    <row r="6746" spans="1:2" x14ac:dyDescent="0.2">
      <c r="A6746" s="4" t="s">
        <v>16971</v>
      </c>
      <c r="B6746" s="4" t="s">
        <v>19216</v>
      </c>
    </row>
    <row r="6747" spans="1:2" x14ac:dyDescent="0.2">
      <c r="A6747" s="4" t="s">
        <v>16974</v>
      </c>
      <c r="B6747" s="4" t="s">
        <v>19514</v>
      </c>
    </row>
    <row r="6748" spans="1:2" x14ac:dyDescent="0.2">
      <c r="A6748" s="4" t="s">
        <v>16977</v>
      </c>
      <c r="B6748" s="4" t="s">
        <v>19277</v>
      </c>
    </row>
    <row r="6749" spans="1:2" x14ac:dyDescent="0.2">
      <c r="A6749" s="4" t="s">
        <v>16980</v>
      </c>
      <c r="B6749" s="4" t="s">
        <v>19566</v>
      </c>
    </row>
    <row r="6750" spans="1:2" x14ac:dyDescent="0.2">
      <c r="A6750" s="4" t="s">
        <v>16983</v>
      </c>
      <c r="B6750" s="4" t="s">
        <v>19322</v>
      </c>
    </row>
    <row r="6751" spans="1:2" x14ac:dyDescent="0.2">
      <c r="A6751" s="4" t="s">
        <v>16986</v>
      </c>
      <c r="B6751" s="4" t="s">
        <v>19565</v>
      </c>
    </row>
    <row r="6752" spans="1:2" x14ac:dyDescent="0.2">
      <c r="A6752" s="4" t="s">
        <v>16989</v>
      </c>
      <c r="B6752" s="4" t="s">
        <v>19252</v>
      </c>
    </row>
    <row r="6753" spans="1:2" x14ac:dyDescent="0.2">
      <c r="A6753" s="4" t="s">
        <v>16992</v>
      </c>
      <c r="B6753" s="4" t="s">
        <v>19548</v>
      </c>
    </row>
    <row r="6754" spans="1:2" x14ac:dyDescent="0.2">
      <c r="A6754" s="4" t="s">
        <v>16995</v>
      </c>
      <c r="B6754" s="4" t="s">
        <v>19276</v>
      </c>
    </row>
    <row r="6755" spans="1:2" x14ac:dyDescent="0.2">
      <c r="A6755" s="4" t="s">
        <v>16998</v>
      </c>
      <c r="B6755" s="4" t="s">
        <v>19553</v>
      </c>
    </row>
    <row r="6756" spans="1:2" x14ac:dyDescent="0.2">
      <c r="A6756" s="4" t="s">
        <v>17001</v>
      </c>
      <c r="B6756" s="4" t="s">
        <v>19279</v>
      </c>
    </row>
    <row r="6757" spans="1:2" x14ac:dyDescent="0.2">
      <c r="A6757" s="4" t="s">
        <v>17004</v>
      </c>
      <c r="B6757" s="4" t="s">
        <v>19555</v>
      </c>
    </row>
    <row r="6758" spans="1:2" x14ac:dyDescent="0.2">
      <c r="A6758" s="4" t="s">
        <v>17007</v>
      </c>
      <c r="B6758" s="4" t="s">
        <v>19233</v>
      </c>
    </row>
    <row r="6759" spans="1:2" x14ac:dyDescent="0.2">
      <c r="A6759" s="4" t="s">
        <v>17010</v>
      </c>
      <c r="B6759" s="4" t="s">
        <v>19382</v>
      </c>
    </row>
    <row r="6760" spans="1:2" x14ac:dyDescent="0.2">
      <c r="A6760" s="4" t="s">
        <v>17013</v>
      </c>
      <c r="B6760" s="4" t="s">
        <v>19188</v>
      </c>
    </row>
    <row r="6761" spans="1:2" x14ac:dyDescent="0.2">
      <c r="A6761" s="4" t="s">
        <v>17016</v>
      </c>
      <c r="B6761" s="4" t="s">
        <v>19663</v>
      </c>
    </row>
    <row r="6762" spans="1:2" x14ac:dyDescent="0.2">
      <c r="A6762" s="4" t="s">
        <v>17019</v>
      </c>
      <c r="B6762" s="4" t="s">
        <v>19681</v>
      </c>
    </row>
    <row r="6763" spans="1:2" x14ac:dyDescent="0.2">
      <c r="A6763" s="4" t="s">
        <v>17022</v>
      </c>
      <c r="B6763" s="4" t="s">
        <v>19682</v>
      </c>
    </row>
    <row r="6764" spans="1:2" x14ac:dyDescent="0.2">
      <c r="A6764" s="4" t="s">
        <v>17025</v>
      </c>
      <c r="B6764" s="4" t="s">
        <v>19660</v>
      </c>
    </row>
    <row r="6765" spans="1:2" x14ac:dyDescent="0.2">
      <c r="A6765" s="4" t="s">
        <v>17028</v>
      </c>
      <c r="B6765" s="4" t="s">
        <v>19672</v>
      </c>
    </row>
    <row r="6766" spans="1:2" x14ac:dyDescent="0.2">
      <c r="A6766" s="4" t="s">
        <v>17031</v>
      </c>
      <c r="B6766" s="4" t="s">
        <v>19667</v>
      </c>
    </row>
    <row r="6767" spans="1:2" x14ac:dyDescent="0.2">
      <c r="A6767" s="4" t="s">
        <v>17034</v>
      </c>
      <c r="B6767" s="4" t="s">
        <v>19679</v>
      </c>
    </row>
    <row r="6768" spans="1:2" x14ac:dyDescent="0.2">
      <c r="A6768" s="4" t="s">
        <v>17037</v>
      </c>
      <c r="B6768" s="4" t="s">
        <v>19670</v>
      </c>
    </row>
    <row r="6769" spans="1:2" x14ac:dyDescent="0.2">
      <c r="A6769" s="4" t="s">
        <v>17040</v>
      </c>
      <c r="B6769" s="4" t="s">
        <v>19656</v>
      </c>
    </row>
    <row r="6770" spans="1:2" x14ac:dyDescent="0.2">
      <c r="A6770" s="4" t="s">
        <v>17043</v>
      </c>
      <c r="B6770" s="4" t="s">
        <v>19661</v>
      </c>
    </row>
    <row r="6771" spans="1:2" x14ac:dyDescent="0.2">
      <c r="A6771" s="4" t="s">
        <v>17046</v>
      </c>
      <c r="B6771" s="4" t="s">
        <v>19673</v>
      </c>
    </row>
    <row r="6772" spans="1:2" x14ac:dyDescent="0.2">
      <c r="A6772" s="4" t="s">
        <v>17049</v>
      </c>
      <c r="B6772" s="4" t="s">
        <v>19678</v>
      </c>
    </row>
    <row r="6773" spans="1:2" x14ac:dyDescent="0.2">
      <c r="A6773" s="4" t="s">
        <v>17052</v>
      </c>
      <c r="B6773" s="4" t="s">
        <v>19665</v>
      </c>
    </row>
    <row r="6774" spans="1:2" x14ac:dyDescent="0.2">
      <c r="A6774" s="4" t="s">
        <v>17055</v>
      </c>
      <c r="B6774" s="4" t="s">
        <v>19659</v>
      </c>
    </row>
    <row r="6775" spans="1:2" x14ac:dyDescent="0.2">
      <c r="A6775" s="4" t="s">
        <v>17058</v>
      </c>
      <c r="B6775" s="4" t="s">
        <v>19658</v>
      </c>
    </row>
    <row r="6776" spans="1:2" x14ac:dyDescent="0.2">
      <c r="A6776" s="4" t="s">
        <v>17061</v>
      </c>
      <c r="B6776" s="4" t="s">
        <v>19671</v>
      </c>
    </row>
    <row r="6777" spans="1:2" x14ac:dyDescent="0.2">
      <c r="A6777" s="4" t="s">
        <v>17064</v>
      </c>
      <c r="B6777" s="4" t="s">
        <v>19664</v>
      </c>
    </row>
    <row r="6778" spans="1:2" x14ac:dyDescent="0.2">
      <c r="A6778" s="4" t="s">
        <v>17067</v>
      </c>
      <c r="B6778" s="4" t="s">
        <v>19662</v>
      </c>
    </row>
    <row r="6779" spans="1:2" x14ac:dyDescent="0.2">
      <c r="A6779" s="4" t="s">
        <v>17070</v>
      </c>
      <c r="B6779" s="4" t="s">
        <v>19657</v>
      </c>
    </row>
    <row r="6780" spans="1:2" x14ac:dyDescent="0.2">
      <c r="A6780" s="4" t="s">
        <v>17073</v>
      </c>
      <c r="B6780" s="4" t="s">
        <v>19680</v>
      </c>
    </row>
    <row r="6781" spans="1:2" x14ac:dyDescent="0.2">
      <c r="A6781" s="4" t="s">
        <v>17076</v>
      </c>
      <c r="B6781" s="4" t="s">
        <v>19674</v>
      </c>
    </row>
    <row r="6782" spans="1:2" x14ac:dyDescent="0.2">
      <c r="A6782" s="4" t="s">
        <v>17079</v>
      </c>
      <c r="B6782" s="4" t="s">
        <v>19675</v>
      </c>
    </row>
    <row r="6783" spans="1:2" x14ac:dyDescent="0.2">
      <c r="A6783" s="4" t="s">
        <v>17082</v>
      </c>
      <c r="B6783" s="4" t="s">
        <v>19677</v>
      </c>
    </row>
    <row r="6784" spans="1:2" x14ac:dyDescent="0.2">
      <c r="A6784" s="4" t="s">
        <v>17085</v>
      </c>
      <c r="B6784" s="4" t="s">
        <v>19668</v>
      </c>
    </row>
    <row r="6785" spans="1:2" x14ac:dyDescent="0.2">
      <c r="A6785" s="4" t="s">
        <v>17088</v>
      </c>
      <c r="B6785" s="4" t="s">
        <v>19655</v>
      </c>
    </row>
    <row r="6786" spans="1:2" x14ac:dyDescent="0.2">
      <c r="A6786" s="4" t="s">
        <v>17091</v>
      </c>
      <c r="B6786" s="4" t="s">
        <v>19669</v>
      </c>
    </row>
    <row r="6787" spans="1:2" x14ac:dyDescent="0.2">
      <c r="A6787" s="4" t="s">
        <v>17094</v>
      </c>
      <c r="B6787" s="4" t="s">
        <v>19666</v>
      </c>
    </row>
    <row r="6788" spans="1:2" x14ac:dyDescent="0.2">
      <c r="A6788" s="4" t="s">
        <v>17097</v>
      </c>
      <c r="B6788" s="4" t="s">
        <v>19676</v>
      </c>
    </row>
    <row r="6789" spans="1:2" x14ac:dyDescent="0.2">
      <c r="A6789" s="4" t="s">
        <v>17100</v>
      </c>
      <c r="B6789" s="4" t="s">
        <v>19698</v>
      </c>
    </row>
    <row r="6790" spans="1:2" x14ac:dyDescent="0.2">
      <c r="A6790" s="4" t="s">
        <v>495</v>
      </c>
      <c r="B6790" s="4" t="s">
        <v>3426</v>
      </c>
    </row>
    <row r="6791" spans="1:2" x14ac:dyDescent="0.2">
      <c r="A6791" s="4" t="s">
        <v>498</v>
      </c>
      <c r="B6791" s="4" t="s">
        <v>3428</v>
      </c>
    </row>
    <row r="6792" spans="1:2" x14ac:dyDescent="0.2">
      <c r="A6792" s="4" t="s">
        <v>1725</v>
      </c>
      <c r="B6792" s="4" t="s">
        <v>3429</v>
      </c>
    </row>
    <row r="6793" spans="1:2" x14ac:dyDescent="0.2">
      <c r="A6793" s="4" t="s">
        <v>494</v>
      </c>
      <c r="B6793" s="4" t="s">
        <v>3427</v>
      </c>
    </row>
    <row r="6794" spans="1:2" x14ac:dyDescent="0.2">
      <c r="A6794" s="4" t="s">
        <v>17177</v>
      </c>
      <c r="B6794" s="4" t="s">
        <v>19517</v>
      </c>
    </row>
    <row r="6795" spans="1:2" x14ac:dyDescent="0.2">
      <c r="A6795" s="4" t="s">
        <v>17180</v>
      </c>
      <c r="B6795" s="4" t="s">
        <v>19524</v>
      </c>
    </row>
    <row r="6796" spans="1:2" x14ac:dyDescent="0.2">
      <c r="A6796" s="4" t="s">
        <v>492</v>
      </c>
      <c r="B6796" s="4" t="s">
        <v>3430</v>
      </c>
    </row>
    <row r="6797" spans="1:2" x14ac:dyDescent="0.2">
      <c r="A6797" s="4" t="s">
        <v>490</v>
      </c>
      <c r="B6797" s="4" t="s">
        <v>3431</v>
      </c>
    </row>
    <row r="6798" spans="1:2" x14ac:dyDescent="0.2">
      <c r="A6798" s="4" t="s">
        <v>1726</v>
      </c>
      <c r="B6798" s="4" t="s">
        <v>3432</v>
      </c>
    </row>
    <row r="6799" spans="1:2" x14ac:dyDescent="0.2">
      <c r="A6799" s="4" t="s">
        <v>497</v>
      </c>
      <c r="B6799" s="4" t="s">
        <v>3433</v>
      </c>
    </row>
    <row r="6800" spans="1:2" x14ac:dyDescent="0.2">
      <c r="A6800" s="4" t="s">
        <v>499</v>
      </c>
      <c r="B6800" s="4" t="s">
        <v>3435</v>
      </c>
    </row>
    <row r="6801" spans="1:2" x14ac:dyDescent="0.2">
      <c r="A6801" s="4" t="s">
        <v>1727</v>
      </c>
      <c r="B6801" s="4" t="s">
        <v>3436</v>
      </c>
    </row>
    <row r="6802" spans="1:2" x14ac:dyDescent="0.2">
      <c r="A6802" s="4" t="s">
        <v>496</v>
      </c>
      <c r="B6802" s="4" t="s">
        <v>3434</v>
      </c>
    </row>
    <row r="6803" spans="1:2" x14ac:dyDescent="0.2">
      <c r="A6803" s="4" t="s">
        <v>17197</v>
      </c>
      <c r="B6803" s="4" t="s">
        <v>19627</v>
      </c>
    </row>
    <row r="6804" spans="1:2" x14ac:dyDescent="0.2">
      <c r="A6804" s="4" t="s">
        <v>17200</v>
      </c>
      <c r="B6804" s="4" t="s">
        <v>19511</v>
      </c>
    </row>
    <row r="6805" spans="1:2" x14ac:dyDescent="0.2">
      <c r="A6805" s="4" t="s">
        <v>493</v>
      </c>
      <c r="B6805" s="4" t="s">
        <v>3437</v>
      </c>
    </row>
    <row r="6806" spans="1:2" x14ac:dyDescent="0.2">
      <c r="A6806" s="4" t="s">
        <v>491</v>
      </c>
      <c r="B6806" s="4" t="s">
        <v>3438</v>
      </c>
    </row>
    <row r="6807" spans="1:2" x14ac:dyDescent="0.2">
      <c r="A6807" s="4" t="s">
        <v>1728</v>
      </c>
      <c r="B6807" s="4" t="s">
        <v>3439</v>
      </c>
    </row>
    <row r="6808" spans="1:2" x14ac:dyDescent="0.2">
      <c r="A6808" s="4" t="s">
        <v>188</v>
      </c>
      <c r="B6808" s="4" t="s">
        <v>3440</v>
      </c>
    </row>
    <row r="6809" spans="1:2" x14ac:dyDescent="0.2">
      <c r="A6809" s="4" t="s">
        <v>20060</v>
      </c>
      <c r="B6809" s="4" t="s">
        <v>20893</v>
      </c>
    </row>
    <row r="6810" spans="1:2" x14ac:dyDescent="0.2">
      <c r="A6810" s="4" t="s">
        <v>20294</v>
      </c>
      <c r="B6810" s="4" t="s">
        <v>20894</v>
      </c>
    </row>
    <row r="6811" spans="1:2" x14ac:dyDescent="0.2">
      <c r="A6811" s="4" t="s">
        <v>1733</v>
      </c>
      <c r="B6811" s="4" t="s">
        <v>3446</v>
      </c>
    </row>
    <row r="6812" spans="1:2" x14ac:dyDescent="0.2">
      <c r="A6812" s="4" t="s">
        <v>191</v>
      </c>
      <c r="B6812" s="4" t="s">
        <v>3447</v>
      </c>
    </row>
    <row r="6813" spans="1:2" x14ac:dyDescent="0.2">
      <c r="A6813" s="4" t="s">
        <v>1729</v>
      </c>
      <c r="B6813" s="4" t="s">
        <v>3441</v>
      </c>
    </row>
    <row r="6814" spans="1:2" x14ac:dyDescent="0.2">
      <c r="A6814" s="4" t="s">
        <v>1730</v>
      </c>
      <c r="B6814" s="4" t="s">
        <v>3442</v>
      </c>
    </row>
    <row r="6815" spans="1:2" x14ac:dyDescent="0.2">
      <c r="A6815" s="4" t="s">
        <v>187</v>
      </c>
      <c r="B6815" s="4" t="s">
        <v>3443</v>
      </c>
    </row>
    <row r="6816" spans="1:2" x14ac:dyDescent="0.2">
      <c r="A6816" s="4" t="s">
        <v>20296</v>
      </c>
      <c r="B6816" s="4" t="s">
        <v>20895</v>
      </c>
    </row>
    <row r="6817" spans="1:2" x14ac:dyDescent="0.2">
      <c r="A6817" s="4" t="s">
        <v>20555</v>
      </c>
      <c r="B6817" s="4" t="s">
        <v>25277</v>
      </c>
    </row>
    <row r="6818" spans="1:2" x14ac:dyDescent="0.2">
      <c r="A6818" s="4" t="s">
        <v>1731</v>
      </c>
      <c r="B6818" s="4" t="s">
        <v>3444</v>
      </c>
    </row>
    <row r="6819" spans="1:2" x14ac:dyDescent="0.2">
      <c r="A6819" s="4" t="s">
        <v>1732</v>
      </c>
      <c r="B6819" s="4" t="s">
        <v>3445</v>
      </c>
    </row>
    <row r="6820" spans="1:2" x14ac:dyDescent="0.2">
      <c r="A6820" s="4" t="s">
        <v>1734</v>
      </c>
      <c r="B6820" s="4" t="s">
        <v>3448</v>
      </c>
    </row>
    <row r="6821" spans="1:2" x14ac:dyDescent="0.2">
      <c r="A6821" s="4" t="s">
        <v>1735</v>
      </c>
      <c r="B6821" s="4" t="s">
        <v>3449</v>
      </c>
    </row>
    <row r="6822" spans="1:2" x14ac:dyDescent="0.2">
      <c r="A6822" s="4" t="s">
        <v>20058</v>
      </c>
      <c r="B6822" s="4" t="s">
        <v>20896</v>
      </c>
    </row>
    <row r="6823" spans="1:2" x14ac:dyDescent="0.2">
      <c r="A6823" s="4" t="s">
        <v>20298</v>
      </c>
      <c r="B6823" s="4" t="s">
        <v>20897</v>
      </c>
    </row>
    <row r="6824" spans="1:2" x14ac:dyDescent="0.2">
      <c r="A6824" s="4" t="s">
        <v>1736</v>
      </c>
      <c r="B6824" s="4" t="s">
        <v>3450</v>
      </c>
    </row>
    <row r="6825" spans="1:2" x14ac:dyDescent="0.2">
      <c r="A6825" s="4" t="s">
        <v>1737</v>
      </c>
      <c r="B6825" s="4" t="s">
        <v>3451</v>
      </c>
    </row>
    <row r="6826" spans="1:2" x14ac:dyDescent="0.2">
      <c r="A6826" s="4" t="s">
        <v>1738</v>
      </c>
      <c r="B6826" s="4" t="s">
        <v>3452</v>
      </c>
    </row>
    <row r="6827" spans="1:2" x14ac:dyDescent="0.2">
      <c r="A6827" s="4" t="s">
        <v>301</v>
      </c>
      <c r="B6827" s="4" t="s">
        <v>3453</v>
      </c>
    </row>
    <row r="6828" spans="1:2" x14ac:dyDescent="0.2">
      <c r="A6828" s="4" t="s">
        <v>182</v>
      </c>
      <c r="B6828" s="4" t="s">
        <v>3454</v>
      </c>
    </row>
    <row r="6829" spans="1:2" x14ac:dyDescent="0.2">
      <c r="A6829" s="4" t="s">
        <v>1739</v>
      </c>
      <c r="B6829" s="4" t="s">
        <v>3455</v>
      </c>
    </row>
    <row r="6830" spans="1:2" x14ac:dyDescent="0.2">
      <c r="A6830" s="4" t="s">
        <v>1740</v>
      </c>
      <c r="B6830" s="4" t="s">
        <v>3456</v>
      </c>
    </row>
    <row r="6831" spans="1:2" x14ac:dyDescent="0.2">
      <c r="A6831" s="4" t="s">
        <v>1741</v>
      </c>
      <c r="B6831" s="4" t="s">
        <v>3457</v>
      </c>
    </row>
    <row r="6832" spans="1:2" x14ac:dyDescent="0.2">
      <c r="A6832" s="4" t="s">
        <v>193</v>
      </c>
      <c r="B6832" s="4" t="s">
        <v>3458</v>
      </c>
    </row>
    <row r="6833" spans="1:2" x14ac:dyDescent="0.2">
      <c r="A6833" s="4" t="s">
        <v>190</v>
      </c>
      <c r="B6833" s="4" t="s">
        <v>3459</v>
      </c>
    </row>
    <row r="6834" spans="1:2" x14ac:dyDescent="0.2">
      <c r="A6834" s="4" t="s">
        <v>20061</v>
      </c>
      <c r="B6834" s="4" t="s">
        <v>20898</v>
      </c>
    </row>
    <row r="6835" spans="1:2" x14ac:dyDescent="0.2">
      <c r="A6835" s="4" t="s">
        <v>20295</v>
      </c>
      <c r="B6835" s="4" t="s">
        <v>20899</v>
      </c>
    </row>
    <row r="6836" spans="1:2" x14ac:dyDescent="0.2">
      <c r="A6836" s="4" t="s">
        <v>1746</v>
      </c>
      <c r="B6836" s="4" t="s">
        <v>3465</v>
      </c>
    </row>
    <row r="6837" spans="1:2" x14ac:dyDescent="0.2">
      <c r="A6837" s="4" t="s">
        <v>192</v>
      </c>
      <c r="B6837" s="4" t="s">
        <v>3466</v>
      </c>
    </row>
    <row r="6838" spans="1:2" x14ac:dyDescent="0.2">
      <c r="A6838" s="4" t="s">
        <v>1742</v>
      </c>
      <c r="B6838" s="4" t="s">
        <v>3460</v>
      </c>
    </row>
    <row r="6839" spans="1:2" x14ac:dyDescent="0.2">
      <c r="A6839" s="4" t="s">
        <v>1743</v>
      </c>
      <c r="B6839" s="4" t="s">
        <v>3461</v>
      </c>
    </row>
    <row r="6840" spans="1:2" x14ac:dyDescent="0.2">
      <c r="A6840" s="4" t="s">
        <v>189</v>
      </c>
      <c r="B6840" s="4" t="s">
        <v>3462</v>
      </c>
    </row>
    <row r="6841" spans="1:2" x14ac:dyDescent="0.2">
      <c r="A6841" s="4" t="s">
        <v>20297</v>
      </c>
      <c r="B6841" s="4" t="s">
        <v>20900</v>
      </c>
    </row>
    <row r="6842" spans="1:2" x14ac:dyDescent="0.2">
      <c r="A6842" s="4" t="s">
        <v>20556</v>
      </c>
      <c r="B6842" s="4" t="s">
        <v>25278</v>
      </c>
    </row>
    <row r="6843" spans="1:2" x14ac:dyDescent="0.2">
      <c r="A6843" s="4" t="s">
        <v>1744</v>
      </c>
      <c r="B6843" s="4" t="s">
        <v>3463</v>
      </c>
    </row>
    <row r="6844" spans="1:2" x14ac:dyDescent="0.2">
      <c r="A6844" s="4" t="s">
        <v>1745</v>
      </c>
      <c r="B6844" s="4" t="s">
        <v>3464</v>
      </c>
    </row>
    <row r="6845" spans="1:2" x14ac:dyDescent="0.2">
      <c r="A6845" s="4" t="s">
        <v>1747</v>
      </c>
      <c r="B6845" s="4" t="s">
        <v>3467</v>
      </c>
    </row>
    <row r="6846" spans="1:2" x14ac:dyDescent="0.2">
      <c r="A6846" s="4" t="s">
        <v>1748</v>
      </c>
      <c r="B6846" s="4" t="s">
        <v>3468</v>
      </c>
    </row>
    <row r="6847" spans="1:2" x14ac:dyDescent="0.2">
      <c r="A6847" s="4" t="s">
        <v>20059</v>
      </c>
      <c r="B6847" s="4" t="s">
        <v>20901</v>
      </c>
    </row>
    <row r="6848" spans="1:2" x14ac:dyDescent="0.2">
      <c r="A6848" s="4" t="s">
        <v>20299</v>
      </c>
      <c r="B6848" s="4" t="s">
        <v>20902</v>
      </c>
    </row>
    <row r="6849" spans="1:2" x14ac:dyDescent="0.2">
      <c r="A6849" s="4" t="s">
        <v>1749</v>
      </c>
      <c r="B6849" s="4" t="s">
        <v>3469</v>
      </c>
    </row>
    <row r="6850" spans="1:2" x14ac:dyDescent="0.2">
      <c r="A6850" s="4" t="s">
        <v>1750</v>
      </c>
      <c r="B6850" s="4" t="s">
        <v>3470</v>
      </c>
    </row>
    <row r="6851" spans="1:2" x14ac:dyDescent="0.2">
      <c r="A6851" s="4" t="s">
        <v>1751</v>
      </c>
      <c r="B6851" s="4" t="s">
        <v>3471</v>
      </c>
    </row>
    <row r="6852" spans="1:2" x14ac:dyDescent="0.2">
      <c r="A6852" s="4" t="s">
        <v>302</v>
      </c>
      <c r="B6852" s="4" t="s">
        <v>3472</v>
      </c>
    </row>
    <row r="6853" spans="1:2" x14ac:dyDescent="0.2">
      <c r="A6853" s="4" t="s">
        <v>186</v>
      </c>
      <c r="B6853" s="4" t="s">
        <v>3473</v>
      </c>
    </row>
    <row r="6854" spans="1:2" x14ac:dyDescent="0.2">
      <c r="A6854" s="4" t="s">
        <v>1752</v>
      </c>
      <c r="B6854" s="4" t="s">
        <v>3474</v>
      </c>
    </row>
    <row r="6855" spans="1:2" x14ac:dyDescent="0.2">
      <c r="A6855" s="4" t="s">
        <v>1753</v>
      </c>
      <c r="B6855" s="4" t="s">
        <v>3475</v>
      </c>
    </row>
    <row r="6856" spans="1:2" x14ac:dyDescent="0.2">
      <c r="A6856" s="4" t="s">
        <v>1754</v>
      </c>
      <c r="B6856" s="4" t="s">
        <v>3476</v>
      </c>
    </row>
    <row r="6857" spans="1:2" x14ac:dyDescent="0.2">
      <c r="A6857" s="4" t="s">
        <v>194</v>
      </c>
      <c r="B6857" s="4" t="s">
        <v>3477</v>
      </c>
    </row>
    <row r="6858" spans="1:2" x14ac:dyDescent="0.2">
      <c r="A6858" s="4" t="s">
        <v>17285</v>
      </c>
      <c r="B6858" s="4" t="s">
        <v>18892</v>
      </c>
    </row>
    <row r="6859" spans="1:2" x14ac:dyDescent="0.2">
      <c r="A6859" s="4" t="s">
        <v>17288</v>
      </c>
      <c r="B6859" s="4" t="s">
        <v>19056</v>
      </c>
    </row>
    <row r="6860" spans="1:2" x14ac:dyDescent="0.2">
      <c r="A6860" s="4" t="s">
        <v>17291</v>
      </c>
      <c r="B6860" s="4" t="s">
        <v>19116</v>
      </c>
    </row>
    <row r="6861" spans="1:2" x14ac:dyDescent="0.2">
      <c r="A6861" s="4" t="s">
        <v>17294</v>
      </c>
      <c r="B6861" s="4" t="s">
        <v>18927</v>
      </c>
    </row>
    <row r="6862" spans="1:2" x14ac:dyDescent="0.2">
      <c r="A6862" s="4" t="s">
        <v>1755</v>
      </c>
      <c r="B6862" s="4" t="s">
        <v>3478</v>
      </c>
    </row>
    <row r="6863" spans="1:2" x14ac:dyDescent="0.2">
      <c r="A6863" s="4" t="s">
        <v>1756</v>
      </c>
      <c r="B6863" s="4" t="s">
        <v>3479</v>
      </c>
    </row>
    <row r="6864" spans="1:2" x14ac:dyDescent="0.2">
      <c r="A6864" s="4" t="s">
        <v>1757</v>
      </c>
      <c r="B6864" s="4" t="s">
        <v>3480</v>
      </c>
    </row>
    <row r="6865" spans="1:2" x14ac:dyDescent="0.2">
      <c r="A6865" s="4" t="s">
        <v>1758</v>
      </c>
      <c r="B6865" s="4" t="s">
        <v>3481</v>
      </c>
    </row>
    <row r="6866" spans="1:2" x14ac:dyDescent="0.2">
      <c r="A6866" s="4" t="s">
        <v>1759</v>
      </c>
      <c r="B6866" s="4" t="s">
        <v>3482</v>
      </c>
    </row>
    <row r="6867" spans="1:2" x14ac:dyDescent="0.2">
      <c r="A6867" s="4" t="s">
        <v>1760</v>
      </c>
      <c r="B6867" s="4" t="s">
        <v>3483</v>
      </c>
    </row>
    <row r="6868" spans="1:2" x14ac:dyDescent="0.2">
      <c r="A6868" s="4" t="s">
        <v>1761</v>
      </c>
      <c r="B6868" s="4" t="s">
        <v>3484</v>
      </c>
    </row>
    <row r="6869" spans="1:2" x14ac:dyDescent="0.2">
      <c r="A6869" s="4" t="s">
        <v>1762</v>
      </c>
      <c r="B6869" s="4" t="s">
        <v>3485</v>
      </c>
    </row>
    <row r="6870" spans="1:2" x14ac:dyDescent="0.2">
      <c r="A6870" s="4" t="s">
        <v>1763</v>
      </c>
      <c r="B6870" s="4" t="s">
        <v>3486</v>
      </c>
    </row>
    <row r="6871" spans="1:2" x14ac:dyDescent="0.2">
      <c r="A6871" s="4" t="s">
        <v>1764</v>
      </c>
      <c r="B6871" s="4" t="s">
        <v>3487</v>
      </c>
    </row>
    <row r="6872" spans="1:2" x14ac:dyDescent="0.2">
      <c r="A6872" s="4" t="s">
        <v>1765</v>
      </c>
      <c r="B6872" s="4" t="s">
        <v>3488</v>
      </c>
    </row>
    <row r="6873" spans="1:2" x14ac:dyDescent="0.2">
      <c r="A6873" s="4" t="s">
        <v>1766</v>
      </c>
      <c r="B6873" s="4" t="s">
        <v>3489</v>
      </c>
    </row>
    <row r="6874" spans="1:2" x14ac:dyDescent="0.2">
      <c r="A6874" s="4" t="s">
        <v>1767</v>
      </c>
      <c r="B6874" s="4" t="s">
        <v>3490</v>
      </c>
    </row>
    <row r="6875" spans="1:2" x14ac:dyDescent="0.2">
      <c r="A6875" s="4" t="s">
        <v>1768</v>
      </c>
      <c r="B6875" s="4" t="s">
        <v>3491</v>
      </c>
    </row>
    <row r="6876" spans="1:2" x14ac:dyDescent="0.2">
      <c r="A6876" s="4" t="s">
        <v>1769</v>
      </c>
      <c r="B6876" s="4" t="s">
        <v>3492</v>
      </c>
    </row>
    <row r="6877" spans="1:2" x14ac:dyDescent="0.2">
      <c r="A6877" s="4" t="s">
        <v>1770</v>
      </c>
      <c r="B6877" s="4" t="s">
        <v>3493</v>
      </c>
    </row>
    <row r="6878" spans="1:2" x14ac:dyDescent="0.2">
      <c r="A6878" s="4" t="s">
        <v>1771</v>
      </c>
      <c r="B6878" s="4" t="s">
        <v>3494</v>
      </c>
    </row>
    <row r="6879" spans="1:2" x14ac:dyDescent="0.2">
      <c r="A6879" s="4" t="s">
        <v>1772</v>
      </c>
      <c r="B6879" s="4" t="s">
        <v>3495</v>
      </c>
    </row>
    <row r="6880" spans="1:2" x14ac:dyDescent="0.2">
      <c r="A6880" s="4" t="s">
        <v>1773</v>
      </c>
      <c r="B6880" s="4" t="s">
        <v>3496</v>
      </c>
    </row>
    <row r="6881" spans="1:2" x14ac:dyDescent="0.2">
      <c r="A6881" s="4" t="s">
        <v>1774</v>
      </c>
      <c r="B6881" s="4" t="s">
        <v>3497</v>
      </c>
    </row>
    <row r="6882" spans="1:2" x14ac:dyDescent="0.2">
      <c r="A6882" s="4" t="s">
        <v>17337</v>
      </c>
      <c r="B6882" s="4" t="s">
        <v>19498</v>
      </c>
    </row>
    <row r="6883" spans="1:2" x14ac:dyDescent="0.2">
      <c r="A6883" s="4" t="s">
        <v>17340</v>
      </c>
      <c r="B6883" s="4" t="s">
        <v>19624</v>
      </c>
    </row>
    <row r="6884" spans="1:2" x14ac:dyDescent="0.2">
      <c r="A6884" s="4" t="s">
        <v>1775</v>
      </c>
      <c r="B6884" s="4" t="s">
        <v>3498</v>
      </c>
    </row>
    <row r="6885" spans="1:2" x14ac:dyDescent="0.2">
      <c r="A6885" s="4" t="s">
        <v>1776</v>
      </c>
      <c r="B6885" s="4" t="s">
        <v>3499</v>
      </c>
    </row>
    <row r="6886" spans="1:2" x14ac:dyDescent="0.2">
      <c r="A6886" s="4" t="s">
        <v>17347</v>
      </c>
      <c r="B6886" s="4" t="s">
        <v>18882</v>
      </c>
    </row>
    <row r="6887" spans="1:2" x14ac:dyDescent="0.2">
      <c r="A6887" s="4" t="s">
        <v>17350</v>
      </c>
      <c r="B6887" s="4" t="s">
        <v>19508</v>
      </c>
    </row>
    <row r="6888" spans="1:2" x14ac:dyDescent="0.2">
      <c r="A6888" s="4" t="s">
        <v>17353</v>
      </c>
      <c r="B6888" s="4" t="s">
        <v>19630</v>
      </c>
    </row>
    <row r="6889" spans="1:2" x14ac:dyDescent="0.2">
      <c r="A6889" s="4" t="s">
        <v>1777</v>
      </c>
      <c r="B6889" s="4" t="s">
        <v>3500</v>
      </c>
    </row>
    <row r="6890" spans="1:2" x14ac:dyDescent="0.2">
      <c r="A6890" s="4" t="s">
        <v>1778</v>
      </c>
      <c r="B6890" s="4" t="s">
        <v>3501</v>
      </c>
    </row>
    <row r="6891" spans="1:2" x14ac:dyDescent="0.2">
      <c r="A6891" s="4" t="s">
        <v>1779</v>
      </c>
      <c r="B6891" s="4" t="s">
        <v>3502</v>
      </c>
    </row>
    <row r="6892" spans="1:2" x14ac:dyDescent="0.2">
      <c r="A6892" s="4" t="s">
        <v>1780</v>
      </c>
      <c r="B6892" s="4" t="s">
        <v>3503</v>
      </c>
    </row>
    <row r="6893" spans="1:2" x14ac:dyDescent="0.2">
      <c r="A6893" s="4" t="s">
        <v>17364</v>
      </c>
      <c r="B6893" s="4" t="s">
        <v>19022</v>
      </c>
    </row>
    <row r="6894" spans="1:2" x14ac:dyDescent="0.2">
      <c r="A6894" s="4" t="s">
        <v>17367</v>
      </c>
      <c r="B6894" s="4" t="s">
        <v>18876</v>
      </c>
    </row>
    <row r="6895" spans="1:2" x14ac:dyDescent="0.2">
      <c r="A6895" s="4" t="s">
        <v>1781</v>
      </c>
      <c r="B6895" s="4" t="s">
        <v>3504</v>
      </c>
    </row>
    <row r="6896" spans="1:2" x14ac:dyDescent="0.2">
      <c r="A6896" s="4" t="s">
        <v>1782</v>
      </c>
      <c r="B6896" s="4" t="s">
        <v>3505</v>
      </c>
    </row>
    <row r="6897" spans="1:2" x14ac:dyDescent="0.2">
      <c r="A6897" s="4" t="s">
        <v>1783</v>
      </c>
      <c r="B6897" s="4" t="s">
        <v>3506</v>
      </c>
    </row>
    <row r="6898" spans="1:2" x14ac:dyDescent="0.2">
      <c r="A6898" s="4" t="s">
        <v>1784</v>
      </c>
      <c r="B6898" s="4" t="s">
        <v>3507</v>
      </c>
    </row>
    <row r="6899" spans="1:2" x14ac:dyDescent="0.2">
      <c r="A6899" s="4" t="s">
        <v>17378</v>
      </c>
      <c r="B6899" s="4" t="s">
        <v>19042</v>
      </c>
    </row>
    <row r="6900" spans="1:2" x14ac:dyDescent="0.2">
      <c r="A6900" s="4" t="s">
        <v>17381</v>
      </c>
      <c r="B6900" s="4" t="s">
        <v>19029</v>
      </c>
    </row>
    <row r="6901" spans="1:2" x14ac:dyDescent="0.2">
      <c r="A6901" s="4" t="s">
        <v>1785</v>
      </c>
      <c r="B6901" s="4" t="s">
        <v>3508</v>
      </c>
    </row>
    <row r="6902" spans="1:2" x14ac:dyDescent="0.2">
      <c r="A6902" s="4" t="s">
        <v>1786</v>
      </c>
      <c r="B6902" s="4" t="s">
        <v>3509</v>
      </c>
    </row>
    <row r="6903" spans="1:2" x14ac:dyDescent="0.2">
      <c r="A6903" s="4" t="s">
        <v>1787</v>
      </c>
      <c r="B6903" s="4" t="s">
        <v>3510</v>
      </c>
    </row>
    <row r="6904" spans="1:2" x14ac:dyDescent="0.2">
      <c r="A6904" s="4" t="s">
        <v>1788</v>
      </c>
      <c r="B6904" s="4" t="s">
        <v>3511</v>
      </c>
    </row>
    <row r="6905" spans="1:2" x14ac:dyDescent="0.2">
      <c r="A6905" s="4" t="s">
        <v>17392</v>
      </c>
      <c r="B6905" s="4" t="s">
        <v>18983</v>
      </c>
    </row>
    <row r="6906" spans="1:2" x14ac:dyDescent="0.2">
      <c r="A6906" s="4" t="s">
        <v>17395</v>
      </c>
      <c r="B6906" s="4" t="s">
        <v>18954</v>
      </c>
    </row>
    <row r="6907" spans="1:2" x14ac:dyDescent="0.2">
      <c r="A6907" s="4" t="s">
        <v>1789</v>
      </c>
      <c r="B6907" s="4" t="s">
        <v>3512</v>
      </c>
    </row>
    <row r="6908" spans="1:2" x14ac:dyDescent="0.2">
      <c r="A6908" s="4" t="s">
        <v>1790</v>
      </c>
      <c r="B6908" s="4" t="s">
        <v>3513</v>
      </c>
    </row>
    <row r="6909" spans="1:2" x14ac:dyDescent="0.2">
      <c r="A6909" s="4" t="s">
        <v>1791</v>
      </c>
      <c r="B6909" s="4" t="s">
        <v>3514</v>
      </c>
    </row>
    <row r="6910" spans="1:2" x14ac:dyDescent="0.2">
      <c r="A6910" s="4" t="s">
        <v>1792</v>
      </c>
      <c r="B6910" s="4" t="s">
        <v>3515</v>
      </c>
    </row>
    <row r="6911" spans="1:2" x14ac:dyDescent="0.2">
      <c r="A6911" s="4" t="s">
        <v>17406</v>
      </c>
      <c r="B6911" s="4" t="s">
        <v>18950</v>
      </c>
    </row>
    <row r="6912" spans="1:2" x14ac:dyDescent="0.2">
      <c r="A6912" s="4" t="s">
        <v>17409</v>
      </c>
      <c r="B6912" s="4" t="s">
        <v>18944</v>
      </c>
    </row>
    <row r="6913" spans="1:2" x14ac:dyDescent="0.2">
      <c r="A6913" s="4" t="s">
        <v>1793</v>
      </c>
      <c r="B6913" s="4" t="s">
        <v>3516</v>
      </c>
    </row>
    <row r="6914" spans="1:2" x14ac:dyDescent="0.2">
      <c r="A6914" s="4" t="s">
        <v>1794</v>
      </c>
      <c r="B6914" s="4" t="s">
        <v>3517</v>
      </c>
    </row>
    <row r="6915" spans="1:2" x14ac:dyDescent="0.2">
      <c r="A6915" s="4" t="s">
        <v>20204</v>
      </c>
      <c r="B6915" s="4" t="s">
        <v>20903</v>
      </c>
    </row>
    <row r="6916" spans="1:2" x14ac:dyDescent="0.2">
      <c r="A6916" s="4" t="s">
        <v>19845</v>
      </c>
      <c r="B6916" s="4" t="s">
        <v>20904</v>
      </c>
    </row>
    <row r="6917" spans="1:2" x14ac:dyDescent="0.2">
      <c r="A6917" s="4" t="s">
        <v>747</v>
      </c>
      <c r="B6917" s="4" t="s">
        <v>3518</v>
      </c>
    </row>
    <row r="6918" spans="1:2" x14ac:dyDescent="0.2">
      <c r="A6918" s="4" t="s">
        <v>1795</v>
      </c>
      <c r="B6918" s="4" t="s">
        <v>3519</v>
      </c>
    </row>
    <row r="6919" spans="1:2" x14ac:dyDescent="0.2">
      <c r="A6919" s="4" t="s">
        <v>20575</v>
      </c>
      <c r="B6919" s="4" t="s">
        <v>25279</v>
      </c>
    </row>
    <row r="6920" spans="1:2" x14ac:dyDescent="0.2">
      <c r="A6920" s="4" t="s">
        <v>20643</v>
      </c>
      <c r="B6920" s="4" t="s">
        <v>25280</v>
      </c>
    </row>
    <row r="6921" spans="1:2" x14ac:dyDescent="0.2">
      <c r="A6921" s="4" t="s">
        <v>20202</v>
      </c>
      <c r="B6921" s="4" t="s">
        <v>20905</v>
      </c>
    </row>
    <row r="6922" spans="1:2" x14ac:dyDescent="0.2">
      <c r="A6922" s="4" t="s">
        <v>19849</v>
      </c>
      <c r="B6922" s="4" t="s">
        <v>20906</v>
      </c>
    </row>
    <row r="6923" spans="1:2" x14ac:dyDescent="0.2">
      <c r="A6923" s="4" t="s">
        <v>743</v>
      </c>
      <c r="B6923" s="4" t="s">
        <v>3520</v>
      </c>
    </row>
    <row r="6924" spans="1:2" x14ac:dyDescent="0.2">
      <c r="A6924" s="4" t="s">
        <v>1796</v>
      </c>
      <c r="B6924" s="4" t="s">
        <v>3521</v>
      </c>
    </row>
    <row r="6925" spans="1:2" x14ac:dyDescent="0.2">
      <c r="A6925" s="4" t="s">
        <v>745</v>
      </c>
      <c r="B6925" s="4" t="s">
        <v>3522</v>
      </c>
    </row>
    <row r="6926" spans="1:2" x14ac:dyDescent="0.2">
      <c r="A6926" s="4" t="s">
        <v>20206</v>
      </c>
      <c r="B6926" s="4" t="s">
        <v>20907</v>
      </c>
    </row>
    <row r="6927" spans="1:2" x14ac:dyDescent="0.2">
      <c r="A6927" s="4" t="s">
        <v>19847</v>
      </c>
      <c r="B6927" s="4" t="s">
        <v>20908</v>
      </c>
    </row>
    <row r="6928" spans="1:2" x14ac:dyDescent="0.2">
      <c r="A6928" s="4" t="s">
        <v>1797</v>
      </c>
      <c r="B6928" s="4" t="s">
        <v>3523</v>
      </c>
    </row>
    <row r="6929" spans="1:2" x14ac:dyDescent="0.2">
      <c r="A6929" s="4" t="s">
        <v>20205</v>
      </c>
      <c r="B6929" s="4" t="s">
        <v>20909</v>
      </c>
    </row>
    <row r="6930" spans="1:2" x14ac:dyDescent="0.2">
      <c r="A6930" s="4" t="s">
        <v>19846</v>
      </c>
      <c r="B6930" s="4" t="s">
        <v>20910</v>
      </c>
    </row>
    <row r="6931" spans="1:2" x14ac:dyDescent="0.2">
      <c r="A6931" s="4" t="s">
        <v>748</v>
      </c>
      <c r="B6931" s="4" t="s">
        <v>3524</v>
      </c>
    </row>
    <row r="6932" spans="1:2" x14ac:dyDescent="0.2">
      <c r="A6932" s="4" t="s">
        <v>1798</v>
      </c>
      <c r="B6932" s="4" t="s">
        <v>3525</v>
      </c>
    </row>
    <row r="6933" spans="1:2" x14ac:dyDescent="0.2">
      <c r="A6933" s="4" t="s">
        <v>20576</v>
      </c>
      <c r="B6933" s="4" t="s">
        <v>25281</v>
      </c>
    </row>
    <row r="6934" spans="1:2" x14ac:dyDescent="0.2">
      <c r="A6934" s="4" t="s">
        <v>20644</v>
      </c>
      <c r="B6934" s="4" t="s">
        <v>25282</v>
      </c>
    </row>
    <row r="6935" spans="1:2" x14ac:dyDescent="0.2">
      <c r="A6935" s="4" t="s">
        <v>20203</v>
      </c>
      <c r="B6935" s="4" t="s">
        <v>20911</v>
      </c>
    </row>
    <row r="6936" spans="1:2" x14ac:dyDescent="0.2">
      <c r="A6936" s="4" t="s">
        <v>19850</v>
      </c>
      <c r="B6936" s="4" t="s">
        <v>20912</v>
      </c>
    </row>
    <row r="6937" spans="1:2" x14ac:dyDescent="0.2">
      <c r="A6937" s="4" t="s">
        <v>744</v>
      </c>
      <c r="B6937" s="4" t="s">
        <v>3526</v>
      </c>
    </row>
    <row r="6938" spans="1:2" x14ac:dyDescent="0.2">
      <c r="A6938" s="4" t="s">
        <v>1799</v>
      </c>
      <c r="B6938" s="4" t="s">
        <v>3527</v>
      </c>
    </row>
    <row r="6939" spans="1:2" x14ac:dyDescent="0.2">
      <c r="A6939" s="4" t="s">
        <v>746</v>
      </c>
      <c r="B6939" s="4" t="s">
        <v>3528</v>
      </c>
    </row>
    <row r="6940" spans="1:2" x14ac:dyDescent="0.2">
      <c r="A6940" s="4" t="s">
        <v>20207</v>
      </c>
      <c r="B6940" s="4" t="s">
        <v>20913</v>
      </c>
    </row>
    <row r="6941" spans="1:2" x14ac:dyDescent="0.2">
      <c r="A6941" s="4" t="s">
        <v>19848</v>
      </c>
      <c r="B6941" s="4" t="s">
        <v>20914</v>
      </c>
    </row>
    <row r="6942" spans="1:2" x14ac:dyDescent="0.2">
      <c r="A6942" s="4" t="s">
        <v>1800</v>
      </c>
      <c r="B6942" s="4" t="s">
        <v>3529</v>
      </c>
    </row>
    <row r="6943" spans="1:2" x14ac:dyDescent="0.2">
      <c r="A6943" s="4" t="s">
        <v>20198</v>
      </c>
      <c r="B6943" s="4" t="s">
        <v>20915</v>
      </c>
    </row>
    <row r="6944" spans="1:2" x14ac:dyDescent="0.2">
      <c r="A6944" s="4" t="s">
        <v>19838</v>
      </c>
      <c r="B6944" s="4" t="s">
        <v>20916</v>
      </c>
    </row>
    <row r="6945" spans="1:2" x14ac:dyDescent="0.2">
      <c r="A6945" s="4" t="s">
        <v>741</v>
      </c>
      <c r="B6945" s="4" t="s">
        <v>3530</v>
      </c>
    </row>
    <row r="6946" spans="1:2" x14ac:dyDescent="0.2">
      <c r="A6946" s="4" t="s">
        <v>1801</v>
      </c>
      <c r="B6946" s="4" t="s">
        <v>3531</v>
      </c>
    </row>
    <row r="6947" spans="1:2" x14ac:dyDescent="0.2">
      <c r="A6947" s="4" t="s">
        <v>21232</v>
      </c>
      <c r="B6947" s="4" t="s">
        <v>25283</v>
      </c>
    </row>
    <row r="6948" spans="1:2" x14ac:dyDescent="0.2">
      <c r="A6948" s="4" t="s">
        <v>20641</v>
      </c>
      <c r="B6948" s="4" t="s">
        <v>25284</v>
      </c>
    </row>
    <row r="6949" spans="1:2" x14ac:dyDescent="0.2">
      <c r="A6949" s="4" t="s">
        <v>20196</v>
      </c>
      <c r="B6949" s="4" t="s">
        <v>20917</v>
      </c>
    </row>
    <row r="6950" spans="1:2" x14ac:dyDescent="0.2">
      <c r="A6950" s="4" t="s">
        <v>19836</v>
      </c>
      <c r="B6950" s="4" t="s">
        <v>20918</v>
      </c>
    </row>
    <row r="6951" spans="1:2" x14ac:dyDescent="0.2">
      <c r="A6951" s="4" t="s">
        <v>737</v>
      </c>
      <c r="B6951" s="4" t="s">
        <v>3532</v>
      </c>
    </row>
    <row r="6952" spans="1:2" x14ac:dyDescent="0.2">
      <c r="A6952" s="4" t="s">
        <v>749</v>
      </c>
      <c r="B6952" s="4" t="s">
        <v>3533</v>
      </c>
    </row>
    <row r="6953" spans="1:2" x14ac:dyDescent="0.2">
      <c r="A6953" s="4" t="s">
        <v>1802</v>
      </c>
      <c r="B6953" s="4" t="s">
        <v>3534</v>
      </c>
    </row>
    <row r="6954" spans="1:2" x14ac:dyDescent="0.2">
      <c r="A6954" s="4" t="s">
        <v>1803</v>
      </c>
      <c r="B6954" s="4" t="s">
        <v>3535</v>
      </c>
    </row>
    <row r="6955" spans="1:2" x14ac:dyDescent="0.2">
      <c r="A6955" s="4" t="s">
        <v>739</v>
      </c>
      <c r="B6955" s="4" t="s">
        <v>3536</v>
      </c>
    </row>
    <row r="6956" spans="1:2" x14ac:dyDescent="0.2">
      <c r="A6956" s="4" t="s">
        <v>20200</v>
      </c>
      <c r="B6956" s="4" t="s">
        <v>20919</v>
      </c>
    </row>
    <row r="6957" spans="1:2" x14ac:dyDescent="0.2">
      <c r="A6957" s="4" t="s">
        <v>19840</v>
      </c>
      <c r="B6957" s="4" t="s">
        <v>20920</v>
      </c>
    </row>
    <row r="6958" spans="1:2" x14ac:dyDescent="0.2">
      <c r="A6958" s="4" t="s">
        <v>1804</v>
      </c>
      <c r="B6958" s="4" t="s">
        <v>3537</v>
      </c>
    </row>
    <row r="6959" spans="1:2" x14ac:dyDescent="0.2">
      <c r="A6959" s="4" t="s">
        <v>25285</v>
      </c>
      <c r="B6959" s="4" t="s">
        <v>25286</v>
      </c>
    </row>
    <row r="6960" spans="1:2" x14ac:dyDescent="0.2">
      <c r="A6960" s="4" t="s">
        <v>25287</v>
      </c>
      <c r="B6960" s="4" t="s">
        <v>25288</v>
      </c>
    </row>
    <row r="6961" spans="1:2" x14ac:dyDescent="0.2">
      <c r="A6961" s="4" t="s">
        <v>20199</v>
      </c>
      <c r="B6961" s="4" t="s">
        <v>20921</v>
      </c>
    </row>
    <row r="6962" spans="1:2" x14ac:dyDescent="0.2">
      <c r="A6962" s="4" t="s">
        <v>19839</v>
      </c>
      <c r="B6962" s="4" t="s">
        <v>20922</v>
      </c>
    </row>
    <row r="6963" spans="1:2" x14ac:dyDescent="0.2">
      <c r="A6963" s="4" t="s">
        <v>742</v>
      </c>
      <c r="B6963" s="4" t="s">
        <v>3538</v>
      </c>
    </row>
    <row r="6964" spans="1:2" x14ac:dyDescent="0.2">
      <c r="A6964" s="4" t="s">
        <v>1805</v>
      </c>
      <c r="B6964" s="4" t="s">
        <v>3539</v>
      </c>
    </row>
    <row r="6965" spans="1:2" x14ac:dyDescent="0.2">
      <c r="A6965" s="4" t="s">
        <v>21233</v>
      </c>
      <c r="B6965" s="4" t="s">
        <v>25289</v>
      </c>
    </row>
    <row r="6966" spans="1:2" x14ac:dyDescent="0.2">
      <c r="A6966" s="4" t="s">
        <v>20642</v>
      </c>
      <c r="B6966" s="4" t="s">
        <v>25290</v>
      </c>
    </row>
    <row r="6967" spans="1:2" x14ac:dyDescent="0.2">
      <c r="A6967" s="4" t="s">
        <v>20197</v>
      </c>
      <c r="B6967" s="4" t="s">
        <v>20923</v>
      </c>
    </row>
    <row r="6968" spans="1:2" x14ac:dyDescent="0.2">
      <c r="A6968" s="4" t="s">
        <v>19837</v>
      </c>
      <c r="B6968" s="4" t="s">
        <v>20924</v>
      </c>
    </row>
    <row r="6969" spans="1:2" x14ac:dyDescent="0.2">
      <c r="A6969" s="4" t="s">
        <v>738</v>
      </c>
      <c r="B6969" s="4" t="s">
        <v>3540</v>
      </c>
    </row>
    <row r="6970" spans="1:2" x14ac:dyDescent="0.2">
      <c r="A6970" s="4" t="s">
        <v>750</v>
      </c>
      <c r="B6970" s="4" t="s">
        <v>3541</v>
      </c>
    </row>
    <row r="6971" spans="1:2" x14ac:dyDescent="0.2">
      <c r="A6971" s="4" t="s">
        <v>1806</v>
      </c>
      <c r="B6971" s="4" t="s">
        <v>3542</v>
      </c>
    </row>
    <row r="6972" spans="1:2" x14ac:dyDescent="0.2">
      <c r="A6972" s="4" t="s">
        <v>1807</v>
      </c>
      <c r="B6972" s="4" t="s">
        <v>3543</v>
      </c>
    </row>
    <row r="6973" spans="1:2" x14ac:dyDescent="0.2">
      <c r="A6973" s="4" t="s">
        <v>740</v>
      </c>
      <c r="B6973" s="4" t="s">
        <v>3544</v>
      </c>
    </row>
    <row r="6974" spans="1:2" x14ac:dyDescent="0.2">
      <c r="A6974" s="4" t="s">
        <v>20201</v>
      </c>
      <c r="B6974" s="4" t="s">
        <v>20925</v>
      </c>
    </row>
    <row r="6975" spans="1:2" x14ac:dyDescent="0.2">
      <c r="A6975" s="4" t="s">
        <v>19841</v>
      </c>
      <c r="B6975" s="4" t="s">
        <v>20926</v>
      </c>
    </row>
    <row r="6976" spans="1:2" x14ac:dyDescent="0.2">
      <c r="A6976" s="4" t="s">
        <v>1808</v>
      </c>
      <c r="B6976" s="4" t="s">
        <v>3545</v>
      </c>
    </row>
    <row r="6977" spans="1:2" x14ac:dyDescent="0.2">
      <c r="A6977" s="4" t="s">
        <v>1809</v>
      </c>
      <c r="B6977" s="4" t="s">
        <v>3546</v>
      </c>
    </row>
    <row r="6978" spans="1:2" x14ac:dyDescent="0.2">
      <c r="A6978" s="4" t="s">
        <v>1810</v>
      </c>
      <c r="B6978" s="4" t="s">
        <v>3547</v>
      </c>
    </row>
    <row r="6979" spans="1:2" x14ac:dyDescent="0.2">
      <c r="A6979" s="4" t="s">
        <v>1811</v>
      </c>
      <c r="B6979" s="4" t="s">
        <v>3548</v>
      </c>
    </row>
    <row r="6980" spans="1:2" x14ac:dyDescent="0.2">
      <c r="A6980" s="4" t="s">
        <v>1812</v>
      </c>
      <c r="B6980" s="4" t="s">
        <v>3549</v>
      </c>
    </row>
    <row r="6981" spans="1:2" x14ac:dyDescent="0.2">
      <c r="A6981" s="4" t="s">
        <v>1813</v>
      </c>
      <c r="B6981" s="4" t="s">
        <v>3550</v>
      </c>
    </row>
    <row r="6982" spans="1:2" x14ac:dyDescent="0.2">
      <c r="A6982" s="4" t="s">
        <v>1814</v>
      </c>
      <c r="B6982" s="4" t="s">
        <v>3551</v>
      </c>
    </row>
    <row r="6983" spans="1:2" x14ac:dyDescent="0.2">
      <c r="A6983" s="4" t="s">
        <v>1815</v>
      </c>
      <c r="B6983" s="4" t="s">
        <v>3552</v>
      </c>
    </row>
    <row r="6984" spans="1:2" x14ac:dyDescent="0.2">
      <c r="A6984" s="4" t="s">
        <v>1816</v>
      </c>
      <c r="B6984" s="4" t="s">
        <v>3553</v>
      </c>
    </row>
    <row r="6985" spans="1:2" x14ac:dyDescent="0.2">
      <c r="A6985" s="4" t="s">
        <v>1817</v>
      </c>
      <c r="B6985" s="4" t="s">
        <v>3554</v>
      </c>
    </row>
    <row r="6986" spans="1:2" x14ac:dyDescent="0.2">
      <c r="A6986" s="4" t="s">
        <v>1818</v>
      </c>
      <c r="B6986" s="4" t="s">
        <v>3555</v>
      </c>
    </row>
    <row r="6987" spans="1:2" x14ac:dyDescent="0.2">
      <c r="A6987" s="4" t="s">
        <v>1819</v>
      </c>
      <c r="B6987" s="4" t="s">
        <v>3556</v>
      </c>
    </row>
    <row r="6988" spans="1:2" x14ac:dyDescent="0.2">
      <c r="A6988" s="4" t="s">
        <v>1820</v>
      </c>
      <c r="B6988" s="4" t="s">
        <v>3557</v>
      </c>
    </row>
    <row r="6989" spans="1:2" x14ac:dyDescent="0.2">
      <c r="A6989" s="4" t="s">
        <v>1821</v>
      </c>
      <c r="B6989" s="4" t="s">
        <v>3558</v>
      </c>
    </row>
    <row r="6990" spans="1:2" x14ac:dyDescent="0.2">
      <c r="A6990" s="4" t="s">
        <v>1822</v>
      </c>
      <c r="B6990" s="4" t="s">
        <v>3559</v>
      </c>
    </row>
    <row r="6991" spans="1:2" x14ac:dyDescent="0.2">
      <c r="A6991" s="4" t="s">
        <v>1823</v>
      </c>
      <c r="B6991" s="4" t="s">
        <v>3560</v>
      </c>
    </row>
    <row r="6992" spans="1:2" x14ac:dyDescent="0.2">
      <c r="A6992" s="4" t="s">
        <v>1824</v>
      </c>
      <c r="B6992" s="4" t="s">
        <v>3561</v>
      </c>
    </row>
    <row r="6993" spans="1:2" x14ac:dyDescent="0.2">
      <c r="A6993" s="4" t="s">
        <v>1825</v>
      </c>
      <c r="B6993" s="4" t="s">
        <v>3562</v>
      </c>
    </row>
    <row r="6994" spans="1:2" x14ac:dyDescent="0.2">
      <c r="A6994" s="4" t="s">
        <v>1826</v>
      </c>
      <c r="B6994" s="4" t="s">
        <v>3563</v>
      </c>
    </row>
    <row r="6995" spans="1:2" x14ac:dyDescent="0.2">
      <c r="A6995" s="4" t="s">
        <v>1827</v>
      </c>
      <c r="B6995" s="4" t="s">
        <v>3564</v>
      </c>
    </row>
    <row r="6996" spans="1:2" x14ac:dyDescent="0.2">
      <c r="A6996" s="4" t="s">
        <v>1828</v>
      </c>
      <c r="B6996" s="4" t="s">
        <v>3565</v>
      </c>
    </row>
    <row r="6997" spans="1:2" x14ac:dyDescent="0.2">
      <c r="A6997" s="4" t="s">
        <v>1829</v>
      </c>
      <c r="B6997" s="4" t="s">
        <v>3566</v>
      </c>
    </row>
    <row r="6998" spans="1:2" x14ac:dyDescent="0.2">
      <c r="A6998" s="4" t="s">
        <v>1830</v>
      </c>
      <c r="B6998" s="4" t="s">
        <v>3567</v>
      </c>
    </row>
    <row r="6999" spans="1:2" x14ac:dyDescent="0.2">
      <c r="A6999" s="4" t="s">
        <v>1831</v>
      </c>
      <c r="B6999" s="4" t="s">
        <v>3568</v>
      </c>
    </row>
    <row r="7000" spans="1:2" x14ac:dyDescent="0.2">
      <c r="A7000" s="4" t="s">
        <v>1832</v>
      </c>
      <c r="B7000" s="4" t="s">
        <v>3569</v>
      </c>
    </row>
    <row r="7001" spans="1:2" x14ac:dyDescent="0.2">
      <c r="A7001" s="4" t="s">
        <v>1833</v>
      </c>
      <c r="B7001" s="4" t="s">
        <v>3570</v>
      </c>
    </row>
    <row r="7002" spans="1:2" x14ac:dyDescent="0.2">
      <c r="A7002" s="4" t="s">
        <v>1834</v>
      </c>
      <c r="B7002" s="4" t="s">
        <v>3571</v>
      </c>
    </row>
    <row r="7003" spans="1:2" x14ac:dyDescent="0.2">
      <c r="A7003" s="4" t="s">
        <v>1835</v>
      </c>
      <c r="B7003" s="4" t="s">
        <v>3572</v>
      </c>
    </row>
    <row r="7004" spans="1:2" x14ac:dyDescent="0.2">
      <c r="A7004" s="4" t="s">
        <v>1836</v>
      </c>
      <c r="B7004" s="4" t="s">
        <v>3573</v>
      </c>
    </row>
    <row r="7005" spans="1:2" x14ac:dyDescent="0.2">
      <c r="A7005" s="4" t="s">
        <v>20651</v>
      </c>
      <c r="B7005" s="4" t="s">
        <v>25291</v>
      </c>
    </row>
    <row r="7006" spans="1:2" x14ac:dyDescent="0.2">
      <c r="A7006" s="4" t="s">
        <v>487</v>
      </c>
      <c r="B7006" s="4" t="s">
        <v>3574</v>
      </c>
    </row>
    <row r="7007" spans="1:2" x14ac:dyDescent="0.2">
      <c r="A7007" s="4" t="s">
        <v>1837</v>
      </c>
      <c r="B7007" s="4" t="s">
        <v>3575</v>
      </c>
    </row>
    <row r="7008" spans="1:2" x14ac:dyDescent="0.2">
      <c r="A7008" s="4" t="s">
        <v>17532</v>
      </c>
      <c r="B7008" s="4" t="s">
        <v>19396</v>
      </c>
    </row>
    <row r="7009" spans="1:2" x14ac:dyDescent="0.2">
      <c r="A7009" s="4" t="s">
        <v>17535</v>
      </c>
      <c r="B7009" s="4" t="s">
        <v>19505</v>
      </c>
    </row>
    <row r="7010" spans="1:2" x14ac:dyDescent="0.2">
      <c r="A7010" s="4" t="s">
        <v>482</v>
      </c>
      <c r="B7010" s="4" t="s">
        <v>3576</v>
      </c>
    </row>
    <row r="7011" spans="1:2" x14ac:dyDescent="0.2">
      <c r="A7011" s="4" t="s">
        <v>1838</v>
      </c>
      <c r="B7011" s="4" t="s">
        <v>3577</v>
      </c>
    </row>
    <row r="7012" spans="1:2" x14ac:dyDescent="0.2">
      <c r="A7012" s="4" t="s">
        <v>20652</v>
      </c>
      <c r="B7012" s="4" t="s">
        <v>25292</v>
      </c>
    </row>
    <row r="7013" spans="1:2" x14ac:dyDescent="0.2">
      <c r="A7013" s="4" t="s">
        <v>488</v>
      </c>
      <c r="B7013" s="4" t="s">
        <v>3578</v>
      </c>
    </row>
    <row r="7014" spans="1:2" x14ac:dyDescent="0.2">
      <c r="A7014" s="4" t="s">
        <v>1839</v>
      </c>
      <c r="B7014" s="4" t="s">
        <v>3579</v>
      </c>
    </row>
    <row r="7015" spans="1:2" x14ac:dyDescent="0.2">
      <c r="A7015" s="4" t="s">
        <v>17546</v>
      </c>
      <c r="B7015" s="4" t="s">
        <v>19628</v>
      </c>
    </row>
    <row r="7016" spans="1:2" x14ac:dyDescent="0.2">
      <c r="A7016" s="4" t="s">
        <v>17549</v>
      </c>
      <c r="B7016" s="4" t="s">
        <v>19604</v>
      </c>
    </row>
    <row r="7017" spans="1:2" x14ac:dyDescent="0.2">
      <c r="A7017" s="4" t="s">
        <v>484</v>
      </c>
      <c r="B7017" s="4" t="s">
        <v>3580</v>
      </c>
    </row>
    <row r="7018" spans="1:2" x14ac:dyDescent="0.2">
      <c r="A7018" s="4" t="s">
        <v>1840</v>
      </c>
      <c r="B7018" s="4" t="s">
        <v>3581</v>
      </c>
    </row>
    <row r="7019" spans="1:2" x14ac:dyDescent="0.2">
      <c r="A7019" s="4" t="s">
        <v>1843</v>
      </c>
      <c r="B7019" s="4" t="s">
        <v>3585</v>
      </c>
    </row>
    <row r="7020" spans="1:2" x14ac:dyDescent="0.2">
      <c r="A7020" s="4" t="s">
        <v>1841</v>
      </c>
      <c r="B7020" s="4" t="s">
        <v>3582</v>
      </c>
    </row>
    <row r="7021" spans="1:2" x14ac:dyDescent="0.2">
      <c r="A7021" s="4" t="s">
        <v>485</v>
      </c>
      <c r="B7021" s="4" t="s">
        <v>3583</v>
      </c>
    </row>
    <row r="7022" spans="1:2" x14ac:dyDescent="0.2">
      <c r="A7022" s="4" t="s">
        <v>20649</v>
      </c>
      <c r="B7022" s="4" t="s">
        <v>25293</v>
      </c>
    </row>
    <row r="7023" spans="1:2" x14ac:dyDescent="0.2">
      <c r="A7023" s="4" t="s">
        <v>1842</v>
      </c>
      <c r="B7023" s="4" t="s">
        <v>3584</v>
      </c>
    </row>
    <row r="7024" spans="1:2" x14ac:dyDescent="0.2">
      <c r="A7024" s="4" t="s">
        <v>290</v>
      </c>
      <c r="B7024" s="4" t="s">
        <v>3586</v>
      </c>
    </row>
    <row r="7025" spans="1:2" x14ac:dyDescent="0.2">
      <c r="A7025" s="4" t="s">
        <v>1844</v>
      </c>
      <c r="B7025" s="4" t="s">
        <v>3587</v>
      </c>
    </row>
    <row r="7026" spans="1:2" x14ac:dyDescent="0.2">
      <c r="A7026" s="4" t="s">
        <v>481</v>
      </c>
      <c r="B7026" s="4" t="s">
        <v>3588</v>
      </c>
    </row>
    <row r="7027" spans="1:2" x14ac:dyDescent="0.2">
      <c r="A7027" s="4" t="s">
        <v>1845</v>
      </c>
      <c r="B7027" s="4" t="s">
        <v>3589</v>
      </c>
    </row>
    <row r="7028" spans="1:2" x14ac:dyDescent="0.2">
      <c r="A7028" s="4" t="s">
        <v>1846</v>
      </c>
      <c r="B7028" s="4" t="s">
        <v>3590</v>
      </c>
    </row>
    <row r="7029" spans="1:2" x14ac:dyDescent="0.2">
      <c r="A7029" s="4" t="s">
        <v>1847</v>
      </c>
      <c r="B7029" s="4" t="s">
        <v>3591</v>
      </c>
    </row>
    <row r="7030" spans="1:2" x14ac:dyDescent="0.2">
      <c r="A7030" s="4" t="s">
        <v>1848</v>
      </c>
      <c r="B7030" s="4" t="s">
        <v>3592</v>
      </c>
    </row>
    <row r="7031" spans="1:2" x14ac:dyDescent="0.2">
      <c r="A7031" s="4" t="s">
        <v>1849</v>
      </c>
      <c r="B7031" s="4" t="s">
        <v>3593</v>
      </c>
    </row>
    <row r="7032" spans="1:2" x14ac:dyDescent="0.2">
      <c r="A7032" s="4" t="s">
        <v>1852</v>
      </c>
      <c r="B7032" s="4" t="s">
        <v>3597</v>
      </c>
    </row>
    <row r="7033" spans="1:2" x14ac:dyDescent="0.2">
      <c r="A7033" s="4" t="s">
        <v>1850</v>
      </c>
      <c r="B7033" s="4" t="s">
        <v>3594</v>
      </c>
    </row>
    <row r="7034" spans="1:2" x14ac:dyDescent="0.2">
      <c r="A7034" s="4" t="s">
        <v>486</v>
      </c>
      <c r="B7034" s="4" t="s">
        <v>3595</v>
      </c>
    </row>
    <row r="7035" spans="1:2" x14ac:dyDescent="0.2">
      <c r="A7035" s="4" t="s">
        <v>20650</v>
      </c>
      <c r="B7035" s="4" t="s">
        <v>25294</v>
      </c>
    </row>
    <row r="7036" spans="1:2" x14ac:dyDescent="0.2">
      <c r="A7036" s="4" t="s">
        <v>1851</v>
      </c>
      <c r="B7036" s="4" t="s">
        <v>3596</v>
      </c>
    </row>
    <row r="7037" spans="1:2" x14ac:dyDescent="0.2">
      <c r="A7037" s="4" t="s">
        <v>291</v>
      </c>
      <c r="B7037" s="4" t="s">
        <v>3598</v>
      </c>
    </row>
    <row r="7038" spans="1:2" x14ac:dyDescent="0.2">
      <c r="A7038" s="4" t="s">
        <v>1853</v>
      </c>
      <c r="B7038" s="4" t="s">
        <v>3599</v>
      </c>
    </row>
    <row r="7039" spans="1:2" x14ac:dyDescent="0.2">
      <c r="A7039" s="4" t="s">
        <v>483</v>
      </c>
      <c r="B7039" s="4" t="s">
        <v>3600</v>
      </c>
    </row>
    <row r="7040" spans="1:2" x14ac:dyDescent="0.2">
      <c r="A7040" s="4" t="s">
        <v>1854</v>
      </c>
      <c r="B7040" s="4" t="s">
        <v>3601</v>
      </c>
    </row>
    <row r="7041" spans="1:2" x14ac:dyDescent="0.2">
      <c r="A7041" s="4" t="s">
        <v>1855</v>
      </c>
      <c r="B7041" s="4" t="s">
        <v>3602</v>
      </c>
    </row>
    <row r="7042" spans="1:2" x14ac:dyDescent="0.2">
      <c r="A7042" s="4" t="s">
        <v>1856</v>
      </c>
      <c r="B7042" s="4" t="s">
        <v>3603</v>
      </c>
    </row>
    <row r="7043" spans="1:2" x14ac:dyDescent="0.2">
      <c r="A7043" s="4" t="s">
        <v>1857</v>
      </c>
      <c r="B7043" s="4" t="s">
        <v>3604</v>
      </c>
    </row>
    <row r="7044" spans="1:2" x14ac:dyDescent="0.2">
      <c r="A7044" s="4" t="s">
        <v>1858</v>
      </c>
      <c r="B7044" s="4" t="s">
        <v>3605</v>
      </c>
    </row>
    <row r="7045" spans="1:2" x14ac:dyDescent="0.2">
      <c r="A7045" s="4" t="s">
        <v>17604</v>
      </c>
      <c r="B7045" s="4" t="s">
        <v>18969</v>
      </c>
    </row>
    <row r="7046" spans="1:2" x14ac:dyDescent="0.2">
      <c r="A7046" s="4" t="s">
        <v>17607</v>
      </c>
      <c r="B7046" s="4" t="s">
        <v>19150</v>
      </c>
    </row>
    <row r="7047" spans="1:2" x14ac:dyDescent="0.2">
      <c r="A7047" s="4" t="s">
        <v>17610</v>
      </c>
      <c r="B7047" s="4" t="s">
        <v>19691</v>
      </c>
    </row>
    <row r="7048" spans="1:2" x14ac:dyDescent="0.2">
      <c r="A7048" s="4" t="s">
        <v>17613</v>
      </c>
      <c r="B7048" s="4" t="s">
        <v>19688</v>
      </c>
    </row>
    <row r="7049" spans="1:2" x14ac:dyDescent="0.2">
      <c r="A7049" s="4" t="s">
        <v>1859</v>
      </c>
      <c r="B7049" s="4" t="s">
        <v>3606</v>
      </c>
    </row>
    <row r="7050" spans="1:2" x14ac:dyDescent="0.2">
      <c r="A7050" s="4" t="s">
        <v>17618</v>
      </c>
      <c r="B7050" s="4" t="s">
        <v>19690</v>
      </c>
    </row>
    <row r="7051" spans="1:2" x14ac:dyDescent="0.2">
      <c r="A7051" s="4" t="s">
        <v>17621</v>
      </c>
      <c r="B7051" s="4" t="s">
        <v>19689</v>
      </c>
    </row>
    <row r="7052" spans="1:2" x14ac:dyDescent="0.2">
      <c r="A7052" s="4" t="s">
        <v>1860</v>
      </c>
      <c r="B7052" s="4" t="s">
        <v>3607</v>
      </c>
    </row>
    <row r="7053" spans="1:2" x14ac:dyDescent="0.2">
      <c r="A7053" s="4" t="s">
        <v>21038</v>
      </c>
      <c r="B7053" s="4" t="s">
        <v>25295</v>
      </c>
    </row>
    <row r="7054" spans="1:2" x14ac:dyDescent="0.2">
      <c r="A7054" s="4" t="s">
        <v>1862</v>
      </c>
      <c r="B7054" s="4" t="s">
        <v>3609</v>
      </c>
    </row>
    <row r="7055" spans="1:2" x14ac:dyDescent="0.2">
      <c r="A7055" s="4" t="s">
        <v>1863</v>
      </c>
      <c r="B7055" s="4" t="s">
        <v>3610</v>
      </c>
    </row>
    <row r="7056" spans="1:2" x14ac:dyDescent="0.2">
      <c r="A7056" s="4" t="s">
        <v>1861</v>
      </c>
      <c r="B7056" s="4" t="s">
        <v>3608</v>
      </c>
    </row>
    <row r="7057" spans="1:2" x14ac:dyDescent="0.2">
      <c r="A7057" s="4" t="s">
        <v>20679</v>
      </c>
      <c r="B7057" s="4" t="s">
        <v>25296</v>
      </c>
    </row>
    <row r="7058" spans="1:2" x14ac:dyDescent="0.2">
      <c r="A7058" s="4" t="s">
        <v>1864</v>
      </c>
      <c r="B7058" s="4" t="s">
        <v>3611</v>
      </c>
    </row>
    <row r="7059" spans="1:2" x14ac:dyDescent="0.2">
      <c r="A7059" s="4" t="s">
        <v>1865</v>
      </c>
      <c r="B7059" s="4" t="s">
        <v>3612</v>
      </c>
    </row>
    <row r="7060" spans="1:2" x14ac:dyDescent="0.2">
      <c r="A7060" s="4" t="s">
        <v>1866</v>
      </c>
      <c r="B7060" s="4" t="s">
        <v>3613</v>
      </c>
    </row>
    <row r="7061" spans="1:2" x14ac:dyDescent="0.2">
      <c r="A7061" s="4" t="s">
        <v>1867</v>
      </c>
      <c r="B7061" s="4" t="s">
        <v>3614</v>
      </c>
    </row>
    <row r="7062" spans="1:2" x14ac:dyDescent="0.2">
      <c r="A7062" s="4" t="s">
        <v>1868</v>
      </c>
      <c r="B7062" s="4" t="s">
        <v>3615</v>
      </c>
    </row>
    <row r="7063" spans="1:2" x14ac:dyDescent="0.2">
      <c r="A7063" s="4" t="s">
        <v>1869</v>
      </c>
      <c r="B7063" s="4" t="s">
        <v>3616</v>
      </c>
    </row>
    <row r="7064" spans="1:2" x14ac:dyDescent="0.2">
      <c r="A7064" s="4" t="s">
        <v>1870</v>
      </c>
      <c r="B7064" s="4" t="s">
        <v>3617</v>
      </c>
    </row>
    <row r="7065" spans="1:2" x14ac:dyDescent="0.2">
      <c r="A7065" s="4" t="s">
        <v>1871</v>
      </c>
      <c r="B7065" s="4" t="s">
        <v>3618</v>
      </c>
    </row>
    <row r="7066" spans="1:2" x14ac:dyDescent="0.2">
      <c r="A7066" s="4" t="s">
        <v>1872</v>
      </c>
      <c r="B7066" s="4" t="s">
        <v>3619</v>
      </c>
    </row>
    <row r="7067" spans="1:2" x14ac:dyDescent="0.2">
      <c r="A7067" s="4" t="s">
        <v>118</v>
      </c>
      <c r="B7067" s="4" t="s">
        <v>3620</v>
      </c>
    </row>
    <row r="7068" spans="1:2" x14ac:dyDescent="0.2">
      <c r="A7068" s="4" t="s">
        <v>1873</v>
      </c>
      <c r="B7068" s="4" t="s">
        <v>3621</v>
      </c>
    </row>
    <row r="7069" spans="1:2" x14ac:dyDescent="0.2">
      <c r="A7069" s="4" t="s">
        <v>19999</v>
      </c>
      <c r="B7069" s="4" t="s">
        <v>20927</v>
      </c>
    </row>
    <row r="7070" spans="1:2" x14ac:dyDescent="0.2">
      <c r="A7070" s="4" t="s">
        <v>1875</v>
      </c>
      <c r="B7070" s="4" t="s">
        <v>3624</v>
      </c>
    </row>
    <row r="7071" spans="1:2" x14ac:dyDescent="0.2">
      <c r="A7071" s="4" t="s">
        <v>1876</v>
      </c>
      <c r="B7071" s="4" t="s">
        <v>3625</v>
      </c>
    </row>
    <row r="7072" spans="1:2" x14ac:dyDescent="0.2">
      <c r="A7072" s="4" t="s">
        <v>1879</v>
      </c>
      <c r="B7072" s="4" t="s">
        <v>3628</v>
      </c>
    </row>
    <row r="7073" spans="1:2" x14ac:dyDescent="0.2">
      <c r="A7073" s="4" t="s">
        <v>121</v>
      </c>
      <c r="B7073" s="4" t="s">
        <v>3629</v>
      </c>
    </row>
    <row r="7074" spans="1:2" x14ac:dyDescent="0.2">
      <c r="A7074" s="4" t="s">
        <v>117</v>
      </c>
      <c r="B7074" s="4" t="s">
        <v>3622</v>
      </c>
    </row>
    <row r="7075" spans="1:2" x14ac:dyDescent="0.2">
      <c r="A7075" s="4" t="s">
        <v>1874</v>
      </c>
      <c r="B7075" s="4" t="s">
        <v>3623</v>
      </c>
    </row>
    <row r="7076" spans="1:2" x14ac:dyDescent="0.2">
      <c r="A7076" s="4" t="s">
        <v>17658</v>
      </c>
      <c r="B7076" s="4" t="s">
        <v>18986</v>
      </c>
    </row>
    <row r="7077" spans="1:2" x14ac:dyDescent="0.2">
      <c r="A7077" s="4" t="s">
        <v>20282</v>
      </c>
      <c r="B7077" s="4" t="s">
        <v>20928</v>
      </c>
    </row>
    <row r="7078" spans="1:2" x14ac:dyDescent="0.2">
      <c r="A7078" s="4" t="s">
        <v>19997</v>
      </c>
      <c r="B7078" s="4" t="s">
        <v>20929</v>
      </c>
    </row>
    <row r="7079" spans="1:2" x14ac:dyDescent="0.2">
      <c r="A7079" s="4" t="s">
        <v>1877</v>
      </c>
      <c r="B7079" s="4" t="s">
        <v>3626</v>
      </c>
    </row>
    <row r="7080" spans="1:2" x14ac:dyDescent="0.2">
      <c r="A7080" s="4" t="s">
        <v>1878</v>
      </c>
      <c r="B7080" s="4" t="s">
        <v>3627</v>
      </c>
    </row>
    <row r="7081" spans="1:2" x14ac:dyDescent="0.2">
      <c r="A7081" s="4" t="s">
        <v>17669</v>
      </c>
      <c r="B7081" s="4" t="s">
        <v>18956</v>
      </c>
    </row>
    <row r="7082" spans="1:2" x14ac:dyDescent="0.2">
      <c r="A7082" s="4" t="s">
        <v>20280</v>
      </c>
      <c r="B7082" s="4" t="s">
        <v>20930</v>
      </c>
    </row>
    <row r="7083" spans="1:2" x14ac:dyDescent="0.2">
      <c r="A7083" s="4" t="s">
        <v>19995</v>
      </c>
      <c r="B7083" s="4" t="s">
        <v>20931</v>
      </c>
    </row>
    <row r="7084" spans="1:2" x14ac:dyDescent="0.2">
      <c r="A7084" s="4" t="s">
        <v>296</v>
      </c>
      <c r="B7084" s="4" t="s">
        <v>3630</v>
      </c>
    </row>
    <row r="7085" spans="1:2" x14ac:dyDescent="0.2">
      <c r="A7085" s="4" t="s">
        <v>1880</v>
      </c>
      <c r="B7085" s="4" t="s">
        <v>3631</v>
      </c>
    </row>
    <row r="7086" spans="1:2" x14ac:dyDescent="0.2">
      <c r="A7086" s="4" t="s">
        <v>112</v>
      </c>
      <c r="B7086" s="4" t="s">
        <v>3632</v>
      </c>
    </row>
    <row r="7087" spans="1:2" x14ac:dyDescent="0.2">
      <c r="A7087" s="4" t="s">
        <v>17682</v>
      </c>
      <c r="B7087" s="4" t="s">
        <v>19003</v>
      </c>
    </row>
    <row r="7088" spans="1:2" x14ac:dyDescent="0.2">
      <c r="A7088" s="4" t="s">
        <v>17685</v>
      </c>
      <c r="B7088" s="4" t="s">
        <v>18946</v>
      </c>
    </row>
    <row r="7089" spans="1:2" x14ac:dyDescent="0.2">
      <c r="A7089" s="4" t="s">
        <v>1881</v>
      </c>
      <c r="B7089" s="4" t="s">
        <v>3633</v>
      </c>
    </row>
    <row r="7090" spans="1:2" x14ac:dyDescent="0.2">
      <c r="A7090" s="4" t="s">
        <v>20479</v>
      </c>
      <c r="B7090" s="4" t="s">
        <v>20932</v>
      </c>
    </row>
    <row r="7091" spans="1:2" x14ac:dyDescent="0.2">
      <c r="A7091" s="4" t="s">
        <v>20478</v>
      </c>
      <c r="B7091" s="4" t="s">
        <v>20933</v>
      </c>
    </row>
    <row r="7092" spans="1:2" x14ac:dyDescent="0.2">
      <c r="A7092" s="4" t="s">
        <v>20480</v>
      </c>
      <c r="B7092" s="4" t="s">
        <v>20934</v>
      </c>
    </row>
    <row r="7093" spans="1:2" x14ac:dyDescent="0.2">
      <c r="A7093" s="4" t="s">
        <v>17693</v>
      </c>
      <c r="B7093" s="4" t="s">
        <v>18990</v>
      </c>
    </row>
    <row r="7094" spans="1:2" x14ac:dyDescent="0.2">
      <c r="A7094" s="4" t="s">
        <v>17696</v>
      </c>
      <c r="B7094" s="4" t="s">
        <v>19126</v>
      </c>
    </row>
    <row r="7095" spans="1:2" x14ac:dyDescent="0.2">
      <c r="A7095" s="4" t="s">
        <v>17699</v>
      </c>
      <c r="B7095" s="4" t="s">
        <v>19019</v>
      </c>
    </row>
    <row r="7096" spans="1:2" x14ac:dyDescent="0.2">
      <c r="A7096" s="4" t="s">
        <v>17702</v>
      </c>
      <c r="B7096" s="4" t="s">
        <v>19136</v>
      </c>
    </row>
    <row r="7097" spans="1:2" x14ac:dyDescent="0.2">
      <c r="A7097" s="4" t="s">
        <v>17705</v>
      </c>
      <c r="B7097" s="4" t="s">
        <v>19156</v>
      </c>
    </row>
    <row r="7098" spans="1:2" x14ac:dyDescent="0.2">
      <c r="A7098" s="4" t="s">
        <v>17708</v>
      </c>
      <c r="B7098" s="4" t="s">
        <v>19033</v>
      </c>
    </row>
    <row r="7099" spans="1:2" x14ac:dyDescent="0.2">
      <c r="A7099" s="4" t="s">
        <v>17711</v>
      </c>
      <c r="B7099" s="4" t="s">
        <v>19609</v>
      </c>
    </row>
    <row r="7100" spans="1:2" x14ac:dyDescent="0.2">
      <c r="A7100" s="4" t="s">
        <v>17714</v>
      </c>
      <c r="B7100" s="4" t="s">
        <v>19064</v>
      </c>
    </row>
    <row r="7101" spans="1:2" x14ac:dyDescent="0.2">
      <c r="A7101" s="4" t="s">
        <v>17717</v>
      </c>
      <c r="B7101" s="4" t="s">
        <v>18989</v>
      </c>
    </row>
    <row r="7102" spans="1:2" x14ac:dyDescent="0.2">
      <c r="A7102" s="4" t="s">
        <v>17720</v>
      </c>
      <c r="B7102" s="4" t="s">
        <v>19054</v>
      </c>
    </row>
    <row r="7103" spans="1:2" x14ac:dyDescent="0.2">
      <c r="A7103" s="4" t="s">
        <v>17723</v>
      </c>
      <c r="B7103" s="4" t="s">
        <v>18893</v>
      </c>
    </row>
    <row r="7104" spans="1:2" x14ac:dyDescent="0.2">
      <c r="A7104" s="4" t="s">
        <v>17726</v>
      </c>
      <c r="B7104" s="4" t="s">
        <v>18916</v>
      </c>
    </row>
    <row r="7105" spans="1:2" x14ac:dyDescent="0.2">
      <c r="A7105" s="4" t="s">
        <v>17729</v>
      </c>
      <c r="B7105" s="4" t="s">
        <v>19123</v>
      </c>
    </row>
    <row r="7106" spans="1:2" x14ac:dyDescent="0.2">
      <c r="A7106" s="4" t="s">
        <v>17732</v>
      </c>
      <c r="B7106" s="4" t="s">
        <v>19171</v>
      </c>
    </row>
    <row r="7107" spans="1:2" x14ac:dyDescent="0.2">
      <c r="A7107" s="4" t="s">
        <v>17735</v>
      </c>
      <c r="B7107" s="4" t="s">
        <v>19067</v>
      </c>
    </row>
    <row r="7108" spans="1:2" x14ac:dyDescent="0.2">
      <c r="A7108" s="4" t="s">
        <v>17738</v>
      </c>
      <c r="B7108" s="4" t="s">
        <v>19030</v>
      </c>
    </row>
    <row r="7109" spans="1:2" x14ac:dyDescent="0.2">
      <c r="A7109" s="4" t="s">
        <v>17741</v>
      </c>
      <c r="B7109" s="4" t="s">
        <v>18911</v>
      </c>
    </row>
    <row r="7110" spans="1:2" x14ac:dyDescent="0.2">
      <c r="A7110" s="4" t="s">
        <v>17744</v>
      </c>
      <c r="B7110" s="4" t="s">
        <v>19607</v>
      </c>
    </row>
    <row r="7111" spans="1:2" x14ac:dyDescent="0.2">
      <c r="A7111" s="4" t="s">
        <v>17747</v>
      </c>
      <c r="B7111" s="4" t="s">
        <v>19066</v>
      </c>
    </row>
    <row r="7112" spans="1:2" x14ac:dyDescent="0.2">
      <c r="A7112" s="4" t="s">
        <v>17750</v>
      </c>
      <c r="B7112" s="4" t="s">
        <v>18988</v>
      </c>
    </row>
    <row r="7113" spans="1:2" x14ac:dyDescent="0.2">
      <c r="A7113" s="4" t="s">
        <v>17753</v>
      </c>
      <c r="B7113" s="4" t="s">
        <v>18939</v>
      </c>
    </row>
    <row r="7114" spans="1:2" x14ac:dyDescent="0.2">
      <c r="A7114" s="4" t="s">
        <v>17756</v>
      </c>
      <c r="B7114" s="4" t="s">
        <v>19124</v>
      </c>
    </row>
    <row r="7115" spans="1:2" x14ac:dyDescent="0.2">
      <c r="A7115" s="4" t="s">
        <v>120</v>
      </c>
      <c r="B7115" s="4" t="s">
        <v>3634</v>
      </c>
    </row>
    <row r="7116" spans="1:2" x14ac:dyDescent="0.2">
      <c r="A7116" s="4" t="s">
        <v>1882</v>
      </c>
      <c r="B7116" s="4" t="s">
        <v>3635</v>
      </c>
    </row>
    <row r="7117" spans="1:2" x14ac:dyDescent="0.2">
      <c r="A7117" s="4" t="s">
        <v>20000</v>
      </c>
      <c r="B7117" s="4" t="s">
        <v>20935</v>
      </c>
    </row>
    <row r="7118" spans="1:2" x14ac:dyDescent="0.2">
      <c r="A7118" s="4" t="s">
        <v>1884</v>
      </c>
      <c r="B7118" s="4" t="s">
        <v>3638</v>
      </c>
    </row>
    <row r="7119" spans="1:2" x14ac:dyDescent="0.2">
      <c r="A7119" s="4" t="s">
        <v>1885</v>
      </c>
      <c r="B7119" s="4" t="s">
        <v>3639</v>
      </c>
    </row>
    <row r="7120" spans="1:2" x14ac:dyDescent="0.2">
      <c r="A7120" s="4" t="s">
        <v>1888</v>
      </c>
      <c r="B7120" s="4" t="s">
        <v>3642</v>
      </c>
    </row>
    <row r="7121" spans="1:2" x14ac:dyDescent="0.2">
      <c r="A7121" s="4" t="s">
        <v>122</v>
      </c>
      <c r="B7121" s="4" t="s">
        <v>3643</v>
      </c>
    </row>
    <row r="7122" spans="1:2" x14ac:dyDescent="0.2">
      <c r="A7122" s="4" t="s">
        <v>119</v>
      </c>
      <c r="B7122" s="4" t="s">
        <v>3636</v>
      </c>
    </row>
    <row r="7123" spans="1:2" x14ac:dyDescent="0.2">
      <c r="A7123" s="4" t="s">
        <v>1883</v>
      </c>
      <c r="B7123" s="4" t="s">
        <v>3637</v>
      </c>
    </row>
    <row r="7124" spans="1:2" x14ac:dyDescent="0.2">
      <c r="A7124" s="4" t="s">
        <v>17767</v>
      </c>
      <c r="B7124" s="4" t="s">
        <v>18953</v>
      </c>
    </row>
    <row r="7125" spans="1:2" x14ac:dyDescent="0.2">
      <c r="A7125" s="4" t="s">
        <v>20283</v>
      </c>
      <c r="B7125" s="4" t="s">
        <v>20936</v>
      </c>
    </row>
    <row r="7126" spans="1:2" x14ac:dyDescent="0.2">
      <c r="A7126" s="4" t="s">
        <v>19998</v>
      </c>
      <c r="B7126" s="4" t="s">
        <v>20937</v>
      </c>
    </row>
    <row r="7127" spans="1:2" x14ac:dyDescent="0.2">
      <c r="A7127" s="4" t="s">
        <v>1886</v>
      </c>
      <c r="B7127" s="4" t="s">
        <v>3640</v>
      </c>
    </row>
    <row r="7128" spans="1:2" x14ac:dyDescent="0.2">
      <c r="A7128" s="4" t="s">
        <v>1887</v>
      </c>
      <c r="B7128" s="4" t="s">
        <v>3641</v>
      </c>
    </row>
    <row r="7129" spans="1:2" x14ac:dyDescent="0.2">
      <c r="A7129" s="4" t="s">
        <v>17778</v>
      </c>
      <c r="B7129" s="4" t="s">
        <v>18909</v>
      </c>
    </row>
    <row r="7130" spans="1:2" x14ac:dyDescent="0.2">
      <c r="A7130" s="4" t="s">
        <v>20281</v>
      </c>
      <c r="B7130" s="4" t="s">
        <v>20938</v>
      </c>
    </row>
    <row r="7131" spans="1:2" x14ac:dyDescent="0.2">
      <c r="A7131" s="4" t="s">
        <v>19996</v>
      </c>
      <c r="B7131" s="4" t="s">
        <v>20939</v>
      </c>
    </row>
    <row r="7132" spans="1:2" x14ac:dyDescent="0.2">
      <c r="A7132" s="4" t="s">
        <v>298</v>
      </c>
      <c r="B7132" s="4" t="s">
        <v>3644</v>
      </c>
    </row>
    <row r="7133" spans="1:2" x14ac:dyDescent="0.2">
      <c r="A7133" s="4" t="s">
        <v>1889</v>
      </c>
      <c r="B7133" s="4" t="s">
        <v>3645</v>
      </c>
    </row>
    <row r="7134" spans="1:2" x14ac:dyDescent="0.2">
      <c r="A7134" s="4" t="s">
        <v>113</v>
      </c>
      <c r="B7134" s="4" t="s">
        <v>3646</v>
      </c>
    </row>
    <row r="7135" spans="1:2" x14ac:dyDescent="0.2">
      <c r="A7135" s="4" t="s">
        <v>17791</v>
      </c>
      <c r="B7135" s="4" t="s">
        <v>19063</v>
      </c>
    </row>
    <row r="7136" spans="1:2" x14ac:dyDescent="0.2">
      <c r="A7136" s="4" t="s">
        <v>17794</v>
      </c>
      <c r="B7136" s="4" t="s">
        <v>18902</v>
      </c>
    </row>
    <row r="7137" spans="1:2" x14ac:dyDescent="0.2">
      <c r="A7137" s="4" t="s">
        <v>1890</v>
      </c>
      <c r="B7137" s="4" t="s">
        <v>3647</v>
      </c>
    </row>
    <row r="7138" spans="1:2" x14ac:dyDescent="0.2">
      <c r="A7138" s="4" t="s">
        <v>21039</v>
      </c>
      <c r="B7138" s="4" t="s">
        <v>25297</v>
      </c>
    </row>
    <row r="7139" spans="1:2" x14ac:dyDescent="0.2">
      <c r="A7139" s="4" t="s">
        <v>1891</v>
      </c>
      <c r="B7139" s="4" t="s">
        <v>3648</v>
      </c>
    </row>
    <row r="7140" spans="1:2" x14ac:dyDescent="0.2">
      <c r="A7140" s="4" t="s">
        <v>1892</v>
      </c>
      <c r="B7140" s="4" t="s">
        <v>3649</v>
      </c>
    </row>
    <row r="7141" spans="1:2" x14ac:dyDescent="0.2">
      <c r="A7141" s="4" t="s">
        <v>20677</v>
      </c>
      <c r="B7141" s="4" t="s">
        <v>25298</v>
      </c>
    </row>
    <row r="7142" spans="1:2" x14ac:dyDescent="0.2">
      <c r="A7142" s="4" t="s">
        <v>1893</v>
      </c>
      <c r="B7142" s="4" t="s">
        <v>3650</v>
      </c>
    </row>
    <row r="7143" spans="1:2" x14ac:dyDescent="0.2">
      <c r="A7143" s="4" t="s">
        <v>1894</v>
      </c>
      <c r="B7143" s="4" t="s">
        <v>3651</v>
      </c>
    </row>
    <row r="7144" spans="1:2" x14ac:dyDescent="0.2">
      <c r="A7144" s="4" t="s">
        <v>1895</v>
      </c>
      <c r="B7144" s="4" t="s">
        <v>3652</v>
      </c>
    </row>
    <row r="7145" spans="1:2" x14ac:dyDescent="0.2">
      <c r="A7145" s="4" t="s">
        <v>1896</v>
      </c>
      <c r="B7145" s="4" t="s">
        <v>3653</v>
      </c>
    </row>
    <row r="7146" spans="1:2" x14ac:dyDescent="0.2">
      <c r="A7146" s="4" t="s">
        <v>17811</v>
      </c>
      <c r="B7146" s="4" t="s">
        <v>19091</v>
      </c>
    </row>
    <row r="7147" spans="1:2" x14ac:dyDescent="0.2">
      <c r="A7147" s="4" t="s">
        <v>17814</v>
      </c>
      <c r="B7147" s="4" t="s">
        <v>19013</v>
      </c>
    </row>
    <row r="7148" spans="1:2" x14ac:dyDescent="0.2">
      <c r="A7148" s="4" t="s">
        <v>17817</v>
      </c>
      <c r="B7148" s="4" t="s">
        <v>18915</v>
      </c>
    </row>
    <row r="7149" spans="1:2" x14ac:dyDescent="0.2">
      <c r="A7149" s="4" t="s">
        <v>17820</v>
      </c>
      <c r="B7149" s="4" t="s">
        <v>18904</v>
      </c>
    </row>
    <row r="7150" spans="1:2" x14ac:dyDescent="0.2">
      <c r="A7150" s="4" t="s">
        <v>17823</v>
      </c>
      <c r="B7150" s="4" t="s">
        <v>19115</v>
      </c>
    </row>
    <row r="7151" spans="1:2" x14ac:dyDescent="0.2">
      <c r="A7151" s="4" t="s">
        <v>17826</v>
      </c>
      <c r="B7151" s="4" t="s">
        <v>18992</v>
      </c>
    </row>
    <row r="7152" spans="1:2" x14ac:dyDescent="0.2">
      <c r="A7152" s="4" t="s">
        <v>17829</v>
      </c>
      <c r="B7152" s="4" t="s">
        <v>19167</v>
      </c>
    </row>
    <row r="7153" spans="1:2" x14ac:dyDescent="0.2">
      <c r="A7153" s="4" t="s">
        <v>17832</v>
      </c>
      <c r="B7153" s="4" t="s">
        <v>19157</v>
      </c>
    </row>
    <row r="7154" spans="1:2" x14ac:dyDescent="0.2">
      <c r="A7154" s="4" t="s">
        <v>20586</v>
      </c>
      <c r="B7154" s="4" t="s">
        <v>25299</v>
      </c>
    </row>
    <row r="7155" spans="1:2" x14ac:dyDescent="0.2">
      <c r="A7155" s="4" t="s">
        <v>20582</v>
      </c>
      <c r="B7155" s="4" t="s">
        <v>25300</v>
      </c>
    </row>
    <row r="7156" spans="1:2" x14ac:dyDescent="0.2">
      <c r="A7156" s="4" t="s">
        <v>21101</v>
      </c>
      <c r="B7156" s="4" t="s">
        <v>25301</v>
      </c>
    </row>
    <row r="7157" spans="1:2" x14ac:dyDescent="0.2">
      <c r="A7157" s="4" t="s">
        <v>21105</v>
      </c>
      <c r="B7157" s="4" t="s">
        <v>25302</v>
      </c>
    </row>
    <row r="7158" spans="1:2" x14ac:dyDescent="0.2">
      <c r="A7158" s="4" t="s">
        <v>20587</v>
      </c>
      <c r="B7158" s="4" t="s">
        <v>25303</v>
      </c>
    </row>
    <row r="7159" spans="1:2" x14ac:dyDescent="0.2">
      <c r="A7159" s="4" t="s">
        <v>20583</v>
      </c>
      <c r="B7159" s="4" t="s">
        <v>25304</v>
      </c>
    </row>
    <row r="7160" spans="1:2" x14ac:dyDescent="0.2">
      <c r="A7160" s="4" t="s">
        <v>21102</v>
      </c>
      <c r="B7160" s="4" t="s">
        <v>25305</v>
      </c>
    </row>
    <row r="7161" spans="1:2" x14ac:dyDescent="0.2">
      <c r="A7161" s="4" t="s">
        <v>21106</v>
      </c>
      <c r="B7161" s="4" t="s">
        <v>25306</v>
      </c>
    </row>
    <row r="7162" spans="1:2" x14ac:dyDescent="0.2">
      <c r="A7162" s="4" t="s">
        <v>87</v>
      </c>
      <c r="B7162" s="4" t="s">
        <v>3654</v>
      </c>
    </row>
    <row r="7163" spans="1:2" x14ac:dyDescent="0.2">
      <c r="A7163" s="4" t="s">
        <v>1897</v>
      </c>
      <c r="B7163" s="4" t="s">
        <v>3655</v>
      </c>
    </row>
    <row r="7164" spans="1:2" x14ac:dyDescent="0.2">
      <c r="A7164" s="4" t="s">
        <v>19989</v>
      </c>
      <c r="B7164" s="4" t="s">
        <v>20940</v>
      </c>
    </row>
    <row r="7165" spans="1:2" x14ac:dyDescent="0.2">
      <c r="A7165" s="4" t="s">
        <v>1899</v>
      </c>
      <c r="B7165" s="4" t="s">
        <v>3658</v>
      </c>
    </row>
    <row r="7166" spans="1:2" x14ac:dyDescent="0.2">
      <c r="A7166" s="4" t="s">
        <v>1900</v>
      </c>
      <c r="B7166" s="4" t="s">
        <v>3659</v>
      </c>
    </row>
    <row r="7167" spans="1:2" x14ac:dyDescent="0.2">
      <c r="A7167" s="4" t="s">
        <v>1903</v>
      </c>
      <c r="B7167" s="4" t="s">
        <v>3662</v>
      </c>
    </row>
    <row r="7168" spans="1:2" x14ac:dyDescent="0.2">
      <c r="A7168" s="4" t="s">
        <v>92</v>
      </c>
      <c r="B7168" s="4" t="s">
        <v>3663</v>
      </c>
    </row>
    <row r="7169" spans="1:2" x14ac:dyDescent="0.2">
      <c r="A7169" s="4" t="s">
        <v>84</v>
      </c>
      <c r="B7169" s="4" t="s">
        <v>3656</v>
      </c>
    </row>
    <row r="7170" spans="1:2" x14ac:dyDescent="0.2">
      <c r="A7170" s="4" t="s">
        <v>1898</v>
      </c>
      <c r="B7170" s="4" t="s">
        <v>3657</v>
      </c>
    </row>
    <row r="7171" spans="1:2" x14ac:dyDescent="0.2">
      <c r="A7171" s="4" t="s">
        <v>17843</v>
      </c>
      <c r="B7171" s="4" t="s">
        <v>19004</v>
      </c>
    </row>
    <row r="7172" spans="1:2" x14ac:dyDescent="0.2">
      <c r="A7172" s="4" t="s">
        <v>20272</v>
      </c>
      <c r="B7172" s="4" t="s">
        <v>20941</v>
      </c>
    </row>
    <row r="7173" spans="1:2" x14ac:dyDescent="0.2">
      <c r="A7173" s="4" t="s">
        <v>19987</v>
      </c>
      <c r="B7173" s="4" t="s">
        <v>20942</v>
      </c>
    </row>
    <row r="7174" spans="1:2" x14ac:dyDescent="0.2">
      <c r="A7174" s="4" t="s">
        <v>1901</v>
      </c>
      <c r="B7174" s="4" t="s">
        <v>3660</v>
      </c>
    </row>
    <row r="7175" spans="1:2" x14ac:dyDescent="0.2">
      <c r="A7175" s="4" t="s">
        <v>1902</v>
      </c>
      <c r="B7175" s="4" t="s">
        <v>3661</v>
      </c>
    </row>
    <row r="7176" spans="1:2" x14ac:dyDescent="0.2">
      <c r="A7176" s="4" t="s">
        <v>17854</v>
      </c>
      <c r="B7176" s="4" t="s">
        <v>19172</v>
      </c>
    </row>
    <row r="7177" spans="1:2" x14ac:dyDescent="0.2">
      <c r="A7177" s="4" t="s">
        <v>20274</v>
      </c>
      <c r="B7177" s="4" t="s">
        <v>20943</v>
      </c>
    </row>
    <row r="7178" spans="1:2" x14ac:dyDescent="0.2">
      <c r="A7178" s="4" t="s">
        <v>19983</v>
      </c>
      <c r="B7178" s="4" t="s">
        <v>20944</v>
      </c>
    </row>
    <row r="7179" spans="1:2" x14ac:dyDescent="0.2">
      <c r="A7179" s="4" t="s">
        <v>20276</v>
      </c>
      <c r="B7179" s="4" t="s">
        <v>20945</v>
      </c>
    </row>
    <row r="7180" spans="1:2" x14ac:dyDescent="0.2">
      <c r="A7180" s="4" t="s">
        <v>19985</v>
      </c>
      <c r="B7180" s="4" t="s">
        <v>20946</v>
      </c>
    </row>
    <row r="7181" spans="1:2" x14ac:dyDescent="0.2">
      <c r="A7181" s="4" t="s">
        <v>79</v>
      </c>
      <c r="B7181" s="4" t="s">
        <v>3664</v>
      </c>
    </row>
    <row r="7182" spans="1:2" x14ac:dyDescent="0.2">
      <c r="A7182" s="4" t="s">
        <v>1904</v>
      </c>
      <c r="B7182" s="4" t="s">
        <v>3665</v>
      </c>
    </row>
    <row r="7183" spans="1:2" x14ac:dyDescent="0.2">
      <c r="A7183" s="4" t="s">
        <v>295</v>
      </c>
      <c r="B7183" s="4" t="s">
        <v>3666</v>
      </c>
    </row>
    <row r="7184" spans="1:2" x14ac:dyDescent="0.2">
      <c r="A7184" s="4" t="s">
        <v>1905</v>
      </c>
      <c r="B7184" s="4" t="s">
        <v>3667</v>
      </c>
    </row>
    <row r="7185" spans="1:2" x14ac:dyDescent="0.2">
      <c r="A7185" s="4" t="s">
        <v>96</v>
      </c>
      <c r="B7185" s="4" t="s">
        <v>3668</v>
      </c>
    </row>
    <row r="7186" spans="1:2" x14ac:dyDescent="0.2">
      <c r="A7186" s="4" t="s">
        <v>97</v>
      </c>
      <c r="B7186" s="4" t="s">
        <v>3669</v>
      </c>
    </row>
    <row r="7187" spans="1:2" x14ac:dyDescent="0.2">
      <c r="A7187" s="4" t="s">
        <v>1906</v>
      </c>
      <c r="B7187" s="4" t="s">
        <v>3670</v>
      </c>
    </row>
    <row r="7188" spans="1:2" x14ac:dyDescent="0.2">
      <c r="A7188" s="4" t="s">
        <v>17875</v>
      </c>
      <c r="B7188" s="4" t="s">
        <v>19061</v>
      </c>
    </row>
    <row r="7189" spans="1:2" x14ac:dyDescent="0.2">
      <c r="A7189" s="4" t="s">
        <v>17878</v>
      </c>
      <c r="B7189" s="4" t="s">
        <v>18897</v>
      </c>
    </row>
    <row r="7190" spans="1:2" x14ac:dyDescent="0.2">
      <c r="A7190" s="4" t="s">
        <v>1907</v>
      </c>
      <c r="B7190" s="4" t="s">
        <v>3671</v>
      </c>
    </row>
    <row r="7191" spans="1:2" x14ac:dyDescent="0.2">
      <c r="A7191" s="4" t="s">
        <v>20270</v>
      </c>
      <c r="B7191" s="4" t="s">
        <v>20947</v>
      </c>
    </row>
    <row r="7192" spans="1:2" x14ac:dyDescent="0.2">
      <c r="A7192" s="4" t="s">
        <v>627</v>
      </c>
      <c r="B7192" s="4" t="s">
        <v>3672</v>
      </c>
    </row>
    <row r="7193" spans="1:2" x14ac:dyDescent="0.2">
      <c r="A7193" s="4" t="s">
        <v>20482</v>
      </c>
      <c r="B7193" s="4" t="s">
        <v>20948</v>
      </c>
    </row>
    <row r="7194" spans="1:2" x14ac:dyDescent="0.2">
      <c r="A7194" s="4" t="s">
        <v>20481</v>
      </c>
      <c r="B7194" s="4" t="s">
        <v>20949</v>
      </c>
    </row>
    <row r="7195" spans="1:2" x14ac:dyDescent="0.2">
      <c r="A7195" s="4" t="s">
        <v>20483</v>
      </c>
      <c r="B7195" s="4" t="s">
        <v>20950</v>
      </c>
    </row>
    <row r="7196" spans="1:2" x14ac:dyDescent="0.2">
      <c r="A7196" s="4" t="s">
        <v>91</v>
      </c>
      <c r="B7196" s="4" t="s">
        <v>3673</v>
      </c>
    </row>
    <row r="7197" spans="1:2" x14ac:dyDescent="0.2">
      <c r="A7197" s="4" t="s">
        <v>1908</v>
      </c>
      <c r="B7197" s="4" t="s">
        <v>3674</v>
      </c>
    </row>
    <row r="7198" spans="1:2" x14ac:dyDescent="0.2">
      <c r="A7198" s="4" t="s">
        <v>19990</v>
      </c>
      <c r="B7198" s="4" t="s">
        <v>20951</v>
      </c>
    </row>
    <row r="7199" spans="1:2" x14ac:dyDescent="0.2">
      <c r="A7199" s="4" t="s">
        <v>1910</v>
      </c>
      <c r="B7199" s="4" t="s">
        <v>3677</v>
      </c>
    </row>
    <row r="7200" spans="1:2" x14ac:dyDescent="0.2">
      <c r="A7200" s="4" t="s">
        <v>1911</v>
      </c>
      <c r="B7200" s="4" t="s">
        <v>3678</v>
      </c>
    </row>
    <row r="7201" spans="1:2" x14ac:dyDescent="0.2">
      <c r="A7201" s="4" t="s">
        <v>1914</v>
      </c>
      <c r="B7201" s="4" t="s">
        <v>3681</v>
      </c>
    </row>
    <row r="7202" spans="1:2" x14ac:dyDescent="0.2">
      <c r="A7202" s="4" t="s">
        <v>94</v>
      </c>
      <c r="B7202" s="4" t="s">
        <v>3682</v>
      </c>
    </row>
    <row r="7203" spans="1:2" x14ac:dyDescent="0.2">
      <c r="A7203" s="4" t="s">
        <v>90</v>
      </c>
      <c r="B7203" s="4" t="s">
        <v>3675</v>
      </c>
    </row>
    <row r="7204" spans="1:2" x14ac:dyDescent="0.2">
      <c r="A7204" s="4" t="s">
        <v>1909</v>
      </c>
      <c r="B7204" s="4" t="s">
        <v>3676</v>
      </c>
    </row>
    <row r="7205" spans="1:2" x14ac:dyDescent="0.2">
      <c r="A7205" s="4" t="s">
        <v>17893</v>
      </c>
      <c r="B7205" s="4" t="s">
        <v>18980</v>
      </c>
    </row>
    <row r="7206" spans="1:2" x14ac:dyDescent="0.2">
      <c r="A7206" s="4" t="s">
        <v>20273</v>
      </c>
      <c r="B7206" s="4" t="s">
        <v>20952</v>
      </c>
    </row>
    <row r="7207" spans="1:2" x14ac:dyDescent="0.2">
      <c r="A7207" s="4" t="s">
        <v>19988</v>
      </c>
      <c r="B7207" s="4" t="s">
        <v>20953</v>
      </c>
    </row>
    <row r="7208" spans="1:2" x14ac:dyDescent="0.2">
      <c r="A7208" s="4" t="s">
        <v>1912</v>
      </c>
      <c r="B7208" s="4" t="s">
        <v>3679</v>
      </c>
    </row>
    <row r="7209" spans="1:2" x14ac:dyDescent="0.2">
      <c r="A7209" s="4" t="s">
        <v>1913</v>
      </c>
      <c r="B7209" s="4" t="s">
        <v>3680</v>
      </c>
    </row>
    <row r="7210" spans="1:2" x14ac:dyDescent="0.2">
      <c r="A7210" s="4" t="s">
        <v>17904</v>
      </c>
      <c r="B7210" s="4" t="s">
        <v>19040</v>
      </c>
    </row>
    <row r="7211" spans="1:2" x14ac:dyDescent="0.2">
      <c r="A7211" s="4" t="s">
        <v>20275</v>
      </c>
      <c r="B7211" s="4" t="s">
        <v>20954</v>
      </c>
    </row>
    <row r="7212" spans="1:2" x14ac:dyDescent="0.2">
      <c r="A7212" s="4" t="s">
        <v>19984</v>
      </c>
      <c r="B7212" s="4" t="s">
        <v>20955</v>
      </c>
    </row>
    <row r="7213" spans="1:2" x14ac:dyDescent="0.2">
      <c r="A7213" s="4" t="s">
        <v>20277</v>
      </c>
      <c r="B7213" s="4" t="s">
        <v>20956</v>
      </c>
    </row>
    <row r="7214" spans="1:2" x14ac:dyDescent="0.2">
      <c r="A7214" s="4" t="s">
        <v>19986</v>
      </c>
      <c r="B7214" s="4" t="s">
        <v>20957</v>
      </c>
    </row>
    <row r="7215" spans="1:2" x14ac:dyDescent="0.2">
      <c r="A7215" s="4" t="s">
        <v>83</v>
      </c>
      <c r="B7215" s="4" t="s">
        <v>3683</v>
      </c>
    </row>
    <row r="7216" spans="1:2" x14ac:dyDescent="0.2">
      <c r="A7216" s="4" t="s">
        <v>1915</v>
      </c>
      <c r="B7216" s="4" t="s">
        <v>3684</v>
      </c>
    </row>
    <row r="7217" spans="1:2" x14ac:dyDescent="0.2">
      <c r="A7217" s="4" t="s">
        <v>297</v>
      </c>
      <c r="B7217" s="4" t="s">
        <v>3685</v>
      </c>
    </row>
    <row r="7218" spans="1:2" x14ac:dyDescent="0.2">
      <c r="A7218" s="4" t="s">
        <v>1916</v>
      </c>
      <c r="B7218" s="4" t="s">
        <v>3686</v>
      </c>
    </row>
    <row r="7219" spans="1:2" x14ac:dyDescent="0.2">
      <c r="A7219" s="4" t="s">
        <v>98</v>
      </c>
      <c r="B7219" s="4" t="s">
        <v>3687</v>
      </c>
    </row>
    <row r="7220" spans="1:2" x14ac:dyDescent="0.2">
      <c r="A7220" s="4" t="s">
        <v>99</v>
      </c>
      <c r="B7220" s="4" t="s">
        <v>3688</v>
      </c>
    </row>
    <row r="7221" spans="1:2" x14ac:dyDescent="0.2">
      <c r="A7221" s="4" t="s">
        <v>1917</v>
      </c>
      <c r="B7221" s="4" t="s">
        <v>3689</v>
      </c>
    </row>
    <row r="7222" spans="1:2" x14ac:dyDescent="0.2">
      <c r="A7222" s="4" t="s">
        <v>17925</v>
      </c>
      <c r="B7222" s="4" t="s">
        <v>18912</v>
      </c>
    </row>
    <row r="7223" spans="1:2" x14ac:dyDescent="0.2">
      <c r="A7223" s="4" t="s">
        <v>17928</v>
      </c>
      <c r="B7223" s="4" t="s">
        <v>19034</v>
      </c>
    </row>
    <row r="7224" spans="1:2" x14ac:dyDescent="0.2">
      <c r="A7224" s="4" t="s">
        <v>1918</v>
      </c>
      <c r="B7224" s="4" t="s">
        <v>3690</v>
      </c>
    </row>
    <row r="7225" spans="1:2" x14ac:dyDescent="0.2">
      <c r="A7225" s="4" t="s">
        <v>20271</v>
      </c>
      <c r="B7225" s="4" t="s">
        <v>20958</v>
      </c>
    </row>
    <row r="7226" spans="1:2" x14ac:dyDescent="0.2">
      <c r="A7226" s="4" t="s">
        <v>628</v>
      </c>
      <c r="B7226" s="4" t="s">
        <v>3691</v>
      </c>
    </row>
    <row r="7227" spans="1:2" x14ac:dyDescent="0.2">
      <c r="A7227" s="4" t="s">
        <v>17935</v>
      </c>
      <c r="B7227" s="4" t="s">
        <v>18997</v>
      </c>
    </row>
    <row r="7228" spans="1:2" x14ac:dyDescent="0.2">
      <c r="A7228" s="4" t="s">
        <v>17938</v>
      </c>
      <c r="B7228" s="4" t="s">
        <v>18942</v>
      </c>
    </row>
    <row r="7229" spans="1:2" x14ac:dyDescent="0.2">
      <c r="A7229" s="4" t="s">
        <v>17941</v>
      </c>
      <c r="B7229" s="4" t="s">
        <v>19113</v>
      </c>
    </row>
    <row r="7230" spans="1:2" x14ac:dyDescent="0.2">
      <c r="A7230" s="4" t="s">
        <v>17944</v>
      </c>
      <c r="B7230" s="4" t="s">
        <v>19028</v>
      </c>
    </row>
    <row r="7231" spans="1:2" x14ac:dyDescent="0.2">
      <c r="A7231" s="4" t="s">
        <v>169</v>
      </c>
      <c r="B7231" s="4" t="s">
        <v>3692</v>
      </c>
    </row>
    <row r="7232" spans="1:2" x14ac:dyDescent="0.2">
      <c r="A7232" s="4" t="s">
        <v>20032</v>
      </c>
      <c r="B7232" s="4" t="s">
        <v>20959</v>
      </c>
    </row>
    <row r="7233" spans="1:2" x14ac:dyDescent="0.2">
      <c r="A7233" s="4" t="s">
        <v>1919</v>
      </c>
      <c r="B7233" s="4" t="s">
        <v>3694</v>
      </c>
    </row>
    <row r="7234" spans="1:2" x14ac:dyDescent="0.2">
      <c r="A7234" s="4" t="s">
        <v>172</v>
      </c>
      <c r="B7234" s="4" t="s">
        <v>3695</v>
      </c>
    </row>
    <row r="7235" spans="1:2" x14ac:dyDescent="0.2">
      <c r="A7235" s="4" t="s">
        <v>1920</v>
      </c>
      <c r="B7235" s="4" t="s">
        <v>3696</v>
      </c>
    </row>
    <row r="7236" spans="1:2" x14ac:dyDescent="0.2">
      <c r="A7236" s="4" t="s">
        <v>168</v>
      </c>
      <c r="B7236" s="4" t="s">
        <v>3693</v>
      </c>
    </row>
    <row r="7237" spans="1:2" x14ac:dyDescent="0.2">
      <c r="A7237" s="4" t="s">
        <v>20659</v>
      </c>
      <c r="B7237" s="4" t="s">
        <v>25307</v>
      </c>
    </row>
    <row r="7238" spans="1:2" x14ac:dyDescent="0.2">
      <c r="A7238" s="4" t="s">
        <v>20339</v>
      </c>
      <c r="B7238" s="4" t="s">
        <v>20960</v>
      </c>
    </row>
    <row r="7239" spans="1:2" x14ac:dyDescent="0.2">
      <c r="A7239" s="4" t="s">
        <v>20035</v>
      </c>
      <c r="B7239" s="4" t="s">
        <v>20961</v>
      </c>
    </row>
    <row r="7240" spans="1:2" x14ac:dyDescent="0.2">
      <c r="A7240" s="4" t="s">
        <v>1921</v>
      </c>
      <c r="B7240" s="4" t="s">
        <v>3697</v>
      </c>
    </row>
    <row r="7241" spans="1:2" x14ac:dyDescent="0.2">
      <c r="A7241" s="4" t="s">
        <v>166</v>
      </c>
      <c r="B7241" s="4" t="s">
        <v>3698</v>
      </c>
    </row>
    <row r="7242" spans="1:2" x14ac:dyDescent="0.2">
      <c r="A7242" s="4" t="s">
        <v>1923</v>
      </c>
      <c r="B7242" s="4" t="s">
        <v>3700</v>
      </c>
    </row>
    <row r="7243" spans="1:2" x14ac:dyDescent="0.2">
      <c r="A7243" s="4" t="s">
        <v>163</v>
      </c>
      <c r="B7243" s="4" t="s">
        <v>3701</v>
      </c>
    </row>
    <row r="7244" spans="1:2" x14ac:dyDescent="0.2">
      <c r="A7244" s="4" t="s">
        <v>1922</v>
      </c>
      <c r="B7244" s="4" t="s">
        <v>3699</v>
      </c>
    </row>
    <row r="7245" spans="1:2" x14ac:dyDescent="0.2">
      <c r="A7245" s="4" t="s">
        <v>1924</v>
      </c>
      <c r="B7245" s="4" t="s">
        <v>3702</v>
      </c>
    </row>
    <row r="7246" spans="1:2" x14ac:dyDescent="0.2">
      <c r="A7246" s="4" t="s">
        <v>631</v>
      </c>
      <c r="B7246" s="4" t="s">
        <v>3703</v>
      </c>
    </row>
    <row r="7247" spans="1:2" x14ac:dyDescent="0.2">
      <c r="A7247" s="4" t="s">
        <v>171</v>
      </c>
      <c r="B7247" s="4" t="s">
        <v>3704</v>
      </c>
    </row>
    <row r="7248" spans="1:2" x14ac:dyDescent="0.2">
      <c r="A7248" s="4" t="s">
        <v>20033</v>
      </c>
      <c r="B7248" s="4" t="s">
        <v>20962</v>
      </c>
    </row>
    <row r="7249" spans="1:2" x14ac:dyDescent="0.2">
      <c r="A7249" s="4" t="s">
        <v>1925</v>
      </c>
      <c r="B7249" s="4" t="s">
        <v>3706</v>
      </c>
    </row>
    <row r="7250" spans="1:2" x14ac:dyDescent="0.2">
      <c r="A7250" s="4" t="s">
        <v>173</v>
      </c>
      <c r="B7250" s="4" t="s">
        <v>3707</v>
      </c>
    </row>
    <row r="7251" spans="1:2" x14ac:dyDescent="0.2">
      <c r="A7251" s="4" t="s">
        <v>1926</v>
      </c>
      <c r="B7251" s="4" t="s">
        <v>3708</v>
      </c>
    </row>
    <row r="7252" spans="1:2" x14ac:dyDescent="0.2">
      <c r="A7252" s="4" t="s">
        <v>170</v>
      </c>
      <c r="B7252" s="4" t="s">
        <v>3705</v>
      </c>
    </row>
    <row r="7253" spans="1:2" x14ac:dyDescent="0.2">
      <c r="A7253" s="4" t="s">
        <v>20660</v>
      </c>
      <c r="B7253" s="4" t="s">
        <v>25308</v>
      </c>
    </row>
    <row r="7254" spans="1:2" x14ac:dyDescent="0.2">
      <c r="A7254" s="4" t="s">
        <v>20340</v>
      </c>
      <c r="B7254" s="4" t="s">
        <v>20963</v>
      </c>
    </row>
    <row r="7255" spans="1:2" x14ac:dyDescent="0.2">
      <c r="A7255" s="4" t="s">
        <v>20036</v>
      </c>
      <c r="B7255" s="4" t="s">
        <v>20964</v>
      </c>
    </row>
    <row r="7256" spans="1:2" x14ac:dyDescent="0.2">
      <c r="A7256" s="4" t="s">
        <v>1927</v>
      </c>
      <c r="B7256" s="4" t="s">
        <v>3709</v>
      </c>
    </row>
    <row r="7257" spans="1:2" x14ac:dyDescent="0.2">
      <c r="A7257" s="4" t="s">
        <v>167</v>
      </c>
      <c r="B7257" s="4" t="s">
        <v>3710</v>
      </c>
    </row>
    <row r="7258" spans="1:2" x14ac:dyDescent="0.2">
      <c r="A7258" s="4" t="s">
        <v>1929</v>
      </c>
      <c r="B7258" s="4" t="s">
        <v>3712</v>
      </c>
    </row>
    <row r="7259" spans="1:2" x14ac:dyDescent="0.2">
      <c r="A7259" s="4" t="s">
        <v>165</v>
      </c>
      <c r="B7259" s="4" t="s">
        <v>3713</v>
      </c>
    </row>
    <row r="7260" spans="1:2" x14ac:dyDescent="0.2">
      <c r="A7260" s="4" t="s">
        <v>1928</v>
      </c>
      <c r="B7260" s="4" t="s">
        <v>3711</v>
      </c>
    </row>
    <row r="7261" spans="1:2" x14ac:dyDescent="0.2">
      <c r="A7261" s="4" t="s">
        <v>1930</v>
      </c>
      <c r="B7261" s="4" t="s">
        <v>3714</v>
      </c>
    </row>
    <row r="7262" spans="1:2" x14ac:dyDescent="0.2">
      <c r="A7262" s="4" t="s">
        <v>632</v>
      </c>
      <c r="B7262" s="4" t="s">
        <v>3715</v>
      </c>
    </row>
    <row r="7263" spans="1:2" x14ac:dyDescent="0.2">
      <c r="A7263" s="4" t="s">
        <v>155</v>
      </c>
      <c r="B7263" s="4" t="s">
        <v>3716</v>
      </c>
    </row>
    <row r="7264" spans="1:2" x14ac:dyDescent="0.2">
      <c r="A7264" s="4" t="s">
        <v>160</v>
      </c>
      <c r="B7264" s="4" t="s">
        <v>3718</v>
      </c>
    </row>
    <row r="7265" spans="1:2" x14ac:dyDescent="0.2">
      <c r="A7265" s="4" t="s">
        <v>1931</v>
      </c>
      <c r="B7265" s="4" t="s">
        <v>3719</v>
      </c>
    </row>
    <row r="7266" spans="1:2" x14ac:dyDescent="0.2">
      <c r="A7266" s="4" t="s">
        <v>1932</v>
      </c>
      <c r="B7266" s="4" t="s">
        <v>3720</v>
      </c>
    </row>
    <row r="7267" spans="1:2" x14ac:dyDescent="0.2">
      <c r="A7267" s="4" t="s">
        <v>152</v>
      </c>
      <c r="B7267" s="4" t="s">
        <v>3717</v>
      </c>
    </row>
    <row r="7268" spans="1:2" x14ac:dyDescent="0.2">
      <c r="A7268" s="4" t="s">
        <v>20341</v>
      </c>
      <c r="B7268" s="4" t="s">
        <v>20965</v>
      </c>
    </row>
    <row r="7269" spans="1:2" x14ac:dyDescent="0.2">
      <c r="A7269" s="4" t="s">
        <v>306</v>
      </c>
      <c r="B7269" s="4" t="s">
        <v>3721</v>
      </c>
    </row>
    <row r="7270" spans="1:2" x14ac:dyDescent="0.2">
      <c r="A7270" s="4" t="s">
        <v>1933</v>
      </c>
      <c r="B7270" s="4" t="s">
        <v>3722</v>
      </c>
    </row>
    <row r="7271" spans="1:2" x14ac:dyDescent="0.2">
      <c r="A7271" s="4" t="s">
        <v>149</v>
      </c>
      <c r="B7271" s="4" t="s">
        <v>3723</v>
      </c>
    </row>
    <row r="7272" spans="1:2" x14ac:dyDescent="0.2">
      <c r="A7272" s="4" t="s">
        <v>1934</v>
      </c>
      <c r="B7272" s="4" t="s">
        <v>3724</v>
      </c>
    </row>
    <row r="7273" spans="1:2" x14ac:dyDescent="0.2">
      <c r="A7273" s="4" t="s">
        <v>1936</v>
      </c>
      <c r="B7273" s="4" t="s">
        <v>3726</v>
      </c>
    </row>
    <row r="7274" spans="1:2" x14ac:dyDescent="0.2">
      <c r="A7274" s="4" t="s">
        <v>146</v>
      </c>
      <c r="B7274" s="4" t="s">
        <v>3727</v>
      </c>
    </row>
    <row r="7275" spans="1:2" x14ac:dyDescent="0.2">
      <c r="A7275" s="4" t="s">
        <v>1935</v>
      </c>
      <c r="B7275" s="4" t="s">
        <v>3725</v>
      </c>
    </row>
    <row r="7276" spans="1:2" x14ac:dyDescent="0.2">
      <c r="A7276" s="4" t="s">
        <v>1937</v>
      </c>
      <c r="B7276" s="4" t="s">
        <v>3728</v>
      </c>
    </row>
    <row r="7277" spans="1:2" x14ac:dyDescent="0.2">
      <c r="A7277" s="4" t="s">
        <v>159</v>
      </c>
      <c r="B7277" s="4" t="s">
        <v>3729</v>
      </c>
    </row>
    <row r="7278" spans="1:2" x14ac:dyDescent="0.2">
      <c r="A7278" s="4" t="s">
        <v>162</v>
      </c>
      <c r="B7278" s="4" t="s">
        <v>3731</v>
      </c>
    </row>
    <row r="7279" spans="1:2" x14ac:dyDescent="0.2">
      <c r="A7279" s="4" t="s">
        <v>1938</v>
      </c>
      <c r="B7279" s="4" t="s">
        <v>3732</v>
      </c>
    </row>
    <row r="7280" spans="1:2" x14ac:dyDescent="0.2">
      <c r="A7280" s="4" t="s">
        <v>1939</v>
      </c>
      <c r="B7280" s="4" t="s">
        <v>3733</v>
      </c>
    </row>
    <row r="7281" spans="1:2" x14ac:dyDescent="0.2">
      <c r="A7281" s="4" t="s">
        <v>158</v>
      </c>
      <c r="B7281" s="4" t="s">
        <v>3730</v>
      </c>
    </row>
    <row r="7282" spans="1:2" x14ac:dyDescent="0.2">
      <c r="A7282" s="4" t="s">
        <v>20342</v>
      </c>
      <c r="B7282" s="4" t="s">
        <v>20966</v>
      </c>
    </row>
    <row r="7283" spans="1:2" x14ac:dyDescent="0.2">
      <c r="A7283" s="4" t="s">
        <v>307</v>
      </c>
      <c r="B7283" s="4" t="s">
        <v>3734</v>
      </c>
    </row>
    <row r="7284" spans="1:2" x14ac:dyDescent="0.2">
      <c r="A7284" s="4" t="s">
        <v>1940</v>
      </c>
      <c r="B7284" s="4" t="s">
        <v>3735</v>
      </c>
    </row>
    <row r="7285" spans="1:2" x14ac:dyDescent="0.2">
      <c r="A7285" s="4" t="s">
        <v>151</v>
      </c>
      <c r="B7285" s="4" t="s">
        <v>3736</v>
      </c>
    </row>
    <row r="7286" spans="1:2" x14ac:dyDescent="0.2">
      <c r="A7286" s="4" t="s">
        <v>1941</v>
      </c>
      <c r="B7286" s="4" t="s">
        <v>3737</v>
      </c>
    </row>
    <row r="7287" spans="1:2" x14ac:dyDescent="0.2">
      <c r="A7287" s="4" t="s">
        <v>1943</v>
      </c>
      <c r="B7287" s="4" t="s">
        <v>3739</v>
      </c>
    </row>
    <row r="7288" spans="1:2" x14ac:dyDescent="0.2">
      <c r="A7288" s="4" t="s">
        <v>148</v>
      </c>
      <c r="B7288" s="4" t="s">
        <v>3740</v>
      </c>
    </row>
    <row r="7289" spans="1:2" x14ac:dyDescent="0.2">
      <c r="A7289" s="4" t="s">
        <v>1942</v>
      </c>
      <c r="B7289" s="4" t="s">
        <v>3738</v>
      </c>
    </row>
    <row r="7290" spans="1:2" x14ac:dyDescent="0.2">
      <c r="A7290" s="4" t="s">
        <v>1944</v>
      </c>
      <c r="B7290" s="4" t="s">
        <v>3741</v>
      </c>
    </row>
    <row r="7291" spans="1:2" x14ac:dyDescent="0.2">
      <c r="A7291" s="4" t="s">
        <v>20029</v>
      </c>
      <c r="B7291" s="4" t="s">
        <v>20967</v>
      </c>
    </row>
    <row r="7292" spans="1:2" x14ac:dyDescent="0.2">
      <c r="A7292" s="4" t="s">
        <v>20333</v>
      </c>
      <c r="B7292" s="4" t="s">
        <v>20968</v>
      </c>
    </row>
    <row r="7293" spans="1:2" x14ac:dyDescent="0.2">
      <c r="A7293" s="4" t="s">
        <v>1945</v>
      </c>
      <c r="B7293" s="4" t="s">
        <v>3742</v>
      </c>
    </row>
    <row r="7294" spans="1:2" x14ac:dyDescent="0.2">
      <c r="A7294" s="4" t="s">
        <v>20325</v>
      </c>
      <c r="B7294" s="4" t="s">
        <v>20969</v>
      </c>
    </row>
    <row r="7295" spans="1:2" x14ac:dyDescent="0.2">
      <c r="A7295" s="4" t="s">
        <v>567</v>
      </c>
      <c r="B7295" s="4" t="s">
        <v>3743</v>
      </c>
    </row>
    <row r="7296" spans="1:2" x14ac:dyDescent="0.2">
      <c r="A7296" s="4" t="s">
        <v>20327</v>
      </c>
      <c r="B7296" s="4" t="s">
        <v>20970</v>
      </c>
    </row>
    <row r="7297" spans="1:2" x14ac:dyDescent="0.2">
      <c r="A7297" s="4" t="s">
        <v>569</v>
      </c>
      <c r="B7297" s="4" t="s">
        <v>3744</v>
      </c>
    </row>
    <row r="7298" spans="1:2" x14ac:dyDescent="0.2">
      <c r="A7298" s="4" t="s">
        <v>1946</v>
      </c>
      <c r="B7298" s="4" t="s">
        <v>3746</v>
      </c>
    </row>
    <row r="7299" spans="1:2" x14ac:dyDescent="0.2">
      <c r="A7299" s="4" t="s">
        <v>572</v>
      </c>
      <c r="B7299" s="4" t="s">
        <v>3745</v>
      </c>
    </row>
    <row r="7300" spans="1:2" x14ac:dyDescent="0.2">
      <c r="A7300" s="4" t="s">
        <v>18057</v>
      </c>
      <c r="B7300" s="4" t="s">
        <v>19096</v>
      </c>
    </row>
    <row r="7301" spans="1:2" x14ac:dyDescent="0.2">
      <c r="A7301" s="4" t="s">
        <v>20023</v>
      </c>
      <c r="B7301" s="4" t="s">
        <v>20971</v>
      </c>
    </row>
    <row r="7302" spans="1:2" x14ac:dyDescent="0.2">
      <c r="A7302" s="4" t="s">
        <v>20329</v>
      </c>
      <c r="B7302" s="4" t="s">
        <v>20972</v>
      </c>
    </row>
    <row r="7303" spans="1:2" x14ac:dyDescent="0.2">
      <c r="A7303" s="4" t="s">
        <v>1950</v>
      </c>
      <c r="B7303" s="4" t="s">
        <v>3751</v>
      </c>
    </row>
    <row r="7304" spans="1:2" x14ac:dyDescent="0.2">
      <c r="A7304" s="4" t="s">
        <v>575</v>
      </c>
      <c r="B7304" s="4" t="s">
        <v>3752</v>
      </c>
    </row>
    <row r="7305" spans="1:2" x14ac:dyDescent="0.2">
      <c r="A7305" s="4" t="s">
        <v>18060</v>
      </c>
      <c r="B7305" s="4" t="s">
        <v>18993</v>
      </c>
    </row>
    <row r="7306" spans="1:2" x14ac:dyDescent="0.2">
      <c r="A7306" s="4" t="s">
        <v>18063</v>
      </c>
      <c r="B7306" s="4" t="s">
        <v>19094</v>
      </c>
    </row>
    <row r="7307" spans="1:2" x14ac:dyDescent="0.2">
      <c r="A7307" s="4" t="s">
        <v>1947</v>
      </c>
      <c r="B7307" s="4" t="s">
        <v>3748</v>
      </c>
    </row>
    <row r="7308" spans="1:2" x14ac:dyDescent="0.2">
      <c r="A7308" s="4" t="s">
        <v>571</v>
      </c>
      <c r="B7308" s="4" t="s">
        <v>3747</v>
      </c>
    </row>
    <row r="7309" spans="1:2" x14ac:dyDescent="0.2">
      <c r="A7309" s="4" t="s">
        <v>20331</v>
      </c>
      <c r="B7309" s="4" t="s">
        <v>20973</v>
      </c>
    </row>
    <row r="7310" spans="1:2" x14ac:dyDescent="0.2">
      <c r="A7310" s="4" t="s">
        <v>1949</v>
      </c>
      <c r="B7310" s="4" t="s">
        <v>3750</v>
      </c>
    </row>
    <row r="7311" spans="1:2" x14ac:dyDescent="0.2">
      <c r="A7311" s="4" t="s">
        <v>1948</v>
      </c>
      <c r="B7311" s="4" t="s">
        <v>3749</v>
      </c>
    </row>
    <row r="7312" spans="1:2" x14ac:dyDescent="0.2">
      <c r="A7312" s="4" t="s">
        <v>18074</v>
      </c>
      <c r="B7312" s="4" t="s">
        <v>19024</v>
      </c>
    </row>
    <row r="7313" spans="1:2" x14ac:dyDescent="0.2">
      <c r="A7313" s="4" t="s">
        <v>18081</v>
      </c>
      <c r="B7313" s="4" t="s">
        <v>19425</v>
      </c>
    </row>
    <row r="7314" spans="1:2" x14ac:dyDescent="0.2">
      <c r="A7314" s="4" t="s">
        <v>18084</v>
      </c>
      <c r="B7314" s="4" t="s">
        <v>19541</v>
      </c>
    </row>
    <row r="7315" spans="1:2" x14ac:dyDescent="0.2">
      <c r="A7315" s="4" t="s">
        <v>1951</v>
      </c>
      <c r="B7315" s="4" t="s">
        <v>3754</v>
      </c>
    </row>
    <row r="7316" spans="1:2" x14ac:dyDescent="0.2">
      <c r="A7316" s="4" t="s">
        <v>566</v>
      </c>
      <c r="B7316" s="4" t="s">
        <v>3753</v>
      </c>
    </row>
    <row r="7317" spans="1:2" x14ac:dyDescent="0.2">
      <c r="A7317" s="4" t="s">
        <v>563</v>
      </c>
      <c r="B7317" s="4" t="s">
        <v>3755</v>
      </c>
    </row>
    <row r="7318" spans="1:2" x14ac:dyDescent="0.2">
      <c r="A7318" s="4" t="s">
        <v>20030</v>
      </c>
      <c r="B7318" s="4" t="s">
        <v>20974</v>
      </c>
    </row>
    <row r="7319" spans="1:2" x14ac:dyDescent="0.2">
      <c r="A7319" s="4" t="s">
        <v>20334</v>
      </c>
      <c r="B7319" s="4" t="s">
        <v>20975</v>
      </c>
    </row>
    <row r="7320" spans="1:2" x14ac:dyDescent="0.2">
      <c r="A7320" s="4" t="s">
        <v>1952</v>
      </c>
      <c r="B7320" s="4" t="s">
        <v>3756</v>
      </c>
    </row>
    <row r="7321" spans="1:2" x14ac:dyDescent="0.2">
      <c r="A7321" s="4" t="s">
        <v>20326</v>
      </c>
      <c r="B7321" s="4" t="s">
        <v>20976</v>
      </c>
    </row>
    <row r="7322" spans="1:2" x14ac:dyDescent="0.2">
      <c r="A7322" s="4" t="s">
        <v>568</v>
      </c>
      <c r="B7322" s="4" t="s">
        <v>3757</v>
      </c>
    </row>
    <row r="7323" spans="1:2" x14ac:dyDescent="0.2">
      <c r="A7323" s="4" t="s">
        <v>20328</v>
      </c>
      <c r="B7323" s="4" t="s">
        <v>20977</v>
      </c>
    </row>
    <row r="7324" spans="1:2" x14ac:dyDescent="0.2">
      <c r="A7324" s="4" t="s">
        <v>570</v>
      </c>
      <c r="B7324" s="4" t="s">
        <v>3758</v>
      </c>
    </row>
    <row r="7325" spans="1:2" x14ac:dyDescent="0.2">
      <c r="A7325" s="4" t="s">
        <v>1953</v>
      </c>
      <c r="B7325" s="4" t="s">
        <v>3760</v>
      </c>
    </row>
    <row r="7326" spans="1:2" x14ac:dyDescent="0.2">
      <c r="A7326" s="4" t="s">
        <v>574</v>
      </c>
      <c r="B7326" s="4" t="s">
        <v>3759</v>
      </c>
    </row>
    <row r="7327" spans="1:2" x14ac:dyDescent="0.2">
      <c r="A7327" s="4" t="s">
        <v>20024</v>
      </c>
      <c r="B7327" s="4" t="s">
        <v>20978</v>
      </c>
    </row>
    <row r="7328" spans="1:2" x14ac:dyDescent="0.2">
      <c r="A7328" s="4" t="s">
        <v>20330</v>
      </c>
      <c r="B7328" s="4" t="s">
        <v>20979</v>
      </c>
    </row>
    <row r="7329" spans="1:2" x14ac:dyDescent="0.2">
      <c r="A7329" s="4" t="s">
        <v>1957</v>
      </c>
      <c r="B7329" s="4" t="s">
        <v>3765</v>
      </c>
    </row>
    <row r="7330" spans="1:2" x14ac:dyDescent="0.2">
      <c r="A7330" s="4" t="s">
        <v>576</v>
      </c>
      <c r="B7330" s="4" t="s">
        <v>3766</v>
      </c>
    </row>
    <row r="7331" spans="1:2" x14ac:dyDescent="0.2">
      <c r="A7331" s="4" t="s">
        <v>1954</v>
      </c>
      <c r="B7331" s="4" t="s">
        <v>3762</v>
      </c>
    </row>
    <row r="7332" spans="1:2" x14ac:dyDescent="0.2">
      <c r="A7332" s="4" t="s">
        <v>573</v>
      </c>
      <c r="B7332" s="4" t="s">
        <v>3761</v>
      </c>
    </row>
    <row r="7333" spans="1:2" x14ac:dyDescent="0.2">
      <c r="A7333" s="4" t="s">
        <v>20332</v>
      </c>
      <c r="B7333" s="4" t="s">
        <v>20980</v>
      </c>
    </row>
    <row r="7334" spans="1:2" x14ac:dyDescent="0.2">
      <c r="A7334" s="4" t="s">
        <v>1956</v>
      </c>
      <c r="B7334" s="4" t="s">
        <v>3764</v>
      </c>
    </row>
    <row r="7335" spans="1:2" x14ac:dyDescent="0.2">
      <c r="A7335" s="4" t="s">
        <v>1955</v>
      </c>
      <c r="B7335" s="4" t="s">
        <v>3763</v>
      </c>
    </row>
    <row r="7336" spans="1:2" x14ac:dyDescent="0.2">
      <c r="A7336" s="4" t="s">
        <v>18115</v>
      </c>
      <c r="B7336" s="4" t="s">
        <v>19424</v>
      </c>
    </row>
    <row r="7337" spans="1:2" x14ac:dyDescent="0.2">
      <c r="A7337" s="4" t="s">
        <v>18118</v>
      </c>
      <c r="B7337" s="4" t="s">
        <v>19489</v>
      </c>
    </row>
    <row r="7338" spans="1:2" x14ac:dyDescent="0.2">
      <c r="A7338" s="4" t="s">
        <v>1958</v>
      </c>
      <c r="B7338" s="4" t="s">
        <v>3768</v>
      </c>
    </row>
    <row r="7339" spans="1:2" x14ac:dyDescent="0.2">
      <c r="A7339" s="4" t="s">
        <v>565</v>
      </c>
      <c r="B7339" s="4" t="s">
        <v>3767</v>
      </c>
    </row>
    <row r="7340" spans="1:2" x14ac:dyDescent="0.2">
      <c r="A7340" s="4" t="s">
        <v>564</v>
      </c>
      <c r="B7340" s="4" t="s">
        <v>3769</v>
      </c>
    </row>
    <row r="7341" spans="1:2" x14ac:dyDescent="0.2">
      <c r="A7341" s="4" t="s">
        <v>20323</v>
      </c>
      <c r="B7341" s="4" t="s">
        <v>20981</v>
      </c>
    </row>
    <row r="7342" spans="1:2" x14ac:dyDescent="0.2">
      <c r="A7342" s="4" t="s">
        <v>20021</v>
      </c>
      <c r="B7342" s="4" t="s">
        <v>20982</v>
      </c>
    </row>
    <row r="7343" spans="1:2" x14ac:dyDescent="0.2">
      <c r="A7343" s="4" t="s">
        <v>1959</v>
      </c>
      <c r="B7343" s="4" t="s">
        <v>3770</v>
      </c>
    </row>
    <row r="7344" spans="1:2" x14ac:dyDescent="0.2">
      <c r="A7344" s="4" t="s">
        <v>553</v>
      </c>
      <c r="B7344" s="4" t="s">
        <v>3771</v>
      </c>
    </row>
    <row r="7345" spans="1:2" x14ac:dyDescent="0.2">
      <c r="A7345" s="4" t="s">
        <v>20315</v>
      </c>
      <c r="B7345" s="4" t="s">
        <v>20983</v>
      </c>
    </row>
    <row r="7346" spans="1:2" x14ac:dyDescent="0.2">
      <c r="A7346" s="4" t="s">
        <v>555</v>
      </c>
      <c r="B7346" s="4" t="s">
        <v>3772</v>
      </c>
    </row>
    <row r="7347" spans="1:2" x14ac:dyDescent="0.2">
      <c r="A7347" s="4" t="s">
        <v>20317</v>
      </c>
      <c r="B7347" s="4" t="s">
        <v>20984</v>
      </c>
    </row>
    <row r="7348" spans="1:2" x14ac:dyDescent="0.2">
      <c r="A7348" s="4" t="s">
        <v>558</v>
      </c>
      <c r="B7348" s="4" t="s">
        <v>3773</v>
      </c>
    </row>
    <row r="7349" spans="1:2" x14ac:dyDescent="0.2">
      <c r="A7349" s="4" t="s">
        <v>1960</v>
      </c>
      <c r="B7349" s="4" t="s">
        <v>3774</v>
      </c>
    </row>
    <row r="7350" spans="1:2" x14ac:dyDescent="0.2">
      <c r="A7350" s="4" t="s">
        <v>18137</v>
      </c>
      <c r="B7350" s="4" t="s">
        <v>19095</v>
      </c>
    </row>
    <row r="7351" spans="1:2" x14ac:dyDescent="0.2">
      <c r="A7351" s="4" t="s">
        <v>20319</v>
      </c>
      <c r="B7351" s="4" t="s">
        <v>20985</v>
      </c>
    </row>
    <row r="7352" spans="1:2" x14ac:dyDescent="0.2">
      <c r="A7352" s="4" t="s">
        <v>20027</v>
      </c>
      <c r="B7352" s="4" t="s">
        <v>20986</v>
      </c>
    </row>
    <row r="7353" spans="1:2" x14ac:dyDescent="0.2">
      <c r="A7353" s="4" t="s">
        <v>1964</v>
      </c>
      <c r="B7353" s="4" t="s">
        <v>3779</v>
      </c>
    </row>
    <row r="7354" spans="1:2" x14ac:dyDescent="0.2">
      <c r="A7354" s="4" t="s">
        <v>561</v>
      </c>
      <c r="B7354" s="4" t="s">
        <v>3780</v>
      </c>
    </row>
    <row r="7355" spans="1:2" x14ac:dyDescent="0.2">
      <c r="A7355" s="4" t="s">
        <v>18140</v>
      </c>
      <c r="B7355" s="4" t="s">
        <v>19016</v>
      </c>
    </row>
    <row r="7356" spans="1:2" x14ac:dyDescent="0.2">
      <c r="A7356" s="4" t="s">
        <v>18143</v>
      </c>
      <c r="B7356" s="4" t="s">
        <v>19118</v>
      </c>
    </row>
    <row r="7357" spans="1:2" x14ac:dyDescent="0.2">
      <c r="A7357" s="4" t="s">
        <v>557</v>
      </c>
      <c r="B7357" s="4" t="s">
        <v>3775</v>
      </c>
    </row>
    <row r="7358" spans="1:2" x14ac:dyDescent="0.2">
      <c r="A7358" s="4" t="s">
        <v>1961</v>
      </c>
      <c r="B7358" s="4" t="s">
        <v>3776</v>
      </c>
    </row>
    <row r="7359" spans="1:2" x14ac:dyDescent="0.2">
      <c r="A7359" s="4" t="s">
        <v>1962</v>
      </c>
      <c r="B7359" s="4" t="s">
        <v>3777</v>
      </c>
    </row>
    <row r="7360" spans="1:2" x14ac:dyDescent="0.2">
      <c r="A7360" s="4" t="s">
        <v>20321</v>
      </c>
      <c r="B7360" s="4" t="s">
        <v>20987</v>
      </c>
    </row>
    <row r="7361" spans="1:2" x14ac:dyDescent="0.2">
      <c r="A7361" s="4" t="s">
        <v>1963</v>
      </c>
      <c r="B7361" s="4" t="s">
        <v>3778</v>
      </c>
    </row>
    <row r="7362" spans="1:2" x14ac:dyDescent="0.2">
      <c r="A7362" s="4" t="s">
        <v>18154</v>
      </c>
      <c r="B7362" s="4" t="s">
        <v>18960</v>
      </c>
    </row>
    <row r="7363" spans="1:2" x14ac:dyDescent="0.2">
      <c r="A7363" s="4" t="s">
        <v>543</v>
      </c>
      <c r="B7363" s="4" t="s">
        <v>3781</v>
      </c>
    </row>
    <row r="7364" spans="1:2" x14ac:dyDescent="0.2">
      <c r="A7364" s="4" t="s">
        <v>303</v>
      </c>
      <c r="B7364" s="4" t="s">
        <v>3782</v>
      </c>
    </row>
    <row r="7365" spans="1:2" x14ac:dyDescent="0.2">
      <c r="A7365" s="4" t="s">
        <v>1965</v>
      </c>
      <c r="B7365" s="4" t="s">
        <v>3783</v>
      </c>
    </row>
    <row r="7366" spans="1:2" x14ac:dyDescent="0.2">
      <c r="A7366" s="4" t="s">
        <v>549</v>
      </c>
      <c r="B7366" s="4" t="s">
        <v>3784</v>
      </c>
    </row>
    <row r="7367" spans="1:2" x14ac:dyDescent="0.2">
      <c r="A7367" s="4" t="s">
        <v>1966</v>
      </c>
      <c r="B7367" s="4" t="s">
        <v>3785</v>
      </c>
    </row>
    <row r="7368" spans="1:2" x14ac:dyDescent="0.2">
      <c r="A7368" s="4" t="s">
        <v>18171</v>
      </c>
      <c r="B7368" s="4" t="s">
        <v>19065</v>
      </c>
    </row>
    <row r="7369" spans="1:2" x14ac:dyDescent="0.2">
      <c r="A7369" s="4" t="s">
        <v>18174</v>
      </c>
      <c r="B7369" s="4" t="s">
        <v>19035</v>
      </c>
    </row>
    <row r="7370" spans="1:2" x14ac:dyDescent="0.2">
      <c r="A7370" s="4" t="s">
        <v>20484</v>
      </c>
      <c r="B7370" s="4" t="s">
        <v>20988</v>
      </c>
    </row>
    <row r="7371" spans="1:2" x14ac:dyDescent="0.2">
      <c r="A7371" s="4" t="s">
        <v>20324</v>
      </c>
      <c r="B7371" s="4" t="s">
        <v>20989</v>
      </c>
    </row>
    <row r="7372" spans="1:2" x14ac:dyDescent="0.2">
      <c r="A7372" s="4" t="s">
        <v>20022</v>
      </c>
      <c r="B7372" s="4" t="s">
        <v>20990</v>
      </c>
    </row>
    <row r="7373" spans="1:2" x14ac:dyDescent="0.2">
      <c r="A7373" s="4" t="s">
        <v>1967</v>
      </c>
      <c r="B7373" s="4" t="s">
        <v>3786</v>
      </c>
    </row>
    <row r="7374" spans="1:2" x14ac:dyDescent="0.2">
      <c r="A7374" s="4" t="s">
        <v>554</v>
      </c>
      <c r="B7374" s="4" t="s">
        <v>3787</v>
      </c>
    </row>
    <row r="7375" spans="1:2" x14ac:dyDescent="0.2">
      <c r="A7375" s="4" t="s">
        <v>20316</v>
      </c>
      <c r="B7375" s="4" t="s">
        <v>20991</v>
      </c>
    </row>
    <row r="7376" spans="1:2" x14ac:dyDescent="0.2">
      <c r="A7376" s="4" t="s">
        <v>556</v>
      </c>
      <c r="B7376" s="4" t="s">
        <v>3788</v>
      </c>
    </row>
    <row r="7377" spans="1:2" x14ac:dyDescent="0.2">
      <c r="A7377" s="4" t="s">
        <v>20318</v>
      </c>
      <c r="B7377" s="4" t="s">
        <v>20992</v>
      </c>
    </row>
    <row r="7378" spans="1:2" x14ac:dyDescent="0.2">
      <c r="A7378" s="4" t="s">
        <v>560</v>
      </c>
      <c r="B7378" s="4" t="s">
        <v>3789</v>
      </c>
    </row>
    <row r="7379" spans="1:2" x14ac:dyDescent="0.2">
      <c r="A7379" s="4" t="s">
        <v>1968</v>
      </c>
      <c r="B7379" s="4" t="s">
        <v>3790</v>
      </c>
    </row>
    <row r="7380" spans="1:2" x14ac:dyDescent="0.2">
      <c r="A7380" s="4" t="s">
        <v>20320</v>
      </c>
      <c r="B7380" s="4" t="s">
        <v>20993</v>
      </c>
    </row>
    <row r="7381" spans="1:2" x14ac:dyDescent="0.2">
      <c r="A7381" s="4" t="s">
        <v>20028</v>
      </c>
      <c r="B7381" s="4" t="s">
        <v>20994</v>
      </c>
    </row>
    <row r="7382" spans="1:2" x14ac:dyDescent="0.2">
      <c r="A7382" s="4" t="s">
        <v>1972</v>
      </c>
      <c r="B7382" s="4" t="s">
        <v>3795</v>
      </c>
    </row>
    <row r="7383" spans="1:2" x14ac:dyDescent="0.2">
      <c r="A7383" s="4" t="s">
        <v>562</v>
      </c>
      <c r="B7383" s="4" t="s">
        <v>3796</v>
      </c>
    </row>
    <row r="7384" spans="1:2" x14ac:dyDescent="0.2">
      <c r="A7384" s="4" t="s">
        <v>559</v>
      </c>
      <c r="B7384" s="4" t="s">
        <v>3791</v>
      </c>
    </row>
    <row r="7385" spans="1:2" x14ac:dyDescent="0.2">
      <c r="A7385" s="4" t="s">
        <v>1969</v>
      </c>
      <c r="B7385" s="4" t="s">
        <v>3792</v>
      </c>
    </row>
    <row r="7386" spans="1:2" x14ac:dyDescent="0.2">
      <c r="A7386" s="4" t="s">
        <v>1970</v>
      </c>
      <c r="B7386" s="4" t="s">
        <v>3793</v>
      </c>
    </row>
    <row r="7387" spans="1:2" x14ac:dyDescent="0.2">
      <c r="A7387" s="4" t="s">
        <v>20322</v>
      </c>
      <c r="B7387" s="4" t="s">
        <v>20995</v>
      </c>
    </row>
    <row r="7388" spans="1:2" x14ac:dyDescent="0.2">
      <c r="A7388" s="4" t="s">
        <v>1971</v>
      </c>
      <c r="B7388" s="4" t="s">
        <v>3794</v>
      </c>
    </row>
    <row r="7389" spans="1:2" x14ac:dyDescent="0.2">
      <c r="A7389" s="4" t="s">
        <v>544</v>
      </c>
      <c r="B7389" s="4" t="s">
        <v>3797</v>
      </c>
    </row>
    <row r="7390" spans="1:2" x14ac:dyDescent="0.2">
      <c r="A7390" s="4" t="s">
        <v>304</v>
      </c>
      <c r="B7390" s="4" t="s">
        <v>3798</v>
      </c>
    </row>
    <row r="7391" spans="1:2" x14ac:dyDescent="0.2">
      <c r="A7391" s="4" t="s">
        <v>1973</v>
      </c>
      <c r="B7391" s="4" t="s">
        <v>3799</v>
      </c>
    </row>
    <row r="7392" spans="1:2" x14ac:dyDescent="0.2">
      <c r="A7392" s="4" t="s">
        <v>550</v>
      </c>
      <c r="B7392" s="4" t="s">
        <v>3800</v>
      </c>
    </row>
    <row r="7393" spans="1:2" x14ac:dyDescent="0.2">
      <c r="A7393" s="4" t="s">
        <v>1974</v>
      </c>
      <c r="B7393" s="4" t="s">
        <v>3801</v>
      </c>
    </row>
    <row r="7394" spans="1:2" x14ac:dyDescent="0.2">
      <c r="A7394" s="4" t="s">
        <v>18209</v>
      </c>
      <c r="B7394" s="4" t="s">
        <v>18967</v>
      </c>
    </row>
    <row r="7395" spans="1:2" x14ac:dyDescent="0.2">
      <c r="A7395" s="4" t="s">
        <v>18211</v>
      </c>
      <c r="B7395" s="4" t="s">
        <v>18945</v>
      </c>
    </row>
    <row r="7396" spans="1:2" x14ac:dyDescent="0.2">
      <c r="A7396" s="4" t="s">
        <v>18214</v>
      </c>
      <c r="B7396" s="4" t="s">
        <v>18964</v>
      </c>
    </row>
    <row r="7397" spans="1:2" x14ac:dyDescent="0.2">
      <c r="A7397" s="4" t="s">
        <v>18216</v>
      </c>
      <c r="B7397" s="4" t="s">
        <v>18961</v>
      </c>
    </row>
    <row r="7398" spans="1:2" x14ac:dyDescent="0.2">
      <c r="A7398" s="4" t="s">
        <v>18219</v>
      </c>
      <c r="B7398" s="4" t="s">
        <v>19062</v>
      </c>
    </row>
    <row r="7399" spans="1:2" x14ac:dyDescent="0.2">
      <c r="A7399" s="4" t="s">
        <v>18222</v>
      </c>
      <c r="B7399" s="4" t="s">
        <v>18910</v>
      </c>
    </row>
    <row r="7400" spans="1:2" x14ac:dyDescent="0.2">
      <c r="A7400" s="4" t="s">
        <v>18225</v>
      </c>
      <c r="B7400" s="4" t="s">
        <v>19121</v>
      </c>
    </row>
    <row r="7401" spans="1:2" x14ac:dyDescent="0.2">
      <c r="A7401" s="4" t="s">
        <v>18228</v>
      </c>
      <c r="B7401" s="4" t="s">
        <v>18947</v>
      </c>
    </row>
    <row r="7402" spans="1:2" x14ac:dyDescent="0.2">
      <c r="A7402" s="4" t="s">
        <v>20011</v>
      </c>
      <c r="B7402" s="4" t="s">
        <v>20996</v>
      </c>
    </row>
    <row r="7403" spans="1:2" x14ac:dyDescent="0.2">
      <c r="A7403" s="4" t="s">
        <v>20305</v>
      </c>
      <c r="B7403" s="4" t="s">
        <v>20997</v>
      </c>
    </row>
    <row r="7404" spans="1:2" x14ac:dyDescent="0.2">
      <c r="A7404" s="4" t="s">
        <v>1975</v>
      </c>
      <c r="B7404" s="4" t="s">
        <v>3802</v>
      </c>
    </row>
    <row r="7405" spans="1:2" x14ac:dyDescent="0.2">
      <c r="A7405" s="4" t="s">
        <v>672</v>
      </c>
      <c r="B7405" s="4" t="s">
        <v>3803</v>
      </c>
    </row>
    <row r="7406" spans="1:2" x14ac:dyDescent="0.2">
      <c r="A7406" s="4" t="s">
        <v>20657</v>
      </c>
      <c r="B7406" s="4" t="s">
        <v>25309</v>
      </c>
    </row>
    <row r="7407" spans="1:2" x14ac:dyDescent="0.2">
      <c r="A7407" s="4" t="s">
        <v>20683</v>
      </c>
      <c r="B7407" s="4" t="s">
        <v>25310</v>
      </c>
    </row>
    <row r="7408" spans="1:2" x14ac:dyDescent="0.2">
      <c r="A7408" s="4" t="s">
        <v>21092</v>
      </c>
      <c r="B7408" s="4" t="s">
        <v>25311</v>
      </c>
    </row>
    <row r="7409" spans="1:2" x14ac:dyDescent="0.2">
      <c r="A7409" s="4" t="s">
        <v>20007</v>
      </c>
      <c r="B7409" s="4" t="s">
        <v>20998</v>
      </c>
    </row>
    <row r="7410" spans="1:2" x14ac:dyDescent="0.2">
      <c r="A7410" s="4" t="s">
        <v>20311</v>
      </c>
      <c r="B7410" s="4" t="s">
        <v>20999</v>
      </c>
    </row>
    <row r="7411" spans="1:2" x14ac:dyDescent="0.2">
      <c r="A7411" s="4" t="s">
        <v>1976</v>
      </c>
      <c r="B7411" s="4" t="s">
        <v>3804</v>
      </c>
    </row>
    <row r="7412" spans="1:2" x14ac:dyDescent="0.2">
      <c r="A7412" s="4" t="s">
        <v>666</v>
      </c>
      <c r="B7412" s="4" t="s">
        <v>3805</v>
      </c>
    </row>
    <row r="7413" spans="1:2" x14ac:dyDescent="0.2">
      <c r="A7413" s="4" t="s">
        <v>21166</v>
      </c>
      <c r="B7413" s="4" t="s">
        <v>25312</v>
      </c>
    </row>
    <row r="7414" spans="1:2" x14ac:dyDescent="0.2">
      <c r="A7414" s="4" t="s">
        <v>20016</v>
      </c>
      <c r="B7414" s="4" t="s">
        <v>21000</v>
      </c>
    </row>
    <row r="7415" spans="1:2" x14ac:dyDescent="0.2">
      <c r="A7415" s="4" t="s">
        <v>20309</v>
      </c>
      <c r="B7415" s="4" t="s">
        <v>21001</v>
      </c>
    </row>
    <row r="7416" spans="1:2" x14ac:dyDescent="0.2">
      <c r="A7416" s="4" t="s">
        <v>1977</v>
      </c>
      <c r="B7416" s="4" t="s">
        <v>3806</v>
      </c>
    </row>
    <row r="7417" spans="1:2" x14ac:dyDescent="0.2">
      <c r="A7417" s="4" t="s">
        <v>668</v>
      </c>
      <c r="B7417" s="4" t="s">
        <v>3807</v>
      </c>
    </row>
    <row r="7418" spans="1:2" x14ac:dyDescent="0.2">
      <c r="A7418" s="4" t="s">
        <v>1978</v>
      </c>
      <c r="B7418" s="4" t="s">
        <v>3808</v>
      </c>
    </row>
    <row r="7419" spans="1:2" x14ac:dyDescent="0.2">
      <c r="A7419" s="4" t="s">
        <v>664</v>
      </c>
      <c r="B7419" s="4" t="s">
        <v>3809</v>
      </c>
    </row>
    <row r="7420" spans="1:2" x14ac:dyDescent="0.2">
      <c r="A7420" s="4" t="s">
        <v>20009</v>
      </c>
      <c r="B7420" s="4" t="s">
        <v>21002</v>
      </c>
    </row>
    <row r="7421" spans="1:2" x14ac:dyDescent="0.2">
      <c r="A7421" s="4" t="s">
        <v>20307</v>
      </c>
      <c r="B7421" s="4" t="s">
        <v>21003</v>
      </c>
    </row>
    <row r="7422" spans="1:2" x14ac:dyDescent="0.2">
      <c r="A7422" s="4" t="s">
        <v>1979</v>
      </c>
      <c r="B7422" s="4" t="s">
        <v>3810</v>
      </c>
    </row>
    <row r="7423" spans="1:2" x14ac:dyDescent="0.2">
      <c r="A7423" s="4" t="s">
        <v>670</v>
      </c>
      <c r="B7423" s="4" t="s">
        <v>3811</v>
      </c>
    </row>
    <row r="7424" spans="1:2" x14ac:dyDescent="0.2">
      <c r="A7424" s="4" t="s">
        <v>20012</v>
      </c>
      <c r="B7424" s="4" t="s">
        <v>21004</v>
      </c>
    </row>
    <row r="7425" spans="1:2" x14ac:dyDescent="0.2">
      <c r="A7425" s="4" t="s">
        <v>20306</v>
      </c>
      <c r="B7425" s="4" t="s">
        <v>21005</v>
      </c>
    </row>
    <row r="7426" spans="1:2" x14ac:dyDescent="0.2">
      <c r="A7426" s="4" t="s">
        <v>1980</v>
      </c>
      <c r="B7426" s="4" t="s">
        <v>3812</v>
      </c>
    </row>
    <row r="7427" spans="1:2" x14ac:dyDescent="0.2">
      <c r="A7427" s="4" t="s">
        <v>673</v>
      </c>
      <c r="B7427" s="4" t="s">
        <v>3813</v>
      </c>
    </row>
    <row r="7428" spans="1:2" x14ac:dyDescent="0.2">
      <c r="A7428" s="4" t="s">
        <v>20658</v>
      </c>
      <c r="B7428" s="4" t="s">
        <v>25313</v>
      </c>
    </row>
    <row r="7429" spans="1:2" x14ac:dyDescent="0.2">
      <c r="A7429" s="4" t="s">
        <v>20684</v>
      </c>
      <c r="B7429" s="4" t="s">
        <v>25314</v>
      </c>
    </row>
    <row r="7430" spans="1:2" x14ac:dyDescent="0.2">
      <c r="A7430" s="4" t="s">
        <v>21093</v>
      </c>
      <c r="B7430" s="4" t="s">
        <v>25315</v>
      </c>
    </row>
    <row r="7431" spans="1:2" x14ac:dyDescent="0.2">
      <c r="A7431" s="4" t="s">
        <v>20008</v>
      </c>
      <c r="B7431" s="4" t="s">
        <v>21006</v>
      </c>
    </row>
    <row r="7432" spans="1:2" x14ac:dyDescent="0.2">
      <c r="A7432" s="4" t="s">
        <v>20312</v>
      </c>
      <c r="B7432" s="4" t="s">
        <v>21007</v>
      </c>
    </row>
    <row r="7433" spans="1:2" x14ac:dyDescent="0.2">
      <c r="A7433" s="4" t="s">
        <v>1981</v>
      </c>
      <c r="B7433" s="4" t="s">
        <v>3814</v>
      </c>
    </row>
    <row r="7434" spans="1:2" x14ac:dyDescent="0.2">
      <c r="A7434" s="4" t="s">
        <v>667</v>
      </c>
      <c r="B7434" s="4" t="s">
        <v>3815</v>
      </c>
    </row>
    <row r="7435" spans="1:2" x14ac:dyDescent="0.2">
      <c r="A7435" s="4" t="s">
        <v>21167</v>
      </c>
      <c r="B7435" s="4" t="s">
        <v>25316</v>
      </c>
    </row>
    <row r="7436" spans="1:2" x14ac:dyDescent="0.2">
      <c r="A7436" s="4" t="s">
        <v>20017</v>
      </c>
      <c r="B7436" s="4" t="s">
        <v>21008</v>
      </c>
    </row>
    <row r="7437" spans="1:2" x14ac:dyDescent="0.2">
      <c r="A7437" s="4" t="s">
        <v>20310</v>
      </c>
      <c r="B7437" s="4" t="s">
        <v>21009</v>
      </c>
    </row>
    <row r="7438" spans="1:2" x14ac:dyDescent="0.2">
      <c r="A7438" s="4" t="s">
        <v>1982</v>
      </c>
      <c r="B7438" s="4" t="s">
        <v>3816</v>
      </c>
    </row>
    <row r="7439" spans="1:2" x14ac:dyDescent="0.2">
      <c r="A7439" s="4" t="s">
        <v>669</v>
      </c>
      <c r="B7439" s="4" t="s">
        <v>3817</v>
      </c>
    </row>
    <row r="7440" spans="1:2" x14ac:dyDescent="0.2">
      <c r="A7440" s="4" t="s">
        <v>1983</v>
      </c>
      <c r="B7440" s="4" t="s">
        <v>3818</v>
      </c>
    </row>
    <row r="7441" spans="1:2" x14ac:dyDescent="0.2">
      <c r="A7441" s="4" t="s">
        <v>665</v>
      </c>
      <c r="B7441" s="4" t="s">
        <v>3819</v>
      </c>
    </row>
    <row r="7442" spans="1:2" x14ac:dyDescent="0.2">
      <c r="A7442" s="4" t="s">
        <v>20010</v>
      </c>
      <c r="B7442" s="4" t="s">
        <v>21010</v>
      </c>
    </row>
    <row r="7443" spans="1:2" x14ac:dyDescent="0.2">
      <c r="A7443" s="4" t="s">
        <v>20308</v>
      </c>
      <c r="B7443" s="4" t="s">
        <v>21011</v>
      </c>
    </row>
    <row r="7444" spans="1:2" x14ac:dyDescent="0.2">
      <c r="A7444" s="4" t="s">
        <v>1984</v>
      </c>
      <c r="B7444" s="4" t="s">
        <v>3820</v>
      </c>
    </row>
    <row r="7445" spans="1:2" x14ac:dyDescent="0.2">
      <c r="A7445" s="4" t="s">
        <v>671</v>
      </c>
      <c r="B7445" s="4" t="s">
        <v>3821</v>
      </c>
    </row>
    <row r="7446" spans="1:2" x14ac:dyDescent="0.2">
      <c r="A7446" s="4" t="s">
        <v>20005</v>
      </c>
      <c r="B7446" s="4" t="s">
        <v>21012</v>
      </c>
    </row>
    <row r="7447" spans="1:2" x14ac:dyDescent="0.2">
      <c r="A7447" s="4" t="s">
        <v>20300</v>
      </c>
      <c r="B7447" s="4" t="s">
        <v>21013</v>
      </c>
    </row>
    <row r="7448" spans="1:2" x14ac:dyDescent="0.2">
      <c r="A7448" s="4" t="s">
        <v>1985</v>
      </c>
      <c r="B7448" s="4" t="s">
        <v>3822</v>
      </c>
    </row>
    <row r="7449" spans="1:2" x14ac:dyDescent="0.2">
      <c r="A7449" s="4" t="s">
        <v>662</v>
      </c>
      <c r="B7449" s="4" t="s">
        <v>3823</v>
      </c>
    </row>
    <row r="7450" spans="1:2" x14ac:dyDescent="0.2">
      <c r="A7450" s="4" t="s">
        <v>20560</v>
      </c>
      <c r="B7450" s="4" t="s">
        <v>25317</v>
      </c>
    </row>
    <row r="7451" spans="1:2" x14ac:dyDescent="0.2">
      <c r="A7451" s="4" t="s">
        <v>20003</v>
      </c>
      <c r="B7451" s="4" t="s">
        <v>21014</v>
      </c>
    </row>
    <row r="7452" spans="1:2" x14ac:dyDescent="0.2">
      <c r="A7452" s="4" t="s">
        <v>20302</v>
      </c>
      <c r="B7452" s="4" t="s">
        <v>21015</v>
      </c>
    </row>
    <row r="7453" spans="1:2" x14ac:dyDescent="0.2">
      <c r="A7453" s="4" t="s">
        <v>1986</v>
      </c>
      <c r="B7453" s="4" t="s">
        <v>3824</v>
      </c>
    </row>
    <row r="7454" spans="1:2" x14ac:dyDescent="0.2">
      <c r="A7454" s="4" t="s">
        <v>674</v>
      </c>
      <c r="B7454" s="4" t="s">
        <v>3825</v>
      </c>
    </row>
    <row r="7455" spans="1:2" x14ac:dyDescent="0.2">
      <c r="A7455" s="4" t="s">
        <v>676</v>
      </c>
      <c r="B7455" s="4" t="s">
        <v>3826</v>
      </c>
    </row>
    <row r="7456" spans="1:2" x14ac:dyDescent="0.2">
      <c r="A7456" s="4" t="s">
        <v>1987</v>
      </c>
      <c r="B7456" s="4" t="s">
        <v>3827</v>
      </c>
    </row>
    <row r="7457" spans="1:2" x14ac:dyDescent="0.2">
      <c r="A7457" s="4" t="s">
        <v>660</v>
      </c>
      <c r="B7457" s="4" t="s">
        <v>3828</v>
      </c>
    </row>
    <row r="7458" spans="1:2" x14ac:dyDescent="0.2">
      <c r="A7458" s="4" t="s">
        <v>20006</v>
      </c>
      <c r="B7458" s="4" t="s">
        <v>21016</v>
      </c>
    </row>
    <row r="7459" spans="1:2" x14ac:dyDescent="0.2">
      <c r="A7459" s="4" t="s">
        <v>20301</v>
      </c>
      <c r="B7459" s="4" t="s">
        <v>21017</v>
      </c>
    </row>
    <row r="7460" spans="1:2" x14ac:dyDescent="0.2">
      <c r="A7460" s="4" t="s">
        <v>1988</v>
      </c>
      <c r="B7460" s="4" t="s">
        <v>3829</v>
      </c>
    </row>
    <row r="7461" spans="1:2" x14ac:dyDescent="0.2">
      <c r="A7461" s="4" t="s">
        <v>663</v>
      </c>
      <c r="B7461" s="4" t="s">
        <v>3830</v>
      </c>
    </row>
    <row r="7462" spans="1:2" x14ac:dyDescent="0.2">
      <c r="A7462" s="4" t="s">
        <v>20561</v>
      </c>
      <c r="B7462" s="4" t="s">
        <v>25318</v>
      </c>
    </row>
    <row r="7463" spans="1:2" x14ac:dyDescent="0.2">
      <c r="A7463" s="4" t="s">
        <v>20004</v>
      </c>
      <c r="B7463" s="4" t="s">
        <v>21018</v>
      </c>
    </row>
    <row r="7464" spans="1:2" x14ac:dyDescent="0.2">
      <c r="A7464" s="4" t="s">
        <v>20303</v>
      </c>
      <c r="B7464" s="4" t="s">
        <v>21019</v>
      </c>
    </row>
    <row r="7465" spans="1:2" x14ac:dyDescent="0.2">
      <c r="A7465" s="4" t="s">
        <v>1989</v>
      </c>
      <c r="B7465" s="4" t="s">
        <v>3831</v>
      </c>
    </row>
    <row r="7466" spans="1:2" x14ac:dyDescent="0.2">
      <c r="A7466" s="4" t="s">
        <v>675</v>
      </c>
      <c r="B7466" s="4" t="s">
        <v>3832</v>
      </c>
    </row>
    <row r="7467" spans="1:2" x14ac:dyDescent="0.2">
      <c r="A7467" s="4" t="s">
        <v>677</v>
      </c>
      <c r="B7467" s="4" t="s">
        <v>3833</v>
      </c>
    </row>
    <row r="7468" spans="1:2" x14ac:dyDescent="0.2">
      <c r="A7468" s="4" t="s">
        <v>1990</v>
      </c>
      <c r="B7468" s="4" t="s">
        <v>3834</v>
      </c>
    </row>
    <row r="7469" spans="1:2" x14ac:dyDescent="0.2">
      <c r="A7469" s="4" t="s">
        <v>661</v>
      </c>
      <c r="B7469" s="4" t="s">
        <v>3835</v>
      </c>
    </row>
    <row r="7470" spans="1:2" x14ac:dyDescent="0.2">
      <c r="A7470" s="4" t="s">
        <v>1991</v>
      </c>
      <c r="B7470" s="4" t="s">
        <v>3836</v>
      </c>
    </row>
    <row r="7471" spans="1:2" x14ac:dyDescent="0.2">
      <c r="A7471" s="4" t="s">
        <v>1992</v>
      </c>
      <c r="B7471" s="4" t="s">
        <v>3837</v>
      </c>
    </row>
    <row r="7472" spans="1:2" x14ac:dyDescent="0.2">
      <c r="A7472" s="4" t="s">
        <v>18303</v>
      </c>
      <c r="B7472" s="4" t="s">
        <v>19506</v>
      </c>
    </row>
    <row r="7473" spans="1:2" x14ac:dyDescent="0.2">
      <c r="A7473" s="4" t="s">
        <v>18306</v>
      </c>
      <c r="B7473" s="4" t="s">
        <v>19631</v>
      </c>
    </row>
    <row r="7474" spans="1:2" x14ac:dyDescent="0.2">
      <c r="A7474" s="4" t="s">
        <v>1993</v>
      </c>
      <c r="B7474" s="4" t="s">
        <v>3838</v>
      </c>
    </row>
    <row r="7475" spans="1:2" x14ac:dyDescent="0.2">
      <c r="A7475" s="4" t="s">
        <v>1994</v>
      </c>
      <c r="B7475" s="4" t="s">
        <v>3839</v>
      </c>
    </row>
    <row r="7476" spans="1:2" x14ac:dyDescent="0.2">
      <c r="A7476" s="4" t="s">
        <v>1995</v>
      </c>
      <c r="B7476" s="4" t="s">
        <v>3840</v>
      </c>
    </row>
    <row r="7477" spans="1:2" x14ac:dyDescent="0.2">
      <c r="A7477" s="4" t="s">
        <v>1996</v>
      </c>
      <c r="B7477" s="4" t="s">
        <v>3841</v>
      </c>
    </row>
    <row r="7478" spans="1:2" x14ac:dyDescent="0.2">
      <c r="A7478" s="4" t="s">
        <v>1997</v>
      </c>
      <c r="B7478" s="4" t="s">
        <v>3842</v>
      </c>
    </row>
    <row r="7479" spans="1:2" x14ac:dyDescent="0.2">
      <c r="A7479" s="4" t="s">
        <v>18319</v>
      </c>
      <c r="B7479" s="4" t="s">
        <v>19401</v>
      </c>
    </row>
    <row r="7480" spans="1:2" x14ac:dyDescent="0.2">
      <c r="A7480" s="4" t="s">
        <v>18322</v>
      </c>
      <c r="B7480" s="4" t="s">
        <v>19598</v>
      </c>
    </row>
    <row r="7481" spans="1:2" x14ac:dyDescent="0.2">
      <c r="A7481" s="4" t="s">
        <v>1998</v>
      </c>
      <c r="B7481" s="4" t="s">
        <v>3843</v>
      </c>
    </row>
    <row r="7482" spans="1:2" x14ac:dyDescent="0.2">
      <c r="A7482" s="4" t="s">
        <v>1999</v>
      </c>
      <c r="B7482" s="4" t="s">
        <v>3844</v>
      </c>
    </row>
    <row r="7483" spans="1:2" x14ac:dyDescent="0.2">
      <c r="A7483" s="4" t="s">
        <v>2000</v>
      </c>
      <c r="B7483" s="4" t="s">
        <v>3845</v>
      </c>
    </row>
    <row r="7484" spans="1:2" x14ac:dyDescent="0.2">
      <c r="A7484" s="4" t="s">
        <v>2001</v>
      </c>
      <c r="B7484" s="4" t="s">
        <v>3846</v>
      </c>
    </row>
    <row r="7485" spans="1:2" x14ac:dyDescent="0.2">
      <c r="A7485" s="4" t="s">
        <v>2002</v>
      </c>
      <c r="B7485" s="4" t="s">
        <v>3847</v>
      </c>
    </row>
    <row r="7486" spans="1:2" x14ac:dyDescent="0.2">
      <c r="A7486" s="4" t="s">
        <v>2003</v>
      </c>
      <c r="B7486" s="4" t="s">
        <v>3848</v>
      </c>
    </row>
    <row r="7487" spans="1:2" x14ac:dyDescent="0.2">
      <c r="A7487" s="4" t="s">
        <v>2004</v>
      </c>
      <c r="B7487" s="4" t="s">
        <v>3849</v>
      </c>
    </row>
    <row r="7488" spans="1:2" x14ac:dyDescent="0.2">
      <c r="A7488" s="4" t="s">
        <v>2005</v>
      </c>
      <c r="B7488" s="4" t="s">
        <v>3850</v>
      </c>
    </row>
    <row r="7489" spans="1:2" x14ac:dyDescent="0.2">
      <c r="A7489" s="4" t="s">
        <v>2006</v>
      </c>
      <c r="B7489" s="4" t="s">
        <v>3851</v>
      </c>
    </row>
    <row r="7490" spans="1:2" x14ac:dyDescent="0.2">
      <c r="A7490" s="4" t="s">
        <v>2007</v>
      </c>
      <c r="B7490" s="4" t="s">
        <v>3852</v>
      </c>
    </row>
    <row r="7491" spans="1:2" x14ac:dyDescent="0.2">
      <c r="A7491" s="4" t="s">
        <v>2008</v>
      </c>
      <c r="B7491" s="4" t="s">
        <v>3853</v>
      </c>
    </row>
    <row r="7492" spans="1:2" x14ac:dyDescent="0.2">
      <c r="A7492" s="4" t="s">
        <v>2009</v>
      </c>
      <c r="B7492" s="4" t="s">
        <v>3854</v>
      </c>
    </row>
    <row r="7493" spans="1:2" x14ac:dyDescent="0.2">
      <c r="A7493" s="4" t="s">
        <v>2010</v>
      </c>
      <c r="B7493" s="4" t="s">
        <v>3855</v>
      </c>
    </row>
    <row r="7494" spans="1:2" x14ac:dyDescent="0.2">
      <c r="A7494" s="4" t="s">
        <v>2011</v>
      </c>
      <c r="B7494" s="4" t="s">
        <v>3856</v>
      </c>
    </row>
    <row r="7495" spans="1:2" x14ac:dyDescent="0.2">
      <c r="A7495" s="4" t="s">
        <v>2012</v>
      </c>
      <c r="B7495" s="4" t="s">
        <v>3857</v>
      </c>
    </row>
    <row r="7496" spans="1:2" x14ac:dyDescent="0.2">
      <c r="A7496" s="4" t="s">
        <v>2013</v>
      </c>
      <c r="B7496" s="4" t="s">
        <v>3858</v>
      </c>
    </row>
    <row r="7497" spans="1:2" x14ac:dyDescent="0.2">
      <c r="A7497" s="4" t="s">
        <v>2014</v>
      </c>
      <c r="B7497" s="4" t="s">
        <v>3859</v>
      </c>
    </row>
    <row r="7498" spans="1:2" x14ac:dyDescent="0.2">
      <c r="A7498" s="4" t="s">
        <v>2015</v>
      </c>
      <c r="B7498" s="4" t="s">
        <v>3860</v>
      </c>
    </row>
    <row r="7499" spans="1:2" x14ac:dyDescent="0.2">
      <c r="A7499" s="4" t="s">
        <v>2016</v>
      </c>
      <c r="B7499" s="4" t="s">
        <v>3861</v>
      </c>
    </row>
    <row r="7500" spans="1:2" x14ac:dyDescent="0.2">
      <c r="A7500" s="4" t="s">
        <v>2017</v>
      </c>
      <c r="B7500" s="4" t="s">
        <v>3862</v>
      </c>
    </row>
    <row r="7501" spans="1:2" x14ac:dyDescent="0.2">
      <c r="A7501" s="4" t="s">
        <v>2018</v>
      </c>
      <c r="B7501" s="4" t="s">
        <v>3863</v>
      </c>
    </row>
    <row r="7502" spans="1:2" x14ac:dyDescent="0.2">
      <c r="A7502" s="4" t="s">
        <v>2019</v>
      </c>
      <c r="B7502" s="4" t="s">
        <v>3864</v>
      </c>
    </row>
    <row r="7503" spans="1:2" x14ac:dyDescent="0.2">
      <c r="A7503" s="4" t="s">
        <v>2020</v>
      </c>
      <c r="B7503" s="4" t="s">
        <v>3865</v>
      </c>
    </row>
    <row r="7504" spans="1:2" x14ac:dyDescent="0.2">
      <c r="A7504" s="4" t="s">
        <v>2021</v>
      </c>
      <c r="B7504" s="4" t="s">
        <v>3866</v>
      </c>
    </row>
    <row r="7505" spans="1:2" x14ac:dyDescent="0.2">
      <c r="A7505" s="4" t="s">
        <v>18373</v>
      </c>
      <c r="B7505" s="4" t="s">
        <v>19499</v>
      </c>
    </row>
    <row r="7506" spans="1:2" x14ac:dyDescent="0.2">
      <c r="A7506" s="4" t="s">
        <v>18376</v>
      </c>
      <c r="B7506" s="4" t="s">
        <v>19619</v>
      </c>
    </row>
    <row r="7507" spans="1:2" x14ac:dyDescent="0.2">
      <c r="A7507" s="4" t="s">
        <v>2022</v>
      </c>
      <c r="B7507" s="4" t="s">
        <v>3867</v>
      </c>
    </row>
    <row r="7508" spans="1:2" x14ac:dyDescent="0.2">
      <c r="A7508" s="4" t="s">
        <v>2023</v>
      </c>
      <c r="B7508" s="4" t="s">
        <v>3868</v>
      </c>
    </row>
    <row r="7509" spans="1:2" x14ac:dyDescent="0.2">
      <c r="A7509" s="4" t="s">
        <v>18383</v>
      </c>
      <c r="B7509" s="4" t="s">
        <v>19632</v>
      </c>
    </row>
    <row r="7510" spans="1:2" x14ac:dyDescent="0.2">
      <c r="A7510" s="4" t="s">
        <v>18386</v>
      </c>
      <c r="B7510" s="4" t="s">
        <v>19522</v>
      </c>
    </row>
    <row r="7511" spans="1:2" x14ac:dyDescent="0.2">
      <c r="A7511" s="4" t="s">
        <v>2024</v>
      </c>
      <c r="B7511" s="4" t="s">
        <v>3869</v>
      </c>
    </row>
    <row r="7512" spans="1:2" x14ac:dyDescent="0.2">
      <c r="A7512" s="4" t="s">
        <v>2025</v>
      </c>
      <c r="B7512" s="4" t="s">
        <v>3870</v>
      </c>
    </row>
    <row r="7513" spans="1:2" x14ac:dyDescent="0.2">
      <c r="A7513" s="4" t="s">
        <v>2026</v>
      </c>
      <c r="B7513" s="4" t="s">
        <v>3871</v>
      </c>
    </row>
    <row r="7514" spans="1:2" x14ac:dyDescent="0.2">
      <c r="A7514" s="4" t="s">
        <v>2027</v>
      </c>
      <c r="B7514" s="4" t="s">
        <v>3872</v>
      </c>
    </row>
    <row r="7515" spans="1:2" x14ac:dyDescent="0.2">
      <c r="A7515" s="4" t="s">
        <v>2028</v>
      </c>
      <c r="B7515" s="4" t="s">
        <v>3873</v>
      </c>
    </row>
    <row r="7516" spans="1:2" x14ac:dyDescent="0.2">
      <c r="A7516" s="4" t="s">
        <v>2029</v>
      </c>
      <c r="B7516" s="4" t="s">
        <v>3874</v>
      </c>
    </row>
    <row r="7517" spans="1:2" x14ac:dyDescent="0.2">
      <c r="A7517" s="4" t="s">
        <v>2030</v>
      </c>
      <c r="B7517" s="4" t="s">
        <v>3875</v>
      </c>
    </row>
    <row r="7518" spans="1:2" x14ac:dyDescent="0.2">
      <c r="A7518" s="4" t="s">
        <v>2031</v>
      </c>
      <c r="B7518" s="4" t="s">
        <v>3876</v>
      </c>
    </row>
    <row r="7519" spans="1:2" x14ac:dyDescent="0.2">
      <c r="A7519" s="4" t="s">
        <v>2032</v>
      </c>
      <c r="B7519" s="4" t="s">
        <v>3877</v>
      </c>
    </row>
    <row r="7520" spans="1:2" x14ac:dyDescent="0.2">
      <c r="A7520" s="4" t="s">
        <v>2033</v>
      </c>
      <c r="B7520" s="4" t="s">
        <v>3878</v>
      </c>
    </row>
    <row r="7521" spans="1:2" x14ac:dyDescent="0.2">
      <c r="A7521" s="4" t="s">
        <v>2034</v>
      </c>
      <c r="B7521" s="4" t="s">
        <v>3879</v>
      </c>
    </row>
    <row r="7522" spans="1:2" x14ac:dyDescent="0.2">
      <c r="A7522" s="4" t="s">
        <v>2035</v>
      </c>
      <c r="B7522" s="4" t="s">
        <v>3880</v>
      </c>
    </row>
    <row r="7523" spans="1:2" x14ac:dyDescent="0.2">
      <c r="A7523" s="4" t="s">
        <v>2036</v>
      </c>
      <c r="B7523" s="4" t="s">
        <v>3881</v>
      </c>
    </row>
    <row r="7524" spans="1:2" x14ac:dyDescent="0.2">
      <c r="A7524" s="4" t="s">
        <v>2037</v>
      </c>
      <c r="B7524" s="4" t="s">
        <v>3882</v>
      </c>
    </row>
    <row r="7525" spans="1:2" x14ac:dyDescent="0.2">
      <c r="A7525" s="4" t="s">
        <v>2038</v>
      </c>
      <c r="B7525" s="4" t="s">
        <v>3883</v>
      </c>
    </row>
    <row r="7526" spans="1:2" x14ac:dyDescent="0.2">
      <c r="A7526" s="4" t="s">
        <v>2039</v>
      </c>
      <c r="B7526" s="4" t="s">
        <v>3884</v>
      </c>
    </row>
    <row r="7527" spans="1:2" x14ac:dyDescent="0.2">
      <c r="A7527" s="4" t="s">
        <v>2040</v>
      </c>
      <c r="B7527" s="4" t="s">
        <v>3885</v>
      </c>
    </row>
    <row r="7528" spans="1:2" x14ac:dyDescent="0.2">
      <c r="A7528" s="4" t="s">
        <v>21040</v>
      </c>
      <c r="B7528" s="4" t="s">
        <v>25319</v>
      </c>
    </row>
    <row r="7529" spans="1:2" x14ac:dyDescent="0.2">
      <c r="A7529" s="4" t="s">
        <v>21085</v>
      </c>
      <c r="B7529" s="4" t="s">
        <v>25320</v>
      </c>
    </row>
    <row r="7530" spans="1:2" x14ac:dyDescent="0.2">
      <c r="A7530" s="4" t="s">
        <v>2041</v>
      </c>
      <c r="B7530" s="4" t="s">
        <v>3886</v>
      </c>
    </row>
    <row r="7531" spans="1:2" x14ac:dyDescent="0.2">
      <c r="A7531" s="4" t="s">
        <v>2042</v>
      </c>
      <c r="B7531" s="4" t="s">
        <v>3887</v>
      </c>
    </row>
    <row r="7532" spans="1:2" x14ac:dyDescent="0.2">
      <c r="A7532" s="4" t="s">
        <v>20680</v>
      </c>
      <c r="B7532" s="4" t="s">
        <v>25321</v>
      </c>
    </row>
    <row r="7533" spans="1:2" x14ac:dyDescent="0.2">
      <c r="A7533" s="4" t="s">
        <v>21079</v>
      </c>
      <c r="B7533" s="4" t="s">
        <v>25322</v>
      </c>
    </row>
    <row r="7534" spans="1:2" x14ac:dyDescent="0.2">
      <c r="A7534" s="4" t="s">
        <v>21086</v>
      </c>
      <c r="B7534" s="4" t="s">
        <v>25323</v>
      </c>
    </row>
    <row r="7535" spans="1:2" x14ac:dyDescent="0.2">
      <c r="A7535" s="4" t="s">
        <v>21078</v>
      </c>
      <c r="B7535" s="4" t="s">
        <v>25324</v>
      </c>
    </row>
    <row r="7536" spans="1:2" x14ac:dyDescent="0.2">
      <c r="A7536" s="4" t="s">
        <v>21084</v>
      </c>
      <c r="B7536" s="4" t="s">
        <v>25325</v>
      </c>
    </row>
    <row r="7537" spans="1:2" x14ac:dyDescent="0.2">
      <c r="A7537" s="4" t="s">
        <v>2043</v>
      </c>
      <c r="B7537" s="4" t="s">
        <v>3888</v>
      </c>
    </row>
    <row r="7538" spans="1:2" x14ac:dyDescent="0.2">
      <c r="A7538" s="4" t="s">
        <v>2044</v>
      </c>
      <c r="B7538" s="4" t="s">
        <v>3889</v>
      </c>
    </row>
    <row r="7539" spans="1:2" x14ac:dyDescent="0.2">
      <c r="A7539" s="4" t="s">
        <v>21080</v>
      </c>
      <c r="B7539" s="4" t="s">
        <v>25326</v>
      </c>
    </row>
    <row r="7540" spans="1:2" x14ac:dyDescent="0.2">
      <c r="A7540" s="4" t="s">
        <v>21087</v>
      </c>
      <c r="B7540" s="4" t="s">
        <v>25327</v>
      </c>
    </row>
    <row r="7541" spans="1:2" x14ac:dyDescent="0.2">
      <c r="A7541" s="4" t="s">
        <v>2045</v>
      </c>
      <c r="B7541" s="4" t="s">
        <v>3890</v>
      </c>
    </row>
    <row r="7542" spans="1:2" x14ac:dyDescent="0.2">
      <c r="A7542" s="4" t="s">
        <v>2046</v>
      </c>
      <c r="B7542" s="4" t="s">
        <v>3891</v>
      </c>
    </row>
    <row r="7543" spans="1:2" x14ac:dyDescent="0.2">
      <c r="A7543" s="4" t="s">
        <v>2047</v>
      </c>
      <c r="B7543" s="4" t="s">
        <v>3892</v>
      </c>
    </row>
    <row r="7544" spans="1:2" x14ac:dyDescent="0.2">
      <c r="A7544" s="4" t="s">
        <v>2048</v>
      </c>
      <c r="B7544" s="4" t="s">
        <v>3893</v>
      </c>
    </row>
    <row r="7545" spans="1:2" x14ac:dyDescent="0.2">
      <c r="A7545" s="4" t="s">
        <v>2049</v>
      </c>
      <c r="B7545" s="4" t="s">
        <v>3894</v>
      </c>
    </row>
    <row r="7546" spans="1:2" x14ac:dyDescent="0.2">
      <c r="A7546" s="4" t="s">
        <v>2050</v>
      </c>
      <c r="B7546" s="4" t="s">
        <v>3895</v>
      </c>
    </row>
    <row r="7547" spans="1:2" x14ac:dyDescent="0.2">
      <c r="A7547" s="4" t="s">
        <v>2051</v>
      </c>
      <c r="B7547" s="4" t="s">
        <v>3896</v>
      </c>
    </row>
    <row r="7548" spans="1:2" x14ac:dyDescent="0.2">
      <c r="A7548" s="4" t="s">
        <v>2052</v>
      </c>
      <c r="B7548" s="4" t="s">
        <v>3897</v>
      </c>
    </row>
    <row r="7549" spans="1:2" x14ac:dyDescent="0.2">
      <c r="A7549" s="4" t="s">
        <v>21042</v>
      </c>
      <c r="B7549" s="4" t="s">
        <v>25328</v>
      </c>
    </row>
    <row r="7550" spans="1:2" x14ac:dyDescent="0.2">
      <c r="A7550" s="4" t="s">
        <v>21089</v>
      </c>
      <c r="B7550" s="4" t="s">
        <v>25329</v>
      </c>
    </row>
    <row r="7551" spans="1:2" x14ac:dyDescent="0.2">
      <c r="A7551" s="4" t="s">
        <v>20357</v>
      </c>
      <c r="B7551" s="4" t="s">
        <v>21020</v>
      </c>
    </row>
    <row r="7552" spans="1:2" x14ac:dyDescent="0.2">
      <c r="A7552" s="4" t="s">
        <v>20075</v>
      </c>
      <c r="B7552" s="4" t="s">
        <v>21021</v>
      </c>
    </row>
    <row r="7553" spans="1:2" x14ac:dyDescent="0.2">
      <c r="A7553" s="4" t="s">
        <v>20678</v>
      </c>
      <c r="B7553" s="4" t="s">
        <v>25330</v>
      </c>
    </row>
    <row r="7554" spans="1:2" x14ac:dyDescent="0.2">
      <c r="A7554" s="4" t="s">
        <v>21082</v>
      </c>
      <c r="B7554" s="4" t="s">
        <v>25331</v>
      </c>
    </row>
    <row r="7555" spans="1:2" x14ac:dyDescent="0.2">
      <c r="A7555" s="4" t="s">
        <v>21090</v>
      </c>
      <c r="B7555" s="4" t="s">
        <v>25332</v>
      </c>
    </row>
    <row r="7556" spans="1:2" x14ac:dyDescent="0.2">
      <c r="A7556" s="4" t="s">
        <v>21081</v>
      </c>
      <c r="B7556" s="4" t="s">
        <v>25333</v>
      </c>
    </row>
    <row r="7557" spans="1:2" x14ac:dyDescent="0.2">
      <c r="A7557" s="4" t="s">
        <v>21088</v>
      </c>
      <c r="B7557" s="4" t="s">
        <v>25334</v>
      </c>
    </row>
    <row r="7558" spans="1:2" x14ac:dyDescent="0.2">
      <c r="A7558" s="4" t="s">
        <v>21083</v>
      </c>
      <c r="B7558" s="4" t="s">
        <v>25335</v>
      </c>
    </row>
    <row r="7559" spans="1:2" x14ac:dyDescent="0.2">
      <c r="A7559" s="4" t="s">
        <v>21091</v>
      </c>
      <c r="B7559" s="4" t="s">
        <v>25336</v>
      </c>
    </row>
    <row r="7560" spans="1:2" x14ac:dyDescent="0.2">
      <c r="A7560" s="4" t="s">
        <v>20358</v>
      </c>
      <c r="B7560" s="4" t="s">
        <v>21022</v>
      </c>
    </row>
    <row r="7561" spans="1:2" x14ac:dyDescent="0.2">
      <c r="A7561" s="4" t="s">
        <v>20076</v>
      </c>
      <c r="B7561" s="4" t="s">
        <v>21023</v>
      </c>
    </row>
    <row r="7562" spans="1:2" x14ac:dyDescent="0.2">
      <c r="A7562" s="4" t="s">
        <v>20360</v>
      </c>
      <c r="B7562" s="4" t="s">
        <v>21024</v>
      </c>
    </row>
    <row r="7563" spans="1:2" x14ac:dyDescent="0.2">
      <c r="A7563" s="4" t="s">
        <v>20078</v>
      </c>
      <c r="B7563" s="4" t="s">
        <v>21025</v>
      </c>
    </row>
    <row r="7564" spans="1:2" x14ac:dyDescent="0.2">
      <c r="A7564" s="4" t="s">
        <v>20359</v>
      </c>
      <c r="B7564" s="4" t="s">
        <v>21026</v>
      </c>
    </row>
    <row r="7565" spans="1:2" x14ac:dyDescent="0.2">
      <c r="A7565" s="4" t="s">
        <v>20077</v>
      </c>
      <c r="B7565" s="4" t="s">
        <v>21027</v>
      </c>
    </row>
    <row r="7566" spans="1:2" x14ac:dyDescent="0.2">
      <c r="A7566" s="4" t="s">
        <v>2053</v>
      </c>
      <c r="B7566" s="4" t="s">
        <v>3898</v>
      </c>
    </row>
    <row r="7567" spans="1:2" x14ac:dyDescent="0.2">
      <c r="A7567" s="4" t="s">
        <v>2054</v>
      </c>
      <c r="B7567" s="4" t="s">
        <v>3899</v>
      </c>
    </row>
    <row r="7568" spans="1:2" x14ac:dyDescent="0.2">
      <c r="A7568" s="4" t="s">
        <v>18451</v>
      </c>
      <c r="B7568" s="4" t="s">
        <v>18970</v>
      </c>
    </row>
    <row r="7569" spans="1:2" x14ac:dyDescent="0.2">
      <c r="A7569" s="4" t="s">
        <v>18454</v>
      </c>
      <c r="B7569" s="4" t="s">
        <v>19159</v>
      </c>
    </row>
    <row r="7570" spans="1:2" x14ac:dyDescent="0.2">
      <c r="A7570" s="4" t="s">
        <v>2055</v>
      </c>
      <c r="B7570" s="4" t="s">
        <v>3900</v>
      </c>
    </row>
    <row r="7571" spans="1:2" x14ac:dyDescent="0.2">
      <c r="A7571" s="4" t="s">
        <v>2056</v>
      </c>
      <c r="B7571" s="4" t="s">
        <v>3901</v>
      </c>
    </row>
    <row r="7572" spans="1:2" x14ac:dyDescent="0.2">
      <c r="A7572" s="4" t="s">
        <v>2057</v>
      </c>
      <c r="B7572" s="4" t="s">
        <v>3902</v>
      </c>
    </row>
    <row r="7573" spans="1:2" x14ac:dyDescent="0.2">
      <c r="A7573" s="4" t="s">
        <v>2058</v>
      </c>
      <c r="B7573" s="4" t="s">
        <v>3903</v>
      </c>
    </row>
    <row r="7574" spans="1:2" x14ac:dyDescent="0.2">
      <c r="A7574" s="4" t="s">
        <v>2059</v>
      </c>
      <c r="B7574" s="4" t="s">
        <v>3904</v>
      </c>
    </row>
    <row r="7575" spans="1:2" x14ac:dyDescent="0.2">
      <c r="A7575" s="4" t="s">
        <v>2060</v>
      </c>
      <c r="B7575" s="4" t="s">
        <v>3905</v>
      </c>
    </row>
    <row r="7576" spans="1:2" x14ac:dyDescent="0.2">
      <c r="A7576" s="4" t="s">
        <v>2061</v>
      </c>
      <c r="B7576" s="4" t="s">
        <v>3906</v>
      </c>
    </row>
    <row r="7577" spans="1:2" x14ac:dyDescent="0.2">
      <c r="A7577" s="4" t="s">
        <v>2062</v>
      </c>
      <c r="B7577" s="4" t="s">
        <v>3907</v>
      </c>
    </row>
    <row r="7578" spans="1:2" x14ac:dyDescent="0.2">
      <c r="A7578" s="4" t="s">
        <v>2063</v>
      </c>
      <c r="B7578" s="4" t="s">
        <v>3908</v>
      </c>
    </row>
    <row r="7579" spans="1:2" x14ac:dyDescent="0.2">
      <c r="A7579" s="4" t="s">
        <v>2064</v>
      </c>
      <c r="B7579" s="4" t="s">
        <v>3909</v>
      </c>
    </row>
    <row r="7580" spans="1:2" x14ac:dyDescent="0.2">
      <c r="A7580" s="4" t="s">
        <v>21071</v>
      </c>
      <c r="B7580" s="4" t="s">
        <v>25337</v>
      </c>
    </row>
    <row r="7581" spans="1:2" x14ac:dyDescent="0.2">
      <c r="A7581" s="4" t="s">
        <v>21051</v>
      </c>
      <c r="B7581" s="4" t="s">
        <v>25338</v>
      </c>
    </row>
    <row r="7582" spans="1:2" x14ac:dyDescent="0.2">
      <c r="A7582" s="4" t="s">
        <v>20682</v>
      </c>
      <c r="B7582" s="4" t="s">
        <v>25339</v>
      </c>
    </row>
    <row r="7583" spans="1:2" x14ac:dyDescent="0.2">
      <c r="A7583" s="4" t="s">
        <v>2065</v>
      </c>
      <c r="B7583" s="4" t="s">
        <v>3910</v>
      </c>
    </row>
    <row r="7584" spans="1:2" x14ac:dyDescent="0.2">
      <c r="A7584" s="4" t="s">
        <v>2066</v>
      </c>
      <c r="B7584" s="4" t="s">
        <v>3911</v>
      </c>
    </row>
    <row r="7585" spans="1:2" x14ac:dyDescent="0.2">
      <c r="A7585" s="4" t="s">
        <v>2067</v>
      </c>
      <c r="B7585" s="4" t="s">
        <v>3912</v>
      </c>
    </row>
    <row r="7586" spans="1:2" x14ac:dyDescent="0.2">
      <c r="A7586" s="4" t="s">
        <v>2068</v>
      </c>
      <c r="B7586" s="4" t="s">
        <v>3913</v>
      </c>
    </row>
    <row r="7587" spans="1:2" x14ac:dyDescent="0.2">
      <c r="A7587" s="4" t="s">
        <v>2069</v>
      </c>
      <c r="B7587" s="4" t="s">
        <v>3914</v>
      </c>
    </row>
    <row r="7588" spans="1:2" x14ac:dyDescent="0.2">
      <c r="A7588" s="4" t="s">
        <v>2070</v>
      </c>
      <c r="B7588" s="4" t="s">
        <v>3915</v>
      </c>
    </row>
    <row r="7589" spans="1:2" x14ac:dyDescent="0.2">
      <c r="A7589" s="4" t="s">
        <v>2071</v>
      </c>
      <c r="B7589" s="4" t="s">
        <v>3916</v>
      </c>
    </row>
    <row r="7590" spans="1:2" x14ac:dyDescent="0.2">
      <c r="A7590" s="4" t="s">
        <v>2072</v>
      </c>
      <c r="B7590" s="4" t="s">
        <v>3917</v>
      </c>
    </row>
    <row r="7591" spans="1:2" x14ac:dyDescent="0.2">
      <c r="A7591" s="4" t="s">
        <v>21070</v>
      </c>
      <c r="B7591" s="4" t="s">
        <v>25340</v>
      </c>
    </row>
    <row r="7592" spans="1:2" x14ac:dyDescent="0.2">
      <c r="A7592" s="4" t="s">
        <v>21048</v>
      </c>
      <c r="B7592" s="4" t="s">
        <v>25341</v>
      </c>
    </row>
    <row r="7593" spans="1:2" x14ac:dyDescent="0.2">
      <c r="A7593" s="4" t="s">
        <v>2073</v>
      </c>
      <c r="B7593" s="4" t="s">
        <v>3918</v>
      </c>
    </row>
    <row r="7594" spans="1:2" x14ac:dyDescent="0.2">
      <c r="A7594" s="4" t="s">
        <v>2074</v>
      </c>
      <c r="B7594" s="4" t="s">
        <v>3919</v>
      </c>
    </row>
    <row r="7595" spans="1:2" x14ac:dyDescent="0.2">
      <c r="A7595" s="4" t="s">
        <v>2075</v>
      </c>
      <c r="B7595" s="4" t="s">
        <v>3920</v>
      </c>
    </row>
    <row r="7596" spans="1:2" x14ac:dyDescent="0.2">
      <c r="A7596" s="4" t="s">
        <v>2076</v>
      </c>
      <c r="B7596" s="4" t="s">
        <v>3921</v>
      </c>
    </row>
    <row r="7597" spans="1:2" x14ac:dyDescent="0.2">
      <c r="A7597" s="4" t="s">
        <v>20662</v>
      </c>
      <c r="B7597" s="4" t="s">
        <v>25342</v>
      </c>
    </row>
    <row r="7598" spans="1:2" x14ac:dyDescent="0.2">
      <c r="A7598" s="4" t="s">
        <v>20665</v>
      </c>
      <c r="B7598" s="4" t="s">
        <v>25343</v>
      </c>
    </row>
    <row r="7599" spans="1:2" x14ac:dyDescent="0.2">
      <c r="A7599" s="4" t="s">
        <v>19831</v>
      </c>
      <c r="B7599" s="4" t="s">
        <v>21028</v>
      </c>
    </row>
    <row r="7600" spans="1:2" x14ac:dyDescent="0.2">
      <c r="A7600" s="4" t="s">
        <v>20156</v>
      </c>
      <c r="B7600" s="4" t="s">
        <v>21029</v>
      </c>
    </row>
    <row r="7601" spans="1:2" x14ac:dyDescent="0.2">
      <c r="A7601" s="4" t="s">
        <v>2077</v>
      </c>
      <c r="B7601" s="4" t="s">
        <v>3922</v>
      </c>
    </row>
    <row r="7602" spans="1:2" x14ac:dyDescent="0.2">
      <c r="A7602" s="4" t="s">
        <v>2078</v>
      </c>
      <c r="B7602" s="4" t="s">
        <v>3923</v>
      </c>
    </row>
    <row r="7603" spans="1:2" x14ac:dyDescent="0.2">
      <c r="A7603" s="4" t="s">
        <v>203</v>
      </c>
      <c r="B7603" s="4" t="s">
        <v>3924</v>
      </c>
    </row>
    <row r="7604" spans="1:2" x14ac:dyDescent="0.2">
      <c r="A7604" s="4" t="s">
        <v>2079</v>
      </c>
      <c r="B7604" s="4" t="s">
        <v>3925</v>
      </c>
    </row>
    <row r="7605" spans="1:2" x14ac:dyDescent="0.2">
      <c r="A7605" s="4" t="s">
        <v>2080</v>
      </c>
      <c r="B7605" s="4" t="s">
        <v>3926</v>
      </c>
    </row>
    <row r="7606" spans="1:2" x14ac:dyDescent="0.2">
      <c r="A7606" s="4" t="s">
        <v>2081</v>
      </c>
      <c r="B7606" s="4" t="s">
        <v>3927</v>
      </c>
    </row>
    <row r="7607" spans="1:2" x14ac:dyDescent="0.2">
      <c r="A7607" s="4" t="s">
        <v>2082</v>
      </c>
      <c r="B7607" s="4" t="s">
        <v>3928</v>
      </c>
    </row>
    <row r="7608" spans="1:2" x14ac:dyDescent="0.2">
      <c r="A7608" s="4" t="s">
        <v>197</v>
      </c>
      <c r="B7608" s="4" t="s">
        <v>3929</v>
      </c>
    </row>
    <row r="7609" spans="1:2" x14ac:dyDescent="0.2">
      <c r="A7609" s="4" t="s">
        <v>2083</v>
      </c>
      <c r="B7609" s="4" t="s">
        <v>3930</v>
      </c>
    </row>
    <row r="7610" spans="1:2" x14ac:dyDescent="0.2">
      <c r="A7610" s="4" t="s">
        <v>266</v>
      </c>
      <c r="B7610" s="4" t="s">
        <v>3931</v>
      </c>
    </row>
    <row r="7611" spans="1:2" x14ac:dyDescent="0.2">
      <c r="A7611" s="4" t="s">
        <v>19827</v>
      </c>
      <c r="B7611" s="4" t="s">
        <v>21030</v>
      </c>
    </row>
    <row r="7612" spans="1:2" x14ac:dyDescent="0.2">
      <c r="A7612" s="4" t="s">
        <v>20186</v>
      </c>
      <c r="B7612" s="4" t="s">
        <v>21031</v>
      </c>
    </row>
    <row r="7613" spans="1:2" x14ac:dyDescent="0.2">
      <c r="A7613" s="4" t="s">
        <v>2084</v>
      </c>
      <c r="B7613" s="4" t="s">
        <v>3932</v>
      </c>
    </row>
    <row r="7614" spans="1:2" x14ac:dyDescent="0.2">
      <c r="A7614" s="4" t="s">
        <v>20154</v>
      </c>
      <c r="B7614" s="4" t="s">
        <v>21032</v>
      </c>
    </row>
    <row r="7615" spans="1:2" x14ac:dyDescent="0.2">
      <c r="A7615" s="4" t="s">
        <v>208</v>
      </c>
      <c r="B7615" s="4" t="s">
        <v>3933</v>
      </c>
    </row>
    <row r="7616" spans="1:2" x14ac:dyDescent="0.2">
      <c r="A7616" s="4" t="s">
        <v>2085</v>
      </c>
      <c r="B7616" s="4" t="s">
        <v>3934</v>
      </c>
    </row>
    <row r="7617" spans="1:2" x14ac:dyDescent="0.2">
      <c r="A7617" s="4" t="s">
        <v>198</v>
      </c>
      <c r="B7617" s="4" t="s">
        <v>3935</v>
      </c>
    </row>
    <row r="7618" spans="1:2" x14ac:dyDescent="0.2">
      <c r="A7618" s="4" t="s">
        <v>196</v>
      </c>
      <c r="B7618" s="4" t="s">
        <v>3936</v>
      </c>
    </row>
    <row r="7619" spans="1:2" x14ac:dyDescent="0.2">
      <c r="A7619" s="4" t="s">
        <v>18531</v>
      </c>
      <c r="B7619" s="4" t="s">
        <v>19151</v>
      </c>
    </row>
    <row r="7620" spans="1:2" x14ac:dyDescent="0.2">
      <c r="A7620" s="4" t="s">
        <v>18534</v>
      </c>
      <c r="B7620" s="4" t="s">
        <v>19074</v>
      </c>
    </row>
    <row r="7621" spans="1:2" x14ac:dyDescent="0.2">
      <c r="A7621" s="4" t="s">
        <v>18537</v>
      </c>
      <c r="B7621" s="4" t="s">
        <v>18994</v>
      </c>
    </row>
    <row r="7622" spans="1:2" x14ac:dyDescent="0.2">
      <c r="A7622" s="4" t="s">
        <v>18540</v>
      </c>
      <c r="B7622" s="4" t="s">
        <v>19068</v>
      </c>
    </row>
    <row r="7623" spans="1:2" x14ac:dyDescent="0.2">
      <c r="A7623" s="4" t="s">
        <v>18543</v>
      </c>
      <c r="B7623" s="4" t="s">
        <v>18971</v>
      </c>
    </row>
    <row r="7624" spans="1:2" x14ac:dyDescent="0.2">
      <c r="A7624" s="4" t="s">
        <v>18546</v>
      </c>
      <c r="B7624" s="4" t="s">
        <v>19114</v>
      </c>
    </row>
    <row r="7625" spans="1:2" x14ac:dyDescent="0.2">
      <c r="A7625" s="4" t="s">
        <v>18549</v>
      </c>
      <c r="B7625" s="4" t="s">
        <v>19538</v>
      </c>
    </row>
    <row r="7626" spans="1:2" x14ac:dyDescent="0.2">
      <c r="A7626" s="4" t="s">
        <v>18552</v>
      </c>
      <c r="B7626" s="4" t="s">
        <v>19002</v>
      </c>
    </row>
    <row r="7627" spans="1:2" x14ac:dyDescent="0.2">
      <c r="A7627" s="4" t="s">
        <v>18555</v>
      </c>
      <c r="B7627" s="4" t="s">
        <v>18922</v>
      </c>
    </row>
    <row r="7628" spans="1:2" x14ac:dyDescent="0.2">
      <c r="A7628" s="4" t="s">
        <v>18558</v>
      </c>
      <c r="B7628" s="4" t="s">
        <v>19073</v>
      </c>
    </row>
    <row r="7629" spans="1:2" x14ac:dyDescent="0.2">
      <c r="A7629" s="4" t="s">
        <v>18561</v>
      </c>
      <c r="B7629" s="4" t="s">
        <v>19069</v>
      </c>
    </row>
    <row r="7630" spans="1:2" x14ac:dyDescent="0.2">
      <c r="A7630" s="4" t="s">
        <v>18564</v>
      </c>
      <c r="B7630" s="4" t="s">
        <v>19169</v>
      </c>
    </row>
    <row r="7631" spans="1:2" x14ac:dyDescent="0.2">
      <c r="A7631" s="4" t="s">
        <v>18567</v>
      </c>
      <c r="B7631" s="4" t="s">
        <v>19075</v>
      </c>
    </row>
    <row r="7632" spans="1:2" x14ac:dyDescent="0.2">
      <c r="A7632" s="4" t="s">
        <v>18570</v>
      </c>
      <c r="B7632" s="4" t="s">
        <v>19144</v>
      </c>
    </row>
    <row r="7633" spans="1:2" x14ac:dyDescent="0.2">
      <c r="A7633" s="4" t="s">
        <v>18573</v>
      </c>
      <c r="B7633" s="4" t="s">
        <v>19079</v>
      </c>
    </row>
    <row r="7634" spans="1:2" x14ac:dyDescent="0.2">
      <c r="A7634" s="4" t="s">
        <v>18576</v>
      </c>
      <c r="B7634" s="4" t="s">
        <v>18886</v>
      </c>
    </row>
    <row r="7635" spans="1:2" x14ac:dyDescent="0.2">
      <c r="A7635" s="4" t="s">
        <v>18579</v>
      </c>
      <c r="B7635" s="4" t="s">
        <v>19046</v>
      </c>
    </row>
    <row r="7636" spans="1:2" x14ac:dyDescent="0.2">
      <c r="A7636" s="4" t="s">
        <v>18582</v>
      </c>
      <c r="B7636" s="4" t="s">
        <v>19602</v>
      </c>
    </row>
    <row r="7637" spans="1:2" x14ac:dyDescent="0.2">
      <c r="A7637" s="4" t="s">
        <v>18585</v>
      </c>
      <c r="B7637" s="4" t="s">
        <v>18877</v>
      </c>
    </row>
    <row r="7638" spans="1:2" x14ac:dyDescent="0.2">
      <c r="A7638" s="4" t="s">
        <v>18588</v>
      </c>
      <c r="B7638" s="4" t="s">
        <v>18940</v>
      </c>
    </row>
    <row r="7639" spans="1:2" x14ac:dyDescent="0.2">
      <c r="A7639" s="4" t="s">
        <v>18591</v>
      </c>
      <c r="B7639" s="4" t="s">
        <v>19122</v>
      </c>
    </row>
    <row r="7640" spans="1:2" x14ac:dyDescent="0.2">
      <c r="A7640" s="4" t="s">
        <v>18594</v>
      </c>
      <c r="B7640" s="4" t="s">
        <v>19071</v>
      </c>
    </row>
    <row r="7641" spans="1:2" x14ac:dyDescent="0.2">
      <c r="A7641" s="4" t="s">
        <v>20661</v>
      </c>
      <c r="B7641" s="4" t="s">
        <v>25344</v>
      </c>
    </row>
    <row r="7642" spans="1:2" x14ac:dyDescent="0.2">
      <c r="A7642" s="4" t="s">
        <v>20666</v>
      </c>
      <c r="B7642" s="4" t="s">
        <v>25345</v>
      </c>
    </row>
    <row r="7643" spans="1:2" x14ac:dyDescent="0.2">
      <c r="A7643" s="4" t="s">
        <v>19832</v>
      </c>
      <c r="B7643" s="4" t="s">
        <v>21033</v>
      </c>
    </row>
    <row r="7644" spans="1:2" x14ac:dyDescent="0.2">
      <c r="A7644" s="4" t="s">
        <v>20157</v>
      </c>
      <c r="B7644" s="4" t="s">
        <v>21034</v>
      </c>
    </row>
    <row r="7645" spans="1:2" x14ac:dyDescent="0.2">
      <c r="A7645" s="4" t="s">
        <v>2086</v>
      </c>
      <c r="B7645" s="4" t="s">
        <v>3937</v>
      </c>
    </row>
    <row r="7646" spans="1:2" x14ac:dyDescent="0.2">
      <c r="A7646" s="4" t="s">
        <v>2087</v>
      </c>
      <c r="B7646" s="4" t="s">
        <v>3938</v>
      </c>
    </row>
    <row r="7647" spans="1:2" x14ac:dyDescent="0.2">
      <c r="A7647" s="4" t="s">
        <v>207</v>
      </c>
      <c r="B7647" s="4" t="s">
        <v>3939</v>
      </c>
    </row>
    <row r="7648" spans="1:2" x14ac:dyDescent="0.2">
      <c r="A7648" s="4" t="s">
        <v>2088</v>
      </c>
      <c r="B7648" s="4" t="s">
        <v>3940</v>
      </c>
    </row>
    <row r="7649" spans="1:2" x14ac:dyDescent="0.2">
      <c r="A7649" s="4" t="s">
        <v>2089</v>
      </c>
      <c r="B7649" s="4" t="s">
        <v>3941</v>
      </c>
    </row>
    <row r="7650" spans="1:2" x14ac:dyDescent="0.2">
      <c r="A7650" s="4" t="s">
        <v>2090</v>
      </c>
      <c r="B7650" s="4" t="s">
        <v>3942</v>
      </c>
    </row>
    <row r="7651" spans="1:2" x14ac:dyDescent="0.2">
      <c r="A7651" s="4" t="s">
        <v>2091</v>
      </c>
      <c r="B7651" s="4" t="s">
        <v>3943</v>
      </c>
    </row>
    <row r="7652" spans="1:2" x14ac:dyDescent="0.2">
      <c r="A7652" s="4" t="s">
        <v>200</v>
      </c>
      <c r="B7652" s="4" t="s">
        <v>3944</v>
      </c>
    </row>
    <row r="7653" spans="1:2" x14ac:dyDescent="0.2">
      <c r="A7653" s="4" t="s">
        <v>2092</v>
      </c>
      <c r="B7653" s="4" t="s">
        <v>3945</v>
      </c>
    </row>
    <row r="7654" spans="1:2" x14ac:dyDescent="0.2">
      <c r="A7654" s="4" t="s">
        <v>267</v>
      </c>
      <c r="B7654" s="4" t="s">
        <v>3946</v>
      </c>
    </row>
    <row r="7655" spans="1:2" x14ac:dyDescent="0.2">
      <c r="A7655" s="4" t="s">
        <v>19828</v>
      </c>
      <c r="B7655" s="4" t="s">
        <v>21035</v>
      </c>
    </row>
    <row r="7656" spans="1:2" x14ac:dyDescent="0.2">
      <c r="A7656" s="4" t="s">
        <v>20187</v>
      </c>
      <c r="B7656" s="4" t="s">
        <v>21036</v>
      </c>
    </row>
    <row r="7657" spans="1:2" x14ac:dyDescent="0.2">
      <c r="A7657" s="4" t="s">
        <v>2093</v>
      </c>
      <c r="B7657" s="4" t="s">
        <v>3947</v>
      </c>
    </row>
    <row r="7658" spans="1:2" x14ac:dyDescent="0.2">
      <c r="A7658" s="4" t="s">
        <v>20155</v>
      </c>
      <c r="B7658" s="4" t="s">
        <v>21037</v>
      </c>
    </row>
    <row r="7659" spans="1:2" x14ac:dyDescent="0.2">
      <c r="A7659" s="4" t="s">
        <v>210</v>
      </c>
      <c r="B7659" s="4" t="s">
        <v>3948</v>
      </c>
    </row>
    <row r="7660" spans="1:2" x14ac:dyDescent="0.2">
      <c r="A7660" s="4" t="s">
        <v>2094</v>
      </c>
      <c r="B7660" s="4" t="s">
        <v>3949</v>
      </c>
    </row>
    <row r="7661" spans="1:2" x14ac:dyDescent="0.2">
      <c r="A7661" s="4" t="s">
        <v>201</v>
      </c>
      <c r="B7661" s="4" t="s">
        <v>3950</v>
      </c>
    </row>
    <row r="7662" spans="1:2" x14ac:dyDescent="0.2">
      <c r="A7662" s="4" t="s">
        <v>199</v>
      </c>
      <c r="B7662" s="4" t="s">
        <v>3951</v>
      </c>
    </row>
    <row r="7663" spans="1:2" x14ac:dyDescent="0.2">
      <c r="A7663" s="4" t="s">
        <v>21073</v>
      </c>
      <c r="B7663" s="4" t="s">
        <v>25346</v>
      </c>
    </row>
    <row r="7664" spans="1:2" x14ac:dyDescent="0.2">
      <c r="A7664" s="4" t="s">
        <v>21052</v>
      </c>
      <c r="B7664" s="4" t="s">
        <v>25347</v>
      </c>
    </row>
    <row r="7665" spans="1:2" x14ac:dyDescent="0.2">
      <c r="A7665" s="4" t="s">
        <v>20681</v>
      </c>
      <c r="B7665" s="4" t="s">
        <v>25348</v>
      </c>
    </row>
    <row r="7666" spans="1:2" x14ac:dyDescent="0.2">
      <c r="A7666" s="4" t="s">
        <v>2095</v>
      </c>
      <c r="B7666" s="4" t="s">
        <v>3952</v>
      </c>
    </row>
    <row r="7667" spans="1:2" x14ac:dyDescent="0.2">
      <c r="A7667" s="4" t="s">
        <v>2096</v>
      </c>
      <c r="B7667" s="4" t="s">
        <v>3953</v>
      </c>
    </row>
    <row r="7668" spans="1:2" x14ac:dyDescent="0.2">
      <c r="A7668" s="4" t="s">
        <v>21072</v>
      </c>
      <c r="B7668" s="4" t="s">
        <v>25349</v>
      </c>
    </row>
    <row r="7669" spans="1:2" x14ac:dyDescent="0.2">
      <c r="A7669" s="4" t="s">
        <v>21053</v>
      </c>
      <c r="B7669" s="4" t="s">
        <v>25350</v>
      </c>
    </row>
    <row r="7670" spans="1:2" x14ac:dyDescent="0.2">
      <c r="A7670" s="4" t="s">
        <v>2097</v>
      </c>
      <c r="B7670" s="4" t="s">
        <v>3954</v>
      </c>
    </row>
    <row r="7671" spans="1:2" x14ac:dyDescent="0.2">
      <c r="A7671" s="4" t="s">
        <v>2098</v>
      </c>
      <c r="B7671" s="4" t="s">
        <v>3955</v>
      </c>
    </row>
    <row r="7672" spans="1:2" x14ac:dyDescent="0.2">
      <c r="A7672" s="4" t="s">
        <v>21175</v>
      </c>
      <c r="B7672" s="4" t="s">
        <v>25351</v>
      </c>
    </row>
    <row r="7673" spans="1:2" x14ac:dyDescent="0.2">
      <c r="A7673" s="4" t="s">
        <v>21171</v>
      </c>
      <c r="B7673" s="4" t="s">
        <v>25352</v>
      </c>
    </row>
    <row r="7674" spans="1:2" x14ac:dyDescent="0.2">
      <c r="A7674" s="4" t="s">
        <v>2099</v>
      </c>
      <c r="B7674" s="4" t="s">
        <v>3956</v>
      </c>
    </row>
    <row r="7675" spans="1:2" x14ac:dyDescent="0.2">
      <c r="A7675" s="4" t="s">
        <v>2100</v>
      </c>
      <c r="B7675" s="4" t="s">
        <v>3957</v>
      </c>
    </row>
    <row r="7676" spans="1:2" x14ac:dyDescent="0.2">
      <c r="A7676" s="4" t="s">
        <v>2101</v>
      </c>
      <c r="B7676" s="4" t="s">
        <v>3958</v>
      </c>
    </row>
    <row r="7677" spans="1:2" x14ac:dyDescent="0.2">
      <c r="A7677" s="4" t="s">
        <v>2102</v>
      </c>
      <c r="B7677" s="4" t="s">
        <v>3959</v>
      </c>
    </row>
    <row r="7678" spans="1:2" x14ac:dyDescent="0.2">
      <c r="A7678" s="4" t="s">
        <v>21174</v>
      </c>
      <c r="B7678" s="4" t="s">
        <v>25353</v>
      </c>
    </row>
    <row r="7679" spans="1:2" x14ac:dyDescent="0.2">
      <c r="A7679" s="4" t="s">
        <v>21170</v>
      </c>
      <c r="B7679" s="4" t="s">
        <v>25354</v>
      </c>
    </row>
    <row r="7680" spans="1:2" x14ac:dyDescent="0.2">
      <c r="A7680" s="4" t="s">
        <v>2103</v>
      </c>
      <c r="B7680" s="4" t="s">
        <v>3960</v>
      </c>
    </row>
    <row r="7681" spans="1:2" x14ac:dyDescent="0.2">
      <c r="A7681" s="4" t="s">
        <v>2104</v>
      </c>
      <c r="B7681" s="4" t="s">
        <v>3961</v>
      </c>
    </row>
    <row r="7682" spans="1:2" x14ac:dyDescent="0.2">
      <c r="A7682" s="4" t="s">
        <v>2105</v>
      </c>
      <c r="B7682" s="4" t="s">
        <v>3962</v>
      </c>
    </row>
    <row r="7683" spans="1:2" x14ac:dyDescent="0.2">
      <c r="A7683" s="4" t="s">
        <v>2106</v>
      </c>
      <c r="B7683" s="4" t="s">
        <v>3963</v>
      </c>
    </row>
    <row r="7684" spans="1:2" x14ac:dyDescent="0.2">
      <c r="A7684" s="4" t="s">
        <v>21177</v>
      </c>
      <c r="B7684" s="4" t="s">
        <v>25355</v>
      </c>
    </row>
    <row r="7685" spans="1:2" x14ac:dyDescent="0.2">
      <c r="A7685" s="4" t="s">
        <v>21173</v>
      </c>
      <c r="B7685" s="4" t="s">
        <v>25356</v>
      </c>
    </row>
    <row r="7686" spans="1:2" x14ac:dyDescent="0.2">
      <c r="A7686" s="4" t="s">
        <v>2107</v>
      </c>
      <c r="B7686" s="4" t="s">
        <v>3964</v>
      </c>
    </row>
    <row r="7687" spans="1:2" x14ac:dyDescent="0.2">
      <c r="A7687" s="4" t="s">
        <v>2108</v>
      </c>
      <c r="B7687" s="4" t="s">
        <v>3965</v>
      </c>
    </row>
    <row r="7688" spans="1:2" x14ac:dyDescent="0.2">
      <c r="A7688" s="4" t="s">
        <v>21176</v>
      </c>
      <c r="B7688" s="4" t="s">
        <v>25357</v>
      </c>
    </row>
    <row r="7689" spans="1:2" x14ac:dyDescent="0.2">
      <c r="A7689" s="4" t="s">
        <v>21172</v>
      </c>
      <c r="B7689" s="4" t="s">
        <v>25358</v>
      </c>
    </row>
    <row r="7690" spans="1:2" x14ac:dyDescent="0.2">
      <c r="A7690" s="4" t="s">
        <v>2109</v>
      </c>
      <c r="B7690" s="4" t="s">
        <v>3966</v>
      </c>
    </row>
    <row r="7691" spans="1:2" x14ac:dyDescent="0.2">
      <c r="A7691" s="4" t="s">
        <v>2110</v>
      </c>
      <c r="B7691" s="4" t="s">
        <v>3967</v>
      </c>
    </row>
    <row r="7692" spans="1:2" x14ac:dyDescent="0.2">
      <c r="A7692" s="5" t="s">
        <v>25716</v>
      </c>
      <c r="B7692" s="19" t="s">
        <v>25733</v>
      </c>
    </row>
    <row r="7693" spans="1:2" x14ac:dyDescent="0.2">
      <c r="A7693" s="5" t="s">
        <v>25717</v>
      </c>
      <c r="B7693" s="19" t="s">
        <v>25734</v>
      </c>
    </row>
    <row r="7694" spans="1:2" x14ac:dyDescent="0.2">
      <c r="A7694" s="5" t="s">
        <v>25718</v>
      </c>
      <c r="B7694" s="19" t="s">
        <v>25735</v>
      </c>
    </row>
    <row r="7695" spans="1:2" x14ac:dyDescent="0.2">
      <c r="A7695" s="5" t="s">
        <v>25725</v>
      </c>
      <c r="B7695" s="4" t="s">
        <v>25736</v>
      </c>
    </row>
    <row r="7696" spans="1:2" x14ac:dyDescent="0.2">
      <c r="A7696" s="5" t="s">
        <v>25726</v>
      </c>
      <c r="B7696" s="4" t="s">
        <v>25737</v>
      </c>
    </row>
  </sheetData>
  <sortState ref="A2:B5357">
    <sortCondition ref="B2:B5357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287"/>
  <sheetViews>
    <sheetView zoomScale="109" zoomScaleNormal="130" workbookViewId="0">
      <pane ySplit="1" topLeftCell="A261" activePane="bottomLeft" state="frozen"/>
      <selection pane="bottomLeft" activeCell="B285" sqref="B285"/>
    </sheetView>
  </sheetViews>
  <sheetFormatPr baseColWidth="10" defaultRowHeight="16" x14ac:dyDescent="0.2"/>
  <cols>
    <col min="1" max="1" width="51.83203125" style="3" customWidth="1"/>
    <col min="2" max="2" width="40.5" style="3" customWidth="1"/>
    <col min="3" max="3" width="28.6640625" style="3" customWidth="1"/>
    <col min="4" max="4" width="10.83203125" style="3"/>
    <col min="6" max="6" width="37" bestFit="1" customWidth="1"/>
  </cols>
  <sheetData>
    <row r="1" spans="1:14" s="3" customFormat="1" x14ac:dyDescent="0.2">
      <c r="A1" s="3" t="s">
        <v>20096</v>
      </c>
      <c r="B1" s="3" t="s">
        <v>20083</v>
      </c>
      <c r="C1" s="3" t="s">
        <v>4135</v>
      </c>
      <c r="D1" s="3" t="s">
        <v>36</v>
      </c>
      <c r="F1" s="3" t="s">
        <v>20099</v>
      </c>
    </row>
    <row r="2" spans="1:14" s="3" customFormat="1" x14ac:dyDescent="0.2">
      <c r="B2" s="20" t="s">
        <v>20146</v>
      </c>
      <c r="C2" s="3" t="s">
        <v>18784</v>
      </c>
      <c r="D2" s="4">
        <f>COUNTIF(des!AR:AR,C2)</f>
        <v>700</v>
      </c>
    </row>
    <row r="3" spans="1:14" x14ac:dyDescent="0.2">
      <c r="A3" s="20" t="s">
        <v>542</v>
      </c>
      <c r="B3" s="20" t="s">
        <v>542</v>
      </c>
      <c r="C3" s="3" t="s">
        <v>18693</v>
      </c>
      <c r="D3" s="4">
        <f>COUNTIF(des!AR:AR,C3)</f>
        <v>4</v>
      </c>
      <c r="F3" s="7" t="s">
        <v>542</v>
      </c>
      <c r="G3" t="s">
        <v>18693</v>
      </c>
      <c r="K3" s="8"/>
      <c r="N3" s="8"/>
    </row>
    <row r="4" spans="1:14" x14ac:dyDescent="0.2">
      <c r="A4" s="20" t="s">
        <v>20031</v>
      </c>
      <c r="B4" s="20" t="s">
        <v>20031</v>
      </c>
      <c r="C4" s="5" t="s">
        <v>20100</v>
      </c>
      <c r="D4" s="4">
        <f>COUNTIF(des!AR:AR,C4)</f>
        <v>8</v>
      </c>
      <c r="F4" s="7" t="s">
        <v>545</v>
      </c>
      <c r="G4" t="s">
        <v>18694</v>
      </c>
      <c r="K4" s="8"/>
      <c r="N4" s="8"/>
    </row>
    <row r="5" spans="1:14" x14ac:dyDescent="0.2">
      <c r="A5" s="20" t="s">
        <v>545</v>
      </c>
      <c r="B5" s="20" t="s">
        <v>545</v>
      </c>
      <c r="C5" s="3" t="s">
        <v>18694</v>
      </c>
      <c r="D5" s="4">
        <f>COUNTIF(des!AR:AR,C5)</f>
        <v>4</v>
      </c>
      <c r="F5" s="7" t="s">
        <v>546</v>
      </c>
      <c r="G5" t="s">
        <v>18695</v>
      </c>
      <c r="K5" s="8"/>
      <c r="N5" s="8"/>
    </row>
    <row r="6" spans="1:14" x14ac:dyDescent="0.2">
      <c r="A6" s="20" t="s">
        <v>20313</v>
      </c>
      <c r="B6" s="20" t="s">
        <v>20313</v>
      </c>
      <c r="C6" s="5" t="s">
        <v>20366</v>
      </c>
      <c r="D6" s="4">
        <f>COUNTIF(des!AR:AR,C6)</f>
        <v>4</v>
      </c>
      <c r="F6" s="7" t="s">
        <v>2188</v>
      </c>
      <c r="G6" t="s">
        <v>18696</v>
      </c>
      <c r="K6" s="8"/>
      <c r="N6" s="8"/>
    </row>
    <row r="7" spans="1:14" x14ac:dyDescent="0.2">
      <c r="A7" s="20" t="s">
        <v>546</v>
      </c>
      <c r="B7" s="20" t="s">
        <v>546</v>
      </c>
      <c r="C7" s="3" t="s">
        <v>18695</v>
      </c>
      <c r="D7" s="4">
        <f>COUNTIF(des!AR:AR,C7)</f>
        <v>4</v>
      </c>
      <c r="F7" s="7" t="s">
        <v>2166</v>
      </c>
      <c r="G7" t="s">
        <v>18697</v>
      </c>
      <c r="K7" s="8"/>
      <c r="N7" s="8"/>
    </row>
    <row r="8" spans="1:14" x14ac:dyDescent="0.2">
      <c r="A8" s="20" t="s">
        <v>20314</v>
      </c>
      <c r="B8" s="20" t="s">
        <v>20314</v>
      </c>
      <c r="C8" s="5" t="s">
        <v>20367</v>
      </c>
      <c r="D8" s="4">
        <f>COUNTIF(des!AR:AR,C8)</f>
        <v>4</v>
      </c>
      <c r="F8" s="7" t="s">
        <v>2206</v>
      </c>
      <c r="G8" t="s">
        <v>18698</v>
      </c>
      <c r="K8" s="8"/>
      <c r="N8" s="8"/>
    </row>
    <row r="9" spans="1:14" x14ac:dyDescent="0.2">
      <c r="A9" s="20" t="s">
        <v>2188</v>
      </c>
      <c r="B9" s="20" t="s">
        <v>2188</v>
      </c>
      <c r="C9" s="3" t="s">
        <v>18696</v>
      </c>
      <c r="D9" s="4">
        <f>COUNTIF(des!AR:AR,C9)</f>
        <v>2</v>
      </c>
      <c r="F9" s="7" t="s">
        <v>204</v>
      </c>
      <c r="G9" t="s">
        <v>18699</v>
      </c>
      <c r="K9" s="8"/>
      <c r="N9" s="8"/>
    </row>
    <row r="10" spans="1:14" x14ac:dyDescent="0.2">
      <c r="A10" s="20" t="s">
        <v>2166</v>
      </c>
      <c r="B10" s="20" t="s">
        <v>2166</v>
      </c>
      <c r="C10" s="3" t="s">
        <v>18697</v>
      </c>
      <c r="D10" s="4">
        <f>COUNTIF(des!AR:AR,C10)</f>
        <v>4</v>
      </c>
      <c r="F10" s="7" t="s">
        <v>2195</v>
      </c>
      <c r="G10" t="s">
        <v>18700</v>
      </c>
      <c r="K10" s="8"/>
      <c r="N10" s="8"/>
    </row>
    <row r="11" spans="1:14" x14ac:dyDescent="0.2">
      <c r="A11" s="20" t="s">
        <v>2206</v>
      </c>
      <c r="B11" s="20" t="s">
        <v>2206</v>
      </c>
      <c r="C11" s="3" t="s">
        <v>18698</v>
      </c>
      <c r="D11" s="4">
        <f>COUNTIF(des!AR:AR,C11)</f>
        <v>3</v>
      </c>
      <c r="F11" s="7" t="s">
        <v>88</v>
      </c>
      <c r="G11" t="s">
        <v>18701</v>
      </c>
      <c r="K11" s="8"/>
      <c r="N11" s="8"/>
    </row>
    <row r="12" spans="1:14" x14ac:dyDescent="0.2">
      <c r="A12" s="20" t="s">
        <v>204</v>
      </c>
      <c r="B12" s="20" t="s">
        <v>204</v>
      </c>
      <c r="C12" s="3" t="s">
        <v>18699</v>
      </c>
      <c r="D12" s="4">
        <f>COUNTIF(des!AR:AR,C12)</f>
        <v>79</v>
      </c>
      <c r="F12" s="7" t="s">
        <v>153</v>
      </c>
      <c r="G12" t="s">
        <v>18702</v>
      </c>
      <c r="K12" s="8"/>
      <c r="N12" s="8"/>
    </row>
    <row r="13" spans="1:14" x14ac:dyDescent="0.2">
      <c r="A13" s="20" t="s">
        <v>2147</v>
      </c>
      <c r="B13" s="20" t="s">
        <v>2147</v>
      </c>
      <c r="C13" s="3" t="s">
        <v>18704</v>
      </c>
      <c r="D13" s="4">
        <f>COUNTIF(des!AR:AR,C13)</f>
        <v>20</v>
      </c>
      <c r="F13" s="7" t="s">
        <v>2153</v>
      </c>
      <c r="G13" t="s">
        <v>18703</v>
      </c>
      <c r="K13" s="8"/>
      <c r="N13" s="8"/>
    </row>
    <row r="14" spans="1:14" x14ac:dyDescent="0.2">
      <c r="A14" s="20" t="s">
        <v>4156</v>
      </c>
      <c r="B14" s="20" t="s">
        <v>4156</v>
      </c>
      <c r="C14" s="3" t="s">
        <v>18713</v>
      </c>
      <c r="D14" s="4">
        <f>COUNTIF(des!AR:AR,C14)</f>
        <v>87</v>
      </c>
      <c r="F14" s="7" t="s">
        <v>2147</v>
      </c>
      <c r="G14" t="s">
        <v>18704</v>
      </c>
      <c r="K14" s="8"/>
      <c r="N14" s="8"/>
    </row>
    <row r="15" spans="1:14" x14ac:dyDescent="0.2">
      <c r="A15" s="20" t="s">
        <v>19993</v>
      </c>
      <c r="B15" s="20" t="s">
        <v>19993</v>
      </c>
      <c r="C15" s="3" t="s">
        <v>18714</v>
      </c>
      <c r="D15" s="4">
        <f>COUNTIF(des!AR:AR,C15)</f>
        <v>44</v>
      </c>
      <c r="F15" s="7" t="s">
        <v>220</v>
      </c>
      <c r="G15" t="s">
        <v>18705</v>
      </c>
      <c r="K15" s="8"/>
      <c r="N15" s="8"/>
    </row>
    <row r="16" spans="1:14" x14ac:dyDescent="0.2">
      <c r="A16" s="20" t="s">
        <v>20284</v>
      </c>
      <c r="B16" s="20" t="s">
        <v>20284</v>
      </c>
      <c r="C16" s="5" t="s">
        <v>20101</v>
      </c>
      <c r="D16" s="4">
        <f>COUNTIF(des!AR:AR,C16)</f>
        <v>14</v>
      </c>
      <c r="F16" s="7" t="s">
        <v>479</v>
      </c>
      <c r="G16" t="s">
        <v>18706</v>
      </c>
      <c r="K16" s="8"/>
      <c r="N16" s="8"/>
    </row>
    <row r="17" spans="1:14" x14ac:dyDescent="0.2">
      <c r="A17" s="20" t="s">
        <v>18855</v>
      </c>
      <c r="B17" s="20" t="s">
        <v>18855</v>
      </c>
      <c r="C17" s="5" t="s">
        <v>20102</v>
      </c>
      <c r="D17" s="4">
        <f>COUNTIF(des!AR:AR,C17)</f>
        <v>0</v>
      </c>
      <c r="F17" s="7" t="s">
        <v>85</v>
      </c>
      <c r="G17" t="s">
        <v>18707</v>
      </c>
      <c r="K17" s="8"/>
      <c r="N17" s="8"/>
    </row>
    <row r="18" spans="1:14" x14ac:dyDescent="0.2">
      <c r="A18" s="20" t="s">
        <v>18853</v>
      </c>
      <c r="B18" s="20" t="s">
        <v>18853</v>
      </c>
      <c r="C18" s="5" t="s">
        <v>20103</v>
      </c>
      <c r="D18" s="4">
        <f>COUNTIF(des!AR:AR,C18)</f>
        <v>5</v>
      </c>
      <c r="F18" s="7" t="s">
        <v>156</v>
      </c>
      <c r="G18" t="s">
        <v>18708</v>
      </c>
      <c r="K18" s="8"/>
      <c r="N18" s="8"/>
    </row>
    <row r="19" spans="1:14" x14ac:dyDescent="0.2">
      <c r="A19" s="20" t="s">
        <v>220</v>
      </c>
      <c r="B19" s="20" t="s">
        <v>220</v>
      </c>
      <c r="C19" s="3" t="s">
        <v>18705</v>
      </c>
      <c r="D19" s="4">
        <f>COUNTIF(des!AR:AR,C19)</f>
        <v>6</v>
      </c>
      <c r="F19" s="7" t="s">
        <v>2154</v>
      </c>
      <c r="G19" t="s">
        <v>18709</v>
      </c>
      <c r="K19" s="8"/>
      <c r="N19" s="8"/>
    </row>
    <row r="20" spans="1:14" x14ac:dyDescent="0.2">
      <c r="A20" s="20" t="s">
        <v>19964</v>
      </c>
      <c r="B20" s="20" t="s">
        <v>19964</v>
      </c>
      <c r="C20" s="5" t="s">
        <v>20104</v>
      </c>
      <c r="D20" s="4">
        <f>COUNTIF(des!AR:AR,C20)</f>
        <v>2</v>
      </c>
      <c r="F20" s="7" t="s">
        <v>2201</v>
      </c>
      <c r="G20" t="s">
        <v>18710</v>
      </c>
      <c r="K20" s="8"/>
    </row>
    <row r="21" spans="1:14" x14ac:dyDescent="0.2">
      <c r="A21" s="20" t="s">
        <v>479</v>
      </c>
      <c r="B21" s="20" t="s">
        <v>479</v>
      </c>
      <c r="C21" s="3" t="s">
        <v>18706</v>
      </c>
      <c r="D21" s="4">
        <f>COUNTIF(des!AR:AR,C21)</f>
        <v>4</v>
      </c>
      <c r="F21" s="7" t="s">
        <v>135</v>
      </c>
      <c r="G21" t="s">
        <v>18711</v>
      </c>
      <c r="K21" s="8"/>
    </row>
    <row r="22" spans="1:14" x14ac:dyDescent="0.2">
      <c r="A22" s="20" t="s">
        <v>2201</v>
      </c>
      <c r="B22" s="20" t="s">
        <v>2201</v>
      </c>
      <c r="C22" s="3" t="s">
        <v>18710</v>
      </c>
      <c r="D22" s="4">
        <f>COUNTIF(des!AR:AR,C22)</f>
        <v>4</v>
      </c>
      <c r="F22" s="7" t="s">
        <v>2151</v>
      </c>
      <c r="G22" t="s">
        <v>18712</v>
      </c>
      <c r="K22" s="8"/>
    </row>
    <row r="23" spans="1:14" x14ac:dyDescent="0.2">
      <c r="A23" s="20" t="s">
        <v>135</v>
      </c>
      <c r="B23" s="20" t="s">
        <v>135</v>
      </c>
      <c r="C23" s="3" t="s">
        <v>18711</v>
      </c>
      <c r="D23" s="4">
        <f>COUNTIF(des!AR:AR,C23)</f>
        <v>136</v>
      </c>
      <c r="F23" s="7" t="s">
        <v>2144</v>
      </c>
      <c r="G23" t="s">
        <v>18713</v>
      </c>
      <c r="K23" s="8"/>
    </row>
    <row r="24" spans="1:14" x14ac:dyDescent="0.2">
      <c r="A24" s="60" t="s">
        <v>25393</v>
      </c>
      <c r="B24" s="60" t="s">
        <v>25393</v>
      </c>
      <c r="C24" s="5" t="s">
        <v>25441</v>
      </c>
      <c r="D24" s="4">
        <f>COUNTIF(des!AR:AR,C24)</f>
        <v>2</v>
      </c>
      <c r="F24" s="7" t="s">
        <v>2155</v>
      </c>
      <c r="G24" t="s">
        <v>18714</v>
      </c>
      <c r="K24" s="8"/>
    </row>
    <row r="25" spans="1:14" x14ac:dyDescent="0.2">
      <c r="A25" s="60" t="s">
        <v>20578</v>
      </c>
      <c r="B25" s="60" t="s">
        <v>20578</v>
      </c>
      <c r="C25" s="5" t="s">
        <v>25442</v>
      </c>
      <c r="D25" s="4">
        <f>COUNTIF(des!AR:AR,C25)</f>
        <v>2</v>
      </c>
      <c r="F25" s="7" t="s">
        <v>646</v>
      </c>
      <c r="G25" t="s">
        <v>18715</v>
      </c>
      <c r="K25" s="8"/>
    </row>
    <row r="26" spans="1:14" x14ac:dyDescent="0.2">
      <c r="A26" s="60" t="s">
        <v>25363</v>
      </c>
      <c r="B26" s="60" t="s">
        <v>25363</v>
      </c>
      <c r="C26" s="5" t="s">
        <v>25443</v>
      </c>
      <c r="D26" s="4">
        <f>COUNTIF(des!AR:AR,C26)</f>
        <v>2</v>
      </c>
      <c r="F26" s="7" t="s">
        <v>2156</v>
      </c>
      <c r="G26" t="s">
        <v>18716</v>
      </c>
    </row>
    <row r="27" spans="1:14" x14ac:dyDescent="0.2">
      <c r="A27" s="60" t="s">
        <v>21413</v>
      </c>
      <c r="B27" s="60" t="s">
        <v>21413</v>
      </c>
      <c r="C27" s="5" t="s">
        <v>25444</v>
      </c>
      <c r="D27" s="4">
        <f>COUNTIF(des!AR:AR,C27)</f>
        <v>5</v>
      </c>
      <c r="F27" s="7" t="s">
        <v>465</v>
      </c>
      <c r="G27" t="s">
        <v>18717</v>
      </c>
    </row>
    <row r="28" spans="1:14" x14ac:dyDescent="0.2">
      <c r="A28" s="22" t="s">
        <v>20491</v>
      </c>
      <c r="B28" s="22" t="s">
        <v>20491</v>
      </c>
      <c r="C28" s="5" t="s">
        <v>20523</v>
      </c>
      <c r="D28" s="4">
        <f>COUNTIF(des!AR:AR,C28)</f>
        <v>6</v>
      </c>
      <c r="F28" s="7" t="s">
        <v>2192</v>
      </c>
      <c r="G28" t="s">
        <v>18718</v>
      </c>
    </row>
    <row r="29" spans="1:14" x14ac:dyDescent="0.2">
      <c r="A29" s="20" t="s">
        <v>19946</v>
      </c>
      <c r="B29" s="20" t="s">
        <v>19946</v>
      </c>
      <c r="C29" s="5" t="s">
        <v>20105</v>
      </c>
      <c r="D29" s="4">
        <f>COUNTIF(des!AR:AR,C29)</f>
        <v>4</v>
      </c>
      <c r="F29" s="7" t="s">
        <v>541</v>
      </c>
      <c r="G29" t="s">
        <v>18719</v>
      </c>
    </row>
    <row r="30" spans="1:14" x14ac:dyDescent="0.2">
      <c r="A30" s="20" t="s">
        <v>19992</v>
      </c>
      <c r="B30" s="20" t="s">
        <v>19992</v>
      </c>
      <c r="C30" s="5" t="s">
        <v>20106</v>
      </c>
      <c r="D30" s="4">
        <f>COUNTIF(des!AR:AR,C30)</f>
        <v>38</v>
      </c>
      <c r="F30" s="7" t="s">
        <v>93</v>
      </c>
      <c r="G30" t="s">
        <v>18720</v>
      </c>
    </row>
    <row r="31" spans="1:14" x14ac:dyDescent="0.2">
      <c r="A31" s="20" t="s">
        <v>20448</v>
      </c>
      <c r="B31" s="20" t="s">
        <v>20448</v>
      </c>
      <c r="C31" s="5" t="s">
        <v>20464</v>
      </c>
      <c r="D31" s="4">
        <f>COUNTIF(des!AR:AR,C31)</f>
        <v>2</v>
      </c>
      <c r="F31" s="7" t="s">
        <v>161</v>
      </c>
      <c r="G31" t="s">
        <v>18721</v>
      </c>
    </row>
    <row r="32" spans="1:14" x14ac:dyDescent="0.2">
      <c r="A32" s="20" t="s">
        <v>20453</v>
      </c>
      <c r="B32" s="20" t="s">
        <v>20453</v>
      </c>
      <c r="C32" s="5" t="s">
        <v>20465</v>
      </c>
      <c r="D32" s="4">
        <f>COUNTIF(des!AR:AR,C32)</f>
        <v>2</v>
      </c>
      <c r="F32" s="7" t="s">
        <v>600</v>
      </c>
      <c r="G32" t="s">
        <v>18722</v>
      </c>
    </row>
    <row r="33" spans="1:7" x14ac:dyDescent="0.2">
      <c r="A33" s="20" t="s">
        <v>20337</v>
      </c>
      <c r="B33" s="20" t="s">
        <v>20337</v>
      </c>
      <c r="C33" s="5" t="s">
        <v>20368</v>
      </c>
      <c r="D33" s="4">
        <f>COUNTIF(des!AR:AR,C33)</f>
        <v>10</v>
      </c>
      <c r="F33" s="7" t="s">
        <v>640</v>
      </c>
      <c r="G33" t="s">
        <v>18723</v>
      </c>
    </row>
    <row r="34" spans="1:7" x14ac:dyDescent="0.2">
      <c r="A34" s="60" t="s">
        <v>646</v>
      </c>
      <c r="B34" s="20" t="s">
        <v>19954</v>
      </c>
      <c r="C34" s="3" t="s">
        <v>18715</v>
      </c>
      <c r="D34" s="4">
        <f>COUNTIF(des!AR:AR,C34)</f>
        <v>10</v>
      </c>
      <c r="F34" s="7" t="s">
        <v>2200</v>
      </c>
      <c r="G34" t="s">
        <v>18724</v>
      </c>
    </row>
    <row r="35" spans="1:7" x14ac:dyDescent="0.2">
      <c r="A35" s="20" t="s">
        <v>19954</v>
      </c>
      <c r="B35" s="20" t="s">
        <v>19954</v>
      </c>
      <c r="C35" s="3" t="s">
        <v>18715</v>
      </c>
      <c r="D35" s="4">
        <f>COUNTIF(des!AR:AR,C35)</f>
        <v>10</v>
      </c>
      <c r="F35" s="7" t="s">
        <v>126</v>
      </c>
      <c r="G35" t="s">
        <v>18725</v>
      </c>
    </row>
    <row r="36" spans="1:7" x14ac:dyDescent="0.2">
      <c r="A36" s="60" t="s">
        <v>20557</v>
      </c>
      <c r="B36" s="60" t="s">
        <v>20557</v>
      </c>
      <c r="C36" s="5" t="s">
        <v>25440</v>
      </c>
      <c r="D36" s="4">
        <f>COUNTIF(des!AR:AR,C36)</f>
        <v>21</v>
      </c>
      <c r="F36" s="7" t="s">
        <v>648</v>
      </c>
      <c r="G36" t="s">
        <v>18726</v>
      </c>
    </row>
    <row r="37" spans="1:7" x14ac:dyDescent="0.2">
      <c r="A37" s="20" t="s">
        <v>20217</v>
      </c>
      <c r="B37" s="20" t="s">
        <v>20217</v>
      </c>
      <c r="C37" s="5" t="s">
        <v>20218</v>
      </c>
      <c r="D37" s="4">
        <f>COUNTIF(des!AR:AR,C37)</f>
        <v>2</v>
      </c>
      <c r="F37" s="7" t="s">
        <v>639</v>
      </c>
      <c r="G37" t="s">
        <v>18727</v>
      </c>
    </row>
    <row r="38" spans="1:7" x14ac:dyDescent="0.2">
      <c r="A38" s="60" t="s">
        <v>20567</v>
      </c>
      <c r="B38" s="60" t="s">
        <v>20567</v>
      </c>
      <c r="C38" s="5" t="s">
        <v>25448</v>
      </c>
      <c r="D38" s="4">
        <f>COUNTIF(des!AR:AR,C38)</f>
        <v>4</v>
      </c>
      <c r="F38" s="7" t="s">
        <v>598</v>
      </c>
      <c r="G38" t="s">
        <v>18728</v>
      </c>
    </row>
    <row r="39" spans="1:7" x14ac:dyDescent="0.2">
      <c r="A39" s="20" t="s">
        <v>2156</v>
      </c>
      <c r="B39" s="20" t="s">
        <v>2156</v>
      </c>
      <c r="C39" s="3" t="s">
        <v>18716</v>
      </c>
      <c r="D39" s="4">
        <f>COUNTIF(des!AR:AR,C39)</f>
        <v>5</v>
      </c>
      <c r="F39" s="7" t="s">
        <v>2157</v>
      </c>
      <c r="G39" t="s">
        <v>18729</v>
      </c>
    </row>
    <row r="40" spans="1:7" s="3" customFormat="1" x14ac:dyDescent="0.2">
      <c r="A40" s="20" t="s">
        <v>465</v>
      </c>
      <c r="B40" s="20" t="s">
        <v>465</v>
      </c>
      <c r="C40" s="3" t="s">
        <v>18717</v>
      </c>
      <c r="D40" s="4">
        <f>COUNTIF(des!AR:AR,C40)</f>
        <v>14</v>
      </c>
      <c r="F40" s="7"/>
    </row>
    <row r="41" spans="1:7" x14ac:dyDescent="0.2">
      <c r="A41" s="60" t="s">
        <v>20685</v>
      </c>
      <c r="B41" s="60" t="s">
        <v>20685</v>
      </c>
      <c r="C41" s="5" t="s">
        <v>25449</v>
      </c>
      <c r="D41" s="4">
        <f>COUNTIF(des!AR:AR,C41)</f>
        <v>4</v>
      </c>
      <c r="F41" s="7" t="s">
        <v>2205</v>
      </c>
      <c r="G41" t="s">
        <v>18730</v>
      </c>
    </row>
    <row r="42" spans="1:7" x14ac:dyDescent="0.2">
      <c r="A42" s="60" t="s">
        <v>21287</v>
      </c>
      <c r="B42" s="60" t="s">
        <v>21287</v>
      </c>
      <c r="C42" s="5" t="s">
        <v>25436</v>
      </c>
      <c r="D42" s="4">
        <f>COUNTIF(des!AR:AR,C42)</f>
        <v>2</v>
      </c>
      <c r="F42" s="7" t="s">
        <v>2167</v>
      </c>
      <c r="G42" t="s">
        <v>18731</v>
      </c>
    </row>
    <row r="43" spans="1:7" x14ac:dyDescent="0.2">
      <c r="A43" s="60" t="s">
        <v>21288</v>
      </c>
      <c r="B43" s="60" t="s">
        <v>21288</v>
      </c>
      <c r="C43" s="5" t="s">
        <v>25437</v>
      </c>
      <c r="D43" s="4">
        <f>COUNTIF(des!AR:AR,C43)</f>
        <v>2</v>
      </c>
      <c r="F43" s="7" t="s">
        <v>615</v>
      </c>
      <c r="G43" t="s">
        <v>18732</v>
      </c>
    </row>
    <row r="44" spans="1:7" x14ac:dyDescent="0.2">
      <c r="A44" s="60" t="s">
        <v>21289</v>
      </c>
      <c r="B44" s="60" t="s">
        <v>21289</v>
      </c>
      <c r="C44" s="5" t="s">
        <v>25438</v>
      </c>
      <c r="D44" s="4">
        <f>COUNTIF(des!AR:AR,C44)</f>
        <v>2</v>
      </c>
      <c r="F44" s="7" t="s">
        <v>2168</v>
      </c>
      <c r="G44" t="s">
        <v>18733</v>
      </c>
    </row>
    <row r="45" spans="1:7" x14ac:dyDescent="0.2">
      <c r="A45" s="60" t="s">
        <v>21429</v>
      </c>
      <c r="B45" s="60" t="s">
        <v>21429</v>
      </c>
      <c r="C45" s="5" t="s">
        <v>25439</v>
      </c>
      <c r="D45" s="4">
        <f>COUNTIF(des!AR:AR,C45)</f>
        <v>1</v>
      </c>
      <c r="F45" s="7" t="s">
        <v>2169</v>
      </c>
      <c r="G45" t="s">
        <v>18734</v>
      </c>
    </row>
    <row r="46" spans="1:7" x14ac:dyDescent="0.2">
      <c r="A46" s="22" t="s">
        <v>21253</v>
      </c>
      <c r="B46" s="22" t="s">
        <v>21253</v>
      </c>
      <c r="C46" s="5" t="s">
        <v>21281</v>
      </c>
      <c r="D46" s="4">
        <f>COUNTIF(des!AR:AR,C46)</f>
        <v>0</v>
      </c>
      <c r="F46" s="7" t="s">
        <v>2170</v>
      </c>
      <c r="G46" t="s">
        <v>18735</v>
      </c>
    </row>
    <row r="47" spans="1:7" x14ac:dyDescent="0.2">
      <c r="A47" s="20" t="s">
        <v>541</v>
      </c>
      <c r="B47" s="20" t="s">
        <v>541</v>
      </c>
      <c r="C47" s="3" t="s">
        <v>18719</v>
      </c>
      <c r="D47" s="4">
        <f>COUNTIF(des!AR:AR,C47)</f>
        <v>8</v>
      </c>
      <c r="F47" s="7" t="s">
        <v>2158</v>
      </c>
      <c r="G47" t="s">
        <v>18736</v>
      </c>
    </row>
    <row r="48" spans="1:7" x14ac:dyDescent="0.2">
      <c r="A48" s="60" t="s">
        <v>20612</v>
      </c>
      <c r="B48" s="60" t="s">
        <v>20612</v>
      </c>
      <c r="C48" s="5" t="s">
        <v>25450</v>
      </c>
      <c r="D48" s="4">
        <f>COUNTIF(des!AR:AR,C48)</f>
        <v>8</v>
      </c>
      <c r="F48" s="7" t="s">
        <v>2207</v>
      </c>
      <c r="G48" t="s">
        <v>18737</v>
      </c>
    </row>
    <row r="49" spans="1:7" x14ac:dyDescent="0.2">
      <c r="A49" s="20" t="s">
        <v>88</v>
      </c>
      <c r="B49" s="20" t="s">
        <v>88</v>
      </c>
      <c r="C49" s="3" t="s">
        <v>18701</v>
      </c>
      <c r="D49" s="4">
        <f>COUNTIF(des!AR:AR,C49)</f>
        <v>26</v>
      </c>
      <c r="F49" s="7" t="s">
        <v>2171</v>
      </c>
      <c r="G49" t="s">
        <v>18738</v>
      </c>
    </row>
    <row r="50" spans="1:7" x14ac:dyDescent="0.2">
      <c r="A50" s="20" t="s">
        <v>153</v>
      </c>
      <c r="B50" s="20" t="s">
        <v>153</v>
      </c>
      <c r="C50" s="3" t="s">
        <v>18702</v>
      </c>
      <c r="D50" s="4">
        <f>COUNTIF(des!AR:AR,C50)</f>
        <v>4</v>
      </c>
      <c r="F50" s="7" t="s">
        <v>729</v>
      </c>
      <c r="G50" t="s">
        <v>18739</v>
      </c>
    </row>
    <row r="51" spans="1:7" x14ac:dyDescent="0.2">
      <c r="A51" s="20" t="s">
        <v>2153</v>
      </c>
      <c r="B51" s="20" t="s">
        <v>2153</v>
      </c>
      <c r="C51" s="3" t="s">
        <v>18703</v>
      </c>
      <c r="D51" s="4">
        <f>COUNTIF(des!AR:AR,C51)</f>
        <v>2</v>
      </c>
      <c r="F51" s="7" t="s">
        <v>140</v>
      </c>
      <c r="G51" t="s">
        <v>18740</v>
      </c>
    </row>
    <row r="52" spans="1:7" x14ac:dyDescent="0.2">
      <c r="A52" s="20" t="s">
        <v>85</v>
      </c>
      <c r="B52" s="20" t="s">
        <v>85</v>
      </c>
      <c r="C52" s="3" t="s">
        <v>18707</v>
      </c>
      <c r="D52" s="4">
        <f>COUNTIF(des!AR:AR,C52)</f>
        <v>26</v>
      </c>
      <c r="F52" s="7" t="s">
        <v>2163</v>
      </c>
      <c r="G52" t="s">
        <v>18741</v>
      </c>
    </row>
    <row r="53" spans="1:7" x14ac:dyDescent="0.2">
      <c r="A53" s="20" t="s">
        <v>156</v>
      </c>
      <c r="B53" s="20" t="s">
        <v>156</v>
      </c>
      <c r="C53" s="3" t="s">
        <v>18708</v>
      </c>
      <c r="D53" s="4">
        <f>COUNTIF(des!AR:AR,C53)</f>
        <v>4</v>
      </c>
      <c r="F53" s="7" t="s">
        <v>577</v>
      </c>
      <c r="G53" t="s">
        <v>18742</v>
      </c>
    </row>
    <row r="54" spans="1:7" x14ac:dyDescent="0.2">
      <c r="A54" s="20" t="s">
        <v>2154</v>
      </c>
      <c r="B54" s="20" t="s">
        <v>2154</v>
      </c>
      <c r="C54" s="3" t="s">
        <v>18709</v>
      </c>
      <c r="D54" s="4">
        <f>COUNTIF(des!AR:AR,C54)</f>
        <v>2</v>
      </c>
      <c r="F54" s="7" t="s">
        <v>2172</v>
      </c>
      <c r="G54" t="s">
        <v>18743</v>
      </c>
    </row>
    <row r="55" spans="1:7" x14ac:dyDescent="0.2">
      <c r="A55" s="20" t="s">
        <v>2200</v>
      </c>
      <c r="B55" s="20" t="s">
        <v>2200</v>
      </c>
      <c r="C55" s="3" t="s">
        <v>18724</v>
      </c>
      <c r="D55" s="4">
        <f>COUNTIF(des!AR:AR,C55)</f>
        <v>4</v>
      </c>
      <c r="F55" s="7" t="s">
        <v>2173</v>
      </c>
      <c r="G55" t="s">
        <v>18744</v>
      </c>
    </row>
    <row r="56" spans="1:7" x14ac:dyDescent="0.2">
      <c r="A56" s="20" t="s">
        <v>126</v>
      </c>
      <c r="B56" s="20" t="s">
        <v>126</v>
      </c>
      <c r="C56" s="3" t="s">
        <v>18725</v>
      </c>
      <c r="D56" s="4">
        <f>COUNTIF(des!AR:AR,C56)</f>
        <v>2</v>
      </c>
      <c r="F56" s="7" t="s">
        <v>2174</v>
      </c>
      <c r="G56" t="s">
        <v>18745</v>
      </c>
    </row>
    <row r="57" spans="1:7" x14ac:dyDescent="0.2">
      <c r="A57" s="20" t="s">
        <v>648</v>
      </c>
      <c r="B57" s="20" t="s">
        <v>648</v>
      </c>
      <c r="C57" s="3" t="s">
        <v>18726</v>
      </c>
      <c r="D57" s="4">
        <f>COUNTIF(des!AR:AR,C57)</f>
        <v>1</v>
      </c>
      <c r="F57" s="7" t="s">
        <v>2189</v>
      </c>
      <c r="G57" t="s">
        <v>18746</v>
      </c>
    </row>
    <row r="58" spans="1:7" x14ac:dyDescent="0.2">
      <c r="A58" s="20" t="s">
        <v>20631</v>
      </c>
      <c r="B58" s="20" t="s">
        <v>20631</v>
      </c>
      <c r="C58" s="3" t="s">
        <v>20633</v>
      </c>
      <c r="D58" s="4">
        <f>COUNTIF(des!AR:AR,C58)</f>
        <v>1</v>
      </c>
      <c r="F58" s="7" t="s">
        <v>2190</v>
      </c>
      <c r="G58" t="s">
        <v>18747</v>
      </c>
    </row>
    <row r="59" spans="1:7" x14ac:dyDescent="0.2">
      <c r="A59" s="22" t="s">
        <v>21269</v>
      </c>
      <c r="B59" s="22" t="s">
        <v>21269</v>
      </c>
      <c r="C59" s="5" t="s">
        <v>21284</v>
      </c>
      <c r="D59" s="4">
        <f>COUNTIF(des!AR:AR,C59)</f>
        <v>1</v>
      </c>
      <c r="F59" s="7" t="s">
        <v>2191</v>
      </c>
      <c r="G59" t="s">
        <v>18748</v>
      </c>
    </row>
    <row r="60" spans="1:7" x14ac:dyDescent="0.2">
      <c r="A60" s="61" t="s">
        <v>25397</v>
      </c>
      <c r="B60" s="61" t="s">
        <v>654</v>
      </c>
      <c r="C60" s="3" t="s">
        <v>18848</v>
      </c>
      <c r="D60" s="4">
        <f>COUNTIF(des!AR:AR,C60)</f>
        <v>2</v>
      </c>
      <c r="F60" s="7" t="s">
        <v>214</v>
      </c>
      <c r="G60" t="s">
        <v>18749</v>
      </c>
    </row>
    <row r="61" spans="1:7" x14ac:dyDescent="0.2">
      <c r="A61" s="60" t="s">
        <v>21331</v>
      </c>
      <c r="B61" s="60" t="s">
        <v>21331</v>
      </c>
      <c r="C61" s="3" t="s">
        <v>25447</v>
      </c>
      <c r="D61" s="4">
        <f>COUNTIF(des!AR:AR,C61)</f>
        <v>1</v>
      </c>
      <c r="F61" s="7" t="s">
        <v>638</v>
      </c>
      <c r="G61" t="s">
        <v>18750</v>
      </c>
    </row>
    <row r="62" spans="1:7" x14ac:dyDescent="0.2">
      <c r="A62" s="20" t="s">
        <v>654</v>
      </c>
      <c r="B62" s="20" t="s">
        <v>654</v>
      </c>
      <c r="C62" s="3" t="s">
        <v>18848</v>
      </c>
      <c r="D62" s="4">
        <f>COUNTIF(des!AR:AR,C62)</f>
        <v>2</v>
      </c>
      <c r="F62" s="7" t="s">
        <v>599</v>
      </c>
      <c r="G62" t="s">
        <v>18751</v>
      </c>
    </row>
    <row r="63" spans="1:7" x14ac:dyDescent="0.2">
      <c r="A63" s="62" t="s">
        <v>21270</v>
      </c>
      <c r="B63" s="22" t="s">
        <v>21269</v>
      </c>
      <c r="C63" s="5" t="s">
        <v>21285</v>
      </c>
      <c r="D63" s="4">
        <f>COUNTIF(des!AR:AR,C63)</f>
        <v>0</v>
      </c>
      <c r="F63" s="7" t="s">
        <v>2175</v>
      </c>
      <c r="G63" t="s">
        <v>18752</v>
      </c>
    </row>
    <row r="64" spans="1:7" x14ac:dyDescent="0.2">
      <c r="A64" s="20" t="s">
        <v>2157</v>
      </c>
      <c r="B64" s="20" t="s">
        <v>2157</v>
      </c>
      <c r="C64" s="3" t="s">
        <v>18729</v>
      </c>
      <c r="D64" s="4">
        <f>COUNTIF(des!AR:AR,C64)</f>
        <v>2</v>
      </c>
      <c r="F64" s="7" t="s">
        <v>2176</v>
      </c>
      <c r="G64" t="s">
        <v>18753</v>
      </c>
    </row>
    <row r="65" spans="1:7" x14ac:dyDescent="0.2">
      <c r="A65" s="20" t="s">
        <v>2146</v>
      </c>
      <c r="B65" s="20" t="s">
        <v>2146</v>
      </c>
      <c r="C65" s="5" t="s">
        <v>20107</v>
      </c>
      <c r="D65" s="4">
        <f>COUNTIF(des!AR:AR,C65)</f>
        <v>2</v>
      </c>
      <c r="F65" s="7" t="s">
        <v>2177</v>
      </c>
      <c r="G65" t="s">
        <v>18754</v>
      </c>
    </row>
    <row r="66" spans="1:7" x14ac:dyDescent="0.2">
      <c r="A66" s="60" t="s">
        <v>21551</v>
      </c>
      <c r="B66" s="60" t="s">
        <v>21551</v>
      </c>
      <c r="C66" s="3" t="s">
        <v>25451</v>
      </c>
      <c r="D66" s="4">
        <f>COUNTIF(des!AR:AR,C66)</f>
        <v>2</v>
      </c>
      <c r="F66" s="7" t="s">
        <v>416</v>
      </c>
      <c r="G66" t="s">
        <v>18755</v>
      </c>
    </row>
    <row r="67" spans="1:7" x14ac:dyDescent="0.2">
      <c r="A67" s="60" t="s">
        <v>21550</v>
      </c>
      <c r="B67" s="60" t="s">
        <v>21550</v>
      </c>
      <c r="C67" s="5" t="s">
        <v>25452</v>
      </c>
      <c r="D67" s="4">
        <f>COUNTIF(des!AR:AR,C67)</f>
        <v>1</v>
      </c>
      <c r="F67" s="7" t="s">
        <v>415</v>
      </c>
      <c r="G67" t="s">
        <v>18756</v>
      </c>
    </row>
    <row r="68" spans="1:7" x14ac:dyDescent="0.2">
      <c r="A68" s="20" t="s">
        <v>2205</v>
      </c>
      <c r="B68" s="20" t="s">
        <v>2205</v>
      </c>
      <c r="C68" s="3" t="s">
        <v>18730</v>
      </c>
      <c r="D68" s="4">
        <f>COUNTIF(des!AR:AR,C68)</f>
        <v>4</v>
      </c>
      <c r="F68" s="7" t="s">
        <v>417</v>
      </c>
      <c r="G68" t="s">
        <v>18757</v>
      </c>
    </row>
    <row r="69" spans="1:7" x14ac:dyDescent="0.2">
      <c r="A69" s="60" t="s">
        <v>21404</v>
      </c>
      <c r="B69" s="60" t="s">
        <v>21404</v>
      </c>
      <c r="C69" s="5" t="s">
        <v>25453</v>
      </c>
      <c r="D69" s="4">
        <f>COUNTIF(des!AR:AR,C69)</f>
        <v>1</v>
      </c>
      <c r="F69" s="7" t="s">
        <v>394</v>
      </c>
      <c r="G69" t="s">
        <v>18758</v>
      </c>
    </row>
    <row r="70" spans="1:7" x14ac:dyDescent="0.2">
      <c r="A70" s="20" t="s">
        <v>2167</v>
      </c>
      <c r="B70" s="20" t="s">
        <v>2167</v>
      </c>
      <c r="C70" s="3" t="s">
        <v>18731</v>
      </c>
      <c r="D70" s="4">
        <f>COUNTIF(des!AR:AR,C70)</f>
        <v>2</v>
      </c>
      <c r="F70" s="7" t="s">
        <v>392</v>
      </c>
      <c r="G70" t="s">
        <v>18759</v>
      </c>
    </row>
    <row r="71" spans="1:7" x14ac:dyDescent="0.2">
      <c r="A71" s="22" t="s">
        <v>21276</v>
      </c>
      <c r="B71" s="22" t="s">
        <v>21276</v>
      </c>
      <c r="C71" s="5" t="s">
        <v>21283</v>
      </c>
      <c r="D71" s="4">
        <f>COUNTIF(des!AR:AR,C71)</f>
        <v>2</v>
      </c>
      <c r="F71" s="7" t="s">
        <v>396</v>
      </c>
      <c r="G71" t="s">
        <v>18760</v>
      </c>
    </row>
    <row r="72" spans="1:7" x14ac:dyDescent="0.2">
      <c r="A72" s="20" t="s">
        <v>2168</v>
      </c>
      <c r="B72" s="20" t="s">
        <v>2168</v>
      </c>
      <c r="C72" s="3" t="s">
        <v>18733</v>
      </c>
      <c r="D72" s="4">
        <f>COUNTIF(des!AR:AR,C72)</f>
        <v>4</v>
      </c>
      <c r="F72" s="7" t="s">
        <v>413</v>
      </c>
      <c r="G72" t="s">
        <v>18761</v>
      </c>
    </row>
    <row r="73" spans="1:7" x14ac:dyDescent="0.2">
      <c r="A73" s="20" t="s">
        <v>2169</v>
      </c>
      <c r="B73" s="20" t="s">
        <v>2169</v>
      </c>
      <c r="C73" s="3" t="s">
        <v>18734</v>
      </c>
      <c r="D73" s="4">
        <f>COUNTIF(des!AR:AR,C73)</f>
        <v>4</v>
      </c>
      <c r="F73" s="7" t="s">
        <v>412</v>
      </c>
      <c r="G73" t="s">
        <v>18762</v>
      </c>
    </row>
    <row r="74" spans="1:7" x14ac:dyDescent="0.2">
      <c r="A74" s="20" t="s">
        <v>2170</v>
      </c>
      <c r="B74" s="20" t="s">
        <v>2170</v>
      </c>
      <c r="C74" s="3" t="s">
        <v>18735</v>
      </c>
      <c r="D74" s="4">
        <f>COUNTIF(des!AR:AR,C74)</f>
        <v>4</v>
      </c>
      <c r="F74" s="7" t="s">
        <v>414</v>
      </c>
      <c r="G74" t="s">
        <v>18763</v>
      </c>
    </row>
    <row r="75" spans="1:7" x14ac:dyDescent="0.2">
      <c r="A75" s="20" t="s">
        <v>19905</v>
      </c>
      <c r="B75" s="20" t="s">
        <v>19905</v>
      </c>
      <c r="C75" s="5" t="s">
        <v>20108</v>
      </c>
      <c r="D75" s="4">
        <f>COUNTIF(des!AR:AR,C75)</f>
        <v>3</v>
      </c>
      <c r="F75" s="7" t="s">
        <v>2194</v>
      </c>
      <c r="G75" t="s">
        <v>18764</v>
      </c>
    </row>
    <row r="76" spans="1:7" x14ac:dyDescent="0.2">
      <c r="A76" s="60" t="s">
        <v>25380</v>
      </c>
      <c r="B76" s="60" t="s">
        <v>25380</v>
      </c>
      <c r="C76" s="3" t="s">
        <v>25445</v>
      </c>
      <c r="D76" s="4">
        <f>COUNTIF(des!AR:AR,C76)</f>
        <v>2</v>
      </c>
      <c r="F76" s="7" t="s">
        <v>330</v>
      </c>
      <c r="G76" t="s">
        <v>18765</v>
      </c>
    </row>
    <row r="77" spans="1:7" x14ac:dyDescent="0.2">
      <c r="A77" s="20" t="s">
        <v>19906</v>
      </c>
      <c r="B77" s="20" t="s">
        <v>19906</v>
      </c>
      <c r="C77" s="5" t="s">
        <v>20109</v>
      </c>
      <c r="D77" s="4">
        <f>COUNTIF(des!AR:AR,C77)</f>
        <v>5</v>
      </c>
      <c r="F77" s="7" t="s">
        <v>327</v>
      </c>
      <c r="G77" t="s">
        <v>18766</v>
      </c>
    </row>
    <row r="78" spans="1:7" x14ac:dyDescent="0.2">
      <c r="A78" s="60" t="s">
        <v>21383</v>
      </c>
      <c r="B78" s="60" t="s">
        <v>21383</v>
      </c>
      <c r="C78" s="3" t="s">
        <v>25446</v>
      </c>
      <c r="D78" s="4">
        <f>COUNTIF(des!AR:AR,C78)</f>
        <v>2</v>
      </c>
      <c r="F78" s="7" t="s">
        <v>339</v>
      </c>
      <c r="G78" t="s">
        <v>18767</v>
      </c>
    </row>
    <row r="79" spans="1:7" x14ac:dyDescent="0.2">
      <c r="A79" s="20" t="s">
        <v>2158</v>
      </c>
      <c r="B79" s="20" t="s">
        <v>2158</v>
      </c>
      <c r="C79" s="3" t="s">
        <v>18736</v>
      </c>
      <c r="D79" s="4">
        <f>COUNTIF(des!AR:AR,C79)</f>
        <v>2</v>
      </c>
      <c r="F79" s="7" t="s">
        <v>81</v>
      </c>
      <c r="G79" t="s">
        <v>18768</v>
      </c>
    </row>
    <row r="80" spans="1:7" x14ac:dyDescent="0.2">
      <c r="A80" s="20" t="s">
        <v>2207</v>
      </c>
      <c r="B80" s="20" t="s">
        <v>2207</v>
      </c>
      <c r="C80" s="3" t="s">
        <v>18737</v>
      </c>
      <c r="D80" s="4">
        <f>COUNTIF(des!AR:AR,C80)</f>
        <v>4</v>
      </c>
      <c r="F80" s="7" t="s">
        <v>2164</v>
      </c>
      <c r="G80" t="s">
        <v>18769</v>
      </c>
    </row>
    <row r="81" spans="1:7" x14ac:dyDescent="0.2">
      <c r="A81" s="20" t="s">
        <v>2171</v>
      </c>
      <c r="B81" s="20" t="s">
        <v>2171</v>
      </c>
      <c r="C81" s="3" t="s">
        <v>18738</v>
      </c>
      <c r="D81" s="4">
        <f>COUNTIF(des!AR:AR,C81)</f>
        <v>2</v>
      </c>
      <c r="F81" s="7" t="s">
        <v>503</v>
      </c>
      <c r="G81" t="s">
        <v>18770</v>
      </c>
    </row>
    <row r="82" spans="1:7" x14ac:dyDescent="0.2">
      <c r="A82" s="20" t="s">
        <v>2145</v>
      </c>
      <c r="B82" s="20" t="s">
        <v>2145</v>
      </c>
      <c r="C82" s="5" t="s">
        <v>20110</v>
      </c>
      <c r="D82" s="4">
        <f>COUNTIF(des!AR:AR,C82)</f>
        <v>2</v>
      </c>
      <c r="F82" s="7" t="s">
        <v>326</v>
      </c>
      <c r="G82" t="s">
        <v>18771</v>
      </c>
    </row>
    <row r="83" spans="1:7" x14ac:dyDescent="0.2">
      <c r="A83" s="20" t="s">
        <v>729</v>
      </c>
      <c r="B83" s="20" t="s">
        <v>729</v>
      </c>
      <c r="C83" s="3" t="s">
        <v>18739</v>
      </c>
      <c r="D83" s="4">
        <f>COUNTIF(des!AR:AR,C83)</f>
        <v>2</v>
      </c>
      <c r="F83" s="7" t="s">
        <v>504</v>
      </c>
      <c r="G83" t="s">
        <v>18772</v>
      </c>
    </row>
    <row r="84" spans="1:7" x14ac:dyDescent="0.2">
      <c r="A84" s="20" t="s">
        <v>140</v>
      </c>
      <c r="B84" s="20" t="s">
        <v>140</v>
      </c>
      <c r="C84" s="3" t="s">
        <v>18740</v>
      </c>
      <c r="D84" s="4">
        <f>COUNTIF(des!AR:AR,C84)</f>
        <v>4</v>
      </c>
      <c r="F84" s="7" t="s">
        <v>642</v>
      </c>
      <c r="G84" t="s">
        <v>18773</v>
      </c>
    </row>
    <row r="85" spans="1:7" x14ac:dyDescent="0.2">
      <c r="A85" s="20" t="s">
        <v>2172</v>
      </c>
      <c r="B85" s="20" t="s">
        <v>2172</v>
      </c>
      <c r="C85" s="3" t="s">
        <v>18743</v>
      </c>
      <c r="D85" s="4">
        <f>COUNTIF(des!AR:AR,C85)</f>
        <v>2</v>
      </c>
      <c r="F85" s="7" t="s">
        <v>2196</v>
      </c>
      <c r="G85" t="s">
        <v>18774</v>
      </c>
    </row>
    <row r="86" spans="1:7" x14ac:dyDescent="0.2">
      <c r="A86" s="20" t="s">
        <v>2173</v>
      </c>
      <c r="B86" s="20" t="s">
        <v>2173</v>
      </c>
      <c r="C86" s="3" t="s">
        <v>18744</v>
      </c>
      <c r="D86" s="4">
        <f>COUNTIF(des!AR:AR,C86)</f>
        <v>2</v>
      </c>
      <c r="F86" s="7" t="s">
        <v>2199</v>
      </c>
      <c r="G86" t="s">
        <v>18775</v>
      </c>
    </row>
    <row r="87" spans="1:7" x14ac:dyDescent="0.2">
      <c r="A87" s="20" t="s">
        <v>2174</v>
      </c>
      <c r="B87" s="20" t="s">
        <v>2174</v>
      </c>
      <c r="C87" s="3" t="s">
        <v>18745</v>
      </c>
      <c r="D87" s="4">
        <f>COUNTIF(des!AR:AR,C87)</f>
        <v>2</v>
      </c>
      <c r="F87" s="7" t="s">
        <v>2198</v>
      </c>
      <c r="G87" t="s">
        <v>18776</v>
      </c>
    </row>
    <row r="88" spans="1:7" x14ac:dyDescent="0.2">
      <c r="A88" s="20" t="s">
        <v>2175</v>
      </c>
      <c r="B88" s="20" t="s">
        <v>2175</v>
      </c>
      <c r="C88" s="3" t="s">
        <v>18752</v>
      </c>
      <c r="D88" s="4">
        <f>COUNTIF(des!AR:AR,C88)</f>
        <v>4</v>
      </c>
      <c r="F88" s="7" t="s">
        <v>2187</v>
      </c>
      <c r="G88" t="s">
        <v>18777</v>
      </c>
    </row>
    <row r="89" spans="1:7" x14ac:dyDescent="0.2">
      <c r="A89" s="20" t="s">
        <v>2176</v>
      </c>
      <c r="B89" s="20" t="s">
        <v>2176</v>
      </c>
      <c r="C89" s="3" t="s">
        <v>18753</v>
      </c>
      <c r="D89" s="4">
        <f>COUNTIF(des!AR:AR,C89)</f>
        <v>4</v>
      </c>
      <c r="F89" s="7" t="s">
        <v>347</v>
      </c>
      <c r="G89" t="s">
        <v>18778</v>
      </c>
    </row>
    <row r="90" spans="1:7" x14ac:dyDescent="0.2">
      <c r="A90" s="20" t="s">
        <v>2177</v>
      </c>
      <c r="B90" s="20" t="s">
        <v>2177</v>
      </c>
      <c r="C90" s="3" t="s">
        <v>18754</v>
      </c>
      <c r="D90" s="4">
        <f>COUNTIF(des!AR:AR,C90)</f>
        <v>4</v>
      </c>
      <c r="F90" s="7" t="s">
        <v>2193</v>
      </c>
      <c r="G90" t="s">
        <v>18779</v>
      </c>
    </row>
    <row r="91" spans="1:7" x14ac:dyDescent="0.2">
      <c r="A91" s="20" t="s">
        <v>2163</v>
      </c>
      <c r="B91" s="20" t="s">
        <v>2163</v>
      </c>
      <c r="C91" s="3" t="s">
        <v>18741</v>
      </c>
      <c r="D91" s="4">
        <f>COUNTIF(des!AR:AR,C91)</f>
        <v>6</v>
      </c>
      <c r="F91" s="7" t="s">
        <v>419</v>
      </c>
      <c r="G91" t="s">
        <v>18780</v>
      </c>
    </row>
    <row r="92" spans="1:7" x14ac:dyDescent="0.2">
      <c r="A92" s="20" t="s">
        <v>577</v>
      </c>
      <c r="B92" s="20" t="s">
        <v>577</v>
      </c>
      <c r="C92" s="3" t="s">
        <v>18742</v>
      </c>
      <c r="D92" s="4">
        <f>COUNTIF(des!AR:AR,C92)</f>
        <v>2</v>
      </c>
      <c r="F92" s="7" t="s">
        <v>418</v>
      </c>
      <c r="G92" t="s">
        <v>18781</v>
      </c>
    </row>
    <row r="93" spans="1:7" x14ac:dyDescent="0.2">
      <c r="A93" s="20" t="s">
        <v>2189</v>
      </c>
      <c r="B93" s="20" t="s">
        <v>2189</v>
      </c>
      <c r="C93" s="3" t="s">
        <v>18746</v>
      </c>
      <c r="D93" s="4">
        <f>COUNTIF(des!AR:AR,C93)</f>
        <v>2</v>
      </c>
      <c r="F93" s="7" t="s">
        <v>420</v>
      </c>
      <c r="G93" t="s">
        <v>18782</v>
      </c>
    </row>
    <row r="94" spans="1:7" x14ac:dyDescent="0.2">
      <c r="A94" s="20" t="s">
        <v>2190</v>
      </c>
      <c r="B94" s="20" t="s">
        <v>2190</v>
      </c>
      <c r="C94" s="3" t="s">
        <v>18747</v>
      </c>
      <c r="D94" s="4">
        <f>COUNTIF(des!AR:AR,C94)</f>
        <v>2</v>
      </c>
      <c r="F94" s="7" t="s">
        <v>18783</v>
      </c>
      <c r="G94" t="s">
        <v>18784</v>
      </c>
    </row>
    <row r="95" spans="1:7" x14ac:dyDescent="0.2">
      <c r="A95" s="20" t="s">
        <v>2191</v>
      </c>
      <c r="B95" s="20" t="s">
        <v>2191</v>
      </c>
      <c r="C95" s="3" t="s">
        <v>18748</v>
      </c>
      <c r="D95" s="4">
        <f>COUNTIF(des!AR:AR,C95)</f>
        <v>2</v>
      </c>
      <c r="F95" s="7" t="s">
        <v>184</v>
      </c>
      <c r="G95" t="s">
        <v>18785</v>
      </c>
    </row>
    <row r="96" spans="1:7" x14ac:dyDescent="0.2">
      <c r="A96" s="20" t="s">
        <v>19945</v>
      </c>
      <c r="B96" s="20" t="s">
        <v>19945</v>
      </c>
      <c r="C96" s="5" t="s">
        <v>20111</v>
      </c>
      <c r="D96" s="4">
        <f>COUNTIF(des!AR:AR,C96)</f>
        <v>4</v>
      </c>
      <c r="F96" s="7" t="s">
        <v>789</v>
      </c>
      <c r="G96" t="s">
        <v>18786</v>
      </c>
    </row>
    <row r="97" spans="1:7" x14ac:dyDescent="0.2">
      <c r="A97" s="20" t="s">
        <v>19948</v>
      </c>
      <c r="B97" s="20" t="s">
        <v>19948</v>
      </c>
      <c r="C97" s="5" t="s">
        <v>20112</v>
      </c>
      <c r="D97" s="4">
        <f>COUNTIF(des!AR:AR,C97)</f>
        <v>4</v>
      </c>
      <c r="F97" s="7" t="s">
        <v>427</v>
      </c>
      <c r="G97" t="s">
        <v>18787</v>
      </c>
    </row>
    <row r="98" spans="1:7" x14ac:dyDescent="0.2">
      <c r="A98" s="20" t="s">
        <v>214</v>
      </c>
      <c r="B98" s="20" t="s">
        <v>214</v>
      </c>
      <c r="C98" s="3" t="s">
        <v>20195</v>
      </c>
      <c r="D98" s="4">
        <f>COUNTIF(des!AR:AR,C98)</f>
        <v>38</v>
      </c>
      <c r="F98" s="7" t="s">
        <v>426</v>
      </c>
      <c r="G98" t="s">
        <v>18788</v>
      </c>
    </row>
    <row r="99" spans="1:7" x14ac:dyDescent="0.2">
      <c r="A99" s="20" t="s">
        <v>20188</v>
      </c>
      <c r="B99" s="20" t="s">
        <v>20188</v>
      </c>
      <c r="C99" s="3" t="s">
        <v>18749</v>
      </c>
      <c r="D99" s="4">
        <f>COUNTIF(des!AR:AR,C99)</f>
        <v>14</v>
      </c>
      <c r="F99" s="7" t="s">
        <v>428</v>
      </c>
      <c r="G99" t="s">
        <v>18789</v>
      </c>
    </row>
    <row r="100" spans="1:7" x14ac:dyDescent="0.2">
      <c r="A100" s="20" t="s">
        <v>18662</v>
      </c>
      <c r="B100" s="20" t="s">
        <v>18662</v>
      </c>
      <c r="C100" s="3" t="s">
        <v>18757</v>
      </c>
      <c r="D100" s="4">
        <f>COUNTIF(des!AR:AR,C100)</f>
        <v>4</v>
      </c>
      <c r="F100" s="7" t="s">
        <v>410</v>
      </c>
      <c r="G100" t="s">
        <v>18790</v>
      </c>
    </row>
    <row r="101" spans="1:7" x14ac:dyDescent="0.2">
      <c r="A101" s="20" t="s">
        <v>416</v>
      </c>
      <c r="B101" s="20" t="s">
        <v>416</v>
      </c>
      <c r="C101" s="3" t="s">
        <v>18755</v>
      </c>
      <c r="D101" s="4">
        <f>COUNTIF(des!AR:AR,C101)</f>
        <v>4</v>
      </c>
      <c r="F101" s="7" t="s">
        <v>409</v>
      </c>
      <c r="G101" t="s">
        <v>18791</v>
      </c>
    </row>
    <row r="102" spans="1:7" x14ac:dyDescent="0.2">
      <c r="A102" s="20" t="s">
        <v>415</v>
      </c>
      <c r="B102" s="20" t="s">
        <v>415</v>
      </c>
      <c r="C102" s="3" t="s">
        <v>18756</v>
      </c>
      <c r="D102" s="4">
        <f>COUNTIF(des!AR:AR,C102)</f>
        <v>4</v>
      </c>
      <c r="F102" s="7" t="s">
        <v>411</v>
      </c>
      <c r="G102" t="s">
        <v>18792</v>
      </c>
    </row>
    <row r="103" spans="1:7" x14ac:dyDescent="0.2">
      <c r="A103" s="60" t="s">
        <v>21484</v>
      </c>
      <c r="B103" s="60" t="s">
        <v>21484</v>
      </c>
      <c r="C103" s="3" t="s">
        <v>25454</v>
      </c>
      <c r="D103" s="4">
        <f>COUNTIF(des!AR:AR,C103)</f>
        <v>2</v>
      </c>
      <c r="F103" s="7" t="s">
        <v>242</v>
      </c>
      <c r="G103" t="s">
        <v>18793</v>
      </c>
    </row>
    <row r="104" spans="1:7" x14ac:dyDescent="0.2">
      <c r="A104" s="20" t="s">
        <v>18663</v>
      </c>
      <c r="B104" s="20" t="s">
        <v>18663</v>
      </c>
      <c r="C104" s="3" t="s">
        <v>18760</v>
      </c>
      <c r="D104" s="4">
        <f>COUNTIF(des!AR:AR,C104)</f>
        <v>4</v>
      </c>
      <c r="F104" s="7" t="s">
        <v>346</v>
      </c>
      <c r="G104" t="s">
        <v>18794</v>
      </c>
    </row>
    <row r="105" spans="1:7" x14ac:dyDescent="0.2">
      <c r="A105" s="60" t="s">
        <v>21481</v>
      </c>
      <c r="B105" s="60" t="s">
        <v>21481</v>
      </c>
      <c r="C105" s="3" t="s">
        <v>25455</v>
      </c>
      <c r="D105" s="4">
        <f>COUNTIF(des!AR:AR,C105)</f>
        <v>2</v>
      </c>
      <c r="F105" s="7" t="s">
        <v>540</v>
      </c>
      <c r="G105" t="s">
        <v>18795</v>
      </c>
    </row>
    <row r="106" spans="1:7" x14ac:dyDescent="0.2">
      <c r="A106" s="60" t="s">
        <v>21480</v>
      </c>
      <c r="B106" s="60" t="s">
        <v>21480</v>
      </c>
      <c r="C106" s="3" t="s">
        <v>25456</v>
      </c>
      <c r="D106" s="4">
        <f>COUNTIF(des!AR:AR,C106)</f>
        <v>2</v>
      </c>
      <c r="F106" s="7" t="s">
        <v>367</v>
      </c>
      <c r="G106" t="s">
        <v>18796</v>
      </c>
    </row>
    <row r="107" spans="1:7" x14ac:dyDescent="0.2">
      <c r="A107" s="60" t="s">
        <v>25379</v>
      </c>
      <c r="B107" s="60" t="s">
        <v>25379</v>
      </c>
      <c r="C107" s="3" t="s">
        <v>25457</v>
      </c>
      <c r="D107" s="4">
        <f>COUNTIF(des!AR:AR,C107)</f>
        <v>2</v>
      </c>
      <c r="F107" s="7" t="s">
        <v>368</v>
      </c>
      <c r="G107" t="s">
        <v>18797</v>
      </c>
    </row>
    <row r="108" spans="1:7" x14ac:dyDescent="0.2">
      <c r="A108" s="20" t="s">
        <v>19922</v>
      </c>
      <c r="B108" s="20" t="s">
        <v>19922</v>
      </c>
      <c r="C108" s="5" t="s">
        <v>20113</v>
      </c>
      <c r="D108" s="4">
        <f>COUNTIF(des!AR:AR,C108)</f>
        <v>9</v>
      </c>
      <c r="F108" s="7" t="s">
        <v>2159</v>
      </c>
      <c r="G108" t="s">
        <v>18798</v>
      </c>
    </row>
    <row r="109" spans="1:7" x14ac:dyDescent="0.2">
      <c r="A109" s="60" t="s">
        <v>21381</v>
      </c>
      <c r="B109" s="60" t="s">
        <v>21381</v>
      </c>
      <c r="C109" s="3" t="s">
        <v>25458</v>
      </c>
      <c r="D109" s="4">
        <f>COUNTIF(des!AR:AR,C109)</f>
        <v>2</v>
      </c>
      <c r="F109" s="7" t="s">
        <v>658</v>
      </c>
      <c r="G109" t="s">
        <v>18799</v>
      </c>
    </row>
    <row r="110" spans="1:7" x14ac:dyDescent="0.2">
      <c r="A110" s="20" t="s">
        <v>394</v>
      </c>
      <c r="B110" s="20" t="s">
        <v>394</v>
      </c>
      <c r="C110" s="3" t="s">
        <v>18758</v>
      </c>
      <c r="D110" s="4">
        <f>COUNTIF(des!AR:AR,C110)</f>
        <v>4</v>
      </c>
      <c r="F110" s="7" t="s">
        <v>150</v>
      </c>
      <c r="G110" t="s">
        <v>18800</v>
      </c>
    </row>
    <row r="111" spans="1:7" x14ac:dyDescent="0.2">
      <c r="A111" s="20" t="s">
        <v>392</v>
      </c>
      <c r="B111" s="20" t="s">
        <v>392</v>
      </c>
      <c r="C111" s="3" t="s">
        <v>18759</v>
      </c>
      <c r="D111" s="4">
        <f>COUNTIF(des!AR:AR,C111)</f>
        <v>4</v>
      </c>
      <c r="F111" s="7" t="s">
        <v>100</v>
      </c>
      <c r="G111" t="s">
        <v>18801</v>
      </c>
    </row>
    <row r="112" spans="1:7" x14ac:dyDescent="0.2">
      <c r="A112" s="60" t="s">
        <v>21485</v>
      </c>
      <c r="B112" s="60" t="s">
        <v>21485</v>
      </c>
      <c r="C112" s="3" t="s">
        <v>25459</v>
      </c>
      <c r="D112" s="4">
        <f>COUNTIF(des!AR:AR,C112)</f>
        <v>2</v>
      </c>
      <c r="F112" s="7" t="s">
        <v>2149</v>
      </c>
      <c r="G112" t="s">
        <v>18802</v>
      </c>
    </row>
    <row r="113" spans="1:7" x14ac:dyDescent="0.2">
      <c r="A113" s="20" t="s">
        <v>18664</v>
      </c>
      <c r="B113" s="20" t="s">
        <v>18664</v>
      </c>
      <c r="C113" s="3" t="s">
        <v>18763</v>
      </c>
      <c r="D113" s="4">
        <f>COUNTIF(des!AR:AR,C113)</f>
        <v>4</v>
      </c>
      <c r="F113" s="7" t="s">
        <v>2148</v>
      </c>
      <c r="G113" t="s">
        <v>18803</v>
      </c>
    </row>
    <row r="114" spans="1:7" x14ac:dyDescent="0.2">
      <c r="A114" s="60" t="s">
        <v>21483</v>
      </c>
      <c r="B114" s="60" t="s">
        <v>21483</v>
      </c>
      <c r="C114" s="3" t="s">
        <v>25460</v>
      </c>
      <c r="D114" s="4">
        <f>COUNTIF(des!AR:AR,C114)</f>
        <v>2</v>
      </c>
      <c r="F114" s="7" t="s">
        <v>641</v>
      </c>
      <c r="G114" t="s">
        <v>18804</v>
      </c>
    </row>
    <row r="115" spans="1:7" x14ac:dyDescent="0.2">
      <c r="A115" s="60" t="s">
        <v>21482</v>
      </c>
      <c r="B115" s="60" t="s">
        <v>21482</v>
      </c>
      <c r="C115" s="5" t="s">
        <v>25461</v>
      </c>
      <c r="D115" s="4">
        <f>COUNTIF(des!AR:AR,C115)</f>
        <v>2</v>
      </c>
      <c r="F115" s="7" t="s">
        <v>466</v>
      </c>
      <c r="G115" t="s">
        <v>18805</v>
      </c>
    </row>
    <row r="116" spans="1:7" x14ac:dyDescent="0.2">
      <c r="A116" s="60" t="s">
        <v>25389</v>
      </c>
      <c r="B116" s="60" t="s">
        <v>25389</v>
      </c>
      <c r="C116" s="5" t="s">
        <v>25462</v>
      </c>
      <c r="D116" s="4">
        <f>COUNTIF(des!AR:AR,C116)</f>
        <v>2</v>
      </c>
      <c r="F116" s="7" t="s">
        <v>584</v>
      </c>
      <c r="G116" t="s">
        <v>18806</v>
      </c>
    </row>
    <row r="117" spans="1:7" x14ac:dyDescent="0.2">
      <c r="A117" s="20" t="s">
        <v>20043</v>
      </c>
      <c r="B117" s="20" t="s">
        <v>20043</v>
      </c>
      <c r="C117" s="5" t="s">
        <v>20114</v>
      </c>
      <c r="D117" s="4">
        <f>COUNTIF(des!AR:AR,C117)</f>
        <v>9</v>
      </c>
      <c r="F117" s="7" t="s">
        <v>2143</v>
      </c>
      <c r="G117" t="s">
        <v>18807</v>
      </c>
    </row>
    <row r="118" spans="1:7" x14ac:dyDescent="0.2">
      <c r="A118" s="60" t="s">
        <v>21393</v>
      </c>
      <c r="B118" s="60" t="s">
        <v>21393</v>
      </c>
      <c r="C118" s="5" t="s">
        <v>25463</v>
      </c>
      <c r="D118" s="4">
        <f>COUNTIF(des!AR:AR,C118)</f>
        <v>2</v>
      </c>
      <c r="F118" s="7" t="s">
        <v>2160</v>
      </c>
      <c r="G118" t="s">
        <v>18808</v>
      </c>
    </row>
    <row r="119" spans="1:7" x14ac:dyDescent="0.2">
      <c r="A119" s="20" t="s">
        <v>413</v>
      </c>
      <c r="B119" s="20" t="s">
        <v>413</v>
      </c>
      <c r="C119" s="3" t="s">
        <v>18761</v>
      </c>
      <c r="D119" s="4">
        <f>COUNTIF(des!AR:AR,C119)</f>
        <v>4</v>
      </c>
      <c r="F119" s="7" t="s">
        <v>530</v>
      </c>
      <c r="G119" t="s">
        <v>18809</v>
      </c>
    </row>
    <row r="120" spans="1:7" x14ac:dyDescent="0.2">
      <c r="A120" s="20" t="s">
        <v>412</v>
      </c>
      <c r="B120" s="20" t="s">
        <v>412</v>
      </c>
      <c r="C120" s="3" t="s">
        <v>18762</v>
      </c>
      <c r="D120" s="4">
        <f>COUNTIF(des!AR:AR,C120)</f>
        <v>4</v>
      </c>
      <c r="F120" s="7" t="s">
        <v>2203</v>
      </c>
      <c r="G120" t="s">
        <v>18810</v>
      </c>
    </row>
    <row r="121" spans="1:7" x14ac:dyDescent="0.2">
      <c r="A121" s="60" t="s">
        <v>25371</v>
      </c>
      <c r="B121" s="60" t="s">
        <v>25371</v>
      </c>
      <c r="C121" s="5" t="s">
        <v>25464</v>
      </c>
      <c r="D121" s="4">
        <f>COUNTIF(des!AR:AR,C121)</f>
        <v>1</v>
      </c>
      <c r="F121" s="7" t="s">
        <v>2150</v>
      </c>
      <c r="G121" t="s">
        <v>18811</v>
      </c>
    </row>
    <row r="122" spans="1:7" x14ac:dyDescent="0.2">
      <c r="A122" s="60" t="s">
        <v>25372</v>
      </c>
      <c r="B122" s="60" t="s">
        <v>25372</v>
      </c>
      <c r="C122" s="5" t="s">
        <v>25465</v>
      </c>
      <c r="D122" s="4">
        <f>COUNTIF(des!AR:AR,C122)</f>
        <v>1</v>
      </c>
      <c r="F122" s="7" t="s">
        <v>2161</v>
      </c>
      <c r="G122" t="s">
        <v>18812</v>
      </c>
    </row>
    <row r="123" spans="1:7" x14ac:dyDescent="0.2">
      <c r="A123" s="60" t="s">
        <v>25373</v>
      </c>
      <c r="B123" s="60" t="s">
        <v>25373</v>
      </c>
      <c r="C123" s="5" t="s">
        <v>25466</v>
      </c>
      <c r="D123" s="4">
        <f>COUNTIF(des!AR:AR,C123)</f>
        <v>1</v>
      </c>
      <c r="F123" s="7" t="s">
        <v>2162</v>
      </c>
      <c r="G123" t="s">
        <v>18813</v>
      </c>
    </row>
    <row r="124" spans="1:7" x14ac:dyDescent="0.2">
      <c r="A124" s="61" t="s">
        <v>25374</v>
      </c>
      <c r="B124" s="61" t="s">
        <v>25374</v>
      </c>
      <c r="C124" s="5" t="s">
        <v>25467</v>
      </c>
      <c r="D124" s="4">
        <f>COUNTIF(des!AR:AR,C124)</f>
        <v>1</v>
      </c>
      <c r="F124" s="7" t="s">
        <v>525</v>
      </c>
      <c r="G124" t="s">
        <v>18814</v>
      </c>
    </row>
    <row r="125" spans="1:7" x14ac:dyDescent="0.2">
      <c r="A125" s="20" t="s">
        <v>2194</v>
      </c>
      <c r="B125" s="20" t="s">
        <v>2194</v>
      </c>
      <c r="C125" s="3" t="s">
        <v>18764</v>
      </c>
      <c r="D125" s="4">
        <f>COUNTIF(des!AR:AR,C125)</f>
        <v>4</v>
      </c>
      <c r="F125" s="7" t="s">
        <v>2202</v>
      </c>
      <c r="G125" t="s">
        <v>18815</v>
      </c>
    </row>
    <row r="126" spans="1:7" x14ac:dyDescent="0.2">
      <c r="A126" s="20" t="s">
        <v>18665</v>
      </c>
      <c r="B126" s="20" t="s">
        <v>18665</v>
      </c>
      <c r="C126" s="3" t="s">
        <v>18767</v>
      </c>
      <c r="D126" s="4">
        <f>COUNTIF(des!AR:AR,C126)</f>
        <v>5</v>
      </c>
      <c r="F126" s="7" t="s">
        <v>659</v>
      </c>
      <c r="G126" t="s">
        <v>18816</v>
      </c>
    </row>
    <row r="127" spans="1:7" x14ac:dyDescent="0.2">
      <c r="A127" s="60" t="s">
        <v>25381</v>
      </c>
      <c r="B127" s="60" t="s">
        <v>25381</v>
      </c>
      <c r="C127" s="5" t="s">
        <v>25468</v>
      </c>
      <c r="D127" s="4">
        <f>COUNTIF(des!AR:AR,C127)</f>
        <v>2</v>
      </c>
      <c r="F127" s="7" t="s">
        <v>518</v>
      </c>
      <c r="G127" t="s">
        <v>18817</v>
      </c>
    </row>
    <row r="128" spans="1:7" x14ac:dyDescent="0.2">
      <c r="A128" s="20" t="s">
        <v>19862</v>
      </c>
      <c r="B128" s="20" t="s">
        <v>19862</v>
      </c>
      <c r="C128" s="5" t="s">
        <v>20115</v>
      </c>
      <c r="D128" s="4">
        <f>COUNTIF(des!AR:AR,C128)</f>
        <v>5</v>
      </c>
      <c r="F128" s="7" t="s">
        <v>586</v>
      </c>
      <c r="G128" t="s">
        <v>18818</v>
      </c>
    </row>
    <row r="129" spans="1:7" x14ac:dyDescent="0.2">
      <c r="A129" s="60" t="s">
        <v>21385</v>
      </c>
      <c r="B129" s="60" t="s">
        <v>21385</v>
      </c>
      <c r="C129" s="5" t="s">
        <v>25469</v>
      </c>
      <c r="D129" s="4">
        <f>COUNTIF(des!AR:AR,C129)</f>
        <v>2</v>
      </c>
      <c r="F129" s="7" t="s">
        <v>585</v>
      </c>
      <c r="G129" t="s">
        <v>18819</v>
      </c>
    </row>
    <row r="130" spans="1:7" x14ac:dyDescent="0.2">
      <c r="A130" s="20" t="s">
        <v>330</v>
      </c>
      <c r="B130" s="20" t="s">
        <v>330</v>
      </c>
      <c r="C130" s="3" t="s">
        <v>18765</v>
      </c>
      <c r="D130" s="4">
        <f>COUNTIF(des!AR:AR,C130)</f>
        <v>4</v>
      </c>
      <c r="F130" s="7" t="s">
        <v>2178</v>
      </c>
      <c r="G130" t="s">
        <v>18820</v>
      </c>
    </row>
    <row r="131" spans="1:7" x14ac:dyDescent="0.2">
      <c r="A131" s="20" t="s">
        <v>327</v>
      </c>
      <c r="B131" s="20" t="s">
        <v>327</v>
      </c>
      <c r="C131" s="3" t="s">
        <v>18766</v>
      </c>
      <c r="D131" s="4">
        <f>COUNTIF(des!AR:AR,C131)</f>
        <v>4</v>
      </c>
      <c r="F131" s="7" t="s">
        <v>2179</v>
      </c>
      <c r="G131" t="s">
        <v>18821</v>
      </c>
    </row>
    <row r="132" spans="1:7" x14ac:dyDescent="0.2">
      <c r="A132" s="20" t="s">
        <v>81</v>
      </c>
      <c r="B132" s="20" t="s">
        <v>81</v>
      </c>
      <c r="C132" s="3" t="s">
        <v>18768</v>
      </c>
      <c r="D132" s="4">
        <f>COUNTIF(des!AR:AR,C132)</f>
        <v>30</v>
      </c>
      <c r="F132" s="7" t="s">
        <v>2180</v>
      </c>
      <c r="G132" t="s">
        <v>18822</v>
      </c>
    </row>
    <row r="133" spans="1:7" x14ac:dyDescent="0.2">
      <c r="A133" s="60" t="s">
        <v>21554</v>
      </c>
      <c r="B133" s="60" t="s">
        <v>21554</v>
      </c>
      <c r="C133" s="3" t="s">
        <v>25470</v>
      </c>
      <c r="D133" s="4">
        <f>COUNTIF(des!AR:AR,C133)</f>
        <v>2</v>
      </c>
      <c r="F133" s="7" t="s">
        <v>356</v>
      </c>
      <c r="G133" t="s">
        <v>18823</v>
      </c>
    </row>
    <row r="134" spans="1:7" x14ac:dyDescent="0.2">
      <c r="A134" s="20" t="s">
        <v>19947</v>
      </c>
      <c r="B134" s="20" t="s">
        <v>19947</v>
      </c>
      <c r="C134" s="5" t="s">
        <v>20116</v>
      </c>
      <c r="D134" s="4">
        <f>COUNTIF(des!AR:AR,C134)</f>
        <v>4</v>
      </c>
      <c r="F134" s="7" t="s">
        <v>354</v>
      </c>
      <c r="G134" t="s">
        <v>18824</v>
      </c>
    </row>
    <row r="135" spans="1:7" x14ac:dyDescent="0.2">
      <c r="A135" s="20" t="s">
        <v>19991</v>
      </c>
      <c r="B135" s="20" t="s">
        <v>19991</v>
      </c>
      <c r="C135" s="5" t="s">
        <v>20117</v>
      </c>
      <c r="D135" s="4">
        <f>COUNTIF(des!AR:AR,C135)</f>
        <v>26</v>
      </c>
      <c r="F135" s="7" t="s">
        <v>358</v>
      </c>
      <c r="G135" t="s">
        <v>18825</v>
      </c>
    </row>
    <row r="136" spans="1:7" x14ac:dyDescent="0.2">
      <c r="A136" s="60" t="s">
        <v>21334</v>
      </c>
      <c r="B136" s="60" t="s">
        <v>21334</v>
      </c>
      <c r="C136" s="3" t="s">
        <v>25471</v>
      </c>
      <c r="D136" s="4">
        <f>COUNTIF(des!AR:AR,C136)</f>
        <v>6</v>
      </c>
      <c r="F136" s="7" t="s">
        <v>2181</v>
      </c>
      <c r="G136" t="s">
        <v>18826</v>
      </c>
    </row>
    <row r="137" spans="1:7" x14ac:dyDescent="0.2">
      <c r="A137" s="20" t="s">
        <v>326</v>
      </c>
      <c r="B137" s="20" t="s">
        <v>326</v>
      </c>
      <c r="C137" s="3" t="s">
        <v>18771</v>
      </c>
      <c r="D137" s="4">
        <f>COUNTIF(des!AR:AR,C137)</f>
        <v>5</v>
      </c>
      <c r="F137" s="7" t="s">
        <v>2182</v>
      </c>
      <c r="G137" t="s">
        <v>18827</v>
      </c>
    </row>
    <row r="138" spans="1:7" x14ac:dyDescent="0.2">
      <c r="A138" s="60" t="s">
        <v>21553</v>
      </c>
      <c r="B138" s="60" t="s">
        <v>21553</v>
      </c>
      <c r="C138" s="3" t="s">
        <v>25472</v>
      </c>
      <c r="D138" s="4">
        <f>COUNTIF(des!AR:AR,C138)</f>
        <v>2</v>
      </c>
      <c r="F138" s="7" t="s">
        <v>2183</v>
      </c>
      <c r="G138" t="s">
        <v>18828</v>
      </c>
    </row>
    <row r="139" spans="1:7" x14ac:dyDescent="0.2">
      <c r="A139" s="20" t="s">
        <v>504</v>
      </c>
      <c r="B139" s="20" t="s">
        <v>504</v>
      </c>
      <c r="C139" s="3" t="s">
        <v>18772</v>
      </c>
      <c r="D139" s="4">
        <f>COUNTIF(des!AR:AR,C139)</f>
        <v>2</v>
      </c>
      <c r="F139" s="7" t="s">
        <v>626</v>
      </c>
      <c r="G139" t="s">
        <v>18829</v>
      </c>
    </row>
    <row r="140" spans="1:7" x14ac:dyDescent="0.2">
      <c r="A140" s="20" t="s">
        <v>503</v>
      </c>
      <c r="B140" s="20" t="s">
        <v>503</v>
      </c>
      <c r="C140" s="3" t="s">
        <v>18770</v>
      </c>
      <c r="D140" s="4">
        <f>COUNTIF(des!AR:AR,C140)</f>
        <v>0</v>
      </c>
      <c r="F140" s="7" t="s">
        <v>500</v>
      </c>
      <c r="G140" t="s">
        <v>18830</v>
      </c>
    </row>
    <row r="141" spans="1:7" x14ac:dyDescent="0.2">
      <c r="A141" s="20" t="s">
        <v>2196</v>
      </c>
      <c r="B141" s="20" t="s">
        <v>2196</v>
      </c>
      <c r="C141" s="3" t="s">
        <v>18774</v>
      </c>
      <c r="D141" s="4">
        <f>COUNTIF(des!AR:AR,C141)</f>
        <v>10</v>
      </c>
      <c r="F141" s="7" t="s">
        <v>2184</v>
      </c>
      <c r="G141" t="s">
        <v>18831</v>
      </c>
    </row>
    <row r="142" spans="1:7" x14ac:dyDescent="0.2">
      <c r="A142" s="20" t="s">
        <v>2199</v>
      </c>
      <c r="B142" s="20" t="s">
        <v>2199</v>
      </c>
      <c r="C142" s="3" t="s">
        <v>18775</v>
      </c>
      <c r="D142" s="4">
        <f>COUNTIF(des!AR:AR,C142)</f>
        <v>6</v>
      </c>
      <c r="F142" s="7" t="s">
        <v>2185</v>
      </c>
      <c r="G142" t="s">
        <v>18832</v>
      </c>
    </row>
    <row r="143" spans="1:7" x14ac:dyDescent="0.2">
      <c r="A143" s="20" t="s">
        <v>2197</v>
      </c>
      <c r="B143" s="20" t="s">
        <v>2197</v>
      </c>
      <c r="C143" s="5" t="s">
        <v>20118</v>
      </c>
      <c r="D143" s="4">
        <f>COUNTIF(des!AR:AR,C143)</f>
        <v>5</v>
      </c>
      <c r="F143" s="7" t="s">
        <v>2186</v>
      </c>
      <c r="G143" t="s">
        <v>18833</v>
      </c>
    </row>
    <row r="144" spans="1:7" x14ac:dyDescent="0.2">
      <c r="A144" s="20" t="s">
        <v>19814</v>
      </c>
      <c r="B144" s="20" t="s">
        <v>19814</v>
      </c>
      <c r="C144" s="5" t="s">
        <v>20119</v>
      </c>
      <c r="D144" s="4">
        <f>COUNTIF(des!AR:AR,C144)</f>
        <v>1</v>
      </c>
      <c r="F144" s="7" t="s">
        <v>209</v>
      </c>
      <c r="G144" t="s">
        <v>18834</v>
      </c>
    </row>
    <row r="145" spans="1:7" x14ac:dyDescent="0.2">
      <c r="A145" s="20" t="s">
        <v>19815</v>
      </c>
      <c r="B145" s="20" t="s">
        <v>19815</v>
      </c>
      <c r="C145" s="5" t="s">
        <v>20120</v>
      </c>
      <c r="D145" s="4">
        <f>COUNTIF(des!AR:AR,C145)</f>
        <v>1</v>
      </c>
      <c r="F145" s="7" t="s">
        <v>215</v>
      </c>
      <c r="G145" t="s">
        <v>18835</v>
      </c>
    </row>
    <row r="146" spans="1:7" x14ac:dyDescent="0.2">
      <c r="A146" s="20" t="s">
        <v>20343</v>
      </c>
      <c r="B146" s="20" t="s">
        <v>20343</v>
      </c>
      <c r="C146" s="5" t="s">
        <v>20369</v>
      </c>
      <c r="D146" s="4">
        <f>COUNTIF(des!AR:AR,C146)</f>
        <v>1</v>
      </c>
      <c r="F146" s="7" t="s">
        <v>2204</v>
      </c>
      <c r="G146" t="s">
        <v>18836</v>
      </c>
    </row>
    <row r="147" spans="1:7" x14ac:dyDescent="0.2">
      <c r="A147" s="20" t="s">
        <v>19813</v>
      </c>
      <c r="B147" s="20" t="s">
        <v>19813</v>
      </c>
      <c r="C147" s="5" t="s">
        <v>20121</v>
      </c>
      <c r="D147" s="4">
        <f>COUNTIF(des!AR:AR,C147)</f>
        <v>1</v>
      </c>
      <c r="F147" s="7" t="s">
        <v>2165</v>
      </c>
      <c r="G147" t="s">
        <v>18837</v>
      </c>
    </row>
    <row r="148" spans="1:7" x14ac:dyDescent="0.2">
      <c r="A148" s="20" t="s">
        <v>793</v>
      </c>
      <c r="B148" s="20" t="s">
        <v>793</v>
      </c>
      <c r="C148" s="5" t="s">
        <v>20122</v>
      </c>
      <c r="D148" s="4">
        <f>COUNTIF(des!AR:AR,C148)</f>
        <v>1</v>
      </c>
      <c r="F148" s="7" t="s">
        <v>753</v>
      </c>
      <c r="G148" t="s">
        <v>18838</v>
      </c>
    </row>
    <row r="149" spans="1:7" x14ac:dyDescent="0.2">
      <c r="A149" s="20" t="s">
        <v>2187</v>
      </c>
      <c r="B149" s="20" t="s">
        <v>2187</v>
      </c>
      <c r="C149" s="3" t="s">
        <v>18777</v>
      </c>
      <c r="D149" s="4">
        <f>COUNTIF(des!AR:AR,C149)</f>
        <v>2</v>
      </c>
      <c r="F149" s="7" t="s">
        <v>389</v>
      </c>
      <c r="G149" t="s">
        <v>18839</v>
      </c>
    </row>
    <row r="150" spans="1:7" x14ac:dyDescent="0.2">
      <c r="A150" s="20" t="s">
        <v>19868</v>
      </c>
      <c r="B150" s="20" t="s">
        <v>19868</v>
      </c>
      <c r="C150" s="5" t="s">
        <v>20123</v>
      </c>
      <c r="D150" s="4">
        <f>COUNTIF(des!AR:AR,C150)</f>
        <v>5</v>
      </c>
      <c r="F150" s="7" t="s">
        <v>387</v>
      </c>
      <c r="G150" t="s">
        <v>18840</v>
      </c>
    </row>
    <row r="151" spans="1:7" x14ac:dyDescent="0.2">
      <c r="A151" s="20" t="s">
        <v>347</v>
      </c>
      <c r="B151" s="20" t="s">
        <v>347</v>
      </c>
      <c r="C151" s="3" t="s">
        <v>18778</v>
      </c>
      <c r="D151" s="4">
        <f>COUNTIF(des!AR:AR,C151)</f>
        <v>4</v>
      </c>
      <c r="F151" s="7" t="s">
        <v>391</v>
      </c>
      <c r="G151" t="s">
        <v>18841</v>
      </c>
    </row>
    <row r="152" spans="1:7" x14ac:dyDescent="0.2">
      <c r="A152" s="20" t="s">
        <v>2193</v>
      </c>
      <c r="B152" s="20" t="s">
        <v>2193</v>
      </c>
      <c r="C152" s="3" t="s">
        <v>18779</v>
      </c>
      <c r="D152" s="4">
        <f>COUNTIF(des!AR:AR,C152)</f>
        <v>6</v>
      </c>
      <c r="F152" s="7" t="s">
        <v>423</v>
      </c>
      <c r="G152" t="s">
        <v>18842</v>
      </c>
    </row>
    <row r="153" spans="1:7" x14ac:dyDescent="0.2">
      <c r="A153" s="20" t="s">
        <v>18666</v>
      </c>
      <c r="B153" s="20" t="s">
        <v>18666</v>
      </c>
      <c r="C153" s="3" t="s">
        <v>18782</v>
      </c>
      <c r="D153" s="4">
        <f>COUNTIF(des!AR:AR,C153)</f>
        <v>5</v>
      </c>
      <c r="F153" s="7" t="s">
        <v>421</v>
      </c>
      <c r="G153" t="s">
        <v>18843</v>
      </c>
    </row>
    <row r="154" spans="1:7" x14ac:dyDescent="0.2">
      <c r="A154" s="60" t="s">
        <v>25390</v>
      </c>
      <c r="B154" s="60" t="s">
        <v>25390</v>
      </c>
      <c r="C154" s="3" t="s">
        <v>25494</v>
      </c>
      <c r="D154" s="4">
        <f>COUNTIF(des!AR:AR,C154)</f>
        <v>2</v>
      </c>
      <c r="F154" s="7" t="s">
        <v>425</v>
      </c>
      <c r="G154" t="s">
        <v>18844</v>
      </c>
    </row>
    <row r="155" spans="1:7" x14ac:dyDescent="0.2">
      <c r="A155" s="20" t="s">
        <v>20048</v>
      </c>
      <c r="B155" s="20" t="s">
        <v>20048</v>
      </c>
      <c r="C155" s="5" t="s">
        <v>20124</v>
      </c>
      <c r="D155" s="4">
        <f>COUNTIF(des!AR:AR,C155)</f>
        <v>5</v>
      </c>
      <c r="F155" s="7" t="s">
        <v>2152</v>
      </c>
      <c r="G155" t="s">
        <v>18845</v>
      </c>
    </row>
    <row r="156" spans="1:7" x14ac:dyDescent="0.2">
      <c r="A156" s="60" t="s">
        <v>21432</v>
      </c>
      <c r="B156" s="60" t="s">
        <v>21432</v>
      </c>
      <c r="C156" s="3" t="s">
        <v>25495</v>
      </c>
      <c r="D156" s="4">
        <f>COUNTIF(des!AR:AR,C156)</f>
        <v>2</v>
      </c>
      <c r="F156" s="7" t="s">
        <v>379</v>
      </c>
      <c r="G156" t="s">
        <v>18846</v>
      </c>
    </row>
    <row r="157" spans="1:7" x14ac:dyDescent="0.2">
      <c r="A157" s="20" t="s">
        <v>419</v>
      </c>
      <c r="B157" s="20" t="s">
        <v>419</v>
      </c>
      <c r="C157" s="3" t="s">
        <v>18780</v>
      </c>
      <c r="D157" s="4">
        <f>COUNTIF(des!AR:AR,C157)</f>
        <v>4</v>
      </c>
      <c r="F157" s="7" t="s">
        <v>380</v>
      </c>
      <c r="G157" t="s">
        <v>18847</v>
      </c>
    </row>
    <row r="158" spans="1:7" x14ac:dyDescent="0.2">
      <c r="A158" s="20" t="s">
        <v>418</v>
      </c>
      <c r="B158" s="20" t="s">
        <v>418</v>
      </c>
      <c r="C158" s="3" t="s">
        <v>18781</v>
      </c>
      <c r="D158" s="4">
        <f>COUNTIF(des!AR:AR,C158)</f>
        <v>4</v>
      </c>
      <c r="F158" s="7" t="s">
        <v>654</v>
      </c>
      <c r="G158" t="s">
        <v>18848</v>
      </c>
    </row>
    <row r="159" spans="1:7" x14ac:dyDescent="0.2">
      <c r="A159" s="40" t="s">
        <v>21303</v>
      </c>
      <c r="B159" s="40" t="s">
        <v>21303</v>
      </c>
      <c r="C159" s="3" t="s">
        <v>25496</v>
      </c>
      <c r="D159" s="4">
        <f>COUNTIF(des!AR:AR,C159)</f>
        <v>8</v>
      </c>
    </row>
    <row r="160" spans="1:7" x14ac:dyDescent="0.2">
      <c r="A160" s="20" t="s">
        <v>184</v>
      </c>
      <c r="B160" s="20" t="s">
        <v>184</v>
      </c>
      <c r="C160" s="3" t="s">
        <v>18785</v>
      </c>
      <c r="D160" s="4">
        <f>COUNTIF(des!AR:AR,C160)</f>
        <v>4</v>
      </c>
    </row>
    <row r="161" spans="1:11" x14ac:dyDescent="0.2">
      <c r="A161" s="20" t="s">
        <v>20001</v>
      </c>
      <c r="B161" s="20" t="s">
        <v>20001</v>
      </c>
      <c r="C161" s="5" t="s">
        <v>20125</v>
      </c>
      <c r="D161" s="4">
        <f>COUNTIF(des!AR:AR,C161)</f>
        <v>10</v>
      </c>
    </row>
    <row r="162" spans="1:11" x14ac:dyDescent="0.2">
      <c r="A162" s="20" t="s">
        <v>20286</v>
      </c>
      <c r="B162" s="20" t="s">
        <v>20286</v>
      </c>
      <c r="C162" s="5" t="s">
        <v>20304</v>
      </c>
      <c r="D162" s="4">
        <f>COUNTIF(des!AR:AR,C162)</f>
        <v>4</v>
      </c>
    </row>
    <row r="163" spans="1:11" x14ac:dyDescent="0.2">
      <c r="A163" s="20" t="s">
        <v>789</v>
      </c>
      <c r="B163" s="20" t="s">
        <v>789</v>
      </c>
      <c r="C163" s="3" t="s">
        <v>18786</v>
      </c>
      <c r="D163" s="4">
        <f>COUNTIF(des!AR:AR,C163)</f>
        <v>12</v>
      </c>
    </row>
    <row r="164" spans="1:11" x14ac:dyDescent="0.2">
      <c r="A164" s="20" t="s">
        <v>18667</v>
      </c>
      <c r="B164" s="20" t="s">
        <v>18667</v>
      </c>
      <c r="C164" s="3" t="s">
        <v>18789</v>
      </c>
      <c r="D164" s="4">
        <f>COUNTIF(des!AR:AR,C164)</f>
        <v>5</v>
      </c>
    </row>
    <row r="165" spans="1:11" x14ac:dyDescent="0.2">
      <c r="A165" s="60" t="s">
        <v>25392</v>
      </c>
      <c r="B165" s="60" t="s">
        <v>25392</v>
      </c>
      <c r="C165" s="3" t="s">
        <v>25497</v>
      </c>
      <c r="D165" s="4">
        <f>COUNTIF(des!AR:AR,C165)</f>
        <v>2</v>
      </c>
    </row>
    <row r="166" spans="1:11" x14ac:dyDescent="0.2">
      <c r="A166" s="20" t="s">
        <v>20046</v>
      </c>
      <c r="B166" s="20" t="s">
        <v>20046</v>
      </c>
      <c r="C166" s="5" t="s">
        <v>20126</v>
      </c>
      <c r="D166" s="4">
        <f>COUNTIF(des!AR:AR,C166)</f>
        <v>5</v>
      </c>
    </row>
    <row r="167" spans="1:11" x14ac:dyDescent="0.2">
      <c r="A167" s="60" t="s">
        <v>21433</v>
      </c>
      <c r="B167" s="60" t="s">
        <v>21433</v>
      </c>
      <c r="C167" s="3" t="s">
        <v>25498</v>
      </c>
      <c r="D167" s="4">
        <f>COUNTIF(des!AR:AR,C167)</f>
        <v>2</v>
      </c>
    </row>
    <row r="168" spans="1:11" x14ac:dyDescent="0.2">
      <c r="A168" s="20" t="s">
        <v>427</v>
      </c>
      <c r="B168" s="20" t="s">
        <v>427</v>
      </c>
      <c r="C168" s="3" t="s">
        <v>18787</v>
      </c>
      <c r="D168" s="4">
        <f>COUNTIF(des!AR:AR,C168)</f>
        <v>4</v>
      </c>
    </row>
    <row r="169" spans="1:11" x14ac:dyDescent="0.2">
      <c r="A169" s="20" t="s">
        <v>426</v>
      </c>
      <c r="B169" s="20" t="s">
        <v>426</v>
      </c>
      <c r="C169" s="3" t="s">
        <v>18788</v>
      </c>
      <c r="D169" s="4">
        <f>COUNTIF(des!AR:AR,C169)</f>
        <v>4</v>
      </c>
    </row>
    <row r="170" spans="1:11" x14ac:dyDescent="0.2">
      <c r="A170" s="20" t="s">
        <v>18668</v>
      </c>
      <c r="B170" s="20" t="s">
        <v>18668</v>
      </c>
      <c r="C170" s="3" t="s">
        <v>18792</v>
      </c>
      <c r="D170" s="4">
        <f>COUNTIF(des!AR:AR,C170)</f>
        <v>5</v>
      </c>
    </row>
    <row r="171" spans="1:11" x14ac:dyDescent="0.2">
      <c r="A171" s="60" t="s">
        <v>25388</v>
      </c>
      <c r="B171" s="60" t="s">
        <v>25388</v>
      </c>
      <c r="C171" s="3" t="s">
        <v>25499</v>
      </c>
      <c r="D171" s="4">
        <f>COUNTIF(des!AR:AR,C171)</f>
        <v>2</v>
      </c>
    </row>
    <row r="172" spans="1:11" s="3" customFormat="1" x14ac:dyDescent="0.2">
      <c r="A172" s="20" t="s">
        <v>19918</v>
      </c>
      <c r="B172" s="20" t="s">
        <v>19918</v>
      </c>
      <c r="C172" s="5" t="s">
        <v>20127</v>
      </c>
      <c r="D172" s="4">
        <f>COUNTIF(des!AR:AR,C172)</f>
        <v>5</v>
      </c>
      <c r="J172"/>
      <c r="K172"/>
    </row>
    <row r="173" spans="1:11" x14ac:dyDescent="0.2">
      <c r="A173" s="60" t="s">
        <v>21556</v>
      </c>
      <c r="B173" s="60" t="s">
        <v>21556</v>
      </c>
      <c r="C173" s="3" t="s">
        <v>25500</v>
      </c>
      <c r="D173" s="4">
        <f>COUNTIF(des!AR:AR,C173)</f>
        <v>2</v>
      </c>
      <c r="J173" s="3"/>
      <c r="K173" s="3"/>
    </row>
    <row r="174" spans="1:11" x14ac:dyDescent="0.2">
      <c r="A174" s="20" t="s">
        <v>410</v>
      </c>
      <c r="B174" s="20" t="s">
        <v>410</v>
      </c>
      <c r="C174" s="3" t="s">
        <v>18790</v>
      </c>
      <c r="D174" s="4">
        <f>COUNTIF(des!AR:AR,C174)</f>
        <v>4</v>
      </c>
    </row>
    <row r="175" spans="1:11" x14ac:dyDescent="0.2">
      <c r="A175" s="20" t="s">
        <v>409</v>
      </c>
      <c r="B175" s="20" t="s">
        <v>409</v>
      </c>
      <c r="C175" s="3" t="s">
        <v>18791</v>
      </c>
      <c r="D175" s="4">
        <f>COUNTIF(des!AR:AR,C175)</f>
        <v>4</v>
      </c>
    </row>
    <row r="176" spans="1:11" x14ac:dyDescent="0.2">
      <c r="A176" s="20" t="s">
        <v>242</v>
      </c>
      <c r="B176" s="20" t="s">
        <v>242</v>
      </c>
      <c r="C176" s="3" t="s">
        <v>18793</v>
      </c>
      <c r="D176" s="4">
        <f>COUNTIF(des!AR:AR,C176)</f>
        <v>6</v>
      </c>
    </row>
    <row r="177" spans="1:4" x14ac:dyDescent="0.2">
      <c r="A177" s="20" t="s">
        <v>19874</v>
      </c>
      <c r="B177" s="20" t="s">
        <v>19874</v>
      </c>
      <c r="C177" s="5" t="s">
        <v>20128</v>
      </c>
      <c r="D177" s="4">
        <f>COUNTIF(des!AR:AR,C177)</f>
        <v>5</v>
      </c>
    </row>
    <row r="178" spans="1:4" x14ac:dyDescent="0.2">
      <c r="A178" s="20" t="s">
        <v>346</v>
      </c>
      <c r="B178" s="20" t="s">
        <v>346</v>
      </c>
      <c r="C178" s="3" t="s">
        <v>18794</v>
      </c>
      <c r="D178" s="4">
        <f>COUNTIF(des!AR:AR,C178)</f>
        <v>4</v>
      </c>
    </row>
    <row r="179" spans="1:4" x14ac:dyDescent="0.2">
      <c r="A179" s="20" t="s">
        <v>540</v>
      </c>
      <c r="B179" s="20" t="s">
        <v>540</v>
      </c>
      <c r="C179" s="3" t="s">
        <v>18795</v>
      </c>
      <c r="D179" s="4">
        <f>COUNTIF(des!AR:AR,C179)</f>
        <v>4</v>
      </c>
    </row>
    <row r="180" spans="1:4" x14ac:dyDescent="0.2">
      <c r="A180" s="20" t="s">
        <v>20221</v>
      </c>
      <c r="B180" s="20" t="s">
        <v>20221</v>
      </c>
      <c r="C180" s="3" t="s">
        <v>18797</v>
      </c>
      <c r="D180" s="4">
        <f>COUNTIF(des!AR:AR,C180)</f>
        <v>4</v>
      </c>
    </row>
    <row r="181" spans="1:4" x14ac:dyDescent="0.2">
      <c r="A181" s="20" t="s">
        <v>19889</v>
      </c>
      <c r="B181" s="20" t="s">
        <v>19889</v>
      </c>
      <c r="C181" s="5" t="s">
        <v>20129</v>
      </c>
      <c r="D181" s="4">
        <f>COUNTIF(des!AR:AR,C181)</f>
        <v>2</v>
      </c>
    </row>
    <row r="182" spans="1:4" x14ac:dyDescent="0.2">
      <c r="A182" s="20" t="s">
        <v>20220</v>
      </c>
      <c r="B182" s="20" t="s">
        <v>20220</v>
      </c>
      <c r="C182" s="3" t="s">
        <v>18796</v>
      </c>
      <c r="D182" s="4">
        <f>COUNTIF(des!AR:AR,C182)</f>
        <v>4</v>
      </c>
    </row>
    <row r="183" spans="1:4" x14ac:dyDescent="0.2">
      <c r="A183" s="60" t="s">
        <v>25382</v>
      </c>
      <c r="B183" s="60" t="s">
        <v>25382</v>
      </c>
      <c r="C183" s="5" t="s">
        <v>25493</v>
      </c>
      <c r="D183" s="4">
        <f>COUNTIF(des!AR:AR,C183)</f>
        <v>2</v>
      </c>
    </row>
    <row r="184" spans="1:4" x14ac:dyDescent="0.2">
      <c r="A184" s="20" t="s">
        <v>19891</v>
      </c>
      <c r="B184" s="20" t="s">
        <v>19891</v>
      </c>
      <c r="C184" s="5" t="s">
        <v>20130</v>
      </c>
      <c r="D184" s="4">
        <f>COUNTIF(des!AR:AR,C184)</f>
        <v>4</v>
      </c>
    </row>
    <row r="185" spans="1:4" x14ac:dyDescent="0.2">
      <c r="A185" s="60" t="s">
        <v>21439</v>
      </c>
      <c r="B185" s="60" t="s">
        <v>21439</v>
      </c>
      <c r="C185" s="5" t="s">
        <v>25488</v>
      </c>
      <c r="D185" s="4">
        <f>COUNTIF(des!AR:AR,C185)</f>
        <v>2</v>
      </c>
    </row>
    <row r="186" spans="1:4" x14ac:dyDescent="0.2">
      <c r="A186" s="60" t="s">
        <v>21180</v>
      </c>
      <c r="B186" s="60" t="s">
        <v>21180</v>
      </c>
      <c r="C186" s="5" t="s">
        <v>25489</v>
      </c>
      <c r="D186" s="4">
        <f>COUNTIF(des!AR:AR,C186)</f>
        <v>3</v>
      </c>
    </row>
    <row r="187" spans="1:4" x14ac:dyDescent="0.2">
      <c r="A187" s="60" t="s">
        <v>25383</v>
      </c>
      <c r="B187" s="60" t="s">
        <v>25383</v>
      </c>
      <c r="C187" s="5" t="s">
        <v>25490</v>
      </c>
      <c r="D187" s="4">
        <f>COUNTIF(des!AR:AR,C187)</f>
        <v>2</v>
      </c>
    </row>
    <row r="188" spans="1:4" x14ac:dyDescent="0.2">
      <c r="A188" s="60" t="s">
        <v>21178</v>
      </c>
      <c r="B188" s="60" t="s">
        <v>21178</v>
      </c>
      <c r="C188" s="5" t="s">
        <v>25491</v>
      </c>
      <c r="D188" s="4">
        <f>COUNTIF(des!AR:AR,C188)</f>
        <v>5</v>
      </c>
    </row>
    <row r="189" spans="1:4" x14ac:dyDescent="0.2">
      <c r="A189" s="60" t="s">
        <v>21440</v>
      </c>
      <c r="B189" s="60" t="s">
        <v>21440</v>
      </c>
      <c r="C189" s="5" t="s">
        <v>25492</v>
      </c>
      <c r="D189" s="4">
        <f>COUNTIF(des!AR:AR,C189)</f>
        <v>2</v>
      </c>
    </row>
    <row r="190" spans="1:4" x14ac:dyDescent="0.2">
      <c r="A190" s="20" t="s">
        <v>19811</v>
      </c>
      <c r="B190" s="20" t="s">
        <v>19811</v>
      </c>
      <c r="C190" s="5" t="s">
        <v>20131</v>
      </c>
      <c r="D190" s="4">
        <f>COUNTIF(des!AR:AR,C190)</f>
        <v>1</v>
      </c>
    </row>
    <row r="191" spans="1:4" x14ac:dyDescent="0.2">
      <c r="A191" s="20" t="s">
        <v>19812</v>
      </c>
      <c r="B191" s="20" t="s">
        <v>19812</v>
      </c>
      <c r="C191" s="5" t="s">
        <v>20132</v>
      </c>
      <c r="D191" s="4">
        <f>COUNTIF(des!AR:AR,C191)</f>
        <v>1</v>
      </c>
    </row>
    <row r="192" spans="1:4" x14ac:dyDescent="0.2">
      <c r="A192" s="20" t="s">
        <v>20344</v>
      </c>
      <c r="B192" s="20" t="s">
        <v>20344</v>
      </c>
      <c r="C192" s="5" t="s">
        <v>20370</v>
      </c>
      <c r="D192" s="4">
        <f>COUNTIF(des!AR:AR,C192)</f>
        <v>1</v>
      </c>
    </row>
    <row r="193" spans="1:4" x14ac:dyDescent="0.2">
      <c r="A193" s="60" t="s">
        <v>20625</v>
      </c>
      <c r="B193" s="60" t="s">
        <v>20625</v>
      </c>
      <c r="C193" s="5" t="s">
        <v>25487</v>
      </c>
      <c r="D193" s="4">
        <f>COUNTIF(des!AR:AR,C193)</f>
        <v>2</v>
      </c>
    </row>
    <row r="194" spans="1:4" x14ac:dyDescent="0.2">
      <c r="A194" s="20" t="s">
        <v>2159</v>
      </c>
      <c r="B194" s="20" t="s">
        <v>2159</v>
      </c>
      <c r="C194" s="3" t="s">
        <v>18798</v>
      </c>
      <c r="D194" s="4">
        <f>COUNTIF(des!AR:AR,C194)</f>
        <v>2</v>
      </c>
    </row>
    <row r="195" spans="1:4" x14ac:dyDescent="0.2">
      <c r="A195" s="60" t="s">
        <v>21306</v>
      </c>
      <c r="B195" s="60" t="s">
        <v>21306</v>
      </c>
      <c r="C195" s="5" t="s">
        <v>25486</v>
      </c>
      <c r="D195" s="4">
        <f>COUNTIF(des!AR:AR,C195)</f>
        <v>2</v>
      </c>
    </row>
    <row r="196" spans="1:4" x14ac:dyDescent="0.2">
      <c r="A196" s="20" t="s">
        <v>658</v>
      </c>
      <c r="B196" s="20" t="s">
        <v>658</v>
      </c>
      <c r="C196" s="3" t="s">
        <v>18799</v>
      </c>
      <c r="D196" s="4">
        <f>COUNTIF(des!AR:AR,C196)</f>
        <v>4</v>
      </c>
    </row>
    <row r="197" spans="1:4" x14ac:dyDescent="0.2">
      <c r="A197" s="20" t="s">
        <v>2149</v>
      </c>
      <c r="B197" s="20" t="s">
        <v>2149</v>
      </c>
      <c r="C197" s="3" t="s">
        <v>18802</v>
      </c>
      <c r="D197" s="4">
        <f>COUNTIF(des!AR:AR,C197)</f>
        <v>4</v>
      </c>
    </row>
    <row r="198" spans="1:4" x14ac:dyDescent="0.2">
      <c r="A198" s="20" t="s">
        <v>20026</v>
      </c>
      <c r="B198" s="20" t="s">
        <v>20026</v>
      </c>
      <c r="C198" s="3" t="s">
        <v>18801</v>
      </c>
      <c r="D198" s="4">
        <f>COUNTIF(des!AR:AR,C198)</f>
        <v>19</v>
      </c>
    </row>
    <row r="199" spans="1:4" x14ac:dyDescent="0.2">
      <c r="A199" s="20" t="s">
        <v>20041</v>
      </c>
      <c r="B199" s="20" t="s">
        <v>20041</v>
      </c>
      <c r="C199" s="3" t="s">
        <v>18800</v>
      </c>
      <c r="D199" s="4">
        <f>COUNTIF(des!AR:AR,C199)</f>
        <v>10</v>
      </c>
    </row>
    <row r="200" spans="1:4" x14ac:dyDescent="0.2">
      <c r="A200" s="20" t="s">
        <v>2148</v>
      </c>
      <c r="B200" s="20" t="s">
        <v>2148</v>
      </c>
      <c r="C200" s="3" t="s">
        <v>18803</v>
      </c>
      <c r="D200" s="4">
        <f>COUNTIF(des!AR:AR,C200)</f>
        <v>4</v>
      </c>
    </row>
    <row r="201" spans="1:4" x14ac:dyDescent="0.2">
      <c r="A201" s="60" t="s">
        <v>21307</v>
      </c>
      <c r="B201" s="60" t="s">
        <v>21307</v>
      </c>
      <c r="C201" s="3" t="s">
        <v>25485</v>
      </c>
      <c r="D201" s="4">
        <f>COUNTIF(des!AR:AR,C201)</f>
        <v>2</v>
      </c>
    </row>
    <row r="202" spans="1:4" x14ac:dyDescent="0.2">
      <c r="A202" s="20" t="s">
        <v>466</v>
      </c>
      <c r="B202" s="20" t="s">
        <v>466</v>
      </c>
      <c r="C202" s="3" t="s">
        <v>18805</v>
      </c>
      <c r="D202" s="4">
        <f>COUNTIF(des!AR:AR,C202)</f>
        <v>6</v>
      </c>
    </row>
    <row r="203" spans="1:4" x14ac:dyDescent="0.2">
      <c r="A203" s="20" t="s">
        <v>584</v>
      </c>
      <c r="B203" s="20" t="s">
        <v>584</v>
      </c>
      <c r="C203" s="3" t="s">
        <v>18806</v>
      </c>
      <c r="D203" s="4">
        <f>COUNTIF(des!AR:AR,C203)</f>
        <v>2</v>
      </c>
    </row>
    <row r="204" spans="1:4" x14ac:dyDescent="0.2">
      <c r="A204" s="20" t="s">
        <v>2160</v>
      </c>
      <c r="B204" s="20" t="s">
        <v>2160</v>
      </c>
      <c r="C204" s="3" t="s">
        <v>18808</v>
      </c>
      <c r="D204" s="4">
        <f>COUNTIF(des!AR:AR,C204)</f>
        <v>10</v>
      </c>
    </row>
    <row r="205" spans="1:4" x14ac:dyDescent="0.2">
      <c r="A205" s="20" t="s">
        <v>530</v>
      </c>
      <c r="B205" s="20" t="s">
        <v>530</v>
      </c>
      <c r="C205" s="3" t="s">
        <v>18809</v>
      </c>
      <c r="D205" s="4">
        <f>COUNTIF(des!AR:AR,C205)</f>
        <v>4</v>
      </c>
    </row>
    <row r="206" spans="1:4" x14ac:dyDescent="0.2">
      <c r="A206" s="20" t="s">
        <v>20037</v>
      </c>
      <c r="B206" s="20" t="s">
        <v>20037</v>
      </c>
      <c r="C206" s="5" t="s">
        <v>20133</v>
      </c>
      <c r="D206" s="4">
        <f>COUNTIF(des!AR:AR,C206)</f>
        <v>12</v>
      </c>
    </row>
    <row r="207" spans="1:4" x14ac:dyDescent="0.2">
      <c r="A207" s="20" t="s">
        <v>2203</v>
      </c>
      <c r="B207" s="20" t="s">
        <v>2203</v>
      </c>
      <c r="C207" s="3" t="s">
        <v>18810</v>
      </c>
      <c r="D207" s="4">
        <f>COUNTIF(des!AR:AR,C207)</f>
        <v>2</v>
      </c>
    </row>
    <row r="208" spans="1:4" x14ac:dyDescent="0.2">
      <c r="A208" s="20" t="s">
        <v>19792</v>
      </c>
      <c r="B208" s="20" t="s">
        <v>19792</v>
      </c>
      <c r="C208" s="5" t="s">
        <v>20134</v>
      </c>
      <c r="D208" s="4">
        <f>COUNTIF(des!AR:AR,C208)</f>
        <v>1</v>
      </c>
    </row>
    <row r="209" spans="1:4" x14ac:dyDescent="0.2">
      <c r="A209" s="20" t="s">
        <v>2150</v>
      </c>
      <c r="B209" s="20" t="s">
        <v>2150</v>
      </c>
      <c r="C209" s="3" t="s">
        <v>18811</v>
      </c>
      <c r="D209" s="4">
        <f>COUNTIF(des!AR:AR,C209)</f>
        <v>4</v>
      </c>
    </row>
    <row r="210" spans="1:4" x14ac:dyDescent="0.2">
      <c r="A210" s="20" t="s">
        <v>19797</v>
      </c>
      <c r="B210" s="20" t="s">
        <v>19797</v>
      </c>
      <c r="C210" s="5" t="s">
        <v>20135</v>
      </c>
      <c r="D210" s="4">
        <f>COUNTIF(des!AR:AR,C210)</f>
        <v>2</v>
      </c>
    </row>
    <row r="211" spans="1:4" x14ac:dyDescent="0.2">
      <c r="A211" s="20" t="s">
        <v>2161</v>
      </c>
      <c r="B211" s="20" t="s">
        <v>2161</v>
      </c>
      <c r="C211" s="3" t="s">
        <v>18812</v>
      </c>
      <c r="D211" s="4">
        <f>COUNTIF(des!AR:AR,C211)</f>
        <v>4</v>
      </c>
    </row>
    <row r="212" spans="1:4" x14ac:dyDescent="0.2">
      <c r="A212" s="20" t="s">
        <v>2162</v>
      </c>
      <c r="B212" s="20" t="s">
        <v>2162</v>
      </c>
      <c r="C212" s="3" t="s">
        <v>18813</v>
      </c>
      <c r="D212" s="4">
        <f>COUNTIF(des!AR:AR,C212)</f>
        <v>4</v>
      </c>
    </row>
    <row r="213" spans="1:4" x14ac:dyDescent="0.2">
      <c r="A213" s="20" t="s">
        <v>525</v>
      </c>
      <c r="B213" s="20" t="s">
        <v>525</v>
      </c>
      <c r="C213" s="3" t="s">
        <v>18814</v>
      </c>
      <c r="D213" s="4">
        <f>COUNTIF(des!AR:AR,C213)</f>
        <v>59</v>
      </c>
    </row>
    <row r="214" spans="1:4" x14ac:dyDescent="0.2">
      <c r="A214" s="22" t="s">
        <v>20441</v>
      </c>
      <c r="B214" s="22" t="s">
        <v>20441</v>
      </c>
      <c r="C214" s="5" t="s">
        <v>20446</v>
      </c>
      <c r="D214" s="4">
        <f>COUNTIF(des!AR:AR,C214)</f>
        <v>1</v>
      </c>
    </row>
    <row r="215" spans="1:4" x14ac:dyDescent="0.2">
      <c r="A215" s="20" t="s">
        <v>2202</v>
      </c>
      <c r="B215" s="20" t="s">
        <v>2202</v>
      </c>
      <c r="C215" s="3" t="s">
        <v>18815</v>
      </c>
      <c r="D215" s="4">
        <f>COUNTIF(des!AR:AR,C215)</f>
        <v>4</v>
      </c>
    </row>
    <row r="216" spans="1:4" x14ac:dyDescent="0.2">
      <c r="A216" s="22" t="s">
        <v>20496</v>
      </c>
      <c r="B216" s="22" t="s">
        <v>20496</v>
      </c>
      <c r="C216" s="5" t="s">
        <v>20524</v>
      </c>
      <c r="D216" s="4">
        <f>COUNTIF(des!AR:AR,C216)</f>
        <v>6</v>
      </c>
    </row>
    <row r="217" spans="1:4" x14ac:dyDescent="0.2">
      <c r="A217" s="60" t="s">
        <v>21165</v>
      </c>
      <c r="B217" s="60" t="s">
        <v>21165</v>
      </c>
      <c r="C217" s="3" t="s">
        <v>25484</v>
      </c>
      <c r="D217" s="4">
        <f>COUNTIF(des!AR:AR,C217)</f>
        <v>2</v>
      </c>
    </row>
    <row r="218" spans="1:4" x14ac:dyDescent="0.2">
      <c r="A218" s="20" t="s">
        <v>659</v>
      </c>
      <c r="B218" s="20" t="s">
        <v>659</v>
      </c>
      <c r="C218" s="3" t="s">
        <v>18816</v>
      </c>
      <c r="D218" s="4">
        <f>COUNTIF(des!AR:AR,C218)</f>
        <v>6</v>
      </c>
    </row>
    <row r="219" spans="1:4" x14ac:dyDescent="0.2">
      <c r="A219" s="20" t="s">
        <v>20015</v>
      </c>
      <c r="B219" s="20" t="s">
        <v>20015</v>
      </c>
      <c r="C219" s="5" t="s">
        <v>20136</v>
      </c>
      <c r="D219" s="4">
        <f>COUNTIF(des!AR:AR,C219)</f>
        <v>4</v>
      </c>
    </row>
    <row r="220" spans="1:4" x14ac:dyDescent="0.2">
      <c r="A220" s="20" t="s">
        <v>518</v>
      </c>
      <c r="B220" s="20" t="s">
        <v>518</v>
      </c>
      <c r="C220" s="3" t="s">
        <v>18817</v>
      </c>
      <c r="D220" s="4">
        <f>COUNTIF(des!AR:AR,C220)</f>
        <v>2</v>
      </c>
    </row>
    <row r="221" spans="1:4" x14ac:dyDescent="0.2">
      <c r="A221" s="20" t="s">
        <v>586</v>
      </c>
      <c r="B221" s="20" t="s">
        <v>586</v>
      </c>
      <c r="C221" s="3" t="s">
        <v>18818</v>
      </c>
      <c r="D221" s="4">
        <f>COUNTIF(des!AR:AR,C221)</f>
        <v>2</v>
      </c>
    </row>
    <row r="222" spans="1:4" x14ac:dyDescent="0.2">
      <c r="A222" s="20" t="s">
        <v>585</v>
      </c>
      <c r="B222" s="20" t="s">
        <v>585</v>
      </c>
      <c r="C222" s="3" t="s">
        <v>18819</v>
      </c>
      <c r="D222" s="4">
        <f>COUNTIF(des!AR:AR,C222)</f>
        <v>2</v>
      </c>
    </row>
    <row r="223" spans="1:4" x14ac:dyDescent="0.2">
      <c r="A223" s="20" t="s">
        <v>19893</v>
      </c>
      <c r="B223" s="20" t="s">
        <v>19893</v>
      </c>
      <c r="C223" s="5" t="s">
        <v>20137</v>
      </c>
      <c r="D223" s="4">
        <f>COUNTIF(des!AR:AR,C223)</f>
        <v>3</v>
      </c>
    </row>
    <row r="224" spans="1:4" x14ac:dyDescent="0.2">
      <c r="A224" s="60" t="s">
        <v>25384</v>
      </c>
      <c r="B224" s="60" t="s">
        <v>25384</v>
      </c>
      <c r="C224" s="3" t="s">
        <v>25483</v>
      </c>
      <c r="D224" s="4">
        <f>COUNTIF(des!AR:AR,C224)</f>
        <v>2</v>
      </c>
    </row>
    <row r="225" spans="1:4" x14ac:dyDescent="0.2">
      <c r="A225" s="20" t="s">
        <v>19894</v>
      </c>
      <c r="B225" s="20" t="s">
        <v>19894</v>
      </c>
      <c r="C225" s="5" t="s">
        <v>20138</v>
      </c>
      <c r="D225" s="4">
        <f>COUNTIF(des!AR:AR,C225)</f>
        <v>5</v>
      </c>
    </row>
    <row r="226" spans="1:4" x14ac:dyDescent="0.2">
      <c r="A226" s="60" t="s">
        <v>21387</v>
      </c>
      <c r="B226" s="60" t="s">
        <v>21387</v>
      </c>
      <c r="C226" s="3" t="s">
        <v>25482</v>
      </c>
      <c r="D226" s="4">
        <f>COUNTIF(des!AR:AR,C226)</f>
        <v>2</v>
      </c>
    </row>
    <row r="227" spans="1:4" x14ac:dyDescent="0.2">
      <c r="A227" s="20" t="s">
        <v>2181</v>
      </c>
      <c r="B227" s="20" t="s">
        <v>2181</v>
      </c>
      <c r="C227" s="3" t="s">
        <v>18826</v>
      </c>
      <c r="D227" s="4">
        <f>COUNTIF(des!AR:AR,C227)</f>
        <v>2</v>
      </c>
    </row>
    <row r="228" spans="1:4" x14ac:dyDescent="0.2">
      <c r="A228" s="20" t="s">
        <v>2182</v>
      </c>
      <c r="B228" s="20" t="s">
        <v>2182</v>
      </c>
      <c r="C228" s="3" t="s">
        <v>18827</v>
      </c>
      <c r="D228" s="4">
        <f>COUNTIF(des!AR:AR,C228)</f>
        <v>2</v>
      </c>
    </row>
    <row r="229" spans="1:4" x14ac:dyDescent="0.2">
      <c r="A229" s="20" t="s">
        <v>2183</v>
      </c>
      <c r="B229" s="20" t="s">
        <v>2183</v>
      </c>
      <c r="C229" s="3" t="s">
        <v>18828</v>
      </c>
      <c r="D229" s="4">
        <f>COUNTIF(des!AR:AR,C229)</f>
        <v>2</v>
      </c>
    </row>
    <row r="230" spans="1:4" x14ac:dyDescent="0.2">
      <c r="A230" s="20" t="s">
        <v>626</v>
      </c>
      <c r="B230" s="20" t="s">
        <v>626</v>
      </c>
      <c r="C230" s="3" t="s">
        <v>18829</v>
      </c>
      <c r="D230" s="4">
        <f>COUNTIF(des!AR:AR,C230)</f>
        <v>2</v>
      </c>
    </row>
    <row r="231" spans="1:4" x14ac:dyDescent="0.2">
      <c r="A231" s="20" t="s">
        <v>20268</v>
      </c>
      <c r="B231" s="20" t="s">
        <v>20268</v>
      </c>
      <c r="C231" s="5" t="s">
        <v>20269</v>
      </c>
      <c r="D231" s="4">
        <f>COUNTIF(des!AR:AR,C231)</f>
        <v>2</v>
      </c>
    </row>
    <row r="232" spans="1:4" x14ac:dyDescent="0.2">
      <c r="A232" s="20" t="s">
        <v>20018</v>
      </c>
      <c r="B232" s="20" t="s">
        <v>20018</v>
      </c>
      <c r="C232" s="3" t="s">
        <v>18830</v>
      </c>
      <c r="D232" s="4">
        <f>COUNTIF(des!AR:AR,C232)</f>
        <v>6</v>
      </c>
    </row>
    <row r="233" spans="1:4" x14ac:dyDescent="0.2">
      <c r="A233" s="20" t="s">
        <v>2184</v>
      </c>
      <c r="B233" s="20" t="s">
        <v>2184</v>
      </c>
      <c r="C233" s="3" t="s">
        <v>18831</v>
      </c>
      <c r="D233" s="4">
        <f>COUNTIF(des!AR:AR,C233)</f>
        <v>4</v>
      </c>
    </row>
    <row r="234" spans="1:4" x14ac:dyDescent="0.2">
      <c r="A234" s="20" t="s">
        <v>2185</v>
      </c>
      <c r="B234" s="20" t="s">
        <v>2185</v>
      </c>
      <c r="C234" s="3" t="s">
        <v>18832</v>
      </c>
      <c r="D234" s="4">
        <f>COUNTIF(des!AR:AR,C234)</f>
        <v>4</v>
      </c>
    </row>
    <row r="235" spans="1:4" x14ac:dyDescent="0.2">
      <c r="A235" s="20" t="s">
        <v>2186</v>
      </c>
      <c r="B235" s="20" t="s">
        <v>2186</v>
      </c>
      <c r="C235" s="3" t="s">
        <v>18833</v>
      </c>
      <c r="D235" s="4">
        <f>COUNTIF(des!AR:AR,C235)</f>
        <v>4</v>
      </c>
    </row>
    <row r="236" spans="1:4" x14ac:dyDescent="0.2">
      <c r="A236" s="20" t="s">
        <v>2178</v>
      </c>
      <c r="B236" s="20" t="s">
        <v>2178</v>
      </c>
      <c r="C236" s="3" t="s">
        <v>18820</v>
      </c>
      <c r="D236" s="4">
        <f>COUNTIF(des!AR:AR,C236)</f>
        <v>2</v>
      </c>
    </row>
    <row r="237" spans="1:4" x14ac:dyDescent="0.2">
      <c r="A237" s="20" t="s">
        <v>2179</v>
      </c>
      <c r="B237" s="20" t="s">
        <v>2179</v>
      </c>
      <c r="C237" s="3" t="s">
        <v>18821</v>
      </c>
      <c r="D237" s="4">
        <f>COUNTIF(des!AR:AR,C237)</f>
        <v>2</v>
      </c>
    </row>
    <row r="238" spans="1:4" x14ac:dyDescent="0.2">
      <c r="A238" s="20" t="s">
        <v>2180</v>
      </c>
      <c r="B238" s="20" t="s">
        <v>2180</v>
      </c>
      <c r="C238" s="3" t="s">
        <v>18822</v>
      </c>
      <c r="D238" s="4">
        <f>COUNTIF(des!AR:AR,C238)</f>
        <v>2</v>
      </c>
    </row>
    <row r="239" spans="1:4" x14ac:dyDescent="0.2">
      <c r="A239" s="20" t="s">
        <v>18669</v>
      </c>
      <c r="B239" s="20" t="s">
        <v>18669</v>
      </c>
      <c r="C239" s="3" t="s">
        <v>18825</v>
      </c>
      <c r="D239" s="4">
        <f>COUNTIF(des!AR:AR,C239)</f>
        <v>4</v>
      </c>
    </row>
    <row r="240" spans="1:4" x14ac:dyDescent="0.2">
      <c r="A240" s="60" t="s">
        <v>25385</v>
      </c>
      <c r="B240" s="60" t="s">
        <v>25385</v>
      </c>
      <c r="C240" s="3" t="s">
        <v>25481</v>
      </c>
      <c r="D240" s="4">
        <f>COUNTIF(des!AR:AR,C240)</f>
        <v>2</v>
      </c>
    </row>
    <row r="241" spans="1:4" x14ac:dyDescent="0.2">
      <c r="A241" s="20" t="s">
        <v>19875</v>
      </c>
      <c r="B241" s="20" t="s">
        <v>19875</v>
      </c>
      <c r="C241" s="5" t="s">
        <v>20139</v>
      </c>
      <c r="D241" s="4">
        <f>COUNTIF(des!AR:AR,C241)</f>
        <v>4</v>
      </c>
    </row>
    <row r="242" spans="1:4" x14ac:dyDescent="0.2">
      <c r="A242" s="60" t="s">
        <v>21435</v>
      </c>
      <c r="B242" s="60" t="s">
        <v>21435</v>
      </c>
      <c r="C242" s="3" t="s">
        <v>25480</v>
      </c>
      <c r="D242" s="4">
        <f>COUNTIF(des!AR:AR,C242)</f>
        <v>2</v>
      </c>
    </row>
    <row r="243" spans="1:4" x14ac:dyDescent="0.2">
      <c r="A243" s="20" t="s">
        <v>356</v>
      </c>
      <c r="B243" s="20" t="s">
        <v>356</v>
      </c>
      <c r="C243" s="3" t="s">
        <v>18823</v>
      </c>
      <c r="D243" s="4">
        <f>COUNTIF(des!AR:AR,C243)</f>
        <v>4</v>
      </c>
    </row>
    <row r="244" spans="1:4" x14ac:dyDescent="0.2">
      <c r="A244" s="20" t="s">
        <v>354</v>
      </c>
      <c r="B244" s="20" t="s">
        <v>354</v>
      </c>
      <c r="C244" s="3" t="s">
        <v>18824</v>
      </c>
      <c r="D244" s="4">
        <f>COUNTIF(des!AR:AR,C244)</f>
        <v>4</v>
      </c>
    </row>
    <row r="245" spans="1:4" x14ac:dyDescent="0.2">
      <c r="A245" s="20" t="s">
        <v>20013</v>
      </c>
      <c r="B245" s="20" t="s">
        <v>20013</v>
      </c>
      <c r="C245" s="5" t="s">
        <v>20140</v>
      </c>
      <c r="D245" s="4">
        <f>COUNTIF(des!AR:AR,C245)</f>
        <v>4</v>
      </c>
    </row>
    <row r="246" spans="1:4" x14ac:dyDescent="0.2">
      <c r="A246" s="20" t="s">
        <v>20190</v>
      </c>
      <c r="B246" s="20" t="s">
        <v>20190</v>
      </c>
      <c r="C246" s="3" t="s">
        <v>18834</v>
      </c>
      <c r="D246" s="4">
        <f>COUNTIF(des!AR:AR,C246)</f>
        <v>2</v>
      </c>
    </row>
    <row r="247" spans="1:4" x14ac:dyDescent="0.2">
      <c r="A247" s="20" t="s">
        <v>20191</v>
      </c>
      <c r="B247" s="20" t="s">
        <v>20191</v>
      </c>
      <c r="C247" s="5" t="s">
        <v>20194</v>
      </c>
      <c r="D247" s="4">
        <f>COUNTIF(des!AR:AR,C247)</f>
        <v>2</v>
      </c>
    </row>
    <row r="248" spans="1:4" x14ac:dyDescent="0.2">
      <c r="A248" s="20" t="s">
        <v>20192</v>
      </c>
      <c r="B248" s="20" t="s">
        <v>20192</v>
      </c>
      <c r="C248" s="3" t="s">
        <v>18835</v>
      </c>
      <c r="D248" s="4">
        <f>COUNTIF(des!AR:AR,C248)</f>
        <v>4</v>
      </c>
    </row>
    <row r="249" spans="1:4" x14ac:dyDescent="0.2">
      <c r="A249" s="20" t="s">
        <v>2204</v>
      </c>
      <c r="B249" s="20" t="s">
        <v>2204</v>
      </c>
      <c r="C249" s="3" t="s">
        <v>18836</v>
      </c>
      <c r="D249" s="4">
        <f>COUNTIF(des!AR:AR,C249)</f>
        <v>10</v>
      </c>
    </row>
    <row r="250" spans="1:4" x14ac:dyDescent="0.2">
      <c r="A250" s="20" t="s">
        <v>2165</v>
      </c>
      <c r="B250" s="20" t="s">
        <v>2165</v>
      </c>
      <c r="C250" s="3" t="s">
        <v>18837</v>
      </c>
      <c r="D250" s="4">
        <f>COUNTIF(des!AR:AR,C250)</f>
        <v>4</v>
      </c>
    </row>
    <row r="251" spans="1:4" x14ac:dyDescent="0.2">
      <c r="A251" s="20" t="s">
        <v>753</v>
      </c>
      <c r="B251" s="20" t="s">
        <v>753</v>
      </c>
      <c r="C251" s="3" t="s">
        <v>18838</v>
      </c>
      <c r="D251" s="4">
        <f>COUNTIF(des!AR:AR,C251)</f>
        <v>8</v>
      </c>
    </row>
    <row r="252" spans="1:4" x14ac:dyDescent="0.2">
      <c r="A252" s="20" t="s">
        <v>20062</v>
      </c>
      <c r="B252" s="20" t="s">
        <v>20062</v>
      </c>
      <c r="C252" s="5" t="s">
        <v>20141</v>
      </c>
      <c r="D252" s="4">
        <f>COUNTIF(des!AR:AR,C252)</f>
        <v>8</v>
      </c>
    </row>
    <row r="253" spans="1:4" x14ac:dyDescent="0.2">
      <c r="A253" s="22" t="s">
        <v>20509</v>
      </c>
      <c r="B253" s="22" t="s">
        <v>20509</v>
      </c>
      <c r="C253" s="5" t="s">
        <v>20525</v>
      </c>
      <c r="D253" s="4">
        <f>COUNTIF(des!AR:AR,C253)</f>
        <v>2</v>
      </c>
    </row>
    <row r="254" spans="1:4" x14ac:dyDescent="0.2">
      <c r="A254" s="60" t="s">
        <v>21308</v>
      </c>
      <c r="B254" s="60" t="s">
        <v>21308</v>
      </c>
      <c r="C254" s="3" t="s">
        <v>25479</v>
      </c>
      <c r="D254" s="4">
        <f>COUNTIF(des!AR:AR,C254)</f>
        <v>2</v>
      </c>
    </row>
    <row r="255" spans="1:4" x14ac:dyDescent="0.2">
      <c r="A255" s="20" t="s">
        <v>20414</v>
      </c>
      <c r="B255" s="20" t="s">
        <v>20414</v>
      </c>
      <c r="C255" s="5" t="s">
        <v>20415</v>
      </c>
      <c r="D255" s="4">
        <f>COUNTIF(des!AR:AR,C255)</f>
        <v>2</v>
      </c>
    </row>
    <row r="256" spans="1:4" x14ac:dyDescent="0.2">
      <c r="A256" s="20" t="s">
        <v>18670</v>
      </c>
      <c r="B256" s="20" t="s">
        <v>18670</v>
      </c>
      <c r="C256" s="3" t="s">
        <v>18841</v>
      </c>
      <c r="D256" s="4">
        <f>COUNTIF(des!AR:AR,C256)</f>
        <v>5</v>
      </c>
    </row>
    <row r="257" spans="1:4" x14ac:dyDescent="0.2">
      <c r="A257" s="60" t="s">
        <v>25386</v>
      </c>
      <c r="B257" s="60" t="s">
        <v>25386</v>
      </c>
      <c r="C257" s="5" t="s">
        <v>25478</v>
      </c>
      <c r="D257" s="4">
        <f>COUNTIF(des!AR:AR,C257)</f>
        <v>2</v>
      </c>
    </row>
    <row r="258" spans="1:4" x14ac:dyDescent="0.2">
      <c r="A258" s="20" t="s">
        <v>20373</v>
      </c>
      <c r="B258" s="20" t="s">
        <v>20373</v>
      </c>
      <c r="C258" s="5" t="s">
        <v>20142</v>
      </c>
      <c r="D258" s="4">
        <f>COUNTIF(des!AR:AR,C258)</f>
        <v>5</v>
      </c>
    </row>
    <row r="259" spans="1:4" x14ac:dyDescent="0.2">
      <c r="A259" s="60" t="s">
        <v>21390</v>
      </c>
      <c r="B259" s="60" t="s">
        <v>21390</v>
      </c>
      <c r="C259" s="3" t="s">
        <v>25477</v>
      </c>
      <c r="D259" s="4">
        <f>COUNTIF(des!AR:AR,C259)</f>
        <v>2</v>
      </c>
    </row>
    <row r="260" spans="1:4" x14ac:dyDescent="0.2">
      <c r="A260" s="20" t="s">
        <v>389</v>
      </c>
      <c r="B260" s="20" t="s">
        <v>389</v>
      </c>
      <c r="C260" s="3" t="s">
        <v>18839</v>
      </c>
      <c r="D260" s="4">
        <f>COUNTIF(des!AR:AR,C260)</f>
        <v>4</v>
      </c>
    </row>
    <row r="261" spans="1:4" x14ac:dyDescent="0.2">
      <c r="A261" s="20" t="s">
        <v>387</v>
      </c>
      <c r="B261" s="20" t="s">
        <v>387</v>
      </c>
      <c r="C261" s="3" t="s">
        <v>18840</v>
      </c>
      <c r="D261" s="4">
        <f>COUNTIF(des!AR:AR,C261)</f>
        <v>4</v>
      </c>
    </row>
    <row r="262" spans="1:4" x14ac:dyDescent="0.2">
      <c r="A262" s="20" t="s">
        <v>18671</v>
      </c>
      <c r="B262" s="20" t="s">
        <v>18671</v>
      </c>
      <c r="C262" s="3" t="s">
        <v>18844</v>
      </c>
      <c r="D262" s="4">
        <f>COUNTIF(des!AR:AR,C262)</f>
        <v>5</v>
      </c>
    </row>
    <row r="263" spans="1:4" x14ac:dyDescent="0.2">
      <c r="A263" s="60" t="s">
        <v>25391</v>
      </c>
      <c r="B263" s="60" t="s">
        <v>25391</v>
      </c>
      <c r="C263" s="3" t="s">
        <v>25475</v>
      </c>
      <c r="D263" s="4">
        <f>COUNTIF(des!AR:AR,C263)</f>
        <v>2</v>
      </c>
    </row>
    <row r="264" spans="1:4" x14ac:dyDescent="0.2">
      <c r="A264" s="20" t="s">
        <v>20045</v>
      </c>
      <c r="B264" s="20" t="s">
        <v>20045</v>
      </c>
      <c r="C264" s="5" t="s">
        <v>20143</v>
      </c>
      <c r="D264" s="4">
        <f>COUNTIF(des!AR:AR,C264)</f>
        <v>5</v>
      </c>
    </row>
    <row r="265" spans="1:4" x14ac:dyDescent="0.2">
      <c r="A265" s="60" t="s">
        <v>21434</v>
      </c>
      <c r="B265" s="60" t="s">
        <v>21434</v>
      </c>
      <c r="C265" s="3" t="s">
        <v>25476</v>
      </c>
      <c r="D265" s="4">
        <f>COUNTIF(des!AR:AR,C265)</f>
        <v>2</v>
      </c>
    </row>
    <row r="266" spans="1:4" x14ac:dyDescent="0.2">
      <c r="A266" s="20" t="s">
        <v>423</v>
      </c>
      <c r="B266" s="20" t="s">
        <v>423</v>
      </c>
      <c r="C266" s="3" t="s">
        <v>18842</v>
      </c>
      <c r="D266" s="4">
        <f>COUNTIF(des!AR:AR,C266)</f>
        <v>4</v>
      </c>
    </row>
    <row r="267" spans="1:4" x14ac:dyDescent="0.2">
      <c r="A267" s="20" t="s">
        <v>421</v>
      </c>
      <c r="B267" s="20" t="s">
        <v>421</v>
      </c>
      <c r="C267" s="3" t="s">
        <v>18843</v>
      </c>
      <c r="D267" s="4">
        <f>COUNTIF(des!AR:AR,C267)</f>
        <v>4</v>
      </c>
    </row>
    <row r="268" spans="1:4" x14ac:dyDescent="0.2">
      <c r="A268" s="22" t="s">
        <v>21275</v>
      </c>
      <c r="B268" s="22" t="s">
        <v>21275</v>
      </c>
      <c r="C268" s="5" t="s">
        <v>21282</v>
      </c>
      <c r="D268" s="4">
        <f>COUNTIF(des!AR:AR,C268)</f>
        <v>2</v>
      </c>
    </row>
    <row r="269" spans="1:4" x14ac:dyDescent="0.2">
      <c r="A269" s="20" t="s">
        <v>2152</v>
      </c>
      <c r="B269" s="20" t="s">
        <v>2152</v>
      </c>
      <c r="C269" s="3" t="s">
        <v>18845</v>
      </c>
      <c r="D269" s="4">
        <f>COUNTIF(des!AR:AR,C269)</f>
        <v>6</v>
      </c>
    </row>
    <row r="270" spans="1:4" x14ac:dyDescent="0.2">
      <c r="A270" s="20" t="s">
        <v>20223</v>
      </c>
      <c r="B270" s="20" t="s">
        <v>20223</v>
      </c>
      <c r="C270" s="3" t="s">
        <v>18847</v>
      </c>
      <c r="D270" s="4">
        <f>COUNTIF(des!AR:AR,C270)</f>
        <v>4</v>
      </c>
    </row>
    <row r="271" spans="1:4" x14ac:dyDescent="0.2">
      <c r="A271" s="20" t="s">
        <v>19911</v>
      </c>
      <c r="B271" s="20" t="s">
        <v>19911</v>
      </c>
      <c r="C271" s="5" t="s">
        <v>20144</v>
      </c>
      <c r="D271" s="4">
        <f>COUNTIF(des!AR:AR,C271)</f>
        <v>2</v>
      </c>
    </row>
    <row r="272" spans="1:4" x14ac:dyDescent="0.2">
      <c r="A272" s="20" t="s">
        <v>20224</v>
      </c>
      <c r="B272" s="20" t="s">
        <v>20224</v>
      </c>
      <c r="C272" s="3" t="s">
        <v>18846</v>
      </c>
      <c r="D272" s="4">
        <f>COUNTIF(des!AR:AR,C272)</f>
        <v>4</v>
      </c>
    </row>
    <row r="273" spans="1:4" x14ac:dyDescent="0.2">
      <c r="A273" s="60" t="s">
        <v>25387</v>
      </c>
      <c r="B273" s="60" t="s">
        <v>25387</v>
      </c>
      <c r="C273" s="3" t="s">
        <v>25473</v>
      </c>
      <c r="D273" s="4">
        <f>COUNTIF(des!AR:AR,C273)</f>
        <v>2</v>
      </c>
    </row>
    <row r="274" spans="1:4" x14ac:dyDescent="0.2">
      <c r="A274" s="20" t="s">
        <v>19913</v>
      </c>
      <c r="B274" s="20" t="s">
        <v>19913</v>
      </c>
      <c r="C274" s="5" t="s">
        <v>20145</v>
      </c>
      <c r="D274" s="4">
        <f>COUNTIF(des!AR:AR,C274)</f>
        <v>4</v>
      </c>
    </row>
    <row r="275" spans="1:4" x14ac:dyDescent="0.2">
      <c r="A275" s="60" t="s">
        <v>21441</v>
      </c>
      <c r="B275" s="60" t="s">
        <v>21441</v>
      </c>
      <c r="C275" s="3" t="s">
        <v>25474</v>
      </c>
      <c r="D275" s="4">
        <f>COUNTIF(des!AR:AR,C275)</f>
        <v>2</v>
      </c>
    </row>
    <row r="276" spans="1:4" x14ac:dyDescent="0.2">
      <c r="A276" s="12" t="s">
        <v>25584</v>
      </c>
      <c r="B276" s="12" t="s">
        <v>25584</v>
      </c>
      <c r="C276" s="5" t="s">
        <v>25675</v>
      </c>
      <c r="D276" s="4">
        <f>COUNTIF(des!AR:AR,C276)</f>
        <v>4</v>
      </c>
    </row>
    <row r="277" spans="1:4" x14ac:dyDescent="0.2">
      <c r="A277" s="12" t="s">
        <v>25585</v>
      </c>
      <c r="B277" s="12" t="s">
        <v>25585</v>
      </c>
      <c r="C277" s="5" t="s">
        <v>25676</v>
      </c>
      <c r="D277" s="4">
        <f>COUNTIF(des!AR:AR,C277)</f>
        <v>4</v>
      </c>
    </row>
    <row r="278" spans="1:4" x14ac:dyDescent="0.2">
      <c r="A278" s="12" t="s">
        <v>25586</v>
      </c>
      <c r="B278" s="12" t="s">
        <v>25586</v>
      </c>
      <c r="C278" s="5" t="s">
        <v>25677</v>
      </c>
      <c r="D278" s="4">
        <f>COUNTIF(des!AR:AR,C278)</f>
        <v>4</v>
      </c>
    </row>
    <row r="279" spans="1:4" x14ac:dyDescent="0.2">
      <c r="A279" s="48" t="s">
        <v>25635</v>
      </c>
      <c r="B279" s="48" t="s">
        <v>25635</v>
      </c>
      <c r="C279" s="5" t="s">
        <v>25678</v>
      </c>
      <c r="D279" s="4">
        <f>COUNTIF(des!AR:AR,C279)</f>
        <v>1</v>
      </c>
    </row>
    <row r="280" spans="1:4" x14ac:dyDescent="0.2">
      <c r="A280" s="48" t="s">
        <v>25636</v>
      </c>
      <c r="B280" s="48" t="s">
        <v>25636</v>
      </c>
      <c r="C280" s="5" t="s">
        <v>25679</v>
      </c>
      <c r="D280" s="4">
        <f>COUNTIF(des!AR:AR,C280)</f>
        <v>1</v>
      </c>
    </row>
    <row r="281" spans="1:4" x14ac:dyDescent="0.2">
      <c r="A281" s="22" t="s">
        <v>25627</v>
      </c>
      <c r="B281" s="22" t="s">
        <v>25627</v>
      </c>
      <c r="C281" s="5" t="s">
        <v>25680</v>
      </c>
      <c r="D281" s="4">
        <f>COUNTIF(des!AR:AR,C281)</f>
        <v>1</v>
      </c>
    </row>
    <row r="282" spans="1:4" x14ac:dyDescent="0.2">
      <c r="A282" s="22" t="s">
        <v>25631</v>
      </c>
      <c r="B282" s="22" t="s">
        <v>25631</v>
      </c>
      <c r="C282" s="5" t="s">
        <v>25681</v>
      </c>
      <c r="D282" s="4">
        <f>COUNTIF(des!AR:AR,C282)</f>
        <v>1</v>
      </c>
    </row>
    <row r="283" spans="1:4" x14ac:dyDescent="0.2">
      <c r="A283" s="12"/>
    </row>
    <row r="284" spans="1:4" x14ac:dyDescent="0.2">
      <c r="A284" s="12"/>
    </row>
    <row r="285" spans="1:4" x14ac:dyDescent="0.2">
      <c r="A285" s="12"/>
    </row>
    <row r="286" spans="1:4" x14ac:dyDescent="0.2">
      <c r="A286" s="12"/>
    </row>
    <row r="287" spans="1:4" x14ac:dyDescent="0.2">
      <c r="A287" s="12"/>
    </row>
  </sheetData>
  <autoFilter ref="A1:D194" xr:uid="{00000000-0009-0000-0000-00000A000000}">
    <sortState ref="A2:D275">
      <sortCondition ref="A1:A275"/>
    </sortState>
  </autoFilter>
  <conditionalFormatting sqref="A210:B274">
    <cfRule type="expression" dxfId="17" priority="9">
      <formula>OR($BH211="TRUE",$BI211="TRUE")</formula>
    </cfRule>
  </conditionalFormatting>
  <conditionalFormatting sqref="A276:A278 A283:A287">
    <cfRule type="expression" dxfId="16" priority="7">
      <formula>OR($AH276="TRUE",$AI276="TRUE")</formula>
    </cfRule>
  </conditionalFormatting>
  <conditionalFormatting sqref="B276:B278">
    <cfRule type="expression" dxfId="15" priority="6">
      <formula>OR($AH276="TRUE",$AI276="TRUE")</formula>
    </cfRule>
  </conditionalFormatting>
  <conditionalFormatting sqref="B2">
    <cfRule type="expression" dxfId="14" priority="5">
      <formula>OR($BH3="TRUE",$BI3="TRUE")</formula>
    </cfRule>
  </conditionalFormatting>
  <conditionalFormatting sqref="A275:B275">
    <cfRule type="expression" dxfId="13" priority="1578">
      <formula>OR(#REF!="TRUE",#REF!="TRUE")</formula>
    </cfRule>
  </conditionalFormatting>
  <conditionalFormatting sqref="A279:A280">
    <cfRule type="expression" dxfId="12" priority="4">
      <formula>OR($AH279="TRUE",$AI279="TRUE")</formula>
    </cfRule>
  </conditionalFormatting>
  <conditionalFormatting sqref="B279:B280">
    <cfRule type="expression" dxfId="11" priority="3">
      <formula>OR($AH279="TRUE",$AI279="TRUE")</formula>
    </cfRule>
  </conditionalFormatting>
  <conditionalFormatting sqref="A281:A282">
    <cfRule type="expression" dxfId="10" priority="2">
      <formula>OR($AH281="TRUE",$AI281="TRUE")</formula>
    </cfRule>
  </conditionalFormatting>
  <conditionalFormatting sqref="B281:B282">
    <cfRule type="expression" dxfId="9" priority="1">
      <formula>OR($AH281="TRUE",$AI281="TRUE")</formula>
    </cfRule>
  </conditionalFormatting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23"/>
  <sheetViews>
    <sheetView workbookViewId="0">
      <pane ySplit="1" topLeftCell="A109" activePane="bottomLeft" state="frozen"/>
      <selection pane="bottomLeft" activeCell="E128" sqref="E128"/>
    </sheetView>
  </sheetViews>
  <sheetFormatPr baseColWidth="10" defaultRowHeight="16" x14ac:dyDescent="0.2"/>
  <cols>
    <col min="1" max="2" width="20.6640625" style="3" customWidth="1"/>
    <col min="3" max="3" width="14" style="3" bestFit="1" customWidth="1"/>
    <col min="4" max="4" width="10.83203125" style="3"/>
  </cols>
  <sheetData>
    <row r="1" spans="1:4" x14ac:dyDescent="0.2">
      <c r="A1" s="3" t="s">
        <v>4134</v>
      </c>
      <c r="B1" s="3" t="s">
        <v>20083</v>
      </c>
      <c r="C1" s="3" t="s">
        <v>4135</v>
      </c>
      <c r="D1" s="3" t="s">
        <v>36</v>
      </c>
    </row>
    <row r="2" spans="1:4" s="3" customFormat="1" x14ac:dyDescent="0.2">
      <c r="A2" s="9" t="s">
        <v>21252</v>
      </c>
      <c r="B2" s="9" t="s">
        <v>21252</v>
      </c>
      <c r="C2" s="9" t="s">
        <v>21286</v>
      </c>
      <c r="D2" s="4">
        <f>COUNTIF(des!AI:BL,C2)</f>
        <v>14</v>
      </c>
    </row>
    <row r="3" spans="1:4" x14ac:dyDescent="0.2">
      <c r="A3" s="4" t="s">
        <v>844</v>
      </c>
      <c r="B3" s="4" t="s">
        <v>844</v>
      </c>
      <c r="C3" s="4" t="s">
        <v>845</v>
      </c>
      <c r="D3" s="4">
        <f>COUNTIF(des!AI:BL,C3)</f>
        <v>4</v>
      </c>
    </row>
    <row r="4" spans="1:4" x14ac:dyDescent="0.2">
      <c r="A4" s="4" t="s">
        <v>846</v>
      </c>
      <c r="B4" s="4" t="s">
        <v>846</v>
      </c>
      <c r="C4" s="4" t="s">
        <v>847</v>
      </c>
      <c r="D4" s="4">
        <f>COUNTIF(des!AI:BL,C4)</f>
        <v>4</v>
      </c>
    </row>
    <row r="5" spans="1:4" x14ac:dyDescent="0.2">
      <c r="A5" s="4" t="s">
        <v>848</v>
      </c>
      <c r="B5" s="4" t="s">
        <v>848</v>
      </c>
      <c r="C5" s="4" t="s">
        <v>849</v>
      </c>
      <c r="D5" s="4">
        <f>COUNTIF(des!AI:BL,C5)</f>
        <v>12</v>
      </c>
    </row>
    <row r="6" spans="1:4" x14ac:dyDescent="0.2">
      <c r="A6" s="4" t="s">
        <v>850</v>
      </c>
      <c r="B6" s="4" t="s">
        <v>850</v>
      </c>
      <c r="C6" s="4" t="s">
        <v>851</v>
      </c>
      <c r="D6" s="4">
        <f>COUNTIF(des!AI:BL,C6)</f>
        <v>16</v>
      </c>
    </row>
    <row r="7" spans="1:4" x14ac:dyDescent="0.2">
      <c r="A7" s="4" t="s">
        <v>852</v>
      </c>
      <c r="B7" s="4" t="s">
        <v>852</v>
      </c>
      <c r="C7" s="4" t="s">
        <v>853</v>
      </c>
      <c r="D7" s="4">
        <f>COUNTIF(des!AI:BL,C7)</f>
        <v>16</v>
      </c>
    </row>
    <row r="8" spans="1:4" x14ac:dyDescent="0.2">
      <c r="A8" s="4" t="s">
        <v>854</v>
      </c>
      <c r="B8" s="4" t="s">
        <v>854</v>
      </c>
      <c r="C8" s="4" t="s">
        <v>855</v>
      </c>
      <c r="D8" s="4">
        <f>COUNTIF(des!AI:BL,C8)</f>
        <v>4</v>
      </c>
    </row>
    <row r="9" spans="1:4" x14ac:dyDescent="0.2">
      <c r="A9" s="4" t="s">
        <v>259</v>
      </c>
      <c r="B9" s="4" t="s">
        <v>259</v>
      </c>
      <c r="C9" s="4" t="s">
        <v>856</v>
      </c>
      <c r="D9" s="4">
        <f>COUNTIF(des!AI:BL,C9)</f>
        <v>2</v>
      </c>
    </row>
    <row r="10" spans="1:4" x14ac:dyDescent="0.2">
      <c r="A10" s="4" t="s">
        <v>857</v>
      </c>
      <c r="B10" s="4" t="s">
        <v>857</v>
      </c>
      <c r="C10" s="4" t="s">
        <v>858</v>
      </c>
      <c r="D10" s="4">
        <f>COUNTIF(des!AI:BL,C10)</f>
        <v>24</v>
      </c>
    </row>
    <row r="11" spans="1:4" x14ac:dyDescent="0.2">
      <c r="A11" s="4" t="s">
        <v>859</v>
      </c>
      <c r="B11" s="4" t="s">
        <v>859</v>
      </c>
      <c r="C11" s="4" t="s">
        <v>860</v>
      </c>
      <c r="D11" s="4">
        <f>COUNTIF(des!AI:BL,C11)</f>
        <v>24</v>
      </c>
    </row>
    <row r="12" spans="1:4" x14ac:dyDescent="0.2">
      <c r="A12" s="4" t="s">
        <v>249</v>
      </c>
      <c r="B12" s="4" t="s">
        <v>249</v>
      </c>
      <c r="C12" s="4" t="s">
        <v>861</v>
      </c>
      <c r="D12" s="4">
        <f>COUNTIF(des!AI:BL,C12)</f>
        <v>19</v>
      </c>
    </row>
    <row r="13" spans="1:4" x14ac:dyDescent="0.2">
      <c r="A13" s="4" t="s">
        <v>254</v>
      </c>
      <c r="B13" s="4" t="s">
        <v>254</v>
      </c>
      <c r="C13" s="4" t="s">
        <v>862</v>
      </c>
      <c r="D13" s="4">
        <f>COUNTIF(des!AI:BL,C13)</f>
        <v>34</v>
      </c>
    </row>
    <row r="14" spans="1:4" x14ac:dyDescent="0.2">
      <c r="A14" s="4" t="s">
        <v>863</v>
      </c>
      <c r="B14" s="4" t="s">
        <v>863</v>
      </c>
      <c r="C14" s="4" t="s">
        <v>864</v>
      </c>
      <c r="D14" s="4">
        <f>COUNTIF(des!AI:BL,C14)</f>
        <v>2</v>
      </c>
    </row>
    <row r="15" spans="1:4" x14ac:dyDescent="0.2">
      <c r="A15" s="4" t="s">
        <v>865</v>
      </c>
      <c r="B15" s="4" t="s">
        <v>865</v>
      </c>
      <c r="C15" s="4" t="s">
        <v>866</v>
      </c>
      <c r="D15" s="4">
        <f>COUNTIF(des!AI:BL,C15)</f>
        <v>16</v>
      </c>
    </row>
    <row r="16" spans="1:4" x14ac:dyDescent="0.2">
      <c r="A16" s="4" t="s">
        <v>258</v>
      </c>
      <c r="B16" s="4" t="s">
        <v>258</v>
      </c>
      <c r="C16" s="4" t="s">
        <v>867</v>
      </c>
      <c r="D16" s="4">
        <f>COUNTIF(des!AI:BL,C16)</f>
        <v>12</v>
      </c>
    </row>
    <row r="17" spans="1:4" x14ac:dyDescent="0.2">
      <c r="A17" s="4" t="s">
        <v>139</v>
      </c>
      <c r="B17" s="4" t="s">
        <v>139</v>
      </c>
      <c r="C17" s="4" t="s">
        <v>868</v>
      </c>
      <c r="D17" s="4">
        <f>COUNTIF(des!AI:BL,C17)</f>
        <v>10</v>
      </c>
    </row>
    <row r="18" spans="1:4" x14ac:dyDescent="0.2">
      <c r="A18" s="37" t="s">
        <v>21272</v>
      </c>
      <c r="B18" s="37" t="s">
        <v>21272</v>
      </c>
      <c r="C18" s="4" t="s">
        <v>869</v>
      </c>
      <c r="D18" s="4">
        <f>COUNTIF(des!AI:BL,C18)</f>
        <v>2</v>
      </c>
    </row>
    <row r="19" spans="1:4" x14ac:dyDescent="0.2">
      <c r="A19" s="4" t="s">
        <v>870</v>
      </c>
      <c r="B19" s="4" t="s">
        <v>870</v>
      </c>
      <c r="C19" s="4" t="s">
        <v>871</v>
      </c>
      <c r="D19" s="4">
        <f>COUNTIF(des!AI:BL,C19)</f>
        <v>293</v>
      </c>
    </row>
    <row r="20" spans="1:4" x14ac:dyDescent="0.2">
      <c r="A20" s="4" t="s">
        <v>260</v>
      </c>
      <c r="B20" s="4" t="s">
        <v>260</v>
      </c>
      <c r="C20" s="4" t="s">
        <v>872</v>
      </c>
      <c r="D20" s="4">
        <f>COUNTIF(des!AI:BL,C20)</f>
        <v>7</v>
      </c>
    </row>
    <row r="21" spans="1:4" x14ac:dyDescent="0.2">
      <c r="A21" s="4" t="s">
        <v>253</v>
      </c>
      <c r="B21" s="4" t="s">
        <v>253</v>
      </c>
      <c r="C21" s="4" t="s">
        <v>873</v>
      </c>
      <c r="D21" s="4">
        <f>COUNTIF(des!AI:BL,C21)</f>
        <v>16</v>
      </c>
    </row>
    <row r="22" spans="1:4" x14ac:dyDescent="0.2">
      <c r="A22" s="4" t="s">
        <v>250</v>
      </c>
      <c r="B22" s="4" t="s">
        <v>250</v>
      </c>
      <c r="C22" s="4" t="s">
        <v>874</v>
      </c>
      <c r="D22" s="4">
        <f>COUNTIF(des!AI:BL,C22)</f>
        <v>38</v>
      </c>
    </row>
    <row r="23" spans="1:4" x14ac:dyDescent="0.2">
      <c r="A23" s="4" t="s">
        <v>875</v>
      </c>
      <c r="B23" s="4" t="s">
        <v>875</v>
      </c>
      <c r="C23" s="4" t="s">
        <v>876</v>
      </c>
      <c r="D23" s="4">
        <f>COUNTIF(des!AI:BL,C23)</f>
        <v>0</v>
      </c>
    </row>
    <row r="24" spans="1:4" x14ac:dyDescent="0.2">
      <c r="A24" s="4" t="s">
        <v>877</v>
      </c>
      <c r="B24" s="4" t="s">
        <v>877</v>
      </c>
      <c r="C24" s="4" t="s">
        <v>878</v>
      </c>
      <c r="D24" s="4">
        <f>COUNTIF(des!AI:BL,C24)</f>
        <v>8</v>
      </c>
    </row>
    <row r="25" spans="1:4" x14ac:dyDescent="0.2">
      <c r="A25" s="4" t="s">
        <v>879</v>
      </c>
      <c r="B25" s="4" t="s">
        <v>879</v>
      </c>
      <c r="C25" s="4" t="s">
        <v>880</v>
      </c>
      <c r="D25" s="4">
        <f>COUNTIF(des!AI:BL,C25)</f>
        <v>12</v>
      </c>
    </row>
    <row r="26" spans="1:4" x14ac:dyDescent="0.2">
      <c r="A26" s="4" t="s">
        <v>798</v>
      </c>
      <c r="B26" s="4" t="s">
        <v>798</v>
      </c>
      <c r="C26" s="4" t="s">
        <v>881</v>
      </c>
      <c r="D26" s="4">
        <f>COUNTIF(des!AI:BL,C26)</f>
        <v>4</v>
      </c>
    </row>
    <row r="27" spans="1:4" x14ac:dyDescent="0.2">
      <c r="A27" s="4" t="s">
        <v>882</v>
      </c>
      <c r="B27" s="4" t="s">
        <v>882</v>
      </c>
      <c r="C27" s="4" t="s">
        <v>883</v>
      </c>
      <c r="D27" s="4">
        <f>COUNTIF(des!AI:BL,C27)</f>
        <v>12</v>
      </c>
    </row>
    <row r="28" spans="1:4" x14ac:dyDescent="0.2">
      <c r="A28" s="4" t="s">
        <v>884</v>
      </c>
      <c r="B28" s="4" t="s">
        <v>884</v>
      </c>
      <c r="C28" s="4" t="s">
        <v>885</v>
      </c>
      <c r="D28" s="4">
        <f>COUNTIF(des!AI:BL,C28)</f>
        <v>10</v>
      </c>
    </row>
    <row r="29" spans="1:4" x14ac:dyDescent="0.2">
      <c r="A29" s="4" t="s">
        <v>886</v>
      </c>
      <c r="B29" s="4" t="s">
        <v>886</v>
      </c>
      <c r="C29" s="4" t="s">
        <v>887</v>
      </c>
      <c r="D29" s="4">
        <f>COUNTIF(des!AI:BL,C29)</f>
        <v>42</v>
      </c>
    </row>
    <row r="30" spans="1:4" x14ac:dyDescent="0.2">
      <c r="A30" s="4" t="s">
        <v>888</v>
      </c>
      <c r="B30" s="4" t="s">
        <v>888</v>
      </c>
      <c r="C30" s="4" t="s">
        <v>889</v>
      </c>
      <c r="D30" s="4">
        <f>COUNTIF(des!AI:BL,C30)</f>
        <v>28</v>
      </c>
    </row>
    <row r="31" spans="1:4" x14ac:dyDescent="0.2">
      <c r="A31" s="4" t="s">
        <v>890</v>
      </c>
      <c r="B31" s="4" t="s">
        <v>890</v>
      </c>
      <c r="C31" s="4" t="s">
        <v>891</v>
      </c>
      <c r="D31" s="4">
        <f>COUNTIF(des!AI:BL,C31)</f>
        <v>12</v>
      </c>
    </row>
    <row r="32" spans="1:4" x14ac:dyDescent="0.2">
      <c r="A32" s="4" t="s">
        <v>892</v>
      </c>
      <c r="B32" s="4" t="s">
        <v>892</v>
      </c>
      <c r="C32" s="4" t="s">
        <v>893</v>
      </c>
      <c r="D32" s="4">
        <f>COUNTIF(des!AI:BL,C32)</f>
        <v>12</v>
      </c>
    </row>
    <row r="33" spans="1:4" x14ac:dyDescent="0.2">
      <c r="A33" s="4" t="s">
        <v>894</v>
      </c>
      <c r="B33" s="4" t="s">
        <v>894</v>
      </c>
      <c r="C33" s="4" t="s">
        <v>895</v>
      </c>
      <c r="D33" s="4">
        <f>COUNTIF(des!AI:BL,C33)</f>
        <v>12</v>
      </c>
    </row>
    <row r="34" spans="1:4" x14ac:dyDescent="0.2">
      <c r="A34" s="4" t="s">
        <v>896</v>
      </c>
      <c r="B34" s="4" t="s">
        <v>896</v>
      </c>
      <c r="C34" s="4" t="s">
        <v>897</v>
      </c>
      <c r="D34" s="4">
        <f>COUNTIF(des!AI:BL,C34)</f>
        <v>12</v>
      </c>
    </row>
    <row r="35" spans="1:4" x14ac:dyDescent="0.2">
      <c r="A35" s="4" t="s">
        <v>898</v>
      </c>
      <c r="B35" s="4" t="s">
        <v>898</v>
      </c>
      <c r="C35" s="4" t="s">
        <v>899</v>
      </c>
      <c r="D35" s="4">
        <f>COUNTIF(des!AI:BL,C35)</f>
        <v>12</v>
      </c>
    </row>
    <row r="36" spans="1:4" x14ac:dyDescent="0.2">
      <c r="A36" s="4" t="s">
        <v>900</v>
      </c>
      <c r="B36" s="4" t="s">
        <v>900</v>
      </c>
      <c r="C36" s="4" t="s">
        <v>901</v>
      </c>
      <c r="D36" s="4">
        <f>COUNTIF(des!AI:BL,C36)</f>
        <v>12</v>
      </c>
    </row>
    <row r="37" spans="1:4" x14ac:dyDescent="0.2">
      <c r="A37" s="4" t="s">
        <v>902</v>
      </c>
      <c r="B37" s="4" t="s">
        <v>902</v>
      </c>
      <c r="C37" s="4" t="s">
        <v>903</v>
      </c>
      <c r="D37" s="4">
        <f>COUNTIF(des!AI:BL,C37)</f>
        <v>12</v>
      </c>
    </row>
    <row r="38" spans="1:4" x14ac:dyDescent="0.2">
      <c r="A38" s="4" t="s">
        <v>714</v>
      </c>
      <c r="B38" s="4" t="s">
        <v>714</v>
      </c>
      <c r="C38" s="4" t="s">
        <v>904</v>
      </c>
      <c r="D38" s="4">
        <f>COUNTIF(des!AI:BL,C38)</f>
        <v>5</v>
      </c>
    </row>
    <row r="39" spans="1:4" x14ac:dyDescent="0.2">
      <c r="A39" s="4" t="s">
        <v>715</v>
      </c>
      <c r="B39" s="4" t="s">
        <v>715</v>
      </c>
      <c r="C39" s="4" t="s">
        <v>905</v>
      </c>
      <c r="D39" s="4">
        <f>COUNTIF(des!AI:BL,C39)</f>
        <v>5</v>
      </c>
    </row>
    <row r="40" spans="1:4" x14ac:dyDescent="0.2">
      <c r="A40" s="4" t="s">
        <v>716</v>
      </c>
      <c r="B40" s="4" t="s">
        <v>716</v>
      </c>
      <c r="C40" s="4" t="s">
        <v>906</v>
      </c>
      <c r="D40" s="4">
        <f>COUNTIF(des!AI:BL,C40)</f>
        <v>5</v>
      </c>
    </row>
    <row r="41" spans="1:4" x14ac:dyDescent="0.2">
      <c r="A41" s="4" t="s">
        <v>256</v>
      </c>
      <c r="B41" s="4" t="s">
        <v>256</v>
      </c>
      <c r="C41" s="4" t="s">
        <v>907</v>
      </c>
      <c r="D41" s="4">
        <f>COUNTIF(des!AI:BL,C41)</f>
        <v>12</v>
      </c>
    </row>
    <row r="42" spans="1:4" x14ac:dyDescent="0.2">
      <c r="A42" s="4" t="s">
        <v>717</v>
      </c>
      <c r="B42" s="4" t="s">
        <v>717</v>
      </c>
      <c r="C42" s="4" t="s">
        <v>908</v>
      </c>
      <c r="D42" s="4">
        <f>COUNTIF(des!AI:BL,C42)</f>
        <v>5</v>
      </c>
    </row>
    <row r="43" spans="1:4" x14ac:dyDescent="0.2">
      <c r="A43" s="4" t="s">
        <v>718</v>
      </c>
      <c r="B43" s="4" t="s">
        <v>718</v>
      </c>
      <c r="C43" s="4" t="s">
        <v>909</v>
      </c>
      <c r="D43" s="4">
        <f>COUNTIF(des!AI:BL,C43)</f>
        <v>5</v>
      </c>
    </row>
    <row r="44" spans="1:4" x14ac:dyDescent="0.2">
      <c r="A44" s="4" t="s">
        <v>719</v>
      </c>
      <c r="B44" s="4" t="s">
        <v>719</v>
      </c>
      <c r="C44" s="4" t="s">
        <v>910</v>
      </c>
      <c r="D44" s="4">
        <f>COUNTIF(des!AI:BL,C44)</f>
        <v>5</v>
      </c>
    </row>
    <row r="45" spans="1:4" x14ac:dyDescent="0.2">
      <c r="A45" s="4" t="s">
        <v>720</v>
      </c>
      <c r="B45" s="4" t="s">
        <v>720</v>
      </c>
      <c r="C45" s="4" t="s">
        <v>911</v>
      </c>
      <c r="D45" s="4">
        <f>COUNTIF(des!AI:BL,C45)</f>
        <v>5</v>
      </c>
    </row>
    <row r="46" spans="1:4" x14ac:dyDescent="0.2">
      <c r="A46" s="4" t="s">
        <v>252</v>
      </c>
      <c r="B46" s="4" t="s">
        <v>252</v>
      </c>
      <c r="C46" s="4" t="s">
        <v>912</v>
      </c>
      <c r="D46" s="4">
        <f>COUNTIF(des!AI:BL,C46)</f>
        <v>64</v>
      </c>
    </row>
    <row r="47" spans="1:4" x14ac:dyDescent="0.2">
      <c r="A47" s="4" t="s">
        <v>721</v>
      </c>
      <c r="B47" s="4" t="s">
        <v>721</v>
      </c>
      <c r="C47" s="4" t="s">
        <v>913</v>
      </c>
      <c r="D47" s="4">
        <f>COUNTIF(des!AI:BL,C47)</f>
        <v>5</v>
      </c>
    </row>
    <row r="48" spans="1:4" x14ac:dyDescent="0.2">
      <c r="A48" s="4" t="s">
        <v>722</v>
      </c>
      <c r="B48" s="4" t="s">
        <v>722</v>
      </c>
      <c r="C48" s="4" t="s">
        <v>914</v>
      </c>
      <c r="D48" s="4">
        <f>COUNTIF(des!AI:BL,C48)</f>
        <v>5</v>
      </c>
    </row>
    <row r="49" spans="1:4" x14ac:dyDescent="0.2">
      <c r="A49" s="4" t="s">
        <v>237</v>
      </c>
      <c r="B49" s="4" t="s">
        <v>237</v>
      </c>
      <c r="C49" s="4" t="s">
        <v>915</v>
      </c>
      <c r="D49" s="4">
        <f>COUNTIF(des!AI:BL,C49)</f>
        <v>31</v>
      </c>
    </row>
    <row r="50" spans="1:4" x14ac:dyDescent="0.2">
      <c r="A50" s="4" t="s">
        <v>916</v>
      </c>
      <c r="B50" s="4" t="s">
        <v>916</v>
      </c>
      <c r="C50" s="4" t="s">
        <v>917</v>
      </c>
      <c r="D50" s="4">
        <f>COUNTIF(des!AI:BL,C50)</f>
        <v>0</v>
      </c>
    </row>
    <row r="51" spans="1:4" x14ac:dyDescent="0.2">
      <c r="A51" s="4" t="s">
        <v>918</v>
      </c>
      <c r="B51" s="4" t="s">
        <v>918</v>
      </c>
      <c r="C51" s="4" t="s">
        <v>919</v>
      </c>
      <c r="D51" s="4">
        <f>COUNTIF(des!AI:BL,C51)</f>
        <v>8</v>
      </c>
    </row>
    <row r="52" spans="1:4" x14ac:dyDescent="0.2">
      <c r="A52" s="4" t="s">
        <v>217</v>
      </c>
      <c r="B52" s="4" t="s">
        <v>217</v>
      </c>
      <c r="C52" s="4" t="s">
        <v>920</v>
      </c>
      <c r="D52" s="4">
        <f>COUNTIF(des!AI:BL,C52)</f>
        <v>28</v>
      </c>
    </row>
    <row r="53" spans="1:4" x14ac:dyDescent="0.2">
      <c r="A53" s="4" t="s">
        <v>921</v>
      </c>
      <c r="B53" s="4" t="s">
        <v>217</v>
      </c>
      <c r="C53" s="4" t="s">
        <v>922</v>
      </c>
      <c r="D53" s="4">
        <f>COUNTIF(des!AI:BL,C53)</f>
        <v>0</v>
      </c>
    </row>
    <row r="54" spans="1:4" x14ac:dyDescent="0.2">
      <c r="A54" s="4" t="s">
        <v>923</v>
      </c>
      <c r="B54" s="4" t="s">
        <v>217</v>
      </c>
      <c r="C54" s="4" t="s">
        <v>924</v>
      </c>
      <c r="D54" s="4">
        <f>COUNTIF(des!AI:BL,C54)</f>
        <v>0</v>
      </c>
    </row>
    <row r="55" spans="1:4" x14ac:dyDescent="0.2">
      <c r="A55" s="4" t="s">
        <v>241</v>
      </c>
      <c r="B55" s="4" t="s">
        <v>241</v>
      </c>
      <c r="C55" s="4" t="s">
        <v>925</v>
      </c>
      <c r="D55" s="4">
        <f>COUNTIF(des!AI:BL,C55)</f>
        <v>18</v>
      </c>
    </row>
    <row r="56" spans="1:4" x14ac:dyDescent="0.2">
      <c r="A56" s="4" t="s">
        <v>226</v>
      </c>
      <c r="B56" s="4" t="s">
        <v>226</v>
      </c>
      <c r="C56" s="4" t="s">
        <v>926</v>
      </c>
      <c r="D56" s="4">
        <f>COUNTIF(des!AI:BL,C56)</f>
        <v>66</v>
      </c>
    </row>
    <row r="57" spans="1:4" x14ac:dyDescent="0.2">
      <c r="A57" s="4" t="s">
        <v>251</v>
      </c>
      <c r="B57" s="4" t="s">
        <v>251</v>
      </c>
      <c r="C57" s="4" t="s">
        <v>927</v>
      </c>
      <c r="D57" s="4">
        <f>COUNTIF(des!AI:BL,C57)</f>
        <v>30</v>
      </c>
    </row>
    <row r="58" spans="1:4" x14ac:dyDescent="0.2">
      <c r="A58" s="37" t="s">
        <v>131</v>
      </c>
      <c r="B58" s="4" t="s">
        <v>131</v>
      </c>
      <c r="C58" s="4" t="s">
        <v>928</v>
      </c>
      <c r="D58" s="4">
        <f>COUNTIF(des!AI:BL,C58)</f>
        <v>32</v>
      </c>
    </row>
    <row r="59" spans="1:4" x14ac:dyDescent="0.2">
      <c r="A59" s="4" t="s">
        <v>261</v>
      </c>
      <c r="B59" s="4" t="s">
        <v>261</v>
      </c>
      <c r="C59" s="4" t="s">
        <v>929</v>
      </c>
      <c r="D59" s="4">
        <f>COUNTIF(des!AI:BL,C59)</f>
        <v>16</v>
      </c>
    </row>
    <row r="60" spans="1:4" x14ac:dyDescent="0.2">
      <c r="A60" s="4" t="s">
        <v>183</v>
      </c>
      <c r="B60" s="4" t="s">
        <v>183</v>
      </c>
      <c r="C60" s="4" t="s">
        <v>930</v>
      </c>
      <c r="D60" s="4">
        <f>COUNTIF(des!AI:BL,C60)</f>
        <v>66</v>
      </c>
    </row>
    <row r="61" spans="1:4" x14ac:dyDescent="0.2">
      <c r="A61" s="4" t="s">
        <v>931</v>
      </c>
      <c r="B61" s="4" t="s">
        <v>931</v>
      </c>
      <c r="C61" s="4" t="s">
        <v>932</v>
      </c>
      <c r="D61" s="4">
        <f>COUNTIF(des!AI:BL,C61)</f>
        <v>20</v>
      </c>
    </row>
    <row r="62" spans="1:4" x14ac:dyDescent="0.2">
      <c r="A62" s="4" t="s">
        <v>933</v>
      </c>
      <c r="B62" s="4" t="s">
        <v>933</v>
      </c>
      <c r="C62" s="4" t="s">
        <v>934</v>
      </c>
      <c r="D62" s="4">
        <f>COUNTIF(des!AI:BL,C62)</f>
        <v>20</v>
      </c>
    </row>
    <row r="63" spans="1:4" x14ac:dyDescent="0.2">
      <c r="A63" s="4" t="s">
        <v>751</v>
      </c>
      <c r="B63" s="4" t="s">
        <v>751</v>
      </c>
      <c r="C63" s="4" t="s">
        <v>935</v>
      </c>
      <c r="D63" s="4">
        <f>COUNTIF(des!AI:BL,C63)</f>
        <v>68</v>
      </c>
    </row>
    <row r="64" spans="1:4" x14ac:dyDescent="0.2">
      <c r="A64" s="4" t="s">
        <v>936</v>
      </c>
      <c r="B64" s="4" t="s">
        <v>936</v>
      </c>
      <c r="C64" s="4" t="s">
        <v>937</v>
      </c>
      <c r="D64" s="4">
        <f>COUNTIF(des!AI:BL,C64)</f>
        <v>16</v>
      </c>
    </row>
    <row r="65" spans="1:4" x14ac:dyDescent="0.2">
      <c r="A65" s="4" t="s">
        <v>938</v>
      </c>
      <c r="B65" s="4" t="s">
        <v>938</v>
      </c>
      <c r="C65" s="4" t="s">
        <v>939</v>
      </c>
      <c r="D65" s="4">
        <f>COUNTIF(des!AI:BL,C65)</f>
        <v>12</v>
      </c>
    </row>
    <row r="66" spans="1:4" x14ac:dyDescent="0.2">
      <c r="A66" s="4" t="s">
        <v>255</v>
      </c>
      <c r="B66" s="4" t="s">
        <v>255</v>
      </c>
      <c r="C66" s="4" t="s">
        <v>940</v>
      </c>
      <c r="D66" s="4">
        <f>COUNTIF(des!AI:BL,C66)</f>
        <v>35</v>
      </c>
    </row>
    <row r="67" spans="1:4" x14ac:dyDescent="0.2">
      <c r="A67" s="4" t="s">
        <v>114</v>
      </c>
      <c r="B67" s="4" t="s">
        <v>114</v>
      </c>
      <c r="C67" s="4" t="s">
        <v>941</v>
      </c>
      <c r="D67" s="4">
        <f>COUNTIF(des!AI:BL,C67)</f>
        <v>54</v>
      </c>
    </row>
    <row r="68" spans="1:4" x14ac:dyDescent="0.2">
      <c r="A68" s="4" t="s">
        <v>80</v>
      </c>
      <c r="B68" s="4" t="s">
        <v>80</v>
      </c>
      <c r="C68" s="4" t="s">
        <v>942</v>
      </c>
      <c r="D68" s="4">
        <f>COUNTIF(des!AI:BL,C68)</f>
        <v>62</v>
      </c>
    </row>
    <row r="69" spans="1:4" x14ac:dyDescent="0.2">
      <c r="A69" s="4" t="s">
        <v>147</v>
      </c>
      <c r="B69" s="4" t="s">
        <v>147</v>
      </c>
      <c r="C69" s="4" t="s">
        <v>943</v>
      </c>
      <c r="D69" s="4">
        <f>COUNTIF(des!AI:BL,C69)</f>
        <v>81</v>
      </c>
    </row>
    <row r="70" spans="1:4" x14ac:dyDescent="0.2">
      <c r="A70" s="4" t="s">
        <v>257</v>
      </c>
      <c r="B70" s="4" t="s">
        <v>257</v>
      </c>
      <c r="C70" s="4" t="s">
        <v>944</v>
      </c>
      <c r="D70" s="4">
        <f>COUNTIF(des!AI:BL,C70)</f>
        <v>89</v>
      </c>
    </row>
    <row r="71" spans="1:4" x14ac:dyDescent="0.2">
      <c r="A71" s="4" t="s">
        <v>655</v>
      </c>
      <c r="B71" s="4" t="s">
        <v>655</v>
      </c>
      <c r="C71" s="4" t="s">
        <v>945</v>
      </c>
      <c r="D71" s="4">
        <f>COUNTIF(des!AI:BL,C71)</f>
        <v>68</v>
      </c>
    </row>
    <row r="72" spans="1:4" x14ac:dyDescent="0.2">
      <c r="A72" s="4" t="s">
        <v>946</v>
      </c>
      <c r="B72" s="4" t="s">
        <v>946</v>
      </c>
      <c r="C72" s="4" t="s">
        <v>947</v>
      </c>
      <c r="D72" s="4">
        <f>COUNTIF(des!AI:BL,C72)</f>
        <v>30</v>
      </c>
    </row>
    <row r="73" spans="1:4" x14ac:dyDescent="0.2">
      <c r="A73" s="4" t="s">
        <v>948</v>
      </c>
      <c r="B73" s="4" t="s">
        <v>948</v>
      </c>
      <c r="C73" s="4" t="s">
        <v>949</v>
      </c>
      <c r="D73" s="4">
        <f>COUNTIF(des!AI:BL,C73)</f>
        <v>20</v>
      </c>
    </row>
    <row r="74" spans="1:4" x14ac:dyDescent="0.2">
      <c r="A74" s="4" t="s">
        <v>950</v>
      </c>
      <c r="B74" s="4" t="s">
        <v>950</v>
      </c>
      <c r="C74" s="4" t="s">
        <v>951</v>
      </c>
      <c r="D74" s="4">
        <f>COUNTIF(des!AI:BL,C74)</f>
        <v>12</v>
      </c>
    </row>
    <row r="75" spans="1:4" x14ac:dyDescent="0.2">
      <c r="A75" s="4" t="s">
        <v>202</v>
      </c>
      <c r="B75" s="4" t="s">
        <v>202</v>
      </c>
      <c r="C75" s="4" t="s">
        <v>952</v>
      </c>
      <c r="D75" s="4">
        <f>COUNTIF(des!AI:BL,C75)</f>
        <v>45</v>
      </c>
    </row>
    <row r="76" spans="1:4" x14ac:dyDescent="0.2">
      <c r="A76" s="3" t="s">
        <v>2111</v>
      </c>
      <c r="B76" s="3" t="s">
        <v>2111</v>
      </c>
      <c r="C76" s="3" t="s">
        <v>4136</v>
      </c>
      <c r="D76" s="4">
        <f>COUNTIF(des!AI:BL,C76)</f>
        <v>6</v>
      </c>
    </row>
    <row r="77" spans="1:4" x14ac:dyDescent="0.2">
      <c r="A77" s="3" t="s">
        <v>2112</v>
      </c>
      <c r="B77" s="3" t="s">
        <v>2112</v>
      </c>
      <c r="C77" s="3" t="s">
        <v>4137</v>
      </c>
      <c r="D77" s="4">
        <f>COUNTIF(des!AI:BL,C77)</f>
        <v>6</v>
      </c>
    </row>
    <row r="78" spans="1:4" x14ac:dyDescent="0.2">
      <c r="A78" s="3" t="s">
        <v>2113</v>
      </c>
      <c r="B78" s="3" t="s">
        <v>2113</v>
      </c>
      <c r="C78" s="3" t="s">
        <v>4138</v>
      </c>
      <c r="D78" s="4">
        <f>COUNTIF(des!AI:BL,C78)</f>
        <v>16</v>
      </c>
    </row>
    <row r="79" spans="1:4" x14ac:dyDescent="0.2">
      <c r="A79" s="3" t="s">
        <v>4119</v>
      </c>
      <c r="B79" s="3" t="s">
        <v>4119</v>
      </c>
      <c r="C79" s="3" t="s">
        <v>4139</v>
      </c>
      <c r="D79" s="4">
        <f>COUNTIF(des!AI:BL,C79)</f>
        <v>2</v>
      </c>
    </row>
    <row r="80" spans="1:4" x14ac:dyDescent="0.2">
      <c r="A80" s="3" t="s">
        <v>797</v>
      </c>
      <c r="B80" s="3" t="s">
        <v>797</v>
      </c>
      <c r="C80" s="3" t="s">
        <v>4140</v>
      </c>
      <c r="D80" s="4">
        <f>COUNTIF(des!AI:BL,C80)</f>
        <v>0</v>
      </c>
    </row>
    <row r="81" spans="1:4" x14ac:dyDescent="0.2">
      <c r="A81" s="3" t="s">
        <v>20066</v>
      </c>
      <c r="B81" s="3" t="s">
        <v>20066</v>
      </c>
      <c r="C81" s="3" t="s">
        <v>4141</v>
      </c>
      <c r="D81" s="4">
        <f>COUNTIF(des!AI:BL,C81)</f>
        <v>12</v>
      </c>
    </row>
    <row r="82" spans="1:4" x14ac:dyDescent="0.2">
      <c r="A82" s="3" t="s">
        <v>20067</v>
      </c>
      <c r="B82" s="3" t="s">
        <v>20067</v>
      </c>
      <c r="C82" s="3" t="s">
        <v>4142</v>
      </c>
      <c r="D82" s="4">
        <f>COUNTIF(des!AI:BL,C82)</f>
        <v>8</v>
      </c>
    </row>
    <row r="83" spans="1:4" x14ac:dyDescent="0.2">
      <c r="A83" s="3" t="s">
        <v>2125</v>
      </c>
      <c r="B83" s="3" t="s">
        <v>2125</v>
      </c>
      <c r="C83" s="3" t="s">
        <v>4143</v>
      </c>
      <c r="D83" s="4">
        <f>COUNTIF(des!AI:BL,C83)</f>
        <v>12</v>
      </c>
    </row>
    <row r="84" spans="1:4" x14ac:dyDescent="0.2">
      <c r="A84" s="3" t="s">
        <v>2126</v>
      </c>
      <c r="B84" s="3" t="s">
        <v>2126</v>
      </c>
      <c r="C84" s="3" t="s">
        <v>4144</v>
      </c>
      <c r="D84" s="4">
        <f>COUNTIF(des!AI:BL,C84)</f>
        <v>12</v>
      </c>
    </row>
    <row r="85" spans="1:4" x14ac:dyDescent="0.2">
      <c r="A85" s="3" t="s">
        <v>799</v>
      </c>
      <c r="B85" s="3" t="s">
        <v>799</v>
      </c>
      <c r="C85" s="3" t="s">
        <v>4145</v>
      </c>
      <c r="D85" s="4">
        <f>COUNTIF(des!AI:BL,C85)</f>
        <v>0</v>
      </c>
    </row>
    <row r="86" spans="1:4" x14ac:dyDescent="0.2">
      <c r="A86" s="3" t="s">
        <v>800</v>
      </c>
      <c r="B86" s="3" t="s">
        <v>800</v>
      </c>
      <c r="C86" s="3" t="s">
        <v>4146</v>
      </c>
      <c r="D86" s="4">
        <f>COUNTIF(des!AI:BL,C86)</f>
        <v>0</v>
      </c>
    </row>
    <row r="87" spans="1:4" x14ac:dyDescent="0.2">
      <c r="A87" s="3" t="s">
        <v>803</v>
      </c>
      <c r="B87" s="3" t="s">
        <v>803</v>
      </c>
      <c r="C87" s="3" t="s">
        <v>4147</v>
      </c>
      <c r="D87" s="4">
        <f>COUNTIF(des!AI:BL,C87)</f>
        <v>0</v>
      </c>
    </row>
    <row r="88" spans="1:4" x14ac:dyDescent="0.2">
      <c r="A88" s="3" t="s">
        <v>2127</v>
      </c>
      <c r="B88" s="3" t="s">
        <v>2127</v>
      </c>
      <c r="C88" s="3" t="s">
        <v>4148</v>
      </c>
      <c r="D88" s="4">
        <f>COUNTIF(des!AI:BL,C88)</f>
        <v>10</v>
      </c>
    </row>
    <row r="89" spans="1:4" x14ac:dyDescent="0.2">
      <c r="A89" s="3" t="s">
        <v>2128</v>
      </c>
      <c r="B89" s="3" t="s">
        <v>2128</v>
      </c>
      <c r="C89" s="3" t="s">
        <v>4149</v>
      </c>
      <c r="D89" s="4">
        <f>COUNTIF(des!AI:BL,C89)</f>
        <v>16</v>
      </c>
    </row>
    <row r="90" spans="1:4" x14ac:dyDescent="0.2">
      <c r="A90" s="3" t="s">
        <v>2129</v>
      </c>
      <c r="B90" s="3" t="s">
        <v>2129</v>
      </c>
      <c r="C90" s="3" t="s">
        <v>4150</v>
      </c>
      <c r="D90" s="4">
        <f>COUNTIF(des!AI:BL,C90)</f>
        <v>10</v>
      </c>
    </row>
    <row r="91" spans="1:4" x14ac:dyDescent="0.2">
      <c r="A91" s="3" t="s">
        <v>2130</v>
      </c>
      <c r="B91" s="3" t="s">
        <v>2130</v>
      </c>
      <c r="C91" s="3" t="s">
        <v>4151</v>
      </c>
      <c r="D91" s="4">
        <f>COUNTIF(des!AI:BL,C91)</f>
        <v>21</v>
      </c>
    </row>
    <row r="92" spans="1:4" x14ac:dyDescent="0.2">
      <c r="A92" s="3" t="s">
        <v>2131</v>
      </c>
      <c r="B92" s="3" t="s">
        <v>2131</v>
      </c>
      <c r="C92" s="3" t="s">
        <v>4152</v>
      </c>
      <c r="D92" s="4">
        <f>COUNTIF(des!AI:BL,C92)</f>
        <v>17</v>
      </c>
    </row>
    <row r="93" spans="1:4" x14ac:dyDescent="0.2">
      <c r="A93" s="3" t="s">
        <v>2132</v>
      </c>
      <c r="B93" s="3" t="s">
        <v>2132</v>
      </c>
      <c r="C93" s="3" t="s">
        <v>4153</v>
      </c>
      <c r="D93" s="4">
        <f>COUNTIF(des!AI:BL,C93)</f>
        <v>9</v>
      </c>
    </row>
    <row r="94" spans="1:4" x14ac:dyDescent="0.2">
      <c r="A94" s="3" t="s">
        <v>2133</v>
      </c>
      <c r="B94" s="3" t="s">
        <v>2133</v>
      </c>
      <c r="C94" s="3" t="s">
        <v>4154</v>
      </c>
      <c r="D94" s="4">
        <f>COUNTIF(des!AI:BL,C94)</f>
        <v>12</v>
      </c>
    </row>
    <row r="95" spans="1:4" x14ac:dyDescent="0.2">
      <c r="A95" s="3" t="s">
        <v>2134</v>
      </c>
      <c r="B95" s="3" t="s">
        <v>2134</v>
      </c>
      <c r="C95" s="3" t="s">
        <v>4155</v>
      </c>
      <c r="D95" s="4">
        <f>COUNTIF(des!AI:BL,C95)</f>
        <v>8</v>
      </c>
    </row>
    <row r="96" spans="1:4" x14ac:dyDescent="0.2">
      <c r="A96" s="3" t="s">
        <v>804</v>
      </c>
      <c r="B96" s="3" t="s">
        <v>804</v>
      </c>
      <c r="C96" s="3" t="s">
        <v>19817</v>
      </c>
      <c r="D96" s="4">
        <f>COUNTIF(des!AI:BL,C96)</f>
        <v>2</v>
      </c>
    </row>
    <row r="97" spans="1:11" x14ac:dyDescent="0.2">
      <c r="A97" s="3" t="s">
        <v>19965</v>
      </c>
      <c r="B97" s="3" t="s">
        <v>19965</v>
      </c>
      <c r="C97" s="3" t="s">
        <v>19970</v>
      </c>
      <c r="D97" s="4">
        <f>COUNTIF(des!AI:BL,C97)</f>
        <v>6</v>
      </c>
    </row>
    <row r="98" spans="1:11" x14ac:dyDescent="0.2">
      <c r="A98" s="3" t="s">
        <v>19934</v>
      </c>
      <c r="B98" s="3" t="s">
        <v>19934</v>
      </c>
      <c r="C98" s="5" t="s">
        <v>19971</v>
      </c>
      <c r="D98" s="4">
        <f>COUNTIF(des!AI:BL,C98)</f>
        <v>24</v>
      </c>
    </row>
    <row r="99" spans="1:11" x14ac:dyDescent="0.2">
      <c r="A99" s="3" t="s">
        <v>20068</v>
      </c>
      <c r="B99" s="3" t="s">
        <v>20068</v>
      </c>
      <c r="C99" s="5" t="s">
        <v>20072</v>
      </c>
      <c r="D99" s="4">
        <f>COUNTIF(des!AI:BL,C99)</f>
        <v>12</v>
      </c>
    </row>
    <row r="100" spans="1:11" x14ac:dyDescent="0.2">
      <c r="A100" s="3" t="s">
        <v>20073</v>
      </c>
      <c r="B100" s="3" t="s">
        <v>20073</v>
      </c>
      <c r="C100" s="3" t="s">
        <v>20074</v>
      </c>
      <c r="D100" s="4">
        <f>COUNTIF(des!AI:BL,C100)</f>
        <v>17</v>
      </c>
    </row>
    <row r="101" spans="1:11" x14ac:dyDescent="0.2">
      <c r="A101" s="3" t="s">
        <v>19793</v>
      </c>
      <c r="B101" s="4" t="s">
        <v>249</v>
      </c>
      <c r="C101" s="4" t="s">
        <v>861</v>
      </c>
      <c r="D101" s="4">
        <f>COUNTIF(des!AI:BL,C101)</f>
        <v>19</v>
      </c>
    </row>
    <row r="102" spans="1:11" x14ac:dyDescent="0.2">
      <c r="A102" s="3" t="s">
        <v>2122</v>
      </c>
      <c r="B102" s="3" t="s">
        <v>2122</v>
      </c>
      <c r="C102" s="5" t="s">
        <v>20084</v>
      </c>
      <c r="D102" s="4">
        <f>COUNTIF(des!AI:BL,C102)</f>
        <v>8</v>
      </c>
    </row>
    <row r="103" spans="1:11" x14ac:dyDescent="0.2">
      <c r="A103" s="3" t="s">
        <v>2123</v>
      </c>
      <c r="B103" s="3" t="s">
        <v>2123</v>
      </c>
      <c r="C103" s="5" t="s">
        <v>20085</v>
      </c>
      <c r="D103" s="4">
        <f>COUNTIF(des!AI:BL,C103)</f>
        <v>4</v>
      </c>
    </row>
    <row r="104" spans="1:11" x14ac:dyDescent="0.2">
      <c r="A104" s="3" t="s">
        <v>20439</v>
      </c>
      <c r="B104" s="3" t="s">
        <v>20439</v>
      </c>
      <c r="C104" s="5" t="s">
        <v>20445</v>
      </c>
      <c r="D104" s="4">
        <f>COUNTIF(des!AI:BL,C104)</f>
        <v>1</v>
      </c>
    </row>
    <row r="105" spans="1:11" x14ac:dyDescent="0.2">
      <c r="A105" s="3" t="s">
        <v>20447</v>
      </c>
      <c r="B105" s="3" t="s">
        <v>20447</v>
      </c>
      <c r="C105" s="5" t="s">
        <v>20462</v>
      </c>
      <c r="D105" s="4">
        <f>COUNTIF(des!AI:BL,C105)</f>
        <v>8</v>
      </c>
    </row>
    <row r="106" spans="1:11" x14ac:dyDescent="0.2">
      <c r="A106" s="3" t="s">
        <v>20452</v>
      </c>
      <c r="B106" s="3" t="s">
        <v>20452</v>
      </c>
      <c r="C106" s="5" t="s">
        <v>20463</v>
      </c>
      <c r="D106" s="4">
        <f>COUNTIF(des!AI:BL,C106)</f>
        <v>4</v>
      </c>
    </row>
    <row r="107" spans="1:11" x14ac:dyDescent="0.2">
      <c r="A107" s="3" t="s">
        <v>20490</v>
      </c>
      <c r="B107" s="3" t="s">
        <v>20490</v>
      </c>
      <c r="C107" s="5" t="s">
        <v>20521</v>
      </c>
      <c r="D107" s="4">
        <f>COUNTIF(des!AI:BL,C107)</f>
        <v>86</v>
      </c>
    </row>
    <row r="108" spans="1:11" x14ac:dyDescent="0.2">
      <c r="A108" s="9" t="s">
        <v>20516</v>
      </c>
      <c r="B108" s="9" t="s">
        <v>20516</v>
      </c>
      <c r="C108" s="5" t="s">
        <v>20522</v>
      </c>
      <c r="D108" s="4">
        <f>COUNTIF(des!AI:BL,C108)</f>
        <v>14</v>
      </c>
      <c r="K108" s="22" t="s">
        <v>25508</v>
      </c>
    </row>
    <row r="109" spans="1:11" x14ac:dyDescent="0.2">
      <c r="A109" s="3" t="s">
        <v>21192</v>
      </c>
      <c r="B109" s="3" t="s">
        <v>20595</v>
      </c>
      <c r="C109" s="5" t="s">
        <v>21202</v>
      </c>
      <c r="D109" s="4">
        <f>COUNTIF(des!AI:BL,C109)</f>
        <v>26</v>
      </c>
      <c r="K109" s="22" t="s">
        <v>25508</v>
      </c>
    </row>
    <row r="110" spans="1:11" x14ac:dyDescent="0.2">
      <c r="A110" s="3" t="s">
        <v>21193</v>
      </c>
      <c r="B110" s="3" t="s">
        <v>20595</v>
      </c>
      <c r="C110" s="5" t="s">
        <v>21202</v>
      </c>
      <c r="D110" s="4">
        <f>COUNTIF(des!AI:BL,C110)</f>
        <v>26</v>
      </c>
      <c r="K110" s="22" t="s">
        <v>25508</v>
      </c>
    </row>
    <row r="111" spans="1:11" x14ac:dyDescent="0.2">
      <c r="A111" s="3" t="s">
        <v>20595</v>
      </c>
      <c r="B111" s="3" t="s">
        <v>20595</v>
      </c>
      <c r="C111" s="5" t="s">
        <v>21202</v>
      </c>
      <c r="D111" s="4">
        <f>COUNTIF(des!AI:BL,C111)</f>
        <v>26</v>
      </c>
      <c r="K111" s="63" t="s">
        <v>25509</v>
      </c>
    </row>
    <row r="112" spans="1:11" x14ac:dyDescent="0.2">
      <c r="A112" s="22" t="s">
        <v>21095</v>
      </c>
      <c r="B112" s="22" t="s">
        <v>21095</v>
      </c>
      <c r="C112" s="5" t="s">
        <v>21205</v>
      </c>
      <c r="D112" s="4">
        <f>COUNTIF(des!AI:BL,C112)</f>
        <v>4</v>
      </c>
      <c r="K112" s="63" t="s">
        <v>25509</v>
      </c>
    </row>
    <row r="113" spans="1:11" x14ac:dyDescent="0.2">
      <c r="A113" s="22" t="s">
        <v>21099</v>
      </c>
      <c r="B113" s="22" t="s">
        <v>21099</v>
      </c>
      <c r="C113" s="5" t="s">
        <v>21206</v>
      </c>
      <c r="D113" s="4">
        <f>COUNTIF(des!AI:BL,C113)</f>
        <v>4</v>
      </c>
      <c r="K113" s="63" t="s">
        <v>25509</v>
      </c>
    </row>
    <row r="114" spans="1:11" x14ac:dyDescent="0.2">
      <c r="A114" s="22" t="s">
        <v>20577</v>
      </c>
      <c r="B114" s="22" t="s">
        <v>20577</v>
      </c>
      <c r="C114" s="5" t="s">
        <v>21207</v>
      </c>
      <c r="D114" s="4">
        <f>COUNTIF(des!AI:BL,C114)</f>
        <v>10</v>
      </c>
      <c r="K114" s="22" t="s">
        <v>25510</v>
      </c>
    </row>
    <row r="115" spans="1:11" x14ac:dyDescent="0.2">
      <c r="A115" s="22" t="s">
        <v>21305</v>
      </c>
      <c r="B115" s="22" t="s">
        <v>21305</v>
      </c>
      <c r="C115" s="5" t="s">
        <v>21309</v>
      </c>
      <c r="D115" s="4">
        <f>COUNTIF(des!AI:BL,C115)</f>
        <v>8</v>
      </c>
      <c r="K115" s="22" t="s">
        <v>25510</v>
      </c>
    </row>
    <row r="116" spans="1:11" x14ac:dyDescent="0.2">
      <c r="A116" s="3" t="s">
        <v>21471</v>
      </c>
      <c r="B116" s="3" t="s">
        <v>21471</v>
      </c>
      <c r="C116" s="5" t="s">
        <v>25501</v>
      </c>
      <c r="D116" s="4">
        <f>COUNTIF(des!AI:BL,C116)</f>
        <v>14</v>
      </c>
      <c r="K116" s="22" t="s">
        <v>25510</v>
      </c>
    </row>
    <row r="117" spans="1:11" x14ac:dyDescent="0.2">
      <c r="A117" s="9" t="s">
        <v>25508</v>
      </c>
      <c r="B117" s="9" t="s">
        <v>25523</v>
      </c>
      <c r="C117" s="3" t="s">
        <v>25518</v>
      </c>
      <c r="D117" s="4">
        <f>COUNTIF(des!AI:BL,C117)</f>
        <v>3</v>
      </c>
    </row>
    <row r="118" spans="1:11" x14ac:dyDescent="0.2">
      <c r="A118" s="9" t="s">
        <v>25509</v>
      </c>
      <c r="B118" s="9" t="s">
        <v>25524</v>
      </c>
      <c r="C118" s="3" t="s">
        <v>25519</v>
      </c>
      <c r="D118" s="4">
        <f>COUNTIF(des!AI:BL,C118)</f>
        <v>3</v>
      </c>
    </row>
    <row r="119" spans="1:11" x14ac:dyDescent="0.2">
      <c r="A119" s="22" t="s">
        <v>25510</v>
      </c>
      <c r="B119" s="9" t="s">
        <v>25522</v>
      </c>
      <c r="C119" s="3" t="s">
        <v>25520</v>
      </c>
      <c r="D119" s="4">
        <f>COUNTIF(des!AI:BL,C119)</f>
        <v>3</v>
      </c>
    </row>
    <row r="120" spans="1:11" ht="18" x14ac:dyDescent="0.2">
      <c r="A120" s="22" t="s">
        <v>6175</v>
      </c>
      <c r="B120" s="58" t="s">
        <v>25525</v>
      </c>
      <c r="C120" s="3" t="s">
        <v>25521</v>
      </c>
      <c r="D120" s="4">
        <f>COUNTIF(des!AI:BL,C120)</f>
        <v>1</v>
      </c>
    </row>
    <row r="121" spans="1:11" x14ac:dyDescent="0.2">
      <c r="A121" s="22" t="s">
        <v>21398</v>
      </c>
      <c r="B121" s="22" t="s">
        <v>21398</v>
      </c>
      <c r="C121" s="3" t="s">
        <v>25552</v>
      </c>
      <c r="D121" s="4">
        <f>COUNTIF(des!AI:BL,C121)</f>
        <v>12</v>
      </c>
    </row>
    <row r="122" spans="1:11" x14ac:dyDescent="0.2">
      <c r="A122" s="22" t="s">
        <v>21403</v>
      </c>
      <c r="B122" s="22" t="s">
        <v>21403</v>
      </c>
      <c r="C122" s="3" t="s">
        <v>25553</v>
      </c>
      <c r="D122" s="4">
        <f>COUNTIF(des!AI:BL,C122)</f>
        <v>2</v>
      </c>
    </row>
    <row r="123" spans="1:11" x14ac:dyDescent="0.2">
      <c r="A123" s="22" t="s">
        <v>21409</v>
      </c>
      <c r="B123" s="22" t="s">
        <v>21409</v>
      </c>
      <c r="C123" s="3" t="s">
        <v>25554</v>
      </c>
      <c r="D123" s="4">
        <f>COUNTIF(des!AI:BL,C123)</f>
        <v>2</v>
      </c>
    </row>
  </sheetData>
  <conditionalFormatting sqref="K108:K110">
    <cfRule type="expression" dxfId="8" priority="8">
      <formula>OR($BH108="TRUE",$BI108="TRUE")</formula>
    </cfRule>
  </conditionalFormatting>
  <conditionalFormatting sqref="K114 K116">
    <cfRule type="expression" dxfId="7" priority="7">
      <formula>OR($BH114="TRUE",$BI114="TRUE")</formula>
    </cfRule>
  </conditionalFormatting>
  <conditionalFormatting sqref="K115">
    <cfRule type="expression" dxfId="6" priority="6">
      <formula>OR($BH115="TRUE",$BI115="TRUE")</formula>
    </cfRule>
  </conditionalFormatting>
  <conditionalFormatting sqref="A119">
    <cfRule type="expression" dxfId="5" priority="5">
      <formula>OR($BH119="TRUE",$BI119="TRUE")</formula>
    </cfRule>
  </conditionalFormatting>
  <conditionalFormatting sqref="A120:A123">
    <cfRule type="expression" dxfId="4" priority="4">
      <formula>OR($BH120="TRUE",$BI120="TRUE")</formula>
    </cfRule>
  </conditionalFormatting>
  <conditionalFormatting sqref="B121">
    <cfRule type="expression" dxfId="3" priority="3">
      <formula>OR($BH121="TRUE",$BI121="TRUE")</formula>
    </cfRule>
  </conditionalFormatting>
  <conditionalFormatting sqref="B122">
    <cfRule type="expression" dxfId="2" priority="2">
      <formula>OR($BH122="TRUE",$BI122="TRUE")</formula>
    </cfRule>
  </conditionalFormatting>
  <conditionalFormatting sqref="B123">
    <cfRule type="expression" dxfId="1" priority="1">
      <formula>OR($BH123="TRUE",$BI123="TRUE")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4"/>
  <sheetViews>
    <sheetView workbookViewId="0">
      <selection activeCell="A2" sqref="A2"/>
    </sheetView>
  </sheetViews>
  <sheetFormatPr baseColWidth="10" defaultRowHeight="16" x14ac:dyDescent="0.2"/>
  <cols>
    <col min="2" max="2" width="20.6640625" customWidth="1"/>
  </cols>
  <sheetData>
    <row r="1" spans="1:4" x14ac:dyDescent="0.2">
      <c r="A1" s="3" t="s">
        <v>4134</v>
      </c>
      <c r="B1" s="3" t="s">
        <v>20083</v>
      </c>
      <c r="C1" s="3" t="s">
        <v>4135</v>
      </c>
      <c r="D1" s="3" t="s">
        <v>36</v>
      </c>
    </row>
    <row r="2" spans="1:4" x14ac:dyDescent="0.2">
      <c r="A2" s="3" t="s">
        <v>953</v>
      </c>
      <c r="B2" t="s">
        <v>20148</v>
      </c>
      <c r="C2" s="3" t="s">
        <v>954</v>
      </c>
      <c r="D2" s="4">
        <f>COUNTIF(des!AG:BL,C2)</f>
        <v>1255</v>
      </c>
    </row>
    <row r="3" spans="1:4" x14ac:dyDescent="0.2">
      <c r="A3" s="3" t="s">
        <v>835</v>
      </c>
      <c r="B3" t="s">
        <v>20149</v>
      </c>
      <c r="C3" s="3" t="s">
        <v>955</v>
      </c>
      <c r="D3" s="4">
        <f>COUNTIF(des!AG:BL,C3)</f>
        <v>1023</v>
      </c>
    </row>
    <row r="4" spans="1:4" x14ac:dyDescent="0.2">
      <c r="A4" s="3" t="s">
        <v>20082</v>
      </c>
      <c r="B4" t="s">
        <v>20150</v>
      </c>
      <c r="C4" s="5" t="s">
        <v>20087</v>
      </c>
      <c r="D4" s="4">
        <f>COUNTIF(des!AG:BL,C4)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4"/>
  <sheetViews>
    <sheetView workbookViewId="0">
      <selection activeCell="K17" sqref="K17"/>
    </sheetView>
  </sheetViews>
  <sheetFormatPr baseColWidth="10" defaultRowHeight="16" x14ac:dyDescent="0.2"/>
  <cols>
    <col min="2" max="2" width="11.83203125" bestFit="1" customWidth="1"/>
    <col min="3" max="3" width="14.5" bestFit="1" customWidth="1"/>
  </cols>
  <sheetData>
    <row r="1" spans="1:7" x14ac:dyDescent="0.2">
      <c r="A1" s="3" t="s">
        <v>4134</v>
      </c>
      <c r="B1" s="3" t="s">
        <v>20083</v>
      </c>
      <c r="C1" s="3" t="s">
        <v>4135</v>
      </c>
      <c r="D1" s="3" t="s">
        <v>36</v>
      </c>
      <c r="E1" s="3"/>
      <c r="F1" s="3" t="s">
        <v>20088</v>
      </c>
      <c r="G1" s="3" t="s">
        <v>20095</v>
      </c>
    </row>
    <row r="2" spans="1:7" x14ac:dyDescent="0.2">
      <c r="A2" t="s">
        <v>164</v>
      </c>
      <c r="B2" s="3" t="s">
        <v>4125</v>
      </c>
      <c r="C2" s="3" t="s">
        <v>4128</v>
      </c>
      <c r="D2" s="4">
        <f>COUNTIF(des!AI:BL,C2)</f>
        <v>333</v>
      </c>
      <c r="F2" s="4" t="s">
        <v>2136</v>
      </c>
      <c r="G2" s="4" t="s">
        <v>18850</v>
      </c>
    </row>
    <row r="3" spans="1:7" x14ac:dyDescent="0.2">
      <c r="A3" t="s">
        <v>1</v>
      </c>
      <c r="B3" s="3" t="s">
        <v>4126</v>
      </c>
      <c r="C3" s="3" t="s">
        <v>4127</v>
      </c>
      <c r="D3" s="4">
        <f>COUNTIF(des!AI:BL,C3)</f>
        <v>1861</v>
      </c>
      <c r="F3" s="4" t="s">
        <v>2137</v>
      </c>
      <c r="G3" s="4" t="s">
        <v>18851</v>
      </c>
    </row>
    <row r="4" spans="1:7" x14ac:dyDescent="0.2">
      <c r="F4" s="4" t="s">
        <v>2138</v>
      </c>
      <c r="G4" s="4" t="s">
        <v>18852</v>
      </c>
    </row>
  </sheetData>
  <conditionalFormatting sqref="D2:D3">
    <cfRule type="containsText" dxfId="0" priority="2" operator="containsText" text="0">
      <formula>NOT(ISERROR(SEARCH("0",D2)))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5"/>
  <sheetViews>
    <sheetView workbookViewId="0">
      <selection activeCell="G10" sqref="G10"/>
    </sheetView>
  </sheetViews>
  <sheetFormatPr baseColWidth="10" defaultRowHeight="16" x14ac:dyDescent="0.2"/>
  <cols>
    <col min="1" max="1" width="17" bestFit="1" customWidth="1"/>
    <col min="2" max="2" width="23.6640625" bestFit="1" customWidth="1"/>
    <col min="3" max="3" width="13.1640625" bestFit="1" customWidth="1"/>
    <col min="4" max="4" width="6" bestFit="1" customWidth="1"/>
    <col min="6" max="6" width="17.5" bestFit="1" customWidth="1"/>
    <col min="7" max="7" width="29.5" bestFit="1" customWidth="1"/>
  </cols>
  <sheetData>
    <row r="1" spans="1:7" x14ac:dyDescent="0.2">
      <c r="A1" s="3" t="s">
        <v>4134</v>
      </c>
      <c r="B1" s="3" t="s">
        <v>20083</v>
      </c>
      <c r="C1" s="3" t="s">
        <v>4135</v>
      </c>
      <c r="D1" s="3" t="s">
        <v>36</v>
      </c>
      <c r="F1" t="s">
        <v>20088</v>
      </c>
      <c r="G1" t="s">
        <v>20095</v>
      </c>
    </row>
    <row r="2" spans="1:7" x14ac:dyDescent="0.2">
      <c r="A2" s="3" t="s">
        <v>78</v>
      </c>
      <c r="B2" s="3" t="s">
        <v>78</v>
      </c>
      <c r="C2" s="3" t="s">
        <v>4130</v>
      </c>
      <c r="D2" s="4">
        <f>COUNTIF(des!AI:BL,C2)</f>
        <v>787</v>
      </c>
      <c r="F2" s="3"/>
      <c r="G2" s="3"/>
    </row>
    <row r="3" spans="1:7" x14ac:dyDescent="0.2">
      <c r="A3" s="3" t="s">
        <v>77</v>
      </c>
      <c r="B3" s="3" t="s">
        <v>77</v>
      </c>
      <c r="C3" s="3" t="s">
        <v>4129</v>
      </c>
      <c r="D3" s="4">
        <f>COUNTIF(des!AI:BL,C3)</f>
        <v>826</v>
      </c>
      <c r="F3" s="3"/>
      <c r="G3" s="3"/>
    </row>
    <row r="4" spans="1:7" ht="18" x14ac:dyDescent="0.25">
      <c r="A4" s="3" t="s">
        <v>2139</v>
      </c>
      <c r="B4" s="3" t="s">
        <v>4122</v>
      </c>
      <c r="C4" s="3" t="s">
        <v>4131</v>
      </c>
      <c r="D4" s="4">
        <f>COUNTIF(des!AI:BL,C4)</f>
        <v>139</v>
      </c>
      <c r="G4" s="6"/>
    </row>
    <row r="5" spans="1:7" x14ac:dyDescent="0.2">
      <c r="A5" s="3" t="s">
        <v>138</v>
      </c>
      <c r="B5" s="4" t="s">
        <v>19820</v>
      </c>
      <c r="C5" s="3" t="s">
        <v>20372</v>
      </c>
      <c r="D5" s="4">
        <f>COUNTIF(des!AI:BL,C5)</f>
        <v>115</v>
      </c>
      <c r="G5" s="3"/>
    </row>
    <row r="6" spans="1:7" x14ac:dyDescent="0.2">
      <c r="A6" s="3" t="s">
        <v>2142</v>
      </c>
      <c r="B6" s="3" t="s">
        <v>4123</v>
      </c>
      <c r="C6" s="3" t="s">
        <v>4132</v>
      </c>
      <c r="D6" s="4">
        <f>COUNTIF(des!AI:BL,C6)</f>
        <v>95</v>
      </c>
      <c r="G6" s="3"/>
    </row>
    <row r="7" spans="1:7" x14ac:dyDescent="0.2">
      <c r="A7" s="3" t="s">
        <v>264</v>
      </c>
      <c r="B7" s="3" t="s">
        <v>20092</v>
      </c>
      <c r="C7" s="3" t="s">
        <v>20090</v>
      </c>
      <c r="D7" s="4">
        <f>COUNTIF(des!AI:BL,C7)</f>
        <v>116</v>
      </c>
      <c r="F7" s="3"/>
      <c r="G7" s="3"/>
    </row>
    <row r="8" spans="1:7" x14ac:dyDescent="0.2">
      <c r="A8" s="3" t="s">
        <v>265</v>
      </c>
      <c r="B8" s="3" t="s">
        <v>20091</v>
      </c>
      <c r="C8" s="3" t="s">
        <v>20089</v>
      </c>
      <c r="D8" s="4">
        <f>COUNTIF(des!AI:BL,C8)</f>
        <v>104</v>
      </c>
      <c r="F8" s="3"/>
      <c r="G8" s="3"/>
    </row>
    <row r="9" spans="1:7" x14ac:dyDescent="0.2">
      <c r="A9" s="3" t="s">
        <v>310</v>
      </c>
      <c r="B9" s="3" t="s">
        <v>20094</v>
      </c>
      <c r="C9" s="3" t="s">
        <v>20093</v>
      </c>
      <c r="D9" s="4">
        <f>COUNTIF(des!AI:BL,C9)</f>
        <v>29</v>
      </c>
      <c r="F9" s="3"/>
      <c r="G9" s="3"/>
    </row>
    <row r="10" spans="1:7" x14ac:dyDescent="0.2">
      <c r="A10" s="3" t="s">
        <v>2140</v>
      </c>
      <c r="B10" s="3" t="s">
        <v>4122</v>
      </c>
      <c r="C10" s="3" t="s">
        <v>4131</v>
      </c>
      <c r="D10" s="4">
        <f>COUNTIF(des!AI:BL,C10)</f>
        <v>139</v>
      </c>
      <c r="F10" s="3"/>
      <c r="G10" s="3"/>
    </row>
    <row r="11" spans="1:7" x14ac:dyDescent="0.2">
      <c r="A11" s="3" t="s">
        <v>2141</v>
      </c>
      <c r="B11" s="3" t="s">
        <v>4122</v>
      </c>
      <c r="C11" s="3" t="s">
        <v>4131</v>
      </c>
      <c r="D11" s="4">
        <f>COUNTIF(des!AI:BL,C11)</f>
        <v>139</v>
      </c>
    </row>
    <row r="12" spans="1:7" s="10" customFormat="1" ht="18" x14ac:dyDescent="0.2">
      <c r="A12" s="10" t="s">
        <v>20430</v>
      </c>
      <c r="B12" s="12" t="s">
        <v>20430</v>
      </c>
      <c r="C12" s="11" t="s">
        <v>20442</v>
      </c>
      <c r="D12" s="13">
        <f>COUNTIF(des!AI:BL,C12)</f>
        <v>16</v>
      </c>
    </row>
    <row r="13" spans="1:7" s="10" customFormat="1" ht="18" x14ac:dyDescent="0.2">
      <c r="A13" s="12" t="s">
        <v>20440</v>
      </c>
      <c r="B13" s="12" t="s">
        <v>20444</v>
      </c>
      <c r="C13" s="11" t="s">
        <v>20443</v>
      </c>
      <c r="D13" s="13">
        <f>COUNTIF(des!AI:BL,C13)</f>
        <v>1</v>
      </c>
      <c r="G13" s="14"/>
    </row>
    <row r="14" spans="1:7" x14ac:dyDescent="0.2">
      <c r="A14" s="3" t="s">
        <v>25556</v>
      </c>
      <c r="B14" s="3" t="s">
        <v>25556</v>
      </c>
      <c r="C14" t="s">
        <v>25558</v>
      </c>
      <c r="D14" s="13">
        <f>COUNTIF(des!AI:BL,C14)</f>
        <v>44</v>
      </c>
    </row>
    <row r="15" spans="1:7" x14ac:dyDescent="0.2">
      <c r="A15" s="3" t="s">
        <v>25646</v>
      </c>
      <c r="B15" s="3" t="s">
        <v>25712</v>
      </c>
      <c r="C15" t="s">
        <v>25713</v>
      </c>
      <c r="D15" s="13">
        <f>COUNTIF(des!AI:BL,C15)</f>
        <v>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52"/>
  <sheetViews>
    <sheetView zoomScale="165" workbookViewId="0">
      <selection activeCell="H16" sqref="H16"/>
    </sheetView>
  </sheetViews>
  <sheetFormatPr baseColWidth="10" defaultRowHeight="16" x14ac:dyDescent="0.2"/>
  <cols>
    <col min="1" max="1" width="30.83203125" bestFit="1" customWidth="1"/>
    <col min="4" max="4" width="36.1640625" bestFit="1" customWidth="1"/>
    <col min="7" max="7" width="36.1640625" bestFit="1" customWidth="1"/>
  </cols>
  <sheetData>
    <row r="1" spans="1:8" x14ac:dyDescent="0.2">
      <c r="A1" s="9" t="s">
        <v>21129</v>
      </c>
      <c r="B1" s="9" t="s">
        <v>21130</v>
      </c>
      <c r="D1" s="9" t="s">
        <v>21129</v>
      </c>
      <c r="E1" s="9" t="s">
        <v>21130</v>
      </c>
      <c r="G1" t="s">
        <v>21129</v>
      </c>
      <c r="H1" t="s">
        <v>21130</v>
      </c>
    </row>
    <row r="2" spans="1:8" x14ac:dyDescent="0.2">
      <c r="A2" s="9" t="s">
        <v>21113</v>
      </c>
      <c r="B2" s="3" t="s">
        <v>19773</v>
      </c>
      <c r="D2" s="3" t="s">
        <v>21145</v>
      </c>
      <c r="E2" s="5" t="s">
        <v>21161</v>
      </c>
      <c r="G2" t="s">
        <v>25402</v>
      </c>
      <c r="H2" t="s">
        <v>25403</v>
      </c>
    </row>
    <row r="3" spans="1:8" x14ac:dyDescent="0.2">
      <c r="A3" s="3" t="s">
        <v>21115</v>
      </c>
      <c r="B3" s="3" t="s">
        <v>19775</v>
      </c>
      <c r="D3" s="3" t="s">
        <v>21146</v>
      </c>
      <c r="E3" s="5" t="s">
        <v>21162</v>
      </c>
      <c r="G3" t="s">
        <v>25404</v>
      </c>
      <c r="H3" t="s">
        <v>25405</v>
      </c>
    </row>
    <row r="4" spans="1:8" x14ac:dyDescent="0.2">
      <c r="A4" s="3" t="s">
        <v>21118</v>
      </c>
      <c r="B4" s="3" t="s">
        <v>19778</v>
      </c>
      <c r="D4" s="3" t="s">
        <v>21148</v>
      </c>
      <c r="E4" s="5" t="s">
        <v>21164</v>
      </c>
      <c r="G4" t="s">
        <v>25407</v>
      </c>
      <c r="H4" t="s">
        <v>25406</v>
      </c>
    </row>
    <row r="5" spans="1:8" x14ac:dyDescent="0.2">
      <c r="A5" s="9" t="s">
        <v>21143</v>
      </c>
      <c r="B5" s="3" t="s">
        <v>19779</v>
      </c>
      <c r="D5" s="3" t="s">
        <v>21147</v>
      </c>
      <c r="E5" s="5" t="s">
        <v>21163</v>
      </c>
      <c r="G5" t="s">
        <v>25409</v>
      </c>
      <c r="H5" t="s">
        <v>25408</v>
      </c>
    </row>
    <row r="6" spans="1:8" x14ac:dyDescent="0.2">
      <c r="A6" s="3" t="s">
        <v>21124</v>
      </c>
      <c r="B6" s="3" t="s">
        <v>19785</v>
      </c>
      <c r="D6" s="3" t="s">
        <v>21139</v>
      </c>
      <c r="E6" s="5" t="s">
        <v>21157</v>
      </c>
      <c r="G6" t="s">
        <v>25410</v>
      </c>
      <c r="H6" t="s">
        <v>25411</v>
      </c>
    </row>
    <row r="7" spans="1:8" x14ac:dyDescent="0.2">
      <c r="A7" s="3" t="s">
        <v>21127</v>
      </c>
      <c r="B7" s="5" t="s">
        <v>20098</v>
      </c>
      <c r="D7" s="3" t="s">
        <v>21142</v>
      </c>
      <c r="E7" s="5" t="s">
        <v>21160</v>
      </c>
      <c r="G7" t="s">
        <v>25413</v>
      </c>
      <c r="H7" t="s">
        <v>25412</v>
      </c>
    </row>
    <row r="8" spans="1:8" s="3" customFormat="1" x14ac:dyDescent="0.2">
      <c r="A8" s="3" t="s">
        <v>21114</v>
      </c>
      <c r="B8" s="3" t="s">
        <v>19774</v>
      </c>
      <c r="D8" s="3" t="s">
        <v>21131</v>
      </c>
      <c r="E8" s="5" t="s">
        <v>21149</v>
      </c>
      <c r="G8" s="3" t="s">
        <v>25414</v>
      </c>
      <c r="H8" s="3" t="s">
        <v>25415</v>
      </c>
    </row>
    <row r="9" spans="1:8" x14ac:dyDescent="0.2">
      <c r="A9" s="3" t="s">
        <v>21116</v>
      </c>
      <c r="B9" s="3" t="s">
        <v>19776</v>
      </c>
      <c r="D9" s="3" t="s">
        <v>21133</v>
      </c>
      <c r="E9" s="5" t="s">
        <v>21151</v>
      </c>
      <c r="G9" t="s">
        <v>25416</v>
      </c>
      <c r="H9" t="s">
        <v>25417</v>
      </c>
    </row>
    <row r="10" spans="1:8" x14ac:dyDescent="0.2">
      <c r="A10" s="3" t="s">
        <v>21117</v>
      </c>
      <c r="B10" s="3" t="s">
        <v>19777</v>
      </c>
      <c r="D10" s="3" t="s">
        <v>21140</v>
      </c>
      <c r="E10" s="5" t="s">
        <v>21158</v>
      </c>
      <c r="G10" t="s">
        <v>25419</v>
      </c>
      <c r="H10" t="s">
        <v>25418</v>
      </c>
    </row>
    <row r="11" spans="1:8" x14ac:dyDescent="0.2">
      <c r="A11" s="3" t="s">
        <v>21119</v>
      </c>
      <c r="B11" s="3" t="s">
        <v>19780</v>
      </c>
      <c r="D11" s="3" t="s">
        <v>21132</v>
      </c>
      <c r="E11" s="5" t="s">
        <v>21150</v>
      </c>
      <c r="G11" t="s">
        <v>25420</v>
      </c>
      <c r="H11" t="s">
        <v>25421</v>
      </c>
    </row>
    <row r="12" spans="1:8" s="3" customFormat="1" x14ac:dyDescent="0.2">
      <c r="A12" s="3" t="s">
        <v>21120</v>
      </c>
      <c r="B12" s="3" t="s">
        <v>19781</v>
      </c>
      <c r="D12" s="3" t="s">
        <v>21135</v>
      </c>
      <c r="E12" s="5" t="s">
        <v>21153</v>
      </c>
      <c r="G12" s="3" t="s">
        <v>25423</v>
      </c>
      <c r="H12" s="3" t="s">
        <v>25422</v>
      </c>
    </row>
    <row r="13" spans="1:8" x14ac:dyDescent="0.2">
      <c r="A13" s="3" t="s">
        <v>21121</v>
      </c>
      <c r="B13" s="3" t="s">
        <v>19782</v>
      </c>
      <c r="D13" s="3" t="s">
        <v>21136</v>
      </c>
      <c r="E13" s="5" t="s">
        <v>21154</v>
      </c>
      <c r="G13" t="s">
        <v>25425</v>
      </c>
      <c r="H13" t="s">
        <v>25424</v>
      </c>
    </row>
    <row r="14" spans="1:8" x14ac:dyDescent="0.2">
      <c r="A14" s="3" t="s">
        <v>21126</v>
      </c>
      <c r="B14" s="5" t="s">
        <v>20097</v>
      </c>
      <c r="D14" s="3" t="s">
        <v>21138</v>
      </c>
      <c r="E14" s="5" t="s">
        <v>21156</v>
      </c>
      <c r="G14" t="s">
        <v>25427</v>
      </c>
      <c r="H14" t="s">
        <v>25426</v>
      </c>
    </row>
    <row r="15" spans="1:8" x14ac:dyDescent="0.2">
      <c r="A15" s="3" t="s">
        <v>21122</v>
      </c>
      <c r="B15" s="3" t="s">
        <v>19783</v>
      </c>
      <c r="D15" s="3" t="s">
        <v>21134</v>
      </c>
      <c r="E15" s="5" t="s">
        <v>21152</v>
      </c>
      <c r="G15" t="s">
        <v>25432</v>
      </c>
      <c r="H15" t="s">
        <v>25431</v>
      </c>
    </row>
    <row r="16" spans="1:8" s="3" customFormat="1" x14ac:dyDescent="0.2">
      <c r="A16" s="3" t="s">
        <v>21123</v>
      </c>
      <c r="B16" s="3" t="s">
        <v>19784</v>
      </c>
      <c r="D16" s="3" t="s">
        <v>21141</v>
      </c>
      <c r="E16" s="5" t="s">
        <v>21159</v>
      </c>
      <c r="G16" s="3" t="s">
        <v>25429</v>
      </c>
      <c r="H16" s="3" t="s">
        <v>25428</v>
      </c>
    </row>
    <row r="17" spans="1:8" x14ac:dyDescent="0.2">
      <c r="A17" s="3" t="s">
        <v>21125</v>
      </c>
      <c r="B17" s="3" t="s">
        <v>19786</v>
      </c>
      <c r="D17" s="3" t="s">
        <v>21137</v>
      </c>
      <c r="E17" s="5" t="s">
        <v>21155</v>
      </c>
      <c r="G17" t="s">
        <v>25429</v>
      </c>
      <c r="H17" t="s">
        <v>25430</v>
      </c>
    </row>
    <row r="18" spans="1:8" s="3" customFormat="1" x14ac:dyDescent="0.2">
      <c r="A18"/>
      <c r="B18"/>
      <c r="D18"/>
      <c r="G18" s="3" t="s">
        <v>25434</v>
      </c>
      <c r="H18" s="3" t="s">
        <v>25433</v>
      </c>
    </row>
    <row r="19" spans="1:8" x14ac:dyDescent="0.2">
      <c r="E19" s="3"/>
    </row>
    <row r="20" spans="1:8" x14ac:dyDescent="0.2">
      <c r="E20" s="3"/>
    </row>
    <row r="21" spans="1:8" x14ac:dyDescent="0.2">
      <c r="E21" s="3"/>
    </row>
    <row r="22" spans="1:8" s="3" customFormat="1" x14ac:dyDescent="0.2">
      <c r="A22"/>
      <c r="B22"/>
      <c r="D22"/>
    </row>
    <row r="23" spans="1:8" x14ac:dyDescent="0.2">
      <c r="E23" s="3"/>
    </row>
    <row r="24" spans="1:8" x14ac:dyDescent="0.2">
      <c r="E24" s="3"/>
    </row>
    <row r="25" spans="1:8" x14ac:dyDescent="0.2">
      <c r="E25" s="3"/>
    </row>
    <row r="26" spans="1:8" s="3" customFormat="1" x14ac:dyDescent="0.2">
      <c r="A26"/>
      <c r="B26"/>
      <c r="D26"/>
    </row>
    <row r="27" spans="1:8" x14ac:dyDescent="0.2">
      <c r="E27" s="3"/>
    </row>
    <row r="28" spans="1:8" x14ac:dyDescent="0.2">
      <c r="E28" s="3"/>
    </row>
    <row r="29" spans="1:8" x14ac:dyDescent="0.2">
      <c r="E29" s="3"/>
    </row>
    <row r="30" spans="1:8" s="3" customFormat="1" x14ac:dyDescent="0.2">
      <c r="A30"/>
      <c r="B30"/>
      <c r="D30"/>
    </row>
    <row r="31" spans="1:8" x14ac:dyDescent="0.2">
      <c r="E31" s="3"/>
    </row>
    <row r="32" spans="1:8" s="3" customFormat="1" x14ac:dyDescent="0.2">
      <c r="A32"/>
      <c r="B32"/>
      <c r="D32"/>
    </row>
    <row r="35" spans="1:4" s="3" customFormat="1" x14ac:dyDescent="0.2">
      <c r="A35"/>
      <c r="B35"/>
      <c r="D35"/>
    </row>
    <row r="36" spans="1:4" s="3" customFormat="1" x14ac:dyDescent="0.2">
      <c r="A36"/>
      <c r="B36"/>
      <c r="D36"/>
    </row>
    <row r="40" spans="1:4" s="3" customFormat="1" x14ac:dyDescent="0.2">
      <c r="A40"/>
      <c r="B40"/>
      <c r="D40"/>
    </row>
    <row r="44" spans="1:4" s="3" customFormat="1" x14ac:dyDescent="0.2">
      <c r="A44"/>
      <c r="B44"/>
      <c r="D44"/>
    </row>
    <row r="48" spans="1:4" s="3" customFormat="1" x14ac:dyDescent="0.2">
      <c r="A48"/>
      <c r="B48"/>
      <c r="D48"/>
    </row>
    <row r="51" spans="1:4" s="3" customFormat="1" x14ac:dyDescent="0.2">
      <c r="A51"/>
      <c r="B51"/>
      <c r="D51"/>
    </row>
    <row r="52" spans="1:4" s="3" customFormat="1" x14ac:dyDescent="0.2">
      <c r="A52"/>
      <c r="B52"/>
      <c r="D52"/>
    </row>
  </sheetData>
  <sortState ref="D2:E18">
    <sortCondition ref="D2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487"/>
  <sheetViews>
    <sheetView workbookViewId="0">
      <selection activeCell="B22" sqref="B22"/>
    </sheetView>
  </sheetViews>
  <sheetFormatPr baseColWidth="10" defaultRowHeight="16" x14ac:dyDescent="0.2"/>
  <cols>
    <col min="1" max="1" width="15.6640625" bestFit="1" customWidth="1"/>
    <col min="2" max="2" width="108.1640625" bestFit="1" customWidth="1"/>
    <col min="3" max="3" width="49.6640625" bestFit="1" customWidth="1"/>
    <col min="5" max="5" width="98.6640625" bestFit="1" customWidth="1"/>
    <col min="7" max="7" width="155.83203125" customWidth="1"/>
    <col min="8" max="8" width="49.6640625" bestFit="1" customWidth="1"/>
  </cols>
  <sheetData>
    <row r="1" spans="1:10" s="3" customFormat="1" x14ac:dyDescent="0.2">
      <c r="A1" t="s">
        <v>19788</v>
      </c>
      <c r="B1" t="s">
        <v>18686</v>
      </c>
      <c r="C1" t="s">
        <v>18687</v>
      </c>
    </row>
    <row r="2" spans="1:10" s="3" customFormat="1" x14ac:dyDescent="0.2">
      <c r="A2" t="s">
        <v>19788</v>
      </c>
      <c r="B2" t="s">
        <v>18688</v>
      </c>
      <c r="C2" t="s">
        <v>18687</v>
      </c>
    </row>
    <row r="3" spans="1:10" s="3" customFormat="1" x14ac:dyDescent="0.2"/>
    <row r="4" spans="1:10" x14ac:dyDescent="0.2">
      <c r="A4" t="s">
        <v>0</v>
      </c>
      <c r="B4" t="s">
        <v>18690</v>
      </c>
      <c r="C4" t="s">
        <v>18691</v>
      </c>
      <c r="D4" t="s">
        <v>18659</v>
      </c>
      <c r="E4" t="s">
        <v>18689</v>
      </c>
      <c r="F4" t="s">
        <v>18660</v>
      </c>
      <c r="G4" t="s">
        <v>19771</v>
      </c>
      <c r="H4" t="s">
        <v>18692</v>
      </c>
      <c r="I4" s="3" t="s">
        <v>18660</v>
      </c>
      <c r="J4" s="3" t="s">
        <v>19772</v>
      </c>
    </row>
    <row r="5" spans="1:10" x14ac:dyDescent="0.2">
      <c r="A5" t="s">
        <v>4157</v>
      </c>
      <c r="B5" t="s">
        <v>4158</v>
      </c>
      <c r="C5" t="s">
        <v>4159</v>
      </c>
      <c r="D5" t="b">
        <f>NOT(ISNA(VLOOKUP(A5,des!B:B,1,FALSE)))</f>
        <v>0</v>
      </c>
      <c r="E5" t="str">
        <f>IF(D5,VLOOKUP(A5,des!B:Q,11,FALSE),"")</f>
        <v/>
      </c>
      <c r="F5" s="3" t="b">
        <f t="shared" ref="F5:F68" si="0">IF(D5,IF(E5&lt;&gt;B5,TRUE,FALSE),FALSE)</f>
        <v>0</v>
      </c>
      <c r="G5" t="str">
        <f>IF(F5,CONCATENATE($A$1,A5,$B$1,E5,$C$1),"")</f>
        <v/>
      </c>
      <c r="H5" t="str">
        <f>IF(D5,VLOOKUP(A5,des!B:Q,12,FALSE),"")</f>
        <v/>
      </c>
      <c r="I5" t="b">
        <f>IF(D5,IF(H5&lt;&gt;C5,TRUE,FALSE),FALSE)</f>
        <v>0</v>
      </c>
      <c r="J5" t="str">
        <f>IF(I5,CONCATENATE($A$2,A5,$B$2,H5,$C$2),"")</f>
        <v/>
      </c>
    </row>
    <row r="6" spans="1:10" x14ac:dyDescent="0.2">
      <c r="A6" t="s">
        <v>4160</v>
      </c>
      <c r="B6" t="s">
        <v>4161</v>
      </c>
      <c r="C6" t="s">
        <v>4162</v>
      </c>
      <c r="D6" s="3" t="b">
        <f>NOT(ISNA(VLOOKUP(A6,des!B:B,1,FALSE)))</f>
        <v>0</v>
      </c>
      <c r="E6" s="3" t="str">
        <f>IF(D6,VLOOKUP(A6,des!B:Q,11,FALSE),"")</f>
        <v/>
      </c>
      <c r="F6" s="3" t="b">
        <f t="shared" si="0"/>
        <v>0</v>
      </c>
      <c r="G6" s="3" t="str">
        <f t="shared" ref="G6:G69" si="1">IF(F6,CONCATENATE($A$1,A6,$B$1,E6,$C$1),"")</f>
        <v/>
      </c>
      <c r="H6" s="3" t="str">
        <f>IF(D6,VLOOKUP(A6,des!B:Q,12,FALSE),"")</f>
        <v/>
      </c>
      <c r="I6" s="3" t="b">
        <f t="shared" ref="I6:I69" si="2">IF(D6,IF(H6&lt;&gt;C6,TRUE,FALSE),FALSE)</f>
        <v>0</v>
      </c>
      <c r="J6" s="3" t="str">
        <f t="shared" ref="J6:J69" si="3">IF(I6,CONCATENATE($A$2,A6,$B$2,H6,$C$2),"")</f>
        <v/>
      </c>
    </row>
    <row r="7" spans="1:10" x14ac:dyDescent="0.2">
      <c r="A7" t="s">
        <v>4163</v>
      </c>
      <c r="B7" t="s">
        <v>4164</v>
      </c>
      <c r="C7" t="s">
        <v>4165</v>
      </c>
      <c r="D7" s="3" t="b">
        <f>NOT(ISNA(VLOOKUP(A7,des!B:B,1,FALSE)))</f>
        <v>0</v>
      </c>
      <c r="E7" s="3" t="str">
        <f>IF(D7,VLOOKUP(A7,des!B:Q,11,FALSE),"")</f>
        <v/>
      </c>
      <c r="F7" s="3" t="b">
        <f t="shared" si="0"/>
        <v>0</v>
      </c>
      <c r="G7" s="3" t="str">
        <f t="shared" si="1"/>
        <v/>
      </c>
      <c r="H7" s="3" t="str">
        <f>IF(D7,VLOOKUP(A7,des!B:Q,12,FALSE),"")</f>
        <v/>
      </c>
      <c r="I7" s="3" t="b">
        <f t="shared" si="2"/>
        <v>0</v>
      </c>
      <c r="J7" s="3" t="str">
        <f t="shared" si="3"/>
        <v/>
      </c>
    </row>
    <row r="8" spans="1:10" x14ac:dyDescent="0.2">
      <c r="A8" t="s">
        <v>4166</v>
      </c>
      <c r="B8" t="s">
        <v>4167</v>
      </c>
      <c r="C8" t="s">
        <v>4168</v>
      </c>
      <c r="D8" s="3" t="b">
        <f>NOT(ISNA(VLOOKUP(A8,des!B:B,1,FALSE)))</f>
        <v>0</v>
      </c>
      <c r="E8" s="3" t="str">
        <f>IF(D8,VLOOKUP(A8,des!B:Q,11,FALSE),"")</f>
        <v/>
      </c>
      <c r="F8" s="3" t="b">
        <f t="shared" si="0"/>
        <v>0</v>
      </c>
      <c r="G8" s="3" t="str">
        <f t="shared" si="1"/>
        <v/>
      </c>
      <c r="H8" s="3" t="str">
        <f>IF(D8,VLOOKUP(A8,des!B:Q,12,FALSE),"")</f>
        <v/>
      </c>
      <c r="I8" s="3" t="b">
        <f t="shared" si="2"/>
        <v>0</v>
      </c>
      <c r="J8" s="3" t="str">
        <f t="shared" si="3"/>
        <v/>
      </c>
    </row>
    <row r="9" spans="1:10" x14ac:dyDescent="0.2">
      <c r="A9" t="s">
        <v>959</v>
      </c>
      <c r="B9" t="s">
        <v>4169</v>
      </c>
      <c r="C9" t="s">
        <v>4170</v>
      </c>
      <c r="D9" s="3" t="b">
        <f>NOT(ISNA(VLOOKUP(A9,des!B:B,1,FALSE)))</f>
        <v>1</v>
      </c>
      <c r="E9" s="3" t="str">
        <f>IF(D9,VLOOKUP(A9,des!B:Q,11,FALSE),"")</f>
        <v>default</v>
      </c>
      <c r="F9" s="3" t="b">
        <f t="shared" si="0"/>
        <v>1</v>
      </c>
      <c r="G9" s="3" t="str">
        <f t="shared" si="1"/>
        <v>dhis_api --api-version=27 --api-request='dataElements/ASaP3A4Y416/name' --content-json --request PATCH --data "{\"name\": \"default\"}"</v>
      </c>
      <c r="H9" s="3" t="str">
        <f>IF(D9,VLOOKUP(A9,des!B:Q,12,FALSE),"")</f>
        <v>bjDvmb4bfuf</v>
      </c>
      <c r="I9" s="3" t="b">
        <f t="shared" si="2"/>
        <v>1</v>
      </c>
      <c r="J9" s="3" t="str">
        <f t="shared" si="3"/>
        <v>dhis_api --api-version=27 --api-request='dataElements/ASaP3A4Y416/shortName' --content-json --request PATCH --data "{\"shortName\": \"bjDvmb4bfuf\"}"</v>
      </c>
    </row>
    <row r="10" spans="1:10" x14ac:dyDescent="0.2">
      <c r="A10" t="s">
        <v>960</v>
      </c>
      <c r="B10" t="s">
        <v>4171</v>
      </c>
      <c r="C10" t="s">
        <v>4172</v>
      </c>
      <c r="D10" s="3" t="b">
        <f>NOT(ISNA(VLOOKUP(A10,des!B:B,1,FALSE)))</f>
        <v>1</v>
      </c>
      <c r="E10" s="3" t="str">
        <f>IF(D10,VLOOKUP(A10,des!B:Q,11,FALSE),"")</f>
        <v>default</v>
      </c>
      <c r="F10" s="3" t="b">
        <f t="shared" si="0"/>
        <v>1</v>
      </c>
      <c r="G10" s="3" t="str">
        <f t="shared" si="1"/>
        <v>dhis_api --api-version=27 --api-request='dataElements/i8tWnlUNx8Y/name' --content-json --request PATCH --data "{\"name\": \"default\"}"</v>
      </c>
      <c r="H10" s="3" t="str">
        <f>IF(D10,VLOOKUP(A10,des!B:Q,12,FALSE),"")</f>
        <v>bjDvmb4bfuf</v>
      </c>
      <c r="I10" s="3" t="b">
        <f t="shared" si="2"/>
        <v>1</v>
      </c>
      <c r="J10" s="3" t="str">
        <f t="shared" si="3"/>
        <v>dhis_api --api-version=27 --api-request='dataElements/i8tWnlUNx8Y/shortName' --content-json --request PATCH --data "{\"shortName\": \"bjDvmb4bfuf\"}"</v>
      </c>
    </row>
    <row r="11" spans="1:10" x14ac:dyDescent="0.2">
      <c r="A11" t="s">
        <v>961</v>
      </c>
      <c r="B11" t="s">
        <v>4173</v>
      </c>
      <c r="C11" t="s">
        <v>4174</v>
      </c>
      <c r="D11" s="3" t="b">
        <f>NOT(ISNA(VLOOKUP(A11,des!B:B,1,FALSE)))</f>
        <v>1</v>
      </c>
      <c r="E11" s="3" t="str">
        <f>IF(D11,VLOOKUP(A11,des!B:Q,11,FALSE),"")</f>
        <v>default</v>
      </c>
      <c r="F11" s="3" t="b">
        <f t="shared" si="0"/>
        <v>1</v>
      </c>
      <c r="G11" s="3" t="str">
        <f t="shared" si="1"/>
        <v>dhis_api --api-version=27 --api-request='dataElements/ZRWQKII8MGE/name' --content-json --request PATCH --data "{\"name\": \"default\"}"</v>
      </c>
      <c r="H11" s="3" t="str">
        <f>IF(D11,VLOOKUP(A11,des!B:Q,12,FALSE),"")</f>
        <v>bjDvmb4bfuf</v>
      </c>
      <c r="I11" s="3" t="b">
        <f t="shared" si="2"/>
        <v>1</v>
      </c>
      <c r="J11" s="3" t="str">
        <f t="shared" si="3"/>
        <v>dhis_api --api-version=27 --api-request='dataElements/ZRWQKII8MGE/shortName' --content-json --request PATCH --data "{\"shortName\": \"bjDvmb4bfuf\"}"</v>
      </c>
    </row>
    <row r="12" spans="1:10" x14ac:dyDescent="0.2">
      <c r="A12" t="s">
        <v>962</v>
      </c>
      <c r="B12" t="s">
        <v>4175</v>
      </c>
      <c r="C12" t="s">
        <v>4176</v>
      </c>
      <c r="D12" s="3" t="b">
        <f>NOT(ISNA(VLOOKUP(A12,des!B:B,1,FALSE)))</f>
        <v>1</v>
      </c>
      <c r="E12" s="3" t="str">
        <f>IF(D12,VLOOKUP(A12,des!B:Q,11,FALSE),"")</f>
        <v>default</v>
      </c>
      <c r="F12" s="3" t="b">
        <f t="shared" si="0"/>
        <v>1</v>
      </c>
      <c r="G12" s="3" t="str">
        <f t="shared" si="1"/>
        <v>dhis_api --api-version=27 --api-request='dataElements/BZhXcbNa5ST/name' --content-json --request PATCH --data "{\"name\": \"default\"}"</v>
      </c>
      <c r="H12" s="3" t="str">
        <f>IF(D12,VLOOKUP(A12,des!B:Q,12,FALSE),"")</f>
        <v>bjDvmb4bfuf</v>
      </c>
      <c r="I12" s="3" t="b">
        <f t="shared" si="2"/>
        <v>1</v>
      </c>
      <c r="J12" s="3" t="str">
        <f t="shared" si="3"/>
        <v>dhis_api --api-version=27 --api-request='dataElements/BZhXcbNa5ST/shortName' --content-json --request PATCH --data "{\"shortName\": \"bjDvmb4bfuf\"}"</v>
      </c>
    </row>
    <row r="13" spans="1:10" x14ac:dyDescent="0.2">
      <c r="A13" t="s">
        <v>4177</v>
      </c>
      <c r="B13" t="s">
        <v>4178</v>
      </c>
      <c r="C13" t="s">
        <v>4179</v>
      </c>
      <c r="D13" s="3" t="b">
        <f>NOT(ISNA(VLOOKUP(A13,des!B:B,1,FALSE)))</f>
        <v>0</v>
      </c>
      <c r="E13" s="3" t="str">
        <f>IF(D13,VLOOKUP(A13,des!B:Q,11,FALSE),"")</f>
        <v/>
      </c>
      <c r="F13" s="3" t="b">
        <f t="shared" si="0"/>
        <v>0</v>
      </c>
      <c r="G13" s="3" t="str">
        <f t="shared" si="1"/>
        <v/>
      </c>
      <c r="H13" s="3" t="str">
        <f>IF(D13,VLOOKUP(A13,des!B:Q,12,FALSE),"")</f>
        <v/>
      </c>
      <c r="I13" s="3" t="b">
        <f t="shared" si="2"/>
        <v>0</v>
      </c>
      <c r="J13" s="3" t="str">
        <f t="shared" si="3"/>
        <v/>
      </c>
    </row>
    <row r="14" spans="1:10" x14ac:dyDescent="0.2">
      <c r="A14" t="s">
        <v>4180</v>
      </c>
      <c r="B14" t="s">
        <v>4181</v>
      </c>
      <c r="C14" t="s">
        <v>4182</v>
      </c>
      <c r="D14" s="3" t="b">
        <f>NOT(ISNA(VLOOKUP(A14,des!B:B,1,FALSE)))</f>
        <v>0</v>
      </c>
      <c r="E14" s="3" t="str">
        <f>IF(D14,VLOOKUP(A14,des!B:Q,11,FALSE),"")</f>
        <v/>
      </c>
      <c r="F14" s="3" t="b">
        <f t="shared" si="0"/>
        <v>0</v>
      </c>
      <c r="G14" s="3" t="str">
        <f t="shared" si="1"/>
        <v/>
      </c>
      <c r="H14" s="3" t="str">
        <f>IF(D14,VLOOKUP(A14,des!B:Q,12,FALSE),"")</f>
        <v/>
      </c>
      <c r="I14" s="3" t="b">
        <f t="shared" si="2"/>
        <v>0</v>
      </c>
      <c r="J14" s="3" t="str">
        <f t="shared" si="3"/>
        <v/>
      </c>
    </row>
    <row r="15" spans="1:10" x14ac:dyDescent="0.2">
      <c r="A15" t="s">
        <v>4183</v>
      </c>
      <c r="B15" t="s">
        <v>4184</v>
      </c>
      <c r="C15" t="s">
        <v>4185</v>
      </c>
      <c r="D15" s="3" t="b">
        <f>NOT(ISNA(VLOOKUP(A15,des!B:B,1,FALSE)))</f>
        <v>0</v>
      </c>
      <c r="E15" s="3" t="str">
        <f>IF(D15,VLOOKUP(A15,des!B:Q,11,FALSE),"")</f>
        <v/>
      </c>
      <c r="F15" s="3" t="b">
        <f t="shared" si="0"/>
        <v>0</v>
      </c>
      <c r="G15" s="3" t="str">
        <f t="shared" si="1"/>
        <v/>
      </c>
      <c r="H15" s="3" t="str">
        <f>IF(D15,VLOOKUP(A15,des!B:Q,12,FALSE),"")</f>
        <v/>
      </c>
      <c r="I15" s="3" t="b">
        <f t="shared" si="2"/>
        <v>0</v>
      </c>
      <c r="J15" s="3" t="str">
        <f t="shared" si="3"/>
        <v/>
      </c>
    </row>
    <row r="16" spans="1:10" x14ac:dyDescent="0.2">
      <c r="A16" t="s">
        <v>4186</v>
      </c>
      <c r="B16" t="s">
        <v>4187</v>
      </c>
      <c r="C16" t="s">
        <v>4188</v>
      </c>
      <c r="D16" s="3" t="b">
        <f>NOT(ISNA(VLOOKUP(A16,des!B:B,1,FALSE)))</f>
        <v>0</v>
      </c>
      <c r="E16" s="3" t="str">
        <f>IF(D16,VLOOKUP(A16,des!B:Q,11,FALSE),"")</f>
        <v/>
      </c>
      <c r="F16" s="3" t="b">
        <f t="shared" si="0"/>
        <v>0</v>
      </c>
      <c r="G16" s="3" t="str">
        <f t="shared" si="1"/>
        <v/>
      </c>
      <c r="H16" s="3" t="str">
        <f>IF(D16,VLOOKUP(A16,des!B:Q,12,FALSE),"")</f>
        <v/>
      </c>
      <c r="I16" s="3" t="b">
        <f t="shared" si="2"/>
        <v>0</v>
      </c>
      <c r="J16" s="3" t="str">
        <f t="shared" si="3"/>
        <v/>
      </c>
    </row>
    <row r="17" spans="1:10" x14ac:dyDescent="0.2">
      <c r="A17" t="s">
        <v>963</v>
      </c>
      <c r="B17" t="s">
        <v>4189</v>
      </c>
      <c r="C17" t="s">
        <v>4190</v>
      </c>
      <c r="D17" s="3" t="b">
        <f>NOT(ISNA(VLOOKUP(A17,des!B:B,1,FALSE)))</f>
        <v>1</v>
      </c>
      <c r="E17" s="3" t="str">
        <f>IF(D17,VLOOKUP(A17,des!B:Q,11,FALSE),"")</f>
        <v>default</v>
      </c>
      <c r="F17" s="3" t="b">
        <f t="shared" si="0"/>
        <v>1</v>
      </c>
      <c r="G17" s="3" t="str">
        <f t="shared" si="1"/>
        <v>dhis_api --api-version=27 --api-request='dataElements/jKmPaNuQHk8/name' --content-json --request PATCH --data "{\"name\": \"default\"}"</v>
      </c>
      <c r="H17" s="3" t="str">
        <f>IF(D17,VLOOKUP(A17,des!B:Q,12,FALSE),"")</f>
        <v>bjDvmb4bfuf</v>
      </c>
      <c r="I17" s="3" t="b">
        <f t="shared" si="2"/>
        <v>1</v>
      </c>
      <c r="J17" s="3" t="str">
        <f t="shared" si="3"/>
        <v>dhis_api --api-version=27 --api-request='dataElements/jKmPaNuQHk8/shortName' --content-json --request PATCH --data "{\"shortName\": \"bjDvmb4bfuf\"}"</v>
      </c>
    </row>
    <row r="18" spans="1:10" x14ac:dyDescent="0.2">
      <c r="A18" t="s">
        <v>964</v>
      </c>
      <c r="B18" t="s">
        <v>4191</v>
      </c>
      <c r="C18" t="s">
        <v>4192</v>
      </c>
      <c r="D18" s="3" t="b">
        <f>NOT(ISNA(VLOOKUP(A18,des!B:B,1,FALSE)))</f>
        <v>1</v>
      </c>
      <c r="E18" s="3" t="str">
        <f>IF(D18,VLOOKUP(A18,des!B:Q,11,FALSE),"")</f>
        <v>Test Results</v>
      </c>
      <c r="F18" s="3" t="b">
        <f t="shared" si="0"/>
        <v>1</v>
      </c>
      <c r="G18" s="3" t="str">
        <f t="shared" si="1"/>
        <v>dhis_api --api-version=27 --api-request='dataElements/wDWEsNyP9Cx/name' --content-json --request PATCH --data "{\"name\": \"Test Results\"}"</v>
      </c>
      <c r="H18" s="3" t="str">
        <f>IF(D18,VLOOKUP(A18,des!B:Q,12,FALSE),"")</f>
        <v>mTUlypRBZkp</v>
      </c>
      <c r="I18" s="3" t="b">
        <f t="shared" si="2"/>
        <v>1</v>
      </c>
      <c r="J18" s="3" t="str">
        <f t="shared" si="3"/>
        <v>dhis_api --api-version=27 --api-request='dataElements/wDWEsNyP9Cx/shortName' --content-json --request PATCH --data "{\"shortName\": \"mTUlypRBZkp\"}"</v>
      </c>
    </row>
    <row r="19" spans="1:10" x14ac:dyDescent="0.2">
      <c r="A19" t="s">
        <v>965</v>
      </c>
      <c r="B19" t="s">
        <v>4193</v>
      </c>
      <c r="C19" t="s">
        <v>4194</v>
      </c>
      <c r="D19" s="3" t="b">
        <f>NOT(ISNA(VLOOKUP(A19,des!B:B,1,FALSE)))</f>
        <v>1</v>
      </c>
      <c r="E19" s="3" t="str">
        <f>IF(D19,VLOOKUP(A19,des!B:Q,11,FALSE),"")</f>
        <v>Test Results</v>
      </c>
      <c r="F19" s="3" t="b">
        <f t="shared" si="0"/>
        <v>1</v>
      </c>
      <c r="G19" s="3" t="str">
        <f t="shared" si="1"/>
        <v>dhis_api --api-version=27 --api-request='dataElements/wZQY0el8aFh/name' --content-json --request PATCH --data "{\"name\": \"Test Results\"}"</v>
      </c>
      <c r="H19" s="3" t="str">
        <f>IF(D19,VLOOKUP(A19,des!B:Q,12,FALSE),"")</f>
        <v>mTUlypRBZkp</v>
      </c>
      <c r="I19" s="3" t="b">
        <f t="shared" si="2"/>
        <v>1</v>
      </c>
      <c r="J19" s="3" t="str">
        <f t="shared" si="3"/>
        <v>dhis_api --api-version=27 --api-request='dataElements/wZQY0el8aFh/shortName' --content-json --request PATCH --data "{\"shortName\": \"mTUlypRBZkp\"}"</v>
      </c>
    </row>
    <row r="20" spans="1:10" x14ac:dyDescent="0.2">
      <c r="A20" t="s">
        <v>966</v>
      </c>
      <c r="B20" t="s">
        <v>4195</v>
      </c>
      <c r="C20" t="s">
        <v>4196</v>
      </c>
      <c r="D20" s="3" t="b">
        <f>NOT(ISNA(VLOOKUP(A20,des!B:B,1,FALSE)))</f>
        <v>1</v>
      </c>
      <c r="E20" s="3" t="str">
        <f>IF(D20,VLOOKUP(A20,des!B:Q,11,FALSE),"")</f>
        <v>default</v>
      </c>
      <c r="F20" s="3" t="b">
        <f t="shared" si="0"/>
        <v>1</v>
      </c>
      <c r="G20" s="3" t="str">
        <f t="shared" si="1"/>
        <v>dhis_api --api-version=27 --api-request='dataElements/q6U3AGvSwXg/name' --content-json --request PATCH --data "{\"name\": \"default\"}"</v>
      </c>
      <c r="H20" s="3" t="str">
        <f>IF(D20,VLOOKUP(A20,des!B:Q,12,FALSE),"")</f>
        <v>bjDvmb4bfuf</v>
      </c>
      <c r="I20" s="3" t="b">
        <f t="shared" si="2"/>
        <v>1</v>
      </c>
      <c r="J20" s="3" t="str">
        <f t="shared" si="3"/>
        <v>dhis_api --api-version=27 --api-request='dataElements/q6U3AGvSwXg/shortName' --content-json --request PATCH --data "{\"shortName\": \"bjDvmb4bfuf\"}"</v>
      </c>
    </row>
    <row r="21" spans="1:10" x14ac:dyDescent="0.2">
      <c r="A21" t="s">
        <v>4197</v>
      </c>
      <c r="B21" t="s">
        <v>4198</v>
      </c>
      <c r="C21" t="s">
        <v>4198</v>
      </c>
      <c r="D21" s="3" t="b">
        <f>NOT(ISNA(VLOOKUP(A21,des!B:B,1,FALSE)))</f>
        <v>0</v>
      </c>
      <c r="E21" s="3" t="str">
        <f>IF(D21,VLOOKUP(A21,des!B:Q,11,FALSE),"")</f>
        <v/>
      </c>
      <c r="F21" s="3" t="b">
        <f t="shared" si="0"/>
        <v>0</v>
      </c>
      <c r="G21" s="3" t="str">
        <f t="shared" si="1"/>
        <v/>
      </c>
      <c r="H21" s="3" t="str">
        <f>IF(D21,VLOOKUP(A21,des!B:Q,12,FALSE),"")</f>
        <v/>
      </c>
      <c r="I21" s="3" t="b">
        <f t="shared" si="2"/>
        <v>0</v>
      </c>
      <c r="J21" s="3" t="str">
        <f t="shared" si="3"/>
        <v/>
      </c>
    </row>
    <row r="22" spans="1:10" x14ac:dyDescent="0.2">
      <c r="A22" t="s">
        <v>4199</v>
      </c>
      <c r="B22" t="s">
        <v>4200</v>
      </c>
      <c r="C22" t="s">
        <v>4200</v>
      </c>
      <c r="D22" s="3" t="b">
        <f>NOT(ISNA(VLOOKUP(A22,des!B:B,1,FALSE)))</f>
        <v>0</v>
      </c>
      <c r="E22" s="3" t="str">
        <f>IF(D22,VLOOKUP(A22,des!B:Q,11,FALSE),"")</f>
        <v/>
      </c>
      <c r="F22" s="3" t="b">
        <f t="shared" si="0"/>
        <v>0</v>
      </c>
      <c r="G22" s="3" t="str">
        <f t="shared" si="1"/>
        <v/>
      </c>
      <c r="H22" s="3" t="str">
        <f>IF(D22,VLOOKUP(A22,des!B:Q,12,FALSE),"")</f>
        <v/>
      </c>
      <c r="I22" s="3" t="b">
        <f t="shared" si="2"/>
        <v>0</v>
      </c>
      <c r="J22" s="3" t="str">
        <f t="shared" si="3"/>
        <v/>
      </c>
    </row>
    <row r="23" spans="1:10" x14ac:dyDescent="0.2">
      <c r="A23" t="s">
        <v>4201</v>
      </c>
      <c r="B23" t="s">
        <v>4202</v>
      </c>
      <c r="C23" t="s">
        <v>4203</v>
      </c>
      <c r="D23" s="3" t="b">
        <f>NOT(ISNA(VLOOKUP(A23,des!B:B,1,FALSE)))</f>
        <v>0</v>
      </c>
      <c r="E23" s="3" t="str">
        <f>IF(D23,VLOOKUP(A23,des!B:Q,11,FALSE),"")</f>
        <v/>
      </c>
      <c r="F23" s="3" t="b">
        <f t="shared" si="0"/>
        <v>0</v>
      </c>
      <c r="G23" s="3" t="str">
        <f t="shared" si="1"/>
        <v/>
      </c>
      <c r="H23" s="3" t="str">
        <f>IF(D23,VLOOKUP(A23,des!B:Q,12,FALSE),"")</f>
        <v/>
      </c>
      <c r="I23" s="3" t="b">
        <f t="shared" si="2"/>
        <v>0</v>
      </c>
      <c r="J23" s="3" t="str">
        <f t="shared" si="3"/>
        <v/>
      </c>
    </row>
    <row r="24" spans="1:10" x14ac:dyDescent="0.2">
      <c r="A24" t="s">
        <v>4204</v>
      </c>
      <c r="B24" t="s">
        <v>4205</v>
      </c>
      <c r="C24" t="s">
        <v>4206</v>
      </c>
      <c r="D24" s="3" t="b">
        <f>NOT(ISNA(VLOOKUP(A24,des!B:B,1,FALSE)))</f>
        <v>0</v>
      </c>
      <c r="E24" s="3" t="str">
        <f>IF(D24,VLOOKUP(A24,des!B:Q,11,FALSE),"")</f>
        <v/>
      </c>
      <c r="F24" s="3" t="b">
        <f t="shared" si="0"/>
        <v>0</v>
      </c>
      <c r="G24" s="3" t="str">
        <f t="shared" si="1"/>
        <v/>
      </c>
      <c r="H24" s="3" t="str">
        <f>IF(D24,VLOOKUP(A24,des!B:Q,12,FALSE),"")</f>
        <v/>
      </c>
      <c r="I24" s="3" t="b">
        <f t="shared" si="2"/>
        <v>0</v>
      </c>
      <c r="J24" s="3" t="str">
        <f t="shared" si="3"/>
        <v/>
      </c>
    </row>
    <row r="25" spans="1:10" x14ac:dyDescent="0.2">
      <c r="A25" t="s">
        <v>4207</v>
      </c>
      <c r="B25" t="s">
        <v>4208</v>
      </c>
      <c r="C25" t="s">
        <v>4209</v>
      </c>
      <c r="D25" s="3" t="b">
        <f>NOT(ISNA(VLOOKUP(A25,des!B:B,1,FALSE)))</f>
        <v>0</v>
      </c>
      <c r="E25" s="3" t="str">
        <f>IF(D25,VLOOKUP(A25,des!B:Q,11,FALSE),"")</f>
        <v/>
      </c>
      <c r="F25" s="3" t="b">
        <f t="shared" si="0"/>
        <v>0</v>
      </c>
      <c r="G25" s="3" t="str">
        <f t="shared" si="1"/>
        <v/>
      </c>
      <c r="H25" s="3" t="str">
        <f>IF(D25,VLOOKUP(A25,des!B:Q,12,FALSE),"")</f>
        <v/>
      </c>
      <c r="I25" s="3" t="b">
        <f t="shared" si="2"/>
        <v>0</v>
      </c>
      <c r="J25" s="3" t="str">
        <f t="shared" si="3"/>
        <v/>
      </c>
    </row>
    <row r="26" spans="1:10" x14ac:dyDescent="0.2">
      <c r="A26" t="s">
        <v>4210</v>
      </c>
      <c r="B26" t="s">
        <v>4211</v>
      </c>
      <c r="C26" t="s">
        <v>4212</v>
      </c>
      <c r="D26" s="3" t="b">
        <f>NOT(ISNA(VLOOKUP(A26,des!B:B,1,FALSE)))</f>
        <v>0</v>
      </c>
      <c r="E26" s="3" t="str">
        <f>IF(D26,VLOOKUP(A26,des!B:Q,11,FALSE),"")</f>
        <v/>
      </c>
      <c r="F26" s="3" t="b">
        <f t="shared" si="0"/>
        <v>0</v>
      </c>
      <c r="G26" s="3" t="str">
        <f t="shared" si="1"/>
        <v/>
      </c>
      <c r="H26" s="3" t="str">
        <f>IF(D26,VLOOKUP(A26,des!B:Q,12,FALSE),"")</f>
        <v/>
      </c>
      <c r="I26" s="3" t="b">
        <f t="shared" si="2"/>
        <v>0</v>
      </c>
      <c r="J26" s="3" t="str">
        <f t="shared" si="3"/>
        <v/>
      </c>
    </row>
    <row r="27" spans="1:10" x14ac:dyDescent="0.2">
      <c r="A27" t="s">
        <v>4213</v>
      </c>
      <c r="B27" t="s">
        <v>4214</v>
      </c>
      <c r="C27" t="s">
        <v>4214</v>
      </c>
      <c r="D27" s="3" t="b">
        <f>NOT(ISNA(VLOOKUP(A27,des!B:B,1,FALSE)))</f>
        <v>0</v>
      </c>
      <c r="E27" s="3" t="str">
        <f>IF(D27,VLOOKUP(A27,des!B:Q,11,FALSE),"")</f>
        <v/>
      </c>
      <c r="F27" s="3" t="b">
        <f t="shared" si="0"/>
        <v>0</v>
      </c>
      <c r="G27" s="3" t="str">
        <f t="shared" si="1"/>
        <v/>
      </c>
      <c r="H27" s="3" t="str">
        <f>IF(D27,VLOOKUP(A27,des!B:Q,12,FALSE),"")</f>
        <v/>
      </c>
      <c r="I27" s="3" t="b">
        <f t="shared" si="2"/>
        <v>0</v>
      </c>
      <c r="J27" s="3" t="str">
        <f t="shared" si="3"/>
        <v/>
      </c>
    </row>
    <row r="28" spans="1:10" x14ac:dyDescent="0.2">
      <c r="A28" t="s">
        <v>4215</v>
      </c>
      <c r="B28" t="s">
        <v>4216</v>
      </c>
      <c r="C28" t="s">
        <v>4216</v>
      </c>
      <c r="D28" s="3" t="b">
        <f>NOT(ISNA(VLOOKUP(A28,des!B:B,1,FALSE)))</f>
        <v>0</v>
      </c>
      <c r="E28" s="3" t="str">
        <f>IF(D28,VLOOKUP(A28,des!B:Q,11,FALSE),"")</f>
        <v/>
      </c>
      <c r="F28" s="3" t="b">
        <f t="shared" si="0"/>
        <v>0</v>
      </c>
      <c r="G28" s="3" t="str">
        <f t="shared" si="1"/>
        <v/>
      </c>
      <c r="H28" s="3" t="str">
        <f>IF(D28,VLOOKUP(A28,des!B:Q,12,FALSE),"")</f>
        <v/>
      </c>
      <c r="I28" s="3" t="b">
        <f t="shared" si="2"/>
        <v>0</v>
      </c>
      <c r="J28" s="3" t="str">
        <f t="shared" si="3"/>
        <v/>
      </c>
    </row>
    <row r="29" spans="1:10" x14ac:dyDescent="0.2">
      <c r="A29" t="s">
        <v>4217</v>
      </c>
      <c r="B29" t="s">
        <v>4218</v>
      </c>
      <c r="C29" t="s">
        <v>4219</v>
      </c>
      <c r="D29" s="3" t="b">
        <f>NOT(ISNA(VLOOKUP(A29,des!B:B,1,FALSE)))</f>
        <v>0</v>
      </c>
      <c r="E29" s="3" t="str">
        <f>IF(D29,VLOOKUP(A29,des!B:Q,11,FALSE),"")</f>
        <v/>
      </c>
      <c r="F29" s="3" t="b">
        <f t="shared" si="0"/>
        <v>0</v>
      </c>
      <c r="G29" s="3" t="str">
        <f t="shared" si="1"/>
        <v/>
      </c>
      <c r="H29" s="3" t="str">
        <f>IF(D29,VLOOKUP(A29,des!B:Q,12,FALSE),"")</f>
        <v/>
      </c>
      <c r="I29" s="3" t="b">
        <f t="shared" si="2"/>
        <v>0</v>
      </c>
      <c r="J29" s="3" t="str">
        <f t="shared" si="3"/>
        <v/>
      </c>
    </row>
    <row r="30" spans="1:10" x14ac:dyDescent="0.2">
      <c r="A30" t="s">
        <v>4220</v>
      </c>
      <c r="B30" t="s">
        <v>4221</v>
      </c>
      <c r="C30" t="s">
        <v>4222</v>
      </c>
      <c r="D30" s="3" t="b">
        <f>NOT(ISNA(VLOOKUP(A30,des!B:B,1,FALSE)))</f>
        <v>0</v>
      </c>
      <c r="E30" s="3" t="str">
        <f>IF(D30,VLOOKUP(A30,des!B:Q,11,FALSE),"")</f>
        <v/>
      </c>
      <c r="F30" s="3" t="b">
        <f t="shared" si="0"/>
        <v>0</v>
      </c>
      <c r="G30" s="3" t="str">
        <f t="shared" si="1"/>
        <v/>
      </c>
      <c r="H30" s="3" t="str">
        <f>IF(D30,VLOOKUP(A30,des!B:Q,12,FALSE),"")</f>
        <v/>
      </c>
      <c r="I30" s="3" t="b">
        <f t="shared" si="2"/>
        <v>0</v>
      </c>
      <c r="J30" s="3" t="str">
        <f t="shared" si="3"/>
        <v/>
      </c>
    </row>
    <row r="31" spans="1:10" x14ac:dyDescent="0.2">
      <c r="A31" t="s">
        <v>4223</v>
      </c>
      <c r="B31" t="s">
        <v>4224</v>
      </c>
      <c r="C31" t="s">
        <v>4225</v>
      </c>
      <c r="D31" s="3" t="b">
        <f>NOT(ISNA(VLOOKUP(A31,des!B:B,1,FALSE)))</f>
        <v>0</v>
      </c>
      <c r="E31" s="3" t="str">
        <f>IF(D31,VLOOKUP(A31,des!B:Q,11,FALSE),"")</f>
        <v/>
      </c>
      <c r="F31" s="3" t="b">
        <f t="shared" si="0"/>
        <v>0</v>
      </c>
      <c r="G31" s="3" t="str">
        <f t="shared" si="1"/>
        <v/>
      </c>
      <c r="H31" s="3" t="str">
        <f>IF(D31,VLOOKUP(A31,des!B:Q,12,FALSE),"")</f>
        <v/>
      </c>
      <c r="I31" s="3" t="b">
        <f t="shared" si="2"/>
        <v>0</v>
      </c>
      <c r="J31" s="3" t="str">
        <f t="shared" si="3"/>
        <v/>
      </c>
    </row>
    <row r="32" spans="1:10" x14ac:dyDescent="0.2">
      <c r="A32" t="s">
        <v>4226</v>
      </c>
      <c r="B32" t="s">
        <v>4227</v>
      </c>
      <c r="C32" t="s">
        <v>4228</v>
      </c>
      <c r="D32" s="3" t="b">
        <f>NOT(ISNA(VLOOKUP(A32,des!B:B,1,FALSE)))</f>
        <v>0</v>
      </c>
      <c r="E32" s="3" t="str">
        <f>IF(D32,VLOOKUP(A32,des!B:Q,11,FALSE),"")</f>
        <v/>
      </c>
      <c r="F32" s="3" t="b">
        <f t="shared" si="0"/>
        <v>0</v>
      </c>
      <c r="G32" s="3" t="str">
        <f t="shared" si="1"/>
        <v/>
      </c>
      <c r="H32" s="3" t="str">
        <f>IF(D32,VLOOKUP(A32,des!B:Q,12,FALSE),"")</f>
        <v/>
      </c>
      <c r="I32" s="3" t="b">
        <f t="shared" si="2"/>
        <v>0</v>
      </c>
      <c r="J32" s="3" t="str">
        <f t="shared" si="3"/>
        <v/>
      </c>
    </row>
    <row r="33" spans="1:10" x14ac:dyDescent="0.2">
      <c r="A33" t="s">
        <v>4229</v>
      </c>
      <c r="B33" t="s">
        <v>4230</v>
      </c>
      <c r="C33" t="s">
        <v>4231</v>
      </c>
      <c r="D33" s="3" t="b">
        <f>NOT(ISNA(VLOOKUP(A33,des!B:B,1,FALSE)))</f>
        <v>0</v>
      </c>
      <c r="E33" s="3" t="str">
        <f>IF(D33,VLOOKUP(A33,des!B:Q,11,FALSE),"")</f>
        <v/>
      </c>
      <c r="F33" s="3" t="b">
        <f t="shared" si="0"/>
        <v>0</v>
      </c>
      <c r="G33" s="3" t="str">
        <f t="shared" si="1"/>
        <v/>
      </c>
      <c r="H33" s="3" t="str">
        <f>IF(D33,VLOOKUP(A33,des!B:Q,12,FALSE),"")</f>
        <v/>
      </c>
      <c r="I33" s="3" t="b">
        <f t="shared" si="2"/>
        <v>0</v>
      </c>
      <c r="J33" s="3" t="str">
        <f t="shared" si="3"/>
        <v/>
      </c>
    </row>
    <row r="34" spans="1:10" x14ac:dyDescent="0.2">
      <c r="A34" t="s">
        <v>4232</v>
      </c>
      <c r="B34" t="s">
        <v>4233</v>
      </c>
      <c r="C34" t="s">
        <v>4234</v>
      </c>
      <c r="D34" s="3" t="b">
        <f>NOT(ISNA(VLOOKUP(A34,des!B:B,1,FALSE)))</f>
        <v>0</v>
      </c>
      <c r="E34" s="3" t="str">
        <f>IF(D34,VLOOKUP(A34,des!B:Q,11,FALSE),"")</f>
        <v/>
      </c>
      <c r="F34" s="3" t="b">
        <f t="shared" si="0"/>
        <v>0</v>
      </c>
      <c r="G34" s="3" t="str">
        <f t="shared" si="1"/>
        <v/>
      </c>
      <c r="H34" s="3" t="str">
        <f>IF(D34,VLOOKUP(A34,des!B:Q,12,FALSE),"")</f>
        <v/>
      </c>
      <c r="I34" s="3" t="b">
        <f t="shared" si="2"/>
        <v>0</v>
      </c>
      <c r="J34" s="3" t="str">
        <f t="shared" si="3"/>
        <v/>
      </c>
    </row>
    <row r="35" spans="1:10" x14ac:dyDescent="0.2">
      <c r="A35" t="s">
        <v>4235</v>
      </c>
      <c r="B35" t="s">
        <v>4236</v>
      </c>
      <c r="C35" t="s">
        <v>4237</v>
      </c>
      <c r="D35" s="3" t="b">
        <f>NOT(ISNA(VLOOKUP(A35,des!B:B,1,FALSE)))</f>
        <v>0</v>
      </c>
      <c r="E35" s="3" t="str">
        <f>IF(D35,VLOOKUP(A35,des!B:Q,11,FALSE),"")</f>
        <v/>
      </c>
      <c r="F35" s="3" t="b">
        <f t="shared" si="0"/>
        <v>0</v>
      </c>
      <c r="G35" s="3" t="str">
        <f t="shared" si="1"/>
        <v/>
      </c>
      <c r="H35" s="3" t="str">
        <f>IF(D35,VLOOKUP(A35,des!B:Q,12,FALSE),"")</f>
        <v/>
      </c>
      <c r="I35" s="3" t="b">
        <f t="shared" si="2"/>
        <v>0</v>
      </c>
      <c r="J35" s="3" t="str">
        <f t="shared" si="3"/>
        <v/>
      </c>
    </row>
    <row r="36" spans="1:10" x14ac:dyDescent="0.2">
      <c r="A36" t="s">
        <v>4238</v>
      </c>
      <c r="B36" t="s">
        <v>4239</v>
      </c>
      <c r="C36" t="s">
        <v>4240</v>
      </c>
      <c r="D36" s="3" t="b">
        <f>NOT(ISNA(VLOOKUP(A36,des!B:B,1,FALSE)))</f>
        <v>0</v>
      </c>
      <c r="E36" s="3" t="str">
        <f>IF(D36,VLOOKUP(A36,des!B:Q,11,FALSE),"")</f>
        <v/>
      </c>
      <c r="F36" s="3" t="b">
        <f t="shared" si="0"/>
        <v>0</v>
      </c>
      <c r="G36" s="3" t="str">
        <f t="shared" si="1"/>
        <v/>
      </c>
      <c r="H36" s="3" t="str">
        <f>IF(D36,VLOOKUP(A36,des!B:Q,12,FALSE),"")</f>
        <v/>
      </c>
      <c r="I36" s="3" t="b">
        <f t="shared" si="2"/>
        <v>0</v>
      </c>
      <c r="J36" s="3" t="str">
        <f t="shared" si="3"/>
        <v/>
      </c>
    </row>
    <row r="37" spans="1:10" x14ac:dyDescent="0.2">
      <c r="A37" t="s">
        <v>4241</v>
      </c>
      <c r="B37" t="s">
        <v>4242</v>
      </c>
      <c r="C37" t="s">
        <v>4243</v>
      </c>
      <c r="D37" s="3" t="b">
        <f>NOT(ISNA(VLOOKUP(A37,des!B:B,1,FALSE)))</f>
        <v>0</v>
      </c>
      <c r="E37" s="3" t="str">
        <f>IF(D37,VLOOKUP(A37,des!B:Q,11,FALSE),"")</f>
        <v/>
      </c>
      <c r="F37" s="3" t="b">
        <f t="shared" si="0"/>
        <v>0</v>
      </c>
      <c r="G37" s="3" t="str">
        <f t="shared" si="1"/>
        <v/>
      </c>
      <c r="H37" s="3" t="str">
        <f>IF(D37,VLOOKUP(A37,des!B:Q,12,FALSE),"")</f>
        <v/>
      </c>
      <c r="I37" s="3" t="b">
        <f t="shared" si="2"/>
        <v>0</v>
      </c>
      <c r="J37" s="3" t="str">
        <f t="shared" si="3"/>
        <v/>
      </c>
    </row>
    <row r="38" spans="1:10" x14ac:dyDescent="0.2">
      <c r="A38" t="s">
        <v>4244</v>
      </c>
      <c r="B38" t="s">
        <v>4245</v>
      </c>
      <c r="C38" t="s">
        <v>4246</v>
      </c>
      <c r="D38" s="3" t="b">
        <f>NOT(ISNA(VLOOKUP(A38,des!B:B,1,FALSE)))</f>
        <v>0</v>
      </c>
      <c r="E38" s="3" t="str">
        <f>IF(D38,VLOOKUP(A38,des!B:Q,11,FALSE),"")</f>
        <v/>
      </c>
      <c r="F38" s="3" t="b">
        <f t="shared" si="0"/>
        <v>0</v>
      </c>
      <c r="G38" s="3" t="str">
        <f t="shared" si="1"/>
        <v/>
      </c>
      <c r="H38" s="3" t="str">
        <f>IF(D38,VLOOKUP(A38,des!B:Q,12,FALSE),"")</f>
        <v/>
      </c>
      <c r="I38" s="3" t="b">
        <f t="shared" si="2"/>
        <v>0</v>
      </c>
      <c r="J38" s="3" t="str">
        <f t="shared" si="3"/>
        <v/>
      </c>
    </row>
    <row r="39" spans="1:10" x14ac:dyDescent="0.2">
      <c r="A39" t="s">
        <v>4247</v>
      </c>
      <c r="B39" t="s">
        <v>4248</v>
      </c>
      <c r="C39" t="s">
        <v>4249</v>
      </c>
      <c r="D39" s="3" t="b">
        <f>NOT(ISNA(VLOOKUP(A39,des!B:B,1,FALSE)))</f>
        <v>0</v>
      </c>
      <c r="E39" s="3" t="str">
        <f>IF(D39,VLOOKUP(A39,des!B:Q,11,FALSE),"")</f>
        <v/>
      </c>
      <c r="F39" s="3" t="b">
        <f t="shared" si="0"/>
        <v>0</v>
      </c>
      <c r="G39" s="3" t="str">
        <f t="shared" si="1"/>
        <v/>
      </c>
      <c r="H39" s="3" t="str">
        <f>IF(D39,VLOOKUP(A39,des!B:Q,12,FALSE),"")</f>
        <v/>
      </c>
      <c r="I39" s="3" t="b">
        <f t="shared" si="2"/>
        <v>0</v>
      </c>
      <c r="J39" s="3" t="str">
        <f t="shared" si="3"/>
        <v/>
      </c>
    </row>
    <row r="40" spans="1:10" x14ac:dyDescent="0.2">
      <c r="A40" t="s">
        <v>4250</v>
      </c>
      <c r="B40" t="s">
        <v>4251</v>
      </c>
      <c r="C40" t="s">
        <v>4252</v>
      </c>
      <c r="D40" s="3" t="b">
        <f>NOT(ISNA(VLOOKUP(A40,des!B:B,1,FALSE)))</f>
        <v>0</v>
      </c>
      <c r="E40" s="3" t="str">
        <f>IF(D40,VLOOKUP(A40,des!B:Q,11,FALSE),"")</f>
        <v/>
      </c>
      <c r="F40" s="3" t="b">
        <f t="shared" si="0"/>
        <v>0</v>
      </c>
      <c r="G40" s="3" t="str">
        <f t="shared" si="1"/>
        <v/>
      </c>
      <c r="H40" s="3" t="str">
        <f>IF(D40,VLOOKUP(A40,des!B:Q,12,FALSE),"")</f>
        <v/>
      </c>
      <c r="I40" s="3" t="b">
        <f t="shared" si="2"/>
        <v>0</v>
      </c>
      <c r="J40" s="3" t="str">
        <f t="shared" si="3"/>
        <v/>
      </c>
    </row>
    <row r="41" spans="1:10" x14ac:dyDescent="0.2">
      <c r="A41" t="s">
        <v>4253</v>
      </c>
      <c r="B41" t="s">
        <v>4254</v>
      </c>
      <c r="C41" t="s">
        <v>4255</v>
      </c>
      <c r="D41" s="3" t="b">
        <f>NOT(ISNA(VLOOKUP(A41,des!B:B,1,FALSE)))</f>
        <v>0</v>
      </c>
      <c r="E41" s="3" t="str">
        <f>IF(D41,VLOOKUP(A41,des!B:Q,11,FALSE),"")</f>
        <v/>
      </c>
      <c r="F41" s="3" t="b">
        <f t="shared" si="0"/>
        <v>0</v>
      </c>
      <c r="G41" s="3" t="str">
        <f t="shared" si="1"/>
        <v/>
      </c>
      <c r="H41" s="3" t="str">
        <f>IF(D41,VLOOKUP(A41,des!B:Q,12,FALSE),"")</f>
        <v/>
      </c>
      <c r="I41" s="3" t="b">
        <f t="shared" si="2"/>
        <v>0</v>
      </c>
      <c r="J41" s="3" t="str">
        <f t="shared" si="3"/>
        <v/>
      </c>
    </row>
    <row r="42" spans="1:10" x14ac:dyDescent="0.2">
      <c r="A42" t="s">
        <v>4256</v>
      </c>
      <c r="B42" t="s">
        <v>4257</v>
      </c>
      <c r="C42" t="s">
        <v>4258</v>
      </c>
      <c r="D42" s="3" t="b">
        <f>NOT(ISNA(VLOOKUP(A42,des!B:B,1,FALSE)))</f>
        <v>0</v>
      </c>
      <c r="E42" s="3" t="str">
        <f>IF(D42,VLOOKUP(A42,des!B:Q,11,FALSE),"")</f>
        <v/>
      </c>
      <c r="F42" s="3" t="b">
        <f t="shared" si="0"/>
        <v>0</v>
      </c>
      <c r="G42" s="3" t="str">
        <f t="shared" si="1"/>
        <v/>
      </c>
      <c r="H42" s="3" t="str">
        <f>IF(D42,VLOOKUP(A42,des!B:Q,12,FALSE),"")</f>
        <v/>
      </c>
      <c r="I42" s="3" t="b">
        <f t="shared" si="2"/>
        <v>0</v>
      </c>
      <c r="J42" s="3" t="str">
        <f t="shared" si="3"/>
        <v/>
      </c>
    </row>
    <row r="43" spans="1:10" x14ac:dyDescent="0.2">
      <c r="A43" t="s">
        <v>4259</v>
      </c>
      <c r="B43" t="s">
        <v>4260</v>
      </c>
      <c r="C43" t="s">
        <v>4261</v>
      </c>
      <c r="D43" s="3" t="b">
        <f>NOT(ISNA(VLOOKUP(A43,des!B:B,1,FALSE)))</f>
        <v>0</v>
      </c>
      <c r="E43" s="3" t="str">
        <f>IF(D43,VLOOKUP(A43,des!B:Q,11,FALSE),"")</f>
        <v/>
      </c>
      <c r="F43" s="3" t="b">
        <f t="shared" si="0"/>
        <v>0</v>
      </c>
      <c r="G43" s="3" t="str">
        <f t="shared" si="1"/>
        <v/>
      </c>
      <c r="H43" s="3" t="str">
        <f>IF(D43,VLOOKUP(A43,des!B:Q,12,FALSE),"")</f>
        <v/>
      </c>
      <c r="I43" s="3" t="b">
        <f t="shared" si="2"/>
        <v>0</v>
      </c>
      <c r="J43" s="3" t="str">
        <f t="shared" si="3"/>
        <v/>
      </c>
    </row>
    <row r="44" spans="1:10" x14ac:dyDescent="0.2">
      <c r="A44" t="s">
        <v>4262</v>
      </c>
      <c r="B44" t="s">
        <v>4263</v>
      </c>
      <c r="C44" t="s">
        <v>4264</v>
      </c>
      <c r="D44" s="3" t="b">
        <f>NOT(ISNA(VLOOKUP(A44,des!B:B,1,FALSE)))</f>
        <v>0</v>
      </c>
      <c r="E44" s="3" t="str">
        <f>IF(D44,VLOOKUP(A44,des!B:Q,11,FALSE),"")</f>
        <v/>
      </c>
      <c r="F44" s="3" t="b">
        <f t="shared" si="0"/>
        <v>0</v>
      </c>
      <c r="G44" s="3" t="str">
        <f t="shared" si="1"/>
        <v/>
      </c>
      <c r="H44" s="3" t="str">
        <f>IF(D44,VLOOKUP(A44,des!B:Q,12,FALSE),"")</f>
        <v/>
      </c>
      <c r="I44" s="3" t="b">
        <f t="shared" si="2"/>
        <v>0</v>
      </c>
      <c r="J44" s="3" t="str">
        <f t="shared" si="3"/>
        <v/>
      </c>
    </row>
    <row r="45" spans="1:10" x14ac:dyDescent="0.2">
      <c r="A45" t="s">
        <v>4265</v>
      </c>
      <c r="B45" t="s">
        <v>4266</v>
      </c>
      <c r="C45" t="s">
        <v>4267</v>
      </c>
      <c r="D45" s="3" t="b">
        <f>NOT(ISNA(VLOOKUP(A45,des!B:B,1,FALSE)))</f>
        <v>0</v>
      </c>
      <c r="E45" s="3" t="str">
        <f>IF(D45,VLOOKUP(A45,des!B:Q,11,FALSE),"")</f>
        <v/>
      </c>
      <c r="F45" s="3" t="b">
        <f t="shared" si="0"/>
        <v>0</v>
      </c>
      <c r="G45" s="3" t="str">
        <f t="shared" si="1"/>
        <v/>
      </c>
      <c r="H45" s="3" t="str">
        <f>IF(D45,VLOOKUP(A45,des!B:Q,12,FALSE),"")</f>
        <v/>
      </c>
      <c r="I45" s="3" t="b">
        <f t="shared" si="2"/>
        <v>0</v>
      </c>
      <c r="J45" s="3" t="str">
        <f t="shared" si="3"/>
        <v/>
      </c>
    </row>
    <row r="46" spans="1:10" x14ac:dyDescent="0.2">
      <c r="A46" t="s">
        <v>4268</v>
      </c>
      <c r="B46" t="s">
        <v>4269</v>
      </c>
      <c r="C46" t="s">
        <v>4270</v>
      </c>
      <c r="D46" s="3" t="b">
        <f>NOT(ISNA(VLOOKUP(A46,des!B:B,1,FALSE)))</f>
        <v>0</v>
      </c>
      <c r="E46" s="3" t="str">
        <f>IF(D46,VLOOKUP(A46,des!B:Q,11,FALSE),"")</f>
        <v/>
      </c>
      <c r="F46" s="3" t="b">
        <f t="shared" si="0"/>
        <v>0</v>
      </c>
      <c r="G46" s="3" t="str">
        <f t="shared" si="1"/>
        <v/>
      </c>
      <c r="H46" s="3" t="str">
        <f>IF(D46,VLOOKUP(A46,des!B:Q,12,FALSE),"")</f>
        <v/>
      </c>
      <c r="I46" s="3" t="b">
        <f t="shared" si="2"/>
        <v>0</v>
      </c>
      <c r="J46" s="3" t="str">
        <f t="shared" si="3"/>
        <v/>
      </c>
    </row>
    <row r="47" spans="1:10" x14ac:dyDescent="0.2">
      <c r="A47" t="s">
        <v>4271</v>
      </c>
      <c r="B47" t="s">
        <v>4272</v>
      </c>
      <c r="C47" t="s">
        <v>4273</v>
      </c>
      <c r="D47" s="3" t="b">
        <f>NOT(ISNA(VLOOKUP(A47,des!B:B,1,FALSE)))</f>
        <v>0</v>
      </c>
      <c r="E47" s="3" t="str">
        <f>IF(D47,VLOOKUP(A47,des!B:Q,11,FALSE),"")</f>
        <v/>
      </c>
      <c r="F47" s="3" t="b">
        <f t="shared" si="0"/>
        <v>0</v>
      </c>
      <c r="G47" s="3" t="str">
        <f t="shared" si="1"/>
        <v/>
      </c>
      <c r="H47" s="3" t="str">
        <f>IF(D47,VLOOKUP(A47,des!B:Q,12,FALSE),"")</f>
        <v/>
      </c>
      <c r="I47" s="3" t="b">
        <f t="shared" si="2"/>
        <v>0</v>
      </c>
      <c r="J47" s="3" t="str">
        <f t="shared" si="3"/>
        <v/>
      </c>
    </row>
    <row r="48" spans="1:10" x14ac:dyDescent="0.2">
      <c r="A48" t="s">
        <v>4274</v>
      </c>
      <c r="B48" t="s">
        <v>4275</v>
      </c>
      <c r="C48" t="s">
        <v>4276</v>
      </c>
      <c r="D48" s="3" t="b">
        <f>NOT(ISNA(VLOOKUP(A48,des!B:B,1,FALSE)))</f>
        <v>0</v>
      </c>
      <c r="E48" s="3" t="str">
        <f>IF(D48,VLOOKUP(A48,des!B:Q,11,FALSE),"")</f>
        <v/>
      </c>
      <c r="F48" s="3" t="b">
        <f t="shared" si="0"/>
        <v>0</v>
      </c>
      <c r="G48" s="3" t="str">
        <f t="shared" si="1"/>
        <v/>
      </c>
      <c r="H48" s="3" t="str">
        <f>IF(D48,VLOOKUP(A48,des!B:Q,12,FALSE),"")</f>
        <v/>
      </c>
      <c r="I48" s="3" t="b">
        <f t="shared" si="2"/>
        <v>0</v>
      </c>
      <c r="J48" s="3" t="str">
        <f t="shared" si="3"/>
        <v/>
      </c>
    </row>
    <row r="49" spans="1:10" x14ac:dyDescent="0.2">
      <c r="A49" t="s">
        <v>4277</v>
      </c>
      <c r="B49" t="s">
        <v>4278</v>
      </c>
      <c r="C49" t="s">
        <v>4279</v>
      </c>
      <c r="D49" s="3" t="b">
        <f>NOT(ISNA(VLOOKUP(A49,des!B:B,1,FALSE)))</f>
        <v>0</v>
      </c>
      <c r="E49" s="3" t="str">
        <f>IF(D49,VLOOKUP(A49,des!B:Q,11,FALSE),"")</f>
        <v/>
      </c>
      <c r="F49" s="3" t="b">
        <f t="shared" si="0"/>
        <v>0</v>
      </c>
      <c r="G49" s="3" t="str">
        <f t="shared" si="1"/>
        <v/>
      </c>
      <c r="H49" s="3" t="str">
        <f>IF(D49,VLOOKUP(A49,des!B:Q,12,FALSE),"")</f>
        <v/>
      </c>
      <c r="I49" s="3" t="b">
        <f t="shared" si="2"/>
        <v>0</v>
      </c>
      <c r="J49" s="3" t="str">
        <f t="shared" si="3"/>
        <v/>
      </c>
    </row>
    <row r="50" spans="1:10" x14ac:dyDescent="0.2">
      <c r="A50" t="s">
        <v>4280</v>
      </c>
      <c r="B50" t="s">
        <v>4281</v>
      </c>
      <c r="C50" t="s">
        <v>4282</v>
      </c>
      <c r="D50" s="3" t="b">
        <f>NOT(ISNA(VLOOKUP(A50,des!B:B,1,FALSE)))</f>
        <v>0</v>
      </c>
      <c r="E50" s="3" t="str">
        <f>IF(D50,VLOOKUP(A50,des!B:Q,11,FALSE),"")</f>
        <v/>
      </c>
      <c r="F50" s="3" t="b">
        <f t="shared" si="0"/>
        <v>0</v>
      </c>
      <c r="G50" s="3" t="str">
        <f t="shared" si="1"/>
        <v/>
      </c>
      <c r="H50" s="3" t="str">
        <f>IF(D50,VLOOKUP(A50,des!B:Q,12,FALSE),"")</f>
        <v/>
      </c>
      <c r="I50" s="3" t="b">
        <f t="shared" si="2"/>
        <v>0</v>
      </c>
      <c r="J50" s="3" t="str">
        <f t="shared" si="3"/>
        <v/>
      </c>
    </row>
    <row r="51" spans="1:10" x14ac:dyDescent="0.2">
      <c r="A51" t="s">
        <v>4283</v>
      </c>
      <c r="B51" t="s">
        <v>4284</v>
      </c>
      <c r="C51" t="s">
        <v>4285</v>
      </c>
      <c r="D51" s="3" t="b">
        <f>NOT(ISNA(VLOOKUP(A51,des!B:B,1,FALSE)))</f>
        <v>0</v>
      </c>
      <c r="E51" s="3" t="str">
        <f>IF(D51,VLOOKUP(A51,des!B:Q,11,FALSE),"")</f>
        <v/>
      </c>
      <c r="F51" s="3" t="b">
        <f t="shared" si="0"/>
        <v>0</v>
      </c>
      <c r="G51" s="3" t="str">
        <f t="shared" si="1"/>
        <v/>
      </c>
      <c r="H51" s="3" t="str">
        <f>IF(D51,VLOOKUP(A51,des!B:Q,12,FALSE),"")</f>
        <v/>
      </c>
      <c r="I51" s="3" t="b">
        <f t="shared" si="2"/>
        <v>0</v>
      </c>
      <c r="J51" s="3" t="str">
        <f t="shared" si="3"/>
        <v/>
      </c>
    </row>
    <row r="52" spans="1:10" x14ac:dyDescent="0.2">
      <c r="A52" t="s">
        <v>4286</v>
      </c>
      <c r="B52" t="s">
        <v>4287</v>
      </c>
      <c r="C52" t="s">
        <v>4288</v>
      </c>
      <c r="D52" s="3" t="b">
        <f>NOT(ISNA(VLOOKUP(A52,des!B:B,1,FALSE)))</f>
        <v>0</v>
      </c>
      <c r="E52" s="3" t="str">
        <f>IF(D52,VLOOKUP(A52,des!B:Q,11,FALSE),"")</f>
        <v/>
      </c>
      <c r="F52" s="3" t="b">
        <f t="shared" si="0"/>
        <v>0</v>
      </c>
      <c r="G52" s="3" t="str">
        <f t="shared" si="1"/>
        <v/>
      </c>
      <c r="H52" s="3" t="str">
        <f>IF(D52,VLOOKUP(A52,des!B:Q,12,FALSE),"")</f>
        <v/>
      </c>
      <c r="I52" s="3" t="b">
        <f t="shared" si="2"/>
        <v>0</v>
      </c>
      <c r="J52" s="3" t="str">
        <f t="shared" si="3"/>
        <v/>
      </c>
    </row>
    <row r="53" spans="1:10" x14ac:dyDescent="0.2">
      <c r="A53" t="s">
        <v>4289</v>
      </c>
      <c r="B53" t="s">
        <v>4290</v>
      </c>
      <c r="C53" t="s">
        <v>4291</v>
      </c>
      <c r="D53" s="3" t="b">
        <f>NOT(ISNA(VLOOKUP(A53,des!B:B,1,FALSE)))</f>
        <v>0</v>
      </c>
      <c r="E53" s="3" t="str">
        <f>IF(D53,VLOOKUP(A53,des!B:Q,11,FALSE),"")</f>
        <v/>
      </c>
      <c r="F53" s="3" t="b">
        <f t="shared" si="0"/>
        <v>0</v>
      </c>
      <c r="G53" s="3" t="str">
        <f t="shared" si="1"/>
        <v/>
      </c>
      <c r="H53" s="3" t="str">
        <f>IF(D53,VLOOKUP(A53,des!B:Q,12,FALSE),"")</f>
        <v/>
      </c>
      <c r="I53" s="3" t="b">
        <f t="shared" si="2"/>
        <v>0</v>
      </c>
      <c r="J53" s="3" t="str">
        <f t="shared" si="3"/>
        <v/>
      </c>
    </row>
    <row r="54" spans="1:10" x14ac:dyDescent="0.2">
      <c r="A54" t="s">
        <v>4292</v>
      </c>
      <c r="B54" t="s">
        <v>4293</v>
      </c>
      <c r="C54" t="s">
        <v>4294</v>
      </c>
      <c r="D54" s="3" t="b">
        <f>NOT(ISNA(VLOOKUP(A54,des!B:B,1,FALSE)))</f>
        <v>0</v>
      </c>
      <c r="E54" s="3" t="str">
        <f>IF(D54,VLOOKUP(A54,des!B:Q,11,FALSE),"")</f>
        <v/>
      </c>
      <c r="F54" s="3" t="b">
        <f t="shared" si="0"/>
        <v>0</v>
      </c>
      <c r="G54" s="3" t="str">
        <f t="shared" si="1"/>
        <v/>
      </c>
      <c r="H54" s="3" t="str">
        <f>IF(D54,VLOOKUP(A54,des!B:Q,12,FALSE),"")</f>
        <v/>
      </c>
      <c r="I54" s="3" t="b">
        <f t="shared" si="2"/>
        <v>0</v>
      </c>
      <c r="J54" s="3" t="str">
        <f t="shared" si="3"/>
        <v/>
      </c>
    </row>
    <row r="55" spans="1:10" x14ac:dyDescent="0.2">
      <c r="A55" t="s">
        <v>4295</v>
      </c>
      <c r="B55" t="s">
        <v>4296</v>
      </c>
      <c r="C55" t="s">
        <v>4297</v>
      </c>
      <c r="D55" s="3" t="b">
        <f>NOT(ISNA(VLOOKUP(A55,des!B:B,1,FALSE)))</f>
        <v>0</v>
      </c>
      <c r="E55" s="3" t="str">
        <f>IF(D55,VLOOKUP(A55,des!B:Q,11,FALSE),"")</f>
        <v/>
      </c>
      <c r="F55" s="3" t="b">
        <f t="shared" si="0"/>
        <v>0</v>
      </c>
      <c r="G55" s="3" t="str">
        <f t="shared" si="1"/>
        <v/>
      </c>
      <c r="H55" s="3" t="str">
        <f>IF(D55,VLOOKUP(A55,des!B:Q,12,FALSE),"")</f>
        <v/>
      </c>
      <c r="I55" s="3" t="b">
        <f t="shared" si="2"/>
        <v>0</v>
      </c>
      <c r="J55" s="3" t="str">
        <f t="shared" si="3"/>
        <v/>
      </c>
    </row>
    <row r="56" spans="1:10" x14ac:dyDescent="0.2">
      <c r="A56" t="s">
        <v>4298</v>
      </c>
      <c r="B56" t="s">
        <v>4299</v>
      </c>
      <c r="C56" t="s">
        <v>4300</v>
      </c>
      <c r="D56" s="3" t="b">
        <f>NOT(ISNA(VLOOKUP(A56,des!B:B,1,FALSE)))</f>
        <v>0</v>
      </c>
      <c r="E56" s="3" t="str">
        <f>IF(D56,VLOOKUP(A56,des!B:Q,11,FALSE),"")</f>
        <v/>
      </c>
      <c r="F56" s="3" t="b">
        <f t="shared" si="0"/>
        <v>0</v>
      </c>
      <c r="G56" s="3" t="str">
        <f t="shared" si="1"/>
        <v/>
      </c>
      <c r="H56" s="3" t="str">
        <f>IF(D56,VLOOKUP(A56,des!B:Q,12,FALSE),"")</f>
        <v/>
      </c>
      <c r="I56" s="3" t="b">
        <f t="shared" si="2"/>
        <v>0</v>
      </c>
      <c r="J56" s="3" t="str">
        <f t="shared" si="3"/>
        <v/>
      </c>
    </row>
    <row r="57" spans="1:10" x14ac:dyDescent="0.2">
      <c r="A57" t="s">
        <v>4301</v>
      </c>
      <c r="B57" t="s">
        <v>4302</v>
      </c>
      <c r="C57" t="s">
        <v>4303</v>
      </c>
      <c r="D57" s="3" t="b">
        <f>NOT(ISNA(VLOOKUP(A57,des!B:B,1,FALSE)))</f>
        <v>0</v>
      </c>
      <c r="E57" s="3" t="str">
        <f>IF(D57,VLOOKUP(A57,des!B:Q,11,FALSE),"")</f>
        <v/>
      </c>
      <c r="F57" s="3" t="b">
        <f t="shared" si="0"/>
        <v>0</v>
      </c>
      <c r="G57" s="3" t="str">
        <f t="shared" si="1"/>
        <v/>
      </c>
      <c r="H57" s="3" t="str">
        <f>IF(D57,VLOOKUP(A57,des!B:Q,12,FALSE),"")</f>
        <v/>
      </c>
      <c r="I57" s="3" t="b">
        <f t="shared" si="2"/>
        <v>0</v>
      </c>
      <c r="J57" s="3" t="str">
        <f t="shared" si="3"/>
        <v/>
      </c>
    </row>
    <row r="58" spans="1:10" x14ac:dyDescent="0.2">
      <c r="A58" t="s">
        <v>4304</v>
      </c>
      <c r="B58" t="s">
        <v>4305</v>
      </c>
      <c r="C58" t="s">
        <v>4306</v>
      </c>
      <c r="D58" s="3" t="b">
        <f>NOT(ISNA(VLOOKUP(A58,des!B:B,1,FALSE)))</f>
        <v>0</v>
      </c>
      <c r="E58" s="3" t="str">
        <f>IF(D58,VLOOKUP(A58,des!B:Q,11,FALSE),"")</f>
        <v/>
      </c>
      <c r="F58" s="3" t="b">
        <f t="shared" si="0"/>
        <v>0</v>
      </c>
      <c r="G58" s="3" t="str">
        <f t="shared" si="1"/>
        <v/>
      </c>
      <c r="H58" s="3" t="str">
        <f>IF(D58,VLOOKUP(A58,des!B:Q,12,FALSE),"")</f>
        <v/>
      </c>
      <c r="I58" s="3" t="b">
        <f t="shared" si="2"/>
        <v>0</v>
      </c>
      <c r="J58" s="3" t="str">
        <f t="shared" si="3"/>
        <v/>
      </c>
    </row>
    <row r="59" spans="1:10" x14ac:dyDescent="0.2">
      <c r="A59" t="s">
        <v>4307</v>
      </c>
      <c r="B59" t="s">
        <v>4308</v>
      </c>
      <c r="C59" t="s">
        <v>4309</v>
      </c>
      <c r="D59" s="3" t="b">
        <f>NOT(ISNA(VLOOKUP(A59,des!B:B,1,FALSE)))</f>
        <v>0</v>
      </c>
      <c r="E59" s="3" t="str">
        <f>IF(D59,VLOOKUP(A59,des!B:Q,11,FALSE),"")</f>
        <v/>
      </c>
      <c r="F59" s="3" t="b">
        <f t="shared" si="0"/>
        <v>0</v>
      </c>
      <c r="G59" s="3" t="str">
        <f t="shared" si="1"/>
        <v/>
      </c>
      <c r="H59" s="3" t="str">
        <f>IF(D59,VLOOKUP(A59,des!B:Q,12,FALSE),"")</f>
        <v/>
      </c>
      <c r="I59" s="3" t="b">
        <f t="shared" si="2"/>
        <v>0</v>
      </c>
      <c r="J59" s="3" t="str">
        <f t="shared" si="3"/>
        <v/>
      </c>
    </row>
    <row r="60" spans="1:10" x14ac:dyDescent="0.2">
      <c r="A60" t="s">
        <v>4310</v>
      </c>
      <c r="B60" t="s">
        <v>4311</v>
      </c>
      <c r="C60" t="s">
        <v>4312</v>
      </c>
      <c r="D60" s="3" t="b">
        <f>NOT(ISNA(VLOOKUP(A60,des!B:B,1,FALSE)))</f>
        <v>0</v>
      </c>
      <c r="E60" s="3" t="str">
        <f>IF(D60,VLOOKUP(A60,des!B:Q,11,FALSE),"")</f>
        <v/>
      </c>
      <c r="F60" s="3" t="b">
        <f t="shared" si="0"/>
        <v>0</v>
      </c>
      <c r="G60" s="3" t="str">
        <f t="shared" si="1"/>
        <v/>
      </c>
      <c r="H60" s="3" t="str">
        <f>IF(D60,VLOOKUP(A60,des!B:Q,12,FALSE),"")</f>
        <v/>
      </c>
      <c r="I60" s="3" t="b">
        <f t="shared" si="2"/>
        <v>0</v>
      </c>
      <c r="J60" s="3" t="str">
        <f t="shared" si="3"/>
        <v/>
      </c>
    </row>
    <row r="61" spans="1:10" x14ac:dyDescent="0.2">
      <c r="A61" t="s">
        <v>4313</v>
      </c>
      <c r="B61" t="s">
        <v>4314</v>
      </c>
      <c r="C61" t="s">
        <v>4314</v>
      </c>
      <c r="D61" s="3" t="b">
        <f>NOT(ISNA(VLOOKUP(A61,des!B:B,1,FALSE)))</f>
        <v>0</v>
      </c>
      <c r="E61" s="3" t="str">
        <f>IF(D61,VLOOKUP(A61,des!B:Q,11,FALSE),"")</f>
        <v/>
      </c>
      <c r="F61" s="3" t="b">
        <f t="shared" si="0"/>
        <v>0</v>
      </c>
      <c r="G61" s="3" t="str">
        <f t="shared" si="1"/>
        <v/>
      </c>
      <c r="H61" s="3" t="str">
        <f>IF(D61,VLOOKUP(A61,des!B:Q,12,FALSE),"")</f>
        <v/>
      </c>
      <c r="I61" s="3" t="b">
        <f t="shared" si="2"/>
        <v>0</v>
      </c>
      <c r="J61" s="3" t="str">
        <f t="shared" si="3"/>
        <v/>
      </c>
    </row>
    <row r="62" spans="1:10" x14ac:dyDescent="0.2">
      <c r="A62" t="s">
        <v>4315</v>
      </c>
      <c r="B62" t="s">
        <v>4316</v>
      </c>
      <c r="C62" t="s">
        <v>4317</v>
      </c>
      <c r="D62" s="3" t="b">
        <f>NOT(ISNA(VLOOKUP(A62,des!B:B,1,FALSE)))</f>
        <v>0</v>
      </c>
      <c r="E62" s="3" t="str">
        <f>IF(D62,VLOOKUP(A62,des!B:Q,11,FALSE),"")</f>
        <v/>
      </c>
      <c r="F62" s="3" t="b">
        <f t="shared" si="0"/>
        <v>0</v>
      </c>
      <c r="G62" s="3" t="str">
        <f t="shared" si="1"/>
        <v/>
      </c>
      <c r="H62" s="3" t="str">
        <f>IF(D62,VLOOKUP(A62,des!B:Q,12,FALSE),"")</f>
        <v/>
      </c>
      <c r="I62" s="3" t="b">
        <f t="shared" si="2"/>
        <v>0</v>
      </c>
      <c r="J62" s="3" t="str">
        <f t="shared" si="3"/>
        <v/>
      </c>
    </row>
    <row r="63" spans="1:10" x14ac:dyDescent="0.2">
      <c r="A63" t="s">
        <v>967</v>
      </c>
      <c r="B63" t="s">
        <v>4318</v>
      </c>
      <c r="C63" t="s">
        <v>4319</v>
      </c>
      <c r="D63" s="3" t="b">
        <f>NOT(ISNA(VLOOKUP(A63,des!B:B,1,FALSE)))</f>
        <v>1</v>
      </c>
      <c r="E63" s="3" t="str">
        <f>IF(D63,VLOOKUP(A63,des!B:Q,11,FALSE),"")</f>
        <v>Age (0-50+,10) and Sex</v>
      </c>
      <c r="F63" s="3" t="b">
        <f t="shared" si="0"/>
        <v>1</v>
      </c>
      <c r="G63" s="3" t="str">
        <f t="shared" si="1"/>
        <v>dhis_api --api-version=27 --api-request='dataElements/MwlTTqlpKcH/name' --content-json --request PATCH --data "{\"name\": \"Age (0-50+,10) and Sex\"}"</v>
      </c>
      <c r="H63" s="3" t="str">
        <f>IF(D63,VLOOKUP(A63,des!B:Q,12,FALSE),"")</f>
        <v>wh5A458QoFK</v>
      </c>
      <c r="I63" s="3" t="b">
        <f t="shared" si="2"/>
        <v>1</v>
      </c>
      <c r="J63" s="3" t="str">
        <f t="shared" si="3"/>
        <v>dhis_api --api-version=27 --api-request='dataElements/MwlTTqlpKcH/shortName' --content-json --request PATCH --data "{\"shortName\": \"wh5A458QoFK\"}"</v>
      </c>
    </row>
    <row r="64" spans="1:10" x14ac:dyDescent="0.2">
      <c r="A64" t="s">
        <v>968</v>
      </c>
      <c r="B64" t="s">
        <v>4320</v>
      </c>
      <c r="C64" t="s">
        <v>4321</v>
      </c>
      <c r="D64" s="3" t="b">
        <f>NOT(ISNA(VLOOKUP(A64,des!B:B,1,FALSE)))</f>
        <v>1</v>
      </c>
      <c r="E64" s="3" t="str">
        <f>IF(D64,VLOOKUP(A64,des!B:Q,11,FALSE),"")</f>
        <v>Age (0-50+,10) and Sex</v>
      </c>
      <c r="F64" s="3" t="b">
        <f t="shared" si="0"/>
        <v>1</v>
      </c>
      <c r="G64" s="3" t="str">
        <f t="shared" si="1"/>
        <v>dhis_api --api-version=27 --api-request='dataElements/bPNnfu3fOeb/name' --content-json --request PATCH --data "{\"name\": \"Age (0-50+,10) and Sex\"}"</v>
      </c>
      <c r="H64" s="3" t="str">
        <f>IF(D64,VLOOKUP(A64,des!B:Q,12,FALSE),"")</f>
        <v>wh5A458QoFK</v>
      </c>
      <c r="I64" s="3" t="b">
        <f t="shared" si="2"/>
        <v>1</v>
      </c>
      <c r="J64" s="3" t="str">
        <f t="shared" si="3"/>
        <v>dhis_api --api-version=27 --api-request='dataElements/bPNnfu3fOeb/shortName' --content-json --request PATCH --data "{\"shortName\": \"wh5A458QoFK\"}"</v>
      </c>
    </row>
    <row r="65" spans="1:10" x14ac:dyDescent="0.2">
      <c r="A65" t="s">
        <v>969</v>
      </c>
      <c r="B65" t="s">
        <v>4322</v>
      </c>
      <c r="C65" t="s">
        <v>4323</v>
      </c>
      <c r="D65" s="3" t="b">
        <f>NOT(ISNA(VLOOKUP(A65,des!B:B,1,FALSE)))</f>
        <v>1</v>
      </c>
      <c r="E65" s="3" t="str">
        <f>IF(D65,VLOOKUP(A65,des!B:Q,11,FALSE),"")</f>
        <v>default</v>
      </c>
      <c r="F65" s="3" t="b">
        <f t="shared" si="0"/>
        <v>1</v>
      </c>
      <c r="G65" s="3" t="str">
        <f t="shared" si="1"/>
        <v>dhis_api --api-version=27 --api-request='dataElements/EeZ4O3BvHDh/name' --content-json --request PATCH --data "{\"name\": \"default\"}"</v>
      </c>
      <c r="H65" s="3" t="str">
        <f>IF(D65,VLOOKUP(A65,des!B:Q,12,FALSE),"")</f>
        <v>bjDvmb4bfuf</v>
      </c>
      <c r="I65" s="3" t="b">
        <f t="shared" si="2"/>
        <v>1</v>
      </c>
      <c r="J65" s="3" t="str">
        <f t="shared" si="3"/>
        <v>dhis_api --api-version=27 --api-request='dataElements/EeZ4O3BvHDh/shortName' --content-json --request PATCH --data "{\"shortName\": \"bjDvmb4bfuf\"}"</v>
      </c>
    </row>
    <row r="66" spans="1:10" x14ac:dyDescent="0.2">
      <c r="A66" t="s">
        <v>970</v>
      </c>
      <c r="B66" t="s">
        <v>4324</v>
      </c>
      <c r="C66" t="s">
        <v>4325</v>
      </c>
      <c r="D66" s="3" t="b">
        <f>NOT(ISNA(VLOOKUP(A66,des!B:B,1,FALSE)))</f>
        <v>1</v>
      </c>
      <c r="E66" s="3" t="str">
        <f>IF(D66,VLOOKUP(A66,des!B:Q,11,FALSE),"")</f>
        <v>default</v>
      </c>
      <c r="F66" s="3" t="b">
        <f t="shared" si="0"/>
        <v>1</v>
      </c>
      <c r="G66" s="3" t="str">
        <f t="shared" si="1"/>
        <v>dhis_api --api-version=27 --api-request='dataElements/wQGkv0pn4zX/name' --content-json --request PATCH --data "{\"name\": \"default\"}"</v>
      </c>
      <c r="H66" s="3" t="str">
        <f>IF(D66,VLOOKUP(A66,des!B:Q,12,FALSE),"")</f>
        <v>bjDvmb4bfuf</v>
      </c>
      <c r="I66" s="3" t="b">
        <f t="shared" si="2"/>
        <v>1</v>
      </c>
      <c r="J66" s="3" t="str">
        <f t="shared" si="3"/>
        <v>dhis_api --api-version=27 --api-request='dataElements/wQGkv0pn4zX/shortName' --content-json --request PATCH --data "{\"shortName\": \"bjDvmb4bfuf\"}"</v>
      </c>
    </row>
    <row r="67" spans="1:10" x14ac:dyDescent="0.2">
      <c r="A67" t="s">
        <v>971</v>
      </c>
      <c r="B67" t="s">
        <v>4326</v>
      </c>
      <c r="C67" t="s">
        <v>4327</v>
      </c>
      <c r="D67" s="3" t="b">
        <f>NOT(ISNA(VLOOKUP(A67,des!B:B,1,FALSE)))</f>
        <v>1</v>
      </c>
      <c r="E67" s="3" t="str">
        <f>IF(D67,VLOOKUP(A67,des!B:Q,11,FALSE),"")</f>
        <v>default</v>
      </c>
      <c r="F67" s="3" t="b">
        <f t="shared" si="0"/>
        <v>1</v>
      </c>
      <c r="G67" s="3" t="str">
        <f t="shared" si="1"/>
        <v>dhis_api --api-version=27 --api-request='dataElements/LS5icH6MnQU/name' --content-json --request PATCH --data "{\"name\": \"default\"}"</v>
      </c>
      <c r="H67" s="3" t="str">
        <f>IF(D67,VLOOKUP(A67,des!B:Q,12,FALSE),"")</f>
        <v>bjDvmb4bfuf</v>
      </c>
      <c r="I67" s="3" t="b">
        <f t="shared" si="2"/>
        <v>1</v>
      </c>
      <c r="J67" s="3" t="str">
        <f t="shared" si="3"/>
        <v>dhis_api --api-version=27 --api-request='dataElements/LS5icH6MnQU/shortName' --content-json --request PATCH --data "{\"shortName\": \"bjDvmb4bfuf\"}"</v>
      </c>
    </row>
    <row r="68" spans="1:10" x14ac:dyDescent="0.2">
      <c r="A68" t="s">
        <v>972</v>
      </c>
      <c r="B68" t="s">
        <v>4328</v>
      </c>
      <c r="C68" t="s">
        <v>4329</v>
      </c>
      <c r="D68" s="3" t="b">
        <f>NOT(ISNA(VLOOKUP(A68,des!B:B,1,FALSE)))</f>
        <v>1</v>
      </c>
      <c r="E68" s="3" t="str">
        <f>IF(D68,VLOOKUP(A68,des!B:Q,11,FALSE),"")</f>
        <v>default</v>
      </c>
      <c r="F68" s="3" t="b">
        <f t="shared" si="0"/>
        <v>1</v>
      </c>
      <c r="G68" s="3" t="str">
        <f t="shared" si="1"/>
        <v>dhis_api --api-version=27 --api-request='dataElements/G0sB5BKq4C6/name' --content-json --request PATCH --data "{\"name\": \"default\"}"</v>
      </c>
      <c r="H68" s="3" t="str">
        <f>IF(D68,VLOOKUP(A68,des!B:Q,12,FALSE),"")</f>
        <v>bjDvmb4bfuf</v>
      </c>
      <c r="I68" s="3" t="b">
        <f t="shared" si="2"/>
        <v>1</v>
      </c>
      <c r="J68" s="3" t="str">
        <f t="shared" si="3"/>
        <v>dhis_api --api-version=27 --api-request='dataElements/G0sB5BKq4C6/shortName' --content-json --request PATCH --data "{\"shortName\": \"bjDvmb4bfuf\"}"</v>
      </c>
    </row>
    <row r="69" spans="1:10" x14ac:dyDescent="0.2">
      <c r="A69" t="s">
        <v>973</v>
      </c>
      <c r="B69" t="s">
        <v>4330</v>
      </c>
      <c r="C69" t="s">
        <v>4331</v>
      </c>
      <c r="D69" s="3" t="b">
        <f>NOT(ISNA(VLOOKUP(A69,des!B:B,1,FALSE)))</f>
        <v>1</v>
      </c>
      <c r="E69" s="3" t="str">
        <f>IF(D69,VLOOKUP(A69,des!B:Q,11,FALSE),"")</f>
        <v>Age (0-50+,10) and Sex</v>
      </c>
      <c r="F69" s="3" t="b">
        <f t="shared" ref="F69:F132" si="4">IF(D69,IF(E69&lt;&gt;B69,TRUE,FALSE),FALSE)</f>
        <v>1</v>
      </c>
      <c r="G69" s="3" t="str">
        <f t="shared" si="1"/>
        <v>dhis_api --api-version=27 --api-request='dataElements/tVoFIy5G6m8/name' --content-json --request PATCH --data "{\"name\": \"Age (0-50+,10) and Sex\"}"</v>
      </c>
      <c r="H69" s="3" t="str">
        <f>IF(D69,VLOOKUP(A69,des!B:Q,12,FALSE),"")</f>
        <v>wh5A458QoFK</v>
      </c>
      <c r="I69" s="3" t="b">
        <f t="shared" si="2"/>
        <v>1</v>
      </c>
      <c r="J69" s="3" t="str">
        <f t="shared" si="3"/>
        <v>dhis_api --api-version=27 --api-request='dataElements/tVoFIy5G6m8/shortName' --content-json --request PATCH --data "{\"shortName\": \"wh5A458QoFK\"}"</v>
      </c>
    </row>
    <row r="70" spans="1:10" x14ac:dyDescent="0.2">
      <c r="A70" t="s">
        <v>974</v>
      </c>
      <c r="B70" t="s">
        <v>4332</v>
      </c>
      <c r="C70" t="s">
        <v>4333</v>
      </c>
      <c r="D70" s="3" t="b">
        <f>NOT(ISNA(VLOOKUP(A70,des!B:B,1,FALSE)))</f>
        <v>1</v>
      </c>
      <c r="E70" s="3" t="str">
        <f>IF(D70,VLOOKUP(A70,des!B:Q,11,FALSE),"")</f>
        <v>Age (0-50+,10) and Sex</v>
      </c>
      <c r="F70" s="3" t="b">
        <f t="shared" si="4"/>
        <v>1</v>
      </c>
      <c r="G70" s="3" t="str">
        <f t="shared" ref="G70:G133" si="5">IF(F70,CONCATENATE($A$1,A70,$B$1,E70,$C$1),"")</f>
        <v>dhis_api --api-version=27 --api-request='dataElements/PdtN6a4JC3P/name' --content-json --request PATCH --data "{\"name\": \"Age (0-50+,10) and Sex\"}"</v>
      </c>
      <c r="H70" s="3" t="str">
        <f>IF(D70,VLOOKUP(A70,des!B:Q,12,FALSE),"")</f>
        <v>wh5A458QoFK</v>
      </c>
      <c r="I70" s="3" t="b">
        <f t="shared" ref="I70:I133" si="6">IF(D70,IF(H70&lt;&gt;C70,TRUE,FALSE),FALSE)</f>
        <v>1</v>
      </c>
      <c r="J70" s="3" t="str">
        <f t="shared" ref="J70:J133" si="7">IF(I70,CONCATENATE($A$2,A70,$B$2,H70,$C$2),"")</f>
        <v>dhis_api --api-version=27 --api-request='dataElements/PdtN6a4JC3P/shortName' --content-json --request PATCH --data "{\"shortName\": \"wh5A458QoFK\"}"</v>
      </c>
    </row>
    <row r="71" spans="1:10" x14ac:dyDescent="0.2">
      <c r="A71" t="s">
        <v>975</v>
      </c>
      <c r="B71" t="s">
        <v>4334</v>
      </c>
      <c r="C71" t="s">
        <v>4335</v>
      </c>
      <c r="D71" s="3" t="b">
        <f>NOT(ISNA(VLOOKUP(A71,des!B:B,1,FALSE)))</f>
        <v>1</v>
      </c>
      <c r="E71" s="3" t="str">
        <f>IF(D71,VLOOKUP(A71,des!B:Q,11,FALSE),"")</f>
        <v>default</v>
      </c>
      <c r="F71" s="3" t="b">
        <f t="shared" si="4"/>
        <v>1</v>
      </c>
      <c r="G71" s="3" t="str">
        <f t="shared" si="5"/>
        <v>dhis_api --api-version=27 --api-request='dataElements/NFcKoNWBAkA/name' --content-json --request PATCH --data "{\"name\": \"default\"}"</v>
      </c>
      <c r="H71" s="3" t="str">
        <f>IF(D71,VLOOKUP(A71,des!B:Q,12,FALSE),"")</f>
        <v>bjDvmb4bfuf</v>
      </c>
      <c r="I71" s="3" t="b">
        <f t="shared" si="6"/>
        <v>1</v>
      </c>
      <c r="J71" s="3" t="str">
        <f t="shared" si="7"/>
        <v>dhis_api --api-version=27 --api-request='dataElements/NFcKoNWBAkA/shortName' --content-json --request PATCH --data "{\"shortName\": \"bjDvmb4bfuf\"}"</v>
      </c>
    </row>
    <row r="72" spans="1:10" x14ac:dyDescent="0.2">
      <c r="A72" t="s">
        <v>976</v>
      </c>
      <c r="B72" t="s">
        <v>4336</v>
      </c>
      <c r="C72" t="s">
        <v>4337</v>
      </c>
      <c r="D72" s="3" t="b">
        <f>NOT(ISNA(VLOOKUP(A72,des!B:B,1,FALSE)))</f>
        <v>1</v>
      </c>
      <c r="E72" s="3" t="str">
        <f>IF(D72,VLOOKUP(A72,des!B:Q,11,FALSE),"")</f>
        <v>default</v>
      </c>
      <c r="F72" s="3" t="b">
        <f t="shared" si="4"/>
        <v>1</v>
      </c>
      <c r="G72" s="3" t="str">
        <f t="shared" si="5"/>
        <v>dhis_api --api-version=27 --api-request='dataElements/J0CXEubFmAp/name' --content-json --request PATCH --data "{\"name\": \"default\"}"</v>
      </c>
      <c r="H72" s="3" t="str">
        <f>IF(D72,VLOOKUP(A72,des!B:Q,12,FALSE),"")</f>
        <v>bjDvmb4bfuf</v>
      </c>
      <c r="I72" s="3" t="b">
        <f t="shared" si="6"/>
        <v>1</v>
      </c>
      <c r="J72" s="3" t="str">
        <f t="shared" si="7"/>
        <v>dhis_api --api-version=27 --api-request='dataElements/J0CXEubFmAp/shortName' --content-json --request PATCH --data "{\"shortName\": \"bjDvmb4bfuf\"}"</v>
      </c>
    </row>
    <row r="73" spans="1:10" x14ac:dyDescent="0.2">
      <c r="A73" t="s">
        <v>977</v>
      </c>
      <c r="B73" t="s">
        <v>4338</v>
      </c>
      <c r="C73" t="s">
        <v>4339</v>
      </c>
      <c r="D73" s="3" t="b">
        <f>NOT(ISNA(VLOOKUP(A73,des!B:B,1,FALSE)))</f>
        <v>1</v>
      </c>
      <c r="E73" s="3" t="str">
        <f>IF(D73,VLOOKUP(A73,des!B:Q,11,FALSE),"")</f>
        <v>default</v>
      </c>
      <c r="F73" s="3" t="b">
        <f t="shared" si="4"/>
        <v>1</v>
      </c>
      <c r="G73" s="3" t="str">
        <f t="shared" si="5"/>
        <v>dhis_api --api-version=27 --api-request='dataElements/FCUM8o7DOcU/name' --content-json --request PATCH --data "{\"name\": \"default\"}"</v>
      </c>
      <c r="H73" s="3" t="str">
        <f>IF(D73,VLOOKUP(A73,des!B:Q,12,FALSE),"")</f>
        <v>bjDvmb4bfuf</v>
      </c>
      <c r="I73" s="3" t="b">
        <f t="shared" si="6"/>
        <v>1</v>
      </c>
      <c r="J73" s="3" t="str">
        <f t="shared" si="7"/>
        <v>dhis_api --api-version=27 --api-request='dataElements/FCUM8o7DOcU/shortName' --content-json --request PATCH --data "{\"shortName\": \"bjDvmb4bfuf\"}"</v>
      </c>
    </row>
    <row r="74" spans="1:10" x14ac:dyDescent="0.2">
      <c r="A74" t="s">
        <v>978</v>
      </c>
      <c r="B74" t="s">
        <v>4340</v>
      </c>
      <c r="C74" t="s">
        <v>4341</v>
      </c>
      <c r="D74" s="3" t="b">
        <f>NOT(ISNA(VLOOKUP(A74,des!B:B,1,FALSE)))</f>
        <v>1</v>
      </c>
      <c r="E74" s="3" t="str">
        <f>IF(D74,VLOOKUP(A74,des!B:Q,11,FALSE),"")</f>
        <v>default</v>
      </c>
      <c r="F74" s="3" t="b">
        <f t="shared" si="4"/>
        <v>1</v>
      </c>
      <c r="G74" s="3" t="str">
        <f t="shared" si="5"/>
        <v>dhis_api --api-version=27 --api-request='dataElements/qrNWaD9Fkw5/name' --content-json --request PATCH --data "{\"name\": \"default\"}"</v>
      </c>
      <c r="H74" s="3" t="str">
        <f>IF(D74,VLOOKUP(A74,des!B:Q,12,FALSE),"")</f>
        <v>bjDvmb4bfuf</v>
      </c>
      <c r="I74" s="3" t="b">
        <f t="shared" si="6"/>
        <v>1</v>
      </c>
      <c r="J74" s="3" t="str">
        <f t="shared" si="7"/>
        <v>dhis_api --api-version=27 --api-request='dataElements/qrNWaD9Fkw5/shortName' --content-json --request PATCH --data "{\"shortName\": \"bjDvmb4bfuf\"}"</v>
      </c>
    </row>
    <row r="75" spans="1:10" x14ac:dyDescent="0.2">
      <c r="A75" t="s">
        <v>4342</v>
      </c>
      <c r="B75" t="s">
        <v>4343</v>
      </c>
      <c r="C75" t="s">
        <v>4344</v>
      </c>
      <c r="D75" s="3" t="b">
        <f>NOT(ISNA(VLOOKUP(A75,des!B:B,1,FALSE)))</f>
        <v>0</v>
      </c>
      <c r="E75" s="3" t="str">
        <f>IF(D75,VLOOKUP(A75,des!B:Q,11,FALSE),"")</f>
        <v/>
      </c>
      <c r="F75" s="3" t="b">
        <f t="shared" si="4"/>
        <v>0</v>
      </c>
      <c r="G75" s="3" t="str">
        <f t="shared" si="5"/>
        <v/>
      </c>
      <c r="H75" s="3" t="str">
        <f>IF(D75,VLOOKUP(A75,des!B:Q,12,FALSE),"")</f>
        <v/>
      </c>
      <c r="I75" s="3" t="b">
        <f t="shared" si="6"/>
        <v>0</v>
      </c>
      <c r="J75" s="3" t="str">
        <f t="shared" si="7"/>
        <v/>
      </c>
    </row>
    <row r="76" spans="1:10" x14ac:dyDescent="0.2">
      <c r="A76" t="s">
        <v>979</v>
      </c>
      <c r="B76" t="s">
        <v>4345</v>
      </c>
      <c r="C76" t="s">
        <v>4346</v>
      </c>
      <c r="D76" s="3" t="b">
        <f>NOT(ISNA(VLOOKUP(A76,des!B:B,1,FALSE)))</f>
        <v>1</v>
      </c>
      <c r="E76" s="3" t="str">
        <f>IF(D76,VLOOKUP(A76,des!B:Q,11,FALSE),"")</f>
        <v>Age (&lt;15,15+) and Sex</v>
      </c>
      <c r="F76" s="3" t="b">
        <f t="shared" si="4"/>
        <v>1</v>
      </c>
      <c r="G76" s="3" t="str">
        <f t="shared" si="5"/>
        <v>dhis_api --api-version=27 --api-request='dataElements/F4kXdmQKqaI/name' --content-json --request PATCH --data "{\"name\": \"Age (&lt;15,15+) and Sex\"}"</v>
      </c>
      <c r="H76" s="3" t="str">
        <f>IF(D76,VLOOKUP(A76,des!B:Q,12,FALSE),"")</f>
        <v>k3grWTtJnvC</v>
      </c>
      <c r="I76" s="3" t="b">
        <f t="shared" si="6"/>
        <v>1</v>
      </c>
      <c r="J76" s="3" t="str">
        <f t="shared" si="7"/>
        <v>dhis_api --api-version=27 --api-request='dataElements/F4kXdmQKqaI/shortName' --content-json --request PATCH --data "{\"shortName\": \"k3grWTtJnvC\"}"</v>
      </c>
    </row>
    <row r="77" spans="1:10" x14ac:dyDescent="0.2">
      <c r="A77" t="s">
        <v>980</v>
      </c>
      <c r="B77" t="s">
        <v>4347</v>
      </c>
      <c r="C77" t="s">
        <v>4348</v>
      </c>
      <c r="D77" s="3" t="b">
        <f>NOT(ISNA(VLOOKUP(A77,des!B:B,1,FALSE)))</f>
        <v>1</v>
      </c>
      <c r="E77" s="3" t="str">
        <f>IF(D77,VLOOKUP(A77,des!B:Q,11,FALSE),"")</f>
        <v>Age (&lt;15,15+) and Sex</v>
      </c>
      <c r="F77" s="3" t="b">
        <f t="shared" si="4"/>
        <v>1</v>
      </c>
      <c r="G77" s="3" t="str">
        <f t="shared" si="5"/>
        <v>dhis_api --api-version=27 --api-request='dataElements/fllEIymRA4n/name' --content-json --request PATCH --data "{\"name\": \"Age (&lt;15,15+) and Sex\"}"</v>
      </c>
      <c r="H77" s="3" t="str">
        <f>IF(D77,VLOOKUP(A77,des!B:Q,12,FALSE),"")</f>
        <v>k3grWTtJnvC</v>
      </c>
      <c r="I77" s="3" t="b">
        <f t="shared" si="6"/>
        <v>1</v>
      </c>
      <c r="J77" s="3" t="str">
        <f t="shared" si="7"/>
        <v>dhis_api --api-version=27 --api-request='dataElements/fllEIymRA4n/shortName' --content-json --request PATCH --data "{\"shortName\": \"k3grWTtJnvC\"}"</v>
      </c>
    </row>
    <row r="78" spans="1:10" x14ac:dyDescent="0.2">
      <c r="A78" t="s">
        <v>981</v>
      </c>
      <c r="B78" t="s">
        <v>4349</v>
      </c>
      <c r="C78" t="s">
        <v>4350</v>
      </c>
      <c r="D78" s="3" t="b">
        <f>NOT(ISNA(VLOOKUP(A78,des!B:B,1,FALSE)))</f>
        <v>1</v>
      </c>
      <c r="E78" s="3" t="str">
        <f>IF(D78,VLOOKUP(A78,des!B:Q,11,FALSE),"")</f>
        <v>Age (0-50+,10) and Sex</v>
      </c>
      <c r="F78" s="3" t="b">
        <f t="shared" si="4"/>
        <v>1</v>
      </c>
      <c r="G78" s="3" t="str">
        <f t="shared" si="5"/>
        <v>dhis_api --api-version=27 --api-request='dataElements/lQhwQGUV2Ge/name' --content-json --request PATCH --data "{\"name\": \"Age (0-50+,10) and Sex\"}"</v>
      </c>
      <c r="H78" s="3" t="str">
        <f>IF(D78,VLOOKUP(A78,des!B:Q,12,FALSE),"")</f>
        <v>wh5A458QoFK</v>
      </c>
      <c r="I78" s="3" t="b">
        <f t="shared" si="6"/>
        <v>1</v>
      </c>
      <c r="J78" s="3" t="str">
        <f t="shared" si="7"/>
        <v>dhis_api --api-version=27 --api-request='dataElements/lQhwQGUV2Ge/shortName' --content-json --request PATCH --data "{\"shortName\": \"wh5A458QoFK\"}"</v>
      </c>
    </row>
    <row r="79" spans="1:10" x14ac:dyDescent="0.2">
      <c r="A79" t="s">
        <v>982</v>
      </c>
      <c r="B79" t="s">
        <v>4351</v>
      </c>
      <c r="C79" t="s">
        <v>4352</v>
      </c>
      <c r="D79" s="3" t="b">
        <f>NOT(ISNA(VLOOKUP(A79,des!B:B,1,FALSE)))</f>
        <v>1</v>
      </c>
      <c r="E79" s="3" t="str">
        <f>IF(D79,VLOOKUP(A79,des!B:Q,11,FALSE),"")</f>
        <v>Age (0-50+,10) and Sex</v>
      </c>
      <c r="F79" s="3" t="b">
        <f t="shared" si="4"/>
        <v>1</v>
      </c>
      <c r="G79" s="3" t="str">
        <f t="shared" si="5"/>
        <v>dhis_api --api-version=27 --api-request='dataElements/YWH8doiVl3t/name' --content-json --request PATCH --data "{\"name\": \"Age (0-50+,10) and Sex\"}"</v>
      </c>
      <c r="H79" s="3" t="str">
        <f>IF(D79,VLOOKUP(A79,des!B:Q,12,FALSE),"")</f>
        <v>wh5A458QoFK</v>
      </c>
      <c r="I79" s="3" t="b">
        <f t="shared" si="6"/>
        <v>1</v>
      </c>
      <c r="J79" s="3" t="str">
        <f t="shared" si="7"/>
        <v>dhis_api --api-version=27 --api-request='dataElements/YWH8doiVl3t/shortName' --content-json --request PATCH --data "{\"shortName\": \"wh5A458QoFK\"}"</v>
      </c>
    </row>
    <row r="80" spans="1:10" x14ac:dyDescent="0.2">
      <c r="A80" t="s">
        <v>4353</v>
      </c>
      <c r="B80" t="s">
        <v>4354</v>
      </c>
      <c r="C80" t="s">
        <v>4355</v>
      </c>
      <c r="D80" s="3" t="b">
        <f>NOT(ISNA(VLOOKUP(A80,des!B:B,1,FALSE)))</f>
        <v>0</v>
      </c>
      <c r="E80" s="3" t="str">
        <f>IF(D80,VLOOKUP(A80,des!B:Q,11,FALSE),"")</f>
        <v/>
      </c>
      <c r="F80" s="3" t="b">
        <f t="shared" si="4"/>
        <v>0</v>
      </c>
      <c r="G80" s="3" t="str">
        <f t="shared" si="5"/>
        <v/>
      </c>
      <c r="H80" s="3" t="str">
        <f>IF(D80,VLOOKUP(A80,des!B:Q,12,FALSE),"")</f>
        <v/>
      </c>
      <c r="I80" s="3" t="b">
        <f t="shared" si="6"/>
        <v>0</v>
      </c>
      <c r="J80" s="3" t="str">
        <f t="shared" si="7"/>
        <v/>
      </c>
    </row>
    <row r="81" spans="1:10" x14ac:dyDescent="0.2">
      <c r="A81" t="s">
        <v>983</v>
      </c>
      <c r="B81" t="s">
        <v>4356</v>
      </c>
      <c r="C81" t="s">
        <v>4357</v>
      </c>
      <c r="D81" s="3" t="b">
        <f>NOT(ISNA(VLOOKUP(A81,des!B:B,1,FALSE)))</f>
        <v>1</v>
      </c>
      <c r="E81" s="3" t="str">
        <f>IF(D81,VLOOKUP(A81,des!B:Q,11,FALSE),"")</f>
        <v>default</v>
      </c>
      <c r="F81" s="3" t="b">
        <f t="shared" si="4"/>
        <v>1</v>
      </c>
      <c r="G81" s="3" t="str">
        <f t="shared" si="5"/>
        <v>dhis_api --api-version=27 --api-request='dataElements/FWBhkRMatkw/name' --content-json --request PATCH --data "{\"name\": \"default\"}"</v>
      </c>
      <c r="H81" s="3" t="str">
        <f>IF(D81,VLOOKUP(A81,des!B:Q,12,FALSE),"")</f>
        <v>bjDvmb4bfuf</v>
      </c>
      <c r="I81" s="3" t="b">
        <f t="shared" si="6"/>
        <v>1</v>
      </c>
      <c r="J81" s="3" t="str">
        <f t="shared" si="7"/>
        <v>dhis_api --api-version=27 --api-request='dataElements/FWBhkRMatkw/shortName' --content-json --request PATCH --data "{\"shortName\": \"bjDvmb4bfuf\"}"</v>
      </c>
    </row>
    <row r="82" spans="1:10" x14ac:dyDescent="0.2">
      <c r="A82" t="s">
        <v>984</v>
      </c>
      <c r="B82" t="s">
        <v>4358</v>
      </c>
      <c r="C82" t="s">
        <v>4359</v>
      </c>
      <c r="D82" s="3" t="b">
        <f>NOT(ISNA(VLOOKUP(A82,des!B:B,1,FALSE)))</f>
        <v>1</v>
      </c>
      <c r="E82" s="3" t="str">
        <f>IF(D82,VLOOKUP(A82,des!B:Q,11,FALSE),"")</f>
        <v>default</v>
      </c>
      <c r="F82" s="3" t="b">
        <f t="shared" si="4"/>
        <v>1</v>
      </c>
      <c r="G82" s="3" t="str">
        <f t="shared" si="5"/>
        <v>dhis_api --api-version=27 --api-request='dataElements/VhhczrIZqzm/name' --content-json --request PATCH --data "{\"name\": \"default\"}"</v>
      </c>
      <c r="H82" s="3" t="str">
        <f>IF(D82,VLOOKUP(A82,des!B:Q,12,FALSE),"")</f>
        <v>bjDvmb4bfuf</v>
      </c>
      <c r="I82" s="3" t="b">
        <f t="shared" si="6"/>
        <v>1</v>
      </c>
      <c r="J82" s="3" t="str">
        <f t="shared" si="7"/>
        <v>dhis_api --api-version=27 --api-request='dataElements/VhhczrIZqzm/shortName' --content-json --request PATCH --data "{\"shortName\": \"bjDvmb4bfuf\"}"</v>
      </c>
    </row>
    <row r="83" spans="1:10" x14ac:dyDescent="0.2">
      <c r="A83" t="s">
        <v>985</v>
      </c>
      <c r="B83" t="s">
        <v>4360</v>
      </c>
      <c r="C83" t="s">
        <v>4361</v>
      </c>
      <c r="D83" s="3" t="b">
        <f>NOT(ISNA(VLOOKUP(A83,des!B:B,1,FALSE)))</f>
        <v>1</v>
      </c>
      <c r="E83" s="3" t="str">
        <f>IF(D83,VLOOKUP(A83,des!B:Q,11,FALSE),"")</f>
        <v>default</v>
      </c>
      <c r="F83" s="3" t="b">
        <f t="shared" si="4"/>
        <v>1</v>
      </c>
      <c r="G83" s="3" t="str">
        <f t="shared" si="5"/>
        <v>dhis_api --api-version=27 --api-request='dataElements/sUZ5gQhUB5B/name' --content-json --request PATCH --data "{\"name\": \"default\"}"</v>
      </c>
      <c r="H83" s="3" t="str">
        <f>IF(D83,VLOOKUP(A83,des!B:Q,12,FALSE),"")</f>
        <v>bjDvmb4bfuf</v>
      </c>
      <c r="I83" s="3" t="b">
        <f t="shared" si="6"/>
        <v>1</v>
      </c>
      <c r="J83" s="3" t="str">
        <f t="shared" si="7"/>
        <v>dhis_api --api-version=27 --api-request='dataElements/sUZ5gQhUB5B/shortName' --content-json --request PATCH --data "{\"shortName\": \"bjDvmb4bfuf\"}"</v>
      </c>
    </row>
    <row r="84" spans="1:10" x14ac:dyDescent="0.2">
      <c r="A84" t="s">
        <v>4362</v>
      </c>
      <c r="B84" t="s">
        <v>4363</v>
      </c>
      <c r="C84" t="s">
        <v>4364</v>
      </c>
      <c r="D84" s="3" t="b">
        <f>NOT(ISNA(VLOOKUP(A84,des!B:B,1,FALSE)))</f>
        <v>0</v>
      </c>
      <c r="E84" s="3" t="str">
        <f>IF(D84,VLOOKUP(A84,des!B:Q,11,FALSE),"")</f>
        <v/>
      </c>
      <c r="F84" s="3" t="b">
        <f t="shared" si="4"/>
        <v>0</v>
      </c>
      <c r="G84" s="3" t="str">
        <f t="shared" si="5"/>
        <v/>
      </c>
      <c r="H84" s="3" t="str">
        <f>IF(D84,VLOOKUP(A84,des!B:Q,12,FALSE),"")</f>
        <v/>
      </c>
      <c r="I84" s="3" t="b">
        <f t="shared" si="6"/>
        <v>0</v>
      </c>
      <c r="J84" s="3" t="str">
        <f t="shared" si="7"/>
        <v/>
      </c>
    </row>
    <row r="85" spans="1:10" x14ac:dyDescent="0.2">
      <c r="A85" t="s">
        <v>4365</v>
      </c>
      <c r="B85" t="s">
        <v>4366</v>
      </c>
      <c r="C85" t="s">
        <v>4367</v>
      </c>
      <c r="D85" s="3" t="b">
        <f>NOT(ISNA(VLOOKUP(A85,des!B:B,1,FALSE)))</f>
        <v>0</v>
      </c>
      <c r="E85" s="3" t="str">
        <f>IF(D85,VLOOKUP(A85,des!B:Q,11,FALSE),"")</f>
        <v/>
      </c>
      <c r="F85" s="3" t="b">
        <f t="shared" si="4"/>
        <v>0</v>
      </c>
      <c r="G85" s="3" t="str">
        <f t="shared" si="5"/>
        <v/>
      </c>
      <c r="H85" s="3" t="str">
        <f>IF(D85,VLOOKUP(A85,des!B:Q,12,FALSE),"")</f>
        <v/>
      </c>
      <c r="I85" s="3" t="b">
        <f t="shared" si="6"/>
        <v>0</v>
      </c>
      <c r="J85" s="3" t="str">
        <f t="shared" si="7"/>
        <v/>
      </c>
    </row>
    <row r="86" spans="1:10" x14ac:dyDescent="0.2">
      <c r="A86" t="s">
        <v>986</v>
      </c>
      <c r="B86" t="s">
        <v>4368</v>
      </c>
      <c r="C86" t="s">
        <v>4369</v>
      </c>
      <c r="D86" s="3" t="b">
        <f>NOT(ISNA(VLOOKUP(A86,des!B:B,1,FALSE)))</f>
        <v>1</v>
      </c>
      <c r="E86" s="3" t="str">
        <f>IF(D86,VLOOKUP(A86,des!B:Q,11,FALSE),"")</f>
        <v>default</v>
      </c>
      <c r="F86" s="3" t="b">
        <f t="shared" si="4"/>
        <v>1</v>
      </c>
      <c r="G86" s="3" t="str">
        <f t="shared" si="5"/>
        <v>dhis_api --api-version=27 --api-request='dataElements/A3U7xBh4Qbd/name' --content-json --request PATCH --data "{\"name\": \"default\"}"</v>
      </c>
      <c r="H86" s="3" t="str">
        <f>IF(D86,VLOOKUP(A86,des!B:Q,12,FALSE),"")</f>
        <v>bjDvmb4bfuf</v>
      </c>
      <c r="I86" s="3" t="b">
        <f t="shared" si="6"/>
        <v>1</v>
      </c>
      <c r="J86" s="3" t="str">
        <f t="shared" si="7"/>
        <v>dhis_api --api-version=27 --api-request='dataElements/A3U7xBh4Qbd/shortName' --content-json --request PATCH --data "{\"shortName\": \"bjDvmb4bfuf\"}"</v>
      </c>
    </row>
    <row r="87" spans="1:10" x14ac:dyDescent="0.2">
      <c r="A87" t="s">
        <v>987</v>
      </c>
      <c r="B87" t="s">
        <v>4370</v>
      </c>
      <c r="C87" t="s">
        <v>4371</v>
      </c>
      <c r="D87" s="3" t="b">
        <f>NOT(ISNA(VLOOKUP(A87,des!B:B,1,FALSE)))</f>
        <v>1</v>
      </c>
      <c r="E87" s="3" t="str">
        <f>IF(D87,VLOOKUP(A87,des!B:Q,11,FALSE),"")</f>
        <v>Age (&lt;15,15+) and Sex</v>
      </c>
      <c r="F87" s="3" t="b">
        <f t="shared" si="4"/>
        <v>1</v>
      </c>
      <c r="G87" s="3" t="str">
        <f t="shared" si="5"/>
        <v>dhis_api --api-version=27 --api-request='dataElements/jorLtTCLpwD/name' --content-json --request PATCH --data "{\"name\": \"Age (&lt;15,15+) and Sex\"}"</v>
      </c>
      <c r="H87" s="3" t="str">
        <f>IF(D87,VLOOKUP(A87,des!B:Q,12,FALSE),"")</f>
        <v>k3grWTtJnvC</v>
      </c>
      <c r="I87" s="3" t="b">
        <f t="shared" si="6"/>
        <v>1</v>
      </c>
      <c r="J87" s="3" t="str">
        <f t="shared" si="7"/>
        <v>dhis_api --api-version=27 --api-request='dataElements/jorLtTCLpwD/shortName' --content-json --request PATCH --data "{\"shortName\": \"k3grWTtJnvC\"}"</v>
      </c>
    </row>
    <row r="88" spans="1:10" x14ac:dyDescent="0.2">
      <c r="A88" t="s">
        <v>988</v>
      </c>
      <c r="B88" t="s">
        <v>4372</v>
      </c>
      <c r="C88" t="s">
        <v>4373</v>
      </c>
      <c r="D88" s="3" t="b">
        <f>NOT(ISNA(VLOOKUP(A88,des!B:B,1,FALSE)))</f>
        <v>1</v>
      </c>
      <c r="E88" s="3" t="str">
        <f>IF(D88,VLOOKUP(A88,des!B:Q,11,FALSE),"")</f>
        <v>Age (&lt;15,15+) and Sex</v>
      </c>
      <c r="F88" s="3" t="b">
        <f t="shared" si="4"/>
        <v>1</v>
      </c>
      <c r="G88" s="3" t="str">
        <f t="shared" si="5"/>
        <v>dhis_api --api-version=27 --api-request='dataElements/vzNEq4v9ok8/name' --content-json --request PATCH --data "{\"name\": \"Age (&lt;15,15+) and Sex\"}"</v>
      </c>
      <c r="H88" s="3" t="str">
        <f>IF(D88,VLOOKUP(A88,des!B:Q,12,FALSE),"")</f>
        <v>k3grWTtJnvC</v>
      </c>
      <c r="I88" s="3" t="b">
        <f t="shared" si="6"/>
        <v>1</v>
      </c>
      <c r="J88" s="3" t="str">
        <f t="shared" si="7"/>
        <v>dhis_api --api-version=27 --api-request='dataElements/vzNEq4v9ok8/shortName' --content-json --request PATCH --data "{\"shortName\": \"k3grWTtJnvC\"}"</v>
      </c>
    </row>
    <row r="89" spans="1:10" x14ac:dyDescent="0.2">
      <c r="A89" t="s">
        <v>989</v>
      </c>
      <c r="B89" t="s">
        <v>4374</v>
      </c>
      <c r="C89" t="s">
        <v>4375</v>
      </c>
      <c r="D89" s="3" t="b">
        <f>NOT(ISNA(VLOOKUP(A89,des!B:B,1,FALSE)))</f>
        <v>1</v>
      </c>
      <c r="E89" s="3" t="str">
        <f>IF(D89,VLOOKUP(A89,des!B:Q,11,FALSE),"")</f>
        <v>Age (0-50+,10) and Sex</v>
      </c>
      <c r="F89" s="3" t="b">
        <f t="shared" si="4"/>
        <v>1</v>
      </c>
      <c r="G89" s="3" t="str">
        <f t="shared" si="5"/>
        <v>dhis_api --api-version=27 --api-request='dataElements/yLJsAjVtzSJ/name' --content-json --request PATCH --data "{\"name\": \"Age (0-50+,10) and Sex\"}"</v>
      </c>
      <c r="H89" s="3" t="str">
        <f>IF(D89,VLOOKUP(A89,des!B:Q,12,FALSE),"")</f>
        <v>wh5A458QoFK</v>
      </c>
      <c r="I89" s="3" t="b">
        <f t="shared" si="6"/>
        <v>1</v>
      </c>
      <c r="J89" s="3" t="str">
        <f t="shared" si="7"/>
        <v>dhis_api --api-version=27 --api-request='dataElements/yLJsAjVtzSJ/shortName' --content-json --request PATCH --data "{\"shortName\": \"wh5A458QoFK\"}"</v>
      </c>
    </row>
    <row r="90" spans="1:10" x14ac:dyDescent="0.2">
      <c r="A90" t="s">
        <v>990</v>
      </c>
      <c r="B90" t="s">
        <v>4376</v>
      </c>
      <c r="C90" t="s">
        <v>4377</v>
      </c>
      <c r="D90" s="3" t="b">
        <f>NOT(ISNA(VLOOKUP(A90,des!B:B,1,FALSE)))</f>
        <v>1</v>
      </c>
      <c r="E90" s="3" t="str">
        <f>IF(D90,VLOOKUP(A90,des!B:Q,11,FALSE),"")</f>
        <v>Age (0-50+,10) and Sex</v>
      </c>
      <c r="F90" s="3" t="b">
        <f t="shared" si="4"/>
        <v>1</v>
      </c>
      <c r="G90" s="3" t="str">
        <f t="shared" si="5"/>
        <v>dhis_api --api-version=27 --api-request='dataElements/e3bMqvXOTgv/name' --content-json --request PATCH --data "{\"name\": \"Age (0-50+,10) and Sex\"}"</v>
      </c>
      <c r="H90" s="3" t="str">
        <f>IF(D90,VLOOKUP(A90,des!B:Q,12,FALSE),"")</f>
        <v>wh5A458QoFK</v>
      </c>
      <c r="I90" s="3" t="b">
        <f t="shared" si="6"/>
        <v>1</v>
      </c>
      <c r="J90" s="3" t="str">
        <f t="shared" si="7"/>
        <v>dhis_api --api-version=27 --api-request='dataElements/e3bMqvXOTgv/shortName' --content-json --request PATCH --data "{\"shortName\": \"wh5A458QoFK\"}"</v>
      </c>
    </row>
    <row r="91" spans="1:10" x14ac:dyDescent="0.2">
      <c r="A91" t="s">
        <v>991</v>
      </c>
      <c r="B91" t="s">
        <v>4378</v>
      </c>
      <c r="C91" t="s">
        <v>4379</v>
      </c>
      <c r="D91" s="3" t="b">
        <f>NOT(ISNA(VLOOKUP(A91,des!B:B,1,FALSE)))</f>
        <v>1</v>
      </c>
      <c r="E91" s="3" t="str">
        <f>IF(D91,VLOOKUP(A91,des!B:Q,11,FALSE),"")</f>
        <v>default</v>
      </c>
      <c r="F91" s="3" t="b">
        <f t="shared" si="4"/>
        <v>1</v>
      </c>
      <c r="G91" s="3" t="str">
        <f t="shared" si="5"/>
        <v>dhis_api --api-version=27 --api-request='dataElements/loV90EczS3K/name' --content-json --request PATCH --data "{\"name\": \"default\"}"</v>
      </c>
      <c r="H91" s="3" t="str">
        <f>IF(D91,VLOOKUP(A91,des!B:Q,12,FALSE),"")</f>
        <v>bjDvmb4bfuf</v>
      </c>
      <c r="I91" s="3" t="b">
        <f t="shared" si="6"/>
        <v>1</v>
      </c>
      <c r="J91" s="3" t="str">
        <f t="shared" si="7"/>
        <v>dhis_api --api-version=27 --api-request='dataElements/loV90EczS3K/shortName' --content-json --request PATCH --data "{\"shortName\": \"bjDvmb4bfuf\"}"</v>
      </c>
    </row>
    <row r="92" spans="1:10" x14ac:dyDescent="0.2">
      <c r="A92" t="s">
        <v>992</v>
      </c>
      <c r="B92" t="s">
        <v>4380</v>
      </c>
      <c r="C92" t="s">
        <v>4381</v>
      </c>
      <c r="D92" s="3" t="b">
        <f>NOT(ISNA(VLOOKUP(A92,des!B:B,1,FALSE)))</f>
        <v>1</v>
      </c>
      <c r="E92" s="3" t="str">
        <f>IF(D92,VLOOKUP(A92,des!B:Q,11,FALSE),"")</f>
        <v>default</v>
      </c>
      <c r="F92" s="3" t="b">
        <f t="shared" si="4"/>
        <v>1</v>
      </c>
      <c r="G92" s="3" t="str">
        <f t="shared" si="5"/>
        <v>dhis_api --api-version=27 --api-request='dataElements/C9HbEZJWL79/name' --content-json --request PATCH --data "{\"name\": \"default\"}"</v>
      </c>
      <c r="H92" s="3" t="str">
        <f>IF(D92,VLOOKUP(A92,des!B:Q,12,FALSE),"")</f>
        <v>bjDvmb4bfuf</v>
      </c>
      <c r="I92" s="3" t="b">
        <f t="shared" si="6"/>
        <v>1</v>
      </c>
      <c r="J92" s="3" t="str">
        <f t="shared" si="7"/>
        <v>dhis_api --api-version=27 --api-request='dataElements/C9HbEZJWL79/shortName' --content-json --request PATCH --data "{\"shortName\": \"bjDvmb4bfuf\"}"</v>
      </c>
    </row>
    <row r="93" spans="1:10" x14ac:dyDescent="0.2">
      <c r="A93" t="s">
        <v>993</v>
      </c>
      <c r="B93" t="s">
        <v>4382</v>
      </c>
      <c r="C93" t="s">
        <v>4383</v>
      </c>
      <c r="D93" s="3" t="b">
        <f>NOT(ISNA(VLOOKUP(A93,des!B:B,1,FALSE)))</f>
        <v>1</v>
      </c>
      <c r="E93" s="3" t="str">
        <f>IF(D93,VLOOKUP(A93,des!B:Q,11,FALSE),"")</f>
        <v>default</v>
      </c>
      <c r="F93" s="3" t="b">
        <f t="shared" si="4"/>
        <v>1</v>
      </c>
      <c r="G93" s="3" t="str">
        <f t="shared" si="5"/>
        <v>dhis_api --api-version=27 --api-request='dataElements/gVlB8jEtyqC/name' --content-json --request PATCH --data "{\"name\": \"default\"}"</v>
      </c>
      <c r="H93" s="3" t="str">
        <f>IF(D93,VLOOKUP(A93,des!B:Q,12,FALSE),"")</f>
        <v>bjDvmb4bfuf</v>
      </c>
      <c r="I93" s="3" t="b">
        <f t="shared" si="6"/>
        <v>1</v>
      </c>
      <c r="J93" s="3" t="str">
        <f t="shared" si="7"/>
        <v>dhis_api --api-version=27 --api-request='dataElements/gVlB8jEtyqC/shortName' --content-json --request PATCH --data "{\"shortName\": \"bjDvmb4bfuf\"}"</v>
      </c>
    </row>
    <row r="94" spans="1:10" x14ac:dyDescent="0.2">
      <c r="A94" t="s">
        <v>994</v>
      </c>
      <c r="B94" t="s">
        <v>4384</v>
      </c>
      <c r="C94" t="s">
        <v>4385</v>
      </c>
      <c r="D94" s="3" t="b">
        <f>NOT(ISNA(VLOOKUP(A94,des!B:B,1,FALSE)))</f>
        <v>1</v>
      </c>
      <c r="E94" s="3" t="str">
        <f>IF(D94,VLOOKUP(A94,des!B:Q,11,FALSE),"")</f>
        <v>default</v>
      </c>
      <c r="F94" s="3" t="b">
        <f t="shared" si="4"/>
        <v>1</v>
      </c>
      <c r="G94" s="3" t="str">
        <f t="shared" si="5"/>
        <v>dhis_api --api-version=27 --api-request='dataElements/lD7Sdr7RKjU/name' --content-json --request PATCH --data "{\"name\": \"default\"}"</v>
      </c>
      <c r="H94" s="3" t="str">
        <f>IF(D94,VLOOKUP(A94,des!B:Q,12,FALSE),"")</f>
        <v>bjDvmb4bfuf</v>
      </c>
      <c r="I94" s="3" t="b">
        <f t="shared" si="6"/>
        <v>1</v>
      </c>
      <c r="J94" s="3" t="str">
        <f t="shared" si="7"/>
        <v>dhis_api --api-version=27 --api-request='dataElements/lD7Sdr7RKjU/shortName' --content-json --request PATCH --data "{\"shortName\": \"bjDvmb4bfuf\"}"</v>
      </c>
    </row>
    <row r="95" spans="1:10" x14ac:dyDescent="0.2">
      <c r="A95" t="s">
        <v>4386</v>
      </c>
      <c r="B95" t="s">
        <v>4387</v>
      </c>
      <c r="C95" t="s">
        <v>4388</v>
      </c>
      <c r="D95" s="3" t="b">
        <f>NOT(ISNA(VLOOKUP(A95,des!B:B,1,FALSE)))</f>
        <v>0</v>
      </c>
      <c r="E95" s="3" t="str">
        <f>IF(D95,VLOOKUP(A95,des!B:Q,11,FALSE),"")</f>
        <v/>
      </c>
      <c r="F95" s="3" t="b">
        <f t="shared" si="4"/>
        <v>0</v>
      </c>
      <c r="G95" s="3" t="str">
        <f t="shared" si="5"/>
        <v/>
      </c>
      <c r="H95" s="3" t="str">
        <f>IF(D95,VLOOKUP(A95,des!B:Q,12,FALSE),"")</f>
        <v/>
      </c>
      <c r="I95" s="3" t="b">
        <f t="shared" si="6"/>
        <v>0</v>
      </c>
      <c r="J95" s="3" t="str">
        <f t="shared" si="7"/>
        <v/>
      </c>
    </row>
    <row r="96" spans="1:10" x14ac:dyDescent="0.2">
      <c r="A96" t="s">
        <v>995</v>
      </c>
      <c r="B96" t="s">
        <v>4389</v>
      </c>
      <c r="C96" t="s">
        <v>4390</v>
      </c>
      <c r="D96" s="3" t="b">
        <f>NOT(ISNA(VLOOKUP(A96,des!B:B,1,FALSE)))</f>
        <v>1</v>
      </c>
      <c r="E96" s="3" t="str">
        <f>IF(D96,VLOOKUP(A96,des!B:Q,11,FALSE),"")</f>
        <v>Age (&lt;15,15+) and Sex</v>
      </c>
      <c r="F96" s="3" t="b">
        <f t="shared" si="4"/>
        <v>1</v>
      </c>
      <c r="G96" s="3" t="str">
        <f t="shared" si="5"/>
        <v>dhis_api --api-version=27 --api-request='dataElements/gvAZ0AKoN51/name' --content-json --request PATCH --data "{\"name\": \"Age (&lt;15,15+) and Sex\"}"</v>
      </c>
      <c r="H96" s="3" t="str">
        <f>IF(D96,VLOOKUP(A96,des!B:Q,12,FALSE),"")</f>
        <v>k3grWTtJnvC</v>
      </c>
      <c r="I96" s="3" t="b">
        <f t="shared" si="6"/>
        <v>1</v>
      </c>
      <c r="J96" s="3" t="str">
        <f t="shared" si="7"/>
        <v>dhis_api --api-version=27 --api-request='dataElements/gvAZ0AKoN51/shortName' --content-json --request PATCH --data "{\"shortName\": \"k3grWTtJnvC\"}"</v>
      </c>
    </row>
    <row r="97" spans="1:10" x14ac:dyDescent="0.2">
      <c r="A97" t="s">
        <v>996</v>
      </c>
      <c r="B97" t="s">
        <v>4391</v>
      </c>
      <c r="C97" t="s">
        <v>4392</v>
      </c>
      <c r="D97" s="3" t="b">
        <f>NOT(ISNA(VLOOKUP(A97,des!B:B,1,FALSE)))</f>
        <v>1</v>
      </c>
      <c r="E97" s="3" t="str">
        <f>IF(D97,VLOOKUP(A97,des!B:Q,11,FALSE),"")</f>
        <v>Age (&lt;15,15+) and Sex</v>
      </c>
      <c r="F97" s="3" t="b">
        <f t="shared" si="4"/>
        <v>1</v>
      </c>
      <c r="G97" s="3" t="str">
        <f t="shared" si="5"/>
        <v>dhis_api --api-version=27 --api-request='dataElements/XwlJsFJoj2w/name' --content-json --request PATCH --data "{\"name\": \"Age (&lt;15,15+) and Sex\"}"</v>
      </c>
      <c r="H97" s="3" t="str">
        <f>IF(D97,VLOOKUP(A97,des!B:Q,12,FALSE),"")</f>
        <v>k3grWTtJnvC</v>
      </c>
      <c r="I97" s="3" t="b">
        <f t="shared" si="6"/>
        <v>1</v>
      </c>
      <c r="J97" s="3" t="str">
        <f t="shared" si="7"/>
        <v>dhis_api --api-version=27 --api-request='dataElements/XwlJsFJoj2w/shortName' --content-json --request PATCH --data "{\"shortName\": \"k3grWTtJnvC\"}"</v>
      </c>
    </row>
    <row r="98" spans="1:10" x14ac:dyDescent="0.2">
      <c r="A98" t="s">
        <v>997</v>
      </c>
      <c r="B98" t="s">
        <v>4393</v>
      </c>
      <c r="C98" t="s">
        <v>4394</v>
      </c>
      <c r="D98" s="3" t="b">
        <f>NOT(ISNA(VLOOKUP(A98,des!B:B,1,FALSE)))</f>
        <v>1</v>
      </c>
      <c r="E98" s="3" t="str">
        <f>IF(D98,VLOOKUP(A98,des!B:Q,11,FALSE),"")</f>
        <v>Age (0-50+,10) and Sex</v>
      </c>
      <c r="F98" s="3" t="b">
        <f t="shared" si="4"/>
        <v>1</v>
      </c>
      <c r="G98" s="3" t="str">
        <f t="shared" si="5"/>
        <v>dhis_api --api-version=27 --api-request='dataElements/gQ61aSBIn72/name' --content-json --request PATCH --data "{\"name\": \"Age (0-50+,10) and Sex\"}"</v>
      </c>
      <c r="H98" s="3" t="str">
        <f>IF(D98,VLOOKUP(A98,des!B:Q,12,FALSE),"")</f>
        <v>wh5A458QoFK</v>
      </c>
      <c r="I98" s="3" t="b">
        <f t="shared" si="6"/>
        <v>1</v>
      </c>
      <c r="J98" s="3" t="str">
        <f t="shared" si="7"/>
        <v>dhis_api --api-version=27 --api-request='dataElements/gQ61aSBIn72/shortName' --content-json --request PATCH --data "{\"shortName\": \"wh5A458QoFK\"}"</v>
      </c>
    </row>
    <row r="99" spans="1:10" x14ac:dyDescent="0.2">
      <c r="A99" t="s">
        <v>998</v>
      </c>
      <c r="B99" t="s">
        <v>4395</v>
      </c>
      <c r="C99" t="s">
        <v>4396</v>
      </c>
      <c r="D99" s="3" t="b">
        <f>NOT(ISNA(VLOOKUP(A99,des!B:B,1,FALSE)))</f>
        <v>1</v>
      </c>
      <c r="E99" s="3" t="str">
        <f>IF(D99,VLOOKUP(A99,des!B:Q,11,FALSE),"")</f>
        <v>Age (0-50+,10) and Sex</v>
      </c>
      <c r="F99" s="3" t="b">
        <f t="shared" si="4"/>
        <v>1</v>
      </c>
      <c r="G99" s="3" t="str">
        <f t="shared" si="5"/>
        <v>dhis_api --api-version=27 --api-request='dataElements/Q8lMHUw6dI3/name' --content-json --request PATCH --data "{\"name\": \"Age (0-50+,10) and Sex\"}"</v>
      </c>
      <c r="H99" s="3" t="str">
        <f>IF(D99,VLOOKUP(A99,des!B:Q,12,FALSE),"")</f>
        <v>wh5A458QoFK</v>
      </c>
      <c r="I99" s="3" t="b">
        <f t="shared" si="6"/>
        <v>1</v>
      </c>
      <c r="J99" s="3" t="str">
        <f t="shared" si="7"/>
        <v>dhis_api --api-version=27 --api-request='dataElements/Q8lMHUw6dI3/shortName' --content-json --request PATCH --data "{\"shortName\": \"wh5A458QoFK\"}"</v>
      </c>
    </row>
    <row r="100" spans="1:10" x14ac:dyDescent="0.2">
      <c r="A100" t="s">
        <v>4397</v>
      </c>
      <c r="B100" t="s">
        <v>4398</v>
      </c>
      <c r="C100" t="s">
        <v>4399</v>
      </c>
      <c r="D100" s="3" t="b">
        <f>NOT(ISNA(VLOOKUP(A100,des!B:B,1,FALSE)))</f>
        <v>0</v>
      </c>
      <c r="E100" s="3" t="str">
        <f>IF(D100,VLOOKUP(A100,des!B:Q,11,FALSE),"")</f>
        <v/>
      </c>
      <c r="F100" s="3" t="b">
        <f t="shared" si="4"/>
        <v>0</v>
      </c>
      <c r="G100" s="3" t="str">
        <f t="shared" si="5"/>
        <v/>
      </c>
      <c r="H100" s="3" t="str">
        <f>IF(D100,VLOOKUP(A100,des!B:Q,12,FALSE),"")</f>
        <v/>
      </c>
      <c r="I100" s="3" t="b">
        <f t="shared" si="6"/>
        <v>0</v>
      </c>
      <c r="J100" s="3" t="str">
        <f t="shared" si="7"/>
        <v/>
      </c>
    </row>
    <row r="101" spans="1:10" x14ac:dyDescent="0.2">
      <c r="A101" t="s">
        <v>999</v>
      </c>
      <c r="B101" t="s">
        <v>4400</v>
      </c>
      <c r="C101" t="s">
        <v>4401</v>
      </c>
      <c r="D101" s="3" t="b">
        <f>NOT(ISNA(VLOOKUP(A101,des!B:B,1,FALSE)))</f>
        <v>1</v>
      </c>
      <c r="E101" s="3" t="str">
        <f>IF(D101,VLOOKUP(A101,des!B:Q,11,FALSE),"")</f>
        <v>default</v>
      </c>
      <c r="F101" s="3" t="b">
        <f t="shared" si="4"/>
        <v>1</v>
      </c>
      <c r="G101" s="3" t="str">
        <f t="shared" si="5"/>
        <v>dhis_api --api-version=27 --api-request='dataElements/xYoCLPUe30u/name' --content-json --request PATCH --data "{\"name\": \"default\"}"</v>
      </c>
      <c r="H101" s="3" t="str">
        <f>IF(D101,VLOOKUP(A101,des!B:Q,12,FALSE),"")</f>
        <v>bjDvmb4bfuf</v>
      </c>
      <c r="I101" s="3" t="b">
        <f t="shared" si="6"/>
        <v>1</v>
      </c>
      <c r="J101" s="3" t="str">
        <f t="shared" si="7"/>
        <v>dhis_api --api-version=27 --api-request='dataElements/xYoCLPUe30u/shortName' --content-json --request PATCH --data "{\"shortName\": \"bjDvmb4bfuf\"}"</v>
      </c>
    </row>
    <row r="102" spans="1:10" x14ac:dyDescent="0.2">
      <c r="A102" t="s">
        <v>1000</v>
      </c>
      <c r="B102" t="s">
        <v>4402</v>
      </c>
      <c r="C102" t="s">
        <v>4403</v>
      </c>
      <c r="D102" s="3" t="b">
        <f>NOT(ISNA(VLOOKUP(A102,des!B:B,1,FALSE)))</f>
        <v>1</v>
      </c>
      <c r="E102" s="3" t="str">
        <f>IF(D102,VLOOKUP(A102,des!B:Q,11,FALSE),"")</f>
        <v>default</v>
      </c>
      <c r="F102" s="3" t="b">
        <f t="shared" si="4"/>
        <v>1</v>
      </c>
      <c r="G102" s="3" t="str">
        <f t="shared" si="5"/>
        <v>dhis_api --api-version=27 --api-request='dataElements/UZwgBn7QP5j/name' --content-json --request PATCH --data "{\"name\": \"default\"}"</v>
      </c>
      <c r="H102" s="3" t="str">
        <f>IF(D102,VLOOKUP(A102,des!B:Q,12,FALSE),"")</f>
        <v>bjDvmb4bfuf</v>
      </c>
      <c r="I102" s="3" t="b">
        <f t="shared" si="6"/>
        <v>1</v>
      </c>
      <c r="J102" s="3" t="str">
        <f t="shared" si="7"/>
        <v>dhis_api --api-version=27 --api-request='dataElements/UZwgBn7QP5j/shortName' --content-json --request PATCH --data "{\"shortName\": \"bjDvmb4bfuf\"}"</v>
      </c>
    </row>
    <row r="103" spans="1:10" x14ac:dyDescent="0.2">
      <c r="A103" t="s">
        <v>1001</v>
      </c>
      <c r="B103" t="s">
        <v>4404</v>
      </c>
      <c r="C103" t="s">
        <v>4405</v>
      </c>
      <c r="D103" s="3" t="b">
        <f>NOT(ISNA(VLOOKUP(A103,des!B:B,1,FALSE)))</f>
        <v>1</v>
      </c>
      <c r="E103" s="3" t="str">
        <f>IF(D103,VLOOKUP(A103,des!B:Q,11,FALSE),"")</f>
        <v>default</v>
      </c>
      <c r="F103" s="3" t="b">
        <f t="shared" si="4"/>
        <v>1</v>
      </c>
      <c r="G103" s="3" t="str">
        <f t="shared" si="5"/>
        <v>dhis_api --api-version=27 --api-request='dataElements/k0g9zBD7dcu/name' --content-json --request PATCH --data "{\"name\": \"default\"}"</v>
      </c>
      <c r="H103" s="3" t="str">
        <f>IF(D103,VLOOKUP(A103,des!B:Q,12,FALSE),"")</f>
        <v>bjDvmb4bfuf</v>
      </c>
      <c r="I103" s="3" t="b">
        <f t="shared" si="6"/>
        <v>1</v>
      </c>
      <c r="J103" s="3" t="str">
        <f t="shared" si="7"/>
        <v>dhis_api --api-version=27 --api-request='dataElements/k0g9zBD7dcu/shortName' --content-json --request PATCH --data "{\"shortName\": \"bjDvmb4bfuf\"}"</v>
      </c>
    </row>
    <row r="104" spans="1:10" x14ac:dyDescent="0.2">
      <c r="A104" t="s">
        <v>4406</v>
      </c>
      <c r="B104" t="s">
        <v>4407</v>
      </c>
      <c r="C104" t="s">
        <v>4408</v>
      </c>
      <c r="D104" s="3" t="b">
        <f>NOT(ISNA(VLOOKUP(A104,des!B:B,1,FALSE)))</f>
        <v>0</v>
      </c>
      <c r="E104" s="3" t="str">
        <f>IF(D104,VLOOKUP(A104,des!B:Q,11,FALSE),"")</f>
        <v/>
      </c>
      <c r="F104" s="3" t="b">
        <f t="shared" si="4"/>
        <v>0</v>
      </c>
      <c r="G104" s="3" t="str">
        <f t="shared" si="5"/>
        <v/>
      </c>
      <c r="H104" s="3" t="str">
        <f>IF(D104,VLOOKUP(A104,des!B:Q,12,FALSE),"")</f>
        <v/>
      </c>
      <c r="I104" s="3" t="b">
        <f t="shared" si="6"/>
        <v>0</v>
      </c>
      <c r="J104" s="3" t="str">
        <f t="shared" si="7"/>
        <v/>
      </c>
    </row>
    <row r="105" spans="1:10" x14ac:dyDescent="0.2">
      <c r="A105" t="s">
        <v>4409</v>
      </c>
      <c r="B105" t="s">
        <v>4410</v>
      </c>
      <c r="C105" t="s">
        <v>4411</v>
      </c>
      <c r="D105" s="3" t="b">
        <f>NOT(ISNA(VLOOKUP(A105,des!B:B,1,FALSE)))</f>
        <v>0</v>
      </c>
      <c r="E105" s="3" t="str">
        <f>IF(D105,VLOOKUP(A105,des!B:Q,11,FALSE),"")</f>
        <v/>
      </c>
      <c r="F105" s="3" t="b">
        <f t="shared" si="4"/>
        <v>0</v>
      </c>
      <c r="G105" s="3" t="str">
        <f t="shared" si="5"/>
        <v/>
      </c>
      <c r="H105" s="3" t="str">
        <f>IF(D105,VLOOKUP(A105,des!B:Q,12,FALSE),"")</f>
        <v/>
      </c>
      <c r="I105" s="3" t="b">
        <f t="shared" si="6"/>
        <v>0</v>
      </c>
      <c r="J105" s="3" t="str">
        <f t="shared" si="7"/>
        <v/>
      </c>
    </row>
    <row r="106" spans="1:10" x14ac:dyDescent="0.2">
      <c r="A106" t="s">
        <v>1002</v>
      </c>
      <c r="B106" t="s">
        <v>4412</v>
      </c>
      <c r="C106" t="s">
        <v>4413</v>
      </c>
      <c r="D106" s="3" t="b">
        <f>NOT(ISNA(VLOOKUP(A106,des!B:B,1,FALSE)))</f>
        <v>1</v>
      </c>
      <c r="E106" s="3" t="str">
        <f>IF(D106,VLOOKUP(A106,des!B:Q,11,FALSE),"")</f>
        <v>default</v>
      </c>
      <c r="F106" s="3" t="b">
        <f t="shared" si="4"/>
        <v>1</v>
      </c>
      <c r="G106" s="3" t="str">
        <f t="shared" si="5"/>
        <v>dhis_api --api-version=27 --api-request='dataElements/luWORGu7QAE/name' --content-json --request PATCH --data "{\"name\": \"default\"}"</v>
      </c>
      <c r="H106" s="3" t="str">
        <f>IF(D106,VLOOKUP(A106,des!B:Q,12,FALSE),"")</f>
        <v>bjDvmb4bfuf</v>
      </c>
      <c r="I106" s="3" t="b">
        <f t="shared" si="6"/>
        <v>1</v>
      </c>
      <c r="J106" s="3" t="str">
        <f t="shared" si="7"/>
        <v>dhis_api --api-version=27 --api-request='dataElements/luWORGu7QAE/shortName' --content-json --request PATCH --data "{\"shortName\": \"bjDvmb4bfuf\"}"</v>
      </c>
    </row>
    <row r="107" spans="1:10" x14ac:dyDescent="0.2">
      <c r="A107" t="s">
        <v>1003</v>
      </c>
      <c r="B107" t="s">
        <v>4414</v>
      </c>
      <c r="C107" t="s">
        <v>4415</v>
      </c>
      <c r="D107" s="3" t="b">
        <f>NOT(ISNA(VLOOKUP(A107,des!B:B,1,FALSE)))</f>
        <v>1</v>
      </c>
      <c r="E107" s="3" t="str">
        <f>IF(D107,VLOOKUP(A107,des!B:Q,11,FALSE),"")</f>
        <v>Age (&lt;15,15+) and Sex</v>
      </c>
      <c r="F107" s="3" t="b">
        <f t="shared" si="4"/>
        <v>1</v>
      </c>
      <c r="G107" s="3" t="str">
        <f t="shared" si="5"/>
        <v>dhis_api --api-version=27 --api-request='dataElements/mP1VQzbPW3r/name' --content-json --request PATCH --data "{\"name\": \"Age (&lt;15,15+) and Sex\"}"</v>
      </c>
      <c r="H107" s="3" t="str">
        <f>IF(D107,VLOOKUP(A107,des!B:Q,12,FALSE),"")</f>
        <v>k3grWTtJnvC</v>
      </c>
      <c r="I107" s="3" t="b">
        <f t="shared" si="6"/>
        <v>1</v>
      </c>
      <c r="J107" s="3" t="str">
        <f t="shared" si="7"/>
        <v>dhis_api --api-version=27 --api-request='dataElements/mP1VQzbPW3r/shortName' --content-json --request PATCH --data "{\"shortName\": \"k3grWTtJnvC\"}"</v>
      </c>
    </row>
    <row r="108" spans="1:10" x14ac:dyDescent="0.2">
      <c r="A108" t="s">
        <v>1004</v>
      </c>
      <c r="B108" t="s">
        <v>4416</v>
      </c>
      <c r="C108" t="s">
        <v>4417</v>
      </c>
      <c r="D108" s="3" t="b">
        <f>NOT(ISNA(VLOOKUP(A108,des!B:B,1,FALSE)))</f>
        <v>1</v>
      </c>
      <c r="E108" s="3" t="str">
        <f>IF(D108,VLOOKUP(A108,des!B:Q,11,FALSE),"")</f>
        <v>Age (&lt;15,15+) and Sex</v>
      </c>
      <c r="F108" s="3" t="b">
        <f t="shared" si="4"/>
        <v>1</v>
      </c>
      <c r="G108" s="3" t="str">
        <f t="shared" si="5"/>
        <v>dhis_api --api-version=27 --api-request='dataElements/c5zAP42j3b2/name' --content-json --request PATCH --data "{\"name\": \"Age (&lt;15,15+) and Sex\"}"</v>
      </c>
      <c r="H108" s="3" t="str">
        <f>IF(D108,VLOOKUP(A108,des!B:Q,12,FALSE),"")</f>
        <v>k3grWTtJnvC</v>
      </c>
      <c r="I108" s="3" t="b">
        <f t="shared" si="6"/>
        <v>1</v>
      </c>
      <c r="J108" s="3" t="str">
        <f t="shared" si="7"/>
        <v>dhis_api --api-version=27 --api-request='dataElements/c5zAP42j3b2/shortName' --content-json --request PATCH --data "{\"shortName\": \"k3grWTtJnvC\"}"</v>
      </c>
    </row>
    <row r="109" spans="1:10" x14ac:dyDescent="0.2">
      <c r="A109" t="s">
        <v>1005</v>
      </c>
      <c r="B109" t="s">
        <v>4418</v>
      </c>
      <c r="C109" t="s">
        <v>4419</v>
      </c>
      <c r="D109" s="3" t="b">
        <f>NOT(ISNA(VLOOKUP(A109,des!B:B,1,FALSE)))</f>
        <v>1</v>
      </c>
      <c r="E109" s="3" t="str">
        <f>IF(D109,VLOOKUP(A109,des!B:Q,11,FALSE),"")</f>
        <v>Age (0-50+,10) and Sex</v>
      </c>
      <c r="F109" s="3" t="b">
        <f t="shared" si="4"/>
        <v>1</v>
      </c>
      <c r="G109" s="3" t="str">
        <f t="shared" si="5"/>
        <v>dhis_api --api-version=27 --api-request='dataElements/WBJrvLubQI1/name' --content-json --request PATCH --data "{\"name\": \"Age (0-50+,10) and Sex\"}"</v>
      </c>
      <c r="H109" s="3" t="str">
        <f>IF(D109,VLOOKUP(A109,des!B:Q,12,FALSE),"")</f>
        <v>wh5A458QoFK</v>
      </c>
      <c r="I109" s="3" t="b">
        <f t="shared" si="6"/>
        <v>1</v>
      </c>
      <c r="J109" s="3" t="str">
        <f t="shared" si="7"/>
        <v>dhis_api --api-version=27 --api-request='dataElements/WBJrvLubQI1/shortName' --content-json --request PATCH --data "{\"shortName\": \"wh5A458QoFK\"}"</v>
      </c>
    </row>
    <row r="110" spans="1:10" x14ac:dyDescent="0.2">
      <c r="A110" t="s">
        <v>1006</v>
      </c>
      <c r="B110" t="s">
        <v>4420</v>
      </c>
      <c r="C110" t="s">
        <v>4421</v>
      </c>
      <c r="D110" s="3" t="b">
        <f>NOT(ISNA(VLOOKUP(A110,des!B:B,1,FALSE)))</f>
        <v>1</v>
      </c>
      <c r="E110" s="3" t="str">
        <f>IF(D110,VLOOKUP(A110,des!B:Q,11,FALSE),"")</f>
        <v>Age (0-50+,10) and Sex</v>
      </c>
      <c r="F110" s="3" t="b">
        <f t="shared" si="4"/>
        <v>1</v>
      </c>
      <c r="G110" s="3" t="str">
        <f t="shared" si="5"/>
        <v>dhis_api --api-version=27 --api-request='dataElements/B0BbvgbYjmA/name' --content-json --request PATCH --data "{\"name\": \"Age (0-50+,10) and Sex\"}"</v>
      </c>
      <c r="H110" s="3" t="str">
        <f>IF(D110,VLOOKUP(A110,des!B:Q,12,FALSE),"")</f>
        <v>wh5A458QoFK</v>
      </c>
      <c r="I110" s="3" t="b">
        <f t="shared" si="6"/>
        <v>1</v>
      </c>
      <c r="J110" s="3" t="str">
        <f t="shared" si="7"/>
        <v>dhis_api --api-version=27 --api-request='dataElements/B0BbvgbYjmA/shortName' --content-json --request PATCH --data "{\"shortName\": \"wh5A458QoFK\"}"</v>
      </c>
    </row>
    <row r="111" spans="1:10" x14ac:dyDescent="0.2">
      <c r="A111" t="s">
        <v>1007</v>
      </c>
      <c r="B111" t="s">
        <v>4422</v>
      </c>
      <c r="C111" t="s">
        <v>4423</v>
      </c>
      <c r="D111" s="3" t="b">
        <f>NOT(ISNA(VLOOKUP(A111,des!B:B,1,FALSE)))</f>
        <v>1</v>
      </c>
      <c r="E111" s="3" t="str">
        <f>IF(D111,VLOOKUP(A111,des!B:Q,11,FALSE),"")</f>
        <v>default</v>
      </c>
      <c r="F111" s="3" t="b">
        <f t="shared" si="4"/>
        <v>1</v>
      </c>
      <c r="G111" s="3" t="str">
        <f t="shared" si="5"/>
        <v>dhis_api --api-version=27 --api-request='dataElements/oe0MkrILAve/name' --content-json --request PATCH --data "{\"name\": \"default\"}"</v>
      </c>
      <c r="H111" s="3" t="str">
        <f>IF(D111,VLOOKUP(A111,des!B:Q,12,FALSE),"")</f>
        <v>bjDvmb4bfuf</v>
      </c>
      <c r="I111" s="3" t="b">
        <f t="shared" si="6"/>
        <v>1</v>
      </c>
      <c r="J111" s="3" t="str">
        <f t="shared" si="7"/>
        <v>dhis_api --api-version=27 --api-request='dataElements/oe0MkrILAve/shortName' --content-json --request PATCH --data "{\"shortName\": \"bjDvmb4bfuf\"}"</v>
      </c>
    </row>
    <row r="112" spans="1:10" x14ac:dyDescent="0.2">
      <c r="A112" t="s">
        <v>1008</v>
      </c>
      <c r="B112" t="s">
        <v>4424</v>
      </c>
      <c r="C112" t="s">
        <v>4425</v>
      </c>
      <c r="D112" s="3" t="b">
        <f>NOT(ISNA(VLOOKUP(A112,des!B:B,1,FALSE)))</f>
        <v>1</v>
      </c>
      <c r="E112" s="3" t="str">
        <f>IF(D112,VLOOKUP(A112,des!B:Q,11,FALSE),"")</f>
        <v>default</v>
      </c>
      <c r="F112" s="3" t="b">
        <f t="shared" si="4"/>
        <v>1</v>
      </c>
      <c r="G112" s="3" t="str">
        <f t="shared" si="5"/>
        <v>dhis_api --api-version=27 --api-request='dataElements/wwJB7XRKPxx/name' --content-json --request PATCH --data "{\"name\": \"default\"}"</v>
      </c>
      <c r="H112" s="3" t="str">
        <f>IF(D112,VLOOKUP(A112,des!B:Q,12,FALSE),"")</f>
        <v>bjDvmb4bfuf</v>
      </c>
      <c r="I112" s="3" t="b">
        <f t="shared" si="6"/>
        <v>1</v>
      </c>
      <c r="J112" s="3" t="str">
        <f t="shared" si="7"/>
        <v>dhis_api --api-version=27 --api-request='dataElements/wwJB7XRKPxx/shortName' --content-json --request PATCH --data "{\"shortName\": \"bjDvmb4bfuf\"}"</v>
      </c>
    </row>
    <row r="113" spans="1:10" x14ac:dyDescent="0.2">
      <c r="A113" t="s">
        <v>1009</v>
      </c>
      <c r="B113" t="s">
        <v>4426</v>
      </c>
      <c r="C113" t="s">
        <v>4427</v>
      </c>
      <c r="D113" s="3" t="b">
        <f>NOT(ISNA(VLOOKUP(A113,des!B:B,1,FALSE)))</f>
        <v>1</v>
      </c>
      <c r="E113" s="3" t="str">
        <f>IF(D113,VLOOKUP(A113,des!B:Q,11,FALSE),"")</f>
        <v>default</v>
      </c>
      <c r="F113" s="3" t="b">
        <f t="shared" si="4"/>
        <v>1</v>
      </c>
      <c r="G113" s="3" t="str">
        <f t="shared" si="5"/>
        <v>dhis_api --api-version=27 --api-request='dataElements/E7RwK73WMSW/name' --content-json --request PATCH --data "{\"name\": \"default\"}"</v>
      </c>
      <c r="H113" s="3" t="str">
        <f>IF(D113,VLOOKUP(A113,des!B:Q,12,FALSE),"")</f>
        <v>bjDvmb4bfuf</v>
      </c>
      <c r="I113" s="3" t="b">
        <f t="shared" si="6"/>
        <v>1</v>
      </c>
      <c r="J113" s="3" t="str">
        <f t="shared" si="7"/>
        <v>dhis_api --api-version=27 --api-request='dataElements/E7RwK73WMSW/shortName' --content-json --request PATCH --data "{\"shortName\": \"bjDvmb4bfuf\"}"</v>
      </c>
    </row>
    <row r="114" spans="1:10" x14ac:dyDescent="0.2">
      <c r="A114" t="s">
        <v>1010</v>
      </c>
      <c r="B114" t="s">
        <v>4428</v>
      </c>
      <c r="C114" t="s">
        <v>4429</v>
      </c>
      <c r="D114" s="3" t="b">
        <f>NOT(ISNA(VLOOKUP(A114,des!B:B,1,FALSE)))</f>
        <v>1</v>
      </c>
      <c r="E114" s="3" t="str">
        <f>IF(D114,VLOOKUP(A114,des!B:Q,11,FALSE),"")</f>
        <v>default</v>
      </c>
      <c r="F114" s="3" t="b">
        <f t="shared" si="4"/>
        <v>1</v>
      </c>
      <c r="G114" s="3" t="str">
        <f t="shared" si="5"/>
        <v>dhis_api --api-version=27 --api-request='dataElements/sVHraO5Y08W/name' --content-json --request PATCH --data "{\"name\": \"default\"}"</v>
      </c>
      <c r="H114" s="3" t="str">
        <f>IF(D114,VLOOKUP(A114,des!B:Q,12,FALSE),"")</f>
        <v>bjDvmb4bfuf</v>
      </c>
      <c r="I114" s="3" t="b">
        <f t="shared" si="6"/>
        <v>1</v>
      </c>
      <c r="J114" s="3" t="str">
        <f t="shared" si="7"/>
        <v>dhis_api --api-version=27 --api-request='dataElements/sVHraO5Y08W/shortName' --content-json --request PATCH --data "{\"shortName\": \"bjDvmb4bfuf\"}"</v>
      </c>
    </row>
    <row r="115" spans="1:10" x14ac:dyDescent="0.2">
      <c r="A115" t="s">
        <v>4430</v>
      </c>
      <c r="B115" t="s">
        <v>4431</v>
      </c>
      <c r="C115" t="s">
        <v>4432</v>
      </c>
      <c r="D115" s="3" t="b">
        <f>NOT(ISNA(VLOOKUP(A115,des!B:B,1,FALSE)))</f>
        <v>0</v>
      </c>
      <c r="E115" s="3" t="str">
        <f>IF(D115,VLOOKUP(A115,des!B:Q,11,FALSE),"")</f>
        <v/>
      </c>
      <c r="F115" s="3" t="b">
        <f t="shared" si="4"/>
        <v>0</v>
      </c>
      <c r="G115" s="3" t="str">
        <f t="shared" si="5"/>
        <v/>
      </c>
      <c r="H115" s="3" t="str">
        <f>IF(D115,VLOOKUP(A115,des!B:Q,12,FALSE),"")</f>
        <v/>
      </c>
      <c r="I115" s="3" t="b">
        <f t="shared" si="6"/>
        <v>0</v>
      </c>
      <c r="J115" s="3" t="str">
        <f t="shared" si="7"/>
        <v/>
      </c>
    </row>
    <row r="116" spans="1:10" x14ac:dyDescent="0.2">
      <c r="A116" t="s">
        <v>4433</v>
      </c>
      <c r="B116" t="s">
        <v>4434</v>
      </c>
      <c r="C116" t="s">
        <v>4435</v>
      </c>
      <c r="D116" s="3" t="b">
        <f>NOT(ISNA(VLOOKUP(A116,des!B:B,1,FALSE)))</f>
        <v>0</v>
      </c>
      <c r="E116" s="3" t="str">
        <f>IF(D116,VLOOKUP(A116,des!B:Q,11,FALSE),"")</f>
        <v/>
      </c>
      <c r="F116" s="3" t="b">
        <f t="shared" si="4"/>
        <v>0</v>
      </c>
      <c r="G116" s="3" t="str">
        <f t="shared" si="5"/>
        <v/>
      </c>
      <c r="H116" s="3" t="str">
        <f>IF(D116,VLOOKUP(A116,des!B:Q,12,FALSE),"")</f>
        <v/>
      </c>
      <c r="I116" s="3" t="b">
        <f t="shared" si="6"/>
        <v>0</v>
      </c>
      <c r="J116" s="3" t="str">
        <f t="shared" si="7"/>
        <v/>
      </c>
    </row>
    <row r="117" spans="1:10" x14ac:dyDescent="0.2">
      <c r="A117" t="s">
        <v>4436</v>
      </c>
      <c r="B117" t="s">
        <v>4437</v>
      </c>
      <c r="C117" t="s">
        <v>4438</v>
      </c>
      <c r="D117" s="3" t="b">
        <f>NOT(ISNA(VLOOKUP(A117,des!B:B,1,FALSE)))</f>
        <v>0</v>
      </c>
      <c r="E117" s="3" t="str">
        <f>IF(D117,VLOOKUP(A117,des!B:Q,11,FALSE),"")</f>
        <v/>
      </c>
      <c r="F117" s="3" t="b">
        <f t="shared" si="4"/>
        <v>0</v>
      </c>
      <c r="G117" s="3" t="str">
        <f t="shared" si="5"/>
        <v/>
      </c>
      <c r="H117" s="3" t="str">
        <f>IF(D117,VLOOKUP(A117,des!B:Q,12,FALSE),"")</f>
        <v/>
      </c>
      <c r="I117" s="3" t="b">
        <f t="shared" si="6"/>
        <v>0</v>
      </c>
      <c r="J117" s="3" t="str">
        <f t="shared" si="7"/>
        <v/>
      </c>
    </row>
    <row r="118" spans="1:10" x14ac:dyDescent="0.2">
      <c r="A118" t="s">
        <v>4439</v>
      </c>
      <c r="B118" t="s">
        <v>4440</v>
      </c>
      <c r="C118" t="s">
        <v>4441</v>
      </c>
      <c r="D118" s="3" t="b">
        <f>NOT(ISNA(VLOOKUP(A118,des!B:B,1,FALSE)))</f>
        <v>0</v>
      </c>
      <c r="E118" s="3" t="str">
        <f>IF(D118,VLOOKUP(A118,des!B:Q,11,FALSE),"")</f>
        <v/>
      </c>
      <c r="F118" s="3" t="b">
        <f t="shared" si="4"/>
        <v>0</v>
      </c>
      <c r="G118" s="3" t="str">
        <f t="shared" si="5"/>
        <v/>
      </c>
      <c r="H118" s="3" t="str">
        <f>IF(D118,VLOOKUP(A118,des!B:Q,12,FALSE),"")</f>
        <v/>
      </c>
      <c r="I118" s="3" t="b">
        <f t="shared" si="6"/>
        <v>0</v>
      </c>
      <c r="J118" s="3" t="str">
        <f t="shared" si="7"/>
        <v/>
      </c>
    </row>
    <row r="119" spans="1:10" x14ac:dyDescent="0.2">
      <c r="A119" t="s">
        <v>4442</v>
      </c>
      <c r="B119" t="s">
        <v>4443</v>
      </c>
      <c r="C119" t="s">
        <v>4444</v>
      </c>
      <c r="D119" s="3" t="b">
        <f>NOT(ISNA(VLOOKUP(A119,des!B:B,1,FALSE)))</f>
        <v>0</v>
      </c>
      <c r="E119" s="3" t="str">
        <f>IF(D119,VLOOKUP(A119,des!B:Q,11,FALSE),"")</f>
        <v/>
      </c>
      <c r="F119" s="3" t="b">
        <f t="shared" si="4"/>
        <v>0</v>
      </c>
      <c r="G119" s="3" t="str">
        <f t="shared" si="5"/>
        <v/>
      </c>
      <c r="H119" s="3" t="str">
        <f>IF(D119,VLOOKUP(A119,des!B:Q,12,FALSE),"")</f>
        <v/>
      </c>
      <c r="I119" s="3" t="b">
        <f t="shared" si="6"/>
        <v>0</v>
      </c>
      <c r="J119" s="3" t="str">
        <f t="shared" si="7"/>
        <v/>
      </c>
    </row>
    <row r="120" spans="1:10" x14ac:dyDescent="0.2">
      <c r="A120" t="s">
        <v>4445</v>
      </c>
      <c r="B120" t="s">
        <v>4446</v>
      </c>
      <c r="C120" t="s">
        <v>4447</v>
      </c>
      <c r="D120" s="3" t="b">
        <f>NOT(ISNA(VLOOKUP(A120,des!B:B,1,FALSE)))</f>
        <v>0</v>
      </c>
      <c r="E120" s="3" t="str">
        <f>IF(D120,VLOOKUP(A120,des!B:Q,11,FALSE),"")</f>
        <v/>
      </c>
      <c r="F120" s="3" t="b">
        <f t="shared" si="4"/>
        <v>0</v>
      </c>
      <c r="G120" s="3" t="str">
        <f t="shared" si="5"/>
        <v/>
      </c>
      <c r="H120" s="3" t="str">
        <f>IF(D120,VLOOKUP(A120,des!B:Q,12,FALSE),"")</f>
        <v/>
      </c>
      <c r="I120" s="3" t="b">
        <f t="shared" si="6"/>
        <v>0</v>
      </c>
      <c r="J120" s="3" t="str">
        <f t="shared" si="7"/>
        <v/>
      </c>
    </row>
    <row r="121" spans="1:10" x14ac:dyDescent="0.2">
      <c r="A121" t="s">
        <v>4448</v>
      </c>
      <c r="B121" t="s">
        <v>4449</v>
      </c>
      <c r="C121" t="s">
        <v>4450</v>
      </c>
      <c r="D121" s="3" t="b">
        <f>NOT(ISNA(VLOOKUP(A121,des!B:B,1,FALSE)))</f>
        <v>0</v>
      </c>
      <c r="E121" s="3" t="str">
        <f>IF(D121,VLOOKUP(A121,des!B:Q,11,FALSE),"")</f>
        <v/>
      </c>
      <c r="F121" s="3" t="b">
        <f t="shared" si="4"/>
        <v>0</v>
      </c>
      <c r="G121" s="3" t="str">
        <f t="shared" si="5"/>
        <v/>
      </c>
      <c r="H121" s="3" t="str">
        <f>IF(D121,VLOOKUP(A121,des!B:Q,12,FALSE),"")</f>
        <v/>
      </c>
      <c r="I121" s="3" t="b">
        <f t="shared" si="6"/>
        <v>0</v>
      </c>
      <c r="J121" s="3" t="str">
        <f t="shared" si="7"/>
        <v/>
      </c>
    </row>
    <row r="122" spans="1:10" x14ac:dyDescent="0.2">
      <c r="A122" t="s">
        <v>4451</v>
      </c>
      <c r="B122" t="s">
        <v>4452</v>
      </c>
      <c r="C122" t="s">
        <v>4453</v>
      </c>
      <c r="D122" s="3" t="b">
        <f>NOT(ISNA(VLOOKUP(A122,des!B:B,1,FALSE)))</f>
        <v>0</v>
      </c>
      <c r="E122" s="3" t="str">
        <f>IF(D122,VLOOKUP(A122,des!B:Q,11,FALSE),"")</f>
        <v/>
      </c>
      <c r="F122" s="3" t="b">
        <f t="shared" si="4"/>
        <v>0</v>
      </c>
      <c r="G122" s="3" t="str">
        <f t="shared" si="5"/>
        <v/>
      </c>
      <c r="H122" s="3" t="str">
        <f>IF(D122,VLOOKUP(A122,des!B:Q,12,FALSE),"")</f>
        <v/>
      </c>
      <c r="I122" s="3" t="b">
        <f t="shared" si="6"/>
        <v>0</v>
      </c>
      <c r="J122" s="3" t="str">
        <f t="shared" si="7"/>
        <v/>
      </c>
    </row>
    <row r="123" spans="1:10" x14ac:dyDescent="0.2">
      <c r="A123" t="s">
        <v>4454</v>
      </c>
      <c r="B123" t="s">
        <v>4455</v>
      </c>
      <c r="C123" t="s">
        <v>4456</v>
      </c>
      <c r="D123" s="3" t="b">
        <f>NOT(ISNA(VLOOKUP(A123,des!B:B,1,FALSE)))</f>
        <v>0</v>
      </c>
      <c r="E123" s="3" t="str">
        <f>IF(D123,VLOOKUP(A123,des!B:Q,11,FALSE),"")</f>
        <v/>
      </c>
      <c r="F123" s="3" t="b">
        <f t="shared" si="4"/>
        <v>0</v>
      </c>
      <c r="G123" s="3" t="str">
        <f t="shared" si="5"/>
        <v/>
      </c>
      <c r="H123" s="3" t="str">
        <f>IF(D123,VLOOKUP(A123,des!B:Q,12,FALSE),"")</f>
        <v/>
      </c>
      <c r="I123" s="3" t="b">
        <f t="shared" si="6"/>
        <v>0</v>
      </c>
      <c r="J123" s="3" t="str">
        <f t="shared" si="7"/>
        <v/>
      </c>
    </row>
    <row r="124" spans="1:10" x14ac:dyDescent="0.2">
      <c r="A124" t="s">
        <v>4457</v>
      </c>
      <c r="B124" t="s">
        <v>4458</v>
      </c>
      <c r="C124" t="s">
        <v>4459</v>
      </c>
      <c r="D124" s="3" t="b">
        <f>NOT(ISNA(VLOOKUP(A124,des!B:B,1,FALSE)))</f>
        <v>0</v>
      </c>
      <c r="E124" s="3" t="str">
        <f>IF(D124,VLOOKUP(A124,des!B:Q,11,FALSE),"")</f>
        <v/>
      </c>
      <c r="F124" s="3" t="b">
        <f t="shared" si="4"/>
        <v>0</v>
      </c>
      <c r="G124" s="3" t="str">
        <f t="shared" si="5"/>
        <v/>
      </c>
      <c r="H124" s="3" t="str">
        <f>IF(D124,VLOOKUP(A124,des!B:Q,12,FALSE),"")</f>
        <v/>
      </c>
      <c r="I124" s="3" t="b">
        <f t="shared" si="6"/>
        <v>0</v>
      </c>
      <c r="J124" s="3" t="str">
        <f t="shared" si="7"/>
        <v/>
      </c>
    </row>
    <row r="125" spans="1:10" x14ac:dyDescent="0.2">
      <c r="A125" t="s">
        <v>4460</v>
      </c>
      <c r="B125" t="s">
        <v>4461</v>
      </c>
      <c r="C125" t="s">
        <v>4462</v>
      </c>
      <c r="D125" s="3" t="b">
        <f>NOT(ISNA(VLOOKUP(A125,des!B:B,1,FALSE)))</f>
        <v>0</v>
      </c>
      <c r="E125" s="3" t="str">
        <f>IF(D125,VLOOKUP(A125,des!B:Q,11,FALSE),"")</f>
        <v/>
      </c>
      <c r="F125" s="3" t="b">
        <f t="shared" si="4"/>
        <v>0</v>
      </c>
      <c r="G125" s="3" t="str">
        <f t="shared" si="5"/>
        <v/>
      </c>
      <c r="H125" s="3" t="str">
        <f>IF(D125,VLOOKUP(A125,des!B:Q,12,FALSE),"")</f>
        <v/>
      </c>
      <c r="I125" s="3" t="b">
        <f t="shared" si="6"/>
        <v>0</v>
      </c>
      <c r="J125" s="3" t="str">
        <f t="shared" si="7"/>
        <v/>
      </c>
    </row>
    <row r="126" spans="1:10" x14ac:dyDescent="0.2">
      <c r="A126" t="s">
        <v>4463</v>
      </c>
      <c r="B126" t="s">
        <v>4464</v>
      </c>
      <c r="C126" t="s">
        <v>4465</v>
      </c>
      <c r="D126" s="3" t="b">
        <f>NOT(ISNA(VLOOKUP(A126,des!B:B,1,FALSE)))</f>
        <v>0</v>
      </c>
      <c r="E126" s="3" t="str">
        <f>IF(D126,VLOOKUP(A126,des!B:Q,11,FALSE),"")</f>
        <v/>
      </c>
      <c r="F126" s="3" t="b">
        <f t="shared" si="4"/>
        <v>0</v>
      </c>
      <c r="G126" s="3" t="str">
        <f t="shared" si="5"/>
        <v/>
      </c>
      <c r="H126" s="3" t="str">
        <f>IF(D126,VLOOKUP(A126,des!B:Q,12,FALSE),"")</f>
        <v/>
      </c>
      <c r="I126" s="3" t="b">
        <f t="shared" si="6"/>
        <v>0</v>
      </c>
      <c r="J126" s="3" t="str">
        <f t="shared" si="7"/>
        <v/>
      </c>
    </row>
    <row r="127" spans="1:10" x14ac:dyDescent="0.2">
      <c r="A127" t="s">
        <v>4466</v>
      </c>
      <c r="B127" t="s">
        <v>4467</v>
      </c>
      <c r="C127" t="s">
        <v>4468</v>
      </c>
      <c r="D127" s="3" t="b">
        <f>NOT(ISNA(VLOOKUP(A127,des!B:B,1,FALSE)))</f>
        <v>0</v>
      </c>
      <c r="E127" s="3" t="str">
        <f>IF(D127,VLOOKUP(A127,des!B:Q,11,FALSE),"")</f>
        <v/>
      </c>
      <c r="F127" s="3" t="b">
        <f t="shared" si="4"/>
        <v>0</v>
      </c>
      <c r="G127" s="3" t="str">
        <f t="shared" si="5"/>
        <v/>
      </c>
      <c r="H127" s="3" t="str">
        <f>IF(D127,VLOOKUP(A127,des!B:Q,12,FALSE),"")</f>
        <v/>
      </c>
      <c r="I127" s="3" t="b">
        <f t="shared" si="6"/>
        <v>0</v>
      </c>
      <c r="J127" s="3" t="str">
        <f t="shared" si="7"/>
        <v/>
      </c>
    </row>
    <row r="128" spans="1:10" x14ac:dyDescent="0.2">
      <c r="A128" t="s">
        <v>1011</v>
      </c>
      <c r="B128" t="s">
        <v>4469</v>
      </c>
      <c r="C128" t="s">
        <v>4470</v>
      </c>
      <c r="D128" s="3" t="b">
        <f>NOT(ISNA(VLOOKUP(A128,des!B:B,1,FALSE)))</f>
        <v>1</v>
      </c>
      <c r="E128" s="3" t="str">
        <f>IF(D128,VLOOKUP(A128,des!B:Q,11,FALSE),"")</f>
        <v>default</v>
      </c>
      <c r="F128" s="3" t="b">
        <f t="shared" si="4"/>
        <v>1</v>
      </c>
      <c r="G128" s="3" t="str">
        <f t="shared" si="5"/>
        <v>dhis_api --api-version=27 --api-request='dataElements/IU9xRZS5mSP/name' --content-json --request PATCH --data "{\"name\": \"default\"}"</v>
      </c>
      <c r="H128" s="3" t="str">
        <f>IF(D128,VLOOKUP(A128,des!B:Q,12,FALSE),"")</f>
        <v>bjDvmb4bfuf</v>
      </c>
      <c r="I128" s="3" t="b">
        <f t="shared" si="6"/>
        <v>1</v>
      </c>
      <c r="J128" s="3" t="str">
        <f t="shared" si="7"/>
        <v>dhis_api --api-version=27 --api-request='dataElements/IU9xRZS5mSP/shortName' --content-json --request PATCH --data "{\"shortName\": \"bjDvmb4bfuf\"}"</v>
      </c>
    </row>
    <row r="129" spans="1:10" x14ac:dyDescent="0.2">
      <c r="A129" t="s">
        <v>1012</v>
      </c>
      <c r="B129" t="s">
        <v>4471</v>
      </c>
      <c r="C129" t="s">
        <v>4472</v>
      </c>
      <c r="D129" s="3" t="b">
        <f>NOT(ISNA(VLOOKUP(A129,des!B:B,1,FALSE)))</f>
        <v>1</v>
      </c>
      <c r="E129" s="3" t="str">
        <f>IF(D129,VLOOKUP(A129,des!B:Q,11,FALSE),"")</f>
        <v>default</v>
      </c>
      <c r="F129" s="3" t="b">
        <f t="shared" si="4"/>
        <v>1</v>
      </c>
      <c r="G129" s="3" t="str">
        <f t="shared" si="5"/>
        <v>dhis_api --api-version=27 --api-request='dataElements/BnKEvyyYTgh/name' --content-json --request PATCH --data "{\"name\": \"default\"}"</v>
      </c>
      <c r="H129" s="3" t="str">
        <f>IF(D129,VLOOKUP(A129,des!B:Q,12,FALSE),"")</f>
        <v>bjDvmb4bfuf</v>
      </c>
      <c r="I129" s="3" t="b">
        <f t="shared" si="6"/>
        <v>1</v>
      </c>
      <c r="J129" s="3" t="str">
        <f t="shared" si="7"/>
        <v>dhis_api --api-version=27 --api-request='dataElements/BnKEvyyYTgh/shortName' --content-json --request PATCH --data "{\"shortName\": \"bjDvmb4bfuf\"}"</v>
      </c>
    </row>
    <row r="130" spans="1:10" x14ac:dyDescent="0.2">
      <c r="A130" t="s">
        <v>4473</v>
      </c>
      <c r="B130" t="s">
        <v>4474</v>
      </c>
      <c r="C130" t="s">
        <v>4475</v>
      </c>
      <c r="D130" s="3" t="b">
        <f>NOT(ISNA(VLOOKUP(A130,des!B:B,1,FALSE)))</f>
        <v>0</v>
      </c>
      <c r="E130" s="3" t="str">
        <f>IF(D130,VLOOKUP(A130,des!B:Q,11,FALSE),"")</f>
        <v/>
      </c>
      <c r="F130" s="3" t="b">
        <f t="shared" si="4"/>
        <v>0</v>
      </c>
      <c r="G130" s="3" t="str">
        <f t="shared" si="5"/>
        <v/>
      </c>
      <c r="H130" s="3" t="str">
        <f>IF(D130,VLOOKUP(A130,des!B:Q,12,FALSE),"")</f>
        <v/>
      </c>
      <c r="I130" s="3" t="b">
        <f t="shared" si="6"/>
        <v>0</v>
      </c>
      <c r="J130" s="3" t="str">
        <f t="shared" si="7"/>
        <v/>
      </c>
    </row>
    <row r="131" spans="1:10" x14ac:dyDescent="0.2">
      <c r="A131" t="s">
        <v>4476</v>
      </c>
      <c r="B131" t="s">
        <v>4477</v>
      </c>
      <c r="C131" t="s">
        <v>4478</v>
      </c>
      <c r="D131" s="3" t="b">
        <f>NOT(ISNA(VLOOKUP(A131,des!B:B,1,FALSE)))</f>
        <v>0</v>
      </c>
      <c r="E131" s="3" t="str">
        <f>IF(D131,VLOOKUP(A131,des!B:Q,11,FALSE),"")</f>
        <v/>
      </c>
      <c r="F131" s="3" t="b">
        <f t="shared" si="4"/>
        <v>0</v>
      </c>
      <c r="G131" s="3" t="str">
        <f t="shared" si="5"/>
        <v/>
      </c>
      <c r="H131" s="3" t="str">
        <f>IF(D131,VLOOKUP(A131,des!B:Q,12,FALSE),"")</f>
        <v/>
      </c>
      <c r="I131" s="3" t="b">
        <f t="shared" si="6"/>
        <v>0</v>
      </c>
      <c r="J131" s="3" t="str">
        <f t="shared" si="7"/>
        <v/>
      </c>
    </row>
    <row r="132" spans="1:10" x14ac:dyDescent="0.2">
      <c r="A132" t="s">
        <v>4479</v>
      </c>
      <c r="B132" t="s">
        <v>4480</v>
      </c>
      <c r="C132" t="s">
        <v>4481</v>
      </c>
      <c r="D132" s="3" t="b">
        <f>NOT(ISNA(VLOOKUP(A132,des!B:B,1,FALSE)))</f>
        <v>0</v>
      </c>
      <c r="E132" s="3" t="str">
        <f>IF(D132,VLOOKUP(A132,des!B:Q,11,FALSE),"")</f>
        <v/>
      </c>
      <c r="F132" s="3" t="b">
        <f t="shared" si="4"/>
        <v>0</v>
      </c>
      <c r="G132" s="3" t="str">
        <f t="shared" si="5"/>
        <v/>
      </c>
      <c r="H132" s="3" t="str">
        <f>IF(D132,VLOOKUP(A132,des!B:Q,12,FALSE),"")</f>
        <v/>
      </c>
      <c r="I132" s="3" t="b">
        <f t="shared" si="6"/>
        <v>0</v>
      </c>
      <c r="J132" s="3" t="str">
        <f t="shared" si="7"/>
        <v/>
      </c>
    </row>
    <row r="133" spans="1:10" x14ac:dyDescent="0.2">
      <c r="A133" t="s">
        <v>4482</v>
      </c>
      <c r="B133" t="s">
        <v>4483</v>
      </c>
      <c r="C133" t="s">
        <v>4484</v>
      </c>
      <c r="D133" s="3" t="b">
        <f>NOT(ISNA(VLOOKUP(A133,des!B:B,1,FALSE)))</f>
        <v>0</v>
      </c>
      <c r="E133" s="3" t="str">
        <f>IF(D133,VLOOKUP(A133,des!B:Q,11,FALSE),"")</f>
        <v/>
      </c>
      <c r="F133" s="3" t="b">
        <f t="shared" ref="F133:F196" si="8">IF(D133,IF(E133&lt;&gt;B133,TRUE,FALSE),FALSE)</f>
        <v>0</v>
      </c>
      <c r="G133" s="3" t="str">
        <f t="shared" si="5"/>
        <v/>
      </c>
      <c r="H133" s="3" t="str">
        <f>IF(D133,VLOOKUP(A133,des!B:Q,12,FALSE),"")</f>
        <v/>
      </c>
      <c r="I133" s="3" t="b">
        <f t="shared" si="6"/>
        <v>0</v>
      </c>
      <c r="J133" s="3" t="str">
        <f t="shared" si="7"/>
        <v/>
      </c>
    </row>
    <row r="134" spans="1:10" x14ac:dyDescent="0.2">
      <c r="A134" t="s">
        <v>4485</v>
      </c>
      <c r="B134" t="s">
        <v>4486</v>
      </c>
      <c r="C134" t="s">
        <v>4487</v>
      </c>
      <c r="D134" s="3" t="b">
        <f>NOT(ISNA(VLOOKUP(A134,des!B:B,1,FALSE)))</f>
        <v>0</v>
      </c>
      <c r="E134" s="3" t="str">
        <f>IF(D134,VLOOKUP(A134,des!B:Q,11,FALSE),"")</f>
        <v/>
      </c>
      <c r="F134" s="3" t="b">
        <f t="shared" si="8"/>
        <v>0</v>
      </c>
      <c r="G134" s="3" t="str">
        <f t="shared" ref="G134:G197" si="9">IF(F134,CONCATENATE($A$1,A134,$B$1,E134,$C$1),"")</f>
        <v/>
      </c>
      <c r="H134" s="3" t="str">
        <f>IF(D134,VLOOKUP(A134,des!B:Q,12,FALSE),"")</f>
        <v/>
      </c>
      <c r="I134" s="3" t="b">
        <f t="shared" ref="I134:I197" si="10">IF(D134,IF(H134&lt;&gt;C134,TRUE,FALSE),FALSE)</f>
        <v>0</v>
      </c>
      <c r="J134" s="3" t="str">
        <f t="shared" ref="J134:J197" si="11">IF(I134,CONCATENATE($A$2,A134,$B$2,H134,$C$2),"")</f>
        <v/>
      </c>
    </row>
    <row r="135" spans="1:10" x14ac:dyDescent="0.2">
      <c r="A135" t="s">
        <v>4488</v>
      </c>
      <c r="B135" t="s">
        <v>4489</v>
      </c>
      <c r="C135" t="s">
        <v>4490</v>
      </c>
      <c r="D135" s="3" t="b">
        <f>NOT(ISNA(VLOOKUP(A135,des!B:B,1,FALSE)))</f>
        <v>0</v>
      </c>
      <c r="E135" s="3" t="str">
        <f>IF(D135,VLOOKUP(A135,des!B:Q,11,FALSE),"")</f>
        <v/>
      </c>
      <c r="F135" s="3" t="b">
        <f t="shared" si="8"/>
        <v>0</v>
      </c>
      <c r="G135" s="3" t="str">
        <f t="shared" si="9"/>
        <v/>
      </c>
      <c r="H135" s="3" t="str">
        <f>IF(D135,VLOOKUP(A135,des!B:Q,12,FALSE),"")</f>
        <v/>
      </c>
      <c r="I135" s="3" t="b">
        <f t="shared" si="10"/>
        <v>0</v>
      </c>
      <c r="J135" s="3" t="str">
        <f t="shared" si="11"/>
        <v/>
      </c>
    </row>
    <row r="136" spans="1:10" x14ac:dyDescent="0.2">
      <c r="A136" t="s">
        <v>1013</v>
      </c>
      <c r="B136" t="s">
        <v>4491</v>
      </c>
      <c r="C136" t="s">
        <v>4492</v>
      </c>
      <c r="D136" s="3" t="b">
        <f>NOT(ISNA(VLOOKUP(A136,des!B:B,1,FALSE)))</f>
        <v>1</v>
      </c>
      <c r="E136" s="3" t="str">
        <f>IF(D136,VLOOKUP(A136,des!B:Q,11,FALSE),"")</f>
        <v>default</v>
      </c>
      <c r="F136" s="3" t="b">
        <f t="shared" si="8"/>
        <v>1</v>
      </c>
      <c r="G136" s="3" t="str">
        <f t="shared" si="9"/>
        <v>dhis_api --api-version=27 --api-request='dataElements/opbittK7Xy8/name' --content-json --request PATCH --data "{\"name\": \"default\"}"</v>
      </c>
      <c r="H136" s="3" t="str">
        <f>IF(D136,VLOOKUP(A136,des!B:Q,12,FALSE),"")</f>
        <v>bjDvmb4bfuf</v>
      </c>
      <c r="I136" s="3" t="b">
        <f t="shared" si="10"/>
        <v>1</v>
      </c>
      <c r="J136" s="3" t="str">
        <f t="shared" si="11"/>
        <v>dhis_api --api-version=27 --api-request='dataElements/opbittK7Xy8/shortName' --content-json --request PATCH --data "{\"shortName\": \"bjDvmb4bfuf\"}"</v>
      </c>
    </row>
    <row r="137" spans="1:10" x14ac:dyDescent="0.2">
      <c r="A137" t="s">
        <v>1014</v>
      </c>
      <c r="B137" t="s">
        <v>4493</v>
      </c>
      <c r="C137" t="s">
        <v>4494</v>
      </c>
      <c r="D137" s="3" t="b">
        <f>NOT(ISNA(VLOOKUP(A137,des!B:B,1,FALSE)))</f>
        <v>1</v>
      </c>
      <c r="E137" s="3" t="str">
        <f>IF(D137,VLOOKUP(A137,des!B:Q,11,FALSE),"")</f>
        <v>default</v>
      </c>
      <c r="F137" s="3" t="b">
        <f t="shared" si="8"/>
        <v>1</v>
      </c>
      <c r="G137" s="3" t="str">
        <f t="shared" si="9"/>
        <v>dhis_api --api-version=27 --api-request='dataElements/vxuiVnWZm8x/name' --content-json --request PATCH --data "{\"name\": \"default\"}"</v>
      </c>
      <c r="H137" s="3" t="str">
        <f>IF(D137,VLOOKUP(A137,des!B:Q,12,FALSE),"")</f>
        <v>bjDvmb4bfuf</v>
      </c>
      <c r="I137" s="3" t="b">
        <f t="shared" si="10"/>
        <v>1</v>
      </c>
      <c r="J137" s="3" t="str">
        <f t="shared" si="11"/>
        <v>dhis_api --api-version=27 --api-request='dataElements/vxuiVnWZm8x/shortName' --content-json --request PATCH --data "{\"shortName\": \"bjDvmb4bfuf\"}"</v>
      </c>
    </row>
    <row r="138" spans="1:10" x14ac:dyDescent="0.2">
      <c r="A138" t="s">
        <v>4495</v>
      </c>
      <c r="B138" t="s">
        <v>4496</v>
      </c>
      <c r="C138" t="s">
        <v>4497</v>
      </c>
      <c r="D138" s="3" t="b">
        <f>NOT(ISNA(VLOOKUP(A138,des!B:B,1,FALSE)))</f>
        <v>0</v>
      </c>
      <c r="E138" s="3" t="str">
        <f>IF(D138,VLOOKUP(A138,des!B:Q,11,FALSE),"")</f>
        <v/>
      </c>
      <c r="F138" s="3" t="b">
        <f t="shared" si="8"/>
        <v>0</v>
      </c>
      <c r="G138" s="3" t="str">
        <f t="shared" si="9"/>
        <v/>
      </c>
      <c r="H138" s="3" t="str">
        <f>IF(D138,VLOOKUP(A138,des!B:Q,12,FALSE),"")</f>
        <v/>
      </c>
      <c r="I138" s="3" t="b">
        <f t="shared" si="10"/>
        <v>0</v>
      </c>
      <c r="J138" s="3" t="str">
        <f t="shared" si="11"/>
        <v/>
      </c>
    </row>
    <row r="139" spans="1:10" x14ac:dyDescent="0.2">
      <c r="A139" t="s">
        <v>1015</v>
      </c>
      <c r="B139" t="s">
        <v>4498</v>
      </c>
      <c r="C139" t="s">
        <v>4499</v>
      </c>
      <c r="D139" s="3" t="b">
        <f>NOT(ISNA(VLOOKUP(A139,des!B:B,1,FALSE)))</f>
        <v>1</v>
      </c>
      <c r="E139" s="3" t="str">
        <f>IF(D139,VLOOKUP(A139,des!B:Q,11,FALSE),"")</f>
        <v>Funding Source</v>
      </c>
      <c r="F139" s="3" t="b">
        <f t="shared" si="8"/>
        <v>1</v>
      </c>
      <c r="G139" s="3" t="str">
        <f t="shared" si="9"/>
        <v>dhis_api --api-version=27 --api-request='dataElements/nepONQgiSR1/name' --content-json --request PATCH --data "{\"name\": \"Funding Source\"}"</v>
      </c>
      <c r="H139" s="3" t="str">
        <f>IF(D139,VLOOKUP(A139,des!B:Q,12,FALSE),"")</f>
        <v>bxmTyAtapAX</v>
      </c>
      <c r="I139" s="3" t="b">
        <f t="shared" si="10"/>
        <v>1</v>
      </c>
      <c r="J139" s="3" t="str">
        <f t="shared" si="11"/>
        <v>dhis_api --api-version=27 --api-request='dataElements/nepONQgiSR1/shortName' --content-json --request PATCH --data "{\"shortName\": \"bxmTyAtapAX\"}"</v>
      </c>
    </row>
    <row r="140" spans="1:10" x14ac:dyDescent="0.2">
      <c r="A140" t="s">
        <v>1016</v>
      </c>
      <c r="B140" t="s">
        <v>4500</v>
      </c>
      <c r="C140" t="s">
        <v>4501</v>
      </c>
      <c r="D140" s="3" t="b">
        <f>NOT(ISNA(VLOOKUP(A140,des!B:B,1,FALSE)))</f>
        <v>1</v>
      </c>
      <c r="E140" s="3" t="str">
        <f>IF(D140,VLOOKUP(A140,des!B:Q,11,FALSE),"")</f>
        <v>Funding Source</v>
      </c>
      <c r="F140" s="3" t="b">
        <f t="shared" si="8"/>
        <v>1</v>
      </c>
      <c r="G140" s="3" t="str">
        <f t="shared" si="9"/>
        <v>dhis_api --api-version=27 --api-request='dataElements/x0xcQfeKk7W/name' --content-json --request PATCH --data "{\"name\": \"Funding Source\"}"</v>
      </c>
      <c r="H140" s="3" t="str">
        <f>IF(D140,VLOOKUP(A140,des!B:Q,12,FALSE),"")</f>
        <v>bxmTyAtapAX</v>
      </c>
      <c r="I140" s="3" t="b">
        <f t="shared" si="10"/>
        <v>1</v>
      </c>
      <c r="J140" s="3" t="str">
        <f t="shared" si="11"/>
        <v>dhis_api --api-version=27 --api-request='dataElements/x0xcQfeKk7W/shortName' --content-json --request PATCH --data "{\"shortName\": \"bxmTyAtapAX\"}"</v>
      </c>
    </row>
    <row r="141" spans="1:10" x14ac:dyDescent="0.2">
      <c r="A141" t="s">
        <v>1017</v>
      </c>
      <c r="B141" t="s">
        <v>4502</v>
      </c>
      <c r="C141" t="s">
        <v>4503</v>
      </c>
      <c r="D141" s="3" t="b">
        <f>NOT(ISNA(VLOOKUP(A141,des!B:B,1,FALSE)))</f>
        <v>1</v>
      </c>
      <c r="E141" s="3" t="str">
        <f>IF(D141,VLOOKUP(A141,des!B:Q,11,FALSE),"")</f>
        <v>default</v>
      </c>
      <c r="F141" s="3" t="b">
        <f t="shared" si="8"/>
        <v>1</v>
      </c>
      <c r="G141" s="3" t="str">
        <f t="shared" si="9"/>
        <v>dhis_api --api-version=27 --api-request='dataElements/ztSQJHYTtuc/name' --content-json --request PATCH --data "{\"name\": \"default\"}"</v>
      </c>
      <c r="H141" s="3" t="str">
        <f>IF(D141,VLOOKUP(A141,des!B:Q,12,FALSE),"")</f>
        <v>bjDvmb4bfuf</v>
      </c>
      <c r="I141" s="3" t="b">
        <f t="shared" si="10"/>
        <v>1</v>
      </c>
      <c r="J141" s="3" t="str">
        <f t="shared" si="11"/>
        <v>dhis_api --api-version=27 --api-request='dataElements/ztSQJHYTtuc/shortName' --content-json --request PATCH --data "{\"shortName\": \"bjDvmb4bfuf\"}"</v>
      </c>
    </row>
    <row r="142" spans="1:10" x14ac:dyDescent="0.2">
      <c r="A142" t="s">
        <v>1018</v>
      </c>
      <c r="B142" t="s">
        <v>4504</v>
      </c>
      <c r="C142" t="s">
        <v>4505</v>
      </c>
      <c r="D142" s="3" t="b">
        <f>NOT(ISNA(VLOOKUP(A142,des!B:B,1,FALSE)))</f>
        <v>1</v>
      </c>
      <c r="E142" s="3" t="str">
        <f>IF(D142,VLOOKUP(A142,des!B:Q,11,FALSE),"")</f>
        <v>default</v>
      </c>
      <c r="F142" s="3" t="b">
        <f t="shared" si="8"/>
        <v>1</v>
      </c>
      <c r="G142" s="3" t="str">
        <f t="shared" si="9"/>
        <v>dhis_api --api-version=27 --api-request='dataElements/HHHhfPLJdSq/name' --content-json --request PATCH --data "{\"name\": \"default\"}"</v>
      </c>
      <c r="H142" s="3" t="str">
        <f>IF(D142,VLOOKUP(A142,des!B:Q,12,FALSE),"")</f>
        <v>bjDvmb4bfuf</v>
      </c>
      <c r="I142" s="3" t="b">
        <f t="shared" si="10"/>
        <v>1</v>
      </c>
      <c r="J142" s="3" t="str">
        <f t="shared" si="11"/>
        <v>dhis_api --api-version=27 --api-request='dataElements/HHHhfPLJdSq/shortName' --content-json --request PATCH --data "{\"shortName\": \"bjDvmb4bfuf\"}"</v>
      </c>
    </row>
    <row r="143" spans="1:10" x14ac:dyDescent="0.2">
      <c r="A143" t="s">
        <v>4506</v>
      </c>
      <c r="B143" t="s">
        <v>4507</v>
      </c>
      <c r="C143" t="s">
        <v>4508</v>
      </c>
      <c r="D143" s="3" t="b">
        <f>NOT(ISNA(VLOOKUP(A143,des!B:B,1,FALSE)))</f>
        <v>0</v>
      </c>
      <c r="E143" s="3" t="str">
        <f>IF(D143,VLOOKUP(A143,des!B:Q,11,FALSE),"")</f>
        <v/>
      </c>
      <c r="F143" s="3" t="b">
        <f t="shared" si="8"/>
        <v>0</v>
      </c>
      <c r="G143" s="3" t="str">
        <f t="shared" si="9"/>
        <v/>
      </c>
      <c r="H143" s="3" t="str">
        <f>IF(D143,VLOOKUP(A143,des!B:Q,12,FALSE),"")</f>
        <v/>
      </c>
      <c r="I143" s="3" t="b">
        <f t="shared" si="10"/>
        <v>0</v>
      </c>
      <c r="J143" s="3" t="str">
        <f t="shared" si="11"/>
        <v/>
      </c>
    </row>
    <row r="144" spans="1:10" x14ac:dyDescent="0.2">
      <c r="A144" t="s">
        <v>1019</v>
      </c>
      <c r="B144" t="s">
        <v>4509</v>
      </c>
      <c r="C144" t="s">
        <v>4510</v>
      </c>
      <c r="D144" s="3" t="b">
        <f>NOT(ISNA(VLOOKUP(A144,des!B:B,1,FALSE)))</f>
        <v>1</v>
      </c>
      <c r="E144" s="3" t="str">
        <f>IF(D144,VLOOKUP(A144,des!B:Q,11,FALSE),"")</f>
        <v>default</v>
      </c>
      <c r="F144" s="3" t="b">
        <f t="shared" si="8"/>
        <v>1</v>
      </c>
      <c r="G144" s="3" t="str">
        <f t="shared" si="9"/>
        <v>dhis_api --api-version=27 --api-request='dataElements/B9xfslUVDV2/name' --content-json --request PATCH --data "{\"name\": \"default\"}"</v>
      </c>
      <c r="H144" s="3" t="str">
        <f>IF(D144,VLOOKUP(A144,des!B:Q,12,FALSE),"")</f>
        <v>bjDvmb4bfuf</v>
      </c>
      <c r="I144" s="3" t="b">
        <f t="shared" si="10"/>
        <v>1</v>
      </c>
      <c r="J144" s="3" t="str">
        <f t="shared" si="11"/>
        <v>dhis_api --api-version=27 --api-request='dataElements/B9xfslUVDV2/shortName' --content-json --request PATCH --data "{\"shortName\": \"bjDvmb4bfuf\"}"</v>
      </c>
    </row>
    <row r="145" spans="1:10" x14ac:dyDescent="0.2">
      <c r="A145" t="s">
        <v>4511</v>
      </c>
      <c r="B145" t="s">
        <v>4512</v>
      </c>
      <c r="C145" t="s">
        <v>4513</v>
      </c>
      <c r="D145" s="3" t="b">
        <f>NOT(ISNA(VLOOKUP(A145,des!B:B,1,FALSE)))</f>
        <v>0</v>
      </c>
      <c r="E145" s="3" t="str">
        <f>IF(D145,VLOOKUP(A145,des!B:Q,11,FALSE),"")</f>
        <v/>
      </c>
      <c r="F145" s="3" t="b">
        <f t="shared" si="8"/>
        <v>0</v>
      </c>
      <c r="G145" s="3" t="str">
        <f t="shared" si="9"/>
        <v/>
      </c>
      <c r="H145" s="3" t="str">
        <f>IF(D145,VLOOKUP(A145,des!B:Q,12,FALSE),"")</f>
        <v/>
      </c>
      <c r="I145" s="3" t="b">
        <f t="shared" si="10"/>
        <v>0</v>
      </c>
      <c r="J145" s="3" t="str">
        <f t="shared" si="11"/>
        <v/>
      </c>
    </row>
    <row r="146" spans="1:10" x14ac:dyDescent="0.2">
      <c r="A146" t="s">
        <v>1020</v>
      </c>
      <c r="B146" t="s">
        <v>4514</v>
      </c>
      <c r="C146" t="s">
        <v>4515</v>
      </c>
      <c r="D146" s="3" t="b">
        <f>NOT(ISNA(VLOOKUP(A146,des!B:B,1,FALSE)))</f>
        <v>1</v>
      </c>
      <c r="E146" s="3" t="str">
        <f>IF(D146,VLOOKUP(A146,des!B:Q,11,FALSE),"")</f>
        <v>default</v>
      </c>
      <c r="F146" s="3" t="b">
        <f t="shared" si="8"/>
        <v>1</v>
      </c>
      <c r="G146" s="3" t="str">
        <f t="shared" si="9"/>
        <v>dhis_api --api-version=27 --api-request='dataElements/AwXufUVnVtb/name' --content-json --request PATCH --data "{\"name\": \"default\"}"</v>
      </c>
      <c r="H146" s="3" t="str">
        <f>IF(D146,VLOOKUP(A146,des!B:Q,12,FALSE),"")</f>
        <v>bjDvmb4bfuf</v>
      </c>
      <c r="I146" s="3" t="b">
        <f t="shared" si="10"/>
        <v>1</v>
      </c>
      <c r="J146" s="3" t="str">
        <f t="shared" si="11"/>
        <v>dhis_api --api-version=27 --api-request='dataElements/AwXufUVnVtb/shortName' --content-json --request PATCH --data "{\"shortName\": \"bjDvmb4bfuf\"}"</v>
      </c>
    </row>
    <row r="147" spans="1:10" x14ac:dyDescent="0.2">
      <c r="A147" t="s">
        <v>1021</v>
      </c>
      <c r="B147" t="s">
        <v>4516</v>
      </c>
      <c r="C147" t="s">
        <v>4517</v>
      </c>
      <c r="D147" s="3" t="b">
        <f>NOT(ISNA(VLOOKUP(A147,des!B:B,1,FALSE)))</f>
        <v>1</v>
      </c>
      <c r="E147" s="3" t="str">
        <f>IF(D147,VLOOKUP(A147,des!B:Q,11,FALSE),"")</f>
        <v>Component By Partner Type</v>
      </c>
      <c r="F147" s="3" t="b">
        <f t="shared" si="8"/>
        <v>1</v>
      </c>
      <c r="G147" s="3" t="str">
        <f t="shared" si="9"/>
        <v>dhis_api --api-version=27 --api-request='dataElements/dR1lhBXWV0A/name' --content-json --request PATCH --data "{\"name\": \"Component By Partner Type\"}"</v>
      </c>
      <c r="H147" s="3" t="str">
        <f>IF(D147,VLOOKUP(A147,des!B:Q,12,FALSE),"")</f>
        <v>ZZyCnezJooy</v>
      </c>
      <c r="I147" s="3" t="b">
        <f t="shared" si="10"/>
        <v>1</v>
      </c>
      <c r="J147" s="3" t="str">
        <f t="shared" si="11"/>
        <v>dhis_api --api-version=27 --api-request='dataElements/dR1lhBXWV0A/shortName' --content-json --request PATCH --data "{\"shortName\": \"ZZyCnezJooy\"}"</v>
      </c>
    </row>
    <row r="148" spans="1:10" x14ac:dyDescent="0.2">
      <c r="A148" t="s">
        <v>1022</v>
      </c>
      <c r="B148" t="s">
        <v>4518</v>
      </c>
      <c r="C148" t="s">
        <v>4519</v>
      </c>
      <c r="D148" s="3" t="b">
        <f>NOT(ISNA(VLOOKUP(A148,des!B:B,1,FALSE)))</f>
        <v>1</v>
      </c>
      <c r="E148" s="3" t="str">
        <f>IF(D148,VLOOKUP(A148,des!B:Q,11,FALSE),"")</f>
        <v>Component By Partner Type</v>
      </c>
      <c r="F148" s="3" t="b">
        <f t="shared" si="8"/>
        <v>1</v>
      </c>
      <c r="G148" s="3" t="str">
        <f t="shared" si="9"/>
        <v>dhis_api --api-version=27 --api-request='dataElements/W2mreHrElSE/name' --content-json --request PATCH --data "{\"name\": \"Component By Partner Type\"}"</v>
      </c>
      <c r="H148" s="3" t="str">
        <f>IF(D148,VLOOKUP(A148,des!B:Q,12,FALSE),"")</f>
        <v>ZZyCnezJooy</v>
      </c>
      <c r="I148" s="3" t="b">
        <f t="shared" si="10"/>
        <v>1</v>
      </c>
      <c r="J148" s="3" t="str">
        <f t="shared" si="11"/>
        <v>dhis_api --api-version=27 --api-request='dataElements/W2mreHrElSE/shortName' --content-json --request PATCH --data "{\"shortName\": \"ZZyCnezJooy\"}"</v>
      </c>
    </row>
    <row r="149" spans="1:10" x14ac:dyDescent="0.2">
      <c r="A149" t="s">
        <v>1023</v>
      </c>
      <c r="B149" t="s">
        <v>4520</v>
      </c>
      <c r="C149" t="s">
        <v>4521</v>
      </c>
      <c r="D149" s="3" t="b">
        <f>NOT(ISNA(VLOOKUP(A149,des!B:B,1,FALSE)))</f>
        <v>1</v>
      </c>
      <c r="E149" s="3" t="str">
        <f>IF(D149,VLOOKUP(A149,des!B:Q,11,FALSE),"")</f>
        <v>default</v>
      </c>
      <c r="F149" s="3" t="b">
        <f t="shared" si="8"/>
        <v>1</v>
      </c>
      <c r="G149" s="3" t="str">
        <f t="shared" si="9"/>
        <v>dhis_api --api-version=27 --api-request='dataElements/s3MSspm9Txo/name' --content-json --request PATCH --data "{\"name\": \"default\"}"</v>
      </c>
      <c r="H149" s="3" t="str">
        <f>IF(D149,VLOOKUP(A149,des!B:Q,12,FALSE),"")</f>
        <v>bjDvmb4bfuf</v>
      </c>
      <c r="I149" s="3" t="b">
        <f t="shared" si="10"/>
        <v>1</v>
      </c>
      <c r="J149" s="3" t="str">
        <f t="shared" si="11"/>
        <v>dhis_api --api-version=27 --api-request='dataElements/s3MSspm9Txo/shortName' --content-json --request PATCH --data "{\"shortName\": \"bjDvmb4bfuf\"}"</v>
      </c>
    </row>
    <row r="150" spans="1:10" x14ac:dyDescent="0.2">
      <c r="A150" t="s">
        <v>4522</v>
      </c>
      <c r="B150" t="s">
        <v>4523</v>
      </c>
      <c r="C150" t="s">
        <v>4524</v>
      </c>
      <c r="D150" s="3" t="b">
        <f>NOT(ISNA(VLOOKUP(A150,des!B:B,1,FALSE)))</f>
        <v>0</v>
      </c>
      <c r="E150" s="3" t="str">
        <f>IF(D150,VLOOKUP(A150,des!B:Q,11,FALSE),"")</f>
        <v/>
      </c>
      <c r="F150" s="3" t="b">
        <f t="shared" si="8"/>
        <v>0</v>
      </c>
      <c r="G150" s="3" t="str">
        <f t="shared" si="9"/>
        <v/>
      </c>
      <c r="H150" s="3" t="str">
        <f>IF(D150,VLOOKUP(A150,des!B:Q,12,FALSE),"")</f>
        <v/>
      </c>
      <c r="I150" s="3" t="b">
        <f t="shared" si="10"/>
        <v>0</v>
      </c>
      <c r="J150" s="3" t="str">
        <f t="shared" si="11"/>
        <v/>
      </c>
    </row>
    <row r="151" spans="1:10" x14ac:dyDescent="0.2">
      <c r="A151" t="s">
        <v>1024</v>
      </c>
      <c r="B151" t="s">
        <v>4525</v>
      </c>
      <c r="C151" t="s">
        <v>4526</v>
      </c>
      <c r="D151" s="3" t="b">
        <f>NOT(ISNA(VLOOKUP(A151,des!B:B,1,FALSE)))</f>
        <v>1</v>
      </c>
      <c r="E151" s="3" t="str">
        <f>IF(D151,VLOOKUP(A151,des!B:Q,11,FALSE),"")</f>
        <v>default</v>
      </c>
      <c r="F151" s="3" t="b">
        <f t="shared" si="8"/>
        <v>1</v>
      </c>
      <c r="G151" s="3" t="str">
        <f t="shared" si="9"/>
        <v>dhis_api --api-version=27 --api-request='dataElements/GOIvBEjZ8QT/name' --content-json --request PATCH --data "{\"name\": \"default\"}"</v>
      </c>
      <c r="H151" s="3" t="str">
        <f>IF(D151,VLOOKUP(A151,des!B:Q,12,FALSE),"")</f>
        <v>bjDvmb4bfuf</v>
      </c>
      <c r="I151" s="3" t="b">
        <f t="shared" si="10"/>
        <v>1</v>
      </c>
      <c r="J151" s="3" t="str">
        <f t="shared" si="11"/>
        <v>dhis_api --api-version=27 --api-request='dataElements/GOIvBEjZ8QT/shortName' --content-json --request PATCH --data "{\"shortName\": \"bjDvmb4bfuf\"}"</v>
      </c>
    </row>
    <row r="152" spans="1:10" x14ac:dyDescent="0.2">
      <c r="A152" t="s">
        <v>4527</v>
      </c>
      <c r="B152" t="s">
        <v>4528</v>
      </c>
      <c r="C152" t="s">
        <v>4529</v>
      </c>
      <c r="D152" s="3" t="b">
        <f>NOT(ISNA(VLOOKUP(A152,des!B:B,1,FALSE)))</f>
        <v>0</v>
      </c>
      <c r="E152" s="3" t="str">
        <f>IF(D152,VLOOKUP(A152,des!B:Q,11,FALSE),"")</f>
        <v/>
      </c>
      <c r="F152" s="3" t="b">
        <f t="shared" si="8"/>
        <v>0</v>
      </c>
      <c r="G152" s="3" t="str">
        <f t="shared" si="9"/>
        <v/>
      </c>
      <c r="H152" s="3" t="str">
        <f>IF(D152,VLOOKUP(A152,des!B:Q,12,FALSE),"")</f>
        <v/>
      </c>
      <c r="I152" s="3" t="b">
        <f t="shared" si="10"/>
        <v>0</v>
      </c>
      <c r="J152" s="3" t="str">
        <f t="shared" si="11"/>
        <v/>
      </c>
    </row>
    <row r="153" spans="1:10" x14ac:dyDescent="0.2">
      <c r="A153" t="s">
        <v>1025</v>
      </c>
      <c r="B153" t="s">
        <v>4530</v>
      </c>
      <c r="C153" t="s">
        <v>4531</v>
      </c>
      <c r="D153" s="3" t="b">
        <f>NOT(ISNA(VLOOKUP(A153,des!B:B,1,FALSE)))</f>
        <v>1</v>
      </c>
      <c r="E153" s="3" t="str">
        <f>IF(D153,VLOOKUP(A153,des!B:Q,11,FALSE),"")</f>
        <v>default</v>
      </c>
      <c r="F153" s="3" t="b">
        <f t="shared" si="8"/>
        <v>1</v>
      </c>
      <c r="G153" s="3" t="str">
        <f t="shared" si="9"/>
        <v>dhis_api --api-version=27 --api-request='dataElements/grahnW0HS2Q/name' --content-json --request PATCH --data "{\"name\": \"default\"}"</v>
      </c>
      <c r="H153" s="3" t="str">
        <f>IF(D153,VLOOKUP(A153,des!B:Q,12,FALSE),"")</f>
        <v>bjDvmb4bfuf</v>
      </c>
      <c r="I153" s="3" t="b">
        <f t="shared" si="10"/>
        <v>1</v>
      </c>
      <c r="J153" s="3" t="str">
        <f t="shared" si="11"/>
        <v>dhis_api --api-version=27 --api-request='dataElements/grahnW0HS2Q/shortName' --content-json --request PATCH --data "{\"shortName\": \"bjDvmb4bfuf\"}"</v>
      </c>
    </row>
    <row r="154" spans="1:10" x14ac:dyDescent="0.2">
      <c r="A154" t="s">
        <v>1026</v>
      </c>
      <c r="B154" t="s">
        <v>4532</v>
      </c>
      <c r="C154" t="s">
        <v>4533</v>
      </c>
      <c r="D154" s="3" t="b">
        <f>NOT(ISNA(VLOOKUP(A154,des!B:B,1,FALSE)))</f>
        <v>1</v>
      </c>
      <c r="E154" s="3" t="str">
        <f>IF(D154,VLOOKUP(A154,des!B:Q,11,FALSE),"")</f>
        <v>default</v>
      </c>
      <c r="F154" s="3" t="b">
        <f t="shared" si="8"/>
        <v>1</v>
      </c>
      <c r="G154" s="3" t="str">
        <f t="shared" si="9"/>
        <v>dhis_api --api-version=27 --api-request='dataElements/eKAAuRJj8Zb/name' --content-json --request PATCH --data "{\"name\": \"default\"}"</v>
      </c>
      <c r="H154" s="3" t="str">
        <f>IF(D154,VLOOKUP(A154,des!B:Q,12,FALSE),"")</f>
        <v>bjDvmb4bfuf</v>
      </c>
      <c r="I154" s="3" t="b">
        <f t="shared" si="10"/>
        <v>1</v>
      </c>
      <c r="J154" s="3" t="str">
        <f t="shared" si="11"/>
        <v>dhis_api --api-version=27 --api-request='dataElements/eKAAuRJj8Zb/shortName' --content-json --request PATCH --data "{\"shortName\": \"bjDvmb4bfuf\"}"</v>
      </c>
    </row>
    <row r="155" spans="1:10" x14ac:dyDescent="0.2">
      <c r="A155" t="s">
        <v>1027</v>
      </c>
      <c r="B155" t="s">
        <v>4534</v>
      </c>
      <c r="C155" t="s">
        <v>4535</v>
      </c>
      <c r="D155" s="3" t="b">
        <f>NOT(ISNA(VLOOKUP(A155,des!B:B,1,FALSE)))</f>
        <v>1</v>
      </c>
      <c r="E155" s="3" t="str">
        <f>IF(D155,VLOOKUP(A155,des!B:Q,11,FALSE),"")</f>
        <v>Age (&lt;15,15+) and Sex</v>
      </c>
      <c r="F155" s="3" t="b">
        <f t="shared" si="8"/>
        <v>1</v>
      </c>
      <c r="G155" s="3" t="str">
        <f t="shared" si="9"/>
        <v>dhis_api --api-version=27 --api-request='dataElements/Jo8zXAFMJT9/name' --content-json --request PATCH --data "{\"name\": \"Age (&lt;15,15+) and Sex\"}"</v>
      </c>
      <c r="H155" s="3" t="str">
        <f>IF(D155,VLOOKUP(A155,des!B:Q,12,FALSE),"")</f>
        <v>k3grWTtJnvC</v>
      </c>
      <c r="I155" s="3" t="b">
        <f t="shared" si="10"/>
        <v>1</v>
      </c>
      <c r="J155" s="3" t="str">
        <f t="shared" si="11"/>
        <v>dhis_api --api-version=27 --api-request='dataElements/Jo8zXAFMJT9/shortName' --content-json --request PATCH --data "{\"shortName\": \"k3grWTtJnvC\"}"</v>
      </c>
    </row>
    <row r="156" spans="1:10" x14ac:dyDescent="0.2">
      <c r="A156" t="s">
        <v>1028</v>
      </c>
      <c r="B156" t="s">
        <v>4536</v>
      </c>
      <c r="C156" t="s">
        <v>4537</v>
      </c>
      <c r="D156" s="3" t="b">
        <f>NOT(ISNA(VLOOKUP(A156,des!B:B,1,FALSE)))</f>
        <v>1</v>
      </c>
      <c r="E156" s="3" t="str">
        <f>IF(D156,VLOOKUP(A156,des!B:Q,11,FALSE),"")</f>
        <v>Age (&lt;15,15+) and Sex</v>
      </c>
      <c r="F156" s="3" t="b">
        <f t="shared" si="8"/>
        <v>1</v>
      </c>
      <c r="G156" s="3" t="str">
        <f t="shared" si="9"/>
        <v>dhis_api --api-version=27 --api-request='dataElements/Yqmh2k2yd41/name' --content-json --request PATCH --data "{\"name\": \"Age (&lt;15,15+) and Sex\"}"</v>
      </c>
      <c r="H156" s="3" t="str">
        <f>IF(D156,VLOOKUP(A156,des!B:Q,12,FALSE),"")</f>
        <v>k3grWTtJnvC</v>
      </c>
      <c r="I156" s="3" t="b">
        <f t="shared" si="10"/>
        <v>1</v>
      </c>
      <c r="J156" s="3" t="str">
        <f t="shared" si="11"/>
        <v>dhis_api --api-version=27 --api-request='dataElements/Yqmh2k2yd41/shortName' --content-json --request PATCH --data "{\"shortName\": \"k3grWTtJnvC\"}"</v>
      </c>
    </row>
    <row r="157" spans="1:10" x14ac:dyDescent="0.2">
      <c r="A157" t="s">
        <v>1029</v>
      </c>
      <c r="B157" t="s">
        <v>4538</v>
      </c>
      <c r="C157" t="s">
        <v>4539</v>
      </c>
      <c r="D157" s="3" t="b">
        <f>NOT(ISNA(VLOOKUP(A157,des!B:B,1,FALSE)))</f>
        <v>1</v>
      </c>
      <c r="E157" s="3" t="str">
        <f>IF(D157,VLOOKUP(A157,des!B:Q,11,FALSE),"")</f>
        <v>default</v>
      </c>
      <c r="F157" s="3" t="b">
        <f t="shared" si="8"/>
        <v>1</v>
      </c>
      <c r="G157" s="3" t="str">
        <f t="shared" si="9"/>
        <v>dhis_api --api-version=27 --api-request='dataElements/Sz51sxoxnN3/name' --content-json --request PATCH --data "{\"name\": \"default\"}"</v>
      </c>
      <c r="H157" s="3" t="str">
        <f>IF(D157,VLOOKUP(A157,des!B:Q,12,FALSE),"")</f>
        <v>bjDvmb4bfuf</v>
      </c>
      <c r="I157" s="3" t="b">
        <f t="shared" si="10"/>
        <v>1</v>
      </c>
      <c r="J157" s="3" t="str">
        <f t="shared" si="11"/>
        <v>dhis_api --api-version=27 --api-request='dataElements/Sz51sxoxnN3/shortName' --content-json --request PATCH --data "{\"shortName\": \"bjDvmb4bfuf\"}"</v>
      </c>
    </row>
    <row r="158" spans="1:10" x14ac:dyDescent="0.2">
      <c r="A158" t="s">
        <v>1030</v>
      </c>
      <c r="B158" t="s">
        <v>4540</v>
      </c>
      <c r="C158" t="s">
        <v>4541</v>
      </c>
      <c r="D158" s="3" t="b">
        <f>NOT(ISNA(VLOOKUP(A158,des!B:B,1,FALSE)))</f>
        <v>1</v>
      </c>
      <c r="E158" s="3" t="str">
        <f>IF(D158,VLOOKUP(A158,des!B:Q,11,FALSE),"")</f>
        <v>default</v>
      </c>
      <c r="F158" s="3" t="b">
        <f t="shared" si="8"/>
        <v>1</v>
      </c>
      <c r="G158" s="3" t="str">
        <f t="shared" si="9"/>
        <v>dhis_api --api-version=27 --api-request='dataElements/DuHErbNxlj8/name' --content-json --request PATCH --data "{\"name\": \"default\"}"</v>
      </c>
      <c r="H158" s="3" t="str">
        <f>IF(D158,VLOOKUP(A158,des!B:Q,12,FALSE),"")</f>
        <v>bjDvmb4bfuf</v>
      </c>
      <c r="I158" s="3" t="b">
        <f t="shared" si="10"/>
        <v>1</v>
      </c>
      <c r="J158" s="3" t="str">
        <f t="shared" si="11"/>
        <v>dhis_api --api-version=27 --api-request='dataElements/DuHErbNxlj8/shortName' --content-json --request PATCH --data "{\"shortName\": \"bjDvmb4bfuf\"}"</v>
      </c>
    </row>
    <row r="159" spans="1:10" x14ac:dyDescent="0.2">
      <c r="A159" t="s">
        <v>1031</v>
      </c>
      <c r="B159" t="s">
        <v>4542</v>
      </c>
      <c r="C159" t="s">
        <v>4543</v>
      </c>
      <c r="D159" s="3" t="b">
        <f>NOT(ISNA(VLOOKUP(A159,des!B:B,1,FALSE)))</f>
        <v>1</v>
      </c>
      <c r="E159" s="3" t="str">
        <f>IF(D159,VLOOKUP(A159,des!B:Q,11,FALSE),"")</f>
        <v>default</v>
      </c>
      <c r="F159" s="3" t="b">
        <f t="shared" si="8"/>
        <v>1</v>
      </c>
      <c r="G159" s="3" t="str">
        <f t="shared" si="9"/>
        <v>dhis_api --api-version=27 --api-request='dataElements/DjD5K1XeJqx/name' --content-json --request PATCH --data "{\"name\": \"default\"}"</v>
      </c>
      <c r="H159" s="3" t="str">
        <f>IF(D159,VLOOKUP(A159,des!B:Q,12,FALSE),"")</f>
        <v>bjDvmb4bfuf</v>
      </c>
      <c r="I159" s="3" t="b">
        <f t="shared" si="10"/>
        <v>1</v>
      </c>
      <c r="J159" s="3" t="str">
        <f t="shared" si="11"/>
        <v>dhis_api --api-version=27 --api-request='dataElements/DjD5K1XeJqx/shortName' --content-json --request PATCH --data "{\"shortName\": \"bjDvmb4bfuf\"}"</v>
      </c>
    </row>
    <row r="160" spans="1:10" x14ac:dyDescent="0.2">
      <c r="A160" t="s">
        <v>1032</v>
      </c>
      <c r="B160" t="s">
        <v>4544</v>
      </c>
      <c r="C160" t="s">
        <v>4545</v>
      </c>
      <c r="D160" s="3" t="b">
        <f>NOT(ISNA(VLOOKUP(A160,des!B:B,1,FALSE)))</f>
        <v>1</v>
      </c>
      <c r="E160" s="3" t="str">
        <f>IF(D160,VLOOKUP(A160,des!B:Q,11,FALSE),"")</f>
        <v>Sex</v>
      </c>
      <c r="F160" s="3" t="b">
        <f t="shared" si="8"/>
        <v>1</v>
      </c>
      <c r="G160" s="3" t="str">
        <f t="shared" si="9"/>
        <v>dhis_api --api-version=27 --api-request='dataElements/fucCEyRS6UD/name' --content-json --request PATCH --data "{\"name\": \"Sex\"}"</v>
      </c>
      <c r="H160" s="3" t="str">
        <f>IF(D160,VLOOKUP(A160,des!B:Q,12,FALSE),"")</f>
        <v>R1rzmp9ROky</v>
      </c>
      <c r="I160" s="3" t="b">
        <f t="shared" si="10"/>
        <v>1</v>
      </c>
      <c r="J160" s="3" t="str">
        <f t="shared" si="11"/>
        <v>dhis_api --api-version=27 --api-request='dataElements/fucCEyRS6UD/shortName' --content-json --request PATCH --data "{\"shortName\": \"R1rzmp9ROky\"}"</v>
      </c>
    </row>
    <row r="161" spans="1:10" x14ac:dyDescent="0.2">
      <c r="A161" t="s">
        <v>1033</v>
      </c>
      <c r="B161" t="s">
        <v>4546</v>
      </c>
      <c r="C161" t="s">
        <v>4547</v>
      </c>
      <c r="D161" s="3" t="b">
        <f>NOT(ISNA(VLOOKUP(A161,des!B:B,1,FALSE)))</f>
        <v>1</v>
      </c>
      <c r="E161" s="3" t="str">
        <f>IF(D161,VLOOKUP(A161,des!B:Q,11,FALSE),"")</f>
        <v>Sex</v>
      </c>
      <c r="F161" s="3" t="b">
        <f t="shared" si="8"/>
        <v>1</v>
      </c>
      <c r="G161" s="3" t="str">
        <f t="shared" si="9"/>
        <v>dhis_api --api-version=27 --api-request='dataElements/brInmpKZ1wR/name' --content-json --request PATCH --data "{\"name\": \"Sex\"}"</v>
      </c>
      <c r="H161" s="3" t="str">
        <f>IF(D161,VLOOKUP(A161,des!B:Q,12,FALSE),"")</f>
        <v>R1rzmp9ROky</v>
      </c>
      <c r="I161" s="3" t="b">
        <f t="shared" si="10"/>
        <v>1</v>
      </c>
      <c r="J161" s="3" t="str">
        <f t="shared" si="11"/>
        <v>dhis_api --api-version=27 --api-request='dataElements/brInmpKZ1wR/shortName' --content-json --request PATCH --data "{\"shortName\": \"R1rzmp9ROky\"}"</v>
      </c>
    </row>
    <row r="162" spans="1:10" x14ac:dyDescent="0.2">
      <c r="A162" t="s">
        <v>1034</v>
      </c>
      <c r="B162" t="s">
        <v>4548</v>
      </c>
      <c r="C162" t="s">
        <v>4549</v>
      </c>
      <c r="D162" s="3" t="b">
        <f>NOT(ISNA(VLOOKUP(A162,des!B:B,1,FALSE)))</f>
        <v>1</v>
      </c>
      <c r="E162" s="3" t="str">
        <f>IF(D162,VLOOKUP(A162,des!B:Q,11,FALSE),"")</f>
        <v>default</v>
      </c>
      <c r="F162" s="3" t="b">
        <f t="shared" si="8"/>
        <v>1</v>
      </c>
      <c r="G162" s="3" t="str">
        <f t="shared" si="9"/>
        <v>dhis_api --api-version=27 --api-request='dataElements/jXKCOKeZsMR/name' --content-json --request PATCH --data "{\"name\": \"default\"}"</v>
      </c>
      <c r="H162" s="3" t="str">
        <f>IF(D162,VLOOKUP(A162,des!B:Q,12,FALSE),"")</f>
        <v>bjDvmb4bfuf</v>
      </c>
      <c r="I162" s="3" t="b">
        <f t="shared" si="10"/>
        <v>1</v>
      </c>
      <c r="J162" s="3" t="str">
        <f t="shared" si="11"/>
        <v>dhis_api --api-version=27 --api-request='dataElements/jXKCOKeZsMR/shortName' --content-json --request PATCH --data "{\"shortName\": \"bjDvmb4bfuf\"}"</v>
      </c>
    </row>
    <row r="163" spans="1:10" x14ac:dyDescent="0.2">
      <c r="A163" t="s">
        <v>1035</v>
      </c>
      <c r="B163" t="s">
        <v>4550</v>
      </c>
      <c r="C163" t="s">
        <v>4551</v>
      </c>
      <c r="D163" s="3" t="b">
        <f>NOT(ISNA(VLOOKUP(A163,des!B:B,1,FALSE)))</f>
        <v>1</v>
      </c>
      <c r="E163" s="3" t="str">
        <f>IF(D163,VLOOKUP(A163,des!B:Q,11,FALSE),"")</f>
        <v>default</v>
      </c>
      <c r="F163" s="3" t="b">
        <f t="shared" si="8"/>
        <v>1</v>
      </c>
      <c r="G163" s="3" t="str">
        <f t="shared" si="9"/>
        <v>dhis_api --api-version=27 --api-request='dataElements/FRl9YR8LwNv/name' --content-json --request PATCH --data "{\"name\": \"default\"}"</v>
      </c>
      <c r="H163" s="3" t="str">
        <f>IF(D163,VLOOKUP(A163,des!B:Q,12,FALSE),"")</f>
        <v>bjDvmb4bfuf</v>
      </c>
      <c r="I163" s="3" t="b">
        <f t="shared" si="10"/>
        <v>1</v>
      </c>
      <c r="J163" s="3" t="str">
        <f t="shared" si="11"/>
        <v>dhis_api --api-version=27 --api-request='dataElements/FRl9YR8LwNv/shortName' --content-json --request PATCH --data "{\"shortName\": \"bjDvmb4bfuf\"}"</v>
      </c>
    </row>
    <row r="164" spans="1:10" x14ac:dyDescent="0.2">
      <c r="A164" t="s">
        <v>1036</v>
      </c>
      <c r="B164" t="s">
        <v>4552</v>
      </c>
      <c r="C164" t="s">
        <v>4553</v>
      </c>
      <c r="D164" s="3" t="b">
        <f>NOT(ISNA(VLOOKUP(A164,des!B:B,1,FALSE)))</f>
        <v>1</v>
      </c>
      <c r="E164" s="3" t="str">
        <f>IF(D164,VLOOKUP(A164,des!B:Q,11,FALSE),"")</f>
        <v>default</v>
      </c>
      <c r="F164" s="3" t="b">
        <f t="shared" si="8"/>
        <v>1</v>
      </c>
      <c r="G164" s="3" t="str">
        <f t="shared" si="9"/>
        <v>dhis_api --api-version=27 --api-request='dataElements/UNXILkMuVZz/name' --content-json --request PATCH --data "{\"name\": \"default\"}"</v>
      </c>
      <c r="H164" s="3" t="str">
        <f>IF(D164,VLOOKUP(A164,des!B:Q,12,FALSE),"")</f>
        <v>bjDvmb4bfuf</v>
      </c>
      <c r="I164" s="3" t="b">
        <f t="shared" si="10"/>
        <v>1</v>
      </c>
      <c r="J164" s="3" t="str">
        <f t="shared" si="11"/>
        <v>dhis_api --api-version=27 --api-request='dataElements/UNXILkMuVZz/shortName' --content-json --request PATCH --data "{\"shortName\": \"bjDvmb4bfuf\"}"</v>
      </c>
    </row>
    <row r="165" spans="1:10" x14ac:dyDescent="0.2">
      <c r="A165" t="s">
        <v>4554</v>
      </c>
      <c r="B165" t="s">
        <v>4555</v>
      </c>
      <c r="C165" t="s">
        <v>4555</v>
      </c>
      <c r="D165" s="3" t="b">
        <f>NOT(ISNA(VLOOKUP(A165,des!B:B,1,FALSE)))</f>
        <v>0</v>
      </c>
      <c r="E165" s="3" t="str">
        <f>IF(D165,VLOOKUP(A165,des!B:Q,11,FALSE),"")</f>
        <v/>
      </c>
      <c r="F165" s="3" t="b">
        <f t="shared" si="8"/>
        <v>0</v>
      </c>
      <c r="G165" s="3" t="str">
        <f t="shared" si="9"/>
        <v/>
      </c>
      <c r="H165" s="3" t="str">
        <f>IF(D165,VLOOKUP(A165,des!B:Q,12,FALSE),"")</f>
        <v/>
      </c>
      <c r="I165" s="3" t="b">
        <f t="shared" si="10"/>
        <v>0</v>
      </c>
      <c r="J165" s="3" t="str">
        <f t="shared" si="11"/>
        <v/>
      </c>
    </row>
    <row r="166" spans="1:10" x14ac:dyDescent="0.2">
      <c r="A166" t="s">
        <v>4556</v>
      </c>
      <c r="B166" t="s">
        <v>4557</v>
      </c>
      <c r="C166" t="s">
        <v>4558</v>
      </c>
      <c r="D166" s="3" t="b">
        <f>NOT(ISNA(VLOOKUP(A166,des!B:B,1,FALSE)))</f>
        <v>0</v>
      </c>
      <c r="E166" s="3" t="str">
        <f>IF(D166,VLOOKUP(A166,des!B:Q,11,FALSE),"")</f>
        <v/>
      </c>
      <c r="F166" s="3" t="b">
        <f t="shared" si="8"/>
        <v>0</v>
      </c>
      <c r="G166" s="3" t="str">
        <f t="shared" si="9"/>
        <v/>
      </c>
      <c r="H166" s="3" t="str">
        <f>IF(D166,VLOOKUP(A166,des!B:Q,12,FALSE),"")</f>
        <v/>
      </c>
      <c r="I166" s="3" t="b">
        <f t="shared" si="10"/>
        <v>0</v>
      </c>
      <c r="J166" s="3" t="str">
        <f t="shared" si="11"/>
        <v/>
      </c>
    </row>
    <row r="167" spans="1:10" x14ac:dyDescent="0.2">
      <c r="A167" t="s">
        <v>4559</v>
      </c>
      <c r="B167" t="s">
        <v>4560</v>
      </c>
      <c r="C167" t="s">
        <v>4561</v>
      </c>
      <c r="D167" s="3" t="b">
        <f>NOT(ISNA(VLOOKUP(A167,des!B:B,1,FALSE)))</f>
        <v>0</v>
      </c>
      <c r="E167" s="3" t="str">
        <f>IF(D167,VLOOKUP(A167,des!B:Q,11,FALSE),"")</f>
        <v/>
      </c>
      <c r="F167" s="3" t="b">
        <f t="shared" si="8"/>
        <v>0</v>
      </c>
      <c r="G167" s="3" t="str">
        <f t="shared" si="9"/>
        <v/>
      </c>
      <c r="H167" s="3" t="str">
        <f>IF(D167,VLOOKUP(A167,des!B:Q,12,FALSE),"")</f>
        <v/>
      </c>
      <c r="I167" s="3" t="b">
        <f t="shared" si="10"/>
        <v>0</v>
      </c>
      <c r="J167" s="3" t="str">
        <f t="shared" si="11"/>
        <v/>
      </c>
    </row>
    <row r="168" spans="1:10" x14ac:dyDescent="0.2">
      <c r="A168" t="s">
        <v>4562</v>
      </c>
      <c r="B168" t="s">
        <v>4563</v>
      </c>
      <c r="C168" t="s">
        <v>4563</v>
      </c>
      <c r="D168" s="3" t="b">
        <f>NOT(ISNA(VLOOKUP(A168,des!B:B,1,FALSE)))</f>
        <v>0</v>
      </c>
      <c r="E168" s="3" t="str">
        <f>IF(D168,VLOOKUP(A168,des!B:Q,11,FALSE),"")</f>
        <v/>
      </c>
      <c r="F168" s="3" t="b">
        <f t="shared" si="8"/>
        <v>0</v>
      </c>
      <c r="G168" s="3" t="str">
        <f t="shared" si="9"/>
        <v/>
      </c>
      <c r="H168" s="3" t="str">
        <f>IF(D168,VLOOKUP(A168,des!B:Q,12,FALSE),"")</f>
        <v/>
      </c>
      <c r="I168" s="3" t="b">
        <f t="shared" si="10"/>
        <v>0</v>
      </c>
      <c r="J168" s="3" t="str">
        <f t="shared" si="11"/>
        <v/>
      </c>
    </row>
    <row r="169" spans="1:10" x14ac:dyDescent="0.2">
      <c r="A169" t="s">
        <v>4564</v>
      </c>
      <c r="B169" t="s">
        <v>4565</v>
      </c>
      <c r="C169" t="s">
        <v>4565</v>
      </c>
      <c r="D169" s="3" t="b">
        <f>NOT(ISNA(VLOOKUP(A169,des!B:B,1,FALSE)))</f>
        <v>0</v>
      </c>
      <c r="E169" s="3" t="str">
        <f>IF(D169,VLOOKUP(A169,des!B:Q,11,FALSE),"")</f>
        <v/>
      </c>
      <c r="F169" s="3" t="b">
        <f t="shared" si="8"/>
        <v>0</v>
      </c>
      <c r="G169" s="3" t="str">
        <f t="shared" si="9"/>
        <v/>
      </c>
      <c r="H169" s="3" t="str">
        <f>IF(D169,VLOOKUP(A169,des!B:Q,12,FALSE),"")</f>
        <v/>
      </c>
      <c r="I169" s="3" t="b">
        <f t="shared" si="10"/>
        <v>0</v>
      </c>
      <c r="J169" s="3" t="str">
        <f t="shared" si="11"/>
        <v/>
      </c>
    </row>
    <row r="170" spans="1:10" x14ac:dyDescent="0.2">
      <c r="A170" t="s">
        <v>4566</v>
      </c>
      <c r="B170" t="s">
        <v>4567</v>
      </c>
      <c r="C170" t="s">
        <v>4567</v>
      </c>
      <c r="D170" s="3" t="b">
        <f>NOT(ISNA(VLOOKUP(A170,des!B:B,1,FALSE)))</f>
        <v>0</v>
      </c>
      <c r="E170" s="3" t="str">
        <f>IF(D170,VLOOKUP(A170,des!B:Q,11,FALSE),"")</f>
        <v/>
      </c>
      <c r="F170" s="3" t="b">
        <f t="shared" si="8"/>
        <v>0</v>
      </c>
      <c r="G170" s="3" t="str">
        <f t="shared" si="9"/>
        <v/>
      </c>
      <c r="H170" s="3" t="str">
        <f>IF(D170,VLOOKUP(A170,des!B:Q,12,FALSE),"")</f>
        <v/>
      </c>
      <c r="I170" s="3" t="b">
        <f t="shared" si="10"/>
        <v>0</v>
      </c>
      <c r="J170" s="3" t="str">
        <f t="shared" si="11"/>
        <v/>
      </c>
    </row>
    <row r="171" spans="1:10" x14ac:dyDescent="0.2">
      <c r="A171" t="s">
        <v>4568</v>
      </c>
      <c r="B171" t="s">
        <v>4569</v>
      </c>
      <c r="C171" t="s">
        <v>4570</v>
      </c>
      <c r="D171" s="3" t="b">
        <f>NOT(ISNA(VLOOKUP(A171,des!B:B,1,FALSE)))</f>
        <v>0</v>
      </c>
      <c r="E171" s="3" t="str">
        <f>IF(D171,VLOOKUP(A171,des!B:Q,11,FALSE),"")</f>
        <v/>
      </c>
      <c r="F171" s="3" t="b">
        <f t="shared" si="8"/>
        <v>0</v>
      </c>
      <c r="G171" s="3" t="str">
        <f t="shared" si="9"/>
        <v/>
      </c>
      <c r="H171" s="3" t="str">
        <f>IF(D171,VLOOKUP(A171,des!B:Q,12,FALSE),"")</f>
        <v/>
      </c>
      <c r="I171" s="3" t="b">
        <f t="shared" si="10"/>
        <v>0</v>
      </c>
      <c r="J171" s="3" t="str">
        <f t="shared" si="11"/>
        <v/>
      </c>
    </row>
    <row r="172" spans="1:10" x14ac:dyDescent="0.2">
      <c r="A172" t="s">
        <v>4571</v>
      </c>
      <c r="B172" t="s">
        <v>4572</v>
      </c>
      <c r="C172" t="s">
        <v>4572</v>
      </c>
      <c r="D172" s="3" t="b">
        <f>NOT(ISNA(VLOOKUP(A172,des!B:B,1,FALSE)))</f>
        <v>0</v>
      </c>
      <c r="E172" s="3" t="str">
        <f>IF(D172,VLOOKUP(A172,des!B:Q,11,FALSE),"")</f>
        <v/>
      </c>
      <c r="F172" s="3" t="b">
        <f t="shared" si="8"/>
        <v>0</v>
      </c>
      <c r="G172" s="3" t="str">
        <f t="shared" si="9"/>
        <v/>
      </c>
      <c r="H172" s="3" t="str">
        <f>IF(D172,VLOOKUP(A172,des!B:Q,12,FALSE),"")</f>
        <v/>
      </c>
      <c r="I172" s="3" t="b">
        <f t="shared" si="10"/>
        <v>0</v>
      </c>
      <c r="J172" s="3" t="str">
        <f t="shared" si="11"/>
        <v/>
      </c>
    </row>
    <row r="173" spans="1:10" x14ac:dyDescent="0.2">
      <c r="A173" t="s">
        <v>4573</v>
      </c>
      <c r="B173" t="s">
        <v>4574</v>
      </c>
      <c r="C173" t="s">
        <v>4574</v>
      </c>
      <c r="D173" s="3" t="b">
        <f>NOT(ISNA(VLOOKUP(A173,des!B:B,1,FALSE)))</f>
        <v>0</v>
      </c>
      <c r="E173" s="3" t="str">
        <f>IF(D173,VLOOKUP(A173,des!B:Q,11,FALSE),"")</f>
        <v/>
      </c>
      <c r="F173" s="3" t="b">
        <f t="shared" si="8"/>
        <v>0</v>
      </c>
      <c r="G173" s="3" t="str">
        <f t="shared" si="9"/>
        <v/>
      </c>
      <c r="H173" s="3" t="str">
        <f>IF(D173,VLOOKUP(A173,des!B:Q,12,FALSE),"")</f>
        <v/>
      </c>
      <c r="I173" s="3" t="b">
        <f t="shared" si="10"/>
        <v>0</v>
      </c>
      <c r="J173" s="3" t="str">
        <f t="shared" si="11"/>
        <v/>
      </c>
    </row>
    <row r="174" spans="1:10" x14ac:dyDescent="0.2">
      <c r="A174" t="s">
        <v>4575</v>
      </c>
      <c r="B174" t="s">
        <v>4576</v>
      </c>
      <c r="C174" t="s">
        <v>4577</v>
      </c>
      <c r="D174" s="3" t="b">
        <f>NOT(ISNA(VLOOKUP(A174,des!B:B,1,FALSE)))</f>
        <v>0</v>
      </c>
      <c r="E174" s="3" t="str">
        <f>IF(D174,VLOOKUP(A174,des!B:Q,11,FALSE),"")</f>
        <v/>
      </c>
      <c r="F174" s="3" t="b">
        <f t="shared" si="8"/>
        <v>0</v>
      </c>
      <c r="G174" s="3" t="str">
        <f t="shared" si="9"/>
        <v/>
      </c>
      <c r="H174" s="3" t="str">
        <f>IF(D174,VLOOKUP(A174,des!B:Q,12,FALSE),"")</f>
        <v/>
      </c>
      <c r="I174" s="3" t="b">
        <f t="shared" si="10"/>
        <v>0</v>
      </c>
      <c r="J174" s="3" t="str">
        <f t="shared" si="11"/>
        <v/>
      </c>
    </row>
    <row r="175" spans="1:10" x14ac:dyDescent="0.2">
      <c r="A175" t="s">
        <v>4578</v>
      </c>
      <c r="B175" t="s">
        <v>4579</v>
      </c>
      <c r="C175" t="s">
        <v>4579</v>
      </c>
      <c r="D175" s="3" t="b">
        <f>NOT(ISNA(VLOOKUP(A175,des!B:B,1,FALSE)))</f>
        <v>0</v>
      </c>
      <c r="E175" s="3" t="str">
        <f>IF(D175,VLOOKUP(A175,des!B:Q,11,FALSE),"")</f>
        <v/>
      </c>
      <c r="F175" s="3" t="b">
        <f t="shared" si="8"/>
        <v>0</v>
      </c>
      <c r="G175" s="3" t="str">
        <f t="shared" si="9"/>
        <v/>
      </c>
      <c r="H175" s="3" t="str">
        <f>IF(D175,VLOOKUP(A175,des!B:Q,12,FALSE),"")</f>
        <v/>
      </c>
      <c r="I175" s="3" t="b">
        <f t="shared" si="10"/>
        <v>0</v>
      </c>
      <c r="J175" s="3" t="str">
        <f t="shared" si="11"/>
        <v/>
      </c>
    </row>
    <row r="176" spans="1:10" x14ac:dyDescent="0.2">
      <c r="A176" t="s">
        <v>4580</v>
      </c>
      <c r="B176" t="s">
        <v>4581</v>
      </c>
      <c r="C176" t="s">
        <v>4582</v>
      </c>
      <c r="D176" s="3" t="b">
        <f>NOT(ISNA(VLOOKUP(A176,des!B:B,1,FALSE)))</f>
        <v>0</v>
      </c>
      <c r="E176" s="3" t="str">
        <f>IF(D176,VLOOKUP(A176,des!B:Q,11,FALSE),"")</f>
        <v/>
      </c>
      <c r="F176" s="3" t="b">
        <f t="shared" si="8"/>
        <v>0</v>
      </c>
      <c r="G176" s="3" t="str">
        <f t="shared" si="9"/>
        <v/>
      </c>
      <c r="H176" s="3" t="str">
        <f>IF(D176,VLOOKUP(A176,des!B:Q,12,FALSE),"")</f>
        <v/>
      </c>
      <c r="I176" s="3" t="b">
        <f t="shared" si="10"/>
        <v>0</v>
      </c>
      <c r="J176" s="3" t="str">
        <f t="shared" si="11"/>
        <v/>
      </c>
    </row>
    <row r="177" spans="1:10" x14ac:dyDescent="0.2">
      <c r="A177" t="s">
        <v>4583</v>
      </c>
      <c r="B177" t="s">
        <v>4584</v>
      </c>
      <c r="C177" t="s">
        <v>4585</v>
      </c>
      <c r="D177" s="3" t="b">
        <f>NOT(ISNA(VLOOKUP(A177,des!B:B,1,FALSE)))</f>
        <v>0</v>
      </c>
      <c r="E177" s="3" t="str">
        <f>IF(D177,VLOOKUP(A177,des!B:Q,11,FALSE),"")</f>
        <v/>
      </c>
      <c r="F177" s="3" t="b">
        <f t="shared" si="8"/>
        <v>0</v>
      </c>
      <c r="G177" s="3" t="str">
        <f t="shared" si="9"/>
        <v/>
      </c>
      <c r="H177" s="3" t="str">
        <f>IF(D177,VLOOKUP(A177,des!B:Q,12,FALSE),"")</f>
        <v/>
      </c>
      <c r="I177" s="3" t="b">
        <f t="shared" si="10"/>
        <v>0</v>
      </c>
      <c r="J177" s="3" t="str">
        <f t="shared" si="11"/>
        <v/>
      </c>
    </row>
    <row r="178" spans="1:10" x14ac:dyDescent="0.2">
      <c r="A178" t="s">
        <v>4586</v>
      </c>
      <c r="B178" t="s">
        <v>4587</v>
      </c>
      <c r="C178" t="s">
        <v>4587</v>
      </c>
      <c r="D178" s="3" t="b">
        <f>NOT(ISNA(VLOOKUP(A178,des!B:B,1,FALSE)))</f>
        <v>0</v>
      </c>
      <c r="E178" s="3" t="str">
        <f>IF(D178,VLOOKUP(A178,des!B:Q,11,FALSE),"")</f>
        <v/>
      </c>
      <c r="F178" s="3" t="b">
        <f t="shared" si="8"/>
        <v>0</v>
      </c>
      <c r="G178" s="3" t="str">
        <f t="shared" si="9"/>
        <v/>
      </c>
      <c r="H178" s="3" t="str">
        <f>IF(D178,VLOOKUP(A178,des!B:Q,12,FALSE),"")</f>
        <v/>
      </c>
      <c r="I178" s="3" t="b">
        <f t="shared" si="10"/>
        <v>0</v>
      </c>
      <c r="J178" s="3" t="str">
        <f t="shared" si="11"/>
        <v/>
      </c>
    </row>
    <row r="179" spans="1:10" x14ac:dyDescent="0.2">
      <c r="A179" t="s">
        <v>4588</v>
      </c>
      <c r="B179" t="s">
        <v>4589</v>
      </c>
      <c r="C179" t="s">
        <v>4590</v>
      </c>
      <c r="D179" s="3" t="b">
        <f>NOT(ISNA(VLOOKUP(A179,des!B:B,1,FALSE)))</f>
        <v>0</v>
      </c>
      <c r="E179" s="3" t="str">
        <f>IF(D179,VLOOKUP(A179,des!B:Q,11,FALSE),"")</f>
        <v/>
      </c>
      <c r="F179" s="3" t="b">
        <f t="shared" si="8"/>
        <v>0</v>
      </c>
      <c r="G179" s="3" t="str">
        <f t="shared" si="9"/>
        <v/>
      </c>
      <c r="H179" s="3" t="str">
        <f>IF(D179,VLOOKUP(A179,des!B:Q,12,FALSE),"")</f>
        <v/>
      </c>
      <c r="I179" s="3" t="b">
        <f t="shared" si="10"/>
        <v>0</v>
      </c>
      <c r="J179" s="3" t="str">
        <f t="shared" si="11"/>
        <v/>
      </c>
    </row>
    <row r="180" spans="1:10" x14ac:dyDescent="0.2">
      <c r="A180" t="s">
        <v>4591</v>
      </c>
      <c r="B180" t="s">
        <v>4592</v>
      </c>
      <c r="C180" t="s">
        <v>4593</v>
      </c>
      <c r="D180" s="3" t="b">
        <f>NOT(ISNA(VLOOKUP(A180,des!B:B,1,FALSE)))</f>
        <v>0</v>
      </c>
      <c r="E180" s="3" t="str">
        <f>IF(D180,VLOOKUP(A180,des!B:Q,11,FALSE),"")</f>
        <v/>
      </c>
      <c r="F180" s="3" t="b">
        <f t="shared" si="8"/>
        <v>0</v>
      </c>
      <c r="G180" s="3" t="str">
        <f t="shared" si="9"/>
        <v/>
      </c>
      <c r="H180" s="3" t="str">
        <f>IF(D180,VLOOKUP(A180,des!B:Q,12,FALSE),"")</f>
        <v/>
      </c>
      <c r="I180" s="3" t="b">
        <f t="shared" si="10"/>
        <v>0</v>
      </c>
      <c r="J180" s="3" t="str">
        <f t="shared" si="11"/>
        <v/>
      </c>
    </row>
    <row r="181" spans="1:10" x14ac:dyDescent="0.2">
      <c r="A181" t="s">
        <v>4594</v>
      </c>
      <c r="B181" t="s">
        <v>4595</v>
      </c>
      <c r="C181" t="s">
        <v>4595</v>
      </c>
      <c r="D181" s="3" t="b">
        <f>NOT(ISNA(VLOOKUP(A181,des!B:B,1,FALSE)))</f>
        <v>0</v>
      </c>
      <c r="E181" s="3" t="str">
        <f>IF(D181,VLOOKUP(A181,des!B:Q,11,FALSE),"")</f>
        <v/>
      </c>
      <c r="F181" s="3" t="b">
        <f t="shared" si="8"/>
        <v>0</v>
      </c>
      <c r="G181" s="3" t="str">
        <f t="shared" si="9"/>
        <v/>
      </c>
      <c r="H181" s="3" t="str">
        <f>IF(D181,VLOOKUP(A181,des!B:Q,12,FALSE),"")</f>
        <v/>
      </c>
      <c r="I181" s="3" t="b">
        <f t="shared" si="10"/>
        <v>0</v>
      </c>
      <c r="J181" s="3" t="str">
        <f t="shared" si="11"/>
        <v/>
      </c>
    </row>
    <row r="182" spans="1:10" x14ac:dyDescent="0.2">
      <c r="A182" t="s">
        <v>4596</v>
      </c>
      <c r="B182" t="s">
        <v>4597</v>
      </c>
      <c r="C182" t="s">
        <v>4597</v>
      </c>
      <c r="D182" s="3" t="b">
        <f>NOT(ISNA(VLOOKUP(A182,des!B:B,1,FALSE)))</f>
        <v>0</v>
      </c>
      <c r="E182" s="3" t="str">
        <f>IF(D182,VLOOKUP(A182,des!B:Q,11,FALSE),"")</f>
        <v/>
      </c>
      <c r="F182" s="3" t="b">
        <f t="shared" si="8"/>
        <v>0</v>
      </c>
      <c r="G182" s="3" t="str">
        <f t="shared" si="9"/>
        <v/>
      </c>
      <c r="H182" s="3" t="str">
        <f>IF(D182,VLOOKUP(A182,des!B:Q,12,FALSE),"")</f>
        <v/>
      </c>
      <c r="I182" s="3" t="b">
        <f t="shared" si="10"/>
        <v>0</v>
      </c>
      <c r="J182" s="3" t="str">
        <f t="shared" si="11"/>
        <v/>
      </c>
    </row>
    <row r="183" spans="1:10" x14ac:dyDescent="0.2">
      <c r="A183" t="s">
        <v>4598</v>
      </c>
      <c r="B183" t="s">
        <v>4599</v>
      </c>
      <c r="C183" t="s">
        <v>4599</v>
      </c>
      <c r="D183" s="3" t="b">
        <f>NOT(ISNA(VLOOKUP(A183,des!B:B,1,FALSE)))</f>
        <v>0</v>
      </c>
      <c r="E183" s="3" t="str">
        <f>IF(D183,VLOOKUP(A183,des!B:Q,11,FALSE),"")</f>
        <v/>
      </c>
      <c r="F183" s="3" t="b">
        <f t="shared" si="8"/>
        <v>0</v>
      </c>
      <c r="G183" s="3" t="str">
        <f t="shared" si="9"/>
        <v/>
      </c>
      <c r="H183" s="3" t="str">
        <f>IF(D183,VLOOKUP(A183,des!B:Q,12,FALSE),"")</f>
        <v/>
      </c>
      <c r="I183" s="3" t="b">
        <f t="shared" si="10"/>
        <v>0</v>
      </c>
      <c r="J183" s="3" t="str">
        <f t="shared" si="11"/>
        <v/>
      </c>
    </row>
    <row r="184" spans="1:10" x14ac:dyDescent="0.2">
      <c r="A184" t="s">
        <v>4600</v>
      </c>
      <c r="B184" t="s">
        <v>4601</v>
      </c>
      <c r="C184" t="s">
        <v>4601</v>
      </c>
      <c r="D184" s="3" t="b">
        <f>NOT(ISNA(VLOOKUP(A184,des!B:B,1,FALSE)))</f>
        <v>0</v>
      </c>
      <c r="E184" s="3" t="str">
        <f>IF(D184,VLOOKUP(A184,des!B:Q,11,FALSE),"")</f>
        <v/>
      </c>
      <c r="F184" s="3" t="b">
        <f t="shared" si="8"/>
        <v>0</v>
      </c>
      <c r="G184" s="3" t="str">
        <f t="shared" si="9"/>
        <v/>
      </c>
      <c r="H184" s="3" t="str">
        <f>IF(D184,VLOOKUP(A184,des!B:Q,12,FALSE),"")</f>
        <v/>
      </c>
      <c r="I184" s="3" t="b">
        <f t="shared" si="10"/>
        <v>0</v>
      </c>
      <c r="J184" s="3" t="str">
        <f t="shared" si="11"/>
        <v/>
      </c>
    </row>
    <row r="185" spans="1:10" x14ac:dyDescent="0.2">
      <c r="A185" t="s">
        <v>4602</v>
      </c>
      <c r="B185" t="s">
        <v>4603</v>
      </c>
      <c r="C185" t="s">
        <v>4603</v>
      </c>
      <c r="D185" s="3" t="b">
        <f>NOT(ISNA(VLOOKUP(A185,des!B:B,1,FALSE)))</f>
        <v>0</v>
      </c>
      <c r="E185" s="3" t="str">
        <f>IF(D185,VLOOKUP(A185,des!B:Q,11,FALSE),"")</f>
        <v/>
      </c>
      <c r="F185" s="3" t="b">
        <f t="shared" si="8"/>
        <v>0</v>
      </c>
      <c r="G185" s="3" t="str">
        <f t="shared" si="9"/>
        <v/>
      </c>
      <c r="H185" s="3" t="str">
        <f>IF(D185,VLOOKUP(A185,des!B:Q,12,FALSE),"")</f>
        <v/>
      </c>
      <c r="I185" s="3" t="b">
        <f t="shared" si="10"/>
        <v>0</v>
      </c>
      <c r="J185" s="3" t="str">
        <f t="shared" si="11"/>
        <v/>
      </c>
    </row>
    <row r="186" spans="1:10" x14ac:dyDescent="0.2">
      <c r="A186" t="s">
        <v>4604</v>
      </c>
      <c r="B186" t="s">
        <v>4605</v>
      </c>
      <c r="C186" t="s">
        <v>4605</v>
      </c>
      <c r="D186" s="3" t="b">
        <f>NOT(ISNA(VLOOKUP(A186,des!B:B,1,FALSE)))</f>
        <v>0</v>
      </c>
      <c r="E186" s="3" t="str">
        <f>IF(D186,VLOOKUP(A186,des!B:Q,11,FALSE),"")</f>
        <v/>
      </c>
      <c r="F186" s="3" t="b">
        <f t="shared" si="8"/>
        <v>0</v>
      </c>
      <c r="G186" s="3" t="str">
        <f t="shared" si="9"/>
        <v/>
      </c>
      <c r="H186" s="3" t="str">
        <f>IF(D186,VLOOKUP(A186,des!B:Q,12,FALSE),"")</f>
        <v/>
      </c>
      <c r="I186" s="3" t="b">
        <f t="shared" si="10"/>
        <v>0</v>
      </c>
      <c r="J186" s="3" t="str">
        <f t="shared" si="11"/>
        <v/>
      </c>
    </row>
    <row r="187" spans="1:10" x14ac:dyDescent="0.2">
      <c r="A187" t="s">
        <v>4606</v>
      </c>
      <c r="B187" t="s">
        <v>4607</v>
      </c>
      <c r="C187" t="s">
        <v>4607</v>
      </c>
      <c r="D187" s="3" t="b">
        <f>NOT(ISNA(VLOOKUP(A187,des!B:B,1,FALSE)))</f>
        <v>0</v>
      </c>
      <c r="E187" s="3" t="str">
        <f>IF(D187,VLOOKUP(A187,des!B:Q,11,FALSE),"")</f>
        <v/>
      </c>
      <c r="F187" s="3" t="b">
        <f t="shared" si="8"/>
        <v>0</v>
      </c>
      <c r="G187" s="3" t="str">
        <f t="shared" si="9"/>
        <v/>
      </c>
      <c r="H187" s="3" t="str">
        <f>IF(D187,VLOOKUP(A187,des!B:Q,12,FALSE),"")</f>
        <v/>
      </c>
      <c r="I187" s="3" t="b">
        <f t="shared" si="10"/>
        <v>0</v>
      </c>
      <c r="J187" s="3" t="str">
        <f t="shared" si="11"/>
        <v/>
      </c>
    </row>
    <row r="188" spans="1:10" x14ac:dyDescent="0.2">
      <c r="A188" t="s">
        <v>4608</v>
      </c>
      <c r="B188" t="s">
        <v>4609</v>
      </c>
      <c r="C188" t="s">
        <v>4609</v>
      </c>
      <c r="D188" s="3" t="b">
        <f>NOT(ISNA(VLOOKUP(A188,des!B:B,1,FALSE)))</f>
        <v>0</v>
      </c>
      <c r="E188" s="3" t="str">
        <f>IF(D188,VLOOKUP(A188,des!B:Q,11,FALSE),"")</f>
        <v/>
      </c>
      <c r="F188" s="3" t="b">
        <f t="shared" si="8"/>
        <v>0</v>
      </c>
      <c r="G188" s="3" t="str">
        <f t="shared" si="9"/>
        <v/>
      </c>
      <c r="H188" s="3" t="str">
        <f>IF(D188,VLOOKUP(A188,des!B:Q,12,FALSE),"")</f>
        <v/>
      </c>
      <c r="I188" s="3" t="b">
        <f t="shared" si="10"/>
        <v>0</v>
      </c>
      <c r="J188" s="3" t="str">
        <f t="shared" si="11"/>
        <v/>
      </c>
    </row>
    <row r="189" spans="1:10" x14ac:dyDescent="0.2">
      <c r="A189" t="s">
        <v>4610</v>
      </c>
      <c r="B189" t="s">
        <v>4611</v>
      </c>
      <c r="C189" t="s">
        <v>4611</v>
      </c>
      <c r="D189" s="3" t="b">
        <f>NOT(ISNA(VLOOKUP(A189,des!B:B,1,FALSE)))</f>
        <v>0</v>
      </c>
      <c r="E189" s="3" t="str">
        <f>IF(D189,VLOOKUP(A189,des!B:Q,11,FALSE),"")</f>
        <v/>
      </c>
      <c r="F189" s="3" t="b">
        <f t="shared" si="8"/>
        <v>0</v>
      </c>
      <c r="G189" s="3" t="str">
        <f t="shared" si="9"/>
        <v/>
      </c>
      <c r="H189" s="3" t="str">
        <f>IF(D189,VLOOKUP(A189,des!B:Q,12,FALSE),"")</f>
        <v/>
      </c>
      <c r="I189" s="3" t="b">
        <f t="shared" si="10"/>
        <v>0</v>
      </c>
      <c r="J189" s="3" t="str">
        <f t="shared" si="11"/>
        <v/>
      </c>
    </row>
    <row r="190" spans="1:10" x14ac:dyDescent="0.2">
      <c r="A190" t="s">
        <v>4612</v>
      </c>
      <c r="B190" t="s">
        <v>4613</v>
      </c>
      <c r="C190" t="s">
        <v>4613</v>
      </c>
      <c r="D190" s="3" t="b">
        <f>NOT(ISNA(VLOOKUP(A190,des!B:B,1,FALSE)))</f>
        <v>0</v>
      </c>
      <c r="E190" s="3" t="str">
        <f>IF(D190,VLOOKUP(A190,des!B:Q,11,FALSE),"")</f>
        <v/>
      </c>
      <c r="F190" s="3" t="b">
        <f t="shared" si="8"/>
        <v>0</v>
      </c>
      <c r="G190" s="3" t="str">
        <f t="shared" si="9"/>
        <v/>
      </c>
      <c r="H190" s="3" t="str">
        <f>IF(D190,VLOOKUP(A190,des!B:Q,12,FALSE),"")</f>
        <v/>
      </c>
      <c r="I190" s="3" t="b">
        <f t="shared" si="10"/>
        <v>0</v>
      </c>
      <c r="J190" s="3" t="str">
        <f t="shared" si="11"/>
        <v/>
      </c>
    </row>
    <row r="191" spans="1:10" x14ac:dyDescent="0.2">
      <c r="A191" t="s">
        <v>4614</v>
      </c>
      <c r="B191" t="s">
        <v>4615</v>
      </c>
      <c r="C191" t="s">
        <v>4615</v>
      </c>
      <c r="D191" s="3" t="b">
        <f>NOT(ISNA(VLOOKUP(A191,des!B:B,1,FALSE)))</f>
        <v>0</v>
      </c>
      <c r="E191" s="3" t="str">
        <f>IF(D191,VLOOKUP(A191,des!B:Q,11,FALSE),"")</f>
        <v/>
      </c>
      <c r="F191" s="3" t="b">
        <f t="shared" si="8"/>
        <v>0</v>
      </c>
      <c r="G191" s="3" t="str">
        <f t="shared" si="9"/>
        <v/>
      </c>
      <c r="H191" s="3" t="str">
        <f>IF(D191,VLOOKUP(A191,des!B:Q,12,FALSE),"")</f>
        <v/>
      </c>
      <c r="I191" s="3" t="b">
        <f t="shared" si="10"/>
        <v>0</v>
      </c>
      <c r="J191" s="3" t="str">
        <f t="shared" si="11"/>
        <v/>
      </c>
    </row>
    <row r="192" spans="1:10" x14ac:dyDescent="0.2">
      <c r="A192" t="s">
        <v>4616</v>
      </c>
      <c r="B192" t="s">
        <v>4617</v>
      </c>
      <c r="C192" t="s">
        <v>4617</v>
      </c>
      <c r="D192" s="3" t="b">
        <f>NOT(ISNA(VLOOKUP(A192,des!B:B,1,FALSE)))</f>
        <v>0</v>
      </c>
      <c r="E192" s="3" t="str">
        <f>IF(D192,VLOOKUP(A192,des!B:Q,11,FALSE),"")</f>
        <v/>
      </c>
      <c r="F192" s="3" t="b">
        <f t="shared" si="8"/>
        <v>0</v>
      </c>
      <c r="G192" s="3" t="str">
        <f t="shared" si="9"/>
        <v/>
      </c>
      <c r="H192" s="3" t="str">
        <f>IF(D192,VLOOKUP(A192,des!B:Q,12,FALSE),"")</f>
        <v/>
      </c>
      <c r="I192" s="3" t="b">
        <f t="shared" si="10"/>
        <v>0</v>
      </c>
      <c r="J192" s="3" t="str">
        <f t="shared" si="11"/>
        <v/>
      </c>
    </row>
    <row r="193" spans="1:10" x14ac:dyDescent="0.2">
      <c r="A193" t="s">
        <v>4618</v>
      </c>
      <c r="B193" t="s">
        <v>4619</v>
      </c>
      <c r="C193" t="s">
        <v>4619</v>
      </c>
      <c r="D193" s="3" t="b">
        <f>NOT(ISNA(VLOOKUP(A193,des!B:B,1,FALSE)))</f>
        <v>0</v>
      </c>
      <c r="E193" s="3" t="str">
        <f>IF(D193,VLOOKUP(A193,des!B:Q,11,FALSE),"")</f>
        <v/>
      </c>
      <c r="F193" s="3" t="b">
        <f t="shared" si="8"/>
        <v>0</v>
      </c>
      <c r="G193" s="3" t="str">
        <f t="shared" si="9"/>
        <v/>
      </c>
      <c r="H193" s="3" t="str">
        <f>IF(D193,VLOOKUP(A193,des!B:Q,12,FALSE),"")</f>
        <v/>
      </c>
      <c r="I193" s="3" t="b">
        <f t="shared" si="10"/>
        <v>0</v>
      </c>
      <c r="J193" s="3" t="str">
        <f t="shared" si="11"/>
        <v/>
      </c>
    </row>
    <row r="194" spans="1:10" x14ac:dyDescent="0.2">
      <c r="A194" t="s">
        <v>4620</v>
      </c>
      <c r="B194" t="s">
        <v>4621</v>
      </c>
      <c r="C194" t="s">
        <v>4621</v>
      </c>
      <c r="D194" s="3" t="b">
        <f>NOT(ISNA(VLOOKUP(A194,des!B:B,1,FALSE)))</f>
        <v>0</v>
      </c>
      <c r="E194" s="3" t="str">
        <f>IF(D194,VLOOKUP(A194,des!B:Q,11,FALSE),"")</f>
        <v/>
      </c>
      <c r="F194" s="3" t="b">
        <f t="shared" si="8"/>
        <v>0</v>
      </c>
      <c r="G194" s="3" t="str">
        <f t="shared" si="9"/>
        <v/>
      </c>
      <c r="H194" s="3" t="str">
        <f>IF(D194,VLOOKUP(A194,des!B:Q,12,FALSE),"")</f>
        <v/>
      </c>
      <c r="I194" s="3" t="b">
        <f t="shared" si="10"/>
        <v>0</v>
      </c>
      <c r="J194" s="3" t="str">
        <f t="shared" si="11"/>
        <v/>
      </c>
    </row>
    <row r="195" spans="1:10" x14ac:dyDescent="0.2">
      <c r="A195" t="s">
        <v>4622</v>
      </c>
      <c r="B195" t="s">
        <v>4623</v>
      </c>
      <c r="C195" t="s">
        <v>4623</v>
      </c>
      <c r="D195" s="3" t="b">
        <f>NOT(ISNA(VLOOKUP(A195,des!B:B,1,FALSE)))</f>
        <v>0</v>
      </c>
      <c r="E195" s="3" t="str">
        <f>IF(D195,VLOOKUP(A195,des!B:Q,11,FALSE),"")</f>
        <v/>
      </c>
      <c r="F195" s="3" t="b">
        <f t="shared" si="8"/>
        <v>0</v>
      </c>
      <c r="G195" s="3" t="str">
        <f t="shared" si="9"/>
        <v/>
      </c>
      <c r="H195" s="3" t="str">
        <f>IF(D195,VLOOKUP(A195,des!B:Q,12,FALSE),"")</f>
        <v/>
      </c>
      <c r="I195" s="3" t="b">
        <f t="shared" si="10"/>
        <v>0</v>
      </c>
      <c r="J195" s="3" t="str">
        <f t="shared" si="11"/>
        <v/>
      </c>
    </row>
    <row r="196" spans="1:10" x14ac:dyDescent="0.2">
      <c r="A196" t="s">
        <v>4624</v>
      </c>
      <c r="B196" t="s">
        <v>4625</v>
      </c>
      <c r="C196" t="s">
        <v>4625</v>
      </c>
      <c r="D196" s="3" t="b">
        <f>NOT(ISNA(VLOOKUP(A196,des!B:B,1,FALSE)))</f>
        <v>0</v>
      </c>
      <c r="E196" s="3" t="str">
        <f>IF(D196,VLOOKUP(A196,des!B:Q,11,FALSE),"")</f>
        <v/>
      </c>
      <c r="F196" s="3" t="b">
        <f t="shared" si="8"/>
        <v>0</v>
      </c>
      <c r="G196" s="3" t="str">
        <f t="shared" si="9"/>
        <v/>
      </c>
      <c r="H196" s="3" t="str">
        <f>IF(D196,VLOOKUP(A196,des!B:Q,12,FALSE),"")</f>
        <v/>
      </c>
      <c r="I196" s="3" t="b">
        <f t="shared" si="10"/>
        <v>0</v>
      </c>
      <c r="J196" s="3" t="str">
        <f t="shared" si="11"/>
        <v/>
      </c>
    </row>
    <row r="197" spans="1:10" x14ac:dyDescent="0.2">
      <c r="A197" t="s">
        <v>4626</v>
      </c>
      <c r="B197" t="s">
        <v>4627</v>
      </c>
      <c r="C197" t="s">
        <v>4627</v>
      </c>
      <c r="D197" s="3" t="b">
        <f>NOT(ISNA(VLOOKUP(A197,des!B:B,1,FALSE)))</f>
        <v>0</v>
      </c>
      <c r="E197" s="3" t="str">
        <f>IF(D197,VLOOKUP(A197,des!B:Q,11,FALSE),"")</f>
        <v/>
      </c>
      <c r="F197" s="3" t="b">
        <f t="shared" ref="F197:F260" si="12">IF(D197,IF(E197&lt;&gt;B197,TRUE,FALSE),FALSE)</f>
        <v>0</v>
      </c>
      <c r="G197" s="3" t="str">
        <f t="shared" si="9"/>
        <v/>
      </c>
      <c r="H197" s="3" t="str">
        <f>IF(D197,VLOOKUP(A197,des!B:Q,12,FALSE),"")</f>
        <v/>
      </c>
      <c r="I197" s="3" t="b">
        <f t="shared" si="10"/>
        <v>0</v>
      </c>
      <c r="J197" s="3" t="str">
        <f t="shared" si="11"/>
        <v/>
      </c>
    </row>
    <row r="198" spans="1:10" x14ac:dyDescent="0.2">
      <c r="A198" t="s">
        <v>4628</v>
      </c>
      <c r="B198" t="s">
        <v>4629</v>
      </c>
      <c r="C198" t="s">
        <v>4629</v>
      </c>
      <c r="D198" s="3" t="b">
        <f>NOT(ISNA(VLOOKUP(A198,des!B:B,1,FALSE)))</f>
        <v>0</v>
      </c>
      <c r="E198" s="3" t="str">
        <f>IF(D198,VLOOKUP(A198,des!B:Q,11,FALSE),"")</f>
        <v/>
      </c>
      <c r="F198" s="3" t="b">
        <f t="shared" si="12"/>
        <v>0</v>
      </c>
      <c r="G198" s="3" t="str">
        <f t="shared" ref="G198:G261" si="13">IF(F198,CONCATENATE($A$1,A198,$B$1,E198,$C$1),"")</f>
        <v/>
      </c>
      <c r="H198" s="3" t="str">
        <f>IF(D198,VLOOKUP(A198,des!B:Q,12,FALSE),"")</f>
        <v/>
      </c>
      <c r="I198" s="3" t="b">
        <f t="shared" ref="I198:I261" si="14">IF(D198,IF(H198&lt;&gt;C198,TRUE,FALSE),FALSE)</f>
        <v>0</v>
      </c>
      <c r="J198" s="3" t="str">
        <f t="shared" ref="J198:J261" si="15">IF(I198,CONCATENATE($A$2,A198,$B$2,H198,$C$2),"")</f>
        <v/>
      </c>
    </row>
    <row r="199" spans="1:10" x14ac:dyDescent="0.2">
      <c r="A199" t="s">
        <v>4630</v>
      </c>
      <c r="B199" t="s">
        <v>4631</v>
      </c>
      <c r="C199" t="s">
        <v>4631</v>
      </c>
      <c r="D199" s="3" t="b">
        <f>NOT(ISNA(VLOOKUP(A199,des!B:B,1,FALSE)))</f>
        <v>0</v>
      </c>
      <c r="E199" s="3" t="str">
        <f>IF(D199,VLOOKUP(A199,des!B:Q,11,FALSE),"")</f>
        <v/>
      </c>
      <c r="F199" s="3" t="b">
        <f t="shared" si="12"/>
        <v>0</v>
      </c>
      <c r="G199" s="3" t="str">
        <f t="shared" si="13"/>
        <v/>
      </c>
      <c r="H199" s="3" t="str">
        <f>IF(D199,VLOOKUP(A199,des!B:Q,12,FALSE),"")</f>
        <v/>
      </c>
      <c r="I199" s="3" t="b">
        <f t="shared" si="14"/>
        <v>0</v>
      </c>
      <c r="J199" s="3" t="str">
        <f t="shared" si="15"/>
        <v/>
      </c>
    </row>
    <row r="200" spans="1:10" x14ac:dyDescent="0.2">
      <c r="A200" t="s">
        <v>4632</v>
      </c>
      <c r="B200" t="s">
        <v>4633</v>
      </c>
      <c r="C200" t="s">
        <v>4633</v>
      </c>
      <c r="D200" s="3" t="b">
        <f>NOT(ISNA(VLOOKUP(A200,des!B:B,1,FALSE)))</f>
        <v>0</v>
      </c>
      <c r="E200" s="3" t="str">
        <f>IF(D200,VLOOKUP(A200,des!B:Q,11,FALSE),"")</f>
        <v/>
      </c>
      <c r="F200" s="3" t="b">
        <f t="shared" si="12"/>
        <v>0</v>
      </c>
      <c r="G200" s="3" t="str">
        <f t="shared" si="13"/>
        <v/>
      </c>
      <c r="H200" s="3" t="str">
        <f>IF(D200,VLOOKUP(A200,des!B:Q,12,FALSE),"")</f>
        <v/>
      </c>
      <c r="I200" s="3" t="b">
        <f t="shared" si="14"/>
        <v>0</v>
      </c>
      <c r="J200" s="3" t="str">
        <f t="shared" si="15"/>
        <v/>
      </c>
    </row>
    <row r="201" spans="1:10" x14ac:dyDescent="0.2">
      <c r="A201" t="s">
        <v>4634</v>
      </c>
      <c r="B201" t="s">
        <v>4635</v>
      </c>
      <c r="C201" t="s">
        <v>4635</v>
      </c>
      <c r="D201" s="3" t="b">
        <f>NOT(ISNA(VLOOKUP(A201,des!B:B,1,FALSE)))</f>
        <v>0</v>
      </c>
      <c r="E201" s="3" t="str">
        <f>IF(D201,VLOOKUP(A201,des!B:Q,11,FALSE),"")</f>
        <v/>
      </c>
      <c r="F201" s="3" t="b">
        <f t="shared" si="12"/>
        <v>0</v>
      </c>
      <c r="G201" s="3" t="str">
        <f t="shared" si="13"/>
        <v/>
      </c>
      <c r="H201" s="3" t="str">
        <f>IF(D201,VLOOKUP(A201,des!B:Q,12,FALSE),"")</f>
        <v/>
      </c>
      <c r="I201" s="3" t="b">
        <f t="shared" si="14"/>
        <v>0</v>
      </c>
      <c r="J201" s="3" t="str">
        <f t="shared" si="15"/>
        <v/>
      </c>
    </row>
    <row r="202" spans="1:10" x14ac:dyDescent="0.2">
      <c r="A202" t="s">
        <v>4636</v>
      </c>
      <c r="B202" t="s">
        <v>4637</v>
      </c>
      <c r="C202" t="s">
        <v>4637</v>
      </c>
      <c r="D202" s="3" t="b">
        <f>NOT(ISNA(VLOOKUP(A202,des!B:B,1,FALSE)))</f>
        <v>0</v>
      </c>
      <c r="E202" s="3" t="str">
        <f>IF(D202,VLOOKUP(A202,des!B:Q,11,FALSE),"")</f>
        <v/>
      </c>
      <c r="F202" s="3" t="b">
        <f t="shared" si="12"/>
        <v>0</v>
      </c>
      <c r="G202" s="3" t="str">
        <f t="shared" si="13"/>
        <v/>
      </c>
      <c r="H202" s="3" t="str">
        <f>IF(D202,VLOOKUP(A202,des!B:Q,12,FALSE),"")</f>
        <v/>
      </c>
      <c r="I202" s="3" t="b">
        <f t="shared" si="14"/>
        <v>0</v>
      </c>
      <c r="J202" s="3" t="str">
        <f t="shared" si="15"/>
        <v/>
      </c>
    </row>
    <row r="203" spans="1:10" x14ac:dyDescent="0.2">
      <c r="A203" t="s">
        <v>4638</v>
      </c>
      <c r="B203" t="s">
        <v>4639</v>
      </c>
      <c r="C203" t="s">
        <v>4639</v>
      </c>
      <c r="D203" s="3" t="b">
        <f>NOT(ISNA(VLOOKUP(A203,des!B:B,1,FALSE)))</f>
        <v>0</v>
      </c>
      <c r="E203" s="3" t="str">
        <f>IF(D203,VLOOKUP(A203,des!B:Q,11,FALSE),"")</f>
        <v/>
      </c>
      <c r="F203" s="3" t="b">
        <f t="shared" si="12"/>
        <v>0</v>
      </c>
      <c r="G203" s="3" t="str">
        <f t="shared" si="13"/>
        <v/>
      </c>
      <c r="H203" s="3" t="str">
        <f>IF(D203,VLOOKUP(A203,des!B:Q,12,FALSE),"")</f>
        <v/>
      </c>
      <c r="I203" s="3" t="b">
        <f t="shared" si="14"/>
        <v>0</v>
      </c>
      <c r="J203" s="3" t="str">
        <f t="shared" si="15"/>
        <v/>
      </c>
    </row>
    <row r="204" spans="1:10" x14ac:dyDescent="0.2">
      <c r="A204" t="s">
        <v>4640</v>
      </c>
      <c r="B204" t="s">
        <v>4641</v>
      </c>
      <c r="C204" t="s">
        <v>4641</v>
      </c>
      <c r="D204" s="3" t="b">
        <f>NOT(ISNA(VLOOKUP(A204,des!B:B,1,FALSE)))</f>
        <v>0</v>
      </c>
      <c r="E204" s="3" t="str">
        <f>IF(D204,VLOOKUP(A204,des!B:Q,11,FALSE),"")</f>
        <v/>
      </c>
      <c r="F204" s="3" t="b">
        <f t="shared" si="12"/>
        <v>0</v>
      </c>
      <c r="G204" s="3" t="str">
        <f t="shared" si="13"/>
        <v/>
      </c>
      <c r="H204" s="3" t="str">
        <f>IF(D204,VLOOKUP(A204,des!B:Q,12,FALSE),"")</f>
        <v/>
      </c>
      <c r="I204" s="3" t="b">
        <f t="shared" si="14"/>
        <v>0</v>
      </c>
      <c r="J204" s="3" t="str">
        <f t="shared" si="15"/>
        <v/>
      </c>
    </row>
    <row r="205" spans="1:10" x14ac:dyDescent="0.2">
      <c r="A205" t="s">
        <v>4642</v>
      </c>
      <c r="B205" t="s">
        <v>4643</v>
      </c>
      <c r="C205" t="s">
        <v>4643</v>
      </c>
      <c r="D205" s="3" t="b">
        <f>NOT(ISNA(VLOOKUP(A205,des!B:B,1,FALSE)))</f>
        <v>0</v>
      </c>
      <c r="E205" s="3" t="str">
        <f>IF(D205,VLOOKUP(A205,des!B:Q,11,FALSE),"")</f>
        <v/>
      </c>
      <c r="F205" s="3" t="b">
        <f t="shared" si="12"/>
        <v>0</v>
      </c>
      <c r="G205" s="3" t="str">
        <f t="shared" si="13"/>
        <v/>
      </c>
      <c r="H205" s="3" t="str">
        <f>IF(D205,VLOOKUP(A205,des!B:Q,12,FALSE),"")</f>
        <v/>
      </c>
      <c r="I205" s="3" t="b">
        <f t="shared" si="14"/>
        <v>0</v>
      </c>
      <c r="J205" s="3" t="str">
        <f t="shared" si="15"/>
        <v/>
      </c>
    </row>
    <row r="206" spans="1:10" x14ac:dyDescent="0.2">
      <c r="A206" t="s">
        <v>4644</v>
      </c>
      <c r="B206" t="s">
        <v>4645</v>
      </c>
      <c r="C206" t="s">
        <v>4645</v>
      </c>
      <c r="D206" s="3" t="b">
        <f>NOT(ISNA(VLOOKUP(A206,des!B:B,1,FALSE)))</f>
        <v>0</v>
      </c>
      <c r="E206" s="3" t="str">
        <f>IF(D206,VLOOKUP(A206,des!B:Q,11,FALSE),"")</f>
        <v/>
      </c>
      <c r="F206" s="3" t="b">
        <f t="shared" si="12"/>
        <v>0</v>
      </c>
      <c r="G206" s="3" t="str">
        <f t="shared" si="13"/>
        <v/>
      </c>
      <c r="H206" s="3" t="str">
        <f>IF(D206,VLOOKUP(A206,des!B:Q,12,FALSE),"")</f>
        <v/>
      </c>
      <c r="I206" s="3" t="b">
        <f t="shared" si="14"/>
        <v>0</v>
      </c>
      <c r="J206" s="3" t="str">
        <f t="shared" si="15"/>
        <v/>
      </c>
    </row>
    <row r="207" spans="1:10" x14ac:dyDescent="0.2">
      <c r="A207" t="s">
        <v>4646</v>
      </c>
      <c r="B207" t="s">
        <v>4647</v>
      </c>
      <c r="C207" t="s">
        <v>4647</v>
      </c>
      <c r="D207" s="3" t="b">
        <f>NOT(ISNA(VLOOKUP(A207,des!B:B,1,FALSE)))</f>
        <v>0</v>
      </c>
      <c r="E207" s="3" t="str">
        <f>IF(D207,VLOOKUP(A207,des!B:Q,11,FALSE),"")</f>
        <v/>
      </c>
      <c r="F207" s="3" t="b">
        <f t="shared" si="12"/>
        <v>0</v>
      </c>
      <c r="G207" s="3" t="str">
        <f t="shared" si="13"/>
        <v/>
      </c>
      <c r="H207" s="3" t="str">
        <f>IF(D207,VLOOKUP(A207,des!B:Q,12,FALSE),"")</f>
        <v/>
      </c>
      <c r="I207" s="3" t="b">
        <f t="shared" si="14"/>
        <v>0</v>
      </c>
      <c r="J207" s="3" t="str">
        <f t="shared" si="15"/>
        <v/>
      </c>
    </row>
    <row r="208" spans="1:10" x14ac:dyDescent="0.2">
      <c r="A208" t="s">
        <v>4648</v>
      </c>
      <c r="B208" t="s">
        <v>4649</v>
      </c>
      <c r="C208" t="s">
        <v>4649</v>
      </c>
      <c r="D208" s="3" t="b">
        <f>NOT(ISNA(VLOOKUP(A208,des!B:B,1,FALSE)))</f>
        <v>0</v>
      </c>
      <c r="E208" s="3" t="str">
        <f>IF(D208,VLOOKUP(A208,des!B:Q,11,FALSE),"")</f>
        <v/>
      </c>
      <c r="F208" s="3" t="b">
        <f t="shared" si="12"/>
        <v>0</v>
      </c>
      <c r="G208" s="3" t="str">
        <f t="shared" si="13"/>
        <v/>
      </c>
      <c r="H208" s="3" t="str">
        <f>IF(D208,VLOOKUP(A208,des!B:Q,12,FALSE),"")</f>
        <v/>
      </c>
      <c r="I208" s="3" t="b">
        <f t="shared" si="14"/>
        <v>0</v>
      </c>
      <c r="J208" s="3" t="str">
        <f t="shared" si="15"/>
        <v/>
      </c>
    </row>
    <row r="209" spans="1:10" x14ac:dyDescent="0.2">
      <c r="A209" t="s">
        <v>4650</v>
      </c>
      <c r="B209" t="s">
        <v>4651</v>
      </c>
      <c r="C209" t="s">
        <v>4651</v>
      </c>
      <c r="D209" s="3" t="b">
        <f>NOT(ISNA(VLOOKUP(A209,des!B:B,1,FALSE)))</f>
        <v>0</v>
      </c>
      <c r="E209" s="3" t="str">
        <f>IF(D209,VLOOKUP(A209,des!B:Q,11,FALSE),"")</f>
        <v/>
      </c>
      <c r="F209" s="3" t="b">
        <f t="shared" si="12"/>
        <v>0</v>
      </c>
      <c r="G209" s="3" t="str">
        <f t="shared" si="13"/>
        <v/>
      </c>
      <c r="H209" s="3" t="str">
        <f>IF(D209,VLOOKUP(A209,des!B:Q,12,FALSE),"")</f>
        <v/>
      </c>
      <c r="I209" s="3" t="b">
        <f t="shared" si="14"/>
        <v>0</v>
      </c>
      <c r="J209" s="3" t="str">
        <f t="shared" si="15"/>
        <v/>
      </c>
    </row>
    <row r="210" spans="1:10" x14ac:dyDescent="0.2">
      <c r="A210" t="s">
        <v>4652</v>
      </c>
      <c r="B210" t="s">
        <v>4653</v>
      </c>
      <c r="C210" t="s">
        <v>4653</v>
      </c>
      <c r="D210" s="3" t="b">
        <f>NOT(ISNA(VLOOKUP(A210,des!B:B,1,FALSE)))</f>
        <v>0</v>
      </c>
      <c r="E210" s="3" t="str">
        <f>IF(D210,VLOOKUP(A210,des!B:Q,11,FALSE),"")</f>
        <v/>
      </c>
      <c r="F210" s="3" t="b">
        <f t="shared" si="12"/>
        <v>0</v>
      </c>
      <c r="G210" s="3" t="str">
        <f t="shared" si="13"/>
        <v/>
      </c>
      <c r="H210" s="3" t="str">
        <f>IF(D210,VLOOKUP(A210,des!B:Q,12,FALSE),"")</f>
        <v/>
      </c>
      <c r="I210" s="3" t="b">
        <f t="shared" si="14"/>
        <v>0</v>
      </c>
      <c r="J210" s="3" t="str">
        <f t="shared" si="15"/>
        <v/>
      </c>
    </row>
    <row r="211" spans="1:10" x14ac:dyDescent="0.2">
      <c r="A211" t="s">
        <v>4654</v>
      </c>
      <c r="B211" t="s">
        <v>4655</v>
      </c>
      <c r="C211" t="s">
        <v>4655</v>
      </c>
      <c r="D211" s="3" t="b">
        <f>NOT(ISNA(VLOOKUP(A211,des!B:B,1,FALSE)))</f>
        <v>0</v>
      </c>
      <c r="E211" s="3" t="str">
        <f>IF(D211,VLOOKUP(A211,des!B:Q,11,FALSE),"")</f>
        <v/>
      </c>
      <c r="F211" s="3" t="b">
        <f t="shared" si="12"/>
        <v>0</v>
      </c>
      <c r="G211" s="3" t="str">
        <f t="shared" si="13"/>
        <v/>
      </c>
      <c r="H211" s="3" t="str">
        <f>IF(D211,VLOOKUP(A211,des!B:Q,12,FALSE),"")</f>
        <v/>
      </c>
      <c r="I211" s="3" t="b">
        <f t="shared" si="14"/>
        <v>0</v>
      </c>
      <c r="J211" s="3" t="str">
        <f t="shared" si="15"/>
        <v/>
      </c>
    </row>
    <row r="212" spans="1:10" x14ac:dyDescent="0.2">
      <c r="A212" t="s">
        <v>4656</v>
      </c>
      <c r="B212" t="s">
        <v>4657</v>
      </c>
      <c r="C212" t="s">
        <v>4657</v>
      </c>
      <c r="D212" s="3" t="b">
        <f>NOT(ISNA(VLOOKUP(A212,des!B:B,1,FALSE)))</f>
        <v>0</v>
      </c>
      <c r="E212" s="3" t="str">
        <f>IF(D212,VLOOKUP(A212,des!B:Q,11,FALSE),"")</f>
        <v/>
      </c>
      <c r="F212" s="3" t="b">
        <f t="shared" si="12"/>
        <v>0</v>
      </c>
      <c r="G212" s="3" t="str">
        <f t="shared" si="13"/>
        <v/>
      </c>
      <c r="H212" s="3" t="str">
        <f>IF(D212,VLOOKUP(A212,des!B:Q,12,FALSE),"")</f>
        <v/>
      </c>
      <c r="I212" s="3" t="b">
        <f t="shared" si="14"/>
        <v>0</v>
      </c>
      <c r="J212" s="3" t="str">
        <f t="shared" si="15"/>
        <v/>
      </c>
    </row>
    <row r="213" spans="1:10" x14ac:dyDescent="0.2">
      <c r="A213" t="s">
        <v>4658</v>
      </c>
      <c r="B213" t="s">
        <v>4659</v>
      </c>
      <c r="C213" t="s">
        <v>4659</v>
      </c>
      <c r="D213" s="3" t="b">
        <f>NOT(ISNA(VLOOKUP(A213,des!B:B,1,FALSE)))</f>
        <v>0</v>
      </c>
      <c r="E213" s="3" t="str">
        <f>IF(D213,VLOOKUP(A213,des!B:Q,11,FALSE),"")</f>
        <v/>
      </c>
      <c r="F213" s="3" t="b">
        <f t="shared" si="12"/>
        <v>0</v>
      </c>
      <c r="G213" s="3" t="str">
        <f t="shared" si="13"/>
        <v/>
      </c>
      <c r="H213" s="3" t="str">
        <f>IF(D213,VLOOKUP(A213,des!B:Q,12,FALSE),"")</f>
        <v/>
      </c>
      <c r="I213" s="3" t="b">
        <f t="shared" si="14"/>
        <v>0</v>
      </c>
      <c r="J213" s="3" t="str">
        <f t="shared" si="15"/>
        <v/>
      </c>
    </row>
    <row r="214" spans="1:10" x14ac:dyDescent="0.2">
      <c r="A214" t="s">
        <v>4660</v>
      </c>
      <c r="B214" t="s">
        <v>4661</v>
      </c>
      <c r="C214" t="s">
        <v>4661</v>
      </c>
      <c r="D214" s="3" t="b">
        <f>NOT(ISNA(VLOOKUP(A214,des!B:B,1,FALSE)))</f>
        <v>0</v>
      </c>
      <c r="E214" s="3" t="str">
        <f>IF(D214,VLOOKUP(A214,des!B:Q,11,FALSE),"")</f>
        <v/>
      </c>
      <c r="F214" s="3" t="b">
        <f t="shared" si="12"/>
        <v>0</v>
      </c>
      <c r="G214" s="3" t="str">
        <f t="shared" si="13"/>
        <v/>
      </c>
      <c r="H214" s="3" t="str">
        <f>IF(D214,VLOOKUP(A214,des!B:Q,12,FALSE),"")</f>
        <v/>
      </c>
      <c r="I214" s="3" t="b">
        <f t="shared" si="14"/>
        <v>0</v>
      </c>
      <c r="J214" s="3" t="str">
        <f t="shared" si="15"/>
        <v/>
      </c>
    </row>
    <row r="215" spans="1:10" x14ac:dyDescent="0.2">
      <c r="A215" t="s">
        <v>4662</v>
      </c>
      <c r="B215" t="s">
        <v>4663</v>
      </c>
      <c r="C215" t="s">
        <v>4663</v>
      </c>
      <c r="D215" s="3" t="b">
        <f>NOT(ISNA(VLOOKUP(A215,des!B:B,1,FALSE)))</f>
        <v>0</v>
      </c>
      <c r="E215" s="3" t="str">
        <f>IF(D215,VLOOKUP(A215,des!B:Q,11,FALSE),"")</f>
        <v/>
      </c>
      <c r="F215" s="3" t="b">
        <f t="shared" si="12"/>
        <v>0</v>
      </c>
      <c r="G215" s="3" t="str">
        <f t="shared" si="13"/>
        <v/>
      </c>
      <c r="H215" s="3" t="str">
        <f>IF(D215,VLOOKUP(A215,des!B:Q,12,FALSE),"")</f>
        <v/>
      </c>
      <c r="I215" s="3" t="b">
        <f t="shared" si="14"/>
        <v>0</v>
      </c>
      <c r="J215" s="3" t="str">
        <f t="shared" si="15"/>
        <v/>
      </c>
    </row>
    <row r="216" spans="1:10" x14ac:dyDescent="0.2">
      <c r="A216" t="s">
        <v>4664</v>
      </c>
      <c r="B216" t="s">
        <v>4665</v>
      </c>
      <c r="C216" t="s">
        <v>4665</v>
      </c>
      <c r="D216" s="3" t="b">
        <f>NOT(ISNA(VLOOKUP(A216,des!B:B,1,FALSE)))</f>
        <v>0</v>
      </c>
      <c r="E216" s="3" t="str">
        <f>IF(D216,VLOOKUP(A216,des!B:Q,11,FALSE),"")</f>
        <v/>
      </c>
      <c r="F216" s="3" t="b">
        <f t="shared" si="12"/>
        <v>0</v>
      </c>
      <c r="G216" s="3" t="str">
        <f t="shared" si="13"/>
        <v/>
      </c>
      <c r="H216" s="3" t="str">
        <f>IF(D216,VLOOKUP(A216,des!B:Q,12,FALSE),"")</f>
        <v/>
      </c>
      <c r="I216" s="3" t="b">
        <f t="shared" si="14"/>
        <v>0</v>
      </c>
      <c r="J216" s="3" t="str">
        <f t="shared" si="15"/>
        <v/>
      </c>
    </row>
    <row r="217" spans="1:10" x14ac:dyDescent="0.2">
      <c r="A217" t="s">
        <v>4666</v>
      </c>
      <c r="B217" t="s">
        <v>4667</v>
      </c>
      <c r="C217" t="s">
        <v>4667</v>
      </c>
      <c r="D217" s="3" t="b">
        <f>NOT(ISNA(VLOOKUP(A217,des!B:B,1,FALSE)))</f>
        <v>0</v>
      </c>
      <c r="E217" s="3" t="str">
        <f>IF(D217,VLOOKUP(A217,des!B:Q,11,FALSE),"")</f>
        <v/>
      </c>
      <c r="F217" s="3" t="b">
        <f t="shared" si="12"/>
        <v>0</v>
      </c>
      <c r="G217" s="3" t="str">
        <f t="shared" si="13"/>
        <v/>
      </c>
      <c r="H217" s="3" t="str">
        <f>IF(D217,VLOOKUP(A217,des!B:Q,12,FALSE),"")</f>
        <v/>
      </c>
      <c r="I217" s="3" t="b">
        <f t="shared" si="14"/>
        <v>0</v>
      </c>
      <c r="J217" s="3" t="str">
        <f t="shared" si="15"/>
        <v/>
      </c>
    </row>
    <row r="218" spans="1:10" x14ac:dyDescent="0.2">
      <c r="A218" t="s">
        <v>4668</v>
      </c>
      <c r="B218" t="s">
        <v>4669</v>
      </c>
      <c r="C218" t="s">
        <v>4669</v>
      </c>
      <c r="D218" s="3" t="b">
        <f>NOT(ISNA(VLOOKUP(A218,des!B:B,1,FALSE)))</f>
        <v>0</v>
      </c>
      <c r="E218" s="3" t="str">
        <f>IF(D218,VLOOKUP(A218,des!B:Q,11,FALSE),"")</f>
        <v/>
      </c>
      <c r="F218" s="3" t="b">
        <f t="shared" si="12"/>
        <v>0</v>
      </c>
      <c r="G218" s="3" t="str">
        <f t="shared" si="13"/>
        <v/>
      </c>
      <c r="H218" s="3" t="str">
        <f>IF(D218,VLOOKUP(A218,des!B:Q,12,FALSE),"")</f>
        <v/>
      </c>
      <c r="I218" s="3" t="b">
        <f t="shared" si="14"/>
        <v>0</v>
      </c>
      <c r="J218" s="3" t="str">
        <f t="shared" si="15"/>
        <v/>
      </c>
    </row>
    <row r="219" spans="1:10" x14ac:dyDescent="0.2">
      <c r="A219" t="s">
        <v>4670</v>
      </c>
      <c r="B219" t="s">
        <v>4671</v>
      </c>
      <c r="C219" t="s">
        <v>4671</v>
      </c>
      <c r="D219" s="3" t="b">
        <f>NOT(ISNA(VLOOKUP(A219,des!B:B,1,FALSE)))</f>
        <v>0</v>
      </c>
      <c r="E219" s="3" t="str">
        <f>IF(D219,VLOOKUP(A219,des!B:Q,11,FALSE),"")</f>
        <v/>
      </c>
      <c r="F219" s="3" t="b">
        <f t="shared" si="12"/>
        <v>0</v>
      </c>
      <c r="G219" s="3" t="str">
        <f t="shared" si="13"/>
        <v/>
      </c>
      <c r="H219" s="3" t="str">
        <f>IF(D219,VLOOKUP(A219,des!B:Q,12,FALSE),"")</f>
        <v/>
      </c>
      <c r="I219" s="3" t="b">
        <f t="shared" si="14"/>
        <v>0</v>
      </c>
      <c r="J219" s="3" t="str">
        <f t="shared" si="15"/>
        <v/>
      </c>
    </row>
    <row r="220" spans="1:10" x14ac:dyDescent="0.2">
      <c r="A220" t="s">
        <v>4672</v>
      </c>
      <c r="B220" t="s">
        <v>4673</v>
      </c>
      <c r="C220" t="s">
        <v>4673</v>
      </c>
      <c r="D220" s="3" t="b">
        <f>NOT(ISNA(VLOOKUP(A220,des!B:B,1,FALSE)))</f>
        <v>0</v>
      </c>
      <c r="E220" s="3" t="str">
        <f>IF(D220,VLOOKUP(A220,des!B:Q,11,FALSE),"")</f>
        <v/>
      </c>
      <c r="F220" s="3" t="b">
        <f t="shared" si="12"/>
        <v>0</v>
      </c>
      <c r="G220" s="3" t="str">
        <f t="shared" si="13"/>
        <v/>
      </c>
      <c r="H220" s="3" t="str">
        <f>IF(D220,VLOOKUP(A220,des!B:Q,12,FALSE),"")</f>
        <v/>
      </c>
      <c r="I220" s="3" t="b">
        <f t="shared" si="14"/>
        <v>0</v>
      </c>
      <c r="J220" s="3" t="str">
        <f t="shared" si="15"/>
        <v/>
      </c>
    </row>
    <row r="221" spans="1:10" x14ac:dyDescent="0.2">
      <c r="A221" t="s">
        <v>4674</v>
      </c>
      <c r="B221" t="s">
        <v>4675</v>
      </c>
      <c r="C221" t="s">
        <v>4676</v>
      </c>
      <c r="D221" s="3" t="b">
        <f>NOT(ISNA(VLOOKUP(A221,des!B:B,1,FALSE)))</f>
        <v>0</v>
      </c>
      <c r="E221" s="3" t="str">
        <f>IF(D221,VLOOKUP(A221,des!B:Q,11,FALSE),"")</f>
        <v/>
      </c>
      <c r="F221" s="3" t="b">
        <f t="shared" si="12"/>
        <v>0</v>
      </c>
      <c r="G221" s="3" t="str">
        <f t="shared" si="13"/>
        <v/>
      </c>
      <c r="H221" s="3" t="str">
        <f>IF(D221,VLOOKUP(A221,des!B:Q,12,FALSE),"")</f>
        <v/>
      </c>
      <c r="I221" s="3" t="b">
        <f t="shared" si="14"/>
        <v>0</v>
      </c>
      <c r="J221" s="3" t="str">
        <f t="shared" si="15"/>
        <v/>
      </c>
    </row>
    <row r="222" spans="1:10" x14ac:dyDescent="0.2">
      <c r="A222" t="s">
        <v>4677</v>
      </c>
      <c r="B222" t="s">
        <v>4678</v>
      </c>
      <c r="C222" t="s">
        <v>4679</v>
      </c>
      <c r="D222" s="3" t="b">
        <f>NOT(ISNA(VLOOKUP(A222,des!B:B,1,FALSE)))</f>
        <v>0</v>
      </c>
      <c r="E222" s="3" t="str">
        <f>IF(D222,VLOOKUP(A222,des!B:Q,11,FALSE),"")</f>
        <v/>
      </c>
      <c r="F222" s="3" t="b">
        <f t="shared" si="12"/>
        <v>0</v>
      </c>
      <c r="G222" s="3" t="str">
        <f t="shared" si="13"/>
        <v/>
      </c>
      <c r="H222" s="3" t="str">
        <f>IF(D222,VLOOKUP(A222,des!B:Q,12,FALSE),"")</f>
        <v/>
      </c>
      <c r="I222" s="3" t="b">
        <f t="shared" si="14"/>
        <v>0</v>
      </c>
      <c r="J222" s="3" t="str">
        <f t="shared" si="15"/>
        <v/>
      </c>
    </row>
    <row r="223" spans="1:10" x14ac:dyDescent="0.2">
      <c r="A223" t="s">
        <v>4680</v>
      </c>
      <c r="B223" t="s">
        <v>4681</v>
      </c>
      <c r="C223" t="s">
        <v>4681</v>
      </c>
      <c r="D223" s="3" t="b">
        <f>NOT(ISNA(VLOOKUP(A223,des!B:B,1,FALSE)))</f>
        <v>0</v>
      </c>
      <c r="E223" s="3" t="str">
        <f>IF(D223,VLOOKUP(A223,des!B:Q,11,FALSE),"")</f>
        <v/>
      </c>
      <c r="F223" s="3" t="b">
        <f t="shared" si="12"/>
        <v>0</v>
      </c>
      <c r="G223" s="3" t="str">
        <f t="shared" si="13"/>
        <v/>
      </c>
      <c r="H223" s="3" t="str">
        <f>IF(D223,VLOOKUP(A223,des!B:Q,12,FALSE),"")</f>
        <v/>
      </c>
      <c r="I223" s="3" t="b">
        <f t="shared" si="14"/>
        <v>0</v>
      </c>
      <c r="J223" s="3" t="str">
        <f t="shared" si="15"/>
        <v/>
      </c>
    </row>
    <row r="224" spans="1:10" x14ac:dyDescent="0.2">
      <c r="A224" t="s">
        <v>4682</v>
      </c>
      <c r="B224" t="s">
        <v>4683</v>
      </c>
      <c r="C224" t="s">
        <v>4684</v>
      </c>
      <c r="D224" s="3" t="b">
        <f>NOT(ISNA(VLOOKUP(A224,des!B:B,1,FALSE)))</f>
        <v>0</v>
      </c>
      <c r="E224" s="3" t="str">
        <f>IF(D224,VLOOKUP(A224,des!B:Q,11,FALSE),"")</f>
        <v/>
      </c>
      <c r="F224" s="3" t="b">
        <f t="shared" si="12"/>
        <v>0</v>
      </c>
      <c r="G224" s="3" t="str">
        <f t="shared" si="13"/>
        <v/>
      </c>
      <c r="H224" s="3" t="str">
        <f>IF(D224,VLOOKUP(A224,des!B:Q,12,FALSE),"")</f>
        <v/>
      </c>
      <c r="I224" s="3" t="b">
        <f t="shared" si="14"/>
        <v>0</v>
      </c>
      <c r="J224" s="3" t="str">
        <f t="shared" si="15"/>
        <v/>
      </c>
    </row>
    <row r="225" spans="1:10" x14ac:dyDescent="0.2">
      <c r="A225" t="s">
        <v>4685</v>
      </c>
      <c r="B225" t="s">
        <v>4686</v>
      </c>
      <c r="C225" t="s">
        <v>4687</v>
      </c>
      <c r="D225" s="3" t="b">
        <f>NOT(ISNA(VLOOKUP(A225,des!B:B,1,FALSE)))</f>
        <v>0</v>
      </c>
      <c r="E225" s="3" t="str">
        <f>IF(D225,VLOOKUP(A225,des!B:Q,11,FALSE),"")</f>
        <v/>
      </c>
      <c r="F225" s="3" t="b">
        <f t="shared" si="12"/>
        <v>0</v>
      </c>
      <c r="G225" s="3" t="str">
        <f t="shared" si="13"/>
        <v/>
      </c>
      <c r="H225" s="3" t="str">
        <f>IF(D225,VLOOKUP(A225,des!B:Q,12,FALSE),"")</f>
        <v/>
      </c>
      <c r="I225" s="3" t="b">
        <f t="shared" si="14"/>
        <v>0</v>
      </c>
      <c r="J225" s="3" t="str">
        <f t="shared" si="15"/>
        <v/>
      </c>
    </row>
    <row r="226" spans="1:10" x14ac:dyDescent="0.2">
      <c r="A226" t="s">
        <v>4688</v>
      </c>
      <c r="B226" t="s">
        <v>4689</v>
      </c>
      <c r="C226" t="s">
        <v>4689</v>
      </c>
      <c r="D226" s="3" t="b">
        <f>NOT(ISNA(VLOOKUP(A226,des!B:B,1,FALSE)))</f>
        <v>0</v>
      </c>
      <c r="E226" s="3" t="str">
        <f>IF(D226,VLOOKUP(A226,des!B:Q,11,FALSE),"")</f>
        <v/>
      </c>
      <c r="F226" s="3" t="b">
        <f t="shared" si="12"/>
        <v>0</v>
      </c>
      <c r="G226" s="3" t="str">
        <f t="shared" si="13"/>
        <v/>
      </c>
      <c r="H226" s="3" t="str">
        <f>IF(D226,VLOOKUP(A226,des!B:Q,12,FALSE),"")</f>
        <v/>
      </c>
      <c r="I226" s="3" t="b">
        <f t="shared" si="14"/>
        <v>0</v>
      </c>
      <c r="J226" s="3" t="str">
        <f t="shared" si="15"/>
        <v/>
      </c>
    </row>
    <row r="227" spans="1:10" x14ac:dyDescent="0.2">
      <c r="A227" t="s">
        <v>4690</v>
      </c>
      <c r="B227" t="s">
        <v>4691</v>
      </c>
      <c r="C227" t="s">
        <v>4692</v>
      </c>
      <c r="D227" s="3" t="b">
        <f>NOT(ISNA(VLOOKUP(A227,des!B:B,1,FALSE)))</f>
        <v>0</v>
      </c>
      <c r="E227" s="3" t="str">
        <f>IF(D227,VLOOKUP(A227,des!B:Q,11,FALSE),"")</f>
        <v/>
      </c>
      <c r="F227" s="3" t="b">
        <f t="shared" si="12"/>
        <v>0</v>
      </c>
      <c r="G227" s="3" t="str">
        <f t="shared" si="13"/>
        <v/>
      </c>
      <c r="H227" s="3" t="str">
        <f>IF(D227,VLOOKUP(A227,des!B:Q,12,FALSE),"")</f>
        <v/>
      </c>
      <c r="I227" s="3" t="b">
        <f t="shared" si="14"/>
        <v>0</v>
      </c>
      <c r="J227" s="3" t="str">
        <f t="shared" si="15"/>
        <v/>
      </c>
    </row>
    <row r="228" spans="1:10" x14ac:dyDescent="0.2">
      <c r="A228" t="s">
        <v>4693</v>
      </c>
      <c r="B228" t="s">
        <v>4694</v>
      </c>
      <c r="C228" t="s">
        <v>4695</v>
      </c>
      <c r="D228" s="3" t="b">
        <f>NOT(ISNA(VLOOKUP(A228,des!B:B,1,FALSE)))</f>
        <v>0</v>
      </c>
      <c r="E228" s="3" t="str">
        <f>IF(D228,VLOOKUP(A228,des!B:Q,11,FALSE),"")</f>
        <v/>
      </c>
      <c r="F228" s="3" t="b">
        <f t="shared" si="12"/>
        <v>0</v>
      </c>
      <c r="G228" s="3" t="str">
        <f t="shared" si="13"/>
        <v/>
      </c>
      <c r="H228" s="3" t="str">
        <f>IF(D228,VLOOKUP(A228,des!B:Q,12,FALSE),"")</f>
        <v/>
      </c>
      <c r="I228" s="3" t="b">
        <f t="shared" si="14"/>
        <v>0</v>
      </c>
      <c r="J228" s="3" t="str">
        <f t="shared" si="15"/>
        <v/>
      </c>
    </row>
    <row r="229" spans="1:10" x14ac:dyDescent="0.2">
      <c r="A229" t="s">
        <v>4696</v>
      </c>
      <c r="B229" t="s">
        <v>4697</v>
      </c>
      <c r="C229" t="s">
        <v>4697</v>
      </c>
      <c r="D229" s="3" t="b">
        <f>NOT(ISNA(VLOOKUP(A229,des!B:B,1,FALSE)))</f>
        <v>0</v>
      </c>
      <c r="E229" s="3" t="str">
        <f>IF(D229,VLOOKUP(A229,des!B:Q,11,FALSE),"")</f>
        <v/>
      </c>
      <c r="F229" s="3" t="b">
        <f t="shared" si="12"/>
        <v>0</v>
      </c>
      <c r="G229" s="3" t="str">
        <f t="shared" si="13"/>
        <v/>
      </c>
      <c r="H229" s="3" t="str">
        <f>IF(D229,VLOOKUP(A229,des!B:Q,12,FALSE),"")</f>
        <v/>
      </c>
      <c r="I229" s="3" t="b">
        <f t="shared" si="14"/>
        <v>0</v>
      </c>
      <c r="J229" s="3" t="str">
        <f t="shared" si="15"/>
        <v/>
      </c>
    </row>
    <row r="230" spans="1:10" x14ac:dyDescent="0.2">
      <c r="A230" t="s">
        <v>4698</v>
      </c>
      <c r="B230" t="s">
        <v>4699</v>
      </c>
      <c r="C230" t="s">
        <v>4700</v>
      </c>
      <c r="D230" s="3" t="b">
        <f>NOT(ISNA(VLOOKUP(A230,des!B:B,1,FALSE)))</f>
        <v>0</v>
      </c>
      <c r="E230" s="3" t="str">
        <f>IF(D230,VLOOKUP(A230,des!B:Q,11,FALSE),"")</f>
        <v/>
      </c>
      <c r="F230" s="3" t="b">
        <f t="shared" si="12"/>
        <v>0</v>
      </c>
      <c r="G230" s="3" t="str">
        <f t="shared" si="13"/>
        <v/>
      </c>
      <c r="H230" s="3" t="str">
        <f>IF(D230,VLOOKUP(A230,des!B:Q,12,FALSE),"")</f>
        <v/>
      </c>
      <c r="I230" s="3" t="b">
        <f t="shared" si="14"/>
        <v>0</v>
      </c>
      <c r="J230" s="3" t="str">
        <f t="shared" si="15"/>
        <v/>
      </c>
    </row>
    <row r="231" spans="1:10" x14ac:dyDescent="0.2">
      <c r="A231" t="s">
        <v>4701</v>
      </c>
      <c r="B231" t="s">
        <v>4702</v>
      </c>
      <c r="C231" t="s">
        <v>4703</v>
      </c>
      <c r="D231" s="3" t="b">
        <f>NOT(ISNA(VLOOKUP(A231,des!B:B,1,FALSE)))</f>
        <v>0</v>
      </c>
      <c r="E231" s="3" t="str">
        <f>IF(D231,VLOOKUP(A231,des!B:Q,11,FALSE),"")</f>
        <v/>
      </c>
      <c r="F231" s="3" t="b">
        <f t="shared" si="12"/>
        <v>0</v>
      </c>
      <c r="G231" s="3" t="str">
        <f t="shared" si="13"/>
        <v/>
      </c>
      <c r="H231" s="3" t="str">
        <f>IF(D231,VLOOKUP(A231,des!B:Q,12,FALSE),"")</f>
        <v/>
      </c>
      <c r="I231" s="3" t="b">
        <f t="shared" si="14"/>
        <v>0</v>
      </c>
      <c r="J231" s="3" t="str">
        <f t="shared" si="15"/>
        <v/>
      </c>
    </row>
    <row r="232" spans="1:10" x14ac:dyDescent="0.2">
      <c r="A232" t="s">
        <v>4704</v>
      </c>
      <c r="B232" t="s">
        <v>4705</v>
      </c>
      <c r="C232" t="s">
        <v>4705</v>
      </c>
      <c r="D232" s="3" t="b">
        <f>NOT(ISNA(VLOOKUP(A232,des!B:B,1,FALSE)))</f>
        <v>0</v>
      </c>
      <c r="E232" s="3" t="str">
        <f>IF(D232,VLOOKUP(A232,des!B:Q,11,FALSE),"")</f>
        <v/>
      </c>
      <c r="F232" s="3" t="b">
        <f t="shared" si="12"/>
        <v>0</v>
      </c>
      <c r="G232" s="3" t="str">
        <f t="shared" si="13"/>
        <v/>
      </c>
      <c r="H232" s="3" t="str">
        <f>IF(D232,VLOOKUP(A232,des!B:Q,12,FALSE),"")</f>
        <v/>
      </c>
      <c r="I232" s="3" t="b">
        <f t="shared" si="14"/>
        <v>0</v>
      </c>
      <c r="J232" s="3" t="str">
        <f t="shared" si="15"/>
        <v/>
      </c>
    </row>
    <row r="233" spans="1:10" x14ac:dyDescent="0.2">
      <c r="A233" t="s">
        <v>4706</v>
      </c>
      <c r="B233" t="s">
        <v>4707</v>
      </c>
      <c r="C233" t="s">
        <v>4708</v>
      </c>
      <c r="D233" s="3" t="b">
        <f>NOT(ISNA(VLOOKUP(A233,des!B:B,1,FALSE)))</f>
        <v>0</v>
      </c>
      <c r="E233" s="3" t="str">
        <f>IF(D233,VLOOKUP(A233,des!B:Q,11,FALSE),"")</f>
        <v/>
      </c>
      <c r="F233" s="3" t="b">
        <f t="shared" si="12"/>
        <v>0</v>
      </c>
      <c r="G233" s="3" t="str">
        <f t="shared" si="13"/>
        <v/>
      </c>
      <c r="H233" s="3" t="str">
        <f>IF(D233,VLOOKUP(A233,des!B:Q,12,FALSE),"")</f>
        <v/>
      </c>
      <c r="I233" s="3" t="b">
        <f t="shared" si="14"/>
        <v>0</v>
      </c>
      <c r="J233" s="3" t="str">
        <f t="shared" si="15"/>
        <v/>
      </c>
    </row>
    <row r="234" spans="1:10" x14ac:dyDescent="0.2">
      <c r="A234" t="s">
        <v>4709</v>
      </c>
      <c r="B234" t="s">
        <v>4710</v>
      </c>
      <c r="C234" t="s">
        <v>4711</v>
      </c>
      <c r="D234" s="3" t="b">
        <f>NOT(ISNA(VLOOKUP(A234,des!B:B,1,FALSE)))</f>
        <v>0</v>
      </c>
      <c r="E234" s="3" t="str">
        <f>IF(D234,VLOOKUP(A234,des!B:Q,11,FALSE),"")</f>
        <v/>
      </c>
      <c r="F234" s="3" t="b">
        <f t="shared" si="12"/>
        <v>0</v>
      </c>
      <c r="G234" s="3" t="str">
        <f t="shared" si="13"/>
        <v/>
      </c>
      <c r="H234" s="3" t="str">
        <f>IF(D234,VLOOKUP(A234,des!B:Q,12,FALSE),"")</f>
        <v/>
      </c>
      <c r="I234" s="3" t="b">
        <f t="shared" si="14"/>
        <v>0</v>
      </c>
      <c r="J234" s="3" t="str">
        <f t="shared" si="15"/>
        <v/>
      </c>
    </row>
    <row r="235" spans="1:10" x14ac:dyDescent="0.2">
      <c r="A235" t="s">
        <v>4712</v>
      </c>
      <c r="B235" t="s">
        <v>4713</v>
      </c>
      <c r="C235" t="s">
        <v>4713</v>
      </c>
      <c r="D235" s="3" t="b">
        <f>NOT(ISNA(VLOOKUP(A235,des!B:B,1,FALSE)))</f>
        <v>0</v>
      </c>
      <c r="E235" s="3" t="str">
        <f>IF(D235,VLOOKUP(A235,des!B:Q,11,FALSE),"")</f>
        <v/>
      </c>
      <c r="F235" s="3" t="b">
        <f t="shared" si="12"/>
        <v>0</v>
      </c>
      <c r="G235" s="3" t="str">
        <f t="shared" si="13"/>
        <v/>
      </c>
      <c r="H235" s="3" t="str">
        <f>IF(D235,VLOOKUP(A235,des!B:Q,12,FALSE),"")</f>
        <v/>
      </c>
      <c r="I235" s="3" t="b">
        <f t="shared" si="14"/>
        <v>0</v>
      </c>
      <c r="J235" s="3" t="str">
        <f t="shared" si="15"/>
        <v/>
      </c>
    </row>
    <row r="236" spans="1:10" x14ac:dyDescent="0.2">
      <c r="A236" t="s">
        <v>4714</v>
      </c>
      <c r="B236" t="s">
        <v>4715</v>
      </c>
      <c r="C236" t="s">
        <v>4715</v>
      </c>
      <c r="D236" s="3" t="b">
        <f>NOT(ISNA(VLOOKUP(A236,des!B:B,1,FALSE)))</f>
        <v>0</v>
      </c>
      <c r="E236" s="3" t="str">
        <f>IF(D236,VLOOKUP(A236,des!B:Q,11,FALSE),"")</f>
        <v/>
      </c>
      <c r="F236" s="3" t="b">
        <f t="shared" si="12"/>
        <v>0</v>
      </c>
      <c r="G236" s="3" t="str">
        <f t="shared" si="13"/>
        <v/>
      </c>
      <c r="H236" s="3" t="str">
        <f>IF(D236,VLOOKUP(A236,des!B:Q,12,FALSE),"")</f>
        <v/>
      </c>
      <c r="I236" s="3" t="b">
        <f t="shared" si="14"/>
        <v>0</v>
      </c>
      <c r="J236" s="3" t="str">
        <f t="shared" si="15"/>
        <v/>
      </c>
    </row>
    <row r="237" spans="1:10" x14ac:dyDescent="0.2">
      <c r="A237" t="s">
        <v>4716</v>
      </c>
      <c r="B237" t="s">
        <v>4717</v>
      </c>
      <c r="C237" t="s">
        <v>4717</v>
      </c>
      <c r="D237" s="3" t="b">
        <f>NOT(ISNA(VLOOKUP(A237,des!B:B,1,FALSE)))</f>
        <v>0</v>
      </c>
      <c r="E237" s="3" t="str">
        <f>IF(D237,VLOOKUP(A237,des!B:Q,11,FALSE),"")</f>
        <v/>
      </c>
      <c r="F237" s="3" t="b">
        <f t="shared" si="12"/>
        <v>0</v>
      </c>
      <c r="G237" s="3" t="str">
        <f t="shared" si="13"/>
        <v/>
      </c>
      <c r="H237" s="3" t="str">
        <f>IF(D237,VLOOKUP(A237,des!B:Q,12,FALSE),"")</f>
        <v/>
      </c>
      <c r="I237" s="3" t="b">
        <f t="shared" si="14"/>
        <v>0</v>
      </c>
      <c r="J237" s="3" t="str">
        <f t="shared" si="15"/>
        <v/>
      </c>
    </row>
    <row r="238" spans="1:10" x14ac:dyDescent="0.2">
      <c r="A238" t="s">
        <v>4718</v>
      </c>
      <c r="B238" t="s">
        <v>4719</v>
      </c>
      <c r="C238" t="s">
        <v>4719</v>
      </c>
      <c r="D238" s="3" t="b">
        <f>NOT(ISNA(VLOOKUP(A238,des!B:B,1,FALSE)))</f>
        <v>0</v>
      </c>
      <c r="E238" s="3" t="str">
        <f>IF(D238,VLOOKUP(A238,des!B:Q,11,FALSE),"")</f>
        <v/>
      </c>
      <c r="F238" s="3" t="b">
        <f t="shared" si="12"/>
        <v>0</v>
      </c>
      <c r="G238" s="3" t="str">
        <f t="shared" si="13"/>
        <v/>
      </c>
      <c r="H238" s="3" t="str">
        <f>IF(D238,VLOOKUP(A238,des!B:Q,12,FALSE),"")</f>
        <v/>
      </c>
      <c r="I238" s="3" t="b">
        <f t="shared" si="14"/>
        <v>0</v>
      </c>
      <c r="J238" s="3" t="str">
        <f t="shared" si="15"/>
        <v/>
      </c>
    </row>
    <row r="239" spans="1:10" x14ac:dyDescent="0.2">
      <c r="A239" t="s">
        <v>4720</v>
      </c>
      <c r="B239" t="s">
        <v>4721</v>
      </c>
      <c r="C239" t="s">
        <v>4721</v>
      </c>
      <c r="D239" s="3" t="b">
        <f>NOT(ISNA(VLOOKUP(A239,des!B:B,1,FALSE)))</f>
        <v>0</v>
      </c>
      <c r="E239" s="3" t="str">
        <f>IF(D239,VLOOKUP(A239,des!B:Q,11,FALSE),"")</f>
        <v/>
      </c>
      <c r="F239" s="3" t="b">
        <f t="shared" si="12"/>
        <v>0</v>
      </c>
      <c r="G239" s="3" t="str">
        <f t="shared" si="13"/>
        <v/>
      </c>
      <c r="H239" s="3" t="str">
        <f>IF(D239,VLOOKUP(A239,des!B:Q,12,FALSE),"")</f>
        <v/>
      </c>
      <c r="I239" s="3" t="b">
        <f t="shared" si="14"/>
        <v>0</v>
      </c>
      <c r="J239" s="3" t="str">
        <f t="shared" si="15"/>
        <v/>
      </c>
    </row>
    <row r="240" spans="1:10" x14ac:dyDescent="0.2">
      <c r="A240" t="s">
        <v>4722</v>
      </c>
      <c r="B240" t="s">
        <v>4723</v>
      </c>
      <c r="C240" t="s">
        <v>4723</v>
      </c>
      <c r="D240" s="3" t="b">
        <f>NOT(ISNA(VLOOKUP(A240,des!B:B,1,FALSE)))</f>
        <v>0</v>
      </c>
      <c r="E240" s="3" t="str">
        <f>IF(D240,VLOOKUP(A240,des!B:Q,11,FALSE),"")</f>
        <v/>
      </c>
      <c r="F240" s="3" t="b">
        <f t="shared" si="12"/>
        <v>0</v>
      </c>
      <c r="G240" s="3" t="str">
        <f t="shared" si="13"/>
        <v/>
      </c>
      <c r="H240" s="3" t="str">
        <f>IF(D240,VLOOKUP(A240,des!B:Q,12,FALSE),"")</f>
        <v/>
      </c>
      <c r="I240" s="3" t="b">
        <f t="shared" si="14"/>
        <v>0</v>
      </c>
      <c r="J240" s="3" t="str">
        <f t="shared" si="15"/>
        <v/>
      </c>
    </row>
    <row r="241" spans="1:10" x14ac:dyDescent="0.2">
      <c r="A241" t="s">
        <v>4724</v>
      </c>
      <c r="B241" t="s">
        <v>4725</v>
      </c>
      <c r="C241" t="s">
        <v>4725</v>
      </c>
      <c r="D241" s="3" t="b">
        <f>NOT(ISNA(VLOOKUP(A241,des!B:B,1,FALSE)))</f>
        <v>0</v>
      </c>
      <c r="E241" s="3" t="str">
        <f>IF(D241,VLOOKUP(A241,des!B:Q,11,FALSE),"")</f>
        <v/>
      </c>
      <c r="F241" s="3" t="b">
        <f t="shared" si="12"/>
        <v>0</v>
      </c>
      <c r="G241" s="3" t="str">
        <f t="shared" si="13"/>
        <v/>
      </c>
      <c r="H241" s="3" t="str">
        <f>IF(D241,VLOOKUP(A241,des!B:Q,12,FALSE),"")</f>
        <v/>
      </c>
      <c r="I241" s="3" t="b">
        <f t="shared" si="14"/>
        <v>0</v>
      </c>
      <c r="J241" s="3" t="str">
        <f t="shared" si="15"/>
        <v/>
      </c>
    </row>
    <row r="242" spans="1:10" x14ac:dyDescent="0.2">
      <c r="A242" t="s">
        <v>4726</v>
      </c>
      <c r="B242" t="s">
        <v>4727</v>
      </c>
      <c r="C242" t="s">
        <v>4727</v>
      </c>
      <c r="D242" s="3" t="b">
        <f>NOT(ISNA(VLOOKUP(A242,des!B:B,1,FALSE)))</f>
        <v>0</v>
      </c>
      <c r="E242" s="3" t="str">
        <f>IF(D242,VLOOKUP(A242,des!B:Q,11,FALSE),"")</f>
        <v/>
      </c>
      <c r="F242" s="3" t="b">
        <f t="shared" si="12"/>
        <v>0</v>
      </c>
      <c r="G242" s="3" t="str">
        <f t="shared" si="13"/>
        <v/>
      </c>
      <c r="H242" s="3" t="str">
        <f>IF(D242,VLOOKUP(A242,des!B:Q,12,FALSE),"")</f>
        <v/>
      </c>
      <c r="I242" s="3" t="b">
        <f t="shared" si="14"/>
        <v>0</v>
      </c>
      <c r="J242" s="3" t="str">
        <f t="shared" si="15"/>
        <v/>
      </c>
    </row>
    <row r="243" spans="1:10" x14ac:dyDescent="0.2">
      <c r="A243" t="s">
        <v>4728</v>
      </c>
      <c r="B243" t="s">
        <v>4729</v>
      </c>
      <c r="C243" t="s">
        <v>4729</v>
      </c>
      <c r="D243" s="3" t="b">
        <f>NOT(ISNA(VLOOKUP(A243,des!B:B,1,FALSE)))</f>
        <v>0</v>
      </c>
      <c r="E243" s="3" t="str">
        <f>IF(D243,VLOOKUP(A243,des!B:Q,11,FALSE),"")</f>
        <v/>
      </c>
      <c r="F243" s="3" t="b">
        <f t="shared" si="12"/>
        <v>0</v>
      </c>
      <c r="G243" s="3" t="str">
        <f t="shared" si="13"/>
        <v/>
      </c>
      <c r="H243" s="3" t="str">
        <f>IF(D243,VLOOKUP(A243,des!B:Q,12,FALSE),"")</f>
        <v/>
      </c>
      <c r="I243" s="3" t="b">
        <f t="shared" si="14"/>
        <v>0</v>
      </c>
      <c r="J243" s="3" t="str">
        <f t="shared" si="15"/>
        <v/>
      </c>
    </row>
    <row r="244" spans="1:10" x14ac:dyDescent="0.2">
      <c r="A244" t="s">
        <v>4730</v>
      </c>
      <c r="B244" t="s">
        <v>4731</v>
      </c>
      <c r="C244" t="s">
        <v>4732</v>
      </c>
      <c r="D244" s="3" t="b">
        <f>NOT(ISNA(VLOOKUP(A244,des!B:B,1,FALSE)))</f>
        <v>0</v>
      </c>
      <c r="E244" s="3" t="str">
        <f>IF(D244,VLOOKUP(A244,des!B:Q,11,FALSE),"")</f>
        <v/>
      </c>
      <c r="F244" s="3" t="b">
        <f t="shared" si="12"/>
        <v>0</v>
      </c>
      <c r="G244" s="3" t="str">
        <f t="shared" si="13"/>
        <v/>
      </c>
      <c r="H244" s="3" t="str">
        <f>IF(D244,VLOOKUP(A244,des!B:Q,12,FALSE),"")</f>
        <v/>
      </c>
      <c r="I244" s="3" t="b">
        <f t="shared" si="14"/>
        <v>0</v>
      </c>
      <c r="J244" s="3" t="str">
        <f t="shared" si="15"/>
        <v/>
      </c>
    </row>
    <row r="245" spans="1:10" x14ac:dyDescent="0.2">
      <c r="A245" t="s">
        <v>4733</v>
      </c>
      <c r="B245" t="s">
        <v>4734</v>
      </c>
      <c r="C245" t="s">
        <v>4734</v>
      </c>
      <c r="D245" s="3" t="b">
        <f>NOT(ISNA(VLOOKUP(A245,des!B:B,1,FALSE)))</f>
        <v>0</v>
      </c>
      <c r="E245" s="3" t="str">
        <f>IF(D245,VLOOKUP(A245,des!B:Q,11,FALSE),"")</f>
        <v/>
      </c>
      <c r="F245" s="3" t="b">
        <f t="shared" si="12"/>
        <v>0</v>
      </c>
      <c r="G245" s="3" t="str">
        <f t="shared" si="13"/>
        <v/>
      </c>
      <c r="H245" s="3" t="str">
        <f>IF(D245,VLOOKUP(A245,des!B:Q,12,FALSE),"")</f>
        <v/>
      </c>
      <c r="I245" s="3" t="b">
        <f t="shared" si="14"/>
        <v>0</v>
      </c>
      <c r="J245" s="3" t="str">
        <f t="shared" si="15"/>
        <v/>
      </c>
    </row>
    <row r="246" spans="1:10" x14ac:dyDescent="0.2">
      <c r="A246" t="s">
        <v>4735</v>
      </c>
      <c r="B246" t="s">
        <v>4736</v>
      </c>
      <c r="C246" t="s">
        <v>4736</v>
      </c>
      <c r="D246" s="3" t="b">
        <f>NOT(ISNA(VLOOKUP(A246,des!B:B,1,FALSE)))</f>
        <v>0</v>
      </c>
      <c r="E246" s="3" t="str">
        <f>IF(D246,VLOOKUP(A246,des!B:Q,11,FALSE),"")</f>
        <v/>
      </c>
      <c r="F246" s="3" t="b">
        <f t="shared" si="12"/>
        <v>0</v>
      </c>
      <c r="G246" s="3" t="str">
        <f t="shared" si="13"/>
        <v/>
      </c>
      <c r="H246" s="3" t="str">
        <f>IF(D246,VLOOKUP(A246,des!B:Q,12,FALSE),"")</f>
        <v/>
      </c>
      <c r="I246" s="3" t="b">
        <f t="shared" si="14"/>
        <v>0</v>
      </c>
      <c r="J246" s="3" t="str">
        <f t="shared" si="15"/>
        <v/>
      </c>
    </row>
    <row r="247" spans="1:10" x14ac:dyDescent="0.2">
      <c r="A247" t="s">
        <v>4737</v>
      </c>
      <c r="B247" t="s">
        <v>4738</v>
      </c>
      <c r="C247" t="s">
        <v>4738</v>
      </c>
      <c r="D247" s="3" t="b">
        <f>NOT(ISNA(VLOOKUP(A247,des!B:B,1,FALSE)))</f>
        <v>0</v>
      </c>
      <c r="E247" s="3" t="str">
        <f>IF(D247,VLOOKUP(A247,des!B:Q,11,FALSE),"")</f>
        <v/>
      </c>
      <c r="F247" s="3" t="b">
        <f t="shared" si="12"/>
        <v>0</v>
      </c>
      <c r="G247" s="3" t="str">
        <f t="shared" si="13"/>
        <v/>
      </c>
      <c r="H247" s="3" t="str">
        <f>IF(D247,VLOOKUP(A247,des!B:Q,12,FALSE),"")</f>
        <v/>
      </c>
      <c r="I247" s="3" t="b">
        <f t="shared" si="14"/>
        <v>0</v>
      </c>
      <c r="J247" s="3" t="str">
        <f t="shared" si="15"/>
        <v/>
      </c>
    </row>
    <row r="248" spans="1:10" x14ac:dyDescent="0.2">
      <c r="A248" t="s">
        <v>4739</v>
      </c>
      <c r="B248" t="s">
        <v>4740</v>
      </c>
      <c r="C248" t="s">
        <v>4740</v>
      </c>
      <c r="D248" s="3" t="b">
        <f>NOT(ISNA(VLOOKUP(A248,des!B:B,1,FALSE)))</f>
        <v>0</v>
      </c>
      <c r="E248" s="3" t="str">
        <f>IF(D248,VLOOKUP(A248,des!B:Q,11,FALSE),"")</f>
        <v/>
      </c>
      <c r="F248" s="3" t="b">
        <f t="shared" si="12"/>
        <v>0</v>
      </c>
      <c r="G248" s="3" t="str">
        <f t="shared" si="13"/>
        <v/>
      </c>
      <c r="H248" s="3" t="str">
        <f>IF(D248,VLOOKUP(A248,des!B:Q,12,FALSE),"")</f>
        <v/>
      </c>
      <c r="I248" s="3" t="b">
        <f t="shared" si="14"/>
        <v>0</v>
      </c>
      <c r="J248" s="3" t="str">
        <f t="shared" si="15"/>
        <v/>
      </c>
    </row>
    <row r="249" spans="1:10" x14ac:dyDescent="0.2">
      <c r="A249" t="s">
        <v>4741</v>
      </c>
      <c r="B249" t="s">
        <v>4742</v>
      </c>
      <c r="C249" t="s">
        <v>4743</v>
      </c>
      <c r="D249" s="3" t="b">
        <f>NOT(ISNA(VLOOKUP(A249,des!B:B,1,FALSE)))</f>
        <v>0</v>
      </c>
      <c r="E249" s="3" t="str">
        <f>IF(D249,VLOOKUP(A249,des!B:Q,11,FALSE),"")</f>
        <v/>
      </c>
      <c r="F249" s="3" t="b">
        <f t="shared" si="12"/>
        <v>0</v>
      </c>
      <c r="G249" s="3" t="str">
        <f t="shared" si="13"/>
        <v/>
      </c>
      <c r="H249" s="3" t="str">
        <f>IF(D249,VLOOKUP(A249,des!B:Q,12,FALSE),"")</f>
        <v/>
      </c>
      <c r="I249" s="3" t="b">
        <f t="shared" si="14"/>
        <v>0</v>
      </c>
      <c r="J249" s="3" t="str">
        <f t="shared" si="15"/>
        <v/>
      </c>
    </row>
    <row r="250" spans="1:10" x14ac:dyDescent="0.2">
      <c r="A250" t="s">
        <v>4744</v>
      </c>
      <c r="B250" t="s">
        <v>4745</v>
      </c>
      <c r="C250" t="s">
        <v>4745</v>
      </c>
      <c r="D250" s="3" t="b">
        <f>NOT(ISNA(VLOOKUP(A250,des!B:B,1,FALSE)))</f>
        <v>0</v>
      </c>
      <c r="E250" s="3" t="str">
        <f>IF(D250,VLOOKUP(A250,des!B:Q,11,FALSE),"")</f>
        <v/>
      </c>
      <c r="F250" s="3" t="b">
        <f t="shared" si="12"/>
        <v>0</v>
      </c>
      <c r="G250" s="3" t="str">
        <f t="shared" si="13"/>
        <v/>
      </c>
      <c r="H250" s="3" t="str">
        <f>IF(D250,VLOOKUP(A250,des!B:Q,12,FALSE),"")</f>
        <v/>
      </c>
      <c r="I250" s="3" t="b">
        <f t="shared" si="14"/>
        <v>0</v>
      </c>
      <c r="J250" s="3" t="str">
        <f t="shared" si="15"/>
        <v/>
      </c>
    </row>
    <row r="251" spans="1:10" x14ac:dyDescent="0.2">
      <c r="A251" t="s">
        <v>4746</v>
      </c>
      <c r="B251" t="s">
        <v>4747</v>
      </c>
      <c r="C251" t="s">
        <v>4748</v>
      </c>
      <c r="D251" s="3" t="b">
        <f>NOT(ISNA(VLOOKUP(A251,des!B:B,1,FALSE)))</f>
        <v>0</v>
      </c>
      <c r="E251" s="3" t="str">
        <f>IF(D251,VLOOKUP(A251,des!B:Q,11,FALSE),"")</f>
        <v/>
      </c>
      <c r="F251" s="3" t="b">
        <f t="shared" si="12"/>
        <v>0</v>
      </c>
      <c r="G251" s="3" t="str">
        <f t="shared" si="13"/>
        <v/>
      </c>
      <c r="H251" s="3" t="str">
        <f>IF(D251,VLOOKUP(A251,des!B:Q,12,FALSE),"")</f>
        <v/>
      </c>
      <c r="I251" s="3" t="b">
        <f t="shared" si="14"/>
        <v>0</v>
      </c>
      <c r="J251" s="3" t="str">
        <f t="shared" si="15"/>
        <v/>
      </c>
    </row>
    <row r="252" spans="1:10" x14ac:dyDescent="0.2">
      <c r="A252" t="s">
        <v>4749</v>
      </c>
      <c r="B252" t="s">
        <v>4750</v>
      </c>
      <c r="C252" t="s">
        <v>4751</v>
      </c>
      <c r="D252" s="3" t="b">
        <f>NOT(ISNA(VLOOKUP(A252,des!B:B,1,FALSE)))</f>
        <v>0</v>
      </c>
      <c r="E252" s="3" t="str">
        <f>IF(D252,VLOOKUP(A252,des!B:Q,11,FALSE),"")</f>
        <v/>
      </c>
      <c r="F252" s="3" t="b">
        <f t="shared" si="12"/>
        <v>0</v>
      </c>
      <c r="G252" s="3" t="str">
        <f t="shared" si="13"/>
        <v/>
      </c>
      <c r="H252" s="3" t="str">
        <f>IF(D252,VLOOKUP(A252,des!B:Q,12,FALSE),"")</f>
        <v/>
      </c>
      <c r="I252" s="3" t="b">
        <f t="shared" si="14"/>
        <v>0</v>
      </c>
      <c r="J252" s="3" t="str">
        <f t="shared" si="15"/>
        <v/>
      </c>
    </row>
    <row r="253" spans="1:10" x14ac:dyDescent="0.2">
      <c r="A253" t="s">
        <v>4752</v>
      </c>
      <c r="B253" t="s">
        <v>4753</v>
      </c>
      <c r="C253" t="s">
        <v>4753</v>
      </c>
      <c r="D253" s="3" t="b">
        <f>NOT(ISNA(VLOOKUP(A253,des!B:B,1,FALSE)))</f>
        <v>0</v>
      </c>
      <c r="E253" s="3" t="str">
        <f>IF(D253,VLOOKUP(A253,des!B:Q,11,FALSE),"")</f>
        <v/>
      </c>
      <c r="F253" s="3" t="b">
        <f t="shared" si="12"/>
        <v>0</v>
      </c>
      <c r="G253" s="3" t="str">
        <f t="shared" si="13"/>
        <v/>
      </c>
      <c r="H253" s="3" t="str">
        <f>IF(D253,VLOOKUP(A253,des!B:Q,12,FALSE),"")</f>
        <v/>
      </c>
      <c r="I253" s="3" t="b">
        <f t="shared" si="14"/>
        <v>0</v>
      </c>
      <c r="J253" s="3" t="str">
        <f t="shared" si="15"/>
        <v/>
      </c>
    </row>
    <row r="254" spans="1:10" x14ac:dyDescent="0.2">
      <c r="A254" t="s">
        <v>4754</v>
      </c>
      <c r="B254" t="s">
        <v>4755</v>
      </c>
      <c r="C254" t="s">
        <v>4755</v>
      </c>
      <c r="D254" s="3" t="b">
        <f>NOT(ISNA(VLOOKUP(A254,des!B:B,1,FALSE)))</f>
        <v>0</v>
      </c>
      <c r="E254" s="3" t="str">
        <f>IF(D254,VLOOKUP(A254,des!B:Q,11,FALSE),"")</f>
        <v/>
      </c>
      <c r="F254" s="3" t="b">
        <f t="shared" si="12"/>
        <v>0</v>
      </c>
      <c r="G254" s="3" t="str">
        <f t="shared" si="13"/>
        <v/>
      </c>
      <c r="H254" s="3" t="str">
        <f>IF(D254,VLOOKUP(A254,des!B:Q,12,FALSE),"")</f>
        <v/>
      </c>
      <c r="I254" s="3" t="b">
        <f t="shared" si="14"/>
        <v>0</v>
      </c>
      <c r="J254" s="3" t="str">
        <f t="shared" si="15"/>
        <v/>
      </c>
    </row>
    <row r="255" spans="1:10" x14ac:dyDescent="0.2">
      <c r="A255" t="s">
        <v>4756</v>
      </c>
      <c r="B255" t="s">
        <v>4757</v>
      </c>
      <c r="C255" t="s">
        <v>4757</v>
      </c>
      <c r="D255" s="3" t="b">
        <f>NOT(ISNA(VLOOKUP(A255,des!B:B,1,FALSE)))</f>
        <v>0</v>
      </c>
      <c r="E255" s="3" t="str">
        <f>IF(D255,VLOOKUP(A255,des!B:Q,11,FALSE),"")</f>
        <v/>
      </c>
      <c r="F255" s="3" t="b">
        <f t="shared" si="12"/>
        <v>0</v>
      </c>
      <c r="G255" s="3" t="str">
        <f t="shared" si="13"/>
        <v/>
      </c>
      <c r="H255" s="3" t="str">
        <f>IF(D255,VLOOKUP(A255,des!B:Q,12,FALSE),"")</f>
        <v/>
      </c>
      <c r="I255" s="3" t="b">
        <f t="shared" si="14"/>
        <v>0</v>
      </c>
      <c r="J255" s="3" t="str">
        <f t="shared" si="15"/>
        <v/>
      </c>
    </row>
    <row r="256" spans="1:10" x14ac:dyDescent="0.2">
      <c r="A256" t="s">
        <v>4758</v>
      </c>
      <c r="B256" t="s">
        <v>4759</v>
      </c>
      <c r="C256" t="s">
        <v>4759</v>
      </c>
      <c r="D256" s="3" t="b">
        <f>NOT(ISNA(VLOOKUP(A256,des!B:B,1,FALSE)))</f>
        <v>0</v>
      </c>
      <c r="E256" s="3" t="str">
        <f>IF(D256,VLOOKUP(A256,des!B:Q,11,FALSE),"")</f>
        <v/>
      </c>
      <c r="F256" s="3" t="b">
        <f t="shared" si="12"/>
        <v>0</v>
      </c>
      <c r="G256" s="3" t="str">
        <f t="shared" si="13"/>
        <v/>
      </c>
      <c r="H256" s="3" t="str">
        <f>IF(D256,VLOOKUP(A256,des!B:Q,12,FALSE),"")</f>
        <v/>
      </c>
      <c r="I256" s="3" t="b">
        <f t="shared" si="14"/>
        <v>0</v>
      </c>
      <c r="J256" s="3" t="str">
        <f t="shared" si="15"/>
        <v/>
      </c>
    </row>
    <row r="257" spans="1:10" x14ac:dyDescent="0.2">
      <c r="A257" t="s">
        <v>4760</v>
      </c>
      <c r="B257" t="s">
        <v>4761</v>
      </c>
      <c r="C257" t="s">
        <v>4761</v>
      </c>
      <c r="D257" s="3" t="b">
        <f>NOT(ISNA(VLOOKUP(A257,des!B:B,1,FALSE)))</f>
        <v>0</v>
      </c>
      <c r="E257" s="3" t="str">
        <f>IF(D257,VLOOKUP(A257,des!B:Q,11,FALSE),"")</f>
        <v/>
      </c>
      <c r="F257" s="3" t="b">
        <f t="shared" si="12"/>
        <v>0</v>
      </c>
      <c r="G257" s="3" t="str">
        <f t="shared" si="13"/>
        <v/>
      </c>
      <c r="H257" s="3" t="str">
        <f>IF(D257,VLOOKUP(A257,des!B:Q,12,FALSE),"")</f>
        <v/>
      </c>
      <c r="I257" s="3" t="b">
        <f t="shared" si="14"/>
        <v>0</v>
      </c>
      <c r="J257" s="3" t="str">
        <f t="shared" si="15"/>
        <v/>
      </c>
    </row>
    <row r="258" spans="1:10" x14ac:dyDescent="0.2">
      <c r="A258" t="s">
        <v>4762</v>
      </c>
      <c r="B258" t="s">
        <v>4763</v>
      </c>
      <c r="C258" t="s">
        <v>4763</v>
      </c>
      <c r="D258" s="3" t="b">
        <f>NOT(ISNA(VLOOKUP(A258,des!B:B,1,FALSE)))</f>
        <v>0</v>
      </c>
      <c r="E258" s="3" t="str">
        <f>IF(D258,VLOOKUP(A258,des!B:Q,11,FALSE),"")</f>
        <v/>
      </c>
      <c r="F258" s="3" t="b">
        <f t="shared" si="12"/>
        <v>0</v>
      </c>
      <c r="G258" s="3" t="str">
        <f t="shared" si="13"/>
        <v/>
      </c>
      <c r="H258" s="3" t="str">
        <f>IF(D258,VLOOKUP(A258,des!B:Q,12,FALSE),"")</f>
        <v/>
      </c>
      <c r="I258" s="3" t="b">
        <f t="shared" si="14"/>
        <v>0</v>
      </c>
      <c r="J258" s="3" t="str">
        <f t="shared" si="15"/>
        <v/>
      </c>
    </row>
    <row r="259" spans="1:10" x14ac:dyDescent="0.2">
      <c r="A259" t="s">
        <v>4764</v>
      </c>
      <c r="B259" t="s">
        <v>4765</v>
      </c>
      <c r="C259" t="s">
        <v>4766</v>
      </c>
      <c r="D259" s="3" t="b">
        <f>NOT(ISNA(VLOOKUP(A259,des!B:B,1,FALSE)))</f>
        <v>0</v>
      </c>
      <c r="E259" s="3" t="str">
        <f>IF(D259,VLOOKUP(A259,des!B:Q,11,FALSE),"")</f>
        <v/>
      </c>
      <c r="F259" s="3" t="b">
        <f t="shared" si="12"/>
        <v>0</v>
      </c>
      <c r="G259" s="3" t="str">
        <f t="shared" si="13"/>
        <v/>
      </c>
      <c r="H259" s="3" t="str">
        <f>IF(D259,VLOOKUP(A259,des!B:Q,12,FALSE),"")</f>
        <v/>
      </c>
      <c r="I259" s="3" t="b">
        <f t="shared" si="14"/>
        <v>0</v>
      </c>
      <c r="J259" s="3" t="str">
        <f t="shared" si="15"/>
        <v/>
      </c>
    </row>
    <row r="260" spans="1:10" x14ac:dyDescent="0.2">
      <c r="A260" t="s">
        <v>4767</v>
      </c>
      <c r="B260" t="s">
        <v>4768</v>
      </c>
      <c r="C260" t="s">
        <v>4768</v>
      </c>
      <c r="D260" s="3" t="b">
        <f>NOT(ISNA(VLOOKUP(A260,des!B:B,1,FALSE)))</f>
        <v>0</v>
      </c>
      <c r="E260" s="3" t="str">
        <f>IF(D260,VLOOKUP(A260,des!B:Q,11,FALSE),"")</f>
        <v/>
      </c>
      <c r="F260" s="3" t="b">
        <f t="shared" si="12"/>
        <v>0</v>
      </c>
      <c r="G260" s="3" t="str">
        <f t="shared" si="13"/>
        <v/>
      </c>
      <c r="H260" s="3" t="str">
        <f>IF(D260,VLOOKUP(A260,des!B:Q,12,FALSE),"")</f>
        <v/>
      </c>
      <c r="I260" s="3" t="b">
        <f t="shared" si="14"/>
        <v>0</v>
      </c>
      <c r="J260" s="3" t="str">
        <f t="shared" si="15"/>
        <v/>
      </c>
    </row>
    <row r="261" spans="1:10" x14ac:dyDescent="0.2">
      <c r="A261" t="s">
        <v>4769</v>
      </c>
      <c r="B261" t="s">
        <v>4770</v>
      </c>
      <c r="C261" t="s">
        <v>4770</v>
      </c>
      <c r="D261" s="3" t="b">
        <f>NOT(ISNA(VLOOKUP(A261,des!B:B,1,FALSE)))</f>
        <v>0</v>
      </c>
      <c r="E261" s="3" t="str">
        <f>IF(D261,VLOOKUP(A261,des!B:Q,11,FALSE),"")</f>
        <v/>
      </c>
      <c r="F261" s="3" t="b">
        <f t="shared" ref="F261:F324" si="16">IF(D261,IF(E261&lt;&gt;B261,TRUE,FALSE),FALSE)</f>
        <v>0</v>
      </c>
      <c r="G261" s="3" t="str">
        <f t="shared" si="13"/>
        <v/>
      </c>
      <c r="H261" s="3" t="str">
        <f>IF(D261,VLOOKUP(A261,des!B:Q,12,FALSE),"")</f>
        <v/>
      </c>
      <c r="I261" s="3" t="b">
        <f t="shared" si="14"/>
        <v>0</v>
      </c>
      <c r="J261" s="3" t="str">
        <f t="shared" si="15"/>
        <v/>
      </c>
    </row>
    <row r="262" spans="1:10" x14ac:dyDescent="0.2">
      <c r="A262" t="s">
        <v>4771</v>
      </c>
      <c r="B262" t="s">
        <v>4772</v>
      </c>
      <c r="C262" t="s">
        <v>4773</v>
      </c>
      <c r="D262" s="3" t="b">
        <f>NOT(ISNA(VLOOKUP(A262,des!B:B,1,FALSE)))</f>
        <v>0</v>
      </c>
      <c r="E262" s="3" t="str">
        <f>IF(D262,VLOOKUP(A262,des!B:Q,11,FALSE),"")</f>
        <v/>
      </c>
      <c r="F262" s="3" t="b">
        <f t="shared" si="16"/>
        <v>0</v>
      </c>
      <c r="G262" s="3" t="str">
        <f t="shared" ref="G262:G325" si="17">IF(F262,CONCATENATE($A$1,A262,$B$1,E262,$C$1),"")</f>
        <v/>
      </c>
      <c r="H262" s="3" t="str">
        <f>IF(D262,VLOOKUP(A262,des!B:Q,12,FALSE),"")</f>
        <v/>
      </c>
      <c r="I262" s="3" t="b">
        <f t="shared" ref="I262:I325" si="18">IF(D262,IF(H262&lt;&gt;C262,TRUE,FALSE),FALSE)</f>
        <v>0</v>
      </c>
      <c r="J262" s="3" t="str">
        <f t="shared" ref="J262:J325" si="19">IF(I262,CONCATENATE($A$2,A262,$B$2,H262,$C$2),"")</f>
        <v/>
      </c>
    </row>
    <row r="263" spans="1:10" x14ac:dyDescent="0.2">
      <c r="A263" t="s">
        <v>4774</v>
      </c>
      <c r="B263" t="s">
        <v>4775</v>
      </c>
      <c r="C263" t="s">
        <v>4775</v>
      </c>
      <c r="D263" s="3" t="b">
        <f>NOT(ISNA(VLOOKUP(A263,des!B:B,1,FALSE)))</f>
        <v>0</v>
      </c>
      <c r="E263" s="3" t="str">
        <f>IF(D263,VLOOKUP(A263,des!B:Q,11,FALSE),"")</f>
        <v/>
      </c>
      <c r="F263" s="3" t="b">
        <f t="shared" si="16"/>
        <v>0</v>
      </c>
      <c r="G263" s="3" t="str">
        <f t="shared" si="17"/>
        <v/>
      </c>
      <c r="H263" s="3" t="str">
        <f>IF(D263,VLOOKUP(A263,des!B:Q,12,FALSE),"")</f>
        <v/>
      </c>
      <c r="I263" s="3" t="b">
        <f t="shared" si="18"/>
        <v>0</v>
      </c>
      <c r="J263" s="3" t="str">
        <f t="shared" si="19"/>
        <v/>
      </c>
    </row>
    <row r="264" spans="1:10" x14ac:dyDescent="0.2">
      <c r="A264" t="s">
        <v>4776</v>
      </c>
      <c r="B264" t="s">
        <v>4777</v>
      </c>
      <c r="C264" t="s">
        <v>4778</v>
      </c>
      <c r="D264" s="3" t="b">
        <f>NOT(ISNA(VLOOKUP(A264,des!B:B,1,FALSE)))</f>
        <v>0</v>
      </c>
      <c r="E264" s="3" t="str">
        <f>IF(D264,VLOOKUP(A264,des!B:Q,11,FALSE),"")</f>
        <v/>
      </c>
      <c r="F264" s="3" t="b">
        <f t="shared" si="16"/>
        <v>0</v>
      </c>
      <c r="G264" s="3" t="str">
        <f t="shared" si="17"/>
        <v/>
      </c>
      <c r="H264" s="3" t="str">
        <f>IF(D264,VLOOKUP(A264,des!B:Q,12,FALSE),"")</f>
        <v/>
      </c>
      <c r="I264" s="3" t="b">
        <f t="shared" si="18"/>
        <v>0</v>
      </c>
      <c r="J264" s="3" t="str">
        <f t="shared" si="19"/>
        <v/>
      </c>
    </row>
    <row r="265" spans="1:10" x14ac:dyDescent="0.2">
      <c r="A265" t="s">
        <v>4779</v>
      </c>
      <c r="B265" t="s">
        <v>4780</v>
      </c>
      <c r="C265" t="s">
        <v>4781</v>
      </c>
      <c r="D265" s="3" t="b">
        <f>NOT(ISNA(VLOOKUP(A265,des!B:B,1,FALSE)))</f>
        <v>0</v>
      </c>
      <c r="E265" s="3" t="str">
        <f>IF(D265,VLOOKUP(A265,des!B:Q,11,FALSE),"")</f>
        <v/>
      </c>
      <c r="F265" s="3" t="b">
        <f t="shared" si="16"/>
        <v>0</v>
      </c>
      <c r="G265" s="3" t="str">
        <f t="shared" si="17"/>
        <v/>
      </c>
      <c r="H265" s="3" t="str">
        <f>IF(D265,VLOOKUP(A265,des!B:Q,12,FALSE),"")</f>
        <v/>
      </c>
      <c r="I265" s="3" t="b">
        <f t="shared" si="18"/>
        <v>0</v>
      </c>
      <c r="J265" s="3" t="str">
        <f t="shared" si="19"/>
        <v/>
      </c>
    </row>
    <row r="266" spans="1:10" x14ac:dyDescent="0.2">
      <c r="A266" t="s">
        <v>4782</v>
      </c>
      <c r="B266" t="s">
        <v>4783</v>
      </c>
      <c r="C266" t="s">
        <v>4783</v>
      </c>
      <c r="D266" s="3" t="b">
        <f>NOT(ISNA(VLOOKUP(A266,des!B:B,1,FALSE)))</f>
        <v>0</v>
      </c>
      <c r="E266" s="3" t="str">
        <f>IF(D266,VLOOKUP(A266,des!B:Q,11,FALSE),"")</f>
        <v/>
      </c>
      <c r="F266" s="3" t="b">
        <f t="shared" si="16"/>
        <v>0</v>
      </c>
      <c r="G266" s="3" t="str">
        <f t="shared" si="17"/>
        <v/>
      </c>
      <c r="H266" s="3" t="str">
        <f>IF(D266,VLOOKUP(A266,des!B:Q,12,FALSE),"")</f>
        <v/>
      </c>
      <c r="I266" s="3" t="b">
        <f t="shared" si="18"/>
        <v>0</v>
      </c>
      <c r="J266" s="3" t="str">
        <f t="shared" si="19"/>
        <v/>
      </c>
    </row>
    <row r="267" spans="1:10" x14ac:dyDescent="0.2">
      <c r="A267" t="s">
        <v>4784</v>
      </c>
      <c r="B267" t="s">
        <v>4785</v>
      </c>
      <c r="C267" t="s">
        <v>4786</v>
      </c>
      <c r="D267" s="3" t="b">
        <f>NOT(ISNA(VLOOKUP(A267,des!B:B,1,FALSE)))</f>
        <v>0</v>
      </c>
      <c r="E267" s="3" t="str">
        <f>IF(D267,VLOOKUP(A267,des!B:Q,11,FALSE),"")</f>
        <v/>
      </c>
      <c r="F267" s="3" t="b">
        <f t="shared" si="16"/>
        <v>0</v>
      </c>
      <c r="G267" s="3" t="str">
        <f t="shared" si="17"/>
        <v/>
      </c>
      <c r="H267" s="3" t="str">
        <f>IF(D267,VLOOKUP(A267,des!B:Q,12,FALSE),"")</f>
        <v/>
      </c>
      <c r="I267" s="3" t="b">
        <f t="shared" si="18"/>
        <v>0</v>
      </c>
      <c r="J267" s="3" t="str">
        <f t="shared" si="19"/>
        <v/>
      </c>
    </row>
    <row r="268" spans="1:10" x14ac:dyDescent="0.2">
      <c r="A268" t="s">
        <v>4787</v>
      </c>
      <c r="B268" t="s">
        <v>4788</v>
      </c>
      <c r="C268" t="s">
        <v>4789</v>
      </c>
      <c r="D268" s="3" t="b">
        <f>NOT(ISNA(VLOOKUP(A268,des!B:B,1,FALSE)))</f>
        <v>0</v>
      </c>
      <c r="E268" s="3" t="str">
        <f>IF(D268,VLOOKUP(A268,des!B:Q,11,FALSE),"")</f>
        <v/>
      </c>
      <c r="F268" s="3" t="b">
        <f t="shared" si="16"/>
        <v>0</v>
      </c>
      <c r="G268" s="3" t="str">
        <f t="shared" si="17"/>
        <v/>
      </c>
      <c r="H268" s="3" t="str">
        <f>IF(D268,VLOOKUP(A268,des!B:Q,12,FALSE),"")</f>
        <v/>
      </c>
      <c r="I268" s="3" t="b">
        <f t="shared" si="18"/>
        <v>0</v>
      </c>
      <c r="J268" s="3" t="str">
        <f t="shared" si="19"/>
        <v/>
      </c>
    </row>
    <row r="269" spans="1:10" x14ac:dyDescent="0.2">
      <c r="A269" t="s">
        <v>4790</v>
      </c>
      <c r="B269" t="s">
        <v>4791</v>
      </c>
      <c r="C269" t="s">
        <v>4791</v>
      </c>
      <c r="D269" s="3" t="b">
        <f>NOT(ISNA(VLOOKUP(A269,des!B:B,1,FALSE)))</f>
        <v>0</v>
      </c>
      <c r="E269" s="3" t="str">
        <f>IF(D269,VLOOKUP(A269,des!B:Q,11,FALSE),"")</f>
        <v/>
      </c>
      <c r="F269" s="3" t="b">
        <f t="shared" si="16"/>
        <v>0</v>
      </c>
      <c r="G269" s="3" t="str">
        <f t="shared" si="17"/>
        <v/>
      </c>
      <c r="H269" s="3" t="str">
        <f>IF(D269,VLOOKUP(A269,des!B:Q,12,FALSE),"")</f>
        <v/>
      </c>
      <c r="I269" s="3" t="b">
        <f t="shared" si="18"/>
        <v>0</v>
      </c>
      <c r="J269" s="3" t="str">
        <f t="shared" si="19"/>
        <v/>
      </c>
    </row>
    <row r="270" spans="1:10" x14ac:dyDescent="0.2">
      <c r="A270" t="s">
        <v>4792</v>
      </c>
      <c r="B270" t="s">
        <v>4793</v>
      </c>
      <c r="C270" t="s">
        <v>4793</v>
      </c>
      <c r="D270" s="3" t="b">
        <f>NOT(ISNA(VLOOKUP(A270,des!B:B,1,FALSE)))</f>
        <v>0</v>
      </c>
      <c r="E270" s="3" t="str">
        <f>IF(D270,VLOOKUP(A270,des!B:Q,11,FALSE),"")</f>
        <v/>
      </c>
      <c r="F270" s="3" t="b">
        <f t="shared" si="16"/>
        <v>0</v>
      </c>
      <c r="G270" s="3" t="str">
        <f t="shared" si="17"/>
        <v/>
      </c>
      <c r="H270" s="3" t="str">
        <f>IF(D270,VLOOKUP(A270,des!B:Q,12,FALSE),"")</f>
        <v/>
      </c>
      <c r="I270" s="3" t="b">
        <f t="shared" si="18"/>
        <v>0</v>
      </c>
      <c r="J270" s="3" t="str">
        <f t="shared" si="19"/>
        <v/>
      </c>
    </row>
    <row r="271" spans="1:10" x14ac:dyDescent="0.2">
      <c r="A271" t="s">
        <v>4794</v>
      </c>
      <c r="B271" t="s">
        <v>4795</v>
      </c>
      <c r="C271" t="s">
        <v>4795</v>
      </c>
      <c r="D271" s="3" t="b">
        <f>NOT(ISNA(VLOOKUP(A271,des!B:B,1,FALSE)))</f>
        <v>0</v>
      </c>
      <c r="E271" s="3" t="str">
        <f>IF(D271,VLOOKUP(A271,des!B:Q,11,FALSE),"")</f>
        <v/>
      </c>
      <c r="F271" s="3" t="b">
        <f t="shared" si="16"/>
        <v>0</v>
      </c>
      <c r="G271" s="3" t="str">
        <f t="shared" si="17"/>
        <v/>
      </c>
      <c r="H271" s="3" t="str">
        <f>IF(D271,VLOOKUP(A271,des!B:Q,12,FALSE),"")</f>
        <v/>
      </c>
      <c r="I271" s="3" t="b">
        <f t="shared" si="18"/>
        <v>0</v>
      </c>
      <c r="J271" s="3" t="str">
        <f t="shared" si="19"/>
        <v/>
      </c>
    </row>
    <row r="272" spans="1:10" x14ac:dyDescent="0.2">
      <c r="A272" t="s">
        <v>4796</v>
      </c>
      <c r="B272" t="s">
        <v>4797</v>
      </c>
      <c r="C272" t="s">
        <v>4797</v>
      </c>
      <c r="D272" s="3" t="b">
        <f>NOT(ISNA(VLOOKUP(A272,des!B:B,1,FALSE)))</f>
        <v>0</v>
      </c>
      <c r="E272" s="3" t="str">
        <f>IF(D272,VLOOKUP(A272,des!B:Q,11,FALSE),"")</f>
        <v/>
      </c>
      <c r="F272" s="3" t="b">
        <f t="shared" si="16"/>
        <v>0</v>
      </c>
      <c r="G272" s="3" t="str">
        <f t="shared" si="17"/>
        <v/>
      </c>
      <c r="H272" s="3" t="str">
        <f>IF(D272,VLOOKUP(A272,des!B:Q,12,FALSE),"")</f>
        <v/>
      </c>
      <c r="I272" s="3" t="b">
        <f t="shared" si="18"/>
        <v>0</v>
      </c>
      <c r="J272" s="3" t="str">
        <f t="shared" si="19"/>
        <v/>
      </c>
    </row>
    <row r="273" spans="1:10" x14ac:dyDescent="0.2">
      <c r="A273" t="s">
        <v>4798</v>
      </c>
      <c r="B273" t="s">
        <v>4799</v>
      </c>
      <c r="C273" t="s">
        <v>4799</v>
      </c>
      <c r="D273" s="3" t="b">
        <f>NOT(ISNA(VLOOKUP(A273,des!B:B,1,FALSE)))</f>
        <v>0</v>
      </c>
      <c r="E273" s="3" t="str">
        <f>IF(D273,VLOOKUP(A273,des!B:Q,11,FALSE),"")</f>
        <v/>
      </c>
      <c r="F273" s="3" t="b">
        <f t="shared" si="16"/>
        <v>0</v>
      </c>
      <c r="G273" s="3" t="str">
        <f t="shared" si="17"/>
        <v/>
      </c>
      <c r="H273" s="3" t="str">
        <f>IF(D273,VLOOKUP(A273,des!B:Q,12,FALSE),"")</f>
        <v/>
      </c>
      <c r="I273" s="3" t="b">
        <f t="shared" si="18"/>
        <v>0</v>
      </c>
      <c r="J273" s="3" t="str">
        <f t="shared" si="19"/>
        <v/>
      </c>
    </row>
    <row r="274" spans="1:10" x14ac:dyDescent="0.2">
      <c r="A274" t="s">
        <v>4800</v>
      </c>
      <c r="B274" t="s">
        <v>4801</v>
      </c>
      <c r="C274" t="s">
        <v>4801</v>
      </c>
      <c r="D274" s="3" t="b">
        <f>NOT(ISNA(VLOOKUP(A274,des!B:B,1,FALSE)))</f>
        <v>0</v>
      </c>
      <c r="E274" s="3" t="str">
        <f>IF(D274,VLOOKUP(A274,des!B:Q,11,FALSE),"")</f>
        <v/>
      </c>
      <c r="F274" s="3" t="b">
        <f t="shared" si="16"/>
        <v>0</v>
      </c>
      <c r="G274" s="3" t="str">
        <f t="shared" si="17"/>
        <v/>
      </c>
      <c r="H274" s="3" t="str">
        <f>IF(D274,VLOOKUP(A274,des!B:Q,12,FALSE),"")</f>
        <v/>
      </c>
      <c r="I274" s="3" t="b">
        <f t="shared" si="18"/>
        <v>0</v>
      </c>
      <c r="J274" s="3" t="str">
        <f t="shared" si="19"/>
        <v/>
      </c>
    </row>
    <row r="275" spans="1:10" x14ac:dyDescent="0.2">
      <c r="A275" t="s">
        <v>4802</v>
      </c>
      <c r="B275" t="s">
        <v>4803</v>
      </c>
      <c r="C275" t="s">
        <v>4803</v>
      </c>
      <c r="D275" s="3" t="b">
        <f>NOT(ISNA(VLOOKUP(A275,des!B:B,1,FALSE)))</f>
        <v>0</v>
      </c>
      <c r="E275" s="3" t="str">
        <f>IF(D275,VLOOKUP(A275,des!B:Q,11,FALSE),"")</f>
        <v/>
      </c>
      <c r="F275" s="3" t="b">
        <f t="shared" si="16"/>
        <v>0</v>
      </c>
      <c r="G275" s="3" t="str">
        <f t="shared" si="17"/>
        <v/>
      </c>
      <c r="H275" s="3" t="str">
        <f>IF(D275,VLOOKUP(A275,des!B:Q,12,FALSE),"")</f>
        <v/>
      </c>
      <c r="I275" s="3" t="b">
        <f t="shared" si="18"/>
        <v>0</v>
      </c>
      <c r="J275" s="3" t="str">
        <f t="shared" si="19"/>
        <v/>
      </c>
    </row>
    <row r="276" spans="1:10" x14ac:dyDescent="0.2">
      <c r="A276" t="s">
        <v>4804</v>
      </c>
      <c r="B276" t="s">
        <v>4805</v>
      </c>
      <c r="C276" t="s">
        <v>4805</v>
      </c>
      <c r="D276" s="3" t="b">
        <f>NOT(ISNA(VLOOKUP(A276,des!B:B,1,FALSE)))</f>
        <v>0</v>
      </c>
      <c r="E276" s="3" t="str">
        <f>IF(D276,VLOOKUP(A276,des!B:Q,11,FALSE),"")</f>
        <v/>
      </c>
      <c r="F276" s="3" t="b">
        <f t="shared" si="16"/>
        <v>0</v>
      </c>
      <c r="G276" s="3" t="str">
        <f t="shared" si="17"/>
        <v/>
      </c>
      <c r="H276" s="3" t="str">
        <f>IF(D276,VLOOKUP(A276,des!B:Q,12,FALSE),"")</f>
        <v/>
      </c>
      <c r="I276" s="3" t="b">
        <f t="shared" si="18"/>
        <v>0</v>
      </c>
      <c r="J276" s="3" t="str">
        <f t="shared" si="19"/>
        <v/>
      </c>
    </row>
    <row r="277" spans="1:10" x14ac:dyDescent="0.2">
      <c r="A277" t="s">
        <v>4806</v>
      </c>
      <c r="B277" t="s">
        <v>4807</v>
      </c>
      <c r="C277" t="s">
        <v>4807</v>
      </c>
      <c r="D277" s="3" t="b">
        <f>NOT(ISNA(VLOOKUP(A277,des!B:B,1,FALSE)))</f>
        <v>0</v>
      </c>
      <c r="E277" s="3" t="str">
        <f>IF(D277,VLOOKUP(A277,des!B:Q,11,FALSE),"")</f>
        <v/>
      </c>
      <c r="F277" s="3" t="b">
        <f t="shared" si="16"/>
        <v>0</v>
      </c>
      <c r="G277" s="3" t="str">
        <f t="shared" si="17"/>
        <v/>
      </c>
      <c r="H277" s="3" t="str">
        <f>IF(D277,VLOOKUP(A277,des!B:Q,12,FALSE),"")</f>
        <v/>
      </c>
      <c r="I277" s="3" t="b">
        <f t="shared" si="18"/>
        <v>0</v>
      </c>
      <c r="J277" s="3" t="str">
        <f t="shared" si="19"/>
        <v/>
      </c>
    </row>
    <row r="278" spans="1:10" x14ac:dyDescent="0.2">
      <c r="A278" t="s">
        <v>4808</v>
      </c>
      <c r="B278" t="s">
        <v>4809</v>
      </c>
      <c r="C278" t="s">
        <v>4809</v>
      </c>
      <c r="D278" s="3" t="b">
        <f>NOT(ISNA(VLOOKUP(A278,des!B:B,1,FALSE)))</f>
        <v>0</v>
      </c>
      <c r="E278" s="3" t="str">
        <f>IF(D278,VLOOKUP(A278,des!B:Q,11,FALSE),"")</f>
        <v/>
      </c>
      <c r="F278" s="3" t="b">
        <f t="shared" si="16"/>
        <v>0</v>
      </c>
      <c r="G278" s="3" t="str">
        <f t="shared" si="17"/>
        <v/>
      </c>
      <c r="H278" s="3" t="str">
        <f>IF(D278,VLOOKUP(A278,des!B:Q,12,FALSE),"")</f>
        <v/>
      </c>
      <c r="I278" s="3" t="b">
        <f t="shared" si="18"/>
        <v>0</v>
      </c>
      <c r="J278" s="3" t="str">
        <f t="shared" si="19"/>
        <v/>
      </c>
    </row>
    <row r="279" spans="1:10" x14ac:dyDescent="0.2">
      <c r="A279" t="s">
        <v>4810</v>
      </c>
      <c r="B279" t="s">
        <v>4811</v>
      </c>
      <c r="C279" t="s">
        <v>4811</v>
      </c>
      <c r="D279" s="3" t="b">
        <f>NOT(ISNA(VLOOKUP(A279,des!B:B,1,FALSE)))</f>
        <v>0</v>
      </c>
      <c r="E279" s="3" t="str">
        <f>IF(D279,VLOOKUP(A279,des!B:Q,11,FALSE),"")</f>
        <v/>
      </c>
      <c r="F279" s="3" t="b">
        <f t="shared" si="16"/>
        <v>0</v>
      </c>
      <c r="G279" s="3" t="str">
        <f t="shared" si="17"/>
        <v/>
      </c>
      <c r="H279" s="3" t="str">
        <f>IF(D279,VLOOKUP(A279,des!B:Q,12,FALSE),"")</f>
        <v/>
      </c>
      <c r="I279" s="3" t="b">
        <f t="shared" si="18"/>
        <v>0</v>
      </c>
      <c r="J279" s="3" t="str">
        <f t="shared" si="19"/>
        <v/>
      </c>
    </row>
    <row r="280" spans="1:10" x14ac:dyDescent="0.2">
      <c r="A280" t="s">
        <v>4812</v>
      </c>
      <c r="B280" t="s">
        <v>4813</v>
      </c>
      <c r="C280" t="s">
        <v>4813</v>
      </c>
      <c r="D280" s="3" t="b">
        <f>NOT(ISNA(VLOOKUP(A280,des!B:B,1,FALSE)))</f>
        <v>0</v>
      </c>
      <c r="E280" s="3" t="str">
        <f>IF(D280,VLOOKUP(A280,des!B:Q,11,FALSE),"")</f>
        <v/>
      </c>
      <c r="F280" s="3" t="b">
        <f t="shared" si="16"/>
        <v>0</v>
      </c>
      <c r="G280" s="3" t="str">
        <f t="shared" si="17"/>
        <v/>
      </c>
      <c r="H280" s="3" t="str">
        <f>IF(D280,VLOOKUP(A280,des!B:Q,12,FALSE),"")</f>
        <v/>
      </c>
      <c r="I280" s="3" t="b">
        <f t="shared" si="18"/>
        <v>0</v>
      </c>
      <c r="J280" s="3" t="str">
        <f t="shared" si="19"/>
        <v/>
      </c>
    </row>
    <row r="281" spans="1:10" x14ac:dyDescent="0.2">
      <c r="A281" t="s">
        <v>4814</v>
      </c>
      <c r="B281" t="s">
        <v>4815</v>
      </c>
      <c r="C281" t="s">
        <v>4815</v>
      </c>
      <c r="D281" s="3" t="b">
        <f>NOT(ISNA(VLOOKUP(A281,des!B:B,1,FALSE)))</f>
        <v>0</v>
      </c>
      <c r="E281" s="3" t="str">
        <f>IF(D281,VLOOKUP(A281,des!B:Q,11,FALSE),"")</f>
        <v/>
      </c>
      <c r="F281" s="3" t="b">
        <f t="shared" si="16"/>
        <v>0</v>
      </c>
      <c r="G281" s="3" t="str">
        <f t="shared" si="17"/>
        <v/>
      </c>
      <c r="H281" s="3" t="str">
        <f>IF(D281,VLOOKUP(A281,des!B:Q,12,FALSE),"")</f>
        <v/>
      </c>
      <c r="I281" s="3" t="b">
        <f t="shared" si="18"/>
        <v>0</v>
      </c>
      <c r="J281" s="3" t="str">
        <f t="shared" si="19"/>
        <v/>
      </c>
    </row>
    <row r="282" spans="1:10" x14ac:dyDescent="0.2">
      <c r="A282" t="s">
        <v>4816</v>
      </c>
      <c r="B282" t="s">
        <v>4817</v>
      </c>
      <c r="C282" t="s">
        <v>4817</v>
      </c>
      <c r="D282" s="3" t="b">
        <f>NOT(ISNA(VLOOKUP(A282,des!B:B,1,FALSE)))</f>
        <v>0</v>
      </c>
      <c r="E282" s="3" t="str">
        <f>IF(D282,VLOOKUP(A282,des!B:Q,11,FALSE),"")</f>
        <v/>
      </c>
      <c r="F282" s="3" t="b">
        <f t="shared" si="16"/>
        <v>0</v>
      </c>
      <c r="G282" s="3" t="str">
        <f t="shared" si="17"/>
        <v/>
      </c>
      <c r="H282" s="3" t="str">
        <f>IF(D282,VLOOKUP(A282,des!B:Q,12,FALSE),"")</f>
        <v/>
      </c>
      <c r="I282" s="3" t="b">
        <f t="shared" si="18"/>
        <v>0</v>
      </c>
      <c r="J282" s="3" t="str">
        <f t="shared" si="19"/>
        <v/>
      </c>
    </row>
    <row r="283" spans="1:10" x14ac:dyDescent="0.2">
      <c r="A283" t="s">
        <v>4818</v>
      </c>
      <c r="B283" t="s">
        <v>4819</v>
      </c>
      <c r="C283" t="s">
        <v>4819</v>
      </c>
      <c r="D283" s="3" t="b">
        <f>NOT(ISNA(VLOOKUP(A283,des!B:B,1,FALSE)))</f>
        <v>0</v>
      </c>
      <c r="E283" s="3" t="str">
        <f>IF(D283,VLOOKUP(A283,des!B:Q,11,FALSE),"")</f>
        <v/>
      </c>
      <c r="F283" s="3" t="b">
        <f t="shared" si="16"/>
        <v>0</v>
      </c>
      <c r="G283" s="3" t="str">
        <f t="shared" si="17"/>
        <v/>
      </c>
      <c r="H283" s="3" t="str">
        <f>IF(D283,VLOOKUP(A283,des!B:Q,12,FALSE),"")</f>
        <v/>
      </c>
      <c r="I283" s="3" t="b">
        <f t="shared" si="18"/>
        <v>0</v>
      </c>
      <c r="J283" s="3" t="str">
        <f t="shared" si="19"/>
        <v/>
      </c>
    </row>
    <row r="284" spans="1:10" x14ac:dyDescent="0.2">
      <c r="A284" t="s">
        <v>4820</v>
      </c>
      <c r="B284" t="s">
        <v>4821</v>
      </c>
      <c r="C284" t="s">
        <v>4821</v>
      </c>
      <c r="D284" s="3" t="b">
        <f>NOT(ISNA(VLOOKUP(A284,des!B:B,1,FALSE)))</f>
        <v>0</v>
      </c>
      <c r="E284" s="3" t="str">
        <f>IF(D284,VLOOKUP(A284,des!B:Q,11,FALSE),"")</f>
        <v/>
      </c>
      <c r="F284" s="3" t="b">
        <f t="shared" si="16"/>
        <v>0</v>
      </c>
      <c r="G284" s="3" t="str">
        <f t="shared" si="17"/>
        <v/>
      </c>
      <c r="H284" s="3" t="str">
        <f>IF(D284,VLOOKUP(A284,des!B:Q,12,FALSE),"")</f>
        <v/>
      </c>
      <c r="I284" s="3" t="b">
        <f t="shared" si="18"/>
        <v>0</v>
      </c>
      <c r="J284" s="3" t="str">
        <f t="shared" si="19"/>
        <v/>
      </c>
    </row>
    <row r="285" spans="1:10" x14ac:dyDescent="0.2">
      <c r="A285" t="s">
        <v>4822</v>
      </c>
      <c r="B285" t="s">
        <v>4823</v>
      </c>
      <c r="C285" t="s">
        <v>4823</v>
      </c>
      <c r="D285" s="3" t="b">
        <f>NOT(ISNA(VLOOKUP(A285,des!B:B,1,FALSE)))</f>
        <v>0</v>
      </c>
      <c r="E285" s="3" t="str">
        <f>IF(D285,VLOOKUP(A285,des!B:Q,11,FALSE),"")</f>
        <v/>
      </c>
      <c r="F285" s="3" t="b">
        <f t="shared" si="16"/>
        <v>0</v>
      </c>
      <c r="G285" s="3" t="str">
        <f t="shared" si="17"/>
        <v/>
      </c>
      <c r="H285" s="3" t="str">
        <f>IF(D285,VLOOKUP(A285,des!B:Q,12,FALSE),"")</f>
        <v/>
      </c>
      <c r="I285" s="3" t="b">
        <f t="shared" si="18"/>
        <v>0</v>
      </c>
      <c r="J285" s="3" t="str">
        <f t="shared" si="19"/>
        <v/>
      </c>
    </row>
    <row r="286" spans="1:10" x14ac:dyDescent="0.2">
      <c r="A286" t="s">
        <v>4824</v>
      </c>
      <c r="B286" t="s">
        <v>4825</v>
      </c>
      <c r="C286" t="s">
        <v>4825</v>
      </c>
      <c r="D286" s="3" t="b">
        <f>NOT(ISNA(VLOOKUP(A286,des!B:B,1,FALSE)))</f>
        <v>0</v>
      </c>
      <c r="E286" s="3" t="str">
        <f>IF(D286,VLOOKUP(A286,des!B:Q,11,FALSE),"")</f>
        <v/>
      </c>
      <c r="F286" s="3" t="b">
        <f t="shared" si="16"/>
        <v>0</v>
      </c>
      <c r="G286" s="3" t="str">
        <f t="shared" si="17"/>
        <v/>
      </c>
      <c r="H286" s="3" t="str">
        <f>IF(D286,VLOOKUP(A286,des!B:Q,12,FALSE),"")</f>
        <v/>
      </c>
      <c r="I286" s="3" t="b">
        <f t="shared" si="18"/>
        <v>0</v>
      </c>
      <c r="J286" s="3" t="str">
        <f t="shared" si="19"/>
        <v/>
      </c>
    </row>
    <row r="287" spans="1:10" x14ac:dyDescent="0.2">
      <c r="A287" t="s">
        <v>4826</v>
      </c>
      <c r="B287" t="s">
        <v>4827</v>
      </c>
      <c r="C287" t="s">
        <v>4827</v>
      </c>
      <c r="D287" s="3" t="b">
        <f>NOT(ISNA(VLOOKUP(A287,des!B:B,1,FALSE)))</f>
        <v>0</v>
      </c>
      <c r="E287" s="3" t="str">
        <f>IF(D287,VLOOKUP(A287,des!B:Q,11,FALSE),"")</f>
        <v/>
      </c>
      <c r="F287" s="3" t="b">
        <f t="shared" si="16"/>
        <v>0</v>
      </c>
      <c r="G287" s="3" t="str">
        <f t="shared" si="17"/>
        <v/>
      </c>
      <c r="H287" s="3" t="str">
        <f>IF(D287,VLOOKUP(A287,des!B:Q,12,FALSE),"")</f>
        <v/>
      </c>
      <c r="I287" s="3" t="b">
        <f t="shared" si="18"/>
        <v>0</v>
      </c>
      <c r="J287" s="3" t="str">
        <f t="shared" si="19"/>
        <v/>
      </c>
    </row>
    <row r="288" spans="1:10" x14ac:dyDescent="0.2">
      <c r="A288" t="s">
        <v>4828</v>
      </c>
      <c r="B288" t="s">
        <v>4829</v>
      </c>
      <c r="C288" t="s">
        <v>4829</v>
      </c>
      <c r="D288" s="3" t="b">
        <f>NOT(ISNA(VLOOKUP(A288,des!B:B,1,FALSE)))</f>
        <v>0</v>
      </c>
      <c r="E288" s="3" t="str">
        <f>IF(D288,VLOOKUP(A288,des!B:Q,11,FALSE),"")</f>
        <v/>
      </c>
      <c r="F288" s="3" t="b">
        <f t="shared" si="16"/>
        <v>0</v>
      </c>
      <c r="G288" s="3" t="str">
        <f t="shared" si="17"/>
        <v/>
      </c>
      <c r="H288" s="3" t="str">
        <f>IF(D288,VLOOKUP(A288,des!B:Q,12,FALSE),"")</f>
        <v/>
      </c>
      <c r="I288" s="3" t="b">
        <f t="shared" si="18"/>
        <v>0</v>
      </c>
      <c r="J288" s="3" t="str">
        <f t="shared" si="19"/>
        <v/>
      </c>
    </row>
    <row r="289" spans="1:10" x14ac:dyDescent="0.2">
      <c r="A289" t="s">
        <v>4830</v>
      </c>
      <c r="B289" t="s">
        <v>4831</v>
      </c>
      <c r="C289" t="s">
        <v>4831</v>
      </c>
      <c r="D289" s="3" t="b">
        <f>NOT(ISNA(VLOOKUP(A289,des!B:B,1,FALSE)))</f>
        <v>0</v>
      </c>
      <c r="E289" s="3" t="str">
        <f>IF(D289,VLOOKUP(A289,des!B:Q,11,FALSE),"")</f>
        <v/>
      </c>
      <c r="F289" s="3" t="b">
        <f t="shared" si="16"/>
        <v>0</v>
      </c>
      <c r="G289" s="3" t="str">
        <f t="shared" si="17"/>
        <v/>
      </c>
      <c r="H289" s="3" t="str">
        <f>IF(D289,VLOOKUP(A289,des!B:Q,12,FALSE),"")</f>
        <v/>
      </c>
      <c r="I289" s="3" t="b">
        <f t="shared" si="18"/>
        <v>0</v>
      </c>
      <c r="J289" s="3" t="str">
        <f t="shared" si="19"/>
        <v/>
      </c>
    </row>
    <row r="290" spans="1:10" x14ac:dyDescent="0.2">
      <c r="A290" t="s">
        <v>4832</v>
      </c>
      <c r="B290" t="s">
        <v>4833</v>
      </c>
      <c r="C290" t="s">
        <v>4833</v>
      </c>
      <c r="D290" s="3" t="b">
        <f>NOT(ISNA(VLOOKUP(A290,des!B:B,1,FALSE)))</f>
        <v>0</v>
      </c>
      <c r="E290" s="3" t="str">
        <f>IF(D290,VLOOKUP(A290,des!B:Q,11,FALSE),"")</f>
        <v/>
      </c>
      <c r="F290" s="3" t="b">
        <f t="shared" si="16"/>
        <v>0</v>
      </c>
      <c r="G290" s="3" t="str">
        <f t="shared" si="17"/>
        <v/>
      </c>
      <c r="H290" s="3" t="str">
        <f>IF(D290,VLOOKUP(A290,des!B:Q,12,FALSE),"")</f>
        <v/>
      </c>
      <c r="I290" s="3" t="b">
        <f t="shared" si="18"/>
        <v>0</v>
      </c>
      <c r="J290" s="3" t="str">
        <f t="shared" si="19"/>
        <v/>
      </c>
    </row>
    <row r="291" spans="1:10" x14ac:dyDescent="0.2">
      <c r="A291" t="s">
        <v>4834</v>
      </c>
      <c r="B291" t="s">
        <v>4835</v>
      </c>
      <c r="C291" t="s">
        <v>4835</v>
      </c>
      <c r="D291" s="3" t="b">
        <f>NOT(ISNA(VLOOKUP(A291,des!B:B,1,FALSE)))</f>
        <v>0</v>
      </c>
      <c r="E291" s="3" t="str">
        <f>IF(D291,VLOOKUP(A291,des!B:Q,11,FALSE),"")</f>
        <v/>
      </c>
      <c r="F291" s="3" t="b">
        <f t="shared" si="16"/>
        <v>0</v>
      </c>
      <c r="G291" s="3" t="str">
        <f t="shared" si="17"/>
        <v/>
      </c>
      <c r="H291" s="3" t="str">
        <f>IF(D291,VLOOKUP(A291,des!B:Q,12,FALSE),"")</f>
        <v/>
      </c>
      <c r="I291" s="3" t="b">
        <f t="shared" si="18"/>
        <v>0</v>
      </c>
      <c r="J291" s="3" t="str">
        <f t="shared" si="19"/>
        <v/>
      </c>
    </row>
    <row r="292" spans="1:10" x14ac:dyDescent="0.2">
      <c r="A292" t="s">
        <v>4836</v>
      </c>
      <c r="B292" t="s">
        <v>4837</v>
      </c>
      <c r="C292" t="s">
        <v>4837</v>
      </c>
      <c r="D292" s="3" t="b">
        <f>NOT(ISNA(VLOOKUP(A292,des!B:B,1,FALSE)))</f>
        <v>0</v>
      </c>
      <c r="E292" s="3" t="str">
        <f>IF(D292,VLOOKUP(A292,des!B:Q,11,FALSE),"")</f>
        <v/>
      </c>
      <c r="F292" s="3" t="b">
        <f t="shared" si="16"/>
        <v>0</v>
      </c>
      <c r="G292" s="3" t="str">
        <f t="shared" si="17"/>
        <v/>
      </c>
      <c r="H292" s="3" t="str">
        <f>IF(D292,VLOOKUP(A292,des!B:Q,12,FALSE),"")</f>
        <v/>
      </c>
      <c r="I292" s="3" t="b">
        <f t="shared" si="18"/>
        <v>0</v>
      </c>
      <c r="J292" s="3" t="str">
        <f t="shared" si="19"/>
        <v/>
      </c>
    </row>
    <row r="293" spans="1:10" x14ac:dyDescent="0.2">
      <c r="A293" t="s">
        <v>4838</v>
      </c>
      <c r="B293" t="s">
        <v>4839</v>
      </c>
      <c r="C293" t="s">
        <v>4839</v>
      </c>
      <c r="D293" s="3" t="b">
        <f>NOT(ISNA(VLOOKUP(A293,des!B:B,1,FALSE)))</f>
        <v>0</v>
      </c>
      <c r="E293" s="3" t="str">
        <f>IF(D293,VLOOKUP(A293,des!B:Q,11,FALSE),"")</f>
        <v/>
      </c>
      <c r="F293" s="3" t="b">
        <f t="shared" si="16"/>
        <v>0</v>
      </c>
      <c r="G293" s="3" t="str">
        <f t="shared" si="17"/>
        <v/>
      </c>
      <c r="H293" s="3" t="str">
        <f>IF(D293,VLOOKUP(A293,des!B:Q,12,FALSE),"")</f>
        <v/>
      </c>
      <c r="I293" s="3" t="b">
        <f t="shared" si="18"/>
        <v>0</v>
      </c>
      <c r="J293" s="3" t="str">
        <f t="shared" si="19"/>
        <v/>
      </c>
    </row>
    <row r="294" spans="1:10" x14ac:dyDescent="0.2">
      <c r="A294" t="s">
        <v>4840</v>
      </c>
      <c r="B294" t="s">
        <v>4841</v>
      </c>
      <c r="C294" t="s">
        <v>4841</v>
      </c>
      <c r="D294" s="3" t="b">
        <f>NOT(ISNA(VLOOKUP(A294,des!B:B,1,FALSE)))</f>
        <v>0</v>
      </c>
      <c r="E294" s="3" t="str">
        <f>IF(D294,VLOOKUP(A294,des!B:Q,11,FALSE),"")</f>
        <v/>
      </c>
      <c r="F294" s="3" t="b">
        <f t="shared" si="16"/>
        <v>0</v>
      </c>
      <c r="G294" s="3" t="str">
        <f t="shared" si="17"/>
        <v/>
      </c>
      <c r="H294" s="3" t="str">
        <f>IF(D294,VLOOKUP(A294,des!B:Q,12,FALSE),"")</f>
        <v/>
      </c>
      <c r="I294" s="3" t="b">
        <f t="shared" si="18"/>
        <v>0</v>
      </c>
      <c r="J294" s="3" t="str">
        <f t="shared" si="19"/>
        <v/>
      </c>
    </row>
    <row r="295" spans="1:10" x14ac:dyDescent="0.2">
      <c r="A295" t="s">
        <v>4842</v>
      </c>
      <c r="B295" t="s">
        <v>4843</v>
      </c>
      <c r="C295" t="s">
        <v>4843</v>
      </c>
      <c r="D295" s="3" t="b">
        <f>NOT(ISNA(VLOOKUP(A295,des!B:B,1,FALSE)))</f>
        <v>0</v>
      </c>
      <c r="E295" s="3" t="str">
        <f>IF(D295,VLOOKUP(A295,des!B:Q,11,FALSE),"")</f>
        <v/>
      </c>
      <c r="F295" s="3" t="b">
        <f t="shared" si="16"/>
        <v>0</v>
      </c>
      <c r="G295" s="3" t="str">
        <f t="shared" si="17"/>
        <v/>
      </c>
      <c r="H295" s="3" t="str">
        <f>IF(D295,VLOOKUP(A295,des!B:Q,12,FALSE),"")</f>
        <v/>
      </c>
      <c r="I295" s="3" t="b">
        <f t="shared" si="18"/>
        <v>0</v>
      </c>
      <c r="J295" s="3" t="str">
        <f t="shared" si="19"/>
        <v/>
      </c>
    </row>
    <row r="296" spans="1:10" x14ac:dyDescent="0.2">
      <c r="A296" t="s">
        <v>4844</v>
      </c>
      <c r="B296" t="s">
        <v>4845</v>
      </c>
      <c r="C296" t="s">
        <v>4845</v>
      </c>
      <c r="D296" s="3" t="b">
        <f>NOT(ISNA(VLOOKUP(A296,des!B:B,1,FALSE)))</f>
        <v>0</v>
      </c>
      <c r="E296" s="3" t="str">
        <f>IF(D296,VLOOKUP(A296,des!B:Q,11,FALSE),"")</f>
        <v/>
      </c>
      <c r="F296" s="3" t="b">
        <f t="shared" si="16"/>
        <v>0</v>
      </c>
      <c r="G296" s="3" t="str">
        <f t="shared" si="17"/>
        <v/>
      </c>
      <c r="H296" s="3" t="str">
        <f>IF(D296,VLOOKUP(A296,des!B:Q,12,FALSE),"")</f>
        <v/>
      </c>
      <c r="I296" s="3" t="b">
        <f t="shared" si="18"/>
        <v>0</v>
      </c>
      <c r="J296" s="3" t="str">
        <f t="shared" si="19"/>
        <v/>
      </c>
    </row>
    <row r="297" spans="1:10" x14ac:dyDescent="0.2">
      <c r="A297" t="s">
        <v>4846</v>
      </c>
      <c r="B297" t="s">
        <v>4847</v>
      </c>
      <c r="C297" t="s">
        <v>4847</v>
      </c>
      <c r="D297" s="3" t="b">
        <f>NOT(ISNA(VLOOKUP(A297,des!B:B,1,FALSE)))</f>
        <v>0</v>
      </c>
      <c r="E297" s="3" t="str">
        <f>IF(D297,VLOOKUP(A297,des!B:Q,11,FALSE),"")</f>
        <v/>
      </c>
      <c r="F297" s="3" t="b">
        <f t="shared" si="16"/>
        <v>0</v>
      </c>
      <c r="G297" s="3" t="str">
        <f t="shared" si="17"/>
        <v/>
      </c>
      <c r="H297" s="3" t="str">
        <f>IF(D297,VLOOKUP(A297,des!B:Q,12,FALSE),"")</f>
        <v/>
      </c>
      <c r="I297" s="3" t="b">
        <f t="shared" si="18"/>
        <v>0</v>
      </c>
      <c r="J297" s="3" t="str">
        <f t="shared" si="19"/>
        <v/>
      </c>
    </row>
    <row r="298" spans="1:10" x14ac:dyDescent="0.2">
      <c r="A298" t="s">
        <v>4848</v>
      </c>
      <c r="B298" t="s">
        <v>4849</v>
      </c>
      <c r="C298" t="s">
        <v>4849</v>
      </c>
      <c r="D298" s="3" t="b">
        <f>NOT(ISNA(VLOOKUP(A298,des!B:B,1,FALSE)))</f>
        <v>0</v>
      </c>
      <c r="E298" s="3" t="str">
        <f>IF(D298,VLOOKUP(A298,des!B:Q,11,FALSE),"")</f>
        <v/>
      </c>
      <c r="F298" s="3" t="b">
        <f t="shared" si="16"/>
        <v>0</v>
      </c>
      <c r="G298" s="3" t="str">
        <f t="shared" si="17"/>
        <v/>
      </c>
      <c r="H298" s="3" t="str">
        <f>IF(D298,VLOOKUP(A298,des!B:Q,12,FALSE),"")</f>
        <v/>
      </c>
      <c r="I298" s="3" t="b">
        <f t="shared" si="18"/>
        <v>0</v>
      </c>
      <c r="J298" s="3" t="str">
        <f t="shared" si="19"/>
        <v/>
      </c>
    </row>
    <row r="299" spans="1:10" x14ac:dyDescent="0.2">
      <c r="A299" t="s">
        <v>4850</v>
      </c>
      <c r="B299" t="s">
        <v>4851</v>
      </c>
      <c r="C299" t="s">
        <v>4851</v>
      </c>
      <c r="D299" s="3" t="b">
        <f>NOT(ISNA(VLOOKUP(A299,des!B:B,1,FALSE)))</f>
        <v>0</v>
      </c>
      <c r="E299" s="3" t="str">
        <f>IF(D299,VLOOKUP(A299,des!B:Q,11,FALSE),"")</f>
        <v/>
      </c>
      <c r="F299" s="3" t="b">
        <f t="shared" si="16"/>
        <v>0</v>
      </c>
      <c r="G299" s="3" t="str">
        <f t="shared" si="17"/>
        <v/>
      </c>
      <c r="H299" s="3" t="str">
        <f>IF(D299,VLOOKUP(A299,des!B:Q,12,FALSE),"")</f>
        <v/>
      </c>
      <c r="I299" s="3" t="b">
        <f t="shared" si="18"/>
        <v>0</v>
      </c>
      <c r="J299" s="3" t="str">
        <f t="shared" si="19"/>
        <v/>
      </c>
    </row>
    <row r="300" spans="1:10" x14ac:dyDescent="0.2">
      <c r="A300" t="s">
        <v>4852</v>
      </c>
      <c r="B300" t="s">
        <v>4853</v>
      </c>
      <c r="C300" t="s">
        <v>4853</v>
      </c>
      <c r="D300" s="3" t="b">
        <f>NOT(ISNA(VLOOKUP(A300,des!B:B,1,FALSE)))</f>
        <v>0</v>
      </c>
      <c r="E300" s="3" t="str">
        <f>IF(D300,VLOOKUP(A300,des!B:Q,11,FALSE),"")</f>
        <v/>
      </c>
      <c r="F300" s="3" t="b">
        <f t="shared" si="16"/>
        <v>0</v>
      </c>
      <c r="G300" s="3" t="str">
        <f t="shared" si="17"/>
        <v/>
      </c>
      <c r="H300" s="3" t="str">
        <f>IF(D300,VLOOKUP(A300,des!B:Q,12,FALSE),"")</f>
        <v/>
      </c>
      <c r="I300" s="3" t="b">
        <f t="shared" si="18"/>
        <v>0</v>
      </c>
      <c r="J300" s="3" t="str">
        <f t="shared" si="19"/>
        <v/>
      </c>
    </row>
    <row r="301" spans="1:10" x14ac:dyDescent="0.2">
      <c r="A301" t="s">
        <v>4854</v>
      </c>
      <c r="B301" t="s">
        <v>4855</v>
      </c>
      <c r="C301" t="s">
        <v>4855</v>
      </c>
      <c r="D301" s="3" t="b">
        <f>NOT(ISNA(VLOOKUP(A301,des!B:B,1,FALSE)))</f>
        <v>0</v>
      </c>
      <c r="E301" s="3" t="str">
        <f>IF(D301,VLOOKUP(A301,des!B:Q,11,FALSE),"")</f>
        <v/>
      </c>
      <c r="F301" s="3" t="b">
        <f t="shared" si="16"/>
        <v>0</v>
      </c>
      <c r="G301" s="3" t="str">
        <f t="shared" si="17"/>
        <v/>
      </c>
      <c r="H301" s="3" t="str">
        <f>IF(D301,VLOOKUP(A301,des!B:Q,12,FALSE),"")</f>
        <v/>
      </c>
      <c r="I301" s="3" t="b">
        <f t="shared" si="18"/>
        <v>0</v>
      </c>
      <c r="J301" s="3" t="str">
        <f t="shared" si="19"/>
        <v/>
      </c>
    </row>
    <row r="302" spans="1:10" x14ac:dyDescent="0.2">
      <c r="A302" t="s">
        <v>4856</v>
      </c>
      <c r="B302" t="s">
        <v>4857</v>
      </c>
      <c r="C302" t="s">
        <v>4857</v>
      </c>
      <c r="D302" s="3" t="b">
        <f>NOT(ISNA(VLOOKUP(A302,des!B:B,1,FALSE)))</f>
        <v>0</v>
      </c>
      <c r="E302" s="3" t="str">
        <f>IF(D302,VLOOKUP(A302,des!B:Q,11,FALSE),"")</f>
        <v/>
      </c>
      <c r="F302" s="3" t="b">
        <f t="shared" si="16"/>
        <v>0</v>
      </c>
      <c r="G302" s="3" t="str">
        <f t="shared" si="17"/>
        <v/>
      </c>
      <c r="H302" s="3" t="str">
        <f>IF(D302,VLOOKUP(A302,des!B:Q,12,FALSE),"")</f>
        <v/>
      </c>
      <c r="I302" s="3" t="b">
        <f t="shared" si="18"/>
        <v>0</v>
      </c>
      <c r="J302" s="3" t="str">
        <f t="shared" si="19"/>
        <v/>
      </c>
    </row>
    <row r="303" spans="1:10" x14ac:dyDescent="0.2">
      <c r="A303" t="s">
        <v>4858</v>
      </c>
      <c r="B303" t="s">
        <v>4859</v>
      </c>
      <c r="C303" t="s">
        <v>4859</v>
      </c>
      <c r="D303" s="3" t="b">
        <f>NOT(ISNA(VLOOKUP(A303,des!B:B,1,FALSE)))</f>
        <v>0</v>
      </c>
      <c r="E303" s="3" t="str">
        <f>IF(D303,VLOOKUP(A303,des!B:Q,11,FALSE),"")</f>
        <v/>
      </c>
      <c r="F303" s="3" t="b">
        <f t="shared" si="16"/>
        <v>0</v>
      </c>
      <c r="G303" s="3" t="str">
        <f t="shared" si="17"/>
        <v/>
      </c>
      <c r="H303" s="3" t="str">
        <f>IF(D303,VLOOKUP(A303,des!B:Q,12,FALSE),"")</f>
        <v/>
      </c>
      <c r="I303" s="3" t="b">
        <f t="shared" si="18"/>
        <v>0</v>
      </c>
      <c r="J303" s="3" t="str">
        <f t="shared" si="19"/>
        <v/>
      </c>
    </row>
    <row r="304" spans="1:10" x14ac:dyDescent="0.2">
      <c r="A304" t="s">
        <v>4860</v>
      </c>
      <c r="B304" t="s">
        <v>4861</v>
      </c>
      <c r="C304" t="s">
        <v>4861</v>
      </c>
      <c r="D304" s="3" t="b">
        <f>NOT(ISNA(VLOOKUP(A304,des!B:B,1,FALSE)))</f>
        <v>0</v>
      </c>
      <c r="E304" s="3" t="str">
        <f>IF(D304,VLOOKUP(A304,des!B:Q,11,FALSE),"")</f>
        <v/>
      </c>
      <c r="F304" s="3" t="b">
        <f t="shared" si="16"/>
        <v>0</v>
      </c>
      <c r="G304" s="3" t="str">
        <f t="shared" si="17"/>
        <v/>
      </c>
      <c r="H304" s="3" t="str">
        <f>IF(D304,VLOOKUP(A304,des!B:Q,12,FALSE),"")</f>
        <v/>
      </c>
      <c r="I304" s="3" t="b">
        <f t="shared" si="18"/>
        <v>0</v>
      </c>
      <c r="J304" s="3" t="str">
        <f t="shared" si="19"/>
        <v/>
      </c>
    </row>
    <row r="305" spans="1:10" x14ac:dyDescent="0.2">
      <c r="A305" t="s">
        <v>4862</v>
      </c>
      <c r="B305" t="s">
        <v>4863</v>
      </c>
      <c r="C305" t="s">
        <v>4863</v>
      </c>
      <c r="D305" s="3" t="b">
        <f>NOT(ISNA(VLOOKUP(A305,des!B:B,1,FALSE)))</f>
        <v>0</v>
      </c>
      <c r="E305" s="3" t="str">
        <f>IF(D305,VLOOKUP(A305,des!B:Q,11,FALSE),"")</f>
        <v/>
      </c>
      <c r="F305" s="3" t="b">
        <f t="shared" si="16"/>
        <v>0</v>
      </c>
      <c r="G305" s="3" t="str">
        <f t="shared" si="17"/>
        <v/>
      </c>
      <c r="H305" s="3" t="str">
        <f>IF(D305,VLOOKUP(A305,des!B:Q,12,FALSE),"")</f>
        <v/>
      </c>
      <c r="I305" s="3" t="b">
        <f t="shared" si="18"/>
        <v>0</v>
      </c>
      <c r="J305" s="3" t="str">
        <f t="shared" si="19"/>
        <v/>
      </c>
    </row>
    <row r="306" spans="1:10" x14ac:dyDescent="0.2">
      <c r="A306" t="s">
        <v>4864</v>
      </c>
      <c r="B306" t="s">
        <v>4865</v>
      </c>
      <c r="C306" t="s">
        <v>4866</v>
      </c>
      <c r="D306" s="3" t="b">
        <f>NOT(ISNA(VLOOKUP(A306,des!B:B,1,FALSE)))</f>
        <v>0</v>
      </c>
      <c r="E306" s="3" t="str">
        <f>IF(D306,VLOOKUP(A306,des!B:Q,11,FALSE),"")</f>
        <v/>
      </c>
      <c r="F306" s="3" t="b">
        <f t="shared" si="16"/>
        <v>0</v>
      </c>
      <c r="G306" s="3" t="str">
        <f t="shared" si="17"/>
        <v/>
      </c>
      <c r="H306" s="3" t="str">
        <f>IF(D306,VLOOKUP(A306,des!B:Q,12,FALSE),"")</f>
        <v/>
      </c>
      <c r="I306" s="3" t="b">
        <f t="shared" si="18"/>
        <v>0</v>
      </c>
      <c r="J306" s="3" t="str">
        <f t="shared" si="19"/>
        <v/>
      </c>
    </row>
    <row r="307" spans="1:10" x14ac:dyDescent="0.2">
      <c r="A307" t="s">
        <v>4867</v>
      </c>
      <c r="B307" t="s">
        <v>4868</v>
      </c>
      <c r="C307" t="s">
        <v>4868</v>
      </c>
      <c r="D307" s="3" t="b">
        <f>NOT(ISNA(VLOOKUP(A307,des!B:B,1,FALSE)))</f>
        <v>0</v>
      </c>
      <c r="E307" s="3" t="str">
        <f>IF(D307,VLOOKUP(A307,des!B:Q,11,FALSE),"")</f>
        <v/>
      </c>
      <c r="F307" s="3" t="b">
        <f t="shared" si="16"/>
        <v>0</v>
      </c>
      <c r="G307" s="3" t="str">
        <f t="shared" si="17"/>
        <v/>
      </c>
      <c r="H307" s="3" t="str">
        <f>IF(D307,VLOOKUP(A307,des!B:Q,12,FALSE),"")</f>
        <v/>
      </c>
      <c r="I307" s="3" t="b">
        <f t="shared" si="18"/>
        <v>0</v>
      </c>
      <c r="J307" s="3" t="str">
        <f t="shared" si="19"/>
        <v/>
      </c>
    </row>
    <row r="308" spans="1:10" x14ac:dyDescent="0.2">
      <c r="A308" t="s">
        <v>4869</v>
      </c>
      <c r="B308" t="s">
        <v>4870</v>
      </c>
      <c r="C308" t="s">
        <v>4870</v>
      </c>
      <c r="D308" s="3" t="b">
        <f>NOT(ISNA(VLOOKUP(A308,des!B:B,1,FALSE)))</f>
        <v>0</v>
      </c>
      <c r="E308" s="3" t="str">
        <f>IF(D308,VLOOKUP(A308,des!B:Q,11,FALSE),"")</f>
        <v/>
      </c>
      <c r="F308" s="3" t="b">
        <f t="shared" si="16"/>
        <v>0</v>
      </c>
      <c r="G308" s="3" t="str">
        <f t="shared" si="17"/>
        <v/>
      </c>
      <c r="H308" s="3" t="str">
        <f>IF(D308,VLOOKUP(A308,des!B:Q,12,FALSE),"")</f>
        <v/>
      </c>
      <c r="I308" s="3" t="b">
        <f t="shared" si="18"/>
        <v>0</v>
      </c>
      <c r="J308" s="3" t="str">
        <f t="shared" si="19"/>
        <v/>
      </c>
    </row>
    <row r="309" spans="1:10" x14ac:dyDescent="0.2">
      <c r="A309" t="s">
        <v>4871</v>
      </c>
      <c r="B309" t="s">
        <v>4872</v>
      </c>
      <c r="C309" t="s">
        <v>4872</v>
      </c>
      <c r="D309" s="3" t="b">
        <f>NOT(ISNA(VLOOKUP(A309,des!B:B,1,FALSE)))</f>
        <v>0</v>
      </c>
      <c r="E309" s="3" t="str">
        <f>IF(D309,VLOOKUP(A309,des!B:Q,11,FALSE),"")</f>
        <v/>
      </c>
      <c r="F309" s="3" t="b">
        <f t="shared" si="16"/>
        <v>0</v>
      </c>
      <c r="G309" s="3" t="str">
        <f t="shared" si="17"/>
        <v/>
      </c>
      <c r="H309" s="3" t="str">
        <f>IF(D309,VLOOKUP(A309,des!B:Q,12,FALSE),"")</f>
        <v/>
      </c>
      <c r="I309" s="3" t="b">
        <f t="shared" si="18"/>
        <v>0</v>
      </c>
      <c r="J309" s="3" t="str">
        <f t="shared" si="19"/>
        <v/>
      </c>
    </row>
    <row r="310" spans="1:10" x14ac:dyDescent="0.2">
      <c r="A310" t="s">
        <v>4873</v>
      </c>
      <c r="B310" t="s">
        <v>4874</v>
      </c>
      <c r="C310" t="s">
        <v>4874</v>
      </c>
      <c r="D310" s="3" t="b">
        <f>NOT(ISNA(VLOOKUP(A310,des!B:B,1,FALSE)))</f>
        <v>0</v>
      </c>
      <c r="E310" s="3" t="str">
        <f>IF(D310,VLOOKUP(A310,des!B:Q,11,FALSE),"")</f>
        <v/>
      </c>
      <c r="F310" s="3" t="b">
        <f t="shared" si="16"/>
        <v>0</v>
      </c>
      <c r="G310" s="3" t="str">
        <f t="shared" si="17"/>
        <v/>
      </c>
      <c r="H310" s="3" t="str">
        <f>IF(D310,VLOOKUP(A310,des!B:Q,12,FALSE),"")</f>
        <v/>
      </c>
      <c r="I310" s="3" t="b">
        <f t="shared" si="18"/>
        <v>0</v>
      </c>
      <c r="J310" s="3" t="str">
        <f t="shared" si="19"/>
        <v/>
      </c>
    </row>
    <row r="311" spans="1:10" x14ac:dyDescent="0.2">
      <c r="A311" t="s">
        <v>4875</v>
      </c>
      <c r="B311" t="s">
        <v>4876</v>
      </c>
      <c r="C311" t="s">
        <v>4876</v>
      </c>
      <c r="D311" s="3" t="b">
        <f>NOT(ISNA(VLOOKUP(A311,des!B:B,1,FALSE)))</f>
        <v>0</v>
      </c>
      <c r="E311" s="3" t="str">
        <f>IF(D311,VLOOKUP(A311,des!B:Q,11,FALSE),"")</f>
        <v/>
      </c>
      <c r="F311" s="3" t="b">
        <f t="shared" si="16"/>
        <v>0</v>
      </c>
      <c r="G311" s="3" t="str">
        <f t="shared" si="17"/>
        <v/>
      </c>
      <c r="H311" s="3" t="str">
        <f>IF(D311,VLOOKUP(A311,des!B:Q,12,FALSE),"")</f>
        <v/>
      </c>
      <c r="I311" s="3" t="b">
        <f t="shared" si="18"/>
        <v>0</v>
      </c>
      <c r="J311" s="3" t="str">
        <f t="shared" si="19"/>
        <v/>
      </c>
    </row>
    <row r="312" spans="1:10" x14ac:dyDescent="0.2">
      <c r="A312" t="s">
        <v>4877</v>
      </c>
      <c r="B312" t="s">
        <v>4878</v>
      </c>
      <c r="C312" t="s">
        <v>4879</v>
      </c>
      <c r="D312" s="3" t="b">
        <f>NOT(ISNA(VLOOKUP(A312,des!B:B,1,FALSE)))</f>
        <v>0</v>
      </c>
      <c r="E312" s="3" t="str">
        <f>IF(D312,VLOOKUP(A312,des!B:Q,11,FALSE),"")</f>
        <v/>
      </c>
      <c r="F312" s="3" t="b">
        <f t="shared" si="16"/>
        <v>0</v>
      </c>
      <c r="G312" s="3" t="str">
        <f t="shared" si="17"/>
        <v/>
      </c>
      <c r="H312" s="3" t="str">
        <f>IF(D312,VLOOKUP(A312,des!B:Q,12,FALSE),"")</f>
        <v/>
      </c>
      <c r="I312" s="3" t="b">
        <f t="shared" si="18"/>
        <v>0</v>
      </c>
      <c r="J312" s="3" t="str">
        <f t="shared" si="19"/>
        <v/>
      </c>
    </row>
    <row r="313" spans="1:10" x14ac:dyDescent="0.2">
      <c r="A313" t="s">
        <v>4880</v>
      </c>
      <c r="B313" t="s">
        <v>4881</v>
      </c>
      <c r="C313" t="s">
        <v>4881</v>
      </c>
      <c r="D313" s="3" t="b">
        <f>NOT(ISNA(VLOOKUP(A313,des!B:B,1,FALSE)))</f>
        <v>0</v>
      </c>
      <c r="E313" s="3" t="str">
        <f>IF(D313,VLOOKUP(A313,des!B:Q,11,FALSE),"")</f>
        <v/>
      </c>
      <c r="F313" s="3" t="b">
        <f t="shared" si="16"/>
        <v>0</v>
      </c>
      <c r="G313" s="3" t="str">
        <f t="shared" si="17"/>
        <v/>
      </c>
      <c r="H313" s="3" t="str">
        <f>IF(D313,VLOOKUP(A313,des!B:Q,12,FALSE),"")</f>
        <v/>
      </c>
      <c r="I313" s="3" t="b">
        <f t="shared" si="18"/>
        <v>0</v>
      </c>
      <c r="J313" s="3" t="str">
        <f t="shared" si="19"/>
        <v/>
      </c>
    </row>
    <row r="314" spans="1:10" x14ac:dyDescent="0.2">
      <c r="A314" t="s">
        <v>4882</v>
      </c>
      <c r="B314" t="s">
        <v>4883</v>
      </c>
      <c r="C314" t="s">
        <v>4883</v>
      </c>
      <c r="D314" s="3" t="b">
        <f>NOT(ISNA(VLOOKUP(A314,des!B:B,1,FALSE)))</f>
        <v>0</v>
      </c>
      <c r="E314" s="3" t="str">
        <f>IF(D314,VLOOKUP(A314,des!B:Q,11,FALSE),"")</f>
        <v/>
      </c>
      <c r="F314" s="3" t="b">
        <f t="shared" si="16"/>
        <v>0</v>
      </c>
      <c r="G314" s="3" t="str">
        <f t="shared" si="17"/>
        <v/>
      </c>
      <c r="H314" s="3" t="str">
        <f>IF(D314,VLOOKUP(A314,des!B:Q,12,FALSE),"")</f>
        <v/>
      </c>
      <c r="I314" s="3" t="b">
        <f t="shared" si="18"/>
        <v>0</v>
      </c>
      <c r="J314" s="3" t="str">
        <f t="shared" si="19"/>
        <v/>
      </c>
    </row>
    <row r="315" spans="1:10" x14ac:dyDescent="0.2">
      <c r="A315" t="s">
        <v>4884</v>
      </c>
      <c r="B315" t="s">
        <v>4885</v>
      </c>
      <c r="C315" t="s">
        <v>4885</v>
      </c>
      <c r="D315" s="3" t="b">
        <f>NOT(ISNA(VLOOKUP(A315,des!B:B,1,FALSE)))</f>
        <v>0</v>
      </c>
      <c r="E315" s="3" t="str">
        <f>IF(D315,VLOOKUP(A315,des!B:Q,11,FALSE),"")</f>
        <v/>
      </c>
      <c r="F315" s="3" t="b">
        <f t="shared" si="16"/>
        <v>0</v>
      </c>
      <c r="G315" s="3" t="str">
        <f t="shared" si="17"/>
        <v/>
      </c>
      <c r="H315" s="3" t="str">
        <f>IF(D315,VLOOKUP(A315,des!B:Q,12,FALSE),"")</f>
        <v/>
      </c>
      <c r="I315" s="3" t="b">
        <f t="shared" si="18"/>
        <v>0</v>
      </c>
      <c r="J315" s="3" t="str">
        <f t="shared" si="19"/>
        <v/>
      </c>
    </row>
    <row r="316" spans="1:10" x14ac:dyDescent="0.2">
      <c r="A316" t="s">
        <v>4886</v>
      </c>
      <c r="B316" t="s">
        <v>4887</v>
      </c>
      <c r="C316" t="s">
        <v>4887</v>
      </c>
      <c r="D316" s="3" t="b">
        <f>NOT(ISNA(VLOOKUP(A316,des!B:B,1,FALSE)))</f>
        <v>0</v>
      </c>
      <c r="E316" s="3" t="str">
        <f>IF(D316,VLOOKUP(A316,des!B:Q,11,FALSE),"")</f>
        <v/>
      </c>
      <c r="F316" s="3" t="b">
        <f t="shared" si="16"/>
        <v>0</v>
      </c>
      <c r="G316" s="3" t="str">
        <f t="shared" si="17"/>
        <v/>
      </c>
      <c r="H316" s="3" t="str">
        <f>IF(D316,VLOOKUP(A316,des!B:Q,12,FALSE),"")</f>
        <v/>
      </c>
      <c r="I316" s="3" t="b">
        <f t="shared" si="18"/>
        <v>0</v>
      </c>
      <c r="J316" s="3" t="str">
        <f t="shared" si="19"/>
        <v/>
      </c>
    </row>
    <row r="317" spans="1:10" x14ac:dyDescent="0.2">
      <c r="A317" t="s">
        <v>4888</v>
      </c>
      <c r="B317" t="s">
        <v>4889</v>
      </c>
      <c r="C317" t="s">
        <v>4889</v>
      </c>
      <c r="D317" s="3" t="b">
        <f>NOT(ISNA(VLOOKUP(A317,des!B:B,1,FALSE)))</f>
        <v>0</v>
      </c>
      <c r="E317" s="3" t="str">
        <f>IF(D317,VLOOKUP(A317,des!B:Q,11,FALSE),"")</f>
        <v/>
      </c>
      <c r="F317" s="3" t="b">
        <f t="shared" si="16"/>
        <v>0</v>
      </c>
      <c r="G317" s="3" t="str">
        <f t="shared" si="17"/>
        <v/>
      </c>
      <c r="H317" s="3" t="str">
        <f>IF(D317,VLOOKUP(A317,des!B:Q,12,FALSE),"")</f>
        <v/>
      </c>
      <c r="I317" s="3" t="b">
        <f t="shared" si="18"/>
        <v>0</v>
      </c>
      <c r="J317" s="3" t="str">
        <f t="shared" si="19"/>
        <v/>
      </c>
    </row>
    <row r="318" spans="1:10" x14ac:dyDescent="0.2">
      <c r="A318" t="s">
        <v>4890</v>
      </c>
      <c r="B318" t="s">
        <v>4891</v>
      </c>
      <c r="C318" t="s">
        <v>4891</v>
      </c>
      <c r="D318" s="3" t="b">
        <f>NOT(ISNA(VLOOKUP(A318,des!B:B,1,FALSE)))</f>
        <v>0</v>
      </c>
      <c r="E318" s="3" t="str">
        <f>IF(D318,VLOOKUP(A318,des!B:Q,11,FALSE),"")</f>
        <v/>
      </c>
      <c r="F318" s="3" t="b">
        <f t="shared" si="16"/>
        <v>0</v>
      </c>
      <c r="G318" s="3" t="str">
        <f t="shared" si="17"/>
        <v/>
      </c>
      <c r="H318" s="3" t="str">
        <f>IF(D318,VLOOKUP(A318,des!B:Q,12,FALSE),"")</f>
        <v/>
      </c>
      <c r="I318" s="3" t="b">
        <f t="shared" si="18"/>
        <v>0</v>
      </c>
      <c r="J318" s="3" t="str">
        <f t="shared" si="19"/>
        <v/>
      </c>
    </row>
    <row r="319" spans="1:10" x14ac:dyDescent="0.2">
      <c r="A319" t="s">
        <v>4892</v>
      </c>
      <c r="B319" t="s">
        <v>4893</v>
      </c>
      <c r="C319" t="s">
        <v>4893</v>
      </c>
      <c r="D319" s="3" t="b">
        <f>NOT(ISNA(VLOOKUP(A319,des!B:B,1,FALSE)))</f>
        <v>0</v>
      </c>
      <c r="E319" s="3" t="str">
        <f>IF(D319,VLOOKUP(A319,des!B:Q,11,FALSE),"")</f>
        <v/>
      </c>
      <c r="F319" s="3" t="b">
        <f t="shared" si="16"/>
        <v>0</v>
      </c>
      <c r="G319" s="3" t="str">
        <f t="shared" si="17"/>
        <v/>
      </c>
      <c r="H319" s="3" t="str">
        <f>IF(D319,VLOOKUP(A319,des!B:Q,12,FALSE),"")</f>
        <v/>
      </c>
      <c r="I319" s="3" t="b">
        <f t="shared" si="18"/>
        <v>0</v>
      </c>
      <c r="J319" s="3" t="str">
        <f t="shared" si="19"/>
        <v/>
      </c>
    </row>
    <row r="320" spans="1:10" x14ac:dyDescent="0.2">
      <c r="A320" t="s">
        <v>4894</v>
      </c>
      <c r="B320" t="s">
        <v>4895</v>
      </c>
      <c r="C320" t="s">
        <v>4895</v>
      </c>
      <c r="D320" s="3" t="b">
        <f>NOT(ISNA(VLOOKUP(A320,des!B:B,1,FALSE)))</f>
        <v>0</v>
      </c>
      <c r="E320" s="3" t="str">
        <f>IF(D320,VLOOKUP(A320,des!B:Q,11,FALSE),"")</f>
        <v/>
      </c>
      <c r="F320" s="3" t="b">
        <f t="shared" si="16"/>
        <v>0</v>
      </c>
      <c r="G320" s="3" t="str">
        <f t="shared" si="17"/>
        <v/>
      </c>
      <c r="H320" s="3" t="str">
        <f>IF(D320,VLOOKUP(A320,des!B:Q,12,FALSE),"")</f>
        <v/>
      </c>
      <c r="I320" s="3" t="b">
        <f t="shared" si="18"/>
        <v>0</v>
      </c>
      <c r="J320" s="3" t="str">
        <f t="shared" si="19"/>
        <v/>
      </c>
    </row>
    <row r="321" spans="1:10" x14ac:dyDescent="0.2">
      <c r="A321" t="s">
        <v>4896</v>
      </c>
      <c r="B321" t="s">
        <v>4897</v>
      </c>
      <c r="C321" t="s">
        <v>4897</v>
      </c>
      <c r="D321" s="3" t="b">
        <f>NOT(ISNA(VLOOKUP(A321,des!B:B,1,FALSE)))</f>
        <v>0</v>
      </c>
      <c r="E321" s="3" t="str">
        <f>IF(D321,VLOOKUP(A321,des!B:Q,11,FALSE),"")</f>
        <v/>
      </c>
      <c r="F321" s="3" t="b">
        <f t="shared" si="16"/>
        <v>0</v>
      </c>
      <c r="G321" s="3" t="str">
        <f t="shared" si="17"/>
        <v/>
      </c>
      <c r="H321" s="3" t="str">
        <f>IF(D321,VLOOKUP(A321,des!B:Q,12,FALSE),"")</f>
        <v/>
      </c>
      <c r="I321" s="3" t="b">
        <f t="shared" si="18"/>
        <v>0</v>
      </c>
      <c r="J321" s="3" t="str">
        <f t="shared" si="19"/>
        <v/>
      </c>
    </row>
    <row r="322" spans="1:10" x14ac:dyDescent="0.2">
      <c r="A322" t="s">
        <v>4898</v>
      </c>
      <c r="B322" t="s">
        <v>4899</v>
      </c>
      <c r="C322" t="s">
        <v>4899</v>
      </c>
      <c r="D322" s="3" t="b">
        <f>NOT(ISNA(VLOOKUP(A322,des!B:B,1,FALSE)))</f>
        <v>0</v>
      </c>
      <c r="E322" s="3" t="str">
        <f>IF(D322,VLOOKUP(A322,des!B:Q,11,FALSE),"")</f>
        <v/>
      </c>
      <c r="F322" s="3" t="b">
        <f t="shared" si="16"/>
        <v>0</v>
      </c>
      <c r="G322" s="3" t="str">
        <f t="shared" si="17"/>
        <v/>
      </c>
      <c r="H322" s="3" t="str">
        <f>IF(D322,VLOOKUP(A322,des!B:Q,12,FALSE),"")</f>
        <v/>
      </c>
      <c r="I322" s="3" t="b">
        <f t="shared" si="18"/>
        <v>0</v>
      </c>
      <c r="J322" s="3" t="str">
        <f t="shared" si="19"/>
        <v/>
      </c>
    </row>
    <row r="323" spans="1:10" x14ac:dyDescent="0.2">
      <c r="A323" t="s">
        <v>4900</v>
      </c>
      <c r="B323" t="s">
        <v>4901</v>
      </c>
      <c r="C323" t="s">
        <v>4901</v>
      </c>
      <c r="D323" s="3" t="b">
        <f>NOT(ISNA(VLOOKUP(A323,des!B:B,1,FALSE)))</f>
        <v>0</v>
      </c>
      <c r="E323" s="3" t="str">
        <f>IF(D323,VLOOKUP(A323,des!B:Q,11,FALSE),"")</f>
        <v/>
      </c>
      <c r="F323" s="3" t="b">
        <f t="shared" si="16"/>
        <v>0</v>
      </c>
      <c r="G323" s="3" t="str">
        <f t="shared" si="17"/>
        <v/>
      </c>
      <c r="H323" s="3" t="str">
        <f>IF(D323,VLOOKUP(A323,des!B:Q,12,FALSE),"")</f>
        <v/>
      </c>
      <c r="I323" s="3" t="b">
        <f t="shared" si="18"/>
        <v>0</v>
      </c>
      <c r="J323" s="3" t="str">
        <f t="shared" si="19"/>
        <v/>
      </c>
    </row>
    <row r="324" spans="1:10" x14ac:dyDescent="0.2">
      <c r="A324" t="s">
        <v>4902</v>
      </c>
      <c r="B324" t="s">
        <v>4903</v>
      </c>
      <c r="C324" t="s">
        <v>4903</v>
      </c>
      <c r="D324" s="3" t="b">
        <f>NOT(ISNA(VLOOKUP(A324,des!B:B,1,FALSE)))</f>
        <v>0</v>
      </c>
      <c r="E324" s="3" t="str">
        <f>IF(D324,VLOOKUP(A324,des!B:Q,11,FALSE),"")</f>
        <v/>
      </c>
      <c r="F324" s="3" t="b">
        <f t="shared" si="16"/>
        <v>0</v>
      </c>
      <c r="G324" s="3" t="str">
        <f t="shared" si="17"/>
        <v/>
      </c>
      <c r="H324" s="3" t="str">
        <f>IF(D324,VLOOKUP(A324,des!B:Q,12,FALSE),"")</f>
        <v/>
      </c>
      <c r="I324" s="3" t="b">
        <f t="shared" si="18"/>
        <v>0</v>
      </c>
      <c r="J324" s="3" t="str">
        <f t="shared" si="19"/>
        <v/>
      </c>
    </row>
    <row r="325" spans="1:10" x14ac:dyDescent="0.2">
      <c r="A325" t="s">
        <v>4904</v>
      </c>
      <c r="B325" t="s">
        <v>4905</v>
      </c>
      <c r="C325" t="s">
        <v>4905</v>
      </c>
      <c r="D325" s="3" t="b">
        <f>NOT(ISNA(VLOOKUP(A325,des!B:B,1,FALSE)))</f>
        <v>0</v>
      </c>
      <c r="E325" s="3" t="str">
        <f>IF(D325,VLOOKUP(A325,des!B:Q,11,FALSE),"")</f>
        <v/>
      </c>
      <c r="F325" s="3" t="b">
        <f t="shared" ref="F325:F388" si="20">IF(D325,IF(E325&lt;&gt;B325,TRUE,FALSE),FALSE)</f>
        <v>0</v>
      </c>
      <c r="G325" s="3" t="str">
        <f t="shared" si="17"/>
        <v/>
      </c>
      <c r="H325" s="3" t="str">
        <f>IF(D325,VLOOKUP(A325,des!B:Q,12,FALSE),"")</f>
        <v/>
      </c>
      <c r="I325" s="3" t="b">
        <f t="shared" si="18"/>
        <v>0</v>
      </c>
      <c r="J325" s="3" t="str">
        <f t="shared" si="19"/>
        <v/>
      </c>
    </row>
    <row r="326" spans="1:10" x14ac:dyDescent="0.2">
      <c r="A326" t="s">
        <v>4906</v>
      </c>
      <c r="B326" t="s">
        <v>4907</v>
      </c>
      <c r="C326" t="s">
        <v>4907</v>
      </c>
      <c r="D326" s="3" t="b">
        <f>NOT(ISNA(VLOOKUP(A326,des!B:B,1,FALSE)))</f>
        <v>0</v>
      </c>
      <c r="E326" s="3" t="str">
        <f>IF(D326,VLOOKUP(A326,des!B:Q,11,FALSE),"")</f>
        <v/>
      </c>
      <c r="F326" s="3" t="b">
        <f t="shared" si="20"/>
        <v>0</v>
      </c>
      <c r="G326" s="3" t="str">
        <f t="shared" ref="G326:G389" si="21">IF(F326,CONCATENATE($A$1,A326,$B$1,E326,$C$1),"")</f>
        <v/>
      </c>
      <c r="H326" s="3" t="str">
        <f>IF(D326,VLOOKUP(A326,des!B:Q,12,FALSE),"")</f>
        <v/>
      </c>
      <c r="I326" s="3" t="b">
        <f t="shared" ref="I326:I389" si="22">IF(D326,IF(H326&lt;&gt;C326,TRUE,FALSE),FALSE)</f>
        <v>0</v>
      </c>
      <c r="J326" s="3" t="str">
        <f t="shared" ref="J326:J389" si="23">IF(I326,CONCATENATE($A$2,A326,$B$2,H326,$C$2),"")</f>
        <v/>
      </c>
    </row>
    <row r="327" spans="1:10" x14ac:dyDescent="0.2">
      <c r="A327" t="s">
        <v>4908</v>
      </c>
      <c r="B327" t="s">
        <v>4909</v>
      </c>
      <c r="C327" t="s">
        <v>4909</v>
      </c>
      <c r="D327" s="3" t="b">
        <f>NOT(ISNA(VLOOKUP(A327,des!B:B,1,FALSE)))</f>
        <v>0</v>
      </c>
      <c r="E327" s="3" t="str">
        <f>IF(D327,VLOOKUP(A327,des!B:Q,11,FALSE),"")</f>
        <v/>
      </c>
      <c r="F327" s="3" t="b">
        <f t="shared" si="20"/>
        <v>0</v>
      </c>
      <c r="G327" s="3" t="str">
        <f t="shared" si="21"/>
        <v/>
      </c>
      <c r="H327" s="3" t="str">
        <f>IF(D327,VLOOKUP(A327,des!B:Q,12,FALSE),"")</f>
        <v/>
      </c>
      <c r="I327" s="3" t="b">
        <f t="shared" si="22"/>
        <v>0</v>
      </c>
      <c r="J327" s="3" t="str">
        <f t="shared" si="23"/>
        <v/>
      </c>
    </row>
    <row r="328" spans="1:10" x14ac:dyDescent="0.2">
      <c r="A328" t="s">
        <v>4910</v>
      </c>
      <c r="B328" t="s">
        <v>4911</v>
      </c>
      <c r="C328" t="s">
        <v>4911</v>
      </c>
      <c r="D328" s="3" t="b">
        <f>NOT(ISNA(VLOOKUP(A328,des!B:B,1,FALSE)))</f>
        <v>0</v>
      </c>
      <c r="E328" s="3" t="str">
        <f>IF(D328,VLOOKUP(A328,des!B:Q,11,FALSE),"")</f>
        <v/>
      </c>
      <c r="F328" s="3" t="b">
        <f t="shared" si="20"/>
        <v>0</v>
      </c>
      <c r="G328" s="3" t="str">
        <f t="shared" si="21"/>
        <v/>
      </c>
      <c r="H328" s="3" t="str">
        <f>IF(D328,VLOOKUP(A328,des!B:Q,12,FALSE),"")</f>
        <v/>
      </c>
      <c r="I328" s="3" t="b">
        <f t="shared" si="22"/>
        <v>0</v>
      </c>
      <c r="J328" s="3" t="str">
        <f t="shared" si="23"/>
        <v/>
      </c>
    </row>
    <row r="329" spans="1:10" x14ac:dyDescent="0.2">
      <c r="A329" t="s">
        <v>4912</v>
      </c>
      <c r="B329" t="s">
        <v>4913</v>
      </c>
      <c r="C329" t="s">
        <v>4913</v>
      </c>
      <c r="D329" s="3" t="b">
        <f>NOT(ISNA(VLOOKUP(A329,des!B:B,1,FALSE)))</f>
        <v>0</v>
      </c>
      <c r="E329" s="3" t="str">
        <f>IF(D329,VLOOKUP(A329,des!B:Q,11,FALSE),"")</f>
        <v/>
      </c>
      <c r="F329" s="3" t="b">
        <f t="shared" si="20"/>
        <v>0</v>
      </c>
      <c r="G329" s="3" t="str">
        <f t="shared" si="21"/>
        <v/>
      </c>
      <c r="H329" s="3" t="str">
        <f>IF(D329,VLOOKUP(A329,des!B:Q,12,FALSE),"")</f>
        <v/>
      </c>
      <c r="I329" s="3" t="b">
        <f t="shared" si="22"/>
        <v>0</v>
      </c>
      <c r="J329" s="3" t="str">
        <f t="shared" si="23"/>
        <v/>
      </c>
    </row>
    <row r="330" spans="1:10" x14ac:dyDescent="0.2">
      <c r="A330" t="s">
        <v>4914</v>
      </c>
      <c r="B330" t="s">
        <v>4915</v>
      </c>
      <c r="C330" t="s">
        <v>4915</v>
      </c>
      <c r="D330" s="3" t="b">
        <f>NOT(ISNA(VLOOKUP(A330,des!B:B,1,FALSE)))</f>
        <v>0</v>
      </c>
      <c r="E330" s="3" t="str">
        <f>IF(D330,VLOOKUP(A330,des!B:Q,11,FALSE),"")</f>
        <v/>
      </c>
      <c r="F330" s="3" t="b">
        <f t="shared" si="20"/>
        <v>0</v>
      </c>
      <c r="G330" s="3" t="str">
        <f t="shared" si="21"/>
        <v/>
      </c>
      <c r="H330" s="3" t="str">
        <f>IF(D330,VLOOKUP(A330,des!B:Q,12,FALSE),"")</f>
        <v/>
      </c>
      <c r="I330" s="3" t="b">
        <f t="shared" si="22"/>
        <v>0</v>
      </c>
      <c r="J330" s="3" t="str">
        <f t="shared" si="23"/>
        <v/>
      </c>
    </row>
    <row r="331" spans="1:10" x14ac:dyDescent="0.2">
      <c r="A331" t="s">
        <v>4916</v>
      </c>
      <c r="B331" t="s">
        <v>4917</v>
      </c>
      <c r="C331" t="s">
        <v>4917</v>
      </c>
      <c r="D331" s="3" t="b">
        <f>NOT(ISNA(VLOOKUP(A331,des!B:B,1,FALSE)))</f>
        <v>0</v>
      </c>
      <c r="E331" s="3" t="str">
        <f>IF(D331,VLOOKUP(A331,des!B:Q,11,FALSE),"")</f>
        <v/>
      </c>
      <c r="F331" s="3" t="b">
        <f t="shared" si="20"/>
        <v>0</v>
      </c>
      <c r="G331" s="3" t="str">
        <f t="shared" si="21"/>
        <v/>
      </c>
      <c r="H331" s="3" t="str">
        <f>IF(D331,VLOOKUP(A331,des!B:Q,12,FALSE),"")</f>
        <v/>
      </c>
      <c r="I331" s="3" t="b">
        <f t="shared" si="22"/>
        <v>0</v>
      </c>
      <c r="J331" s="3" t="str">
        <f t="shared" si="23"/>
        <v/>
      </c>
    </row>
    <row r="332" spans="1:10" x14ac:dyDescent="0.2">
      <c r="A332" t="s">
        <v>4918</v>
      </c>
      <c r="B332" t="s">
        <v>4919</v>
      </c>
      <c r="C332" t="s">
        <v>4919</v>
      </c>
      <c r="D332" s="3" t="b">
        <f>NOT(ISNA(VLOOKUP(A332,des!B:B,1,FALSE)))</f>
        <v>0</v>
      </c>
      <c r="E332" s="3" t="str">
        <f>IF(D332,VLOOKUP(A332,des!B:Q,11,FALSE),"")</f>
        <v/>
      </c>
      <c r="F332" s="3" t="b">
        <f t="shared" si="20"/>
        <v>0</v>
      </c>
      <c r="G332" s="3" t="str">
        <f t="shared" si="21"/>
        <v/>
      </c>
      <c r="H332" s="3" t="str">
        <f>IF(D332,VLOOKUP(A332,des!B:Q,12,FALSE),"")</f>
        <v/>
      </c>
      <c r="I332" s="3" t="b">
        <f t="shared" si="22"/>
        <v>0</v>
      </c>
      <c r="J332" s="3" t="str">
        <f t="shared" si="23"/>
        <v/>
      </c>
    </row>
    <row r="333" spans="1:10" x14ac:dyDescent="0.2">
      <c r="A333" t="s">
        <v>4920</v>
      </c>
      <c r="B333" t="s">
        <v>4921</v>
      </c>
      <c r="C333" t="s">
        <v>4921</v>
      </c>
      <c r="D333" s="3" t="b">
        <f>NOT(ISNA(VLOOKUP(A333,des!B:B,1,FALSE)))</f>
        <v>0</v>
      </c>
      <c r="E333" s="3" t="str">
        <f>IF(D333,VLOOKUP(A333,des!B:Q,11,FALSE),"")</f>
        <v/>
      </c>
      <c r="F333" s="3" t="b">
        <f t="shared" si="20"/>
        <v>0</v>
      </c>
      <c r="G333" s="3" t="str">
        <f t="shared" si="21"/>
        <v/>
      </c>
      <c r="H333" s="3" t="str">
        <f>IF(D333,VLOOKUP(A333,des!B:Q,12,FALSE),"")</f>
        <v/>
      </c>
      <c r="I333" s="3" t="b">
        <f t="shared" si="22"/>
        <v>0</v>
      </c>
      <c r="J333" s="3" t="str">
        <f t="shared" si="23"/>
        <v/>
      </c>
    </row>
    <row r="334" spans="1:10" x14ac:dyDescent="0.2">
      <c r="A334" t="s">
        <v>4922</v>
      </c>
      <c r="B334" t="s">
        <v>4923</v>
      </c>
      <c r="C334" t="s">
        <v>4923</v>
      </c>
      <c r="D334" s="3" t="b">
        <f>NOT(ISNA(VLOOKUP(A334,des!B:B,1,FALSE)))</f>
        <v>0</v>
      </c>
      <c r="E334" s="3" t="str">
        <f>IF(D334,VLOOKUP(A334,des!B:Q,11,FALSE),"")</f>
        <v/>
      </c>
      <c r="F334" s="3" t="b">
        <f t="shared" si="20"/>
        <v>0</v>
      </c>
      <c r="G334" s="3" t="str">
        <f t="shared" si="21"/>
        <v/>
      </c>
      <c r="H334" s="3" t="str">
        <f>IF(D334,VLOOKUP(A334,des!B:Q,12,FALSE),"")</f>
        <v/>
      </c>
      <c r="I334" s="3" t="b">
        <f t="shared" si="22"/>
        <v>0</v>
      </c>
      <c r="J334" s="3" t="str">
        <f t="shared" si="23"/>
        <v/>
      </c>
    </row>
    <row r="335" spans="1:10" x14ac:dyDescent="0.2">
      <c r="A335" t="s">
        <v>4924</v>
      </c>
      <c r="B335" t="s">
        <v>4925</v>
      </c>
      <c r="C335" t="s">
        <v>4925</v>
      </c>
      <c r="D335" s="3" t="b">
        <f>NOT(ISNA(VLOOKUP(A335,des!B:B,1,FALSE)))</f>
        <v>0</v>
      </c>
      <c r="E335" s="3" t="str">
        <f>IF(D335,VLOOKUP(A335,des!B:Q,11,FALSE),"")</f>
        <v/>
      </c>
      <c r="F335" s="3" t="b">
        <f t="shared" si="20"/>
        <v>0</v>
      </c>
      <c r="G335" s="3" t="str">
        <f t="shared" si="21"/>
        <v/>
      </c>
      <c r="H335" s="3" t="str">
        <f>IF(D335,VLOOKUP(A335,des!B:Q,12,FALSE),"")</f>
        <v/>
      </c>
      <c r="I335" s="3" t="b">
        <f t="shared" si="22"/>
        <v>0</v>
      </c>
      <c r="J335" s="3" t="str">
        <f t="shared" si="23"/>
        <v/>
      </c>
    </row>
    <row r="336" spans="1:10" x14ac:dyDescent="0.2">
      <c r="A336" t="s">
        <v>4926</v>
      </c>
      <c r="B336" t="s">
        <v>4927</v>
      </c>
      <c r="C336" t="s">
        <v>4927</v>
      </c>
      <c r="D336" s="3" t="b">
        <f>NOT(ISNA(VLOOKUP(A336,des!B:B,1,FALSE)))</f>
        <v>0</v>
      </c>
      <c r="E336" s="3" t="str">
        <f>IF(D336,VLOOKUP(A336,des!B:Q,11,FALSE),"")</f>
        <v/>
      </c>
      <c r="F336" s="3" t="b">
        <f t="shared" si="20"/>
        <v>0</v>
      </c>
      <c r="G336" s="3" t="str">
        <f t="shared" si="21"/>
        <v/>
      </c>
      <c r="H336" s="3" t="str">
        <f>IF(D336,VLOOKUP(A336,des!B:Q,12,FALSE),"")</f>
        <v/>
      </c>
      <c r="I336" s="3" t="b">
        <f t="shared" si="22"/>
        <v>0</v>
      </c>
      <c r="J336" s="3" t="str">
        <f t="shared" si="23"/>
        <v/>
      </c>
    </row>
    <row r="337" spans="1:10" x14ac:dyDescent="0.2">
      <c r="A337" t="s">
        <v>4928</v>
      </c>
      <c r="B337" t="s">
        <v>4929</v>
      </c>
      <c r="C337" t="s">
        <v>4929</v>
      </c>
      <c r="D337" s="3" t="b">
        <f>NOT(ISNA(VLOOKUP(A337,des!B:B,1,FALSE)))</f>
        <v>0</v>
      </c>
      <c r="E337" s="3" t="str">
        <f>IF(D337,VLOOKUP(A337,des!B:Q,11,FALSE),"")</f>
        <v/>
      </c>
      <c r="F337" s="3" t="b">
        <f t="shared" si="20"/>
        <v>0</v>
      </c>
      <c r="G337" s="3" t="str">
        <f t="shared" si="21"/>
        <v/>
      </c>
      <c r="H337" s="3" t="str">
        <f>IF(D337,VLOOKUP(A337,des!B:Q,12,FALSE),"")</f>
        <v/>
      </c>
      <c r="I337" s="3" t="b">
        <f t="shared" si="22"/>
        <v>0</v>
      </c>
      <c r="J337" s="3" t="str">
        <f t="shared" si="23"/>
        <v/>
      </c>
    </row>
    <row r="338" spans="1:10" x14ac:dyDescent="0.2">
      <c r="A338" t="s">
        <v>4930</v>
      </c>
      <c r="B338" t="s">
        <v>4931</v>
      </c>
      <c r="C338" t="s">
        <v>4931</v>
      </c>
      <c r="D338" s="3" t="b">
        <f>NOT(ISNA(VLOOKUP(A338,des!B:B,1,FALSE)))</f>
        <v>0</v>
      </c>
      <c r="E338" s="3" t="str">
        <f>IF(D338,VLOOKUP(A338,des!B:Q,11,FALSE),"")</f>
        <v/>
      </c>
      <c r="F338" s="3" t="b">
        <f t="shared" si="20"/>
        <v>0</v>
      </c>
      <c r="G338" s="3" t="str">
        <f t="shared" si="21"/>
        <v/>
      </c>
      <c r="H338" s="3" t="str">
        <f>IF(D338,VLOOKUP(A338,des!B:Q,12,FALSE),"")</f>
        <v/>
      </c>
      <c r="I338" s="3" t="b">
        <f t="shared" si="22"/>
        <v>0</v>
      </c>
      <c r="J338" s="3" t="str">
        <f t="shared" si="23"/>
        <v/>
      </c>
    </row>
    <row r="339" spans="1:10" x14ac:dyDescent="0.2">
      <c r="A339" t="s">
        <v>4932</v>
      </c>
      <c r="B339" t="s">
        <v>4933</v>
      </c>
      <c r="C339" t="s">
        <v>4933</v>
      </c>
      <c r="D339" s="3" t="b">
        <f>NOT(ISNA(VLOOKUP(A339,des!B:B,1,FALSE)))</f>
        <v>0</v>
      </c>
      <c r="E339" s="3" t="str">
        <f>IF(D339,VLOOKUP(A339,des!B:Q,11,FALSE),"")</f>
        <v/>
      </c>
      <c r="F339" s="3" t="b">
        <f t="shared" si="20"/>
        <v>0</v>
      </c>
      <c r="G339" s="3" t="str">
        <f t="shared" si="21"/>
        <v/>
      </c>
      <c r="H339" s="3" t="str">
        <f>IF(D339,VLOOKUP(A339,des!B:Q,12,FALSE),"")</f>
        <v/>
      </c>
      <c r="I339" s="3" t="b">
        <f t="shared" si="22"/>
        <v>0</v>
      </c>
      <c r="J339" s="3" t="str">
        <f t="shared" si="23"/>
        <v/>
      </c>
    </row>
    <row r="340" spans="1:10" x14ac:dyDescent="0.2">
      <c r="A340" t="s">
        <v>4934</v>
      </c>
      <c r="B340" t="s">
        <v>4935</v>
      </c>
      <c r="C340" t="s">
        <v>4935</v>
      </c>
      <c r="D340" s="3" t="b">
        <f>NOT(ISNA(VLOOKUP(A340,des!B:B,1,FALSE)))</f>
        <v>0</v>
      </c>
      <c r="E340" s="3" t="str">
        <f>IF(D340,VLOOKUP(A340,des!B:Q,11,FALSE),"")</f>
        <v/>
      </c>
      <c r="F340" s="3" t="b">
        <f t="shared" si="20"/>
        <v>0</v>
      </c>
      <c r="G340" s="3" t="str">
        <f t="shared" si="21"/>
        <v/>
      </c>
      <c r="H340" s="3" t="str">
        <f>IF(D340,VLOOKUP(A340,des!B:Q,12,FALSE),"")</f>
        <v/>
      </c>
      <c r="I340" s="3" t="b">
        <f t="shared" si="22"/>
        <v>0</v>
      </c>
      <c r="J340" s="3" t="str">
        <f t="shared" si="23"/>
        <v/>
      </c>
    </row>
    <row r="341" spans="1:10" x14ac:dyDescent="0.2">
      <c r="A341" t="s">
        <v>4936</v>
      </c>
      <c r="B341" t="s">
        <v>4937</v>
      </c>
      <c r="C341" t="s">
        <v>4937</v>
      </c>
      <c r="D341" s="3" t="b">
        <f>NOT(ISNA(VLOOKUP(A341,des!B:B,1,FALSE)))</f>
        <v>0</v>
      </c>
      <c r="E341" s="3" t="str">
        <f>IF(D341,VLOOKUP(A341,des!B:Q,11,FALSE),"")</f>
        <v/>
      </c>
      <c r="F341" s="3" t="b">
        <f t="shared" si="20"/>
        <v>0</v>
      </c>
      <c r="G341" s="3" t="str">
        <f t="shared" si="21"/>
        <v/>
      </c>
      <c r="H341" s="3" t="str">
        <f>IF(D341,VLOOKUP(A341,des!B:Q,12,FALSE),"")</f>
        <v/>
      </c>
      <c r="I341" s="3" t="b">
        <f t="shared" si="22"/>
        <v>0</v>
      </c>
      <c r="J341" s="3" t="str">
        <f t="shared" si="23"/>
        <v/>
      </c>
    </row>
    <row r="342" spans="1:10" x14ac:dyDescent="0.2">
      <c r="A342" t="s">
        <v>4938</v>
      </c>
      <c r="B342" t="s">
        <v>4939</v>
      </c>
      <c r="C342" t="s">
        <v>4939</v>
      </c>
      <c r="D342" s="3" t="b">
        <f>NOT(ISNA(VLOOKUP(A342,des!B:B,1,FALSE)))</f>
        <v>0</v>
      </c>
      <c r="E342" s="3" t="str">
        <f>IF(D342,VLOOKUP(A342,des!B:Q,11,FALSE),"")</f>
        <v/>
      </c>
      <c r="F342" s="3" t="b">
        <f t="shared" si="20"/>
        <v>0</v>
      </c>
      <c r="G342" s="3" t="str">
        <f t="shared" si="21"/>
        <v/>
      </c>
      <c r="H342" s="3" t="str">
        <f>IF(D342,VLOOKUP(A342,des!B:Q,12,FALSE),"")</f>
        <v/>
      </c>
      <c r="I342" s="3" t="b">
        <f t="shared" si="22"/>
        <v>0</v>
      </c>
      <c r="J342" s="3" t="str">
        <f t="shared" si="23"/>
        <v/>
      </c>
    </row>
    <row r="343" spans="1:10" x14ac:dyDescent="0.2">
      <c r="A343" t="s">
        <v>4940</v>
      </c>
      <c r="B343" t="s">
        <v>4941</v>
      </c>
      <c r="C343" t="s">
        <v>4941</v>
      </c>
      <c r="D343" s="3" t="b">
        <f>NOT(ISNA(VLOOKUP(A343,des!B:B,1,FALSE)))</f>
        <v>0</v>
      </c>
      <c r="E343" s="3" t="str">
        <f>IF(D343,VLOOKUP(A343,des!B:Q,11,FALSE),"")</f>
        <v/>
      </c>
      <c r="F343" s="3" t="b">
        <f t="shared" si="20"/>
        <v>0</v>
      </c>
      <c r="G343" s="3" t="str">
        <f t="shared" si="21"/>
        <v/>
      </c>
      <c r="H343" s="3" t="str">
        <f>IF(D343,VLOOKUP(A343,des!B:Q,12,FALSE),"")</f>
        <v/>
      </c>
      <c r="I343" s="3" t="b">
        <f t="shared" si="22"/>
        <v>0</v>
      </c>
      <c r="J343" s="3" t="str">
        <f t="shared" si="23"/>
        <v/>
      </c>
    </row>
    <row r="344" spans="1:10" x14ac:dyDescent="0.2">
      <c r="A344" t="s">
        <v>4942</v>
      </c>
      <c r="B344" t="s">
        <v>4943</v>
      </c>
      <c r="C344" t="s">
        <v>4943</v>
      </c>
      <c r="D344" s="3" t="b">
        <f>NOT(ISNA(VLOOKUP(A344,des!B:B,1,FALSE)))</f>
        <v>0</v>
      </c>
      <c r="E344" s="3" t="str">
        <f>IF(D344,VLOOKUP(A344,des!B:Q,11,FALSE),"")</f>
        <v/>
      </c>
      <c r="F344" s="3" t="b">
        <f t="shared" si="20"/>
        <v>0</v>
      </c>
      <c r="G344" s="3" t="str">
        <f t="shared" si="21"/>
        <v/>
      </c>
      <c r="H344" s="3" t="str">
        <f>IF(D344,VLOOKUP(A344,des!B:Q,12,FALSE),"")</f>
        <v/>
      </c>
      <c r="I344" s="3" t="b">
        <f t="shared" si="22"/>
        <v>0</v>
      </c>
      <c r="J344" s="3" t="str">
        <f t="shared" si="23"/>
        <v/>
      </c>
    </row>
    <row r="345" spans="1:10" x14ac:dyDescent="0.2">
      <c r="A345" t="s">
        <v>4944</v>
      </c>
      <c r="B345" t="s">
        <v>4945</v>
      </c>
      <c r="C345" t="s">
        <v>4945</v>
      </c>
      <c r="D345" s="3" t="b">
        <f>NOT(ISNA(VLOOKUP(A345,des!B:B,1,FALSE)))</f>
        <v>0</v>
      </c>
      <c r="E345" s="3" t="str">
        <f>IF(D345,VLOOKUP(A345,des!B:Q,11,FALSE),"")</f>
        <v/>
      </c>
      <c r="F345" s="3" t="b">
        <f t="shared" si="20"/>
        <v>0</v>
      </c>
      <c r="G345" s="3" t="str">
        <f t="shared" si="21"/>
        <v/>
      </c>
      <c r="H345" s="3" t="str">
        <f>IF(D345,VLOOKUP(A345,des!B:Q,12,FALSE),"")</f>
        <v/>
      </c>
      <c r="I345" s="3" t="b">
        <f t="shared" si="22"/>
        <v>0</v>
      </c>
      <c r="J345" s="3" t="str">
        <f t="shared" si="23"/>
        <v/>
      </c>
    </row>
    <row r="346" spans="1:10" x14ac:dyDescent="0.2">
      <c r="A346" t="s">
        <v>4946</v>
      </c>
      <c r="B346" t="s">
        <v>4947</v>
      </c>
      <c r="C346" t="s">
        <v>4948</v>
      </c>
      <c r="D346" s="3" t="b">
        <f>NOT(ISNA(VLOOKUP(A346,des!B:B,1,FALSE)))</f>
        <v>0</v>
      </c>
      <c r="E346" s="3" t="str">
        <f>IF(D346,VLOOKUP(A346,des!B:Q,11,FALSE),"")</f>
        <v/>
      </c>
      <c r="F346" s="3" t="b">
        <f t="shared" si="20"/>
        <v>0</v>
      </c>
      <c r="G346" s="3" t="str">
        <f t="shared" si="21"/>
        <v/>
      </c>
      <c r="H346" s="3" t="str">
        <f>IF(D346,VLOOKUP(A346,des!B:Q,12,FALSE),"")</f>
        <v/>
      </c>
      <c r="I346" s="3" t="b">
        <f t="shared" si="22"/>
        <v>0</v>
      </c>
      <c r="J346" s="3" t="str">
        <f t="shared" si="23"/>
        <v/>
      </c>
    </row>
    <row r="347" spans="1:10" x14ac:dyDescent="0.2">
      <c r="A347" t="s">
        <v>4949</v>
      </c>
      <c r="B347" t="s">
        <v>4950</v>
      </c>
      <c r="C347" t="s">
        <v>4951</v>
      </c>
      <c r="D347" s="3" t="b">
        <f>NOT(ISNA(VLOOKUP(A347,des!B:B,1,FALSE)))</f>
        <v>0</v>
      </c>
      <c r="E347" s="3" t="str">
        <f>IF(D347,VLOOKUP(A347,des!B:Q,11,FALSE),"")</f>
        <v/>
      </c>
      <c r="F347" s="3" t="b">
        <f t="shared" si="20"/>
        <v>0</v>
      </c>
      <c r="G347" s="3" t="str">
        <f t="shared" si="21"/>
        <v/>
      </c>
      <c r="H347" s="3" t="str">
        <f>IF(D347,VLOOKUP(A347,des!B:Q,12,FALSE),"")</f>
        <v/>
      </c>
      <c r="I347" s="3" t="b">
        <f t="shared" si="22"/>
        <v>0</v>
      </c>
      <c r="J347" s="3" t="str">
        <f t="shared" si="23"/>
        <v/>
      </c>
    </row>
    <row r="348" spans="1:10" x14ac:dyDescent="0.2">
      <c r="A348" t="s">
        <v>613</v>
      </c>
      <c r="B348" t="s">
        <v>4952</v>
      </c>
      <c r="C348" t="s">
        <v>4953</v>
      </c>
      <c r="D348" s="3" t="b">
        <f>NOT(ISNA(VLOOKUP(A348,des!B:B,1,FALSE)))</f>
        <v>0</v>
      </c>
      <c r="E348" s="3" t="str">
        <f>IF(D348,VLOOKUP(A348,des!B:Q,11,FALSE),"")</f>
        <v/>
      </c>
      <c r="F348" s="3" t="b">
        <f t="shared" si="20"/>
        <v>0</v>
      </c>
      <c r="G348" s="3" t="str">
        <f t="shared" si="21"/>
        <v/>
      </c>
      <c r="H348" s="3" t="str">
        <f>IF(D348,VLOOKUP(A348,des!B:Q,12,FALSE),"")</f>
        <v/>
      </c>
      <c r="I348" s="3" t="b">
        <f t="shared" si="22"/>
        <v>0</v>
      </c>
      <c r="J348" s="3" t="str">
        <f t="shared" si="23"/>
        <v/>
      </c>
    </row>
    <row r="349" spans="1:10" x14ac:dyDescent="0.2">
      <c r="A349" t="s">
        <v>612</v>
      </c>
      <c r="B349" t="s">
        <v>4954</v>
      </c>
      <c r="C349" t="s">
        <v>4955</v>
      </c>
      <c r="D349" s="3" t="b">
        <f>NOT(ISNA(VLOOKUP(A349,des!B:B,1,FALSE)))</f>
        <v>0</v>
      </c>
      <c r="E349" s="3" t="str">
        <f>IF(D349,VLOOKUP(A349,des!B:Q,11,FALSE),"")</f>
        <v/>
      </c>
      <c r="F349" s="3" t="b">
        <f t="shared" si="20"/>
        <v>0</v>
      </c>
      <c r="G349" s="3" t="str">
        <f t="shared" si="21"/>
        <v/>
      </c>
      <c r="H349" s="3" t="str">
        <f>IF(D349,VLOOKUP(A349,des!B:Q,12,FALSE),"")</f>
        <v/>
      </c>
      <c r="I349" s="3" t="b">
        <f t="shared" si="22"/>
        <v>0</v>
      </c>
      <c r="J349" s="3" t="str">
        <f t="shared" si="23"/>
        <v/>
      </c>
    </row>
    <row r="350" spans="1:10" x14ac:dyDescent="0.2">
      <c r="A350" t="s">
        <v>614</v>
      </c>
      <c r="B350" t="s">
        <v>4956</v>
      </c>
      <c r="C350" t="s">
        <v>4957</v>
      </c>
      <c r="D350" s="3" t="b">
        <f>NOT(ISNA(VLOOKUP(A350,des!B:B,1,FALSE)))</f>
        <v>0</v>
      </c>
      <c r="E350" s="3" t="str">
        <f>IF(D350,VLOOKUP(A350,des!B:Q,11,FALSE),"")</f>
        <v/>
      </c>
      <c r="F350" s="3" t="b">
        <f t="shared" si="20"/>
        <v>0</v>
      </c>
      <c r="G350" s="3" t="str">
        <f t="shared" si="21"/>
        <v/>
      </c>
      <c r="H350" s="3" t="str">
        <f>IF(D350,VLOOKUP(A350,des!B:Q,12,FALSE),"")</f>
        <v/>
      </c>
      <c r="I350" s="3" t="b">
        <f t="shared" si="22"/>
        <v>0</v>
      </c>
      <c r="J350" s="3" t="str">
        <f t="shared" si="23"/>
        <v/>
      </c>
    </row>
    <row r="351" spans="1:10" x14ac:dyDescent="0.2">
      <c r="A351" t="s">
        <v>611</v>
      </c>
      <c r="B351" t="s">
        <v>4958</v>
      </c>
      <c r="C351" t="s">
        <v>4959</v>
      </c>
      <c r="D351" s="3" t="b">
        <f>NOT(ISNA(VLOOKUP(A351,des!B:B,1,FALSE)))</f>
        <v>0</v>
      </c>
      <c r="E351" s="3" t="str">
        <f>IF(D351,VLOOKUP(A351,des!B:Q,11,FALSE),"")</f>
        <v/>
      </c>
      <c r="F351" s="3" t="b">
        <f t="shared" si="20"/>
        <v>0</v>
      </c>
      <c r="G351" s="3" t="str">
        <f t="shared" si="21"/>
        <v/>
      </c>
      <c r="H351" s="3" t="str">
        <f>IF(D351,VLOOKUP(A351,des!B:Q,12,FALSE),"")</f>
        <v/>
      </c>
      <c r="I351" s="3" t="b">
        <f t="shared" si="22"/>
        <v>0</v>
      </c>
      <c r="J351" s="3" t="str">
        <f t="shared" si="23"/>
        <v/>
      </c>
    </row>
    <row r="352" spans="1:10" x14ac:dyDescent="0.2">
      <c r="A352" t="s">
        <v>621</v>
      </c>
      <c r="B352" t="s">
        <v>4960</v>
      </c>
      <c r="C352" t="s">
        <v>4961</v>
      </c>
      <c r="D352" s="3" t="b">
        <f>NOT(ISNA(VLOOKUP(A352,des!B:B,1,FALSE)))</f>
        <v>1</v>
      </c>
      <c r="E352" s="3" t="str">
        <f>IF(D352,VLOOKUP(A352,des!B:Q,11,FALSE),"")</f>
        <v>default</v>
      </c>
      <c r="F352" s="3" t="b">
        <f t="shared" si="20"/>
        <v>1</v>
      </c>
      <c r="G352" s="3" t="str">
        <f t="shared" si="21"/>
        <v>dhis_api --api-version=27 --api-request='dataElements/T8lqmZhVwib/name' --content-json --request PATCH --data "{\"name\": \"default\"}"</v>
      </c>
      <c r="H352" s="3" t="str">
        <f>IF(D352,VLOOKUP(A352,des!B:Q,12,FALSE),"")</f>
        <v>bjDvmb4bfuf</v>
      </c>
      <c r="I352" s="3" t="b">
        <f t="shared" si="22"/>
        <v>1</v>
      </c>
      <c r="J352" s="3" t="str">
        <f t="shared" si="23"/>
        <v>dhis_api --api-version=27 --api-request='dataElements/T8lqmZhVwib/shortName' --content-json --request PATCH --data "{\"shortName\": \"bjDvmb4bfuf\"}"</v>
      </c>
    </row>
    <row r="353" spans="1:10" x14ac:dyDescent="0.2">
      <c r="A353" t="s">
        <v>4962</v>
      </c>
      <c r="B353" t="s">
        <v>4963</v>
      </c>
      <c r="C353" t="s">
        <v>4963</v>
      </c>
      <c r="D353" s="3" t="b">
        <f>NOT(ISNA(VLOOKUP(A353,des!B:B,1,FALSE)))</f>
        <v>0</v>
      </c>
      <c r="E353" s="3" t="str">
        <f>IF(D353,VLOOKUP(A353,des!B:Q,11,FALSE),"")</f>
        <v/>
      </c>
      <c r="F353" s="3" t="b">
        <f t="shared" si="20"/>
        <v>0</v>
      </c>
      <c r="G353" s="3" t="str">
        <f t="shared" si="21"/>
        <v/>
      </c>
      <c r="H353" s="3" t="str">
        <f>IF(D353,VLOOKUP(A353,des!B:Q,12,FALSE),"")</f>
        <v/>
      </c>
      <c r="I353" s="3" t="b">
        <f t="shared" si="22"/>
        <v>0</v>
      </c>
      <c r="J353" s="3" t="str">
        <f t="shared" si="23"/>
        <v/>
      </c>
    </row>
    <row r="354" spans="1:10" x14ac:dyDescent="0.2">
      <c r="A354" t="s">
        <v>4964</v>
      </c>
      <c r="B354" t="s">
        <v>4965</v>
      </c>
      <c r="C354" t="s">
        <v>4965</v>
      </c>
      <c r="D354" s="3" t="b">
        <f>NOT(ISNA(VLOOKUP(A354,des!B:B,1,FALSE)))</f>
        <v>0</v>
      </c>
      <c r="E354" s="3" t="str">
        <f>IF(D354,VLOOKUP(A354,des!B:Q,11,FALSE),"")</f>
        <v/>
      </c>
      <c r="F354" s="3" t="b">
        <f t="shared" si="20"/>
        <v>0</v>
      </c>
      <c r="G354" s="3" t="str">
        <f t="shared" si="21"/>
        <v/>
      </c>
      <c r="H354" s="3" t="str">
        <f>IF(D354,VLOOKUP(A354,des!B:Q,12,FALSE),"")</f>
        <v/>
      </c>
      <c r="I354" s="3" t="b">
        <f t="shared" si="22"/>
        <v>0</v>
      </c>
      <c r="J354" s="3" t="str">
        <f t="shared" si="23"/>
        <v/>
      </c>
    </row>
    <row r="355" spans="1:10" x14ac:dyDescent="0.2">
      <c r="A355" t="s">
        <v>4966</v>
      </c>
      <c r="B355" t="s">
        <v>4967</v>
      </c>
      <c r="C355" t="s">
        <v>4967</v>
      </c>
      <c r="D355" s="3" t="b">
        <f>NOT(ISNA(VLOOKUP(A355,des!B:B,1,FALSE)))</f>
        <v>0</v>
      </c>
      <c r="E355" s="3" t="str">
        <f>IF(D355,VLOOKUP(A355,des!B:Q,11,FALSE),"")</f>
        <v/>
      </c>
      <c r="F355" s="3" t="b">
        <f t="shared" si="20"/>
        <v>0</v>
      </c>
      <c r="G355" s="3" t="str">
        <f t="shared" si="21"/>
        <v/>
      </c>
      <c r="H355" s="3" t="str">
        <f>IF(D355,VLOOKUP(A355,des!B:Q,12,FALSE),"")</f>
        <v/>
      </c>
      <c r="I355" s="3" t="b">
        <f t="shared" si="22"/>
        <v>0</v>
      </c>
      <c r="J355" s="3" t="str">
        <f t="shared" si="23"/>
        <v/>
      </c>
    </row>
    <row r="356" spans="1:10" x14ac:dyDescent="0.2">
      <c r="A356" t="s">
        <v>4968</v>
      </c>
      <c r="B356" t="s">
        <v>4969</v>
      </c>
      <c r="C356" t="s">
        <v>4969</v>
      </c>
      <c r="D356" s="3" t="b">
        <f>NOT(ISNA(VLOOKUP(A356,des!B:B,1,FALSE)))</f>
        <v>0</v>
      </c>
      <c r="E356" s="3" t="str">
        <f>IF(D356,VLOOKUP(A356,des!B:Q,11,FALSE),"")</f>
        <v/>
      </c>
      <c r="F356" s="3" t="b">
        <f t="shared" si="20"/>
        <v>0</v>
      </c>
      <c r="G356" s="3" t="str">
        <f t="shared" si="21"/>
        <v/>
      </c>
      <c r="H356" s="3" t="str">
        <f>IF(D356,VLOOKUP(A356,des!B:Q,12,FALSE),"")</f>
        <v/>
      </c>
      <c r="I356" s="3" t="b">
        <f t="shared" si="22"/>
        <v>0</v>
      </c>
      <c r="J356" s="3" t="str">
        <f t="shared" si="23"/>
        <v/>
      </c>
    </row>
    <row r="357" spans="1:10" x14ac:dyDescent="0.2">
      <c r="A357" t="s">
        <v>4970</v>
      </c>
      <c r="B357" t="s">
        <v>4971</v>
      </c>
      <c r="C357" t="s">
        <v>4971</v>
      </c>
      <c r="D357" s="3" t="b">
        <f>NOT(ISNA(VLOOKUP(A357,des!B:B,1,FALSE)))</f>
        <v>0</v>
      </c>
      <c r="E357" s="3" t="str">
        <f>IF(D357,VLOOKUP(A357,des!B:Q,11,FALSE),"")</f>
        <v/>
      </c>
      <c r="F357" s="3" t="b">
        <f t="shared" si="20"/>
        <v>0</v>
      </c>
      <c r="G357" s="3" t="str">
        <f t="shared" si="21"/>
        <v/>
      </c>
      <c r="H357" s="3" t="str">
        <f>IF(D357,VLOOKUP(A357,des!B:Q,12,FALSE),"")</f>
        <v/>
      </c>
      <c r="I357" s="3" t="b">
        <f t="shared" si="22"/>
        <v>0</v>
      </c>
      <c r="J357" s="3" t="str">
        <f t="shared" si="23"/>
        <v/>
      </c>
    </row>
    <row r="358" spans="1:10" x14ac:dyDescent="0.2">
      <c r="A358" t="s">
        <v>4972</v>
      </c>
      <c r="B358" t="s">
        <v>4973</v>
      </c>
      <c r="C358" t="s">
        <v>4973</v>
      </c>
      <c r="D358" s="3" t="b">
        <f>NOT(ISNA(VLOOKUP(A358,des!B:B,1,FALSE)))</f>
        <v>0</v>
      </c>
      <c r="E358" s="3" t="str">
        <f>IF(D358,VLOOKUP(A358,des!B:Q,11,FALSE),"")</f>
        <v/>
      </c>
      <c r="F358" s="3" t="b">
        <f t="shared" si="20"/>
        <v>0</v>
      </c>
      <c r="G358" s="3" t="str">
        <f t="shared" si="21"/>
        <v/>
      </c>
      <c r="H358" s="3" t="str">
        <f>IF(D358,VLOOKUP(A358,des!B:Q,12,FALSE),"")</f>
        <v/>
      </c>
      <c r="I358" s="3" t="b">
        <f t="shared" si="22"/>
        <v>0</v>
      </c>
      <c r="J358" s="3" t="str">
        <f t="shared" si="23"/>
        <v/>
      </c>
    </row>
    <row r="359" spans="1:10" x14ac:dyDescent="0.2">
      <c r="A359" t="s">
        <v>4974</v>
      </c>
      <c r="B359" t="s">
        <v>4975</v>
      </c>
      <c r="C359" t="s">
        <v>4975</v>
      </c>
      <c r="D359" s="3" t="b">
        <f>NOT(ISNA(VLOOKUP(A359,des!B:B,1,FALSE)))</f>
        <v>0</v>
      </c>
      <c r="E359" s="3" t="str">
        <f>IF(D359,VLOOKUP(A359,des!B:Q,11,FALSE),"")</f>
        <v/>
      </c>
      <c r="F359" s="3" t="b">
        <f t="shared" si="20"/>
        <v>0</v>
      </c>
      <c r="G359" s="3" t="str">
        <f t="shared" si="21"/>
        <v/>
      </c>
      <c r="H359" s="3" t="str">
        <f>IF(D359,VLOOKUP(A359,des!B:Q,12,FALSE),"")</f>
        <v/>
      </c>
      <c r="I359" s="3" t="b">
        <f t="shared" si="22"/>
        <v>0</v>
      </c>
      <c r="J359" s="3" t="str">
        <f t="shared" si="23"/>
        <v/>
      </c>
    </row>
    <row r="360" spans="1:10" x14ac:dyDescent="0.2">
      <c r="A360" t="s">
        <v>4976</v>
      </c>
      <c r="B360" t="s">
        <v>4977</v>
      </c>
      <c r="C360" t="s">
        <v>4977</v>
      </c>
      <c r="D360" s="3" t="b">
        <f>NOT(ISNA(VLOOKUP(A360,des!B:B,1,FALSE)))</f>
        <v>0</v>
      </c>
      <c r="E360" s="3" t="str">
        <f>IF(D360,VLOOKUP(A360,des!B:Q,11,FALSE),"")</f>
        <v/>
      </c>
      <c r="F360" s="3" t="b">
        <f t="shared" si="20"/>
        <v>0</v>
      </c>
      <c r="G360" s="3" t="str">
        <f t="shared" si="21"/>
        <v/>
      </c>
      <c r="H360" s="3" t="str">
        <f>IF(D360,VLOOKUP(A360,des!B:Q,12,FALSE),"")</f>
        <v/>
      </c>
      <c r="I360" s="3" t="b">
        <f t="shared" si="22"/>
        <v>0</v>
      </c>
      <c r="J360" s="3" t="str">
        <f t="shared" si="23"/>
        <v/>
      </c>
    </row>
    <row r="361" spans="1:10" x14ac:dyDescent="0.2">
      <c r="A361" t="s">
        <v>4978</v>
      </c>
      <c r="B361" t="s">
        <v>4979</v>
      </c>
      <c r="C361" t="s">
        <v>4979</v>
      </c>
      <c r="D361" s="3" t="b">
        <f>NOT(ISNA(VLOOKUP(A361,des!B:B,1,FALSE)))</f>
        <v>0</v>
      </c>
      <c r="E361" s="3" t="str">
        <f>IF(D361,VLOOKUP(A361,des!B:Q,11,FALSE),"")</f>
        <v/>
      </c>
      <c r="F361" s="3" t="b">
        <f t="shared" si="20"/>
        <v>0</v>
      </c>
      <c r="G361" s="3" t="str">
        <f t="shared" si="21"/>
        <v/>
      </c>
      <c r="H361" s="3" t="str">
        <f>IF(D361,VLOOKUP(A361,des!B:Q,12,FALSE),"")</f>
        <v/>
      </c>
      <c r="I361" s="3" t="b">
        <f t="shared" si="22"/>
        <v>0</v>
      </c>
      <c r="J361" s="3" t="str">
        <f t="shared" si="23"/>
        <v/>
      </c>
    </row>
    <row r="362" spans="1:10" x14ac:dyDescent="0.2">
      <c r="A362" t="s">
        <v>4980</v>
      </c>
      <c r="B362" t="s">
        <v>4981</v>
      </c>
      <c r="C362" t="s">
        <v>4981</v>
      </c>
      <c r="D362" s="3" t="b">
        <f>NOT(ISNA(VLOOKUP(A362,des!B:B,1,FALSE)))</f>
        <v>0</v>
      </c>
      <c r="E362" s="3" t="str">
        <f>IF(D362,VLOOKUP(A362,des!B:Q,11,FALSE),"")</f>
        <v/>
      </c>
      <c r="F362" s="3" t="b">
        <f t="shared" si="20"/>
        <v>0</v>
      </c>
      <c r="G362" s="3" t="str">
        <f t="shared" si="21"/>
        <v/>
      </c>
      <c r="H362" s="3" t="str">
        <f>IF(D362,VLOOKUP(A362,des!B:Q,12,FALSE),"")</f>
        <v/>
      </c>
      <c r="I362" s="3" t="b">
        <f t="shared" si="22"/>
        <v>0</v>
      </c>
      <c r="J362" s="3" t="str">
        <f t="shared" si="23"/>
        <v/>
      </c>
    </row>
    <row r="363" spans="1:10" x14ac:dyDescent="0.2">
      <c r="A363" t="s">
        <v>4982</v>
      </c>
      <c r="B363" t="s">
        <v>4983</v>
      </c>
      <c r="C363" t="s">
        <v>4983</v>
      </c>
      <c r="D363" s="3" t="b">
        <f>NOT(ISNA(VLOOKUP(A363,des!B:B,1,FALSE)))</f>
        <v>0</v>
      </c>
      <c r="E363" s="3" t="str">
        <f>IF(D363,VLOOKUP(A363,des!B:Q,11,FALSE),"")</f>
        <v/>
      </c>
      <c r="F363" s="3" t="b">
        <f t="shared" si="20"/>
        <v>0</v>
      </c>
      <c r="G363" s="3" t="str">
        <f t="shared" si="21"/>
        <v/>
      </c>
      <c r="H363" s="3" t="str">
        <f>IF(D363,VLOOKUP(A363,des!B:Q,12,FALSE),"")</f>
        <v/>
      </c>
      <c r="I363" s="3" t="b">
        <f t="shared" si="22"/>
        <v>0</v>
      </c>
      <c r="J363" s="3" t="str">
        <f t="shared" si="23"/>
        <v/>
      </c>
    </row>
    <row r="364" spans="1:10" x14ac:dyDescent="0.2">
      <c r="A364" t="s">
        <v>4984</v>
      </c>
      <c r="B364" t="s">
        <v>4985</v>
      </c>
      <c r="C364" t="s">
        <v>4985</v>
      </c>
      <c r="D364" s="3" t="b">
        <f>NOT(ISNA(VLOOKUP(A364,des!B:B,1,FALSE)))</f>
        <v>0</v>
      </c>
      <c r="E364" s="3" t="str">
        <f>IF(D364,VLOOKUP(A364,des!B:Q,11,FALSE),"")</f>
        <v/>
      </c>
      <c r="F364" s="3" t="b">
        <f t="shared" si="20"/>
        <v>0</v>
      </c>
      <c r="G364" s="3" t="str">
        <f t="shared" si="21"/>
        <v/>
      </c>
      <c r="H364" s="3" t="str">
        <f>IF(D364,VLOOKUP(A364,des!B:Q,12,FALSE),"")</f>
        <v/>
      </c>
      <c r="I364" s="3" t="b">
        <f t="shared" si="22"/>
        <v>0</v>
      </c>
      <c r="J364" s="3" t="str">
        <f t="shared" si="23"/>
        <v/>
      </c>
    </row>
    <row r="365" spans="1:10" x14ac:dyDescent="0.2">
      <c r="A365" t="s">
        <v>4986</v>
      </c>
      <c r="B365" t="s">
        <v>4987</v>
      </c>
      <c r="C365" t="s">
        <v>4987</v>
      </c>
      <c r="D365" s="3" t="b">
        <f>NOT(ISNA(VLOOKUP(A365,des!B:B,1,FALSE)))</f>
        <v>0</v>
      </c>
      <c r="E365" s="3" t="str">
        <f>IF(D365,VLOOKUP(A365,des!B:Q,11,FALSE),"")</f>
        <v/>
      </c>
      <c r="F365" s="3" t="b">
        <f t="shared" si="20"/>
        <v>0</v>
      </c>
      <c r="G365" s="3" t="str">
        <f t="shared" si="21"/>
        <v/>
      </c>
      <c r="H365" s="3" t="str">
        <f>IF(D365,VLOOKUP(A365,des!B:Q,12,FALSE),"")</f>
        <v/>
      </c>
      <c r="I365" s="3" t="b">
        <f t="shared" si="22"/>
        <v>0</v>
      </c>
      <c r="J365" s="3" t="str">
        <f t="shared" si="23"/>
        <v/>
      </c>
    </row>
    <row r="366" spans="1:10" x14ac:dyDescent="0.2">
      <c r="A366" t="s">
        <v>4988</v>
      </c>
      <c r="B366" t="s">
        <v>4989</v>
      </c>
      <c r="C366" t="s">
        <v>4989</v>
      </c>
      <c r="D366" s="3" t="b">
        <f>NOT(ISNA(VLOOKUP(A366,des!B:B,1,FALSE)))</f>
        <v>0</v>
      </c>
      <c r="E366" s="3" t="str">
        <f>IF(D366,VLOOKUP(A366,des!B:Q,11,FALSE),"")</f>
        <v/>
      </c>
      <c r="F366" s="3" t="b">
        <f t="shared" si="20"/>
        <v>0</v>
      </c>
      <c r="G366" s="3" t="str">
        <f t="shared" si="21"/>
        <v/>
      </c>
      <c r="H366" s="3" t="str">
        <f>IF(D366,VLOOKUP(A366,des!B:Q,12,FALSE),"")</f>
        <v/>
      </c>
      <c r="I366" s="3" t="b">
        <f t="shared" si="22"/>
        <v>0</v>
      </c>
      <c r="J366" s="3" t="str">
        <f t="shared" si="23"/>
        <v/>
      </c>
    </row>
    <row r="367" spans="1:10" x14ac:dyDescent="0.2">
      <c r="A367" t="s">
        <v>4990</v>
      </c>
      <c r="B367" t="s">
        <v>4991</v>
      </c>
      <c r="C367" t="s">
        <v>4991</v>
      </c>
      <c r="D367" s="3" t="b">
        <f>NOT(ISNA(VLOOKUP(A367,des!B:B,1,FALSE)))</f>
        <v>0</v>
      </c>
      <c r="E367" s="3" t="str">
        <f>IF(D367,VLOOKUP(A367,des!B:Q,11,FALSE),"")</f>
        <v/>
      </c>
      <c r="F367" s="3" t="b">
        <f t="shared" si="20"/>
        <v>0</v>
      </c>
      <c r="G367" s="3" t="str">
        <f t="shared" si="21"/>
        <v/>
      </c>
      <c r="H367" s="3" t="str">
        <f>IF(D367,VLOOKUP(A367,des!B:Q,12,FALSE),"")</f>
        <v/>
      </c>
      <c r="I367" s="3" t="b">
        <f t="shared" si="22"/>
        <v>0</v>
      </c>
      <c r="J367" s="3" t="str">
        <f t="shared" si="23"/>
        <v/>
      </c>
    </row>
    <row r="368" spans="1:10" x14ac:dyDescent="0.2">
      <c r="A368" t="s">
        <v>4992</v>
      </c>
      <c r="B368" t="s">
        <v>4993</v>
      </c>
      <c r="C368" t="s">
        <v>4993</v>
      </c>
      <c r="D368" s="3" t="b">
        <f>NOT(ISNA(VLOOKUP(A368,des!B:B,1,FALSE)))</f>
        <v>0</v>
      </c>
      <c r="E368" s="3" t="str">
        <f>IF(D368,VLOOKUP(A368,des!B:Q,11,FALSE),"")</f>
        <v/>
      </c>
      <c r="F368" s="3" t="b">
        <f t="shared" si="20"/>
        <v>0</v>
      </c>
      <c r="G368" s="3" t="str">
        <f t="shared" si="21"/>
        <v/>
      </c>
      <c r="H368" s="3" t="str">
        <f>IF(D368,VLOOKUP(A368,des!B:Q,12,FALSE),"")</f>
        <v/>
      </c>
      <c r="I368" s="3" t="b">
        <f t="shared" si="22"/>
        <v>0</v>
      </c>
      <c r="J368" s="3" t="str">
        <f t="shared" si="23"/>
        <v/>
      </c>
    </row>
    <row r="369" spans="1:10" x14ac:dyDescent="0.2">
      <c r="A369" t="s">
        <v>4994</v>
      </c>
      <c r="B369" t="s">
        <v>4995</v>
      </c>
      <c r="C369" t="s">
        <v>4995</v>
      </c>
      <c r="D369" s="3" t="b">
        <f>NOT(ISNA(VLOOKUP(A369,des!B:B,1,FALSE)))</f>
        <v>0</v>
      </c>
      <c r="E369" s="3" t="str">
        <f>IF(D369,VLOOKUP(A369,des!B:Q,11,FALSE),"")</f>
        <v/>
      </c>
      <c r="F369" s="3" t="b">
        <f t="shared" si="20"/>
        <v>0</v>
      </c>
      <c r="G369" s="3" t="str">
        <f t="shared" si="21"/>
        <v/>
      </c>
      <c r="H369" s="3" t="str">
        <f>IF(D369,VLOOKUP(A369,des!B:Q,12,FALSE),"")</f>
        <v/>
      </c>
      <c r="I369" s="3" t="b">
        <f t="shared" si="22"/>
        <v>0</v>
      </c>
      <c r="J369" s="3" t="str">
        <f t="shared" si="23"/>
        <v/>
      </c>
    </row>
    <row r="370" spans="1:10" x14ac:dyDescent="0.2">
      <c r="A370" t="s">
        <v>4996</v>
      </c>
      <c r="B370" t="s">
        <v>4997</v>
      </c>
      <c r="C370" t="s">
        <v>4997</v>
      </c>
      <c r="D370" s="3" t="b">
        <f>NOT(ISNA(VLOOKUP(A370,des!B:B,1,FALSE)))</f>
        <v>0</v>
      </c>
      <c r="E370" s="3" t="str">
        <f>IF(D370,VLOOKUP(A370,des!B:Q,11,FALSE),"")</f>
        <v/>
      </c>
      <c r="F370" s="3" t="b">
        <f t="shared" si="20"/>
        <v>0</v>
      </c>
      <c r="G370" s="3" t="str">
        <f t="shared" si="21"/>
        <v/>
      </c>
      <c r="H370" s="3" t="str">
        <f>IF(D370,VLOOKUP(A370,des!B:Q,12,FALSE),"")</f>
        <v/>
      </c>
      <c r="I370" s="3" t="b">
        <f t="shared" si="22"/>
        <v>0</v>
      </c>
      <c r="J370" s="3" t="str">
        <f t="shared" si="23"/>
        <v/>
      </c>
    </row>
    <row r="371" spans="1:10" x14ac:dyDescent="0.2">
      <c r="A371" t="s">
        <v>4998</v>
      </c>
      <c r="B371" t="s">
        <v>4999</v>
      </c>
      <c r="C371" t="s">
        <v>4999</v>
      </c>
      <c r="D371" s="3" t="b">
        <f>NOT(ISNA(VLOOKUP(A371,des!B:B,1,FALSE)))</f>
        <v>0</v>
      </c>
      <c r="E371" s="3" t="str">
        <f>IF(D371,VLOOKUP(A371,des!B:Q,11,FALSE),"")</f>
        <v/>
      </c>
      <c r="F371" s="3" t="b">
        <f t="shared" si="20"/>
        <v>0</v>
      </c>
      <c r="G371" s="3" t="str">
        <f t="shared" si="21"/>
        <v/>
      </c>
      <c r="H371" s="3" t="str">
        <f>IF(D371,VLOOKUP(A371,des!B:Q,12,FALSE),"")</f>
        <v/>
      </c>
      <c r="I371" s="3" t="b">
        <f t="shared" si="22"/>
        <v>0</v>
      </c>
      <c r="J371" s="3" t="str">
        <f t="shared" si="23"/>
        <v/>
      </c>
    </row>
    <row r="372" spans="1:10" x14ac:dyDescent="0.2">
      <c r="A372" t="s">
        <v>5000</v>
      </c>
      <c r="B372" t="s">
        <v>5001</v>
      </c>
      <c r="C372" t="s">
        <v>5001</v>
      </c>
      <c r="D372" s="3" t="b">
        <f>NOT(ISNA(VLOOKUP(A372,des!B:B,1,FALSE)))</f>
        <v>0</v>
      </c>
      <c r="E372" s="3" t="str">
        <f>IF(D372,VLOOKUP(A372,des!B:Q,11,FALSE),"")</f>
        <v/>
      </c>
      <c r="F372" s="3" t="b">
        <f t="shared" si="20"/>
        <v>0</v>
      </c>
      <c r="G372" s="3" t="str">
        <f t="shared" si="21"/>
        <v/>
      </c>
      <c r="H372" s="3" t="str">
        <f>IF(D372,VLOOKUP(A372,des!B:Q,12,FALSE),"")</f>
        <v/>
      </c>
      <c r="I372" s="3" t="b">
        <f t="shared" si="22"/>
        <v>0</v>
      </c>
      <c r="J372" s="3" t="str">
        <f t="shared" si="23"/>
        <v/>
      </c>
    </row>
    <row r="373" spans="1:10" x14ac:dyDescent="0.2">
      <c r="A373" t="s">
        <v>5002</v>
      </c>
      <c r="B373" t="s">
        <v>5003</v>
      </c>
      <c r="C373" t="s">
        <v>5003</v>
      </c>
      <c r="D373" s="3" t="b">
        <f>NOT(ISNA(VLOOKUP(A373,des!B:B,1,FALSE)))</f>
        <v>0</v>
      </c>
      <c r="E373" s="3" t="str">
        <f>IF(D373,VLOOKUP(A373,des!B:Q,11,FALSE),"")</f>
        <v/>
      </c>
      <c r="F373" s="3" t="b">
        <f t="shared" si="20"/>
        <v>0</v>
      </c>
      <c r="G373" s="3" t="str">
        <f t="shared" si="21"/>
        <v/>
      </c>
      <c r="H373" s="3" t="str">
        <f>IF(D373,VLOOKUP(A373,des!B:Q,12,FALSE),"")</f>
        <v/>
      </c>
      <c r="I373" s="3" t="b">
        <f t="shared" si="22"/>
        <v>0</v>
      </c>
      <c r="J373" s="3" t="str">
        <f t="shared" si="23"/>
        <v/>
      </c>
    </row>
    <row r="374" spans="1:10" x14ac:dyDescent="0.2">
      <c r="A374" t="s">
        <v>5004</v>
      </c>
      <c r="B374" t="s">
        <v>5005</v>
      </c>
      <c r="C374" t="s">
        <v>5005</v>
      </c>
      <c r="D374" s="3" t="b">
        <f>NOT(ISNA(VLOOKUP(A374,des!B:B,1,FALSE)))</f>
        <v>0</v>
      </c>
      <c r="E374" s="3" t="str">
        <f>IF(D374,VLOOKUP(A374,des!B:Q,11,FALSE),"")</f>
        <v/>
      </c>
      <c r="F374" s="3" t="b">
        <f t="shared" si="20"/>
        <v>0</v>
      </c>
      <c r="G374" s="3" t="str">
        <f t="shared" si="21"/>
        <v/>
      </c>
      <c r="H374" s="3" t="str">
        <f>IF(D374,VLOOKUP(A374,des!B:Q,12,FALSE),"")</f>
        <v/>
      </c>
      <c r="I374" s="3" t="b">
        <f t="shared" si="22"/>
        <v>0</v>
      </c>
      <c r="J374" s="3" t="str">
        <f t="shared" si="23"/>
        <v/>
      </c>
    </row>
    <row r="375" spans="1:10" x14ac:dyDescent="0.2">
      <c r="A375" t="s">
        <v>5006</v>
      </c>
      <c r="B375" t="s">
        <v>5007</v>
      </c>
      <c r="C375" t="s">
        <v>5007</v>
      </c>
      <c r="D375" s="3" t="b">
        <f>NOT(ISNA(VLOOKUP(A375,des!B:B,1,FALSE)))</f>
        <v>0</v>
      </c>
      <c r="E375" s="3" t="str">
        <f>IF(D375,VLOOKUP(A375,des!B:Q,11,FALSE),"")</f>
        <v/>
      </c>
      <c r="F375" s="3" t="b">
        <f t="shared" si="20"/>
        <v>0</v>
      </c>
      <c r="G375" s="3" t="str">
        <f t="shared" si="21"/>
        <v/>
      </c>
      <c r="H375" s="3" t="str">
        <f>IF(D375,VLOOKUP(A375,des!B:Q,12,FALSE),"")</f>
        <v/>
      </c>
      <c r="I375" s="3" t="b">
        <f t="shared" si="22"/>
        <v>0</v>
      </c>
      <c r="J375" s="3" t="str">
        <f t="shared" si="23"/>
        <v/>
      </c>
    </row>
    <row r="376" spans="1:10" x14ac:dyDescent="0.2">
      <c r="A376" t="s">
        <v>5008</v>
      </c>
      <c r="B376" t="s">
        <v>5009</v>
      </c>
      <c r="C376" t="s">
        <v>5009</v>
      </c>
      <c r="D376" s="3" t="b">
        <f>NOT(ISNA(VLOOKUP(A376,des!B:B,1,FALSE)))</f>
        <v>0</v>
      </c>
      <c r="E376" s="3" t="str">
        <f>IF(D376,VLOOKUP(A376,des!B:Q,11,FALSE),"")</f>
        <v/>
      </c>
      <c r="F376" s="3" t="b">
        <f t="shared" si="20"/>
        <v>0</v>
      </c>
      <c r="G376" s="3" t="str">
        <f t="shared" si="21"/>
        <v/>
      </c>
      <c r="H376" s="3" t="str">
        <f>IF(D376,VLOOKUP(A376,des!B:Q,12,FALSE),"")</f>
        <v/>
      </c>
      <c r="I376" s="3" t="b">
        <f t="shared" si="22"/>
        <v>0</v>
      </c>
      <c r="J376" s="3" t="str">
        <f t="shared" si="23"/>
        <v/>
      </c>
    </row>
    <row r="377" spans="1:10" x14ac:dyDescent="0.2">
      <c r="A377" t="s">
        <v>5010</v>
      </c>
      <c r="B377" t="s">
        <v>5011</v>
      </c>
      <c r="C377" t="s">
        <v>5011</v>
      </c>
      <c r="D377" s="3" t="b">
        <f>NOT(ISNA(VLOOKUP(A377,des!B:B,1,FALSE)))</f>
        <v>0</v>
      </c>
      <c r="E377" s="3" t="str">
        <f>IF(D377,VLOOKUP(A377,des!B:Q,11,FALSE),"")</f>
        <v/>
      </c>
      <c r="F377" s="3" t="b">
        <f t="shared" si="20"/>
        <v>0</v>
      </c>
      <c r="G377" s="3" t="str">
        <f t="shared" si="21"/>
        <v/>
      </c>
      <c r="H377" s="3" t="str">
        <f>IF(D377,VLOOKUP(A377,des!B:Q,12,FALSE),"")</f>
        <v/>
      </c>
      <c r="I377" s="3" t="b">
        <f t="shared" si="22"/>
        <v>0</v>
      </c>
      <c r="J377" s="3" t="str">
        <f t="shared" si="23"/>
        <v/>
      </c>
    </row>
    <row r="378" spans="1:10" x14ac:dyDescent="0.2">
      <c r="A378" t="s">
        <v>5012</v>
      </c>
      <c r="B378" t="s">
        <v>5013</v>
      </c>
      <c r="C378" t="s">
        <v>5013</v>
      </c>
      <c r="D378" s="3" t="b">
        <f>NOT(ISNA(VLOOKUP(A378,des!B:B,1,FALSE)))</f>
        <v>0</v>
      </c>
      <c r="E378" s="3" t="str">
        <f>IF(D378,VLOOKUP(A378,des!B:Q,11,FALSE),"")</f>
        <v/>
      </c>
      <c r="F378" s="3" t="b">
        <f t="shared" si="20"/>
        <v>0</v>
      </c>
      <c r="G378" s="3" t="str">
        <f t="shared" si="21"/>
        <v/>
      </c>
      <c r="H378" s="3" t="str">
        <f>IF(D378,VLOOKUP(A378,des!B:Q,12,FALSE),"")</f>
        <v/>
      </c>
      <c r="I378" s="3" t="b">
        <f t="shared" si="22"/>
        <v>0</v>
      </c>
      <c r="J378" s="3" t="str">
        <f t="shared" si="23"/>
        <v/>
      </c>
    </row>
    <row r="379" spans="1:10" x14ac:dyDescent="0.2">
      <c r="A379" t="s">
        <v>5014</v>
      </c>
      <c r="B379" t="s">
        <v>5015</v>
      </c>
      <c r="C379" t="s">
        <v>5015</v>
      </c>
      <c r="D379" s="3" t="b">
        <f>NOT(ISNA(VLOOKUP(A379,des!B:B,1,FALSE)))</f>
        <v>0</v>
      </c>
      <c r="E379" s="3" t="str">
        <f>IF(D379,VLOOKUP(A379,des!B:Q,11,FALSE),"")</f>
        <v/>
      </c>
      <c r="F379" s="3" t="b">
        <f t="shared" si="20"/>
        <v>0</v>
      </c>
      <c r="G379" s="3" t="str">
        <f t="shared" si="21"/>
        <v/>
      </c>
      <c r="H379" s="3" t="str">
        <f>IF(D379,VLOOKUP(A379,des!B:Q,12,FALSE),"")</f>
        <v/>
      </c>
      <c r="I379" s="3" t="b">
        <f t="shared" si="22"/>
        <v>0</v>
      </c>
      <c r="J379" s="3" t="str">
        <f t="shared" si="23"/>
        <v/>
      </c>
    </row>
    <row r="380" spans="1:10" x14ac:dyDescent="0.2">
      <c r="A380" t="s">
        <v>5016</v>
      </c>
      <c r="B380" t="s">
        <v>5017</v>
      </c>
      <c r="C380" t="s">
        <v>5017</v>
      </c>
      <c r="D380" s="3" t="b">
        <f>NOT(ISNA(VLOOKUP(A380,des!B:B,1,FALSE)))</f>
        <v>0</v>
      </c>
      <c r="E380" s="3" t="str">
        <f>IF(D380,VLOOKUP(A380,des!B:Q,11,FALSE),"")</f>
        <v/>
      </c>
      <c r="F380" s="3" t="b">
        <f t="shared" si="20"/>
        <v>0</v>
      </c>
      <c r="G380" s="3" t="str">
        <f t="shared" si="21"/>
        <v/>
      </c>
      <c r="H380" s="3" t="str">
        <f>IF(D380,VLOOKUP(A380,des!B:Q,12,FALSE),"")</f>
        <v/>
      </c>
      <c r="I380" s="3" t="b">
        <f t="shared" si="22"/>
        <v>0</v>
      </c>
      <c r="J380" s="3" t="str">
        <f t="shared" si="23"/>
        <v/>
      </c>
    </row>
    <row r="381" spans="1:10" x14ac:dyDescent="0.2">
      <c r="A381" t="s">
        <v>5018</v>
      </c>
      <c r="B381" t="s">
        <v>5019</v>
      </c>
      <c r="C381" t="s">
        <v>5019</v>
      </c>
      <c r="D381" s="3" t="b">
        <f>NOT(ISNA(VLOOKUP(A381,des!B:B,1,FALSE)))</f>
        <v>0</v>
      </c>
      <c r="E381" s="3" t="str">
        <f>IF(D381,VLOOKUP(A381,des!B:Q,11,FALSE),"")</f>
        <v/>
      </c>
      <c r="F381" s="3" t="b">
        <f t="shared" si="20"/>
        <v>0</v>
      </c>
      <c r="G381" s="3" t="str">
        <f t="shared" si="21"/>
        <v/>
      </c>
      <c r="H381" s="3" t="str">
        <f>IF(D381,VLOOKUP(A381,des!B:Q,12,FALSE),"")</f>
        <v/>
      </c>
      <c r="I381" s="3" t="b">
        <f t="shared" si="22"/>
        <v>0</v>
      </c>
      <c r="J381" s="3" t="str">
        <f t="shared" si="23"/>
        <v/>
      </c>
    </row>
    <row r="382" spans="1:10" x14ac:dyDescent="0.2">
      <c r="A382" t="s">
        <v>5020</v>
      </c>
      <c r="B382" t="s">
        <v>5021</v>
      </c>
      <c r="C382" t="s">
        <v>5021</v>
      </c>
      <c r="D382" s="3" t="b">
        <f>NOT(ISNA(VLOOKUP(A382,des!B:B,1,FALSE)))</f>
        <v>0</v>
      </c>
      <c r="E382" s="3" t="str">
        <f>IF(D382,VLOOKUP(A382,des!B:Q,11,FALSE),"")</f>
        <v/>
      </c>
      <c r="F382" s="3" t="b">
        <f t="shared" si="20"/>
        <v>0</v>
      </c>
      <c r="G382" s="3" t="str">
        <f t="shared" si="21"/>
        <v/>
      </c>
      <c r="H382" s="3" t="str">
        <f>IF(D382,VLOOKUP(A382,des!B:Q,12,FALSE),"")</f>
        <v/>
      </c>
      <c r="I382" s="3" t="b">
        <f t="shared" si="22"/>
        <v>0</v>
      </c>
      <c r="J382" s="3" t="str">
        <f t="shared" si="23"/>
        <v/>
      </c>
    </row>
    <row r="383" spans="1:10" x14ac:dyDescent="0.2">
      <c r="A383" t="s">
        <v>5022</v>
      </c>
      <c r="B383" t="s">
        <v>5023</v>
      </c>
      <c r="C383" t="s">
        <v>5023</v>
      </c>
      <c r="D383" s="3" t="b">
        <f>NOT(ISNA(VLOOKUP(A383,des!B:B,1,FALSE)))</f>
        <v>0</v>
      </c>
      <c r="E383" s="3" t="str">
        <f>IF(D383,VLOOKUP(A383,des!B:Q,11,FALSE),"")</f>
        <v/>
      </c>
      <c r="F383" s="3" t="b">
        <f t="shared" si="20"/>
        <v>0</v>
      </c>
      <c r="G383" s="3" t="str">
        <f t="shared" si="21"/>
        <v/>
      </c>
      <c r="H383" s="3" t="str">
        <f>IF(D383,VLOOKUP(A383,des!B:Q,12,FALSE),"")</f>
        <v/>
      </c>
      <c r="I383" s="3" t="b">
        <f t="shared" si="22"/>
        <v>0</v>
      </c>
      <c r="J383" s="3" t="str">
        <f t="shared" si="23"/>
        <v/>
      </c>
    </row>
    <row r="384" spans="1:10" x14ac:dyDescent="0.2">
      <c r="A384" t="s">
        <v>5024</v>
      </c>
      <c r="B384" t="s">
        <v>5025</v>
      </c>
      <c r="C384" t="s">
        <v>5025</v>
      </c>
      <c r="D384" s="3" t="b">
        <f>NOT(ISNA(VLOOKUP(A384,des!B:B,1,FALSE)))</f>
        <v>0</v>
      </c>
      <c r="E384" s="3" t="str">
        <f>IF(D384,VLOOKUP(A384,des!B:Q,11,FALSE),"")</f>
        <v/>
      </c>
      <c r="F384" s="3" t="b">
        <f t="shared" si="20"/>
        <v>0</v>
      </c>
      <c r="G384" s="3" t="str">
        <f t="shared" si="21"/>
        <v/>
      </c>
      <c r="H384" s="3" t="str">
        <f>IF(D384,VLOOKUP(A384,des!B:Q,12,FALSE),"")</f>
        <v/>
      </c>
      <c r="I384" s="3" t="b">
        <f t="shared" si="22"/>
        <v>0</v>
      </c>
      <c r="J384" s="3" t="str">
        <f t="shared" si="23"/>
        <v/>
      </c>
    </row>
    <row r="385" spans="1:10" x14ac:dyDescent="0.2">
      <c r="A385" t="s">
        <v>5026</v>
      </c>
      <c r="B385" t="s">
        <v>5027</v>
      </c>
      <c r="C385" t="s">
        <v>5028</v>
      </c>
      <c r="D385" s="3" t="b">
        <f>NOT(ISNA(VLOOKUP(A385,des!B:B,1,FALSE)))</f>
        <v>0</v>
      </c>
      <c r="E385" s="3" t="str">
        <f>IF(D385,VLOOKUP(A385,des!B:Q,11,FALSE),"")</f>
        <v/>
      </c>
      <c r="F385" s="3" t="b">
        <f t="shared" si="20"/>
        <v>0</v>
      </c>
      <c r="G385" s="3" t="str">
        <f t="shared" si="21"/>
        <v/>
      </c>
      <c r="H385" s="3" t="str">
        <f>IF(D385,VLOOKUP(A385,des!B:Q,12,FALSE),"")</f>
        <v/>
      </c>
      <c r="I385" s="3" t="b">
        <f t="shared" si="22"/>
        <v>0</v>
      </c>
      <c r="J385" s="3" t="str">
        <f t="shared" si="23"/>
        <v/>
      </c>
    </row>
    <row r="386" spans="1:10" x14ac:dyDescent="0.2">
      <c r="A386" t="s">
        <v>5029</v>
      </c>
      <c r="B386" t="s">
        <v>5030</v>
      </c>
      <c r="C386" t="s">
        <v>5030</v>
      </c>
      <c r="D386" s="3" t="b">
        <f>NOT(ISNA(VLOOKUP(A386,des!B:B,1,FALSE)))</f>
        <v>0</v>
      </c>
      <c r="E386" s="3" t="str">
        <f>IF(D386,VLOOKUP(A386,des!B:Q,11,FALSE),"")</f>
        <v/>
      </c>
      <c r="F386" s="3" t="b">
        <f t="shared" si="20"/>
        <v>0</v>
      </c>
      <c r="G386" s="3" t="str">
        <f t="shared" si="21"/>
        <v/>
      </c>
      <c r="H386" s="3" t="str">
        <f>IF(D386,VLOOKUP(A386,des!B:Q,12,FALSE),"")</f>
        <v/>
      </c>
      <c r="I386" s="3" t="b">
        <f t="shared" si="22"/>
        <v>0</v>
      </c>
      <c r="J386" s="3" t="str">
        <f t="shared" si="23"/>
        <v/>
      </c>
    </row>
    <row r="387" spans="1:10" x14ac:dyDescent="0.2">
      <c r="A387" t="s">
        <v>5031</v>
      </c>
      <c r="B387" t="s">
        <v>5032</v>
      </c>
      <c r="C387" t="s">
        <v>5032</v>
      </c>
      <c r="D387" s="3" t="b">
        <f>NOT(ISNA(VLOOKUP(A387,des!B:B,1,FALSE)))</f>
        <v>0</v>
      </c>
      <c r="E387" s="3" t="str">
        <f>IF(D387,VLOOKUP(A387,des!B:Q,11,FALSE),"")</f>
        <v/>
      </c>
      <c r="F387" s="3" t="b">
        <f t="shared" si="20"/>
        <v>0</v>
      </c>
      <c r="G387" s="3" t="str">
        <f t="shared" si="21"/>
        <v/>
      </c>
      <c r="H387" s="3" t="str">
        <f>IF(D387,VLOOKUP(A387,des!B:Q,12,FALSE),"")</f>
        <v/>
      </c>
      <c r="I387" s="3" t="b">
        <f t="shared" si="22"/>
        <v>0</v>
      </c>
      <c r="J387" s="3" t="str">
        <f t="shared" si="23"/>
        <v/>
      </c>
    </row>
    <row r="388" spans="1:10" x14ac:dyDescent="0.2">
      <c r="A388" t="s">
        <v>5033</v>
      </c>
      <c r="B388" t="s">
        <v>5034</v>
      </c>
      <c r="C388" t="s">
        <v>5034</v>
      </c>
      <c r="D388" s="3" t="b">
        <f>NOT(ISNA(VLOOKUP(A388,des!B:B,1,FALSE)))</f>
        <v>0</v>
      </c>
      <c r="E388" s="3" t="str">
        <f>IF(D388,VLOOKUP(A388,des!B:Q,11,FALSE),"")</f>
        <v/>
      </c>
      <c r="F388" s="3" t="b">
        <f t="shared" si="20"/>
        <v>0</v>
      </c>
      <c r="G388" s="3" t="str">
        <f t="shared" si="21"/>
        <v/>
      </c>
      <c r="H388" s="3" t="str">
        <f>IF(D388,VLOOKUP(A388,des!B:Q,12,FALSE),"")</f>
        <v/>
      </c>
      <c r="I388" s="3" t="b">
        <f t="shared" si="22"/>
        <v>0</v>
      </c>
      <c r="J388" s="3" t="str">
        <f t="shared" si="23"/>
        <v/>
      </c>
    </row>
    <row r="389" spans="1:10" x14ac:dyDescent="0.2">
      <c r="A389" t="s">
        <v>5035</v>
      </c>
      <c r="B389" t="s">
        <v>5036</v>
      </c>
      <c r="C389" t="s">
        <v>5036</v>
      </c>
      <c r="D389" s="3" t="b">
        <f>NOT(ISNA(VLOOKUP(A389,des!B:B,1,FALSE)))</f>
        <v>0</v>
      </c>
      <c r="E389" s="3" t="str">
        <f>IF(D389,VLOOKUP(A389,des!B:Q,11,FALSE),"")</f>
        <v/>
      </c>
      <c r="F389" s="3" t="b">
        <f t="shared" ref="F389:F452" si="24">IF(D389,IF(E389&lt;&gt;B389,TRUE,FALSE),FALSE)</f>
        <v>0</v>
      </c>
      <c r="G389" s="3" t="str">
        <f t="shared" si="21"/>
        <v/>
      </c>
      <c r="H389" s="3" t="str">
        <f>IF(D389,VLOOKUP(A389,des!B:Q,12,FALSE),"")</f>
        <v/>
      </c>
      <c r="I389" s="3" t="b">
        <f t="shared" si="22"/>
        <v>0</v>
      </c>
      <c r="J389" s="3" t="str">
        <f t="shared" si="23"/>
        <v/>
      </c>
    </row>
    <row r="390" spans="1:10" x14ac:dyDescent="0.2">
      <c r="A390" t="s">
        <v>5037</v>
      </c>
      <c r="B390" t="s">
        <v>5038</v>
      </c>
      <c r="C390" t="s">
        <v>5038</v>
      </c>
      <c r="D390" s="3" t="b">
        <f>NOT(ISNA(VLOOKUP(A390,des!B:B,1,FALSE)))</f>
        <v>0</v>
      </c>
      <c r="E390" s="3" t="str">
        <f>IF(D390,VLOOKUP(A390,des!B:Q,11,FALSE),"")</f>
        <v/>
      </c>
      <c r="F390" s="3" t="b">
        <f t="shared" si="24"/>
        <v>0</v>
      </c>
      <c r="G390" s="3" t="str">
        <f t="shared" ref="G390:G453" si="25">IF(F390,CONCATENATE($A$1,A390,$B$1,E390,$C$1),"")</f>
        <v/>
      </c>
      <c r="H390" s="3" t="str">
        <f>IF(D390,VLOOKUP(A390,des!B:Q,12,FALSE),"")</f>
        <v/>
      </c>
      <c r="I390" s="3" t="b">
        <f t="shared" ref="I390:I453" si="26">IF(D390,IF(H390&lt;&gt;C390,TRUE,FALSE),FALSE)</f>
        <v>0</v>
      </c>
      <c r="J390" s="3" t="str">
        <f t="shared" ref="J390:J453" si="27">IF(I390,CONCATENATE($A$2,A390,$B$2,H390,$C$2),"")</f>
        <v/>
      </c>
    </row>
    <row r="391" spans="1:10" x14ac:dyDescent="0.2">
      <c r="A391" t="s">
        <v>5039</v>
      </c>
      <c r="B391" t="s">
        <v>5040</v>
      </c>
      <c r="C391" t="s">
        <v>5040</v>
      </c>
      <c r="D391" s="3" t="b">
        <f>NOT(ISNA(VLOOKUP(A391,des!B:B,1,FALSE)))</f>
        <v>0</v>
      </c>
      <c r="E391" s="3" t="str">
        <f>IF(D391,VLOOKUP(A391,des!B:Q,11,FALSE),"")</f>
        <v/>
      </c>
      <c r="F391" s="3" t="b">
        <f t="shared" si="24"/>
        <v>0</v>
      </c>
      <c r="G391" s="3" t="str">
        <f t="shared" si="25"/>
        <v/>
      </c>
      <c r="H391" s="3" t="str">
        <f>IF(D391,VLOOKUP(A391,des!B:Q,12,FALSE),"")</f>
        <v/>
      </c>
      <c r="I391" s="3" t="b">
        <f t="shared" si="26"/>
        <v>0</v>
      </c>
      <c r="J391" s="3" t="str">
        <f t="shared" si="27"/>
        <v/>
      </c>
    </row>
    <row r="392" spans="1:10" x14ac:dyDescent="0.2">
      <c r="A392" t="s">
        <v>5041</v>
      </c>
      <c r="B392" t="s">
        <v>5042</v>
      </c>
      <c r="C392" t="s">
        <v>5042</v>
      </c>
      <c r="D392" s="3" t="b">
        <f>NOT(ISNA(VLOOKUP(A392,des!B:B,1,FALSE)))</f>
        <v>0</v>
      </c>
      <c r="E392" s="3" t="str">
        <f>IF(D392,VLOOKUP(A392,des!B:Q,11,FALSE),"")</f>
        <v/>
      </c>
      <c r="F392" s="3" t="b">
        <f t="shared" si="24"/>
        <v>0</v>
      </c>
      <c r="G392" s="3" t="str">
        <f t="shared" si="25"/>
        <v/>
      </c>
      <c r="H392" s="3" t="str">
        <f>IF(D392,VLOOKUP(A392,des!B:Q,12,FALSE),"")</f>
        <v/>
      </c>
      <c r="I392" s="3" t="b">
        <f t="shared" si="26"/>
        <v>0</v>
      </c>
      <c r="J392" s="3" t="str">
        <f t="shared" si="27"/>
        <v/>
      </c>
    </row>
    <row r="393" spans="1:10" x14ac:dyDescent="0.2">
      <c r="A393" t="s">
        <v>5043</v>
      </c>
      <c r="B393" t="s">
        <v>5044</v>
      </c>
      <c r="C393" t="s">
        <v>5044</v>
      </c>
      <c r="D393" s="3" t="b">
        <f>NOT(ISNA(VLOOKUP(A393,des!B:B,1,FALSE)))</f>
        <v>0</v>
      </c>
      <c r="E393" s="3" t="str">
        <f>IF(D393,VLOOKUP(A393,des!B:Q,11,FALSE),"")</f>
        <v/>
      </c>
      <c r="F393" s="3" t="b">
        <f t="shared" si="24"/>
        <v>0</v>
      </c>
      <c r="G393" s="3" t="str">
        <f t="shared" si="25"/>
        <v/>
      </c>
      <c r="H393" s="3" t="str">
        <f>IF(D393,VLOOKUP(A393,des!B:Q,12,FALSE),"")</f>
        <v/>
      </c>
      <c r="I393" s="3" t="b">
        <f t="shared" si="26"/>
        <v>0</v>
      </c>
      <c r="J393" s="3" t="str">
        <f t="shared" si="27"/>
        <v/>
      </c>
    </row>
    <row r="394" spans="1:10" x14ac:dyDescent="0.2">
      <c r="A394" t="s">
        <v>5045</v>
      </c>
      <c r="B394" t="s">
        <v>5046</v>
      </c>
      <c r="C394" t="s">
        <v>5046</v>
      </c>
      <c r="D394" s="3" t="b">
        <f>NOT(ISNA(VLOOKUP(A394,des!B:B,1,FALSE)))</f>
        <v>0</v>
      </c>
      <c r="E394" s="3" t="str">
        <f>IF(D394,VLOOKUP(A394,des!B:Q,11,FALSE),"")</f>
        <v/>
      </c>
      <c r="F394" s="3" t="b">
        <f t="shared" si="24"/>
        <v>0</v>
      </c>
      <c r="G394" s="3" t="str">
        <f t="shared" si="25"/>
        <v/>
      </c>
      <c r="H394" s="3" t="str">
        <f>IF(D394,VLOOKUP(A394,des!B:Q,12,FALSE),"")</f>
        <v/>
      </c>
      <c r="I394" s="3" t="b">
        <f t="shared" si="26"/>
        <v>0</v>
      </c>
      <c r="J394" s="3" t="str">
        <f t="shared" si="27"/>
        <v/>
      </c>
    </row>
    <row r="395" spans="1:10" x14ac:dyDescent="0.2">
      <c r="A395" t="s">
        <v>5047</v>
      </c>
      <c r="B395" t="s">
        <v>5048</v>
      </c>
      <c r="C395" t="s">
        <v>5048</v>
      </c>
      <c r="D395" s="3" t="b">
        <f>NOT(ISNA(VLOOKUP(A395,des!B:B,1,FALSE)))</f>
        <v>0</v>
      </c>
      <c r="E395" s="3" t="str">
        <f>IF(D395,VLOOKUP(A395,des!B:Q,11,FALSE),"")</f>
        <v/>
      </c>
      <c r="F395" s="3" t="b">
        <f t="shared" si="24"/>
        <v>0</v>
      </c>
      <c r="G395" s="3" t="str">
        <f t="shared" si="25"/>
        <v/>
      </c>
      <c r="H395" s="3" t="str">
        <f>IF(D395,VLOOKUP(A395,des!B:Q,12,FALSE),"")</f>
        <v/>
      </c>
      <c r="I395" s="3" t="b">
        <f t="shared" si="26"/>
        <v>0</v>
      </c>
      <c r="J395" s="3" t="str">
        <f t="shared" si="27"/>
        <v/>
      </c>
    </row>
    <row r="396" spans="1:10" x14ac:dyDescent="0.2">
      <c r="A396" t="s">
        <v>5049</v>
      </c>
      <c r="B396" t="s">
        <v>5050</v>
      </c>
      <c r="C396" t="s">
        <v>5050</v>
      </c>
      <c r="D396" s="3" t="b">
        <f>NOT(ISNA(VLOOKUP(A396,des!B:B,1,FALSE)))</f>
        <v>0</v>
      </c>
      <c r="E396" s="3" t="str">
        <f>IF(D396,VLOOKUP(A396,des!B:Q,11,FALSE),"")</f>
        <v/>
      </c>
      <c r="F396" s="3" t="b">
        <f t="shared" si="24"/>
        <v>0</v>
      </c>
      <c r="G396" s="3" t="str">
        <f t="shared" si="25"/>
        <v/>
      </c>
      <c r="H396" s="3" t="str">
        <f>IF(D396,VLOOKUP(A396,des!B:Q,12,FALSE),"")</f>
        <v/>
      </c>
      <c r="I396" s="3" t="b">
        <f t="shared" si="26"/>
        <v>0</v>
      </c>
      <c r="J396" s="3" t="str">
        <f t="shared" si="27"/>
        <v/>
      </c>
    </row>
    <row r="397" spans="1:10" x14ac:dyDescent="0.2">
      <c r="A397" t="s">
        <v>5051</v>
      </c>
      <c r="B397" t="s">
        <v>5052</v>
      </c>
      <c r="C397" t="s">
        <v>5052</v>
      </c>
      <c r="D397" s="3" t="b">
        <f>NOT(ISNA(VLOOKUP(A397,des!B:B,1,FALSE)))</f>
        <v>0</v>
      </c>
      <c r="E397" s="3" t="str">
        <f>IF(D397,VLOOKUP(A397,des!B:Q,11,FALSE),"")</f>
        <v/>
      </c>
      <c r="F397" s="3" t="b">
        <f t="shared" si="24"/>
        <v>0</v>
      </c>
      <c r="G397" s="3" t="str">
        <f t="shared" si="25"/>
        <v/>
      </c>
      <c r="H397" s="3" t="str">
        <f>IF(D397,VLOOKUP(A397,des!B:Q,12,FALSE),"")</f>
        <v/>
      </c>
      <c r="I397" s="3" t="b">
        <f t="shared" si="26"/>
        <v>0</v>
      </c>
      <c r="J397" s="3" t="str">
        <f t="shared" si="27"/>
        <v/>
      </c>
    </row>
    <row r="398" spans="1:10" x14ac:dyDescent="0.2">
      <c r="A398" t="s">
        <v>5053</v>
      </c>
      <c r="B398" t="s">
        <v>5054</v>
      </c>
      <c r="C398" t="s">
        <v>5054</v>
      </c>
      <c r="D398" s="3" t="b">
        <f>NOT(ISNA(VLOOKUP(A398,des!B:B,1,FALSE)))</f>
        <v>0</v>
      </c>
      <c r="E398" s="3" t="str">
        <f>IF(D398,VLOOKUP(A398,des!B:Q,11,FALSE),"")</f>
        <v/>
      </c>
      <c r="F398" s="3" t="b">
        <f t="shared" si="24"/>
        <v>0</v>
      </c>
      <c r="G398" s="3" t="str">
        <f t="shared" si="25"/>
        <v/>
      </c>
      <c r="H398" s="3" t="str">
        <f>IF(D398,VLOOKUP(A398,des!B:Q,12,FALSE),"")</f>
        <v/>
      </c>
      <c r="I398" s="3" t="b">
        <f t="shared" si="26"/>
        <v>0</v>
      </c>
      <c r="J398" s="3" t="str">
        <f t="shared" si="27"/>
        <v/>
      </c>
    </row>
    <row r="399" spans="1:10" x14ac:dyDescent="0.2">
      <c r="A399" t="s">
        <v>5055</v>
      </c>
      <c r="B399" t="s">
        <v>5056</v>
      </c>
      <c r="C399" t="s">
        <v>5056</v>
      </c>
      <c r="D399" s="3" t="b">
        <f>NOT(ISNA(VLOOKUP(A399,des!B:B,1,FALSE)))</f>
        <v>0</v>
      </c>
      <c r="E399" s="3" t="str">
        <f>IF(D399,VLOOKUP(A399,des!B:Q,11,FALSE),"")</f>
        <v/>
      </c>
      <c r="F399" s="3" t="b">
        <f t="shared" si="24"/>
        <v>0</v>
      </c>
      <c r="G399" s="3" t="str">
        <f t="shared" si="25"/>
        <v/>
      </c>
      <c r="H399" s="3" t="str">
        <f>IF(D399,VLOOKUP(A399,des!B:Q,12,FALSE),"")</f>
        <v/>
      </c>
      <c r="I399" s="3" t="b">
        <f t="shared" si="26"/>
        <v>0</v>
      </c>
      <c r="J399" s="3" t="str">
        <f t="shared" si="27"/>
        <v/>
      </c>
    </row>
    <row r="400" spans="1:10" x14ac:dyDescent="0.2">
      <c r="A400" t="s">
        <v>5057</v>
      </c>
      <c r="B400" t="s">
        <v>5058</v>
      </c>
      <c r="C400" t="s">
        <v>5059</v>
      </c>
      <c r="D400" s="3" t="b">
        <f>NOT(ISNA(VLOOKUP(A400,des!B:B,1,FALSE)))</f>
        <v>0</v>
      </c>
      <c r="E400" s="3" t="str">
        <f>IF(D400,VLOOKUP(A400,des!B:Q,11,FALSE),"")</f>
        <v/>
      </c>
      <c r="F400" s="3" t="b">
        <f t="shared" si="24"/>
        <v>0</v>
      </c>
      <c r="G400" s="3" t="str">
        <f t="shared" si="25"/>
        <v/>
      </c>
      <c r="H400" s="3" t="str">
        <f>IF(D400,VLOOKUP(A400,des!B:Q,12,FALSE),"")</f>
        <v/>
      </c>
      <c r="I400" s="3" t="b">
        <f t="shared" si="26"/>
        <v>0</v>
      </c>
      <c r="J400" s="3" t="str">
        <f t="shared" si="27"/>
        <v/>
      </c>
    </row>
    <row r="401" spans="1:10" x14ac:dyDescent="0.2">
      <c r="A401" t="s">
        <v>5060</v>
      </c>
      <c r="B401" t="s">
        <v>5061</v>
      </c>
      <c r="C401" t="s">
        <v>5062</v>
      </c>
      <c r="D401" s="3" t="b">
        <f>NOT(ISNA(VLOOKUP(A401,des!B:B,1,FALSE)))</f>
        <v>0</v>
      </c>
      <c r="E401" s="3" t="str">
        <f>IF(D401,VLOOKUP(A401,des!B:Q,11,FALSE),"")</f>
        <v/>
      </c>
      <c r="F401" s="3" t="b">
        <f t="shared" si="24"/>
        <v>0</v>
      </c>
      <c r="G401" s="3" t="str">
        <f t="shared" si="25"/>
        <v/>
      </c>
      <c r="H401" s="3" t="str">
        <f>IF(D401,VLOOKUP(A401,des!B:Q,12,FALSE),"")</f>
        <v/>
      </c>
      <c r="I401" s="3" t="b">
        <f t="shared" si="26"/>
        <v>0</v>
      </c>
      <c r="J401" s="3" t="str">
        <f t="shared" si="27"/>
        <v/>
      </c>
    </row>
    <row r="402" spans="1:10" x14ac:dyDescent="0.2">
      <c r="A402" t="s">
        <v>5063</v>
      </c>
      <c r="B402" t="s">
        <v>5064</v>
      </c>
      <c r="C402" t="s">
        <v>5064</v>
      </c>
      <c r="D402" s="3" t="b">
        <f>NOT(ISNA(VLOOKUP(A402,des!B:B,1,FALSE)))</f>
        <v>0</v>
      </c>
      <c r="E402" s="3" t="str">
        <f>IF(D402,VLOOKUP(A402,des!B:Q,11,FALSE),"")</f>
        <v/>
      </c>
      <c r="F402" s="3" t="b">
        <f t="shared" si="24"/>
        <v>0</v>
      </c>
      <c r="G402" s="3" t="str">
        <f t="shared" si="25"/>
        <v/>
      </c>
      <c r="H402" s="3" t="str">
        <f>IF(D402,VLOOKUP(A402,des!B:Q,12,FALSE),"")</f>
        <v/>
      </c>
      <c r="I402" s="3" t="b">
        <f t="shared" si="26"/>
        <v>0</v>
      </c>
      <c r="J402" s="3" t="str">
        <f t="shared" si="27"/>
        <v/>
      </c>
    </row>
    <row r="403" spans="1:10" x14ac:dyDescent="0.2">
      <c r="A403" t="s">
        <v>5065</v>
      </c>
      <c r="B403" t="s">
        <v>5066</v>
      </c>
      <c r="C403" t="s">
        <v>5066</v>
      </c>
      <c r="D403" s="3" t="b">
        <f>NOT(ISNA(VLOOKUP(A403,des!B:B,1,FALSE)))</f>
        <v>0</v>
      </c>
      <c r="E403" s="3" t="str">
        <f>IF(D403,VLOOKUP(A403,des!B:Q,11,FALSE),"")</f>
        <v/>
      </c>
      <c r="F403" s="3" t="b">
        <f t="shared" si="24"/>
        <v>0</v>
      </c>
      <c r="G403" s="3" t="str">
        <f t="shared" si="25"/>
        <v/>
      </c>
      <c r="H403" s="3" t="str">
        <f>IF(D403,VLOOKUP(A403,des!B:Q,12,FALSE),"")</f>
        <v/>
      </c>
      <c r="I403" s="3" t="b">
        <f t="shared" si="26"/>
        <v>0</v>
      </c>
      <c r="J403" s="3" t="str">
        <f t="shared" si="27"/>
        <v/>
      </c>
    </row>
    <row r="404" spans="1:10" x14ac:dyDescent="0.2">
      <c r="A404" t="s">
        <v>5067</v>
      </c>
      <c r="B404" t="s">
        <v>5068</v>
      </c>
      <c r="C404" t="s">
        <v>5068</v>
      </c>
      <c r="D404" s="3" t="b">
        <f>NOT(ISNA(VLOOKUP(A404,des!B:B,1,FALSE)))</f>
        <v>0</v>
      </c>
      <c r="E404" s="3" t="str">
        <f>IF(D404,VLOOKUP(A404,des!B:Q,11,FALSE),"")</f>
        <v/>
      </c>
      <c r="F404" s="3" t="b">
        <f t="shared" si="24"/>
        <v>0</v>
      </c>
      <c r="G404" s="3" t="str">
        <f t="shared" si="25"/>
        <v/>
      </c>
      <c r="H404" s="3" t="str">
        <f>IF(D404,VLOOKUP(A404,des!B:Q,12,FALSE),"")</f>
        <v/>
      </c>
      <c r="I404" s="3" t="b">
        <f t="shared" si="26"/>
        <v>0</v>
      </c>
      <c r="J404" s="3" t="str">
        <f t="shared" si="27"/>
        <v/>
      </c>
    </row>
    <row r="405" spans="1:10" x14ac:dyDescent="0.2">
      <c r="A405" t="s">
        <v>5069</v>
      </c>
      <c r="B405" t="s">
        <v>5070</v>
      </c>
      <c r="C405" t="s">
        <v>5070</v>
      </c>
      <c r="D405" s="3" t="b">
        <f>NOT(ISNA(VLOOKUP(A405,des!B:B,1,FALSE)))</f>
        <v>0</v>
      </c>
      <c r="E405" s="3" t="str">
        <f>IF(D405,VLOOKUP(A405,des!B:Q,11,FALSE),"")</f>
        <v/>
      </c>
      <c r="F405" s="3" t="b">
        <f t="shared" si="24"/>
        <v>0</v>
      </c>
      <c r="G405" s="3" t="str">
        <f t="shared" si="25"/>
        <v/>
      </c>
      <c r="H405" s="3" t="str">
        <f>IF(D405,VLOOKUP(A405,des!B:Q,12,FALSE),"")</f>
        <v/>
      </c>
      <c r="I405" s="3" t="b">
        <f t="shared" si="26"/>
        <v>0</v>
      </c>
      <c r="J405" s="3" t="str">
        <f t="shared" si="27"/>
        <v/>
      </c>
    </row>
    <row r="406" spans="1:10" x14ac:dyDescent="0.2">
      <c r="A406" t="s">
        <v>5071</v>
      </c>
      <c r="B406" t="s">
        <v>5072</v>
      </c>
      <c r="C406" t="s">
        <v>5072</v>
      </c>
      <c r="D406" s="3" t="b">
        <f>NOT(ISNA(VLOOKUP(A406,des!B:B,1,FALSE)))</f>
        <v>0</v>
      </c>
      <c r="E406" s="3" t="str">
        <f>IF(D406,VLOOKUP(A406,des!B:Q,11,FALSE),"")</f>
        <v/>
      </c>
      <c r="F406" s="3" t="b">
        <f t="shared" si="24"/>
        <v>0</v>
      </c>
      <c r="G406" s="3" t="str">
        <f t="shared" si="25"/>
        <v/>
      </c>
      <c r="H406" s="3" t="str">
        <f>IF(D406,VLOOKUP(A406,des!B:Q,12,FALSE),"")</f>
        <v/>
      </c>
      <c r="I406" s="3" t="b">
        <f t="shared" si="26"/>
        <v>0</v>
      </c>
      <c r="J406" s="3" t="str">
        <f t="shared" si="27"/>
        <v/>
      </c>
    </row>
    <row r="407" spans="1:10" x14ac:dyDescent="0.2">
      <c r="A407" t="s">
        <v>5073</v>
      </c>
      <c r="B407" t="s">
        <v>5074</v>
      </c>
      <c r="C407" t="s">
        <v>5074</v>
      </c>
      <c r="D407" s="3" t="b">
        <f>NOT(ISNA(VLOOKUP(A407,des!B:B,1,FALSE)))</f>
        <v>0</v>
      </c>
      <c r="E407" s="3" t="str">
        <f>IF(D407,VLOOKUP(A407,des!B:Q,11,FALSE),"")</f>
        <v/>
      </c>
      <c r="F407" s="3" t="b">
        <f t="shared" si="24"/>
        <v>0</v>
      </c>
      <c r="G407" s="3" t="str">
        <f t="shared" si="25"/>
        <v/>
      </c>
      <c r="H407" s="3" t="str">
        <f>IF(D407,VLOOKUP(A407,des!B:Q,12,FALSE),"")</f>
        <v/>
      </c>
      <c r="I407" s="3" t="b">
        <f t="shared" si="26"/>
        <v>0</v>
      </c>
      <c r="J407" s="3" t="str">
        <f t="shared" si="27"/>
        <v/>
      </c>
    </row>
    <row r="408" spans="1:10" x14ac:dyDescent="0.2">
      <c r="A408" t="s">
        <v>5075</v>
      </c>
      <c r="B408" t="s">
        <v>5076</v>
      </c>
      <c r="C408" t="s">
        <v>5076</v>
      </c>
      <c r="D408" s="3" t="b">
        <f>NOT(ISNA(VLOOKUP(A408,des!B:B,1,FALSE)))</f>
        <v>0</v>
      </c>
      <c r="E408" s="3" t="str">
        <f>IF(D408,VLOOKUP(A408,des!B:Q,11,FALSE),"")</f>
        <v/>
      </c>
      <c r="F408" s="3" t="b">
        <f t="shared" si="24"/>
        <v>0</v>
      </c>
      <c r="G408" s="3" t="str">
        <f t="shared" si="25"/>
        <v/>
      </c>
      <c r="H408" s="3" t="str">
        <f>IF(D408,VLOOKUP(A408,des!B:Q,12,FALSE),"")</f>
        <v/>
      </c>
      <c r="I408" s="3" t="b">
        <f t="shared" si="26"/>
        <v>0</v>
      </c>
      <c r="J408" s="3" t="str">
        <f t="shared" si="27"/>
        <v/>
      </c>
    </row>
    <row r="409" spans="1:10" x14ac:dyDescent="0.2">
      <c r="A409" t="s">
        <v>5077</v>
      </c>
      <c r="B409" t="s">
        <v>5078</v>
      </c>
      <c r="C409" t="s">
        <v>5078</v>
      </c>
      <c r="D409" s="3" t="b">
        <f>NOT(ISNA(VLOOKUP(A409,des!B:B,1,FALSE)))</f>
        <v>0</v>
      </c>
      <c r="E409" s="3" t="str">
        <f>IF(D409,VLOOKUP(A409,des!B:Q,11,FALSE),"")</f>
        <v/>
      </c>
      <c r="F409" s="3" t="b">
        <f t="shared" si="24"/>
        <v>0</v>
      </c>
      <c r="G409" s="3" t="str">
        <f t="shared" si="25"/>
        <v/>
      </c>
      <c r="H409" s="3" t="str">
        <f>IF(D409,VLOOKUP(A409,des!B:Q,12,FALSE),"")</f>
        <v/>
      </c>
      <c r="I409" s="3" t="b">
        <f t="shared" si="26"/>
        <v>0</v>
      </c>
      <c r="J409" s="3" t="str">
        <f t="shared" si="27"/>
        <v/>
      </c>
    </row>
    <row r="410" spans="1:10" x14ac:dyDescent="0.2">
      <c r="A410" t="s">
        <v>5079</v>
      </c>
      <c r="B410" t="s">
        <v>5080</v>
      </c>
      <c r="C410" t="s">
        <v>5080</v>
      </c>
      <c r="D410" s="3" t="b">
        <f>NOT(ISNA(VLOOKUP(A410,des!B:B,1,FALSE)))</f>
        <v>0</v>
      </c>
      <c r="E410" s="3" t="str">
        <f>IF(D410,VLOOKUP(A410,des!B:Q,11,FALSE),"")</f>
        <v/>
      </c>
      <c r="F410" s="3" t="b">
        <f t="shared" si="24"/>
        <v>0</v>
      </c>
      <c r="G410" s="3" t="str">
        <f t="shared" si="25"/>
        <v/>
      </c>
      <c r="H410" s="3" t="str">
        <f>IF(D410,VLOOKUP(A410,des!B:Q,12,FALSE),"")</f>
        <v/>
      </c>
      <c r="I410" s="3" t="b">
        <f t="shared" si="26"/>
        <v>0</v>
      </c>
      <c r="J410" s="3" t="str">
        <f t="shared" si="27"/>
        <v/>
      </c>
    </row>
    <row r="411" spans="1:10" x14ac:dyDescent="0.2">
      <c r="A411" t="s">
        <v>5081</v>
      </c>
      <c r="B411" t="s">
        <v>5082</v>
      </c>
      <c r="C411" t="s">
        <v>5082</v>
      </c>
      <c r="D411" s="3" t="b">
        <f>NOT(ISNA(VLOOKUP(A411,des!B:B,1,FALSE)))</f>
        <v>0</v>
      </c>
      <c r="E411" s="3" t="str">
        <f>IF(D411,VLOOKUP(A411,des!B:Q,11,FALSE),"")</f>
        <v/>
      </c>
      <c r="F411" s="3" t="b">
        <f t="shared" si="24"/>
        <v>0</v>
      </c>
      <c r="G411" s="3" t="str">
        <f t="shared" si="25"/>
        <v/>
      </c>
      <c r="H411" s="3" t="str">
        <f>IF(D411,VLOOKUP(A411,des!B:Q,12,FALSE),"")</f>
        <v/>
      </c>
      <c r="I411" s="3" t="b">
        <f t="shared" si="26"/>
        <v>0</v>
      </c>
      <c r="J411" s="3" t="str">
        <f t="shared" si="27"/>
        <v/>
      </c>
    </row>
    <row r="412" spans="1:10" x14ac:dyDescent="0.2">
      <c r="A412" t="s">
        <v>5083</v>
      </c>
      <c r="B412" t="s">
        <v>5084</v>
      </c>
      <c r="C412" t="s">
        <v>5084</v>
      </c>
      <c r="D412" s="3" t="b">
        <f>NOT(ISNA(VLOOKUP(A412,des!B:B,1,FALSE)))</f>
        <v>0</v>
      </c>
      <c r="E412" s="3" t="str">
        <f>IF(D412,VLOOKUP(A412,des!B:Q,11,FALSE),"")</f>
        <v/>
      </c>
      <c r="F412" s="3" t="b">
        <f t="shared" si="24"/>
        <v>0</v>
      </c>
      <c r="G412" s="3" t="str">
        <f t="shared" si="25"/>
        <v/>
      </c>
      <c r="H412" s="3" t="str">
        <f>IF(D412,VLOOKUP(A412,des!B:Q,12,FALSE),"")</f>
        <v/>
      </c>
      <c r="I412" s="3" t="b">
        <f t="shared" si="26"/>
        <v>0</v>
      </c>
      <c r="J412" s="3" t="str">
        <f t="shared" si="27"/>
        <v/>
      </c>
    </row>
    <row r="413" spans="1:10" x14ac:dyDescent="0.2">
      <c r="A413" t="s">
        <v>5085</v>
      </c>
      <c r="B413" t="s">
        <v>5086</v>
      </c>
      <c r="C413" t="s">
        <v>5086</v>
      </c>
      <c r="D413" s="3" t="b">
        <f>NOT(ISNA(VLOOKUP(A413,des!B:B,1,FALSE)))</f>
        <v>0</v>
      </c>
      <c r="E413" s="3" t="str">
        <f>IF(D413,VLOOKUP(A413,des!B:Q,11,FALSE),"")</f>
        <v/>
      </c>
      <c r="F413" s="3" t="b">
        <f t="shared" si="24"/>
        <v>0</v>
      </c>
      <c r="G413" s="3" t="str">
        <f t="shared" si="25"/>
        <v/>
      </c>
      <c r="H413" s="3" t="str">
        <f>IF(D413,VLOOKUP(A413,des!B:Q,12,FALSE),"")</f>
        <v/>
      </c>
      <c r="I413" s="3" t="b">
        <f t="shared" si="26"/>
        <v>0</v>
      </c>
      <c r="J413" s="3" t="str">
        <f t="shared" si="27"/>
        <v/>
      </c>
    </row>
    <row r="414" spans="1:10" x14ac:dyDescent="0.2">
      <c r="A414" t="s">
        <v>5087</v>
      </c>
      <c r="B414" t="s">
        <v>5088</v>
      </c>
      <c r="C414" t="s">
        <v>5088</v>
      </c>
      <c r="D414" s="3" t="b">
        <f>NOT(ISNA(VLOOKUP(A414,des!B:B,1,FALSE)))</f>
        <v>0</v>
      </c>
      <c r="E414" s="3" t="str">
        <f>IF(D414,VLOOKUP(A414,des!B:Q,11,FALSE),"")</f>
        <v/>
      </c>
      <c r="F414" s="3" t="b">
        <f t="shared" si="24"/>
        <v>0</v>
      </c>
      <c r="G414" s="3" t="str">
        <f t="shared" si="25"/>
        <v/>
      </c>
      <c r="H414" s="3" t="str">
        <f>IF(D414,VLOOKUP(A414,des!B:Q,12,FALSE),"")</f>
        <v/>
      </c>
      <c r="I414" s="3" t="b">
        <f t="shared" si="26"/>
        <v>0</v>
      </c>
      <c r="J414" s="3" t="str">
        <f t="shared" si="27"/>
        <v/>
      </c>
    </row>
    <row r="415" spans="1:10" x14ac:dyDescent="0.2">
      <c r="A415" t="s">
        <v>5089</v>
      </c>
      <c r="B415" t="s">
        <v>5090</v>
      </c>
      <c r="C415" t="s">
        <v>5091</v>
      </c>
      <c r="D415" s="3" t="b">
        <f>NOT(ISNA(VLOOKUP(A415,des!B:B,1,FALSE)))</f>
        <v>0</v>
      </c>
      <c r="E415" s="3" t="str">
        <f>IF(D415,VLOOKUP(A415,des!B:Q,11,FALSE),"")</f>
        <v/>
      </c>
      <c r="F415" s="3" t="b">
        <f t="shared" si="24"/>
        <v>0</v>
      </c>
      <c r="G415" s="3" t="str">
        <f t="shared" si="25"/>
        <v/>
      </c>
      <c r="H415" s="3" t="str">
        <f>IF(D415,VLOOKUP(A415,des!B:Q,12,FALSE),"")</f>
        <v/>
      </c>
      <c r="I415" s="3" t="b">
        <f t="shared" si="26"/>
        <v>0</v>
      </c>
      <c r="J415" s="3" t="str">
        <f t="shared" si="27"/>
        <v/>
      </c>
    </row>
    <row r="416" spans="1:10" x14ac:dyDescent="0.2">
      <c r="A416" t="s">
        <v>5092</v>
      </c>
      <c r="B416" t="s">
        <v>5093</v>
      </c>
      <c r="C416" t="s">
        <v>5094</v>
      </c>
      <c r="D416" s="3" t="b">
        <f>NOT(ISNA(VLOOKUP(A416,des!B:B,1,FALSE)))</f>
        <v>0</v>
      </c>
      <c r="E416" s="3" t="str">
        <f>IF(D416,VLOOKUP(A416,des!B:Q,11,FALSE),"")</f>
        <v/>
      </c>
      <c r="F416" s="3" t="b">
        <f t="shared" si="24"/>
        <v>0</v>
      </c>
      <c r="G416" s="3" t="str">
        <f t="shared" si="25"/>
        <v/>
      </c>
      <c r="H416" s="3" t="str">
        <f>IF(D416,VLOOKUP(A416,des!B:Q,12,FALSE),"")</f>
        <v/>
      </c>
      <c r="I416" s="3" t="b">
        <f t="shared" si="26"/>
        <v>0</v>
      </c>
      <c r="J416" s="3" t="str">
        <f t="shared" si="27"/>
        <v/>
      </c>
    </row>
    <row r="417" spans="1:10" x14ac:dyDescent="0.2">
      <c r="A417" t="s">
        <v>5095</v>
      </c>
      <c r="B417" t="s">
        <v>5096</v>
      </c>
      <c r="C417" t="s">
        <v>5097</v>
      </c>
      <c r="D417" s="3" t="b">
        <f>NOT(ISNA(VLOOKUP(A417,des!B:B,1,FALSE)))</f>
        <v>0</v>
      </c>
      <c r="E417" s="3" t="str">
        <f>IF(D417,VLOOKUP(A417,des!B:Q,11,FALSE),"")</f>
        <v/>
      </c>
      <c r="F417" s="3" t="b">
        <f t="shared" si="24"/>
        <v>0</v>
      </c>
      <c r="G417" s="3" t="str">
        <f t="shared" si="25"/>
        <v/>
      </c>
      <c r="H417" s="3" t="str">
        <f>IF(D417,VLOOKUP(A417,des!B:Q,12,FALSE),"")</f>
        <v/>
      </c>
      <c r="I417" s="3" t="b">
        <f t="shared" si="26"/>
        <v>0</v>
      </c>
      <c r="J417" s="3" t="str">
        <f t="shared" si="27"/>
        <v/>
      </c>
    </row>
    <row r="418" spans="1:10" x14ac:dyDescent="0.2">
      <c r="A418" t="s">
        <v>5098</v>
      </c>
      <c r="B418" t="s">
        <v>5099</v>
      </c>
      <c r="C418" t="s">
        <v>5099</v>
      </c>
      <c r="D418" s="3" t="b">
        <f>NOT(ISNA(VLOOKUP(A418,des!B:B,1,FALSE)))</f>
        <v>0</v>
      </c>
      <c r="E418" s="3" t="str">
        <f>IF(D418,VLOOKUP(A418,des!B:Q,11,FALSE),"")</f>
        <v/>
      </c>
      <c r="F418" s="3" t="b">
        <f t="shared" si="24"/>
        <v>0</v>
      </c>
      <c r="G418" s="3" t="str">
        <f t="shared" si="25"/>
        <v/>
      </c>
      <c r="H418" s="3" t="str">
        <f>IF(D418,VLOOKUP(A418,des!B:Q,12,FALSE),"")</f>
        <v/>
      </c>
      <c r="I418" s="3" t="b">
        <f t="shared" si="26"/>
        <v>0</v>
      </c>
      <c r="J418" s="3" t="str">
        <f t="shared" si="27"/>
        <v/>
      </c>
    </row>
    <row r="419" spans="1:10" x14ac:dyDescent="0.2">
      <c r="A419" t="s">
        <v>5100</v>
      </c>
      <c r="B419" t="s">
        <v>5101</v>
      </c>
      <c r="C419" t="s">
        <v>5101</v>
      </c>
      <c r="D419" s="3" t="b">
        <f>NOT(ISNA(VLOOKUP(A419,des!B:B,1,FALSE)))</f>
        <v>0</v>
      </c>
      <c r="E419" s="3" t="str">
        <f>IF(D419,VLOOKUP(A419,des!B:Q,11,FALSE),"")</f>
        <v/>
      </c>
      <c r="F419" s="3" t="b">
        <f t="shared" si="24"/>
        <v>0</v>
      </c>
      <c r="G419" s="3" t="str">
        <f t="shared" si="25"/>
        <v/>
      </c>
      <c r="H419" s="3" t="str">
        <f>IF(D419,VLOOKUP(A419,des!B:Q,12,FALSE),"")</f>
        <v/>
      </c>
      <c r="I419" s="3" t="b">
        <f t="shared" si="26"/>
        <v>0</v>
      </c>
      <c r="J419" s="3" t="str">
        <f t="shared" si="27"/>
        <v/>
      </c>
    </row>
    <row r="420" spans="1:10" x14ac:dyDescent="0.2">
      <c r="A420" t="s">
        <v>5102</v>
      </c>
      <c r="B420" t="s">
        <v>5103</v>
      </c>
      <c r="C420" t="s">
        <v>5104</v>
      </c>
      <c r="D420" s="3" t="b">
        <f>NOT(ISNA(VLOOKUP(A420,des!B:B,1,FALSE)))</f>
        <v>0</v>
      </c>
      <c r="E420" s="3" t="str">
        <f>IF(D420,VLOOKUP(A420,des!B:Q,11,FALSE),"")</f>
        <v/>
      </c>
      <c r="F420" s="3" t="b">
        <f t="shared" si="24"/>
        <v>0</v>
      </c>
      <c r="G420" s="3" t="str">
        <f t="shared" si="25"/>
        <v/>
      </c>
      <c r="H420" s="3" t="str">
        <f>IF(D420,VLOOKUP(A420,des!B:Q,12,FALSE),"")</f>
        <v/>
      </c>
      <c r="I420" s="3" t="b">
        <f t="shared" si="26"/>
        <v>0</v>
      </c>
      <c r="J420" s="3" t="str">
        <f t="shared" si="27"/>
        <v/>
      </c>
    </row>
    <row r="421" spans="1:10" x14ac:dyDescent="0.2">
      <c r="A421" t="s">
        <v>5105</v>
      </c>
      <c r="B421" t="s">
        <v>5106</v>
      </c>
      <c r="C421" t="s">
        <v>5107</v>
      </c>
      <c r="D421" s="3" t="b">
        <f>NOT(ISNA(VLOOKUP(A421,des!B:B,1,FALSE)))</f>
        <v>0</v>
      </c>
      <c r="E421" s="3" t="str">
        <f>IF(D421,VLOOKUP(A421,des!B:Q,11,FALSE),"")</f>
        <v/>
      </c>
      <c r="F421" s="3" t="b">
        <f t="shared" si="24"/>
        <v>0</v>
      </c>
      <c r="G421" s="3" t="str">
        <f t="shared" si="25"/>
        <v/>
      </c>
      <c r="H421" s="3" t="str">
        <f>IF(D421,VLOOKUP(A421,des!B:Q,12,FALSE),"")</f>
        <v/>
      </c>
      <c r="I421" s="3" t="b">
        <f t="shared" si="26"/>
        <v>0</v>
      </c>
      <c r="J421" s="3" t="str">
        <f t="shared" si="27"/>
        <v/>
      </c>
    </row>
    <row r="422" spans="1:10" x14ac:dyDescent="0.2">
      <c r="A422" t="s">
        <v>5108</v>
      </c>
      <c r="B422" t="s">
        <v>5109</v>
      </c>
      <c r="C422" t="s">
        <v>5110</v>
      </c>
      <c r="D422" s="3" t="b">
        <f>NOT(ISNA(VLOOKUP(A422,des!B:B,1,FALSE)))</f>
        <v>0</v>
      </c>
      <c r="E422" s="3" t="str">
        <f>IF(D422,VLOOKUP(A422,des!B:Q,11,FALSE),"")</f>
        <v/>
      </c>
      <c r="F422" s="3" t="b">
        <f t="shared" si="24"/>
        <v>0</v>
      </c>
      <c r="G422" s="3" t="str">
        <f t="shared" si="25"/>
        <v/>
      </c>
      <c r="H422" s="3" t="str">
        <f>IF(D422,VLOOKUP(A422,des!B:Q,12,FALSE),"")</f>
        <v/>
      </c>
      <c r="I422" s="3" t="b">
        <f t="shared" si="26"/>
        <v>0</v>
      </c>
      <c r="J422" s="3" t="str">
        <f t="shared" si="27"/>
        <v/>
      </c>
    </row>
    <row r="423" spans="1:10" x14ac:dyDescent="0.2">
      <c r="A423" t="s">
        <v>5111</v>
      </c>
      <c r="B423" t="s">
        <v>5112</v>
      </c>
      <c r="C423" t="s">
        <v>5113</v>
      </c>
      <c r="D423" s="3" t="b">
        <f>NOT(ISNA(VLOOKUP(A423,des!B:B,1,FALSE)))</f>
        <v>0</v>
      </c>
      <c r="E423" s="3" t="str">
        <f>IF(D423,VLOOKUP(A423,des!B:Q,11,FALSE),"")</f>
        <v/>
      </c>
      <c r="F423" s="3" t="b">
        <f t="shared" si="24"/>
        <v>0</v>
      </c>
      <c r="G423" s="3" t="str">
        <f t="shared" si="25"/>
        <v/>
      </c>
      <c r="H423" s="3" t="str">
        <f>IF(D423,VLOOKUP(A423,des!B:Q,12,FALSE),"")</f>
        <v/>
      </c>
      <c r="I423" s="3" t="b">
        <f t="shared" si="26"/>
        <v>0</v>
      </c>
      <c r="J423" s="3" t="str">
        <f t="shared" si="27"/>
        <v/>
      </c>
    </row>
    <row r="424" spans="1:10" x14ac:dyDescent="0.2">
      <c r="A424" t="s">
        <v>5114</v>
      </c>
      <c r="B424" t="s">
        <v>5115</v>
      </c>
      <c r="C424" t="s">
        <v>5116</v>
      </c>
      <c r="D424" s="3" t="b">
        <f>NOT(ISNA(VLOOKUP(A424,des!B:B,1,FALSE)))</f>
        <v>0</v>
      </c>
      <c r="E424" s="3" t="str">
        <f>IF(D424,VLOOKUP(A424,des!B:Q,11,FALSE),"")</f>
        <v/>
      </c>
      <c r="F424" s="3" t="b">
        <f t="shared" si="24"/>
        <v>0</v>
      </c>
      <c r="G424" s="3" t="str">
        <f t="shared" si="25"/>
        <v/>
      </c>
      <c r="H424" s="3" t="str">
        <f>IF(D424,VLOOKUP(A424,des!B:Q,12,FALSE),"")</f>
        <v/>
      </c>
      <c r="I424" s="3" t="b">
        <f t="shared" si="26"/>
        <v>0</v>
      </c>
      <c r="J424" s="3" t="str">
        <f t="shared" si="27"/>
        <v/>
      </c>
    </row>
    <row r="425" spans="1:10" x14ac:dyDescent="0.2">
      <c r="A425" t="s">
        <v>5117</v>
      </c>
      <c r="B425" t="s">
        <v>5118</v>
      </c>
      <c r="C425" t="s">
        <v>5118</v>
      </c>
      <c r="D425" s="3" t="b">
        <f>NOT(ISNA(VLOOKUP(A425,des!B:B,1,FALSE)))</f>
        <v>0</v>
      </c>
      <c r="E425" s="3" t="str">
        <f>IF(D425,VLOOKUP(A425,des!B:Q,11,FALSE),"")</f>
        <v/>
      </c>
      <c r="F425" s="3" t="b">
        <f t="shared" si="24"/>
        <v>0</v>
      </c>
      <c r="G425" s="3" t="str">
        <f t="shared" si="25"/>
        <v/>
      </c>
      <c r="H425" s="3" t="str">
        <f>IF(D425,VLOOKUP(A425,des!B:Q,12,FALSE),"")</f>
        <v/>
      </c>
      <c r="I425" s="3" t="b">
        <f t="shared" si="26"/>
        <v>0</v>
      </c>
      <c r="J425" s="3" t="str">
        <f t="shared" si="27"/>
        <v/>
      </c>
    </row>
    <row r="426" spans="1:10" x14ac:dyDescent="0.2">
      <c r="A426" t="s">
        <v>5119</v>
      </c>
      <c r="B426" t="s">
        <v>5120</v>
      </c>
      <c r="C426" t="s">
        <v>5120</v>
      </c>
      <c r="D426" s="3" t="b">
        <f>NOT(ISNA(VLOOKUP(A426,des!B:B,1,FALSE)))</f>
        <v>0</v>
      </c>
      <c r="E426" s="3" t="str">
        <f>IF(D426,VLOOKUP(A426,des!B:Q,11,FALSE),"")</f>
        <v/>
      </c>
      <c r="F426" s="3" t="b">
        <f t="shared" si="24"/>
        <v>0</v>
      </c>
      <c r="G426" s="3" t="str">
        <f t="shared" si="25"/>
        <v/>
      </c>
      <c r="H426" s="3" t="str">
        <f>IF(D426,VLOOKUP(A426,des!B:Q,12,FALSE),"")</f>
        <v/>
      </c>
      <c r="I426" s="3" t="b">
        <f t="shared" si="26"/>
        <v>0</v>
      </c>
      <c r="J426" s="3" t="str">
        <f t="shared" si="27"/>
        <v/>
      </c>
    </row>
    <row r="427" spans="1:10" x14ac:dyDescent="0.2">
      <c r="A427" t="s">
        <v>5121</v>
      </c>
      <c r="B427" t="s">
        <v>5122</v>
      </c>
      <c r="C427" t="s">
        <v>5122</v>
      </c>
      <c r="D427" s="3" t="b">
        <f>NOT(ISNA(VLOOKUP(A427,des!B:B,1,FALSE)))</f>
        <v>0</v>
      </c>
      <c r="E427" s="3" t="str">
        <f>IF(D427,VLOOKUP(A427,des!B:Q,11,FALSE),"")</f>
        <v/>
      </c>
      <c r="F427" s="3" t="b">
        <f t="shared" si="24"/>
        <v>0</v>
      </c>
      <c r="G427" s="3" t="str">
        <f t="shared" si="25"/>
        <v/>
      </c>
      <c r="H427" s="3" t="str">
        <f>IF(D427,VLOOKUP(A427,des!B:Q,12,FALSE),"")</f>
        <v/>
      </c>
      <c r="I427" s="3" t="b">
        <f t="shared" si="26"/>
        <v>0</v>
      </c>
      <c r="J427" s="3" t="str">
        <f t="shared" si="27"/>
        <v/>
      </c>
    </row>
    <row r="428" spans="1:10" x14ac:dyDescent="0.2">
      <c r="A428" t="s">
        <v>5123</v>
      </c>
      <c r="B428" t="s">
        <v>5124</v>
      </c>
      <c r="C428" t="s">
        <v>5124</v>
      </c>
      <c r="D428" s="3" t="b">
        <f>NOT(ISNA(VLOOKUP(A428,des!B:B,1,FALSE)))</f>
        <v>0</v>
      </c>
      <c r="E428" s="3" t="str">
        <f>IF(D428,VLOOKUP(A428,des!B:Q,11,FALSE),"")</f>
        <v/>
      </c>
      <c r="F428" s="3" t="b">
        <f t="shared" si="24"/>
        <v>0</v>
      </c>
      <c r="G428" s="3" t="str">
        <f t="shared" si="25"/>
        <v/>
      </c>
      <c r="H428" s="3" t="str">
        <f>IF(D428,VLOOKUP(A428,des!B:Q,12,FALSE),"")</f>
        <v/>
      </c>
      <c r="I428" s="3" t="b">
        <f t="shared" si="26"/>
        <v>0</v>
      </c>
      <c r="J428" s="3" t="str">
        <f t="shared" si="27"/>
        <v/>
      </c>
    </row>
    <row r="429" spans="1:10" x14ac:dyDescent="0.2">
      <c r="A429" t="s">
        <v>5125</v>
      </c>
      <c r="B429" t="s">
        <v>5126</v>
      </c>
      <c r="C429" t="s">
        <v>5126</v>
      </c>
      <c r="D429" s="3" t="b">
        <f>NOT(ISNA(VLOOKUP(A429,des!B:B,1,FALSE)))</f>
        <v>0</v>
      </c>
      <c r="E429" s="3" t="str">
        <f>IF(D429,VLOOKUP(A429,des!B:Q,11,FALSE),"")</f>
        <v/>
      </c>
      <c r="F429" s="3" t="b">
        <f t="shared" si="24"/>
        <v>0</v>
      </c>
      <c r="G429" s="3" t="str">
        <f t="shared" si="25"/>
        <v/>
      </c>
      <c r="H429" s="3" t="str">
        <f>IF(D429,VLOOKUP(A429,des!B:Q,12,FALSE),"")</f>
        <v/>
      </c>
      <c r="I429" s="3" t="b">
        <f t="shared" si="26"/>
        <v>0</v>
      </c>
      <c r="J429" s="3" t="str">
        <f t="shared" si="27"/>
        <v/>
      </c>
    </row>
    <row r="430" spans="1:10" x14ac:dyDescent="0.2">
      <c r="A430" t="s">
        <v>5127</v>
      </c>
      <c r="B430" t="s">
        <v>5128</v>
      </c>
      <c r="C430" t="s">
        <v>5128</v>
      </c>
      <c r="D430" s="3" t="b">
        <f>NOT(ISNA(VLOOKUP(A430,des!B:B,1,FALSE)))</f>
        <v>0</v>
      </c>
      <c r="E430" s="3" t="str">
        <f>IF(D430,VLOOKUP(A430,des!B:Q,11,FALSE),"")</f>
        <v/>
      </c>
      <c r="F430" s="3" t="b">
        <f t="shared" si="24"/>
        <v>0</v>
      </c>
      <c r="G430" s="3" t="str">
        <f t="shared" si="25"/>
        <v/>
      </c>
      <c r="H430" s="3" t="str">
        <f>IF(D430,VLOOKUP(A430,des!B:Q,12,FALSE),"")</f>
        <v/>
      </c>
      <c r="I430" s="3" t="b">
        <f t="shared" si="26"/>
        <v>0</v>
      </c>
      <c r="J430" s="3" t="str">
        <f t="shared" si="27"/>
        <v/>
      </c>
    </row>
    <row r="431" spans="1:10" x14ac:dyDescent="0.2">
      <c r="A431" t="s">
        <v>5129</v>
      </c>
      <c r="B431" t="s">
        <v>5130</v>
      </c>
      <c r="C431" t="s">
        <v>5130</v>
      </c>
      <c r="D431" s="3" t="b">
        <f>NOT(ISNA(VLOOKUP(A431,des!B:B,1,FALSE)))</f>
        <v>0</v>
      </c>
      <c r="E431" s="3" t="str">
        <f>IF(D431,VLOOKUP(A431,des!B:Q,11,FALSE),"")</f>
        <v/>
      </c>
      <c r="F431" s="3" t="b">
        <f t="shared" si="24"/>
        <v>0</v>
      </c>
      <c r="G431" s="3" t="str">
        <f t="shared" si="25"/>
        <v/>
      </c>
      <c r="H431" s="3" t="str">
        <f>IF(D431,VLOOKUP(A431,des!B:Q,12,FALSE),"")</f>
        <v/>
      </c>
      <c r="I431" s="3" t="b">
        <f t="shared" si="26"/>
        <v>0</v>
      </c>
      <c r="J431" s="3" t="str">
        <f t="shared" si="27"/>
        <v/>
      </c>
    </row>
    <row r="432" spans="1:10" x14ac:dyDescent="0.2">
      <c r="A432" t="s">
        <v>5131</v>
      </c>
      <c r="B432" t="s">
        <v>5132</v>
      </c>
      <c r="C432" t="s">
        <v>5132</v>
      </c>
      <c r="D432" s="3" t="b">
        <f>NOT(ISNA(VLOOKUP(A432,des!B:B,1,FALSE)))</f>
        <v>0</v>
      </c>
      <c r="E432" s="3" t="str">
        <f>IF(D432,VLOOKUP(A432,des!B:Q,11,FALSE),"")</f>
        <v/>
      </c>
      <c r="F432" s="3" t="b">
        <f t="shared" si="24"/>
        <v>0</v>
      </c>
      <c r="G432" s="3" t="str">
        <f t="shared" si="25"/>
        <v/>
      </c>
      <c r="H432" s="3" t="str">
        <f>IF(D432,VLOOKUP(A432,des!B:Q,12,FALSE),"")</f>
        <v/>
      </c>
      <c r="I432" s="3" t="b">
        <f t="shared" si="26"/>
        <v>0</v>
      </c>
      <c r="J432" s="3" t="str">
        <f t="shared" si="27"/>
        <v/>
      </c>
    </row>
    <row r="433" spans="1:10" x14ac:dyDescent="0.2">
      <c r="A433" t="s">
        <v>5133</v>
      </c>
      <c r="B433" t="s">
        <v>5134</v>
      </c>
      <c r="C433" t="s">
        <v>5134</v>
      </c>
      <c r="D433" s="3" t="b">
        <f>NOT(ISNA(VLOOKUP(A433,des!B:B,1,FALSE)))</f>
        <v>0</v>
      </c>
      <c r="E433" s="3" t="str">
        <f>IF(D433,VLOOKUP(A433,des!B:Q,11,FALSE),"")</f>
        <v/>
      </c>
      <c r="F433" s="3" t="b">
        <f t="shared" si="24"/>
        <v>0</v>
      </c>
      <c r="G433" s="3" t="str">
        <f t="shared" si="25"/>
        <v/>
      </c>
      <c r="H433" s="3" t="str">
        <f>IF(D433,VLOOKUP(A433,des!B:Q,12,FALSE),"")</f>
        <v/>
      </c>
      <c r="I433" s="3" t="b">
        <f t="shared" si="26"/>
        <v>0</v>
      </c>
      <c r="J433" s="3" t="str">
        <f t="shared" si="27"/>
        <v/>
      </c>
    </row>
    <row r="434" spans="1:10" x14ac:dyDescent="0.2">
      <c r="A434" t="s">
        <v>5135</v>
      </c>
      <c r="B434" t="s">
        <v>5136</v>
      </c>
      <c r="C434" t="s">
        <v>5136</v>
      </c>
      <c r="D434" s="3" t="b">
        <f>NOT(ISNA(VLOOKUP(A434,des!B:B,1,FALSE)))</f>
        <v>0</v>
      </c>
      <c r="E434" s="3" t="str">
        <f>IF(D434,VLOOKUP(A434,des!B:Q,11,FALSE),"")</f>
        <v/>
      </c>
      <c r="F434" s="3" t="b">
        <f t="shared" si="24"/>
        <v>0</v>
      </c>
      <c r="G434" s="3" t="str">
        <f t="shared" si="25"/>
        <v/>
      </c>
      <c r="H434" s="3" t="str">
        <f>IF(D434,VLOOKUP(A434,des!B:Q,12,FALSE),"")</f>
        <v/>
      </c>
      <c r="I434" s="3" t="b">
        <f t="shared" si="26"/>
        <v>0</v>
      </c>
      <c r="J434" s="3" t="str">
        <f t="shared" si="27"/>
        <v/>
      </c>
    </row>
    <row r="435" spans="1:10" x14ac:dyDescent="0.2">
      <c r="A435" t="s">
        <v>5137</v>
      </c>
      <c r="B435" t="s">
        <v>5138</v>
      </c>
      <c r="C435" t="s">
        <v>5138</v>
      </c>
      <c r="D435" s="3" t="b">
        <f>NOT(ISNA(VLOOKUP(A435,des!B:B,1,FALSE)))</f>
        <v>0</v>
      </c>
      <c r="E435" s="3" t="str">
        <f>IF(D435,VLOOKUP(A435,des!B:Q,11,FALSE),"")</f>
        <v/>
      </c>
      <c r="F435" s="3" t="b">
        <f t="shared" si="24"/>
        <v>0</v>
      </c>
      <c r="G435" s="3" t="str">
        <f t="shared" si="25"/>
        <v/>
      </c>
      <c r="H435" s="3" t="str">
        <f>IF(D435,VLOOKUP(A435,des!B:Q,12,FALSE),"")</f>
        <v/>
      </c>
      <c r="I435" s="3" t="b">
        <f t="shared" si="26"/>
        <v>0</v>
      </c>
      <c r="J435" s="3" t="str">
        <f t="shared" si="27"/>
        <v/>
      </c>
    </row>
    <row r="436" spans="1:10" x14ac:dyDescent="0.2">
      <c r="A436" t="s">
        <v>5139</v>
      </c>
      <c r="B436" t="s">
        <v>5140</v>
      </c>
      <c r="C436" t="s">
        <v>5140</v>
      </c>
      <c r="D436" s="3" t="b">
        <f>NOT(ISNA(VLOOKUP(A436,des!B:B,1,FALSE)))</f>
        <v>0</v>
      </c>
      <c r="E436" s="3" t="str">
        <f>IF(D436,VLOOKUP(A436,des!B:Q,11,FALSE),"")</f>
        <v/>
      </c>
      <c r="F436" s="3" t="b">
        <f t="shared" si="24"/>
        <v>0</v>
      </c>
      <c r="G436" s="3" t="str">
        <f t="shared" si="25"/>
        <v/>
      </c>
      <c r="H436" s="3" t="str">
        <f>IF(D436,VLOOKUP(A436,des!B:Q,12,FALSE),"")</f>
        <v/>
      </c>
      <c r="I436" s="3" t="b">
        <f t="shared" si="26"/>
        <v>0</v>
      </c>
      <c r="J436" s="3" t="str">
        <f t="shared" si="27"/>
        <v/>
      </c>
    </row>
    <row r="437" spans="1:10" x14ac:dyDescent="0.2">
      <c r="A437" t="s">
        <v>5141</v>
      </c>
      <c r="B437" t="s">
        <v>5142</v>
      </c>
      <c r="C437" t="s">
        <v>5142</v>
      </c>
      <c r="D437" s="3" t="b">
        <f>NOT(ISNA(VLOOKUP(A437,des!B:B,1,FALSE)))</f>
        <v>0</v>
      </c>
      <c r="E437" s="3" t="str">
        <f>IF(D437,VLOOKUP(A437,des!B:Q,11,FALSE),"")</f>
        <v/>
      </c>
      <c r="F437" s="3" t="b">
        <f t="shared" si="24"/>
        <v>0</v>
      </c>
      <c r="G437" s="3" t="str">
        <f t="shared" si="25"/>
        <v/>
      </c>
      <c r="H437" s="3" t="str">
        <f>IF(D437,VLOOKUP(A437,des!B:Q,12,FALSE),"")</f>
        <v/>
      </c>
      <c r="I437" s="3" t="b">
        <f t="shared" si="26"/>
        <v>0</v>
      </c>
      <c r="J437" s="3" t="str">
        <f t="shared" si="27"/>
        <v/>
      </c>
    </row>
    <row r="438" spans="1:10" x14ac:dyDescent="0.2">
      <c r="A438" t="s">
        <v>5143</v>
      </c>
      <c r="B438" t="s">
        <v>5144</v>
      </c>
      <c r="C438" t="s">
        <v>5144</v>
      </c>
      <c r="D438" s="3" t="b">
        <f>NOT(ISNA(VLOOKUP(A438,des!B:B,1,FALSE)))</f>
        <v>0</v>
      </c>
      <c r="E438" s="3" t="str">
        <f>IF(D438,VLOOKUP(A438,des!B:Q,11,FALSE),"")</f>
        <v/>
      </c>
      <c r="F438" s="3" t="b">
        <f t="shared" si="24"/>
        <v>0</v>
      </c>
      <c r="G438" s="3" t="str">
        <f t="shared" si="25"/>
        <v/>
      </c>
      <c r="H438" s="3" t="str">
        <f>IF(D438,VLOOKUP(A438,des!B:Q,12,FALSE),"")</f>
        <v/>
      </c>
      <c r="I438" s="3" t="b">
        <f t="shared" si="26"/>
        <v>0</v>
      </c>
      <c r="J438" s="3" t="str">
        <f t="shared" si="27"/>
        <v/>
      </c>
    </row>
    <row r="439" spans="1:10" x14ac:dyDescent="0.2">
      <c r="A439" t="s">
        <v>5145</v>
      </c>
      <c r="B439" t="s">
        <v>5146</v>
      </c>
      <c r="C439" t="s">
        <v>5146</v>
      </c>
      <c r="D439" s="3" t="b">
        <f>NOT(ISNA(VLOOKUP(A439,des!B:B,1,FALSE)))</f>
        <v>0</v>
      </c>
      <c r="E439" s="3" t="str">
        <f>IF(D439,VLOOKUP(A439,des!B:Q,11,FALSE),"")</f>
        <v/>
      </c>
      <c r="F439" s="3" t="b">
        <f t="shared" si="24"/>
        <v>0</v>
      </c>
      <c r="G439" s="3" t="str">
        <f t="shared" si="25"/>
        <v/>
      </c>
      <c r="H439" s="3" t="str">
        <f>IF(D439,VLOOKUP(A439,des!B:Q,12,FALSE),"")</f>
        <v/>
      </c>
      <c r="I439" s="3" t="b">
        <f t="shared" si="26"/>
        <v>0</v>
      </c>
      <c r="J439" s="3" t="str">
        <f t="shared" si="27"/>
        <v/>
      </c>
    </row>
    <row r="440" spans="1:10" x14ac:dyDescent="0.2">
      <c r="A440" t="s">
        <v>5147</v>
      </c>
      <c r="B440" t="s">
        <v>5148</v>
      </c>
      <c r="C440" t="s">
        <v>5148</v>
      </c>
      <c r="D440" s="3" t="b">
        <f>NOT(ISNA(VLOOKUP(A440,des!B:B,1,FALSE)))</f>
        <v>0</v>
      </c>
      <c r="E440" s="3" t="str">
        <f>IF(D440,VLOOKUP(A440,des!B:Q,11,FALSE),"")</f>
        <v/>
      </c>
      <c r="F440" s="3" t="b">
        <f t="shared" si="24"/>
        <v>0</v>
      </c>
      <c r="G440" s="3" t="str">
        <f t="shared" si="25"/>
        <v/>
      </c>
      <c r="H440" s="3" t="str">
        <f>IF(D440,VLOOKUP(A440,des!B:Q,12,FALSE),"")</f>
        <v/>
      </c>
      <c r="I440" s="3" t="b">
        <f t="shared" si="26"/>
        <v>0</v>
      </c>
      <c r="J440" s="3" t="str">
        <f t="shared" si="27"/>
        <v/>
      </c>
    </row>
    <row r="441" spans="1:10" x14ac:dyDescent="0.2">
      <c r="A441" t="s">
        <v>5149</v>
      </c>
      <c r="B441" t="s">
        <v>5150</v>
      </c>
      <c r="C441" t="s">
        <v>5150</v>
      </c>
      <c r="D441" s="3" t="b">
        <f>NOT(ISNA(VLOOKUP(A441,des!B:B,1,FALSE)))</f>
        <v>0</v>
      </c>
      <c r="E441" s="3" t="str">
        <f>IF(D441,VLOOKUP(A441,des!B:Q,11,FALSE),"")</f>
        <v/>
      </c>
      <c r="F441" s="3" t="b">
        <f t="shared" si="24"/>
        <v>0</v>
      </c>
      <c r="G441" s="3" t="str">
        <f t="shared" si="25"/>
        <v/>
      </c>
      <c r="H441" s="3" t="str">
        <f>IF(D441,VLOOKUP(A441,des!B:Q,12,FALSE),"")</f>
        <v/>
      </c>
      <c r="I441" s="3" t="b">
        <f t="shared" si="26"/>
        <v>0</v>
      </c>
      <c r="J441" s="3" t="str">
        <f t="shared" si="27"/>
        <v/>
      </c>
    </row>
    <row r="442" spans="1:10" x14ac:dyDescent="0.2">
      <c r="A442" t="s">
        <v>5151</v>
      </c>
      <c r="B442" t="s">
        <v>5152</v>
      </c>
      <c r="C442" t="s">
        <v>5152</v>
      </c>
      <c r="D442" s="3" t="b">
        <f>NOT(ISNA(VLOOKUP(A442,des!B:B,1,FALSE)))</f>
        <v>0</v>
      </c>
      <c r="E442" s="3" t="str">
        <f>IF(D442,VLOOKUP(A442,des!B:Q,11,FALSE),"")</f>
        <v/>
      </c>
      <c r="F442" s="3" t="b">
        <f t="shared" si="24"/>
        <v>0</v>
      </c>
      <c r="G442" s="3" t="str">
        <f t="shared" si="25"/>
        <v/>
      </c>
      <c r="H442" s="3" t="str">
        <f>IF(D442,VLOOKUP(A442,des!B:Q,12,FALSE),"")</f>
        <v/>
      </c>
      <c r="I442" s="3" t="b">
        <f t="shared" si="26"/>
        <v>0</v>
      </c>
      <c r="J442" s="3" t="str">
        <f t="shared" si="27"/>
        <v/>
      </c>
    </row>
    <row r="443" spans="1:10" x14ac:dyDescent="0.2">
      <c r="A443" t="s">
        <v>5153</v>
      </c>
      <c r="B443" t="s">
        <v>5154</v>
      </c>
      <c r="C443" t="s">
        <v>5154</v>
      </c>
      <c r="D443" s="3" t="b">
        <f>NOT(ISNA(VLOOKUP(A443,des!B:B,1,FALSE)))</f>
        <v>0</v>
      </c>
      <c r="E443" s="3" t="str">
        <f>IF(D443,VLOOKUP(A443,des!B:Q,11,FALSE),"")</f>
        <v/>
      </c>
      <c r="F443" s="3" t="b">
        <f t="shared" si="24"/>
        <v>0</v>
      </c>
      <c r="G443" s="3" t="str">
        <f t="shared" si="25"/>
        <v/>
      </c>
      <c r="H443" s="3" t="str">
        <f>IF(D443,VLOOKUP(A443,des!B:Q,12,FALSE),"")</f>
        <v/>
      </c>
      <c r="I443" s="3" t="b">
        <f t="shared" si="26"/>
        <v>0</v>
      </c>
      <c r="J443" s="3" t="str">
        <f t="shared" si="27"/>
        <v/>
      </c>
    </row>
    <row r="444" spans="1:10" x14ac:dyDescent="0.2">
      <c r="A444" t="s">
        <v>5155</v>
      </c>
      <c r="B444" t="s">
        <v>5156</v>
      </c>
      <c r="C444" t="s">
        <v>5156</v>
      </c>
      <c r="D444" s="3" t="b">
        <f>NOT(ISNA(VLOOKUP(A444,des!B:B,1,FALSE)))</f>
        <v>0</v>
      </c>
      <c r="E444" s="3" t="str">
        <f>IF(D444,VLOOKUP(A444,des!B:Q,11,FALSE),"")</f>
        <v/>
      </c>
      <c r="F444" s="3" t="b">
        <f t="shared" si="24"/>
        <v>0</v>
      </c>
      <c r="G444" s="3" t="str">
        <f t="shared" si="25"/>
        <v/>
      </c>
      <c r="H444" s="3" t="str">
        <f>IF(D444,VLOOKUP(A444,des!B:Q,12,FALSE),"")</f>
        <v/>
      </c>
      <c r="I444" s="3" t="b">
        <f t="shared" si="26"/>
        <v>0</v>
      </c>
      <c r="J444" s="3" t="str">
        <f t="shared" si="27"/>
        <v/>
      </c>
    </row>
    <row r="445" spans="1:10" x14ac:dyDescent="0.2">
      <c r="A445" t="s">
        <v>5157</v>
      </c>
      <c r="B445" t="s">
        <v>5158</v>
      </c>
      <c r="C445" t="s">
        <v>5158</v>
      </c>
      <c r="D445" s="3" t="b">
        <f>NOT(ISNA(VLOOKUP(A445,des!B:B,1,FALSE)))</f>
        <v>0</v>
      </c>
      <c r="E445" s="3" t="str">
        <f>IF(D445,VLOOKUP(A445,des!B:Q,11,FALSE),"")</f>
        <v/>
      </c>
      <c r="F445" s="3" t="b">
        <f t="shared" si="24"/>
        <v>0</v>
      </c>
      <c r="G445" s="3" t="str">
        <f t="shared" si="25"/>
        <v/>
      </c>
      <c r="H445" s="3" t="str">
        <f>IF(D445,VLOOKUP(A445,des!B:Q,12,FALSE),"")</f>
        <v/>
      </c>
      <c r="I445" s="3" t="b">
        <f t="shared" si="26"/>
        <v>0</v>
      </c>
      <c r="J445" s="3" t="str">
        <f t="shared" si="27"/>
        <v/>
      </c>
    </row>
    <row r="446" spans="1:10" x14ac:dyDescent="0.2">
      <c r="A446" t="s">
        <v>5159</v>
      </c>
      <c r="B446" t="s">
        <v>5160</v>
      </c>
      <c r="C446" t="s">
        <v>5160</v>
      </c>
      <c r="D446" s="3" t="b">
        <f>NOT(ISNA(VLOOKUP(A446,des!B:B,1,FALSE)))</f>
        <v>0</v>
      </c>
      <c r="E446" s="3" t="str">
        <f>IF(D446,VLOOKUP(A446,des!B:Q,11,FALSE),"")</f>
        <v/>
      </c>
      <c r="F446" s="3" t="b">
        <f t="shared" si="24"/>
        <v>0</v>
      </c>
      <c r="G446" s="3" t="str">
        <f t="shared" si="25"/>
        <v/>
      </c>
      <c r="H446" s="3" t="str">
        <f>IF(D446,VLOOKUP(A446,des!B:Q,12,FALSE),"")</f>
        <v/>
      </c>
      <c r="I446" s="3" t="b">
        <f t="shared" si="26"/>
        <v>0</v>
      </c>
      <c r="J446" s="3" t="str">
        <f t="shared" si="27"/>
        <v/>
      </c>
    </row>
    <row r="447" spans="1:10" x14ac:dyDescent="0.2">
      <c r="A447" t="s">
        <v>5161</v>
      </c>
      <c r="B447" t="s">
        <v>5162</v>
      </c>
      <c r="C447" t="s">
        <v>5162</v>
      </c>
      <c r="D447" s="3" t="b">
        <f>NOT(ISNA(VLOOKUP(A447,des!B:B,1,FALSE)))</f>
        <v>0</v>
      </c>
      <c r="E447" s="3" t="str">
        <f>IF(D447,VLOOKUP(A447,des!B:Q,11,FALSE),"")</f>
        <v/>
      </c>
      <c r="F447" s="3" t="b">
        <f t="shared" si="24"/>
        <v>0</v>
      </c>
      <c r="G447" s="3" t="str">
        <f t="shared" si="25"/>
        <v/>
      </c>
      <c r="H447" s="3" t="str">
        <f>IF(D447,VLOOKUP(A447,des!B:Q,12,FALSE),"")</f>
        <v/>
      </c>
      <c r="I447" s="3" t="b">
        <f t="shared" si="26"/>
        <v>0</v>
      </c>
      <c r="J447" s="3" t="str">
        <f t="shared" si="27"/>
        <v/>
      </c>
    </row>
    <row r="448" spans="1:10" x14ac:dyDescent="0.2">
      <c r="A448" t="s">
        <v>5163</v>
      </c>
      <c r="B448" t="s">
        <v>5164</v>
      </c>
      <c r="C448" t="s">
        <v>5164</v>
      </c>
      <c r="D448" s="3" t="b">
        <f>NOT(ISNA(VLOOKUP(A448,des!B:B,1,FALSE)))</f>
        <v>0</v>
      </c>
      <c r="E448" s="3" t="str">
        <f>IF(D448,VLOOKUP(A448,des!B:Q,11,FALSE),"")</f>
        <v/>
      </c>
      <c r="F448" s="3" t="b">
        <f t="shared" si="24"/>
        <v>0</v>
      </c>
      <c r="G448" s="3" t="str">
        <f t="shared" si="25"/>
        <v/>
      </c>
      <c r="H448" s="3" t="str">
        <f>IF(D448,VLOOKUP(A448,des!B:Q,12,FALSE),"")</f>
        <v/>
      </c>
      <c r="I448" s="3" t="b">
        <f t="shared" si="26"/>
        <v>0</v>
      </c>
      <c r="J448" s="3" t="str">
        <f t="shared" si="27"/>
        <v/>
      </c>
    </row>
    <row r="449" spans="1:10" x14ac:dyDescent="0.2">
      <c r="A449" t="s">
        <v>5165</v>
      </c>
      <c r="B449" t="s">
        <v>5166</v>
      </c>
      <c r="C449" t="s">
        <v>5166</v>
      </c>
      <c r="D449" s="3" t="b">
        <f>NOT(ISNA(VLOOKUP(A449,des!B:B,1,FALSE)))</f>
        <v>0</v>
      </c>
      <c r="E449" s="3" t="str">
        <f>IF(D449,VLOOKUP(A449,des!B:Q,11,FALSE),"")</f>
        <v/>
      </c>
      <c r="F449" s="3" t="b">
        <f t="shared" si="24"/>
        <v>0</v>
      </c>
      <c r="G449" s="3" t="str">
        <f t="shared" si="25"/>
        <v/>
      </c>
      <c r="H449" s="3" t="str">
        <f>IF(D449,VLOOKUP(A449,des!B:Q,12,FALSE),"")</f>
        <v/>
      </c>
      <c r="I449" s="3" t="b">
        <f t="shared" si="26"/>
        <v>0</v>
      </c>
      <c r="J449" s="3" t="str">
        <f t="shared" si="27"/>
        <v/>
      </c>
    </row>
    <row r="450" spans="1:10" x14ac:dyDescent="0.2">
      <c r="A450" t="s">
        <v>5167</v>
      </c>
      <c r="B450" t="s">
        <v>5168</v>
      </c>
      <c r="C450" t="s">
        <v>5168</v>
      </c>
      <c r="D450" s="3" t="b">
        <f>NOT(ISNA(VLOOKUP(A450,des!B:B,1,FALSE)))</f>
        <v>0</v>
      </c>
      <c r="E450" s="3" t="str">
        <f>IF(D450,VLOOKUP(A450,des!B:Q,11,FALSE),"")</f>
        <v/>
      </c>
      <c r="F450" s="3" t="b">
        <f t="shared" si="24"/>
        <v>0</v>
      </c>
      <c r="G450" s="3" t="str">
        <f t="shared" si="25"/>
        <v/>
      </c>
      <c r="H450" s="3" t="str">
        <f>IF(D450,VLOOKUP(A450,des!B:Q,12,FALSE),"")</f>
        <v/>
      </c>
      <c r="I450" s="3" t="b">
        <f t="shared" si="26"/>
        <v>0</v>
      </c>
      <c r="J450" s="3" t="str">
        <f t="shared" si="27"/>
        <v/>
      </c>
    </row>
    <row r="451" spans="1:10" x14ac:dyDescent="0.2">
      <c r="A451" t="s">
        <v>5169</v>
      </c>
      <c r="B451" t="s">
        <v>5170</v>
      </c>
      <c r="C451" t="s">
        <v>5170</v>
      </c>
      <c r="D451" s="3" t="b">
        <f>NOT(ISNA(VLOOKUP(A451,des!B:B,1,FALSE)))</f>
        <v>0</v>
      </c>
      <c r="E451" s="3" t="str">
        <f>IF(D451,VLOOKUP(A451,des!B:Q,11,FALSE),"")</f>
        <v/>
      </c>
      <c r="F451" s="3" t="b">
        <f t="shared" si="24"/>
        <v>0</v>
      </c>
      <c r="G451" s="3" t="str">
        <f t="shared" si="25"/>
        <v/>
      </c>
      <c r="H451" s="3" t="str">
        <f>IF(D451,VLOOKUP(A451,des!B:Q,12,FALSE),"")</f>
        <v/>
      </c>
      <c r="I451" s="3" t="b">
        <f t="shared" si="26"/>
        <v>0</v>
      </c>
      <c r="J451" s="3" t="str">
        <f t="shared" si="27"/>
        <v/>
      </c>
    </row>
    <row r="452" spans="1:10" x14ac:dyDescent="0.2">
      <c r="A452" t="s">
        <v>1037</v>
      </c>
      <c r="B452" t="s">
        <v>5171</v>
      </c>
      <c r="C452" t="s">
        <v>5172</v>
      </c>
      <c r="D452" s="3" t="b">
        <f>NOT(ISNA(VLOOKUP(A452,des!B:B,1,FALSE)))</f>
        <v>1</v>
      </c>
      <c r="E452" s="3" t="str">
        <f>IF(D452,VLOOKUP(A452,des!B:Q,11,FALSE),"")</f>
        <v>default</v>
      </c>
      <c r="F452" s="3" t="b">
        <f t="shared" si="24"/>
        <v>1</v>
      </c>
      <c r="G452" s="3" t="str">
        <f t="shared" si="25"/>
        <v>dhis_api --api-version=27 --api-request='dataElements/GcRzw3e2xeU/name' --content-json --request PATCH --data "{\"name\": \"default\"}"</v>
      </c>
      <c r="H452" s="3" t="str">
        <f>IF(D452,VLOOKUP(A452,des!B:Q,12,FALSE),"")</f>
        <v>bjDvmb4bfuf</v>
      </c>
      <c r="I452" s="3" t="b">
        <f t="shared" si="26"/>
        <v>1</v>
      </c>
      <c r="J452" s="3" t="str">
        <f t="shared" si="27"/>
        <v>dhis_api --api-version=27 --api-request='dataElements/GcRzw3e2xeU/shortName' --content-json --request PATCH --data "{\"shortName\": \"bjDvmb4bfuf\"}"</v>
      </c>
    </row>
    <row r="453" spans="1:10" x14ac:dyDescent="0.2">
      <c r="A453" t="s">
        <v>5173</v>
      </c>
      <c r="B453" t="s">
        <v>5174</v>
      </c>
      <c r="C453" t="s">
        <v>5175</v>
      </c>
      <c r="D453" s="3" t="b">
        <f>NOT(ISNA(VLOOKUP(A453,des!B:B,1,FALSE)))</f>
        <v>0</v>
      </c>
      <c r="E453" s="3" t="str">
        <f>IF(D453,VLOOKUP(A453,des!B:Q,11,FALSE),"")</f>
        <v/>
      </c>
      <c r="F453" s="3" t="b">
        <f t="shared" ref="F453:F516" si="28">IF(D453,IF(E453&lt;&gt;B453,TRUE,FALSE),FALSE)</f>
        <v>0</v>
      </c>
      <c r="G453" s="3" t="str">
        <f t="shared" si="25"/>
        <v/>
      </c>
      <c r="H453" s="3" t="str">
        <f>IF(D453,VLOOKUP(A453,des!B:Q,12,FALSE),"")</f>
        <v/>
      </c>
      <c r="I453" s="3" t="b">
        <f t="shared" si="26"/>
        <v>0</v>
      </c>
      <c r="J453" s="3" t="str">
        <f t="shared" si="27"/>
        <v/>
      </c>
    </row>
    <row r="454" spans="1:10" x14ac:dyDescent="0.2">
      <c r="A454" t="s">
        <v>5176</v>
      </c>
      <c r="B454" t="s">
        <v>5177</v>
      </c>
      <c r="C454" t="s">
        <v>5178</v>
      </c>
      <c r="D454" s="3" t="b">
        <f>NOT(ISNA(VLOOKUP(A454,des!B:B,1,FALSE)))</f>
        <v>0</v>
      </c>
      <c r="E454" s="3" t="str">
        <f>IF(D454,VLOOKUP(A454,des!B:Q,11,FALSE),"")</f>
        <v/>
      </c>
      <c r="F454" s="3" t="b">
        <f t="shared" si="28"/>
        <v>0</v>
      </c>
      <c r="G454" s="3" t="str">
        <f t="shared" ref="G454:G517" si="29">IF(F454,CONCATENATE($A$1,A454,$B$1,E454,$C$1),"")</f>
        <v/>
      </c>
      <c r="H454" s="3" t="str">
        <f>IF(D454,VLOOKUP(A454,des!B:Q,12,FALSE),"")</f>
        <v/>
      </c>
      <c r="I454" s="3" t="b">
        <f t="shared" ref="I454:I517" si="30">IF(D454,IF(H454&lt;&gt;C454,TRUE,FALSE),FALSE)</f>
        <v>0</v>
      </c>
      <c r="J454" s="3" t="str">
        <f t="shared" ref="J454:J517" si="31">IF(I454,CONCATENATE($A$2,A454,$B$2,H454,$C$2),"")</f>
        <v/>
      </c>
    </row>
    <row r="455" spans="1:10" x14ac:dyDescent="0.2">
      <c r="A455" t="s">
        <v>1038</v>
      </c>
      <c r="B455" t="s">
        <v>5179</v>
      </c>
      <c r="C455" t="s">
        <v>5180</v>
      </c>
      <c r="D455" s="3" t="b">
        <f>NOT(ISNA(VLOOKUP(A455,des!B:B,1,FALSE)))</f>
        <v>1</v>
      </c>
      <c r="E455" s="3" t="str">
        <f>IF(D455,VLOOKUP(A455,des!B:Q,11,FALSE),"")</f>
        <v>default</v>
      </c>
      <c r="F455" s="3" t="b">
        <f t="shared" si="28"/>
        <v>1</v>
      </c>
      <c r="G455" s="3" t="str">
        <f t="shared" si="29"/>
        <v>dhis_api --api-version=27 --api-request='dataElements/zy5VZks8MHH/name' --content-json --request PATCH --data "{\"name\": \"default\"}"</v>
      </c>
      <c r="H455" s="3" t="str">
        <f>IF(D455,VLOOKUP(A455,des!B:Q,12,FALSE),"")</f>
        <v>bjDvmb4bfuf</v>
      </c>
      <c r="I455" s="3" t="b">
        <f t="shared" si="30"/>
        <v>1</v>
      </c>
      <c r="J455" s="3" t="str">
        <f t="shared" si="31"/>
        <v>dhis_api --api-version=27 --api-request='dataElements/zy5VZks8MHH/shortName' --content-json --request PATCH --data "{\"shortName\": \"bjDvmb4bfuf\"}"</v>
      </c>
    </row>
    <row r="456" spans="1:10" x14ac:dyDescent="0.2">
      <c r="A456" t="s">
        <v>1039</v>
      </c>
      <c r="B456" t="s">
        <v>5181</v>
      </c>
      <c r="C456" t="s">
        <v>5182</v>
      </c>
      <c r="D456" s="3" t="b">
        <f>NOT(ISNA(VLOOKUP(A456,des!B:B,1,FALSE)))</f>
        <v>1</v>
      </c>
      <c r="E456" s="3" t="str">
        <f>IF(D456,VLOOKUP(A456,des!B:Q,11,FALSE),"")</f>
        <v>default</v>
      </c>
      <c r="F456" s="3" t="b">
        <f t="shared" si="28"/>
        <v>1</v>
      </c>
      <c r="G456" s="3" t="str">
        <f t="shared" si="29"/>
        <v>dhis_api --api-version=27 --api-request='dataElements/VgfqHmko2Fk/name' --content-json --request PATCH --data "{\"name\": \"default\"}"</v>
      </c>
      <c r="H456" s="3" t="str">
        <f>IF(D456,VLOOKUP(A456,des!B:Q,12,FALSE),"")</f>
        <v>bjDvmb4bfuf</v>
      </c>
      <c r="I456" s="3" t="b">
        <f t="shared" si="30"/>
        <v>1</v>
      </c>
      <c r="J456" s="3" t="str">
        <f t="shared" si="31"/>
        <v>dhis_api --api-version=27 --api-request='dataElements/VgfqHmko2Fk/shortName' --content-json --request PATCH --data "{\"shortName\": \"bjDvmb4bfuf\"}"</v>
      </c>
    </row>
    <row r="457" spans="1:10" x14ac:dyDescent="0.2">
      <c r="A457" t="s">
        <v>5183</v>
      </c>
      <c r="B457" t="s">
        <v>5184</v>
      </c>
      <c r="C457" t="s">
        <v>5185</v>
      </c>
      <c r="D457" s="3" t="b">
        <f>NOT(ISNA(VLOOKUP(A457,des!B:B,1,FALSE)))</f>
        <v>0</v>
      </c>
      <c r="E457" s="3" t="str">
        <f>IF(D457,VLOOKUP(A457,des!B:Q,11,FALSE),"")</f>
        <v/>
      </c>
      <c r="F457" s="3" t="b">
        <f t="shared" si="28"/>
        <v>0</v>
      </c>
      <c r="G457" s="3" t="str">
        <f t="shared" si="29"/>
        <v/>
      </c>
      <c r="H457" s="3" t="str">
        <f>IF(D457,VLOOKUP(A457,des!B:Q,12,FALSE),"")</f>
        <v/>
      </c>
      <c r="I457" s="3" t="b">
        <f t="shared" si="30"/>
        <v>0</v>
      </c>
      <c r="J457" s="3" t="str">
        <f t="shared" si="31"/>
        <v/>
      </c>
    </row>
    <row r="458" spans="1:10" x14ac:dyDescent="0.2">
      <c r="A458" t="s">
        <v>5186</v>
      </c>
      <c r="B458" t="s">
        <v>5187</v>
      </c>
      <c r="C458" t="s">
        <v>5188</v>
      </c>
      <c r="D458" s="3" t="b">
        <f>NOT(ISNA(VLOOKUP(A458,des!B:B,1,FALSE)))</f>
        <v>0</v>
      </c>
      <c r="E458" s="3" t="str">
        <f>IF(D458,VLOOKUP(A458,des!B:Q,11,FALSE),"")</f>
        <v/>
      </c>
      <c r="F458" s="3" t="b">
        <f t="shared" si="28"/>
        <v>0</v>
      </c>
      <c r="G458" s="3" t="str">
        <f t="shared" si="29"/>
        <v/>
      </c>
      <c r="H458" s="3" t="str">
        <f>IF(D458,VLOOKUP(A458,des!B:Q,12,FALSE),"")</f>
        <v/>
      </c>
      <c r="I458" s="3" t="b">
        <f t="shared" si="30"/>
        <v>0</v>
      </c>
      <c r="J458" s="3" t="str">
        <f t="shared" si="31"/>
        <v/>
      </c>
    </row>
    <row r="459" spans="1:10" x14ac:dyDescent="0.2">
      <c r="A459" t="s">
        <v>1040</v>
      </c>
      <c r="B459" t="s">
        <v>5189</v>
      </c>
      <c r="C459" t="s">
        <v>5190</v>
      </c>
      <c r="D459" s="3" t="b">
        <f>NOT(ISNA(VLOOKUP(A459,des!B:B,1,FALSE)))</f>
        <v>1</v>
      </c>
      <c r="E459" s="3" t="str">
        <f>IF(D459,VLOOKUP(A459,des!B:Q,11,FALSE),"")</f>
        <v>default</v>
      </c>
      <c r="F459" s="3" t="b">
        <f t="shared" si="28"/>
        <v>1</v>
      </c>
      <c r="G459" s="3" t="str">
        <f t="shared" si="29"/>
        <v>dhis_api --api-version=27 --api-request='dataElements/xUNdjloXknf/name' --content-json --request PATCH --data "{\"name\": \"default\"}"</v>
      </c>
      <c r="H459" s="3" t="str">
        <f>IF(D459,VLOOKUP(A459,des!B:Q,12,FALSE),"")</f>
        <v>bjDvmb4bfuf</v>
      </c>
      <c r="I459" s="3" t="b">
        <f t="shared" si="30"/>
        <v>1</v>
      </c>
      <c r="J459" s="3" t="str">
        <f t="shared" si="31"/>
        <v>dhis_api --api-version=27 --api-request='dataElements/xUNdjloXknf/shortName' --content-json --request PATCH --data "{\"shortName\": \"bjDvmb4bfuf\"}"</v>
      </c>
    </row>
    <row r="460" spans="1:10" x14ac:dyDescent="0.2">
      <c r="A460" t="s">
        <v>1041</v>
      </c>
      <c r="B460" t="s">
        <v>5191</v>
      </c>
      <c r="C460" t="s">
        <v>5192</v>
      </c>
      <c r="D460" s="3" t="b">
        <f>NOT(ISNA(VLOOKUP(A460,des!B:B,1,FALSE)))</f>
        <v>1</v>
      </c>
      <c r="E460" s="3" t="str">
        <f>IF(D460,VLOOKUP(A460,des!B:Q,11,FALSE),"")</f>
        <v>Age (&lt;18, 18+)</v>
      </c>
      <c r="F460" s="3" t="b">
        <f t="shared" si="28"/>
        <v>1</v>
      </c>
      <c r="G460" s="3" t="str">
        <f t="shared" si="29"/>
        <v>dhis_api --api-version=27 --api-request='dataElements/iVAzpmHjaBq/name' --content-json --request PATCH --data "{\"name\": \"Age (&lt;18, 18+)\"}"</v>
      </c>
      <c r="H460" s="3" t="str">
        <f>IF(D460,VLOOKUP(A460,des!B:Q,12,FALSE),"")</f>
        <v>WQSlrtjlNHt</v>
      </c>
      <c r="I460" s="3" t="b">
        <f t="shared" si="30"/>
        <v>1</v>
      </c>
      <c r="J460" s="3" t="str">
        <f t="shared" si="31"/>
        <v>dhis_api --api-version=27 --api-request='dataElements/iVAzpmHjaBq/shortName' --content-json --request PATCH --data "{\"shortName\": \"WQSlrtjlNHt\"}"</v>
      </c>
    </row>
    <row r="461" spans="1:10" x14ac:dyDescent="0.2">
      <c r="A461" t="s">
        <v>1042</v>
      </c>
      <c r="B461" t="s">
        <v>5193</v>
      </c>
      <c r="C461" t="s">
        <v>5194</v>
      </c>
      <c r="D461" s="3" t="b">
        <f>NOT(ISNA(VLOOKUP(A461,des!B:B,1,FALSE)))</f>
        <v>1</v>
      </c>
      <c r="E461" s="3" t="str">
        <f>IF(D461,VLOOKUP(A461,des!B:Q,11,FALSE),"")</f>
        <v>Age (&lt;18, 18+)</v>
      </c>
      <c r="F461" s="3" t="b">
        <f t="shared" si="28"/>
        <v>1</v>
      </c>
      <c r="G461" s="3" t="str">
        <f t="shared" si="29"/>
        <v>dhis_api --api-version=27 --api-request='dataElements/k4wuj6GU96r/name' --content-json --request PATCH --data "{\"name\": \"Age (&lt;18, 18+)\"}"</v>
      </c>
      <c r="H461" s="3" t="str">
        <f>IF(D461,VLOOKUP(A461,des!B:Q,12,FALSE),"")</f>
        <v>WQSlrtjlNHt</v>
      </c>
      <c r="I461" s="3" t="b">
        <f t="shared" si="30"/>
        <v>1</v>
      </c>
      <c r="J461" s="3" t="str">
        <f t="shared" si="31"/>
        <v>dhis_api --api-version=27 --api-request='dataElements/k4wuj6GU96r/shortName' --content-json --request PATCH --data "{\"shortName\": \"WQSlrtjlNHt\"}"</v>
      </c>
    </row>
    <row r="462" spans="1:10" x14ac:dyDescent="0.2">
      <c r="A462" t="s">
        <v>1043</v>
      </c>
      <c r="B462" t="s">
        <v>5195</v>
      </c>
      <c r="C462" t="s">
        <v>5196</v>
      </c>
      <c r="D462" s="3" t="b">
        <f>NOT(ISNA(VLOOKUP(A462,des!B:B,1,FALSE)))</f>
        <v>1</v>
      </c>
      <c r="E462" s="3" t="str">
        <f>IF(D462,VLOOKUP(A462,des!B:Q,11,FALSE),"")</f>
        <v>Age (0-18+, 6)</v>
      </c>
      <c r="F462" s="3" t="b">
        <f t="shared" si="28"/>
        <v>1</v>
      </c>
      <c r="G462" s="3" t="str">
        <f t="shared" si="29"/>
        <v>dhis_api --api-version=27 --api-request='dataElements/xU0Ita8LW7w/name' --content-json --request PATCH --data "{\"name\": \"Age (0-18+, 6)\"}"</v>
      </c>
      <c r="H462" s="3" t="str">
        <f>IF(D462,VLOOKUP(A462,des!B:Q,12,FALSE),"")</f>
        <v>x3cKmI3fUh2</v>
      </c>
      <c r="I462" s="3" t="b">
        <f t="shared" si="30"/>
        <v>1</v>
      </c>
      <c r="J462" s="3" t="str">
        <f t="shared" si="31"/>
        <v>dhis_api --api-version=27 --api-request='dataElements/xU0Ita8LW7w/shortName' --content-json --request PATCH --data "{\"shortName\": \"x3cKmI3fUh2\"}"</v>
      </c>
    </row>
    <row r="463" spans="1:10" x14ac:dyDescent="0.2">
      <c r="A463" t="s">
        <v>5197</v>
      </c>
      <c r="B463" t="s">
        <v>5198</v>
      </c>
      <c r="C463" t="s">
        <v>5199</v>
      </c>
      <c r="D463" s="3" t="b">
        <f>NOT(ISNA(VLOOKUP(A463,des!B:B,1,FALSE)))</f>
        <v>0</v>
      </c>
      <c r="E463" s="3" t="str">
        <f>IF(D463,VLOOKUP(A463,des!B:Q,11,FALSE),"")</f>
        <v/>
      </c>
      <c r="F463" s="3" t="b">
        <f t="shared" si="28"/>
        <v>0</v>
      </c>
      <c r="G463" s="3" t="str">
        <f t="shared" si="29"/>
        <v/>
      </c>
      <c r="H463" s="3" t="str">
        <f>IF(D463,VLOOKUP(A463,des!B:Q,12,FALSE),"")</f>
        <v/>
      </c>
      <c r="I463" s="3" t="b">
        <f t="shared" si="30"/>
        <v>0</v>
      </c>
      <c r="J463" s="3" t="str">
        <f t="shared" si="31"/>
        <v/>
      </c>
    </row>
    <row r="464" spans="1:10" x14ac:dyDescent="0.2">
      <c r="A464" t="s">
        <v>5200</v>
      </c>
      <c r="B464" t="s">
        <v>5201</v>
      </c>
      <c r="C464" t="s">
        <v>5202</v>
      </c>
      <c r="D464" s="3" t="b">
        <f>NOT(ISNA(VLOOKUP(A464,des!B:B,1,FALSE)))</f>
        <v>0</v>
      </c>
      <c r="E464" s="3" t="str">
        <f>IF(D464,VLOOKUP(A464,des!B:Q,11,FALSE),"")</f>
        <v/>
      </c>
      <c r="F464" s="3" t="b">
        <f t="shared" si="28"/>
        <v>0</v>
      </c>
      <c r="G464" s="3" t="str">
        <f t="shared" si="29"/>
        <v/>
      </c>
      <c r="H464" s="3" t="str">
        <f>IF(D464,VLOOKUP(A464,des!B:Q,12,FALSE),"")</f>
        <v/>
      </c>
      <c r="I464" s="3" t="b">
        <f t="shared" si="30"/>
        <v>0</v>
      </c>
      <c r="J464" s="3" t="str">
        <f t="shared" si="31"/>
        <v/>
      </c>
    </row>
    <row r="465" spans="1:10" x14ac:dyDescent="0.2">
      <c r="A465" t="s">
        <v>1044</v>
      </c>
      <c r="B465" t="s">
        <v>5203</v>
      </c>
      <c r="C465" t="s">
        <v>5204</v>
      </c>
      <c r="D465" s="3" t="b">
        <f>NOT(ISNA(VLOOKUP(A465,des!B:B,1,FALSE)))</f>
        <v>1</v>
      </c>
      <c r="E465" s="3" t="str">
        <f>IF(D465,VLOOKUP(A465,des!B:Q,11,FALSE),"")</f>
        <v>Age (0-18+, 6)</v>
      </c>
      <c r="F465" s="3" t="b">
        <f t="shared" si="28"/>
        <v>1</v>
      </c>
      <c r="G465" s="3" t="str">
        <f t="shared" si="29"/>
        <v>dhis_api --api-version=27 --api-request='dataElements/XNQQH7DG6Mh/name' --content-json --request PATCH --data "{\"name\": \"Age (0-18+, 6)\"}"</v>
      </c>
      <c r="H465" s="3" t="str">
        <f>IF(D465,VLOOKUP(A465,des!B:Q,12,FALSE),"")</f>
        <v>x3cKmI3fUh2</v>
      </c>
      <c r="I465" s="3" t="b">
        <f t="shared" si="30"/>
        <v>1</v>
      </c>
      <c r="J465" s="3" t="str">
        <f t="shared" si="31"/>
        <v>dhis_api --api-version=27 --api-request='dataElements/XNQQH7DG6Mh/shortName' --content-json --request PATCH --data "{\"shortName\": \"x3cKmI3fUh2\"}"</v>
      </c>
    </row>
    <row r="466" spans="1:10" x14ac:dyDescent="0.2">
      <c r="A466" t="s">
        <v>1045</v>
      </c>
      <c r="B466" t="s">
        <v>5205</v>
      </c>
      <c r="C466" t="s">
        <v>5206</v>
      </c>
      <c r="D466" s="3" t="b">
        <f>NOT(ISNA(VLOOKUP(A466,des!B:B,1,FALSE)))</f>
        <v>1</v>
      </c>
      <c r="E466" s="3" t="str">
        <f>IF(D466,VLOOKUP(A466,des!B:Q,11,FALSE),"")</f>
        <v>default</v>
      </c>
      <c r="F466" s="3" t="b">
        <f t="shared" si="28"/>
        <v>1</v>
      </c>
      <c r="G466" s="3" t="str">
        <f t="shared" si="29"/>
        <v>dhis_api --api-version=27 --api-request='dataElements/nW6cNcDKQ35/name' --content-json --request PATCH --data "{\"name\": \"default\"}"</v>
      </c>
      <c r="H466" s="3" t="str">
        <f>IF(D466,VLOOKUP(A466,des!B:Q,12,FALSE),"")</f>
        <v>bjDvmb4bfuf</v>
      </c>
      <c r="I466" s="3" t="b">
        <f t="shared" si="30"/>
        <v>1</v>
      </c>
      <c r="J466" s="3" t="str">
        <f t="shared" si="31"/>
        <v>dhis_api --api-version=27 --api-request='dataElements/nW6cNcDKQ35/shortName' --content-json --request PATCH --data "{\"shortName\": \"bjDvmb4bfuf\"}"</v>
      </c>
    </row>
    <row r="467" spans="1:10" x14ac:dyDescent="0.2">
      <c r="A467" t="s">
        <v>1046</v>
      </c>
      <c r="B467" t="s">
        <v>5207</v>
      </c>
      <c r="C467" t="s">
        <v>5208</v>
      </c>
      <c r="D467" s="3" t="b">
        <f>NOT(ISNA(VLOOKUP(A467,des!B:B,1,FALSE)))</f>
        <v>1</v>
      </c>
      <c r="E467" s="3" t="str">
        <f>IF(D467,VLOOKUP(A467,des!B:Q,11,FALSE),"")</f>
        <v>default</v>
      </c>
      <c r="F467" s="3" t="b">
        <f t="shared" si="28"/>
        <v>1</v>
      </c>
      <c r="G467" s="3" t="str">
        <f t="shared" si="29"/>
        <v>dhis_api --api-version=27 --api-request='dataElements/g23b3MTRntW/name' --content-json --request PATCH --data "{\"name\": \"default\"}"</v>
      </c>
      <c r="H467" s="3" t="str">
        <f>IF(D467,VLOOKUP(A467,des!B:Q,12,FALSE),"")</f>
        <v>bjDvmb4bfuf</v>
      </c>
      <c r="I467" s="3" t="b">
        <f t="shared" si="30"/>
        <v>1</v>
      </c>
      <c r="J467" s="3" t="str">
        <f t="shared" si="31"/>
        <v>dhis_api --api-version=27 --api-request='dataElements/g23b3MTRntW/shortName' --content-json --request PATCH --data "{\"shortName\": \"bjDvmb4bfuf\"}"</v>
      </c>
    </row>
    <row r="468" spans="1:10" x14ac:dyDescent="0.2">
      <c r="A468" t="s">
        <v>1047</v>
      </c>
      <c r="B468" t="s">
        <v>5209</v>
      </c>
      <c r="C468" t="s">
        <v>5210</v>
      </c>
      <c r="D468" s="3" t="b">
        <f>NOT(ISNA(VLOOKUP(A468,des!B:B,1,FALSE)))</f>
        <v>1</v>
      </c>
      <c r="E468" s="3" t="str">
        <f>IF(D468,VLOOKUP(A468,des!B:Q,11,FALSE),"")</f>
        <v>default</v>
      </c>
      <c r="F468" s="3" t="b">
        <f t="shared" si="28"/>
        <v>1</v>
      </c>
      <c r="G468" s="3" t="str">
        <f t="shared" si="29"/>
        <v>dhis_api --api-version=27 --api-request='dataElements/Zv6JY2awlXA/name' --content-json --request PATCH --data "{\"name\": \"default\"}"</v>
      </c>
      <c r="H468" s="3" t="str">
        <f>IF(D468,VLOOKUP(A468,des!B:Q,12,FALSE),"")</f>
        <v>bjDvmb4bfuf</v>
      </c>
      <c r="I468" s="3" t="b">
        <f t="shared" si="30"/>
        <v>1</v>
      </c>
      <c r="J468" s="3" t="str">
        <f t="shared" si="31"/>
        <v>dhis_api --api-version=27 --api-request='dataElements/Zv6JY2awlXA/shortName' --content-json --request PATCH --data "{\"shortName\": \"bjDvmb4bfuf\"}"</v>
      </c>
    </row>
    <row r="469" spans="1:10" x14ac:dyDescent="0.2">
      <c r="A469" t="s">
        <v>1048</v>
      </c>
      <c r="B469" t="s">
        <v>5211</v>
      </c>
      <c r="C469" t="s">
        <v>5212</v>
      </c>
      <c r="D469" s="3" t="b">
        <f>NOT(ISNA(VLOOKUP(A469,des!B:B,1,FALSE)))</f>
        <v>1</v>
      </c>
      <c r="E469" s="3" t="str">
        <f>IF(D469,VLOOKUP(A469,des!B:Q,11,FALSE),"")</f>
        <v>Pregnancy Status</v>
      </c>
      <c r="F469" s="3" t="b">
        <f t="shared" si="28"/>
        <v>1</v>
      </c>
      <c r="G469" s="3" t="str">
        <f t="shared" si="29"/>
        <v>dhis_api --api-version=27 --api-request='dataElements/mjDeVwwUDlM/name' --content-json --request PATCH --data "{\"name\": \"Pregnancy Status\"}"</v>
      </c>
      <c r="H469" s="3" t="str">
        <f>IF(D469,VLOOKUP(A469,des!B:Q,12,FALSE),"")</f>
        <v>j8BsL8g84TG</v>
      </c>
      <c r="I469" s="3" t="b">
        <f t="shared" si="30"/>
        <v>1</v>
      </c>
      <c r="J469" s="3" t="str">
        <f t="shared" si="31"/>
        <v>dhis_api --api-version=27 --api-request='dataElements/mjDeVwwUDlM/shortName' --content-json --request PATCH --data "{\"shortName\": \"j8BsL8g84TG\"}"</v>
      </c>
    </row>
    <row r="470" spans="1:10" x14ac:dyDescent="0.2">
      <c r="A470" t="s">
        <v>1049</v>
      </c>
      <c r="B470" t="s">
        <v>5213</v>
      </c>
      <c r="C470" t="s">
        <v>5214</v>
      </c>
      <c r="D470" s="3" t="b">
        <f>NOT(ISNA(VLOOKUP(A470,des!B:B,1,FALSE)))</f>
        <v>1</v>
      </c>
      <c r="E470" s="3" t="str">
        <f>IF(D470,VLOOKUP(A470,des!B:Q,11,FALSE),"")</f>
        <v>Pregnancy Status</v>
      </c>
      <c r="F470" s="3" t="b">
        <f t="shared" si="28"/>
        <v>1</v>
      </c>
      <c r="G470" s="3" t="str">
        <f t="shared" si="29"/>
        <v>dhis_api --api-version=27 --api-request='dataElements/xlkEPBqllWV/name' --content-json --request PATCH --data "{\"name\": \"Pregnancy Status\"}"</v>
      </c>
      <c r="H470" s="3" t="str">
        <f>IF(D470,VLOOKUP(A470,des!B:Q,12,FALSE),"")</f>
        <v>j8BsL8g84TG</v>
      </c>
      <c r="I470" s="3" t="b">
        <f t="shared" si="30"/>
        <v>1</v>
      </c>
      <c r="J470" s="3" t="str">
        <f t="shared" si="31"/>
        <v>dhis_api --api-version=27 --api-request='dataElements/xlkEPBqllWV/shortName' --content-json --request PATCH --data "{\"shortName\": \"j8BsL8g84TG\"}"</v>
      </c>
    </row>
    <row r="471" spans="1:10" x14ac:dyDescent="0.2">
      <c r="A471" t="s">
        <v>5215</v>
      </c>
      <c r="B471" t="s">
        <v>5216</v>
      </c>
      <c r="C471" t="s">
        <v>5217</v>
      </c>
      <c r="D471" s="3" t="b">
        <f>NOT(ISNA(VLOOKUP(A471,des!B:B,1,FALSE)))</f>
        <v>0</v>
      </c>
      <c r="E471" s="3" t="str">
        <f>IF(D471,VLOOKUP(A471,des!B:Q,11,FALSE),"")</f>
        <v/>
      </c>
      <c r="F471" s="3" t="b">
        <f t="shared" si="28"/>
        <v>0</v>
      </c>
      <c r="G471" s="3" t="str">
        <f t="shared" si="29"/>
        <v/>
      </c>
      <c r="H471" s="3" t="str">
        <f>IF(D471,VLOOKUP(A471,des!B:Q,12,FALSE),"")</f>
        <v/>
      </c>
      <c r="I471" s="3" t="b">
        <f t="shared" si="30"/>
        <v>0</v>
      </c>
      <c r="J471" s="3" t="str">
        <f t="shared" si="31"/>
        <v/>
      </c>
    </row>
    <row r="472" spans="1:10" x14ac:dyDescent="0.2">
      <c r="A472" t="s">
        <v>5218</v>
      </c>
      <c r="B472" t="s">
        <v>5219</v>
      </c>
      <c r="C472" t="s">
        <v>5220</v>
      </c>
      <c r="D472" s="3" t="b">
        <f>NOT(ISNA(VLOOKUP(A472,des!B:B,1,FALSE)))</f>
        <v>0</v>
      </c>
      <c r="E472" s="3" t="str">
        <f>IF(D472,VLOOKUP(A472,des!B:Q,11,FALSE),"")</f>
        <v/>
      </c>
      <c r="F472" s="3" t="b">
        <f t="shared" si="28"/>
        <v>0</v>
      </c>
      <c r="G472" s="3" t="str">
        <f t="shared" si="29"/>
        <v/>
      </c>
      <c r="H472" s="3" t="str">
        <f>IF(D472,VLOOKUP(A472,des!B:Q,12,FALSE),"")</f>
        <v/>
      </c>
      <c r="I472" s="3" t="b">
        <f t="shared" si="30"/>
        <v>0</v>
      </c>
      <c r="J472" s="3" t="str">
        <f t="shared" si="31"/>
        <v/>
      </c>
    </row>
    <row r="473" spans="1:10" x14ac:dyDescent="0.2">
      <c r="A473" t="s">
        <v>1050</v>
      </c>
      <c r="B473" t="s">
        <v>5221</v>
      </c>
      <c r="C473" t="s">
        <v>5222</v>
      </c>
      <c r="D473" s="3" t="b">
        <f>NOT(ISNA(VLOOKUP(A473,des!B:B,1,FALSE)))</f>
        <v>1</v>
      </c>
      <c r="E473" s="3" t="str">
        <f>IF(D473,VLOOKUP(A473,des!B:Q,11,FALSE),"")</f>
        <v>default</v>
      </c>
      <c r="F473" s="3" t="b">
        <f t="shared" si="28"/>
        <v>1</v>
      </c>
      <c r="G473" s="3" t="str">
        <f t="shared" si="29"/>
        <v>dhis_api --api-version=27 --api-request='dataElements/SQqXDO0B5CY/name' --content-json --request PATCH --data "{\"name\": \"default\"}"</v>
      </c>
      <c r="H473" s="3" t="str">
        <f>IF(D473,VLOOKUP(A473,des!B:Q,12,FALSE),"")</f>
        <v>bjDvmb4bfuf</v>
      </c>
      <c r="I473" s="3" t="b">
        <f t="shared" si="30"/>
        <v>1</v>
      </c>
      <c r="J473" s="3" t="str">
        <f t="shared" si="31"/>
        <v>dhis_api --api-version=27 --api-request='dataElements/SQqXDO0B5CY/shortName' --content-json --request PATCH --data "{\"shortName\": \"bjDvmb4bfuf\"}"</v>
      </c>
    </row>
    <row r="474" spans="1:10" x14ac:dyDescent="0.2">
      <c r="A474" t="s">
        <v>1051</v>
      </c>
      <c r="B474" t="s">
        <v>5223</v>
      </c>
      <c r="C474" t="s">
        <v>5224</v>
      </c>
      <c r="D474" s="3" t="b">
        <f>NOT(ISNA(VLOOKUP(A474,des!B:B,1,FALSE)))</f>
        <v>1</v>
      </c>
      <c r="E474" s="3" t="str">
        <f>IF(D474,VLOOKUP(A474,des!B:Q,11,FALSE),"")</f>
        <v>Age (&lt;18, 18+)</v>
      </c>
      <c r="F474" s="3" t="b">
        <f t="shared" si="28"/>
        <v>1</v>
      </c>
      <c r="G474" s="3" t="str">
        <f t="shared" si="29"/>
        <v>dhis_api --api-version=27 --api-request='dataElements/VzFeUo9VKV4/name' --content-json --request PATCH --data "{\"name\": \"Age (&lt;18, 18+)\"}"</v>
      </c>
      <c r="H474" s="3" t="str">
        <f>IF(D474,VLOOKUP(A474,des!B:Q,12,FALSE),"")</f>
        <v>WQSlrtjlNHt</v>
      </c>
      <c r="I474" s="3" t="b">
        <f t="shared" si="30"/>
        <v>1</v>
      </c>
      <c r="J474" s="3" t="str">
        <f t="shared" si="31"/>
        <v>dhis_api --api-version=27 --api-request='dataElements/VzFeUo9VKV4/shortName' --content-json --request PATCH --data "{\"shortName\": \"WQSlrtjlNHt\"}"</v>
      </c>
    </row>
    <row r="475" spans="1:10" x14ac:dyDescent="0.2">
      <c r="A475" t="s">
        <v>1052</v>
      </c>
      <c r="B475" t="s">
        <v>5225</v>
      </c>
      <c r="C475" t="s">
        <v>5226</v>
      </c>
      <c r="D475" s="3" t="b">
        <f>NOT(ISNA(VLOOKUP(A475,des!B:B,1,FALSE)))</f>
        <v>1</v>
      </c>
      <c r="E475" s="3" t="str">
        <f>IF(D475,VLOOKUP(A475,des!B:Q,11,FALSE),"")</f>
        <v>Age (&lt;18, 18+)</v>
      </c>
      <c r="F475" s="3" t="b">
        <f t="shared" si="28"/>
        <v>1</v>
      </c>
      <c r="G475" s="3" t="str">
        <f t="shared" si="29"/>
        <v>dhis_api --api-version=27 --api-request='dataElements/DvZautGJuQN/name' --content-json --request PATCH --data "{\"name\": \"Age (&lt;18, 18+)\"}"</v>
      </c>
      <c r="H475" s="3" t="str">
        <f>IF(D475,VLOOKUP(A475,des!B:Q,12,FALSE),"")</f>
        <v>WQSlrtjlNHt</v>
      </c>
      <c r="I475" s="3" t="b">
        <f t="shared" si="30"/>
        <v>1</v>
      </c>
      <c r="J475" s="3" t="str">
        <f t="shared" si="31"/>
        <v>dhis_api --api-version=27 --api-request='dataElements/DvZautGJuQN/shortName' --content-json --request PATCH --data "{\"shortName\": \"WQSlrtjlNHt\"}"</v>
      </c>
    </row>
    <row r="476" spans="1:10" x14ac:dyDescent="0.2">
      <c r="A476" t="s">
        <v>1053</v>
      </c>
      <c r="B476" t="s">
        <v>5227</v>
      </c>
      <c r="C476" t="s">
        <v>5228</v>
      </c>
      <c r="D476" s="3" t="b">
        <f>NOT(ISNA(VLOOKUP(A476,des!B:B,1,FALSE)))</f>
        <v>1</v>
      </c>
      <c r="E476" s="3" t="str">
        <f>IF(D476,VLOOKUP(A476,des!B:Q,11,FALSE),"")</f>
        <v>Age (0-18+, 6)</v>
      </c>
      <c r="F476" s="3" t="b">
        <f t="shared" si="28"/>
        <v>1</v>
      </c>
      <c r="G476" s="3" t="str">
        <f t="shared" si="29"/>
        <v>dhis_api --api-version=27 --api-request='dataElements/F2UTgueOITW/name' --content-json --request PATCH --data "{\"name\": \"Age (0-18+, 6)\"}"</v>
      </c>
      <c r="H476" s="3" t="str">
        <f>IF(D476,VLOOKUP(A476,des!B:Q,12,FALSE),"")</f>
        <v>x3cKmI3fUh2</v>
      </c>
      <c r="I476" s="3" t="b">
        <f t="shared" si="30"/>
        <v>1</v>
      </c>
      <c r="J476" s="3" t="str">
        <f t="shared" si="31"/>
        <v>dhis_api --api-version=27 --api-request='dataElements/F2UTgueOITW/shortName' --content-json --request PATCH --data "{\"shortName\": \"x3cKmI3fUh2\"}"</v>
      </c>
    </row>
    <row r="477" spans="1:10" x14ac:dyDescent="0.2">
      <c r="A477" t="s">
        <v>5229</v>
      </c>
      <c r="B477" t="s">
        <v>5230</v>
      </c>
      <c r="C477" t="s">
        <v>5231</v>
      </c>
      <c r="D477" s="3" t="b">
        <f>NOT(ISNA(VLOOKUP(A477,des!B:B,1,FALSE)))</f>
        <v>0</v>
      </c>
      <c r="E477" s="3" t="str">
        <f>IF(D477,VLOOKUP(A477,des!B:Q,11,FALSE),"")</f>
        <v/>
      </c>
      <c r="F477" s="3" t="b">
        <f t="shared" si="28"/>
        <v>0</v>
      </c>
      <c r="G477" s="3" t="str">
        <f t="shared" si="29"/>
        <v/>
      </c>
      <c r="H477" s="3" t="str">
        <f>IF(D477,VLOOKUP(A477,des!B:Q,12,FALSE),"")</f>
        <v/>
      </c>
      <c r="I477" s="3" t="b">
        <f t="shared" si="30"/>
        <v>0</v>
      </c>
      <c r="J477" s="3" t="str">
        <f t="shared" si="31"/>
        <v/>
      </c>
    </row>
    <row r="478" spans="1:10" x14ac:dyDescent="0.2">
      <c r="A478" t="s">
        <v>5232</v>
      </c>
      <c r="B478" t="s">
        <v>5233</v>
      </c>
      <c r="C478" t="s">
        <v>5234</v>
      </c>
      <c r="D478" s="3" t="b">
        <f>NOT(ISNA(VLOOKUP(A478,des!B:B,1,FALSE)))</f>
        <v>0</v>
      </c>
      <c r="E478" s="3" t="str">
        <f>IF(D478,VLOOKUP(A478,des!B:Q,11,FALSE),"")</f>
        <v/>
      </c>
      <c r="F478" s="3" t="b">
        <f t="shared" si="28"/>
        <v>0</v>
      </c>
      <c r="G478" s="3" t="str">
        <f t="shared" si="29"/>
        <v/>
      </c>
      <c r="H478" s="3" t="str">
        <f>IF(D478,VLOOKUP(A478,des!B:Q,12,FALSE),"")</f>
        <v/>
      </c>
      <c r="I478" s="3" t="b">
        <f t="shared" si="30"/>
        <v>0</v>
      </c>
      <c r="J478" s="3" t="str">
        <f t="shared" si="31"/>
        <v/>
      </c>
    </row>
    <row r="479" spans="1:10" x14ac:dyDescent="0.2">
      <c r="A479" t="s">
        <v>1054</v>
      </c>
      <c r="B479" t="s">
        <v>5235</v>
      </c>
      <c r="C479" t="s">
        <v>5236</v>
      </c>
      <c r="D479" s="3" t="b">
        <f>NOT(ISNA(VLOOKUP(A479,des!B:B,1,FALSE)))</f>
        <v>1</v>
      </c>
      <c r="E479" s="3" t="str">
        <f>IF(D479,VLOOKUP(A479,des!B:Q,11,FALSE),"")</f>
        <v>Age (0-18+, 6)</v>
      </c>
      <c r="F479" s="3" t="b">
        <f t="shared" si="28"/>
        <v>1</v>
      </c>
      <c r="G479" s="3" t="str">
        <f t="shared" si="29"/>
        <v>dhis_api --api-version=27 --api-request='dataElements/UU4Dqbe2vxx/name' --content-json --request PATCH --data "{\"name\": \"Age (0-18+, 6)\"}"</v>
      </c>
      <c r="H479" s="3" t="str">
        <f>IF(D479,VLOOKUP(A479,des!B:Q,12,FALSE),"")</f>
        <v>x3cKmI3fUh2</v>
      </c>
      <c r="I479" s="3" t="b">
        <f t="shared" si="30"/>
        <v>1</v>
      </c>
      <c r="J479" s="3" t="str">
        <f t="shared" si="31"/>
        <v>dhis_api --api-version=27 --api-request='dataElements/UU4Dqbe2vxx/shortName' --content-json --request PATCH --data "{\"shortName\": \"x3cKmI3fUh2\"}"</v>
      </c>
    </row>
    <row r="480" spans="1:10" x14ac:dyDescent="0.2">
      <c r="A480" t="s">
        <v>1055</v>
      </c>
      <c r="B480" t="s">
        <v>5237</v>
      </c>
      <c r="C480" t="s">
        <v>5238</v>
      </c>
      <c r="D480" s="3" t="b">
        <f>NOT(ISNA(VLOOKUP(A480,des!B:B,1,FALSE)))</f>
        <v>1</v>
      </c>
      <c r="E480" s="3" t="str">
        <f>IF(D480,VLOOKUP(A480,des!B:Q,11,FALSE),"")</f>
        <v>default</v>
      </c>
      <c r="F480" s="3" t="b">
        <f t="shared" si="28"/>
        <v>1</v>
      </c>
      <c r="G480" s="3" t="str">
        <f t="shared" si="29"/>
        <v>dhis_api --api-version=27 --api-request='dataElements/tPFQyGG8vpS/name' --content-json --request PATCH --data "{\"name\": \"default\"}"</v>
      </c>
      <c r="H480" s="3" t="str">
        <f>IF(D480,VLOOKUP(A480,des!B:Q,12,FALSE),"")</f>
        <v>bjDvmb4bfuf</v>
      </c>
      <c r="I480" s="3" t="b">
        <f t="shared" si="30"/>
        <v>1</v>
      </c>
      <c r="J480" s="3" t="str">
        <f t="shared" si="31"/>
        <v>dhis_api --api-version=27 --api-request='dataElements/tPFQyGG8vpS/shortName' --content-json --request PATCH --data "{\"shortName\": \"bjDvmb4bfuf\"}"</v>
      </c>
    </row>
    <row r="481" spans="1:10" x14ac:dyDescent="0.2">
      <c r="A481" t="s">
        <v>1056</v>
      </c>
      <c r="B481" t="s">
        <v>5239</v>
      </c>
      <c r="C481" t="s">
        <v>5240</v>
      </c>
      <c r="D481" s="3" t="b">
        <f>NOT(ISNA(VLOOKUP(A481,des!B:B,1,FALSE)))</f>
        <v>1</v>
      </c>
      <c r="E481" s="3" t="str">
        <f>IF(D481,VLOOKUP(A481,des!B:Q,11,FALSE),"")</f>
        <v>default</v>
      </c>
      <c r="F481" s="3" t="b">
        <f t="shared" si="28"/>
        <v>1</v>
      </c>
      <c r="G481" s="3" t="str">
        <f t="shared" si="29"/>
        <v>dhis_api --api-version=27 --api-request='dataElements/bwmqQDq5Gny/name' --content-json --request PATCH --data "{\"name\": \"default\"}"</v>
      </c>
      <c r="H481" s="3" t="str">
        <f>IF(D481,VLOOKUP(A481,des!B:Q,12,FALSE),"")</f>
        <v>bjDvmb4bfuf</v>
      </c>
      <c r="I481" s="3" t="b">
        <f t="shared" si="30"/>
        <v>1</v>
      </c>
      <c r="J481" s="3" t="str">
        <f t="shared" si="31"/>
        <v>dhis_api --api-version=27 --api-request='dataElements/bwmqQDq5Gny/shortName' --content-json --request PATCH --data "{\"shortName\": \"bjDvmb4bfuf\"}"</v>
      </c>
    </row>
    <row r="482" spans="1:10" x14ac:dyDescent="0.2">
      <c r="A482" t="s">
        <v>1057</v>
      </c>
      <c r="B482" t="s">
        <v>5241</v>
      </c>
      <c r="C482" t="s">
        <v>5242</v>
      </c>
      <c r="D482" s="3" t="b">
        <f>NOT(ISNA(VLOOKUP(A482,des!B:B,1,FALSE)))</f>
        <v>1</v>
      </c>
      <c r="E482" s="3" t="str">
        <f>IF(D482,VLOOKUP(A482,des!B:Q,11,FALSE),"")</f>
        <v>default</v>
      </c>
      <c r="F482" s="3" t="b">
        <f t="shared" si="28"/>
        <v>1</v>
      </c>
      <c r="G482" s="3" t="str">
        <f t="shared" si="29"/>
        <v>dhis_api --api-version=27 --api-request='dataElements/ET8V8oGRnMo/name' --content-json --request PATCH --data "{\"name\": \"default\"}"</v>
      </c>
      <c r="H482" s="3" t="str">
        <f>IF(D482,VLOOKUP(A482,des!B:Q,12,FALSE),"")</f>
        <v>bjDvmb4bfuf</v>
      </c>
      <c r="I482" s="3" t="b">
        <f t="shared" si="30"/>
        <v>1</v>
      </c>
      <c r="J482" s="3" t="str">
        <f t="shared" si="31"/>
        <v>dhis_api --api-version=27 --api-request='dataElements/ET8V8oGRnMo/shortName' --content-json --request PATCH --data "{\"shortName\": \"bjDvmb4bfuf\"}"</v>
      </c>
    </row>
    <row r="483" spans="1:10" x14ac:dyDescent="0.2">
      <c r="A483" t="s">
        <v>1058</v>
      </c>
      <c r="B483" t="s">
        <v>5243</v>
      </c>
      <c r="C483" t="s">
        <v>5244</v>
      </c>
      <c r="D483" s="3" t="b">
        <f>NOT(ISNA(VLOOKUP(A483,des!B:B,1,FALSE)))</f>
        <v>1</v>
      </c>
      <c r="E483" s="3" t="str">
        <f>IF(D483,VLOOKUP(A483,des!B:Q,11,FALSE),"")</f>
        <v>Pregnancy Status</v>
      </c>
      <c r="F483" s="3" t="b">
        <f t="shared" si="28"/>
        <v>1</v>
      </c>
      <c r="G483" s="3" t="str">
        <f t="shared" si="29"/>
        <v>dhis_api --api-version=27 --api-request='dataElements/fjRFxcYt7Dq/name' --content-json --request PATCH --data "{\"name\": \"Pregnancy Status\"}"</v>
      </c>
      <c r="H483" s="3" t="str">
        <f>IF(D483,VLOOKUP(A483,des!B:Q,12,FALSE),"")</f>
        <v>j8BsL8g84TG</v>
      </c>
      <c r="I483" s="3" t="b">
        <f t="shared" si="30"/>
        <v>1</v>
      </c>
      <c r="J483" s="3" t="str">
        <f t="shared" si="31"/>
        <v>dhis_api --api-version=27 --api-request='dataElements/fjRFxcYt7Dq/shortName' --content-json --request PATCH --data "{\"shortName\": \"j8BsL8g84TG\"}"</v>
      </c>
    </row>
    <row r="484" spans="1:10" x14ac:dyDescent="0.2">
      <c r="A484" t="s">
        <v>1059</v>
      </c>
      <c r="B484" t="s">
        <v>5245</v>
      </c>
      <c r="C484" t="s">
        <v>5246</v>
      </c>
      <c r="D484" s="3" t="b">
        <f>NOT(ISNA(VLOOKUP(A484,des!B:B,1,FALSE)))</f>
        <v>1</v>
      </c>
      <c r="E484" s="3" t="str">
        <f>IF(D484,VLOOKUP(A484,des!B:Q,11,FALSE),"")</f>
        <v>Pregnancy Status</v>
      </c>
      <c r="F484" s="3" t="b">
        <f t="shared" si="28"/>
        <v>1</v>
      </c>
      <c r="G484" s="3" t="str">
        <f t="shared" si="29"/>
        <v>dhis_api --api-version=27 --api-request='dataElements/dQoHAEb9o2E/name' --content-json --request PATCH --data "{\"name\": \"Pregnancy Status\"}"</v>
      </c>
      <c r="H484" s="3" t="str">
        <f>IF(D484,VLOOKUP(A484,des!B:Q,12,FALSE),"")</f>
        <v>j8BsL8g84TG</v>
      </c>
      <c r="I484" s="3" t="b">
        <f t="shared" si="30"/>
        <v>1</v>
      </c>
      <c r="J484" s="3" t="str">
        <f t="shared" si="31"/>
        <v>dhis_api --api-version=27 --api-request='dataElements/dQoHAEb9o2E/shortName' --content-json --request PATCH --data "{\"shortName\": \"j8BsL8g84TG\"}"</v>
      </c>
    </row>
    <row r="485" spans="1:10" x14ac:dyDescent="0.2">
      <c r="A485" t="s">
        <v>5247</v>
      </c>
      <c r="B485" t="s">
        <v>5248</v>
      </c>
      <c r="C485" t="s">
        <v>5249</v>
      </c>
      <c r="D485" s="3" t="b">
        <f>NOT(ISNA(VLOOKUP(A485,des!B:B,1,FALSE)))</f>
        <v>0</v>
      </c>
      <c r="E485" s="3" t="str">
        <f>IF(D485,VLOOKUP(A485,des!B:Q,11,FALSE),"")</f>
        <v/>
      </c>
      <c r="F485" s="3" t="b">
        <f t="shared" si="28"/>
        <v>0</v>
      </c>
      <c r="G485" s="3" t="str">
        <f t="shared" si="29"/>
        <v/>
      </c>
      <c r="H485" s="3" t="str">
        <f>IF(D485,VLOOKUP(A485,des!B:Q,12,FALSE),"")</f>
        <v/>
      </c>
      <c r="I485" s="3" t="b">
        <f t="shared" si="30"/>
        <v>0</v>
      </c>
      <c r="J485" s="3" t="str">
        <f t="shared" si="31"/>
        <v/>
      </c>
    </row>
    <row r="486" spans="1:10" x14ac:dyDescent="0.2">
      <c r="A486" t="s">
        <v>5250</v>
      </c>
      <c r="B486" t="s">
        <v>5251</v>
      </c>
      <c r="C486" t="s">
        <v>5252</v>
      </c>
      <c r="D486" s="3" t="b">
        <f>NOT(ISNA(VLOOKUP(A486,des!B:B,1,FALSE)))</f>
        <v>0</v>
      </c>
      <c r="E486" s="3" t="str">
        <f>IF(D486,VLOOKUP(A486,des!B:Q,11,FALSE),"")</f>
        <v/>
      </c>
      <c r="F486" s="3" t="b">
        <f t="shared" si="28"/>
        <v>0</v>
      </c>
      <c r="G486" s="3" t="str">
        <f t="shared" si="29"/>
        <v/>
      </c>
      <c r="H486" s="3" t="str">
        <f>IF(D486,VLOOKUP(A486,des!B:Q,12,FALSE),"")</f>
        <v/>
      </c>
      <c r="I486" s="3" t="b">
        <f t="shared" si="30"/>
        <v>0</v>
      </c>
      <c r="J486" s="3" t="str">
        <f t="shared" si="31"/>
        <v/>
      </c>
    </row>
    <row r="487" spans="1:10" x14ac:dyDescent="0.2">
      <c r="A487" t="s">
        <v>1060</v>
      </c>
      <c r="B487" t="s">
        <v>5253</v>
      </c>
      <c r="C487" t="s">
        <v>5254</v>
      </c>
      <c r="D487" s="3" t="b">
        <f>NOT(ISNA(VLOOKUP(A487,des!B:B,1,FALSE)))</f>
        <v>1</v>
      </c>
      <c r="E487" s="3" t="str">
        <f>IF(D487,VLOOKUP(A487,des!B:Q,11,FALSE),"")</f>
        <v>default</v>
      </c>
      <c r="F487" s="3" t="b">
        <f t="shared" si="28"/>
        <v>1</v>
      </c>
      <c r="G487" s="3" t="str">
        <f t="shared" si="29"/>
        <v>dhis_api --api-version=27 --api-request='dataElements/oMO00l7MXdC/name' --content-json --request PATCH --data "{\"name\": \"default\"}"</v>
      </c>
      <c r="H487" s="3" t="str">
        <f>IF(D487,VLOOKUP(A487,des!B:Q,12,FALSE),"")</f>
        <v>bjDvmb4bfuf</v>
      </c>
      <c r="I487" s="3" t="b">
        <f t="shared" si="30"/>
        <v>1</v>
      </c>
      <c r="J487" s="3" t="str">
        <f t="shared" si="31"/>
        <v>dhis_api --api-version=27 --api-request='dataElements/oMO00l7MXdC/shortName' --content-json --request PATCH --data "{\"shortName\": \"bjDvmb4bfuf\"}"</v>
      </c>
    </row>
    <row r="488" spans="1:10" x14ac:dyDescent="0.2">
      <c r="A488" t="s">
        <v>5255</v>
      </c>
      <c r="B488" t="s">
        <v>5256</v>
      </c>
      <c r="C488" t="s">
        <v>5257</v>
      </c>
      <c r="D488" s="3" t="b">
        <f>NOT(ISNA(VLOOKUP(A488,des!B:B,1,FALSE)))</f>
        <v>0</v>
      </c>
      <c r="E488" s="3" t="str">
        <f>IF(D488,VLOOKUP(A488,des!B:Q,11,FALSE),"")</f>
        <v/>
      </c>
      <c r="F488" s="3" t="b">
        <f t="shared" si="28"/>
        <v>0</v>
      </c>
      <c r="G488" s="3" t="str">
        <f t="shared" si="29"/>
        <v/>
      </c>
      <c r="H488" s="3" t="str">
        <f>IF(D488,VLOOKUP(A488,des!B:Q,12,FALSE),"")</f>
        <v/>
      </c>
      <c r="I488" s="3" t="b">
        <f t="shared" si="30"/>
        <v>0</v>
      </c>
      <c r="J488" s="3" t="str">
        <f t="shared" si="31"/>
        <v/>
      </c>
    </row>
    <row r="489" spans="1:10" x14ac:dyDescent="0.2">
      <c r="A489" t="s">
        <v>5258</v>
      </c>
      <c r="B489" t="s">
        <v>5259</v>
      </c>
      <c r="C489" t="s">
        <v>5260</v>
      </c>
      <c r="D489" s="3" t="b">
        <f>NOT(ISNA(VLOOKUP(A489,des!B:B,1,FALSE)))</f>
        <v>0</v>
      </c>
      <c r="E489" s="3" t="str">
        <f>IF(D489,VLOOKUP(A489,des!B:Q,11,FALSE),"")</f>
        <v/>
      </c>
      <c r="F489" s="3" t="b">
        <f t="shared" si="28"/>
        <v>0</v>
      </c>
      <c r="G489" s="3" t="str">
        <f t="shared" si="29"/>
        <v/>
      </c>
      <c r="H489" s="3" t="str">
        <f>IF(D489,VLOOKUP(A489,des!B:Q,12,FALSE),"")</f>
        <v/>
      </c>
      <c r="I489" s="3" t="b">
        <f t="shared" si="30"/>
        <v>0</v>
      </c>
      <c r="J489" s="3" t="str">
        <f t="shared" si="31"/>
        <v/>
      </c>
    </row>
    <row r="490" spans="1:10" x14ac:dyDescent="0.2">
      <c r="A490" t="s">
        <v>5261</v>
      </c>
      <c r="B490" t="s">
        <v>5262</v>
      </c>
      <c r="C490" t="s">
        <v>5263</v>
      </c>
      <c r="D490" s="3" t="b">
        <f>NOT(ISNA(VLOOKUP(A490,des!B:B,1,FALSE)))</f>
        <v>0</v>
      </c>
      <c r="E490" s="3" t="str">
        <f>IF(D490,VLOOKUP(A490,des!B:Q,11,FALSE),"")</f>
        <v/>
      </c>
      <c r="F490" s="3" t="b">
        <f t="shared" si="28"/>
        <v>0</v>
      </c>
      <c r="G490" s="3" t="str">
        <f t="shared" si="29"/>
        <v/>
      </c>
      <c r="H490" s="3" t="str">
        <f>IF(D490,VLOOKUP(A490,des!B:Q,12,FALSE),"")</f>
        <v/>
      </c>
      <c r="I490" s="3" t="b">
        <f t="shared" si="30"/>
        <v>0</v>
      </c>
      <c r="J490" s="3" t="str">
        <f t="shared" si="31"/>
        <v/>
      </c>
    </row>
    <row r="491" spans="1:10" x14ac:dyDescent="0.2">
      <c r="A491" t="s">
        <v>5264</v>
      </c>
      <c r="B491" t="s">
        <v>5265</v>
      </c>
      <c r="C491" t="s">
        <v>5266</v>
      </c>
      <c r="D491" s="3" t="b">
        <f>NOT(ISNA(VLOOKUP(A491,des!B:B,1,FALSE)))</f>
        <v>0</v>
      </c>
      <c r="E491" s="3" t="str">
        <f>IF(D491,VLOOKUP(A491,des!B:Q,11,FALSE),"")</f>
        <v/>
      </c>
      <c r="F491" s="3" t="b">
        <f t="shared" si="28"/>
        <v>0</v>
      </c>
      <c r="G491" s="3" t="str">
        <f t="shared" si="29"/>
        <v/>
      </c>
      <c r="H491" s="3" t="str">
        <f>IF(D491,VLOOKUP(A491,des!B:Q,12,FALSE),"")</f>
        <v/>
      </c>
      <c r="I491" s="3" t="b">
        <f t="shared" si="30"/>
        <v>0</v>
      </c>
      <c r="J491" s="3" t="str">
        <f t="shared" si="31"/>
        <v/>
      </c>
    </row>
    <row r="492" spans="1:10" x14ac:dyDescent="0.2">
      <c r="A492" t="s">
        <v>1061</v>
      </c>
      <c r="B492" t="s">
        <v>5267</v>
      </c>
      <c r="C492" t="s">
        <v>5268</v>
      </c>
      <c r="D492" s="3" t="b">
        <f>NOT(ISNA(VLOOKUP(A492,des!B:B,1,FALSE)))</f>
        <v>1</v>
      </c>
      <c r="E492" s="3" t="str">
        <f>IF(D492,VLOOKUP(A492,des!B:Q,11,FALSE),"")</f>
        <v>default</v>
      </c>
      <c r="F492" s="3" t="b">
        <f t="shared" si="28"/>
        <v>1</v>
      </c>
      <c r="G492" s="3" t="str">
        <f t="shared" si="29"/>
        <v>dhis_api --api-version=27 --api-request='dataElements/ywN4DODDpvW/name' --content-json --request PATCH --data "{\"name\": \"default\"}"</v>
      </c>
      <c r="H492" s="3" t="str">
        <f>IF(D492,VLOOKUP(A492,des!B:Q,12,FALSE),"")</f>
        <v>bjDvmb4bfuf</v>
      </c>
      <c r="I492" s="3" t="b">
        <f t="shared" si="30"/>
        <v>1</v>
      </c>
      <c r="J492" s="3" t="str">
        <f t="shared" si="31"/>
        <v>dhis_api --api-version=27 --api-request='dataElements/ywN4DODDpvW/shortName' --content-json --request PATCH --data "{\"shortName\": \"bjDvmb4bfuf\"}"</v>
      </c>
    </row>
    <row r="493" spans="1:10" x14ac:dyDescent="0.2">
      <c r="A493" t="s">
        <v>1062</v>
      </c>
      <c r="B493" t="s">
        <v>5269</v>
      </c>
      <c r="C493" t="s">
        <v>5270</v>
      </c>
      <c r="D493" s="3" t="b">
        <f>NOT(ISNA(VLOOKUP(A493,des!B:B,1,FALSE)))</f>
        <v>1</v>
      </c>
      <c r="E493" s="3" t="str">
        <f>IF(D493,VLOOKUP(A493,des!B:Q,11,FALSE),"")</f>
        <v>default</v>
      </c>
      <c r="F493" s="3" t="b">
        <f t="shared" si="28"/>
        <v>1</v>
      </c>
      <c r="G493" s="3" t="str">
        <f t="shared" si="29"/>
        <v>dhis_api --api-version=27 --api-request='dataElements/yUxBCcsWWTS/name' --content-json --request PATCH --data "{\"name\": \"default\"}"</v>
      </c>
      <c r="H493" s="3" t="str">
        <f>IF(D493,VLOOKUP(A493,des!B:Q,12,FALSE),"")</f>
        <v>bjDvmb4bfuf</v>
      </c>
      <c r="I493" s="3" t="b">
        <f t="shared" si="30"/>
        <v>1</v>
      </c>
      <c r="J493" s="3" t="str">
        <f t="shared" si="31"/>
        <v>dhis_api --api-version=27 --api-request='dataElements/yUxBCcsWWTS/shortName' --content-json --request PATCH --data "{\"shortName\": \"bjDvmb4bfuf\"}"</v>
      </c>
    </row>
    <row r="494" spans="1:10" x14ac:dyDescent="0.2">
      <c r="A494" t="s">
        <v>5271</v>
      </c>
      <c r="B494" t="s">
        <v>5272</v>
      </c>
      <c r="C494" t="s">
        <v>5273</v>
      </c>
      <c r="D494" s="3" t="b">
        <f>NOT(ISNA(VLOOKUP(A494,des!B:B,1,FALSE)))</f>
        <v>0</v>
      </c>
      <c r="E494" s="3" t="str">
        <f>IF(D494,VLOOKUP(A494,des!B:Q,11,FALSE),"")</f>
        <v/>
      </c>
      <c r="F494" s="3" t="b">
        <f t="shared" si="28"/>
        <v>0</v>
      </c>
      <c r="G494" s="3" t="str">
        <f t="shared" si="29"/>
        <v/>
      </c>
      <c r="H494" s="3" t="str">
        <f>IF(D494,VLOOKUP(A494,des!B:Q,12,FALSE),"")</f>
        <v/>
      </c>
      <c r="I494" s="3" t="b">
        <f t="shared" si="30"/>
        <v>0</v>
      </c>
      <c r="J494" s="3" t="str">
        <f t="shared" si="31"/>
        <v/>
      </c>
    </row>
    <row r="495" spans="1:10" x14ac:dyDescent="0.2">
      <c r="A495" t="s">
        <v>5274</v>
      </c>
      <c r="B495" t="s">
        <v>5275</v>
      </c>
      <c r="C495" t="s">
        <v>5276</v>
      </c>
      <c r="D495" s="3" t="b">
        <f>NOT(ISNA(VLOOKUP(A495,des!B:B,1,FALSE)))</f>
        <v>0</v>
      </c>
      <c r="E495" s="3" t="str">
        <f>IF(D495,VLOOKUP(A495,des!B:Q,11,FALSE),"")</f>
        <v/>
      </c>
      <c r="F495" s="3" t="b">
        <f t="shared" si="28"/>
        <v>0</v>
      </c>
      <c r="G495" s="3" t="str">
        <f t="shared" si="29"/>
        <v/>
      </c>
      <c r="H495" s="3" t="str">
        <f>IF(D495,VLOOKUP(A495,des!B:Q,12,FALSE),"")</f>
        <v/>
      </c>
      <c r="I495" s="3" t="b">
        <f t="shared" si="30"/>
        <v>0</v>
      </c>
      <c r="J495" s="3" t="str">
        <f t="shared" si="31"/>
        <v/>
      </c>
    </row>
    <row r="496" spans="1:10" x14ac:dyDescent="0.2">
      <c r="A496" t="s">
        <v>1063</v>
      </c>
      <c r="B496" t="s">
        <v>5277</v>
      </c>
      <c r="C496" t="s">
        <v>5278</v>
      </c>
      <c r="D496" s="3" t="b">
        <f>NOT(ISNA(VLOOKUP(A496,des!B:B,1,FALSE)))</f>
        <v>1</v>
      </c>
      <c r="E496" s="3" t="str">
        <f>IF(D496,VLOOKUP(A496,des!B:Q,11,FALSE),"")</f>
        <v>default</v>
      </c>
      <c r="F496" s="3" t="b">
        <f t="shared" si="28"/>
        <v>1</v>
      </c>
      <c r="G496" s="3" t="str">
        <f t="shared" si="29"/>
        <v>dhis_api --api-version=27 --api-request='dataElements/ruEUYxqx2G7/name' --content-json --request PATCH --data "{\"name\": \"default\"}"</v>
      </c>
      <c r="H496" s="3" t="str">
        <f>IF(D496,VLOOKUP(A496,des!B:Q,12,FALSE),"")</f>
        <v>bjDvmb4bfuf</v>
      </c>
      <c r="I496" s="3" t="b">
        <f t="shared" si="30"/>
        <v>1</v>
      </c>
      <c r="J496" s="3" t="str">
        <f t="shared" si="31"/>
        <v>dhis_api --api-version=27 --api-request='dataElements/ruEUYxqx2G7/shortName' --content-json --request PATCH --data "{\"shortName\": \"bjDvmb4bfuf\"}"</v>
      </c>
    </row>
    <row r="497" spans="1:10" x14ac:dyDescent="0.2">
      <c r="A497" t="s">
        <v>1064</v>
      </c>
      <c r="B497" t="s">
        <v>5279</v>
      </c>
      <c r="C497" t="s">
        <v>5280</v>
      </c>
      <c r="D497" s="3" t="b">
        <f>NOT(ISNA(VLOOKUP(A497,des!B:B,1,FALSE)))</f>
        <v>1</v>
      </c>
      <c r="E497" s="3" t="str">
        <f>IF(D497,VLOOKUP(A497,des!B:Q,11,FALSE),"")</f>
        <v>default</v>
      </c>
      <c r="F497" s="3" t="b">
        <f t="shared" si="28"/>
        <v>1</v>
      </c>
      <c r="G497" s="3" t="str">
        <f t="shared" si="29"/>
        <v>dhis_api --api-version=27 --api-request='dataElements/ODBYtm7R3Ro/name' --content-json --request PATCH --data "{\"name\": \"default\"}"</v>
      </c>
      <c r="H497" s="3" t="str">
        <f>IF(D497,VLOOKUP(A497,des!B:Q,12,FALSE),"")</f>
        <v>bjDvmb4bfuf</v>
      </c>
      <c r="I497" s="3" t="b">
        <f t="shared" si="30"/>
        <v>1</v>
      </c>
      <c r="J497" s="3" t="str">
        <f t="shared" si="31"/>
        <v>dhis_api --api-version=27 --api-request='dataElements/ODBYtm7R3Ro/shortName' --content-json --request PATCH --data "{\"shortName\": \"bjDvmb4bfuf\"}"</v>
      </c>
    </row>
    <row r="498" spans="1:10" x14ac:dyDescent="0.2">
      <c r="A498" t="s">
        <v>1065</v>
      </c>
      <c r="B498" t="s">
        <v>5281</v>
      </c>
      <c r="C498" t="s">
        <v>5282</v>
      </c>
      <c r="D498" s="3" t="b">
        <f>NOT(ISNA(VLOOKUP(A498,des!B:B,1,FALSE)))</f>
        <v>1</v>
      </c>
      <c r="E498" s="3" t="str">
        <f>IF(D498,VLOOKUP(A498,des!B:Q,11,FALSE),"")</f>
        <v>Age (&lt;18, 18+)</v>
      </c>
      <c r="F498" s="3" t="b">
        <f t="shared" si="28"/>
        <v>1</v>
      </c>
      <c r="G498" s="3" t="str">
        <f t="shared" si="29"/>
        <v>dhis_api --api-version=27 --api-request='dataElements/P1aC82YukAb/name' --content-json --request PATCH --data "{\"name\": \"Age (&lt;18, 18+)\"}"</v>
      </c>
      <c r="H498" s="3" t="str">
        <f>IF(D498,VLOOKUP(A498,des!B:Q,12,FALSE),"")</f>
        <v>WQSlrtjlNHt</v>
      </c>
      <c r="I498" s="3" t="b">
        <f t="shared" si="30"/>
        <v>1</v>
      </c>
      <c r="J498" s="3" t="str">
        <f t="shared" si="31"/>
        <v>dhis_api --api-version=27 --api-request='dataElements/P1aC82YukAb/shortName' --content-json --request PATCH --data "{\"shortName\": \"WQSlrtjlNHt\"}"</v>
      </c>
    </row>
    <row r="499" spans="1:10" x14ac:dyDescent="0.2">
      <c r="A499" t="s">
        <v>1066</v>
      </c>
      <c r="B499" t="s">
        <v>5283</v>
      </c>
      <c r="C499" t="s">
        <v>5284</v>
      </c>
      <c r="D499" s="3" t="b">
        <f>NOT(ISNA(VLOOKUP(A499,des!B:B,1,FALSE)))</f>
        <v>1</v>
      </c>
      <c r="E499" s="3" t="str">
        <f>IF(D499,VLOOKUP(A499,des!B:Q,11,FALSE),"")</f>
        <v>Age (&lt;18, 18+)</v>
      </c>
      <c r="F499" s="3" t="b">
        <f t="shared" si="28"/>
        <v>1</v>
      </c>
      <c r="G499" s="3" t="str">
        <f t="shared" si="29"/>
        <v>dhis_api --api-version=27 --api-request='dataElements/D8wniPICaio/name' --content-json --request PATCH --data "{\"name\": \"Age (&lt;18, 18+)\"}"</v>
      </c>
      <c r="H499" s="3" t="str">
        <f>IF(D499,VLOOKUP(A499,des!B:Q,12,FALSE),"")</f>
        <v>WQSlrtjlNHt</v>
      </c>
      <c r="I499" s="3" t="b">
        <f t="shared" si="30"/>
        <v>1</v>
      </c>
      <c r="J499" s="3" t="str">
        <f t="shared" si="31"/>
        <v>dhis_api --api-version=27 --api-request='dataElements/D8wniPICaio/shortName' --content-json --request PATCH --data "{\"shortName\": \"WQSlrtjlNHt\"}"</v>
      </c>
    </row>
    <row r="500" spans="1:10" x14ac:dyDescent="0.2">
      <c r="A500" t="s">
        <v>5285</v>
      </c>
      <c r="B500" t="s">
        <v>5286</v>
      </c>
      <c r="C500" t="s">
        <v>5287</v>
      </c>
      <c r="D500" s="3" t="b">
        <f>NOT(ISNA(VLOOKUP(A500,des!B:B,1,FALSE)))</f>
        <v>0</v>
      </c>
      <c r="E500" s="3" t="str">
        <f>IF(D500,VLOOKUP(A500,des!B:Q,11,FALSE),"")</f>
        <v/>
      </c>
      <c r="F500" s="3" t="b">
        <f t="shared" si="28"/>
        <v>0</v>
      </c>
      <c r="G500" s="3" t="str">
        <f t="shared" si="29"/>
        <v/>
      </c>
      <c r="H500" s="3" t="str">
        <f>IF(D500,VLOOKUP(A500,des!B:Q,12,FALSE),"")</f>
        <v/>
      </c>
      <c r="I500" s="3" t="b">
        <f t="shared" si="30"/>
        <v>0</v>
      </c>
      <c r="J500" s="3" t="str">
        <f t="shared" si="31"/>
        <v/>
      </c>
    </row>
    <row r="501" spans="1:10" x14ac:dyDescent="0.2">
      <c r="A501" t="s">
        <v>5288</v>
      </c>
      <c r="B501" t="s">
        <v>5289</v>
      </c>
      <c r="C501" t="s">
        <v>5290</v>
      </c>
      <c r="D501" s="3" t="b">
        <f>NOT(ISNA(VLOOKUP(A501,des!B:B,1,FALSE)))</f>
        <v>0</v>
      </c>
      <c r="E501" s="3" t="str">
        <f>IF(D501,VLOOKUP(A501,des!B:Q,11,FALSE),"")</f>
        <v/>
      </c>
      <c r="F501" s="3" t="b">
        <f t="shared" si="28"/>
        <v>0</v>
      </c>
      <c r="G501" s="3" t="str">
        <f t="shared" si="29"/>
        <v/>
      </c>
      <c r="H501" s="3" t="str">
        <f>IF(D501,VLOOKUP(A501,des!B:Q,12,FALSE),"")</f>
        <v/>
      </c>
      <c r="I501" s="3" t="b">
        <f t="shared" si="30"/>
        <v>0</v>
      </c>
      <c r="J501" s="3" t="str">
        <f t="shared" si="31"/>
        <v/>
      </c>
    </row>
    <row r="502" spans="1:10" x14ac:dyDescent="0.2">
      <c r="A502" t="s">
        <v>1067</v>
      </c>
      <c r="B502" t="s">
        <v>5291</v>
      </c>
      <c r="C502" t="s">
        <v>5292</v>
      </c>
      <c r="D502" s="3" t="b">
        <f>NOT(ISNA(VLOOKUP(A502,des!B:B,1,FALSE)))</f>
        <v>1</v>
      </c>
      <c r="E502" s="3" t="str">
        <f>IF(D502,VLOOKUP(A502,des!B:Q,11,FALSE),"")</f>
        <v>Age (0-18+, 6)</v>
      </c>
      <c r="F502" s="3" t="b">
        <f t="shared" si="28"/>
        <v>1</v>
      </c>
      <c r="G502" s="3" t="str">
        <f t="shared" si="29"/>
        <v>dhis_api --api-version=27 --api-request='dataElements/EjOgKY1T4gD/name' --content-json --request PATCH --data "{\"name\": \"Age (0-18+, 6)\"}"</v>
      </c>
      <c r="H502" s="3" t="str">
        <f>IF(D502,VLOOKUP(A502,des!B:Q,12,FALSE),"")</f>
        <v>x3cKmI3fUh2</v>
      </c>
      <c r="I502" s="3" t="b">
        <f t="shared" si="30"/>
        <v>1</v>
      </c>
      <c r="J502" s="3" t="str">
        <f t="shared" si="31"/>
        <v>dhis_api --api-version=27 --api-request='dataElements/EjOgKY1T4gD/shortName' --content-json --request PATCH --data "{\"shortName\": \"x3cKmI3fUh2\"}"</v>
      </c>
    </row>
    <row r="503" spans="1:10" x14ac:dyDescent="0.2">
      <c r="A503" t="s">
        <v>1068</v>
      </c>
      <c r="B503" t="s">
        <v>5293</v>
      </c>
      <c r="C503" t="s">
        <v>5294</v>
      </c>
      <c r="D503" s="3" t="b">
        <f>NOT(ISNA(VLOOKUP(A503,des!B:B,1,FALSE)))</f>
        <v>1</v>
      </c>
      <c r="E503" s="3" t="str">
        <f>IF(D503,VLOOKUP(A503,des!B:Q,11,FALSE),"")</f>
        <v>Age (0-18+, 6)</v>
      </c>
      <c r="F503" s="3" t="b">
        <f t="shared" si="28"/>
        <v>1</v>
      </c>
      <c r="G503" s="3" t="str">
        <f t="shared" si="29"/>
        <v>dhis_api --api-version=27 --api-request='dataElements/OhtDd7Z78lV/name' --content-json --request PATCH --data "{\"name\": \"Age (0-18+, 6)\"}"</v>
      </c>
      <c r="H503" s="3" t="str">
        <f>IF(D503,VLOOKUP(A503,des!B:Q,12,FALSE),"")</f>
        <v>x3cKmI3fUh2</v>
      </c>
      <c r="I503" s="3" t="b">
        <f t="shared" si="30"/>
        <v>1</v>
      </c>
      <c r="J503" s="3" t="str">
        <f t="shared" si="31"/>
        <v>dhis_api --api-version=27 --api-request='dataElements/OhtDd7Z78lV/shortName' --content-json --request PATCH --data "{\"shortName\": \"x3cKmI3fUh2\"}"</v>
      </c>
    </row>
    <row r="504" spans="1:10" x14ac:dyDescent="0.2">
      <c r="A504" t="s">
        <v>1069</v>
      </c>
      <c r="B504" t="s">
        <v>5295</v>
      </c>
      <c r="C504" t="s">
        <v>5296</v>
      </c>
      <c r="D504" s="3" t="b">
        <f>NOT(ISNA(VLOOKUP(A504,des!B:B,1,FALSE)))</f>
        <v>1</v>
      </c>
      <c r="E504" s="3" t="str">
        <f>IF(D504,VLOOKUP(A504,des!B:Q,11,FALSE),"")</f>
        <v>default</v>
      </c>
      <c r="F504" s="3" t="b">
        <f t="shared" si="28"/>
        <v>1</v>
      </c>
      <c r="G504" s="3" t="str">
        <f t="shared" si="29"/>
        <v>dhis_api --api-version=27 --api-request='dataElements/fkjyD8kj04z/name' --content-json --request PATCH --data "{\"name\": \"default\"}"</v>
      </c>
      <c r="H504" s="3" t="str">
        <f>IF(D504,VLOOKUP(A504,des!B:Q,12,FALSE),"")</f>
        <v>bjDvmb4bfuf</v>
      </c>
      <c r="I504" s="3" t="b">
        <f t="shared" si="30"/>
        <v>1</v>
      </c>
      <c r="J504" s="3" t="str">
        <f t="shared" si="31"/>
        <v>dhis_api --api-version=27 --api-request='dataElements/fkjyD8kj04z/shortName' --content-json --request PATCH --data "{\"shortName\": \"bjDvmb4bfuf\"}"</v>
      </c>
    </row>
    <row r="505" spans="1:10" x14ac:dyDescent="0.2">
      <c r="A505" t="s">
        <v>1070</v>
      </c>
      <c r="B505" t="s">
        <v>5297</v>
      </c>
      <c r="C505" t="s">
        <v>5298</v>
      </c>
      <c r="D505" s="3" t="b">
        <f>NOT(ISNA(VLOOKUP(A505,des!B:B,1,FALSE)))</f>
        <v>1</v>
      </c>
      <c r="E505" s="3" t="str">
        <f>IF(D505,VLOOKUP(A505,des!B:Q,11,FALSE),"")</f>
        <v>default</v>
      </c>
      <c r="F505" s="3" t="b">
        <f t="shared" si="28"/>
        <v>1</v>
      </c>
      <c r="G505" s="3" t="str">
        <f t="shared" si="29"/>
        <v>dhis_api --api-version=27 --api-request='dataElements/rhtxqdrFlxr/name' --content-json --request PATCH --data "{\"name\": \"default\"}"</v>
      </c>
      <c r="H505" s="3" t="str">
        <f>IF(D505,VLOOKUP(A505,des!B:Q,12,FALSE),"")</f>
        <v>bjDvmb4bfuf</v>
      </c>
      <c r="I505" s="3" t="b">
        <f t="shared" si="30"/>
        <v>1</v>
      </c>
      <c r="J505" s="3" t="str">
        <f t="shared" si="31"/>
        <v>dhis_api --api-version=27 --api-request='dataElements/rhtxqdrFlxr/shortName' --content-json --request PATCH --data "{\"shortName\": \"bjDvmb4bfuf\"}"</v>
      </c>
    </row>
    <row r="506" spans="1:10" x14ac:dyDescent="0.2">
      <c r="A506" t="s">
        <v>1071</v>
      </c>
      <c r="B506" t="s">
        <v>5299</v>
      </c>
      <c r="C506" t="s">
        <v>5300</v>
      </c>
      <c r="D506" s="3" t="b">
        <f>NOT(ISNA(VLOOKUP(A506,des!B:B,1,FALSE)))</f>
        <v>1</v>
      </c>
      <c r="E506" s="3" t="str">
        <f>IF(D506,VLOOKUP(A506,des!B:Q,11,FALSE),"")</f>
        <v>Pregnancy Status</v>
      </c>
      <c r="F506" s="3" t="b">
        <f t="shared" si="28"/>
        <v>1</v>
      </c>
      <c r="G506" s="3" t="str">
        <f t="shared" si="29"/>
        <v>dhis_api --api-version=27 --api-request='dataElements/d4MfBs4UFpt/name' --content-json --request PATCH --data "{\"name\": \"Pregnancy Status\"}"</v>
      </c>
      <c r="H506" s="3" t="str">
        <f>IF(D506,VLOOKUP(A506,des!B:Q,12,FALSE),"")</f>
        <v>j8BsL8g84TG</v>
      </c>
      <c r="I506" s="3" t="b">
        <f t="shared" si="30"/>
        <v>1</v>
      </c>
      <c r="J506" s="3" t="str">
        <f t="shared" si="31"/>
        <v>dhis_api --api-version=27 --api-request='dataElements/d4MfBs4UFpt/shortName' --content-json --request PATCH --data "{\"shortName\": \"j8BsL8g84TG\"}"</v>
      </c>
    </row>
    <row r="507" spans="1:10" x14ac:dyDescent="0.2">
      <c r="A507" t="s">
        <v>1072</v>
      </c>
      <c r="B507" t="s">
        <v>5301</v>
      </c>
      <c r="C507" t="s">
        <v>5302</v>
      </c>
      <c r="D507" s="3" t="b">
        <f>NOT(ISNA(VLOOKUP(A507,des!B:B,1,FALSE)))</f>
        <v>1</v>
      </c>
      <c r="E507" s="3" t="str">
        <f>IF(D507,VLOOKUP(A507,des!B:Q,11,FALSE),"")</f>
        <v>Pregnancy Status</v>
      </c>
      <c r="F507" s="3" t="b">
        <f t="shared" si="28"/>
        <v>1</v>
      </c>
      <c r="G507" s="3" t="str">
        <f t="shared" si="29"/>
        <v>dhis_api --api-version=27 --api-request='dataElements/Vg3JnJfnUPF/name' --content-json --request PATCH --data "{\"name\": \"Pregnancy Status\"}"</v>
      </c>
      <c r="H507" s="3" t="str">
        <f>IF(D507,VLOOKUP(A507,des!B:Q,12,FALSE),"")</f>
        <v>j8BsL8g84TG</v>
      </c>
      <c r="I507" s="3" t="b">
        <f t="shared" si="30"/>
        <v>1</v>
      </c>
      <c r="J507" s="3" t="str">
        <f t="shared" si="31"/>
        <v>dhis_api --api-version=27 --api-request='dataElements/Vg3JnJfnUPF/shortName' --content-json --request PATCH --data "{\"shortName\": \"j8BsL8g84TG\"}"</v>
      </c>
    </row>
    <row r="508" spans="1:10" x14ac:dyDescent="0.2">
      <c r="A508" t="s">
        <v>5303</v>
      </c>
      <c r="B508" t="s">
        <v>5304</v>
      </c>
      <c r="C508" t="s">
        <v>5305</v>
      </c>
      <c r="D508" s="3" t="b">
        <f>NOT(ISNA(VLOOKUP(A508,des!B:B,1,FALSE)))</f>
        <v>0</v>
      </c>
      <c r="E508" s="3" t="str">
        <f>IF(D508,VLOOKUP(A508,des!B:Q,11,FALSE),"")</f>
        <v/>
      </c>
      <c r="F508" s="3" t="b">
        <f t="shared" si="28"/>
        <v>0</v>
      </c>
      <c r="G508" s="3" t="str">
        <f t="shared" si="29"/>
        <v/>
      </c>
      <c r="H508" s="3" t="str">
        <f>IF(D508,VLOOKUP(A508,des!B:Q,12,FALSE),"")</f>
        <v/>
      </c>
      <c r="I508" s="3" t="b">
        <f t="shared" si="30"/>
        <v>0</v>
      </c>
      <c r="J508" s="3" t="str">
        <f t="shared" si="31"/>
        <v/>
      </c>
    </row>
    <row r="509" spans="1:10" x14ac:dyDescent="0.2">
      <c r="A509" t="s">
        <v>5306</v>
      </c>
      <c r="B509" t="s">
        <v>5307</v>
      </c>
      <c r="C509" t="s">
        <v>5308</v>
      </c>
      <c r="D509" s="3" t="b">
        <f>NOT(ISNA(VLOOKUP(A509,des!B:B,1,FALSE)))</f>
        <v>0</v>
      </c>
      <c r="E509" s="3" t="str">
        <f>IF(D509,VLOOKUP(A509,des!B:Q,11,FALSE),"")</f>
        <v/>
      </c>
      <c r="F509" s="3" t="b">
        <f t="shared" si="28"/>
        <v>0</v>
      </c>
      <c r="G509" s="3" t="str">
        <f t="shared" si="29"/>
        <v/>
      </c>
      <c r="H509" s="3" t="str">
        <f>IF(D509,VLOOKUP(A509,des!B:Q,12,FALSE),"")</f>
        <v/>
      </c>
      <c r="I509" s="3" t="b">
        <f t="shared" si="30"/>
        <v>0</v>
      </c>
      <c r="J509" s="3" t="str">
        <f t="shared" si="31"/>
        <v/>
      </c>
    </row>
    <row r="510" spans="1:10" x14ac:dyDescent="0.2">
      <c r="A510" t="s">
        <v>1073</v>
      </c>
      <c r="B510" t="s">
        <v>5309</v>
      </c>
      <c r="C510" t="s">
        <v>5310</v>
      </c>
      <c r="D510" s="3" t="b">
        <f>NOT(ISNA(VLOOKUP(A510,des!B:B,1,FALSE)))</f>
        <v>1</v>
      </c>
      <c r="E510" s="3" t="str">
        <f>IF(D510,VLOOKUP(A510,des!B:Q,11,FALSE),"")</f>
        <v>default</v>
      </c>
      <c r="F510" s="3" t="b">
        <f t="shared" si="28"/>
        <v>1</v>
      </c>
      <c r="G510" s="3" t="str">
        <f t="shared" si="29"/>
        <v>dhis_api --api-version=27 --api-request='dataElements/aVPjU6SXmAM/name' --content-json --request PATCH --data "{\"name\": \"default\"}"</v>
      </c>
      <c r="H510" s="3" t="str">
        <f>IF(D510,VLOOKUP(A510,des!B:Q,12,FALSE),"")</f>
        <v>bjDvmb4bfuf</v>
      </c>
      <c r="I510" s="3" t="b">
        <f t="shared" si="30"/>
        <v>1</v>
      </c>
      <c r="J510" s="3" t="str">
        <f t="shared" si="31"/>
        <v>dhis_api --api-version=27 --api-request='dataElements/aVPjU6SXmAM/shortName' --content-json --request PATCH --data "{\"shortName\": \"bjDvmb4bfuf\"}"</v>
      </c>
    </row>
    <row r="511" spans="1:10" x14ac:dyDescent="0.2">
      <c r="A511" t="s">
        <v>1074</v>
      </c>
      <c r="B511" t="s">
        <v>5311</v>
      </c>
      <c r="C511" t="s">
        <v>5312</v>
      </c>
      <c r="D511" s="3" t="b">
        <f>NOT(ISNA(VLOOKUP(A511,des!B:B,1,FALSE)))</f>
        <v>1</v>
      </c>
      <c r="E511" s="3" t="str">
        <f>IF(D511,VLOOKUP(A511,des!B:Q,11,FALSE),"")</f>
        <v>default</v>
      </c>
      <c r="F511" s="3" t="b">
        <f t="shared" si="28"/>
        <v>1</v>
      </c>
      <c r="G511" s="3" t="str">
        <f t="shared" si="29"/>
        <v>dhis_api --api-version=27 --api-request='dataElements/vrc0B66pyEB/name' --content-json --request PATCH --data "{\"name\": \"default\"}"</v>
      </c>
      <c r="H511" s="3" t="str">
        <f>IF(D511,VLOOKUP(A511,des!B:Q,12,FALSE),"")</f>
        <v>bjDvmb4bfuf</v>
      </c>
      <c r="I511" s="3" t="b">
        <f t="shared" si="30"/>
        <v>1</v>
      </c>
      <c r="J511" s="3" t="str">
        <f t="shared" si="31"/>
        <v>dhis_api --api-version=27 --api-request='dataElements/vrc0B66pyEB/shortName' --content-json --request PATCH --data "{\"shortName\": \"bjDvmb4bfuf\"}"</v>
      </c>
    </row>
    <row r="512" spans="1:10" x14ac:dyDescent="0.2">
      <c r="A512" t="s">
        <v>1075</v>
      </c>
      <c r="B512" t="s">
        <v>5313</v>
      </c>
      <c r="C512" t="s">
        <v>5314</v>
      </c>
      <c r="D512" s="3" t="b">
        <f>NOT(ISNA(VLOOKUP(A512,des!B:B,1,FALSE)))</f>
        <v>1</v>
      </c>
      <c r="E512" s="3" t="str">
        <f>IF(D512,VLOOKUP(A512,des!B:Q,11,FALSE),"")</f>
        <v>Age (&lt;18, 18+)</v>
      </c>
      <c r="F512" s="3" t="b">
        <f t="shared" si="28"/>
        <v>1</v>
      </c>
      <c r="G512" s="3" t="str">
        <f t="shared" si="29"/>
        <v>dhis_api --api-version=27 --api-request='dataElements/RFNuuIJrGmb/name' --content-json --request PATCH --data "{\"name\": \"Age (&lt;18, 18+)\"}"</v>
      </c>
      <c r="H512" s="3" t="str">
        <f>IF(D512,VLOOKUP(A512,des!B:Q,12,FALSE),"")</f>
        <v>WQSlrtjlNHt</v>
      </c>
      <c r="I512" s="3" t="b">
        <f t="shared" si="30"/>
        <v>1</v>
      </c>
      <c r="J512" s="3" t="str">
        <f t="shared" si="31"/>
        <v>dhis_api --api-version=27 --api-request='dataElements/RFNuuIJrGmb/shortName' --content-json --request PATCH --data "{\"shortName\": \"WQSlrtjlNHt\"}"</v>
      </c>
    </row>
    <row r="513" spans="1:10" x14ac:dyDescent="0.2">
      <c r="A513" t="s">
        <v>1076</v>
      </c>
      <c r="B513" t="s">
        <v>5315</v>
      </c>
      <c r="C513" t="s">
        <v>5316</v>
      </c>
      <c r="D513" s="3" t="b">
        <f>NOT(ISNA(VLOOKUP(A513,des!B:B,1,FALSE)))</f>
        <v>1</v>
      </c>
      <c r="E513" s="3" t="str">
        <f>IF(D513,VLOOKUP(A513,des!B:Q,11,FALSE),"")</f>
        <v>Age (&lt;18, 18+)</v>
      </c>
      <c r="F513" s="3" t="b">
        <f t="shared" si="28"/>
        <v>1</v>
      </c>
      <c r="G513" s="3" t="str">
        <f t="shared" si="29"/>
        <v>dhis_api --api-version=27 --api-request='dataElements/PuEsHqDPmFN/name' --content-json --request PATCH --data "{\"name\": \"Age (&lt;18, 18+)\"}"</v>
      </c>
      <c r="H513" s="3" t="str">
        <f>IF(D513,VLOOKUP(A513,des!B:Q,12,FALSE),"")</f>
        <v>WQSlrtjlNHt</v>
      </c>
      <c r="I513" s="3" t="b">
        <f t="shared" si="30"/>
        <v>1</v>
      </c>
      <c r="J513" s="3" t="str">
        <f t="shared" si="31"/>
        <v>dhis_api --api-version=27 --api-request='dataElements/PuEsHqDPmFN/shortName' --content-json --request PATCH --data "{\"shortName\": \"WQSlrtjlNHt\"}"</v>
      </c>
    </row>
    <row r="514" spans="1:10" x14ac:dyDescent="0.2">
      <c r="A514" t="s">
        <v>1077</v>
      </c>
      <c r="B514" t="s">
        <v>5317</v>
      </c>
      <c r="C514" t="s">
        <v>5318</v>
      </c>
      <c r="D514" s="3" t="b">
        <f>NOT(ISNA(VLOOKUP(A514,des!B:B,1,FALSE)))</f>
        <v>1</v>
      </c>
      <c r="E514" s="3" t="str">
        <f>IF(D514,VLOOKUP(A514,des!B:Q,11,FALSE),"")</f>
        <v>Age (0-18+, 6)</v>
      </c>
      <c r="F514" s="3" t="b">
        <f t="shared" si="28"/>
        <v>1</v>
      </c>
      <c r="G514" s="3" t="str">
        <f t="shared" si="29"/>
        <v>dhis_api --api-version=27 --api-request='dataElements/JhHDZSyCSlt/name' --content-json --request PATCH --data "{\"name\": \"Age (0-18+, 6)\"}"</v>
      </c>
      <c r="H514" s="3" t="str">
        <f>IF(D514,VLOOKUP(A514,des!B:Q,12,FALSE),"")</f>
        <v>x3cKmI3fUh2</v>
      </c>
      <c r="I514" s="3" t="b">
        <f t="shared" si="30"/>
        <v>1</v>
      </c>
      <c r="J514" s="3" t="str">
        <f t="shared" si="31"/>
        <v>dhis_api --api-version=27 --api-request='dataElements/JhHDZSyCSlt/shortName' --content-json --request PATCH --data "{\"shortName\": \"x3cKmI3fUh2\"}"</v>
      </c>
    </row>
    <row r="515" spans="1:10" x14ac:dyDescent="0.2">
      <c r="A515" t="s">
        <v>1078</v>
      </c>
      <c r="B515" t="s">
        <v>5319</v>
      </c>
      <c r="C515" t="s">
        <v>5320</v>
      </c>
      <c r="D515" s="3" t="b">
        <f>NOT(ISNA(VLOOKUP(A515,des!B:B,1,FALSE)))</f>
        <v>1</v>
      </c>
      <c r="E515" s="3" t="str">
        <f>IF(D515,VLOOKUP(A515,des!B:Q,11,FALSE),"")</f>
        <v>Age (0-18+, 6)</v>
      </c>
      <c r="F515" s="3" t="b">
        <f t="shared" si="28"/>
        <v>1</v>
      </c>
      <c r="G515" s="3" t="str">
        <f t="shared" si="29"/>
        <v>dhis_api --api-version=27 --api-request='dataElements/wyW7eHyVCk0/name' --content-json --request PATCH --data "{\"name\": \"Age (0-18+, 6)\"}"</v>
      </c>
      <c r="H515" s="3" t="str">
        <f>IF(D515,VLOOKUP(A515,des!B:Q,12,FALSE),"")</f>
        <v>x3cKmI3fUh2</v>
      </c>
      <c r="I515" s="3" t="b">
        <f t="shared" si="30"/>
        <v>1</v>
      </c>
      <c r="J515" s="3" t="str">
        <f t="shared" si="31"/>
        <v>dhis_api --api-version=27 --api-request='dataElements/wyW7eHyVCk0/shortName' --content-json --request PATCH --data "{\"shortName\": \"x3cKmI3fUh2\"}"</v>
      </c>
    </row>
    <row r="516" spans="1:10" x14ac:dyDescent="0.2">
      <c r="A516" t="s">
        <v>1079</v>
      </c>
      <c r="B516" t="s">
        <v>5321</v>
      </c>
      <c r="C516" t="s">
        <v>5322</v>
      </c>
      <c r="D516" s="3" t="b">
        <f>NOT(ISNA(VLOOKUP(A516,des!B:B,1,FALSE)))</f>
        <v>1</v>
      </c>
      <c r="E516" s="3" t="str">
        <f>IF(D516,VLOOKUP(A516,des!B:Q,11,FALSE),"")</f>
        <v>default</v>
      </c>
      <c r="F516" s="3" t="b">
        <f t="shared" si="28"/>
        <v>1</v>
      </c>
      <c r="G516" s="3" t="str">
        <f t="shared" si="29"/>
        <v>dhis_api --api-version=27 --api-request='dataElements/pWse9FLTsRM/name' --content-json --request PATCH --data "{\"name\": \"default\"}"</v>
      </c>
      <c r="H516" s="3" t="str">
        <f>IF(D516,VLOOKUP(A516,des!B:Q,12,FALSE),"")</f>
        <v>bjDvmb4bfuf</v>
      </c>
      <c r="I516" s="3" t="b">
        <f t="shared" si="30"/>
        <v>1</v>
      </c>
      <c r="J516" s="3" t="str">
        <f t="shared" si="31"/>
        <v>dhis_api --api-version=27 --api-request='dataElements/pWse9FLTsRM/shortName' --content-json --request PATCH --data "{\"shortName\": \"bjDvmb4bfuf\"}"</v>
      </c>
    </row>
    <row r="517" spans="1:10" x14ac:dyDescent="0.2">
      <c r="A517" t="s">
        <v>1080</v>
      </c>
      <c r="B517" t="s">
        <v>5323</v>
      </c>
      <c r="C517" t="s">
        <v>5324</v>
      </c>
      <c r="D517" s="3" t="b">
        <f>NOT(ISNA(VLOOKUP(A517,des!B:B,1,FALSE)))</f>
        <v>1</v>
      </c>
      <c r="E517" s="3" t="str">
        <f>IF(D517,VLOOKUP(A517,des!B:Q,11,FALSE),"")</f>
        <v>default</v>
      </c>
      <c r="F517" s="3" t="b">
        <f t="shared" ref="F517:F580" si="32">IF(D517,IF(E517&lt;&gt;B517,TRUE,FALSE),FALSE)</f>
        <v>1</v>
      </c>
      <c r="G517" s="3" t="str">
        <f t="shared" si="29"/>
        <v>dhis_api --api-version=27 --api-request='dataElements/XbHMxX2kicP/name' --content-json --request PATCH --data "{\"name\": \"default\"}"</v>
      </c>
      <c r="H517" s="3" t="str">
        <f>IF(D517,VLOOKUP(A517,des!B:Q,12,FALSE),"")</f>
        <v>bjDvmb4bfuf</v>
      </c>
      <c r="I517" s="3" t="b">
        <f t="shared" si="30"/>
        <v>1</v>
      </c>
      <c r="J517" s="3" t="str">
        <f t="shared" si="31"/>
        <v>dhis_api --api-version=27 --api-request='dataElements/XbHMxX2kicP/shortName' --content-json --request PATCH --data "{\"shortName\": \"bjDvmb4bfuf\"}"</v>
      </c>
    </row>
    <row r="518" spans="1:10" x14ac:dyDescent="0.2">
      <c r="A518" t="s">
        <v>1081</v>
      </c>
      <c r="B518" t="s">
        <v>5325</v>
      </c>
      <c r="C518" t="s">
        <v>5326</v>
      </c>
      <c r="D518" s="3" t="b">
        <f>NOT(ISNA(VLOOKUP(A518,des!B:B,1,FALSE)))</f>
        <v>1</v>
      </c>
      <c r="E518" s="3" t="str">
        <f>IF(D518,VLOOKUP(A518,des!B:Q,11,FALSE),"")</f>
        <v>Pregnancy Status</v>
      </c>
      <c r="F518" s="3" t="b">
        <f t="shared" si="32"/>
        <v>1</v>
      </c>
      <c r="G518" s="3" t="str">
        <f t="shared" ref="G518:G581" si="33">IF(F518,CONCATENATE($A$1,A518,$B$1,E518,$C$1),"")</f>
        <v>dhis_api --api-version=27 --api-request='dataElements/vyjUHuV48jn/name' --content-json --request PATCH --data "{\"name\": \"Pregnancy Status\"}"</v>
      </c>
      <c r="H518" s="3" t="str">
        <f>IF(D518,VLOOKUP(A518,des!B:Q,12,FALSE),"")</f>
        <v>j8BsL8g84TG</v>
      </c>
      <c r="I518" s="3" t="b">
        <f t="shared" ref="I518:I581" si="34">IF(D518,IF(H518&lt;&gt;C518,TRUE,FALSE),FALSE)</f>
        <v>1</v>
      </c>
      <c r="J518" s="3" t="str">
        <f t="shared" ref="J518:J581" si="35">IF(I518,CONCATENATE($A$2,A518,$B$2,H518,$C$2),"")</f>
        <v>dhis_api --api-version=27 --api-request='dataElements/vyjUHuV48jn/shortName' --content-json --request PATCH --data "{\"shortName\": \"j8BsL8g84TG\"}"</v>
      </c>
    </row>
    <row r="519" spans="1:10" x14ac:dyDescent="0.2">
      <c r="A519" t="s">
        <v>1082</v>
      </c>
      <c r="B519" t="s">
        <v>5327</v>
      </c>
      <c r="C519" t="s">
        <v>5328</v>
      </c>
      <c r="D519" s="3" t="b">
        <f>NOT(ISNA(VLOOKUP(A519,des!B:B,1,FALSE)))</f>
        <v>1</v>
      </c>
      <c r="E519" s="3" t="str">
        <f>IF(D519,VLOOKUP(A519,des!B:Q,11,FALSE),"")</f>
        <v>Pregnancy Status</v>
      </c>
      <c r="F519" s="3" t="b">
        <f t="shared" si="32"/>
        <v>1</v>
      </c>
      <c r="G519" s="3" t="str">
        <f t="shared" si="33"/>
        <v>dhis_api --api-version=27 --api-request='dataElements/stzJ83HUBwe/name' --content-json --request PATCH --data "{\"name\": \"Pregnancy Status\"}"</v>
      </c>
      <c r="H519" s="3" t="str">
        <f>IF(D519,VLOOKUP(A519,des!B:Q,12,FALSE),"")</f>
        <v>j8BsL8g84TG</v>
      </c>
      <c r="I519" s="3" t="b">
        <f t="shared" si="34"/>
        <v>1</v>
      </c>
      <c r="J519" s="3" t="str">
        <f t="shared" si="35"/>
        <v>dhis_api --api-version=27 --api-request='dataElements/stzJ83HUBwe/shortName' --content-json --request PATCH --data "{\"shortName\": \"j8BsL8g84TG\"}"</v>
      </c>
    </row>
    <row r="520" spans="1:10" x14ac:dyDescent="0.2">
      <c r="A520" t="s">
        <v>1083</v>
      </c>
      <c r="B520" t="s">
        <v>5329</v>
      </c>
      <c r="C520" t="s">
        <v>5330</v>
      </c>
      <c r="D520" s="3" t="b">
        <f>NOT(ISNA(VLOOKUP(A520,des!B:B,1,FALSE)))</f>
        <v>1</v>
      </c>
      <c r="E520" s="3" t="str">
        <f>IF(D520,VLOOKUP(A520,des!B:Q,11,FALSE),"")</f>
        <v>default</v>
      </c>
      <c r="F520" s="3" t="b">
        <f t="shared" si="32"/>
        <v>1</v>
      </c>
      <c r="G520" s="3" t="str">
        <f t="shared" si="33"/>
        <v>dhis_api --api-version=27 --api-request='dataElements/XXENjkY2zcj/name' --content-json --request PATCH --data "{\"name\": \"default\"}"</v>
      </c>
      <c r="H520" s="3" t="str">
        <f>IF(D520,VLOOKUP(A520,des!B:Q,12,FALSE),"")</f>
        <v>bjDvmb4bfuf</v>
      </c>
      <c r="I520" s="3" t="b">
        <f t="shared" si="34"/>
        <v>1</v>
      </c>
      <c r="J520" s="3" t="str">
        <f t="shared" si="35"/>
        <v>dhis_api --api-version=27 --api-request='dataElements/XXENjkY2zcj/shortName' --content-json --request PATCH --data "{\"shortName\": \"bjDvmb4bfuf\"}"</v>
      </c>
    </row>
    <row r="521" spans="1:10" x14ac:dyDescent="0.2">
      <c r="A521" t="s">
        <v>1084</v>
      </c>
      <c r="B521" t="s">
        <v>5331</v>
      </c>
      <c r="C521" t="s">
        <v>5332</v>
      </c>
      <c r="D521" s="3" t="b">
        <f>NOT(ISNA(VLOOKUP(A521,des!B:B,1,FALSE)))</f>
        <v>1</v>
      </c>
      <c r="E521" s="3" t="str">
        <f>IF(D521,VLOOKUP(A521,des!B:Q,11,FALSE),"")</f>
        <v>default</v>
      </c>
      <c r="F521" s="3" t="b">
        <f t="shared" si="32"/>
        <v>1</v>
      </c>
      <c r="G521" s="3" t="str">
        <f t="shared" si="33"/>
        <v>dhis_api --api-version=27 --api-request='dataElements/iTbh4yEcF4I/name' --content-json --request PATCH --data "{\"name\": \"default\"}"</v>
      </c>
      <c r="H521" s="3" t="str">
        <f>IF(D521,VLOOKUP(A521,des!B:Q,12,FALSE),"")</f>
        <v>bjDvmb4bfuf</v>
      </c>
      <c r="I521" s="3" t="b">
        <f t="shared" si="34"/>
        <v>1</v>
      </c>
      <c r="J521" s="3" t="str">
        <f t="shared" si="35"/>
        <v>dhis_api --api-version=27 --api-request='dataElements/iTbh4yEcF4I/shortName' --content-json --request PATCH --data "{\"shortName\": \"bjDvmb4bfuf\"}"</v>
      </c>
    </row>
    <row r="522" spans="1:10" x14ac:dyDescent="0.2">
      <c r="A522" t="s">
        <v>1085</v>
      </c>
      <c r="B522" t="s">
        <v>5333</v>
      </c>
      <c r="C522" t="s">
        <v>5334</v>
      </c>
      <c r="D522" s="3" t="b">
        <f>NOT(ISNA(VLOOKUP(A522,des!B:B,1,FALSE)))</f>
        <v>1</v>
      </c>
      <c r="E522" s="3" t="str">
        <f>IF(D522,VLOOKUP(A522,des!B:Q,11,FALSE),"")</f>
        <v>default</v>
      </c>
      <c r="F522" s="3" t="b">
        <f t="shared" si="32"/>
        <v>1</v>
      </c>
      <c r="G522" s="3" t="str">
        <f t="shared" si="33"/>
        <v>dhis_api --api-version=27 --api-request='dataElements/oB0cv6qnRnJ/name' --content-json --request PATCH --data "{\"name\": \"default\"}"</v>
      </c>
      <c r="H522" s="3" t="str">
        <f>IF(D522,VLOOKUP(A522,des!B:Q,12,FALSE),"")</f>
        <v>bjDvmb4bfuf</v>
      </c>
      <c r="I522" s="3" t="b">
        <f t="shared" si="34"/>
        <v>1</v>
      </c>
      <c r="J522" s="3" t="str">
        <f t="shared" si="35"/>
        <v>dhis_api --api-version=27 --api-request='dataElements/oB0cv6qnRnJ/shortName' --content-json --request PATCH --data "{\"shortName\": \"bjDvmb4bfuf\"}"</v>
      </c>
    </row>
    <row r="523" spans="1:10" x14ac:dyDescent="0.2">
      <c r="A523" t="s">
        <v>5335</v>
      </c>
      <c r="B523" t="s">
        <v>5336</v>
      </c>
      <c r="C523" t="s">
        <v>5337</v>
      </c>
      <c r="D523" s="3" t="b">
        <f>NOT(ISNA(VLOOKUP(A523,des!B:B,1,FALSE)))</f>
        <v>0</v>
      </c>
      <c r="E523" s="3" t="str">
        <f>IF(D523,VLOOKUP(A523,des!B:Q,11,FALSE),"")</f>
        <v/>
      </c>
      <c r="F523" s="3" t="b">
        <f t="shared" si="32"/>
        <v>0</v>
      </c>
      <c r="G523" s="3" t="str">
        <f t="shared" si="33"/>
        <v/>
      </c>
      <c r="H523" s="3" t="str">
        <f>IF(D523,VLOOKUP(A523,des!B:Q,12,FALSE),"")</f>
        <v/>
      </c>
      <c r="I523" s="3" t="b">
        <f t="shared" si="34"/>
        <v>0</v>
      </c>
      <c r="J523" s="3" t="str">
        <f t="shared" si="35"/>
        <v/>
      </c>
    </row>
    <row r="524" spans="1:10" x14ac:dyDescent="0.2">
      <c r="A524" t="s">
        <v>5338</v>
      </c>
      <c r="B524" t="s">
        <v>5339</v>
      </c>
      <c r="C524" t="s">
        <v>5340</v>
      </c>
      <c r="D524" s="3" t="b">
        <f>NOT(ISNA(VLOOKUP(A524,des!B:B,1,FALSE)))</f>
        <v>0</v>
      </c>
      <c r="E524" s="3" t="str">
        <f>IF(D524,VLOOKUP(A524,des!B:Q,11,FALSE),"")</f>
        <v/>
      </c>
      <c r="F524" s="3" t="b">
        <f t="shared" si="32"/>
        <v>0</v>
      </c>
      <c r="G524" s="3" t="str">
        <f t="shared" si="33"/>
        <v/>
      </c>
      <c r="H524" s="3" t="str">
        <f>IF(D524,VLOOKUP(A524,des!B:Q,12,FALSE),"")</f>
        <v/>
      </c>
      <c r="I524" s="3" t="b">
        <f t="shared" si="34"/>
        <v>0</v>
      </c>
      <c r="J524" s="3" t="str">
        <f t="shared" si="35"/>
        <v/>
      </c>
    </row>
    <row r="525" spans="1:10" x14ac:dyDescent="0.2">
      <c r="A525" t="s">
        <v>1086</v>
      </c>
      <c r="B525" t="s">
        <v>5341</v>
      </c>
      <c r="C525" t="s">
        <v>5342</v>
      </c>
      <c r="D525" s="3" t="b">
        <f>NOT(ISNA(VLOOKUP(A525,des!B:B,1,FALSE)))</f>
        <v>1</v>
      </c>
      <c r="E525" s="3" t="str">
        <f>IF(D525,VLOOKUP(A525,des!B:Q,11,FALSE),"")</f>
        <v>default</v>
      </c>
      <c r="F525" s="3" t="b">
        <f t="shared" si="32"/>
        <v>1</v>
      </c>
      <c r="G525" s="3" t="str">
        <f t="shared" si="33"/>
        <v>dhis_api --api-version=27 --api-request='dataElements/DIRTpgiO7vd/name' --content-json --request PATCH --data "{\"name\": \"default\"}"</v>
      </c>
      <c r="H525" s="3" t="str">
        <f>IF(D525,VLOOKUP(A525,des!B:Q,12,FALSE),"")</f>
        <v>bjDvmb4bfuf</v>
      </c>
      <c r="I525" s="3" t="b">
        <f t="shared" si="34"/>
        <v>1</v>
      </c>
      <c r="J525" s="3" t="str">
        <f t="shared" si="35"/>
        <v>dhis_api --api-version=27 --api-request='dataElements/DIRTpgiO7vd/shortName' --content-json --request PATCH --data "{\"shortName\": \"bjDvmb4bfuf\"}"</v>
      </c>
    </row>
    <row r="526" spans="1:10" x14ac:dyDescent="0.2">
      <c r="A526" t="s">
        <v>1087</v>
      </c>
      <c r="B526" t="s">
        <v>5343</v>
      </c>
      <c r="C526" t="s">
        <v>5344</v>
      </c>
      <c r="D526" s="3" t="b">
        <f>NOT(ISNA(VLOOKUP(A526,des!B:B,1,FALSE)))</f>
        <v>1</v>
      </c>
      <c r="E526" s="3" t="str">
        <f>IF(D526,VLOOKUP(A526,des!B:Q,11,FALSE),"")</f>
        <v>default</v>
      </c>
      <c r="F526" s="3" t="b">
        <f t="shared" si="32"/>
        <v>1</v>
      </c>
      <c r="G526" s="3" t="str">
        <f t="shared" si="33"/>
        <v>dhis_api --api-version=27 --api-request='dataElements/ZmDmEtUYZcL/name' --content-json --request PATCH --data "{\"name\": \"default\"}"</v>
      </c>
      <c r="H526" s="3" t="str">
        <f>IF(D526,VLOOKUP(A526,des!B:Q,12,FALSE),"")</f>
        <v>bjDvmb4bfuf</v>
      </c>
      <c r="I526" s="3" t="b">
        <f t="shared" si="34"/>
        <v>1</v>
      </c>
      <c r="J526" s="3" t="str">
        <f t="shared" si="35"/>
        <v>dhis_api --api-version=27 --api-request='dataElements/ZmDmEtUYZcL/shortName' --content-json --request PATCH --data "{\"shortName\": \"bjDvmb4bfuf\"}"</v>
      </c>
    </row>
    <row r="527" spans="1:10" x14ac:dyDescent="0.2">
      <c r="A527" t="s">
        <v>5345</v>
      </c>
      <c r="B527" t="s">
        <v>5346</v>
      </c>
      <c r="C527" t="s">
        <v>5347</v>
      </c>
      <c r="D527" s="3" t="b">
        <f>NOT(ISNA(VLOOKUP(A527,des!B:B,1,FALSE)))</f>
        <v>0</v>
      </c>
      <c r="E527" s="3" t="str">
        <f>IF(D527,VLOOKUP(A527,des!B:Q,11,FALSE),"")</f>
        <v/>
      </c>
      <c r="F527" s="3" t="b">
        <f t="shared" si="32"/>
        <v>0</v>
      </c>
      <c r="G527" s="3" t="str">
        <f t="shared" si="33"/>
        <v/>
      </c>
      <c r="H527" s="3" t="str">
        <f>IF(D527,VLOOKUP(A527,des!B:Q,12,FALSE),"")</f>
        <v/>
      </c>
      <c r="I527" s="3" t="b">
        <f t="shared" si="34"/>
        <v>0</v>
      </c>
      <c r="J527" s="3" t="str">
        <f t="shared" si="35"/>
        <v/>
      </c>
    </row>
    <row r="528" spans="1:10" x14ac:dyDescent="0.2">
      <c r="A528" t="s">
        <v>5348</v>
      </c>
      <c r="B528" t="s">
        <v>5349</v>
      </c>
      <c r="C528" t="s">
        <v>5350</v>
      </c>
      <c r="D528" s="3" t="b">
        <f>NOT(ISNA(VLOOKUP(A528,des!B:B,1,FALSE)))</f>
        <v>0</v>
      </c>
      <c r="E528" s="3" t="str">
        <f>IF(D528,VLOOKUP(A528,des!B:Q,11,FALSE),"")</f>
        <v/>
      </c>
      <c r="F528" s="3" t="b">
        <f t="shared" si="32"/>
        <v>0</v>
      </c>
      <c r="G528" s="3" t="str">
        <f t="shared" si="33"/>
        <v/>
      </c>
      <c r="H528" s="3" t="str">
        <f>IF(D528,VLOOKUP(A528,des!B:Q,12,FALSE),"")</f>
        <v/>
      </c>
      <c r="I528" s="3" t="b">
        <f t="shared" si="34"/>
        <v>0</v>
      </c>
      <c r="J528" s="3" t="str">
        <f t="shared" si="35"/>
        <v/>
      </c>
    </row>
    <row r="529" spans="1:10" x14ac:dyDescent="0.2">
      <c r="A529" t="s">
        <v>1088</v>
      </c>
      <c r="B529" t="s">
        <v>5351</v>
      </c>
      <c r="C529" t="s">
        <v>5352</v>
      </c>
      <c r="D529" s="3" t="b">
        <f>NOT(ISNA(VLOOKUP(A529,des!B:B,1,FALSE)))</f>
        <v>1</v>
      </c>
      <c r="E529" s="3" t="str">
        <f>IF(D529,VLOOKUP(A529,des!B:Q,11,FALSE),"")</f>
        <v>default</v>
      </c>
      <c r="F529" s="3" t="b">
        <f t="shared" si="32"/>
        <v>1</v>
      </c>
      <c r="G529" s="3" t="str">
        <f t="shared" si="33"/>
        <v>dhis_api --api-version=27 --api-request='dataElements/f0ZdhCckOkB/name' --content-json --request PATCH --data "{\"name\": \"default\"}"</v>
      </c>
      <c r="H529" s="3" t="str">
        <f>IF(D529,VLOOKUP(A529,des!B:Q,12,FALSE),"")</f>
        <v>bjDvmb4bfuf</v>
      </c>
      <c r="I529" s="3" t="b">
        <f t="shared" si="34"/>
        <v>1</v>
      </c>
      <c r="J529" s="3" t="str">
        <f t="shared" si="35"/>
        <v>dhis_api --api-version=27 --api-request='dataElements/f0ZdhCckOkB/shortName' --content-json --request PATCH --data "{\"shortName\": \"bjDvmb4bfuf\"}"</v>
      </c>
    </row>
    <row r="530" spans="1:10" x14ac:dyDescent="0.2">
      <c r="A530" t="s">
        <v>1089</v>
      </c>
      <c r="B530" t="s">
        <v>5353</v>
      </c>
      <c r="C530" t="s">
        <v>5354</v>
      </c>
      <c r="D530" s="3" t="b">
        <f>NOT(ISNA(VLOOKUP(A530,des!B:B,1,FALSE)))</f>
        <v>1</v>
      </c>
      <c r="E530" s="3" t="str">
        <f>IF(D530,VLOOKUP(A530,des!B:Q,11,FALSE),"")</f>
        <v>default</v>
      </c>
      <c r="F530" s="3" t="b">
        <f t="shared" si="32"/>
        <v>1</v>
      </c>
      <c r="G530" s="3" t="str">
        <f t="shared" si="33"/>
        <v>dhis_api --api-version=27 --api-request='dataElements/nJorRq2D04k/name' --content-json --request PATCH --data "{\"name\": \"default\"}"</v>
      </c>
      <c r="H530" s="3" t="str">
        <f>IF(D530,VLOOKUP(A530,des!B:Q,12,FALSE),"")</f>
        <v>bjDvmb4bfuf</v>
      </c>
      <c r="I530" s="3" t="b">
        <f t="shared" si="34"/>
        <v>1</v>
      </c>
      <c r="J530" s="3" t="str">
        <f t="shared" si="35"/>
        <v>dhis_api --api-version=27 --api-request='dataElements/nJorRq2D04k/shortName' --content-json --request PATCH --data "{\"shortName\": \"bjDvmb4bfuf\"}"</v>
      </c>
    </row>
    <row r="531" spans="1:10" x14ac:dyDescent="0.2">
      <c r="A531" t="s">
        <v>1090</v>
      </c>
      <c r="B531" t="s">
        <v>5355</v>
      </c>
      <c r="C531" t="s">
        <v>5356</v>
      </c>
      <c r="D531" s="3" t="b">
        <f>NOT(ISNA(VLOOKUP(A531,des!B:B,1,FALSE)))</f>
        <v>1</v>
      </c>
      <c r="E531" s="3" t="str">
        <f>IF(D531,VLOOKUP(A531,des!B:Q,11,FALSE),"")</f>
        <v>default</v>
      </c>
      <c r="F531" s="3" t="b">
        <f t="shared" si="32"/>
        <v>1</v>
      </c>
      <c r="G531" s="3" t="str">
        <f t="shared" si="33"/>
        <v>dhis_api --api-version=27 --api-request='dataElements/IpoTkm2CR3w/name' --content-json --request PATCH --data "{\"name\": \"default\"}"</v>
      </c>
      <c r="H531" s="3" t="str">
        <f>IF(D531,VLOOKUP(A531,des!B:Q,12,FALSE),"")</f>
        <v>bjDvmb4bfuf</v>
      </c>
      <c r="I531" s="3" t="b">
        <f t="shared" si="34"/>
        <v>1</v>
      </c>
      <c r="J531" s="3" t="str">
        <f t="shared" si="35"/>
        <v>dhis_api --api-version=27 --api-request='dataElements/IpoTkm2CR3w/shortName' --content-json --request PATCH --data "{\"shortName\": \"bjDvmb4bfuf\"}"</v>
      </c>
    </row>
    <row r="532" spans="1:10" x14ac:dyDescent="0.2">
      <c r="A532" t="s">
        <v>1091</v>
      </c>
      <c r="B532" t="s">
        <v>5357</v>
      </c>
      <c r="C532" t="s">
        <v>5358</v>
      </c>
      <c r="D532" s="3" t="b">
        <f>NOT(ISNA(VLOOKUP(A532,des!B:B,1,FALSE)))</f>
        <v>1</v>
      </c>
      <c r="E532" s="3" t="str">
        <f>IF(D532,VLOOKUP(A532,des!B:Q,11,FALSE),"")</f>
        <v>default</v>
      </c>
      <c r="F532" s="3" t="b">
        <f t="shared" si="32"/>
        <v>1</v>
      </c>
      <c r="G532" s="3" t="str">
        <f t="shared" si="33"/>
        <v>dhis_api --api-version=27 --api-request='dataElements/UuwrxCey47r/name' --content-json --request PATCH --data "{\"name\": \"default\"}"</v>
      </c>
      <c r="H532" s="3" t="str">
        <f>IF(D532,VLOOKUP(A532,des!B:Q,12,FALSE),"")</f>
        <v>bjDvmb4bfuf</v>
      </c>
      <c r="I532" s="3" t="b">
        <f t="shared" si="34"/>
        <v>1</v>
      </c>
      <c r="J532" s="3" t="str">
        <f t="shared" si="35"/>
        <v>dhis_api --api-version=27 --api-request='dataElements/UuwrxCey47r/shortName' --content-json --request PATCH --data "{\"shortName\": \"bjDvmb4bfuf\"}"</v>
      </c>
    </row>
    <row r="533" spans="1:10" x14ac:dyDescent="0.2">
      <c r="A533" t="s">
        <v>1092</v>
      </c>
      <c r="B533" t="s">
        <v>5359</v>
      </c>
      <c r="C533" t="s">
        <v>5360</v>
      </c>
      <c r="D533" s="3" t="b">
        <f>NOT(ISNA(VLOOKUP(A533,des!B:B,1,FALSE)))</f>
        <v>1</v>
      </c>
      <c r="E533" s="3" t="str">
        <f>IF(D533,VLOOKUP(A533,des!B:Q,11,FALSE),"")</f>
        <v>Site Service Delivery Type</v>
      </c>
      <c r="F533" s="3" t="b">
        <f t="shared" si="32"/>
        <v>1</v>
      </c>
      <c r="G533" s="3" t="str">
        <f t="shared" si="33"/>
        <v>dhis_api --api-version=27 --api-request='dataElements/BzB8SksnhSi/name' --content-json --request PATCH --data "{\"name\": \"Site Service Delivery Type\"}"</v>
      </c>
      <c r="H533" s="3" t="str">
        <f>IF(D533,VLOOKUP(A533,des!B:Q,12,FALSE),"")</f>
        <v>TjRn0xxFg5u</v>
      </c>
      <c r="I533" s="3" t="b">
        <f t="shared" si="34"/>
        <v>1</v>
      </c>
      <c r="J533" s="3" t="str">
        <f t="shared" si="35"/>
        <v>dhis_api --api-version=27 --api-request='dataElements/BzB8SksnhSi/shortName' --content-json --request PATCH --data "{\"shortName\": \"TjRn0xxFg5u\"}"</v>
      </c>
    </row>
    <row r="534" spans="1:10" x14ac:dyDescent="0.2">
      <c r="A534" t="s">
        <v>1093</v>
      </c>
      <c r="B534" t="s">
        <v>5361</v>
      </c>
      <c r="C534" t="s">
        <v>5362</v>
      </c>
      <c r="D534" s="3" t="b">
        <f>NOT(ISNA(VLOOKUP(A534,des!B:B,1,FALSE)))</f>
        <v>1</v>
      </c>
      <c r="E534" s="3" t="str">
        <f>IF(D534,VLOOKUP(A534,des!B:Q,11,FALSE),"")</f>
        <v>Site Service Delivery Type</v>
      </c>
      <c r="F534" s="3" t="b">
        <f t="shared" si="32"/>
        <v>1</v>
      </c>
      <c r="G534" s="3" t="str">
        <f t="shared" si="33"/>
        <v>dhis_api --api-version=27 --api-request='dataElements/gHaMf75vR2O/name' --content-json --request PATCH --data "{\"name\": \"Site Service Delivery Type\"}"</v>
      </c>
      <c r="H534" s="3" t="str">
        <f>IF(D534,VLOOKUP(A534,des!B:Q,12,FALSE),"")</f>
        <v>TjRn0xxFg5u</v>
      </c>
      <c r="I534" s="3" t="b">
        <f t="shared" si="34"/>
        <v>1</v>
      </c>
      <c r="J534" s="3" t="str">
        <f t="shared" si="35"/>
        <v>dhis_api --api-version=27 --api-request='dataElements/gHaMf75vR2O/shortName' --content-json --request PATCH --data "{\"shortName\": \"TjRn0xxFg5u\"}"</v>
      </c>
    </row>
    <row r="535" spans="1:10" x14ac:dyDescent="0.2">
      <c r="A535" t="s">
        <v>1094</v>
      </c>
      <c r="B535" t="s">
        <v>5363</v>
      </c>
      <c r="C535" t="s">
        <v>5364</v>
      </c>
      <c r="D535" s="3" t="b">
        <f>NOT(ISNA(VLOOKUP(A535,des!B:B,1,FALSE)))</f>
        <v>1</v>
      </c>
      <c r="E535" s="3" t="str">
        <f>IF(D535,VLOOKUP(A535,des!B:Q,11,FALSE),"")</f>
        <v>default</v>
      </c>
      <c r="F535" s="3" t="b">
        <f t="shared" si="32"/>
        <v>1</v>
      </c>
      <c r="G535" s="3" t="str">
        <f t="shared" si="33"/>
        <v>dhis_api --api-version=27 --api-request='dataElements/cTvSUHoynHM/name' --content-json --request PATCH --data "{\"name\": \"default\"}"</v>
      </c>
      <c r="H535" s="3" t="str">
        <f>IF(D535,VLOOKUP(A535,des!B:Q,12,FALSE),"")</f>
        <v>bjDvmb4bfuf</v>
      </c>
      <c r="I535" s="3" t="b">
        <f t="shared" si="34"/>
        <v>1</v>
      </c>
      <c r="J535" s="3" t="str">
        <f t="shared" si="35"/>
        <v>dhis_api --api-version=27 --api-request='dataElements/cTvSUHoynHM/shortName' --content-json --request PATCH --data "{\"shortName\": \"bjDvmb4bfuf\"}"</v>
      </c>
    </row>
    <row r="536" spans="1:10" x14ac:dyDescent="0.2">
      <c r="A536" t="s">
        <v>635</v>
      </c>
      <c r="B536" t="s">
        <v>5365</v>
      </c>
      <c r="C536" t="s">
        <v>5366</v>
      </c>
      <c r="D536" s="3" t="b">
        <f>NOT(ISNA(VLOOKUP(A536,des!B:B,1,FALSE)))</f>
        <v>0</v>
      </c>
      <c r="E536" s="3" t="str">
        <f>IF(D536,VLOOKUP(A536,des!B:Q,11,FALSE),"")</f>
        <v/>
      </c>
      <c r="F536" s="3" t="b">
        <f t="shared" si="32"/>
        <v>0</v>
      </c>
      <c r="G536" s="3" t="str">
        <f t="shared" si="33"/>
        <v/>
      </c>
      <c r="H536" s="3" t="str">
        <f>IF(D536,VLOOKUP(A536,des!B:Q,12,FALSE),"")</f>
        <v/>
      </c>
      <c r="I536" s="3" t="b">
        <f t="shared" si="34"/>
        <v>0</v>
      </c>
      <c r="J536" s="3" t="str">
        <f t="shared" si="35"/>
        <v/>
      </c>
    </row>
    <row r="537" spans="1:10" x14ac:dyDescent="0.2">
      <c r="A537" t="s">
        <v>634</v>
      </c>
      <c r="B537" t="s">
        <v>5367</v>
      </c>
      <c r="C537" t="s">
        <v>5368</v>
      </c>
      <c r="D537" s="3" t="b">
        <f>NOT(ISNA(VLOOKUP(A537,des!B:B,1,FALSE)))</f>
        <v>0</v>
      </c>
      <c r="E537" s="3" t="str">
        <f>IF(D537,VLOOKUP(A537,des!B:Q,11,FALSE),"")</f>
        <v/>
      </c>
      <c r="F537" s="3" t="b">
        <f t="shared" si="32"/>
        <v>0</v>
      </c>
      <c r="G537" s="3" t="str">
        <f t="shared" si="33"/>
        <v/>
      </c>
      <c r="H537" s="3" t="str">
        <f>IF(D537,VLOOKUP(A537,des!B:Q,12,FALSE),"")</f>
        <v/>
      </c>
      <c r="I537" s="3" t="b">
        <f t="shared" si="34"/>
        <v>0</v>
      </c>
      <c r="J537" s="3" t="str">
        <f t="shared" si="35"/>
        <v/>
      </c>
    </row>
    <row r="538" spans="1:10" x14ac:dyDescent="0.2">
      <c r="A538" t="s">
        <v>633</v>
      </c>
      <c r="B538" t="s">
        <v>5369</v>
      </c>
      <c r="C538" t="s">
        <v>5370</v>
      </c>
      <c r="D538" s="3" t="b">
        <f>NOT(ISNA(VLOOKUP(A538,des!B:B,1,FALSE)))</f>
        <v>0</v>
      </c>
      <c r="E538" s="3" t="str">
        <f>IF(D538,VLOOKUP(A538,des!B:Q,11,FALSE),"")</f>
        <v/>
      </c>
      <c r="F538" s="3" t="b">
        <f t="shared" si="32"/>
        <v>0</v>
      </c>
      <c r="G538" s="3" t="str">
        <f t="shared" si="33"/>
        <v/>
      </c>
      <c r="H538" s="3" t="str">
        <f>IF(D538,VLOOKUP(A538,des!B:Q,12,FALSE),"")</f>
        <v/>
      </c>
      <c r="I538" s="3" t="b">
        <f t="shared" si="34"/>
        <v>0</v>
      </c>
      <c r="J538" s="3" t="str">
        <f t="shared" si="35"/>
        <v/>
      </c>
    </row>
    <row r="539" spans="1:10" x14ac:dyDescent="0.2">
      <c r="A539" t="s">
        <v>637</v>
      </c>
      <c r="B539" t="s">
        <v>5371</v>
      </c>
      <c r="C539" t="s">
        <v>5372</v>
      </c>
      <c r="D539" s="3" t="b">
        <f>NOT(ISNA(VLOOKUP(A539,des!B:B,1,FALSE)))</f>
        <v>0</v>
      </c>
      <c r="E539" s="3" t="str">
        <f>IF(D539,VLOOKUP(A539,des!B:Q,11,FALSE),"")</f>
        <v/>
      </c>
      <c r="F539" s="3" t="b">
        <f t="shared" si="32"/>
        <v>0</v>
      </c>
      <c r="G539" s="3" t="str">
        <f t="shared" si="33"/>
        <v/>
      </c>
      <c r="H539" s="3" t="str">
        <f>IF(D539,VLOOKUP(A539,des!B:Q,12,FALSE),"")</f>
        <v/>
      </c>
      <c r="I539" s="3" t="b">
        <f t="shared" si="34"/>
        <v>0</v>
      </c>
      <c r="J539" s="3" t="str">
        <f t="shared" si="35"/>
        <v/>
      </c>
    </row>
    <row r="540" spans="1:10" x14ac:dyDescent="0.2">
      <c r="A540" t="s">
        <v>643</v>
      </c>
      <c r="B540" t="s">
        <v>5373</v>
      </c>
      <c r="C540" t="s">
        <v>5374</v>
      </c>
      <c r="D540" s="3" t="b">
        <f>NOT(ISNA(VLOOKUP(A540,des!B:B,1,FALSE)))</f>
        <v>1</v>
      </c>
      <c r="E540" s="3" t="str">
        <f>IF(D540,VLOOKUP(A540,des!B:Q,11,FALSE),"")</f>
        <v>default</v>
      </c>
      <c r="F540" s="3" t="b">
        <f t="shared" si="32"/>
        <v>1</v>
      </c>
      <c r="G540" s="3" t="str">
        <f t="shared" si="33"/>
        <v>dhis_api --api-version=27 --api-request='dataElements/U0vgOuqBTZ0/name' --content-json --request PATCH --data "{\"name\": \"default\"}"</v>
      </c>
      <c r="H540" s="3" t="str">
        <f>IF(D540,VLOOKUP(A540,des!B:Q,12,FALSE),"")</f>
        <v>bjDvmb4bfuf</v>
      </c>
      <c r="I540" s="3" t="b">
        <f t="shared" si="34"/>
        <v>1</v>
      </c>
      <c r="J540" s="3" t="str">
        <f t="shared" si="35"/>
        <v>dhis_api --api-version=27 --api-request='dataElements/U0vgOuqBTZ0/shortName' --content-json --request PATCH --data "{\"shortName\": \"bjDvmb4bfuf\"}"</v>
      </c>
    </row>
    <row r="541" spans="1:10" x14ac:dyDescent="0.2">
      <c r="A541" t="s">
        <v>636</v>
      </c>
      <c r="B541" t="s">
        <v>5375</v>
      </c>
      <c r="C541" t="s">
        <v>5376</v>
      </c>
      <c r="D541" s="3" t="b">
        <f>NOT(ISNA(VLOOKUP(A541,des!B:B,1,FALSE)))</f>
        <v>0</v>
      </c>
      <c r="E541" s="3" t="str">
        <f>IF(D541,VLOOKUP(A541,des!B:Q,11,FALSE),"")</f>
        <v/>
      </c>
      <c r="F541" s="3" t="b">
        <f t="shared" si="32"/>
        <v>0</v>
      </c>
      <c r="G541" s="3" t="str">
        <f t="shared" si="33"/>
        <v/>
      </c>
      <c r="H541" s="3" t="str">
        <f>IF(D541,VLOOKUP(A541,des!B:Q,12,FALSE),"")</f>
        <v/>
      </c>
      <c r="I541" s="3" t="b">
        <f t="shared" si="34"/>
        <v>0</v>
      </c>
      <c r="J541" s="3" t="str">
        <f t="shared" si="35"/>
        <v/>
      </c>
    </row>
    <row r="542" spans="1:10" x14ac:dyDescent="0.2">
      <c r="A542" t="s">
        <v>1095</v>
      </c>
      <c r="B542" t="s">
        <v>5377</v>
      </c>
      <c r="C542" t="s">
        <v>5378</v>
      </c>
      <c r="D542" s="3" t="b">
        <f>NOT(ISNA(VLOOKUP(A542,des!B:B,1,FALSE)))</f>
        <v>1</v>
      </c>
      <c r="E542" s="3" t="str">
        <f>IF(D542,VLOOKUP(A542,des!B:Q,11,FALSE),"")</f>
        <v>default</v>
      </c>
      <c r="F542" s="3" t="b">
        <f t="shared" si="32"/>
        <v>1</v>
      </c>
      <c r="G542" s="3" t="str">
        <f t="shared" si="33"/>
        <v>dhis_api --api-version=27 --api-request='dataElements/uLxBHU5nrkC/name' --content-json --request PATCH --data "{\"name\": \"default\"}"</v>
      </c>
      <c r="H542" s="3" t="str">
        <f>IF(D542,VLOOKUP(A542,des!B:Q,12,FALSE),"")</f>
        <v>bjDvmb4bfuf</v>
      </c>
      <c r="I542" s="3" t="b">
        <f t="shared" si="34"/>
        <v>1</v>
      </c>
      <c r="J542" s="3" t="str">
        <f t="shared" si="35"/>
        <v>dhis_api --api-version=27 --api-request='dataElements/uLxBHU5nrkC/shortName' --content-json --request PATCH --data "{\"shortName\": \"bjDvmb4bfuf\"}"</v>
      </c>
    </row>
    <row r="543" spans="1:10" x14ac:dyDescent="0.2">
      <c r="A543" t="s">
        <v>1096</v>
      </c>
      <c r="B543" t="s">
        <v>5379</v>
      </c>
      <c r="C543" t="s">
        <v>5380</v>
      </c>
      <c r="D543" s="3" t="b">
        <f>NOT(ISNA(VLOOKUP(A543,des!B:B,1,FALSE)))</f>
        <v>1</v>
      </c>
      <c r="E543" s="3" t="str">
        <f>IF(D543,VLOOKUP(A543,des!B:Q,11,FALSE),"")</f>
        <v>default</v>
      </c>
      <c r="F543" s="3" t="b">
        <f t="shared" si="32"/>
        <v>1</v>
      </c>
      <c r="G543" s="3" t="str">
        <f t="shared" si="33"/>
        <v>dhis_api --api-version=27 --api-request='dataElements/t2aYM1RcASX/name' --content-json --request PATCH --data "{\"name\": \"default\"}"</v>
      </c>
      <c r="H543" s="3" t="str">
        <f>IF(D543,VLOOKUP(A543,des!B:Q,12,FALSE),"")</f>
        <v>bjDvmb4bfuf</v>
      </c>
      <c r="I543" s="3" t="b">
        <f t="shared" si="34"/>
        <v>1</v>
      </c>
      <c r="J543" s="3" t="str">
        <f t="shared" si="35"/>
        <v>dhis_api --api-version=27 --api-request='dataElements/t2aYM1RcASX/shortName' --content-json --request PATCH --data "{\"shortName\": \"bjDvmb4bfuf\"}"</v>
      </c>
    </row>
    <row r="544" spans="1:10" x14ac:dyDescent="0.2">
      <c r="A544" t="s">
        <v>1097</v>
      </c>
      <c r="B544" t="s">
        <v>5381</v>
      </c>
      <c r="C544" t="s">
        <v>5382</v>
      </c>
      <c r="D544" s="3" t="b">
        <f>NOT(ISNA(VLOOKUP(A544,des!B:B,1,FALSE)))</f>
        <v>1</v>
      </c>
      <c r="E544" s="3" t="str">
        <f>IF(D544,VLOOKUP(A544,des!B:Q,11,FALSE),"")</f>
        <v>default</v>
      </c>
      <c r="F544" s="3" t="b">
        <f t="shared" si="32"/>
        <v>1</v>
      </c>
      <c r="G544" s="3" t="str">
        <f t="shared" si="33"/>
        <v>dhis_api --api-version=27 --api-request='dataElements/Ddchyftc4Vt/name' --content-json --request PATCH --data "{\"name\": \"default\"}"</v>
      </c>
      <c r="H544" s="3" t="str">
        <f>IF(D544,VLOOKUP(A544,des!B:Q,12,FALSE),"")</f>
        <v>bjDvmb4bfuf</v>
      </c>
      <c r="I544" s="3" t="b">
        <f t="shared" si="34"/>
        <v>1</v>
      </c>
      <c r="J544" s="3" t="str">
        <f t="shared" si="35"/>
        <v>dhis_api --api-version=27 --api-request='dataElements/Ddchyftc4Vt/shortName' --content-json --request PATCH --data "{\"shortName\": \"bjDvmb4bfuf\"}"</v>
      </c>
    </row>
    <row r="545" spans="1:10" x14ac:dyDescent="0.2">
      <c r="A545" t="s">
        <v>1098</v>
      </c>
      <c r="B545" t="s">
        <v>5383</v>
      </c>
      <c r="C545" t="s">
        <v>5384</v>
      </c>
      <c r="D545" s="3" t="b">
        <f>NOT(ISNA(VLOOKUP(A545,des!B:B,1,FALSE)))</f>
        <v>1</v>
      </c>
      <c r="E545" s="3" t="str">
        <f>IF(D545,VLOOKUP(A545,des!B:Q,11,FALSE),"")</f>
        <v>Site Service Delivery Type</v>
      </c>
      <c r="F545" s="3" t="b">
        <f t="shared" si="32"/>
        <v>1</v>
      </c>
      <c r="G545" s="3" t="str">
        <f t="shared" si="33"/>
        <v>dhis_api --api-version=27 --api-request='dataElements/GTP8dhMfqaI/name' --content-json --request PATCH --data "{\"name\": \"Site Service Delivery Type\"}"</v>
      </c>
      <c r="H545" s="3" t="str">
        <f>IF(D545,VLOOKUP(A545,des!B:Q,12,FALSE),"")</f>
        <v>TjRn0xxFg5u</v>
      </c>
      <c r="I545" s="3" t="b">
        <f t="shared" si="34"/>
        <v>1</v>
      </c>
      <c r="J545" s="3" t="str">
        <f t="shared" si="35"/>
        <v>dhis_api --api-version=27 --api-request='dataElements/GTP8dhMfqaI/shortName' --content-json --request PATCH --data "{\"shortName\": \"TjRn0xxFg5u\"}"</v>
      </c>
    </row>
    <row r="546" spans="1:10" x14ac:dyDescent="0.2">
      <c r="A546" t="s">
        <v>1099</v>
      </c>
      <c r="B546" t="s">
        <v>5385</v>
      </c>
      <c r="C546" t="s">
        <v>5386</v>
      </c>
      <c r="D546" s="3" t="b">
        <f>NOT(ISNA(VLOOKUP(A546,des!B:B,1,FALSE)))</f>
        <v>1</v>
      </c>
      <c r="E546" s="3" t="str">
        <f>IF(D546,VLOOKUP(A546,des!B:Q,11,FALSE),"")</f>
        <v>Site Service Delivery Type</v>
      </c>
      <c r="F546" s="3" t="b">
        <f t="shared" si="32"/>
        <v>1</v>
      </c>
      <c r="G546" s="3" t="str">
        <f t="shared" si="33"/>
        <v>dhis_api --api-version=27 --api-request='dataElements/EBFXau8Dd7e/name' --content-json --request PATCH --data "{\"name\": \"Site Service Delivery Type\"}"</v>
      </c>
      <c r="H546" s="3" t="str">
        <f>IF(D546,VLOOKUP(A546,des!B:Q,12,FALSE),"")</f>
        <v>TjRn0xxFg5u</v>
      </c>
      <c r="I546" s="3" t="b">
        <f t="shared" si="34"/>
        <v>1</v>
      </c>
      <c r="J546" s="3" t="str">
        <f t="shared" si="35"/>
        <v>dhis_api --api-version=27 --api-request='dataElements/EBFXau8Dd7e/shortName' --content-json --request PATCH --data "{\"shortName\": \"TjRn0xxFg5u\"}"</v>
      </c>
    </row>
    <row r="547" spans="1:10" x14ac:dyDescent="0.2">
      <c r="A547" t="s">
        <v>1100</v>
      </c>
      <c r="B547" t="s">
        <v>5387</v>
      </c>
      <c r="C547" t="s">
        <v>5388</v>
      </c>
      <c r="D547" s="3" t="b">
        <f>NOT(ISNA(VLOOKUP(A547,des!B:B,1,FALSE)))</f>
        <v>1</v>
      </c>
      <c r="E547" s="3" t="str">
        <f>IF(D547,VLOOKUP(A547,des!B:Q,11,FALSE),"")</f>
        <v>default</v>
      </c>
      <c r="F547" s="3" t="b">
        <f t="shared" si="32"/>
        <v>1</v>
      </c>
      <c r="G547" s="3" t="str">
        <f t="shared" si="33"/>
        <v>dhis_api --api-version=27 --api-request='dataElements/VBzfaETq4OO/name' --content-json --request PATCH --data "{\"name\": \"default\"}"</v>
      </c>
      <c r="H547" s="3" t="str">
        <f>IF(D547,VLOOKUP(A547,des!B:Q,12,FALSE),"")</f>
        <v>bjDvmb4bfuf</v>
      </c>
      <c r="I547" s="3" t="b">
        <f t="shared" si="34"/>
        <v>1</v>
      </c>
      <c r="J547" s="3" t="str">
        <f t="shared" si="35"/>
        <v>dhis_api --api-version=27 --api-request='dataElements/VBzfaETq4OO/shortName' --content-json --request PATCH --data "{\"shortName\": \"bjDvmb4bfuf\"}"</v>
      </c>
    </row>
    <row r="548" spans="1:10" x14ac:dyDescent="0.2">
      <c r="A548" t="s">
        <v>5389</v>
      </c>
      <c r="B548" t="s">
        <v>5390</v>
      </c>
      <c r="C548" t="s">
        <v>5391</v>
      </c>
      <c r="D548" s="3" t="b">
        <f>NOT(ISNA(VLOOKUP(A548,des!B:B,1,FALSE)))</f>
        <v>0</v>
      </c>
      <c r="E548" s="3" t="str">
        <f>IF(D548,VLOOKUP(A548,des!B:Q,11,FALSE),"")</f>
        <v/>
      </c>
      <c r="F548" s="3" t="b">
        <f t="shared" si="32"/>
        <v>0</v>
      </c>
      <c r="G548" s="3" t="str">
        <f t="shared" si="33"/>
        <v/>
      </c>
      <c r="H548" s="3" t="str">
        <f>IF(D548,VLOOKUP(A548,des!B:Q,12,FALSE),"")</f>
        <v/>
      </c>
      <c r="I548" s="3" t="b">
        <f t="shared" si="34"/>
        <v>0</v>
      </c>
      <c r="J548" s="3" t="str">
        <f t="shared" si="35"/>
        <v/>
      </c>
    </row>
    <row r="549" spans="1:10" x14ac:dyDescent="0.2">
      <c r="A549" t="s">
        <v>1101</v>
      </c>
      <c r="B549" t="s">
        <v>5392</v>
      </c>
      <c r="C549" t="s">
        <v>5393</v>
      </c>
      <c r="D549" s="3" t="b">
        <f>NOT(ISNA(VLOOKUP(A549,des!B:B,1,FALSE)))</f>
        <v>1</v>
      </c>
      <c r="E549" s="3" t="str">
        <f>IF(D549,VLOOKUP(A549,des!B:Q,11,FALSE),"")</f>
        <v>Age (&lt;10-50+, 6) and Sex</v>
      </c>
      <c r="F549" s="3" t="b">
        <f t="shared" si="32"/>
        <v>1</v>
      </c>
      <c r="G549" s="3" t="str">
        <f t="shared" si="33"/>
        <v>dhis_api --api-version=27 --api-request='dataElements/mW6iljkhp8y/name' --content-json --request PATCH --data "{\"name\": \"Age (&lt;10-50+, 6) and Sex\"}"</v>
      </c>
      <c r="H549" s="3" t="str">
        <f>IF(D549,VLOOKUP(A549,des!B:Q,12,FALSE),"")</f>
        <v>xr1qkPlYJ8A</v>
      </c>
      <c r="I549" s="3" t="b">
        <f t="shared" si="34"/>
        <v>1</v>
      </c>
      <c r="J549" s="3" t="str">
        <f t="shared" si="35"/>
        <v>dhis_api --api-version=27 --api-request='dataElements/mW6iljkhp8y/shortName' --content-json --request PATCH --data "{\"shortName\": \"xr1qkPlYJ8A\"}"</v>
      </c>
    </row>
    <row r="550" spans="1:10" x14ac:dyDescent="0.2">
      <c r="A550" t="s">
        <v>1102</v>
      </c>
      <c r="B550" t="s">
        <v>5394</v>
      </c>
      <c r="C550" t="s">
        <v>5395</v>
      </c>
      <c r="D550" s="3" t="b">
        <f>NOT(ISNA(VLOOKUP(A550,des!B:B,1,FALSE)))</f>
        <v>1</v>
      </c>
      <c r="E550" s="3" t="str">
        <f>IF(D550,VLOOKUP(A550,des!B:Q,11,FALSE),"")</f>
        <v>Age (&lt;10-25+, 5) and Sex</v>
      </c>
      <c r="F550" s="3" t="b">
        <f t="shared" si="32"/>
        <v>1</v>
      </c>
      <c r="G550" s="3" t="str">
        <f t="shared" si="33"/>
        <v>dhis_api --api-version=27 --api-request='dataElements/VlAUerAvD2g/name' --content-json --request PATCH --data "{\"name\": \"Age (&lt;10-25+, 5) and Sex\"}"</v>
      </c>
      <c r="H550" s="3" t="str">
        <f>IF(D550,VLOOKUP(A550,des!B:Q,12,FALSE),"")</f>
        <v>XFPXxy9tZLa</v>
      </c>
      <c r="I550" s="3" t="b">
        <f t="shared" si="34"/>
        <v>1</v>
      </c>
      <c r="J550" s="3" t="str">
        <f t="shared" si="35"/>
        <v>dhis_api --api-version=27 --api-request='dataElements/VlAUerAvD2g/shortName' --content-json --request PATCH --data "{\"shortName\": \"XFPXxy9tZLa\"}"</v>
      </c>
    </row>
    <row r="551" spans="1:10" x14ac:dyDescent="0.2">
      <c r="A551" t="s">
        <v>1103</v>
      </c>
      <c r="B551" t="s">
        <v>5396</v>
      </c>
      <c r="C551" t="s">
        <v>5397</v>
      </c>
      <c r="D551" s="3" t="b">
        <f>NOT(ISNA(VLOOKUP(A551,des!B:B,1,FALSE)))</f>
        <v>1</v>
      </c>
      <c r="E551" s="3" t="str">
        <f>IF(D551,VLOOKUP(A551,des!B:Q,11,FALSE),"")</f>
        <v>Age (&lt;10-25+, 5) and Sex</v>
      </c>
      <c r="F551" s="3" t="b">
        <f t="shared" si="32"/>
        <v>1</v>
      </c>
      <c r="G551" s="3" t="str">
        <f t="shared" si="33"/>
        <v>dhis_api --api-version=27 --api-request='dataElements/O96tH7jb0OA/name' --content-json --request PATCH --data "{\"name\": \"Age (&lt;10-25+, 5) and Sex\"}"</v>
      </c>
      <c r="H551" s="3" t="str">
        <f>IF(D551,VLOOKUP(A551,des!B:Q,12,FALSE),"")</f>
        <v>XFPXxy9tZLa</v>
      </c>
      <c r="I551" s="3" t="b">
        <f t="shared" si="34"/>
        <v>1</v>
      </c>
      <c r="J551" s="3" t="str">
        <f t="shared" si="35"/>
        <v>dhis_api --api-version=27 --api-request='dataElements/O96tH7jb0OA/shortName' --content-json --request PATCH --data "{\"shortName\": \"XFPXxy9tZLa\"}"</v>
      </c>
    </row>
    <row r="552" spans="1:10" x14ac:dyDescent="0.2">
      <c r="A552" t="s">
        <v>538</v>
      </c>
      <c r="B552" t="s">
        <v>5398</v>
      </c>
      <c r="C552" t="s">
        <v>5399</v>
      </c>
      <c r="D552" s="3" t="b">
        <f>NOT(ISNA(VLOOKUP(A552,des!B:B,1,FALSE)))</f>
        <v>1</v>
      </c>
      <c r="E552" s="3" t="str">
        <f>IF(D552,VLOOKUP(A552,des!B:Q,11,FALSE),"")</f>
        <v>Age (&lt;10-50+-uk, 6), Sex and Violence Service Type</v>
      </c>
      <c r="F552" s="3" t="b">
        <f t="shared" si="32"/>
        <v>1</v>
      </c>
      <c r="G552" s="3" t="str">
        <f t="shared" si="33"/>
        <v>dhis_api --api-version=27 --api-request='dataElements/QJqddKijlCO/name' --content-json --request PATCH --data "{\"name\": \"Age (&lt;10-50+-uk, 6), Sex and Violence Service Type\"}"</v>
      </c>
      <c r="H552" s="3" t="str">
        <f>IF(D552,VLOOKUP(A552,des!B:Q,12,FALSE),"")</f>
        <v>vXc8otiDwpT</v>
      </c>
      <c r="I552" s="3" t="b">
        <f t="shared" si="34"/>
        <v>1</v>
      </c>
      <c r="J552" s="3" t="str">
        <f t="shared" si="35"/>
        <v>dhis_api --api-version=27 --api-request='dataElements/QJqddKijlCO/shortName' --content-json --request PATCH --data "{\"shortName\": \"vXc8otiDwpT\"}"</v>
      </c>
    </row>
    <row r="553" spans="1:10" x14ac:dyDescent="0.2">
      <c r="A553" t="s">
        <v>1104</v>
      </c>
      <c r="B553" t="s">
        <v>5400</v>
      </c>
      <c r="C553" t="s">
        <v>5401</v>
      </c>
      <c r="D553" s="3" t="b">
        <f>NOT(ISNA(VLOOKUP(A553,des!B:B,1,FALSE)))</f>
        <v>1</v>
      </c>
      <c r="E553" s="3" t="str">
        <f>IF(D553,VLOOKUP(A553,des!B:Q,11,FALSE),"")</f>
        <v>Age (&lt;10-50+-uk, 6), Sex and Violence Service Type</v>
      </c>
      <c r="F553" s="3" t="b">
        <f t="shared" si="32"/>
        <v>1</v>
      </c>
      <c r="G553" s="3" t="str">
        <f t="shared" si="33"/>
        <v>dhis_api --api-version=27 --api-request='dataElements/cCdmgyX9nbb/name' --content-json --request PATCH --data "{\"name\": \"Age (&lt;10-50+-uk, 6), Sex and Violence Service Type\"}"</v>
      </c>
      <c r="H553" s="3" t="str">
        <f>IF(D553,VLOOKUP(A553,des!B:Q,12,FALSE),"")</f>
        <v>vXc8otiDwpT</v>
      </c>
      <c r="I553" s="3" t="b">
        <f t="shared" si="34"/>
        <v>1</v>
      </c>
      <c r="J553" s="3" t="str">
        <f t="shared" si="35"/>
        <v>dhis_api --api-version=27 --api-request='dataElements/cCdmgyX9nbb/shortName' --content-json --request PATCH --data "{\"shortName\": \"vXc8otiDwpT\"}"</v>
      </c>
    </row>
    <row r="554" spans="1:10" x14ac:dyDescent="0.2">
      <c r="A554" t="s">
        <v>5402</v>
      </c>
      <c r="B554" t="s">
        <v>5403</v>
      </c>
      <c r="C554" t="s">
        <v>5404</v>
      </c>
      <c r="D554" s="3" t="b">
        <f>NOT(ISNA(VLOOKUP(A554,des!B:B,1,FALSE)))</f>
        <v>0</v>
      </c>
      <c r="E554" s="3" t="str">
        <f>IF(D554,VLOOKUP(A554,des!B:Q,11,FALSE),"")</f>
        <v/>
      </c>
      <c r="F554" s="3" t="b">
        <f t="shared" si="32"/>
        <v>0</v>
      </c>
      <c r="G554" s="3" t="str">
        <f t="shared" si="33"/>
        <v/>
      </c>
      <c r="H554" s="3" t="str">
        <f>IF(D554,VLOOKUP(A554,des!B:Q,12,FALSE),"")</f>
        <v/>
      </c>
      <c r="I554" s="3" t="b">
        <f t="shared" si="34"/>
        <v>0</v>
      </c>
      <c r="J554" s="3" t="str">
        <f t="shared" si="35"/>
        <v/>
      </c>
    </row>
    <row r="555" spans="1:10" x14ac:dyDescent="0.2">
      <c r="A555" t="s">
        <v>532</v>
      </c>
      <c r="B555" t="s">
        <v>5405</v>
      </c>
      <c r="C555" t="s">
        <v>5406</v>
      </c>
      <c r="D555" s="3" t="b">
        <f>NOT(ISNA(VLOOKUP(A555,des!B:B,1,FALSE)))</f>
        <v>1</v>
      </c>
      <c r="E555" s="3" t="str">
        <f>IF(D555,VLOOKUP(A555,des!B:Q,11,FALSE),"")</f>
        <v>default</v>
      </c>
      <c r="F555" s="3" t="b">
        <f t="shared" si="32"/>
        <v>1</v>
      </c>
      <c r="G555" s="3" t="str">
        <f t="shared" si="33"/>
        <v>dhis_api --api-version=27 --api-request='dataElements/pWTXzF2L8lG/name' --content-json --request PATCH --data "{\"name\": \"default\"}"</v>
      </c>
      <c r="H555" s="3" t="str">
        <f>IF(D555,VLOOKUP(A555,des!B:Q,12,FALSE),"")</f>
        <v>bjDvmb4bfuf</v>
      </c>
      <c r="I555" s="3" t="b">
        <f t="shared" si="34"/>
        <v>1</v>
      </c>
      <c r="J555" s="3" t="str">
        <f t="shared" si="35"/>
        <v>dhis_api --api-version=27 --api-request='dataElements/pWTXzF2L8lG/shortName' --content-json --request PATCH --data "{\"shortName\": \"bjDvmb4bfuf\"}"</v>
      </c>
    </row>
    <row r="556" spans="1:10" x14ac:dyDescent="0.2">
      <c r="A556" t="s">
        <v>280</v>
      </c>
      <c r="B556" t="s">
        <v>5407</v>
      </c>
      <c r="C556" t="s">
        <v>5408</v>
      </c>
      <c r="D556" s="3" t="b">
        <f>NOT(ISNA(VLOOKUP(A556,des!B:B,1,FALSE)))</f>
        <v>1</v>
      </c>
      <c r="E556" s="3" t="str">
        <f>IF(D556,VLOOKUP(A556,des!B:Q,11,FALSE),"")</f>
        <v>default</v>
      </c>
      <c r="F556" s="3" t="b">
        <f t="shared" si="32"/>
        <v>1</v>
      </c>
      <c r="G556" s="3" t="str">
        <f t="shared" si="33"/>
        <v>dhis_api --api-version=27 --api-request='dataElements/EsqYPXrhrFB/name' --content-json --request PATCH --data "{\"name\": \"default\"}"</v>
      </c>
      <c r="H556" s="3" t="str">
        <f>IF(D556,VLOOKUP(A556,des!B:Q,12,FALSE),"")</f>
        <v>bjDvmb4bfuf</v>
      </c>
      <c r="I556" s="3" t="b">
        <f t="shared" si="34"/>
        <v>1</v>
      </c>
      <c r="J556" s="3" t="str">
        <f t="shared" si="35"/>
        <v>dhis_api --api-version=27 --api-request='dataElements/EsqYPXrhrFB/shortName' --content-json --request PATCH --data "{\"shortName\": \"bjDvmb4bfuf\"}"</v>
      </c>
    </row>
    <row r="557" spans="1:10" x14ac:dyDescent="0.2">
      <c r="A557" t="s">
        <v>1105</v>
      </c>
      <c r="B557" t="s">
        <v>5409</v>
      </c>
      <c r="C557" t="s">
        <v>5410</v>
      </c>
      <c r="D557" s="3" t="b">
        <f>NOT(ISNA(VLOOKUP(A557,des!B:B,1,FALSE)))</f>
        <v>1</v>
      </c>
      <c r="E557" s="3" t="str">
        <f>IF(D557,VLOOKUP(A557,des!B:Q,11,FALSE),"")</f>
        <v>default</v>
      </c>
      <c r="F557" s="3" t="b">
        <f t="shared" si="32"/>
        <v>1</v>
      </c>
      <c r="G557" s="3" t="str">
        <f t="shared" si="33"/>
        <v>dhis_api --api-version=27 --api-request='dataElements/TCictYHddjB/name' --content-json --request PATCH --data "{\"name\": \"default\"}"</v>
      </c>
      <c r="H557" s="3" t="str">
        <f>IF(D557,VLOOKUP(A557,des!B:Q,12,FALSE),"")</f>
        <v>bjDvmb4bfuf</v>
      </c>
      <c r="I557" s="3" t="b">
        <f t="shared" si="34"/>
        <v>1</v>
      </c>
      <c r="J557" s="3" t="str">
        <f t="shared" si="35"/>
        <v>dhis_api --api-version=27 --api-request='dataElements/TCictYHddjB/shortName' --content-json --request PATCH --data "{\"shortName\": \"bjDvmb4bfuf\"}"</v>
      </c>
    </row>
    <row r="558" spans="1:10" x14ac:dyDescent="0.2">
      <c r="A558" t="s">
        <v>536</v>
      </c>
      <c r="B558" t="s">
        <v>5411</v>
      </c>
      <c r="C558" t="s">
        <v>5412</v>
      </c>
      <c r="D558" s="3" t="b">
        <f>NOT(ISNA(VLOOKUP(A558,des!B:B,1,FALSE)))</f>
        <v>1</v>
      </c>
      <c r="E558" s="3" t="str">
        <f>IF(D558,VLOOKUP(A558,des!B:Q,11,FALSE),"")</f>
        <v>default</v>
      </c>
      <c r="F558" s="3" t="b">
        <f t="shared" si="32"/>
        <v>1</v>
      </c>
      <c r="G558" s="3" t="str">
        <f t="shared" si="33"/>
        <v>dhis_api --api-version=27 --api-request='dataElements/iTrUBtHPoVg/name' --content-json --request PATCH --data "{\"name\": \"default\"}"</v>
      </c>
      <c r="H558" s="3" t="str">
        <f>IF(D558,VLOOKUP(A558,des!B:Q,12,FALSE),"")</f>
        <v>bjDvmb4bfuf</v>
      </c>
      <c r="I558" s="3" t="b">
        <f t="shared" si="34"/>
        <v>1</v>
      </c>
      <c r="J558" s="3" t="str">
        <f t="shared" si="35"/>
        <v>dhis_api --api-version=27 --api-request='dataElements/iTrUBtHPoVg/shortName' --content-json --request PATCH --data "{\"shortName\": \"bjDvmb4bfuf\"}"</v>
      </c>
    </row>
    <row r="559" spans="1:10" x14ac:dyDescent="0.2">
      <c r="A559" t="s">
        <v>1106</v>
      </c>
      <c r="B559" t="s">
        <v>5413</v>
      </c>
      <c r="C559" t="s">
        <v>5414</v>
      </c>
      <c r="D559" s="3" t="b">
        <f>NOT(ISNA(VLOOKUP(A559,des!B:B,1,FALSE)))</f>
        <v>1</v>
      </c>
      <c r="E559" s="3" t="str">
        <f>IF(D559,VLOOKUP(A559,des!B:Q,11,FALSE),"")</f>
        <v>default</v>
      </c>
      <c r="F559" s="3" t="b">
        <f t="shared" si="32"/>
        <v>1</v>
      </c>
      <c r="G559" s="3" t="str">
        <f t="shared" si="33"/>
        <v>dhis_api --api-version=27 --api-request='dataElements/XuW49NlpcLC/name' --content-json --request PATCH --data "{\"name\": \"default\"}"</v>
      </c>
      <c r="H559" s="3" t="str">
        <f>IF(D559,VLOOKUP(A559,des!B:Q,12,FALSE),"")</f>
        <v>bjDvmb4bfuf</v>
      </c>
      <c r="I559" s="3" t="b">
        <f t="shared" si="34"/>
        <v>1</v>
      </c>
      <c r="J559" s="3" t="str">
        <f t="shared" si="35"/>
        <v>dhis_api --api-version=27 --api-request='dataElements/XuW49NlpcLC/shortName' --content-json --request PATCH --data "{\"shortName\": \"bjDvmb4bfuf\"}"</v>
      </c>
    </row>
    <row r="560" spans="1:10" x14ac:dyDescent="0.2">
      <c r="A560" t="s">
        <v>5415</v>
      </c>
      <c r="B560" t="s">
        <v>5416</v>
      </c>
      <c r="C560" t="s">
        <v>5417</v>
      </c>
      <c r="D560" s="3" t="b">
        <f>NOT(ISNA(VLOOKUP(A560,des!B:B,1,FALSE)))</f>
        <v>0</v>
      </c>
      <c r="E560" s="3" t="str">
        <f>IF(D560,VLOOKUP(A560,des!B:Q,11,FALSE),"")</f>
        <v/>
      </c>
      <c r="F560" s="3" t="b">
        <f t="shared" si="32"/>
        <v>0</v>
      </c>
      <c r="G560" s="3" t="str">
        <f t="shared" si="33"/>
        <v/>
      </c>
      <c r="H560" s="3" t="str">
        <f>IF(D560,VLOOKUP(A560,des!B:Q,12,FALSE),"")</f>
        <v/>
      </c>
      <c r="I560" s="3" t="b">
        <f t="shared" si="34"/>
        <v>0</v>
      </c>
      <c r="J560" s="3" t="str">
        <f t="shared" si="35"/>
        <v/>
      </c>
    </row>
    <row r="561" spans="1:10" x14ac:dyDescent="0.2">
      <c r="A561" t="s">
        <v>5418</v>
      </c>
      <c r="B561" t="s">
        <v>5419</v>
      </c>
      <c r="C561" t="s">
        <v>5420</v>
      </c>
      <c r="D561" s="3" t="b">
        <f>NOT(ISNA(VLOOKUP(A561,des!B:B,1,FALSE)))</f>
        <v>0</v>
      </c>
      <c r="E561" s="3" t="str">
        <f>IF(D561,VLOOKUP(A561,des!B:Q,11,FALSE),"")</f>
        <v/>
      </c>
      <c r="F561" s="3" t="b">
        <f t="shared" si="32"/>
        <v>0</v>
      </c>
      <c r="G561" s="3" t="str">
        <f t="shared" si="33"/>
        <v/>
      </c>
      <c r="H561" s="3" t="str">
        <f>IF(D561,VLOOKUP(A561,des!B:Q,12,FALSE),"")</f>
        <v/>
      </c>
      <c r="I561" s="3" t="b">
        <f t="shared" si="34"/>
        <v>0</v>
      </c>
      <c r="J561" s="3" t="str">
        <f t="shared" si="35"/>
        <v/>
      </c>
    </row>
    <row r="562" spans="1:10" x14ac:dyDescent="0.2">
      <c r="A562" t="s">
        <v>1107</v>
      </c>
      <c r="B562" t="s">
        <v>5421</v>
      </c>
      <c r="C562" t="s">
        <v>5422</v>
      </c>
      <c r="D562" s="3" t="b">
        <f>NOT(ISNA(VLOOKUP(A562,des!B:B,1,FALSE)))</f>
        <v>1</v>
      </c>
      <c r="E562" s="3" t="str">
        <f>IF(D562,VLOOKUP(A562,des!B:Q,11,FALSE),"")</f>
        <v>default</v>
      </c>
      <c r="F562" s="3" t="b">
        <f t="shared" si="32"/>
        <v>1</v>
      </c>
      <c r="G562" s="3" t="str">
        <f t="shared" si="33"/>
        <v>dhis_api --api-version=27 --api-request='dataElements/YpXUnecwj4Z/name' --content-json --request PATCH --data "{\"name\": \"default\"}"</v>
      </c>
      <c r="H562" s="3" t="str">
        <f>IF(D562,VLOOKUP(A562,des!B:Q,12,FALSE),"")</f>
        <v>bjDvmb4bfuf</v>
      </c>
      <c r="I562" s="3" t="b">
        <f t="shared" si="34"/>
        <v>1</v>
      </c>
      <c r="J562" s="3" t="str">
        <f t="shared" si="35"/>
        <v>dhis_api --api-version=27 --api-request='dataElements/YpXUnecwj4Z/shortName' --content-json --request PATCH --data "{\"shortName\": \"bjDvmb4bfuf\"}"</v>
      </c>
    </row>
    <row r="563" spans="1:10" x14ac:dyDescent="0.2">
      <c r="A563" t="s">
        <v>1108</v>
      </c>
      <c r="B563" t="s">
        <v>5423</v>
      </c>
      <c r="C563" t="s">
        <v>5424</v>
      </c>
      <c r="D563" s="3" t="b">
        <f>NOT(ISNA(VLOOKUP(A563,des!B:B,1,FALSE)))</f>
        <v>1</v>
      </c>
      <c r="E563" s="3" t="str">
        <f>IF(D563,VLOOKUP(A563,des!B:Q,11,FALSE),"")</f>
        <v>Violence Service Type</v>
      </c>
      <c r="F563" s="3" t="b">
        <f t="shared" si="32"/>
        <v>1</v>
      </c>
      <c r="G563" s="3" t="str">
        <f t="shared" si="33"/>
        <v>dhis_api --api-version=27 --api-request='dataElements/lDeoC1XTNa9/name' --content-json --request PATCH --data "{\"name\": \"Violence Service Type\"}"</v>
      </c>
      <c r="H563" s="3" t="str">
        <f>IF(D563,VLOOKUP(A563,des!B:Q,12,FALSE),"")</f>
        <v>MMaDtUN55yH</v>
      </c>
      <c r="I563" s="3" t="b">
        <f t="shared" si="34"/>
        <v>1</v>
      </c>
      <c r="J563" s="3" t="str">
        <f t="shared" si="35"/>
        <v>dhis_api --api-version=27 --api-request='dataElements/lDeoC1XTNa9/shortName' --content-json --request PATCH --data "{\"shortName\": \"MMaDtUN55yH\"}"</v>
      </c>
    </row>
    <row r="564" spans="1:10" x14ac:dyDescent="0.2">
      <c r="A564" t="s">
        <v>1109</v>
      </c>
      <c r="B564" t="s">
        <v>5425</v>
      </c>
      <c r="C564" t="s">
        <v>5426</v>
      </c>
      <c r="D564" s="3" t="b">
        <f>NOT(ISNA(VLOOKUP(A564,des!B:B,1,FALSE)))</f>
        <v>1</v>
      </c>
      <c r="E564" s="3" t="str">
        <f>IF(D564,VLOOKUP(A564,des!B:Q,11,FALSE),"")</f>
        <v>Violence Service Type</v>
      </c>
      <c r="F564" s="3" t="b">
        <f t="shared" si="32"/>
        <v>1</v>
      </c>
      <c r="G564" s="3" t="str">
        <f t="shared" si="33"/>
        <v>dhis_api --api-version=27 --api-request='dataElements/CZN60d9DutK/name' --content-json --request PATCH --data "{\"name\": \"Violence Service Type\"}"</v>
      </c>
      <c r="H564" s="3" t="str">
        <f>IF(D564,VLOOKUP(A564,des!B:Q,12,FALSE),"")</f>
        <v>MMaDtUN55yH</v>
      </c>
      <c r="I564" s="3" t="b">
        <f t="shared" si="34"/>
        <v>1</v>
      </c>
      <c r="J564" s="3" t="str">
        <f t="shared" si="35"/>
        <v>dhis_api --api-version=27 --api-request='dataElements/CZN60d9DutK/shortName' --content-json --request PATCH --data "{\"shortName\": \"MMaDtUN55yH\"}"</v>
      </c>
    </row>
    <row r="565" spans="1:10" x14ac:dyDescent="0.2">
      <c r="A565" t="s">
        <v>1110</v>
      </c>
      <c r="B565" t="s">
        <v>5427</v>
      </c>
      <c r="C565" t="s">
        <v>5428</v>
      </c>
      <c r="D565" s="3" t="b">
        <f>NOT(ISNA(VLOOKUP(A565,des!B:B,1,FALSE)))</f>
        <v>1</v>
      </c>
      <c r="E565" s="3" t="str">
        <f>IF(D565,VLOOKUP(A565,des!B:Q,11,FALSE),"")</f>
        <v>Violence Service Type v2</v>
      </c>
      <c r="F565" s="3" t="b">
        <f t="shared" si="32"/>
        <v>1</v>
      </c>
      <c r="G565" s="3" t="str">
        <f t="shared" si="33"/>
        <v>dhis_api --api-version=27 --api-request='dataElements/N4sS65QUOP3/name' --content-json --request PATCH --data "{\"name\": \"Violence Service Type v2\"}"</v>
      </c>
      <c r="H565" s="3" t="str">
        <f>IF(D565,VLOOKUP(A565,des!B:Q,12,FALSE),"")</f>
        <v>c7bzLBhaiPQ</v>
      </c>
      <c r="I565" s="3" t="b">
        <f t="shared" si="34"/>
        <v>1</v>
      </c>
      <c r="J565" s="3" t="str">
        <f t="shared" si="35"/>
        <v>dhis_api --api-version=27 --api-request='dataElements/N4sS65QUOP3/shortName' --content-json --request PATCH --data "{\"shortName\": \"c7bzLBhaiPQ\"}"</v>
      </c>
    </row>
    <row r="566" spans="1:10" x14ac:dyDescent="0.2">
      <c r="A566" t="s">
        <v>1111</v>
      </c>
      <c r="B566" t="s">
        <v>5429</v>
      </c>
      <c r="C566" t="s">
        <v>5430</v>
      </c>
      <c r="D566" s="3" t="b">
        <f>NOT(ISNA(VLOOKUP(A566,des!B:B,1,FALSE)))</f>
        <v>1</v>
      </c>
      <c r="E566" s="3" t="str">
        <f>IF(D566,VLOOKUP(A566,des!B:Q,11,FALSE),"")</f>
        <v>Age (&lt;10-50+, 6) and Sex</v>
      </c>
      <c r="F566" s="3" t="b">
        <f t="shared" si="32"/>
        <v>1</v>
      </c>
      <c r="G566" s="3" t="str">
        <f t="shared" si="33"/>
        <v>dhis_api --api-version=27 --api-request='dataElements/bZfC8Vny0zO/name' --content-json --request PATCH --data "{\"name\": \"Age (&lt;10-50+, 6) and Sex\"}"</v>
      </c>
      <c r="H566" s="3" t="str">
        <f>IF(D566,VLOOKUP(A566,des!B:Q,12,FALSE),"")</f>
        <v>xr1qkPlYJ8A</v>
      </c>
      <c r="I566" s="3" t="b">
        <f t="shared" si="34"/>
        <v>1</v>
      </c>
      <c r="J566" s="3" t="str">
        <f t="shared" si="35"/>
        <v>dhis_api --api-version=27 --api-request='dataElements/bZfC8Vny0zO/shortName' --content-json --request PATCH --data "{\"shortName\": \"xr1qkPlYJ8A\"}"</v>
      </c>
    </row>
    <row r="567" spans="1:10" x14ac:dyDescent="0.2">
      <c r="A567" t="s">
        <v>1112</v>
      </c>
      <c r="B567" t="s">
        <v>5431</v>
      </c>
      <c r="C567" t="s">
        <v>5432</v>
      </c>
      <c r="D567" s="3" t="b">
        <f>NOT(ISNA(VLOOKUP(A567,des!B:B,1,FALSE)))</f>
        <v>1</v>
      </c>
      <c r="E567" s="3" t="str">
        <f>IF(D567,VLOOKUP(A567,des!B:Q,11,FALSE),"")</f>
        <v>Age (&lt;10-25+, 5) and Sex</v>
      </c>
      <c r="F567" s="3" t="b">
        <f t="shared" si="32"/>
        <v>1</v>
      </c>
      <c r="G567" s="3" t="str">
        <f t="shared" si="33"/>
        <v>dhis_api --api-version=27 --api-request='dataElements/K64qEWnBMSu/name' --content-json --request PATCH --data "{\"name\": \"Age (&lt;10-25+, 5) and Sex\"}"</v>
      </c>
      <c r="H567" s="3" t="str">
        <f>IF(D567,VLOOKUP(A567,des!B:Q,12,FALSE),"")</f>
        <v>XFPXxy9tZLa</v>
      </c>
      <c r="I567" s="3" t="b">
        <f t="shared" si="34"/>
        <v>1</v>
      </c>
      <c r="J567" s="3" t="str">
        <f t="shared" si="35"/>
        <v>dhis_api --api-version=27 --api-request='dataElements/K64qEWnBMSu/shortName' --content-json --request PATCH --data "{\"shortName\": \"XFPXxy9tZLa\"}"</v>
      </c>
    </row>
    <row r="568" spans="1:10" x14ac:dyDescent="0.2">
      <c r="A568" t="s">
        <v>1113</v>
      </c>
      <c r="B568" t="s">
        <v>5433</v>
      </c>
      <c r="C568" t="s">
        <v>5434</v>
      </c>
      <c r="D568" s="3" t="b">
        <f>NOT(ISNA(VLOOKUP(A568,des!B:B,1,FALSE)))</f>
        <v>1</v>
      </c>
      <c r="E568" s="3" t="str">
        <f>IF(D568,VLOOKUP(A568,des!B:Q,11,FALSE),"")</f>
        <v>Age (&lt;10-25+, 5) and Sex</v>
      </c>
      <c r="F568" s="3" t="b">
        <f t="shared" si="32"/>
        <v>1</v>
      </c>
      <c r="G568" s="3" t="str">
        <f t="shared" si="33"/>
        <v>dhis_api --api-version=27 --api-request='dataElements/SSLq417792N/name' --content-json --request PATCH --data "{\"name\": \"Age (&lt;10-25+, 5) and Sex\"}"</v>
      </c>
      <c r="H568" s="3" t="str">
        <f>IF(D568,VLOOKUP(A568,des!B:Q,12,FALSE),"")</f>
        <v>XFPXxy9tZLa</v>
      </c>
      <c r="I568" s="3" t="b">
        <f t="shared" si="34"/>
        <v>1</v>
      </c>
      <c r="J568" s="3" t="str">
        <f t="shared" si="35"/>
        <v>dhis_api --api-version=27 --api-request='dataElements/SSLq417792N/shortName' --content-json --request PATCH --data "{\"shortName\": \"XFPXxy9tZLa\"}"</v>
      </c>
    </row>
    <row r="569" spans="1:10" x14ac:dyDescent="0.2">
      <c r="A569" t="s">
        <v>539</v>
      </c>
      <c r="B569" t="s">
        <v>5435</v>
      </c>
      <c r="C569" t="s">
        <v>5436</v>
      </c>
      <c r="D569" s="3" t="b">
        <f>NOT(ISNA(VLOOKUP(A569,des!B:B,1,FALSE)))</f>
        <v>1</v>
      </c>
      <c r="E569" s="3" t="str">
        <f>IF(D569,VLOOKUP(A569,des!B:Q,11,FALSE),"")</f>
        <v>Age (&lt;10-50+-uk, 6), Sex and Violence Service Type</v>
      </c>
      <c r="F569" s="3" t="b">
        <f t="shared" si="32"/>
        <v>1</v>
      </c>
      <c r="G569" s="3" t="str">
        <f t="shared" si="33"/>
        <v>dhis_api --api-version=27 --api-request='dataElements/TTYD3oBqpEW/name' --content-json --request PATCH --data "{\"name\": \"Age (&lt;10-50+-uk, 6), Sex and Violence Service Type\"}"</v>
      </c>
      <c r="H569" s="3" t="str">
        <f>IF(D569,VLOOKUP(A569,des!B:Q,12,FALSE),"")</f>
        <v>vXc8otiDwpT</v>
      </c>
      <c r="I569" s="3" t="b">
        <f t="shared" si="34"/>
        <v>1</v>
      </c>
      <c r="J569" s="3" t="str">
        <f t="shared" si="35"/>
        <v>dhis_api --api-version=27 --api-request='dataElements/TTYD3oBqpEW/shortName' --content-json --request PATCH --data "{\"shortName\": \"vXc8otiDwpT\"}"</v>
      </c>
    </row>
    <row r="570" spans="1:10" x14ac:dyDescent="0.2">
      <c r="A570" t="s">
        <v>1114</v>
      </c>
      <c r="B570" t="s">
        <v>5437</v>
      </c>
      <c r="C570" t="s">
        <v>5438</v>
      </c>
      <c r="D570" s="3" t="b">
        <f>NOT(ISNA(VLOOKUP(A570,des!B:B,1,FALSE)))</f>
        <v>1</v>
      </c>
      <c r="E570" s="3" t="str">
        <f>IF(D570,VLOOKUP(A570,des!B:Q,11,FALSE),"")</f>
        <v>Age (&lt;10-50+-uk, 6), Sex and Violence Service Type</v>
      </c>
      <c r="F570" s="3" t="b">
        <f t="shared" si="32"/>
        <v>1</v>
      </c>
      <c r="G570" s="3" t="str">
        <f t="shared" si="33"/>
        <v>dhis_api --api-version=27 --api-request='dataElements/Ajyuzu9iEqH/name' --content-json --request PATCH --data "{\"name\": \"Age (&lt;10-50+-uk, 6), Sex and Violence Service Type\"}"</v>
      </c>
      <c r="H570" s="3" t="str">
        <f>IF(D570,VLOOKUP(A570,des!B:Q,12,FALSE),"")</f>
        <v>vXc8otiDwpT</v>
      </c>
      <c r="I570" s="3" t="b">
        <f t="shared" si="34"/>
        <v>1</v>
      </c>
      <c r="J570" s="3" t="str">
        <f t="shared" si="35"/>
        <v>dhis_api --api-version=27 --api-request='dataElements/Ajyuzu9iEqH/shortName' --content-json --request PATCH --data "{\"shortName\": \"vXc8otiDwpT\"}"</v>
      </c>
    </row>
    <row r="571" spans="1:10" x14ac:dyDescent="0.2">
      <c r="A571" t="s">
        <v>533</v>
      </c>
      <c r="B571" t="s">
        <v>5439</v>
      </c>
      <c r="C571" t="s">
        <v>5440</v>
      </c>
      <c r="D571" s="3" t="b">
        <f>NOT(ISNA(VLOOKUP(A571,des!B:B,1,FALSE)))</f>
        <v>1</v>
      </c>
      <c r="E571" s="3" t="str">
        <f>IF(D571,VLOOKUP(A571,des!B:Q,11,FALSE),"")</f>
        <v>default</v>
      </c>
      <c r="F571" s="3" t="b">
        <f t="shared" si="32"/>
        <v>1</v>
      </c>
      <c r="G571" s="3" t="str">
        <f t="shared" si="33"/>
        <v>dhis_api --api-version=27 --api-request='dataElements/sIagQEZjSyy/name' --content-json --request PATCH --data "{\"name\": \"default\"}"</v>
      </c>
      <c r="H571" s="3" t="str">
        <f>IF(D571,VLOOKUP(A571,des!B:Q,12,FALSE),"")</f>
        <v>bjDvmb4bfuf</v>
      </c>
      <c r="I571" s="3" t="b">
        <f t="shared" si="34"/>
        <v>1</v>
      </c>
      <c r="J571" s="3" t="str">
        <f t="shared" si="35"/>
        <v>dhis_api --api-version=27 --api-request='dataElements/sIagQEZjSyy/shortName' --content-json --request PATCH --data "{\"shortName\": \"bjDvmb4bfuf\"}"</v>
      </c>
    </row>
    <row r="572" spans="1:10" x14ac:dyDescent="0.2">
      <c r="A572" t="s">
        <v>281</v>
      </c>
      <c r="B572" t="s">
        <v>5441</v>
      </c>
      <c r="C572" t="s">
        <v>5442</v>
      </c>
      <c r="D572" s="3" t="b">
        <f>NOT(ISNA(VLOOKUP(A572,des!B:B,1,FALSE)))</f>
        <v>1</v>
      </c>
      <c r="E572" s="3" t="str">
        <f>IF(D572,VLOOKUP(A572,des!B:Q,11,FALSE),"")</f>
        <v>default</v>
      </c>
      <c r="F572" s="3" t="b">
        <f t="shared" si="32"/>
        <v>1</v>
      </c>
      <c r="G572" s="3" t="str">
        <f t="shared" si="33"/>
        <v>dhis_api --api-version=27 --api-request='dataElements/YGaA23XMrVN/name' --content-json --request PATCH --data "{\"name\": \"default\"}"</v>
      </c>
      <c r="H572" s="3" t="str">
        <f>IF(D572,VLOOKUP(A572,des!B:Q,12,FALSE),"")</f>
        <v>bjDvmb4bfuf</v>
      </c>
      <c r="I572" s="3" t="b">
        <f t="shared" si="34"/>
        <v>1</v>
      </c>
      <c r="J572" s="3" t="str">
        <f t="shared" si="35"/>
        <v>dhis_api --api-version=27 --api-request='dataElements/YGaA23XMrVN/shortName' --content-json --request PATCH --data "{\"shortName\": \"bjDvmb4bfuf\"}"</v>
      </c>
    </row>
    <row r="573" spans="1:10" x14ac:dyDescent="0.2">
      <c r="A573" t="s">
        <v>1115</v>
      </c>
      <c r="B573" t="s">
        <v>5443</v>
      </c>
      <c r="C573" t="s">
        <v>5444</v>
      </c>
      <c r="D573" s="3" t="b">
        <f>NOT(ISNA(VLOOKUP(A573,des!B:B,1,FALSE)))</f>
        <v>1</v>
      </c>
      <c r="E573" s="3" t="str">
        <f>IF(D573,VLOOKUP(A573,des!B:Q,11,FALSE),"")</f>
        <v>default</v>
      </c>
      <c r="F573" s="3" t="b">
        <f t="shared" si="32"/>
        <v>1</v>
      </c>
      <c r="G573" s="3" t="str">
        <f t="shared" si="33"/>
        <v>dhis_api --api-version=27 --api-request='dataElements/t9Y2Ad63Zzc/name' --content-json --request PATCH --data "{\"name\": \"default\"}"</v>
      </c>
      <c r="H573" s="3" t="str">
        <f>IF(D573,VLOOKUP(A573,des!B:Q,12,FALSE),"")</f>
        <v>bjDvmb4bfuf</v>
      </c>
      <c r="I573" s="3" t="b">
        <f t="shared" si="34"/>
        <v>1</v>
      </c>
      <c r="J573" s="3" t="str">
        <f t="shared" si="35"/>
        <v>dhis_api --api-version=27 --api-request='dataElements/t9Y2Ad63Zzc/shortName' --content-json --request PATCH --data "{\"shortName\": \"bjDvmb4bfuf\"}"</v>
      </c>
    </row>
    <row r="574" spans="1:10" x14ac:dyDescent="0.2">
      <c r="A574" t="s">
        <v>537</v>
      </c>
      <c r="B574" t="s">
        <v>5445</v>
      </c>
      <c r="C574" t="s">
        <v>5446</v>
      </c>
      <c r="D574" s="3" t="b">
        <f>NOT(ISNA(VLOOKUP(A574,des!B:B,1,FALSE)))</f>
        <v>1</v>
      </c>
      <c r="E574" s="3" t="str">
        <f>IF(D574,VLOOKUP(A574,des!B:Q,11,FALSE),"")</f>
        <v>default</v>
      </c>
      <c r="F574" s="3" t="b">
        <f t="shared" si="32"/>
        <v>1</v>
      </c>
      <c r="G574" s="3" t="str">
        <f t="shared" si="33"/>
        <v>dhis_api --api-version=27 --api-request='dataElements/mCer3amuijr/name' --content-json --request PATCH --data "{\"name\": \"default\"}"</v>
      </c>
      <c r="H574" s="3" t="str">
        <f>IF(D574,VLOOKUP(A574,des!B:Q,12,FALSE),"")</f>
        <v>bjDvmb4bfuf</v>
      </c>
      <c r="I574" s="3" t="b">
        <f t="shared" si="34"/>
        <v>1</v>
      </c>
      <c r="J574" s="3" t="str">
        <f t="shared" si="35"/>
        <v>dhis_api --api-version=27 --api-request='dataElements/mCer3amuijr/shortName' --content-json --request PATCH --data "{\"shortName\": \"bjDvmb4bfuf\"}"</v>
      </c>
    </row>
    <row r="575" spans="1:10" x14ac:dyDescent="0.2">
      <c r="A575" t="s">
        <v>1116</v>
      </c>
      <c r="B575" t="s">
        <v>5447</v>
      </c>
      <c r="C575" t="s">
        <v>5448</v>
      </c>
      <c r="D575" s="3" t="b">
        <f>NOT(ISNA(VLOOKUP(A575,des!B:B,1,FALSE)))</f>
        <v>1</v>
      </c>
      <c r="E575" s="3" t="str">
        <f>IF(D575,VLOOKUP(A575,des!B:Q,11,FALSE),"")</f>
        <v>default</v>
      </c>
      <c r="F575" s="3" t="b">
        <f t="shared" si="32"/>
        <v>1</v>
      </c>
      <c r="G575" s="3" t="str">
        <f t="shared" si="33"/>
        <v>dhis_api --api-version=27 --api-request='dataElements/nijNm0qHCRm/name' --content-json --request PATCH --data "{\"name\": \"default\"}"</v>
      </c>
      <c r="H575" s="3" t="str">
        <f>IF(D575,VLOOKUP(A575,des!B:Q,12,FALSE),"")</f>
        <v>bjDvmb4bfuf</v>
      </c>
      <c r="I575" s="3" t="b">
        <f t="shared" si="34"/>
        <v>1</v>
      </c>
      <c r="J575" s="3" t="str">
        <f t="shared" si="35"/>
        <v>dhis_api --api-version=27 --api-request='dataElements/nijNm0qHCRm/shortName' --content-json --request PATCH --data "{\"shortName\": \"bjDvmb4bfuf\"}"</v>
      </c>
    </row>
    <row r="576" spans="1:10" x14ac:dyDescent="0.2">
      <c r="A576" t="s">
        <v>1117</v>
      </c>
      <c r="B576" t="s">
        <v>5449</v>
      </c>
      <c r="C576" t="s">
        <v>5450</v>
      </c>
      <c r="D576" s="3" t="b">
        <f>NOT(ISNA(VLOOKUP(A576,des!B:B,1,FALSE)))</f>
        <v>1</v>
      </c>
      <c r="E576" s="3" t="str">
        <f>IF(D576,VLOOKUP(A576,des!B:Q,11,FALSE),"")</f>
        <v>default</v>
      </c>
      <c r="F576" s="3" t="b">
        <f t="shared" si="32"/>
        <v>1</v>
      </c>
      <c r="G576" s="3" t="str">
        <f t="shared" si="33"/>
        <v>dhis_api --api-version=27 --api-request='dataElements/ZDktRhoNoTD/name' --content-json --request PATCH --data "{\"name\": \"default\"}"</v>
      </c>
      <c r="H576" s="3" t="str">
        <f>IF(D576,VLOOKUP(A576,des!B:Q,12,FALSE),"")</f>
        <v>bjDvmb4bfuf</v>
      </c>
      <c r="I576" s="3" t="b">
        <f t="shared" si="34"/>
        <v>1</v>
      </c>
      <c r="J576" s="3" t="str">
        <f t="shared" si="35"/>
        <v>dhis_api --api-version=27 --api-request='dataElements/ZDktRhoNoTD/shortName' --content-json --request PATCH --data "{\"shortName\": \"bjDvmb4bfuf\"}"</v>
      </c>
    </row>
    <row r="577" spans="1:10" x14ac:dyDescent="0.2">
      <c r="A577" t="s">
        <v>1118</v>
      </c>
      <c r="B577" t="s">
        <v>5451</v>
      </c>
      <c r="C577" t="s">
        <v>5452</v>
      </c>
      <c r="D577" s="3" t="b">
        <f>NOT(ISNA(VLOOKUP(A577,des!B:B,1,FALSE)))</f>
        <v>1</v>
      </c>
      <c r="E577" s="3" t="str">
        <f>IF(D577,VLOOKUP(A577,des!B:Q,11,FALSE),"")</f>
        <v>Violence Service Type</v>
      </c>
      <c r="F577" s="3" t="b">
        <f t="shared" si="32"/>
        <v>1</v>
      </c>
      <c r="G577" s="3" t="str">
        <f t="shared" si="33"/>
        <v>dhis_api --api-version=27 --api-request='dataElements/Ys952447r8X/name' --content-json --request PATCH --data "{\"name\": \"Violence Service Type\"}"</v>
      </c>
      <c r="H577" s="3" t="str">
        <f>IF(D577,VLOOKUP(A577,des!B:Q,12,FALSE),"")</f>
        <v>MMaDtUN55yH</v>
      </c>
      <c r="I577" s="3" t="b">
        <f t="shared" si="34"/>
        <v>1</v>
      </c>
      <c r="J577" s="3" t="str">
        <f t="shared" si="35"/>
        <v>dhis_api --api-version=27 --api-request='dataElements/Ys952447r8X/shortName' --content-json --request PATCH --data "{\"shortName\": \"MMaDtUN55yH\"}"</v>
      </c>
    </row>
    <row r="578" spans="1:10" x14ac:dyDescent="0.2">
      <c r="A578" t="s">
        <v>1119</v>
      </c>
      <c r="B578" t="s">
        <v>5453</v>
      </c>
      <c r="C578" t="s">
        <v>5454</v>
      </c>
      <c r="D578" s="3" t="b">
        <f>NOT(ISNA(VLOOKUP(A578,des!B:B,1,FALSE)))</f>
        <v>1</v>
      </c>
      <c r="E578" s="3" t="str">
        <f>IF(D578,VLOOKUP(A578,des!B:Q,11,FALSE),"")</f>
        <v>Violence Service Type</v>
      </c>
      <c r="F578" s="3" t="b">
        <f t="shared" si="32"/>
        <v>1</v>
      </c>
      <c r="G578" s="3" t="str">
        <f t="shared" si="33"/>
        <v>dhis_api --api-version=27 --api-request='dataElements/JTMBgWJ73Xc/name' --content-json --request PATCH --data "{\"name\": \"Violence Service Type\"}"</v>
      </c>
      <c r="H578" s="3" t="str">
        <f>IF(D578,VLOOKUP(A578,des!B:Q,12,FALSE),"")</f>
        <v>MMaDtUN55yH</v>
      </c>
      <c r="I578" s="3" t="b">
        <f t="shared" si="34"/>
        <v>1</v>
      </c>
      <c r="J578" s="3" t="str">
        <f t="shared" si="35"/>
        <v>dhis_api --api-version=27 --api-request='dataElements/JTMBgWJ73Xc/shortName' --content-json --request PATCH --data "{\"shortName\": \"MMaDtUN55yH\"}"</v>
      </c>
    </row>
    <row r="579" spans="1:10" x14ac:dyDescent="0.2">
      <c r="A579" t="s">
        <v>1120</v>
      </c>
      <c r="B579" t="s">
        <v>5455</v>
      </c>
      <c r="C579" t="s">
        <v>5456</v>
      </c>
      <c r="D579" s="3" t="b">
        <f>NOT(ISNA(VLOOKUP(A579,des!B:B,1,FALSE)))</f>
        <v>1</v>
      </c>
      <c r="E579" s="3" t="str">
        <f>IF(D579,VLOOKUP(A579,des!B:Q,11,FALSE),"")</f>
        <v>Violence Service Type v2</v>
      </c>
      <c r="F579" s="3" t="b">
        <f t="shared" si="32"/>
        <v>1</v>
      </c>
      <c r="G579" s="3" t="str">
        <f t="shared" si="33"/>
        <v>dhis_api --api-version=27 --api-request='dataElements/XUtNKyPozHq/name' --content-json --request PATCH --data "{\"name\": \"Violence Service Type v2\"}"</v>
      </c>
      <c r="H579" s="3" t="str">
        <f>IF(D579,VLOOKUP(A579,des!B:Q,12,FALSE),"")</f>
        <v>c7bzLBhaiPQ</v>
      </c>
      <c r="I579" s="3" t="b">
        <f t="shared" si="34"/>
        <v>1</v>
      </c>
      <c r="J579" s="3" t="str">
        <f t="shared" si="35"/>
        <v>dhis_api --api-version=27 --api-request='dataElements/XUtNKyPozHq/shortName' --content-json --request PATCH --data "{\"shortName\": \"c7bzLBhaiPQ\"}"</v>
      </c>
    </row>
    <row r="580" spans="1:10" x14ac:dyDescent="0.2">
      <c r="A580" t="s">
        <v>1121</v>
      </c>
      <c r="B580" t="s">
        <v>5457</v>
      </c>
      <c r="C580" t="s">
        <v>5457</v>
      </c>
      <c r="D580" s="3" t="b">
        <f>NOT(ISNA(VLOOKUP(A580,des!B:B,1,FALSE)))</f>
        <v>1</v>
      </c>
      <c r="E580" s="3" t="str">
        <f>IF(D580,VLOOKUP(A580,des!B:Q,11,FALSE),"")</f>
        <v>default</v>
      </c>
      <c r="F580" s="3" t="b">
        <f t="shared" si="32"/>
        <v>1</v>
      </c>
      <c r="G580" s="3" t="str">
        <f t="shared" si="33"/>
        <v>dhis_api --api-version=27 --api-request='dataElements/uSZ5Oz4aqea/name' --content-json --request PATCH --data "{\"name\": \"default\"}"</v>
      </c>
      <c r="H580" s="3" t="str">
        <f>IF(D580,VLOOKUP(A580,des!B:Q,12,FALSE),"")</f>
        <v>bjDvmb4bfuf</v>
      </c>
      <c r="I580" s="3" t="b">
        <f t="shared" si="34"/>
        <v>1</v>
      </c>
      <c r="J580" s="3" t="str">
        <f t="shared" si="35"/>
        <v>dhis_api --api-version=27 --api-request='dataElements/uSZ5Oz4aqea/shortName' --content-json --request PATCH --data "{\"shortName\": \"bjDvmb4bfuf\"}"</v>
      </c>
    </row>
    <row r="581" spans="1:10" x14ac:dyDescent="0.2">
      <c r="A581" t="s">
        <v>5458</v>
      </c>
      <c r="B581" t="s">
        <v>5459</v>
      </c>
      <c r="C581" t="s">
        <v>5459</v>
      </c>
      <c r="D581" s="3" t="b">
        <f>NOT(ISNA(VLOOKUP(A581,des!B:B,1,FALSE)))</f>
        <v>0</v>
      </c>
      <c r="E581" s="3" t="str">
        <f>IF(D581,VLOOKUP(A581,des!B:Q,11,FALSE),"")</f>
        <v/>
      </c>
      <c r="F581" s="3" t="b">
        <f t="shared" ref="F581:F644" si="36">IF(D581,IF(E581&lt;&gt;B581,TRUE,FALSE),FALSE)</f>
        <v>0</v>
      </c>
      <c r="G581" s="3" t="str">
        <f t="shared" si="33"/>
        <v/>
      </c>
      <c r="H581" s="3" t="str">
        <f>IF(D581,VLOOKUP(A581,des!B:Q,12,FALSE),"")</f>
        <v/>
      </c>
      <c r="I581" s="3" t="b">
        <f t="shared" si="34"/>
        <v>0</v>
      </c>
      <c r="J581" s="3" t="str">
        <f t="shared" si="35"/>
        <v/>
      </c>
    </row>
    <row r="582" spans="1:10" x14ac:dyDescent="0.2">
      <c r="A582" t="s">
        <v>5460</v>
      </c>
      <c r="B582" t="s">
        <v>5461</v>
      </c>
      <c r="C582" t="s">
        <v>5462</v>
      </c>
      <c r="D582" s="3" t="b">
        <f>NOT(ISNA(VLOOKUP(A582,des!B:B,1,FALSE)))</f>
        <v>0</v>
      </c>
      <c r="E582" s="3" t="str">
        <f>IF(D582,VLOOKUP(A582,des!B:Q,11,FALSE),"")</f>
        <v/>
      </c>
      <c r="F582" s="3" t="b">
        <f t="shared" si="36"/>
        <v>0</v>
      </c>
      <c r="G582" s="3" t="str">
        <f t="shared" ref="G582:G645" si="37">IF(F582,CONCATENATE($A$1,A582,$B$1,E582,$C$1),"")</f>
        <v/>
      </c>
      <c r="H582" s="3" t="str">
        <f>IF(D582,VLOOKUP(A582,des!B:Q,12,FALSE),"")</f>
        <v/>
      </c>
      <c r="I582" s="3" t="b">
        <f t="shared" ref="I582:I645" si="38">IF(D582,IF(H582&lt;&gt;C582,TRUE,FALSE),FALSE)</f>
        <v>0</v>
      </c>
      <c r="J582" s="3" t="str">
        <f t="shared" ref="J582:J645" si="39">IF(I582,CONCATENATE($A$2,A582,$B$2,H582,$C$2),"")</f>
        <v/>
      </c>
    </row>
    <row r="583" spans="1:10" x14ac:dyDescent="0.2">
      <c r="A583" t="s">
        <v>1122</v>
      </c>
      <c r="B583" t="s">
        <v>5463</v>
      </c>
      <c r="C583" t="s">
        <v>5464</v>
      </c>
      <c r="D583" s="3" t="b">
        <f>NOT(ISNA(VLOOKUP(A583,des!B:B,1,FALSE)))</f>
        <v>1</v>
      </c>
      <c r="E583" s="3" t="str">
        <f>IF(D583,VLOOKUP(A583,des!B:Q,11,FALSE),"")</f>
        <v>default</v>
      </c>
      <c r="F583" s="3" t="b">
        <f t="shared" si="36"/>
        <v>1</v>
      </c>
      <c r="G583" s="3" t="str">
        <f t="shared" si="37"/>
        <v>dhis_api --api-version=27 --api-request='dataElements/DZ9WzWnxNAT/name' --content-json --request PATCH --data "{\"name\": \"default\"}"</v>
      </c>
      <c r="H583" s="3" t="str">
        <f>IF(D583,VLOOKUP(A583,des!B:Q,12,FALSE),"")</f>
        <v>bjDvmb4bfuf</v>
      </c>
      <c r="I583" s="3" t="b">
        <f t="shared" si="38"/>
        <v>1</v>
      </c>
      <c r="J583" s="3" t="str">
        <f t="shared" si="39"/>
        <v>dhis_api --api-version=27 --api-request='dataElements/DZ9WzWnxNAT/shortName' --content-json --request PATCH --data "{\"shortName\": \"bjDvmb4bfuf\"}"</v>
      </c>
    </row>
    <row r="584" spans="1:10" x14ac:dyDescent="0.2">
      <c r="A584" t="s">
        <v>5465</v>
      </c>
      <c r="B584" t="s">
        <v>5466</v>
      </c>
      <c r="C584" t="s">
        <v>5466</v>
      </c>
      <c r="D584" s="3" t="b">
        <f>NOT(ISNA(VLOOKUP(A584,des!B:B,1,FALSE)))</f>
        <v>0</v>
      </c>
      <c r="E584" s="3" t="str">
        <f>IF(D584,VLOOKUP(A584,des!B:Q,11,FALSE),"")</f>
        <v/>
      </c>
      <c r="F584" s="3" t="b">
        <f t="shared" si="36"/>
        <v>0</v>
      </c>
      <c r="G584" s="3" t="str">
        <f t="shared" si="37"/>
        <v/>
      </c>
      <c r="H584" s="3" t="str">
        <f>IF(D584,VLOOKUP(A584,des!B:Q,12,FALSE),"")</f>
        <v/>
      </c>
      <c r="I584" s="3" t="b">
        <f t="shared" si="38"/>
        <v>0</v>
      </c>
      <c r="J584" s="3" t="str">
        <f t="shared" si="39"/>
        <v/>
      </c>
    </row>
    <row r="585" spans="1:10" x14ac:dyDescent="0.2">
      <c r="A585" t="s">
        <v>5467</v>
      </c>
      <c r="B585" t="s">
        <v>5468</v>
      </c>
      <c r="C585" t="s">
        <v>5469</v>
      </c>
      <c r="D585" s="3" t="b">
        <f>NOT(ISNA(VLOOKUP(A585,des!B:B,1,FALSE)))</f>
        <v>0</v>
      </c>
      <c r="E585" s="3" t="str">
        <f>IF(D585,VLOOKUP(A585,des!B:Q,11,FALSE),"")</f>
        <v/>
      </c>
      <c r="F585" s="3" t="b">
        <f t="shared" si="36"/>
        <v>0</v>
      </c>
      <c r="G585" s="3" t="str">
        <f t="shared" si="37"/>
        <v/>
      </c>
      <c r="H585" s="3" t="str">
        <f>IF(D585,VLOOKUP(A585,des!B:Q,12,FALSE),"")</f>
        <v/>
      </c>
      <c r="I585" s="3" t="b">
        <f t="shared" si="38"/>
        <v>0</v>
      </c>
      <c r="J585" s="3" t="str">
        <f t="shared" si="39"/>
        <v/>
      </c>
    </row>
    <row r="586" spans="1:10" x14ac:dyDescent="0.2">
      <c r="A586" t="s">
        <v>5470</v>
      </c>
      <c r="B586" t="s">
        <v>5471</v>
      </c>
      <c r="C586" t="s">
        <v>5472</v>
      </c>
      <c r="D586" s="3" t="b">
        <f>NOT(ISNA(VLOOKUP(A586,des!B:B,1,FALSE)))</f>
        <v>0</v>
      </c>
      <c r="E586" s="3" t="str">
        <f>IF(D586,VLOOKUP(A586,des!B:Q,11,FALSE),"")</f>
        <v/>
      </c>
      <c r="F586" s="3" t="b">
        <f t="shared" si="36"/>
        <v>0</v>
      </c>
      <c r="G586" s="3" t="str">
        <f t="shared" si="37"/>
        <v/>
      </c>
      <c r="H586" s="3" t="str">
        <f>IF(D586,VLOOKUP(A586,des!B:Q,12,FALSE),"")</f>
        <v/>
      </c>
      <c r="I586" s="3" t="b">
        <f t="shared" si="38"/>
        <v>0</v>
      </c>
      <c r="J586" s="3" t="str">
        <f t="shared" si="39"/>
        <v/>
      </c>
    </row>
    <row r="587" spans="1:10" x14ac:dyDescent="0.2">
      <c r="A587" t="s">
        <v>5473</v>
      </c>
      <c r="B587" t="s">
        <v>5474</v>
      </c>
      <c r="C587" t="s">
        <v>5475</v>
      </c>
      <c r="D587" s="3" t="b">
        <f>NOT(ISNA(VLOOKUP(A587,des!B:B,1,FALSE)))</f>
        <v>0</v>
      </c>
      <c r="E587" s="3" t="str">
        <f>IF(D587,VLOOKUP(A587,des!B:Q,11,FALSE),"")</f>
        <v/>
      </c>
      <c r="F587" s="3" t="b">
        <f t="shared" si="36"/>
        <v>0</v>
      </c>
      <c r="G587" s="3" t="str">
        <f t="shared" si="37"/>
        <v/>
      </c>
      <c r="H587" s="3" t="str">
        <f>IF(D587,VLOOKUP(A587,des!B:Q,12,FALSE),"")</f>
        <v/>
      </c>
      <c r="I587" s="3" t="b">
        <f t="shared" si="38"/>
        <v>0</v>
      </c>
      <c r="J587" s="3" t="str">
        <f t="shared" si="39"/>
        <v/>
      </c>
    </row>
    <row r="588" spans="1:10" x14ac:dyDescent="0.2">
      <c r="A588" t="s">
        <v>1123</v>
      </c>
      <c r="B588" t="s">
        <v>5476</v>
      </c>
      <c r="C588" t="s">
        <v>5477</v>
      </c>
      <c r="D588" s="3" t="b">
        <f>NOT(ISNA(VLOOKUP(A588,des!B:B,1,FALSE)))</f>
        <v>1</v>
      </c>
      <c r="E588" s="3" t="str">
        <f>IF(D588,VLOOKUP(A588,des!B:Q,11,FALSE),"")</f>
        <v>Age (0-25+, 5, 4 yr step)</v>
      </c>
      <c r="F588" s="3" t="b">
        <f t="shared" si="36"/>
        <v>1</v>
      </c>
      <c r="G588" s="3" t="str">
        <f t="shared" si="37"/>
        <v>dhis_api --api-version=27 --api-request='dataElements/VK2dnrOhkbj/name' --content-json --request PATCH --data "{\"name\": \"Age (0-25+, 5, 4 yr step)\"}"</v>
      </c>
      <c r="H588" s="3" t="str">
        <f>IF(D588,VLOOKUP(A588,des!B:Q,12,FALSE),"")</f>
        <v>b41LuqfyeDo</v>
      </c>
      <c r="I588" s="3" t="b">
        <f t="shared" si="38"/>
        <v>1</v>
      </c>
      <c r="J588" s="3" t="str">
        <f t="shared" si="39"/>
        <v>dhis_api --api-version=27 --api-request='dataElements/VK2dnrOhkbj/shortName' --content-json --request PATCH --data "{\"shortName\": \"b41LuqfyeDo\"}"</v>
      </c>
    </row>
    <row r="589" spans="1:10" x14ac:dyDescent="0.2">
      <c r="A589" t="s">
        <v>1124</v>
      </c>
      <c r="B589" t="s">
        <v>5478</v>
      </c>
      <c r="C589" t="s">
        <v>5479</v>
      </c>
      <c r="D589" s="3" t="b">
        <f>NOT(ISNA(VLOOKUP(A589,des!B:B,1,FALSE)))</f>
        <v>1</v>
      </c>
      <c r="E589" s="3" t="str">
        <f>IF(D589,VLOOKUP(A589,des!B:Q,11,FALSE),"")</f>
        <v>Age (&lt;10-25+, 5, v2) and Sex</v>
      </c>
      <c r="F589" s="3" t="b">
        <f t="shared" si="36"/>
        <v>1</v>
      </c>
      <c r="G589" s="3" t="str">
        <f t="shared" si="37"/>
        <v>dhis_api --api-version=27 --api-request='dataElements/PPdaijjBMEG/name' --content-json --request PATCH --data "{\"name\": \"Age (&lt;10-25+, 5, v2) and Sex\"}"</v>
      </c>
      <c r="H589" s="3" t="str">
        <f>IF(D589,VLOOKUP(A589,des!B:Q,12,FALSE),"")</f>
        <v>h7XZ5bNntDl</v>
      </c>
      <c r="I589" s="3" t="b">
        <f t="shared" si="38"/>
        <v>1</v>
      </c>
      <c r="J589" s="3" t="str">
        <f t="shared" si="39"/>
        <v>dhis_api --api-version=27 --api-request='dataElements/PPdaijjBMEG/shortName' --content-json --request PATCH --data "{\"shortName\": \"h7XZ5bNntDl\"}"</v>
      </c>
    </row>
    <row r="590" spans="1:10" x14ac:dyDescent="0.2">
      <c r="A590" t="s">
        <v>1125</v>
      </c>
      <c r="B590" t="s">
        <v>5480</v>
      </c>
      <c r="C590" t="s">
        <v>5481</v>
      </c>
      <c r="D590" s="3" t="b">
        <f>NOT(ISNA(VLOOKUP(A590,des!B:B,1,FALSE)))</f>
        <v>1</v>
      </c>
      <c r="E590" s="3" t="str">
        <f>IF(D590,VLOOKUP(A590,des!B:Q,11,FALSE),"")</f>
        <v>Age (&lt;10-25+, 5, v2) and Sex</v>
      </c>
      <c r="F590" s="3" t="b">
        <f t="shared" si="36"/>
        <v>1</v>
      </c>
      <c r="G590" s="3" t="str">
        <f t="shared" si="37"/>
        <v>dhis_api --api-version=27 --api-request='dataElements/AA6Lkl63VaX/name' --content-json --request PATCH --data "{\"name\": \"Age (&lt;10-25+, 5, v2) and Sex\"}"</v>
      </c>
      <c r="H590" s="3" t="str">
        <f>IF(D590,VLOOKUP(A590,des!B:Q,12,FALSE),"")</f>
        <v>h7XZ5bNntDl</v>
      </c>
      <c r="I590" s="3" t="b">
        <f t="shared" si="38"/>
        <v>1</v>
      </c>
      <c r="J590" s="3" t="str">
        <f t="shared" si="39"/>
        <v>dhis_api --api-version=27 --api-request='dataElements/AA6Lkl63VaX/shortName' --content-json --request PATCH --data "{\"shortName\": \"h7XZ5bNntDl\"}"</v>
      </c>
    </row>
    <row r="591" spans="1:10" x14ac:dyDescent="0.2">
      <c r="A591" t="s">
        <v>1126</v>
      </c>
      <c r="B591" t="s">
        <v>5482</v>
      </c>
      <c r="C591" t="s">
        <v>5483</v>
      </c>
      <c r="D591" s="3" t="b">
        <f>NOT(ISNA(VLOOKUP(A591,des!B:B,1,FALSE)))</f>
        <v>1</v>
      </c>
      <c r="E591" s="3" t="str">
        <f>IF(D591,VLOOKUP(A591,des!B:Q,11,FALSE),"")</f>
        <v>Age (0-25+, 5, 4 yr step)</v>
      </c>
      <c r="F591" s="3" t="b">
        <f t="shared" si="36"/>
        <v>1</v>
      </c>
      <c r="G591" s="3" t="str">
        <f t="shared" si="37"/>
        <v>dhis_api --api-version=27 --api-request='dataElements/cUmXQOIJVXl/name' --content-json --request PATCH --data "{\"name\": \"Age (0-25+, 5, 4 yr step)\"}"</v>
      </c>
      <c r="H591" s="3" t="str">
        <f>IF(D591,VLOOKUP(A591,des!B:Q,12,FALSE),"")</f>
        <v>b41LuqfyeDo</v>
      </c>
      <c r="I591" s="3" t="b">
        <f t="shared" si="38"/>
        <v>1</v>
      </c>
      <c r="J591" s="3" t="str">
        <f t="shared" si="39"/>
        <v>dhis_api --api-version=27 --api-request='dataElements/cUmXQOIJVXl/shortName' --content-json --request PATCH --data "{\"shortName\": \"b41LuqfyeDo\"}"</v>
      </c>
    </row>
    <row r="592" spans="1:10" x14ac:dyDescent="0.2">
      <c r="A592" t="s">
        <v>1127</v>
      </c>
      <c r="B592" t="s">
        <v>5484</v>
      </c>
      <c r="C592" t="s">
        <v>5485</v>
      </c>
      <c r="D592" s="3" t="b">
        <f>NOT(ISNA(VLOOKUP(A592,des!B:B,1,FALSE)))</f>
        <v>1</v>
      </c>
      <c r="E592" s="3" t="str">
        <f>IF(D592,VLOOKUP(A592,des!B:Q,11,FALSE),"")</f>
        <v>default</v>
      </c>
      <c r="F592" s="3" t="b">
        <f t="shared" si="36"/>
        <v>1</v>
      </c>
      <c r="G592" s="3" t="str">
        <f t="shared" si="37"/>
        <v>dhis_api --api-version=27 --api-request='dataElements/k6HRLdhvXHL/name' --content-json --request PATCH --data "{\"name\": \"default\"}"</v>
      </c>
      <c r="H592" s="3" t="str">
        <f>IF(D592,VLOOKUP(A592,des!B:Q,12,FALSE),"")</f>
        <v>bjDvmb4bfuf</v>
      </c>
      <c r="I592" s="3" t="b">
        <f t="shared" si="38"/>
        <v>1</v>
      </c>
      <c r="J592" s="3" t="str">
        <f t="shared" si="39"/>
        <v>dhis_api --api-version=27 --api-request='dataElements/k6HRLdhvXHL/shortName' --content-json --request PATCH --data "{\"shortName\": \"bjDvmb4bfuf\"}"</v>
      </c>
    </row>
    <row r="593" spans="1:10" x14ac:dyDescent="0.2">
      <c r="A593" t="s">
        <v>1128</v>
      </c>
      <c r="B593" t="s">
        <v>5486</v>
      </c>
      <c r="C593" t="s">
        <v>5487</v>
      </c>
      <c r="D593" s="3" t="b">
        <f>NOT(ISNA(VLOOKUP(A593,des!B:B,1,FALSE)))</f>
        <v>1</v>
      </c>
      <c r="E593" s="3" t="str">
        <f>IF(D593,VLOOKUP(A593,des!B:Q,11,FALSE),"")</f>
        <v>default</v>
      </c>
      <c r="F593" s="3" t="b">
        <f t="shared" si="36"/>
        <v>1</v>
      </c>
      <c r="G593" s="3" t="str">
        <f t="shared" si="37"/>
        <v>dhis_api --api-version=27 --api-request='dataElements/cR0a0YCJc7f/name' --content-json --request PATCH --data "{\"name\": \"default\"}"</v>
      </c>
      <c r="H593" s="3" t="str">
        <f>IF(D593,VLOOKUP(A593,des!B:Q,12,FALSE),"")</f>
        <v>bjDvmb4bfuf</v>
      </c>
      <c r="I593" s="3" t="b">
        <f t="shared" si="38"/>
        <v>1</v>
      </c>
      <c r="J593" s="3" t="str">
        <f t="shared" si="39"/>
        <v>dhis_api --api-version=27 --api-request='dataElements/cR0a0YCJc7f/shortName' --content-json --request PATCH --data "{\"shortName\": \"bjDvmb4bfuf\"}"</v>
      </c>
    </row>
    <row r="594" spans="1:10" x14ac:dyDescent="0.2">
      <c r="A594" t="s">
        <v>1129</v>
      </c>
      <c r="B594" t="s">
        <v>5488</v>
      </c>
      <c r="C594" t="s">
        <v>5489</v>
      </c>
      <c r="D594" s="3" t="b">
        <f>NOT(ISNA(VLOOKUP(A594,des!B:B,1,FALSE)))</f>
        <v>1</v>
      </c>
      <c r="E594" s="3" t="str">
        <f>IF(D594,VLOOKUP(A594,des!B:Q,11,FALSE),"")</f>
        <v>default</v>
      </c>
      <c r="F594" s="3" t="b">
        <f t="shared" si="36"/>
        <v>1</v>
      </c>
      <c r="G594" s="3" t="str">
        <f t="shared" si="37"/>
        <v>dhis_api --api-version=27 --api-request='dataElements/MYgcsP0IKLR/name' --content-json --request PATCH --data "{\"name\": \"default\"}"</v>
      </c>
      <c r="H594" s="3" t="str">
        <f>IF(D594,VLOOKUP(A594,des!B:Q,12,FALSE),"")</f>
        <v>bjDvmb4bfuf</v>
      </c>
      <c r="I594" s="3" t="b">
        <f t="shared" si="38"/>
        <v>1</v>
      </c>
      <c r="J594" s="3" t="str">
        <f t="shared" si="39"/>
        <v>dhis_api --api-version=27 --api-request='dataElements/MYgcsP0IKLR/shortName' --content-json --request PATCH --data "{\"shortName\": \"bjDvmb4bfuf\"}"</v>
      </c>
    </row>
    <row r="595" spans="1:10" x14ac:dyDescent="0.2">
      <c r="A595" t="s">
        <v>1130</v>
      </c>
      <c r="B595" t="s">
        <v>5490</v>
      </c>
      <c r="C595" t="s">
        <v>5491</v>
      </c>
      <c r="D595" s="3" t="b">
        <f>NOT(ISNA(VLOOKUP(A595,des!B:B,1,FALSE)))</f>
        <v>1</v>
      </c>
      <c r="E595" s="3" t="str">
        <f>IF(D595,VLOOKUP(A595,des!B:Q,11,FALSE),"")</f>
        <v>default</v>
      </c>
      <c r="F595" s="3" t="b">
        <f t="shared" si="36"/>
        <v>1</v>
      </c>
      <c r="G595" s="3" t="str">
        <f t="shared" si="37"/>
        <v>dhis_api --api-version=27 --api-request='dataElements/yrjGZxoaSRU/name' --content-json --request PATCH --data "{\"name\": \"default\"}"</v>
      </c>
      <c r="H595" s="3" t="str">
        <f>IF(D595,VLOOKUP(A595,des!B:Q,12,FALSE),"")</f>
        <v>bjDvmb4bfuf</v>
      </c>
      <c r="I595" s="3" t="b">
        <f t="shared" si="38"/>
        <v>1</v>
      </c>
      <c r="J595" s="3" t="str">
        <f t="shared" si="39"/>
        <v>dhis_api --api-version=27 --api-request='dataElements/yrjGZxoaSRU/shortName' --content-json --request PATCH --data "{\"shortName\": \"bjDvmb4bfuf\"}"</v>
      </c>
    </row>
    <row r="596" spans="1:10" x14ac:dyDescent="0.2">
      <c r="A596" t="s">
        <v>1131</v>
      </c>
      <c r="B596" t="s">
        <v>5492</v>
      </c>
      <c r="C596" t="s">
        <v>5493</v>
      </c>
      <c r="D596" s="3" t="b">
        <f>NOT(ISNA(VLOOKUP(A596,des!B:B,1,FALSE)))</f>
        <v>1</v>
      </c>
      <c r="E596" s="3" t="str">
        <f>IF(D596,VLOOKUP(A596,des!B:Q,11,FALSE),"")</f>
        <v>Age (0-25+, 5, 4 yr step)</v>
      </c>
      <c r="F596" s="3" t="b">
        <f t="shared" si="36"/>
        <v>1</v>
      </c>
      <c r="G596" s="3" t="str">
        <f t="shared" si="37"/>
        <v>dhis_api --api-version=27 --api-request='dataElements/sb39QeIWQKe/name' --content-json --request PATCH --data "{\"name\": \"Age (0-25+, 5, 4 yr step)\"}"</v>
      </c>
      <c r="H596" s="3" t="str">
        <f>IF(D596,VLOOKUP(A596,des!B:Q,12,FALSE),"")</f>
        <v>b41LuqfyeDo</v>
      </c>
      <c r="I596" s="3" t="b">
        <f t="shared" si="38"/>
        <v>1</v>
      </c>
      <c r="J596" s="3" t="str">
        <f t="shared" si="39"/>
        <v>dhis_api --api-version=27 --api-request='dataElements/sb39QeIWQKe/shortName' --content-json --request PATCH --data "{\"shortName\": \"b41LuqfyeDo\"}"</v>
      </c>
    </row>
    <row r="597" spans="1:10" x14ac:dyDescent="0.2">
      <c r="A597" t="s">
        <v>1132</v>
      </c>
      <c r="B597" t="s">
        <v>5494</v>
      </c>
      <c r="C597" t="s">
        <v>5495</v>
      </c>
      <c r="D597" s="3" t="b">
        <f>NOT(ISNA(VLOOKUP(A597,des!B:B,1,FALSE)))</f>
        <v>1</v>
      </c>
      <c r="E597" s="3" t="str">
        <f>IF(D597,VLOOKUP(A597,des!B:Q,11,FALSE),"")</f>
        <v>Age (&lt;10-25+, 5, v2) and Sex</v>
      </c>
      <c r="F597" s="3" t="b">
        <f t="shared" si="36"/>
        <v>1</v>
      </c>
      <c r="G597" s="3" t="str">
        <f t="shared" si="37"/>
        <v>dhis_api --api-version=27 --api-request='dataElements/InkG1ETDc45/name' --content-json --request PATCH --data "{\"name\": \"Age (&lt;10-25+, 5, v2) and Sex\"}"</v>
      </c>
      <c r="H597" s="3" t="str">
        <f>IF(D597,VLOOKUP(A597,des!B:Q,12,FALSE),"")</f>
        <v>h7XZ5bNntDl</v>
      </c>
      <c r="I597" s="3" t="b">
        <f t="shared" si="38"/>
        <v>1</v>
      </c>
      <c r="J597" s="3" t="str">
        <f t="shared" si="39"/>
        <v>dhis_api --api-version=27 --api-request='dataElements/InkG1ETDc45/shortName' --content-json --request PATCH --data "{\"shortName\": \"h7XZ5bNntDl\"}"</v>
      </c>
    </row>
    <row r="598" spans="1:10" x14ac:dyDescent="0.2">
      <c r="A598" t="s">
        <v>1133</v>
      </c>
      <c r="B598" t="s">
        <v>5496</v>
      </c>
      <c r="C598" t="s">
        <v>5497</v>
      </c>
      <c r="D598" s="3" t="b">
        <f>NOT(ISNA(VLOOKUP(A598,des!B:B,1,FALSE)))</f>
        <v>1</v>
      </c>
      <c r="E598" s="3" t="str">
        <f>IF(D598,VLOOKUP(A598,des!B:Q,11,FALSE),"")</f>
        <v>Age (&lt;10-25+, 5, v2) and Sex</v>
      </c>
      <c r="F598" s="3" t="b">
        <f t="shared" si="36"/>
        <v>1</v>
      </c>
      <c r="G598" s="3" t="str">
        <f t="shared" si="37"/>
        <v>dhis_api --api-version=27 --api-request='dataElements/tNe2n0spfIq/name' --content-json --request PATCH --data "{\"name\": \"Age (&lt;10-25+, 5, v2) and Sex\"}"</v>
      </c>
      <c r="H598" s="3" t="str">
        <f>IF(D598,VLOOKUP(A598,des!B:Q,12,FALSE),"")</f>
        <v>h7XZ5bNntDl</v>
      </c>
      <c r="I598" s="3" t="b">
        <f t="shared" si="38"/>
        <v>1</v>
      </c>
      <c r="J598" s="3" t="str">
        <f t="shared" si="39"/>
        <v>dhis_api --api-version=27 --api-request='dataElements/tNe2n0spfIq/shortName' --content-json --request PATCH --data "{\"shortName\": \"h7XZ5bNntDl\"}"</v>
      </c>
    </row>
    <row r="599" spans="1:10" x14ac:dyDescent="0.2">
      <c r="A599" t="s">
        <v>1134</v>
      </c>
      <c r="B599" t="s">
        <v>5498</v>
      </c>
      <c r="C599" t="s">
        <v>5499</v>
      </c>
      <c r="D599" s="3" t="b">
        <f>NOT(ISNA(VLOOKUP(A599,des!B:B,1,FALSE)))</f>
        <v>1</v>
      </c>
      <c r="E599" s="3" t="str">
        <f>IF(D599,VLOOKUP(A599,des!B:Q,11,FALSE),"")</f>
        <v>Age (0-25+, 5, 4 yr step)</v>
      </c>
      <c r="F599" s="3" t="b">
        <f t="shared" si="36"/>
        <v>1</v>
      </c>
      <c r="G599" s="3" t="str">
        <f t="shared" si="37"/>
        <v>dhis_api --api-version=27 --api-request='dataElements/jY7gIdV02Za/name' --content-json --request PATCH --data "{\"name\": \"Age (0-25+, 5, 4 yr step)\"}"</v>
      </c>
      <c r="H599" s="3" t="str">
        <f>IF(D599,VLOOKUP(A599,des!B:Q,12,FALSE),"")</f>
        <v>b41LuqfyeDo</v>
      </c>
      <c r="I599" s="3" t="b">
        <f t="shared" si="38"/>
        <v>1</v>
      </c>
      <c r="J599" s="3" t="str">
        <f t="shared" si="39"/>
        <v>dhis_api --api-version=27 --api-request='dataElements/jY7gIdV02Za/shortName' --content-json --request PATCH --data "{\"shortName\": \"b41LuqfyeDo\"}"</v>
      </c>
    </row>
    <row r="600" spans="1:10" x14ac:dyDescent="0.2">
      <c r="A600" t="s">
        <v>1135</v>
      </c>
      <c r="B600" t="s">
        <v>5500</v>
      </c>
      <c r="C600" t="s">
        <v>5501</v>
      </c>
      <c r="D600" s="3" t="b">
        <f>NOT(ISNA(VLOOKUP(A600,des!B:B,1,FALSE)))</f>
        <v>1</v>
      </c>
      <c r="E600" s="3" t="str">
        <f>IF(D600,VLOOKUP(A600,des!B:Q,11,FALSE),"")</f>
        <v>default</v>
      </c>
      <c r="F600" s="3" t="b">
        <f t="shared" si="36"/>
        <v>1</v>
      </c>
      <c r="G600" s="3" t="str">
        <f t="shared" si="37"/>
        <v>dhis_api --api-version=27 --api-request='dataElements/bwINQiU2Soc/name' --content-json --request PATCH --data "{\"name\": \"default\"}"</v>
      </c>
      <c r="H600" s="3" t="str">
        <f>IF(D600,VLOOKUP(A600,des!B:Q,12,FALSE),"")</f>
        <v>bjDvmb4bfuf</v>
      </c>
      <c r="I600" s="3" t="b">
        <f t="shared" si="38"/>
        <v>1</v>
      </c>
      <c r="J600" s="3" t="str">
        <f t="shared" si="39"/>
        <v>dhis_api --api-version=27 --api-request='dataElements/bwINQiU2Soc/shortName' --content-json --request PATCH --data "{\"shortName\": \"bjDvmb4bfuf\"}"</v>
      </c>
    </row>
    <row r="601" spans="1:10" x14ac:dyDescent="0.2">
      <c r="A601" t="s">
        <v>1136</v>
      </c>
      <c r="B601" t="s">
        <v>5502</v>
      </c>
      <c r="C601" t="s">
        <v>5503</v>
      </c>
      <c r="D601" s="3" t="b">
        <f>NOT(ISNA(VLOOKUP(A601,des!B:B,1,FALSE)))</f>
        <v>1</v>
      </c>
      <c r="E601" s="3" t="str">
        <f>IF(D601,VLOOKUP(A601,des!B:Q,11,FALSE),"")</f>
        <v>default</v>
      </c>
      <c r="F601" s="3" t="b">
        <f t="shared" si="36"/>
        <v>1</v>
      </c>
      <c r="G601" s="3" t="str">
        <f t="shared" si="37"/>
        <v>dhis_api --api-version=27 --api-request='dataElements/H77BCgebqCa/name' --content-json --request PATCH --data "{\"name\": \"default\"}"</v>
      </c>
      <c r="H601" s="3" t="str">
        <f>IF(D601,VLOOKUP(A601,des!B:Q,12,FALSE),"")</f>
        <v>bjDvmb4bfuf</v>
      </c>
      <c r="I601" s="3" t="b">
        <f t="shared" si="38"/>
        <v>1</v>
      </c>
      <c r="J601" s="3" t="str">
        <f t="shared" si="39"/>
        <v>dhis_api --api-version=27 --api-request='dataElements/H77BCgebqCa/shortName' --content-json --request PATCH --data "{\"shortName\": \"bjDvmb4bfuf\"}"</v>
      </c>
    </row>
    <row r="602" spans="1:10" x14ac:dyDescent="0.2">
      <c r="A602" t="s">
        <v>1137</v>
      </c>
      <c r="B602" t="s">
        <v>5504</v>
      </c>
      <c r="C602" t="s">
        <v>5505</v>
      </c>
      <c r="D602" s="3" t="b">
        <f>NOT(ISNA(VLOOKUP(A602,des!B:B,1,FALSE)))</f>
        <v>1</v>
      </c>
      <c r="E602" s="3" t="str">
        <f>IF(D602,VLOOKUP(A602,des!B:Q,11,FALSE),"")</f>
        <v>default</v>
      </c>
      <c r="F602" s="3" t="b">
        <f t="shared" si="36"/>
        <v>1</v>
      </c>
      <c r="G602" s="3" t="str">
        <f t="shared" si="37"/>
        <v>dhis_api --api-version=27 --api-request='dataElements/SJWoCplpzFV/name' --content-json --request PATCH --data "{\"name\": \"default\"}"</v>
      </c>
      <c r="H602" s="3" t="str">
        <f>IF(D602,VLOOKUP(A602,des!B:Q,12,FALSE),"")</f>
        <v>bjDvmb4bfuf</v>
      </c>
      <c r="I602" s="3" t="b">
        <f t="shared" si="38"/>
        <v>1</v>
      </c>
      <c r="J602" s="3" t="str">
        <f t="shared" si="39"/>
        <v>dhis_api --api-version=27 --api-request='dataElements/SJWoCplpzFV/shortName' --content-json --request PATCH --data "{\"shortName\": \"bjDvmb4bfuf\"}"</v>
      </c>
    </row>
    <row r="603" spans="1:10" x14ac:dyDescent="0.2">
      <c r="A603" t="s">
        <v>1138</v>
      </c>
      <c r="B603" t="s">
        <v>5506</v>
      </c>
      <c r="C603" t="s">
        <v>5507</v>
      </c>
      <c r="D603" s="3" t="b">
        <f>NOT(ISNA(VLOOKUP(A603,des!B:B,1,FALSE)))</f>
        <v>1</v>
      </c>
      <c r="E603" s="3" t="str">
        <f>IF(D603,VLOOKUP(A603,des!B:Q,11,FALSE),"")</f>
        <v>default</v>
      </c>
      <c r="F603" s="3" t="b">
        <f t="shared" si="36"/>
        <v>1</v>
      </c>
      <c r="G603" s="3" t="str">
        <f t="shared" si="37"/>
        <v>dhis_api --api-version=27 --api-request='dataElements/EKRj1JkgpSp/name' --content-json --request PATCH --data "{\"name\": \"default\"}"</v>
      </c>
      <c r="H603" s="3" t="str">
        <f>IF(D603,VLOOKUP(A603,des!B:Q,12,FALSE),"")</f>
        <v>bjDvmb4bfuf</v>
      </c>
      <c r="I603" s="3" t="b">
        <f t="shared" si="38"/>
        <v>1</v>
      </c>
      <c r="J603" s="3" t="str">
        <f t="shared" si="39"/>
        <v>dhis_api --api-version=27 --api-request='dataElements/EKRj1JkgpSp/shortName' --content-json --request PATCH --data "{\"shortName\": \"bjDvmb4bfuf\"}"</v>
      </c>
    </row>
    <row r="604" spans="1:10" x14ac:dyDescent="0.2">
      <c r="A604" t="s">
        <v>647</v>
      </c>
      <c r="B604" t="s">
        <v>5508</v>
      </c>
      <c r="C604" t="s">
        <v>5509</v>
      </c>
      <c r="D604" s="3" t="b">
        <f>NOT(ISNA(VLOOKUP(A604,des!B:B,1,FALSE)))</f>
        <v>1</v>
      </c>
      <c r="E604" s="3" t="str">
        <f>IF(D604,VLOOKUP(A604,des!B:Q,11,FALSE),"")</f>
        <v>Key Cadre Categories and Financial Support Type</v>
      </c>
      <c r="F604" s="3" t="b">
        <f t="shared" si="36"/>
        <v>1</v>
      </c>
      <c r="G604" s="3" t="str">
        <f t="shared" si="37"/>
        <v>dhis_api --api-version=27 --api-request='dataElements/XL1jnbmgXje/name' --content-json --request PATCH --data "{\"name\": \"Key Cadre Categories and Financial Support Type\"}"</v>
      </c>
      <c r="H604" s="3" t="str">
        <f>IF(D604,VLOOKUP(A604,des!B:Q,12,FALSE),"")</f>
        <v>rO1FJSTMnSd</v>
      </c>
      <c r="I604" s="3" t="b">
        <f t="shared" si="38"/>
        <v>1</v>
      </c>
      <c r="J604" s="3" t="str">
        <f t="shared" si="39"/>
        <v>dhis_api --api-version=27 --api-request='dataElements/XL1jnbmgXje/shortName' --content-json --request PATCH --data "{\"shortName\": \"rO1FJSTMnSd\"}"</v>
      </c>
    </row>
    <row r="605" spans="1:10" x14ac:dyDescent="0.2">
      <c r="A605" t="s">
        <v>1139</v>
      </c>
      <c r="B605" t="s">
        <v>5510</v>
      </c>
      <c r="C605" t="s">
        <v>5511</v>
      </c>
      <c r="D605" s="3" t="b">
        <f>NOT(ISNA(VLOOKUP(A605,des!B:B,1,FALSE)))</f>
        <v>1</v>
      </c>
      <c r="E605" s="3" t="str">
        <f>IF(D605,VLOOKUP(A605,des!B:Q,11,FALSE),"")</f>
        <v>Key Cadre Categories</v>
      </c>
      <c r="F605" s="3" t="b">
        <f t="shared" si="36"/>
        <v>1</v>
      </c>
      <c r="G605" s="3" t="str">
        <f t="shared" si="37"/>
        <v>dhis_api --api-version=27 --api-request='dataElements/fv2OMXMwnJA/name' --content-json --request PATCH --data "{\"name\": \"Key Cadre Categories\"}"</v>
      </c>
      <c r="H605" s="3" t="str">
        <f>IF(D605,VLOOKUP(A605,des!B:Q,12,FALSE),"")</f>
        <v>iAnxpT57gD1</v>
      </c>
      <c r="I605" s="3" t="b">
        <f t="shared" si="38"/>
        <v>1</v>
      </c>
      <c r="J605" s="3" t="str">
        <f t="shared" si="39"/>
        <v>dhis_api --api-version=27 --api-request='dataElements/fv2OMXMwnJA/shortName' --content-json --request PATCH --data "{\"shortName\": \"iAnxpT57gD1\"}"</v>
      </c>
    </row>
    <row r="606" spans="1:10" x14ac:dyDescent="0.2">
      <c r="A606" t="s">
        <v>308</v>
      </c>
      <c r="B606" t="s">
        <v>5512</v>
      </c>
      <c r="C606" t="s">
        <v>5513</v>
      </c>
      <c r="D606" s="3" t="b">
        <f>NOT(ISNA(VLOOKUP(A606,des!B:B,1,FALSE)))</f>
        <v>1</v>
      </c>
      <c r="E606" s="3" t="str">
        <f>IF(D606,VLOOKUP(A606,des!B:Q,11,FALSE),"")</f>
        <v>default</v>
      </c>
      <c r="F606" s="3" t="b">
        <f t="shared" si="36"/>
        <v>1</v>
      </c>
      <c r="G606" s="3" t="str">
        <f t="shared" si="37"/>
        <v>dhis_api --api-version=27 --api-request='dataElements/XJyttYocAfx/name' --content-json --request PATCH --data "{\"name\": \"default\"}"</v>
      </c>
      <c r="H606" s="3" t="str">
        <f>IF(D606,VLOOKUP(A606,des!B:Q,12,FALSE),"")</f>
        <v>bjDvmb4bfuf</v>
      </c>
      <c r="I606" s="3" t="b">
        <f t="shared" si="38"/>
        <v>1</v>
      </c>
      <c r="J606" s="3" t="str">
        <f t="shared" si="39"/>
        <v>dhis_api --api-version=27 --api-request='dataElements/XJyttYocAfx/shortName' --content-json --request PATCH --data "{\"shortName\": \"bjDvmb4bfuf\"}"</v>
      </c>
    </row>
    <row r="607" spans="1:10" x14ac:dyDescent="0.2">
      <c r="A607" t="s">
        <v>652</v>
      </c>
      <c r="B607" t="s">
        <v>5514</v>
      </c>
      <c r="C607" t="s">
        <v>5515</v>
      </c>
      <c r="D607" s="3" t="b">
        <f>NOT(ISNA(VLOOKUP(A607,des!B:B,1,FALSE)))</f>
        <v>1</v>
      </c>
      <c r="E607" s="3" t="str">
        <f>IF(D607,VLOOKUP(A607,des!B:Q,11,FALSE),"")</f>
        <v>Key Cadre (OU Level) and Financial Support Type v2</v>
      </c>
      <c r="F607" s="3" t="b">
        <f t="shared" si="36"/>
        <v>1</v>
      </c>
      <c r="G607" s="3" t="str">
        <f t="shared" si="37"/>
        <v>dhis_api --api-version=27 --api-request='dataElements/jIKOdMub2lN/name' --content-json --request PATCH --data "{\"name\": \"Key Cadre (OU Level) and Financial Support Type v2\"}"</v>
      </c>
      <c r="H607" s="3" t="str">
        <f>IF(D607,VLOOKUP(A607,des!B:Q,12,FALSE),"")</f>
        <v>RJpZX0iTZbV</v>
      </c>
      <c r="I607" s="3" t="b">
        <f t="shared" si="38"/>
        <v>1</v>
      </c>
      <c r="J607" s="3" t="str">
        <f t="shared" si="39"/>
        <v>dhis_api --api-version=27 --api-request='dataElements/jIKOdMub2lN/shortName' --content-json --request PATCH --data "{\"shortName\": \"RJpZX0iTZbV\"}"</v>
      </c>
    </row>
    <row r="608" spans="1:10" x14ac:dyDescent="0.2">
      <c r="A608" t="s">
        <v>5516</v>
      </c>
      <c r="B608" t="s">
        <v>5517</v>
      </c>
      <c r="C608" t="s">
        <v>5518</v>
      </c>
      <c r="D608" s="3" t="b">
        <f>NOT(ISNA(VLOOKUP(A608,des!B:B,1,FALSE)))</f>
        <v>0</v>
      </c>
      <c r="E608" s="3" t="str">
        <f>IF(D608,VLOOKUP(A608,des!B:Q,11,FALSE),"")</f>
        <v/>
      </c>
      <c r="F608" s="3" t="b">
        <f t="shared" si="36"/>
        <v>0</v>
      </c>
      <c r="G608" s="3" t="str">
        <f t="shared" si="37"/>
        <v/>
      </c>
      <c r="H608" s="3" t="str">
        <f>IF(D608,VLOOKUP(A608,des!B:Q,12,FALSE),"")</f>
        <v/>
      </c>
      <c r="I608" s="3" t="b">
        <f t="shared" si="38"/>
        <v>0</v>
      </c>
      <c r="J608" s="3" t="str">
        <f t="shared" si="39"/>
        <v/>
      </c>
    </row>
    <row r="609" spans="1:10" x14ac:dyDescent="0.2">
      <c r="A609" t="s">
        <v>5519</v>
      </c>
      <c r="B609" t="s">
        <v>5520</v>
      </c>
      <c r="C609" t="s">
        <v>5521</v>
      </c>
      <c r="D609" s="3" t="b">
        <f>NOT(ISNA(VLOOKUP(A609,des!B:B,1,FALSE)))</f>
        <v>0</v>
      </c>
      <c r="E609" s="3" t="str">
        <f>IF(D609,VLOOKUP(A609,des!B:Q,11,FALSE),"")</f>
        <v/>
      </c>
      <c r="F609" s="3" t="b">
        <f t="shared" si="36"/>
        <v>0</v>
      </c>
      <c r="G609" s="3" t="str">
        <f t="shared" si="37"/>
        <v/>
      </c>
      <c r="H609" s="3" t="str">
        <f>IF(D609,VLOOKUP(A609,des!B:Q,12,FALSE),"")</f>
        <v/>
      </c>
      <c r="I609" s="3" t="b">
        <f t="shared" si="38"/>
        <v>0</v>
      </c>
      <c r="J609" s="3" t="str">
        <f t="shared" si="39"/>
        <v/>
      </c>
    </row>
    <row r="610" spans="1:10" x14ac:dyDescent="0.2">
      <c r="A610" t="s">
        <v>5522</v>
      </c>
      <c r="B610" t="s">
        <v>5523</v>
      </c>
      <c r="C610" t="s">
        <v>5524</v>
      </c>
      <c r="D610" s="3" t="b">
        <f>NOT(ISNA(VLOOKUP(A610,des!B:B,1,FALSE)))</f>
        <v>0</v>
      </c>
      <c r="E610" s="3" t="str">
        <f>IF(D610,VLOOKUP(A610,des!B:Q,11,FALSE),"")</f>
        <v/>
      </c>
      <c r="F610" s="3" t="b">
        <f t="shared" si="36"/>
        <v>0</v>
      </c>
      <c r="G610" s="3" t="str">
        <f t="shared" si="37"/>
        <v/>
      </c>
      <c r="H610" s="3" t="str">
        <f>IF(D610,VLOOKUP(A610,des!B:Q,12,FALSE),"")</f>
        <v/>
      </c>
      <c r="I610" s="3" t="b">
        <f t="shared" si="38"/>
        <v>0</v>
      </c>
      <c r="J610" s="3" t="str">
        <f t="shared" si="39"/>
        <v/>
      </c>
    </row>
    <row r="611" spans="1:10" x14ac:dyDescent="0.2">
      <c r="A611" t="s">
        <v>5525</v>
      </c>
      <c r="B611" t="s">
        <v>5526</v>
      </c>
      <c r="C611" t="s">
        <v>5527</v>
      </c>
      <c r="D611" s="3" t="b">
        <f>NOT(ISNA(VLOOKUP(A611,des!B:B,1,FALSE)))</f>
        <v>0</v>
      </c>
      <c r="E611" s="3" t="str">
        <f>IF(D611,VLOOKUP(A611,des!B:Q,11,FALSE),"")</f>
        <v/>
      </c>
      <c r="F611" s="3" t="b">
        <f t="shared" si="36"/>
        <v>0</v>
      </c>
      <c r="G611" s="3" t="str">
        <f t="shared" si="37"/>
        <v/>
      </c>
      <c r="H611" s="3" t="str">
        <f>IF(D611,VLOOKUP(A611,des!B:Q,12,FALSE),"")</f>
        <v/>
      </c>
      <c r="I611" s="3" t="b">
        <f t="shared" si="38"/>
        <v>0</v>
      </c>
      <c r="J611" s="3" t="str">
        <f t="shared" si="39"/>
        <v/>
      </c>
    </row>
    <row r="612" spans="1:10" x14ac:dyDescent="0.2">
      <c r="A612" t="s">
        <v>5528</v>
      </c>
      <c r="B612" t="s">
        <v>5529</v>
      </c>
      <c r="C612" t="s">
        <v>5530</v>
      </c>
      <c r="D612" s="3" t="b">
        <f>NOT(ISNA(VLOOKUP(A612,des!B:B,1,FALSE)))</f>
        <v>0</v>
      </c>
      <c r="E612" s="3" t="str">
        <f>IF(D612,VLOOKUP(A612,des!B:Q,11,FALSE),"")</f>
        <v/>
      </c>
      <c r="F612" s="3" t="b">
        <f t="shared" si="36"/>
        <v>0</v>
      </c>
      <c r="G612" s="3" t="str">
        <f t="shared" si="37"/>
        <v/>
      </c>
      <c r="H612" s="3" t="str">
        <f>IF(D612,VLOOKUP(A612,des!B:Q,12,FALSE),"")</f>
        <v/>
      </c>
      <c r="I612" s="3" t="b">
        <f t="shared" si="38"/>
        <v>0</v>
      </c>
      <c r="J612" s="3" t="str">
        <f t="shared" si="39"/>
        <v/>
      </c>
    </row>
    <row r="613" spans="1:10" x14ac:dyDescent="0.2">
      <c r="A613" t="s">
        <v>1140</v>
      </c>
      <c r="B613" t="s">
        <v>5531</v>
      </c>
      <c r="C613" t="s">
        <v>5532</v>
      </c>
      <c r="D613" s="3" t="b">
        <f>NOT(ISNA(VLOOKUP(A613,des!B:B,1,FALSE)))</f>
        <v>1</v>
      </c>
      <c r="E613" s="3" t="str">
        <f>IF(D613,VLOOKUP(A613,des!B:Q,11,FALSE),"")</f>
        <v>Key Cadres</v>
      </c>
      <c r="F613" s="3" t="b">
        <f t="shared" si="36"/>
        <v>1</v>
      </c>
      <c r="G613" s="3" t="str">
        <f t="shared" si="37"/>
        <v>dhis_api --api-version=27 --api-request='dataElements/eGpBLl7vnvF/name' --content-json --request PATCH --data "{\"name\": \"Key Cadres\"}"</v>
      </c>
      <c r="H613" s="3" t="str">
        <f>IF(D613,VLOOKUP(A613,des!B:Q,12,FALSE),"")</f>
        <v>ffUMvFLYhO5</v>
      </c>
      <c r="I613" s="3" t="b">
        <f t="shared" si="38"/>
        <v>1</v>
      </c>
      <c r="J613" s="3" t="str">
        <f t="shared" si="39"/>
        <v>dhis_api --api-version=27 --api-request='dataElements/eGpBLl7vnvF/shortName' --content-json --request PATCH --data "{\"shortName\": \"ffUMvFLYhO5\"}"</v>
      </c>
    </row>
    <row r="614" spans="1:10" x14ac:dyDescent="0.2">
      <c r="A614" t="s">
        <v>1141</v>
      </c>
      <c r="B614" t="s">
        <v>5533</v>
      </c>
      <c r="C614" t="s">
        <v>5534</v>
      </c>
      <c r="D614" s="3" t="b">
        <f>NOT(ISNA(VLOOKUP(A614,des!B:B,1,FALSE)))</f>
        <v>1</v>
      </c>
      <c r="E614" s="3" t="str">
        <f>IF(D614,VLOOKUP(A614,des!B:Q,11,FALSE),"")</f>
        <v>Key Cadres</v>
      </c>
      <c r="F614" s="3" t="b">
        <f t="shared" si="36"/>
        <v>1</v>
      </c>
      <c r="G614" s="3" t="str">
        <f t="shared" si="37"/>
        <v>dhis_api --api-version=27 --api-request='dataElements/TPFapw6LKhW/name' --content-json --request PATCH --data "{\"name\": \"Key Cadres\"}"</v>
      </c>
      <c r="H614" s="3" t="str">
        <f>IF(D614,VLOOKUP(A614,des!B:Q,12,FALSE),"")</f>
        <v>ffUMvFLYhO5</v>
      </c>
      <c r="I614" s="3" t="b">
        <f t="shared" si="38"/>
        <v>1</v>
      </c>
      <c r="J614" s="3" t="str">
        <f t="shared" si="39"/>
        <v>dhis_api --api-version=27 --api-request='dataElements/TPFapw6LKhW/shortName' --content-json --request PATCH --data "{\"shortName\": \"ffUMvFLYhO5\"}"</v>
      </c>
    </row>
    <row r="615" spans="1:10" x14ac:dyDescent="0.2">
      <c r="A615" t="s">
        <v>1142</v>
      </c>
      <c r="B615" t="s">
        <v>5535</v>
      </c>
      <c r="C615" t="s">
        <v>5536</v>
      </c>
      <c r="D615" s="3" t="b">
        <f>NOT(ISNA(VLOOKUP(A615,des!B:B,1,FALSE)))</f>
        <v>1</v>
      </c>
      <c r="E615" s="3" t="str">
        <f>IF(D615,VLOOKUP(A615,des!B:Q,11,FALSE),"")</f>
        <v>default</v>
      </c>
      <c r="F615" s="3" t="b">
        <f t="shared" si="36"/>
        <v>1</v>
      </c>
      <c r="G615" s="3" t="str">
        <f t="shared" si="37"/>
        <v>dhis_api --api-version=27 --api-request='dataElements/VWNBKPuU4GN/name' --content-json --request PATCH --data "{\"name\": \"default\"}"</v>
      </c>
      <c r="H615" s="3" t="str">
        <f>IF(D615,VLOOKUP(A615,des!B:Q,12,FALSE),"")</f>
        <v>bjDvmb4bfuf</v>
      </c>
      <c r="I615" s="3" t="b">
        <f t="shared" si="38"/>
        <v>1</v>
      </c>
      <c r="J615" s="3" t="str">
        <f t="shared" si="39"/>
        <v>dhis_api --api-version=27 --api-request='dataElements/VWNBKPuU4GN/shortName' --content-json --request PATCH --data "{\"shortName\": \"bjDvmb4bfuf\"}"</v>
      </c>
    </row>
    <row r="616" spans="1:10" x14ac:dyDescent="0.2">
      <c r="A616" t="s">
        <v>1143</v>
      </c>
      <c r="B616" t="s">
        <v>5537</v>
      </c>
      <c r="C616" t="s">
        <v>5538</v>
      </c>
      <c r="D616" s="3" t="b">
        <f>NOT(ISNA(VLOOKUP(A616,des!B:B,1,FALSE)))</f>
        <v>1</v>
      </c>
      <c r="E616" s="3" t="str">
        <f>IF(D616,VLOOKUP(A616,des!B:Q,11,FALSE),"")</f>
        <v>default</v>
      </c>
      <c r="F616" s="3" t="b">
        <f t="shared" si="36"/>
        <v>1</v>
      </c>
      <c r="G616" s="3" t="str">
        <f t="shared" si="37"/>
        <v>dhis_api --api-version=27 --api-request='dataElements/DvsZ3loZruk/name' --content-json --request PATCH --data "{\"name\": \"default\"}"</v>
      </c>
      <c r="H616" s="3" t="str">
        <f>IF(D616,VLOOKUP(A616,des!B:Q,12,FALSE),"")</f>
        <v>bjDvmb4bfuf</v>
      </c>
      <c r="I616" s="3" t="b">
        <f t="shared" si="38"/>
        <v>1</v>
      </c>
      <c r="J616" s="3" t="str">
        <f t="shared" si="39"/>
        <v>dhis_api --api-version=27 --api-request='dataElements/DvsZ3loZruk/shortName' --content-json --request PATCH --data "{\"shortName\": \"bjDvmb4bfuf\"}"</v>
      </c>
    </row>
    <row r="617" spans="1:10" x14ac:dyDescent="0.2">
      <c r="A617" t="s">
        <v>1144</v>
      </c>
      <c r="B617" t="s">
        <v>5539</v>
      </c>
      <c r="C617" t="s">
        <v>5540</v>
      </c>
      <c r="D617" s="3" t="b">
        <f>NOT(ISNA(VLOOKUP(A617,des!B:B,1,FALSE)))</f>
        <v>1</v>
      </c>
      <c r="E617" s="3" t="str">
        <f>IF(D617,VLOOKUP(A617,des!B:Q,11,FALSE),"")</f>
        <v>default</v>
      </c>
      <c r="F617" s="3" t="b">
        <f t="shared" si="36"/>
        <v>1</v>
      </c>
      <c r="G617" s="3" t="str">
        <f t="shared" si="37"/>
        <v>dhis_api --api-version=27 --api-request='dataElements/xqj3zVoTUVp/name' --content-json --request PATCH --data "{\"name\": \"default\"}"</v>
      </c>
      <c r="H617" s="3" t="str">
        <f>IF(D617,VLOOKUP(A617,des!B:Q,12,FALSE),"")</f>
        <v>bjDvmb4bfuf</v>
      </c>
      <c r="I617" s="3" t="b">
        <f t="shared" si="38"/>
        <v>1</v>
      </c>
      <c r="J617" s="3" t="str">
        <f t="shared" si="39"/>
        <v>dhis_api --api-version=27 --api-request='dataElements/xqj3zVoTUVp/shortName' --content-json --request PATCH --data "{\"shortName\": \"bjDvmb4bfuf\"}"</v>
      </c>
    </row>
    <row r="618" spans="1:10" x14ac:dyDescent="0.2">
      <c r="A618" t="s">
        <v>5541</v>
      </c>
      <c r="B618" t="s">
        <v>5542</v>
      </c>
      <c r="C618" t="s">
        <v>5543</v>
      </c>
      <c r="D618" s="3" t="b">
        <f>NOT(ISNA(VLOOKUP(A618,des!B:B,1,FALSE)))</f>
        <v>0</v>
      </c>
      <c r="E618" s="3" t="str">
        <f>IF(D618,VLOOKUP(A618,des!B:Q,11,FALSE),"")</f>
        <v/>
      </c>
      <c r="F618" s="3" t="b">
        <f t="shared" si="36"/>
        <v>0</v>
      </c>
      <c r="G618" s="3" t="str">
        <f t="shared" si="37"/>
        <v/>
      </c>
      <c r="H618" s="3" t="str">
        <f>IF(D618,VLOOKUP(A618,des!B:Q,12,FALSE),"")</f>
        <v/>
      </c>
      <c r="I618" s="3" t="b">
        <f t="shared" si="38"/>
        <v>0</v>
      </c>
      <c r="J618" s="3" t="str">
        <f t="shared" si="39"/>
        <v/>
      </c>
    </row>
    <row r="619" spans="1:10" x14ac:dyDescent="0.2">
      <c r="A619" t="s">
        <v>5544</v>
      </c>
      <c r="B619" t="s">
        <v>5545</v>
      </c>
      <c r="C619" t="s">
        <v>5546</v>
      </c>
      <c r="D619" s="3" t="b">
        <f>NOT(ISNA(VLOOKUP(A619,des!B:B,1,FALSE)))</f>
        <v>0</v>
      </c>
      <c r="E619" s="3" t="str">
        <f>IF(D619,VLOOKUP(A619,des!B:Q,11,FALSE),"")</f>
        <v/>
      </c>
      <c r="F619" s="3" t="b">
        <f t="shared" si="36"/>
        <v>0</v>
      </c>
      <c r="G619" s="3" t="str">
        <f t="shared" si="37"/>
        <v/>
      </c>
      <c r="H619" s="3" t="str">
        <f>IF(D619,VLOOKUP(A619,des!B:Q,12,FALSE),"")</f>
        <v/>
      </c>
      <c r="I619" s="3" t="b">
        <f t="shared" si="38"/>
        <v>0</v>
      </c>
      <c r="J619" s="3" t="str">
        <f t="shared" si="39"/>
        <v/>
      </c>
    </row>
    <row r="620" spans="1:10" x14ac:dyDescent="0.2">
      <c r="A620" t="s">
        <v>1145</v>
      </c>
      <c r="B620" t="s">
        <v>5547</v>
      </c>
      <c r="C620" t="s">
        <v>5548</v>
      </c>
      <c r="D620" s="3" t="b">
        <f>NOT(ISNA(VLOOKUP(A620,des!B:B,1,FALSE)))</f>
        <v>1</v>
      </c>
      <c r="E620" s="3" t="str">
        <f>IF(D620,VLOOKUP(A620,des!B:Q,11,FALSE),"")</f>
        <v>default</v>
      </c>
      <c r="F620" s="3" t="b">
        <f t="shared" si="36"/>
        <v>1</v>
      </c>
      <c r="G620" s="3" t="str">
        <f t="shared" si="37"/>
        <v>dhis_api --api-version=27 --api-request='dataElements/iw8KdJ8Y64w/name' --content-json --request PATCH --data "{\"name\": \"default\"}"</v>
      </c>
      <c r="H620" s="3" t="str">
        <f>IF(D620,VLOOKUP(A620,des!B:Q,12,FALSE),"")</f>
        <v>bjDvmb4bfuf</v>
      </c>
      <c r="I620" s="3" t="b">
        <f t="shared" si="38"/>
        <v>1</v>
      </c>
      <c r="J620" s="3" t="str">
        <f t="shared" si="39"/>
        <v>dhis_api --api-version=27 --api-request='dataElements/iw8KdJ8Y64w/shortName' --content-json --request PATCH --data "{\"shortName\": \"bjDvmb4bfuf\"}"</v>
      </c>
    </row>
    <row r="621" spans="1:10" x14ac:dyDescent="0.2">
      <c r="A621" t="s">
        <v>142</v>
      </c>
      <c r="B621" t="s">
        <v>5549</v>
      </c>
      <c r="C621" t="s">
        <v>5550</v>
      </c>
      <c r="D621" s="3" t="b">
        <f>NOT(ISNA(VLOOKUP(A621,des!B:B,1,FALSE)))</f>
        <v>1</v>
      </c>
      <c r="E621" s="3" t="str">
        <f>IF(D621,VLOOKUP(A621,des!B:Q,11,FALSE),"")</f>
        <v>Key Cadres</v>
      </c>
      <c r="F621" s="3" t="b">
        <f t="shared" si="36"/>
        <v>1</v>
      </c>
      <c r="G621" s="3" t="str">
        <f t="shared" si="37"/>
        <v>dhis_api --api-version=27 --api-request='dataElements/Q7dzwYIVj9C/name' --content-json --request PATCH --data "{\"name\": \"Key Cadres\"}"</v>
      </c>
      <c r="H621" s="3" t="str">
        <f>IF(D621,VLOOKUP(A621,des!B:Q,12,FALSE),"")</f>
        <v>ffUMvFLYhO5</v>
      </c>
      <c r="I621" s="3" t="b">
        <f t="shared" si="38"/>
        <v>1</v>
      </c>
      <c r="J621" s="3" t="str">
        <f t="shared" si="39"/>
        <v>dhis_api --api-version=27 --api-request='dataElements/Q7dzwYIVj9C/shortName' --content-json --request PATCH --data "{\"shortName\": \"ffUMvFLYhO5\"}"</v>
      </c>
    </row>
    <row r="622" spans="1:10" x14ac:dyDescent="0.2">
      <c r="A622" t="s">
        <v>1146</v>
      </c>
      <c r="B622" t="s">
        <v>5551</v>
      </c>
      <c r="C622" t="s">
        <v>5552</v>
      </c>
      <c r="D622" s="3" t="b">
        <f>NOT(ISNA(VLOOKUP(A622,des!B:B,1,FALSE)))</f>
        <v>1</v>
      </c>
      <c r="E622" s="3" t="str">
        <f>IF(D622,VLOOKUP(A622,des!B:Q,11,FALSE),"")</f>
        <v>Key Cadres</v>
      </c>
      <c r="F622" s="3" t="b">
        <f t="shared" si="36"/>
        <v>1</v>
      </c>
      <c r="G622" s="3" t="str">
        <f t="shared" si="37"/>
        <v>dhis_api --api-version=27 --api-request='dataElements/JXpyLxThmYK/name' --content-json --request PATCH --data "{\"name\": \"Key Cadres\"}"</v>
      </c>
      <c r="H622" s="3" t="str">
        <f>IF(D622,VLOOKUP(A622,des!B:Q,12,FALSE),"")</f>
        <v>ffUMvFLYhO5</v>
      </c>
      <c r="I622" s="3" t="b">
        <f t="shared" si="38"/>
        <v>1</v>
      </c>
      <c r="J622" s="3" t="str">
        <f t="shared" si="39"/>
        <v>dhis_api --api-version=27 --api-request='dataElements/JXpyLxThmYK/shortName' --content-json --request PATCH --data "{\"shortName\": \"ffUMvFLYhO5\"}"</v>
      </c>
    </row>
    <row r="623" spans="1:10" x14ac:dyDescent="0.2">
      <c r="A623" t="s">
        <v>630</v>
      </c>
      <c r="B623" t="s">
        <v>5553</v>
      </c>
      <c r="C623" t="s">
        <v>5554</v>
      </c>
      <c r="D623" s="3" t="b">
        <f>NOT(ISNA(VLOOKUP(A623,des!B:B,1,FALSE)))</f>
        <v>1</v>
      </c>
      <c r="E623" s="3" t="str">
        <f>IF(D623,VLOOKUP(A623,des!B:Q,11,FALSE),"")</f>
        <v>default</v>
      </c>
      <c r="F623" s="3" t="b">
        <f t="shared" si="36"/>
        <v>1</v>
      </c>
      <c r="G623" s="3" t="str">
        <f t="shared" si="37"/>
        <v>dhis_api --api-version=27 --api-request='dataElements/h1lqZhFcdk9/name' --content-json --request PATCH --data "{\"name\": \"default\"}"</v>
      </c>
      <c r="H623" s="3" t="str">
        <f>IF(D623,VLOOKUP(A623,des!B:Q,12,FALSE),"")</f>
        <v>bjDvmb4bfuf</v>
      </c>
      <c r="I623" s="3" t="b">
        <f t="shared" si="38"/>
        <v>1</v>
      </c>
      <c r="J623" s="3" t="str">
        <f t="shared" si="39"/>
        <v>dhis_api --api-version=27 --api-request='dataElements/h1lqZhFcdk9/shortName' --content-json --request PATCH --data "{\"shortName\": \"bjDvmb4bfuf\"}"</v>
      </c>
    </row>
    <row r="624" spans="1:10" x14ac:dyDescent="0.2">
      <c r="A624" t="s">
        <v>1147</v>
      </c>
      <c r="B624" t="s">
        <v>5555</v>
      </c>
      <c r="C624" t="s">
        <v>5556</v>
      </c>
      <c r="D624" s="3" t="b">
        <f>NOT(ISNA(VLOOKUP(A624,des!B:B,1,FALSE)))</f>
        <v>1</v>
      </c>
      <c r="E624" s="3" t="str">
        <f>IF(D624,VLOOKUP(A624,des!B:Q,11,FALSE),"")</f>
        <v>default</v>
      </c>
      <c r="F624" s="3" t="b">
        <f t="shared" si="36"/>
        <v>1</v>
      </c>
      <c r="G624" s="3" t="str">
        <f t="shared" si="37"/>
        <v>dhis_api --api-version=27 --api-request='dataElements/OFb27LwmOkJ/name' --content-json --request PATCH --data "{\"name\": \"default\"}"</v>
      </c>
      <c r="H624" s="3" t="str">
        <f>IF(D624,VLOOKUP(A624,des!B:Q,12,FALSE),"")</f>
        <v>bjDvmb4bfuf</v>
      </c>
      <c r="I624" s="3" t="b">
        <f t="shared" si="38"/>
        <v>1</v>
      </c>
      <c r="J624" s="3" t="str">
        <f t="shared" si="39"/>
        <v>dhis_api --api-version=27 --api-request='dataElements/OFb27LwmOkJ/shortName' --content-json --request PATCH --data "{\"shortName\": \"bjDvmb4bfuf\"}"</v>
      </c>
    </row>
    <row r="625" spans="1:10" x14ac:dyDescent="0.2">
      <c r="A625" t="s">
        <v>5557</v>
      </c>
      <c r="B625" t="s">
        <v>5558</v>
      </c>
      <c r="C625" t="s">
        <v>5559</v>
      </c>
      <c r="D625" s="3" t="b">
        <f>NOT(ISNA(VLOOKUP(A625,des!B:B,1,FALSE)))</f>
        <v>0</v>
      </c>
      <c r="E625" s="3" t="str">
        <f>IF(D625,VLOOKUP(A625,des!B:Q,11,FALSE),"")</f>
        <v/>
      </c>
      <c r="F625" s="3" t="b">
        <f t="shared" si="36"/>
        <v>0</v>
      </c>
      <c r="G625" s="3" t="str">
        <f t="shared" si="37"/>
        <v/>
      </c>
      <c r="H625" s="3" t="str">
        <f>IF(D625,VLOOKUP(A625,des!B:Q,12,FALSE),"")</f>
        <v/>
      </c>
      <c r="I625" s="3" t="b">
        <f t="shared" si="38"/>
        <v>0</v>
      </c>
      <c r="J625" s="3" t="str">
        <f t="shared" si="39"/>
        <v/>
      </c>
    </row>
    <row r="626" spans="1:10" x14ac:dyDescent="0.2">
      <c r="A626" t="s">
        <v>5560</v>
      </c>
      <c r="B626" t="s">
        <v>5561</v>
      </c>
      <c r="C626" t="s">
        <v>5562</v>
      </c>
      <c r="D626" s="3" t="b">
        <f>NOT(ISNA(VLOOKUP(A626,des!B:B,1,FALSE)))</f>
        <v>0</v>
      </c>
      <c r="E626" s="3" t="str">
        <f>IF(D626,VLOOKUP(A626,des!B:Q,11,FALSE),"")</f>
        <v/>
      </c>
      <c r="F626" s="3" t="b">
        <f t="shared" si="36"/>
        <v>0</v>
      </c>
      <c r="G626" s="3" t="str">
        <f t="shared" si="37"/>
        <v/>
      </c>
      <c r="H626" s="3" t="str">
        <f>IF(D626,VLOOKUP(A626,des!B:Q,12,FALSE),"")</f>
        <v/>
      </c>
      <c r="I626" s="3" t="b">
        <f t="shared" si="38"/>
        <v>0</v>
      </c>
      <c r="J626" s="3" t="str">
        <f t="shared" si="39"/>
        <v/>
      </c>
    </row>
    <row r="627" spans="1:10" x14ac:dyDescent="0.2">
      <c r="A627" t="s">
        <v>5563</v>
      </c>
      <c r="B627" t="s">
        <v>5564</v>
      </c>
      <c r="C627" t="s">
        <v>5565</v>
      </c>
      <c r="D627" s="3" t="b">
        <f>NOT(ISNA(VLOOKUP(A627,des!B:B,1,FALSE)))</f>
        <v>0</v>
      </c>
      <c r="E627" s="3" t="str">
        <f>IF(D627,VLOOKUP(A627,des!B:Q,11,FALSE),"")</f>
        <v/>
      </c>
      <c r="F627" s="3" t="b">
        <f t="shared" si="36"/>
        <v>0</v>
      </c>
      <c r="G627" s="3" t="str">
        <f t="shared" si="37"/>
        <v/>
      </c>
      <c r="H627" s="3" t="str">
        <f>IF(D627,VLOOKUP(A627,des!B:Q,12,FALSE),"")</f>
        <v/>
      </c>
      <c r="I627" s="3" t="b">
        <f t="shared" si="38"/>
        <v>0</v>
      </c>
      <c r="J627" s="3" t="str">
        <f t="shared" si="39"/>
        <v/>
      </c>
    </row>
    <row r="628" spans="1:10" x14ac:dyDescent="0.2">
      <c r="A628" t="s">
        <v>5566</v>
      </c>
      <c r="B628" t="s">
        <v>5567</v>
      </c>
      <c r="C628" t="s">
        <v>5568</v>
      </c>
      <c r="D628" s="3" t="b">
        <f>NOT(ISNA(VLOOKUP(A628,des!B:B,1,FALSE)))</f>
        <v>0</v>
      </c>
      <c r="E628" s="3" t="str">
        <f>IF(D628,VLOOKUP(A628,des!B:Q,11,FALSE),"")</f>
        <v/>
      </c>
      <c r="F628" s="3" t="b">
        <f t="shared" si="36"/>
        <v>0</v>
      </c>
      <c r="G628" s="3" t="str">
        <f t="shared" si="37"/>
        <v/>
      </c>
      <c r="H628" s="3" t="str">
        <f>IF(D628,VLOOKUP(A628,des!B:Q,12,FALSE),"")</f>
        <v/>
      </c>
      <c r="I628" s="3" t="b">
        <f t="shared" si="38"/>
        <v>0</v>
      </c>
      <c r="J628" s="3" t="str">
        <f t="shared" si="39"/>
        <v/>
      </c>
    </row>
    <row r="629" spans="1:10" x14ac:dyDescent="0.2">
      <c r="A629" t="s">
        <v>5569</v>
      </c>
      <c r="B629" t="s">
        <v>5570</v>
      </c>
      <c r="C629" t="s">
        <v>5571</v>
      </c>
      <c r="D629" s="3" t="b">
        <f>NOT(ISNA(VLOOKUP(A629,des!B:B,1,FALSE)))</f>
        <v>0</v>
      </c>
      <c r="E629" s="3" t="str">
        <f>IF(D629,VLOOKUP(A629,des!B:Q,11,FALSE),"")</f>
        <v/>
      </c>
      <c r="F629" s="3" t="b">
        <f t="shared" si="36"/>
        <v>0</v>
      </c>
      <c r="G629" s="3" t="str">
        <f t="shared" si="37"/>
        <v/>
      </c>
      <c r="H629" s="3" t="str">
        <f>IF(D629,VLOOKUP(A629,des!B:Q,12,FALSE),"")</f>
        <v/>
      </c>
      <c r="I629" s="3" t="b">
        <f t="shared" si="38"/>
        <v>0</v>
      </c>
      <c r="J629" s="3" t="str">
        <f t="shared" si="39"/>
        <v/>
      </c>
    </row>
    <row r="630" spans="1:10" x14ac:dyDescent="0.2">
      <c r="A630" t="s">
        <v>5572</v>
      </c>
      <c r="B630" t="s">
        <v>5573</v>
      </c>
      <c r="C630" t="s">
        <v>5574</v>
      </c>
      <c r="D630" s="3" t="b">
        <f>NOT(ISNA(VLOOKUP(A630,des!B:B,1,FALSE)))</f>
        <v>0</v>
      </c>
      <c r="E630" s="3" t="str">
        <f>IF(D630,VLOOKUP(A630,des!B:Q,11,FALSE),"")</f>
        <v/>
      </c>
      <c r="F630" s="3" t="b">
        <f t="shared" si="36"/>
        <v>0</v>
      </c>
      <c r="G630" s="3" t="str">
        <f t="shared" si="37"/>
        <v/>
      </c>
      <c r="H630" s="3" t="str">
        <f>IF(D630,VLOOKUP(A630,des!B:Q,12,FALSE),"")</f>
        <v/>
      </c>
      <c r="I630" s="3" t="b">
        <f t="shared" si="38"/>
        <v>0</v>
      </c>
      <c r="J630" s="3" t="str">
        <f t="shared" si="39"/>
        <v/>
      </c>
    </row>
    <row r="631" spans="1:10" x14ac:dyDescent="0.2">
      <c r="A631" t="s">
        <v>125</v>
      </c>
      <c r="B631" t="s">
        <v>5575</v>
      </c>
      <c r="C631" t="s">
        <v>5576</v>
      </c>
      <c r="D631" s="3" t="b">
        <f>NOT(ISNA(VLOOKUP(A631,des!B:B,1,FALSE)))</f>
        <v>1</v>
      </c>
      <c r="E631" s="3" t="str">
        <f>IF(D631,VLOOKUP(A631,des!B:Q,11,FALSE),"")</f>
        <v>Key Cadre Categories</v>
      </c>
      <c r="F631" s="3" t="b">
        <f t="shared" si="36"/>
        <v>1</v>
      </c>
      <c r="G631" s="3" t="str">
        <f t="shared" si="37"/>
        <v>dhis_api --api-version=27 --api-request='dataElements/Kk4CdspETNQ/name' --content-json --request PATCH --data "{\"name\": \"Key Cadre Categories\"}"</v>
      </c>
      <c r="H631" s="3" t="str">
        <f>IF(D631,VLOOKUP(A631,des!B:Q,12,FALSE),"")</f>
        <v>iAnxpT57gD1</v>
      </c>
      <c r="I631" s="3" t="b">
        <f t="shared" si="38"/>
        <v>1</v>
      </c>
      <c r="J631" s="3" t="str">
        <f t="shared" si="39"/>
        <v>dhis_api --api-version=27 --api-request='dataElements/Kk4CdspETNQ/shortName' --content-json --request PATCH --data "{\"shortName\": \"iAnxpT57gD1\"}"</v>
      </c>
    </row>
    <row r="632" spans="1:10" x14ac:dyDescent="0.2">
      <c r="A632" t="s">
        <v>620</v>
      </c>
      <c r="B632" t="s">
        <v>5577</v>
      </c>
      <c r="C632" t="s">
        <v>5578</v>
      </c>
      <c r="D632" s="3" t="b">
        <f>NOT(ISNA(VLOOKUP(A632,des!B:B,1,FALSE)))</f>
        <v>1</v>
      </c>
      <c r="E632" s="3" t="str">
        <f>IF(D632,VLOOKUP(A632,des!B:Q,11,FALSE),"")</f>
        <v>default</v>
      </c>
      <c r="F632" s="3" t="b">
        <f t="shared" si="36"/>
        <v>1</v>
      </c>
      <c r="G632" s="3" t="str">
        <f t="shared" si="37"/>
        <v>dhis_api --api-version=27 --api-request='dataElements/HIItkEzwIkc/name' --content-json --request PATCH --data "{\"name\": \"default\"}"</v>
      </c>
      <c r="H632" s="3" t="str">
        <f>IF(D632,VLOOKUP(A632,des!B:Q,12,FALSE),"")</f>
        <v>bjDvmb4bfuf</v>
      </c>
      <c r="I632" s="3" t="b">
        <f t="shared" si="38"/>
        <v>1</v>
      </c>
      <c r="J632" s="3" t="str">
        <f t="shared" si="39"/>
        <v>dhis_api --api-version=27 --api-request='dataElements/HIItkEzwIkc/shortName' --content-json --request PATCH --data "{\"shortName\": \"bjDvmb4bfuf\"}"</v>
      </c>
    </row>
    <row r="633" spans="1:10" x14ac:dyDescent="0.2">
      <c r="A633" t="s">
        <v>5579</v>
      </c>
      <c r="B633" t="s">
        <v>5580</v>
      </c>
      <c r="C633" t="s">
        <v>5581</v>
      </c>
      <c r="D633" s="3" t="b">
        <f>NOT(ISNA(VLOOKUP(A633,des!B:B,1,FALSE)))</f>
        <v>0</v>
      </c>
      <c r="E633" s="3" t="str">
        <f>IF(D633,VLOOKUP(A633,des!B:Q,11,FALSE),"")</f>
        <v/>
      </c>
      <c r="F633" s="3" t="b">
        <f t="shared" si="36"/>
        <v>0</v>
      </c>
      <c r="G633" s="3" t="str">
        <f t="shared" si="37"/>
        <v/>
      </c>
      <c r="H633" s="3" t="str">
        <f>IF(D633,VLOOKUP(A633,des!B:Q,12,FALSE),"")</f>
        <v/>
      </c>
      <c r="I633" s="3" t="b">
        <f t="shared" si="38"/>
        <v>0</v>
      </c>
      <c r="J633" s="3" t="str">
        <f t="shared" si="39"/>
        <v/>
      </c>
    </row>
    <row r="634" spans="1:10" x14ac:dyDescent="0.2">
      <c r="A634" t="s">
        <v>5582</v>
      </c>
      <c r="B634" t="s">
        <v>5583</v>
      </c>
      <c r="C634" t="s">
        <v>5584</v>
      </c>
      <c r="D634" s="3" t="b">
        <f>NOT(ISNA(VLOOKUP(A634,des!B:B,1,FALSE)))</f>
        <v>0</v>
      </c>
      <c r="E634" s="3" t="str">
        <f>IF(D634,VLOOKUP(A634,des!B:Q,11,FALSE),"")</f>
        <v/>
      </c>
      <c r="F634" s="3" t="b">
        <f t="shared" si="36"/>
        <v>0</v>
      </c>
      <c r="G634" s="3" t="str">
        <f t="shared" si="37"/>
        <v/>
      </c>
      <c r="H634" s="3" t="str">
        <f>IF(D634,VLOOKUP(A634,des!B:Q,12,FALSE),"")</f>
        <v/>
      </c>
      <c r="I634" s="3" t="b">
        <f t="shared" si="38"/>
        <v>0</v>
      </c>
      <c r="J634" s="3" t="str">
        <f t="shared" si="39"/>
        <v/>
      </c>
    </row>
    <row r="635" spans="1:10" x14ac:dyDescent="0.2">
      <c r="A635" t="s">
        <v>5585</v>
      </c>
      <c r="B635" t="s">
        <v>5586</v>
      </c>
      <c r="C635" t="s">
        <v>5587</v>
      </c>
      <c r="D635" s="3" t="b">
        <f>NOT(ISNA(VLOOKUP(A635,des!B:B,1,FALSE)))</f>
        <v>0</v>
      </c>
      <c r="E635" s="3" t="str">
        <f>IF(D635,VLOOKUP(A635,des!B:Q,11,FALSE),"")</f>
        <v/>
      </c>
      <c r="F635" s="3" t="b">
        <f t="shared" si="36"/>
        <v>0</v>
      </c>
      <c r="G635" s="3" t="str">
        <f t="shared" si="37"/>
        <v/>
      </c>
      <c r="H635" s="3" t="str">
        <f>IF(D635,VLOOKUP(A635,des!B:Q,12,FALSE),"")</f>
        <v/>
      </c>
      <c r="I635" s="3" t="b">
        <f t="shared" si="38"/>
        <v>0</v>
      </c>
      <c r="J635" s="3" t="str">
        <f t="shared" si="39"/>
        <v/>
      </c>
    </row>
    <row r="636" spans="1:10" x14ac:dyDescent="0.2">
      <c r="A636" t="s">
        <v>5588</v>
      </c>
      <c r="B636" t="s">
        <v>5589</v>
      </c>
      <c r="C636" t="s">
        <v>5590</v>
      </c>
      <c r="D636" s="3" t="b">
        <f>NOT(ISNA(VLOOKUP(A636,des!B:B,1,FALSE)))</f>
        <v>0</v>
      </c>
      <c r="E636" s="3" t="str">
        <f>IF(D636,VLOOKUP(A636,des!B:Q,11,FALSE),"")</f>
        <v/>
      </c>
      <c r="F636" s="3" t="b">
        <f t="shared" si="36"/>
        <v>0</v>
      </c>
      <c r="G636" s="3" t="str">
        <f t="shared" si="37"/>
        <v/>
      </c>
      <c r="H636" s="3" t="str">
        <f>IF(D636,VLOOKUP(A636,des!B:Q,12,FALSE),"")</f>
        <v/>
      </c>
      <c r="I636" s="3" t="b">
        <f t="shared" si="38"/>
        <v>0</v>
      </c>
      <c r="J636" s="3" t="str">
        <f t="shared" si="39"/>
        <v/>
      </c>
    </row>
    <row r="637" spans="1:10" x14ac:dyDescent="0.2">
      <c r="A637" t="s">
        <v>5591</v>
      </c>
      <c r="B637" t="s">
        <v>5592</v>
      </c>
      <c r="C637" t="s">
        <v>5593</v>
      </c>
      <c r="D637" s="3" t="b">
        <f>NOT(ISNA(VLOOKUP(A637,des!B:B,1,FALSE)))</f>
        <v>0</v>
      </c>
      <c r="E637" s="3" t="str">
        <f>IF(D637,VLOOKUP(A637,des!B:Q,11,FALSE),"")</f>
        <v/>
      </c>
      <c r="F637" s="3" t="b">
        <f t="shared" si="36"/>
        <v>0</v>
      </c>
      <c r="G637" s="3" t="str">
        <f t="shared" si="37"/>
        <v/>
      </c>
      <c r="H637" s="3" t="str">
        <f>IF(D637,VLOOKUP(A637,des!B:Q,12,FALSE),"")</f>
        <v/>
      </c>
      <c r="I637" s="3" t="b">
        <f t="shared" si="38"/>
        <v>0</v>
      </c>
      <c r="J637" s="3" t="str">
        <f t="shared" si="39"/>
        <v/>
      </c>
    </row>
    <row r="638" spans="1:10" x14ac:dyDescent="0.2">
      <c r="A638" t="s">
        <v>5594</v>
      </c>
      <c r="B638" t="s">
        <v>5595</v>
      </c>
      <c r="C638" t="s">
        <v>5596</v>
      </c>
      <c r="D638" s="3" t="b">
        <f>NOT(ISNA(VLOOKUP(A638,des!B:B,1,FALSE)))</f>
        <v>0</v>
      </c>
      <c r="E638" s="3" t="str">
        <f>IF(D638,VLOOKUP(A638,des!B:Q,11,FALSE),"")</f>
        <v/>
      </c>
      <c r="F638" s="3" t="b">
        <f t="shared" si="36"/>
        <v>0</v>
      </c>
      <c r="G638" s="3" t="str">
        <f t="shared" si="37"/>
        <v/>
      </c>
      <c r="H638" s="3" t="str">
        <f>IF(D638,VLOOKUP(A638,des!B:Q,12,FALSE),"")</f>
        <v/>
      </c>
      <c r="I638" s="3" t="b">
        <f t="shared" si="38"/>
        <v>0</v>
      </c>
      <c r="J638" s="3" t="str">
        <f t="shared" si="39"/>
        <v/>
      </c>
    </row>
    <row r="639" spans="1:10" x14ac:dyDescent="0.2">
      <c r="A639" t="s">
        <v>5597</v>
      </c>
      <c r="B639" t="s">
        <v>5598</v>
      </c>
      <c r="C639" t="s">
        <v>5599</v>
      </c>
      <c r="D639" s="3" t="b">
        <f>NOT(ISNA(VLOOKUP(A639,des!B:B,1,FALSE)))</f>
        <v>0</v>
      </c>
      <c r="E639" s="3" t="str">
        <f>IF(D639,VLOOKUP(A639,des!B:Q,11,FALSE),"")</f>
        <v/>
      </c>
      <c r="F639" s="3" t="b">
        <f t="shared" si="36"/>
        <v>0</v>
      </c>
      <c r="G639" s="3" t="str">
        <f t="shared" si="37"/>
        <v/>
      </c>
      <c r="H639" s="3" t="str">
        <f>IF(D639,VLOOKUP(A639,des!B:Q,12,FALSE),"")</f>
        <v/>
      </c>
      <c r="I639" s="3" t="b">
        <f t="shared" si="38"/>
        <v>0</v>
      </c>
      <c r="J639" s="3" t="str">
        <f t="shared" si="39"/>
        <v/>
      </c>
    </row>
    <row r="640" spans="1:10" x14ac:dyDescent="0.2">
      <c r="A640" t="s">
        <v>5600</v>
      </c>
      <c r="B640" t="s">
        <v>5601</v>
      </c>
      <c r="C640" t="s">
        <v>5602</v>
      </c>
      <c r="D640" s="3" t="b">
        <f>NOT(ISNA(VLOOKUP(A640,des!B:B,1,FALSE)))</f>
        <v>0</v>
      </c>
      <c r="E640" s="3" t="str">
        <f>IF(D640,VLOOKUP(A640,des!B:Q,11,FALSE),"")</f>
        <v/>
      </c>
      <c r="F640" s="3" t="b">
        <f t="shared" si="36"/>
        <v>0</v>
      </c>
      <c r="G640" s="3" t="str">
        <f t="shared" si="37"/>
        <v/>
      </c>
      <c r="H640" s="3" t="str">
        <f>IF(D640,VLOOKUP(A640,des!B:Q,12,FALSE),"")</f>
        <v/>
      </c>
      <c r="I640" s="3" t="b">
        <f t="shared" si="38"/>
        <v>0</v>
      </c>
      <c r="J640" s="3" t="str">
        <f t="shared" si="39"/>
        <v/>
      </c>
    </row>
    <row r="641" spans="1:10" x14ac:dyDescent="0.2">
      <c r="A641" t="s">
        <v>1148</v>
      </c>
      <c r="B641" t="s">
        <v>5603</v>
      </c>
      <c r="C641" t="s">
        <v>5604</v>
      </c>
      <c r="D641" s="3" t="b">
        <f>NOT(ISNA(VLOOKUP(A641,des!B:B,1,FALSE)))</f>
        <v>1</v>
      </c>
      <c r="E641" s="3" t="str">
        <f>IF(D641,VLOOKUP(A641,des!B:Q,11,FALSE),"")</f>
        <v>Age (10-50+, 5) and Sex</v>
      </c>
      <c r="F641" s="3" t="b">
        <f t="shared" si="36"/>
        <v>1</v>
      </c>
      <c r="G641" s="3" t="str">
        <f t="shared" si="37"/>
        <v>dhis_api --api-version=27 --api-request='dataElements/U6Q5LUm1Ock/name' --content-json --request PATCH --data "{\"name\": \"Age (10-50+, 5) and Sex\"}"</v>
      </c>
      <c r="H641" s="3" t="str">
        <f>IF(D641,VLOOKUP(A641,des!B:Q,12,FALSE),"")</f>
        <v>QfonQegy3JH</v>
      </c>
      <c r="I641" s="3" t="b">
        <f t="shared" si="38"/>
        <v>1</v>
      </c>
      <c r="J641" s="3" t="str">
        <f t="shared" si="39"/>
        <v>dhis_api --api-version=27 --api-request='dataElements/U6Q5LUm1Ock/shortName' --content-json --request PATCH --data "{\"shortName\": \"QfonQegy3JH\"}"</v>
      </c>
    </row>
    <row r="642" spans="1:10" x14ac:dyDescent="0.2">
      <c r="A642" t="s">
        <v>1149</v>
      </c>
      <c r="B642" t="s">
        <v>5605</v>
      </c>
      <c r="C642" t="s">
        <v>5606</v>
      </c>
      <c r="D642" s="3" t="b">
        <f>NOT(ISNA(VLOOKUP(A642,des!B:B,1,FALSE)))</f>
        <v>1</v>
      </c>
      <c r="E642" s="3" t="str">
        <f>IF(D642,VLOOKUP(A642,des!B:Q,11,FALSE),"")</f>
        <v>Age (10-50+, 5) and Sex</v>
      </c>
      <c r="F642" s="3" t="b">
        <f t="shared" si="36"/>
        <v>1</v>
      </c>
      <c r="G642" s="3" t="str">
        <f t="shared" si="37"/>
        <v>dhis_api --api-version=27 --api-request='dataElements/zPNUVhqz1b3/name' --content-json --request PATCH --data "{\"name\": \"Age (10-50+, 5) and Sex\"}"</v>
      </c>
      <c r="H642" s="3" t="str">
        <f>IF(D642,VLOOKUP(A642,des!B:Q,12,FALSE),"")</f>
        <v>QfonQegy3JH</v>
      </c>
      <c r="I642" s="3" t="b">
        <f t="shared" si="38"/>
        <v>1</v>
      </c>
      <c r="J642" s="3" t="str">
        <f t="shared" si="39"/>
        <v>dhis_api --api-version=27 --api-request='dataElements/zPNUVhqz1b3/shortName' --content-json --request PATCH --data "{\"shortName\": \"QfonQegy3JH\"}"</v>
      </c>
    </row>
    <row r="643" spans="1:10" x14ac:dyDescent="0.2">
      <c r="A643" t="s">
        <v>5607</v>
      </c>
      <c r="B643" t="s">
        <v>5608</v>
      </c>
      <c r="C643" t="s">
        <v>5609</v>
      </c>
      <c r="D643" s="3" t="b">
        <f>NOT(ISNA(VLOOKUP(A643,des!B:B,1,FALSE)))</f>
        <v>0</v>
      </c>
      <c r="E643" s="3" t="str">
        <f>IF(D643,VLOOKUP(A643,des!B:Q,11,FALSE),"")</f>
        <v/>
      </c>
      <c r="F643" s="3" t="b">
        <f t="shared" si="36"/>
        <v>0</v>
      </c>
      <c r="G643" s="3" t="str">
        <f t="shared" si="37"/>
        <v/>
      </c>
      <c r="H643" s="3" t="str">
        <f>IF(D643,VLOOKUP(A643,des!B:Q,12,FALSE),"")</f>
        <v/>
      </c>
      <c r="I643" s="3" t="b">
        <f t="shared" si="38"/>
        <v>0</v>
      </c>
      <c r="J643" s="3" t="str">
        <f t="shared" si="39"/>
        <v/>
      </c>
    </row>
    <row r="644" spans="1:10" x14ac:dyDescent="0.2">
      <c r="A644" t="s">
        <v>1150</v>
      </c>
      <c r="B644" t="s">
        <v>5610</v>
      </c>
      <c r="C644" t="s">
        <v>5611</v>
      </c>
      <c r="D644" s="3" t="b">
        <f>NOT(ISNA(VLOOKUP(A644,des!B:B,1,FALSE)))</f>
        <v>1</v>
      </c>
      <c r="E644" s="3" t="str">
        <f>IF(D644,VLOOKUP(A644,des!B:Q,11,FALSE),"")</f>
        <v>Age (&lt;1-9, 2)</v>
      </c>
      <c r="F644" s="3" t="b">
        <f t="shared" si="36"/>
        <v>1</v>
      </c>
      <c r="G644" s="3" t="str">
        <f t="shared" si="37"/>
        <v>dhis_api --api-version=27 --api-request='dataElements/FWQaAOtmrFT/name' --content-json --request PATCH --data "{\"name\": \"Age (&lt;1-9, 2)\"}"</v>
      </c>
      <c r="H644" s="3" t="str">
        <f>IF(D644,VLOOKUP(A644,des!B:Q,12,FALSE),"")</f>
        <v>Iou3aFo3Qwx</v>
      </c>
      <c r="I644" s="3" t="b">
        <f t="shared" si="38"/>
        <v>1</v>
      </c>
      <c r="J644" s="3" t="str">
        <f t="shared" si="39"/>
        <v>dhis_api --api-version=27 --api-request='dataElements/FWQaAOtmrFT/shortName' --content-json --request PATCH --data "{\"shortName\": \"Iou3aFo3Qwx\"}"</v>
      </c>
    </row>
    <row r="645" spans="1:10" x14ac:dyDescent="0.2">
      <c r="A645" t="s">
        <v>1151</v>
      </c>
      <c r="B645" t="s">
        <v>5612</v>
      </c>
      <c r="C645" t="s">
        <v>5613</v>
      </c>
      <c r="D645" s="3" t="b">
        <f>NOT(ISNA(VLOOKUP(A645,des!B:B,1,FALSE)))</f>
        <v>1</v>
      </c>
      <c r="E645" s="3" t="str">
        <f>IF(D645,VLOOKUP(A645,des!B:Q,11,FALSE),"")</f>
        <v>Age (&lt;1-9, 2)</v>
      </c>
      <c r="F645" s="3" t="b">
        <f t="shared" ref="F645:F708" si="40">IF(D645,IF(E645&lt;&gt;B645,TRUE,FALSE),FALSE)</f>
        <v>1</v>
      </c>
      <c r="G645" s="3" t="str">
        <f t="shared" si="37"/>
        <v>dhis_api --api-version=27 --api-request='dataElements/XJZryEMa5Kx/name' --content-json --request PATCH --data "{\"name\": \"Age (&lt;1-9, 2)\"}"</v>
      </c>
      <c r="H645" s="3" t="str">
        <f>IF(D645,VLOOKUP(A645,des!B:Q,12,FALSE),"")</f>
        <v>Iou3aFo3Qwx</v>
      </c>
      <c r="I645" s="3" t="b">
        <f t="shared" si="38"/>
        <v>1</v>
      </c>
      <c r="J645" s="3" t="str">
        <f t="shared" si="39"/>
        <v>dhis_api --api-version=27 --api-request='dataElements/XJZryEMa5Kx/shortName' --content-json --request PATCH --data "{\"shortName\": \"Iou3aFo3Qwx\"}"</v>
      </c>
    </row>
    <row r="646" spans="1:10" x14ac:dyDescent="0.2">
      <c r="A646" t="s">
        <v>1152</v>
      </c>
      <c r="B646" t="s">
        <v>5614</v>
      </c>
      <c r="C646" t="s">
        <v>5615</v>
      </c>
      <c r="D646" s="3" t="b">
        <f>NOT(ISNA(VLOOKUP(A646,des!B:B,1,FALSE)))</f>
        <v>1</v>
      </c>
      <c r="E646" s="3" t="str">
        <f>IF(D646,VLOOKUP(A646,des!B:Q,11,FALSE),"")</f>
        <v>Age (&lt;15,15+) and Sex and Test Results</v>
      </c>
      <c r="F646" s="3" t="b">
        <f t="shared" si="40"/>
        <v>1</v>
      </c>
      <c r="G646" s="3" t="str">
        <f t="shared" ref="G646:G709" si="41">IF(F646,CONCATENATE($A$1,A646,$B$1,E646,$C$1),"")</f>
        <v>dhis_api --api-version=27 --api-request='dataElements/ZmsuIRSh8z0/name' --content-json --request PATCH --data "{\"name\": \"Age (&lt;15,15+) and Sex and Test Results\"}"</v>
      </c>
      <c r="H646" s="3" t="str">
        <f>IF(D646,VLOOKUP(A646,des!B:Q,12,FALSE),"")</f>
        <v>CoksSoiSZC2</v>
      </c>
      <c r="I646" s="3" t="b">
        <f t="shared" ref="I646:I709" si="42">IF(D646,IF(H646&lt;&gt;C646,TRUE,FALSE),FALSE)</f>
        <v>1</v>
      </c>
      <c r="J646" s="3" t="str">
        <f t="shared" ref="J646:J709" si="43">IF(I646,CONCATENATE($A$2,A646,$B$2,H646,$C$2),"")</f>
        <v>dhis_api --api-version=27 --api-request='dataElements/ZmsuIRSh8z0/shortName' --content-json --request PATCH --data "{\"shortName\": \"CoksSoiSZC2\"}"</v>
      </c>
    </row>
    <row r="647" spans="1:10" x14ac:dyDescent="0.2">
      <c r="A647" t="s">
        <v>1153</v>
      </c>
      <c r="B647" t="s">
        <v>5616</v>
      </c>
      <c r="C647" t="s">
        <v>5617</v>
      </c>
      <c r="D647" s="3" t="b">
        <f>NOT(ISNA(VLOOKUP(A647,des!B:B,1,FALSE)))</f>
        <v>1</v>
      </c>
      <c r="E647" s="3" t="str">
        <f>IF(D647,VLOOKUP(A647,des!B:Q,11,FALSE),"")</f>
        <v>Age (&lt;15,15+) and Sex and Test Results</v>
      </c>
      <c r="F647" s="3" t="b">
        <f t="shared" si="40"/>
        <v>1</v>
      </c>
      <c r="G647" s="3" t="str">
        <f t="shared" si="41"/>
        <v>dhis_api --api-version=27 --api-request='dataElements/F4UhItnw9RZ/name' --content-json --request PATCH --data "{\"name\": \"Age (&lt;15,15+) and Sex and Test Results\"}"</v>
      </c>
      <c r="H647" s="3" t="str">
        <f>IF(D647,VLOOKUP(A647,des!B:Q,12,FALSE),"")</f>
        <v>CoksSoiSZC2</v>
      </c>
      <c r="I647" s="3" t="b">
        <f t="shared" si="42"/>
        <v>1</v>
      </c>
      <c r="J647" s="3" t="str">
        <f t="shared" si="43"/>
        <v>dhis_api --api-version=27 --api-request='dataElements/F4UhItnw9RZ/shortName' --content-json --request PATCH --data "{\"shortName\": \"CoksSoiSZC2\"}"</v>
      </c>
    </row>
    <row r="648" spans="1:10" x14ac:dyDescent="0.2">
      <c r="A648" t="s">
        <v>5618</v>
      </c>
      <c r="B648" t="s">
        <v>5619</v>
      </c>
      <c r="C648" t="s">
        <v>5620</v>
      </c>
      <c r="D648" s="3" t="b">
        <f>NOT(ISNA(VLOOKUP(A648,des!B:B,1,FALSE)))</f>
        <v>0</v>
      </c>
      <c r="E648" s="3" t="str">
        <f>IF(D648,VLOOKUP(A648,des!B:Q,11,FALSE),"")</f>
        <v/>
      </c>
      <c r="F648" s="3" t="b">
        <f t="shared" si="40"/>
        <v>0</v>
      </c>
      <c r="G648" s="3" t="str">
        <f t="shared" si="41"/>
        <v/>
      </c>
      <c r="H648" s="3" t="str">
        <f>IF(D648,VLOOKUP(A648,des!B:Q,12,FALSE),"")</f>
        <v/>
      </c>
      <c r="I648" s="3" t="b">
        <f t="shared" si="42"/>
        <v>0</v>
      </c>
      <c r="J648" s="3" t="str">
        <f t="shared" si="43"/>
        <v/>
      </c>
    </row>
    <row r="649" spans="1:10" x14ac:dyDescent="0.2">
      <c r="A649" t="s">
        <v>1154</v>
      </c>
      <c r="B649" t="s">
        <v>5621</v>
      </c>
      <c r="C649" t="s">
        <v>5622</v>
      </c>
      <c r="D649" s="3" t="b">
        <f>NOT(ISNA(VLOOKUP(A649,des!B:B,1,FALSE)))</f>
        <v>1</v>
      </c>
      <c r="E649" s="3" t="str">
        <f>IF(D649,VLOOKUP(A649,des!B:Q,11,FALSE),"")</f>
        <v>Age (0-50+, 10), Sex and Result</v>
      </c>
      <c r="F649" s="3" t="b">
        <f t="shared" si="40"/>
        <v>1</v>
      </c>
      <c r="G649" s="3" t="str">
        <f t="shared" si="41"/>
        <v>dhis_api --api-version=27 --api-request='dataElements/sfl3EJj4Gvv/name' --content-json --request PATCH --data "{\"name\": \"Age (0-50+, 10), Sex and Result\"}"</v>
      </c>
      <c r="H649" s="3" t="str">
        <f>IF(D649,VLOOKUP(A649,des!B:Q,12,FALSE),"")</f>
        <v>eHutAJmoBxG</v>
      </c>
      <c r="I649" s="3" t="b">
        <f t="shared" si="42"/>
        <v>1</v>
      </c>
      <c r="J649" s="3" t="str">
        <f t="shared" si="43"/>
        <v>dhis_api --api-version=27 --api-request='dataElements/sfl3EJj4Gvv/shortName' --content-json --request PATCH --data "{\"shortName\": \"eHutAJmoBxG\"}"</v>
      </c>
    </row>
    <row r="650" spans="1:10" x14ac:dyDescent="0.2">
      <c r="A650" t="s">
        <v>1155</v>
      </c>
      <c r="B650" t="s">
        <v>5623</v>
      </c>
      <c r="C650" t="s">
        <v>5624</v>
      </c>
      <c r="D650" s="3" t="b">
        <f>NOT(ISNA(VLOOKUP(A650,des!B:B,1,FALSE)))</f>
        <v>1</v>
      </c>
      <c r="E650" s="3" t="str">
        <f>IF(D650,VLOOKUP(A650,des!B:Q,11,FALSE),"")</f>
        <v>Age (0-50+, 10), Sex and Result</v>
      </c>
      <c r="F650" s="3" t="b">
        <f t="shared" si="40"/>
        <v>1</v>
      </c>
      <c r="G650" s="3" t="str">
        <f t="shared" si="41"/>
        <v>dhis_api --api-version=27 --api-request='dataElements/TbG5gCQH78Q/name' --content-json --request PATCH --data "{\"name\": \"Age (0-50+, 10), Sex and Result\"}"</v>
      </c>
      <c r="H650" s="3" t="str">
        <f>IF(D650,VLOOKUP(A650,des!B:Q,12,FALSE),"")</f>
        <v>eHutAJmoBxG</v>
      </c>
      <c r="I650" s="3" t="b">
        <f t="shared" si="42"/>
        <v>1</v>
      </c>
      <c r="J650" s="3" t="str">
        <f t="shared" si="43"/>
        <v>dhis_api --api-version=27 --api-request='dataElements/TbG5gCQH78Q/shortName' --content-json --request PATCH --data "{\"shortName\": \"eHutAJmoBxG\"}"</v>
      </c>
    </row>
    <row r="651" spans="1:10" x14ac:dyDescent="0.2">
      <c r="A651" t="s">
        <v>5625</v>
      </c>
      <c r="B651" t="s">
        <v>5626</v>
      </c>
      <c r="C651" t="s">
        <v>5627</v>
      </c>
      <c r="D651" s="3" t="b">
        <f>NOT(ISNA(VLOOKUP(A651,des!B:B,1,FALSE)))</f>
        <v>0</v>
      </c>
      <c r="E651" s="3" t="str">
        <f>IF(D651,VLOOKUP(A651,des!B:Q,11,FALSE),"")</f>
        <v/>
      </c>
      <c r="F651" s="3" t="b">
        <f t="shared" si="40"/>
        <v>0</v>
      </c>
      <c r="G651" s="3" t="str">
        <f t="shared" si="41"/>
        <v/>
      </c>
      <c r="H651" s="3" t="str">
        <f>IF(D651,VLOOKUP(A651,des!B:Q,12,FALSE),"")</f>
        <v/>
      </c>
      <c r="I651" s="3" t="b">
        <f t="shared" si="42"/>
        <v>0</v>
      </c>
      <c r="J651" s="3" t="str">
        <f t="shared" si="43"/>
        <v/>
      </c>
    </row>
    <row r="652" spans="1:10" x14ac:dyDescent="0.2">
      <c r="A652" t="s">
        <v>5628</v>
      </c>
      <c r="B652" t="s">
        <v>5629</v>
      </c>
      <c r="C652" t="s">
        <v>5630</v>
      </c>
      <c r="D652" s="3" t="b">
        <f>NOT(ISNA(VLOOKUP(A652,des!B:B,1,FALSE)))</f>
        <v>0</v>
      </c>
      <c r="E652" s="3" t="str">
        <f>IF(D652,VLOOKUP(A652,des!B:Q,11,FALSE),"")</f>
        <v/>
      </c>
      <c r="F652" s="3" t="b">
        <f t="shared" si="40"/>
        <v>0</v>
      </c>
      <c r="G652" s="3" t="str">
        <f t="shared" si="41"/>
        <v/>
      </c>
      <c r="H652" s="3" t="str">
        <f>IF(D652,VLOOKUP(A652,des!B:Q,12,FALSE),"")</f>
        <v/>
      </c>
      <c r="I652" s="3" t="b">
        <f t="shared" si="42"/>
        <v>0</v>
      </c>
      <c r="J652" s="3" t="str">
        <f t="shared" si="43"/>
        <v/>
      </c>
    </row>
    <row r="653" spans="1:10" x14ac:dyDescent="0.2">
      <c r="A653" t="s">
        <v>1156</v>
      </c>
      <c r="B653" t="s">
        <v>5631</v>
      </c>
      <c r="C653" t="s">
        <v>5632</v>
      </c>
      <c r="D653" s="3" t="b">
        <f>NOT(ISNA(VLOOKUP(A653,des!B:B,1,FALSE)))</f>
        <v>1</v>
      </c>
      <c r="E653" s="3" t="str">
        <f>IF(D653,VLOOKUP(A653,des!B:Q,11,FALSE),"")</f>
        <v>Age (&lt;15,15+) and Sex</v>
      </c>
      <c r="F653" s="3" t="b">
        <f t="shared" si="40"/>
        <v>1</v>
      </c>
      <c r="G653" s="3" t="str">
        <f t="shared" si="41"/>
        <v>dhis_api --api-version=27 --api-request='dataElements/Edxgn1OFGbA/name' --content-json --request PATCH --data "{\"name\": \"Age (&lt;15,15+) and Sex\"}"</v>
      </c>
      <c r="H653" s="3" t="str">
        <f>IF(D653,VLOOKUP(A653,des!B:Q,12,FALSE),"")</f>
        <v>k3grWTtJnvC</v>
      </c>
      <c r="I653" s="3" t="b">
        <f t="shared" si="42"/>
        <v>1</v>
      </c>
      <c r="J653" s="3" t="str">
        <f t="shared" si="43"/>
        <v>dhis_api --api-version=27 --api-request='dataElements/Edxgn1OFGbA/shortName' --content-json --request PATCH --data "{\"shortName\": \"k3grWTtJnvC\"}"</v>
      </c>
    </row>
    <row r="654" spans="1:10" x14ac:dyDescent="0.2">
      <c r="A654" t="s">
        <v>1157</v>
      </c>
      <c r="B654" t="s">
        <v>5633</v>
      </c>
      <c r="C654" t="s">
        <v>5634</v>
      </c>
      <c r="D654" s="3" t="b">
        <f>NOT(ISNA(VLOOKUP(A654,des!B:B,1,FALSE)))</f>
        <v>1</v>
      </c>
      <c r="E654" s="3" t="str">
        <f>IF(D654,VLOOKUP(A654,des!B:Q,11,FALSE),"")</f>
        <v>Age (&lt;15,15+) and Sex</v>
      </c>
      <c r="F654" s="3" t="b">
        <f t="shared" si="40"/>
        <v>1</v>
      </c>
      <c r="G654" s="3" t="str">
        <f t="shared" si="41"/>
        <v>dhis_api --api-version=27 --api-request='dataElements/OCuwvHs1cYi/name' --content-json --request PATCH --data "{\"name\": \"Age (&lt;15,15+) and Sex\"}"</v>
      </c>
      <c r="H654" s="3" t="str">
        <f>IF(D654,VLOOKUP(A654,des!B:Q,12,FALSE),"")</f>
        <v>k3grWTtJnvC</v>
      </c>
      <c r="I654" s="3" t="b">
        <f t="shared" si="42"/>
        <v>1</v>
      </c>
      <c r="J654" s="3" t="str">
        <f t="shared" si="43"/>
        <v>dhis_api --api-version=27 --api-request='dataElements/OCuwvHs1cYi/shortName' --content-json --request PATCH --data "{\"shortName\": \"k3grWTtJnvC\"}"</v>
      </c>
    </row>
    <row r="655" spans="1:10" x14ac:dyDescent="0.2">
      <c r="A655" t="s">
        <v>1158</v>
      </c>
      <c r="B655" t="s">
        <v>5635</v>
      </c>
      <c r="C655" t="s">
        <v>5636</v>
      </c>
      <c r="D655" s="3" t="b">
        <f>NOT(ISNA(VLOOKUP(A655,des!B:B,1,FALSE)))</f>
        <v>1</v>
      </c>
      <c r="E655" s="3" t="str">
        <f>IF(D655,VLOOKUP(A655,des!B:Q,11,FALSE),"")</f>
        <v>Community Service Delivery Point</v>
      </c>
      <c r="F655" s="3" t="b">
        <f t="shared" si="40"/>
        <v>1</v>
      </c>
      <c r="G655" s="3" t="str">
        <f t="shared" si="41"/>
        <v>dhis_api --api-version=27 --api-request='dataElements/hWOqypnasSL/name' --content-json --request PATCH --data "{\"name\": \"Community Service Delivery Point\"}"</v>
      </c>
      <c r="H655" s="3" t="str">
        <f>IF(D655,VLOOKUP(A655,des!B:Q,12,FALSE),"")</f>
        <v>Ggx8SMQEOSA</v>
      </c>
      <c r="I655" s="3" t="b">
        <f t="shared" si="42"/>
        <v>1</v>
      </c>
      <c r="J655" s="3" t="str">
        <f t="shared" si="43"/>
        <v>dhis_api --api-version=27 --api-request='dataElements/hWOqypnasSL/shortName' --content-json --request PATCH --data "{\"shortName\": \"Ggx8SMQEOSA\"}"</v>
      </c>
    </row>
    <row r="656" spans="1:10" x14ac:dyDescent="0.2">
      <c r="A656" t="s">
        <v>1159</v>
      </c>
      <c r="B656" t="s">
        <v>5637</v>
      </c>
      <c r="C656" t="s">
        <v>5638</v>
      </c>
      <c r="D656" s="3" t="b">
        <f>NOT(ISNA(VLOOKUP(A656,des!B:B,1,FALSE)))</f>
        <v>1</v>
      </c>
      <c r="E656" s="3" t="str">
        <f>IF(D656,VLOOKUP(A656,des!B:Q,11,FALSE),"")</f>
        <v>Facility Service Delivery Point</v>
      </c>
      <c r="F656" s="3" t="b">
        <f t="shared" si="40"/>
        <v>1</v>
      </c>
      <c r="G656" s="3" t="str">
        <f t="shared" si="41"/>
        <v>dhis_api --api-version=27 --api-request='dataElements/Bdg2NgpuOn0/name' --content-json --request PATCH --data "{\"name\": \"Facility Service Delivery Point\"}"</v>
      </c>
      <c r="H656" s="3" t="str">
        <f>IF(D656,VLOOKUP(A656,des!B:Q,12,FALSE),"")</f>
        <v>mc3aqlCAwTB</v>
      </c>
      <c r="I656" s="3" t="b">
        <f t="shared" si="42"/>
        <v>1</v>
      </c>
      <c r="J656" s="3" t="str">
        <f t="shared" si="43"/>
        <v>dhis_api --api-version=27 --api-request='dataElements/Bdg2NgpuOn0/shortName' --content-json --request PATCH --data "{\"shortName\": \"mc3aqlCAwTB\"}"</v>
      </c>
    </row>
    <row r="657" spans="1:10" x14ac:dyDescent="0.2">
      <c r="A657" t="s">
        <v>436</v>
      </c>
      <c r="B657" t="s">
        <v>5639</v>
      </c>
      <c r="C657" t="s">
        <v>5640</v>
      </c>
      <c r="D657" s="3" t="b">
        <f>NOT(ISNA(VLOOKUP(A657,des!B:B,1,FALSE)))</f>
        <v>1</v>
      </c>
      <c r="E657" s="3" t="str">
        <f>IF(D657,VLOOKUP(A657,des!B:Q,11,FALSE),"")</f>
        <v>Age (10-50+-uk, 5), Sex and Result</v>
      </c>
      <c r="F657" s="3" t="b">
        <f t="shared" si="40"/>
        <v>1</v>
      </c>
      <c r="G657" s="3" t="str">
        <f t="shared" si="41"/>
        <v>dhis_api --api-version=27 --api-request='dataElements/d69rFCjz0TE/name' --content-json --request PATCH --data "{\"name\": \"Age (10-50+-uk, 5), Sex and Result\"}"</v>
      </c>
      <c r="H657" s="3" t="str">
        <f>IF(D657,VLOOKUP(A657,des!B:Q,12,FALSE),"")</f>
        <v>kMEPzd49zre</v>
      </c>
      <c r="I657" s="3" t="b">
        <f t="shared" si="42"/>
        <v>1</v>
      </c>
      <c r="J657" s="3" t="str">
        <f t="shared" si="43"/>
        <v>dhis_api --api-version=27 --api-request='dataElements/d69rFCjz0TE/shortName' --content-json --request PATCH --data "{\"shortName\": \"kMEPzd49zre\"}"</v>
      </c>
    </row>
    <row r="658" spans="1:10" x14ac:dyDescent="0.2">
      <c r="A658" t="s">
        <v>1160</v>
      </c>
      <c r="B658" t="s">
        <v>5641</v>
      </c>
      <c r="C658" t="s">
        <v>5642</v>
      </c>
      <c r="D658" s="3" t="b">
        <f>NOT(ISNA(VLOOKUP(A658,des!B:B,1,FALSE)))</f>
        <v>1</v>
      </c>
      <c r="E658" s="3" t="str">
        <f>IF(D658,VLOOKUP(A658,des!B:Q,11,FALSE),"")</f>
        <v>Age (10-50+-uk, 5), Sex and Result</v>
      </c>
      <c r="F658" s="3" t="b">
        <f t="shared" si="40"/>
        <v>1</v>
      </c>
      <c r="G658" s="3" t="str">
        <f t="shared" si="41"/>
        <v>dhis_api --api-version=27 --api-request='dataElements/ugjvwtftGgk/name' --content-json --request PATCH --data "{\"name\": \"Age (10-50+-uk, 5), Sex and Result\"}"</v>
      </c>
      <c r="H658" s="3" t="str">
        <f>IF(D658,VLOOKUP(A658,des!B:Q,12,FALSE),"")</f>
        <v>kMEPzd49zre</v>
      </c>
      <c r="I658" s="3" t="b">
        <f t="shared" si="42"/>
        <v>1</v>
      </c>
      <c r="J658" s="3" t="str">
        <f t="shared" si="43"/>
        <v>dhis_api --api-version=27 --api-request='dataElements/ugjvwtftGgk/shortName' --content-json --request PATCH --data "{\"shortName\": \"kMEPzd49zre\"}"</v>
      </c>
    </row>
    <row r="659" spans="1:10" x14ac:dyDescent="0.2">
      <c r="A659" t="s">
        <v>435</v>
      </c>
      <c r="B659" t="s">
        <v>5643</v>
      </c>
      <c r="C659" t="s">
        <v>5644</v>
      </c>
      <c r="D659" s="3" t="b">
        <f>NOT(ISNA(VLOOKUP(A659,des!B:B,1,FALSE)))</f>
        <v>1</v>
      </c>
      <c r="E659" s="3" t="str">
        <f>IF(D659,VLOOKUP(A659,des!B:Q,11,FALSE),"")</f>
        <v>Age (&lt;1-9, 2) and Result</v>
      </c>
      <c r="F659" s="3" t="b">
        <f t="shared" si="40"/>
        <v>1</v>
      </c>
      <c r="G659" s="3" t="str">
        <f t="shared" si="41"/>
        <v>dhis_api --api-version=27 --api-request='dataElements/aooqyfRcgnl/name' --content-json --request PATCH --data "{\"name\": \"Age (&lt;1-9, 2) and Result\"}"</v>
      </c>
      <c r="H659" s="3" t="str">
        <f>IF(D659,VLOOKUP(A659,des!B:Q,12,FALSE),"")</f>
        <v>TDTu82KmeJt</v>
      </c>
      <c r="I659" s="3" t="b">
        <f t="shared" si="42"/>
        <v>1</v>
      </c>
      <c r="J659" s="3" t="str">
        <f t="shared" si="43"/>
        <v>dhis_api --api-version=27 --api-request='dataElements/aooqyfRcgnl/shortName' --content-json --request PATCH --data "{\"shortName\": \"TDTu82KmeJt\"}"</v>
      </c>
    </row>
    <row r="660" spans="1:10" x14ac:dyDescent="0.2">
      <c r="A660" t="s">
        <v>1161</v>
      </c>
      <c r="B660" t="s">
        <v>5645</v>
      </c>
      <c r="C660" t="s">
        <v>5646</v>
      </c>
      <c r="D660" s="3" t="b">
        <f>NOT(ISNA(VLOOKUP(A660,des!B:B,1,FALSE)))</f>
        <v>1</v>
      </c>
      <c r="E660" s="3" t="str">
        <f>IF(D660,VLOOKUP(A660,des!B:Q,11,FALSE),"")</f>
        <v>Age (&lt;1-9, 2) and Result</v>
      </c>
      <c r="F660" s="3" t="b">
        <f t="shared" si="40"/>
        <v>1</v>
      </c>
      <c r="G660" s="3" t="str">
        <f t="shared" si="41"/>
        <v>dhis_api --api-version=27 --api-request='dataElements/nemPXRK9gbA/name' --content-json --request PATCH --data "{\"name\": \"Age (&lt;1-9, 2) and Result\"}"</v>
      </c>
      <c r="H660" s="3" t="str">
        <f>IF(D660,VLOOKUP(A660,des!B:Q,12,FALSE),"")</f>
        <v>TDTu82KmeJt</v>
      </c>
      <c r="I660" s="3" t="b">
        <f t="shared" si="42"/>
        <v>1</v>
      </c>
      <c r="J660" s="3" t="str">
        <f t="shared" si="43"/>
        <v>dhis_api --api-version=27 --api-request='dataElements/nemPXRK9gbA/shortName' --content-json --request PATCH --data "{\"shortName\": \"TDTu82KmeJt\"}"</v>
      </c>
    </row>
    <row r="661" spans="1:10" x14ac:dyDescent="0.2">
      <c r="A661" t="s">
        <v>439</v>
      </c>
      <c r="B661" t="s">
        <v>5647</v>
      </c>
      <c r="C661" t="s">
        <v>5648</v>
      </c>
      <c r="D661" s="3" t="b">
        <f>NOT(ISNA(VLOOKUP(A661,des!B:B,1,FALSE)))</f>
        <v>1</v>
      </c>
      <c r="E661" s="3" t="str">
        <f>IF(D661,VLOOKUP(A661,des!B:Q,11,FALSE),"")</f>
        <v>Age (&lt;15,15+-uk, 2), Sex, and Results</v>
      </c>
      <c r="F661" s="3" t="b">
        <f t="shared" si="40"/>
        <v>1</v>
      </c>
      <c r="G661" s="3" t="str">
        <f t="shared" si="41"/>
        <v>dhis_api --api-version=27 --api-request='dataElements/OSjqOnhoPBt/name' --content-json --request PATCH --data "{\"name\": \"Age (&lt;15,15+-uk, 2), Sex, and Results\"}"</v>
      </c>
      <c r="H661" s="3" t="str">
        <f>IF(D661,VLOOKUP(A661,des!B:Q,12,FALSE),"")</f>
        <v>MXCe0fgn0sO</v>
      </c>
      <c r="I661" s="3" t="b">
        <f t="shared" si="42"/>
        <v>1</v>
      </c>
      <c r="J661" s="3" t="str">
        <f t="shared" si="43"/>
        <v>dhis_api --api-version=27 --api-request='dataElements/OSjqOnhoPBt/shortName' --content-json --request PATCH --data "{\"shortName\": \"MXCe0fgn0sO\"}"</v>
      </c>
    </row>
    <row r="662" spans="1:10" x14ac:dyDescent="0.2">
      <c r="A662" t="s">
        <v>1162</v>
      </c>
      <c r="B662" t="s">
        <v>5649</v>
      </c>
      <c r="C662" t="s">
        <v>5650</v>
      </c>
      <c r="D662" s="3" t="b">
        <f>NOT(ISNA(VLOOKUP(A662,des!B:B,1,FALSE)))</f>
        <v>1</v>
      </c>
      <c r="E662" s="3" t="str">
        <f>IF(D662,VLOOKUP(A662,des!B:Q,11,FALSE),"")</f>
        <v>Age (&lt;15,15+-uk, 2), Sex, and Results</v>
      </c>
      <c r="F662" s="3" t="b">
        <f t="shared" si="40"/>
        <v>1</v>
      </c>
      <c r="G662" s="3" t="str">
        <f t="shared" si="41"/>
        <v>dhis_api --api-version=27 --api-request='dataElements/YKULMnpTMYI/name' --content-json --request PATCH --data "{\"name\": \"Age (&lt;15,15+-uk, 2), Sex, and Results\"}"</v>
      </c>
      <c r="H662" s="3" t="str">
        <f>IF(D662,VLOOKUP(A662,des!B:Q,12,FALSE),"")</f>
        <v>MXCe0fgn0sO</v>
      </c>
      <c r="I662" s="3" t="b">
        <f t="shared" si="42"/>
        <v>1</v>
      </c>
      <c r="J662" s="3" t="str">
        <f t="shared" si="43"/>
        <v>dhis_api --api-version=27 --api-request='dataElements/YKULMnpTMYI/shortName' --content-json --request PATCH --data "{\"shortName\": \"MXCe0fgn0sO\"}"</v>
      </c>
    </row>
    <row r="663" spans="1:10" x14ac:dyDescent="0.2">
      <c r="A663" t="s">
        <v>324</v>
      </c>
      <c r="B663" t="s">
        <v>5651</v>
      </c>
      <c r="C663" t="s">
        <v>5652</v>
      </c>
      <c r="D663" s="3" t="b">
        <f>NOT(ISNA(VLOOKUP(A663,des!B:B,1,FALSE)))</f>
        <v>1</v>
      </c>
      <c r="E663" s="3" t="str">
        <f>IF(D663,VLOOKUP(A663,des!B:Q,11,FALSE),"")</f>
        <v>default</v>
      </c>
      <c r="F663" s="3" t="b">
        <f t="shared" si="40"/>
        <v>1</v>
      </c>
      <c r="G663" s="3" t="str">
        <f t="shared" si="41"/>
        <v>dhis_api --api-version=27 --api-request='dataElements/K6f6jR0NOcZ/name' --content-json --request PATCH --data "{\"name\": \"default\"}"</v>
      </c>
      <c r="H663" s="3" t="str">
        <f>IF(D663,VLOOKUP(A663,des!B:Q,12,FALSE),"")</f>
        <v>bjDvmb4bfuf</v>
      </c>
      <c r="I663" s="3" t="b">
        <f t="shared" si="42"/>
        <v>1</v>
      </c>
      <c r="J663" s="3" t="str">
        <f t="shared" si="43"/>
        <v>dhis_api --api-version=27 --api-request='dataElements/K6f6jR0NOcZ/shortName' --content-json --request PATCH --data "{\"shortName\": \"bjDvmb4bfuf\"}"</v>
      </c>
    </row>
    <row r="664" spans="1:10" x14ac:dyDescent="0.2">
      <c r="A664" t="s">
        <v>404</v>
      </c>
      <c r="B664" t="s">
        <v>5653</v>
      </c>
      <c r="C664" t="s">
        <v>5654</v>
      </c>
      <c r="D664" s="3" t="b">
        <f>NOT(ISNA(VLOOKUP(A664,des!B:B,1,FALSE)))</f>
        <v>1</v>
      </c>
      <c r="E664" s="3" t="str">
        <f>IF(D664,VLOOKUP(A664,des!B:Q,11,FALSE),"")</f>
        <v>Age (10-50+-uk, 5), Sex and Result</v>
      </c>
      <c r="F664" s="3" t="b">
        <f t="shared" si="40"/>
        <v>1</v>
      </c>
      <c r="G664" s="3" t="str">
        <f t="shared" si="41"/>
        <v>dhis_api --api-version=27 --api-request='dataElements/BtRz9Luy8Ui/name' --content-json --request PATCH --data "{\"name\": \"Age (10-50+-uk, 5), Sex and Result\"}"</v>
      </c>
      <c r="H664" s="3" t="str">
        <f>IF(D664,VLOOKUP(A664,des!B:Q,12,FALSE),"")</f>
        <v>kMEPzd49zre</v>
      </c>
      <c r="I664" s="3" t="b">
        <f t="shared" si="42"/>
        <v>1</v>
      </c>
      <c r="J664" s="3" t="str">
        <f t="shared" si="43"/>
        <v>dhis_api --api-version=27 --api-request='dataElements/BtRz9Luy8Ui/shortName' --content-json --request PATCH --data "{\"shortName\": \"kMEPzd49zre\"}"</v>
      </c>
    </row>
    <row r="665" spans="1:10" x14ac:dyDescent="0.2">
      <c r="A665" t="s">
        <v>1163</v>
      </c>
      <c r="B665" t="s">
        <v>5655</v>
      </c>
      <c r="C665" t="s">
        <v>5656</v>
      </c>
      <c r="D665" s="3" t="b">
        <f>NOT(ISNA(VLOOKUP(A665,des!B:B,1,FALSE)))</f>
        <v>1</v>
      </c>
      <c r="E665" s="3" t="str">
        <f>IF(D665,VLOOKUP(A665,des!B:Q,11,FALSE),"")</f>
        <v>Age (10-50+-uk, 5), Sex and Result</v>
      </c>
      <c r="F665" s="3" t="b">
        <f t="shared" si="40"/>
        <v>1</v>
      </c>
      <c r="G665" s="3" t="str">
        <f t="shared" si="41"/>
        <v>dhis_api --api-version=27 --api-request='dataElements/PU5tSenf5W5/name' --content-json --request PATCH --data "{\"name\": \"Age (10-50+-uk, 5), Sex and Result\"}"</v>
      </c>
      <c r="H665" s="3" t="str">
        <f>IF(D665,VLOOKUP(A665,des!B:Q,12,FALSE),"")</f>
        <v>kMEPzd49zre</v>
      </c>
      <c r="I665" s="3" t="b">
        <f t="shared" si="42"/>
        <v>1</v>
      </c>
      <c r="J665" s="3" t="str">
        <f t="shared" si="43"/>
        <v>dhis_api --api-version=27 --api-request='dataElements/PU5tSenf5W5/shortName' --content-json --request PATCH --data "{\"shortName\": \"kMEPzd49zre\"}"</v>
      </c>
    </row>
    <row r="666" spans="1:10" x14ac:dyDescent="0.2">
      <c r="A666" t="s">
        <v>403</v>
      </c>
      <c r="B666" t="s">
        <v>5657</v>
      </c>
      <c r="C666" t="s">
        <v>5658</v>
      </c>
      <c r="D666" s="3" t="b">
        <f>NOT(ISNA(VLOOKUP(A666,des!B:B,1,FALSE)))</f>
        <v>1</v>
      </c>
      <c r="E666" s="3" t="str">
        <f>IF(D666,VLOOKUP(A666,des!B:Q,11,FALSE),"")</f>
        <v>Age (&lt;1-9, 2) and Result</v>
      </c>
      <c r="F666" s="3" t="b">
        <f t="shared" si="40"/>
        <v>1</v>
      </c>
      <c r="G666" s="3" t="str">
        <f t="shared" si="41"/>
        <v>dhis_api --api-version=27 --api-request='dataElements/DqRTIrYjt58/name' --content-json --request PATCH --data "{\"name\": \"Age (&lt;1-9, 2) and Result\"}"</v>
      </c>
      <c r="H666" s="3" t="str">
        <f>IF(D666,VLOOKUP(A666,des!B:Q,12,FALSE),"")</f>
        <v>TDTu82KmeJt</v>
      </c>
      <c r="I666" s="3" t="b">
        <f t="shared" si="42"/>
        <v>1</v>
      </c>
      <c r="J666" s="3" t="str">
        <f t="shared" si="43"/>
        <v>dhis_api --api-version=27 --api-request='dataElements/DqRTIrYjt58/shortName' --content-json --request PATCH --data "{\"shortName\": \"TDTu82KmeJt\"}"</v>
      </c>
    </row>
    <row r="667" spans="1:10" x14ac:dyDescent="0.2">
      <c r="A667" t="s">
        <v>1164</v>
      </c>
      <c r="B667" t="s">
        <v>5659</v>
      </c>
      <c r="C667" t="s">
        <v>5660</v>
      </c>
      <c r="D667" s="3" t="b">
        <f>NOT(ISNA(VLOOKUP(A667,des!B:B,1,FALSE)))</f>
        <v>1</v>
      </c>
      <c r="E667" s="3" t="str">
        <f>IF(D667,VLOOKUP(A667,des!B:Q,11,FALSE),"")</f>
        <v>Age (&lt;1-9, 2) and Result</v>
      </c>
      <c r="F667" s="3" t="b">
        <f t="shared" si="40"/>
        <v>1</v>
      </c>
      <c r="G667" s="3" t="str">
        <f t="shared" si="41"/>
        <v>dhis_api --api-version=27 --api-request='dataElements/xq9H4OS3mpD/name' --content-json --request PATCH --data "{\"name\": \"Age (&lt;1-9, 2) and Result\"}"</v>
      </c>
      <c r="H667" s="3" t="str">
        <f>IF(D667,VLOOKUP(A667,des!B:Q,12,FALSE),"")</f>
        <v>TDTu82KmeJt</v>
      </c>
      <c r="I667" s="3" t="b">
        <f t="shared" si="42"/>
        <v>1</v>
      </c>
      <c r="J667" s="3" t="str">
        <f t="shared" si="43"/>
        <v>dhis_api --api-version=27 --api-request='dataElements/xq9H4OS3mpD/shortName' --content-json --request PATCH --data "{\"shortName\": \"TDTu82KmeJt\"}"</v>
      </c>
    </row>
    <row r="668" spans="1:10" x14ac:dyDescent="0.2">
      <c r="A668" t="s">
        <v>407</v>
      </c>
      <c r="B668" t="s">
        <v>5661</v>
      </c>
      <c r="C668" t="s">
        <v>5662</v>
      </c>
      <c r="D668" s="3" t="b">
        <f>NOT(ISNA(VLOOKUP(A668,des!B:B,1,FALSE)))</f>
        <v>1</v>
      </c>
      <c r="E668" s="3" t="str">
        <f>IF(D668,VLOOKUP(A668,des!B:Q,11,FALSE),"")</f>
        <v>Age (&lt;15,15+-uk, 2), Sex, and Results</v>
      </c>
      <c r="F668" s="3" t="b">
        <f t="shared" si="40"/>
        <v>1</v>
      </c>
      <c r="G668" s="3" t="str">
        <f t="shared" si="41"/>
        <v>dhis_api --api-version=27 --api-request='dataElements/LqtNQ0cUHgc/name' --content-json --request PATCH --data "{\"name\": \"Age (&lt;15,15+-uk, 2), Sex, and Results\"}"</v>
      </c>
      <c r="H668" s="3" t="str">
        <f>IF(D668,VLOOKUP(A668,des!B:Q,12,FALSE),"")</f>
        <v>MXCe0fgn0sO</v>
      </c>
      <c r="I668" s="3" t="b">
        <f t="shared" si="42"/>
        <v>1</v>
      </c>
      <c r="J668" s="3" t="str">
        <f t="shared" si="43"/>
        <v>dhis_api --api-version=27 --api-request='dataElements/LqtNQ0cUHgc/shortName' --content-json --request PATCH --data "{\"shortName\": \"MXCe0fgn0sO\"}"</v>
      </c>
    </row>
    <row r="669" spans="1:10" x14ac:dyDescent="0.2">
      <c r="A669" t="s">
        <v>1165</v>
      </c>
      <c r="B669" t="s">
        <v>5663</v>
      </c>
      <c r="C669" t="s">
        <v>5664</v>
      </c>
      <c r="D669" s="3" t="b">
        <f>NOT(ISNA(VLOOKUP(A669,des!B:B,1,FALSE)))</f>
        <v>1</v>
      </c>
      <c r="E669" s="3" t="str">
        <f>IF(D669,VLOOKUP(A669,des!B:Q,11,FALSE),"")</f>
        <v>Age (&lt;15,15+-uk, 2), Sex, and Results</v>
      </c>
      <c r="F669" s="3" t="b">
        <f t="shared" si="40"/>
        <v>1</v>
      </c>
      <c r="G669" s="3" t="str">
        <f t="shared" si="41"/>
        <v>dhis_api --api-version=27 --api-request='dataElements/XOlZTGnAW7X/name' --content-json --request PATCH --data "{\"name\": \"Age (&lt;15,15+-uk, 2), Sex, and Results\"}"</v>
      </c>
      <c r="H669" s="3" t="str">
        <f>IF(D669,VLOOKUP(A669,des!B:Q,12,FALSE),"")</f>
        <v>MXCe0fgn0sO</v>
      </c>
      <c r="I669" s="3" t="b">
        <f t="shared" si="42"/>
        <v>1</v>
      </c>
      <c r="J669" s="3" t="str">
        <f t="shared" si="43"/>
        <v>dhis_api --api-version=27 --api-request='dataElements/XOlZTGnAW7X/shortName' --content-json --request PATCH --data "{\"shortName\": \"MXCe0fgn0sO\"}"</v>
      </c>
    </row>
    <row r="670" spans="1:10" x14ac:dyDescent="0.2">
      <c r="A670" t="s">
        <v>430</v>
      </c>
      <c r="B670" t="s">
        <v>5665</v>
      </c>
      <c r="C670" t="s">
        <v>5666</v>
      </c>
      <c r="D670" s="3" t="b">
        <f>NOT(ISNA(VLOOKUP(A670,des!B:B,1,FALSE)))</f>
        <v>1</v>
      </c>
      <c r="E670" s="3" t="str">
        <f>IF(D670,VLOOKUP(A670,des!B:Q,11,FALSE),"")</f>
        <v>Age (10-50+-uk, 5), Sex and Result</v>
      </c>
      <c r="F670" s="3" t="b">
        <f t="shared" si="40"/>
        <v>1</v>
      </c>
      <c r="G670" s="3" t="str">
        <f t="shared" si="41"/>
        <v>dhis_api --api-version=27 --api-request='dataElements/MMODRH694Pm/name' --content-json --request PATCH --data "{\"name\": \"Age (10-50+-uk, 5), Sex and Result\"}"</v>
      </c>
      <c r="H670" s="3" t="str">
        <f>IF(D670,VLOOKUP(A670,des!B:Q,12,FALSE),"")</f>
        <v>kMEPzd49zre</v>
      </c>
      <c r="I670" s="3" t="b">
        <f t="shared" si="42"/>
        <v>1</v>
      </c>
      <c r="J670" s="3" t="str">
        <f t="shared" si="43"/>
        <v>dhis_api --api-version=27 --api-request='dataElements/MMODRH694Pm/shortName' --content-json --request PATCH --data "{\"shortName\": \"kMEPzd49zre\"}"</v>
      </c>
    </row>
    <row r="671" spans="1:10" x14ac:dyDescent="0.2">
      <c r="A671" t="s">
        <v>1166</v>
      </c>
      <c r="B671" t="s">
        <v>5667</v>
      </c>
      <c r="C671" t="s">
        <v>5668</v>
      </c>
      <c r="D671" s="3" t="b">
        <f>NOT(ISNA(VLOOKUP(A671,des!B:B,1,FALSE)))</f>
        <v>1</v>
      </c>
      <c r="E671" s="3" t="str">
        <f>IF(D671,VLOOKUP(A671,des!B:Q,11,FALSE),"")</f>
        <v>Age (10-50+-uk, 5), Sex and Result</v>
      </c>
      <c r="F671" s="3" t="b">
        <f t="shared" si="40"/>
        <v>1</v>
      </c>
      <c r="G671" s="3" t="str">
        <f t="shared" si="41"/>
        <v>dhis_api --api-version=27 --api-request='dataElements/t0szphd0Vaz/name' --content-json --request PATCH --data "{\"name\": \"Age (10-50+-uk, 5), Sex and Result\"}"</v>
      </c>
      <c r="H671" s="3" t="str">
        <f>IF(D671,VLOOKUP(A671,des!B:Q,12,FALSE),"")</f>
        <v>kMEPzd49zre</v>
      </c>
      <c r="I671" s="3" t="b">
        <f t="shared" si="42"/>
        <v>1</v>
      </c>
      <c r="J671" s="3" t="str">
        <f t="shared" si="43"/>
        <v>dhis_api --api-version=27 --api-request='dataElements/t0szphd0Vaz/shortName' --content-json --request PATCH --data "{\"shortName\": \"kMEPzd49zre\"}"</v>
      </c>
    </row>
    <row r="672" spans="1:10" x14ac:dyDescent="0.2">
      <c r="A672" t="s">
        <v>429</v>
      </c>
      <c r="B672" t="s">
        <v>5669</v>
      </c>
      <c r="C672" t="s">
        <v>5670</v>
      </c>
      <c r="D672" s="3" t="b">
        <f>NOT(ISNA(VLOOKUP(A672,des!B:B,1,FALSE)))</f>
        <v>1</v>
      </c>
      <c r="E672" s="3" t="str">
        <f>IF(D672,VLOOKUP(A672,des!B:Q,11,FALSE),"")</f>
        <v>Age (&lt;1-9, 2) and Result</v>
      </c>
      <c r="F672" s="3" t="b">
        <f t="shared" si="40"/>
        <v>1</v>
      </c>
      <c r="G672" s="3" t="str">
        <f t="shared" si="41"/>
        <v>dhis_api --api-version=27 --api-request='dataElements/BrmHfc783IA/name' --content-json --request PATCH --data "{\"name\": \"Age (&lt;1-9, 2) and Result\"}"</v>
      </c>
      <c r="H672" s="3" t="str">
        <f>IF(D672,VLOOKUP(A672,des!B:Q,12,FALSE),"")</f>
        <v>TDTu82KmeJt</v>
      </c>
      <c r="I672" s="3" t="b">
        <f t="shared" si="42"/>
        <v>1</v>
      </c>
      <c r="J672" s="3" t="str">
        <f t="shared" si="43"/>
        <v>dhis_api --api-version=27 --api-request='dataElements/BrmHfc783IA/shortName' --content-json --request PATCH --data "{\"shortName\": \"TDTu82KmeJt\"}"</v>
      </c>
    </row>
    <row r="673" spans="1:10" x14ac:dyDescent="0.2">
      <c r="A673" t="s">
        <v>1167</v>
      </c>
      <c r="B673" t="s">
        <v>5671</v>
      </c>
      <c r="C673" t="s">
        <v>5672</v>
      </c>
      <c r="D673" s="3" t="b">
        <f>NOT(ISNA(VLOOKUP(A673,des!B:B,1,FALSE)))</f>
        <v>1</v>
      </c>
      <c r="E673" s="3" t="str">
        <f>IF(D673,VLOOKUP(A673,des!B:Q,11,FALSE),"")</f>
        <v>Age (&lt;1-9, 2) and Result</v>
      </c>
      <c r="F673" s="3" t="b">
        <f t="shared" si="40"/>
        <v>1</v>
      </c>
      <c r="G673" s="3" t="str">
        <f t="shared" si="41"/>
        <v>dhis_api --api-version=27 --api-request='dataElements/SvyJBf9nLYv/name' --content-json --request PATCH --data "{\"name\": \"Age (&lt;1-9, 2) and Result\"}"</v>
      </c>
      <c r="H673" s="3" t="str">
        <f>IF(D673,VLOOKUP(A673,des!B:Q,12,FALSE),"")</f>
        <v>TDTu82KmeJt</v>
      </c>
      <c r="I673" s="3" t="b">
        <f t="shared" si="42"/>
        <v>1</v>
      </c>
      <c r="J673" s="3" t="str">
        <f t="shared" si="43"/>
        <v>dhis_api --api-version=27 --api-request='dataElements/SvyJBf9nLYv/shortName' --content-json --request PATCH --data "{\"shortName\": \"TDTu82KmeJt\"}"</v>
      </c>
    </row>
    <row r="674" spans="1:10" x14ac:dyDescent="0.2">
      <c r="A674" t="s">
        <v>433</v>
      </c>
      <c r="B674" t="s">
        <v>5673</v>
      </c>
      <c r="C674" t="s">
        <v>5674</v>
      </c>
      <c r="D674" s="3" t="b">
        <f>NOT(ISNA(VLOOKUP(A674,des!B:B,1,FALSE)))</f>
        <v>1</v>
      </c>
      <c r="E674" s="3" t="str">
        <f>IF(D674,VLOOKUP(A674,des!B:Q,11,FALSE),"")</f>
        <v>Age (&lt;15,15+-uk, 2), Sex, and Results</v>
      </c>
      <c r="F674" s="3" t="b">
        <f t="shared" si="40"/>
        <v>1</v>
      </c>
      <c r="G674" s="3" t="str">
        <f t="shared" si="41"/>
        <v>dhis_api --api-version=27 --api-request='dataElements/IVi58QZ4gRT/name' --content-json --request PATCH --data "{\"name\": \"Age (&lt;15,15+-uk, 2), Sex, and Results\"}"</v>
      </c>
      <c r="H674" s="3" t="str">
        <f>IF(D674,VLOOKUP(A674,des!B:Q,12,FALSE),"")</f>
        <v>MXCe0fgn0sO</v>
      </c>
      <c r="I674" s="3" t="b">
        <f t="shared" si="42"/>
        <v>1</v>
      </c>
      <c r="J674" s="3" t="str">
        <f t="shared" si="43"/>
        <v>dhis_api --api-version=27 --api-request='dataElements/IVi58QZ4gRT/shortName' --content-json --request PATCH --data "{\"shortName\": \"MXCe0fgn0sO\"}"</v>
      </c>
    </row>
    <row r="675" spans="1:10" x14ac:dyDescent="0.2">
      <c r="A675" t="s">
        <v>1168</v>
      </c>
      <c r="B675" t="s">
        <v>5675</v>
      </c>
      <c r="C675" t="s">
        <v>5676</v>
      </c>
      <c r="D675" s="3" t="b">
        <f>NOT(ISNA(VLOOKUP(A675,des!B:B,1,FALSE)))</f>
        <v>1</v>
      </c>
      <c r="E675" s="3" t="str">
        <f>IF(D675,VLOOKUP(A675,des!B:Q,11,FALSE),"")</f>
        <v>Age (&lt;15,15+-uk, 2), Sex, and Results</v>
      </c>
      <c r="F675" s="3" t="b">
        <f t="shared" si="40"/>
        <v>1</v>
      </c>
      <c r="G675" s="3" t="str">
        <f t="shared" si="41"/>
        <v>dhis_api --api-version=27 --api-request='dataElements/yn13VHrNOVe/name' --content-json --request PATCH --data "{\"name\": \"Age (&lt;15,15+-uk, 2), Sex, and Results\"}"</v>
      </c>
      <c r="H675" s="3" t="str">
        <f>IF(D675,VLOOKUP(A675,des!B:Q,12,FALSE),"")</f>
        <v>MXCe0fgn0sO</v>
      </c>
      <c r="I675" s="3" t="b">
        <f t="shared" si="42"/>
        <v>1</v>
      </c>
      <c r="J675" s="3" t="str">
        <f t="shared" si="43"/>
        <v>dhis_api --api-version=27 --api-request='dataElements/yn13VHrNOVe/shortName' --content-json --request PATCH --data "{\"shortName\": \"MXCe0fgn0sO\"}"</v>
      </c>
    </row>
    <row r="676" spans="1:10" x14ac:dyDescent="0.2">
      <c r="A676" t="s">
        <v>334</v>
      </c>
      <c r="B676" t="s">
        <v>5677</v>
      </c>
      <c r="C676" t="s">
        <v>5678</v>
      </c>
      <c r="D676" s="3" t="b">
        <f>NOT(ISNA(VLOOKUP(A676,des!B:B,1,FALSE)))</f>
        <v>1</v>
      </c>
      <c r="E676" s="3" t="str">
        <f>IF(D676,VLOOKUP(A676,des!B:Q,11,FALSE),"")</f>
        <v>Age (10-50+-uk, 5), Sex and Result</v>
      </c>
      <c r="F676" s="3" t="b">
        <f t="shared" si="40"/>
        <v>1</v>
      </c>
      <c r="G676" s="3" t="str">
        <f t="shared" si="41"/>
        <v>dhis_api --api-version=27 --api-request='dataElements/fwzcu3dtKrG/name' --content-json --request PATCH --data "{\"name\": \"Age (10-50+-uk, 5), Sex and Result\"}"</v>
      </c>
      <c r="H676" s="3" t="str">
        <f>IF(D676,VLOOKUP(A676,des!B:Q,12,FALSE),"")</f>
        <v>kMEPzd49zre</v>
      </c>
      <c r="I676" s="3" t="b">
        <f t="shared" si="42"/>
        <v>1</v>
      </c>
      <c r="J676" s="3" t="str">
        <f t="shared" si="43"/>
        <v>dhis_api --api-version=27 --api-request='dataElements/fwzcu3dtKrG/shortName' --content-json --request PATCH --data "{\"shortName\": \"kMEPzd49zre\"}"</v>
      </c>
    </row>
    <row r="677" spans="1:10" x14ac:dyDescent="0.2">
      <c r="A677" t="s">
        <v>1169</v>
      </c>
      <c r="B677" t="s">
        <v>5679</v>
      </c>
      <c r="C677" t="s">
        <v>5680</v>
      </c>
      <c r="D677" s="3" t="b">
        <f>NOT(ISNA(VLOOKUP(A677,des!B:B,1,FALSE)))</f>
        <v>1</v>
      </c>
      <c r="E677" s="3" t="str">
        <f>IF(D677,VLOOKUP(A677,des!B:Q,11,FALSE),"")</f>
        <v>Age (10-50+-uk, 5), Sex and Result</v>
      </c>
      <c r="F677" s="3" t="b">
        <f t="shared" si="40"/>
        <v>1</v>
      </c>
      <c r="G677" s="3" t="str">
        <f t="shared" si="41"/>
        <v>dhis_api --api-version=27 --api-request='dataElements/llfyJRZwfWS/name' --content-json --request PATCH --data "{\"name\": \"Age (10-50+-uk, 5), Sex and Result\"}"</v>
      </c>
      <c r="H677" s="3" t="str">
        <f>IF(D677,VLOOKUP(A677,des!B:Q,12,FALSE),"")</f>
        <v>kMEPzd49zre</v>
      </c>
      <c r="I677" s="3" t="b">
        <f t="shared" si="42"/>
        <v>1</v>
      </c>
      <c r="J677" s="3" t="str">
        <f t="shared" si="43"/>
        <v>dhis_api --api-version=27 --api-request='dataElements/llfyJRZwfWS/shortName' --content-json --request PATCH --data "{\"shortName\": \"kMEPzd49zre\"}"</v>
      </c>
    </row>
    <row r="678" spans="1:10" x14ac:dyDescent="0.2">
      <c r="A678" t="s">
        <v>333</v>
      </c>
      <c r="B678" t="s">
        <v>5681</v>
      </c>
      <c r="C678" t="s">
        <v>5682</v>
      </c>
      <c r="D678" s="3" t="b">
        <f>NOT(ISNA(VLOOKUP(A678,des!B:B,1,FALSE)))</f>
        <v>1</v>
      </c>
      <c r="E678" s="3" t="str">
        <f>IF(D678,VLOOKUP(A678,des!B:Q,11,FALSE),"")</f>
        <v>Age (&lt;1-9, 2) and Result</v>
      </c>
      <c r="F678" s="3" t="b">
        <f t="shared" si="40"/>
        <v>1</v>
      </c>
      <c r="G678" s="3" t="str">
        <f t="shared" si="41"/>
        <v>dhis_api --api-version=27 --api-request='dataElements/EI9jjScxHLI/name' --content-json --request PATCH --data "{\"name\": \"Age (&lt;1-9, 2) and Result\"}"</v>
      </c>
      <c r="H678" s="3" t="str">
        <f>IF(D678,VLOOKUP(A678,des!B:Q,12,FALSE),"")</f>
        <v>TDTu82KmeJt</v>
      </c>
      <c r="I678" s="3" t="b">
        <f t="shared" si="42"/>
        <v>1</v>
      </c>
      <c r="J678" s="3" t="str">
        <f t="shared" si="43"/>
        <v>dhis_api --api-version=27 --api-request='dataElements/EI9jjScxHLI/shortName' --content-json --request PATCH --data "{\"shortName\": \"TDTu82KmeJt\"}"</v>
      </c>
    </row>
    <row r="679" spans="1:10" x14ac:dyDescent="0.2">
      <c r="A679" t="s">
        <v>1170</v>
      </c>
      <c r="B679" t="s">
        <v>5683</v>
      </c>
      <c r="C679" t="s">
        <v>5684</v>
      </c>
      <c r="D679" s="3" t="b">
        <f>NOT(ISNA(VLOOKUP(A679,des!B:B,1,FALSE)))</f>
        <v>1</v>
      </c>
      <c r="E679" s="3" t="str">
        <f>IF(D679,VLOOKUP(A679,des!B:Q,11,FALSE),"")</f>
        <v>Age (&lt;1-9, 2) and Result</v>
      </c>
      <c r="F679" s="3" t="b">
        <f t="shared" si="40"/>
        <v>1</v>
      </c>
      <c r="G679" s="3" t="str">
        <f t="shared" si="41"/>
        <v>dhis_api --api-version=27 --api-request='dataElements/bAfJSGolzSn/name' --content-json --request PATCH --data "{\"name\": \"Age (&lt;1-9, 2) and Result\"}"</v>
      </c>
      <c r="H679" s="3" t="str">
        <f>IF(D679,VLOOKUP(A679,des!B:Q,12,FALSE),"")</f>
        <v>TDTu82KmeJt</v>
      </c>
      <c r="I679" s="3" t="b">
        <f t="shared" si="42"/>
        <v>1</v>
      </c>
      <c r="J679" s="3" t="str">
        <f t="shared" si="43"/>
        <v>dhis_api --api-version=27 --api-request='dataElements/bAfJSGolzSn/shortName' --content-json --request PATCH --data "{\"shortName\": \"TDTu82KmeJt\"}"</v>
      </c>
    </row>
    <row r="680" spans="1:10" x14ac:dyDescent="0.2">
      <c r="A680" t="s">
        <v>337</v>
      </c>
      <c r="B680" t="s">
        <v>5685</v>
      </c>
      <c r="C680" t="s">
        <v>5686</v>
      </c>
      <c r="D680" s="3" t="b">
        <f>NOT(ISNA(VLOOKUP(A680,des!B:B,1,FALSE)))</f>
        <v>1</v>
      </c>
      <c r="E680" s="3" t="str">
        <f>IF(D680,VLOOKUP(A680,des!B:Q,11,FALSE),"")</f>
        <v>Age (&lt;15,15+-uk, 2), Sex, and Results</v>
      </c>
      <c r="F680" s="3" t="b">
        <f t="shared" si="40"/>
        <v>1</v>
      </c>
      <c r="G680" s="3" t="str">
        <f t="shared" si="41"/>
        <v>dhis_api --api-version=27 --api-request='dataElements/mKI4Imeb0H8/name' --content-json --request PATCH --data "{\"name\": \"Age (&lt;15,15+-uk, 2), Sex, and Results\"}"</v>
      </c>
      <c r="H680" s="3" t="str">
        <f>IF(D680,VLOOKUP(A680,des!B:Q,12,FALSE),"")</f>
        <v>MXCe0fgn0sO</v>
      </c>
      <c r="I680" s="3" t="b">
        <f t="shared" si="42"/>
        <v>1</v>
      </c>
      <c r="J680" s="3" t="str">
        <f t="shared" si="43"/>
        <v>dhis_api --api-version=27 --api-request='dataElements/mKI4Imeb0H8/shortName' --content-json --request PATCH --data "{\"shortName\": \"MXCe0fgn0sO\"}"</v>
      </c>
    </row>
    <row r="681" spans="1:10" x14ac:dyDescent="0.2">
      <c r="A681" t="s">
        <v>1171</v>
      </c>
      <c r="B681" t="s">
        <v>5687</v>
      </c>
      <c r="C681" t="s">
        <v>5688</v>
      </c>
      <c r="D681" s="3" t="b">
        <f>NOT(ISNA(VLOOKUP(A681,des!B:B,1,FALSE)))</f>
        <v>1</v>
      </c>
      <c r="E681" s="3" t="str">
        <f>IF(D681,VLOOKUP(A681,des!B:Q,11,FALSE),"")</f>
        <v>Age (&lt;15,15+-uk, 2), Sex, and Results</v>
      </c>
      <c r="F681" s="3" t="b">
        <f t="shared" si="40"/>
        <v>1</v>
      </c>
      <c r="G681" s="3" t="str">
        <f t="shared" si="41"/>
        <v>dhis_api --api-version=27 --api-request='dataElements/BorXO44ewqB/name' --content-json --request PATCH --data "{\"name\": \"Age (&lt;15,15+-uk, 2), Sex, and Results\"}"</v>
      </c>
      <c r="H681" s="3" t="str">
        <f>IF(D681,VLOOKUP(A681,des!B:Q,12,FALSE),"")</f>
        <v>MXCe0fgn0sO</v>
      </c>
      <c r="I681" s="3" t="b">
        <f t="shared" si="42"/>
        <v>1</v>
      </c>
      <c r="J681" s="3" t="str">
        <f t="shared" si="43"/>
        <v>dhis_api --api-version=27 --api-request='dataElements/BorXO44ewqB/shortName' --content-json --request PATCH --data "{\"shortName\": \"MXCe0fgn0sO\"}"</v>
      </c>
    </row>
    <row r="682" spans="1:10" x14ac:dyDescent="0.2">
      <c r="A682" t="s">
        <v>331</v>
      </c>
      <c r="B682" t="s">
        <v>5689</v>
      </c>
      <c r="C682" t="s">
        <v>5690</v>
      </c>
      <c r="D682" s="3" t="b">
        <f>NOT(ISNA(VLOOKUP(A682,des!B:B,1,FALSE)))</f>
        <v>1</v>
      </c>
      <c r="E682" s="3" t="str">
        <f>IF(D682,VLOOKUP(A682,des!B:Q,11,FALSE),"")</f>
        <v>Key Populations v3 and Test Results</v>
      </c>
      <c r="F682" s="3" t="b">
        <f t="shared" si="40"/>
        <v>1</v>
      </c>
      <c r="G682" s="3" t="str">
        <f t="shared" si="41"/>
        <v>dhis_api --api-version=27 --api-request='dataElements/qhGxKnmrZBd/name' --content-json --request PATCH --data "{\"name\": \"Key Populations v3 and Test Results\"}"</v>
      </c>
      <c r="H682" s="3" t="str">
        <f>IF(D682,VLOOKUP(A682,des!B:Q,12,FALSE),"")</f>
        <v>DVHGosLpTY9</v>
      </c>
      <c r="I682" s="3" t="b">
        <f t="shared" si="42"/>
        <v>1</v>
      </c>
      <c r="J682" s="3" t="str">
        <f t="shared" si="43"/>
        <v>dhis_api --api-version=27 --api-request='dataElements/qhGxKnmrZBd/shortName' --content-json --request PATCH --data "{\"shortName\": \"DVHGosLpTY9\"}"</v>
      </c>
    </row>
    <row r="683" spans="1:10" x14ac:dyDescent="0.2">
      <c r="A683" t="s">
        <v>1172</v>
      </c>
      <c r="B683" t="s">
        <v>5691</v>
      </c>
      <c r="C683" t="s">
        <v>5692</v>
      </c>
      <c r="D683" s="3" t="b">
        <f>NOT(ISNA(VLOOKUP(A683,des!B:B,1,FALSE)))</f>
        <v>1</v>
      </c>
      <c r="E683" s="3" t="str">
        <f>IF(D683,VLOOKUP(A683,des!B:Q,11,FALSE),"")</f>
        <v>Key Populations v3 and Test Results</v>
      </c>
      <c r="F683" s="3" t="b">
        <f t="shared" si="40"/>
        <v>1</v>
      </c>
      <c r="G683" s="3" t="str">
        <f t="shared" si="41"/>
        <v>dhis_api --api-version=27 --api-request='dataElements/ef1o9r1kDIH/name' --content-json --request PATCH --data "{\"name\": \"Key Populations v3 and Test Results\"}"</v>
      </c>
      <c r="H683" s="3" t="str">
        <f>IF(D683,VLOOKUP(A683,des!B:Q,12,FALSE),"")</f>
        <v>DVHGosLpTY9</v>
      </c>
      <c r="I683" s="3" t="b">
        <f t="shared" si="42"/>
        <v>1</v>
      </c>
      <c r="J683" s="3" t="str">
        <f t="shared" si="43"/>
        <v>dhis_api --api-version=27 --api-request='dataElements/ef1o9r1kDIH/shortName' --content-json --request PATCH --data "{\"shortName\": \"DVHGosLpTY9\"}"</v>
      </c>
    </row>
    <row r="684" spans="1:10" x14ac:dyDescent="0.2">
      <c r="A684" t="s">
        <v>350</v>
      </c>
      <c r="B684" t="s">
        <v>5693</v>
      </c>
      <c r="C684" t="s">
        <v>5694</v>
      </c>
      <c r="D684" s="3" t="b">
        <f>NOT(ISNA(VLOOKUP(A684,des!B:B,1,FALSE)))</f>
        <v>1</v>
      </c>
      <c r="E684" s="3" t="str">
        <f>IF(D684,VLOOKUP(A684,des!B:Q,11,FALSE),"")</f>
        <v>Test Results</v>
      </c>
      <c r="F684" s="3" t="b">
        <f t="shared" si="40"/>
        <v>1</v>
      </c>
      <c r="G684" s="3" t="str">
        <f t="shared" si="41"/>
        <v>dhis_api --api-version=27 --api-request='dataElements/MTv9K3HG7qr/name' --content-json --request PATCH --data "{\"name\": \"Test Results\"}"</v>
      </c>
      <c r="H684" s="3" t="str">
        <f>IF(D684,VLOOKUP(A684,des!B:Q,12,FALSE),"")</f>
        <v>mTUlypRBZkp</v>
      </c>
      <c r="I684" s="3" t="b">
        <f t="shared" si="42"/>
        <v>1</v>
      </c>
      <c r="J684" s="3" t="str">
        <f t="shared" si="43"/>
        <v>dhis_api --api-version=27 --api-request='dataElements/MTv9K3HG7qr/shortName' --content-json --request PATCH --data "{\"shortName\": \"mTUlypRBZkp\"}"</v>
      </c>
    </row>
    <row r="685" spans="1:10" x14ac:dyDescent="0.2">
      <c r="A685" t="s">
        <v>1173</v>
      </c>
      <c r="B685" t="s">
        <v>5695</v>
      </c>
      <c r="C685" t="s">
        <v>5696</v>
      </c>
      <c r="D685" s="3" t="b">
        <f>NOT(ISNA(VLOOKUP(A685,des!B:B,1,FALSE)))</f>
        <v>1</v>
      </c>
      <c r="E685" s="3" t="str">
        <f>IF(D685,VLOOKUP(A685,des!B:Q,11,FALSE),"")</f>
        <v>Test Results</v>
      </c>
      <c r="F685" s="3" t="b">
        <f t="shared" si="40"/>
        <v>1</v>
      </c>
      <c r="G685" s="3" t="str">
        <f t="shared" si="41"/>
        <v>dhis_api --api-version=27 --api-request='dataElements/Xse4tXJFdq1/name' --content-json --request PATCH --data "{\"name\": \"Test Results\"}"</v>
      </c>
      <c r="H685" s="3" t="str">
        <f>IF(D685,VLOOKUP(A685,des!B:Q,12,FALSE),"")</f>
        <v>mTUlypRBZkp</v>
      </c>
      <c r="I685" s="3" t="b">
        <f t="shared" si="42"/>
        <v>1</v>
      </c>
      <c r="J685" s="3" t="str">
        <f t="shared" si="43"/>
        <v>dhis_api --api-version=27 --api-request='dataElements/Xse4tXJFdq1/shortName' --content-json --request PATCH --data "{\"shortName\": \"mTUlypRBZkp\"}"</v>
      </c>
    </row>
    <row r="686" spans="1:10" x14ac:dyDescent="0.2">
      <c r="A686" t="s">
        <v>442</v>
      </c>
      <c r="B686" t="s">
        <v>5697</v>
      </c>
      <c r="C686" t="s">
        <v>5698</v>
      </c>
      <c r="D686" s="3" t="b">
        <f>NOT(ISNA(VLOOKUP(A686,des!B:B,1,FALSE)))</f>
        <v>1</v>
      </c>
      <c r="E686" s="3" t="str">
        <f>IF(D686,VLOOKUP(A686,des!B:Q,11,FALSE),"")</f>
        <v>Age (10-50+-uk, 5), Sex and Result</v>
      </c>
      <c r="F686" s="3" t="b">
        <f t="shared" si="40"/>
        <v>1</v>
      </c>
      <c r="G686" s="3" t="str">
        <f t="shared" si="41"/>
        <v>dhis_api --api-version=27 --api-request='dataElements/naf1D1ziacI/name' --content-json --request PATCH --data "{\"name\": \"Age (10-50+-uk, 5), Sex and Result\"}"</v>
      </c>
      <c r="H686" s="3" t="str">
        <f>IF(D686,VLOOKUP(A686,des!B:Q,12,FALSE),"")</f>
        <v>kMEPzd49zre</v>
      </c>
      <c r="I686" s="3" t="b">
        <f t="shared" si="42"/>
        <v>1</v>
      </c>
      <c r="J686" s="3" t="str">
        <f t="shared" si="43"/>
        <v>dhis_api --api-version=27 --api-request='dataElements/naf1D1ziacI/shortName' --content-json --request PATCH --data "{\"shortName\": \"kMEPzd49zre\"}"</v>
      </c>
    </row>
    <row r="687" spans="1:10" x14ac:dyDescent="0.2">
      <c r="A687" t="s">
        <v>1174</v>
      </c>
      <c r="B687" t="s">
        <v>5699</v>
      </c>
      <c r="C687" t="s">
        <v>5700</v>
      </c>
      <c r="D687" s="3" t="b">
        <f>NOT(ISNA(VLOOKUP(A687,des!B:B,1,FALSE)))</f>
        <v>1</v>
      </c>
      <c r="E687" s="3" t="str">
        <f>IF(D687,VLOOKUP(A687,des!B:Q,11,FALSE),"")</f>
        <v>Age (10-50+-uk, 5), Sex and Result</v>
      </c>
      <c r="F687" s="3" t="b">
        <f t="shared" si="40"/>
        <v>1</v>
      </c>
      <c r="G687" s="3" t="str">
        <f t="shared" si="41"/>
        <v>dhis_api --api-version=27 --api-request='dataElements/j7pdUcvvOxx/name' --content-json --request PATCH --data "{\"name\": \"Age (10-50+-uk, 5), Sex and Result\"}"</v>
      </c>
      <c r="H687" s="3" t="str">
        <f>IF(D687,VLOOKUP(A687,des!B:Q,12,FALSE),"")</f>
        <v>kMEPzd49zre</v>
      </c>
      <c r="I687" s="3" t="b">
        <f t="shared" si="42"/>
        <v>1</v>
      </c>
      <c r="J687" s="3" t="str">
        <f t="shared" si="43"/>
        <v>dhis_api --api-version=27 --api-request='dataElements/j7pdUcvvOxx/shortName' --content-json --request PATCH --data "{\"shortName\": \"kMEPzd49zre\"}"</v>
      </c>
    </row>
    <row r="688" spans="1:10" x14ac:dyDescent="0.2">
      <c r="A688" t="s">
        <v>441</v>
      </c>
      <c r="B688" t="s">
        <v>5701</v>
      </c>
      <c r="C688" t="s">
        <v>5702</v>
      </c>
      <c r="D688" s="3" t="b">
        <f>NOT(ISNA(VLOOKUP(A688,des!B:B,1,FALSE)))</f>
        <v>1</v>
      </c>
      <c r="E688" s="3" t="str">
        <f>IF(D688,VLOOKUP(A688,des!B:Q,11,FALSE),"")</f>
        <v>Age (&lt;1-9, 2) and Result</v>
      </c>
      <c r="F688" s="3" t="b">
        <f t="shared" si="40"/>
        <v>1</v>
      </c>
      <c r="G688" s="3" t="str">
        <f t="shared" si="41"/>
        <v>dhis_api --api-version=27 --api-request='dataElements/wTwtEhHSB8K/name' --content-json --request PATCH --data "{\"name\": \"Age (&lt;1-9, 2) and Result\"}"</v>
      </c>
      <c r="H688" s="3" t="str">
        <f>IF(D688,VLOOKUP(A688,des!B:Q,12,FALSE),"")</f>
        <v>TDTu82KmeJt</v>
      </c>
      <c r="I688" s="3" t="b">
        <f t="shared" si="42"/>
        <v>1</v>
      </c>
      <c r="J688" s="3" t="str">
        <f t="shared" si="43"/>
        <v>dhis_api --api-version=27 --api-request='dataElements/wTwtEhHSB8K/shortName' --content-json --request PATCH --data "{\"shortName\": \"TDTu82KmeJt\"}"</v>
      </c>
    </row>
    <row r="689" spans="1:10" x14ac:dyDescent="0.2">
      <c r="A689" t="s">
        <v>1175</v>
      </c>
      <c r="B689" t="s">
        <v>5703</v>
      </c>
      <c r="C689" t="s">
        <v>5704</v>
      </c>
      <c r="D689" s="3" t="b">
        <f>NOT(ISNA(VLOOKUP(A689,des!B:B,1,FALSE)))</f>
        <v>1</v>
      </c>
      <c r="E689" s="3" t="str">
        <f>IF(D689,VLOOKUP(A689,des!B:Q,11,FALSE),"")</f>
        <v>Age (&lt;1-9, 2) and Result</v>
      </c>
      <c r="F689" s="3" t="b">
        <f t="shared" si="40"/>
        <v>1</v>
      </c>
      <c r="G689" s="3" t="str">
        <f t="shared" si="41"/>
        <v>dhis_api --api-version=27 --api-request='dataElements/yAxjXprNB4r/name' --content-json --request PATCH --data "{\"name\": \"Age (&lt;1-9, 2) and Result\"}"</v>
      </c>
      <c r="H689" s="3" t="str">
        <f>IF(D689,VLOOKUP(A689,des!B:Q,12,FALSE),"")</f>
        <v>TDTu82KmeJt</v>
      </c>
      <c r="I689" s="3" t="b">
        <f t="shared" si="42"/>
        <v>1</v>
      </c>
      <c r="J689" s="3" t="str">
        <f t="shared" si="43"/>
        <v>dhis_api --api-version=27 --api-request='dataElements/yAxjXprNB4r/shortName' --content-json --request PATCH --data "{\"shortName\": \"TDTu82KmeJt\"}"</v>
      </c>
    </row>
    <row r="690" spans="1:10" x14ac:dyDescent="0.2">
      <c r="A690" t="s">
        <v>445</v>
      </c>
      <c r="B690" t="s">
        <v>5705</v>
      </c>
      <c r="C690" t="s">
        <v>5706</v>
      </c>
      <c r="D690" s="3" t="b">
        <f>NOT(ISNA(VLOOKUP(A690,des!B:B,1,FALSE)))</f>
        <v>1</v>
      </c>
      <c r="E690" s="3" t="str">
        <f>IF(D690,VLOOKUP(A690,des!B:Q,11,FALSE),"")</f>
        <v>Age (&lt;15,15+-uk, 2), Sex, and Results</v>
      </c>
      <c r="F690" s="3" t="b">
        <f t="shared" si="40"/>
        <v>1</v>
      </c>
      <c r="G690" s="3" t="str">
        <f t="shared" si="41"/>
        <v>dhis_api --api-version=27 --api-request='dataElements/Ssaa4v3UTWE/name' --content-json --request PATCH --data "{\"name\": \"Age (&lt;15,15+-uk, 2), Sex, and Results\"}"</v>
      </c>
      <c r="H690" s="3" t="str">
        <f>IF(D690,VLOOKUP(A690,des!B:Q,12,FALSE),"")</f>
        <v>MXCe0fgn0sO</v>
      </c>
      <c r="I690" s="3" t="b">
        <f t="shared" si="42"/>
        <v>1</v>
      </c>
      <c r="J690" s="3" t="str">
        <f t="shared" si="43"/>
        <v>dhis_api --api-version=27 --api-request='dataElements/Ssaa4v3UTWE/shortName' --content-json --request PATCH --data "{\"shortName\": \"MXCe0fgn0sO\"}"</v>
      </c>
    </row>
    <row r="691" spans="1:10" x14ac:dyDescent="0.2">
      <c r="A691" t="s">
        <v>1176</v>
      </c>
      <c r="B691" t="s">
        <v>5707</v>
      </c>
      <c r="C691" t="s">
        <v>5708</v>
      </c>
      <c r="D691" s="3" t="b">
        <f>NOT(ISNA(VLOOKUP(A691,des!B:B,1,FALSE)))</f>
        <v>1</v>
      </c>
      <c r="E691" s="3" t="str">
        <f>IF(D691,VLOOKUP(A691,des!B:Q,11,FALSE),"")</f>
        <v>Age (&lt;15,15+-uk, 2), Sex, and Results</v>
      </c>
      <c r="F691" s="3" t="b">
        <f t="shared" si="40"/>
        <v>1</v>
      </c>
      <c r="G691" s="3" t="str">
        <f t="shared" si="41"/>
        <v>dhis_api --api-version=27 --api-request='dataElements/QIGxJFj0eZk/name' --content-json --request PATCH --data "{\"name\": \"Age (&lt;15,15+-uk, 2), Sex, and Results\"}"</v>
      </c>
      <c r="H691" s="3" t="str">
        <f>IF(D691,VLOOKUP(A691,des!B:Q,12,FALSE),"")</f>
        <v>MXCe0fgn0sO</v>
      </c>
      <c r="I691" s="3" t="b">
        <f t="shared" si="42"/>
        <v>1</v>
      </c>
      <c r="J691" s="3" t="str">
        <f t="shared" si="43"/>
        <v>dhis_api --api-version=27 --api-request='dataElements/QIGxJFj0eZk/shortName' --content-json --request PATCH --data "{\"shortName\": \"MXCe0fgn0sO\"}"</v>
      </c>
    </row>
    <row r="692" spans="1:10" x14ac:dyDescent="0.2">
      <c r="A692" t="s">
        <v>284</v>
      </c>
      <c r="B692" t="s">
        <v>5709</v>
      </c>
      <c r="C692" t="s">
        <v>5710</v>
      </c>
      <c r="D692" s="3" t="b">
        <f>NOT(ISNA(VLOOKUP(A692,des!B:B,1,FALSE)))</f>
        <v>1</v>
      </c>
      <c r="E692" s="3" t="str">
        <f>IF(D692,VLOOKUP(A692,des!B:Q,11,FALSE),"")</f>
        <v>default</v>
      </c>
      <c r="F692" s="3" t="b">
        <f t="shared" si="40"/>
        <v>1</v>
      </c>
      <c r="G692" s="3" t="str">
        <f t="shared" si="41"/>
        <v>dhis_api --api-version=27 --api-request='dataElements/NojQhMhlNr1/name' --content-json --request PATCH --data "{\"name\": \"default\"}"</v>
      </c>
      <c r="H692" s="3" t="str">
        <f>IF(D692,VLOOKUP(A692,des!B:Q,12,FALSE),"")</f>
        <v>bjDvmb4bfuf</v>
      </c>
      <c r="I692" s="3" t="b">
        <f t="shared" si="42"/>
        <v>1</v>
      </c>
      <c r="J692" s="3" t="str">
        <f t="shared" si="43"/>
        <v>dhis_api --api-version=27 --api-request='dataElements/NojQhMhlNr1/shortName' --content-json --request PATCH --data "{\"shortName\": \"bjDvmb4bfuf\"}"</v>
      </c>
    </row>
    <row r="693" spans="1:10" x14ac:dyDescent="0.2">
      <c r="A693" t="s">
        <v>1177</v>
      </c>
      <c r="B693" t="s">
        <v>5711</v>
      </c>
      <c r="C693" t="s">
        <v>5712</v>
      </c>
      <c r="D693" s="3" t="b">
        <f>NOT(ISNA(VLOOKUP(A693,des!B:B,1,FALSE)))</f>
        <v>1</v>
      </c>
      <c r="E693" s="3" t="str">
        <f>IF(D693,VLOOKUP(A693,des!B:Q,11,FALSE),"")</f>
        <v>default</v>
      </c>
      <c r="F693" s="3" t="b">
        <f t="shared" si="40"/>
        <v>1</v>
      </c>
      <c r="G693" s="3" t="str">
        <f t="shared" si="41"/>
        <v>dhis_api --api-version=27 --api-request='dataElements/AszwSRkm3Nl/name' --content-json --request PATCH --data "{\"name\": \"default\"}"</v>
      </c>
      <c r="H693" s="3" t="str">
        <f>IF(D693,VLOOKUP(A693,des!B:Q,12,FALSE),"")</f>
        <v>bjDvmb4bfuf</v>
      </c>
      <c r="I693" s="3" t="b">
        <f t="shared" si="42"/>
        <v>1</v>
      </c>
      <c r="J693" s="3" t="str">
        <f t="shared" si="43"/>
        <v>dhis_api --api-version=27 --api-request='dataElements/AszwSRkm3Nl/shortName' --content-json --request PATCH --data "{\"shortName\": \"bjDvmb4bfuf\"}"</v>
      </c>
    </row>
    <row r="694" spans="1:10" x14ac:dyDescent="0.2">
      <c r="A694" t="s">
        <v>454</v>
      </c>
      <c r="B694" t="s">
        <v>5713</v>
      </c>
      <c r="C694" t="s">
        <v>5714</v>
      </c>
      <c r="D694" s="3" t="b">
        <f>NOT(ISNA(VLOOKUP(A694,des!B:B,1,FALSE)))</f>
        <v>1</v>
      </c>
      <c r="E694" s="3" t="str">
        <f>IF(D694,VLOOKUP(A694,des!B:Q,11,FALSE),"")</f>
        <v>Age (10-50+-uk, 5), Sex and Result</v>
      </c>
      <c r="F694" s="3" t="b">
        <f t="shared" si="40"/>
        <v>1</v>
      </c>
      <c r="G694" s="3" t="str">
        <f t="shared" si="41"/>
        <v>dhis_api --api-version=27 --api-request='dataElements/C8HYhHELw9Y/name' --content-json --request PATCH --data "{\"name\": \"Age (10-50+-uk, 5), Sex and Result\"}"</v>
      </c>
      <c r="H694" s="3" t="str">
        <f>IF(D694,VLOOKUP(A694,des!B:Q,12,FALSE),"")</f>
        <v>kMEPzd49zre</v>
      </c>
      <c r="I694" s="3" t="b">
        <f t="shared" si="42"/>
        <v>1</v>
      </c>
      <c r="J694" s="3" t="str">
        <f t="shared" si="43"/>
        <v>dhis_api --api-version=27 --api-request='dataElements/C8HYhHELw9Y/shortName' --content-json --request PATCH --data "{\"shortName\": \"kMEPzd49zre\"}"</v>
      </c>
    </row>
    <row r="695" spans="1:10" x14ac:dyDescent="0.2">
      <c r="A695" t="s">
        <v>1178</v>
      </c>
      <c r="B695" t="s">
        <v>5715</v>
      </c>
      <c r="C695" t="s">
        <v>5716</v>
      </c>
      <c r="D695" s="3" t="b">
        <f>NOT(ISNA(VLOOKUP(A695,des!B:B,1,FALSE)))</f>
        <v>1</v>
      </c>
      <c r="E695" s="3" t="str">
        <f>IF(D695,VLOOKUP(A695,des!B:Q,11,FALSE),"")</f>
        <v>Age (10-50+-uk, 5), Sex and Result</v>
      </c>
      <c r="F695" s="3" t="b">
        <f t="shared" si="40"/>
        <v>1</v>
      </c>
      <c r="G695" s="3" t="str">
        <f t="shared" si="41"/>
        <v>dhis_api --api-version=27 --api-request='dataElements/yxNxs3Um0R0/name' --content-json --request PATCH --data "{\"name\": \"Age (10-50+-uk, 5), Sex and Result\"}"</v>
      </c>
      <c r="H695" s="3" t="str">
        <f>IF(D695,VLOOKUP(A695,des!B:Q,12,FALSE),"")</f>
        <v>kMEPzd49zre</v>
      </c>
      <c r="I695" s="3" t="b">
        <f t="shared" si="42"/>
        <v>1</v>
      </c>
      <c r="J695" s="3" t="str">
        <f t="shared" si="43"/>
        <v>dhis_api --api-version=27 --api-request='dataElements/yxNxs3Um0R0/shortName' --content-json --request PATCH --data "{\"shortName\": \"kMEPzd49zre\"}"</v>
      </c>
    </row>
    <row r="696" spans="1:10" x14ac:dyDescent="0.2">
      <c r="A696" t="s">
        <v>453</v>
      </c>
      <c r="B696" t="s">
        <v>5717</v>
      </c>
      <c r="C696" t="s">
        <v>5718</v>
      </c>
      <c r="D696" s="3" t="b">
        <f>NOT(ISNA(VLOOKUP(A696,des!B:B,1,FALSE)))</f>
        <v>1</v>
      </c>
      <c r="E696" s="3" t="str">
        <f>IF(D696,VLOOKUP(A696,des!B:Q,11,FALSE),"")</f>
        <v>Age (&lt;1-9, 2) and Result</v>
      </c>
      <c r="F696" s="3" t="b">
        <f t="shared" si="40"/>
        <v>1</v>
      </c>
      <c r="G696" s="3" t="str">
        <f t="shared" si="41"/>
        <v>dhis_api --api-version=27 --api-request='dataElements/liUXoapqiH0/name' --content-json --request PATCH --data "{\"name\": \"Age (&lt;1-9, 2) and Result\"}"</v>
      </c>
      <c r="H696" s="3" t="str">
        <f>IF(D696,VLOOKUP(A696,des!B:Q,12,FALSE),"")</f>
        <v>TDTu82KmeJt</v>
      </c>
      <c r="I696" s="3" t="b">
        <f t="shared" si="42"/>
        <v>1</v>
      </c>
      <c r="J696" s="3" t="str">
        <f t="shared" si="43"/>
        <v>dhis_api --api-version=27 --api-request='dataElements/liUXoapqiH0/shortName' --content-json --request PATCH --data "{\"shortName\": \"TDTu82KmeJt\"}"</v>
      </c>
    </row>
    <row r="697" spans="1:10" x14ac:dyDescent="0.2">
      <c r="A697" t="s">
        <v>1179</v>
      </c>
      <c r="B697" t="s">
        <v>5719</v>
      </c>
      <c r="C697" t="s">
        <v>5720</v>
      </c>
      <c r="D697" s="3" t="b">
        <f>NOT(ISNA(VLOOKUP(A697,des!B:B,1,FALSE)))</f>
        <v>1</v>
      </c>
      <c r="E697" s="3" t="str">
        <f>IF(D697,VLOOKUP(A697,des!B:Q,11,FALSE),"")</f>
        <v>Age (&lt;1-9, 2) and Result</v>
      </c>
      <c r="F697" s="3" t="b">
        <f t="shared" si="40"/>
        <v>1</v>
      </c>
      <c r="G697" s="3" t="str">
        <f t="shared" si="41"/>
        <v>dhis_api --api-version=27 --api-request='dataElements/ERTvFPkluJl/name' --content-json --request PATCH --data "{\"name\": \"Age (&lt;1-9, 2) and Result\"}"</v>
      </c>
      <c r="H697" s="3" t="str">
        <f>IF(D697,VLOOKUP(A697,des!B:Q,12,FALSE),"")</f>
        <v>TDTu82KmeJt</v>
      </c>
      <c r="I697" s="3" t="b">
        <f t="shared" si="42"/>
        <v>1</v>
      </c>
      <c r="J697" s="3" t="str">
        <f t="shared" si="43"/>
        <v>dhis_api --api-version=27 --api-request='dataElements/ERTvFPkluJl/shortName' --content-json --request PATCH --data "{\"shortName\": \"TDTu82KmeJt\"}"</v>
      </c>
    </row>
    <row r="698" spans="1:10" x14ac:dyDescent="0.2">
      <c r="A698" t="s">
        <v>457</v>
      </c>
      <c r="B698" t="s">
        <v>5721</v>
      </c>
      <c r="C698" t="s">
        <v>5722</v>
      </c>
      <c r="D698" s="3" t="b">
        <f>NOT(ISNA(VLOOKUP(A698,des!B:B,1,FALSE)))</f>
        <v>1</v>
      </c>
      <c r="E698" s="3" t="str">
        <f>IF(D698,VLOOKUP(A698,des!B:Q,11,FALSE),"")</f>
        <v>Age (&lt;15,15+-uk, 2), Sex, and Results</v>
      </c>
      <c r="F698" s="3" t="b">
        <f t="shared" si="40"/>
        <v>1</v>
      </c>
      <c r="G698" s="3" t="str">
        <f t="shared" si="41"/>
        <v>dhis_api --api-version=27 --api-request='dataElements/a8Cru5lWRJu/name' --content-json --request PATCH --data "{\"name\": \"Age (&lt;15,15+-uk, 2), Sex, and Results\"}"</v>
      </c>
      <c r="H698" s="3" t="str">
        <f>IF(D698,VLOOKUP(A698,des!B:Q,12,FALSE),"")</f>
        <v>MXCe0fgn0sO</v>
      </c>
      <c r="I698" s="3" t="b">
        <f t="shared" si="42"/>
        <v>1</v>
      </c>
      <c r="J698" s="3" t="str">
        <f t="shared" si="43"/>
        <v>dhis_api --api-version=27 --api-request='dataElements/a8Cru5lWRJu/shortName' --content-json --request PATCH --data "{\"shortName\": \"MXCe0fgn0sO\"}"</v>
      </c>
    </row>
    <row r="699" spans="1:10" x14ac:dyDescent="0.2">
      <c r="A699" t="s">
        <v>1180</v>
      </c>
      <c r="B699" t="s">
        <v>5723</v>
      </c>
      <c r="C699" t="s">
        <v>5724</v>
      </c>
      <c r="D699" s="3" t="b">
        <f>NOT(ISNA(VLOOKUP(A699,des!B:B,1,FALSE)))</f>
        <v>1</v>
      </c>
      <c r="E699" s="3" t="str">
        <f>IF(D699,VLOOKUP(A699,des!B:Q,11,FALSE),"")</f>
        <v>Age (&lt;15,15+-uk, 2), Sex, and Results</v>
      </c>
      <c r="F699" s="3" t="b">
        <f t="shared" si="40"/>
        <v>1</v>
      </c>
      <c r="G699" s="3" t="str">
        <f t="shared" si="41"/>
        <v>dhis_api --api-version=27 --api-request='dataElements/tUnnLpaLitw/name' --content-json --request PATCH --data "{\"name\": \"Age (&lt;15,15+-uk, 2), Sex, and Results\"}"</v>
      </c>
      <c r="H699" s="3" t="str">
        <f>IF(D699,VLOOKUP(A699,des!B:Q,12,FALSE),"")</f>
        <v>MXCe0fgn0sO</v>
      </c>
      <c r="I699" s="3" t="b">
        <f t="shared" si="42"/>
        <v>1</v>
      </c>
      <c r="J699" s="3" t="str">
        <f t="shared" si="43"/>
        <v>dhis_api --api-version=27 --api-request='dataElements/tUnnLpaLitw/shortName' --content-json --request PATCH --data "{\"shortName\": \"MXCe0fgn0sO\"}"</v>
      </c>
    </row>
    <row r="700" spans="1:10" x14ac:dyDescent="0.2">
      <c r="A700" t="s">
        <v>382</v>
      </c>
      <c r="B700" t="s">
        <v>5725</v>
      </c>
      <c r="C700" t="s">
        <v>5726</v>
      </c>
      <c r="D700" s="3" t="b">
        <f>NOT(ISNA(VLOOKUP(A700,des!B:B,1,FALSE)))</f>
        <v>1</v>
      </c>
      <c r="E700" s="3" t="str">
        <f>IF(D700,VLOOKUP(A700,des!B:Q,11,FALSE),"")</f>
        <v>Age (10-50+-uk, 5), Sex and Result</v>
      </c>
      <c r="F700" s="3" t="b">
        <f t="shared" si="40"/>
        <v>1</v>
      </c>
      <c r="G700" s="3" t="str">
        <f t="shared" si="41"/>
        <v>dhis_api --api-version=27 --api-request='dataElements/sqvgFXuNWTB/name' --content-json --request PATCH --data "{\"name\": \"Age (10-50+-uk, 5), Sex and Result\"}"</v>
      </c>
      <c r="H700" s="3" t="str">
        <f>IF(D700,VLOOKUP(A700,des!B:Q,12,FALSE),"")</f>
        <v>kMEPzd49zre</v>
      </c>
      <c r="I700" s="3" t="b">
        <f t="shared" si="42"/>
        <v>1</v>
      </c>
      <c r="J700" s="3" t="str">
        <f t="shared" si="43"/>
        <v>dhis_api --api-version=27 --api-request='dataElements/sqvgFXuNWTB/shortName' --content-json --request PATCH --data "{\"shortName\": \"kMEPzd49zre\"}"</v>
      </c>
    </row>
    <row r="701" spans="1:10" x14ac:dyDescent="0.2">
      <c r="A701" t="s">
        <v>1181</v>
      </c>
      <c r="B701" t="s">
        <v>5727</v>
      </c>
      <c r="C701" t="s">
        <v>5728</v>
      </c>
      <c r="D701" s="3" t="b">
        <f>NOT(ISNA(VLOOKUP(A701,des!B:B,1,FALSE)))</f>
        <v>1</v>
      </c>
      <c r="E701" s="3" t="str">
        <f>IF(D701,VLOOKUP(A701,des!B:Q,11,FALSE),"")</f>
        <v>Age (10-50+-uk, 5), Sex and Result</v>
      </c>
      <c r="F701" s="3" t="b">
        <f t="shared" si="40"/>
        <v>1</v>
      </c>
      <c r="G701" s="3" t="str">
        <f t="shared" si="41"/>
        <v>dhis_api --api-version=27 --api-request='dataElements/M8ffMkaCv3b/name' --content-json --request PATCH --data "{\"name\": \"Age (10-50+-uk, 5), Sex and Result\"}"</v>
      </c>
      <c r="H701" s="3" t="str">
        <f>IF(D701,VLOOKUP(A701,des!B:Q,12,FALSE),"")</f>
        <v>kMEPzd49zre</v>
      </c>
      <c r="I701" s="3" t="b">
        <f t="shared" si="42"/>
        <v>1</v>
      </c>
      <c r="J701" s="3" t="str">
        <f t="shared" si="43"/>
        <v>dhis_api --api-version=27 --api-request='dataElements/M8ffMkaCv3b/shortName' --content-json --request PATCH --data "{\"shortName\": \"kMEPzd49zre\"}"</v>
      </c>
    </row>
    <row r="702" spans="1:10" x14ac:dyDescent="0.2">
      <c r="A702" t="s">
        <v>381</v>
      </c>
      <c r="B702" t="s">
        <v>5729</v>
      </c>
      <c r="C702" t="s">
        <v>5730</v>
      </c>
      <c r="D702" s="3" t="b">
        <f>NOT(ISNA(VLOOKUP(A702,des!B:B,1,FALSE)))</f>
        <v>1</v>
      </c>
      <c r="E702" s="3" t="str">
        <f>IF(D702,VLOOKUP(A702,des!B:Q,11,FALSE),"")</f>
        <v>Age (&lt;1-9, 2) and Result</v>
      </c>
      <c r="F702" s="3" t="b">
        <f t="shared" si="40"/>
        <v>1</v>
      </c>
      <c r="G702" s="3" t="str">
        <f t="shared" si="41"/>
        <v>dhis_api --api-version=27 --api-request='dataElements/mYgs3qdwZol/name' --content-json --request PATCH --data "{\"name\": \"Age (&lt;1-9, 2) and Result\"}"</v>
      </c>
      <c r="H702" s="3" t="str">
        <f>IF(D702,VLOOKUP(A702,des!B:Q,12,FALSE),"")</f>
        <v>TDTu82KmeJt</v>
      </c>
      <c r="I702" s="3" t="b">
        <f t="shared" si="42"/>
        <v>1</v>
      </c>
      <c r="J702" s="3" t="str">
        <f t="shared" si="43"/>
        <v>dhis_api --api-version=27 --api-request='dataElements/mYgs3qdwZol/shortName' --content-json --request PATCH --data "{\"shortName\": \"TDTu82KmeJt\"}"</v>
      </c>
    </row>
    <row r="703" spans="1:10" x14ac:dyDescent="0.2">
      <c r="A703" t="s">
        <v>1182</v>
      </c>
      <c r="B703" t="s">
        <v>5731</v>
      </c>
      <c r="C703" t="s">
        <v>5732</v>
      </c>
      <c r="D703" s="3" t="b">
        <f>NOT(ISNA(VLOOKUP(A703,des!B:B,1,FALSE)))</f>
        <v>1</v>
      </c>
      <c r="E703" s="3" t="str">
        <f>IF(D703,VLOOKUP(A703,des!B:Q,11,FALSE),"")</f>
        <v>Age (&lt;1-9, 2) and Result</v>
      </c>
      <c r="F703" s="3" t="b">
        <f t="shared" si="40"/>
        <v>1</v>
      </c>
      <c r="G703" s="3" t="str">
        <f t="shared" si="41"/>
        <v>dhis_api --api-version=27 --api-request='dataElements/Q6X8KR1Rd88/name' --content-json --request PATCH --data "{\"name\": \"Age (&lt;1-9, 2) and Result\"}"</v>
      </c>
      <c r="H703" s="3" t="str">
        <f>IF(D703,VLOOKUP(A703,des!B:Q,12,FALSE),"")</f>
        <v>TDTu82KmeJt</v>
      </c>
      <c r="I703" s="3" t="b">
        <f t="shared" si="42"/>
        <v>1</v>
      </c>
      <c r="J703" s="3" t="str">
        <f t="shared" si="43"/>
        <v>dhis_api --api-version=27 --api-request='dataElements/Q6X8KR1Rd88/shortName' --content-json --request PATCH --data "{\"shortName\": \"TDTu82KmeJt\"}"</v>
      </c>
    </row>
    <row r="704" spans="1:10" x14ac:dyDescent="0.2">
      <c r="A704" t="s">
        <v>385</v>
      </c>
      <c r="B704" t="s">
        <v>5733</v>
      </c>
      <c r="C704" t="s">
        <v>5734</v>
      </c>
      <c r="D704" s="3" t="b">
        <f>NOT(ISNA(VLOOKUP(A704,des!B:B,1,FALSE)))</f>
        <v>1</v>
      </c>
      <c r="E704" s="3" t="str">
        <f>IF(D704,VLOOKUP(A704,des!B:Q,11,FALSE),"")</f>
        <v>Age (&lt;15,15+-uk, 2), Sex, and Results</v>
      </c>
      <c r="F704" s="3" t="b">
        <f t="shared" si="40"/>
        <v>1</v>
      </c>
      <c r="G704" s="3" t="str">
        <f t="shared" si="41"/>
        <v>dhis_api --api-version=27 --api-request='dataElements/ldohCByGsC2/name' --content-json --request PATCH --data "{\"name\": \"Age (&lt;15,15+-uk, 2), Sex, and Results\"}"</v>
      </c>
      <c r="H704" s="3" t="str">
        <f>IF(D704,VLOOKUP(A704,des!B:Q,12,FALSE),"")</f>
        <v>MXCe0fgn0sO</v>
      </c>
      <c r="I704" s="3" t="b">
        <f t="shared" si="42"/>
        <v>1</v>
      </c>
      <c r="J704" s="3" t="str">
        <f t="shared" si="43"/>
        <v>dhis_api --api-version=27 --api-request='dataElements/ldohCByGsC2/shortName' --content-json --request PATCH --data "{\"shortName\": \"MXCe0fgn0sO\"}"</v>
      </c>
    </row>
    <row r="705" spans="1:10" x14ac:dyDescent="0.2">
      <c r="A705" t="s">
        <v>1183</v>
      </c>
      <c r="B705" t="s">
        <v>5735</v>
      </c>
      <c r="C705" t="s">
        <v>5736</v>
      </c>
      <c r="D705" s="3" t="b">
        <f>NOT(ISNA(VLOOKUP(A705,des!B:B,1,FALSE)))</f>
        <v>1</v>
      </c>
      <c r="E705" s="3" t="str">
        <f>IF(D705,VLOOKUP(A705,des!B:Q,11,FALSE),"")</f>
        <v>Age (&lt;15,15+-uk, 2), Sex, and Results</v>
      </c>
      <c r="F705" s="3" t="b">
        <f t="shared" si="40"/>
        <v>1</v>
      </c>
      <c r="G705" s="3" t="str">
        <f t="shared" si="41"/>
        <v>dhis_api --api-version=27 --api-request='dataElements/zGbjDdzp3ns/name' --content-json --request PATCH --data "{\"name\": \"Age (&lt;15,15+-uk, 2), Sex, and Results\"}"</v>
      </c>
      <c r="H705" s="3" t="str">
        <f>IF(D705,VLOOKUP(A705,des!B:Q,12,FALSE),"")</f>
        <v>MXCe0fgn0sO</v>
      </c>
      <c r="I705" s="3" t="b">
        <f t="shared" si="42"/>
        <v>1</v>
      </c>
      <c r="J705" s="3" t="str">
        <f t="shared" si="43"/>
        <v>dhis_api --api-version=27 --api-request='dataElements/zGbjDdzp3ns/shortName' --content-json --request PATCH --data "{\"shortName\": \"MXCe0fgn0sO\"}"</v>
      </c>
    </row>
    <row r="706" spans="1:10" x14ac:dyDescent="0.2">
      <c r="A706" t="s">
        <v>348</v>
      </c>
      <c r="B706" t="s">
        <v>5737</v>
      </c>
      <c r="C706" t="s">
        <v>5738</v>
      </c>
      <c r="D706" s="3" t="b">
        <f>NOT(ISNA(VLOOKUP(A706,des!B:B,1,FALSE)))</f>
        <v>1</v>
      </c>
      <c r="E706" s="3" t="str">
        <f>IF(D706,VLOOKUP(A706,des!B:Q,11,FALSE),"")</f>
        <v>Test Results</v>
      </c>
      <c r="F706" s="3" t="b">
        <f t="shared" si="40"/>
        <v>1</v>
      </c>
      <c r="G706" s="3" t="str">
        <f t="shared" si="41"/>
        <v>dhis_api --api-version=27 --api-request='dataElements/PePG9SiJmIo/name' --content-json --request PATCH --data "{\"name\": \"Test Results\"}"</v>
      </c>
      <c r="H706" s="3" t="str">
        <f>IF(D706,VLOOKUP(A706,des!B:Q,12,FALSE),"")</f>
        <v>mTUlypRBZkp</v>
      </c>
      <c r="I706" s="3" t="b">
        <f t="shared" si="42"/>
        <v>1</v>
      </c>
      <c r="J706" s="3" t="str">
        <f t="shared" si="43"/>
        <v>dhis_api --api-version=27 --api-request='dataElements/PePG9SiJmIo/shortName' --content-json --request PATCH --data "{\"shortName\": \"mTUlypRBZkp\"}"</v>
      </c>
    </row>
    <row r="707" spans="1:10" x14ac:dyDescent="0.2">
      <c r="A707" t="s">
        <v>1184</v>
      </c>
      <c r="B707" t="s">
        <v>5739</v>
      </c>
      <c r="C707" t="s">
        <v>5740</v>
      </c>
      <c r="D707" s="3" t="b">
        <f>NOT(ISNA(VLOOKUP(A707,des!B:B,1,FALSE)))</f>
        <v>1</v>
      </c>
      <c r="E707" s="3" t="str">
        <f>IF(D707,VLOOKUP(A707,des!B:Q,11,FALSE),"")</f>
        <v>Test Results</v>
      </c>
      <c r="F707" s="3" t="b">
        <f t="shared" si="40"/>
        <v>1</v>
      </c>
      <c r="G707" s="3" t="str">
        <f t="shared" si="41"/>
        <v>dhis_api --api-version=27 --api-request='dataElements/KOlozGiUBVQ/name' --content-json --request PATCH --data "{\"name\": \"Test Results\"}"</v>
      </c>
      <c r="H707" s="3" t="str">
        <f>IF(D707,VLOOKUP(A707,des!B:Q,12,FALSE),"")</f>
        <v>mTUlypRBZkp</v>
      </c>
      <c r="I707" s="3" t="b">
        <f t="shared" si="42"/>
        <v>1</v>
      </c>
      <c r="J707" s="3" t="str">
        <f t="shared" si="43"/>
        <v>dhis_api --api-version=27 --api-request='dataElements/KOlozGiUBVQ/shortName' --content-json --request PATCH --data "{\"shortName\": \"mTUlypRBZkp\"}"</v>
      </c>
    </row>
    <row r="708" spans="1:10" x14ac:dyDescent="0.2">
      <c r="A708" t="s">
        <v>369</v>
      </c>
      <c r="B708" t="s">
        <v>5741</v>
      </c>
      <c r="C708" t="s">
        <v>5742</v>
      </c>
      <c r="D708" s="3" t="b">
        <f>NOT(ISNA(VLOOKUP(A708,des!B:B,1,FALSE)))</f>
        <v>1</v>
      </c>
      <c r="E708" s="3" t="str">
        <f>IF(D708,VLOOKUP(A708,des!B:Q,11,FALSE),"")</f>
        <v>Age (&lt;1-50+-uk, 6) and Result</v>
      </c>
      <c r="F708" s="3" t="b">
        <f t="shared" si="40"/>
        <v>1</v>
      </c>
      <c r="G708" s="3" t="str">
        <f t="shared" si="41"/>
        <v>dhis_api --api-version=27 --api-request='dataElements/lSijgGXIX5u/name' --content-json --request PATCH --data "{\"name\": \"Age (&lt;1-50+-uk, 6) and Result\"}"</v>
      </c>
      <c r="H708" s="3" t="str">
        <f>IF(D708,VLOOKUP(A708,des!B:Q,12,FALSE),"")</f>
        <v>HJqeRFuhERZ</v>
      </c>
      <c r="I708" s="3" t="b">
        <f t="shared" si="42"/>
        <v>1</v>
      </c>
      <c r="J708" s="3" t="str">
        <f t="shared" si="43"/>
        <v>dhis_api --api-version=27 --api-request='dataElements/lSijgGXIX5u/shortName' --content-json --request PATCH --data "{\"shortName\": \"HJqeRFuhERZ\"}"</v>
      </c>
    </row>
    <row r="709" spans="1:10" x14ac:dyDescent="0.2">
      <c r="A709" t="s">
        <v>1185</v>
      </c>
      <c r="B709" t="s">
        <v>5743</v>
      </c>
      <c r="C709" t="s">
        <v>5744</v>
      </c>
      <c r="D709" s="3" t="b">
        <f>NOT(ISNA(VLOOKUP(A709,des!B:B,1,FALSE)))</f>
        <v>1</v>
      </c>
      <c r="E709" s="3" t="str">
        <f>IF(D709,VLOOKUP(A709,des!B:Q,11,FALSE),"")</f>
        <v>Age (&lt;1-50+-uk, 6) and Result</v>
      </c>
      <c r="F709" s="3" t="b">
        <f t="shared" ref="F709:F772" si="44">IF(D709,IF(E709&lt;&gt;B709,TRUE,FALSE),FALSE)</f>
        <v>1</v>
      </c>
      <c r="G709" s="3" t="str">
        <f t="shared" si="41"/>
        <v>dhis_api --api-version=27 --api-request='dataElements/iBWNVnrhgu1/name' --content-json --request PATCH --data "{\"name\": \"Age (&lt;1-50+-uk, 6) and Result\"}"</v>
      </c>
      <c r="H709" s="3" t="str">
        <f>IF(D709,VLOOKUP(A709,des!B:Q,12,FALSE),"")</f>
        <v>HJqeRFuhERZ</v>
      </c>
      <c r="I709" s="3" t="b">
        <f t="shared" si="42"/>
        <v>1</v>
      </c>
      <c r="J709" s="3" t="str">
        <f t="shared" si="43"/>
        <v>dhis_api --api-version=27 --api-request='dataElements/iBWNVnrhgu1/shortName' --content-json --request PATCH --data "{\"shortName\": \"HJqeRFuhERZ\"}"</v>
      </c>
    </row>
    <row r="710" spans="1:10" x14ac:dyDescent="0.2">
      <c r="A710" t="s">
        <v>371</v>
      </c>
      <c r="B710" t="s">
        <v>5745</v>
      </c>
      <c r="C710" t="s">
        <v>5746</v>
      </c>
      <c r="D710" s="3" t="b">
        <f>NOT(ISNA(VLOOKUP(A710,des!B:B,1,FALSE)))</f>
        <v>1</v>
      </c>
      <c r="E710" s="3" t="str">
        <f>IF(D710,VLOOKUP(A710,des!B:Q,11,FALSE),"")</f>
        <v>Age (&lt;15,15+-uk, 2) and Results</v>
      </c>
      <c r="F710" s="3" t="b">
        <f t="shared" si="44"/>
        <v>1</v>
      </c>
      <c r="G710" s="3" t="str">
        <f t="shared" ref="G710:G773" si="45">IF(F710,CONCATENATE($A$1,A710,$B$1,E710,$C$1),"")</f>
        <v>dhis_api --api-version=27 --api-request='dataElements/CNWQItjMm8v/name' --content-json --request PATCH --data "{\"name\": \"Age (&lt;15,15+-uk, 2) and Results\"}"</v>
      </c>
      <c r="H710" s="3" t="str">
        <f>IF(D710,VLOOKUP(A710,des!B:Q,12,FALSE),"")</f>
        <v>D10AHbxYVir</v>
      </c>
      <c r="I710" s="3" t="b">
        <f t="shared" ref="I710:I773" si="46">IF(D710,IF(H710&lt;&gt;C710,TRUE,FALSE),FALSE)</f>
        <v>1</v>
      </c>
      <c r="J710" s="3" t="str">
        <f t="shared" ref="J710:J773" si="47">IF(I710,CONCATENATE($A$2,A710,$B$2,H710,$C$2),"")</f>
        <v>dhis_api --api-version=27 --api-request='dataElements/CNWQItjMm8v/shortName' --content-json --request PATCH --data "{\"shortName\": \"D10AHbxYVir\"}"</v>
      </c>
    </row>
    <row r="711" spans="1:10" x14ac:dyDescent="0.2">
      <c r="A711" t="s">
        <v>1186</v>
      </c>
      <c r="B711" t="s">
        <v>5747</v>
      </c>
      <c r="C711" t="s">
        <v>5748</v>
      </c>
      <c r="D711" s="3" t="b">
        <f>NOT(ISNA(VLOOKUP(A711,des!B:B,1,FALSE)))</f>
        <v>1</v>
      </c>
      <c r="E711" s="3" t="str">
        <f>IF(D711,VLOOKUP(A711,des!B:Q,11,FALSE),"")</f>
        <v>Age (&lt;15,15+-uk, 2) and Results</v>
      </c>
      <c r="F711" s="3" t="b">
        <f t="shared" si="44"/>
        <v>1</v>
      </c>
      <c r="G711" s="3" t="str">
        <f t="shared" si="45"/>
        <v>dhis_api --api-version=27 --api-request='dataElements/f9n7Wp3dlaR/name' --content-json --request PATCH --data "{\"name\": \"Age (&lt;15,15+-uk, 2) and Results\"}"</v>
      </c>
      <c r="H711" s="3" t="str">
        <f>IF(D711,VLOOKUP(A711,des!B:Q,12,FALSE),"")</f>
        <v>D10AHbxYVir</v>
      </c>
      <c r="I711" s="3" t="b">
        <f t="shared" si="46"/>
        <v>1</v>
      </c>
      <c r="J711" s="3" t="str">
        <f t="shared" si="47"/>
        <v>dhis_api --api-version=27 --api-request='dataElements/f9n7Wp3dlaR/shortName' --content-json --request PATCH --data "{\"shortName\": \"D10AHbxYVir\"}"</v>
      </c>
    </row>
    <row r="712" spans="1:10" x14ac:dyDescent="0.2">
      <c r="A712" t="s">
        <v>1187</v>
      </c>
      <c r="B712" t="s">
        <v>5749</v>
      </c>
      <c r="C712" t="s">
        <v>5750</v>
      </c>
      <c r="D712" s="3" t="b">
        <f>NOT(ISNA(VLOOKUP(A712,des!B:B,1,FALSE)))</f>
        <v>1</v>
      </c>
      <c r="E712" s="3" t="str">
        <f>IF(D712,VLOOKUP(A712,des!B:Q,11,FALSE),"")</f>
        <v>default</v>
      </c>
      <c r="F712" s="3" t="b">
        <f t="shared" si="44"/>
        <v>1</v>
      </c>
      <c r="G712" s="3" t="str">
        <f t="shared" si="45"/>
        <v>dhis_api --api-version=27 --api-request='dataElements/PWZnRdapkLM/name' --content-json --request PATCH --data "{\"name\": \"default\"}"</v>
      </c>
      <c r="H712" s="3" t="str">
        <f>IF(D712,VLOOKUP(A712,des!B:Q,12,FALSE),"")</f>
        <v>bjDvmb4bfuf</v>
      </c>
      <c r="I712" s="3" t="b">
        <f t="shared" si="46"/>
        <v>1</v>
      </c>
      <c r="J712" s="3" t="str">
        <f t="shared" si="47"/>
        <v>dhis_api --api-version=27 --api-request='dataElements/PWZnRdapkLM/shortName' --content-json --request PATCH --data "{\"shortName\": \"bjDvmb4bfuf\"}"</v>
      </c>
    </row>
    <row r="713" spans="1:10" x14ac:dyDescent="0.2">
      <c r="A713" t="s">
        <v>1188</v>
      </c>
      <c r="B713" t="s">
        <v>5751</v>
      </c>
      <c r="C713" t="s">
        <v>5752</v>
      </c>
      <c r="D713" s="3" t="b">
        <f>NOT(ISNA(VLOOKUP(A713,des!B:B,1,FALSE)))</f>
        <v>1</v>
      </c>
      <c r="E713" s="3" t="str">
        <f>IF(D713,VLOOKUP(A713,des!B:Q,11,FALSE),"")</f>
        <v>Test Results</v>
      </c>
      <c r="F713" s="3" t="b">
        <f t="shared" si="44"/>
        <v>1</v>
      </c>
      <c r="G713" s="3" t="str">
        <f t="shared" si="45"/>
        <v>dhis_api --api-version=27 --api-request='dataElements/EjdjNEKUqUE/name' --content-json --request PATCH --data "{\"name\": \"Test Results\"}"</v>
      </c>
      <c r="H713" s="3" t="str">
        <f>IF(D713,VLOOKUP(A713,des!B:Q,12,FALSE),"")</f>
        <v>mTUlypRBZkp</v>
      </c>
      <c r="I713" s="3" t="b">
        <f t="shared" si="46"/>
        <v>1</v>
      </c>
      <c r="J713" s="3" t="str">
        <f t="shared" si="47"/>
        <v>dhis_api --api-version=27 --api-request='dataElements/EjdjNEKUqUE/shortName' --content-json --request PATCH --data "{\"shortName\": \"mTUlypRBZkp\"}"</v>
      </c>
    </row>
    <row r="714" spans="1:10" x14ac:dyDescent="0.2">
      <c r="A714" t="s">
        <v>1189</v>
      </c>
      <c r="B714" t="s">
        <v>5753</v>
      </c>
      <c r="C714" t="s">
        <v>5754</v>
      </c>
      <c r="D714" s="3" t="b">
        <f>NOT(ISNA(VLOOKUP(A714,des!B:B,1,FALSE)))</f>
        <v>1</v>
      </c>
      <c r="E714" s="3" t="str">
        <f>IF(D714,VLOOKUP(A714,des!B:Q,11,FALSE),"")</f>
        <v>Test Results</v>
      </c>
      <c r="F714" s="3" t="b">
        <f t="shared" si="44"/>
        <v>1</v>
      </c>
      <c r="G714" s="3" t="str">
        <f t="shared" si="45"/>
        <v>dhis_api --api-version=27 --api-request='dataElements/cSMdPPwoIdY/name' --content-json --request PATCH --data "{\"name\": \"Test Results\"}"</v>
      </c>
      <c r="H714" s="3" t="str">
        <f>IF(D714,VLOOKUP(A714,des!B:Q,12,FALSE),"")</f>
        <v>mTUlypRBZkp</v>
      </c>
      <c r="I714" s="3" t="b">
        <f t="shared" si="46"/>
        <v>1</v>
      </c>
      <c r="J714" s="3" t="str">
        <f t="shared" si="47"/>
        <v>dhis_api --api-version=27 --api-request='dataElements/cSMdPPwoIdY/shortName' --content-json --request PATCH --data "{\"shortName\": \"mTUlypRBZkp\"}"</v>
      </c>
    </row>
    <row r="715" spans="1:10" x14ac:dyDescent="0.2">
      <c r="A715" t="s">
        <v>1190</v>
      </c>
      <c r="B715" t="s">
        <v>5755</v>
      </c>
      <c r="C715" t="s">
        <v>5756</v>
      </c>
      <c r="D715" s="3" t="b">
        <f>NOT(ISNA(VLOOKUP(A715,des!B:B,1,FALSE)))</f>
        <v>1</v>
      </c>
      <c r="E715" s="3" t="str">
        <f>IF(D715,VLOOKUP(A715,des!B:Q,11,FALSE),"")</f>
        <v>Service Delivery Point</v>
      </c>
      <c r="F715" s="3" t="b">
        <f t="shared" si="44"/>
        <v>1</v>
      </c>
      <c r="G715" s="3" t="str">
        <f t="shared" si="45"/>
        <v>dhis_api --api-version=27 --api-request='dataElements/k14DzuHMHL4/name' --content-json --request PATCH --data "{\"name\": \"Service Delivery Point\"}"</v>
      </c>
      <c r="H715" s="3" t="str">
        <f>IF(D715,VLOOKUP(A715,des!B:Q,12,FALSE),"")</f>
        <v>FemroyVp51j</v>
      </c>
      <c r="I715" s="3" t="b">
        <f t="shared" si="46"/>
        <v>1</v>
      </c>
      <c r="J715" s="3" t="str">
        <f t="shared" si="47"/>
        <v>dhis_api --api-version=27 --api-request='dataElements/k14DzuHMHL4/shortName' --content-json --request PATCH --data "{\"shortName\": \"FemroyVp51j\"}"</v>
      </c>
    </row>
    <row r="716" spans="1:10" x14ac:dyDescent="0.2">
      <c r="A716" t="s">
        <v>1191</v>
      </c>
      <c r="B716" t="s">
        <v>5757</v>
      </c>
      <c r="C716" t="s">
        <v>5758</v>
      </c>
      <c r="D716" s="3" t="b">
        <f>NOT(ISNA(VLOOKUP(A716,des!B:B,1,FALSE)))</f>
        <v>1</v>
      </c>
      <c r="E716" s="3" t="str">
        <f>IF(D716,VLOOKUP(A716,des!B:Q,11,FALSE),"")</f>
        <v>Test Results and Service Delivery Point</v>
      </c>
      <c r="F716" s="3" t="b">
        <f t="shared" si="44"/>
        <v>1</v>
      </c>
      <c r="G716" s="3" t="str">
        <f t="shared" si="45"/>
        <v>dhis_api --api-version=27 --api-request='dataElements/q2mgsjDtNft/name' --content-json --request PATCH --data "{\"name\": \"Test Results and Service Delivery Point\"}"</v>
      </c>
      <c r="H716" s="3" t="str">
        <f>IF(D716,VLOOKUP(A716,des!B:Q,12,FALSE),"")</f>
        <v>i8VSPyiA9vz</v>
      </c>
      <c r="I716" s="3" t="b">
        <f t="shared" si="46"/>
        <v>1</v>
      </c>
      <c r="J716" s="3" t="str">
        <f t="shared" si="47"/>
        <v>dhis_api --api-version=27 --api-request='dataElements/q2mgsjDtNft/shortName' --content-json --request PATCH --data "{\"shortName\": \"i8VSPyiA9vz\"}"</v>
      </c>
    </row>
    <row r="717" spans="1:10" x14ac:dyDescent="0.2">
      <c r="A717" t="s">
        <v>1192</v>
      </c>
      <c r="B717" t="s">
        <v>5759</v>
      </c>
      <c r="C717" t="s">
        <v>5760</v>
      </c>
      <c r="D717" s="3" t="b">
        <f>NOT(ISNA(VLOOKUP(A717,des!B:B,1,FALSE)))</f>
        <v>1</v>
      </c>
      <c r="E717" s="3" t="str">
        <f>IF(D717,VLOOKUP(A717,des!B:Q,11,FALSE),"")</f>
        <v>Test Results and Service Delivery Point</v>
      </c>
      <c r="F717" s="3" t="b">
        <f t="shared" si="44"/>
        <v>1</v>
      </c>
      <c r="G717" s="3" t="str">
        <f t="shared" si="45"/>
        <v>dhis_api --api-version=27 --api-request='dataElements/T49OKGC6WPg/name' --content-json --request PATCH --data "{\"name\": \"Test Results and Service Delivery Point\"}"</v>
      </c>
      <c r="H717" s="3" t="str">
        <f>IF(D717,VLOOKUP(A717,des!B:Q,12,FALSE),"")</f>
        <v>i8VSPyiA9vz</v>
      </c>
      <c r="I717" s="3" t="b">
        <f t="shared" si="46"/>
        <v>1</v>
      </c>
      <c r="J717" s="3" t="str">
        <f t="shared" si="47"/>
        <v>dhis_api --api-version=27 --api-request='dataElements/T49OKGC6WPg/shortName' --content-json --request PATCH --data "{\"shortName\": \"i8VSPyiA9vz\"}"</v>
      </c>
    </row>
    <row r="718" spans="1:10" x14ac:dyDescent="0.2">
      <c r="A718" t="s">
        <v>1193</v>
      </c>
      <c r="B718" t="s">
        <v>5761</v>
      </c>
      <c r="C718" t="s">
        <v>5762</v>
      </c>
      <c r="D718" s="3" t="b">
        <f>NOT(ISNA(VLOOKUP(A718,des!B:B,1,FALSE)))</f>
        <v>1</v>
      </c>
      <c r="E718" s="3" t="str">
        <f>IF(D718,VLOOKUP(A718,des!B:Q,11,FALSE),"")</f>
        <v>Service Delivery Point</v>
      </c>
      <c r="F718" s="3" t="b">
        <f t="shared" si="44"/>
        <v>1</v>
      </c>
      <c r="G718" s="3" t="str">
        <f t="shared" si="45"/>
        <v>dhis_api --api-version=27 --api-request='dataElements/BfQYGEpKwhK/name' --content-json --request PATCH --data "{\"name\": \"Service Delivery Point\"}"</v>
      </c>
      <c r="H718" s="3" t="str">
        <f>IF(D718,VLOOKUP(A718,des!B:Q,12,FALSE),"")</f>
        <v>FemroyVp51j</v>
      </c>
      <c r="I718" s="3" t="b">
        <f t="shared" si="46"/>
        <v>1</v>
      </c>
      <c r="J718" s="3" t="str">
        <f t="shared" si="47"/>
        <v>dhis_api --api-version=27 --api-request='dataElements/BfQYGEpKwhK/shortName' --content-json --request PATCH --data "{\"shortName\": \"FemroyVp51j\"}"</v>
      </c>
    </row>
    <row r="719" spans="1:10" x14ac:dyDescent="0.2">
      <c r="A719" t="s">
        <v>5763</v>
      </c>
      <c r="B719" t="s">
        <v>5764</v>
      </c>
      <c r="C719" t="s">
        <v>5765</v>
      </c>
      <c r="D719" s="3" t="b">
        <f>NOT(ISNA(VLOOKUP(A719,des!B:B,1,FALSE)))</f>
        <v>0</v>
      </c>
      <c r="E719" s="3" t="str">
        <f>IF(D719,VLOOKUP(A719,des!B:Q,11,FALSE),"")</f>
        <v/>
      </c>
      <c r="F719" s="3" t="b">
        <f t="shared" si="44"/>
        <v>0</v>
      </c>
      <c r="G719" s="3" t="str">
        <f t="shared" si="45"/>
        <v/>
      </c>
      <c r="H719" s="3" t="str">
        <f>IF(D719,VLOOKUP(A719,des!B:Q,12,FALSE),"")</f>
        <v/>
      </c>
      <c r="I719" s="3" t="b">
        <f t="shared" si="46"/>
        <v>0</v>
      </c>
      <c r="J719" s="3" t="str">
        <f t="shared" si="47"/>
        <v/>
      </c>
    </row>
    <row r="720" spans="1:10" x14ac:dyDescent="0.2">
      <c r="A720" t="s">
        <v>5766</v>
      </c>
      <c r="B720" t="s">
        <v>5767</v>
      </c>
      <c r="C720" t="s">
        <v>5768</v>
      </c>
      <c r="D720" s="3" t="b">
        <f>NOT(ISNA(VLOOKUP(A720,des!B:B,1,FALSE)))</f>
        <v>0</v>
      </c>
      <c r="E720" s="3" t="str">
        <f>IF(D720,VLOOKUP(A720,des!B:Q,11,FALSE),"")</f>
        <v/>
      </c>
      <c r="F720" s="3" t="b">
        <f t="shared" si="44"/>
        <v>0</v>
      </c>
      <c r="G720" s="3" t="str">
        <f t="shared" si="45"/>
        <v/>
      </c>
      <c r="H720" s="3" t="str">
        <f>IF(D720,VLOOKUP(A720,des!B:Q,12,FALSE),"")</f>
        <v/>
      </c>
      <c r="I720" s="3" t="b">
        <f t="shared" si="46"/>
        <v>0</v>
      </c>
      <c r="J720" s="3" t="str">
        <f t="shared" si="47"/>
        <v/>
      </c>
    </row>
    <row r="721" spans="1:10" x14ac:dyDescent="0.2">
      <c r="A721" t="s">
        <v>1194</v>
      </c>
      <c r="B721" t="s">
        <v>5769</v>
      </c>
      <c r="C721" t="s">
        <v>5770</v>
      </c>
      <c r="D721" s="3" t="b">
        <f>NOT(ISNA(VLOOKUP(A721,des!B:B,1,FALSE)))</f>
        <v>1</v>
      </c>
      <c r="E721" s="3" t="str">
        <f>IF(D721,VLOOKUP(A721,des!B:Q,11,FALSE),"")</f>
        <v>default</v>
      </c>
      <c r="F721" s="3" t="b">
        <f t="shared" si="44"/>
        <v>1</v>
      </c>
      <c r="G721" s="3" t="str">
        <f t="shared" si="45"/>
        <v>dhis_api --api-version=27 --api-request='dataElements/NUdcIMK4Peq/name' --content-json --request PATCH --data "{\"name\": \"default\"}"</v>
      </c>
      <c r="H721" s="3" t="str">
        <f>IF(D721,VLOOKUP(A721,des!B:Q,12,FALSE),"")</f>
        <v>bjDvmb4bfuf</v>
      </c>
      <c r="I721" s="3" t="b">
        <f t="shared" si="46"/>
        <v>1</v>
      </c>
      <c r="J721" s="3" t="str">
        <f t="shared" si="47"/>
        <v>dhis_api --api-version=27 --api-request='dataElements/NUdcIMK4Peq/shortName' --content-json --request PATCH --data "{\"shortName\": \"bjDvmb4bfuf\"}"</v>
      </c>
    </row>
    <row r="722" spans="1:10" x14ac:dyDescent="0.2">
      <c r="A722" t="s">
        <v>360</v>
      </c>
      <c r="B722" t="s">
        <v>5771</v>
      </c>
      <c r="C722" t="s">
        <v>5772</v>
      </c>
      <c r="D722" s="3" t="b">
        <f>NOT(ISNA(VLOOKUP(A722,des!B:B,1,FALSE)))</f>
        <v>1</v>
      </c>
      <c r="E722" s="3" t="str">
        <f>IF(D722,VLOOKUP(A722,des!B:Q,11,FALSE),"")</f>
        <v>Age (10-50+-uk, 5), Sex and Result</v>
      </c>
      <c r="F722" s="3" t="b">
        <f t="shared" si="44"/>
        <v>1</v>
      </c>
      <c r="G722" s="3" t="str">
        <f t="shared" si="45"/>
        <v>dhis_api --api-version=27 --api-request='dataElements/C1gSi8H6zp3/name' --content-json --request PATCH --data "{\"name\": \"Age (10-50+-uk, 5), Sex and Result\"}"</v>
      </c>
      <c r="H722" s="3" t="str">
        <f>IF(D722,VLOOKUP(A722,des!B:Q,12,FALSE),"")</f>
        <v>kMEPzd49zre</v>
      </c>
      <c r="I722" s="3" t="b">
        <f t="shared" si="46"/>
        <v>1</v>
      </c>
      <c r="J722" s="3" t="str">
        <f t="shared" si="47"/>
        <v>dhis_api --api-version=27 --api-request='dataElements/C1gSi8H6zp3/shortName' --content-json --request PATCH --data "{\"shortName\": \"kMEPzd49zre\"}"</v>
      </c>
    </row>
    <row r="723" spans="1:10" x14ac:dyDescent="0.2">
      <c r="A723" t="s">
        <v>1195</v>
      </c>
      <c r="B723" t="s">
        <v>5773</v>
      </c>
      <c r="C723" t="s">
        <v>5774</v>
      </c>
      <c r="D723" s="3" t="b">
        <f>NOT(ISNA(VLOOKUP(A723,des!B:B,1,FALSE)))</f>
        <v>1</v>
      </c>
      <c r="E723" s="3" t="str">
        <f>IF(D723,VLOOKUP(A723,des!B:Q,11,FALSE),"")</f>
        <v>Age (10-50+-uk, 5), Sex and Result</v>
      </c>
      <c r="F723" s="3" t="b">
        <f t="shared" si="44"/>
        <v>1</v>
      </c>
      <c r="G723" s="3" t="str">
        <f t="shared" si="45"/>
        <v>dhis_api --api-version=27 --api-request='dataElements/C8NUaI40yoa/name' --content-json --request PATCH --data "{\"name\": \"Age (10-50+-uk, 5), Sex and Result\"}"</v>
      </c>
      <c r="H723" s="3" t="str">
        <f>IF(D723,VLOOKUP(A723,des!B:Q,12,FALSE),"")</f>
        <v>kMEPzd49zre</v>
      </c>
      <c r="I723" s="3" t="b">
        <f t="shared" si="46"/>
        <v>1</v>
      </c>
      <c r="J723" s="3" t="str">
        <f t="shared" si="47"/>
        <v>dhis_api --api-version=27 --api-request='dataElements/C8NUaI40yoa/shortName' --content-json --request PATCH --data "{\"shortName\": \"kMEPzd49zre\"}"</v>
      </c>
    </row>
    <row r="724" spans="1:10" x14ac:dyDescent="0.2">
      <c r="A724" t="s">
        <v>359</v>
      </c>
      <c r="B724" t="s">
        <v>5775</v>
      </c>
      <c r="C724" t="s">
        <v>5776</v>
      </c>
      <c r="D724" s="3" t="b">
        <f>NOT(ISNA(VLOOKUP(A724,des!B:B,1,FALSE)))</f>
        <v>1</v>
      </c>
      <c r="E724" s="3" t="str">
        <f>IF(D724,VLOOKUP(A724,des!B:Q,11,FALSE),"")</f>
        <v>Age (&lt;1-9, 2) and Result</v>
      </c>
      <c r="F724" s="3" t="b">
        <f t="shared" si="44"/>
        <v>1</v>
      </c>
      <c r="G724" s="3" t="str">
        <f t="shared" si="45"/>
        <v>dhis_api --api-version=27 --api-request='dataElements/BSqQqWVZkWn/name' --content-json --request PATCH --data "{\"name\": \"Age (&lt;1-9, 2) and Result\"}"</v>
      </c>
      <c r="H724" s="3" t="str">
        <f>IF(D724,VLOOKUP(A724,des!B:Q,12,FALSE),"")</f>
        <v>TDTu82KmeJt</v>
      </c>
      <c r="I724" s="3" t="b">
        <f t="shared" si="46"/>
        <v>1</v>
      </c>
      <c r="J724" s="3" t="str">
        <f t="shared" si="47"/>
        <v>dhis_api --api-version=27 --api-request='dataElements/BSqQqWVZkWn/shortName' --content-json --request PATCH --data "{\"shortName\": \"TDTu82KmeJt\"}"</v>
      </c>
    </row>
    <row r="725" spans="1:10" x14ac:dyDescent="0.2">
      <c r="A725" t="s">
        <v>1196</v>
      </c>
      <c r="B725" t="s">
        <v>5777</v>
      </c>
      <c r="C725" t="s">
        <v>5778</v>
      </c>
      <c r="D725" s="3" t="b">
        <f>NOT(ISNA(VLOOKUP(A725,des!B:B,1,FALSE)))</f>
        <v>1</v>
      </c>
      <c r="E725" s="3" t="str">
        <f>IF(D725,VLOOKUP(A725,des!B:Q,11,FALSE),"")</f>
        <v>Age (&lt;1-9, 2) and Result</v>
      </c>
      <c r="F725" s="3" t="b">
        <f t="shared" si="44"/>
        <v>1</v>
      </c>
      <c r="G725" s="3" t="str">
        <f t="shared" si="45"/>
        <v>dhis_api --api-version=27 --api-request='dataElements/w6ROqGLCZAh/name' --content-json --request PATCH --data "{\"name\": \"Age (&lt;1-9, 2) and Result\"}"</v>
      </c>
      <c r="H725" s="3" t="str">
        <f>IF(D725,VLOOKUP(A725,des!B:Q,12,FALSE),"")</f>
        <v>TDTu82KmeJt</v>
      </c>
      <c r="I725" s="3" t="b">
        <f t="shared" si="46"/>
        <v>1</v>
      </c>
      <c r="J725" s="3" t="str">
        <f t="shared" si="47"/>
        <v>dhis_api --api-version=27 --api-request='dataElements/w6ROqGLCZAh/shortName' --content-json --request PATCH --data "{\"shortName\": \"TDTu82KmeJt\"}"</v>
      </c>
    </row>
    <row r="726" spans="1:10" x14ac:dyDescent="0.2">
      <c r="A726" t="s">
        <v>363</v>
      </c>
      <c r="B726" t="s">
        <v>5779</v>
      </c>
      <c r="C726" t="s">
        <v>5780</v>
      </c>
      <c r="D726" s="3" t="b">
        <f>NOT(ISNA(VLOOKUP(A726,des!B:B,1,FALSE)))</f>
        <v>1</v>
      </c>
      <c r="E726" s="3" t="str">
        <f>IF(D726,VLOOKUP(A726,des!B:Q,11,FALSE),"")</f>
        <v>Age (&lt;15,15+-uk, 2), Sex, and Results</v>
      </c>
      <c r="F726" s="3" t="b">
        <f t="shared" si="44"/>
        <v>1</v>
      </c>
      <c r="G726" s="3" t="str">
        <f t="shared" si="45"/>
        <v>dhis_api --api-version=27 --api-request='dataElements/G73xmUoP5mP/name' --content-json --request PATCH --data "{\"name\": \"Age (&lt;15,15+-uk, 2), Sex, and Results\"}"</v>
      </c>
      <c r="H726" s="3" t="str">
        <f>IF(D726,VLOOKUP(A726,des!B:Q,12,FALSE),"")</f>
        <v>MXCe0fgn0sO</v>
      </c>
      <c r="I726" s="3" t="b">
        <f t="shared" si="46"/>
        <v>1</v>
      </c>
      <c r="J726" s="3" t="str">
        <f t="shared" si="47"/>
        <v>dhis_api --api-version=27 --api-request='dataElements/G73xmUoP5mP/shortName' --content-json --request PATCH --data "{\"shortName\": \"MXCe0fgn0sO\"}"</v>
      </c>
    </row>
    <row r="727" spans="1:10" x14ac:dyDescent="0.2">
      <c r="A727" t="s">
        <v>1197</v>
      </c>
      <c r="B727" t="s">
        <v>5781</v>
      </c>
      <c r="C727" t="s">
        <v>5782</v>
      </c>
      <c r="D727" s="3" t="b">
        <f>NOT(ISNA(VLOOKUP(A727,des!B:B,1,FALSE)))</f>
        <v>1</v>
      </c>
      <c r="E727" s="3" t="str">
        <f>IF(D727,VLOOKUP(A727,des!B:Q,11,FALSE),"")</f>
        <v>Age (&lt;15,15+-uk, 2), Sex, and Results</v>
      </c>
      <c r="F727" s="3" t="b">
        <f t="shared" si="44"/>
        <v>1</v>
      </c>
      <c r="G727" s="3" t="str">
        <f t="shared" si="45"/>
        <v>dhis_api --api-version=27 --api-request='dataElements/nMGqJJFU6pq/name' --content-json --request PATCH --data "{\"name\": \"Age (&lt;15,15+-uk, 2), Sex, and Results\"}"</v>
      </c>
      <c r="H727" s="3" t="str">
        <f>IF(D727,VLOOKUP(A727,des!B:Q,12,FALSE),"")</f>
        <v>MXCe0fgn0sO</v>
      </c>
      <c r="I727" s="3" t="b">
        <f t="shared" si="46"/>
        <v>1</v>
      </c>
      <c r="J727" s="3" t="str">
        <f t="shared" si="47"/>
        <v>dhis_api --api-version=27 --api-request='dataElements/nMGqJJFU6pq/shortName' --content-json --request PATCH --data "{\"shortName\": \"MXCe0fgn0sO\"}"</v>
      </c>
    </row>
    <row r="728" spans="1:10" x14ac:dyDescent="0.2">
      <c r="A728" t="s">
        <v>398</v>
      </c>
      <c r="B728" t="s">
        <v>5783</v>
      </c>
      <c r="C728" t="s">
        <v>5784</v>
      </c>
      <c r="D728" s="3" t="b">
        <f>NOT(ISNA(VLOOKUP(A728,des!B:B,1,FALSE)))</f>
        <v>1</v>
      </c>
      <c r="E728" s="3" t="str">
        <f>IF(D728,VLOOKUP(A728,des!B:Q,11,FALSE),"")</f>
        <v>Age (10-50+-uk, 5), Sex and Result</v>
      </c>
      <c r="F728" s="3" t="b">
        <f t="shared" si="44"/>
        <v>1</v>
      </c>
      <c r="G728" s="3" t="str">
        <f t="shared" si="45"/>
        <v>dhis_api --api-version=27 --api-request='dataElements/HClygqtgRlE/name' --content-json --request PATCH --data "{\"name\": \"Age (10-50+-uk, 5), Sex and Result\"}"</v>
      </c>
      <c r="H728" s="3" t="str">
        <f>IF(D728,VLOOKUP(A728,des!B:Q,12,FALSE),"")</f>
        <v>kMEPzd49zre</v>
      </c>
      <c r="I728" s="3" t="b">
        <f t="shared" si="46"/>
        <v>1</v>
      </c>
      <c r="J728" s="3" t="str">
        <f t="shared" si="47"/>
        <v>dhis_api --api-version=27 --api-request='dataElements/HClygqtgRlE/shortName' --content-json --request PATCH --data "{\"shortName\": \"kMEPzd49zre\"}"</v>
      </c>
    </row>
    <row r="729" spans="1:10" x14ac:dyDescent="0.2">
      <c r="A729" t="s">
        <v>1198</v>
      </c>
      <c r="B729" t="s">
        <v>5785</v>
      </c>
      <c r="C729" t="s">
        <v>5786</v>
      </c>
      <c r="D729" s="3" t="b">
        <f>NOT(ISNA(VLOOKUP(A729,des!B:B,1,FALSE)))</f>
        <v>1</v>
      </c>
      <c r="E729" s="3" t="str">
        <f>IF(D729,VLOOKUP(A729,des!B:Q,11,FALSE),"")</f>
        <v>Age (10-50+-uk, 5), Sex and Result</v>
      </c>
      <c r="F729" s="3" t="b">
        <f t="shared" si="44"/>
        <v>1</v>
      </c>
      <c r="G729" s="3" t="str">
        <f t="shared" si="45"/>
        <v>dhis_api --api-version=27 --api-request='dataElements/cfmOmZEfkmj/name' --content-json --request PATCH --data "{\"name\": \"Age (10-50+-uk, 5), Sex and Result\"}"</v>
      </c>
      <c r="H729" s="3" t="str">
        <f>IF(D729,VLOOKUP(A729,des!B:Q,12,FALSE),"")</f>
        <v>kMEPzd49zre</v>
      </c>
      <c r="I729" s="3" t="b">
        <f t="shared" si="46"/>
        <v>1</v>
      </c>
      <c r="J729" s="3" t="str">
        <f t="shared" si="47"/>
        <v>dhis_api --api-version=27 --api-request='dataElements/cfmOmZEfkmj/shortName' --content-json --request PATCH --data "{\"shortName\": \"kMEPzd49zre\"}"</v>
      </c>
    </row>
    <row r="730" spans="1:10" x14ac:dyDescent="0.2">
      <c r="A730" t="s">
        <v>397</v>
      </c>
      <c r="B730" t="s">
        <v>5787</v>
      </c>
      <c r="C730" t="s">
        <v>5788</v>
      </c>
      <c r="D730" s="3" t="b">
        <f>NOT(ISNA(VLOOKUP(A730,des!B:B,1,FALSE)))</f>
        <v>1</v>
      </c>
      <c r="E730" s="3" t="str">
        <f>IF(D730,VLOOKUP(A730,des!B:Q,11,FALSE),"")</f>
        <v>Age (&lt;1-9, 2) and Result</v>
      </c>
      <c r="F730" s="3" t="b">
        <f t="shared" si="44"/>
        <v>1</v>
      </c>
      <c r="G730" s="3" t="str">
        <f t="shared" si="45"/>
        <v>dhis_api --api-version=27 --api-request='dataElements/vy6rXovePNZ/name' --content-json --request PATCH --data "{\"name\": \"Age (&lt;1-9, 2) and Result\"}"</v>
      </c>
      <c r="H730" s="3" t="str">
        <f>IF(D730,VLOOKUP(A730,des!B:Q,12,FALSE),"")</f>
        <v>TDTu82KmeJt</v>
      </c>
      <c r="I730" s="3" t="b">
        <f t="shared" si="46"/>
        <v>1</v>
      </c>
      <c r="J730" s="3" t="str">
        <f t="shared" si="47"/>
        <v>dhis_api --api-version=27 --api-request='dataElements/vy6rXovePNZ/shortName' --content-json --request PATCH --data "{\"shortName\": \"TDTu82KmeJt\"}"</v>
      </c>
    </row>
    <row r="731" spans="1:10" x14ac:dyDescent="0.2">
      <c r="A731" t="s">
        <v>1199</v>
      </c>
      <c r="B731" t="s">
        <v>5789</v>
      </c>
      <c r="C731" t="s">
        <v>5790</v>
      </c>
      <c r="D731" s="3" t="b">
        <f>NOT(ISNA(VLOOKUP(A731,des!B:B,1,FALSE)))</f>
        <v>1</v>
      </c>
      <c r="E731" s="3" t="str">
        <f>IF(D731,VLOOKUP(A731,des!B:Q,11,FALSE),"")</f>
        <v>Age (&lt;1-9, 2) and Result</v>
      </c>
      <c r="F731" s="3" t="b">
        <f t="shared" si="44"/>
        <v>1</v>
      </c>
      <c r="G731" s="3" t="str">
        <f t="shared" si="45"/>
        <v>dhis_api --api-version=27 --api-request='dataElements/TMILSAgi5B2/name' --content-json --request PATCH --data "{\"name\": \"Age (&lt;1-9, 2) and Result\"}"</v>
      </c>
      <c r="H731" s="3" t="str">
        <f>IF(D731,VLOOKUP(A731,des!B:Q,12,FALSE),"")</f>
        <v>TDTu82KmeJt</v>
      </c>
      <c r="I731" s="3" t="b">
        <f t="shared" si="46"/>
        <v>1</v>
      </c>
      <c r="J731" s="3" t="str">
        <f t="shared" si="47"/>
        <v>dhis_api --api-version=27 --api-request='dataElements/TMILSAgi5B2/shortName' --content-json --request PATCH --data "{\"shortName\": \"TDTu82KmeJt\"}"</v>
      </c>
    </row>
    <row r="732" spans="1:10" x14ac:dyDescent="0.2">
      <c r="A732" t="s">
        <v>401</v>
      </c>
      <c r="B732" t="s">
        <v>5791</v>
      </c>
      <c r="C732" t="s">
        <v>5792</v>
      </c>
      <c r="D732" s="3" t="b">
        <f>NOT(ISNA(VLOOKUP(A732,des!B:B,1,FALSE)))</f>
        <v>1</v>
      </c>
      <c r="E732" s="3" t="str">
        <f>IF(D732,VLOOKUP(A732,des!B:Q,11,FALSE),"")</f>
        <v>Age (&lt;15,15+-uk, 2), Sex, and Results</v>
      </c>
      <c r="F732" s="3" t="b">
        <f t="shared" si="44"/>
        <v>1</v>
      </c>
      <c r="G732" s="3" t="str">
        <f t="shared" si="45"/>
        <v>dhis_api --api-version=27 --api-request='dataElements/h5Td1TsyndR/name' --content-json --request PATCH --data "{\"name\": \"Age (&lt;15,15+-uk, 2), Sex, and Results\"}"</v>
      </c>
      <c r="H732" s="3" t="str">
        <f>IF(D732,VLOOKUP(A732,des!B:Q,12,FALSE),"")</f>
        <v>MXCe0fgn0sO</v>
      </c>
      <c r="I732" s="3" t="b">
        <f t="shared" si="46"/>
        <v>1</v>
      </c>
      <c r="J732" s="3" t="str">
        <f t="shared" si="47"/>
        <v>dhis_api --api-version=27 --api-request='dataElements/h5Td1TsyndR/shortName' --content-json --request PATCH --data "{\"shortName\": \"MXCe0fgn0sO\"}"</v>
      </c>
    </row>
    <row r="733" spans="1:10" x14ac:dyDescent="0.2">
      <c r="A733" t="s">
        <v>1200</v>
      </c>
      <c r="B733" t="s">
        <v>5793</v>
      </c>
      <c r="C733" t="s">
        <v>5794</v>
      </c>
      <c r="D733" s="3" t="b">
        <f>NOT(ISNA(VLOOKUP(A733,des!B:B,1,FALSE)))</f>
        <v>1</v>
      </c>
      <c r="E733" s="3" t="str">
        <f>IF(D733,VLOOKUP(A733,des!B:Q,11,FALSE),"")</f>
        <v>Age (&lt;15,15+-uk, 2), Sex, and Results</v>
      </c>
      <c r="F733" s="3" t="b">
        <f t="shared" si="44"/>
        <v>1</v>
      </c>
      <c r="G733" s="3" t="str">
        <f t="shared" si="45"/>
        <v>dhis_api --api-version=27 --api-request='dataElements/da2Ijhf1V12/name' --content-json --request PATCH --data "{\"name\": \"Age (&lt;15,15+-uk, 2), Sex, and Results\"}"</v>
      </c>
      <c r="H733" s="3" t="str">
        <f>IF(D733,VLOOKUP(A733,des!B:Q,12,FALSE),"")</f>
        <v>MXCe0fgn0sO</v>
      </c>
      <c r="I733" s="3" t="b">
        <f t="shared" si="46"/>
        <v>1</v>
      </c>
      <c r="J733" s="3" t="str">
        <f t="shared" si="47"/>
        <v>dhis_api --api-version=27 --api-request='dataElements/da2Ijhf1V12/shortName' --content-json --request PATCH --data "{\"shortName\": \"MXCe0fgn0sO\"}"</v>
      </c>
    </row>
    <row r="734" spans="1:10" x14ac:dyDescent="0.2">
      <c r="A734" t="s">
        <v>448</v>
      </c>
      <c r="B734" t="s">
        <v>5795</v>
      </c>
      <c r="C734" t="s">
        <v>5796</v>
      </c>
      <c r="D734" s="3" t="b">
        <f>NOT(ISNA(VLOOKUP(A734,des!B:B,1,FALSE)))</f>
        <v>1</v>
      </c>
      <c r="E734" s="3" t="str">
        <f>IF(D734,VLOOKUP(A734,des!B:Q,11,FALSE),"")</f>
        <v>Age (10-50+-uk, 5), Sex and Result</v>
      </c>
      <c r="F734" s="3" t="b">
        <f t="shared" si="44"/>
        <v>1</v>
      </c>
      <c r="G734" s="3" t="str">
        <f t="shared" si="45"/>
        <v>dhis_api --api-version=27 --api-request='dataElements/rmIoJbJYae3/name' --content-json --request PATCH --data "{\"name\": \"Age (10-50+-uk, 5), Sex and Result\"}"</v>
      </c>
      <c r="H734" s="3" t="str">
        <f>IF(D734,VLOOKUP(A734,des!B:Q,12,FALSE),"")</f>
        <v>kMEPzd49zre</v>
      </c>
      <c r="I734" s="3" t="b">
        <f t="shared" si="46"/>
        <v>1</v>
      </c>
      <c r="J734" s="3" t="str">
        <f t="shared" si="47"/>
        <v>dhis_api --api-version=27 --api-request='dataElements/rmIoJbJYae3/shortName' --content-json --request PATCH --data "{\"shortName\": \"kMEPzd49zre\"}"</v>
      </c>
    </row>
    <row r="735" spans="1:10" x14ac:dyDescent="0.2">
      <c r="A735" t="s">
        <v>1201</v>
      </c>
      <c r="B735" t="s">
        <v>5797</v>
      </c>
      <c r="C735" t="s">
        <v>5798</v>
      </c>
      <c r="D735" s="3" t="b">
        <f>NOT(ISNA(VLOOKUP(A735,des!B:B,1,FALSE)))</f>
        <v>1</v>
      </c>
      <c r="E735" s="3" t="str">
        <f>IF(D735,VLOOKUP(A735,des!B:Q,11,FALSE),"")</f>
        <v>Age (10-50+-uk, 5), Sex and Result</v>
      </c>
      <c r="F735" s="3" t="b">
        <f t="shared" si="44"/>
        <v>1</v>
      </c>
      <c r="G735" s="3" t="str">
        <f t="shared" si="45"/>
        <v>dhis_api --api-version=27 --api-request='dataElements/qjFAIrUEh16/name' --content-json --request PATCH --data "{\"name\": \"Age (10-50+-uk, 5), Sex and Result\"}"</v>
      </c>
      <c r="H735" s="3" t="str">
        <f>IF(D735,VLOOKUP(A735,des!B:Q,12,FALSE),"")</f>
        <v>kMEPzd49zre</v>
      </c>
      <c r="I735" s="3" t="b">
        <f t="shared" si="46"/>
        <v>1</v>
      </c>
      <c r="J735" s="3" t="str">
        <f t="shared" si="47"/>
        <v>dhis_api --api-version=27 --api-request='dataElements/qjFAIrUEh16/shortName' --content-json --request PATCH --data "{\"shortName\": \"kMEPzd49zre\"}"</v>
      </c>
    </row>
    <row r="736" spans="1:10" x14ac:dyDescent="0.2">
      <c r="A736" t="s">
        <v>447</v>
      </c>
      <c r="B736" t="s">
        <v>5799</v>
      </c>
      <c r="C736" t="s">
        <v>5800</v>
      </c>
      <c r="D736" s="3" t="b">
        <f>NOT(ISNA(VLOOKUP(A736,des!B:B,1,FALSE)))</f>
        <v>1</v>
      </c>
      <c r="E736" s="3" t="str">
        <f>IF(D736,VLOOKUP(A736,des!B:Q,11,FALSE),"")</f>
        <v>Age (&lt;1-9, 2) and Result</v>
      </c>
      <c r="F736" s="3" t="b">
        <f t="shared" si="44"/>
        <v>1</v>
      </c>
      <c r="G736" s="3" t="str">
        <f t="shared" si="45"/>
        <v>dhis_api --api-version=27 --api-request='dataElements/pIlYaNFQTQG/name' --content-json --request PATCH --data "{\"name\": \"Age (&lt;1-9, 2) and Result\"}"</v>
      </c>
      <c r="H736" s="3" t="str">
        <f>IF(D736,VLOOKUP(A736,des!B:Q,12,FALSE),"")</f>
        <v>TDTu82KmeJt</v>
      </c>
      <c r="I736" s="3" t="b">
        <f t="shared" si="46"/>
        <v>1</v>
      </c>
      <c r="J736" s="3" t="str">
        <f t="shared" si="47"/>
        <v>dhis_api --api-version=27 --api-request='dataElements/pIlYaNFQTQG/shortName' --content-json --request PATCH --data "{\"shortName\": \"TDTu82KmeJt\"}"</v>
      </c>
    </row>
    <row r="737" spans="1:10" x14ac:dyDescent="0.2">
      <c r="A737" t="s">
        <v>1202</v>
      </c>
      <c r="B737" t="s">
        <v>5801</v>
      </c>
      <c r="C737" t="s">
        <v>5802</v>
      </c>
      <c r="D737" s="3" t="b">
        <f>NOT(ISNA(VLOOKUP(A737,des!B:B,1,FALSE)))</f>
        <v>1</v>
      </c>
      <c r="E737" s="3" t="str">
        <f>IF(D737,VLOOKUP(A737,des!B:Q,11,FALSE),"")</f>
        <v>Age (&lt;1-9, 2) and Result</v>
      </c>
      <c r="F737" s="3" t="b">
        <f t="shared" si="44"/>
        <v>1</v>
      </c>
      <c r="G737" s="3" t="str">
        <f t="shared" si="45"/>
        <v>dhis_api --api-version=27 --api-request='dataElements/hg8jlzy5m8b/name' --content-json --request PATCH --data "{\"name\": \"Age (&lt;1-9, 2) and Result\"}"</v>
      </c>
      <c r="H737" s="3" t="str">
        <f>IF(D737,VLOOKUP(A737,des!B:Q,12,FALSE),"")</f>
        <v>TDTu82KmeJt</v>
      </c>
      <c r="I737" s="3" t="b">
        <f t="shared" si="46"/>
        <v>1</v>
      </c>
      <c r="J737" s="3" t="str">
        <f t="shared" si="47"/>
        <v>dhis_api --api-version=27 --api-request='dataElements/hg8jlzy5m8b/shortName' --content-json --request PATCH --data "{\"shortName\": \"TDTu82KmeJt\"}"</v>
      </c>
    </row>
    <row r="738" spans="1:10" x14ac:dyDescent="0.2">
      <c r="A738" t="s">
        <v>451</v>
      </c>
      <c r="B738" t="s">
        <v>5803</v>
      </c>
      <c r="C738" t="s">
        <v>5804</v>
      </c>
      <c r="D738" s="3" t="b">
        <f>NOT(ISNA(VLOOKUP(A738,des!B:B,1,FALSE)))</f>
        <v>1</v>
      </c>
      <c r="E738" s="3" t="str">
        <f>IF(D738,VLOOKUP(A738,des!B:Q,11,FALSE),"")</f>
        <v>Age (&lt;15,15+-uk, 2), Sex, and Results</v>
      </c>
      <c r="F738" s="3" t="b">
        <f t="shared" si="44"/>
        <v>1</v>
      </c>
      <c r="G738" s="3" t="str">
        <f t="shared" si="45"/>
        <v>dhis_api --api-version=27 --api-request='dataElements/QYRboa5qaH8/name' --content-json --request PATCH --data "{\"name\": \"Age (&lt;15,15+-uk, 2), Sex, and Results\"}"</v>
      </c>
      <c r="H738" s="3" t="str">
        <f>IF(D738,VLOOKUP(A738,des!B:Q,12,FALSE),"")</f>
        <v>MXCe0fgn0sO</v>
      </c>
      <c r="I738" s="3" t="b">
        <f t="shared" si="46"/>
        <v>1</v>
      </c>
      <c r="J738" s="3" t="str">
        <f t="shared" si="47"/>
        <v>dhis_api --api-version=27 --api-request='dataElements/QYRboa5qaH8/shortName' --content-json --request PATCH --data "{\"shortName\": \"MXCe0fgn0sO\"}"</v>
      </c>
    </row>
    <row r="739" spans="1:10" x14ac:dyDescent="0.2">
      <c r="A739" t="s">
        <v>1203</v>
      </c>
      <c r="B739" t="s">
        <v>5805</v>
      </c>
      <c r="C739" t="s">
        <v>5806</v>
      </c>
      <c r="D739" s="3" t="b">
        <f>NOT(ISNA(VLOOKUP(A739,des!B:B,1,FALSE)))</f>
        <v>1</v>
      </c>
      <c r="E739" s="3" t="str">
        <f>IF(D739,VLOOKUP(A739,des!B:Q,11,FALSE),"")</f>
        <v>Age (&lt;15,15+-uk, 2), Sex, and Results</v>
      </c>
      <c r="F739" s="3" t="b">
        <f t="shared" si="44"/>
        <v>1</v>
      </c>
      <c r="G739" s="3" t="str">
        <f t="shared" si="45"/>
        <v>dhis_api --api-version=27 --api-request='dataElements/SV1AugKAo8V/name' --content-json --request PATCH --data "{\"name\": \"Age (&lt;15,15+-uk, 2), Sex, and Results\"}"</v>
      </c>
      <c r="H739" s="3" t="str">
        <f>IF(D739,VLOOKUP(A739,des!B:Q,12,FALSE),"")</f>
        <v>MXCe0fgn0sO</v>
      </c>
      <c r="I739" s="3" t="b">
        <f t="shared" si="46"/>
        <v>1</v>
      </c>
      <c r="J739" s="3" t="str">
        <f t="shared" si="47"/>
        <v>dhis_api --api-version=27 --api-request='dataElements/SV1AugKAo8V/shortName' --content-json --request PATCH --data "{\"shortName\": \"MXCe0fgn0sO\"}"</v>
      </c>
    </row>
    <row r="740" spans="1:10" x14ac:dyDescent="0.2">
      <c r="A740" t="s">
        <v>375</v>
      </c>
      <c r="B740" t="s">
        <v>5807</v>
      </c>
      <c r="C740" t="s">
        <v>5808</v>
      </c>
      <c r="D740" s="3" t="b">
        <f>NOT(ISNA(VLOOKUP(A740,des!B:B,1,FALSE)))</f>
        <v>1</v>
      </c>
      <c r="E740" s="3" t="str">
        <f>IF(D740,VLOOKUP(A740,des!B:Q,11,FALSE),"")</f>
        <v>Age (&lt;1-50+-uk, 6) and Result</v>
      </c>
      <c r="F740" s="3" t="b">
        <f t="shared" si="44"/>
        <v>1</v>
      </c>
      <c r="G740" s="3" t="str">
        <f t="shared" si="45"/>
        <v>dhis_api --api-version=27 --api-request='dataElements/ZfLcareJqZN/name' --content-json --request PATCH --data "{\"name\": \"Age (&lt;1-50+-uk, 6) and Result\"}"</v>
      </c>
      <c r="H740" s="3" t="str">
        <f>IF(D740,VLOOKUP(A740,des!B:Q,12,FALSE),"")</f>
        <v>HJqeRFuhERZ</v>
      </c>
      <c r="I740" s="3" t="b">
        <f t="shared" si="46"/>
        <v>1</v>
      </c>
      <c r="J740" s="3" t="str">
        <f t="shared" si="47"/>
        <v>dhis_api --api-version=27 --api-request='dataElements/ZfLcareJqZN/shortName' --content-json --request PATCH --data "{\"shortName\": \"HJqeRFuhERZ\"}"</v>
      </c>
    </row>
    <row r="741" spans="1:10" x14ac:dyDescent="0.2">
      <c r="A741" t="s">
        <v>1204</v>
      </c>
      <c r="B741" t="s">
        <v>5809</v>
      </c>
      <c r="C741" t="s">
        <v>5810</v>
      </c>
      <c r="D741" s="3" t="b">
        <f>NOT(ISNA(VLOOKUP(A741,des!B:B,1,FALSE)))</f>
        <v>1</v>
      </c>
      <c r="E741" s="3" t="str">
        <f>IF(D741,VLOOKUP(A741,des!B:Q,11,FALSE),"")</f>
        <v>Age (&lt;1-50+-uk, 6) and Result</v>
      </c>
      <c r="F741" s="3" t="b">
        <f t="shared" si="44"/>
        <v>1</v>
      </c>
      <c r="G741" s="3" t="str">
        <f t="shared" si="45"/>
        <v>dhis_api --api-version=27 --api-request='dataElements/smTzDQJWZ6r/name' --content-json --request PATCH --data "{\"name\": \"Age (&lt;1-50+-uk, 6) and Result\"}"</v>
      </c>
      <c r="H741" s="3" t="str">
        <f>IF(D741,VLOOKUP(A741,des!B:Q,12,FALSE),"")</f>
        <v>HJqeRFuhERZ</v>
      </c>
      <c r="I741" s="3" t="b">
        <f t="shared" si="46"/>
        <v>1</v>
      </c>
      <c r="J741" s="3" t="str">
        <f t="shared" si="47"/>
        <v>dhis_api --api-version=27 --api-request='dataElements/smTzDQJWZ6r/shortName' --content-json --request PATCH --data "{\"shortName\": \"HJqeRFuhERZ\"}"</v>
      </c>
    </row>
    <row r="742" spans="1:10" x14ac:dyDescent="0.2">
      <c r="A742" t="s">
        <v>377</v>
      </c>
      <c r="B742" t="s">
        <v>5811</v>
      </c>
      <c r="C742" t="s">
        <v>5812</v>
      </c>
      <c r="D742" s="3" t="b">
        <f>NOT(ISNA(VLOOKUP(A742,des!B:B,1,FALSE)))</f>
        <v>1</v>
      </c>
      <c r="E742" s="3" t="str">
        <f>IF(D742,VLOOKUP(A742,des!B:Q,11,FALSE),"")</f>
        <v>Age (&lt;15,15+-uk, 2) and Results</v>
      </c>
      <c r="F742" s="3" t="b">
        <f t="shared" si="44"/>
        <v>1</v>
      </c>
      <c r="G742" s="3" t="str">
        <f t="shared" si="45"/>
        <v>dhis_api --api-version=27 --api-request='dataElements/oc5BUGoR9H7/name' --content-json --request PATCH --data "{\"name\": \"Age (&lt;15,15+-uk, 2) and Results\"}"</v>
      </c>
      <c r="H742" s="3" t="str">
        <f>IF(D742,VLOOKUP(A742,des!B:Q,12,FALSE),"")</f>
        <v>D10AHbxYVir</v>
      </c>
      <c r="I742" s="3" t="b">
        <f t="shared" si="46"/>
        <v>1</v>
      </c>
      <c r="J742" s="3" t="str">
        <f t="shared" si="47"/>
        <v>dhis_api --api-version=27 --api-request='dataElements/oc5BUGoR9H7/shortName' --content-json --request PATCH --data "{\"shortName\": \"D10AHbxYVir\"}"</v>
      </c>
    </row>
    <row r="743" spans="1:10" x14ac:dyDescent="0.2">
      <c r="A743" t="s">
        <v>1205</v>
      </c>
      <c r="B743" t="s">
        <v>5813</v>
      </c>
      <c r="C743" t="s">
        <v>5814</v>
      </c>
      <c r="D743" s="3" t="b">
        <f>NOT(ISNA(VLOOKUP(A743,des!B:B,1,FALSE)))</f>
        <v>1</v>
      </c>
      <c r="E743" s="3" t="str">
        <f>IF(D743,VLOOKUP(A743,des!B:Q,11,FALSE),"")</f>
        <v>Age (&lt;15,15+-uk, 2) and Results</v>
      </c>
      <c r="F743" s="3" t="b">
        <f t="shared" si="44"/>
        <v>1</v>
      </c>
      <c r="G743" s="3" t="str">
        <f t="shared" si="45"/>
        <v>dhis_api --api-version=27 --api-request='dataElements/EiGkC7XCO82/name' --content-json --request PATCH --data "{\"name\": \"Age (&lt;15,15+-uk, 2) and Results\"}"</v>
      </c>
      <c r="H743" s="3" t="str">
        <f>IF(D743,VLOOKUP(A743,des!B:Q,12,FALSE),"")</f>
        <v>D10AHbxYVir</v>
      </c>
      <c r="I743" s="3" t="b">
        <f t="shared" si="46"/>
        <v>1</v>
      </c>
      <c r="J743" s="3" t="str">
        <f t="shared" si="47"/>
        <v>dhis_api --api-version=27 --api-request='dataElements/EiGkC7XCO82/shortName' --content-json --request PATCH --data "{\"shortName\": \"D10AHbxYVir\"}"</v>
      </c>
    </row>
    <row r="744" spans="1:10" x14ac:dyDescent="0.2">
      <c r="A744" t="s">
        <v>5815</v>
      </c>
      <c r="B744" t="s">
        <v>5816</v>
      </c>
      <c r="C744" t="s">
        <v>5817</v>
      </c>
      <c r="D744" s="3" t="b">
        <f>NOT(ISNA(VLOOKUP(A744,des!B:B,1,FALSE)))</f>
        <v>0</v>
      </c>
      <c r="E744" s="3" t="str">
        <f>IF(D744,VLOOKUP(A744,des!B:Q,11,FALSE),"")</f>
        <v/>
      </c>
      <c r="F744" s="3" t="b">
        <f t="shared" si="44"/>
        <v>0</v>
      </c>
      <c r="G744" s="3" t="str">
        <f t="shared" si="45"/>
        <v/>
      </c>
      <c r="H744" s="3" t="str">
        <f>IF(D744,VLOOKUP(A744,des!B:Q,12,FALSE),"")</f>
        <v/>
      </c>
      <c r="I744" s="3" t="b">
        <f t="shared" si="46"/>
        <v>0</v>
      </c>
      <c r="J744" s="3" t="str">
        <f t="shared" si="47"/>
        <v/>
      </c>
    </row>
    <row r="745" spans="1:10" x14ac:dyDescent="0.2">
      <c r="A745" t="s">
        <v>5818</v>
      </c>
      <c r="B745" t="s">
        <v>5819</v>
      </c>
      <c r="C745" t="s">
        <v>5820</v>
      </c>
      <c r="D745" s="3" t="b">
        <f>NOT(ISNA(VLOOKUP(A745,des!B:B,1,FALSE)))</f>
        <v>0</v>
      </c>
      <c r="E745" s="3" t="str">
        <f>IF(D745,VLOOKUP(A745,des!B:Q,11,FALSE),"")</f>
        <v/>
      </c>
      <c r="F745" s="3" t="b">
        <f t="shared" si="44"/>
        <v>0</v>
      </c>
      <c r="G745" s="3" t="str">
        <f t="shared" si="45"/>
        <v/>
      </c>
      <c r="H745" s="3" t="str">
        <f>IF(D745,VLOOKUP(A745,des!B:Q,12,FALSE),"")</f>
        <v/>
      </c>
      <c r="I745" s="3" t="b">
        <f t="shared" si="46"/>
        <v>0</v>
      </c>
      <c r="J745" s="3" t="str">
        <f t="shared" si="47"/>
        <v/>
      </c>
    </row>
    <row r="746" spans="1:10" x14ac:dyDescent="0.2">
      <c r="A746" t="s">
        <v>5821</v>
      </c>
      <c r="B746" t="s">
        <v>5822</v>
      </c>
      <c r="C746" t="s">
        <v>5823</v>
      </c>
      <c r="D746" s="3" t="b">
        <f>NOT(ISNA(VLOOKUP(A746,des!B:B,1,FALSE)))</f>
        <v>0</v>
      </c>
      <c r="E746" s="3" t="str">
        <f>IF(D746,VLOOKUP(A746,des!B:Q,11,FALSE),"")</f>
        <v/>
      </c>
      <c r="F746" s="3" t="b">
        <f t="shared" si="44"/>
        <v>0</v>
      </c>
      <c r="G746" s="3" t="str">
        <f t="shared" si="45"/>
        <v/>
      </c>
      <c r="H746" s="3" t="str">
        <f>IF(D746,VLOOKUP(A746,des!B:Q,12,FALSE),"")</f>
        <v/>
      </c>
      <c r="I746" s="3" t="b">
        <f t="shared" si="46"/>
        <v>0</v>
      </c>
      <c r="J746" s="3" t="str">
        <f t="shared" si="47"/>
        <v/>
      </c>
    </row>
    <row r="747" spans="1:10" x14ac:dyDescent="0.2">
      <c r="A747" t="s">
        <v>5824</v>
      </c>
      <c r="B747" t="s">
        <v>5825</v>
      </c>
      <c r="C747" t="s">
        <v>5826</v>
      </c>
      <c r="D747" s="3" t="b">
        <f>NOT(ISNA(VLOOKUP(A747,des!B:B,1,FALSE)))</f>
        <v>0</v>
      </c>
      <c r="E747" s="3" t="str">
        <f>IF(D747,VLOOKUP(A747,des!B:Q,11,FALSE),"")</f>
        <v/>
      </c>
      <c r="F747" s="3" t="b">
        <f t="shared" si="44"/>
        <v>0</v>
      </c>
      <c r="G747" s="3" t="str">
        <f t="shared" si="45"/>
        <v/>
      </c>
      <c r="H747" s="3" t="str">
        <f>IF(D747,VLOOKUP(A747,des!B:Q,12,FALSE),"")</f>
        <v/>
      </c>
      <c r="I747" s="3" t="b">
        <f t="shared" si="46"/>
        <v>0</v>
      </c>
      <c r="J747" s="3" t="str">
        <f t="shared" si="47"/>
        <v/>
      </c>
    </row>
    <row r="748" spans="1:10" x14ac:dyDescent="0.2">
      <c r="A748" t="s">
        <v>5827</v>
      </c>
      <c r="B748" t="s">
        <v>5828</v>
      </c>
      <c r="C748" t="s">
        <v>5829</v>
      </c>
      <c r="D748" s="3" t="b">
        <f>NOT(ISNA(VLOOKUP(A748,des!B:B,1,FALSE)))</f>
        <v>0</v>
      </c>
      <c r="E748" s="3" t="str">
        <f>IF(D748,VLOOKUP(A748,des!B:Q,11,FALSE),"")</f>
        <v/>
      </c>
      <c r="F748" s="3" t="b">
        <f t="shared" si="44"/>
        <v>0</v>
      </c>
      <c r="G748" s="3" t="str">
        <f t="shared" si="45"/>
        <v/>
      </c>
      <c r="H748" s="3" t="str">
        <f>IF(D748,VLOOKUP(A748,des!B:Q,12,FALSE),"")</f>
        <v/>
      </c>
      <c r="I748" s="3" t="b">
        <f t="shared" si="46"/>
        <v>0</v>
      </c>
      <c r="J748" s="3" t="str">
        <f t="shared" si="47"/>
        <v/>
      </c>
    </row>
    <row r="749" spans="1:10" x14ac:dyDescent="0.2">
      <c r="A749" t="s">
        <v>5830</v>
      </c>
      <c r="B749" t="s">
        <v>5831</v>
      </c>
      <c r="C749" t="s">
        <v>5832</v>
      </c>
      <c r="D749" s="3" t="b">
        <f>NOT(ISNA(VLOOKUP(A749,des!B:B,1,FALSE)))</f>
        <v>0</v>
      </c>
      <c r="E749" s="3" t="str">
        <f>IF(D749,VLOOKUP(A749,des!B:Q,11,FALSE),"")</f>
        <v/>
      </c>
      <c r="F749" s="3" t="b">
        <f t="shared" si="44"/>
        <v>0</v>
      </c>
      <c r="G749" s="3" t="str">
        <f t="shared" si="45"/>
        <v/>
      </c>
      <c r="H749" s="3" t="str">
        <f>IF(D749,VLOOKUP(A749,des!B:Q,12,FALSE),"")</f>
        <v/>
      </c>
      <c r="I749" s="3" t="b">
        <f t="shared" si="46"/>
        <v>0</v>
      </c>
      <c r="J749" s="3" t="str">
        <f t="shared" si="47"/>
        <v/>
      </c>
    </row>
    <row r="750" spans="1:10" x14ac:dyDescent="0.2">
      <c r="A750" t="s">
        <v>5833</v>
      </c>
      <c r="B750" t="s">
        <v>5834</v>
      </c>
      <c r="C750" t="s">
        <v>5835</v>
      </c>
      <c r="D750" s="3" t="b">
        <f>NOT(ISNA(VLOOKUP(A750,des!B:B,1,FALSE)))</f>
        <v>0</v>
      </c>
      <c r="E750" s="3" t="str">
        <f>IF(D750,VLOOKUP(A750,des!B:Q,11,FALSE),"")</f>
        <v/>
      </c>
      <c r="F750" s="3" t="b">
        <f t="shared" si="44"/>
        <v>0</v>
      </c>
      <c r="G750" s="3" t="str">
        <f t="shared" si="45"/>
        <v/>
      </c>
      <c r="H750" s="3" t="str">
        <f>IF(D750,VLOOKUP(A750,des!B:Q,12,FALSE),"")</f>
        <v/>
      </c>
      <c r="I750" s="3" t="b">
        <f t="shared" si="46"/>
        <v>0</v>
      </c>
      <c r="J750" s="3" t="str">
        <f t="shared" si="47"/>
        <v/>
      </c>
    </row>
    <row r="751" spans="1:10" x14ac:dyDescent="0.2">
      <c r="A751" t="s">
        <v>5836</v>
      </c>
      <c r="B751" t="s">
        <v>5837</v>
      </c>
      <c r="C751" t="s">
        <v>5838</v>
      </c>
      <c r="D751" s="3" t="b">
        <f>NOT(ISNA(VLOOKUP(A751,des!B:B,1,FALSE)))</f>
        <v>0</v>
      </c>
      <c r="E751" s="3" t="str">
        <f>IF(D751,VLOOKUP(A751,des!B:Q,11,FALSE),"")</f>
        <v/>
      </c>
      <c r="F751" s="3" t="b">
        <f t="shared" si="44"/>
        <v>0</v>
      </c>
      <c r="G751" s="3" t="str">
        <f t="shared" si="45"/>
        <v/>
      </c>
      <c r="H751" s="3" t="str">
        <f>IF(D751,VLOOKUP(A751,des!B:Q,12,FALSE),"")</f>
        <v/>
      </c>
      <c r="I751" s="3" t="b">
        <f t="shared" si="46"/>
        <v>0</v>
      </c>
      <c r="J751" s="3" t="str">
        <f t="shared" si="47"/>
        <v/>
      </c>
    </row>
    <row r="752" spans="1:10" x14ac:dyDescent="0.2">
      <c r="A752" t="s">
        <v>5839</v>
      </c>
      <c r="B752" t="s">
        <v>5840</v>
      </c>
      <c r="C752" t="s">
        <v>5841</v>
      </c>
      <c r="D752" s="3" t="b">
        <f>NOT(ISNA(VLOOKUP(A752,des!B:B,1,FALSE)))</f>
        <v>0</v>
      </c>
      <c r="E752" s="3" t="str">
        <f>IF(D752,VLOOKUP(A752,des!B:Q,11,FALSE),"")</f>
        <v/>
      </c>
      <c r="F752" s="3" t="b">
        <f t="shared" si="44"/>
        <v>0</v>
      </c>
      <c r="G752" s="3" t="str">
        <f t="shared" si="45"/>
        <v/>
      </c>
      <c r="H752" s="3" t="str">
        <f>IF(D752,VLOOKUP(A752,des!B:Q,12,FALSE),"")</f>
        <v/>
      </c>
      <c r="I752" s="3" t="b">
        <f t="shared" si="46"/>
        <v>0</v>
      </c>
      <c r="J752" s="3" t="str">
        <f t="shared" si="47"/>
        <v/>
      </c>
    </row>
    <row r="753" spans="1:10" x14ac:dyDescent="0.2">
      <c r="A753" t="s">
        <v>5842</v>
      </c>
      <c r="B753" t="s">
        <v>5843</v>
      </c>
      <c r="C753" t="s">
        <v>5844</v>
      </c>
      <c r="D753" s="3" t="b">
        <f>NOT(ISNA(VLOOKUP(A753,des!B:B,1,FALSE)))</f>
        <v>0</v>
      </c>
      <c r="E753" s="3" t="str">
        <f>IF(D753,VLOOKUP(A753,des!B:Q,11,FALSE),"")</f>
        <v/>
      </c>
      <c r="F753" s="3" t="b">
        <f t="shared" si="44"/>
        <v>0</v>
      </c>
      <c r="G753" s="3" t="str">
        <f t="shared" si="45"/>
        <v/>
      </c>
      <c r="H753" s="3" t="str">
        <f>IF(D753,VLOOKUP(A753,des!B:Q,12,FALSE),"")</f>
        <v/>
      </c>
      <c r="I753" s="3" t="b">
        <f t="shared" si="46"/>
        <v>0</v>
      </c>
      <c r="J753" s="3" t="str">
        <f t="shared" si="47"/>
        <v/>
      </c>
    </row>
    <row r="754" spans="1:10" x14ac:dyDescent="0.2">
      <c r="A754" t="s">
        <v>5845</v>
      </c>
      <c r="B754" t="s">
        <v>5846</v>
      </c>
      <c r="C754" t="s">
        <v>5847</v>
      </c>
      <c r="D754" s="3" t="b">
        <f>NOT(ISNA(VLOOKUP(A754,des!B:B,1,FALSE)))</f>
        <v>0</v>
      </c>
      <c r="E754" s="3" t="str">
        <f>IF(D754,VLOOKUP(A754,des!B:Q,11,FALSE),"")</f>
        <v/>
      </c>
      <c r="F754" s="3" t="b">
        <f t="shared" si="44"/>
        <v>0</v>
      </c>
      <c r="G754" s="3" t="str">
        <f t="shared" si="45"/>
        <v/>
      </c>
      <c r="H754" s="3" t="str">
        <f>IF(D754,VLOOKUP(A754,des!B:Q,12,FALSE),"")</f>
        <v/>
      </c>
      <c r="I754" s="3" t="b">
        <f t="shared" si="46"/>
        <v>0</v>
      </c>
      <c r="J754" s="3" t="str">
        <f t="shared" si="47"/>
        <v/>
      </c>
    </row>
    <row r="755" spans="1:10" x14ac:dyDescent="0.2">
      <c r="A755" t="s">
        <v>5848</v>
      </c>
      <c r="B755" t="s">
        <v>5849</v>
      </c>
      <c r="C755" t="s">
        <v>5850</v>
      </c>
      <c r="D755" s="3" t="b">
        <f>NOT(ISNA(VLOOKUP(A755,des!B:B,1,FALSE)))</f>
        <v>0</v>
      </c>
      <c r="E755" s="3" t="str">
        <f>IF(D755,VLOOKUP(A755,des!B:Q,11,FALSE),"")</f>
        <v/>
      </c>
      <c r="F755" s="3" t="b">
        <f t="shared" si="44"/>
        <v>0</v>
      </c>
      <c r="G755" s="3" t="str">
        <f t="shared" si="45"/>
        <v/>
      </c>
      <c r="H755" s="3" t="str">
        <f>IF(D755,VLOOKUP(A755,des!B:Q,12,FALSE),"")</f>
        <v/>
      </c>
      <c r="I755" s="3" t="b">
        <f t="shared" si="46"/>
        <v>0</v>
      </c>
      <c r="J755" s="3" t="str">
        <f t="shared" si="47"/>
        <v/>
      </c>
    </row>
    <row r="756" spans="1:10" x14ac:dyDescent="0.2">
      <c r="A756" t="s">
        <v>5851</v>
      </c>
      <c r="B756" t="s">
        <v>5852</v>
      </c>
      <c r="C756" t="s">
        <v>5853</v>
      </c>
      <c r="D756" s="3" t="b">
        <f>NOT(ISNA(VLOOKUP(A756,des!B:B,1,FALSE)))</f>
        <v>0</v>
      </c>
      <c r="E756" s="3" t="str">
        <f>IF(D756,VLOOKUP(A756,des!B:Q,11,FALSE),"")</f>
        <v/>
      </c>
      <c r="F756" s="3" t="b">
        <f t="shared" si="44"/>
        <v>0</v>
      </c>
      <c r="G756" s="3" t="str">
        <f t="shared" si="45"/>
        <v/>
      </c>
      <c r="H756" s="3" t="str">
        <f>IF(D756,VLOOKUP(A756,des!B:Q,12,FALSE),"")</f>
        <v/>
      </c>
      <c r="I756" s="3" t="b">
        <f t="shared" si="46"/>
        <v>0</v>
      </c>
      <c r="J756" s="3" t="str">
        <f t="shared" si="47"/>
        <v/>
      </c>
    </row>
    <row r="757" spans="1:10" x14ac:dyDescent="0.2">
      <c r="A757" t="s">
        <v>5854</v>
      </c>
      <c r="B757" t="s">
        <v>5855</v>
      </c>
      <c r="C757" t="s">
        <v>5856</v>
      </c>
      <c r="D757" s="3" t="b">
        <f>NOT(ISNA(VLOOKUP(A757,des!B:B,1,FALSE)))</f>
        <v>0</v>
      </c>
      <c r="E757" s="3" t="str">
        <f>IF(D757,VLOOKUP(A757,des!B:Q,11,FALSE),"")</f>
        <v/>
      </c>
      <c r="F757" s="3" t="b">
        <f t="shared" si="44"/>
        <v>0</v>
      </c>
      <c r="G757" s="3" t="str">
        <f t="shared" si="45"/>
        <v/>
      </c>
      <c r="H757" s="3" t="str">
        <f>IF(D757,VLOOKUP(A757,des!B:Q,12,FALSE),"")</f>
        <v/>
      </c>
      <c r="I757" s="3" t="b">
        <f t="shared" si="46"/>
        <v>0</v>
      </c>
      <c r="J757" s="3" t="str">
        <f t="shared" si="47"/>
        <v/>
      </c>
    </row>
    <row r="758" spans="1:10" x14ac:dyDescent="0.2">
      <c r="A758" t="s">
        <v>5857</v>
      </c>
      <c r="B758" t="s">
        <v>5858</v>
      </c>
      <c r="C758" t="s">
        <v>5859</v>
      </c>
      <c r="D758" s="3" t="b">
        <f>NOT(ISNA(VLOOKUP(A758,des!B:B,1,FALSE)))</f>
        <v>0</v>
      </c>
      <c r="E758" s="3" t="str">
        <f>IF(D758,VLOOKUP(A758,des!B:Q,11,FALSE),"")</f>
        <v/>
      </c>
      <c r="F758" s="3" t="b">
        <f t="shared" si="44"/>
        <v>0</v>
      </c>
      <c r="G758" s="3" t="str">
        <f t="shared" si="45"/>
        <v/>
      </c>
      <c r="H758" s="3" t="str">
        <f>IF(D758,VLOOKUP(A758,des!B:Q,12,FALSE),"")</f>
        <v/>
      </c>
      <c r="I758" s="3" t="b">
        <f t="shared" si="46"/>
        <v>0</v>
      </c>
      <c r="J758" s="3" t="str">
        <f t="shared" si="47"/>
        <v/>
      </c>
    </row>
    <row r="759" spans="1:10" x14ac:dyDescent="0.2">
      <c r="A759" t="s">
        <v>5860</v>
      </c>
      <c r="B759" t="s">
        <v>5861</v>
      </c>
      <c r="C759" t="s">
        <v>5862</v>
      </c>
      <c r="D759" s="3" t="b">
        <f>NOT(ISNA(VLOOKUP(A759,des!B:B,1,FALSE)))</f>
        <v>0</v>
      </c>
      <c r="E759" s="3" t="str">
        <f>IF(D759,VLOOKUP(A759,des!B:Q,11,FALSE),"")</f>
        <v/>
      </c>
      <c r="F759" s="3" t="b">
        <f t="shared" si="44"/>
        <v>0</v>
      </c>
      <c r="G759" s="3" t="str">
        <f t="shared" si="45"/>
        <v/>
      </c>
      <c r="H759" s="3" t="str">
        <f>IF(D759,VLOOKUP(A759,des!B:Q,12,FALSE),"")</f>
        <v/>
      </c>
      <c r="I759" s="3" t="b">
        <f t="shared" si="46"/>
        <v>0</v>
      </c>
      <c r="J759" s="3" t="str">
        <f t="shared" si="47"/>
        <v/>
      </c>
    </row>
    <row r="760" spans="1:10" x14ac:dyDescent="0.2">
      <c r="A760" t="s">
        <v>5863</v>
      </c>
      <c r="B760" t="s">
        <v>5864</v>
      </c>
      <c r="C760" t="s">
        <v>5865</v>
      </c>
      <c r="D760" s="3" t="b">
        <f>NOT(ISNA(VLOOKUP(A760,des!B:B,1,FALSE)))</f>
        <v>0</v>
      </c>
      <c r="E760" s="3" t="str">
        <f>IF(D760,VLOOKUP(A760,des!B:Q,11,FALSE),"")</f>
        <v/>
      </c>
      <c r="F760" s="3" t="b">
        <f t="shared" si="44"/>
        <v>0</v>
      </c>
      <c r="G760" s="3" t="str">
        <f t="shared" si="45"/>
        <v/>
      </c>
      <c r="H760" s="3" t="str">
        <f>IF(D760,VLOOKUP(A760,des!B:Q,12,FALSE),"")</f>
        <v/>
      </c>
      <c r="I760" s="3" t="b">
        <f t="shared" si="46"/>
        <v>0</v>
      </c>
      <c r="J760" s="3" t="str">
        <f t="shared" si="47"/>
        <v/>
      </c>
    </row>
    <row r="761" spans="1:10" x14ac:dyDescent="0.2">
      <c r="A761" t="s">
        <v>5866</v>
      </c>
      <c r="B761" t="s">
        <v>5867</v>
      </c>
      <c r="C761" t="s">
        <v>5868</v>
      </c>
      <c r="D761" s="3" t="b">
        <f>NOT(ISNA(VLOOKUP(A761,des!B:B,1,FALSE)))</f>
        <v>0</v>
      </c>
      <c r="E761" s="3" t="str">
        <f>IF(D761,VLOOKUP(A761,des!B:Q,11,FALSE),"")</f>
        <v/>
      </c>
      <c r="F761" s="3" t="b">
        <f t="shared" si="44"/>
        <v>0</v>
      </c>
      <c r="G761" s="3" t="str">
        <f t="shared" si="45"/>
        <v/>
      </c>
      <c r="H761" s="3" t="str">
        <f>IF(D761,VLOOKUP(A761,des!B:Q,12,FALSE),"")</f>
        <v/>
      </c>
      <c r="I761" s="3" t="b">
        <f t="shared" si="46"/>
        <v>0</v>
      </c>
      <c r="J761" s="3" t="str">
        <f t="shared" si="47"/>
        <v/>
      </c>
    </row>
    <row r="762" spans="1:10" x14ac:dyDescent="0.2">
      <c r="A762" t="s">
        <v>5869</v>
      </c>
      <c r="B762" t="s">
        <v>5870</v>
      </c>
      <c r="C762" t="s">
        <v>5871</v>
      </c>
      <c r="D762" s="3" t="b">
        <f>NOT(ISNA(VLOOKUP(A762,des!B:B,1,FALSE)))</f>
        <v>0</v>
      </c>
      <c r="E762" s="3" t="str">
        <f>IF(D762,VLOOKUP(A762,des!B:Q,11,FALSE),"")</f>
        <v/>
      </c>
      <c r="F762" s="3" t="b">
        <f t="shared" si="44"/>
        <v>0</v>
      </c>
      <c r="G762" s="3" t="str">
        <f t="shared" si="45"/>
        <v/>
      </c>
      <c r="H762" s="3" t="str">
        <f>IF(D762,VLOOKUP(A762,des!B:Q,12,FALSE),"")</f>
        <v/>
      </c>
      <c r="I762" s="3" t="b">
        <f t="shared" si="46"/>
        <v>0</v>
      </c>
      <c r="J762" s="3" t="str">
        <f t="shared" si="47"/>
        <v/>
      </c>
    </row>
    <row r="763" spans="1:10" x14ac:dyDescent="0.2">
      <c r="A763" t="s">
        <v>5872</v>
      </c>
      <c r="B763" t="s">
        <v>5873</v>
      </c>
      <c r="C763" t="s">
        <v>5874</v>
      </c>
      <c r="D763" s="3" t="b">
        <f>NOT(ISNA(VLOOKUP(A763,des!B:B,1,FALSE)))</f>
        <v>0</v>
      </c>
      <c r="E763" s="3" t="str">
        <f>IF(D763,VLOOKUP(A763,des!B:Q,11,FALSE),"")</f>
        <v/>
      </c>
      <c r="F763" s="3" t="b">
        <f t="shared" si="44"/>
        <v>0</v>
      </c>
      <c r="G763" s="3" t="str">
        <f t="shared" si="45"/>
        <v/>
      </c>
      <c r="H763" s="3" t="str">
        <f>IF(D763,VLOOKUP(A763,des!B:Q,12,FALSE),"")</f>
        <v/>
      </c>
      <c r="I763" s="3" t="b">
        <f t="shared" si="46"/>
        <v>0</v>
      </c>
      <c r="J763" s="3" t="str">
        <f t="shared" si="47"/>
        <v/>
      </c>
    </row>
    <row r="764" spans="1:10" x14ac:dyDescent="0.2">
      <c r="A764" t="s">
        <v>5875</v>
      </c>
      <c r="B764" t="s">
        <v>5876</v>
      </c>
      <c r="C764" t="s">
        <v>5877</v>
      </c>
      <c r="D764" s="3" t="b">
        <f>NOT(ISNA(VLOOKUP(A764,des!B:B,1,FALSE)))</f>
        <v>0</v>
      </c>
      <c r="E764" s="3" t="str">
        <f>IF(D764,VLOOKUP(A764,des!B:Q,11,FALSE),"")</f>
        <v/>
      </c>
      <c r="F764" s="3" t="b">
        <f t="shared" si="44"/>
        <v>0</v>
      </c>
      <c r="G764" s="3" t="str">
        <f t="shared" si="45"/>
        <v/>
      </c>
      <c r="H764" s="3" t="str">
        <f>IF(D764,VLOOKUP(A764,des!B:Q,12,FALSE),"")</f>
        <v/>
      </c>
      <c r="I764" s="3" t="b">
        <f t="shared" si="46"/>
        <v>0</v>
      </c>
      <c r="J764" s="3" t="str">
        <f t="shared" si="47"/>
        <v/>
      </c>
    </row>
    <row r="765" spans="1:10" x14ac:dyDescent="0.2">
      <c r="A765" t="s">
        <v>5878</v>
      </c>
      <c r="B765" t="s">
        <v>5879</v>
      </c>
      <c r="C765" t="s">
        <v>5880</v>
      </c>
      <c r="D765" s="3" t="b">
        <f>NOT(ISNA(VLOOKUP(A765,des!B:B,1,FALSE)))</f>
        <v>0</v>
      </c>
      <c r="E765" s="3" t="str">
        <f>IF(D765,VLOOKUP(A765,des!B:Q,11,FALSE),"")</f>
        <v/>
      </c>
      <c r="F765" s="3" t="b">
        <f t="shared" si="44"/>
        <v>0</v>
      </c>
      <c r="G765" s="3" t="str">
        <f t="shared" si="45"/>
        <v/>
      </c>
      <c r="H765" s="3" t="str">
        <f>IF(D765,VLOOKUP(A765,des!B:Q,12,FALSE),"")</f>
        <v/>
      </c>
      <c r="I765" s="3" t="b">
        <f t="shared" si="46"/>
        <v>0</v>
      </c>
      <c r="J765" s="3" t="str">
        <f t="shared" si="47"/>
        <v/>
      </c>
    </row>
    <row r="766" spans="1:10" x14ac:dyDescent="0.2">
      <c r="A766" t="s">
        <v>5881</v>
      </c>
      <c r="B766" t="s">
        <v>5882</v>
      </c>
      <c r="C766" t="s">
        <v>5883</v>
      </c>
      <c r="D766" s="3" t="b">
        <f>NOT(ISNA(VLOOKUP(A766,des!B:B,1,FALSE)))</f>
        <v>0</v>
      </c>
      <c r="E766" s="3" t="str">
        <f>IF(D766,VLOOKUP(A766,des!B:Q,11,FALSE),"")</f>
        <v/>
      </c>
      <c r="F766" s="3" t="b">
        <f t="shared" si="44"/>
        <v>0</v>
      </c>
      <c r="G766" s="3" t="str">
        <f t="shared" si="45"/>
        <v/>
      </c>
      <c r="H766" s="3" t="str">
        <f>IF(D766,VLOOKUP(A766,des!B:Q,12,FALSE),"")</f>
        <v/>
      </c>
      <c r="I766" s="3" t="b">
        <f t="shared" si="46"/>
        <v>0</v>
      </c>
      <c r="J766" s="3" t="str">
        <f t="shared" si="47"/>
        <v/>
      </c>
    </row>
    <row r="767" spans="1:10" x14ac:dyDescent="0.2">
      <c r="A767" t="s">
        <v>5884</v>
      </c>
      <c r="B767" t="s">
        <v>5885</v>
      </c>
      <c r="C767" t="s">
        <v>5886</v>
      </c>
      <c r="D767" s="3" t="b">
        <f>NOT(ISNA(VLOOKUP(A767,des!B:B,1,FALSE)))</f>
        <v>0</v>
      </c>
      <c r="E767" s="3" t="str">
        <f>IF(D767,VLOOKUP(A767,des!B:Q,11,FALSE),"")</f>
        <v/>
      </c>
      <c r="F767" s="3" t="b">
        <f t="shared" si="44"/>
        <v>0</v>
      </c>
      <c r="G767" s="3" t="str">
        <f t="shared" si="45"/>
        <v/>
      </c>
      <c r="H767" s="3" t="str">
        <f>IF(D767,VLOOKUP(A767,des!B:Q,12,FALSE),"")</f>
        <v/>
      </c>
      <c r="I767" s="3" t="b">
        <f t="shared" si="46"/>
        <v>0</v>
      </c>
      <c r="J767" s="3" t="str">
        <f t="shared" si="47"/>
        <v/>
      </c>
    </row>
    <row r="768" spans="1:10" x14ac:dyDescent="0.2">
      <c r="A768" t="s">
        <v>5887</v>
      </c>
      <c r="B768" t="s">
        <v>5888</v>
      </c>
      <c r="C768" t="s">
        <v>5889</v>
      </c>
      <c r="D768" s="3" t="b">
        <f>NOT(ISNA(VLOOKUP(A768,des!B:B,1,FALSE)))</f>
        <v>0</v>
      </c>
      <c r="E768" s="3" t="str">
        <f>IF(D768,VLOOKUP(A768,des!B:Q,11,FALSE),"")</f>
        <v/>
      </c>
      <c r="F768" s="3" t="b">
        <f t="shared" si="44"/>
        <v>0</v>
      </c>
      <c r="G768" s="3" t="str">
        <f t="shared" si="45"/>
        <v/>
      </c>
      <c r="H768" s="3" t="str">
        <f>IF(D768,VLOOKUP(A768,des!B:Q,12,FALSE),"")</f>
        <v/>
      </c>
      <c r="I768" s="3" t="b">
        <f t="shared" si="46"/>
        <v>0</v>
      </c>
      <c r="J768" s="3" t="str">
        <f t="shared" si="47"/>
        <v/>
      </c>
    </row>
    <row r="769" spans="1:10" x14ac:dyDescent="0.2">
      <c r="A769" t="s">
        <v>5890</v>
      </c>
      <c r="B769" t="s">
        <v>5891</v>
      </c>
      <c r="C769" t="s">
        <v>5892</v>
      </c>
      <c r="D769" s="3" t="b">
        <f>NOT(ISNA(VLOOKUP(A769,des!B:B,1,FALSE)))</f>
        <v>0</v>
      </c>
      <c r="E769" s="3" t="str">
        <f>IF(D769,VLOOKUP(A769,des!B:Q,11,FALSE),"")</f>
        <v/>
      </c>
      <c r="F769" s="3" t="b">
        <f t="shared" si="44"/>
        <v>0</v>
      </c>
      <c r="G769" s="3" t="str">
        <f t="shared" si="45"/>
        <v/>
      </c>
      <c r="H769" s="3" t="str">
        <f>IF(D769,VLOOKUP(A769,des!B:Q,12,FALSE),"")</f>
        <v/>
      </c>
      <c r="I769" s="3" t="b">
        <f t="shared" si="46"/>
        <v>0</v>
      </c>
      <c r="J769" s="3" t="str">
        <f t="shared" si="47"/>
        <v/>
      </c>
    </row>
    <row r="770" spans="1:10" x14ac:dyDescent="0.2">
      <c r="A770" t="s">
        <v>5893</v>
      </c>
      <c r="B770" t="s">
        <v>5894</v>
      </c>
      <c r="C770" t="s">
        <v>5895</v>
      </c>
      <c r="D770" s="3" t="b">
        <f>NOT(ISNA(VLOOKUP(A770,des!B:B,1,FALSE)))</f>
        <v>0</v>
      </c>
      <c r="E770" s="3" t="str">
        <f>IF(D770,VLOOKUP(A770,des!B:Q,11,FALSE),"")</f>
        <v/>
      </c>
      <c r="F770" s="3" t="b">
        <f t="shared" si="44"/>
        <v>0</v>
      </c>
      <c r="G770" s="3" t="str">
        <f t="shared" si="45"/>
        <v/>
      </c>
      <c r="H770" s="3" t="str">
        <f>IF(D770,VLOOKUP(A770,des!B:Q,12,FALSE),"")</f>
        <v/>
      </c>
      <c r="I770" s="3" t="b">
        <f t="shared" si="46"/>
        <v>0</v>
      </c>
      <c r="J770" s="3" t="str">
        <f t="shared" si="47"/>
        <v/>
      </c>
    </row>
    <row r="771" spans="1:10" x14ac:dyDescent="0.2">
      <c r="A771" t="s">
        <v>5896</v>
      </c>
      <c r="B771" t="s">
        <v>5897</v>
      </c>
      <c r="C771" t="s">
        <v>5898</v>
      </c>
      <c r="D771" s="3" t="b">
        <f>NOT(ISNA(VLOOKUP(A771,des!B:B,1,FALSE)))</f>
        <v>0</v>
      </c>
      <c r="E771" s="3" t="str">
        <f>IF(D771,VLOOKUP(A771,des!B:Q,11,FALSE),"")</f>
        <v/>
      </c>
      <c r="F771" s="3" t="b">
        <f t="shared" si="44"/>
        <v>0</v>
      </c>
      <c r="G771" s="3" t="str">
        <f t="shared" si="45"/>
        <v/>
      </c>
      <c r="H771" s="3" t="str">
        <f>IF(D771,VLOOKUP(A771,des!B:Q,12,FALSE),"")</f>
        <v/>
      </c>
      <c r="I771" s="3" t="b">
        <f t="shared" si="46"/>
        <v>0</v>
      </c>
      <c r="J771" s="3" t="str">
        <f t="shared" si="47"/>
        <v/>
      </c>
    </row>
    <row r="772" spans="1:10" x14ac:dyDescent="0.2">
      <c r="A772" t="s">
        <v>5899</v>
      </c>
      <c r="B772" t="s">
        <v>5900</v>
      </c>
      <c r="C772" t="s">
        <v>5901</v>
      </c>
      <c r="D772" s="3" t="b">
        <f>NOT(ISNA(VLOOKUP(A772,des!B:B,1,FALSE)))</f>
        <v>0</v>
      </c>
      <c r="E772" s="3" t="str">
        <f>IF(D772,VLOOKUP(A772,des!B:Q,11,FALSE),"")</f>
        <v/>
      </c>
      <c r="F772" s="3" t="b">
        <f t="shared" si="44"/>
        <v>0</v>
      </c>
      <c r="G772" s="3" t="str">
        <f t="shared" si="45"/>
        <v/>
      </c>
      <c r="H772" s="3" t="str">
        <f>IF(D772,VLOOKUP(A772,des!B:Q,12,FALSE),"")</f>
        <v/>
      </c>
      <c r="I772" s="3" t="b">
        <f t="shared" si="46"/>
        <v>0</v>
      </c>
      <c r="J772" s="3" t="str">
        <f t="shared" si="47"/>
        <v/>
      </c>
    </row>
    <row r="773" spans="1:10" x14ac:dyDescent="0.2">
      <c r="A773" t="s">
        <v>5902</v>
      </c>
      <c r="B773" t="s">
        <v>5903</v>
      </c>
      <c r="C773" t="s">
        <v>5904</v>
      </c>
      <c r="D773" s="3" t="b">
        <f>NOT(ISNA(VLOOKUP(A773,des!B:B,1,FALSE)))</f>
        <v>0</v>
      </c>
      <c r="E773" s="3" t="str">
        <f>IF(D773,VLOOKUP(A773,des!B:Q,11,FALSE),"")</f>
        <v/>
      </c>
      <c r="F773" s="3" t="b">
        <f t="shared" ref="F773:F836" si="48">IF(D773,IF(E773&lt;&gt;B773,TRUE,FALSE),FALSE)</f>
        <v>0</v>
      </c>
      <c r="G773" s="3" t="str">
        <f t="shared" si="45"/>
        <v/>
      </c>
      <c r="H773" s="3" t="str">
        <f>IF(D773,VLOOKUP(A773,des!B:Q,12,FALSE),"")</f>
        <v/>
      </c>
      <c r="I773" s="3" t="b">
        <f t="shared" si="46"/>
        <v>0</v>
      </c>
      <c r="J773" s="3" t="str">
        <f t="shared" si="47"/>
        <v/>
      </c>
    </row>
    <row r="774" spans="1:10" x14ac:dyDescent="0.2">
      <c r="A774" t="s">
        <v>1206</v>
      </c>
      <c r="B774" t="s">
        <v>5905</v>
      </c>
      <c r="C774" t="s">
        <v>5906</v>
      </c>
      <c r="D774" s="3" t="b">
        <f>NOT(ISNA(VLOOKUP(A774,des!B:B,1,FALSE)))</f>
        <v>1</v>
      </c>
      <c r="E774" s="3" t="str">
        <f>IF(D774,VLOOKUP(A774,des!B:Q,11,FALSE),"")</f>
        <v>Age (10-50+, 5) and Sex</v>
      </c>
      <c r="F774" s="3" t="b">
        <f t="shared" si="48"/>
        <v>1</v>
      </c>
      <c r="G774" s="3" t="str">
        <f t="shared" ref="G774:G837" si="49">IF(F774,CONCATENATE($A$1,A774,$B$1,E774,$C$1),"")</f>
        <v>dhis_api --api-version=27 --api-request='dataElements/qCI7HQ1Zpwe/name' --content-json --request PATCH --data "{\"name\": \"Age (10-50+, 5) and Sex\"}"</v>
      </c>
      <c r="H774" s="3" t="str">
        <f>IF(D774,VLOOKUP(A774,des!B:Q,12,FALSE),"")</f>
        <v>QfonQegy3JH</v>
      </c>
      <c r="I774" s="3" t="b">
        <f t="shared" ref="I774:I837" si="50">IF(D774,IF(H774&lt;&gt;C774,TRUE,FALSE),FALSE)</f>
        <v>1</v>
      </c>
      <c r="J774" s="3" t="str">
        <f t="shared" ref="J774:J837" si="51">IF(I774,CONCATENATE($A$2,A774,$B$2,H774,$C$2),"")</f>
        <v>dhis_api --api-version=27 --api-request='dataElements/qCI7HQ1Zpwe/shortName' --content-json --request PATCH --data "{\"shortName\": \"QfonQegy3JH\"}"</v>
      </c>
    </row>
    <row r="775" spans="1:10" x14ac:dyDescent="0.2">
      <c r="A775" t="s">
        <v>1207</v>
      </c>
      <c r="B775" t="s">
        <v>5907</v>
      </c>
      <c r="C775" t="s">
        <v>5908</v>
      </c>
      <c r="D775" s="3" t="b">
        <f>NOT(ISNA(VLOOKUP(A775,des!B:B,1,FALSE)))</f>
        <v>1</v>
      </c>
      <c r="E775" s="3" t="str">
        <f>IF(D775,VLOOKUP(A775,des!B:Q,11,FALSE),"")</f>
        <v>Age (10-50+, 5) and Sex</v>
      </c>
      <c r="F775" s="3" t="b">
        <f t="shared" si="48"/>
        <v>1</v>
      </c>
      <c r="G775" s="3" t="str">
        <f t="shared" si="49"/>
        <v>dhis_api --api-version=27 --api-request='dataElements/mySJaxJcFBo/name' --content-json --request PATCH --data "{\"name\": \"Age (10-50+, 5) and Sex\"}"</v>
      </c>
      <c r="H775" s="3" t="str">
        <f>IF(D775,VLOOKUP(A775,des!B:Q,12,FALSE),"")</f>
        <v>QfonQegy3JH</v>
      </c>
      <c r="I775" s="3" t="b">
        <f t="shared" si="50"/>
        <v>1</v>
      </c>
      <c r="J775" s="3" t="str">
        <f t="shared" si="51"/>
        <v>dhis_api --api-version=27 --api-request='dataElements/mySJaxJcFBo/shortName' --content-json --request PATCH --data "{\"shortName\": \"QfonQegy3JH\"}"</v>
      </c>
    </row>
    <row r="776" spans="1:10" x14ac:dyDescent="0.2">
      <c r="A776" t="s">
        <v>5909</v>
      </c>
      <c r="B776" t="s">
        <v>5910</v>
      </c>
      <c r="C776" t="s">
        <v>5911</v>
      </c>
      <c r="D776" s="3" t="b">
        <f>NOT(ISNA(VLOOKUP(A776,des!B:B,1,FALSE)))</f>
        <v>0</v>
      </c>
      <c r="E776" s="3" t="str">
        <f>IF(D776,VLOOKUP(A776,des!B:Q,11,FALSE),"")</f>
        <v/>
      </c>
      <c r="F776" s="3" t="b">
        <f t="shared" si="48"/>
        <v>0</v>
      </c>
      <c r="G776" s="3" t="str">
        <f t="shared" si="49"/>
        <v/>
      </c>
      <c r="H776" s="3" t="str">
        <f>IF(D776,VLOOKUP(A776,des!B:Q,12,FALSE),"")</f>
        <v/>
      </c>
      <c r="I776" s="3" t="b">
        <f t="shared" si="50"/>
        <v>0</v>
      </c>
      <c r="J776" s="3" t="str">
        <f t="shared" si="51"/>
        <v/>
      </c>
    </row>
    <row r="777" spans="1:10" x14ac:dyDescent="0.2">
      <c r="A777" t="s">
        <v>1208</v>
      </c>
      <c r="B777" t="s">
        <v>5912</v>
      </c>
      <c r="C777" t="s">
        <v>5913</v>
      </c>
      <c r="D777" s="3" t="b">
        <f>NOT(ISNA(VLOOKUP(A777,des!B:B,1,FALSE)))</f>
        <v>1</v>
      </c>
      <c r="E777" s="3" t="str">
        <f>IF(D777,VLOOKUP(A777,des!B:Q,11,FALSE),"")</f>
        <v>Age (&lt;1-9, 2)</v>
      </c>
      <c r="F777" s="3" t="b">
        <f t="shared" si="48"/>
        <v>1</v>
      </c>
      <c r="G777" s="3" t="str">
        <f t="shared" si="49"/>
        <v>dhis_api --api-version=27 --api-request='dataElements/hstIm3sOkuB/name' --content-json --request PATCH --data "{\"name\": \"Age (&lt;1-9, 2)\"}"</v>
      </c>
      <c r="H777" s="3" t="str">
        <f>IF(D777,VLOOKUP(A777,des!B:Q,12,FALSE),"")</f>
        <v>Iou3aFo3Qwx</v>
      </c>
      <c r="I777" s="3" t="b">
        <f t="shared" si="50"/>
        <v>1</v>
      </c>
      <c r="J777" s="3" t="str">
        <f t="shared" si="51"/>
        <v>dhis_api --api-version=27 --api-request='dataElements/hstIm3sOkuB/shortName' --content-json --request PATCH --data "{\"shortName\": \"Iou3aFo3Qwx\"}"</v>
      </c>
    </row>
    <row r="778" spans="1:10" x14ac:dyDescent="0.2">
      <c r="A778" t="s">
        <v>1209</v>
      </c>
      <c r="B778" t="s">
        <v>5914</v>
      </c>
      <c r="C778" t="s">
        <v>5915</v>
      </c>
      <c r="D778" s="3" t="b">
        <f>NOT(ISNA(VLOOKUP(A778,des!B:B,1,FALSE)))</f>
        <v>1</v>
      </c>
      <c r="E778" s="3" t="str">
        <f>IF(D778,VLOOKUP(A778,des!B:Q,11,FALSE),"")</f>
        <v>Age (&lt;1-9, 2)</v>
      </c>
      <c r="F778" s="3" t="b">
        <f t="shared" si="48"/>
        <v>1</v>
      </c>
      <c r="G778" s="3" t="str">
        <f t="shared" si="49"/>
        <v>dhis_api --api-version=27 --api-request='dataElements/YxNoNX1hHcf/name' --content-json --request PATCH --data "{\"name\": \"Age (&lt;1-9, 2)\"}"</v>
      </c>
      <c r="H778" s="3" t="str">
        <f>IF(D778,VLOOKUP(A778,des!B:Q,12,FALSE),"")</f>
        <v>Iou3aFo3Qwx</v>
      </c>
      <c r="I778" s="3" t="b">
        <f t="shared" si="50"/>
        <v>1</v>
      </c>
      <c r="J778" s="3" t="str">
        <f t="shared" si="51"/>
        <v>dhis_api --api-version=27 --api-request='dataElements/YxNoNX1hHcf/shortName' --content-json --request PATCH --data "{\"shortName\": \"Iou3aFo3Qwx\"}"</v>
      </c>
    </row>
    <row r="779" spans="1:10" x14ac:dyDescent="0.2">
      <c r="A779" t="s">
        <v>1210</v>
      </c>
      <c r="B779" t="s">
        <v>5916</v>
      </c>
      <c r="C779" t="s">
        <v>5917</v>
      </c>
      <c r="D779" s="3" t="b">
        <f>NOT(ISNA(VLOOKUP(A779,des!B:B,1,FALSE)))</f>
        <v>1</v>
      </c>
      <c r="E779" s="3" t="str">
        <f>IF(D779,VLOOKUP(A779,des!B:Q,11,FALSE),"")</f>
        <v>Age (&lt;15,15+) and Sex and Test Results</v>
      </c>
      <c r="F779" s="3" t="b">
        <f t="shared" si="48"/>
        <v>1</v>
      </c>
      <c r="G779" s="3" t="str">
        <f t="shared" si="49"/>
        <v>dhis_api --api-version=27 --api-request='dataElements/hlTe18YIl6q/name' --content-json --request PATCH --data "{\"name\": \"Age (&lt;15,15+) and Sex and Test Results\"}"</v>
      </c>
      <c r="H779" s="3" t="str">
        <f>IF(D779,VLOOKUP(A779,des!B:Q,12,FALSE),"")</f>
        <v>CoksSoiSZC2</v>
      </c>
      <c r="I779" s="3" t="b">
        <f t="shared" si="50"/>
        <v>1</v>
      </c>
      <c r="J779" s="3" t="str">
        <f t="shared" si="51"/>
        <v>dhis_api --api-version=27 --api-request='dataElements/hlTe18YIl6q/shortName' --content-json --request PATCH --data "{\"shortName\": \"CoksSoiSZC2\"}"</v>
      </c>
    </row>
    <row r="780" spans="1:10" x14ac:dyDescent="0.2">
      <c r="A780" t="s">
        <v>1211</v>
      </c>
      <c r="B780" t="s">
        <v>5918</v>
      </c>
      <c r="C780" t="s">
        <v>5919</v>
      </c>
      <c r="D780" s="3" t="b">
        <f>NOT(ISNA(VLOOKUP(A780,des!B:B,1,FALSE)))</f>
        <v>1</v>
      </c>
      <c r="E780" s="3" t="str">
        <f>IF(D780,VLOOKUP(A780,des!B:Q,11,FALSE),"")</f>
        <v>Age (&lt;15,15+) and Sex and Test Results</v>
      </c>
      <c r="F780" s="3" t="b">
        <f t="shared" si="48"/>
        <v>1</v>
      </c>
      <c r="G780" s="3" t="str">
        <f t="shared" si="49"/>
        <v>dhis_api --api-version=27 --api-request='dataElements/nLDYcTVnrnT/name' --content-json --request PATCH --data "{\"name\": \"Age (&lt;15,15+) and Sex and Test Results\"}"</v>
      </c>
      <c r="H780" s="3" t="str">
        <f>IF(D780,VLOOKUP(A780,des!B:Q,12,FALSE),"")</f>
        <v>CoksSoiSZC2</v>
      </c>
      <c r="I780" s="3" t="b">
        <f t="shared" si="50"/>
        <v>1</v>
      </c>
      <c r="J780" s="3" t="str">
        <f t="shared" si="51"/>
        <v>dhis_api --api-version=27 --api-request='dataElements/nLDYcTVnrnT/shortName' --content-json --request PATCH --data "{\"shortName\": \"CoksSoiSZC2\"}"</v>
      </c>
    </row>
    <row r="781" spans="1:10" x14ac:dyDescent="0.2">
      <c r="A781" t="s">
        <v>5920</v>
      </c>
      <c r="B781" t="s">
        <v>5921</v>
      </c>
      <c r="C781" t="s">
        <v>5922</v>
      </c>
      <c r="D781" s="3" t="b">
        <f>NOT(ISNA(VLOOKUP(A781,des!B:B,1,FALSE)))</f>
        <v>0</v>
      </c>
      <c r="E781" s="3" t="str">
        <f>IF(D781,VLOOKUP(A781,des!B:Q,11,FALSE),"")</f>
        <v/>
      </c>
      <c r="F781" s="3" t="b">
        <f t="shared" si="48"/>
        <v>0</v>
      </c>
      <c r="G781" s="3" t="str">
        <f t="shared" si="49"/>
        <v/>
      </c>
      <c r="H781" s="3" t="str">
        <f>IF(D781,VLOOKUP(A781,des!B:Q,12,FALSE),"")</f>
        <v/>
      </c>
      <c r="I781" s="3" t="b">
        <f t="shared" si="50"/>
        <v>0</v>
      </c>
      <c r="J781" s="3" t="str">
        <f t="shared" si="51"/>
        <v/>
      </c>
    </row>
    <row r="782" spans="1:10" x14ac:dyDescent="0.2">
      <c r="A782" t="s">
        <v>1212</v>
      </c>
      <c r="B782" t="s">
        <v>5923</v>
      </c>
      <c r="C782" t="s">
        <v>5924</v>
      </c>
      <c r="D782" s="3" t="b">
        <f>NOT(ISNA(VLOOKUP(A782,des!B:B,1,FALSE)))</f>
        <v>1</v>
      </c>
      <c r="E782" s="3" t="str">
        <f>IF(D782,VLOOKUP(A782,des!B:Q,11,FALSE),"")</f>
        <v>Age (0-50+,10) and Sex and Test Results</v>
      </c>
      <c r="F782" s="3" t="b">
        <f t="shared" si="48"/>
        <v>1</v>
      </c>
      <c r="G782" s="3" t="str">
        <f t="shared" si="49"/>
        <v>dhis_api --api-version=27 --api-request='dataElements/yNrVi7Y7b4x/name' --content-json --request PATCH --data "{\"name\": \"Age (0-50+,10) and Sex and Test Results\"}"</v>
      </c>
      <c r="H782" s="3" t="str">
        <f>IF(D782,VLOOKUP(A782,des!B:Q,12,FALSE),"")</f>
        <v>vyNq6g9cfMc</v>
      </c>
      <c r="I782" s="3" t="b">
        <f t="shared" si="50"/>
        <v>1</v>
      </c>
      <c r="J782" s="3" t="str">
        <f t="shared" si="51"/>
        <v>dhis_api --api-version=27 --api-request='dataElements/yNrVi7Y7b4x/shortName' --content-json --request PATCH --data "{\"shortName\": \"vyNq6g9cfMc\"}"</v>
      </c>
    </row>
    <row r="783" spans="1:10" x14ac:dyDescent="0.2">
      <c r="A783" t="s">
        <v>1213</v>
      </c>
      <c r="B783" t="s">
        <v>5925</v>
      </c>
      <c r="C783" t="s">
        <v>5926</v>
      </c>
      <c r="D783" s="3" t="b">
        <f>NOT(ISNA(VLOOKUP(A783,des!B:B,1,FALSE)))</f>
        <v>1</v>
      </c>
      <c r="E783" s="3" t="str">
        <f>IF(D783,VLOOKUP(A783,des!B:Q,11,FALSE),"")</f>
        <v>Age (0-50+,10) and Sex and Test Results</v>
      </c>
      <c r="F783" s="3" t="b">
        <f t="shared" si="48"/>
        <v>1</v>
      </c>
      <c r="G783" s="3" t="str">
        <f t="shared" si="49"/>
        <v>dhis_api --api-version=27 --api-request='dataElements/oOKsYnDuN4i/name' --content-json --request PATCH --data "{\"name\": \"Age (0-50+,10) and Sex and Test Results\"}"</v>
      </c>
      <c r="H783" s="3" t="str">
        <f>IF(D783,VLOOKUP(A783,des!B:Q,12,FALSE),"")</f>
        <v>vyNq6g9cfMc</v>
      </c>
      <c r="I783" s="3" t="b">
        <f t="shared" si="50"/>
        <v>1</v>
      </c>
      <c r="J783" s="3" t="str">
        <f t="shared" si="51"/>
        <v>dhis_api --api-version=27 --api-request='dataElements/oOKsYnDuN4i/shortName' --content-json --request PATCH --data "{\"shortName\": \"vyNq6g9cfMc\"}"</v>
      </c>
    </row>
    <row r="784" spans="1:10" x14ac:dyDescent="0.2">
      <c r="A784" t="s">
        <v>5927</v>
      </c>
      <c r="B784" t="s">
        <v>5928</v>
      </c>
      <c r="C784" t="s">
        <v>5929</v>
      </c>
      <c r="D784" s="3" t="b">
        <f>NOT(ISNA(VLOOKUP(A784,des!B:B,1,FALSE)))</f>
        <v>0</v>
      </c>
      <c r="E784" s="3" t="str">
        <f>IF(D784,VLOOKUP(A784,des!B:Q,11,FALSE),"")</f>
        <v/>
      </c>
      <c r="F784" s="3" t="b">
        <f t="shared" si="48"/>
        <v>0</v>
      </c>
      <c r="G784" s="3" t="str">
        <f t="shared" si="49"/>
        <v/>
      </c>
      <c r="H784" s="3" t="str">
        <f>IF(D784,VLOOKUP(A784,des!B:Q,12,FALSE),"")</f>
        <v/>
      </c>
      <c r="I784" s="3" t="b">
        <f t="shared" si="50"/>
        <v>0</v>
      </c>
      <c r="J784" s="3" t="str">
        <f t="shared" si="51"/>
        <v/>
      </c>
    </row>
    <row r="785" spans="1:10" x14ac:dyDescent="0.2">
      <c r="A785" t="s">
        <v>5930</v>
      </c>
      <c r="B785" t="s">
        <v>5931</v>
      </c>
      <c r="C785" t="s">
        <v>5932</v>
      </c>
      <c r="D785" s="3" t="b">
        <f>NOT(ISNA(VLOOKUP(A785,des!B:B,1,FALSE)))</f>
        <v>0</v>
      </c>
      <c r="E785" s="3" t="str">
        <f>IF(D785,VLOOKUP(A785,des!B:Q,11,FALSE),"")</f>
        <v/>
      </c>
      <c r="F785" s="3" t="b">
        <f t="shared" si="48"/>
        <v>0</v>
      </c>
      <c r="G785" s="3" t="str">
        <f t="shared" si="49"/>
        <v/>
      </c>
      <c r="H785" s="3" t="str">
        <f>IF(D785,VLOOKUP(A785,des!B:Q,12,FALSE),"")</f>
        <v/>
      </c>
      <c r="I785" s="3" t="b">
        <f t="shared" si="50"/>
        <v>0</v>
      </c>
      <c r="J785" s="3" t="str">
        <f t="shared" si="51"/>
        <v/>
      </c>
    </row>
    <row r="786" spans="1:10" x14ac:dyDescent="0.2">
      <c r="A786" t="s">
        <v>1214</v>
      </c>
      <c r="B786" t="s">
        <v>5933</v>
      </c>
      <c r="C786" t="s">
        <v>5934</v>
      </c>
      <c r="D786" s="3" t="b">
        <f>NOT(ISNA(VLOOKUP(A786,des!B:B,1,FALSE)))</f>
        <v>1</v>
      </c>
      <c r="E786" s="3" t="str">
        <f>IF(D786,VLOOKUP(A786,des!B:Q,11,FALSE),"")</f>
        <v>Age (&lt;15,15+) and Sex</v>
      </c>
      <c r="F786" s="3" t="b">
        <f t="shared" si="48"/>
        <v>1</v>
      </c>
      <c r="G786" s="3" t="str">
        <f t="shared" si="49"/>
        <v>dhis_api --api-version=27 --api-request='dataElements/VSq6YaSQnX3/name' --content-json --request PATCH --data "{\"name\": \"Age (&lt;15,15+) and Sex\"}"</v>
      </c>
      <c r="H786" s="3" t="str">
        <f>IF(D786,VLOOKUP(A786,des!B:Q,12,FALSE),"")</f>
        <v>k3grWTtJnvC</v>
      </c>
      <c r="I786" s="3" t="b">
        <f t="shared" si="50"/>
        <v>1</v>
      </c>
      <c r="J786" s="3" t="str">
        <f t="shared" si="51"/>
        <v>dhis_api --api-version=27 --api-request='dataElements/VSq6YaSQnX3/shortName' --content-json --request PATCH --data "{\"shortName\": \"k3grWTtJnvC\"}"</v>
      </c>
    </row>
    <row r="787" spans="1:10" x14ac:dyDescent="0.2">
      <c r="A787" t="s">
        <v>1215</v>
      </c>
      <c r="B787" t="s">
        <v>5935</v>
      </c>
      <c r="C787" t="s">
        <v>5936</v>
      </c>
      <c r="D787" s="3" t="b">
        <f>NOT(ISNA(VLOOKUP(A787,des!B:B,1,FALSE)))</f>
        <v>1</v>
      </c>
      <c r="E787" s="3" t="str">
        <f>IF(D787,VLOOKUP(A787,des!B:Q,11,FALSE),"")</f>
        <v>Age (&lt;15,15+) and Sex</v>
      </c>
      <c r="F787" s="3" t="b">
        <f t="shared" si="48"/>
        <v>1</v>
      </c>
      <c r="G787" s="3" t="str">
        <f t="shared" si="49"/>
        <v>dhis_api --api-version=27 --api-request='dataElements/EW9AWmg4Sp8/name' --content-json --request PATCH --data "{\"name\": \"Age (&lt;15,15+) and Sex\"}"</v>
      </c>
      <c r="H787" s="3" t="str">
        <f>IF(D787,VLOOKUP(A787,des!B:Q,12,FALSE),"")</f>
        <v>k3grWTtJnvC</v>
      </c>
      <c r="I787" s="3" t="b">
        <f t="shared" si="50"/>
        <v>1</v>
      </c>
      <c r="J787" s="3" t="str">
        <f t="shared" si="51"/>
        <v>dhis_api --api-version=27 --api-request='dataElements/EW9AWmg4Sp8/shortName' --content-json --request PATCH --data "{\"shortName\": \"k3grWTtJnvC\"}"</v>
      </c>
    </row>
    <row r="788" spans="1:10" x14ac:dyDescent="0.2">
      <c r="A788" t="s">
        <v>1216</v>
      </c>
      <c r="B788" t="s">
        <v>5937</v>
      </c>
      <c r="C788" t="s">
        <v>5938</v>
      </c>
      <c r="D788" s="3" t="b">
        <f>NOT(ISNA(VLOOKUP(A788,des!B:B,1,FALSE)))</f>
        <v>1</v>
      </c>
      <c r="E788" s="3" t="str">
        <f>IF(D788,VLOOKUP(A788,des!B:Q,11,FALSE),"")</f>
        <v>Community Service Delivery Point</v>
      </c>
      <c r="F788" s="3" t="b">
        <f t="shared" si="48"/>
        <v>1</v>
      </c>
      <c r="G788" s="3" t="str">
        <f t="shared" si="49"/>
        <v>dhis_api --api-version=27 --api-request='dataElements/F8EB6LMSF3C/name' --content-json --request PATCH --data "{\"name\": \"Community Service Delivery Point\"}"</v>
      </c>
      <c r="H788" s="3" t="str">
        <f>IF(D788,VLOOKUP(A788,des!B:Q,12,FALSE),"")</f>
        <v>Ggx8SMQEOSA</v>
      </c>
      <c r="I788" s="3" t="b">
        <f t="shared" si="50"/>
        <v>1</v>
      </c>
      <c r="J788" s="3" t="str">
        <f t="shared" si="51"/>
        <v>dhis_api --api-version=27 --api-request='dataElements/F8EB6LMSF3C/shortName' --content-json --request PATCH --data "{\"shortName\": \"Ggx8SMQEOSA\"}"</v>
      </c>
    </row>
    <row r="789" spans="1:10" x14ac:dyDescent="0.2">
      <c r="A789" t="s">
        <v>1217</v>
      </c>
      <c r="B789" t="s">
        <v>5939</v>
      </c>
      <c r="C789" t="s">
        <v>5940</v>
      </c>
      <c r="D789" s="3" t="b">
        <f>NOT(ISNA(VLOOKUP(A789,des!B:B,1,FALSE)))</f>
        <v>1</v>
      </c>
      <c r="E789" s="3" t="str">
        <f>IF(D789,VLOOKUP(A789,des!B:Q,11,FALSE),"")</f>
        <v>Facility Service Delivery Point</v>
      </c>
      <c r="F789" s="3" t="b">
        <f t="shared" si="48"/>
        <v>1</v>
      </c>
      <c r="G789" s="3" t="str">
        <f t="shared" si="49"/>
        <v>dhis_api --api-version=27 --api-request='dataElements/zozf1xpSIfI/name' --content-json --request PATCH --data "{\"name\": \"Facility Service Delivery Point\"}"</v>
      </c>
      <c r="H789" s="3" t="str">
        <f>IF(D789,VLOOKUP(A789,des!B:Q,12,FALSE),"")</f>
        <v>mc3aqlCAwTB</v>
      </c>
      <c r="I789" s="3" t="b">
        <f t="shared" si="50"/>
        <v>1</v>
      </c>
      <c r="J789" s="3" t="str">
        <f t="shared" si="51"/>
        <v>dhis_api --api-version=27 --api-request='dataElements/zozf1xpSIfI/shortName' --content-json --request PATCH --data "{\"shortName\": \"mc3aqlCAwTB\"}"</v>
      </c>
    </row>
    <row r="790" spans="1:10" x14ac:dyDescent="0.2">
      <c r="A790" t="s">
        <v>438</v>
      </c>
      <c r="B790" t="s">
        <v>5941</v>
      </c>
      <c r="C790" t="s">
        <v>5942</v>
      </c>
      <c r="D790" s="3" t="b">
        <f>NOT(ISNA(VLOOKUP(A790,des!B:B,1,FALSE)))</f>
        <v>1</v>
      </c>
      <c r="E790" s="3" t="str">
        <f>IF(D790,VLOOKUP(A790,des!B:Q,11,FALSE),"")</f>
        <v>Age (10-50+-uk, 5), Sex and Result</v>
      </c>
      <c r="F790" s="3" t="b">
        <f t="shared" si="48"/>
        <v>1</v>
      </c>
      <c r="G790" s="3" t="str">
        <f t="shared" si="49"/>
        <v>dhis_api --api-version=27 --api-request='dataElements/pr4AzLZDFBp/name' --content-json --request PATCH --data "{\"name\": \"Age (10-50+-uk, 5), Sex and Result\"}"</v>
      </c>
      <c r="H790" s="3" t="str">
        <f>IF(D790,VLOOKUP(A790,des!B:Q,12,FALSE),"")</f>
        <v>kMEPzd49zre</v>
      </c>
      <c r="I790" s="3" t="b">
        <f t="shared" si="50"/>
        <v>1</v>
      </c>
      <c r="J790" s="3" t="str">
        <f t="shared" si="51"/>
        <v>dhis_api --api-version=27 --api-request='dataElements/pr4AzLZDFBp/shortName' --content-json --request PATCH --data "{\"shortName\": \"kMEPzd49zre\"}"</v>
      </c>
    </row>
    <row r="791" spans="1:10" x14ac:dyDescent="0.2">
      <c r="A791" t="s">
        <v>1218</v>
      </c>
      <c r="B791" t="s">
        <v>5943</v>
      </c>
      <c r="C791" t="s">
        <v>5944</v>
      </c>
      <c r="D791" s="3" t="b">
        <f>NOT(ISNA(VLOOKUP(A791,des!B:B,1,FALSE)))</f>
        <v>1</v>
      </c>
      <c r="E791" s="3" t="str">
        <f>IF(D791,VLOOKUP(A791,des!B:Q,11,FALSE),"")</f>
        <v>Age (10-50+-uk, 5), Sex and Result</v>
      </c>
      <c r="F791" s="3" t="b">
        <f t="shared" si="48"/>
        <v>1</v>
      </c>
      <c r="G791" s="3" t="str">
        <f t="shared" si="49"/>
        <v>dhis_api --api-version=27 --api-request='dataElements/q5giXRQp4Vi/name' --content-json --request PATCH --data "{\"name\": \"Age (10-50+-uk, 5), Sex and Result\"}"</v>
      </c>
      <c r="H791" s="3" t="str">
        <f>IF(D791,VLOOKUP(A791,des!B:Q,12,FALSE),"")</f>
        <v>kMEPzd49zre</v>
      </c>
      <c r="I791" s="3" t="b">
        <f t="shared" si="50"/>
        <v>1</v>
      </c>
      <c r="J791" s="3" t="str">
        <f t="shared" si="51"/>
        <v>dhis_api --api-version=27 --api-request='dataElements/q5giXRQp4Vi/shortName' --content-json --request PATCH --data "{\"shortName\": \"kMEPzd49zre\"}"</v>
      </c>
    </row>
    <row r="792" spans="1:10" x14ac:dyDescent="0.2">
      <c r="A792" t="s">
        <v>437</v>
      </c>
      <c r="B792" t="s">
        <v>5945</v>
      </c>
      <c r="C792" t="s">
        <v>5946</v>
      </c>
      <c r="D792" s="3" t="b">
        <f>NOT(ISNA(VLOOKUP(A792,des!B:B,1,FALSE)))</f>
        <v>1</v>
      </c>
      <c r="E792" s="3" t="str">
        <f>IF(D792,VLOOKUP(A792,des!B:Q,11,FALSE),"")</f>
        <v>Age (&lt;1-9, 2) and Result</v>
      </c>
      <c r="F792" s="3" t="b">
        <f t="shared" si="48"/>
        <v>1</v>
      </c>
      <c r="G792" s="3" t="str">
        <f t="shared" si="49"/>
        <v>dhis_api --api-version=27 --api-request='dataElements/C5lV4uVrA6r/name' --content-json --request PATCH --data "{\"name\": \"Age (&lt;1-9, 2) and Result\"}"</v>
      </c>
      <c r="H792" s="3" t="str">
        <f>IF(D792,VLOOKUP(A792,des!B:Q,12,FALSE),"")</f>
        <v>TDTu82KmeJt</v>
      </c>
      <c r="I792" s="3" t="b">
        <f t="shared" si="50"/>
        <v>1</v>
      </c>
      <c r="J792" s="3" t="str">
        <f t="shared" si="51"/>
        <v>dhis_api --api-version=27 --api-request='dataElements/C5lV4uVrA6r/shortName' --content-json --request PATCH --data "{\"shortName\": \"TDTu82KmeJt\"}"</v>
      </c>
    </row>
    <row r="793" spans="1:10" x14ac:dyDescent="0.2">
      <c r="A793" t="s">
        <v>1219</v>
      </c>
      <c r="B793" t="s">
        <v>5947</v>
      </c>
      <c r="C793" t="s">
        <v>5948</v>
      </c>
      <c r="D793" s="3" t="b">
        <f>NOT(ISNA(VLOOKUP(A793,des!B:B,1,FALSE)))</f>
        <v>1</v>
      </c>
      <c r="E793" s="3" t="str">
        <f>IF(D793,VLOOKUP(A793,des!B:Q,11,FALSE),"")</f>
        <v>Age (&lt;1-9, 2) and Result</v>
      </c>
      <c r="F793" s="3" t="b">
        <f t="shared" si="48"/>
        <v>1</v>
      </c>
      <c r="G793" s="3" t="str">
        <f t="shared" si="49"/>
        <v>dhis_api --api-version=27 --api-request='dataElements/VAcyv2ZUgM7/name' --content-json --request PATCH --data "{\"name\": \"Age (&lt;1-9, 2) and Result\"}"</v>
      </c>
      <c r="H793" s="3" t="str">
        <f>IF(D793,VLOOKUP(A793,des!B:Q,12,FALSE),"")</f>
        <v>TDTu82KmeJt</v>
      </c>
      <c r="I793" s="3" t="b">
        <f t="shared" si="50"/>
        <v>1</v>
      </c>
      <c r="J793" s="3" t="str">
        <f t="shared" si="51"/>
        <v>dhis_api --api-version=27 --api-request='dataElements/VAcyv2ZUgM7/shortName' --content-json --request PATCH --data "{\"shortName\": \"TDTu82KmeJt\"}"</v>
      </c>
    </row>
    <row r="794" spans="1:10" x14ac:dyDescent="0.2">
      <c r="A794" t="s">
        <v>440</v>
      </c>
      <c r="B794" t="s">
        <v>5949</v>
      </c>
      <c r="C794" t="s">
        <v>5950</v>
      </c>
      <c r="D794" s="3" t="b">
        <f>NOT(ISNA(VLOOKUP(A794,des!B:B,1,FALSE)))</f>
        <v>1</v>
      </c>
      <c r="E794" s="3" t="str">
        <f>IF(D794,VLOOKUP(A794,des!B:Q,11,FALSE),"")</f>
        <v>Age (&lt;15,15+-uk, 2), Sex, and Results</v>
      </c>
      <c r="F794" s="3" t="b">
        <f t="shared" si="48"/>
        <v>1</v>
      </c>
      <c r="G794" s="3" t="str">
        <f t="shared" si="49"/>
        <v>dhis_api --api-version=27 --api-request='dataElements/zt8tpcyNCmL/name' --content-json --request PATCH --data "{\"name\": \"Age (&lt;15,15+-uk, 2), Sex, and Results\"}"</v>
      </c>
      <c r="H794" s="3" t="str">
        <f>IF(D794,VLOOKUP(A794,des!B:Q,12,FALSE),"")</f>
        <v>MXCe0fgn0sO</v>
      </c>
      <c r="I794" s="3" t="b">
        <f t="shared" si="50"/>
        <v>1</v>
      </c>
      <c r="J794" s="3" t="str">
        <f t="shared" si="51"/>
        <v>dhis_api --api-version=27 --api-request='dataElements/zt8tpcyNCmL/shortName' --content-json --request PATCH --data "{\"shortName\": \"MXCe0fgn0sO\"}"</v>
      </c>
    </row>
    <row r="795" spans="1:10" x14ac:dyDescent="0.2">
      <c r="A795" t="s">
        <v>1220</v>
      </c>
      <c r="B795" t="s">
        <v>5951</v>
      </c>
      <c r="C795" t="s">
        <v>5952</v>
      </c>
      <c r="D795" s="3" t="b">
        <f>NOT(ISNA(VLOOKUP(A795,des!B:B,1,FALSE)))</f>
        <v>1</v>
      </c>
      <c r="E795" s="3" t="str">
        <f>IF(D795,VLOOKUP(A795,des!B:Q,11,FALSE),"")</f>
        <v>Age (&lt;15,15+-uk, 2), Sex, and Results</v>
      </c>
      <c r="F795" s="3" t="b">
        <f t="shared" si="48"/>
        <v>1</v>
      </c>
      <c r="G795" s="3" t="str">
        <f t="shared" si="49"/>
        <v>dhis_api --api-version=27 --api-request='dataElements/ehKUlpZ6o2C/name' --content-json --request PATCH --data "{\"name\": \"Age (&lt;15,15+-uk, 2), Sex, and Results\"}"</v>
      </c>
      <c r="H795" s="3" t="str">
        <f>IF(D795,VLOOKUP(A795,des!B:Q,12,FALSE),"")</f>
        <v>MXCe0fgn0sO</v>
      </c>
      <c r="I795" s="3" t="b">
        <f t="shared" si="50"/>
        <v>1</v>
      </c>
      <c r="J795" s="3" t="str">
        <f t="shared" si="51"/>
        <v>dhis_api --api-version=27 --api-request='dataElements/ehKUlpZ6o2C/shortName' --content-json --request PATCH --data "{\"shortName\": \"MXCe0fgn0sO\"}"</v>
      </c>
    </row>
    <row r="796" spans="1:10" x14ac:dyDescent="0.2">
      <c r="A796" t="s">
        <v>325</v>
      </c>
      <c r="B796" t="s">
        <v>5953</v>
      </c>
      <c r="C796" t="s">
        <v>5954</v>
      </c>
      <c r="D796" s="3" t="b">
        <f>NOT(ISNA(VLOOKUP(A796,des!B:B,1,FALSE)))</f>
        <v>1</v>
      </c>
      <c r="E796" s="3" t="str">
        <f>IF(D796,VLOOKUP(A796,des!B:Q,11,FALSE),"")</f>
        <v>default</v>
      </c>
      <c r="F796" s="3" t="b">
        <f t="shared" si="48"/>
        <v>1</v>
      </c>
      <c r="G796" s="3" t="str">
        <f t="shared" si="49"/>
        <v>dhis_api --api-version=27 --api-request='dataElements/FJSew4Ks0j3/name' --content-json --request PATCH --data "{\"name\": \"default\"}"</v>
      </c>
      <c r="H796" s="3" t="str">
        <f>IF(D796,VLOOKUP(A796,des!B:Q,12,FALSE),"")</f>
        <v>bjDvmb4bfuf</v>
      </c>
      <c r="I796" s="3" t="b">
        <f t="shared" si="50"/>
        <v>1</v>
      </c>
      <c r="J796" s="3" t="str">
        <f t="shared" si="51"/>
        <v>dhis_api --api-version=27 --api-request='dataElements/FJSew4Ks0j3/shortName' --content-json --request PATCH --data "{\"shortName\": \"bjDvmb4bfuf\"}"</v>
      </c>
    </row>
    <row r="797" spans="1:10" x14ac:dyDescent="0.2">
      <c r="A797" t="s">
        <v>406</v>
      </c>
      <c r="B797" t="s">
        <v>5955</v>
      </c>
      <c r="C797" t="s">
        <v>5956</v>
      </c>
      <c r="D797" s="3" t="b">
        <f>NOT(ISNA(VLOOKUP(A797,des!B:B,1,FALSE)))</f>
        <v>1</v>
      </c>
      <c r="E797" s="3" t="str">
        <f>IF(D797,VLOOKUP(A797,des!B:Q,11,FALSE),"")</f>
        <v>Age (10-50+-uk, 5), Sex and Result</v>
      </c>
      <c r="F797" s="3" t="b">
        <f t="shared" si="48"/>
        <v>1</v>
      </c>
      <c r="G797" s="3" t="str">
        <f t="shared" si="49"/>
        <v>dhis_api --api-version=27 --api-request='dataElements/N8Uro2XMHnE/name' --content-json --request PATCH --data "{\"name\": \"Age (10-50+-uk, 5), Sex and Result\"}"</v>
      </c>
      <c r="H797" s="3" t="str">
        <f>IF(D797,VLOOKUP(A797,des!B:Q,12,FALSE),"")</f>
        <v>kMEPzd49zre</v>
      </c>
      <c r="I797" s="3" t="b">
        <f t="shared" si="50"/>
        <v>1</v>
      </c>
      <c r="J797" s="3" t="str">
        <f t="shared" si="51"/>
        <v>dhis_api --api-version=27 --api-request='dataElements/N8Uro2XMHnE/shortName' --content-json --request PATCH --data "{\"shortName\": \"kMEPzd49zre\"}"</v>
      </c>
    </row>
    <row r="798" spans="1:10" x14ac:dyDescent="0.2">
      <c r="A798" t="s">
        <v>1221</v>
      </c>
      <c r="B798" t="s">
        <v>5957</v>
      </c>
      <c r="C798" t="s">
        <v>5958</v>
      </c>
      <c r="D798" s="3" t="b">
        <f>NOT(ISNA(VLOOKUP(A798,des!B:B,1,FALSE)))</f>
        <v>1</v>
      </c>
      <c r="E798" s="3" t="str">
        <f>IF(D798,VLOOKUP(A798,des!B:Q,11,FALSE),"")</f>
        <v>Age (10-50+-uk, 5), Sex and Result</v>
      </c>
      <c r="F798" s="3" t="b">
        <f t="shared" si="48"/>
        <v>1</v>
      </c>
      <c r="G798" s="3" t="str">
        <f t="shared" si="49"/>
        <v>dhis_api --api-version=27 --api-request='dataElements/EX7PmkmPenq/name' --content-json --request PATCH --data "{\"name\": \"Age (10-50+-uk, 5), Sex and Result\"}"</v>
      </c>
      <c r="H798" s="3" t="str">
        <f>IF(D798,VLOOKUP(A798,des!B:Q,12,FALSE),"")</f>
        <v>kMEPzd49zre</v>
      </c>
      <c r="I798" s="3" t="b">
        <f t="shared" si="50"/>
        <v>1</v>
      </c>
      <c r="J798" s="3" t="str">
        <f t="shared" si="51"/>
        <v>dhis_api --api-version=27 --api-request='dataElements/EX7PmkmPenq/shortName' --content-json --request PATCH --data "{\"shortName\": \"kMEPzd49zre\"}"</v>
      </c>
    </row>
    <row r="799" spans="1:10" x14ac:dyDescent="0.2">
      <c r="A799" t="s">
        <v>405</v>
      </c>
      <c r="B799" t="s">
        <v>5959</v>
      </c>
      <c r="C799" t="s">
        <v>5960</v>
      </c>
      <c r="D799" s="3" t="b">
        <f>NOT(ISNA(VLOOKUP(A799,des!B:B,1,FALSE)))</f>
        <v>1</v>
      </c>
      <c r="E799" s="3" t="str">
        <f>IF(D799,VLOOKUP(A799,des!B:Q,11,FALSE),"")</f>
        <v>Age (&lt;1-9, 2) and Result</v>
      </c>
      <c r="F799" s="3" t="b">
        <f t="shared" si="48"/>
        <v>1</v>
      </c>
      <c r="G799" s="3" t="str">
        <f t="shared" si="49"/>
        <v>dhis_api --api-version=27 --api-request='dataElements/qRiqUriWljj/name' --content-json --request PATCH --data "{\"name\": \"Age (&lt;1-9, 2) and Result\"}"</v>
      </c>
      <c r="H799" s="3" t="str">
        <f>IF(D799,VLOOKUP(A799,des!B:Q,12,FALSE),"")</f>
        <v>TDTu82KmeJt</v>
      </c>
      <c r="I799" s="3" t="b">
        <f t="shared" si="50"/>
        <v>1</v>
      </c>
      <c r="J799" s="3" t="str">
        <f t="shared" si="51"/>
        <v>dhis_api --api-version=27 --api-request='dataElements/qRiqUriWljj/shortName' --content-json --request PATCH --data "{\"shortName\": \"TDTu82KmeJt\"}"</v>
      </c>
    </row>
    <row r="800" spans="1:10" x14ac:dyDescent="0.2">
      <c r="A800" t="s">
        <v>1222</v>
      </c>
      <c r="B800" t="s">
        <v>5961</v>
      </c>
      <c r="C800" t="s">
        <v>5962</v>
      </c>
      <c r="D800" s="3" t="b">
        <f>NOT(ISNA(VLOOKUP(A800,des!B:B,1,FALSE)))</f>
        <v>1</v>
      </c>
      <c r="E800" s="3" t="str">
        <f>IF(D800,VLOOKUP(A800,des!B:Q,11,FALSE),"")</f>
        <v>Age (&lt;1-9, 2) and Result</v>
      </c>
      <c r="F800" s="3" t="b">
        <f t="shared" si="48"/>
        <v>1</v>
      </c>
      <c r="G800" s="3" t="str">
        <f t="shared" si="49"/>
        <v>dhis_api --api-version=27 --api-request='dataElements/s5KRUGUWeey/name' --content-json --request PATCH --data "{\"name\": \"Age (&lt;1-9, 2) and Result\"}"</v>
      </c>
      <c r="H800" s="3" t="str">
        <f>IF(D800,VLOOKUP(A800,des!B:Q,12,FALSE),"")</f>
        <v>TDTu82KmeJt</v>
      </c>
      <c r="I800" s="3" t="b">
        <f t="shared" si="50"/>
        <v>1</v>
      </c>
      <c r="J800" s="3" t="str">
        <f t="shared" si="51"/>
        <v>dhis_api --api-version=27 --api-request='dataElements/s5KRUGUWeey/shortName' --content-json --request PATCH --data "{\"shortName\": \"TDTu82KmeJt\"}"</v>
      </c>
    </row>
    <row r="801" spans="1:10" x14ac:dyDescent="0.2">
      <c r="A801" t="s">
        <v>408</v>
      </c>
      <c r="B801" t="s">
        <v>5963</v>
      </c>
      <c r="C801" t="s">
        <v>5964</v>
      </c>
      <c r="D801" s="3" t="b">
        <f>NOT(ISNA(VLOOKUP(A801,des!B:B,1,FALSE)))</f>
        <v>1</v>
      </c>
      <c r="E801" s="3" t="str">
        <f>IF(D801,VLOOKUP(A801,des!B:Q,11,FALSE),"")</f>
        <v>Age (&lt;15,15+-uk, 2), Sex, and Results</v>
      </c>
      <c r="F801" s="3" t="b">
        <f t="shared" si="48"/>
        <v>1</v>
      </c>
      <c r="G801" s="3" t="str">
        <f t="shared" si="49"/>
        <v>dhis_api --api-version=27 --api-request='dataElements/L6q82WmpJvd/name' --content-json --request PATCH --data "{\"name\": \"Age (&lt;15,15+-uk, 2), Sex, and Results\"}"</v>
      </c>
      <c r="H801" s="3" t="str">
        <f>IF(D801,VLOOKUP(A801,des!B:Q,12,FALSE),"")</f>
        <v>MXCe0fgn0sO</v>
      </c>
      <c r="I801" s="3" t="b">
        <f t="shared" si="50"/>
        <v>1</v>
      </c>
      <c r="J801" s="3" t="str">
        <f t="shared" si="51"/>
        <v>dhis_api --api-version=27 --api-request='dataElements/L6q82WmpJvd/shortName' --content-json --request PATCH --data "{\"shortName\": \"MXCe0fgn0sO\"}"</v>
      </c>
    </row>
    <row r="802" spans="1:10" x14ac:dyDescent="0.2">
      <c r="A802" t="s">
        <v>1223</v>
      </c>
      <c r="B802" t="s">
        <v>5965</v>
      </c>
      <c r="C802" t="s">
        <v>5966</v>
      </c>
      <c r="D802" s="3" t="b">
        <f>NOT(ISNA(VLOOKUP(A802,des!B:B,1,FALSE)))</f>
        <v>1</v>
      </c>
      <c r="E802" s="3" t="str">
        <f>IF(D802,VLOOKUP(A802,des!B:Q,11,FALSE),"")</f>
        <v>Age (&lt;15,15+-uk, 2), Sex, and Results</v>
      </c>
      <c r="F802" s="3" t="b">
        <f t="shared" si="48"/>
        <v>1</v>
      </c>
      <c r="G802" s="3" t="str">
        <f t="shared" si="49"/>
        <v>dhis_api --api-version=27 --api-request='dataElements/GGKZ73xglKS/name' --content-json --request PATCH --data "{\"name\": \"Age (&lt;15,15+-uk, 2), Sex, and Results\"}"</v>
      </c>
      <c r="H802" s="3" t="str">
        <f>IF(D802,VLOOKUP(A802,des!B:Q,12,FALSE),"")</f>
        <v>MXCe0fgn0sO</v>
      </c>
      <c r="I802" s="3" t="b">
        <f t="shared" si="50"/>
        <v>1</v>
      </c>
      <c r="J802" s="3" t="str">
        <f t="shared" si="51"/>
        <v>dhis_api --api-version=27 --api-request='dataElements/GGKZ73xglKS/shortName' --content-json --request PATCH --data "{\"shortName\": \"MXCe0fgn0sO\"}"</v>
      </c>
    </row>
    <row r="803" spans="1:10" x14ac:dyDescent="0.2">
      <c r="A803" t="s">
        <v>432</v>
      </c>
      <c r="B803" t="s">
        <v>5967</v>
      </c>
      <c r="C803" t="s">
        <v>5968</v>
      </c>
      <c r="D803" s="3" t="b">
        <f>NOT(ISNA(VLOOKUP(A803,des!B:B,1,FALSE)))</f>
        <v>1</v>
      </c>
      <c r="E803" s="3" t="str">
        <f>IF(D803,VLOOKUP(A803,des!B:Q,11,FALSE),"")</f>
        <v>Age (10-50+-uk, 5), Sex and Result</v>
      </c>
      <c r="F803" s="3" t="b">
        <f t="shared" si="48"/>
        <v>1</v>
      </c>
      <c r="G803" s="3" t="str">
        <f t="shared" si="49"/>
        <v>dhis_api --api-version=27 --api-request='dataElements/Qc5Ujm9Xqvr/name' --content-json --request PATCH --data "{\"name\": \"Age (10-50+-uk, 5), Sex and Result\"}"</v>
      </c>
      <c r="H803" s="3" t="str">
        <f>IF(D803,VLOOKUP(A803,des!B:Q,12,FALSE),"")</f>
        <v>kMEPzd49zre</v>
      </c>
      <c r="I803" s="3" t="b">
        <f t="shared" si="50"/>
        <v>1</v>
      </c>
      <c r="J803" s="3" t="str">
        <f t="shared" si="51"/>
        <v>dhis_api --api-version=27 --api-request='dataElements/Qc5Ujm9Xqvr/shortName' --content-json --request PATCH --data "{\"shortName\": \"kMEPzd49zre\"}"</v>
      </c>
    </row>
    <row r="804" spans="1:10" x14ac:dyDescent="0.2">
      <c r="A804" t="s">
        <v>1224</v>
      </c>
      <c r="B804" t="s">
        <v>5969</v>
      </c>
      <c r="C804" t="s">
        <v>5970</v>
      </c>
      <c r="D804" s="3" t="b">
        <f>NOT(ISNA(VLOOKUP(A804,des!B:B,1,FALSE)))</f>
        <v>1</v>
      </c>
      <c r="E804" s="3" t="str">
        <f>IF(D804,VLOOKUP(A804,des!B:Q,11,FALSE),"")</f>
        <v>Age (10-50+-uk, 5), Sex and Result</v>
      </c>
      <c r="F804" s="3" t="b">
        <f t="shared" si="48"/>
        <v>1</v>
      </c>
      <c r="G804" s="3" t="str">
        <f t="shared" si="49"/>
        <v>dhis_api --api-version=27 --api-request='dataElements/tMPd5TLfrFv/name' --content-json --request PATCH --data "{\"name\": \"Age (10-50+-uk, 5), Sex and Result\"}"</v>
      </c>
      <c r="H804" s="3" t="str">
        <f>IF(D804,VLOOKUP(A804,des!B:Q,12,FALSE),"")</f>
        <v>kMEPzd49zre</v>
      </c>
      <c r="I804" s="3" t="b">
        <f t="shared" si="50"/>
        <v>1</v>
      </c>
      <c r="J804" s="3" t="str">
        <f t="shared" si="51"/>
        <v>dhis_api --api-version=27 --api-request='dataElements/tMPd5TLfrFv/shortName' --content-json --request PATCH --data "{\"shortName\": \"kMEPzd49zre\"}"</v>
      </c>
    </row>
    <row r="805" spans="1:10" x14ac:dyDescent="0.2">
      <c r="A805" t="s">
        <v>431</v>
      </c>
      <c r="B805" t="s">
        <v>5971</v>
      </c>
      <c r="C805" t="s">
        <v>5972</v>
      </c>
      <c r="D805" s="3" t="b">
        <f>NOT(ISNA(VLOOKUP(A805,des!B:B,1,FALSE)))</f>
        <v>1</v>
      </c>
      <c r="E805" s="3" t="str">
        <f>IF(D805,VLOOKUP(A805,des!B:Q,11,FALSE),"")</f>
        <v>Age (&lt;1-9, 2) and Result</v>
      </c>
      <c r="F805" s="3" t="b">
        <f t="shared" si="48"/>
        <v>1</v>
      </c>
      <c r="G805" s="3" t="str">
        <f t="shared" si="49"/>
        <v>dhis_api --api-version=27 --api-request='dataElements/R1fMfIF3cV8/name' --content-json --request PATCH --data "{\"name\": \"Age (&lt;1-9, 2) and Result\"}"</v>
      </c>
      <c r="H805" s="3" t="str">
        <f>IF(D805,VLOOKUP(A805,des!B:Q,12,FALSE),"")</f>
        <v>TDTu82KmeJt</v>
      </c>
      <c r="I805" s="3" t="b">
        <f t="shared" si="50"/>
        <v>1</v>
      </c>
      <c r="J805" s="3" t="str">
        <f t="shared" si="51"/>
        <v>dhis_api --api-version=27 --api-request='dataElements/R1fMfIF3cV8/shortName' --content-json --request PATCH --data "{\"shortName\": \"TDTu82KmeJt\"}"</v>
      </c>
    </row>
    <row r="806" spans="1:10" x14ac:dyDescent="0.2">
      <c r="A806" t="s">
        <v>1225</v>
      </c>
      <c r="B806" t="s">
        <v>5973</v>
      </c>
      <c r="C806" t="s">
        <v>5974</v>
      </c>
      <c r="D806" s="3" t="b">
        <f>NOT(ISNA(VLOOKUP(A806,des!B:B,1,FALSE)))</f>
        <v>1</v>
      </c>
      <c r="E806" s="3" t="str">
        <f>IF(D806,VLOOKUP(A806,des!B:Q,11,FALSE),"")</f>
        <v>Age (&lt;1-9, 2) and Result</v>
      </c>
      <c r="F806" s="3" t="b">
        <f t="shared" si="48"/>
        <v>1</v>
      </c>
      <c r="G806" s="3" t="str">
        <f t="shared" si="49"/>
        <v>dhis_api --api-version=27 --api-request='dataElements/SAxCexYrC8K/name' --content-json --request PATCH --data "{\"name\": \"Age (&lt;1-9, 2) and Result\"}"</v>
      </c>
      <c r="H806" s="3" t="str">
        <f>IF(D806,VLOOKUP(A806,des!B:Q,12,FALSE),"")</f>
        <v>TDTu82KmeJt</v>
      </c>
      <c r="I806" s="3" t="b">
        <f t="shared" si="50"/>
        <v>1</v>
      </c>
      <c r="J806" s="3" t="str">
        <f t="shared" si="51"/>
        <v>dhis_api --api-version=27 --api-request='dataElements/SAxCexYrC8K/shortName' --content-json --request PATCH --data "{\"shortName\": \"TDTu82KmeJt\"}"</v>
      </c>
    </row>
    <row r="807" spans="1:10" x14ac:dyDescent="0.2">
      <c r="A807" t="s">
        <v>434</v>
      </c>
      <c r="B807" t="s">
        <v>5975</v>
      </c>
      <c r="C807" t="s">
        <v>5976</v>
      </c>
      <c r="D807" s="3" t="b">
        <f>NOT(ISNA(VLOOKUP(A807,des!B:B,1,FALSE)))</f>
        <v>1</v>
      </c>
      <c r="E807" s="3" t="str">
        <f>IF(D807,VLOOKUP(A807,des!B:Q,11,FALSE),"")</f>
        <v>Age (&lt;15,15+-uk, 2), Sex, and Results</v>
      </c>
      <c r="F807" s="3" t="b">
        <f t="shared" si="48"/>
        <v>1</v>
      </c>
      <c r="G807" s="3" t="str">
        <f t="shared" si="49"/>
        <v>dhis_api --api-version=27 --api-request='dataElements/BFeO7aJVO0i/name' --content-json --request PATCH --data "{\"name\": \"Age (&lt;15,15+-uk, 2), Sex, and Results\"}"</v>
      </c>
      <c r="H807" s="3" t="str">
        <f>IF(D807,VLOOKUP(A807,des!B:Q,12,FALSE),"")</f>
        <v>MXCe0fgn0sO</v>
      </c>
      <c r="I807" s="3" t="b">
        <f t="shared" si="50"/>
        <v>1</v>
      </c>
      <c r="J807" s="3" t="str">
        <f t="shared" si="51"/>
        <v>dhis_api --api-version=27 --api-request='dataElements/BFeO7aJVO0i/shortName' --content-json --request PATCH --data "{\"shortName\": \"MXCe0fgn0sO\"}"</v>
      </c>
    </row>
    <row r="808" spans="1:10" x14ac:dyDescent="0.2">
      <c r="A808" t="s">
        <v>1226</v>
      </c>
      <c r="B808" t="s">
        <v>5977</v>
      </c>
      <c r="C808" t="s">
        <v>5978</v>
      </c>
      <c r="D808" s="3" t="b">
        <f>NOT(ISNA(VLOOKUP(A808,des!B:B,1,FALSE)))</f>
        <v>1</v>
      </c>
      <c r="E808" s="3" t="str">
        <f>IF(D808,VLOOKUP(A808,des!B:Q,11,FALSE),"")</f>
        <v>Age (&lt;15,15+-uk, 2), Sex, and Results</v>
      </c>
      <c r="F808" s="3" t="b">
        <f t="shared" si="48"/>
        <v>1</v>
      </c>
      <c r="G808" s="3" t="str">
        <f t="shared" si="49"/>
        <v>dhis_api --api-version=27 --api-request='dataElements/z9bwOH6TFqY/name' --content-json --request PATCH --data "{\"name\": \"Age (&lt;15,15+-uk, 2), Sex, and Results\"}"</v>
      </c>
      <c r="H808" s="3" t="str">
        <f>IF(D808,VLOOKUP(A808,des!B:Q,12,FALSE),"")</f>
        <v>MXCe0fgn0sO</v>
      </c>
      <c r="I808" s="3" t="b">
        <f t="shared" si="50"/>
        <v>1</v>
      </c>
      <c r="J808" s="3" t="str">
        <f t="shared" si="51"/>
        <v>dhis_api --api-version=27 --api-request='dataElements/z9bwOH6TFqY/shortName' --content-json --request PATCH --data "{\"shortName\": \"MXCe0fgn0sO\"}"</v>
      </c>
    </row>
    <row r="809" spans="1:10" x14ac:dyDescent="0.2">
      <c r="A809" t="s">
        <v>336</v>
      </c>
      <c r="B809" t="s">
        <v>5979</v>
      </c>
      <c r="C809" t="s">
        <v>5980</v>
      </c>
      <c r="D809" s="3" t="b">
        <f>NOT(ISNA(VLOOKUP(A809,des!B:B,1,FALSE)))</f>
        <v>1</v>
      </c>
      <c r="E809" s="3" t="str">
        <f>IF(D809,VLOOKUP(A809,des!B:Q,11,FALSE),"")</f>
        <v>Age (10-50+-uk, 5), Sex and Result</v>
      </c>
      <c r="F809" s="3" t="b">
        <f t="shared" si="48"/>
        <v>1</v>
      </c>
      <c r="G809" s="3" t="str">
        <f t="shared" si="49"/>
        <v>dhis_api --api-version=27 --api-request='dataElements/jcfaz8rZO96/name' --content-json --request PATCH --data "{\"name\": \"Age (10-50+-uk, 5), Sex and Result\"}"</v>
      </c>
      <c r="H809" s="3" t="str">
        <f>IF(D809,VLOOKUP(A809,des!B:Q,12,FALSE),"")</f>
        <v>kMEPzd49zre</v>
      </c>
      <c r="I809" s="3" t="b">
        <f t="shared" si="50"/>
        <v>1</v>
      </c>
      <c r="J809" s="3" t="str">
        <f t="shared" si="51"/>
        <v>dhis_api --api-version=27 --api-request='dataElements/jcfaz8rZO96/shortName' --content-json --request PATCH --data "{\"shortName\": \"kMEPzd49zre\"}"</v>
      </c>
    </row>
    <row r="810" spans="1:10" x14ac:dyDescent="0.2">
      <c r="A810" t="s">
        <v>1227</v>
      </c>
      <c r="B810" t="s">
        <v>5981</v>
      </c>
      <c r="C810" t="s">
        <v>5982</v>
      </c>
      <c r="D810" s="3" t="b">
        <f>NOT(ISNA(VLOOKUP(A810,des!B:B,1,FALSE)))</f>
        <v>1</v>
      </c>
      <c r="E810" s="3" t="str">
        <f>IF(D810,VLOOKUP(A810,des!B:Q,11,FALSE),"")</f>
        <v>Age (10-50+-uk, 5), Sex and Result</v>
      </c>
      <c r="F810" s="3" t="b">
        <f t="shared" si="48"/>
        <v>1</v>
      </c>
      <c r="G810" s="3" t="str">
        <f t="shared" si="49"/>
        <v>dhis_api --api-version=27 --api-request='dataElements/Fjydaq26qqB/name' --content-json --request PATCH --data "{\"name\": \"Age (10-50+-uk, 5), Sex and Result\"}"</v>
      </c>
      <c r="H810" s="3" t="str">
        <f>IF(D810,VLOOKUP(A810,des!B:Q,12,FALSE),"")</f>
        <v>kMEPzd49zre</v>
      </c>
      <c r="I810" s="3" t="b">
        <f t="shared" si="50"/>
        <v>1</v>
      </c>
      <c r="J810" s="3" t="str">
        <f t="shared" si="51"/>
        <v>dhis_api --api-version=27 --api-request='dataElements/Fjydaq26qqB/shortName' --content-json --request PATCH --data "{\"shortName\": \"kMEPzd49zre\"}"</v>
      </c>
    </row>
    <row r="811" spans="1:10" x14ac:dyDescent="0.2">
      <c r="A811" t="s">
        <v>335</v>
      </c>
      <c r="B811" t="s">
        <v>5983</v>
      </c>
      <c r="C811" t="s">
        <v>5984</v>
      </c>
      <c r="D811" s="3" t="b">
        <f>NOT(ISNA(VLOOKUP(A811,des!B:B,1,FALSE)))</f>
        <v>1</v>
      </c>
      <c r="E811" s="3" t="str">
        <f>IF(D811,VLOOKUP(A811,des!B:Q,11,FALSE),"")</f>
        <v>Age (&lt;1-9, 2) and Result</v>
      </c>
      <c r="F811" s="3" t="b">
        <f t="shared" si="48"/>
        <v>1</v>
      </c>
      <c r="G811" s="3" t="str">
        <f t="shared" si="49"/>
        <v>dhis_api --api-version=27 --api-request='dataElements/Qungkf2mNf1/name' --content-json --request PATCH --data "{\"name\": \"Age (&lt;1-9, 2) and Result\"}"</v>
      </c>
      <c r="H811" s="3" t="str">
        <f>IF(D811,VLOOKUP(A811,des!B:Q,12,FALSE),"")</f>
        <v>TDTu82KmeJt</v>
      </c>
      <c r="I811" s="3" t="b">
        <f t="shared" si="50"/>
        <v>1</v>
      </c>
      <c r="J811" s="3" t="str">
        <f t="shared" si="51"/>
        <v>dhis_api --api-version=27 --api-request='dataElements/Qungkf2mNf1/shortName' --content-json --request PATCH --data "{\"shortName\": \"TDTu82KmeJt\"}"</v>
      </c>
    </row>
    <row r="812" spans="1:10" x14ac:dyDescent="0.2">
      <c r="A812" t="s">
        <v>1228</v>
      </c>
      <c r="B812" t="s">
        <v>5985</v>
      </c>
      <c r="C812" t="s">
        <v>5986</v>
      </c>
      <c r="D812" s="3" t="b">
        <f>NOT(ISNA(VLOOKUP(A812,des!B:B,1,FALSE)))</f>
        <v>1</v>
      </c>
      <c r="E812" s="3" t="str">
        <f>IF(D812,VLOOKUP(A812,des!B:Q,11,FALSE),"")</f>
        <v>Age (&lt;1-9, 2) and Result</v>
      </c>
      <c r="F812" s="3" t="b">
        <f t="shared" si="48"/>
        <v>1</v>
      </c>
      <c r="G812" s="3" t="str">
        <f t="shared" si="49"/>
        <v>dhis_api --api-version=27 --api-request='dataElements/sZCijPblz30/name' --content-json --request PATCH --data "{\"name\": \"Age (&lt;1-9, 2) and Result\"}"</v>
      </c>
      <c r="H812" s="3" t="str">
        <f>IF(D812,VLOOKUP(A812,des!B:Q,12,FALSE),"")</f>
        <v>TDTu82KmeJt</v>
      </c>
      <c r="I812" s="3" t="b">
        <f t="shared" si="50"/>
        <v>1</v>
      </c>
      <c r="J812" s="3" t="str">
        <f t="shared" si="51"/>
        <v>dhis_api --api-version=27 --api-request='dataElements/sZCijPblz30/shortName' --content-json --request PATCH --data "{\"shortName\": \"TDTu82KmeJt\"}"</v>
      </c>
    </row>
    <row r="813" spans="1:10" x14ac:dyDescent="0.2">
      <c r="A813" t="s">
        <v>338</v>
      </c>
      <c r="B813" t="s">
        <v>5987</v>
      </c>
      <c r="C813" t="s">
        <v>5988</v>
      </c>
      <c r="D813" s="3" t="b">
        <f>NOT(ISNA(VLOOKUP(A813,des!B:B,1,FALSE)))</f>
        <v>1</v>
      </c>
      <c r="E813" s="3" t="str">
        <f>IF(D813,VLOOKUP(A813,des!B:Q,11,FALSE),"")</f>
        <v>Age (&lt;15,15+-uk, 2), Sex, and Results</v>
      </c>
      <c r="F813" s="3" t="b">
        <f t="shared" si="48"/>
        <v>1</v>
      </c>
      <c r="G813" s="3" t="str">
        <f t="shared" si="49"/>
        <v>dhis_api --api-version=27 --api-request='dataElements/aJ1koCyQC6y/name' --content-json --request PATCH --data "{\"name\": \"Age (&lt;15,15+-uk, 2), Sex, and Results\"}"</v>
      </c>
      <c r="H813" s="3" t="str">
        <f>IF(D813,VLOOKUP(A813,des!B:Q,12,FALSE),"")</f>
        <v>MXCe0fgn0sO</v>
      </c>
      <c r="I813" s="3" t="b">
        <f t="shared" si="50"/>
        <v>1</v>
      </c>
      <c r="J813" s="3" t="str">
        <f t="shared" si="51"/>
        <v>dhis_api --api-version=27 --api-request='dataElements/aJ1koCyQC6y/shortName' --content-json --request PATCH --data "{\"shortName\": \"MXCe0fgn0sO\"}"</v>
      </c>
    </row>
    <row r="814" spans="1:10" x14ac:dyDescent="0.2">
      <c r="A814" t="s">
        <v>1229</v>
      </c>
      <c r="B814" t="s">
        <v>5989</v>
      </c>
      <c r="C814" t="s">
        <v>5990</v>
      </c>
      <c r="D814" s="3" t="b">
        <f>NOT(ISNA(VLOOKUP(A814,des!B:B,1,FALSE)))</f>
        <v>1</v>
      </c>
      <c r="E814" s="3" t="str">
        <f>IF(D814,VLOOKUP(A814,des!B:Q,11,FALSE),"")</f>
        <v>Age (&lt;15,15+-uk, 2), Sex, and Results</v>
      </c>
      <c r="F814" s="3" t="b">
        <f t="shared" si="48"/>
        <v>1</v>
      </c>
      <c r="G814" s="3" t="str">
        <f t="shared" si="49"/>
        <v>dhis_api --api-version=27 --api-request='dataElements/LERa3rawqN3/name' --content-json --request PATCH --data "{\"name\": \"Age (&lt;15,15+-uk, 2), Sex, and Results\"}"</v>
      </c>
      <c r="H814" s="3" t="str">
        <f>IF(D814,VLOOKUP(A814,des!B:Q,12,FALSE),"")</f>
        <v>MXCe0fgn0sO</v>
      </c>
      <c r="I814" s="3" t="b">
        <f t="shared" si="50"/>
        <v>1</v>
      </c>
      <c r="J814" s="3" t="str">
        <f t="shared" si="51"/>
        <v>dhis_api --api-version=27 --api-request='dataElements/LERa3rawqN3/shortName' --content-json --request PATCH --data "{\"shortName\": \"MXCe0fgn0sO\"}"</v>
      </c>
    </row>
    <row r="815" spans="1:10" x14ac:dyDescent="0.2">
      <c r="A815" t="s">
        <v>332</v>
      </c>
      <c r="B815" t="s">
        <v>5991</v>
      </c>
      <c r="C815" t="s">
        <v>5992</v>
      </c>
      <c r="D815" s="3" t="b">
        <f>NOT(ISNA(VLOOKUP(A815,des!B:B,1,FALSE)))</f>
        <v>1</v>
      </c>
      <c r="E815" s="3" t="str">
        <f>IF(D815,VLOOKUP(A815,des!B:Q,11,FALSE),"")</f>
        <v>Key Populations v3 and Test Results</v>
      </c>
      <c r="F815" s="3" t="b">
        <f t="shared" si="48"/>
        <v>1</v>
      </c>
      <c r="G815" s="3" t="str">
        <f t="shared" si="49"/>
        <v>dhis_api --api-version=27 --api-request='dataElements/kt5rPumWUBE/name' --content-json --request PATCH --data "{\"name\": \"Key Populations v3 and Test Results\"}"</v>
      </c>
      <c r="H815" s="3" t="str">
        <f>IF(D815,VLOOKUP(A815,des!B:Q,12,FALSE),"")</f>
        <v>DVHGosLpTY9</v>
      </c>
      <c r="I815" s="3" t="b">
        <f t="shared" si="50"/>
        <v>1</v>
      </c>
      <c r="J815" s="3" t="str">
        <f t="shared" si="51"/>
        <v>dhis_api --api-version=27 --api-request='dataElements/kt5rPumWUBE/shortName' --content-json --request PATCH --data "{\"shortName\": \"DVHGosLpTY9\"}"</v>
      </c>
    </row>
    <row r="816" spans="1:10" x14ac:dyDescent="0.2">
      <c r="A816" t="s">
        <v>1230</v>
      </c>
      <c r="B816" t="s">
        <v>5993</v>
      </c>
      <c r="C816" t="s">
        <v>5994</v>
      </c>
      <c r="D816" s="3" t="b">
        <f>NOT(ISNA(VLOOKUP(A816,des!B:B,1,FALSE)))</f>
        <v>1</v>
      </c>
      <c r="E816" s="3" t="str">
        <f>IF(D816,VLOOKUP(A816,des!B:Q,11,FALSE),"")</f>
        <v>Key Populations v3 and Test Results</v>
      </c>
      <c r="F816" s="3" t="b">
        <f t="shared" si="48"/>
        <v>1</v>
      </c>
      <c r="G816" s="3" t="str">
        <f t="shared" si="49"/>
        <v>dhis_api --api-version=27 --api-request='dataElements/MA4lEpgzAxS/name' --content-json --request PATCH --data "{\"name\": \"Key Populations v3 and Test Results\"}"</v>
      </c>
      <c r="H816" s="3" t="str">
        <f>IF(D816,VLOOKUP(A816,des!B:Q,12,FALSE),"")</f>
        <v>DVHGosLpTY9</v>
      </c>
      <c r="I816" s="3" t="b">
        <f t="shared" si="50"/>
        <v>1</v>
      </c>
      <c r="J816" s="3" t="str">
        <f t="shared" si="51"/>
        <v>dhis_api --api-version=27 --api-request='dataElements/MA4lEpgzAxS/shortName' --content-json --request PATCH --data "{\"shortName\": \"DVHGosLpTY9\"}"</v>
      </c>
    </row>
    <row r="817" spans="1:10" x14ac:dyDescent="0.2">
      <c r="A817" t="s">
        <v>351</v>
      </c>
      <c r="B817" t="s">
        <v>5995</v>
      </c>
      <c r="C817" t="s">
        <v>5996</v>
      </c>
      <c r="D817" s="3" t="b">
        <f>NOT(ISNA(VLOOKUP(A817,des!B:B,1,FALSE)))</f>
        <v>1</v>
      </c>
      <c r="E817" s="3" t="str">
        <f>IF(D817,VLOOKUP(A817,des!B:Q,11,FALSE),"")</f>
        <v>Test Results</v>
      </c>
      <c r="F817" s="3" t="b">
        <f t="shared" si="48"/>
        <v>1</v>
      </c>
      <c r="G817" s="3" t="str">
        <f t="shared" si="49"/>
        <v>dhis_api --api-version=27 --api-request='dataElements/HAziRkZmALD/name' --content-json --request PATCH --data "{\"name\": \"Test Results\"}"</v>
      </c>
      <c r="H817" s="3" t="str">
        <f>IF(D817,VLOOKUP(A817,des!B:Q,12,FALSE),"")</f>
        <v>mTUlypRBZkp</v>
      </c>
      <c r="I817" s="3" t="b">
        <f t="shared" si="50"/>
        <v>1</v>
      </c>
      <c r="J817" s="3" t="str">
        <f t="shared" si="51"/>
        <v>dhis_api --api-version=27 --api-request='dataElements/HAziRkZmALD/shortName' --content-json --request PATCH --data "{\"shortName\": \"mTUlypRBZkp\"}"</v>
      </c>
    </row>
    <row r="818" spans="1:10" x14ac:dyDescent="0.2">
      <c r="A818" t="s">
        <v>1231</v>
      </c>
      <c r="B818" t="s">
        <v>5997</v>
      </c>
      <c r="C818" t="s">
        <v>5998</v>
      </c>
      <c r="D818" s="3" t="b">
        <f>NOT(ISNA(VLOOKUP(A818,des!B:B,1,FALSE)))</f>
        <v>1</v>
      </c>
      <c r="E818" s="3" t="str">
        <f>IF(D818,VLOOKUP(A818,des!B:Q,11,FALSE),"")</f>
        <v>Test Results</v>
      </c>
      <c r="F818" s="3" t="b">
        <f t="shared" si="48"/>
        <v>1</v>
      </c>
      <c r="G818" s="3" t="str">
        <f t="shared" si="49"/>
        <v>dhis_api --api-version=27 --api-request='dataElements/GRrP43iKySx/name' --content-json --request PATCH --data "{\"name\": \"Test Results\"}"</v>
      </c>
      <c r="H818" s="3" t="str">
        <f>IF(D818,VLOOKUP(A818,des!B:Q,12,FALSE),"")</f>
        <v>mTUlypRBZkp</v>
      </c>
      <c r="I818" s="3" t="b">
        <f t="shared" si="50"/>
        <v>1</v>
      </c>
      <c r="J818" s="3" t="str">
        <f t="shared" si="51"/>
        <v>dhis_api --api-version=27 --api-request='dataElements/GRrP43iKySx/shortName' --content-json --request PATCH --data "{\"shortName\": \"mTUlypRBZkp\"}"</v>
      </c>
    </row>
    <row r="819" spans="1:10" x14ac:dyDescent="0.2">
      <c r="A819" t="s">
        <v>444</v>
      </c>
      <c r="B819" t="s">
        <v>5999</v>
      </c>
      <c r="C819" t="s">
        <v>6000</v>
      </c>
      <c r="D819" s="3" t="b">
        <f>NOT(ISNA(VLOOKUP(A819,des!B:B,1,FALSE)))</f>
        <v>1</v>
      </c>
      <c r="E819" s="3" t="str">
        <f>IF(D819,VLOOKUP(A819,des!B:Q,11,FALSE),"")</f>
        <v>Age (10-50+-uk, 5), Sex and Result</v>
      </c>
      <c r="F819" s="3" t="b">
        <f t="shared" si="48"/>
        <v>1</v>
      </c>
      <c r="G819" s="3" t="str">
        <f t="shared" si="49"/>
        <v>dhis_api --api-version=27 --api-request='dataElements/Dmvh6iv9O8k/name' --content-json --request PATCH --data "{\"name\": \"Age (10-50+-uk, 5), Sex and Result\"}"</v>
      </c>
      <c r="H819" s="3" t="str">
        <f>IF(D819,VLOOKUP(A819,des!B:Q,12,FALSE),"")</f>
        <v>kMEPzd49zre</v>
      </c>
      <c r="I819" s="3" t="b">
        <f t="shared" si="50"/>
        <v>1</v>
      </c>
      <c r="J819" s="3" t="str">
        <f t="shared" si="51"/>
        <v>dhis_api --api-version=27 --api-request='dataElements/Dmvh6iv9O8k/shortName' --content-json --request PATCH --data "{\"shortName\": \"kMEPzd49zre\"}"</v>
      </c>
    </row>
    <row r="820" spans="1:10" x14ac:dyDescent="0.2">
      <c r="A820" t="s">
        <v>1232</v>
      </c>
      <c r="B820" t="s">
        <v>6001</v>
      </c>
      <c r="C820" t="s">
        <v>6002</v>
      </c>
      <c r="D820" s="3" t="b">
        <f>NOT(ISNA(VLOOKUP(A820,des!B:B,1,FALSE)))</f>
        <v>1</v>
      </c>
      <c r="E820" s="3" t="str">
        <f>IF(D820,VLOOKUP(A820,des!B:Q,11,FALSE),"")</f>
        <v>Age (10-50+-uk, 5), Sex and Result</v>
      </c>
      <c r="F820" s="3" t="b">
        <f t="shared" si="48"/>
        <v>1</v>
      </c>
      <c r="G820" s="3" t="str">
        <f t="shared" si="49"/>
        <v>dhis_api --api-version=27 --api-request='dataElements/fJT9bAd6pxX/name' --content-json --request PATCH --data "{\"name\": \"Age (10-50+-uk, 5), Sex and Result\"}"</v>
      </c>
      <c r="H820" s="3" t="str">
        <f>IF(D820,VLOOKUP(A820,des!B:Q,12,FALSE),"")</f>
        <v>kMEPzd49zre</v>
      </c>
      <c r="I820" s="3" t="b">
        <f t="shared" si="50"/>
        <v>1</v>
      </c>
      <c r="J820" s="3" t="str">
        <f t="shared" si="51"/>
        <v>dhis_api --api-version=27 --api-request='dataElements/fJT9bAd6pxX/shortName' --content-json --request PATCH --data "{\"shortName\": \"kMEPzd49zre\"}"</v>
      </c>
    </row>
    <row r="821" spans="1:10" x14ac:dyDescent="0.2">
      <c r="A821" t="s">
        <v>443</v>
      </c>
      <c r="B821" t="s">
        <v>6003</v>
      </c>
      <c r="C821" t="s">
        <v>6004</v>
      </c>
      <c r="D821" s="3" t="b">
        <f>NOT(ISNA(VLOOKUP(A821,des!B:B,1,FALSE)))</f>
        <v>1</v>
      </c>
      <c r="E821" s="3" t="str">
        <f>IF(D821,VLOOKUP(A821,des!B:Q,11,FALSE),"")</f>
        <v>Age (&lt;1-9, 2) and Result</v>
      </c>
      <c r="F821" s="3" t="b">
        <f t="shared" si="48"/>
        <v>1</v>
      </c>
      <c r="G821" s="3" t="str">
        <f t="shared" si="49"/>
        <v>dhis_api --api-version=27 --api-request='dataElements/SjaWr8VFS8l/name' --content-json --request PATCH --data "{\"name\": \"Age (&lt;1-9, 2) and Result\"}"</v>
      </c>
      <c r="H821" s="3" t="str">
        <f>IF(D821,VLOOKUP(A821,des!B:Q,12,FALSE),"")</f>
        <v>TDTu82KmeJt</v>
      </c>
      <c r="I821" s="3" t="b">
        <f t="shared" si="50"/>
        <v>1</v>
      </c>
      <c r="J821" s="3" t="str">
        <f t="shared" si="51"/>
        <v>dhis_api --api-version=27 --api-request='dataElements/SjaWr8VFS8l/shortName' --content-json --request PATCH --data "{\"shortName\": \"TDTu82KmeJt\"}"</v>
      </c>
    </row>
    <row r="822" spans="1:10" x14ac:dyDescent="0.2">
      <c r="A822" t="s">
        <v>1233</v>
      </c>
      <c r="B822" t="s">
        <v>6005</v>
      </c>
      <c r="C822" t="s">
        <v>6006</v>
      </c>
      <c r="D822" s="3" t="b">
        <f>NOT(ISNA(VLOOKUP(A822,des!B:B,1,FALSE)))</f>
        <v>1</v>
      </c>
      <c r="E822" s="3" t="str">
        <f>IF(D822,VLOOKUP(A822,des!B:Q,11,FALSE),"")</f>
        <v>Age (&lt;1-9, 2) and Result</v>
      </c>
      <c r="F822" s="3" t="b">
        <f t="shared" si="48"/>
        <v>1</v>
      </c>
      <c r="G822" s="3" t="str">
        <f t="shared" si="49"/>
        <v>dhis_api --api-version=27 --api-request='dataElements/byOQFfCNJIN/name' --content-json --request PATCH --data "{\"name\": \"Age (&lt;1-9, 2) and Result\"}"</v>
      </c>
      <c r="H822" s="3" t="str">
        <f>IF(D822,VLOOKUP(A822,des!B:Q,12,FALSE),"")</f>
        <v>TDTu82KmeJt</v>
      </c>
      <c r="I822" s="3" t="b">
        <f t="shared" si="50"/>
        <v>1</v>
      </c>
      <c r="J822" s="3" t="str">
        <f t="shared" si="51"/>
        <v>dhis_api --api-version=27 --api-request='dataElements/byOQFfCNJIN/shortName' --content-json --request PATCH --data "{\"shortName\": \"TDTu82KmeJt\"}"</v>
      </c>
    </row>
    <row r="823" spans="1:10" x14ac:dyDescent="0.2">
      <c r="A823" t="s">
        <v>446</v>
      </c>
      <c r="B823" t="s">
        <v>6007</v>
      </c>
      <c r="C823" t="s">
        <v>6008</v>
      </c>
      <c r="D823" s="3" t="b">
        <f>NOT(ISNA(VLOOKUP(A823,des!B:B,1,FALSE)))</f>
        <v>1</v>
      </c>
      <c r="E823" s="3" t="str">
        <f>IF(D823,VLOOKUP(A823,des!B:Q,11,FALSE),"")</f>
        <v>Age (&lt;15,15+-uk, 2), Sex, and Results</v>
      </c>
      <c r="F823" s="3" t="b">
        <f t="shared" si="48"/>
        <v>1</v>
      </c>
      <c r="G823" s="3" t="str">
        <f t="shared" si="49"/>
        <v>dhis_api --api-version=27 --api-request='dataElements/Ggyo79FgFP4/name' --content-json --request PATCH --data "{\"name\": \"Age (&lt;15,15+-uk, 2), Sex, and Results\"}"</v>
      </c>
      <c r="H823" s="3" t="str">
        <f>IF(D823,VLOOKUP(A823,des!B:Q,12,FALSE),"")</f>
        <v>MXCe0fgn0sO</v>
      </c>
      <c r="I823" s="3" t="b">
        <f t="shared" si="50"/>
        <v>1</v>
      </c>
      <c r="J823" s="3" t="str">
        <f t="shared" si="51"/>
        <v>dhis_api --api-version=27 --api-request='dataElements/Ggyo79FgFP4/shortName' --content-json --request PATCH --data "{\"shortName\": \"MXCe0fgn0sO\"}"</v>
      </c>
    </row>
    <row r="824" spans="1:10" x14ac:dyDescent="0.2">
      <c r="A824" t="s">
        <v>1234</v>
      </c>
      <c r="B824" t="s">
        <v>6009</v>
      </c>
      <c r="C824" t="s">
        <v>6010</v>
      </c>
      <c r="D824" s="3" t="b">
        <f>NOT(ISNA(VLOOKUP(A824,des!B:B,1,FALSE)))</f>
        <v>1</v>
      </c>
      <c r="E824" s="3" t="str">
        <f>IF(D824,VLOOKUP(A824,des!B:Q,11,FALSE),"")</f>
        <v>Age (&lt;15,15+-uk, 2), Sex, and Results</v>
      </c>
      <c r="F824" s="3" t="b">
        <f t="shared" si="48"/>
        <v>1</v>
      </c>
      <c r="G824" s="3" t="str">
        <f t="shared" si="49"/>
        <v>dhis_api --api-version=27 --api-request='dataElements/ULfEIbnmWpN/name' --content-json --request PATCH --data "{\"name\": \"Age (&lt;15,15+-uk, 2), Sex, and Results\"}"</v>
      </c>
      <c r="H824" s="3" t="str">
        <f>IF(D824,VLOOKUP(A824,des!B:Q,12,FALSE),"")</f>
        <v>MXCe0fgn0sO</v>
      </c>
      <c r="I824" s="3" t="b">
        <f t="shared" si="50"/>
        <v>1</v>
      </c>
      <c r="J824" s="3" t="str">
        <f t="shared" si="51"/>
        <v>dhis_api --api-version=27 --api-request='dataElements/ULfEIbnmWpN/shortName' --content-json --request PATCH --data "{\"shortName\": \"MXCe0fgn0sO\"}"</v>
      </c>
    </row>
    <row r="825" spans="1:10" x14ac:dyDescent="0.2">
      <c r="A825" t="s">
        <v>285</v>
      </c>
      <c r="B825" t="s">
        <v>6011</v>
      </c>
      <c r="C825" t="s">
        <v>6012</v>
      </c>
      <c r="D825" s="3" t="b">
        <f>NOT(ISNA(VLOOKUP(A825,des!B:B,1,FALSE)))</f>
        <v>1</v>
      </c>
      <c r="E825" s="3" t="str">
        <f>IF(D825,VLOOKUP(A825,des!B:Q,11,FALSE),"")</f>
        <v>default</v>
      </c>
      <c r="F825" s="3" t="b">
        <f t="shared" si="48"/>
        <v>1</v>
      </c>
      <c r="G825" s="3" t="str">
        <f t="shared" si="49"/>
        <v>dhis_api --api-version=27 --api-request='dataElements/qSGw5MTLMu0/name' --content-json --request PATCH --data "{\"name\": \"default\"}"</v>
      </c>
      <c r="H825" s="3" t="str">
        <f>IF(D825,VLOOKUP(A825,des!B:Q,12,FALSE),"")</f>
        <v>bjDvmb4bfuf</v>
      </c>
      <c r="I825" s="3" t="b">
        <f t="shared" si="50"/>
        <v>1</v>
      </c>
      <c r="J825" s="3" t="str">
        <f t="shared" si="51"/>
        <v>dhis_api --api-version=27 --api-request='dataElements/qSGw5MTLMu0/shortName' --content-json --request PATCH --data "{\"shortName\": \"bjDvmb4bfuf\"}"</v>
      </c>
    </row>
    <row r="826" spans="1:10" x14ac:dyDescent="0.2">
      <c r="A826" t="s">
        <v>1235</v>
      </c>
      <c r="B826" t="s">
        <v>6013</v>
      </c>
      <c r="C826" t="s">
        <v>6014</v>
      </c>
      <c r="D826" s="3" t="b">
        <f>NOT(ISNA(VLOOKUP(A826,des!B:B,1,FALSE)))</f>
        <v>1</v>
      </c>
      <c r="E826" s="3" t="str">
        <f>IF(D826,VLOOKUP(A826,des!B:Q,11,FALSE),"")</f>
        <v>default</v>
      </c>
      <c r="F826" s="3" t="b">
        <f t="shared" si="48"/>
        <v>1</v>
      </c>
      <c r="G826" s="3" t="str">
        <f t="shared" si="49"/>
        <v>dhis_api --api-version=27 --api-request='dataElements/lBfHuLyTQVE/name' --content-json --request PATCH --data "{\"name\": \"default\"}"</v>
      </c>
      <c r="H826" s="3" t="str">
        <f>IF(D826,VLOOKUP(A826,des!B:Q,12,FALSE),"")</f>
        <v>bjDvmb4bfuf</v>
      </c>
      <c r="I826" s="3" t="b">
        <f t="shared" si="50"/>
        <v>1</v>
      </c>
      <c r="J826" s="3" t="str">
        <f t="shared" si="51"/>
        <v>dhis_api --api-version=27 --api-request='dataElements/lBfHuLyTQVE/shortName' --content-json --request PATCH --data "{\"shortName\": \"bjDvmb4bfuf\"}"</v>
      </c>
    </row>
    <row r="827" spans="1:10" x14ac:dyDescent="0.2">
      <c r="A827" t="s">
        <v>456</v>
      </c>
      <c r="B827" t="s">
        <v>6015</v>
      </c>
      <c r="C827" t="s">
        <v>6016</v>
      </c>
      <c r="D827" s="3" t="b">
        <f>NOT(ISNA(VLOOKUP(A827,des!B:B,1,FALSE)))</f>
        <v>1</v>
      </c>
      <c r="E827" s="3" t="str">
        <f>IF(D827,VLOOKUP(A827,des!B:Q,11,FALSE),"")</f>
        <v>Age (10-50+-uk, 5), Sex and Result</v>
      </c>
      <c r="F827" s="3" t="b">
        <f t="shared" si="48"/>
        <v>1</v>
      </c>
      <c r="G827" s="3" t="str">
        <f t="shared" si="49"/>
        <v>dhis_api --api-version=27 --api-request='dataElements/abAKAWyjJNP/name' --content-json --request PATCH --data "{\"name\": \"Age (10-50+-uk, 5), Sex and Result\"}"</v>
      </c>
      <c r="H827" s="3" t="str">
        <f>IF(D827,VLOOKUP(A827,des!B:Q,12,FALSE),"")</f>
        <v>kMEPzd49zre</v>
      </c>
      <c r="I827" s="3" t="b">
        <f t="shared" si="50"/>
        <v>1</v>
      </c>
      <c r="J827" s="3" t="str">
        <f t="shared" si="51"/>
        <v>dhis_api --api-version=27 --api-request='dataElements/abAKAWyjJNP/shortName' --content-json --request PATCH --data "{\"shortName\": \"kMEPzd49zre\"}"</v>
      </c>
    </row>
    <row r="828" spans="1:10" x14ac:dyDescent="0.2">
      <c r="A828" t="s">
        <v>1236</v>
      </c>
      <c r="B828" t="s">
        <v>6017</v>
      </c>
      <c r="C828" t="s">
        <v>6018</v>
      </c>
      <c r="D828" s="3" t="b">
        <f>NOT(ISNA(VLOOKUP(A828,des!B:B,1,FALSE)))</f>
        <v>1</v>
      </c>
      <c r="E828" s="3" t="str">
        <f>IF(D828,VLOOKUP(A828,des!B:Q,11,FALSE),"")</f>
        <v>Age (10-50+-uk, 5), Sex and Result</v>
      </c>
      <c r="F828" s="3" t="b">
        <f t="shared" si="48"/>
        <v>1</v>
      </c>
      <c r="G828" s="3" t="str">
        <f t="shared" si="49"/>
        <v>dhis_api --api-version=27 --api-request='dataElements/uo1cQOvpWiC/name' --content-json --request PATCH --data "{\"name\": \"Age (10-50+-uk, 5), Sex and Result\"}"</v>
      </c>
      <c r="H828" s="3" t="str">
        <f>IF(D828,VLOOKUP(A828,des!B:Q,12,FALSE),"")</f>
        <v>kMEPzd49zre</v>
      </c>
      <c r="I828" s="3" t="b">
        <f t="shared" si="50"/>
        <v>1</v>
      </c>
      <c r="J828" s="3" t="str">
        <f t="shared" si="51"/>
        <v>dhis_api --api-version=27 --api-request='dataElements/uo1cQOvpWiC/shortName' --content-json --request PATCH --data "{\"shortName\": \"kMEPzd49zre\"}"</v>
      </c>
    </row>
    <row r="829" spans="1:10" x14ac:dyDescent="0.2">
      <c r="A829" t="s">
        <v>455</v>
      </c>
      <c r="B829" t="s">
        <v>6019</v>
      </c>
      <c r="C829" t="s">
        <v>6020</v>
      </c>
      <c r="D829" s="3" t="b">
        <f>NOT(ISNA(VLOOKUP(A829,des!B:B,1,FALSE)))</f>
        <v>1</v>
      </c>
      <c r="E829" s="3" t="str">
        <f>IF(D829,VLOOKUP(A829,des!B:Q,11,FALSE),"")</f>
        <v>Age (&lt;1-9, 2) and Result</v>
      </c>
      <c r="F829" s="3" t="b">
        <f t="shared" si="48"/>
        <v>1</v>
      </c>
      <c r="G829" s="3" t="str">
        <f t="shared" si="49"/>
        <v>dhis_api --api-version=27 --api-request='dataElements/TPrLcVlTBcw/name' --content-json --request PATCH --data "{\"name\": \"Age (&lt;1-9, 2) and Result\"}"</v>
      </c>
      <c r="H829" s="3" t="str">
        <f>IF(D829,VLOOKUP(A829,des!B:Q,12,FALSE),"")</f>
        <v>TDTu82KmeJt</v>
      </c>
      <c r="I829" s="3" t="b">
        <f t="shared" si="50"/>
        <v>1</v>
      </c>
      <c r="J829" s="3" t="str">
        <f t="shared" si="51"/>
        <v>dhis_api --api-version=27 --api-request='dataElements/TPrLcVlTBcw/shortName' --content-json --request PATCH --data "{\"shortName\": \"TDTu82KmeJt\"}"</v>
      </c>
    </row>
    <row r="830" spans="1:10" x14ac:dyDescent="0.2">
      <c r="A830" t="s">
        <v>1237</v>
      </c>
      <c r="B830" t="s">
        <v>6021</v>
      </c>
      <c r="C830" t="s">
        <v>6022</v>
      </c>
      <c r="D830" s="3" t="b">
        <f>NOT(ISNA(VLOOKUP(A830,des!B:B,1,FALSE)))</f>
        <v>1</v>
      </c>
      <c r="E830" s="3" t="str">
        <f>IF(D830,VLOOKUP(A830,des!B:Q,11,FALSE),"")</f>
        <v>Age (&lt;1-9, 2) and Result</v>
      </c>
      <c r="F830" s="3" t="b">
        <f t="shared" si="48"/>
        <v>1</v>
      </c>
      <c r="G830" s="3" t="str">
        <f t="shared" si="49"/>
        <v>dhis_api --api-version=27 --api-request='dataElements/qzp09DksQwh/name' --content-json --request PATCH --data "{\"name\": \"Age (&lt;1-9, 2) and Result\"}"</v>
      </c>
      <c r="H830" s="3" t="str">
        <f>IF(D830,VLOOKUP(A830,des!B:Q,12,FALSE),"")</f>
        <v>TDTu82KmeJt</v>
      </c>
      <c r="I830" s="3" t="b">
        <f t="shared" si="50"/>
        <v>1</v>
      </c>
      <c r="J830" s="3" t="str">
        <f t="shared" si="51"/>
        <v>dhis_api --api-version=27 --api-request='dataElements/qzp09DksQwh/shortName' --content-json --request PATCH --data "{\"shortName\": \"TDTu82KmeJt\"}"</v>
      </c>
    </row>
    <row r="831" spans="1:10" x14ac:dyDescent="0.2">
      <c r="A831" t="s">
        <v>458</v>
      </c>
      <c r="B831" t="s">
        <v>6023</v>
      </c>
      <c r="C831" t="s">
        <v>6024</v>
      </c>
      <c r="D831" s="3" t="b">
        <f>NOT(ISNA(VLOOKUP(A831,des!B:B,1,FALSE)))</f>
        <v>1</v>
      </c>
      <c r="E831" s="3" t="str">
        <f>IF(D831,VLOOKUP(A831,des!B:Q,11,FALSE),"")</f>
        <v>Age (&lt;15,15+-uk, 2), Sex, and Results</v>
      </c>
      <c r="F831" s="3" t="b">
        <f t="shared" si="48"/>
        <v>1</v>
      </c>
      <c r="G831" s="3" t="str">
        <f t="shared" si="49"/>
        <v>dhis_api --api-version=27 --api-request='dataElements/hVUZ9bdWgtJ/name' --content-json --request PATCH --data "{\"name\": \"Age (&lt;15,15+-uk, 2), Sex, and Results\"}"</v>
      </c>
      <c r="H831" s="3" t="str">
        <f>IF(D831,VLOOKUP(A831,des!B:Q,12,FALSE),"")</f>
        <v>MXCe0fgn0sO</v>
      </c>
      <c r="I831" s="3" t="b">
        <f t="shared" si="50"/>
        <v>1</v>
      </c>
      <c r="J831" s="3" t="str">
        <f t="shared" si="51"/>
        <v>dhis_api --api-version=27 --api-request='dataElements/hVUZ9bdWgtJ/shortName' --content-json --request PATCH --data "{\"shortName\": \"MXCe0fgn0sO\"}"</v>
      </c>
    </row>
    <row r="832" spans="1:10" x14ac:dyDescent="0.2">
      <c r="A832" t="s">
        <v>1238</v>
      </c>
      <c r="B832" t="s">
        <v>6025</v>
      </c>
      <c r="C832" t="s">
        <v>6026</v>
      </c>
      <c r="D832" s="3" t="b">
        <f>NOT(ISNA(VLOOKUP(A832,des!B:B,1,FALSE)))</f>
        <v>1</v>
      </c>
      <c r="E832" s="3" t="str">
        <f>IF(D832,VLOOKUP(A832,des!B:Q,11,FALSE),"")</f>
        <v>Age (&lt;15,15+-uk, 2), Sex, and Results</v>
      </c>
      <c r="F832" s="3" t="b">
        <f t="shared" si="48"/>
        <v>1</v>
      </c>
      <c r="G832" s="3" t="str">
        <f t="shared" si="49"/>
        <v>dhis_api --api-version=27 --api-request='dataElements/j76BoKnpyha/name' --content-json --request PATCH --data "{\"name\": \"Age (&lt;15,15+-uk, 2), Sex, and Results\"}"</v>
      </c>
      <c r="H832" s="3" t="str">
        <f>IF(D832,VLOOKUP(A832,des!B:Q,12,FALSE),"")</f>
        <v>MXCe0fgn0sO</v>
      </c>
      <c r="I832" s="3" t="b">
        <f t="shared" si="50"/>
        <v>1</v>
      </c>
      <c r="J832" s="3" t="str">
        <f t="shared" si="51"/>
        <v>dhis_api --api-version=27 --api-request='dataElements/j76BoKnpyha/shortName' --content-json --request PATCH --data "{\"shortName\": \"MXCe0fgn0sO\"}"</v>
      </c>
    </row>
    <row r="833" spans="1:10" x14ac:dyDescent="0.2">
      <c r="A833" t="s">
        <v>384</v>
      </c>
      <c r="B833" t="s">
        <v>6027</v>
      </c>
      <c r="C833" t="s">
        <v>6028</v>
      </c>
      <c r="D833" s="3" t="b">
        <f>NOT(ISNA(VLOOKUP(A833,des!B:B,1,FALSE)))</f>
        <v>1</v>
      </c>
      <c r="E833" s="3" t="str">
        <f>IF(D833,VLOOKUP(A833,des!B:Q,11,FALSE),"")</f>
        <v>Age (10-50+-uk, 5), Sex and Result</v>
      </c>
      <c r="F833" s="3" t="b">
        <f t="shared" si="48"/>
        <v>1</v>
      </c>
      <c r="G833" s="3" t="str">
        <f t="shared" si="49"/>
        <v>dhis_api --api-version=27 --api-request='dataElements/MH4oMabkUNX/name' --content-json --request PATCH --data "{\"name\": \"Age (10-50+-uk, 5), Sex and Result\"}"</v>
      </c>
      <c r="H833" s="3" t="str">
        <f>IF(D833,VLOOKUP(A833,des!B:Q,12,FALSE),"")</f>
        <v>kMEPzd49zre</v>
      </c>
      <c r="I833" s="3" t="b">
        <f t="shared" si="50"/>
        <v>1</v>
      </c>
      <c r="J833" s="3" t="str">
        <f t="shared" si="51"/>
        <v>dhis_api --api-version=27 --api-request='dataElements/MH4oMabkUNX/shortName' --content-json --request PATCH --data "{\"shortName\": \"kMEPzd49zre\"}"</v>
      </c>
    </row>
    <row r="834" spans="1:10" x14ac:dyDescent="0.2">
      <c r="A834" t="s">
        <v>1239</v>
      </c>
      <c r="B834" t="s">
        <v>6029</v>
      </c>
      <c r="C834" t="s">
        <v>6030</v>
      </c>
      <c r="D834" s="3" t="b">
        <f>NOT(ISNA(VLOOKUP(A834,des!B:B,1,FALSE)))</f>
        <v>1</v>
      </c>
      <c r="E834" s="3" t="str">
        <f>IF(D834,VLOOKUP(A834,des!B:Q,11,FALSE),"")</f>
        <v>Age (10-50+-uk, 5), Sex and Result</v>
      </c>
      <c r="F834" s="3" t="b">
        <f t="shared" si="48"/>
        <v>1</v>
      </c>
      <c r="G834" s="3" t="str">
        <f t="shared" si="49"/>
        <v>dhis_api --api-version=27 --api-request='dataElements/SMxx3AMSswI/name' --content-json --request PATCH --data "{\"name\": \"Age (10-50+-uk, 5), Sex and Result\"}"</v>
      </c>
      <c r="H834" s="3" t="str">
        <f>IF(D834,VLOOKUP(A834,des!B:Q,12,FALSE),"")</f>
        <v>kMEPzd49zre</v>
      </c>
      <c r="I834" s="3" t="b">
        <f t="shared" si="50"/>
        <v>1</v>
      </c>
      <c r="J834" s="3" t="str">
        <f t="shared" si="51"/>
        <v>dhis_api --api-version=27 --api-request='dataElements/SMxx3AMSswI/shortName' --content-json --request PATCH --data "{\"shortName\": \"kMEPzd49zre\"}"</v>
      </c>
    </row>
    <row r="835" spans="1:10" x14ac:dyDescent="0.2">
      <c r="A835" t="s">
        <v>383</v>
      </c>
      <c r="B835" t="s">
        <v>6031</v>
      </c>
      <c r="C835" t="s">
        <v>6032</v>
      </c>
      <c r="D835" s="3" t="b">
        <f>NOT(ISNA(VLOOKUP(A835,des!B:B,1,FALSE)))</f>
        <v>1</v>
      </c>
      <c r="E835" s="3" t="str">
        <f>IF(D835,VLOOKUP(A835,des!B:Q,11,FALSE),"")</f>
        <v>Age (&lt;1-9, 2) and Result</v>
      </c>
      <c r="F835" s="3" t="b">
        <f t="shared" si="48"/>
        <v>1</v>
      </c>
      <c r="G835" s="3" t="str">
        <f t="shared" si="49"/>
        <v>dhis_api --api-version=27 --api-request='dataElements/Bs3q3x9L18h/name' --content-json --request PATCH --data "{\"name\": \"Age (&lt;1-9, 2) and Result\"}"</v>
      </c>
      <c r="H835" s="3" t="str">
        <f>IF(D835,VLOOKUP(A835,des!B:Q,12,FALSE),"")</f>
        <v>TDTu82KmeJt</v>
      </c>
      <c r="I835" s="3" t="b">
        <f t="shared" si="50"/>
        <v>1</v>
      </c>
      <c r="J835" s="3" t="str">
        <f t="shared" si="51"/>
        <v>dhis_api --api-version=27 --api-request='dataElements/Bs3q3x9L18h/shortName' --content-json --request PATCH --data "{\"shortName\": \"TDTu82KmeJt\"}"</v>
      </c>
    </row>
    <row r="836" spans="1:10" x14ac:dyDescent="0.2">
      <c r="A836" t="s">
        <v>1240</v>
      </c>
      <c r="B836" t="s">
        <v>6033</v>
      </c>
      <c r="C836" t="s">
        <v>6034</v>
      </c>
      <c r="D836" s="3" t="b">
        <f>NOT(ISNA(VLOOKUP(A836,des!B:B,1,FALSE)))</f>
        <v>1</v>
      </c>
      <c r="E836" s="3" t="str">
        <f>IF(D836,VLOOKUP(A836,des!B:Q,11,FALSE),"")</f>
        <v>Age (&lt;1-9, 2) and Result</v>
      </c>
      <c r="F836" s="3" t="b">
        <f t="shared" si="48"/>
        <v>1</v>
      </c>
      <c r="G836" s="3" t="str">
        <f t="shared" si="49"/>
        <v>dhis_api --api-version=27 --api-request='dataElements/KowVc1onTyE/name' --content-json --request PATCH --data "{\"name\": \"Age (&lt;1-9, 2) and Result\"}"</v>
      </c>
      <c r="H836" s="3" t="str">
        <f>IF(D836,VLOOKUP(A836,des!B:Q,12,FALSE),"")</f>
        <v>TDTu82KmeJt</v>
      </c>
      <c r="I836" s="3" t="b">
        <f t="shared" si="50"/>
        <v>1</v>
      </c>
      <c r="J836" s="3" t="str">
        <f t="shared" si="51"/>
        <v>dhis_api --api-version=27 --api-request='dataElements/KowVc1onTyE/shortName' --content-json --request PATCH --data "{\"shortName\": \"TDTu82KmeJt\"}"</v>
      </c>
    </row>
    <row r="837" spans="1:10" x14ac:dyDescent="0.2">
      <c r="A837" t="s">
        <v>386</v>
      </c>
      <c r="B837" t="s">
        <v>6035</v>
      </c>
      <c r="C837" t="s">
        <v>6036</v>
      </c>
      <c r="D837" s="3" t="b">
        <f>NOT(ISNA(VLOOKUP(A837,des!B:B,1,FALSE)))</f>
        <v>1</v>
      </c>
      <c r="E837" s="3" t="str">
        <f>IF(D837,VLOOKUP(A837,des!B:Q,11,FALSE),"")</f>
        <v>Age (&lt;15,15+-uk, 2), Sex, and Results</v>
      </c>
      <c r="F837" s="3" t="b">
        <f t="shared" ref="F837:F900" si="52">IF(D837,IF(E837&lt;&gt;B837,TRUE,FALSE),FALSE)</f>
        <v>1</v>
      </c>
      <c r="G837" s="3" t="str">
        <f t="shared" si="49"/>
        <v>dhis_api --api-version=27 --api-request='dataElements/LNHM2CKRfr6/name' --content-json --request PATCH --data "{\"name\": \"Age (&lt;15,15+-uk, 2), Sex, and Results\"}"</v>
      </c>
      <c r="H837" s="3" t="str">
        <f>IF(D837,VLOOKUP(A837,des!B:Q,12,FALSE),"")</f>
        <v>MXCe0fgn0sO</v>
      </c>
      <c r="I837" s="3" t="b">
        <f t="shared" si="50"/>
        <v>1</v>
      </c>
      <c r="J837" s="3" t="str">
        <f t="shared" si="51"/>
        <v>dhis_api --api-version=27 --api-request='dataElements/LNHM2CKRfr6/shortName' --content-json --request PATCH --data "{\"shortName\": \"MXCe0fgn0sO\"}"</v>
      </c>
    </row>
    <row r="838" spans="1:10" x14ac:dyDescent="0.2">
      <c r="A838" t="s">
        <v>1241</v>
      </c>
      <c r="B838" t="s">
        <v>6037</v>
      </c>
      <c r="C838" t="s">
        <v>6038</v>
      </c>
      <c r="D838" s="3" t="b">
        <f>NOT(ISNA(VLOOKUP(A838,des!B:B,1,FALSE)))</f>
        <v>1</v>
      </c>
      <c r="E838" s="3" t="str">
        <f>IF(D838,VLOOKUP(A838,des!B:Q,11,FALSE),"")</f>
        <v>Age (&lt;15,15+-uk, 2), Sex, and Results</v>
      </c>
      <c r="F838" s="3" t="b">
        <f t="shared" si="52"/>
        <v>1</v>
      </c>
      <c r="G838" s="3" t="str">
        <f t="shared" ref="G838:G901" si="53">IF(F838,CONCATENATE($A$1,A838,$B$1,E838,$C$1),"")</f>
        <v>dhis_api --api-version=27 --api-request='dataElements/heTFRI94K9G/name' --content-json --request PATCH --data "{\"name\": \"Age (&lt;15,15+-uk, 2), Sex, and Results\"}"</v>
      </c>
      <c r="H838" s="3" t="str">
        <f>IF(D838,VLOOKUP(A838,des!B:Q,12,FALSE),"")</f>
        <v>MXCe0fgn0sO</v>
      </c>
      <c r="I838" s="3" t="b">
        <f t="shared" ref="I838:I901" si="54">IF(D838,IF(H838&lt;&gt;C838,TRUE,FALSE),FALSE)</f>
        <v>1</v>
      </c>
      <c r="J838" s="3" t="str">
        <f t="shared" ref="J838:J901" si="55">IF(I838,CONCATENATE($A$2,A838,$B$2,H838,$C$2),"")</f>
        <v>dhis_api --api-version=27 --api-request='dataElements/heTFRI94K9G/shortName' --content-json --request PATCH --data "{\"shortName\": \"MXCe0fgn0sO\"}"</v>
      </c>
    </row>
    <row r="839" spans="1:10" x14ac:dyDescent="0.2">
      <c r="A839" t="s">
        <v>349</v>
      </c>
      <c r="B839" t="s">
        <v>6039</v>
      </c>
      <c r="C839" t="s">
        <v>6040</v>
      </c>
      <c r="D839" s="3" t="b">
        <f>NOT(ISNA(VLOOKUP(A839,des!B:B,1,FALSE)))</f>
        <v>1</v>
      </c>
      <c r="E839" s="3" t="str">
        <f>IF(D839,VLOOKUP(A839,des!B:Q,11,FALSE),"")</f>
        <v>Test Results</v>
      </c>
      <c r="F839" s="3" t="b">
        <f t="shared" si="52"/>
        <v>1</v>
      </c>
      <c r="G839" s="3" t="str">
        <f t="shared" si="53"/>
        <v>dhis_api --api-version=27 --api-request='dataElements/P2dqpGI0Bkl/name' --content-json --request PATCH --data "{\"name\": \"Test Results\"}"</v>
      </c>
      <c r="H839" s="3" t="str">
        <f>IF(D839,VLOOKUP(A839,des!B:Q,12,FALSE),"")</f>
        <v>mTUlypRBZkp</v>
      </c>
      <c r="I839" s="3" t="b">
        <f t="shared" si="54"/>
        <v>1</v>
      </c>
      <c r="J839" s="3" t="str">
        <f t="shared" si="55"/>
        <v>dhis_api --api-version=27 --api-request='dataElements/P2dqpGI0Bkl/shortName' --content-json --request PATCH --data "{\"shortName\": \"mTUlypRBZkp\"}"</v>
      </c>
    </row>
    <row r="840" spans="1:10" x14ac:dyDescent="0.2">
      <c r="A840" t="s">
        <v>1242</v>
      </c>
      <c r="B840" t="s">
        <v>6041</v>
      </c>
      <c r="C840" t="s">
        <v>6042</v>
      </c>
      <c r="D840" s="3" t="b">
        <f>NOT(ISNA(VLOOKUP(A840,des!B:B,1,FALSE)))</f>
        <v>1</v>
      </c>
      <c r="E840" s="3" t="str">
        <f>IF(D840,VLOOKUP(A840,des!B:Q,11,FALSE),"")</f>
        <v>Test Results</v>
      </c>
      <c r="F840" s="3" t="b">
        <f t="shared" si="52"/>
        <v>1</v>
      </c>
      <c r="G840" s="3" t="str">
        <f t="shared" si="53"/>
        <v>dhis_api --api-version=27 --api-request='dataElements/qDCzQmbJuN4/name' --content-json --request PATCH --data "{\"name\": \"Test Results\"}"</v>
      </c>
      <c r="H840" s="3" t="str">
        <f>IF(D840,VLOOKUP(A840,des!B:Q,12,FALSE),"")</f>
        <v>mTUlypRBZkp</v>
      </c>
      <c r="I840" s="3" t="b">
        <f t="shared" si="54"/>
        <v>1</v>
      </c>
      <c r="J840" s="3" t="str">
        <f t="shared" si="55"/>
        <v>dhis_api --api-version=27 --api-request='dataElements/qDCzQmbJuN4/shortName' --content-json --request PATCH --data "{\"shortName\": \"mTUlypRBZkp\"}"</v>
      </c>
    </row>
    <row r="841" spans="1:10" x14ac:dyDescent="0.2">
      <c r="A841" t="s">
        <v>370</v>
      </c>
      <c r="B841" t="s">
        <v>6043</v>
      </c>
      <c r="C841" t="s">
        <v>6044</v>
      </c>
      <c r="D841" s="3" t="b">
        <f>NOT(ISNA(VLOOKUP(A841,des!B:B,1,FALSE)))</f>
        <v>1</v>
      </c>
      <c r="E841" s="3" t="str">
        <f>IF(D841,VLOOKUP(A841,des!B:Q,11,FALSE),"")</f>
        <v>Age (&lt;1-50+-uk, 6) and Result</v>
      </c>
      <c r="F841" s="3" t="b">
        <f t="shared" si="52"/>
        <v>1</v>
      </c>
      <c r="G841" s="3" t="str">
        <f t="shared" si="53"/>
        <v>dhis_api --api-version=27 --api-request='dataElements/kQKUdt1paoU/name' --content-json --request PATCH --data "{\"name\": \"Age (&lt;1-50+-uk, 6) and Result\"}"</v>
      </c>
      <c r="H841" s="3" t="str">
        <f>IF(D841,VLOOKUP(A841,des!B:Q,12,FALSE),"")</f>
        <v>HJqeRFuhERZ</v>
      </c>
      <c r="I841" s="3" t="b">
        <f t="shared" si="54"/>
        <v>1</v>
      </c>
      <c r="J841" s="3" t="str">
        <f t="shared" si="55"/>
        <v>dhis_api --api-version=27 --api-request='dataElements/kQKUdt1paoU/shortName' --content-json --request PATCH --data "{\"shortName\": \"HJqeRFuhERZ\"}"</v>
      </c>
    </row>
    <row r="842" spans="1:10" x14ac:dyDescent="0.2">
      <c r="A842" t="s">
        <v>1243</v>
      </c>
      <c r="B842" t="s">
        <v>6045</v>
      </c>
      <c r="C842" t="s">
        <v>6046</v>
      </c>
      <c r="D842" s="3" t="b">
        <f>NOT(ISNA(VLOOKUP(A842,des!B:B,1,FALSE)))</f>
        <v>1</v>
      </c>
      <c r="E842" s="3" t="str">
        <f>IF(D842,VLOOKUP(A842,des!B:Q,11,FALSE),"")</f>
        <v>Age (&lt;1-50+-uk, 6) and Result</v>
      </c>
      <c r="F842" s="3" t="b">
        <f t="shared" si="52"/>
        <v>1</v>
      </c>
      <c r="G842" s="3" t="str">
        <f t="shared" si="53"/>
        <v>dhis_api --api-version=27 --api-request='dataElements/GhIJIGJToLT/name' --content-json --request PATCH --data "{\"name\": \"Age (&lt;1-50+-uk, 6) and Result\"}"</v>
      </c>
      <c r="H842" s="3" t="str">
        <f>IF(D842,VLOOKUP(A842,des!B:Q,12,FALSE),"")</f>
        <v>HJqeRFuhERZ</v>
      </c>
      <c r="I842" s="3" t="b">
        <f t="shared" si="54"/>
        <v>1</v>
      </c>
      <c r="J842" s="3" t="str">
        <f t="shared" si="55"/>
        <v>dhis_api --api-version=27 --api-request='dataElements/GhIJIGJToLT/shortName' --content-json --request PATCH --data "{\"shortName\": \"HJqeRFuhERZ\"}"</v>
      </c>
    </row>
    <row r="843" spans="1:10" x14ac:dyDescent="0.2">
      <c r="A843" t="s">
        <v>372</v>
      </c>
      <c r="B843" t="s">
        <v>6047</v>
      </c>
      <c r="C843" t="s">
        <v>6048</v>
      </c>
      <c r="D843" s="3" t="b">
        <f>NOT(ISNA(VLOOKUP(A843,des!B:B,1,FALSE)))</f>
        <v>1</v>
      </c>
      <c r="E843" s="3" t="str">
        <f>IF(D843,VLOOKUP(A843,des!B:Q,11,FALSE),"")</f>
        <v>Age (&lt;15,15+-uk, 2) and Results</v>
      </c>
      <c r="F843" s="3" t="b">
        <f t="shared" si="52"/>
        <v>1</v>
      </c>
      <c r="G843" s="3" t="str">
        <f t="shared" si="53"/>
        <v>dhis_api --api-version=27 --api-request='dataElements/TWJYa19khWJ/name' --content-json --request PATCH --data "{\"name\": \"Age (&lt;15,15+-uk, 2) and Results\"}"</v>
      </c>
      <c r="H843" s="3" t="str">
        <f>IF(D843,VLOOKUP(A843,des!B:Q,12,FALSE),"")</f>
        <v>D10AHbxYVir</v>
      </c>
      <c r="I843" s="3" t="b">
        <f t="shared" si="54"/>
        <v>1</v>
      </c>
      <c r="J843" s="3" t="str">
        <f t="shared" si="55"/>
        <v>dhis_api --api-version=27 --api-request='dataElements/TWJYa19khWJ/shortName' --content-json --request PATCH --data "{\"shortName\": \"D10AHbxYVir\"}"</v>
      </c>
    </row>
    <row r="844" spans="1:10" x14ac:dyDescent="0.2">
      <c r="A844" t="s">
        <v>1244</v>
      </c>
      <c r="B844" t="s">
        <v>6049</v>
      </c>
      <c r="C844" t="s">
        <v>6050</v>
      </c>
      <c r="D844" s="3" t="b">
        <f>NOT(ISNA(VLOOKUP(A844,des!B:B,1,FALSE)))</f>
        <v>1</v>
      </c>
      <c r="E844" s="3" t="str">
        <f>IF(D844,VLOOKUP(A844,des!B:Q,11,FALSE),"")</f>
        <v>Age (&lt;15,15+-uk, 2) and Results</v>
      </c>
      <c r="F844" s="3" t="b">
        <f t="shared" si="52"/>
        <v>1</v>
      </c>
      <c r="G844" s="3" t="str">
        <f t="shared" si="53"/>
        <v>dhis_api --api-version=27 --api-request='dataElements/nsKuQ9ppQGX/name' --content-json --request PATCH --data "{\"name\": \"Age (&lt;15,15+-uk, 2) and Results\"}"</v>
      </c>
      <c r="H844" s="3" t="str">
        <f>IF(D844,VLOOKUP(A844,des!B:Q,12,FALSE),"")</f>
        <v>D10AHbxYVir</v>
      </c>
      <c r="I844" s="3" t="b">
        <f t="shared" si="54"/>
        <v>1</v>
      </c>
      <c r="J844" s="3" t="str">
        <f t="shared" si="55"/>
        <v>dhis_api --api-version=27 --api-request='dataElements/nsKuQ9ppQGX/shortName' --content-json --request PATCH --data "{\"shortName\": \"D10AHbxYVir\"}"</v>
      </c>
    </row>
    <row r="845" spans="1:10" x14ac:dyDescent="0.2">
      <c r="A845" t="s">
        <v>1245</v>
      </c>
      <c r="B845" t="s">
        <v>6051</v>
      </c>
      <c r="C845" t="s">
        <v>6052</v>
      </c>
      <c r="D845" s="3" t="b">
        <f>NOT(ISNA(VLOOKUP(A845,des!B:B,1,FALSE)))</f>
        <v>1</v>
      </c>
      <c r="E845" s="3" t="str">
        <f>IF(D845,VLOOKUP(A845,des!B:Q,11,FALSE),"")</f>
        <v>default</v>
      </c>
      <c r="F845" s="3" t="b">
        <f t="shared" si="52"/>
        <v>1</v>
      </c>
      <c r="G845" s="3" t="str">
        <f t="shared" si="53"/>
        <v>dhis_api --api-version=27 --api-request='dataElements/JaGKiwVMfzn/name' --content-json --request PATCH --data "{\"name\": \"default\"}"</v>
      </c>
      <c r="H845" s="3" t="str">
        <f>IF(D845,VLOOKUP(A845,des!B:Q,12,FALSE),"")</f>
        <v>bjDvmb4bfuf</v>
      </c>
      <c r="I845" s="3" t="b">
        <f t="shared" si="54"/>
        <v>1</v>
      </c>
      <c r="J845" s="3" t="str">
        <f t="shared" si="55"/>
        <v>dhis_api --api-version=27 --api-request='dataElements/JaGKiwVMfzn/shortName' --content-json --request PATCH --data "{\"shortName\": \"bjDvmb4bfuf\"}"</v>
      </c>
    </row>
    <row r="846" spans="1:10" x14ac:dyDescent="0.2">
      <c r="A846" t="s">
        <v>1246</v>
      </c>
      <c r="B846" t="s">
        <v>6053</v>
      </c>
      <c r="C846" t="s">
        <v>6054</v>
      </c>
      <c r="D846" s="3" t="b">
        <f>NOT(ISNA(VLOOKUP(A846,des!B:B,1,FALSE)))</f>
        <v>1</v>
      </c>
      <c r="E846" s="3" t="str">
        <f>IF(D846,VLOOKUP(A846,des!B:Q,11,FALSE),"")</f>
        <v>Test Results</v>
      </c>
      <c r="F846" s="3" t="b">
        <f t="shared" si="52"/>
        <v>1</v>
      </c>
      <c r="G846" s="3" t="str">
        <f t="shared" si="53"/>
        <v>dhis_api --api-version=27 --api-request='dataElements/uBZkajdaACN/name' --content-json --request PATCH --data "{\"name\": \"Test Results\"}"</v>
      </c>
      <c r="H846" s="3" t="str">
        <f>IF(D846,VLOOKUP(A846,des!B:Q,12,FALSE),"")</f>
        <v>mTUlypRBZkp</v>
      </c>
      <c r="I846" s="3" t="b">
        <f t="shared" si="54"/>
        <v>1</v>
      </c>
      <c r="J846" s="3" t="str">
        <f t="shared" si="55"/>
        <v>dhis_api --api-version=27 --api-request='dataElements/uBZkajdaACN/shortName' --content-json --request PATCH --data "{\"shortName\": \"mTUlypRBZkp\"}"</v>
      </c>
    </row>
    <row r="847" spans="1:10" x14ac:dyDescent="0.2">
      <c r="A847" t="s">
        <v>1247</v>
      </c>
      <c r="B847" t="s">
        <v>6055</v>
      </c>
      <c r="C847" t="s">
        <v>6056</v>
      </c>
      <c r="D847" s="3" t="b">
        <f>NOT(ISNA(VLOOKUP(A847,des!B:B,1,FALSE)))</f>
        <v>1</v>
      </c>
      <c r="E847" s="3" t="str">
        <f>IF(D847,VLOOKUP(A847,des!B:Q,11,FALSE),"")</f>
        <v>Test Results</v>
      </c>
      <c r="F847" s="3" t="b">
        <f t="shared" si="52"/>
        <v>1</v>
      </c>
      <c r="G847" s="3" t="str">
        <f t="shared" si="53"/>
        <v>dhis_api --api-version=27 --api-request='dataElements/ev7hoeX5KXr/name' --content-json --request PATCH --data "{\"name\": \"Test Results\"}"</v>
      </c>
      <c r="H847" s="3" t="str">
        <f>IF(D847,VLOOKUP(A847,des!B:Q,12,FALSE),"")</f>
        <v>mTUlypRBZkp</v>
      </c>
      <c r="I847" s="3" t="b">
        <f t="shared" si="54"/>
        <v>1</v>
      </c>
      <c r="J847" s="3" t="str">
        <f t="shared" si="55"/>
        <v>dhis_api --api-version=27 --api-request='dataElements/ev7hoeX5KXr/shortName' --content-json --request PATCH --data "{\"shortName\": \"mTUlypRBZkp\"}"</v>
      </c>
    </row>
    <row r="848" spans="1:10" x14ac:dyDescent="0.2">
      <c r="A848" t="s">
        <v>1248</v>
      </c>
      <c r="B848" t="s">
        <v>6057</v>
      </c>
      <c r="C848" t="s">
        <v>6058</v>
      </c>
      <c r="D848" s="3" t="b">
        <f>NOT(ISNA(VLOOKUP(A848,des!B:B,1,FALSE)))</f>
        <v>1</v>
      </c>
      <c r="E848" s="3" t="str">
        <f>IF(D848,VLOOKUP(A848,des!B:Q,11,FALSE),"")</f>
        <v>Service Delivery Point</v>
      </c>
      <c r="F848" s="3" t="b">
        <f t="shared" si="52"/>
        <v>1</v>
      </c>
      <c r="G848" s="3" t="str">
        <f t="shared" si="53"/>
        <v>dhis_api --api-version=27 --api-request='dataElements/HguKokxCpbx/name' --content-json --request PATCH --data "{\"name\": \"Service Delivery Point\"}"</v>
      </c>
      <c r="H848" s="3" t="str">
        <f>IF(D848,VLOOKUP(A848,des!B:Q,12,FALSE),"")</f>
        <v>FemroyVp51j</v>
      </c>
      <c r="I848" s="3" t="b">
        <f t="shared" si="54"/>
        <v>1</v>
      </c>
      <c r="J848" s="3" t="str">
        <f t="shared" si="55"/>
        <v>dhis_api --api-version=27 --api-request='dataElements/HguKokxCpbx/shortName' --content-json --request PATCH --data "{\"shortName\": \"FemroyVp51j\"}"</v>
      </c>
    </row>
    <row r="849" spans="1:10" x14ac:dyDescent="0.2">
      <c r="A849" t="s">
        <v>1249</v>
      </c>
      <c r="B849" t="s">
        <v>6059</v>
      </c>
      <c r="C849" t="s">
        <v>6060</v>
      </c>
      <c r="D849" s="3" t="b">
        <f>NOT(ISNA(VLOOKUP(A849,des!B:B,1,FALSE)))</f>
        <v>1</v>
      </c>
      <c r="E849" s="3" t="str">
        <f>IF(D849,VLOOKUP(A849,des!B:Q,11,FALSE),"")</f>
        <v>Test Results and Service Delivery Point</v>
      </c>
      <c r="F849" s="3" t="b">
        <f t="shared" si="52"/>
        <v>1</v>
      </c>
      <c r="G849" s="3" t="str">
        <f t="shared" si="53"/>
        <v>dhis_api --api-version=27 --api-request='dataElements/Ik2GIcTjAkq/name' --content-json --request PATCH --data "{\"name\": \"Test Results and Service Delivery Point\"}"</v>
      </c>
      <c r="H849" s="3" t="str">
        <f>IF(D849,VLOOKUP(A849,des!B:Q,12,FALSE),"")</f>
        <v>i8VSPyiA9vz</v>
      </c>
      <c r="I849" s="3" t="b">
        <f t="shared" si="54"/>
        <v>1</v>
      </c>
      <c r="J849" s="3" t="str">
        <f t="shared" si="55"/>
        <v>dhis_api --api-version=27 --api-request='dataElements/Ik2GIcTjAkq/shortName' --content-json --request PATCH --data "{\"shortName\": \"i8VSPyiA9vz\"}"</v>
      </c>
    </row>
    <row r="850" spans="1:10" x14ac:dyDescent="0.2">
      <c r="A850" t="s">
        <v>1250</v>
      </c>
      <c r="B850" t="s">
        <v>6061</v>
      </c>
      <c r="C850" t="s">
        <v>6062</v>
      </c>
      <c r="D850" s="3" t="b">
        <f>NOT(ISNA(VLOOKUP(A850,des!B:B,1,FALSE)))</f>
        <v>1</v>
      </c>
      <c r="E850" s="3" t="str">
        <f>IF(D850,VLOOKUP(A850,des!B:Q,11,FALSE),"")</f>
        <v>Test Results and Service Delivery Point</v>
      </c>
      <c r="F850" s="3" t="b">
        <f t="shared" si="52"/>
        <v>1</v>
      </c>
      <c r="G850" s="3" t="str">
        <f t="shared" si="53"/>
        <v>dhis_api --api-version=27 --api-request='dataElements/wDmDfe1qqez/name' --content-json --request PATCH --data "{\"name\": \"Test Results and Service Delivery Point\"}"</v>
      </c>
      <c r="H850" s="3" t="str">
        <f>IF(D850,VLOOKUP(A850,des!B:Q,12,FALSE),"")</f>
        <v>i8VSPyiA9vz</v>
      </c>
      <c r="I850" s="3" t="b">
        <f t="shared" si="54"/>
        <v>1</v>
      </c>
      <c r="J850" s="3" t="str">
        <f t="shared" si="55"/>
        <v>dhis_api --api-version=27 --api-request='dataElements/wDmDfe1qqez/shortName' --content-json --request PATCH --data "{\"shortName\": \"i8VSPyiA9vz\"}"</v>
      </c>
    </row>
    <row r="851" spans="1:10" x14ac:dyDescent="0.2">
      <c r="A851" t="s">
        <v>1251</v>
      </c>
      <c r="B851" t="s">
        <v>6063</v>
      </c>
      <c r="C851" t="s">
        <v>6064</v>
      </c>
      <c r="D851" s="3" t="b">
        <f>NOT(ISNA(VLOOKUP(A851,des!B:B,1,FALSE)))</f>
        <v>1</v>
      </c>
      <c r="E851" s="3" t="str">
        <f>IF(D851,VLOOKUP(A851,des!B:Q,11,FALSE),"")</f>
        <v>Service Delivery Point</v>
      </c>
      <c r="F851" s="3" t="b">
        <f t="shared" si="52"/>
        <v>1</v>
      </c>
      <c r="G851" s="3" t="str">
        <f t="shared" si="53"/>
        <v>dhis_api --api-version=27 --api-request='dataElements/fcrpTwKhqHI/name' --content-json --request PATCH --data "{\"name\": \"Service Delivery Point\"}"</v>
      </c>
      <c r="H851" s="3" t="str">
        <f>IF(D851,VLOOKUP(A851,des!B:Q,12,FALSE),"")</f>
        <v>FemroyVp51j</v>
      </c>
      <c r="I851" s="3" t="b">
        <f t="shared" si="54"/>
        <v>1</v>
      </c>
      <c r="J851" s="3" t="str">
        <f t="shared" si="55"/>
        <v>dhis_api --api-version=27 --api-request='dataElements/fcrpTwKhqHI/shortName' --content-json --request PATCH --data "{\"shortName\": \"FemroyVp51j\"}"</v>
      </c>
    </row>
    <row r="852" spans="1:10" x14ac:dyDescent="0.2">
      <c r="A852" t="s">
        <v>6065</v>
      </c>
      <c r="B852" t="s">
        <v>6066</v>
      </c>
      <c r="C852" t="s">
        <v>6067</v>
      </c>
      <c r="D852" s="3" t="b">
        <f>NOT(ISNA(VLOOKUP(A852,des!B:B,1,FALSE)))</f>
        <v>0</v>
      </c>
      <c r="E852" s="3" t="str">
        <f>IF(D852,VLOOKUP(A852,des!B:Q,11,FALSE),"")</f>
        <v/>
      </c>
      <c r="F852" s="3" t="b">
        <f t="shared" si="52"/>
        <v>0</v>
      </c>
      <c r="G852" s="3" t="str">
        <f t="shared" si="53"/>
        <v/>
      </c>
      <c r="H852" s="3" t="str">
        <f>IF(D852,VLOOKUP(A852,des!B:Q,12,FALSE),"")</f>
        <v/>
      </c>
      <c r="I852" s="3" t="b">
        <f t="shared" si="54"/>
        <v>0</v>
      </c>
      <c r="J852" s="3" t="str">
        <f t="shared" si="55"/>
        <v/>
      </c>
    </row>
    <row r="853" spans="1:10" x14ac:dyDescent="0.2">
      <c r="A853" t="s">
        <v>6068</v>
      </c>
      <c r="B853" t="s">
        <v>6069</v>
      </c>
      <c r="C853" t="s">
        <v>6070</v>
      </c>
      <c r="D853" s="3" t="b">
        <f>NOT(ISNA(VLOOKUP(A853,des!B:B,1,FALSE)))</f>
        <v>0</v>
      </c>
      <c r="E853" s="3" t="str">
        <f>IF(D853,VLOOKUP(A853,des!B:Q,11,FALSE),"")</f>
        <v/>
      </c>
      <c r="F853" s="3" t="b">
        <f t="shared" si="52"/>
        <v>0</v>
      </c>
      <c r="G853" s="3" t="str">
        <f t="shared" si="53"/>
        <v/>
      </c>
      <c r="H853" s="3" t="str">
        <f>IF(D853,VLOOKUP(A853,des!B:Q,12,FALSE),"")</f>
        <v/>
      </c>
      <c r="I853" s="3" t="b">
        <f t="shared" si="54"/>
        <v>0</v>
      </c>
      <c r="J853" s="3" t="str">
        <f t="shared" si="55"/>
        <v/>
      </c>
    </row>
    <row r="854" spans="1:10" x14ac:dyDescent="0.2">
      <c r="A854" t="s">
        <v>1252</v>
      </c>
      <c r="B854" t="s">
        <v>6071</v>
      </c>
      <c r="C854" t="s">
        <v>6072</v>
      </c>
      <c r="D854" s="3" t="b">
        <f>NOT(ISNA(VLOOKUP(A854,des!B:B,1,FALSE)))</f>
        <v>1</v>
      </c>
      <c r="E854" s="3" t="str">
        <f>IF(D854,VLOOKUP(A854,des!B:Q,11,FALSE),"")</f>
        <v>default</v>
      </c>
      <c r="F854" s="3" t="b">
        <f t="shared" si="52"/>
        <v>1</v>
      </c>
      <c r="G854" s="3" t="str">
        <f t="shared" si="53"/>
        <v>dhis_api --api-version=27 --api-request='dataElements/zmAsEta7AiO/name' --content-json --request PATCH --data "{\"name\": \"default\"}"</v>
      </c>
      <c r="H854" s="3" t="str">
        <f>IF(D854,VLOOKUP(A854,des!B:Q,12,FALSE),"")</f>
        <v>bjDvmb4bfuf</v>
      </c>
      <c r="I854" s="3" t="b">
        <f t="shared" si="54"/>
        <v>1</v>
      </c>
      <c r="J854" s="3" t="str">
        <f t="shared" si="55"/>
        <v>dhis_api --api-version=27 --api-request='dataElements/zmAsEta7AiO/shortName' --content-json --request PATCH --data "{\"shortName\": \"bjDvmb4bfuf\"}"</v>
      </c>
    </row>
    <row r="855" spans="1:10" x14ac:dyDescent="0.2">
      <c r="A855" t="s">
        <v>362</v>
      </c>
      <c r="B855" t="s">
        <v>6073</v>
      </c>
      <c r="C855" t="s">
        <v>6074</v>
      </c>
      <c r="D855" s="3" t="b">
        <f>NOT(ISNA(VLOOKUP(A855,des!B:B,1,FALSE)))</f>
        <v>1</v>
      </c>
      <c r="E855" s="3" t="str">
        <f>IF(D855,VLOOKUP(A855,des!B:Q,11,FALSE),"")</f>
        <v>Age (10-50+-uk, 5), Sex and Result</v>
      </c>
      <c r="F855" s="3" t="b">
        <f t="shared" si="52"/>
        <v>1</v>
      </c>
      <c r="G855" s="3" t="str">
        <f t="shared" si="53"/>
        <v>dhis_api --api-version=27 --api-request='dataElements/suq5sM9Kwt5/name' --content-json --request PATCH --data "{\"name\": \"Age (10-50+-uk, 5), Sex and Result\"}"</v>
      </c>
      <c r="H855" s="3" t="str">
        <f>IF(D855,VLOOKUP(A855,des!B:Q,12,FALSE),"")</f>
        <v>kMEPzd49zre</v>
      </c>
      <c r="I855" s="3" t="b">
        <f t="shared" si="54"/>
        <v>1</v>
      </c>
      <c r="J855" s="3" t="str">
        <f t="shared" si="55"/>
        <v>dhis_api --api-version=27 --api-request='dataElements/suq5sM9Kwt5/shortName' --content-json --request PATCH --data "{\"shortName\": \"kMEPzd49zre\"}"</v>
      </c>
    </row>
    <row r="856" spans="1:10" x14ac:dyDescent="0.2">
      <c r="A856" t="s">
        <v>1253</v>
      </c>
      <c r="B856" t="s">
        <v>6075</v>
      </c>
      <c r="C856" t="s">
        <v>6076</v>
      </c>
      <c r="D856" s="3" t="b">
        <f>NOT(ISNA(VLOOKUP(A856,des!B:B,1,FALSE)))</f>
        <v>1</v>
      </c>
      <c r="E856" s="3" t="str">
        <f>IF(D856,VLOOKUP(A856,des!B:Q,11,FALSE),"")</f>
        <v>Age (10-50+-uk, 5), Sex and Result</v>
      </c>
      <c r="F856" s="3" t="b">
        <f t="shared" si="52"/>
        <v>1</v>
      </c>
      <c r="G856" s="3" t="str">
        <f t="shared" si="53"/>
        <v>dhis_api --api-version=27 --api-request='dataElements/UBzV0roAYFD/name' --content-json --request PATCH --data "{\"name\": \"Age (10-50+-uk, 5), Sex and Result\"}"</v>
      </c>
      <c r="H856" s="3" t="str">
        <f>IF(D856,VLOOKUP(A856,des!B:Q,12,FALSE),"")</f>
        <v>kMEPzd49zre</v>
      </c>
      <c r="I856" s="3" t="b">
        <f t="shared" si="54"/>
        <v>1</v>
      </c>
      <c r="J856" s="3" t="str">
        <f t="shared" si="55"/>
        <v>dhis_api --api-version=27 --api-request='dataElements/UBzV0roAYFD/shortName' --content-json --request PATCH --data "{\"shortName\": \"kMEPzd49zre\"}"</v>
      </c>
    </row>
    <row r="857" spans="1:10" x14ac:dyDescent="0.2">
      <c r="A857" t="s">
        <v>361</v>
      </c>
      <c r="B857" t="s">
        <v>6077</v>
      </c>
      <c r="C857" t="s">
        <v>6078</v>
      </c>
      <c r="D857" s="3" t="b">
        <f>NOT(ISNA(VLOOKUP(A857,des!B:B,1,FALSE)))</f>
        <v>1</v>
      </c>
      <c r="E857" s="3" t="str">
        <f>IF(D857,VLOOKUP(A857,des!B:Q,11,FALSE),"")</f>
        <v>Age (&lt;1-9, 2) and Result</v>
      </c>
      <c r="F857" s="3" t="b">
        <f t="shared" si="52"/>
        <v>1</v>
      </c>
      <c r="G857" s="3" t="str">
        <f t="shared" si="53"/>
        <v>dhis_api --api-version=27 --api-request='dataElements/EuwUQZXqQjR/name' --content-json --request PATCH --data "{\"name\": \"Age (&lt;1-9, 2) and Result\"}"</v>
      </c>
      <c r="H857" s="3" t="str">
        <f>IF(D857,VLOOKUP(A857,des!B:Q,12,FALSE),"")</f>
        <v>TDTu82KmeJt</v>
      </c>
      <c r="I857" s="3" t="b">
        <f t="shared" si="54"/>
        <v>1</v>
      </c>
      <c r="J857" s="3" t="str">
        <f t="shared" si="55"/>
        <v>dhis_api --api-version=27 --api-request='dataElements/EuwUQZXqQjR/shortName' --content-json --request PATCH --data "{\"shortName\": \"TDTu82KmeJt\"}"</v>
      </c>
    </row>
    <row r="858" spans="1:10" x14ac:dyDescent="0.2">
      <c r="A858" t="s">
        <v>1254</v>
      </c>
      <c r="B858" t="s">
        <v>6079</v>
      </c>
      <c r="C858" t="s">
        <v>6080</v>
      </c>
      <c r="D858" s="3" t="b">
        <f>NOT(ISNA(VLOOKUP(A858,des!B:B,1,FALSE)))</f>
        <v>1</v>
      </c>
      <c r="E858" s="3" t="str">
        <f>IF(D858,VLOOKUP(A858,des!B:Q,11,FALSE),"")</f>
        <v>Age (&lt;1-9, 2) and Result</v>
      </c>
      <c r="F858" s="3" t="b">
        <f t="shared" si="52"/>
        <v>1</v>
      </c>
      <c r="G858" s="3" t="str">
        <f t="shared" si="53"/>
        <v>dhis_api --api-version=27 --api-request='dataElements/U5j67eaWlN2/name' --content-json --request PATCH --data "{\"name\": \"Age (&lt;1-9, 2) and Result\"}"</v>
      </c>
      <c r="H858" s="3" t="str">
        <f>IF(D858,VLOOKUP(A858,des!B:Q,12,FALSE),"")</f>
        <v>TDTu82KmeJt</v>
      </c>
      <c r="I858" s="3" t="b">
        <f t="shared" si="54"/>
        <v>1</v>
      </c>
      <c r="J858" s="3" t="str">
        <f t="shared" si="55"/>
        <v>dhis_api --api-version=27 --api-request='dataElements/U5j67eaWlN2/shortName' --content-json --request PATCH --data "{\"shortName\": \"TDTu82KmeJt\"}"</v>
      </c>
    </row>
    <row r="859" spans="1:10" x14ac:dyDescent="0.2">
      <c r="A859" t="s">
        <v>364</v>
      </c>
      <c r="B859" t="s">
        <v>6081</v>
      </c>
      <c r="C859" t="s">
        <v>6082</v>
      </c>
      <c r="D859" s="3" t="b">
        <f>NOT(ISNA(VLOOKUP(A859,des!B:B,1,FALSE)))</f>
        <v>1</v>
      </c>
      <c r="E859" s="3" t="str">
        <f>IF(D859,VLOOKUP(A859,des!B:Q,11,FALSE),"")</f>
        <v>Age (&lt;15,15+-uk, 2), Sex, and Results</v>
      </c>
      <c r="F859" s="3" t="b">
        <f t="shared" si="52"/>
        <v>1</v>
      </c>
      <c r="G859" s="3" t="str">
        <f t="shared" si="53"/>
        <v>dhis_api --api-version=27 --api-request='dataElements/GPSKuITaTsM/name' --content-json --request PATCH --data "{\"name\": \"Age (&lt;15,15+-uk, 2), Sex, and Results\"}"</v>
      </c>
      <c r="H859" s="3" t="str">
        <f>IF(D859,VLOOKUP(A859,des!B:Q,12,FALSE),"")</f>
        <v>MXCe0fgn0sO</v>
      </c>
      <c r="I859" s="3" t="b">
        <f t="shared" si="54"/>
        <v>1</v>
      </c>
      <c r="J859" s="3" t="str">
        <f t="shared" si="55"/>
        <v>dhis_api --api-version=27 --api-request='dataElements/GPSKuITaTsM/shortName' --content-json --request PATCH --data "{\"shortName\": \"MXCe0fgn0sO\"}"</v>
      </c>
    </row>
    <row r="860" spans="1:10" x14ac:dyDescent="0.2">
      <c r="A860" t="s">
        <v>1255</v>
      </c>
      <c r="B860" t="s">
        <v>6083</v>
      </c>
      <c r="C860" t="s">
        <v>6084</v>
      </c>
      <c r="D860" s="3" t="b">
        <f>NOT(ISNA(VLOOKUP(A860,des!B:B,1,FALSE)))</f>
        <v>1</v>
      </c>
      <c r="E860" s="3" t="str">
        <f>IF(D860,VLOOKUP(A860,des!B:Q,11,FALSE),"")</f>
        <v>Age (&lt;15,15+-uk, 2), Sex, and Results</v>
      </c>
      <c r="F860" s="3" t="b">
        <f t="shared" si="52"/>
        <v>1</v>
      </c>
      <c r="G860" s="3" t="str">
        <f t="shared" si="53"/>
        <v>dhis_api --api-version=27 --api-request='dataElements/ISmrVBI4qvs/name' --content-json --request PATCH --data "{\"name\": \"Age (&lt;15,15+-uk, 2), Sex, and Results\"}"</v>
      </c>
      <c r="H860" s="3" t="str">
        <f>IF(D860,VLOOKUP(A860,des!B:Q,12,FALSE),"")</f>
        <v>MXCe0fgn0sO</v>
      </c>
      <c r="I860" s="3" t="b">
        <f t="shared" si="54"/>
        <v>1</v>
      </c>
      <c r="J860" s="3" t="str">
        <f t="shared" si="55"/>
        <v>dhis_api --api-version=27 --api-request='dataElements/ISmrVBI4qvs/shortName' --content-json --request PATCH --data "{\"shortName\": \"MXCe0fgn0sO\"}"</v>
      </c>
    </row>
    <row r="861" spans="1:10" x14ac:dyDescent="0.2">
      <c r="A861" t="s">
        <v>400</v>
      </c>
      <c r="B861" t="s">
        <v>6085</v>
      </c>
      <c r="C861" t="s">
        <v>6086</v>
      </c>
      <c r="D861" s="3" t="b">
        <f>NOT(ISNA(VLOOKUP(A861,des!B:B,1,FALSE)))</f>
        <v>1</v>
      </c>
      <c r="E861" s="3" t="str">
        <f>IF(D861,VLOOKUP(A861,des!B:Q,11,FALSE),"")</f>
        <v>Age (10-50+-uk, 5), Sex and Result</v>
      </c>
      <c r="F861" s="3" t="b">
        <f t="shared" si="52"/>
        <v>1</v>
      </c>
      <c r="G861" s="3" t="str">
        <f t="shared" si="53"/>
        <v>dhis_api --api-version=27 --api-request='dataElements/DMmrA50uEoi/name' --content-json --request PATCH --data "{\"name\": \"Age (10-50+-uk, 5), Sex and Result\"}"</v>
      </c>
      <c r="H861" s="3" t="str">
        <f>IF(D861,VLOOKUP(A861,des!B:Q,12,FALSE),"")</f>
        <v>kMEPzd49zre</v>
      </c>
      <c r="I861" s="3" t="b">
        <f t="shared" si="54"/>
        <v>1</v>
      </c>
      <c r="J861" s="3" t="str">
        <f t="shared" si="55"/>
        <v>dhis_api --api-version=27 --api-request='dataElements/DMmrA50uEoi/shortName' --content-json --request PATCH --data "{\"shortName\": \"kMEPzd49zre\"}"</v>
      </c>
    </row>
    <row r="862" spans="1:10" x14ac:dyDescent="0.2">
      <c r="A862" t="s">
        <v>1256</v>
      </c>
      <c r="B862" t="s">
        <v>6087</v>
      </c>
      <c r="C862" t="s">
        <v>6088</v>
      </c>
      <c r="D862" s="3" t="b">
        <f>NOT(ISNA(VLOOKUP(A862,des!B:B,1,FALSE)))</f>
        <v>1</v>
      </c>
      <c r="E862" s="3" t="str">
        <f>IF(D862,VLOOKUP(A862,des!B:Q,11,FALSE),"")</f>
        <v>Age (10-50+-uk, 5), Sex and Result</v>
      </c>
      <c r="F862" s="3" t="b">
        <f t="shared" si="52"/>
        <v>1</v>
      </c>
      <c r="G862" s="3" t="str">
        <f t="shared" si="53"/>
        <v>dhis_api --api-version=27 --api-request='dataElements/C6BPpDnppTO/name' --content-json --request PATCH --data "{\"name\": \"Age (10-50+-uk, 5), Sex and Result\"}"</v>
      </c>
      <c r="H862" s="3" t="str">
        <f>IF(D862,VLOOKUP(A862,des!B:Q,12,FALSE),"")</f>
        <v>kMEPzd49zre</v>
      </c>
      <c r="I862" s="3" t="b">
        <f t="shared" si="54"/>
        <v>1</v>
      </c>
      <c r="J862" s="3" t="str">
        <f t="shared" si="55"/>
        <v>dhis_api --api-version=27 --api-request='dataElements/C6BPpDnppTO/shortName' --content-json --request PATCH --data "{\"shortName\": \"kMEPzd49zre\"}"</v>
      </c>
    </row>
    <row r="863" spans="1:10" x14ac:dyDescent="0.2">
      <c r="A863" t="s">
        <v>399</v>
      </c>
      <c r="B863" t="s">
        <v>6089</v>
      </c>
      <c r="C863" t="s">
        <v>6090</v>
      </c>
      <c r="D863" s="3" t="b">
        <f>NOT(ISNA(VLOOKUP(A863,des!B:B,1,FALSE)))</f>
        <v>1</v>
      </c>
      <c r="E863" s="3" t="str">
        <f>IF(D863,VLOOKUP(A863,des!B:Q,11,FALSE),"")</f>
        <v>Age (&lt;1-9, 2) and Result</v>
      </c>
      <c r="F863" s="3" t="b">
        <f t="shared" si="52"/>
        <v>1</v>
      </c>
      <c r="G863" s="3" t="str">
        <f t="shared" si="53"/>
        <v>dhis_api --api-version=27 --api-request='dataElements/DHvb3izTKfg/name' --content-json --request PATCH --data "{\"name\": \"Age (&lt;1-9, 2) and Result\"}"</v>
      </c>
      <c r="H863" s="3" t="str">
        <f>IF(D863,VLOOKUP(A863,des!B:Q,12,FALSE),"")</f>
        <v>TDTu82KmeJt</v>
      </c>
      <c r="I863" s="3" t="b">
        <f t="shared" si="54"/>
        <v>1</v>
      </c>
      <c r="J863" s="3" t="str">
        <f t="shared" si="55"/>
        <v>dhis_api --api-version=27 --api-request='dataElements/DHvb3izTKfg/shortName' --content-json --request PATCH --data "{\"shortName\": \"TDTu82KmeJt\"}"</v>
      </c>
    </row>
    <row r="864" spans="1:10" x14ac:dyDescent="0.2">
      <c r="A864" t="s">
        <v>1257</v>
      </c>
      <c r="B864" t="s">
        <v>6091</v>
      </c>
      <c r="C864" t="s">
        <v>6092</v>
      </c>
      <c r="D864" s="3" t="b">
        <f>NOT(ISNA(VLOOKUP(A864,des!B:B,1,FALSE)))</f>
        <v>1</v>
      </c>
      <c r="E864" s="3" t="str">
        <f>IF(D864,VLOOKUP(A864,des!B:Q,11,FALSE),"")</f>
        <v>Age (&lt;1-9, 2) and Result</v>
      </c>
      <c r="F864" s="3" t="b">
        <f t="shared" si="52"/>
        <v>1</v>
      </c>
      <c r="G864" s="3" t="str">
        <f t="shared" si="53"/>
        <v>dhis_api --api-version=27 --api-request='dataElements/cSScBhDqht0/name' --content-json --request PATCH --data "{\"name\": \"Age (&lt;1-9, 2) and Result\"}"</v>
      </c>
      <c r="H864" s="3" t="str">
        <f>IF(D864,VLOOKUP(A864,des!B:Q,12,FALSE),"")</f>
        <v>TDTu82KmeJt</v>
      </c>
      <c r="I864" s="3" t="b">
        <f t="shared" si="54"/>
        <v>1</v>
      </c>
      <c r="J864" s="3" t="str">
        <f t="shared" si="55"/>
        <v>dhis_api --api-version=27 --api-request='dataElements/cSScBhDqht0/shortName' --content-json --request PATCH --data "{\"shortName\": \"TDTu82KmeJt\"}"</v>
      </c>
    </row>
    <row r="865" spans="1:10" x14ac:dyDescent="0.2">
      <c r="A865" t="s">
        <v>402</v>
      </c>
      <c r="B865" t="s">
        <v>6093</v>
      </c>
      <c r="C865" t="s">
        <v>6094</v>
      </c>
      <c r="D865" s="3" t="b">
        <f>NOT(ISNA(VLOOKUP(A865,des!B:B,1,FALSE)))</f>
        <v>1</v>
      </c>
      <c r="E865" s="3" t="str">
        <f>IF(D865,VLOOKUP(A865,des!B:Q,11,FALSE),"")</f>
        <v>Age (&lt;15,15+-uk, 2), Sex, and Results</v>
      </c>
      <c r="F865" s="3" t="b">
        <f t="shared" si="52"/>
        <v>1</v>
      </c>
      <c r="G865" s="3" t="str">
        <f t="shared" si="53"/>
        <v>dhis_api --api-version=27 --api-request='dataElements/qnh8cIutL46/name' --content-json --request PATCH --data "{\"name\": \"Age (&lt;15,15+-uk, 2), Sex, and Results\"}"</v>
      </c>
      <c r="H865" s="3" t="str">
        <f>IF(D865,VLOOKUP(A865,des!B:Q,12,FALSE),"")</f>
        <v>MXCe0fgn0sO</v>
      </c>
      <c r="I865" s="3" t="b">
        <f t="shared" si="54"/>
        <v>1</v>
      </c>
      <c r="J865" s="3" t="str">
        <f t="shared" si="55"/>
        <v>dhis_api --api-version=27 --api-request='dataElements/qnh8cIutL46/shortName' --content-json --request PATCH --data "{\"shortName\": \"MXCe0fgn0sO\"}"</v>
      </c>
    </row>
    <row r="866" spans="1:10" x14ac:dyDescent="0.2">
      <c r="A866" t="s">
        <v>1258</v>
      </c>
      <c r="B866" t="s">
        <v>6095</v>
      </c>
      <c r="C866" t="s">
        <v>6096</v>
      </c>
      <c r="D866" s="3" t="b">
        <f>NOT(ISNA(VLOOKUP(A866,des!B:B,1,FALSE)))</f>
        <v>1</v>
      </c>
      <c r="E866" s="3" t="str">
        <f>IF(D866,VLOOKUP(A866,des!B:Q,11,FALSE),"")</f>
        <v>Age (&lt;15,15+-uk, 2), Sex, and Results</v>
      </c>
      <c r="F866" s="3" t="b">
        <f t="shared" si="52"/>
        <v>1</v>
      </c>
      <c r="G866" s="3" t="str">
        <f t="shared" si="53"/>
        <v>dhis_api --api-version=27 --api-request='dataElements/XdEIz7Z0EE8/name' --content-json --request PATCH --data "{\"name\": \"Age (&lt;15,15+-uk, 2), Sex, and Results\"}"</v>
      </c>
      <c r="H866" s="3" t="str">
        <f>IF(D866,VLOOKUP(A866,des!B:Q,12,FALSE),"")</f>
        <v>MXCe0fgn0sO</v>
      </c>
      <c r="I866" s="3" t="b">
        <f t="shared" si="54"/>
        <v>1</v>
      </c>
      <c r="J866" s="3" t="str">
        <f t="shared" si="55"/>
        <v>dhis_api --api-version=27 --api-request='dataElements/XdEIz7Z0EE8/shortName' --content-json --request PATCH --data "{\"shortName\": \"MXCe0fgn0sO\"}"</v>
      </c>
    </row>
    <row r="867" spans="1:10" x14ac:dyDescent="0.2">
      <c r="A867" t="s">
        <v>450</v>
      </c>
      <c r="B867" t="s">
        <v>6097</v>
      </c>
      <c r="C867" t="s">
        <v>6098</v>
      </c>
      <c r="D867" s="3" t="b">
        <f>NOT(ISNA(VLOOKUP(A867,des!B:B,1,FALSE)))</f>
        <v>1</v>
      </c>
      <c r="E867" s="3" t="str">
        <f>IF(D867,VLOOKUP(A867,des!B:Q,11,FALSE),"")</f>
        <v>Age (10-50+-uk, 5), Sex and Result</v>
      </c>
      <c r="F867" s="3" t="b">
        <f t="shared" si="52"/>
        <v>1</v>
      </c>
      <c r="G867" s="3" t="str">
        <f t="shared" si="53"/>
        <v>dhis_api --api-version=27 --api-request='dataElements/Nzmlz5Ryudh/name' --content-json --request PATCH --data "{\"name\": \"Age (10-50+-uk, 5), Sex and Result\"}"</v>
      </c>
      <c r="H867" s="3" t="str">
        <f>IF(D867,VLOOKUP(A867,des!B:Q,12,FALSE),"")</f>
        <v>kMEPzd49zre</v>
      </c>
      <c r="I867" s="3" t="b">
        <f t="shared" si="54"/>
        <v>1</v>
      </c>
      <c r="J867" s="3" t="str">
        <f t="shared" si="55"/>
        <v>dhis_api --api-version=27 --api-request='dataElements/Nzmlz5Ryudh/shortName' --content-json --request PATCH --data "{\"shortName\": \"kMEPzd49zre\"}"</v>
      </c>
    </row>
    <row r="868" spans="1:10" x14ac:dyDescent="0.2">
      <c r="A868" t="s">
        <v>1259</v>
      </c>
      <c r="B868" t="s">
        <v>6099</v>
      </c>
      <c r="C868" t="s">
        <v>6100</v>
      </c>
      <c r="D868" s="3" t="b">
        <f>NOT(ISNA(VLOOKUP(A868,des!B:B,1,FALSE)))</f>
        <v>1</v>
      </c>
      <c r="E868" s="3" t="str">
        <f>IF(D868,VLOOKUP(A868,des!B:Q,11,FALSE),"")</f>
        <v>Age (10-50+-uk, 5), Sex and Result</v>
      </c>
      <c r="F868" s="3" t="b">
        <f t="shared" si="52"/>
        <v>1</v>
      </c>
      <c r="G868" s="3" t="str">
        <f t="shared" si="53"/>
        <v>dhis_api --api-version=27 --api-request='dataElements/ljoZhkWOvx1/name' --content-json --request PATCH --data "{\"name\": \"Age (10-50+-uk, 5), Sex and Result\"}"</v>
      </c>
      <c r="H868" s="3" t="str">
        <f>IF(D868,VLOOKUP(A868,des!B:Q,12,FALSE),"")</f>
        <v>kMEPzd49zre</v>
      </c>
      <c r="I868" s="3" t="b">
        <f t="shared" si="54"/>
        <v>1</v>
      </c>
      <c r="J868" s="3" t="str">
        <f t="shared" si="55"/>
        <v>dhis_api --api-version=27 --api-request='dataElements/ljoZhkWOvx1/shortName' --content-json --request PATCH --data "{\"shortName\": \"kMEPzd49zre\"}"</v>
      </c>
    </row>
    <row r="869" spans="1:10" x14ac:dyDescent="0.2">
      <c r="A869" t="s">
        <v>449</v>
      </c>
      <c r="B869" t="s">
        <v>6101</v>
      </c>
      <c r="C869" t="s">
        <v>6102</v>
      </c>
      <c r="D869" s="3" t="b">
        <f>NOT(ISNA(VLOOKUP(A869,des!B:B,1,FALSE)))</f>
        <v>1</v>
      </c>
      <c r="E869" s="3" t="str">
        <f>IF(D869,VLOOKUP(A869,des!B:Q,11,FALSE),"")</f>
        <v>Age (&lt;1-9, 2) and Result</v>
      </c>
      <c r="F869" s="3" t="b">
        <f t="shared" si="52"/>
        <v>1</v>
      </c>
      <c r="G869" s="3" t="str">
        <f t="shared" si="53"/>
        <v>dhis_api --api-version=27 --api-request='dataElements/XhrfS1HShsS/name' --content-json --request PATCH --data "{\"name\": \"Age (&lt;1-9, 2) and Result\"}"</v>
      </c>
      <c r="H869" s="3" t="str">
        <f>IF(D869,VLOOKUP(A869,des!B:Q,12,FALSE),"")</f>
        <v>TDTu82KmeJt</v>
      </c>
      <c r="I869" s="3" t="b">
        <f t="shared" si="54"/>
        <v>1</v>
      </c>
      <c r="J869" s="3" t="str">
        <f t="shared" si="55"/>
        <v>dhis_api --api-version=27 --api-request='dataElements/XhrfS1HShsS/shortName' --content-json --request PATCH --data "{\"shortName\": \"TDTu82KmeJt\"}"</v>
      </c>
    </row>
    <row r="870" spans="1:10" x14ac:dyDescent="0.2">
      <c r="A870" t="s">
        <v>1260</v>
      </c>
      <c r="B870" t="s">
        <v>6103</v>
      </c>
      <c r="C870" t="s">
        <v>6104</v>
      </c>
      <c r="D870" s="3" t="b">
        <f>NOT(ISNA(VLOOKUP(A870,des!B:B,1,FALSE)))</f>
        <v>1</v>
      </c>
      <c r="E870" s="3" t="str">
        <f>IF(D870,VLOOKUP(A870,des!B:Q,11,FALSE),"")</f>
        <v>Age (&lt;1-9, 2) and Result</v>
      </c>
      <c r="F870" s="3" t="b">
        <f t="shared" si="52"/>
        <v>1</v>
      </c>
      <c r="G870" s="3" t="str">
        <f t="shared" si="53"/>
        <v>dhis_api --api-version=27 --api-request='dataElements/zAYQHl4NLjt/name' --content-json --request PATCH --data "{\"name\": \"Age (&lt;1-9, 2) and Result\"}"</v>
      </c>
      <c r="H870" s="3" t="str">
        <f>IF(D870,VLOOKUP(A870,des!B:Q,12,FALSE),"")</f>
        <v>TDTu82KmeJt</v>
      </c>
      <c r="I870" s="3" t="b">
        <f t="shared" si="54"/>
        <v>1</v>
      </c>
      <c r="J870" s="3" t="str">
        <f t="shared" si="55"/>
        <v>dhis_api --api-version=27 --api-request='dataElements/zAYQHl4NLjt/shortName' --content-json --request PATCH --data "{\"shortName\": \"TDTu82KmeJt\"}"</v>
      </c>
    </row>
    <row r="871" spans="1:10" x14ac:dyDescent="0.2">
      <c r="A871" t="s">
        <v>452</v>
      </c>
      <c r="B871" t="s">
        <v>6105</v>
      </c>
      <c r="C871" t="s">
        <v>6106</v>
      </c>
      <c r="D871" s="3" t="b">
        <f>NOT(ISNA(VLOOKUP(A871,des!B:B,1,FALSE)))</f>
        <v>1</v>
      </c>
      <c r="E871" s="3" t="str">
        <f>IF(D871,VLOOKUP(A871,des!B:Q,11,FALSE),"")</f>
        <v>Age (&lt;15,15+-uk, 2), Sex, and Results</v>
      </c>
      <c r="F871" s="3" t="b">
        <f t="shared" si="52"/>
        <v>1</v>
      </c>
      <c r="G871" s="3" t="str">
        <f t="shared" si="53"/>
        <v>dhis_api --api-version=27 --api-request='dataElements/z2bvxa00AQ6/name' --content-json --request PATCH --data "{\"name\": \"Age (&lt;15,15+-uk, 2), Sex, and Results\"}"</v>
      </c>
      <c r="H871" s="3" t="str">
        <f>IF(D871,VLOOKUP(A871,des!B:Q,12,FALSE),"")</f>
        <v>MXCe0fgn0sO</v>
      </c>
      <c r="I871" s="3" t="b">
        <f t="shared" si="54"/>
        <v>1</v>
      </c>
      <c r="J871" s="3" t="str">
        <f t="shared" si="55"/>
        <v>dhis_api --api-version=27 --api-request='dataElements/z2bvxa00AQ6/shortName' --content-json --request PATCH --data "{\"shortName\": \"MXCe0fgn0sO\"}"</v>
      </c>
    </row>
    <row r="872" spans="1:10" x14ac:dyDescent="0.2">
      <c r="A872" t="s">
        <v>1261</v>
      </c>
      <c r="B872" t="s">
        <v>6107</v>
      </c>
      <c r="C872" t="s">
        <v>6108</v>
      </c>
      <c r="D872" s="3" t="b">
        <f>NOT(ISNA(VLOOKUP(A872,des!B:B,1,FALSE)))</f>
        <v>1</v>
      </c>
      <c r="E872" s="3" t="str">
        <f>IF(D872,VLOOKUP(A872,des!B:Q,11,FALSE),"")</f>
        <v>Age (&lt;15,15+-uk, 2), Sex, and Results</v>
      </c>
      <c r="F872" s="3" t="b">
        <f t="shared" si="52"/>
        <v>1</v>
      </c>
      <c r="G872" s="3" t="str">
        <f t="shared" si="53"/>
        <v>dhis_api --api-version=27 --api-request='dataElements/LoodFwJ5loR/name' --content-json --request PATCH --data "{\"name\": \"Age (&lt;15,15+-uk, 2), Sex, and Results\"}"</v>
      </c>
      <c r="H872" s="3" t="str">
        <f>IF(D872,VLOOKUP(A872,des!B:Q,12,FALSE),"")</f>
        <v>MXCe0fgn0sO</v>
      </c>
      <c r="I872" s="3" t="b">
        <f t="shared" si="54"/>
        <v>1</v>
      </c>
      <c r="J872" s="3" t="str">
        <f t="shared" si="55"/>
        <v>dhis_api --api-version=27 --api-request='dataElements/LoodFwJ5loR/shortName' --content-json --request PATCH --data "{\"shortName\": \"MXCe0fgn0sO\"}"</v>
      </c>
    </row>
    <row r="873" spans="1:10" x14ac:dyDescent="0.2">
      <c r="A873" t="s">
        <v>376</v>
      </c>
      <c r="B873" t="s">
        <v>6109</v>
      </c>
      <c r="C873" t="s">
        <v>6110</v>
      </c>
      <c r="D873" s="3" t="b">
        <f>NOT(ISNA(VLOOKUP(A873,des!B:B,1,FALSE)))</f>
        <v>1</v>
      </c>
      <c r="E873" s="3" t="str">
        <f>IF(D873,VLOOKUP(A873,des!B:Q,11,FALSE),"")</f>
        <v>Age (&lt;1-50+-uk, 6) and Result</v>
      </c>
      <c r="F873" s="3" t="b">
        <f t="shared" si="52"/>
        <v>1</v>
      </c>
      <c r="G873" s="3" t="str">
        <f t="shared" si="53"/>
        <v>dhis_api --api-version=27 --api-request='dataElements/kOFY7Na8Dot/name' --content-json --request PATCH --data "{\"name\": \"Age (&lt;1-50+-uk, 6) and Result\"}"</v>
      </c>
      <c r="H873" s="3" t="str">
        <f>IF(D873,VLOOKUP(A873,des!B:Q,12,FALSE),"")</f>
        <v>HJqeRFuhERZ</v>
      </c>
      <c r="I873" s="3" t="b">
        <f t="shared" si="54"/>
        <v>1</v>
      </c>
      <c r="J873" s="3" t="str">
        <f t="shared" si="55"/>
        <v>dhis_api --api-version=27 --api-request='dataElements/kOFY7Na8Dot/shortName' --content-json --request PATCH --data "{\"shortName\": \"HJqeRFuhERZ\"}"</v>
      </c>
    </row>
    <row r="874" spans="1:10" x14ac:dyDescent="0.2">
      <c r="A874" t="s">
        <v>1262</v>
      </c>
      <c r="B874" t="s">
        <v>6111</v>
      </c>
      <c r="C874" t="s">
        <v>6112</v>
      </c>
      <c r="D874" s="3" t="b">
        <f>NOT(ISNA(VLOOKUP(A874,des!B:B,1,FALSE)))</f>
        <v>1</v>
      </c>
      <c r="E874" s="3" t="str">
        <f>IF(D874,VLOOKUP(A874,des!B:Q,11,FALSE),"")</f>
        <v>Age (&lt;1-50+-uk, 6) and Result</v>
      </c>
      <c r="F874" s="3" t="b">
        <f t="shared" si="52"/>
        <v>1</v>
      </c>
      <c r="G874" s="3" t="str">
        <f t="shared" si="53"/>
        <v>dhis_api --api-version=27 --api-request='dataElements/Qo02Vh4MouZ/name' --content-json --request PATCH --data "{\"name\": \"Age (&lt;1-50+-uk, 6) and Result\"}"</v>
      </c>
      <c r="H874" s="3" t="str">
        <f>IF(D874,VLOOKUP(A874,des!B:Q,12,FALSE),"")</f>
        <v>HJqeRFuhERZ</v>
      </c>
      <c r="I874" s="3" t="b">
        <f t="shared" si="54"/>
        <v>1</v>
      </c>
      <c r="J874" s="3" t="str">
        <f t="shared" si="55"/>
        <v>dhis_api --api-version=27 --api-request='dataElements/Qo02Vh4MouZ/shortName' --content-json --request PATCH --data "{\"shortName\": \"HJqeRFuhERZ\"}"</v>
      </c>
    </row>
    <row r="875" spans="1:10" x14ac:dyDescent="0.2">
      <c r="A875" t="s">
        <v>378</v>
      </c>
      <c r="B875" t="s">
        <v>6113</v>
      </c>
      <c r="C875" t="s">
        <v>6114</v>
      </c>
      <c r="D875" s="3" t="b">
        <f>NOT(ISNA(VLOOKUP(A875,des!B:B,1,FALSE)))</f>
        <v>1</v>
      </c>
      <c r="E875" s="3" t="str">
        <f>IF(D875,VLOOKUP(A875,des!B:Q,11,FALSE),"")</f>
        <v>Age (&lt;15,15+-uk, 2) and Results</v>
      </c>
      <c r="F875" s="3" t="b">
        <f t="shared" si="52"/>
        <v>1</v>
      </c>
      <c r="G875" s="3" t="str">
        <f t="shared" si="53"/>
        <v>dhis_api --api-version=27 --api-request='dataElements/dU3IZA5UHZI/name' --content-json --request PATCH --data "{\"name\": \"Age (&lt;15,15+-uk, 2) and Results\"}"</v>
      </c>
      <c r="H875" s="3" t="str">
        <f>IF(D875,VLOOKUP(A875,des!B:Q,12,FALSE),"")</f>
        <v>D10AHbxYVir</v>
      </c>
      <c r="I875" s="3" t="b">
        <f t="shared" si="54"/>
        <v>1</v>
      </c>
      <c r="J875" s="3" t="str">
        <f t="shared" si="55"/>
        <v>dhis_api --api-version=27 --api-request='dataElements/dU3IZA5UHZI/shortName' --content-json --request PATCH --data "{\"shortName\": \"D10AHbxYVir\"}"</v>
      </c>
    </row>
    <row r="876" spans="1:10" x14ac:dyDescent="0.2">
      <c r="A876" t="s">
        <v>1263</v>
      </c>
      <c r="B876" t="s">
        <v>6115</v>
      </c>
      <c r="C876" t="s">
        <v>6116</v>
      </c>
      <c r="D876" s="3" t="b">
        <f>NOT(ISNA(VLOOKUP(A876,des!B:B,1,FALSE)))</f>
        <v>1</v>
      </c>
      <c r="E876" s="3" t="str">
        <f>IF(D876,VLOOKUP(A876,des!B:Q,11,FALSE),"")</f>
        <v>Age (&lt;15,15+-uk, 2) and Results</v>
      </c>
      <c r="F876" s="3" t="b">
        <f t="shared" si="52"/>
        <v>1</v>
      </c>
      <c r="G876" s="3" t="str">
        <f t="shared" si="53"/>
        <v>dhis_api --api-version=27 --api-request='dataElements/kFA9aYbNUIz/name' --content-json --request PATCH --data "{\"name\": \"Age (&lt;15,15+-uk, 2) and Results\"}"</v>
      </c>
      <c r="H876" s="3" t="str">
        <f>IF(D876,VLOOKUP(A876,des!B:Q,12,FALSE),"")</f>
        <v>D10AHbxYVir</v>
      </c>
      <c r="I876" s="3" t="b">
        <f t="shared" si="54"/>
        <v>1</v>
      </c>
      <c r="J876" s="3" t="str">
        <f t="shared" si="55"/>
        <v>dhis_api --api-version=27 --api-request='dataElements/kFA9aYbNUIz/shortName' --content-json --request PATCH --data "{\"shortName\": \"D10AHbxYVir\"}"</v>
      </c>
    </row>
    <row r="877" spans="1:10" x14ac:dyDescent="0.2">
      <c r="A877" t="s">
        <v>6117</v>
      </c>
      <c r="B877" t="s">
        <v>6118</v>
      </c>
      <c r="C877" t="s">
        <v>6118</v>
      </c>
      <c r="D877" s="3" t="b">
        <f>NOT(ISNA(VLOOKUP(A877,des!B:B,1,FALSE)))</f>
        <v>0</v>
      </c>
      <c r="E877" s="3" t="str">
        <f>IF(D877,VLOOKUP(A877,des!B:Q,11,FALSE),"")</f>
        <v/>
      </c>
      <c r="F877" s="3" t="b">
        <f t="shared" si="52"/>
        <v>0</v>
      </c>
      <c r="G877" s="3" t="str">
        <f t="shared" si="53"/>
        <v/>
      </c>
      <c r="H877" s="3" t="str">
        <f>IF(D877,VLOOKUP(A877,des!B:Q,12,FALSE),"")</f>
        <v/>
      </c>
      <c r="I877" s="3" t="b">
        <f t="shared" si="54"/>
        <v>0</v>
      </c>
      <c r="J877" s="3" t="str">
        <f t="shared" si="55"/>
        <v/>
      </c>
    </row>
    <row r="878" spans="1:10" x14ac:dyDescent="0.2">
      <c r="A878" t="s">
        <v>6119</v>
      </c>
      <c r="B878" t="s">
        <v>6120</v>
      </c>
      <c r="C878" t="s">
        <v>6120</v>
      </c>
      <c r="D878" s="3" t="b">
        <f>NOT(ISNA(VLOOKUP(A878,des!B:B,1,FALSE)))</f>
        <v>0</v>
      </c>
      <c r="E878" s="3" t="str">
        <f>IF(D878,VLOOKUP(A878,des!B:Q,11,FALSE),"")</f>
        <v/>
      </c>
      <c r="F878" s="3" t="b">
        <f t="shared" si="52"/>
        <v>0</v>
      </c>
      <c r="G878" s="3" t="str">
        <f t="shared" si="53"/>
        <v/>
      </c>
      <c r="H878" s="3" t="str">
        <f>IF(D878,VLOOKUP(A878,des!B:Q,12,FALSE),"")</f>
        <v/>
      </c>
      <c r="I878" s="3" t="b">
        <f t="shared" si="54"/>
        <v>0</v>
      </c>
      <c r="J878" s="3" t="str">
        <f t="shared" si="55"/>
        <v/>
      </c>
    </row>
    <row r="879" spans="1:10" x14ac:dyDescent="0.2">
      <c r="A879" t="s">
        <v>6121</v>
      </c>
      <c r="B879" t="s">
        <v>6122</v>
      </c>
      <c r="C879" t="s">
        <v>6122</v>
      </c>
      <c r="D879" s="3" t="b">
        <f>NOT(ISNA(VLOOKUP(A879,des!B:B,1,FALSE)))</f>
        <v>0</v>
      </c>
      <c r="E879" s="3" t="str">
        <f>IF(D879,VLOOKUP(A879,des!B:Q,11,FALSE),"")</f>
        <v/>
      </c>
      <c r="F879" s="3" t="b">
        <f t="shared" si="52"/>
        <v>0</v>
      </c>
      <c r="G879" s="3" t="str">
        <f t="shared" si="53"/>
        <v/>
      </c>
      <c r="H879" s="3" t="str">
        <f>IF(D879,VLOOKUP(A879,des!B:Q,12,FALSE),"")</f>
        <v/>
      </c>
      <c r="I879" s="3" t="b">
        <f t="shared" si="54"/>
        <v>0</v>
      </c>
      <c r="J879" s="3" t="str">
        <f t="shared" si="55"/>
        <v/>
      </c>
    </row>
    <row r="880" spans="1:10" x14ac:dyDescent="0.2">
      <c r="A880" t="s">
        <v>6123</v>
      </c>
      <c r="B880" t="s">
        <v>6124</v>
      </c>
      <c r="C880" t="s">
        <v>6125</v>
      </c>
      <c r="D880" s="3" t="b">
        <f>NOT(ISNA(VLOOKUP(A880,des!B:B,1,FALSE)))</f>
        <v>1</v>
      </c>
      <c r="E880" s="3" t="str">
        <f>IF(D880,VLOOKUP(A880,des!B:Q,11,FALSE),"")</f>
        <v>default</v>
      </c>
      <c r="F880" s="3" t="b">
        <f t="shared" si="52"/>
        <v>1</v>
      </c>
      <c r="G880" s="3" t="str">
        <f t="shared" si="53"/>
        <v>dhis_api --api-version=27 --api-request='dataElements/oaMXnW47aYP/name' --content-json --request PATCH --data "{\"name\": \"default\"}"</v>
      </c>
      <c r="H880" s="3" t="str">
        <f>IF(D880,VLOOKUP(A880,des!B:Q,12,FALSE),"")</f>
        <v>bjDvmb4bfuf</v>
      </c>
      <c r="I880" s="3" t="b">
        <f t="shared" si="54"/>
        <v>1</v>
      </c>
      <c r="J880" s="3" t="str">
        <f t="shared" si="55"/>
        <v>dhis_api --api-version=27 --api-request='dataElements/oaMXnW47aYP/shortName' --content-json --request PATCH --data "{\"shortName\": \"bjDvmb4bfuf\"}"</v>
      </c>
    </row>
    <row r="881" spans="1:10" x14ac:dyDescent="0.2">
      <c r="A881" t="s">
        <v>6126</v>
      </c>
      <c r="B881" t="s">
        <v>6127</v>
      </c>
      <c r="C881" t="s">
        <v>6127</v>
      </c>
      <c r="D881" s="3" t="b">
        <f>NOT(ISNA(VLOOKUP(A881,des!B:B,1,FALSE)))</f>
        <v>1</v>
      </c>
      <c r="E881" s="3" t="str">
        <f>IF(D881,VLOOKUP(A881,des!B:Q,11,FALSE),"")</f>
        <v>Age (&lt;1-50+-uk, 12) and Sex</v>
      </c>
      <c r="F881" s="3" t="b">
        <f t="shared" si="52"/>
        <v>1</v>
      </c>
      <c r="G881" s="3" t="str">
        <f t="shared" si="53"/>
        <v>dhis_api --api-version=27 --api-request='dataElements/lJtpR5byqps/name' --content-json --request PATCH --data "{\"name\": \"Age (&lt;1-50+-uk, 12) and Sex\"}"</v>
      </c>
      <c r="H881" s="3" t="str">
        <f>IF(D881,VLOOKUP(A881,des!B:Q,12,FALSE),"")</f>
        <v>KD7et9pZCmw</v>
      </c>
      <c r="I881" s="3" t="b">
        <f t="shared" si="54"/>
        <v>1</v>
      </c>
      <c r="J881" s="3" t="str">
        <f t="shared" si="55"/>
        <v>dhis_api --api-version=27 --api-request='dataElements/lJtpR5byqps/shortName' --content-json --request PATCH --data "{\"shortName\": \"KD7et9pZCmw\"}"</v>
      </c>
    </row>
    <row r="882" spans="1:10" x14ac:dyDescent="0.2">
      <c r="A882" t="s">
        <v>6128</v>
      </c>
      <c r="B882" t="s">
        <v>6129</v>
      </c>
      <c r="C882" t="s">
        <v>6129</v>
      </c>
      <c r="D882" s="3" t="b">
        <f>NOT(ISNA(VLOOKUP(A882,des!B:B,1,FALSE)))</f>
        <v>1</v>
      </c>
      <c r="E882" s="3" t="str">
        <f>IF(D882,VLOOKUP(A882,des!B:Q,11,FALSE),"")</f>
        <v>Sex</v>
      </c>
      <c r="F882" s="3" t="b">
        <f t="shared" si="52"/>
        <v>1</v>
      </c>
      <c r="G882" s="3" t="str">
        <f t="shared" si="53"/>
        <v>dhis_api --api-version=27 --api-request='dataElements/T0Ol7W7IYHW/name' --content-json --request PATCH --data "{\"name\": \"Sex\"}"</v>
      </c>
      <c r="H882" s="3" t="str">
        <f>IF(D882,VLOOKUP(A882,des!B:Q,12,FALSE),"")</f>
        <v>R1rzmp9ROky</v>
      </c>
      <c r="I882" s="3" t="b">
        <f t="shared" si="54"/>
        <v>1</v>
      </c>
      <c r="J882" s="3" t="str">
        <f t="shared" si="55"/>
        <v>dhis_api --api-version=27 --api-request='dataElements/T0Ol7W7IYHW/shortName' --content-json --request PATCH --data "{\"shortName\": \"R1rzmp9ROky\"}"</v>
      </c>
    </row>
    <row r="883" spans="1:10" x14ac:dyDescent="0.2">
      <c r="A883" t="s">
        <v>1264</v>
      </c>
      <c r="B883" t="s">
        <v>6130</v>
      </c>
      <c r="C883" t="s">
        <v>6130</v>
      </c>
      <c r="D883" s="3" t="b">
        <f>NOT(ISNA(VLOOKUP(A883,des!B:B,1,FALSE)))</f>
        <v>1</v>
      </c>
      <c r="E883" s="3" t="str">
        <f>IF(D883,VLOOKUP(A883,des!B:Q,11,FALSE),"")</f>
        <v>default</v>
      </c>
      <c r="F883" s="3" t="b">
        <f t="shared" si="52"/>
        <v>1</v>
      </c>
      <c r="G883" s="3" t="str">
        <f t="shared" si="53"/>
        <v>dhis_api --api-version=27 --api-request='dataElements/AGWqsUf3mbh/name' --content-json --request PATCH --data "{\"name\": \"default\"}"</v>
      </c>
      <c r="H883" s="3" t="str">
        <f>IF(D883,VLOOKUP(A883,des!B:Q,12,FALSE),"")</f>
        <v>bjDvmb4bfuf</v>
      </c>
      <c r="I883" s="3" t="b">
        <f t="shared" si="54"/>
        <v>1</v>
      </c>
      <c r="J883" s="3" t="str">
        <f t="shared" si="55"/>
        <v>dhis_api --api-version=27 --api-request='dataElements/AGWqsUf3mbh/shortName' --content-json --request PATCH --data "{\"shortName\": \"bjDvmb4bfuf\"}"</v>
      </c>
    </row>
    <row r="884" spans="1:10" x14ac:dyDescent="0.2">
      <c r="A884" t="s">
        <v>1265</v>
      </c>
      <c r="B884" t="s">
        <v>6131</v>
      </c>
      <c r="C884" t="s">
        <v>6131</v>
      </c>
      <c r="D884" s="3" t="b">
        <f>NOT(ISNA(VLOOKUP(A884,des!B:B,1,FALSE)))</f>
        <v>1</v>
      </c>
      <c r="E884" s="3" t="str">
        <f>IF(D884,VLOOKUP(A884,des!B:Q,11,FALSE),"")</f>
        <v>default</v>
      </c>
      <c r="F884" s="3" t="b">
        <f t="shared" si="52"/>
        <v>1</v>
      </c>
      <c r="G884" s="3" t="str">
        <f t="shared" si="53"/>
        <v>dhis_api --api-version=27 --api-request='dataElements/T9yFupyQSBD/name' --content-json --request PATCH --data "{\"name\": \"default\"}"</v>
      </c>
      <c r="H884" s="3" t="str">
        <f>IF(D884,VLOOKUP(A884,des!B:Q,12,FALSE),"")</f>
        <v>bjDvmb4bfuf</v>
      </c>
      <c r="I884" s="3" t="b">
        <f t="shared" si="54"/>
        <v>1</v>
      </c>
      <c r="J884" s="3" t="str">
        <f t="shared" si="55"/>
        <v>dhis_api --api-version=27 --api-request='dataElements/T9yFupyQSBD/shortName' --content-json --request PATCH --data "{\"shortName\": \"bjDvmb4bfuf\"}"</v>
      </c>
    </row>
    <row r="885" spans="1:10" x14ac:dyDescent="0.2">
      <c r="A885" t="s">
        <v>1266</v>
      </c>
      <c r="B885" t="s">
        <v>6132</v>
      </c>
      <c r="C885" t="s">
        <v>2116</v>
      </c>
      <c r="D885" s="3" t="b">
        <f>NOT(ISNA(VLOOKUP(A885,des!B:B,1,FALSE)))</f>
        <v>1</v>
      </c>
      <c r="E885" s="3" t="str">
        <f>IF(D885,VLOOKUP(A885,des!B:Q,11,FALSE),"")</f>
        <v>default</v>
      </c>
      <c r="F885" s="3" t="b">
        <f t="shared" si="52"/>
        <v>1</v>
      </c>
      <c r="G885" s="3" t="str">
        <f t="shared" si="53"/>
        <v>dhis_api --api-version=27 --api-request='dataElements/qfsySB2b0j6/name' --content-json --request PATCH --data "{\"name\": \"default\"}"</v>
      </c>
      <c r="H885" s="3" t="str">
        <f>IF(D885,VLOOKUP(A885,des!B:Q,12,FALSE),"")</f>
        <v>bjDvmb4bfuf</v>
      </c>
      <c r="I885" s="3" t="b">
        <f t="shared" si="54"/>
        <v>1</v>
      </c>
      <c r="J885" s="3" t="str">
        <f t="shared" si="55"/>
        <v>dhis_api --api-version=27 --api-request='dataElements/qfsySB2b0j6/shortName' --content-json --request PATCH --data "{\"shortName\": \"bjDvmb4bfuf\"}"</v>
      </c>
    </row>
    <row r="886" spans="1:10" x14ac:dyDescent="0.2">
      <c r="A886" t="s">
        <v>6133</v>
      </c>
      <c r="B886" t="s">
        <v>6134</v>
      </c>
      <c r="C886" t="s">
        <v>6134</v>
      </c>
      <c r="D886" s="3" t="b">
        <f>NOT(ISNA(VLOOKUP(A886,des!B:B,1,FALSE)))</f>
        <v>0</v>
      </c>
      <c r="E886" s="3" t="str">
        <f>IF(D886,VLOOKUP(A886,des!B:Q,11,FALSE),"")</f>
        <v/>
      </c>
      <c r="F886" s="3" t="b">
        <f t="shared" si="52"/>
        <v>0</v>
      </c>
      <c r="G886" s="3" t="str">
        <f t="shared" si="53"/>
        <v/>
      </c>
      <c r="H886" s="3" t="str">
        <f>IF(D886,VLOOKUP(A886,des!B:Q,12,FALSE),"")</f>
        <v/>
      </c>
      <c r="I886" s="3" t="b">
        <f t="shared" si="54"/>
        <v>0</v>
      </c>
      <c r="J886" s="3" t="str">
        <f t="shared" si="55"/>
        <v/>
      </c>
    </row>
    <row r="887" spans="1:10" x14ac:dyDescent="0.2">
      <c r="A887" t="s">
        <v>6135</v>
      </c>
      <c r="B887" t="s">
        <v>6136</v>
      </c>
      <c r="C887" t="s">
        <v>6136</v>
      </c>
      <c r="D887" s="3" t="b">
        <f>NOT(ISNA(VLOOKUP(A887,des!B:B,1,FALSE)))</f>
        <v>0</v>
      </c>
      <c r="E887" s="3" t="str">
        <f>IF(D887,VLOOKUP(A887,des!B:Q,11,FALSE),"")</f>
        <v/>
      </c>
      <c r="F887" s="3" t="b">
        <f t="shared" si="52"/>
        <v>0</v>
      </c>
      <c r="G887" s="3" t="str">
        <f t="shared" si="53"/>
        <v/>
      </c>
      <c r="H887" s="3" t="str">
        <f>IF(D887,VLOOKUP(A887,des!B:Q,12,FALSE),"")</f>
        <v/>
      </c>
      <c r="I887" s="3" t="b">
        <f t="shared" si="54"/>
        <v>0</v>
      </c>
      <c r="J887" s="3" t="str">
        <f t="shared" si="55"/>
        <v/>
      </c>
    </row>
    <row r="888" spans="1:10" x14ac:dyDescent="0.2">
      <c r="A888" t="s">
        <v>6137</v>
      </c>
      <c r="B888" t="s">
        <v>6138</v>
      </c>
      <c r="C888" t="s">
        <v>6138</v>
      </c>
      <c r="D888" s="3" t="b">
        <f>NOT(ISNA(VLOOKUP(A888,des!B:B,1,FALSE)))</f>
        <v>0</v>
      </c>
      <c r="E888" s="3" t="str">
        <f>IF(D888,VLOOKUP(A888,des!B:Q,11,FALSE),"")</f>
        <v/>
      </c>
      <c r="F888" s="3" t="b">
        <f t="shared" si="52"/>
        <v>0</v>
      </c>
      <c r="G888" s="3" t="str">
        <f t="shared" si="53"/>
        <v/>
      </c>
      <c r="H888" s="3" t="str">
        <f>IF(D888,VLOOKUP(A888,des!B:Q,12,FALSE),"")</f>
        <v/>
      </c>
      <c r="I888" s="3" t="b">
        <f t="shared" si="54"/>
        <v>0</v>
      </c>
      <c r="J888" s="3" t="str">
        <f t="shared" si="55"/>
        <v/>
      </c>
    </row>
    <row r="889" spans="1:10" x14ac:dyDescent="0.2">
      <c r="A889" t="s">
        <v>1267</v>
      </c>
      <c r="B889" t="s">
        <v>6139</v>
      </c>
      <c r="C889" t="s">
        <v>2117</v>
      </c>
      <c r="D889" s="3" t="b">
        <f>NOT(ISNA(VLOOKUP(A889,des!B:B,1,FALSE)))</f>
        <v>1</v>
      </c>
      <c r="E889" s="3" t="str">
        <f>IF(D889,VLOOKUP(A889,des!B:Q,11,FALSE),"")</f>
        <v>default</v>
      </c>
      <c r="F889" s="3" t="b">
        <f t="shared" si="52"/>
        <v>1</v>
      </c>
      <c r="G889" s="3" t="str">
        <f t="shared" si="53"/>
        <v>dhis_api --api-version=27 --api-request='dataElements/axVQSVAqwAu/name' --content-json --request PATCH --data "{\"name\": \"default\"}"</v>
      </c>
      <c r="H889" s="3" t="str">
        <f>IF(D889,VLOOKUP(A889,des!B:Q,12,FALSE),"")</f>
        <v>bjDvmb4bfuf</v>
      </c>
      <c r="I889" s="3" t="b">
        <f t="shared" si="54"/>
        <v>1</v>
      </c>
      <c r="J889" s="3" t="str">
        <f t="shared" si="55"/>
        <v>dhis_api --api-version=27 --api-request='dataElements/axVQSVAqwAu/shortName' --content-json --request PATCH --data "{\"shortName\": \"bjDvmb4bfuf\"}"</v>
      </c>
    </row>
    <row r="890" spans="1:10" x14ac:dyDescent="0.2">
      <c r="A890" t="s">
        <v>6140</v>
      </c>
      <c r="B890" t="s">
        <v>6141</v>
      </c>
      <c r="C890" t="s">
        <v>6142</v>
      </c>
      <c r="D890" s="3" t="b">
        <f>NOT(ISNA(VLOOKUP(A890,des!B:B,1,FALSE)))</f>
        <v>1</v>
      </c>
      <c r="E890" s="3" t="str">
        <f>IF(D890,VLOOKUP(A890,des!B:Q,11,FALSE),"")</f>
        <v>default</v>
      </c>
      <c r="F890" s="3" t="b">
        <f t="shared" si="52"/>
        <v>1</v>
      </c>
      <c r="G890" s="3" t="str">
        <f t="shared" si="53"/>
        <v>dhis_api --api-version=27 --api-request='dataElements/rORzrY9rpQ1/name' --content-json --request PATCH --data "{\"name\": \"default\"}"</v>
      </c>
      <c r="H890" s="3" t="str">
        <f>IF(D890,VLOOKUP(A890,des!B:Q,12,FALSE),"")</f>
        <v>bjDvmb4bfuf</v>
      </c>
      <c r="I890" s="3" t="b">
        <f t="shared" si="54"/>
        <v>1</v>
      </c>
      <c r="J890" s="3" t="str">
        <f t="shared" si="55"/>
        <v>dhis_api --api-version=27 --api-request='dataElements/rORzrY9rpQ1/shortName' --content-json --request PATCH --data "{\"shortName\": \"bjDvmb4bfuf\"}"</v>
      </c>
    </row>
    <row r="891" spans="1:10" x14ac:dyDescent="0.2">
      <c r="A891" t="s">
        <v>6143</v>
      </c>
      <c r="B891" t="s">
        <v>6144</v>
      </c>
      <c r="C891" t="s">
        <v>6145</v>
      </c>
      <c r="D891" s="3" t="b">
        <f>NOT(ISNA(VLOOKUP(A891,des!B:B,1,FALSE)))</f>
        <v>0</v>
      </c>
      <c r="E891" s="3" t="str">
        <f>IF(D891,VLOOKUP(A891,des!B:Q,11,FALSE),"")</f>
        <v/>
      </c>
      <c r="F891" s="3" t="b">
        <f t="shared" si="52"/>
        <v>0</v>
      </c>
      <c r="G891" s="3" t="str">
        <f t="shared" si="53"/>
        <v/>
      </c>
      <c r="H891" s="3" t="str">
        <f>IF(D891,VLOOKUP(A891,des!B:Q,12,FALSE),"")</f>
        <v/>
      </c>
      <c r="I891" s="3" t="b">
        <f t="shared" si="54"/>
        <v>0</v>
      </c>
      <c r="J891" s="3" t="str">
        <f t="shared" si="55"/>
        <v/>
      </c>
    </row>
    <row r="892" spans="1:10" x14ac:dyDescent="0.2">
      <c r="A892" t="s">
        <v>6146</v>
      </c>
      <c r="B892" t="s">
        <v>6147</v>
      </c>
      <c r="C892" t="s">
        <v>6148</v>
      </c>
      <c r="D892" s="3" t="b">
        <f>NOT(ISNA(VLOOKUP(A892,des!B:B,1,FALSE)))</f>
        <v>1</v>
      </c>
      <c r="E892" s="3" t="str">
        <f>IF(D892,VLOOKUP(A892,des!B:Q,11,FALSE),"")</f>
        <v>Sex</v>
      </c>
      <c r="F892" s="3" t="b">
        <f t="shared" si="52"/>
        <v>1</v>
      </c>
      <c r="G892" s="3" t="str">
        <f t="shared" si="53"/>
        <v>dhis_api --api-version=27 --api-request='dataElements/fEQmyA7ml3y/name' --content-json --request PATCH --data "{\"name\": \"Sex\"}"</v>
      </c>
      <c r="H892" s="3" t="str">
        <f>IF(D892,VLOOKUP(A892,des!B:Q,12,FALSE),"")</f>
        <v>R1rzmp9ROky</v>
      </c>
      <c r="I892" s="3" t="b">
        <f t="shared" si="54"/>
        <v>1</v>
      </c>
      <c r="J892" s="3" t="str">
        <f t="shared" si="55"/>
        <v>dhis_api --api-version=27 --api-request='dataElements/fEQmyA7ml3y/shortName' --content-json --request PATCH --data "{\"shortName\": \"R1rzmp9ROky\"}"</v>
      </c>
    </row>
    <row r="893" spans="1:10" x14ac:dyDescent="0.2">
      <c r="A893" t="s">
        <v>6149</v>
      </c>
      <c r="B893" t="s">
        <v>6150</v>
      </c>
      <c r="C893" t="s">
        <v>6150</v>
      </c>
      <c r="D893" s="3" t="b">
        <f>NOT(ISNA(VLOOKUP(A893,des!B:B,1,FALSE)))</f>
        <v>0</v>
      </c>
      <c r="E893" s="3" t="str">
        <f>IF(D893,VLOOKUP(A893,des!B:Q,11,FALSE),"")</f>
        <v/>
      </c>
      <c r="F893" s="3" t="b">
        <f t="shared" si="52"/>
        <v>0</v>
      </c>
      <c r="G893" s="3" t="str">
        <f t="shared" si="53"/>
        <v/>
      </c>
      <c r="H893" s="3" t="str">
        <f>IF(D893,VLOOKUP(A893,des!B:Q,12,FALSE),"")</f>
        <v/>
      </c>
      <c r="I893" s="3" t="b">
        <f t="shared" si="54"/>
        <v>0</v>
      </c>
      <c r="J893" s="3" t="str">
        <f t="shared" si="55"/>
        <v/>
      </c>
    </row>
    <row r="894" spans="1:10" x14ac:dyDescent="0.2">
      <c r="A894" t="s">
        <v>6151</v>
      </c>
      <c r="B894" t="s">
        <v>6152</v>
      </c>
      <c r="C894" t="s">
        <v>6152</v>
      </c>
      <c r="D894" s="3" t="b">
        <f>NOT(ISNA(VLOOKUP(A894,des!B:B,1,FALSE)))</f>
        <v>0</v>
      </c>
      <c r="E894" s="3" t="str">
        <f>IF(D894,VLOOKUP(A894,des!B:Q,11,FALSE),"")</f>
        <v/>
      </c>
      <c r="F894" s="3" t="b">
        <f t="shared" si="52"/>
        <v>0</v>
      </c>
      <c r="G894" s="3" t="str">
        <f t="shared" si="53"/>
        <v/>
      </c>
      <c r="H894" s="3" t="str">
        <f>IF(D894,VLOOKUP(A894,des!B:Q,12,FALSE),"")</f>
        <v/>
      </c>
      <c r="I894" s="3" t="b">
        <f t="shared" si="54"/>
        <v>0</v>
      </c>
      <c r="J894" s="3" t="str">
        <f t="shared" si="55"/>
        <v/>
      </c>
    </row>
    <row r="895" spans="1:10" x14ac:dyDescent="0.2">
      <c r="A895" t="s">
        <v>6153</v>
      </c>
      <c r="B895" t="s">
        <v>6154</v>
      </c>
      <c r="C895" t="s">
        <v>6154</v>
      </c>
      <c r="D895" s="3" t="b">
        <f>NOT(ISNA(VLOOKUP(A895,des!B:B,1,FALSE)))</f>
        <v>0</v>
      </c>
      <c r="E895" s="3" t="str">
        <f>IF(D895,VLOOKUP(A895,des!B:Q,11,FALSE),"")</f>
        <v/>
      </c>
      <c r="F895" s="3" t="b">
        <f t="shared" si="52"/>
        <v>0</v>
      </c>
      <c r="G895" s="3" t="str">
        <f t="shared" si="53"/>
        <v/>
      </c>
      <c r="H895" s="3" t="str">
        <f>IF(D895,VLOOKUP(A895,des!B:Q,12,FALSE),"")</f>
        <v/>
      </c>
      <c r="I895" s="3" t="b">
        <f t="shared" si="54"/>
        <v>0</v>
      </c>
      <c r="J895" s="3" t="str">
        <f t="shared" si="55"/>
        <v/>
      </c>
    </row>
    <row r="896" spans="1:10" x14ac:dyDescent="0.2">
      <c r="A896" t="s">
        <v>6155</v>
      </c>
      <c r="B896" t="s">
        <v>6156</v>
      </c>
      <c r="C896" t="s">
        <v>6157</v>
      </c>
      <c r="D896" s="3" t="b">
        <f>NOT(ISNA(VLOOKUP(A896,des!B:B,1,FALSE)))</f>
        <v>1</v>
      </c>
      <c r="E896" s="3" t="str">
        <f>IF(D896,VLOOKUP(A896,des!B:Q,11,FALSE),"")</f>
        <v>default</v>
      </c>
      <c r="F896" s="3" t="b">
        <f t="shared" si="52"/>
        <v>1</v>
      </c>
      <c r="G896" s="3" t="str">
        <f t="shared" si="53"/>
        <v>dhis_api --api-version=27 --api-request='dataElements/SHNgKGGA3Wv/name' --content-json --request PATCH --data "{\"name\": \"default\"}"</v>
      </c>
      <c r="H896" s="3" t="str">
        <f>IF(D896,VLOOKUP(A896,des!B:Q,12,FALSE),"")</f>
        <v>bjDvmb4bfuf</v>
      </c>
      <c r="I896" s="3" t="b">
        <f t="shared" si="54"/>
        <v>1</v>
      </c>
      <c r="J896" s="3" t="str">
        <f t="shared" si="55"/>
        <v>dhis_api --api-version=27 --api-request='dataElements/SHNgKGGA3Wv/shortName' --content-json --request PATCH --data "{\"shortName\": \"bjDvmb4bfuf\"}"</v>
      </c>
    </row>
    <row r="897" spans="1:10" x14ac:dyDescent="0.2">
      <c r="A897" t="s">
        <v>6158</v>
      </c>
      <c r="B897" t="s">
        <v>6159</v>
      </c>
      <c r="C897" t="s">
        <v>6159</v>
      </c>
      <c r="D897" s="3" t="b">
        <f>NOT(ISNA(VLOOKUP(A897,des!B:B,1,FALSE)))</f>
        <v>1</v>
      </c>
      <c r="E897" s="3" t="str">
        <f>IF(D897,VLOOKUP(A897,des!B:Q,11,FALSE),"")</f>
        <v>Age (&lt;1-50+-uk, 12) and Sex</v>
      </c>
      <c r="F897" s="3" t="b">
        <f t="shared" si="52"/>
        <v>1</v>
      </c>
      <c r="G897" s="3" t="str">
        <f t="shared" si="53"/>
        <v>dhis_api --api-version=27 --api-request='dataElements/KssDaTsGWnS/name' --content-json --request PATCH --data "{\"name\": \"Age (&lt;1-50+-uk, 12) and Sex\"}"</v>
      </c>
      <c r="H897" s="3" t="str">
        <f>IF(D897,VLOOKUP(A897,des!B:Q,12,FALSE),"")</f>
        <v>KD7et9pZCmw</v>
      </c>
      <c r="I897" s="3" t="b">
        <f t="shared" si="54"/>
        <v>1</v>
      </c>
      <c r="J897" s="3" t="str">
        <f t="shared" si="55"/>
        <v>dhis_api --api-version=27 --api-request='dataElements/KssDaTsGWnS/shortName' --content-json --request PATCH --data "{\"shortName\": \"KD7et9pZCmw\"}"</v>
      </c>
    </row>
    <row r="898" spans="1:10" x14ac:dyDescent="0.2">
      <c r="A898" t="s">
        <v>6160</v>
      </c>
      <c r="B898" t="s">
        <v>6161</v>
      </c>
      <c r="C898" t="s">
        <v>6162</v>
      </c>
      <c r="D898" s="3" t="b">
        <f>NOT(ISNA(VLOOKUP(A898,des!B:B,1,FALSE)))</f>
        <v>1</v>
      </c>
      <c r="E898" s="3" t="str">
        <f>IF(D898,VLOOKUP(A898,des!B:Q,11,FALSE),"")</f>
        <v>Sex</v>
      </c>
      <c r="F898" s="3" t="b">
        <f t="shared" si="52"/>
        <v>1</v>
      </c>
      <c r="G898" s="3" t="str">
        <f t="shared" si="53"/>
        <v>dhis_api --api-version=27 --api-request='dataElements/pvU0HGy95rB/name' --content-json --request PATCH --data "{\"name\": \"Sex\"}"</v>
      </c>
      <c r="H898" s="3" t="str">
        <f>IF(D898,VLOOKUP(A898,des!B:Q,12,FALSE),"")</f>
        <v>R1rzmp9ROky</v>
      </c>
      <c r="I898" s="3" t="b">
        <f t="shared" si="54"/>
        <v>1</v>
      </c>
      <c r="J898" s="3" t="str">
        <f t="shared" si="55"/>
        <v>dhis_api --api-version=27 --api-request='dataElements/pvU0HGy95rB/shortName' --content-json --request PATCH --data "{\"shortName\": \"R1rzmp9ROky\"}"</v>
      </c>
    </row>
    <row r="899" spans="1:10" x14ac:dyDescent="0.2">
      <c r="A899" t="s">
        <v>1268</v>
      </c>
      <c r="B899" t="s">
        <v>6163</v>
      </c>
      <c r="C899" t="s">
        <v>2118</v>
      </c>
      <c r="D899" s="3" t="b">
        <f>NOT(ISNA(VLOOKUP(A899,des!B:B,1,FALSE)))</f>
        <v>1</v>
      </c>
      <c r="E899" s="3" t="str">
        <f>IF(D899,VLOOKUP(A899,des!B:Q,11,FALSE),"")</f>
        <v>default</v>
      </c>
      <c r="F899" s="3" t="b">
        <f t="shared" si="52"/>
        <v>1</v>
      </c>
      <c r="G899" s="3" t="str">
        <f t="shared" si="53"/>
        <v>dhis_api --api-version=27 --api-request='dataElements/Z8z02qFMADa/name' --content-json --request PATCH --data "{\"name\": \"default\"}"</v>
      </c>
      <c r="H899" s="3" t="str">
        <f>IF(D899,VLOOKUP(A899,des!B:Q,12,FALSE),"")</f>
        <v>bjDvmb4bfuf</v>
      </c>
      <c r="I899" s="3" t="b">
        <f t="shared" si="54"/>
        <v>1</v>
      </c>
      <c r="J899" s="3" t="str">
        <f t="shared" si="55"/>
        <v>dhis_api --api-version=27 --api-request='dataElements/Z8z02qFMADa/shortName' --content-json --request PATCH --data "{\"shortName\": \"bjDvmb4bfuf\"}"</v>
      </c>
    </row>
    <row r="900" spans="1:10" x14ac:dyDescent="0.2">
      <c r="A900" t="s">
        <v>6164</v>
      </c>
      <c r="B900" t="s">
        <v>6165</v>
      </c>
      <c r="C900" t="s">
        <v>6165</v>
      </c>
      <c r="D900" s="3" t="b">
        <f>NOT(ISNA(VLOOKUP(A900,des!B:B,1,FALSE)))</f>
        <v>0</v>
      </c>
      <c r="E900" s="3" t="str">
        <f>IF(D900,VLOOKUP(A900,des!B:Q,11,FALSE),"")</f>
        <v/>
      </c>
      <c r="F900" s="3" t="b">
        <f t="shared" si="52"/>
        <v>0</v>
      </c>
      <c r="G900" s="3" t="str">
        <f t="shared" si="53"/>
        <v/>
      </c>
      <c r="H900" s="3" t="str">
        <f>IF(D900,VLOOKUP(A900,des!B:Q,12,FALSE),"")</f>
        <v/>
      </c>
      <c r="I900" s="3" t="b">
        <f t="shared" si="54"/>
        <v>0</v>
      </c>
      <c r="J900" s="3" t="str">
        <f t="shared" si="55"/>
        <v/>
      </c>
    </row>
    <row r="901" spans="1:10" x14ac:dyDescent="0.2">
      <c r="A901" t="s">
        <v>1269</v>
      </c>
      <c r="B901" t="s">
        <v>6166</v>
      </c>
      <c r="C901" t="s">
        <v>2119</v>
      </c>
      <c r="D901" s="3" t="b">
        <f>NOT(ISNA(VLOOKUP(A901,des!B:B,1,FALSE)))</f>
        <v>1</v>
      </c>
      <c r="E901" s="3" t="str">
        <f>IF(D901,VLOOKUP(A901,des!B:Q,11,FALSE),"")</f>
        <v>default</v>
      </c>
      <c r="F901" s="3" t="b">
        <f t="shared" ref="F901:F964" si="56">IF(D901,IF(E901&lt;&gt;B901,TRUE,FALSE),FALSE)</f>
        <v>1</v>
      </c>
      <c r="G901" s="3" t="str">
        <f t="shared" si="53"/>
        <v>dhis_api --api-version=27 --api-request='dataElements/absEOOivzp8/name' --content-json --request PATCH --data "{\"name\": \"default\"}"</v>
      </c>
      <c r="H901" s="3" t="str">
        <f>IF(D901,VLOOKUP(A901,des!B:Q,12,FALSE),"")</f>
        <v>bjDvmb4bfuf</v>
      </c>
      <c r="I901" s="3" t="b">
        <f t="shared" si="54"/>
        <v>1</v>
      </c>
      <c r="J901" s="3" t="str">
        <f t="shared" si="55"/>
        <v>dhis_api --api-version=27 --api-request='dataElements/absEOOivzp8/shortName' --content-json --request PATCH --data "{\"shortName\": \"bjDvmb4bfuf\"}"</v>
      </c>
    </row>
    <row r="902" spans="1:10" x14ac:dyDescent="0.2">
      <c r="A902" t="s">
        <v>1270</v>
      </c>
      <c r="B902" t="s">
        <v>6167</v>
      </c>
      <c r="C902" t="s">
        <v>2120</v>
      </c>
      <c r="D902" s="3" t="b">
        <f>NOT(ISNA(VLOOKUP(A902,des!B:B,1,FALSE)))</f>
        <v>1</v>
      </c>
      <c r="E902" s="3" t="str">
        <f>IF(D902,VLOOKUP(A902,des!B:Q,11,FALSE),"")</f>
        <v>default</v>
      </c>
      <c r="F902" s="3" t="b">
        <f t="shared" si="56"/>
        <v>1</v>
      </c>
      <c r="G902" s="3" t="str">
        <f t="shared" ref="G902:G965" si="57">IF(F902,CONCATENATE($A$1,A902,$B$1,E902,$C$1),"")</f>
        <v>dhis_api --api-version=27 --api-request='dataElements/PYQS5Ke7hxY/name' --content-json --request PATCH --data "{\"name\": \"default\"}"</v>
      </c>
      <c r="H902" s="3" t="str">
        <f>IF(D902,VLOOKUP(A902,des!B:Q,12,FALSE),"")</f>
        <v>bjDvmb4bfuf</v>
      </c>
      <c r="I902" s="3" t="b">
        <f t="shared" ref="I902:I965" si="58">IF(D902,IF(H902&lt;&gt;C902,TRUE,FALSE),FALSE)</f>
        <v>1</v>
      </c>
      <c r="J902" s="3" t="str">
        <f t="shared" ref="J902:J965" si="59">IF(I902,CONCATENATE($A$2,A902,$B$2,H902,$C$2),"")</f>
        <v>dhis_api --api-version=27 --api-request='dataElements/PYQS5Ke7hxY/shortName' --content-json --request PATCH --data "{\"shortName\": \"bjDvmb4bfuf\"}"</v>
      </c>
    </row>
    <row r="903" spans="1:10" x14ac:dyDescent="0.2">
      <c r="A903" t="s">
        <v>1271</v>
      </c>
      <c r="B903" t="s">
        <v>6168</v>
      </c>
      <c r="C903" t="s">
        <v>2121</v>
      </c>
      <c r="D903" s="3" t="b">
        <f>NOT(ISNA(VLOOKUP(A903,des!B:B,1,FALSE)))</f>
        <v>1</v>
      </c>
      <c r="E903" s="3" t="str">
        <f>IF(D903,VLOOKUP(A903,des!B:Q,11,FALSE),"")</f>
        <v>default</v>
      </c>
      <c r="F903" s="3" t="b">
        <f t="shared" si="56"/>
        <v>1</v>
      </c>
      <c r="G903" s="3" t="str">
        <f t="shared" si="57"/>
        <v>dhis_api --api-version=27 --api-request='dataElements/I8heremjMjX/name' --content-json --request PATCH --data "{\"name\": \"default\"}"</v>
      </c>
      <c r="H903" s="3" t="str">
        <f>IF(D903,VLOOKUP(A903,des!B:Q,12,FALSE),"")</f>
        <v>bjDvmb4bfuf</v>
      </c>
      <c r="I903" s="3" t="b">
        <f t="shared" si="58"/>
        <v>1</v>
      </c>
      <c r="J903" s="3" t="str">
        <f t="shared" si="59"/>
        <v>dhis_api --api-version=27 --api-request='dataElements/I8heremjMjX/shortName' --content-json --request PATCH --data "{\"shortName\": \"bjDvmb4bfuf\"}"</v>
      </c>
    </row>
    <row r="904" spans="1:10" x14ac:dyDescent="0.2">
      <c r="A904" t="s">
        <v>6169</v>
      </c>
      <c r="B904" t="s">
        <v>6170</v>
      </c>
      <c r="C904" t="s">
        <v>6170</v>
      </c>
      <c r="D904" s="3" t="b">
        <f>NOT(ISNA(VLOOKUP(A904,des!B:B,1,FALSE)))</f>
        <v>0</v>
      </c>
      <c r="E904" s="3" t="str">
        <f>IF(D904,VLOOKUP(A904,des!B:Q,11,FALSE),"")</f>
        <v/>
      </c>
      <c r="F904" s="3" t="b">
        <f t="shared" si="56"/>
        <v>0</v>
      </c>
      <c r="G904" s="3" t="str">
        <f t="shared" si="57"/>
        <v/>
      </c>
      <c r="H904" s="3" t="str">
        <f>IF(D904,VLOOKUP(A904,des!B:Q,12,FALSE),"")</f>
        <v/>
      </c>
      <c r="I904" s="3" t="b">
        <f t="shared" si="58"/>
        <v>0</v>
      </c>
      <c r="J904" s="3" t="str">
        <f t="shared" si="59"/>
        <v/>
      </c>
    </row>
    <row r="905" spans="1:10" x14ac:dyDescent="0.2">
      <c r="A905" t="s">
        <v>6171</v>
      </c>
      <c r="B905" t="s">
        <v>6172</v>
      </c>
      <c r="C905" t="s">
        <v>6172</v>
      </c>
      <c r="D905" s="3" t="b">
        <f>NOT(ISNA(VLOOKUP(A905,des!B:B,1,FALSE)))</f>
        <v>0</v>
      </c>
      <c r="E905" s="3" t="str">
        <f>IF(D905,VLOOKUP(A905,des!B:Q,11,FALSE),"")</f>
        <v/>
      </c>
      <c r="F905" s="3" t="b">
        <f t="shared" si="56"/>
        <v>0</v>
      </c>
      <c r="G905" s="3" t="str">
        <f t="shared" si="57"/>
        <v/>
      </c>
      <c r="H905" s="3" t="str">
        <f>IF(D905,VLOOKUP(A905,des!B:Q,12,FALSE),"")</f>
        <v/>
      </c>
      <c r="I905" s="3" t="b">
        <f t="shared" si="58"/>
        <v>0</v>
      </c>
      <c r="J905" s="3" t="str">
        <f t="shared" si="59"/>
        <v/>
      </c>
    </row>
    <row r="906" spans="1:10" x14ac:dyDescent="0.2">
      <c r="A906" t="s">
        <v>6173</v>
      </c>
      <c r="B906" t="s">
        <v>6174</v>
      </c>
      <c r="C906" t="s">
        <v>6175</v>
      </c>
      <c r="D906" s="3" t="b">
        <f>NOT(ISNA(VLOOKUP(A906,des!B:B,1,FALSE)))</f>
        <v>1</v>
      </c>
      <c r="E906" s="3" t="str">
        <f>IF(D906,VLOOKUP(A906,des!B:Q,11,FALSE),"")</f>
        <v>default</v>
      </c>
      <c r="F906" s="3" t="b">
        <f t="shared" si="56"/>
        <v>1</v>
      </c>
      <c r="G906" s="3" t="str">
        <f t="shared" si="57"/>
        <v>dhis_api --api-version=27 --api-request='dataElements/r4zbW3owX9n/name' --content-json --request PATCH --data "{\"name\": \"default\"}"</v>
      </c>
      <c r="H906" s="3" t="str">
        <f>IF(D906,VLOOKUP(A906,des!B:Q,12,FALSE),"")</f>
        <v>bjDvmb4bfuf</v>
      </c>
      <c r="I906" s="3" t="b">
        <f t="shared" si="58"/>
        <v>1</v>
      </c>
      <c r="J906" s="3" t="str">
        <f t="shared" si="59"/>
        <v>dhis_api --api-version=27 --api-request='dataElements/r4zbW3owX9n/shortName' --content-json --request PATCH --data "{\"shortName\": \"bjDvmb4bfuf\"}"</v>
      </c>
    </row>
    <row r="907" spans="1:10" x14ac:dyDescent="0.2">
      <c r="A907" t="s">
        <v>6176</v>
      </c>
      <c r="B907" t="s">
        <v>6177</v>
      </c>
      <c r="C907" t="s">
        <v>6177</v>
      </c>
      <c r="D907" s="3" t="b">
        <f>NOT(ISNA(VLOOKUP(A907,des!B:B,1,FALSE)))</f>
        <v>0</v>
      </c>
      <c r="E907" s="3" t="str">
        <f>IF(D907,VLOOKUP(A907,des!B:Q,11,FALSE),"")</f>
        <v/>
      </c>
      <c r="F907" s="3" t="b">
        <f t="shared" si="56"/>
        <v>0</v>
      </c>
      <c r="G907" s="3" t="str">
        <f t="shared" si="57"/>
        <v/>
      </c>
      <c r="H907" s="3" t="str">
        <f>IF(D907,VLOOKUP(A907,des!B:Q,12,FALSE),"")</f>
        <v/>
      </c>
      <c r="I907" s="3" t="b">
        <f t="shared" si="58"/>
        <v>0</v>
      </c>
      <c r="J907" s="3" t="str">
        <f t="shared" si="59"/>
        <v/>
      </c>
    </row>
    <row r="908" spans="1:10" x14ac:dyDescent="0.2">
      <c r="A908" t="s">
        <v>1272</v>
      </c>
      <c r="B908" t="s">
        <v>6178</v>
      </c>
      <c r="C908" t="s">
        <v>6179</v>
      </c>
      <c r="D908" s="3" t="b">
        <f>NOT(ISNA(VLOOKUP(A908,des!B:B,1,FALSE)))</f>
        <v>1</v>
      </c>
      <c r="E908" s="3" t="str">
        <f>IF(D908,VLOOKUP(A908,des!B:Q,11,FALSE),"")</f>
        <v>HIV Commodity 2017</v>
      </c>
      <c r="F908" s="3" t="b">
        <f t="shared" si="56"/>
        <v>1</v>
      </c>
      <c r="G908" s="3" t="str">
        <f t="shared" si="57"/>
        <v>dhis_api --api-version=27 --api-request='dataElements/Ppvkzvdt6SN/name' --content-json --request PATCH --data "{\"name\": \"HIV Commodity 2017\"}"</v>
      </c>
      <c r="H908" s="3" t="str">
        <f>IF(D908,VLOOKUP(A908,des!B:Q,12,FALSE),"")</f>
        <v>MLaXcZKMBpj</v>
      </c>
      <c r="I908" s="3" t="b">
        <f t="shared" si="58"/>
        <v>1</v>
      </c>
      <c r="J908" s="3" t="str">
        <f t="shared" si="59"/>
        <v>dhis_api --api-version=27 --api-request='dataElements/Ppvkzvdt6SN/shortName' --content-json --request PATCH --data "{\"shortName\": \"MLaXcZKMBpj\"}"</v>
      </c>
    </row>
    <row r="909" spans="1:10" x14ac:dyDescent="0.2">
      <c r="A909" t="s">
        <v>1273</v>
      </c>
      <c r="B909" t="s">
        <v>6180</v>
      </c>
      <c r="C909" t="s">
        <v>6181</v>
      </c>
      <c r="D909" s="3" t="b">
        <f>NOT(ISNA(VLOOKUP(A909,des!B:B,1,FALSE)))</f>
        <v>1</v>
      </c>
      <c r="E909" s="3" t="str">
        <f>IF(D909,VLOOKUP(A909,des!B:Q,11,FALSE),"")</f>
        <v>HIV Commodity 2017</v>
      </c>
      <c r="F909" s="3" t="b">
        <f t="shared" si="56"/>
        <v>1</v>
      </c>
      <c r="G909" s="3" t="str">
        <f t="shared" si="57"/>
        <v>dhis_api --api-version=27 --api-request='dataElements/UquZbfsVUdq/name' --content-json --request PATCH --data "{\"name\": \"HIV Commodity 2017\"}"</v>
      </c>
      <c r="H909" s="3" t="str">
        <f>IF(D909,VLOOKUP(A909,des!B:Q,12,FALSE),"")</f>
        <v>MLaXcZKMBpj</v>
      </c>
      <c r="I909" s="3" t="b">
        <f t="shared" si="58"/>
        <v>1</v>
      </c>
      <c r="J909" s="3" t="str">
        <f t="shared" si="59"/>
        <v>dhis_api --api-version=27 --api-request='dataElements/UquZbfsVUdq/shortName' --content-json --request PATCH --data "{\"shortName\": \"MLaXcZKMBpj\"}"</v>
      </c>
    </row>
    <row r="910" spans="1:10" x14ac:dyDescent="0.2">
      <c r="A910" t="s">
        <v>580</v>
      </c>
      <c r="B910" t="s">
        <v>6182</v>
      </c>
      <c r="C910" t="s">
        <v>6183</v>
      </c>
      <c r="D910" s="3" t="b">
        <f>NOT(ISNA(VLOOKUP(A910,des!B:B,1,FALSE)))</f>
        <v>0</v>
      </c>
      <c r="E910" s="3" t="str">
        <f>IF(D910,VLOOKUP(A910,des!B:Q,11,FALSE),"")</f>
        <v/>
      </c>
      <c r="F910" s="3" t="b">
        <f t="shared" si="56"/>
        <v>0</v>
      </c>
      <c r="G910" s="3" t="str">
        <f t="shared" si="57"/>
        <v/>
      </c>
      <c r="H910" s="3" t="str">
        <f>IF(D910,VLOOKUP(A910,des!B:Q,12,FALSE),"")</f>
        <v/>
      </c>
      <c r="I910" s="3" t="b">
        <f t="shared" si="58"/>
        <v>0</v>
      </c>
      <c r="J910" s="3" t="str">
        <f t="shared" si="59"/>
        <v/>
      </c>
    </row>
    <row r="911" spans="1:10" x14ac:dyDescent="0.2">
      <c r="A911" t="s">
        <v>1274</v>
      </c>
      <c r="B911" t="s">
        <v>6184</v>
      </c>
      <c r="C911" t="s">
        <v>6185</v>
      </c>
      <c r="D911" s="3" t="b">
        <f>NOT(ISNA(VLOOKUP(A911,des!B:B,1,FALSE)))</f>
        <v>1</v>
      </c>
      <c r="E911" s="3" t="str">
        <f>IF(D911,VLOOKUP(A911,des!B:Q,11,FALSE),"")</f>
        <v>HIV Commodity 2017</v>
      </c>
      <c r="F911" s="3" t="b">
        <f t="shared" si="56"/>
        <v>1</v>
      </c>
      <c r="G911" s="3" t="str">
        <f t="shared" si="57"/>
        <v>dhis_api --api-version=27 --api-request='dataElements/WHcCgD5rygE/name' --content-json --request PATCH --data "{\"name\": \"HIV Commodity 2017\"}"</v>
      </c>
      <c r="H911" s="3" t="str">
        <f>IF(D911,VLOOKUP(A911,des!B:Q,12,FALSE),"")</f>
        <v>MLaXcZKMBpj</v>
      </c>
      <c r="I911" s="3" t="b">
        <f t="shared" si="58"/>
        <v>1</v>
      </c>
      <c r="J911" s="3" t="str">
        <f t="shared" si="59"/>
        <v>dhis_api --api-version=27 --api-request='dataElements/WHcCgD5rygE/shortName' --content-json --request PATCH --data "{\"shortName\": \"MLaXcZKMBpj\"}"</v>
      </c>
    </row>
    <row r="912" spans="1:10" x14ac:dyDescent="0.2">
      <c r="A912" t="s">
        <v>1275</v>
      </c>
      <c r="B912" t="s">
        <v>6186</v>
      </c>
      <c r="C912" t="s">
        <v>6187</v>
      </c>
      <c r="D912" s="3" t="b">
        <f>NOT(ISNA(VLOOKUP(A912,des!B:B,1,FALSE)))</f>
        <v>1</v>
      </c>
      <c r="E912" s="3" t="str">
        <f>IF(D912,VLOOKUP(A912,des!B:Q,11,FALSE),"")</f>
        <v>HIV Commodity 2017</v>
      </c>
      <c r="F912" s="3" t="b">
        <f t="shared" si="56"/>
        <v>1</v>
      </c>
      <c r="G912" s="3" t="str">
        <f t="shared" si="57"/>
        <v>dhis_api --api-version=27 --api-request='dataElements/hRxCsjNi06N/name' --content-json --request PATCH --data "{\"name\": \"HIV Commodity 2017\"}"</v>
      </c>
      <c r="H912" s="3" t="str">
        <f>IF(D912,VLOOKUP(A912,des!B:Q,12,FALSE),"")</f>
        <v>MLaXcZKMBpj</v>
      </c>
      <c r="I912" s="3" t="b">
        <f t="shared" si="58"/>
        <v>1</v>
      </c>
      <c r="J912" s="3" t="str">
        <f t="shared" si="59"/>
        <v>dhis_api --api-version=27 --api-request='dataElements/hRxCsjNi06N/shortName' --content-json --request PATCH --data "{\"shortName\": \"MLaXcZKMBpj\"}"</v>
      </c>
    </row>
    <row r="913" spans="1:10" x14ac:dyDescent="0.2">
      <c r="A913" t="s">
        <v>579</v>
      </c>
      <c r="B913" t="s">
        <v>6188</v>
      </c>
      <c r="C913" t="s">
        <v>6189</v>
      </c>
      <c r="D913" s="3" t="b">
        <f>NOT(ISNA(VLOOKUP(A913,des!B:B,1,FALSE)))</f>
        <v>0</v>
      </c>
      <c r="E913" s="3" t="str">
        <f>IF(D913,VLOOKUP(A913,des!B:Q,11,FALSE),"")</f>
        <v/>
      </c>
      <c r="F913" s="3" t="b">
        <f t="shared" si="56"/>
        <v>0</v>
      </c>
      <c r="G913" s="3" t="str">
        <f t="shared" si="57"/>
        <v/>
      </c>
      <c r="H913" s="3" t="str">
        <f>IF(D913,VLOOKUP(A913,des!B:Q,12,FALSE),"")</f>
        <v/>
      </c>
      <c r="I913" s="3" t="b">
        <f t="shared" si="58"/>
        <v>0</v>
      </c>
      <c r="J913" s="3" t="str">
        <f t="shared" si="59"/>
        <v/>
      </c>
    </row>
    <row r="914" spans="1:10" x14ac:dyDescent="0.2">
      <c r="A914" t="s">
        <v>309</v>
      </c>
      <c r="B914" t="s">
        <v>6190</v>
      </c>
      <c r="C914" t="s">
        <v>6191</v>
      </c>
      <c r="D914" s="3" t="b">
        <f>NOT(ISNA(VLOOKUP(A914,des!B:B,1,FALSE)))</f>
        <v>1</v>
      </c>
      <c r="E914" s="3" t="str">
        <f>IF(D914,VLOOKUP(A914,des!B:Q,11,FALSE),"")</f>
        <v>default</v>
      </c>
      <c r="F914" s="3" t="b">
        <f t="shared" si="56"/>
        <v>1</v>
      </c>
      <c r="G914" s="3" t="str">
        <f t="shared" si="57"/>
        <v>dhis_api --api-version=27 --api-request='dataElements/NL1RAVbGftm/name' --content-json --request PATCH --data "{\"name\": \"default\"}"</v>
      </c>
      <c r="H914" s="3" t="str">
        <f>IF(D914,VLOOKUP(A914,des!B:Q,12,FALSE),"")</f>
        <v>bjDvmb4bfuf</v>
      </c>
      <c r="I914" s="3" t="b">
        <f t="shared" si="58"/>
        <v>1</v>
      </c>
      <c r="J914" s="3" t="str">
        <f t="shared" si="59"/>
        <v>dhis_api --api-version=27 --api-request='dataElements/NL1RAVbGftm/shortName' --content-json --request PATCH --data "{\"shortName\": \"bjDvmb4bfuf\"}"</v>
      </c>
    </row>
    <row r="915" spans="1:10" x14ac:dyDescent="0.2">
      <c r="A915" t="s">
        <v>1276</v>
      </c>
      <c r="B915" t="s">
        <v>6192</v>
      </c>
      <c r="C915" t="s">
        <v>6193</v>
      </c>
      <c r="D915" s="3" t="b">
        <f>NOT(ISNA(VLOOKUP(A915,des!B:B,1,FALSE)))</f>
        <v>1</v>
      </c>
      <c r="E915" s="3" t="str">
        <f>IF(D915,VLOOKUP(A915,des!B:Q,11,FALSE),"")</f>
        <v>default</v>
      </c>
      <c r="F915" s="3" t="b">
        <f t="shared" si="56"/>
        <v>1</v>
      </c>
      <c r="G915" s="3" t="str">
        <f t="shared" si="57"/>
        <v>dhis_api --api-version=27 --api-request='dataElements/wO5moVc64aN/name' --content-json --request PATCH --data "{\"name\": \"default\"}"</v>
      </c>
      <c r="H915" s="3" t="str">
        <f>IF(D915,VLOOKUP(A915,des!B:Q,12,FALSE),"")</f>
        <v>bjDvmb4bfuf</v>
      </c>
      <c r="I915" s="3" t="b">
        <f t="shared" si="58"/>
        <v>1</v>
      </c>
      <c r="J915" s="3" t="str">
        <f t="shared" si="59"/>
        <v>dhis_api --api-version=27 --api-request='dataElements/wO5moVc64aN/shortName' --content-json --request PATCH --data "{\"shortName\": \"bjDvmb4bfuf\"}"</v>
      </c>
    </row>
    <row r="916" spans="1:10" x14ac:dyDescent="0.2">
      <c r="A916" t="s">
        <v>1277</v>
      </c>
      <c r="B916" t="s">
        <v>6194</v>
      </c>
      <c r="C916" t="s">
        <v>6195</v>
      </c>
      <c r="D916" s="3" t="b">
        <f>NOT(ISNA(VLOOKUP(A916,des!B:B,1,FALSE)))</f>
        <v>1</v>
      </c>
      <c r="E916" s="3" t="str">
        <f>IF(D916,VLOOKUP(A916,des!B:Q,11,FALSE),"")</f>
        <v>default</v>
      </c>
      <c r="F916" s="3" t="b">
        <f t="shared" si="56"/>
        <v>1</v>
      </c>
      <c r="G916" s="3" t="str">
        <f t="shared" si="57"/>
        <v>dhis_api --api-version=27 --api-request='dataElements/BwjV2urlQzs/name' --content-json --request PATCH --data "{\"name\": \"default\"}"</v>
      </c>
      <c r="H916" s="3" t="str">
        <f>IF(D916,VLOOKUP(A916,des!B:Q,12,FALSE),"")</f>
        <v>bjDvmb4bfuf</v>
      </c>
      <c r="I916" s="3" t="b">
        <f t="shared" si="58"/>
        <v>1</v>
      </c>
      <c r="J916" s="3" t="str">
        <f t="shared" si="59"/>
        <v>dhis_api --api-version=27 --api-request='dataElements/BwjV2urlQzs/shortName' --content-json --request PATCH --data "{\"shortName\": \"bjDvmb4bfuf\"}"</v>
      </c>
    </row>
    <row r="917" spans="1:10" x14ac:dyDescent="0.2">
      <c r="A917" t="s">
        <v>6196</v>
      </c>
      <c r="B917" t="s">
        <v>6197</v>
      </c>
      <c r="C917" t="s">
        <v>6197</v>
      </c>
      <c r="D917" s="3" t="b">
        <f>NOT(ISNA(VLOOKUP(A917,des!B:B,1,FALSE)))</f>
        <v>1</v>
      </c>
      <c r="E917" s="3" t="str">
        <f>IF(D917,VLOOKUP(A917,des!B:Q,11,FALSE),"")</f>
        <v>Key Populations v3</v>
      </c>
      <c r="F917" s="3" t="b">
        <f t="shared" si="56"/>
        <v>1</v>
      </c>
      <c r="G917" s="3" t="str">
        <f t="shared" si="57"/>
        <v>dhis_api --api-version=27 --api-request='dataElements/docaCMMwdCH/name' --content-json --request PATCH --data "{\"name\": \"Key Populations v3\"}"</v>
      </c>
      <c r="H917" s="3" t="str">
        <f>IF(D917,VLOOKUP(A917,des!B:Q,12,FALSE),"")</f>
        <v>dxZWNGz93Js</v>
      </c>
      <c r="I917" s="3" t="b">
        <f t="shared" si="58"/>
        <v>1</v>
      </c>
      <c r="J917" s="3" t="str">
        <f t="shared" si="59"/>
        <v>dhis_api --api-version=27 --api-request='dataElements/docaCMMwdCH/shortName' --content-json --request PATCH --data "{\"shortName\": \"dxZWNGz93Js\"}"</v>
      </c>
    </row>
    <row r="918" spans="1:10" x14ac:dyDescent="0.2">
      <c r="A918" t="s">
        <v>6198</v>
      </c>
      <c r="B918" t="s">
        <v>6199</v>
      </c>
      <c r="C918" t="s">
        <v>6199</v>
      </c>
      <c r="D918" s="3" t="b">
        <f>NOT(ISNA(VLOOKUP(A918,des!B:B,1,FALSE)))</f>
        <v>1</v>
      </c>
      <c r="E918" s="3" t="str">
        <f>IF(D918,VLOOKUP(A918,des!B:Q,11,FALSE),"")</f>
        <v>Key Populations v3</v>
      </c>
      <c r="F918" s="3" t="b">
        <f t="shared" si="56"/>
        <v>1</v>
      </c>
      <c r="G918" s="3" t="str">
        <f t="shared" si="57"/>
        <v>dhis_api --api-version=27 --api-request='dataElements/uUgy05usCxu/name' --content-json --request PATCH --data "{\"name\": \"Key Populations v3\"}"</v>
      </c>
      <c r="H918" s="3" t="str">
        <f>IF(D918,VLOOKUP(A918,des!B:Q,12,FALSE),"")</f>
        <v>dxZWNGz93Js</v>
      </c>
      <c r="I918" s="3" t="b">
        <f t="shared" si="58"/>
        <v>1</v>
      </c>
      <c r="J918" s="3" t="str">
        <f t="shared" si="59"/>
        <v>dhis_api --api-version=27 --api-request='dataElements/uUgy05usCxu/shortName' --content-json --request PATCH --data "{\"shortName\": \"dxZWNGz93Js\"}"</v>
      </c>
    </row>
    <row r="919" spans="1:10" x14ac:dyDescent="0.2">
      <c r="A919" t="s">
        <v>6200</v>
      </c>
      <c r="B919" t="s">
        <v>6201</v>
      </c>
      <c r="C919" t="s">
        <v>6201</v>
      </c>
      <c r="D919" s="3" t="b">
        <f>NOT(ISNA(VLOOKUP(A919,des!B:B,1,FALSE)))</f>
        <v>1</v>
      </c>
      <c r="E919" s="3" t="str">
        <f>IF(D919,VLOOKUP(A919,des!B:Q,11,FALSE),"")</f>
        <v>Key Populations v3</v>
      </c>
      <c r="F919" s="3" t="b">
        <f t="shared" si="56"/>
        <v>1</v>
      </c>
      <c r="G919" s="3" t="str">
        <f t="shared" si="57"/>
        <v>dhis_api --api-version=27 --api-request='dataElements/FJB1zjDiGse/name' --content-json --request PATCH --data "{\"name\": \"Key Populations v3\"}"</v>
      </c>
      <c r="H919" s="3" t="str">
        <f>IF(D919,VLOOKUP(A919,des!B:Q,12,FALSE),"")</f>
        <v>dxZWNGz93Js</v>
      </c>
      <c r="I919" s="3" t="b">
        <f t="shared" si="58"/>
        <v>1</v>
      </c>
      <c r="J919" s="3" t="str">
        <f t="shared" si="59"/>
        <v>dhis_api --api-version=27 --api-request='dataElements/FJB1zjDiGse/shortName' --content-json --request PATCH --data "{\"shortName\": \"dxZWNGz93Js\"}"</v>
      </c>
    </row>
    <row r="920" spans="1:10" x14ac:dyDescent="0.2">
      <c r="A920" t="s">
        <v>6202</v>
      </c>
      <c r="B920" t="s">
        <v>6203</v>
      </c>
      <c r="C920" t="s">
        <v>6203</v>
      </c>
      <c r="D920" s="3" t="b">
        <f>NOT(ISNA(VLOOKUP(A920,des!B:B,1,FALSE)))</f>
        <v>1</v>
      </c>
      <c r="E920" s="3" t="str">
        <f>IF(D920,VLOOKUP(A920,des!B:Q,11,FALSE),"")</f>
        <v>Key Populations v3</v>
      </c>
      <c r="F920" s="3" t="b">
        <f t="shared" si="56"/>
        <v>1</v>
      </c>
      <c r="G920" s="3" t="str">
        <f t="shared" si="57"/>
        <v>dhis_api --api-version=27 --api-request='dataElements/TZrOPKeA3Xn/name' --content-json --request PATCH --data "{\"name\": \"Key Populations v3\"}"</v>
      </c>
      <c r="H920" s="3" t="str">
        <f>IF(D920,VLOOKUP(A920,des!B:Q,12,FALSE),"")</f>
        <v>dxZWNGz93Js</v>
      </c>
      <c r="I920" s="3" t="b">
        <f t="shared" si="58"/>
        <v>1</v>
      </c>
      <c r="J920" s="3" t="str">
        <f t="shared" si="59"/>
        <v>dhis_api --api-version=27 --api-request='dataElements/TZrOPKeA3Xn/shortName' --content-json --request PATCH --data "{\"shortName\": \"dxZWNGz93Js\"}"</v>
      </c>
    </row>
    <row r="921" spans="1:10" x14ac:dyDescent="0.2">
      <c r="A921" t="s">
        <v>6204</v>
      </c>
      <c r="B921" t="s">
        <v>6205</v>
      </c>
      <c r="C921" t="s">
        <v>6205</v>
      </c>
      <c r="D921" s="3" t="b">
        <f>NOT(ISNA(VLOOKUP(A921,des!B:B,1,FALSE)))</f>
        <v>1</v>
      </c>
      <c r="E921" s="3" t="str">
        <f>IF(D921,VLOOKUP(A921,des!B:Q,11,FALSE),"")</f>
        <v>Key Populations v3</v>
      </c>
      <c r="F921" s="3" t="b">
        <f t="shared" si="56"/>
        <v>1</v>
      </c>
      <c r="G921" s="3" t="str">
        <f t="shared" si="57"/>
        <v>dhis_api --api-version=27 --api-request='dataElements/QS76kP8ycWt/name' --content-json --request PATCH --data "{\"name\": \"Key Populations v3\"}"</v>
      </c>
      <c r="H921" s="3" t="str">
        <f>IF(D921,VLOOKUP(A921,des!B:Q,12,FALSE),"")</f>
        <v>dxZWNGz93Js</v>
      </c>
      <c r="I921" s="3" t="b">
        <f t="shared" si="58"/>
        <v>1</v>
      </c>
      <c r="J921" s="3" t="str">
        <f t="shared" si="59"/>
        <v>dhis_api --api-version=27 --api-request='dataElements/QS76kP8ycWt/shortName' --content-json --request PATCH --data "{\"shortName\": \"dxZWNGz93Js\"}"</v>
      </c>
    </row>
    <row r="922" spans="1:10" x14ac:dyDescent="0.2">
      <c r="A922" t="s">
        <v>6206</v>
      </c>
      <c r="B922" t="s">
        <v>6207</v>
      </c>
      <c r="C922" t="s">
        <v>6207</v>
      </c>
      <c r="D922" s="3" t="b">
        <f>NOT(ISNA(VLOOKUP(A922,des!B:B,1,FALSE)))</f>
        <v>1</v>
      </c>
      <c r="E922" s="3" t="str">
        <f>IF(D922,VLOOKUP(A922,des!B:Q,11,FALSE),"")</f>
        <v>Key Populations v3</v>
      </c>
      <c r="F922" s="3" t="b">
        <f t="shared" si="56"/>
        <v>1</v>
      </c>
      <c r="G922" s="3" t="str">
        <f t="shared" si="57"/>
        <v>dhis_api --api-version=27 --api-request='dataElements/qFyJH6fUPQk/name' --content-json --request PATCH --data "{\"name\": \"Key Populations v3\"}"</v>
      </c>
      <c r="H922" s="3" t="str">
        <f>IF(D922,VLOOKUP(A922,des!B:Q,12,FALSE),"")</f>
        <v>dxZWNGz93Js</v>
      </c>
      <c r="I922" s="3" t="b">
        <f t="shared" si="58"/>
        <v>1</v>
      </c>
      <c r="J922" s="3" t="str">
        <f t="shared" si="59"/>
        <v>dhis_api --api-version=27 --api-request='dataElements/qFyJH6fUPQk/shortName' --content-json --request PATCH --data "{\"shortName\": \"dxZWNGz93Js\"}"</v>
      </c>
    </row>
    <row r="923" spans="1:10" x14ac:dyDescent="0.2">
      <c r="A923" t="s">
        <v>6208</v>
      </c>
      <c r="B923" t="s">
        <v>6209</v>
      </c>
      <c r="C923" t="s">
        <v>6210</v>
      </c>
      <c r="D923" s="3" t="b">
        <f>NOT(ISNA(VLOOKUP(A923,des!B:B,1,FALSE)))</f>
        <v>0</v>
      </c>
      <c r="E923" s="3" t="str">
        <f>IF(D923,VLOOKUP(A923,des!B:Q,11,FALSE),"")</f>
        <v/>
      </c>
      <c r="F923" s="3" t="b">
        <f t="shared" si="56"/>
        <v>0</v>
      </c>
      <c r="G923" s="3" t="str">
        <f t="shared" si="57"/>
        <v/>
      </c>
      <c r="H923" s="3" t="str">
        <f>IF(D923,VLOOKUP(A923,des!B:Q,12,FALSE),"")</f>
        <v/>
      </c>
      <c r="I923" s="3" t="b">
        <f t="shared" si="58"/>
        <v>0</v>
      </c>
      <c r="J923" s="3" t="str">
        <f t="shared" si="59"/>
        <v/>
      </c>
    </row>
    <row r="924" spans="1:10" x14ac:dyDescent="0.2">
      <c r="A924" t="s">
        <v>6211</v>
      </c>
      <c r="B924" t="s">
        <v>6212</v>
      </c>
      <c r="C924" t="s">
        <v>6213</v>
      </c>
      <c r="D924" s="3" t="b">
        <f>NOT(ISNA(VLOOKUP(A924,des!B:B,1,FALSE)))</f>
        <v>0</v>
      </c>
      <c r="E924" s="3" t="str">
        <f>IF(D924,VLOOKUP(A924,des!B:Q,11,FALSE),"")</f>
        <v/>
      </c>
      <c r="F924" s="3" t="b">
        <f t="shared" si="56"/>
        <v>0</v>
      </c>
      <c r="G924" s="3" t="str">
        <f t="shared" si="57"/>
        <v/>
      </c>
      <c r="H924" s="3" t="str">
        <f>IF(D924,VLOOKUP(A924,des!B:Q,12,FALSE),"")</f>
        <v/>
      </c>
      <c r="I924" s="3" t="b">
        <f t="shared" si="58"/>
        <v>0</v>
      </c>
      <c r="J924" s="3" t="str">
        <f t="shared" si="59"/>
        <v/>
      </c>
    </row>
    <row r="925" spans="1:10" x14ac:dyDescent="0.2">
      <c r="A925" t="s">
        <v>1278</v>
      </c>
      <c r="B925" t="s">
        <v>6214</v>
      </c>
      <c r="C925" t="s">
        <v>6215</v>
      </c>
      <c r="D925" s="3" t="b">
        <f>NOT(ISNA(VLOOKUP(A925,des!B:B,1,FALSE)))</f>
        <v>1</v>
      </c>
      <c r="E925" s="3" t="str">
        <f>IF(D925,VLOOKUP(A925,des!B:Q,11,FALSE),"")</f>
        <v>default</v>
      </c>
      <c r="F925" s="3" t="b">
        <f t="shared" si="56"/>
        <v>1</v>
      </c>
      <c r="G925" s="3" t="str">
        <f t="shared" si="57"/>
        <v>dhis_api --api-version=27 --api-request='dataElements/C69dgjR70gJ/name' --content-json --request PATCH --data "{\"name\": \"default\"}"</v>
      </c>
      <c r="H925" s="3" t="str">
        <f>IF(D925,VLOOKUP(A925,des!B:Q,12,FALSE),"")</f>
        <v>bjDvmb4bfuf</v>
      </c>
      <c r="I925" s="3" t="b">
        <f t="shared" si="58"/>
        <v>1</v>
      </c>
      <c r="J925" s="3" t="str">
        <f t="shared" si="59"/>
        <v>dhis_api --api-version=27 --api-request='dataElements/C69dgjR70gJ/shortName' --content-json --request PATCH --data "{\"shortName\": \"bjDvmb4bfuf\"}"</v>
      </c>
    </row>
    <row r="926" spans="1:10" x14ac:dyDescent="0.2">
      <c r="A926" t="s">
        <v>1279</v>
      </c>
      <c r="B926" t="s">
        <v>6216</v>
      </c>
      <c r="C926" t="s">
        <v>6217</v>
      </c>
      <c r="D926" s="3" t="b">
        <f>NOT(ISNA(VLOOKUP(A926,des!B:B,1,FALSE)))</f>
        <v>1</v>
      </c>
      <c r="E926" s="3" t="str">
        <f>IF(D926,VLOOKUP(A926,des!B:Q,11,FALSE),"")</f>
        <v>default</v>
      </c>
      <c r="F926" s="3" t="b">
        <f t="shared" si="56"/>
        <v>1</v>
      </c>
      <c r="G926" s="3" t="str">
        <f t="shared" si="57"/>
        <v>dhis_api --api-version=27 --api-request='dataElements/tGBzez8We2m/name' --content-json --request PATCH --data "{\"name\": \"default\"}"</v>
      </c>
      <c r="H926" s="3" t="str">
        <f>IF(D926,VLOOKUP(A926,des!B:Q,12,FALSE),"")</f>
        <v>bjDvmb4bfuf</v>
      </c>
      <c r="I926" s="3" t="b">
        <f t="shared" si="58"/>
        <v>1</v>
      </c>
      <c r="J926" s="3" t="str">
        <f t="shared" si="59"/>
        <v>dhis_api --api-version=27 --api-request='dataElements/tGBzez8We2m/shortName' --content-json --request PATCH --data "{\"shortName\": \"bjDvmb4bfuf\"}"</v>
      </c>
    </row>
    <row r="927" spans="1:10" x14ac:dyDescent="0.2">
      <c r="A927" t="s">
        <v>1280</v>
      </c>
      <c r="B927" t="s">
        <v>6218</v>
      </c>
      <c r="C927" t="s">
        <v>6219</v>
      </c>
      <c r="D927" s="3" t="b">
        <f>NOT(ISNA(VLOOKUP(A927,des!B:B,1,FALSE)))</f>
        <v>1</v>
      </c>
      <c r="E927" s="3" t="str">
        <f>IF(D927,VLOOKUP(A927,des!B:Q,11,FALSE),"")</f>
        <v>default</v>
      </c>
      <c r="F927" s="3" t="b">
        <f t="shared" si="56"/>
        <v>1</v>
      </c>
      <c r="G927" s="3" t="str">
        <f t="shared" si="57"/>
        <v>dhis_api --api-version=27 --api-request='dataElements/R4KJquUH9m5/name' --content-json --request PATCH --data "{\"name\": \"default\"}"</v>
      </c>
      <c r="H927" s="3" t="str">
        <f>IF(D927,VLOOKUP(A927,des!B:Q,12,FALSE),"")</f>
        <v>bjDvmb4bfuf</v>
      </c>
      <c r="I927" s="3" t="b">
        <f t="shared" si="58"/>
        <v>1</v>
      </c>
      <c r="J927" s="3" t="str">
        <f t="shared" si="59"/>
        <v>dhis_api --api-version=27 --api-request='dataElements/R4KJquUH9m5/shortName' --content-json --request PATCH --data "{\"shortName\": \"bjDvmb4bfuf\"}"</v>
      </c>
    </row>
    <row r="928" spans="1:10" x14ac:dyDescent="0.2">
      <c r="A928" t="s">
        <v>1281</v>
      </c>
      <c r="B928" t="s">
        <v>6220</v>
      </c>
      <c r="C928" t="s">
        <v>6221</v>
      </c>
      <c r="D928" s="3" t="b">
        <f>NOT(ISNA(VLOOKUP(A928,des!B:B,1,FALSE)))</f>
        <v>1</v>
      </c>
      <c r="E928" s="3" t="str">
        <f>IF(D928,VLOOKUP(A928,des!B:Q,11,FALSE),"")</f>
        <v>Sex</v>
      </c>
      <c r="F928" s="3" t="b">
        <f t="shared" si="56"/>
        <v>1</v>
      </c>
      <c r="G928" s="3" t="str">
        <f t="shared" si="57"/>
        <v>dhis_api --api-version=27 --api-request='dataElements/fu2XPbZh9hg/name' --content-json --request PATCH --data "{\"name\": \"Sex\"}"</v>
      </c>
      <c r="H928" s="3" t="str">
        <f>IF(D928,VLOOKUP(A928,des!B:Q,12,FALSE),"")</f>
        <v>R1rzmp9ROky</v>
      </c>
      <c r="I928" s="3" t="b">
        <f t="shared" si="58"/>
        <v>1</v>
      </c>
      <c r="J928" s="3" t="str">
        <f t="shared" si="59"/>
        <v>dhis_api --api-version=27 --api-request='dataElements/fu2XPbZh9hg/shortName' --content-json --request PATCH --data "{\"shortName\": \"R1rzmp9ROky\"}"</v>
      </c>
    </row>
    <row r="929" spans="1:10" x14ac:dyDescent="0.2">
      <c r="A929" t="s">
        <v>1282</v>
      </c>
      <c r="B929" t="s">
        <v>6222</v>
      </c>
      <c r="C929" t="s">
        <v>6223</v>
      </c>
      <c r="D929" s="3" t="b">
        <f>NOT(ISNA(VLOOKUP(A929,des!B:B,1,FALSE)))</f>
        <v>1</v>
      </c>
      <c r="E929" s="3" t="str">
        <f>IF(D929,VLOOKUP(A929,des!B:Q,11,FALSE),"")</f>
        <v>Sex</v>
      </c>
      <c r="F929" s="3" t="b">
        <f t="shared" si="56"/>
        <v>1</v>
      </c>
      <c r="G929" s="3" t="str">
        <f t="shared" si="57"/>
        <v>dhis_api --api-version=27 --api-request='dataElements/LGyQUwuK3lp/name' --content-json --request PATCH --data "{\"name\": \"Sex\"}"</v>
      </c>
      <c r="H929" s="3" t="str">
        <f>IF(D929,VLOOKUP(A929,des!B:Q,12,FALSE),"")</f>
        <v>R1rzmp9ROky</v>
      </c>
      <c r="I929" s="3" t="b">
        <f t="shared" si="58"/>
        <v>1</v>
      </c>
      <c r="J929" s="3" t="str">
        <f t="shared" si="59"/>
        <v>dhis_api --api-version=27 --api-request='dataElements/LGyQUwuK3lp/shortName' --content-json --request PATCH --data "{\"shortName\": \"R1rzmp9ROky\"}"</v>
      </c>
    </row>
    <row r="930" spans="1:10" x14ac:dyDescent="0.2">
      <c r="A930" t="s">
        <v>1283</v>
      </c>
      <c r="B930" t="s">
        <v>6224</v>
      </c>
      <c r="C930" t="s">
        <v>6225</v>
      </c>
      <c r="D930" s="3" t="b">
        <f>NOT(ISNA(VLOOKUP(A930,des!B:B,1,FALSE)))</f>
        <v>1</v>
      </c>
      <c r="E930" s="3" t="str">
        <f>IF(D930,VLOOKUP(A930,des!B:Q,11,FALSE),"")</f>
        <v>default</v>
      </c>
      <c r="F930" s="3" t="b">
        <f t="shared" si="56"/>
        <v>1</v>
      </c>
      <c r="G930" s="3" t="str">
        <f t="shared" si="57"/>
        <v>dhis_api --api-version=27 --api-request='dataElements/gpGRHAMJeHV/name' --content-json --request PATCH --data "{\"name\": \"default\"}"</v>
      </c>
      <c r="H930" s="3" t="str">
        <f>IF(D930,VLOOKUP(A930,des!B:Q,12,FALSE),"")</f>
        <v>bjDvmb4bfuf</v>
      </c>
      <c r="I930" s="3" t="b">
        <f t="shared" si="58"/>
        <v>1</v>
      </c>
      <c r="J930" s="3" t="str">
        <f t="shared" si="59"/>
        <v>dhis_api --api-version=27 --api-request='dataElements/gpGRHAMJeHV/shortName' --content-json --request PATCH --data "{\"shortName\": \"bjDvmb4bfuf\"}"</v>
      </c>
    </row>
    <row r="931" spans="1:10" x14ac:dyDescent="0.2">
      <c r="A931" t="s">
        <v>1284</v>
      </c>
      <c r="B931" t="s">
        <v>6226</v>
      </c>
      <c r="C931" t="s">
        <v>6227</v>
      </c>
      <c r="D931" s="3" t="b">
        <f>NOT(ISNA(VLOOKUP(A931,des!B:B,1,FALSE)))</f>
        <v>1</v>
      </c>
      <c r="E931" s="3" t="str">
        <f>IF(D931,VLOOKUP(A931,des!B:Q,11,FALSE),"")</f>
        <v>default</v>
      </c>
      <c r="F931" s="3" t="b">
        <f t="shared" si="56"/>
        <v>1</v>
      </c>
      <c r="G931" s="3" t="str">
        <f t="shared" si="57"/>
        <v>dhis_api --api-version=27 --api-request='dataElements/nxnrkNxZ5ux/name' --content-json --request PATCH --data "{\"name\": \"default\"}"</v>
      </c>
      <c r="H931" s="3" t="str">
        <f>IF(D931,VLOOKUP(A931,des!B:Q,12,FALSE),"")</f>
        <v>bjDvmb4bfuf</v>
      </c>
      <c r="I931" s="3" t="b">
        <f t="shared" si="58"/>
        <v>1</v>
      </c>
      <c r="J931" s="3" t="str">
        <f t="shared" si="59"/>
        <v>dhis_api --api-version=27 --api-request='dataElements/nxnrkNxZ5ux/shortName' --content-json --request PATCH --data "{\"shortName\": \"bjDvmb4bfuf\"}"</v>
      </c>
    </row>
    <row r="932" spans="1:10" x14ac:dyDescent="0.2">
      <c r="A932" t="s">
        <v>1285</v>
      </c>
      <c r="B932" t="s">
        <v>6228</v>
      </c>
      <c r="C932" t="s">
        <v>6229</v>
      </c>
      <c r="D932" s="3" t="b">
        <f>NOT(ISNA(VLOOKUP(A932,des!B:B,1,FALSE)))</f>
        <v>1</v>
      </c>
      <c r="E932" s="3" t="str">
        <f>IF(D932,VLOOKUP(A932,des!B:Q,11,FALSE),"")</f>
        <v>default</v>
      </c>
      <c r="F932" s="3" t="b">
        <f t="shared" si="56"/>
        <v>1</v>
      </c>
      <c r="G932" s="3" t="str">
        <f t="shared" si="57"/>
        <v>dhis_api --api-version=27 --api-request='dataElements/SZQPSyIdHpr/name' --content-json --request PATCH --data "{\"name\": \"default\"}"</v>
      </c>
      <c r="H932" s="3" t="str">
        <f>IF(D932,VLOOKUP(A932,des!B:Q,12,FALSE),"")</f>
        <v>bjDvmb4bfuf</v>
      </c>
      <c r="I932" s="3" t="b">
        <f t="shared" si="58"/>
        <v>1</v>
      </c>
      <c r="J932" s="3" t="str">
        <f t="shared" si="59"/>
        <v>dhis_api --api-version=27 --api-request='dataElements/SZQPSyIdHpr/shortName' --content-json --request PATCH --data "{\"shortName\": \"bjDvmb4bfuf\"}"</v>
      </c>
    </row>
    <row r="933" spans="1:10" x14ac:dyDescent="0.2">
      <c r="A933" t="s">
        <v>269</v>
      </c>
      <c r="B933" t="s">
        <v>6230</v>
      </c>
      <c r="C933" t="s">
        <v>6231</v>
      </c>
      <c r="D933" s="3" t="b">
        <f>NOT(ISNA(VLOOKUP(A933,des!B:B,1,FALSE)))</f>
        <v>1</v>
      </c>
      <c r="E933" s="3" t="str">
        <f>IF(D933,VLOOKUP(A933,des!B:Q,11,FALSE),"")</f>
        <v>default</v>
      </c>
      <c r="F933" s="3" t="b">
        <f t="shared" si="56"/>
        <v>1</v>
      </c>
      <c r="G933" s="3" t="str">
        <f t="shared" si="57"/>
        <v>dhis_api --api-version=27 --api-request='dataElements/ex6eAUl6GzQ/name' --content-json --request PATCH --data "{\"name\": \"default\"}"</v>
      </c>
      <c r="H933" s="3" t="str">
        <f>IF(D933,VLOOKUP(A933,des!B:Q,12,FALSE),"")</f>
        <v>bjDvmb4bfuf</v>
      </c>
      <c r="I933" s="3" t="b">
        <f t="shared" si="58"/>
        <v>1</v>
      </c>
      <c r="J933" s="3" t="str">
        <f t="shared" si="59"/>
        <v>dhis_api --api-version=27 --api-request='dataElements/ex6eAUl6GzQ/shortName' --content-json --request PATCH --data "{\"shortName\": \"bjDvmb4bfuf\"}"</v>
      </c>
    </row>
    <row r="934" spans="1:10" x14ac:dyDescent="0.2">
      <c r="A934" t="s">
        <v>1286</v>
      </c>
      <c r="B934" t="s">
        <v>6232</v>
      </c>
      <c r="C934" t="s">
        <v>6233</v>
      </c>
      <c r="D934" s="3" t="b">
        <f>NOT(ISNA(VLOOKUP(A934,des!B:B,1,FALSE)))</f>
        <v>1</v>
      </c>
      <c r="E934" s="3" t="str">
        <f>IF(D934,VLOOKUP(A934,des!B:Q,11,FALSE),"")</f>
        <v>default</v>
      </c>
      <c r="F934" s="3" t="b">
        <f t="shared" si="56"/>
        <v>1</v>
      </c>
      <c r="G934" s="3" t="str">
        <f t="shared" si="57"/>
        <v>dhis_api --api-version=27 --api-request='dataElements/zfuQWlA4lxD/name' --content-json --request PATCH --data "{\"name\": \"default\"}"</v>
      </c>
      <c r="H934" s="3" t="str">
        <f>IF(D934,VLOOKUP(A934,des!B:Q,12,FALSE),"")</f>
        <v>bjDvmb4bfuf</v>
      </c>
      <c r="I934" s="3" t="b">
        <f t="shared" si="58"/>
        <v>1</v>
      </c>
      <c r="J934" s="3" t="str">
        <f t="shared" si="59"/>
        <v>dhis_api --api-version=27 --api-request='dataElements/zfuQWlA4lxD/shortName' --content-json --request PATCH --data "{\"shortName\": \"bjDvmb4bfuf\"}"</v>
      </c>
    </row>
    <row r="935" spans="1:10" x14ac:dyDescent="0.2">
      <c r="A935" t="s">
        <v>1287</v>
      </c>
      <c r="B935" t="s">
        <v>6234</v>
      </c>
      <c r="C935" t="s">
        <v>6235</v>
      </c>
      <c r="D935" s="3" t="b">
        <f>NOT(ISNA(VLOOKUP(A935,des!B:B,1,FALSE)))</f>
        <v>1</v>
      </c>
      <c r="E935" s="3" t="str">
        <f>IF(D935,VLOOKUP(A935,des!B:Q,11,FALSE),"")</f>
        <v>default</v>
      </c>
      <c r="F935" s="3" t="b">
        <f t="shared" si="56"/>
        <v>1</v>
      </c>
      <c r="G935" s="3" t="str">
        <f t="shared" si="57"/>
        <v>dhis_api --api-version=27 --api-request='dataElements/IDg0CZbpeuv/name' --content-json --request PATCH --data "{\"name\": \"default\"}"</v>
      </c>
      <c r="H935" s="3" t="str">
        <f>IF(D935,VLOOKUP(A935,des!B:Q,12,FALSE),"")</f>
        <v>bjDvmb4bfuf</v>
      </c>
      <c r="I935" s="3" t="b">
        <f t="shared" si="58"/>
        <v>1</v>
      </c>
      <c r="J935" s="3" t="str">
        <f t="shared" si="59"/>
        <v>dhis_api --api-version=27 --api-request='dataElements/IDg0CZbpeuv/shortName' --content-json --request PATCH --data "{\"shortName\": \"bjDvmb4bfuf\"}"</v>
      </c>
    </row>
    <row r="936" spans="1:10" x14ac:dyDescent="0.2">
      <c r="A936" t="s">
        <v>1288</v>
      </c>
      <c r="B936" t="s">
        <v>6236</v>
      </c>
      <c r="C936" t="s">
        <v>6237</v>
      </c>
      <c r="D936" s="3" t="b">
        <f>NOT(ISNA(VLOOKUP(A936,des!B:B,1,FALSE)))</f>
        <v>1</v>
      </c>
      <c r="E936" s="3" t="str">
        <f>IF(D936,VLOOKUP(A936,des!B:Q,11,FALSE),"")</f>
        <v>Sex</v>
      </c>
      <c r="F936" s="3" t="b">
        <f t="shared" si="56"/>
        <v>1</v>
      </c>
      <c r="G936" s="3" t="str">
        <f t="shared" si="57"/>
        <v>dhis_api --api-version=27 --api-request='dataElements/NpvqdA6rkoL/name' --content-json --request PATCH --data "{\"name\": \"Sex\"}"</v>
      </c>
      <c r="H936" s="3" t="str">
        <f>IF(D936,VLOOKUP(A936,des!B:Q,12,FALSE),"")</f>
        <v>R1rzmp9ROky</v>
      </c>
      <c r="I936" s="3" t="b">
        <f t="shared" si="58"/>
        <v>1</v>
      </c>
      <c r="J936" s="3" t="str">
        <f t="shared" si="59"/>
        <v>dhis_api --api-version=27 --api-request='dataElements/NpvqdA6rkoL/shortName' --content-json --request PATCH --data "{\"shortName\": \"R1rzmp9ROky\"}"</v>
      </c>
    </row>
    <row r="937" spans="1:10" x14ac:dyDescent="0.2">
      <c r="A937" t="s">
        <v>1289</v>
      </c>
      <c r="B937" t="s">
        <v>6238</v>
      </c>
      <c r="C937" t="s">
        <v>6239</v>
      </c>
      <c r="D937" s="3" t="b">
        <f>NOT(ISNA(VLOOKUP(A937,des!B:B,1,FALSE)))</f>
        <v>1</v>
      </c>
      <c r="E937" s="3" t="str">
        <f>IF(D937,VLOOKUP(A937,des!B:Q,11,FALSE),"")</f>
        <v>Sex</v>
      </c>
      <c r="F937" s="3" t="b">
        <f t="shared" si="56"/>
        <v>1</v>
      </c>
      <c r="G937" s="3" t="str">
        <f t="shared" si="57"/>
        <v>dhis_api --api-version=27 --api-request='dataElements/gG0fbMLqEB5/name' --content-json --request PATCH --data "{\"name\": \"Sex\"}"</v>
      </c>
      <c r="H937" s="3" t="str">
        <f>IF(D937,VLOOKUP(A937,des!B:Q,12,FALSE),"")</f>
        <v>R1rzmp9ROky</v>
      </c>
      <c r="I937" s="3" t="b">
        <f t="shared" si="58"/>
        <v>1</v>
      </c>
      <c r="J937" s="3" t="str">
        <f t="shared" si="59"/>
        <v>dhis_api --api-version=27 --api-request='dataElements/gG0fbMLqEB5/shortName' --content-json --request PATCH --data "{\"shortName\": \"R1rzmp9ROky\"}"</v>
      </c>
    </row>
    <row r="938" spans="1:10" x14ac:dyDescent="0.2">
      <c r="A938" t="s">
        <v>1290</v>
      </c>
      <c r="B938" t="s">
        <v>6240</v>
      </c>
      <c r="C938" t="s">
        <v>6241</v>
      </c>
      <c r="D938" s="3" t="b">
        <f>NOT(ISNA(VLOOKUP(A938,des!B:B,1,FALSE)))</f>
        <v>1</v>
      </c>
      <c r="E938" s="3" t="str">
        <f>IF(D938,VLOOKUP(A938,des!B:Q,11,FALSE),"")</f>
        <v>Sex w/ Unknown</v>
      </c>
      <c r="F938" s="3" t="b">
        <f t="shared" si="56"/>
        <v>1</v>
      </c>
      <c r="G938" s="3" t="str">
        <f t="shared" si="57"/>
        <v>dhis_api --api-version=27 --api-request='dataElements/wtpj8qDRtAM/name' --content-json --request PATCH --data "{\"name\": \"Sex w/ Unknown\"}"</v>
      </c>
      <c r="H938" s="3" t="str">
        <f>IF(D938,VLOOKUP(A938,des!B:Q,12,FALSE),"")</f>
        <v>Ng5zhpQUWV1</v>
      </c>
      <c r="I938" s="3" t="b">
        <f t="shared" si="58"/>
        <v>1</v>
      </c>
      <c r="J938" s="3" t="str">
        <f t="shared" si="59"/>
        <v>dhis_api --api-version=27 --api-request='dataElements/wtpj8qDRtAM/shortName' --content-json --request PATCH --data "{\"shortName\": \"Ng5zhpQUWV1\"}"</v>
      </c>
    </row>
    <row r="939" spans="1:10" x14ac:dyDescent="0.2">
      <c r="A939" t="s">
        <v>526</v>
      </c>
      <c r="B939" t="s">
        <v>6242</v>
      </c>
      <c r="C939" t="s">
        <v>6243</v>
      </c>
      <c r="D939" s="3" t="b">
        <f>NOT(ISNA(VLOOKUP(A939,des!B:B,1,FALSE)))</f>
        <v>1</v>
      </c>
      <c r="E939" s="3" t="str">
        <f>IF(D939,VLOOKUP(A939,des!B:Q,11,FALSE),"")</f>
        <v>Sex w/ Unknown</v>
      </c>
      <c r="F939" s="3" t="b">
        <f t="shared" si="56"/>
        <v>1</v>
      </c>
      <c r="G939" s="3" t="str">
        <f t="shared" si="57"/>
        <v>dhis_api --api-version=27 --api-request='dataElements/yX1CwrqkCzr/name' --content-json --request PATCH --data "{\"name\": \"Sex w/ Unknown\"}"</v>
      </c>
      <c r="H939" s="3" t="str">
        <f>IF(D939,VLOOKUP(A939,des!B:Q,12,FALSE),"")</f>
        <v>Ng5zhpQUWV1</v>
      </c>
      <c r="I939" s="3" t="b">
        <f t="shared" si="58"/>
        <v>1</v>
      </c>
      <c r="J939" s="3" t="str">
        <f t="shared" si="59"/>
        <v>dhis_api --api-version=27 --api-request='dataElements/yX1CwrqkCzr/shortName' --content-json --request PATCH --data "{\"shortName\": \"Ng5zhpQUWV1\"}"</v>
      </c>
    </row>
    <row r="940" spans="1:10" x14ac:dyDescent="0.2">
      <c r="A940" t="s">
        <v>1291</v>
      </c>
      <c r="B940" t="s">
        <v>6244</v>
      </c>
      <c r="C940" t="s">
        <v>6245</v>
      </c>
      <c r="D940" s="3" t="b">
        <f>NOT(ISNA(VLOOKUP(A940,des!B:B,1,FALSE)))</f>
        <v>1</v>
      </c>
      <c r="E940" s="3" t="str">
        <f>IF(D940,VLOOKUP(A940,des!B:Q,11,FALSE),"")</f>
        <v>default</v>
      </c>
      <c r="F940" s="3" t="b">
        <f t="shared" si="56"/>
        <v>1</v>
      </c>
      <c r="G940" s="3" t="str">
        <f t="shared" si="57"/>
        <v>dhis_api --api-version=27 --api-request='dataElements/PEWXSE6FBLX/name' --content-json --request PATCH --data "{\"name\": \"default\"}"</v>
      </c>
      <c r="H940" s="3" t="str">
        <f>IF(D940,VLOOKUP(A940,des!B:Q,12,FALSE),"")</f>
        <v>bjDvmb4bfuf</v>
      </c>
      <c r="I940" s="3" t="b">
        <f t="shared" si="58"/>
        <v>1</v>
      </c>
      <c r="J940" s="3" t="str">
        <f t="shared" si="59"/>
        <v>dhis_api --api-version=27 --api-request='dataElements/PEWXSE6FBLX/shortName' --content-json --request PATCH --data "{\"shortName\": \"bjDvmb4bfuf\"}"</v>
      </c>
    </row>
    <row r="941" spans="1:10" x14ac:dyDescent="0.2">
      <c r="A941" t="s">
        <v>271</v>
      </c>
      <c r="B941" t="s">
        <v>6246</v>
      </c>
      <c r="C941" t="s">
        <v>6247</v>
      </c>
      <c r="D941" s="3" t="b">
        <f>NOT(ISNA(VLOOKUP(A941,des!B:B,1,FALSE)))</f>
        <v>1</v>
      </c>
      <c r="E941" s="3" t="str">
        <f>IF(D941,VLOOKUP(A941,des!B:Q,11,FALSE),"")</f>
        <v>default</v>
      </c>
      <c r="F941" s="3" t="b">
        <f t="shared" si="56"/>
        <v>1</v>
      </c>
      <c r="G941" s="3" t="str">
        <f t="shared" si="57"/>
        <v>dhis_api --api-version=27 --api-request='dataElements/sqkTC98ZUZY/name' --content-json --request PATCH --data "{\"name\": \"default\"}"</v>
      </c>
      <c r="H941" s="3" t="str">
        <f>IF(D941,VLOOKUP(A941,des!B:Q,12,FALSE),"")</f>
        <v>bjDvmb4bfuf</v>
      </c>
      <c r="I941" s="3" t="b">
        <f t="shared" si="58"/>
        <v>1</v>
      </c>
      <c r="J941" s="3" t="str">
        <f t="shared" si="59"/>
        <v>dhis_api --api-version=27 --api-request='dataElements/sqkTC98ZUZY/shortName' --content-json --request PATCH --data "{\"shortName\": \"bjDvmb4bfuf\"}"</v>
      </c>
    </row>
    <row r="942" spans="1:10" x14ac:dyDescent="0.2">
      <c r="A942" t="s">
        <v>1292</v>
      </c>
      <c r="B942" t="s">
        <v>6248</v>
      </c>
      <c r="C942" t="s">
        <v>6249</v>
      </c>
      <c r="D942" s="3" t="b">
        <f>NOT(ISNA(VLOOKUP(A942,des!B:B,1,FALSE)))</f>
        <v>1</v>
      </c>
      <c r="E942" s="3" t="str">
        <f>IF(D942,VLOOKUP(A942,des!B:Q,11,FALSE),"")</f>
        <v>default</v>
      </c>
      <c r="F942" s="3" t="b">
        <f t="shared" si="56"/>
        <v>1</v>
      </c>
      <c r="G942" s="3" t="str">
        <f t="shared" si="57"/>
        <v>dhis_api --api-version=27 --api-request='dataElements/qkHoqKFr9ad/name' --content-json --request PATCH --data "{\"name\": \"default\"}"</v>
      </c>
      <c r="H942" s="3" t="str">
        <f>IF(D942,VLOOKUP(A942,des!B:Q,12,FALSE),"")</f>
        <v>bjDvmb4bfuf</v>
      </c>
      <c r="I942" s="3" t="b">
        <f t="shared" si="58"/>
        <v>1</v>
      </c>
      <c r="J942" s="3" t="str">
        <f t="shared" si="59"/>
        <v>dhis_api --api-version=27 --api-request='dataElements/qkHoqKFr9ad/shortName' --content-json --request PATCH --data "{\"shortName\": \"bjDvmb4bfuf\"}"</v>
      </c>
    </row>
    <row r="943" spans="1:10" x14ac:dyDescent="0.2">
      <c r="A943" t="s">
        <v>1293</v>
      </c>
      <c r="B943" t="s">
        <v>6250</v>
      </c>
      <c r="C943" t="s">
        <v>6251</v>
      </c>
      <c r="D943" s="3" t="b">
        <f>NOT(ISNA(VLOOKUP(A943,des!B:B,1,FALSE)))</f>
        <v>1</v>
      </c>
      <c r="E943" s="3" t="str">
        <f>IF(D943,VLOOKUP(A943,des!B:Q,11,FALSE),"")</f>
        <v>default</v>
      </c>
      <c r="F943" s="3" t="b">
        <f t="shared" si="56"/>
        <v>1</v>
      </c>
      <c r="G943" s="3" t="str">
        <f t="shared" si="57"/>
        <v>dhis_api --api-version=27 --api-request='dataElements/wRSsSdxdev8/name' --content-json --request PATCH --data "{\"name\": \"default\"}"</v>
      </c>
      <c r="H943" s="3" t="str">
        <f>IF(D943,VLOOKUP(A943,des!B:Q,12,FALSE),"")</f>
        <v>bjDvmb4bfuf</v>
      </c>
      <c r="I943" s="3" t="b">
        <f t="shared" si="58"/>
        <v>1</v>
      </c>
      <c r="J943" s="3" t="str">
        <f t="shared" si="59"/>
        <v>dhis_api --api-version=27 --api-request='dataElements/wRSsSdxdev8/shortName' --content-json --request PATCH --data "{\"shortName\": \"bjDvmb4bfuf\"}"</v>
      </c>
    </row>
    <row r="944" spans="1:10" x14ac:dyDescent="0.2">
      <c r="A944" t="s">
        <v>1294</v>
      </c>
      <c r="B944" t="s">
        <v>6252</v>
      </c>
      <c r="C944" t="s">
        <v>6253</v>
      </c>
      <c r="D944" s="3" t="b">
        <f>NOT(ISNA(VLOOKUP(A944,des!B:B,1,FALSE)))</f>
        <v>1</v>
      </c>
      <c r="E944" s="3" t="str">
        <f>IF(D944,VLOOKUP(A944,des!B:Q,11,FALSE),"")</f>
        <v>Sex</v>
      </c>
      <c r="F944" s="3" t="b">
        <f t="shared" si="56"/>
        <v>1</v>
      </c>
      <c r="G944" s="3" t="str">
        <f t="shared" si="57"/>
        <v>dhis_api --api-version=27 --api-request='dataElements/Vb1OLWAcLm0/name' --content-json --request PATCH --data "{\"name\": \"Sex\"}"</v>
      </c>
      <c r="H944" s="3" t="str">
        <f>IF(D944,VLOOKUP(A944,des!B:Q,12,FALSE),"")</f>
        <v>R1rzmp9ROky</v>
      </c>
      <c r="I944" s="3" t="b">
        <f t="shared" si="58"/>
        <v>1</v>
      </c>
      <c r="J944" s="3" t="str">
        <f t="shared" si="59"/>
        <v>dhis_api --api-version=27 --api-request='dataElements/Vb1OLWAcLm0/shortName' --content-json --request PATCH --data "{\"shortName\": \"R1rzmp9ROky\"}"</v>
      </c>
    </row>
    <row r="945" spans="1:10" x14ac:dyDescent="0.2">
      <c r="A945" t="s">
        <v>1295</v>
      </c>
      <c r="B945" t="s">
        <v>6254</v>
      </c>
      <c r="C945" t="s">
        <v>6255</v>
      </c>
      <c r="D945" s="3" t="b">
        <f>NOT(ISNA(VLOOKUP(A945,des!B:B,1,FALSE)))</f>
        <v>1</v>
      </c>
      <c r="E945" s="3" t="str">
        <f>IF(D945,VLOOKUP(A945,des!B:Q,11,FALSE),"")</f>
        <v>Sex</v>
      </c>
      <c r="F945" s="3" t="b">
        <f t="shared" si="56"/>
        <v>1</v>
      </c>
      <c r="G945" s="3" t="str">
        <f t="shared" si="57"/>
        <v>dhis_api --api-version=27 --api-request='dataElements/KJZrqS4XcJ2/name' --content-json --request PATCH --data "{\"name\": \"Sex\"}"</v>
      </c>
      <c r="H945" s="3" t="str">
        <f>IF(D945,VLOOKUP(A945,des!B:Q,12,FALSE),"")</f>
        <v>R1rzmp9ROky</v>
      </c>
      <c r="I945" s="3" t="b">
        <f t="shared" si="58"/>
        <v>1</v>
      </c>
      <c r="J945" s="3" t="str">
        <f t="shared" si="59"/>
        <v>dhis_api --api-version=27 --api-request='dataElements/KJZrqS4XcJ2/shortName' --content-json --request PATCH --data "{\"shortName\": \"R1rzmp9ROky\"}"</v>
      </c>
    </row>
    <row r="946" spans="1:10" x14ac:dyDescent="0.2">
      <c r="A946" t="s">
        <v>1296</v>
      </c>
      <c r="B946" t="s">
        <v>6256</v>
      </c>
      <c r="C946" t="s">
        <v>6257</v>
      </c>
      <c r="D946" s="3" t="b">
        <f>NOT(ISNA(VLOOKUP(A946,des!B:B,1,FALSE)))</f>
        <v>1</v>
      </c>
      <c r="E946" s="3" t="str">
        <f>IF(D946,VLOOKUP(A946,des!B:Q,11,FALSE),"")</f>
        <v>Sex w/ Unknown</v>
      </c>
      <c r="F946" s="3" t="b">
        <f t="shared" si="56"/>
        <v>1</v>
      </c>
      <c r="G946" s="3" t="str">
        <f t="shared" si="57"/>
        <v>dhis_api --api-version=27 --api-request='dataElements/VYJCFsvKMTm/name' --content-json --request PATCH --data "{\"name\": \"Sex w/ Unknown\"}"</v>
      </c>
      <c r="H946" s="3" t="str">
        <f>IF(D946,VLOOKUP(A946,des!B:Q,12,FALSE),"")</f>
        <v>Ng5zhpQUWV1</v>
      </c>
      <c r="I946" s="3" t="b">
        <f t="shared" si="58"/>
        <v>1</v>
      </c>
      <c r="J946" s="3" t="str">
        <f t="shared" si="59"/>
        <v>dhis_api --api-version=27 --api-request='dataElements/VYJCFsvKMTm/shortName' --content-json --request PATCH --data "{\"shortName\": \"Ng5zhpQUWV1\"}"</v>
      </c>
    </row>
    <row r="947" spans="1:10" x14ac:dyDescent="0.2">
      <c r="A947" t="s">
        <v>527</v>
      </c>
      <c r="B947" t="s">
        <v>6258</v>
      </c>
      <c r="C947" t="s">
        <v>6259</v>
      </c>
      <c r="D947" s="3" t="b">
        <f>NOT(ISNA(VLOOKUP(A947,des!B:B,1,FALSE)))</f>
        <v>1</v>
      </c>
      <c r="E947" s="3" t="str">
        <f>IF(D947,VLOOKUP(A947,des!B:Q,11,FALSE),"")</f>
        <v>Sex w/ Unknown</v>
      </c>
      <c r="F947" s="3" t="b">
        <f t="shared" si="56"/>
        <v>1</v>
      </c>
      <c r="G947" s="3" t="str">
        <f t="shared" si="57"/>
        <v>dhis_api --api-version=27 --api-request='dataElements/z7ERgSsbzNn/name' --content-json --request PATCH --data "{\"name\": \"Sex w/ Unknown\"}"</v>
      </c>
      <c r="H947" s="3" t="str">
        <f>IF(D947,VLOOKUP(A947,des!B:Q,12,FALSE),"")</f>
        <v>Ng5zhpQUWV1</v>
      </c>
      <c r="I947" s="3" t="b">
        <f t="shared" si="58"/>
        <v>1</v>
      </c>
      <c r="J947" s="3" t="str">
        <f t="shared" si="59"/>
        <v>dhis_api --api-version=27 --api-request='dataElements/z7ERgSsbzNn/shortName' --content-json --request PATCH --data "{\"shortName\": \"Ng5zhpQUWV1\"}"</v>
      </c>
    </row>
    <row r="948" spans="1:10" x14ac:dyDescent="0.2">
      <c r="A948" t="s">
        <v>1297</v>
      </c>
      <c r="B948" t="s">
        <v>6260</v>
      </c>
      <c r="C948" t="s">
        <v>6261</v>
      </c>
      <c r="D948" s="3" t="b">
        <f>NOT(ISNA(VLOOKUP(A948,des!B:B,1,FALSE)))</f>
        <v>1</v>
      </c>
      <c r="E948" s="3" t="str">
        <f>IF(D948,VLOOKUP(A948,des!B:Q,11,FALSE),"")</f>
        <v>default</v>
      </c>
      <c r="F948" s="3" t="b">
        <f t="shared" si="56"/>
        <v>1</v>
      </c>
      <c r="G948" s="3" t="str">
        <f t="shared" si="57"/>
        <v>dhis_api --api-version=27 --api-request='dataElements/PtfC1Ue47sh/name' --content-json --request PATCH --data "{\"name\": \"default\"}"</v>
      </c>
      <c r="H948" s="3" t="str">
        <f>IF(D948,VLOOKUP(A948,des!B:Q,12,FALSE),"")</f>
        <v>bjDvmb4bfuf</v>
      </c>
      <c r="I948" s="3" t="b">
        <f t="shared" si="58"/>
        <v>1</v>
      </c>
      <c r="J948" s="3" t="str">
        <f t="shared" si="59"/>
        <v>dhis_api --api-version=27 --api-request='dataElements/PtfC1Ue47sh/shortName' --content-json --request PATCH --data "{\"shortName\": \"bjDvmb4bfuf\"}"</v>
      </c>
    </row>
    <row r="949" spans="1:10" x14ac:dyDescent="0.2">
      <c r="A949" t="s">
        <v>1298</v>
      </c>
      <c r="B949" t="s">
        <v>6262</v>
      </c>
      <c r="C949" t="s">
        <v>6263</v>
      </c>
      <c r="D949" s="3" t="b">
        <f>NOT(ISNA(VLOOKUP(A949,des!B:B,1,FALSE)))</f>
        <v>1</v>
      </c>
      <c r="E949" s="3" t="str">
        <f>IF(D949,VLOOKUP(A949,des!B:Q,11,FALSE),"")</f>
        <v>default</v>
      </c>
      <c r="F949" s="3" t="b">
        <f t="shared" si="56"/>
        <v>1</v>
      </c>
      <c r="G949" s="3" t="str">
        <f t="shared" si="57"/>
        <v>dhis_api --api-version=27 --api-request='dataElements/KoDN6yIJUwO/name' --content-json --request PATCH --data "{\"name\": \"default\"}"</v>
      </c>
      <c r="H949" s="3" t="str">
        <f>IF(D949,VLOOKUP(A949,des!B:Q,12,FALSE),"")</f>
        <v>bjDvmb4bfuf</v>
      </c>
      <c r="I949" s="3" t="b">
        <f t="shared" si="58"/>
        <v>1</v>
      </c>
      <c r="J949" s="3" t="str">
        <f t="shared" si="59"/>
        <v>dhis_api --api-version=27 --api-request='dataElements/KoDN6yIJUwO/shortName' --content-json --request PATCH --data "{\"shortName\": \"bjDvmb4bfuf\"}"</v>
      </c>
    </row>
    <row r="950" spans="1:10" x14ac:dyDescent="0.2">
      <c r="A950" t="s">
        <v>1299</v>
      </c>
      <c r="B950" t="s">
        <v>6264</v>
      </c>
      <c r="C950" t="s">
        <v>6265</v>
      </c>
      <c r="D950" s="3" t="b">
        <f>NOT(ISNA(VLOOKUP(A950,des!B:B,1,FALSE)))</f>
        <v>1</v>
      </c>
      <c r="E950" s="3" t="str">
        <f>IF(D950,VLOOKUP(A950,des!B:Q,11,FALSE),"")</f>
        <v>Sex</v>
      </c>
      <c r="F950" s="3" t="b">
        <f t="shared" si="56"/>
        <v>1</v>
      </c>
      <c r="G950" s="3" t="str">
        <f t="shared" si="57"/>
        <v>dhis_api --api-version=27 --api-request='dataElements/OYHgNQTSwO2/name' --content-json --request PATCH --data "{\"name\": \"Sex\"}"</v>
      </c>
      <c r="H950" s="3" t="str">
        <f>IF(D950,VLOOKUP(A950,des!B:Q,12,FALSE),"")</f>
        <v>R1rzmp9ROky</v>
      </c>
      <c r="I950" s="3" t="b">
        <f t="shared" si="58"/>
        <v>1</v>
      </c>
      <c r="J950" s="3" t="str">
        <f t="shared" si="59"/>
        <v>dhis_api --api-version=27 --api-request='dataElements/OYHgNQTSwO2/shortName' --content-json --request PATCH --data "{\"shortName\": \"R1rzmp9ROky\"}"</v>
      </c>
    </row>
    <row r="951" spans="1:10" x14ac:dyDescent="0.2">
      <c r="A951" t="s">
        <v>1300</v>
      </c>
      <c r="B951" t="s">
        <v>6266</v>
      </c>
      <c r="C951" t="s">
        <v>6267</v>
      </c>
      <c r="D951" s="3" t="b">
        <f>NOT(ISNA(VLOOKUP(A951,des!B:B,1,FALSE)))</f>
        <v>1</v>
      </c>
      <c r="E951" s="3" t="str">
        <f>IF(D951,VLOOKUP(A951,des!B:Q,11,FALSE),"")</f>
        <v>Sex</v>
      </c>
      <c r="F951" s="3" t="b">
        <f t="shared" si="56"/>
        <v>1</v>
      </c>
      <c r="G951" s="3" t="str">
        <f t="shared" si="57"/>
        <v>dhis_api --api-version=27 --api-request='dataElements/ctGo7s0K63z/name' --content-json --request PATCH --data "{\"name\": \"Sex\"}"</v>
      </c>
      <c r="H951" s="3" t="str">
        <f>IF(D951,VLOOKUP(A951,des!B:Q,12,FALSE),"")</f>
        <v>R1rzmp9ROky</v>
      </c>
      <c r="I951" s="3" t="b">
        <f t="shared" si="58"/>
        <v>1</v>
      </c>
      <c r="J951" s="3" t="str">
        <f t="shared" si="59"/>
        <v>dhis_api --api-version=27 --api-request='dataElements/ctGo7s0K63z/shortName' --content-json --request PATCH --data "{\"shortName\": \"R1rzmp9ROky\"}"</v>
      </c>
    </row>
    <row r="952" spans="1:10" x14ac:dyDescent="0.2">
      <c r="A952" t="s">
        <v>1301</v>
      </c>
      <c r="B952" t="s">
        <v>6268</v>
      </c>
      <c r="C952" t="s">
        <v>6269</v>
      </c>
      <c r="D952" s="3" t="b">
        <f>NOT(ISNA(VLOOKUP(A952,des!B:B,1,FALSE)))</f>
        <v>1</v>
      </c>
      <c r="E952" s="3" t="str">
        <f>IF(D952,VLOOKUP(A952,des!B:Q,11,FALSE),"")</f>
        <v>default</v>
      </c>
      <c r="F952" s="3" t="b">
        <f t="shared" si="56"/>
        <v>1</v>
      </c>
      <c r="G952" s="3" t="str">
        <f t="shared" si="57"/>
        <v>dhis_api --api-version=27 --api-request='dataElements/CShdIv7wNUB/name' --content-json --request PATCH --data "{\"name\": \"default\"}"</v>
      </c>
      <c r="H952" s="3" t="str">
        <f>IF(D952,VLOOKUP(A952,des!B:Q,12,FALSE),"")</f>
        <v>bjDvmb4bfuf</v>
      </c>
      <c r="I952" s="3" t="b">
        <f t="shared" si="58"/>
        <v>1</v>
      </c>
      <c r="J952" s="3" t="str">
        <f t="shared" si="59"/>
        <v>dhis_api --api-version=27 --api-request='dataElements/CShdIv7wNUB/shortName' --content-json --request PATCH --data "{\"shortName\": \"bjDvmb4bfuf\"}"</v>
      </c>
    </row>
    <row r="953" spans="1:10" x14ac:dyDescent="0.2">
      <c r="A953" t="s">
        <v>1302</v>
      </c>
      <c r="B953" t="s">
        <v>6270</v>
      </c>
      <c r="C953" t="s">
        <v>6271</v>
      </c>
      <c r="D953" s="3" t="b">
        <f>NOT(ISNA(VLOOKUP(A953,des!B:B,1,FALSE)))</f>
        <v>1</v>
      </c>
      <c r="E953" s="3" t="str">
        <f>IF(D953,VLOOKUP(A953,des!B:Q,11,FALSE),"")</f>
        <v>default</v>
      </c>
      <c r="F953" s="3" t="b">
        <f t="shared" si="56"/>
        <v>1</v>
      </c>
      <c r="G953" s="3" t="str">
        <f t="shared" si="57"/>
        <v>dhis_api --api-version=27 --api-request='dataElements/FK1paW4clDu/name' --content-json --request PATCH --data "{\"name\": \"default\"}"</v>
      </c>
      <c r="H953" s="3" t="str">
        <f>IF(D953,VLOOKUP(A953,des!B:Q,12,FALSE),"")</f>
        <v>bjDvmb4bfuf</v>
      </c>
      <c r="I953" s="3" t="b">
        <f t="shared" si="58"/>
        <v>1</v>
      </c>
      <c r="J953" s="3" t="str">
        <f t="shared" si="59"/>
        <v>dhis_api --api-version=27 --api-request='dataElements/FK1paW4clDu/shortName' --content-json --request PATCH --data "{\"shortName\": \"bjDvmb4bfuf\"}"</v>
      </c>
    </row>
    <row r="954" spans="1:10" x14ac:dyDescent="0.2">
      <c r="A954" t="s">
        <v>1303</v>
      </c>
      <c r="B954" t="s">
        <v>6272</v>
      </c>
      <c r="C954" t="s">
        <v>6273</v>
      </c>
      <c r="D954" s="3" t="b">
        <f>NOT(ISNA(VLOOKUP(A954,des!B:B,1,FALSE)))</f>
        <v>1</v>
      </c>
      <c r="E954" s="3" t="str">
        <f>IF(D954,VLOOKUP(A954,des!B:Q,11,FALSE),"")</f>
        <v>Key Populations 2017</v>
      </c>
      <c r="F954" s="3" t="b">
        <f t="shared" si="56"/>
        <v>1</v>
      </c>
      <c r="G954" s="3" t="str">
        <f t="shared" si="57"/>
        <v>dhis_api --api-version=27 --api-request='dataElements/AkvaCVnPmMO/name' --content-json --request PATCH --data "{\"name\": \"Key Populations 2017\"}"</v>
      </c>
      <c r="H954" s="3" t="str">
        <f>IF(D954,VLOOKUP(A954,des!B:Q,12,FALSE),"")</f>
        <v>jQoa45w3QGn</v>
      </c>
      <c r="I954" s="3" t="b">
        <f t="shared" si="58"/>
        <v>1</v>
      </c>
      <c r="J954" s="3" t="str">
        <f t="shared" si="59"/>
        <v>dhis_api --api-version=27 --api-request='dataElements/AkvaCVnPmMO/shortName' --content-json --request PATCH --data "{\"shortName\": \"jQoa45w3QGn\"}"</v>
      </c>
    </row>
    <row r="955" spans="1:10" x14ac:dyDescent="0.2">
      <c r="A955" t="s">
        <v>1304</v>
      </c>
      <c r="B955" t="s">
        <v>6274</v>
      </c>
      <c r="C955" t="s">
        <v>6275</v>
      </c>
      <c r="D955" s="3" t="b">
        <f>NOT(ISNA(VLOOKUP(A955,des!B:B,1,FALSE)))</f>
        <v>1</v>
      </c>
      <c r="E955" s="3" t="str">
        <f>IF(D955,VLOOKUP(A955,des!B:Q,11,FALSE),"")</f>
        <v>Key Populations</v>
      </c>
      <c r="F955" s="3" t="b">
        <f t="shared" si="56"/>
        <v>1</v>
      </c>
      <c r="G955" s="3" t="str">
        <f t="shared" si="57"/>
        <v>dhis_api --api-version=27 --api-request='dataElements/oA9nM9Gqelr/name' --content-json --request PATCH --data "{\"name\": \"Key Populations\"}"</v>
      </c>
      <c r="H955" s="3" t="str">
        <f>IF(D955,VLOOKUP(A955,des!B:Q,12,FALSE),"")</f>
        <v>Peaq0r8OX76</v>
      </c>
      <c r="I955" s="3" t="b">
        <f t="shared" si="58"/>
        <v>1</v>
      </c>
      <c r="J955" s="3" t="str">
        <f t="shared" si="59"/>
        <v>dhis_api --api-version=27 --api-request='dataElements/oA9nM9Gqelr/shortName' --content-json --request PATCH --data "{\"shortName\": \"Peaq0r8OX76\"}"</v>
      </c>
    </row>
    <row r="956" spans="1:10" x14ac:dyDescent="0.2">
      <c r="A956" t="s">
        <v>1305</v>
      </c>
      <c r="B956" t="s">
        <v>6276</v>
      </c>
      <c r="C956" t="s">
        <v>6277</v>
      </c>
      <c r="D956" s="3" t="b">
        <f>NOT(ISNA(VLOOKUP(A956,des!B:B,1,FALSE)))</f>
        <v>1</v>
      </c>
      <c r="E956" s="3" t="str">
        <f>IF(D956,VLOOKUP(A956,des!B:Q,11,FALSE),"")</f>
        <v>Key Populations</v>
      </c>
      <c r="F956" s="3" t="b">
        <f t="shared" si="56"/>
        <v>1</v>
      </c>
      <c r="G956" s="3" t="str">
        <f t="shared" si="57"/>
        <v>dhis_api --api-version=27 --api-request='dataElements/QxJaBuMUcRq/name' --content-json --request PATCH --data "{\"name\": \"Key Populations\"}"</v>
      </c>
      <c r="H956" s="3" t="str">
        <f>IF(D956,VLOOKUP(A956,des!B:Q,12,FALSE),"")</f>
        <v>Peaq0r8OX76</v>
      </c>
      <c r="I956" s="3" t="b">
        <f t="shared" si="58"/>
        <v>1</v>
      </c>
      <c r="J956" s="3" t="str">
        <f t="shared" si="59"/>
        <v>dhis_api --api-version=27 --api-request='dataElements/QxJaBuMUcRq/shortName' --content-json --request PATCH --data "{\"shortName\": \"Peaq0r8OX76\"}"</v>
      </c>
    </row>
    <row r="957" spans="1:10" x14ac:dyDescent="0.2">
      <c r="A957" t="s">
        <v>509</v>
      </c>
      <c r="B957" t="s">
        <v>6278</v>
      </c>
      <c r="C957" t="s">
        <v>6279</v>
      </c>
      <c r="D957" s="3" t="b">
        <f>NOT(ISNA(VLOOKUP(A957,des!B:B,1,FALSE)))</f>
        <v>1</v>
      </c>
      <c r="E957" s="3" t="str">
        <f>IF(D957,VLOOKUP(A957,des!B:Q,11,FALSE),"")</f>
        <v>Key Populations v3</v>
      </c>
      <c r="F957" s="3" t="b">
        <f t="shared" si="56"/>
        <v>1</v>
      </c>
      <c r="G957" s="3" t="str">
        <f t="shared" si="57"/>
        <v>dhis_api --api-version=27 --api-request='dataElements/PhZSAkHnEXY/name' --content-json --request PATCH --data "{\"name\": \"Key Populations v3\"}"</v>
      </c>
      <c r="H957" s="3" t="str">
        <f>IF(D957,VLOOKUP(A957,des!B:Q,12,FALSE),"")</f>
        <v>dxZWNGz93Js</v>
      </c>
      <c r="I957" s="3" t="b">
        <f t="shared" si="58"/>
        <v>1</v>
      </c>
      <c r="J957" s="3" t="str">
        <f t="shared" si="59"/>
        <v>dhis_api --api-version=27 --api-request='dataElements/PhZSAkHnEXY/shortName' --content-json --request PATCH --data "{\"shortName\": \"dxZWNGz93Js\"}"</v>
      </c>
    </row>
    <row r="958" spans="1:10" x14ac:dyDescent="0.2">
      <c r="A958" t="s">
        <v>6280</v>
      </c>
      <c r="B958" t="s">
        <v>6281</v>
      </c>
      <c r="C958" t="s">
        <v>6282</v>
      </c>
      <c r="D958" s="3" t="b">
        <f>NOT(ISNA(VLOOKUP(A958,des!B:B,1,FALSE)))</f>
        <v>0</v>
      </c>
      <c r="E958" s="3" t="str">
        <f>IF(D958,VLOOKUP(A958,des!B:Q,11,FALSE),"")</f>
        <v/>
      </c>
      <c r="F958" s="3" t="b">
        <f t="shared" si="56"/>
        <v>0</v>
      </c>
      <c r="G958" s="3" t="str">
        <f t="shared" si="57"/>
        <v/>
      </c>
      <c r="H958" s="3" t="str">
        <f>IF(D958,VLOOKUP(A958,des!B:Q,12,FALSE),"")</f>
        <v/>
      </c>
      <c r="I958" s="3" t="b">
        <f t="shared" si="58"/>
        <v>0</v>
      </c>
      <c r="J958" s="3" t="str">
        <f t="shared" si="59"/>
        <v/>
      </c>
    </row>
    <row r="959" spans="1:10" x14ac:dyDescent="0.2">
      <c r="A959" t="s">
        <v>6283</v>
      </c>
      <c r="B959" t="s">
        <v>6284</v>
      </c>
      <c r="C959" t="s">
        <v>6285</v>
      </c>
      <c r="D959" s="3" t="b">
        <f>NOT(ISNA(VLOOKUP(A959,des!B:B,1,FALSE)))</f>
        <v>0</v>
      </c>
      <c r="E959" s="3" t="str">
        <f>IF(D959,VLOOKUP(A959,des!B:Q,11,FALSE),"")</f>
        <v/>
      </c>
      <c r="F959" s="3" t="b">
        <f t="shared" si="56"/>
        <v>0</v>
      </c>
      <c r="G959" s="3" t="str">
        <f t="shared" si="57"/>
        <v/>
      </c>
      <c r="H959" s="3" t="str">
        <f>IF(D959,VLOOKUP(A959,des!B:Q,12,FALSE),"")</f>
        <v/>
      </c>
      <c r="I959" s="3" t="b">
        <f t="shared" si="58"/>
        <v>0</v>
      </c>
      <c r="J959" s="3" t="str">
        <f t="shared" si="59"/>
        <v/>
      </c>
    </row>
    <row r="960" spans="1:10" x14ac:dyDescent="0.2">
      <c r="A960" t="s">
        <v>1306</v>
      </c>
      <c r="B960" t="s">
        <v>6286</v>
      </c>
      <c r="C960" t="s">
        <v>6287</v>
      </c>
      <c r="D960" s="3" t="b">
        <f>NOT(ISNA(VLOOKUP(A960,des!B:B,1,FALSE)))</f>
        <v>1</v>
      </c>
      <c r="E960" s="3" t="str">
        <f>IF(D960,VLOOKUP(A960,des!B:Q,11,FALSE),"")</f>
        <v>default</v>
      </c>
      <c r="F960" s="3" t="b">
        <f t="shared" si="56"/>
        <v>1</v>
      </c>
      <c r="G960" s="3" t="str">
        <f t="shared" si="57"/>
        <v>dhis_api --api-version=27 --api-request='dataElements/i7ggMYB9zSp/name' --content-json --request PATCH --data "{\"name\": \"default\"}"</v>
      </c>
      <c r="H960" s="3" t="str">
        <f>IF(D960,VLOOKUP(A960,des!B:Q,12,FALSE),"")</f>
        <v>bjDvmb4bfuf</v>
      </c>
      <c r="I960" s="3" t="b">
        <f t="shared" si="58"/>
        <v>1</v>
      </c>
      <c r="J960" s="3" t="str">
        <f t="shared" si="59"/>
        <v>dhis_api --api-version=27 --api-request='dataElements/i7ggMYB9zSp/shortName' --content-json --request PATCH --data "{\"shortName\": \"bjDvmb4bfuf\"}"</v>
      </c>
    </row>
    <row r="961" spans="1:10" x14ac:dyDescent="0.2">
      <c r="A961" t="s">
        <v>1307</v>
      </c>
      <c r="B961" t="s">
        <v>6288</v>
      </c>
      <c r="C961" t="s">
        <v>6289</v>
      </c>
      <c r="D961" s="3" t="b">
        <f>NOT(ISNA(VLOOKUP(A961,des!B:B,1,FALSE)))</f>
        <v>1</v>
      </c>
      <c r="E961" s="3" t="str">
        <f>IF(D961,VLOOKUP(A961,des!B:Q,11,FALSE),"")</f>
        <v>default</v>
      </c>
      <c r="F961" s="3" t="b">
        <f t="shared" si="56"/>
        <v>1</v>
      </c>
      <c r="G961" s="3" t="str">
        <f t="shared" si="57"/>
        <v>dhis_api --api-version=27 --api-request='dataElements/HvkPZS3u1mj/name' --content-json --request PATCH --data "{\"name\": \"default\"}"</v>
      </c>
      <c r="H961" s="3" t="str">
        <f>IF(D961,VLOOKUP(A961,des!B:Q,12,FALSE),"")</f>
        <v>bjDvmb4bfuf</v>
      </c>
      <c r="I961" s="3" t="b">
        <f t="shared" si="58"/>
        <v>1</v>
      </c>
      <c r="J961" s="3" t="str">
        <f t="shared" si="59"/>
        <v>dhis_api --api-version=27 --api-request='dataElements/HvkPZS3u1mj/shortName' --content-json --request PATCH --data "{\"shortName\": \"bjDvmb4bfuf\"}"</v>
      </c>
    </row>
    <row r="962" spans="1:10" x14ac:dyDescent="0.2">
      <c r="A962" t="s">
        <v>1308</v>
      </c>
      <c r="B962" t="s">
        <v>6290</v>
      </c>
      <c r="C962" t="s">
        <v>6291</v>
      </c>
      <c r="D962" s="3" t="b">
        <f>NOT(ISNA(VLOOKUP(A962,des!B:B,1,FALSE)))</f>
        <v>1</v>
      </c>
      <c r="E962" s="3" t="str">
        <f>IF(D962,VLOOKUP(A962,des!B:Q,11,FALSE),"")</f>
        <v>Key Populations 2017</v>
      </c>
      <c r="F962" s="3" t="b">
        <f t="shared" si="56"/>
        <v>1</v>
      </c>
      <c r="G962" s="3" t="str">
        <f t="shared" si="57"/>
        <v>dhis_api --api-version=27 --api-request='dataElements/WAM0qboqERi/name' --content-json --request PATCH --data "{\"name\": \"Key Populations 2017\"}"</v>
      </c>
      <c r="H962" s="3" t="str">
        <f>IF(D962,VLOOKUP(A962,des!B:Q,12,FALSE),"")</f>
        <v>jQoa45w3QGn</v>
      </c>
      <c r="I962" s="3" t="b">
        <f t="shared" si="58"/>
        <v>1</v>
      </c>
      <c r="J962" s="3" t="str">
        <f t="shared" si="59"/>
        <v>dhis_api --api-version=27 --api-request='dataElements/WAM0qboqERi/shortName' --content-json --request PATCH --data "{\"shortName\": \"jQoa45w3QGn\"}"</v>
      </c>
    </row>
    <row r="963" spans="1:10" x14ac:dyDescent="0.2">
      <c r="A963" t="s">
        <v>1309</v>
      </c>
      <c r="B963" t="s">
        <v>6292</v>
      </c>
      <c r="C963" t="s">
        <v>6293</v>
      </c>
      <c r="D963" s="3" t="b">
        <f>NOT(ISNA(VLOOKUP(A963,des!B:B,1,FALSE)))</f>
        <v>1</v>
      </c>
      <c r="E963" s="3" t="str">
        <f>IF(D963,VLOOKUP(A963,des!B:Q,11,FALSE),"")</f>
        <v>Key Populations</v>
      </c>
      <c r="F963" s="3" t="b">
        <f t="shared" si="56"/>
        <v>1</v>
      </c>
      <c r="G963" s="3" t="str">
        <f t="shared" si="57"/>
        <v>dhis_api --api-version=27 --api-request='dataElements/v03DFgsYqUN/name' --content-json --request PATCH --data "{\"name\": \"Key Populations\"}"</v>
      </c>
      <c r="H963" s="3" t="str">
        <f>IF(D963,VLOOKUP(A963,des!B:Q,12,FALSE),"")</f>
        <v>Peaq0r8OX76</v>
      </c>
      <c r="I963" s="3" t="b">
        <f t="shared" si="58"/>
        <v>1</v>
      </c>
      <c r="J963" s="3" t="str">
        <f t="shared" si="59"/>
        <v>dhis_api --api-version=27 --api-request='dataElements/v03DFgsYqUN/shortName' --content-json --request PATCH --data "{\"shortName\": \"Peaq0r8OX76\"}"</v>
      </c>
    </row>
    <row r="964" spans="1:10" x14ac:dyDescent="0.2">
      <c r="A964" t="s">
        <v>1310</v>
      </c>
      <c r="B964" t="s">
        <v>6294</v>
      </c>
      <c r="C964" t="s">
        <v>6295</v>
      </c>
      <c r="D964" s="3" t="b">
        <f>NOT(ISNA(VLOOKUP(A964,des!B:B,1,FALSE)))</f>
        <v>1</v>
      </c>
      <c r="E964" s="3" t="str">
        <f>IF(D964,VLOOKUP(A964,des!B:Q,11,FALSE),"")</f>
        <v>Key Populations</v>
      </c>
      <c r="F964" s="3" t="b">
        <f t="shared" si="56"/>
        <v>1</v>
      </c>
      <c r="G964" s="3" t="str">
        <f t="shared" si="57"/>
        <v>dhis_api --api-version=27 --api-request='dataElements/uNydwiR4SlU/name' --content-json --request PATCH --data "{\"name\": \"Key Populations\"}"</v>
      </c>
      <c r="H964" s="3" t="str">
        <f>IF(D964,VLOOKUP(A964,des!B:Q,12,FALSE),"")</f>
        <v>Peaq0r8OX76</v>
      </c>
      <c r="I964" s="3" t="b">
        <f t="shared" si="58"/>
        <v>1</v>
      </c>
      <c r="J964" s="3" t="str">
        <f t="shared" si="59"/>
        <v>dhis_api --api-version=27 --api-request='dataElements/uNydwiR4SlU/shortName' --content-json --request PATCH --data "{\"shortName\": \"Peaq0r8OX76\"}"</v>
      </c>
    </row>
    <row r="965" spans="1:10" x14ac:dyDescent="0.2">
      <c r="A965" t="s">
        <v>510</v>
      </c>
      <c r="B965" t="s">
        <v>6296</v>
      </c>
      <c r="C965" t="s">
        <v>6297</v>
      </c>
      <c r="D965" s="3" t="b">
        <f>NOT(ISNA(VLOOKUP(A965,des!B:B,1,FALSE)))</f>
        <v>1</v>
      </c>
      <c r="E965" s="3" t="str">
        <f>IF(D965,VLOOKUP(A965,des!B:Q,11,FALSE),"")</f>
        <v>Key Populations v3</v>
      </c>
      <c r="F965" s="3" t="b">
        <f t="shared" ref="F965:F1028" si="60">IF(D965,IF(E965&lt;&gt;B965,TRUE,FALSE),FALSE)</f>
        <v>1</v>
      </c>
      <c r="G965" s="3" t="str">
        <f t="shared" si="57"/>
        <v>dhis_api --api-version=27 --api-request='dataElements/IP7rgFonJAw/name' --content-json --request PATCH --data "{\"name\": \"Key Populations v3\"}"</v>
      </c>
      <c r="H965" s="3" t="str">
        <f>IF(D965,VLOOKUP(A965,des!B:Q,12,FALSE),"")</f>
        <v>dxZWNGz93Js</v>
      </c>
      <c r="I965" s="3" t="b">
        <f t="shared" si="58"/>
        <v>1</v>
      </c>
      <c r="J965" s="3" t="str">
        <f t="shared" si="59"/>
        <v>dhis_api --api-version=27 --api-request='dataElements/IP7rgFonJAw/shortName' --content-json --request PATCH --data "{\"shortName\": \"dxZWNGz93Js\"}"</v>
      </c>
    </row>
    <row r="966" spans="1:10" x14ac:dyDescent="0.2">
      <c r="A966" t="s">
        <v>6298</v>
      </c>
      <c r="B966" t="s">
        <v>6299</v>
      </c>
      <c r="C966" t="s">
        <v>6300</v>
      </c>
      <c r="D966" s="3" t="b">
        <f>NOT(ISNA(VLOOKUP(A966,des!B:B,1,FALSE)))</f>
        <v>0</v>
      </c>
      <c r="E966" s="3" t="str">
        <f>IF(D966,VLOOKUP(A966,des!B:Q,11,FALSE),"")</f>
        <v/>
      </c>
      <c r="F966" s="3" t="b">
        <f t="shared" si="60"/>
        <v>0</v>
      </c>
      <c r="G966" s="3" t="str">
        <f t="shared" ref="G966:G1029" si="61">IF(F966,CONCATENATE($A$1,A966,$B$1,E966,$C$1),"")</f>
        <v/>
      </c>
      <c r="H966" s="3" t="str">
        <f>IF(D966,VLOOKUP(A966,des!B:Q,12,FALSE),"")</f>
        <v/>
      </c>
      <c r="I966" s="3" t="b">
        <f t="shared" ref="I966:I1029" si="62">IF(D966,IF(H966&lt;&gt;C966,TRUE,FALSE),FALSE)</f>
        <v>0</v>
      </c>
      <c r="J966" s="3" t="str">
        <f t="shared" ref="J966:J1029" si="63">IF(I966,CONCATENATE($A$2,A966,$B$2,H966,$C$2),"")</f>
        <v/>
      </c>
    </row>
    <row r="967" spans="1:10" x14ac:dyDescent="0.2">
      <c r="A967" t="s">
        <v>6301</v>
      </c>
      <c r="B967" t="s">
        <v>6302</v>
      </c>
      <c r="C967" t="s">
        <v>6303</v>
      </c>
      <c r="D967" s="3" t="b">
        <f>NOT(ISNA(VLOOKUP(A967,des!B:B,1,FALSE)))</f>
        <v>0</v>
      </c>
      <c r="E967" s="3" t="str">
        <f>IF(D967,VLOOKUP(A967,des!B:Q,11,FALSE),"")</f>
        <v/>
      </c>
      <c r="F967" s="3" t="b">
        <f t="shared" si="60"/>
        <v>0</v>
      </c>
      <c r="G967" s="3" t="str">
        <f t="shared" si="61"/>
        <v/>
      </c>
      <c r="H967" s="3" t="str">
        <f>IF(D967,VLOOKUP(A967,des!B:Q,12,FALSE),"")</f>
        <v/>
      </c>
      <c r="I967" s="3" t="b">
        <f t="shared" si="62"/>
        <v>0</v>
      </c>
      <c r="J967" s="3" t="str">
        <f t="shared" si="63"/>
        <v/>
      </c>
    </row>
    <row r="968" spans="1:10" x14ac:dyDescent="0.2">
      <c r="A968" t="s">
        <v>1311</v>
      </c>
      <c r="B968" t="s">
        <v>6304</v>
      </c>
      <c r="C968" t="s">
        <v>6305</v>
      </c>
      <c r="D968" s="3" t="b">
        <f>NOT(ISNA(VLOOKUP(A968,des!B:B,1,FALSE)))</f>
        <v>1</v>
      </c>
      <c r="E968" s="3" t="str">
        <f>IF(D968,VLOOKUP(A968,des!B:Q,11,FALSE),"")</f>
        <v>default</v>
      </c>
      <c r="F968" s="3" t="b">
        <f t="shared" si="60"/>
        <v>1</v>
      </c>
      <c r="G968" s="3" t="str">
        <f t="shared" si="61"/>
        <v>dhis_api --api-version=27 --api-request='dataElements/EWIpo1S8tvs/name' --content-json --request PATCH --data "{\"name\": \"default\"}"</v>
      </c>
      <c r="H968" s="3" t="str">
        <f>IF(D968,VLOOKUP(A968,des!B:Q,12,FALSE),"")</f>
        <v>bjDvmb4bfuf</v>
      </c>
      <c r="I968" s="3" t="b">
        <f t="shared" si="62"/>
        <v>1</v>
      </c>
      <c r="J968" s="3" t="str">
        <f t="shared" si="63"/>
        <v>dhis_api --api-version=27 --api-request='dataElements/EWIpo1S8tvs/shortName' --content-json --request PATCH --data "{\"shortName\": \"bjDvmb4bfuf\"}"</v>
      </c>
    </row>
    <row r="969" spans="1:10" x14ac:dyDescent="0.2">
      <c r="A969" t="s">
        <v>1312</v>
      </c>
      <c r="B969" t="s">
        <v>6306</v>
      </c>
      <c r="C969" t="s">
        <v>6306</v>
      </c>
      <c r="D969" s="3" t="b">
        <f>NOT(ISNA(VLOOKUP(A969,des!B:B,1,FALSE)))</f>
        <v>1</v>
      </c>
      <c r="E969" s="3" t="str">
        <f>IF(D969,VLOOKUP(A969,des!B:Q,11,FALSE),"")</f>
        <v>default</v>
      </c>
      <c r="F969" s="3" t="b">
        <f t="shared" si="60"/>
        <v>1</v>
      </c>
      <c r="G969" s="3" t="str">
        <f t="shared" si="61"/>
        <v>dhis_api --api-version=27 --api-request='dataElements/kEZagVmkXzS/name' --content-json --request PATCH --data "{\"name\": \"default\"}"</v>
      </c>
      <c r="H969" s="3" t="str">
        <f>IF(D969,VLOOKUP(A969,des!B:Q,12,FALSE),"")</f>
        <v>bjDvmb4bfuf</v>
      </c>
      <c r="I969" s="3" t="b">
        <f t="shared" si="62"/>
        <v>1</v>
      </c>
      <c r="J969" s="3" t="str">
        <f t="shared" si="63"/>
        <v>dhis_api --api-version=27 --api-request='dataElements/kEZagVmkXzS/shortName' --content-json --request PATCH --data "{\"shortName\": \"bjDvmb4bfuf\"}"</v>
      </c>
    </row>
    <row r="970" spans="1:10" x14ac:dyDescent="0.2">
      <c r="A970" t="s">
        <v>1313</v>
      </c>
      <c r="B970" t="s">
        <v>6307</v>
      </c>
      <c r="C970" t="s">
        <v>6308</v>
      </c>
      <c r="D970" s="3" t="b">
        <f>NOT(ISNA(VLOOKUP(A970,des!B:B,1,FALSE)))</f>
        <v>1</v>
      </c>
      <c r="E970" s="3" t="str">
        <f>IF(D970,VLOOKUP(A970,des!B:Q,11,FALSE),"")</f>
        <v>default</v>
      </c>
      <c r="F970" s="3" t="b">
        <f t="shared" si="60"/>
        <v>1</v>
      </c>
      <c r="G970" s="3" t="str">
        <f t="shared" si="61"/>
        <v>dhis_api --api-version=27 --api-request='dataElements/wKIi0bfTKkU/name' --content-json --request PATCH --data "{\"name\": \"default\"}"</v>
      </c>
      <c r="H970" s="3" t="str">
        <f>IF(D970,VLOOKUP(A970,des!B:Q,12,FALSE),"")</f>
        <v>bjDvmb4bfuf</v>
      </c>
      <c r="I970" s="3" t="b">
        <f t="shared" si="62"/>
        <v>1</v>
      </c>
      <c r="J970" s="3" t="str">
        <f t="shared" si="63"/>
        <v>dhis_api --api-version=27 --api-request='dataElements/wKIi0bfTKkU/shortName' --content-json --request PATCH --data "{\"shortName\": \"bjDvmb4bfuf\"}"</v>
      </c>
    </row>
    <row r="971" spans="1:10" x14ac:dyDescent="0.2">
      <c r="A971" t="s">
        <v>1314</v>
      </c>
      <c r="B971" t="s">
        <v>6309</v>
      </c>
      <c r="C971" t="s">
        <v>6309</v>
      </c>
      <c r="D971" s="3" t="b">
        <f>NOT(ISNA(VLOOKUP(A971,des!B:B,1,FALSE)))</f>
        <v>1</v>
      </c>
      <c r="E971" s="3" t="str">
        <f>IF(D971,VLOOKUP(A971,des!B:Q,11,FALSE),"")</f>
        <v>default</v>
      </c>
      <c r="F971" s="3" t="b">
        <f t="shared" si="60"/>
        <v>1</v>
      </c>
      <c r="G971" s="3" t="str">
        <f t="shared" si="61"/>
        <v>dhis_api --api-version=27 --api-request='dataElements/pnmjmzAbyp7/name' --content-json --request PATCH --data "{\"name\": \"default\"}"</v>
      </c>
      <c r="H971" s="3" t="str">
        <f>IF(D971,VLOOKUP(A971,des!B:Q,12,FALSE),"")</f>
        <v>bjDvmb4bfuf</v>
      </c>
      <c r="I971" s="3" t="b">
        <f t="shared" si="62"/>
        <v>1</v>
      </c>
      <c r="J971" s="3" t="str">
        <f t="shared" si="63"/>
        <v>dhis_api --api-version=27 --api-request='dataElements/pnmjmzAbyp7/shortName' --content-json --request PATCH --data "{\"shortName\": \"bjDvmb4bfuf\"}"</v>
      </c>
    </row>
    <row r="972" spans="1:10" x14ac:dyDescent="0.2">
      <c r="A972" t="s">
        <v>1315</v>
      </c>
      <c r="B972" t="s">
        <v>6310</v>
      </c>
      <c r="C972" t="s">
        <v>6311</v>
      </c>
      <c r="D972" s="3" t="b">
        <f>NOT(ISNA(VLOOKUP(A972,des!B:B,1,FALSE)))</f>
        <v>1</v>
      </c>
      <c r="E972" s="3" t="str">
        <f>IF(D972,VLOOKUP(A972,des!B:Q,11,FALSE),"")</f>
        <v>default</v>
      </c>
      <c r="F972" s="3" t="b">
        <f t="shared" si="60"/>
        <v>1</v>
      </c>
      <c r="G972" s="3" t="str">
        <f t="shared" si="61"/>
        <v>dhis_api --api-version=27 --api-request='dataElements/FCyxeoI4D1V/name' --content-json --request PATCH --data "{\"name\": \"default\"}"</v>
      </c>
      <c r="H972" s="3" t="str">
        <f>IF(D972,VLOOKUP(A972,des!B:Q,12,FALSE),"")</f>
        <v>bjDvmb4bfuf</v>
      </c>
      <c r="I972" s="3" t="b">
        <f t="shared" si="62"/>
        <v>1</v>
      </c>
      <c r="J972" s="3" t="str">
        <f t="shared" si="63"/>
        <v>dhis_api --api-version=27 --api-request='dataElements/FCyxeoI4D1V/shortName' --content-json --request PATCH --data "{\"shortName\": \"bjDvmb4bfuf\"}"</v>
      </c>
    </row>
    <row r="973" spans="1:10" x14ac:dyDescent="0.2">
      <c r="A973" t="s">
        <v>1316</v>
      </c>
      <c r="B973" t="s">
        <v>6312</v>
      </c>
      <c r="C973" t="s">
        <v>6312</v>
      </c>
      <c r="D973" s="3" t="b">
        <f>NOT(ISNA(VLOOKUP(A973,des!B:B,1,FALSE)))</f>
        <v>1</v>
      </c>
      <c r="E973" s="3" t="str">
        <f>IF(D973,VLOOKUP(A973,des!B:Q,11,FALSE),"")</f>
        <v>default</v>
      </c>
      <c r="F973" s="3" t="b">
        <f t="shared" si="60"/>
        <v>1</v>
      </c>
      <c r="G973" s="3" t="str">
        <f t="shared" si="61"/>
        <v>dhis_api --api-version=27 --api-request='dataElements/VFjnt6jCMRD/name' --content-json --request PATCH --data "{\"name\": \"default\"}"</v>
      </c>
      <c r="H973" s="3" t="str">
        <f>IF(D973,VLOOKUP(A973,des!B:Q,12,FALSE),"")</f>
        <v>bjDvmb4bfuf</v>
      </c>
      <c r="I973" s="3" t="b">
        <f t="shared" si="62"/>
        <v>1</v>
      </c>
      <c r="J973" s="3" t="str">
        <f t="shared" si="63"/>
        <v>dhis_api --api-version=27 --api-request='dataElements/VFjnt6jCMRD/shortName' --content-json --request PATCH --data "{\"shortName\": \"bjDvmb4bfuf\"}"</v>
      </c>
    </row>
    <row r="974" spans="1:10" x14ac:dyDescent="0.2">
      <c r="A974" t="s">
        <v>1317</v>
      </c>
      <c r="B974" t="s">
        <v>6313</v>
      </c>
      <c r="C974" t="s">
        <v>6314</v>
      </c>
      <c r="D974" s="3" t="b">
        <f>NOT(ISNA(VLOOKUP(A974,des!B:B,1,FALSE)))</f>
        <v>1</v>
      </c>
      <c r="E974" s="3" t="str">
        <f>IF(D974,VLOOKUP(A974,des!B:Q,11,FALSE),"")</f>
        <v>default</v>
      </c>
      <c r="F974" s="3" t="b">
        <f t="shared" si="60"/>
        <v>1</v>
      </c>
      <c r="G974" s="3" t="str">
        <f t="shared" si="61"/>
        <v>dhis_api --api-version=27 --api-request='dataElements/thNG0REl9Kj/name' --content-json --request PATCH --data "{\"name\": \"default\"}"</v>
      </c>
      <c r="H974" s="3" t="str">
        <f>IF(D974,VLOOKUP(A974,des!B:Q,12,FALSE),"")</f>
        <v>bjDvmb4bfuf</v>
      </c>
      <c r="I974" s="3" t="b">
        <f t="shared" si="62"/>
        <v>1</v>
      </c>
      <c r="J974" s="3" t="str">
        <f t="shared" si="63"/>
        <v>dhis_api --api-version=27 --api-request='dataElements/thNG0REl9Kj/shortName' --content-json --request PATCH --data "{\"shortName\": \"bjDvmb4bfuf\"}"</v>
      </c>
    </row>
    <row r="975" spans="1:10" x14ac:dyDescent="0.2">
      <c r="A975" t="s">
        <v>1318</v>
      </c>
      <c r="B975" t="s">
        <v>6315</v>
      </c>
      <c r="C975" t="s">
        <v>6315</v>
      </c>
      <c r="D975" s="3" t="b">
        <f>NOT(ISNA(VLOOKUP(A975,des!B:B,1,FALSE)))</f>
        <v>1</v>
      </c>
      <c r="E975" s="3" t="str">
        <f>IF(D975,VLOOKUP(A975,des!B:Q,11,FALSE),"")</f>
        <v>default</v>
      </c>
      <c r="F975" s="3" t="b">
        <f t="shared" si="60"/>
        <v>1</v>
      </c>
      <c r="G975" s="3" t="str">
        <f t="shared" si="61"/>
        <v>dhis_api --api-version=27 --api-request='dataElements/rfSwqoNhSLD/name' --content-json --request PATCH --data "{\"name\": \"default\"}"</v>
      </c>
      <c r="H975" s="3" t="str">
        <f>IF(D975,VLOOKUP(A975,des!B:Q,12,FALSE),"")</f>
        <v>bjDvmb4bfuf</v>
      </c>
      <c r="I975" s="3" t="b">
        <f t="shared" si="62"/>
        <v>1</v>
      </c>
      <c r="J975" s="3" t="str">
        <f t="shared" si="63"/>
        <v>dhis_api --api-version=27 --api-request='dataElements/rfSwqoNhSLD/shortName' --content-json --request PATCH --data "{\"shortName\": \"bjDvmb4bfuf\"}"</v>
      </c>
    </row>
    <row r="976" spans="1:10" x14ac:dyDescent="0.2">
      <c r="A976" t="s">
        <v>1319</v>
      </c>
      <c r="B976" t="s">
        <v>6316</v>
      </c>
      <c r="C976" t="s">
        <v>6317</v>
      </c>
      <c r="D976" s="3" t="b">
        <f>NOT(ISNA(VLOOKUP(A976,des!B:B,1,FALSE)))</f>
        <v>1</v>
      </c>
      <c r="E976" s="3" t="str">
        <f>IF(D976,VLOOKUP(A976,des!B:Q,11,FALSE),"")</f>
        <v>default</v>
      </c>
      <c r="F976" s="3" t="b">
        <f t="shared" si="60"/>
        <v>1</v>
      </c>
      <c r="G976" s="3" t="str">
        <f t="shared" si="61"/>
        <v>dhis_api --api-version=27 --api-request='dataElements/HebRHE8Dhhp/name' --content-json --request PATCH --data "{\"name\": \"default\"}"</v>
      </c>
      <c r="H976" s="3" t="str">
        <f>IF(D976,VLOOKUP(A976,des!B:Q,12,FALSE),"")</f>
        <v>bjDvmb4bfuf</v>
      </c>
      <c r="I976" s="3" t="b">
        <f t="shared" si="62"/>
        <v>1</v>
      </c>
      <c r="J976" s="3" t="str">
        <f t="shared" si="63"/>
        <v>dhis_api --api-version=27 --api-request='dataElements/HebRHE8Dhhp/shortName' --content-json --request PATCH --data "{\"shortName\": \"bjDvmb4bfuf\"}"</v>
      </c>
    </row>
    <row r="977" spans="1:10" x14ac:dyDescent="0.2">
      <c r="A977" t="s">
        <v>1320</v>
      </c>
      <c r="B977" t="s">
        <v>6318</v>
      </c>
      <c r="C977" t="s">
        <v>6319</v>
      </c>
      <c r="D977" s="3" t="b">
        <f>NOT(ISNA(VLOOKUP(A977,des!B:B,1,FALSE)))</f>
        <v>1</v>
      </c>
      <c r="E977" s="3" t="str">
        <f>IF(D977,VLOOKUP(A977,des!B:Q,11,FALSE),"")</f>
        <v>Key Populations</v>
      </c>
      <c r="F977" s="3" t="b">
        <f t="shared" si="60"/>
        <v>1</v>
      </c>
      <c r="G977" s="3" t="str">
        <f t="shared" si="61"/>
        <v>dhis_api --api-version=27 --api-request='dataElements/e2Prrt7aizy/name' --content-json --request PATCH --data "{\"name\": \"Key Populations\"}"</v>
      </c>
      <c r="H977" s="3" t="str">
        <f>IF(D977,VLOOKUP(A977,des!B:Q,12,FALSE),"")</f>
        <v>Peaq0r8OX76</v>
      </c>
      <c r="I977" s="3" t="b">
        <f t="shared" si="62"/>
        <v>1</v>
      </c>
      <c r="J977" s="3" t="str">
        <f t="shared" si="63"/>
        <v>dhis_api --api-version=27 --api-request='dataElements/e2Prrt7aizy/shortName' --content-json --request PATCH --data "{\"shortName\": \"Peaq0r8OX76\"}"</v>
      </c>
    </row>
    <row r="978" spans="1:10" x14ac:dyDescent="0.2">
      <c r="A978" t="s">
        <v>1321</v>
      </c>
      <c r="B978" t="s">
        <v>6320</v>
      </c>
      <c r="C978" t="s">
        <v>6321</v>
      </c>
      <c r="D978" s="3" t="b">
        <f>NOT(ISNA(VLOOKUP(A978,des!B:B,1,FALSE)))</f>
        <v>1</v>
      </c>
      <c r="E978" s="3" t="str">
        <f>IF(D978,VLOOKUP(A978,des!B:Q,11,FALSE),"")</f>
        <v>default</v>
      </c>
      <c r="F978" s="3" t="b">
        <f t="shared" si="60"/>
        <v>1</v>
      </c>
      <c r="G978" s="3" t="str">
        <f t="shared" si="61"/>
        <v>dhis_api --api-version=27 --api-request='dataElements/dOXKETYsmh6/name' --content-json --request PATCH --data "{\"name\": \"default\"}"</v>
      </c>
      <c r="H978" s="3" t="str">
        <f>IF(D978,VLOOKUP(A978,des!B:Q,12,FALSE),"")</f>
        <v>bjDvmb4bfuf</v>
      </c>
      <c r="I978" s="3" t="b">
        <f t="shared" si="62"/>
        <v>1</v>
      </c>
      <c r="J978" s="3" t="str">
        <f t="shared" si="63"/>
        <v>dhis_api --api-version=27 --api-request='dataElements/dOXKETYsmh6/shortName' --content-json --request PATCH --data "{\"shortName\": \"bjDvmb4bfuf\"}"</v>
      </c>
    </row>
    <row r="979" spans="1:10" x14ac:dyDescent="0.2">
      <c r="A979" t="s">
        <v>507</v>
      </c>
      <c r="B979" t="s">
        <v>6322</v>
      </c>
      <c r="C979" t="s">
        <v>6323</v>
      </c>
      <c r="D979" s="3" t="b">
        <f>NOT(ISNA(VLOOKUP(A979,des!B:B,1,FALSE)))</f>
        <v>1</v>
      </c>
      <c r="E979" s="3" t="str">
        <f>IF(D979,VLOOKUP(A979,des!B:Q,11,FALSE),"")</f>
        <v>Key Populations v3 and HIV Test Status</v>
      </c>
      <c r="F979" s="3" t="b">
        <f t="shared" si="60"/>
        <v>1</v>
      </c>
      <c r="G979" s="3" t="str">
        <f t="shared" si="61"/>
        <v>dhis_api --api-version=27 --api-request='dataElements/VvfafEGUJ57/name' --content-json --request PATCH --data "{\"name\": \"Key Populations v3 and HIV Test Status\"}"</v>
      </c>
      <c r="H979" s="3" t="str">
        <f>IF(D979,VLOOKUP(A979,des!B:Q,12,FALSE),"")</f>
        <v>jV1le5PX1zf</v>
      </c>
      <c r="I979" s="3" t="b">
        <f t="shared" si="62"/>
        <v>1</v>
      </c>
      <c r="J979" s="3" t="str">
        <f t="shared" si="63"/>
        <v>dhis_api --api-version=27 --api-request='dataElements/VvfafEGUJ57/shortName' --content-json --request PATCH --data "{\"shortName\": \"jV1le5PX1zf\"}"</v>
      </c>
    </row>
    <row r="980" spans="1:10" x14ac:dyDescent="0.2">
      <c r="A980" t="s">
        <v>1322</v>
      </c>
      <c r="B980" t="s">
        <v>6324</v>
      </c>
      <c r="C980" t="s">
        <v>6325</v>
      </c>
      <c r="D980" s="3" t="b">
        <f>NOT(ISNA(VLOOKUP(A980,des!B:B,1,FALSE)))</f>
        <v>1</v>
      </c>
      <c r="E980" s="3" t="str">
        <f>IF(D980,VLOOKUP(A980,des!B:Q,11,FALSE),"")</f>
        <v>Key Populations</v>
      </c>
      <c r="F980" s="3" t="b">
        <f t="shared" si="60"/>
        <v>1</v>
      </c>
      <c r="G980" s="3" t="str">
        <f t="shared" si="61"/>
        <v>dhis_api --api-version=27 --api-request='dataElements/oQX12mBKd3J/name' --content-json --request PATCH --data "{\"name\": \"Key Populations\"}"</v>
      </c>
      <c r="H980" s="3" t="str">
        <f>IF(D980,VLOOKUP(A980,des!B:Q,12,FALSE),"")</f>
        <v>Peaq0r8OX76</v>
      </c>
      <c r="I980" s="3" t="b">
        <f t="shared" si="62"/>
        <v>1</v>
      </c>
      <c r="J980" s="3" t="str">
        <f t="shared" si="63"/>
        <v>dhis_api --api-version=27 --api-request='dataElements/oQX12mBKd3J/shortName' --content-json --request PATCH --data "{\"shortName\": \"Peaq0r8OX76\"}"</v>
      </c>
    </row>
    <row r="981" spans="1:10" x14ac:dyDescent="0.2">
      <c r="A981" t="s">
        <v>1323</v>
      </c>
      <c r="B981" t="s">
        <v>6326</v>
      </c>
      <c r="C981" t="s">
        <v>6327</v>
      </c>
      <c r="D981" s="3" t="b">
        <f>NOT(ISNA(VLOOKUP(A981,des!B:B,1,FALSE)))</f>
        <v>1</v>
      </c>
      <c r="E981" s="3" t="str">
        <f>IF(D981,VLOOKUP(A981,des!B:Q,11,FALSE),"")</f>
        <v>Key Populations v3</v>
      </c>
      <c r="F981" s="3" t="b">
        <f t="shared" si="60"/>
        <v>1</v>
      </c>
      <c r="G981" s="3" t="str">
        <f t="shared" si="61"/>
        <v>dhis_api --api-version=27 --api-request='dataElements/wDWUutgeEX8/name' --content-json --request PATCH --data "{\"name\": \"Key Populations v3\"}"</v>
      </c>
      <c r="H981" s="3" t="str">
        <f>IF(D981,VLOOKUP(A981,des!B:Q,12,FALSE),"")</f>
        <v>dxZWNGz93Js</v>
      </c>
      <c r="I981" s="3" t="b">
        <f t="shared" si="62"/>
        <v>1</v>
      </c>
      <c r="J981" s="3" t="str">
        <f t="shared" si="63"/>
        <v>dhis_api --api-version=27 --api-request='dataElements/wDWUutgeEX8/shortName' --content-json --request PATCH --data "{\"shortName\": \"dxZWNGz93Js\"}"</v>
      </c>
    </row>
    <row r="982" spans="1:10" x14ac:dyDescent="0.2">
      <c r="A982" t="s">
        <v>505</v>
      </c>
      <c r="B982" t="s">
        <v>6328</v>
      </c>
      <c r="C982" t="s">
        <v>6329</v>
      </c>
      <c r="D982" s="3" t="b">
        <f>NOT(ISNA(VLOOKUP(A982,des!B:B,1,FALSE)))</f>
        <v>1</v>
      </c>
      <c r="E982" s="3" t="str">
        <f>IF(D982,VLOOKUP(A982,des!B:Q,11,FALSE),"")</f>
        <v>Key Populations v3</v>
      </c>
      <c r="F982" s="3" t="b">
        <f t="shared" si="60"/>
        <v>1</v>
      </c>
      <c r="G982" s="3" t="str">
        <f t="shared" si="61"/>
        <v>dhis_api --api-version=27 --api-request='dataElements/tUgHu5sqgNu/name' --content-json --request PATCH --data "{\"name\": \"Key Populations v3\"}"</v>
      </c>
      <c r="H982" s="3" t="str">
        <f>IF(D982,VLOOKUP(A982,des!B:Q,12,FALSE),"")</f>
        <v>dxZWNGz93Js</v>
      </c>
      <c r="I982" s="3" t="b">
        <f t="shared" si="62"/>
        <v>1</v>
      </c>
      <c r="J982" s="3" t="str">
        <f t="shared" si="63"/>
        <v>dhis_api --api-version=27 --api-request='dataElements/tUgHu5sqgNu/shortName' --content-json --request PATCH --data "{\"shortName\": \"dxZWNGz93Js\"}"</v>
      </c>
    </row>
    <row r="983" spans="1:10" x14ac:dyDescent="0.2">
      <c r="A983" t="s">
        <v>268</v>
      </c>
      <c r="B983" t="s">
        <v>6330</v>
      </c>
      <c r="C983" t="s">
        <v>6331</v>
      </c>
      <c r="D983" s="3" t="b">
        <f>NOT(ISNA(VLOOKUP(A983,des!B:B,1,FALSE)))</f>
        <v>1</v>
      </c>
      <c r="E983" s="3" t="str">
        <f>IF(D983,VLOOKUP(A983,des!B:Q,11,FALSE),"")</f>
        <v>default</v>
      </c>
      <c r="F983" s="3" t="b">
        <f t="shared" si="60"/>
        <v>1</v>
      </c>
      <c r="G983" s="3" t="str">
        <f t="shared" si="61"/>
        <v>dhis_api --api-version=27 --api-request='dataElements/bt46nTPTQBL/name' --content-json --request PATCH --data "{\"name\": \"default\"}"</v>
      </c>
      <c r="H983" s="3" t="str">
        <f>IF(D983,VLOOKUP(A983,des!B:Q,12,FALSE),"")</f>
        <v>bjDvmb4bfuf</v>
      </c>
      <c r="I983" s="3" t="b">
        <f t="shared" si="62"/>
        <v>1</v>
      </c>
      <c r="J983" s="3" t="str">
        <f t="shared" si="63"/>
        <v>dhis_api --api-version=27 --api-request='dataElements/bt46nTPTQBL/shortName' --content-json --request PATCH --data "{\"shortName\": \"bjDvmb4bfuf\"}"</v>
      </c>
    </row>
    <row r="984" spans="1:10" x14ac:dyDescent="0.2">
      <c r="A984" t="s">
        <v>1324</v>
      </c>
      <c r="B984" t="s">
        <v>6332</v>
      </c>
      <c r="C984" t="s">
        <v>6333</v>
      </c>
      <c r="D984" s="3" t="b">
        <f>NOT(ISNA(VLOOKUP(A984,des!B:B,1,FALSE)))</f>
        <v>1</v>
      </c>
      <c r="E984" s="3" t="str">
        <f>IF(D984,VLOOKUP(A984,des!B:Q,11,FALSE),"")</f>
        <v>default</v>
      </c>
      <c r="F984" s="3" t="b">
        <f t="shared" si="60"/>
        <v>1</v>
      </c>
      <c r="G984" s="3" t="str">
        <f t="shared" si="61"/>
        <v>dhis_api --api-version=27 --api-request='dataElements/hNIOQ3f7U6x/name' --content-json --request PATCH --data "{\"name\": \"default\"}"</v>
      </c>
      <c r="H984" s="3" t="str">
        <f>IF(D984,VLOOKUP(A984,des!B:Q,12,FALSE),"")</f>
        <v>bjDvmb4bfuf</v>
      </c>
      <c r="I984" s="3" t="b">
        <f t="shared" si="62"/>
        <v>1</v>
      </c>
      <c r="J984" s="3" t="str">
        <f t="shared" si="63"/>
        <v>dhis_api --api-version=27 --api-request='dataElements/hNIOQ3f7U6x/shortName' --content-json --request PATCH --data "{\"shortName\": \"bjDvmb4bfuf\"}"</v>
      </c>
    </row>
    <row r="985" spans="1:10" x14ac:dyDescent="0.2">
      <c r="A985" t="s">
        <v>1325</v>
      </c>
      <c r="B985" t="s">
        <v>6334</v>
      </c>
      <c r="C985" t="s">
        <v>6335</v>
      </c>
      <c r="D985" s="3" t="b">
        <f>NOT(ISNA(VLOOKUP(A985,des!B:B,1,FALSE)))</f>
        <v>1</v>
      </c>
      <c r="E985" s="3" t="str">
        <f>IF(D985,VLOOKUP(A985,des!B:Q,11,FALSE),"")</f>
        <v>default</v>
      </c>
      <c r="F985" s="3" t="b">
        <f t="shared" si="60"/>
        <v>1</v>
      </c>
      <c r="G985" s="3" t="str">
        <f t="shared" si="61"/>
        <v>dhis_api --api-version=27 --api-request='dataElements/M4mVj3aOaXv/name' --content-json --request PATCH --data "{\"name\": \"default\"}"</v>
      </c>
      <c r="H985" s="3" t="str">
        <f>IF(D985,VLOOKUP(A985,des!B:Q,12,FALSE),"")</f>
        <v>bjDvmb4bfuf</v>
      </c>
      <c r="I985" s="3" t="b">
        <f t="shared" si="62"/>
        <v>1</v>
      </c>
      <c r="J985" s="3" t="str">
        <f t="shared" si="63"/>
        <v>dhis_api --api-version=27 --api-request='dataElements/M4mVj3aOaXv/shortName' --content-json --request PATCH --data "{\"shortName\": \"bjDvmb4bfuf\"}"</v>
      </c>
    </row>
    <row r="986" spans="1:10" x14ac:dyDescent="0.2">
      <c r="A986" t="s">
        <v>1326</v>
      </c>
      <c r="B986" t="s">
        <v>6336</v>
      </c>
      <c r="C986" t="s">
        <v>6337</v>
      </c>
      <c r="D986" s="3" t="b">
        <f>NOT(ISNA(VLOOKUP(A986,des!B:B,1,FALSE)))</f>
        <v>1</v>
      </c>
      <c r="E986" s="3" t="str">
        <f>IF(D986,VLOOKUP(A986,des!B:Q,11,FALSE),"")</f>
        <v>Key Populations</v>
      </c>
      <c r="F986" s="3" t="b">
        <f t="shared" si="60"/>
        <v>1</v>
      </c>
      <c r="G986" s="3" t="str">
        <f t="shared" si="61"/>
        <v>dhis_api --api-version=27 --api-request='dataElements/gosQj9TiFPK/name' --content-json --request PATCH --data "{\"name\": \"Key Populations\"}"</v>
      </c>
      <c r="H986" s="3" t="str">
        <f>IF(D986,VLOOKUP(A986,des!B:Q,12,FALSE),"")</f>
        <v>Peaq0r8OX76</v>
      </c>
      <c r="I986" s="3" t="b">
        <f t="shared" si="62"/>
        <v>1</v>
      </c>
      <c r="J986" s="3" t="str">
        <f t="shared" si="63"/>
        <v>dhis_api --api-version=27 --api-request='dataElements/gosQj9TiFPK/shortName' --content-json --request PATCH --data "{\"shortName\": \"Peaq0r8OX76\"}"</v>
      </c>
    </row>
    <row r="987" spans="1:10" x14ac:dyDescent="0.2">
      <c r="A987" t="s">
        <v>1327</v>
      </c>
      <c r="B987" t="s">
        <v>6338</v>
      </c>
      <c r="C987" t="s">
        <v>6339</v>
      </c>
      <c r="D987" s="3" t="b">
        <f>NOT(ISNA(VLOOKUP(A987,des!B:B,1,FALSE)))</f>
        <v>1</v>
      </c>
      <c r="E987" s="3" t="str">
        <f>IF(D987,VLOOKUP(A987,des!B:Q,11,FALSE),"")</f>
        <v>default</v>
      </c>
      <c r="F987" s="3" t="b">
        <f t="shared" si="60"/>
        <v>1</v>
      </c>
      <c r="G987" s="3" t="str">
        <f t="shared" si="61"/>
        <v>dhis_api --api-version=27 --api-request='dataElements/nN1b71wr72f/name' --content-json --request PATCH --data "{\"name\": \"default\"}"</v>
      </c>
      <c r="H987" s="3" t="str">
        <f>IF(D987,VLOOKUP(A987,des!B:Q,12,FALSE),"")</f>
        <v>bjDvmb4bfuf</v>
      </c>
      <c r="I987" s="3" t="b">
        <f t="shared" si="62"/>
        <v>1</v>
      </c>
      <c r="J987" s="3" t="str">
        <f t="shared" si="63"/>
        <v>dhis_api --api-version=27 --api-request='dataElements/nN1b71wr72f/shortName' --content-json --request PATCH --data "{\"shortName\": \"bjDvmb4bfuf\"}"</v>
      </c>
    </row>
    <row r="988" spans="1:10" x14ac:dyDescent="0.2">
      <c r="A988" t="s">
        <v>508</v>
      </c>
      <c r="B988" t="s">
        <v>6340</v>
      </c>
      <c r="C988" t="s">
        <v>6341</v>
      </c>
      <c r="D988" s="3" t="b">
        <f>NOT(ISNA(VLOOKUP(A988,des!B:B,1,FALSE)))</f>
        <v>1</v>
      </c>
      <c r="E988" s="3" t="str">
        <f>IF(D988,VLOOKUP(A988,des!B:Q,11,FALSE),"")</f>
        <v>Key Populations v3 and HIV Test Status</v>
      </c>
      <c r="F988" s="3" t="b">
        <f t="shared" si="60"/>
        <v>1</v>
      </c>
      <c r="G988" s="3" t="str">
        <f t="shared" si="61"/>
        <v>dhis_api --api-version=27 --api-request='dataElements/EWuJO3nXFmN/name' --content-json --request PATCH --data "{\"name\": \"Key Populations v3 and HIV Test Status\"}"</v>
      </c>
      <c r="H988" s="3" t="str">
        <f>IF(D988,VLOOKUP(A988,des!B:Q,12,FALSE),"")</f>
        <v>jV1le5PX1zf</v>
      </c>
      <c r="I988" s="3" t="b">
        <f t="shared" si="62"/>
        <v>1</v>
      </c>
      <c r="J988" s="3" t="str">
        <f t="shared" si="63"/>
        <v>dhis_api --api-version=27 --api-request='dataElements/EWuJO3nXFmN/shortName' --content-json --request PATCH --data "{\"shortName\": \"jV1le5PX1zf\"}"</v>
      </c>
    </row>
    <row r="989" spans="1:10" x14ac:dyDescent="0.2">
      <c r="A989" t="s">
        <v>1328</v>
      </c>
      <c r="B989" t="s">
        <v>6342</v>
      </c>
      <c r="C989" t="s">
        <v>6343</v>
      </c>
      <c r="D989" s="3" t="b">
        <f>NOT(ISNA(VLOOKUP(A989,des!B:B,1,FALSE)))</f>
        <v>1</v>
      </c>
      <c r="E989" s="3" t="str">
        <f>IF(D989,VLOOKUP(A989,des!B:Q,11,FALSE),"")</f>
        <v>Key Populations</v>
      </c>
      <c r="F989" s="3" t="b">
        <f t="shared" si="60"/>
        <v>1</v>
      </c>
      <c r="G989" s="3" t="str">
        <f t="shared" si="61"/>
        <v>dhis_api --api-version=27 --api-request='dataElements/wlrnunUsQKA/name' --content-json --request PATCH --data "{\"name\": \"Key Populations\"}"</v>
      </c>
      <c r="H989" s="3" t="str">
        <f>IF(D989,VLOOKUP(A989,des!B:Q,12,FALSE),"")</f>
        <v>Peaq0r8OX76</v>
      </c>
      <c r="I989" s="3" t="b">
        <f t="shared" si="62"/>
        <v>1</v>
      </c>
      <c r="J989" s="3" t="str">
        <f t="shared" si="63"/>
        <v>dhis_api --api-version=27 --api-request='dataElements/wlrnunUsQKA/shortName' --content-json --request PATCH --data "{\"shortName\": \"Peaq0r8OX76\"}"</v>
      </c>
    </row>
    <row r="990" spans="1:10" x14ac:dyDescent="0.2">
      <c r="A990" t="s">
        <v>1329</v>
      </c>
      <c r="B990" t="s">
        <v>6344</v>
      </c>
      <c r="C990" t="s">
        <v>6345</v>
      </c>
      <c r="D990" s="3" t="b">
        <f>NOT(ISNA(VLOOKUP(A990,des!B:B,1,FALSE)))</f>
        <v>1</v>
      </c>
      <c r="E990" s="3" t="str">
        <f>IF(D990,VLOOKUP(A990,des!B:Q,11,FALSE),"")</f>
        <v>Key Populations v3</v>
      </c>
      <c r="F990" s="3" t="b">
        <f t="shared" si="60"/>
        <v>1</v>
      </c>
      <c r="G990" s="3" t="str">
        <f t="shared" si="61"/>
        <v>dhis_api --api-version=27 --api-request='dataElements/VRgwEePUvdD/name' --content-json --request PATCH --data "{\"name\": \"Key Populations v3\"}"</v>
      </c>
      <c r="H990" s="3" t="str">
        <f>IF(D990,VLOOKUP(A990,des!B:Q,12,FALSE),"")</f>
        <v>dxZWNGz93Js</v>
      </c>
      <c r="I990" s="3" t="b">
        <f t="shared" si="62"/>
        <v>1</v>
      </c>
      <c r="J990" s="3" t="str">
        <f t="shared" si="63"/>
        <v>dhis_api --api-version=27 --api-request='dataElements/VRgwEePUvdD/shortName' --content-json --request PATCH --data "{\"shortName\": \"dxZWNGz93Js\"}"</v>
      </c>
    </row>
    <row r="991" spans="1:10" x14ac:dyDescent="0.2">
      <c r="A991" t="s">
        <v>506</v>
      </c>
      <c r="B991" t="s">
        <v>6346</v>
      </c>
      <c r="C991" t="s">
        <v>6347</v>
      </c>
      <c r="D991" s="3" t="b">
        <f>NOT(ISNA(VLOOKUP(A991,des!B:B,1,FALSE)))</f>
        <v>1</v>
      </c>
      <c r="E991" s="3" t="str">
        <f>IF(D991,VLOOKUP(A991,des!B:Q,11,FALSE),"")</f>
        <v>Key Populations v3</v>
      </c>
      <c r="F991" s="3" t="b">
        <f t="shared" si="60"/>
        <v>1</v>
      </c>
      <c r="G991" s="3" t="str">
        <f t="shared" si="61"/>
        <v>dhis_api --api-version=27 --api-request='dataElements/RCD40Nua4Kg/name' --content-json --request PATCH --data "{\"name\": \"Key Populations v3\"}"</v>
      </c>
      <c r="H991" s="3" t="str">
        <f>IF(D991,VLOOKUP(A991,des!B:Q,12,FALSE),"")</f>
        <v>dxZWNGz93Js</v>
      </c>
      <c r="I991" s="3" t="b">
        <f t="shared" si="62"/>
        <v>1</v>
      </c>
      <c r="J991" s="3" t="str">
        <f t="shared" si="63"/>
        <v>dhis_api --api-version=27 --api-request='dataElements/RCD40Nua4Kg/shortName' --content-json --request PATCH --data "{\"shortName\": \"dxZWNGz93Js\"}"</v>
      </c>
    </row>
    <row r="992" spans="1:10" x14ac:dyDescent="0.2">
      <c r="A992" t="s">
        <v>270</v>
      </c>
      <c r="B992" t="s">
        <v>6348</v>
      </c>
      <c r="C992" t="s">
        <v>6349</v>
      </c>
      <c r="D992" s="3" t="b">
        <f>NOT(ISNA(VLOOKUP(A992,des!B:B,1,FALSE)))</f>
        <v>1</v>
      </c>
      <c r="E992" s="3" t="str">
        <f>IF(D992,VLOOKUP(A992,des!B:Q,11,FALSE),"")</f>
        <v>default</v>
      </c>
      <c r="F992" s="3" t="b">
        <f t="shared" si="60"/>
        <v>1</v>
      </c>
      <c r="G992" s="3" t="str">
        <f t="shared" si="61"/>
        <v>dhis_api --api-version=27 --api-request='dataElements/CC9lo9sZjyl/name' --content-json --request PATCH --data "{\"name\": \"default\"}"</v>
      </c>
      <c r="H992" s="3" t="str">
        <f>IF(D992,VLOOKUP(A992,des!B:Q,12,FALSE),"")</f>
        <v>bjDvmb4bfuf</v>
      </c>
      <c r="I992" s="3" t="b">
        <f t="shared" si="62"/>
        <v>1</v>
      </c>
      <c r="J992" s="3" t="str">
        <f t="shared" si="63"/>
        <v>dhis_api --api-version=27 --api-request='dataElements/CC9lo9sZjyl/shortName' --content-json --request PATCH --data "{\"shortName\": \"bjDvmb4bfuf\"}"</v>
      </c>
    </row>
    <row r="993" spans="1:10" x14ac:dyDescent="0.2">
      <c r="A993" t="s">
        <v>1330</v>
      </c>
      <c r="B993" t="s">
        <v>6350</v>
      </c>
      <c r="C993" t="s">
        <v>6351</v>
      </c>
      <c r="D993" s="3" t="b">
        <f>NOT(ISNA(VLOOKUP(A993,des!B:B,1,FALSE)))</f>
        <v>1</v>
      </c>
      <c r="E993" s="3" t="str">
        <f>IF(D993,VLOOKUP(A993,des!B:Q,11,FALSE),"")</f>
        <v>default</v>
      </c>
      <c r="F993" s="3" t="b">
        <f t="shared" si="60"/>
        <v>1</v>
      </c>
      <c r="G993" s="3" t="str">
        <f t="shared" si="61"/>
        <v>dhis_api --api-version=27 --api-request='dataElements/BqWXPRSNsOo/name' --content-json --request PATCH --data "{\"name\": \"default\"}"</v>
      </c>
      <c r="H993" s="3" t="str">
        <f>IF(D993,VLOOKUP(A993,des!B:Q,12,FALSE),"")</f>
        <v>bjDvmb4bfuf</v>
      </c>
      <c r="I993" s="3" t="b">
        <f t="shared" si="62"/>
        <v>1</v>
      </c>
      <c r="J993" s="3" t="str">
        <f t="shared" si="63"/>
        <v>dhis_api --api-version=27 --api-request='dataElements/BqWXPRSNsOo/shortName' --content-json --request PATCH --data "{\"shortName\": \"bjDvmb4bfuf\"}"</v>
      </c>
    </row>
    <row r="994" spans="1:10" x14ac:dyDescent="0.2">
      <c r="A994" t="s">
        <v>1331</v>
      </c>
      <c r="B994" t="s">
        <v>6352</v>
      </c>
      <c r="C994" t="s">
        <v>6353</v>
      </c>
      <c r="D994" s="3" t="b">
        <f>NOT(ISNA(VLOOKUP(A994,des!B:B,1,FALSE)))</f>
        <v>1</v>
      </c>
      <c r="E994" s="3" t="str">
        <f>IF(D994,VLOOKUP(A994,des!B:Q,11,FALSE),"")</f>
        <v>default</v>
      </c>
      <c r="F994" s="3" t="b">
        <f t="shared" si="60"/>
        <v>1</v>
      </c>
      <c r="G994" s="3" t="str">
        <f t="shared" si="61"/>
        <v>dhis_api --api-version=27 --api-request='dataElements/PZt1XUcvrbC/name' --content-json --request PATCH --data "{\"name\": \"default\"}"</v>
      </c>
      <c r="H994" s="3" t="str">
        <f>IF(D994,VLOOKUP(A994,des!B:Q,12,FALSE),"")</f>
        <v>bjDvmb4bfuf</v>
      </c>
      <c r="I994" s="3" t="b">
        <f t="shared" si="62"/>
        <v>1</v>
      </c>
      <c r="J994" s="3" t="str">
        <f t="shared" si="63"/>
        <v>dhis_api --api-version=27 --api-request='dataElements/PZt1XUcvrbC/shortName' --content-json --request PATCH --data "{\"shortName\": \"bjDvmb4bfuf\"}"</v>
      </c>
    </row>
    <row r="995" spans="1:10" x14ac:dyDescent="0.2">
      <c r="A995" t="s">
        <v>1332</v>
      </c>
      <c r="B995" t="s">
        <v>6354</v>
      </c>
      <c r="C995" t="s">
        <v>6355</v>
      </c>
      <c r="D995" s="3" t="b">
        <f>NOT(ISNA(VLOOKUP(A995,des!B:B,1,FALSE)))</f>
        <v>1</v>
      </c>
      <c r="E995" s="3" t="str">
        <f>IF(D995,VLOOKUP(A995,des!B:Q,11,FALSE),"")</f>
        <v>default</v>
      </c>
      <c r="F995" s="3" t="b">
        <f t="shared" si="60"/>
        <v>1</v>
      </c>
      <c r="G995" s="3" t="str">
        <f t="shared" si="61"/>
        <v>dhis_api --api-version=27 --api-request='dataElements/NkMFmhQmeND/name' --content-json --request PATCH --data "{\"name\": \"default\"}"</v>
      </c>
      <c r="H995" s="3" t="str">
        <f>IF(D995,VLOOKUP(A995,des!B:Q,12,FALSE),"")</f>
        <v>bjDvmb4bfuf</v>
      </c>
      <c r="I995" s="3" t="b">
        <f t="shared" si="62"/>
        <v>1</v>
      </c>
      <c r="J995" s="3" t="str">
        <f t="shared" si="63"/>
        <v>dhis_api --api-version=27 --api-request='dataElements/NkMFmhQmeND/shortName' --content-json --request PATCH --data "{\"shortName\": \"bjDvmb4bfuf\"}"</v>
      </c>
    </row>
    <row r="996" spans="1:10" x14ac:dyDescent="0.2">
      <c r="A996" t="s">
        <v>1333</v>
      </c>
      <c r="B996" t="s">
        <v>6356</v>
      </c>
      <c r="C996" t="s">
        <v>6357</v>
      </c>
      <c r="D996" s="3" t="b">
        <f>NOT(ISNA(VLOOKUP(A996,des!B:B,1,FALSE)))</f>
        <v>1</v>
      </c>
      <c r="E996" s="3" t="str">
        <f>IF(D996,VLOOKUP(A996,des!B:Q,11,FALSE),"")</f>
        <v>default</v>
      </c>
      <c r="F996" s="3" t="b">
        <f t="shared" si="60"/>
        <v>1</v>
      </c>
      <c r="G996" s="3" t="str">
        <f t="shared" si="61"/>
        <v>dhis_api --api-version=27 --api-request='dataElements/FSccsvx7pGc/name' --content-json --request PATCH --data "{\"name\": \"default\"}"</v>
      </c>
      <c r="H996" s="3" t="str">
        <f>IF(D996,VLOOKUP(A996,des!B:Q,12,FALSE),"")</f>
        <v>bjDvmb4bfuf</v>
      </c>
      <c r="I996" s="3" t="b">
        <f t="shared" si="62"/>
        <v>1</v>
      </c>
      <c r="J996" s="3" t="str">
        <f t="shared" si="63"/>
        <v>dhis_api --api-version=27 --api-request='dataElements/FSccsvx7pGc/shortName' --content-json --request PATCH --data "{\"shortName\": \"bjDvmb4bfuf\"}"</v>
      </c>
    </row>
    <row r="997" spans="1:10" x14ac:dyDescent="0.2">
      <c r="A997" t="s">
        <v>1334</v>
      </c>
      <c r="B997" t="s">
        <v>6358</v>
      </c>
      <c r="C997" t="s">
        <v>6359</v>
      </c>
      <c r="D997" s="3" t="b">
        <f>NOT(ISNA(VLOOKUP(A997,des!B:B,1,FALSE)))</f>
        <v>1</v>
      </c>
      <c r="E997" s="3" t="str">
        <f>IF(D997,VLOOKUP(A997,des!B:Q,11,FALSE),"")</f>
        <v>default</v>
      </c>
      <c r="F997" s="3" t="b">
        <f t="shared" si="60"/>
        <v>1</v>
      </c>
      <c r="G997" s="3" t="str">
        <f t="shared" si="61"/>
        <v>dhis_api --api-version=27 --api-request='dataElements/WDNLg2uGcur/name' --content-json --request PATCH --data "{\"name\": \"default\"}"</v>
      </c>
      <c r="H997" s="3" t="str">
        <f>IF(D997,VLOOKUP(A997,des!B:Q,12,FALSE),"")</f>
        <v>bjDvmb4bfuf</v>
      </c>
      <c r="I997" s="3" t="b">
        <f t="shared" si="62"/>
        <v>1</v>
      </c>
      <c r="J997" s="3" t="str">
        <f t="shared" si="63"/>
        <v>dhis_api --api-version=27 --api-request='dataElements/WDNLg2uGcur/shortName' --content-json --request PATCH --data "{\"shortName\": \"bjDvmb4bfuf\"}"</v>
      </c>
    </row>
    <row r="998" spans="1:10" x14ac:dyDescent="0.2">
      <c r="A998" t="s">
        <v>1335</v>
      </c>
      <c r="B998" t="s">
        <v>6360</v>
      </c>
      <c r="C998" t="s">
        <v>6361</v>
      </c>
      <c r="D998" s="3" t="b">
        <f>NOT(ISNA(VLOOKUP(A998,des!B:B,1,FALSE)))</f>
        <v>1</v>
      </c>
      <c r="E998" s="3" t="str">
        <f>IF(D998,VLOOKUP(A998,des!B:Q,11,FALSE),"")</f>
        <v>default</v>
      </c>
      <c r="F998" s="3" t="b">
        <f t="shared" si="60"/>
        <v>1</v>
      </c>
      <c r="G998" s="3" t="str">
        <f t="shared" si="61"/>
        <v>dhis_api --api-version=27 --api-request='dataElements/KiZ6uDoBlBV/name' --content-json --request PATCH --data "{\"name\": \"default\"}"</v>
      </c>
      <c r="H998" s="3" t="str">
        <f>IF(D998,VLOOKUP(A998,des!B:Q,12,FALSE),"")</f>
        <v>bjDvmb4bfuf</v>
      </c>
      <c r="I998" s="3" t="b">
        <f t="shared" si="62"/>
        <v>1</v>
      </c>
      <c r="J998" s="3" t="str">
        <f t="shared" si="63"/>
        <v>dhis_api --api-version=27 --api-request='dataElements/KiZ6uDoBlBV/shortName' --content-json --request PATCH --data "{\"shortName\": \"bjDvmb4bfuf\"}"</v>
      </c>
    </row>
    <row r="999" spans="1:10" x14ac:dyDescent="0.2">
      <c r="A999" t="s">
        <v>1336</v>
      </c>
      <c r="B999" t="s">
        <v>6362</v>
      </c>
      <c r="C999" t="s">
        <v>6363</v>
      </c>
      <c r="D999" s="3" t="b">
        <f>NOT(ISNA(VLOOKUP(A999,des!B:B,1,FALSE)))</f>
        <v>1</v>
      </c>
      <c r="E999" s="3" t="str">
        <f>IF(D999,VLOOKUP(A999,des!B:Q,11,FALSE),"")</f>
        <v>default</v>
      </c>
      <c r="F999" s="3" t="b">
        <f t="shared" si="60"/>
        <v>1</v>
      </c>
      <c r="G999" s="3" t="str">
        <f t="shared" si="61"/>
        <v>dhis_api --api-version=27 --api-request='dataElements/cRqGEYdHESD/name' --content-json --request PATCH --data "{\"name\": \"default\"}"</v>
      </c>
      <c r="H999" s="3" t="str">
        <f>IF(D999,VLOOKUP(A999,des!B:Q,12,FALSE),"")</f>
        <v>bjDvmb4bfuf</v>
      </c>
      <c r="I999" s="3" t="b">
        <f t="shared" si="62"/>
        <v>1</v>
      </c>
      <c r="J999" s="3" t="str">
        <f t="shared" si="63"/>
        <v>dhis_api --api-version=27 --api-request='dataElements/cRqGEYdHESD/shortName' --content-json --request PATCH --data "{\"shortName\": \"bjDvmb4bfuf\"}"</v>
      </c>
    </row>
    <row r="1000" spans="1:10" x14ac:dyDescent="0.2">
      <c r="A1000" t="s">
        <v>1337</v>
      </c>
      <c r="B1000" t="s">
        <v>6364</v>
      </c>
      <c r="C1000" t="s">
        <v>6365</v>
      </c>
      <c r="D1000" s="3" t="b">
        <f>NOT(ISNA(VLOOKUP(A1000,des!B:B,1,FALSE)))</f>
        <v>1</v>
      </c>
      <c r="E1000" s="3" t="str">
        <f>IF(D1000,VLOOKUP(A1000,des!B:Q,11,FALSE),"")</f>
        <v>default</v>
      </c>
      <c r="F1000" s="3" t="b">
        <f t="shared" si="60"/>
        <v>1</v>
      </c>
      <c r="G1000" s="3" t="str">
        <f t="shared" si="61"/>
        <v>dhis_api --api-version=27 --api-request='dataElements/CIGwVnsXlp7/name' --content-json --request PATCH --data "{\"name\": \"default\"}"</v>
      </c>
      <c r="H1000" s="3" t="str">
        <f>IF(D1000,VLOOKUP(A1000,des!B:Q,12,FALSE),"")</f>
        <v>bjDvmb4bfuf</v>
      </c>
      <c r="I1000" s="3" t="b">
        <f t="shared" si="62"/>
        <v>1</v>
      </c>
      <c r="J1000" s="3" t="str">
        <f t="shared" si="63"/>
        <v>dhis_api --api-version=27 --api-request='dataElements/CIGwVnsXlp7/shortName' --content-json --request PATCH --data "{\"shortName\": \"bjDvmb4bfuf\"}"</v>
      </c>
    </row>
    <row r="1001" spans="1:10" x14ac:dyDescent="0.2">
      <c r="A1001" t="s">
        <v>1338</v>
      </c>
      <c r="B1001" t="s">
        <v>6366</v>
      </c>
      <c r="C1001" t="s">
        <v>6367</v>
      </c>
      <c r="D1001" s="3" t="b">
        <f>NOT(ISNA(VLOOKUP(A1001,des!B:B,1,FALSE)))</f>
        <v>1</v>
      </c>
      <c r="E1001" s="3" t="str">
        <f>IF(D1001,VLOOKUP(A1001,des!B:Q,11,FALSE),"")</f>
        <v>default</v>
      </c>
      <c r="F1001" s="3" t="b">
        <f t="shared" si="60"/>
        <v>1</v>
      </c>
      <c r="G1001" s="3" t="str">
        <f t="shared" si="61"/>
        <v>dhis_api --api-version=27 --api-request='dataElements/pIaKJEIMP9w/name' --content-json --request PATCH --data "{\"name\": \"default\"}"</v>
      </c>
      <c r="H1001" s="3" t="str">
        <f>IF(D1001,VLOOKUP(A1001,des!B:Q,12,FALSE),"")</f>
        <v>bjDvmb4bfuf</v>
      </c>
      <c r="I1001" s="3" t="b">
        <f t="shared" si="62"/>
        <v>1</v>
      </c>
      <c r="J1001" s="3" t="str">
        <f t="shared" si="63"/>
        <v>dhis_api --api-version=27 --api-request='dataElements/pIaKJEIMP9w/shortName' --content-json --request PATCH --data "{\"shortName\": \"bjDvmb4bfuf\"}"</v>
      </c>
    </row>
    <row r="1002" spans="1:10" x14ac:dyDescent="0.2">
      <c r="A1002" t="s">
        <v>1339</v>
      </c>
      <c r="B1002" t="s">
        <v>6368</v>
      </c>
      <c r="C1002" t="s">
        <v>6369</v>
      </c>
      <c r="D1002" s="3" t="b">
        <f>NOT(ISNA(VLOOKUP(A1002,des!B:B,1,FALSE)))</f>
        <v>1</v>
      </c>
      <c r="E1002" s="3" t="str">
        <f>IF(D1002,VLOOKUP(A1002,des!B:Q,11,FALSE),"")</f>
        <v>default</v>
      </c>
      <c r="F1002" s="3" t="b">
        <f t="shared" si="60"/>
        <v>1</v>
      </c>
      <c r="G1002" s="3" t="str">
        <f t="shared" si="61"/>
        <v>dhis_api --api-version=27 --api-request='dataElements/E3FhB41g7sg/name' --content-json --request PATCH --data "{\"name\": \"default\"}"</v>
      </c>
      <c r="H1002" s="3" t="str">
        <f>IF(D1002,VLOOKUP(A1002,des!B:Q,12,FALSE),"")</f>
        <v>bjDvmb4bfuf</v>
      </c>
      <c r="I1002" s="3" t="b">
        <f t="shared" si="62"/>
        <v>1</v>
      </c>
      <c r="J1002" s="3" t="str">
        <f t="shared" si="63"/>
        <v>dhis_api --api-version=27 --api-request='dataElements/E3FhB41g7sg/shortName' --content-json --request PATCH --data "{\"shortName\": \"bjDvmb4bfuf\"}"</v>
      </c>
    </row>
    <row r="1003" spans="1:10" x14ac:dyDescent="0.2">
      <c r="A1003" t="s">
        <v>1340</v>
      </c>
      <c r="B1003" t="s">
        <v>6370</v>
      </c>
      <c r="C1003" t="s">
        <v>6371</v>
      </c>
      <c r="D1003" s="3" t="b">
        <f>NOT(ISNA(VLOOKUP(A1003,des!B:B,1,FALSE)))</f>
        <v>1</v>
      </c>
      <c r="E1003" s="3" t="str">
        <f>IF(D1003,VLOOKUP(A1003,des!B:Q,11,FALSE),"")</f>
        <v>default</v>
      </c>
      <c r="F1003" s="3" t="b">
        <f t="shared" si="60"/>
        <v>1</v>
      </c>
      <c r="G1003" s="3" t="str">
        <f t="shared" si="61"/>
        <v>dhis_api --api-version=27 --api-request='dataElements/pglZlim2jA7/name' --content-json --request PATCH --data "{\"name\": \"default\"}"</v>
      </c>
      <c r="H1003" s="3" t="str">
        <f>IF(D1003,VLOOKUP(A1003,des!B:Q,12,FALSE),"")</f>
        <v>bjDvmb4bfuf</v>
      </c>
      <c r="I1003" s="3" t="b">
        <f t="shared" si="62"/>
        <v>1</v>
      </c>
      <c r="J1003" s="3" t="str">
        <f t="shared" si="63"/>
        <v>dhis_api --api-version=27 --api-request='dataElements/pglZlim2jA7/shortName' --content-json --request PATCH --data "{\"shortName\": \"bjDvmb4bfuf\"}"</v>
      </c>
    </row>
    <row r="1004" spans="1:10" x14ac:dyDescent="0.2">
      <c r="A1004" t="s">
        <v>1341</v>
      </c>
      <c r="B1004" t="s">
        <v>6372</v>
      </c>
      <c r="C1004" t="s">
        <v>6373</v>
      </c>
      <c r="D1004" s="3" t="b">
        <f>NOT(ISNA(VLOOKUP(A1004,des!B:B,1,FALSE)))</f>
        <v>1</v>
      </c>
      <c r="E1004" s="3" t="str">
        <f>IF(D1004,VLOOKUP(A1004,des!B:Q,11,FALSE),"")</f>
        <v>default</v>
      </c>
      <c r="F1004" s="3" t="b">
        <f t="shared" si="60"/>
        <v>1</v>
      </c>
      <c r="G1004" s="3" t="str">
        <f t="shared" si="61"/>
        <v>dhis_api --api-version=27 --api-request='dataElements/pFrAkogJS7J/name' --content-json --request PATCH --data "{\"name\": \"default\"}"</v>
      </c>
      <c r="H1004" s="3" t="str">
        <f>IF(D1004,VLOOKUP(A1004,des!B:Q,12,FALSE),"")</f>
        <v>bjDvmb4bfuf</v>
      </c>
      <c r="I1004" s="3" t="b">
        <f t="shared" si="62"/>
        <v>1</v>
      </c>
      <c r="J1004" s="3" t="str">
        <f t="shared" si="63"/>
        <v>dhis_api --api-version=27 --api-request='dataElements/pFrAkogJS7J/shortName' --content-json --request PATCH --data "{\"shortName\": \"bjDvmb4bfuf\"}"</v>
      </c>
    </row>
    <row r="1005" spans="1:10" x14ac:dyDescent="0.2">
      <c r="A1005" t="s">
        <v>1342</v>
      </c>
      <c r="B1005" t="s">
        <v>6374</v>
      </c>
      <c r="C1005" t="s">
        <v>6375</v>
      </c>
      <c r="D1005" s="3" t="b">
        <f>NOT(ISNA(VLOOKUP(A1005,des!B:B,1,FALSE)))</f>
        <v>1</v>
      </c>
      <c r="E1005" s="3" t="str">
        <f>IF(D1005,VLOOKUP(A1005,des!B:Q,11,FALSE),"")</f>
        <v>default</v>
      </c>
      <c r="F1005" s="3" t="b">
        <f t="shared" si="60"/>
        <v>1</v>
      </c>
      <c r="G1005" s="3" t="str">
        <f t="shared" si="61"/>
        <v>dhis_api --api-version=27 --api-request='dataElements/VGJrpajzD13/name' --content-json --request PATCH --data "{\"name\": \"default\"}"</v>
      </c>
      <c r="H1005" s="3" t="str">
        <f>IF(D1005,VLOOKUP(A1005,des!B:Q,12,FALSE),"")</f>
        <v>bjDvmb4bfuf</v>
      </c>
      <c r="I1005" s="3" t="b">
        <f t="shared" si="62"/>
        <v>1</v>
      </c>
      <c r="J1005" s="3" t="str">
        <f t="shared" si="63"/>
        <v>dhis_api --api-version=27 --api-request='dataElements/VGJrpajzD13/shortName' --content-json --request PATCH --data "{\"shortName\": \"bjDvmb4bfuf\"}"</v>
      </c>
    </row>
    <row r="1006" spans="1:10" x14ac:dyDescent="0.2">
      <c r="A1006" t="s">
        <v>1343</v>
      </c>
      <c r="B1006" t="s">
        <v>6376</v>
      </c>
      <c r="C1006" t="s">
        <v>6377</v>
      </c>
      <c r="D1006" s="3" t="b">
        <f>NOT(ISNA(VLOOKUP(A1006,des!B:B,1,FALSE)))</f>
        <v>1</v>
      </c>
      <c r="E1006" s="3" t="str">
        <f>IF(D1006,VLOOKUP(A1006,des!B:Q,11,FALSE),"")</f>
        <v>default</v>
      </c>
      <c r="F1006" s="3" t="b">
        <f t="shared" si="60"/>
        <v>1</v>
      </c>
      <c r="G1006" s="3" t="str">
        <f t="shared" si="61"/>
        <v>dhis_api --api-version=27 --api-request='dataElements/r7hXMkMloto/name' --content-json --request PATCH --data "{\"name\": \"default\"}"</v>
      </c>
      <c r="H1006" s="3" t="str">
        <f>IF(D1006,VLOOKUP(A1006,des!B:Q,12,FALSE),"")</f>
        <v>bjDvmb4bfuf</v>
      </c>
      <c r="I1006" s="3" t="b">
        <f t="shared" si="62"/>
        <v>1</v>
      </c>
      <c r="J1006" s="3" t="str">
        <f t="shared" si="63"/>
        <v>dhis_api --api-version=27 --api-request='dataElements/r7hXMkMloto/shortName' --content-json --request PATCH --data "{\"shortName\": \"bjDvmb4bfuf\"}"</v>
      </c>
    </row>
    <row r="1007" spans="1:10" x14ac:dyDescent="0.2">
      <c r="A1007" t="s">
        <v>1344</v>
      </c>
      <c r="B1007" t="s">
        <v>6378</v>
      </c>
      <c r="C1007" t="s">
        <v>6379</v>
      </c>
      <c r="D1007" s="3" t="b">
        <f>NOT(ISNA(VLOOKUP(A1007,des!B:B,1,FALSE)))</f>
        <v>1</v>
      </c>
      <c r="E1007" s="3" t="str">
        <f>IF(D1007,VLOOKUP(A1007,des!B:Q,11,FALSE),"")</f>
        <v>Testing Facility Type</v>
      </c>
      <c r="F1007" s="3" t="b">
        <f t="shared" si="60"/>
        <v>1</v>
      </c>
      <c r="G1007" s="3" t="str">
        <f t="shared" si="61"/>
        <v>dhis_api --api-version=27 --api-request='dataElements/cmq3ND43tG3/name' --content-json --request PATCH --data "{\"name\": \"Testing Facility Type\"}"</v>
      </c>
      <c r="H1007" s="3" t="str">
        <f>IF(D1007,VLOOKUP(A1007,des!B:Q,12,FALSE),"")</f>
        <v>M6828oBOPSz</v>
      </c>
      <c r="I1007" s="3" t="b">
        <f t="shared" si="62"/>
        <v>1</v>
      </c>
      <c r="J1007" s="3" t="str">
        <f t="shared" si="63"/>
        <v>dhis_api --api-version=27 --api-request='dataElements/cmq3ND43tG3/shortName' --content-json --request PATCH --data "{\"shortName\": \"M6828oBOPSz\"}"</v>
      </c>
    </row>
    <row r="1008" spans="1:10" x14ac:dyDescent="0.2">
      <c r="A1008" t="s">
        <v>1345</v>
      </c>
      <c r="B1008" t="s">
        <v>6380</v>
      </c>
      <c r="C1008" t="s">
        <v>6381</v>
      </c>
      <c r="D1008" s="3" t="b">
        <f>NOT(ISNA(VLOOKUP(A1008,des!B:B,1,FALSE)))</f>
        <v>1</v>
      </c>
      <c r="E1008" s="3" t="str">
        <f>IF(D1008,VLOOKUP(A1008,des!B:Q,11,FALSE),"")</f>
        <v>Testing Facility Type</v>
      </c>
      <c r="F1008" s="3" t="b">
        <f t="shared" si="60"/>
        <v>1</v>
      </c>
      <c r="G1008" s="3" t="str">
        <f t="shared" si="61"/>
        <v>dhis_api --api-version=27 --api-request='dataElements/wMiCYmZTnUE/name' --content-json --request PATCH --data "{\"name\": \"Testing Facility Type\"}"</v>
      </c>
      <c r="H1008" s="3" t="str">
        <f>IF(D1008,VLOOKUP(A1008,des!B:Q,12,FALSE),"")</f>
        <v>M6828oBOPSz</v>
      </c>
      <c r="I1008" s="3" t="b">
        <f t="shared" si="62"/>
        <v>1</v>
      </c>
      <c r="J1008" s="3" t="str">
        <f t="shared" si="63"/>
        <v>dhis_api --api-version=27 --api-request='dataElements/wMiCYmZTnUE/shortName' --content-json --request PATCH --data "{\"shortName\": \"M6828oBOPSz\"}"</v>
      </c>
    </row>
    <row r="1009" spans="1:10" x14ac:dyDescent="0.2">
      <c r="A1009" t="s">
        <v>1346</v>
      </c>
      <c r="B1009" t="s">
        <v>6382</v>
      </c>
      <c r="C1009" t="s">
        <v>6383</v>
      </c>
      <c r="D1009" s="3" t="b">
        <f>NOT(ISNA(VLOOKUP(A1009,des!B:B,1,FALSE)))</f>
        <v>1</v>
      </c>
      <c r="E1009" s="3" t="str">
        <f>IF(D1009,VLOOKUP(A1009,des!B:Q,11,FALSE),"")</f>
        <v>default</v>
      </c>
      <c r="F1009" s="3" t="b">
        <f t="shared" si="60"/>
        <v>1</v>
      </c>
      <c r="G1009" s="3" t="str">
        <f t="shared" si="61"/>
        <v>dhis_api --api-version=27 --api-request='dataElements/sbfnzlxFESo/name' --content-json --request PATCH --data "{\"name\": \"default\"}"</v>
      </c>
      <c r="H1009" s="3" t="str">
        <f>IF(D1009,VLOOKUP(A1009,des!B:Q,12,FALSE),"")</f>
        <v>bjDvmb4bfuf</v>
      </c>
      <c r="I1009" s="3" t="b">
        <f t="shared" si="62"/>
        <v>1</v>
      </c>
      <c r="J1009" s="3" t="str">
        <f t="shared" si="63"/>
        <v>dhis_api --api-version=27 --api-request='dataElements/sbfnzlxFESo/shortName' --content-json --request PATCH --data "{\"shortName\": \"bjDvmb4bfuf\"}"</v>
      </c>
    </row>
    <row r="1010" spans="1:10" x14ac:dyDescent="0.2">
      <c r="A1010" t="s">
        <v>1347</v>
      </c>
      <c r="B1010" t="s">
        <v>6384</v>
      </c>
      <c r="C1010" t="s">
        <v>6385</v>
      </c>
      <c r="D1010" s="3" t="b">
        <f>NOT(ISNA(VLOOKUP(A1010,des!B:B,1,FALSE)))</f>
        <v>1</v>
      </c>
      <c r="E1010" s="3" t="str">
        <f>IF(D1010,VLOOKUP(A1010,des!B:Q,11,FALSE),"")</f>
        <v>default</v>
      </c>
      <c r="F1010" s="3" t="b">
        <f t="shared" si="60"/>
        <v>1</v>
      </c>
      <c r="G1010" s="3" t="str">
        <f t="shared" si="61"/>
        <v>dhis_api --api-version=27 --api-request='dataElements/NnV1JcVTOVC/name' --content-json --request PATCH --data "{\"name\": \"default\"}"</v>
      </c>
      <c r="H1010" s="3" t="str">
        <f>IF(D1010,VLOOKUP(A1010,des!B:Q,12,FALSE),"")</f>
        <v>bjDvmb4bfuf</v>
      </c>
      <c r="I1010" s="3" t="b">
        <f t="shared" si="62"/>
        <v>1</v>
      </c>
      <c r="J1010" s="3" t="str">
        <f t="shared" si="63"/>
        <v>dhis_api --api-version=27 --api-request='dataElements/NnV1JcVTOVC/shortName' --content-json --request PATCH --data "{\"shortName\": \"bjDvmb4bfuf\"}"</v>
      </c>
    </row>
    <row r="1011" spans="1:10" x14ac:dyDescent="0.2">
      <c r="A1011" t="s">
        <v>1348</v>
      </c>
      <c r="B1011" t="s">
        <v>6386</v>
      </c>
      <c r="C1011" t="s">
        <v>6387</v>
      </c>
      <c r="D1011" s="3" t="b">
        <f>NOT(ISNA(VLOOKUP(A1011,des!B:B,1,FALSE)))</f>
        <v>1</v>
      </c>
      <c r="E1011" s="3" t="str">
        <f>IF(D1011,VLOOKUP(A1011,des!B:Q,11,FALSE),"")</f>
        <v>default</v>
      </c>
      <c r="F1011" s="3" t="b">
        <f t="shared" si="60"/>
        <v>1</v>
      </c>
      <c r="G1011" s="3" t="str">
        <f t="shared" si="61"/>
        <v>dhis_api --api-version=27 --api-request='dataElements/gJQsJp55pBn/name' --content-json --request PATCH --data "{\"name\": \"default\"}"</v>
      </c>
      <c r="H1011" s="3" t="str">
        <f>IF(D1011,VLOOKUP(A1011,des!B:Q,12,FALSE),"")</f>
        <v>bjDvmb4bfuf</v>
      </c>
      <c r="I1011" s="3" t="b">
        <f t="shared" si="62"/>
        <v>1</v>
      </c>
      <c r="J1011" s="3" t="str">
        <f t="shared" si="63"/>
        <v>dhis_api --api-version=27 --api-request='dataElements/gJQsJp55pBn/shortName' --content-json --request PATCH --data "{\"shortName\": \"bjDvmb4bfuf\"}"</v>
      </c>
    </row>
    <row r="1012" spans="1:10" x14ac:dyDescent="0.2">
      <c r="A1012" t="s">
        <v>1349</v>
      </c>
      <c r="B1012" t="s">
        <v>6388</v>
      </c>
      <c r="C1012" t="s">
        <v>6389</v>
      </c>
      <c r="D1012" s="3" t="b">
        <f>NOT(ISNA(VLOOKUP(A1012,des!B:B,1,FALSE)))</f>
        <v>1</v>
      </c>
      <c r="E1012" s="3" t="str">
        <f>IF(D1012,VLOOKUP(A1012,des!B:Q,11,FALSE),"")</f>
        <v>default</v>
      </c>
      <c r="F1012" s="3" t="b">
        <f t="shared" si="60"/>
        <v>1</v>
      </c>
      <c r="G1012" s="3" t="str">
        <f t="shared" si="61"/>
        <v>dhis_api --api-version=27 --api-request='dataElements/V2g0NodgFXz/name' --content-json --request PATCH --data "{\"name\": \"default\"}"</v>
      </c>
      <c r="H1012" s="3" t="str">
        <f>IF(D1012,VLOOKUP(A1012,des!B:Q,12,FALSE),"")</f>
        <v>bjDvmb4bfuf</v>
      </c>
      <c r="I1012" s="3" t="b">
        <f t="shared" si="62"/>
        <v>1</v>
      </c>
      <c r="J1012" s="3" t="str">
        <f t="shared" si="63"/>
        <v>dhis_api --api-version=27 --api-request='dataElements/V2g0NodgFXz/shortName' --content-json --request PATCH --data "{\"shortName\": \"bjDvmb4bfuf\"}"</v>
      </c>
    </row>
    <row r="1013" spans="1:10" x14ac:dyDescent="0.2">
      <c r="A1013" t="s">
        <v>1350</v>
      </c>
      <c r="B1013" t="s">
        <v>6390</v>
      </c>
      <c r="C1013" t="s">
        <v>6391</v>
      </c>
      <c r="D1013" s="3" t="b">
        <f>NOT(ISNA(VLOOKUP(A1013,des!B:B,1,FALSE)))</f>
        <v>1</v>
      </c>
      <c r="E1013" s="3" t="str">
        <f>IF(D1013,VLOOKUP(A1013,des!B:Q,11,FALSE),"")</f>
        <v>Testing Facility Type</v>
      </c>
      <c r="F1013" s="3" t="b">
        <f t="shared" si="60"/>
        <v>1</v>
      </c>
      <c r="G1013" s="3" t="str">
        <f t="shared" si="61"/>
        <v>dhis_api --api-version=27 --api-request='dataElements/QHVf9ADAIrF/name' --content-json --request PATCH --data "{\"name\": \"Testing Facility Type\"}"</v>
      </c>
      <c r="H1013" s="3" t="str">
        <f>IF(D1013,VLOOKUP(A1013,des!B:Q,12,FALSE),"")</f>
        <v>M6828oBOPSz</v>
      </c>
      <c r="I1013" s="3" t="b">
        <f t="shared" si="62"/>
        <v>1</v>
      </c>
      <c r="J1013" s="3" t="str">
        <f t="shared" si="63"/>
        <v>dhis_api --api-version=27 --api-request='dataElements/QHVf9ADAIrF/shortName' --content-json --request PATCH --data "{\"shortName\": \"M6828oBOPSz\"}"</v>
      </c>
    </row>
    <row r="1014" spans="1:10" x14ac:dyDescent="0.2">
      <c r="A1014" t="s">
        <v>1351</v>
      </c>
      <c r="B1014" t="s">
        <v>6392</v>
      </c>
      <c r="C1014" t="s">
        <v>6393</v>
      </c>
      <c r="D1014" s="3" t="b">
        <f>NOT(ISNA(VLOOKUP(A1014,des!B:B,1,FALSE)))</f>
        <v>1</v>
      </c>
      <c r="E1014" s="3" t="str">
        <f>IF(D1014,VLOOKUP(A1014,des!B:Q,11,FALSE),"")</f>
        <v>Testing Facility Type</v>
      </c>
      <c r="F1014" s="3" t="b">
        <f t="shared" si="60"/>
        <v>1</v>
      </c>
      <c r="G1014" s="3" t="str">
        <f t="shared" si="61"/>
        <v>dhis_api --api-version=27 --api-request='dataElements/BPAZorCy8eJ/name' --content-json --request PATCH --data "{\"name\": \"Testing Facility Type\"}"</v>
      </c>
      <c r="H1014" s="3" t="str">
        <f>IF(D1014,VLOOKUP(A1014,des!B:Q,12,FALSE),"")</f>
        <v>M6828oBOPSz</v>
      </c>
      <c r="I1014" s="3" t="b">
        <f t="shared" si="62"/>
        <v>1</v>
      </c>
      <c r="J1014" s="3" t="str">
        <f t="shared" si="63"/>
        <v>dhis_api --api-version=27 --api-request='dataElements/BPAZorCy8eJ/shortName' --content-json --request PATCH --data "{\"shortName\": \"M6828oBOPSz\"}"</v>
      </c>
    </row>
    <row r="1015" spans="1:10" x14ac:dyDescent="0.2">
      <c r="A1015" t="s">
        <v>1352</v>
      </c>
      <c r="B1015" t="s">
        <v>6394</v>
      </c>
      <c r="C1015" t="s">
        <v>6395</v>
      </c>
      <c r="D1015" s="3" t="b">
        <f>NOT(ISNA(VLOOKUP(A1015,des!B:B,1,FALSE)))</f>
        <v>1</v>
      </c>
      <c r="E1015" s="3" t="str">
        <f>IF(D1015,VLOOKUP(A1015,des!B:Q,11,FALSE),"")</f>
        <v>default</v>
      </c>
      <c r="F1015" s="3" t="b">
        <f t="shared" si="60"/>
        <v>1</v>
      </c>
      <c r="G1015" s="3" t="str">
        <f t="shared" si="61"/>
        <v>dhis_api --api-version=27 --api-request='dataElements/WoHtrFAhki5/name' --content-json --request PATCH --data "{\"name\": \"default\"}"</v>
      </c>
      <c r="H1015" s="3" t="str">
        <f>IF(D1015,VLOOKUP(A1015,des!B:Q,12,FALSE),"")</f>
        <v>bjDvmb4bfuf</v>
      </c>
      <c r="I1015" s="3" t="b">
        <f t="shared" si="62"/>
        <v>1</v>
      </c>
      <c r="J1015" s="3" t="str">
        <f t="shared" si="63"/>
        <v>dhis_api --api-version=27 --api-request='dataElements/WoHtrFAhki5/shortName' --content-json --request PATCH --data "{\"shortName\": \"bjDvmb4bfuf\"}"</v>
      </c>
    </row>
    <row r="1016" spans="1:10" x14ac:dyDescent="0.2">
      <c r="A1016" t="s">
        <v>1353</v>
      </c>
      <c r="B1016" t="s">
        <v>6396</v>
      </c>
      <c r="C1016" t="s">
        <v>6397</v>
      </c>
      <c r="D1016" s="3" t="b">
        <f>NOT(ISNA(VLOOKUP(A1016,des!B:B,1,FALSE)))</f>
        <v>1</v>
      </c>
      <c r="E1016" s="3" t="str">
        <f>IF(D1016,VLOOKUP(A1016,des!B:Q,11,FALSE),"")</f>
        <v>default</v>
      </c>
      <c r="F1016" s="3" t="b">
        <f t="shared" si="60"/>
        <v>1</v>
      </c>
      <c r="G1016" s="3" t="str">
        <f t="shared" si="61"/>
        <v>dhis_api --api-version=27 --api-request='dataElements/tlbi1taBs0Q/name' --content-json --request PATCH --data "{\"name\": \"default\"}"</v>
      </c>
      <c r="H1016" s="3" t="str">
        <f>IF(D1016,VLOOKUP(A1016,des!B:Q,12,FALSE),"")</f>
        <v>bjDvmb4bfuf</v>
      </c>
      <c r="I1016" s="3" t="b">
        <f t="shared" si="62"/>
        <v>1</v>
      </c>
      <c r="J1016" s="3" t="str">
        <f t="shared" si="63"/>
        <v>dhis_api --api-version=27 --api-request='dataElements/tlbi1taBs0Q/shortName' --content-json --request PATCH --data "{\"shortName\": \"bjDvmb4bfuf\"}"</v>
      </c>
    </row>
    <row r="1017" spans="1:10" x14ac:dyDescent="0.2">
      <c r="A1017" t="s">
        <v>1354</v>
      </c>
      <c r="B1017" t="s">
        <v>6398</v>
      </c>
      <c r="C1017" t="s">
        <v>6399</v>
      </c>
      <c r="D1017" s="3" t="b">
        <f>NOT(ISNA(VLOOKUP(A1017,des!B:B,1,FALSE)))</f>
        <v>1</v>
      </c>
      <c r="E1017" s="3" t="str">
        <f>IF(D1017,VLOOKUP(A1017,des!B:Q,11,FALSE),"")</f>
        <v>default</v>
      </c>
      <c r="F1017" s="3" t="b">
        <f t="shared" si="60"/>
        <v>1</v>
      </c>
      <c r="G1017" s="3" t="str">
        <f t="shared" si="61"/>
        <v>dhis_api --api-version=27 --api-request='dataElements/LMDPCoJoqhA/name' --content-json --request PATCH --data "{\"name\": \"default\"}"</v>
      </c>
      <c r="H1017" s="3" t="str">
        <f>IF(D1017,VLOOKUP(A1017,des!B:Q,12,FALSE),"")</f>
        <v>bjDvmb4bfuf</v>
      </c>
      <c r="I1017" s="3" t="b">
        <f t="shared" si="62"/>
        <v>1</v>
      </c>
      <c r="J1017" s="3" t="str">
        <f t="shared" si="63"/>
        <v>dhis_api --api-version=27 --api-request='dataElements/LMDPCoJoqhA/shortName' --content-json --request PATCH --data "{\"shortName\": \"bjDvmb4bfuf\"}"</v>
      </c>
    </row>
    <row r="1018" spans="1:10" x14ac:dyDescent="0.2">
      <c r="A1018" t="s">
        <v>1355</v>
      </c>
      <c r="B1018" t="s">
        <v>6400</v>
      </c>
      <c r="C1018" t="s">
        <v>6401</v>
      </c>
      <c r="D1018" s="3" t="b">
        <f>NOT(ISNA(VLOOKUP(A1018,des!B:B,1,FALSE)))</f>
        <v>1</v>
      </c>
      <c r="E1018" s="3" t="str">
        <f>IF(D1018,VLOOKUP(A1018,des!B:Q,11,FALSE),"")</f>
        <v>default</v>
      </c>
      <c r="F1018" s="3" t="b">
        <f t="shared" si="60"/>
        <v>1</v>
      </c>
      <c r="G1018" s="3" t="str">
        <f t="shared" si="61"/>
        <v>dhis_api --api-version=27 --api-request='dataElements/qux8CRc8G8a/name' --content-json --request PATCH --data "{\"name\": \"default\"}"</v>
      </c>
      <c r="H1018" s="3" t="str">
        <f>IF(D1018,VLOOKUP(A1018,des!B:Q,12,FALSE),"")</f>
        <v>bjDvmb4bfuf</v>
      </c>
      <c r="I1018" s="3" t="b">
        <f t="shared" si="62"/>
        <v>1</v>
      </c>
      <c r="J1018" s="3" t="str">
        <f t="shared" si="63"/>
        <v>dhis_api --api-version=27 --api-request='dataElements/qux8CRc8G8a/shortName' --content-json --request PATCH --data "{\"shortName\": \"bjDvmb4bfuf\"}"</v>
      </c>
    </row>
    <row r="1019" spans="1:10" x14ac:dyDescent="0.2">
      <c r="A1019" t="s">
        <v>1356</v>
      </c>
      <c r="B1019" t="s">
        <v>6402</v>
      </c>
      <c r="C1019" t="s">
        <v>6403</v>
      </c>
      <c r="D1019" s="3" t="b">
        <f>NOT(ISNA(VLOOKUP(A1019,des!B:B,1,FALSE)))</f>
        <v>1</v>
      </c>
      <c r="E1019" s="3" t="str">
        <f>IF(D1019,VLOOKUP(A1019,des!B:Q,11,FALSE),"")</f>
        <v>default</v>
      </c>
      <c r="F1019" s="3" t="b">
        <f t="shared" si="60"/>
        <v>1</v>
      </c>
      <c r="G1019" s="3" t="str">
        <f t="shared" si="61"/>
        <v>dhis_api --api-version=27 --api-request='dataElements/gKccDWpO1v2/name' --content-json --request PATCH --data "{\"name\": \"default\"}"</v>
      </c>
      <c r="H1019" s="3" t="str">
        <f>IF(D1019,VLOOKUP(A1019,des!B:Q,12,FALSE),"")</f>
        <v>bjDvmb4bfuf</v>
      </c>
      <c r="I1019" s="3" t="b">
        <f t="shared" si="62"/>
        <v>1</v>
      </c>
      <c r="J1019" s="3" t="str">
        <f t="shared" si="63"/>
        <v>dhis_api --api-version=27 --api-request='dataElements/gKccDWpO1v2/shortName' --content-json --request PATCH --data "{\"shortName\": \"bjDvmb4bfuf\"}"</v>
      </c>
    </row>
    <row r="1020" spans="1:10" x14ac:dyDescent="0.2">
      <c r="A1020" t="s">
        <v>1357</v>
      </c>
      <c r="B1020" t="s">
        <v>6404</v>
      </c>
      <c r="C1020" t="s">
        <v>6405</v>
      </c>
      <c r="D1020" s="3" t="b">
        <f>NOT(ISNA(VLOOKUP(A1020,des!B:B,1,FALSE)))</f>
        <v>1</v>
      </c>
      <c r="E1020" s="3" t="str">
        <f>IF(D1020,VLOOKUP(A1020,des!B:Q,11,FALSE),"")</f>
        <v>default</v>
      </c>
      <c r="F1020" s="3" t="b">
        <f t="shared" si="60"/>
        <v>1</v>
      </c>
      <c r="G1020" s="3" t="str">
        <f t="shared" si="61"/>
        <v>dhis_api --api-version=27 --api-request='dataElements/mFgwgkp2heO/name' --content-json --request PATCH --data "{\"name\": \"default\"}"</v>
      </c>
      <c r="H1020" s="3" t="str">
        <f>IF(D1020,VLOOKUP(A1020,des!B:Q,12,FALSE),"")</f>
        <v>bjDvmb4bfuf</v>
      </c>
      <c r="I1020" s="3" t="b">
        <f t="shared" si="62"/>
        <v>1</v>
      </c>
      <c r="J1020" s="3" t="str">
        <f t="shared" si="63"/>
        <v>dhis_api --api-version=27 --api-request='dataElements/mFgwgkp2heO/shortName' --content-json --request PATCH --data "{\"shortName\": \"bjDvmb4bfuf\"}"</v>
      </c>
    </row>
    <row r="1021" spans="1:10" x14ac:dyDescent="0.2">
      <c r="A1021" t="s">
        <v>1358</v>
      </c>
      <c r="B1021" t="s">
        <v>6406</v>
      </c>
      <c r="C1021" t="s">
        <v>6407</v>
      </c>
      <c r="D1021" s="3" t="b">
        <f>NOT(ISNA(VLOOKUP(A1021,des!B:B,1,FALSE)))</f>
        <v>1</v>
      </c>
      <c r="E1021" s="3" t="str">
        <f>IF(D1021,VLOOKUP(A1021,des!B:Q,11,FALSE),"")</f>
        <v>default</v>
      </c>
      <c r="F1021" s="3" t="b">
        <f t="shared" si="60"/>
        <v>1</v>
      </c>
      <c r="G1021" s="3" t="str">
        <f t="shared" si="61"/>
        <v>dhis_api --api-version=27 --api-request='dataElements/KQ8zOI0PA9a/name' --content-json --request PATCH --data "{\"name\": \"default\"}"</v>
      </c>
      <c r="H1021" s="3" t="str">
        <f>IF(D1021,VLOOKUP(A1021,des!B:Q,12,FALSE),"")</f>
        <v>bjDvmb4bfuf</v>
      </c>
      <c r="I1021" s="3" t="b">
        <f t="shared" si="62"/>
        <v>1</v>
      </c>
      <c r="J1021" s="3" t="str">
        <f t="shared" si="63"/>
        <v>dhis_api --api-version=27 --api-request='dataElements/KQ8zOI0PA9a/shortName' --content-json --request PATCH --data "{\"shortName\": \"bjDvmb4bfuf\"}"</v>
      </c>
    </row>
    <row r="1022" spans="1:10" x14ac:dyDescent="0.2">
      <c r="A1022" t="s">
        <v>1359</v>
      </c>
      <c r="B1022" t="s">
        <v>6408</v>
      </c>
      <c r="C1022" t="s">
        <v>6409</v>
      </c>
      <c r="D1022" s="3" t="b">
        <f>NOT(ISNA(VLOOKUP(A1022,des!B:B,1,FALSE)))</f>
        <v>1</v>
      </c>
      <c r="E1022" s="3" t="str">
        <f>IF(D1022,VLOOKUP(A1022,des!B:Q,11,FALSE),"")</f>
        <v>default</v>
      </c>
      <c r="F1022" s="3" t="b">
        <f t="shared" si="60"/>
        <v>1</v>
      </c>
      <c r="G1022" s="3" t="str">
        <f t="shared" si="61"/>
        <v>dhis_api --api-version=27 --api-request='dataElements/PqXLImmhK0s/name' --content-json --request PATCH --data "{\"name\": \"default\"}"</v>
      </c>
      <c r="H1022" s="3" t="str">
        <f>IF(D1022,VLOOKUP(A1022,des!B:Q,12,FALSE),"")</f>
        <v>bjDvmb4bfuf</v>
      </c>
      <c r="I1022" s="3" t="b">
        <f t="shared" si="62"/>
        <v>1</v>
      </c>
      <c r="J1022" s="3" t="str">
        <f t="shared" si="63"/>
        <v>dhis_api --api-version=27 --api-request='dataElements/PqXLImmhK0s/shortName' --content-json --request PATCH --data "{\"shortName\": \"bjDvmb4bfuf\"}"</v>
      </c>
    </row>
    <row r="1023" spans="1:10" x14ac:dyDescent="0.2">
      <c r="A1023" t="s">
        <v>1360</v>
      </c>
      <c r="B1023" t="s">
        <v>6410</v>
      </c>
      <c r="C1023" t="s">
        <v>6411</v>
      </c>
      <c r="D1023" s="3" t="b">
        <f>NOT(ISNA(VLOOKUP(A1023,des!B:B,1,FALSE)))</f>
        <v>1</v>
      </c>
      <c r="E1023" s="3" t="str">
        <f>IF(D1023,VLOOKUP(A1023,des!B:Q,11,FALSE),"")</f>
        <v>default</v>
      </c>
      <c r="F1023" s="3" t="b">
        <f t="shared" si="60"/>
        <v>1</v>
      </c>
      <c r="G1023" s="3" t="str">
        <f t="shared" si="61"/>
        <v>dhis_api --api-version=27 --api-request='dataElements/rUeZ4JrMk81/name' --content-json --request PATCH --data "{\"name\": \"default\"}"</v>
      </c>
      <c r="H1023" s="3" t="str">
        <f>IF(D1023,VLOOKUP(A1023,des!B:Q,12,FALSE),"")</f>
        <v>bjDvmb4bfuf</v>
      </c>
      <c r="I1023" s="3" t="b">
        <f t="shared" si="62"/>
        <v>1</v>
      </c>
      <c r="J1023" s="3" t="str">
        <f t="shared" si="63"/>
        <v>dhis_api --api-version=27 --api-request='dataElements/rUeZ4JrMk81/shortName' --content-json --request PATCH --data "{\"shortName\": \"bjDvmb4bfuf\"}"</v>
      </c>
    </row>
    <row r="1024" spans="1:10" x14ac:dyDescent="0.2">
      <c r="A1024" t="s">
        <v>1361</v>
      </c>
      <c r="B1024" t="s">
        <v>6412</v>
      </c>
      <c r="C1024" t="s">
        <v>6413</v>
      </c>
      <c r="D1024" s="3" t="b">
        <f>NOT(ISNA(VLOOKUP(A1024,des!B:B,1,FALSE)))</f>
        <v>1</v>
      </c>
      <c r="E1024" s="3" t="str">
        <f>IF(D1024,VLOOKUP(A1024,des!B:Q,11,FALSE),"")</f>
        <v>default</v>
      </c>
      <c r="F1024" s="3" t="b">
        <f t="shared" si="60"/>
        <v>1</v>
      </c>
      <c r="G1024" s="3" t="str">
        <f t="shared" si="61"/>
        <v>dhis_api --api-version=27 --api-request='dataElements/rfmkc7edk6i/name' --content-json --request PATCH --data "{\"name\": \"default\"}"</v>
      </c>
      <c r="H1024" s="3" t="str">
        <f>IF(D1024,VLOOKUP(A1024,des!B:Q,12,FALSE),"")</f>
        <v>bjDvmb4bfuf</v>
      </c>
      <c r="I1024" s="3" t="b">
        <f t="shared" si="62"/>
        <v>1</v>
      </c>
      <c r="J1024" s="3" t="str">
        <f t="shared" si="63"/>
        <v>dhis_api --api-version=27 --api-request='dataElements/rfmkc7edk6i/shortName' --content-json --request PATCH --data "{\"shortName\": \"bjDvmb4bfuf\"}"</v>
      </c>
    </row>
    <row r="1025" spans="1:10" x14ac:dyDescent="0.2">
      <c r="A1025" t="s">
        <v>1362</v>
      </c>
      <c r="B1025" t="s">
        <v>6414</v>
      </c>
      <c r="C1025" t="s">
        <v>6415</v>
      </c>
      <c r="D1025" s="3" t="b">
        <f>NOT(ISNA(VLOOKUP(A1025,des!B:B,1,FALSE)))</f>
        <v>1</v>
      </c>
      <c r="E1025" s="3" t="str">
        <f>IF(D1025,VLOOKUP(A1025,des!B:Q,11,FALSE),"")</f>
        <v>default</v>
      </c>
      <c r="F1025" s="3" t="b">
        <f t="shared" si="60"/>
        <v>1</v>
      </c>
      <c r="G1025" s="3" t="str">
        <f t="shared" si="61"/>
        <v>dhis_api --api-version=27 --api-request='dataElements/qn9J5FMgadF/name' --content-json --request PATCH --data "{\"name\": \"default\"}"</v>
      </c>
      <c r="H1025" s="3" t="str">
        <f>IF(D1025,VLOOKUP(A1025,des!B:Q,12,FALSE),"")</f>
        <v>bjDvmb4bfuf</v>
      </c>
      <c r="I1025" s="3" t="b">
        <f t="shared" si="62"/>
        <v>1</v>
      </c>
      <c r="J1025" s="3" t="str">
        <f t="shared" si="63"/>
        <v>dhis_api --api-version=27 --api-request='dataElements/qn9J5FMgadF/shortName' --content-json --request PATCH --data "{\"shortName\": \"bjDvmb4bfuf\"}"</v>
      </c>
    </row>
    <row r="1026" spans="1:10" x14ac:dyDescent="0.2">
      <c r="A1026" t="s">
        <v>1363</v>
      </c>
      <c r="B1026" t="s">
        <v>6416</v>
      </c>
      <c r="C1026" t="s">
        <v>6417</v>
      </c>
      <c r="D1026" s="3" t="b">
        <f>NOT(ISNA(VLOOKUP(A1026,des!B:B,1,FALSE)))</f>
        <v>1</v>
      </c>
      <c r="E1026" s="3" t="str">
        <f>IF(D1026,VLOOKUP(A1026,des!B:Q,11,FALSE),"")</f>
        <v>default</v>
      </c>
      <c r="F1026" s="3" t="b">
        <f t="shared" si="60"/>
        <v>1</v>
      </c>
      <c r="G1026" s="3" t="str">
        <f t="shared" si="61"/>
        <v>dhis_api --api-version=27 --api-request='dataElements/ph3iOhzSMzQ/name' --content-json --request PATCH --data "{\"name\": \"default\"}"</v>
      </c>
      <c r="H1026" s="3" t="str">
        <f>IF(D1026,VLOOKUP(A1026,des!B:Q,12,FALSE),"")</f>
        <v>bjDvmb4bfuf</v>
      </c>
      <c r="I1026" s="3" t="b">
        <f t="shared" si="62"/>
        <v>1</v>
      </c>
      <c r="J1026" s="3" t="str">
        <f t="shared" si="63"/>
        <v>dhis_api --api-version=27 --api-request='dataElements/ph3iOhzSMzQ/shortName' --content-json --request PATCH --data "{\"shortName\": \"bjDvmb4bfuf\"}"</v>
      </c>
    </row>
    <row r="1027" spans="1:10" x14ac:dyDescent="0.2">
      <c r="A1027" t="s">
        <v>1364</v>
      </c>
      <c r="B1027" t="s">
        <v>6418</v>
      </c>
      <c r="C1027" t="s">
        <v>6419</v>
      </c>
      <c r="D1027" s="3" t="b">
        <f>NOT(ISNA(VLOOKUP(A1027,des!B:B,1,FALSE)))</f>
        <v>1</v>
      </c>
      <c r="E1027" s="3" t="str">
        <f>IF(D1027,VLOOKUP(A1027,des!B:Q,11,FALSE),"")</f>
        <v>default</v>
      </c>
      <c r="F1027" s="3" t="b">
        <f t="shared" si="60"/>
        <v>1</v>
      </c>
      <c r="G1027" s="3" t="str">
        <f t="shared" si="61"/>
        <v>dhis_api --api-version=27 --api-request='dataElements/bVL22kGxWD0/name' --content-json --request PATCH --data "{\"name\": \"default\"}"</v>
      </c>
      <c r="H1027" s="3" t="str">
        <f>IF(D1027,VLOOKUP(A1027,des!B:Q,12,FALSE),"")</f>
        <v>bjDvmb4bfuf</v>
      </c>
      <c r="I1027" s="3" t="b">
        <f t="shared" si="62"/>
        <v>1</v>
      </c>
      <c r="J1027" s="3" t="str">
        <f t="shared" si="63"/>
        <v>dhis_api --api-version=27 --api-request='dataElements/bVL22kGxWD0/shortName' --content-json --request PATCH --data "{\"shortName\": \"bjDvmb4bfuf\"}"</v>
      </c>
    </row>
    <row r="1028" spans="1:10" x14ac:dyDescent="0.2">
      <c r="A1028" t="s">
        <v>1365</v>
      </c>
      <c r="B1028" t="s">
        <v>6420</v>
      </c>
      <c r="C1028" t="s">
        <v>6421</v>
      </c>
      <c r="D1028" s="3" t="b">
        <f>NOT(ISNA(VLOOKUP(A1028,des!B:B,1,FALSE)))</f>
        <v>1</v>
      </c>
      <c r="E1028" s="3" t="str">
        <f>IF(D1028,VLOOKUP(A1028,des!B:Q,11,FALSE),"")</f>
        <v>default</v>
      </c>
      <c r="F1028" s="3" t="b">
        <f t="shared" si="60"/>
        <v>1</v>
      </c>
      <c r="G1028" s="3" t="str">
        <f t="shared" si="61"/>
        <v>dhis_api --api-version=27 --api-request='dataElements/T54oSZqSGqD/name' --content-json --request PATCH --data "{\"name\": \"default\"}"</v>
      </c>
      <c r="H1028" s="3" t="str">
        <f>IF(D1028,VLOOKUP(A1028,des!B:Q,12,FALSE),"")</f>
        <v>bjDvmb4bfuf</v>
      </c>
      <c r="I1028" s="3" t="b">
        <f t="shared" si="62"/>
        <v>1</v>
      </c>
      <c r="J1028" s="3" t="str">
        <f t="shared" si="63"/>
        <v>dhis_api --api-version=27 --api-request='dataElements/T54oSZqSGqD/shortName' --content-json --request PATCH --data "{\"shortName\": \"bjDvmb4bfuf\"}"</v>
      </c>
    </row>
    <row r="1029" spans="1:10" x14ac:dyDescent="0.2">
      <c r="A1029" t="s">
        <v>1366</v>
      </c>
      <c r="B1029" t="s">
        <v>6422</v>
      </c>
      <c r="C1029" t="s">
        <v>6423</v>
      </c>
      <c r="D1029" s="3" t="b">
        <f>NOT(ISNA(VLOOKUP(A1029,des!B:B,1,FALSE)))</f>
        <v>1</v>
      </c>
      <c r="E1029" s="3" t="str">
        <f>IF(D1029,VLOOKUP(A1029,des!B:Q,11,FALSE),"")</f>
        <v>default</v>
      </c>
      <c r="F1029" s="3" t="b">
        <f t="shared" ref="F1029:F1092" si="64">IF(D1029,IF(E1029&lt;&gt;B1029,TRUE,FALSE),FALSE)</f>
        <v>1</v>
      </c>
      <c r="G1029" s="3" t="str">
        <f t="shared" si="61"/>
        <v>dhis_api --api-version=27 --api-request='dataElements/J73jFIisZVt/name' --content-json --request PATCH --data "{\"name\": \"default\"}"</v>
      </c>
      <c r="H1029" s="3" t="str">
        <f>IF(D1029,VLOOKUP(A1029,des!B:Q,12,FALSE),"")</f>
        <v>bjDvmb4bfuf</v>
      </c>
      <c r="I1029" s="3" t="b">
        <f t="shared" si="62"/>
        <v>1</v>
      </c>
      <c r="J1029" s="3" t="str">
        <f t="shared" si="63"/>
        <v>dhis_api --api-version=27 --api-request='dataElements/J73jFIisZVt/shortName' --content-json --request PATCH --data "{\"shortName\": \"bjDvmb4bfuf\"}"</v>
      </c>
    </row>
    <row r="1030" spans="1:10" x14ac:dyDescent="0.2">
      <c r="A1030" t="s">
        <v>1367</v>
      </c>
      <c r="B1030" t="s">
        <v>6424</v>
      </c>
      <c r="C1030" t="s">
        <v>6425</v>
      </c>
      <c r="D1030" s="3" t="b">
        <f>NOT(ISNA(VLOOKUP(A1030,des!B:B,1,FALSE)))</f>
        <v>1</v>
      </c>
      <c r="E1030" s="3" t="str">
        <f>IF(D1030,VLOOKUP(A1030,des!B:Q,11,FALSE),"")</f>
        <v>default</v>
      </c>
      <c r="F1030" s="3" t="b">
        <f t="shared" si="64"/>
        <v>1</v>
      </c>
      <c r="G1030" s="3" t="str">
        <f t="shared" ref="G1030:G1093" si="65">IF(F1030,CONCATENATE($A$1,A1030,$B$1,E1030,$C$1),"")</f>
        <v>dhis_api --api-version=27 --api-request='dataElements/Q01HpIfx3Uh/name' --content-json --request PATCH --data "{\"name\": \"default\"}"</v>
      </c>
      <c r="H1030" s="3" t="str">
        <f>IF(D1030,VLOOKUP(A1030,des!B:Q,12,FALSE),"")</f>
        <v>bjDvmb4bfuf</v>
      </c>
      <c r="I1030" s="3" t="b">
        <f t="shared" ref="I1030:I1093" si="66">IF(D1030,IF(H1030&lt;&gt;C1030,TRUE,FALSE),FALSE)</f>
        <v>1</v>
      </c>
      <c r="J1030" s="3" t="str">
        <f t="shared" ref="J1030:J1093" si="67">IF(I1030,CONCATENATE($A$2,A1030,$B$2,H1030,$C$2),"")</f>
        <v>dhis_api --api-version=27 --api-request='dataElements/Q01HpIfx3Uh/shortName' --content-json --request PATCH --data "{\"shortName\": \"bjDvmb4bfuf\"}"</v>
      </c>
    </row>
    <row r="1031" spans="1:10" x14ac:dyDescent="0.2">
      <c r="A1031" t="s">
        <v>1368</v>
      </c>
      <c r="B1031" t="s">
        <v>6426</v>
      </c>
      <c r="C1031" t="s">
        <v>6427</v>
      </c>
      <c r="D1031" s="3" t="b">
        <f>NOT(ISNA(VLOOKUP(A1031,des!B:B,1,FALSE)))</f>
        <v>1</v>
      </c>
      <c r="E1031" s="3" t="str">
        <f>IF(D1031,VLOOKUP(A1031,des!B:Q,11,FALSE),"")</f>
        <v>default</v>
      </c>
      <c r="F1031" s="3" t="b">
        <f t="shared" si="64"/>
        <v>1</v>
      </c>
      <c r="G1031" s="3" t="str">
        <f t="shared" si="65"/>
        <v>dhis_api --api-version=27 --api-request='dataElements/WKMlCwlAyhR/name' --content-json --request PATCH --data "{\"name\": \"default\"}"</v>
      </c>
      <c r="H1031" s="3" t="str">
        <f>IF(D1031,VLOOKUP(A1031,des!B:Q,12,FALSE),"")</f>
        <v>bjDvmb4bfuf</v>
      </c>
      <c r="I1031" s="3" t="b">
        <f t="shared" si="66"/>
        <v>1</v>
      </c>
      <c r="J1031" s="3" t="str">
        <f t="shared" si="67"/>
        <v>dhis_api --api-version=27 --api-request='dataElements/WKMlCwlAyhR/shortName' --content-json --request PATCH --data "{\"shortName\": \"bjDvmb4bfuf\"}"</v>
      </c>
    </row>
    <row r="1032" spans="1:10" x14ac:dyDescent="0.2">
      <c r="A1032" t="s">
        <v>1369</v>
      </c>
      <c r="B1032" t="s">
        <v>6428</v>
      </c>
      <c r="C1032" t="s">
        <v>6429</v>
      </c>
      <c r="D1032" s="3" t="b">
        <f>NOT(ISNA(VLOOKUP(A1032,des!B:B,1,FALSE)))</f>
        <v>1</v>
      </c>
      <c r="E1032" s="3" t="str">
        <f>IF(D1032,VLOOKUP(A1032,des!B:Q,11,FALSE),"")</f>
        <v>default</v>
      </c>
      <c r="F1032" s="3" t="b">
        <f t="shared" si="64"/>
        <v>1</v>
      </c>
      <c r="G1032" s="3" t="str">
        <f t="shared" si="65"/>
        <v>dhis_api --api-version=27 --api-request='dataElements/eYZRYT1ZaH9/name' --content-json --request PATCH --data "{\"name\": \"default\"}"</v>
      </c>
      <c r="H1032" s="3" t="str">
        <f>IF(D1032,VLOOKUP(A1032,des!B:Q,12,FALSE),"")</f>
        <v>bjDvmb4bfuf</v>
      </c>
      <c r="I1032" s="3" t="b">
        <f t="shared" si="66"/>
        <v>1</v>
      </c>
      <c r="J1032" s="3" t="str">
        <f t="shared" si="67"/>
        <v>dhis_api --api-version=27 --api-request='dataElements/eYZRYT1ZaH9/shortName' --content-json --request PATCH --data "{\"shortName\": \"bjDvmb4bfuf\"}"</v>
      </c>
    </row>
    <row r="1033" spans="1:10" x14ac:dyDescent="0.2">
      <c r="A1033" t="s">
        <v>1370</v>
      </c>
      <c r="B1033" t="s">
        <v>6430</v>
      </c>
      <c r="C1033" t="s">
        <v>6431</v>
      </c>
      <c r="D1033" s="3" t="b">
        <f>NOT(ISNA(VLOOKUP(A1033,des!B:B,1,FALSE)))</f>
        <v>1</v>
      </c>
      <c r="E1033" s="3" t="str">
        <f>IF(D1033,VLOOKUP(A1033,des!B:Q,11,FALSE),"")</f>
        <v>default</v>
      </c>
      <c r="F1033" s="3" t="b">
        <f t="shared" si="64"/>
        <v>1</v>
      </c>
      <c r="G1033" s="3" t="str">
        <f t="shared" si="65"/>
        <v>dhis_api --api-version=27 --api-request='dataElements/baCUStjzLvI/name' --content-json --request PATCH --data "{\"name\": \"default\"}"</v>
      </c>
      <c r="H1033" s="3" t="str">
        <f>IF(D1033,VLOOKUP(A1033,des!B:Q,12,FALSE),"")</f>
        <v>bjDvmb4bfuf</v>
      </c>
      <c r="I1033" s="3" t="b">
        <f t="shared" si="66"/>
        <v>1</v>
      </c>
      <c r="J1033" s="3" t="str">
        <f t="shared" si="67"/>
        <v>dhis_api --api-version=27 --api-request='dataElements/baCUStjzLvI/shortName' --content-json --request PATCH --data "{\"shortName\": \"bjDvmb4bfuf\"}"</v>
      </c>
    </row>
    <row r="1034" spans="1:10" x14ac:dyDescent="0.2">
      <c r="A1034" t="s">
        <v>1371</v>
      </c>
      <c r="B1034" t="s">
        <v>6432</v>
      </c>
      <c r="C1034" t="s">
        <v>6433</v>
      </c>
      <c r="D1034" s="3" t="b">
        <f>NOT(ISNA(VLOOKUP(A1034,des!B:B,1,FALSE)))</f>
        <v>1</v>
      </c>
      <c r="E1034" s="3" t="str">
        <f>IF(D1034,VLOOKUP(A1034,des!B:Q,11,FALSE),"")</f>
        <v>default</v>
      </c>
      <c r="F1034" s="3" t="b">
        <f t="shared" si="64"/>
        <v>1</v>
      </c>
      <c r="G1034" s="3" t="str">
        <f t="shared" si="65"/>
        <v>dhis_api --api-version=27 --api-request='dataElements/mlsdbsXq3gX/name' --content-json --request PATCH --data "{\"name\": \"default\"}"</v>
      </c>
      <c r="H1034" s="3" t="str">
        <f>IF(D1034,VLOOKUP(A1034,des!B:Q,12,FALSE),"")</f>
        <v>bjDvmb4bfuf</v>
      </c>
      <c r="I1034" s="3" t="b">
        <f t="shared" si="66"/>
        <v>1</v>
      </c>
      <c r="J1034" s="3" t="str">
        <f t="shared" si="67"/>
        <v>dhis_api --api-version=27 --api-request='dataElements/mlsdbsXq3gX/shortName' --content-json --request PATCH --data "{\"shortName\": \"bjDvmb4bfuf\"}"</v>
      </c>
    </row>
    <row r="1035" spans="1:10" x14ac:dyDescent="0.2">
      <c r="A1035" t="s">
        <v>1372</v>
      </c>
      <c r="B1035" t="s">
        <v>6434</v>
      </c>
      <c r="C1035" t="s">
        <v>6435</v>
      </c>
      <c r="D1035" s="3" t="b">
        <f>NOT(ISNA(VLOOKUP(A1035,des!B:B,1,FALSE)))</f>
        <v>1</v>
      </c>
      <c r="E1035" s="3" t="str">
        <f>IF(D1035,VLOOKUP(A1035,des!B:Q,11,FALSE),"")</f>
        <v>default</v>
      </c>
      <c r="F1035" s="3" t="b">
        <f t="shared" si="64"/>
        <v>1</v>
      </c>
      <c r="G1035" s="3" t="str">
        <f t="shared" si="65"/>
        <v>dhis_api --api-version=27 --api-request='dataElements/keni8H1IWyo/name' --content-json --request PATCH --data "{\"name\": \"default\"}"</v>
      </c>
      <c r="H1035" s="3" t="str">
        <f>IF(D1035,VLOOKUP(A1035,des!B:Q,12,FALSE),"")</f>
        <v>bjDvmb4bfuf</v>
      </c>
      <c r="I1035" s="3" t="b">
        <f t="shared" si="66"/>
        <v>1</v>
      </c>
      <c r="J1035" s="3" t="str">
        <f t="shared" si="67"/>
        <v>dhis_api --api-version=27 --api-request='dataElements/keni8H1IWyo/shortName' --content-json --request PATCH --data "{\"shortName\": \"bjDvmb4bfuf\"}"</v>
      </c>
    </row>
    <row r="1036" spans="1:10" x14ac:dyDescent="0.2">
      <c r="A1036" t="s">
        <v>1373</v>
      </c>
      <c r="B1036" t="s">
        <v>6436</v>
      </c>
      <c r="C1036" t="s">
        <v>6437</v>
      </c>
      <c r="D1036" s="3" t="b">
        <f>NOT(ISNA(VLOOKUP(A1036,des!B:B,1,FALSE)))</f>
        <v>1</v>
      </c>
      <c r="E1036" s="3" t="str">
        <f>IF(D1036,VLOOKUP(A1036,des!B:Q,11,FALSE),"")</f>
        <v>default</v>
      </c>
      <c r="F1036" s="3" t="b">
        <f t="shared" si="64"/>
        <v>1</v>
      </c>
      <c r="G1036" s="3" t="str">
        <f t="shared" si="65"/>
        <v>dhis_api --api-version=27 --api-request='dataElements/E5G45WEsBI0/name' --content-json --request PATCH --data "{\"name\": \"default\"}"</v>
      </c>
      <c r="H1036" s="3" t="str">
        <f>IF(D1036,VLOOKUP(A1036,des!B:Q,12,FALSE),"")</f>
        <v>bjDvmb4bfuf</v>
      </c>
      <c r="I1036" s="3" t="b">
        <f t="shared" si="66"/>
        <v>1</v>
      </c>
      <c r="J1036" s="3" t="str">
        <f t="shared" si="67"/>
        <v>dhis_api --api-version=27 --api-request='dataElements/E5G45WEsBI0/shortName' --content-json --request PATCH --data "{\"shortName\": \"bjDvmb4bfuf\"}"</v>
      </c>
    </row>
    <row r="1037" spans="1:10" x14ac:dyDescent="0.2">
      <c r="A1037" t="s">
        <v>1374</v>
      </c>
      <c r="B1037" t="s">
        <v>6438</v>
      </c>
      <c r="C1037" t="s">
        <v>6439</v>
      </c>
      <c r="D1037" s="3" t="b">
        <f>NOT(ISNA(VLOOKUP(A1037,des!B:B,1,FALSE)))</f>
        <v>1</v>
      </c>
      <c r="E1037" s="3" t="str">
        <f>IF(D1037,VLOOKUP(A1037,des!B:Q,11,FALSE),"")</f>
        <v>default</v>
      </c>
      <c r="F1037" s="3" t="b">
        <f t="shared" si="64"/>
        <v>1</v>
      </c>
      <c r="G1037" s="3" t="str">
        <f t="shared" si="65"/>
        <v>dhis_api --api-version=27 --api-request='dataElements/sQ0ScDMBr3k/name' --content-json --request PATCH --data "{\"name\": \"default\"}"</v>
      </c>
      <c r="H1037" s="3" t="str">
        <f>IF(D1037,VLOOKUP(A1037,des!B:Q,12,FALSE),"")</f>
        <v>bjDvmb4bfuf</v>
      </c>
      <c r="I1037" s="3" t="b">
        <f t="shared" si="66"/>
        <v>1</v>
      </c>
      <c r="J1037" s="3" t="str">
        <f t="shared" si="67"/>
        <v>dhis_api --api-version=27 --api-request='dataElements/sQ0ScDMBr3k/shortName' --content-json --request PATCH --data "{\"shortName\": \"bjDvmb4bfuf\"}"</v>
      </c>
    </row>
    <row r="1038" spans="1:10" x14ac:dyDescent="0.2">
      <c r="A1038" t="s">
        <v>1375</v>
      </c>
      <c r="B1038" t="s">
        <v>6440</v>
      </c>
      <c r="C1038" t="s">
        <v>6441</v>
      </c>
      <c r="D1038" s="3" t="b">
        <f>NOT(ISNA(VLOOKUP(A1038,des!B:B,1,FALSE)))</f>
        <v>1</v>
      </c>
      <c r="E1038" s="3" t="str">
        <f>IF(D1038,VLOOKUP(A1038,des!B:Q,11,FALSE),"")</f>
        <v>default</v>
      </c>
      <c r="F1038" s="3" t="b">
        <f t="shared" si="64"/>
        <v>1</v>
      </c>
      <c r="G1038" s="3" t="str">
        <f t="shared" si="65"/>
        <v>dhis_api --api-version=27 --api-request='dataElements/jQmZTRwKkvF/name' --content-json --request PATCH --data "{\"name\": \"default\"}"</v>
      </c>
      <c r="H1038" s="3" t="str">
        <f>IF(D1038,VLOOKUP(A1038,des!B:Q,12,FALSE),"")</f>
        <v>bjDvmb4bfuf</v>
      </c>
      <c r="I1038" s="3" t="b">
        <f t="shared" si="66"/>
        <v>1</v>
      </c>
      <c r="J1038" s="3" t="str">
        <f t="shared" si="67"/>
        <v>dhis_api --api-version=27 --api-request='dataElements/jQmZTRwKkvF/shortName' --content-json --request PATCH --data "{\"shortName\": \"bjDvmb4bfuf\"}"</v>
      </c>
    </row>
    <row r="1039" spans="1:10" x14ac:dyDescent="0.2">
      <c r="A1039" t="s">
        <v>1376</v>
      </c>
      <c r="B1039" t="s">
        <v>6442</v>
      </c>
      <c r="C1039" t="s">
        <v>6443</v>
      </c>
      <c r="D1039" s="3" t="b">
        <f>NOT(ISNA(VLOOKUP(A1039,des!B:B,1,FALSE)))</f>
        <v>1</v>
      </c>
      <c r="E1039" s="3" t="str">
        <f>IF(D1039,VLOOKUP(A1039,des!B:Q,11,FALSE),"")</f>
        <v>default</v>
      </c>
      <c r="F1039" s="3" t="b">
        <f t="shared" si="64"/>
        <v>1</v>
      </c>
      <c r="G1039" s="3" t="str">
        <f t="shared" si="65"/>
        <v>dhis_api --api-version=27 --api-request='dataElements/E03wSrFHjg1/name' --content-json --request PATCH --data "{\"name\": \"default\"}"</v>
      </c>
      <c r="H1039" s="3" t="str">
        <f>IF(D1039,VLOOKUP(A1039,des!B:Q,12,FALSE),"")</f>
        <v>bjDvmb4bfuf</v>
      </c>
      <c r="I1039" s="3" t="b">
        <f t="shared" si="66"/>
        <v>1</v>
      </c>
      <c r="J1039" s="3" t="str">
        <f t="shared" si="67"/>
        <v>dhis_api --api-version=27 --api-request='dataElements/E03wSrFHjg1/shortName' --content-json --request PATCH --data "{\"shortName\": \"bjDvmb4bfuf\"}"</v>
      </c>
    </row>
    <row r="1040" spans="1:10" x14ac:dyDescent="0.2">
      <c r="A1040" t="s">
        <v>1377</v>
      </c>
      <c r="B1040" t="s">
        <v>6444</v>
      </c>
      <c r="C1040" t="s">
        <v>6445</v>
      </c>
      <c r="D1040" s="3" t="b">
        <f>NOT(ISNA(VLOOKUP(A1040,des!B:B,1,FALSE)))</f>
        <v>1</v>
      </c>
      <c r="E1040" s="3" t="str">
        <f>IF(D1040,VLOOKUP(A1040,des!B:Q,11,FALSE),"")</f>
        <v>default</v>
      </c>
      <c r="F1040" s="3" t="b">
        <f t="shared" si="64"/>
        <v>1</v>
      </c>
      <c r="G1040" s="3" t="str">
        <f t="shared" si="65"/>
        <v>dhis_api --api-version=27 --api-request='dataElements/DdhXsxwJdHu/name' --content-json --request PATCH --data "{\"name\": \"default\"}"</v>
      </c>
      <c r="H1040" s="3" t="str">
        <f>IF(D1040,VLOOKUP(A1040,des!B:Q,12,FALSE),"")</f>
        <v>bjDvmb4bfuf</v>
      </c>
      <c r="I1040" s="3" t="b">
        <f t="shared" si="66"/>
        <v>1</v>
      </c>
      <c r="J1040" s="3" t="str">
        <f t="shared" si="67"/>
        <v>dhis_api --api-version=27 --api-request='dataElements/DdhXsxwJdHu/shortName' --content-json --request PATCH --data "{\"shortName\": \"bjDvmb4bfuf\"}"</v>
      </c>
    </row>
    <row r="1041" spans="1:10" x14ac:dyDescent="0.2">
      <c r="A1041" t="s">
        <v>1378</v>
      </c>
      <c r="B1041" t="s">
        <v>6446</v>
      </c>
      <c r="C1041" t="s">
        <v>6447</v>
      </c>
      <c r="D1041" s="3" t="b">
        <f>NOT(ISNA(VLOOKUP(A1041,des!B:B,1,FALSE)))</f>
        <v>1</v>
      </c>
      <c r="E1041" s="3" t="str">
        <f>IF(D1041,VLOOKUP(A1041,des!B:Q,11,FALSE),"")</f>
        <v>default</v>
      </c>
      <c r="F1041" s="3" t="b">
        <f t="shared" si="64"/>
        <v>1</v>
      </c>
      <c r="G1041" s="3" t="str">
        <f t="shared" si="65"/>
        <v>dhis_api --api-version=27 --api-request='dataElements/bctdCtzDyEQ/name' --content-json --request PATCH --data "{\"name\": \"default\"}"</v>
      </c>
      <c r="H1041" s="3" t="str">
        <f>IF(D1041,VLOOKUP(A1041,des!B:Q,12,FALSE),"")</f>
        <v>bjDvmb4bfuf</v>
      </c>
      <c r="I1041" s="3" t="b">
        <f t="shared" si="66"/>
        <v>1</v>
      </c>
      <c r="J1041" s="3" t="str">
        <f t="shared" si="67"/>
        <v>dhis_api --api-version=27 --api-request='dataElements/bctdCtzDyEQ/shortName' --content-json --request PATCH --data "{\"shortName\": \"bjDvmb4bfuf\"}"</v>
      </c>
    </row>
    <row r="1042" spans="1:10" x14ac:dyDescent="0.2">
      <c r="A1042" t="s">
        <v>1379</v>
      </c>
      <c r="B1042" t="s">
        <v>6448</v>
      </c>
      <c r="C1042" t="s">
        <v>6449</v>
      </c>
      <c r="D1042" s="3" t="b">
        <f>NOT(ISNA(VLOOKUP(A1042,des!B:B,1,FALSE)))</f>
        <v>1</v>
      </c>
      <c r="E1042" s="3" t="str">
        <f>IF(D1042,VLOOKUP(A1042,des!B:Q,11,FALSE),"")</f>
        <v>default</v>
      </c>
      <c r="F1042" s="3" t="b">
        <f t="shared" si="64"/>
        <v>1</v>
      </c>
      <c r="G1042" s="3" t="str">
        <f t="shared" si="65"/>
        <v>dhis_api --api-version=27 --api-request='dataElements/IMfoNad4UsH/name' --content-json --request PATCH --data "{\"name\": \"default\"}"</v>
      </c>
      <c r="H1042" s="3" t="str">
        <f>IF(D1042,VLOOKUP(A1042,des!B:Q,12,FALSE),"")</f>
        <v>bjDvmb4bfuf</v>
      </c>
      <c r="I1042" s="3" t="b">
        <f t="shared" si="66"/>
        <v>1</v>
      </c>
      <c r="J1042" s="3" t="str">
        <f t="shared" si="67"/>
        <v>dhis_api --api-version=27 --api-request='dataElements/IMfoNad4UsH/shortName' --content-json --request PATCH --data "{\"shortName\": \"bjDvmb4bfuf\"}"</v>
      </c>
    </row>
    <row r="1043" spans="1:10" x14ac:dyDescent="0.2">
      <c r="A1043" t="s">
        <v>1380</v>
      </c>
      <c r="B1043" t="s">
        <v>6450</v>
      </c>
      <c r="C1043" t="s">
        <v>6451</v>
      </c>
      <c r="D1043" s="3" t="b">
        <f>NOT(ISNA(VLOOKUP(A1043,des!B:B,1,FALSE)))</f>
        <v>1</v>
      </c>
      <c r="E1043" s="3" t="str">
        <f>IF(D1043,VLOOKUP(A1043,des!B:Q,11,FALSE),"")</f>
        <v>default</v>
      </c>
      <c r="F1043" s="3" t="b">
        <f t="shared" si="64"/>
        <v>1</v>
      </c>
      <c r="G1043" s="3" t="str">
        <f t="shared" si="65"/>
        <v>dhis_api --api-version=27 --api-request='dataElements/uNAYoKXKPOM/name' --content-json --request PATCH --data "{\"name\": \"default\"}"</v>
      </c>
      <c r="H1043" s="3" t="str">
        <f>IF(D1043,VLOOKUP(A1043,des!B:Q,12,FALSE),"")</f>
        <v>bjDvmb4bfuf</v>
      </c>
      <c r="I1043" s="3" t="b">
        <f t="shared" si="66"/>
        <v>1</v>
      </c>
      <c r="J1043" s="3" t="str">
        <f t="shared" si="67"/>
        <v>dhis_api --api-version=27 --api-request='dataElements/uNAYoKXKPOM/shortName' --content-json --request PATCH --data "{\"shortName\": \"bjDvmb4bfuf\"}"</v>
      </c>
    </row>
    <row r="1044" spans="1:10" x14ac:dyDescent="0.2">
      <c r="A1044" t="s">
        <v>1381</v>
      </c>
      <c r="B1044" t="s">
        <v>6452</v>
      </c>
      <c r="C1044" t="s">
        <v>6453</v>
      </c>
      <c r="D1044" s="3" t="b">
        <f>NOT(ISNA(VLOOKUP(A1044,des!B:B,1,FALSE)))</f>
        <v>1</v>
      </c>
      <c r="E1044" s="3" t="str">
        <f>IF(D1044,VLOOKUP(A1044,des!B:Q,11,FALSE),"")</f>
        <v>default</v>
      </c>
      <c r="F1044" s="3" t="b">
        <f t="shared" si="64"/>
        <v>1</v>
      </c>
      <c r="G1044" s="3" t="str">
        <f t="shared" si="65"/>
        <v>dhis_api --api-version=27 --api-request='dataElements/r152cuAezPu/name' --content-json --request PATCH --data "{\"name\": \"default\"}"</v>
      </c>
      <c r="H1044" s="3" t="str">
        <f>IF(D1044,VLOOKUP(A1044,des!B:Q,12,FALSE),"")</f>
        <v>bjDvmb4bfuf</v>
      </c>
      <c r="I1044" s="3" t="b">
        <f t="shared" si="66"/>
        <v>1</v>
      </c>
      <c r="J1044" s="3" t="str">
        <f t="shared" si="67"/>
        <v>dhis_api --api-version=27 --api-request='dataElements/r152cuAezPu/shortName' --content-json --request PATCH --data "{\"shortName\": \"bjDvmb4bfuf\"}"</v>
      </c>
    </row>
    <row r="1045" spans="1:10" x14ac:dyDescent="0.2">
      <c r="A1045" t="s">
        <v>1382</v>
      </c>
      <c r="B1045" t="s">
        <v>6454</v>
      </c>
      <c r="C1045" t="s">
        <v>6455</v>
      </c>
      <c r="D1045" s="3" t="b">
        <f>NOT(ISNA(VLOOKUP(A1045,des!B:B,1,FALSE)))</f>
        <v>1</v>
      </c>
      <c r="E1045" s="3" t="str">
        <f>IF(D1045,VLOOKUP(A1045,des!B:Q,11,FALSE),"")</f>
        <v>default</v>
      </c>
      <c r="F1045" s="3" t="b">
        <f t="shared" si="64"/>
        <v>1</v>
      </c>
      <c r="G1045" s="3" t="str">
        <f t="shared" si="65"/>
        <v>dhis_api --api-version=27 --api-request='dataElements/j0Wm2puihlH/name' --content-json --request PATCH --data "{\"name\": \"default\"}"</v>
      </c>
      <c r="H1045" s="3" t="str">
        <f>IF(D1045,VLOOKUP(A1045,des!B:Q,12,FALSE),"")</f>
        <v>bjDvmb4bfuf</v>
      </c>
      <c r="I1045" s="3" t="b">
        <f t="shared" si="66"/>
        <v>1</v>
      </c>
      <c r="J1045" s="3" t="str">
        <f t="shared" si="67"/>
        <v>dhis_api --api-version=27 --api-request='dataElements/j0Wm2puihlH/shortName' --content-json --request PATCH --data "{\"shortName\": \"bjDvmb4bfuf\"}"</v>
      </c>
    </row>
    <row r="1046" spans="1:10" x14ac:dyDescent="0.2">
      <c r="A1046" t="s">
        <v>1383</v>
      </c>
      <c r="B1046" t="s">
        <v>6456</v>
      </c>
      <c r="C1046" t="s">
        <v>6457</v>
      </c>
      <c r="D1046" s="3" t="b">
        <f>NOT(ISNA(VLOOKUP(A1046,des!B:B,1,FALSE)))</f>
        <v>1</v>
      </c>
      <c r="E1046" s="3" t="str">
        <f>IF(D1046,VLOOKUP(A1046,des!B:Q,11,FALSE),"")</f>
        <v>default</v>
      </c>
      <c r="F1046" s="3" t="b">
        <f t="shared" si="64"/>
        <v>1</v>
      </c>
      <c r="G1046" s="3" t="str">
        <f t="shared" si="65"/>
        <v>dhis_api --api-version=27 --api-request='dataElements/woSvWs1kcbT/name' --content-json --request PATCH --data "{\"name\": \"default\"}"</v>
      </c>
      <c r="H1046" s="3" t="str">
        <f>IF(D1046,VLOOKUP(A1046,des!B:Q,12,FALSE),"")</f>
        <v>bjDvmb4bfuf</v>
      </c>
      <c r="I1046" s="3" t="b">
        <f t="shared" si="66"/>
        <v>1</v>
      </c>
      <c r="J1046" s="3" t="str">
        <f t="shared" si="67"/>
        <v>dhis_api --api-version=27 --api-request='dataElements/woSvWs1kcbT/shortName' --content-json --request PATCH --data "{\"shortName\": \"bjDvmb4bfuf\"}"</v>
      </c>
    </row>
    <row r="1047" spans="1:10" x14ac:dyDescent="0.2">
      <c r="A1047" t="s">
        <v>1384</v>
      </c>
      <c r="B1047" t="s">
        <v>6458</v>
      </c>
      <c r="C1047" t="s">
        <v>6459</v>
      </c>
      <c r="D1047" s="3" t="b">
        <f>NOT(ISNA(VLOOKUP(A1047,des!B:B,1,FALSE)))</f>
        <v>1</v>
      </c>
      <c r="E1047" s="3" t="str">
        <f>IF(D1047,VLOOKUP(A1047,des!B:Q,11,FALSE),"")</f>
        <v>default</v>
      </c>
      <c r="F1047" s="3" t="b">
        <f t="shared" si="64"/>
        <v>1</v>
      </c>
      <c r="G1047" s="3" t="str">
        <f t="shared" si="65"/>
        <v>dhis_api --api-version=27 --api-request='dataElements/UiXVxXGSfJt/name' --content-json --request PATCH --data "{\"name\": \"default\"}"</v>
      </c>
      <c r="H1047" s="3" t="str">
        <f>IF(D1047,VLOOKUP(A1047,des!B:Q,12,FALSE),"")</f>
        <v>bjDvmb4bfuf</v>
      </c>
      <c r="I1047" s="3" t="b">
        <f t="shared" si="66"/>
        <v>1</v>
      </c>
      <c r="J1047" s="3" t="str">
        <f t="shared" si="67"/>
        <v>dhis_api --api-version=27 --api-request='dataElements/UiXVxXGSfJt/shortName' --content-json --request PATCH --data "{\"shortName\": \"bjDvmb4bfuf\"}"</v>
      </c>
    </row>
    <row r="1048" spans="1:10" x14ac:dyDescent="0.2">
      <c r="A1048" t="s">
        <v>1385</v>
      </c>
      <c r="B1048" t="s">
        <v>6460</v>
      </c>
      <c r="C1048" t="s">
        <v>6461</v>
      </c>
      <c r="D1048" s="3" t="b">
        <f>NOT(ISNA(VLOOKUP(A1048,des!B:B,1,FALSE)))</f>
        <v>1</v>
      </c>
      <c r="E1048" s="3" t="str">
        <f>IF(D1048,VLOOKUP(A1048,des!B:Q,11,FALSE),"")</f>
        <v>default</v>
      </c>
      <c r="F1048" s="3" t="b">
        <f t="shared" si="64"/>
        <v>1</v>
      </c>
      <c r="G1048" s="3" t="str">
        <f t="shared" si="65"/>
        <v>dhis_api --api-version=27 --api-request='dataElements/JxWxPz8ewi0/name' --content-json --request PATCH --data "{\"name\": \"default\"}"</v>
      </c>
      <c r="H1048" s="3" t="str">
        <f>IF(D1048,VLOOKUP(A1048,des!B:Q,12,FALSE),"")</f>
        <v>bjDvmb4bfuf</v>
      </c>
      <c r="I1048" s="3" t="b">
        <f t="shared" si="66"/>
        <v>1</v>
      </c>
      <c r="J1048" s="3" t="str">
        <f t="shared" si="67"/>
        <v>dhis_api --api-version=27 --api-request='dataElements/JxWxPz8ewi0/shortName' --content-json --request PATCH --data "{\"shortName\": \"bjDvmb4bfuf\"}"</v>
      </c>
    </row>
    <row r="1049" spans="1:10" x14ac:dyDescent="0.2">
      <c r="A1049" t="s">
        <v>1386</v>
      </c>
      <c r="B1049" t="s">
        <v>6462</v>
      </c>
      <c r="C1049" t="s">
        <v>6463</v>
      </c>
      <c r="D1049" s="3" t="b">
        <f>NOT(ISNA(VLOOKUP(A1049,des!B:B,1,FALSE)))</f>
        <v>1</v>
      </c>
      <c r="E1049" s="3" t="str">
        <f>IF(D1049,VLOOKUP(A1049,des!B:Q,11,FALSE),"")</f>
        <v>default</v>
      </c>
      <c r="F1049" s="3" t="b">
        <f t="shared" si="64"/>
        <v>1</v>
      </c>
      <c r="G1049" s="3" t="str">
        <f t="shared" si="65"/>
        <v>dhis_api --api-version=27 --api-request='dataElements/NVRtYE0GVnw/name' --content-json --request PATCH --data "{\"name\": \"default\"}"</v>
      </c>
      <c r="H1049" s="3" t="str">
        <f>IF(D1049,VLOOKUP(A1049,des!B:Q,12,FALSE),"")</f>
        <v>bjDvmb4bfuf</v>
      </c>
      <c r="I1049" s="3" t="b">
        <f t="shared" si="66"/>
        <v>1</v>
      </c>
      <c r="J1049" s="3" t="str">
        <f t="shared" si="67"/>
        <v>dhis_api --api-version=27 --api-request='dataElements/NVRtYE0GVnw/shortName' --content-json --request PATCH --data "{\"shortName\": \"bjDvmb4bfuf\"}"</v>
      </c>
    </row>
    <row r="1050" spans="1:10" x14ac:dyDescent="0.2">
      <c r="A1050" t="s">
        <v>1387</v>
      </c>
      <c r="B1050" t="s">
        <v>6464</v>
      </c>
      <c r="C1050" t="s">
        <v>6465</v>
      </c>
      <c r="D1050" s="3" t="b">
        <f>NOT(ISNA(VLOOKUP(A1050,des!B:B,1,FALSE)))</f>
        <v>1</v>
      </c>
      <c r="E1050" s="3" t="str">
        <f>IF(D1050,VLOOKUP(A1050,des!B:Q,11,FALSE),"")</f>
        <v>default</v>
      </c>
      <c r="F1050" s="3" t="b">
        <f t="shared" si="64"/>
        <v>1</v>
      </c>
      <c r="G1050" s="3" t="str">
        <f t="shared" si="65"/>
        <v>dhis_api --api-version=27 --api-request='dataElements/gMz9mX28sjU/name' --content-json --request PATCH --data "{\"name\": \"default\"}"</v>
      </c>
      <c r="H1050" s="3" t="str">
        <f>IF(D1050,VLOOKUP(A1050,des!B:Q,12,FALSE),"")</f>
        <v>bjDvmb4bfuf</v>
      </c>
      <c r="I1050" s="3" t="b">
        <f t="shared" si="66"/>
        <v>1</v>
      </c>
      <c r="J1050" s="3" t="str">
        <f t="shared" si="67"/>
        <v>dhis_api --api-version=27 --api-request='dataElements/gMz9mX28sjU/shortName' --content-json --request PATCH --data "{\"shortName\": \"bjDvmb4bfuf\"}"</v>
      </c>
    </row>
    <row r="1051" spans="1:10" x14ac:dyDescent="0.2">
      <c r="A1051" t="s">
        <v>1388</v>
      </c>
      <c r="B1051" t="s">
        <v>6466</v>
      </c>
      <c r="C1051" t="s">
        <v>6467</v>
      </c>
      <c r="D1051" s="3" t="b">
        <f>NOT(ISNA(VLOOKUP(A1051,des!B:B,1,FALSE)))</f>
        <v>1</v>
      </c>
      <c r="E1051" s="3" t="str">
        <f>IF(D1051,VLOOKUP(A1051,des!B:Q,11,FALSE),"")</f>
        <v>default</v>
      </c>
      <c r="F1051" s="3" t="b">
        <f t="shared" si="64"/>
        <v>1</v>
      </c>
      <c r="G1051" s="3" t="str">
        <f t="shared" si="65"/>
        <v>dhis_api --api-version=27 --api-request='dataElements/a5dVf8ROhC7/name' --content-json --request PATCH --data "{\"name\": \"default\"}"</v>
      </c>
      <c r="H1051" s="3" t="str">
        <f>IF(D1051,VLOOKUP(A1051,des!B:Q,12,FALSE),"")</f>
        <v>bjDvmb4bfuf</v>
      </c>
      <c r="I1051" s="3" t="b">
        <f t="shared" si="66"/>
        <v>1</v>
      </c>
      <c r="J1051" s="3" t="str">
        <f t="shared" si="67"/>
        <v>dhis_api --api-version=27 --api-request='dataElements/a5dVf8ROhC7/shortName' --content-json --request PATCH --data "{\"shortName\": \"bjDvmb4bfuf\"}"</v>
      </c>
    </row>
    <row r="1052" spans="1:10" x14ac:dyDescent="0.2">
      <c r="A1052" t="s">
        <v>1389</v>
      </c>
      <c r="B1052" t="s">
        <v>6468</v>
      </c>
      <c r="C1052" t="s">
        <v>6469</v>
      </c>
      <c r="D1052" s="3" t="b">
        <f>NOT(ISNA(VLOOKUP(A1052,des!B:B,1,FALSE)))</f>
        <v>1</v>
      </c>
      <c r="E1052" s="3" t="str">
        <f>IF(D1052,VLOOKUP(A1052,des!B:Q,11,FALSE),"")</f>
        <v>default</v>
      </c>
      <c r="F1052" s="3" t="b">
        <f t="shared" si="64"/>
        <v>1</v>
      </c>
      <c r="G1052" s="3" t="str">
        <f t="shared" si="65"/>
        <v>dhis_api --api-version=27 --api-request='dataElements/UOZFiGe54jm/name' --content-json --request PATCH --data "{\"name\": \"default\"}"</v>
      </c>
      <c r="H1052" s="3" t="str">
        <f>IF(D1052,VLOOKUP(A1052,des!B:Q,12,FALSE),"")</f>
        <v>bjDvmb4bfuf</v>
      </c>
      <c r="I1052" s="3" t="b">
        <f t="shared" si="66"/>
        <v>1</v>
      </c>
      <c r="J1052" s="3" t="str">
        <f t="shared" si="67"/>
        <v>dhis_api --api-version=27 --api-request='dataElements/UOZFiGe54jm/shortName' --content-json --request PATCH --data "{\"shortName\": \"bjDvmb4bfuf\"}"</v>
      </c>
    </row>
    <row r="1053" spans="1:10" x14ac:dyDescent="0.2">
      <c r="A1053" t="s">
        <v>1390</v>
      </c>
      <c r="B1053" t="s">
        <v>6470</v>
      </c>
      <c r="C1053" t="s">
        <v>6471</v>
      </c>
      <c r="D1053" s="3" t="b">
        <f>NOT(ISNA(VLOOKUP(A1053,des!B:B,1,FALSE)))</f>
        <v>1</v>
      </c>
      <c r="E1053" s="3" t="str">
        <f>IF(D1053,VLOOKUP(A1053,des!B:Q,11,FALSE),"")</f>
        <v>default</v>
      </c>
      <c r="F1053" s="3" t="b">
        <f t="shared" si="64"/>
        <v>1</v>
      </c>
      <c r="G1053" s="3" t="str">
        <f t="shared" si="65"/>
        <v>dhis_api --api-version=27 --api-request='dataElements/A3n6FAx4YaF/name' --content-json --request PATCH --data "{\"name\": \"default\"}"</v>
      </c>
      <c r="H1053" s="3" t="str">
        <f>IF(D1053,VLOOKUP(A1053,des!B:Q,12,FALSE),"")</f>
        <v>bjDvmb4bfuf</v>
      </c>
      <c r="I1053" s="3" t="b">
        <f t="shared" si="66"/>
        <v>1</v>
      </c>
      <c r="J1053" s="3" t="str">
        <f t="shared" si="67"/>
        <v>dhis_api --api-version=27 --api-request='dataElements/A3n6FAx4YaF/shortName' --content-json --request PATCH --data "{\"shortName\": \"bjDvmb4bfuf\"}"</v>
      </c>
    </row>
    <row r="1054" spans="1:10" x14ac:dyDescent="0.2">
      <c r="A1054" t="s">
        <v>1391</v>
      </c>
      <c r="B1054" t="s">
        <v>6472</v>
      </c>
      <c r="C1054" t="s">
        <v>6473</v>
      </c>
      <c r="D1054" s="3" t="b">
        <f>NOT(ISNA(VLOOKUP(A1054,des!B:B,1,FALSE)))</f>
        <v>1</v>
      </c>
      <c r="E1054" s="3" t="str">
        <f>IF(D1054,VLOOKUP(A1054,des!B:Q,11,FALSE),"")</f>
        <v>default</v>
      </c>
      <c r="F1054" s="3" t="b">
        <f t="shared" si="64"/>
        <v>1</v>
      </c>
      <c r="G1054" s="3" t="str">
        <f t="shared" si="65"/>
        <v>dhis_api --api-version=27 --api-request='dataElements/icWXjzjOR5h/name' --content-json --request PATCH --data "{\"name\": \"default\"}"</v>
      </c>
      <c r="H1054" s="3" t="str">
        <f>IF(D1054,VLOOKUP(A1054,des!B:Q,12,FALSE),"")</f>
        <v>bjDvmb4bfuf</v>
      </c>
      <c r="I1054" s="3" t="b">
        <f t="shared" si="66"/>
        <v>1</v>
      </c>
      <c r="J1054" s="3" t="str">
        <f t="shared" si="67"/>
        <v>dhis_api --api-version=27 --api-request='dataElements/icWXjzjOR5h/shortName' --content-json --request PATCH --data "{\"shortName\": \"bjDvmb4bfuf\"}"</v>
      </c>
    </row>
    <row r="1055" spans="1:10" x14ac:dyDescent="0.2">
      <c r="A1055" t="s">
        <v>1392</v>
      </c>
      <c r="B1055" t="s">
        <v>6474</v>
      </c>
      <c r="C1055" t="s">
        <v>6475</v>
      </c>
      <c r="D1055" s="3" t="b">
        <f>NOT(ISNA(VLOOKUP(A1055,des!B:B,1,FALSE)))</f>
        <v>1</v>
      </c>
      <c r="E1055" s="3" t="str">
        <f>IF(D1055,VLOOKUP(A1055,des!B:Q,11,FALSE),"")</f>
        <v>default</v>
      </c>
      <c r="F1055" s="3" t="b">
        <f t="shared" si="64"/>
        <v>1</v>
      </c>
      <c r="G1055" s="3" t="str">
        <f t="shared" si="65"/>
        <v>dhis_api --api-version=27 --api-request='dataElements/KZdzaLqIk7Z/name' --content-json --request PATCH --data "{\"name\": \"default\"}"</v>
      </c>
      <c r="H1055" s="3" t="str">
        <f>IF(D1055,VLOOKUP(A1055,des!B:Q,12,FALSE),"")</f>
        <v>bjDvmb4bfuf</v>
      </c>
      <c r="I1055" s="3" t="b">
        <f t="shared" si="66"/>
        <v>1</v>
      </c>
      <c r="J1055" s="3" t="str">
        <f t="shared" si="67"/>
        <v>dhis_api --api-version=27 --api-request='dataElements/KZdzaLqIk7Z/shortName' --content-json --request PATCH --data "{\"shortName\": \"bjDvmb4bfuf\"}"</v>
      </c>
    </row>
    <row r="1056" spans="1:10" x14ac:dyDescent="0.2">
      <c r="A1056" t="s">
        <v>1393</v>
      </c>
      <c r="B1056" t="s">
        <v>6476</v>
      </c>
      <c r="C1056" t="s">
        <v>6477</v>
      </c>
      <c r="D1056" s="3" t="b">
        <f>NOT(ISNA(VLOOKUP(A1056,des!B:B,1,FALSE)))</f>
        <v>1</v>
      </c>
      <c r="E1056" s="3" t="str">
        <f>IF(D1056,VLOOKUP(A1056,des!B:Q,11,FALSE),"")</f>
        <v>default</v>
      </c>
      <c r="F1056" s="3" t="b">
        <f t="shared" si="64"/>
        <v>1</v>
      </c>
      <c r="G1056" s="3" t="str">
        <f t="shared" si="65"/>
        <v>dhis_api --api-version=27 --api-request='dataElements/uR4kIzE9CFd/name' --content-json --request PATCH --data "{\"name\": \"default\"}"</v>
      </c>
      <c r="H1056" s="3" t="str">
        <f>IF(D1056,VLOOKUP(A1056,des!B:Q,12,FALSE),"")</f>
        <v>bjDvmb4bfuf</v>
      </c>
      <c r="I1056" s="3" t="b">
        <f t="shared" si="66"/>
        <v>1</v>
      </c>
      <c r="J1056" s="3" t="str">
        <f t="shared" si="67"/>
        <v>dhis_api --api-version=27 --api-request='dataElements/uR4kIzE9CFd/shortName' --content-json --request PATCH --data "{\"shortName\": \"bjDvmb4bfuf\"}"</v>
      </c>
    </row>
    <row r="1057" spans="1:10" x14ac:dyDescent="0.2">
      <c r="A1057" t="s">
        <v>1394</v>
      </c>
      <c r="B1057" t="s">
        <v>6478</v>
      </c>
      <c r="C1057" t="s">
        <v>6479</v>
      </c>
      <c r="D1057" s="3" t="b">
        <f>NOT(ISNA(VLOOKUP(A1057,des!B:B,1,FALSE)))</f>
        <v>1</v>
      </c>
      <c r="E1057" s="3" t="str">
        <f>IF(D1057,VLOOKUP(A1057,des!B:Q,11,FALSE),"")</f>
        <v>default</v>
      </c>
      <c r="F1057" s="3" t="b">
        <f t="shared" si="64"/>
        <v>1</v>
      </c>
      <c r="G1057" s="3" t="str">
        <f t="shared" si="65"/>
        <v>dhis_api --api-version=27 --api-request='dataElements/MwtVucBN25u/name' --content-json --request PATCH --data "{\"name\": \"default\"}"</v>
      </c>
      <c r="H1057" s="3" t="str">
        <f>IF(D1057,VLOOKUP(A1057,des!B:Q,12,FALSE),"")</f>
        <v>bjDvmb4bfuf</v>
      </c>
      <c r="I1057" s="3" t="b">
        <f t="shared" si="66"/>
        <v>1</v>
      </c>
      <c r="J1057" s="3" t="str">
        <f t="shared" si="67"/>
        <v>dhis_api --api-version=27 --api-request='dataElements/MwtVucBN25u/shortName' --content-json --request PATCH --data "{\"shortName\": \"bjDvmb4bfuf\"}"</v>
      </c>
    </row>
    <row r="1058" spans="1:10" x14ac:dyDescent="0.2">
      <c r="A1058" t="s">
        <v>1395</v>
      </c>
      <c r="B1058" t="s">
        <v>6480</v>
      </c>
      <c r="C1058" t="s">
        <v>6481</v>
      </c>
      <c r="D1058" s="3" t="b">
        <f>NOT(ISNA(VLOOKUP(A1058,des!B:B,1,FALSE)))</f>
        <v>1</v>
      </c>
      <c r="E1058" s="3" t="str">
        <f>IF(D1058,VLOOKUP(A1058,des!B:Q,11,FALSE),"")</f>
        <v>default</v>
      </c>
      <c r="F1058" s="3" t="b">
        <f t="shared" si="64"/>
        <v>1</v>
      </c>
      <c r="G1058" s="3" t="str">
        <f t="shared" si="65"/>
        <v>dhis_api --api-version=27 --api-request='dataElements/uSQT1mDQuvX/name' --content-json --request PATCH --data "{\"name\": \"default\"}"</v>
      </c>
      <c r="H1058" s="3" t="str">
        <f>IF(D1058,VLOOKUP(A1058,des!B:Q,12,FALSE),"")</f>
        <v>bjDvmb4bfuf</v>
      </c>
      <c r="I1058" s="3" t="b">
        <f t="shared" si="66"/>
        <v>1</v>
      </c>
      <c r="J1058" s="3" t="str">
        <f t="shared" si="67"/>
        <v>dhis_api --api-version=27 --api-request='dataElements/uSQT1mDQuvX/shortName' --content-json --request PATCH --data "{\"shortName\": \"bjDvmb4bfuf\"}"</v>
      </c>
    </row>
    <row r="1059" spans="1:10" x14ac:dyDescent="0.2">
      <c r="A1059" t="s">
        <v>1396</v>
      </c>
      <c r="B1059" t="s">
        <v>6482</v>
      </c>
      <c r="C1059" t="s">
        <v>6483</v>
      </c>
      <c r="D1059" s="3" t="b">
        <f>NOT(ISNA(VLOOKUP(A1059,des!B:B,1,FALSE)))</f>
        <v>1</v>
      </c>
      <c r="E1059" s="3" t="str">
        <f>IF(D1059,VLOOKUP(A1059,des!B:Q,11,FALSE),"")</f>
        <v>default</v>
      </c>
      <c r="F1059" s="3" t="b">
        <f t="shared" si="64"/>
        <v>1</v>
      </c>
      <c r="G1059" s="3" t="str">
        <f t="shared" si="65"/>
        <v>dhis_api --api-version=27 --api-request='dataElements/lMdMnllwzlw/name' --content-json --request PATCH --data "{\"name\": \"default\"}"</v>
      </c>
      <c r="H1059" s="3" t="str">
        <f>IF(D1059,VLOOKUP(A1059,des!B:Q,12,FALSE),"")</f>
        <v>bjDvmb4bfuf</v>
      </c>
      <c r="I1059" s="3" t="b">
        <f t="shared" si="66"/>
        <v>1</v>
      </c>
      <c r="J1059" s="3" t="str">
        <f t="shared" si="67"/>
        <v>dhis_api --api-version=27 --api-request='dataElements/lMdMnllwzlw/shortName' --content-json --request PATCH --data "{\"shortName\": \"bjDvmb4bfuf\"}"</v>
      </c>
    </row>
    <row r="1060" spans="1:10" x14ac:dyDescent="0.2">
      <c r="A1060" t="s">
        <v>1397</v>
      </c>
      <c r="B1060" t="s">
        <v>6484</v>
      </c>
      <c r="C1060" t="s">
        <v>6485</v>
      </c>
      <c r="D1060" s="3" t="b">
        <f>NOT(ISNA(VLOOKUP(A1060,des!B:B,1,FALSE)))</f>
        <v>1</v>
      </c>
      <c r="E1060" s="3" t="str">
        <f>IF(D1060,VLOOKUP(A1060,des!B:Q,11,FALSE),"")</f>
        <v>default</v>
      </c>
      <c r="F1060" s="3" t="b">
        <f t="shared" si="64"/>
        <v>1</v>
      </c>
      <c r="G1060" s="3" t="str">
        <f t="shared" si="65"/>
        <v>dhis_api --api-version=27 --api-request='dataElements/s026BPhhScz/name' --content-json --request PATCH --data "{\"name\": \"default\"}"</v>
      </c>
      <c r="H1060" s="3" t="str">
        <f>IF(D1060,VLOOKUP(A1060,des!B:Q,12,FALSE),"")</f>
        <v>bjDvmb4bfuf</v>
      </c>
      <c r="I1060" s="3" t="b">
        <f t="shared" si="66"/>
        <v>1</v>
      </c>
      <c r="J1060" s="3" t="str">
        <f t="shared" si="67"/>
        <v>dhis_api --api-version=27 --api-request='dataElements/s026BPhhScz/shortName' --content-json --request PATCH --data "{\"shortName\": \"bjDvmb4bfuf\"}"</v>
      </c>
    </row>
    <row r="1061" spans="1:10" x14ac:dyDescent="0.2">
      <c r="A1061" t="s">
        <v>1398</v>
      </c>
      <c r="B1061" t="s">
        <v>6486</v>
      </c>
      <c r="C1061" t="s">
        <v>6487</v>
      </c>
      <c r="D1061" s="3" t="b">
        <f>NOT(ISNA(VLOOKUP(A1061,des!B:B,1,FALSE)))</f>
        <v>1</v>
      </c>
      <c r="E1061" s="3" t="str">
        <f>IF(D1061,VLOOKUP(A1061,des!B:Q,11,FALSE),"")</f>
        <v>default</v>
      </c>
      <c r="F1061" s="3" t="b">
        <f t="shared" si="64"/>
        <v>1</v>
      </c>
      <c r="G1061" s="3" t="str">
        <f t="shared" si="65"/>
        <v>dhis_api --api-version=27 --api-request='dataElements/B0ahXafyw0V/name' --content-json --request PATCH --data "{\"name\": \"default\"}"</v>
      </c>
      <c r="H1061" s="3" t="str">
        <f>IF(D1061,VLOOKUP(A1061,des!B:Q,12,FALSE),"")</f>
        <v>bjDvmb4bfuf</v>
      </c>
      <c r="I1061" s="3" t="b">
        <f t="shared" si="66"/>
        <v>1</v>
      </c>
      <c r="J1061" s="3" t="str">
        <f t="shared" si="67"/>
        <v>dhis_api --api-version=27 --api-request='dataElements/B0ahXafyw0V/shortName' --content-json --request PATCH --data "{\"shortName\": \"bjDvmb4bfuf\"}"</v>
      </c>
    </row>
    <row r="1062" spans="1:10" x14ac:dyDescent="0.2">
      <c r="A1062" t="s">
        <v>1399</v>
      </c>
      <c r="B1062" t="s">
        <v>6488</v>
      </c>
      <c r="C1062" t="s">
        <v>6489</v>
      </c>
      <c r="D1062" s="3" t="b">
        <f>NOT(ISNA(VLOOKUP(A1062,des!B:B,1,FALSE)))</f>
        <v>1</v>
      </c>
      <c r="E1062" s="3" t="str">
        <f>IF(D1062,VLOOKUP(A1062,des!B:Q,11,FALSE),"")</f>
        <v>default</v>
      </c>
      <c r="F1062" s="3" t="b">
        <f t="shared" si="64"/>
        <v>1</v>
      </c>
      <c r="G1062" s="3" t="str">
        <f t="shared" si="65"/>
        <v>dhis_api --api-version=27 --api-request='dataElements/NXSh9wXd4di/name' --content-json --request PATCH --data "{\"name\": \"default\"}"</v>
      </c>
      <c r="H1062" s="3" t="str">
        <f>IF(D1062,VLOOKUP(A1062,des!B:Q,12,FALSE),"")</f>
        <v>bjDvmb4bfuf</v>
      </c>
      <c r="I1062" s="3" t="b">
        <f t="shared" si="66"/>
        <v>1</v>
      </c>
      <c r="J1062" s="3" t="str">
        <f t="shared" si="67"/>
        <v>dhis_api --api-version=27 --api-request='dataElements/NXSh9wXd4di/shortName' --content-json --request PATCH --data "{\"shortName\": \"bjDvmb4bfuf\"}"</v>
      </c>
    </row>
    <row r="1063" spans="1:10" x14ac:dyDescent="0.2">
      <c r="A1063" t="s">
        <v>1400</v>
      </c>
      <c r="B1063" t="s">
        <v>6490</v>
      </c>
      <c r="C1063" t="s">
        <v>6491</v>
      </c>
      <c r="D1063" s="3" t="b">
        <f>NOT(ISNA(VLOOKUP(A1063,des!B:B,1,FALSE)))</f>
        <v>1</v>
      </c>
      <c r="E1063" s="3" t="str">
        <f>IF(D1063,VLOOKUP(A1063,des!B:Q,11,FALSE),"")</f>
        <v>default</v>
      </c>
      <c r="F1063" s="3" t="b">
        <f t="shared" si="64"/>
        <v>1</v>
      </c>
      <c r="G1063" s="3" t="str">
        <f t="shared" si="65"/>
        <v>dhis_api --api-version=27 --api-request='dataElements/aJbBcQDD9fn/name' --content-json --request PATCH --data "{\"name\": \"default\"}"</v>
      </c>
      <c r="H1063" s="3" t="str">
        <f>IF(D1063,VLOOKUP(A1063,des!B:Q,12,FALSE),"")</f>
        <v>bjDvmb4bfuf</v>
      </c>
      <c r="I1063" s="3" t="b">
        <f t="shared" si="66"/>
        <v>1</v>
      </c>
      <c r="J1063" s="3" t="str">
        <f t="shared" si="67"/>
        <v>dhis_api --api-version=27 --api-request='dataElements/aJbBcQDD9fn/shortName' --content-json --request PATCH --data "{\"shortName\": \"bjDvmb4bfuf\"}"</v>
      </c>
    </row>
    <row r="1064" spans="1:10" x14ac:dyDescent="0.2">
      <c r="A1064" t="s">
        <v>1401</v>
      </c>
      <c r="B1064" t="s">
        <v>6492</v>
      </c>
      <c r="C1064" t="s">
        <v>6493</v>
      </c>
      <c r="D1064" s="3" t="b">
        <f>NOT(ISNA(VLOOKUP(A1064,des!B:B,1,FALSE)))</f>
        <v>1</v>
      </c>
      <c r="E1064" s="3" t="str">
        <f>IF(D1064,VLOOKUP(A1064,des!B:Q,11,FALSE),"")</f>
        <v>default</v>
      </c>
      <c r="F1064" s="3" t="b">
        <f t="shared" si="64"/>
        <v>1</v>
      </c>
      <c r="G1064" s="3" t="str">
        <f t="shared" si="65"/>
        <v>dhis_api --api-version=27 --api-request='dataElements/MlDQKavAmT0/name' --content-json --request PATCH --data "{\"name\": \"default\"}"</v>
      </c>
      <c r="H1064" s="3" t="str">
        <f>IF(D1064,VLOOKUP(A1064,des!B:Q,12,FALSE),"")</f>
        <v>bjDvmb4bfuf</v>
      </c>
      <c r="I1064" s="3" t="b">
        <f t="shared" si="66"/>
        <v>1</v>
      </c>
      <c r="J1064" s="3" t="str">
        <f t="shared" si="67"/>
        <v>dhis_api --api-version=27 --api-request='dataElements/MlDQKavAmT0/shortName' --content-json --request PATCH --data "{\"shortName\": \"bjDvmb4bfuf\"}"</v>
      </c>
    </row>
    <row r="1065" spans="1:10" x14ac:dyDescent="0.2">
      <c r="A1065" t="s">
        <v>1402</v>
      </c>
      <c r="B1065" t="s">
        <v>6494</v>
      </c>
      <c r="C1065" t="s">
        <v>6495</v>
      </c>
      <c r="D1065" s="3" t="b">
        <f>NOT(ISNA(VLOOKUP(A1065,des!B:B,1,FALSE)))</f>
        <v>1</v>
      </c>
      <c r="E1065" s="3" t="str">
        <f>IF(D1065,VLOOKUP(A1065,des!B:Q,11,FALSE),"")</f>
        <v>default</v>
      </c>
      <c r="F1065" s="3" t="b">
        <f t="shared" si="64"/>
        <v>1</v>
      </c>
      <c r="G1065" s="3" t="str">
        <f t="shared" si="65"/>
        <v>dhis_api --api-version=27 --api-request='dataElements/hksQOcvyBX9/name' --content-json --request PATCH --data "{\"name\": \"default\"}"</v>
      </c>
      <c r="H1065" s="3" t="str">
        <f>IF(D1065,VLOOKUP(A1065,des!B:Q,12,FALSE),"")</f>
        <v>bjDvmb4bfuf</v>
      </c>
      <c r="I1065" s="3" t="b">
        <f t="shared" si="66"/>
        <v>1</v>
      </c>
      <c r="J1065" s="3" t="str">
        <f t="shared" si="67"/>
        <v>dhis_api --api-version=27 --api-request='dataElements/hksQOcvyBX9/shortName' --content-json --request PATCH --data "{\"shortName\": \"bjDvmb4bfuf\"}"</v>
      </c>
    </row>
    <row r="1066" spans="1:10" x14ac:dyDescent="0.2">
      <c r="A1066" t="s">
        <v>1403</v>
      </c>
      <c r="B1066" t="s">
        <v>6496</v>
      </c>
      <c r="C1066" t="s">
        <v>6497</v>
      </c>
      <c r="D1066" s="3" t="b">
        <f>NOT(ISNA(VLOOKUP(A1066,des!B:B,1,FALSE)))</f>
        <v>1</v>
      </c>
      <c r="E1066" s="3" t="str">
        <f>IF(D1066,VLOOKUP(A1066,des!B:Q,11,FALSE),"")</f>
        <v>default</v>
      </c>
      <c r="F1066" s="3" t="b">
        <f t="shared" si="64"/>
        <v>1</v>
      </c>
      <c r="G1066" s="3" t="str">
        <f t="shared" si="65"/>
        <v>dhis_api --api-version=27 --api-request='dataElements/CGwI26ROH7a/name' --content-json --request PATCH --data "{\"name\": \"default\"}"</v>
      </c>
      <c r="H1066" s="3" t="str">
        <f>IF(D1066,VLOOKUP(A1066,des!B:Q,12,FALSE),"")</f>
        <v>bjDvmb4bfuf</v>
      </c>
      <c r="I1066" s="3" t="b">
        <f t="shared" si="66"/>
        <v>1</v>
      </c>
      <c r="J1066" s="3" t="str">
        <f t="shared" si="67"/>
        <v>dhis_api --api-version=27 --api-request='dataElements/CGwI26ROH7a/shortName' --content-json --request PATCH --data "{\"shortName\": \"bjDvmb4bfuf\"}"</v>
      </c>
    </row>
    <row r="1067" spans="1:10" x14ac:dyDescent="0.2">
      <c r="A1067" t="s">
        <v>1404</v>
      </c>
      <c r="B1067" t="s">
        <v>6498</v>
      </c>
      <c r="C1067" t="s">
        <v>6499</v>
      </c>
      <c r="D1067" s="3" t="b">
        <f>NOT(ISNA(VLOOKUP(A1067,des!B:B,1,FALSE)))</f>
        <v>1</v>
      </c>
      <c r="E1067" s="3" t="str">
        <f>IF(D1067,VLOOKUP(A1067,des!B:Q,11,FALSE),"")</f>
        <v>default</v>
      </c>
      <c r="F1067" s="3" t="b">
        <f t="shared" si="64"/>
        <v>1</v>
      </c>
      <c r="G1067" s="3" t="str">
        <f t="shared" si="65"/>
        <v>dhis_api --api-version=27 --api-request='dataElements/oDdRKCNwBmm/name' --content-json --request PATCH --data "{\"name\": \"default\"}"</v>
      </c>
      <c r="H1067" s="3" t="str">
        <f>IF(D1067,VLOOKUP(A1067,des!B:Q,12,FALSE),"")</f>
        <v>bjDvmb4bfuf</v>
      </c>
      <c r="I1067" s="3" t="b">
        <f t="shared" si="66"/>
        <v>1</v>
      </c>
      <c r="J1067" s="3" t="str">
        <f t="shared" si="67"/>
        <v>dhis_api --api-version=27 --api-request='dataElements/oDdRKCNwBmm/shortName' --content-json --request PATCH --data "{\"shortName\": \"bjDvmb4bfuf\"}"</v>
      </c>
    </row>
    <row r="1068" spans="1:10" x14ac:dyDescent="0.2">
      <c r="A1068" t="s">
        <v>1405</v>
      </c>
      <c r="B1068" t="s">
        <v>6500</v>
      </c>
      <c r="C1068" t="s">
        <v>6501</v>
      </c>
      <c r="D1068" s="3" t="b">
        <f>NOT(ISNA(VLOOKUP(A1068,des!B:B,1,FALSE)))</f>
        <v>1</v>
      </c>
      <c r="E1068" s="3" t="str">
        <f>IF(D1068,VLOOKUP(A1068,des!B:Q,11,FALSE),"")</f>
        <v>default</v>
      </c>
      <c r="F1068" s="3" t="b">
        <f t="shared" si="64"/>
        <v>1</v>
      </c>
      <c r="G1068" s="3" t="str">
        <f t="shared" si="65"/>
        <v>dhis_api --api-version=27 --api-request='dataElements/MQ6pjIWhpPk/name' --content-json --request PATCH --data "{\"name\": \"default\"}"</v>
      </c>
      <c r="H1068" s="3" t="str">
        <f>IF(D1068,VLOOKUP(A1068,des!B:Q,12,FALSE),"")</f>
        <v>bjDvmb4bfuf</v>
      </c>
      <c r="I1068" s="3" t="b">
        <f t="shared" si="66"/>
        <v>1</v>
      </c>
      <c r="J1068" s="3" t="str">
        <f t="shared" si="67"/>
        <v>dhis_api --api-version=27 --api-request='dataElements/MQ6pjIWhpPk/shortName' --content-json --request PATCH --data "{\"shortName\": \"bjDvmb4bfuf\"}"</v>
      </c>
    </row>
    <row r="1069" spans="1:10" x14ac:dyDescent="0.2">
      <c r="A1069" t="s">
        <v>1406</v>
      </c>
      <c r="B1069" t="s">
        <v>6502</v>
      </c>
      <c r="C1069" t="s">
        <v>6503</v>
      </c>
      <c r="D1069" s="3" t="b">
        <f>NOT(ISNA(VLOOKUP(A1069,des!B:B,1,FALSE)))</f>
        <v>1</v>
      </c>
      <c r="E1069" s="3" t="str">
        <f>IF(D1069,VLOOKUP(A1069,des!B:Q,11,FALSE),"")</f>
        <v>default</v>
      </c>
      <c r="F1069" s="3" t="b">
        <f t="shared" si="64"/>
        <v>1</v>
      </c>
      <c r="G1069" s="3" t="str">
        <f t="shared" si="65"/>
        <v>dhis_api --api-version=27 --api-request='dataElements/UiGsrr5mErm/name' --content-json --request PATCH --data "{\"name\": \"default\"}"</v>
      </c>
      <c r="H1069" s="3" t="str">
        <f>IF(D1069,VLOOKUP(A1069,des!B:Q,12,FALSE),"")</f>
        <v>bjDvmb4bfuf</v>
      </c>
      <c r="I1069" s="3" t="b">
        <f t="shared" si="66"/>
        <v>1</v>
      </c>
      <c r="J1069" s="3" t="str">
        <f t="shared" si="67"/>
        <v>dhis_api --api-version=27 --api-request='dataElements/UiGsrr5mErm/shortName' --content-json --request PATCH --data "{\"shortName\": \"bjDvmb4bfuf\"}"</v>
      </c>
    </row>
    <row r="1070" spans="1:10" x14ac:dyDescent="0.2">
      <c r="A1070" t="s">
        <v>1407</v>
      </c>
      <c r="B1070" t="s">
        <v>6504</v>
      </c>
      <c r="C1070" t="s">
        <v>6505</v>
      </c>
      <c r="D1070" s="3" t="b">
        <f>NOT(ISNA(VLOOKUP(A1070,des!B:B,1,FALSE)))</f>
        <v>1</v>
      </c>
      <c r="E1070" s="3" t="str">
        <f>IF(D1070,VLOOKUP(A1070,des!B:Q,11,FALSE),"")</f>
        <v>default</v>
      </c>
      <c r="F1070" s="3" t="b">
        <f t="shared" si="64"/>
        <v>1</v>
      </c>
      <c r="G1070" s="3" t="str">
        <f t="shared" si="65"/>
        <v>dhis_api --api-version=27 --api-request='dataElements/wNzjMgyhE9j/name' --content-json --request PATCH --data "{\"name\": \"default\"}"</v>
      </c>
      <c r="H1070" s="3" t="str">
        <f>IF(D1070,VLOOKUP(A1070,des!B:Q,12,FALSE),"")</f>
        <v>bjDvmb4bfuf</v>
      </c>
      <c r="I1070" s="3" t="b">
        <f t="shared" si="66"/>
        <v>1</v>
      </c>
      <c r="J1070" s="3" t="str">
        <f t="shared" si="67"/>
        <v>dhis_api --api-version=27 --api-request='dataElements/wNzjMgyhE9j/shortName' --content-json --request PATCH --data "{\"shortName\": \"bjDvmb4bfuf\"}"</v>
      </c>
    </row>
    <row r="1071" spans="1:10" x14ac:dyDescent="0.2">
      <c r="A1071" t="s">
        <v>622</v>
      </c>
      <c r="B1071" t="s">
        <v>6506</v>
      </c>
      <c r="C1071" t="s">
        <v>6507</v>
      </c>
      <c r="D1071" s="3" t="b">
        <f>NOT(ISNA(VLOOKUP(A1071,des!B:B,1,FALSE)))</f>
        <v>1</v>
      </c>
      <c r="E1071" s="3" t="str">
        <f>IF(D1071,VLOOKUP(A1071,des!B:Q,11,FALSE),"")</f>
        <v>default</v>
      </c>
      <c r="F1071" s="3" t="b">
        <f t="shared" si="64"/>
        <v>1</v>
      </c>
      <c r="G1071" s="3" t="str">
        <f t="shared" si="65"/>
        <v>dhis_api --api-version=27 --api-request='dataElements/X4DAPtMbi0S/name' --content-json --request PATCH --data "{\"name\": \"default\"}"</v>
      </c>
      <c r="H1071" s="3" t="str">
        <f>IF(D1071,VLOOKUP(A1071,des!B:Q,12,FALSE),"")</f>
        <v>bjDvmb4bfuf</v>
      </c>
      <c r="I1071" s="3" t="b">
        <f t="shared" si="66"/>
        <v>1</v>
      </c>
      <c r="J1071" s="3" t="str">
        <f t="shared" si="67"/>
        <v>dhis_api --api-version=27 --api-request='dataElements/X4DAPtMbi0S/shortName' --content-json --request PATCH --data "{\"shortName\": \"bjDvmb4bfuf\"}"</v>
      </c>
    </row>
    <row r="1072" spans="1:10" x14ac:dyDescent="0.2">
      <c r="A1072" t="s">
        <v>1408</v>
      </c>
      <c r="B1072" t="s">
        <v>6508</v>
      </c>
      <c r="C1072" t="s">
        <v>6509</v>
      </c>
      <c r="D1072" s="3" t="b">
        <f>NOT(ISNA(VLOOKUP(A1072,des!B:B,1,FALSE)))</f>
        <v>1</v>
      </c>
      <c r="E1072" s="3" t="str">
        <f>IF(D1072,VLOOKUP(A1072,des!B:Q,11,FALSE),"")</f>
        <v>default</v>
      </c>
      <c r="F1072" s="3" t="b">
        <f t="shared" si="64"/>
        <v>1</v>
      </c>
      <c r="G1072" s="3" t="str">
        <f t="shared" si="65"/>
        <v>dhis_api --api-version=27 --api-request='dataElements/gZZJbD43jd2/name' --content-json --request PATCH --data "{\"name\": \"default\"}"</v>
      </c>
      <c r="H1072" s="3" t="str">
        <f>IF(D1072,VLOOKUP(A1072,des!B:Q,12,FALSE),"")</f>
        <v>bjDvmb4bfuf</v>
      </c>
      <c r="I1072" s="3" t="b">
        <f t="shared" si="66"/>
        <v>1</v>
      </c>
      <c r="J1072" s="3" t="str">
        <f t="shared" si="67"/>
        <v>dhis_api --api-version=27 --api-request='dataElements/gZZJbD43jd2/shortName' --content-json --request PATCH --data "{\"shortName\": \"bjDvmb4bfuf\"}"</v>
      </c>
    </row>
    <row r="1073" spans="1:10" x14ac:dyDescent="0.2">
      <c r="A1073" t="s">
        <v>1409</v>
      </c>
      <c r="B1073" t="s">
        <v>6510</v>
      </c>
      <c r="C1073" t="s">
        <v>6511</v>
      </c>
      <c r="D1073" s="3" t="b">
        <f>NOT(ISNA(VLOOKUP(A1073,des!B:B,1,FALSE)))</f>
        <v>1</v>
      </c>
      <c r="E1073" s="3" t="str">
        <f>IF(D1073,VLOOKUP(A1073,des!B:Q,11,FALSE),"")</f>
        <v>default</v>
      </c>
      <c r="F1073" s="3" t="b">
        <f t="shared" si="64"/>
        <v>1</v>
      </c>
      <c r="G1073" s="3" t="str">
        <f t="shared" si="65"/>
        <v>dhis_api --api-version=27 --api-request='dataElements/nYO40QwcXgn/name' --content-json --request PATCH --data "{\"name\": \"default\"}"</v>
      </c>
      <c r="H1073" s="3" t="str">
        <f>IF(D1073,VLOOKUP(A1073,des!B:Q,12,FALSE),"")</f>
        <v>bjDvmb4bfuf</v>
      </c>
      <c r="I1073" s="3" t="b">
        <f t="shared" si="66"/>
        <v>1</v>
      </c>
      <c r="J1073" s="3" t="str">
        <f t="shared" si="67"/>
        <v>dhis_api --api-version=27 --api-request='dataElements/nYO40QwcXgn/shortName' --content-json --request PATCH --data "{\"shortName\": \"bjDvmb4bfuf\"}"</v>
      </c>
    </row>
    <row r="1074" spans="1:10" x14ac:dyDescent="0.2">
      <c r="A1074" t="s">
        <v>1410</v>
      </c>
      <c r="B1074" t="s">
        <v>6512</v>
      </c>
      <c r="C1074" t="s">
        <v>6513</v>
      </c>
      <c r="D1074" s="3" t="b">
        <f>NOT(ISNA(VLOOKUP(A1074,des!B:B,1,FALSE)))</f>
        <v>1</v>
      </c>
      <c r="E1074" s="3" t="str">
        <f>IF(D1074,VLOOKUP(A1074,des!B:Q,11,FALSE),"")</f>
        <v>default</v>
      </c>
      <c r="F1074" s="3" t="b">
        <f t="shared" si="64"/>
        <v>1</v>
      </c>
      <c r="G1074" s="3" t="str">
        <f t="shared" si="65"/>
        <v>dhis_api --api-version=27 --api-request='dataElements/skLQ7JJoDCQ/name' --content-json --request PATCH --data "{\"name\": \"default\"}"</v>
      </c>
      <c r="H1074" s="3" t="str">
        <f>IF(D1074,VLOOKUP(A1074,des!B:Q,12,FALSE),"")</f>
        <v>bjDvmb4bfuf</v>
      </c>
      <c r="I1074" s="3" t="b">
        <f t="shared" si="66"/>
        <v>1</v>
      </c>
      <c r="J1074" s="3" t="str">
        <f t="shared" si="67"/>
        <v>dhis_api --api-version=27 --api-request='dataElements/skLQ7JJoDCQ/shortName' --content-json --request PATCH --data "{\"shortName\": \"bjDvmb4bfuf\"}"</v>
      </c>
    </row>
    <row r="1075" spans="1:10" x14ac:dyDescent="0.2">
      <c r="A1075" t="s">
        <v>1411</v>
      </c>
      <c r="B1075" t="s">
        <v>6514</v>
      </c>
      <c r="C1075" t="s">
        <v>6515</v>
      </c>
      <c r="D1075" s="3" t="b">
        <f>NOT(ISNA(VLOOKUP(A1075,des!B:B,1,FALSE)))</f>
        <v>1</v>
      </c>
      <c r="E1075" s="3" t="str">
        <f>IF(D1075,VLOOKUP(A1075,des!B:Q,11,FALSE),"")</f>
        <v>default</v>
      </c>
      <c r="F1075" s="3" t="b">
        <f t="shared" si="64"/>
        <v>1</v>
      </c>
      <c r="G1075" s="3" t="str">
        <f t="shared" si="65"/>
        <v>dhis_api --api-version=27 --api-request='dataElements/X4kJtOHgGcr/name' --content-json --request PATCH --data "{\"name\": \"default\"}"</v>
      </c>
      <c r="H1075" s="3" t="str">
        <f>IF(D1075,VLOOKUP(A1075,des!B:Q,12,FALSE),"")</f>
        <v>bjDvmb4bfuf</v>
      </c>
      <c r="I1075" s="3" t="b">
        <f t="shared" si="66"/>
        <v>1</v>
      </c>
      <c r="J1075" s="3" t="str">
        <f t="shared" si="67"/>
        <v>dhis_api --api-version=27 --api-request='dataElements/X4kJtOHgGcr/shortName' --content-json --request PATCH --data "{\"shortName\": \"bjDvmb4bfuf\"}"</v>
      </c>
    </row>
    <row r="1076" spans="1:10" x14ac:dyDescent="0.2">
      <c r="A1076" t="s">
        <v>1412</v>
      </c>
      <c r="B1076" t="s">
        <v>6516</v>
      </c>
      <c r="C1076" t="s">
        <v>6517</v>
      </c>
      <c r="D1076" s="3" t="b">
        <f>NOT(ISNA(VLOOKUP(A1076,des!B:B,1,FALSE)))</f>
        <v>1</v>
      </c>
      <c r="E1076" s="3" t="str">
        <f>IF(D1076,VLOOKUP(A1076,des!B:Q,11,FALSE),"")</f>
        <v>default</v>
      </c>
      <c r="F1076" s="3" t="b">
        <f t="shared" si="64"/>
        <v>1</v>
      </c>
      <c r="G1076" s="3" t="str">
        <f t="shared" si="65"/>
        <v>dhis_api --api-version=27 --api-request='dataElements/oAl41V25E5t/name' --content-json --request PATCH --data "{\"name\": \"default\"}"</v>
      </c>
      <c r="H1076" s="3" t="str">
        <f>IF(D1076,VLOOKUP(A1076,des!B:Q,12,FALSE),"")</f>
        <v>bjDvmb4bfuf</v>
      </c>
      <c r="I1076" s="3" t="b">
        <f t="shared" si="66"/>
        <v>1</v>
      </c>
      <c r="J1076" s="3" t="str">
        <f t="shared" si="67"/>
        <v>dhis_api --api-version=27 --api-request='dataElements/oAl41V25E5t/shortName' --content-json --request PATCH --data "{\"shortName\": \"bjDvmb4bfuf\"}"</v>
      </c>
    </row>
    <row r="1077" spans="1:10" x14ac:dyDescent="0.2">
      <c r="A1077" t="s">
        <v>1413</v>
      </c>
      <c r="B1077" t="s">
        <v>6518</v>
      </c>
      <c r="C1077" t="s">
        <v>6519</v>
      </c>
      <c r="D1077" s="3" t="b">
        <f>NOT(ISNA(VLOOKUP(A1077,des!B:B,1,FALSE)))</f>
        <v>1</v>
      </c>
      <c r="E1077" s="3" t="str">
        <f>IF(D1077,VLOOKUP(A1077,des!B:Q,11,FALSE),"")</f>
        <v>default</v>
      </c>
      <c r="F1077" s="3" t="b">
        <f t="shared" si="64"/>
        <v>1</v>
      </c>
      <c r="G1077" s="3" t="str">
        <f t="shared" si="65"/>
        <v>dhis_api --api-version=27 --api-request='dataElements/sPK1zZ3x10r/name' --content-json --request PATCH --data "{\"name\": \"default\"}"</v>
      </c>
      <c r="H1077" s="3" t="str">
        <f>IF(D1077,VLOOKUP(A1077,des!B:Q,12,FALSE),"")</f>
        <v>bjDvmb4bfuf</v>
      </c>
      <c r="I1077" s="3" t="b">
        <f t="shared" si="66"/>
        <v>1</v>
      </c>
      <c r="J1077" s="3" t="str">
        <f t="shared" si="67"/>
        <v>dhis_api --api-version=27 --api-request='dataElements/sPK1zZ3x10r/shortName' --content-json --request PATCH --data "{\"shortName\": \"bjDvmb4bfuf\"}"</v>
      </c>
    </row>
    <row r="1078" spans="1:10" x14ac:dyDescent="0.2">
      <c r="A1078" t="s">
        <v>1414</v>
      </c>
      <c r="B1078" t="s">
        <v>6520</v>
      </c>
      <c r="C1078" t="s">
        <v>6521</v>
      </c>
      <c r="D1078" s="3" t="b">
        <f>NOT(ISNA(VLOOKUP(A1078,des!B:B,1,FALSE)))</f>
        <v>1</v>
      </c>
      <c r="E1078" s="3" t="str">
        <f>IF(D1078,VLOOKUP(A1078,des!B:Q,11,FALSE),"")</f>
        <v>default</v>
      </c>
      <c r="F1078" s="3" t="b">
        <f t="shared" si="64"/>
        <v>1</v>
      </c>
      <c r="G1078" s="3" t="str">
        <f t="shared" si="65"/>
        <v>dhis_api --api-version=27 --api-request='dataElements/P9jo58OAdWq/name' --content-json --request PATCH --data "{\"name\": \"default\"}"</v>
      </c>
      <c r="H1078" s="3" t="str">
        <f>IF(D1078,VLOOKUP(A1078,des!B:Q,12,FALSE),"")</f>
        <v>bjDvmb4bfuf</v>
      </c>
      <c r="I1078" s="3" t="b">
        <f t="shared" si="66"/>
        <v>1</v>
      </c>
      <c r="J1078" s="3" t="str">
        <f t="shared" si="67"/>
        <v>dhis_api --api-version=27 --api-request='dataElements/P9jo58OAdWq/shortName' --content-json --request PATCH --data "{\"shortName\": \"bjDvmb4bfuf\"}"</v>
      </c>
    </row>
    <row r="1079" spans="1:10" x14ac:dyDescent="0.2">
      <c r="A1079" t="s">
        <v>1415</v>
      </c>
      <c r="B1079" t="s">
        <v>6522</v>
      </c>
      <c r="C1079" t="s">
        <v>6523</v>
      </c>
      <c r="D1079" s="3" t="b">
        <f>NOT(ISNA(VLOOKUP(A1079,des!B:B,1,FALSE)))</f>
        <v>1</v>
      </c>
      <c r="E1079" s="3" t="str">
        <f>IF(D1079,VLOOKUP(A1079,des!B:Q,11,FALSE),"")</f>
        <v>default</v>
      </c>
      <c r="F1079" s="3" t="b">
        <f t="shared" si="64"/>
        <v>1</v>
      </c>
      <c r="G1079" s="3" t="str">
        <f t="shared" si="65"/>
        <v>dhis_api --api-version=27 --api-request='dataElements/tJQKYvCwtd4/name' --content-json --request PATCH --data "{\"name\": \"default\"}"</v>
      </c>
      <c r="H1079" s="3" t="str">
        <f>IF(D1079,VLOOKUP(A1079,des!B:Q,12,FALSE),"")</f>
        <v>bjDvmb4bfuf</v>
      </c>
      <c r="I1079" s="3" t="b">
        <f t="shared" si="66"/>
        <v>1</v>
      </c>
      <c r="J1079" s="3" t="str">
        <f t="shared" si="67"/>
        <v>dhis_api --api-version=27 --api-request='dataElements/tJQKYvCwtd4/shortName' --content-json --request PATCH --data "{\"shortName\": \"bjDvmb4bfuf\"}"</v>
      </c>
    </row>
    <row r="1080" spans="1:10" x14ac:dyDescent="0.2">
      <c r="A1080" t="s">
        <v>1416</v>
      </c>
      <c r="B1080" t="s">
        <v>6524</v>
      </c>
      <c r="C1080" t="s">
        <v>6525</v>
      </c>
      <c r="D1080" s="3" t="b">
        <f>NOT(ISNA(VLOOKUP(A1080,des!B:B,1,FALSE)))</f>
        <v>1</v>
      </c>
      <c r="E1080" s="3" t="str">
        <f>IF(D1080,VLOOKUP(A1080,des!B:Q,11,FALSE),"")</f>
        <v>default</v>
      </c>
      <c r="F1080" s="3" t="b">
        <f t="shared" si="64"/>
        <v>1</v>
      </c>
      <c r="G1080" s="3" t="str">
        <f t="shared" si="65"/>
        <v>dhis_api --api-version=27 --api-request='dataElements/vZJaTmAm9XB/name' --content-json --request PATCH --data "{\"name\": \"default\"}"</v>
      </c>
      <c r="H1080" s="3" t="str">
        <f>IF(D1080,VLOOKUP(A1080,des!B:Q,12,FALSE),"")</f>
        <v>bjDvmb4bfuf</v>
      </c>
      <c r="I1080" s="3" t="b">
        <f t="shared" si="66"/>
        <v>1</v>
      </c>
      <c r="J1080" s="3" t="str">
        <f t="shared" si="67"/>
        <v>dhis_api --api-version=27 --api-request='dataElements/vZJaTmAm9XB/shortName' --content-json --request PATCH --data "{\"shortName\": \"bjDvmb4bfuf\"}"</v>
      </c>
    </row>
    <row r="1081" spans="1:10" x14ac:dyDescent="0.2">
      <c r="A1081" t="s">
        <v>1417</v>
      </c>
      <c r="B1081" t="s">
        <v>6526</v>
      </c>
      <c r="C1081" t="s">
        <v>6527</v>
      </c>
      <c r="D1081" s="3" t="b">
        <f>NOT(ISNA(VLOOKUP(A1081,des!B:B,1,FALSE)))</f>
        <v>1</v>
      </c>
      <c r="E1081" s="3" t="str">
        <f>IF(D1081,VLOOKUP(A1081,des!B:Q,11,FALSE),"")</f>
        <v>default</v>
      </c>
      <c r="F1081" s="3" t="b">
        <f t="shared" si="64"/>
        <v>1</v>
      </c>
      <c r="G1081" s="3" t="str">
        <f t="shared" si="65"/>
        <v>dhis_api --api-version=27 --api-request='dataElements/Il0yO1ye5yd/name' --content-json --request PATCH --data "{\"name\": \"default\"}"</v>
      </c>
      <c r="H1081" s="3" t="str">
        <f>IF(D1081,VLOOKUP(A1081,des!B:Q,12,FALSE),"")</f>
        <v>bjDvmb4bfuf</v>
      </c>
      <c r="I1081" s="3" t="b">
        <f t="shared" si="66"/>
        <v>1</v>
      </c>
      <c r="J1081" s="3" t="str">
        <f t="shared" si="67"/>
        <v>dhis_api --api-version=27 --api-request='dataElements/Il0yO1ye5yd/shortName' --content-json --request PATCH --data "{\"shortName\": \"bjDvmb4bfuf\"}"</v>
      </c>
    </row>
    <row r="1082" spans="1:10" x14ac:dyDescent="0.2">
      <c r="A1082" t="s">
        <v>1418</v>
      </c>
      <c r="B1082" t="s">
        <v>6528</v>
      </c>
      <c r="C1082" t="s">
        <v>6529</v>
      </c>
      <c r="D1082" s="3" t="b">
        <f>NOT(ISNA(VLOOKUP(A1082,des!B:B,1,FALSE)))</f>
        <v>1</v>
      </c>
      <c r="E1082" s="3" t="str">
        <f>IF(D1082,VLOOKUP(A1082,des!B:Q,11,FALSE),"")</f>
        <v>default</v>
      </c>
      <c r="F1082" s="3" t="b">
        <f t="shared" si="64"/>
        <v>1</v>
      </c>
      <c r="G1082" s="3" t="str">
        <f t="shared" si="65"/>
        <v>dhis_api --api-version=27 --api-request='dataElements/zZ6GlxKZQcQ/name' --content-json --request PATCH --data "{\"name\": \"default\"}"</v>
      </c>
      <c r="H1082" s="3" t="str">
        <f>IF(D1082,VLOOKUP(A1082,des!B:Q,12,FALSE),"")</f>
        <v>bjDvmb4bfuf</v>
      </c>
      <c r="I1082" s="3" t="b">
        <f t="shared" si="66"/>
        <v>1</v>
      </c>
      <c r="J1082" s="3" t="str">
        <f t="shared" si="67"/>
        <v>dhis_api --api-version=27 --api-request='dataElements/zZ6GlxKZQcQ/shortName' --content-json --request PATCH --data "{\"shortName\": \"bjDvmb4bfuf\"}"</v>
      </c>
    </row>
    <row r="1083" spans="1:10" x14ac:dyDescent="0.2">
      <c r="A1083" t="s">
        <v>1419</v>
      </c>
      <c r="B1083" t="s">
        <v>6530</v>
      </c>
      <c r="C1083" t="s">
        <v>6531</v>
      </c>
      <c r="D1083" s="3" t="b">
        <f>NOT(ISNA(VLOOKUP(A1083,des!B:B,1,FALSE)))</f>
        <v>1</v>
      </c>
      <c r="E1083" s="3" t="str">
        <f>IF(D1083,VLOOKUP(A1083,des!B:Q,11,FALSE),"")</f>
        <v>default</v>
      </c>
      <c r="F1083" s="3" t="b">
        <f t="shared" si="64"/>
        <v>1</v>
      </c>
      <c r="G1083" s="3" t="str">
        <f t="shared" si="65"/>
        <v>dhis_api --api-version=27 --api-request='dataElements/aOd41s6Ciza/name' --content-json --request PATCH --data "{\"name\": \"default\"}"</v>
      </c>
      <c r="H1083" s="3" t="str">
        <f>IF(D1083,VLOOKUP(A1083,des!B:Q,12,FALSE),"")</f>
        <v>bjDvmb4bfuf</v>
      </c>
      <c r="I1083" s="3" t="b">
        <f t="shared" si="66"/>
        <v>1</v>
      </c>
      <c r="J1083" s="3" t="str">
        <f t="shared" si="67"/>
        <v>dhis_api --api-version=27 --api-request='dataElements/aOd41s6Ciza/shortName' --content-json --request PATCH --data "{\"shortName\": \"bjDvmb4bfuf\"}"</v>
      </c>
    </row>
    <row r="1084" spans="1:10" x14ac:dyDescent="0.2">
      <c r="A1084" t="s">
        <v>1420</v>
      </c>
      <c r="B1084" t="s">
        <v>6532</v>
      </c>
      <c r="C1084" t="s">
        <v>6533</v>
      </c>
      <c r="D1084" s="3" t="b">
        <f>NOT(ISNA(VLOOKUP(A1084,des!B:B,1,FALSE)))</f>
        <v>1</v>
      </c>
      <c r="E1084" s="3" t="str">
        <f>IF(D1084,VLOOKUP(A1084,des!B:Q,11,FALSE),"")</f>
        <v>default</v>
      </c>
      <c r="F1084" s="3" t="b">
        <f t="shared" si="64"/>
        <v>1</v>
      </c>
      <c r="G1084" s="3" t="str">
        <f t="shared" si="65"/>
        <v>dhis_api --api-version=27 --api-request='dataElements/UeSp2WI7VZX/name' --content-json --request PATCH --data "{\"name\": \"default\"}"</v>
      </c>
      <c r="H1084" s="3" t="str">
        <f>IF(D1084,VLOOKUP(A1084,des!B:Q,12,FALSE),"")</f>
        <v>bjDvmb4bfuf</v>
      </c>
      <c r="I1084" s="3" t="b">
        <f t="shared" si="66"/>
        <v>1</v>
      </c>
      <c r="J1084" s="3" t="str">
        <f t="shared" si="67"/>
        <v>dhis_api --api-version=27 --api-request='dataElements/UeSp2WI7VZX/shortName' --content-json --request PATCH --data "{\"shortName\": \"bjDvmb4bfuf\"}"</v>
      </c>
    </row>
    <row r="1085" spans="1:10" x14ac:dyDescent="0.2">
      <c r="A1085" t="s">
        <v>1421</v>
      </c>
      <c r="B1085" t="s">
        <v>6534</v>
      </c>
      <c r="C1085" t="s">
        <v>6535</v>
      </c>
      <c r="D1085" s="3" t="b">
        <f>NOT(ISNA(VLOOKUP(A1085,des!B:B,1,FALSE)))</f>
        <v>1</v>
      </c>
      <c r="E1085" s="3" t="str">
        <f>IF(D1085,VLOOKUP(A1085,des!B:Q,11,FALSE),"")</f>
        <v>default</v>
      </c>
      <c r="F1085" s="3" t="b">
        <f t="shared" si="64"/>
        <v>1</v>
      </c>
      <c r="G1085" s="3" t="str">
        <f t="shared" si="65"/>
        <v>dhis_api --api-version=27 --api-request='dataElements/z59qvXh3EKn/name' --content-json --request PATCH --data "{\"name\": \"default\"}"</v>
      </c>
      <c r="H1085" s="3" t="str">
        <f>IF(D1085,VLOOKUP(A1085,des!B:Q,12,FALSE),"")</f>
        <v>bjDvmb4bfuf</v>
      </c>
      <c r="I1085" s="3" t="b">
        <f t="shared" si="66"/>
        <v>1</v>
      </c>
      <c r="J1085" s="3" t="str">
        <f t="shared" si="67"/>
        <v>dhis_api --api-version=27 --api-request='dataElements/z59qvXh3EKn/shortName' --content-json --request PATCH --data "{\"shortName\": \"bjDvmb4bfuf\"}"</v>
      </c>
    </row>
    <row r="1086" spans="1:10" x14ac:dyDescent="0.2">
      <c r="A1086" t="s">
        <v>1422</v>
      </c>
      <c r="B1086" t="s">
        <v>6536</v>
      </c>
      <c r="C1086" t="s">
        <v>6537</v>
      </c>
      <c r="D1086" s="3" t="b">
        <f>NOT(ISNA(VLOOKUP(A1086,des!B:B,1,FALSE)))</f>
        <v>1</v>
      </c>
      <c r="E1086" s="3" t="str">
        <f>IF(D1086,VLOOKUP(A1086,des!B:Q,11,FALSE),"")</f>
        <v>default</v>
      </c>
      <c r="F1086" s="3" t="b">
        <f t="shared" si="64"/>
        <v>1</v>
      </c>
      <c r="G1086" s="3" t="str">
        <f t="shared" si="65"/>
        <v>dhis_api --api-version=27 --api-request='dataElements/JoGMzmzfBIO/name' --content-json --request PATCH --data "{\"name\": \"default\"}"</v>
      </c>
      <c r="H1086" s="3" t="str">
        <f>IF(D1086,VLOOKUP(A1086,des!B:Q,12,FALSE),"")</f>
        <v>bjDvmb4bfuf</v>
      </c>
      <c r="I1086" s="3" t="b">
        <f t="shared" si="66"/>
        <v>1</v>
      </c>
      <c r="J1086" s="3" t="str">
        <f t="shared" si="67"/>
        <v>dhis_api --api-version=27 --api-request='dataElements/JoGMzmzfBIO/shortName' --content-json --request PATCH --data "{\"shortName\": \"bjDvmb4bfuf\"}"</v>
      </c>
    </row>
    <row r="1087" spans="1:10" x14ac:dyDescent="0.2">
      <c r="A1087" t="s">
        <v>1423</v>
      </c>
      <c r="B1087" t="s">
        <v>6538</v>
      </c>
      <c r="C1087" t="s">
        <v>6539</v>
      </c>
      <c r="D1087" s="3" t="b">
        <f>NOT(ISNA(VLOOKUP(A1087,des!B:B,1,FALSE)))</f>
        <v>1</v>
      </c>
      <c r="E1087" s="3" t="str">
        <f>IF(D1087,VLOOKUP(A1087,des!B:Q,11,FALSE),"")</f>
        <v>default</v>
      </c>
      <c r="F1087" s="3" t="b">
        <f t="shared" si="64"/>
        <v>1</v>
      </c>
      <c r="G1087" s="3" t="str">
        <f t="shared" si="65"/>
        <v>dhis_api --api-version=27 --api-request='dataElements/k8UkJL9NGgR/name' --content-json --request PATCH --data "{\"name\": \"default\"}"</v>
      </c>
      <c r="H1087" s="3" t="str">
        <f>IF(D1087,VLOOKUP(A1087,des!B:Q,12,FALSE),"")</f>
        <v>bjDvmb4bfuf</v>
      </c>
      <c r="I1087" s="3" t="b">
        <f t="shared" si="66"/>
        <v>1</v>
      </c>
      <c r="J1087" s="3" t="str">
        <f t="shared" si="67"/>
        <v>dhis_api --api-version=27 --api-request='dataElements/k8UkJL9NGgR/shortName' --content-json --request PATCH --data "{\"shortName\": \"bjDvmb4bfuf\"}"</v>
      </c>
    </row>
    <row r="1088" spans="1:10" x14ac:dyDescent="0.2">
      <c r="A1088" t="s">
        <v>1424</v>
      </c>
      <c r="B1088" t="s">
        <v>6540</v>
      </c>
      <c r="C1088" t="s">
        <v>6541</v>
      </c>
      <c r="D1088" s="3" t="b">
        <f>NOT(ISNA(VLOOKUP(A1088,des!B:B,1,FALSE)))</f>
        <v>1</v>
      </c>
      <c r="E1088" s="3" t="str">
        <f>IF(D1088,VLOOKUP(A1088,des!B:Q,11,FALSE),"")</f>
        <v>default</v>
      </c>
      <c r="F1088" s="3" t="b">
        <f t="shared" si="64"/>
        <v>1</v>
      </c>
      <c r="G1088" s="3" t="str">
        <f t="shared" si="65"/>
        <v>dhis_api --api-version=27 --api-request='dataElements/eCQiox4l9bG/name' --content-json --request PATCH --data "{\"name\": \"default\"}"</v>
      </c>
      <c r="H1088" s="3" t="str">
        <f>IF(D1088,VLOOKUP(A1088,des!B:Q,12,FALSE),"")</f>
        <v>bjDvmb4bfuf</v>
      </c>
      <c r="I1088" s="3" t="b">
        <f t="shared" si="66"/>
        <v>1</v>
      </c>
      <c r="J1088" s="3" t="str">
        <f t="shared" si="67"/>
        <v>dhis_api --api-version=27 --api-request='dataElements/eCQiox4l9bG/shortName' --content-json --request PATCH --data "{\"shortName\": \"bjDvmb4bfuf\"}"</v>
      </c>
    </row>
    <row r="1089" spans="1:10" x14ac:dyDescent="0.2">
      <c r="A1089" t="s">
        <v>1425</v>
      </c>
      <c r="B1089" t="s">
        <v>6542</v>
      </c>
      <c r="C1089" t="s">
        <v>6543</v>
      </c>
      <c r="D1089" s="3" t="b">
        <f>NOT(ISNA(VLOOKUP(A1089,des!B:B,1,FALSE)))</f>
        <v>1</v>
      </c>
      <c r="E1089" s="3" t="str">
        <f>IF(D1089,VLOOKUP(A1089,des!B:Q,11,FALSE),"")</f>
        <v>default</v>
      </c>
      <c r="F1089" s="3" t="b">
        <f t="shared" si="64"/>
        <v>1</v>
      </c>
      <c r="G1089" s="3" t="str">
        <f t="shared" si="65"/>
        <v>dhis_api --api-version=27 --api-request='dataElements/tAF1PzKKpd6/name' --content-json --request PATCH --data "{\"name\": \"default\"}"</v>
      </c>
      <c r="H1089" s="3" t="str">
        <f>IF(D1089,VLOOKUP(A1089,des!B:Q,12,FALSE),"")</f>
        <v>bjDvmb4bfuf</v>
      </c>
      <c r="I1089" s="3" t="b">
        <f t="shared" si="66"/>
        <v>1</v>
      </c>
      <c r="J1089" s="3" t="str">
        <f t="shared" si="67"/>
        <v>dhis_api --api-version=27 --api-request='dataElements/tAF1PzKKpd6/shortName' --content-json --request PATCH --data "{\"shortName\": \"bjDvmb4bfuf\"}"</v>
      </c>
    </row>
    <row r="1090" spans="1:10" x14ac:dyDescent="0.2">
      <c r="A1090" t="s">
        <v>1426</v>
      </c>
      <c r="B1090" t="s">
        <v>6544</v>
      </c>
      <c r="C1090" t="s">
        <v>6545</v>
      </c>
      <c r="D1090" s="3" t="b">
        <f>NOT(ISNA(VLOOKUP(A1090,des!B:B,1,FALSE)))</f>
        <v>1</v>
      </c>
      <c r="E1090" s="3" t="str">
        <f>IF(D1090,VLOOKUP(A1090,des!B:Q,11,FALSE),"")</f>
        <v>default</v>
      </c>
      <c r="F1090" s="3" t="b">
        <f t="shared" si="64"/>
        <v>1</v>
      </c>
      <c r="G1090" s="3" t="str">
        <f t="shared" si="65"/>
        <v>dhis_api --api-version=27 --api-request='dataElements/KFLnRjDeBjL/name' --content-json --request PATCH --data "{\"name\": \"default\"}"</v>
      </c>
      <c r="H1090" s="3" t="str">
        <f>IF(D1090,VLOOKUP(A1090,des!B:Q,12,FALSE),"")</f>
        <v>bjDvmb4bfuf</v>
      </c>
      <c r="I1090" s="3" t="b">
        <f t="shared" si="66"/>
        <v>1</v>
      </c>
      <c r="J1090" s="3" t="str">
        <f t="shared" si="67"/>
        <v>dhis_api --api-version=27 --api-request='dataElements/KFLnRjDeBjL/shortName' --content-json --request PATCH --data "{\"shortName\": \"bjDvmb4bfuf\"}"</v>
      </c>
    </row>
    <row r="1091" spans="1:10" x14ac:dyDescent="0.2">
      <c r="A1091" t="s">
        <v>1427</v>
      </c>
      <c r="B1091" t="s">
        <v>6546</v>
      </c>
      <c r="C1091" t="s">
        <v>6547</v>
      </c>
      <c r="D1091" s="3" t="b">
        <f>NOT(ISNA(VLOOKUP(A1091,des!B:B,1,FALSE)))</f>
        <v>1</v>
      </c>
      <c r="E1091" s="3" t="str">
        <f>IF(D1091,VLOOKUP(A1091,des!B:Q,11,FALSE),"")</f>
        <v>default</v>
      </c>
      <c r="F1091" s="3" t="b">
        <f t="shared" si="64"/>
        <v>1</v>
      </c>
      <c r="G1091" s="3" t="str">
        <f t="shared" si="65"/>
        <v>dhis_api --api-version=27 --api-request='dataElements/ELpT3YuL14I/name' --content-json --request PATCH --data "{\"name\": \"default\"}"</v>
      </c>
      <c r="H1091" s="3" t="str">
        <f>IF(D1091,VLOOKUP(A1091,des!B:Q,12,FALSE),"")</f>
        <v>bjDvmb4bfuf</v>
      </c>
      <c r="I1091" s="3" t="b">
        <f t="shared" si="66"/>
        <v>1</v>
      </c>
      <c r="J1091" s="3" t="str">
        <f t="shared" si="67"/>
        <v>dhis_api --api-version=27 --api-request='dataElements/ELpT3YuL14I/shortName' --content-json --request PATCH --data "{\"shortName\": \"bjDvmb4bfuf\"}"</v>
      </c>
    </row>
    <row r="1092" spans="1:10" x14ac:dyDescent="0.2">
      <c r="A1092" t="s">
        <v>1428</v>
      </c>
      <c r="B1092" t="s">
        <v>6548</v>
      </c>
      <c r="C1092" t="s">
        <v>6549</v>
      </c>
      <c r="D1092" s="3" t="b">
        <f>NOT(ISNA(VLOOKUP(A1092,des!B:B,1,FALSE)))</f>
        <v>1</v>
      </c>
      <c r="E1092" s="3" t="str">
        <f>IF(D1092,VLOOKUP(A1092,des!B:Q,11,FALSE),"")</f>
        <v>default</v>
      </c>
      <c r="F1092" s="3" t="b">
        <f t="shared" si="64"/>
        <v>1</v>
      </c>
      <c r="G1092" s="3" t="str">
        <f t="shared" si="65"/>
        <v>dhis_api --api-version=27 --api-request='dataElements/KkNMr34N9Nf/name' --content-json --request PATCH --data "{\"name\": \"default\"}"</v>
      </c>
      <c r="H1092" s="3" t="str">
        <f>IF(D1092,VLOOKUP(A1092,des!B:Q,12,FALSE),"")</f>
        <v>bjDvmb4bfuf</v>
      </c>
      <c r="I1092" s="3" t="b">
        <f t="shared" si="66"/>
        <v>1</v>
      </c>
      <c r="J1092" s="3" t="str">
        <f t="shared" si="67"/>
        <v>dhis_api --api-version=27 --api-request='dataElements/KkNMr34N9Nf/shortName' --content-json --request PATCH --data "{\"shortName\": \"bjDvmb4bfuf\"}"</v>
      </c>
    </row>
    <row r="1093" spans="1:10" x14ac:dyDescent="0.2">
      <c r="A1093" t="s">
        <v>1429</v>
      </c>
      <c r="B1093" t="s">
        <v>6550</v>
      </c>
      <c r="C1093" t="s">
        <v>6551</v>
      </c>
      <c r="D1093" s="3" t="b">
        <f>NOT(ISNA(VLOOKUP(A1093,des!B:B,1,FALSE)))</f>
        <v>1</v>
      </c>
      <c r="E1093" s="3" t="str">
        <f>IF(D1093,VLOOKUP(A1093,des!B:Q,11,FALSE),"")</f>
        <v>default</v>
      </c>
      <c r="F1093" s="3" t="b">
        <f t="shared" ref="F1093:F1156" si="68">IF(D1093,IF(E1093&lt;&gt;B1093,TRUE,FALSE),FALSE)</f>
        <v>1</v>
      </c>
      <c r="G1093" s="3" t="str">
        <f t="shared" si="65"/>
        <v>dhis_api --api-version=27 --api-request='dataElements/aZcXEhWEFdR/name' --content-json --request PATCH --data "{\"name\": \"default\"}"</v>
      </c>
      <c r="H1093" s="3" t="str">
        <f>IF(D1093,VLOOKUP(A1093,des!B:Q,12,FALSE),"")</f>
        <v>bjDvmb4bfuf</v>
      </c>
      <c r="I1093" s="3" t="b">
        <f t="shared" si="66"/>
        <v>1</v>
      </c>
      <c r="J1093" s="3" t="str">
        <f t="shared" si="67"/>
        <v>dhis_api --api-version=27 --api-request='dataElements/aZcXEhWEFdR/shortName' --content-json --request PATCH --data "{\"shortName\": \"bjDvmb4bfuf\"}"</v>
      </c>
    </row>
    <row r="1094" spans="1:10" x14ac:dyDescent="0.2">
      <c r="A1094" t="s">
        <v>1430</v>
      </c>
      <c r="B1094" t="s">
        <v>6552</v>
      </c>
      <c r="C1094" t="s">
        <v>6553</v>
      </c>
      <c r="D1094" s="3" t="b">
        <f>NOT(ISNA(VLOOKUP(A1094,des!B:B,1,FALSE)))</f>
        <v>1</v>
      </c>
      <c r="E1094" s="3" t="str">
        <f>IF(D1094,VLOOKUP(A1094,des!B:Q,11,FALSE),"")</f>
        <v>default</v>
      </c>
      <c r="F1094" s="3" t="b">
        <f t="shared" si="68"/>
        <v>1</v>
      </c>
      <c r="G1094" s="3" t="str">
        <f t="shared" ref="G1094:G1157" si="69">IF(F1094,CONCATENATE($A$1,A1094,$B$1,E1094,$C$1),"")</f>
        <v>dhis_api --api-version=27 --api-request='dataElements/WUccyXmPri1/name' --content-json --request PATCH --data "{\"name\": \"default\"}"</v>
      </c>
      <c r="H1094" s="3" t="str">
        <f>IF(D1094,VLOOKUP(A1094,des!B:Q,12,FALSE),"")</f>
        <v>bjDvmb4bfuf</v>
      </c>
      <c r="I1094" s="3" t="b">
        <f t="shared" ref="I1094:I1157" si="70">IF(D1094,IF(H1094&lt;&gt;C1094,TRUE,FALSE),FALSE)</f>
        <v>1</v>
      </c>
      <c r="J1094" s="3" t="str">
        <f t="shared" ref="J1094:J1157" si="71">IF(I1094,CONCATENATE($A$2,A1094,$B$2,H1094,$C$2),"")</f>
        <v>dhis_api --api-version=27 --api-request='dataElements/WUccyXmPri1/shortName' --content-json --request PATCH --data "{\"shortName\": \"bjDvmb4bfuf\"}"</v>
      </c>
    </row>
    <row r="1095" spans="1:10" x14ac:dyDescent="0.2">
      <c r="A1095" t="s">
        <v>1431</v>
      </c>
      <c r="B1095" t="s">
        <v>6554</v>
      </c>
      <c r="C1095" t="s">
        <v>6555</v>
      </c>
      <c r="D1095" s="3" t="b">
        <f>NOT(ISNA(VLOOKUP(A1095,des!B:B,1,FALSE)))</f>
        <v>1</v>
      </c>
      <c r="E1095" s="3" t="str">
        <f>IF(D1095,VLOOKUP(A1095,des!B:Q,11,FALSE),"")</f>
        <v>default</v>
      </c>
      <c r="F1095" s="3" t="b">
        <f t="shared" si="68"/>
        <v>1</v>
      </c>
      <c r="G1095" s="3" t="str">
        <f t="shared" si="69"/>
        <v>dhis_api --api-version=27 --api-request='dataElements/K40oIWa9b7i/name' --content-json --request PATCH --data "{\"name\": \"default\"}"</v>
      </c>
      <c r="H1095" s="3" t="str">
        <f>IF(D1095,VLOOKUP(A1095,des!B:Q,12,FALSE),"")</f>
        <v>bjDvmb4bfuf</v>
      </c>
      <c r="I1095" s="3" t="b">
        <f t="shared" si="70"/>
        <v>1</v>
      </c>
      <c r="J1095" s="3" t="str">
        <f t="shared" si="71"/>
        <v>dhis_api --api-version=27 --api-request='dataElements/K40oIWa9b7i/shortName' --content-json --request PATCH --data "{\"shortName\": \"bjDvmb4bfuf\"}"</v>
      </c>
    </row>
    <row r="1096" spans="1:10" x14ac:dyDescent="0.2">
      <c r="A1096" t="s">
        <v>1432</v>
      </c>
      <c r="B1096" t="s">
        <v>6556</v>
      </c>
      <c r="C1096" t="s">
        <v>6557</v>
      </c>
      <c r="D1096" s="3" t="b">
        <f>NOT(ISNA(VLOOKUP(A1096,des!B:B,1,FALSE)))</f>
        <v>1</v>
      </c>
      <c r="E1096" s="3" t="str">
        <f>IF(D1096,VLOOKUP(A1096,des!B:Q,11,FALSE),"")</f>
        <v>default</v>
      </c>
      <c r="F1096" s="3" t="b">
        <f t="shared" si="68"/>
        <v>1</v>
      </c>
      <c r="G1096" s="3" t="str">
        <f t="shared" si="69"/>
        <v>dhis_api --api-version=27 --api-request='dataElements/eBt9Zt6eFFU/name' --content-json --request PATCH --data "{\"name\": \"default\"}"</v>
      </c>
      <c r="H1096" s="3" t="str">
        <f>IF(D1096,VLOOKUP(A1096,des!B:Q,12,FALSE),"")</f>
        <v>bjDvmb4bfuf</v>
      </c>
      <c r="I1096" s="3" t="b">
        <f t="shared" si="70"/>
        <v>1</v>
      </c>
      <c r="J1096" s="3" t="str">
        <f t="shared" si="71"/>
        <v>dhis_api --api-version=27 --api-request='dataElements/eBt9Zt6eFFU/shortName' --content-json --request PATCH --data "{\"shortName\": \"bjDvmb4bfuf\"}"</v>
      </c>
    </row>
    <row r="1097" spans="1:10" x14ac:dyDescent="0.2">
      <c r="A1097" t="s">
        <v>1433</v>
      </c>
      <c r="B1097" t="s">
        <v>6558</v>
      </c>
      <c r="C1097" t="s">
        <v>6559</v>
      </c>
      <c r="D1097" s="3" t="b">
        <f>NOT(ISNA(VLOOKUP(A1097,des!B:B,1,FALSE)))</f>
        <v>1</v>
      </c>
      <c r="E1097" s="3" t="str">
        <f>IF(D1097,VLOOKUP(A1097,des!B:Q,11,FALSE),"")</f>
        <v>default</v>
      </c>
      <c r="F1097" s="3" t="b">
        <f t="shared" si="68"/>
        <v>1</v>
      </c>
      <c r="G1097" s="3" t="str">
        <f t="shared" si="69"/>
        <v>dhis_api --api-version=27 --api-request='dataElements/urOfPg3MqbI/name' --content-json --request PATCH --data "{\"name\": \"default\"}"</v>
      </c>
      <c r="H1097" s="3" t="str">
        <f>IF(D1097,VLOOKUP(A1097,des!B:Q,12,FALSE),"")</f>
        <v>bjDvmb4bfuf</v>
      </c>
      <c r="I1097" s="3" t="b">
        <f t="shared" si="70"/>
        <v>1</v>
      </c>
      <c r="J1097" s="3" t="str">
        <f t="shared" si="71"/>
        <v>dhis_api --api-version=27 --api-request='dataElements/urOfPg3MqbI/shortName' --content-json --request PATCH --data "{\"shortName\": \"bjDvmb4bfuf\"}"</v>
      </c>
    </row>
    <row r="1098" spans="1:10" x14ac:dyDescent="0.2">
      <c r="A1098" t="s">
        <v>1434</v>
      </c>
      <c r="B1098" t="s">
        <v>6560</v>
      </c>
      <c r="C1098" t="s">
        <v>6561</v>
      </c>
      <c r="D1098" s="3" t="b">
        <f>NOT(ISNA(VLOOKUP(A1098,des!B:B,1,FALSE)))</f>
        <v>1</v>
      </c>
      <c r="E1098" s="3" t="str">
        <f>IF(D1098,VLOOKUP(A1098,des!B:Q,11,FALSE),"")</f>
        <v>default</v>
      </c>
      <c r="F1098" s="3" t="b">
        <f t="shared" si="68"/>
        <v>1</v>
      </c>
      <c r="G1098" s="3" t="str">
        <f t="shared" si="69"/>
        <v>dhis_api --api-version=27 --api-request='dataElements/lwMt83PnZoS/name' --content-json --request PATCH --data "{\"name\": \"default\"}"</v>
      </c>
      <c r="H1098" s="3" t="str">
        <f>IF(D1098,VLOOKUP(A1098,des!B:Q,12,FALSE),"")</f>
        <v>bjDvmb4bfuf</v>
      </c>
      <c r="I1098" s="3" t="b">
        <f t="shared" si="70"/>
        <v>1</v>
      </c>
      <c r="J1098" s="3" t="str">
        <f t="shared" si="71"/>
        <v>dhis_api --api-version=27 --api-request='dataElements/lwMt83PnZoS/shortName' --content-json --request PATCH --data "{\"shortName\": \"bjDvmb4bfuf\"}"</v>
      </c>
    </row>
    <row r="1099" spans="1:10" x14ac:dyDescent="0.2">
      <c r="A1099" t="s">
        <v>1435</v>
      </c>
      <c r="B1099" t="s">
        <v>6562</v>
      </c>
      <c r="C1099" t="s">
        <v>6563</v>
      </c>
      <c r="D1099" s="3" t="b">
        <f>NOT(ISNA(VLOOKUP(A1099,des!B:B,1,FALSE)))</f>
        <v>1</v>
      </c>
      <c r="E1099" s="3" t="str">
        <f>IF(D1099,VLOOKUP(A1099,des!B:Q,11,FALSE),"")</f>
        <v>default</v>
      </c>
      <c r="F1099" s="3" t="b">
        <f t="shared" si="68"/>
        <v>1</v>
      </c>
      <c r="G1099" s="3" t="str">
        <f t="shared" si="69"/>
        <v>dhis_api --api-version=27 --api-request='dataElements/uEbgrv7iWaE/name' --content-json --request PATCH --data "{\"name\": \"default\"}"</v>
      </c>
      <c r="H1099" s="3" t="str">
        <f>IF(D1099,VLOOKUP(A1099,des!B:Q,12,FALSE),"")</f>
        <v>bjDvmb4bfuf</v>
      </c>
      <c r="I1099" s="3" t="b">
        <f t="shared" si="70"/>
        <v>1</v>
      </c>
      <c r="J1099" s="3" t="str">
        <f t="shared" si="71"/>
        <v>dhis_api --api-version=27 --api-request='dataElements/uEbgrv7iWaE/shortName' --content-json --request PATCH --data "{\"shortName\": \"bjDvmb4bfuf\"}"</v>
      </c>
    </row>
    <row r="1100" spans="1:10" x14ac:dyDescent="0.2">
      <c r="A1100" t="s">
        <v>1436</v>
      </c>
      <c r="B1100" t="s">
        <v>6564</v>
      </c>
      <c r="C1100" t="s">
        <v>6565</v>
      </c>
      <c r="D1100" s="3" t="b">
        <f>NOT(ISNA(VLOOKUP(A1100,des!B:B,1,FALSE)))</f>
        <v>1</v>
      </c>
      <c r="E1100" s="3" t="str">
        <f>IF(D1100,VLOOKUP(A1100,des!B:Q,11,FALSE),"")</f>
        <v>default</v>
      </c>
      <c r="F1100" s="3" t="b">
        <f t="shared" si="68"/>
        <v>1</v>
      </c>
      <c r="G1100" s="3" t="str">
        <f t="shared" si="69"/>
        <v>dhis_api --api-version=27 --api-request='dataElements/MFOrDk3LiNQ/name' --content-json --request PATCH --data "{\"name\": \"default\"}"</v>
      </c>
      <c r="H1100" s="3" t="str">
        <f>IF(D1100,VLOOKUP(A1100,des!B:Q,12,FALSE),"")</f>
        <v>bjDvmb4bfuf</v>
      </c>
      <c r="I1100" s="3" t="b">
        <f t="shared" si="70"/>
        <v>1</v>
      </c>
      <c r="J1100" s="3" t="str">
        <f t="shared" si="71"/>
        <v>dhis_api --api-version=27 --api-request='dataElements/MFOrDk3LiNQ/shortName' --content-json --request PATCH --data "{\"shortName\": \"bjDvmb4bfuf\"}"</v>
      </c>
    </row>
    <row r="1101" spans="1:10" x14ac:dyDescent="0.2">
      <c r="A1101" t="s">
        <v>6566</v>
      </c>
      <c r="B1101" t="s">
        <v>6567</v>
      </c>
      <c r="C1101" t="s">
        <v>6568</v>
      </c>
      <c r="D1101" s="3" t="b">
        <f>NOT(ISNA(VLOOKUP(A1101,des!B:B,1,FALSE)))</f>
        <v>0</v>
      </c>
      <c r="E1101" s="3" t="str">
        <f>IF(D1101,VLOOKUP(A1101,des!B:Q,11,FALSE),"")</f>
        <v/>
      </c>
      <c r="F1101" s="3" t="b">
        <f t="shared" si="68"/>
        <v>0</v>
      </c>
      <c r="G1101" s="3" t="str">
        <f t="shared" si="69"/>
        <v/>
      </c>
      <c r="H1101" s="3" t="str">
        <f>IF(D1101,VLOOKUP(A1101,des!B:Q,12,FALSE),"")</f>
        <v/>
      </c>
      <c r="I1101" s="3" t="b">
        <f t="shared" si="70"/>
        <v>0</v>
      </c>
      <c r="J1101" s="3" t="str">
        <f t="shared" si="71"/>
        <v/>
      </c>
    </row>
    <row r="1102" spans="1:10" x14ac:dyDescent="0.2">
      <c r="A1102" t="s">
        <v>6569</v>
      </c>
      <c r="B1102" t="s">
        <v>6570</v>
      </c>
      <c r="C1102" t="s">
        <v>6571</v>
      </c>
      <c r="D1102" s="3" t="b">
        <f>NOT(ISNA(VLOOKUP(A1102,des!B:B,1,FALSE)))</f>
        <v>0</v>
      </c>
      <c r="E1102" s="3" t="str">
        <f>IF(D1102,VLOOKUP(A1102,des!B:Q,11,FALSE),"")</f>
        <v/>
      </c>
      <c r="F1102" s="3" t="b">
        <f t="shared" si="68"/>
        <v>0</v>
      </c>
      <c r="G1102" s="3" t="str">
        <f t="shared" si="69"/>
        <v/>
      </c>
      <c r="H1102" s="3" t="str">
        <f>IF(D1102,VLOOKUP(A1102,des!B:Q,12,FALSE),"")</f>
        <v/>
      </c>
      <c r="I1102" s="3" t="b">
        <f t="shared" si="70"/>
        <v>0</v>
      </c>
      <c r="J1102" s="3" t="str">
        <f t="shared" si="71"/>
        <v/>
      </c>
    </row>
    <row r="1103" spans="1:10" x14ac:dyDescent="0.2">
      <c r="A1103" t="s">
        <v>1437</v>
      </c>
      <c r="B1103" t="s">
        <v>6572</v>
      </c>
      <c r="C1103" t="s">
        <v>6573</v>
      </c>
      <c r="D1103" s="3" t="b">
        <f>NOT(ISNA(VLOOKUP(A1103,des!B:B,1,FALSE)))</f>
        <v>1</v>
      </c>
      <c r="E1103" s="3" t="str">
        <f>IF(D1103,VLOOKUP(A1103,des!B:Q,11,FALSE),"")</f>
        <v>default</v>
      </c>
      <c r="F1103" s="3" t="b">
        <f t="shared" si="68"/>
        <v>1</v>
      </c>
      <c r="G1103" s="3" t="str">
        <f t="shared" si="69"/>
        <v>dhis_api --api-version=27 --api-request='dataElements/WdXC4l0qAnV/name' --content-json --request PATCH --data "{\"name\": \"default\"}"</v>
      </c>
      <c r="H1103" s="3" t="str">
        <f>IF(D1103,VLOOKUP(A1103,des!B:Q,12,FALSE),"")</f>
        <v>bjDvmb4bfuf</v>
      </c>
      <c r="I1103" s="3" t="b">
        <f t="shared" si="70"/>
        <v>1</v>
      </c>
      <c r="J1103" s="3" t="str">
        <f t="shared" si="71"/>
        <v>dhis_api --api-version=27 --api-request='dataElements/WdXC4l0qAnV/shortName' --content-json --request PATCH --data "{\"shortName\": \"bjDvmb4bfuf\"}"</v>
      </c>
    </row>
    <row r="1104" spans="1:10" x14ac:dyDescent="0.2">
      <c r="A1104" t="s">
        <v>1438</v>
      </c>
      <c r="B1104" t="s">
        <v>6574</v>
      </c>
      <c r="C1104" t="s">
        <v>6575</v>
      </c>
      <c r="D1104" s="3" t="b">
        <f>NOT(ISNA(VLOOKUP(A1104,des!B:B,1,FALSE)))</f>
        <v>1</v>
      </c>
      <c r="E1104" s="3" t="str">
        <f>IF(D1104,VLOOKUP(A1104,des!B:Q,11,FALSE),"")</f>
        <v>default</v>
      </c>
      <c r="F1104" s="3" t="b">
        <f t="shared" si="68"/>
        <v>1</v>
      </c>
      <c r="G1104" s="3" t="str">
        <f t="shared" si="69"/>
        <v>dhis_api --api-version=27 --api-request='dataElements/grGOKTTrmcn/name' --content-json --request PATCH --data "{\"name\": \"default\"}"</v>
      </c>
      <c r="H1104" s="3" t="str">
        <f>IF(D1104,VLOOKUP(A1104,des!B:Q,12,FALSE),"")</f>
        <v>bjDvmb4bfuf</v>
      </c>
      <c r="I1104" s="3" t="b">
        <f t="shared" si="70"/>
        <v>1</v>
      </c>
      <c r="J1104" s="3" t="str">
        <f t="shared" si="71"/>
        <v>dhis_api --api-version=27 --api-request='dataElements/grGOKTTrmcn/shortName' --content-json --request PATCH --data "{\"shortName\": \"bjDvmb4bfuf\"}"</v>
      </c>
    </row>
    <row r="1105" spans="1:10" x14ac:dyDescent="0.2">
      <c r="A1105" t="s">
        <v>1439</v>
      </c>
      <c r="B1105" t="s">
        <v>6576</v>
      </c>
      <c r="C1105" t="s">
        <v>6577</v>
      </c>
      <c r="D1105" s="3" t="b">
        <f>NOT(ISNA(VLOOKUP(A1105,des!B:B,1,FALSE)))</f>
        <v>1</v>
      </c>
      <c r="E1105" s="3" t="str">
        <f>IF(D1105,VLOOKUP(A1105,des!B:Q,11,FALSE),"")</f>
        <v>default</v>
      </c>
      <c r="F1105" s="3" t="b">
        <f t="shared" si="68"/>
        <v>1</v>
      </c>
      <c r="G1105" s="3" t="str">
        <f t="shared" si="69"/>
        <v>dhis_api --api-version=27 --api-request='dataElements/T2FGtVYcgNI/name' --content-json --request PATCH --data "{\"name\": \"default\"}"</v>
      </c>
      <c r="H1105" s="3" t="str">
        <f>IF(D1105,VLOOKUP(A1105,des!B:Q,12,FALSE),"")</f>
        <v>bjDvmb4bfuf</v>
      </c>
      <c r="I1105" s="3" t="b">
        <f t="shared" si="70"/>
        <v>1</v>
      </c>
      <c r="J1105" s="3" t="str">
        <f t="shared" si="71"/>
        <v>dhis_api --api-version=27 --api-request='dataElements/T2FGtVYcgNI/shortName' --content-json --request PATCH --data "{\"shortName\": \"bjDvmb4bfuf\"}"</v>
      </c>
    </row>
    <row r="1106" spans="1:10" x14ac:dyDescent="0.2">
      <c r="A1106" t="s">
        <v>1440</v>
      </c>
      <c r="B1106" t="s">
        <v>6578</v>
      </c>
      <c r="C1106" t="s">
        <v>6579</v>
      </c>
      <c r="D1106" s="3" t="b">
        <f>NOT(ISNA(VLOOKUP(A1106,des!B:B,1,FALSE)))</f>
        <v>1</v>
      </c>
      <c r="E1106" s="3" t="str">
        <f>IF(D1106,VLOOKUP(A1106,des!B:Q,11,FALSE),"")</f>
        <v>default</v>
      </c>
      <c r="F1106" s="3" t="b">
        <f t="shared" si="68"/>
        <v>1</v>
      </c>
      <c r="G1106" s="3" t="str">
        <f t="shared" si="69"/>
        <v>dhis_api --api-version=27 --api-request='dataElements/s3k82tZE4EY/name' --content-json --request PATCH --data "{\"name\": \"default\"}"</v>
      </c>
      <c r="H1106" s="3" t="str">
        <f>IF(D1106,VLOOKUP(A1106,des!B:Q,12,FALSE),"")</f>
        <v>bjDvmb4bfuf</v>
      </c>
      <c r="I1106" s="3" t="b">
        <f t="shared" si="70"/>
        <v>1</v>
      </c>
      <c r="J1106" s="3" t="str">
        <f t="shared" si="71"/>
        <v>dhis_api --api-version=27 --api-request='dataElements/s3k82tZE4EY/shortName' --content-json --request PATCH --data "{\"shortName\": \"bjDvmb4bfuf\"}"</v>
      </c>
    </row>
    <row r="1107" spans="1:10" x14ac:dyDescent="0.2">
      <c r="A1107" t="s">
        <v>1441</v>
      </c>
      <c r="B1107" t="s">
        <v>6580</v>
      </c>
      <c r="C1107" t="s">
        <v>6581</v>
      </c>
      <c r="D1107" s="3" t="b">
        <f>NOT(ISNA(VLOOKUP(A1107,des!B:B,1,FALSE)))</f>
        <v>1</v>
      </c>
      <c r="E1107" s="3" t="str">
        <f>IF(D1107,VLOOKUP(A1107,des!B:Q,11,FALSE),"")</f>
        <v>default</v>
      </c>
      <c r="F1107" s="3" t="b">
        <f t="shared" si="68"/>
        <v>1</v>
      </c>
      <c r="G1107" s="3" t="str">
        <f t="shared" si="69"/>
        <v>dhis_api --api-version=27 --api-request='dataElements/vLHmPy8VIYO/name' --content-json --request PATCH --data "{\"name\": \"default\"}"</v>
      </c>
      <c r="H1107" s="3" t="str">
        <f>IF(D1107,VLOOKUP(A1107,des!B:Q,12,FALSE),"")</f>
        <v>bjDvmb4bfuf</v>
      </c>
      <c r="I1107" s="3" t="b">
        <f t="shared" si="70"/>
        <v>1</v>
      </c>
      <c r="J1107" s="3" t="str">
        <f t="shared" si="71"/>
        <v>dhis_api --api-version=27 --api-request='dataElements/vLHmPy8VIYO/shortName' --content-json --request PATCH --data "{\"shortName\": \"bjDvmb4bfuf\"}"</v>
      </c>
    </row>
    <row r="1108" spans="1:10" x14ac:dyDescent="0.2">
      <c r="A1108" t="s">
        <v>1442</v>
      </c>
      <c r="B1108" t="s">
        <v>6582</v>
      </c>
      <c r="C1108" t="s">
        <v>6583</v>
      </c>
      <c r="D1108" s="3" t="b">
        <f>NOT(ISNA(VLOOKUP(A1108,des!B:B,1,FALSE)))</f>
        <v>1</v>
      </c>
      <c r="E1108" s="3" t="str">
        <f>IF(D1108,VLOOKUP(A1108,des!B:Q,11,FALSE),"")</f>
        <v>default</v>
      </c>
      <c r="F1108" s="3" t="b">
        <f t="shared" si="68"/>
        <v>1</v>
      </c>
      <c r="G1108" s="3" t="str">
        <f t="shared" si="69"/>
        <v>dhis_api --api-version=27 --api-request='dataElements/FWKYsyZZFnJ/name' --content-json --request PATCH --data "{\"name\": \"default\"}"</v>
      </c>
      <c r="H1108" s="3" t="str">
        <f>IF(D1108,VLOOKUP(A1108,des!B:Q,12,FALSE),"")</f>
        <v>bjDvmb4bfuf</v>
      </c>
      <c r="I1108" s="3" t="b">
        <f t="shared" si="70"/>
        <v>1</v>
      </c>
      <c r="J1108" s="3" t="str">
        <f t="shared" si="71"/>
        <v>dhis_api --api-version=27 --api-request='dataElements/FWKYsyZZFnJ/shortName' --content-json --request PATCH --data "{\"shortName\": \"bjDvmb4bfuf\"}"</v>
      </c>
    </row>
    <row r="1109" spans="1:10" x14ac:dyDescent="0.2">
      <c r="A1109" t="s">
        <v>1443</v>
      </c>
      <c r="B1109" t="s">
        <v>6584</v>
      </c>
      <c r="C1109" t="s">
        <v>6585</v>
      </c>
      <c r="D1109" s="3" t="b">
        <f>NOT(ISNA(VLOOKUP(A1109,des!B:B,1,FALSE)))</f>
        <v>1</v>
      </c>
      <c r="E1109" s="3" t="str">
        <f>IF(D1109,VLOOKUP(A1109,des!B:Q,11,FALSE),"")</f>
        <v>default</v>
      </c>
      <c r="F1109" s="3" t="b">
        <f t="shared" si="68"/>
        <v>1</v>
      </c>
      <c r="G1109" s="3" t="str">
        <f t="shared" si="69"/>
        <v>dhis_api --api-version=27 --api-request='dataElements/lHk4CWKfI8s/name' --content-json --request PATCH --data "{\"name\": \"default\"}"</v>
      </c>
      <c r="H1109" s="3" t="str">
        <f>IF(D1109,VLOOKUP(A1109,des!B:Q,12,FALSE),"")</f>
        <v>bjDvmb4bfuf</v>
      </c>
      <c r="I1109" s="3" t="b">
        <f t="shared" si="70"/>
        <v>1</v>
      </c>
      <c r="J1109" s="3" t="str">
        <f t="shared" si="71"/>
        <v>dhis_api --api-version=27 --api-request='dataElements/lHk4CWKfI8s/shortName' --content-json --request PATCH --data "{\"shortName\": \"bjDvmb4bfuf\"}"</v>
      </c>
    </row>
    <row r="1110" spans="1:10" x14ac:dyDescent="0.2">
      <c r="A1110" t="s">
        <v>1444</v>
      </c>
      <c r="B1110" t="s">
        <v>6586</v>
      </c>
      <c r="C1110" t="s">
        <v>6587</v>
      </c>
      <c r="D1110" s="3" t="b">
        <f>NOT(ISNA(VLOOKUP(A1110,des!B:B,1,FALSE)))</f>
        <v>1</v>
      </c>
      <c r="E1110" s="3" t="str">
        <f>IF(D1110,VLOOKUP(A1110,des!B:Q,11,FALSE),"")</f>
        <v>default</v>
      </c>
      <c r="F1110" s="3" t="b">
        <f t="shared" si="68"/>
        <v>1</v>
      </c>
      <c r="G1110" s="3" t="str">
        <f t="shared" si="69"/>
        <v>dhis_api --api-version=27 --api-request='dataElements/qmWlGDi5MD5/name' --content-json --request PATCH --data "{\"name\": \"default\"}"</v>
      </c>
      <c r="H1110" s="3" t="str">
        <f>IF(D1110,VLOOKUP(A1110,des!B:Q,12,FALSE),"")</f>
        <v>bjDvmb4bfuf</v>
      </c>
      <c r="I1110" s="3" t="b">
        <f t="shared" si="70"/>
        <v>1</v>
      </c>
      <c r="J1110" s="3" t="str">
        <f t="shared" si="71"/>
        <v>dhis_api --api-version=27 --api-request='dataElements/qmWlGDi5MD5/shortName' --content-json --request PATCH --data "{\"shortName\": \"bjDvmb4bfuf\"}"</v>
      </c>
    </row>
    <row r="1111" spans="1:10" x14ac:dyDescent="0.2">
      <c r="A1111" t="s">
        <v>1445</v>
      </c>
      <c r="B1111" t="s">
        <v>6588</v>
      </c>
      <c r="C1111" t="s">
        <v>6589</v>
      </c>
      <c r="D1111" s="3" t="b">
        <f>NOT(ISNA(VLOOKUP(A1111,des!B:B,1,FALSE)))</f>
        <v>1</v>
      </c>
      <c r="E1111" s="3" t="str">
        <f>IF(D1111,VLOOKUP(A1111,des!B:Q,11,FALSE),"")</f>
        <v>default</v>
      </c>
      <c r="F1111" s="3" t="b">
        <f t="shared" si="68"/>
        <v>1</v>
      </c>
      <c r="G1111" s="3" t="str">
        <f t="shared" si="69"/>
        <v>dhis_api --api-version=27 --api-request='dataElements/PQNm3zqGgVN/name' --content-json --request PATCH --data "{\"name\": \"default\"}"</v>
      </c>
      <c r="H1111" s="3" t="str">
        <f>IF(D1111,VLOOKUP(A1111,des!B:Q,12,FALSE),"")</f>
        <v>bjDvmb4bfuf</v>
      </c>
      <c r="I1111" s="3" t="b">
        <f t="shared" si="70"/>
        <v>1</v>
      </c>
      <c r="J1111" s="3" t="str">
        <f t="shared" si="71"/>
        <v>dhis_api --api-version=27 --api-request='dataElements/PQNm3zqGgVN/shortName' --content-json --request PATCH --data "{\"shortName\": \"bjDvmb4bfuf\"}"</v>
      </c>
    </row>
    <row r="1112" spans="1:10" x14ac:dyDescent="0.2">
      <c r="A1112" t="s">
        <v>1446</v>
      </c>
      <c r="B1112" t="s">
        <v>6590</v>
      </c>
      <c r="C1112" t="s">
        <v>6591</v>
      </c>
      <c r="D1112" s="3" t="b">
        <f>NOT(ISNA(VLOOKUP(A1112,des!B:B,1,FALSE)))</f>
        <v>1</v>
      </c>
      <c r="E1112" s="3" t="str">
        <f>IF(D1112,VLOOKUP(A1112,des!B:Q,11,FALSE),"")</f>
        <v>default</v>
      </c>
      <c r="F1112" s="3" t="b">
        <f t="shared" si="68"/>
        <v>1</v>
      </c>
      <c r="G1112" s="3" t="str">
        <f t="shared" si="69"/>
        <v>dhis_api --api-version=27 --api-request='dataElements/X9rWMGg5LT6/name' --content-json --request PATCH --data "{\"name\": \"default\"}"</v>
      </c>
      <c r="H1112" s="3" t="str">
        <f>IF(D1112,VLOOKUP(A1112,des!B:Q,12,FALSE),"")</f>
        <v>bjDvmb4bfuf</v>
      </c>
      <c r="I1112" s="3" t="b">
        <f t="shared" si="70"/>
        <v>1</v>
      </c>
      <c r="J1112" s="3" t="str">
        <f t="shared" si="71"/>
        <v>dhis_api --api-version=27 --api-request='dataElements/X9rWMGg5LT6/shortName' --content-json --request PATCH --data "{\"shortName\": \"bjDvmb4bfuf\"}"</v>
      </c>
    </row>
    <row r="1113" spans="1:10" x14ac:dyDescent="0.2">
      <c r="A1113" t="s">
        <v>1447</v>
      </c>
      <c r="B1113" t="s">
        <v>6592</v>
      </c>
      <c r="C1113" t="s">
        <v>6593</v>
      </c>
      <c r="D1113" s="3" t="b">
        <f>NOT(ISNA(VLOOKUP(A1113,des!B:B,1,FALSE)))</f>
        <v>1</v>
      </c>
      <c r="E1113" s="3" t="str">
        <f>IF(D1113,VLOOKUP(A1113,des!B:Q,11,FALSE),"")</f>
        <v>default</v>
      </c>
      <c r="F1113" s="3" t="b">
        <f t="shared" si="68"/>
        <v>1</v>
      </c>
      <c r="G1113" s="3" t="str">
        <f t="shared" si="69"/>
        <v>dhis_api --api-version=27 --api-request='dataElements/O9hOKkiHx7Q/name' --content-json --request PATCH --data "{\"name\": \"default\"}"</v>
      </c>
      <c r="H1113" s="3" t="str">
        <f>IF(D1113,VLOOKUP(A1113,des!B:Q,12,FALSE),"")</f>
        <v>bjDvmb4bfuf</v>
      </c>
      <c r="I1113" s="3" t="b">
        <f t="shared" si="70"/>
        <v>1</v>
      </c>
      <c r="J1113" s="3" t="str">
        <f t="shared" si="71"/>
        <v>dhis_api --api-version=27 --api-request='dataElements/O9hOKkiHx7Q/shortName' --content-json --request PATCH --data "{\"shortName\": \"bjDvmb4bfuf\"}"</v>
      </c>
    </row>
    <row r="1114" spans="1:10" x14ac:dyDescent="0.2">
      <c r="A1114" t="s">
        <v>1448</v>
      </c>
      <c r="B1114" t="s">
        <v>6594</v>
      </c>
      <c r="C1114" t="s">
        <v>6595</v>
      </c>
      <c r="D1114" s="3" t="b">
        <f>NOT(ISNA(VLOOKUP(A1114,des!B:B,1,FALSE)))</f>
        <v>1</v>
      </c>
      <c r="E1114" s="3" t="str">
        <f>IF(D1114,VLOOKUP(A1114,des!B:Q,11,FALSE),"")</f>
        <v>default</v>
      </c>
      <c r="F1114" s="3" t="b">
        <f t="shared" si="68"/>
        <v>1</v>
      </c>
      <c r="G1114" s="3" t="str">
        <f t="shared" si="69"/>
        <v>dhis_api --api-version=27 --api-request='dataElements/KwO3GOPGuJx/name' --content-json --request PATCH --data "{\"name\": \"default\"}"</v>
      </c>
      <c r="H1114" s="3" t="str">
        <f>IF(D1114,VLOOKUP(A1114,des!B:Q,12,FALSE),"")</f>
        <v>bjDvmb4bfuf</v>
      </c>
      <c r="I1114" s="3" t="b">
        <f t="shared" si="70"/>
        <v>1</v>
      </c>
      <c r="J1114" s="3" t="str">
        <f t="shared" si="71"/>
        <v>dhis_api --api-version=27 --api-request='dataElements/KwO3GOPGuJx/shortName' --content-json --request PATCH --data "{\"shortName\": \"bjDvmb4bfuf\"}"</v>
      </c>
    </row>
    <row r="1115" spans="1:10" x14ac:dyDescent="0.2">
      <c r="A1115" t="s">
        <v>1449</v>
      </c>
      <c r="B1115" t="s">
        <v>6596</v>
      </c>
      <c r="C1115" t="s">
        <v>6597</v>
      </c>
      <c r="D1115" s="3" t="b">
        <f>NOT(ISNA(VLOOKUP(A1115,des!B:B,1,FALSE)))</f>
        <v>1</v>
      </c>
      <c r="E1115" s="3" t="str">
        <f>IF(D1115,VLOOKUP(A1115,des!B:Q,11,FALSE),"")</f>
        <v>default</v>
      </c>
      <c r="F1115" s="3" t="b">
        <f t="shared" si="68"/>
        <v>1</v>
      </c>
      <c r="G1115" s="3" t="str">
        <f t="shared" si="69"/>
        <v>dhis_api --api-version=27 --api-request='dataElements/nm0VaTat4Et/name' --content-json --request PATCH --data "{\"name\": \"default\"}"</v>
      </c>
      <c r="H1115" s="3" t="str">
        <f>IF(D1115,VLOOKUP(A1115,des!B:Q,12,FALSE),"")</f>
        <v>bjDvmb4bfuf</v>
      </c>
      <c r="I1115" s="3" t="b">
        <f t="shared" si="70"/>
        <v>1</v>
      </c>
      <c r="J1115" s="3" t="str">
        <f t="shared" si="71"/>
        <v>dhis_api --api-version=27 --api-request='dataElements/nm0VaTat4Et/shortName' --content-json --request PATCH --data "{\"shortName\": \"bjDvmb4bfuf\"}"</v>
      </c>
    </row>
    <row r="1116" spans="1:10" x14ac:dyDescent="0.2">
      <c r="A1116" t="s">
        <v>1450</v>
      </c>
      <c r="B1116" t="s">
        <v>6598</v>
      </c>
      <c r="C1116" t="s">
        <v>6599</v>
      </c>
      <c r="D1116" s="3" t="b">
        <f>NOT(ISNA(VLOOKUP(A1116,des!B:B,1,FALSE)))</f>
        <v>1</v>
      </c>
      <c r="E1116" s="3" t="str">
        <f>IF(D1116,VLOOKUP(A1116,des!B:Q,11,FALSE),"")</f>
        <v>default</v>
      </c>
      <c r="F1116" s="3" t="b">
        <f t="shared" si="68"/>
        <v>1</v>
      </c>
      <c r="G1116" s="3" t="str">
        <f t="shared" si="69"/>
        <v>dhis_api --api-version=27 --api-request='dataElements/ILqxM5oVYPI/name' --content-json --request PATCH --data "{\"name\": \"default\"}"</v>
      </c>
      <c r="H1116" s="3" t="str">
        <f>IF(D1116,VLOOKUP(A1116,des!B:Q,12,FALSE),"")</f>
        <v>bjDvmb4bfuf</v>
      </c>
      <c r="I1116" s="3" t="b">
        <f t="shared" si="70"/>
        <v>1</v>
      </c>
      <c r="J1116" s="3" t="str">
        <f t="shared" si="71"/>
        <v>dhis_api --api-version=27 --api-request='dataElements/ILqxM5oVYPI/shortName' --content-json --request PATCH --data "{\"shortName\": \"bjDvmb4bfuf\"}"</v>
      </c>
    </row>
    <row r="1117" spans="1:10" x14ac:dyDescent="0.2">
      <c r="A1117" t="s">
        <v>1451</v>
      </c>
      <c r="B1117" t="s">
        <v>6600</v>
      </c>
      <c r="C1117" t="s">
        <v>6601</v>
      </c>
      <c r="D1117" s="3" t="b">
        <f>NOT(ISNA(VLOOKUP(A1117,des!B:B,1,FALSE)))</f>
        <v>1</v>
      </c>
      <c r="E1117" s="3" t="str">
        <f>IF(D1117,VLOOKUP(A1117,des!B:Q,11,FALSE),"")</f>
        <v>default</v>
      </c>
      <c r="F1117" s="3" t="b">
        <f t="shared" si="68"/>
        <v>1</v>
      </c>
      <c r="G1117" s="3" t="str">
        <f t="shared" si="69"/>
        <v>dhis_api --api-version=27 --api-request='dataElements/kfnkuHmdFtl/name' --content-json --request PATCH --data "{\"name\": \"default\"}"</v>
      </c>
      <c r="H1117" s="3" t="str">
        <f>IF(D1117,VLOOKUP(A1117,des!B:Q,12,FALSE),"")</f>
        <v>bjDvmb4bfuf</v>
      </c>
      <c r="I1117" s="3" t="b">
        <f t="shared" si="70"/>
        <v>1</v>
      </c>
      <c r="J1117" s="3" t="str">
        <f t="shared" si="71"/>
        <v>dhis_api --api-version=27 --api-request='dataElements/kfnkuHmdFtl/shortName' --content-json --request PATCH --data "{\"shortName\": \"bjDvmb4bfuf\"}"</v>
      </c>
    </row>
    <row r="1118" spans="1:10" x14ac:dyDescent="0.2">
      <c r="A1118" t="s">
        <v>1452</v>
      </c>
      <c r="B1118" t="s">
        <v>6602</v>
      </c>
      <c r="C1118" t="s">
        <v>6603</v>
      </c>
      <c r="D1118" s="3" t="b">
        <f>NOT(ISNA(VLOOKUP(A1118,des!B:B,1,FALSE)))</f>
        <v>1</v>
      </c>
      <c r="E1118" s="3" t="str">
        <f>IF(D1118,VLOOKUP(A1118,des!B:Q,11,FALSE),"")</f>
        <v>default</v>
      </c>
      <c r="F1118" s="3" t="b">
        <f t="shared" si="68"/>
        <v>1</v>
      </c>
      <c r="G1118" s="3" t="str">
        <f t="shared" si="69"/>
        <v>dhis_api --api-version=27 --api-request='dataElements/VPCb9a5wbJC/name' --content-json --request PATCH --data "{\"name\": \"default\"}"</v>
      </c>
      <c r="H1118" s="3" t="str">
        <f>IF(D1118,VLOOKUP(A1118,des!B:Q,12,FALSE),"")</f>
        <v>bjDvmb4bfuf</v>
      </c>
      <c r="I1118" s="3" t="b">
        <f t="shared" si="70"/>
        <v>1</v>
      </c>
      <c r="J1118" s="3" t="str">
        <f t="shared" si="71"/>
        <v>dhis_api --api-version=27 --api-request='dataElements/VPCb9a5wbJC/shortName' --content-json --request PATCH --data "{\"shortName\": \"bjDvmb4bfuf\"}"</v>
      </c>
    </row>
    <row r="1119" spans="1:10" x14ac:dyDescent="0.2">
      <c r="A1119" t="s">
        <v>1453</v>
      </c>
      <c r="B1119" t="s">
        <v>6604</v>
      </c>
      <c r="C1119" t="s">
        <v>6605</v>
      </c>
      <c r="D1119" s="3" t="b">
        <f>NOT(ISNA(VLOOKUP(A1119,des!B:B,1,FALSE)))</f>
        <v>1</v>
      </c>
      <c r="E1119" s="3" t="str">
        <f>IF(D1119,VLOOKUP(A1119,des!B:Q,11,FALSE),"")</f>
        <v>default</v>
      </c>
      <c r="F1119" s="3" t="b">
        <f t="shared" si="68"/>
        <v>1</v>
      </c>
      <c r="G1119" s="3" t="str">
        <f t="shared" si="69"/>
        <v>dhis_api --api-version=27 --api-request='dataElements/ZnOupjuqg5U/name' --content-json --request PATCH --data "{\"name\": \"default\"}"</v>
      </c>
      <c r="H1119" s="3" t="str">
        <f>IF(D1119,VLOOKUP(A1119,des!B:Q,12,FALSE),"")</f>
        <v>bjDvmb4bfuf</v>
      </c>
      <c r="I1119" s="3" t="b">
        <f t="shared" si="70"/>
        <v>1</v>
      </c>
      <c r="J1119" s="3" t="str">
        <f t="shared" si="71"/>
        <v>dhis_api --api-version=27 --api-request='dataElements/ZnOupjuqg5U/shortName' --content-json --request PATCH --data "{\"shortName\": \"bjDvmb4bfuf\"}"</v>
      </c>
    </row>
    <row r="1120" spans="1:10" x14ac:dyDescent="0.2">
      <c r="A1120" t="s">
        <v>1454</v>
      </c>
      <c r="B1120" t="s">
        <v>6606</v>
      </c>
      <c r="C1120" t="s">
        <v>6607</v>
      </c>
      <c r="D1120" s="3" t="b">
        <f>NOT(ISNA(VLOOKUP(A1120,des!B:B,1,FALSE)))</f>
        <v>1</v>
      </c>
      <c r="E1120" s="3" t="str">
        <f>IF(D1120,VLOOKUP(A1120,des!B:Q,11,FALSE),"")</f>
        <v>default</v>
      </c>
      <c r="F1120" s="3" t="b">
        <f t="shared" si="68"/>
        <v>1</v>
      </c>
      <c r="G1120" s="3" t="str">
        <f t="shared" si="69"/>
        <v>dhis_api --api-version=27 --api-request='dataElements/wZTl7u0j4XQ/name' --content-json --request PATCH --data "{\"name\": \"default\"}"</v>
      </c>
      <c r="H1120" s="3" t="str">
        <f>IF(D1120,VLOOKUP(A1120,des!B:Q,12,FALSE),"")</f>
        <v>bjDvmb4bfuf</v>
      </c>
      <c r="I1120" s="3" t="b">
        <f t="shared" si="70"/>
        <v>1</v>
      </c>
      <c r="J1120" s="3" t="str">
        <f t="shared" si="71"/>
        <v>dhis_api --api-version=27 --api-request='dataElements/wZTl7u0j4XQ/shortName' --content-json --request PATCH --data "{\"shortName\": \"bjDvmb4bfuf\"}"</v>
      </c>
    </row>
    <row r="1121" spans="1:10" x14ac:dyDescent="0.2">
      <c r="A1121" t="s">
        <v>1455</v>
      </c>
      <c r="B1121" t="s">
        <v>6608</v>
      </c>
      <c r="C1121" t="s">
        <v>6609</v>
      </c>
      <c r="D1121" s="3" t="b">
        <f>NOT(ISNA(VLOOKUP(A1121,des!B:B,1,FALSE)))</f>
        <v>1</v>
      </c>
      <c r="E1121" s="3" t="str">
        <f>IF(D1121,VLOOKUP(A1121,des!B:Q,11,FALSE),"")</f>
        <v>default</v>
      </c>
      <c r="F1121" s="3" t="b">
        <f t="shared" si="68"/>
        <v>1</v>
      </c>
      <c r="G1121" s="3" t="str">
        <f t="shared" si="69"/>
        <v>dhis_api --api-version=27 --api-request='dataElements/vIZ9WM8ExCu/name' --content-json --request PATCH --data "{\"name\": \"default\"}"</v>
      </c>
      <c r="H1121" s="3" t="str">
        <f>IF(D1121,VLOOKUP(A1121,des!B:Q,12,FALSE),"")</f>
        <v>bjDvmb4bfuf</v>
      </c>
      <c r="I1121" s="3" t="b">
        <f t="shared" si="70"/>
        <v>1</v>
      </c>
      <c r="J1121" s="3" t="str">
        <f t="shared" si="71"/>
        <v>dhis_api --api-version=27 --api-request='dataElements/vIZ9WM8ExCu/shortName' --content-json --request PATCH --data "{\"shortName\": \"bjDvmb4bfuf\"}"</v>
      </c>
    </row>
    <row r="1122" spans="1:10" x14ac:dyDescent="0.2">
      <c r="A1122" t="s">
        <v>1456</v>
      </c>
      <c r="B1122" t="s">
        <v>6610</v>
      </c>
      <c r="C1122" t="s">
        <v>6611</v>
      </c>
      <c r="D1122" s="3" t="b">
        <f>NOT(ISNA(VLOOKUP(A1122,des!B:B,1,FALSE)))</f>
        <v>1</v>
      </c>
      <c r="E1122" s="3" t="str">
        <f>IF(D1122,VLOOKUP(A1122,des!B:Q,11,FALSE),"")</f>
        <v>default</v>
      </c>
      <c r="F1122" s="3" t="b">
        <f t="shared" si="68"/>
        <v>1</v>
      </c>
      <c r="G1122" s="3" t="str">
        <f t="shared" si="69"/>
        <v>dhis_api --api-version=27 --api-request='dataElements/EOMXxhzz1ia/name' --content-json --request PATCH --data "{\"name\": \"default\"}"</v>
      </c>
      <c r="H1122" s="3" t="str">
        <f>IF(D1122,VLOOKUP(A1122,des!B:Q,12,FALSE),"")</f>
        <v>bjDvmb4bfuf</v>
      </c>
      <c r="I1122" s="3" t="b">
        <f t="shared" si="70"/>
        <v>1</v>
      </c>
      <c r="J1122" s="3" t="str">
        <f t="shared" si="71"/>
        <v>dhis_api --api-version=27 --api-request='dataElements/EOMXxhzz1ia/shortName' --content-json --request PATCH --data "{\"shortName\": \"bjDvmb4bfuf\"}"</v>
      </c>
    </row>
    <row r="1123" spans="1:10" x14ac:dyDescent="0.2">
      <c r="A1123" t="s">
        <v>1457</v>
      </c>
      <c r="B1123" t="s">
        <v>6612</v>
      </c>
      <c r="C1123" t="s">
        <v>6613</v>
      </c>
      <c r="D1123" s="3" t="b">
        <f>NOT(ISNA(VLOOKUP(A1123,des!B:B,1,FALSE)))</f>
        <v>1</v>
      </c>
      <c r="E1123" s="3" t="str">
        <f>IF(D1123,VLOOKUP(A1123,des!B:Q,11,FALSE),"")</f>
        <v>default</v>
      </c>
      <c r="F1123" s="3" t="b">
        <f t="shared" si="68"/>
        <v>1</v>
      </c>
      <c r="G1123" s="3" t="str">
        <f t="shared" si="69"/>
        <v>dhis_api --api-version=27 --api-request='dataElements/RujczXI5Qgy/name' --content-json --request PATCH --data "{\"name\": \"default\"}"</v>
      </c>
      <c r="H1123" s="3" t="str">
        <f>IF(D1123,VLOOKUP(A1123,des!B:Q,12,FALSE),"")</f>
        <v>bjDvmb4bfuf</v>
      </c>
      <c r="I1123" s="3" t="b">
        <f t="shared" si="70"/>
        <v>1</v>
      </c>
      <c r="J1123" s="3" t="str">
        <f t="shared" si="71"/>
        <v>dhis_api --api-version=27 --api-request='dataElements/RujczXI5Qgy/shortName' --content-json --request PATCH --data "{\"shortName\": \"bjDvmb4bfuf\"}"</v>
      </c>
    </row>
    <row r="1124" spans="1:10" x14ac:dyDescent="0.2">
      <c r="A1124" t="s">
        <v>1458</v>
      </c>
      <c r="B1124" t="s">
        <v>6614</v>
      </c>
      <c r="C1124" t="s">
        <v>6615</v>
      </c>
      <c r="D1124" s="3" t="b">
        <f>NOT(ISNA(VLOOKUP(A1124,des!B:B,1,FALSE)))</f>
        <v>1</v>
      </c>
      <c r="E1124" s="3" t="str">
        <f>IF(D1124,VLOOKUP(A1124,des!B:Q,11,FALSE),"")</f>
        <v>default</v>
      </c>
      <c r="F1124" s="3" t="b">
        <f t="shared" si="68"/>
        <v>1</v>
      </c>
      <c r="G1124" s="3" t="str">
        <f t="shared" si="69"/>
        <v>dhis_api --api-version=27 --api-request='dataElements/J943gJfVPyj/name' --content-json --request PATCH --data "{\"name\": \"default\"}"</v>
      </c>
      <c r="H1124" s="3" t="str">
        <f>IF(D1124,VLOOKUP(A1124,des!B:Q,12,FALSE),"")</f>
        <v>bjDvmb4bfuf</v>
      </c>
      <c r="I1124" s="3" t="b">
        <f t="shared" si="70"/>
        <v>1</v>
      </c>
      <c r="J1124" s="3" t="str">
        <f t="shared" si="71"/>
        <v>dhis_api --api-version=27 --api-request='dataElements/J943gJfVPyj/shortName' --content-json --request PATCH --data "{\"shortName\": \"bjDvmb4bfuf\"}"</v>
      </c>
    </row>
    <row r="1125" spans="1:10" x14ac:dyDescent="0.2">
      <c r="A1125" t="s">
        <v>1459</v>
      </c>
      <c r="B1125" t="s">
        <v>6616</v>
      </c>
      <c r="C1125" t="s">
        <v>6617</v>
      </c>
      <c r="D1125" s="3" t="b">
        <f>NOT(ISNA(VLOOKUP(A1125,des!B:B,1,FALSE)))</f>
        <v>1</v>
      </c>
      <c r="E1125" s="3" t="str">
        <f>IF(D1125,VLOOKUP(A1125,des!B:Q,11,FALSE),"")</f>
        <v>default</v>
      </c>
      <c r="F1125" s="3" t="b">
        <f t="shared" si="68"/>
        <v>1</v>
      </c>
      <c r="G1125" s="3" t="str">
        <f t="shared" si="69"/>
        <v>dhis_api --api-version=27 --api-request='dataElements/yS9h5OVw0Bl/name' --content-json --request PATCH --data "{\"name\": \"default\"}"</v>
      </c>
      <c r="H1125" s="3" t="str">
        <f>IF(D1125,VLOOKUP(A1125,des!B:Q,12,FALSE),"")</f>
        <v>bjDvmb4bfuf</v>
      </c>
      <c r="I1125" s="3" t="b">
        <f t="shared" si="70"/>
        <v>1</v>
      </c>
      <c r="J1125" s="3" t="str">
        <f t="shared" si="71"/>
        <v>dhis_api --api-version=27 --api-request='dataElements/yS9h5OVw0Bl/shortName' --content-json --request PATCH --data "{\"shortName\": \"bjDvmb4bfuf\"}"</v>
      </c>
    </row>
    <row r="1126" spans="1:10" x14ac:dyDescent="0.2">
      <c r="A1126" t="s">
        <v>1460</v>
      </c>
      <c r="B1126" t="s">
        <v>6618</v>
      </c>
      <c r="C1126" t="s">
        <v>6619</v>
      </c>
      <c r="D1126" s="3" t="b">
        <f>NOT(ISNA(VLOOKUP(A1126,des!B:B,1,FALSE)))</f>
        <v>1</v>
      </c>
      <c r="E1126" s="3" t="str">
        <f>IF(D1126,VLOOKUP(A1126,des!B:Q,11,FALSE),"")</f>
        <v>default</v>
      </c>
      <c r="F1126" s="3" t="b">
        <f t="shared" si="68"/>
        <v>1</v>
      </c>
      <c r="G1126" s="3" t="str">
        <f t="shared" si="69"/>
        <v>dhis_api --api-version=27 --api-request='dataElements/SBiullvrRgK/name' --content-json --request PATCH --data "{\"name\": \"default\"}"</v>
      </c>
      <c r="H1126" s="3" t="str">
        <f>IF(D1126,VLOOKUP(A1126,des!B:Q,12,FALSE),"")</f>
        <v>bjDvmb4bfuf</v>
      </c>
      <c r="I1126" s="3" t="b">
        <f t="shared" si="70"/>
        <v>1</v>
      </c>
      <c r="J1126" s="3" t="str">
        <f t="shared" si="71"/>
        <v>dhis_api --api-version=27 --api-request='dataElements/SBiullvrRgK/shortName' --content-json --request PATCH --data "{\"shortName\": \"bjDvmb4bfuf\"}"</v>
      </c>
    </row>
    <row r="1127" spans="1:10" x14ac:dyDescent="0.2">
      <c r="A1127" t="s">
        <v>1461</v>
      </c>
      <c r="B1127" t="s">
        <v>6620</v>
      </c>
      <c r="C1127" t="s">
        <v>6621</v>
      </c>
      <c r="D1127" s="3" t="b">
        <f>NOT(ISNA(VLOOKUP(A1127,des!B:B,1,FALSE)))</f>
        <v>1</v>
      </c>
      <c r="E1127" s="3" t="str">
        <f>IF(D1127,VLOOKUP(A1127,des!B:Q,11,FALSE),"")</f>
        <v>default</v>
      </c>
      <c r="F1127" s="3" t="b">
        <f t="shared" si="68"/>
        <v>1</v>
      </c>
      <c r="G1127" s="3" t="str">
        <f t="shared" si="69"/>
        <v>dhis_api --api-version=27 --api-request='dataElements/jP4IlbPeWu7/name' --content-json --request PATCH --data "{\"name\": \"default\"}"</v>
      </c>
      <c r="H1127" s="3" t="str">
        <f>IF(D1127,VLOOKUP(A1127,des!B:Q,12,FALSE),"")</f>
        <v>bjDvmb4bfuf</v>
      </c>
      <c r="I1127" s="3" t="b">
        <f t="shared" si="70"/>
        <v>1</v>
      </c>
      <c r="J1127" s="3" t="str">
        <f t="shared" si="71"/>
        <v>dhis_api --api-version=27 --api-request='dataElements/jP4IlbPeWu7/shortName' --content-json --request PATCH --data "{\"shortName\": \"bjDvmb4bfuf\"}"</v>
      </c>
    </row>
    <row r="1128" spans="1:10" x14ac:dyDescent="0.2">
      <c r="A1128" t="s">
        <v>1462</v>
      </c>
      <c r="B1128" t="s">
        <v>6622</v>
      </c>
      <c r="C1128" t="s">
        <v>6623</v>
      </c>
      <c r="D1128" s="3" t="b">
        <f>NOT(ISNA(VLOOKUP(A1128,des!B:B,1,FALSE)))</f>
        <v>1</v>
      </c>
      <c r="E1128" s="3" t="str">
        <f>IF(D1128,VLOOKUP(A1128,des!B:Q,11,FALSE),"")</f>
        <v>default</v>
      </c>
      <c r="F1128" s="3" t="b">
        <f t="shared" si="68"/>
        <v>1</v>
      </c>
      <c r="G1128" s="3" t="str">
        <f t="shared" si="69"/>
        <v>dhis_api --api-version=27 --api-request='dataElements/Jxu2qfTRn4Y/name' --content-json --request PATCH --data "{\"name\": \"default\"}"</v>
      </c>
      <c r="H1128" s="3" t="str">
        <f>IF(D1128,VLOOKUP(A1128,des!B:Q,12,FALSE),"")</f>
        <v>bjDvmb4bfuf</v>
      </c>
      <c r="I1128" s="3" t="b">
        <f t="shared" si="70"/>
        <v>1</v>
      </c>
      <c r="J1128" s="3" t="str">
        <f t="shared" si="71"/>
        <v>dhis_api --api-version=27 --api-request='dataElements/Jxu2qfTRn4Y/shortName' --content-json --request PATCH --data "{\"shortName\": \"bjDvmb4bfuf\"}"</v>
      </c>
    </row>
    <row r="1129" spans="1:10" x14ac:dyDescent="0.2">
      <c r="A1129" t="s">
        <v>1463</v>
      </c>
      <c r="B1129" t="s">
        <v>6624</v>
      </c>
      <c r="C1129" t="s">
        <v>6625</v>
      </c>
      <c r="D1129" s="3" t="b">
        <f>NOT(ISNA(VLOOKUP(A1129,des!B:B,1,FALSE)))</f>
        <v>1</v>
      </c>
      <c r="E1129" s="3" t="str">
        <f>IF(D1129,VLOOKUP(A1129,des!B:Q,11,FALSE),"")</f>
        <v>default</v>
      </c>
      <c r="F1129" s="3" t="b">
        <f t="shared" si="68"/>
        <v>1</v>
      </c>
      <c r="G1129" s="3" t="str">
        <f t="shared" si="69"/>
        <v>dhis_api --api-version=27 --api-request='dataElements/DgBwGe4Lszc/name' --content-json --request PATCH --data "{\"name\": \"default\"}"</v>
      </c>
      <c r="H1129" s="3" t="str">
        <f>IF(D1129,VLOOKUP(A1129,des!B:Q,12,FALSE),"")</f>
        <v>bjDvmb4bfuf</v>
      </c>
      <c r="I1129" s="3" t="b">
        <f t="shared" si="70"/>
        <v>1</v>
      </c>
      <c r="J1129" s="3" t="str">
        <f t="shared" si="71"/>
        <v>dhis_api --api-version=27 --api-request='dataElements/DgBwGe4Lszc/shortName' --content-json --request PATCH --data "{\"shortName\": \"bjDvmb4bfuf\"}"</v>
      </c>
    </row>
    <row r="1130" spans="1:10" x14ac:dyDescent="0.2">
      <c r="A1130" t="s">
        <v>1464</v>
      </c>
      <c r="B1130" t="s">
        <v>6626</v>
      </c>
      <c r="C1130" t="s">
        <v>6627</v>
      </c>
      <c r="D1130" s="3" t="b">
        <f>NOT(ISNA(VLOOKUP(A1130,des!B:B,1,FALSE)))</f>
        <v>1</v>
      </c>
      <c r="E1130" s="3" t="str">
        <f>IF(D1130,VLOOKUP(A1130,des!B:Q,11,FALSE),"")</f>
        <v>default</v>
      </c>
      <c r="F1130" s="3" t="b">
        <f t="shared" si="68"/>
        <v>1</v>
      </c>
      <c r="G1130" s="3" t="str">
        <f t="shared" si="69"/>
        <v>dhis_api --api-version=27 --api-request='dataElements/rhiO2bvz1GG/name' --content-json --request PATCH --data "{\"name\": \"default\"}"</v>
      </c>
      <c r="H1130" s="3" t="str">
        <f>IF(D1130,VLOOKUP(A1130,des!B:Q,12,FALSE),"")</f>
        <v>bjDvmb4bfuf</v>
      </c>
      <c r="I1130" s="3" t="b">
        <f t="shared" si="70"/>
        <v>1</v>
      </c>
      <c r="J1130" s="3" t="str">
        <f t="shared" si="71"/>
        <v>dhis_api --api-version=27 --api-request='dataElements/rhiO2bvz1GG/shortName' --content-json --request PATCH --data "{\"shortName\": \"bjDvmb4bfuf\"}"</v>
      </c>
    </row>
    <row r="1131" spans="1:10" x14ac:dyDescent="0.2">
      <c r="A1131" t="s">
        <v>1465</v>
      </c>
      <c r="B1131" t="s">
        <v>6628</v>
      </c>
      <c r="C1131" t="s">
        <v>6629</v>
      </c>
      <c r="D1131" s="3" t="b">
        <f>NOT(ISNA(VLOOKUP(A1131,des!B:B,1,FALSE)))</f>
        <v>1</v>
      </c>
      <c r="E1131" s="3" t="str">
        <f>IF(D1131,VLOOKUP(A1131,des!B:Q,11,FALSE),"")</f>
        <v>default</v>
      </c>
      <c r="F1131" s="3" t="b">
        <f t="shared" si="68"/>
        <v>1</v>
      </c>
      <c r="G1131" s="3" t="str">
        <f t="shared" si="69"/>
        <v>dhis_api --api-version=27 --api-request='dataElements/ymayoYgz2kb/name' --content-json --request PATCH --data "{\"name\": \"default\"}"</v>
      </c>
      <c r="H1131" s="3" t="str">
        <f>IF(D1131,VLOOKUP(A1131,des!B:Q,12,FALSE),"")</f>
        <v>bjDvmb4bfuf</v>
      </c>
      <c r="I1131" s="3" t="b">
        <f t="shared" si="70"/>
        <v>1</v>
      </c>
      <c r="J1131" s="3" t="str">
        <f t="shared" si="71"/>
        <v>dhis_api --api-version=27 --api-request='dataElements/ymayoYgz2kb/shortName' --content-json --request PATCH --data "{\"shortName\": \"bjDvmb4bfuf\"}"</v>
      </c>
    </row>
    <row r="1132" spans="1:10" x14ac:dyDescent="0.2">
      <c r="A1132" t="s">
        <v>1466</v>
      </c>
      <c r="B1132" t="s">
        <v>6630</v>
      </c>
      <c r="C1132" t="s">
        <v>6631</v>
      </c>
      <c r="D1132" s="3" t="b">
        <f>NOT(ISNA(VLOOKUP(A1132,des!B:B,1,FALSE)))</f>
        <v>1</v>
      </c>
      <c r="E1132" s="3" t="str">
        <f>IF(D1132,VLOOKUP(A1132,des!B:Q,11,FALSE),"")</f>
        <v>default</v>
      </c>
      <c r="F1132" s="3" t="b">
        <f t="shared" si="68"/>
        <v>1</v>
      </c>
      <c r="G1132" s="3" t="str">
        <f t="shared" si="69"/>
        <v>dhis_api --api-version=27 --api-request='dataElements/xMCUUKSas2P/name' --content-json --request PATCH --data "{\"name\": \"default\"}"</v>
      </c>
      <c r="H1132" s="3" t="str">
        <f>IF(D1132,VLOOKUP(A1132,des!B:Q,12,FALSE),"")</f>
        <v>bjDvmb4bfuf</v>
      </c>
      <c r="I1132" s="3" t="b">
        <f t="shared" si="70"/>
        <v>1</v>
      </c>
      <c r="J1132" s="3" t="str">
        <f t="shared" si="71"/>
        <v>dhis_api --api-version=27 --api-request='dataElements/xMCUUKSas2P/shortName' --content-json --request PATCH --data "{\"shortName\": \"bjDvmb4bfuf\"}"</v>
      </c>
    </row>
    <row r="1133" spans="1:10" x14ac:dyDescent="0.2">
      <c r="A1133" t="s">
        <v>1467</v>
      </c>
      <c r="B1133" t="s">
        <v>6632</v>
      </c>
      <c r="C1133" t="s">
        <v>6633</v>
      </c>
      <c r="D1133" s="3" t="b">
        <f>NOT(ISNA(VLOOKUP(A1133,des!B:B,1,FALSE)))</f>
        <v>1</v>
      </c>
      <c r="E1133" s="3" t="str">
        <f>IF(D1133,VLOOKUP(A1133,des!B:Q,11,FALSE),"")</f>
        <v>default</v>
      </c>
      <c r="F1133" s="3" t="b">
        <f t="shared" si="68"/>
        <v>1</v>
      </c>
      <c r="G1133" s="3" t="str">
        <f t="shared" si="69"/>
        <v>dhis_api --api-version=27 --api-request='dataElements/HhG4zHbCtI0/name' --content-json --request PATCH --data "{\"name\": \"default\"}"</v>
      </c>
      <c r="H1133" s="3" t="str">
        <f>IF(D1133,VLOOKUP(A1133,des!B:Q,12,FALSE),"")</f>
        <v>bjDvmb4bfuf</v>
      </c>
      <c r="I1133" s="3" t="b">
        <f t="shared" si="70"/>
        <v>1</v>
      </c>
      <c r="J1133" s="3" t="str">
        <f t="shared" si="71"/>
        <v>dhis_api --api-version=27 --api-request='dataElements/HhG4zHbCtI0/shortName' --content-json --request PATCH --data "{\"shortName\": \"bjDvmb4bfuf\"}"</v>
      </c>
    </row>
    <row r="1134" spans="1:10" x14ac:dyDescent="0.2">
      <c r="A1134" t="s">
        <v>1468</v>
      </c>
      <c r="B1134" t="s">
        <v>6634</v>
      </c>
      <c r="C1134" t="s">
        <v>6635</v>
      </c>
      <c r="D1134" s="3" t="b">
        <f>NOT(ISNA(VLOOKUP(A1134,des!B:B,1,FALSE)))</f>
        <v>1</v>
      </c>
      <c r="E1134" s="3" t="str">
        <f>IF(D1134,VLOOKUP(A1134,des!B:Q,11,FALSE),"")</f>
        <v>default</v>
      </c>
      <c r="F1134" s="3" t="b">
        <f t="shared" si="68"/>
        <v>1</v>
      </c>
      <c r="G1134" s="3" t="str">
        <f t="shared" si="69"/>
        <v>dhis_api --api-version=27 --api-request='dataElements/gys7do9VQqP/name' --content-json --request PATCH --data "{\"name\": \"default\"}"</v>
      </c>
      <c r="H1134" s="3" t="str">
        <f>IF(D1134,VLOOKUP(A1134,des!B:Q,12,FALSE),"")</f>
        <v>bjDvmb4bfuf</v>
      </c>
      <c r="I1134" s="3" t="b">
        <f t="shared" si="70"/>
        <v>1</v>
      </c>
      <c r="J1134" s="3" t="str">
        <f t="shared" si="71"/>
        <v>dhis_api --api-version=27 --api-request='dataElements/gys7do9VQqP/shortName' --content-json --request PATCH --data "{\"shortName\": \"bjDvmb4bfuf\"}"</v>
      </c>
    </row>
    <row r="1135" spans="1:10" x14ac:dyDescent="0.2">
      <c r="A1135" t="s">
        <v>1469</v>
      </c>
      <c r="B1135" t="s">
        <v>6636</v>
      </c>
      <c r="C1135" t="s">
        <v>6637</v>
      </c>
      <c r="D1135" s="3" t="b">
        <f>NOT(ISNA(VLOOKUP(A1135,des!B:B,1,FALSE)))</f>
        <v>1</v>
      </c>
      <c r="E1135" s="3" t="str">
        <f>IF(D1135,VLOOKUP(A1135,des!B:Q,11,FALSE),"")</f>
        <v>default</v>
      </c>
      <c r="F1135" s="3" t="b">
        <f t="shared" si="68"/>
        <v>1</v>
      </c>
      <c r="G1135" s="3" t="str">
        <f t="shared" si="69"/>
        <v>dhis_api --api-version=27 --api-request='dataElements/egNrCRKwCiO/name' --content-json --request PATCH --data "{\"name\": \"default\"}"</v>
      </c>
      <c r="H1135" s="3" t="str">
        <f>IF(D1135,VLOOKUP(A1135,des!B:Q,12,FALSE),"")</f>
        <v>bjDvmb4bfuf</v>
      </c>
      <c r="I1135" s="3" t="b">
        <f t="shared" si="70"/>
        <v>1</v>
      </c>
      <c r="J1135" s="3" t="str">
        <f t="shared" si="71"/>
        <v>dhis_api --api-version=27 --api-request='dataElements/egNrCRKwCiO/shortName' --content-json --request PATCH --data "{\"shortName\": \"bjDvmb4bfuf\"}"</v>
      </c>
    </row>
    <row r="1136" spans="1:10" x14ac:dyDescent="0.2">
      <c r="A1136" t="s">
        <v>1470</v>
      </c>
      <c r="B1136" t="s">
        <v>6638</v>
      </c>
      <c r="C1136" t="s">
        <v>6639</v>
      </c>
      <c r="D1136" s="3" t="b">
        <f>NOT(ISNA(VLOOKUP(A1136,des!B:B,1,FALSE)))</f>
        <v>1</v>
      </c>
      <c r="E1136" s="3" t="str">
        <f>IF(D1136,VLOOKUP(A1136,des!B:Q,11,FALSE),"")</f>
        <v>default</v>
      </c>
      <c r="F1136" s="3" t="b">
        <f t="shared" si="68"/>
        <v>1</v>
      </c>
      <c r="G1136" s="3" t="str">
        <f t="shared" si="69"/>
        <v>dhis_api --api-version=27 --api-request='dataElements/WbgpijhWrWJ/name' --content-json --request PATCH --data "{\"name\": \"default\"}"</v>
      </c>
      <c r="H1136" s="3" t="str">
        <f>IF(D1136,VLOOKUP(A1136,des!B:Q,12,FALSE),"")</f>
        <v>bjDvmb4bfuf</v>
      </c>
      <c r="I1136" s="3" t="b">
        <f t="shared" si="70"/>
        <v>1</v>
      </c>
      <c r="J1136" s="3" t="str">
        <f t="shared" si="71"/>
        <v>dhis_api --api-version=27 --api-request='dataElements/WbgpijhWrWJ/shortName' --content-json --request PATCH --data "{\"shortName\": \"bjDvmb4bfuf\"}"</v>
      </c>
    </row>
    <row r="1137" spans="1:10" x14ac:dyDescent="0.2">
      <c r="A1137" t="s">
        <v>1471</v>
      </c>
      <c r="B1137" t="s">
        <v>6640</v>
      </c>
      <c r="C1137" t="s">
        <v>6641</v>
      </c>
      <c r="D1137" s="3" t="b">
        <f>NOT(ISNA(VLOOKUP(A1137,des!B:B,1,FALSE)))</f>
        <v>1</v>
      </c>
      <c r="E1137" s="3" t="str">
        <f>IF(D1137,VLOOKUP(A1137,des!B:Q,11,FALSE),"")</f>
        <v>default</v>
      </c>
      <c r="F1137" s="3" t="b">
        <f t="shared" si="68"/>
        <v>1</v>
      </c>
      <c r="G1137" s="3" t="str">
        <f t="shared" si="69"/>
        <v>dhis_api --api-version=27 --api-request='dataElements/IgcBQW12kz3/name' --content-json --request PATCH --data "{\"name\": \"default\"}"</v>
      </c>
      <c r="H1137" s="3" t="str">
        <f>IF(D1137,VLOOKUP(A1137,des!B:Q,12,FALSE),"")</f>
        <v>bjDvmb4bfuf</v>
      </c>
      <c r="I1137" s="3" t="b">
        <f t="shared" si="70"/>
        <v>1</v>
      </c>
      <c r="J1137" s="3" t="str">
        <f t="shared" si="71"/>
        <v>dhis_api --api-version=27 --api-request='dataElements/IgcBQW12kz3/shortName' --content-json --request PATCH --data "{\"shortName\": \"bjDvmb4bfuf\"}"</v>
      </c>
    </row>
    <row r="1138" spans="1:10" x14ac:dyDescent="0.2">
      <c r="A1138" t="s">
        <v>1472</v>
      </c>
      <c r="B1138" t="s">
        <v>6642</v>
      </c>
      <c r="C1138" t="s">
        <v>6643</v>
      </c>
      <c r="D1138" s="3" t="b">
        <f>NOT(ISNA(VLOOKUP(A1138,des!B:B,1,FALSE)))</f>
        <v>1</v>
      </c>
      <c r="E1138" s="3" t="str">
        <f>IF(D1138,VLOOKUP(A1138,des!B:Q,11,FALSE),"")</f>
        <v>default</v>
      </c>
      <c r="F1138" s="3" t="b">
        <f t="shared" si="68"/>
        <v>1</v>
      </c>
      <c r="G1138" s="3" t="str">
        <f t="shared" si="69"/>
        <v>dhis_api --api-version=27 --api-request='dataElements/txXXR8c7t0I/name' --content-json --request PATCH --data "{\"name\": \"default\"}"</v>
      </c>
      <c r="H1138" s="3" t="str">
        <f>IF(D1138,VLOOKUP(A1138,des!B:Q,12,FALSE),"")</f>
        <v>bjDvmb4bfuf</v>
      </c>
      <c r="I1138" s="3" t="b">
        <f t="shared" si="70"/>
        <v>1</v>
      </c>
      <c r="J1138" s="3" t="str">
        <f t="shared" si="71"/>
        <v>dhis_api --api-version=27 --api-request='dataElements/txXXR8c7t0I/shortName' --content-json --request PATCH --data "{\"shortName\": \"bjDvmb4bfuf\"}"</v>
      </c>
    </row>
    <row r="1139" spans="1:10" x14ac:dyDescent="0.2">
      <c r="A1139" t="s">
        <v>1473</v>
      </c>
      <c r="B1139" t="s">
        <v>6644</v>
      </c>
      <c r="C1139" t="s">
        <v>6645</v>
      </c>
      <c r="D1139" s="3" t="b">
        <f>NOT(ISNA(VLOOKUP(A1139,des!B:B,1,FALSE)))</f>
        <v>1</v>
      </c>
      <c r="E1139" s="3" t="str">
        <f>IF(D1139,VLOOKUP(A1139,des!B:Q,11,FALSE),"")</f>
        <v>default</v>
      </c>
      <c r="F1139" s="3" t="b">
        <f t="shared" si="68"/>
        <v>1</v>
      </c>
      <c r="G1139" s="3" t="str">
        <f t="shared" si="69"/>
        <v>dhis_api --api-version=27 --api-request='dataElements/rjKwPjGBmJl/name' --content-json --request PATCH --data "{\"name\": \"default\"}"</v>
      </c>
      <c r="H1139" s="3" t="str">
        <f>IF(D1139,VLOOKUP(A1139,des!B:Q,12,FALSE),"")</f>
        <v>bjDvmb4bfuf</v>
      </c>
      <c r="I1139" s="3" t="b">
        <f t="shared" si="70"/>
        <v>1</v>
      </c>
      <c r="J1139" s="3" t="str">
        <f t="shared" si="71"/>
        <v>dhis_api --api-version=27 --api-request='dataElements/rjKwPjGBmJl/shortName' --content-json --request PATCH --data "{\"shortName\": \"bjDvmb4bfuf\"}"</v>
      </c>
    </row>
    <row r="1140" spans="1:10" x14ac:dyDescent="0.2">
      <c r="A1140" t="s">
        <v>1474</v>
      </c>
      <c r="B1140" t="s">
        <v>6646</v>
      </c>
      <c r="C1140" t="s">
        <v>6647</v>
      </c>
      <c r="D1140" s="3" t="b">
        <f>NOT(ISNA(VLOOKUP(A1140,des!B:B,1,FALSE)))</f>
        <v>1</v>
      </c>
      <c r="E1140" s="3" t="str">
        <f>IF(D1140,VLOOKUP(A1140,des!B:Q,11,FALSE),"")</f>
        <v>default</v>
      </c>
      <c r="F1140" s="3" t="b">
        <f t="shared" si="68"/>
        <v>1</v>
      </c>
      <c r="G1140" s="3" t="str">
        <f t="shared" si="69"/>
        <v>dhis_api --api-version=27 --api-request='dataElements/uB6aTPQCaXV/name' --content-json --request PATCH --data "{\"name\": \"default\"}"</v>
      </c>
      <c r="H1140" s="3" t="str">
        <f>IF(D1140,VLOOKUP(A1140,des!B:Q,12,FALSE),"")</f>
        <v>bjDvmb4bfuf</v>
      </c>
      <c r="I1140" s="3" t="b">
        <f t="shared" si="70"/>
        <v>1</v>
      </c>
      <c r="J1140" s="3" t="str">
        <f t="shared" si="71"/>
        <v>dhis_api --api-version=27 --api-request='dataElements/uB6aTPQCaXV/shortName' --content-json --request PATCH --data "{\"shortName\": \"bjDvmb4bfuf\"}"</v>
      </c>
    </row>
    <row r="1141" spans="1:10" x14ac:dyDescent="0.2">
      <c r="A1141" t="s">
        <v>1475</v>
      </c>
      <c r="B1141" t="s">
        <v>6648</v>
      </c>
      <c r="C1141" t="s">
        <v>6649</v>
      </c>
      <c r="D1141" s="3" t="b">
        <f>NOT(ISNA(VLOOKUP(A1141,des!B:B,1,FALSE)))</f>
        <v>1</v>
      </c>
      <c r="E1141" s="3" t="str">
        <f>IF(D1141,VLOOKUP(A1141,des!B:Q,11,FALSE),"")</f>
        <v>default</v>
      </c>
      <c r="F1141" s="3" t="b">
        <f t="shared" si="68"/>
        <v>1</v>
      </c>
      <c r="G1141" s="3" t="str">
        <f t="shared" si="69"/>
        <v>dhis_api --api-version=27 --api-request='dataElements/hWzlFRgBJSt/name' --content-json --request PATCH --data "{\"name\": \"default\"}"</v>
      </c>
      <c r="H1141" s="3" t="str">
        <f>IF(D1141,VLOOKUP(A1141,des!B:Q,12,FALSE),"")</f>
        <v>bjDvmb4bfuf</v>
      </c>
      <c r="I1141" s="3" t="b">
        <f t="shared" si="70"/>
        <v>1</v>
      </c>
      <c r="J1141" s="3" t="str">
        <f t="shared" si="71"/>
        <v>dhis_api --api-version=27 --api-request='dataElements/hWzlFRgBJSt/shortName' --content-json --request PATCH --data "{\"shortName\": \"bjDvmb4bfuf\"}"</v>
      </c>
    </row>
    <row r="1142" spans="1:10" x14ac:dyDescent="0.2">
      <c r="A1142" t="s">
        <v>1476</v>
      </c>
      <c r="B1142" t="s">
        <v>6650</v>
      </c>
      <c r="C1142" t="s">
        <v>6651</v>
      </c>
      <c r="D1142" s="3" t="b">
        <f>NOT(ISNA(VLOOKUP(A1142,des!B:B,1,FALSE)))</f>
        <v>1</v>
      </c>
      <c r="E1142" s="3" t="str">
        <f>IF(D1142,VLOOKUP(A1142,des!B:Q,11,FALSE),"")</f>
        <v>default</v>
      </c>
      <c r="F1142" s="3" t="b">
        <f t="shared" si="68"/>
        <v>1</v>
      </c>
      <c r="G1142" s="3" t="str">
        <f t="shared" si="69"/>
        <v>dhis_api --api-version=27 --api-request='dataElements/cdXHuFThQdH/name' --content-json --request PATCH --data "{\"name\": \"default\"}"</v>
      </c>
      <c r="H1142" s="3" t="str">
        <f>IF(D1142,VLOOKUP(A1142,des!B:Q,12,FALSE),"")</f>
        <v>bjDvmb4bfuf</v>
      </c>
      <c r="I1142" s="3" t="b">
        <f t="shared" si="70"/>
        <v>1</v>
      </c>
      <c r="J1142" s="3" t="str">
        <f t="shared" si="71"/>
        <v>dhis_api --api-version=27 --api-request='dataElements/cdXHuFThQdH/shortName' --content-json --request PATCH --data "{\"shortName\": \"bjDvmb4bfuf\"}"</v>
      </c>
    </row>
    <row r="1143" spans="1:10" x14ac:dyDescent="0.2">
      <c r="A1143" t="s">
        <v>1477</v>
      </c>
      <c r="B1143" t="s">
        <v>6652</v>
      </c>
      <c r="C1143" t="s">
        <v>6653</v>
      </c>
      <c r="D1143" s="3" t="b">
        <f>NOT(ISNA(VLOOKUP(A1143,des!B:B,1,FALSE)))</f>
        <v>1</v>
      </c>
      <c r="E1143" s="3" t="str">
        <f>IF(D1143,VLOOKUP(A1143,des!B:Q,11,FALSE),"")</f>
        <v>default</v>
      </c>
      <c r="F1143" s="3" t="b">
        <f t="shared" si="68"/>
        <v>1</v>
      </c>
      <c r="G1143" s="3" t="str">
        <f t="shared" si="69"/>
        <v>dhis_api --api-version=27 --api-request='dataElements/j1HppXfDhv7/name' --content-json --request PATCH --data "{\"name\": \"default\"}"</v>
      </c>
      <c r="H1143" s="3" t="str">
        <f>IF(D1143,VLOOKUP(A1143,des!B:Q,12,FALSE),"")</f>
        <v>bjDvmb4bfuf</v>
      </c>
      <c r="I1143" s="3" t="b">
        <f t="shared" si="70"/>
        <v>1</v>
      </c>
      <c r="J1143" s="3" t="str">
        <f t="shared" si="71"/>
        <v>dhis_api --api-version=27 --api-request='dataElements/j1HppXfDhv7/shortName' --content-json --request PATCH --data "{\"shortName\": \"bjDvmb4bfuf\"}"</v>
      </c>
    </row>
    <row r="1144" spans="1:10" x14ac:dyDescent="0.2">
      <c r="A1144" t="s">
        <v>1478</v>
      </c>
      <c r="B1144" t="s">
        <v>6654</v>
      </c>
      <c r="C1144" t="s">
        <v>6655</v>
      </c>
      <c r="D1144" s="3" t="b">
        <f>NOT(ISNA(VLOOKUP(A1144,des!B:B,1,FALSE)))</f>
        <v>1</v>
      </c>
      <c r="E1144" s="3" t="str">
        <f>IF(D1144,VLOOKUP(A1144,des!B:Q,11,FALSE),"")</f>
        <v>default</v>
      </c>
      <c r="F1144" s="3" t="b">
        <f t="shared" si="68"/>
        <v>1</v>
      </c>
      <c r="G1144" s="3" t="str">
        <f t="shared" si="69"/>
        <v>dhis_api --api-version=27 --api-request='dataElements/iY1Y6vLgnWD/name' --content-json --request PATCH --data "{\"name\": \"default\"}"</v>
      </c>
      <c r="H1144" s="3" t="str">
        <f>IF(D1144,VLOOKUP(A1144,des!B:Q,12,FALSE),"")</f>
        <v>bjDvmb4bfuf</v>
      </c>
      <c r="I1144" s="3" t="b">
        <f t="shared" si="70"/>
        <v>1</v>
      </c>
      <c r="J1144" s="3" t="str">
        <f t="shared" si="71"/>
        <v>dhis_api --api-version=27 --api-request='dataElements/iY1Y6vLgnWD/shortName' --content-json --request PATCH --data "{\"shortName\": \"bjDvmb4bfuf\"}"</v>
      </c>
    </row>
    <row r="1145" spans="1:10" x14ac:dyDescent="0.2">
      <c r="A1145" t="s">
        <v>1479</v>
      </c>
      <c r="B1145" t="s">
        <v>6656</v>
      </c>
      <c r="C1145" t="s">
        <v>6657</v>
      </c>
      <c r="D1145" s="3" t="b">
        <f>NOT(ISNA(VLOOKUP(A1145,des!B:B,1,FALSE)))</f>
        <v>1</v>
      </c>
      <c r="E1145" s="3" t="str">
        <f>IF(D1145,VLOOKUP(A1145,des!B:Q,11,FALSE),"")</f>
        <v>default</v>
      </c>
      <c r="F1145" s="3" t="b">
        <f t="shared" si="68"/>
        <v>1</v>
      </c>
      <c r="G1145" s="3" t="str">
        <f t="shared" si="69"/>
        <v>dhis_api --api-version=27 --api-request='dataElements/gqaRZHHZ4H1/name' --content-json --request PATCH --data "{\"name\": \"default\"}"</v>
      </c>
      <c r="H1145" s="3" t="str">
        <f>IF(D1145,VLOOKUP(A1145,des!B:Q,12,FALSE),"")</f>
        <v>bjDvmb4bfuf</v>
      </c>
      <c r="I1145" s="3" t="b">
        <f t="shared" si="70"/>
        <v>1</v>
      </c>
      <c r="J1145" s="3" t="str">
        <f t="shared" si="71"/>
        <v>dhis_api --api-version=27 --api-request='dataElements/gqaRZHHZ4H1/shortName' --content-json --request PATCH --data "{\"shortName\": \"bjDvmb4bfuf\"}"</v>
      </c>
    </row>
    <row r="1146" spans="1:10" x14ac:dyDescent="0.2">
      <c r="A1146" t="s">
        <v>1480</v>
      </c>
      <c r="B1146" t="s">
        <v>6658</v>
      </c>
      <c r="C1146" t="s">
        <v>6659</v>
      </c>
      <c r="D1146" s="3" t="b">
        <f>NOT(ISNA(VLOOKUP(A1146,des!B:B,1,FALSE)))</f>
        <v>1</v>
      </c>
      <c r="E1146" s="3" t="str">
        <f>IF(D1146,VLOOKUP(A1146,des!B:Q,11,FALSE),"")</f>
        <v>default</v>
      </c>
      <c r="F1146" s="3" t="b">
        <f t="shared" si="68"/>
        <v>1</v>
      </c>
      <c r="G1146" s="3" t="str">
        <f t="shared" si="69"/>
        <v>dhis_api --api-version=27 --api-request='dataElements/Cy3ZpHUSfxC/name' --content-json --request PATCH --data "{\"name\": \"default\"}"</v>
      </c>
      <c r="H1146" s="3" t="str">
        <f>IF(D1146,VLOOKUP(A1146,des!B:Q,12,FALSE),"")</f>
        <v>bjDvmb4bfuf</v>
      </c>
      <c r="I1146" s="3" t="b">
        <f t="shared" si="70"/>
        <v>1</v>
      </c>
      <c r="J1146" s="3" t="str">
        <f t="shared" si="71"/>
        <v>dhis_api --api-version=27 --api-request='dataElements/Cy3ZpHUSfxC/shortName' --content-json --request PATCH --data "{\"shortName\": \"bjDvmb4bfuf\"}"</v>
      </c>
    </row>
    <row r="1147" spans="1:10" x14ac:dyDescent="0.2">
      <c r="A1147" t="s">
        <v>1481</v>
      </c>
      <c r="B1147" t="s">
        <v>6660</v>
      </c>
      <c r="C1147" t="s">
        <v>6661</v>
      </c>
      <c r="D1147" s="3" t="b">
        <f>NOT(ISNA(VLOOKUP(A1147,des!B:B,1,FALSE)))</f>
        <v>1</v>
      </c>
      <c r="E1147" s="3" t="str">
        <f>IF(D1147,VLOOKUP(A1147,des!B:Q,11,FALSE),"")</f>
        <v>default</v>
      </c>
      <c r="F1147" s="3" t="b">
        <f t="shared" si="68"/>
        <v>1</v>
      </c>
      <c r="G1147" s="3" t="str">
        <f t="shared" si="69"/>
        <v>dhis_api --api-version=27 --api-request='dataElements/Lxnt8Nfqkco/name' --content-json --request PATCH --data "{\"name\": \"default\"}"</v>
      </c>
      <c r="H1147" s="3" t="str">
        <f>IF(D1147,VLOOKUP(A1147,des!B:Q,12,FALSE),"")</f>
        <v>bjDvmb4bfuf</v>
      </c>
      <c r="I1147" s="3" t="b">
        <f t="shared" si="70"/>
        <v>1</v>
      </c>
      <c r="J1147" s="3" t="str">
        <f t="shared" si="71"/>
        <v>dhis_api --api-version=27 --api-request='dataElements/Lxnt8Nfqkco/shortName' --content-json --request PATCH --data "{\"shortName\": \"bjDvmb4bfuf\"}"</v>
      </c>
    </row>
    <row r="1148" spans="1:10" x14ac:dyDescent="0.2">
      <c r="A1148" t="s">
        <v>1482</v>
      </c>
      <c r="B1148" t="s">
        <v>6662</v>
      </c>
      <c r="C1148" t="s">
        <v>6663</v>
      </c>
      <c r="D1148" s="3" t="b">
        <f>NOT(ISNA(VLOOKUP(A1148,des!B:B,1,FALSE)))</f>
        <v>1</v>
      </c>
      <c r="E1148" s="3" t="str">
        <f>IF(D1148,VLOOKUP(A1148,des!B:Q,11,FALSE),"")</f>
        <v>default</v>
      </c>
      <c r="F1148" s="3" t="b">
        <f t="shared" si="68"/>
        <v>1</v>
      </c>
      <c r="G1148" s="3" t="str">
        <f t="shared" si="69"/>
        <v>dhis_api --api-version=27 --api-request='dataElements/XwGNZnJvwKt/name' --content-json --request PATCH --data "{\"name\": \"default\"}"</v>
      </c>
      <c r="H1148" s="3" t="str">
        <f>IF(D1148,VLOOKUP(A1148,des!B:Q,12,FALSE),"")</f>
        <v>bjDvmb4bfuf</v>
      </c>
      <c r="I1148" s="3" t="b">
        <f t="shared" si="70"/>
        <v>1</v>
      </c>
      <c r="J1148" s="3" t="str">
        <f t="shared" si="71"/>
        <v>dhis_api --api-version=27 --api-request='dataElements/XwGNZnJvwKt/shortName' --content-json --request PATCH --data "{\"shortName\": \"bjDvmb4bfuf\"}"</v>
      </c>
    </row>
    <row r="1149" spans="1:10" x14ac:dyDescent="0.2">
      <c r="A1149" t="s">
        <v>1483</v>
      </c>
      <c r="B1149" t="s">
        <v>6664</v>
      </c>
      <c r="C1149" t="s">
        <v>6665</v>
      </c>
      <c r="D1149" s="3" t="b">
        <f>NOT(ISNA(VLOOKUP(A1149,des!B:B,1,FALSE)))</f>
        <v>1</v>
      </c>
      <c r="E1149" s="3" t="str">
        <f>IF(D1149,VLOOKUP(A1149,des!B:Q,11,FALSE),"")</f>
        <v>default</v>
      </c>
      <c r="F1149" s="3" t="b">
        <f t="shared" si="68"/>
        <v>1</v>
      </c>
      <c r="G1149" s="3" t="str">
        <f t="shared" si="69"/>
        <v>dhis_api --api-version=27 --api-request='dataElements/VQTxfOmmBo0/name' --content-json --request PATCH --data "{\"name\": \"default\"}"</v>
      </c>
      <c r="H1149" s="3" t="str">
        <f>IF(D1149,VLOOKUP(A1149,des!B:Q,12,FALSE),"")</f>
        <v>bjDvmb4bfuf</v>
      </c>
      <c r="I1149" s="3" t="b">
        <f t="shared" si="70"/>
        <v>1</v>
      </c>
      <c r="J1149" s="3" t="str">
        <f t="shared" si="71"/>
        <v>dhis_api --api-version=27 --api-request='dataElements/VQTxfOmmBo0/shortName' --content-json --request PATCH --data "{\"shortName\": \"bjDvmb4bfuf\"}"</v>
      </c>
    </row>
    <row r="1150" spans="1:10" x14ac:dyDescent="0.2">
      <c r="A1150" t="s">
        <v>1484</v>
      </c>
      <c r="B1150" t="s">
        <v>6666</v>
      </c>
      <c r="C1150" t="s">
        <v>6667</v>
      </c>
      <c r="D1150" s="3" t="b">
        <f>NOT(ISNA(VLOOKUP(A1150,des!B:B,1,FALSE)))</f>
        <v>1</v>
      </c>
      <c r="E1150" s="3" t="str">
        <f>IF(D1150,VLOOKUP(A1150,des!B:Q,11,FALSE),"")</f>
        <v>default</v>
      </c>
      <c r="F1150" s="3" t="b">
        <f t="shared" si="68"/>
        <v>1</v>
      </c>
      <c r="G1150" s="3" t="str">
        <f t="shared" si="69"/>
        <v>dhis_api --api-version=27 --api-request='dataElements/gNfuyD8iWjb/name' --content-json --request PATCH --data "{\"name\": \"default\"}"</v>
      </c>
      <c r="H1150" s="3" t="str">
        <f>IF(D1150,VLOOKUP(A1150,des!B:Q,12,FALSE),"")</f>
        <v>bjDvmb4bfuf</v>
      </c>
      <c r="I1150" s="3" t="b">
        <f t="shared" si="70"/>
        <v>1</v>
      </c>
      <c r="J1150" s="3" t="str">
        <f t="shared" si="71"/>
        <v>dhis_api --api-version=27 --api-request='dataElements/gNfuyD8iWjb/shortName' --content-json --request PATCH --data "{\"shortName\": \"bjDvmb4bfuf\"}"</v>
      </c>
    </row>
    <row r="1151" spans="1:10" x14ac:dyDescent="0.2">
      <c r="A1151" t="s">
        <v>1485</v>
      </c>
      <c r="B1151" t="s">
        <v>6668</v>
      </c>
      <c r="C1151" t="s">
        <v>6669</v>
      </c>
      <c r="D1151" s="3" t="b">
        <f>NOT(ISNA(VLOOKUP(A1151,des!B:B,1,FALSE)))</f>
        <v>1</v>
      </c>
      <c r="E1151" s="3" t="str">
        <f>IF(D1151,VLOOKUP(A1151,des!B:Q,11,FALSE),"")</f>
        <v>default</v>
      </c>
      <c r="F1151" s="3" t="b">
        <f t="shared" si="68"/>
        <v>1</v>
      </c>
      <c r="G1151" s="3" t="str">
        <f t="shared" si="69"/>
        <v>dhis_api --api-version=27 --api-request='dataElements/tz7v1XimFHd/name' --content-json --request PATCH --data "{\"name\": \"default\"}"</v>
      </c>
      <c r="H1151" s="3" t="str">
        <f>IF(D1151,VLOOKUP(A1151,des!B:Q,12,FALSE),"")</f>
        <v>bjDvmb4bfuf</v>
      </c>
      <c r="I1151" s="3" t="b">
        <f t="shared" si="70"/>
        <v>1</v>
      </c>
      <c r="J1151" s="3" t="str">
        <f t="shared" si="71"/>
        <v>dhis_api --api-version=27 --api-request='dataElements/tz7v1XimFHd/shortName' --content-json --request PATCH --data "{\"shortName\": \"bjDvmb4bfuf\"}"</v>
      </c>
    </row>
    <row r="1152" spans="1:10" x14ac:dyDescent="0.2">
      <c r="A1152" t="s">
        <v>1486</v>
      </c>
      <c r="B1152" t="s">
        <v>6670</v>
      </c>
      <c r="C1152" t="s">
        <v>6671</v>
      </c>
      <c r="D1152" s="3" t="b">
        <f>NOT(ISNA(VLOOKUP(A1152,des!B:B,1,FALSE)))</f>
        <v>1</v>
      </c>
      <c r="E1152" s="3" t="str">
        <f>IF(D1152,VLOOKUP(A1152,des!B:Q,11,FALSE),"")</f>
        <v>default</v>
      </c>
      <c r="F1152" s="3" t="b">
        <f t="shared" si="68"/>
        <v>1</v>
      </c>
      <c r="G1152" s="3" t="str">
        <f t="shared" si="69"/>
        <v>dhis_api --api-version=27 --api-request='dataElements/fVFkzpYOC5H/name' --content-json --request PATCH --data "{\"name\": \"default\"}"</v>
      </c>
      <c r="H1152" s="3" t="str">
        <f>IF(D1152,VLOOKUP(A1152,des!B:Q,12,FALSE),"")</f>
        <v>bjDvmb4bfuf</v>
      </c>
      <c r="I1152" s="3" t="b">
        <f t="shared" si="70"/>
        <v>1</v>
      </c>
      <c r="J1152" s="3" t="str">
        <f t="shared" si="71"/>
        <v>dhis_api --api-version=27 --api-request='dataElements/fVFkzpYOC5H/shortName' --content-json --request PATCH --data "{\"shortName\": \"bjDvmb4bfuf\"}"</v>
      </c>
    </row>
    <row r="1153" spans="1:10" x14ac:dyDescent="0.2">
      <c r="A1153" t="s">
        <v>1487</v>
      </c>
      <c r="B1153" t="s">
        <v>6672</v>
      </c>
      <c r="C1153" t="s">
        <v>6673</v>
      </c>
      <c r="D1153" s="3" t="b">
        <f>NOT(ISNA(VLOOKUP(A1153,des!B:B,1,FALSE)))</f>
        <v>1</v>
      </c>
      <c r="E1153" s="3" t="str">
        <f>IF(D1153,VLOOKUP(A1153,des!B:Q,11,FALSE),"")</f>
        <v>default</v>
      </c>
      <c r="F1153" s="3" t="b">
        <f t="shared" si="68"/>
        <v>1</v>
      </c>
      <c r="G1153" s="3" t="str">
        <f t="shared" si="69"/>
        <v>dhis_api --api-version=27 --api-request='dataElements/JWL1zTElhME/name' --content-json --request PATCH --data "{\"name\": \"default\"}"</v>
      </c>
      <c r="H1153" s="3" t="str">
        <f>IF(D1153,VLOOKUP(A1153,des!B:Q,12,FALSE),"")</f>
        <v>bjDvmb4bfuf</v>
      </c>
      <c r="I1153" s="3" t="b">
        <f t="shared" si="70"/>
        <v>1</v>
      </c>
      <c r="J1153" s="3" t="str">
        <f t="shared" si="71"/>
        <v>dhis_api --api-version=27 --api-request='dataElements/JWL1zTElhME/shortName' --content-json --request PATCH --data "{\"shortName\": \"bjDvmb4bfuf\"}"</v>
      </c>
    </row>
    <row r="1154" spans="1:10" x14ac:dyDescent="0.2">
      <c r="A1154" t="s">
        <v>1488</v>
      </c>
      <c r="B1154" t="s">
        <v>6674</v>
      </c>
      <c r="C1154" t="s">
        <v>6675</v>
      </c>
      <c r="D1154" s="3" t="b">
        <f>NOT(ISNA(VLOOKUP(A1154,des!B:B,1,FALSE)))</f>
        <v>1</v>
      </c>
      <c r="E1154" s="3" t="str">
        <f>IF(D1154,VLOOKUP(A1154,des!B:Q,11,FALSE),"")</f>
        <v>default</v>
      </c>
      <c r="F1154" s="3" t="b">
        <f t="shared" si="68"/>
        <v>1</v>
      </c>
      <c r="G1154" s="3" t="str">
        <f t="shared" si="69"/>
        <v>dhis_api --api-version=27 --api-request='dataElements/rTthy0MbviR/name' --content-json --request PATCH --data "{\"name\": \"default\"}"</v>
      </c>
      <c r="H1154" s="3" t="str">
        <f>IF(D1154,VLOOKUP(A1154,des!B:Q,12,FALSE),"")</f>
        <v>bjDvmb4bfuf</v>
      </c>
      <c r="I1154" s="3" t="b">
        <f t="shared" si="70"/>
        <v>1</v>
      </c>
      <c r="J1154" s="3" t="str">
        <f t="shared" si="71"/>
        <v>dhis_api --api-version=27 --api-request='dataElements/rTthy0MbviR/shortName' --content-json --request PATCH --data "{\"shortName\": \"bjDvmb4bfuf\"}"</v>
      </c>
    </row>
    <row r="1155" spans="1:10" x14ac:dyDescent="0.2">
      <c r="A1155" t="s">
        <v>1489</v>
      </c>
      <c r="B1155" t="s">
        <v>6676</v>
      </c>
      <c r="C1155" t="s">
        <v>6677</v>
      </c>
      <c r="D1155" s="3" t="b">
        <f>NOT(ISNA(VLOOKUP(A1155,des!B:B,1,FALSE)))</f>
        <v>1</v>
      </c>
      <c r="E1155" s="3" t="str">
        <f>IF(D1155,VLOOKUP(A1155,des!B:Q,11,FALSE),"")</f>
        <v>default</v>
      </c>
      <c r="F1155" s="3" t="b">
        <f t="shared" si="68"/>
        <v>1</v>
      </c>
      <c r="G1155" s="3" t="str">
        <f t="shared" si="69"/>
        <v>dhis_api --api-version=27 --api-request='dataElements/aCHhof5Tjz2/name' --content-json --request PATCH --data "{\"name\": \"default\"}"</v>
      </c>
      <c r="H1155" s="3" t="str">
        <f>IF(D1155,VLOOKUP(A1155,des!B:Q,12,FALSE),"")</f>
        <v>bjDvmb4bfuf</v>
      </c>
      <c r="I1155" s="3" t="b">
        <f t="shared" si="70"/>
        <v>1</v>
      </c>
      <c r="J1155" s="3" t="str">
        <f t="shared" si="71"/>
        <v>dhis_api --api-version=27 --api-request='dataElements/aCHhof5Tjz2/shortName' --content-json --request PATCH --data "{\"shortName\": \"bjDvmb4bfuf\"}"</v>
      </c>
    </row>
    <row r="1156" spans="1:10" x14ac:dyDescent="0.2">
      <c r="A1156" t="s">
        <v>1490</v>
      </c>
      <c r="B1156" t="s">
        <v>6678</v>
      </c>
      <c r="C1156" t="s">
        <v>6679</v>
      </c>
      <c r="D1156" s="3" t="b">
        <f>NOT(ISNA(VLOOKUP(A1156,des!B:B,1,FALSE)))</f>
        <v>1</v>
      </c>
      <c r="E1156" s="3" t="str">
        <f>IF(D1156,VLOOKUP(A1156,des!B:Q,11,FALSE),"")</f>
        <v>default</v>
      </c>
      <c r="F1156" s="3" t="b">
        <f t="shared" si="68"/>
        <v>1</v>
      </c>
      <c r="G1156" s="3" t="str">
        <f t="shared" si="69"/>
        <v>dhis_api --api-version=27 --api-request='dataElements/k1CiVITd4fz/name' --content-json --request PATCH --data "{\"name\": \"default\"}"</v>
      </c>
      <c r="H1156" s="3" t="str">
        <f>IF(D1156,VLOOKUP(A1156,des!B:Q,12,FALSE),"")</f>
        <v>bjDvmb4bfuf</v>
      </c>
      <c r="I1156" s="3" t="b">
        <f t="shared" si="70"/>
        <v>1</v>
      </c>
      <c r="J1156" s="3" t="str">
        <f t="shared" si="71"/>
        <v>dhis_api --api-version=27 --api-request='dataElements/k1CiVITd4fz/shortName' --content-json --request PATCH --data "{\"shortName\": \"bjDvmb4bfuf\"}"</v>
      </c>
    </row>
    <row r="1157" spans="1:10" x14ac:dyDescent="0.2">
      <c r="A1157" t="s">
        <v>1491</v>
      </c>
      <c r="B1157" t="s">
        <v>6680</v>
      </c>
      <c r="C1157" t="s">
        <v>6681</v>
      </c>
      <c r="D1157" s="3" t="b">
        <f>NOT(ISNA(VLOOKUP(A1157,des!B:B,1,FALSE)))</f>
        <v>1</v>
      </c>
      <c r="E1157" s="3" t="str">
        <f>IF(D1157,VLOOKUP(A1157,des!B:Q,11,FALSE),"")</f>
        <v>default</v>
      </c>
      <c r="F1157" s="3" t="b">
        <f t="shared" ref="F1157:F1220" si="72">IF(D1157,IF(E1157&lt;&gt;B1157,TRUE,FALSE),FALSE)</f>
        <v>1</v>
      </c>
      <c r="G1157" s="3" t="str">
        <f t="shared" si="69"/>
        <v>dhis_api --api-version=27 --api-request='dataElements/nz5QR7aRNS9/name' --content-json --request PATCH --data "{\"name\": \"default\"}"</v>
      </c>
      <c r="H1157" s="3" t="str">
        <f>IF(D1157,VLOOKUP(A1157,des!B:Q,12,FALSE),"")</f>
        <v>bjDvmb4bfuf</v>
      </c>
      <c r="I1157" s="3" t="b">
        <f t="shared" si="70"/>
        <v>1</v>
      </c>
      <c r="J1157" s="3" t="str">
        <f t="shared" si="71"/>
        <v>dhis_api --api-version=27 --api-request='dataElements/nz5QR7aRNS9/shortName' --content-json --request PATCH --data "{\"shortName\": \"bjDvmb4bfuf\"}"</v>
      </c>
    </row>
    <row r="1158" spans="1:10" x14ac:dyDescent="0.2">
      <c r="A1158" t="s">
        <v>1492</v>
      </c>
      <c r="B1158" t="s">
        <v>6682</v>
      </c>
      <c r="C1158" t="s">
        <v>6683</v>
      </c>
      <c r="D1158" s="3" t="b">
        <f>NOT(ISNA(VLOOKUP(A1158,des!B:B,1,FALSE)))</f>
        <v>1</v>
      </c>
      <c r="E1158" s="3" t="str">
        <f>IF(D1158,VLOOKUP(A1158,des!B:Q,11,FALSE),"")</f>
        <v>default</v>
      </c>
      <c r="F1158" s="3" t="b">
        <f t="shared" si="72"/>
        <v>1</v>
      </c>
      <c r="G1158" s="3" t="str">
        <f t="shared" ref="G1158:G1221" si="73">IF(F1158,CONCATENATE($A$1,A1158,$B$1,E1158,$C$1),"")</f>
        <v>dhis_api --api-version=27 --api-request='dataElements/avtBcGUbNFn/name' --content-json --request PATCH --data "{\"name\": \"default\"}"</v>
      </c>
      <c r="H1158" s="3" t="str">
        <f>IF(D1158,VLOOKUP(A1158,des!B:Q,12,FALSE),"")</f>
        <v>bjDvmb4bfuf</v>
      </c>
      <c r="I1158" s="3" t="b">
        <f t="shared" ref="I1158:I1221" si="74">IF(D1158,IF(H1158&lt;&gt;C1158,TRUE,FALSE),FALSE)</f>
        <v>1</v>
      </c>
      <c r="J1158" s="3" t="str">
        <f t="shared" ref="J1158:J1221" si="75">IF(I1158,CONCATENATE($A$2,A1158,$B$2,H1158,$C$2),"")</f>
        <v>dhis_api --api-version=27 --api-request='dataElements/avtBcGUbNFn/shortName' --content-json --request PATCH --data "{\"shortName\": \"bjDvmb4bfuf\"}"</v>
      </c>
    </row>
    <row r="1159" spans="1:10" x14ac:dyDescent="0.2">
      <c r="A1159" t="s">
        <v>1493</v>
      </c>
      <c r="B1159" t="s">
        <v>6684</v>
      </c>
      <c r="C1159" t="s">
        <v>6685</v>
      </c>
      <c r="D1159" s="3" t="b">
        <f>NOT(ISNA(VLOOKUP(A1159,des!B:B,1,FALSE)))</f>
        <v>1</v>
      </c>
      <c r="E1159" s="3" t="str">
        <f>IF(D1159,VLOOKUP(A1159,des!B:Q,11,FALSE),"")</f>
        <v>default</v>
      </c>
      <c r="F1159" s="3" t="b">
        <f t="shared" si="72"/>
        <v>1</v>
      </c>
      <c r="G1159" s="3" t="str">
        <f t="shared" si="73"/>
        <v>dhis_api --api-version=27 --api-request='dataElements/gGQ3TLREANp/name' --content-json --request PATCH --data "{\"name\": \"default\"}"</v>
      </c>
      <c r="H1159" s="3" t="str">
        <f>IF(D1159,VLOOKUP(A1159,des!B:Q,12,FALSE),"")</f>
        <v>bjDvmb4bfuf</v>
      </c>
      <c r="I1159" s="3" t="b">
        <f t="shared" si="74"/>
        <v>1</v>
      </c>
      <c r="J1159" s="3" t="str">
        <f t="shared" si="75"/>
        <v>dhis_api --api-version=27 --api-request='dataElements/gGQ3TLREANp/shortName' --content-json --request PATCH --data "{\"shortName\": \"bjDvmb4bfuf\"}"</v>
      </c>
    </row>
    <row r="1160" spans="1:10" x14ac:dyDescent="0.2">
      <c r="A1160" t="s">
        <v>1494</v>
      </c>
      <c r="B1160" t="s">
        <v>6686</v>
      </c>
      <c r="C1160" t="s">
        <v>6687</v>
      </c>
      <c r="D1160" s="3" t="b">
        <f>NOT(ISNA(VLOOKUP(A1160,des!B:B,1,FALSE)))</f>
        <v>1</v>
      </c>
      <c r="E1160" s="3" t="str">
        <f>IF(D1160,VLOOKUP(A1160,des!B:Q,11,FALSE),"")</f>
        <v>default</v>
      </c>
      <c r="F1160" s="3" t="b">
        <f t="shared" si="72"/>
        <v>1</v>
      </c>
      <c r="G1160" s="3" t="str">
        <f t="shared" si="73"/>
        <v>dhis_api --api-version=27 --api-request='dataElements/GhZ7Xl8DFU4/name' --content-json --request PATCH --data "{\"name\": \"default\"}"</v>
      </c>
      <c r="H1160" s="3" t="str">
        <f>IF(D1160,VLOOKUP(A1160,des!B:Q,12,FALSE),"")</f>
        <v>bjDvmb4bfuf</v>
      </c>
      <c r="I1160" s="3" t="b">
        <f t="shared" si="74"/>
        <v>1</v>
      </c>
      <c r="J1160" s="3" t="str">
        <f t="shared" si="75"/>
        <v>dhis_api --api-version=27 --api-request='dataElements/GhZ7Xl8DFU4/shortName' --content-json --request PATCH --data "{\"shortName\": \"bjDvmb4bfuf\"}"</v>
      </c>
    </row>
    <row r="1161" spans="1:10" x14ac:dyDescent="0.2">
      <c r="A1161" t="s">
        <v>1495</v>
      </c>
      <c r="B1161" t="s">
        <v>6688</v>
      </c>
      <c r="C1161" t="s">
        <v>6689</v>
      </c>
      <c r="D1161" s="3" t="b">
        <f>NOT(ISNA(VLOOKUP(A1161,des!B:B,1,FALSE)))</f>
        <v>1</v>
      </c>
      <c r="E1161" s="3" t="str">
        <f>IF(D1161,VLOOKUP(A1161,des!B:Q,11,FALSE),"")</f>
        <v>default</v>
      </c>
      <c r="F1161" s="3" t="b">
        <f t="shared" si="72"/>
        <v>1</v>
      </c>
      <c r="G1161" s="3" t="str">
        <f t="shared" si="73"/>
        <v>dhis_api --api-version=27 --api-request='dataElements/qiDp9wDn21D/name' --content-json --request PATCH --data "{\"name\": \"default\"}"</v>
      </c>
      <c r="H1161" s="3" t="str">
        <f>IF(D1161,VLOOKUP(A1161,des!B:Q,12,FALSE),"")</f>
        <v>bjDvmb4bfuf</v>
      </c>
      <c r="I1161" s="3" t="b">
        <f t="shared" si="74"/>
        <v>1</v>
      </c>
      <c r="J1161" s="3" t="str">
        <f t="shared" si="75"/>
        <v>dhis_api --api-version=27 --api-request='dataElements/qiDp9wDn21D/shortName' --content-json --request PATCH --data "{\"shortName\": \"bjDvmb4bfuf\"}"</v>
      </c>
    </row>
    <row r="1162" spans="1:10" x14ac:dyDescent="0.2">
      <c r="A1162" t="s">
        <v>1496</v>
      </c>
      <c r="B1162" t="s">
        <v>6690</v>
      </c>
      <c r="C1162" t="s">
        <v>6691</v>
      </c>
      <c r="D1162" s="3" t="b">
        <f>NOT(ISNA(VLOOKUP(A1162,des!B:B,1,FALSE)))</f>
        <v>1</v>
      </c>
      <c r="E1162" s="3" t="str">
        <f>IF(D1162,VLOOKUP(A1162,des!B:Q,11,FALSE),"")</f>
        <v>default</v>
      </c>
      <c r="F1162" s="3" t="b">
        <f t="shared" si="72"/>
        <v>1</v>
      </c>
      <c r="G1162" s="3" t="str">
        <f t="shared" si="73"/>
        <v>dhis_api --api-version=27 --api-request='dataElements/wbisu5AhyGg/name' --content-json --request PATCH --data "{\"name\": \"default\"}"</v>
      </c>
      <c r="H1162" s="3" t="str">
        <f>IF(D1162,VLOOKUP(A1162,des!B:Q,12,FALSE),"")</f>
        <v>bjDvmb4bfuf</v>
      </c>
      <c r="I1162" s="3" t="b">
        <f t="shared" si="74"/>
        <v>1</v>
      </c>
      <c r="J1162" s="3" t="str">
        <f t="shared" si="75"/>
        <v>dhis_api --api-version=27 --api-request='dataElements/wbisu5AhyGg/shortName' --content-json --request PATCH --data "{\"shortName\": \"bjDvmb4bfuf\"}"</v>
      </c>
    </row>
    <row r="1163" spans="1:10" x14ac:dyDescent="0.2">
      <c r="A1163" t="s">
        <v>1497</v>
      </c>
      <c r="B1163" t="s">
        <v>6692</v>
      </c>
      <c r="C1163" t="s">
        <v>6693</v>
      </c>
      <c r="D1163" s="3" t="b">
        <f>NOT(ISNA(VLOOKUP(A1163,des!B:B,1,FALSE)))</f>
        <v>1</v>
      </c>
      <c r="E1163" s="3" t="str">
        <f>IF(D1163,VLOOKUP(A1163,des!B:Q,11,FALSE),"")</f>
        <v>default</v>
      </c>
      <c r="F1163" s="3" t="b">
        <f t="shared" si="72"/>
        <v>1</v>
      </c>
      <c r="G1163" s="3" t="str">
        <f t="shared" si="73"/>
        <v>dhis_api --api-version=27 --api-request='dataElements/ouC11uSXrFo/name' --content-json --request PATCH --data "{\"name\": \"default\"}"</v>
      </c>
      <c r="H1163" s="3" t="str">
        <f>IF(D1163,VLOOKUP(A1163,des!B:Q,12,FALSE),"")</f>
        <v>bjDvmb4bfuf</v>
      </c>
      <c r="I1163" s="3" t="b">
        <f t="shared" si="74"/>
        <v>1</v>
      </c>
      <c r="J1163" s="3" t="str">
        <f t="shared" si="75"/>
        <v>dhis_api --api-version=27 --api-request='dataElements/ouC11uSXrFo/shortName' --content-json --request PATCH --data "{\"shortName\": \"bjDvmb4bfuf\"}"</v>
      </c>
    </row>
    <row r="1164" spans="1:10" x14ac:dyDescent="0.2">
      <c r="A1164" t="s">
        <v>1498</v>
      </c>
      <c r="B1164" t="s">
        <v>6694</v>
      </c>
      <c r="C1164" t="s">
        <v>6695</v>
      </c>
      <c r="D1164" s="3" t="b">
        <f>NOT(ISNA(VLOOKUP(A1164,des!B:B,1,FALSE)))</f>
        <v>1</v>
      </c>
      <c r="E1164" s="3" t="str">
        <f>IF(D1164,VLOOKUP(A1164,des!B:Q,11,FALSE),"")</f>
        <v>default</v>
      </c>
      <c r="F1164" s="3" t="b">
        <f t="shared" si="72"/>
        <v>1</v>
      </c>
      <c r="G1164" s="3" t="str">
        <f t="shared" si="73"/>
        <v>dhis_api --api-version=27 --api-request='dataElements/gEa38H6kVgD/name' --content-json --request PATCH --data "{\"name\": \"default\"}"</v>
      </c>
      <c r="H1164" s="3" t="str">
        <f>IF(D1164,VLOOKUP(A1164,des!B:Q,12,FALSE),"")</f>
        <v>bjDvmb4bfuf</v>
      </c>
      <c r="I1164" s="3" t="b">
        <f t="shared" si="74"/>
        <v>1</v>
      </c>
      <c r="J1164" s="3" t="str">
        <f t="shared" si="75"/>
        <v>dhis_api --api-version=27 --api-request='dataElements/gEa38H6kVgD/shortName' --content-json --request PATCH --data "{\"shortName\": \"bjDvmb4bfuf\"}"</v>
      </c>
    </row>
    <row r="1165" spans="1:10" x14ac:dyDescent="0.2">
      <c r="A1165" t="s">
        <v>1499</v>
      </c>
      <c r="B1165" t="s">
        <v>6696</v>
      </c>
      <c r="C1165" t="s">
        <v>6697</v>
      </c>
      <c r="D1165" s="3" t="b">
        <f>NOT(ISNA(VLOOKUP(A1165,des!B:B,1,FALSE)))</f>
        <v>1</v>
      </c>
      <c r="E1165" s="3" t="str">
        <f>IF(D1165,VLOOKUP(A1165,des!B:Q,11,FALSE),"")</f>
        <v>default</v>
      </c>
      <c r="F1165" s="3" t="b">
        <f t="shared" si="72"/>
        <v>1</v>
      </c>
      <c r="G1165" s="3" t="str">
        <f t="shared" si="73"/>
        <v>dhis_api --api-version=27 --api-request='dataElements/vWmZzBeVB5q/name' --content-json --request PATCH --data "{\"name\": \"default\"}"</v>
      </c>
      <c r="H1165" s="3" t="str">
        <f>IF(D1165,VLOOKUP(A1165,des!B:Q,12,FALSE),"")</f>
        <v>bjDvmb4bfuf</v>
      </c>
      <c r="I1165" s="3" t="b">
        <f t="shared" si="74"/>
        <v>1</v>
      </c>
      <c r="J1165" s="3" t="str">
        <f t="shared" si="75"/>
        <v>dhis_api --api-version=27 --api-request='dataElements/vWmZzBeVB5q/shortName' --content-json --request PATCH --data "{\"shortName\": \"bjDvmb4bfuf\"}"</v>
      </c>
    </row>
    <row r="1166" spans="1:10" x14ac:dyDescent="0.2">
      <c r="A1166" t="s">
        <v>1500</v>
      </c>
      <c r="B1166" t="s">
        <v>6698</v>
      </c>
      <c r="C1166" t="s">
        <v>6699</v>
      </c>
      <c r="D1166" s="3" t="b">
        <f>NOT(ISNA(VLOOKUP(A1166,des!B:B,1,FALSE)))</f>
        <v>1</v>
      </c>
      <c r="E1166" s="3" t="str">
        <f>IF(D1166,VLOOKUP(A1166,des!B:Q,11,FALSE),"")</f>
        <v>default</v>
      </c>
      <c r="F1166" s="3" t="b">
        <f t="shared" si="72"/>
        <v>1</v>
      </c>
      <c r="G1166" s="3" t="str">
        <f t="shared" si="73"/>
        <v>dhis_api --api-version=27 --api-request='dataElements/t4XyMEVHlfl/name' --content-json --request PATCH --data "{\"name\": \"default\"}"</v>
      </c>
      <c r="H1166" s="3" t="str">
        <f>IF(D1166,VLOOKUP(A1166,des!B:Q,12,FALSE),"")</f>
        <v>bjDvmb4bfuf</v>
      </c>
      <c r="I1166" s="3" t="b">
        <f t="shared" si="74"/>
        <v>1</v>
      </c>
      <c r="J1166" s="3" t="str">
        <f t="shared" si="75"/>
        <v>dhis_api --api-version=27 --api-request='dataElements/t4XyMEVHlfl/shortName' --content-json --request PATCH --data "{\"shortName\": \"bjDvmb4bfuf\"}"</v>
      </c>
    </row>
    <row r="1167" spans="1:10" x14ac:dyDescent="0.2">
      <c r="A1167" t="s">
        <v>1501</v>
      </c>
      <c r="B1167" t="s">
        <v>6700</v>
      </c>
      <c r="C1167" t="s">
        <v>6701</v>
      </c>
      <c r="D1167" s="3" t="b">
        <f>NOT(ISNA(VLOOKUP(A1167,des!B:B,1,FALSE)))</f>
        <v>1</v>
      </c>
      <c r="E1167" s="3" t="str">
        <f>IF(D1167,VLOOKUP(A1167,des!B:Q,11,FALSE),"")</f>
        <v>default</v>
      </c>
      <c r="F1167" s="3" t="b">
        <f t="shared" si="72"/>
        <v>1</v>
      </c>
      <c r="G1167" s="3" t="str">
        <f t="shared" si="73"/>
        <v>dhis_api --api-version=27 --api-request='dataElements/NtycXc884rC/name' --content-json --request PATCH --data "{\"name\": \"default\"}"</v>
      </c>
      <c r="H1167" s="3" t="str">
        <f>IF(D1167,VLOOKUP(A1167,des!B:Q,12,FALSE),"")</f>
        <v>bjDvmb4bfuf</v>
      </c>
      <c r="I1167" s="3" t="b">
        <f t="shared" si="74"/>
        <v>1</v>
      </c>
      <c r="J1167" s="3" t="str">
        <f t="shared" si="75"/>
        <v>dhis_api --api-version=27 --api-request='dataElements/NtycXc884rC/shortName' --content-json --request PATCH --data "{\"shortName\": \"bjDvmb4bfuf\"}"</v>
      </c>
    </row>
    <row r="1168" spans="1:10" x14ac:dyDescent="0.2">
      <c r="A1168" t="s">
        <v>1502</v>
      </c>
      <c r="B1168" t="s">
        <v>6702</v>
      </c>
      <c r="C1168" t="s">
        <v>6703</v>
      </c>
      <c r="D1168" s="3" t="b">
        <f>NOT(ISNA(VLOOKUP(A1168,des!B:B,1,FALSE)))</f>
        <v>1</v>
      </c>
      <c r="E1168" s="3" t="str">
        <f>IF(D1168,VLOOKUP(A1168,des!B:Q,11,FALSE),"")</f>
        <v>default</v>
      </c>
      <c r="F1168" s="3" t="b">
        <f t="shared" si="72"/>
        <v>1</v>
      </c>
      <c r="G1168" s="3" t="str">
        <f t="shared" si="73"/>
        <v>dhis_api --api-version=27 --api-request='dataElements/WeA3MswI517/name' --content-json --request PATCH --data "{\"name\": \"default\"}"</v>
      </c>
      <c r="H1168" s="3" t="str">
        <f>IF(D1168,VLOOKUP(A1168,des!B:Q,12,FALSE),"")</f>
        <v>bjDvmb4bfuf</v>
      </c>
      <c r="I1168" s="3" t="b">
        <f t="shared" si="74"/>
        <v>1</v>
      </c>
      <c r="J1168" s="3" t="str">
        <f t="shared" si="75"/>
        <v>dhis_api --api-version=27 --api-request='dataElements/WeA3MswI517/shortName' --content-json --request PATCH --data "{\"shortName\": \"bjDvmb4bfuf\"}"</v>
      </c>
    </row>
    <row r="1169" spans="1:10" x14ac:dyDescent="0.2">
      <c r="A1169" t="s">
        <v>1503</v>
      </c>
      <c r="B1169" t="s">
        <v>6704</v>
      </c>
      <c r="C1169" t="s">
        <v>6705</v>
      </c>
      <c r="D1169" s="3" t="b">
        <f>NOT(ISNA(VLOOKUP(A1169,des!B:B,1,FALSE)))</f>
        <v>1</v>
      </c>
      <c r="E1169" s="3" t="str">
        <f>IF(D1169,VLOOKUP(A1169,des!B:Q,11,FALSE),"")</f>
        <v>default</v>
      </c>
      <c r="F1169" s="3" t="b">
        <f t="shared" si="72"/>
        <v>1</v>
      </c>
      <c r="G1169" s="3" t="str">
        <f t="shared" si="73"/>
        <v>dhis_api --api-version=27 --api-request='dataElements/twbT35yINNl/name' --content-json --request PATCH --data "{\"name\": \"default\"}"</v>
      </c>
      <c r="H1169" s="3" t="str">
        <f>IF(D1169,VLOOKUP(A1169,des!B:Q,12,FALSE),"")</f>
        <v>bjDvmb4bfuf</v>
      </c>
      <c r="I1169" s="3" t="b">
        <f t="shared" si="74"/>
        <v>1</v>
      </c>
      <c r="J1169" s="3" t="str">
        <f t="shared" si="75"/>
        <v>dhis_api --api-version=27 --api-request='dataElements/twbT35yINNl/shortName' --content-json --request PATCH --data "{\"shortName\": \"bjDvmb4bfuf\"}"</v>
      </c>
    </row>
    <row r="1170" spans="1:10" x14ac:dyDescent="0.2">
      <c r="A1170" t="s">
        <v>1504</v>
      </c>
      <c r="B1170" t="s">
        <v>6706</v>
      </c>
      <c r="C1170" t="s">
        <v>6707</v>
      </c>
      <c r="D1170" s="3" t="b">
        <f>NOT(ISNA(VLOOKUP(A1170,des!B:B,1,FALSE)))</f>
        <v>1</v>
      </c>
      <c r="E1170" s="3" t="str">
        <f>IF(D1170,VLOOKUP(A1170,des!B:Q,11,FALSE),"")</f>
        <v>default</v>
      </c>
      <c r="F1170" s="3" t="b">
        <f t="shared" si="72"/>
        <v>1</v>
      </c>
      <c r="G1170" s="3" t="str">
        <f t="shared" si="73"/>
        <v>dhis_api --api-version=27 --api-request='dataElements/AyXQobVEOA9/name' --content-json --request PATCH --data "{\"name\": \"default\"}"</v>
      </c>
      <c r="H1170" s="3" t="str">
        <f>IF(D1170,VLOOKUP(A1170,des!B:Q,12,FALSE),"")</f>
        <v>bjDvmb4bfuf</v>
      </c>
      <c r="I1170" s="3" t="b">
        <f t="shared" si="74"/>
        <v>1</v>
      </c>
      <c r="J1170" s="3" t="str">
        <f t="shared" si="75"/>
        <v>dhis_api --api-version=27 --api-request='dataElements/AyXQobVEOA9/shortName' --content-json --request PATCH --data "{\"shortName\": \"bjDvmb4bfuf\"}"</v>
      </c>
    </row>
    <row r="1171" spans="1:10" x14ac:dyDescent="0.2">
      <c r="A1171" t="s">
        <v>1505</v>
      </c>
      <c r="B1171" t="s">
        <v>6708</v>
      </c>
      <c r="C1171" t="s">
        <v>6709</v>
      </c>
      <c r="D1171" s="3" t="b">
        <f>NOT(ISNA(VLOOKUP(A1171,des!B:B,1,FALSE)))</f>
        <v>1</v>
      </c>
      <c r="E1171" s="3" t="str">
        <f>IF(D1171,VLOOKUP(A1171,des!B:Q,11,FALSE),"")</f>
        <v>default</v>
      </c>
      <c r="F1171" s="3" t="b">
        <f t="shared" si="72"/>
        <v>1</v>
      </c>
      <c r="G1171" s="3" t="str">
        <f t="shared" si="73"/>
        <v>dhis_api --api-version=27 --api-request='dataElements/eoNfj7lo1va/name' --content-json --request PATCH --data "{\"name\": \"default\"}"</v>
      </c>
      <c r="H1171" s="3" t="str">
        <f>IF(D1171,VLOOKUP(A1171,des!B:Q,12,FALSE),"")</f>
        <v>bjDvmb4bfuf</v>
      </c>
      <c r="I1171" s="3" t="b">
        <f t="shared" si="74"/>
        <v>1</v>
      </c>
      <c r="J1171" s="3" t="str">
        <f t="shared" si="75"/>
        <v>dhis_api --api-version=27 --api-request='dataElements/eoNfj7lo1va/shortName' --content-json --request PATCH --data "{\"shortName\": \"bjDvmb4bfuf\"}"</v>
      </c>
    </row>
    <row r="1172" spans="1:10" x14ac:dyDescent="0.2">
      <c r="A1172" t="s">
        <v>1506</v>
      </c>
      <c r="B1172" t="s">
        <v>6710</v>
      </c>
      <c r="C1172" t="s">
        <v>6711</v>
      </c>
      <c r="D1172" s="3" t="b">
        <f>NOT(ISNA(VLOOKUP(A1172,des!B:B,1,FALSE)))</f>
        <v>1</v>
      </c>
      <c r="E1172" s="3" t="str">
        <f>IF(D1172,VLOOKUP(A1172,des!B:Q,11,FALSE),"")</f>
        <v>default</v>
      </c>
      <c r="F1172" s="3" t="b">
        <f t="shared" si="72"/>
        <v>1</v>
      </c>
      <c r="G1172" s="3" t="str">
        <f t="shared" si="73"/>
        <v>dhis_api --api-version=27 --api-request='dataElements/B8UJejnYhPd/name' --content-json --request PATCH --data "{\"name\": \"default\"}"</v>
      </c>
      <c r="H1172" s="3" t="str">
        <f>IF(D1172,VLOOKUP(A1172,des!B:Q,12,FALSE),"")</f>
        <v>bjDvmb4bfuf</v>
      </c>
      <c r="I1172" s="3" t="b">
        <f t="shared" si="74"/>
        <v>1</v>
      </c>
      <c r="J1172" s="3" t="str">
        <f t="shared" si="75"/>
        <v>dhis_api --api-version=27 --api-request='dataElements/B8UJejnYhPd/shortName' --content-json --request PATCH --data "{\"shortName\": \"bjDvmb4bfuf\"}"</v>
      </c>
    </row>
    <row r="1173" spans="1:10" x14ac:dyDescent="0.2">
      <c r="A1173" t="s">
        <v>1507</v>
      </c>
      <c r="B1173" t="s">
        <v>6712</v>
      </c>
      <c r="C1173" t="s">
        <v>6713</v>
      </c>
      <c r="D1173" s="3" t="b">
        <f>NOT(ISNA(VLOOKUP(A1173,des!B:B,1,FALSE)))</f>
        <v>1</v>
      </c>
      <c r="E1173" s="3" t="str">
        <f>IF(D1173,VLOOKUP(A1173,des!B:Q,11,FALSE),"")</f>
        <v>default</v>
      </c>
      <c r="F1173" s="3" t="b">
        <f t="shared" si="72"/>
        <v>1</v>
      </c>
      <c r="G1173" s="3" t="str">
        <f t="shared" si="73"/>
        <v>dhis_api --api-version=27 --api-request='dataElements/DR48jcD8NBR/name' --content-json --request PATCH --data "{\"name\": \"default\"}"</v>
      </c>
      <c r="H1173" s="3" t="str">
        <f>IF(D1173,VLOOKUP(A1173,des!B:Q,12,FALSE),"")</f>
        <v>bjDvmb4bfuf</v>
      </c>
      <c r="I1173" s="3" t="b">
        <f t="shared" si="74"/>
        <v>1</v>
      </c>
      <c r="J1173" s="3" t="str">
        <f t="shared" si="75"/>
        <v>dhis_api --api-version=27 --api-request='dataElements/DR48jcD8NBR/shortName' --content-json --request PATCH --data "{\"shortName\": \"bjDvmb4bfuf\"}"</v>
      </c>
    </row>
    <row r="1174" spans="1:10" x14ac:dyDescent="0.2">
      <c r="A1174" t="s">
        <v>1508</v>
      </c>
      <c r="B1174" t="s">
        <v>6714</v>
      </c>
      <c r="C1174" t="s">
        <v>6715</v>
      </c>
      <c r="D1174" s="3" t="b">
        <f>NOT(ISNA(VLOOKUP(A1174,des!B:B,1,FALSE)))</f>
        <v>1</v>
      </c>
      <c r="E1174" s="3" t="str">
        <f>IF(D1174,VLOOKUP(A1174,des!B:Q,11,FALSE),"")</f>
        <v>default</v>
      </c>
      <c r="F1174" s="3" t="b">
        <f t="shared" si="72"/>
        <v>1</v>
      </c>
      <c r="G1174" s="3" t="str">
        <f t="shared" si="73"/>
        <v>dhis_api --api-version=27 --api-request='dataElements/adjK45xKUC0/name' --content-json --request PATCH --data "{\"name\": \"default\"}"</v>
      </c>
      <c r="H1174" s="3" t="str">
        <f>IF(D1174,VLOOKUP(A1174,des!B:Q,12,FALSE),"")</f>
        <v>bjDvmb4bfuf</v>
      </c>
      <c r="I1174" s="3" t="b">
        <f t="shared" si="74"/>
        <v>1</v>
      </c>
      <c r="J1174" s="3" t="str">
        <f t="shared" si="75"/>
        <v>dhis_api --api-version=27 --api-request='dataElements/adjK45xKUC0/shortName' --content-json --request PATCH --data "{\"shortName\": \"bjDvmb4bfuf\"}"</v>
      </c>
    </row>
    <row r="1175" spans="1:10" x14ac:dyDescent="0.2">
      <c r="A1175" t="s">
        <v>1509</v>
      </c>
      <c r="B1175" t="s">
        <v>6716</v>
      </c>
      <c r="C1175" t="s">
        <v>6717</v>
      </c>
      <c r="D1175" s="3" t="b">
        <f>NOT(ISNA(VLOOKUP(A1175,des!B:B,1,FALSE)))</f>
        <v>1</v>
      </c>
      <c r="E1175" s="3" t="str">
        <f>IF(D1175,VLOOKUP(A1175,des!B:Q,11,FALSE),"")</f>
        <v>default</v>
      </c>
      <c r="F1175" s="3" t="b">
        <f t="shared" si="72"/>
        <v>1</v>
      </c>
      <c r="G1175" s="3" t="str">
        <f t="shared" si="73"/>
        <v>dhis_api --api-version=27 --api-request='dataElements/rqA0LedrRPs/name' --content-json --request PATCH --data "{\"name\": \"default\"}"</v>
      </c>
      <c r="H1175" s="3" t="str">
        <f>IF(D1175,VLOOKUP(A1175,des!B:Q,12,FALSE),"")</f>
        <v>bjDvmb4bfuf</v>
      </c>
      <c r="I1175" s="3" t="b">
        <f t="shared" si="74"/>
        <v>1</v>
      </c>
      <c r="J1175" s="3" t="str">
        <f t="shared" si="75"/>
        <v>dhis_api --api-version=27 --api-request='dataElements/rqA0LedrRPs/shortName' --content-json --request PATCH --data "{\"shortName\": \"bjDvmb4bfuf\"}"</v>
      </c>
    </row>
    <row r="1176" spans="1:10" x14ac:dyDescent="0.2">
      <c r="A1176" t="s">
        <v>1510</v>
      </c>
      <c r="B1176" t="s">
        <v>6718</v>
      </c>
      <c r="C1176" t="s">
        <v>6719</v>
      </c>
      <c r="D1176" s="3" t="b">
        <f>NOT(ISNA(VLOOKUP(A1176,des!B:B,1,FALSE)))</f>
        <v>1</v>
      </c>
      <c r="E1176" s="3" t="str">
        <f>IF(D1176,VLOOKUP(A1176,des!B:Q,11,FALSE),"")</f>
        <v>default</v>
      </c>
      <c r="F1176" s="3" t="b">
        <f t="shared" si="72"/>
        <v>1</v>
      </c>
      <c r="G1176" s="3" t="str">
        <f t="shared" si="73"/>
        <v>dhis_api --api-version=27 --api-request='dataElements/ywNU15eELr2/name' --content-json --request PATCH --data "{\"name\": \"default\"}"</v>
      </c>
      <c r="H1176" s="3" t="str">
        <f>IF(D1176,VLOOKUP(A1176,des!B:Q,12,FALSE),"")</f>
        <v>bjDvmb4bfuf</v>
      </c>
      <c r="I1176" s="3" t="b">
        <f t="shared" si="74"/>
        <v>1</v>
      </c>
      <c r="J1176" s="3" t="str">
        <f t="shared" si="75"/>
        <v>dhis_api --api-version=27 --api-request='dataElements/ywNU15eELr2/shortName' --content-json --request PATCH --data "{\"shortName\": \"bjDvmb4bfuf\"}"</v>
      </c>
    </row>
    <row r="1177" spans="1:10" x14ac:dyDescent="0.2">
      <c r="A1177" t="s">
        <v>1511</v>
      </c>
      <c r="B1177" t="s">
        <v>6720</v>
      </c>
      <c r="C1177" t="s">
        <v>6721</v>
      </c>
      <c r="D1177" s="3" t="b">
        <f>NOT(ISNA(VLOOKUP(A1177,des!B:B,1,FALSE)))</f>
        <v>1</v>
      </c>
      <c r="E1177" s="3" t="str">
        <f>IF(D1177,VLOOKUP(A1177,des!B:Q,11,FALSE),"")</f>
        <v>default</v>
      </c>
      <c r="F1177" s="3" t="b">
        <f t="shared" si="72"/>
        <v>1</v>
      </c>
      <c r="G1177" s="3" t="str">
        <f t="shared" si="73"/>
        <v>dhis_api --api-version=27 --api-request='dataElements/BWBlsD1bb2K/name' --content-json --request PATCH --data "{\"name\": \"default\"}"</v>
      </c>
      <c r="H1177" s="3" t="str">
        <f>IF(D1177,VLOOKUP(A1177,des!B:Q,12,FALSE),"")</f>
        <v>bjDvmb4bfuf</v>
      </c>
      <c r="I1177" s="3" t="b">
        <f t="shared" si="74"/>
        <v>1</v>
      </c>
      <c r="J1177" s="3" t="str">
        <f t="shared" si="75"/>
        <v>dhis_api --api-version=27 --api-request='dataElements/BWBlsD1bb2K/shortName' --content-json --request PATCH --data "{\"shortName\": \"bjDvmb4bfuf\"}"</v>
      </c>
    </row>
    <row r="1178" spans="1:10" x14ac:dyDescent="0.2">
      <c r="A1178" t="s">
        <v>1512</v>
      </c>
      <c r="B1178" t="s">
        <v>6722</v>
      </c>
      <c r="C1178" t="s">
        <v>6723</v>
      </c>
      <c r="D1178" s="3" t="b">
        <f>NOT(ISNA(VLOOKUP(A1178,des!B:B,1,FALSE)))</f>
        <v>1</v>
      </c>
      <c r="E1178" s="3" t="str">
        <f>IF(D1178,VLOOKUP(A1178,des!B:Q,11,FALSE),"")</f>
        <v>default</v>
      </c>
      <c r="F1178" s="3" t="b">
        <f t="shared" si="72"/>
        <v>1</v>
      </c>
      <c r="G1178" s="3" t="str">
        <f t="shared" si="73"/>
        <v>dhis_api --api-version=27 --api-request='dataElements/Kvodt6oFs6S/name' --content-json --request PATCH --data "{\"name\": \"default\"}"</v>
      </c>
      <c r="H1178" s="3" t="str">
        <f>IF(D1178,VLOOKUP(A1178,des!B:Q,12,FALSE),"")</f>
        <v>bjDvmb4bfuf</v>
      </c>
      <c r="I1178" s="3" t="b">
        <f t="shared" si="74"/>
        <v>1</v>
      </c>
      <c r="J1178" s="3" t="str">
        <f t="shared" si="75"/>
        <v>dhis_api --api-version=27 --api-request='dataElements/Kvodt6oFs6S/shortName' --content-json --request PATCH --data "{\"shortName\": \"bjDvmb4bfuf\"}"</v>
      </c>
    </row>
    <row r="1179" spans="1:10" x14ac:dyDescent="0.2">
      <c r="A1179" t="s">
        <v>6724</v>
      </c>
      <c r="B1179" t="s">
        <v>6725</v>
      </c>
      <c r="C1179" t="s">
        <v>6726</v>
      </c>
      <c r="D1179" s="3" t="b">
        <f>NOT(ISNA(VLOOKUP(A1179,des!B:B,1,FALSE)))</f>
        <v>0</v>
      </c>
      <c r="E1179" s="3" t="str">
        <f>IF(D1179,VLOOKUP(A1179,des!B:Q,11,FALSE),"")</f>
        <v/>
      </c>
      <c r="F1179" s="3" t="b">
        <f t="shared" si="72"/>
        <v>0</v>
      </c>
      <c r="G1179" s="3" t="str">
        <f t="shared" si="73"/>
        <v/>
      </c>
      <c r="H1179" s="3" t="str">
        <f>IF(D1179,VLOOKUP(A1179,des!B:Q,12,FALSE),"")</f>
        <v/>
      </c>
      <c r="I1179" s="3" t="b">
        <f t="shared" si="74"/>
        <v>0</v>
      </c>
      <c r="J1179" s="3" t="str">
        <f t="shared" si="75"/>
        <v/>
      </c>
    </row>
    <row r="1180" spans="1:10" x14ac:dyDescent="0.2">
      <c r="A1180" t="s">
        <v>6727</v>
      </c>
      <c r="B1180" t="s">
        <v>6728</v>
      </c>
      <c r="C1180" t="s">
        <v>6729</v>
      </c>
      <c r="D1180" s="3" t="b">
        <f>NOT(ISNA(VLOOKUP(A1180,des!B:B,1,FALSE)))</f>
        <v>0</v>
      </c>
      <c r="E1180" s="3" t="str">
        <f>IF(D1180,VLOOKUP(A1180,des!B:Q,11,FALSE),"")</f>
        <v/>
      </c>
      <c r="F1180" s="3" t="b">
        <f t="shared" si="72"/>
        <v>0</v>
      </c>
      <c r="G1180" s="3" t="str">
        <f t="shared" si="73"/>
        <v/>
      </c>
      <c r="H1180" s="3" t="str">
        <f>IF(D1180,VLOOKUP(A1180,des!B:Q,12,FALSE),"")</f>
        <v/>
      </c>
      <c r="I1180" s="3" t="b">
        <f t="shared" si="74"/>
        <v>0</v>
      </c>
      <c r="J1180" s="3" t="str">
        <f t="shared" si="75"/>
        <v/>
      </c>
    </row>
    <row r="1181" spans="1:10" x14ac:dyDescent="0.2">
      <c r="A1181" t="s">
        <v>1513</v>
      </c>
      <c r="B1181" t="s">
        <v>6730</v>
      </c>
      <c r="C1181" t="s">
        <v>6730</v>
      </c>
      <c r="D1181" s="3" t="b">
        <f>NOT(ISNA(VLOOKUP(A1181,des!B:B,1,FALSE)))</f>
        <v>1</v>
      </c>
      <c r="E1181" s="3" t="str">
        <f>IF(D1181,VLOOKUP(A1181,des!B:Q,11,FALSE),"")</f>
        <v>default</v>
      </c>
      <c r="F1181" s="3" t="b">
        <f t="shared" si="72"/>
        <v>1</v>
      </c>
      <c r="G1181" s="3" t="str">
        <f t="shared" si="73"/>
        <v>dhis_api --api-version=27 --api-request='dataElements/PBUqI3WuIbG/name' --content-json --request PATCH --data "{\"name\": \"default\"}"</v>
      </c>
      <c r="H1181" s="3" t="str">
        <f>IF(D1181,VLOOKUP(A1181,des!B:Q,12,FALSE),"")</f>
        <v>bjDvmb4bfuf</v>
      </c>
      <c r="I1181" s="3" t="b">
        <f t="shared" si="74"/>
        <v>1</v>
      </c>
      <c r="J1181" s="3" t="str">
        <f t="shared" si="75"/>
        <v>dhis_api --api-version=27 --api-request='dataElements/PBUqI3WuIbG/shortName' --content-json --request PATCH --data "{\"shortName\": \"bjDvmb4bfuf\"}"</v>
      </c>
    </row>
    <row r="1182" spans="1:10" x14ac:dyDescent="0.2">
      <c r="A1182" t="s">
        <v>1514</v>
      </c>
      <c r="B1182" t="s">
        <v>6731</v>
      </c>
      <c r="C1182" t="s">
        <v>6732</v>
      </c>
      <c r="D1182" s="3" t="b">
        <f>NOT(ISNA(VLOOKUP(A1182,des!B:B,1,FALSE)))</f>
        <v>1</v>
      </c>
      <c r="E1182" s="3" t="str">
        <f>IF(D1182,VLOOKUP(A1182,des!B:Q,11,FALSE),"")</f>
        <v>default</v>
      </c>
      <c r="F1182" s="3" t="b">
        <f t="shared" si="72"/>
        <v>1</v>
      </c>
      <c r="G1182" s="3" t="str">
        <f t="shared" si="73"/>
        <v>dhis_api --api-version=27 --api-request='dataElements/EpUFHEkJcD5/name' --content-json --request PATCH --data "{\"name\": \"default\"}"</v>
      </c>
      <c r="H1182" s="3" t="str">
        <f>IF(D1182,VLOOKUP(A1182,des!B:Q,12,FALSE),"")</f>
        <v>bjDvmb4bfuf</v>
      </c>
      <c r="I1182" s="3" t="b">
        <f t="shared" si="74"/>
        <v>1</v>
      </c>
      <c r="J1182" s="3" t="str">
        <f t="shared" si="75"/>
        <v>dhis_api --api-version=27 --api-request='dataElements/EpUFHEkJcD5/shortName' --content-json --request PATCH --data "{\"shortName\": \"bjDvmb4bfuf\"}"</v>
      </c>
    </row>
    <row r="1183" spans="1:10" x14ac:dyDescent="0.2">
      <c r="A1183" t="s">
        <v>6733</v>
      </c>
      <c r="B1183" t="s">
        <v>6734</v>
      </c>
      <c r="C1183" t="s">
        <v>6735</v>
      </c>
      <c r="D1183" s="3" t="b">
        <f>NOT(ISNA(VLOOKUP(A1183,des!B:B,1,FALSE)))</f>
        <v>0</v>
      </c>
      <c r="E1183" s="3" t="str">
        <f>IF(D1183,VLOOKUP(A1183,des!B:Q,11,FALSE),"")</f>
        <v/>
      </c>
      <c r="F1183" s="3" t="b">
        <f t="shared" si="72"/>
        <v>0</v>
      </c>
      <c r="G1183" s="3" t="str">
        <f t="shared" si="73"/>
        <v/>
      </c>
      <c r="H1183" s="3" t="str">
        <f>IF(D1183,VLOOKUP(A1183,des!B:Q,12,FALSE),"")</f>
        <v/>
      </c>
      <c r="I1183" s="3" t="b">
        <f t="shared" si="74"/>
        <v>0</v>
      </c>
      <c r="J1183" s="3" t="str">
        <f t="shared" si="75"/>
        <v/>
      </c>
    </row>
    <row r="1184" spans="1:10" x14ac:dyDescent="0.2">
      <c r="A1184" t="s">
        <v>1515</v>
      </c>
      <c r="B1184" t="s">
        <v>6736</v>
      </c>
      <c r="C1184" t="s">
        <v>6737</v>
      </c>
      <c r="D1184" s="3" t="b">
        <f>NOT(ISNA(VLOOKUP(A1184,des!B:B,1,FALSE)))</f>
        <v>1</v>
      </c>
      <c r="E1184" s="3" t="str">
        <f>IF(D1184,VLOOKUP(A1184,des!B:Q,11,FALSE),"")</f>
        <v>Age (0-25+,6) v2 and Sex</v>
      </c>
      <c r="F1184" s="3" t="b">
        <f t="shared" si="72"/>
        <v>1</v>
      </c>
      <c r="G1184" s="3" t="str">
        <f t="shared" si="73"/>
        <v>dhis_api --api-version=27 --api-request='dataElements/RzjTaqLbMO4/name' --content-json --request PATCH --data "{\"name\": \"Age (0-25+,6) v2 and Sex\"}"</v>
      </c>
      <c r="H1184" s="3" t="str">
        <f>IF(D1184,VLOOKUP(A1184,des!B:Q,12,FALSE),"")</f>
        <v>mAbs6jgbklF</v>
      </c>
      <c r="I1184" s="3" t="b">
        <f t="shared" si="74"/>
        <v>1</v>
      </c>
      <c r="J1184" s="3" t="str">
        <f t="shared" si="75"/>
        <v>dhis_api --api-version=27 --api-request='dataElements/RzjTaqLbMO4/shortName' --content-json --request PATCH --data "{\"shortName\": \"mAbs6jgbklF\"}"</v>
      </c>
    </row>
    <row r="1185" spans="1:10" x14ac:dyDescent="0.2">
      <c r="A1185" t="s">
        <v>1516</v>
      </c>
      <c r="B1185" t="s">
        <v>6738</v>
      </c>
      <c r="C1185" t="s">
        <v>6739</v>
      </c>
      <c r="D1185" s="3" t="b">
        <f>NOT(ISNA(VLOOKUP(A1185,des!B:B,1,FALSE)))</f>
        <v>1</v>
      </c>
      <c r="E1185" s="3" t="str">
        <f>IF(D1185,VLOOKUP(A1185,des!B:Q,11,FALSE),"")</f>
        <v>Age (0-25+,6) v2 and Sex</v>
      </c>
      <c r="F1185" s="3" t="b">
        <f t="shared" si="72"/>
        <v>1</v>
      </c>
      <c r="G1185" s="3" t="str">
        <f t="shared" si="73"/>
        <v>dhis_api --api-version=27 --api-request='dataElements/I3tRWWhXx87/name' --content-json --request PATCH --data "{\"name\": \"Age (0-25+,6) v2 and Sex\"}"</v>
      </c>
      <c r="H1185" s="3" t="str">
        <f>IF(D1185,VLOOKUP(A1185,des!B:Q,12,FALSE),"")</f>
        <v>mAbs6jgbklF</v>
      </c>
      <c r="I1185" s="3" t="b">
        <f t="shared" si="74"/>
        <v>1</v>
      </c>
      <c r="J1185" s="3" t="str">
        <f t="shared" si="75"/>
        <v>dhis_api --api-version=27 --api-request='dataElements/I3tRWWhXx87/shortName' --content-json --request PATCH --data "{\"shortName\": \"mAbs6jgbklF\"}"</v>
      </c>
    </row>
    <row r="1186" spans="1:10" x14ac:dyDescent="0.2">
      <c r="A1186" t="s">
        <v>6740</v>
      </c>
      <c r="B1186" t="s">
        <v>6741</v>
      </c>
      <c r="C1186" t="s">
        <v>6742</v>
      </c>
      <c r="D1186" s="3" t="b">
        <f>NOT(ISNA(VLOOKUP(A1186,des!B:B,1,FALSE)))</f>
        <v>0</v>
      </c>
      <c r="E1186" s="3" t="str">
        <f>IF(D1186,VLOOKUP(A1186,des!B:Q,11,FALSE),"")</f>
        <v/>
      </c>
      <c r="F1186" s="3" t="b">
        <f t="shared" si="72"/>
        <v>0</v>
      </c>
      <c r="G1186" s="3" t="str">
        <f t="shared" si="73"/>
        <v/>
      </c>
      <c r="H1186" s="3" t="str">
        <f>IF(D1186,VLOOKUP(A1186,des!B:Q,12,FALSE),"")</f>
        <v/>
      </c>
      <c r="I1186" s="3" t="b">
        <f t="shared" si="74"/>
        <v>0</v>
      </c>
      <c r="J1186" s="3" t="str">
        <f t="shared" si="75"/>
        <v/>
      </c>
    </row>
    <row r="1187" spans="1:10" x14ac:dyDescent="0.2">
      <c r="A1187" t="s">
        <v>1517</v>
      </c>
      <c r="B1187" t="s">
        <v>6743</v>
      </c>
      <c r="C1187" t="s">
        <v>6744</v>
      </c>
      <c r="D1187" s="3" t="b">
        <f>NOT(ISNA(VLOOKUP(A1187,des!B:B,1,FALSE)))</f>
        <v>1</v>
      </c>
      <c r="E1187" s="3" t="str">
        <f>IF(D1187,VLOOKUP(A1187,des!B:Q,11,FALSE),"")</f>
        <v>default</v>
      </c>
      <c r="F1187" s="3" t="b">
        <f t="shared" si="72"/>
        <v>1</v>
      </c>
      <c r="G1187" s="3" t="str">
        <f t="shared" si="73"/>
        <v>dhis_api --api-version=27 --api-request='dataElements/ancglUBTr7l/name' --content-json --request PATCH --data "{\"name\": \"default\"}"</v>
      </c>
      <c r="H1187" s="3" t="str">
        <f>IF(D1187,VLOOKUP(A1187,des!B:Q,12,FALSE),"")</f>
        <v>bjDvmb4bfuf</v>
      </c>
      <c r="I1187" s="3" t="b">
        <f t="shared" si="74"/>
        <v>1</v>
      </c>
      <c r="J1187" s="3" t="str">
        <f t="shared" si="75"/>
        <v>dhis_api --api-version=27 --api-request='dataElements/ancglUBTr7l/shortName' --content-json --request PATCH --data "{\"shortName\": \"bjDvmb4bfuf\"}"</v>
      </c>
    </row>
    <row r="1188" spans="1:10" x14ac:dyDescent="0.2">
      <c r="A1188" t="s">
        <v>1518</v>
      </c>
      <c r="B1188" t="s">
        <v>6745</v>
      </c>
      <c r="C1188" t="s">
        <v>6746</v>
      </c>
      <c r="D1188" s="3" t="b">
        <f>NOT(ISNA(VLOOKUP(A1188,des!B:B,1,FALSE)))</f>
        <v>1</v>
      </c>
      <c r="E1188" s="3" t="str">
        <f>IF(D1188,VLOOKUP(A1188,des!B:Q,11,FALSE),"")</f>
        <v>default</v>
      </c>
      <c r="F1188" s="3" t="b">
        <f t="shared" si="72"/>
        <v>1</v>
      </c>
      <c r="G1188" s="3" t="str">
        <f t="shared" si="73"/>
        <v>dhis_api --api-version=27 --api-request='dataElements/zKkPeElx9EQ/name' --content-json --request PATCH --data "{\"name\": \"default\"}"</v>
      </c>
      <c r="H1188" s="3" t="str">
        <f>IF(D1188,VLOOKUP(A1188,des!B:Q,12,FALSE),"")</f>
        <v>bjDvmb4bfuf</v>
      </c>
      <c r="I1188" s="3" t="b">
        <f t="shared" si="74"/>
        <v>1</v>
      </c>
      <c r="J1188" s="3" t="str">
        <f t="shared" si="75"/>
        <v>dhis_api --api-version=27 --api-request='dataElements/zKkPeElx9EQ/shortName' --content-json --request PATCH --data "{\"shortName\": \"bjDvmb4bfuf\"}"</v>
      </c>
    </row>
    <row r="1189" spans="1:10" x14ac:dyDescent="0.2">
      <c r="A1189" t="s">
        <v>1519</v>
      </c>
      <c r="B1189" t="s">
        <v>6747</v>
      </c>
      <c r="C1189" t="s">
        <v>6748</v>
      </c>
      <c r="D1189" s="3" t="b">
        <f>NOT(ISNA(VLOOKUP(A1189,des!B:B,1,FALSE)))</f>
        <v>1</v>
      </c>
      <c r="E1189" s="3" t="str">
        <f>IF(D1189,VLOOKUP(A1189,des!B:Q,11,FALSE),"")</f>
        <v>default</v>
      </c>
      <c r="F1189" s="3" t="b">
        <f t="shared" si="72"/>
        <v>1</v>
      </c>
      <c r="G1189" s="3" t="str">
        <f t="shared" si="73"/>
        <v>dhis_api --api-version=27 --api-request='dataElements/IdXhCTR0qhb/name' --content-json --request PATCH --data "{\"name\": \"default\"}"</v>
      </c>
      <c r="H1189" s="3" t="str">
        <f>IF(D1189,VLOOKUP(A1189,des!B:Q,12,FALSE),"")</f>
        <v>bjDvmb4bfuf</v>
      </c>
      <c r="I1189" s="3" t="b">
        <f t="shared" si="74"/>
        <v>1</v>
      </c>
      <c r="J1189" s="3" t="str">
        <f t="shared" si="75"/>
        <v>dhis_api --api-version=27 --api-request='dataElements/IdXhCTR0qhb/shortName' --content-json --request PATCH --data "{\"shortName\": \"bjDvmb4bfuf\"}"</v>
      </c>
    </row>
    <row r="1190" spans="1:10" x14ac:dyDescent="0.2">
      <c r="A1190" t="s">
        <v>6749</v>
      </c>
      <c r="B1190" t="s">
        <v>6750</v>
      </c>
      <c r="C1190" t="s">
        <v>6751</v>
      </c>
      <c r="D1190" s="3" t="b">
        <f>NOT(ISNA(VLOOKUP(A1190,des!B:B,1,FALSE)))</f>
        <v>0</v>
      </c>
      <c r="E1190" s="3" t="str">
        <f>IF(D1190,VLOOKUP(A1190,des!B:Q,11,FALSE),"")</f>
        <v/>
      </c>
      <c r="F1190" s="3" t="b">
        <f t="shared" si="72"/>
        <v>0</v>
      </c>
      <c r="G1190" s="3" t="str">
        <f t="shared" si="73"/>
        <v/>
      </c>
      <c r="H1190" s="3" t="str">
        <f>IF(D1190,VLOOKUP(A1190,des!B:Q,12,FALSE),"")</f>
        <v/>
      </c>
      <c r="I1190" s="3" t="b">
        <f t="shared" si="74"/>
        <v>0</v>
      </c>
      <c r="J1190" s="3" t="str">
        <f t="shared" si="75"/>
        <v/>
      </c>
    </row>
    <row r="1191" spans="1:10" x14ac:dyDescent="0.2">
      <c r="A1191" t="s">
        <v>6752</v>
      </c>
      <c r="B1191" t="s">
        <v>6753</v>
      </c>
      <c r="C1191" t="s">
        <v>6754</v>
      </c>
      <c r="D1191" s="3" t="b">
        <f>NOT(ISNA(VLOOKUP(A1191,des!B:B,1,FALSE)))</f>
        <v>0</v>
      </c>
      <c r="E1191" s="3" t="str">
        <f>IF(D1191,VLOOKUP(A1191,des!B:Q,11,FALSE),"")</f>
        <v/>
      </c>
      <c r="F1191" s="3" t="b">
        <f t="shared" si="72"/>
        <v>0</v>
      </c>
      <c r="G1191" s="3" t="str">
        <f t="shared" si="73"/>
        <v/>
      </c>
      <c r="H1191" s="3" t="str">
        <f>IF(D1191,VLOOKUP(A1191,des!B:Q,12,FALSE),"")</f>
        <v/>
      </c>
      <c r="I1191" s="3" t="b">
        <f t="shared" si="74"/>
        <v>0</v>
      </c>
      <c r="J1191" s="3" t="str">
        <f t="shared" si="75"/>
        <v/>
      </c>
    </row>
    <row r="1192" spans="1:10" x14ac:dyDescent="0.2">
      <c r="A1192" t="s">
        <v>1520</v>
      </c>
      <c r="B1192" t="s">
        <v>6755</v>
      </c>
      <c r="C1192" t="s">
        <v>6756</v>
      </c>
      <c r="D1192" s="3" t="b">
        <f>NOT(ISNA(VLOOKUP(A1192,des!B:B,1,FALSE)))</f>
        <v>1</v>
      </c>
      <c r="E1192" s="3" t="str">
        <f>IF(D1192,VLOOKUP(A1192,des!B:Q,11,FALSE),"")</f>
        <v>default</v>
      </c>
      <c r="F1192" s="3" t="b">
        <f t="shared" si="72"/>
        <v>1</v>
      </c>
      <c r="G1192" s="3" t="str">
        <f t="shared" si="73"/>
        <v>dhis_api --api-version=27 --api-request='dataElements/BHzc811pD9i/name' --content-json --request PATCH --data "{\"name\": \"default\"}"</v>
      </c>
      <c r="H1192" s="3" t="str">
        <f>IF(D1192,VLOOKUP(A1192,des!B:Q,12,FALSE),"")</f>
        <v>bjDvmb4bfuf</v>
      </c>
      <c r="I1192" s="3" t="b">
        <f t="shared" si="74"/>
        <v>1</v>
      </c>
      <c r="J1192" s="3" t="str">
        <f t="shared" si="75"/>
        <v>dhis_api --api-version=27 --api-request='dataElements/BHzc811pD9i/shortName' --content-json --request PATCH --data "{\"shortName\": \"bjDvmb4bfuf\"}"</v>
      </c>
    </row>
    <row r="1193" spans="1:10" x14ac:dyDescent="0.2">
      <c r="A1193" t="s">
        <v>6757</v>
      </c>
      <c r="B1193" t="s">
        <v>6758</v>
      </c>
      <c r="C1193" t="s">
        <v>6759</v>
      </c>
      <c r="D1193" s="3" t="b">
        <f>NOT(ISNA(VLOOKUP(A1193,des!B:B,1,FALSE)))</f>
        <v>0</v>
      </c>
      <c r="E1193" s="3" t="str">
        <f>IF(D1193,VLOOKUP(A1193,des!B:Q,11,FALSE),"")</f>
        <v/>
      </c>
      <c r="F1193" s="3" t="b">
        <f t="shared" si="72"/>
        <v>0</v>
      </c>
      <c r="G1193" s="3" t="str">
        <f t="shared" si="73"/>
        <v/>
      </c>
      <c r="H1193" s="3" t="str">
        <f>IF(D1193,VLOOKUP(A1193,des!B:Q,12,FALSE),"")</f>
        <v/>
      </c>
      <c r="I1193" s="3" t="b">
        <f t="shared" si="74"/>
        <v>0</v>
      </c>
      <c r="J1193" s="3" t="str">
        <f t="shared" si="75"/>
        <v/>
      </c>
    </row>
    <row r="1194" spans="1:10" x14ac:dyDescent="0.2">
      <c r="A1194" t="s">
        <v>1521</v>
      </c>
      <c r="B1194" t="s">
        <v>6760</v>
      </c>
      <c r="C1194" t="s">
        <v>6761</v>
      </c>
      <c r="D1194" s="3" t="b">
        <f>NOT(ISNA(VLOOKUP(A1194,des!B:B,1,FALSE)))</f>
        <v>1</v>
      </c>
      <c r="E1194" s="3" t="str">
        <f>IF(D1194,VLOOKUP(A1194,des!B:Q,11,FALSE),"")</f>
        <v>Age (0-25+,6) v2 and Sex</v>
      </c>
      <c r="F1194" s="3" t="b">
        <f t="shared" si="72"/>
        <v>1</v>
      </c>
      <c r="G1194" s="3" t="str">
        <f t="shared" si="73"/>
        <v>dhis_api --api-version=27 --api-request='dataElements/coAZSWCyPDB/name' --content-json --request PATCH --data "{\"name\": \"Age (0-25+,6) v2 and Sex\"}"</v>
      </c>
      <c r="H1194" s="3" t="str">
        <f>IF(D1194,VLOOKUP(A1194,des!B:Q,12,FALSE),"")</f>
        <v>mAbs6jgbklF</v>
      </c>
      <c r="I1194" s="3" t="b">
        <f t="shared" si="74"/>
        <v>1</v>
      </c>
      <c r="J1194" s="3" t="str">
        <f t="shared" si="75"/>
        <v>dhis_api --api-version=27 --api-request='dataElements/coAZSWCyPDB/shortName' --content-json --request PATCH --data "{\"shortName\": \"mAbs6jgbklF\"}"</v>
      </c>
    </row>
    <row r="1195" spans="1:10" x14ac:dyDescent="0.2">
      <c r="A1195" t="s">
        <v>1522</v>
      </c>
      <c r="B1195" t="s">
        <v>6762</v>
      </c>
      <c r="C1195" t="s">
        <v>6763</v>
      </c>
      <c r="D1195" s="3" t="b">
        <f>NOT(ISNA(VLOOKUP(A1195,des!B:B,1,FALSE)))</f>
        <v>1</v>
      </c>
      <c r="E1195" s="3" t="str">
        <f>IF(D1195,VLOOKUP(A1195,des!B:Q,11,FALSE),"")</f>
        <v>Age (0-25+,6) v2 and Sex</v>
      </c>
      <c r="F1195" s="3" t="b">
        <f t="shared" si="72"/>
        <v>1</v>
      </c>
      <c r="G1195" s="3" t="str">
        <f t="shared" si="73"/>
        <v>dhis_api --api-version=27 --api-request='dataElements/OtgxJklJjHp/name' --content-json --request PATCH --data "{\"name\": \"Age (0-25+,6) v2 and Sex\"}"</v>
      </c>
      <c r="H1195" s="3" t="str">
        <f>IF(D1195,VLOOKUP(A1195,des!B:Q,12,FALSE),"")</f>
        <v>mAbs6jgbklF</v>
      </c>
      <c r="I1195" s="3" t="b">
        <f t="shared" si="74"/>
        <v>1</v>
      </c>
      <c r="J1195" s="3" t="str">
        <f t="shared" si="75"/>
        <v>dhis_api --api-version=27 --api-request='dataElements/OtgxJklJjHp/shortName' --content-json --request PATCH --data "{\"shortName\": \"mAbs6jgbklF\"}"</v>
      </c>
    </row>
    <row r="1196" spans="1:10" x14ac:dyDescent="0.2">
      <c r="A1196" t="s">
        <v>6764</v>
      </c>
      <c r="B1196" t="s">
        <v>6765</v>
      </c>
      <c r="C1196" t="s">
        <v>6766</v>
      </c>
      <c r="D1196" s="3" t="b">
        <f>NOT(ISNA(VLOOKUP(A1196,des!B:B,1,FALSE)))</f>
        <v>0</v>
      </c>
      <c r="E1196" s="3" t="str">
        <f>IF(D1196,VLOOKUP(A1196,des!B:Q,11,FALSE),"")</f>
        <v/>
      </c>
      <c r="F1196" s="3" t="b">
        <f t="shared" si="72"/>
        <v>0</v>
      </c>
      <c r="G1196" s="3" t="str">
        <f t="shared" si="73"/>
        <v/>
      </c>
      <c r="H1196" s="3" t="str">
        <f>IF(D1196,VLOOKUP(A1196,des!B:Q,12,FALSE),"")</f>
        <v/>
      </c>
      <c r="I1196" s="3" t="b">
        <f t="shared" si="74"/>
        <v>0</v>
      </c>
      <c r="J1196" s="3" t="str">
        <f t="shared" si="75"/>
        <v/>
      </c>
    </row>
    <row r="1197" spans="1:10" x14ac:dyDescent="0.2">
      <c r="A1197" t="s">
        <v>1523</v>
      </c>
      <c r="B1197" t="s">
        <v>6767</v>
      </c>
      <c r="C1197" t="s">
        <v>6768</v>
      </c>
      <c r="D1197" s="3" t="b">
        <f>NOT(ISNA(VLOOKUP(A1197,des!B:B,1,FALSE)))</f>
        <v>1</v>
      </c>
      <c r="E1197" s="3" t="str">
        <f>IF(D1197,VLOOKUP(A1197,des!B:Q,11,FALSE),"")</f>
        <v>default</v>
      </c>
      <c r="F1197" s="3" t="b">
        <f t="shared" si="72"/>
        <v>1</v>
      </c>
      <c r="G1197" s="3" t="str">
        <f t="shared" si="73"/>
        <v>dhis_api --api-version=27 --api-request='dataElements/dJzVtsds0ZR/name' --content-json --request PATCH --data "{\"name\": \"default\"}"</v>
      </c>
      <c r="H1197" s="3" t="str">
        <f>IF(D1197,VLOOKUP(A1197,des!B:Q,12,FALSE),"")</f>
        <v>bjDvmb4bfuf</v>
      </c>
      <c r="I1197" s="3" t="b">
        <f t="shared" si="74"/>
        <v>1</v>
      </c>
      <c r="J1197" s="3" t="str">
        <f t="shared" si="75"/>
        <v>dhis_api --api-version=27 --api-request='dataElements/dJzVtsds0ZR/shortName' --content-json --request PATCH --data "{\"shortName\": \"bjDvmb4bfuf\"}"</v>
      </c>
    </row>
    <row r="1198" spans="1:10" x14ac:dyDescent="0.2">
      <c r="A1198" t="s">
        <v>1524</v>
      </c>
      <c r="B1198" t="s">
        <v>6769</v>
      </c>
      <c r="C1198" t="s">
        <v>6770</v>
      </c>
      <c r="D1198" s="3" t="b">
        <f>NOT(ISNA(VLOOKUP(A1198,des!B:B,1,FALSE)))</f>
        <v>1</v>
      </c>
      <c r="E1198" s="3" t="str">
        <f>IF(D1198,VLOOKUP(A1198,des!B:Q,11,FALSE),"")</f>
        <v>default</v>
      </c>
      <c r="F1198" s="3" t="b">
        <f t="shared" si="72"/>
        <v>1</v>
      </c>
      <c r="G1198" s="3" t="str">
        <f t="shared" si="73"/>
        <v>dhis_api --api-version=27 --api-request='dataElements/qlcHuESfce1/name' --content-json --request PATCH --data "{\"name\": \"default\"}"</v>
      </c>
      <c r="H1198" s="3" t="str">
        <f>IF(D1198,VLOOKUP(A1198,des!B:Q,12,FALSE),"")</f>
        <v>bjDvmb4bfuf</v>
      </c>
      <c r="I1198" s="3" t="b">
        <f t="shared" si="74"/>
        <v>1</v>
      </c>
      <c r="J1198" s="3" t="str">
        <f t="shared" si="75"/>
        <v>dhis_api --api-version=27 --api-request='dataElements/qlcHuESfce1/shortName' --content-json --request PATCH --data "{\"shortName\": \"bjDvmb4bfuf\"}"</v>
      </c>
    </row>
    <row r="1199" spans="1:10" x14ac:dyDescent="0.2">
      <c r="A1199" t="s">
        <v>1525</v>
      </c>
      <c r="B1199" t="s">
        <v>6771</v>
      </c>
      <c r="C1199" t="s">
        <v>6772</v>
      </c>
      <c r="D1199" s="3" t="b">
        <f>NOT(ISNA(VLOOKUP(A1199,des!B:B,1,FALSE)))</f>
        <v>1</v>
      </c>
      <c r="E1199" s="3" t="str">
        <f>IF(D1199,VLOOKUP(A1199,des!B:Q,11,FALSE),"")</f>
        <v>default</v>
      </c>
      <c r="F1199" s="3" t="b">
        <f t="shared" si="72"/>
        <v>1</v>
      </c>
      <c r="G1199" s="3" t="str">
        <f t="shared" si="73"/>
        <v>dhis_api --api-version=27 --api-request='dataElements/DTttF1eiGIS/name' --content-json --request PATCH --data "{\"name\": \"default\"}"</v>
      </c>
      <c r="H1199" s="3" t="str">
        <f>IF(D1199,VLOOKUP(A1199,des!B:Q,12,FALSE),"")</f>
        <v>bjDvmb4bfuf</v>
      </c>
      <c r="I1199" s="3" t="b">
        <f t="shared" si="74"/>
        <v>1</v>
      </c>
      <c r="J1199" s="3" t="str">
        <f t="shared" si="75"/>
        <v>dhis_api --api-version=27 --api-request='dataElements/DTttF1eiGIS/shortName' --content-json --request PATCH --data "{\"shortName\": \"bjDvmb4bfuf\"}"</v>
      </c>
    </row>
    <row r="1200" spans="1:10" x14ac:dyDescent="0.2">
      <c r="A1200" t="s">
        <v>6773</v>
      </c>
      <c r="B1200" t="s">
        <v>6774</v>
      </c>
      <c r="C1200" t="s">
        <v>6775</v>
      </c>
      <c r="D1200" s="3" t="b">
        <f>NOT(ISNA(VLOOKUP(A1200,des!B:B,1,FALSE)))</f>
        <v>0</v>
      </c>
      <c r="E1200" s="3" t="str">
        <f>IF(D1200,VLOOKUP(A1200,des!B:Q,11,FALSE),"")</f>
        <v/>
      </c>
      <c r="F1200" s="3" t="b">
        <f t="shared" si="72"/>
        <v>0</v>
      </c>
      <c r="G1200" s="3" t="str">
        <f t="shared" si="73"/>
        <v/>
      </c>
      <c r="H1200" s="3" t="str">
        <f>IF(D1200,VLOOKUP(A1200,des!B:Q,12,FALSE),"")</f>
        <v/>
      </c>
      <c r="I1200" s="3" t="b">
        <f t="shared" si="74"/>
        <v>0</v>
      </c>
      <c r="J1200" s="3" t="str">
        <f t="shared" si="75"/>
        <v/>
      </c>
    </row>
    <row r="1201" spans="1:10" x14ac:dyDescent="0.2">
      <c r="A1201" t="s">
        <v>6776</v>
      </c>
      <c r="B1201" t="s">
        <v>6777</v>
      </c>
      <c r="C1201" t="s">
        <v>6778</v>
      </c>
      <c r="D1201" s="3" t="b">
        <f>NOT(ISNA(VLOOKUP(A1201,des!B:B,1,FALSE)))</f>
        <v>0</v>
      </c>
      <c r="E1201" s="3" t="str">
        <f>IF(D1201,VLOOKUP(A1201,des!B:Q,11,FALSE),"")</f>
        <v/>
      </c>
      <c r="F1201" s="3" t="b">
        <f t="shared" si="72"/>
        <v>0</v>
      </c>
      <c r="G1201" s="3" t="str">
        <f t="shared" si="73"/>
        <v/>
      </c>
      <c r="H1201" s="3" t="str">
        <f>IF(D1201,VLOOKUP(A1201,des!B:Q,12,FALSE),"")</f>
        <v/>
      </c>
      <c r="I1201" s="3" t="b">
        <f t="shared" si="74"/>
        <v>0</v>
      </c>
      <c r="J1201" s="3" t="str">
        <f t="shared" si="75"/>
        <v/>
      </c>
    </row>
    <row r="1202" spans="1:10" x14ac:dyDescent="0.2">
      <c r="A1202" t="s">
        <v>1526</v>
      </c>
      <c r="B1202" t="s">
        <v>6779</v>
      </c>
      <c r="C1202" t="s">
        <v>6780</v>
      </c>
      <c r="D1202" s="3" t="b">
        <f>NOT(ISNA(VLOOKUP(A1202,des!B:B,1,FALSE)))</f>
        <v>1</v>
      </c>
      <c r="E1202" s="3" t="str">
        <f>IF(D1202,VLOOKUP(A1202,des!B:Q,11,FALSE),"")</f>
        <v>default</v>
      </c>
      <c r="F1202" s="3" t="b">
        <f t="shared" si="72"/>
        <v>1</v>
      </c>
      <c r="G1202" s="3" t="str">
        <f t="shared" si="73"/>
        <v>dhis_api --api-version=27 --api-request='dataElements/upe5X94yYVh/name' --content-json --request PATCH --data "{\"name\": \"default\"}"</v>
      </c>
      <c r="H1202" s="3" t="str">
        <f>IF(D1202,VLOOKUP(A1202,des!B:Q,12,FALSE),"")</f>
        <v>bjDvmb4bfuf</v>
      </c>
      <c r="I1202" s="3" t="b">
        <f t="shared" si="74"/>
        <v>1</v>
      </c>
      <c r="J1202" s="3" t="str">
        <f t="shared" si="75"/>
        <v>dhis_api --api-version=27 --api-request='dataElements/upe5X94yYVh/shortName' --content-json --request PATCH --data "{\"shortName\": \"bjDvmb4bfuf\"}"</v>
      </c>
    </row>
    <row r="1203" spans="1:10" x14ac:dyDescent="0.2">
      <c r="A1203" t="s">
        <v>680</v>
      </c>
      <c r="B1203" t="s">
        <v>6781</v>
      </c>
      <c r="C1203" t="s">
        <v>6782</v>
      </c>
      <c r="D1203" s="3" t="b">
        <f>NOT(ISNA(VLOOKUP(A1203,des!B:B,1,FALSE)))</f>
        <v>1</v>
      </c>
      <c r="E1203" s="3" t="str">
        <f>IF(D1203,VLOOKUP(A1203,des!B:Q,11,FALSE),"")</f>
        <v>default</v>
      </c>
      <c r="F1203" s="3" t="b">
        <f t="shared" si="72"/>
        <v>1</v>
      </c>
      <c r="G1203" s="3" t="str">
        <f t="shared" si="73"/>
        <v>dhis_api --api-version=27 --api-request='dataElements/rHn3ezlhOlj/name' --content-json --request PATCH --data "{\"name\": \"default\"}"</v>
      </c>
      <c r="H1203" s="3" t="str">
        <f>IF(D1203,VLOOKUP(A1203,des!B:Q,12,FALSE),"")</f>
        <v>bjDvmb4bfuf</v>
      </c>
      <c r="I1203" s="3" t="b">
        <f t="shared" si="74"/>
        <v>1</v>
      </c>
      <c r="J1203" s="3" t="str">
        <f t="shared" si="75"/>
        <v>dhis_api --api-version=27 --api-request='dataElements/rHn3ezlhOlj/shortName' --content-json --request PATCH --data "{\"shortName\": \"bjDvmb4bfuf\"}"</v>
      </c>
    </row>
    <row r="1204" spans="1:10" x14ac:dyDescent="0.2">
      <c r="A1204" t="s">
        <v>681</v>
      </c>
      <c r="B1204" t="s">
        <v>6783</v>
      </c>
      <c r="C1204" t="s">
        <v>6784</v>
      </c>
      <c r="D1204" s="3" t="b">
        <f>NOT(ISNA(VLOOKUP(A1204,des!B:B,1,FALSE)))</f>
        <v>1</v>
      </c>
      <c r="E1204" s="3" t="str">
        <f>IF(D1204,VLOOKUP(A1204,des!B:Q,11,FALSE),"")</f>
        <v>Age (0-17, 5) and Sex</v>
      </c>
      <c r="F1204" s="3" t="b">
        <f t="shared" si="72"/>
        <v>1</v>
      </c>
      <c r="G1204" s="3" t="str">
        <f t="shared" si="73"/>
        <v>dhis_api --api-version=27 --api-request='dataElements/uRwxQ0Kh0In/name' --content-json --request PATCH --data "{\"name\": \"Age (0-17, 5) and Sex\"}"</v>
      </c>
      <c r="H1204" s="3" t="str">
        <f>IF(D1204,VLOOKUP(A1204,des!B:Q,12,FALSE),"")</f>
        <v>rJkYyZJ5U4O</v>
      </c>
      <c r="I1204" s="3" t="b">
        <f t="shared" si="74"/>
        <v>1</v>
      </c>
      <c r="J1204" s="3" t="str">
        <f t="shared" si="75"/>
        <v>dhis_api --api-version=27 --api-request='dataElements/uRwxQ0Kh0In/shortName' --content-json --request PATCH --data "{\"shortName\": \"rJkYyZJ5U4O\"}"</v>
      </c>
    </row>
    <row r="1205" spans="1:10" x14ac:dyDescent="0.2">
      <c r="A1205" t="s">
        <v>6785</v>
      </c>
      <c r="B1205" t="s">
        <v>6786</v>
      </c>
      <c r="C1205" t="s">
        <v>6787</v>
      </c>
      <c r="D1205" s="3" t="b">
        <f>NOT(ISNA(VLOOKUP(A1205,des!B:B,1,FALSE)))</f>
        <v>0</v>
      </c>
      <c r="E1205" s="3" t="str">
        <f>IF(D1205,VLOOKUP(A1205,des!B:Q,11,FALSE),"")</f>
        <v/>
      </c>
      <c r="F1205" s="3" t="b">
        <f t="shared" si="72"/>
        <v>0</v>
      </c>
      <c r="G1205" s="3" t="str">
        <f t="shared" si="73"/>
        <v/>
      </c>
      <c r="H1205" s="3" t="str">
        <f>IF(D1205,VLOOKUP(A1205,des!B:Q,12,FALSE),"")</f>
        <v/>
      </c>
      <c r="I1205" s="3" t="b">
        <f t="shared" si="74"/>
        <v>0</v>
      </c>
      <c r="J1205" s="3" t="str">
        <f t="shared" si="75"/>
        <v/>
      </c>
    </row>
    <row r="1206" spans="1:10" x14ac:dyDescent="0.2">
      <c r="A1206" t="s">
        <v>679</v>
      </c>
      <c r="B1206" t="s">
        <v>6788</v>
      </c>
      <c r="C1206" t="s">
        <v>6789</v>
      </c>
      <c r="D1206" s="3" t="b">
        <f>NOT(ISNA(VLOOKUP(A1206,des!B:B,1,FALSE)))</f>
        <v>1</v>
      </c>
      <c r="E1206" s="3" t="str">
        <f>IF(D1206,VLOOKUP(A1206,des!B:Q,11,FALSE),"")</f>
        <v>Age (0-17, 5) and Sex</v>
      </c>
      <c r="F1206" s="3" t="b">
        <f t="shared" si="72"/>
        <v>1</v>
      </c>
      <c r="G1206" s="3" t="str">
        <f t="shared" si="73"/>
        <v>dhis_api --api-version=27 --api-request='dataElements/gDLaiyWSp5X/name' --content-json --request PATCH --data "{\"name\": \"Age (0-17, 5) and Sex\"}"</v>
      </c>
      <c r="H1206" s="3" t="str">
        <f>IF(D1206,VLOOKUP(A1206,des!B:Q,12,FALSE),"")</f>
        <v>rJkYyZJ5U4O</v>
      </c>
      <c r="I1206" s="3" t="b">
        <f t="shared" si="74"/>
        <v>1</v>
      </c>
      <c r="J1206" s="3" t="str">
        <f t="shared" si="75"/>
        <v>dhis_api --api-version=27 --api-request='dataElements/gDLaiyWSp5X/shortName' --content-json --request PATCH --data "{\"shortName\": \"rJkYyZJ5U4O\"}"</v>
      </c>
    </row>
    <row r="1207" spans="1:10" x14ac:dyDescent="0.2">
      <c r="A1207" t="s">
        <v>678</v>
      </c>
      <c r="B1207" t="s">
        <v>6790</v>
      </c>
      <c r="C1207" t="s">
        <v>6791</v>
      </c>
      <c r="D1207" s="3" t="b">
        <f>NOT(ISNA(VLOOKUP(A1207,des!B:B,1,FALSE)))</f>
        <v>1</v>
      </c>
      <c r="E1207" s="3" t="str">
        <f>IF(D1207,VLOOKUP(A1207,des!B:Q,11,FALSE),"")</f>
        <v>default</v>
      </c>
      <c r="F1207" s="3" t="b">
        <f t="shared" si="72"/>
        <v>1</v>
      </c>
      <c r="G1207" s="3" t="str">
        <f t="shared" si="73"/>
        <v>dhis_api --api-version=27 --api-request='dataElements/sAwURTYBakw/name' --content-json --request PATCH --data "{\"name\": \"default\"}"</v>
      </c>
      <c r="H1207" s="3" t="str">
        <f>IF(D1207,VLOOKUP(A1207,des!B:Q,12,FALSE),"")</f>
        <v>bjDvmb4bfuf</v>
      </c>
      <c r="I1207" s="3" t="b">
        <f t="shared" si="74"/>
        <v>1</v>
      </c>
      <c r="J1207" s="3" t="str">
        <f t="shared" si="75"/>
        <v>dhis_api --api-version=27 --api-request='dataElements/sAwURTYBakw/shortName' --content-json --request PATCH --data "{\"shortName\": \"bjDvmb4bfuf\"}"</v>
      </c>
    </row>
    <row r="1208" spans="1:10" x14ac:dyDescent="0.2">
      <c r="A1208" t="s">
        <v>776</v>
      </c>
      <c r="B1208" t="s">
        <v>6792</v>
      </c>
      <c r="C1208" t="s">
        <v>6793</v>
      </c>
      <c r="D1208" s="3" t="b">
        <f>NOT(ISNA(VLOOKUP(A1208,des!B:B,1,FALSE)))</f>
        <v>1</v>
      </c>
      <c r="E1208" s="3" t="str">
        <f>IF(D1208,VLOOKUP(A1208,des!B:Q,11,FALSE),"")</f>
        <v>default</v>
      </c>
      <c r="F1208" s="3" t="b">
        <f t="shared" si="72"/>
        <v>1</v>
      </c>
      <c r="G1208" s="3" t="str">
        <f t="shared" si="73"/>
        <v>dhis_api --api-version=27 --api-request='dataElements/RmmxvxMXWzM/name' --content-json --request PATCH --data "{\"name\": \"default\"}"</v>
      </c>
      <c r="H1208" s="3" t="str">
        <f>IF(D1208,VLOOKUP(A1208,des!B:Q,12,FALSE),"")</f>
        <v>bjDvmb4bfuf</v>
      </c>
      <c r="I1208" s="3" t="b">
        <f t="shared" si="74"/>
        <v>1</v>
      </c>
      <c r="J1208" s="3" t="str">
        <f t="shared" si="75"/>
        <v>dhis_api --api-version=27 --api-request='dataElements/RmmxvxMXWzM/shortName' --content-json --request PATCH --data "{\"shortName\": \"bjDvmb4bfuf\"}"</v>
      </c>
    </row>
    <row r="1209" spans="1:10" x14ac:dyDescent="0.2">
      <c r="A1209" t="s">
        <v>6794</v>
      </c>
      <c r="B1209" t="s">
        <v>6795</v>
      </c>
      <c r="C1209" t="s">
        <v>6796</v>
      </c>
      <c r="D1209" s="3" t="b">
        <f>NOT(ISNA(VLOOKUP(A1209,des!B:B,1,FALSE)))</f>
        <v>0</v>
      </c>
      <c r="E1209" s="3" t="str">
        <f>IF(D1209,VLOOKUP(A1209,des!B:Q,11,FALSE),"")</f>
        <v/>
      </c>
      <c r="F1209" s="3" t="b">
        <f t="shared" si="72"/>
        <v>0</v>
      </c>
      <c r="G1209" s="3" t="str">
        <f t="shared" si="73"/>
        <v/>
      </c>
      <c r="H1209" s="3" t="str">
        <f>IF(D1209,VLOOKUP(A1209,des!B:Q,12,FALSE),"")</f>
        <v/>
      </c>
      <c r="I1209" s="3" t="b">
        <f t="shared" si="74"/>
        <v>0</v>
      </c>
      <c r="J1209" s="3" t="str">
        <f t="shared" si="75"/>
        <v/>
      </c>
    </row>
    <row r="1210" spans="1:10" x14ac:dyDescent="0.2">
      <c r="A1210" t="s">
        <v>684</v>
      </c>
      <c r="B1210" t="s">
        <v>6797</v>
      </c>
      <c r="C1210" t="s">
        <v>6798</v>
      </c>
      <c r="D1210" s="3" t="b">
        <f>NOT(ISNA(VLOOKUP(A1210,des!B:B,1,FALSE)))</f>
        <v>1</v>
      </c>
      <c r="E1210" s="3" t="str">
        <f>IF(D1210,VLOOKUP(A1210,des!B:Q,11,FALSE),"")</f>
        <v>default</v>
      </c>
      <c r="F1210" s="3" t="b">
        <f t="shared" si="72"/>
        <v>1</v>
      </c>
      <c r="G1210" s="3" t="str">
        <f t="shared" si="73"/>
        <v>dhis_api --api-version=27 --api-request='dataElements/Fddal6MuPlk/name' --content-json --request PATCH --data "{\"name\": \"default\"}"</v>
      </c>
      <c r="H1210" s="3" t="str">
        <f>IF(D1210,VLOOKUP(A1210,des!B:Q,12,FALSE),"")</f>
        <v>bjDvmb4bfuf</v>
      </c>
      <c r="I1210" s="3" t="b">
        <f t="shared" si="74"/>
        <v>1</v>
      </c>
      <c r="J1210" s="3" t="str">
        <f t="shared" si="75"/>
        <v>dhis_api --api-version=27 --api-request='dataElements/Fddal6MuPlk/shortName' --content-json --request PATCH --data "{\"shortName\": \"bjDvmb4bfuf\"}"</v>
      </c>
    </row>
    <row r="1211" spans="1:10" x14ac:dyDescent="0.2">
      <c r="A1211" t="s">
        <v>685</v>
      </c>
      <c r="B1211" t="s">
        <v>6799</v>
      </c>
      <c r="C1211" t="s">
        <v>6800</v>
      </c>
      <c r="D1211" s="3" t="b">
        <f>NOT(ISNA(VLOOKUP(A1211,des!B:B,1,FALSE)))</f>
        <v>1</v>
      </c>
      <c r="E1211" s="3" t="str">
        <f>IF(D1211,VLOOKUP(A1211,des!B:Q,11,FALSE),"")</f>
        <v>Age (&lt;18-50+, 4) and Sex</v>
      </c>
      <c r="F1211" s="3" t="b">
        <f t="shared" si="72"/>
        <v>1</v>
      </c>
      <c r="G1211" s="3" t="str">
        <f t="shared" si="73"/>
        <v>dhis_api --api-version=27 --api-request='dataElements/Lw2ZoYWyc3L/name' --content-json --request PATCH --data "{\"name\": \"Age (&lt;18-50+, 4) and Sex\"}"</v>
      </c>
      <c r="H1211" s="3" t="str">
        <f>IF(D1211,VLOOKUP(A1211,des!B:Q,12,FALSE),"")</f>
        <v>yvqaQECYuaF</v>
      </c>
      <c r="I1211" s="3" t="b">
        <f t="shared" si="74"/>
        <v>1</v>
      </c>
      <c r="J1211" s="3" t="str">
        <f t="shared" si="75"/>
        <v>dhis_api --api-version=27 --api-request='dataElements/Lw2ZoYWyc3L/shortName' --content-json --request PATCH --data "{\"shortName\": \"yvqaQECYuaF\"}"</v>
      </c>
    </row>
    <row r="1212" spans="1:10" x14ac:dyDescent="0.2">
      <c r="A1212" t="s">
        <v>683</v>
      </c>
      <c r="B1212" t="s">
        <v>6801</v>
      </c>
      <c r="C1212" t="s">
        <v>6802</v>
      </c>
      <c r="D1212" s="3" t="b">
        <f>NOT(ISNA(VLOOKUP(A1212,des!B:B,1,FALSE)))</f>
        <v>1</v>
      </c>
      <c r="E1212" s="3" t="str">
        <f>IF(D1212,VLOOKUP(A1212,des!B:Q,11,FALSE),"")</f>
        <v>Age (&lt;18-50+, 4) and Sex</v>
      </c>
      <c r="F1212" s="3" t="b">
        <f t="shared" si="72"/>
        <v>1</v>
      </c>
      <c r="G1212" s="3" t="str">
        <f t="shared" si="73"/>
        <v>dhis_api --api-version=27 --api-request='dataElements/Ueix6GBtCjL/name' --content-json --request PATCH --data "{\"name\": \"Age (&lt;18-50+, 4) and Sex\"}"</v>
      </c>
      <c r="H1212" s="3" t="str">
        <f>IF(D1212,VLOOKUP(A1212,des!B:Q,12,FALSE),"")</f>
        <v>yvqaQECYuaF</v>
      </c>
      <c r="I1212" s="3" t="b">
        <f t="shared" si="74"/>
        <v>1</v>
      </c>
      <c r="J1212" s="3" t="str">
        <f t="shared" si="75"/>
        <v>dhis_api --api-version=27 --api-request='dataElements/Ueix6GBtCjL/shortName' --content-json --request PATCH --data "{\"shortName\": \"yvqaQECYuaF\"}"</v>
      </c>
    </row>
    <row r="1213" spans="1:10" x14ac:dyDescent="0.2">
      <c r="A1213" t="s">
        <v>682</v>
      </c>
      <c r="B1213" t="s">
        <v>6803</v>
      </c>
      <c r="C1213" t="s">
        <v>6804</v>
      </c>
      <c r="D1213" s="3" t="b">
        <f>NOT(ISNA(VLOOKUP(A1213,des!B:B,1,FALSE)))</f>
        <v>1</v>
      </c>
      <c r="E1213" s="3" t="str">
        <f>IF(D1213,VLOOKUP(A1213,des!B:Q,11,FALSE),"")</f>
        <v>default</v>
      </c>
      <c r="F1213" s="3" t="b">
        <f t="shared" si="72"/>
        <v>1</v>
      </c>
      <c r="G1213" s="3" t="str">
        <f t="shared" si="73"/>
        <v>dhis_api --api-version=27 --api-request='dataElements/RDaUastLwgA/name' --content-json --request PATCH --data "{\"name\": \"default\"}"</v>
      </c>
      <c r="H1213" s="3" t="str">
        <f>IF(D1213,VLOOKUP(A1213,des!B:Q,12,FALSE),"")</f>
        <v>bjDvmb4bfuf</v>
      </c>
      <c r="I1213" s="3" t="b">
        <f t="shared" si="74"/>
        <v>1</v>
      </c>
      <c r="J1213" s="3" t="str">
        <f t="shared" si="75"/>
        <v>dhis_api --api-version=27 --api-request='dataElements/RDaUastLwgA/shortName' --content-json --request PATCH --data "{\"shortName\": \"bjDvmb4bfuf\"}"</v>
      </c>
    </row>
    <row r="1214" spans="1:10" x14ac:dyDescent="0.2">
      <c r="A1214" t="s">
        <v>777</v>
      </c>
      <c r="B1214" t="s">
        <v>6805</v>
      </c>
      <c r="C1214" t="s">
        <v>6806</v>
      </c>
      <c r="D1214" s="3" t="b">
        <f>NOT(ISNA(VLOOKUP(A1214,des!B:B,1,FALSE)))</f>
        <v>1</v>
      </c>
      <c r="E1214" s="3" t="str">
        <f>IF(D1214,VLOOKUP(A1214,des!B:Q,11,FALSE),"")</f>
        <v>default</v>
      </c>
      <c r="F1214" s="3" t="b">
        <f t="shared" si="72"/>
        <v>1</v>
      </c>
      <c r="G1214" s="3" t="str">
        <f t="shared" si="73"/>
        <v>dhis_api --api-version=27 --api-request='dataElements/HiRYqh288cm/name' --content-json --request PATCH --data "{\"name\": \"default\"}"</v>
      </c>
      <c r="H1214" s="3" t="str">
        <f>IF(D1214,VLOOKUP(A1214,des!B:Q,12,FALSE),"")</f>
        <v>bjDvmb4bfuf</v>
      </c>
      <c r="I1214" s="3" t="b">
        <f t="shared" si="74"/>
        <v>1</v>
      </c>
      <c r="J1214" s="3" t="str">
        <f t="shared" si="75"/>
        <v>dhis_api --api-version=27 --api-request='dataElements/HiRYqh288cm/shortName' --content-json --request PATCH --data "{\"shortName\": \"bjDvmb4bfuf\"}"</v>
      </c>
    </row>
    <row r="1215" spans="1:10" x14ac:dyDescent="0.2">
      <c r="A1215" t="s">
        <v>316</v>
      </c>
      <c r="B1215" t="s">
        <v>6807</v>
      </c>
      <c r="C1215" t="s">
        <v>6808</v>
      </c>
      <c r="D1215" s="3" t="b">
        <f>NOT(ISNA(VLOOKUP(A1215,des!B:B,1,FALSE)))</f>
        <v>1</v>
      </c>
      <c r="E1215" s="3" t="str">
        <f>IF(D1215,VLOOKUP(A1215,des!B:Q,11,FALSE),"")</f>
        <v>default</v>
      </c>
      <c r="F1215" s="3" t="b">
        <f t="shared" si="72"/>
        <v>1</v>
      </c>
      <c r="G1215" s="3" t="str">
        <f t="shared" si="73"/>
        <v>dhis_api --api-version=27 --api-request='dataElements/g7ul7rxoRM8/name' --content-json --request PATCH --data "{\"name\": \"default\"}"</v>
      </c>
      <c r="H1215" s="3" t="str">
        <f>IF(D1215,VLOOKUP(A1215,des!B:Q,12,FALSE),"")</f>
        <v>bjDvmb4bfuf</v>
      </c>
      <c r="I1215" s="3" t="b">
        <f t="shared" si="74"/>
        <v>1</v>
      </c>
      <c r="J1215" s="3" t="str">
        <f t="shared" si="75"/>
        <v>dhis_api --api-version=27 --api-request='dataElements/g7ul7rxoRM8/shortName' --content-json --request PATCH --data "{\"shortName\": \"bjDvmb4bfuf\"}"</v>
      </c>
    </row>
    <row r="1216" spans="1:10" x14ac:dyDescent="0.2">
      <c r="A1216" t="s">
        <v>592</v>
      </c>
      <c r="B1216" t="s">
        <v>6809</v>
      </c>
      <c r="C1216" t="s">
        <v>6810</v>
      </c>
      <c r="D1216" s="3" t="b">
        <f>NOT(ISNA(VLOOKUP(A1216,des!B:B,1,FALSE)))</f>
        <v>1</v>
      </c>
      <c r="E1216" s="3" t="str">
        <f>IF(D1216,VLOOKUP(A1216,des!B:Q,11,FALSE),"")</f>
        <v>HIV Status (Inc Undisclosed and Test Not Required)</v>
      </c>
      <c r="F1216" s="3" t="b">
        <f t="shared" si="72"/>
        <v>1</v>
      </c>
      <c r="G1216" s="3" t="str">
        <f t="shared" si="73"/>
        <v>dhis_api --api-version=27 --api-request='dataElements/BoiTgHlqBmn/name' --content-json --request PATCH --data "{\"name\": \"HIV Status (Inc Undisclosed and Test Not Required)\"}"</v>
      </c>
      <c r="H1216" s="3" t="str">
        <f>IF(D1216,VLOOKUP(A1216,des!B:Q,12,FALSE),"")</f>
        <v>kUL0UnmrAP6</v>
      </c>
      <c r="I1216" s="3" t="b">
        <f t="shared" si="74"/>
        <v>1</v>
      </c>
      <c r="J1216" s="3" t="str">
        <f t="shared" si="75"/>
        <v>dhis_api --api-version=27 --api-request='dataElements/BoiTgHlqBmn/shortName' --content-json --request PATCH --data "{\"shortName\": \"kUL0UnmrAP6\"}"</v>
      </c>
    </row>
    <row r="1217" spans="1:10" x14ac:dyDescent="0.2">
      <c r="A1217" t="s">
        <v>596</v>
      </c>
      <c r="B1217" t="s">
        <v>6811</v>
      </c>
      <c r="C1217" t="s">
        <v>6812</v>
      </c>
      <c r="D1217" s="3" t="b">
        <f>NOT(ISNA(VLOOKUP(A1217,des!B:B,1,FALSE)))</f>
        <v>1</v>
      </c>
      <c r="E1217" s="3" t="str">
        <f>IF(D1217,VLOOKUP(A1217,des!B:Q,11,FALSE),"")</f>
        <v>No HIV Status</v>
      </c>
      <c r="F1217" s="3" t="b">
        <f t="shared" si="72"/>
        <v>1</v>
      </c>
      <c r="G1217" s="3" t="str">
        <f t="shared" si="73"/>
        <v>dhis_api --api-version=27 --api-request='dataElements/d9vLyfqjcni/name' --content-json --request PATCH --data "{\"name\": \"No HIV Status\"}"</v>
      </c>
      <c r="H1217" s="3" t="str">
        <f>IF(D1217,VLOOKUP(A1217,des!B:Q,12,FALSE),"")</f>
        <v>o41fe8TA1nI</v>
      </c>
      <c r="I1217" s="3" t="b">
        <f t="shared" si="74"/>
        <v>1</v>
      </c>
      <c r="J1217" s="3" t="str">
        <f t="shared" si="75"/>
        <v>dhis_api --api-version=27 --api-request='dataElements/d9vLyfqjcni/shortName' --content-json --request PATCH --data "{\"shortName\": \"o41fe8TA1nI\"}"</v>
      </c>
    </row>
    <row r="1218" spans="1:10" x14ac:dyDescent="0.2">
      <c r="A1218" t="s">
        <v>594</v>
      </c>
      <c r="B1218" t="s">
        <v>6813</v>
      </c>
      <c r="C1218" t="s">
        <v>6814</v>
      </c>
      <c r="D1218" s="3" t="b">
        <f>NOT(ISNA(VLOOKUP(A1218,des!B:B,1,FALSE)))</f>
        <v>1</v>
      </c>
      <c r="E1218" s="3" t="str">
        <f>IF(D1218,VLOOKUP(A1218,des!B:Q,11,FALSE),"")</f>
        <v>Receiving ART</v>
      </c>
      <c r="F1218" s="3" t="b">
        <f t="shared" si="72"/>
        <v>1</v>
      </c>
      <c r="G1218" s="3" t="str">
        <f t="shared" si="73"/>
        <v>dhis_api --api-version=27 --api-request='dataElements/b92twVD6hUk/name' --content-json --request PATCH --data "{\"name\": \"Receiving ART\"}"</v>
      </c>
      <c r="H1218" s="3" t="str">
        <f>IF(D1218,VLOOKUP(A1218,des!B:Q,12,FALSE),"")</f>
        <v>yHSWsQm3pvl</v>
      </c>
      <c r="I1218" s="3" t="b">
        <f t="shared" si="74"/>
        <v>1</v>
      </c>
      <c r="J1218" s="3" t="str">
        <f t="shared" si="75"/>
        <v>dhis_api --api-version=27 --api-request='dataElements/b92twVD6hUk/shortName' --content-json --request PATCH --data "{\"shortName\": \"yHSWsQm3pvl\"}"</v>
      </c>
    </row>
    <row r="1219" spans="1:10" x14ac:dyDescent="0.2">
      <c r="A1219" t="s">
        <v>317</v>
      </c>
      <c r="B1219" t="s">
        <v>6815</v>
      </c>
      <c r="C1219" t="s">
        <v>6816</v>
      </c>
      <c r="D1219" s="3" t="b">
        <f>NOT(ISNA(VLOOKUP(A1219,des!B:B,1,FALSE)))</f>
        <v>1</v>
      </c>
      <c r="E1219" s="3" t="str">
        <f>IF(D1219,VLOOKUP(A1219,des!B:Q,11,FALSE),"")</f>
        <v>default</v>
      </c>
      <c r="F1219" s="3" t="b">
        <f t="shared" si="72"/>
        <v>1</v>
      </c>
      <c r="G1219" s="3" t="str">
        <f t="shared" si="73"/>
        <v>dhis_api --api-version=27 --api-request='dataElements/NAoTY9iRJvD/name' --content-json --request PATCH --data "{\"name\": \"default\"}"</v>
      </c>
      <c r="H1219" s="3" t="str">
        <f>IF(D1219,VLOOKUP(A1219,des!B:Q,12,FALSE),"")</f>
        <v>bjDvmb4bfuf</v>
      </c>
      <c r="I1219" s="3" t="b">
        <f t="shared" si="74"/>
        <v>1</v>
      </c>
      <c r="J1219" s="3" t="str">
        <f t="shared" si="75"/>
        <v>dhis_api --api-version=27 --api-request='dataElements/NAoTY9iRJvD/shortName' --content-json --request PATCH --data "{\"shortName\": \"bjDvmb4bfuf\"}"</v>
      </c>
    </row>
    <row r="1220" spans="1:10" x14ac:dyDescent="0.2">
      <c r="A1220" t="s">
        <v>593</v>
      </c>
      <c r="B1220" t="s">
        <v>6817</v>
      </c>
      <c r="C1220" t="s">
        <v>6818</v>
      </c>
      <c r="D1220" s="3" t="b">
        <f>NOT(ISNA(VLOOKUP(A1220,des!B:B,1,FALSE)))</f>
        <v>1</v>
      </c>
      <c r="E1220" s="3" t="str">
        <f>IF(D1220,VLOOKUP(A1220,des!B:Q,11,FALSE),"")</f>
        <v>HIV Status (Inc Undisclosed and Test Not Required)</v>
      </c>
      <c r="F1220" s="3" t="b">
        <f t="shared" si="72"/>
        <v>1</v>
      </c>
      <c r="G1220" s="3" t="str">
        <f t="shared" si="73"/>
        <v>dhis_api --api-version=27 --api-request='dataElements/csWHiaLI8ul/name' --content-json --request PATCH --data "{\"name\": \"HIV Status (Inc Undisclosed and Test Not Required)\"}"</v>
      </c>
      <c r="H1220" s="3" t="str">
        <f>IF(D1220,VLOOKUP(A1220,des!B:Q,12,FALSE),"")</f>
        <v>kUL0UnmrAP6</v>
      </c>
      <c r="I1220" s="3" t="b">
        <f t="shared" si="74"/>
        <v>1</v>
      </c>
      <c r="J1220" s="3" t="str">
        <f t="shared" si="75"/>
        <v>dhis_api --api-version=27 --api-request='dataElements/csWHiaLI8ul/shortName' --content-json --request PATCH --data "{\"shortName\": \"kUL0UnmrAP6\"}"</v>
      </c>
    </row>
    <row r="1221" spans="1:10" x14ac:dyDescent="0.2">
      <c r="A1221" t="s">
        <v>597</v>
      </c>
      <c r="B1221" t="s">
        <v>6819</v>
      </c>
      <c r="C1221" t="s">
        <v>6820</v>
      </c>
      <c r="D1221" s="3" t="b">
        <f>NOT(ISNA(VLOOKUP(A1221,des!B:B,1,FALSE)))</f>
        <v>1</v>
      </c>
      <c r="E1221" s="3" t="str">
        <f>IF(D1221,VLOOKUP(A1221,des!B:Q,11,FALSE),"")</f>
        <v>No HIV Status</v>
      </c>
      <c r="F1221" s="3" t="b">
        <f t="shared" ref="F1221:F1284" si="76">IF(D1221,IF(E1221&lt;&gt;B1221,TRUE,FALSE),FALSE)</f>
        <v>1</v>
      </c>
      <c r="G1221" s="3" t="str">
        <f t="shared" si="73"/>
        <v>dhis_api --api-version=27 --api-request='dataElements/ou8g7dFQdw9/name' --content-json --request PATCH --data "{\"name\": \"No HIV Status\"}"</v>
      </c>
      <c r="H1221" s="3" t="str">
        <f>IF(D1221,VLOOKUP(A1221,des!B:Q,12,FALSE),"")</f>
        <v>o41fe8TA1nI</v>
      </c>
      <c r="I1221" s="3" t="b">
        <f t="shared" si="74"/>
        <v>1</v>
      </c>
      <c r="J1221" s="3" t="str">
        <f t="shared" si="75"/>
        <v>dhis_api --api-version=27 --api-request='dataElements/ou8g7dFQdw9/shortName' --content-json --request PATCH --data "{\"shortName\": \"o41fe8TA1nI\"}"</v>
      </c>
    </row>
    <row r="1222" spans="1:10" x14ac:dyDescent="0.2">
      <c r="A1222" t="s">
        <v>595</v>
      </c>
      <c r="B1222" t="s">
        <v>6821</v>
      </c>
      <c r="C1222" t="s">
        <v>6822</v>
      </c>
      <c r="D1222" s="3" t="b">
        <f>NOT(ISNA(VLOOKUP(A1222,des!B:B,1,FALSE)))</f>
        <v>1</v>
      </c>
      <c r="E1222" s="3" t="str">
        <f>IF(D1222,VLOOKUP(A1222,des!B:Q,11,FALSE),"")</f>
        <v>Receiving ART</v>
      </c>
      <c r="F1222" s="3" t="b">
        <f t="shared" si="76"/>
        <v>1</v>
      </c>
      <c r="G1222" s="3" t="str">
        <f t="shared" ref="G1222:G1285" si="77">IF(F1222,CONCATENATE($A$1,A1222,$B$1,E1222,$C$1),"")</f>
        <v>dhis_api --api-version=27 --api-request='dataElements/AyUMUzXOqqN/name' --content-json --request PATCH --data "{\"name\": \"Receiving ART\"}"</v>
      </c>
      <c r="H1222" s="3" t="str">
        <f>IF(D1222,VLOOKUP(A1222,des!B:Q,12,FALSE),"")</f>
        <v>yHSWsQm3pvl</v>
      </c>
      <c r="I1222" s="3" t="b">
        <f t="shared" ref="I1222:I1285" si="78">IF(D1222,IF(H1222&lt;&gt;C1222,TRUE,FALSE),FALSE)</f>
        <v>1</v>
      </c>
      <c r="J1222" s="3" t="str">
        <f t="shared" ref="J1222:J1285" si="79">IF(I1222,CONCATENATE($A$2,A1222,$B$2,H1222,$C$2),"")</f>
        <v>dhis_api --api-version=27 --api-request='dataElements/AyUMUzXOqqN/shortName' --content-json --request PATCH --data "{\"shortName\": \"yHSWsQm3pvl\"}"</v>
      </c>
    </row>
    <row r="1223" spans="1:10" x14ac:dyDescent="0.2">
      <c r="A1223" t="s">
        <v>688</v>
      </c>
      <c r="B1223" t="s">
        <v>6823</v>
      </c>
      <c r="C1223" t="s">
        <v>6824</v>
      </c>
      <c r="D1223" s="3" t="b">
        <f>NOT(ISNA(VLOOKUP(A1223,des!B:B,1,FALSE)))</f>
        <v>1</v>
      </c>
      <c r="E1223" s="3" t="str">
        <f>IF(D1223,VLOOKUP(A1223,des!B:Q,11,FALSE),"")</f>
        <v>default</v>
      </c>
      <c r="F1223" s="3" t="b">
        <f t="shared" si="76"/>
        <v>1</v>
      </c>
      <c r="G1223" s="3" t="str">
        <f t="shared" si="77"/>
        <v>dhis_api --api-version=27 --api-request='dataElements/wlYJmcr8rBq/name' --content-json --request PATCH --data "{\"name\": \"default\"}"</v>
      </c>
      <c r="H1223" s="3" t="str">
        <f>IF(D1223,VLOOKUP(A1223,des!B:Q,12,FALSE),"")</f>
        <v>bjDvmb4bfuf</v>
      </c>
      <c r="I1223" s="3" t="b">
        <f t="shared" si="78"/>
        <v>1</v>
      </c>
      <c r="J1223" s="3" t="str">
        <f t="shared" si="79"/>
        <v>dhis_api --api-version=27 --api-request='dataElements/wlYJmcr8rBq/shortName' --content-json --request PATCH --data "{\"shortName\": \"bjDvmb4bfuf\"}"</v>
      </c>
    </row>
    <row r="1224" spans="1:10" x14ac:dyDescent="0.2">
      <c r="A1224" t="s">
        <v>689</v>
      </c>
      <c r="B1224" t="s">
        <v>6825</v>
      </c>
      <c r="C1224" t="s">
        <v>6826</v>
      </c>
      <c r="D1224" s="3" t="b">
        <f>NOT(ISNA(VLOOKUP(A1224,des!B:B,1,FALSE)))</f>
        <v>1</v>
      </c>
      <c r="E1224" s="3" t="str">
        <f>IF(D1224,VLOOKUP(A1224,des!B:Q,11,FALSE),"")</f>
        <v>Age (0-17, 5) and Sex</v>
      </c>
      <c r="F1224" s="3" t="b">
        <f t="shared" si="76"/>
        <v>1</v>
      </c>
      <c r="G1224" s="3" t="str">
        <f t="shared" si="77"/>
        <v>dhis_api --api-version=27 --api-request='dataElements/aTq7NkBFgXu/name' --content-json --request PATCH --data "{\"name\": \"Age (0-17, 5) and Sex\"}"</v>
      </c>
      <c r="H1224" s="3" t="str">
        <f>IF(D1224,VLOOKUP(A1224,des!B:Q,12,FALSE),"")</f>
        <v>rJkYyZJ5U4O</v>
      </c>
      <c r="I1224" s="3" t="b">
        <f t="shared" si="78"/>
        <v>1</v>
      </c>
      <c r="J1224" s="3" t="str">
        <f t="shared" si="79"/>
        <v>dhis_api --api-version=27 --api-request='dataElements/aTq7NkBFgXu/shortName' --content-json --request PATCH --data "{\"shortName\": \"rJkYyZJ5U4O\"}"</v>
      </c>
    </row>
    <row r="1225" spans="1:10" x14ac:dyDescent="0.2">
      <c r="A1225" t="s">
        <v>6827</v>
      </c>
      <c r="B1225" t="s">
        <v>6828</v>
      </c>
      <c r="C1225" t="s">
        <v>6829</v>
      </c>
      <c r="D1225" s="3" t="b">
        <f>NOT(ISNA(VLOOKUP(A1225,des!B:B,1,FALSE)))</f>
        <v>0</v>
      </c>
      <c r="E1225" s="3" t="str">
        <f>IF(D1225,VLOOKUP(A1225,des!B:Q,11,FALSE),"")</f>
        <v/>
      </c>
      <c r="F1225" s="3" t="b">
        <f t="shared" si="76"/>
        <v>0</v>
      </c>
      <c r="G1225" s="3" t="str">
        <f t="shared" si="77"/>
        <v/>
      </c>
      <c r="H1225" s="3" t="str">
        <f>IF(D1225,VLOOKUP(A1225,des!B:Q,12,FALSE),"")</f>
        <v/>
      </c>
      <c r="I1225" s="3" t="b">
        <f t="shared" si="78"/>
        <v>0</v>
      </c>
      <c r="J1225" s="3" t="str">
        <f t="shared" si="79"/>
        <v/>
      </c>
    </row>
    <row r="1226" spans="1:10" x14ac:dyDescent="0.2">
      <c r="A1226" t="s">
        <v>687</v>
      </c>
      <c r="B1226" t="s">
        <v>6830</v>
      </c>
      <c r="C1226" t="s">
        <v>6831</v>
      </c>
      <c r="D1226" s="3" t="b">
        <f>NOT(ISNA(VLOOKUP(A1226,des!B:B,1,FALSE)))</f>
        <v>1</v>
      </c>
      <c r="E1226" s="3" t="str">
        <f>IF(D1226,VLOOKUP(A1226,des!B:Q,11,FALSE),"")</f>
        <v>Age (0-17, 5) and Sex</v>
      </c>
      <c r="F1226" s="3" t="b">
        <f t="shared" si="76"/>
        <v>1</v>
      </c>
      <c r="G1226" s="3" t="str">
        <f t="shared" si="77"/>
        <v>dhis_api --api-version=27 --api-request='dataElements/vZHPmAVUSUE/name' --content-json --request PATCH --data "{\"name\": \"Age (0-17, 5) and Sex\"}"</v>
      </c>
      <c r="H1226" s="3" t="str">
        <f>IF(D1226,VLOOKUP(A1226,des!B:Q,12,FALSE),"")</f>
        <v>rJkYyZJ5U4O</v>
      </c>
      <c r="I1226" s="3" t="b">
        <f t="shared" si="78"/>
        <v>1</v>
      </c>
      <c r="J1226" s="3" t="str">
        <f t="shared" si="79"/>
        <v>dhis_api --api-version=27 --api-request='dataElements/vZHPmAVUSUE/shortName' --content-json --request PATCH --data "{\"shortName\": \"rJkYyZJ5U4O\"}"</v>
      </c>
    </row>
    <row r="1227" spans="1:10" x14ac:dyDescent="0.2">
      <c r="A1227" t="s">
        <v>686</v>
      </c>
      <c r="B1227" t="s">
        <v>6832</v>
      </c>
      <c r="C1227" t="s">
        <v>6833</v>
      </c>
      <c r="D1227" s="3" t="b">
        <f>NOT(ISNA(VLOOKUP(A1227,des!B:B,1,FALSE)))</f>
        <v>1</v>
      </c>
      <c r="E1227" s="3" t="str">
        <f>IF(D1227,VLOOKUP(A1227,des!B:Q,11,FALSE),"")</f>
        <v>default</v>
      </c>
      <c r="F1227" s="3" t="b">
        <f t="shared" si="76"/>
        <v>1</v>
      </c>
      <c r="G1227" s="3" t="str">
        <f t="shared" si="77"/>
        <v>dhis_api --api-version=27 --api-request='dataElements/uWdLNZCaEGy/name' --content-json --request PATCH --data "{\"name\": \"default\"}"</v>
      </c>
      <c r="H1227" s="3" t="str">
        <f>IF(D1227,VLOOKUP(A1227,des!B:Q,12,FALSE),"")</f>
        <v>bjDvmb4bfuf</v>
      </c>
      <c r="I1227" s="3" t="b">
        <f t="shared" si="78"/>
        <v>1</v>
      </c>
      <c r="J1227" s="3" t="str">
        <f t="shared" si="79"/>
        <v>dhis_api --api-version=27 --api-request='dataElements/uWdLNZCaEGy/shortName' --content-json --request PATCH --data "{\"shortName\": \"bjDvmb4bfuf\"}"</v>
      </c>
    </row>
    <row r="1228" spans="1:10" x14ac:dyDescent="0.2">
      <c r="A1228" t="s">
        <v>778</v>
      </c>
      <c r="B1228" t="s">
        <v>6834</v>
      </c>
      <c r="C1228" t="s">
        <v>6835</v>
      </c>
      <c r="D1228" s="3" t="b">
        <f>NOT(ISNA(VLOOKUP(A1228,des!B:B,1,FALSE)))</f>
        <v>1</v>
      </c>
      <c r="E1228" s="3" t="str">
        <f>IF(D1228,VLOOKUP(A1228,des!B:Q,11,FALSE),"")</f>
        <v>default</v>
      </c>
      <c r="F1228" s="3" t="b">
        <f t="shared" si="76"/>
        <v>1</v>
      </c>
      <c r="G1228" s="3" t="str">
        <f t="shared" si="77"/>
        <v>dhis_api --api-version=27 --api-request='dataElements/EoqJB8sDhpD/name' --content-json --request PATCH --data "{\"name\": \"default\"}"</v>
      </c>
      <c r="H1228" s="3" t="str">
        <f>IF(D1228,VLOOKUP(A1228,des!B:Q,12,FALSE),"")</f>
        <v>bjDvmb4bfuf</v>
      </c>
      <c r="I1228" s="3" t="b">
        <f t="shared" si="78"/>
        <v>1</v>
      </c>
      <c r="J1228" s="3" t="str">
        <f t="shared" si="79"/>
        <v>dhis_api --api-version=27 --api-request='dataElements/EoqJB8sDhpD/shortName' --content-json --request PATCH --data "{\"shortName\": \"bjDvmb4bfuf\"}"</v>
      </c>
    </row>
    <row r="1229" spans="1:10" x14ac:dyDescent="0.2">
      <c r="A1229" t="s">
        <v>6836</v>
      </c>
      <c r="B1229" t="s">
        <v>6837</v>
      </c>
      <c r="C1229" t="s">
        <v>6838</v>
      </c>
      <c r="D1229" s="3" t="b">
        <f>NOT(ISNA(VLOOKUP(A1229,des!B:B,1,FALSE)))</f>
        <v>0</v>
      </c>
      <c r="E1229" s="3" t="str">
        <f>IF(D1229,VLOOKUP(A1229,des!B:Q,11,FALSE),"")</f>
        <v/>
      </c>
      <c r="F1229" s="3" t="b">
        <f t="shared" si="76"/>
        <v>0</v>
      </c>
      <c r="G1229" s="3" t="str">
        <f t="shared" si="77"/>
        <v/>
      </c>
      <c r="H1229" s="3" t="str">
        <f>IF(D1229,VLOOKUP(A1229,des!B:Q,12,FALSE),"")</f>
        <v/>
      </c>
      <c r="I1229" s="3" t="b">
        <f t="shared" si="78"/>
        <v>0</v>
      </c>
      <c r="J1229" s="3" t="str">
        <f t="shared" si="79"/>
        <v/>
      </c>
    </row>
    <row r="1230" spans="1:10" x14ac:dyDescent="0.2">
      <c r="A1230" t="s">
        <v>6839</v>
      </c>
      <c r="B1230" t="s">
        <v>6840</v>
      </c>
      <c r="C1230" t="s">
        <v>6841</v>
      </c>
      <c r="D1230" s="3" t="b">
        <f>NOT(ISNA(VLOOKUP(A1230,des!B:B,1,FALSE)))</f>
        <v>0</v>
      </c>
      <c r="E1230" s="3" t="str">
        <f>IF(D1230,VLOOKUP(A1230,des!B:Q,11,FALSE),"")</f>
        <v/>
      </c>
      <c r="F1230" s="3" t="b">
        <f t="shared" si="76"/>
        <v>0</v>
      </c>
      <c r="G1230" s="3" t="str">
        <f t="shared" si="77"/>
        <v/>
      </c>
      <c r="H1230" s="3" t="str">
        <f>IF(D1230,VLOOKUP(A1230,des!B:Q,12,FALSE),"")</f>
        <v/>
      </c>
      <c r="I1230" s="3" t="b">
        <f t="shared" si="78"/>
        <v>0</v>
      </c>
      <c r="J1230" s="3" t="str">
        <f t="shared" si="79"/>
        <v/>
      </c>
    </row>
    <row r="1231" spans="1:10" x14ac:dyDescent="0.2">
      <c r="A1231" t="s">
        <v>6842</v>
      </c>
      <c r="B1231" t="s">
        <v>6843</v>
      </c>
      <c r="C1231" t="s">
        <v>6844</v>
      </c>
      <c r="D1231" s="3" t="b">
        <f>NOT(ISNA(VLOOKUP(A1231,des!B:B,1,FALSE)))</f>
        <v>0</v>
      </c>
      <c r="E1231" s="3" t="str">
        <f>IF(D1231,VLOOKUP(A1231,des!B:Q,11,FALSE),"")</f>
        <v/>
      </c>
      <c r="F1231" s="3" t="b">
        <f t="shared" si="76"/>
        <v>0</v>
      </c>
      <c r="G1231" s="3" t="str">
        <f t="shared" si="77"/>
        <v/>
      </c>
      <c r="H1231" s="3" t="str">
        <f>IF(D1231,VLOOKUP(A1231,des!B:Q,12,FALSE),"")</f>
        <v/>
      </c>
      <c r="I1231" s="3" t="b">
        <f t="shared" si="78"/>
        <v>0</v>
      </c>
      <c r="J1231" s="3" t="str">
        <f t="shared" si="79"/>
        <v/>
      </c>
    </row>
    <row r="1232" spans="1:10" x14ac:dyDescent="0.2">
      <c r="A1232" t="s">
        <v>6845</v>
      </c>
      <c r="B1232" t="s">
        <v>6846</v>
      </c>
      <c r="C1232" t="s">
        <v>6847</v>
      </c>
      <c r="D1232" s="3" t="b">
        <f>NOT(ISNA(VLOOKUP(A1232,des!B:B,1,FALSE)))</f>
        <v>0</v>
      </c>
      <c r="E1232" s="3" t="str">
        <f>IF(D1232,VLOOKUP(A1232,des!B:Q,11,FALSE),"")</f>
        <v/>
      </c>
      <c r="F1232" s="3" t="b">
        <f t="shared" si="76"/>
        <v>0</v>
      </c>
      <c r="G1232" s="3" t="str">
        <f t="shared" si="77"/>
        <v/>
      </c>
      <c r="H1232" s="3" t="str">
        <f>IF(D1232,VLOOKUP(A1232,des!B:Q,12,FALSE),"")</f>
        <v/>
      </c>
      <c r="I1232" s="3" t="b">
        <f t="shared" si="78"/>
        <v>0</v>
      </c>
      <c r="J1232" s="3" t="str">
        <f t="shared" si="79"/>
        <v/>
      </c>
    </row>
    <row r="1233" spans="1:10" x14ac:dyDescent="0.2">
      <c r="A1233" t="s">
        <v>6848</v>
      </c>
      <c r="B1233" t="s">
        <v>6849</v>
      </c>
      <c r="C1233" t="s">
        <v>6850</v>
      </c>
      <c r="D1233" s="3" t="b">
        <f>NOT(ISNA(VLOOKUP(A1233,des!B:B,1,FALSE)))</f>
        <v>0</v>
      </c>
      <c r="E1233" s="3" t="str">
        <f>IF(D1233,VLOOKUP(A1233,des!B:Q,11,FALSE),"")</f>
        <v/>
      </c>
      <c r="F1233" s="3" t="b">
        <f t="shared" si="76"/>
        <v>0</v>
      </c>
      <c r="G1233" s="3" t="str">
        <f t="shared" si="77"/>
        <v/>
      </c>
      <c r="H1233" s="3" t="str">
        <f>IF(D1233,VLOOKUP(A1233,des!B:Q,12,FALSE),"")</f>
        <v/>
      </c>
      <c r="I1233" s="3" t="b">
        <f t="shared" si="78"/>
        <v>0</v>
      </c>
      <c r="J1233" s="3" t="str">
        <f t="shared" si="79"/>
        <v/>
      </c>
    </row>
    <row r="1234" spans="1:10" x14ac:dyDescent="0.2">
      <c r="A1234" t="s">
        <v>693</v>
      </c>
      <c r="B1234" t="s">
        <v>6851</v>
      </c>
      <c r="C1234" t="s">
        <v>6852</v>
      </c>
      <c r="D1234" s="3" t="b">
        <f>NOT(ISNA(VLOOKUP(A1234,des!B:B,1,FALSE)))</f>
        <v>1</v>
      </c>
      <c r="E1234" s="3" t="str">
        <f>IF(D1234,VLOOKUP(A1234,des!B:Q,11,FALSE),"")</f>
        <v>Geo Location</v>
      </c>
      <c r="F1234" s="3" t="b">
        <f t="shared" si="76"/>
        <v>1</v>
      </c>
      <c r="G1234" s="3" t="str">
        <f t="shared" si="77"/>
        <v>dhis_api --api-version=27 --api-request='dataElements/vESj234ajur/name' --content-json --request PATCH --data "{\"name\": \"Geo Location\"}"</v>
      </c>
      <c r="H1234" s="3" t="str">
        <f>IF(D1234,VLOOKUP(A1234,des!B:Q,12,FALSE),"")</f>
        <v>jd1gXOEDCn9</v>
      </c>
      <c r="I1234" s="3" t="b">
        <f t="shared" si="78"/>
        <v>1</v>
      </c>
      <c r="J1234" s="3" t="str">
        <f t="shared" si="79"/>
        <v>dhis_api --api-version=27 --api-request='dataElements/vESj234ajur/shortName' --content-json --request PATCH --data "{\"shortName\": \"jd1gXOEDCn9\"}"</v>
      </c>
    </row>
    <row r="1235" spans="1:10" x14ac:dyDescent="0.2">
      <c r="A1235" t="s">
        <v>692</v>
      </c>
      <c r="B1235" t="s">
        <v>6853</v>
      </c>
      <c r="C1235" t="s">
        <v>6854</v>
      </c>
      <c r="D1235" s="3" t="b">
        <f>NOT(ISNA(VLOOKUP(A1235,des!B:B,1,FALSE)))</f>
        <v>1</v>
      </c>
      <c r="E1235" s="3" t="str">
        <f>IF(D1235,VLOOKUP(A1235,des!B:Q,11,FALSE),"")</f>
        <v>default</v>
      </c>
      <c r="F1235" s="3" t="b">
        <f t="shared" si="76"/>
        <v>1</v>
      </c>
      <c r="G1235" s="3" t="str">
        <f t="shared" si="77"/>
        <v>dhis_api --api-version=27 --api-request='dataElements/H9xQZFdqaXo/name' --content-json --request PATCH --data "{\"name\": \"default\"}"</v>
      </c>
      <c r="H1235" s="3" t="str">
        <f>IF(D1235,VLOOKUP(A1235,des!B:Q,12,FALSE),"")</f>
        <v>bjDvmb4bfuf</v>
      </c>
      <c r="I1235" s="3" t="b">
        <f t="shared" si="78"/>
        <v>1</v>
      </c>
      <c r="J1235" s="3" t="str">
        <f t="shared" si="79"/>
        <v>dhis_api --api-version=27 --api-request='dataElements/H9xQZFdqaXo/shortName' --content-json --request PATCH --data "{\"shortName\": \"bjDvmb4bfuf\"}"</v>
      </c>
    </row>
    <row r="1236" spans="1:10" x14ac:dyDescent="0.2">
      <c r="A1236" t="s">
        <v>690</v>
      </c>
      <c r="B1236" t="s">
        <v>6855</v>
      </c>
      <c r="C1236" t="s">
        <v>6856</v>
      </c>
      <c r="D1236" s="3" t="b">
        <f>NOT(ISNA(VLOOKUP(A1236,des!B:B,1,FALSE)))</f>
        <v>1</v>
      </c>
      <c r="E1236" s="3" t="str">
        <f>IF(D1236,VLOOKUP(A1236,des!B:Q,11,FALSE),"")</f>
        <v>default</v>
      </c>
      <c r="F1236" s="3" t="b">
        <f t="shared" si="76"/>
        <v>1</v>
      </c>
      <c r="G1236" s="3" t="str">
        <f t="shared" si="77"/>
        <v>dhis_api --api-version=27 --api-request='dataElements/ty2pi7CGsAm/name' --content-json --request PATCH --data "{\"name\": \"default\"}"</v>
      </c>
      <c r="H1236" s="3" t="str">
        <f>IF(D1236,VLOOKUP(A1236,des!B:Q,12,FALSE),"")</f>
        <v>bjDvmb4bfuf</v>
      </c>
      <c r="I1236" s="3" t="b">
        <f t="shared" si="78"/>
        <v>1</v>
      </c>
      <c r="J1236" s="3" t="str">
        <f t="shared" si="79"/>
        <v>dhis_api --api-version=27 --api-request='dataElements/ty2pi7CGsAm/shortName' --content-json --request PATCH --data "{\"shortName\": \"bjDvmb4bfuf\"}"</v>
      </c>
    </row>
    <row r="1237" spans="1:10" x14ac:dyDescent="0.2">
      <c r="A1237" t="s">
        <v>691</v>
      </c>
      <c r="B1237" t="s">
        <v>6857</v>
      </c>
      <c r="C1237" t="s">
        <v>6858</v>
      </c>
      <c r="D1237" s="3" t="b">
        <f>NOT(ISNA(VLOOKUP(A1237,des!B:B,1,FALSE)))</f>
        <v>1</v>
      </c>
      <c r="E1237" s="3" t="str">
        <f>IF(D1237,VLOOKUP(A1237,des!B:Q,11,FALSE),"")</f>
        <v>Geo Location</v>
      </c>
      <c r="F1237" s="3" t="b">
        <f t="shared" si="76"/>
        <v>1</v>
      </c>
      <c r="G1237" s="3" t="str">
        <f t="shared" si="77"/>
        <v>dhis_api --api-version=27 --api-request='dataElements/eXd0m4CMaPG/name' --content-json --request PATCH --data "{\"name\": \"Geo Location\"}"</v>
      </c>
      <c r="H1237" s="3" t="str">
        <f>IF(D1237,VLOOKUP(A1237,des!B:Q,12,FALSE),"")</f>
        <v>jd1gXOEDCn9</v>
      </c>
      <c r="I1237" s="3" t="b">
        <f t="shared" si="78"/>
        <v>1</v>
      </c>
      <c r="J1237" s="3" t="str">
        <f t="shared" si="79"/>
        <v>dhis_api --api-version=27 --api-request='dataElements/eXd0m4CMaPG/shortName' --content-json --request PATCH --data "{\"shortName\": \"jd1gXOEDCn9\"}"</v>
      </c>
    </row>
    <row r="1238" spans="1:10" x14ac:dyDescent="0.2">
      <c r="A1238" t="s">
        <v>779</v>
      </c>
      <c r="B1238" t="s">
        <v>6859</v>
      </c>
      <c r="C1238" t="s">
        <v>6860</v>
      </c>
      <c r="D1238" s="3" t="b">
        <f>NOT(ISNA(VLOOKUP(A1238,des!B:B,1,FALSE)))</f>
        <v>1</v>
      </c>
      <c r="E1238" s="3" t="str">
        <f>IF(D1238,VLOOKUP(A1238,des!B:Q,11,FALSE),"")</f>
        <v>default</v>
      </c>
      <c r="F1238" s="3" t="b">
        <f t="shared" si="76"/>
        <v>1</v>
      </c>
      <c r="G1238" s="3" t="str">
        <f t="shared" si="77"/>
        <v>dhis_api --api-version=27 --api-request='dataElements/IM6OvisjBjF/name' --content-json --request PATCH --data "{\"name\": \"default\"}"</v>
      </c>
      <c r="H1238" s="3" t="str">
        <f>IF(D1238,VLOOKUP(A1238,des!B:Q,12,FALSE),"")</f>
        <v>bjDvmb4bfuf</v>
      </c>
      <c r="I1238" s="3" t="b">
        <f t="shared" si="78"/>
        <v>1</v>
      </c>
      <c r="J1238" s="3" t="str">
        <f t="shared" si="79"/>
        <v>dhis_api --api-version=27 --api-request='dataElements/IM6OvisjBjF/shortName' --content-json --request PATCH --data "{\"shortName\": \"bjDvmb4bfuf\"}"</v>
      </c>
    </row>
    <row r="1239" spans="1:10" x14ac:dyDescent="0.2">
      <c r="A1239" t="s">
        <v>696</v>
      </c>
      <c r="B1239" t="s">
        <v>6861</v>
      </c>
      <c r="C1239" t="s">
        <v>6862</v>
      </c>
      <c r="D1239" s="3" t="b">
        <f>NOT(ISNA(VLOOKUP(A1239,des!B:B,1,FALSE)))</f>
        <v>1</v>
      </c>
      <c r="E1239" s="3" t="str">
        <f>IF(D1239,VLOOKUP(A1239,des!B:Q,11,FALSE),"")</f>
        <v>default</v>
      </c>
      <c r="F1239" s="3" t="b">
        <f t="shared" si="76"/>
        <v>1</v>
      </c>
      <c r="G1239" s="3" t="str">
        <f t="shared" si="77"/>
        <v>dhis_api --api-version=27 --api-request='dataElements/PtL6ioSTg6c/name' --content-json --request PATCH --data "{\"name\": \"default\"}"</v>
      </c>
      <c r="H1239" s="3" t="str">
        <f>IF(D1239,VLOOKUP(A1239,des!B:Q,12,FALSE),"")</f>
        <v>bjDvmb4bfuf</v>
      </c>
      <c r="I1239" s="3" t="b">
        <f t="shared" si="78"/>
        <v>1</v>
      </c>
      <c r="J1239" s="3" t="str">
        <f t="shared" si="79"/>
        <v>dhis_api --api-version=27 --api-request='dataElements/PtL6ioSTg6c/shortName' --content-json --request PATCH --data "{\"shortName\": \"bjDvmb4bfuf\"}"</v>
      </c>
    </row>
    <row r="1240" spans="1:10" x14ac:dyDescent="0.2">
      <c r="A1240" t="s">
        <v>697</v>
      </c>
      <c r="B1240" t="s">
        <v>6863</v>
      </c>
      <c r="C1240" t="s">
        <v>6864</v>
      </c>
      <c r="D1240" s="3" t="b">
        <f>NOT(ISNA(VLOOKUP(A1240,des!B:B,1,FALSE)))</f>
        <v>1</v>
      </c>
      <c r="E1240" s="3" t="str">
        <f>IF(D1240,VLOOKUP(A1240,des!B:Q,11,FALSE),"")</f>
        <v>Age (6mo-4, 2) and Sex</v>
      </c>
      <c r="F1240" s="3" t="b">
        <f t="shared" si="76"/>
        <v>1</v>
      </c>
      <c r="G1240" s="3" t="str">
        <f t="shared" si="77"/>
        <v>dhis_api --api-version=27 --api-request='dataElements/Ma0jCnn6ur9/name' --content-json --request PATCH --data "{\"name\": \"Age (6mo-4, 2) and Sex\"}"</v>
      </c>
      <c r="H1240" s="3" t="str">
        <f>IF(D1240,VLOOKUP(A1240,des!B:Q,12,FALSE),"")</f>
        <v>lmFqxyPQfyl</v>
      </c>
      <c r="I1240" s="3" t="b">
        <f t="shared" si="78"/>
        <v>1</v>
      </c>
      <c r="J1240" s="3" t="str">
        <f t="shared" si="79"/>
        <v>dhis_api --api-version=27 --api-request='dataElements/Ma0jCnn6ur9/shortName' --content-json --request PATCH --data "{\"shortName\": \"lmFqxyPQfyl\"}"</v>
      </c>
    </row>
    <row r="1241" spans="1:10" x14ac:dyDescent="0.2">
      <c r="A1241" t="s">
        <v>694</v>
      </c>
      <c r="B1241" t="s">
        <v>6865</v>
      </c>
      <c r="C1241" t="s">
        <v>6866</v>
      </c>
      <c r="D1241" s="3" t="b">
        <f>NOT(ISNA(VLOOKUP(A1241,des!B:B,1,FALSE)))</f>
        <v>1</v>
      </c>
      <c r="E1241" s="3" t="str">
        <f>IF(D1241,VLOOKUP(A1241,des!B:Q,11,FALSE),"")</f>
        <v>default</v>
      </c>
      <c r="F1241" s="3" t="b">
        <f t="shared" si="76"/>
        <v>1</v>
      </c>
      <c r="G1241" s="3" t="str">
        <f t="shared" si="77"/>
        <v>dhis_api --api-version=27 --api-request='dataElements/QAsFYjS4bYq/name' --content-json --request PATCH --data "{\"name\": \"default\"}"</v>
      </c>
      <c r="H1241" s="3" t="str">
        <f>IF(D1241,VLOOKUP(A1241,des!B:Q,12,FALSE),"")</f>
        <v>bjDvmb4bfuf</v>
      </c>
      <c r="I1241" s="3" t="b">
        <f t="shared" si="78"/>
        <v>1</v>
      </c>
      <c r="J1241" s="3" t="str">
        <f t="shared" si="79"/>
        <v>dhis_api --api-version=27 --api-request='dataElements/QAsFYjS4bYq/shortName' --content-json --request PATCH --data "{\"shortName\": \"bjDvmb4bfuf\"}"</v>
      </c>
    </row>
    <row r="1242" spans="1:10" x14ac:dyDescent="0.2">
      <c r="A1242" t="s">
        <v>6867</v>
      </c>
      <c r="B1242" t="s">
        <v>6868</v>
      </c>
      <c r="C1242" t="s">
        <v>6869</v>
      </c>
      <c r="D1242" s="3" t="b">
        <f>NOT(ISNA(VLOOKUP(A1242,des!B:B,1,FALSE)))</f>
        <v>0</v>
      </c>
      <c r="E1242" s="3" t="str">
        <f>IF(D1242,VLOOKUP(A1242,des!B:Q,11,FALSE),"")</f>
        <v/>
      </c>
      <c r="F1242" s="3" t="b">
        <f t="shared" si="76"/>
        <v>0</v>
      </c>
      <c r="G1242" s="3" t="str">
        <f t="shared" si="77"/>
        <v/>
      </c>
      <c r="H1242" s="3" t="str">
        <f>IF(D1242,VLOOKUP(A1242,des!B:Q,12,FALSE),"")</f>
        <v/>
      </c>
      <c r="I1242" s="3" t="b">
        <f t="shared" si="78"/>
        <v>0</v>
      </c>
      <c r="J1242" s="3" t="str">
        <f t="shared" si="79"/>
        <v/>
      </c>
    </row>
    <row r="1243" spans="1:10" x14ac:dyDescent="0.2">
      <c r="A1243" t="s">
        <v>695</v>
      </c>
      <c r="B1243" t="s">
        <v>6870</v>
      </c>
      <c r="C1243" t="s">
        <v>6871</v>
      </c>
      <c r="D1243" s="3" t="b">
        <f>NOT(ISNA(VLOOKUP(A1243,des!B:B,1,FALSE)))</f>
        <v>1</v>
      </c>
      <c r="E1243" s="3" t="str">
        <f>IF(D1243,VLOOKUP(A1243,des!B:Q,11,FALSE),"")</f>
        <v>Age (6mo-4, 2) and Sex</v>
      </c>
      <c r="F1243" s="3" t="b">
        <f t="shared" si="76"/>
        <v>1</v>
      </c>
      <c r="G1243" s="3" t="str">
        <f t="shared" si="77"/>
        <v>dhis_api --api-version=27 --api-request='dataElements/OuCykf8auWG/name' --content-json --request PATCH --data "{\"name\": \"Age (6mo-4, 2) and Sex\"}"</v>
      </c>
      <c r="H1243" s="3" t="str">
        <f>IF(D1243,VLOOKUP(A1243,des!B:Q,12,FALSE),"")</f>
        <v>lmFqxyPQfyl</v>
      </c>
      <c r="I1243" s="3" t="b">
        <f t="shared" si="78"/>
        <v>1</v>
      </c>
      <c r="J1243" s="3" t="str">
        <f t="shared" si="79"/>
        <v>dhis_api --api-version=27 --api-request='dataElements/OuCykf8auWG/shortName' --content-json --request PATCH --data "{\"shortName\": \"lmFqxyPQfyl\"}"</v>
      </c>
    </row>
    <row r="1244" spans="1:10" x14ac:dyDescent="0.2">
      <c r="A1244" t="s">
        <v>780</v>
      </c>
      <c r="B1244" t="s">
        <v>6872</v>
      </c>
      <c r="C1244" t="s">
        <v>6873</v>
      </c>
      <c r="D1244" s="3" t="b">
        <f>NOT(ISNA(VLOOKUP(A1244,des!B:B,1,FALSE)))</f>
        <v>1</v>
      </c>
      <c r="E1244" s="3" t="str">
        <f>IF(D1244,VLOOKUP(A1244,des!B:Q,11,FALSE),"")</f>
        <v>default</v>
      </c>
      <c r="F1244" s="3" t="b">
        <f t="shared" si="76"/>
        <v>1</v>
      </c>
      <c r="G1244" s="3" t="str">
        <f t="shared" si="77"/>
        <v>dhis_api --api-version=27 --api-request='dataElements/nDfCjAkKhl4/name' --content-json --request PATCH --data "{\"name\": \"default\"}"</v>
      </c>
      <c r="H1244" s="3" t="str">
        <f>IF(D1244,VLOOKUP(A1244,des!B:Q,12,FALSE),"")</f>
        <v>bjDvmb4bfuf</v>
      </c>
      <c r="I1244" s="3" t="b">
        <f t="shared" si="78"/>
        <v>1</v>
      </c>
      <c r="J1244" s="3" t="str">
        <f t="shared" si="79"/>
        <v>dhis_api --api-version=27 --api-request='dataElements/nDfCjAkKhl4/shortName' --content-json --request PATCH --data "{\"shortName\": \"bjDvmb4bfuf\"}"</v>
      </c>
    </row>
    <row r="1245" spans="1:10" x14ac:dyDescent="0.2">
      <c r="A1245" t="s">
        <v>6874</v>
      </c>
      <c r="B1245" t="s">
        <v>6875</v>
      </c>
      <c r="C1245" t="s">
        <v>6876</v>
      </c>
      <c r="D1245" s="3" t="b">
        <f>NOT(ISNA(VLOOKUP(A1245,des!B:B,1,FALSE)))</f>
        <v>0</v>
      </c>
      <c r="E1245" s="3" t="str">
        <f>IF(D1245,VLOOKUP(A1245,des!B:Q,11,FALSE),"")</f>
        <v/>
      </c>
      <c r="F1245" s="3" t="b">
        <f t="shared" si="76"/>
        <v>0</v>
      </c>
      <c r="G1245" s="3" t="str">
        <f t="shared" si="77"/>
        <v/>
      </c>
      <c r="H1245" s="3" t="str">
        <f>IF(D1245,VLOOKUP(A1245,des!B:Q,12,FALSE),"")</f>
        <v/>
      </c>
      <c r="I1245" s="3" t="b">
        <f t="shared" si="78"/>
        <v>0</v>
      </c>
      <c r="J1245" s="3" t="str">
        <f t="shared" si="79"/>
        <v/>
      </c>
    </row>
    <row r="1246" spans="1:10" x14ac:dyDescent="0.2">
      <c r="A1246" t="s">
        <v>701</v>
      </c>
      <c r="B1246" t="s">
        <v>6877</v>
      </c>
      <c r="C1246" t="s">
        <v>6878</v>
      </c>
      <c r="D1246" s="3" t="b">
        <f>NOT(ISNA(VLOOKUP(A1246,des!B:B,1,FALSE)))</f>
        <v>1</v>
      </c>
      <c r="E1246" s="3" t="str">
        <f>IF(D1246,VLOOKUP(A1246,des!B:Q,11,FALSE),"")</f>
        <v>Age (5-17, 3) and Sex</v>
      </c>
      <c r="F1246" s="3" t="b">
        <f t="shared" si="76"/>
        <v>1</v>
      </c>
      <c r="G1246" s="3" t="str">
        <f t="shared" si="77"/>
        <v>dhis_api --api-version=27 --api-request='dataElements/epGit97XBJL/name' --content-json --request PATCH --data "{\"name\": \"Age (5-17, 3) and Sex\"}"</v>
      </c>
      <c r="H1246" s="3" t="str">
        <f>IF(D1246,VLOOKUP(A1246,des!B:Q,12,FALSE),"")</f>
        <v>kW9yFw0SZNZ</v>
      </c>
      <c r="I1246" s="3" t="b">
        <f t="shared" si="78"/>
        <v>1</v>
      </c>
      <c r="J1246" s="3" t="str">
        <f t="shared" si="79"/>
        <v>dhis_api --api-version=27 --api-request='dataElements/epGit97XBJL/shortName' --content-json --request PATCH --data "{\"shortName\": \"kW9yFw0SZNZ\"}"</v>
      </c>
    </row>
    <row r="1247" spans="1:10" x14ac:dyDescent="0.2">
      <c r="A1247" t="s">
        <v>700</v>
      </c>
      <c r="B1247" t="s">
        <v>6879</v>
      </c>
      <c r="C1247" t="s">
        <v>6880</v>
      </c>
      <c r="D1247" s="3" t="b">
        <f>NOT(ISNA(VLOOKUP(A1247,des!B:B,1,FALSE)))</f>
        <v>1</v>
      </c>
      <c r="E1247" s="3" t="str">
        <f>IF(D1247,VLOOKUP(A1247,des!B:Q,11,FALSE),"")</f>
        <v>default</v>
      </c>
      <c r="F1247" s="3" t="b">
        <f t="shared" si="76"/>
        <v>1</v>
      </c>
      <c r="G1247" s="3" t="str">
        <f t="shared" si="77"/>
        <v>dhis_api --api-version=27 --api-request='dataElements/RT3uUP1AqA5/name' --content-json --request PATCH --data "{\"name\": \"default\"}"</v>
      </c>
      <c r="H1247" s="3" t="str">
        <f>IF(D1247,VLOOKUP(A1247,des!B:Q,12,FALSE),"")</f>
        <v>bjDvmb4bfuf</v>
      </c>
      <c r="I1247" s="3" t="b">
        <f t="shared" si="78"/>
        <v>1</v>
      </c>
      <c r="J1247" s="3" t="str">
        <f t="shared" si="79"/>
        <v>dhis_api --api-version=27 --api-request='dataElements/RT3uUP1AqA5/shortName' --content-json --request PATCH --data "{\"shortName\": \"bjDvmb4bfuf\"}"</v>
      </c>
    </row>
    <row r="1248" spans="1:10" x14ac:dyDescent="0.2">
      <c r="A1248" t="s">
        <v>698</v>
      </c>
      <c r="B1248" t="s">
        <v>6881</v>
      </c>
      <c r="C1248" t="s">
        <v>6882</v>
      </c>
      <c r="D1248" s="3" t="b">
        <f>NOT(ISNA(VLOOKUP(A1248,des!B:B,1,FALSE)))</f>
        <v>1</v>
      </c>
      <c r="E1248" s="3" t="str">
        <f>IF(D1248,VLOOKUP(A1248,des!B:Q,11,FALSE),"")</f>
        <v>default</v>
      </c>
      <c r="F1248" s="3" t="b">
        <f t="shared" si="76"/>
        <v>1</v>
      </c>
      <c r="G1248" s="3" t="str">
        <f t="shared" si="77"/>
        <v>dhis_api --api-version=27 --api-request='dataElements/XCUcTHJjJod/name' --content-json --request PATCH --data "{\"name\": \"default\"}"</v>
      </c>
      <c r="H1248" s="3" t="str">
        <f>IF(D1248,VLOOKUP(A1248,des!B:Q,12,FALSE),"")</f>
        <v>bjDvmb4bfuf</v>
      </c>
      <c r="I1248" s="3" t="b">
        <f t="shared" si="78"/>
        <v>1</v>
      </c>
      <c r="J1248" s="3" t="str">
        <f t="shared" si="79"/>
        <v>dhis_api --api-version=27 --api-request='dataElements/XCUcTHJjJod/shortName' --content-json --request PATCH --data "{\"shortName\": \"bjDvmb4bfuf\"}"</v>
      </c>
    </row>
    <row r="1249" spans="1:10" x14ac:dyDescent="0.2">
      <c r="A1249" t="s">
        <v>6883</v>
      </c>
      <c r="B1249" t="s">
        <v>6884</v>
      </c>
      <c r="C1249" t="s">
        <v>6885</v>
      </c>
      <c r="D1249" s="3" t="b">
        <f>NOT(ISNA(VLOOKUP(A1249,des!B:B,1,FALSE)))</f>
        <v>0</v>
      </c>
      <c r="E1249" s="3" t="str">
        <f>IF(D1249,VLOOKUP(A1249,des!B:Q,11,FALSE),"")</f>
        <v/>
      </c>
      <c r="F1249" s="3" t="b">
        <f t="shared" si="76"/>
        <v>0</v>
      </c>
      <c r="G1249" s="3" t="str">
        <f t="shared" si="77"/>
        <v/>
      </c>
      <c r="H1249" s="3" t="str">
        <f>IF(D1249,VLOOKUP(A1249,des!B:Q,12,FALSE),"")</f>
        <v/>
      </c>
      <c r="I1249" s="3" t="b">
        <f t="shared" si="78"/>
        <v>0</v>
      </c>
      <c r="J1249" s="3" t="str">
        <f t="shared" si="79"/>
        <v/>
      </c>
    </row>
    <row r="1250" spans="1:10" x14ac:dyDescent="0.2">
      <c r="A1250" t="s">
        <v>699</v>
      </c>
      <c r="B1250" t="s">
        <v>6886</v>
      </c>
      <c r="C1250" t="s">
        <v>6887</v>
      </c>
      <c r="D1250" s="3" t="b">
        <f>NOT(ISNA(VLOOKUP(A1250,des!B:B,1,FALSE)))</f>
        <v>1</v>
      </c>
      <c r="E1250" s="3" t="str">
        <f>IF(D1250,VLOOKUP(A1250,des!B:Q,11,FALSE),"")</f>
        <v>Age (5-17, 3) and Sex</v>
      </c>
      <c r="F1250" s="3" t="b">
        <f t="shared" si="76"/>
        <v>1</v>
      </c>
      <c r="G1250" s="3" t="str">
        <f t="shared" si="77"/>
        <v>dhis_api --api-version=27 --api-request='dataElements/AKtIFO0KPGC/name' --content-json --request PATCH --data "{\"name\": \"Age (5-17, 3) and Sex\"}"</v>
      </c>
      <c r="H1250" s="3" t="str">
        <f>IF(D1250,VLOOKUP(A1250,des!B:Q,12,FALSE),"")</f>
        <v>kW9yFw0SZNZ</v>
      </c>
      <c r="I1250" s="3" t="b">
        <f t="shared" si="78"/>
        <v>1</v>
      </c>
      <c r="J1250" s="3" t="str">
        <f t="shared" si="79"/>
        <v>dhis_api --api-version=27 --api-request='dataElements/AKtIFO0KPGC/shortName' --content-json --request PATCH --data "{\"shortName\": \"kW9yFw0SZNZ\"}"</v>
      </c>
    </row>
    <row r="1251" spans="1:10" x14ac:dyDescent="0.2">
      <c r="A1251" t="s">
        <v>781</v>
      </c>
      <c r="B1251" t="s">
        <v>6888</v>
      </c>
      <c r="C1251" t="s">
        <v>6889</v>
      </c>
      <c r="D1251" s="3" t="b">
        <f>NOT(ISNA(VLOOKUP(A1251,des!B:B,1,FALSE)))</f>
        <v>1</v>
      </c>
      <c r="E1251" s="3" t="str">
        <f>IF(D1251,VLOOKUP(A1251,des!B:Q,11,FALSE),"")</f>
        <v>default</v>
      </c>
      <c r="F1251" s="3" t="b">
        <f t="shared" si="76"/>
        <v>1</v>
      </c>
      <c r="G1251" s="3" t="str">
        <f t="shared" si="77"/>
        <v>dhis_api --api-version=27 --api-request='dataElements/MoTPi6wtp98/name' --content-json --request PATCH --data "{\"name\": \"default\"}"</v>
      </c>
      <c r="H1251" s="3" t="str">
        <f>IF(D1251,VLOOKUP(A1251,des!B:Q,12,FALSE),"")</f>
        <v>bjDvmb4bfuf</v>
      </c>
      <c r="I1251" s="3" t="b">
        <f t="shared" si="78"/>
        <v>1</v>
      </c>
      <c r="J1251" s="3" t="str">
        <f t="shared" si="79"/>
        <v>dhis_api --api-version=27 --api-request='dataElements/MoTPi6wtp98/shortName' --content-json --request PATCH --data "{\"shortName\": \"bjDvmb4bfuf\"}"</v>
      </c>
    </row>
    <row r="1252" spans="1:10" x14ac:dyDescent="0.2">
      <c r="A1252" t="s">
        <v>6890</v>
      </c>
      <c r="B1252" t="s">
        <v>6891</v>
      </c>
      <c r="C1252" t="s">
        <v>6892</v>
      </c>
      <c r="D1252" s="3" t="b">
        <f>NOT(ISNA(VLOOKUP(A1252,des!B:B,1,FALSE)))</f>
        <v>0</v>
      </c>
      <c r="E1252" s="3" t="str">
        <f>IF(D1252,VLOOKUP(A1252,des!B:Q,11,FALSE),"")</f>
        <v/>
      </c>
      <c r="F1252" s="3" t="b">
        <f t="shared" si="76"/>
        <v>0</v>
      </c>
      <c r="G1252" s="3" t="str">
        <f t="shared" si="77"/>
        <v/>
      </c>
      <c r="H1252" s="3" t="str">
        <f>IF(D1252,VLOOKUP(A1252,des!B:Q,12,FALSE),"")</f>
        <v/>
      </c>
      <c r="I1252" s="3" t="b">
        <f t="shared" si="78"/>
        <v>0</v>
      </c>
      <c r="J1252" s="3" t="str">
        <f t="shared" si="79"/>
        <v/>
      </c>
    </row>
    <row r="1253" spans="1:10" x14ac:dyDescent="0.2">
      <c r="A1253" t="s">
        <v>704</v>
      </c>
      <c r="B1253" t="s">
        <v>6893</v>
      </c>
      <c r="C1253" t="s">
        <v>6894</v>
      </c>
      <c r="D1253" s="3" t="b">
        <f>NOT(ISNA(VLOOKUP(A1253,des!B:B,1,FALSE)))</f>
        <v>1</v>
      </c>
      <c r="E1253" s="3" t="str">
        <f>IF(D1253,VLOOKUP(A1253,des!B:Q,11,FALSE),"")</f>
        <v>default</v>
      </c>
      <c r="F1253" s="3" t="b">
        <f t="shared" si="76"/>
        <v>1</v>
      </c>
      <c r="G1253" s="3" t="str">
        <f t="shared" si="77"/>
        <v>dhis_api --api-version=27 --api-request='dataElements/D4VAV7ZGMME/name' --content-json --request PATCH --data "{\"name\": \"default\"}"</v>
      </c>
      <c r="H1253" s="3" t="str">
        <f>IF(D1253,VLOOKUP(A1253,des!B:Q,12,FALSE),"")</f>
        <v>bjDvmb4bfuf</v>
      </c>
      <c r="I1253" s="3" t="b">
        <f t="shared" si="78"/>
        <v>1</v>
      </c>
      <c r="J1253" s="3" t="str">
        <f t="shared" si="79"/>
        <v>dhis_api --api-version=27 --api-request='dataElements/D4VAV7ZGMME/shortName' --content-json --request PATCH --data "{\"shortName\": \"bjDvmb4bfuf\"}"</v>
      </c>
    </row>
    <row r="1254" spans="1:10" x14ac:dyDescent="0.2">
      <c r="A1254" t="s">
        <v>705</v>
      </c>
      <c r="B1254" t="s">
        <v>6895</v>
      </c>
      <c r="C1254" t="s">
        <v>6896</v>
      </c>
      <c r="D1254" s="3" t="b">
        <f>NOT(ISNA(VLOOKUP(A1254,des!B:B,1,FALSE)))</f>
        <v>1</v>
      </c>
      <c r="E1254" s="3" t="str">
        <f>IF(D1254,VLOOKUP(A1254,des!B:Q,11,FALSE),"")</f>
        <v>Age (5-17, 3) and Sex</v>
      </c>
      <c r="F1254" s="3" t="b">
        <f t="shared" si="76"/>
        <v>1</v>
      </c>
      <c r="G1254" s="3" t="str">
        <f t="shared" si="77"/>
        <v>dhis_api --api-version=27 --api-request='dataElements/SUfsAK7I4x9/name' --content-json --request PATCH --data "{\"name\": \"Age (5-17, 3) and Sex\"}"</v>
      </c>
      <c r="H1254" s="3" t="str">
        <f>IF(D1254,VLOOKUP(A1254,des!B:Q,12,FALSE),"")</f>
        <v>kW9yFw0SZNZ</v>
      </c>
      <c r="I1254" s="3" t="b">
        <f t="shared" si="78"/>
        <v>1</v>
      </c>
      <c r="J1254" s="3" t="str">
        <f t="shared" si="79"/>
        <v>dhis_api --api-version=27 --api-request='dataElements/SUfsAK7I4x9/shortName' --content-json --request PATCH --data "{\"shortName\": \"kW9yFw0SZNZ\"}"</v>
      </c>
    </row>
    <row r="1255" spans="1:10" x14ac:dyDescent="0.2">
      <c r="A1255" t="s">
        <v>702</v>
      </c>
      <c r="B1255" t="s">
        <v>6897</v>
      </c>
      <c r="C1255" t="s">
        <v>6898</v>
      </c>
      <c r="D1255" s="3" t="b">
        <f>NOT(ISNA(VLOOKUP(A1255,des!B:B,1,FALSE)))</f>
        <v>1</v>
      </c>
      <c r="E1255" s="3" t="str">
        <f>IF(D1255,VLOOKUP(A1255,des!B:Q,11,FALSE),"")</f>
        <v>default</v>
      </c>
      <c r="F1255" s="3" t="b">
        <f t="shared" si="76"/>
        <v>1</v>
      </c>
      <c r="G1255" s="3" t="str">
        <f t="shared" si="77"/>
        <v>dhis_api --api-version=27 --api-request='dataElements/Jgl1RMYEDXg/name' --content-json --request PATCH --data "{\"name\": \"default\"}"</v>
      </c>
      <c r="H1255" s="3" t="str">
        <f>IF(D1255,VLOOKUP(A1255,des!B:Q,12,FALSE),"")</f>
        <v>bjDvmb4bfuf</v>
      </c>
      <c r="I1255" s="3" t="b">
        <f t="shared" si="78"/>
        <v>1</v>
      </c>
      <c r="J1255" s="3" t="str">
        <f t="shared" si="79"/>
        <v>dhis_api --api-version=27 --api-request='dataElements/Jgl1RMYEDXg/shortName' --content-json --request PATCH --data "{\"shortName\": \"bjDvmb4bfuf\"}"</v>
      </c>
    </row>
    <row r="1256" spans="1:10" x14ac:dyDescent="0.2">
      <c r="A1256" t="s">
        <v>6899</v>
      </c>
      <c r="B1256" t="s">
        <v>6900</v>
      </c>
      <c r="C1256" t="s">
        <v>6901</v>
      </c>
      <c r="D1256" s="3" t="b">
        <f>NOT(ISNA(VLOOKUP(A1256,des!B:B,1,FALSE)))</f>
        <v>0</v>
      </c>
      <c r="E1256" s="3" t="str">
        <f>IF(D1256,VLOOKUP(A1256,des!B:Q,11,FALSE),"")</f>
        <v/>
      </c>
      <c r="F1256" s="3" t="b">
        <f t="shared" si="76"/>
        <v>0</v>
      </c>
      <c r="G1256" s="3" t="str">
        <f t="shared" si="77"/>
        <v/>
      </c>
      <c r="H1256" s="3" t="str">
        <f>IF(D1256,VLOOKUP(A1256,des!B:Q,12,FALSE),"")</f>
        <v/>
      </c>
      <c r="I1256" s="3" t="b">
        <f t="shared" si="78"/>
        <v>0</v>
      </c>
      <c r="J1256" s="3" t="str">
        <f t="shared" si="79"/>
        <v/>
      </c>
    </row>
    <row r="1257" spans="1:10" x14ac:dyDescent="0.2">
      <c r="A1257" t="s">
        <v>703</v>
      </c>
      <c r="B1257" t="s">
        <v>6902</v>
      </c>
      <c r="C1257" t="s">
        <v>6903</v>
      </c>
      <c r="D1257" s="3" t="b">
        <f>NOT(ISNA(VLOOKUP(A1257,des!B:B,1,FALSE)))</f>
        <v>1</v>
      </c>
      <c r="E1257" s="3" t="str">
        <f>IF(D1257,VLOOKUP(A1257,des!B:Q,11,FALSE),"")</f>
        <v>Age (5-17, 3) and Sex</v>
      </c>
      <c r="F1257" s="3" t="b">
        <f t="shared" si="76"/>
        <v>1</v>
      </c>
      <c r="G1257" s="3" t="str">
        <f t="shared" si="77"/>
        <v>dhis_api --api-version=27 --api-request='dataElements/oM0pYood8hQ/name' --content-json --request PATCH --data "{\"name\": \"Age (5-17, 3) and Sex\"}"</v>
      </c>
      <c r="H1257" s="3" t="str">
        <f>IF(D1257,VLOOKUP(A1257,des!B:Q,12,FALSE),"")</f>
        <v>kW9yFw0SZNZ</v>
      </c>
      <c r="I1257" s="3" t="b">
        <f t="shared" si="78"/>
        <v>1</v>
      </c>
      <c r="J1257" s="3" t="str">
        <f t="shared" si="79"/>
        <v>dhis_api --api-version=27 --api-request='dataElements/oM0pYood8hQ/shortName' --content-json --request PATCH --data "{\"shortName\": \"kW9yFw0SZNZ\"}"</v>
      </c>
    </row>
    <row r="1258" spans="1:10" x14ac:dyDescent="0.2">
      <c r="A1258" t="s">
        <v>782</v>
      </c>
      <c r="B1258" t="s">
        <v>6904</v>
      </c>
      <c r="C1258" t="s">
        <v>6905</v>
      </c>
      <c r="D1258" s="3" t="b">
        <f>NOT(ISNA(VLOOKUP(A1258,des!B:B,1,FALSE)))</f>
        <v>1</v>
      </c>
      <c r="E1258" s="3" t="str">
        <f>IF(D1258,VLOOKUP(A1258,des!B:Q,11,FALSE),"")</f>
        <v>default</v>
      </c>
      <c r="F1258" s="3" t="b">
        <f t="shared" si="76"/>
        <v>1</v>
      </c>
      <c r="G1258" s="3" t="str">
        <f t="shared" si="77"/>
        <v>dhis_api --api-version=27 --api-request='dataElements/ZvZawiqn7cd/name' --content-json --request PATCH --data "{\"name\": \"default\"}"</v>
      </c>
      <c r="H1258" s="3" t="str">
        <f>IF(D1258,VLOOKUP(A1258,des!B:Q,12,FALSE),"")</f>
        <v>bjDvmb4bfuf</v>
      </c>
      <c r="I1258" s="3" t="b">
        <f t="shared" si="78"/>
        <v>1</v>
      </c>
      <c r="J1258" s="3" t="str">
        <f t="shared" si="79"/>
        <v>dhis_api --api-version=27 --api-request='dataElements/ZvZawiqn7cd/shortName' --content-json --request PATCH --data "{\"shortName\": \"bjDvmb4bfuf\"}"</v>
      </c>
    </row>
    <row r="1259" spans="1:10" x14ac:dyDescent="0.2">
      <c r="A1259" t="s">
        <v>6906</v>
      </c>
      <c r="B1259" t="s">
        <v>6907</v>
      </c>
      <c r="C1259" t="s">
        <v>6908</v>
      </c>
      <c r="D1259" s="3" t="b">
        <f>NOT(ISNA(VLOOKUP(A1259,des!B:B,1,FALSE)))</f>
        <v>0</v>
      </c>
      <c r="E1259" s="3" t="str">
        <f>IF(D1259,VLOOKUP(A1259,des!B:Q,11,FALSE),"")</f>
        <v/>
      </c>
      <c r="F1259" s="3" t="b">
        <f t="shared" si="76"/>
        <v>0</v>
      </c>
      <c r="G1259" s="3" t="str">
        <f t="shared" si="77"/>
        <v/>
      </c>
      <c r="H1259" s="3" t="str">
        <f>IF(D1259,VLOOKUP(A1259,des!B:Q,12,FALSE),"")</f>
        <v/>
      </c>
      <c r="I1259" s="3" t="b">
        <f t="shared" si="78"/>
        <v>0</v>
      </c>
      <c r="J1259" s="3" t="str">
        <f t="shared" si="79"/>
        <v/>
      </c>
    </row>
    <row r="1260" spans="1:10" x14ac:dyDescent="0.2">
      <c r="A1260" t="s">
        <v>474</v>
      </c>
      <c r="B1260" t="s">
        <v>6909</v>
      </c>
      <c r="C1260" t="s">
        <v>6910</v>
      </c>
      <c r="D1260" s="3" t="b">
        <f>NOT(ISNA(VLOOKUP(A1260,des!B:B,1,FALSE)))</f>
        <v>1</v>
      </c>
      <c r="E1260" s="3" t="str">
        <f>IF(D1260,VLOOKUP(A1260,des!B:Q,11,FALSE),"")</f>
        <v>Age (10-25+, 4) and Sex</v>
      </c>
      <c r="F1260" s="3" t="b">
        <f t="shared" si="76"/>
        <v>1</v>
      </c>
      <c r="G1260" s="3" t="str">
        <f t="shared" si="77"/>
        <v>dhis_api --api-version=27 --api-request='dataElements/MlEGf3s4qnP/name' --content-json --request PATCH --data "{\"name\": \"Age (10-25+, 4) and Sex\"}"</v>
      </c>
      <c r="H1260" s="3" t="str">
        <f>IF(D1260,VLOOKUP(A1260,des!B:Q,12,FALSE),"")</f>
        <v>MdTRvxunm4z</v>
      </c>
      <c r="I1260" s="3" t="b">
        <f t="shared" si="78"/>
        <v>1</v>
      </c>
      <c r="J1260" s="3" t="str">
        <f t="shared" si="79"/>
        <v>dhis_api --api-version=27 --api-request='dataElements/MlEGf3s4qnP/shortName' --content-json --request PATCH --data "{\"shortName\": \"MdTRvxunm4z\"}"</v>
      </c>
    </row>
    <row r="1261" spans="1:10" x14ac:dyDescent="0.2">
      <c r="A1261" t="s">
        <v>1527</v>
      </c>
      <c r="B1261" t="s">
        <v>6911</v>
      </c>
      <c r="C1261" t="s">
        <v>6912</v>
      </c>
      <c r="D1261" s="3" t="b">
        <f>NOT(ISNA(VLOOKUP(A1261,des!B:B,1,FALSE)))</f>
        <v>1</v>
      </c>
      <c r="E1261" s="3" t="str">
        <f>IF(D1261,VLOOKUP(A1261,des!B:Q,11,FALSE),"")</f>
        <v>Age (10-25+, 4) and Sex</v>
      </c>
      <c r="F1261" s="3" t="b">
        <f t="shared" si="76"/>
        <v>1</v>
      </c>
      <c r="G1261" s="3" t="str">
        <f t="shared" si="77"/>
        <v>dhis_api --api-version=27 --api-request='dataElements/QcmuEH1YSo2/name' --content-json --request PATCH --data "{\"name\": \"Age (10-25+, 4) and Sex\"}"</v>
      </c>
      <c r="H1261" s="3" t="str">
        <f>IF(D1261,VLOOKUP(A1261,des!B:Q,12,FALSE),"")</f>
        <v>MdTRvxunm4z</v>
      </c>
      <c r="I1261" s="3" t="b">
        <f t="shared" si="78"/>
        <v>1</v>
      </c>
      <c r="J1261" s="3" t="str">
        <f t="shared" si="79"/>
        <v>dhis_api --api-version=27 --api-request='dataElements/QcmuEH1YSo2/shortName' --content-json --request PATCH --data "{\"shortName\": \"MdTRvxunm4z\"}"</v>
      </c>
    </row>
    <row r="1262" spans="1:10" x14ac:dyDescent="0.2">
      <c r="A1262" t="s">
        <v>6913</v>
      </c>
      <c r="B1262" t="s">
        <v>6914</v>
      </c>
      <c r="C1262" t="s">
        <v>6915</v>
      </c>
      <c r="D1262" s="3" t="b">
        <f>NOT(ISNA(VLOOKUP(A1262,des!B:B,1,FALSE)))</f>
        <v>0</v>
      </c>
      <c r="E1262" s="3" t="str">
        <f>IF(D1262,VLOOKUP(A1262,des!B:Q,11,FALSE),"")</f>
        <v/>
      </c>
      <c r="F1262" s="3" t="b">
        <f t="shared" si="76"/>
        <v>0</v>
      </c>
      <c r="G1262" s="3" t="str">
        <f t="shared" si="77"/>
        <v/>
      </c>
      <c r="H1262" s="3" t="str">
        <f>IF(D1262,VLOOKUP(A1262,des!B:Q,12,FALSE),"")</f>
        <v/>
      </c>
      <c r="I1262" s="3" t="b">
        <f t="shared" si="78"/>
        <v>0</v>
      </c>
      <c r="J1262" s="3" t="str">
        <f t="shared" si="79"/>
        <v/>
      </c>
    </row>
    <row r="1263" spans="1:10" x14ac:dyDescent="0.2">
      <c r="A1263" t="s">
        <v>473</v>
      </c>
      <c r="B1263" t="s">
        <v>6916</v>
      </c>
      <c r="C1263" t="s">
        <v>6917</v>
      </c>
      <c r="D1263" s="3" t="b">
        <f>NOT(ISNA(VLOOKUP(A1263,des!B:B,1,FALSE)))</f>
        <v>1</v>
      </c>
      <c r="E1263" s="3" t="str">
        <f>IF(D1263,VLOOKUP(A1263,des!B:Q,11,FALSE),"")</f>
        <v>Age (&lt;1-9, 2)</v>
      </c>
      <c r="F1263" s="3" t="b">
        <f t="shared" si="76"/>
        <v>1</v>
      </c>
      <c r="G1263" s="3" t="str">
        <f t="shared" si="77"/>
        <v>dhis_api --api-version=27 --api-request='dataElements/H56VDyoQUPz/name' --content-json --request PATCH --data "{\"name\": \"Age (&lt;1-9, 2)\"}"</v>
      </c>
      <c r="H1263" s="3" t="str">
        <f>IF(D1263,VLOOKUP(A1263,des!B:Q,12,FALSE),"")</f>
        <v>Iou3aFo3Qwx</v>
      </c>
      <c r="I1263" s="3" t="b">
        <f t="shared" si="78"/>
        <v>1</v>
      </c>
      <c r="J1263" s="3" t="str">
        <f t="shared" si="79"/>
        <v>dhis_api --api-version=27 --api-request='dataElements/H56VDyoQUPz/shortName' --content-json --request PATCH --data "{\"shortName\": \"Iou3aFo3Qwx\"}"</v>
      </c>
    </row>
    <row r="1264" spans="1:10" x14ac:dyDescent="0.2">
      <c r="A1264" t="s">
        <v>1528</v>
      </c>
      <c r="B1264" t="s">
        <v>6918</v>
      </c>
      <c r="C1264" t="s">
        <v>6919</v>
      </c>
      <c r="D1264" s="3" t="b">
        <f>NOT(ISNA(VLOOKUP(A1264,des!B:B,1,FALSE)))</f>
        <v>1</v>
      </c>
      <c r="E1264" s="3" t="str">
        <f>IF(D1264,VLOOKUP(A1264,des!B:Q,11,FALSE),"")</f>
        <v>Age (&lt;1-9, 2)</v>
      </c>
      <c r="F1264" s="3" t="b">
        <f t="shared" si="76"/>
        <v>1</v>
      </c>
      <c r="G1264" s="3" t="str">
        <f t="shared" si="77"/>
        <v>dhis_api --api-version=27 --api-request='dataElements/O0dhGgrjlx8/name' --content-json --request PATCH --data "{\"name\": \"Age (&lt;1-9, 2)\"}"</v>
      </c>
      <c r="H1264" s="3" t="str">
        <f>IF(D1264,VLOOKUP(A1264,des!B:Q,12,FALSE),"")</f>
        <v>Iou3aFo3Qwx</v>
      </c>
      <c r="I1264" s="3" t="b">
        <f t="shared" si="78"/>
        <v>1</v>
      </c>
      <c r="J1264" s="3" t="str">
        <f t="shared" si="79"/>
        <v>dhis_api --api-version=27 --api-request='dataElements/O0dhGgrjlx8/shortName' --content-json --request PATCH --data "{\"shortName\": \"Iou3aFo3Qwx\"}"</v>
      </c>
    </row>
    <row r="1265" spans="1:10" x14ac:dyDescent="0.2">
      <c r="A1265" t="s">
        <v>1529</v>
      </c>
      <c r="B1265" t="s">
        <v>6920</v>
      </c>
      <c r="C1265" t="s">
        <v>6921</v>
      </c>
      <c r="D1265" s="3" t="b">
        <f>NOT(ISNA(VLOOKUP(A1265,des!B:B,1,FALSE)))</f>
        <v>1</v>
      </c>
      <c r="E1265" s="3" t="str">
        <f>IF(D1265,VLOOKUP(A1265,des!B:Q,11,FALSE),"")</f>
        <v>Age (&lt;18, 18+) and Sex</v>
      </c>
      <c r="F1265" s="3" t="b">
        <f t="shared" si="76"/>
        <v>1</v>
      </c>
      <c r="G1265" s="3" t="str">
        <f t="shared" si="77"/>
        <v>dhis_api --api-version=27 --api-request='dataElements/PBQeTvH7ALc/name' --content-json --request PATCH --data "{\"name\": \"Age (&lt;18, 18+) and Sex\"}"</v>
      </c>
      <c r="H1265" s="3" t="str">
        <f>IF(D1265,VLOOKUP(A1265,des!B:Q,12,FALSE),"")</f>
        <v>p5drEjk8VMi</v>
      </c>
      <c r="I1265" s="3" t="b">
        <f t="shared" si="78"/>
        <v>1</v>
      </c>
      <c r="J1265" s="3" t="str">
        <f t="shared" si="79"/>
        <v>dhis_api --api-version=27 --api-request='dataElements/PBQeTvH7ALc/shortName' --content-json --request PATCH --data "{\"shortName\": \"p5drEjk8VMi\"}"</v>
      </c>
    </row>
    <row r="1266" spans="1:10" x14ac:dyDescent="0.2">
      <c r="A1266" t="s">
        <v>1530</v>
      </c>
      <c r="B1266" t="s">
        <v>6922</v>
      </c>
      <c r="C1266" t="s">
        <v>6923</v>
      </c>
      <c r="D1266" s="3" t="b">
        <f>NOT(ISNA(VLOOKUP(A1266,des!B:B,1,FALSE)))</f>
        <v>1</v>
      </c>
      <c r="E1266" s="3" t="str">
        <f>IF(D1266,VLOOKUP(A1266,des!B:Q,11,FALSE),"")</f>
        <v>Age (&lt;1-25+, 7) and Sex</v>
      </c>
      <c r="F1266" s="3" t="b">
        <f t="shared" si="76"/>
        <v>1</v>
      </c>
      <c r="G1266" s="3" t="str">
        <f t="shared" si="77"/>
        <v>dhis_api --api-version=27 --api-request='dataElements/Lit8eZh3fIm/name' --content-json --request PATCH --data "{\"name\": \"Age (&lt;1-25+, 7) and Sex\"}"</v>
      </c>
      <c r="H1266" s="3" t="str">
        <f>IF(D1266,VLOOKUP(A1266,des!B:Q,12,FALSE),"")</f>
        <v>zLKA08cM7jG</v>
      </c>
      <c r="I1266" s="3" t="b">
        <f t="shared" si="78"/>
        <v>1</v>
      </c>
      <c r="J1266" s="3" t="str">
        <f t="shared" si="79"/>
        <v>dhis_api --api-version=27 --api-request='dataElements/Lit8eZh3fIm/shortName' --content-json --request PATCH --data "{\"shortName\": \"zLKA08cM7jG\"}"</v>
      </c>
    </row>
    <row r="1267" spans="1:10" x14ac:dyDescent="0.2">
      <c r="A1267" t="s">
        <v>1531</v>
      </c>
      <c r="B1267" t="s">
        <v>6924</v>
      </c>
      <c r="C1267" t="s">
        <v>6925</v>
      </c>
      <c r="D1267" s="3" t="b">
        <f>NOT(ISNA(VLOOKUP(A1267,des!B:B,1,FALSE)))</f>
        <v>1</v>
      </c>
      <c r="E1267" s="3" t="str">
        <f>IF(D1267,VLOOKUP(A1267,des!B:Q,11,FALSE),"")</f>
        <v>Age (&lt;1-25+, 6), Sex and Service Area</v>
      </c>
      <c r="F1267" s="3" t="b">
        <f t="shared" si="76"/>
        <v>1</v>
      </c>
      <c r="G1267" s="3" t="str">
        <f t="shared" si="77"/>
        <v>dhis_api --api-version=27 --api-request='dataElements/SyWtCiyBG2J/name' --content-json --request PATCH --data "{\"name\": \"Age (&lt;1-25+, 6), Sex and Service Area\"}"</v>
      </c>
      <c r="H1267" s="3" t="str">
        <f>IF(D1267,VLOOKUP(A1267,des!B:Q,12,FALSE),"")</f>
        <v>vYW7UNTxFS9</v>
      </c>
      <c r="I1267" s="3" t="b">
        <f t="shared" si="78"/>
        <v>1</v>
      </c>
      <c r="J1267" s="3" t="str">
        <f t="shared" si="79"/>
        <v>dhis_api --api-version=27 --api-request='dataElements/SyWtCiyBG2J/shortName' --content-json --request PATCH --data "{\"shortName\": \"vYW7UNTxFS9\"}"</v>
      </c>
    </row>
    <row r="1268" spans="1:10" x14ac:dyDescent="0.2">
      <c r="A1268" t="s">
        <v>1532</v>
      </c>
      <c r="B1268" t="s">
        <v>6926</v>
      </c>
      <c r="C1268" t="s">
        <v>6927</v>
      </c>
      <c r="D1268" s="3" t="b">
        <f>NOT(ISNA(VLOOKUP(A1268,des!B:B,1,FALSE)))</f>
        <v>1</v>
      </c>
      <c r="E1268" s="3" t="str">
        <f>IF(D1268,VLOOKUP(A1268,des!B:Q,11,FALSE),"")</f>
        <v>Age (&lt;1-25+, 7) and Sex and Service Area</v>
      </c>
      <c r="F1268" s="3" t="b">
        <f t="shared" si="76"/>
        <v>1</v>
      </c>
      <c r="G1268" s="3" t="str">
        <f t="shared" si="77"/>
        <v>dhis_api --api-version=27 --api-request='dataElements/PFwXcoLLmUw/name' --content-json --request PATCH --data "{\"name\": \"Age (&lt;1-25+, 7) and Sex and Service Area\"}"</v>
      </c>
      <c r="H1268" s="3" t="str">
        <f>IF(D1268,VLOOKUP(A1268,des!B:Q,12,FALSE),"")</f>
        <v>OQ9eZ5lH82v</v>
      </c>
      <c r="I1268" s="3" t="b">
        <f t="shared" si="78"/>
        <v>1</v>
      </c>
      <c r="J1268" s="3" t="str">
        <f t="shared" si="79"/>
        <v>dhis_api --api-version=27 --api-request='dataElements/PFwXcoLLmUw/shortName' --content-json --request PATCH --data "{\"shortName\": \"OQ9eZ5lH82v\"}"</v>
      </c>
    </row>
    <row r="1269" spans="1:10" x14ac:dyDescent="0.2">
      <c r="A1269" t="s">
        <v>1533</v>
      </c>
      <c r="B1269" t="s">
        <v>6928</v>
      </c>
      <c r="C1269" t="s">
        <v>6929</v>
      </c>
      <c r="D1269" s="3" t="b">
        <f>NOT(ISNA(VLOOKUP(A1269,des!B:B,1,FALSE)))</f>
        <v>1</v>
      </c>
      <c r="E1269" s="3" t="str">
        <f>IF(D1269,VLOOKUP(A1269,des!B:Q,11,FALSE),"")</f>
        <v>Age (&lt;1-25+, 7) and Sex and Service Area</v>
      </c>
      <c r="F1269" s="3" t="b">
        <f t="shared" si="76"/>
        <v>1</v>
      </c>
      <c r="G1269" s="3" t="str">
        <f t="shared" si="77"/>
        <v>dhis_api --api-version=27 --api-request='dataElements/M2JDT4hNT7H/name' --content-json --request PATCH --data "{\"name\": \"Age (&lt;1-25+, 7) and Sex and Service Area\"}"</v>
      </c>
      <c r="H1269" s="3" t="str">
        <f>IF(D1269,VLOOKUP(A1269,des!B:Q,12,FALSE),"")</f>
        <v>OQ9eZ5lH82v</v>
      </c>
      <c r="I1269" s="3" t="b">
        <f t="shared" si="78"/>
        <v>1</v>
      </c>
      <c r="J1269" s="3" t="str">
        <f t="shared" si="79"/>
        <v>dhis_api --api-version=27 --api-request='dataElements/M2JDT4hNT7H/shortName' --content-json --request PATCH --data "{\"shortName\": \"OQ9eZ5lH82v\"}"</v>
      </c>
    </row>
    <row r="1270" spans="1:10" x14ac:dyDescent="0.2">
      <c r="A1270" t="s">
        <v>1534</v>
      </c>
      <c r="B1270" t="s">
        <v>6930</v>
      </c>
      <c r="C1270" t="s">
        <v>6931</v>
      </c>
      <c r="D1270" s="3" t="b">
        <f>NOT(ISNA(VLOOKUP(A1270,des!B:B,1,FALSE)))</f>
        <v>1</v>
      </c>
      <c r="E1270" s="3" t="str">
        <f>IF(D1270,VLOOKUP(A1270,des!B:Q,11,FALSE),"")</f>
        <v>Age (10-25+, 4), Sex and Service Area</v>
      </c>
      <c r="F1270" s="3" t="b">
        <f t="shared" si="76"/>
        <v>1</v>
      </c>
      <c r="G1270" s="3" t="str">
        <f t="shared" si="77"/>
        <v>dhis_api --api-version=27 --api-request='dataElements/ztEFaaT0rwQ/name' --content-json --request PATCH --data "{\"name\": \"Age (10-25+, 4), Sex and Service Area\"}"</v>
      </c>
      <c r="H1270" s="3" t="str">
        <f>IF(D1270,VLOOKUP(A1270,des!B:Q,12,FALSE),"")</f>
        <v>UP6BcAf0m0f</v>
      </c>
      <c r="I1270" s="3" t="b">
        <f t="shared" si="78"/>
        <v>1</v>
      </c>
      <c r="J1270" s="3" t="str">
        <f t="shared" si="79"/>
        <v>dhis_api --api-version=27 --api-request='dataElements/ztEFaaT0rwQ/shortName' --content-json --request PATCH --data "{\"shortName\": \"UP6BcAf0m0f\"}"</v>
      </c>
    </row>
    <row r="1271" spans="1:10" x14ac:dyDescent="0.2">
      <c r="A1271" t="s">
        <v>477</v>
      </c>
      <c r="B1271" t="s">
        <v>6932</v>
      </c>
      <c r="C1271" t="s">
        <v>6933</v>
      </c>
      <c r="D1271" s="3" t="b">
        <f>NOT(ISNA(VLOOKUP(A1271,des!B:B,1,FALSE)))</f>
        <v>1</v>
      </c>
      <c r="E1271" s="3" t="str">
        <f>IF(D1271,VLOOKUP(A1271,des!B:Q,11,FALSE),"")</f>
        <v>Age (10-25+, 4), Sex and Service Area</v>
      </c>
      <c r="F1271" s="3" t="b">
        <f t="shared" si="76"/>
        <v>1</v>
      </c>
      <c r="G1271" s="3" t="str">
        <f t="shared" si="77"/>
        <v>dhis_api --api-version=27 --api-request='dataElements/L40fmKr8dEc/name' --content-json --request PATCH --data "{\"name\": \"Age (10-25+, 4), Sex and Service Area\"}"</v>
      </c>
      <c r="H1271" s="3" t="str">
        <f>IF(D1271,VLOOKUP(A1271,des!B:Q,12,FALSE),"")</f>
        <v>UP6BcAf0m0f</v>
      </c>
      <c r="I1271" s="3" t="b">
        <f t="shared" si="78"/>
        <v>1</v>
      </c>
      <c r="J1271" s="3" t="str">
        <f t="shared" si="79"/>
        <v>dhis_api --api-version=27 --api-request='dataElements/L40fmKr8dEc/shortName' --content-json --request PATCH --data "{\"shortName\": \"UP6BcAf0m0f\"}"</v>
      </c>
    </row>
    <row r="1272" spans="1:10" x14ac:dyDescent="0.2">
      <c r="A1272" t="s">
        <v>1535</v>
      </c>
      <c r="B1272" t="s">
        <v>6934</v>
      </c>
      <c r="C1272" t="s">
        <v>6935</v>
      </c>
      <c r="D1272" s="3" t="b">
        <f>NOT(ISNA(VLOOKUP(A1272,des!B:B,1,FALSE)))</f>
        <v>1</v>
      </c>
      <c r="E1272" s="3" t="str">
        <f>IF(D1272,VLOOKUP(A1272,des!B:Q,11,FALSE),"")</f>
        <v>Age (&lt;1-25+, 7) and Sex</v>
      </c>
      <c r="F1272" s="3" t="b">
        <f t="shared" si="76"/>
        <v>1</v>
      </c>
      <c r="G1272" s="3" t="str">
        <f t="shared" si="77"/>
        <v>dhis_api --api-version=27 --api-request='dataElements/MlvrM0uXURb/name' --content-json --request PATCH --data "{\"name\": \"Age (&lt;1-25+, 7) and Sex\"}"</v>
      </c>
      <c r="H1272" s="3" t="str">
        <f>IF(D1272,VLOOKUP(A1272,des!B:Q,12,FALSE),"")</f>
        <v>zLKA08cM7jG</v>
      </c>
      <c r="I1272" s="3" t="b">
        <f t="shared" si="78"/>
        <v>1</v>
      </c>
      <c r="J1272" s="3" t="str">
        <f t="shared" si="79"/>
        <v>dhis_api --api-version=27 --api-request='dataElements/MlvrM0uXURb/shortName' --content-json --request PATCH --data "{\"shortName\": \"zLKA08cM7jG\"}"</v>
      </c>
    </row>
    <row r="1273" spans="1:10" x14ac:dyDescent="0.2">
      <c r="A1273" t="s">
        <v>6936</v>
      </c>
      <c r="B1273" t="s">
        <v>6937</v>
      </c>
      <c r="C1273" t="s">
        <v>6938</v>
      </c>
      <c r="D1273" s="3" t="b">
        <f>NOT(ISNA(VLOOKUP(A1273,des!B:B,1,FALSE)))</f>
        <v>0</v>
      </c>
      <c r="E1273" s="3" t="str">
        <f>IF(D1273,VLOOKUP(A1273,des!B:Q,11,FALSE),"")</f>
        <v/>
      </c>
      <c r="F1273" s="3" t="b">
        <f t="shared" si="76"/>
        <v>0</v>
      </c>
      <c r="G1273" s="3" t="str">
        <f t="shared" si="77"/>
        <v/>
      </c>
      <c r="H1273" s="3" t="str">
        <f>IF(D1273,VLOOKUP(A1273,des!B:Q,12,FALSE),"")</f>
        <v/>
      </c>
      <c r="I1273" s="3" t="b">
        <f t="shared" si="78"/>
        <v>0</v>
      </c>
      <c r="J1273" s="3" t="str">
        <f t="shared" si="79"/>
        <v/>
      </c>
    </row>
    <row r="1274" spans="1:10" x14ac:dyDescent="0.2">
      <c r="A1274" t="s">
        <v>1536</v>
      </c>
      <c r="B1274" t="s">
        <v>6939</v>
      </c>
      <c r="C1274" t="s">
        <v>6940</v>
      </c>
      <c r="D1274" s="3" t="b">
        <f>NOT(ISNA(VLOOKUP(A1274,des!B:B,1,FALSE)))</f>
        <v>1</v>
      </c>
      <c r="E1274" s="3" t="str">
        <f>IF(D1274,VLOOKUP(A1274,des!B:Q,11,FALSE),"")</f>
        <v>default</v>
      </c>
      <c r="F1274" s="3" t="b">
        <f t="shared" si="76"/>
        <v>1</v>
      </c>
      <c r="G1274" s="3" t="str">
        <f t="shared" si="77"/>
        <v>dhis_api --api-version=27 --api-request='dataElements/bfHk9MX9mqy/name' --content-json --request PATCH --data "{\"name\": \"default\"}"</v>
      </c>
      <c r="H1274" s="3" t="str">
        <f>IF(D1274,VLOOKUP(A1274,des!B:Q,12,FALSE),"")</f>
        <v>bjDvmb4bfuf</v>
      </c>
      <c r="I1274" s="3" t="b">
        <f t="shared" si="78"/>
        <v>1</v>
      </c>
      <c r="J1274" s="3" t="str">
        <f t="shared" si="79"/>
        <v>dhis_api --api-version=27 --api-request='dataElements/bfHk9MX9mqy/shortName' --content-json --request PATCH --data "{\"shortName\": \"bjDvmb4bfuf\"}"</v>
      </c>
    </row>
    <row r="1275" spans="1:10" x14ac:dyDescent="0.2">
      <c r="A1275" t="s">
        <v>277</v>
      </c>
      <c r="B1275" t="s">
        <v>6941</v>
      </c>
      <c r="C1275" t="s">
        <v>6942</v>
      </c>
      <c r="D1275" s="3" t="b">
        <f>NOT(ISNA(VLOOKUP(A1275,des!B:B,1,FALSE)))</f>
        <v>1</v>
      </c>
      <c r="E1275" s="3" t="str">
        <f>IF(D1275,VLOOKUP(A1275,des!B:Q,11,FALSE),"")</f>
        <v>default</v>
      </c>
      <c r="F1275" s="3" t="b">
        <f t="shared" si="76"/>
        <v>1</v>
      </c>
      <c r="G1275" s="3" t="str">
        <f t="shared" si="77"/>
        <v>dhis_api --api-version=27 --api-request='dataElements/NQVaE97nszA/name' --content-json --request PATCH --data "{\"name\": \"default\"}"</v>
      </c>
      <c r="H1275" s="3" t="str">
        <f>IF(D1275,VLOOKUP(A1275,des!B:Q,12,FALSE),"")</f>
        <v>bjDvmb4bfuf</v>
      </c>
      <c r="I1275" s="3" t="b">
        <f t="shared" si="78"/>
        <v>1</v>
      </c>
      <c r="J1275" s="3" t="str">
        <f t="shared" si="79"/>
        <v>dhis_api --api-version=27 --api-request='dataElements/NQVaE97nszA/shortName' --content-json --request PATCH --data "{\"shortName\": \"bjDvmb4bfuf\"}"</v>
      </c>
    </row>
    <row r="1276" spans="1:10" x14ac:dyDescent="0.2">
      <c r="A1276" t="s">
        <v>1537</v>
      </c>
      <c r="B1276" t="s">
        <v>6943</v>
      </c>
      <c r="C1276" t="s">
        <v>6944</v>
      </c>
      <c r="D1276" s="3" t="b">
        <f>NOT(ISNA(VLOOKUP(A1276,des!B:B,1,FALSE)))</f>
        <v>1</v>
      </c>
      <c r="E1276" s="3" t="str">
        <f>IF(D1276,VLOOKUP(A1276,des!B:Q,11,FALSE),"")</f>
        <v>default</v>
      </c>
      <c r="F1276" s="3" t="b">
        <f t="shared" si="76"/>
        <v>1</v>
      </c>
      <c r="G1276" s="3" t="str">
        <f t="shared" si="77"/>
        <v>dhis_api --api-version=27 --api-request='dataElements/hENDDXsXSYv/name' --content-json --request PATCH --data "{\"name\": \"default\"}"</v>
      </c>
      <c r="H1276" s="3" t="str">
        <f>IF(D1276,VLOOKUP(A1276,des!B:Q,12,FALSE),"")</f>
        <v>bjDvmb4bfuf</v>
      </c>
      <c r="I1276" s="3" t="b">
        <f t="shared" si="78"/>
        <v>1</v>
      </c>
      <c r="J1276" s="3" t="str">
        <f t="shared" si="79"/>
        <v>dhis_api --api-version=27 --api-request='dataElements/hENDDXsXSYv/shortName' --content-json --request PATCH --data "{\"shortName\": \"bjDvmb4bfuf\"}"</v>
      </c>
    </row>
    <row r="1277" spans="1:10" x14ac:dyDescent="0.2">
      <c r="A1277" t="s">
        <v>471</v>
      </c>
      <c r="B1277" t="s">
        <v>6945</v>
      </c>
      <c r="C1277" t="s">
        <v>6946</v>
      </c>
      <c r="D1277" s="3" t="b">
        <f>NOT(ISNA(VLOOKUP(A1277,des!B:B,1,FALSE)))</f>
        <v>1</v>
      </c>
      <c r="E1277" s="3" t="str">
        <f>IF(D1277,VLOOKUP(A1277,des!B:Q,11,FALSE),"")</f>
        <v>Program Status</v>
      </c>
      <c r="F1277" s="3" t="b">
        <f t="shared" si="76"/>
        <v>1</v>
      </c>
      <c r="G1277" s="3" t="str">
        <f t="shared" si="77"/>
        <v>dhis_api --api-version=27 --api-request='dataElements/Bu0Uo84SyoW/name' --content-json --request PATCH --data "{\"name\": \"Program Status\"}"</v>
      </c>
      <c r="H1277" s="3" t="str">
        <f>IF(D1277,VLOOKUP(A1277,des!B:Q,12,FALSE),"")</f>
        <v>g44qvTahXmg</v>
      </c>
      <c r="I1277" s="3" t="b">
        <f t="shared" si="78"/>
        <v>1</v>
      </c>
      <c r="J1277" s="3" t="str">
        <f t="shared" si="79"/>
        <v>dhis_api --api-version=27 --api-request='dataElements/Bu0Uo84SyoW/shortName' --content-json --request PATCH --data "{\"shortName\": \"g44qvTahXmg\"}"</v>
      </c>
    </row>
    <row r="1278" spans="1:10" x14ac:dyDescent="0.2">
      <c r="A1278" t="s">
        <v>1538</v>
      </c>
      <c r="B1278" t="s">
        <v>6947</v>
      </c>
      <c r="C1278" t="s">
        <v>6948</v>
      </c>
      <c r="D1278" s="3" t="b">
        <f>NOT(ISNA(VLOOKUP(A1278,des!B:B,1,FALSE)))</f>
        <v>1</v>
      </c>
      <c r="E1278" s="3" t="str">
        <f>IF(D1278,VLOOKUP(A1278,des!B:Q,11,FALSE),"")</f>
        <v>Program Status</v>
      </c>
      <c r="F1278" s="3" t="b">
        <f t="shared" si="76"/>
        <v>1</v>
      </c>
      <c r="G1278" s="3" t="str">
        <f t="shared" si="77"/>
        <v>dhis_api --api-version=27 --api-request='dataElements/ILotdeJJnXQ/name' --content-json --request PATCH --data "{\"name\": \"Program Status\"}"</v>
      </c>
      <c r="H1278" s="3" t="str">
        <f>IF(D1278,VLOOKUP(A1278,des!B:Q,12,FALSE),"")</f>
        <v>g44qvTahXmg</v>
      </c>
      <c r="I1278" s="3" t="b">
        <f t="shared" si="78"/>
        <v>1</v>
      </c>
      <c r="J1278" s="3" t="str">
        <f t="shared" si="79"/>
        <v>dhis_api --api-version=27 --api-request='dataElements/ILotdeJJnXQ/shortName' --content-json --request PATCH --data "{\"shortName\": \"g44qvTahXmg\"}"</v>
      </c>
    </row>
    <row r="1279" spans="1:10" x14ac:dyDescent="0.2">
      <c r="A1279" t="s">
        <v>6949</v>
      </c>
      <c r="B1279" t="s">
        <v>6950</v>
      </c>
      <c r="C1279" t="s">
        <v>6951</v>
      </c>
      <c r="D1279" s="3" t="b">
        <f>NOT(ISNA(VLOOKUP(A1279,des!B:B,1,FALSE)))</f>
        <v>0</v>
      </c>
      <c r="E1279" s="3" t="str">
        <f>IF(D1279,VLOOKUP(A1279,des!B:Q,11,FALSE),"")</f>
        <v/>
      </c>
      <c r="F1279" s="3" t="b">
        <f t="shared" si="76"/>
        <v>0</v>
      </c>
      <c r="G1279" s="3" t="str">
        <f t="shared" si="77"/>
        <v/>
      </c>
      <c r="H1279" s="3" t="str">
        <f>IF(D1279,VLOOKUP(A1279,des!B:Q,12,FALSE),"")</f>
        <v/>
      </c>
      <c r="I1279" s="3" t="b">
        <f t="shared" si="78"/>
        <v>0</v>
      </c>
      <c r="J1279" s="3" t="str">
        <f t="shared" si="79"/>
        <v/>
      </c>
    </row>
    <row r="1280" spans="1:10" x14ac:dyDescent="0.2">
      <c r="A1280" t="s">
        <v>6952</v>
      </c>
      <c r="B1280" t="s">
        <v>6953</v>
      </c>
      <c r="C1280" t="s">
        <v>6954</v>
      </c>
      <c r="D1280" s="3" t="b">
        <f>NOT(ISNA(VLOOKUP(A1280,des!B:B,1,FALSE)))</f>
        <v>0</v>
      </c>
      <c r="E1280" s="3" t="str">
        <f>IF(D1280,VLOOKUP(A1280,des!B:Q,11,FALSE),"")</f>
        <v/>
      </c>
      <c r="F1280" s="3" t="b">
        <f t="shared" si="76"/>
        <v>0</v>
      </c>
      <c r="G1280" s="3" t="str">
        <f t="shared" si="77"/>
        <v/>
      </c>
      <c r="H1280" s="3" t="str">
        <f>IF(D1280,VLOOKUP(A1280,des!B:Q,12,FALSE),"")</f>
        <v/>
      </c>
      <c r="I1280" s="3" t="b">
        <f t="shared" si="78"/>
        <v>0</v>
      </c>
      <c r="J1280" s="3" t="str">
        <f t="shared" si="79"/>
        <v/>
      </c>
    </row>
    <row r="1281" spans="1:10" x14ac:dyDescent="0.2">
      <c r="A1281" t="s">
        <v>1539</v>
      </c>
      <c r="B1281" t="s">
        <v>6955</v>
      </c>
      <c r="C1281" t="s">
        <v>6956</v>
      </c>
      <c r="D1281" s="3" t="b">
        <f>NOT(ISNA(VLOOKUP(A1281,des!B:B,1,FALSE)))</f>
        <v>1</v>
      </c>
      <c r="E1281" s="3" t="str">
        <f>IF(D1281,VLOOKUP(A1281,des!B:Q,11,FALSE),"")</f>
        <v>default</v>
      </c>
      <c r="F1281" s="3" t="b">
        <f t="shared" si="76"/>
        <v>1</v>
      </c>
      <c r="G1281" s="3" t="str">
        <f t="shared" si="77"/>
        <v>dhis_api --api-version=27 --api-request='dataElements/hhwznVWhbrN/name' --content-json --request PATCH --data "{\"name\": \"default\"}"</v>
      </c>
      <c r="H1281" s="3" t="str">
        <f>IF(D1281,VLOOKUP(A1281,des!B:Q,12,FALSE),"")</f>
        <v>bjDvmb4bfuf</v>
      </c>
      <c r="I1281" s="3" t="b">
        <f t="shared" si="78"/>
        <v>1</v>
      </c>
      <c r="J1281" s="3" t="str">
        <f t="shared" si="79"/>
        <v>dhis_api --api-version=27 --api-request='dataElements/hhwznVWhbrN/shortName' --content-json --request PATCH --data "{\"shortName\": \"bjDvmb4bfuf\"}"</v>
      </c>
    </row>
    <row r="1282" spans="1:10" x14ac:dyDescent="0.2">
      <c r="A1282" t="s">
        <v>476</v>
      </c>
      <c r="B1282" t="s">
        <v>6957</v>
      </c>
      <c r="C1282" t="s">
        <v>6958</v>
      </c>
      <c r="D1282" s="3" t="b">
        <f>NOT(ISNA(VLOOKUP(A1282,des!B:B,1,FALSE)))</f>
        <v>1</v>
      </c>
      <c r="E1282" s="3" t="str">
        <f>IF(D1282,VLOOKUP(A1282,des!B:Q,11,FALSE),"")</f>
        <v>Age (10-25+, 4) and Sex</v>
      </c>
      <c r="F1282" s="3" t="b">
        <f t="shared" si="76"/>
        <v>1</v>
      </c>
      <c r="G1282" s="3" t="str">
        <f t="shared" si="77"/>
        <v>dhis_api --api-version=27 --api-request='dataElements/wm2ocnnsTmn/name' --content-json --request PATCH --data "{\"name\": \"Age (10-25+, 4) and Sex\"}"</v>
      </c>
      <c r="H1282" s="3" t="str">
        <f>IF(D1282,VLOOKUP(A1282,des!B:Q,12,FALSE),"")</f>
        <v>MdTRvxunm4z</v>
      </c>
      <c r="I1282" s="3" t="b">
        <f t="shared" si="78"/>
        <v>1</v>
      </c>
      <c r="J1282" s="3" t="str">
        <f t="shared" si="79"/>
        <v>dhis_api --api-version=27 --api-request='dataElements/wm2ocnnsTmn/shortName' --content-json --request PATCH --data "{\"shortName\": \"MdTRvxunm4z\"}"</v>
      </c>
    </row>
    <row r="1283" spans="1:10" x14ac:dyDescent="0.2">
      <c r="A1283" t="s">
        <v>1540</v>
      </c>
      <c r="B1283" t="s">
        <v>6959</v>
      </c>
      <c r="C1283" t="s">
        <v>6960</v>
      </c>
      <c r="D1283" s="3" t="b">
        <f>NOT(ISNA(VLOOKUP(A1283,des!B:B,1,FALSE)))</f>
        <v>1</v>
      </c>
      <c r="E1283" s="3" t="str">
        <f>IF(D1283,VLOOKUP(A1283,des!B:Q,11,FALSE),"")</f>
        <v>Age (10-25+, 4) and Sex</v>
      </c>
      <c r="F1283" s="3" t="b">
        <f t="shared" si="76"/>
        <v>1</v>
      </c>
      <c r="G1283" s="3" t="str">
        <f t="shared" si="77"/>
        <v>dhis_api --api-version=27 --api-request='dataElements/ZFeKwBhRvYl/name' --content-json --request PATCH --data "{\"name\": \"Age (10-25+, 4) and Sex\"}"</v>
      </c>
      <c r="H1283" s="3" t="str">
        <f>IF(D1283,VLOOKUP(A1283,des!B:Q,12,FALSE),"")</f>
        <v>MdTRvxunm4z</v>
      </c>
      <c r="I1283" s="3" t="b">
        <f t="shared" si="78"/>
        <v>1</v>
      </c>
      <c r="J1283" s="3" t="str">
        <f t="shared" si="79"/>
        <v>dhis_api --api-version=27 --api-request='dataElements/ZFeKwBhRvYl/shortName' --content-json --request PATCH --data "{\"shortName\": \"MdTRvxunm4z\"}"</v>
      </c>
    </row>
    <row r="1284" spans="1:10" x14ac:dyDescent="0.2">
      <c r="A1284" t="s">
        <v>6961</v>
      </c>
      <c r="B1284" t="s">
        <v>6962</v>
      </c>
      <c r="C1284" t="s">
        <v>6963</v>
      </c>
      <c r="D1284" s="3" t="b">
        <f>NOT(ISNA(VLOOKUP(A1284,des!B:B,1,FALSE)))</f>
        <v>0</v>
      </c>
      <c r="E1284" s="3" t="str">
        <f>IF(D1284,VLOOKUP(A1284,des!B:Q,11,FALSE),"")</f>
        <v/>
      </c>
      <c r="F1284" s="3" t="b">
        <f t="shared" si="76"/>
        <v>0</v>
      </c>
      <c r="G1284" s="3" t="str">
        <f t="shared" si="77"/>
        <v/>
      </c>
      <c r="H1284" s="3" t="str">
        <f>IF(D1284,VLOOKUP(A1284,des!B:Q,12,FALSE),"")</f>
        <v/>
      </c>
      <c r="I1284" s="3" t="b">
        <f t="shared" si="78"/>
        <v>0</v>
      </c>
      <c r="J1284" s="3" t="str">
        <f t="shared" si="79"/>
        <v/>
      </c>
    </row>
    <row r="1285" spans="1:10" x14ac:dyDescent="0.2">
      <c r="A1285" t="s">
        <v>475</v>
      </c>
      <c r="B1285" t="s">
        <v>6964</v>
      </c>
      <c r="C1285" t="s">
        <v>6965</v>
      </c>
      <c r="D1285" s="3" t="b">
        <f>NOT(ISNA(VLOOKUP(A1285,des!B:B,1,FALSE)))</f>
        <v>1</v>
      </c>
      <c r="E1285" s="3" t="str">
        <f>IF(D1285,VLOOKUP(A1285,des!B:Q,11,FALSE),"")</f>
        <v>Age (&lt;1-9, 2)</v>
      </c>
      <c r="F1285" s="3" t="b">
        <f t="shared" ref="F1285:F1348" si="80">IF(D1285,IF(E1285&lt;&gt;B1285,TRUE,FALSE),FALSE)</f>
        <v>1</v>
      </c>
      <c r="G1285" s="3" t="str">
        <f t="shared" si="77"/>
        <v>dhis_api --api-version=27 --api-request='dataElements/FyaaI1vsF9S/name' --content-json --request PATCH --data "{\"name\": \"Age (&lt;1-9, 2)\"}"</v>
      </c>
      <c r="H1285" s="3" t="str">
        <f>IF(D1285,VLOOKUP(A1285,des!B:Q,12,FALSE),"")</f>
        <v>Iou3aFo3Qwx</v>
      </c>
      <c r="I1285" s="3" t="b">
        <f t="shared" si="78"/>
        <v>1</v>
      </c>
      <c r="J1285" s="3" t="str">
        <f t="shared" si="79"/>
        <v>dhis_api --api-version=27 --api-request='dataElements/FyaaI1vsF9S/shortName' --content-json --request PATCH --data "{\"shortName\": \"Iou3aFo3Qwx\"}"</v>
      </c>
    </row>
    <row r="1286" spans="1:10" x14ac:dyDescent="0.2">
      <c r="A1286" t="s">
        <v>1541</v>
      </c>
      <c r="B1286" t="s">
        <v>6966</v>
      </c>
      <c r="C1286" t="s">
        <v>6967</v>
      </c>
      <c r="D1286" s="3" t="b">
        <f>NOT(ISNA(VLOOKUP(A1286,des!B:B,1,FALSE)))</f>
        <v>1</v>
      </c>
      <c r="E1286" s="3" t="str">
        <f>IF(D1286,VLOOKUP(A1286,des!B:Q,11,FALSE),"")</f>
        <v>Age (&lt;1-9, 2)</v>
      </c>
      <c r="F1286" s="3" t="b">
        <f t="shared" si="80"/>
        <v>1</v>
      </c>
      <c r="G1286" s="3" t="str">
        <f t="shared" ref="G1286:G1349" si="81">IF(F1286,CONCATENATE($A$1,A1286,$B$1,E1286,$C$1),"")</f>
        <v>dhis_api --api-version=27 --api-request='dataElements/N6E3zF2cVoF/name' --content-json --request PATCH --data "{\"name\": \"Age (&lt;1-9, 2)\"}"</v>
      </c>
      <c r="H1286" s="3" t="str">
        <f>IF(D1286,VLOOKUP(A1286,des!B:Q,12,FALSE),"")</f>
        <v>Iou3aFo3Qwx</v>
      </c>
      <c r="I1286" s="3" t="b">
        <f t="shared" ref="I1286:I1349" si="82">IF(D1286,IF(H1286&lt;&gt;C1286,TRUE,FALSE),FALSE)</f>
        <v>1</v>
      </c>
      <c r="J1286" s="3" t="str">
        <f t="shared" ref="J1286:J1349" si="83">IF(I1286,CONCATENATE($A$2,A1286,$B$2,H1286,$C$2),"")</f>
        <v>dhis_api --api-version=27 --api-request='dataElements/N6E3zF2cVoF/shortName' --content-json --request PATCH --data "{\"shortName\": \"Iou3aFo3Qwx\"}"</v>
      </c>
    </row>
    <row r="1287" spans="1:10" x14ac:dyDescent="0.2">
      <c r="A1287" t="s">
        <v>1542</v>
      </c>
      <c r="B1287" t="s">
        <v>6968</v>
      </c>
      <c r="C1287" t="s">
        <v>6969</v>
      </c>
      <c r="D1287" s="3" t="b">
        <f>NOT(ISNA(VLOOKUP(A1287,des!B:B,1,FALSE)))</f>
        <v>1</v>
      </c>
      <c r="E1287" s="3" t="str">
        <f>IF(D1287,VLOOKUP(A1287,des!B:Q,11,FALSE),"")</f>
        <v>Age (&lt;18, 18+) and Sex</v>
      </c>
      <c r="F1287" s="3" t="b">
        <f t="shared" si="80"/>
        <v>1</v>
      </c>
      <c r="G1287" s="3" t="str">
        <f t="shared" si="81"/>
        <v>dhis_api --api-version=27 --api-request='dataElements/i5CUWqZbIzO/name' --content-json --request PATCH --data "{\"name\": \"Age (&lt;18, 18+) and Sex\"}"</v>
      </c>
      <c r="H1287" s="3" t="str">
        <f>IF(D1287,VLOOKUP(A1287,des!B:Q,12,FALSE),"")</f>
        <v>p5drEjk8VMi</v>
      </c>
      <c r="I1287" s="3" t="b">
        <f t="shared" si="82"/>
        <v>1</v>
      </c>
      <c r="J1287" s="3" t="str">
        <f t="shared" si="83"/>
        <v>dhis_api --api-version=27 --api-request='dataElements/i5CUWqZbIzO/shortName' --content-json --request PATCH --data "{\"shortName\": \"p5drEjk8VMi\"}"</v>
      </c>
    </row>
    <row r="1288" spans="1:10" x14ac:dyDescent="0.2">
      <c r="A1288" t="s">
        <v>1543</v>
      </c>
      <c r="B1288" t="s">
        <v>6970</v>
      </c>
      <c r="C1288" t="s">
        <v>6971</v>
      </c>
      <c r="D1288" s="3" t="b">
        <f>NOT(ISNA(VLOOKUP(A1288,des!B:B,1,FALSE)))</f>
        <v>1</v>
      </c>
      <c r="E1288" s="3" t="str">
        <f>IF(D1288,VLOOKUP(A1288,des!B:Q,11,FALSE),"")</f>
        <v>Age (&lt;1-25+, 7) and Sex</v>
      </c>
      <c r="F1288" s="3" t="b">
        <f t="shared" si="80"/>
        <v>1</v>
      </c>
      <c r="G1288" s="3" t="str">
        <f t="shared" si="81"/>
        <v>dhis_api --api-version=27 --api-request='dataElements/nEImJ6MmU1T/name' --content-json --request PATCH --data "{\"name\": \"Age (&lt;1-25+, 7) and Sex\"}"</v>
      </c>
      <c r="H1288" s="3" t="str">
        <f>IF(D1288,VLOOKUP(A1288,des!B:Q,12,FALSE),"")</f>
        <v>zLKA08cM7jG</v>
      </c>
      <c r="I1288" s="3" t="b">
        <f t="shared" si="82"/>
        <v>1</v>
      </c>
      <c r="J1288" s="3" t="str">
        <f t="shared" si="83"/>
        <v>dhis_api --api-version=27 --api-request='dataElements/nEImJ6MmU1T/shortName' --content-json --request PATCH --data "{\"shortName\": \"zLKA08cM7jG\"}"</v>
      </c>
    </row>
    <row r="1289" spans="1:10" x14ac:dyDescent="0.2">
      <c r="A1289" t="s">
        <v>1544</v>
      </c>
      <c r="B1289" t="s">
        <v>6972</v>
      </c>
      <c r="C1289" t="s">
        <v>6973</v>
      </c>
      <c r="D1289" s="3" t="b">
        <f>NOT(ISNA(VLOOKUP(A1289,des!B:B,1,FALSE)))</f>
        <v>1</v>
      </c>
      <c r="E1289" s="3" t="str">
        <f>IF(D1289,VLOOKUP(A1289,des!B:Q,11,FALSE),"")</f>
        <v>Age (&lt;1-25+, 6), Sex and Service Area</v>
      </c>
      <c r="F1289" s="3" t="b">
        <f t="shared" si="80"/>
        <v>1</v>
      </c>
      <c r="G1289" s="3" t="str">
        <f t="shared" si="81"/>
        <v>dhis_api --api-version=27 --api-request='dataElements/UwVH6c8AoMD/name' --content-json --request PATCH --data "{\"name\": \"Age (&lt;1-25+, 6), Sex and Service Area\"}"</v>
      </c>
      <c r="H1289" s="3" t="str">
        <f>IF(D1289,VLOOKUP(A1289,des!B:Q,12,FALSE),"")</f>
        <v>vYW7UNTxFS9</v>
      </c>
      <c r="I1289" s="3" t="b">
        <f t="shared" si="82"/>
        <v>1</v>
      </c>
      <c r="J1289" s="3" t="str">
        <f t="shared" si="83"/>
        <v>dhis_api --api-version=27 --api-request='dataElements/UwVH6c8AoMD/shortName' --content-json --request PATCH --data "{\"shortName\": \"vYW7UNTxFS9\"}"</v>
      </c>
    </row>
    <row r="1290" spans="1:10" x14ac:dyDescent="0.2">
      <c r="A1290" t="s">
        <v>1545</v>
      </c>
      <c r="B1290" t="s">
        <v>6974</v>
      </c>
      <c r="C1290" t="s">
        <v>6975</v>
      </c>
      <c r="D1290" s="3" t="b">
        <f>NOT(ISNA(VLOOKUP(A1290,des!B:B,1,FALSE)))</f>
        <v>1</v>
      </c>
      <c r="E1290" s="3" t="str">
        <f>IF(D1290,VLOOKUP(A1290,des!B:Q,11,FALSE),"")</f>
        <v>Age (&lt;1-25+, 7) and Sex and Service Area</v>
      </c>
      <c r="F1290" s="3" t="b">
        <f t="shared" si="80"/>
        <v>1</v>
      </c>
      <c r="G1290" s="3" t="str">
        <f t="shared" si="81"/>
        <v>dhis_api --api-version=27 --api-request='dataElements/IbN5oXbsdoH/name' --content-json --request PATCH --data "{\"name\": \"Age (&lt;1-25+, 7) and Sex and Service Area\"}"</v>
      </c>
      <c r="H1290" s="3" t="str">
        <f>IF(D1290,VLOOKUP(A1290,des!B:Q,12,FALSE),"")</f>
        <v>OQ9eZ5lH82v</v>
      </c>
      <c r="I1290" s="3" t="b">
        <f t="shared" si="82"/>
        <v>1</v>
      </c>
      <c r="J1290" s="3" t="str">
        <f t="shared" si="83"/>
        <v>dhis_api --api-version=27 --api-request='dataElements/IbN5oXbsdoH/shortName' --content-json --request PATCH --data "{\"shortName\": \"OQ9eZ5lH82v\"}"</v>
      </c>
    </row>
    <row r="1291" spans="1:10" x14ac:dyDescent="0.2">
      <c r="A1291" t="s">
        <v>1546</v>
      </c>
      <c r="B1291" t="s">
        <v>6976</v>
      </c>
      <c r="C1291" t="s">
        <v>6977</v>
      </c>
      <c r="D1291" s="3" t="b">
        <f>NOT(ISNA(VLOOKUP(A1291,des!B:B,1,FALSE)))</f>
        <v>1</v>
      </c>
      <c r="E1291" s="3" t="str">
        <f>IF(D1291,VLOOKUP(A1291,des!B:Q,11,FALSE),"")</f>
        <v>Age (&lt;1-25+, 7) and Sex and Service Area</v>
      </c>
      <c r="F1291" s="3" t="b">
        <f t="shared" si="80"/>
        <v>1</v>
      </c>
      <c r="G1291" s="3" t="str">
        <f t="shared" si="81"/>
        <v>dhis_api --api-version=27 --api-request='dataElements/xsYy9ph3gmT/name' --content-json --request PATCH --data "{\"name\": \"Age (&lt;1-25+, 7) and Sex and Service Area\"}"</v>
      </c>
      <c r="H1291" s="3" t="str">
        <f>IF(D1291,VLOOKUP(A1291,des!B:Q,12,FALSE),"")</f>
        <v>OQ9eZ5lH82v</v>
      </c>
      <c r="I1291" s="3" t="b">
        <f t="shared" si="82"/>
        <v>1</v>
      </c>
      <c r="J1291" s="3" t="str">
        <f t="shared" si="83"/>
        <v>dhis_api --api-version=27 --api-request='dataElements/xsYy9ph3gmT/shortName' --content-json --request PATCH --data "{\"shortName\": \"OQ9eZ5lH82v\"}"</v>
      </c>
    </row>
    <row r="1292" spans="1:10" x14ac:dyDescent="0.2">
      <c r="A1292" t="s">
        <v>1547</v>
      </c>
      <c r="B1292" t="s">
        <v>6978</v>
      </c>
      <c r="C1292" t="s">
        <v>6979</v>
      </c>
      <c r="D1292" s="3" t="b">
        <f>NOT(ISNA(VLOOKUP(A1292,des!B:B,1,FALSE)))</f>
        <v>1</v>
      </c>
      <c r="E1292" s="3" t="str">
        <f>IF(D1292,VLOOKUP(A1292,des!B:Q,11,FALSE),"")</f>
        <v>Age (10-25+, 4), Sex and Service Area</v>
      </c>
      <c r="F1292" s="3" t="b">
        <f t="shared" si="80"/>
        <v>1</v>
      </c>
      <c r="G1292" s="3" t="str">
        <f t="shared" si="81"/>
        <v>dhis_api --api-version=27 --api-request='dataElements/vl9FuwQrPmQ/name' --content-json --request PATCH --data "{\"name\": \"Age (10-25+, 4), Sex and Service Area\"}"</v>
      </c>
      <c r="H1292" s="3" t="str">
        <f>IF(D1292,VLOOKUP(A1292,des!B:Q,12,FALSE),"")</f>
        <v>UP6BcAf0m0f</v>
      </c>
      <c r="I1292" s="3" t="b">
        <f t="shared" si="82"/>
        <v>1</v>
      </c>
      <c r="J1292" s="3" t="str">
        <f t="shared" si="83"/>
        <v>dhis_api --api-version=27 --api-request='dataElements/vl9FuwQrPmQ/shortName' --content-json --request PATCH --data "{\"shortName\": \"UP6BcAf0m0f\"}"</v>
      </c>
    </row>
    <row r="1293" spans="1:10" x14ac:dyDescent="0.2">
      <c r="A1293" t="s">
        <v>478</v>
      </c>
      <c r="B1293" t="s">
        <v>6980</v>
      </c>
      <c r="C1293" t="s">
        <v>6981</v>
      </c>
      <c r="D1293" s="3" t="b">
        <f>NOT(ISNA(VLOOKUP(A1293,des!B:B,1,FALSE)))</f>
        <v>1</v>
      </c>
      <c r="E1293" s="3" t="str">
        <f>IF(D1293,VLOOKUP(A1293,des!B:Q,11,FALSE),"")</f>
        <v>Age (10-25+, 4), Sex and Service Area</v>
      </c>
      <c r="F1293" s="3" t="b">
        <f t="shared" si="80"/>
        <v>1</v>
      </c>
      <c r="G1293" s="3" t="str">
        <f t="shared" si="81"/>
        <v>dhis_api --api-version=27 --api-request='dataElements/OM7rJejJPt8/name' --content-json --request PATCH --data "{\"name\": \"Age (10-25+, 4), Sex and Service Area\"}"</v>
      </c>
      <c r="H1293" s="3" t="str">
        <f>IF(D1293,VLOOKUP(A1293,des!B:Q,12,FALSE),"")</f>
        <v>UP6BcAf0m0f</v>
      </c>
      <c r="I1293" s="3" t="b">
        <f t="shared" si="82"/>
        <v>1</v>
      </c>
      <c r="J1293" s="3" t="str">
        <f t="shared" si="83"/>
        <v>dhis_api --api-version=27 --api-request='dataElements/OM7rJejJPt8/shortName' --content-json --request PATCH --data "{\"shortName\": \"UP6BcAf0m0f\"}"</v>
      </c>
    </row>
    <row r="1294" spans="1:10" x14ac:dyDescent="0.2">
      <c r="A1294" t="s">
        <v>1548</v>
      </c>
      <c r="B1294" t="s">
        <v>6982</v>
      </c>
      <c r="C1294" t="s">
        <v>6983</v>
      </c>
      <c r="D1294" s="3" t="b">
        <f>NOT(ISNA(VLOOKUP(A1294,des!B:B,1,FALSE)))</f>
        <v>1</v>
      </c>
      <c r="E1294" s="3" t="str">
        <f>IF(D1294,VLOOKUP(A1294,des!B:Q,11,FALSE),"")</f>
        <v>Age (&lt;1-25+, 7) and Sex</v>
      </c>
      <c r="F1294" s="3" t="b">
        <f t="shared" si="80"/>
        <v>1</v>
      </c>
      <c r="G1294" s="3" t="str">
        <f t="shared" si="81"/>
        <v>dhis_api --api-version=27 --api-request='dataElements/Syy0i8XMZsg/name' --content-json --request PATCH --data "{\"name\": \"Age (&lt;1-25+, 7) and Sex\"}"</v>
      </c>
      <c r="H1294" s="3" t="str">
        <f>IF(D1294,VLOOKUP(A1294,des!B:Q,12,FALSE),"")</f>
        <v>zLKA08cM7jG</v>
      </c>
      <c r="I1294" s="3" t="b">
        <f t="shared" si="82"/>
        <v>1</v>
      </c>
      <c r="J1294" s="3" t="str">
        <f t="shared" si="83"/>
        <v>dhis_api --api-version=27 --api-request='dataElements/Syy0i8XMZsg/shortName' --content-json --request PATCH --data "{\"shortName\": \"zLKA08cM7jG\"}"</v>
      </c>
    </row>
    <row r="1295" spans="1:10" x14ac:dyDescent="0.2">
      <c r="A1295" t="s">
        <v>6984</v>
      </c>
      <c r="B1295" t="s">
        <v>6985</v>
      </c>
      <c r="C1295" t="s">
        <v>6986</v>
      </c>
      <c r="D1295" s="3" t="b">
        <f>NOT(ISNA(VLOOKUP(A1295,des!B:B,1,FALSE)))</f>
        <v>0</v>
      </c>
      <c r="E1295" s="3" t="str">
        <f>IF(D1295,VLOOKUP(A1295,des!B:Q,11,FALSE),"")</f>
        <v/>
      </c>
      <c r="F1295" s="3" t="b">
        <f t="shared" si="80"/>
        <v>0</v>
      </c>
      <c r="G1295" s="3" t="str">
        <f t="shared" si="81"/>
        <v/>
      </c>
      <c r="H1295" s="3" t="str">
        <f>IF(D1295,VLOOKUP(A1295,des!B:Q,12,FALSE),"")</f>
        <v/>
      </c>
      <c r="I1295" s="3" t="b">
        <f t="shared" si="82"/>
        <v>0</v>
      </c>
      <c r="J1295" s="3" t="str">
        <f t="shared" si="83"/>
        <v/>
      </c>
    </row>
    <row r="1296" spans="1:10" x14ac:dyDescent="0.2">
      <c r="A1296" t="s">
        <v>1549</v>
      </c>
      <c r="B1296" t="s">
        <v>6987</v>
      </c>
      <c r="C1296" t="s">
        <v>6988</v>
      </c>
      <c r="D1296" s="3" t="b">
        <f>NOT(ISNA(VLOOKUP(A1296,des!B:B,1,FALSE)))</f>
        <v>1</v>
      </c>
      <c r="E1296" s="3" t="str">
        <f>IF(D1296,VLOOKUP(A1296,des!B:Q,11,FALSE),"")</f>
        <v>default</v>
      </c>
      <c r="F1296" s="3" t="b">
        <f t="shared" si="80"/>
        <v>1</v>
      </c>
      <c r="G1296" s="3" t="str">
        <f t="shared" si="81"/>
        <v>dhis_api --api-version=27 --api-request='dataElements/OVZPaBBTo5e/name' --content-json --request PATCH --data "{\"name\": \"default\"}"</v>
      </c>
      <c r="H1296" s="3" t="str">
        <f>IF(D1296,VLOOKUP(A1296,des!B:Q,12,FALSE),"")</f>
        <v>bjDvmb4bfuf</v>
      </c>
      <c r="I1296" s="3" t="b">
        <f t="shared" si="82"/>
        <v>1</v>
      </c>
      <c r="J1296" s="3" t="str">
        <f t="shared" si="83"/>
        <v>dhis_api --api-version=27 --api-request='dataElements/OVZPaBBTo5e/shortName' --content-json --request PATCH --data "{\"shortName\": \"bjDvmb4bfuf\"}"</v>
      </c>
    </row>
    <row r="1297" spans="1:10" x14ac:dyDescent="0.2">
      <c r="A1297" t="s">
        <v>278</v>
      </c>
      <c r="B1297" t="s">
        <v>6989</v>
      </c>
      <c r="C1297" t="s">
        <v>6990</v>
      </c>
      <c r="D1297" s="3" t="b">
        <f>NOT(ISNA(VLOOKUP(A1297,des!B:B,1,FALSE)))</f>
        <v>1</v>
      </c>
      <c r="E1297" s="3" t="str">
        <f>IF(D1297,VLOOKUP(A1297,des!B:Q,11,FALSE),"")</f>
        <v>default</v>
      </c>
      <c r="F1297" s="3" t="b">
        <f t="shared" si="80"/>
        <v>1</v>
      </c>
      <c r="G1297" s="3" t="str">
        <f t="shared" si="81"/>
        <v>dhis_api --api-version=27 --api-request='dataElements/ugtQ8oTUjgO/name' --content-json --request PATCH --data "{\"name\": \"default\"}"</v>
      </c>
      <c r="H1297" s="3" t="str">
        <f>IF(D1297,VLOOKUP(A1297,des!B:Q,12,FALSE),"")</f>
        <v>bjDvmb4bfuf</v>
      </c>
      <c r="I1297" s="3" t="b">
        <f t="shared" si="82"/>
        <v>1</v>
      </c>
      <c r="J1297" s="3" t="str">
        <f t="shared" si="83"/>
        <v>dhis_api --api-version=27 --api-request='dataElements/ugtQ8oTUjgO/shortName' --content-json --request PATCH --data "{\"shortName\": \"bjDvmb4bfuf\"}"</v>
      </c>
    </row>
    <row r="1298" spans="1:10" x14ac:dyDescent="0.2">
      <c r="A1298" t="s">
        <v>1550</v>
      </c>
      <c r="B1298" t="s">
        <v>6991</v>
      </c>
      <c r="C1298" t="s">
        <v>6992</v>
      </c>
      <c r="D1298" s="3" t="b">
        <f>NOT(ISNA(VLOOKUP(A1298,des!B:B,1,FALSE)))</f>
        <v>1</v>
      </c>
      <c r="E1298" s="3" t="str">
        <f>IF(D1298,VLOOKUP(A1298,des!B:Q,11,FALSE),"")</f>
        <v>default</v>
      </c>
      <c r="F1298" s="3" t="b">
        <f t="shared" si="80"/>
        <v>1</v>
      </c>
      <c r="G1298" s="3" t="str">
        <f t="shared" si="81"/>
        <v>dhis_api --api-version=27 --api-request='dataElements/yCxB0DAlvgi/name' --content-json --request PATCH --data "{\"name\": \"default\"}"</v>
      </c>
      <c r="H1298" s="3" t="str">
        <f>IF(D1298,VLOOKUP(A1298,des!B:Q,12,FALSE),"")</f>
        <v>bjDvmb4bfuf</v>
      </c>
      <c r="I1298" s="3" t="b">
        <f t="shared" si="82"/>
        <v>1</v>
      </c>
      <c r="J1298" s="3" t="str">
        <f t="shared" si="83"/>
        <v>dhis_api --api-version=27 --api-request='dataElements/yCxB0DAlvgi/shortName' --content-json --request PATCH --data "{\"shortName\": \"bjDvmb4bfuf\"}"</v>
      </c>
    </row>
    <row r="1299" spans="1:10" x14ac:dyDescent="0.2">
      <c r="A1299" t="s">
        <v>472</v>
      </c>
      <c r="B1299" t="s">
        <v>6993</v>
      </c>
      <c r="C1299" t="s">
        <v>6994</v>
      </c>
      <c r="D1299" s="3" t="b">
        <f>NOT(ISNA(VLOOKUP(A1299,des!B:B,1,FALSE)))</f>
        <v>1</v>
      </c>
      <c r="E1299" s="3" t="str">
        <f>IF(D1299,VLOOKUP(A1299,des!B:Q,11,FALSE),"")</f>
        <v>Program Status</v>
      </c>
      <c r="F1299" s="3" t="b">
        <f t="shared" si="80"/>
        <v>1</v>
      </c>
      <c r="G1299" s="3" t="str">
        <f t="shared" si="81"/>
        <v>dhis_api --api-version=27 --api-request='dataElements/V1R1kKhguKt/name' --content-json --request PATCH --data "{\"name\": \"Program Status\"}"</v>
      </c>
      <c r="H1299" s="3" t="str">
        <f>IF(D1299,VLOOKUP(A1299,des!B:Q,12,FALSE),"")</f>
        <v>g44qvTahXmg</v>
      </c>
      <c r="I1299" s="3" t="b">
        <f t="shared" si="82"/>
        <v>1</v>
      </c>
      <c r="J1299" s="3" t="str">
        <f t="shared" si="83"/>
        <v>dhis_api --api-version=27 --api-request='dataElements/V1R1kKhguKt/shortName' --content-json --request PATCH --data "{\"shortName\": \"g44qvTahXmg\"}"</v>
      </c>
    </row>
    <row r="1300" spans="1:10" x14ac:dyDescent="0.2">
      <c r="A1300" t="s">
        <v>1551</v>
      </c>
      <c r="B1300" t="s">
        <v>6995</v>
      </c>
      <c r="C1300" t="s">
        <v>6996</v>
      </c>
      <c r="D1300" s="3" t="b">
        <f>NOT(ISNA(VLOOKUP(A1300,des!B:B,1,FALSE)))</f>
        <v>1</v>
      </c>
      <c r="E1300" s="3" t="str">
        <f>IF(D1300,VLOOKUP(A1300,des!B:Q,11,FALSE),"")</f>
        <v>Program Status</v>
      </c>
      <c r="F1300" s="3" t="b">
        <f t="shared" si="80"/>
        <v>1</v>
      </c>
      <c r="G1300" s="3" t="str">
        <f t="shared" si="81"/>
        <v>dhis_api --api-version=27 --api-request='dataElements/vYPx0abTdQi/name' --content-json --request PATCH --data "{\"name\": \"Program Status\"}"</v>
      </c>
      <c r="H1300" s="3" t="str">
        <f>IF(D1300,VLOOKUP(A1300,des!B:Q,12,FALSE),"")</f>
        <v>g44qvTahXmg</v>
      </c>
      <c r="I1300" s="3" t="b">
        <f t="shared" si="82"/>
        <v>1</v>
      </c>
      <c r="J1300" s="3" t="str">
        <f t="shared" si="83"/>
        <v>dhis_api --api-version=27 --api-request='dataElements/vYPx0abTdQi/shortName' --content-json --request PATCH --data "{\"shortName\": \"g44qvTahXmg\"}"</v>
      </c>
    </row>
    <row r="1301" spans="1:10" x14ac:dyDescent="0.2">
      <c r="A1301" t="s">
        <v>6997</v>
      </c>
      <c r="B1301" t="s">
        <v>6998</v>
      </c>
      <c r="C1301" t="s">
        <v>6999</v>
      </c>
      <c r="D1301" s="3" t="b">
        <f>NOT(ISNA(VLOOKUP(A1301,des!B:B,1,FALSE)))</f>
        <v>0</v>
      </c>
      <c r="E1301" s="3" t="str">
        <f>IF(D1301,VLOOKUP(A1301,des!B:Q,11,FALSE),"")</f>
        <v/>
      </c>
      <c r="F1301" s="3" t="b">
        <f t="shared" si="80"/>
        <v>0</v>
      </c>
      <c r="G1301" s="3" t="str">
        <f t="shared" si="81"/>
        <v/>
      </c>
      <c r="H1301" s="3" t="str">
        <f>IF(D1301,VLOOKUP(A1301,des!B:Q,12,FALSE),"")</f>
        <v/>
      </c>
      <c r="I1301" s="3" t="b">
        <f t="shared" si="82"/>
        <v>0</v>
      </c>
      <c r="J1301" s="3" t="str">
        <f t="shared" si="83"/>
        <v/>
      </c>
    </row>
    <row r="1302" spans="1:10" x14ac:dyDescent="0.2">
      <c r="A1302" t="s">
        <v>7000</v>
      </c>
      <c r="B1302" t="s">
        <v>7001</v>
      </c>
      <c r="C1302" t="s">
        <v>7002</v>
      </c>
      <c r="D1302" s="3" t="b">
        <f>NOT(ISNA(VLOOKUP(A1302,des!B:B,1,FALSE)))</f>
        <v>0</v>
      </c>
      <c r="E1302" s="3" t="str">
        <f>IF(D1302,VLOOKUP(A1302,des!B:Q,11,FALSE),"")</f>
        <v/>
      </c>
      <c r="F1302" s="3" t="b">
        <f t="shared" si="80"/>
        <v>0</v>
      </c>
      <c r="G1302" s="3" t="str">
        <f t="shared" si="81"/>
        <v/>
      </c>
      <c r="H1302" s="3" t="str">
        <f>IF(D1302,VLOOKUP(A1302,des!B:Q,12,FALSE),"")</f>
        <v/>
      </c>
      <c r="I1302" s="3" t="b">
        <f t="shared" si="82"/>
        <v>0</v>
      </c>
      <c r="J1302" s="3" t="str">
        <f t="shared" si="83"/>
        <v/>
      </c>
    </row>
    <row r="1303" spans="1:10" x14ac:dyDescent="0.2">
      <c r="A1303" t="s">
        <v>1552</v>
      </c>
      <c r="B1303" t="s">
        <v>7003</v>
      </c>
      <c r="C1303" t="s">
        <v>7004</v>
      </c>
      <c r="D1303" s="3" t="b">
        <f>NOT(ISNA(VLOOKUP(A1303,des!B:B,1,FALSE)))</f>
        <v>1</v>
      </c>
      <c r="E1303" s="3" t="str">
        <f>IF(D1303,VLOOKUP(A1303,des!B:Q,11,FALSE),"")</f>
        <v>default</v>
      </c>
      <c r="F1303" s="3" t="b">
        <f t="shared" si="80"/>
        <v>1</v>
      </c>
      <c r="G1303" s="3" t="str">
        <f t="shared" si="81"/>
        <v>dhis_api --api-version=27 --api-request='dataElements/wEiEd2XYrqJ/name' --content-json --request PATCH --data "{\"name\": \"default\"}"</v>
      </c>
      <c r="H1303" s="3" t="str">
        <f>IF(D1303,VLOOKUP(A1303,des!B:Q,12,FALSE),"")</f>
        <v>bjDvmb4bfuf</v>
      </c>
      <c r="I1303" s="3" t="b">
        <f t="shared" si="82"/>
        <v>1</v>
      </c>
      <c r="J1303" s="3" t="str">
        <f t="shared" si="83"/>
        <v>dhis_api --api-version=27 --api-request='dataElements/wEiEd2XYrqJ/shortName' --content-json --request PATCH --data "{\"shortName\": \"bjDvmb4bfuf\"}"</v>
      </c>
    </row>
    <row r="1304" spans="1:10" x14ac:dyDescent="0.2">
      <c r="A1304" t="s">
        <v>708</v>
      </c>
      <c r="B1304" t="s">
        <v>7005</v>
      </c>
      <c r="C1304" t="s">
        <v>7006</v>
      </c>
      <c r="D1304" s="3" t="b">
        <f>NOT(ISNA(VLOOKUP(A1304,des!B:B,1,FALSE)))</f>
        <v>1</v>
      </c>
      <c r="E1304" s="3" t="str">
        <f>IF(D1304,VLOOKUP(A1304,des!B:Q,11,FALSE),"")</f>
        <v>default</v>
      </c>
      <c r="F1304" s="3" t="b">
        <f t="shared" si="80"/>
        <v>1</v>
      </c>
      <c r="G1304" s="3" t="str">
        <f t="shared" si="81"/>
        <v>dhis_api --api-version=27 --api-request='dataElements/KFAXe5p0XYo/name' --content-json --request PATCH --data "{\"name\": \"default\"}"</v>
      </c>
      <c r="H1304" s="3" t="str">
        <f>IF(D1304,VLOOKUP(A1304,des!B:Q,12,FALSE),"")</f>
        <v>bjDvmb4bfuf</v>
      </c>
      <c r="I1304" s="3" t="b">
        <f t="shared" si="82"/>
        <v>1</v>
      </c>
      <c r="J1304" s="3" t="str">
        <f t="shared" si="83"/>
        <v>dhis_api --api-version=27 --api-request='dataElements/KFAXe5p0XYo/shortName' --content-json --request PATCH --data "{\"shortName\": \"bjDvmb4bfuf\"}"</v>
      </c>
    </row>
    <row r="1305" spans="1:10" x14ac:dyDescent="0.2">
      <c r="A1305" t="s">
        <v>709</v>
      </c>
      <c r="B1305" t="s">
        <v>7007</v>
      </c>
      <c r="C1305" t="s">
        <v>7008</v>
      </c>
      <c r="D1305" s="3" t="b">
        <f>NOT(ISNA(VLOOKUP(A1305,des!B:B,1,FALSE)))</f>
        <v>1</v>
      </c>
      <c r="E1305" s="3" t="str">
        <f>IF(D1305,VLOOKUP(A1305,des!B:Q,11,FALSE),"")</f>
        <v>Age (&lt;5-17, 4) and Sex</v>
      </c>
      <c r="F1305" s="3" t="b">
        <f t="shared" si="80"/>
        <v>1</v>
      </c>
      <c r="G1305" s="3" t="str">
        <f t="shared" si="81"/>
        <v>dhis_api --api-version=27 --api-request='dataElements/cRByveaQxcH/name' --content-json --request PATCH --data "{\"name\": \"Age (&lt;5-17, 4) and Sex\"}"</v>
      </c>
      <c r="H1305" s="3" t="str">
        <f>IF(D1305,VLOOKUP(A1305,des!B:Q,12,FALSE),"")</f>
        <v>v90bWujcsAc</v>
      </c>
      <c r="I1305" s="3" t="b">
        <f t="shared" si="82"/>
        <v>1</v>
      </c>
      <c r="J1305" s="3" t="str">
        <f t="shared" si="83"/>
        <v>dhis_api --api-version=27 --api-request='dataElements/cRByveaQxcH/shortName' --content-json --request PATCH --data "{\"shortName\": \"v90bWujcsAc\"}"</v>
      </c>
    </row>
    <row r="1306" spans="1:10" x14ac:dyDescent="0.2">
      <c r="A1306" t="s">
        <v>707</v>
      </c>
      <c r="B1306" t="s">
        <v>7009</v>
      </c>
      <c r="C1306" t="s">
        <v>7010</v>
      </c>
      <c r="D1306" s="3" t="b">
        <f>NOT(ISNA(VLOOKUP(A1306,des!B:B,1,FALSE)))</f>
        <v>1</v>
      </c>
      <c r="E1306" s="3" t="str">
        <f>IF(D1306,VLOOKUP(A1306,des!B:Q,11,FALSE),"")</f>
        <v>Age (&lt;5-17, 4) and Sex</v>
      </c>
      <c r="F1306" s="3" t="b">
        <f t="shared" si="80"/>
        <v>1</v>
      </c>
      <c r="G1306" s="3" t="str">
        <f t="shared" si="81"/>
        <v>dhis_api --api-version=27 --api-request='dataElements/OJtuaMqMSqk/name' --content-json --request PATCH --data "{\"name\": \"Age (&lt;5-17, 4) and Sex\"}"</v>
      </c>
      <c r="H1306" s="3" t="str">
        <f>IF(D1306,VLOOKUP(A1306,des!B:Q,12,FALSE),"")</f>
        <v>v90bWujcsAc</v>
      </c>
      <c r="I1306" s="3" t="b">
        <f t="shared" si="82"/>
        <v>1</v>
      </c>
      <c r="J1306" s="3" t="str">
        <f t="shared" si="83"/>
        <v>dhis_api --api-version=27 --api-request='dataElements/OJtuaMqMSqk/shortName' --content-json --request PATCH --data "{\"shortName\": \"v90bWujcsAc\"}"</v>
      </c>
    </row>
    <row r="1307" spans="1:10" x14ac:dyDescent="0.2">
      <c r="A1307" t="s">
        <v>7011</v>
      </c>
      <c r="B1307" t="s">
        <v>7012</v>
      </c>
      <c r="C1307" t="s">
        <v>7013</v>
      </c>
      <c r="D1307" s="3" t="b">
        <f>NOT(ISNA(VLOOKUP(A1307,des!B:B,1,FALSE)))</f>
        <v>0</v>
      </c>
      <c r="E1307" s="3" t="str">
        <f>IF(D1307,VLOOKUP(A1307,des!B:Q,11,FALSE),"")</f>
        <v/>
      </c>
      <c r="F1307" s="3" t="b">
        <f t="shared" si="80"/>
        <v>0</v>
      </c>
      <c r="G1307" s="3" t="str">
        <f t="shared" si="81"/>
        <v/>
      </c>
      <c r="H1307" s="3" t="str">
        <f>IF(D1307,VLOOKUP(A1307,des!B:Q,12,FALSE),"")</f>
        <v/>
      </c>
      <c r="I1307" s="3" t="b">
        <f t="shared" si="82"/>
        <v>0</v>
      </c>
      <c r="J1307" s="3" t="str">
        <f t="shared" si="83"/>
        <v/>
      </c>
    </row>
    <row r="1308" spans="1:10" x14ac:dyDescent="0.2">
      <c r="A1308" t="s">
        <v>783</v>
      </c>
      <c r="B1308" t="s">
        <v>7014</v>
      </c>
      <c r="C1308" t="s">
        <v>7015</v>
      </c>
      <c r="D1308" s="3" t="b">
        <f>NOT(ISNA(VLOOKUP(A1308,des!B:B,1,FALSE)))</f>
        <v>1</v>
      </c>
      <c r="E1308" s="3" t="str">
        <f>IF(D1308,VLOOKUP(A1308,des!B:Q,11,FALSE),"")</f>
        <v>default</v>
      </c>
      <c r="F1308" s="3" t="b">
        <f t="shared" si="80"/>
        <v>1</v>
      </c>
      <c r="G1308" s="3" t="str">
        <f t="shared" si="81"/>
        <v>dhis_api --api-version=27 --api-request='dataElements/e6N1xDzsph4/name' --content-json --request PATCH --data "{\"name\": \"default\"}"</v>
      </c>
      <c r="H1308" s="3" t="str">
        <f>IF(D1308,VLOOKUP(A1308,des!B:Q,12,FALSE),"")</f>
        <v>bjDvmb4bfuf</v>
      </c>
      <c r="I1308" s="3" t="b">
        <f t="shared" si="82"/>
        <v>1</v>
      </c>
      <c r="J1308" s="3" t="str">
        <f t="shared" si="83"/>
        <v>dhis_api --api-version=27 --api-request='dataElements/e6N1xDzsph4/shortName' --content-json --request PATCH --data "{\"shortName\": \"bjDvmb4bfuf\"}"</v>
      </c>
    </row>
    <row r="1309" spans="1:10" x14ac:dyDescent="0.2">
      <c r="A1309" t="s">
        <v>7016</v>
      </c>
      <c r="B1309" t="s">
        <v>7017</v>
      </c>
      <c r="C1309" t="s">
        <v>7018</v>
      </c>
      <c r="D1309" s="3" t="b">
        <f>NOT(ISNA(VLOOKUP(A1309,des!B:B,1,FALSE)))</f>
        <v>0</v>
      </c>
      <c r="E1309" s="3" t="str">
        <f>IF(D1309,VLOOKUP(A1309,des!B:Q,11,FALSE),"")</f>
        <v/>
      </c>
      <c r="F1309" s="3" t="b">
        <f t="shared" si="80"/>
        <v>0</v>
      </c>
      <c r="G1309" s="3" t="str">
        <f t="shared" si="81"/>
        <v/>
      </c>
      <c r="H1309" s="3" t="str">
        <f>IF(D1309,VLOOKUP(A1309,des!B:Q,12,FALSE),"")</f>
        <v/>
      </c>
      <c r="I1309" s="3" t="b">
        <f t="shared" si="82"/>
        <v>0</v>
      </c>
      <c r="J1309" s="3" t="str">
        <f t="shared" si="83"/>
        <v/>
      </c>
    </row>
    <row r="1310" spans="1:10" x14ac:dyDescent="0.2">
      <c r="A1310" t="s">
        <v>706</v>
      </c>
      <c r="B1310" t="s">
        <v>7019</v>
      </c>
      <c r="C1310" t="s">
        <v>7020</v>
      </c>
      <c r="D1310" s="3" t="b">
        <f>NOT(ISNA(VLOOKUP(A1310,des!B:B,1,FALSE)))</f>
        <v>1</v>
      </c>
      <c r="E1310" s="3" t="str">
        <f>IF(D1310,VLOOKUP(A1310,des!B:Q,11,FALSE),"")</f>
        <v>default</v>
      </c>
      <c r="F1310" s="3" t="b">
        <f t="shared" si="80"/>
        <v>1</v>
      </c>
      <c r="G1310" s="3" t="str">
        <f t="shared" si="81"/>
        <v>dhis_api --api-version=27 --api-request='dataElements/GS3ecF1Ycmp/name' --content-json --request PATCH --data "{\"name\": \"default\"}"</v>
      </c>
      <c r="H1310" s="3" t="str">
        <f>IF(D1310,VLOOKUP(A1310,des!B:Q,12,FALSE),"")</f>
        <v>bjDvmb4bfuf</v>
      </c>
      <c r="I1310" s="3" t="b">
        <f t="shared" si="82"/>
        <v>1</v>
      </c>
      <c r="J1310" s="3" t="str">
        <f t="shared" si="83"/>
        <v>dhis_api --api-version=27 --api-request='dataElements/GS3ecF1Ycmp/shortName' --content-json --request PATCH --data "{\"shortName\": \"bjDvmb4bfuf\"}"</v>
      </c>
    </row>
    <row r="1311" spans="1:10" x14ac:dyDescent="0.2">
      <c r="A1311" t="s">
        <v>712</v>
      </c>
      <c r="B1311" t="s">
        <v>7021</v>
      </c>
      <c r="C1311" t="s">
        <v>7022</v>
      </c>
      <c r="D1311" s="3" t="b">
        <f>NOT(ISNA(VLOOKUP(A1311,des!B:B,1,FALSE)))</f>
        <v>1</v>
      </c>
      <c r="E1311" s="3" t="str">
        <f>IF(D1311,VLOOKUP(A1311,des!B:Q,11,FALSE),"")</f>
        <v>default</v>
      </c>
      <c r="F1311" s="3" t="b">
        <f t="shared" si="80"/>
        <v>1</v>
      </c>
      <c r="G1311" s="3" t="str">
        <f t="shared" si="81"/>
        <v>dhis_api --api-version=27 --api-request='dataElements/IdTE8XkYk7a/name' --content-json --request PATCH --data "{\"name\": \"default\"}"</v>
      </c>
      <c r="H1311" s="3" t="str">
        <f>IF(D1311,VLOOKUP(A1311,des!B:Q,12,FALSE),"")</f>
        <v>bjDvmb4bfuf</v>
      </c>
      <c r="I1311" s="3" t="b">
        <f t="shared" si="82"/>
        <v>1</v>
      </c>
      <c r="J1311" s="3" t="str">
        <f t="shared" si="83"/>
        <v>dhis_api --api-version=27 --api-request='dataElements/IdTE8XkYk7a/shortName' --content-json --request PATCH --data "{\"shortName\": \"bjDvmb4bfuf\"}"</v>
      </c>
    </row>
    <row r="1312" spans="1:10" x14ac:dyDescent="0.2">
      <c r="A1312" t="s">
        <v>713</v>
      </c>
      <c r="B1312" t="s">
        <v>7023</v>
      </c>
      <c r="C1312" t="s">
        <v>7024</v>
      </c>
      <c r="D1312" s="3" t="b">
        <f>NOT(ISNA(VLOOKUP(A1312,des!B:B,1,FALSE)))</f>
        <v>1</v>
      </c>
      <c r="E1312" s="3" t="str">
        <f>IF(D1312,VLOOKUP(A1312,des!B:Q,11,FALSE),"")</f>
        <v>Age (0-4, 3) and Sex</v>
      </c>
      <c r="F1312" s="3" t="b">
        <f t="shared" si="80"/>
        <v>1</v>
      </c>
      <c r="G1312" s="3" t="str">
        <f t="shared" si="81"/>
        <v>dhis_api --api-version=27 --api-request='dataElements/h90jrsnSBWu/name' --content-json --request PATCH --data "{\"name\": \"Age (0-4, 3) and Sex\"}"</v>
      </c>
      <c r="H1312" s="3" t="str">
        <f>IF(D1312,VLOOKUP(A1312,des!B:Q,12,FALSE),"")</f>
        <v>bBenCN44cjV</v>
      </c>
      <c r="I1312" s="3" t="b">
        <f t="shared" si="82"/>
        <v>1</v>
      </c>
      <c r="J1312" s="3" t="str">
        <f t="shared" si="83"/>
        <v>dhis_api --api-version=27 --api-request='dataElements/h90jrsnSBWu/shortName' --content-json --request PATCH --data "{\"shortName\": \"bBenCN44cjV\"}"</v>
      </c>
    </row>
    <row r="1313" spans="1:10" x14ac:dyDescent="0.2">
      <c r="A1313" t="s">
        <v>710</v>
      </c>
      <c r="B1313" t="s">
        <v>7025</v>
      </c>
      <c r="C1313" t="s">
        <v>7026</v>
      </c>
      <c r="D1313" s="3" t="b">
        <f>NOT(ISNA(VLOOKUP(A1313,des!B:B,1,FALSE)))</f>
        <v>1</v>
      </c>
      <c r="E1313" s="3" t="str">
        <f>IF(D1313,VLOOKUP(A1313,des!B:Q,11,FALSE),"")</f>
        <v>default</v>
      </c>
      <c r="F1313" s="3" t="b">
        <f t="shared" si="80"/>
        <v>1</v>
      </c>
      <c r="G1313" s="3" t="str">
        <f t="shared" si="81"/>
        <v>dhis_api --api-version=27 --api-request='dataElements/Acm7xjr8IS6/name' --content-json --request PATCH --data "{\"name\": \"default\"}"</v>
      </c>
      <c r="H1313" s="3" t="str">
        <f>IF(D1313,VLOOKUP(A1313,des!B:Q,12,FALSE),"")</f>
        <v>bjDvmb4bfuf</v>
      </c>
      <c r="I1313" s="3" t="b">
        <f t="shared" si="82"/>
        <v>1</v>
      </c>
      <c r="J1313" s="3" t="str">
        <f t="shared" si="83"/>
        <v>dhis_api --api-version=27 --api-request='dataElements/Acm7xjr8IS6/shortName' --content-json --request PATCH --data "{\"shortName\": \"bjDvmb4bfuf\"}"</v>
      </c>
    </row>
    <row r="1314" spans="1:10" x14ac:dyDescent="0.2">
      <c r="A1314" t="s">
        <v>7027</v>
      </c>
      <c r="B1314" t="s">
        <v>7028</v>
      </c>
      <c r="C1314" t="s">
        <v>7029</v>
      </c>
      <c r="D1314" s="3" t="b">
        <f>NOT(ISNA(VLOOKUP(A1314,des!B:B,1,FALSE)))</f>
        <v>0</v>
      </c>
      <c r="E1314" s="3" t="str">
        <f>IF(D1314,VLOOKUP(A1314,des!B:Q,11,FALSE),"")</f>
        <v/>
      </c>
      <c r="F1314" s="3" t="b">
        <f t="shared" si="80"/>
        <v>0</v>
      </c>
      <c r="G1314" s="3" t="str">
        <f t="shared" si="81"/>
        <v/>
      </c>
      <c r="H1314" s="3" t="str">
        <f>IF(D1314,VLOOKUP(A1314,des!B:Q,12,FALSE),"")</f>
        <v/>
      </c>
      <c r="I1314" s="3" t="b">
        <f t="shared" si="82"/>
        <v>0</v>
      </c>
      <c r="J1314" s="3" t="str">
        <f t="shared" si="83"/>
        <v/>
      </c>
    </row>
    <row r="1315" spans="1:10" x14ac:dyDescent="0.2">
      <c r="A1315" t="s">
        <v>711</v>
      </c>
      <c r="B1315" t="s">
        <v>7030</v>
      </c>
      <c r="C1315" t="s">
        <v>7031</v>
      </c>
      <c r="D1315" s="3" t="b">
        <f>NOT(ISNA(VLOOKUP(A1315,des!B:B,1,FALSE)))</f>
        <v>1</v>
      </c>
      <c r="E1315" s="3" t="str">
        <f>IF(D1315,VLOOKUP(A1315,des!B:Q,11,FALSE),"")</f>
        <v>Age (0-4, 3) and Sex</v>
      </c>
      <c r="F1315" s="3" t="b">
        <f t="shared" si="80"/>
        <v>1</v>
      </c>
      <c r="G1315" s="3" t="str">
        <f t="shared" si="81"/>
        <v>dhis_api --api-version=27 --api-request='dataElements/AXPAGbaCjzO/name' --content-json --request PATCH --data "{\"name\": \"Age (0-4, 3) and Sex\"}"</v>
      </c>
      <c r="H1315" s="3" t="str">
        <f>IF(D1315,VLOOKUP(A1315,des!B:Q,12,FALSE),"")</f>
        <v>bBenCN44cjV</v>
      </c>
      <c r="I1315" s="3" t="b">
        <f t="shared" si="82"/>
        <v>1</v>
      </c>
      <c r="J1315" s="3" t="str">
        <f t="shared" si="83"/>
        <v>dhis_api --api-version=27 --api-request='dataElements/AXPAGbaCjzO/shortName' --content-json --request PATCH --data "{\"shortName\": \"bBenCN44cjV\"}"</v>
      </c>
    </row>
    <row r="1316" spans="1:10" x14ac:dyDescent="0.2">
      <c r="A1316" t="s">
        <v>784</v>
      </c>
      <c r="B1316" t="s">
        <v>7032</v>
      </c>
      <c r="C1316" t="s">
        <v>7033</v>
      </c>
      <c r="D1316" s="3" t="b">
        <f>NOT(ISNA(VLOOKUP(A1316,des!B:B,1,FALSE)))</f>
        <v>1</v>
      </c>
      <c r="E1316" s="3" t="str">
        <f>IF(D1316,VLOOKUP(A1316,des!B:Q,11,FALSE),"")</f>
        <v>default</v>
      </c>
      <c r="F1316" s="3" t="b">
        <f t="shared" si="80"/>
        <v>1</v>
      </c>
      <c r="G1316" s="3" t="str">
        <f t="shared" si="81"/>
        <v>dhis_api --api-version=27 --api-request='dataElements/XPUKOKEXLoY/name' --content-json --request PATCH --data "{\"name\": \"default\"}"</v>
      </c>
      <c r="H1316" s="3" t="str">
        <f>IF(D1316,VLOOKUP(A1316,des!B:Q,12,FALSE),"")</f>
        <v>bjDvmb4bfuf</v>
      </c>
      <c r="I1316" s="3" t="b">
        <f t="shared" si="82"/>
        <v>1</v>
      </c>
      <c r="J1316" s="3" t="str">
        <f t="shared" si="83"/>
        <v>dhis_api --api-version=27 --api-request='dataElements/XPUKOKEXLoY/shortName' --content-json --request PATCH --data "{\"shortName\": \"bjDvmb4bfuf\"}"</v>
      </c>
    </row>
    <row r="1317" spans="1:10" x14ac:dyDescent="0.2">
      <c r="A1317" t="s">
        <v>7034</v>
      </c>
      <c r="B1317" t="s">
        <v>7035</v>
      </c>
      <c r="C1317" t="s">
        <v>7036</v>
      </c>
      <c r="D1317" s="3" t="b">
        <f>NOT(ISNA(VLOOKUP(A1317,des!B:B,1,FALSE)))</f>
        <v>0</v>
      </c>
      <c r="E1317" s="3" t="str">
        <f>IF(D1317,VLOOKUP(A1317,des!B:Q,11,FALSE),"")</f>
        <v/>
      </c>
      <c r="F1317" s="3" t="b">
        <f t="shared" si="80"/>
        <v>0</v>
      </c>
      <c r="G1317" s="3" t="str">
        <f t="shared" si="81"/>
        <v/>
      </c>
      <c r="H1317" s="3" t="str">
        <f>IF(D1317,VLOOKUP(A1317,des!B:Q,12,FALSE),"")</f>
        <v/>
      </c>
      <c r="I1317" s="3" t="b">
        <f t="shared" si="82"/>
        <v>0</v>
      </c>
      <c r="J1317" s="3" t="str">
        <f t="shared" si="83"/>
        <v/>
      </c>
    </row>
    <row r="1318" spans="1:10" x14ac:dyDescent="0.2">
      <c r="A1318" t="s">
        <v>1553</v>
      </c>
      <c r="B1318" t="s">
        <v>7037</v>
      </c>
      <c r="C1318" t="s">
        <v>7038</v>
      </c>
      <c r="D1318" s="3" t="b">
        <f>NOT(ISNA(VLOOKUP(A1318,des!B:B,1,FALSE)))</f>
        <v>1</v>
      </c>
      <c r="E1318" s="3" t="str">
        <f>IF(D1318,VLOOKUP(A1318,des!B:Q,11,FALSE),"")</f>
        <v>default</v>
      </c>
      <c r="F1318" s="3" t="b">
        <f t="shared" si="80"/>
        <v>1</v>
      </c>
      <c r="G1318" s="3" t="str">
        <f t="shared" si="81"/>
        <v>dhis_api --api-version=27 --api-request='dataElements/g8gm86GMsnf/name' --content-json --request PATCH --data "{\"name\": \"default\"}"</v>
      </c>
      <c r="H1318" s="3" t="str">
        <f>IF(D1318,VLOOKUP(A1318,des!B:Q,12,FALSE),"")</f>
        <v>bjDvmb4bfuf</v>
      </c>
      <c r="I1318" s="3" t="b">
        <f t="shared" si="82"/>
        <v>1</v>
      </c>
      <c r="J1318" s="3" t="str">
        <f t="shared" si="83"/>
        <v>dhis_api --api-version=27 --api-request='dataElements/g8gm86GMsnf/shortName' --content-json --request PATCH --data "{\"shortName\": \"bjDvmb4bfuf\"}"</v>
      </c>
    </row>
    <row r="1319" spans="1:10" x14ac:dyDescent="0.2">
      <c r="A1319" t="s">
        <v>238</v>
      </c>
      <c r="B1319" t="s">
        <v>7039</v>
      </c>
      <c r="C1319" t="s">
        <v>7040</v>
      </c>
      <c r="D1319" s="3" t="b">
        <f>NOT(ISNA(VLOOKUP(A1319,des!B:B,1,FALSE)))</f>
        <v>1</v>
      </c>
      <c r="E1319" s="3" t="str">
        <f>IF(D1319,VLOOKUP(A1319,des!B:Q,11,FALSE),"")</f>
        <v>New Existing ART and HIV Status (Positive)</v>
      </c>
      <c r="F1319" s="3" t="b">
        <f t="shared" si="80"/>
        <v>1</v>
      </c>
      <c r="G1319" s="3" t="str">
        <f t="shared" si="81"/>
        <v>dhis_api --api-version=27 --api-request='dataElements/wPfGMcoz1Z0/name' --content-json --request PATCH --data "{\"name\": \"New Existing ART and HIV Status (Positive)\"}"</v>
      </c>
      <c r="H1319" s="3" t="str">
        <f>IF(D1319,VLOOKUP(A1319,des!B:Q,12,FALSE),"")</f>
        <v>achT0n9QCYk</v>
      </c>
      <c r="I1319" s="3" t="b">
        <f t="shared" si="82"/>
        <v>1</v>
      </c>
      <c r="J1319" s="3" t="str">
        <f t="shared" si="83"/>
        <v>dhis_api --api-version=27 --api-request='dataElements/wPfGMcoz1Z0/shortName' --content-json --request PATCH --data "{\"shortName\": \"achT0n9QCYk\"}"</v>
      </c>
    </row>
    <row r="1320" spans="1:10" x14ac:dyDescent="0.2">
      <c r="A1320" t="s">
        <v>1554</v>
      </c>
      <c r="B1320" t="s">
        <v>7041</v>
      </c>
      <c r="C1320" t="s">
        <v>7042</v>
      </c>
      <c r="D1320" s="3" t="b">
        <f>NOT(ISNA(VLOOKUP(A1320,des!B:B,1,FALSE)))</f>
        <v>1</v>
      </c>
      <c r="E1320" s="3" t="str">
        <f>IF(D1320,VLOOKUP(A1320,des!B:Q,11,FALSE),"")</f>
        <v>New Existing ART and HIV Status (Positive)</v>
      </c>
      <c r="F1320" s="3" t="b">
        <f t="shared" si="80"/>
        <v>1</v>
      </c>
      <c r="G1320" s="3" t="str">
        <f t="shared" si="81"/>
        <v>dhis_api --api-version=27 --api-request='dataElements/v2L1RflyOuY/name' --content-json --request PATCH --data "{\"name\": \"New Existing ART and HIV Status (Positive)\"}"</v>
      </c>
      <c r="H1320" s="3" t="str">
        <f>IF(D1320,VLOOKUP(A1320,des!B:Q,12,FALSE),"")</f>
        <v>achT0n9QCYk</v>
      </c>
      <c r="I1320" s="3" t="b">
        <f t="shared" si="82"/>
        <v>1</v>
      </c>
      <c r="J1320" s="3" t="str">
        <f t="shared" si="83"/>
        <v>dhis_api --api-version=27 --api-request='dataElements/v2L1RflyOuY/shortName' --content-json --request PATCH --data "{\"shortName\": \"achT0n9QCYk\"}"</v>
      </c>
    </row>
    <row r="1321" spans="1:10" x14ac:dyDescent="0.2">
      <c r="A1321" t="s">
        <v>1555</v>
      </c>
      <c r="B1321" t="s">
        <v>7043</v>
      </c>
      <c r="C1321" t="s">
        <v>7044</v>
      </c>
      <c r="D1321" s="3" t="b">
        <f>NOT(ISNA(VLOOKUP(A1321,des!B:B,1,FALSE)))</f>
        <v>1</v>
      </c>
      <c r="E1321" s="3" t="str">
        <f>IF(D1321,VLOOKUP(A1321,des!B:Q,11,FALSE),"")</f>
        <v>default</v>
      </c>
      <c r="F1321" s="3" t="b">
        <f t="shared" si="80"/>
        <v>1</v>
      </c>
      <c r="G1321" s="3" t="str">
        <f t="shared" si="81"/>
        <v>dhis_api --api-version=27 --api-request='dataElements/FTAK0l4GoxR/name' --content-json --request PATCH --data "{\"name\": \"default\"}"</v>
      </c>
      <c r="H1321" s="3" t="str">
        <f>IF(D1321,VLOOKUP(A1321,des!B:Q,12,FALSE),"")</f>
        <v>bjDvmb4bfuf</v>
      </c>
      <c r="I1321" s="3" t="b">
        <f t="shared" si="82"/>
        <v>1</v>
      </c>
      <c r="J1321" s="3" t="str">
        <f t="shared" si="83"/>
        <v>dhis_api --api-version=27 --api-request='dataElements/FTAK0l4GoxR/shortName' --content-json --request PATCH --data "{\"shortName\": \"bjDvmb4bfuf\"}"</v>
      </c>
    </row>
    <row r="1322" spans="1:10" x14ac:dyDescent="0.2">
      <c r="A1322" t="s">
        <v>239</v>
      </c>
      <c r="B1322" t="s">
        <v>7045</v>
      </c>
      <c r="C1322" t="s">
        <v>7046</v>
      </c>
      <c r="D1322" s="3" t="b">
        <f>NOT(ISNA(VLOOKUP(A1322,des!B:B,1,FALSE)))</f>
        <v>1</v>
      </c>
      <c r="E1322" s="3" t="str">
        <f>IF(D1322,VLOOKUP(A1322,des!B:Q,11,FALSE),"")</f>
        <v>New Existing ART and HIV Status (Positive)</v>
      </c>
      <c r="F1322" s="3" t="b">
        <f t="shared" si="80"/>
        <v>1</v>
      </c>
      <c r="G1322" s="3" t="str">
        <f t="shared" si="81"/>
        <v>dhis_api --api-version=27 --api-request='dataElements/rb82K8xbWsO/name' --content-json --request PATCH --data "{\"name\": \"New Existing ART and HIV Status (Positive)\"}"</v>
      </c>
      <c r="H1322" s="3" t="str">
        <f>IF(D1322,VLOOKUP(A1322,des!B:Q,12,FALSE),"")</f>
        <v>achT0n9QCYk</v>
      </c>
      <c r="I1322" s="3" t="b">
        <f t="shared" si="82"/>
        <v>1</v>
      </c>
      <c r="J1322" s="3" t="str">
        <f t="shared" si="83"/>
        <v>dhis_api --api-version=27 --api-request='dataElements/rb82K8xbWsO/shortName' --content-json --request PATCH --data "{\"shortName\": \"achT0n9QCYk\"}"</v>
      </c>
    </row>
    <row r="1323" spans="1:10" x14ac:dyDescent="0.2">
      <c r="A1323" t="s">
        <v>1556</v>
      </c>
      <c r="B1323" t="s">
        <v>7047</v>
      </c>
      <c r="C1323" t="s">
        <v>7048</v>
      </c>
      <c r="D1323" s="3" t="b">
        <f>NOT(ISNA(VLOOKUP(A1323,des!B:B,1,FALSE)))</f>
        <v>1</v>
      </c>
      <c r="E1323" s="3" t="str">
        <f>IF(D1323,VLOOKUP(A1323,des!B:Q,11,FALSE),"")</f>
        <v>New Existing ART and HIV Status (Positive)</v>
      </c>
      <c r="F1323" s="3" t="b">
        <f t="shared" si="80"/>
        <v>1</v>
      </c>
      <c r="G1323" s="3" t="str">
        <f t="shared" si="81"/>
        <v>dhis_api --api-version=27 --api-request='dataElements/JWf6sYNoEWW/name' --content-json --request PATCH --data "{\"name\": \"New Existing ART and HIV Status (Positive)\"}"</v>
      </c>
      <c r="H1323" s="3" t="str">
        <f>IF(D1323,VLOOKUP(A1323,des!B:Q,12,FALSE),"")</f>
        <v>achT0n9QCYk</v>
      </c>
      <c r="I1323" s="3" t="b">
        <f t="shared" si="82"/>
        <v>1</v>
      </c>
      <c r="J1323" s="3" t="str">
        <f t="shared" si="83"/>
        <v>dhis_api --api-version=27 --api-request='dataElements/JWf6sYNoEWW/shortName' --content-json --request PATCH --data "{\"shortName\": \"achT0n9QCYk\"}"</v>
      </c>
    </row>
    <row r="1324" spans="1:10" x14ac:dyDescent="0.2">
      <c r="A1324" t="s">
        <v>1557</v>
      </c>
      <c r="B1324" t="s">
        <v>7049</v>
      </c>
      <c r="C1324" t="s">
        <v>7050</v>
      </c>
      <c r="D1324" s="3" t="b">
        <f>NOT(ISNA(VLOOKUP(A1324,des!B:B,1,FALSE)))</f>
        <v>1</v>
      </c>
      <c r="E1324" s="3" t="str">
        <f>IF(D1324,VLOOKUP(A1324,des!B:Q,11,FALSE),"")</f>
        <v>default</v>
      </c>
      <c r="F1324" s="3" t="b">
        <f t="shared" si="80"/>
        <v>1</v>
      </c>
      <c r="G1324" s="3" t="str">
        <f t="shared" si="81"/>
        <v>dhis_api --api-version=27 --api-request='dataElements/ZHA1grh3P1P/name' --content-json --request PATCH --data "{\"name\": \"default\"}"</v>
      </c>
      <c r="H1324" s="3" t="str">
        <f>IF(D1324,VLOOKUP(A1324,des!B:Q,12,FALSE),"")</f>
        <v>bjDvmb4bfuf</v>
      </c>
      <c r="I1324" s="3" t="b">
        <f t="shared" si="82"/>
        <v>1</v>
      </c>
      <c r="J1324" s="3" t="str">
        <f t="shared" si="83"/>
        <v>dhis_api --api-version=27 --api-request='dataElements/ZHA1grh3P1P/shortName' --content-json --request PATCH --data "{\"shortName\": \"bjDvmb4bfuf\"}"</v>
      </c>
    </row>
    <row r="1325" spans="1:10" x14ac:dyDescent="0.2">
      <c r="A1325" t="s">
        <v>7051</v>
      </c>
      <c r="B1325" t="s">
        <v>7052</v>
      </c>
      <c r="C1325" t="s">
        <v>7053</v>
      </c>
      <c r="D1325" s="3" t="b">
        <f>NOT(ISNA(VLOOKUP(A1325,des!B:B,1,FALSE)))</f>
        <v>0</v>
      </c>
      <c r="E1325" s="3" t="str">
        <f>IF(D1325,VLOOKUP(A1325,des!B:Q,11,FALSE),"")</f>
        <v/>
      </c>
      <c r="F1325" s="3" t="b">
        <f t="shared" si="80"/>
        <v>0</v>
      </c>
      <c r="G1325" s="3" t="str">
        <f t="shared" si="81"/>
        <v/>
      </c>
      <c r="H1325" s="3" t="str">
        <f>IF(D1325,VLOOKUP(A1325,des!B:Q,12,FALSE),"")</f>
        <v/>
      </c>
      <c r="I1325" s="3" t="b">
        <f t="shared" si="82"/>
        <v>0</v>
      </c>
      <c r="J1325" s="3" t="str">
        <f t="shared" si="83"/>
        <v/>
      </c>
    </row>
    <row r="1326" spans="1:10" x14ac:dyDescent="0.2">
      <c r="A1326" t="s">
        <v>7054</v>
      </c>
      <c r="B1326" t="s">
        <v>7055</v>
      </c>
      <c r="C1326" t="s">
        <v>7056</v>
      </c>
      <c r="D1326" s="3" t="b">
        <f>NOT(ISNA(VLOOKUP(A1326,des!B:B,1,FALSE)))</f>
        <v>0</v>
      </c>
      <c r="E1326" s="3" t="str">
        <f>IF(D1326,VLOOKUP(A1326,des!B:Q,11,FALSE),"")</f>
        <v/>
      </c>
      <c r="F1326" s="3" t="b">
        <f t="shared" si="80"/>
        <v>0</v>
      </c>
      <c r="G1326" s="3" t="str">
        <f t="shared" si="81"/>
        <v/>
      </c>
      <c r="H1326" s="3" t="str">
        <f>IF(D1326,VLOOKUP(A1326,des!B:Q,12,FALSE),"")</f>
        <v/>
      </c>
      <c r="I1326" s="3" t="b">
        <f t="shared" si="82"/>
        <v>0</v>
      </c>
      <c r="J1326" s="3" t="str">
        <f t="shared" si="83"/>
        <v/>
      </c>
    </row>
    <row r="1327" spans="1:10" x14ac:dyDescent="0.2">
      <c r="A1327" t="s">
        <v>1558</v>
      </c>
      <c r="B1327" t="s">
        <v>7057</v>
      </c>
      <c r="C1327" t="s">
        <v>7058</v>
      </c>
      <c r="D1327" s="3" t="b">
        <f>NOT(ISNA(VLOOKUP(A1327,des!B:B,1,FALSE)))</f>
        <v>1</v>
      </c>
      <c r="E1327" s="3" t="str">
        <f>IF(D1327,VLOOKUP(A1327,des!B:Q,11,FALSE),"")</f>
        <v>default</v>
      </c>
      <c r="F1327" s="3" t="b">
        <f t="shared" si="80"/>
        <v>1</v>
      </c>
      <c r="G1327" s="3" t="str">
        <f t="shared" si="81"/>
        <v>dhis_api --api-version=27 --api-request='dataElements/DJJVds0fphX/name' --content-json --request PATCH --data "{\"name\": \"default\"}"</v>
      </c>
      <c r="H1327" s="3" t="str">
        <f>IF(D1327,VLOOKUP(A1327,des!B:Q,12,FALSE),"")</f>
        <v>bjDvmb4bfuf</v>
      </c>
      <c r="I1327" s="3" t="b">
        <f t="shared" si="82"/>
        <v>1</v>
      </c>
      <c r="J1327" s="3" t="str">
        <f t="shared" si="83"/>
        <v>dhis_api --api-version=27 --api-request='dataElements/DJJVds0fphX/shortName' --content-json --request PATCH --data "{\"shortName\": \"bjDvmb4bfuf\"}"</v>
      </c>
    </row>
    <row r="1328" spans="1:10" x14ac:dyDescent="0.2">
      <c r="A1328" t="s">
        <v>7059</v>
      </c>
      <c r="B1328" t="s">
        <v>7060</v>
      </c>
      <c r="C1328" t="s">
        <v>7061</v>
      </c>
      <c r="D1328" s="3" t="b">
        <f>NOT(ISNA(VLOOKUP(A1328,des!B:B,1,FALSE)))</f>
        <v>0</v>
      </c>
      <c r="E1328" s="3" t="str">
        <f>IF(D1328,VLOOKUP(A1328,des!B:Q,11,FALSE),"")</f>
        <v/>
      </c>
      <c r="F1328" s="3" t="b">
        <f t="shared" si="80"/>
        <v>0</v>
      </c>
      <c r="G1328" s="3" t="str">
        <f t="shared" si="81"/>
        <v/>
      </c>
      <c r="H1328" s="3" t="str">
        <f>IF(D1328,VLOOKUP(A1328,des!B:Q,12,FALSE),"")</f>
        <v/>
      </c>
      <c r="I1328" s="3" t="b">
        <f t="shared" si="82"/>
        <v>0</v>
      </c>
      <c r="J1328" s="3" t="str">
        <f t="shared" si="83"/>
        <v/>
      </c>
    </row>
    <row r="1329" spans="1:10" x14ac:dyDescent="0.2">
      <c r="A1329" t="s">
        <v>7062</v>
      </c>
      <c r="B1329" t="s">
        <v>7063</v>
      </c>
      <c r="C1329" t="s">
        <v>7064</v>
      </c>
      <c r="D1329" s="3" t="b">
        <f>NOT(ISNA(VLOOKUP(A1329,des!B:B,1,FALSE)))</f>
        <v>0</v>
      </c>
      <c r="E1329" s="3" t="str">
        <f>IF(D1329,VLOOKUP(A1329,des!B:Q,11,FALSE),"")</f>
        <v/>
      </c>
      <c r="F1329" s="3" t="b">
        <f t="shared" si="80"/>
        <v>0</v>
      </c>
      <c r="G1329" s="3" t="str">
        <f t="shared" si="81"/>
        <v/>
      </c>
      <c r="H1329" s="3" t="str">
        <f>IF(D1329,VLOOKUP(A1329,des!B:Q,12,FALSE),"")</f>
        <v/>
      </c>
      <c r="I1329" s="3" t="b">
        <f t="shared" si="82"/>
        <v>0</v>
      </c>
      <c r="J1329" s="3" t="str">
        <f t="shared" si="83"/>
        <v/>
      </c>
    </row>
    <row r="1330" spans="1:10" x14ac:dyDescent="0.2">
      <c r="A1330" t="s">
        <v>7065</v>
      </c>
      <c r="B1330" t="s">
        <v>7066</v>
      </c>
      <c r="C1330" t="s">
        <v>7067</v>
      </c>
      <c r="D1330" s="3" t="b">
        <f>NOT(ISNA(VLOOKUP(A1330,des!B:B,1,FALSE)))</f>
        <v>0</v>
      </c>
      <c r="E1330" s="3" t="str">
        <f>IF(D1330,VLOOKUP(A1330,des!B:Q,11,FALSE),"")</f>
        <v/>
      </c>
      <c r="F1330" s="3" t="b">
        <f t="shared" si="80"/>
        <v>0</v>
      </c>
      <c r="G1330" s="3" t="str">
        <f t="shared" si="81"/>
        <v/>
      </c>
      <c r="H1330" s="3" t="str">
        <f>IF(D1330,VLOOKUP(A1330,des!B:Q,12,FALSE),"")</f>
        <v/>
      </c>
      <c r="I1330" s="3" t="b">
        <f t="shared" si="82"/>
        <v>0</v>
      </c>
      <c r="J1330" s="3" t="str">
        <f t="shared" si="83"/>
        <v/>
      </c>
    </row>
    <row r="1331" spans="1:10" x14ac:dyDescent="0.2">
      <c r="A1331" t="s">
        <v>7068</v>
      </c>
      <c r="B1331" t="s">
        <v>7069</v>
      </c>
      <c r="C1331" t="s">
        <v>7070</v>
      </c>
      <c r="D1331" s="3" t="b">
        <f>NOT(ISNA(VLOOKUP(A1331,des!B:B,1,FALSE)))</f>
        <v>0</v>
      </c>
      <c r="E1331" s="3" t="str">
        <f>IF(D1331,VLOOKUP(A1331,des!B:Q,11,FALSE),"")</f>
        <v/>
      </c>
      <c r="F1331" s="3" t="b">
        <f t="shared" si="80"/>
        <v>0</v>
      </c>
      <c r="G1331" s="3" t="str">
        <f t="shared" si="81"/>
        <v/>
      </c>
      <c r="H1331" s="3" t="str">
        <f>IF(D1331,VLOOKUP(A1331,des!B:Q,12,FALSE),"")</f>
        <v/>
      </c>
      <c r="I1331" s="3" t="b">
        <f t="shared" si="82"/>
        <v>0</v>
      </c>
      <c r="J1331" s="3" t="str">
        <f t="shared" si="83"/>
        <v/>
      </c>
    </row>
    <row r="1332" spans="1:10" x14ac:dyDescent="0.2">
      <c r="A1332" t="s">
        <v>7071</v>
      </c>
      <c r="B1332" t="s">
        <v>7072</v>
      </c>
      <c r="C1332" t="s">
        <v>7073</v>
      </c>
      <c r="D1332" s="3" t="b">
        <f>NOT(ISNA(VLOOKUP(A1332,des!B:B,1,FALSE)))</f>
        <v>0</v>
      </c>
      <c r="E1332" s="3" t="str">
        <f>IF(D1332,VLOOKUP(A1332,des!B:Q,11,FALSE),"")</f>
        <v/>
      </c>
      <c r="F1332" s="3" t="b">
        <f t="shared" si="80"/>
        <v>0</v>
      </c>
      <c r="G1332" s="3" t="str">
        <f t="shared" si="81"/>
        <v/>
      </c>
      <c r="H1332" s="3" t="str">
        <f>IF(D1332,VLOOKUP(A1332,des!B:Q,12,FALSE),"")</f>
        <v/>
      </c>
      <c r="I1332" s="3" t="b">
        <f t="shared" si="82"/>
        <v>0</v>
      </c>
      <c r="J1332" s="3" t="str">
        <f t="shared" si="83"/>
        <v/>
      </c>
    </row>
    <row r="1333" spans="1:10" x14ac:dyDescent="0.2">
      <c r="A1333" t="s">
        <v>7074</v>
      </c>
      <c r="B1333" t="s">
        <v>7075</v>
      </c>
      <c r="C1333" t="s">
        <v>7076</v>
      </c>
      <c r="D1333" s="3" t="b">
        <f>NOT(ISNA(VLOOKUP(A1333,des!B:B,1,FALSE)))</f>
        <v>0</v>
      </c>
      <c r="E1333" s="3" t="str">
        <f>IF(D1333,VLOOKUP(A1333,des!B:Q,11,FALSE),"")</f>
        <v/>
      </c>
      <c r="F1333" s="3" t="b">
        <f t="shared" si="80"/>
        <v>0</v>
      </c>
      <c r="G1333" s="3" t="str">
        <f t="shared" si="81"/>
        <v/>
      </c>
      <c r="H1333" s="3" t="str">
        <f>IF(D1333,VLOOKUP(A1333,des!B:Q,12,FALSE),"")</f>
        <v/>
      </c>
      <c r="I1333" s="3" t="b">
        <f t="shared" si="82"/>
        <v>0</v>
      </c>
      <c r="J1333" s="3" t="str">
        <f t="shared" si="83"/>
        <v/>
      </c>
    </row>
    <row r="1334" spans="1:10" x14ac:dyDescent="0.2">
      <c r="A1334" t="s">
        <v>1559</v>
      </c>
      <c r="B1334" t="s">
        <v>7077</v>
      </c>
      <c r="C1334" t="s">
        <v>7078</v>
      </c>
      <c r="D1334" s="3" t="b">
        <f>NOT(ISNA(VLOOKUP(A1334,des!B:B,1,FALSE)))</f>
        <v>1</v>
      </c>
      <c r="E1334" s="3" t="str">
        <f>IF(D1334,VLOOKUP(A1334,des!B:Q,11,FALSE),"")</f>
        <v>default</v>
      </c>
      <c r="F1334" s="3" t="b">
        <f t="shared" si="80"/>
        <v>1</v>
      </c>
      <c r="G1334" s="3" t="str">
        <f t="shared" si="81"/>
        <v>dhis_api --api-version=27 --api-request='dataElements/gAJ4NIL8NlC/name' --content-json --request PATCH --data "{\"name\": \"default\"}"</v>
      </c>
      <c r="H1334" s="3" t="str">
        <f>IF(D1334,VLOOKUP(A1334,des!B:Q,12,FALSE),"")</f>
        <v>bjDvmb4bfuf</v>
      </c>
      <c r="I1334" s="3" t="b">
        <f t="shared" si="82"/>
        <v>1</v>
      </c>
      <c r="J1334" s="3" t="str">
        <f t="shared" si="83"/>
        <v>dhis_api --api-version=27 --api-request='dataElements/gAJ4NIL8NlC/shortName' --content-json --request PATCH --data "{\"shortName\": \"bjDvmb4bfuf\"}"</v>
      </c>
    </row>
    <row r="1335" spans="1:10" x14ac:dyDescent="0.2">
      <c r="A1335" t="s">
        <v>7079</v>
      </c>
      <c r="B1335" t="s">
        <v>7080</v>
      </c>
      <c r="C1335" t="s">
        <v>7081</v>
      </c>
      <c r="D1335" s="3" t="b">
        <f>NOT(ISNA(VLOOKUP(A1335,des!B:B,1,FALSE)))</f>
        <v>0</v>
      </c>
      <c r="E1335" s="3" t="str">
        <f>IF(D1335,VLOOKUP(A1335,des!B:Q,11,FALSE),"")</f>
        <v/>
      </c>
      <c r="F1335" s="3" t="b">
        <f t="shared" si="80"/>
        <v>0</v>
      </c>
      <c r="G1335" s="3" t="str">
        <f t="shared" si="81"/>
        <v/>
      </c>
      <c r="H1335" s="3" t="str">
        <f>IF(D1335,VLOOKUP(A1335,des!B:Q,12,FALSE),"")</f>
        <v/>
      </c>
      <c r="I1335" s="3" t="b">
        <f t="shared" si="82"/>
        <v>0</v>
      </c>
      <c r="J1335" s="3" t="str">
        <f t="shared" si="83"/>
        <v/>
      </c>
    </row>
    <row r="1336" spans="1:10" x14ac:dyDescent="0.2">
      <c r="A1336" t="s">
        <v>7082</v>
      </c>
      <c r="B1336" t="s">
        <v>7083</v>
      </c>
      <c r="C1336" t="s">
        <v>7084</v>
      </c>
      <c r="D1336" s="3" t="b">
        <f>NOT(ISNA(VLOOKUP(A1336,des!B:B,1,FALSE)))</f>
        <v>0</v>
      </c>
      <c r="E1336" s="3" t="str">
        <f>IF(D1336,VLOOKUP(A1336,des!B:Q,11,FALSE),"")</f>
        <v/>
      </c>
      <c r="F1336" s="3" t="b">
        <f t="shared" si="80"/>
        <v>0</v>
      </c>
      <c r="G1336" s="3" t="str">
        <f t="shared" si="81"/>
        <v/>
      </c>
      <c r="H1336" s="3" t="str">
        <f>IF(D1336,VLOOKUP(A1336,des!B:Q,12,FALSE),"")</f>
        <v/>
      </c>
      <c r="I1336" s="3" t="b">
        <f t="shared" si="82"/>
        <v>0</v>
      </c>
      <c r="J1336" s="3" t="str">
        <f t="shared" si="83"/>
        <v/>
      </c>
    </row>
    <row r="1337" spans="1:10" x14ac:dyDescent="0.2">
      <c r="A1337" t="s">
        <v>1560</v>
      </c>
      <c r="B1337" t="s">
        <v>7085</v>
      </c>
      <c r="C1337" t="s">
        <v>7086</v>
      </c>
      <c r="D1337" s="3" t="b">
        <f>NOT(ISNA(VLOOKUP(A1337,des!B:B,1,FALSE)))</f>
        <v>1</v>
      </c>
      <c r="E1337" s="3" t="str">
        <f>IF(D1337,VLOOKUP(A1337,des!B:Q,11,FALSE),"")</f>
        <v>default</v>
      </c>
      <c r="F1337" s="3" t="b">
        <f t="shared" si="80"/>
        <v>1</v>
      </c>
      <c r="G1337" s="3" t="str">
        <f t="shared" si="81"/>
        <v>dhis_api --api-version=27 --api-request='dataElements/Kl6oXuBdA5r/name' --content-json --request PATCH --data "{\"name\": \"default\"}"</v>
      </c>
      <c r="H1337" s="3" t="str">
        <f>IF(D1337,VLOOKUP(A1337,des!B:Q,12,FALSE),"")</f>
        <v>bjDvmb4bfuf</v>
      </c>
      <c r="I1337" s="3" t="b">
        <f t="shared" si="82"/>
        <v>1</v>
      </c>
      <c r="J1337" s="3" t="str">
        <f t="shared" si="83"/>
        <v>dhis_api --api-version=27 --api-request='dataElements/Kl6oXuBdA5r/shortName' --content-json --request PATCH --data "{\"shortName\": \"bjDvmb4bfuf\"}"</v>
      </c>
    </row>
    <row r="1338" spans="1:10" x14ac:dyDescent="0.2">
      <c r="A1338" t="s">
        <v>1561</v>
      </c>
      <c r="B1338" t="s">
        <v>7087</v>
      </c>
      <c r="C1338" t="s">
        <v>7088</v>
      </c>
      <c r="D1338" s="3" t="b">
        <f>NOT(ISNA(VLOOKUP(A1338,des!B:B,1,FALSE)))</f>
        <v>1</v>
      </c>
      <c r="E1338" s="3" t="str">
        <f>IF(D1338,VLOOKUP(A1338,des!B:Q,11,FALSE),"")</f>
        <v>default</v>
      </c>
      <c r="F1338" s="3" t="b">
        <f t="shared" si="80"/>
        <v>1</v>
      </c>
      <c r="G1338" s="3" t="str">
        <f t="shared" si="81"/>
        <v>dhis_api --api-version=27 --api-request='dataElements/SDA0jHnNyMj/name' --content-json --request PATCH --data "{\"name\": \"default\"}"</v>
      </c>
      <c r="H1338" s="3" t="str">
        <f>IF(D1338,VLOOKUP(A1338,des!B:Q,12,FALSE),"")</f>
        <v>bjDvmb4bfuf</v>
      </c>
      <c r="I1338" s="3" t="b">
        <f t="shared" si="82"/>
        <v>1</v>
      </c>
      <c r="J1338" s="3" t="str">
        <f t="shared" si="83"/>
        <v>dhis_api --api-version=27 --api-request='dataElements/SDA0jHnNyMj/shortName' --content-json --request PATCH --data "{\"shortName\": \"bjDvmb4bfuf\"}"</v>
      </c>
    </row>
    <row r="1339" spans="1:10" x14ac:dyDescent="0.2">
      <c r="A1339" t="s">
        <v>1562</v>
      </c>
      <c r="B1339" t="s">
        <v>7089</v>
      </c>
      <c r="C1339" t="s">
        <v>7090</v>
      </c>
      <c r="D1339" s="3" t="b">
        <f>NOT(ISNA(VLOOKUP(A1339,des!B:B,1,FALSE)))</f>
        <v>1</v>
      </c>
      <c r="E1339" s="3" t="str">
        <f>IF(D1339,VLOOKUP(A1339,des!B:Q,11,FALSE),"")</f>
        <v>default</v>
      </c>
      <c r="F1339" s="3" t="b">
        <f t="shared" si="80"/>
        <v>1</v>
      </c>
      <c r="G1339" s="3" t="str">
        <f t="shared" si="81"/>
        <v>dhis_api --api-version=27 --api-request='dataElements/OGIOaxtwtu7/name' --content-json --request PATCH --data "{\"name\": \"default\"}"</v>
      </c>
      <c r="H1339" s="3" t="str">
        <f>IF(D1339,VLOOKUP(A1339,des!B:Q,12,FALSE),"")</f>
        <v>bjDvmb4bfuf</v>
      </c>
      <c r="I1339" s="3" t="b">
        <f t="shared" si="82"/>
        <v>1</v>
      </c>
      <c r="J1339" s="3" t="str">
        <f t="shared" si="83"/>
        <v>dhis_api --api-version=27 --api-request='dataElements/OGIOaxtwtu7/shortName' --content-json --request PATCH --data "{\"shortName\": \"bjDvmb4bfuf\"}"</v>
      </c>
    </row>
    <row r="1340" spans="1:10" x14ac:dyDescent="0.2">
      <c r="A1340" t="s">
        <v>1563</v>
      </c>
      <c r="B1340" t="s">
        <v>7091</v>
      </c>
      <c r="C1340" t="s">
        <v>7092</v>
      </c>
      <c r="D1340" s="3" t="b">
        <f>NOT(ISNA(VLOOKUP(A1340,des!B:B,1,FALSE)))</f>
        <v>1</v>
      </c>
      <c r="E1340" s="3" t="str">
        <f>IF(D1340,VLOOKUP(A1340,des!B:Q,11,FALSE),"")</f>
        <v>default</v>
      </c>
      <c r="F1340" s="3" t="b">
        <f t="shared" si="80"/>
        <v>1</v>
      </c>
      <c r="G1340" s="3" t="str">
        <f t="shared" si="81"/>
        <v>dhis_api --api-version=27 --api-request='dataElements/An3QpyIb3C7/name' --content-json --request PATCH --data "{\"name\": \"default\"}"</v>
      </c>
      <c r="H1340" s="3" t="str">
        <f>IF(D1340,VLOOKUP(A1340,des!B:Q,12,FALSE),"")</f>
        <v>bjDvmb4bfuf</v>
      </c>
      <c r="I1340" s="3" t="b">
        <f t="shared" si="82"/>
        <v>1</v>
      </c>
      <c r="J1340" s="3" t="str">
        <f t="shared" si="83"/>
        <v>dhis_api --api-version=27 --api-request='dataElements/An3QpyIb3C7/shortName' --content-json --request PATCH --data "{\"shortName\": \"bjDvmb4bfuf\"}"</v>
      </c>
    </row>
    <row r="1341" spans="1:10" x14ac:dyDescent="0.2">
      <c r="A1341" t="s">
        <v>1564</v>
      </c>
      <c r="B1341" t="s">
        <v>7093</v>
      </c>
      <c r="C1341" t="s">
        <v>7094</v>
      </c>
      <c r="D1341" s="3" t="b">
        <f>NOT(ISNA(VLOOKUP(A1341,des!B:B,1,FALSE)))</f>
        <v>1</v>
      </c>
      <c r="E1341" s="3" t="str">
        <f>IF(D1341,VLOOKUP(A1341,des!B:Q,11,FALSE),"")</f>
        <v>default</v>
      </c>
      <c r="F1341" s="3" t="b">
        <f t="shared" si="80"/>
        <v>1</v>
      </c>
      <c r="G1341" s="3" t="str">
        <f t="shared" si="81"/>
        <v>dhis_api --api-version=27 --api-request='dataElements/BdsGxALDp50/name' --content-json --request PATCH --data "{\"name\": \"default\"}"</v>
      </c>
      <c r="H1341" s="3" t="str">
        <f>IF(D1341,VLOOKUP(A1341,des!B:Q,12,FALSE),"")</f>
        <v>bjDvmb4bfuf</v>
      </c>
      <c r="I1341" s="3" t="b">
        <f t="shared" si="82"/>
        <v>1</v>
      </c>
      <c r="J1341" s="3" t="str">
        <f t="shared" si="83"/>
        <v>dhis_api --api-version=27 --api-request='dataElements/BdsGxALDp50/shortName' --content-json --request PATCH --data "{\"shortName\": \"bjDvmb4bfuf\"}"</v>
      </c>
    </row>
    <row r="1342" spans="1:10" x14ac:dyDescent="0.2">
      <c r="A1342" t="s">
        <v>1565</v>
      </c>
      <c r="B1342" t="s">
        <v>7095</v>
      </c>
      <c r="C1342" t="s">
        <v>7096</v>
      </c>
      <c r="D1342" s="3" t="b">
        <f>NOT(ISNA(VLOOKUP(A1342,des!B:B,1,FALSE)))</f>
        <v>1</v>
      </c>
      <c r="E1342" s="3" t="str">
        <f>IF(D1342,VLOOKUP(A1342,des!B:Q,11,FALSE),"")</f>
        <v>default</v>
      </c>
      <c r="F1342" s="3" t="b">
        <f t="shared" si="80"/>
        <v>1</v>
      </c>
      <c r="G1342" s="3" t="str">
        <f t="shared" si="81"/>
        <v>dhis_api --api-version=27 --api-request='dataElements/E0WmD74q3vd/name' --content-json --request PATCH --data "{\"name\": \"default\"}"</v>
      </c>
      <c r="H1342" s="3" t="str">
        <f>IF(D1342,VLOOKUP(A1342,des!B:Q,12,FALSE),"")</f>
        <v>bjDvmb4bfuf</v>
      </c>
      <c r="I1342" s="3" t="b">
        <f t="shared" si="82"/>
        <v>1</v>
      </c>
      <c r="J1342" s="3" t="str">
        <f t="shared" si="83"/>
        <v>dhis_api --api-version=27 --api-request='dataElements/E0WmD74q3vd/shortName' --content-json --request PATCH --data "{\"shortName\": \"bjDvmb4bfuf\"}"</v>
      </c>
    </row>
    <row r="1343" spans="1:10" x14ac:dyDescent="0.2">
      <c r="A1343" t="s">
        <v>1566</v>
      </c>
      <c r="B1343" t="s">
        <v>7097</v>
      </c>
      <c r="C1343" t="s">
        <v>7098</v>
      </c>
      <c r="D1343" s="3" t="b">
        <f>NOT(ISNA(VLOOKUP(A1343,des!B:B,1,FALSE)))</f>
        <v>1</v>
      </c>
      <c r="E1343" s="3" t="str">
        <f>IF(D1343,VLOOKUP(A1343,des!B:Q,11,FALSE),"")</f>
        <v>Maternal Regimen Type</v>
      </c>
      <c r="F1343" s="3" t="b">
        <f t="shared" si="80"/>
        <v>1</v>
      </c>
      <c r="G1343" s="3" t="str">
        <f t="shared" si="81"/>
        <v>dhis_api --api-version=27 --api-request='dataElements/P81vuOlt9pT/name' --content-json --request PATCH --data "{\"name\": \"Maternal Regimen Type\"}"</v>
      </c>
      <c r="H1343" s="3" t="str">
        <f>IF(D1343,VLOOKUP(A1343,des!B:Q,12,FALSE),"")</f>
        <v>dZkCRuNzeKh</v>
      </c>
      <c r="I1343" s="3" t="b">
        <f t="shared" si="82"/>
        <v>1</v>
      </c>
      <c r="J1343" s="3" t="str">
        <f t="shared" si="83"/>
        <v>dhis_api --api-version=27 --api-request='dataElements/P81vuOlt9pT/shortName' --content-json --request PATCH --data "{\"shortName\": \"dZkCRuNzeKh\"}"</v>
      </c>
    </row>
    <row r="1344" spans="1:10" x14ac:dyDescent="0.2">
      <c r="A1344" t="s">
        <v>1567</v>
      </c>
      <c r="B1344" t="s">
        <v>7099</v>
      </c>
      <c r="C1344" t="s">
        <v>7100</v>
      </c>
      <c r="D1344" s="3" t="b">
        <f>NOT(ISNA(VLOOKUP(A1344,des!B:B,1,FALSE)))</f>
        <v>1</v>
      </c>
      <c r="E1344" s="3" t="str">
        <f>IF(D1344,VLOOKUP(A1344,des!B:Q,11,FALSE),"")</f>
        <v>Maternal Regimen Type</v>
      </c>
      <c r="F1344" s="3" t="b">
        <f t="shared" si="80"/>
        <v>1</v>
      </c>
      <c r="G1344" s="3" t="str">
        <f t="shared" si="81"/>
        <v>dhis_api --api-version=27 --api-request='dataElements/X67tGqIGu79/name' --content-json --request PATCH --data "{\"name\": \"Maternal Regimen Type\"}"</v>
      </c>
      <c r="H1344" s="3" t="str">
        <f>IF(D1344,VLOOKUP(A1344,des!B:Q,12,FALSE),"")</f>
        <v>dZkCRuNzeKh</v>
      </c>
      <c r="I1344" s="3" t="b">
        <f t="shared" si="82"/>
        <v>1</v>
      </c>
      <c r="J1344" s="3" t="str">
        <f t="shared" si="83"/>
        <v>dhis_api --api-version=27 --api-request='dataElements/X67tGqIGu79/shortName' --content-json --request PATCH --data "{\"shortName\": \"dZkCRuNzeKh\"}"</v>
      </c>
    </row>
    <row r="1345" spans="1:10" x14ac:dyDescent="0.2">
      <c r="A1345" t="s">
        <v>1568</v>
      </c>
      <c r="B1345" t="s">
        <v>7101</v>
      </c>
      <c r="C1345" t="s">
        <v>7102</v>
      </c>
      <c r="D1345" s="3" t="b">
        <f>NOT(ISNA(VLOOKUP(A1345,des!B:B,1,FALSE)))</f>
        <v>1</v>
      </c>
      <c r="E1345" s="3" t="str">
        <f>IF(D1345,VLOOKUP(A1345,des!B:Q,11,FALSE),"")</f>
        <v>New Existing Art with Other</v>
      </c>
      <c r="F1345" s="3" t="b">
        <f t="shared" si="80"/>
        <v>1</v>
      </c>
      <c r="G1345" s="3" t="str">
        <f t="shared" si="81"/>
        <v>dhis_api --api-version=27 --api-request='dataElements/nORRQV3lDzW/name' --content-json --request PATCH --data "{\"name\": \"New Existing Art with Other\"}"</v>
      </c>
      <c r="H1345" s="3" t="str">
        <f>IF(D1345,VLOOKUP(A1345,des!B:Q,12,FALSE),"")</f>
        <v>ilNqFtODuSA</v>
      </c>
      <c r="I1345" s="3" t="b">
        <f t="shared" si="82"/>
        <v>1</v>
      </c>
      <c r="J1345" s="3" t="str">
        <f t="shared" si="83"/>
        <v>dhis_api --api-version=27 --api-request='dataElements/nORRQV3lDzW/shortName' --content-json --request PATCH --data "{\"shortName\": \"ilNqFtODuSA\"}"</v>
      </c>
    </row>
    <row r="1346" spans="1:10" x14ac:dyDescent="0.2">
      <c r="A1346" t="s">
        <v>1569</v>
      </c>
      <c r="B1346" t="s">
        <v>7103</v>
      </c>
      <c r="C1346" t="s">
        <v>7104</v>
      </c>
      <c r="D1346" s="3" t="b">
        <f>NOT(ISNA(VLOOKUP(A1346,des!B:B,1,FALSE)))</f>
        <v>1</v>
      </c>
      <c r="E1346" s="3" t="str">
        <f>IF(D1346,VLOOKUP(A1346,des!B:Q,11,FALSE),"")</f>
        <v>New Existing Art with Other</v>
      </c>
      <c r="F1346" s="3" t="b">
        <f t="shared" si="80"/>
        <v>1</v>
      </c>
      <c r="G1346" s="3" t="str">
        <f t="shared" si="81"/>
        <v>dhis_api --api-version=27 --api-request='dataElements/JGdLIsOJBgT/name' --content-json --request PATCH --data "{\"name\": \"New Existing Art with Other\"}"</v>
      </c>
      <c r="H1346" s="3" t="str">
        <f>IF(D1346,VLOOKUP(A1346,des!B:Q,12,FALSE),"")</f>
        <v>ilNqFtODuSA</v>
      </c>
      <c r="I1346" s="3" t="b">
        <f t="shared" si="82"/>
        <v>1</v>
      </c>
      <c r="J1346" s="3" t="str">
        <f t="shared" si="83"/>
        <v>dhis_api --api-version=27 --api-request='dataElements/JGdLIsOJBgT/shortName' --content-json --request PATCH --data "{\"shortName\": \"ilNqFtODuSA\"}"</v>
      </c>
    </row>
    <row r="1347" spans="1:10" x14ac:dyDescent="0.2">
      <c r="A1347" t="s">
        <v>1570</v>
      </c>
      <c r="B1347" t="s">
        <v>7105</v>
      </c>
      <c r="C1347" t="s">
        <v>7106</v>
      </c>
      <c r="D1347" s="3" t="b">
        <f>NOT(ISNA(VLOOKUP(A1347,des!B:B,1,FALSE)))</f>
        <v>1</v>
      </c>
      <c r="E1347" s="3" t="str">
        <f>IF(D1347,VLOOKUP(A1347,des!B:Q,11,FALSE),"")</f>
        <v>default</v>
      </c>
      <c r="F1347" s="3" t="b">
        <f t="shared" si="80"/>
        <v>1</v>
      </c>
      <c r="G1347" s="3" t="str">
        <f t="shared" si="81"/>
        <v>dhis_api --api-version=27 --api-request='dataElements/MaVWcd4hrcn/name' --content-json --request PATCH --data "{\"name\": \"default\"}"</v>
      </c>
      <c r="H1347" s="3" t="str">
        <f>IF(D1347,VLOOKUP(A1347,des!B:Q,12,FALSE),"")</f>
        <v>bjDvmb4bfuf</v>
      </c>
      <c r="I1347" s="3" t="b">
        <f t="shared" si="82"/>
        <v>1</v>
      </c>
      <c r="J1347" s="3" t="str">
        <f t="shared" si="83"/>
        <v>dhis_api --api-version=27 --api-request='dataElements/MaVWcd4hrcn/shortName' --content-json --request PATCH --data "{\"shortName\": \"bjDvmb4bfuf\"}"</v>
      </c>
    </row>
    <row r="1348" spans="1:10" x14ac:dyDescent="0.2">
      <c r="A1348" t="s">
        <v>1571</v>
      </c>
      <c r="B1348" t="s">
        <v>7107</v>
      </c>
      <c r="C1348" t="s">
        <v>7108</v>
      </c>
      <c r="D1348" s="3" t="b">
        <f>NOT(ISNA(VLOOKUP(A1348,des!B:B,1,FALSE)))</f>
        <v>1</v>
      </c>
      <c r="E1348" s="3" t="str">
        <f>IF(D1348,VLOOKUP(A1348,des!B:Q,11,FALSE),"")</f>
        <v>default</v>
      </c>
      <c r="F1348" s="3" t="b">
        <f t="shared" si="80"/>
        <v>1</v>
      </c>
      <c r="G1348" s="3" t="str">
        <f t="shared" si="81"/>
        <v>dhis_api --api-version=27 --api-request='dataElements/SmzENp3Ga2M/name' --content-json --request PATCH --data "{\"name\": \"default\"}"</v>
      </c>
      <c r="H1348" s="3" t="str">
        <f>IF(D1348,VLOOKUP(A1348,des!B:Q,12,FALSE),"")</f>
        <v>bjDvmb4bfuf</v>
      </c>
      <c r="I1348" s="3" t="b">
        <f t="shared" si="82"/>
        <v>1</v>
      </c>
      <c r="J1348" s="3" t="str">
        <f t="shared" si="83"/>
        <v>dhis_api --api-version=27 --api-request='dataElements/SmzENp3Ga2M/shortName' --content-json --request PATCH --data "{\"shortName\": \"bjDvmb4bfuf\"}"</v>
      </c>
    </row>
    <row r="1349" spans="1:10" x14ac:dyDescent="0.2">
      <c r="A1349" t="s">
        <v>1572</v>
      </c>
      <c r="B1349" t="s">
        <v>7109</v>
      </c>
      <c r="C1349" t="s">
        <v>7110</v>
      </c>
      <c r="D1349" s="3" t="b">
        <f>NOT(ISNA(VLOOKUP(A1349,des!B:B,1,FALSE)))</f>
        <v>1</v>
      </c>
      <c r="E1349" s="3" t="str">
        <f>IF(D1349,VLOOKUP(A1349,des!B:Q,11,FALSE),"")</f>
        <v>default</v>
      </c>
      <c r="F1349" s="3" t="b">
        <f t="shared" ref="F1349:F1412" si="84">IF(D1349,IF(E1349&lt;&gt;B1349,TRUE,FALSE),FALSE)</f>
        <v>1</v>
      </c>
      <c r="G1349" s="3" t="str">
        <f t="shared" si="81"/>
        <v>dhis_api --api-version=27 --api-request='dataElements/pmbkDM7pXPb/name' --content-json --request PATCH --data "{\"name\": \"default\"}"</v>
      </c>
      <c r="H1349" s="3" t="str">
        <f>IF(D1349,VLOOKUP(A1349,des!B:Q,12,FALSE),"")</f>
        <v>bjDvmb4bfuf</v>
      </c>
      <c r="I1349" s="3" t="b">
        <f t="shared" si="82"/>
        <v>1</v>
      </c>
      <c r="J1349" s="3" t="str">
        <f t="shared" si="83"/>
        <v>dhis_api --api-version=27 --api-request='dataElements/pmbkDM7pXPb/shortName' --content-json --request PATCH --data "{\"shortName\": \"bjDvmb4bfuf\"}"</v>
      </c>
    </row>
    <row r="1350" spans="1:10" x14ac:dyDescent="0.2">
      <c r="A1350" t="s">
        <v>1573</v>
      </c>
      <c r="B1350" t="s">
        <v>7111</v>
      </c>
      <c r="C1350" t="s">
        <v>7112</v>
      </c>
      <c r="D1350" s="3" t="b">
        <f>NOT(ISNA(VLOOKUP(A1350,des!B:B,1,FALSE)))</f>
        <v>1</v>
      </c>
      <c r="E1350" s="3" t="str">
        <f>IF(D1350,VLOOKUP(A1350,des!B:Q,11,FALSE),"")</f>
        <v>default</v>
      </c>
      <c r="F1350" s="3" t="b">
        <f t="shared" si="84"/>
        <v>1</v>
      </c>
      <c r="G1350" s="3" t="str">
        <f t="shared" ref="G1350:G1413" si="85">IF(F1350,CONCATENATE($A$1,A1350,$B$1,E1350,$C$1),"")</f>
        <v>dhis_api --api-version=27 --api-request='dataElements/T93kjopkTmR/name' --content-json --request PATCH --data "{\"name\": \"default\"}"</v>
      </c>
      <c r="H1350" s="3" t="str">
        <f>IF(D1350,VLOOKUP(A1350,des!B:Q,12,FALSE),"")</f>
        <v>bjDvmb4bfuf</v>
      </c>
      <c r="I1350" s="3" t="b">
        <f t="shared" ref="I1350:I1413" si="86">IF(D1350,IF(H1350&lt;&gt;C1350,TRUE,FALSE),FALSE)</f>
        <v>1</v>
      </c>
      <c r="J1350" s="3" t="str">
        <f t="shared" ref="J1350:J1413" si="87">IF(I1350,CONCATENATE($A$2,A1350,$B$2,H1350,$C$2),"")</f>
        <v>dhis_api --api-version=27 --api-request='dataElements/T93kjopkTmR/shortName' --content-json --request PATCH --data "{\"shortName\": \"bjDvmb4bfuf\"}"</v>
      </c>
    </row>
    <row r="1351" spans="1:10" x14ac:dyDescent="0.2">
      <c r="A1351" t="s">
        <v>1574</v>
      </c>
      <c r="B1351" t="s">
        <v>7113</v>
      </c>
      <c r="C1351" t="s">
        <v>7114</v>
      </c>
      <c r="D1351" s="3" t="b">
        <f>NOT(ISNA(VLOOKUP(A1351,des!B:B,1,FALSE)))</f>
        <v>1</v>
      </c>
      <c r="E1351" s="3" t="str">
        <f>IF(D1351,VLOOKUP(A1351,des!B:Q,11,FALSE),"")</f>
        <v>Maternal Regimen Type</v>
      </c>
      <c r="F1351" s="3" t="b">
        <f t="shared" si="84"/>
        <v>1</v>
      </c>
      <c r="G1351" s="3" t="str">
        <f t="shared" si="85"/>
        <v>dhis_api --api-version=27 --api-request='dataElements/amb1LalnNbT/name' --content-json --request PATCH --data "{\"name\": \"Maternal Regimen Type\"}"</v>
      </c>
      <c r="H1351" s="3" t="str">
        <f>IF(D1351,VLOOKUP(A1351,des!B:Q,12,FALSE),"")</f>
        <v>dZkCRuNzeKh</v>
      </c>
      <c r="I1351" s="3" t="b">
        <f t="shared" si="86"/>
        <v>1</v>
      </c>
      <c r="J1351" s="3" t="str">
        <f t="shared" si="87"/>
        <v>dhis_api --api-version=27 --api-request='dataElements/amb1LalnNbT/shortName' --content-json --request PATCH --data "{\"shortName\": \"dZkCRuNzeKh\"}"</v>
      </c>
    </row>
    <row r="1352" spans="1:10" x14ac:dyDescent="0.2">
      <c r="A1352" t="s">
        <v>1575</v>
      </c>
      <c r="B1352" t="s">
        <v>7115</v>
      </c>
      <c r="C1352" t="s">
        <v>7116</v>
      </c>
      <c r="D1352" s="3" t="b">
        <f>NOT(ISNA(VLOOKUP(A1352,des!B:B,1,FALSE)))</f>
        <v>1</v>
      </c>
      <c r="E1352" s="3" t="str">
        <f>IF(D1352,VLOOKUP(A1352,des!B:Q,11,FALSE),"")</f>
        <v>Maternal Regimen Type</v>
      </c>
      <c r="F1352" s="3" t="b">
        <f t="shared" si="84"/>
        <v>1</v>
      </c>
      <c r="G1352" s="3" t="str">
        <f t="shared" si="85"/>
        <v>dhis_api --api-version=27 --api-request='dataElements/c8JHH82O5mi/name' --content-json --request PATCH --data "{\"name\": \"Maternal Regimen Type\"}"</v>
      </c>
      <c r="H1352" s="3" t="str">
        <f>IF(D1352,VLOOKUP(A1352,des!B:Q,12,FALSE),"")</f>
        <v>dZkCRuNzeKh</v>
      </c>
      <c r="I1352" s="3" t="b">
        <f t="shared" si="86"/>
        <v>1</v>
      </c>
      <c r="J1352" s="3" t="str">
        <f t="shared" si="87"/>
        <v>dhis_api --api-version=27 --api-request='dataElements/c8JHH82O5mi/shortName' --content-json --request PATCH --data "{\"shortName\": \"dZkCRuNzeKh\"}"</v>
      </c>
    </row>
    <row r="1353" spans="1:10" x14ac:dyDescent="0.2">
      <c r="A1353" t="s">
        <v>300</v>
      </c>
      <c r="B1353" t="s">
        <v>7117</v>
      </c>
      <c r="C1353" t="s">
        <v>7118</v>
      </c>
      <c r="D1353" s="3" t="b">
        <f>NOT(ISNA(VLOOKUP(A1353,des!B:B,1,FALSE)))</f>
        <v>1</v>
      </c>
      <c r="E1353" s="3" t="str">
        <f>IF(D1353,VLOOKUP(A1353,des!B:Q,11,FALSE),"")</f>
        <v>default</v>
      </c>
      <c r="F1353" s="3" t="b">
        <f t="shared" si="84"/>
        <v>1</v>
      </c>
      <c r="G1353" s="3" t="str">
        <f t="shared" si="85"/>
        <v>dhis_api --api-version=27 --api-request='dataElements/uhJjqcYppn9/name' --content-json --request PATCH --data "{\"name\": \"default\"}"</v>
      </c>
      <c r="H1353" s="3" t="str">
        <f>IF(D1353,VLOOKUP(A1353,des!B:Q,12,FALSE),"")</f>
        <v>bjDvmb4bfuf</v>
      </c>
      <c r="I1353" s="3" t="b">
        <f t="shared" si="86"/>
        <v>1</v>
      </c>
      <c r="J1353" s="3" t="str">
        <f t="shared" si="87"/>
        <v>dhis_api --api-version=27 --api-request='dataElements/uhJjqcYppn9/shortName' --content-json --request PATCH --data "{\"shortName\": \"bjDvmb4bfuf\"}"</v>
      </c>
    </row>
    <row r="1354" spans="1:10" x14ac:dyDescent="0.2">
      <c r="A1354" t="s">
        <v>1576</v>
      </c>
      <c r="B1354" t="s">
        <v>7119</v>
      </c>
      <c r="C1354" t="s">
        <v>7120</v>
      </c>
      <c r="D1354" s="3" t="b">
        <f>NOT(ISNA(VLOOKUP(A1354,des!B:B,1,FALSE)))</f>
        <v>1</v>
      </c>
      <c r="E1354" s="3" t="str">
        <f>IF(D1354,VLOOKUP(A1354,des!B:Q,11,FALSE),"")</f>
        <v>default</v>
      </c>
      <c r="F1354" s="3" t="b">
        <f t="shared" si="84"/>
        <v>1</v>
      </c>
      <c r="G1354" s="3" t="str">
        <f t="shared" si="85"/>
        <v>dhis_api --api-version=27 --api-request='dataElements/HO0yzCi3Ep0/name' --content-json --request PATCH --data "{\"name\": \"default\"}"</v>
      </c>
      <c r="H1354" s="3" t="str">
        <f>IF(D1354,VLOOKUP(A1354,des!B:Q,12,FALSE),"")</f>
        <v>bjDvmb4bfuf</v>
      </c>
      <c r="I1354" s="3" t="b">
        <f t="shared" si="86"/>
        <v>1</v>
      </c>
      <c r="J1354" s="3" t="str">
        <f t="shared" si="87"/>
        <v>dhis_api --api-version=27 --api-request='dataElements/HO0yzCi3Ep0/shortName' --content-json --request PATCH --data "{\"shortName\": \"bjDvmb4bfuf\"}"</v>
      </c>
    </row>
    <row r="1355" spans="1:10" x14ac:dyDescent="0.2">
      <c r="A1355" t="s">
        <v>7121</v>
      </c>
      <c r="B1355" t="s">
        <v>7122</v>
      </c>
      <c r="C1355" t="s">
        <v>7123</v>
      </c>
      <c r="D1355" s="3" t="b">
        <f>NOT(ISNA(VLOOKUP(A1355,des!B:B,1,FALSE)))</f>
        <v>0</v>
      </c>
      <c r="E1355" s="3" t="str">
        <f>IF(D1355,VLOOKUP(A1355,des!B:Q,11,FALSE),"")</f>
        <v/>
      </c>
      <c r="F1355" s="3" t="b">
        <f t="shared" si="84"/>
        <v>0</v>
      </c>
      <c r="G1355" s="3" t="str">
        <f t="shared" si="85"/>
        <v/>
      </c>
      <c r="H1355" s="3" t="str">
        <f>IF(D1355,VLOOKUP(A1355,des!B:Q,12,FALSE),"")</f>
        <v/>
      </c>
      <c r="I1355" s="3" t="b">
        <f t="shared" si="86"/>
        <v>0</v>
      </c>
      <c r="J1355" s="3" t="str">
        <f t="shared" si="87"/>
        <v/>
      </c>
    </row>
    <row r="1356" spans="1:10" x14ac:dyDescent="0.2">
      <c r="A1356" t="s">
        <v>7124</v>
      </c>
      <c r="B1356" t="s">
        <v>7125</v>
      </c>
      <c r="C1356" t="s">
        <v>7126</v>
      </c>
      <c r="D1356" s="3" t="b">
        <f>NOT(ISNA(VLOOKUP(A1356,des!B:B,1,FALSE)))</f>
        <v>0</v>
      </c>
      <c r="E1356" s="3" t="str">
        <f>IF(D1356,VLOOKUP(A1356,des!B:Q,11,FALSE),"")</f>
        <v/>
      </c>
      <c r="F1356" s="3" t="b">
        <f t="shared" si="84"/>
        <v>0</v>
      </c>
      <c r="G1356" s="3" t="str">
        <f t="shared" si="85"/>
        <v/>
      </c>
      <c r="H1356" s="3" t="str">
        <f>IF(D1356,VLOOKUP(A1356,des!B:Q,12,FALSE),"")</f>
        <v/>
      </c>
      <c r="I1356" s="3" t="b">
        <f t="shared" si="86"/>
        <v>0</v>
      </c>
      <c r="J1356" s="3" t="str">
        <f t="shared" si="87"/>
        <v/>
      </c>
    </row>
    <row r="1357" spans="1:10" x14ac:dyDescent="0.2">
      <c r="A1357" t="s">
        <v>7127</v>
      </c>
      <c r="B1357" t="s">
        <v>7128</v>
      </c>
      <c r="C1357" t="s">
        <v>7129</v>
      </c>
      <c r="D1357" s="3" t="b">
        <f>NOT(ISNA(VLOOKUP(A1357,des!B:B,1,FALSE)))</f>
        <v>0</v>
      </c>
      <c r="E1357" s="3" t="str">
        <f>IF(D1357,VLOOKUP(A1357,des!B:Q,11,FALSE),"")</f>
        <v/>
      </c>
      <c r="F1357" s="3" t="b">
        <f t="shared" si="84"/>
        <v>0</v>
      </c>
      <c r="G1357" s="3" t="str">
        <f t="shared" si="85"/>
        <v/>
      </c>
      <c r="H1357" s="3" t="str">
        <f>IF(D1357,VLOOKUP(A1357,des!B:Q,12,FALSE),"")</f>
        <v/>
      </c>
      <c r="I1357" s="3" t="b">
        <f t="shared" si="86"/>
        <v>0</v>
      </c>
      <c r="J1357" s="3" t="str">
        <f t="shared" si="87"/>
        <v/>
      </c>
    </row>
    <row r="1358" spans="1:10" x14ac:dyDescent="0.2">
      <c r="A1358" t="s">
        <v>7130</v>
      </c>
      <c r="B1358" t="s">
        <v>7131</v>
      </c>
      <c r="C1358" t="s">
        <v>7132</v>
      </c>
      <c r="D1358" s="3" t="b">
        <f>NOT(ISNA(VLOOKUP(A1358,des!B:B,1,FALSE)))</f>
        <v>0</v>
      </c>
      <c r="E1358" s="3" t="str">
        <f>IF(D1358,VLOOKUP(A1358,des!B:Q,11,FALSE),"")</f>
        <v/>
      </c>
      <c r="F1358" s="3" t="b">
        <f t="shared" si="84"/>
        <v>0</v>
      </c>
      <c r="G1358" s="3" t="str">
        <f t="shared" si="85"/>
        <v/>
      </c>
      <c r="H1358" s="3" t="str">
        <f>IF(D1358,VLOOKUP(A1358,des!B:Q,12,FALSE),"")</f>
        <v/>
      </c>
      <c r="I1358" s="3" t="b">
        <f t="shared" si="86"/>
        <v>0</v>
      </c>
      <c r="J1358" s="3" t="str">
        <f t="shared" si="87"/>
        <v/>
      </c>
    </row>
    <row r="1359" spans="1:10" x14ac:dyDescent="0.2">
      <c r="A1359" t="s">
        <v>7133</v>
      </c>
      <c r="B1359" t="s">
        <v>7134</v>
      </c>
      <c r="C1359" t="s">
        <v>7135</v>
      </c>
      <c r="D1359" s="3" t="b">
        <f>NOT(ISNA(VLOOKUP(A1359,des!B:B,1,FALSE)))</f>
        <v>0</v>
      </c>
      <c r="E1359" s="3" t="str">
        <f>IF(D1359,VLOOKUP(A1359,des!B:Q,11,FALSE),"")</f>
        <v/>
      </c>
      <c r="F1359" s="3" t="b">
        <f t="shared" si="84"/>
        <v>0</v>
      </c>
      <c r="G1359" s="3" t="str">
        <f t="shared" si="85"/>
        <v/>
      </c>
      <c r="H1359" s="3" t="str">
        <f>IF(D1359,VLOOKUP(A1359,des!B:Q,12,FALSE),"")</f>
        <v/>
      </c>
      <c r="I1359" s="3" t="b">
        <f t="shared" si="86"/>
        <v>0</v>
      </c>
      <c r="J1359" s="3" t="str">
        <f t="shared" si="87"/>
        <v/>
      </c>
    </row>
    <row r="1360" spans="1:10" x14ac:dyDescent="0.2">
      <c r="A1360" t="s">
        <v>7136</v>
      </c>
      <c r="B1360" t="s">
        <v>7137</v>
      </c>
      <c r="C1360" t="s">
        <v>7138</v>
      </c>
      <c r="D1360" s="3" t="b">
        <f>NOT(ISNA(VLOOKUP(A1360,des!B:B,1,FALSE)))</f>
        <v>0</v>
      </c>
      <c r="E1360" s="3" t="str">
        <f>IF(D1360,VLOOKUP(A1360,des!B:Q,11,FALSE),"")</f>
        <v/>
      </c>
      <c r="F1360" s="3" t="b">
        <f t="shared" si="84"/>
        <v>0</v>
      </c>
      <c r="G1360" s="3" t="str">
        <f t="shared" si="85"/>
        <v/>
      </c>
      <c r="H1360" s="3" t="str">
        <f>IF(D1360,VLOOKUP(A1360,des!B:Q,12,FALSE),"")</f>
        <v/>
      </c>
      <c r="I1360" s="3" t="b">
        <f t="shared" si="86"/>
        <v>0</v>
      </c>
      <c r="J1360" s="3" t="str">
        <f t="shared" si="87"/>
        <v/>
      </c>
    </row>
    <row r="1361" spans="1:10" x14ac:dyDescent="0.2">
      <c r="A1361" t="s">
        <v>7139</v>
      </c>
      <c r="B1361" t="s">
        <v>7140</v>
      </c>
      <c r="C1361" t="s">
        <v>7141</v>
      </c>
      <c r="D1361" s="3" t="b">
        <f>NOT(ISNA(VLOOKUP(A1361,des!B:B,1,FALSE)))</f>
        <v>0</v>
      </c>
      <c r="E1361" s="3" t="str">
        <f>IF(D1361,VLOOKUP(A1361,des!B:Q,11,FALSE),"")</f>
        <v/>
      </c>
      <c r="F1361" s="3" t="b">
        <f t="shared" si="84"/>
        <v>0</v>
      </c>
      <c r="G1361" s="3" t="str">
        <f t="shared" si="85"/>
        <v/>
      </c>
      <c r="H1361" s="3" t="str">
        <f>IF(D1361,VLOOKUP(A1361,des!B:Q,12,FALSE),"")</f>
        <v/>
      </c>
      <c r="I1361" s="3" t="b">
        <f t="shared" si="86"/>
        <v>0</v>
      </c>
      <c r="J1361" s="3" t="str">
        <f t="shared" si="87"/>
        <v/>
      </c>
    </row>
    <row r="1362" spans="1:10" x14ac:dyDescent="0.2">
      <c r="A1362" t="s">
        <v>7142</v>
      </c>
      <c r="B1362" t="s">
        <v>7143</v>
      </c>
      <c r="C1362" t="s">
        <v>7144</v>
      </c>
      <c r="D1362" s="3" t="b">
        <f>NOT(ISNA(VLOOKUP(A1362,des!B:B,1,FALSE)))</f>
        <v>0</v>
      </c>
      <c r="E1362" s="3" t="str">
        <f>IF(D1362,VLOOKUP(A1362,des!B:Q,11,FALSE),"")</f>
        <v/>
      </c>
      <c r="F1362" s="3" t="b">
        <f t="shared" si="84"/>
        <v>0</v>
      </c>
      <c r="G1362" s="3" t="str">
        <f t="shared" si="85"/>
        <v/>
      </c>
      <c r="H1362" s="3" t="str">
        <f>IF(D1362,VLOOKUP(A1362,des!B:Q,12,FALSE),"")</f>
        <v/>
      </c>
      <c r="I1362" s="3" t="b">
        <f t="shared" si="86"/>
        <v>0</v>
      </c>
      <c r="J1362" s="3" t="str">
        <f t="shared" si="87"/>
        <v/>
      </c>
    </row>
    <row r="1363" spans="1:10" x14ac:dyDescent="0.2">
      <c r="A1363" t="s">
        <v>7145</v>
      </c>
      <c r="B1363" t="s">
        <v>7146</v>
      </c>
      <c r="C1363" t="s">
        <v>7147</v>
      </c>
      <c r="D1363" s="3" t="b">
        <f>NOT(ISNA(VLOOKUP(A1363,des!B:B,1,FALSE)))</f>
        <v>0</v>
      </c>
      <c r="E1363" s="3" t="str">
        <f>IF(D1363,VLOOKUP(A1363,des!B:Q,11,FALSE),"")</f>
        <v/>
      </c>
      <c r="F1363" s="3" t="b">
        <f t="shared" si="84"/>
        <v>0</v>
      </c>
      <c r="G1363" s="3" t="str">
        <f t="shared" si="85"/>
        <v/>
      </c>
      <c r="H1363" s="3" t="str">
        <f>IF(D1363,VLOOKUP(A1363,des!B:Q,12,FALSE),"")</f>
        <v/>
      </c>
      <c r="I1363" s="3" t="b">
        <f t="shared" si="86"/>
        <v>0</v>
      </c>
      <c r="J1363" s="3" t="str">
        <f t="shared" si="87"/>
        <v/>
      </c>
    </row>
    <row r="1364" spans="1:10" x14ac:dyDescent="0.2">
      <c r="A1364" t="s">
        <v>7148</v>
      </c>
      <c r="B1364" t="s">
        <v>7149</v>
      </c>
      <c r="C1364" t="s">
        <v>7150</v>
      </c>
      <c r="D1364" s="3" t="b">
        <f>NOT(ISNA(VLOOKUP(A1364,des!B:B,1,FALSE)))</f>
        <v>0</v>
      </c>
      <c r="E1364" s="3" t="str">
        <f>IF(D1364,VLOOKUP(A1364,des!B:Q,11,FALSE),"")</f>
        <v/>
      </c>
      <c r="F1364" s="3" t="b">
        <f t="shared" si="84"/>
        <v>0</v>
      </c>
      <c r="G1364" s="3" t="str">
        <f t="shared" si="85"/>
        <v/>
      </c>
      <c r="H1364" s="3" t="str">
        <f>IF(D1364,VLOOKUP(A1364,des!B:Q,12,FALSE),"")</f>
        <v/>
      </c>
      <c r="I1364" s="3" t="b">
        <f t="shared" si="86"/>
        <v>0</v>
      </c>
      <c r="J1364" s="3" t="str">
        <f t="shared" si="87"/>
        <v/>
      </c>
    </row>
    <row r="1365" spans="1:10" x14ac:dyDescent="0.2">
      <c r="A1365" t="s">
        <v>1577</v>
      </c>
      <c r="B1365" t="s">
        <v>7151</v>
      </c>
      <c r="C1365" t="s">
        <v>7152</v>
      </c>
      <c r="D1365" s="3" t="b">
        <f>NOT(ISNA(VLOOKUP(A1365,des!B:B,1,FALSE)))</f>
        <v>1</v>
      </c>
      <c r="E1365" s="3" t="str">
        <f>IF(D1365,VLOOKUP(A1365,des!B:Q,11,FALSE),"")</f>
        <v>default</v>
      </c>
      <c r="F1365" s="3" t="b">
        <f t="shared" si="84"/>
        <v>1</v>
      </c>
      <c r="G1365" s="3" t="str">
        <f t="shared" si="85"/>
        <v>dhis_api --api-version=27 --api-request='dataElements/huyXoRkwlxl/name' --content-json --request PATCH --data "{\"name\": \"default\"}"</v>
      </c>
      <c r="H1365" s="3" t="str">
        <f>IF(D1365,VLOOKUP(A1365,des!B:Q,12,FALSE),"")</f>
        <v>bjDvmb4bfuf</v>
      </c>
      <c r="I1365" s="3" t="b">
        <f t="shared" si="86"/>
        <v>1</v>
      </c>
      <c r="J1365" s="3" t="str">
        <f t="shared" si="87"/>
        <v>dhis_api --api-version=27 --api-request='dataElements/huyXoRkwlxl/shortName' --content-json --request PATCH --data "{\"shortName\": \"bjDvmb4bfuf\"}"</v>
      </c>
    </row>
    <row r="1366" spans="1:10" x14ac:dyDescent="0.2">
      <c r="A1366" t="s">
        <v>1578</v>
      </c>
      <c r="B1366" t="s">
        <v>7153</v>
      </c>
      <c r="C1366" t="s">
        <v>7154</v>
      </c>
      <c r="D1366" s="3" t="b">
        <f>NOT(ISNA(VLOOKUP(A1366,des!B:B,1,FALSE)))</f>
        <v>1</v>
      </c>
      <c r="E1366" s="3" t="str">
        <f>IF(D1366,VLOOKUP(A1366,des!B:Q,11,FALSE),"")</f>
        <v>Maternal Regimen Type</v>
      </c>
      <c r="F1366" s="3" t="b">
        <f t="shared" si="84"/>
        <v>1</v>
      </c>
      <c r="G1366" s="3" t="str">
        <f t="shared" si="85"/>
        <v>dhis_api --api-version=27 --api-request='dataElements/Oe7GMzk5p3T/name' --content-json --request PATCH --data "{\"name\": \"Maternal Regimen Type\"}"</v>
      </c>
      <c r="H1366" s="3" t="str">
        <f>IF(D1366,VLOOKUP(A1366,des!B:Q,12,FALSE),"")</f>
        <v>dZkCRuNzeKh</v>
      </c>
      <c r="I1366" s="3" t="b">
        <f t="shared" si="86"/>
        <v>1</v>
      </c>
      <c r="J1366" s="3" t="str">
        <f t="shared" si="87"/>
        <v>dhis_api --api-version=27 --api-request='dataElements/Oe7GMzk5p3T/shortName' --content-json --request PATCH --data "{\"shortName\": \"dZkCRuNzeKh\"}"</v>
      </c>
    </row>
    <row r="1367" spans="1:10" x14ac:dyDescent="0.2">
      <c r="A1367" t="s">
        <v>1579</v>
      </c>
      <c r="B1367" t="s">
        <v>7155</v>
      </c>
      <c r="C1367" t="s">
        <v>7156</v>
      </c>
      <c r="D1367" s="3" t="b">
        <f>NOT(ISNA(VLOOKUP(A1367,des!B:B,1,FALSE)))</f>
        <v>1</v>
      </c>
      <c r="E1367" s="3" t="str">
        <f>IF(D1367,VLOOKUP(A1367,des!B:Q,11,FALSE),"")</f>
        <v>Maternal Regimen Type</v>
      </c>
      <c r="F1367" s="3" t="b">
        <f t="shared" si="84"/>
        <v>1</v>
      </c>
      <c r="G1367" s="3" t="str">
        <f t="shared" si="85"/>
        <v>dhis_api --api-version=27 --api-request='dataElements/MgsMjJlweqd/name' --content-json --request PATCH --data "{\"name\": \"Maternal Regimen Type\"}"</v>
      </c>
      <c r="H1367" s="3" t="str">
        <f>IF(D1367,VLOOKUP(A1367,des!B:Q,12,FALSE),"")</f>
        <v>dZkCRuNzeKh</v>
      </c>
      <c r="I1367" s="3" t="b">
        <f t="shared" si="86"/>
        <v>1</v>
      </c>
      <c r="J1367" s="3" t="str">
        <f t="shared" si="87"/>
        <v>dhis_api --api-version=27 --api-request='dataElements/MgsMjJlweqd/shortName' --content-json --request PATCH --data "{\"shortName\": \"dZkCRuNzeKh\"}"</v>
      </c>
    </row>
    <row r="1368" spans="1:10" x14ac:dyDescent="0.2">
      <c r="A1368" t="s">
        <v>299</v>
      </c>
      <c r="B1368" t="s">
        <v>7157</v>
      </c>
      <c r="C1368" t="s">
        <v>7158</v>
      </c>
      <c r="D1368" s="3" t="b">
        <f>NOT(ISNA(VLOOKUP(A1368,des!B:B,1,FALSE)))</f>
        <v>1</v>
      </c>
      <c r="E1368" s="3" t="str">
        <f>IF(D1368,VLOOKUP(A1368,des!B:Q,11,FALSE),"")</f>
        <v>default</v>
      </c>
      <c r="F1368" s="3" t="b">
        <f t="shared" si="84"/>
        <v>1</v>
      </c>
      <c r="G1368" s="3" t="str">
        <f t="shared" si="85"/>
        <v>dhis_api --api-version=27 --api-request='dataElements/IXLoHy08ab5/name' --content-json --request PATCH --data "{\"name\": \"default\"}"</v>
      </c>
      <c r="H1368" s="3" t="str">
        <f>IF(D1368,VLOOKUP(A1368,des!B:Q,12,FALSE),"")</f>
        <v>bjDvmb4bfuf</v>
      </c>
      <c r="I1368" s="3" t="b">
        <f t="shared" si="86"/>
        <v>1</v>
      </c>
      <c r="J1368" s="3" t="str">
        <f t="shared" si="87"/>
        <v>dhis_api --api-version=27 --api-request='dataElements/IXLoHy08ab5/shortName' --content-json --request PATCH --data "{\"shortName\": \"bjDvmb4bfuf\"}"</v>
      </c>
    </row>
    <row r="1369" spans="1:10" x14ac:dyDescent="0.2">
      <c r="A1369" t="s">
        <v>1580</v>
      </c>
      <c r="B1369" t="s">
        <v>7159</v>
      </c>
      <c r="C1369" t="s">
        <v>7160</v>
      </c>
      <c r="D1369" s="3" t="b">
        <f>NOT(ISNA(VLOOKUP(A1369,des!B:B,1,FALSE)))</f>
        <v>1</v>
      </c>
      <c r="E1369" s="3" t="str">
        <f>IF(D1369,VLOOKUP(A1369,des!B:Q,11,FALSE),"")</f>
        <v>default</v>
      </c>
      <c r="F1369" s="3" t="b">
        <f t="shared" si="84"/>
        <v>1</v>
      </c>
      <c r="G1369" s="3" t="str">
        <f t="shared" si="85"/>
        <v>dhis_api --api-version=27 --api-request='dataElements/qQhe5YicOuk/name' --content-json --request PATCH --data "{\"name\": \"default\"}"</v>
      </c>
      <c r="H1369" s="3" t="str">
        <f>IF(D1369,VLOOKUP(A1369,des!B:Q,12,FALSE),"")</f>
        <v>bjDvmb4bfuf</v>
      </c>
      <c r="I1369" s="3" t="b">
        <f t="shared" si="86"/>
        <v>1</v>
      </c>
      <c r="J1369" s="3" t="str">
        <f t="shared" si="87"/>
        <v>dhis_api --api-version=27 --api-request='dataElements/qQhe5YicOuk/shortName' --content-json --request PATCH --data "{\"shortName\": \"bjDvmb4bfuf\"}"</v>
      </c>
    </row>
    <row r="1370" spans="1:10" x14ac:dyDescent="0.2">
      <c r="A1370" t="s">
        <v>1581</v>
      </c>
      <c r="B1370" t="s">
        <v>7161</v>
      </c>
      <c r="C1370" t="s">
        <v>7162</v>
      </c>
      <c r="D1370" s="3" t="b">
        <f>NOT(ISNA(VLOOKUP(A1370,des!B:B,1,FALSE)))</f>
        <v>1</v>
      </c>
      <c r="E1370" s="3" t="str">
        <f>IF(D1370,VLOOKUP(A1370,des!B:Q,11,FALSE),"")</f>
        <v>default</v>
      </c>
      <c r="F1370" s="3" t="b">
        <f t="shared" si="84"/>
        <v>1</v>
      </c>
      <c r="G1370" s="3" t="str">
        <f t="shared" si="85"/>
        <v>dhis_api --api-version=27 --api-request='dataElements/VgEArQGnRca/name' --content-json --request PATCH --data "{\"name\": \"default\"}"</v>
      </c>
      <c r="H1370" s="3" t="str">
        <f>IF(D1370,VLOOKUP(A1370,des!B:Q,12,FALSE),"")</f>
        <v>bjDvmb4bfuf</v>
      </c>
      <c r="I1370" s="3" t="b">
        <f t="shared" si="86"/>
        <v>1</v>
      </c>
      <c r="J1370" s="3" t="str">
        <f t="shared" si="87"/>
        <v>dhis_api --api-version=27 --api-request='dataElements/VgEArQGnRca/shortName' --content-json --request PATCH --data "{\"shortName\": \"bjDvmb4bfuf\"}"</v>
      </c>
    </row>
    <row r="1371" spans="1:10" x14ac:dyDescent="0.2">
      <c r="A1371" t="s">
        <v>1582</v>
      </c>
      <c r="B1371" t="s">
        <v>7163</v>
      </c>
      <c r="C1371" t="s">
        <v>7164</v>
      </c>
      <c r="D1371" s="3" t="b">
        <f>NOT(ISNA(VLOOKUP(A1371,des!B:B,1,FALSE)))</f>
        <v>1</v>
      </c>
      <c r="E1371" s="3" t="str">
        <f>IF(D1371,VLOOKUP(A1371,des!B:Q,11,FALSE),"")</f>
        <v>default</v>
      </c>
      <c r="F1371" s="3" t="b">
        <f t="shared" si="84"/>
        <v>1</v>
      </c>
      <c r="G1371" s="3" t="str">
        <f t="shared" si="85"/>
        <v>dhis_api --api-version=27 --api-request='dataElements/eJaChfuqUTs/name' --content-json --request PATCH --data "{\"name\": \"default\"}"</v>
      </c>
      <c r="H1371" s="3" t="str">
        <f>IF(D1371,VLOOKUP(A1371,des!B:Q,12,FALSE),"")</f>
        <v>bjDvmb4bfuf</v>
      </c>
      <c r="I1371" s="3" t="b">
        <f t="shared" si="86"/>
        <v>1</v>
      </c>
      <c r="J1371" s="3" t="str">
        <f t="shared" si="87"/>
        <v>dhis_api --api-version=27 --api-request='dataElements/eJaChfuqUTs/shortName' --content-json --request PATCH --data "{\"shortName\": \"bjDvmb4bfuf\"}"</v>
      </c>
    </row>
    <row r="1372" spans="1:10" x14ac:dyDescent="0.2">
      <c r="A1372" t="s">
        <v>7165</v>
      </c>
      <c r="B1372" t="s">
        <v>7166</v>
      </c>
      <c r="C1372" t="s">
        <v>7167</v>
      </c>
      <c r="D1372" s="3" t="b">
        <f>NOT(ISNA(VLOOKUP(A1372,des!B:B,1,FALSE)))</f>
        <v>0</v>
      </c>
      <c r="E1372" s="3" t="str">
        <f>IF(D1372,VLOOKUP(A1372,des!B:Q,11,FALSE),"")</f>
        <v/>
      </c>
      <c r="F1372" s="3" t="b">
        <f t="shared" si="84"/>
        <v>0</v>
      </c>
      <c r="G1372" s="3" t="str">
        <f t="shared" si="85"/>
        <v/>
      </c>
      <c r="H1372" s="3" t="str">
        <f>IF(D1372,VLOOKUP(A1372,des!B:Q,12,FALSE),"")</f>
        <v/>
      </c>
      <c r="I1372" s="3" t="b">
        <f t="shared" si="86"/>
        <v>0</v>
      </c>
      <c r="J1372" s="3" t="str">
        <f t="shared" si="87"/>
        <v/>
      </c>
    </row>
    <row r="1373" spans="1:10" x14ac:dyDescent="0.2">
      <c r="A1373" t="s">
        <v>1583</v>
      </c>
      <c r="B1373" t="s">
        <v>7168</v>
      </c>
      <c r="C1373" t="s">
        <v>7169</v>
      </c>
      <c r="D1373" s="3" t="b">
        <f>NOT(ISNA(VLOOKUP(A1373,des!B:B,1,FALSE)))</f>
        <v>1</v>
      </c>
      <c r="E1373" s="3" t="str">
        <f>IF(D1373,VLOOKUP(A1373,des!B:Q,11,FALSE),"")</f>
        <v>New Existing Art with Other</v>
      </c>
      <c r="F1373" s="3" t="b">
        <f t="shared" si="84"/>
        <v>1</v>
      </c>
      <c r="G1373" s="3" t="str">
        <f t="shared" si="85"/>
        <v>dhis_api --api-version=27 --api-request='dataElements/g8oEBoDhAUq/name' --content-json --request PATCH --data "{\"name\": \"New Existing Art with Other\"}"</v>
      </c>
      <c r="H1373" s="3" t="str">
        <f>IF(D1373,VLOOKUP(A1373,des!B:Q,12,FALSE),"")</f>
        <v>ilNqFtODuSA</v>
      </c>
      <c r="I1373" s="3" t="b">
        <f t="shared" si="86"/>
        <v>1</v>
      </c>
      <c r="J1373" s="3" t="str">
        <f t="shared" si="87"/>
        <v>dhis_api --api-version=27 --api-request='dataElements/g8oEBoDhAUq/shortName' --content-json --request PATCH --data "{\"shortName\": \"ilNqFtODuSA\"}"</v>
      </c>
    </row>
    <row r="1374" spans="1:10" x14ac:dyDescent="0.2">
      <c r="A1374" t="s">
        <v>1584</v>
      </c>
      <c r="B1374" t="s">
        <v>7170</v>
      </c>
      <c r="C1374" t="s">
        <v>7171</v>
      </c>
      <c r="D1374" s="3" t="b">
        <f>NOT(ISNA(VLOOKUP(A1374,des!B:B,1,FALSE)))</f>
        <v>1</v>
      </c>
      <c r="E1374" s="3" t="str">
        <f>IF(D1374,VLOOKUP(A1374,des!B:Q,11,FALSE),"")</f>
        <v>New Existing Art with Other</v>
      </c>
      <c r="F1374" s="3" t="b">
        <f t="shared" si="84"/>
        <v>1</v>
      </c>
      <c r="G1374" s="3" t="str">
        <f t="shared" si="85"/>
        <v>dhis_api --api-version=27 --api-request='dataElements/HVBf6Sgi6Jk/name' --content-json --request PATCH --data "{\"name\": \"New Existing Art with Other\"}"</v>
      </c>
      <c r="H1374" s="3" t="str">
        <f>IF(D1374,VLOOKUP(A1374,des!B:Q,12,FALSE),"")</f>
        <v>ilNqFtODuSA</v>
      </c>
      <c r="I1374" s="3" t="b">
        <f t="shared" si="86"/>
        <v>1</v>
      </c>
      <c r="J1374" s="3" t="str">
        <f t="shared" si="87"/>
        <v>dhis_api --api-version=27 --api-request='dataElements/HVBf6Sgi6Jk/shortName' --content-json --request PATCH --data "{\"shortName\": \"ilNqFtODuSA\"}"</v>
      </c>
    </row>
    <row r="1375" spans="1:10" x14ac:dyDescent="0.2">
      <c r="A1375" t="s">
        <v>1585</v>
      </c>
      <c r="B1375" t="s">
        <v>7172</v>
      </c>
      <c r="C1375" t="s">
        <v>7173</v>
      </c>
      <c r="D1375" s="3" t="b">
        <f>NOT(ISNA(VLOOKUP(A1375,des!B:B,1,FALSE)))</f>
        <v>1</v>
      </c>
      <c r="E1375" s="3" t="str">
        <f>IF(D1375,VLOOKUP(A1375,des!B:Q,11,FALSE),"")</f>
        <v>default</v>
      </c>
      <c r="F1375" s="3" t="b">
        <f t="shared" si="84"/>
        <v>1</v>
      </c>
      <c r="G1375" s="3" t="str">
        <f t="shared" si="85"/>
        <v>dhis_api --api-version=27 --api-request='dataElements/yZxw9r7gLf8/name' --content-json --request PATCH --data "{\"name\": \"default\"}"</v>
      </c>
      <c r="H1375" s="3" t="str">
        <f>IF(D1375,VLOOKUP(A1375,des!B:Q,12,FALSE),"")</f>
        <v>bjDvmb4bfuf</v>
      </c>
      <c r="I1375" s="3" t="b">
        <f t="shared" si="86"/>
        <v>1</v>
      </c>
      <c r="J1375" s="3" t="str">
        <f t="shared" si="87"/>
        <v>dhis_api --api-version=27 --api-request='dataElements/yZxw9r7gLf8/shortName' --content-json --request PATCH --data "{\"shortName\": \"bjDvmb4bfuf\"}"</v>
      </c>
    </row>
    <row r="1376" spans="1:10" x14ac:dyDescent="0.2">
      <c r="A1376" t="s">
        <v>1586</v>
      </c>
      <c r="B1376" t="s">
        <v>7174</v>
      </c>
      <c r="C1376" t="s">
        <v>7175</v>
      </c>
      <c r="D1376" s="3" t="b">
        <f>NOT(ISNA(VLOOKUP(A1376,des!B:B,1,FALSE)))</f>
        <v>1</v>
      </c>
      <c r="E1376" s="3" t="str">
        <f>IF(D1376,VLOOKUP(A1376,des!B:Q,11,FALSE),"")</f>
        <v>default</v>
      </c>
      <c r="F1376" s="3" t="b">
        <f t="shared" si="84"/>
        <v>1</v>
      </c>
      <c r="G1376" s="3" t="str">
        <f t="shared" si="85"/>
        <v>dhis_api --api-version=27 --api-request='dataElements/It9YxWT7su7/name' --content-json --request PATCH --data "{\"name\": \"default\"}"</v>
      </c>
      <c r="H1376" s="3" t="str">
        <f>IF(D1376,VLOOKUP(A1376,des!B:Q,12,FALSE),"")</f>
        <v>bjDvmb4bfuf</v>
      </c>
      <c r="I1376" s="3" t="b">
        <f t="shared" si="86"/>
        <v>1</v>
      </c>
      <c r="J1376" s="3" t="str">
        <f t="shared" si="87"/>
        <v>dhis_api --api-version=27 --api-request='dataElements/It9YxWT7su7/shortName' --content-json --request PATCH --data "{\"shortName\": \"bjDvmb4bfuf\"}"</v>
      </c>
    </row>
    <row r="1377" spans="1:10" x14ac:dyDescent="0.2">
      <c r="A1377" t="s">
        <v>1587</v>
      </c>
      <c r="B1377" t="s">
        <v>7176</v>
      </c>
      <c r="C1377" t="s">
        <v>7177</v>
      </c>
      <c r="D1377" s="3" t="b">
        <f>NOT(ISNA(VLOOKUP(A1377,des!B:B,1,FALSE)))</f>
        <v>1</v>
      </c>
      <c r="E1377" s="3" t="str">
        <f>IF(D1377,VLOOKUP(A1377,des!B:Q,11,FALSE),"")</f>
        <v>default</v>
      </c>
      <c r="F1377" s="3" t="b">
        <f t="shared" si="84"/>
        <v>1</v>
      </c>
      <c r="G1377" s="3" t="str">
        <f t="shared" si="85"/>
        <v>dhis_api --api-version=27 --api-request='dataElements/dAzIlSSEcBb/name' --content-json --request PATCH --data "{\"name\": \"default\"}"</v>
      </c>
      <c r="H1377" s="3" t="str">
        <f>IF(D1377,VLOOKUP(A1377,des!B:Q,12,FALSE),"")</f>
        <v>bjDvmb4bfuf</v>
      </c>
      <c r="I1377" s="3" t="b">
        <f t="shared" si="86"/>
        <v>1</v>
      </c>
      <c r="J1377" s="3" t="str">
        <f t="shared" si="87"/>
        <v>dhis_api --api-version=27 --api-request='dataElements/dAzIlSSEcBb/shortName' --content-json --request PATCH --data "{\"shortName\": \"bjDvmb4bfuf\"}"</v>
      </c>
    </row>
    <row r="1378" spans="1:10" x14ac:dyDescent="0.2">
      <c r="A1378" t="s">
        <v>1588</v>
      </c>
      <c r="B1378" t="s">
        <v>7178</v>
      </c>
      <c r="C1378" t="s">
        <v>7179</v>
      </c>
      <c r="D1378" s="3" t="b">
        <f>NOT(ISNA(VLOOKUP(A1378,des!B:B,1,FALSE)))</f>
        <v>1</v>
      </c>
      <c r="E1378" s="3" t="str">
        <f>IF(D1378,VLOOKUP(A1378,des!B:Q,11,FALSE),"")</f>
        <v>default</v>
      </c>
      <c r="F1378" s="3" t="b">
        <f t="shared" si="84"/>
        <v>1</v>
      </c>
      <c r="G1378" s="3" t="str">
        <f t="shared" si="85"/>
        <v>dhis_api --api-version=27 --api-request='dataElements/TY5Vs0fCqhh/name' --content-json --request PATCH --data "{\"name\": \"default\"}"</v>
      </c>
      <c r="H1378" s="3" t="str">
        <f>IF(D1378,VLOOKUP(A1378,des!B:Q,12,FALSE),"")</f>
        <v>bjDvmb4bfuf</v>
      </c>
      <c r="I1378" s="3" t="b">
        <f t="shared" si="86"/>
        <v>1</v>
      </c>
      <c r="J1378" s="3" t="str">
        <f t="shared" si="87"/>
        <v>dhis_api --api-version=27 --api-request='dataElements/TY5Vs0fCqhh/shortName' --content-json --request PATCH --data "{\"shortName\": \"bjDvmb4bfuf\"}"</v>
      </c>
    </row>
    <row r="1379" spans="1:10" x14ac:dyDescent="0.2">
      <c r="A1379" t="s">
        <v>1589</v>
      </c>
      <c r="B1379" t="s">
        <v>7180</v>
      </c>
      <c r="C1379" t="s">
        <v>7181</v>
      </c>
      <c r="D1379" s="3" t="b">
        <f>NOT(ISNA(VLOOKUP(A1379,des!B:B,1,FALSE)))</f>
        <v>1</v>
      </c>
      <c r="E1379" s="3" t="str">
        <f>IF(D1379,VLOOKUP(A1379,des!B:Q,11,FALSE),"")</f>
        <v>default</v>
      </c>
      <c r="F1379" s="3" t="b">
        <f t="shared" si="84"/>
        <v>1</v>
      </c>
      <c r="G1379" s="3" t="str">
        <f t="shared" si="85"/>
        <v>dhis_api --api-version=27 --api-request='dataElements/Ld60UghVfcs/name' --content-json --request PATCH --data "{\"name\": \"default\"}"</v>
      </c>
      <c r="H1379" s="3" t="str">
        <f>IF(D1379,VLOOKUP(A1379,des!B:Q,12,FALSE),"")</f>
        <v>bjDvmb4bfuf</v>
      </c>
      <c r="I1379" s="3" t="b">
        <f t="shared" si="86"/>
        <v>1</v>
      </c>
      <c r="J1379" s="3" t="str">
        <f t="shared" si="87"/>
        <v>dhis_api --api-version=27 --api-request='dataElements/Ld60UghVfcs/shortName' --content-json --request PATCH --data "{\"shortName\": \"bjDvmb4bfuf\"}"</v>
      </c>
    </row>
    <row r="1380" spans="1:10" x14ac:dyDescent="0.2">
      <c r="A1380" t="s">
        <v>1590</v>
      </c>
      <c r="B1380" t="s">
        <v>7182</v>
      </c>
      <c r="C1380" t="s">
        <v>7183</v>
      </c>
      <c r="D1380" s="3" t="b">
        <f>NOT(ISNA(VLOOKUP(A1380,des!B:B,1,FALSE)))</f>
        <v>1</v>
      </c>
      <c r="E1380" s="3" t="str">
        <f>IF(D1380,VLOOKUP(A1380,des!B:Q,11,FALSE),"")</f>
        <v>default</v>
      </c>
      <c r="F1380" s="3" t="b">
        <f t="shared" si="84"/>
        <v>1</v>
      </c>
      <c r="G1380" s="3" t="str">
        <f t="shared" si="85"/>
        <v>dhis_api --api-version=27 --api-request='dataElements/a9ZrLKtHjab/name' --content-json --request PATCH --data "{\"name\": \"default\"}"</v>
      </c>
      <c r="H1380" s="3" t="str">
        <f>IF(D1380,VLOOKUP(A1380,des!B:Q,12,FALSE),"")</f>
        <v>bjDvmb4bfuf</v>
      </c>
      <c r="I1380" s="3" t="b">
        <f t="shared" si="86"/>
        <v>1</v>
      </c>
      <c r="J1380" s="3" t="str">
        <f t="shared" si="87"/>
        <v>dhis_api --api-version=27 --api-request='dataElements/a9ZrLKtHjab/shortName' --content-json --request PATCH --data "{\"shortName\": \"bjDvmb4bfuf\"}"</v>
      </c>
    </row>
    <row r="1381" spans="1:10" x14ac:dyDescent="0.2">
      <c r="A1381" t="s">
        <v>1591</v>
      </c>
      <c r="B1381" t="s">
        <v>7184</v>
      </c>
      <c r="C1381" t="s">
        <v>7185</v>
      </c>
      <c r="D1381" s="3" t="b">
        <f>NOT(ISNA(VLOOKUP(A1381,des!B:B,1,FALSE)))</f>
        <v>1</v>
      </c>
      <c r="E1381" s="3" t="str">
        <f>IF(D1381,VLOOKUP(A1381,des!B:Q,11,FALSE),"")</f>
        <v>default</v>
      </c>
      <c r="F1381" s="3" t="b">
        <f t="shared" si="84"/>
        <v>1</v>
      </c>
      <c r="G1381" s="3" t="str">
        <f t="shared" si="85"/>
        <v>dhis_api --api-version=27 --api-request='dataElements/J5sZhJ0twcF/name' --content-json --request PATCH --data "{\"name\": \"default\"}"</v>
      </c>
      <c r="H1381" s="3" t="str">
        <f>IF(D1381,VLOOKUP(A1381,des!B:Q,12,FALSE),"")</f>
        <v>bjDvmb4bfuf</v>
      </c>
      <c r="I1381" s="3" t="b">
        <f t="shared" si="86"/>
        <v>1</v>
      </c>
      <c r="J1381" s="3" t="str">
        <f t="shared" si="87"/>
        <v>dhis_api --api-version=27 --api-request='dataElements/J5sZhJ0twcF/shortName' --content-json --request PATCH --data "{\"shortName\": \"bjDvmb4bfuf\"}"</v>
      </c>
    </row>
    <row r="1382" spans="1:10" x14ac:dyDescent="0.2">
      <c r="A1382" t="s">
        <v>1592</v>
      </c>
      <c r="B1382" t="s">
        <v>7186</v>
      </c>
      <c r="C1382" t="s">
        <v>7187</v>
      </c>
      <c r="D1382" s="3" t="b">
        <f>NOT(ISNA(VLOOKUP(A1382,des!B:B,1,FALSE)))</f>
        <v>1</v>
      </c>
      <c r="E1382" s="3" t="str">
        <f>IF(D1382,VLOOKUP(A1382,des!B:Q,11,FALSE),"")</f>
        <v>default</v>
      </c>
      <c r="F1382" s="3" t="b">
        <f t="shared" si="84"/>
        <v>1</v>
      </c>
      <c r="G1382" s="3" t="str">
        <f t="shared" si="85"/>
        <v>dhis_api --api-version=27 --api-request='dataElements/LKotxAeTAoo/name' --content-json --request PATCH --data "{\"name\": \"default\"}"</v>
      </c>
      <c r="H1382" s="3" t="str">
        <f>IF(D1382,VLOOKUP(A1382,des!B:Q,12,FALSE),"")</f>
        <v>bjDvmb4bfuf</v>
      </c>
      <c r="I1382" s="3" t="b">
        <f t="shared" si="86"/>
        <v>1</v>
      </c>
      <c r="J1382" s="3" t="str">
        <f t="shared" si="87"/>
        <v>dhis_api --api-version=27 --api-request='dataElements/LKotxAeTAoo/shortName' --content-json --request PATCH --data "{\"shortName\": \"bjDvmb4bfuf\"}"</v>
      </c>
    </row>
    <row r="1383" spans="1:10" x14ac:dyDescent="0.2">
      <c r="A1383" t="s">
        <v>219</v>
      </c>
      <c r="B1383" t="s">
        <v>7188</v>
      </c>
      <c r="C1383" t="s">
        <v>7189</v>
      </c>
      <c r="D1383" s="3" t="b">
        <f>NOT(ISNA(VLOOKUP(A1383,des!B:B,1,FALSE)))</f>
        <v>1</v>
      </c>
      <c r="E1383" s="3" t="str">
        <f>IF(D1383,VLOOKUP(A1383,des!B:Q,11,FALSE),"")</f>
        <v>Age (0-12m, 2) and HIVStatus</v>
      </c>
      <c r="F1383" s="3" t="b">
        <f t="shared" si="84"/>
        <v>1</v>
      </c>
      <c r="G1383" s="3" t="str">
        <f t="shared" si="85"/>
        <v>dhis_api --api-version=27 --api-request='dataElements/vet57h5gZvw/name' --content-json --request PATCH --data "{\"name\": \"Age (0-12m, 2) and HIVStatus\"}"</v>
      </c>
      <c r="H1383" s="3" t="str">
        <f>IF(D1383,VLOOKUP(A1383,des!B:Q,12,FALSE),"")</f>
        <v>gLoYakukuHQ</v>
      </c>
      <c r="I1383" s="3" t="b">
        <f t="shared" si="86"/>
        <v>1</v>
      </c>
      <c r="J1383" s="3" t="str">
        <f t="shared" si="87"/>
        <v>dhis_api --api-version=27 --api-request='dataElements/vet57h5gZvw/shortName' --content-json --request PATCH --data "{\"shortName\": \"gLoYakukuHQ\"}"</v>
      </c>
    </row>
    <row r="1384" spans="1:10" x14ac:dyDescent="0.2">
      <c r="A1384" t="s">
        <v>1593</v>
      </c>
      <c r="B1384" t="s">
        <v>7190</v>
      </c>
      <c r="C1384" t="s">
        <v>7191</v>
      </c>
      <c r="D1384" s="3" t="b">
        <f>NOT(ISNA(VLOOKUP(A1384,des!B:B,1,FALSE)))</f>
        <v>1</v>
      </c>
      <c r="E1384" s="3" t="str">
        <f>IF(D1384,VLOOKUP(A1384,des!B:Q,11,FALSE),"")</f>
        <v>Age (0-12m, 2) and HIVStatus</v>
      </c>
      <c r="F1384" s="3" t="b">
        <f t="shared" si="84"/>
        <v>1</v>
      </c>
      <c r="G1384" s="3" t="str">
        <f t="shared" si="85"/>
        <v>dhis_api --api-version=27 --api-request='dataElements/u5tcpeFbVWq/name' --content-json --request PATCH --data "{\"name\": \"Age (0-12m, 2) and HIVStatus\"}"</v>
      </c>
      <c r="H1384" s="3" t="str">
        <f>IF(D1384,VLOOKUP(A1384,des!B:Q,12,FALSE),"")</f>
        <v>gLoYakukuHQ</v>
      </c>
      <c r="I1384" s="3" t="b">
        <f t="shared" si="86"/>
        <v>1</v>
      </c>
      <c r="J1384" s="3" t="str">
        <f t="shared" si="87"/>
        <v>dhis_api --api-version=27 --api-request='dataElements/u5tcpeFbVWq/shortName' --content-json --request PATCH --data "{\"shortName\": \"gLoYakukuHQ\"}"</v>
      </c>
    </row>
    <row r="1385" spans="1:10" x14ac:dyDescent="0.2">
      <c r="A1385" t="s">
        <v>1594</v>
      </c>
      <c r="B1385" t="s">
        <v>7192</v>
      </c>
      <c r="C1385" t="s">
        <v>7193</v>
      </c>
      <c r="D1385" s="3" t="b">
        <f>NOT(ISNA(VLOOKUP(A1385,des!B:B,1,FALSE)))</f>
        <v>1</v>
      </c>
      <c r="E1385" s="3" t="str">
        <f>IF(D1385,VLOOKUP(A1385,des!B:Q,11,FALSE),"")</f>
        <v>Infant Test</v>
      </c>
      <c r="F1385" s="3" t="b">
        <f t="shared" si="84"/>
        <v>1</v>
      </c>
      <c r="G1385" s="3" t="str">
        <f t="shared" si="85"/>
        <v>dhis_api --api-version=27 --api-request='dataElements/yZsOXWkSbAW/name' --content-json --request PATCH --data "{\"name\": \"Infant Test\"}"</v>
      </c>
      <c r="H1385" s="3" t="str">
        <f>IF(D1385,VLOOKUP(A1385,des!B:Q,12,FALSE),"")</f>
        <v>B1KscM0bgtV</v>
      </c>
      <c r="I1385" s="3" t="b">
        <f t="shared" si="86"/>
        <v>1</v>
      </c>
      <c r="J1385" s="3" t="str">
        <f t="shared" si="87"/>
        <v>dhis_api --api-version=27 --api-request='dataElements/yZsOXWkSbAW/shortName' --content-json --request PATCH --data "{\"shortName\": \"B1KscM0bgtV\"}"</v>
      </c>
    </row>
    <row r="1386" spans="1:10" x14ac:dyDescent="0.2">
      <c r="A1386" t="s">
        <v>1595</v>
      </c>
      <c r="B1386" t="s">
        <v>7194</v>
      </c>
      <c r="C1386" t="s">
        <v>7195</v>
      </c>
      <c r="D1386" s="3" t="b">
        <f>NOT(ISNA(VLOOKUP(A1386,des!B:B,1,FALSE)))</f>
        <v>1</v>
      </c>
      <c r="E1386" s="3" t="str">
        <f>IF(D1386,VLOOKUP(A1386,des!B:Q,11,FALSE),"")</f>
        <v>default</v>
      </c>
      <c r="F1386" s="3" t="b">
        <f t="shared" si="84"/>
        <v>1</v>
      </c>
      <c r="G1386" s="3" t="str">
        <f t="shared" si="85"/>
        <v>dhis_api --api-version=27 --api-request='dataElements/r6noQOkv2wg/name' --content-json --request PATCH --data "{\"name\": \"default\"}"</v>
      </c>
      <c r="H1386" s="3" t="str">
        <f>IF(D1386,VLOOKUP(A1386,des!B:Q,12,FALSE),"")</f>
        <v>bjDvmb4bfuf</v>
      </c>
      <c r="I1386" s="3" t="b">
        <f t="shared" si="86"/>
        <v>1</v>
      </c>
      <c r="J1386" s="3" t="str">
        <f t="shared" si="87"/>
        <v>dhis_api --api-version=27 --api-request='dataElements/r6noQOkv2wg/shortName' --content-json --request PATCH --data "{\"shortName\": \"bjDvmb4bfuf\"}"</v>
      </c>
    </row>
    <row r="1387" spans="1:10" x14ac:dyDescent="0.2">
      <c r="A1387" t="s">
        <v>1596</v>
      </c>
      <c r="B1387" t="s">
        <v>7196</v>
      </c>
      <c r="C1387" t="s">
        <v>7197</v>
      </c>
      <c r="D1387" s="3" t="b">
        <f>NOT(ISNA(VLOOKUP(A1387,des!B:B,1,FALSE)))</f>
        <v>1</v>
      </c>
      <c r="E1387" s="3" t="str">
        <f>IF(D1387,VLOOKUP(A1387,des!B:Q,11,FALSE),"")</f>
        <v>Infant Test</v>
      </c>
      <c r="F1387" s="3" t="b">
        <f t="shared" si="84"/>
        <v>1</v>
      </c>
      <c r="G1387" s="3" t="str">
        <f t="shared" si="85"/>
        <v>dhis_api --api-version=27 --api-request='dataElements/cI3E5LgDZPs/name' --content-json --request PATCH --data "{\"name\": \"Infant Test\"}"</v>
      </c>
      <c r="H1387" s="3" t="str">
        <f>IF(D1387,VLOOKUP(A1387,des!B:Q,12,FALSE),"")</f>
        <v>B1KscM0bgtV</v>
      </c>
      <c r="I1387" s="3" t="b">
        <f t="shared" si="86"/>
        <v>1</v>
      </c>
      <c r="J1387" s="3" t="str">
        <f t="shared" si="87"/>
        <v>dhis_api --api-version=27 --api-request='dataElements/cI3E5LgDZPs/shortName' --content-json --request PATCH --data "{\"shortName\": \"B1KscM0bgtV\"}"</v>
      </c>
    </row>
    <row r="1388" spans="1:10" x14ac:dyDescent="0.2">
      <c r="A1388" t="s">
        <v>288</v>
      </c>
      <c r="B1388" t="s">
        <v>7198</v>
      </c>
      <c r="C1388" t="s">
        <v>7199</v>
      </c>
      <c r="D1388" s="3" t="b">
        <f>NOT(ISNA(VLOOKUP(A1388,des!B:B,1,FALSE)))</f>
        <v>1</v>
      </c>
      <c r="E1388" s="3" t="str">
        <f>IF(D1388,VLOOKUP(A1388,des!B:Q,11,FALSE),"")</f>
        <v>default</v>
      </c>
      <c r="F1388" s="3" t="b">
        <f t="shared" si="84"/>
        <v>1</v>
      </c>
      <c r="G1388" s="3" t="str">
        <f t="shared" si="85"/>
        <v>dhis_api --api-version=27 --api-request='dataElements/xK8FRowHWuo/name' --content-json --request PATCH --data "{\"name\": \"default\"}"</v>
      </c>
      <c r="H1388" s="3" t="str">
        <f>IF(D1388,VLOOKUP(A1388,des!B:Q,12,FALSE),"")</f>
        <v>bjDvmb4bfuf</v>
      </c>
      <c r="I1388" s="3" t="b">
        <f t="shared" si="86"/>
        <v>1</v>
      </c>
      <c r="J1388" s="3" t="str">
        <f t="shared" si="87"/>
        <v>dhis_api --api-version=27 --api-request='dataElements/xK8FRowHWuo/shortName' --content-json --request PATCH --data "{\"shortName\": \"bjDvmb4bfuf\"}"</v>
      </c>
    </row>
    <row r="1389" spans="1:10" x14ac:dyDescent="0.2">
      <c r="A1389" t="s">
        <v>1597</v>
      </c>
      <c r="B1389" t="s">
        <v>7200</v>
      </c>
      <c r="C1389" t="s">
        <v>7201</v>
      </c>
      <c r="D1389" s="3" t="b">
        <f>NOT(ISNA(VLOOKUP(A1389,des!B:B,1,FALSE)))</f>
        <v>1</v>
      </c>
      <c r="E1389" s="3" t="str">
        <f>IF(D1389,VLOOKUP(A1389,des!B:Q,11,FALSE),"")</f>
        <v>default</v>
      </c>
      <c r="F1389" s="3" t="b">
        <f t="shared" si="84"/>
        <v>1</v>
      </c>
      <c r="G1389" s="3" t="str">
        <f t="shared" si="85"/>
        <v>dhis_api --api-version=27 --api-request='dataElements/MwIW11C0WJ0/name' --content-json --request PATCH --data "{\"name\": \"default\"}"</v>
      </c>
      <c r="H1389" s="3" t="str">
        <f>IF(D1389,VLOOKUP(A1389,des!B:Q,12,FALSE),"")</f>
        <v>bjDvmb4bfuf</v>
      </c>
      <c r="I1389" s="3" t="b">
        <f t="shared" si="86"/>
        <v>1</v>
      </c>
      <c r="J1389" s="3" t="str">
        <f t="shared" si="87"/>
        <v>dhis_api --api-version=27 --api-request='dataElements/MwIW11C0WJ0/shortName' --content-json --request PATCH --data "{\"shortName\": \"bjDvmb4bfuf\"}"</v>
      </c>
    </row>
    <row r="1390" spans="1:10" x14ac:dyDescent="0.2">
      <c r="A1390" t="s">
        <v>1598</v>
      </c>
      <c r="B1390" t="s">
        <v>7202</v>
      </c>
      <c r="C1390" t="s">
        <v>7203</v>
      </c>
      <c r="D1390" s="3" t="b">
        <f>NOT(ISNA(VLOOKUP(A1390,des!B:B,1,FALSE)))</f>
        <v>1</v>
      </c>
      <c r="E1390" s="3" t="str">
        <f>IF(D1390,VLOOKUP(A1390,des!B:Q,11,FALSE),"")</f>
        <v>default</v>
      </c>
      <c r="F1390" s="3" t="b">
        <f t="shared" si="84"/>
        <v>1</v>
      </c>
      <c r="G1390" s="3" t="str">
        <f t="shared" si="85"/>
        <v>dhis_api --api-version=27 --api-request='dataElements/DX5MVfk5zlV/name' --content-json --request PATCH --data "{\"name\": \"default\"}"</v>
      </c>
      <c r="H1390" s="3" t="str">
        <f>IF(D1390,VLOOKUP(A1390,des!B:Q,12,FALSE),"")</f>
        <v>bjDvmb4bfuf</v>
      </c>
      <c r="I1390" s="3" t="b">
        <f t="shared" si="86"/>
        <v>1</v>
      </c>
      <c r="J1390" s="3" t="str">
        <f t="shared" si="87"/>
        <v>dhis_api --api-version=27 --api-request='dataElements/DX5MVfk5zlV/shortName' --content-json --request PATCH --data "{\"shortName\": \"bjDvmb4bfuf\"}"</v>
      </c>
    </row>
    <row r="1391" spans="1:10" x14ac:dyDescent="0.2">
      <c r="A1391" t="s">
        <v>221</v>
      </c>
      <c r="B1391" t="s">
        <v>7204</v>
      </c>
      <c r="C1391" t="s">
        <v>7205</v>
      </c>
      <c r="D1391" s="3" t="b">
        <f>NOT(ISNA(VLOOKUP(A1391,des!B:B,1,FALSE)))</f>
        <v>1</v>
      </c>
      <c r="E1391" s="3" t="str">
        <f>IF(D1391,VLOOKUP(A1391,des!B:Q,11,FALSE),"")</f>
        <v>Age (0-12m, 2) and HIVStatus</v>
      </c>
      <c r="F1391" s="3" t="b">
        <f t="shared" si="84"/>
        <v>1</v>
      </c>
      <c r="G1391" s="3" t="str">
        <f t="shared" si="85"/>
        <v>dhis_api --api-version=27 --api-request='dataElements/gxH3ciztARX/name' --content-json --request PATCH --data "{\"name\": \"Age (0-12m, 2) and HIVStatus\"}"</v>
      </c>
      <c r="H1391" s="3" t="str">
        <f>IF(D1391,VLOOKUP(A1391,des!B:Q,12,FALSE),"")</f>
        <v>gLoYakukuHQ</v>
      </c>
      <c r="I1391" s="3" t="b">
        <f t="shared" si="86"/>
        <v>1</v>
      </c>
      <c r="J1391" s="3" t="str">
        <f t="shared" si="87"/>
        <v>dhis_api --api-version=27 --api-request='dataElements/gxH3ciztARX/shortName' --content-json --request PATCH --data "{\"shortName\": \"gLoYakukuHQ\"}"</v>
      </c>
    </row>
    <row r="1392" spans="1:10" x14ac:dyDescent="0.2">
      <c r="A1392" t="s">
        <v>1599</v>
      </c>
      <c r="B1392" t="s">
        <v>7206</v>
      </c>
      <c r="C1392" t="s">
        <v>7207</v>
      </c>
      <c r="D1392" s="3" t="b">
        <f>NOT(ISNA(VLOOKUP(A1392,des!B:B,1,FALSE)))</f>
        <v>1</v>
      </c>
      <c r="E1392" s="3" t="str">
        <f>IF(D1392,VLOOKUP(A1392,des!B:Q,11,FALSE),"")</f>
        <v>Age (0-12m, 2) and HIVStatus</v>
      </c>
      <c r="F1392" s="3" t="b">
        <f t="shared" si="84"/>
        <v>1</v>
      </c>
      <c r="G1392" s="3" t="str">
        <f t="shared" si="85"/>
        <v>dhis_api --api-version=27 --api-request='dataElements/WTzLVXTHjfQ/name' --content-json --request PATCH --data "{\"name\": \"Age (0-12m, 2) and HIVStatus\"}"</v>
      </c>
      <c r="H1392" s="3" t="str">
        <f>IF(D1392,VLOOKUP(A1392,des!B:Q,12,FALSE),"")</f>
        <v>gLoYakukuHQ</v>
      </c>
      <c r="I1392" s="3" t="b">
        <f t="shared" si="86"/>
        <v>1</v>
      </c>
      <c r="J1392" s="3" t="str">
        <f t="shared" si="87"/>
        <v>dhis_api --api-version=27 --api-request='dataElements/WTzLVXTHjfQ/shortName' --content-json --request PATCH --data "{\"shortName\": \"gLoYakukuHQ\"}"</v>
      </c>
    </row>
    <row r="1393" spans="1:10" x14ac:dyDescent="0.2">
      <c r="A1393" t="s">
        <v>1600</v>
      </c>
      <c r="B1393" t="s">
        <v>7208</v>
      </c>
      <c r="C1393" t="s">
        <v>7209</v>
      </c>
      <c r="D1393" s="3" t="b">
        <f>NOT(ISNA(VLOOKUP(A1393,des!B:B,1,FALSE)))</f>
        <v>1</v>
      </c>
      <c r="E1393" s="3" t="str">
        <f>IF(D1393,VLOOKUP(A1393,des!B:Q,11,FALSE),"")</f>
        <v>Infant Test</v>
      </c>
      <c r="F1393" s="3" t="b">
        <f t="shared" si="84"/>
        <v>1</v>
      </c>
      <c r="G1393" s="3" t="str">
        <f t="shared" si="85"/>
        <v>dhis_api --api-version=27 --api-request='dataElements/e28xOhD3vaM/name' --content-json --request PATCH --data "{\"name\": \"Infant Test\"}"</v>
      </c>
      <c r="H1393" s="3" t="str">
        <f>IF(D1393,VLOOKUP(A1393,des!B:Q,12,FALSE),"")</f>
        <v>B1KscM0bgtV</v>
      </c>
      <c r="I1393" s="3" t="b">
        <f t="shared" si="86"/>
        <v>1</v>
      </c>
      <c r="J1393" s="3" t="str">
        <f t="shared" si="87"/>
        <v>dhis_api --api-version=27 --api-request='dataElements/e28xOhD3vaM/shortName' --content-json --request PATCH --data "{\"shortName\": \"B1KscM0bgtV\"}"</v>
      </c>
    </row>
    <row r="1394" spans="1:10" x14ac:dyDescent="0.2">
      <c r="A1394" t="s">
        <v>1601</v>
      </c>
      <c r="B1394" t="s">
        <v>7210</v>
      </c>
      <c r="C1394" t="s">
        <v>7211</v>
      </c>
      <c r="D1394" s="3" t="b">
        <f>NOT(ISNA(VLOOKUP(A1394,des!B:B,1,FALSE)))</f>
        <v>1</v>
      </c>
      <c r="E1394" s="3" t="str">
        <f>IF(D1394,VLOOKUP(A1394,des!B:Q,11,FALSE),"")</f>
        <v>default</v>
      </c>
      <c r="F1394" s="3" t="b">
        <f t="shared" si="84"/>
        <v>1</v>
      </c>
      <c r="G1394" s="3" t="str">
        <f t="shared" si="85"/>
        <v>dhis_api --api-version=27 --api-request='dataElements/muSOk0cYeTY/name' --content-json --request PATCH --data "{\"name\": \"default\"}"</v>
      </c>
      <c r="H1394" s="3" t="str">
        <f>IF(D1394,VLOOKUP(A1394,des!B:Q,12,FALSE),"")</f>
        <v>bjDvmb4bfuf</v>
      </c>
      <c r="I1394" s="3" t="b">
        <f t="shared" si="86"/>
        <v>1</v>
      </c>
      <c r="J1394" s="3" t="str">
        <f t="shared" si="87"/>
        <v>dhis_api --api-version=27 --api-request='dataElements/muSOk0cYeTY/shortName' --content-json --request PATCH --data "{\"shortName\": \"bjDvmb4bfuf\"}"</v>
      </c>
    </row>
    <row r="1395" spans="1:10" x14ac:dyDescent="0.2">
      <c r="A1395" t="s">
        <v>1602</v>
      </c>
      <c r="B1395" t="s">
        <v>7212</v>
      </c>
      <c r="C1395" t="s">
        <v>7213</v>
      </c>
      <c r="D1395" s="3" t="b">
        <f>NOT(ISNA(VLOOKUP(A1395,des!B:B,1,FALSE)))</f>
        <v>1</v>
      </c>
      <c r="E1395" s="3" t="str">
        <f>IF(D1395,VLOOKUP(A1395,des!B:Q,11,FALSE),"")</f>
        <v>Infant Test</v>
      </c>
      <c r="F1395" s="3" t="b">
        <f t="shared" si="84"/>
        <v>1</v>
      </c>
      <c r="G1395" s="3" t="str">
        <f t="shared" si="85"/>
        <v>dhis_api --api-version=27 --api-request='dataElements/tO0uzoWkG2j/name' --content-json --request PATCH --data "{\"name\": \"Infant Test\"}"</v>
      </c>
      <c r="H1395" s="3" t="str">
        <f>IF(D1395,VLOOKUP(A1395,des!B:Q,12,FALSE),"")</f>
        <v>B1KscM0bgtV</v>
      </c>
      <c r="I1395" s="3" t="b">
        <f t="shared" si="86"/>
        <v>1</v>
      </c>
      <c r="J1395" s="3" t="str">
        <f t="shared" si="87"/>
        <v>dhis_api --api-version=27 --api-request='dataElements/tO0uzoWkG2j/shortName' --content-json --request PATCH --data "{\"shortName\": \"B1KscM0bgtV\"}"</v>
      </c>
    </row>
    <row r="1396" spans="1:10" x14ac:dyDescent="0.2">
      <c r="A1396" t="s">
        <v>289</v>
      </c>
      <c r="B1396" t="s">
        <v>7214</v>
      </c>
      <c r="C1396" t="s">
        <v>7215</v>
      </c>
      <c r="D1396" s="3" t="b">
        <f>NOT(ISNA(VLOOKUP(A1396,des!B:B,1,FALSE)))</f>
        <v>1</v>
      </c>
      <c r="E1396" s="3" t="str">
        <f>IF(D1396,VLOOKUP(A1396,des!B:Q,11,FALSE),"")</f>
        <v>default</v>
      </c>
      <c r="F1396" s="3" t="b">
        <f t="shared" si="84"/>
        <v>1</v>
      </c>
      <c r="G1396" s="3" t="str">
        <f t="shared" si="85"/>
        <v>dhis_api --api-version=27 --api-request='dataElements/acSAmCbEofz/name' --content-json --request PATCH --data "{\"name\": \"default\"}"</v>
      </c>
      <c r="H1396" s="3" t="str">
        <f>IF(D1396,VLOOKUP(A1396,des!B:Q,12,FALSE),"")</f>
        <v>bjDvmb4bfuf</v>
      </c>
      <c r="I1396" s="3" t="b">
        <f t="shared" si="86"/>
        <v>1</v>
      </c>
      <c r="J1396" s="3" t="str">
        <f t="shared" si="87"/>
        <v>dhis_api --api-version=27 --api-request='dataElements/acSAmCbEofz/shortName' --content-json --request PATCH --data "{\"shortName\": \"bjDvmb4bfuf\"}"</v>
      </c>
    </row>
    <row r="1397" spans="1:10" x14ac:dyDescent="0.2">
      <c r="A1397" t="s">
        <v>1603</v>
      </c>
      <c r="B1397" t="s">
        <v>7216</v>
      </c>
      <c r="C1397" t="s">
        <v>7217</v>
      </c>
      <c r="D1397" s="3" t="b">
        <f>NOT(ISNA(VLOOKUP(A1397,des!B:B,1,FALSE)))</f>
        <v>1</v>
      </c>
      <c r="E1397" s="3" t="str">
        <f>IF(D1397,VLOOKUP(A1397,des!B:Q,11,FALSE),"")</f>
        <v>default</v>
      </c>
      <c r="F1397" s="3" t="b">
        <f t="shared" si="84"/>
        <v>1</v>
      </c>
      <c r="G1397" s="3" t="str">
        <f t="shared" si="85"/>
        <v>dhis_api --api-version=27 --api-request='dataElements/gXDT7AaAWS1/name' --content-json --request PATCH --data "{\"name\": \"default\"}"</v>
      </c>
      <c r="H1397" s="3" t="str">
        <f>IF(D1397,VLOOKUP(A1397,des!B:Q,12,FALSE),"")</f>
        <v>bjDvmb4bfuf</v>
      </c>
      <c r="I1397" s="3" t="b">
        <f t="shared" si="86"/>
        <v>1</v>
      </c>
      <c r="J1397" s="3" t="str">
        <f t="shared" si="87"/>
        <v>dhis_api --api-version=27 --api-request='dataElements/gXDT7AaAWS1/shortName' --content-json --request PATCH --data "{\"shortName\": \"bjDvmb4bfuf\"}"</v>
      </c>
    </row>
    <row r="1398" spans="1:10" x14ac:dyDescent="0.2">
      <c r="A1398" t="s">
        <v>1604</v>
      </c>
      <c r="B1398" t="s">
        <v>7218</v>
      </c>
      <c r="C1398" t="s">
        <v>7219</v>
      </c>
      <c r="D1398" s="3" t="b">
        <f>NOT(ISNA(VLOOKUP(A1398,des!B:B,1,FALSE)))</f>
        <v>1</v>
      </c>
      <c r="E1398" s="3" t="str">
        <f>IF(D1398,VLOOKUP(A1398,des!B:Q,11,FALSE),"")</f>
        <v>default</v>
      </c>
      <c r="F1398" s="3" t="b">
        <f t="shared" si="84"/>
        <v>1</v>
      </c>
      <c r="G1398" s="3" t="str">
        <f t="shared" si="85"/>
        <v>dhis_api --api-version=27 --api-request='dataElements/rVKvmsFkS8F/name' --content-json --request PATCH --data "{\"name\": \"default\"}"</v>
      </c>
      <c r="H1398" s="3" t="str">
        <f>IF(D1398,VLOOKUP(A1398,des!B:Q,12,FALSE),"")</f>
        <v>bjDvmb4bfuf</v>
      </c>
      <c r="I1398" s="3" t="b">
        <f t="shared" si="86"/>
        <v>1</v>
      </c>
      <c r="J1398" s="3" t="str">
        <f t="shared" si="87"/>
        <v>dhis_api --api-version=27 --api-request='dataElements/rVKvmsFkS8F/shortName' --content-json --request PATCH --data "{\"shortName\": \"bjDvmb4bfuf\"}"</v>
      </c>
    </row>
    <row r="1399" spans="1:10" x14ac:dyDescent="0.2">
      <c r="A1399" t="s">
        <v>1605</v>
      </c>
      <c r="B1399" t="s">
        <v>7220</v>
      </c>
      <c r="C1399" t="s">
        <v>7220</v>
      </c>
      <c r="D1399" s="3" t="b">
        <f>NOT(ISNA(VLOOKUP(A1399,des!B:B,1,FALSE)))</f>
        <v>1</v>
      </c>
      <c r="E1399" s="3" t="str">
        <f>IF(D1399,VLOOKUP(A1399,des!B:Q,11,FALSE),"")</f>
        <v>default</v>
      </c>
      <c r="F1399" s="3" t="b">
        <f t="shared" si="84"/>
        <v>1</v>
      </c>
      <c r="G1399" s="3" t="str">
        <f t="shared" si="85"/>
        <v>dhis_api --api-version=27 --api-request='dataElements/qPDWUi1a2Zn/name' --content-json --request PATCH --data "{\"name\": \"default\"}"</v>
      </c>
      <c r="H1399" s="3" t="str">
        <f>IF(D1399,VLOOKUP(A1399,des!B:Q,12,FALSE),"")</f>
        <v>bjDvmb4bfuf</v>
      </c>
      <c r="I1399" s="3" t="b">
        <f t="shared" si="86"/>
        <v>1</v>
      </c>
      <c r="J1399" s="3" t="str">
        <f t="shared" si="87"/>
        <v>dhis_api --api-version=27 --api-request='dataElements/qPDWUi1a2Zn/shortName' --content-json --request PATCH --data "{\"shortName\": \"bjDvmb4bfuf\"}"</v>
      </c>
    </row>
    <row r="1400" spans="1:10" x14ac:dyDescent="0.2">
      <c r="A1400" t="s">
        <v>1606</v>
      </c>
      <c r="B1400" t="s">
        <v>7221</v>
      </c>
      <c r="C1400" t="s">
        <v>7222</v>
      </c>
      <c r="D1400" s="3" t="b">
        <f>NOT(ISNA(VLOOKUP(A1400,des!B:B,1,FALSE)))</f>
        <v>1</v>
      </c>
      <c r="E1400" s="3" t="str">
        <f>IF(D1400,VLOOKUP(A1400,des!B:Q,11,FALSE),"")</f>
        <v>default</v>
      </c>
      <c r="F1400" s="3" t="b">
        <f t="shared" si="84"/>
        <v>1</v>
      </c>
      <c r="G1400" s="3" t="str">
        <f t="shared" si="85"/>
        <v>dhis_api --api-version=27 --api-request='dataElements/hRxYFhfijzs/name' --content-json --request PATCH --data "{\"name\": \"default\"}"</v>
      </c>
      <c r="H1400" s="3" t="str">
        <f>IF(D1400,VLOOKUP(A1400,des!B:Q,12,FALSE),"")</f>
        <v>bjDvmb4bfuf</v>
      </c>
      <c r="I1400" s="3" t="b">
        <f t="shared" si="86"/>
        <v>1</v>
      </c>
      <c r="J1400" s="3" t="str">
        <f t="shared" si="87"/>
        <v>dhis_api --api-version=27 --api-request='dataElements/hRxYFhfijzs/shortName' --content-json --request PATCH --data "{\"shortName\": \"bjDvmb4bfuf\"}"</v>
      </c>
    </row>
    <row r="1401" spans="1:10" x14ac:dyDescent="0.2">
      <c r="A1401" t="s">
        <v>1607</v>
      </c>
      <c r="B1401" t="s">
        <v>7223</v>
      </c>
      <c r="C1401" t="s">
        <v>7223</v>
      </c>
      <c r="D1401" s="3" t="b">
        <f>NOT(ISNA(VLOOKUP(A1401,des!B:B,1,FALSE)))</f>
        <v>1</v>
      </c>
      <c r="E1401" s="3" t="str">
        <f>IF(D1401,VLOOKUP(A1401,des!B:Q,11,FALSE),"")</f>
        <v>default</v>
      </c>
      <c r="F1401" s="3" t="b">
        <f t="shared" si="84"/>
        <v>1</v>
      </c>
      <c r="G1401" s="3" t="str">
        <f t="shared" si="85"/>
        <v>dhis_api --api-version=27 --api-request='dataElements/fUt23BGjzb8/name' --content-json --request PATCH --data "{\"name\": \"default\"}"</v>
      </c>
      <c r="H1401" s="3" t="str">
        <f>IF(D1401,VLOOKUP(A1401,des!B:Q,12,FALSE),"")</f>
        <v>bjDvmb4bfuf</v>
      </c>
      <c r="I1401" s="3" t="b">
        <f t="shared" si="86"/>
        <v>1</v>
      </c>
      <c r="J1401" s="3" t="str">
        <f t="shared" si="87"/>
        <v>dhis_api --api-version=27 --api-request='dataElements/fUt23BGjzb8/shortName' --content-json --request PATCH --data "{\"shortName\": \"bjDvmb4bfuf\"}"</v>
      </c>
    </row>
    <row r="1402" spans="1:10" x14ac:dyDescent="0.2">
      <c r="A1402" t="s">
        <v>1608</v>
      </c>
      <c r="B1402" t="s">
        <v>7224</v>
      </c>
      <c r="C1402" t="s">
        <v>7225</v>
      </c>
      <c r="D1402" s="3" t="b">
        <f>NOT(ISNA(VLOOKUP(A1402,des!B:B,1,FALSE)))</f>
        <v>1</v>
      </c>
      <c r="E1402" s="3" t="str">
        <f>IF(D1402,VLOOKUP(A1402,des!B:Q,11,FALSE),"")</f>
        <v>default</v>
      </c>
      <c r="F1402" s="3" t="b">
        <f t="shared" si="84"/>
        <v>1</v>
      </c>
      <c r="G1402" s="3" t="str">
        <f t="shared" si="85"/>
        <v>dhis_api --api-version=27 --api-request='dataElements/Z14pYKv3HRS/name' --content-json --request PATCH --data "{\"name\": \"default\"}"</v>
      </c>
      <c r="H1402" s="3" t="str">
        <f>IF(D1402,VLOOKUP(A1402,des!B:Q,12,FALSE),"")</f>
        <v>bjDvmb4bfuf</v>
      </c>
      <c r="I1402" s="3" t="b">
        <f t="shared" si="86"/>
        <v>1</v>
      </c>
      <c r="J1402" s="3" t="str">
        <f t="shared" si="87"/>
        <v>dhis_api --api-version=27 --api-request='dataElements/Z14pYKv3HRS/shortName' --content-json --request PATCH --data "{\"shortName\": \"bjDvmb4bfuf\"}"</v>
      </c>
    </row>
    <row r="1403" spans="1:10" x14ac:dyDescent="0.2">
      <c r="A1403" t="s">
        <v>1609</v>
      </c>
      <c r="B1403" t="s">
        <v>7226</v>
      </c>
      <c r="C1403" t="s">
        <v>7226</v>
      </c>
      <c r="D1403" s="3" t="b">
        <f>NOT(ISNA(VLOOKUP(A1403,des!B:B,1,FALSE)))</f>
        <v>1</v>
      </c>
      <c r="E1403" s="3" t="str">
        <f>IF(D1403,VLOOKUP(A1403,des!B:Q,11,FALSE),"")</f>
        <v>default</v>
      </c>
      <c r="F1403" s="3" t="b">
        <f t="shared" si="84"/>
        <v>1</v>
      </c>
      <c r="G1403" s="3" t="str">
        <f t="shared" si="85"/>
        <v>dhis_api --api-version=27 --api-request='dataElements/M69wC4XJUmd/name' --content-json --request PATCH --data "{\"name\": \"default\"}"</v>
      </c>
      <c r="H1403" s="3" t="str">
        <f>IF(D1403,VLOOKUP(A1403,des!B:Q,12,FALSE),"")</f>
        <v>bjDvmb4bfuf</v>
      </c>
      <c r="I1403" s="3" t="b">
        <f t="shared" si="86"/>
        <v>1</v>
      </c>
      <c r="J1403" s="3" t="str">
        <f t="shared" si="87"/>
        <v>dhis_api --api-version=27 --api-request='dataElements/M69wC4XJUmd/shortName' --content-json --request PATCH --data "{\"shortName\": \"bjDvmb4bfuf\"}"</v>
      </c>
    </row>
    <row r="1404" spans="1:10" x14ac:dyDescent="0.2">
      <c r="A1404" t="s">
        <v>1610</v>
      </c>
      <c r="B1404" t="s">
        <v>7227</v>
      </c>
      <c r="C1404" t="s">
        <v>7228</v>
      </c>
      <c r="D1404" s="3" t="b">
        <f>NOT(ISNA(VLOOKUP(A1404,des!B:B,1,FALSE)))</f>
        <v>1</v>
      </c>
      <c r="E1404" s="3" t="str">
        <f>IF(D1404,VLOOKUP(A1404,des!B:Q,11,FALSE),"")</f>
        <v>default</v>
      </c>
      <c r="F1404" s="3" t="b">
        <f t="shared" si="84"/>
        <v>1</v>
      </c>
      <c r="G1404" s="3" t="str">
        <f t="shared" si="85"/>
        <v>dhis_api --api-version=27 --api-request='dataElements/agF3MK6gQp7/name' --content-json --request PATCH --data "{\"name\": \"default\"}"</v>
      </c>
      <c r="H1404" s="3" t="str">
        <f>IF(D1404,VLOOKUP(A1404,des!B:Q,12,FALSE),"")</f>
        <v>bjDvmb4bfuf</v>
      </c>
      <c r="I1404" s="3" t="b">
        <f t="shared" si="86"/>
        <v>1</v>
      </c>
      <c r="J1404" s="3" t="str">
        <f t="shared" si="87"/>
        <v>dhis_api --api-version=27 --api-request='dataElements/agF3MK6gQp7/shortName' --content-json --request PATCH --data "{\"shortName\": \"bjDvmb4bfuf\"}"</v>
      </c>
    </row>
    <row r="1405" spans="1:10" x14ac:dyDescent="0.2">
      <c r="A1405" t="s">
        <v>1611</v>
      </c>
      <c r="B1405" t="s">
        <v>7229</v>
      </c>
      <c r="C1405" t="s">
        <v>7229</v>
      </c>
      <c r="D1405" s="3" t="b">
        <f>NOT(ISNA(VLOOKUP(A1405,des!B:B,1,FALSE)))</f>
        <v>1</v>
      </c>
      <c r="E1405" s="3" t="str">
        <f>IF(D1405,VLOOKUP(A1405,des!B:Q,11,FALSE),"")</f>
        <v>default</v>
      </c>
      <c r="F1405" s="3" t="b">
        <f t="shared" si="84"/>
        <v>1</v>
      </c>
      <c r="G1405" s="3" t="str">
        <f t="shared" si="85"/>
        <v>dhis_api --api-version=27 --api-request='dataElements/I3TB8oj391c/name' --content-json --request PATCH --data "{\"name\": \"default\"}"</v>
      </c>
      <c r="H1405" s="3" t="str">
        <f>IF(D1405,VLOOKUP(A1405,des!B:Q,12,FALSE),"")</f>
        <v>bjDvmb4bfuf</v>
      </c>
      <c r="I1405" s="3" t="b">
        <f t="shared" si="86"/>
        <v>1</v>
      </c>
      <c r="J1405" s="3" t="str">
        <f t="shared" si="87"/>
        <v>dhis_api --api-version=27 --api-request='dataElements/I3TB8oj391c/shortName' --content-json --request PATCH --data "{\"shortName\": \"bjDvmb4bfuf\"}"</v>
      </c>
    </row>
    <row r="1406" spans="1:10" x14ac:dyDescent="0.2">
      <c r="A1406" t="s">
        <v>1612</v>
      </c>
      <c r="B1406" t="s">
        <v>7230</v>
      </c>
      <c r="C1406" t="s">
        <v>7231</v>
      </c>
      <c r="D1406" s="3" t="b">
        <f>NOT(ISNA(VLOOKUP(A1406,des!B:B,1,FALSE)))</f>
        <v>1</v>
      </c>
      <c r="E1406" s="3" t="str">
        <f>IF(D1406,VLOOKUP(A1406,des!B:Q,11,FALSE),"")</f>
        <v>default</v>
      </c>
      <c r="F1406" s="3" t="b">
        <f t="shared" si="84"/>
        <v>1</v>
      </c>
      <c r="G1406" s="3" t="str">
        <f t="shared" si="85"/>
        <v>dhis_api --api-version=27 --api-request='dataElements/SwJbwQoXtCk/name' --content-json --request PATCH --data "{\"name\": \"default\"}"</v>
      </c>
      <c r="H1406" s="3" t="str">
        <f>IF(D1406,VLOOKUP(A1406,des!B:Q,12,FALSE),"")</f>
        <v>bjDvmb4bfuf</v>
      </c>
      <c r="I1406" s="3" t="b">
        <f t="shared" si="86"/>
        <v>1</v>
      </c>
      <c r="J1406" s="3" t="str">
        <f t="shared" si="87"/>
        <v>dhis_api --api-version=27 --api-request='dataElements/SwJbwQoXtCk/shortName' --content-json --request PATCH --data "{\"shortName\": \"bjDvmb4bfuf\"}"</v>
      </c>
    </row>
    <row r="1407" spans="1:10" x14ac:dyDescent="0.2">
      <c r="A1407" t="s">
        <v>623</v>
      </c>
      <c r="B1407" t="s">
        <v>7232</v>
      </c>
      <c r="C1407" t="s">
        <v>7233</v>
      </c>
      <c r="D1407" s="3" t="b">
        <f>NOT(ISNA(VLOOKUP(A1407,des!B:B,1,FALSE)))</f>
        <v>1</v>
      </c>
      <c r="E1407" s="3" t="str">
        <f>IF(D1407,VLOOKUP(A1407,des!B:Q,11,FALSE),"")</f>
        <v>default</v>
      </c>
      <c r="F1407" s="3" t="b">
        <f t="shared" si="84"/>
        <v>1</v>
      </c>
      <c r="G1407" s="3" t="str">
        <f t="shared" si="85"/>
        <v>dhis_api --api-version=27 --api-request='dataElements/jskukqOhI5M/name' --content-json --request PATCH --data "{\"name\": \"default\"}"</v>
      </c>
      <c r="H1407" s="3" t="str">
        <f>IF(D1407,VLOOKUP(A1407,des!B:Q,12,FALSE),"")</f>
        <v>bjDvmb4bfuf</v>
      </c>
      <c r="I1407" s="3" t="b">
        <f t="shared" si="86"/>
        <v>1</v>
      </c>
      <c r="J1407" s="3" t="str">
        <f t="shared" si="87"/>
        <v>dhis_api --api-version=27 --api-request='dataElements/jskukqOhI5M/shortName' --content-json --request PATCH --data "{\"shortName\": \"bjDvmb4bfuf\"}"</v>
      </c>
    </row>
    <row r="1408" spans="1:10" x14ac:dyDescent="0.2">
      <c r="A1408" t="s">
        <v>7234</v>
      </c>
      <c r="B1408" t="s">
        <v>7235</v>
      </c>
      <c r="C1408" t="s">
        <v>7236</v>
      </c>
      <c r="D1408" s="3" t="b">
        <f>NOT(ISNA(VLOOKUP(A1408,des!B:B,1,FALSE)))</f>
        <v>0</v>
      </c>
      <c r="E1408" s="3" t="str">
        <f>IF(D1408,VLOOKUP(A1408,des!B:Q,11,FALSE),"")</f>
        <v/>
      </c>
      <c r="F1408" s="3" t="b">
        <f t="shared" si="84"/>
        <v>0</v>
      </c>
      <c r="G1408" s="3" t="str">
        <f t="shared" si="85"/>
        <v/>
      </c>
      <c r="H1408" s="3" t="str">
        <f>IF(D1408,VLOOKUP(A1408,des!B:Q,12,FALSE),"")</f>
        <v/>
      </c>
      <c r="I1408" s="3" t="b">
        <f t="shared" si="86"/>
        <v>0</v>
      </c>
      <c r="J1408" s="3" t="str">
        <f t="shared" si="87"/>
        <v/>
      </c>
    </row>
    <row r="1409" spans="1:10" x14ac:dyDescent="0.2">
      <c r="A1409" t="s">
        <v>7237</v>
      </c>
      <c r="B1409" t="s">
        <v>7238</v>
      </c>
      <c r="C1409" t="s">
        <v>7239</v>
      </c>
      <c r="D1409" s="3" t="b">
        <f>NOT(ISNA(VLOOKUP(A1409,des!B:B,1,FALSE)))</f>
        <v>0</v>
      </c>
      <c r="E1409" s="3" t="str">
        <f>IF(D1409,VLOOKUP(A1409,des!B:Q,11,FALSE),"")</f>
        <v/>
      </c>
      <c r="F1409" s="3" t="b">
        <f t="shared" si="84"/>
        <v>0</v>
      </c>
      <c r="G1409" s="3" t="str">
        <f t="shared" si="85"/>
        <v/>
      </c>
      <c r="H1409" s="3" t="str">
        <f>IF(D1409,VLOOKUP(A1409,des!B:Q,12,FALSE),"")</f>
        <v/>
      </c>
      <c r="I1409" s="3" t="b">
        <f t="shared" si="86"/>
        <v>0</v>
      </c>
      <c r="J1409" s="3" t="str">
        <f t="shared" si="87"/>
        <v/>
      </c>
    </row>
    <row r="1410" spans="1:10" x14ac:dyDescent="0.2">
      <c r="A1410" t="s">
        <v>1613</v>
      </c>
      <c r="B1410" t="s">
        <v>7240</v>
      </c>
      <c r="C1410" t="s">
        <v>7241</v>
      </c>
      <c r="D1410" s="3" t="b">
        <f>NOT(ISNA(VLOOKUP(A1410,des!B:B,1,FALSE)))</f>
        <v>1</v>
      </c>
      <c r="E1410" s="3" t="str">
        <f>IF(D1410,VLOOKUP(A1410,des!B:Q,11,FALSE),"")</f>
        <v>default</v>
      </c>
      <c r="F1410" s="3" t="b">
        <f t="shared" si="84"/>
        <v>1</v>
      </c>
      <c r="G1410" s="3" t="str">
        <f t="shared" si="85"/>
        <v>dhis_api --api-version=27 --api-request='dataElements/rnIlaAQ6cXY/name' --content-json --request PATCH --data "{\"name\": \"default\"}"</v>
      </c>
      <c r="H1410" s="3" t="str">
        <f>IF(D1410,VLOOKUP(A1410,des!B:Q,12,FALSE),"")</f>
        <v>bjDvmb4bfuf</v>
      </c>
      <c r="I1410" s="3" t="b">
        <f t="shared" si="86"/>
        <v>1</v>
      </c>
      <c r="J1410" s="3" t="str">
        <f t="shared" si="87"/>
        <v>dhis_api --api-version=27 --api-request='dataElements/rnIlaAQ6cXY/shortName' --content-json --request PATCH --data "{\"shortName\": \"bjDvmb4bfuf\"}"</v>
      </c>
    </row>
    <row r="1411" spans="1:10" x14ac:dyDescent="0.2">
      <c r="A1411" t="s">
        <v>245</v>
      </c>
      <c r="B1411" t="s">
        <v>7242</v>
      </c>
      <c r="C1411" t="s">
        <v>7243</v>
      </c>
      <c r="D1411" s="3" t="b">
        <f>NOT(ISNA(VLOOKUP(A1411,des!B:B,1,FALSE)))</f>
        <v>1</v>
      </c>
      <c r="E1411" s="3" t="str">
        <f>IF(D1411,VLOOKUP(A1411,des!B:Q,11,FALSE),"")</f>
        <v>default</v>
      </c>
      <c r="F1411" s="3" t="b">
        <f t="shared" si="84"/>
        <v>1</v>
      </c>
      <c r="G1411" s="3" t="str">
        <f t="shared" si="85"/>
        <v>dhis_api --api-version=27 --api-request='dataElements/hhPP8o3Ey3P/name' --content-json --request PATCH --data "{\"name\": \"default\"}"</v>
      </c>
      <c r="H1411" s="3" t="str">
        <f>IF(D1411,VLOOKUP(A1411,des!B:Q,12,FALSE),"")</f>
        <v>bjDvmb4bfuf</v>
      </c>
      <c r="I1411" s="3" t="b">
        <f t="shared" si="86"/>
        <v>1</v>
      </c>
      <c r="J1411" s="3" t="str">
        <f t="shared" si="87"/>
        <v>dhis_api --api-version=27 --api-request='dataElements/hhPP8o3Ey3P/shortName' --content-json --request PATCH --data "{\"shortName\": \"bjDvmb4bfuf\"}"</v>
      </c>
    </row>
    <row r="1412" spans="1:10" x14ac:dyDescent="0.2">
      <c r="A1412" t="s">
        <v>7244</v>
      </c>
      <c r="B1412" t="s">
        <v>7245</v>
      </c>
      <c r="C1412" t="s">
        <v>7246</v>
      </c>
      <c r="D1412" s="3" t="b">
        <f>NOT(ISNA(VLOOKUP(A1412,des!B:B,1,FALSE)))</f>
        <v>0</v>
      </c>
      <c r="E1412" s="3" t="str">
        <f>IF(D1412,VLOOKUP(A1412,des!B:Q,11,FALSE),"")</f>
        <v/>
      </c>
      <c r="F1412" s="3" t="b">
        <f t="shared" si="84"/>
        <v>0</v>
      </c>
      <c r="G1412" s="3" t="str">
        <f t="shared" si="85"/>
        <v/>
      </c>
      <c r="H1412" s="3" t="str">
        <f>IF(D1412,VLOOKUP(A1412,des!B:Q,12,FALSE),"")</f>
        <v/>
      </c>
      <c r="I1412" s="3" t="b">
        <f t="shared" si="86"/>
        <v>0</v>
      </c>
      <c r="J1412" s="3" t="str">
        <f t="shared" si="87"/>
        <v/>
      </c>
    </row>
    <row r="1413" spans="1:10" x14ac:dyDescent="0.2">
      <c r="A1413" t="s">
        <v>7247</v>
      </c>
      <c r="B1413" t="s">
        <v>7248</v>
      </c>
      <c r="C1413" t="s">
        <v>7249</v>
      </c>
      <c r="D1413" s="3" t="b">
        <f>NOT(ISNA(VLOOKUP(A1413,des!B:B,1,FALSE)))</f>
        <v>0</v>
      </c>
      <c r="E1413" s="3" t="str">
        <f>IF(D1413,VLOOKUP(A1413,des!B:Q,11,FALSE),"")</f>
        <v/>
      </c>
      <c r="F1413" s="3" t="b">
        <f t="shared" ref="F1413:F1476" si="88">IF(D1413,IF(E1413&lt;&gt;B1413,TRUE,FALSE),FALSE)</f>
        <v>0</v>
      </c>
      <c r="G1413" s="3" t="str">
        <f t="shared" si="85"/>
        <v/>
      </c>
      <c r="H1413" s="3" t="str">
        <f>IF(D1413,VLOOKUP(A1413,des!B:Q,12,FALSE),"")</f>
        <v/>
      </c>
      <c r="I1413" s="3" t="b">
        <f t="shared" si="86"/>
        <v>0</v>
      </c>
      <c r="J1413" s="3" t="str">
        <f t="shared" si="87"/>
        <v/>
      </c>
    </row>
    <row r="1414" spans="1:10" x14ac:dyDescent="0.2">
      <c r="A1414" t="s">
        <v>1614</v>
      </c>
      <c r="B1414" t="s">
        <v>7250</v>
      </c>
      <c r="C1414" t="s">
        <v>7251</v>
      </c>
      <c r="D1414" s="3" t="b">
        <f>NOT(ISNA(VLOOKUP(A1414,des!B:B,1,FALSE)))</f>
        <v>1</v>
      </c>
      <c r="E1414" s="3" t="str">
        <f>IF(D1414,VLOOKUP(A1414,des!B:Q,11,FALSE),"")</f>
        <v>default</v>
      </c>
      <c r="F1414" s="3" t="b">
        <f t="shared" si="88"/>
        <v>1</v>
      </c>
      <c r="G1414" s="3" t="str">
        <f t="shared" ref="G1414:G1477" si="89">IF(F1414,CONCATENATE($A$1,A1414,$B$1,E1414,$C$1),"")</f>
        <v>dhis_api --api-version=27 --api-request='dataElements/hhAt1rz0tMa/name' --content-json --request PATCH --data "{\"name\": \"default\"}"</v>
      </c>
      <c r="H1414" s="3" t="str">
        <f>IF(D1414,VLOOKUP(A1414,des!B:Q,12,FALSE),"")</f>
        <v>bjDvmb4bfuf</v>
      </c>
      <c r="I1414" s="3" t="b">
        <f t="shared" ref="I1414:I1477" si="90">IF(D1414,IF(H1414&lt;&gt;C1414,TRUE,FALSE),FALSE)</f>
        <v>1</v>
      </c>
      <c r="J1414" s="3" t="str">
        <f t="shared" ref="J1414:J1477" si="91">IF(I1414,CONCATENATE($A$2,A1414,$B$2,H1414,$C$2),"")</f>
        <v>dhis_api --api-version=27 --api-request='dataElements/hhAt1rz0tMa/shortName' --content-json --request PATCH --data "{\"shortName\": \"bjDvmb4bfuf\"}"</v>
      </c>
    </row>
    <row r="1415" spans="1:10" x14ac:dyDescent="0.2">
      <c r="A1415" t="s">
        <v>1615</v>
      </c>
      <c r="B1415" t="s">
        <v>7252</v>
      </c>
      <c r="C1415" t="s">
        <v>7253</v>
      </c>
      <c r="D1415" s="3" t="b">
        <f>NOT(ISNA(VLOOKUP(A1415,des!B:B,1,FALSE)))</f>
        <v>1</v>
      </c>
      <c r="E1415" s="3" t="str">
        <f>IF(D1415,VLOOKUP(A1415,des!B:Q,11,FALSE),"")</f>
        <v>default</v>
      </c>
      <c r="F1415" s="3" t="b">
        <f t="shared" si="88"/>
        <v>1</v>
      </c>
      <c r="G1415" s="3" t="str">
        <f t="shared" si="89"/>
        <v>dhis_api --api-version=27 --api-request='dataElements/JHQQX2ZCP8E/name' --content-json --request PATCH --data "{\"name\": \"default\"}"</v>
      </c>
      <c r="H1415" s="3" t="str">
        <f>IF(D1415,VLOOKUP(A1415,des!B:Q,12,FALSE),"")</f>
        <v>bjDvmb4bfuf</v>
      </c>
      <c r="I1415" s="3" t="b">
        <f t="shared" si="90"/>
        <v>1</v>
      </c>
      <c r="J1415" s="3" t="str">
        <f t="shared" si="91"/>
        <v>dhis_api --api-version=27 --api-request='dataElements/JHQQX2ZCP8E/shortName' --content-json --request PATCH --data "{\"shortName\": \"bjDvmb4bfuf\"}"</v>
      </c>
    </row>
    <row r="1416" spans="1:10" x14ac:dyDescent="0.2">
      <c r="A1416" t="s">
        <v>293</v>
      </c>
      <c r="B1416" t="s">
        <v>7254</v>
      </c>
      <c r="C1416" t="s">
        <v>7255</v>
      </c>
      <c r="D1416" s="3" t="b">
        <f>NOT(ISNA(VLOOKUP(A1416,des!B:B,1,FALSE)))</f>
        <v>1</v>
      </c>
      <c r="E1416" s="3" t="str">
        <f>IF(D1416,VLOOKUP(A1416,des!B:Q,11,FALSE),"")</f>
        <v>default</v>
      </c>
      <c r="F1416" s="3" t="b">
        <f t="shared" si="88"/>
        <v>1</v>
      </c>
      <c r="G1416" s="3" t="str">
        <f t="shared" si="89"/>
        <v>dhis_api --api-version=27 --api-request='dataElements/wgpgPAAFsZm/name' --content-json --request PATCH --data "{\"name\": \"default\"}"</v>
      </c>
      <c r="H1416" s="3" t="str">
        <f>IF(D1416,VLOOKUP(A1416,des!B:Q,12,FALSE),"")</f>
        <v>bjDvmb4bfuf</v>
      </c>
      <c r="I1416" s="3" t="b">
        <f t="shared" si="90"/>
        <v>1</v>
      </c>
      <c r="J1416" s="3" t="str">
        <f t="shared" si="91"/>
        <v>dhis_api --api-version=27 --api-request='dataElements/wgpgPAAFsZm/shortName' --content-json --request PATCH --data "{\"shortName\": \"bjDvmb4bfuf\"}"</v>
      </c>
    </row>
    <row r="1417" spans="1:10" x14ac:dyDescent="0.2">
      <c r="A1417" t="s">
        <v>1616</v>
      </c>
      <c r="B1417" t="s">
        <v>7256</v>
      </c>
      <c r="C1417" t="s">
        <v>7257</v>
      </c>
      <c r="D1417" s="3" t="b">
        <f>NOT(ISNA(VLOOKUP(A1417,des!B:B,1,FALSE)))</f>
        <v>1</v>
      </c>
      <c r="E1417" s="3" t="str">
        <f>IF(D1417,VLOOKUP(A1417,des!B:Q,11,FALSE),"")</f>
        <v>default</v>
      </c>
      <c r="F1417" s="3" t="b">
        <f t="shared" si="88"/>
        <v>1</v>
      </c>
      <c r="G1417" s="3" t="str">
        <f t="shared" si="89"/>
        <v>dhis_api --api-version=27 --api-request='dataElements/IbI1pRkzwJf/name' --content-json --request PATCH --data "{\"name\": \"default\"}"</v>
      </c>
      <c r="H1417" s="3" t="str">
        <f>IF(D1417,VLOOKUP(A1417,des!B:Q,12,FALSE),"")</f>
        <v>bjDvmb4bfuf</v>
      </c>
      <c r="I1417" s="3" t="b">
        <f t="shared" si="90"/>
        <v>1</v>
      </c>
      <c r="J1417" s="3" t="str">
        <f t="shared" si="91"/>
        <v>dhis_api --api-version=27 --api-request='dataElements/IbI1pRkzwJf/shortName' --content-json --request PATCH --data "{\"shortName\": \"bjDvmb4bfuf\"}"</v>
      </c>
    </row>
    <row r="1418" spans="1:10" x14ac:dyDescent="0.2">
      <c r="A1418" t="s">
        <v>1617</v>
      </c>
      <c r="B1418" t="s">
        <v>7258</v>
      </c>
      <c r="C1418" t="s">
        <v>7259</v>
      </c>
      <c r="D1418" s="3" t="b">
        <f>NOT(ISNA(VLOOKUP(A1418,des!B:B,1,FALSE)))</f>
        <v>1</v>
      </c>
      <c r="E1418" s="3" t="str">
        <f>IF(D1418,VLOOKUP(A1418,des!B:Q,11,FALSE),"")</f>
        <v>Outcome Type</v>
      </c>
      <c r="F1418" s="3" t="b">
        <f t="shared" si="88"/>
        <v>1</v>
      </c>
      <c r="G1418" s="3" t="str">
        <f t="shared" si="89"/>
        <v>dhis_api --api-version=27 --api-request='dataElements/ziKHqp9pphr/name' --content-json --request PATCH --data "{\"name\": \"Outcome Type\"}"</v>
      </c>
      <c r="H1418" s="3" t="str">
        <f>IF(D1418,VLOOKUP(A1418,des!B:Q,12,FALSE),"")</f>
        <v>anbcCJEMa1D</v>
      </c>
      <c r="I1418" s="3" t="b">
        <f t="shared" si="90"/>
        <v>1</v>
      </c>
      <c r="J1418" s="3" t="str">
        <f t="shared" si="91"/>
        <v>dhis_api --api-version=27 --api-request='dataElements/ziKHqp9pphr/shortName' --content-json --request PATCH --data "{\"shortName\": \"anbcCJEMa1D\"}"</v>
      </c>
    </row>
    <row r="1419" spans="1:10" x14ac:dyDescent="0.2">
      <c r="A1419" t="s">
        <v>1618</v>
      </c>
      <c r="B1419" t="s">
        <v>7260</v>
      </c>
      <c r="C1419" t="s">
        <v>7261</v>
      </c>
      <c r="D1419" s="3" t="b">
        <f>NOT(ISNA(VLOOKUP(A1419,des!B:B,1,FALSE)))</f>
        <v>1</v>
      </c>
      <c r="E1419" s="3" t="str">
        <f>IF(D1419,VLOOKUP(A1419,des!B:Q,11,FALSE),"")</f>
        <v>Outcome Type</v>
      </c>
      <c r="F1419" s="3" t="b">
        <f t="shared" si="88"/>
        <v>1</v>
      </c>
      <c r="G1419" s="3" t="str">
        <f t="shared" si="89"/>
        <v>dhis_api --api-version=27 --api-request='dataElements/RmWX6tcXxPv/name' --content-json --request PATCH --data "{\"name\": \"Outcome Type\"}"</v>
      </c>
      <c r="H1419" s="3" t="str">
        <f>IF(D1419,VLOOKUP(A1419,des!B:Q,12,FALSE),"")</f>
        <v>anbcCJEMa1D</v>
      </c>
      <c r="I1419" s="3" t="b">
        <f t="shared" si="90"/>
        <v>1</v>
      </c>
      <c r="J1419" s="3" t="str">
        <f t="shared" si="91"/>
        <v>dhis_api --api-version=27 --api-request='dataElements/RmWX6tcXxPv/shortName' --content-json --request PATCH --data "{\"shortName\": \"anbcCJEMa1D\"}"</v>
      </c>
    </row>
    <row r="1420" spans="1:10" x14ac:dyDescent="0.2">
      <c r="A1420" t="s">
        <v>240</v>
      </c>
      <c r="B1420" t="s">
        <v>7262</v>
      </c>
      <c r="C1420" t="s">
        <v>7263</v>
      </c>
      <c r="D1420" s="3" t="b">
        <f>NOT(ISNA(VLOOKUP(A1420,des!B:B,1,FALSE)))</f>
        <v>1</v>
      </c>
      <c r="E1420" s="3" t="str">
        <f>IF(D1420,VLOOKUP(A1420,des!B:Q,11,FALSE),"")</f>
        <v>Outcome Type v2</v>
      </c>
      <c r="F1420" s="3" t="b">
        <f t="shared" si="88"/>
        <v>1</v>
      </c>
      <c r="G1420" s="3" t="str">
        <f t="shared" si="89"/>
        <v>dhis_api --api-version=27 --api-request='dataElements/KYjkpApPVjU/name' --content-json --request PATCH --data "{\"name\": \"Outcome Type v2\"}"</v>
      </c>
      <c r="H1420" s="3" t="str">
        <f>IF(D1420,VLOOKUP(A1420,des!B:Q,12,FALSE),"")</f>
        <v>YGjTSmUrmL8</v>
      </c>
      <c r="I1420" s="3" t="b">
        <f t="shared" si="90"/>
        <v>1</v>
      </c>
      <c r="J1420" s="3" t="str">
        <f t="shared" si="91"/>
        <v>dhis_api --api-version=27 --api-request='dataElements/KYjkpApPVjU/shortName' --content-json --request PATCH --data "{\"shortName\": \"YGjTSmUrmL8\"}"</v>
      </c>
    </row>
    <row r="1421" spans="1:10" x14ac:dyDescent="0.2">
      <c r="A1421" t="s">
        <v>1619</v>
      </c>
      <c r="B1421" t="s">
        <v>7264</v>
      </c>
      <c r="C1421" t="s">
        <v>7265</v>
      </c>
      <c r="D1421" s="3" t="b">
        <f>NOT(ISNA(VLOOKUP(A1421,des!B:B,1,FALSE)))</f>
        <v>1</v>
      </c>
      <c r="E1421" s="3" t="str">
        <f>IF(D1421,VLOOKUP(A1421,des!B:Q,11,FALSE),"")</f>
        <v>default</v>
      </c>
      <c r="F1421" s="3" t="b">
        <f t="shared" si="88"/>
        <v>1</v>
      </c>
      <c r="G1421" s="3" t="str">
        <f t="shared" si="89"/>
        <v>dhis_api --api-version=27 --api-request='dataElements/UUDjIkKp2uJ/name' --content-json --request PATCH --data "{\"name\": \"default\"}"</v>
      </c>
      <c r="H1421" s="3" t="str">
        <f>IF(D1421,VLOOKUP(A1421,des!B:Q,12,FALSE),"")</f>
        <v>bjDvmb4bfuf</v>
      </c>
      <c r="I1421" s="3" t="b">
        <f t="shared" si="90"/>
        <v>1</v>
      </c>
      <c r="J1421" s="3" t="str">
        <f t="shared" si="91"/>
        <v>dhis_api --api-version=27 --api-request='dataElements/UUDjIkKp2uJ/shortName' --content-json --request PATCH --data "{\"shortName\": \"bjDvmb4bfuf\"}"</v>
      </c>
    </row>
    <row r="1422" spans="1:10" x14ac:dyDescent="0.2">
      <c r="A1422" t="s">
        <v>1620</v>
      </c>
      <c r="B1422" t="s">
        <v>7266</v>
      </c>
      <c r="C1422" t="s">
        <v>7267</v>
      </c>
      <c r="D1422" s="3" t="b">
        <f>NOT(ISNA(VLOOKUP(A1422,des!B:B,1,FALSE)))</f>
        <v>1</v>
      </c>
      <c r="E1422" s="3" t="str">
        <f>IF(D1422,VLOOKUP(A1422,des!B:Q,11,FALSE),"")</f>
        <v>default</v>
      </c>
      <c r="F1422" s="3" t="b">
        <f t="shared" si="88"/>
        <v>1</v>
      </c>
      <c r="G1422" s="3" t="str">
        <f t="shared" si="89"/>
        <v>dhis_api --api-version=27 --api-request='dataElements/eAjbMUcVSYJ/name' --content-json --request PATCH --data "{\"name\": \"default\"}"</v>
      </c>
      <c r="H1422" s="3" t="str">
        <f>IF(D1422,VLOOKUP(A1422,des!B:Q,12,FALSE),"")</f>
        <v>bjDvmb4bfuf</v>
      </c>
      <c r="I1422" s="3" t="b">
        <f t="shared" si="90"/>
        <v>1</v>
      </c>
      <c r="J1422" s="3" t="str">
        <f t="shared" si="91"/>
        <v>dhis_api --api-version=27 --api-request='dataElements/eAjbMUcVSYJ/shortName' --content-json --request PATCH --data "{\"shortName\": \"bjDvmb4bfuf\"}"</v>
      </c>
    </row>
    <row r="1423" spans="1:10" x14ac:dyDescent="0.2">
      <c r="A1423" t="s">
        <v>294</v>
      </c>
      <c r="B1423" t="s">
        <v>7268</v>
      </c>
      <c r="C1423" t="s">
        <v>7269</v>
      </c>
      <c r="D1423" s="3" t="b">
        <f>NOT(ISNA(VLOOKUP(A1423,des!B:B,1,FALSE)))</f>
        <v>1</v>
      </c>
      <c r="E1423" s="3" t="str">
        <f>IF(D1423,VLOOKUP(A1423,des!B:Q,11,FALSE),"")</f>
        <v>default</v>
      </c>
      <c r="F1423" s="3" t="b">
        <f t="shared" si="88"/>
        <v>1</v>
      </c>
      <c r="G1423" s="3" t="str">
        <f t="shared" si="89"/>
        <v>dhis_api --api-version=27 --api-request='dataElements/FNFPRTrkzKa/name' --content-json --request PATCH --data "{\"name\": \"default\"}"</v>
      </c>
      <c r="H1423" s="3" t="str">
        <f>IF(D1423,VLOOKUP(A1423,des!B:Q,12,FALSE),"")</f>
        <v>bjDvmb4bfuf</v>
      </c>
      <c r="I1423" s="3" t="b">
        <f t="shared" si="90"/>
        <v>1</v>
      </c>
      <c r="J1423" s="3" t="str">
        <f t="shared" si="91"/>
        <v>dhis_api --api-version=27 --api-request='dataElements/FNFPRTrkzKa/shortName' --content-json --request PATCH --data "{\"shortName\": \"bjDvmb4bfuf\"}"</v>
      </c>
    </row>
    <row r="1424" spans="1:10" x14ac:dyDescent="0.2">
      <c r="A1424" t="s">
        <v>1621</v>
      </c>
      <c r="B1424" t="s">
        <v>7270</v>
      </c>
      <c r="C1424" t="s">
        <v>7271</v>
      </c>
      <c r="D1424" s="3" t="b">
        <f>NOT(ISNA(VLOOKUP(A1424,des!B:B,1,FALSE)))</f>
        <v>1</v>
      </c>
      <c r="E1424" s="3" t="str">
        <f>IF(D1424,VLOOKUP(A1424,des!B:Q,11,FALSE),"")</f>
        <v>default</v>
      </c>
      <c r="F1424" s="3" t="b">
        <f t="shared" si="88"/>
        <v>1</v>
      </c>
      <c r="G1424" s="3" t="str">
        <f t="shared" si="89"/>
        <v>dhis_api --api-version=27 --api-request='dataElements/hVcktKvuxBX/name' --content-json --request PATCH --data "{\"name\": \"default\"}"</v>
      </c>
      <c r="H1424" s="3" t="str">
        <f>IF(D1424,VLOOKUP(A1424,des!B:Q,12,FALSE),"")</f>
        <v>bjDvmb4bfuf</v>
      </c>
      <c r="I1424" s="3" t="b">
        <f t="shared" si="90"/>
        <v>1</v>
      </c>
      <c r="J1424" s="3" t="str">
        <f t="shared" si="91"/>
        <v>dhis_api --api-version=27 --api-request='dataElements/hVcktKvuxBX/shortName' --content-json --request PATCH --data "{\"shortName\": \"bjDvmb4bfuf\"}"</v>
      </c>
    </row>
    <row r="1425" spans="1:10" x14ac:dyDescent="0.2">
      <c r="A1425" t="s">
        <v>1622</v>
      </c>
      <c r="B1425" t="s">
        <v>7272</v>
      </c>
      <c r="C1425" t="s">
        <v>7273</v>
      </c>
      <c r="D1425" s="3" t="b">
        <f>NOT(ISNA(VLOOKUP(A1425,des!B:B,1,FALSE)))</f>
        <v>1</v>
      </c>
      <c r="E1425" s="3" t="str">
        <f>IF(D1425,VLOOKUP(A1425,des!B:Q,11,FALSE),"")</f>
        <v>Outcome Type</v>
      </c>
      <c r="F1425" s="3" t="b">
        <f t="shared" si="88"/>
        <v>1</v>
      </c>
      <c r="G1425" s="3" t="str">
        <f t="shared" si="89"/>
        <v>dhis_api --api-version=27 --api-request='dataElements/SFKr0lXHSuX/name' --content-json --request PATCH --data "{\"name\": \"Outcome Type\"}"</v>
      </c>
      <c r="H1425" s="3" t="str">
        <f>IF(D1425,VLOOKUP(A1425,des!B:Q,12,FALSE),"")</f>
        <v>anbcCJEMa1D</v>
      </c>
      <c r="I1425" s="3" t="b">
        <f t="shared" si="90"/>
        <v>1</v>
      </c>
      <c r="J1425" s="3" t="str">
        <f t="shared" si="91"/>
        <v>dhis_api --api-version=27 --api-request='dataElements/SFKr0lXHSuX/shortName' --content-json --request PATCH --data "{\"shortName\": \"anbcCJEMa1D\"}"</v>
      </c>
    </row>
    <row r="1426" spans="1:10" x14ac:dyDescent="0.2">
      <c r="A1426" t="s">
        <v>1623</v>
      </c>
      <c r="B1426" t="s">
        <v>7274</v>
      </c>
      <c r="C1426" t="s">
        <v>7275</v>
      </c>
      <c r="D1426" s="3" t="b">
        <f>NOT(ISNA(VLOOKUP(A1426,des!B:B,1,FALSE)))</f>
        <v>1</v>
      </c>
      <c r="E1426" s="3" t="str">
        <f>IF(D1426,VLOOKUP(A1426,des!B:Q,11,FALSE),"")</f>
        <v>Outcome Type</v>
      </c>
      <c r="F1426" s="3" t="b">
        <f t="shared" si="88"/>
        <v>1</v>
      </c>
      <c r="G1426" s="3" t="str">
        <f t="shared" si="89"/>
        <v>dhis_api --api-version=27 --api-request='dataElements/BC9KekN2BXN/name' --content-json --request PATCH --data "{\"name\": \"Outcome Type\"}"</v>
      </c>
      <c r="H1426" s="3" t="str">
        <f>IF(D1426,VLOOKUP(A1426,des!B:Q,12,FALSE),"")</f>
        <v>anbcCJEMa1D</v>
      </c>
      <c r="I1426" s="3" t="b">
        <f t="shared" si="90"/>
        <v>1</v>
      </c>
      <c r="J1426" s="3" t="str">
        <f t="shared" si="91"/>
        <v>dhis_api --api-version=27 --api-request='dataElements/BC9KekN2BXN/shortName' --content-json --request PATCH --data "{\"shortName\": \"anbcCJEMa1D\"}"</v>
      </c>
    </row>
    <row r="1427" spans="1:10" x14ac:dyDescent="0.2">
      <c r="A1427" t="s">
        <v>244</v>
      </c>
      <c r="B1427" t="s">
        <v>7276</v>
      </c>
      <c r="C1427" t="s">
        <v>7277</v>
      </c>
      <c r="D1427" s="3" t="b">
        <f>NOT(ISNA(VLOOKUP(A1427,des!B:B,1,FALSE)))</f>
        <v>1</v>
      </c>
      <c r="E1427" s="3" t="str">
        <f>IF(D1427,VLOOKUP(A1427,des!B:Q,11,FALSE),"")</f>
        <v>Outcome Type v2</v>
      </c>
      <c r="F1427" s="3" t="b">
        <f t="shared" si="88"/>
        <v>1</v>
      </c>
      <c r="G1427" s="3" t="str">
        <f t="shared" si="89"/>
        <v>dhis_api --api-version=27 --api-request='dataElements/lImd8FuLzSU/name' --content-json --request PATCH --data "{\"name\": \"Outcome Type v2\"}"</v>
      </c>
      <c r="H1427" s="3" t="str">
        <f>IF(D1427,VLOOKUP(A1427,des!B:Q,12,FALSE),"")</f>
        <v>YGjTSmUrmL8</v>
      </c>
      <c r="I1427" s="3" t="b">
        <f t="shared" si="90"/>
        <v>1</v>
      </c>
      <c r="J1427" s="3" t="str">
        <f t="shared" si="91"/>
        <v>dhis_api --api-version=27 --api-request='dataElements/lImd8FuLzSU/shortName' --content-json --request PATCH --data "{\"shortName\": \"YGjTSmUrmL8\"}"</v>
      </c>
    </row>
    <row r="1428" spans="1:10" x14ac:dyDescent="0.2">
      <c r="A1428" t="s">
        <v>1624</v>
      </c>
      <c r="B1428" t="s">
        <v>7278</v>
      </c>
      <c r="C1428" t="s">
        <v>7279</v>
      </c>
      <c r="D1428" s="3" t="b">
        <f>NOT(ISNA(VLOOKUP(A1428,des!B:B,1,FALSE)))</f>
        <v>1</v>
      </c>
      <c r="E1428" s="3" t="str">
        <f>IF(D1428,VLOOKUP(A1428,des!B:Q,11,FALSE),"")</f>
        <v>default</v>
      </c>
      <c r="F1428" s="3" t="b">
        <f t="shared" si="88"/>
        <v>1</v>
      </c>
      <c r="G1428" s="3" t="str">
        <f t="shared" si="89"/>
        <v>dhis_api --api-version=27 --api-request='dataElements/jQP7dJOfQkU/name' --content-json --request PATCH --data "{\"name\": \"default\"}"</v>
      </c>
      <c r="H1428" s="3" t="str">
        <f>IF(D1428,VLOOKUP(A1428,des!B:Q,12,FALSE),"")</f>
        <v>bjDvmb4bfuf</v>
      </c>
      <c r="I1428" s="3" t="b">
        <f t="shared" si="90"/>
        <v>1</v>
      </c>
      <c r="J1428" s="3" t="str">
        <f t="shared" si="91"/>
        <v>dhis_api --api-version=27 --api-request='dataElements/jQP7dJOfQkU/shortName' --content-json --request PATCH --data "{\"shortName\": \"bjDvmb4bfuf\"}"</v>
      </c>
    </row>
    <row r="1429" spans="1:10" x14ac:dyDescent="0.2">
      <c r="A1429" t="s">
        <v>7280</v>
      </c>
      <c r="B1429" t="s">
        <v>7281</v>
      </c>
      <c r="C1429" t="s">
        <v>7282</v>
      </c>
      <c r="D1429" s="3" t="b">
        <f>NOT(ISNA(VLOOKUP(A1429,des!B:B,1,FALSE)))</f>
        <v>0</v>
      </c>
      <c r="E1429" s="3" t="str">
        <f>IF(D1429,VLOOKUP(A1429,des!B:Q,11,FALSE),"")</f>
        <v/>
      </c>
      <c r="F1429" s="3" t="b">
        <f t="shared" si="88"/>
        <v>0</v>
      </c>
      <c r="G1429" s="3" t="str">
        <f t="shared" si="89"/>
        <v/>
      </c>
      <c r="H1429" s="3" t="str">
        <f>IF(D1429,VLOOKUP(A1429,des!B:Q,12,FALSE),"")</f>
        <v/>
      </c>
      <c r="I1429" s="3" t="b">
        <f t="shared" si="90"/>
        <v>0</v>
      </c>
      <c r="J1429" s="3" t="str">
        <f t="shared" si="91"/>
        <v/>
      </c>
    </row>
    <row r="1430" spans="1:10" x14ac:dyDescent="0.2">
      <c r="A1430" t="s">
        <v>7283</v>
      </c>
      <c r="B1430" t="s">
        <v>7284</v>
      </c>
      <c r="C1430" t="s">
        <v>7285</v>
      </c>
      <c r="D1430" s="3" t="b">
        <f>NOT(ISNA(VLOOKUP(A1430,des!B:B,1,FALSE)))</f>
        <v>0</v>
      </c>
      <c r="E1430" s="3" t="str">
        <f>IF(D1430,VLOOKUP(A1430,des!B:Q,11,FALSE),"")</f>
        <v/>
      </c>
      <c r="F1430" s="3" t="b">
        <f t="shared" si="88"/>
        <v>0</v>
      </c>
      <c r="G1430" s="3" t="str">
        <f t="shared" si="89"/>
        <v/>
      </c>
      <c r="H1430" s="3" t="str">
        <f>IF(D1430,VLOOKUP(A1430,des!B:Q,12,FALSE),"")</f>
        <v/>
      </c>
      <c r="I1430" s="3" t="b">
        <f t="shared" si="90"/>
        <v>0</v>
      </c>
      <c r="J1430" s="3" t="str">
        <f t="shared" si="91"/>
        <v/>
      </c>
    </row>
    <row r="1431" spans="1:10" x14ac:dyDescent="0.2">
      <c r="A1431" t="s">
        <v>7286</v>
      </c>
      <c r="B1431" t="s">
        <v>7287</v>
      </c>
      <c r="C1431" t="s">
        <v>7288</v>
      </c>
      <c r="D1431" s="3" t="b">
        <f>NOT(ISNA(VLOOKUP(A1431,des!B:B,1,FALSE)))</f>
        <v>0</v>
      </c>
      <c r="E1431" s="3" t="str">
        <f>IF(D1431,VLOOKUP(A1431,des!B:Q,11,FALSE),"")</f>
        <v/>
      </c>
      <c r="F1431" s="3" t="b">
        <f t="shared" si="88"/>
        <v>0</v>
      </c>
      <c r="G1431" s="3" t="str">
        <f t="shared" si="89"/>
        <v/>
      </c>
      <c r="H1431" s="3" t="str">
        <f>IF(D1431,VLOOKUP(A1431,des!B:Q,12,FALSE),"")</f>
        <v/>
      </c>
      <c r="I1431" s="3" t="b">
        <f t="shared" si="90"/>
        <v>0</v>
      </c>
      <c r="J1431" s="3" t="str">
        <f t="shared" si="91"/>
        <v/>
      </c>
    </row>
    <row r="1432" spans="1:10" x14ac:dyDescent="0.2">
      <c r="A1432" t="s">
        <v>7289</v>
      </c>
      <c r="B1432" t="s">
        <v>7290</v>
      </c>
      <c r="C1432" t="s">
        <v>7291</v>
      </c>
      <c r="D1432" s="3" t="b">
        <f>NOT(ISNA(VLOOKUP(A1432,des!B:B,1,FALSE)))</f>
        <v>0</v>
      </c>
      <c r="E1432" s="3" t="str">
        <f>IF(D1432,VLOOKUP(A1432,des!B:Q,11,FALSE),"")</f>
        <v/>
      </c>
      <c r="F1432" s="3" t="b">
        <f t="shared" si="88"/>
        <v>0</v>
      </c>
      <c r="G1432" s="3" t="str">
        <f t="shared" si="89"/>
        <v/>
      </c>
      <c r="H1432" s="3" t="str">
        <f>IF(D1432,VLOOKUP(A1432,des!B:Q,12,FALSE),"")</f>
        <v/>
      </c>
      <c r="I1432" s="3" t="b">
        <f t="shared" si="90"/>
        <v>0</v>
      </c>
      <c r="J1432" s="3" t="str">
        <f t="shared" si="91"/>
        <v/>
      </c>
    </row>
    <row r="1433" spans="1:10" x14ac:dyDescent="0.2">
      <c r="A1433" t="s">
        <v>1625</v>
      </c>
      <c r="B1433" t="s">
        <v>7292</v>
      </c>
      <c r="C1433" t="s">
        <v>7293</v>
      </c>
      <c r="D1433" s="3" t="b">
        <f>NOT(ISNA(VLOOKUP(A1433,des!B:B,1,FALSE)))</f>
        <v>1</v>
      </c>
      <c r="E1433" s="3" t="str">
        <f>IF(D1433,VLOOKUP(A1433,des!B:Q,11,FALSE),"")</f>
        <v>Age (&lt;15-50+, 5)</v>
      </c>
      <c r="F1433" s="3" t="b">
        <f t="shared" si="88"/>
        <v>1</v>
      </c>
      <c r="G1433" s="3" t="str">
        <f t="shared" si="89"/>
        <v>dhis_api --api-version=27 --api-request='dataElements/Qty9kDkpsyb/name' --content-json --request PATCH --data "{\"name\": \"Age (&lt;15-50+, 5)\"}"</v>
      </c>
      <c r="H1433" s="3" t="str">
        <f>IF(D1433,VLOOKUP(A1433,des!B:Q,12,FALSE),"")</f>
        <v>JTDB7KQFxmE</v>
      </c>
      <c r="I1433" s="3" t="b">
        <f t="shared" si="90"/>
        <v>1</v>
      </c>
      <c r="J1433" s="3" t="str">
        <f t="shared" si="91"/>
        <v>dhis_api --api-version=27 --api-request='dataElements/Qty9kDkpsyb/shortName' --content-json --request PATCH --data "{\"shortName\": \"JTDB7KQFxmE\"}"</v>
      </c>
    </row>
    <row r="1434" spans="1:10" x14ac:dyDescent="0.2">
      <c r="A1434" t="s">
        <v>1626</v>
      </c>
      <c r="B1434" t="s">
        <v>7294</v>
      </c>
      <c r="C1434" t="s">
        <v>7295</v>
      </c>
      <c r="D1434" s="3" t="b">
        <f>NOT(ISNA(VLOOKUP(A1434,des!B:B,1,FALSE)))</f>
        <v>1</v>
      </c>
      <c r="E1434" s="3" t="str">
        <f>IF(D1434,VLOOKUP(A1434,des!B:Q,11,FALSE),"")</f>
        <v>Age (&lt;15-25+, 4)</v>
      </c>
      <c r="F1434" s="3" t="b">
        <f t="shared" si="88"/>
        <v>1</v>
      </c>
      <c r="G1434" s="3" t="str">
        <f t="shared" si="89"/>
        <v>dhis_api --api-version=27 --api-request='dataElements/UC6zf6ordpX/name' --content-json --request PATCH --data "{\"name\": \"Age (&lt;15-25+, 4)\"}"</v>
      </c>
      <c r="H1434" s="3" t="str">
        <f>IF(D1434,VLOOKUP(A1434,des!B:Q,12,FALSE),"")</f>
        <v>nVLI78JkEma</v>
      </c>
      <c r="I1434" s="3" t="b">
        <f t="shared" si="90"/>
        <v>1</v>
      </c>
      <c r="J1434" s="3" t="str">
        <f t="shared" si="91"/>
        <v>dhis_api --api-version=27 --api-request='dataElements/UC6zf6ordpX/shortName' --content-json --request PATCH --data "{\"shortName\": \"nVLI78JkEma\"}"</v>
      </c>
    </row>
    <row r="1435" spans="1:10" x14ac:dyDescent="0.2">
      <c r="A1435" t="s">
        <v>1627</v>
      </c>
      <c r="B1435" t="s">
        <v>7296</v>
      </c>
      <c r="C1435" t="s">
        <v>7297</v>
      </c>
      <c r="D1435" s="3" t="b">
        <f>NOT(ISNA(VLOOKUP(A1435,des!B:B,1,FALSE)))</f>
        <v>1</v>
      </c>
      <c r="E1435" s="3" t="str">
        <f>IF(D1435,VLOOKUP(A1435,des!B:Q,11,FALSE),"")</f>
        <v>Age (&lt;15-25+, 4)</v>
      </c>
      <c r="F1435" s="3" t="b">
        <f t="shared" si="88"/>
        <v>1</v>
      </c>
      <c r="G1435" s="3" t="str">
        <f t="shared" si="89"/>
        <v>dhis_api --api-version=27 --api-request='dataElements/QHhPpgyUDt9/name' --content-json --request PATCH --data "{\"name\": \"Age (&lt;15-25+, 4)\"}"</v>
      </c>
      <c r="H1435" s="3" t="str">
        <f>IF(D1435,VLOOKUP(A1435,des!B:Q,12,FALSE),"")</f>
        <v>nVLI78JkEma</v>
      </c>
      <c r="I1435" s="3" t="b">
        <f t="shared" si="90"/>
        <v>1</v>
      </c>
      <c r="J1435" s="3" t="str">
        <f t="shared" si="91"/>
        <v>dhis_api --api-version=27 --api-request='dataElements/QHhPpgyUDt9/shortName' --content-json --request PATCH --data "{\"shortName\": \"nVLI78JkEma\"}"</v>
      </c>
    </row>
    <row r="1436" spans="1:10" x14ac:dyDescent="0.2">
      <c r="A1436" t="s">
        <v>1628</v>
      </c>
      <c r="B1436" t="s">
        <v>7298</v>
      </c>
      <c r="C1436" t="s">
        <v>7299</v>
      </c>
      <c r="D1436" s="3" t="b">
        <f>NOT(ISNA(VLOOKUP(A1436,des!B:B,1,FALSE)))</f>
        <v>1</v>
      </c>
      <c r="E1436" s="3" t="str">
        <f>IF(D1436,VLOOKUP(A1436,des!B:Q,11,FALSE),"")</f>
        <v>Age (&lt;10-50+-uk, 6)</v>
      </c>
      <c r="F1436" s="3" t="b">
        <f t="shared" si="88"/>
        <v>1</v>
      </c>
      <c r="G1436" s="3" t="str">
        <f t="shared" si="89"/>
        <v>dhis_api --api-version=27 --api-request='dataElements/P4RJXdVznOt/name' --content-json --request PATCH --data "{\"name\": \"Age (&lt;10-50+-uk, 6)\"}"</v>
      </c>
      <c r="H1436" s="3" t="str">
        <f>IF(D1436,VLOOKUP(A1436,des!B:Q,12,FALSE),"")</f>
        <v>MKDLIcaS3Mz</v>
      </c>
      <c r="I1436" s="3" t="b">
        <f t="shared" si="90"/>
        <v>1</v>
      </c>
      <c r="J1436" s="3" t="str">
        <f t="shared" si="91"/>
        <v>dhis_api --api-version=27 --api-request='dataElements/P4RJXdVznOt/shortName' --content-json --request PATCH --data "{\"shortName\": \"MKDLIcaS3Mz\"}"</v>
      </c>
    </row>
    <row r="1437" spans="1:10" x14ac:dyDescent="0.2">
      <c r="A1437" t="s">
        <v>228</v>
      </c>
      <c r="B1437" t="s">
        <v>7300</v>
      </c>
      <c r="C1437" t="s">
        <v>7301</v>
      </c>
      <c r="D1437" s="3" t="b">
        <f>NOT(ISNA(VLOOKUP(A1437,des!B:B,1,FALSE)))</f>
        <v>1</v>
      </c>
      <c r="E1437" s="3" t="str">
        <f>IF(D1437,VLOOKUP(A1437,des!B:Q,11,FALSE),"")</f>
        <v>Age (&lt;10-50+-uk, 6)</v>
      </c>
      <c r="F1437" s="3" t="b">
        <f t="shared" si="88"/>
        <v>1</v>
      </c>
      <c r="G1437" s="3" t="str">
        <f t="shared" si="89"/>
        <v>dhis_api --api-version=27 --api-request='dataElements/RD0RqpHbS8A/name' --content-json --request PATCH --data "{\"name\": \"Age (&lt;10-50+-uk, 6)\"}"</v>
      </c>
      <c r="H1437" s="3" t="str">
        <f>IF(D1437,VLOOKUP(A1437,des!B:Q,12,FALSE),"")</f>
        <v>MKDLIcaS3Mz</v>
      </c>
      <c r="I1437" s="3" t="b">
        <f t="shared" si="90"/>
        <v>1</v>
      </c>
      <c r="J1437" s="3" t="str">
        <f t="shared" si="91"/>
        <v>dhis_api --api-version=27 --api-request='dataElements/RD0RqpHbS8A/shortName' --content-json --request PATCH --data "{\"shortName\": \"MKDLIcaS3Mz\"}"</v>
      </c>
    </row>
    <row r="1438" spans="1:10" x14ac:dyDescent="0.2">
      <c r="A1438" t="s">
        <v>7302</v>
      </c>
      <c r="B1438" t="s">
        <v>7303</v>
      </c>
      <c r="C1438" t="s">
        <v>7303</v>
      </c>
      <c r="D1438" s="3" t="b">
        <f>NOT(ISNA(VLOOKUP(A1438,des!B:B,1,FALSE)))</f>
        <v>0</v>
      </c>
      <c r="E1438" s="3" t="str">
        <f>IF(D1438,VLOOKUP(A1438,des!B:Q,11,FALSE),"")</f>
        <v/>
      </c>
      <c r="F1438" s="3" t="b">
        <f t="shared" si="88"/>
        <v>0</v>
      </c>
      <c r="G1438" s="3" t="str">
        <f t="shared" si="89"/>
        <v/>
      </c>
      <c r="H1438" s="3" t="str">
        <f>IF(D1438,VLOOKUP(A1438,des!B:Q,12,FALSE),"")</f>
        <v/>
      </c>
      <c r="I1438" s="3" t="b">
        <f t="shared" si="90"/>
        <v>0</v>
      </c>
      <c r="J1438" s="3" t="str">
        <f t="shared" si="91"/>
        <v/>
      </c>
    </row>
    <row r="1439" spans="1:10" x14ac:dyDescent="0.2">
      <c r="A1439" t="s">
        <v>7304</v>
      </c>
      <c r="B1439" t="s">
        <v>7305</v>
      </c>
      <c r="C1439" t="s">
        <v>7306</v>
      </c>
      <c r="D1439" s="3" t="b">
        <f>NOT(ISNA(VLOOKUP(A1439,des!B:B,1,FALSE)))</f>
        <v>0</v>
      </c>
      <c r="E1439" s="3" t="str">
        <f>IF(D1439,VLOOKUP(A1439,des!B:Q,11,FALSE),"")</f>
        <v/>
      </c>
      <c r="F1439" s="3" t="b">
        <f t="shared" si="88"/>
        <v>0</v>
      </c>
      <c r="G1439" s="3" t="str">
        <f t="shared" si="89"/>
        <v/>
      </c>
      <c r="H1439" s="3" t="str">
        <f>IF(D1439,VLOOKUP(A1439,des!B:Q,12,FALSE),"")</f>
        <v/>
      </c>
      <c r="I1439" s="3" t="b">
        <f t="shared" si="90"/>
        <v>0</v>
      </c>
      <c r="J1439" s="3" t="str">
        <f t="shared" si="91"/>
        <v/>
      </c>
    </row>
    <row r="1440" spans="1:10" x14ac:dyDescent="0.2">
      <c r="A1440" t="s">
        <v>7307</v>
      </c>
      <c r="B1440" t="s">
        <v>7308</v>
      </c>
      <c r="C1440" t="s">
        <v>7309</v>
      </c>
      <c r="D1440" s="3" t="b">
        <f>NOT(ISNA(VLOOKUP(A1440,des!B:B,1,FALSE)))</f>
        <v>0</v>
      </c>
      <c r="E1440" s="3" t="str">
        <f>IF(D1440,VLOOKUP(A1440,des!B:Q,11,FALSE),"")</f>
        <v/>
      </c>
      <c r="F1440" s="3" t="b">
        <f t="shared" si="88"/>
        <v>0</v>
      </c>
      <c r="G1440" s="3" t="str">
        <f t="shared" si="89"/>
        <v/>
      </c>
      <c r="H1440" s="3" t="str">
        <f>IF(D1440,VLOOKUP(A1440,des!B:Q,12,FALSE),"")</f>
        <v/>
      </c>
      <c r="I1440" s="3" t="b">
        <f t="shared" si="90"/>
        <v>0</v>
      </c>
      <c r="J1440" s="3" t="str">
        <f t="shared" si="91"/>
        <v/>
      </c>
    </row>
    <row r="1441" spans="1:10" x14ac:dyDescent="0.2">
      <c r="A1441" t="s">
        <v>1629</v>
      </c>
      <c r="B1441" t="s">
        <v>7310</v>
      </c>
      <c r="C1441" t="s">
        <v>7311</v>
      </c>
      <c r="D1441" s="3" t="b">
        <f>NOT(ISNA(VLOOKUP(A1441,des!B:B,1,FALSE)))</f>
        <v>1</v>
      </c>
      <c r="E1441" s="3" t="str">
        <f>IF(D1441,VLOOKUP(A1441,des!B:Q,11,FALSE),"")</f>
        <v>default</v>
      </c>
      <c r="F1441" s="3" t="b">
        <f t="shared" si="88"/>
        <v>1</v>
      </c>
      <c r="G1441" s="3" t="str">
        <f t="shared" si="89"/>
        <v>dhis_api --api-version=27 --api-request='dataElements/qVP4r1fN1VU/name' --content-json --request PATCH --data "{\"name\": \"default\"}"</v>
      </c>
      <c r="H1441" s="3" t="str">
        <f>IF(D1441,VLOOKUP(A1441,des!B:Q,12,FALSE),"")</f>
        <v>bjDvmb4bfuf</v>
      </c>
      <c r="I1441" s="3" t="b">
        <f t="shared" si="90"/>
        <v>1</v>
      </c>
      <c r="J1441" s="3" t="str">
        <f t="shared" si="91"/>
        <v>dhis_api --api-version=27 --api-request='dataElements/qVP4r1fN1VU/shortName' --content-json --request PATCH --data "{\"shortName\": \"bjDvmb4bfuf\"}"</v>
      </c>
    </row>
    <row r="1442" spans="1:10" x14ac:dyDescent="0.2">
      <c r="A1442" t="s">
        <v>1630</v>
      </c>
      <c r="B1442" t="s">
        <v>7312</v>
      </c>
      <c r="C1442" t="s">
        <v>7313</v>
      </c>
      <c r="D1442" s="3" t="b">
        <f>NOT(ISNA(VLOOKUP(A1442,des!B:B,1,FALSE)))</f>
        <v>1</v>
      </c>
      <c r="E1442" s="3" t="str">
        <f>IF(D1442,VLOOKUP(A1442,des!B:Q,11,FALSE),"")</f>
        <v>default</v>
      </c>
      <c r="F1442" s="3" t="b">
        <f t="shared" si="88"/>
        <v>1</v>
      </c>
      <c r="G1442" s="3" t="str">
        <f t="shared" si="89"/>
        <v>dhis_api --api-version=27 --api-request='dataElements/AxnAJv1FgVJ/name' --content-json --request PATCH --data "{\"name\": \"default\"}"</v>
      </c>
      <c r="H1442" s="3" t="str">
        <f>IF(D1442,VLOOKUP(A1442,des!B:Q,12,FALSE),"")</f>
        <v>bjDvmb4bfuf</v>
      </c>
      <c r="I1442" s="3" t="b">
        <f t="shared" si="90"/>
        <v>1</v>
      </c>
      <c r="J1442" s="3" t="str">
        <f t="shared" si="91"/>
        <v>dhis_api --api-version=27 --api-request='dataElements/AxnAJv1FgVJ/shortName' --content-json --request PATCH --data "{\"shortName\": \"bjDvmb4bfuf\"}"</v>
      </c>
    </row>
    <row r="1443" spans="1:10" x14ac:dyDescent="0.2">
      <c r="A1443" t="s">
        <v>7314</v>
      </c>
      <c r="B1443" t="s">
        <v>7315</v>
      </c>
      <c r="C1443" t="s">
        <v>7316</v>
      </c>
      <c r="D1443" s="3" t="b">
        <f>NOT(ISNA(VLOOKUP(A1443,des!B:B,1,FALSE)))</f>
        <v>0</v>
      </c>
      <c r="E1443" s="3" t="str">
        <f>IF(D1443,VLOOKUP(A1443,des!B:Q,11,FALSE),"")</f>
        <v/>
      </c>
      <c r="F1443" s="3" t="b">
        <f t="shared" si="88"/>
        <v>0</v>
      </c>
      <c r="G1443" s="3" t="str">
        <f t="shared" si="89"/>
        <v/>
      </c>
      <c r="H1443" s="3" t="str">
        <f>IF(D1443,VLOOKUP(A1443,des!B:Q,12,FALSE),"")</f>
        <v/>
      </c>
      <c r="I1443" s="3" t="b">
        <f t="shared" si="90"/>
        <v>0</v>
      </c>
      <c r="J1443" s="3" t="str">
        <f t="shared" si="91"/>
        <v/>
      </c>
    </row>
    <row r="1444" spans="1:10" x14ac:dyDescent="0.2">
      <c r="A1444" t="s">
        <v>7317</v>
      </c>
      <c r="B1444" t="s">
        <v>7318</v>
      </c>
      <c r="C1444" t="s">
        <v>7319</v>
      </c>
      <c r="D1444" s="3" t="b">
        <f>NOT(ISNA(VLOOKUP(A1444,des!B:B,1,FALSE)))</f>
        <v>0</v>
      </c>
      <c r="E1444" s="3" t="str">
        <f>IF(D1444,VLOOKUP(A1444,des!B:Q,11,FALSE),"")</f>
        <v/>
      </c>
      <c r="F1444" s="3" t="b">
        <f t="shared" si="88"/>
        <v>0</v>
      </c>
      <c r="G1444" s="3" t="str">
        <f t="shared" si="89"/>
        <v/>
      </c>
      <c r="H1444" s="3" t="str">
        <f>IF(D1444,VLOOKUP(A1444,des!B:Q,12,FALSE),"")</f>
        <v/>
      </c>
      <c r="I1444" s="3" t="b">
        <f t="shared" si="90"/>
        <v>0</v>
      </c>
      <c r="J1444" s="3" t="str">
        <f t="shared" si="91"/>
        <v/>
      </c>
    </row>
    <row r="1445" spans="1:10" x14ac:dyDescent="0.2">
      <c r="A1445" t="s">
        <v>7320</v>
      </c>
      <c r="B1445" t="s">
        <v>7321</v>
      </c>
      <c r="C1445" t="s">
        <v>7322</v>
      </c>
      <c r="D1445" s="3" t="b">
        <f>NOT(ISNA(VLOOKUP(A1445,des!B:B,1,FALSE)))</f>
        <v>0</v>
      </c>
      <c r="E1445" s="3" t="str">
        <f>IF(D1445,VLOOKUP(A1445,des!B:Q,11,FALSE),"")</f>
        <v/>
      </c>
      <c r="F1445" s="3" t="b">
        <f t="shared" si="88"/>
        <v>0</v>
      </c>
      <c r="G1445" s="3" t="str">
        <f t="shared" si="89"/>
        <v/>
      </c>
      <c r="H1445" s="3" t="str">
        <f>IF(D1445,VLOOKUP(A1445,des!B:Q,12,FALSE),"")</f>
        <v/>
      </c>
      <c r="I1445" s="3" t="b">
        <f t="shared" si="90"/>
        <v>0</v>
      </c>
      <c r="J1445" s="3" t="str">
        <f t="shared" si="91"/>
        <v/>
      </c>
    </row>
    <row r="1446" spans="1:10" x14ac:dyDescent="0.2">
      <c r="A1446" t="s">
        <v>7323</v>
      </c>
      <c r="B1446" t="s">
        <v>7324</v>
      </c>
      <c r="C1446" t="s">
        <v>7325</v>
      </c>
      <c r="D1446" s="3" t="b">
        <f>NOT(ISNA(VLOOKUP(A1446,des!B:B,1,FALSE)))</f>
        <v>0</v>
      </c>
      <c r="E1446" s="3" t="str">
        <f>IF(D1446,VLOOKUP(A1446,des!B:Q,11,FALSE),"")</f>
        <v/>
      </c>
      <c r="F1446" s="3" t="b">
        <f t="shared" si="88"/>
        <v>0</v>
      </c>
      <c r="G1446" s="3" t="str">
        <f t="shared" si="89"/>
        <v/>
      </c>
      <c r="H1446" s="3" t="str">
        <f>IF(D1446,VLOOKUP(A1446,des!B:Q,12,FALSE),"")</f>
        <v/>
      </c>
      <c r="I1446" s="3" t="b">
        <f t="shared" si="90"/>
        <v>0</v>
      </c>
      <c r="J1446" s="3" t="str">
        <f t="shared" si="91"/>
        <v/>
      </c>
    </row>
    <row r="1447" spans="1:10" x14ac:dyDescent="0.2">
      <c r="A1447" t="s">
        <v>7326</v>
      </c>
      <c r="B1447" t="s">
        <v>7327</v>
      </c>
      <c r="C1447" t="s">
        <v>7328</v>
      </c>
      <c r="D1447" s="3" t="b">
        <f>NOT(ISNA(VLOOKUP(A1447,des!B:B,1,FALSE)))</f>
        <v>0</v>
      </c>
      <c r="E1447" s="3" t="str">
        <f>IF(D1447,VLOOKUP(A1447,des!B:Q,11,FALSE),"")</f>
        <v/>
      </c>
      <c r="F1447" s="3" t="b">
        <f t="shared" si="88"/>
        <v>0</v>
      </c>
      <c r="G1447" s="3" t="str">
        <f t="shared" si="89"/>
        <v/>
      </c>
      <c r="H1447" s="3" t="str">
        <f>IF(D1447,VLOOKUP(A1447,des!B:Q,12,FALSE),"")</f>
        <v/>
      </c>
      <c r="I1447" s="3" t="b">
        <f t="shared" si="90"/>
        <v>0</v>
      </c>
      <c r="J1447" s="3" t="str">
        <f t="shared" si="91"/>
        <v/>
      </c>
    </row>
    <row r="1448" spans="1:10" x14ac:dyDescent="0.2">
      <c r="A1448" t="s">
        <v>7329</v>
      </c>
      <c r="B1448" t="s">
        <v>7330</v>
      </c>
      <c r="C1448" t="s">
        <v>7331</v>
      </c>
      <c r="D1448" s="3" t="b">
        <f>NOT(ISNA(VLOOKUP(A1448,des!B:B,1,FALSE)))</f>
        <v>0</v>
      </c>
      <c r="E1448" s="3" t="str">
        <f>IF(D1448,VLOOKUP(A1448,des!B:Q,11,FALSE),"")</f>
        <v/>
      </c>
      <c r="F1448" s="3" t="b">
        <f t="shared" si="88"/>
        <v>0</v>
      </c>
      <c r="G1448" s="3" t="str">
        <f t="shared" si="89"/>
        <v/>
      </c>
      <c r="H1448" s="3" t="str">
        <f>IF(D1448,VLOOKUP(A1448,des!B:Q,12,FALSE),"")</f>
        <v/>
      </c>
      <c r="I1448" s="3" t="b">
        <f t="shared" si="90"/>
        <v>0</v>
      </c>
      <c r="J1448" s="3" t="str">
        <f t="shared" si="91"/>
        <v/>
      </c>
    </row>
    <row r="1449" spans="1:10" x14ac:dyDescent="0.2">
      <c r="A1449" t="s">
        <v>1631</v>
      </c>
      <c r="B1449" t="s">
        <v>7332</v>
      </c>
      <c r="C1449" t="s">
        <v>7333</v>
      </c>
      <c r="D1449" s="3" t="b">
        <f>NOT(ISNA(VLOOKUP(A1449,des!B:B,1,FALSE)))</f>
        <v>1</v>
      </c>
      <c r="E1449" s="3" t="str">
        <f>IF(D1449,VLOOKUP(A1449,des!B:Q,11,FALSE),"")</f>
        <v>Age (&lt;15-50+, 5)</v>
      </c>
      <c r="F1449" s="3" t="b">
        <f t="shared" si="88"/>
        <v>1</v>
      </c>
      <c r="G1449" s="3" t="str">
        <f t="shared" si="89"/>
        <v>dhis_api --api-version=27 --api-request='dataElements/Drl2WrsdfAC/name' --content-json --request PATCH --data "{\"name\": \"Age (&lt;15-50+, 5)\"}"</v>
      </c>
      <c r="H1449" s="3" t="str">
        <f>IF(D1449,VLOOKUP(A1449,des!B:Q,12,FALSE),"")</f>
        <v>JTDB7KQFxmE</v>
      </c>
      <c r="I1449" s="3" t="b">
        <f t="shared" si="90"/>
        <v>1</v>
      </c>
      <c r="J1449" s="3" t="str">
        <f t="shared" si="91"/>
        <v>dhis_api --api-version=27 --api-request='dataElements/Drl2WrsdfAC/shortName' --content-json --request PATCH --data "{\"shortName\": \"JTDB7KQFxmE\"}"</v>
      </c>
    </row>
    <row r="1450" spans="1:10" x14ac:dyDescent="0.2">
      <c r="A1450" t="s">
        <v>1632</v>
      </c>
      <c r="B1450" t="s">
        <v>7334</v>
      </c>
      <c r="C1450" t="s">
        <v>7335</v>
      </c>
      <c r="D1450" s="3" t="b">
        <f>NOT(ISNA(VLOOKUP(A1450,des!B:B,1,FALSE)))</f>
        <v>1</v>
      </c>
      <c r="E1450" s="3" t="str">
        <f>IF(D1450,VLOOKUP(A1450,des!B:Q,11,FALSE),"")</f>
        <v>Age (&lt;15-25+, 4)</v>
      </c>
      <c r="F1450" s="3" t="b">
        <f t="shared" si="88"/>
        <v>1</v>
      </c>
      <c r="G1450" s="3" t="str">
        <f t="shared" si="89"/>
        <v>dhis_api --api-version=27 --api-request='dataElements/RKbikEjKeML/name' --content-json --request PATCH --data "{\"name\": \"Age (&lt;15-25+, 4)\"}"</v>
      </c>
      <c r="H1450" s="3" t="str">
        <f>IF(D1450,VLOOKUP(A1450,des!B:Q,12,FALSE),"")</f>
        <v>nVLI78JkEma</v>
      </c>
      <c r="I1450" s="3" t="b">
        <f t="shared" si="90"/>
        <v>1</v>
      </c>
      <c r="J1450" s="3" t="str">
        <f t="shared" si="91"/>
        <v>dhis_api --api-version=27 --api-request='dataElements/RKbikEjKeML/shortName' --content-json --request PATCH --data "{\"shortName\": \"nVLI78JkEma\"}"</v>
      </c>
    </row>
    <row r="1451" spans="1:10" x14ac:dyDescent="0.2">
      <c r="A1451" t="s">
        <v>1633</v>
      </c>
      <c r="B1451" t="s">
        <v>7336</v>
      </c>
      <c r="C1451" t="s">
        <v>7337</v>
      </c>
      <c r="D1451" s="3" t="b">
        <f>NOT(ISNA(VLOOKUP(A1451,des!B:B,1,FALSE)))</f>
        <v>1</v>
      </c>
      <c r="E1451" s="3" t="str">
        <f>IF(D1451,VLOOKUP(A1451,des!B:Q,11,FALSE),"")</f>
        <v>Age (&lt;15-25+, 4)</v>
      </c>
      <c r="F1451" s="3" t="b">
        <f t="shared" si="88"/>
        <v>1</v>
      </c>
      <c r="G1451" s="3" t="str">
        <f t="shared" si="89"/>
        <v>dhis_api --api-version=27 --api-request='dataElements/W7ZUMiGrNOE/name' --content-json --request PATCH --data "{\"name\": \"Age (&lt;15-25+, 4)\"}"</v>
      </c>
      <c r="H1451" s="3" t="str">
        <f>IF(D1451,VLOOKUP(A1451,des!B:Q,12,FALSE),"")</f>
        <v>nVLI78JkEma</v>
      </c>
      <c r="I1451" s="3" t="b">
        <f t="shared" si="90"/>
        <v>1</v>
      </c>
      <c r="J1451" s="3" t="str">
        <f t="shared" si="91"/>
        <v>dhis_api --api-version=27 --api-request='dataElements/W7ZUMiGrNOE/shortName' --content-json --request PATCH --data "{\"shortName\": \"nVLI78JkEma\"}"</v>
      </c>
    </row>
    <row r="1452" spans="1:10" x14ac:dyDescent="0.2">
      <c r="A1452" t="s">
        <v>1634</v>
      </c>
      <c r="B1452" t="s">
        <v>7338</v>
      </c>
      <c r="C1452" t="s">
        <v>7339</v>
      </c>
      <c r="D1452" s="3" t="b">
        <f>NOT(ISNA(VLOOKUP(A1452,des!B:B,1,FALSE)))</f>
        <v>1</v>
      </c>
      <c r="E1452" s="3" t="str">
        <f>IF(D1452,VLOOKUP(A1452,des!B:Q,11,FALSE),"")</f>
        <v>Age (&lt;10-50+-uk, 6)</v>
      </c>
      <c r="F1452" s="3" t="b">
        <f t="shared" si="88"/>
        <v>1</v>
      </c>
      <c r="G1452" s="3" t="str">
        <f t="shared" si="89"/>
        <v>dhis_api --api-version=27 --api-request='dataElements/qkJChPExdt2/name' --content-json --request PATCH --data "{\"name\": \"Age (&lt;10-50+-uk, 6)\"}"</v>
      </c>
      <c r="H1452" s="3" t="str">
        <f>IF(D1452,VLOOKUP(A1452,des!B:Q,12,FALSE),"")</f>
        <v>MKDLIcaS3Mz</v>
      </c>
      <c r="I1452" s="3" t="b">
        <f t="shared" si="90"/>
        <v>1</v>
      </c>
      <c r="J1452" s="3" t="str">
        <f t="shared" si="91"/>
        <v>dhis_api --api-version=27 --api-request='dataElements/qkJChPExdt2/shortName' --content-json --request PATCH --data "{\"shortName\": \"MKDLIcaS3Mz\"}"</v>
      </c>
    </row>
    <row r="1453" spans="1:10" x14ac:dyDescent="0.2">
      <c r="A1453" t="s">
        <v>229</v>
      </c>
      <c r="B1453" t="s">
        <v>7340</v>
      </c>
      <c r="C1453" t="s">
        <v>7341</v>
      </c>
      <c r="D1453" s="3" t="b">
        <f>NOT(ISNA(VLOOKUP(A1453,des!B:B,1,FALSE)))</f>
        <v>1</v>
      </c>
      <c r="E1453" s="3" t="str">
        <f>IF(D1453,VLOOKUP(A1453,des!B:Q,11,FALSE),"")</f>
        <v>Age (&lt;10-50+-uk, 6)</v>
      </c>
      <c r="F1453" s="3" t="b">
        <f t="shared" si="88"/>
        <v>1</v>
      </c>
      <c r="G1453" s="3" t="str">
        <f t="shared" si="89"/>
        <v>dhis_api --api-version=27 --api-request='dataElements/fVtkSh9nTZk/name' --content-json --request PATCH --data "{\"name\": \"Age (&lt;10-50+-uk, 6)\"}"</v>
      </c>
      <c r="H1453" s="3" t="str">
        <f>IF(D1453,VLOOKUP(A1453,des!B:Q,12,FALSE),"")</f>
        <v>MKDLIcaS3Mz</v>
      </c>
      <c r="I1453" s="3" t="b">
        <f t="shared" si="90"/>
        <v>1</v>
      </c>
      <c r="J1453" s="3" t="str">
        <f t="shared" si="91"/>
        <v>dhis_api --api-version=27 --api-request='dataElements/fVtkSh9nTZk/shortName' --content-json --request PATCH --data "{\"shortName\": \"MKDLIcaS3Mz\"}"</v>
      </c>
    </row>
    <row r="1454" spans="1:10" x14ac:dyDescent="0.2">
      <c r="A1454" t="s">
        <v>7342</v>
      </c>
      <c r="B1454" t="s">
        <v>7343</v>
      </c>
      <c r="C1454" t="s">
        <v>7343</v>
      </c>
      <c r="D1454" s="3" t="b">
        <f>NOT(ISNA(VLOOKUP(A1454,des!B:B,1,FALSE)))</f>
        <v>0</v>
      </c>
      <c r="E1454" s="3" t="str">
        <f>IF(D1454,VLOOKUP(A1454,des!B:Q,11,FALSE),"")</f>
        <v/>
      </c>
      <c r="F1454" s="3" t="b">
        <f t="shared" si="88"/>
        <v>0</v>
      </c>
      <c r="G1454" s="3" t="str">
        <f t="shared" si="89"/>
        <v/>
      </c>
      <c r="H1454" s="3" t="str">
        <f>IF(D1454,VLOOKUP(A1454,des!B:Q,12,FALSE),"")</f>
        <v/>
      </c>
      <c r="I1454" s="3" t="b">
        <f t="shared" si="90"/>
        <v>0</v>
      </c>
      <c r="J1454" s="3" t="str">
        <f t="shared" si="91"/>
        <v/>
      </c>
    </row>
    <row r="1455" spans="1:10" x14ac:dyDescent="0.2">
      <c r="A1455" t="s">
        <v>7344</v>
      </c>
      <c r="B1455" t="s">
        <v>7345</v>
      </c>
      <c r="C1455" t="s">
        <v>7346</v>
      </c>
      <c r="D1455" s="3" t="b">
        <f>NOT(ISNA(VLOOKUP(A1455,des!B:B,1,FALSE)))</f>
        <v>0</v>
      </c>
      <c r="E1455" s="3" t="str">
        <f>IF(D1455,VLOOKUP(A1455,des!B:Q,11,FALSE),"")</f>
        <v/>
      </c>
      <c r="F1455" s="3" t="b">
        <f t="shared" si="88"/>
        <v>0</v>
      </c>
      <c r="G1455" s="3" t="str">
        <f t="shared" si="89"/>
        <v/>
      </c>
      <c r="H1455" s="3" t="str">
        <f>IF(D1455,VLOOKUP(A1455,des!B:Q,12,FALSE),"")</f>
        <v/>
      </c>
      <c r="I1455" s="3" t="b">
        <f t="shared" si="90"/>
        <v>0</v>
      </c>
      <c r="J1455" s="3" t="str">
        <f t="shared" si="91"/>
        <v/>
      </c>
    </row>
    <row r="1456" spans="1:10" x14ac:dyDescent="0.2">
      <c r="A1456" t="s">
        <v>7347</v>
      </c>
      <c r="B1456" t="s">
        <v>7348</v>
      </c>
      <c r="C1456" t="s">
        <v>7349</v>
      </c>
      <c r="D1456" s="3" t="b">
        <f>NOT(ISNA(VLOOKUP(A1456,des!B:B,1,FALSE)))</f>
        <v>0</v>
      </c>
      <c r="E1456" s="3" t="str">
        <f>IF(D1456,VLOOKUP(A1456,des!B:Q,11,FALSE),"")</f>
        <v/>
      </c>
      <c r="F1456" s="3" t="b">
        <f t="shared" si="88"/>
        <v>0</v>
      </c>
      <c r="G1456" s="3" t="str">
        <f t="shared" si="89"/>
        <v/>
      </c>
      <c r="H1456" s="3" t="str">
        <f>IF(D1456,VLOOKUP(A1456,des!B:Q,12,FALSE),"")</f>
        <v/>
      </c>
      <c r="I1456" s="3" t="b">
        <f t="shared" si="90"/>
        <v>0</v>
      </c>
      <c r="J1456" s="3" t="str">
        <f t="shared" si="91"/>
        <v/>
      </c>
    </row>
    <row r="1457" spans="1:10" x14ac:dyDescent="0.2">
      <c r="A1457" t="s">
        <v>1635</v>
      </c>
      <c r="B1457" t="s">
        <v>7350</v>
      </c>
      <c r="C1457" t="s">
        <v>7351</v>
      </c>
      <c r="D1457" s="3" t="b">
        <f>NOT(ISNA(VLOOKUP(A1457,des!B:B,1,FALSE)))</f>
        <v>1</v>
      </c>
      <c r="E1457" s="3" t="str">
        <f>IF(D1457,VLOOKUP(A1457,des!B:Q,11,FALSE),"")</f>
        <v>default</v>
      </c>
      <c r="F1457" s="3" t="b">
        <f t="shared" si="88"/>
        <v>1</v>
      </c>
      <c r="G1457" s="3" t="str">
        <f t="shared" si="89"/>
        <v>dhis_api --api-version=27 --api-request='dataElements/xOemH4kyCK8/name' --content-json --request PATCH --data "{\"name\": \"default\"}"</v>
      </c>
      <c r="H1457" s="3" t="str">
        <f>IF(D1457,VLOOKUP(A1457,des!B:Q,12,FALSE),"")</f>
        <v>bjDvmb4bfuf</v>
      </c>
      <c r="I1457" s="3" t="b">
        <f t="shared" si="90"/>
        <v>1</v>
      </c>
      <c r="J1457" s="3" t="str">
        <f t="shared" si="91"/>
        <v>dhis_api --api-version=27 --api-request='dataElements/xOemH4kyCK8/shortName' --content-json --request PATCH --data "{\"shortName\": \"bjDvmb4bfuf\"}"</v>
      </c>
    </row>
    <row r="1458" spans="1:10" x14ac:dyDescent="0.2">
      <c r="A1458" t="s">
        <v>1636</v>
      </c>
      <c r="B1458" t="s">
        <v>7352</v>
      </c>
      <c r="C1458" t="s">
        <v>7353</v>
      </c>
      <c r="D1458" s="3" t="b">
        <f>NOT(ISNA(VLOOKUP(A1458,des!B:B,1,FALSE)))</f>
        <v>1</v>
      </c>
      <c r="E1458" s="3" t="str">
        <f>IF(D1458,VLOOKUP(A1458,des!B:Q,11,FALSE),"")</f>
        <v>default</v>
      </c>
      <c r="F1458" s="3" t="b">
        <f t="shared" si="88"/>
        <v>1</v>
      </c>
      <c r="G1458" s="3" t="str">
        <f t="shared" si="89"/>
        <v>dhis_api --api-version=27 --api-request='dataElements/BcEsxxJkFtO/name' --content-json --request PATCH --data "{\"name\": \"default\"}"</v>
      </c>
      <c r="H1458" s="3" t="str">
        <f>IF(D1458,VLOOKUP(A1458,des!B:Q,12,FALSE),"")</f>
        <v>bjDvmb4bfuf</v>
      </c>
      <c r="I1458" s="3" t="b">
        <f t="shared" si="90"/>
        <v>1</v>
      </c>
      <c r="J1458" s="3" t="str">
        <f t="shared" si="91"/>
        <v>dhis_api --api-version=27 --api-request='dataElements/BcEsxxJkFtO/shortName' --content-json --request PATCH --data "{\"shortName\": \"bjDvmb4bfuf\"}"</v>
      </c>
    </row>
    <row r="1459" spans="1:10" x14ac:dyDescent="0.2">
      <c r="A1459" t="s">
        <v>1637</v>
      </c>
      <c r="B1459" t="s">
        <v>7354</v>
      </c>
      <c r="C1459" t="s">
        <v>7355</v>
      </c>
      <c r="D1459" s="3" t="b">
        <f>NOT(ISNA(VLOOKUP(A1459,des!B:B,1,FALSE)))</f>
        <v>1</v>
      </c>
      <c r="E1459" s="3" t="str">
        <f>IF(D1459,VLOOKUP(A1459,des!B:Q,11,FALSE),"")</f>
        <v>default</v>
      </c>
      <c r="F1459" s="3" t="b">
        <f t="shared" si="88"/>
        <v>1</v>
      </c>
      <c r="G1459" s="3" t="str">
        <f t="shared" si="89"/>
        <v>dhis_api --api-version=27 --api-request='dataElements/fKZlwkAqUPo/name' --content-json --request PATCH --data "{\"name\": \"default\"}"</v>
      </c>
      <c r="H1459" s="3" t="str">
        <f>IF(D1459,VLOOKUP(A1459,des!B:Q,12,FALSE),"")</f>
        <v>bjDvmb4bfuf</v>
      </c>
      <c r="I1459" s="3" t="b">
        <f t="shared" si="90"/>
        <v>1</v>
      </c>
      <c r="J1459" s="3" t="str">
        <f t="shared" si="91"/>
        <v>dhis_api --api-version=27 --api-request='dataElements/fKZlwkAqUPo/shortName' --content-json --request PATCH --data "{\"shortName\": \"bjDvmb4bfuf\"}"</v>
      </c>
    </row>
    <row r="1460" spans="1:10" x14ac:dyDescent="0.2">
      <c r="A1460" t="s">
        <v>1638</v>
      </c>
      <c r="B1460" t="s">
        <v>7356</v>
      </c>
      <c r="C1460" t="s">
        <v>7357</v>
      </c>
      <c r="D1460" s="3" t="b">
        <f>NOT(ISNA(VLOOKUP(A1460,des!B:B,1,FALSE)))</f>
        <v>1</v>
      </c>
      <c r="E1460" s="3" t="str">
        <f>IF(D1460,VLOOKUP(A1460,des!B:Q,11,FALSE),"")</f>
        <v>default</v>
      </c>
      <c r="F1460" s="3" t="b">
        <f t="shared" si="88"/>
        <v>1</v>
      </c>
      <c r="G1460" s="3" t="str">
        <f t="shared" si="89"/>
        <v>dhis_api --api-version=27 --api-request='dataElements/wWCPwnSeheY/name' --content-json --request PATCH --data "{\"name\": \"default\"}"</v>
      </c>
      <c r="H1460" s="3" t="str">
        <f>IF(D1460,VLOOKUP(A1460,des!B:Q,12,FALSE),"")</f>
        <v>bjDvmb4bfuf</v>
      </c>
      <c r="I1460" s="3" t="b">
        <f t="shared" si="90"/>
        <v>1</v>
      </c>
      <c r="J1460" s="3" t="str">
        <f t="shared" si="91"/>
        <v>dhis_api --api-version=27 --api-request='dataElements/wWCPwnSeheY/shortName' --content-json --request PATCH --data "{\"shortName\": \"bjDvmb4bfuf\"}"</v>
      </c>
    </row>
    <row r="1461" spans="1:10" x14ac:dyDescent="0.2">
      <c r="A1461" t="s">
        <v>1639</v>
      </c>
      <c r="B1461" t="s">
        <v>7358</v>
      </c>
      <c r="C1461" t="s">
        <v>7359</v>
      </c>
      <c r="D1461" s="3" t="b">
        <f>NOT(ISNA(VLOOKUP(A1461,des!B:B,1,FALSE)))</f>
        <v>1</v>
      </c>
      <c r="E1461" s="3" t="str">
        <f>IF(D1461,VLOOKUP(A1461,des!B:Q,11,FALSE),"")</f>
        <v>default</v>
      </c>
      <c r="F1461" s="3" t="b">
        <f t="shared" si="88"/>
        <v>1</v>
      </c>
      <c r="G1461" s="3" t="str">
        <f t="shared" si="89"/>
        <v>dhis_api --api-version=27 --api-request='dataElements/U1xYsN8orjv/name' --content-json --request PATCH --data "{\"name\": \"default\"}"</v>
      </c>
      <c r="H1461" s="3" t="str">
        <f>IF(D1461,VLOOKUP(A1461,des!B:Q,12,FALSE),"")</f>
        <v>bjDvmb4bfuf</v>
      </c>
      <c r="I1461" s="3" t="b">
        <f t="shared" si="90"/>
        <v>1</v>
      </c>
      <c r="J1461" s="3" t="str">
        <f t="shared" si="91"/>
        <v>dhis_api --api-version=27 --api-request='dataElements/U1xYsN8orjv/shortName' --content-json --request PATCH --data "{\"shortName\": \"bjDvmb4bfuf\"}"</v>
      </c>
    </row>
    <row r="1462" spans="1:10" x14ac:dyDescent="0.2">
      <c r="A1462" t="s">
        <v>1640</v>
      </c>
      <c r="B1462" t="s">
        <v>7360</v>
      </c>
      <c r="C1462" t="s">
        <v>7361</v>
      </c>
      <c r="D1462" s="3" t="b">
        <f>NOT(ISNA(VLOOKUP(A1462,des!B:B,1,FALSE)))</f>
        <v>1</v>
      </c>
      <c r="E1462" s="3" t="str">
        <f>IF(D1462,VLOOKUP(A1462,des!B:Q,11,FALSE),"")</f>
        <v>default</v>
      </c>
      <c r="F1462" s="3" t="b">
        <f t="shared" si="88"/>
        <v>1</v>
      </c>
      <c r="G1462" s="3" t="str">
        <f t="shared" si="89"/>
        <v>dhis_api --api-version=27 --api-request='dataElements/ZMrP8hwILjt/name' --content-json --request PATCH --data "{\"name\": \"default\"}"</v>
      </c>
      <c r="H1462" s="3" t="str">
        <f>IF(D1462,VLOOKUP(A1462,des!B:Q,12,FALSE),"")</f>
        <v>bjDvmb4bfuf</v>
      </c>
      <c r="I1462" s="3" t="b">
        <f t="shared" si="90"/>
        <v>1</v>
      </c>
      <c r="J1462" s="3" t="str">
        <f t="shared" si="91"/>
        <v>dhis_api --api-version=27 --api-request='dataElements/ZMrP8hwILjt/shortName' --content-json --request PATCH --data "{\"shortName\": \"bjDvmb4bfuf\"}"</v>
      </c>
    </row>
    <row r="1463" spans="1:10" x14ac:dyDescent="0.2">
      <c r="A1463" t="s">
        <v>1641</v>
      </c>
      <c r="B1463" t="s">
        <v>7362</v>
      </c>
      <c r="C1463" t="s">
        <v>7363</v>
      </c>
      <c r="D1463" s="3" t="b">
        <f>NOT(ISNA(VLOOKUP(A1463,des!B:B,1,FALSE)))</f>
        <v>1</v>
      </c>
      <c r="E1463" s="3" t="str">
        <f>IF(D1463,VLOOKUP(A1463,des!B:Q,11,FALSE),"")</f>
        <v>Known or New</v>
      </c>
      <c r="F1463" s="3" t="b">
        <f t="shared" si="88"/>
        <v>1</v>
      </c>
      <c r="G1463" s="3" t="str">
        <f t="shared" si="89"/>
        <v>dhis_api --api-version=27 --api-request='dataElements/eYaXVncf21f/name' --content-json --request PATCH --data "{\"name\": \"Known or New\"}"</v>
      </c>
      <c r="H1463" s="3" t="str">
        <f>IF(D1463,VLOOKUP(A1463,des!B:Q,12,FALSE),"")</f>
        <v>D05MLgyUIzs</v>
      </c>
      <c r="I1463" s="3" t="b">
        <f t="shared" si="90"/>
        <v>1</v>
      </c>
      <c r="J1463" s="3" t="str">
        <f t="shared" si="91"/>
        <v>dhis_api --api-version=27 --api-request='dataElements/eYaXVncf21f/shortName' --content-json --request PATCH --data "{\"shortName\": \"D05MLgyUIzs\"}"</v>
      </c>
    </row>
    <row r="1464" spans="1:10" x14ac:dyDescent="0.2">
      <c r="A1464" t="s">
        <v>1642</v>
      </c>
      <c r="B1464" t="s">
        <v>7364</v>
      </c>
      <c r="C1464" t="s">
        <v>7365</v>
      </c>
      <c r="D1464" s="3" t="b">
        <f>NOT(ISNA(VLOOKUP(A1464,des!B:B,1,FALSE)))</f>
        <v>1</v>
      </c>
      <c r="E1464" s="3" t="str">
        <f>IF(D1464,VLOOKUP(A1464,des!B:Q,11,FALSE),"")</f>
        <v>Known Positive / New Pos or Neg</v>
      </c>
      <c r="F1464" s="3" t="b">
        <f t="shared" si="88"/>
        <v>1</v>
      </c>
      <c r="G1464" s="3" t="str">
        <f t="shared" si="89"/>
        <v>dhis_api --api-version=27 --api-request='dataElements/oi4qIg9ilR1/name' --content-json --request PATCH --data "{\"name\": \"Known Positive / New Pos or Neg\"}"</v>
      </c>
      <c r="H1464" s="3" t="str">
        <f>IF(D1464,VLOOKUP(A1464,des!B:Q,12,FALSE),"")</f>
        <v>Ph8cPUi9xnq</v>
      </c>
      <c r="I1464" s="3" t="b">
        <f t="shared" si="90"/>
        <v>1</v>
      </c>
      <c r="J1464" s="3" t="str">
        <f t="shared" si="91"/>
        <v>dhis_api --api-version=27 --api-request='dataElements/oi4qIg9ilR1/shortName' --content-json --request PATCH --data "{\"shortName\": \"Ph8cPUi9xnq\"}"</v>
      </c>
    </row>
    <row r="1465" spans="1:10" x14ac:dyDescent="0.2">
      <c r="A1465" t="s">
        <v>1643</v>
      </c>
      <c r="B1465" t="s">
        <v>7366</v>
      </c>
      <c r="C1465" t="s">
        <v>7367</v>
      </c>
      <c r="D1465" s="3" t="b">
        <f>NOT(ISNA(VLOOKUP(A1465,des!B:B,1,FALSE)))</f>
        <v>1</v>
      </c>
      <c r="E1465" s="3" t="str">
        <f>IF(D1465,VLOOKUP(A1465,des!B:Q,11,FALSE),"")</f>
        <v>Known Positive / New Pos or Neg</v>
      </c>
      <c r="F1465" s="3" t="b">
        <f t="shared" si="88"/>
        <v>1</v>
      </c>
      <c r="G1465" s="3" t="str">
        <f t="shared" si="89"/>
        <v>dhis_api --api-version=27 --api-request='dataElements/tnJjYp1VPJ7/name' --content-json --request PATCH --data "{\"name\": \"Known Positive / New Pos or Neg\"}"</v>
      </c>
      <c r="H1465" s="3" t="str">
        <f>IF(D1465,VLOOKUP(A1465,des!B:Q,12,FALSE),"")</f>
        <v>Ph8cPUi9xnq</v>
      </c>
      <c r="I1465" s="3" t="b">
        <f t="shared" si="90"/>
        <v>1</v>
      </c>
      <c r="J1465" s="3" t="str">
        <f t="shared" si="91"/>
        <v>dhis_api --api-version=27 --api-request='dataElements/tnJjYp1VPJ7/shortName' --content-json --request PATCH --data "{\"shortName\": \"Ph8cPUi9xnq\"}"</v>
      </c>
    </row>
    <row r="1466" spans="1:10" x14ac:dyDescent="0.2">
      <c r="A1466" t="s">
        <v>1644</v>
      </c>
      <c r="B1466" t="s">
        <v>7368</v>
      </c>
      <c r="C1466" t="s">
        <v>7369</v>
      </c>
      <c r="D1466" s="3" t="b">
        <f>NOT(ISNA(VLOOKUP(A1466,des!B:B,1,FALSE)))</f>
        <v>1</v>
      </c>
      <c r="E1466" s="3" t="str">
        <f>IF(D1466,VLOOKUP(A1466,des!B:Q,11,FALSE),"")</f>
        <v>Known or New</v>
      </c>
      <c r="F1466" s="3" t="b">
        <f t="shared" si="88"/>
        <v>1</v>
      </c>
      <c r="G1466" s="3" t="str">
        <f t="shared" si="89"/>
        <v>dhis_api --api-version=27 --api-request='dataElements/leKpKsa530l/name' --content-json --request PATCH --data "{\"name\": \"Known or New\"}"</v>
      </c>
      <c r="H1466" s="3" t="str">
        <f>IF(D1466,VLOOKUP(A1466,des!B:Q,12,FALSE),"")</f>
        <v>D05MLgyUIzs</v>
      </c>
      <c r="I1466" s="3" t="b">
        <f t="shared" si="90"/>
        <v>1</v>
      </c>
      <c r="J1466" s="3" t="str">
        <f t="shared" si="91"/>
        <v>dhis_api --api-version=27 --api-request='dataElements/leKpKsa530l/shortName' --content-json --request PATCH --data "{\"shortName\": \"D05MLgyUIzs\"}"</v>
      </c>
    </row>
    <row r="1467" spans="1:10" x14ac:dyDescent="0.2">
      <c r="A1467" t="s">
        <v>1645</v>
      </c>
      <c r="B1467" t="s">
        <v>7370</v>
      </c>
      <c r="C1467" t="s">
        <v>7371</v>
      </c>
      <c r="D1467" s="3" t="b">
        <f>NOT(ISNA(VLOOKUP(A1467,des!B:B,1,FALSE)))</f>
        <v>1</v>
      </c>
      <c r="E1467" s="3" t="str">
        <f>IF(D1467,VLOOKUP(A1467,des!B:Q,11,FALSE),"")</f>
        <v>default</v>
      </c>
      <c r="F1467" s="3" t="b">
        <f t="shared" si="88"/>
        <v>1</v>
      </c>
      <c r="G1467" s="3" t="str">
        <f t="shared" si="89"/>
        <v>dhis_api --api-version=27 --api-request='dataElements/uj4qv5545Jz/name' --content-json --request PATCH --data "{\"name\": \"default\"}"</v>
      </c>
      <c r="H1467" s="3" t="str">
        <f>IF(D1467,VLOOKUP(A1467,des!B:Q,12,FALSE),"")</f>
        <v>bjDvmb4bfuf</v>
      </c>
      <c r="I1467" s="3" t="b">
        <f t="shared" si="90"/>
        <v>1</v>
      </c>
      <c r="J1467" s="3" t="str">
        <f t="shared" si="91"/>
        <v>dhis_api --api-version=27 --api-request='dataElements/uj4qv5545Jz/shortName' --content-json --request PATCH --data "{\"shortName\": \"bjDvmb4bfuf\"}"</v>
      </c>
    </row>
    <row r="1468" spans="1:10" x14ac:dyDescent="0.2">
      <c r="A1468" t="s">
        <v>1646</v>
      </c>
      <c r="B1468" t="s">
        <v>7372</v>
      </c>
      <c r="C1468" t="s">
        <v>7373</v>
      </c>
      <c r="D1468" s="3" t="b">
        <f>NOT(ISNA(VLOOKUP(A1468,des!B:B,1,FALSE)))</f>
        <v>1</v>
      </c>
      <c r="E1468" s="3" t="str">
        <f>IF(D1468,VLOOKUP(A1468,des!B:Q,11,FALSE),"")</f>
        <v>default</v>
      </c>
      <c r="F1468" s="3" t="b">
        <f t="shared" si="88"/>
        <v>1</v>
      </c>
      <c r="G1468" s="3" t="str">
        <f t="shared" si="89"/>
        <v>dhis_api --api-version=27 --api-request='dataElements/DJ0OT404DbA/name' --content-json --request PATCH --data "{\"name\": \"default\"}"</v>
      </c>
      <c r="H1468" s="3" t="str">
        <f>IF(D1468,VLOOKUP(A1468,des!B:Q,12,FALSE),"")</f>
        <v>bjDvmb4bfuf</v>
      </c>
      <c r="I1468" s="3" t="b">
        <f t="shared" si="90"/>
        <v>1</v>
      </c>
      <c r="J1468" s="3" t="str">
        <f t="shared" si="91"/>
        <v>dhis_api --api-version=27 --api-request='dataElements/DJ0OT404DbA/shortName' --content-json --request PATCH --data "{\"shortName\": \"bjDvmb4bfuf\"}"</v>
      </c>
    </row>
    <row r="1469" spans="1:10" x14ac:dyDescent="0.2">
      <c r="A1469" t="s">
        <v>1647</v>
      </c>
      <c r="B1469" t="s">
        <v>7374</v>
      </c>
      <c r="C1469" t="s">
        <v>7375</v>
      </c>
      <c r="D1469" s="3" t="b">
        <f>NOT(ISNA(VLOOKUP(A1469,des!B:B,1,FALSE)))</f>
        <v>1</v>
      </c>
      <c r="E1469" s="3" t="str">
        <f>IF(D1469,VLOOKUP(A1469,des!B:Q,11,FALSE),"")</f>
        <v>default</v>
      </c>
      <c r="F1469" s="3" t="b">
        <f t="shared" si="88"/>
        <v>1</v>
      </c>
      <c r="G1469" s="3" t="str">
        <f t="shared" si="89"/>
        <v>dhis_api --api-version=27 --api-request='dataElements/tTUZHln4ysW/name' --content-json --request PATCH --data "{\"name\": \"default\"}"</v>
      </c>
      <c r="H1469" s="3" t="str">
        <f>IF(D1469,VLOOKUP(A1469,des!B:Q,12,FALSE),"")</f>
        <v>bjDvmb4bfuf</v>
      </c>
      <c r="I1469" s="3" t="b">
        <f t="shared" si="90"/>
        <v>1</v>
      </c>
      <c r="J1469" s="3" t="str">
        <f t="shared" si="91"/>
        <v>dhis_api --api-version=27 --api-request='dataElements/tTUZHln4ysW/shortName' --content-json --request PATCH --data "{\"shortName\": \"bjDvmb4bfuf\"}"</v>
      </c>
    </row>
    <row r="1470" spans="1:10" x14ac:dyDescent="0.2">
      <c r="A1470" t="s">
        <v>1648</v>
      </c>
      <c r="B1470" t="s">
        <v>7376</v>
      </c>
      <c r="C1470" t="s">
        <v>7377</v>
      </c>
      <c r="D1470" s="3" t="b">
        <f>NOT(ISNA(VLOOKUP(A1470,des!B:B,1,FALSE)))</f>
        <v>1</v>
      </c>
      <c r="E1470" s="3" t="str">
        <f>IF(D1470,VLOOKUP(A1470,des!B:Q,11,FALSE),"")</f>
        <v>default</v>
      </c>
      <c r="F1470" s="3" t="b">
        <f t="shared" si="88"/>
        <v>1</v>
      </c>
      <c r="G1470" s="3" t="str">
        <f t="shared" si="89"/>
        <v>dhis_api --api-version=27 --api-request='dataElements/N2kFiN4J7Y9/name' --content-json --request PATCH --data "{\"name\": \"default\"}"</v>
      </c>
      <c r="H1470" s="3" t="str">
        <f>IF(D1470,VLOOKUP(A1470,des!B:Q,12,FALSE),"")</f>
        <v>bjDvmb4bfuf</v>
      </c>
      <c r="I1470" s="3" t="b">
        <f t="shared" si="90"/>
        <v>1</v>
      </c>
      <c r="J1470" s="3" t="str">
        <f t="shared" si="91"/>
        <v>dhis_api --api-version=27 --api-request='dataElements/N2kFiN4J7Y9/shortName' --content-json --request PATCH --data "{\"shortName\": \"bjDvmb4bfuf\"}"</v>
      </c>
    </row>
    <row r="1471" spans="1:10" x14ac:dyDescent="0.2">
      <c r="A1471" t="s">
        <v>232</v>
      </c>
      <c r="B1471" t="s">
        <v>7378</v>
      </c>
      <c r="C1471" t="s">
        <v>7379</v>
      </c>
      <c r="D1471" s="3" t="b">
        <f>NOT(ISNA(VLOOKUP(A1471,des!B:B,1,FALSE)))</f>
        <v>1</v>
      </c>
      <c r="E1471" s="3" t="str">
        <f>IF(D1471,VLOOKUP(A1471,des!B:Q,11,FALSE),"")</f>
        <v>Age (&lt;10-50+-uk, 6) and Known Positive / New Pos or Neg</v>
      </c>
      <c r="F1471" s="3" t="b">
        <f t="shared" si="88"/>
        <v>1</v>
      </c>
      <c r="G1471" s="3" t="str">
        <f t="shared" si="89"/>
        <v>dhis_api --api-version=27 --api-request='dataElements/DOFB0YVZiDO/name' --content-json --request PATCH --data "{\"name\": \"Age (&lt;10-50+-uk, 6) and Known Positive / New Pos or Neg\"}"</v>
      </c>
      <c r="H1471" s="3" t="str">
        <f>IF(D1471,VLOOKUP(A1471,des!B:Q,12,FALSE),"")</f>
        <v>RFuMcgcPcTq</v>
      </c>
      <c r="I1471" s="3" t="b">
        <f t="shared" si="90"/>
        <v>1</v>
      </c>
      <c r="J1471" s="3" t="str">
        <f t="shared" si="91"/>
        <v>dhis_api --api-version=27 --api-request='dataElements/DOFB0YVZiDO/shortName' --content-json --request PATCH --data "{\"shortName\": \"RFuMcgcPcTq\"}"</v>
      </c>
    </row>
    <row r="1472" spans="1:10" x14ac:dyDescent="0.2">
      <c r="A1472" t="s">
        <v>1649</v>
      </c>
      <c r="B1472" t="s">
        <v>7380</v>
      </c>
      <c r="C1472" t="s">
        <v>7381</v>
      </c>
      <c r="D1472" s="3" t="b">
        <f>NOT(ISNA(VLOOKUP(A1472,des!B:B,1,FALSE)))</f>
        <v>1</v>
      </c>
      <c r="E1472" s="3" t="str">
        <f>IF(D1472,VLOOKUP(A1472,des!B:Q,11,FALSE),"")</f>
        <v>Age (&lt;10-50+-uk, 6) and Known Positive / New Pos or Neg</v>
      </c>
      <c r="F1472" s="3" t="b">
        <f t="shared" si="88"/>
        <v>1</v>
      </c>
      <c r="G1472" s="3" t="str">
        <f t="shared" si="89"/>
        <v>dhis_api --api-version=27 --api-request='dataElements/xvvvzo6A8Ka/name' --content-json --request PATCH --data "{\"name\": \"Age (&lt;10-50+-uk, 6) and Known Positive / New Pos or Neg\"}"</v>
      </c>
      <c r="H1472" s="3" t="str">
        <f>IF(D1472,VLOOKUP(A1472,des!B:Q,12,FALSE),"")</f>
        <v>RFuMcgcPcTq</v>
      </c>
      <c r="I1472" s="3" t="b">
        <f t="shared" si="90"/>
        <v>1</v>
      </c>
      <c r="J1472" s="3" t="str">
        <f t="shared" si="91"/>
        <v>dhis_api --api-version=27 --api-request='dataElements/xvvvzo6A8Ka/shortName' --content-json --request PATCH --data "{\"shortName\": \"RFuMcgcPcTq\"}"</v>
      </c>
    </row>
    <row r="1473" spans="1:10" x14ac:dyDescent="0.2">
      <c r="A1473" t="s">
        <v>230</v>
      </c>
      <c r="B1473" t="s">
        <v>7382</v>
      </c>
      <c r="C1473" t="s">
        <v>7383</v>
      </c>
      <c r="D1473" s="3" t="b">
        <f>NOT(ISNA(VLOOKUP(A1473,des!B:B,1,FALSE)))</f>
        <v>1</v>
      </c>
      <c r="E1473" s="3" t="str">
        <f>IF(D1473,VLOOKUP(A1473,des!B:Q,11,FALSE),"")</f>
        <v>Age (&lt;10-50+-uk, 6)</v>
      </c>
      <c r="F1473" s="3" t="b">
        <f t="shared" si="88"/>
        <v>1</v>
      </c>
      <c r="G1473" s="3" t="str">
        <f t="shared" si="89"/>
        <v>dhis_api --api-version=27 --api-request='dataElements/O6ekinArGFg/name' --content-json --request PATCH --data "{\"name\": \"Age (&lt;10-50+-uk, 6)\"}"</v>
      </c>
      <c r="H1473" s="3" t="str">
        <f>IF(D1473,VLOOKUP(A1473,des!B:Q,12,FALSE),"")</f>
        <v>MKDLIcaS3Mz</v>
      </c>
      <c r="I1473" s="3" t="b">
        <f t="shared" si="90"/>
        <v>1</v>
      </c>
      <c r="J1473" s="3" t="str">
        <f t="shared" si="91"/>
        <v>dhis_api --api-version=27 --api-request='dataElements/O6ekinArGFg/shortName' --content-json --request PATCH --data "{\"shortName\": \"MKDLIcaS3Mz\"}"</v>
      </c>
    </row>
    <row r="1474" spans="1:10" x14ac:dyDescent="0.2">
      <c r="A1474" t="s">
        <v>1650</v>
      </c>
      <c r="B1474" t="s">
        <v>7384</v>
      </c>
      <c r="C1474" t="s">
        <v>7385</v>
      </c>
      <c r="D1474" s="3" t="b">
        <f>NOT(ISNA(VLOOKUP(A1474,des!B:B,1,FALSE)))</f>
        <v>1</v>
      </c>
      <c r="E1474" s="3" t="str">
        <f>IF(D1474,VLOOKUP(A1474,des!B:Q,11,FALSE),"")</f>
        <v>Age (&lt;15-50+, 5)</v>
      </c>
      <c r="F1474" s="3" t="b">
        <f t="shared" si="88"/>
        <v>1</v>
      </c>
      <c r="G1474" s="3" t="str">
        <f t="shared" si="89"/>
        <v>dhis_api --api-version=27 --api-request='dataElements/hAxr7GKdwXE/name' --content-json --request PATCH --data "{\"name\": \"Age (&lt;15-50+, 5)\"}"</v>
      </c>
      <c r="H1474" s="3" t="str">
        <f>IF(D1474,VLOOKUP(A1474,des!B:Q,12,FALSE),"")</f>
        <v>JTDB7KQFxmE</v>
      </c>
      <c r="I1474" s="3" t="b">
        <f t="shared" si="90"/>
        <v>1</v>
      </c>
      <c r="J1474" s="3" t="str">
        <f t="shared" si="91"/>
        <v>dhis_api --api-version=27 --api-request='dataElements/hAxr7GKdwXE/shortName' --content-json --request PATCH --data "{\"shortName\": \"JTDB7KQFxmE\"}"</v>
      </c>
    </row>
    <row r="1475" spans="1:10" x14ac:dyDescent="0.2">
      <c r="A1475" t="s">
        <v>1651</v>
      </c>
      <c r="B1475" t="s">
        <v>7386</v>
      </c>
      <c r="C1475" t="s">
        <v>7387</v>
      </c>
      <c r="D1475" s="3" t="b">
        <f>NOT(ISNA(VLOOKUP(A1475,des!B:B,1,FALSE)))</f>
        <v>1</v>
      </c>
      <c r="E1475" s="3" t="str">
        <f>IF(D1475,VLOOKUP(A1475,des!B:Q,11,FALSE),"")</f>
        <v>Age (&lt;10-50+-uk, 6)</v>
      </c>
      <c r="F1475" s="3" t="b">
        <f t="shared" si="88"/>
        <v>1</v>
      </c>
      <c r="G1475" s="3" t="str">
        <f t="shared" si="89"/>
        <v>dhis_api --api-version=27 --api-request='dataElements/r0X26Vj15Lm/name' --content-json --request PATCH --data "{\"name\": \"Age (&lt;10-50+-uk, 6)\"}"</v>
      </c>
      <c r="H1475" s="3" t="str">
        <f>IF(D1475,VLOOKUP(A1475,des!B:Q,12,FALSE),"")</f>
        <v>MKDLIcaS3Mz</v>
      </c>
      <c r="I1475" s="3" t="b">
        <f t="shared" si="90"/>
        <v>1</v>
      </c>
      <c r="J1475" s="3" t="str">
        <f t="shared" si="91"/>
        <v>dhis_api --api-version=27 --api-request='dataElements/r0X26Vj15Lm/shortName' --content-json --request PATCH --data "{\"shortName\": \"MKDLIcaS3Mz\"}"</v>
      </c>
    </row>
    <row r="1476" spans="1:10" x14ac:dyDescent="0.2">
      <c r="A1476" t="s">
        <v>1652</v>
      </c>
      <c r="B1476" t="s">
        <v>7388</v>
      </c>
      <c r="C1476" t="s">
        <v>7389</v>
      </c>
      <c r="D1476" s="3" t="b">
        <f>NOT(ISNA(VLOOKUP(A1476,des!B:B,1,FALSE)))</f>
        <v>1</v>
      </c>
      <c r="E1476" s="3" t="str">
        <f>IF(D1476,VLOOKUP(A1476,des!B:Q,11,FALSE),"")</f>
        <v>Known/New and Age (&lt;15-50+,5)</v>
      </c>
      <c r="F1476" s="3" t="b">
        <f t="shared" si="88"/>
        <v>1</v>
      </c>
      <c r="G1476" s="3" t="str">
        <f t="shared" si="89"/>
        <v>dhis_api --api-version=27 --api-request='dataElements/OFigvncurhd/name' --content-json --request PATCH --data "{\"name\": \"Known/New and Age (&lt;15-50+,5)\"}"</v>
      </c>
      <c r="H1476" s="3" t="str">
        <f>IF(D1476,VLOOKUP(A1476,des!B:Q,12,FALSE),"")</f>
        <v>Ke69csohyIX</v>
      </c>
      <c r="I1476" s="3" t="b">
        <f t="shared" si="90"/>
        <v>1</v>
      </c>
      <c r="J1476" s="3" t="str">
        <f t="shared" si="91"/>
        <v>dhis_api --api-version=27 --api-request='dataElements/OFigvncurhd/shortName' --content-json --request PATCH --data "{\"shortName\": \"Ke69csohyIX\"}"</v>
      </c>
    </row>
    <row r="1477" spans="1:10" x14ac:dyDescent="0.2">
      <c r="A1477" t="s">
        <v>1653</v>
      </c>
      <c r="B1477" t="s">
        <v>7390</v>
      </c>
      <c r="C1477" t="s">
        <v>7391</v>
      </c>
      <c r="D1477" s="3" t="b">
        <f>NOT(ISNA(VLOOKUP(A1477,des!B:B,1,FALSE)))</f>
        <v>1</v>
      </c>
      <c r="E1477" s="3" t="str">
        <f>IF(D1477,VLOOKUP(A1477,des!B:Q,11,FALSE),"")</f>
        <v>Known/New and Age (&lt;15-25+,4)</v>
      </c>
      <c r="F1477" s="3" t="b">
        <f t="shared" ref="F1477:F1540" si="92">IF(D1477,IF(E1477&lt;&gt;B1477,TRUE,FALSE),FALSE)</f>
        <v>1</v>
      </c>
      <c r="G1477" s="3" t="str">
        <f t="shared" si="89"/>
        <v>dhis_api --api-version=27 --api-request='dataElements/ZvJFugOGSgL/name' --content-json --request PATCH --data "{\"name\": \"Known/New and Age (&lt;15-25+,4)\"}"</v>
      </c>
      <c r="H1477" s="3" t="str">
        <f>IF(D1477,VLOOKUP(A1477,des!B:Q,12,FALSE),"")</f>
        <v>S2n4UfFxkbv</v>
      </c>
      <c r="I1477" s="3" t="b">
        <f t="shared" si="90"/>
        <v>1</v>
      </c>
      <c r="J1477" s="3" t="str">
        <f t="shared" si="91"/>
        <v>dhis_api --api-version=27 --api-request='dataElements/ZvJFugOGSgL/shortName' --content-json --request PATCH --data "{\"shortName\": \"S2n4UfFxkbv\"}"</v>
      </c>
    </row>
    <row r="1478" spans="1:10" x14ac:dyDescent="0.2">
      <c r="A1478" t="s">
        <v>1654</v>
      </c>
      <c r="B1478" t="s">
        <v>7392</v>
      </c>
      <c r="C1478" t="s">
        <v>7393</v>
      </c>
      <c r="D1478" s="3" t="b">
        <f>NOT(ISNA(VLOOKUP(A1478,des!B:B,1,FALSE)))</f>
        <v>1</v>
      </c>
      <c r="E1478" s="3" t="str">
        <f>IF(D1478,VLOOKUP(A1478,des!B:Q,11,FALSE),"")</f>
        <v>Known/New and Age (&lt;15-25+,4)</v>
      </c>
      <c r="F1478" s="3" t="b">
        <f t="shared" si="92"/>
        <v>1</v>
      </c>
      <c r="G1478" s="3" t="str">
        <f t="shared" ref="G1478:G1541" si="93">IF(F1478,CONCATENATE($A$1,A1478,$B$1,E1478,$C$1),"")</f>
        <v>dhis_api --api-version=27 --api-request='dataElements/Xj6iyEhOUDk/name' --content-json --request PATCH --data "{\"name\": \"Known/New and Age (&lt;15-25+,4)\"}"</v>
      </c>
      <c r="H1478" s="3" t="str">
        <f>IF(D1478,VLOOKUP(A1478,des!B:Q,12,FALSE),"")</f>
        <v>S2n4UfFxkbv</v>
      </c>
      <c r="I1478" s="3" t="b">
        <f t="shared" ref="I1478:I1541" si="94">IF(D1478,IF(H1478&lt;&gt;C1478,TRUE,FALSE),FALSE)</f>
        <v>1</v>
      </c>
      <c r="J1478" s="3" t="str">
        <f t="shared" ref="J1478:J1541" si="95">IF(I1478,CONCATENATE($A$2,A1478,$B$2,H1478,$C$2),"")</f>
        <v>dhis_api --api-version=27 --api-request='dataElements/Xj6iyEhOUDk/shortName' --content-json --request PATCH --data "{\"shortName\": \"S2n4UfFxkbv\"}"</v>
      </c>
    </row>
    <row r="1479" spans="1:10" x14ac:dyDescent="0.2">
      <c r="A1479" t="s">
        <v>1655</v>
      </c>
      <c r="B1479" t="s">
        <v>7394</v>
      </c>
      <c r="C1479" t="s">
        <v>7395</v>
      </c>
      <c r="D1479" s="3" t="b">
        <f>NOT(ISNA(VLOOKUP(A1479,des!B:B,1,FALSE)))</f>
        <v>1</v>
      </c>
      <c r="E1479" s="3" t="str">
        <f>IF(D1479,VLOOKUP(A1479,des!B:Q,11,FALSE),"")</f>
        <v>Known or New</v>
      </c>
      <c r="F1479" s="3" t="b">
        <f t="shared" si="92"/>
        <v>1</v>
      </c>
      <c r="G1479" s="3" t="str">
        <f t="shared" si="93"/>
        <v>dhis_api --api-version=27 --api-request='dataElements/NAc9CORuV2z/name' --content-json --request PATCH --data "{\"name\": \"Known or New\"}"</v>
      </c>
      <c r="H1479" s="3" t="str">
        <f>IF(D1479,VLOOKUP(A1479,des!B:Q,12,FALSE),"")</f>
        <v>D05MLgyUIzs</v>
      </c>
      <c r="I1479" s="3" t="b">
        <f t="shared" si="94"/>
        <v>1</v>
      </c>
      <c r="J1479" s="3" t="str">
        <f t="shared" si="95"/>
        <v>dhis_api --api-version=27 --api-request='dataElements/NAc9CORuV2z/shortName' --content-json --request PATCH --data "{\"shortName\": \"D05MLgyUIzs\"}"</v>
      </c>
    </row>
    <row r="1480" spans="1:10" x14ac:dyDescent="0.2">
      <c r="A1480" t="s">
        <v>1656</v>
      </c>
      <c r="B1480" t="s">
        <v>7396</v>
      </c>
      <c r="C1480" t="s">
        <v>7397</v>
      </c>
      <c r="D1480" s="3" t="b">
        <f>NOT(ISNA(VLOOKUP(A1480,des!B:B,1,FALSE)))</f>
        <v>1</v>
      </c>
      <c r="E1480" s="3" t="str">
        <f>IF(D1480,VLOOKUP(A1480,des!B:Q,11,FALSE),"")</f>
        <v>Known or New</v>
      </c>
      <c r="F1480" s="3" t="b">
        <f t="shared" si="92"/>
        <v>1</v>
      </c>
      <c r="G1480" s="3" t="str">
        <f t="shared" si="93"/>
        <v>dhis_api --api-version=27 --api-request='dataElements/rZuBC8xDQpK/name' --content-json --request PATCH --data "{\"name\": \"Known or New\"}"</v>
      </c>
      <c r="H1480" s="3" t="str">
        <f>IF(D1480,VLOOKUP(A1480,des!B:Q,12,FALSE),"")</f>
        <v>D05MLgyUIzs</v>
      </c>
      <c r="I1480" s="3" t="b">
        <f t="shared" si="94"/>
        <v>1</v>
      </c>
      <c r="J1480" s="3" t="str">
        <f t="shared" si="95"/>
        <v>dhis_api --api-version=27 --api-request='dataElements/rZuBC8xDQpK/shortName' --content-json --request PATCH --data "{\"shortName\": \"D05MLgyUIzs\"}"</v>
      </c>
    </row>
    <row r="1481" spans="1:10" x14ac:dyDescent="0.2">
      <c r="A1481" t="s">
        <v>225</v>
      </c>
      <c r="B1481" t="s">
        <v>7398</v>
      </c>
      <c r="C1481" t="s">
        <v>7399</v>
      </c>
      <c r="D1481" s="3" t="b">
        <f>NOT(ISNA(VLOOKUP(A1481,des!B:B,1,FALSE)))</f>
        <v>1</v>
      </c>
      <c r="E1481" s="3" t="str">
        <f>IF(D1481,VLOOKUP(A1481,des!B:Q,11,FALSE),"")</f>
        <v>default</v>
      </c>
      <c r="F1481" s="3" t="b">
        <f t="shared" si="92"/>
        <v>1</v>
      </c>
      <c r="G1481" s="3" t="str">
        <f t="shared" si="93"/>
        <v>dhis_api --api-version=27 --api-request='dataElements/nO2Z2HmcFpc/name' --content-json --request PATCH --data "{\"name\": \"default\"}"</v>
      </c>
      <c r="H1481" s="3" t="str">
        <f>IF(D1481,VLOOKUP(A1481,des!B:Q,12,FALSE),"")</f>
        <v>bjDvmb4bfuf</v>
      </c>
      <c r="I1481" s="3" t="b">
        <f t="shared" si="94"/>
        <v>1</v>
      </c>
      <c r="J1481" s="3" t="str">
        <f t="shared" si="95"/>
        <v>dhis_api --api-version=27 --api-request='dataElements/nO2Z2HmcFpc/shortName' --content-json --request PATCH --data "{\"shortName\": \"bjDvmb4bfuf\"}"</v>
      </c>
    </row>
    <row r="1482" spans="1:10" x14ac:dyDescent="0.2">
      <c r="A1482" t="s">
        <v>286</v>
      </c>
      <c r="B1482" t="s">
        <v>7400</v>
      </c>
      <c r="C1482" t="s">
        <v>7401</v>
      </c>
      <c r="D1482" s="3" t="b">
        <f>NOT(ISNA(VLOOKUP(A1482,des!B:B,1,FALSE)))</f>
        <v>1</v>
      </c>
      <c r="E1482" s="3" t="str">
        <f>IF(D1482,VLOOKUP(A1482,des!B:Q,11,FALSE),"")</f>
        <v>default</v>
      </c>
      <c r="F1482" s="3" t="b">
        <f t="shared" si="92"/>
        <v>1</v>
      </c>
      <c r="G1482" s="3" t="str">
        <f t="shared" si="93"/>
        <v>dhis_api --api-version=27 --api-request='dataElements/PbzlDpo6Nqm/name' --content-json --request PATCH --data "{\"name\": \"default\"}"</v>
      </c>
      <c r="H1482" s="3" t="str">
        <f>IF(D1482,VLOOKUP(A1482,des!B:Q,12,FALSE),"")</f>
        <v>bjDvmb4bfuf</v>
      </c>
      <c r="I1482" s="3" t="b">
        <f t="shared" si="94"/>
        <v>1</v>
      </c>
      <c r="J1482" s="3" t="str">
        <f t="shared" si="95"/>
        <v>dhis_api --api-version=27 --api-request='dataElements/PbzlDpo6Nqm/shortName' --content-json --request PATCH --data "{\"shortName\": \"bjDvmb4bfuf\"}"</v>
      </c>
    </row>
    <row r="1483" spans="1:10" x14ac:dyDescent="0.2">
      <c r="A1483" t="s">
        <v>1657</v>
      </c>
      <c r="B1483" t="s">
        <v>7402</v>
      </c>
      <c r="C1483" t="s">
        <v>7403</v>
      </c>
      <c r="D1483" s="3" t="b">
        <f>NOT(ISNA(VLOOKUP(A1483,des!B:B,1,FALSE)))</f>
        <v>1</v>
      </c>
      <c r="E1483" s="3" t="str">
        <f>IF(D1483,VLOOKUP(A1483,des!B:Q,11,FALSE),"")</f>
        <v>default</v>
      </c>
      <c r="F1483" s="3" t="b">
        <f t="shared" si="92"/>
        <v>1</v>
      </c>
      <c r="G1483" s="3" t="str">
        <f t="shared" si="93"/>
        <v>dhis_api --api-version=27 --api-request='dataElements/M2mpyosW22O/name' --content-json --request PATCH --data "{\"name\": \"default\"}"</v>
      </c>
      <c r="H1483" s="3" t="str">
        <f>IF(D1483,VLOOKUP(A1483,des!B:Q,12,FALSE),"")</f>
        <v>bjDvmb4bfuf</v>
      </c>
      <c r="I1483" s="3" t="b">
        <f t="shared" si="94"/>
        <v>1</v>
      </c>
      <c r="J1483" s="3" t="str">
        <f t="shared" si="95"/>
        <v>dhis_api --api-version=27 --api-request='dataElements/M2mpyosW22O/shortName' --content-json --request PATCH --data "{\"shortName\": \"bjDvmb4bfuf\"}"</v>
      </c>
    </row>
    <row r="1484" spans="1:10" x14ac:dyDescent="0.2">
      <c r="A1484" t="s">
        <v>1658</v>
      </c>
      <c r="B1484" t="s">
        <v>7404</v>
      </c>
      <c r="C1484" t="s">
        <v>7405</v>
      </c>
      <c r="D1484" s="3" t="b">
        <f>NOT(ISNA(VLOOKUP(A1484,des!B:B,1,FALSE)))</f>
        <v>1</v>
      </c>
      <c r="E1484" s="3" t="str">
        <f>IF(D1484,VLOOKUP(A1484,des!B:Q,11,FALSE),"")</f>
        <v>default</v>
      </c>
      <c r="F1484" s="3" t="b">
        <f t="shared" si="92"/>
        <v>1</v>
      </c>
      <c r="G1484" s="3" t="str">
        <f t="shared" si="93"/>
        <v>dhis_api --api-version=27 --api-request='dataElements/RuPl0gvYTCq/name' --content-json --request PATCH --data "{\"name\": \"default\"}"</v>
      </c>
      <c r="H1484" s="3" t="str">
        <f>IF(D1484,VLOOKUP(A1484,des!B:Q,12,FALSE),"")</f>
        <v>bjDvmb4bfuf</v>
      </c>
      <c r="I1484" s="3" t="b">
        <f t="shared" si="94"/>
        <v>1</v>
      </c>
      <c r="J1484" s="3" t="str">
        <f t="shared" si="95"/>
        <v>dhis_api --api-version=27 --api-request='dataElements/RuPl0gvYTCq/shortName' --content-json --request PATCH --data "{\"shortName\": \"bjDvmb4bfuf\"}"</v>
      </c>
    </row>
    <row r="1485" spans="1:10" x14ac:dyDescent="0.2">
      <c r="A1485" t="s">
        <v>7406</v>
      </c>
      <c r="B1485" t="s">
        <v>7407</v>
      </c>
      <c r="C1485" t="s">
        <v>7408</v>
      </c>
      <c r="D1485" s="3" t="b">
        <f>NOT(ISNA(VLOOKUP(A1485,des!B:B,1,FALSE)))</f>
        <v>0</v>
      </c>
      <c r="E1485" s="3" t="str">
        <f>IF(D1485,VLOOKUP(A1485,des!B:Q,11,FALSE),"")</f>
        <v/>
      </c>
      <c r="F1485" s="3" t="b">
        <f t="shared" si="92"/>
        <v>0</v>
      </c>
      <c r="G1485" s="3" t="str">
        <f t="shared" si="93"/>
        <v/>
      </c>
      <c r="H1485" s="3" t="str">
        <f>IF(D1485,VLOOKUP(A1485,des!B:Q,12,FALSE),"")</f>
        <v/>
      </c>
      <c r="I1485" s="3" t="b">
        <f t="shared" si="94"/>
        <v>0</v>
      </c>
      <c r="J1485" s="3" t="str">
        <f t="shared" si="95"/>
        <v/>
      </c>
    </row>
    <row r="1486" spans="1:10" x14ac:dyDescent="0.2">
      <c r="A1486" t="s">
        <v>7409</v>
      </c>
      <c r="B1486" t="s">
        <v>7410</v>
      </c>
      <c r="C1486" t="s">
        <v>7411</v>
      </c>
      <c r="D1486" s="3" t="b">
        <f>NOT(ISNA(VLOOKUP(A1486,des!B:B,1,FALSE)))</f>
        <v>0</v>
      </c>
      <c r="E1486" s="3" t="str">
        <f>IF(D1486,VLOOKUP(A1486,des!B:Q,11,FALSE),"")</f>
        <v/>
      </c>
      <c r="F1486" s="3" t="b">
        <f t="shared" si="92"/>
        <v>0</v>
      </c>
      <c r="G1486" s="3" t="str">
        <f t="shared" si="93"/>
        <v/>
      </c>
      <c r="H1486" s="3" t="str">
        <f>IF(D1486,VLOOKUP(A1486,des!B:Q,12,FALSE),"")</f>
        <v/>
      </c>
      <c r="I1486" s="3" t="b">
        <f t="shared" si="94"/>
        <v>0</v>
      </c>
      <c r="J1486" s="3" t="str">
        <f t="shared" si="95"/>
        <v/>
      </c>
    </row>
    <row r="1487" spans="1:10" x14ac:dyDescent="0.2">
      <c r="A1487" t="s">
        <v>7412</v>
      </c>
      <c r="B1487" t="s">
        <v>7413</v>
      </c>
      <c r="C1487" t="s">
        <v>7414</v>
      </c>
      <c r="D1487" s="3" t="b">
        <f>NOT(ISNA(VLOOKUP(A1487,des!B:B,1,FALSE)))</f>
        <v>0</v>
      </c>
      <c r="E1487" s="3" t="str">
        <f>IF(D1487,VLOOKUP(A1487,des!B:Q,11,FALSE),"")</f>
        <v/>
      </c>
      <c r="F1487" s="3" t="b">
        <f t="shared" si="92"/>
        <v>0</v>
      </c>
      <c r="G1487" s="3" t="str">
        <f t="shared" si="93"/>
        <v/>
      </c>
      <c r="H1487" s="3" t="str">
        <f>IF(D1487,VLOOKUP(A1487,des!B:Q,12,FALSE),"")</f>
        <v/>
      </c>
      <c r="I1487" s="3" t="b">
        <f t="shared" si="94"/>
        <v>0</v>
      </c>
      <c r="J1487" s="3" t="str">
        <f t="shared" si="95"/>
        <v/>
      </c>
    </row>
    <row r="1488" spans="1:10" x14ac:dyDescent="0.2">
      <c r="A1488" t="s">
        <v>7415</v>
      </c>
      <c r="B1488" t="s">
        <v>7416</v>
      </c>
      <c r="C1488" t="s">
        <v>7417</v>
      </c>
      <c r="D1488" s="3" t="b">
        <f>NOT(ISNA(VLOOKUP(A1488,des!B:B,1,FALSE)))</f>
        <v>0</v>
      </c>
      <c r="E1488" s="3" t="str">
        <f>IF(D1488,VLOOKUP(A1488,des!B:Q,11,FALSE),"")</f>
        <v/>
      </c>
      <c r="F1488" s="3" t="b">
        <f t="shared" si="92"/>
        <v>0</v>
      </c>
      <c r="G1488" s="3" t="str">
        <f t="shared" si="93"/>
        <v/>
      </c>
      <c r="H1488" s="3" t="str">
        <f>IF(D1488,VLOOKUP(A1488,des!B:Q,12,FALSE),"")</f>
        <v/>
      </c>
      <c r="I1488" s="3" t="b">
        <f t="shared" si="94"/>
        <v>0</v>
      </c>
      <c r="J1488" s="3" t="str">
        <f t="shared" si="95"/>
        <v/>
      </c>
    </row>
    <row r="1489" spans="1:10" x14ac:dyDescent="0.2">
      <c r="A1489" t="s">
        <v>7418</v>
      </c>
      <c r="B1489" t="s">
        <v>7419</v>
      </c>
      <c r="C1489" t="s">
        <v>7420</v>
      </c>
      <c r="D1489" s="3" t="b">
        <f>NOT(ISNA(VLOOKUP(A1489,des!B:B,1,FALSE)))</f>
        <v>0</v>
      </c>
      <c r="E1489" s="3" t="str">
        <f>IF(D1489,VLOOKUP(A1489,des!B:Q,11,FALSE),"")</f>
        <v/>
      </c>
      <c r="F1489" s="3" t="b">
        <f t="shared" si="92"/>
        <v>0</v>
      </c>
      <c r="G1489" s="3" t="str">
        <f t="shared" si="93"/>
        <v/>
      </c>
      <c r="H1489" s="3" t="str">
        <f>IF(D1489,VLOOKUP(A1489,des!B:Q,12,FALSE),"")</f>
        <v/>
      </c>
      <c r="I1489" s="3" t="b">
        <f t="shared" si="94"/>
        <v>0</v>
      </c>
      <c r="J1489" s="3" t="str">
        <f t="shared" si="95"/>
        <v/>
      </c>
    </row>
    <row r="1490" spans="1:10" x14ac:dyDescent="0.2">
      <c r="A1490" t="s">
        <v>7421</v>
      </c>
      <c r="B1490" t="s">
        <v>7422</v>
      </c>
      <c r="C1490" t="s">
        <v>7423</v>
      </c>
      <c r="D1490" s="3" t="b">
        <f>NOT(ISNA(VLOOKUP(A1490,des!B:B,1,FALSE)))</f>
        <v>0</v>
      </c>
      <c r="E1490" s="3" t="str">
        <f>IF(D1490,VLOOKUP(A1490,des!B:Q,11,FALSE),"")</f>
        <v/>
      </c>
      <c r="F1490" s="3" t="b">
        <f t="shared" si="92"/>
        <v>0</v>
      </c>
      <c r="G1490" s="3" t="str">
        <f t="shared" si="93"/>
        <v/>
      </c>
      <c r="H1490" s="3" t="str">
        <f>IF(D1490,VLOOKUP(A1490,des!B:Q,12,FALSE),"")</f>
        <v/>
      </c>
      <c r="I1490" s="3" t="b">
        <f t="shared" si="94"/>
        <v>0</v>
      </c>
      <c r="J1490" s="3" t="str">
        <f t="shared" si="95"/>
        <v/>
      </c>
    </row>
    <row r="1491" spans="1:10" x14ac:dyDescent="0.2">
      <c r="A1491" t="s">
        <v>7424</v>
      </c>
      <c r="B1491" t="s">
        <v>7425</v>
      </c>
      <c r="C1491" t="s">
        <v>7426</v>
      </c>
      <c r="D1491" s="3" t="b">
        <f>NOT(ISNA(VLOOKUP(A1491,des!B:B,1,FALSE)))</f>
        <v>0</v>
      </c>
      <c r="E1491" s="3" t="str">
        <f>IF(D1491,VLOOKUP(A1491,des!B:Q,11,FALSE),"")</f>
        <v/>
      </c>
      <c r="F1491" s="3" t="b">
        <f t="shared" si="92"/>
        <v>0</v>
      </c>
      <c r="G1491" s="3" t="str">
        <f t="shared" si="93"/>
        <v/>
      </c>
      <c r="H1491" s="3" t="str">
        <f>IF(D1491,VLOOKUP(A1491,des!B:Q,12,FALSE),"")</f>
        <v/>
      </c>
      <c r="I1491" s="3" t="b">
        <f t="shared" si="94"/>
        <v>0</v>
      </c>
      <c r="J1491" s="3" t="str">
        <f t="shared" si="95"/>
        <v/>
      </c>
    </row>
    <row r="1492" spans="1:10" x14ac:dyDescent="0.2">
      <c r="A1492" t="s">
        <v>7427</v>
      </c>
      <c r="B1492" t="s">
        <v>7428</v>
      </c>
      <c r="C1492" t="s">
        <v>7429</v>
      </c>
      <c r="D1492" s="3" t="b">
        <f>NOT(ISNA(VLOOKUP(A1492,des!B:B,1,FALSE)))</f>
        <v>0</v>
      </c>
      <c r="E1492" s="3" t="str">
        <f>IF(D1492,VLOOKUP(A1492,des!B:Q,11,FALSE),"")</f>
        <v/>
      </c>
      <c r="F1492" s="3" t="b">
        <f t="shared" si="92"/>
        <v>0</v>
      </c>
      <c r="G1492" s="3" t="str">
        <f t="shared" si="93"/>
        <v/>
      </c>
      <c r="H1492" s="3" t="str">
        <f>IF(D1492,VLOOKUP(A1492,des!B:Q,12,FALSE),"")</f>
        <v/>
      </c>
      <c r="I1492" s="3" t="b">
        <f t="shared" si="94"/>
        <v>0</v>
      </c>
      <c r="J1492" s="3" t="str">
        <f t="shared" si="95"/>
        <v/>
      </c>
    </row>
    <row r="1493" spans="1:10" x14ac:dyDescent="0.2">
      <c r="A1493" t="s">
        <v>7430</v>
      </c>
      <c r="B1493" t="s">
        <v>7431</v>
      </c>
      <c r="C1493" t="s">
        <v>7432</v>
      </c>
      <c r="D1493" s="3" t="b">
        <f>NOT(ISNA(VLOOKUP(A1493,des!B:B,1,FALSE)))</f>
        <v>0</v>
      </c>
      <c r="E1493" s="3" t="str">
        <f>IF(D1493,VLOOKUP(A1493,des!B:Q,11,FALSE),"")</f>
        <v/>
      </c>
      <c r="F1493" s="3" t="b">
        <f t="shared" si="92"/>
        <v>0</v>
      </c>
      <c r="G1493" s="3" t="str">
        <f t="shared" si="93"/>
        <v/>
      </c>
      <c r="H1493" s="3" t="str">
        <f>IF(D1493,VLOOKUP(A1493,des!B:Q,12,FALSE),"")</f>
        <v/>
      </c>
      <c r="I1493" s="3" t="b">
        <f t="shared" si="94"/>
        <v>0</v>
      </c>
      <c r="J1493" s="3" t="str">
        <f t="shared" si="95"/>
        <v/>
      </c>
    </row>
    <row r="1494" spans="1:10" x14ac:dyDescent="0.2">
      <c r="A1494" t="s">
        <v>7433</v>
      </c>
      <c r="B1494" t="s">
        <v>7434</v>
      </c>
      <c r="C1494" t="s">
        <v>7435</v>
      </c>
      <c r="D1494" s="3" t="b">
        <f>NOT(ISNA(VLOOKUP(A1494,des!B:B,1,FALSE)))</f>
        <v>0</v>
      </c>
      <c r="E1494" s="3" t="str">
        <f>IF(D1494,VLOOKUP(A1494,des!B:Q,11,FALSE),"")</f>
        <v/>
      </c>
      <c r="F1494" s="3" t="b">
        <f t="shared" si="92"/>
        <v>0</v>
      </c>
      <c r="G1494" s="3" t="str">
        <f t="shared" si="93"/>
        <v/>
      </c>
      <c r="H1494" s="3" t="str">
        <f>IF(D1494,VLOOKUP(A1494,des!B:Q,12,FALSE),"")</f>
        <v/>
      </c>
      <c r="I1494" s="3" t="b">
        <f t="shared" si="94"/>
        <v>0</v>
      </c>
      <c r="J1494" s="3" t="str">
        <f t="shared" si="95"/>
        <v/>
      </c>
    </row>
    <row r="1495" spans="1:10" x14ac:dyDescent="0.2">
      <c r="A1495" t="s">
        <v>233</v>
      </c>
      <c r="B1495" t="s">
        <v>7436</v>
      </c>
      <c r="C1495" t="s">
        <v>7437</v>
      </c>
      <c r="D1495" s="3" t="b">
        <f>NOT(ISNA(VLOOKUP(A1495,des!B:B,1,FALSE)))</f>
        <v>1</v>
      </c>
      <c r="E1495" s="3" t="str">
        <f>IF(D1495,VLOOKUP(A1495,des!B:Q,11,FALSE),"")</f>
        <v>Age (&lt;10-50+-uk, 6) and Known Positive / New Pos or Neg</v>
      </c>
      <c r="F1495" s="3" t="b">
        <f t="shared" si="92"/>
        <v>1</v>
      </c>
      <c r="G1495" s="3" t="str">
        <f t="shared" si="93"/>
        <v>dhis_api --api-version=27 --api-request='dataElements/H0WtTbGEp8d/name' --content-json --request PATCH --data "{\"name\": \"Age (&lt;10-50+-uk, 6) and Known Positive / New Pos or Neg\"}"</v>
      </c>
      <c r="H1495" s="3" t="str">
        <f>IF(D1495,VLOOKUP(A1495,des!B:Q,12,FALSE),"")</f>
        <v>RFuMcgcPcTq</v>
      </c>
      <c r="I1495" s="3" t="b">
        <f t="shared" si="94"/>
        <v>1</v>
      </c>
      <c r="J1495" s="3" t="str">
        <f t="shared" si="95"/>
        <v>dhis_api --api-version=27 --api-request='dataElements/H0WtTbGEp8d/shortName' --content-json --request PATCH --data "{\"shortName\": \"RFuMcgcPcTq\"}"</v>
      </c>
    </row>
    <row r="1496" spans="1:10" x14ac:dyDescent="0.2">
      <c r="A1496" t="s">
        <v>1659</v>
      </c>
      <c r="B1496" t="s">
        <v>7438</v>
      </c>
      <c r="C1496" t="s">
        <v>7439</v>
      </c>
      <c r="D1496" s="3" t="b">
        <f>NOT(ISNA(VLOOKUP(A1496,des!B:B,1,FALSE)))</f>
        <v>1</v>
      </c>
      <c r="E1496" s="3" t="str">
        <f>IF(D1496,VLOOKUP(A1496,des!B:Q,11,FALSE),"")</f>
        <v>Age (&lt;10-50+-uk, 6) and Known Positive / New Pos or Neg</v>
      </c>
      <c r="F1496" s="3" t="b">
        <f t="shared" si="92"/>
        <v>1</v>
      </c>
      <c r="G1496" s="3" t="str">
        <f t="shared" si="93"/>
        <v>dhis_api --api-version=27 --api-request='dataElements/EtEcoXYQLW5/name' --content-json --request PATCH --data "{\"name\": \"Age (&lt;10-50+-uk, 6) and Known Positive / New Pos or Neg\"}"</v>
      </c>
      <c r="H1496" s="3" t="str">
        <f>IF(D1496,VLOOKUP(A1496,des!B:Q,12,FALSE),"")</f>
        <v>RFuMcgcPcTq</v>
      </c>
      <c r="I1496" s="3" t="b">
        <f t="shared" si="94"/>
        <v>1</v>
      </c>
      <c r="J1496" s="3" t="str">
        <f t="shared" si="95"/>
        <v>dhis_api --api-version=27 --api-request='dataElements/EtEcoXYQLW5/shortName' --content-json --request PATCH --data "{\"shortName\": \"RFuMcgcPcTq\"}"</v>
      </c>
    </row>
    <row r="1497" spans="1:10" x14ac:dyDescent="0.2">
      <c r="A1497" t="s">
        <v>231</v>
      </c>
      <c r="B1497" t="s">
        <v>7440</v>
      </c>
      <c r="C1497" t="s">
        <v>7441</v>
      </c>
      <c r="D1497" s="3" t="b">
        <f>NOT(ISNA(VLOOKUP(A1497,des!B:B,1,FALSE)))</f>
        <v>1</v>
      </c>
      <c r="E1497" s="3" t="str">
        <f>IF(D1497,VLOOKUP(A1497,des!B:Q,11,FALSE),"")</f>
        <v>Age (&lt;10-50+-uk, 6)</v>
      </c>
      <c r="F1497" s="3" t="b">
        <f t="shared" si="92"/>
        <v>1</v>
      </c>
      <c r="G1497" s="3" t="str">
        <f t="shared" si="93"/>
        <v>dhis_api --api-version=27 --api-request='dataElements/yzT8JBvSMIA/name' --content-json --request PATCH --data "{\"name\": \"Age (&lt;10-50+-uk, 6)\"}"</v>
      </c>
      <c r="H1497" s="3" t="str">
        <f>IF(D1497,VLOOKUP(A1497,des!B:Q,12,FALSE),"")</f>
        <v>MKDLIcaS3Mz</v>
      </c>
      <c r="I1497" s="3" t="b">
        <f t="shared" si="94"/>
        <v>1</v>
      </c>
      <c r="J1497" s="3" t="str">
        <f t="shared" si="95"/>
        <v>dhis_api --api-version=27 --api-request='dataElements/yzT8JBvSMIA/shortName' --content-json --request PATCH --data "{\"shortName\": \"MKDLIcaS3Mz\"}"</v>
      </c>
    </row>
    <row r="1498" spans="1:10" x14ac:dyDescent="0.2">
      <c r="A1498" t="s">
        <v>1660</v>
      </c>
      <c r="B1498" t="s">
        <v>7442</v>
      </c>
      <c r="C1498" t="s">
        <v>7443</v>
      </c>
      <c r="D1498" s="3" t="b">
        <f>NOT(ISNA(VLOOKUP(A1498,des!B:B,1,FALSE)))</f>
        <v>1</v>
      </c>
      <c r="E1498" s="3" t="str">
        <f>IF(D1498,VLOOKUP(A1498,des!B:Q,11,FALSE),"")</f>
        <v>Age (&lt;15-50+, 5)</v>
      </c>
      <c r="F1498" s="3" t="b">
        <f t="shared" si="92"/>
        <v>1</v>
      </c>
      <c r="G1498" s="3" t="str">
        <f t="shared" si="93"/>
        <v>dhis_api --api-version=27 --api-request='dataElements/s7Fsgrkh3iN/name' --content-json --request PATCH --data "{\"name\": \"Age (&lt;15-50+, 5)\"}"</v>
      </c>
      <c r="H1498" s="3" t="str">
        <f>IF(D1498,VLOOKUP(A1498,des!B:Q,12,FALSE),"")</f>
        <v>JTDB7KQFxmE</v>
      </c>
      <c r="I1498" s="3" t="b">
        <f t="shared" si="94"/>
        <v>1</v>
      </c>
      <c r="J1498" s="3" t="str">
        <f t="shared" si="95"/>
        <v>dhis_api --api-version=27 --api-request='dataElements/s7Fsgrkh3iN/shortName' --content-json --request PATCH --data "{\"shortName\": \"JTDB7KQFxmE\"}"</v>
      </c>
    </row>
    <row r="1499" spans="1:10" x14ac:dyDescent="0.2">
      <c r="A1499" t="s">
        <v>1661</v>
      </c>
      <c r="B1499" t="s">
        <v>7444</v>
      </c>
      <c r="C1499" t="s">
        <v>7445</v>
      </c>
      <c r="D1499" s="3" t="b">
        <f>NOT(ISNA(VLOOKUP(A1499,des!B:B,1,FALSE)))</f>
        <v>1</v>
      </c>
      <c r="E1499" s="3" t="str">
        <f>IF(D1499,VLOOKUP(A1499,des!B:Q,11,FALSE),"")</f>
        <v>Age (&lt;10-50+-uk, 6)</v>
      </c>
      <c r="F1499" s="3" t="b">
        <f t="shared" si="92"/>
        <v>1</v>
      </c>
      <c r="G1499" s="3" t="str">
        <f t="shared" si="93"/>
        <v>dhis_api --api-version=27 --api-request='dataElements/uNZbyGI8yzr/name' --content-json --request PATCH --data "{\"name\": \"Age (&lt;10-50+-uk, 6)\"}"</v>
      </c>
      <c r="H1499" s="3" t="str">
        <f>IF(D1499,VLOOKUP(A1499,des!B:Q,12,FALSE),"")</f>
        <v>MKDLIcaS3Mz</v>
      </c>
      <c r="I1499" s="3" t="b">
        <f t="shared" si="94"/>
        <v>1</v>
      </c>
      <c r="J1499" s="3" t="str">
        <f t="shared" si="95"/>
        <v>dhis_api --api-version=27 --api-request='dataElements/uNZbyGI8yzr/shortName' --content-json --request PATCH --data "{\"shortName\": \"MKDLIcaS3Mz\"}"</v>
      </c>
    </row>
    <row r="1500" spans="1:10" x14ac:dyDescent="0.2">
      <c r="A1500" t="s">
        <v>1662</v>
      </c>
      <c r="B1500" t="s">
        <v>7446</v>
      </c>
      <c r="C1500" t="s">
        <v>7447</v>
      </c>
      <c r="D1500" s="3" t="b">
        <f>NOT(ISNA(VLOOKUP(A1500,des!B:B,1,FALSE)))</f>
        <v>1</v>
      </c>
      <c r="E1500" s="3" t="str">
        <f>IF(D1500,VLOOKUP(A1500,des!B:Q,11,FALSE),"")</f>
        <v>Known/New and Age (&lt;15-50+,5)</v>
      </c>
      <c r="F1500" s="3" t="b">
        <f t="shared" si="92"/>
        <v>1</v>
      </c>
      <c r="G1500" s="3" t="str">
        <f t="shared" si="93"/>
        <v>dhis_api --api-version=27 --api-request='dataElements/aHFaYrzbU2V/name' --content-json --request PATCH --data "{\"name\": \"Known/New and Age (&lt;15-50+,5)\"}"</v>
      </c>
      <c r="H1500" s="3" t="str">
        <f>IF(D1500,VLOOKUP(A1500,des!B:Q,12,FALSE),"")</f>
        <v>Ke69csohyIX</v>
      </c>
      <c r="I1500" s="3" t="b">
        <f t="shared" si="94"/>
        <v>1</v>
      </c>
      <c r="J1500" s="3" t="str">
        <f t="shared" si="95"/>
        <v>dhis_api --api-version=27 --api-request='dataElements/aHFaYrzbU2V/shortName' --content-json --request PATCH --data "{\"shortName\": \"Ke69csohyIX\"}"</v>
      </c>
    </row>
    <row r="1501" spans="1:10" x14ac:dyDescent="0.2">
      <c r="A1501" t="s">
        <v>1663</v>
      </c>
      <c r="B1501" t="s">
        <v>7448</v>
      </c>
      <c r="C1501" t="s">
        <v>7449</v>
      </c>
      <c r="D1501" s="3" t="b">
        <f>NOT(ISNA(VLOOKUP(A1501,des!B:B,1,FALSE)))</f>
        <v>1</v>
      </c>
      <c r="E1501" s="3" t="str">
        <f>IF(D1501,VLOOKUP(A1501,des!B:Q,11,FALSE),"")</f>
        <v>Known/New and Age (&lt;15-25+,4)</v>
      </c>
      <c r="F1501" s="3" t="b">
        <f t="shared" si="92"/>
        <v>1</v>
      </c>
      <c r="G1501" s="3" t="str">
        <f t="shared" si="93"/>
        <v>dhis_api --api-version=27 --api-request='dataElements/o0FiR8uEZs2/name' --content-json --request PATCH --data "{\"name\": \"Known/New and Age (&lt;15-25+,4)\"}"</v>
      </c>
      <c r="H1501" s="3" t="str">
        <f>IF(D1501,VLOOKUP(A1501,des!B:Q,12,FALSE),"")</f>
        <v>S2n4UfFxkbv</v>
      </c>
      <c r="I1501" s="3" t="b">
        <f t="shared" si="94"/>
        <v>1</v>
      </c>
      <c r="J1501" s="3" t="str">
        <f t="shared" si="95"/>
        <v>dhis_api --api-version=27 --api-request='dataElements/o0FiR8uEZs2/shortName' --content-json --request PATCH --data "{\"shortName\": \"S2n4UfFxkbv\"}"</v>
      </c>
    </row>
    <row r="1502" spans="1:10" x14ac:dyDescent="0.2">
      <c r="A1502" t="s">
        <v>1664</v>
      </c>
      <c r="B1502" t="s">
        <v>7450</v>
      </c>
      <c r="C1502" t="s">
        <v>7451</v>
      </c>
      <c r="D1502" s="3" t="b">
        <f>NOT(ISNA(VLOOKUP(A1502,des!B:B,1,FALSE)))</f>
        <v>1</v>
      </c>
      <c r="E1502" s="3" t="str">
        <f>IF(D1502,VLOOKUP(A1502,des!B:Q,11,FALSE),"")</f>
        <v>Known/New and Age (&lt;15-25+,4)</v>
      </c>
      <c r="F1502" s="3" t="b">
        <f t="shared" si="92"/>
        <v>1</v>
      </c>
      <c r="G1502" s="3" t="str">
        <f t="shared" si="93"/>
        <v>dhis_api --api-version=27 --api-request='dataElements/AIKXB5JNBs8/name' --content-json --request PATCH --data "{\"name\": \"Known/New and Age (&lt;15-25+,4)\"}"</v>
      </c>
      <c r="H1502" s="3" t="str">
        <f>IF(D1502,VLOOKUP(A1502,des!B:Q,12,FALSE),"")</f>
        <v>S2n4UfFxkbv</v>
      </c>
      <c r="I1502" s="3" t="b">
        <f t="shared" si="94"/>
        <v>1</v>
      </c>
      <c r="J1502" s="3" t="str">
        <f t="shared" si="95"/>
        <v>dhis_api --api-version=27 --api-request='dataElements/AIKXB5JNBs8/shortName' --content-json --request PATCH --data "{\"shortName\": \"S2n4UfFxkbv\"}"</v>
      </c>
    </row>
    <row r="1503" spans="1:10" x14ac:dyDescent="0.2">
      <c r="A1503" t="s">
        <v>1665</v>
      </c>
      <c r="B1503" t="s">
        <v>7452</v>
      </c>
      <c r="C1503" t="s">
        <v>7453</v>
      </c>
      <c r="D1503" s="3" t="b">
        <f>NOT(ISNA(VLOOKUP(A1503,des!B:B,1,FALSE)))</f>
        <v>1</v>
      </c>
      <c r="E1503" s="3" t="str">
        <f>IF(D1503,VLOOKUP(A1503,des!B:Q,11,FALSE),"")</f>
        <v>Known or New</v>
      </c>
      <c r="F1503" s="3" t="b">
        <f t="shared" si="92"/>
        <v>1</v>
      </c>
      <c r="G1503" s="3" t="str">
        <f t="shared" si="93"/>
        <v>dhis_api --api-version=27 --api-request='dataElements/Cqp0rOvfwwO/name' --content-json --request PATCH --data "{\"name\": \"Known or New\"}"</v>
      </c>
      <c r="H1503" s="3" t="str">
        <f>IF(D1503,VLOOKUP(A1503,des!B:Q,12,FALSE),"")</f>
        <v>D05MLgyUIzs</v>
      </c>
      <c r="I1503" s="3" t="b">
        <f t="shared" si="94"/>
        <v>1</v>
      </c>
      <c r="J1503" s="3" t="str">
        <f t="shared" si="95"/>
        <v>dhis_api --api-version=27 --api-request='dataElements/Cqp0rOvfwwO/shortName' --content-json --request PATCH --data "{\"shortName\": \"D05MLgyUIzs\"}"</v>
      </c>
    </row>
    <row r="1504" spans="1:10" x14ac:dyDescent="0.2">
      <c r="A1504" t="s">
        <v>1666</v>
      </c>
      <c r="B1504" t="s">
        <v>7454</v>
      </c>
      <c r="C1504" t="s">
        <v>7455</v>
      </c>
      <c r="D1504" s="3" t="b">
        <f>NOT(ISNA(VLOOKUP(A1504,des!B:B,1,FALSE)))</f>
        <v>1</v>
      </c>
      <c r="E1504" s="3" t="str">
        <f>IF(D1504,VLOOKUP(A1504,des!B:Q,11,FALSE),"")</f>
        <v>Known or New</v>
      </c>
      <c r="F1504" s="3" t="b">
        <f t="shared" si="92"/>
        <v>1</v>
      </c>
      <c r="G1504" s="3" t="str">
        <f t="shared" si="93"/>
        <v>dhis_api --api-version=27 --api-request='dataElements/gKc2xRBDbwp/name' --content-json --request PATCH --data "{\"name\": \"Known or New\"}"</v>
      </c>
      <c r="H1504" s="3" t="str">
        <f>IF(D1504,VLOOKUP(A1504,des!B:Q,12,FALSE),"")</f>
        <v>D05MLgyUIzs</v>
      </c>
      <c r="I1504" s="3" t="b">
        <f t="shared" si="94"/>
        <v>1</v>
      </c>
      <c r="J1504" s="3" t="str">
        <f t="shared" si="95"/>
        <v>dhis_api --api-version=27 --api-request='dataElements/gKc2xRBDbwp/shortName' --content-json --request PATCH --data "{\"shortName\": \"D05MLgyUIzs\"}"</v>
      </c>
    </row>
    <row r="1505" spans="1:10" x14ac:dyDescent="0.2">
      <c r="A1505" t="s">
        <v>224</v>
      </c>
      <c r="B1505" t="s">
        <v>7456</v>
      </c>
      <c r="C1505" t="s">
        <v>7457</v>
      </c>
      <c r="D1505" s="3" t="b">
        <f>NOT(ISNA(VLOOKUP(A1505,des!B:B,1,FALSE)))</f>
        <v>1</v>
      </c>
      <c r="E1505" s="3" t="str">
        <f>IF(D1505,VLOOKUP(A1505,des!B:Q,11,FALSE),"")</f>
        <v>default</v>
      </c>
      <c r="F1505" s="3" t="b">
        <f t="shared" si="92"/>
        <v>1</v>
      </c>
      <c r="G1505" s="3" t="str">
        <f t="shared" si="93"/>
        <v>dhis_api --api-version=27 --api-request='dataElements/qKFOfybd72i/name' --content-json --request PATCH --data "{\"name\": \"default\"}"</v>
      </c>
      <c r="H1505" s="3" t="str">
        <f>IF(D1505,VLOOKUP(A1505,des!B:Q,12,FALSE),"")</f>
        <v>bjDvmb4bfuf</v>
      </c>
      <c r="I1505" s="3" t="b">
        <f t="shared" si="94"/>
        <v>1</v>
      </c>
      <c r="J1505" s="3" t="str">
        <f t="shared" si="95"/>
        <v>dhis_api --api-version=27 --api-request='dataElements/qKFOfybd72i/shortName' --content-json --request PATCH --data "{\"shortName\": \"bjDvmb4bfuf\"}"</v>
      </c>
    </row>
    <row r="1506" spans="1:10" x14ac:dyDescent="0.2">
      <c r="A1506" t="s">
        <v>287</v>
      </c>
      <c r="B1506" t="s">
        <v>7458</v>
      </c>
      <c r="C1506" t="s">
        <v>7459</v>
      </c>
      <c r="D1506" s="3" t="b">
        <f>NOT(ISNA(VLOOKUP(A1506,des!B:B,1,FALSE)))</f>
        <v>1</v>
      </c>
      <c r="E1506" s="3" t="str">
        <f>IF(D1506,VLOOKUP(A1506,des!B:Q,11,FALSE),"")</f>
        <v>default</v>
      </c>
      <c r="F1506" s="3" t="b">
        <f t="shared" si="92"/>
        <v>1</v>
      </c>
      <c r="G1506" s="3" t="str">
        <f t="shared" si="93"/>
        <v>dhis_api --api-version=27 --api-request='dataElements/EaiyFkPh5Lw/name' --content-json --request PATCH --data "{\"name\": \"default\"}"</v>
      </c>
      <c r="H1506" s="3" t="str">
        <f>IF(D1506,VLOOKUP(A1506,des!B:Q,12,FALSE),"")</f>
        <v>bjDvmb4bfuf</v>
      </c>
      <c r="I1506" s="3" t="b">
        <f t="shared" si="94"/>
        <v>1</v>
      </c>
      <c r="J1506" s="3" t="str">
        <f t="shared" si="95"/>
        <v>dhis_api --api-version=27 --api-request='dataElements/EaiyFkPh5Lw/shortName' --content-json --request PATCH --data "{\"shortName\": \"bjDvmb4bfuf\"}"</v>
      </c>
    </row>
    <row r="1507" spans="1:10" x14ac:dyDescent="0.2">
      <c r="A1507" t="s">
        <v>1667</v>
      </c>
      <c r="B1507" t="s">
        <v>7460</v>
      </c>
      <c r="C1507" t="s">
        <v>7461</v>
      </c>
      <c r="D1507" s="3" t="b">
        <f>NOT(ISNA(VLOOKUP(A1507,des!B:B,1,FALSE)))</f>
        <v>1</v>
      </c>
      <c r="E1507" s="3" t="str">
        <f>IF(D1507,VLOOKUP(A1507,des!B:Q,11,FALSE),"")</f>
        <v>default</v>
      </c>
      <c r="F1507" s="3" t="b">
        <f t="shared" si="92"/>
        <v>1</v>
      </c>
      <c r="G1507" s="3" t="str">
        <f t="shared" si="93"/>
        <v>dhis_api --api-version=27 --api-request='dataElements/LiyIXa8g9Jp/name' --content-json --request PATCH --data "{\"name\": \"default\"}"</v>
      </c>
      <c r="H1507" s="3" t="str">
        <f>IF(D1507,VLOOKUP(A1507,des!B:Q,12,FALSE),"")</f>
        <v>bjDvmb4bfuf</v>
      </c>
      <c r="I1507" s="3" t="b">
        <f t="shared" si="94"/>
        <v>1</v>
      </c>
      <c r="J1507" s="3" t="str">
        <f t="shared" si="95"/>
        <v>dhis_api --api-version=27 --api-request='dataElements/LiyIXa8g9Jp/shortName' --content-json --request PATCH --data "{\"shortName\": \"bjDvmb4bfuf\"}"</v>
      </c>
    </row>
    <row r="1508" spans="1:10" x14ac:dyDescent="0.2">
      <c r="A1508" t="s">
        <v>1668</v>
      </c>
      <c r="B1508" t="s">
        <v>7462</v>
      </c>
      <c r="C1508" t="s">
        <v>7463</v>
      </c>
      <c r="D1508" s="3" t="b">
        <f>NOT(ISNA(VLOOKUP(A1508,des!B:B,1,FALSE)))</f>
        <v>1</v>
      </c>
      <c r="E1508" s="3" t="str">
        <f>IF(D1508,VLOOKUP(A1508,des!B:Q,11,FALSE),"")</f>
        <v>default</v>
      </c>
      <c r="F1508" s="3" t="b">
        <f t="shared" si="92"/>
        <v>1</v>
      </c>
      <c r="G1508" s="3" t="str">
        <f t="shared" si="93"/>
        <v>dhis_api --api-version=27 --api-request='dataElements/SUYXcVZ5TtX/name' --content-json --request PATCH --data "{\"name\": \"default\"}"</v>
      </c>
      <c r="H1508" s="3" t="str">
        <f>IF(D1508,VLOOKUP(A1508,des!B:Q,12,FALSE),"")</f>
        <v>bjDvmb4bfuf</v>
      </c>
      <c r="I1508" s="3" t="b">
        <f t="shared" si="94"/>
        <v>1</v>
      </c>
      <c r="J1508" s="3" t="str">
        <f t="shared" si="95"/>
        <v>dhis_api --api-version=27 --api-request='dataElements/SUYXcVZ5TtX/shortName' --content-json --request PATCH --data "{\"shortName\": \"bjDvmb4bfuf\"}"</v>
      </c>
    </row>
    <row r="1509" spans="1:10" x14ac:dyDescent="0.2">
      <c r="A1509" t="s">
        <v>1669</v>
      </c>
      <c r="B1509" t="s">
        <v>7464</v>
      </c>
      <c r="C1509" t="s">
        <v>7465</v>
      </c>
      <c r="D1509" s="3" t="b">
        <f>NOT(ISNA(VLOOKUP(A1509,des!B:B,1,FALSE)))</f>
        <v>1</v>
      </c>
      <c r="E1509" s="3" t="str">
        <f>IF(D1509,VLOOKUP(A1509,des!B:Q,11,FALSE),"")</f>
        <v>default</v>
      </c>
      <c r="F1509" s="3" t="b">
        <f t="shared" si="92"/>
        <v>1</v>
      </c>
      <c r="G1509" s="3" t="str">
        <f t="shared" si="93"/>
        <v>dhis_api --api-version=27 --api-request='dataElements/tnK8u354hje/name' --content-json --request PATCH --data "{\"name\": \"default\"}"</v>
      </c>
      <c r="H1509" s="3" t="str">
        <f>IF(D1509,VLOOKUP(A1509,des!B:Q,12,FALSE),"")</f>
        <v>bjDvmb4bfuf</v>
      </c>
      <c r="I1509" s="3" t="b">
        <f t="shared" si="94"/>
        <v>1</v>
      </c>
      <c r="J1509" s="3" t="str">
        <f t="shared" si="95"/>
        <v>dhis_api --api-version=27 --api-request='dataElements/tnK8u354hje/shortName' --content-json --request PATCH --data "{\"shortName\": \"bjDvmb4bfuf\"}"</v>
      </c>
    </row>
    <row r="1510" spans="1:10" x14ac:dyDescent="0.2">
      <c r="A1510" t="s">
        <v>1670</v>
      </c>
      <c r="B1510" t="s">
        <v>7466</v>
      </c>
      <c r="C1510" t="s">
        <v>7467</v>
      </c>
      <c r="D1510" s="3" t="b">
        <f>NOT(ISNA(VLOOKUP(A1510,des!B:B,1,FALSE)))</f>
        <v>1</v>
      </c>
      <c r="E1510" s="3" t="str">
        <f>IF(D1510,VLOOKUP(A1510,des!B:Q,11,FALSE),"")</f>
        <v>default</v>
      </c>
      <c r="F1510" s="3" t="b">
        <f t="shared" si="92"/>
        <v>1</v>
      </c>
      <c r="G1510" s="3" t="str">
        <f t="shared" si="93"/>
        <v>dhis_api --api-version=27 --api-request='dataElements/RM8gRoxtsNw/name' --content-json --request PATCH --data "{\"name\": \"default\"}"</v>
      </c>
      <c r="H1510" s="3" t="str">
        <f>IF(D1510,VLOOKUP(A1510,des!B:Q,12,FALSE),"")</f>
        <v>bjDvmb4bfuf</v>
      </c>
      <c r="I1510" s="3" t="b">
        <f t="shared" si="94"/>
        <v>1</v>
      </c>
      <c r="J1510" s="3" t="str">
        <f t="shared" si="95"/>
        <v>dhis_api --api-version=27 --api-request='dataElements/RM8gRoxtsNw/shortName' --content-json --request PATCH --data "{\"shortName\": \"bjDvmb4bfuf\"}"</v>
      </c>
    </row>
    <row r="1511" spans="1:10" x14ac:dyDescent="0.2">
      <c r="A1511" t="s">
        <v>1671</v>
      </c>
      <c r="B1511" t="s">
        <v>7468</v>
      </c>
      <c r="C1511" t="s">
        <v>7469</v>
      </c>
      <c r="D1511" s="3" t="b">
        <f>NOT(ISNA(VLOOKUP(A1511,des!B:B,1,FALSE)))</f>
        <v>1</v>
      </c>
      <c r="E1511" s="3" t="str">
        <f>IF(D1511,VLOOKUP(A1511,des!B:Q,11,FALSE),"")</f>
        <v>Known Positive / New Pos or Neg</v>
      </c>
      <c r="F1511" s="3" t="b">
        <f t="shared" si="92"/>
        <v>1</v>
      </c>
      <c r="G1511" s="3" t="str">
        <f t="shared" si="93"/>
        <v>dhis_api --api-version=27 --api-request='dataElements/U5WinQxhjtk/name' --content-json --request PATCH --data "{\"name\": \"Known Positive / New Pos or Neg\"}"</v>
      </c>
      <c r="H1511" s="3" t="str">
        <f>IF(D1511,VLOOKUP(A1511,des!B:Q,12,FALSE),"")</f>
        <v>Ph8cPUi9xnq</v>
      </c>
      <c r="I1511" s="3" t="b">
        <f t="shared" si="94"/>
        <v>1</v>
      </c>
      <c r="J1511" s="3" t="str">
        <f t="shared" si="95"/>
        <v>dhis_api --api-version=27 --api-request='dataElements/U5WinQxhjtk/shortName' --content-json --request PATCH --data "{\"shortName\": \"Ph8cPUi9xnq\"}"</v>
      </c>
    </row>
    <row r="1512" spans="1:10" x14ac:dyDescent="0.2">
      <c r="A1512" t="s">
        <v>1672</v>
      </c>
      <c r="B1512" t="s">
        <v>7470</v>
      </c>
      <c r="C1512" t="s">
        <v>7471</v>
      </c>
      <c r="D1512" s="3" t="b">
        <f>NOT(ISNA(VLOOKUP(A1512,des!B:B,1,FALSE)))</f>
        <v>1</v>
      </c>
      <c r="E1512" s="3" t="str">
        <f>IF(D1512,VLOOKUP(A1512,des!B:Q,11,FALSE),"")</f>
        <v>Known Positive / New Pos or Neg</v>
      </c>
      <c r="F1512" s="3" t="b">
        <f t="shared" si="92"/>
        <v>1</v>
      </c>
      <c r="G1512" s="3" t="str">
        <f t="shared" si="93"/>
        <v>dhis_api --api-version=27 --api-request='dataElements/tAE7ZD7p9zu/name' --content-json --request PATCH --data "{\"name\": \"Known Positive / New Pos or Neg\"}"</v>
      </c>
      <c r="H1512" s="3" t="str">
        <f>IF(D1512,VLOOKUP(A1512,des!B:Q,12,FALSE),"")</f>
        <v>Ph8cPUi9xnq</v>
      </c>
      <c r="I1512" s="3" t="b">
        <f t="shared" si="94"/>
        <v>1</v>
      </c>
      <c r="J1512" s="3" t="str">
        <f t="shared" si="95"/>
        <v>dhis_api --api-version=27 --api-request='dataElements/tAE7ZD7p9zu/shortName' --content-json --request PATCH --data "{\"shortName\": \"Ph8cPUi9xnq\"}"</v>
      </c>
    </row>
    <row r="1513" spans="1:10" x14ac:dyDescent="0.2">
      <c r="A1513" t="s">
        <v>1673</v>
      </c>
      <c r="B1513" t="s">
        <v>7472</v>
      </c>
      <c r="C1513" t="s">
        <v>7473</v>
      </c>
      <c r="D1513" s="3" t="b">
        <f>NOT(ISNA(VLOOKUP(A1513,des!B:B,1,FALSE)))</f>
        <v>1</v>
      </c>
      <c r="E1513" s="3" t="str">
        <f>IF(D1513,VLOOKUP(A1513,des!B:Q,11,FALSE),"")</f>
        <v>default</v>
      </c>
      <c r="F1513" s="3" t="b">
        <f t="shared" si="92"/>
        <v>1</v>
      </c>
      <c r="G1513" s="3" t="str">
        <f t="shared" si="93"/>
        <v>dhis_api --api-version=27 --api-request='dataElements/WJukn7T6Xbr/name' --content-json --request PATCH --data "{\"name\": \"default\"}"</v>
      </c>
      <c r="H1513" s="3" t="str">
        <f>IF(D1513,VLOOKUP(A1513,des!B:Q,12,FALSE),"")</f>
        <v>bjDvmb4bfuf</v>
      </c>
      <c r="I1513" s="3" t="b">
        <f t="shared" si="94"/>
        <v>1</v>
      </c>
      <c r="J1513" s="3" t="str">
        <f t="shared" si="95"/>
        <v>dhis_api --api-version=27 --api-request='dataElements/WJukn7T6Xbr/shortName' --content-json --request PATCH --data "{\"shortName\": \"bjDvmb4bfuf\"}"</v>
      </c>
    </row>
    <row r="1514" spans="1:10" x14ac:dyDescent="0.2">
      <c r="A1514" t="s">
        <v>1674</v>
      </c>
      <c r="B1514" t="s">
        <v>7474</v>
      </c>
      <c r="C1514" t="s">
        <v>7475</v>
      </c>
      <c r="D1514" s="3" t="b">
        <f>NOT(ISNA(VLOOKUP(A1514,des!B:B,1,FALSE)))</f>
        <v>1</v>
      </c>
      <c r="E1514" s="3" t="str">
        <f>IF(D1514,VLOOKUP(A1514,des!B:Q,11,FALSE),"")</f>
        <v>default</v>
      </c>
      <c r="F1514" s="3" t="b">
        <f t="shared" si="92"/>
        <v>1</v>
      </c>
      <c r="G1514" s="3" t="str">
        <f t="shared" si="93"/>
        <v>dhis_api --api-version=27 --api-request='dataElements/bWlpuel5QnH/name' --content-json --request PATCH --data "{\"name\": \"default\"}"</v>
      </c>
      <c r="H1514" s="3" t="str">
        <f>IF(D1514,VLOOKUP(A1514,des!B:Q,12,FALSE),"")</f>
        <v>bjDvmb4bfuf</v>
      </c>
      <c r="I1514" s="3" t="b">
        <f t="shared" si="94"/>
        <v>1</v>
      </c>
      <c r="J1514" s="3" t="str">
        <f t="shared" si="95"/>
        <v>dhis_api --api-version=27 --api-request='dataElements/bWlpuel5QnH/shortName' --content-json --request PATCH --data "{\"shortName\": \"bjDvmb4bfuf\"}"</v>
      </c>
    </row>
    <row r="1515" spans="1:10" x14ac:dyDescent="0.2">
      <c r="A1515" t="s">
        <v>521</v>
      </c>
      <c r="B1515" t="s">
        <v>7476</v>
      </c>
      <c r="C1515" t="s">
        <v>7477</v>
      </c>
      <c r="D1515" s="3" t="b">
        <f>NOT(ISNA(VLOOKUP(A1515,des!B:B,1,FALSE)))</f>
        <v>1</v>
      </c>
      <c r="E1515" s="3" t="str">
        <f>IF(D1515,VLOOKUP(A1515,des!B:Q,11,FALSE),"")</f>
        <v>Age (10-50+, 5) and Sex</v>
      </c>
      <c r="F1515" s="3" t="b">
        <f t="shared" si="92"/>
        <v>1</v>
      </c>
      <c r="G1515" s="3" t="str">
        <f t="shared" si="93"/>
        <v>dhis_api --api-version=27 --api-request='dataElements/zkqWMKWKxgY/name' --content-json --request PATCH --data "{\"name\": \"Age (10-50+, 5) and Sex\"}"</v>
      </c>
      <c r="H1515" s="3" t="str">
        <f>IF(D1515,VLOOKUP(A1515,des!B:Q,12,FALSE),"")</f>
        <v>QfonQegy3JH</v>
      </c>
      <c r="I1515" s="3" t="b">
        <f t="shared" si="94"/>
        <v>1</v>
      </c>
      <c r="J1515" s="3" t="str">
        <f t="shared" si="95"/>
        <v>dhis_api --api-version=27 --api-request='dataElements/zkqWMKWKxgY/shortName' --content-json --request PATCH --data "{\"shortName\": \"QfonQegy3JH\"}"</v>
      </c>
    </row>
    <row r="1516" spans="1:10" x14ac:dyDescent="0.2">
      <c r="A1516" t="s">
        <v>7478</v>
      </c>
      <c r="B1516" t="s">
        <v>7479</v>
      </c>
      <c r="C1516" t="s">
        <v>7480</v>
      </c>
      <c r="D1516" s="3" t="b">
        <f>NOT(ISNA(VLOOKUP(A1516,des!B:B,1,FALSE)))</f>
        <v>0</v>
      </c>
      <c r="E1516" s="3" t="str">
        <f>IF(D1516,VLOOKUP(A1516,des!B:Q,11,FALSE),"")</f>
        <v/>
      </c>
      <c r="F1516" s="3" t="b">
        <f t="shared" si="92"/>
        <v>0</v>
      </c>
      <c r="G1516" s="3" t="str">
        <f t="shared" si="93"/>
        <v/>
      </c>
      <c r="H1516" s="3" t="str">
        <f>IF(D1516,VLOOKUP(A1516,des!B:Q,12,FALSE),"")</f>
        <v/>
      </c>
      <c r="I1516" s="3" t="b">
        <f t="shared" si="94"/>
        <v>0</v>
      </c>
      <c r="J1516" s="3" t="str">
        <f t="shared" si="95"/>
        <v/>
      </c>
    </row>
    <row r="1517" spans="1:10" x14ac:dyDescent="0.2">
      <c r="A1517" t="s">
        <v>7481</v>
      </c>
      <c r="B1517" t="s">
        <v>7482</v>
      </c>
      <c r="C1517" t="s">
        <v>7483</v>
      </c>
      <c r="D1517" s="3" t="b">
        <f>NOT(ISNA(VLOOKUP(A1517,des!B:B,1,FALSE)))</f>
        <v>0</v>
      </c>
      <c r="E1517" s="3" t="str">
        <f>IF(D1517,VLOOKUP(A1517,des!B:Q,11,FALSE),"")</f>
        <v/>
      </c>
      <c r="F1517" s="3" t="b">
        <f t="shared" si="92"/>
        <v>0</v>
      </c>
      <c r="G1517" s="3" t="str">
        <f t="shared" si="93"/>
        <v/>
      </c>
      <c r="H1517" s="3" t="str">
        <f>IF(D1517,VLOOKUP(A1517,des!B:Q,12,FALSE),"")</f>
        <v/>
      </c>
      <c r="I1517" s="3" t="b">
        <f t="shared" si="94"/>
        <v>0</v>
      </c>
      <c r="J1517" s="3" t="str">
        <f t="shared" si="95"/>
        <v/>
      </c>
    </row>
    <row r="1518" spans="1:10" x14ac:dyDescent="0.2">
      <c r="A1518" t="s">
        <v>512</v>
      </c>
      <c r="B1518" t="s">
        <v>7484</v>
      </c>
      <c r="C1518" t="s">
        <v>7485</v>
      </c>
      <c r="D1518" s="3" t="b">
        <f>NOT(ISNA(VLOOKUP(A1518,des!B:B,1,FALSE)))</f>
        <v>1</v>
      </c>
      <c r="E1518" s="3" t="str">
        <f>IF(D1518,VLOOKUP(A1518,des!B:Q,11,FALSE),"")</f>
        <v>default</v>
      </c>
      <c r="F1518" s="3" t="b">
        <f t="shared" si="92"/>
        <v>1</v>
      </c>
      <c r="G1518" s="3" t="str">
        <f t="shared" si="93"/>
        <v>dhis_api --api-version=27 --api-request='dataElements/PyMvM5SD0lC/name' --content-json --request PATCH --data "{\"name\": \"default\"}"</v>
      </c>
      <c r="H1518" s="3" t="str">
        <f>IF(D1518,VLOOKUP(A1518,des!B:Q,12,FALSE),"")</f>
        <v>bjDvmb4bfuf</v>
      </c>
      <c r="I1518" s="3" t="b">
        <f t="shared" si="94"/>
        <v>1</v>
      </c>
      <c r="J1518" s="3" t="str">
        <f t="shared" si="95"/>
        <v>dhis_api --api-version=27 --api-request='dataElements/PyMvM5SD0lC/shortName' --content-json --request PATCH --data "{\"shortName\": \"bjDvmb4bfuf\"}"</v>
      </c>
    </row>
    <row r="1519" spans="1:10" x14ac:dyDescent="0.2">
      <c r="A1519" t="s">
        <v>1675</v>
      </c>
      <c r="B1519" t="s">
        <v>7486</v>
      </c>
      <c r="C1519" t="s">
        <v>7487</v>
      </c>
      <c r="D1519" s="3" t="b">
        <f>NOT(ISNA(VLOOKUP(A1519,des!B:B,1,FALSE)))</f>
        <v>1</v>
      </c>
      <c r="E1519" s="3" t="str">
        <f>IF(D1519,VLOOKUP(A1519,des!B:Q,11,FALSE),"")</f>
        <v>default</v>
      </c>
      <c r="F1519" s="3" t="b">
        <f t="shared" si="92"/>
        <v>1</v>
      </c>
      <c r="G1519" s="3" t="str">
        <f t="shared" si="93"/>
        <v>dhis_api --api-version=27 --api-request='dataElements/WcACmu0ZH4P/name' --content-json --request PATCH --data "{\"name\": \"default\"}"</v>
      </c>
      <c r="H1519" s="3" t="str">
        <f>IF(D1519,VLOOKUP(A1519,des!B:Q,12,FALSE),"")</f>
        <v>bjDvmb4bfuf</v>
      </c>
      <c r="I1519" s="3" t="b">
        <f t="shared" si="94"/>
        <v>1</v>
      </c>
      <c r="J1519" s="3" t="str">
        <f t="shared" si="95"/>
        <v>dhis_api --api-version=27 --api-request='dataElements/WcACmu0ZH4P/shortName' --content-json --request PATCH --data "{\"shortName\": \"bjDvmb4bfuf\"}"</v>
      </c>
    </row>
    <row r="1520" spans="1:10" x14ac:dyDescent="0.2">
      <c r="A1520" t="s">
        <v>522</v>
      </c>
      <c r="B1520" t="s">
        <v>7488</v>
      </c>
      <c r="C1520" t="s">
        <v>7489</v>
      </c>
      <c r="D1520" s="3" t="b">
        <f>NOT(ISNA(VLOOKUP(A1520,des!B:B,1,FALSE)))</f>
        <v>1</v>
      </c>
      <c r="E1520" s="3" t="str">
        <f>IF(D1520,VLOOKUP(A1520,des!B:Q,11,FALSE),"")</f>
        <v>Age (10-50+, 5) and Sex</v>
      </c>
      <c r="F1520" s="3" t="b">
        <f t="shared" si="92"/>
        <v>1</v>
      </c>
      <c r="G1520" s="3" t="str">
        <f t="shared" si="93"/>
        <v>dhis_api --api-version=27 --api-request='dataElements/af6t8RYm4GQ/name' --content-json --request PATCH --data "{\"name\": \"Age (10-50+, 5) and Sex\"}"</v>
      </c>
      <c r="H1520" s="3" t="str">
        <f>IF(D1520,VLOOKUP(A1520,des!B:Q,12,FALSE),"")</f>
        <v>QfonQegy3JH</v>
      </c>
      <c r="I1520" s="3" t="b">
        <f t="shared" si="94"/>
        <v>1</v>
      </c>
      <c r="J1520" s="3" t="str">
        <f t="shared" si="95"/>
        <v>dhis_api --api-version=27 --api-request='dataElements/af6t8RYm4GQ/shortName' --content-json --request PATCH --data "{\"shortName\": \"QfonQegy3JH\"}"</v>
      </c>
    </row>
    <row r="1521" spans="1:10" x14ac:dyDescent="0.2">
      <c r="A1521" t="s">
        <v>7490</v>
      </c>
      <c r="B1521" t="s">
        <v>7491</v>
      </c>
      <c r="C1521" t="s">
        <v>7492</v>
      </c>
      <c r="D1521" s="3" t="b">
        <f>NOT(ISNA(VLOOKUP(A1521,des!B:B,1,FALSE)))</f>
        <v>0</v>
      </c>
      <c r="E1521" s="3" t="str">
        <f>IF(D1521,VLOOKUP(A1521,des!B:Q,11,FALSE),"")</f>
        <v/>
      </c>
      <c r="F1521" s="3" t="b">
        <f t="shared" si="92"/>
        <v>0</v>
      </c>
      <c r="G1521" s="3" t="str">
        <f t="shared" si="93"/>
        <v/>
      </c>
      <c r="H1521" s="3" t="str">
        <f>IF(D1521,VLOOKUP(A1521,des!B:Q,12,FALSE),"")</f>
        <v/>
      </c>
      <c r="I1521" s="3" t="b">
        <f t="shared" si="94"/>
        <v>0</v>
      </c>
      <c r="J1521" s="3" t="str">
        <f t="shared" si="95"/>
        <v/>
      </c>
    </row>
    <row r="1522" spans="1:10" x14ac:dyDescent="0.2">
      <c r="A1522" t="s">
        <v>7493</v>
      </c>
      <c r="B1522" t="s">
        <v>7494</v>
      </c>
      <c r="C1522" t="s">
        <v>7495</v>
      </c>
      <c r="D1522" s="3" t="b">
        <f>NOT(ISNA(VLOOKUP(A1522,des!B:B,1,FALSE)))</f>
        <v>0</v>
      </c>
      <c r="E1522" s="3" t="str">
        <f>IF(D1522,VLOOKUP(A1522,des!B:Q,11,FALSE),"")</f>
        <v/>
      </c>
      <c r="F1522" s="3" t="b">
        <f t="shared" si="92"/>
        <v>0</v>
      </c>
      <c r="G1522" s="3" t="str">
        <f t="shared" si="93"/>
        <v/>
      </c>
      <c r="H1522" s="3" t="str">
        <f>IF(D1522,VLOOKUP(A1522,des!B:Q,12,FALSE),"")</f>
        <v/>
      </c>
      <c r="I1522" s="3" t="b">
        <f t="shared" si="94"/>
        <v>0</v>
      </c>
      <c r="J1522" s="3" t="str">
        <f t="shared" si="95"/>
        <v/>
      </c>
    </row>
    <row r="1523" spans="1:10" x14ac:dyDescent="0.2">
      <c r="A1523" t="s">
        <v>515</v>
      </c>
      <c r="B1523" t="s">
        <v>7496</v>
      </c>
      <c r="C1523" t="s">
        <v>7497</v>
      </c>
      <c r="D1523" s="3" t="b">
        <f>NOT(ISNA(VLOOKUP(A1523,des!B:B,1,FALSE)))</f>
        <v>1</v>
      </c>
      <c r="E1523" s="3" t="str">
        <f>IF(D1523,VLOOKUP(A1523,des!B:Q,11,FALSE),"")</f>
        <v>default</v>
      </c>
      <c r="F1523" s="3" t="b">
        <f t="shared" si="92"/>
        <v>1</v>
      </c>
      <c r="G1523" s="3" t="str">
        <f t="shared" si="93"/>
        <v>dhis_api --api-version=27 --api-request='dataElements/ln7rFjFdFQG/name' --content-json --request PATCH --data "{\"name\": \"default\"}"</v>
      </c>
      <c r="H1523" s="3" t="str">
        <f>IF(D1523,VLOOKUP(A1523,des!B:Q,12,FALSE),"")</f>
        <v>bjDvmb4bfuf</v>
      </c>
      <c r="I1523" s="3" t="b">
        <f t="shared" si="94"/>
        <v>1</v>
      </c>
      <c r="J1523" s="3" t="str">
        <f t="shared" si="95"/>
        <v>dhis_api --api-version=27 --api-request='dataElements/ln7rFjFdFQG/shortName' --content-json --request PATCH --data "{\"shortName\": \"bjDvmb4bfuf\"}"</v>
      </c>
    </row>
    <row r="1524" spans="1:10" x14ac:dyDescent="0.2">
      <c r="A1524" t="s">
        <v>1676</v>
      </c>
      <c r="B1524" t="s">
        <v>7498</v>
      </c>
      <c r="C1524" t="s">
        <v>7499</v>
      </c>
      <c r="D1524" s="3" t="b">
        <f>NOT(ISNA(VLOOKUP(A1524,des!B:B,1,FALSE)))</f>
        <v>1</v>
      </c>
      <c r="E1524" s="3" t="str">
        <f>IF(D1524,VLOOKUP(A1524,des!B:Q,11,FALSE),"")</f>
        <v>default</v>
      </c>
      <c r="F1524" s="3" t="b">
        <f t="shared" si="92"/>
        <v>1</v>
      </c>
      <c r="G1524" s="3" t="str">
        <f t="shared" si="93"/>
        <v>dhis_api --api-version=27 --api-request='dataElements/MrZObQjQljp/name' --content-json --request PATCH --data "{\"name\": \"default\"}"</v>
      </c>
      <c r="H1524" s="3" t="str">
        <f>IF(D1524,VLOOKUP(A1524,des!B:Q,12,FALSE),"")</f>
        <v>bjDvmb4bfuf</v>
      </c>
      <c r="I1524" s="3" t="b">
        <f t="shared" si="94"/>
        <v>1</v>
      </c>
      <c r="J1524" s="3" t="str">
        <f t="shared" si="95"/>
        <v>dhis_api --api-version=27 --api-request='dataElements/MrZObQjQljp/shortName' --content-json --request PATCH --data "{\"shortName\": \"bjDvmb4bfuf\"}"</v>
      </c>
    </row>
    <row r="1525" spans="1:10" x14ac:dyDescent="0.2">
      <c r="A1525" t="s">
        <v>7500</v>
      </c>
      <c r="B1525" t="s">
        <v>7501</v>
      </c>
      <c r="C1525" t="s">
        <v>7502</v>
      </c>
      <c r="D1525" s="3" t="b">
        <f>NOT(ISNA(VLOOKUP(A1525,des!B:B,1,FALSE)))</f>
        <v>0</v>
      </c>
      <c r="E1525" s="3" t="str">
        <f>IF(D1525,VLOOKUP(A1525,des!B:Q,11,FALSE),"")</f>
        <v/>
      </c>
      <c r="F1525" s="3" t="b">
        <f t="shared" si="92"/>
        <v>0</v>
      </c>
      <c r="G1525" s="3" t="str">
        <f t="shared" si="93"/>
        <v/>
      </c>
      <c r="H1525" s="3" t="str">
        <f>IF(D1525,VLOOKUP(A1525,des!B:Q,12,FALSE),"")</f>
        <v/>
      </c>
      <c r="I1525" s="3" t="b">
        <f t="shared" si="94"/>
        <v>0</v>
      </c>
      <c r="J1525" s="3" t="str">
        <f t="shared" si="95"/>
        <v/>
      </c>
    </row>
    <row r="1526" spans="1:10" x14ac:dyDescent="0.2">
      <c r="A1526" t="s">
        <v>513</v>
      </c>
      <c r="B1526" t="s">
        <v>7503</v>
      </c>
      <c r="C1526" t="s">
        <v>7504</v>
      </c>
      <c r="D1526" s="3" t="b">
        <f>NOT(ISNA(VLOOKUP(A1526,des!B:B,1,FALSE)))</f>
        <v>1</v>
      </c>
      <c r="E1526" s="3" t="str">
        <f>IF(D1526,VLOOKUP(A1526,des!B:Q,11,FALSE),"")</f>
        <v>Age (10-50+, 5) and Sex</v>
      </c>
      <c r="F1526" s="3" t="b">
        <f t="shared" si="92"/>
        <v>1</v>
      </c>
      <c r="G1526" s="3" t="str">
        <f t="shared" si="93"/>
        <v>dhis_api --api-version=27 --api-request='dataElements/JZ2kMOYPBwr/name' --content-json --request PATCH --data "{\"name\": \"Age (10-50+, 5) and Sex\"}"</v>
      </c>
      <c r="H1526" s="3" t="str">
        <f>IF(D1526,VLOOKUP(A1526,des!B:Q,12,FALSE),"")</f>
        <v>QfonQegy3JH</v>
      </c>
      <c r="I1526" s="3" t="b">
        <f t="shared" si="94"/>
        <v>1</v>
      </c>
      <c r="J1526" s="3" t="str">
        <f t="shared" si="95"/>
        <v>dhis_api --api-version=27 --api-request='dataElements/JZ2kMOYPBwr/shortName' --content-json --request PATCH --data "{\"shortName\": \"QfonQegy3JH\"}"</v>
      </c>
    </row>
    <row r="1527" spans="1:10" x14ac:dyDescent="0.2">
      <c r="A1527" t="s">
        <v>1677</v>
      </c>
      <c r="B1527" t="s">
        <v>7505</v>
      </c>
      <c r="C1527" t="s">
        <v>7506</v>
      </c>
      <c r="D1527" s="3" t="b">
        <f>NOT(ISNA(VLOOKUP(A1527,des!B:B,1,FALSE)))</f>
        <v>1</v>
      </c>
      <c r="E1527" s="3" t="str">
        <f>IF(D1527,VLOOKUP(A1527,des!B:Q,11,FALSE),"")</f>
        <v>Age (10-50+, 5) and Sex</v>
      </c>
      <c r="F1527" s="3" t="b">
        <f t="shared" si="92"/>
        <v>1</v>
      </c>
      <c r="G1527" s="3" t="str">
        <f t="shared" si="93"/>
        <v>dhis_api --api-version=27 --api-request='dataElements/aAcv9P7LZiw/name' --content-json --request PATCH --data "{\"name\": \"Age (10-50+, 5) and Sex\"}"</v>
      </c>
      <c r="H1527" s="3" t="str">
        <f>IF(D1527,VLOOKUP(A1527,des!B:Q,12,FALSE),"")</f>
        <v>QfonQegy3JH</v>
      </c>
      <c r="I1527" s="3" t="b">
        <f t="shared" si="94"/>
        <v>1</v>
      </c>
      <c r="J1527" s="3" t="str">
        <f t="shared" si="95"/>
        <v>dhis_api --api-version=27 --api-request='dataElements/aAcv9P7LZiw/shortName' --content-json --request PATCH --data "{\"shortName\": \"QfonQegy3JH\"}"</v>
      </c>
    </row>
    <row r="1528" spans="1:10" x14ac:dyDescent="0.2">
      <c r="A1528" t="s">
        <v>7507</v>
      </c>
      <c r="B1528" t="s">
        <v>7508</v>
      </c>
      <c r="C1528" t="s">
        <v>7509</v>
      </c>
      <c r="D1528" s="3" t="b">
        <f>NOT(ISNA(VLOOKUP(A1528,des!B:B,1,FALSE)))</f>
        <v>0</v>
      </c>
      <c r="E1528" s="3" t="str">
        <f>IF(D1528,VLOOKUP(A1528,des!B:Q,11,FALSE),"")</f>
        <v/>
      </c>
      <c r="F1528" s="3" t="b">
        <f t="shared" si="92"/>
        <v>0</v>
      </c>
      <c r="G1528" s="3" t="str">
        <f t="shared" si="93"/>
        <v/>
      </c>
      <c r="H1528" s="3" t="str">
        <f>IF(D1528,VLOOKUP(A1528,des!B:Q,12,FALSE),"")</f>
        <v/>
      </c>
      <c r="I1528" s="3" t="b">
        <f t="shared" si="94"/>
        <v>0</v>
      </c>
      <c r="J1528" s="3" t="str">
        <f t="shared" si="95"/>
        <v/>
      </c>
    </row>
    <row r="1529" spans="1:10" x14ac:dyDescent="0.2">
      <c r="A1529" t="s">
        <v>1678</v>
      </c>
      <c r="B1529" t="s">
        <v>7510</v>
      </c>
      <c r="C1529" t="s">
        <v>7511</v>
      </c>
      <c r="D1529" s="3" t="b">
        <f>NOT(ISNA(VLOOKUP(A1529,des!B:B,1,FALSE)))</f>
        <v>1</v>
      </c>
      <c r="E1529" s="3" t="str">
        <f>IF(D1529,VLOOKUP(A1529,des!B:Q,11,FALSE),"")</f>
        <v>Age (&lt;15,15+) and Sex</v>
      </c>
      <c r="F1529" s="3" t="b">
        <f t="shared" si="92"/>
        <v>1</v>
      </c>
      <c r="G1529" s="3" t="str">
        <f t="shared" si="93"/>
        <v>dhis_api --api-version=27 --api-request='dataElements/pXxOa97Gf7L/name' --content-json --request PATCH --data "{\"name\": \"Age (&lt;15,15+) and Sex\"}"</v>
      </c>
      <c r="H1529" s="3" t="str">
        <f>IF(D1529,VLOOKUP(A1529,des!B:Q,12,FALSE),"")</f>
        <v>k3grWTtJnvC</v>
      </c>
      <c r="I1529" s="3" t="b">
        <f t="shared" si="94"/>
        <v>1</v>
      </c>
      <c r="J1529" s="3" t="str">
        <f t="shared" si="95"/>
        <v>dhis_api --api-version=27 --api-request='dataElements/pXxOa97Gf7L/shortName' --content-json --request PATCH --data "{\"shortName\": \"k3grWTtJnvC\"}"</v>
      </c>
    </row>
    <row r="1530" spans="1:10" x14ac:dyDescent="0.2">
      <c r="A1530" t="s">
        <v>511</v>
      </c>
      <c r="B1530" t="s">
        <v>7512</v>
      </c>
      <c r="C1530" t="s">
        <v>7513</v>
      </c>
      <c r="D1530" s="3" t="b">
        <f>NOT(ISNA(VLOOKUP(A1530,des!B:B,1,FALSE)))</f>
        <v>1</v>
      </c>
      <c r="E1530" s="3" t="str">
        <f>IF(D1530,VLOOKUP(A1530,des!B:Q,11,FALSE),"")</f>
        <v>default</v>
      </c>
      <c r="F1530" s="3" t="b">
        <f t="shared" si="92"/>
        <v>1</v>
      </c>
      <c r="G1530" s="3" t="str">
        <f t="shared" si="93"/>
        <v>dhis_api --api-version=27 --api-request='dataElements/Wtwp9L0mcFy/name' --content-json --request PATCH --data "{\"name\": \"default\"}"</v>
      </c>
      <c r="H1530" s="3" t="str">
        <f>IF(D1530,VLOOKUP(A1530,des!B:Q,12,FALSE),"")</f>
        <v>bjDvmb4bfuf</v>
      </c>
      <c r="I1530" s="3" t="b">
        <f t="shared" si="94"/>
        <v>1</v>
      </c>
      <c r="J1530" s="3" t="str">
        <f t="shared" si="95"/>
        <v>dhis_api --api-version=27 --api-request='dataElements/Wtwp9L0mcFy/shortName' --content-json --request PATCH --data "{\"shortName\": \"bjDvmb4bfuf\"}"</v>
      </c>
    </row>
    <row r="1531" spans="1:10" x14ac:dyDescent="0.2">
      <c r="A1531" t="s">
        <v>7514</v>
      </c>
      <c r="B1531" t="s">
        <v>7515</v>
      </c>
      <c r="C1531" t="s">
        <v>7516</v>
      </c>
      <c r="D1531" s="3" t="b">
        <f>NOT(ISNA(VLOOKUP(A1531,des!B:B,1,FALSE)))</f>
        <v>0</v>
      </c>
      <c r="E1531" s="3" t="str">
        <f>IF(D1531,VLOOKUP(A1531,des!B:Q,11,FALSE),"")</f>
        <v/>
      </c>
      <c r="F1531" s="3" t="b">
        <f t="shared" si="92"/>
        <v>0</v>
      </c>
      <c r="G1531" s="3" t="str">
        <f t="shared" si="93"/>
        <v/>
      </c>
      <c r="H1531" s="3" t="str">
        <f>IF(D1531,VLOOKUP(A1531,des!B:Q,12,FALSE),"")</f>
        <v/>
      </c>
      <c r="I1531" s="3" t="b">
        <f t="shared" si="94"/>
        <v>0</v>
      </c>
      <c r="J1531" s="3" t="str">
        <f t="shared" si="95"/>
        <v/>
      </c>
    </row>
    <row r="1532" spans="1:10" x14ac:dyDescent="0.2">
      <c r="A1532" t="s">
        <v>7517</v>
      </c>
      <c r="B1532" t="s">
        <v>7518</v>
      </c>
      <c r="C1532" t="s">
        <v>7519</v>
      </c>
      <c r="D1532" s="3" t="b">
        <f>NOT(ISNA(VLOOKUP(A1532,des!B:B,1,FALSE)))</f>
        <v>0</v>
      </c>
      <c r="E1532" s="3" t="str">
        <f>IF(D1532,VLOOKUP(A1532,des!B:Q,11,FALSE),"")</f>
        <v/>
      </c>
      <c r="F1532" s="3" t="b">
        <f t="shared" si="92"/>
        <v>0</v>
      </c>
      <c r="G1532" s="3" t="str">
        <f t="shared" si="93"/>
        <v/>
      </c>
      <c r="H1532" s="3" t="str">
        <f>IF(D1532,VLOOKUP(A1532,des!B:Q,12,FALSE),"")</f>
        <v/>
      </c>
      <c r="I1532" s="3" t="b">
        <f t="shared" si="94"/>
        <v>0</v>
      </c>
      <c r="J1532" s="3" t="str">
        <f t="shared" si="95"/>
        <v/>
      </c>
    </row>
    <row r="1533" spans="1:10" x14ac:dyDescent="0.2">
      <c r="A1533" t="s">
        <v>274</v>
      </c>
      <c r="B1533" t="s">
        <v>7520</v>
      </c>
      <c r="C1533" t="s">
        <v>7521</v>
      </c>
      <c r="D1533" s="3" t="b">
        <f>NOT(ISNA(VLOOKUP(A1533,des!B:B,1,FALSE)))</f>
        <v>1</v>
      </c>
      <c r="E1533" s="3" t="str">
        <f>IF(D1533,VLOOKUP(A1533,des!B:Q,11,FALSE),"")</f>
        <v>default</v>
      </c>
      <c r="F1533" s="3" t="b">
        <f t="shared" si="92"/>
        <v>1</v>
      </c>
      <c r="G1533" s="3" t="str">
        <f t="shared" si="93"/>
        <v>dhis_api --api-version=27 --api-request='dataElements/saxOfAUSLQI/name' --content-json --request PATCH --data "{\"name\": \"default\"}"</v>
      </c>
      <c r="H1533" s="3" t="str">
        <f>IF(D1533,VLOOKUP(A1533,des!B:Q,12,FALSE),"")</f>
        <v>bjDvmb4bfuf</v>
      </c>
      <c r="I1533" s="3" t="b">
        <f t="shared" si="94"/>
        <v>1</v>
      </c>
      <c r="J1533" s="3" t="str">
        <f t="shared" si="95"/>
        <v>dhis_api --api-version=27 --api-request='dataElements/saxOfAUSLQI/shortName' --content-json --request PATCH --data "{\"shortName\": \"bjDvmb4bfuf\"}"</v>
      </c>
    </row>
    <row r="1534" spans="1:10" x14ac:dyDescent="0.2">
      <c r="A1534" t="s">
        <v>1679</v>
      </c>
      <c r="B1534" t="s">
        <v>7522</v>
      </c>
      <c r="C1534" t="s">
        <v>7523</v>
      </c>
      <c r="D1534" s="3" t="b">
        <f>NOT(ISNA(VLOOKUP(A1534,des!B:B,1,FALSE)))</f>
        <v>1</v>
      </c>
      <c r="E1534" s="3" t="str">
        <f>IF(D1534,VLOOKUP(A1534,des!B:Q,11,FALSE),"")</f>
        <v>default</v>
      </c>
      <c r="F1534" s="3" t="b">
        <f t="shared" si="92"/>
        <v>1</v>
      </c>
      <c r="G1534" s="3" t="str">
        <f t="shared" si="93"/>
        <v>dhis_api --api-version=27 --api-request='dataElements/OgfvNuoHrE9/name' --content-json --request PATCH --data "{\"name\": \"default\"}"</v>
      </c>
      <c r="H1534" s="3" t="str">
        <f>IF(D1534,VLOOKUP(A1534,des!B:Q,12,FALSE),"")</f>
        <v>bjDvmb4bfuf</v>
      </c>
      <c r="I1534" s="3" t="b">
        <f t="shared" si="94"/>
        <v>1</v>
      </c>
      <c r="J1534" s="3" t="str">
        <f t="shared" si="95"/>
        <v>dhis_api --api-version=27 --api-request='dataElements/OgfvNuoHrE9/shortName' --content-json --request PATCH --data "{\"shortName\": \"bjDvmb4bfuf\"}"</v>
      </c>
    </row>
    <row r="1535" spans="1:10" x14ac:dyDescent="0.2">
      <c r="A1535" t="s">
        <v>7524</v>
      </c>
      <c r="B1535" t="s">
        <v>7525</v>
      </c>
      <c r="C1535" t="s">
        <v>7526</v>
      </c>
      <c r="D1535" s="3" t="b">
        <f>NOT(ISNA(VLOOKUP(A1535,des!B:B,1,FALSE)))</f>
        <v>0</v>
      </c>
      <c r="E1535" s="3" t="str">
        <f>IF(D1535,VLOOKUP(A1535,des!B:Q,11,FALSE),"")</f>
        <v/>
      </c>
      <c r="F1535" s="3" t="b">
        <f t="shared" si="92"/>
        <v>0</v>
      </c>
      <c r="G1535" s="3" t="str">
        <f t="shared" si="93"/>
        <v/>
      </c>
      <c r="H1535" s="3" t="str">
        <f>IF(D1535,VLOOKUP(A1535,des!B:Q,12,FALSE),"")</f>
        <v/>
      </c>
      <c r="I1535" s="3" t="b">
        <f t="shared" si="94"/>
        <v>0</v>
      </c>
      <c r="J1535" s="3" t="str">
        <f t="shared" si="95"/>
        <v/>
      </c>
    </row>
    <row r="1536" spans="1:10" x14ac:dyDescent="0.2">
      <c r="A1536" t="s">
        <v>7527</v>
      </c>
      <c r="B1536" t="s">
        <v>7528</v>
      </c>
      <c r="C1536" t="s">
        <v>7529</v>
      </c>
      <c r="D1536" s="3" t="b">
        <f>NOT(ISNA(VLOOKUP(A1536,des!B:B,1,FALSE)))</f>
        <v>0</v>
      </c>
      <c r="E1536" s="3" t="str">
        <f>IF(D1536,VLOOKUP(A1536,des!B:Q,11,FALSE),"")</f>
        <v/>
      </c>
      <c r="F1536" s="3" t="b">
        <f t="shared" si="92"/>
        <v>0</v>
      </c>
      <c r="G1536" s="3" t="str">
        <f t="shared" si="93"/>
        <v/>
      </c>
      <c r="H1536" s="3" t="str">
        <f>IF(D1536,VLOOKUP(A1536,des!B:Q,12,FALSE),"")</f>
        <v/>
      </c>
      <c r="I1536" s="3" t="b">
        <f t="shared" si="94"/>
        <v>0</v>
      </c>
      <c r="J1536" s="3" t="str">
        <f t="shared" si="95"/>
        <v/>
      </c>
    </row>
    <row r="1537" spans="1:10" x14ac:dyDescent="0.2">
      <c r="A1537" t="s">
        <v>519</v>
      </c>
      <c r="B1537" t="s">
        <v>7530</v>
      </c>
      <c r="C1537" t="s">
        <v>7531</v>
      </c>
      <c r="D1537" s="3" t="b">
        <f>NOT(ISNA(VLOOKUP(A1537,des!B:B,1,FALSE)))</f>
        <v>1</v>
      </c>
      <c r="E1537" s="3" t="str">
        <f>IF(D1537,VLOOKUP(A1537,des!B:Q,11,FALSE),"")</f>
        <v>HIV Test Status</v>
      </c>
      <c r="F1537" s="3" t="b">
        <f t="shared" si="92"/>
        <v>1</v>
      </c>
      <c r="G1537" s="3" t="str">
        <f t="shared" si="93"/>
        <v>dhis_api --api-version=27 --api-request='dataElements/ZL7ThaUr1Bv/name' --content-json --request PATCH --data "{\"name\": \"HIV Test Status\"}"</v>
      </c>
      <c r="H1537" s="3" t="str">
        <f>IF(D1537,VLOOKUP(A1537,des!B:Q,12,FALSE),"")</f>
        <v>KUSyYUE9dBf</v>
      </c>
      <c r="I1537" s="3" t="b">
        <f t="shared" si="94"/>
        <v>1</v>
      </c>
      <c r="J1537" s="3" t="str">
        <f t="shared" si="95"/>
        <v>dhis_api --api-version=27 --api-request='dataElements/ZL7ThaUr1Bv/shortName' --content-json --request PATCH --data "{\"shortName\": \"KUSyYUE9dBf\"}"</v>
      </c>
    </row>
    <row r="1538" spans="1:10" x14ac:dyDescent="0.2">
      <c r="A1538" t="s">
        <v>1680</v>
      </c>
      <c r="B1538" t="s">
        <v>7532</v>
      </c>
      <c r="C1538" t="s">
        <v>7533</v>
      </c>
      <c r="D1538" s="3" t="b">
        <f>NOT(ISNA(VLOOKUP(A1538,des!B:B,1,FALSE)))</f>
        <v>1</v>
      </c>
      <c r="E1538" s="3" t="str">
        <f>IF(D1538,VLOOKUP(A1538,des!B:Q,11,FALSE),"")</f>
        <v>default</v>
      </c>
      <c r="F1538" s="3" t="b">
        <f t="shared" si="92"/>
        <v>1</v>
      </c>
      <c r="G1538" s="3" t="str">
        <f t="shared" si="93"/>
        <v>dhis_api --api-version=27 --api-request='dataElements/YXGmBb9bkkS/name' --content-json --request PATCH --data "{\"name\": \"default\"}"</v>
      </c>
      <c r="H1538" s="3" t="str">
        <f>IF(D1538,VLOOKUP(A1538,des!B:Q,12,FALSE),"")</f>
        <v>bjDvmb4bfuf</v>
      </c>
      <c r="I1538" s="3" t="b">
        <f t="shared" si="94"/>
        <v>1</v>
      </c>
      <c r="J1538" s="3" t="str">
        <f t="shared" si="95"/>
        <v>dhis_api --api-version=27 --api-request='dataElements/YXGmBb9bkkS/shortName' --content-json --request PATCH --data "{\"shortName\": \"bjDvmb4bfuf\"}"</v>
      </c>
    </row>
    <row r="1539" spans="1:10" x14ac:dyDescent="0.2">
      <c r="A1539" t="s">
        <v>7534</v>
      </c>
      <c r="B1539" t="s">
        <v>7535</v>
      </c>
      <c r="C1539" t="s">
        <v>7536</v>
      </c>
      <c r="D1539" s="3" t="b">
        <f>NOT(ISNA(VLOOKUP(A1539,des!B:B,1,FALSE)))</f>
        <v>0</v>
      </c>
      <c r="E1539" s="3" t="str">
        <f>IF(D1539,VLOOKUP(A1539,des!B:Q,11,FALSE),"")</f>
        <v/>
      </c>
      <c r="F1539" s="3" t="b">
        <f t="shared" si="92"/>
        <v>0</v>
      </c>
      <c r="G1539" s="3" t="str">
        <f t="shared" si="93"/>
        <v/>
      </c>
      <c r="H1539" s="3" t="str">
        <f>IF(D1539,VLOOKUP(A1539,des!B:Q,12,FALSE),"")</f>
        <v/>
      </c>
      <c r="I1539" s="3" t="b">
        <f t="shared" si="94"/>
        <v>0</v>
      </c>
      <c r="J1539" s="3" t="str">
        <f t="shared" si="95"/>
        <v/>
      </c>
    </row>
    <row r="1540" spans="1:10" x14ac:dyDescent="0.2">
      <c r="A1540" t="s">
        <v>516</v>
      </c>
      <c r="B1540" t="s">
        <v>7537</v>
      </c>
      <c r="C1540" t="s">
        <v>7538</v>
      </c>
      <c r="D1540" s="3" t="b">
        <f>NOT(ISNA(VLOOKUP(A1540,des!B:B,1,FALSE)))</f>
        <v>1</v>
      </c>
      <c r="E1540" s="3" t="str">
        <f>IF(D1540,VLOOKUP(A1540,des!B:Q,11,FALSE),"")</f>
        <v>Age (10-50+, 5) and Sex</v>
      </c>
      <c r="F1540" s="3" t="b">
        <f t="shared" si="92"/>
        <v>1</v>
      </c>
      <c r="G1540" s="3" t="str">
        <f t="shared" si="93"/>
        <v>dhis_api --api-version=27 --api-request='dataElements/l6ZnqMXHLgN/name' --content-json --request PATCH --data "{\"name\": \"Age (10-50+, 5) and Sex\"}"</v>
      </c>
      <c r="H1540" s="3" t="str">
        <f>IF(D1540,VLOOKUP(A1540,des!B:Q,12,FALSE),"")</f>
        <v>QfonQegy3JH</v>
      </c>
      <c r="I1540" s="3" t="b">
        <f t="shared" si="94"/>
        <v>1</v>
      </c>
      <c r="J1540" s="3" t="str">
        <f t="shared" si="95"/>
        <v>dhis_api --api-version=27 --api-request='dataElements/l6ZnqMXHLgN/shortName' --content-json --request PATCH --data "{\"shortName\": \"QfonQegy3JH\"}"</v>
      </c>
    </row>
    <row r="1541" spans="1:10" x14ac:dyDescent="0.2">
      <c r="A1541" t="s">
        <v>1681</v>
      </c>
      <c r="B1541" t="s">
        <v>7539</v>
      </c>
      <c r="C1541" t="s">
        <v>7540</v>
      </c>
      <c r="D1541" s="3" t="b">
        <f>NOT(ISNA(VLOOKUP(A1541,des!B:B,1,FALSE)))</f>
        <v>1</v>
      </c>
      <c r="E1541" s="3" t="str">
        <f>IF(D1541,VLOOKUP(A1541,des!B:Q,11,FALSE),"")</f>
        <v>Age (10-50+, 5) and Sex</v>
      </c>
      <c r="F1541" s="3" t="b">
        <f t="shared" ref="F1541:F1604" si="96">IF(D1541,IF(E1541&lt;&gt;B1541,TRUE,FALSE),FALSE)</f>
        <v>1</v>
      </c>
      <c r="G1541" s="3" t="str">
        <f t="shared" si="93"/>
        <v>dhis_api --api-version=27 --api-request='dataElements/lVzvacxyYJk/name' --content-json --request PATCH --data "{\"name\": \"Age (10-50+, 5) and Sex\"}"</v>
      </c>
      <c r="H1541" s="3" t="str">
        <f>IF(D1541,VLOOKUP(A1541,des!B:Q,12,FALSE),"")</f>
        <v>QfonQegy3JH</v>
      </c>
      <c r="I1541" s="3" t="b">
        <f t="shared" si="94"/>
        <v>1</v>
      </c>
      <c r="J1541" s="3" t="str">
        <f t="shared" si="95"/>
        <v>dhis_api --api-version=27 --api-request='dataElements/lVzvacxyYJk/shortName' --content-json --request PATCH --data "{\"shortName\": \"QfonQegy3JH\"}"</v>
      </c>
    </row>
    <row r="1542" spans="1:10" x14ac:dyDescent="0.2">
      <c r="A1542" t="s">
        <v>7541</v>
      </c>
      <c r="B1542" t="s">
        <v>7542</v>
      </c>
      <c r="C1542" t="s">
        <v>7543</v>
      </c>
      <c r="D1542" s="3" t="b">
        <f>NOT(ISNA(VLOOKUP(A1542,des!B:B,1,FALSE)))</f>
        <v>0</v>
      </c>
      <c r="E1542" s="3" t="str">
        <f>IF(D1542,VLOOKUP(A1542,des!B:Q,11,FALSE),"")</f>
        <v/>
      </c>
      <c r="F1542" s="3" t="b">
        <f t="shared" si="96"/>
        <v>0</v>
      </c>
      <c r="G1542" s="3" t="str">
        <f t="shared" ref="G1542:G1605" si="97">IF(F1542,CONCATENATE($A$1,A1542,$B$1,E1542,$C$1),"")</f>
        <v/>
      </c>
      <c r="H1542" s="3" t="str">
        <f>IF(D1542,VLOOKUP(A1542,des!B:Q,12,FALSE),"")</f>
        <v/>
      </c>
      <c r="I1542" s="3" t="b">
        <f t="shared" ref="I1542:I1605" si="98">IF(D1542,IF(H1542&lt;&gt;C1542,TRUE,FALSE),FALSE)</f>
        <v>0</v>
      </c>
      <c r="J1542" s="3" t="str">
        <f t="shared" ref="J1542:J1605" si="99">IF(I1542,CONCATENATE($A$2,A1542,$B$2,H1542,$C$2),"")</f>
        <v/>
      </c>
    </row>
    <row r="1543" spans="1:10" x14ac:dyDescent="0.2">
      <c r="A1543" t="s">
        <v>1682</v>
      </c>
      <c r="B1543" t="s">
        <v>7544</v>
      </c>
      <c r="C1543" t="s">
        <v>7545</v>
      </c>
      <c r="D1543" s="3" t="b">
        <f>NOT(ISNA(VLOOKUP(A1543,des!B:B,1,FALSE)))</f>
        <v>1</v>
      </c>
      <c r="E1543" s="3" t="str">
        <f>IF(D1543,VLOOKUP(A1543,des!B:Q,11,FALSE),"")</f>
        <v>Age (&lt;15,15+) and Sex</v>
      </c>
      <c r="F1543" s="3" t="b">
        <f t="shared" si="96"/>
        <v>1</v>
      </c>
      <c r="G1543" s="3" t="str">
        <f t="shared" si="97"/>
        <v>dhis_api --api-version=27 --api-request='dataElements/yxkbtQqD6Jk/name' --content-json --request PATCH --data "{\"name\": \"Age (&lt;15,15+) and Sex\"}"</v>
      </c>
      <c r="H1543" s="3" t="str">
        <f>IF(D1543,VLOOKUP(A1543,des!B:Q,12,FALSE),"")</f>
        <v>k3grWTtJnvC</v>
      </c>
      <c r="I1543" s="3" t="b">
        <f t="shared" si="98"/>
        <v>1</v>
      </c>
      <c r="J1543" s="3" t="str">
        <f t="shared" si="99"/>
        <v>dhis_api --api-version=27 --api-request='dataElements/yxkbtQqD6Jk/shortName' --content-json --request PATCH --data "{\"shortName\": \"k3grWTtJnvC\"}"</v>
      </c>
    </row>
    <row r="1544" spans="1:10" x14ac:dyDescent="0.2">
      <c r="A1544" t="s">
        <v>514</v>
      </c>
      <c r="B1544" t="s">
        <v>7546</v>
      </c>
      <c r="C1544" t="s">
        <v>7547</v>
      </c>
      <c r="D1544" s="3" t="b">
        <f>NOT(ISNA(VLOOKUP(A1544,des!B:B,1,FALSE)))</f>
        <v>1</v>
      </c>
      <c r="E1544" s="3" t="str">
        <f>IF(D1544,VLOOKUP(A1544,des!B:Q,11,FALSE),"")</f>
        <v>default</v>
      </c>
      <c r="F1544" s="3" t="b">
        <f t="shared" si="96"/>
        <v>1</v>
      </c>
      <c r="G1544" s="3" t="str">
        <f t="shared" si="97"/>
        <v>dhis_api --api-version=27 --api-request='dataElements/TGxHgx4c4Zi/name' --content-json --request PATCH --data "{\"name\": \"default\"}"</v>
      </c>
      <c r="H1544" s="3" t="str">
        <f>IF(D1544,VLOOKUP(A1544,des!B:Q,12,FALSE),"")</f>
        <v>bjDvmb4bfuf</v>
      </c>
      <c r="I1544" s="3" t="b">
        <f t="shared" si="98"/>
        <v>1</v>
      </c>
      <c r="J1544" s="3" t="str">
        <f t="shared" si="99"/>
        <v>dhis_api --api-version=27 --api-request='dataElements/TGxHgx4c4Zi/shortName' --content-json --request PATCH --data "{\"shortName\": \"bjDvmb4bfuf\"}"</v>
      </c>
    </row>
    <row r="1545" spans="1:10" x14ac:dyDescent="0.2">
      <c r="A1545" t="s">
        <v>7548</v>
      </c>
      <c r="B1545" t="s">
        <v>7549</v>
      </c>
      <c r="C1545" t="s">
        <v>7550</v>
      </c>
      <c r="D1545" s="3" t="b">
        <f>NOT(ISNA(VLOOKUP(A1545,des!B:B,1,FALSE)))</f>
        <v>0</v>
      </c>
      <c r="E1545" s="3" t="str">
        <f>IF(D1545,VLOOKUP(A1545,des!B:Q,11,FALSE),"")</f>
        <v/>
      </c>
      <c r="F1545" s="3" t="b">
        <f t="shared" si="96"/>
        <v>0</v>
      </c>
      <c r="G1545" s="3" t="str">
        <f t="shared" si="97"/>
        <v/>
      </c>
      <c r="H1545" s="3" t="str">
        <f>IF(D1545,VLOOKUP(A1545,des!B:Q,12,FALSE),"")</f>
        <v/>
      </c>
      <c r="I1545" s="3" t="b">
        <f t="shared" si="98"/>
        <v>0</v>
      </c>
      <c r="J1545" s="3" t="str">
        <f t="shared" si="99"/>
        <v/>
      </c>
    </row>
    <row r="1546" spans="1:10" x14ac:dyDescent="0.2">
      <c r="A1546" t="s">
        <v>7551</v>
      </c>
      <c r="B1546" t="s">
        <v>7552</v>
      </c>
      <c r="C1546" t="s">
        <v>7553</v>
      </c>
      <c r="D1546" s="3" t="b">
        <f>NOT(ISNA(VLOOKUP(A1546,des!B:B,1,FALSE)))</f>
        <v>0</v>
      </c>
      <c r="E1546" s="3" t="str">
        <f>IF(D1546,VLOOKUP(A1546,des!B:Q,11,FALSE),"")</f>
        <v/>
      </c>
      <c r="F1546" s="3" t="b">
        <f t="shared" si="96"/>
        <v>0</v>
      </c>
      <c r="G1546" s="3" t="str">
        <f t="shared" si="97"/>
        <v/>
      </c>
      <c r="H1546" s="3" t="str">
        <f>IF(D1546,VLOOKUP(A1546,des!B:Q,12,FALSE),"")</f>
        <v/>
      </c>
      <c r="I1546" s="3" t="b">
        <f t="shared" si="98"/>
        <v>0</v>
      </c>
      <c r="J1546" s="3" t="str">
        <f t="shared" si="99"/>
        <v/>
      </c>
    </row>
    <row r="1547" spans="1:10" x14ac:dyDescent="0.2">
      <c r="A1547" t="s">
        <v>275</v>
      </c>
      <c r="B1547" t="s">
        <v>7554</v>
      </c>
      <c r="C1547" t="s">
        <v>7555</v>
      </c>
      <c r="D1547" s="3" t="b">
        <f>NOT(ISNA(VLOOKUP(A1547,des!B:B,1,FALSE)))</f>
        <v>1</v>
      </c>
      <c r="E1547" s="3" t="str">
        <f>IF(D1547,VLOOKUP(A1547,des!B:Q,11,FALSE),"")</f>
        <v>default</v>
      </c>
      <c r="F1547" s="3" t="b">
        <f t="shared" si="96"/>
        <v>1</v>
      </c>
      <c r="G1547" s="3" t="str">
        <f t="shared" si="97"/>
        <v>dhis_api --api-version=27 --api-request='dataElements/ZxzVHfKLIxF/name' --content-json --request PATCH --data "{\"name\": \"default\"}"</v>
      </c>
      <c r="H1547" s="3" t="str">
        <f>IF(D1547,VLOOKUP(A1547,des!B:Q,12,FALSE),"")</f>
        <v>bjDvmb4bfuf</v>
      </c>
      <c r="I1547" s="3" t="b">
        <f t="shared" si="98"/>
        <v>1</v>
      </c>
      <c r="J1547" s="3" t="str">
        <f t="shared" si="99"/>
        <v>dhis_api --api-version=27 --api-request='dataElements/ZxzVHfKLIxF/shortName' --content-json --request PATCH --data "{\"shortName\": \"bjDvmb4bfuf\"}"</v>
      </c>
    </row>
    <row r="1548" spans="1:10" x14ac:dyDescent="0.2">
      <c r="A1548" t="s">
        <v>1683</v>
      </c>
      <c r="B1548" t="s">
        <v>7556</v>
      </c>
      <c r="C1548" t="s">
        <v>7557</v>
      </c>
      <c r="D1548" s="3" t="b">
        <f>NOT(ISNA(VLOOKUP(A1548,des!B:B,1,FALSE)))</f>
        <v>1</v>
      </c>
      <c r="E1548" s="3" t="str">
        <f>IF(D1548,VLOOKUP(A1548,des!B:Q,11,FALSE),"")</f>
        <v>default</v>
      </c>
      <c r="F1548" s="3" t="b">
        <f t="shared" si="96"/>
        <v>1</v>
      </c>
      <c r="G1548" s="3" t="str">
        <f t="shared" si="97"/>
        <v>dhis_api --api-version=27 --api-request='dataElements/MIE0LpWuOzE/name' --content-json --request PATCH --data "{\"name\": \"default\"}"</v>
      </c>
      <c r="H1548" s="3" t="str">
        <f>IF(D1548,VLOOKUP(A1548,des!B:Q,12,FALSE),"")</f>
        <v>bjDvmb4bfuf</v>
      </c>
      <c r="I1548" s="3" t="b">
        <f t="shared" si="98"/>
        <v>1</v>
      </c>
      <c r="J1548" s="3" t="str">
        <f t="shared" si="99"/>
        <v>dhis_api --api-version=27 --api-request='dataElements/MIE0LpWuOzE/shortName' --content-json --request PATCH --data "{\"shortName\": \"bjDvmb4bfuf\"}"</v>
      </c>
    </row>
    <row r="1549" spans="1:10" x14ac:dyDescent="0.2">
      <c r="A1549" t="s">
        <v>7558</v>
      </c>
      <c r="B1549" t="s">
        <v>7559</v>
      </c>
      <c r="C1549" t="s">
        <v>7560</v>
      </c>
      <c r="D1549" s="3" t="b">
        <f>NOT(ISNA(VLOOKUP(A1549,des!B:B,1,FALSE)))</f>
        <v>0</v>
      </c>
      <c r="E1549" s="3" t="str">
        <f>IF(D1549,VLOOKUP(A1549,des!B:Q,11,FALSE),"")</f>
        <v/>
      </c>
      <c r="F1549" s="3" t="b">
        <f t="shared" si="96"/>
        <v>0</v>
      </c>
      <c r="G1549" s="3" t="str">
        <f t="shared" si="97"/>
        <v/>
      </c>
      <c r="H1549" s="3" t="str">
        <f>IF(D1549,VLOOKUP(A1549,des!B:Q,12,FALSE),"")</f>
        <v/>
      </c>
      <c r="I1549" s="3" t="b">
        <f t="shared" si="98"/>
        <v>0</v>
      </c>
      <c r="J1549" s="3" t="str">
        <f t="shared" si="99"/>
        <v/>
      </c>
    </row>
    <row r="1550" spans="1:10" x14ac:dyDescent="0.2">
      <c r="A1550" t="s">
        <v>7561</v>
      </c>
      <c r="B1550" t="s">
        <v>7562</v>
      </c>
      <c r="C1550" t="s">
        <v>7563</v>
      </c>
      <c r="D1550" s="3" t="b">
        <f>NOT(ISNA(VLOOKUP(A1550,des!B:B,1,FALSE)))</f>
        <v>0</v>
      </c>
      <c r="E1550" s="3" t="str">
        <f>IF(D1550,VLOOKUP(A1550,des!B:Q,11,FALSE),"")</f>
        <v/>
      </c>
      <c r="F1550" s="3" t="b">
        <f t="shared" si="96"/>
        <v>0</v>
      </c>
      <c r="G1550" s="3" t="str">
        <f t="shared" si="97"/>
        <v/>
      </c>
      <c r="H1550" s="3" t="str">
        <f>IF(D1550,VLOOKUP(A1550,des!B:Q,12,FALSE),"")</f>
        <v/>
      </c>
      <c r="I1550" s="3" t="b">
        <f t="shared" si="98"/>
        <v>0</v>
      </c>
      <c r="J1550" s="3" t="str">
        <f t="shared" si="99"/>
        <v/>
      </c>
    </row>
    <row r="1551" spans="1:10" x14ac:dyDescent="0.2">
      <c r="A1551" t="s">
        <v>520</v>
      </c>
      <c r="B1551" t="s">
        <v>7564</v>
      </c>
      <c r="C1551" t="s">
        <v>7565</v>
      </c>
      <c r="D1551" s="3" t="b">
        <f>NOT(ISNA(VLOOKUP(A1551,des!B:B,1,FALSE)))</f>
        <v>1</v>
      </c>
      <c r="E1551" s="3" t="str">
        <f>IF(D1551,VLOOKUP(A1551,des!B:Q,11,FALSE),"")</f>
        <v>HIV Test Status</v>
      </c>
      <c r="F1551" s="3" t="b">
        <f t="shared" si="96"/>
        <v>1</v>
      </c>
      <c r="G1551" s="3" t="str">
        <f t="shared" si="97"/>
        <v>dhis_api --api-version=27 --api-request='dataElements/CIveKAc3CFx/name' --content-json --request PATCH --data "{\"name\": \"HIV Test Status\"}"</v>
      </c>
      <c r="H1551" s="3" t="str">
        <f>IF(D1551,VLOOKUP(A1551,des!B:Q,12,FALSE),"")</f>
        <v>KUSyYUE9dBf</v>
      </c>
      <c r="I1551" s="3" t="b">
        <f t="shared" si="98"/>
        <v>1</v>
      </c>
      <c r="J1551" s="3" t="str">
        <f t="shared" si="99"/>
        <v>dhis_api --api-version=27 --api-request='dataElements/CIveKAc3CFx/shortName' --content-json --request PATCH --data "{\"shortName\": \"KUSyYUE9dBf\"}"</v>
      </c>
    </row>
    <row r="1552" spans="1:10" x14ac:dyDescent="0.2">
      <c r="A1552" t="s">
        <v>1684</v>
      </c>
      <c r="B1552" t="s">
        <v>7566</v>
      </c>
      <c r="C1552" t="s">
        <v>7567</v>
      </c>
      <c r="D1552" s="3" t="b">
        <f>NOT(ISNA(VLOOKUP(A1552,des!B:B,1,FALSE)))</f>
        <v>1</v>
      </c>
      <c r="E1552" s="3" t="str">
        <f>IF(D1552,VLOOKUP(A1552,des!B:Q,11,FALSE),"")</f>
        <v>default</v>
      </c>
      <c r="F1552" s="3" t="b">
        <f t="shared" si="96"/>
        <v>1</v>
      </c>
      <c r="G1552" s="3" t="str">
        <f t="shared" si="97"/>
        <v>dhis_api --api-version=27 --api-request='dataElements/QyN3UskZlqk/name' --content-json --request PATCH --data "{\"name\": \"default\"}"</v>
      </c>
      <c r="H1552" s="3" t="str">
        <f>IF(D1552,VLOOKUP(A1552,des!B:Q,12,FALSE),"")</f>
        <v>bjDvmb4bfuf</v>
      </c>
      <c r="I1552" s="3" t="b">
        <f t="shared" si="98"/>
        <v>1</v>
      </c>
      <c r="J1552" s="3" t="str">
        <f t="shared" si="99"/>
        <v>dhis_api --api-version=27 --api-request='dataElements/QyN3UskZlqk/shortName' --content-json --request PATCH --data "{\"shortName\": \"bjDvmb4bfuf\"}"</v>
      </c>
    </row>
    <row r="1553" spans="1:10" x14ac:dyDescent="0.2">
      <c r="A1553" t="s">
        <v>1685</v>
      </c>
      <c r="B1553" t="s">
        <v>7568</v>
      </c>
      <c r="C1553" t="s">
        <v>7569</v>
      </c>
      <c r="D1553" s="3" t="b">
        <f>NOT(ISNA(VLOOKUP(A1553,des!B:B,1,FALSE)))</f>
        <v>1</v>
      </c>
      <c r="E1553" s="3" t="str">
        <f>IF(D1553,VLOOKUP(A1553,des!B:Q,11,FALSE),"")</f>
        <v>Age (15-24, 2)</v>
      </c>
      <c r="F1553" s="3" t="b">
        <f t="shared" si="96"/>
        <v>1</v>
      </c>
      <c r="G1553" s="3" t="str">
        <f t="shared" si="97"/>
        <v>dhis_api --api-version=27 --api-request='dataElements/IMAquKUxDtA/name' --content-json --request PATCH --data "{\"name\": \"Age (15-24, 2)\"}"</v>
      </c>
      <c r="H1553" s="3" t="str">
        <f>IF(D1553,VLOOKUP(A1553,des!B:Q,12,FALSE),"")</f>
        <v>p7bLaTW7wdx</v>
      </c>
      <c r="I1553" s="3" t="b">
        <f t="shared" si="98"/>
        <v>1</v>
      </c>
      <c r="J1553" s="3" t="str">
        <f t="shared" si="99"/>
        <v>dhis_api --api-version=27 --api-request='dataElements/IMAquKUxDtA/shortName' --content-json --request PATCH --data "{\"shortName\": \"p7bLaTW7wdx\"}"</v>
      </c>
    </row>
    <row r="1554" spans="1:10" x14ac:dyDescent="0.2">
      <c r="A1554" t="s">
        <v>1686</v>
      </c>
      <c r="B1554" t="s">
        <v>7570</v>
      </c>
      <c r="C1554" t="s">
        <v>7571</v>
      </c>
      <c r="D1554" s="3" t="b">
        <f>NOT(ISNA(VLOOKUP(A1554,des!B:B,1,FALSE)))</f>
        <v>1</v>
      </c>
      <c r="E1554" s="3" t="str">
        <f>IF(D1554,VLOOKUP(A1554,des!B:Q,11,FALSE),"")</f>
        <v>Age (15-24, 2)</v>
      </c>
      <c r="F1554" s="3" t="b">
        <f t="shared" si="96"/>
        <v>1</v>
      </c>
      <c r="G1554" s="3" t="str">
        <f t="shared" si="97"/>
        <v>dhis_api --api-version=27 --api-request='dataElements/QJlsOx3oayz/name' --content-json --request PATCH --data "{\"name\": \"Age (15-24, 2)\"}"</v>
      </c>
      <c r="H1554" s="3" t="str">
        <f>IF(D1554,VLOOKUP(A1554,des!B:Q,12,FALSE),"")</f>
        <v>p7bLaTW7wdx</v>
      </c>
      <c r="I1554" s="3" t="b">
        <f t="shared" si="98"/>
        <v>1</v>
      </c>
      <c r="J1554" s="3" t="str">
        <f t="shared" si="99"/>
        <v>dhis_api --api-version=27 --api-request='dataElements/QJlsOx3oayz/shortName' --content-json --request PATCH --data "{\"shortName\": \"p7bLaTW7wdx\"}"</v>
      </c>
    </row>
    <row r="1555" spans="1:10" x14ac:dyDescent="0.2">
      <c r="A1555" t="s">
        <v>1687</v>
      </c>
      <c r="B1555" t="s">
        <v>7572</v>
      </c>
      <c r="C1555" t="s">
        <v>7573</v>
      </c>
      <c r="D1555" s="3" t="b">
        <f>NOT(ISNA(VLOOKUP(A1555,des!B:B,1,FALSE)))</f>
        <v>1</v>
      </c>
      <c r="E1555" s="3" t="str">
        <f>IF(D1555,VLOOKUP(A1555,des!B:Q,11,FALSE),"")</f>
        <v>default</v>
      </c>
      <c r="F1555" s="3" t="b">
        <f t="shared" si="96"/>
        <v>1</v>
      </c>
      <c r="G1555" s="3" t="str">
        <f t="shared" si="97"/>
        <v>dhis_api --api-version=27 --api-request='dataElements/O6eglShifdR/name' --content-json --request PATCH --data "{\"name\": \"default\"}"</v>
      </c>
      <c r="H1555" s="3" t="str">
        <f>IF(D1555,VLOOKUP(A1555,des!B:Q,12,FALSE),"")</f>
        <v>bjDvmb4bfuf</v>
      </c>
      <c r="I1555" s="3" t="b">
        <f t="shared" si="98"/>
        <v>1</v>
      </c>
      <c r="J1555" s="3" t="str">
        <f t="shared" si="99"/>
        <v>dhis_api --api-version=27 --api-request='dataElements/O6eglShifdR/shortName' --content-json --request PATCH --data "{\"shortName\": \"bjDvmb4bfuf\"}"</v>
      </c>
    </row>
    <row r="1556" spans="1:10" x14ac:dyDescent="0.2">
      <c r="A1556" t="s">
        <v>1688</v>
      </c>
      <c r="B1556" t="s">
        <v>7574</v>
      </c>
      <c r="C1556" t="s">
        <v>7575</v>
      </c>
      <c r="D1556" s="3" t="b">
        <f>NOT(ISNA(VLOOKUP(A1556,des!B:B,1,FALSE)))</f>
        <v>1</v>
      </c>
      <c r="E1556" s="3" t="str">
        <f>IF(D1556,VLOOKUP(A1556,des!B:Q,11,FALSE),"")</f>
        <v>default</v>
      </c>
      <c r="F1556" s="3" t="b">
        <f t="shared" si="96"/>
        <v>1</v>
      </c>
      <c r="G1556" s="3" t="str">
        <f t="shared" si="97"/>
        <v>dhis_api --api-version=27 --api-request='dataElements/dV5x21TRun2/name' --content-json --request PATCH --data "{\"name\": \"default\"}"</v>
      </c>
      <c r="H1556" s="3" t="str">
        <f>IF(D1556,VLOOKUP(A1556,des!B:Q,12,FALSE),"")</f>
        <v>bjDvmb4bfuf</v>
      </c>
      <c r="I1556" s="3" t="b">
        <f t="shared" si="98"/>
        <v>1</v>
      </c>
      <c r="J1556" s="3" t="str">
        <f t="shared" si="99"/>
        <v>dhis_api --api-version=27 --api-request='dataElements/dV5x21TRun2/shortName' --content-json --request PATCH --data "{\"shortName\": \"bjDvmb4bfuf\"}"</v>
      </c>
    </row>
    <row r="1557" spans="1:10" x14ac:dyDescent="0.2">
      <c r="A1557" t="s">
        <v>1689</v>
      </c>
      <c r="B1557" t="s">
        <v>7576</v>
      </c>
      <c r="C1557" t="s">
        <v>7577</v>
      </c>
      <c r="D1557" s="3" t="b">
        <f>NOT(ISNA(VLOOKUP(A1557,des!B:B,1,FALSE)))</f>
        <v>1</v>
      </c>
      <c r="E1557" s="3" t="str">
        <f>IF(D1557,VLOOKUP(A1557,des!B:Q,11,FALSE),"")</f>
        <v>Age (15-24, 2)</v>
      </c>
      <c r="F1557" s="3" t="b">
        <f t="shared" si="96"/>
        <v>1</v>
      </c>
      <c r="G1557" s="3" t="str">
        <f t="shared" si="97"/>
        <v>dhis_api --api-version=27 --api-request='dataElements/aNCMYk7b5WF/name' --content-json --request PATCH --data "{\"name\": \"Age (15-24, 2)\"}"</v>
      </c>
      <c r="H1557" s="3" t="str">
        <f>IF(D1557,VLOOKUP(A1557,des!B:Q,12,FALSE),"")</f>
        <v>p7bLaTW7wdx</v>
      </c>
      <c r="I1557" s="3" t="b">
        <f t="shared" si="98"/>
        <v>1</v>
      </c>
      <c r="J1557" s="3" t="str">
        <f t="shared" si="99"/>
        <v>dhis_api --api-version=27 --api-request='dataElements/aNCMYk7b5WF/shortName' --content-json --request PATCH --data "{\"shortName\": \"p7bLaTW7wdx\"}"</v>
      </c>
    </row>
    <row r="1558" spans="1:10" x14ac:dyDescent="0.2">
      <c r="A1558" t="s">
        <v>1690</v>
      </c>
      <c r="B1558" t="s">
        <v>7578</v>
      </c>
      <c r="C1558" t="s">
        <v>7579</v>
      </c>
      <c r="D1558" s="3" t="b">
        <f>NOT(ISNA(VLOOKUP(A1558,des!B:B,1,FALSE)))</f>
        <v>1</v>
      </c>
      <c r="E1558" s="3" t="str">
        <f>IF(D1558,VLOOKUP(A1558,des!B:Q,11,FALSE),"")</f>
        <v>Age (15-24, 2)</v>
      </c>
      <c r="F1558" s="3" t="b">
        <f t="shared" si="96"/>
        <v>1</v>
      </c>
      <c r="G1558" s="3" t="str">
        <f t="shared" si="97"/>
        <v>dhis_api --api-version=27 --api-request='dataElements/uyfzfVHlVvi/name' --content-json --request PATCH --data "{\"name\": \"Age (15-24, 2)\"}"</v>
      </c>
      <c r="H1558" s="3" t="str">
        <f>IF(D1558,VLOOKUP(A1558,des!B:Q,12,FALSE),"")</f>
        <v>p7bLaTW7wdx</v>
      </c>
      <c r="I1558" s="3" t="b">
        <f t="shared" si="98"/>
        <v>1</v>
      </c>
      <c r="J1558" s="3" t="str">
        <f t="shared" si="99"/>
        <v>dhis_api --api-version=27 --api-request='dataElements/uyfzfVHlVvi/shortName' --content-json --request PATCH --data "{\"shortName\": \"p7bLaTW7wdx\"}"</v>
      </c>
    </row>
    <row r="1559" spans="1:10" x14ac:dyDescent="0.2">
      <c r="A1559" t="s">
        <v>1691</v>
      </c>
      <c r="B1559" t="s">
        <v>7580</v>
      </c>
      <c r="C1559" t="s">
        <v>7581</v>
      </c>
      <c r="D1559" s="3" t="b">
        <f>NOT(ISNA(VLOOKUP(A1559,des!B:B,1,FALSE)))</f>
        <v>1</v>
      </c>
      <c r="E1559" s="3" t="str">
        <f>IF(D1559,VLOOKUP(A1559,des!B:Q,11,FALSE),"")</f>
        <v>default</v>
      </c>
      <c r="F1559" s="3" t="b">
        <f t="shared" si="96"/>
        <v>1</v>
      </c>
      <c r="G1559" s="3" t="str">
        <f t="shared" si="97"/>
        <v>dhis_api --api-version=27 --api-request='dataElements/IH2U3d3r1L3/name' --content-json --request PATCH --data "{\"name\": \"default\"}"</v>
      </c>
      <c r="H1559" s="3" t="str">
        <f>IF(D1559,VLOOKUP(A1559,des!B:Q,12,FALSE),"")</f>
        <v>bjDvmb4bfuf</v>
      </c>
      <c r="I1559" s="3" t="b">
        <f t="shared" si="98"/>
        <v>1</v>
      </c>
      <c r="J1559" s="3" t="str">
        <f t="shared" si="99"/>
        <v>dhis_api --api-version=27 --api-request='dataElements/IH2U3d3r1L3/shortName' --content-json --request PATCH --data "{\"shortName\": \"bjDvmb4bfuf\"}"</v>
      </c>
    </row>
    <row r="1560" spans="1:10" x14ac:dyDescent="0.2">
      <c r="A1560" t="s">
        <v>1692</v>
      </c>
      <c r="B1560" t="s">
        <v>7582</v>
      </c>
      <c r="C1560" t="s">
        <v>7583</v>
      </c>
      <c r="D1560" s="3" t="b">
        <f>NOT(ISNA(VLOOKUP(A1560,des!B:B,1,FALSE)))</f>
        <v>1</v>
      </c>
      <c r="E1560" s="3" t="str">
        <f>IF(D1560,VLOOKUP(A1560,des!B:Q,11,FALSE),"")</f>
        <v>default</v>
      </c>
      <c r="F1560" s="3" t="b">
        <f t="shared" si="96"/>
        <v>1</v>
      </c>
      <c r="G1560" s="3" t="str">
        <f t="shared" si="97"/>
        <v>dhis_api --api-version=27 --api-request='dataElements/A1V62eZWplr/name' --content-json --request PATCH --data "{\"name\": \"default\"}"</v>
      </c>
      <c r="H1560" s="3" t="str">
        <f>IF(D1560,VLOOKUP(A1560,des!B:Q,12,FALSE),"")</f>
        <v>bjDvmb4bfuf</v>
      </c>
      <c r="I1560" s="3" t="b">
        <f t="shared" si="98"/>
        <v>1</v>
      </c>
      <c r="J1560" s="3" t="str">
        <f t="shared" si="99"/>
        <v>dhis_api --api-version=27 --api-request='dataElements/A1V62eZWplr/shortName' --content-json --request PATCH --data "{\"shortName\": \"bjDvmb4bfuf\"}"</v>
      </c>
    </row>
    <row r="1561" spans="1:10" x14ac:dyDescent="0.2">
      <c r="A1561" t="s">
        <v>1693</v>
      </c>
      <c r="B1561" t="s">
        <v>7584</v>
      </c>
      <c r="C1561" t="s">
        <v>7585</v>
      </c>
      <c r="D1561" s="3" t="b">
        <f>NOT(ISNA(VLOOKUP(A1561,des!B:B,1,FALSE)))</f>
        <v>1</v>
      </c>
      <c r="E1561" s="3" t="str">
        <f>IF(D1561,VLOOKUP(A1561,des!B:Q,11,FALSE),"")</f>
        <v>Age (15-24, 2)</v>
      </c>
      <c r="F1561" s="3" t="b">
        <f t="shared" si="96"/>
        <v>1</v>
      </c>
      <c r="G1561" s="3" t="str">
        <f t="shared" si="97"/>
        <v>dhis_api --api-version=27 --api-request='dataElements/EiTuuO5L6dT/name' --content-json --request PATCH --data "{\"name\": \"Age (15-24, 2)\"}"</v>
      </c>
      <c r="H1561" s="3" t="str">
        <f>IF(D1561,VLOOKUP(A1561,des!B:Q,12,FALSE),"")</f>
        <v>p7bLaTW7wdx</v>
      </c>
      <c r="I1561" s="3" t="b">
        <f t="shared" si="98"/>
        <v>1</v>
      </c>
      <c r="J1561" s="3" t="str">
        <f t="shared" si="99"/>
        <v>dhis_api --api-version=27 --api-request='dataElements/EiTuuO5L6dT/shortName' --content-json --request PATCH --data "{\"shortName\": \"p7bLaTW7wdx\"}"</v>
      </c>
    </row>
    <row r="1562" spans="1:10" x14ac:dyDescent="0.2">
      <c r="A1562" t="s">
        <v>136</v>
      </c>
      <c r="B1562" t="s">
        <v>7586</v>
      </c>
      <c r="C1562" t="s">
        <v>7587</v>
      </c>
      <c r="D1562" s="3" t="b">
        <f>NOT(ISNA(VLOOKUP(A1562,des!B:B,1,FALSE)))</f>
        <v>1</v>
      </c>
      <c r="E1562" s="3" t="str">
        <f>IF(D1562,VLOOKUP(A1562,des!B:Q,11,FALSE),"")</f>
        <v>Age (15-50+,4) and Sex</v>
      </c>
      <c r="F1562" s="3" t="b">
        <f t="shared" si="96"/>
        <v>1</v>
      </c>
      <c r="G1562" s="3" t="str">
        <f t="shared" si="97"/>
        <v>dhis_api --api-version=27 --api-request='dataElements/tT9Zqnj6jK1/name' --content-json --request PATCH --data "{\"name\": \"Age (15-50+,4) and Sex\"}"</v>
      </c>
      <c r="H1562" s="3" t="str">
        <f>IF(D1562,VLOOKUP(A1562,des!B:Q,12,FALSE),"")</f>
        <v>tvodCTuFylw</v>
      </c>
      <c r="I1562" s="3" t="b">
        <f t="shared" si="98"/>
        <v>1</v>
      </c>
      <c r="J1562" s="3" t="str">
        <f t="shared" si="99"/>
        <v>dhis_api --api-version=27 --api-request='dataElements/tT9Zqnj6jK1/shortName' --content-json --request PATCH --data "{\"shortName\": \"tvodCTuFylw\"}"</v>
      </c>
    </row>
    <row r="1563" spans="1:10" x14ac:dyDescent="0.2">
      <c r="A1563" t="s">
        <v>1694</v>
      </c>
      <c r="B1563" t="s">
        <v>7588</v>
      </c>
      <c r="C1563" t="s">
        <v>7589</v>
      </c>
      <c r="D1563" s="3" t="b">
        <f>NOT(ISNA(VLOOKUP(A1563,des!B:B,1,FALSE)))</f>
        <v>1</v>
      </c>
      <c r="E1563" s="3" t="str">
        <f>IF(D1563,VLOOKUP(A1563,des!B:Q,11,FALSE),"")</f>
        <v>Age (15-50+,4) and Sex</v>
      </c>
      <c r="F1563" s="3" t="b">
        <f t="shared" si="96"/>
        <v>1</v>
      </c>
      <c r="G1563" s="3" t="str">
        <f t="shared" si="97"/>
        <v>dhis_api --api-version=27 --api-request='dataElements/I2Obvt65Kl5/name' --content-json --request PATCH --data "{\"name\": \"Age (15-50+,4) and Sex\"}"</v>
      </c>
      <c r="H1563" s="3" t="str">
        <f>IF(D1563,VLOOKUP(A1563,des!B:Q,12,FALSE),"")</f>
        <v>tvodCTuFylw</v>
      </c>
      <c r="I1563" s="3" t="b">
        <f t="shared" si="98"/>
        <v>1</v>
      </c>
      <c r="J1563" s="3" t="str">
        <f t="shared" si="99"/>
        <v>dhis_api --api-version=27 --api-request='dataElements/I2Obvt65Kl5/shortName' --content-json --request PATCH --data "{\"shortName\": \"tvodCTuFylw\"}"</v>
      </c>
    </row>
    <row r="1564" spans="1:10" x14ac:dyDescent="0.2">
      <c r="A1564" t="s">
        <v>1695</v>
      </c>
      <c r="B1564" t="s">
        <v>7590</v>
      </c>
      <c r="C1564" t="s">
        <v>7591</v>
      </c>
      <c r="D1564" s="3" t="b">
        <f>NOT(ISNA(VLOOKUP(A1564,des!B:B,1,FALSE)))</f>
        <v>1</v>
      </c>
      <c r="E1564" s="3" t="str">
        <f>IF(D1564,VLOOKUP(A1564,des!B:Q,11,FALSE),"")</f>
        <v>Age (15-24, 2)</v>
      </c>
      <c r="F1564" s="3" t="b">
        <f t="shared" si="96"/>
        <v>1</v>
      </c>
      <c r="G1564" s="3" t="str">
        <f t="shared" si="97"/>
        <v>dhis_api --api-version=27 --api-request='dataElements/QvQwo99SYWj/name' --content-json --request PATCH --data "{\"name\": \"Age (15-24, 2)\"}"</v>
      </c>
      <c r="H1564" s="3" t="str">
        <f>IF(D1564,VLOOKUP(A1564,des!B:Q,12,FALSE),"")</f>
        <v>p7bLaTW7wdx</v>
      </c>
      <c r="I1564" s="3" t="b">
        <f t="shared" si="98"/>
        <v>1</v>
      </c>
      <c r="J1564" s="3" t="str">
        <f t="shared" si="99"/>
        <v>dhis_api --api-version=27 --api-request='dataElements/QvQwo99SYWj/shortName' --content-json --request PATCH --data "{\"shortName\": \"p7bLaTW7wdx\"}"</v>
      </c>
    </row>
    <row r="1565" spans="1:10" x14ac:dyDescent="0.2">
      <c r="A1565" t="s">
        <v>461</v>
      </c>
      <c r="B1565" t="s">
        <v>7592</v>
      </c>
      <c r="C1565" t="s">
        <v>7593</v>
      </c>
      <c r="D1565" s="3" t="b">
        <f>NOT(ISNA(VLOOKUP(A1565,des!B:B,1,FALSE)))</f>
        <v>1</v>
      </c>
      <c r="E1565" s="3" t="str">
        <f>IF(D1565,VLOOKUP(A1565,des!B:Q,11,FALSE),"")</f>
        <v>Key Populations v3</v>
      </c>
      <c r="F1565" s="3" t="b">
        <f t="shared" si="96"/>
        <v>1</v>
      </c>
      <c r="G1565" s="3" t="str">
        <f t="shared" si="97"/>
        <v>dhis_api --api-version=27 --api-request='dataElements/JoERp5gZ6o1/name' --content-json --request PATCH --data "{\"name\": \"Key Populations v3\"}"</v>
      </c>
      <c r="H1565" s="3" t="str">
        <f>IF(D1565,VLOOKUP(A1565,des!B:Q,12,FALSE),"")</f>
        <v>dxZWNGz93Js</v>
      </c>
      <c r="I1565" s="3" t="b">
        <f t="shared" si="98"/>
        <v>1</v>
      </c>
      <c r="J1565" s="3" t="str">
        <f t="shared" si="99"/>
        <v>dhis_api --api-version=27 --api-request='dataElements/JoERp5gZ6o1/shortName' --content-json --request PATCH --data "{\"shortName\": \"dxZWNGz93Js\"}"</v>
      </c>
    </row>
    <row r="1566" spans="1:10" x14ac:dyDescent="0.2">
      <c r="A1566" t="s">
        <v>1696</v>
      </c>
      <c r="B1566" t="s">
        <v>7594</v>
      </c>
      <c r="C1566" t="s">
        <v>7595</v>
      </c>
      <c r="D1566" s="3" t="b">
        <f>NOT(ISNA(VLOOKUP(A1566,des!B:B,1,FALSE)))</f>
        <v>1</v>
      </c>
      <c r="E1566" s="3" t="str">
        <f>IF(D1566,VLOOKUP(A1566,des!B:Q,11,FALSE),"")</f>
        <v>Key Populations v3</v>
      </c>
      <c r="F1566" s="3" t="b">
        <f t="shared" si="96"/>
        <v>1</v>
      </c>
      <c r="G1566" s="3" t="str">
        <f t="shared" si="97"/>
        <v>dhis_api --api-version=27 --api-request='dataElements/lXqlw8UxoqF/name' --content-json --request PATCH --data "{\"name\": \"Key Populations v3\"}"</v>
      </c>
      <c r="H1566" s="3" t="str">
        <f>IF(D1566,VLOOKUP(A1566,des!B:Q,12,FALSE),"")</f>
        <v>dxZWNGz93Js</v>
      </c>
      <c r="I1566" s="3" t="b">
        <f t="shared" si="98"/>
        <v>1</v>
      </c>
      <c r="J1566" s="3" t="str">
        <f t="shared" si="99"/>
        <v>dhis_api --api-version=27 --api-request='dataElements/lXqlw8UxoqF/shortName' --content-json --request PATCH --data "{\"shortName\": \"dxZWNGz93Js\"}"</v>
      </c>
    </row>
    <row r="1567" spans="1:10" x14ac:dyDescent="0.2">
      <c r="A1567" t="s">
        <v>262</v>
      </c>
      <c r="B1567" t="s">
        <v>7596</v>
      </c>
      <c r="C1567" t="s">
        <v>7596</v>
      </c>
      <c r="D1567" s="3" t="b">
        <f>NOT(ISNA(VLOOKUP(A1567,des!B:B,1,FALSE)))</f>
        <v>1</v>
      </c>
      <c r="E1567" s="3" t="str">
        <f>IF(D1567,VLOOKUP(A1567,des!B:Q,11,FALSE),"")</f>
        <v>default</v>
      </c>
      <c r="F1567" s="3" t="b">
        <f t="shared" si="96"/>
        <v>1</v>
      </c>
      <c r="G1567" s="3" t="str">
        <f t="shared" si="97"/>
        <v>dhis_api --api-version=27 --api-request='dataElements/Z0z4smSdCtO/name' --content-json --request PATCH --data "{\"name\": \"default\"}"</v>
      </c>
      <c r="H1567" s="3" t="str">
        <f>IF(D1567,VLOOKUP(A1567,des!B:Q,12,FALSE),"")</f>
        <v>bjDvmb4bfuf</v>
      </c>
      <c r="I1567" s="3" t="b">
        <f t="shared" si="98"/>
        <v>1</v>
      </c>
      <c r="J1567" s="3" t="str">
        <f t="shared" si="99"/>
        <v>dhis_api --api-version=27 --api-request='dataElements/Z0z4smSdCtO/shortName' --content-json --request PATCH --data "{\"shortName\": \"bjDvmb4bfuf\"}"</v>
      </c>
    </row>
    <row r="1568" spans="1:10" x14ac:dyDescent="0.2">
      <c r="A1568" t="s">
        <v>1697</v>
      </c>
      <c r="B1568" t="s">
        <v>7597</v>
      </c>
      <c r="C1568" t="s">
        <v>7598</v>
      </c>
      <c r="D1568" s="3" t="b">
        <f>NOT(ISNA(VLOOKUP(A1568,des!B:B,1,FALSE)))</f>
        <v>1</v>
      </c>
      <c r="E1568" s="3" t="str">
        <f>IF(D1568,VLOOKUP(A1568,des!B:Q,11,FALSE),"")</f>
        <v>default</v>
      </c>
      <c r="F1568" s="3" t="b">
        <f t="shared" si="96"/>
        <v>1</v>
      </c>
      <c r="G1568" s="3" t="str">
        <f t="shared" si="97"/>
        <v>dhis_api --api-version=27 --api-request='dataElements/MfIObZcfn3Y/name' --content-json --request PATCH --data "{\"name\": \"default\"}"</v>
      </c>
      <c r="H1568" s="3" t="str">
        <f>IF(D1568,VLOOKUP(A1568,des!B:Q,12,FALSE),"")</f>
        <v>bjDvmb4bfuf</v>
      </c>
      <c r="I1568" s="3" t="b">
        <f t="shared" si="98"/>
        <v>1</v>
      </c>
      <c r="J1568" s="3" t="str">
        <f t="shared" si="99"/>
        <v>dhis_api --api-version=27 --api-request='dataElements/MfIObZcfn3Y/shortName' --content-json --request PATCH --data "{\"shortName\": \"bjDvmb4bfuf\"}"</v>
      </c>
    </row>
    <row r="1569" spans="1:10" x14ac:dyDescent="0.2">
      <c r="A1569" t="s">
        <v>129</v>
      </c>
      <c r="B1569" t="s">
        <v>7599</v>
      </c>
      <c r="C1569" t="s">
        <v>7600</v>
      </c>
      <c r="D1569" s="3" t="b">
        <f>NOT(ISNA(VLOOKUP(A1569,des!B:B,1,FALSE)))</f>
        <v>1</v>
      </c>
      <c r="E1569" s="3" t="str">
        <f>IF(D1569,VLOOKUP(A1569,des!B:Q,11,FALSE),"")</f>
        <v>default</v>
      </c>
      <c r="F1569" s="3" t="b">
        <f t="shared" si="96"/>
        <v>1</v>
      </c>
      <c r="G1569" s="3" t="str">
        <f t="shared" si="97"/>
        <v>dhis_api --api-version=27 --api-request='dataElements/WQqBCWI0gND/name' --content-json --request PATCH --data "{\"name\": \"default\"}"</v>
      </c>
      <c r="H1569" s="3" t="str">
        <f>IF(D1569,VLOOKUP(A1569,des!B:Q,12,FALSE),"")</f>
        <v>bjDvmb4bfuf</v>
      </c>
      <c r="I1569" s="3" t="b">
        <f t="shared" si="98"/>
        <v>1</v>
      </c>
      <c r="J1569" s="3" t="str">
        <f t="shared" si="99"/>
        <v>dhis_api --api-version=27 --api-request='dataElements/WQqBCWI0gND/shortName' --content-json --request PATCH --data "{\"shortName\": \"bjDvmb4bfuf\"}"</v>
      </c>
    </row>
    <row r="1570" spans="1:10" x14ac:dyDescent="0.2">
      <c r="A1570" t="s">
        <v>1698</v>
      </c>
      <c r="B1570" t="s">
        <v>7601</v>
      </c>
      <c r="C1570" t="s">
        <v>7602</v>
      </c>
      <c r="D1570" s="3" t="b">
        <f>NOT(ISNA(VLOOKUP(A1570,des!B:B,1,FALSE)))</f>
        <v>1</v>
      </c>
      <c r="E1570" s="3" t="str">
        <f>IF(D1570,VLOOKUP(A1570,des!B:Q,11,FALSE),"")</f>
        <v>default</v>
      </c>
      <c r="F1570" s="3" t="b">
        <f t="shared" si="96"/>
        <v>1</v>
      </c>
      <c r="G1570" s="3" t="str">
        <f t="shared" si="97"/>
        <v>dhis_api --api-version=27 --api-request='dataElements/OrU7GYOuxLd/name' --content-json --request PATCH --data "{\"name\": \"default\"}"</v>
      </c>
      <c r="H1570" s="3" t="str">
        <f>IF(D1570,VLOOKUP(A1570,des!B:Q,12,FALSE),"")</f>
        <v>bjDvmb4bfuf</v>
      </c>
      <c r="I1570" s="3" t="b">
        <f t="shared" si="98"/>
        <v>1</v>
      </c>
      <c r="J1570" s="3" t="str">
        <f t="shared" si="99"/>
        <v>dhis_api --api-version=27 --api-request='dataElements/OrU7GYOuxLd/shortName' --content-json --request PATCH --data "{\"shortName\": \"bjDvmb4bfuf\"}"</v>
      </c>
    </row>
    <row r="1571" spans="1:10" x14ac:dyDescent="0.2">
      <c r="A1571" t="s">
        <v>1699</v>
      </c>
      <c r="B1571" t="s">
        <v>7603</v>
      </c>
      <c r="C1571" t="s">
        <v>7604</v>
      </c>
      <c r="D1571" s="3" t="b">
        <f>NOT(ISNA(VLOOKUP(A1571,des!B:B,1,FALSE)))</f>
        <v>1</v>
      </c>
      <c r="E1571" s="3" t="str">
        <f>IF(D1571,VLOOKUP(A1571,des!B:Q,11,FALSE),"")</f>
        <v>Age (15-24, 2)</v>
      </c>
      <c r="F1571" s="3" t="b">
        <f t="shared" si="96"/>
        <v>1</v>
      </c>
      <c r="G1571" s="3" t="str">
        <f t="shared" si="97"/>
        <v>dhis_api --api-version=27 --api-request='dataElements/zogBEBO5fgo/name' --content-json --request PATCH --data "{\"name\": \"Age (15-24, 2)\"}"</v>
      </c>
      <c r="H1571" s="3" t="str">
        <f>IF(D1571,VLOOKUP(A1571,des!B:Q,12,FALSE),"")</f>
        <v>p7bLaTW7wdx</v>
      </c>
      <c r="I1571" s="3" t="b">
        <f t="shared" si="98"/>
        <v>1</v>
      </c>
      <c r="J1571" s="3" t="str">
        <f t="shared" si="99"/>
        <v>dhis_api --api-version=27 --api-request='dataElements/zogBEBO5fgo/shortName' --content-json --request PATCH --data "{\"shortName\": \"p7bLaTW7wdx\"}"</v>
      </c>
    </row>
    <row r="1572" spans="1:10" x14ac:dyDescent="0.2">
      <c r="A1572" t="s">
        <v>137</v>
      </c>
      <c r="B1572" t="s">
        <v>7605</v>
      </c>
      <c r="C1572" t="s">
        <v>7606</v>
      </c>
      <c r="D1572" s="3" t="b">
        <f>NOT(ISNA(VLOOKUP(A1572,des!B:B,1,FALSE)))</f>
        <v>1</v>
      </c>
      <c r="E1572" s="3" t="str">
        <f>IF(D1572,VLOOKUP(A1572,des!B:Q,11,FALSE),"")</f>
        <v>Age (15-50+,4) and Sex</v>
      </c>
      <c r="F1572" s="3" t="b">
        <f t="shared" si="96"/>
        <v>1</v>
      </c>
      <c r="G1572" s="3" t="str">
        <f t="shared" si="97"/>
        <v>dhis_api --api-version=27 --api-request='dataElements/DlCcovxP2bA/name' --content-json --request PATCH --data "{\"name\": \"Age (15-50+,4) and Sex\"}"</v>
      </c>
      <c r="H1572" s="3" t="str">
        <f>IF(D1572,VLOOKUP(A1572,des!B:Q,12,FALSE),"")</f>
        <v>tvodCTuFylw</v>
      </c>
      <c r="I1572" s="3" t="b">
        <f t="shared" si="98"/>
        <v>1</v>
      </c>
      <c r="J1572" s="3" t="str">
        <f t="shared" si="99"/>
        <v>dhis_api --api-version=27 --api-request='dataElements/DlCcovxP2bA/shortName' --content-json --request PATCH --data "{\"shortName\": \"tvodCTuFylw\"}"</v>
      </c>
    </row>
    <row r="1573" spans="1:10" x14ac:dyDescent="0.2">
      <c r="A1573" t="s">
        <v>1700</v>
      </c>
      <c r="B1573" t="s">
        <v>7607</v>
      </c>
      <c r="C1573" t="s">
        <v>7608</v>
      </c>
      <c r="D1573" s="3" t="b">
        <f>NOT(ISNA(VLOOKUP(A1573,des!B:B,1,FALSE)))</f>
        <v>1</v>
      </c>
      <c r="E1573" s="3" t="str">
        <f>IF(D1573,VLOOKUP(A1573,des!B:Q,11,FALSE),"")</f>
        <v>Age (15-50+,4) and Sex</v>
      </c>
      <c r="F1573" s="3" t="b">
        <f t="shared" si="96"/>
        <v>1</v>
      </c>
      <c r="G1573" s="3" t="str">
        <f t="shared" si="97"/>
        <v>dhis_api --api-version=27 --api-request='dataElements/Ge5WSPyDdtw/name' --content-json --request PATCH --data "{\"name\": \"Age (15-50+,4) and Sex\"}"</v>
      </c>
      <c r="H1573" s="3" t="str">
        <f>IF(D1573,VLOOKUP(A1573,des!B:Q,12,FALSE),"")</f>
        <v>tvodCTuFylw</v>
      </c>
      <c r="I1573" s="3" t="b">
        <f t="shared" si="98"/>
        <v>1</v>
      </c>
      <c r="J1573" s="3" t="str">
        <f t="shared" si="99"/>
        <v>dhis_api --api-version=27 --api-request='dataElements/Ge5WSPyDdtw/shortName' --content-json --request PATCH --data "{\"shortName\": \"tvodCTuFylw\"}"</v>
      </c>
    </row>
    <row r="1574" spans="1:10" x14ac:dyDescent="0.2">
      <c r="A1574" t="s">
        <v>1701</v>
      </c>
      <c r="B1574" t="s">
        <v>7609</v>
      </c>
      <c r="C1574" t="s">
        <v>7610</v>
      </c>
      <c r="D1574" s="3" t="b">
        <f>NOT(ISNA(VLOOKUP(A1574,des!B:B,1,FALSE)))</f>
        <v>1</v>
      </c>
      <c r="E1574" s="3" t="str">
        <f>IF(D1574,VLOOKUP(A1574,des!B:Q,11,FALSE),"")</f>
        <v>Age (15-24, 2)</v>
      </c>
      <c r="F1574" s="3" t="b">
        <f t="shared" si="96"/>
        <v>1</v>
      </c>
      <c r="G1574" s="3" t="str">
        <f t="shared" si="97"/>
        <v>dhis_api --api-version=27 --api-request='dataElements/z7WPLQ0XJtt/name' --content-json --request PATCH --data "{\"name\": \"Age (15-24, 2)\"}"</v>
      </c>
      <c r="H1574" s="3" t="str">
        <f>IF(D1574,VLOOKUP(A1574,des!B:Q,12,FALSE),"")</f>
        <v>p7bLaTW7wdx</v>
      </c>
      <c r="I1574" s="3" t="b">
        <f t="shared" si="98"/>
        <v>1</v>
      </c>
      <c r="J1574" s="3" t="str">
        <f t="shared" si="99"/>
        <v>dhis_api --api-version=27 --api-request='dataElements/z7WPLQ0XJtt/shortName' --content-json --request PATCH --data "{\"shortName\": \"p7bLaTW7wdx\"}"</v>
      </c>
    </row>
    <row r="1575" spans="1:10" x14ac:dyDescent="0.2">
      <c r="A1575" t="s">
        <v>462</v>
      </c>
      <c r="B1575" t="s">
        <v>7611</v>
      </c>
      <c r="C1575" t="s">
        <v>7612</v>
      </c>
      <c r="D1575" s="3" t="b">
        <f>NOT(ISNA(VLOOKUP(A1575,des!B:B,1,FALSE)))</f>
        <v>1</v>
      </c>
      <c r="E1575" s="3" t="str">
        <f>IF(D1575,VLOOKUP(A1575,des!B:Q,11,FALSE),"")</f>
        <v>Key Populations v3</v>
      </c>
      <c r="F1575" s="3" t="b">
        <f t="shared" si="96"/>
        <v>1</v>
      </c>
      <c r="G1575" s="3" t="str">
        <f t="shared" si="97"/>
        <v>dhis_api --api-version=27 --api-request='dataElements/spB3CUiPX16/name' --content-json --request PATCH --data "{\"name\": \"Key Populations v3\"}"</v>
      </c>
      <c r="H1575" s="3" t="str">
        <f>IF(D1575,VLOOKUP(A1575,des!B:Q,12,FALSE),"")</f>
        <v>dxZWNGz93Js</v>
      </c>
      <c r="I1575" s="3" t="b">
        <f t="shared" si="98"/>
        <v>1</v>
      </c>
      <c r="J1575" s="3" t="str">
        <f t="shared" si="99"/>
        <v>dhis_api --api-version=27 --api-request='dataElements/spB3CUiPX16/shortName' --content-json --request PATCH --data "{\"shortName\": \"dxZWNGz93Js\"}"</v>
      </c>
    </row>
    <row r="1576" spans="1:10" x14ac:dyDescent="0.2">
      <c r="A1576" t="s">
        <v>1702</v>
      </c>
      <c r="B1576" t="s">
        <v>7613</v>
      </c>
      <c r="C1576" t="s">
        <v>7614</v>
      </c>
      <c r="D1576" s="3" t="b">
        <f>NOT(ISNA(VLOOKUP(A1576,des!B:B,1,FALSE)))</f>
        <v>1</v>
      </c>
      <c r="E1576" s="3" t="str">
        <f>IF(D1576,VLOOKUP(A1576,des!B:Q,11,FALSE),"")</f>
        <v>Key Populations v3</v>
      </c>
      <c r="F1576" s="3" t="b">
        <f t="shared" si="96"/>
        <v>1</v>
      </c>
      <c r="G1576" s="3" t="str">
        <f t="shared" si="97"/>
        <v>dhis_api --api-version=27 --api-request='dataElements/gdHE7Kk9Q1k/name' --content-json --request PATCH --data "{\"name\": \"Key Populations v3\"}"</v>
      </c>
      <c r="H1576" s="3" t="str">
        <f>IF(D1576,VLOOKUP(A1576,des!B:Q,12,FALSE),"")</f>
        <v>dxZWNGz93Js</v>
      </c>
      <c r="I1576" s="3" t="b">
        <f t="shared" si="98"/>
        <v>1</v>
      </c>
      <c r="J1576" s="3" t="str">
        <f t="shared" si="99"/>
        <v>dhis_api --api-version=27 --api-request='dataElements/gdHE7Kk9Q1k/shortName' --content-json --request PATCH --data "{\"shortName\": \"dxZWNGz93Js\"}"</v>
      </c>
    </row>
    <row r="1577" spans="1:10" x14ac:dyDescent="0.2">
      <c r="A1577" t="s">
        <v>263</v>
      </c>
      <c r="B1577" t="s">
        <v>7615</v>
      </c>
      <c r="C1577" t="s">
        <v>7615</v>
      </c>
      <c r="D1577" s="3" t="b">
        <f>NOT(ISNA(VLOOKUP(A1577,des!B:B,1,FALSE)))</f>
        <v>1</v>
      </c>
      <c r="E1577" s="3" t="str">
        <f>IF(D1577,VLOOKUP(A1577,des!B:Q,11,FALSE),"")</f>
        <v>default</v>
      </c>
      <c r="F1577" s="3" t="b">
        <f t="shared" si="96"/>
        <v>1</v>
      </c>
      <c r="G1577" s="3" t="str">
        <f t="shared" si="97"/>
        <v>dhis_api --api-version=27 --api-request='dataElements/YHn9gXE57PE/name' --content-json --request PATCH --data "{\"name\": \"default\"}"</v>
      </c>
      <c r="H1577" s="3" t="str">
        <f>IF(D1577,VLOOKUP(A1577,des!B:Q,12,FALSE),"")</f>
        <v>bjDvmb4bfuf</v>
      </c>
      <c r="I1577" s="3" t="b">
        <f t="shared" si="98"/>
        <v>1</v>
      </c>
      <c r="J1577" s="3" t="str">
        <f t="shared" si="99"/>
        <v>dhis_api --api-version=27 --api-request='dataElements/YHn9gXE57PE/shortName' --content-json --request PATCH --data "{\"shortName\": \"bjDvmb4bfuf\"}"</v>
      </c>
    </row>
    <row r="1578" spans="1:10" x14ac:dyDescent="0.2">
      <c r="A1578" t="s">
        <v>1703</v>
      </c>
      <c r="B1578" t="s">
        <v>7616</v>
      </c>
      <c r="C1578" t="s">
        <v>7617</v>
      </c>
      <c r="D1578" s="3" t="b">
        <f>NOT(ISNA(VLOOKUP(A1578,des!B:B,1,FALSE)))</f>
        <v>1</v>
      </c>
      <c r="E1578" s="3" t="str">
        <f>IF(D1578,VLOOKUP(A1578,des!B:Q,11,FALSE),"")</f>
        <v>default</v>
      </c>
      <c r="F1578" s="3" t="b">
        <f t="shared" si="96"/>
        <v>1</v>
      </c>
      <c r="G1578" s="3" t="str">
        <f t="shared" si="97"/>
        <v>dhis_api --api-version=27 --api-request='dataElements/fH43Ve77RMl/name' --content-json --request PATCH --data "{\"name\": \"default\"}"</v>
      </c>
      <c r="H1578" s="3" t="str">
        <f>IF(D1578,VLOOKUP(A1578,des!B:Q,12,FALSE),"")</f>
        <v>bjDvmb4bfuf</v>
      </c>
      <c r="I1578" s="3" t="b">
        <f t="shared" si="98"/>
        <v>1</v>
      </c>
      <c r="J1578" s="3" t="str">
        <f t="shared" si="99"/>
        <v>dhis_api --api-version=27 --api-request='dataElements/fH43Ve77RMl/shortName' --content-json --request PATCH --data "{\"shortName\": \"bjDvmb4bfuf\"}"</v>
      </c>
    </row>
    <row r="1579" spans="1:10" x14ac:dyDescent="0.2">
      <c r="A1579" t="s">
        <v>130</v>
      </c>
      <c r="B1579" t="s">
        <v>7618</v>
      </c>
      <c r="C1579" t="s">
        <v>7619</v>
      </c>
      <c r="D1579" s="3" t="b">
        <f>NOT(ISNA(VLOOKUP(A1579,des!B:B,1,FALSE)))</f>
        <v>1</v>
      </c>
      <c r="E1579" s="3" t="str">
        <f>IF(D1579,VLOOKUP(A1579,des!B:Q,11,FALSE),"")</f>
        <v>default</v>
      </c>
      <c r="F1579" s="3" t="b">
        <f t="shared" si="96"/>
        <v>1</v>
      </c>
      <c r="G1579" s="3" t="str">
        <f t="shared" si="97"/>
        <v>dhis_api --api-version=27 --api-request='dataElements/bz61aPNTomM/name' --content-json --request PATCH --data "{\"name\": \"default\"}"</v>
      </c>
      <c r="H1579" s="3" t="str">
        <f>IF(D1579,VLOOKUP(A1579,des!B:Q,12,FALSE),"")</f>
        <v>bjDvmb4bfuf</v>
      </c>
      <c r="I1579" s="3" t="b">
        <f t="shared" si="98"/>
        <v>1</v>
      </c>
      <c r="J1579" s="3" t="str">
        <f t="shared" si="99"/>
        <v>dhis_api --api-version=27 --api-request='dataElements/bz61aPNTomM/shortName' --content-json --request PATCH --data "{\"shortName\": \"bjDvmb4bfuf\"}"</v>
      </c>
    </row>
    <row r="1580" spans="1:10" x14ac:dyDescent="0.2">
      <c r="A1580" t="s">
        <v>1704</v>
      </c>
      <c r="B1580" t="s">
        <v>7620</v>
      </c>
      <c r="C1580" t="s">
        <v>7621</v>
      </c>
      <c r="D1580" s="3" t="b">
        <f>NOT(ISNA(VLOOKUP(A1580,des!B:B,1,FALSE)))</f>
        <v>1</v>
      </c>
      <c r="E1580" s="3" t="str">
        <f>IF(D1580,VLOOKUP(A1580,des!B:Q,11,FALSE),"")</f>
        <v>default</v>
      </c>
      <c r="F1580" s="3" t="b">
        <f t="shared" si="96"/>
        <v>1</v>
      </c>
      <c r="G1580" s="3" t="str">
        <f t="shared" si="97"/>
        <v>dhis_api --api-version=27 --api-request='dataElements/Z7Ku4hHrvHe/name' --content-json --request PATCH --data "{\"name\": \"default\"}"</v>
      </c>
      <c r="H1580" s="3" t="str">
        <f>IF(D1580,VLOOKUP(A1580,des!B:Q,12,FALSE),"")</f>
        <v>bjDvmb4bfuf</v>
      </c>
      <c r="I1580" s="3" t="b">
        <f t="shared" si="98"/>
        <v>1</v>
      </c>
      <c r="J1580" s="3" t="str">
        <f t="shared" si="99"/>
        <v>dhis_api --api-version=27 --api-request='dataElements/Z7Ku4hHrvHe/shortName' --content-json --request PATCH --data "{\"shortName\": \"bjDvmb4bfuf\"}"</v>
      </c>
    </row>
    <row r="1581" spans="1:10" x14ac:dyDescent="0.2">
      <c r="A1581" t="s">
        <v>7622</v>
      </c>
      <c r="B1581" t="s">
        <v>7623</v>
      </c>
      <c r="C1581" t="s">
        <v>7624</v>
      </c>
      <c r="D1581" s="3" t="b">
        <f>NOT(ISNA(VLOOKUP(A1581,des!B:B,1,FALSE)))</f>
        <v>0</v>
      </c>
      <c r="E1581" s="3" t="str">
        <f>IF(D1581,VLOOKUP(A1581,des!B:Q,11,FALSE),"")</f>
        <v/>
      </c>
      <c r="F1581" s="3" t="b">
        <f t="shared" si="96"/>
        <v>0</v>
      </c>
      <c r="G1581" s="3" t="str">
        <f t="shared" si="97"/>
        <v/>
      </c>
      <c r="H1581" s="3" t="str">
        <f>IF(D1581,VLOOKUP(A1581,des!B:Q,12,FALSE),"")</f>
        <v/>
      </c>
      <c r="I1581" s="3" t="b">
        <f t="shared" si="98"/>
        <v>0</v>
      </c>
      <c r="J1581" s="3" t="str">
        <f t="shared" si="99"/>
        <v/>
      </c>
    </row>
    <row r="1582" spans="1:10" x14ac:dyDescent="0.2">
      <c r="A1582" t="s">
        <v>7625</v>
      </c>
      <c r="B1582" t="s">
        <v>7626</v>
      </c>
      <c r="C1582" t="s">
        <v>7627</v>
      </c>
      <c r="D1582" s="3" t="b">
        <f>NOT(ISNA(VLOOKUP(A1582,des!B:B,1,FALSE)))</f>
        <v>0</v>
      </c>
      <c r="E1582" s="3" t="str">
        <f>IF(D1582,VLOOKUP(A1582,des!B:Q,11,FALSE),"")</f>
        <v/>
      </c>
      <c r="F1582" s="3" t="b">
        <f t="shared" si="96"/>
        <v>0</v>
      </c>
      <c r="G1582" s="3" t="str">
        <f t="shared" si="97"/>
        <v/>
      </c>
      <c r="H1582" s="3" t="str">
        <f>IF(D1582,VLOOKUP(A1582,des!B:Q,12,FALSE),"")</f>
        <v/>
      </c>
      <c r="I1582" s="3" t="b">
        <f t="shared" si="98"/>
        <v>0</v>
      </c>
      <c r="J1582" s="3" t="str">
        <f t="shared" si="99"/>
        <v/>
      </c>
    </row>
    <row r="1583" spans="1:10" x14ac:dyDescent="0.2">
      <c r="A1583" t="s">
        <v>7628</v>
      </c>
      <c r="B1583" t="s">
        <v>7629</v>
      </c>
      <c r="C1583" t="s">
        <v>7630</v>
      </c>
      <c r="D1583" s="3" t="b">
        <f>NOT(ISNA(VLOOKUP(A1583,des!B:B,1,FALSE)))</f>
        <v>0</v>
      </c>
      <c r="E1583" s="3" t="str">
        <f>IF(D1583,VLOOKUP(A1583,des!B:Q,11,FALSE),"")</f>
        <v/>
      </c>
      <c r="F1583" s="3" t="b">
        <f t="shared" si="96"/>
        <v>0</v>
      </c>
      <c r="G1583" s="3" t="str">
        <f t="shared" si="97"/>
        <v/>
      </c>
      <c r="H1583" s="3" t="str">
        <f>IF(D1583,VLOOKUP(A1583,des!B:Q,12,FALSE),"")</f>
        <v/>
      </c>
      <c r="I1583" s="3" t="b">
        <f t="shared" si="98"/>
        <v>0</v>
      </c>
      <c r="J1583" s="3" t="str">
        <f t="shared" si="99"/>
        <v/>
      </c>
    </row>
    <row r="1584" spans="1:10" x14ac:dyDescent="0.2">
      <c r="A1584" t="s">
        <v>7631</v>
      </c>
      <c r="B1584" t="s">
        <v>7632</v>
      </c>
      <c r="C1584" t="s">
        <v>7633</v>
      </c>
      <c r="D1584" s="3" t="b">
        <f>NOT(ISNA(VLOOKUP(A1584,des!B:B,1,FALSE)))</f>
        <v>0</v>
      </c>
      <c r="E1584" s="3" t="str">
        <f>IF(D1584,VLOOKUP(A1584,des!B:Q,11,FALSE),"")</f>
        <v/>
      </c>
      <c r="F1584" s="3" t="b">
        <f t="shared" si="96"/>
        <v>0</v>
      </c>
      <c r="G1584" s="3" t="str">
        <f t="shared" si="97"/>
        <v/>
      </c>
      <c r="H1584" s="3" t="str">
        <f>IF(D1584,VLOOKUP(A1584,des!B:Q,12,FALSE),"")</f>
        <v/>
      </c>
      <c r="I1584" s="3" t="b">
        <f t="shared" si="98"/>
        <v>0</v>
      </c>
      <c r="J1584" s="3" t="str">
        <f t="shared" si="99"/>
        <v/>
      </c>
    </row>
    <row r="1585" spans="1:10" x14ac:dyDescent="0.2">
      <c r="A1585" t="s">
        <v>7634</v>
      </c>
      <c r="B1585" t="s">
        <v>7635</v>
      </c>
      <c r="C1585" t="s">
        <v>7636</v>
      </c>
      <c r="D1585" s="3" t="b">
        <f>NOT(ISNA(VLOOKUP(A1585,des!B:B,1,FALSE)))</f>
        <v>0</v>
      </c>
      <c r="E1585" s="3" t="str">
        <f>IF(D1585,VLOOKUP(A1585,des!B:Q,11,FALSE),"")</f>
        <v/>
      </c>
      <c r="F1585" s="3" t="b">
        <f t="shared" si="96"/>
        <v>0</v>
      </c>
      <c r="G1585" s="3" t="str">
        <f t="shared" si="97"/>
        <v/>
      </c>
      <c r="H1585" s="3" t="str">
        <f>IF(D1585,VLOOKUP(A1585,des!B:Q,12,FALSE),"")</f>
        <v/>
      </c>
      <c r="I1585" s="3" t="b">
        <f t="shared" si="98"/>
        <v>0</v>
      </c>
      <c r="J1585" s="3" t="str">
        <f t="shared" si="99"/>
        <v/>
      </c>
    </row>
    <row r="1586" spans="1:10" x14ac:dyDescent="0.2">
      <c r="A1586" t="s">
        <v>7637</v>
      </c>
      <c r="B1586" t="s">
        <v>7638</v>
      </c>
      <c r="C1586" t="s">
        <v>7639</v>
      </c>
      <c r="D1586" s="3" t="b">
        <f>NOT(ISNA(VLOOKUP(A1586,des!B:B,1,FALSE)))</f>
        <v>0</v>
      </c>
      <c r="E1586" s="3" t="str">
        <f>IF(D1586,VLOOKUP(A1586,des!B:Q,11,FALSE),"")</f>
        <v/>
      </c>
      <c r="F1586" s="3" t="b">
        <f t="shared" si="96"/>
        <v>0</v>
      </c>
      <c r="G1586" s="3" t="str">
        <f t="shared" si="97"/>
        <v/>
      </c>
      <c r="H1586" s="3" t="str">
        <f>IF(D1586,VLOOKUP(A1586,des!B:Q,12,FALSE),"")</f>
        <v/>
      </c>
      <c r="I1586" s="3" t="b">
        <f t="shared" si="98"/>
        <v>0</v>
      </c>
      <c r="J1586" s="3" t="str">
        <f t="shared" si="99"/>
        <v/>
      </c>
    </row>
    <row r="1587" spans="1:10" x14ac:dyDescent="0.2">
      <c r="A1587" t="s">
        <v>7640</v>
      </c>
      <c r="B1587" t="s">
        <v>7641</v>
      </c>
      <c r="C1587" t="s">
        <v>7642</v>
      </c>
      <c r="D1587" s="3" t="b">
        <f>NOT(ISNA(VLOOKUP(A1587,des!B:B,1,FALSE)))</f>
        <v>0</v>
      </c>
      <c r="E1587" s="3" t="str">
        <f>IF(D1587,VLOOKUP(A1587,des!B:Q,11,FALSE),"")</f>
        <v/>
      </c>
      <c r="F1587" s="3" t="b">
        <f t="shared" si="96"/>
        <v>0</v>
      </c>
      <c r="G1587" s="3" t="str">
        <f t="shared" si="97"/>
        <v/>
      </c>
      <c r="H1587" s="3" t="str">
        <f>IF(D1587,VLOOKUP(A1587,des!B:Q,12,FALSE),"")</f>
        <v/>
      </c>
      <c r="I1587" s="3" t="b">
        <f t="shared" si="98"/>
        <v>0</v>
      </c>
      <c r="J1587" s="3" t="str">
        <f t="shared" si="99"/>
        <v/>
      </c>
    </row>
    <row r="1588" spans="1:10" x14ac:dyDescent="0.2">
      <c r="A1588" t="s">
        <v>7643</v>
      </c>
      <c r="B1588" t="s">
        <v>7644</v>
      </c>
      <c r="C1588" t="s">
        <v>7645</v>
      </c>
      <c r="D1588" s="3" t="b">
        <f>NOT(ISNA(VLOOKUP(A1588,des!B:B,1,FALSE)))</f>
        <v>0</v>
      </c>
      <c r="E1588" s="3" t="str">
        <f>IF(D1588,VLOOKUP(A1588,des!B:Q,11,FALSE),"")</f>
        <v/>
      </c>
      <c r="F1588" s="3" t="b">
        <f t="shared" si="96"/>
        <v>0</v>
      </c>
      <c r="G1588" s="3" t="str">
        <f t="shared" si="97"/>
        <v/>
      </c>
      <c r="H1588" s="3" t="str">
        <f>IF(D1588,VLOOKUP(A1588,des!B:Q,12,FALSE),"")</f>
        <v/>
      </c>
      <c r="I1588" s="3" t="b">
        <f t="shared" si="98"/>
        <v>0</v>
      </c>
      <c r="J1588" s="3" t="str">
        <f t="shared" si="99"/>
        <v/>
      </c>
    </row>
    <row r="1589" spans="1:10" x14ac:dyDescent="0.2">
      <c r="A1589" t="s">
        <v>7646</v>
      </c>
      <c r="B1589" t="s">
        <v>7647</v>
      </c>
      <c r="C1589" t="s">
        <v>7648</v>
      </c>
      <c r="D1589" s="3" t="b">
        <f>NOT(ISNA(VLOOKUP(A1589,des!B:B,1,FALSE)))</f>
        <v>0</v>
      </c>
      <c r="E1589" s="3" t="str">
        <f>IF(D1589,VLOOKUP(A1589,des!B:Q,11,FALSE),"")</f>
        <v/>
      </c>
      <c r="F1589" s="3" t="b">
        <f t="shared" si="96"/>
        <v>0</v>
      </c>
      <c r="G1589" s="3" t="str">
        <f t="shared" si="97"/>
        <v/>
      </c>
      <c r="H1589" s="3" t="str">
        <f>IF(D1589,VLOOKUP(A1589,des!B:Q,12,FALSE),"")</f>
        <v/>
      </c>
      <c r="I1589" s="3" t="b">
        <f t="shared" si="98"/>
        <v>0</v>
      </c>
      <c r="J1589" s="3" t="str">
        <f t="shared" si="99"/>
        <v/>
      </c>
    </row>
    <row r="1590" spans="1:10" x14ac:dyDescent="0.2">
      <c r="A1590" t="s">
        <v>7649</v>
      </c>
      <c r="B1590" t="s">
        <v>7650</v>
      </c>
      <c r="C1590" t="s">
        <v>7651</v>
      </c>
      <c r="D1590" s="3" t="b">
        <f>NOT(ISNA(VLOOKUP(A1590,des!B:B,1,FALSE)))</f>
        <v>0</v>
      </c>
      <c r="E1590" s="3" t="str">
        <f>IF(D1590,VLOOKUP(A1590,des!B:Q,11,FALSE),"")</f>
        <v/>
      </c>
      <c r="F1590" s="3" t="b">
        <f t="shared" si="96"/>
        <v>0</v>
      </c>
      <c r="G1590" s="3" t="str">
        <f t="shared" si="97"/>
        <v/>
      </c>
      <c r="H1590" s="3" t="str">
        <f>IF(D1590,VLOOKUP(A1590,des!B:Q,12,FALSE),"")</f>
        <v/>
      </c>
      <c r="I1590" s="3" t="b">
        <f t="shared" si="98"/>
        <v>0</v>
      </c>
      <c r="J1590" s="3" t="str">
        <f t="shared" si="99"/>
        <v/>
      </c>
    </row>
    <row r="1591" spans="1:10" x14ac:dyDescent="0.2">
      <c r="A1591" t="s">
        <v>1705</v>
      </c>
      <c r="B1591" t="s">
        <v>7652</v>
      </c>
      <c r="C1591" t="s">
        <v>7653</v>
      </c>
      <c r="D1591" s="3" t="b">
        <f>NOT(ISNA(VLOOKUP(A1591,des!B:B,1,FALSE)))</f>
        <v>1</v>
      </c>
      <c r="E1591" s="3" t="str">
        <f>IF(D1591,VLOOKUP(A1591,des!B:Q,11,FALSE),"")</f>
        <v>default</v>
      </c>
      <c r="F1591" s="3" t="b">
        <f t="shared" si="96"/>
        <v>1</v>
      </c>
      <c r="G1591" s="3" t="str">
        <f t="shared" si="97"/>
        <v>dhis_api --api-version=27 --api-request='dataElements/JCm3nKeRu3F/name' --content-json --request PATCH --data "{\"name\": \"default\"}"</v>
      </c>
      <c r="H1591" s="3" t="str">
        <f>IF(D1591,VLOOKUP(A1591,des!B:Q,12,FALSE),"")</f>
        <v>bjDvmb4bfuf</v>
      </c>
      <c r="I1591" s="3" t="b">
        <f t="shared" si="98"/>
        <v>1</v>
      </c>
      <c r="J1591" s="3" t="str">
        <f t="shared" si="99"/>
        <v>dhis_api --api-version=27 --api-request='dataElements/JCm3nKeRu3F/shortName' --content-json --request PATCH --data "{\"shortName\": \"bjDvmb4bfuf\"}"</v>
      </c>
    </row>
    <row r="1592" spans="1:10" x14ac:dyDescent="0.2">
      <c r="A1592" t="s">
        <v>1706</v>
      </c>
      <c r="B1592" t="s">
        <v>7654</v>
      </c>
      <c r="C1592" t="s">
        <v>7655</v>
      </c>
      <c r="D1592" s="3" t="b">
        <f>NOT(ISNA(VLOOKUP(A1592,des!B:B,1,FALSE)))</f>
        <v>1</v>
      </c>
      <c r="E1592" s="3" t="str">
        <f>IF(D1592,VLOOKUP(A1592,des!B:Q,11,FALSE),"")</f>
        <v>HIV Commodity</v>
      </c>
      <c r="F1592" s="3" t="b">
        <f t="shared" si="96"/>
        <v>1</v>
      </c>
      <c r="G1592" s="3" t="str">
        <f t="shared" si="97"/>
        <v>dhis_api --api-version=27 --api-request='dataElements/o1IPM24X5kJ/name' --content-json --request PATCH --data "{\"name\": \"HIV Commodity\"}"</v>
      </c>
      <c r="H1592" s="3" t="str">
        <f>IF(D1592,VLOOKUP(A1592,des!B:Q,12,FALSE),"")</f>
        <v>VMb8FFKLqnL</v>
      </c>
      <c r="I1592" s="3" t="b">
        <f t="shared" si="98"/>
        <v>1</v>
      </c>
      <c r="J1592" s="3" t="str">
        <f t="shared" si="99"/>
        <v>dhis_api --api-version=27 --api-request='dataElements/o1IPM24X5kJ/shortName' --content-json --request PATCH --data "{\"shortName\": \"VMb8FFKLqnL\"}"</v>
      </c>
    </row>
    <row r="1593" spans="1:10" x14ac:dyDescent="0.2">
      <c r="A1593" t="s">
        <v>1707</v>
      </c>
      <c r="B1593" t="s">
        <v>7656</v>
      </c>
      <c r="C1593" t="s">
        <v>7657</v>
      </c>
      <c r="D1593" s="3" t="b">
        <f>NOT(ISNA(VLOOKUP(A1593,des!B:B,1,FALSE)))</f>
        <v>1</v>
      </c>
      <c r="E1593" s="3" t="str">
        <f>IF(D1593,VLOOKUP(A1593,des!B:Q,11,FALSE),"")</f>
        <v>HIV Commodity</v>
      </c>
      <c r="F1593" s="3" t="b">
        <f t="shared" si="96"/>
        <v>1</v>
      </c>
      <c r="G1593" s="3" t="str">
        <f t="shared" si="97"/>
        <v>dhis_api --api-version=27 --api-request='dataElements/sZGSzFXknK5/name' --content-json --request PATCH --data "{\"name\": \"HIV Commodity\"}"</v>
      </c>
      <c r="H1593" s="3" t="str">
        <f>IF(D1593,VLOOKUP(A1593,des!B:Q,12,FALSE),"")</f>
        <v>VMb8FFKLqnL</v>
      </c>
      <c r="I1593" s="3" t="b">
        <f t="shared" si="98"/>
        <v>1</v>
      </c>
      <c r="J1593" s="3" t="str">
        <f t="shared" si="99"/>
        <v>dhis_api --api-version=27 --api-request='dataElements/sZGSzFXknK5/shortName' --content-json --request PATCH --data "{\"shortName\": \"VMb8FFKLqnL\"}"</v>
      </c>
    </row>
    <row r="1594" spans="1:10" x14ac:dyDescent="0.2">
      <c r="A1594" t="s">
        <v>1708</v>
      </c>
      <c r="B1594" t="s">
        <v>7658</v>
      </c>
      <c r="C1594" t="s">
        <v>7659</v>
      </c>
      <c r="D1594" s="3" t="b">
        <f>NOT(ISNA(VLOOKUP(A1594,des!B:B,1,FALSE)))</f>
        <v>1</v>
      </c>
      <c r="E1594" s="3" t="str">
        <f>IF(D1594,VLOOKUP(A1594,des!B:Q,11,FALSE),"")</f>
        <v>default</v>
      </c>
      <c r="F1594" s="3" t="b">
        <f t="shared" si="96"/>
        <v>1</v>
      </c>
      <c r="G1594" s="3" t="str">
        <f t="shared" si="97"/>
        <v>dhis_api --api-version=27 --api-request='dataElements/PzcLsn5C5jg/name' --content-json --request PATCH --data "{\"name\": \"default\"}"</v>
      </c>
      <c r="H1594" s="3" t="str">
        <f>IF(D1594,VLOOKUP(A1594,des!B:Q,12,FALSE),"")</f>
        <v>bjDvmb4bfuf</v>
      </c>
      <c r="I1594" s="3" t="b">
        <f t="shared" si="98"/>
        <v>1</v>
      </c>
      <c r="J1594" s="3" t="str">
        <f t="shared" si="99"/>
        <v>dhis_api --api-version=27 --api-request='dataElements/PzcLsn5C5jg/shortName' --content-json --request PATCH --data "{\"shortName\": \"bjDvmb4bfuf\"}"</v>
      </c>
    </row>
    <row r="1595" spans="1:10" x14ac:dyDescent="0.2">
      <c r="A1595" t="s">
        <v>1709</v>
      </c>
      <c r="B1595" t="s">
        <v>7660</v>
      </c>
      <c r="C1595" t="s">
        <v>7661</v>
      </c>
      <c r="D1595" s="3" t="b">
        <f>NOT(ISNA(VLOOKUP(A1595,des!B:B,1,FALSE)))</f>
        <v>1</v>
      </c>
      <c r="E1595" s="3" t="str">
        <f>IF(D1595,VLOOKUP(A1595,des!B:Q,11,FALSE),"")</f>
        <v>HIV Commodity</v>
      </c>
      <c r="F1595" s="3" t="b">
        <f t="shared" si="96"/>
        <v>1</v>
      </c>
      <c r="G1595" s="3" t="str">
        <f t="shared" si="97"/>
        <v>dhis_api --api-version=27 --api-request='dataElements/mbbIq3sn8Uo/name' --content-json --request PATCH --data "{\"name\": \"HIV Commodity\"}"</v>
      </c>
      <c r="H1595" s="3" t="str">
        <f>IF(D1595,VLOOKUP(A1595,des!B:Q,12,FALSE),"")</f>
        <v>VMb8FFKLqnL</v>
      </c>
      <c r="I1595" s="3" t="b">
        <f t="shared" si="98"/>
        <v>1</v>
      </c>
      <c r="J1595" s="3" t="str">
        <f t="shared" si="99"/>
        <v>dhis_api --api-version=27 --api-request='dataElements/mbbIq3sn8Uo/shortName' --content-json --request PATCH --data "{\"shortName\": \"VMb8FFKLqnL\"}"</v>
      </c>
    </row>
    <row r="1596" spans="1:10" x14ac:dyDescent="0.2">
      <c r="A1596" t="s">
        <v>1710</v>
      </c>
      <c r="B1596" t="s">
        <v>7662</v>
      </c>
      <c r="C1596" t="s">
        <v>7663</v>
      </c>
      <c r="D1596" s="3" t="b">
        <f>NOT(ISNA(VLOOKUP(A1596,des!B:B,1,FALSE)))</f>
        <v>1</v>
      </c>
      <c r="E1596" s="3" t="str">
        <f>IF(D1596,VLOOKUP(A1596,des!B:Q,11,FALSE),"")</f>
        <v>HIV Commodity</v>
      </c>
      <c r="F1596" s="3" t="b">
        <f t="shared" si="96"/>
        <v>1</v>
      </c>
      <c r="G1596" s="3" t="str">
        <f t="shared" si="97"/>
        <v>dhis_api --api-version=27 --api-request='dataElements/X9pTYSpxFGG/name' --content-json --request PATCH --data "{\"name\": \"HIV Commodity\"}"</v>
      </c>
      <c r="H1596" s="3" t="str">
        <f>IF(D1596,VLOOKUP(A1596,des!B:Q,12,FALSE),"")</f>
        <v>VMb8FFKLqnL</v>
      </c>
      <c r="I1596" s="3" t="b">
        <f t="shared" si="98"/>
        <v>1</v>
      </c>
      <c r="J1596" s="3" t="str">
        <f t="shared" si="99"/>
        <v>dhis_api --api-version=27 --api-request='dataElements/X9pTYSpxFGG/shortName' --content-json --request PATCH --data "{\"shortName\": \"VMb8FFKLqnL\"}"</v>
      </c>
    </row>
    <row r="1597" spans="1:10" x14ac:dyDescent="0.2">
      <c r="A1597" t="s">
        <v>1711</v>
      </c>
      <c r="B1597" t="s">
        <v>7664</v>
      </c>
      <c r="C1597" t="s">
        <v>7665</v>
      </c>
      <c r="D1597" s="3" t="b">
        <f>NOT(ISNA(VLOOKUP(A1597,des!B:B,1,FALSE)))</f>
        <v>1</v>
      </c>
      <c r="E1597" s="3" t="str">
        <f>IF(D1597,VLOOKUP(A1597,des!B:Q,11,FALSE),"")</f>
        <v>default</v>
      </c>
      <c r="F1597" s="3" t="b">
        <f t="shared" si="96"/>
        <v>1</v>
      </c>
      <c r="G1597" s="3" t="str">
        <f t="shared" si="97"/>
        <v>dhis_api --api-version=27 --api-request='dataElements/VguTcOXoRTH/name' --content-json --request PATCH --data "{\"name\": \"default\"}"</v>
      </c>
      <c r="H1597" s="3" t="str">
        <f>IF(D1597,VLOOKUP(A1597,des!B:Q,12,FALSE),"")</f>
        <v>bjDvmb4bfuf</v>
      </c>
      <c r="I1597" s="3" t="b">
        <f t="shared" si="98"/>
        <v>1</v>
      </c>
      <c r="J1597" s="3" t="str">
        <f t="shared" si="99"/>
        <v>dhis_api --api-version=27 --api-request='dataElements/VguTcOXoRTH/shortName' --content-json --request PATCH --data "{\"shortName\": \"bjDvmb4bfuf\"}"</v>
      </c>
    </row>
    <row r="1598" spans="1:10" x14ac:dyDescent="0.2">
      <c r="A1598" t="s">
        <v>7666</v>
      </c>
      <c r="B1598" t="s">
        <v>7667</v>
      </c>
      <c r="C1598" t="s">
        <v>7668</v>
      </c>
      <c r="D1598" s="3" t="b">
        <f>NOT(ISNA(VLOOKUP(A1598,des!B:B,1,FALSE)))</f>
        <v>0</v>
      </c>
      <c r="E1598" s="3" t="str">
        <f>IF(D1598,VLOOKUP(A1598,des!B:Q,11,FALSE),"")</f>
        <v/>
      </c>
      <c r="F1598" s="3" t="b">
        <f t="shared" si="96"/>
        <v>0</v>
      </c>
      <c r="G1598" s="3" t="str">
        <f t="shared" si="97"/>
        <v/>
      </c>
      <c r="H1598" s="3" t="str">
        <f>IF(D1598,VLOOKUP(A1598,des!B:Q,12,FALSE),"")</f>
        <v/>
      </c>
      <c r="I1598" s="3" t="b">
        <f t="shared" si="98"/>
        <v>0</v>
      </c>
      <c r="J1598" s="3" t="str">
        <f t="shared" si="99"/>
        <v/>
      </c>
    </row>
    <row r="1599" spans="1:10" x14ac:dyDescent="0.2">
      <c r="A1599" t="s">
        <v>1712</v>
      </c>
      <c r="B1599" t="s">
        <v>7669</v>
      </c>
      <c r="C1599" t="s">
        <v>7670</v>
      </c>
      <c r="D1599" s="3" t="b">
        <f>NOT(ISNA(VLOOKUP(A1599,des!B:B,1,FALSE)))</f>
        <v>1</v>
      </c>
      <c r="E1599" s="3" t="str">
        <f>IF(D1599,VLOOKUP(A1599,des!B:Q,11,FALSE),"")</f>
        <v>default</v>
      </c>
      <c r="F1599" s="3" t="b">
        <f t="shared" si="96"/>
        <v>1</v>
      </c>
      <c r="G1599" s="3" t="str">
        <f t="shared" si="97"/>
        <v>dhis_api --api-version=27 --api-request='dataElements/pzSeBHhXdOB/name' --content-json --request PATCH --data "{\"name\": \"default\"}"</v>
      </c>
      <c r="H1599" s="3" t="str">
        <f>IF(D1599,VLOOKUP(A1599,des!B:Q,12,FALSE),"")</f>
        <v>bjDvmb4bfuf</v>
      </c>
      <c r="I1599" s="3" t="b">
        <f t="shared" si="98"/>
        <v>1</v>
      </c>
      <c r="J1599" s="3" t="str">
        <f t="shared" si="99"/>
        <v>dhis_api --api-version=27 --api-request='dataElements/pzSeBHhXdOB/shortName' --content-json --request PATCH --data "{\"shortName\": \"bjDvmb4bfuf\"}"</v>
      </c>
    </row>
    <row r="1600" spans="1:10" x14ac:dyDescent="0.2">
      <c r="A1600" t="s">
        <v>1713</v>
      </c>
      <c r="B1600" t="s">
        <v>7671</v>
      </c>
      <c r="C1600" t="s">
        <v>7672</v>
      </c>
      <c r="D1600" s="3" t="b">
        <f>NOT(ISNA(VLOOKUP(A1600,des!B:B,1,FALSE)))</f>
        <v>1</v>
      </c>
      <c r="E1600" s="3" t="str">
        <f>IF(D1600,VLOOKUP(A1600,des!B:Q,11,FALSE),"")</f>
        <v>default</v>
      </c>
      <c r="F1600" s="3" t="b">
        <f t="shared" si="96"/>
        <v>1</v>
      </c>
      <c r="G1600" s="3" t="str">
        <f t="shared" si="97"/>
        <v>dhis_api --api-version=27 --api-request='dataElements/E649N4T5T8O/name' --content-json --request PATCH --data "{\"name\": \"default\"}"</v>
      </c>
      <c r="H1600" s="3" t="str">
        <f>IF(D1600,VLOOKUP(A1600,des!B:Q,12,FALSE),"")</f>
        <v>bjDvmb4bfuf</v>
      </c>
      <c r="I1600" s="3" t="b">
        <f t="shared" si="98"/>
        <v>1</v>
      </c>
      <c r="J1600" s="3" t="str">
        <f t="shared" si="99"/>
        <v>dhis_api --api-version=27 --api-request='dataElements/E649N4T5T8O/shortName' --content-json --request PATCH --data "{\"shortName\": \"bjDvmb4bfuf\"}"</v>
      </c>
    </row>
    <row r="1601" spans="1:10" x14ac:dyDescent="0.2">
      <c r="A1601" t="s">
        <v>7673</v>
      </c>
      <c r="B1601" t="s">
        <v>7674</v>
      </c>
      <c r="C1601" t="s">
        <v>7675</v>
      </c>
      <c r="D1601" s="3" t="b">
        <f>NOT(ISNA(VLOOKUP(A1601,des!B:B,1,FALSE)))</f>
        <v>0</v>
      </c>
      <c r="E1601" s="3" t="str">
        <f>IF(D1601,VLOOKUP(A1601,des!B:Q,11,FALSE),"")</f>
        <v/>
      </c>
      <c r="F1601" s="3" t="b">
        <f t="shared" si="96"/>
        <v>0</v>
      </c>
      <c r="G1601" s="3" t="str">
        <f t="shared" si="97"/>
        <v/>
      </c>
      <c r="H1601" s="3" t="str">
        <f>IF(D1601,VLOOKUP(A1601,des!B:Q,12,FALSE),"")</f>
        <v/>
      </c>
      <c r="I1601" s="3" t="b">
        <f t="shared" si="98"/>
        <v>0</v>
      </c>
      <c r="J1601" s="3" t="str">
        <f t="shared" si="99"/>
        <v/>
      </c>
    </row>
    <row r="1602" spans="1:10" x14ac:dyDescent="0.2">
      <c r="A1602" t="s">
        <v>1714</v>
      </c>
      <c r="B1602" t="s">
        <v>7676</v>
      </c>
      <c r="C1602" t="s">
        <v>7677</v>
      </c>
      <c r="D1602" s="3" t="b">
        <f>NOT(ISNA(VLOOKUP(A1602,des!B:B,1,FALSE)))</f>
        <v>1</v>
      </c>
      <c r="E1602" s="3" t="str">
        <f>IF(D1602,VLOOKUP(A1602,des!B:Q,11,FALSE),"")</f>
        <v>default</v>
      </c>
      <c r="F1602" s="3" t="b">
        <f t="shared" si="96"/>
        <v>1</v>
      </c>
      <c r="G1602" s="3" t="str">
        <f t="shared" si="97"/>
        <v>dhis_api --api-version=27 --api-request='dataElements/tA3pJMlQMHe/name' --content-json --request PATCH --data "{\"name\": \"default\"}"</v>
      </c>
      <c r="H1602" s="3" t="str">
        <f>IF(D1602,VLOOKUP(A1602,des!B:Q,12,FALSE),"")</f>
        <v>bjDvmb4bfuf</v>
      </c>
      <c r="I1602" s="3" t="b">
        <f t="shared" si="98"/>
        <v>1</v>
      </c>
      <c r="J1602" s="3" t="str">
        <f t="shared" si="99"/>
        <v>dhis_api --api-version=27 --api-request='dataElements/tA3pJMlQMHe/shortName' --content-json --request PATCH --data "{\"shortName\": \"bjDvmb4bfuf\"}"</v>
      </c>
    </row>
    <row r="1603" spans="1:10" x14ac:dyDescent="0.2">
      <c r="A1603" t="s">
        <v>1715</v>
      </c>
      <c r="B1603" t="s">
        <v>7678</v>
      </c>
      <c r="C1603" t="s">
        <v>7679</v>
      </c>
      <c r="D1603" s="3" t="b">
        <f>NOT(ISNA(VLOOKUP(A1603,des!B:B,1,FALSE)))</f>
        <v>1</v>
      </c>
      <c r="E1603" s="3" t="str">
        <f>IF(D1603,VLOOKUP(A1603,des!B:Q,11,FALSE),"")</f>
        <v>Observed Commodity</v>
      </c>
      <c r="F1603" s="3" t="b">
        <f t="shared" si="96"/>
        <v>1</v>
      </c>
      <c r="G1603" s="3" t="str">
        <f t="shared" si="97"/>
        <v>dhis_api --api-version=27 --api-request='dataElements/ahWEI2l1R42/name' --content-json --request PATCH --data "{\"name\": \"Observed Commodity\"}"</v>
      </c>
      <c r="H1603" s="3" t="str">
        <f>IF(D1603,VLOOKUP(A1603,des!B:Q,12,FALSE),"")</f>
        <v>UWBjTXQij0x</v>
      </c>
      <c r="I1603" s="3" t="b">
        <f t="shared" si="98"/>
        <v>1</v>
      </c>
      <c r="J1603" s="3" t="str">
        <f t="shared" si="99"/>
        <v>dhis_api --api-version=27 --api-request='dataElements/ahWEI2l1R42/shortName' --content-json --request PATCH --data "{\"shortName\": \"UWBjTXQij0x\"}"</v>
      </c>
    </row>
    <row r="1604" spans="1:10" x14ac:dyDescent="0.2">
      <c r="A1604" t="s">
        <v>1716</v>
      </c>
      <c r="B1604" t="s">
        <v>7680</v>
      </c>
      <c r="C1604" t="s">
        <v>7681</v>
      </c>
      <c r="D1604" s="3" t="b">
        <f>NOT(ISNA(VLOOKUP(A1604,des!B:B,1,FALSE)))</f>
        <v>1</v>
      </c>
      <c r="E1604" s="3" t="str">
        <f>IF(D1604,VLOOKUP(A1604,des!B:Q,11,FALSE),"")</f>
        <v>Observed Commodity</v>
      </c>
      <c r="F1604" s="3" t="b">
        <f t="shared" si="96"/>
        <v>1</v>
      </c>
      <c r="G1604" s="3" t="str">
        <f t="shared" si="97"/>
        <v>dhis_api --api-version=27 --api-request='dataElements/arn585NIWqc/name' --content-json --request PATCH --data "{\"name\": \"Observed Commodity\"}"</v>
      </c>
      <c r="H1604" s="3" t="str">
        <f>IF(D1604,VLOOKUP(A1604,des!B:Q,12,FALSE),"")</f>
        <v>UWBjTXQij0x</v>
      </c>
      <c r="I1604" s="3" t="b">
        <f t="shared" si="98"/>
        <v>1</v>
      </c>
      <c r="J1604" s="3" t="str">
        <f t="shared" si="99"/>
        <v>dhis_api --api-version=27 --api-request='dataElements/arn585NIWqc/shortName' --content-json --request PATCH --data "{\"shortName\": \"UWBjTXQij0x\"}"</v>
      </c>
    </row>
    <row r="1605" spans="1:10" x14ac:dyDescent="0.2">
      <c r="A1605" t="s">
        <v>787</v>
      </c>
      <c r="B1605" t="s">
        <v>7682</v>
      </c>
      <c r="C1605" t="s">
        <v>7683</v>
      </c>
      <c r="D1605" s="3" t="b">
        <f>NOT(ISNA(VLOOKUP(A1605,des!B:B,1,FALSE)))</f>
        <v>1</v>
      </c>
      <c r="E1605" s="3" t="str">
        <f>IF(D1605,VLOOKUP(A1605,des!B:Q,11,FALSE),"")</f>
        <v>Observed Commodity v2</v>
      </c>
      <c r="F1605" s="3" t="b">
        <f t="shared" ref="F1605:F1668" si="100">IF(D1605,IF(E1605&lt;&gt;B1605,TRUE,FALSE),FALSE)</f>
        <v>1</v>
      </c>
      <c r="G1605" s="3" t="str">
        <f t="shared" si="97"/>
        <v>dhis_api --api-version=27 --api-request='dataElements/FDlLTtGvb6d/name' --content-json --request PATCH --data "{\"name\": \"Observed Commodity v2\"}"</v>
      </c>
      <c r="H1605" s="3" t="str">
        <f>IF(D1605,VLOOKUP(A1605,des!B:Q,12,FALSE),"")</f>
        <v>VyIikVM32f1</v>
      </c>
      <c r="I1605" s="3" t="b">
        <f t="shared" si="98"/>
        <v>1</v>
      </c>
      <c r="J1605" s="3" t="str">
        <f t="shared" si="99"/>
        <v>dhis_api --api-version=27 --api-request='dataElements/FDlLTtGvb6d/shortName' --content-json --request PATCH --data "{\"shortName\": \"VyIikVM32f1\"}"</v>
      </c>
    </row>
    <row r="1606" spans="1:10" x14ac:dyDescent="0.2">
      <c r="A1606" t="s">
        <v>1717</v>
      </c>
      <c r="B1606" t="s">
        <v>7684</v>
      </c>
      <c r="C1606" t="s">
        <v>7685</v>
      </c>
      <c r="D1606" s="3" t="b">
        <f>NOT(ISNA(VLOOKUP(A1606,des!B:B,1,FALSE)))</f>
        <v>1</v>
      </c>
      <c r="E1606" s="3" t="str">
        <f>IF(D1606,VLOOKUP(A1606,des!B:Q,11,FALSE),"")</f>
        <v>Observed Commodity</v>
      </c>
      <c r="F1606" s="3" t="b">
        <f t="shared" si="100"/>
        <v>1</v>
      </c>
      <c r="G1606" s="3" t="str">
        <f t="shared" ref="G1606:G1669" si="101">IF(F1606,CONCATENATE($A$1,A1606,$B$1,E1606,$C$1),"")</f>
        <v>dhis_api --api-version=27 --api-request='dataElements/aSJPsr9ZaoV/name' --content-json --request PATCH --data "{\"name\": \"Observed Commodity\"}"</v>
      </c>
      <c r="H1606" s="3" t="str">
        <f>IF(D1606,VLOOKUP(A1606,des!B:Q,12,FALSE),"")</f>
        <v>UWBjTXQij0x</v>
      </c>
      <c r="I1606" s="3" t="b">
        <f t="shared" ref="I1606:I1669" si="102">IF(D1606,IF(H1606&lt;&gt;C1606,TRUE,FALSE),FALSE)</f>
        <v>1</v>
      </c>
      <c r="J1606" s="3" t="str">
        <f t="shared" ref="J1606:J1669" si="103">IF(I1606,CONCATENATE($A$2,A1606,$B$2,H1606,$C$2),"")</f>
        <v>dhis_api --api-version=27 --api-request='dataElements/aSJPsr9ZaoV/shortName' --content-json --request PATCH --data "{\"shortName\": \"UWBjTXQij0x\"}"</v>
      </c>
    </row>
    <row r="1607" spans="1:10" x14ac:dyDescent="0.2">
      <c r="A1607" t="s">
        <v>1718</v>
      </c>
      <c r="B1607" t="s">
        <v>7686</v>
      </c>
      <c r="C1607" t="s">
        <v>7687</v>
      </c>
      <c r="D1607" s="3" t="b">
        <f>NOT(ISNA(VLOOKUP(A1607,des!B:B,1,FALSE)))</f>
        <v>1</v>
      </c>
      <c r="E1607" s="3" t="str">
        <f>IF(D1607,VLOOKUP(A1607,des!B:Q,11,FALSE),"")</f>
        <v>Observed Commodity</v>
      </c>
      <c r="F1607" s="3" t="b">
        <f t="shared" si="100"/>
        <v>1</v>
      </c>
      <c r="G1607" s="3" t="str">
        <f t="shared" si="101"/>
        <v>dhis_api --api-version=27 --api-request='dataElements/NeY3IFYTErB/name' --content-json --request PATCH --data "{\"name\": \"Observed Commodity\"}"</v>
      </c>
      <c r="H1607" s="3" t="str">
        <f>IF(D1607,VLOOKUP(A1607,des!B:Q,12,FALSE),"")</f>
        <v>UWBjTXQij0x</v>
      </c>
      <c r="I1607" s="3" t="b">
        <f t="shared" si="102"/>
        <v>1</v>
      </c>
      <c r="J1607" s="3" t="str">
        <f t="shared" si="103"/>
        <v>dhis_api --api-version=27 --api-request='dataElements/NeY3IFYTErB/shortName' --content-json --request PATCH --data "{\"shortName\": \"UWBjTXQij0x\"}"</v>
      </c>
    </row>
    <row r="1608" spans="1:10" x14ac:dyDescent="0.2">
      <c r="A1608" t="s">
        <v>788</v>
      </c>
      <c r="B1608" t="s">
        <v>7688</v>
      </c>
      <c r="C1608" t="s">
        <v>7689</v>
      </c>
      <c r="D1608" s="3" t="b">
        <f>NOT(ISNA(VLOOKUP(A1608,des!B:B,1,FALSE)))</f>
        <v>1</v>
      </c>
      <c r="E1608" s="3" t="str">
        <f>IF(D1608,VLOOKUP(A1608,des!B:Q,11,FALSE),"")</f>
        <v>Observed Commodity v2</v>
      </c>
      <c r="F1608" s="3" t="b">
        <f t="shared" si="100"/>
        <v>1</v>
      </c>
      <c r="G1608" s="3" t="str">
        <f t="shared" si="101"/>
        <v>dhis_api --api-version=27 --api-request='dataElements/qQ7UK8XhpHm/name' --content-json --request PATCH --data "{\"name\": \"Observed Commodity v2\"}"</v>
      </c>
      <c r="H1608" s="3" t="str">
        <f>IF(D1608,VLOOKUP(A1608,des!B:Q,12,FALSE),"")</f>
        <v>VyIikVM32f1</v>
      </c>
      <c r="I1608" s="3" t="b">
        <f t="shared" si="102"/>
        <v>1</v>
      </c>
      <c r="J1608" s="3" t="str">
        <f t="shared" si="103"/>
        <v>dhis_api --api-version=27 --api-request='dataElements/qQ7UK8XhpHm/shortName' --content-json --request PATCH --data "{\"shortName\": \"VyIikVM32f1\"}"</v>
      </c>
    </row>
    <row r="1609" spans="1:10" x14ac:dyDescent="0.2">
      <c r="A1609" t="s">
        <v>313</v>
      </c>
      <c r="B1609" t="s">
        <v>7690</v>
      </c>
      <c r="C1609" t="s">
        <v>7691</v>
      </c>
      <c r="D1609" s="3" t="b">
        <f>NOT(ISNA(VLOOKUP(A1609,des!B:B,1,FALSE)))</f>
        <v>1</v>
      </c>
      <c r="E1609" s="3" t="str">
        <f>IF(D1609,VLOOKUP(A1609,des!B:Q,11,FALSE),"")</f>
        <v>default</v>
      </c>
      <c r="F1609" s="3" t="b">
        <f t="shared" si="100"/>
        <v>1</v>
      </c>
      <c r="G1609" s="3" t="str">
        <f t="shared" si="101"/>
        <v>dhis_api --api-version=27 --api-request='dataElements/SKg8eZtdaQE/name' --content-json --request PATCH --data "{\"name\": \"default\"}"</v>
      </c>
      <c r="H1609" s="3" t="str">
        <f>IF(D1609,VLOOKUP(A1609,des!B:Q,12,FALSE),"")</f>
        <v>bjDvmb4bfuf</v>
      </c>
      <c r="I1609" s="3" t="b">
        <f t="shared" si="102"/>
        <v>1</v>
      </c>
      <c r="J1609" s="3" t="str">
        <f t="shared" si="103"/>
        <v>dhis_api --api-version=27 --api-request='dataElements/SKg8eZtdaQE/shortName' --content-json --request PATCH --data "{\"shortName\": \"bjDvmb4bfuf\"}"</v>
      </c>
    </row>
    <row r="1610" spans="1:10" x14ac:dyDescent="0.2">
      <c r="A1610" t="s">
        <v>1719</v>
      </c>
      <c r="B1610" t="s">
        <v>7692</v>
      </c>
      <c r="C1610" t="s">
        <v>7693</v>
      </c>
      <c r="D1610" s="3" t="b">
        <f>NOT(ISNA(VLOOKUP(A1610,des!B:B,1,FALSE)))</f>
        <v>1</v>
      </c>
      <c r="E1610" s="3" t="str">
        <f>IF(D1610,VLOOKUP(A1610,des!B:Q,11,FALSE),"")</f>
        <v>default</v>
      </c>
      <c r="F1610" s="3" t="b">
        <f t="shared" si="100"/>
        <v>1</v>
      </c>
      <c r="G1610" s="3" t="str">
        <f t="shared" si="101"/>
        <v>dhis_api --api-version=27 --api-request='dataElements/KaFil9sbGkl/name' --content-json --request PATCH --data "{\"name\": \"default\"}"</v>
      </c>
      <c r="H1610" s="3" t="str">
        <f>IF(D1610,VLOOKUP(A1610,des!B:Q,12,FALSE),"")</f>
        <v>bjDvmb4bfuf</v>
      </c>
      <c r="I1610" s="3" t="b">
        <f t="shared" si="102"/>
        <v>1</v>
      </c>
      <c r="J1610" s="3" t="str">
        <f t="shared" si="103"/>
        <v>dhis_api --api-version=27 --api-request='dataElements/KaFil9sbGkl/shortName' --content-json --request PATCH --data "{\"shortName\": \"bjDvmb4bfuf\"}"</v>
      </c>
    </row>
    <row r="1611" spans="1:10" x14ac:dyDescent="0.2">
      <c r="A1611" t="s">
        <v>1720</v>
      </c>
      <c r="B1611" t="s">
        <v>7694</v>
      </c>
      <c r="C1611" t="s">
        <v>7695</v>
      </c>
      <c r="D1611" s="3" t="b">
        <f>NOT(ISNA(VLOOKUP(A1611,des!B:B,1,FALSE)))</f>
        <v>1</v>
      </c>
      <c r="E1611" s="3" t="str">
        <f>IF(D1611,VLOOKUP(A1611,des!B:Q,11,FALSE),"")</f>
        <v>Observed Commodity</v>
      </c>
      <c r="F1611" s="3" t="b">
        <f t="shared" si="100"/>
        <v>1</v>
      </c>
      <c r="G1611" s="3" t="str">
        <f t="shared" si="101"/>
        <v>dhis_api --api-version=27 --api-request='dataElements/PXFzKS4T4gA/name' --content-json --request PATCH --data "{\"name\": \"Observed Commodity\"}"</v>
      </c>
      <c r="H1611" s="3" t="str">
        <f>IF(D1611,VLOOKUP(A1611,des!B:Q,12,FALSE),"")</f>
        <v>UWBjTXQij0x</v>
      </c>
      <c r="I1611" s="3" t="b">
        <f t="shared" si="102"/>
        <v>1</v>
      </c>
      <c r="J1611" s="3" t="str">
        <f t="shared" si="103"/>
        <v>dhis_api --api-version=27 --api-request='dataElements/PXFzKS4T4gA/shortName' --content-json --request PATCH --data "{\"shortName\": \"UWBjTXQij0x\"}"</v>
      </c>
    </row>
    <row r="1612" spans="1:10" x14ac:dyDescent="0.2">
      <c r="A1612" t="s">
        <v>1721</v>
      </c>
      <c r="B1612" t="s">
        <v>7696</v>
      </c>
      <c r="C1612" t="s">
        <v>7697</v>
      </c>
      <c r="D1612" s="3" t="b">
        <f>NOT(ISNA(VLOOKUP(A1612,des!B:B,1,FALSE)))</f>
        <v>1</v>
      </c>
      <c r="E1612" s="3" t="str">
        <f>IF(D1612,VLOOKUP(A1612,des!B:Q,11,FALSE),"")</f>
        <v>Observed Commodity</v>
      </c>
      <c r="F1612" s="3" t="b">
        <f t="shared" si="100"/>
        <v>1</v>
      </c>
      <c r="G1612" s="3" t="str">
        <f t="shared" si="101"/>
        <v>dhis_api --api-version=27 --api-request='dataElements/F2wELEtBlaI/name' --content-json --request PATCH --data "{\"name\": \"Observed Commodity\"}"</v>
      </c>
      <c r="H1612" s="3" t="str">
        <f>IF(D1612,VLOOKUP(A1612,des!B:Q,12,FALSE),"")</f>
        <v>UWBjTXQij0x</v>
      </c>
      <c r="I1612" s="3" t="b">
        <f t="shared" si="102"/>
        <v>1</v>
      </c>
      <c r="J1612" s="3" t="str">
        <f t="shared" si="103"/>
        <v>dhis_api --api-version=27 --api-request='dataElements/F2wELEtBlaI/shortName' --content-json --request PATCH --data "{\"shortName\": \"UWBjTXQij0x\"}"</v>
      </c>
    </row>
    <row r="1613" spans="1:10" x14ac:dyDescent="0.2">
      <c r="A1613" t="s">
        <v>785</v>
      </c>
      <c r="B1613" t="s">
        <v>7698</v>
      </c>
      <c r="C1613" t="s">
        <v>7699</v>
      </c>
      <c r="D1613" s="3" t="b">
        <f>NOT(ISNA(VLOOKUP(A1613,des!B:B,1,FALSE)))</f>
        <v>1</v>
      </c>
      <c r="E1613" s="3" t="str">
        <f>IF(D1613,VLOOKUP(A1613,des!B:Q,11,FALSE),"")</f>
        <v>Observed Commodity v2</v>
      </c>
      <c r="F1613" s="3" t="b">
        <f t="shared" si="100"/>
        <v>1</v>
      </c>
      <c r="G1613" s="3" t="str">
        <f t="shared" si="101"/>
        <v>dhis_api --api-version=27 --api-request='dataElements/x0qTD4eEKoS/name' --content-json --request PATCH --data "{\"name\": \"Observed Commodity v2\"}"</v>
      </c>
      <c r="H1613" s="3" t="str">
        <f>IF(D1613,VLOOKUP(A1613,des!B:Q,12,FALSE),"")</f>
        <v>VyIikVM32f1</v>
      </c>
      <c r="I1613" s="3" t="b">
        <f t="shared" si="102"/>
        <v>1</v>
      </c>
      <c r="J1613" s="3" t="str">
        <f t="shared" si="103"/>
        <v>dhis_api --api-version=27 --api-request='dataElements/x0qTD4eEKoS/shortName' --content-json --request PATCH --data "{\"shortName\": \"VyIikVM32f1\"}"</v>
      </c>
    </row>
    <row r="1614" spans="1:10" x14ac:dyDescent="0.2">
      <c r="A1614" t="s">
        <v>314</v>
      </c>
      <c r="B1614" t="s">
        <v>7700</v>
      </c>
      <c r="C1614" t="s">
        <v>7701</v>
      </c>
      <c r="D1614" s="3" t="b">
        <f>NOT(ISNA(VLOOKUP(A1614,des!B:B,1,FALSE)))</f>
        <v>1</v>
      </c>
      <c r="E1614" s="3" t="str">
        <f>IF(D1614,VLOOKUP(A1614,des!B:Q,11,FALSE),"")</f>
        <v>default</v>
      </c>
      <c r="F1614" s="3" t="b">
        <f t="shared" si="100"/>
        <v>1</v>
      </c>
      <c r="G1614" s="3" t="str">
        <f t="shared" si="101"/>
        <v>dhis_api --api-version=27 --api-request='dataElements/As0948DMuLS/name' --content-json --request PATCH --data "{\"name\": \"default\"}"</v>
      </c>
      <c r="H1614" s="3" t="str">
        <f>IF(D1614,VLOOKUP(A1614,des!B:Q,12,FALSE),"")</f>
        <v>bjDvmb4bfuf</v>
      </c>
      <c r="I1614" s="3" t="b">
        <f t="shared" si="102"/>
        <v>1</v>
      </c>
      <c r="J1614" s="3" t="str">
        <f t="shared" si="103"/>
        <v>dhis_api --api-version=27 --api-request='dataElements/As0948DMuLS/shortName' --content-json --request PATCH --data "{\"shortName\": \"bjDvmb4bfuf\"}"</v>
      </c>
    </row>
    <row r="1615" spans="1:10" x14ac:dyDescent="0.2">
      <c r="A1615" t="s">
        <v>1722</v>
      </c>
      <c r="B1615" t="s">
        <v>7702</v>
      </c>
      <c r="C1615" t="s">
        <v>7703</v>
      </c>
      <c r="D1615" s="3" t="b">
        <f>NOT(ISNA(VLOOKUP(A1615,des!B:B,1,FALSE)))</f>
        <v>1</v>
      </c>
      <c r="E1615" s="3" t="str">
        <f>IF(D1615,VLOOKUP(A1615,des!B:Q,11,FALSE),"")</f>
        <v>default</v>
      </c>
      <c r="F1615" s="3" t="b">
        <f t="shared" si="100"/>
        <v>1</v>
      </c>
      <c r="G1615" s="3" t="str">
        <f t="shared" si="101"/>
        <v>dhis_api --api-version=27 --api-request='dataElements/W3CTe0N8xqn/name' --content-json --request PATCH --data "{\"name\": \"default\"}"</v>
      </c>
      <c r="H1615" s="3" t="str">
        <f>IF(D1615,VLOOKUP(A1615,des!B:Q,12,FALSE),"")</f>
        <v>bjDvmb4bfuf</v>
      </c>
      <c r="I1615" s="3" t="b">
        <f t="shared" si="102"/>
        <v>1</v>
      </c>
      <c r="J1615" s="3" t="str">
        <f t="shared" si="103"/>
        <v>dhis_api --api-version=27 --api-request='dataElements/W3CTe0N8xqn/shortName' --content-json --request PATCH --data "{\"shortName\": \"bjDvmb4bfuf\"}"</v>
      </c>
    </row>
    <row r="1616" spans="1:10" x14ac:dyDescent="0.2">
      <c r="A1616" t="s">
        <v>1723</v>
      </c>
      <c r="B1616" t="s">
        <v>7704</v>
      </c>
      <c r="C1616" t="s">
        <v>7705</v>
      </c>
      <c r="D1616" s="3" t="b">
        <f>NOT(ISNA(VLOOKUP(A1616,des!B:B,1,FALSE)))</f>
        <v>1</v>
      </c>
      <c r="E1616" s="3" t="str">
        <f>IF(D1616,VLOOKUP(A1616,des!B:Q,11,FALSE),"")</f>
        <v>Observed Commodity</v>
      </c>
      <c r="F1616" s="3" t="b">
        <f t="shared" si="100"/>
        <v>1</v>
      </c>
      <c r="G1616" s="3" t="str">
        <f t="shared" si="101"/>
        <v>dhis_api --api-version=27 --api-request='dataElements/VXIeOH0qGGZ/name' --content-json --request PATCH --data "{\"name\": \"Observed Commodity\"}"</v>
      </c>
      <c r="H1616" s="3" t="str">
        <f>IF(D1616,VLOOKUP(A1616,des!B:Q,12,FALSE),"")</f>
        <v>UWBjTXQij0x</v>
      </c>
      <c r="I1616" s="3" t="b">
        <f t="shared" si="102"/>
        <v>1</v>
      </c>
      <c r="J1616" s="3" t="str">
        <f t="shared" si="103"/>
        <v>dhis_api --api-version=27 --api-request='dataElements/VXIeOH0qGGZ/shortName' --content-json --request PATCH --data "{\"shortName\": \"UWBjTXQij0x\"}"</v>
      </c>
    </row>
    <row r="1617" spans="1:10" x14ac:dyDescent="0.2">
      <c r="A1617" t="s">
        <v>1724</v>
      </c>
      <c r="B1617" t="s">
        <v>7706</v>
      </c>
      <c r="C1617" t="s">
        <v>7707</v>
      </c>
      <c r="D1617" s="3" t="b">
        <f>NOT(ISNA(VLOOKUP(A1617,des!B:B,1,FALSE)))</f>
        <v>1</v>
      </c>
      <c r="E1617" s="3" t="str">
        <f>IF(D1617,VLOOKUP(A1617,des!B:Q,11,FALSE),"")</f>
        <v>Observed Commodity</v>
      </c>
      <c r="F1617" s="3" t="b">
        <f t="shared" si="100"/>
        <v>1</v>
      </c>
      <c r="G1617" s="3" t="str">
        <f t="shared" si="101"/>
        <v>dhis_api --api-version=27 --api-request='dataElements/kFOHLVhETFs/name' --content-json --request PATCH --data "{\"name\": \"Observed Commodity\"}"</v>
      </c>
      <c r="H1617" s="3" t="str">
        <f>IF(D1617,VLOOKUP(A1617,des!B:Q,12,FALSE),"")</f>
        <v>UWBjTXQij0x</v>
      </c>
      <c r="I1617" s="3" t="b">
        <f t="shared" si="102"/>
        <v>1</v>
      </c>
      <c r="J1617" s="3" t="str">
        <f t="shared" si="103"/>
        <v>dhis_api --api-version=27 --api-request='dataElements/kFOHLVhETFs/shortName' --content-json --request PATCH --data "{\"shortName\": \"UWBjTXQij0x\"}"</v>
      </c>
    </row>
    <row r="1618" spans="1:10" x14ac:dyDescent="0.2">
      <c r="A1618" t="s">
        <v>786</v>
      </c>
      <c r="B1618" t="s">
        <v>7708</v>
      </c>
      <c r="C1618" t="s">
        <v>7709</v>
      </c>
      <c r="D1618" s="3" t="b">
        <f>NOT(ISNA(VLOOKUP(A1618,des!B:B,1,FALSE)))</f>
        <v>1</v>
      </c>
      <c r="E1618" s="3" t="str">
        <f>IF(D1618,VLOOKUP(A1618,des!B:Q,11,FALSE),"")</f>
        <v>Observed Commodity v2</v>
      </c>
      <c r="F1618" s="3" t="b">
        <f t="shared" si="100"/>
        <v>1</v>
      </c>
      <c r="G1618" s="3" t="str">
        <f t="shared" si="101"/>
        <v>dhis_api --api-version=27 --api-request='dataElements/zNY7jEoat5w/name' --content-json --request PATCH --data "{\"name\": \"Observed Commodity v2\"}"</v>
      </c>
      <c r="H1618" s="3" t="str">
        <f>IF(D1618,VLOOKUP(A1618,des!B:Q,12,FALSE),"")</f>
        <v>VyIikVM32f1</v>
      </c>
      <c r="I1618" s="3" t="b">
        <f t="shared" si="102"/>
        <v>1</v>
      </c>
      <c r="J1618" s="3" t="str">
        <f t="shared" si="103"/>
        <v>dhis_api --api-version=27 --api-request='dataElements/zNY7jEoat5w/shortName' --content-json --request PATCH --data "{\"shortName\": \"VyIikVM32f1\"}"</v>
      </c>
    </row>
    <row r="1619" spans="1:10" x14ac:dyDescent="0.2">
      <c r="A1619" t="s">
        <v>7710</v>
      </c>
      <c r="B1619" t="s">
        <v>7711</v>
      </c>
      <c r="C1619" t="s">
        <v>7712</v>
      </c>
      <c r="D1619" s="3" t="b">
        <f>NOT(ISNA(VLOOKUP(A1619,des!B:B,1,FALSE)))</f>
        <v>0</v>
      </c>
      <c r="E1619" s="3" t="str">
        <f>IF(D1619,VLOOKUP(A1619,des!B:Q,11,FALSE),"")</f>
        <v/>
      </c>
      <c r="F1619" s="3" t="b">
        <f t="shared" si="100"/>
        <v>0</v>
      </c>
      <c r="G1619" s="3" t="str">
        <f t="shared" si="101"/>
        <v/>
      </c>
      <c r="H1619" s="3" t="str">
        <f>IF(D1619,VLOOKUP(A1619,des!B:Q,12,FALSE),"")</f>
        <v/>
      </c>
      <c r="I1619" s="3" t="b">
        <f t="shared" si="102"/>
        <v>0</v>
      </c>
      <c r="J1619" s="3" t="str">
        <f t="shared" si="103"/>
        <v/>
      </c>
    </row>
    <row r="1620" spans="1:10" x14ac:dyDescent="0.2">
      <c r="A1620" t="s">
        <v>7713</v>
      </c>
      <c r="B1620" t="s">
        <v>7714</v>
      </c>
      <c r="C1620" t="s">
        <v>7715</v>
      </c>
      <c r="D1620" s="3" t="b">
        <f>NOT(ISNA(VLOOKUP(A1620,des!B:B,1,FALSE)))</f>
        <v>0</v>
      </c>
      <c r="E1620" s="3" t="str">
        <f>IF(D1620,VLOOKUP(A1620,des!B:Q,11,FALSE),"")</f>
        <v/>
      </c>
      <c r="F1620" s="3" t="b">
        <f t="shared" si="100"/>
        <v>0</v>
      </c>
      <c r="G1620" s="3" t="str">
        <f t="shared" si="101"/>
        <v/>
      </c>
      <c r="H1620" s="3" t="str">
        <f>IF(D1620,VLOOKUP(A1620,des!B:Q,12,FALSE),"")</f>
        <v/>
      </c>
      <c r="I1620" s="3" t="b">
        <f t="shared" si="102"/>
        <v>0</v>
      </c>
      <c r="J1620" s="3" t="str">
        <f t="shared" si="103"/>
        <v/>
      </c>
    </row>
    <row r="1621" spans="1:10" x14ac:dyDescent="0.2">
      <c r="A1621" t="s">
        <v>7716</v>
      </c>
      <c r="B1621" t="s">
        <v>7717</v>
      </c>
      <c r="C1621" t="s">
        <v>7718</v>
      </c>
      <c r="D1621" s="3" t="b">
        <f>NOT(ISNA(VLOOKUP(A1621,des!B:B,1,FALSE)))</f>
        <v>0</v>
      </c>
      <c r="E1621" s="3" t="str">
        <f>IF(D1621,VLOOKUP(A1621,des!B:Q,11,FALSE),"")</f>
        <v/>
      </c>
      <c r="F1621" s="3" t="b">
        <f t="shared" si="100"/>
        <v>0</v>
      </c>
      <c r="G1621" s="3" t="str">
        <f t="shared" si="101"/>
        <v/>
      </c>
      <c r="H1621" s="3" t="str">
        <f>IF(D1621,VLOOKUP(A1621,des!B:Q,12,FALSE),"")</f>
        <v/>
      </c>
      <c r="I1621" s="3" t="b">
        <f t="shared" si="102"/>
        <v>0</v>
      </c>
      <c r="J1621" s="3" t="str">
        <f t="shared" si="103"/>
        <v/>
      </c>
    </row>
    <row r="1622" spans="1:10" x14ac:dyDescent="0.2">
      <c r="A1622" t="s">
        <v>7719</v>
      </c>
      <c r="B1622" t="s">
        <v>7720</v>
      </c>
      <c r="C1622" t="s">
        <v>7721</v>
      </c>
      <c r="D1622" s="3" t="b">
        <f>NOT(ISNA(VLOOKUP(A1622,des!B:B,1,FALSE)))</f>
        <v>0</v>
      </c>
      <c r="E1622" s="3" t="str">
        <f>IF(D1622,VLOOKUP(A1622,des!B:Q,11,FALSE),"")</f>
        <v/>
      </c>
      <c r="F1622" s="3" t="b">
        <f t="shared" si="100"/>
        <v>0</v>
      </c>
      <c r="G1622" s="3" t="str">
        <f t="shared" si="101"/>
        <v/>
      </c>
      <c r="H1622" s="3" t="str">
        <f>IF(D1622,VLOOKUP(A1622,des!B:Q,12,FALSE),"")</f>
        <v/>
      </c>
      <c r="I1622" s="3" t="b">
        <f t="shared" si="102"/>
        <v>0</v>
      </c>
      <c r="J1622" s="3" t="str">
        <f t="shared" si="103"/>
        <v/>
      </c>
    </row>
    <row r="1623" spans="1:10" x14ac:dyDescent="0.2">
      <c r="A1623" t="s">
        <v>7722</v>
      </c>
      <c r="B1623" t="s">
        <v>7723</v>
      </c>
      <c r="C1623" t="s">
        <v>7724</v>
      </c>
      <c r="D1623" s="3" t="b">
        <f>NOT(ISNA(VLOOKUP(A1623,des!B:B,1,FALSE)))</f>
        <v>0</v>
      </c>
      <c r="E1623" s="3" t="str">
        <f>IF(D1623,VLOOKUP(A1623,des!B:Q,11,FALSE),"")</f>
        <v/>
      </c>
      <c r="F1623" s="3" t="b">
        <f t="shared" si="100"/>
        <v>0</v>
      </c>
      <c r="G1623" s="3" t="str">
        <f t="shared" si="101"/>
        <v/>
      </c>
      <c r="H1623" s="3" t="str">
        <f>IF(D1623,VLOOKUP(A1623,des!B:Q,12,FALSE),"")</f>
        <v/>
      </c>
      <c r="I1623" s="3" t="b">
        <f t="shared" si="102"/>
        <v>0</v>
      </c>
      <c r="J1623" s="3" t="str">
        <f t="shared" si="103"/>
        <v/>
      </c>
    </row>
    <row r="1624" spans="1:10" x14ac:dyDescent="0.2">
      <c r="A1624" t="s">
        <v>7725</v>
      </c>
      <c r="B1624" t="s">
        <v>7726</v>
      </c>
      <c r="C1624" t="s">
        <v>7727</v>
      </c>
      <c r="D1624" s="3" t="b">
        <f>NOT(ISNA(VLOOKUP(A1624,des!B:B,1,FALSE)))</f>
        <v>0</v>
      </c>
      <c r="E1624" s="3" t="str">
        <f>IF(D1624,VLOOKUP(A1624,des!B:Q,11,FALSE),"")</f>
        <v/>
      </c>
      <c r="F1624" s="3" t="b">
        <f t="shared" si="100"/>
        <v>0</v>
      </c>
      <c r="G1624" s="3" t="str">
        <f t="shared" si="101"/>
        <v/>
      </c>
      <c r="H1624" s="3" t="str">
        <f>IF(D1624,VLOOKUP(A1624,des!B:Q,12,FALSE),"")</f>
        <v/>
      </c>
      <c r="I1624" s="3" t="b">
        <f t="shared" si="102"/>
        <v>0</v>
      </c>
      <c r="J1624" s="3" t="str">
        <f t="shared" si="103"/>
        <v/>
      </c>
    </row>
    <row r="1625" spans="1:10" x14ac:dyDescent="0.2">
      <c r="A1625" t="s">
        <v>7728</v>
      </c>
      <c r="B1625" t="s">
        <v>7729</v>
      </c>
      <c r="C1625" t="s">
        <v>7730</v>
      </c>
      <c r="D1625" s="3" t="b">
        <f>NOT(ISNA(VLOOKUP(A1625,des!B:B,1,FALSE)))</f>
        <v>0</v>
      </c>
      <c r="E1625" s="3" t="str">
        <f>IF(D1625,VLOOKUP(A1625,des!B:Q,11,FALSE),"")</f>
        <v/>
      </c>
      <c r="F1625" s="3" t="b">
        <f t="shared" si="100"/>
        <v>0</v>
      </c>
      <c r="G1625" s="3" t="str">
        <f t="shared" si="101"/>
        <v/>
      </c>
      <c r="H1625" s="3" t="str">
        <f>IF(D1625,VLOOKUP(A1625,des!B:Q,12,FALSE),"")</f>
        <v/>
      </c>
      <c r="I1625" s="3" t="b">
        <f t="shared" si="102"/>
        <v>0</v>
      </c>
      <c r="J1625" s="3" t="str">
        <f t="shared" si="103"/>
        <v/>
      </c>
    </row>
    <row r="1626" spans="1:10" x14ac:dyDescent="0.2">
      <c r="A1626" t="s">
        <v>7731</v>
      </c>
      <c r="B1626" t="s">
        <v>7732</v>
      </c>
      <c r="C1626" t="s">
        <v>7733</v>
      </c>
      <c r="D1626" s="3" t="b">
        <f>NOT(ISNA(VLOOKUP(A1626,des!B:B,1,FALSE)))</f>
        <v>0</v>
      </c>
      <c r="E1626" s="3" t="str">
        <f>IF(D1626,VLOOKUP(A1626,des!B:Q,11,FALSE),"")</f>
        <v/>
      </c>
      <c r="F1626" s="3" t="b">
        <f t="shared" si="100"/>
        <v>0</v>
      </c>
      <c r="G1626" s="3" t="str">
        <f t="shared" si="101"/>
        <v/>
      </c>
      <c r="H1626" s="3" t="str">
        <f>IF(D1626,VLOOKUP(A1626,des!B:Q,12,FALSE),"")</f>
        <v/>
      </c>
      <c r="I1626" s="3" t="b">
        <f t="shared" si="102"/>
        <v>0</v>
      </c>
      <c r="J1626" s="3" t="str">
        <f t="shared" si="103"/>
        <v/>
      </c>
    </row>
    <row r="1627" spans="1:10" x14ac:dyDescent="0.2">
      <c r="A1627" t="s">
        <v>7734</v>
      </c>
      <c r="B1627" t="s">
        <v>7735</v>
      </c>
      <c r="C1627" t="s">
        <v>7736</v>
      </c>
      <c r="D1627" s="3" t="b">
        <f>NOT(ISNA(VLOOKUP(A1627,des!B:B,1,FALSE)))</f>
        <v>0</v>
      </c>
      <c r="E1627" s="3" t="str">
        <f>IF(D1627,VLOOKUP(A1627,des!B:Q,11,FALSE),"")</f>
        <v/>
      </c>
      <c r="F1627" s="3" t="b">
        <f t="shared" si="100"/>
        <v>0</v>
      </c>
      <c r="G1627" s="3" t="str">
        <f t="shared" si="101"/>
        <v/>
      </c>
      <c r="H1627" s="3" t="str">
        <f>IF(D1627,VLOOKUP(A1627,des!B:Q,12,FALSE),"")</f>
        <v/>
      </c>
      <c r="I1627" s="3" t="b">
        <f t="shared" si="102"/>
        <v>0</v>
      </c>
      <c r="J1627" s="3" t="str">
        <f t="shared" si="103"/>
        <v/>
      </c>
    </row>
    <row r="1628" spans="1:10" x14ac:dyDescent="0.2">
      <c r="A1628" t="s">
        <v>7737</v>
      </c>
      <c r="B1628" t="s">
        <v>7738</v>
      </c>
      <c r="C1628" t="s">
        <v>7739</v>
      </c>
      <c r="D1628" s="3" t="b">
        <f>NOT(ISNA(VLOOKUP(A1628,des!B:B,1,FALSE)))</f>
        <v>0</v>
      </c>
      <c r="E1628" s="3" t="str">
        <f>IF(D1628,VLOOKUP(A1628,des!B:Q,11,FALSE),"")</f>
        <v/>
      </c>
      <c r="F1628" s="3" t="b">
        <f t="shared" si="100"/>
        <v>0</v>
      </c>
      <c r="G1628" s="3" t="str">
        <f t="shared" si="101"/>
        <v/>
      </c>
      <c r="H1628" s="3" t="str">
        <f>IF(D1628,VLOOKUP(A1628,des!B:Q,12,FALSE),"")</f>
        <v/>
      </c>
      <c r="I1628" s="3" t="b">
        <f t="shared" si="102"/>
        <v>0</v>
      </c>
      <c r="J1628" s="3" t="str">
        <f t="shared" si="103"/>
        <v/>
      </c>
    </row>
    <row r="1629" spans="1:10" x14ac:dyDescent="0.2">
      <c r="A1629" t="s">
        <v>7740</v>
      </c>
      <c r="B1629" t="s">
        <v>7741</v>
      </c>
      <c r="C1629" t="s">
        <v>7742</v>
      </c>
      <c r="D1629" s="3" t="b">
        <f>NOT(ISNA(VLOOKUP(A1629,des!B:B,1,FALSE)))</f>
        <v>0</v>
      </c>
      <c r="E1629" s="3" t="str">
        <f>IF(D1629,VLOOKUP(A1629,des!B:Q,11,FALSE),"")</f>
        <v/>
      </c>
      <c r="F1629" s="3" t="b">
        <f t="shared" si="100"/>
        <v>0</v>
      </c>
      <c r="G1629" s="3" t="str">
        <f t="shared" si="101"/>
        <v/>
      </c>
      <c r="H1629" s="3" t="str">
        <f>IF(D1629,VLOOKUP(A1629,des!B:Q,12,FALSE),"")</f>
        <v/>
      </c>
      <c r="I1629" s="3" t="b">
        <f t="shared" si="102"/>
        <v>0</v>
      </c>
      <c r="J1629" s="3" t="str">
        <f t="shared" si="103"/>
        <v/>
      </c>
    </row>
    <row r="1630" spans="1:10" x14ac:dyDescent="0.2">
      <c r="A1630" t="s">
        <v>7743</v>
      </c>
      <c r="B1630" t="s">
        <v>7744</v>
      </c>
      <c r="C1630" t="s">
        <v>7745</v>
      </c>
      <c r="D1630" s="3" t="b">
        <f>NOT(ISNA(VLOOKUP(A1630,des!B:B,1,FALSE)))</f>
        <v>0</v>
      </c>
      <c r="E1630" s="3" t="str">
        <f>IF(D1630,VLOOKUP(A1630,des!B:Q,11,FALSE),"")</f>
        <v/>
      </c>
      <c r="F1630" s="3" t="b">
        <f t="shared" si="100"/>
        <v>0</v>
      </c>
      <c r="G1630" s="3" t="str">
        <f t="shared" si="101"/>
        <v/>
      </c>
      <c r="H1630" s="3" t="str">
        <f>IF(D1630,VLOOKUP(A1630,des!B:Q,12,FALSE),"")</f>
        <v/>
      </c>
      <c r="I1630" s="3" t="b">
        <f t="shared" si="102"/>
        <v>0</v>
      </c>
      <c r="J1630" s="3" t="str">
        <f t="shared" si="103"/>
        <v/>
      </c>
    </row>
    <row r="1631" spans="1:10" x14ac:dyDescent="0.2">
      <c r="A1631" t="s">
        <v>7746</v>
      </c>
      <c r="B1631" t="s">
        <v>7747</v>
      </c>
      <c r="C1631" t="s">
        <v>7748</v>
      </c>
      <c r="D1631" s="3" t="b">
        <f>NOT(ISNA(VLOOKUP(A1631,des!B:B,1,FALSE)))</f>
        <v>0</v>
      </c>
      <c r="E1631" s="3" t="str">
        <f>IF(D1631,VLOOKUP(A1631,des!B:Q,11,FALSE),"")</f>
        <v/>
      </c>
      <c r="F1631" s="3" t="b">
        <f t="shared" si="100"/>
        <v>0</v>
      </c>
      <c r="G1631" s="3" t="str">
        <f t="shared" si="101"/>
        <v/>
      </c>
      <c r="H1631" s="3" t="str">
        <f>IF(D1631,VLOOKUP(A1631,des!B:Q,12,FALSE),"")</f>
        <v/>
      </c>
      <c r="I1631" s="3" t="b">
        <f t="shared" si="102"/>
        <v>0</v>
      </c>
      <c r="J1631" s="3" t="str">
        <f t="shared" si="103"/>
        <v/>
      </c>
    </row>
    <row r="1632" spans="1:10" x14ac:dyDescent="0.2">
      <c r="A1632" t="s">
        <v>7749</v>
      </c>
      <c r="B1632" t="s">
        <v>7750</v>
      </c>
      <c r="C1632" t="s">
        <v>7751</v>
      </c>
      <c r="D1632" s="3" t="b">
        <f>NOT(ISNA(VLOOKUP(A1632,des!B:B,1,FALSE)))</f>
        <v>0</v>
      </c>
      <c r="E1632" s="3" t="str">
        <f>IF(D1632,VLOOKUP(A1632,des!B:Q,11,FALSE),"")</f>
        <v/>
      </c>
      <c r="F1632" s="3" t="b">
        <f t="shared" si="100"/>
        <v>0</v>
      </c>
      <c r="G1632" s="3" t="str">
        <f t="shared" si="101"/>
        <v/>
      </c>
      <c r="H1632" s="3" t="str">
        <f>IF(D1632,VLOOKUP(A1632,des!B:Q,12,FALSE),"")</f>
        <v/>
      </c>
      <c r="I1632" s="3" t="b">
        <f t="shared" si="102"/>
        <v>0</v>
      </c>
      <c r="J1632" s="3" t="str">
        <f t="shared" si="103"/>
        <v/>
      </c>
    </row>
    <row r="1633" spans="1:10" x14ac:dyDescent="0.2">
      <c r="A1633" t="s">
        <v>7752</v>
      </c>
      <c r="B1633" t="s">
        <v>7753</v>
      </c>
      <c r="C1633" t="s">
        <v>7754</v>
      </c>
      <c r="D1633" s="3" t="b">
        <f>NOT(ISNA(VLOOKUP(A1633,des!B:B,1,FALSE)))</f>
        <v>0</v>
      </c>
      <c r="E1633" s="3" t="str">
        <f>IF(D1633,VLOOKUP(A1633,des!B:Q,11,FALSE),"")</f>
        <v/>
      </c>
      <c r="F1633" s="3" t="b">
        <f t="shared" si="100"/>
        <v>0</v>
      </c>
      <c r="G1633" s="3" t="str">
        <f t="shared" si="101"/>
        <v/>
      </c>
      <c r="H1633" s="3" t="str">
        <f>IF(D1633,VLOOKUP(A1633,des!B:Q,12,FALSE),"")</f>
        <v/>
      </c>
      <c r="I1633" s="3" t="b">
        <f t="shared" si="102"/>
        <v>0</v>
      </c>
      <c r="J1633" s="3" t="str">
        <f t="shared" si="103"/>
        <v/>
      </c>
    </row>
    <row r="1634" spans="1:10" x14ac:dyDescent="0.2">
      <c r="A1634" t="s">
        <v>7755</v>
      </c>
      <c r="B1634" t="s">
        <v>7756</v>
      </c>
      <c r="C1634" t="s">
        <v>7757</v>
      </c>
      <c r="D1634" s="3" t="b">
        <f>NOT(ISNA(VLOOKUP(A1634,des!B:B,1,FALSE)))</f>
        <v>0</v>
      </c>
      <c r="E1634" s="3" t="str">
        <f>IF(D1634,VLOOKUP(A1634,des!B:Q,11,FALSE),"")</f>
        <v/>
      </c>
      <c r="F1634" s="3" t="b">
        <f t="shared" si="100"/>
        <v>0</v>
      </c>
      <c r="G1634" s="3" t="str">
        <f t="shared" si="101"/>
        <v/>
      </c>
      <c r="H1634" s="3" t="str">
        <f>IF(D1634,VLOOKUP(A1634,des!B:Q,12,FALSE),"")</f>
        <v/>
      </c>
      <c r="I1634" s="3" t="b">
        <f t="shared" si="102"/>
        <v>0</v>
      </c>
      <c r="J1634" s="3" t="str">
        <f t="shared" si="103"/>
        <v/>
      </c>
    </row>
    <row r="1635" spans="1:10" x14ac:dyDescent="0.2">
      <c r="A1635" t="s">
        <v>7758</v>
      </c>
      <c r="B1635" t="s">
        <v>7759</v>
      </c>
      <c r="C1635" t="s">
        <v>7760</v>
      </c>
      <c r="D1635" s="3" t="b">
        <f>NOT(ISNA(VLOOKUP(A1635,des!B:B,1,FALSE)))</f>
        <v>0</v>
      </c>
      <c r="E1635" s="3" t="str">
        <f>IF(D1635,VLOOKUP(A1635,des!B:Q,11,FALSE),"")</f>
        <v/>
      </c>
      <c r="F1635" s="3" t="b">
        <f t="shared" si="100"/>
        <v>0</v>
      </c>
      <c r="G1635" s="3" t="str">
        <f t="shared" si="101"/>
        <v/>
      </c>
      <c r="H1635" s="3" t="str">
        <f>IF(D1635,VLOOKUP(A1635,des!B:Q,12,FALSE),"")</f>
        <v/>
      </c>
      <c r="I1635" s="3" t="b">
        <f t="shared" si="102"/>
        <v>0</v>
      </c>
      <c r="J1635" s="3" t="str">
        <f t="shared" si="103"/>
        <v/>
      </c>
    </row>
    <row r="1636" spans="1:10" x14ac:dyDescent="0.2">
      <c r="A1636" t="s">
        <v>7761</v>
      </c>
      <c r="B1636" t="s">
        <v>7762</v>
      </c>
      <c r="C1636" t="s">
        <v>7763</v>
      </c>
      <c r="D1636" s="3" t="b">
        <f>NOT(ISNA(VLOOKUP(A1636,des!B:B,1,FALSE)))</f>
        <v>0</v>
      </c>
      <c r="E1636" s="3" t="str">
        <f>IF(D1636,VLOOKUP(A1636,des!B:Q,11,FALSE),"")</f>
        <v/>
      </c>
      <c r="F1636" s="3" t="b">
        <f t="shared" si="100"/>
        <v>0</v>
      </c>
      <c r="G1636" s="3" t="str">
        <f t="shared" si="101"/>
        <v/>
      </c>
      <c r="H1636" s="3" t="str">
        <f>IF(D1636,VLOOKUP(A1636,des!B:Q,12,FALSE),"")</f>
        <v/>
      </c>
      <c r="I1636" s="3" t="b">
        <f t="shared" si="102"/>
        <v>0</v>
      </c>
      <c r="J1636" s="3" t="str">
        <f t="shared" si="103"/>
        <v/>
      </c>
    </row>
    <row r="1637" spans="1:10" x14ac:dyDescent="0.2">
      <c r="A1637" t="s">
        <v>7764</v>
      </c>
      <c r="B1637" t="s">
        <v>7765</v>
      </c>
      <c r="C1637" t="s">
        <v>7766</v>
      </c>
      <c r="D1637" s="3" t="b">
        <f>NOT(ISNA(VLOOKUP(A1637,des!B:B,1,FALSE)))</f>
        <v>0</v>
      </c>
      <c r="E1637" s="3" t="str">
        <f>IF(D1637,VLOOKUP(A1637,des!B:Q,11,FALSE),"")</f>
        <v/>
      </c>
      <c r="F1637" s="3" t="b">
        <f t="shared" si="100"/>
        <v>0</v>
      </c>
      <c r="G1637" s="3" t="str">
        <f t="shared" si="101"/>
        <v/>
      </c>
      <c r="H1637" s="3" t="str">
        <f>IF(D1637,VLOOKUP(A1637,des!B:Q,12,FALSE),"")</f>
        <v/>
      </c>
      <c r="I1637" s="3" t="b">
        <f t="shared" si="102"/>
        <v>0</v>
      </c>
      <c r="J1637" s="3" t="str">
        <f t="shared" si="103"/>
        <v/>
      </c>
    </row>
    <row r="1638" spans="1:10" x14ac:dyDescent="0.2">
      <c r="A1638" t="s">
        <v>7767</v>
      </c>
      <c r="B1638" t="s">
        <v>7768</v>
      </c>
      <c r="C1638" t="s">
        <v>7769</v>
      </c>
      <c r="D1638" s="3" t="b">
        <f>NOT(ISNA(VLOOKUP(A1638,des!B:B,1,FALSE)))</f>
        <v>0</v>
      </c>
      <c r="E1638" s="3" t="str">
        <f>IF(D1638,VLOOKUP(A1638,des!B:Q,11,FALSE),"")</f>
        <v/>
      </c>
      <c r="F1638" s="3" t="b">
        <f t="shared" si="100"/>
        <v>0</v>
      </c>
      <c r="G1638" s="3" t="str">
        <f t="shared" si="101"/>
        <v/>
      </c>
      <c r="H1638" s="3" t="str">
        <f>IF(D1638,VLOOKUP(A1638,des!B:Q,12,FALSE),"")</f>
        <v/>
      </c>
      <c r="I1638" s="3" t="b">
        <f t="shared" si="102"/>
        <v>0</v>
      </c>
      <c r="J1638" s="3" t="str">
        <f t="shared" si="103"/>
        <v/>
      </c>
    </row>
    <row r="1639" spans="1:10" x14ac:dyDescent="0.2">
      <c r="A1639" t="s">
        <v>7770</v>
      </c>
      <c r="B1639" t="s">
        <v>7771</v>
      </c>
      <c r="C1639" t="s">
        <v>7772</v>
      </c>
      <c r="D1639" s="3" t="b">
        <f>NOT(ISNA(VLOOKUP(A1639,des!B:B,1,FALSE)))</f>
        <v>0</v>
      </c>
      <c r="E1639" s="3" t="str">
        <f>IF(D1639,VLOOKUP(A1639,des!B:Q,11,FALSE),"")</f>
        <v/>
      </c>
      <c r="F1639" s="3" t="b">
        <f t="shared" si="100"/>
        <v>0</v>
      </c>
      <c r="G1639" s="3" t="str">
        <f t="shared" si="101"/>
        <v/>
      </c>
      <c r="H1639" s="3" t="str">
        <f>IF(D1639,VLOOKUP(A1639,des!B:Q,12,FALSE),"")</f>
        <v/>
      </c>
      <c r="I1639" s="3" t="b">
        <f t="shared" si="102"/>
        <v>0</v>
      </c>
      <c r="J1639" s="3" t="str">
        <f t="shared" si="103"/>
        <v/>
      </c>
    </row>
    <row r="1640" spans="1:10" x14ac:dyDescent="0.2">
      <c r="A1640" t="s">
        <v>7773</v>
      </c>
      <c r="B1640" t="s">
        <v>7774</v>
      </c>
      <c r="C1640" t="s">
        <v>7775</v>
      </c>
      <c r="D1640" s="3" t="b">
        <f>NOT(ISNA(VLOOKUP(A1640,des!B:B,1,FALSE)))</f>
        <v>0</v>
      </c>
      <c r="E1640" s="3" t="str">
        <f>IF(D1640,VLOOKUP(A1640,des!B:Q,11,FALSE),"")</f>
        <v/>
      </c>
      <c r="F1640" s="3" t="b">
        <f t="shared" si="100"/>
        <v>0</v>
      </c>
      <c r="G1640" s="3" t="str">
        <f t="shared" si="101"/>
        <v/>
      </c>
      <c r="H1640" s="3" t="str">
        <f>IF(D1640,VLOOKUP(A1640,des!B:Q,12,FALSE),"")</f>
        <v/>
      </c>
      <c r="I1640" s="3" t="b">
        <f t="shared" si="102"/>
        <v>0</v>
      </c>
      <c r="J1640" s="3" t="str">
        <f t="shared" si="103"/>
        <v/>
      </c>
    </row>
    <row r="1641" spans="1:10" x14ac:dyDescent="0.2">
      <c r="A1641" t="s">
        <v>7776</v>
      </c>
      <c r="B1641" t="s">
        <v>7777</v>
      </c>
      <c r="C1641" t="s">
        <v>7778</v>
      </c>
      <c r="D1641" s="3" t="b">
        <f>NOT(ISNA(VLOOKUP(A1641,des!B:B,1,FALSE)))</f>
        <v>0</v>
      </c>
      <c r="E1641" s="3" t="str">
        <f>IF(D1641,VLOOKUP(A1641,des!B:Q,11,FALSE),"")</f>
        <v/>
      </c>
      <c r="F1641" s="3" t="b">
        <f t="shared" si="100"/>
        <v>0</v>
      </c>
      <c r="G1641" s="3" t="str">
        <f t="shared" si="101"/>
        <v/>
      </c>
      <c r="H1641" s="3" t="str">
        <f>IF(D1641,VLOOKUP(A1641,des!B:Q,12,FALSE),"")</f>
        <v/>
      </c>
      <c r="I1641" s="3" t="b">
        <f t="shared" si="102"/>
        <v>0</v>
      </c>
      <c r="J1641" s="3" t="str">
        <f t="shared" si="103"/>
        <v/>
      </c>
    </row>
    <row r="1642" spans="1:10" x14ac:dyDescent="0.2">
      <c r="A1642" t="s">
        <v>7779</v>
      </c>
      <c r="B1642" t="s">
        <v>7780</v>
      </c>
      <c r="C1642" t="s">
        <v>7781</v>
      </c>
      <c r="D1642" s="3" t="b">
        <f>NOT(ISNA(VLOOKUP(A1642,des!B:B,1,FALSE)))</f>
        <v>0</v>
      </c>
      <c r="E1642" s="3" t="str">
        <f>IF(D1642,VLOOKUP(A1642,des!B:Q,11,FALSE),"")</f>
        <v/>
      </c>
      <c r="F1642" s="3" t="b">
        <f t="shared" si="100"/>
        <v>0</v>
      </c>
      <c r="G1642" s="3" t="str">
        <f t="shared" si="101"/>
        <v/>
      </c>
      <c r="H1642" s="3" t="str">
        <f>IF(D1642,VLOOKUP(A1642,des!B:Q,12,FALSE),"")</f>
        <v/>
      </c>
      <c r="I1642" s="3" t="b">
        <f t="shared" si="102"/>
        <v>0</v>
      </c>
      <c r="J1642" s="3" t="str">
        <f t="shared" si="103"/>
        <v/>
      </c>
    </row>
    <row r="1643" spans="1:10" x14ac:dyDescent="0.2">
      <c r="A1643" t="s">
        <v>7782</v>
      </c>
      <c r="B1643" t="s">
        <v>7783</v>
      </c>
      <c r="C1643" t="s">
        <v>7784</v>
      </c>
      <c r="D1643" s="3" t="b">
        <f>NOT(ISNA(VLOOKUP(A1643,des!B:B,1,FALSE)))</f>
        <v>0</v>
      </c>
      <c r="E1643" s="3" t="str">
        <f>IF(D1643,VLOOKUP(A1643,des!B:Q,11,FALSE),"")</f>
        <v/>
      </c>
      <c r="F1643" s="3" t="b">
        <f t="shared" si="100"/>
        <v>0</v>
      </c>
      <c r="G1643" s="3" t="str">
        <f t="shared" si="101"/>
        <v/>
      </c>
      <c r="H1643" s="3" t="str">
        <f>IF(D1643,VLOOKUP(A1643,des!B:Q,12,FALSE),"")</f>
        <v/>
      </c>
      <c r="I1643" s="3" t="b">
        <f t="shared" si="102"/>
        <v>0</v>
      </c>
      <c r="J1643" s="3" t="str">
        <f t="shared" si="103"/>
        <v/>
      </c>
    </row>
    <row r="1644" spans="1:10" x14ac:dyDescent="0.2">
      <c r="A1644" t="s">
        <v>7785</v>
      </c>
      <c r="B1644" t="s">
        <v>7786</v>
      </c>
      <c r="C1644" t="s">
        <v>7787</v>
      </c>
      <c r="D1644" s="3" t="b">
        <f>NOT(ISNA(VLOOKUP(A1644,des!B:B,1,FALSE)))</f>
        <v>0</v>
      </c>
      <c r="E1644" s="3" t="str">
        <f>IF(D1644,VLOOKUP(A1644,des!B:Q,11,FALSE),"")</f>
        <v/>
      </c>
      <c r="F1644" s="3" t="b">
        <f t="shared" si="100"/>
        <v>0</v>
      </c>
      <c r="G1644" s="3" t="str">
        <f t="shared" si="101"/>
        <v/>
      </c>
      <c r="H1644" s="3" t="str">
        <f>IF(D1644,VLOOKUP(A1644,des!B:Q,12,FALSE),"")</f>
        <v/>
      </c>
      <c r="I1644" s="3" t="b">
        <f t="shared" si="102"/>
        <v>0</v>
      </c>
      <c r="J1644" s="3" t="str">
        <f t="shared" si="103"/>
        <v/>
      </c>
    </row>
    <row r="1645" spans="1:10" x14ac:dyDescent="0.2">
      <c r="A1645" t="s">
        <v>7788</v>
      </c>
      <c r="B1645" t="s">
        <v>7789</v>
      </c>
      <c r="C1645" t="s">
        <v>7790</v>
      </c>
      <c r="D1645" s="3" t="b">
        <f>NOT(ISNA(VLOOKUP(A1645,des!B:B,1,FALSE)))</f>
        <v>0</v>
      </c>
      <c r="E1645" s="3" t="str">
        <f>IF(D1645,VLOOKUP(A1645,des!B:Q,11,FALSE),"")</f>
        <v/>
      </c>
      <c r="F1645" s="3" t="b">
        <f t="shared" si="100"/>
        <v>0</v>
      </c>
      <c r="G1645" s="3" t="str">
        <f t="shared" si="101"/>
        <v/>
      </c>
      <c r="H1645" s="3" t="str">
        <f>IF(D1645,VLOOKUP(A1645,des!B:Q,12,FALSE),"")</f>
        <v/>
      </c>
      <c r="I1645" s="3" t="b">
        <f t="shared" si="102"/>
        <v>0</v>
      </c>
      <c r="J1645" s="3" t="str">
        <f t="shared" si="103"/>
        <v/>
      </c>
    </row>
    <row r="1646" spans="1:10" x14ac:dyDescent="0.2">
      <c r="A1646" t="s">
        <v>7791</v>
      </c>
      <c r="B1646" t="s">
        <v>7792</v>
      </c>
      <c r="C1646" t="s">
        <v>7793</v>
      </c>
      <c r="D1646" s="3" t="b">
        <f>NOT(ISNA(VLOOKUP(A1646,des!B:B,1,FALSE)))</f>
        <v>0</v>
      </c>
      <c r="E1646" s="3" t="str">
        <f>IF(D1646,VLOOKUP(A1646,des!B:Q,11,FALSE),"")</f>
        <v/>
      </c>
      <c r="F1646" s="3" t="b">
        <f t="shared" si="100"/>
        <v>0</v>
      </c>
      <c r="G1646" s="3" t="str">
        <f t="shared" si="101"/>
        <v/>
      </c>
      <c r="H1646" s="3" t="str">
        <f>IF(D1646,VLOOKUP(A1646,des!B:Q,12,FALSE),"")</f>
        <v/>
      </c>
      <c r="I1646" s="3" t="b">
        <f t="shared" si="102"/>
        <v>0</v>
      </c>
      <c r="J1646" s="3" t="str">
        <f t="shared" si="103"/>
        <v/>
      </c>
    </row>
    <row r="1647" spans="1:10" x14ac:dyDescent="0.2">
      <c r="A1647" t="s">
        <v>7794</v>
      </c>
      <c r="B1647" t="s">
        <v>7795</v>
      </c>
      <c r="C1647" t="s">
        <v>7796</v>
      </c>
      <c r="D1647" s="3" t="b">
        <f>NOT(ISNA(VLOOKUP(A1647,des!B:B,1,FALSE)))</f>
        <v>0</v>
      </c>
      <c r="E1647" s="3" t="str">
        <f>IF(D1647,VLOOKUP(A1647,des!B:Q,11,FALSE),"")</f>
        <v/>
      </c>
      <c r="F1647" s="3" t="b">
        <f t="shared" si="100"/>
        <v>0</v>
      </c>
      <c r="G1647" s="3" t="str">
        <f t="shared" si="101"/>
        <v/>
      </c>
      <c r="H1647" s="3" t="str">
        <f>IF(D1647,VLOOKUP(A1647,des!B:Q,12,FALSE),"")</f>
        <v/>
      </c>
      <c r="I1647" s="3" t="b">
        <f t="shared" si="102"/>
        <v>0</v>
      </c>
      <c r="J1647" s="3" t="str">
        <f t="shared" si="103"/>
        <v/>
      </c>
    </row>
    <row r="1648" spans="1:10" x14ac:dyDescent="0.2">
      <c r="A1648" t="s">
        <v>7797</v>
      </c>
      <c r="B1648" t="s">
        <v>7798</v>
      </c>
      <c r="C1648" t="s">
        <v>7799</v>
      </c>
      <c r="D1648" s="3" t="b">
        <f>NOT(ISNA(VLOOKUP(A1648,des!B:B,1,FALSE)))</f>
        <v>0</v>
      </c>
      <c r="E1648" s="3" t="str">
        <f>IF(D1648,VLOOKUP(A1648,des!B:Q,11,FALSE),"")</f>
        <v/>
      </c>
      <c r="F1648" s="3" t="b">
        <f t="shared" si="100"/>
        <v>0</v>
      </c>
      <c r="G1648" s="3" t="str">
        <f t="shared" si="101"/>
        <v/>
      </c>
      <c r="H1648" s="3" t="str">
        <f>IF(D1648,VLOOKUP(A1648,des!B:Q,12,FALSE),"")</f>
        <v/>
      </c>
      <c r="I1648" s="3" t="b">
        <f t="shared" si="102"/>
        <v>0</v>
      </c>
      <c r="J1648" s="3" t="str">
        <f t="shared" si="103"/>
        <v/>
      </c>
    </row>
    <row r="1649" spans="1:10" x14ac:dyDescent="0.2">
      <c r="A1649" t="s">
        <v>7800</v>
      </c>
      <c r="B1649" t="s">
        <v>7801</v>
      </c>
      <c r="C1649" t="s">
        <v>7802</v>
      </c>
      <c r="D1649" s="3" t="b">
        <f>NOT(ISNA(VLOOKUP(A1649,des!B:B,1,FALSE)))</f>
        <v>0</v>
      </c>
      <c r="E1649" s="3" t="str">
        <f>IF(D1649,VLOOKUP(A1649,des!B:Q,11,FALSE),"")</f>
        <v/>
      </c>
      <c r="F1649" s="3" t="b">
        <f t="shared" si="100"/>
        <v>0</v>
      </c>
      <c r="G1649" s="3" t="str">
        <f t="shared" si="101"/>
        <v/>
      </c>
      <c r="H1649" s="3" t="str">
        <f>IF(D1649,VLOOKUP(A1649,des!B:Q,12,FALSE),"")</f>
        <v/>
      </c>
      <c r="I1649" s="3" t="b">
        <f t="shared" si="102"/>
        <v>0</v>
      </c>
      <c r="J1649" s="3" t="str">
        <f t="shared" si="103"/>
        <v/>
      </c>
    </row>
    <row r="1650" spans="1:10" x14ac:dyDescent="0.2">
      <c r="A1650" t="s">
        <v>7803</v>
      </c>
      <c r="B1650" t="s">
        <v>7804</v>
      </c>
      <c r="C1650" t="s">
        <v>7805</v>
      </c>
      <c r="D1650" s="3" t="b">
        <f>NOT(ISNA(VLOOKUP(A1650,des!B:B,1,FALSE)))</f>
        <v>0</v>
      </c>
      <c r="E1650" s="3" t="str">
        <f>IF(D1650,VLOOKUP(A1650,des!B:Q,11,FALSE),"")</f>
        <v/>
      </c>
      <c r="F1650" s="3" t="b">
        <f t="shared" si="100"/>
        <v>0</v>
      </c>
      <c r="G1650" s="3" t="str">
        <f t="shared" si="101"/>
        <v/>
      </c>
      <c r="H1650" s="3" t="str">
        <f>IF(D1650,VLOOKUP(A1650,des!B:Q,12,FALSE),"")</f>
        <v/>
      </c>
      <c r="I1650" s="3" t="b">
        <f t="shared" si="102"/>
        <v>0</v>
      </c>
      <c r="J1650" s="3" t="str">
        <f t="shared" si="103"/>
        <v/>
      </c>
    </row>
    <row r="1651" spans="1:10" x14ac:dyDescent="0.2">
      <c r="A1651" t="s">
        <v>7806</v>
      </c>
      <c r="B1651" t="s">
        <v>7807</v>
      </c>
      <c r="C1651" t="s">
        <v>7808</v>
      </c>
      <c r="D1651" s="3" t="b">
        <f>NOT(ISNA(VLOOKUP(A1651,des!B:B,1,FALSE)))</f>
        <v>0</v>
      </c>
      <c r="E1651" s="3" t="str">
        <f>IF(D1651,VLOOKUP(A1651,des!B:Q,11,FALSE),"")</f>
        <v/>
      </c>
      <c r="F1651" s="3" t="b">
        <f t="shared" si="100"/>
        <v>0</v>
      </c>
      <c r="G1651" s="3" t="str">
        <f t="shared" si="101"/>
        <v/>
      </c>
      <c r="H1651" s="3" t="str">
        <f>IF(D1651,VLOOKUP(A1651,des!B:Q,12,FALSE),"")</f>
        <v/>
      </c>
      <c r="I1651" s="3" t="b">
        <f t="shared" si="102"/>
        <v>0</v>
      </c>
      <c r="J1651" s="3" t="str">
        <f t="shared" si="103"/>
        <v/>
      </c>
    </row>
    <row r="1652" spans="1:10" x14ac:dyDescent="0.2">
      <c r="A1652" t="s">
        <v>7809</v>
      </c>
      <c r="B1652" t="s">
        <v>7810</v>
      </c>
      <c r="C1652" t="s">
        <v>7811</v>
      </c>
      <c r="D1652" s="3" t="b">
        <f>NOT(ISNA(VLOOKUP(A1652,des!B:B,1,FALSE)))</f>
        <v>0</v>
      </c>
      <c r="E1652" s="3" t="str">
        <f>IF(D1652,VLOOKUP(A1652,des!B:Q,11,FALSE),"")</f>
        <v/>
      </c>
      <c r="F1652" s="3" t="b">
        <f t="shared" si="100"/>
        <v>0</v>
      </c>
      <c r="G1652" s="3" t="str">
        <f t="shared" si="101"/>
        <v/>
      </c>
      <c r="H1652" s="3" t="str">
        <f>IF(D1652,VLOOKUP(A1652,des!B:Q,12,FALSE),"")</f>
        <v/>
      </c>
      <c r="I1652" s="3" t="b">
        <f t="shared" si="102"/>
        <v>0</v>
      </c>
      <c r="J1652" s="3" t="str">
        <f t="shared" si="103"/>
        <v/>
      </c>
    </row>
    <row r="1653" spans="1:10" x14ac:dyDescent="0.2">
      <c r="A1653" t="s">
        <v>7812</v>
      </c>
      <c r="B1653" t="s">
        <v>7813</v>
      </c>
      <c r="C1653" t="s">
        <v>7814</v>
      </c>
      <c r="D1653" s="3" t="b">
        <f>NOT(ISNA(VLOOKUP(A1653,des!B:B,1,FALSE)))</f>
        <v>0</v>
      </c>
      <c r="E1653" s="3" t="str">
        <f>IF(D1653,VLOOKUP(A1653,des!B:Q,11,FALSE),"")</f>
        <v/>
      </c>
      <c r="F1653" s="3" t="b">
        <f t="shared" si="100"/>
        <v>0</v>
      </c>
      <c r="G1653" s="3" t="str">
        <f t="shared" si="101"/>
        <v/>
      </c>
      <c r="H1653" s="3" t="str">
        <f>IF(D1653,VLOOKUP(A1653,des!B:Q,12,FALSE),"")</f>
        <v/>
      </c>
      <c r="I1653" s="3" t="b">
        <f t="shared" si="102"/>
        <v>0</v>
      </c>
      <c r="J1653" s="3" t="str">
        <f t="shared" si="103"/>
        <v/>
      </c>
    </row>
    <row r="1654" spans="1:10" x14ac:dyDescent="0.2">
      <c r="A1654" t="s">
        <v>7815</v>
      </c>
      <c r="B1654" t="s">
        <v>7816</v>
      </c>
      <c r="C1654" t="s">
        <v>7817</v>
      </c>
      <c r="D1654" s="3" t="b">
        <f>NOT(ISNA(VLOOKUP(A1654,des!B:B,1,FALSE)))</f>
        <v>0</v>
      </c>
      <c r="E1654" s="3" t="str">
        <f>IF(D1654,VLOOKUP(A1654,des!B:Q,11,FALSE),"")</f>
        <v/>
      </c>
      <c r="F1654" s="3" t="b">
        <f t="shared" si="100"/>
        <v>0</v>
      </c>
      <c r="G1654" s="3" t="str">
        <f t="shared" si="101"/>
        <v/>
      </c>
      <c r="H1654" s="3" t="str">
        <f>IF(D1654,VLOOKUP(A1654,des!B:Q,12,FALSE),"")</f>
        <v/>
      </c>
      <c r="I1654" s="3" t="b">
        <f t="shared" si="102"/>
        <v>0</v>
      </c>
      <c r="J1654" s="3" t="str">
        <f t="shared" si="103"/>
        <v/>
      </c>
    </row>
    <row r="1655" spans="1:10" x14ac:dyDescent="0.2">
      <c r="A1655" t="s">
        <v>7818</v>
      </c>
      <c r="B1655" t="s">
        <v>7819</v>
      </c>
      <c r="C1655" t="s">
        <v>7820</v>
      </c>
      <c r="D1655" s="3" t="b">
        <f>NOT(ISNA(VLOOKUP(A1655,des!B:B,1,FALSE)))</f>
        <v>0</v>
      </c>
      <c r="E1655" s="3" t="str">
        <f>IF(D1655,VLOOKUP(A1655,des!B:Q,11,FALSE),"")</f>
        <v/>
      </c>
      <c r="F1655" s="3" t="b">
        <f t="shared" si="100"/>
        <v>0</v>
      </c>
      <c r="G1655" s="3" t="str">
        <f t="shared" si="101"/>
        <v/>
      </c>
      <c r="H1655" s="3" t="str">
        <f>IF(D1655,VLOOKUP(A1655,des!B:Q,12,FALSE),"")</f>
        <v/>
      </c>
      <c r="I1655" s="3" t="b">
        <f t="shared" si="102"/>
        <v>0</v>
      </c>
      <c r="J1655" s="3" t="str">
        <f t="shared" si="103"/>
        <v/>
      </c>
    </row>
    <row r="1656" spans="1:10" x14ac:dyDescent="0.2">
      <c r="A1656" t="s">
        <v>7821</v>
      </c>
      <c r="B1656" t="s">
        <v>7822</v>
      </c>
      <c r="C1656" t="s">
        <v>7823</v>
      </c>
      <c r="D1656" s="3" t="b">
        <f>NOT(ISNA(VLOOKUP(A1656,des!B:B,1,FALSE)))</f>
        <v>0</v>
      </c>
      <c r="E1656" s="3" t="str">
        <f>IF(D1656,VLOOKUP(A1656,des!B:Q,11,FALSE),"")</f>
        <v/>
      </c>
      <c r="F1656" s="3" t="b">
        <f t="shared" si="100"/>
        <v>0</v>
      </c>
      <c r="G1656" s="3" t="str">
        <f t="shared" si="101"/>
        <v/>
      </c>
      <c r="H1656" s="3" t="str">
        <f>IF(D1656,VLOOKUP(A1656,des!B:Q,12,FALSE),"")</f>
        <v/>
      </c>
      <c r="I1656" s="3" t="b">
        <f t="shared" si="102"/>
        <v>0</v>
      </c>
      <c r="J1656" s="3" t="str">
        <f t="shared" si="103"/>
        <v/>
      </c>
    </row>
    <row r="1657" spans="1:10" x14ac:dyDescent="0.2">
      <c r="A1657" t="s">
        <v>7824</v>
      </c>
      <c r="B1657" t="s">
        <v>7825</v>
      </c>
      <c r="C1657" t="s">
        <v>7826</v>
      </c>
      <c r="D1657" s="3" t="b">
        <f>NOT(ISNA(VLOOKUP(A1657,des!B:B,1,FALSE)))</f>
        <v>0</v>
      </c>
      <c r="E1657" s="3" t="str">
        <f>IF(D1657,VLOOKUP(A1657,des!B:Q,11,FALSE),"")</f>
        <v/>
      </c>
      <c r="F1657" s="3" t="b">
        <f t="shared" si="100"/>
        <v>0</v>
      </c>
      <c r="G1657" s="3" t="str">
        <f t="shared" si="101"/>
        <v/>
      </c>
      <c r="H1657" s="3" t="str">
        <f>IF(D1657,VLOOKUP(A1657,des!B:Q,12,FALSE),"")</f>
        <v/>
      </c>
      <c r="I1657" s="3" t="b">
        <f t="shared" si="102"/>
        <v>0</v>
      </c>
      <c r="J1657" s="3" t="str">
        <f t="shared" si="103"/>
        <v/>
      </c>
    </row>
    <row r="1658" spans="1:10" x14ac:dyDescent="0.2">
      <c r="A1658" t="s">
        <v>7827</v>
      </c>
      <c r="B1658" t="s">
        <v>7828</v>
      </c>
      <c r="C1658" t="s">
        <v>7829</v>
      </c>
      <c r="D1658" s="3" t="b">
        <f>NOT(ISNA(VLOOKUP(A1658,des!B:B,1,FALSE)))</f>
        <v>0</v>
      </c>
      <c r="E1658" s="3" t="str">
        <f>IF(D1658,VLOOKUP(A1658,des!B:Q,11,FALSE),"")</f>
        <v/>
      </c>
      <c r="F1658" s="3" t="b">
        <f t="shared" si="100"/>
        <v>0</v>
      </c>
      <c r="G1658" s="3" t="str">
        <f t="shared" si="101"/>
        <v/>
      </c>
      <c r="H1658" s="3" t="str">
        <f>IF(D1658,VLOOKUP(A1658,des!B:Q,12,FALSE),"")</f>
        <v/>
      </c>
      <c r="I1658" s="3" t="b">
        <f t="shared" si="102"/>
        <v>0</v>
      </c>
      <c r="J1658" s="3" t="str">
        <f t="shared" si="103"/>
        <v/>
      </c>
    </row>
    <row r="1659" spans="1:10" x14ac:dyDescent="0.2">
      <c r="A1659" t="s">
        <v>7830</v>
      </c>
      <c r="B1659" t="s">
        <v>7831</v>
      </c>
      <c r="C1659" t="s">
        <v>7832</v>
      </c>
      <c r="D1659" s="3" t="b">
        <f>NOT(ISNA(VLOOKUP(A1659,des!B:B,1,FALSE)))</f>
        <v>0</v>
      </c>
      <c r="E1659" s="3" t="str">
        <f>IF(D1659,VLOOKUP(A1659,des!B:Q,11,FALSE),"")</f>
        <v/>
      </c>
      <c r="F1659" s="3" t="b">
        <f t="shared" si="100"/>
        <v>0</v>
      </c>
      <c r="G1659" s="3" t="str">
        <f t="shared" si="101"/>
        <v/>
      </c>
      <c r="H1659" s="3" t="str">
        <f>IF(D1659,VLOOKUP(A1659,des!B:Q,12,FALSE),"")</f>
        <v/>
      </c>
      <c r="I1659" s="3" t="b">
        <f t="shared" si="102"/>
        <v>0</v>
      </c>
      <c r="J1659" s="3" t="str">
        <f t="shared" si="103"/>
        <v/>
      </c>
    </row>
    <row r="1660" spans="1:10" x14ac:dyDescent="0.2">
      <c r="A1660" t="s">
        <v>7833</v>
      </c>
      <c r="B1660" t="s">
        <v>7834</v>
      </c>
      <c r="C1660" t="s">
        <v>7835</v>
      </c>
      <c r="D1660" s="3" t="b">
        <f>NOT(ISNA(VLOOKUP(A1660,des!B:B,1,FALSE)))</f>
        <v>0</v>
      </c>
      <c r="E1660" s="3" t="str">
        <f>IF(D1660,VLOOKUP(A1660,des!B:Q,11,FALSE),"")</f>
        <v/>
      </c>
      <c r="F1660" s="3" t="b">
        <f t="shared" si="100"/>
        <v>0</v>
      </c>
      <c r="G1660" s="3" t="str">
        <f t="shared" si="101"/>
        <v/>
      </c>
      <c r="H1660" s="3" t="str">
        <f>IF(D1660,VLOOKUP(A1660,des!B:Q,12,FALSE),"")</f>
        <v/>
      </c>
      <c r="I1660" s="3" t="b">
        <f t="shared" si="102"/>
        <v>0</v>
      </c>
      <c r="J1660" s="3" t="str">
        <f t="shared" si="103"/>
        <v/>
      </c>
    </row>
    <row r="1661" spans="1:10" x14ac:dyDescent="0.2">
      <c r="A1661" t="s">
        <v>7836</v>
      </c>
      <c r="B1661" t="s">
        <v>7837</v>
      </c>
      <c r="C1661" t="s">
        <v>7838</v>
      </c>
      <c r="D1661" s="3" t="b">
        <f>NOT(ISNA(VLOOKUP(A1661,des!B:B,1,FALSE)))</f>
        <v>0</v>
      </c>
      <c r="E1661" s="3" t="str">
        <f>IF(D1661,VLOOKUP(A1661,des!B:Q,11,FALSE),"")</f>
        <v/>
      </c>
      <c r="F1661" s="3" t="b">
        <f t="shared" si="100"/>
        <v>0</v>
      </c>
      <c r="G1661" s="3" t="str">
        <f t="shared" si="101"/>
        <v/>
      </c>
      <c r="H1661" s="3" t="str">
        <f>IF(D1661,VLOOKUP(A1661,des!B:Q,12,FALSE),"")</f>
        <v/>
      </c>
      <c r="I1661" s="3" t="b">
        <f t="shared" si="102"/>
        <v>0</v>
      </c>
      <c r="J1661" s="3" t="str">
        <f t="shared" si="103"/>
        <v/>
      </c>
    </row>
    <row r="1662" spans="1:10" x14ac:dyDescent="0.2">
      <c r="A1662" t="s">
        <v>7839</v>
      </c>
      <c r="B1662" t="s">
        <v>7840</v>
      </c>
      <c r="C1662" t="s">
        <v>7841</v>
      </c>
      <c r="D1662" s="3" t="b">
        <f>NOT(ISNA(VLOOKUP(A1662,des!B:B,1,FALSE)))</f>
        <v>0</v>
      </c>
      <c r="E1662" s="3" t="str">
        <f>IF(D1662,VLOOKUP(A1662,des!B:Q,11,FALSE),"")</f>
        <v/>
      </c>
      <c r="F1662" s="3" t="b">
        <f t="shared" si="100"/>
        <v>0</v>
      </c>
      <c r="G1662" s="3" t="str">
        <f t="shared" si="101"/>
        <v/>
      </c>
      <c r="H1662" s="3" t="str">
        <f>IF(D1662,VLOOKUP(A1662,des!B:Q,12,FALSE),"")</f>
        <v/>
      </c>
      <c r="I1662" s="3" t="b">
        <f t="shared" si="102"/>
        <v>0</v>
      </c>
      <c r="J1662" s="3" t="str">
        <f t="shared" si="103"/>
        <v/>
      </c>
    </row>
    <row r="1663" spans="1:10" x14ac:dyDescent="0.2">
      <c r="A1663" t="s">
        <v>7842</v>
      </c>
      <c r="B1663" t="s">
        <v>7843</v>
      </c>
      <c r="C1663" t="s">
        <v>7844</v>
      </c>
      <c r="D1663" s="3" t="b">
        <f>NOT(ISNA(VLOOKUP(A1663,des!B:B,1,FALSE)))</f>
        <v>0</v>
      </c>
      <c r="E1663" s="3" t="str">
        <f>IF(D1663,VLOOKUP(A1663,des!B:Q,11,FALSE),"")</f>
        <v/>
      </c>
      <c r="F1663" s="3" t="b">
        <f t="shared" si="100"/>
        <v>0</v>
      </c>
      <c r="G1663" s="3" t="str">
        <f t="shared" si="101"/>
        <v/>
      </c>
      <c r="H1663" s="3" t="str">
        <f>IF(D1663,VLOOKUP(A1663,des!B:Q,12,FALSE),"")</f>
        <v/>
      </c>
      <c r="I1663" s="3" t="b">
        <f t="shared" si="102"/>
        <v>0</v>
      </c>
      <c r="J1663" s="3" t="str">
        <f t="shared" si="103"/>
        <v/>
      </c>
    </row>
    <row r="1664" spans="1:10" x14ac:dyDescent="0.2">
      <c r="A1664" t="s">
        <v>7845</v>
      </c>
      <c r="B1664" t="s">
        <v>7846</v>
      </c>
      <c r="C1664" t="s">
        <v>7847</v>
      </c>
      <c r="D1664" s="3" t="b">
        <f>NOT(ISNA(VLOOKUP(A1664,des!B:B,1,FALSE)))</f>
        <v>0</v>
      </c>
      <c r="E1664" s="3" t="str">
        <f>IF(D1664,VLOOKUP(A1664,des!B:Q,11,FALSE),"")</f>
        <v/>
      </c>
      <c r="F1664" s="3" t="b">
        <f t="shared" si="100"/>
        <v>0</v>
      </c>
      <c r="G1664" s="3" t="str">
        <f t="shared" si="101"/>
        <v/>
      </c>
      <c r="H1664" s="3" t="str">
        <f>IF(D1664,VLOOKUP(A1664,des!B:Q,12,FALSE),"")</f>
        <v/>
      </c>
      <c r="I1664" s="3" t="b">
        <f t="shared" si="102"/>
        <v>0</v>
      </c>
      <c r="J1664" s="3" t="str">
        <f t="shared" si="103"/>
        <v/>
      </c>
    </row>
    <row r="1665" spans="1:10" x14ac:dyDescent="0.2">
      <c r="A1665" t="s">
        <v>7848</v>
      </c>
      <c r="B1665" t="s">
        <v>7849</v>
      </c>
      <c r="C1665" t="s">
        <v>7850</v>
      </c>
      <c r="D1665" s="3" t="b">
        <f>NOT(ISNA(VLOOKUP(A1665,des!B:B,1,FALSE)))</f>
        <v>0</v>
      </c>
      <c r="E1665" s="3" t="str">
        <f>IF(D1665,VLOOKUP(A1665,des!B:Q,11,FALSE),"")</f>
        <v/>
      </c>
      <c r="F1665" s="3" t="b">
        <f t="shared" si="100"/>
        <v>0</v>
      </c>
      <c r="G1665" s="3" t="str">
        <f t="shared" si="101"/>
        <v/>
      </c>
      <c r="H1665" s="3" t="str">
        <f>IF(D1665,VLOOKUP(A1665,des!B:Q,12,FALSE),"")</f>
        <v/>
      </c>
      <c r="I1665" s="3" t="b">
        <f t="shared" si="102"/>
        <v>0</v>
      </c>
      <c r="J1665" s="3" t="str">
        <f t="shared" si="103"/>
        <v/>
      </c>
    </row>
    <row r="1666" spans="1:10" x14ac:dyDescent="0.2">
      <c r="A1666" t="s">
        <v>7851</v>
      </c>
      <c r="B1666" t="s">
        <v>7852</v>
      </c>
      <c r="C1666" t="s">
        <v>7853</v>
      </c>
      <c r="D1666" s="3" t="b">
        <f>NOT(ISNA(VLOOKUP(A1666,des!B:B,1,FALSE)))</f>
        <v>0</v>
      </c>
      <c r="E1666" s="3" t="str">
        <f>IF(D1666,VLOOKUP(A1666,des!B:Q,11,FALSE),"")</f>
        <v/>
      </c>
      <c r="F1666" s="3" t="b">
        <f t="shared" si="100"/>
        <v>0</v>
      </c>
      <c r="G1666" s="3" t="str">
        <f t="shared" si="101"/>
        <v/>
      </c>
      <c r="H1666" s="3" t="str">
        <f>IF(D1666,VLOOKUP(A1666,des!B:Q,12,FALSE),"")</f>
        <v/>
      </c>
      <c r="I1666" s="3" t="b">
        <f t="shared" si="102"/>
        <v>0</v>
      </c>
      <c r="J1666" s="3" t="str">
        <f t="shared" si="103"/>
        <v/>
      </c>
    </row>
    <row r="1667" spans="1:10" x14ac:dyDescent="0.2">
      <c r="A1667" t="s">
        <v>7854</v>
      </c>
      <c r="B1667" t="s">
        <v>7855</v>
      </c>
      <c r="C1667" t="s">
        <v>7856</v>
      </c>
      <c r="D1667" s="3" t="b">
        <f>NOT(ISNA(VLOOKUP(A1667,des!B:B,1,FALSE)))</f>
        <v>0</v>
      </c>
      <c r="E1667" s="3" t="str">
        <f>IF(D1667,VLOOKUP(A1667,des!B:Q,11,FALSE),"")</f>
        <v/>
      </c>
      <c r="F1667" s="3" t="b">
        <f t="shared" si="100"/>
        <v>0</v>
      </c>
      <c r="G1667" s="3" t="str">
        <f t="shared" si="101"/>
        <v/>
      </c>
      <c r="H1667" s="3" t="str">
        <f>IF(D1667,VLOOKUP(A1667,des!B:Q,12,FALSE),"")</f>
        <v/>
      </c>
      <c r="I1667" s="3" t="b">
        <f t="shared" si="102"/>
        <v>0</v>
      </c>
      <c r="J1667" s="3" t="str">
        <f t="shared" si="103"/>
        <v/>
      </c>
    </row>
    <row r="1668" spans="1:10" x14ac:dyDescent="0.2">
      <c r="A1668" t="s">
        <v>7857</v>
      </c>
      <c r="B1668" t="s">
        <v>7858</v>
      </c>
      <c r="C1668" t="s">
        <v>7859</v>
      </c>
      <c r="D1668" s="3" t="b">
        <f>NOT(ISNA(VLOOKUP(A1668,des!B:B,1,FALSE)))</f>
        <v>0</v>
      </c>
      <c r="E1668" s="3" t="str">
        <f>IF(D1668,VLOOKUP(A1668,des!B:Q,11,FALSE),"")</f>
        <v/>
      </c>
      <c r="F1668" s="3" t="b">
        <f t="shared" si="100"/>
        <v>0</v>
      </c>
      <c r="G1668" s="3" t="str">
        <f t="shared" si="101"/>
        <v/>
      </c>
      <c r="H1668" s="3" t="str">
        <f>IF(D1668,VLOOKUP(A1668,des!B:Q,12,FALSE),"")</f>
        <v/>
      </c>
      <c r="I1668" s="3" t="b">
        <f t="shared" si="102"/>
        <v>0</v>
      </c>
      <c r="J1668" s="3" t="str">
        <f t="shared" si="103"/>
        <v/>
      </c>
    </row>
    <row r="1669" spans="1:10" x14ac:dyDescent="0.2">
      <c r="A1669" t="s">
        <v>7860</v>
      </c>
      <c r="B1669" t="s">
        <v>7861</v>
      </c>
      <c r="C1669" t="s">
        <v>7862</v>
      </c>
      <c r="D1669" s="3" t="b">
        <f>NOT(ISNA(VLOOKUP(A1669,des!B:B,1,FALSE)))</f>
        <v>0</v>
      </c>
      <c r="E1669" s="3" t="str">
        <f>IF(D1669,VLOOKUP(A1669,des!B:Q,11,FALSE),"")</f>
        <v/>
      </c>
      <c r="F1669" s="3" t="b">
        <f t="shared" ref="F1669:F1732" si="104">IF(D1669,IF(E1669&lt;&gt;B1669,TRUE,FALSE),FALSE)</f>
        <v>0</v>
      </c>
      <c r="G1669" s="3" t="str">
        <f t="shared" si="101"/>
        <v/>
      </c>
      <c r="H1669" s="3" t="str">
        <f>IF(D1669,VLOOKUP(A1669,des!B:Q,12,FALSE),"")</f>
        <v/>
      </c>
      <c r="I1669" s="3" t="b">
        <f t="shared" si="102"/>
        <v>0</v>
      </c>
      <c r="J1669" s="3" t="str">
        <f t="shared" si="103"/>
        <v/>
      </c>
    </row>
    <row r="1670" spans="1:10" x14ac:dyDescent="0.2">
      <c r="A1670" t="s">
        <v>7863</v>
      </c>
      <c r="B1670" t="s">
        <v>7864</v>
      </c>
      <c r="C1670" t="s">
        <v>7865</v>
      </c>
      <c r="D1670" s="3" t="b">
        <f>NOT(ISNA(VLOOKUP(A1670,des!B:B,1,FALSE)))</f>
        <v>0</v>
      </c>
      <c r="E1670" s="3" t="str">
        <f>IF(D1670,VLOOKUP(A1670,des!B:Q,11,FALSE),"")</f>
        <v/>
      </c>
      <c r="F1670" s="3" t="b">
        <f t="shared" si="104"/>
        <v>0</v>
      </c>
      <c r="G1670" s="3" t="str">
        <f t="shared" ref="G1670:G1733" si="105">IF(F1670,CONCATENATE($A$1,A1670,$B$1,E1670,$C$1),"")</f>
        <v/>
      </c>
      <c r="H1670" s="3" t="str">
        <f>IF(D1670,VLOOKUP(A1670,des!B:Q,12,FALSE),"")</f>
        <v/>
      </c>
      <c r="I1670" s="3" t="b">
        <f t="shared" ref="I1670:I1733" si="106">IF(D1670,IF(H1670&lt;&gt;C1670,TRUE,FALSE),FALSE)</f>
        <v>0</v>
      </c>
      <c r="J1670" s="3" t="str">
        <f t="shared" ref="J1670:J1733" si="107">IF(I1670,CONCATENATE($A$2,A1670,$B$2,H1670,$C$2),"")</f>
        <v/>
      </c>
    </row>
    <row r="1671" spans="1:10" x14ac:dyDescent="0.2">
      <c r="A1671" t="s">
        <v>7866</v>
      </c>
      <c r="B1671" t="s">
        <v>7867</v>
      </c>
      <c r="C1671" t="s">
        <v>7868</v>
      </c>
      <c r="D1671" s="3" t="b">
        <f>NOT(ISNA(VLOOKUP(A1671,des!B:B,1,FALSE)))</f>
        <v>0</v>
      </c>
      <c r="E1671" s="3" t="str">
        <f>IF(D1671,VLOOKUP(A1671,des!B:Q,11,FALSE),"")</f>
        <v/>
      </c>
      <c r="F1671" s="3" t="b">
        <f t="shared" si="104"/>
        <v>0</v>
      </c>
      <c r="G1671" s="3" t="str">
        <f t="shared" si="105"/>
        <v/>
      </c>
      <c r="H1671" s="3" t="str">
        <f>IF(D1671,VLOOKUP(A1671,des!B:Q,12,FALSE),"")</f>
        <v/>
      </c>
      <c r="I1671" s="3" t="b">
        <f t="shared" si="106"/>
        <v>0</v>
      </c>
      <c r="J1671" s="3" t="str">
        <f t="shared" si="107"/>
        <v/>
      </c>
    </row>
    <row r="1672" spans="1:10" x14ac:dyDescent="0.2">
      <c r="A1672" t="s">
        <v>7869</v>
      </c>
      <c r="B1672" t="s">
        <v>7870</v>
      </c>
      <c r="C1672" t="s">
        <v>7871</v>
      </c>
      <c r="D1672" s="3" t="b">
        <f>NOT(ISNA(VLOOKUP(A1672,des!B:B,1,FALSE)))</f>
        <v>0</v>
      </c>
      <c r="E1672" s="3" t="str">
        <f>IF(D1672,VLOOKUP(A1672,des!B:Q,11,FALSE),"")</f>
        <v/>
      </c>
      <c r="F1672" s="3" t="b">
        <f t="shared" si="104"/>
        <v>0</v>
      </c>
      <c r="G1672" s="3" t="str">
        <f t="shared" si="105"/>
        <v/>
      </c>
      <c r="H1672" s="3" t="str">
        <f>IF(D1672,VLOOKUP(A1672,des!B:Q,12,FALSE),"")</f>
        <v/>
      </c>
      <c r="I1672" s="3" t="b">
        <f t="shared" si="106"/>
        <v>0</v>
      </c>
      <c r="J1672" s="3" t="str">
        <f t="shared" si="107"/>
        <v/>
      </c>
    </row>
    <row r="1673" spans="1:10" x14ac:dyDescent="0.2">
      <c r="A1673" t="s">
        <v>7872</v>
      </c>
      <c r="B1673" t="s">
        <v>7873</v>
      </c>
      <c r="C1673" t="s">
        <v>7874</v>
      </c>
      <c r="D1673" s="3" t="b">
        <f>NOT(ISNA(VLOOKUP(A1673,des!B:B,1,FALSE)))</f>
        <v>0</v>
      </c>
      <c r="E1673" s="3" t="str">
        <f>IF(D1673,VLOOKUP(A1673,des!B:Q,11,FALSE),"")</f>
        <v/>
      </c>
      <c r="F1673" s="3" t="b">
        <f t="shared" si="104"/>
        <v>0</v>
      </c>
      <c r="G1673" s="3" t="str">
        <f t="shared" si="105"/>
        <v/>
      </c>
      <c r="H1673" s="3" t="str">
        <f>IF(D1673,VLOOKUP(A1673,des!B:Q,12,FALSE),"")</f>
        <v/>
      </c>
      <c r="I1673" s="3" t="b">
        <f t="shared" si="106"/>
        <v>0</v>
      </c>
      <c r="J1673" s="3" t="str">
        <f t="shared" si="107"/>
        <v/>
      </c>
    </row>
    <row r="1674" spans="1:10" x14ac:dyDescent="0.2">
      <c r="A1674" t="s">
        <v>7875</v>
      </c>
      <c r="B1674" t="s">
        <v>7876</v>
      </c>
      <c r="C1674" t="s">
        <v>7877</v>
      </c>
      <c r="D1674" s="3" t="b">
        <f>NOT(ISNA(VLOOKUP(A1674,des!B:B,1,FALSE)))</f>
        <v>0</v>
      </c>
      <c r="E1674" s="3" t="str">
        <f>IF(D1674,VLOOKUP(A1674,des!B:Q,11,FALSE),"")</f>
        <v/>
      </c>
      <c r="F1674" s="3" t="b">
        <f t="shared" si="104"/>
        <v>0</v>
      </c>
      <c r="G1674" s="3" t="str">
        <f t="shared" si="105"/>
        <v/>
      </c>
      <c r="H1674" s="3" t="str">
        <f>IF(D1674,VLOOKUP(A1674,des!B:Q,12,FALSE),"")</f>
        <v/>
      </c>
      <c r="I1674" s="3" t="b">
        <f t="shared" si="106"/>
        <v>0</v>
      </c>
      <c r="J1674" s="3" t="str">
        <f t="shared" si="107"/>
        <v/>
      </c>
    </row>
    <row r="1675" spans="1:10" x14ac:dyDescent="0.2">
      <c r="A1675" t="s">
        <v>7878</v>
      </c>
      <c r="B1675" t="s">
        <v>7879</v>
      </c>
      <c r="C1675" t="s">
        <v>7880</v>
      </c>
      <c r="D1675" s="3" t="b">
        <f>NOT(ISNA(VLOOKUP(A1675,des!B:B,1,FALSE)))</f>
        <v>0</v>
      </c>
      <c r="E1675" s="3" t="str">
        <f>IF(D1675,VLOOKUP(A1675,des!B:Q,11,FALSE),"")</f>
        <v/>
      </c>
      <c r="F1675" s="3" t="b">
        <f t="shared" si="104"/>
        <v>0</v>
      </c>
      <c r="G1675" s="3" t="str">
        <f t="shared" si="105"/>
        <v/>
      </c>
      <c r="H1675" s="3" t="str">
        <f>IF(D1675,VLOOKUP(A1675,des!B:Q,12,FALSE),"")</f>
        <v/>
      </c>
      <c r="I1675" s="3" t="b">
        <f t="shared" si="106"/>
        <v>0</v>
      </c>
      <c r="J1675" s="3" t="str">
        <f t="shared" si="107"/>
        <v/>
      </c>
    </row>
    <row r="1676" spans="1:10" x14ac:dyDescent="0.2">
      <c r="A1676" t="s">
        <v>7881</v>
      </c>
      <c r="B1676" t="s">
        <v>7882</v>
      </c>
      <c r="C1676" t="s">
        <v>7883</v>
      </c>
      <c r="D1676" s="3" t="b">
        <f>NOT(ISNA(VLOOKUP(A1676,des!B:B,1,FALSE)))</f>
        <v>0</v>
      </c>
      <c r="E1676" s="3" t="str">
        <f>IF(D1676,VLOOKUP(A1676,des!B:Q,11,FALSE),"")</f>
        <v/>
      </c>
      <c r="F1676" s="3" t="b">
        <f t="shared" si="104"/>
        <v>0</v>
      </c>
      <c r="G1676" s="3" t="str">
        <f t="shared" si="105"/>
        <v/>
      </c>
      <c r="H1676" s="3" t="str">
        <f>IF(D1676,VLOOKUP(A1676,des!B:Q,12,FALSE),"")</f>
        <v/>
      </c>
      <c r="I1676" s="3" t="b">
        <f t="shared" si="106"/>
        <v>0</v>
      </c>
      <c r="J1676" s="3" t="str">
        <f t="shared" si="107"/>
        <v/>
      </c>
    </row>
    <row r="1677" spans="1:10" x14ac:dyDescent="0.2">
      <c r="A1677" t="s">
        <v>7884</v>
      </c>
      <c r="B1677" t="s">
        <v>7885</v>
      </c>
      <c r="C1677" t="s">
        <v>7886</v>
      </c>
      <c r="D1677" s="3" t="b">
        <f>NOT(ISNA(VLOOKUP(A1677,des!B:B,1,FALSE)))</f>
        <v>0</v>
      </c>
      <c r="E1677" s="3" t="str">
        <f>IF(D1677,VLOOKUP(A1677,des!B:Q,11,FALSE),"")</f>
        <v/>
      </c>
      <c r="F1677" s="3" t="b">
        <f t="shared" si="104"/>
        <v>0</v>
      </c>
      <c r="G1677" s="3" t="str">
        <f t="shared" si="105"/>
        <v/>
      </c>
      <c r="H1677" s="3" t="str">
        <f>IF(D1677,VLOOKUP(A1677,des!B:Q,12,FALSE),"")</f>
        <v/>
      </c>
      <c r="I1677" s="3" t="b">
        <f t="shared" si="106"/>
        <v>0</v>
      </c>
      <c r="J1677" s="3" t="str">
        <f t="shared" si="107"/>
        <v/>
      </c>
    </row>
    <row r="1678" spans="1:10" x14ac:dyDescent="0.2">
      <c r="A1678" t="s">
        <v>7887</v>
      </c>
      <c r="B1678" t="s">
        <v>7888</v>
      </c>
      <c r="C1678" t="s">
        <v>7889</v>
      </c>
      <c r="D1678" s="3" t="b">
        <f>NOT(ISNA(VLOOKUP(A1678,des!B:B,1,FALSE)))</f>
        <v>0</v>
      </c>
      <c r="E1678" s="3" t="str">
        <f>IF(D1678,VLOOKUP(A1678,des!B:Q,11,FALSE),"")</f>
        <v/>
      </c>
      <c r="F1678" s="3" t="b">
        <f t="shared" si="104"/>
        <v>0</v>
      </c>
      <c r="G1678" s="3" t="str">
        <f t="shared" si="105"/>
        <v/>
      </c>
      <c r="H1678" s="3" t="str">
        <f>IF(D1678,VLOOKUP(A1678,des!B:Q,12,FALSE),"")</f>
        <v/>
      </c>
      <c r="I1678" s="3" t="b">
        <f t="shared" si="106"/>
        <v>0</v>
      </c>
      <c r="J1678" s="3" t="str">
        <f t="shared" si="107"/>
        <v/>
      </c>
    </row>
    <row r="1679" spans="1:10" x14ac:dyDescent="0.2">
      <c r="A1679" t="s">
        <v>7890</v>
      </c>
      <c r="B1679" t="s">
        <v>7891</v>
      </c>
      <c r="C1679" t="s">
        <v>7892</v>
      </c>
      <c r="D1679" s="3" t="b">
        <f>NOT(ISNA(VLOOKUP(A1679,des!B:B,1,FALSE)))</f>
        <v>0</v>
      </c>
      <c r="E1679" s="3" t="str">
        <f>IF(D1679,VLOOKUP(A1679,des!B:Q,11,FALSE),"")</f>
        <v/>
      </c>
      <c r="F1679" s="3" t="b">
        <f t="shared" si="104"/>
        <v>0</v>
      </c>
      <c r="G1679" s="3" t="str">
        <f t="shared" si="105"/>
        <v/>
      </c>
      <c r="H1679" s="3" t="str">
        <f>IF(D1679,VLOOKUP(A1679,des!B:Q,12,FALSE),"")</f>
        <v/>
      </c>
      <c r="I1679" s="3" t="b">
        <f t="shared" si="106"/>
        <v>0</v>
      </c>
      <c r="J1679" s="3" t="str">
        <f t="shared" si="107"/>
        <v/>
      </c>
    </row>
    <row r="1680" spans="1:10" x14ac:dyDescent="0.2">
      <c r="A1680" t="s">
        <v>7893</v>
      </c>
      <c r="B1680" t="s">
        <v>7894</v>
      </c>
      <c r="C1680" t="s">
        <v>7895</v>
      </c>
      <c r="D1680" s="3" t="b">
        <f>NOT(ISNA(VLOOKUP(A1680,des!B:B,1,FALSE)))</f>
        <v>0</v>
      </c>
      <c r="E1680" s="3" t="str">
        <f>IF(D1680,VLOOKUP(A1680,des!B:Q,11,FALSE),"")</f>
        <v/>
      </c>
      <c r="F1680" s="3" t="b">
        <f t="shared" si="104"/>
        <v>0</v>
      </c>
      <c r="G1680" s="3" t="str">
        <f t="shared" si="105"/>
        <v/>
      </c>
      <c r="H1680" s="3" t="str">
        <f>IF(D1680,VLOOKUP(A1680,des!B:Q,12,FALSE),"")</f>
        <v/>
      </c>
      <c r="I1680" s="3" t="b">
        <f t="shared" si="106"/>
        <v>0</v>
      </c>
      <c r="J1680" s="3" t="str">
        <f t="shared" si="107"/>
        <v/>
      </c>
    </row>
    <row r="1681" spans="1:10" x14ac:dyDescent="0.2">
      <c r="A1681" t="s">
        <v>7896</v>
      </c>
      <c r="B1681" t="s">
        <v>7897</v>
      </c>
      <c r="C1681" t="s">
        <v>7898</v>
      </c>
      <c r="D1681" s="3" t="b">
        <f>NOT(ISNA(VLOOKUP(A1681,des!B:B,1,FALSE)))</f>
        <v>0</v>
      </c>
      <c r="E1681" s="3" t="str">
        <f>IF(D1681,VLOOKUP(A1681,des!B:Q,11,FALSE),"")</f>
        <v/>
      </c>
      <c r="F1681" s="3" t="b">
        <f t="shared" si="104"/>
        <v>0</v>
      </c>
      <c r="G1681" s="3" t="str">
        <f t="shared" si="105"/>
        <v/>
      </c>
      <c r="H1681" s="3" t="str">
        <f>IF(D1681,VLOOKUP(A1681,des!B:Q,12,FALSE),"")</f>
        <v/>
      </c>
      <c r="I1681" s="3" t="b">
        <f t="shared" si="106"/>
        <v>0</v>
      </c>
      <c r="J1681" s="3" t="str">
        <f t="shared" si="107"/>
        <v/>
      </c>
    </row>
    <row r="1682" spans="1:10" x14ac:dyDescent="0.2">
      <c r="A1682" t="s">
        <v>7899</v>
      </c>
      <c r="B1682" t="s">
        <v>7900</v>
      </c>
      <c r="C1682" t="s">
        <v>7901</v>
      </c>
      <c r="D1682" s="3" t="b">
        <f>NOT(ISNA(VLOOKUP(A1682,des!B:B,1,FALSE)))</f>
        <v>0</v>
      </c>
      <c r="E1682" s="3" t="str">
        <f>IF(D1682,VLOOKUP(A1682,des!B:Q,11,FALSE),"")</f>
        <v/>
      </c>
      <c r="F1682" s="3" t="b">
        <f t="shared" si="104"/>
        <v>0</v>
      </c>
      <c r="G1682" s="3" t="str">
        <f t="shared" si="105"/>
        <v/>
      </c>
      <c r="H1682" s="3" t="str">
        <f>IF(D1682,VLOOKUP(A1682,des!B:Q,12,FALSE),"")</f>
        <v/>
      </c>
      <c r="I1682" s="3" t="b">
        <f t="shared" si="106"/>
        <v>0</v>
      </c>
      <c r="J1682" s="3" t="str">
        <f t="shared" si="107"/>
        <v/>
      </c>
    </row>
    <row r="1683" spans="1:10" x14ac:dyDescent="0.2">
      <c r="A1683" t="s">
        <v>7902</v>
      </c>
      <c r="B1683" t="s">
        <v>7903</v>
      </c>
      <c r="C1683" t="s">
        <v>7904</v>
      </c>
      <c r="D1683" s="3" t="b">
        <f>NOT(ISNA(VLOOKUP(A1683,des!B:B,1,FALSE)))</f>
        <v>0</v>
      </c>
      <c r="E1683" s="3" t="str">
        <f>IF(D1683,VLOOKUP(A1683,des!B:Q,11,FALSE),"")</f>
        <v/>
      </c>
      <c r="F1683" s="3" t="b">
        <f t="shared" si="104"/>
        <v>0</v>
      </c>
      <c r="G1683" s="3" t="str">
        <f t="shared" si="105"/>
        <v/>
      </c>
      <c r="H1683" s="3" t="str">
        <f>IF(D1683,VLOOKUP(A1683,des!B:Q,12,FALSE),"")</f>
        <v/>
      </c>
      <c r="I1683" s="3" t="b">
        <f t="shared" si="106"/>
        <v>0</v>
      </c>
      <c r="J1683" s="3" t="str">
        <f t="shared" si="107"/>
        <v/>
      </c>
    </row>
    <row r="1684" spans="1:10" x14ac:dyDescent="0.2">
      <c r="A1684" t="s">
        <v>7905</v>
      </c>
      <c r="B1684" t="s">
        <v>7906</v>
      </c>
      <c r="C1684" t="s">
        <v>7907</v>
      </c>
      <c r="D1684" s="3" t="b">
        <f>NOT(ISNA(VLOOKUP(A1684,des!B:B,1,FALSE)))</f>
        <v>0</v>
      </c>
      <c r="E1684" s="3" t="str">
        <f>IF(D1684,VLOOKUP(A1684,des!B:Q,11,FALSE),"")</f>
        <v/>
      </c>
      <c r="F1684" s="3" t="b">
        <f t="shared" si="104"/>
        <v>0</v>
      </c>
      <c r="G1684" s="3" t="str">
        <f t="shared" si="105"/>
        <v/>
      </c>
      <c r="H1684" s="3" t="str">
        <f>IF(D1684,VLOOKUP(A1684,des!B:Q,12,FALSE),"")</f>
        <v/>
      </c>
      <c r="I1684" s="3" t="b">
        <f t="shared" si="106"/>
        <v>0</v>
      </c>
      <c r="J1684" s="3" t="str">
        <f t="shared" si="107"/>
        <v/>
      </c>
    </row>
    <row r="1685" spans="1:10" x14ac:dyDescent="0.2">
      <c r="A1685" t="s">
        <v>7908</v>
      </c>
      <c r="B1685" t="s">
        <v>7909</v>
      </c>
      <c r="C1685" t="s">
        <v>7910</v>
      </c>
      <c r="D1685" s="3" t="b">
        <f>NOT(ISNA(VLOOKUP(A1685,des!B:B,1,FALSE)))</f>
        <v>0</v>
      </c>
      <c r="E1685" s="3" t="str">
        <f>IF(D1685,VLOOKUP(A1685,des!B:Q,11,FALSE),"")</f>
        <v/>
      </c>
      <c r="F1685" s="3" t="b">
        <f t="shared" si="104"/>
        <v>0</v>
      </c>
      <c r="G1685" s="3" t="str">
        <f t="shared" si="105"/>
        <v/>
      </c>
      <c r="H1685" s="3" t="str">
        <f>IF(D1685,VLOOKUP(A1685,des!B:Q,12,FALSE),"")</f>
        <v/>
      </c>
      <c r="I1685" s="3" t="b">
        <f t="shared" si="106"/>
        <v>0</v>
      </c>
      <c r="J1685" s="3" t="str">
        <f t="shared" si="107"/>
        <v/>
      </c>
    </row>
    <row r="1686" spans="1:10" x14ac:dyDescent="0.2">
      <c r="A1686" t="s">
        <v>7911</v>
      </c>
      <c r="B1686" t="s">
        <v>7912</v>
      </c>
      <c r="C1686" t="s">
        <v>7913</v>
      </c>
      <c r="D1686" s="3" t="b">
        <f>NOT(ISNA(VLOOKUP(A1686,des!B:B,1,FALSE)))</f>
        <v>0</v>
      </c>
      <c r="E1686" s="3" t="str">
        <f>IF(D1686,VLOOKUP(A1686,des!B:Q,11,FALSE),"")</f>
        <v/>
      </c>
      <c r="F1686" s="3" t="b">
        <f t="shared" si="104"/>
        <v>0</v>
      </c>
      <c r="G1686" s="3" t="str">
        <f t="shared" si="105"/>
        <v/>
      </c>
      <c r="H1686" s="3" t="str">
        <f>IF(D1686,VLOOKUP(A1686,des!B:Q,12,FALSE),"")</f>
        <v/>
      </c>
      <c r="I1686" s="3" t="b">
        <f t="shared" si="106"/>
        <v>0</v>
      </c>
      <c r="J1686" s="3" t="str">
        <f t="shared" si="107"/>
        <v/>
      </c>
    </row>
    <row r="1687" spans="1:10" x14ac:dyDescent="0.2">
      <c r="A1687" t="s">
        <v>7914</v>
      </c>
      <c r="B1687" t="s">
        <v>7915</v>
      </c>
      <c r="C1687" t="s">
        <v>7916</v>
      </c>
      <c r="D1687" s="3" t="b">
        <f>NOT(ISNA(VLOOKUP(A1687,des!B:B,1,FALSE)))</f>
        <v>0</v>
      </c>
      <c r="E1687" s="3" t="str">
        <f>IF(D1687,VLOOKUP(A1687,des!B:Q,11,FALSE),"")</f>
        <v/>
      </c>
      <c r="F1687" s="3" t="b">
        <f t="shared" si="104"/>
        <v>0</v>
      </c>
      <c r="G1687" s="3" t="str">
        <f t="shared" si="105"/>
        <v/>
      </c>
      <c r="H1687" s="3" t="str">
        <f>IF(D1687,VLOOKUP(A1687,des!B:Q,12,FALSE),"")</f>
        <v/>
      </c>
      <c r="I1687" s="3" t="b">
        <f t="shared" si="106"/>
        <v>0</v>
      </c>
      <c r="J1687" s="3" t="str">
        <f t="shared" si="107"/>
        <v/>
      </c>
    </row>
    <row r="1688" spans="1:10" x14ac:dyDescent="0.2">
      <c r="A1688" t="s">
        <v>7917</v>
      </c>
      <c r="B1688" t="s">
        <v>7918</v>
      </c>
      <c r="C1688" t="s">
        <v>7919</v>
      </c>
      <c r="D1688" s="3" t="b">
        <f>NOT(ISNA(VLOOKUP(A1688,des!B:B,1,FALSE)))</f>
        <v>0</v>
      </c>
      <c r="E1688" s="3" t="str">
        <f>IF(D1688,VLOOKUP(A1688,des!B:Q,11,FALSE),"")</f>
        <v/>
      </c>
      <c r="F1688" s="3" t="b">
        <f t="shared" si="104"/>
        <v>0</v>
      </c>
      <c r="G1688" s="3" t="str">
        <f t="shared" si="105"/>
        <v/>
      </c>
      <c r="H1688" s="3" t="str">
        <f>IF(D1688,VLOOKUP(A1688,des!B:Q,12,FALSE),"")</f>
        <v/>
      </c>
      <c r="I1688" s="3" t="b">
        <f t="shared" si="106"/>
        <v>0</v>
      </c>
      <c r="J1688" s="3" t="str">
        <f t="shared" si="107"/>
        <v/>
      </c>
    </row>
    <row r="1689" spans="1:10" x14ac:dyDescent="0.2">
      <c r="A1689" t="s">
        <v>7920</v>
      </c>
      <c r="B1689" t="s">
        <v>7921</v>
      </c>
      <c r="C1689" t="s">
        <v>7922</v>
      </c>
      <c r="D1689" s="3" t="b">
        <f>NOT(ISNA(VLOOKUP(A1689,des!B:B,1,FALSE)))</f>
        <v>0</v>
      </c>
      <c r="E1689" s="3" t="str">
        <f>IF(D1689,VLOOKUP(A1689,des!B:Q,11,FALSE),"")</f>
        <v/>
      </c>
      <c r="F1689" s="3" t="b">
        <f t="shared" si="104"/>
        <v>0</v>
      </c>
      <c r="G1689" s="3" t="str">
        <f t="shared" si="105"/>
        <v/>
      </c>
      <c r="H1689" s="3" t="str">
        <f>IF(D1689,VLOOKUP(A1689,des!B:Q,12,FALSE),"")</f>
        <v/>
      </c>
      <c r="I1689" s="3" t="b">
        <f t="shared" si="106"/>
        <v>0</v>
      </c>
      <c r="J1689" s="3" t="str">
        <f t="shared" si="107"/>
        <v/>
      </c>
    </row>
    <row r="1690" spans="1:10" x14ac:dyDescent="0.2">
      <c r="A1690" t="s">
        <v>7923</v>
      </c>
      <c r="B1690" t="s">
        <v>7924</v>
      </c>
      <c r="C1690" t="s">
        <v>7925</v>
      </c>
      <c r="D1690" s="3" t="b">
        <f>NOT(ISNA(VLOOKUP(A1690,des!B:B,1,FALSE)))</f>
        <v>0</v>
      </c>
      <c r="E1690" s="3" t="str">
        <f>IF(D1690,VLOOKUP(A1690,des!B:Q,11,FALSE),"")</f>
        <v/>
      </c>
      <c r="F1690" s="3" t="b">
        <f t="shared" si="104"/>
        <v>0</v>
      </c>
      <c r="G1690" s="3" t="str">
        <f t="shared" si="105"/>
        <v/>
      </c>
      <c r="H1690" s="3" t="str">
        <f>IF(D1690,VLOOKUP(A1690,des!B:Q,12,FALSE),"")</f>
        <v/>
      </c>
      <c r="I1690" s="3" t="b">
        <f t="shared" si="106"/>
        <v>0</v>
      </c>
      <c r="J1690" s="3" t="str">
        <f t="shared" si="107"/>
        <v/>
      </c>
    </row>
    <row r="1691" spans="1:10" x14ac:dyDescent="0.2">
      <c r="A1691" t="s">
        <v>7926</v>
      </c>
      <c r="B1691" t="s">
        <v>7927</v>
      </c>
      <c r="C1691" t="s">
        <v>7928</v>
      </c>
      <c r="D1691" s="3" t="b">
        <f>NOT(ISNA(VLOOKUP(A1691,des!B:B,1,FALSE)))</f>
        <v>0</v>
      </c>
      <c r="E1691" s="3" t="str">
        <f>IF(D1691,VLOOKUP(A1691,des!B:Q,11,FALSE),"")</f>
        <v/>
      </c>
      <c r="F1691" s="3" t="b">
        <f t="shared" si="104"/>
        <v>0</v>
      </c>
      <c r="G1691" s="3" t="str">
        <f t="shared" si="105"/>
        <v/>
      </c>
      <c r="H1691" s="3" t="str">
        <f>IF(D1691,VLOOKUP(A1691,des!B:Q,12,FALSE),"")</f>
        <v/>
      </c>
      <c r="I1691" s="3" t="b">
        <f t="shared" si="106"/>
        <v>0</v>
      </c>
      <c r="J1691" s="3" t="str">
        <f t="shared" si="107"/>
        <v/>
      </c>
    </row>
    <row r="1692" spans="1:10" x14ac:dyDescent="0.2">
      <c r="A1692" t="s">
        <v>7929</v>
      </c>
      <c r="B1692" t="s">
        <v>7930</v>
      </c>
      <c r="C1692" t="s">
        <v>7931</v>
      </c>
      <c r="D1692" s="3" t="b">
        <f>NOT(ISNA(VLOOKUP(A1692,des!B:B,1,FALSE)))</f>
        <v>0</v>
      </c>
      <c r="E1692" s="3" t="str">
        <f>IF(D1692,VLOOKUP(A1692,des!B:Q,11,FALSE),"")</f>
        <v/>
      </c>
      <c r="F1692" s="3" t="b">
        <f t="shared" si="104"/>
        <v>0</v>
      </c>
      <c r="G1692" s="3" t="str">
        <f t="shared" si="105"/>
        <v/>
      </c>
      <c r="H1692" s="3" t="str">
        <f>IF(D1692,VLOOKUP(A1692,des!B:Q,12,FALSE),"")</f>
        <v/>
      </c>
      <c r="I1692" s="3" t="b">
        <f t="shared" si="106"/>
        <v>0</v>
      </c>
      <c r="J1692" s="3" t="str">
        <f t="shared" si="107"/>
        <v/>
      </c>
    </row>
    <row r="1693" spans="1:10" x14ac:dyDescent="0.2">
      <c r="A1693" t="s">
        <v>7932</v>
      </c>
      <c r="B1693" t="s">
        <v>7933</v>
      </c>
      <c r="C1693" t="s">
        <v>7934</v>
      </c>
      <c r="D1693" s="3" t="b">
        <f>NOT(ISNA(VLOOKUP(A1693,des!B:B,1,FALSE)))</f>
        <v>0</v>
      </c>
      <c r="E1693" s="3" t="str">
        <f>IF(D1693,VLOOKUP(A1693,des!B:Q,11,FALSE),"")</f>
        <v/>
      </c>
      <c r="F1693" s="3" t="b">
        <f t="shared" si="104"/>
        <v>0</v>
      </c>
      <c r="G1693" s="3" t="str">
        <f t="shared" si="105"/>
        <v/>
      </c>
      <c r="H1693" s="3" t="str">
        <f>IF(D1693,VLOOKUP(A1693,des!B:Q,12,FALSE),"")</f>
        <v/>
      </c>
      <c r="I1693" s="3" t="b">
        <f t="shared" si="106"/>
        <v>0</v>
      </c>
      <c r="J1693" s="3" t="str">
        <f t="shared" si="107"/>
        <v/>
      </c>
    </row>
    <row r="1694" spans="1:10" x14ac:dyDescent="0.2">
      <c r="A1694" t="s">
        <v>7935</v>
      </c>
      <c r="B1694" t="s">
        <v>7936</v>
      </c>
      <c r="C1694" t="s">
        <v>7937</v>
      </c>
      <c r="D1694" s="3" t="b">
        <f>NOT(ISNA(VLOOKUP(A1694,des!B:B,1,FALSE)))</f>
        <v>0</v>
      </c>
      <c r="E1694" s="3" t="str">
        <f>IF(D1694,VLOOKUP(A1694,des!B:Q,11,FALSE),"")</f>
        <v/>
      </c>
      <c r="F1694" s="3" t="b">
        <f t="shared" si="104"/>
        <v>0</v>
      </c>
      <c r="G1694" s="3" t="str">
        <f t="shared" si="105"/>
        <v/>
      </c>
      <c r="H1694" s="3" t="str">
        <f>IF(D1694,VLOOKUP(A1694,des!B:Q,12,FALSE),"")</f>
        <v/>
      </c>
      <c r="I1694" s="3" t="b">
        <f t="shared" si="106"/>
        <v>0</v>
      </c>
      <c r="J1694" s="3" t="str">
        <f t="shared" si="107"/>
        <v/>
      </c>
    </row>
    <row r="1695" spans="1:10" x14ac:dyDescent="0.2">
      <c r="A1695" t="s">
        <v>7938</v>
      </c>
      <c r="B1695" t="s">
        <v>7939</v>
      </c>
      <c r="C1695" t="s">
        <v>7940</v>
      </c>
      <c r="D1695" s="3" t="b">
        <f>NOT(ISNA(VLOOKUP(A1695,des!B:B,1,FALSE)))</f>
        <v>0</v>
      </c>
      <c r="E1695" s="3" t="str">
        <f>IF(D1695,VLOOKUP(A1695,des!B:Q,11,FALSE),"")</f>
        <v/>
      </c>
      <c r="F1695" s="3" t="b">
        <f t="shared" si="104"/>
        <v>0</v>
      </c>
      <c r="G1695" s="3" t="str">
        <f t="shared" si="105"/>
        <v/>
      </c>
      <c r="H1695" s="3" t="str">
        <f>IF(D1695,VLOOKUP(A1695,des!B:Q,12,FALSE),"")</f>
        <v/>
      </c>
      <c r="I1695" s="3" t="b">
        <f t="shared" si="106"/>
        <v>0</v>
      </c>
      <c r="J1695" s="3" t="str">
        <f t="shared" si="107"/>
        <v/>
      </c>
    </row>
    <row r="1696" spans="1:10" x14ac:dyDescent="0.2">
      <c r="A1696" t="s">
        <v>7941</v>
      </c>
      <c r="B1696" t="s">
        <v>7942</v>
      </c>
      <c r="C1696" t="s">
        <v>7943</v>
      </c>
      <c r="D1696" s="3" t="b">
        <f>NOT(ISNA(VLOOKUP(A1696,des!B:B,1,FALSE)))</f>
        <v>0</v>
      </c>
      <c r="E1696" s="3" t="str">
        <f>IF(D1696,VLOOKUP(A1696,des!B:Q,11,FALSE),"")</f>
        <v/>
      </c>
      <c r="F1696" s="3" t="b">
        <f t="shared" si="104"/>
        <v>0</v>
      </c>
      <c r="G1696" s="3" t="str">
        <f t="shared" si="105"/>
        <v/>
      </c>
      <c r="H1696" s="3" t="str">
        <f>IF(D1696,VLOOKUP(A1696,des!B:Q,12,FALSE),"")</f>
        <v/>
      </c>
      <c r="I1696" s="3" t="b">
        <f t="shared" si="106"/>
        <v>0</v>
      </c>
      <c r="J1696" s="3" t="str">
        <f t="shared" si="107"/>
        <v/>
      </c>
    </row>
    <row r="1697" spans="1:10" x14ac:dyDescent="0.2">
      <c r="A1697" t="s">
        <v>7944</v>
      </c>
      <c r="B1697" t="s">
        <v>7945</v>
      </c>
      <c r="C1697" t="s">
        <v>7946</v>
      </c>
      <c r="D1697" s="3" t="b">
        <f>NOT(ISNA(VLOOKUP(A1697,des!B:B,1,FALSE)))</f>
        <v>0</v>
      </c>
      <c r="E1697" s="3" t="str">
        <f>IF(D1697,VLOOKUP(A1697,des!B:Q,11,FALSE),"")</f>
        <v/>
      </c>
      <c r="F1697" s="3" t="b">
        <f t="shared" si="104"/>
        <v>0</v>
      </c>
      <c r="G1697" s="3" t="str">
        <f t="shared" si="105"/>
        <v/>
      </c>
      <c r="H1697" s="3" t="str">
        <f>IF(D1697,VLOOKUP(A1697,des!B:Q,12,FALSE),"")</f>
        <v/>
      </c>
      <c r="I1697" s="3" t="b">
        <f t="shared" si="106"/>
        <v>0</v>
      </c>
      <c r="J1697" s="3" t="str">
        <f t="shared" si="107"/>
        <v/>
      </c>
    </row>
    <row r="1698" spans="1:10" x14ac:dyDescent="0.2">
      <c r="A1698" t="s">
        <v>7947</v>
      </c>
      <c r="B1698" t="s">
        <v>7948</v>
      </c>
      <c r="C1698" t="s">
        <v>7949</v>
      </c>
      <c r="D1698" s="3" t="b">
        <f>NOT(ISNA(VLOOKUP(A1698,des!B:B,1,FALSE)))</f>
        <v>0</v>
      </c>
      <c r="E1698" s="3" t="str">
        <f>IF(D1698,VLOOKUP(A1698,des!B:Q,11,FALSE),"")</f>
        <v/>
      </c>
      <c r="F1698" s="3" t="b">
        <f t="shared" si="104"/>
        <v>0</v>
      </c>
      <c r="G1698" s="3" t="str">
        <f t="shared" si="105"/>
        <v/>
      </c>
      <c r="H1698" s="3" t="str">
        <f>IF(D1698,VLOOKUP(A1698,des!B:Q,12,FALSE),"")</f>
        <v/>
      </c>
      <c r="I1698" s="3" t="b">
        <f t="shared" si="106"/>
        <v>0</v>
      </c>
      <c r="J1698" s="3" t="str">
        <f t="shared" si="107"/>
        <v/>
      </c>
    </row>
    <row r="1699" spans="1:10" x14ac:dyDescent="0.2">
      <c r="A1699" t="s">
        <v>7950</v>
      </c>
      <c r="B1699" t="s">
        <v>7951</v>
      </c>
      <c r="C1699" t="s">
        <v>7952</v>
      </c>
      <c r="D1699" s="3" t="b">
        <f>NOT(ISNA(VLOOKUP(A1699,des!B:B,1,FALSE)))</f>
        <v>0</v>
      </c>
      <c r="E1699" s="3" t="str">
        <f>IF(D1699,VLOOKUP(A1699,des!B:Q,11,FALSE),"")</f>
        <v/>
      </c>
      <c r="F1699" s="3" t="b">
        <f t="shared" si="104"/>
        <v>0</v>
      </c>
      <c r="G1699" s="3" t="str">
        <f t="shared" si="105"/>
        <v/>
      </c>
      <c r="H1699" s="3" t="str">
        <f>IF(D1699,VLOOKUP(A1699,des!B:Q,12,FALSE),"")</f>
        <v/>
      </c>
      <c r="I1699" s="3" t="b">
        <f t="shared" si="106"/>
        <v>0</v>
      </c>
      <c r="J1699" s="3" t="str">
        <f t="shared" si="107"/>
        <v/>
      </c>
    </row>
    <row r="1700" spans="1:10" x14ac:dyDescent="0.2">
      <c r="A1700" t="s">
        <v>7953</v>
      </c>
      <c r="B1700" t="s">
        <v>7954</v>
      </c>
      <c r="C1700" t="s">
        <v>7955</v>
      </c>
      <c r="D1700" s="3" t="b">
        <f>NOT(ISNA(VLOOKUP(A1700,des!B:B,1,FALSE)))</f>
        <v>0</v>
      </c>
      <c r="E1700" s="3" t="str">
        <f>IF(D1700,VLOOKUP(A1700,des!B:Q,11,FALSE),"")</f>
        <v/>
      </c>
      <c r="F1700" s="3" t="b">
        <f t="shared" si="104"/>
        <v>0</v>
      </c>
      <c r="G1700" s="3" t="str">
        <f t="shared" si="105"/>
        <v/>
      </c>
      <c r="H1700" s="3" t="str">
        <f>IF(D1700,VLOOKUP(A1700,des!B:Q,12,FALSE),"")</f>
        <v/>
      </c>
      <c r="I1700" s="3" t="b">
        <f t="shared" si="106"/>
        <v>0</v>
      </c>
      <c r="J1700" s="3" t="str">
        <f t="shared" si="107"/>
        <v/>
      </c>
    </row>
    <row r="1701" spans="1:10" x14ac:dyDescent="0.2">
      <c r="A1701" t="s">
        <v>7956</v>
      </c>
      <c r="B1701" t="s">
        <v>7957</v>
      </c>
      <c r="C1701" t="s">
        <v>7958</v>
      </c>
      <c r="D1701" s="3" t="b">
        <f>NOT(ISNA(VLOOKUP(A1701,des!B:B,1,FALSE)))</f>
        <v>0</v>
      </c>
      <c r="E1701" s="3" t="str">
        <f>IF(D1701,VLOOKUP(A1701,des!B:Q,11,FALSE),"")</f>
        <v/>
      </c>
      <c r="F1701" s="3" t="b">
        <f t="shared" si="104"/>
        <v>0</v>
      </c>
      <c r="G1701" s="3" t="str">
        <f t="shared" si="105"/>
        <v/>
      </c>
      <c r="H1701" s="3" t="str">
        <f>IF(D1701,VLOOKUP(A1701,des!B:Q,12,FALSE),"")</f>
        <v/>
      </c>
      <c r="I1701" s="3" t="b">
        <f t="shared" si="106"/>
        <v>0</v>
      </c>
      <c r="J1701" s="3" t="str">
        <f t="shared" si="107"/>
        <v/>
      </c>
    </row>
    <row r="1702" spans="1:10" x14ac:dyDescent="0.2">
      <c r="A1702" t="s">
        <v>7959</v>
      </c>
      <c r="B1702" t="s">
        <v>7960</v>
      </c>
      <c r="C1702" t="s">
        <v>7961</v>
      </c>
      <c r="D1702" s="3" t="b">
        <f>NOT(ISNA(VLOOKUP(A1702,des!B:B,1,FALSE)))</f>
        <v>0</v>
      </c>
      <c r="E1702" s="3" t="str">
        <f>IF(D1702,VLOOKUP(A1702,des!B:Q,11,FALSE),"")</f>
        <v/>
      </c>
      <c r="F1702" s="3" t="b">
        <f t="shared" si="104"/>
        <v>0</v>
      </c>
      <c r="G1702" s="3" t="str">
        <f t="shared" si="105"/>
        <v/>
      </c>
      <c r="H1702" s="3" t="str">
        <f>IF(D1702,VLOOKUP(A1702,des!B:Q,12,FALSE),"")</f>
        <v/>
      </c>
      <c r="I1702" s="3" t="b">
        <f t="shared" si="106"/>
        <v>0</v>
      </c>
      <c r="J1702" s="3" t="str">
        <f t="shared" si="107"/>
        <v/>
      </c>
    </row>
    <row r="1703" spans="1:10" x14ac:dyDescent="0.2">
      <c r="A1703" t="s">
        <v>7962</v>
      </c>
      <c r="B1703" t="s">
        <v>7963</v>
      </c>
      <c r="C1703" t="s">
        <v>7964</v>
      </c>
      <c r="D1703" s="3" t="b">
        <f>NOT(ISNA(VLOOKUP(A1703,des!B:B,1,FALSE)))</f>
        <v>0</v>
      </c>
      <c r="E1703" s="3" t="str">
        <f>IF(D1703,VLOOKUP(A1703,des!B:Q,11,FALSE),"")</f>
        <v/>
      </c>
      <c r="F1703" s="3" t="b">
        <f t="shared" si="104"/>
        <v>0</v>
      </c>
      <c r="G1703" s="3" t="str">
        <f t="shared" si="105"/>
        <v/>
      </c>
      <c r="H1703" s="3" t="str">
        <f>IF(D1703,VLOOKUP(A1703,des!B:Q,12,FALSE),"")</f>
        <v/>
      </c>
      <c r="I1703" s="3" t="b">
        <f t="shared" si="106"/>
        <v>0</v>
      </c>
      <c r="J1703" s="3" t="str">
        <f t="shared" si="107"/>
        <v/>
      </c>
    </row>
    <row r="1704" spans="1:10" x14ac:dyDescent="0.2">
      <c r="A1704" t="s">
        <v>7965</v>
      </c>
      <c r="B1704" t="s">
        <v>7966</v>
      </c>
      <c r="C1704" t="s">
        <v>7967</v>
      </c>
      <c r="D1704" s="3" t="b">
        <f>NOT(ISNA(VLOOKUP(A1704,des!B:B,1,FALSE)))</f>
        <v>0</v>
      </c>
      <c r="E1704" s="3" t="str">
        <f>IF(D1704,VLOOKUP(A1704,des!B:Q,11,FALSE),"")</f>
        <v/>
      </c>
      <c r="F1704" s="3" t="b">
        <f t="shared" si="104"/>
        <v>0</v>
      </c>
      <c r="G1704" s="3" t="str">
        <f t="shared" si="105"/>
        <v/>
      </c>
      <c r="H1704" s="3" t="str">
        <f>IF(D1704,VLOOKUP(A1704,des!B:Q,12,FALSE),"")</f>
        <v/>
      </c>
      <c r="I1704" s="3" t="b">
        <f t="shared" si="106"/>
        <v>0</v>
      </c>
      <c r="J1704" s="3" t="str">
        <f t="shared" si="107"/>
        <v/>
      </c>
    </row>
    <row r="1705" spans="1:10" x14ac:dyDescent="0.2">
      <c r="A1705" t="s">
        <v>7968</v>
      </c>
      <c r="B1705" t="s">
        <v>7969</v>
      </c>
      <c r="C1705" t="s">
        <v>7970</v>
      </c>
      <c r="D1705" s="3" t="b">
        <f>NOT(ISNA(VLOOKUP(A1705,des!B:B,1,FALSE)))</f>
        <v>0</v>
      </c>
      <c r="E1705" s="3" t="str">
        <f>IF(D1705,VLOOKUP(A1705,des!B:Q,11,FALSE),"")</f>
        <v/>
      </c>
      <c r="F1705" s="3" t="b">
        <f t="shared" si="104"/>
        <v>0</v>
      </c>
      <c r="G1705" s="3" t="str">
        <f t="shared" si="105"/>
        <v/>
      </c>
      <c r="H1705" s="3" t="str">
        <f>IF(D1705,VLOOKUP(A1705,des!B:Q,12,FALSE),"")</f>
        <v/>
      </c>
      <c r="I1705" s="3" t="b">
        <f t="shared" si="106"/>
        <v>0</v>
      </c>
      <c r="J1705" s="3" t="str">
        <f t="shared" si="107"/>
        <v/>
      </c>
    </row>
    <row r="1706" spans="1:10" x14ac:dyDescent="0.2">
      <c r="A1706" t="s">
        <v>7971</v>
      </c>
      <c r="B1706" t="s">
        <v>7972</v>
      </c>
      <c r="C1706" t="s">
        <v>7973</v>
      </c>
      <c r="D1706" s="3" t="b">
        <f>NOT(ISNA(VLOOKUP(A1706,des!B:B,1,FALSE)))</f>
        <v>0</v>
      </c>
      <c r="E1706" s="3" t="str">
        <f>IF(D1706,VLOOKUP(A1706,des!B:Q,11,FALSE),"")</f>
        <v/>
      </c>
      <c r="F1706" s="3" t="b">
        <f t="shared" si="104"/>
        <v>0</v>
      </c>
      <c r="G1706" s="3" t="str">
        <f t="shared" si="105"/>
        <v/>
      </c>
      <c r="H1706" s="3" t="str">
        <f>IF(D1706,VLOOKUP(A1706,des!B:Q,12,FALSE),"")</f>
        <v/>
      </c>
      <c r="I1706" s="3" t="b">
        <f t="shared" si="106"/>
        <v>0</v>
      </c>
      <c r="J1706" s="3" t="str">
        <f t="shared" si="107"/>
        <v/>
      </c>
    </row>
    <row r="1707" spans="1:10" x14ac:dyDescent="0.2">
      <c r="A1707" t="s">
        <v>7974</v>
      </c>
      <c r="B1707" t="s">
        <v>7975</v>
      </c>
      <c r="C1707" t="s">
        <v>7976</v>
      </c>
      <c r="D1707" s="3" t="b">
        <f>NOT(ISNA(VLOOKUP(A1707,des!B:B,1,FALSE)))</f>
        <v>0</v>
      </c>
      <c r="E1707" s="3" t="str">
        <f>IF(D1707,VLOOKUP(A1707,des!B:Q,11,FALSE),"")</f>
        <v/>
      </c>
      <c r="F1707" s="3" t="b">
        <f t="shared" si="104"/>
        <v>0</v>
      </c>
      <c r="G1707" s="3" t="str">
        <f t="shared" si="105"/>
        <v/>
      </c>
      <c r="H1707" s="3" t="str">
        <f>IF(D1707,VLOOKUP(A1707,des!B:Q,12,FALSE),"")</f>
        <v/>
      </c>
      <c r="I1707" s="3" t="b">
        <f t="shared" si="106"/>
        <v>0</v>
      </c>
      <c r="J1707" s="3" t="str">
        <f t="shared" si="107"/>
        <v/>
      </c>
    </row>
    <row r="1708" spans="1:10" x14ac:dyDescent="0.2">
      <c r="A1708" t="s">
        <v>7977</v>
      </c>
      <c r="B1708" t="s">
        <v>7978</v>
      </c>
      <c r="C1708" t="s">
        <v>7979</v>
      </c>
      <c r="D1708" s="3" t="b">
        <f>NOT(ISNA(VLOOKUP(A1708,des!B:B,1,FALSE)))</f>
        <v>0</v>
      </c>
      <c r="E1708" s="3" t="str">
        <f>IF(D1708,VLOOKUP(A1708,des!B:Q,11,FALSE),"")</f>
        <v/>
      </c>
      <c r="F1708" s="3" t="b">
        <f t="shared" si="104"/>
        <v>0</v>
      </c>
      <c r="G1708" s="3" t="str">
        <f t="shared" si="105"/>
        <v/>
      </c>
      <c r="H1708" s="3" t="str">
        <f>IF(D1708,VLOOKUP(A1708,des!B:Q,12,FALSE),"")</f>
        <v/>
      </c>
      <c r="I1708" s="3" t="b">
        <f t="shared" si="106"/>
        <v>0</v>
      </c>
      <c r="J1708" s="3" t="str">
        <f t="shared" si="107"/>
        <v/>
      </c>
    </row>
    <row r="1709" spans="1:10" x14ac:dyDescent="0.2">
      <c r="A1709" t="s">
        <v>7980</v>
      </c>
      <c r="B1709" t="s">
        <v>7981</v>
      </c>
      <c r="C1709" t="s">
        <v>7982</v>
      </c>
      <c r="D1709" s="3" t="b">
        <f>NOT(ISNA(VLOOKUP(A1709,des!B:B,1,FALSE)))</f>
        <v>0</v>
      </c>
      <c r="E1709" s="3" t="str">
        <f>IF(D1709,VLOOKUP(A1709,des!B:Q,11,FALSE),"")</f>
        <v/>
      </c>
      <c r="F1709" s="3" t="b">
        <f t="shared" si="104"/>
        <v>0</v>
      </c>
      <c r="G1709" s="3" t="str">
        <f t="shared" si="105"/>
        <v/>
      </c>
      <c r="H1709" s="3" t="str">
        <f>IF(D1709,VLOOKUP(A1709,des!B:Q,12,FALSE),"")</f>
        <v/>
      </c>
      <c r="I1709" s="3" t="b">
        <f t="shared" si="106"/>
        <v>0</v>
      </c>
      <c r="J1709" s="3" t="str">
        <f t="shared" si="107"/>
        <v/>
      </c>
    </row>
    <row r="1710" spans="1:10" x14ac:dyDescent="0.2">
      <c r="A1710" t="s">
        <v>7983</v>
      </c>
      <c r="B1710" t="s">
        <v>7984</v>
      </c>
      <c r="C1710" t="s">
        <v>7985</v>
      </c>
      <c r="D1710" s="3" t="b">
        <f>NOT(ISNA(VLOOKUP(A1710,des!B:B,1,FALSE)))</f>
        <v>0</v>
      </c>
      <c r="E1710" s="3" t="str">
        <f>IF(D1710,VLOOKUP(A1710,des!B:Q,11,FALSE),"")</f>
        <v/>
      </c>
      <c r="F1710" s="3" t="b">
        <f t="shared" si="104"/>
        <v>0</v>
      </c>
      <c r="G1710" s="3" t="str">
        <f t="shared" si="105"/>
        <v/>
      </c>
      <c r="H1710" s="3" t="str">
        <f>IF(D1710,VLOOKUP(A1710,des!B:Q,12,FALSE),"")</f>
        <v/>
      </c>
      <c r="I1710" s="3" t="b">
        <f t="shared" si="106"/>
        <v>0</v>
      </c>
      <c r="J1710" s="3" t="str">
        <f t="shared" si="107"/>
        <v/>
      </c>
    </row>
    <row r="1711" spans="1:10" x14ac:dyDescent="0.2">
      <c r="A1711" t="s">
        <v>7986</v>
      </c>
      <c r="B1711" t="s">
        <v>7987</v>
      </c>
      <c r="C1711" t="s">
        <v>7988</v>
      </c>
      <c r="D1711" s="3" t="b">
        <f>NOT(ISNA(VLOOKUP(A1711,des!B:B,1,FALSE)))</f>
        <v>0</v>
      </c>
      <c r="E1711" s="3" t="str">
        <f>IF(D1711,VLOOKUP(A1711,des!B:Q,11,FALSE),"")</f>
        <v/>
      </c>
      <c r="F1711" s="3" t="b">
        <f t="shared" si="104"/>
        <v>0</v>
      </c>
      <c r="G1711" s="3" t="str">
        <f t="shared" si="105"/>
        <v/>
      </c>
      <c r="H1711" s="3" t="str">
        <f>IF(D1711,VLOOKUP(A1711,des!B:Q,12,FALSE),"")</f>
        <v/>
      </c>
      <c r="I1711" s="3" t="b">
        <f t="shared" si="106"/>
        <v>0</v>
      </c>
      <c r="J1711" s="3" t="str">
        <f t="shared" si="107"/>
        <v/>
      </c>
    </row>
    <row r="1712" spans="1:10" x14ac:dyDescent="0.2">
      <c r="A1712" t="s">
        <v>7989</v>
      </c>
      <c r="B1712" t="s">
        <v>7990</v>
      </c>
      <c r="C1712" t="s">
        <v>7991</v>
      </c>
      <c r="D1712" s="3" t="b">
        <f>NOT(ISNA(VLOOKUP(A1712,des!B:B,1,FALSE)))</f>
        <v>0</v>
      </c>
      <c r="E1712" s="3" t="str">
        <f>IF(D1712,VLOOKUP(A1712,des!B:Q,11,FALSE),"")</f>
        <v/>
      </c>
      <c r="F1712" s="3" t="b">
        <f t="shared" si="104"/>
        <v>0</v>
      </c>
      <c r="G1712" s="3" t="str">
        <f t="shared" si="105"/>
        <v/>
      </c>
      <c r="H1712" s="3" t="str">
        <f>IF(D1712,VLOOKUP(A1712,des!B:Q,12,FALSE),"")</f>
        <v/>
      </c>
      <c r="I1712" s="3" t="b">
        <f t="shared" si="106"/>
        <v>0</v>
      </c>
      <c r="J1712" s="3" t="str">
        <f t="shared" si="107"/>
        <v/>
      </c>
    </row>
    <row r="1713" spans="1:10" x14ac:dyDescent="0.2">
      <c r="A1713" t="s">
        <v>7992</v>
      </c>
      <c r="B1713" t="s">
        <v>7993</v>
      </c>
      <c r="C1713" t="s">
        <v>7994</v>
      </c>
      <c r="D1713" s="3" t="b">
        <f>NOT(ISNA(VLOOKUP(A1713,des!B:B,1,FALSE)))</f>
        <v>0</v>
      </c>
      <c r="E1713" s="3" t="str">
        <f>IF(D1713,VLOOKUP(A1713,des!B:Q,11,FALSE),"")</f>
        <v/>
      </c>
      <c r="F1713" s="3" t="b">
        <f t="shared" si="104"/>
        <v>0</v>
      </c>
      <c r="G1713" s="3" t="str">
        <f t="shared" si="105"/>
        <v/>
      </c>
      <c r="H1713" s="3" t="str">
        <f>IF(D1713,VLOOKUP(A1713,des!B:Q,12,FALSE),"")</f>
        <v/>
      </c>
      <c r="I1713" s="3" t="b">
        <f t="shared" si="106"/>
        <v>0</v>
      </c>
      <c r="J1713" s="3" t="str">
        <f t="shared" si="107"/>
        <v/>
      </c>
    </row>
    <row r="1714" spans="1:10" x14ac:dyDescent="0.2">
      <c r="A1714" t="s">
        <v>7995</v>
      </c>
      <c r="B1714" t="s">
        <v>7996</v>
      </c>
      <c r="C1714" t="s">
        <v>7997</v>
      </c>
      <c r="D1714" s="3" t="b">
        <f>NOT(ISNA(VLOOKUP(A1714,des!B:B,1,FALSE)))</f>
        <v>0</v>
      </c>
      <c r="E1714" s="3" t="str">
        <f>IF(D1714,VLOOKUP(A1714,des!B:Q,11,FALSE),"")</f>
        <v/>
      </c>
      <c r="F1714" s="3" t="b">
        <f t="shared" si="104"/>
        <v>0</v>
      </c>
      <c r="G1714" s="3" t="str">
        <f t="shared" si="105"/>
        <v/>
      </c>
      <c r="H1714" s="3" t="str">
        <f>IF(D1714,VLOOKUP(A1714,des!B:Q,12,FALSE),"")</f>
        <v/>
      </c>
      <c r="I1714" s="3" t="b">
        <f t="shared" si="106"/>
        <v>0</v>
      </c>
      <c r="J1714" s="3" t="str">
        <f t="shared" si="107"/>
        <v/>
      </c>
    </row>
    <row r="1715" spans="1:10" x14ac:dyDescent="0.2">
      <c r="A1715" t="s">
        <v>7998</v>
      </c>
      <c r="B1715" t="s">
        <v>7999</v>
      </c>
      <c r="C1715" t="s">
        <v>8000</v>
      </c>
      <c r="D1715" s="3" t="b">
        <f>NOT(ISNA(VLOOKUP(A1715,des!B:B,1,FALSE)))</f>
        <v>0</v>
      </c>
      <c r="E1715" s="3" t="str">
        <f>IF(D1715,VLOOKUP(A1715,des!B:Q,11,FALSE),"")</f>
        <v/>
      </c>
      <c r="F1715" s="3" t="b">
        <f t="shared" si="104"/>
        <v>0</v>
      </c>
      <c r="G1715" s="3" t="str">
        <f t="shared" si="105"/>
        <v/>
      </c>
      <c r="H1715" s="3" t="str">
        <f>IF(D1715,VLOOKUP(A1715,des!B:Q,12,FALSE),"")</f>
        <v/>
      </c>
      <c r="I1715" s="3" t="b">
        <f t="shared" si="106"/>
        <v>0</v>
      </c>
      <c r="J1715" s="3" t="str">
        <f t="shared" si="107"/>
        <v/>
      </c>
    </row>
    <row r="1716" spans="1:10" x14ac:dyDescent="0.2">
      <c r="A1716" t="s">
        <v>8001</v>
      </c>
      <c r="B1716" t="s">
        <v>8002</v>
      </c>
      <c r="C1716" t="s">
        <v>8003</v>
      </c>
      <c r="D1716" s="3" t="b">
        <f>NOT(ISNA(VLOOKUP(A1716,des!B:B,1,FALSE)))</f>
        <v>0</v>
      </c>
      <c r="E1716" s="3" t="str">
        <f>IF(D1716,VLOOKUP(A1716,des!B:Q,11,FALSE),"")</f>
        <v/>
      </c>
      <c r="F1716" s="3" t="b">
        <f t="shared" si="104"/>
        <v>0</v>
      </c>
      <c r="G1716" s="3" t="str">
        <f t="shared" si="105"/>
        <v/>
      </c>
      <c r="H1716" s="3" t="str">
        <f>IF(D1716,VLOOKUP(A1716,des!B:Q,12,FALSE),"")</f>
        <v/>
      </c>
      <c r="I1716" s="3" t="b">
        <f t="shared" si="106"/>
        <v>0</v>
      </c>
      <c r="J1716" s="3" t="str">
        <f t="shared" si="107"/>
        <v/>
      </c>
    </row>
    <row r="1717" spans="1:10" x14ac:dyDescent="0.2">
      <c r="A1717" t="s">
        <v>8004</v>
      </c>
      <c r="B1717" t="s">
        <v>8005</v>
      </c>
      <c r="C1717" t="s">
        <v>8006</v>
      </c>
      <c r="D1717" s="3" t="b">
        <f>NOT(ISNA(VLOOKUP(A1717,des!B:B,1,FALSE)))</f>
        <v>0</v>
      </c>
      <c r="E1717" s="3" t="str">
        <f>IF(D1717,VLOOKUP(A1717,des!B:Q,11,FALSE),"")</f>
        <v/>
      </c>
      <c r="F1717" s="3" t="b">
        <f t="shared" si="104"/>
        <v>0</v>
      </c>
      <c r="G1717" s="3" t="str">
        <f t="shared" si="105"/>
        <v/>
      </c>
      <c r="H1717" s="3" t="str">
        <f>IF(D1717,VLOOKUP(A1717,des!B:Q,12,FALSE),"")</f>
        <v/>
      </c>
      <c r="I1717" s="3" t="b">
        <f t="shared" si="106"/>
        <v>0</v>
      </c>
      <c r="J1717" s="3" t="str">
        <f t="shared" si="107"/>
        <v/>
      </c>
    </row>
    <row r="1718" spans="1:10" x14ac:dyDescent="0.2">
      <c r="A1718" t="s">
        <v>8007</v>
      </c>
      <c r="B1718" t="s">
        <v>8008</v>
      </c>
      <c r="C1718" t="s">
        <v>8009</v>
      </c>
      <c r="D1718" s="3" t="b">
        <f>NOT(ISNA(VLOOKUP(A1718,des!B:B,1,FALSE)))</f>
        <v>0</v>
      </c>
      <c r="E1718" s="3" t="str">
        <f>IF(D1718,VLOOKUP(A1718,des!B:Q,11,FALSE),"")</f>
        <v/>
      </c>
      <c r="F1718" s="3" t="b">
        <f t="shared" si="104"/>
        <v>0</v>
      </c>
      <c r="G1718" s="3" t="str">
        <f t="shared" si="105"/>
        <v/>
      </c>
      <c r="H1718" s="3" t="str">
        <f>IF(D1718,VLOOKUP(A1718,des!B:Q,12,FALSE),"")</f>
        <v/>
      </c>
      <c r="I1718" s="3" t="b">
        <f t="shared" si="106"/>
        <v>0</v>
      </c>
      <c r="J1718" s="3" t="str">
        <f t="shared" si="107"/>
        <v/>
      </c>
    </row>
    <row r="1719" spans="1:10" x14ac:dyDescent="0.2">
      <c r="A1719" t="s">
        <v>8010</v>
      </c>
      <c r="B1719" t="s">
        <v>8011</v>
      </c>
      <c r="C1719" t="s">
        <v>8012</v>
      </c>
      <c r="D1719" s="3" t="b">
        <f>NOT(ISNA(VLOOKUP(A1719,des!B:B,1,FALSE)))</f>
        <v>0</v>
      </c>
      <c r="E1719" s="3" t="str">
        <f>IF(D1719,VLOOKUP(A1719,des!B:Q,11,FALSE),"")</f>
        <v/>
      </c>
      <c r="F1719" s="3" t="b">
        <f t="shared" si="104"/>
        <v>0</v>
      </c>
      <c r="G1719" s="3" t="str">
        <f t="shared" si="105"/>
        <v/>
      </c>
      <c r="H1719" s="3" t="str">
        <f>IF(D1719,VLOOKUP(A1719,des!B:Q,12,FALSE),"")</f>
        <v/>
      </c>
      <c r="I1719" s="3" t="b">
        <f t="shared" si="106"/>
        <v>0</v>
      </c>
      <c r="J1719" s="3" t="str">
        <f t="shared" si="107"/>
        <v/>
      </c>
    </row>
    <row r="1720" spans="1:10" x14ac:dyDescent="0.2">
      <c r="A1720" t="s">
        <v>8013</v>
      </c>
      <c r="B1720" t="s">
        <v>8014</v>
      </c>
      <c r="C1720" t="s">
        <v>8015</v>
      </c>
      <c r="D1720" s="3" t="b">
        <f>NOT(ISNA(VLOOKUP(A1720,des!B:B,1,FALSE)))</f>
        <v>0</v>
      </c>
      <c r="E1720" s="3" t="str">
        <f>IF(D1720,VLOOKUP(A1720,des!B:Q,11,FALSE),"")</f>
        <v/>
      </c>
      <c r="F1720" s="3" t="b">
        <f t="shared" si="104"/>
        <v>0</v>
      </c>
      <c r="G1720" s="3" t="str">
        <f t="shared" si="105"/>
        <v/>
      </c>
      <c r="H1720" s="3" t="str">
        <f>IF(D1720,VLOOKUP(A1720,des!B:Q,12,FALSE),"")</f>
        <v/>
      </c>
      <c r="I1720" s="3" t="b">
        <f t="shared" si="106"/>
        <v>0</v>
      </c>
      <c r="J1720" s="3" t="str">
        <f t="shared" si="107"/>
        <v/>
      </c>
    </row>
    <row r="1721" spans="1:10" x14ac:dyDescent="0.2">
      <c r="A1721" t="s">
        <v>8016</v>
      </c>
      <c r="B1721" t="s">
        <v>8017</v>
      </c>
      <c r="C1721" t="s">
        <v>8018</v>
      </c>
      <c r="D1721" s="3" t="b">
        <f>NOT(ISNA(VLOOKUP(A1721,des!B:B,1,FALSE)))</f>
        <v>0</v>
      </c>
      <c r="E1721" s="3" t="str">
        <f>IF(D1721,VLOOKUP(A1721,des!B:Q,11,FALSE),"")</f>
        <v/>
      </c>
      <c r="F1721" s="3" t="b">
        <f t="shared" si="104"/>
        <v>0</v>
      </c>
      <c r="G1721" s="3" t="str">
        <f t="shared" si="105"/>
        <v/>
      </c>
      <c r="H1721" s="3" t="str">
        <f>IF(D1721,VLOOKUP(A1721,des!B:Q,12,FALSE),"")</f>
        <v/>
      </c>
      <c r="I1721" s="3" t="b">
        <f t="shared" si="106"/>
        <v>0</v>
      </c>
      <c r="J1721" s="3" t="str">
        <f t="shared" si="107"/>
        <v/>
      </c>
    </row>
    <row r="1722" spans="1:10" x14ac:dyDescent="0.2">
      <c r="A1722" t="s">
        <v>8019</v>
      </c>
      <c r="B1722" t="s">
        <v>8020</v>
      </c>
      <c r="C1722" t="s">
        <v>8021</v>
      </c>
      <c r="D1722" s="3" t="b">
        <f>NOT(ISNA(VLOOKUP(A1722,des!B:B,1,FALSE)))</f>
        <v>0</v>
      </c>
      <c r="E1722" s="3" t="str">
        <f>IF(D1722,VLOOKUP(A1722,des!B:Q,11,FALSE),"")</f>
        <v/>
      </c>
      <c r="F1722" s="3" t="b">
        <f t="shared" si="104"/>
        <v>0</v>
      </c>
      <c r="G1722" s="3" t="str">
        <f t="shared" si="105"/>
        <v/>
      </c>
      <c r="H1722" s="3" t="str">
        <f>IF(D1722,VLOOKUP(A1722,des!B:Q,12,FALSE),"")</f>
        <v/>
      </c>
      <c r="I1722" s="3" t="b">
        <f t="shared" si="106"/>
        <v>0</v>
      </c>
      <c r="J1722" s="3" t="str">
        <f t="shared" si="107"/>
        <v/>
      </c>
    </row>
    <row r="1723" spans="1:10" x14ac:dyDescent="0.2">
      <c r="A1723" t="s">
        <v>8022</v>
      </c>
      <c r="B1723" t="s">
        <v>8023</v>
      </c>
      <c r="C1723" t="s">
        <v>8024</v>
      </c>
      <c r="D1723" s="3" t="b">
        <f>NOT(ISNA(VLOOKUP(A1723,des!B:B,1,FALSE)))</f>
        <v>0</v>
      </c>
      <c r="E1723" s="3" t="str">
        <f>IF(D1723,VLOOKUP(A1723,des!B:Q,11,FALSE),"")</f>
        <v/>
      </c>
      <c r="F1723" s="3" t="b">
        <f t="shared" si="104"/>
        <v>0</v>
      </c>
      <c r="G1723" s="3" t="str">
        <f t="shared" si="105"/>
        <v/>
      </c>
      <c r="H1723" s="3" t="str">
        <f>IF(D1723,VLOOKUP(A1723,des!B:Q,12,FALSE),"")</f>
        <v/>
      </c>
      <c r="I1723" s="3" t="b">
        <f t="shared" si="106"/>
        <v>0</v>
      </c>
      <c r="J1723" s="3" t="str">
        <f t="shared" si="107"/>
        <v/>
      </c>
    </row>
    <row r="1724" spans="1:10" x14ac:dyDescent="0.2">
      <c r="A1724" t="s">
        <v>8025</v>
      </c>
      <c r="B1724" t="s">
        <v>8026</v>
      </c>
      <c r="C1724" t="s">
        <v>8027</v>
      </c>
      <c r="D1724" s="3" t="b">
        <f>NOT(ISNA(VLOOKUP(A1724,des!B:B,1,FALSE)))</f>
        <v>0</v>
      </c>
      <c r="E1724" s="3" t="str">
        <f>IF(D1724,VLOOKUP(A1724,des!B:Q,11,FALSE),"")</f>
        <v/>
      </c>
      <c r="F1724" s="3" t="b">
        <f t="shared" si="104"/>
        <v>0</v>
      </c>
      <c r="G1724" s="3" t="str">
        <f t="shared" si="105"/>
        <v/>
      </c>
      <c r="H1724" s="3" t="str">
        <f>IF(D1724,VLOOKUP(A1724,des!B:Q,12,FALSE),"")</f>
        <v/>
      </c>
      <c r="I1724" s="3" t="b">
        <f t="shared" si="106"/>
        <v>0</v>
      </c>
      <c r="J1724" s="3" t="str">
        <f t="shared" si="107"/>
        <v/>
      </c>
    </row>
    <row r="1725" spans="1:10" x14ac:dyDescent="0.2">
      <c r="A1725" t="s">
        <v>8028</v>
      </c>
      <c r="B1725" t="s">
        <v>8029</v>
      </c>
      <c r="C1725" t="s">
        <v>8030</v>
      </c>
      <c r="D1725" s="3" t="b">
        <f>NOT(ISNA(VLOOKUP(A1725,des!B:B,1,FALSE)))</f>
        <v>0</v>
      </c>
      <c r="E1725" s="3" t="str">
        <f>IF(D1725,VLOOKUP(A1725,des!B:Q,11,FALSE),"")</f>
        <v/>
      </c>
      <c r="F1725" s="3" t="b">
        <f t="shared" si="104"/>
        <v>0</v>
      </c>
      <c r="G1725" s="3" t="str">
        <f t="shared" si="105"/>
        <v/>
      </c>
      <c r="H1725" s="3" t="str">
        <f>IF(D1725,VLOOKUP(A1725,des!B:Q,12,FALSE),"")</f>
        <v/>
      </c>
      <c r="I1725" s="3" t="b">
        <f t="shared" si="106"/>
        <v>0</v>
      </c>
      <c r="J1725" s="3" t="str">
        <f t="shared" si="107"/>
        <v/>
      </c>
    </row>
    <row r="1726" spans="1:10" x14ac:dyDescent="0.2">
      <c r="A1726" t="s">
        <v>8031</v>
      </c>
      <c r="B1726" t="s">
        <v>8032</v>
      </c>
      <c r="C1726" t="s">
        <v>8033</v>
      </c>
      <c r="D1726" s="3" t="b">
        <f>NOT(ISNA(VLOOKUP(A1726,des!B:B,1,FALSE)))</f>
        <v>0</v>
      </c>
      <c r="E1726" s="3" t="str">
        <f>IF(D1726,VLOOKUP(A1726,des!B:Q,11,FALSE),"")</f>
        <v/>
      </c>
      <c r="F1726" s="3" t="b">
        <f t="shared" si="104"/>
        <v>0</v>
      </c>
      <c r="G1726" s="3" t="str">
        <f t="shared" si="105"/>
        <v/>
      </c>
      <c r="H1726" s="3" t="str">
        <f>IF(D1726,VLOOKUP(A1726,des!B:Q,12,FALSE),"")</f>
        <v/>
      </c>
      <c r="I1726" s="3" t="b">
        <f t="shared" si="106"/>
        <v>0</v>
      </c>
      <c r="J1726" s="3" t="str">
        <f t="shared" si="107"/>
        <v/>
      </c>
    </row>
    <row r="1727" spans="1:10" x14ac:dyDescent="0.2">
      <c r="A1727" t="s">
        <v>8034</v>
      </c>
      <c r="B1727" t="s">
        <v>8035</v>
      </c>
      <c r="C1727" t="s">
        <v>8036</v>
      </c>
      <c r="D1727" s="3" t="b">
        <f>NOT(ISNA(VLOOKUP(A1727,des!B:B,1,FALSE)))</f>
        <v>0</v>
      </c>
      <c r="E1727" s="3" t="str">
        <f>IF(D1727,VLOOKUP(A1727,des!B:Q,11,FALSE),"")</f>
        <v/>
      </c>
      <c r="F1727" s="3" t="b">
        <f t="shared" si="104"/>
        <v>0</v>
      </c>
      <c r="G1727" s="3" t="str">
        <f t="shared" si="105"/>
        <v/>
      </c>
      <c r="H1727" s="3" t="str">
        <f>IF(D1727,VLOOKUP(A1727,des!B:Q,12,FALSE),"")</f>
        <v/>
      </c>
      <c r="I1727" s="3" t="b">
        <f t="shared" si="106"/>
        <v>0</v>
      </c>
      <c r="J1727" s="3" t="str">
        <f t="shared" si="107"/>
        <v/>
      </c>
    </row>
    <row r="1728" spans="1:10" x14ac:dyDescent="0.2">
      <c r="A1728" t="s">
        <v>8037</v>
      </c>
      <c r="B1728" t="s">
        <v>8038</v>
      </c>
      <c r="C1728" t="s">
        <v>8039</v>
      </c>
      <c r="D1728" s="3" t="b">
        <f>NOT(ISNA(VLOOKUP(A1728,des!B:B,1,FALSE)))</f>
        <v>0</v>
      </c>
      <c r="E1728" s="3" t="str">
        <f>IF(D1728,VLOOKUP(A1728,des!B:Q,11,FALSE),"")</f>
        <v/>
      </c>
      <c r="F1728" s="3" t="b">
        <f t="shared" si="104"/>
        <v>0</v>
      </c>
      <c r="G1728" s="3" t="str">
        <f t="shared" si="105"/>
        <v/>
      </c>
      <c r="H1728" s="3" t="str">
        <f>IF(D1728,VLOOKUP(A1728,des!B:Q,12,FALSE),"")</f>
        <v/>
      </c>
      <c r="I1728" s="3" t="b">
        <f t="shared" si="106"/>
        <v>0</v>
      </c>
      <c r="J1728" s="3" t="str">
        <f t="shared" si="107"/>
        <v/>
      </c>
    </row>
    <row r="1729" spans="1:10" x14ac:dyDescent="0.2">
      <c r="A1729" t="s">
        <v>8040</v>
      </c>
      <c r="B1729" t="s">
        <v>8041</v>
      </c>
      <c r="C1729" t="s">
        <v>8042</v>
      </c>
      <c r="D1729" s="3" t="b">
        <f>NOT(ISNA(VLOOKUP(A1729,des!B:B,1,FALSE)))</f>
        <v>0</v>
      </c>
      <c r="E1729" s="3" t="str">
        <f>IF(D1729,VLOOKUP(A1729,des!B:Q,11,FALSE),"")</f>
        <v/>
      </c>
      <c r="F1729" s="3" t="b">
        <f t="shared" si="104"/>
        <v>0</v>
      </c>
      <c r="G1729" s="3" t="str">
        <f t="shared" si="105"/>
        <v/>
      </c>
      <c r="H1729" s="3" t="str">
        <f>IF(D1729,VLOOKUP(A1729,des!B:Q,12,FALSE),"")</f>
        <v/>
      </c>
      <c r="I1729" s="3" t="b">
        <f t="shared" si="106"/>
        <v>0</v>
      </c>
      <c r="J1729" s="3" t="str">
        <f t="shared" si="107"/>
        <v/>
      </c>
    </row>
    <row r="1730" spans="1:10" x14ac:dyDescent="0.2">
      <c r="A1730" t="s">
        <v>8043</v>
      </c>
      <c r="B1730" t="s">
        <v>8044</v>
      </c>
      <c r="C1730" t="s">
        <v>8045</v>
      </c>
      <c r="D1730" s="3" t="b">
        <f>NOT(ISNA(VLOOKUP(A1730,des!B:B,1,FALSE)))</f>
        <v>0</v>
      </c>
      <c r="E1730" s="3" t="str">
        <f>IF(D1730,VLOOKUP(A1730,des!B:Q,11,FALSE),"")</f>
        <v/>
      </c>
      <c r="F1730" s="3" t="b">
        <f t="shared" si="104"/>
        <v>0</v>
      </c>
      <c r="G1730" s="3" t="str">
        <f t="shared" si="105"/>
        <v/>
      </c>
      <c r="H1730" s="3" t="str">
        <f>IF(D1730,VLOOKUP(A1730,des!B:Q,12,FALSE),"")</f>
        <v/>
      </c>
      <c r="I1730" s="3" t="b">
        <f t="shared" si="106"/>
        <v>0</v>
      </c>
      <c r="J1730" s="3" t="str">
        <f t="shared" si="107"/>
        <v/>
      </c>
    </row>
    <row r="1731" spans="1:10" x14ac:dyDescent="0.2">
      <c r="A1731" t="s">
        <v>8046</v>
      </c>
      <c r="B1731" t="s">
        <v>8047</v>
      </c>
      <c r="C1731" t="s">
        <v>8048</v>
      </c>
      <c r="D1731" s="3" t="b">
        <f>NOT(ISNA(VLOOKUP(A1731,des!B:B,1,FALSE)))</f>
        <v>0</v>
      </c>
      <c r="E1731" s="3" t="str">
        <f>IF(D1731,VLOOKUP(A1731,des!B:Q,11,FALSE),"")</f>
        <v/>
      </c>
      <c r="F1731" s="3" t="b">
        <f t="shared" si="104"/>
        <v>0</v>
      </c>
      <c r="G1731" s="3" t="str">
        <f t="shared" si="105"/>
        <v/>
      </c>
      <c r="H1731" s="3" t="str">
        <f>IF(D1731,VLOOKUP(A1731,des!B:Q,12,FALSE),"")</f>
        <v/>
      </c>
      <c r="I1731" s="3" t="b">
        <f t="shared" si="106"/>
        <v>0</v>
      </c>
      <c r="J1731" s="3" t="str">
        <f t="shared" si="107"/>
        <v/>
      </c>
    </row>
    <row r="1732" spans="1:10" x14ac:dyDescent="0.2">
      <c r="A1732" t="s">
        <v>8049</v>
      </c>
      <c r="B1732" t="s">
        <v>8050</v>
      </c>
      <c r="C1732" t="s">
        <v>8051</v>
      </c>
      <c r="D1732" s="3" t="b">
        <f>NOT(ISNA(VLOOKUP(A1732,des!B:B,1,FALSE)))</f>
        <v>0</v>
      </c>
      <c r="E1732" s="3" t="str">
        <f>IF(D1732,VLOOKUP(A1732,des!B:Q,11,FALSE),"")</f>
        <v/>
      </c>
      <c r="F1732" s="3" t="b">
        <f t="shared" si="104"/>
        <v>0</v>
      </c>
      <c r="G1732" s="3" t="str">
        <f t="shared" si="105"/>
        <v/>
      </c>
      <c r="H1732" s="3" t="str">
        <f>IF(D1732,VLOOKUP(A1732,des!B:Q,12,FALSE),"")</f>
        <v/>
      </c>
      <c r="I1732" s="3" t="b">
        <f t="shared" si="106"/>
        <v>0</v>
      </c>
      <c r="J1732" s="3" t="str">
        <f t="shared" si="107"/>
        <v/>
      </c>
    </row>
    <row r="1733" spans="1:10" x14ac:dyDescent="0.2">
      <c r="A1733" t="s">
        <v>8052</v>
      </c>
      <c r="B1733" t="s">
        <v>8053</v>
      </c>
      <c r="C1733" t="s">
        <v>8054</v>
      </c>
      <c r="D1733" s="3" t="b">
        <f>NOT(ISNA(VLOOKUP(A1733,des!B:B,1,FALSE)))</f>
        <v>0</v>
      </c>
      <c r="E1733" s="3" t="str">
        <f>IF(D1733,VLOOKUP(A1733,des!B:Q,11,FALSE),"")</f>
        <v/>
      </c>
      <c r="F1733" s="3" t="b">
        <f t="shared" ref="F1733:F1796" si="108">IF(D1733,IF(E1733&lt;&gt;B1733,TRUE,FALSE),FALSE)</f>
        <v>0</v>
      </c>
      <c r="G1733" s="3" t="str">
        <f t="shared" si="105"/>
        <v/>
      </c>
      <c r="H1733" s="3" t="str">
        <f>IF(D1733,VLOOKUP(A1733,des!B:Q,12,FALSE),"")</f>
        <v/>
      </c>
      <c r="I1733" s="3" t="b">
        <f t="shared" si="106"/>
        <v>0</v>
      </c>
      <c r="J1733" s="3" t="str">
        <f t="shared" si="107"/>
        <v/>
      </c>
    </row>
    <row r="1734" spans="1:10" x14ac:dyDescent="0.2">
      <c r="A1734" t="s">
        <v>8055</v>
      </c>
      <c r="B1734" t="s">
        <v>8056</v>
      </c>
      <c r="C1734" t="s">
        <v>8057</v>
      </c>
      <c r="D1734" s="3" t="b">
        <f>NOT(ISNA(VLOOKUP(A1734,des!B:B,1,FALSE)))</f>
        <v>0</v>
      </c>
      <c r="E1734" s="3" t="str">
        <f>IF(D1734,VLOOKUP(A1734,des!B:Q,11,FALSE),"")</f>
        <v/>
      </c>
      <c r="F1734" s="3" t="b">
        <f t="shared" si="108"/>
        <v>0</v>
      </c>
      <c r="G1734" s="3" t="str">
        <f t="shared" ref="G1734:G1797" si="109">IF(F1734,CONCATENATE($A$1,A1734,$B$1,E1734,$C$1),"")</f>
        <v/>
      </c>
      <c r="H1734" s="3" t="str">
        <f>IF(D1734,VLOOKUP(A1734,des!B:Q,12,FALSE),"")</f>
        <v/>
      </c>
      <c r="I1734" s="3" t="b">
        <f t="shared" ref="I1734:I1797" si="110">IF(D1734,IF(H1734&lt;&gt;C1734,TRUE,FALSE),FALSE)</f>
        <v>0</v>
      </c>
      <c r="J1734" s="3" t="str">
        <f t="shared" ref="J1734:J1797" si="111">IF(I1734,CONCATENATE($A$2,A1734,$B$2,H1734,$C$2),"")</f>
        <v/>
      </c>
    </row>
    <row r="1735" spans="1:10" x14ac:dyDescent="0.2">
      <c r="A1735" t="s">
        <v>8058</v>
      </c>
      <c r="B1735" t="s">
        <v>8059</v>
      </c>
      <c r="C1735" t="s">
        <v>8060</v>
      </c>
      <c r="D1735" s="3" t="b">
        <f>NOT(ISNA(VLOOKUP(A1735,des!B:B,1,FALSE)))</f>
        <v>0</v>
      </c>
      <c r="E1735" s="3" t="str">
        <f>IF(D1735,VLOOKUP(A1735,des!B:Q,11,FALSE),"")</f>
        <v/>
      </c>
      <c r="F1735" s="3" t="b">
        <f t="shared" si="108"/>
        <v>0</v>
      </c>
      <c r="G1735" s="3" t="str">
        <f t="shared" si="109"/>
        <v/>
      </c>
      <c r="H1735" s="3" t="str">
        <f>IF(D1735,VLOOKUP(A1735,des!B:Q,12,FALSE),"")</f>
        <v/>
      </c>
      <c r="I1735" s="3" t="b">
        <f t="shared" si="110"/>
        <v>0</v>
      </c>
      <c r="J1735" s="3" t="str">
        <f t="shared" si="111"/>
        <v/>
      </c>
    </row>
    <row r="1736" spans="1:10" x14ac:dyDescent="0.2">
      <c r="A1736" t="s">
        <v>8061</v>
      </c>
      <c r="B1736" t="s">
        <v>8062</v>
      </c>
      <c r="C1736" t="s">
        <v>8063</v>
      </c>
      <c r="D1736" s="3" t="b">
        <f>NOT(ISNA(VLOOKUP(A1736,des!B:B,1,FALSE)))</f>
        <v>0</v>
      </c>
      <c r="E1736" s="3" t="str">
        <f>IF(D1736,VLOOKUP(A1736,des!B:Q,11,FALSE),"")</f>
        <v/>
      </c>
      <c r="F1736" s="3" t="b">
        <f t="shared" si="108"/>
        <v>0</v>
      </c>
      <c r="G1736" s="3" t="str">
        <f t="shared" si="109"/>
        <v/>
      </c>
      <c r="H1736" s="3" t="str">
        <f>IF(D1736,VLOOKUP(A1736,des!B:Q,12,FALSE),"")</f>
        <v/>
      </c>
      <c r="I1736" s="3" t="b">
        <f t="shared" si="110"/>
        <v>0</v>
      </c>
      <c r="J1736" s="3" t="str">
        <f t="shared" si="111"/>
        <v/>
      </c>
    </row>
    <row r="1737" spans="1:10" x14ac:dyDescent="0.2">
      <c r="A1737" t="s">
        <v>8064</v>
      </c>
      <c r="B1737" t="s">
        <v>8065</v>
      </c>
      <c r="C1737" t="s">
        <v>8066</v>
      </c>
      <c r="D1737" s="3" t="b">
        <f>NOT(ISNA(VLOOKUP(A1737,des!B:B,1,FALSE)))</f>
        <v>0</v>
      </c>
      <c r="E1737" s="3" t="str">
        <f>IF(D1737,VLOOKUP(A1737,des!B:Q,11,FALSE),"")</f>
        <v/>
      </c>
      <c r="F1737" s="3" t="b">
        <f t="shared" si="108"/>
        <v>0</v>
      </c>
      <c r="G1737" s="3" t="str">
        <f t="shared" si="109"/>
        <v/>
      </c>
      <c r="H1737" s="3" t="str">
        <f>IF(D1737,VLOOKUP(A1737,des!B:Q,12,FALSE),"")</f>
        <v/>
      </c>
      <c r="I1737" s="3" t="b">
        <f t="shared" si="110"/>
        <v>0</v>
      </c>
      <c r="J1737" s="3" t="str">
        <f t="shared" si="111"/>
        <v/>
      </c>
    </row>
    <row r="1738" spans="1:10" x14ac:dyDescent="0.2">
      <c r="A1738" t="s">
        <v>8067</v>
      </c>
      <c r="B1738" t="s">
        <v>8068</v>
      </c>
      <c r="C1738" t="s">
        <v>8069</v>
      </c>
      <c r="D1738" s="3" t="b">
        <f>NOT(ISNA(VLOOKUP(A1738,des!B:B,1,FALSE)))</f>
        <v>0</v>
      </c>
      <c r="E1738" s="3" t="str">
        <f>IF(D1738,VLOOKUP(A1738,des!B:Q,11,FALSE),"")</f>
        <v/>
      </c>
      <c r="F1738" s="3" t="b">
        <f t="shared" si="108"/>
        <v>0</v>
      </c>
      <c r="G1738" s="3" t="str">
        <f t="shared" si="109"/>
        <v/>
      </c>
      <c r="H1738" s="3" t="str">
        <f>IF(D1738,VLOOKUP(A1738,des!B:Q,12,FALSE),"")</f>
        <v/>
      </c>
      <c r="I1738" s="3" t="b">
        <f t="shared" si="110"/>
        <v>0</v>
      </c>
      <c r="J1738" s="3" t="str">
        <f t="shared" si="111"/>
        <v/>
      </c>
    </row>
    <row r="1739" spans="1:10" x14ac:dyDescent="0.2">
      <c r="A1739" t="s">
        <v>8070</v>
      </c>
      <c r="B1739" t="s">
        <v>8071</v>
      </c>
      <c r="C1739" t="s">
        <v>8072</v>
      </c>
      <c r="D1739" s="3" t="b">
        <f>NOT(ISNA(VLOOKUP(A1739,des!B:B,1,FALSE)))</f>
        <v>0</v>
      </c>
      <c r="E1739" s="3" t="str">
        <f>IF(D1739,VLOOKUP(A1739,des!B:Q,11,FALSE),"")</f>
        <v/>
      </c>
      <c r="F1739" s="3" t="b">
        <f t="shared" si="108"/>
        <v>0</v>
      </c>
      <c r="G1739" s="3" t="str">
        <f t="shared" si="109"/>
        <v/>
      </c>
      <c r="H1739" s="3" t="str">
        <f>IF(D1739,VLOOKUP(A1739,des!B:Q,12,FALSE),"")</f>
        <v/>
      </c>
      <c r="I1739" s="3" t="b">
        <f t="shared" si="110"/>
        <v>0</v>
      </c>
      <c r="J1739" s="3" t="str">
        <f t="shared" si="111"/>
        <v/>
      </c>
    </row>
    <row r="1740" spans="1:10" x14ac:dyDescent="0.2">
      <c r="A1740" t="s">
        <v>8073</v>
      </c>
      <c r="B1740" t="s">
        <v>8074</v>
      </c>
      <c r="C1740" t="s">
        <v>8075</v>
      </c>
      <c r="D1740" s="3" t="b">
        <f>NOT(ISNA(VLOOKUP(A1740,des!B:B,1,FALSE)))</f>
        <v>0</v>
      </c>
      <c r="E1740" s="3" t="str">
        <f>IF(D1740,VLOOKUP(A1740,des!B:Q,11,FALSE),"")</f>
        <v/>
      </c>
      <c r="F1740" s="3" t="b">
        <f t="shared" si="108"/>
        <v>0</v>
      </c>
      <c r="G1740" s="3" t="str">
        <f t="shared" si="109"/>
        <v/>
      </c>
      <c r="H1740" s="3" t="str">
        <f>IF(D1740,VLOOKUP(A1740,des!B:Q,12,FALSE),"")</f>
        <v/>
      </c>
      <c r="I1740" s="3" t="b">
        <f t="shared" si="110"/>
        <v>0</v>
      </c>
      <c r="J1740" s="3" t="str">
        <f t="shared" si="111"/>
        <v/>
      </c>
    </row>
    <row r="1741" spans="1:10" x14ac:dyDescent="0.2">
      <c r="A1741" t="s">
        <v>8076</v>
      </c>
      <c r="B1741" t="s">
        <v>8077</v>
      </c>
      <c r="C1741" t="s">
        <v>8078</v>
      </c>
      <c r="D1741" s="3" t="b">
        <f>NOT(ISNA(VLOOKUP(A1741,des!B:B,1,FALSE)))</f>
        <v>0</v>
      </c>
      <c r="E1741" s="3" t="str">
        <f>IF(D1741,VLOOKUP(A1741,des!B:Q,11,FALSE),"")</f>
        <v/>
      </c>
      <c r="F1741" s="3" t="b">
        <f t="shared" si="108"/>
        <v>0</v>
      </c>
      <c r="G1741" s="3" t="str">
        <f t="shared" si="109"/>
        <v/>
      </c>
      <c r="H1741" s="3" t="str">
        <f>IF(D1741,VLOOKUP(A1741,des!B:Q,12,FALSE),"")</f>
        <v/>
      </c>
      <c r="I1741" s="3" t="b">
        <f t="shared" si="110"/>
        <v>0</v>
      </c>
      <c r="J1741" s="3" t="str">
        <f t="shared" si="111"/>
        <v/>
      </c>
    </row>
    <row r="1742" spans="1:10" x14ac:dyDescent="0.2">
      <c r="A1742" t="s">
        <v>8079</v>
      </c>
      <c r="B1742" t="s">
        <v>8080</v>
      </c>
      <c r="C1742" t="s">
        <v>8081</v>
      </c>
      <c r="D1742" s="3" t="b">
        <f>NOT(ISNA(VLOOKUP(A1742,des!B:B,1,FALSE)))</f>
        <v>0</v>
      </c>
      <c r="E1742" s="3" t="str">
        <f>IF(D1742,VLOOKUP(A1742,des!B:Q,11,FALSE),"")</f>
        <v/>
      </c>
      <c r="F1742" s="3" t="b">
        <f t="shared" si="108"/>
        <v>0</v>
      </c>
      <c r="G1742" s="3" t="str">
        <f t="shared" si="109"/>
        <v/>
      </c>
      <c r="H1742" s="3" t="str">
        <f>IF(D1742,VLOOKUP(A1742,des!B:Q,12,FALSE),"")</f>
        <v/>
      </c>
      <c r="I1742" s="3" t="b">
        <f t="shared" si="110"/>
        <v>0</v>
      </c>
      <c r="J1742" s="3" t="str">
        <f t="shared" si="111"/>
        <v/>
      </c>
    </row>
    <row r="1743" spans="1:10" x14ac:dyDescent="0.2">
      <c r="A1743" t="s">
        <v>8082</v>
      </c>
      <c r="B1743" t="s">
        <v>8083</v>
      </c>
      <c r="C1743" t="s">
        <v>8084</v>
      </c>
      <c r="D1743" s="3" t="b">
        <f>NOT(ISNA(VLOOKUP(A1743,des!B:B,1,FALSE)))</f>
        <v>0</v>
      </c>
      <c r="E1743" s="3" t="str">
        <f>IF(D1743,VLOOKUP(A1743,des!B:Q,11,FALSE),"")</f>
        <v/>
      </c>
      <c r="F1743" s="3" t="b">
        <f t="shared" si="108"/>
        <v>0</v>
      </c>
      <c r="G1743" s="3" t="str">
        <f t="shared" si="109"/>
        <v/>
      </c>
      <c r="H1743" s="3" t="str">
        <f>IF(D1743,VLOOKUP(A1743,des!B:Q,12,FALSE),"")</f>
        <v/>
      </c>
      <c r="I1743" s="3" t="b">
        <f t="shared" si="110"/>
        <v>0</v>
      </c>
      <c r="J1743" s="3" t="str">
        <f t="shared" si="111"/>
        <v/>
      </c>
    </row>
    <row r="1744" spans="1:10" x14ac:dyDescent="0.2">
      <c r="A1744" t="s">
        <v>8085</v>
      </c>
      <c r="B1744" t="s">
        <v>8086</v>
      </c>
      <c r="C1744" t="s">
        <v>8087</v>
      </c>
      <c r="D1744" s="3" t="b">
        <f>NOT(ISNA(VLOOKUP(A1744,des!B:B,1,FALSE)))</f>
        <v>0</v>
      </c>
      <c r="E1744" s="3" t="str">
        <f>IF(D1744,VLOOKUP(A1744,des!B:Q,11,FALSE),"")</f>
        <v/>
      </c>
      <c r="F1744" s="3" t="b">
        <f t="shared" si="108"/>
        <v>0</v>
      </c>
      <c r="G1744" s="3" t="str">
        <f t="shared" si="109"/>
        <v/>
      </c>
      <c r="H1744" s="3" t="str">
        <f>IF(D1744,VLOOKUP(A1744,des!B:Q,12,FALSE),"")</f>
        <v/>
      </c>
      <c r="I1744" s="3" t="b">
        <f t="shared" si="110"/>
        <v>0</v>
      </c>
      <c r="J1744" s="3" t="str">
        <f t="shared" si="111"/>
        <v/>
      </c>
    </row>
    <row r="1745" spans="1:10" x14ac:dyDescent="0.2">
      <c r="A1745" t="s">
        <v>8088</v>
      </c>
      <c r="B1745" t="s">
        <v>8089</v>
      </c>
      <c r="C1745" t="s">
        <v>8090</v>
      </c>
      <c r="D1745" s="3" t="b">
        <f>NOT(ISNA(VLOOKUP(A1745,des!B:B,1,FALSE)))</f>
        <v>0</v>
      </c>
      <c r="E1745" s="3" t="str">
        <f>IF(D1745,VLOOKUP(A1745,des!B:Q,11,FALSE),"")</f>
        <v/>
      </c>
      <c r="F1745" s="3" t="b">
        <f t="shared" si="108"/>
        <v>0</v>
      </c>
      <c r="G1745" s="3" t="str">
        <f t="shared" si="109"/>
        <v/>
      </c>
      <c r="H1745" s="3" t="str">
        <f>IF(D1745,VLOOKUP(A1745,des!B:Q,12,FALSE),"")</f>
        <v/>
      </c>
      <c r="I1745" s="3" t="b">
        <f t="shared" si="110"/>
        <v>0</v>
      </c>
      <c r="J1745" s="3" t="str">
        <f t="shared" si="111"/>
        <v/>
      </c>
    </row>
    <row r="1746" spans="1:10" x14ac:dyDescent="0.2">
      <c r="A1746" t="s">
        <v>8091</v>
      </c>
      <c r="B1746" t="s">
        <v>8092</v>
      </c>
      <c r="C1746" t="s">
        <v>8093</v>
      </c>
      <c r="D1746" s="3" t="b">
        <f>NOT(ISNA(VLOOKUP(A1746,des!B:B,1,FALSE)))</f>
        <v>0</v>
      </c>
      <c r="E1746" s="3" t="str">
        <f>IF(D1746,VLOOKUP(A1746,des!B:Q,11,FALSE),"")</f>
        <v/>
      </c>
      <c r="F1746" s="3" t="b">
        <f t="shared" si="108"/>
        <v>0</v>
      </c>
      <c r="G1746" s="3" t="str">
        <f t="shared" si="109"/>
        <v/>
      </c>
      <c r="H1746" s="3" t="str">
        <f>IF(D1746,VLOOKUP(A1746,des!B:Q,12,FALSE),"")</f>
        <v/>
      </c>
      <c r="I1746" s="3" t="b">
        <f t="shared" si="110"/>
        <v>0</v>
      </c>
      <c r="J1746" s="3" t="str">
        <f t="shared" si="111"/>
        <v/>
      </c>
    </row>
    <row r="1747" spans="1:10" x14ac:dyDescent="0.2">
      <c r="A1747" t="s">
        <v>8094</v>
      </c>
      <c r="B1747" t="s">
        <v>8095</v>
      </c>
      <c r="C1747" t="s">
        <v>8096</v>
      </c>
      <c r="D1747" s="3" t="b">
        <f>NOT(ISNA(VLOOKUP(A1747,des!B:B,1,FALSE)))</f>
        <v>0</v>
      </c>
      <c r="E1747" s="3" t="str">
        <f>IF(D1747,VLOOKUP(A1747,des!B:Q,11,FALSE),"")</f>
        <v/>
      </c>
      <c r="F1747" s="3" t="b">
        <f t="shared" si="108"/>
        <v>0</v>
      </c>
      <c r="G1747" s="3" t="str">
        <f t="shared" si="109"/>
        <v/>
      </c>
      <c r="H1747" s="3" t="str">
        <f>IF(D1747,VLOOKUP(A1747,des!B:Q,12,FALSE),"")</f>
        <v/>
      </c>
      <c r="I1747" s="3" t="b">
        <f t="shared" si="110"/>
        <v>0</v>
      </c>
      <c r="J1747" s="3" t="str">
        <f t="shared" si="111"/>
        <v/>
      </c>
    </row>
    <row r="1748" spans="1:10" x14ac:dyDescent="0.2">
      <c r="A1748" t="s">
        <v>8097</v>
      </c>
      <c r="B1748" t="s">
        <v>8098</v>
      </c>
      <c r="C1748" t="s">
        <v>8099</v>
      </c>
      <c r="D1748" s="3" t="b">
        <f>NOT(ISNA(VLOOKUP(A1748,des!B:B,1,FALSE)))</f>
        <v>0</v>
      </c>
      <c r="E1748" s="3" t="str">
        <f>IF(D1748,VLOOKUP(A1748,des!B:Q,11,FALSE),"")</f>
        <v/>
      </c>
      <c r="F1748" s="3" t="b">
        <f t="shared" si="108"/>
        <v>0</v>
      </c>
      <c r="G1748" s="3" t="str">
        <f t="shared" si="109"/>
        <v/>
      </c>
      <c r="H1748" s="3" t="str">
        <f>IF(D1748,VLOOKUP(A1748,des!B:Q,12,FALSE),"")</f>
        <v/>
      </c>
      <c r="I1748" s="3" t="b">
        <f t="shared" si="110"/>
        <v>0</v>
      </c>
      <c r="J1748" s="3" t="str">
        <f t="shared" si="111"/>
        <v/>
      </c>
    </row>
    <row r="1749" spans="1:10" x14ac:dyDescent="0.2">
      <c r="A1749" t="s">
        <v>8100</v>
      </c>
      <c r="B1749" t="s">
        <v>8101</v>
      </c>
      <c r="C1749" t="s">
        <v>8102</v>
      </c>
      <c r="D1749" s="3" t="b">
        <f>NOT(ISNA(VLOOKUP(A1749,des!B:B,1,FALSE)))</f>
        <v>0</v>
      </c>
      <c r="E1749" s="3" t="str">
        <f>IF(D1749,VLOOKUP(A1749,des!B:Q,11,FALSE),"")</f>
        <v/>
      </c>
      <c r="F1749" s="3" t="b">
        <f t="shared" si="108"/>
        <v>0</v>
      </c>
      <c r="G1749" s="3" t="str">
        <f t="shared" si="109"/>
        <v/>
      </c>
      <c r="H1749" s="3" t="str">
        <f>IF(D1749,VLOOKUP(A1749,des!B:Q,12,FALSE),"")</f>
        <v/>
      </c>
      <c r="I1749" s="3" t="b">
        <f t="shared" si="110"/>
        <v>0</v>
      </c>
      <c r="J1749" s="3" t="str">
        <f t="shared" si="111"/>
        <v/>
      </c>
    </row>
    <row r="1750" spans="1:10" x14ac:dyDescent="0.2">
      <c r="A1750" t="s">
        <v>8103</v>
      </c>
      <c r="B1750" t="s">
        <v>8104</v>
      </c>
      <c r="C1750" t="s">
        <v>8105</v>
      </c>
      <c r="D1750" s="3" t="b">
        <f>NOT(ISNA(VLOOKUP(A1750,des!B:B,1,FALSE)))</f>
        <v>0</v>
      </c>
      <c r="E1750" s="3" t="str">
        <f>IF(D1750,VLOOKUP(A1750,des!B:Q,11,FALSE),"")</f>
        <v/>
      </c>
      <c r="F1750" s="3" t="b">
        <f t="shared" si="108"/>
        <v>0</v>
      </c>
      <c r="G1750" s="3" t="str">
        <f t="shared" si="109"/>
        <v/>
      </c>
      <c r="H1750" s="3" t="str">
        <f>IF(D1750,VLOOKUP(A1750,des!B:Q,12,FALSE),"")</f>
        <v/>
      </c>
      <c r="I1750" s="3" t="b">
        <f t="shared" si="110"/>
        <v>0</v>
      </c>
      <c r="J1750" s="3" t="str">
        <f t="shared" si="111"/>
        <v/>
      </c>
    </row>
    <row r="1751" spans="1:10" x14ac:dyDescent="0.2">
      <c r="A1751" t="s">
        <v>8106</v>
      </c>
      <c r="B1751" t="s">
        <v>8107</v>
      </c>
      <c r="C1751" t="s">
        <v>8108</v>
      </c>
      <c r="D1751" s="3" t="b">
        <f>NOT(ISNA(VLOOKUP(A1751,des!B:B,1,FALSE)))</f>
        <v>0</v>
      </c>
      <c r="E1751" s="3" t="str">
        <f>IF(D1751,VLOOKUP(A1751,des!B:Q,11,FALSE),"")</f>
        <v/>
      </c>
      <c r="F1751" s="3" t="b">
        <f t="shared" si="108"/>
        <v>0</v>
      </c>
      <c r="G1751" s="3" t="str">
        <f t="shared" si="109"/>
        <v/>
      </c>
      <c r="H1751" s="3" t="str">
        <f>IF(D1751,VLOOKUP(A1751,des!B:Q,12,FALSE),"")</f>
        <v/>
      </c>
      <c r="I1751" s="3" t="b">
        <f t="shared" si="110"/>
        <v>0</v>
      </c>
      <c r="J1751" s="3" t="str">
        <f t="shared" si="111"/>
        <v/>
      </c>
    </row>
    <row r="1752" spans="1:10" x14ac:dyDescent="0.2">
      <c r="A1752" t="s">
        <v>8109</v>
      </c>
      <c r="B1752" t="s">
        <v>8110</v>
      </c>
      <c r="C1752" t="s">
        <v>8111</v>
      </c>
      <c r="D1752" s="3" t="b">
        <f>NOT(ISNA(VLOOKUP(A1752,des!B:B,1,FALSE)))</f>
        <v>0</v>
      </c>
      <c r="E1752" s="3" t="str">
        <f>IF(D1752,VLOOKUP(A1752,des!B:Q,11,FALSE),"")</f>
        <v/>
      </c>
      <c r="F1752" s="3" t="b">
        <f t="shared" si="108"/>
        <v>0</v>
      </c>
      <c r="G1752" s="3" t="str">
        <f t="shared" si="109"/>
        <v/>
      </c>
      <c r="H1752" s="3" t="str">
        <f>IF(D1752,VLOOKUP(A1752,des!B:Q,12,FALSE),"")</f>
        <v/>
      </c>
      <c r="I1752" s="3" t="b">
        <f t="shared" si="110"/>
        <v>0</v>
      </c>
      <c r="J1752" s="3" t="str">
        <f t="shared" si="111"/>
        <v/>
      </c>
    </row>
    <row r="1753" spans="1:10" x14ac:dyDescent="0.2">
      <c r="A1753" t="s">
        <v>8112</v>
      </c>
      <c r="B1753" t="s">
        <v>8113</v>
      </c>
      <c r="C1753" t="s">
        <v>8114</v>
      </c>
      <c r="D1753" s="3" t="b">
        <f>NOT(ISNA(VLOOKUP(A1753,des!B:B,1,FALSE)))</f>
        <v>0</v>
      </c>
      <c r="E1753" s="3" t="str">
        <f>IF(D1753,VLOOKUP(A1753,des!B:Q,11,FALSE),"")</f>
        <v/>
      </c>
      <c r="F1753" s="3" t="b">
        <f t="shared" si="108"/>
        <v>0</v>
      </c>
      <c r="G1753" s="3" t="str">
        <f t="shared" si="109"/>
        <v/>
      </c>
      <c r="H1753" s="3" t="str">
        <f>IF(D1753,VLOOKUP(A1753,des!B:Q,12,FALSE),"")</f>
        <v/>
      </c>
      <c r="I1753" s="3" t="b">
        <f t="shared" si="110"/>
        <v>0</v>
      </c>
      <c r="J1753" s="3" t="str">
        <f t="shared" si="111"/>
        <v/>
      </c>
    </row>
    <row r="1754" spans="1:10" x14ac:dyDescent="0.2">
      <c r="A1754" t="s">
        <v>8115</v>
      </c>
      <c r="B1754" t="s">
        <v>8116</v>
      </c>
      <c r="C1754" t="s">
        <v>8117</v>
      </c>
      <c r="D1754" s="3" t="b">
        <f>NOT(ISNA(VLOOKUP(A1754,des!B:B,1,FALSE)))</f>
        <v>0</v>
      </c>
      <c r="E1754" s="3" t="str">
        <f>IF(D1754,VLOOKUP(A1754,des!B:Q,11,FALSE),"")</f>
        <v/>
      </c>
      <c r="F1754" s="3" t="b">
        <f t="shared" si="108"/>
        <v>0</v>
      </c>
      <c r="G1754" s="3" t="str">
        <f t="shared" si="109"/>
        <v/>
      </c>
      <c r="H1754" s="3" t="str">
        <f>IF(D1754,VLOOKUP(A1754,des!B:Q,12,FALSE),"")</f>
        <v/>
      </c>
      <c r="I1754" s="3" t="b">
        <f t="shared" si="110"/>
        <v>0</v>
      </c>
      <c r="J1754" s="3" t="str">
        <f t="shared" si="111"/>
        <v/>
      </c>
    </row>
    <row r="1755" spans="1:10" x14ac:dyDescent="0.2">
      <c r="A1755" t="s">
        <v>8118</v>
      </c>
      <c r="B1755" t="s">
        <v>8119</v>
      </c>
      <c r="C1755" t="s">
        <v>8120</v>
      </c>
      <c r="D1755" s="3" t="b">
        <f>NOT(ISNA(VLOOKUP(A1755,des!B:B,1,FALSE)))</f>
        <v>0</v>
      </c>
      <c r="E1755" s="3" t="str">
        <f>IF(D1755,VLOOKUP(A1755,des!B:Q,11,FALSE),"")</f>
        <v/>
      </c>
      <c r="F1755" s="3" t="b">
        <f t="shared" si="108"/>
        <v>0</v>
      </c>
      <c r="G1755" s="3" t="str">
        <f t="shared" si="109"/>
        <v/>
      </c>
      <c r="H1755" s="3" t="str">
        <f>IF(D1755,VLOOKUP(A1755,des!B:Q,12,FALSE),"")</f>
        <v/>
      </c>
      <c r="I1755" s="3" t="b">
        <f t="shared" si="110"/>
        <v>0</v>
      </c>
      <c r="J1755" s="3" t="str">
        <f t="shared" si="111"/>
        <v/>
      </c>
    </row>
    <row r="1756" spans="1:10" x14ac:dyDescent="0.2">
      <c r="A1756" t="s">
        <v>8121</v>
      </c>
      <c r="B1756" t="s">
        <v>8122</v>
      </c>
      <c r="C1756" t="s">
        <v>8123</v>
      </c>
      <c r="D1756" s="3" t="b">
        <f>NOT(ISNA(VLOOKUP(A1756,des!B:B,1,FALSE)))</f>
        <v>0</v>
      </c>
      <c r="E1756" s="3" t="str">
        <f>IF(D1756,VLOOKUP(A1756,des!B:Q,11,FALSE),"")</f>
        <v/>
      </c>
      <c r="F1756" s="3" t="b">
        <f t="shared" si="108"/>
        <v>0</v>
      </c>
      <c r="G1756" s="3" t="str">
        <f t="shared" si="109"/>
        <v/>
      </c>
      <c r="H1756" s="3" t="str">
        <f>IF(D1756,VLOOKUP(A1756,des!B:Q,12,FALSE),"")</f>
        <v/>
      </c>
      <c r="I1756" s="3" t="b">
        <f t="shared" si="110"/>
        <v>0</v>
      </c>
      <c r="J1756" s="3" t="str">
        <f t="shared" si="111"/>
        <v/>
      </c>
    </row>
    <row r="1757" spans="1:10" x14ac:dyDescent="0.2">
      <c r="A1757" t="s">
        <v>8124</v>
      </c>
      <c r="B1757" t="s">
        <v>8125</v>
      </c>
      <c r="C1757" t="s">
        <v>8126</v>
      </c>
      <c r="D1757" s="3" t="b">
        <f>NOT(ISNA(VLOOKUP(A1757,des!B:B,1,FALSE)))</f>
        <v>0</v>
      </c>
      <c r="E1757" s="3" t="str">
        <f>IF(D1757,VLOOKUP(A1757,des!B:Q,11,FALSE),"")</f>
        <v/>
      </c>
      <c r="F1757" s="3" t="b">
        <f t="shared" si="108"/>
        <v>0</v>
      </c>
      <c r="G1757" s="3" t="str">
        <f t="shared" si="109"/>
        <v/>
      </c>
      <c r="H1757" s="3" t="str">
        <f>IF(D1757,VLOOKUP(A1757,des!B:Q,12,FALSE),"")</f>
        <v/>
      </c>
      <c r="I1757" s="3" t="b">
        <f t="shared" si="110"/>
        <v>0</v>
      </c>
      <c r="J1757" s="3" t="str">
        <f t="shared" si="111"/>
        <v/>
      </c>
    </row>
    <row r="1758" spans="1:10" x14ac:dyDescent="0.2">
      <c r="A1758" t="s">
        <v>8127</v>
      </c>
      <c r="B1758" t="s">
        <v>8128</v>
      </c>
      <c r="C1758" t="s">
        <v>8129</v>
      </c>
      <c r="D1758" s="3" t="b">
        <f>NOT(ISNA(VLOOKUP(A1758,des!B:B,1,FALSE)))</f>
        <v>0</v>
      </c>
      <c r="E1758" s="3" t="str">
        <f>IF(D1758,VLOOKUP(A1758,des!B:Q,11,FALSE),"")</f>
        <v/>
      </c>
      <c r="F1758" s="3" t="b">
        <f t="shared" si="108"/>
        <v>0</v>
      </c>
      <c r="G1758" s="3" t="str">
        <f t="shared" si="109"/>
        <v/>
      </c>
      <c r="H1758" s="3" t="str">
        <f>IF(D1758,VLOOKUP(A1758,des!B:Q,12,FALSE),"")</f>
        <v/>
      </c>
      <c r="I1758" s="3" t="b">
        <f t="shared" si="110"/>
        <v>0</v>
      </c>
      <c r="J1758" s="3" t="str">
        <f t="shared" si="111"/>
        <v/>
      </c>
    </row>
    <row r="1759" spans="1:10" x14ac:dyDescent="0.2">
      <c r="A1759" t="s">
        <v>8130</v>
      </c>
      <c r="B1759" t="s">
        <v>8131</v>
      </c>
      <c r="C1759" t="s">
        <v>8132</v>
      </c>
      <c r="D1759" s="3" t="b">
        <f>NOT(ISNA(VLOOKUP(A1759,des!B:B,1,FALSE)))</f>
        <v>0</v>
      </c>
      <c r="E1759" s="3" t="str">
        <f>IF(D1759,VLOOKUP(A1759,des!B:Q,11,FALSE),"")</f>
        <v/>
      </c>
      <c r="F1759" s="3" t="b">
        <f t="shared" si="108"/>
        <v>0</v>
      </c>
      <c r="G1759" s="3" t="str">
        <f t="shared" si="109"/>
        <v/>
      </c>
      <c r="H1759" s="3" t="str">
        <f>IF(D1759,VLOOKUP(A1759,des!B:Q,12,FALSE),"")</f>
        <v/>
      </c>
      <c r="I1759" s="3" t="b">
        <f t="shared" si="110"/>
        <v>0</v>
      </c>
      <c r="J1759" s="3" t="str">
        <f t="shared" si="111"/>
        <v/>
      </c>
    </row>
    <row r="1760" spans="1:10" x14ac:dyDescent="0.2">
      <c r="A1760" t="s">
        <v>8133</v>
      </c>
      <c r="B1760" t="s">
        <v>8134</v>
      </c>
      <c r="C1760" t="s">
        <v>8135</v>
      </c>
      <c r="D1760" s="3" t="b">
        <f>NOT(ISNA(VLOOKUP(A1760,des!B:B,1,FALSE)))</f>
        <v>0</v>
      </c>
      <c r="E1760" s="3" t="str">
        <f>IF(D1760,VLOOKUP(A1760,des!B:Q,11,FALSE),"")</f>
        <v/>
      </c>
      <c r="F1760" s="3" t="b">
        <f t="shared" si="108"/>
        <v>0</v>
      </c>
      <c r="G1760" s="3" t="str">
        <f t="shared" si="109"/>
        <v/>
      </c>
      <c r="H1760" s="3" t="str">
        <f>IF(D1760,VLOOKUP(A1760,des!B:Q,12,FALSE),"")</f>
        <v/>
      </c>
      <c r="I1760" s="3" t="b">
        <f t="shared" si="110"/>
        <v>0</v>
      </c>
      <c r="J1760" s="3" t="str">
        <f t="shared" si="111"/>
        <v/>
      </c>
    </row>
    <row r="1761" spans="1:10" x14ac:dyDescent="0.2">
      <c r="A1761" t="s">
        <v>8136</v>
      </c>
      <c r="B1761" t="s">
        <v>8137</v>
      </c>
      <c r="C1761" t="s">
        <v>8138</v>
      </c>
      <c r="D1761" s="3" t="b">
        <f>NOT(ISNA(VLOOKUP(A1761,des!B:B,1,FALSE)))</f>
        <v>0</v>
      </c>
      <c r="E1761" s="3" t="str">
        <f>IF(D1761,VLOOKUP(A1761,des!B:Q,11,FALSE),"")</f>
        <v/>
      </c>
      <c r="F1761" s="3" t="b">
        <f t="shared" si="108"/>
        <v>0</v>
      </c>
      <c r="G1761" s="3" t="str">
        <f t="shared" si="109"/>
        <v/>
      </c>
      <c r="H1761" s="3" t="str">
        <f>IF(D1761,VLOOKUP(A1761,des!B:Q,12,FALSE),"")</f>
        <v/>
      </c>
      <c r="I1761" s="3" t="b">
        <f t="shared" si="110"/>
        <v>0</v>
      </c>
      <c r="J1761" s="3" t="str">
        <f t="shared" si="111"/>
        <v/>
      </c>
    </row>
    <row r="1762" spans="1:10" x14ac:dyDescent="0.2">
      <c r="A1762" t="s">
        <v>8139</v>
      </c>
      <c r="B1762" t="s">
        <v>8140</v>
      </c>
      <c r="C1762" t="s">
        <v>8141</v>
      </c>
      <c r="D1762" s="3" t="b">
        <f>NOT(ISNA(VLOOKUP(A1762,des!B:B,1,FALSE)))</f>
        <v>0</v>
      </c>
      <c r="E1762" s="3" t="str">
        <f>IF(D1762,VLOOKUP(A1762,des!B:Q,11,FALSE),"")</f>
        <v/>
      </c>
      <c r="F1762" s="3" t="b">
        <f t="shared" si="108"/>
        <v>0</v>
      </c>
      <c r="G1762" s="3" t="str">
        <f t="shared" si="109"/>
        <v/>
      </c>
      <c r="H1762" s="3" t="str">
        <f>IF(D1762,VLOOKUP(A1762,des!B:Q,12,FALSE),"")</f>
        <v/>
      </c>
      <c r="I1762" s="3" t="b">
        <f t="shared" si="110"/>
        <v>0</v>
      </c>
      <c r="J1762" s="3" t="str">
        <f t="shared" si="111"/>
        <v/>
      </c>
    </row>
    <row r="1763" spans="1:10" x14ac:dyDescent="0.2">
      <c r="A1763" t="s">
        <v>8142</v>
      </c>
      <c r="B1763" t="s">
        <v>8143</v>
      </c>
      <c r="C1763" t="s">
        <v>8144</v>
      </c>
      <c r="D1763" s="3" t="b">
        <f>NOT(ISNA(VLOOKUP(A1763,des!B:B,1,FALSE)))</f>
        <v>0</v>
      </c>
      <c r="E1763" s="3" t="str">
        <f>IF(D1763,VLOOKUP(A1763,des!B:Q,11,FALSE),"")</f>
        <v/>
      </c>
      <c r="F1763" s="3" t="b">
        <f t="shared" si="108"/>
        <v>0</v>
      </c>
      <c r="G1763" s="3" t="str">
        <f t="shared" si="109"/>
        <v/>
      </c>
      <c r="H1763" s="3" t="str">
        <f>IF(D1763,VLOOKUP(A1763,des!B:Q,12,FALSE),"")</f>
        <v/>
      </c>
      <c r="I1763" s="3" t="b">
        <f t="shared" si="110"/>
        <v>0</v>
      </c>
      <c r="J1763" s="3" t="str">
        <f t="shared" si="111"/>
        <v/>
      </c>
    </row>
    <row r="1764" spans="1:10" x14ac:dyDescent="0.2">
      <c r="A1764" t="s">
        <v>8145</v>
      </c>
      <c r="B1764" t="s">
        <v>8146</v>
      </c>
      <c r="C1764" t="s">
        <v>8147</v>
      </c>
      <c r="D1764" s="3" t="b">
        <f>NOT(ISNA(VLOOKUP(A1764,des!B:B,1,FALSE)))</f>
        <v>0</v>
      </c>
      <c r="E1764" s="3" t="str">
        <f>IF(D1764,VLOOKUP(A1764,des!B:Q,11,FALSE),"")</f>
        <v/>
      </c>
      <c r="F1764" s="3" t="b">
        <f t="shared" si="108"/>
        <v>0</v>
      </c>
      <c r="G1764" s="3" t="str">
        <f t="shared" si="109"/>
        <v/>
      </c>
      <c r="H1764" s="3" t="str">
        <f>IF(D1764,VLOOKUP(A1764,des!B:Q,12,FALSE),"")</f>
        <v/>
      </c>
      <c r="I1764" s="3" t="b">
        <f t="shared" si="110"/>
        <v>0</v>
      </c>
      <c r="J1764" s="3" t="str">
        <f t="shared" si="111"/>
        <v/>
      </c>
    </row>
    <row r="1765" spans="1:10" x14ac:dyDescent="0.2">
      <c r="A1765" t="s">
        <v>8148</v>
      </c>
      <c r="B1765" t="s">
        <v>8149</v>
      </c>
      <c r="C1765" t="s">
        <v>8150</v>
      </c>
      <c r="D1765" s="3" t="b">
        <f>NOT(ISNA(VLOOKUP(A1765,des!B:B,1,FALSE)))</f>
        <v>0</v>
      </c>
      <c r="E1765" s="3" t="str">
        <f>IF(D1765,VLOOKUP(A1765,des!B:Q,11,FALSE),"")</f>
        <v/>
      </c>
      <c r="F1765" s="3" t="b">
        <f t="shared" si="108"/>
        <v>0</v>
      </c>
      <c r="G1765" s="3" t="str">
        <f t="shared" si="109"/>
        <v/>
      </c>
      <c r="H1765" s="3" t="str">
        <f>IF(D1765,VLOOKUP(A1765,des!B:Q,12,FALSE),"")</f>
        <v/>
      </c>
      <c r="I1765" s="3" t="b">
        <f t="shared" si="110"/>
        <v>0</v>
      </c>
      <c r="J1765" s="3" t="str">
        <f t="shared" si="111"/>
        <v/>
      </c>
    </row>
    <row r="1766" spans="1:10" x14ac:dyDescent="0.2">
      <c r="A1766" t="s">
        <v>8151</v>
      </c>
      <c r="B1766" t="s">
        <v>8152</v>
      </c>
      <c r="C1766" t="s">
        <v>8153</v>
      </c>
      <c r="D1766" s="3" t="b">
        <f>NOT(ISNA(VLOOKUP(A1766,des!B:B,1,FALSE)))</f>
        <v>0</v>
      </c>
      <c r="E1766" s="3" t="str">
        <f>IF(D1766,VLOOKUP(A1766,des!B:Q,11,FALSE),"")</f>
        <v/>
      </c>
      <c r="F1766" s="3" t="b">
        <f t="shared" si="108"/>
        <v>0</v>
      </c>
      <c r="G1766" s="3" t="str">
        <f t="shared" si="109"/>
        <v/>
      </c>
      <c r="H1766" s="3" t="str">
        <f>IF(D1766,VLOOKUP(A1766,des!B:Q,12,FALSE),"")</f>
        <v/>
      </c>
      <c r="I1766" s="3" t="b">
        <f t="shared" si="110"/>
        <v>0</v>
      </c>
      <c r="J1766" s="3" t="str">
        <f t="shared" si="111"/>
        <v/>
      </c>
    </row>
    <row r="1767" spans="1:10" x14ac:dyDescent="0.2">
      <c r="A1767" t="s">
        <v>8154</v>
      </c>
      <c r="B1767" t="s">
        <v>8155</v>
      </c>
      <c r="C1767" t="s">
        <v>8156</v>
      </c>
      <c r="D1767" s="3" t="b">
        <f>NOT(ISNA(VLOOKUP(A1767,des!B:B,1,FALSE)))</f>
        <v>0</v>
      </c>
      <c r="E1767" s="3" t="str">
        <f>IF(D1767,VLOOKUP(A1767,des!B:Q,11,FALSE),"")</f>
        <v/>
      </c>
      <c r="F1767" s="3" t="b">
        <f t="shared" si="108"/>
        <v>0</v>
      </c>
      <c r="G1767" s="3" t="str">
        <f t="shared" si="109"/>
        <v/>
      </c>
      <c r="H1767" s="3" t="str">
        <f>IF(D1767,VLOOKUP(A1767,des!B:Q,12,FALSE),"")</f>
        <v/>
      </c>
      <c r="I1767" s="3" t="b">
        <f t="shared" si="110"/>
        <v>0</v>
      </c>
      <c r="J1767" s="3" t="str">
        <f t="shared" si="111"/>
        <v/>
      </c>
    </row>
    <row r="1768" spans="1:10" x14ac:dyDescent="0.2">
      <c r="A1768" t="s">
        <v>8157</v>
      </c>
      <c r="B1768" t="s">
        <v>8158</v>
      </c>
      <c r="C1768" t="s">
        <v>8159</v>
      </c>
      <c r="D1768" s="3" t="b">
        <f>NOT(ISNA(VLOOKUP(A1768,des!B:B,1,FALSE)))</f>
        <v>0</v>
      </c>
      <c r="E1768" s="3" t="str">
        <f>IF(D1768,VLOOKUP(A1768,des!B:Q,11,FALSE),"")</f>
        <v/>
      </c>
      <c r="F1768" s="3" t="b">
        <f t="shared" si="108"/>
        <v>0</v>
      </c>
      <c r="G1768" s="3" t="str">
        <f t="shared" si="109"/>
        <v/>
      </c>
      <c r="H1768" s="3" t="str">
        <f>IF(D1768,VLOOKUP(A1768,des!B:Q,12,FALSE),"")</f>
        <v/>
      </c>
      <c r="I1768" s="3" t="b">
        <f t="shared" si="110"/>
        <v>0</v>
      </c>
      <c r="J1768" s="3" t="str">
        <f t="shared" si="111"/>
        <v/>
      </c>
    </row>
    <row r="1769" spans="1:10" x14ac:dyDescent="0.2">
      <c r="A1769" t="s">
        <v>8160</v>
      </c>
      <c r="B1769" t="s">
        <v>8161</v>
      </c>
      <c r="C1769" t="s">
        <v>8162</v>
      </c>
      <c r="D1769" s="3" t="b">
        <f>NOT(ISNA(VLOOKUP(A1769,des!B:B,1,FALSE)))</f>
        <v>0</v>
      </c>
      <c r="E1769" s="3" t="str">
        <f>IF(D1769,VLOOKUP(A1769,des!B:Q,11,FALSE),"")</f>
        <v/>
      </c>
      <c r="F1769" s="3" t="b">
        <f t="shared" si="108"/>
        <v>0</v>
      </c>
      <c r="G1769" s="3" t="str">
        <f t="shared" si="109"/>
        <v/>
      </c>
      <c r="H1769" s="3" t="str">
        <f>IF(D1769,VLOOKUP(A1769,des!B:Q,12,FALSE),"")</f>
        <v/>
      </c>
      <c r="I1769" s="3" t="b">
        <f t="shared" si="110"/>
        <v>0</v>
      </c>
      <c r="J1769" s="3" t="str">
        <f t="shared" si="111"/>
        <v/>
      </c>
    </row>
    <row r="1770" spans="1:10" x14ac:dyDescent="0.2">
      <c r="A1770" t="s">
        <v>8163</v>
      </c>
      <c r="B1770" t="s">
        <v>8164</v>
      </c>
      <c r="C1770" t="s">
        <v>8165</v>
      </c>
      <c r="D1770" s="3" t="b">
        <f>NOT(ISNA(VLOOKUP(A1770,des!B:B,1,FALSE)))</f>
        <v>0</v>
      </c>
      <c r="E1770" s="3" t="str">
        <f>IF(D1770,VLOOKUP(A1770,des!B:Q,11,FALSE),"")</f>
        <v/>
      </c>
      <c r="F1770" s="3" t="b">
        <f t="shared" si="108"/>
        <v>0</v>
      </c>
      <c r="G1770" s="3" t="str">
        <f t="shared" si="109"/>
        <v/>
      </c>
      <c r="H1770" s="3" t="str">
        <f>IF(D1770,VLOOKUP(A1770,des!B:Q,12,FALSE),"")</f>
        <v/>
      </c>
      <c r="I1770" s="3" t="b">
        <f t="shared" si="110"/>
        <v>0</v>
      </c>
      <c r="J1770" s="3" t="str">
        <f t="shared" si="111"/>
        <v/>
      </c>
    </row>
    <row r="1771" spans="1:10" x14ac:dyDescent="0.2">
      <c r="A1771" t="s">
        <v>8166</v>
      </c>
      <c r="B1771" t="s">
        <v>8167</v>
      </c>
      <c r="C1771" t="s">
        <v>8168</v>
      </c>
      <c r="D1771" s="3" t="b">
        <f>NOT(ISNA(VLOOKUP(A1771,des!B:B,1,FALSE)))</f>
        <v>0</v>
      </c>
      <c r="E1771" s="3" t="str">
        <f>IF(D1771,VLOOKUP(A1771,des!B:Q,11,FALSE),"")</f>
        <v/>
      </c>
      <c r="F1771" s="3" t="b">
        <f t="shared" si="108"/>
        <v>0</v>
      </c>
      <c r="G1771" s="3" t="str">
        <f t="shared" si="109"/>
        <v/>
      </c>
      <c r="H1771" s="3" t="str">
        <f>IF(D1771,VLOOKUP(A1771,des!B:Q,12,FALSE),"")</f>
        <v/>
      </c>
      <c r="I1771" s="3" t="b">
        <f t="shared" si="110"/>
        <v>0</v>
      </c>
      <c r="J1771" s="3" t="str">
        <f t="shared" si="111"/>
        <v/>
      </c>
    </row>
    <row r="1772" spans="1:10" x14ac:dyDescent="0.2">
      <c r="A1772" t="s">
        <v>8169</v>
      </c>
      <c r="B1772" t="s">
        <v>8170</v>
      </c>
      <c r="C1772" t="s">
        <v>8171</v>
      </c>
      <c r="D1772" s="3" t="b">
        <f>NOT(ISNA(VLOOKUP(A1772,des!B:B,1,FALSE)))</f>
        <v>0</v>
      </c>
      <c r="E1772" s="3" t="str">
        <f>IF(D1772,VLOOKUP(A1772,des!B:Q,11,FALSE),"")</f>
        <v/>
      </c>
      <c r="F1772" s="3" t="b">
        <f t="shared" si="108"/>
        <v>0</v>
      </c>
      <c r="G1772" s="3" t="str">
        <f t="shared" si="109"/>
        <v/>
      </c>
      <c r="H1772" s="3" t="str">
        <f>IF(D1772,VLOOKUP(A1772,des!B:Q,12,FALSE),"")</f>
        <v/>
      </c>
      <c r="I1772" s="3" t="b">
        <f t="shared" si="110"/>
        <v>0</v>
      </c>
      <c r="J1772" s="3" t="str">
        <f t="shared" si="111"/>
        <v/>
      </c>
    </row>
    <row r="1773" spans="1:10" x14ac:dyDescent="0.2">
      <c r="A1773" t="s">
        <v>8172</v>
      </c>
      <c r="B1773" t="s">
        <v>8173</v>
      </c>
      <c r="C1773" t="s">
        <v>8174</v>
      </c>
      <c r="D1773" s="3" t="b">
        <f>NOT(ISNA(VLOOKUP(A1773,des!B:B,1,FALSE)))</f>
        <v>0</v>
      </c>
      <c r="E1773" s="3" t="str">
        <f>IF(D1773,VLOOKUP(A1773,des!B:Q,11,FALSE),"")</f>
        <v/>
      </c>
      <c r="F1773" s="3" t="b">
        <f t="shared" si="108"/>
        <v>0</v>
      </c>
      <c r="G1773" s="3" t="str">
        <f t="shared" si="109"/>
        <v/>
      </c>
      <c r="H1773" s="3" t="str">
        <f>IF(D1773,VLOOKUP(A1773,des!B:Q,12,FALSE),"")</f>
        <v/>
      </c>
      <c r="I1773" s="3" t="b">
        <f t="shared" si="110"/>
        <v>0</v>
      </c>
      <c r="J1773" s="3" t="str">
        <f t="shared" si="111"/>
        <v/>
      </c>
    </row>
    <row r="1774" spans="1:10" x14ac:dyDescent="0.2">
      <c r="A1774" t="s">
        <v>8175</v>
      </c>
      <c r="B1774" t="s">
        <v>8176</v>
      </c>
      <c r="C1774" t="s">
        <v>8177</v>
      </c>
      <c r="D1774" s="3" t="b">
        <f>NOT(ISNA(VLOOKUP(A1774,des!B:B,1,FALSE)))</f>
        <v>0</v>
      </c>
      <c r="E1774" s="3" t="str">
        <f>IF(D1774,VLOOKUP(A1774,des!B:Q,11,FALSE),"")</f>
        <v/>
      </c>
      <c r="F1774" s="3" t="b">
        <f t="shared" si="108"/>
        <v>0</v>
      </c>
      <c r="G1774" s="3" t="str">
        <f t="shared" si="109"/>
        <v/>
      </c>
      <c r="H1774" s="3" t="str">
        <f>IF(D1774,VLOOKUP(A1774,des!B:Q,12,FALSE),"")</f>
        <v/>
      </c>
      <c r="I1774" s="3" t="b">
        <f t="shared" si="110"/>
        <v>0</v>
      </c>
      <c r="J1774" s="3" t="str">
        <f t="shared" si="111"/>
        <v/>
      </c>
    </row>
    <row r="1775" spans="1:10" x14ac:dyDescent="0.2">
      <c r="A1775" t="s">
        <v>8178</v>
      </c>
      <c r="B1775" t="s">
        <v>8179</v>
      </c>
      <c r="C1775" t="s">
        <v>8180</v>
      </c>
      <c r="D1775" s="3" t="b">
        <f>NOT(ISNA(VLOOKUP(A1775,des!B:B,1,FALSE)))</f>
        <v>0</v>
      </c>
      <c r="E1775" s="3" t="str">
        <f>IF(D1775,VLOOKUP(A1775,des!B:Q,11,FALSE),"")</f>
        <v/>
      </c>
      <c r="F1775" s="3" t="b">
        <f t="shared" si="108"/>
        <v>0</v>
      </c>
      <c r="G1775" s="3" t="str">
        <f t="shared" si="109"/>
        <v/>
      </c>
      <c r="H1775" s="3" t="str">
        <f>IF(D1775,VLOOKUP(A1775,des!B:Q,12,FALSE),"")</f>
        <v/>
      </c>
      <c r="I1775" s="3" t="b">
        <f t="shared" si="110"/>
        <v>0</v>
      </c>
      <c r="J1775" s="3" t="str">
        <f t="shared" si="111"/>
        <v/>
      </c>
    </row>
    <row r="1776" spans="1:10" x14ac:dyDescent="0.2">
      <c r="A1776" t="s">
        <v>8181</v>
      </c>
      <c r="B1776" t="s">
        <v>8182</v>
      </c>
      <c r="C1776" t="s">
        <v>8183</v>
      </c>
      <c r="D1776" s="3" t="b">
        <f>NOT(ISNA(VLOOKUP(A1776,des!B:B,1,FALSE)))</f>
        <v>0</v>
      </c>
      <c r="E1776" s="3" t="str">
        <f>IF(D1776,VLOOKUP(A1776,des!B:Q,11,FALSE),"")</f>
        <v/>
      </c>
      <c r="F1776" s="3" t="b">
        <f t="shared" si="108"/>
        <v>0</v>
      </c>
      <c r="G1776" s="3" t="str">
        <f t="shared" si="109"/>
        <v/>
      </c>
      <c r="H1776" s="3" t="str">
        <f>IF(D1776,VLOOKUP(A1776,des!B:Q,12,FALSE),"")</f>
        <v/>
      </c>
      <c r="I1776" s="3" t="b">
        <f t="shared" si="110"/>
        <v>0</v>
      </c>
      <c r="J1776" s="3" t="str">
        <f t="shared" si="111"/>
        <v/>
      </c>
    </row>
    <row r="1777" spans="1:10" x14ac:dyDescent="0.2">
      <c r="A1777" t="s">
        <v>8184</v>
      </c>
      <c r="B1777" t="s">
        <v>8185</v>
      </c>
      <c r="C1777" t="s">
        <v>8186</v>
      </c>
      <c r="D1777" s="3" t="b">
        <f>NOT(ISNA(VLOOKUP(A1777,des!B:B,1,FALSE)))</f>
        <v>0</v>
      </c>
      <c r="E1777" s="3" t="str">
        <f>IF(D1777,VLOOKUP(A1777,des!B:Q,11,FALSE),"")</f>
        <v/>
      </c>
      <c r="F1777" s="3" t="b">
        <f t="shared" si="108"/>
        <v>0</v>
      </c>
      <c r="G1777" s="3" t="str">
        <f t="shared" si="109"/>
        <v/>
      </c>
      <c r="H1777" s="3" t="str">
        <f>IF(D1777,VLOOKUP(A1777,des!B:Q,12,FALSE),"")</f>
        <v/>
      </c>
      <c r="I1777" s="3" t="b">
        <f t="shared" si="110"/>
        <v>0</v>
      </c>
      <c r="J1777" s="3" t="str">
        <f t="shared" si="111"/>
        <v/>
      </c>
    </row>
    <row r="1778" spans="1:10" x14ac:dyDescent="0.2">
      <c r="A1778" t="s">
        <v>8187</v>
      </c>
      <c r="B1778" t="s">
        <v>8188</v>
      </c>
      <c r="C1778" t="s">
        <v>8189</v>
      </c>
      <c r="D1778" s="3" t="b">
        <f>NOT(ISNA(VLOOKUP(A1778,des!B:B,1,FALSE)))</f>
        <v>0</v>
      </c>
      <c r="E1778" s="3" t="str">
        <f>IF(D1778,VLOOKUP(A1778,des!B:Q,11,FALSE),"")</f>
        <v/>
      </c>
      <c r="F1778" s="3" t="b">
        <f t="shared" si="108"/>
        <v>0</v>
      </c>
      <c r="G1778" s="3" t="str">
        <f t="shared" si="109"/>
        <v/>
      </c>
      <c r="H1778" s="3" t="str">
        <f>IF(D1778,VLOOKUP(A1778,des!B:Q,12,FALSE),"")</f>
        <v/>
      </c>
      <c r="I1778" s="3" t="b">
        <f t="shared" si="110"/>
        <v>0</v>
      </c>
      <c r="J1778" s="3" t="str">
        <f t="shared" si="111"/>
        <v/>
      </c>
    </row>
    <row r="1779" spans="1:10" x14ac:dyDescent="0.2">
      <c r="A1779" t="s">
        <v>8190</v>
      </c>
      <c r="B1779" t="s">
        <v>8191</v>
      </c>
      <c r="C1779" t="s">
        <v>8192</v>
      </c>
      <c r="D1779" s="3" t="b">
        <f>NOT(ISNA(VLOOKUP(A1779,des!B:B,1,FALSE)))</f>
        <v>0</v>
      </c>
      <c r="E1779" s="3" t="str">
        <f>IF(D1779,VLOOKUP(A1779,des!B:Q,11,FALSE),"")</f>
        <v/>
      </c>
      <c r="F1779" s="3" t="b">
        <f t="shared" si="108"/>
        <v>0</v>
      </c>
      <c r="G1779" s="3" t="str">
        <f t="shared" si="109"/>
        <v/>
      </c>
      <c r="H1779" s="3" t="str">
        <f>IF(D1779,VLOOKUP(A1779,des!B:Q,12,FALSE),"")</f>
        <v/>
      </c>
      <c r="I1779" s="3" t="b">
        <f t="shared" si="110"/>
        <v>0</v>
      </c>
      <c r="J1779" s="3" t="str">
        <f t="shared" si="111"/>
        <v/>
      </c>
    </row>
    <row r="1780" spans="1:10" x14ac:dyDescent="0.2">
      <c r="A1780" t="s">
        <v>8193</v>
      </c>
      <c r="B1780" t="s">
        <v>8194</v>
      </c>
      <c r="C1780" t="s">
        <v>8195</v>
      </c>
      <c r="D1780" s="3" t="b">
        <f>NOT(ISNA(VLOOKUP(A1780,des!B:B,1,FALSE)))</f>
        <v>0</v>
      </c>
      <c r="E1780" s="3" t="str">
        <f>IF(D1780,VLOOKUP(A1780,des!B:Q,11,FALSE),"")</f>
        <v/>
      </c>
      <c r="F1780" s="3" t="b">
        <f t="shared" si="108"/>
        <v>0</v>
      </c>
      <c r="G1780" s="3" t="str">
        <f t="shared" si="109"/>
        <v/>
      </c>
      <c r="H1780" s="3" t="str">
        <f>IF(D1780,VLOOKUP(A1780,des!B:Q,12,FALSE),"")</f>
        <v/>
      </c>
      <c r="I1780" s="3" t="b">
        <f t="shared" si="110"/>
        <v>0</v>
      </c>
      <c r="J1780" s="3" t="str">
        <f t="shared" si="111"/>
        <v/>
      </c>
    </row>
    <row r="1781" spans="1:10" x14ac:dyDescent="0.2">
      <c r="A1781" t="s">
        <v>8196</v>
      </c>
      <c r="B1781" t="s">
        <v>8197</v>
      </c>
      <c r="C1781" t="s">
        <v>8198</v>
      </c>
      <c r="D1781" s="3" t="b">
        <f>NOT(ISNA(VLOOKUP(A1781,des!B:B,1,FALSE)))</f>
        <v>0</v>
      </c>
      <c r="E1781" s="3" t="str">
        <f>IF(D1781,VLOOKUP(A1781,des!B:Q,11,FALSE),"")</f>
        <v/>
      </c>
      <c r="F1781" s="3" t="b">
        <f t="shared" si="108"/>
        <v>0</v>
      </c>
      <c r="G1781" s="3" t="str">
        <f t="shared" si="109"/>
        <v/>
      </c>
      <c r="H1781" s="3" t="str">
        <f>IF(D1781,VLOOKUP(A1781,des!B:Q,12,FALSE),"")</f>
        <v/>
      </c>
      <c r="I1781" s="3" t="b">
        <f t="shared" si="110"/>
        <v>0</v>
      </c>
      <c r="J1781" s="3" t="str">
        <f t="shared" si="111"/>
        <v/>
      </c>
    </row>
    <row r="1782" spans="1:10" x14ac:dyDescent="0.2">
      <c r="A1782" t="s">
        <v>8199</v>
      </c>
      <c r="B1782" t="s">
        <v>8200</v>
      </c>
      <c r="C1782" t="s">
        <v>8201</v>
      </c>
      <c r="D1782" s="3" t="b">
        <f>NOT(ISNA(VLOOKUP(A1782,des!B:B,1,FALSE)))</f>
        <v>0</v>
      </c>
      <c r="E1782" s="3" t="str">
        <f>IF(D1782,VLOOKUP(A1782,des!B:Q,11,FALSE),"")</f>
        <v/>
      </c>
      <c r="F1782" s="3" t="b">
        <f t="shared" si="108"/>
        <v>0</v>
      </c>
      <c r="G1782" s="3" t="str">
        <f t="shared" si="109"/>
        <v/>
      </c>
      <c r="H1782" s="3" t="str">
        <f>IF(D1782,VLOOKUP(A1782,des!B:Q,12,FALSE),"")</f>
        <v/>
      </c>
      <c r="I1782" s="3" t="b">
        <f t="shared" si="110"/>
        <v>0</v>
      </c>
      <c r="J1782" s="3" t="str">
        <f t="shared" si="111"/>
        <v/>
      </c>
    </row>
    <row r="1783" spans="1:10" x14ac:dyDescent="0.2">
      <c r="A1783" t="s">
        <v>8202</v>
      </c>
      <c r="B1783" t="s">
        <v>8203</v>
      </c>
      <c r="C1783" t="s">
        <v>8204</v>
      </c>
      <c r="D1783" s="3" t="b">
        <f>NOT(ISNA(VLOOKUP(A1783,des!B:B,1,FALSE)))</f>
        <v>0</v>
      </c>
      <c r="E1783" s="3" t="str">
        <f>IF(D1783,VLOOKUP(A1783,des!B:Q,11,FALSE),"")</f>
        <v/>
      </c>
      <c r="F1783" s="3" t="b">
        <f t="shared" si="108"/>
        <v>0</v>
      </c>
      <c r="G1783" s="3" t="str">
        <f t="shared" si="109"/>
        <v/>
      </c>
      <c r="H1783" s="3" t="str">
        <f>IF(D1783,VLOOKUP(A1783,des!B:Q,12,FALSE),"")</f>
        <v/>
      </c>
      <c r="I1783" s="3" t="b">
        <f t="shared" si="110"/>
        <v>0</v>
      </c>
      <c r="J1783" s="3" t="str">
        <f t="shared" si="111"/>
        <v/>
      </c>
    </row>
    <row r="1784" spans="1:10" x14ac:dyDescent="0.2">
      <c r="A1784" t="s">
        <v>8205</v>
      </c>
      <c r="B1784" t="s">
        <v>8206</v>
      </c>
      <c r="C1784" t="s">
        <v>8207</v>
      </c>
      <c r="D1784" s="3" t="b">
        <f>NOT(ISNA(VLOOKUP(A1784,des!B:B,1,FALSE)))</f>
        <v>0</v>
      </c>
      <c r="E1784" s="3" t="str">
        <f>IF(D1784,VLOOKUP(A1784,des!B:Q,11,FALSE),"")</f>
        <v/>
      </c>
      <c r="F1784" s="3" t="b">
        <f t="shared" si="108"/>
        <v>0</v>
      </c>
      <c r="G1784" s="3" t="str">
        <f t="shared" si="109"/>
        <v/>
      </c>
      <c r="H1784" s="3" t="str">
        <f>IF(D1784,VLOOKUP(A1784,des!B:Q,12,FALSE),"")</f>
        <v/>
      </c>
      <c r="I1784" s="3" t="b">
        <f t="shared" si="110"/>
        <v>0</v>
      </c>
      <c r="J1784" s="3" t="str">
        <f t="shared" si="111"/>
        <v/>
      </c>
    </row>
    <row r="1785" spans="1:10" x14ac:dyDescent="0.2">
      <c r="A1785" t="s">
        <v>8208</v>
      </c>
      <c r="B1785" t="s">
        <v>8209</v>
      </c>
      <c r="C1785" t="s">
        <v>8210</v>
      </c>
      <c r="D1785" s="3" t="b">
        <f>NOT(ISNA(VLOOKUP(A1785,des!B:B,1,FALSE)))</f>
        <v>0</v>
      </c>
      <c r="E1785" s="3" t="str">
        <f>IF(D1785,VLOOKUP(A1785,des!B:Q,11,FALSE),"")</f>
        <v/>
      </c>
      <c r="F1785" s="3" t="b">
        <f t="shared" si="108"/>
        <v>0</v>
      </c>
      <c r="G1785" s="3" t="str">
        <f t="shared" si="109"/>
        <v/>
      </c>
      <c r="H1785" s="3" t="str">
        <f>IF(D1785,VLOOKUP(A1785,des!B:Q,12,FALSE),"")</f>
        <v/>
      </c>
      <c r="I1785" s="3" t="b">
        <f t="shared" si="110"/>
        <v>0</v>
      </c>
      <c r="J1785" s="3" t="str">
        <f t="shared" si="111"/>
        <v/>
      </c>
    </row>
    <row r="1786" spans="1:10" x14ac:dyDescent="0.2">
      <c r="A1786" t="s">
        <v>8211</v>
      </c>
      <c r="B1786" t="s">
        <v>8212</v>
      </c>
      <c r="C1786" t="s">
        <v>8213</v>
      </c>
      <c r="D1786" s="3" t="b">
        <f>NOT(ISNA(VLOOKUP(A1786,des!B:B,1,FALSE)))</f>
        <v>0</v>
      </c>
      <c r="E1786" s="3" t="str">
        <f>IF(D1786,VLOOKUP(A1786,des!B:Q,11,FALSE),"")</f>
        <v/>
      </c>
      <c r="F1786" s="3" t="b">
        <f t="shared" si="108"/>
        <v>0</v>
      </c>
      <c r="G1786" s="3" t="str">
        <f t="shared" si="109"/>
        <v/>
      </c>
      <c r="H1786" s="3" t="str">
        <f>IF(D1786,VLOOKUP(A1786,des!B:Q,12,FALSE),"")</f>
        <v/>
      </c>
      <c r="I1786" s="3" t="b">
        <f t="shared" si="110"/>
        <v>0</v>
      </c>
      <c r="J1786" s="3" t="str">
        <f t="shared" si="111"/>
        <v/>
      </c>
    </row>
    <row r="1787" spans="1:10" x14ac:dyDescent="0.2">
      <c r="A1787" t="s">
        <v>8214</v>
      </c>
      <c r="B1787" t="s">
        <v>8215</v>
      </c>
      <c r="C1787" t="s">
        <v>8216</v>
      </c>
      <c r="D1787" s="3" t="b">
        <f>NOT(ISNA(VLOOKUP(A1787,des!B:B,1,FALSE)))</f>
        <v>0</v>
      </c>
      <c r="E1787" s="3" t="str">
        <f>IF(D1787,VLOOKUP(A1787,des!B:Q,11,FALSE),"")</f>
        <v/>
      </c>
      <c r="F1787" s="3" t="b">
        <f t="shared" si="108"/>
        <v>0</v>
      </c>
      <c r="G1787" s="3" t="str">
        <f t="shared" si="109"/>
        <v/>
      </c>
      <c r="H1787" s="3" t="str">
        <f>IF(D1787,VLOOKUP(A1787,des!B:Q,12,FALSE),"")</f>
        <v/>
      </c>
      <c r="I1787" s="3" t="b">
        <f t="shared" si="110"/>
        <v>0</v>
      </c>
      <c r="J1787" s="3" t="str">
        <f t="shared" si="111"/>
        <v/>
      </c>
    </row>
    <row r="1788" spans="1:10" x14ac:dyDescent="0.2">
      <c r="A1788" t="s">
        <v>8217</v>
      </c>
      <c r="B1788" t="s">
        <v>8218</v>
      </c>
      <c r="C1788" t="s">
        <v>8219</v>
      </c>
      <c r="D1788" s="3" t="b">
        <f>NOT(ISNA(VLOOKUP(A1788,des!B:B,1,FALSE)))</f>
        <v>0</v>
      </c>
      <c r="E1788" s="3" t="str">
        <f>IF(D1788,VLOOKUP(A1788,des!B:Q,11,FALSE),"")</f>
        <v/>
      </c>
      <c r="F1788" s="3" t="b">
        <f t="shared" si="108"/>
        <v>0</v>
      </c>
      <c r="G1788" s="3" t="str">
        <f t="shared" si="109"/>
        <v/>
      </c>
      <c r="H1788" s="3" t="str">
        <f>IF(D1788,VLOOKUP(A1788,des!B:Q,12,FALSE),"")</f>
        <v/>
      </c>
      <c r="I1788" s="3" t="b">
        <f t="shared" si="110"/>
        <v>0</v>
      </c>
      <c r="J1788" s="3" t="str">
        <f t="shared" si="111"/>
        <v/>
      </c>
    </row>
    <row r="1789" spans="1:10" x14ac:dyDescent="0.2">
      <c r="A1789" t="s">
        <v>8220</v>
      </c>
      <c r="B1789" t="s">
        <v>8221</v>
      </c>
      <c r="C1789" t="s">
        <v>8222</v>
      </c>
      <c r="D1789" s="3" t="b">
        <f>NOT(ISNA(VLOOKUP(A1789,des!B:B,1,FALSE)))</f>
        <v>0</v>
      </c>
      <c r="E1789" s="3" t="str">
        <f>IF(D1789,VLOOKUP(A1789,des!B:Q,11,FALSE),"")</f>
        <v/>
      </c>
      <c r="F1789" s="3" t="b">
        <f t="shared" si="108"/>
        <v>0</v>
      </c>
      <c r="G1789" s="3" t="str">
        <f t="shared" si="109"/>
        <v/>
      </c>
      <c r="H1789" s="3" t="str">
        <f>IF(D1789,VLOOKUP(A1789,des!B:Q,12,FALSE),"")</f>
        <v/>
      </c>
      <c r="I1789" s="3" t="b">
        <f t="shared" si="110"/>
        <v>0</v>
      </c>
      <c r="J1789" s="3" t="str">
        <f t="shared" si="111"/>
        <v/>
      </c>
    </row>
    <row r="1790" spans="1:10" x14ac:dyDescent="0.2">
      <c r="A1790" t="s">
        <v>8223</v>
      </c>
      <c r="B1790" t="s">
        <v>8224</v>
      </c>
      <c r="C1790" t="s">
        <v>8225</v>
      </c>
      <c r="D1790" s="3" t="b">
        <f>NOT(ISNA(VLOOKUP(A1790,des!B:B,1,FALSE)))</f>
        <v>0</v>
      </c>
      <c r="E1790" s="3" t="str">
        <f>IF(D1790,VLOOKUP(A1790,des!B:Q,11,FALSE),"")</f>
        <v/>
      </c>
      <c r="F1790" s="3" t="b">
        <f t="shared" si="108"/>
        <v>0</v>
      </c>
      <c r="G1790" s="3" t="str">
        <f t="shared" si="109"/>
        <v/>
      </c>
      <c r="H1790" s="3" t="str">
        <f>IF(D1790,VLOOKUP(A1790,des!B:Q,12,FALSE),"")</f>
        <v/>
      </c>
      <c r="I1790" s="3" t="b">
        <f t="shared" si="110"/>
        <v>0</v>
      </c>
      <c r="J1790" s="3" t="str">
        <f t="shared" si="111"/>
        <v/>
      </c>
    </row>
    <row r="1791" spans="1:10" x14ac:dyDescent="0.2">
      <c r="A1791" t="s">
        <v>8226</v>
      </c>
      <c r="B1791" t="s">
        <v>8227</v>
      </c>
      <c r="C1791" t="s">
        <v>8228</v>
      </c>
      <c r="D1791" s="3" t="b">
        <f>NOT(ISNA(VLOOKUP(A1791,des!B:B,1,FALSE)))</f>
        <v>0</v>
      </c>
      <c r="E1791" s="3" t="str">
        <f>IF(D1791,VLOOKUP(A1791,des!B:Q,11,FALSE),"")</f>
        <v/>
      </c>
      <c r="F1791" s="3" t="b">
        <f t="shared" si="108"/>
        <v>0</v>
      </c>
      <c r="G1791" s="3" t="str">
        <f t="shared" si="109"/>
        <v/>
      </c>
      <c r="H1791" s="3" t="str">
        <f>IF(D1791,VLOOKUP(A1791,des!B:Q,12,FALSE),"")</f>
        <v/>
      </c>
      <c r="I1791" s="3" t="b">
        <f t="shared" si="110"/>
        <v>0</v>
      </c>
      <c r="J1791" s="3" t="str">
        <f t="shared" si="111"/>
        <v/>
      </c>
    </row>
    <row r="1792" spans="1:10" x14ac:dyDescent="0.2">
      <c r="A1792" t="s">
        <v>8229</v>
      </c>
      <c r="B1792" t="s">
        <v>8230</v>
      </c>
      <c r="C1792" t="s">
        <v>8231</v>
      </c>
      <c r="D1792" s="3" t="b">
        <f>NOT(ISNA(VLOOKUP(A1792,des!B:B,1,FALSE)))</f>
        <v>0</v>
      </c>
      <c r="E1792" s="3" t="str">
        <f>IF(D1792,VLOOKUP(A1792,des!B:Q,11,FALSE),"")</f>
        <v/>
      </c>
      <c r="F1792" s="3" t="b">
        <f t="shared" si="108"/>
        <v>0</v>
      </c>
      <c r="G1792" s="3" t="str">
        <f t="shared" si="109"/>
        <v/>
      </c>
      <c r="H1792" s="3" t="str">
        <f>IF(D1792,VLOOKUP(A1792,des!B:Q,12,FALSE),"")</f>
        <v/>
      </c>
      <c r="I1792" s="3" t="b">
        <f t="shared" si="110"/>
        <v>0</v>
      </c>
      <c r="J1792" s="3" t="str">
        <f t="shared" si="111"/>
        <v/>
      </c>
    </row>
    <row r="1793" spans="1:10" x14ac:dyDescent="0.2">
      <c r="A1793" t="s">
        <v>8232</v>
      </c>
      <c r="B1793" t="s">
        <v>8233</v>
      </c>
      <c r="C1793" t="s">
        <v>8234</v>
      </c>
      <c r="D1793" s="3" t="b">
        <f>NOT(ISNA(VLOOKUP(A1793,des!B:B,1,FALSE)))</f>
        <v>0</v>
      </c>
      <c r="E1793" s="3" t="str">
        <f>IF(D1793,VLOOKUP(A1793,des!B:Q,11,FALSE),"")</f>
        <v/>
      </c>
      <c r="F1793" s="3" t="b">
        <f t="shared" si="108"/>
        <v>0</v>
      </c>
      <c r="G1793" s="3" t="str">
        <f t="shared" si="109"/>
        <v/>
      </c>
      <c r="H1793" s="3" t="str">
        <f>IF(D1793,VLOOKUP(A1793,des!B:Q,12,FALSE),"")</f>
        <v/>
      </c>
      <c r="I1793" s="3" t="b">
        <f t="shared" si="110"/>
        <v>0</v>
      </c>
      <c r="J1793" s="3" t="str">
        <f t="shared" si="111"/>
        <v/>
      </c>
    </row>
    <row r="1794" spans="1:10" x14ac:dyDescent="0.2">
      <c r="A1794" t="s">
        <v>8235</v>
      </c>
      <c r="B1794" t="s">
        <v>8236</v>
      </c>
      <c r="C1794" t="s">
        <v>8237</v>
      </c>
      <c r="D1794" s="3" t="b">
        <f>NOT(ISNA(VLOOKUP(A1794,des!B:B,1,FALSE)))</f>
        <v>0</v>
      </c>
      <c r="E1794" s="3" t="str">
        <f>IF(D1794,VLOOKUP(A1794,des!B:Q,11,FALSE),"")</f>
        <v/>
      </c>
      <c r="F1794" s="3" t="b">
        <f t="shared" si="108"/>
        <v>0</v>
      </c>
      <c r="G1794" s="3" t="str">
        <f t="shared" si="109"/>
        <v/>
      </c>
      <c r="H1794" s="3" t="str">
        <f>IF(D1794,VLOOKUP(A1794,des!B:Q,12,FALSE),"")</f>
        <v/>
      </c>
      <c r="I1794" s="3" t="b">
        <f t="shared" si="110"/>
        <v>0</v>
      </c>
      <c r="J1794" s="3" t="str">
        <f t="shared" si="111"/>
        <v/>
      </c>
    </row>
    <row r="1795" spans="1:10" x14ac:dyDescent="0.2">
      <c r="A1795" t="s">
        <v>8238</v>
      </c>
      <c r="B1795" t="s">
        <v>8239</v>
      </c>
      <c r="C1795" t="s">
        <v>8240</v>
      </c>
      <c r="D1795" s="3" t="b">
        <f>NOT(ISNA(VLOOKUP(A1795,des!B:B,1,FALSE)))</f>
        <v>0</v>
      </c>
      <c r="E1795" s="3" t="str">
        <f>IF(D1795,VLOOKUP(A1795,des!B:Q,11,FALSE),"")</f>
        <v/>
      </c>
      <c r="F1795" s="3" t="b">
        <f t="shared" si="108"/>
        <v>0</v>
      </c>
      <c r="G1795" s="3" t="str">
        <f t="shared" si="109"/>
        <v/>
      </c>
      <c r="H1795" s="3" t="str">
        <f>IF(D1795,VLOOKUP(A1795,des!B:Q,12,FALSE),"")</f>
        <v/>
      </c>
      <c r="I1795" s="3" t="b">
        <f t="shared" si="110"/>
        <v>0</v>
      </c>
      <c r="J1795" s="3" t="str">
        <f t="shared" si="111"/>
        <v/>
      </c>
    </row>
    <row r="1796" spans="1:10" x14ac:dyDescent="0.2">
      <c r="A1796" t="s">
        <v>8241</v>
      </c>
      <c r="B1796" t="s">
        <v>8242</v>
      </c>
      <c r="C1796" t="s">
        <v>8243</v>
      </c>
      <c r="D1796" s="3" t="b">
        <f>NOT(ISNA(VLOOKUP(A1796,des!B:B,1,FALSE)))</f>
        <v>0</v>
      </c>
      <c r="E1796" s="3" t="str">
        <f>IF(D1796,VLOOKUP(A1796,des!B:Q,11,FALSE),"")</f>
        <v/>
      </c>
      <c r="F1796" s="3" t="b">
        <f t="shared" si="108"/>
        <v>0</v>
      </c>
      <c r="G1796" s="3" t="str">
        <f t="shared" si="109"/>
        <v/>
      </c>
      <c r="H1796" s="3" t="str">
        <f>IF(D1796,VLOOKUP(A1796,des!B:Q,12,FALSE),"")</f>
        <v/>
      </c>
      <c r="I1796" s="3" t="b">
        <f t="shared" si="110"/>
        <v>0</v>
      </c>
      <c r="J1796" s="3" t="str">
        <f t="shared" si="111"/>
        <v/>
      </c>
    </row>
    <row r="1797" spans="1:10" x14ac:dyDescent="0.2">
      <c r="A1797" t="s">
        <v>8244</v>
      </c>
      <c r="B1797" t="s">
        <v>8245</v>
      </c>
      <c r="C1797" t="s">
        <v>8246</v>
      </c>
      <c r="D1797" s="3" t="b">
        <f>NOT(ISNA(VLOOKUP(A1797,des!B:B,1,FALSE)))</f>
        <v>0</v>
      </c>
      <c r="E1797" s="3" t="str">
        <f>IF(D1797,VLOOKUP(A1797,des!B:Q,11,FALSE),"")</f>
        <v/>
      </c>
      <c r="F1797" s="3" t="b">
        <f t="shared" ref="F1797:F1860" si="112">IF(D1797,IF(E1797&lt;&gt;B1797,TRUE,FALSE),FALSE)</f>
        <v>0</v>
      </c>
      <c r="G1797" s="3" t="str">
        <f t="shared" si="109"/>
        <v/>
      </c>
      <c r="H1797" s="3" t="str">
        <f>IF(D1797,VLOOKUP(A1797,des!B:Q,12,FALSE),"")</f>
        <v/>
      </c>
      <c r="I1797" s="3" t="b">
        <f t="shared" si="110"/>
        <v>0</v>
      </c>
      <c r="J1797" s="3" t="str">
        <f t="shared" si="111"/>
        <v/>
      </c>
    </row>
    <row r="1798" spans="1:10" x14ac:dyDescent="0.2">
      <c r="A1798" t="s">
        <v>8247</v>
      </c>
      <c r="B1798" t="s">
        <v>8248</v>
      </c>
      <c r="C1798" t="s">
        <v>8249</v>
      </c>
      <c r="D1798" s="3" t="b">
        <f>NOT(ISNA(VLOOKUP(A1798,des!B:B,1,FALSE)))</f>
        <v>0</v>
      </c>
      <c r="E1798" s="3" t="str">
        <f>IF(D1798,VLOOKUP(A1798,des!B:Q,11,FALSE),"")</f>
        <v/>
      </c>
      <c r="F1798" s="3" t="b">
        <f t="shared" si="112"/>
        <v>0</v>
      </c>
      <c r="G1798" s="3" t="str">
        <f t="shared" ref="G1798:G1861" si="113">IF(F1798,CONCATENATE($A$1,A1798,$B$1,E1798,$C$1),"")</f>
        <v/>
      </c>
      <c r="H1798" s="3" t="str">
        <f>IF(D1798,VLOOKUP(A1798,des!B:Q,12,FALSE),"")</f>
        <v/>
      </c>
      <c r="I1798" s="3" t="b">
        <f t="shared" ref="I1798:I1861" si="114">IF(D1798,IF(H1798&lt;&gt;C1798,TRUE,FALSE),FALSE)</f>
        <v>0</v>
      </c>
      <c r="J1798" s="3" t="str">
        <f t="shared" ref="J1798:J1861" si="115">IF(I1798,CONCATENATE($A$2,A1798,$B$2,H1798,$C$2),"")</f>
        <v/>
      </c>
    </row>
    <row r="1799" spans="1:10" x14ac:dyDescent="0.2">
      <c r="A1799" t="s">
        <v>8250</v>
      </c>
      <c r="B1799" t="s">
        <v>8251</v>
      </c>
      <c r="C1799" t="s">
        <v>8252</v>
      </c>
      <c r="D1799" s="3" t="b">
        <f>NOT(ISNA(VLOOKUP(A1799,des!B:B,1,FALSE)))</f>
        <v>0</v>
      </c>
      <c r="E1799" s="3" t="str">
        <f>IF(D1799,VLOOKUP(A1799,des!B:Q,11,FALSE),"")</f>
        <v/>
      </c>
      <c r="F1799" s="3" t="b">
        <f t="shared" si="112"/>
        <v>0</v>
      </c>
      <c r="G1799" s="3" t="str">
        <f t="shared" si="113"/>
        <v/>
      </c>
      <c r="H1799" s="3" t="str">
        <f>IF(D1799,VLOOKUP(A1799,des!B:Q,12,FALSE),"")</f>
        <v/>
      </c>
      <c r="I1799" s="3" t="b">
        <f t="shared" si="114"/>
        <v>0</v>
      </c>
      <c r="J1799" s="3" t="str">
        <f t="shared" si="115"/>
        <v/>
      </c>
    </row>
    <row r="1800" spans="1:10" x14ac:dyDescent="0.2">
      <c r="A1800" t="s">
        <v>8253</v>
      </c>
      <c r="B1800" t="s">
        <v>8254</v>
      </c>
      <c r="C1800" t="s">
        <v>8255</v>
      </c>
      <c r="D1800" s="3" t="b">
        <f>NOT(ISNA(VLOOKUP(A1800,des!B:B,1,FALSE)))</f>
        <v>0</v>
      </c>
      <c r="E1800" s="3" t="str">
        <f>IF(D1800,VLOOKUP(A1800,des!B:Q,11,FALSE),"")</f>
        <v/>
      </c>
      <c r="F1800" s="3" t="b">
        <f t="shared" si="112"/>
        <v>0</v>
      </c>
      <c r="G1800" s="3" t="str">
        <f t="shared" si="113"/>
        <v/>
      </c>
      <c r="H1800" s="3" t="str">
        <f>IF(D1800,VLOOKUP(A1800,des!B:Q,12,FALSE),"")</f>
        <v/>
      </c>
      <c r="I1800" s="3" t="b">
        <f t="shared" si="114"/>
        <v>0</v>
      </c>
      <c r="J1800" s="3" t="str">
        <f t="shared" si="115"/>
        <v/>
      </c>
    </row>
    <row r="1801" spans="1:10" x14ac:dyDescent="0.2">
      <c r="A1801" t="s">
        <v>8256</v>
      </c>
      <c r="B1801" t="s">
        <v>8257</v>
      </c>
      <c r="C1801" t="s">
        <v>8258</v>
      </c>
      <c r="D1801" s="3" t="b">
        <f>NOT(ISNA(VLOOKUP(A1801,des!B:B,1,FALSE)))</f>
        <v>0</v>
      </c>
      <c r="E1801" s="3" t="str">
        <f>IF(D1801,VLOOKUP(A1801,des!B:Q,11,FALSE),"")</f>
        <v/>
      </c>
      <c r="F1801" s="3" t="b">
        <f t="shared" si="112"/>
        <v>0</v>
      </c>
      <c r="G1801" s="3" t="str">
        <f t="shared" si="113"/>
        <v/>
      </c>
      <c r="H1801" s="3" t="str">
        <f>IF(D1801,VLOOKUP(A1801,des!B:Q,12,FALSE),"")</f>
        <v/>
      </c>
      <c r="I1801" s="3" t="b">
        <f t="shared" si="114"/>
        <v>0</v>
      </c>
      <c r="J1801" s="3" t="str">
        <f t="shared" si="115"/>
        <v/>
      </c>
    </row>
    <row r="1802" spans="1:10" x14ac:dyDescent="0.2">
      <c r="A1802" t="s">
        <v>8259</v>
      </c>
      <c r="B1802" t="s">
        <v>8260</v>
      </c>
      <c r="C1802" t="s">
        <v>8261</v>
      </c>
      <c r="D1802" s="3" t="b">
        <f>NOT(ISNA(VLOOKUP(A1802,des!B:B,1,FALSE)))</f>
        <v>0</v>
      </c>
      <c r="E1802" s="3" t="str">
        <f>IF(D1802,VLOOKUP(A1802,des!B:Q,11,FALSE),"")</f>
        <v/>
      </c>
      <c r="F1802" s="3" t="b">
        <f t="shared" si="112"/>
        <v>0</v>
      </c>
      <c r="G1802" s="3" t="str">
        <f t="shared" si="113"/>
        <v/>
      </c>
      <c r="H1802" s="3" t="str">
        <f>IF(D1802,VLOOKUP(A1802,des!B:Q,12,FALSE),"")</f>
        <v/>
      </c>
      <c r="I1802" s="3" t="b">
        <f t="shared" si="114"/>
        <v>0</v>
      </c>
      <c r="J1802" s="3" t="str">
        <f t="shared" si="115"/>
        <v/>
      </c>
    </row>
    <row r="1803" spans="1:10" x14ac:dyDescent="0.2">
      <c r="A1803" t="s">
        <v>8262</v>
      </c>
      <c r="B1803" t="s">
        <v>8263</v>
      </c>
      <c r="C1803" t="s">
        <v>8264</v>
      </c>
      <c r="D1803" s="3" t="b">
        <f>NOT(ISNA(VLOOKUP(A1803,des!B:B,1,FALSE)))</f>
        <v>0</v>
      </c>
      <c r="E1803" s="3" t="str">
        <f>IF(D1803,VLOOKUP(A1803,des!B:Q,11,FALSE),"")</f>
        <v/>
      </c>
      <c r="F1803" s="3" t="b">
        <f t="shared" si="112"/>
        <v>0</v>
      </c>
      <c r="G1803" s="3" t="str">
        <f t="shared" si="113"/>
        <v/>
      </c>
      <c r="H1803" s="3" t="str">
        <f>IF(D1803,VLOOKUP(A1803,des!B:Q,12,FALSE),"")</f>
        <v/>
      </c>
      <c r="I1803" s="3" t="b">
        <f t="shared" si="114"/>
        <v>0</v>
      </c>
      <c r="J1803" s="3" t="str">
        <f t="shared" si="115"/>
        <v/>
      </c>
    </row>
    <row r="1804" spans="1:10" x14ac:dyDescent="0.2">
      <c r="A1804" t="s">
        <v>8265</v>
      </c>
      <c r="B1804" t="s">
        <v>8266</v>
      </c>
      <c r="C1804" t="s">
        <v>8267</v>
      </c>
      <c r="D1804" s="3" t="b">
        <f>NOT(ISNA(VLOOKUP(A1804,des!B:B,1,FALSE)))</f>
        <v>0</v>
      </c>
      <c r="E1804" s="3" t="str">
        <f>IF(D1804,VLOOKUP(A1804,des!B:Q,11,FALSE),"")</f>
        <v/>
      </c>
      <c r="F1804" s="3" t="b">
        <f t="shared" si="112"/>
        <v>0</v>
      </c>
      <c r="G1804" s="3" t="str">
        <f t="shared" si="113"/>
        <v/>
      </c>
      <c r="H1804" s="3" t="str">
        <f>IF(D1804,VLOOKUP(A1804,des!B:Q,12,FALSE),"")</f>
        <v/>
      </c>
      <c r="I1804" s="3" t="b">
        <f t="shared" si="114"/>
        <v>0</v>
      </c>
      <c r="J1804" s="3" t="str">
        <f t="shared" si="115"/>
        <v/>
      </c>
    </row>
    <row r="1805" spans="1:10" x14ac:dyDescent="0.2">
      <c r="A1805" t="s">
        <v>8268</v>
      </c>
      <c r="B1805" t="s">
        <v>8269</v>
      </c>
      <c r="C1805" t="s">
        <v>8270</v>
      </c>
      <c r="D1805" s="3" t="b">
        <f>NOT(ISNA(VLOOKUP(A1805,des!B:B,1,FALSE)))</f>
        <v>0</v>
      </c>
      <c r="E1805" s="3" t="str">
        <f>IF(D1805,VLOOKUP(A1805,des!B:Q,11,FALSE),"")</f>
        <v/>
      </c>
      <c r="F1805" s="3" t="b">
        <f t="shared" si="112"/>
        <v>0</v>
      </c>
      <c r="G1805" s="3" t="str">
        <f t="shared" si="113"/>
        <v/>
      </c>
      <c r="H1805" s="3" t="str">
        <f>IF(D1805,VLOOKUP(A1805,des!B:Q,12,FALSE),"")</f>
        <v/>
      </c>
      <c r="I1805" s="3" t="b">
        <f t="shared" si="114"/>
        <v>0</v>
      </c>
      <c r="J1805" s="3" t="str">
        <f t="shared" si="115"/>
        <v/>
      </c>
    </row>
    <row r="1806" spans="1:10" x14ac:dyDescent="0.2">
      <c r="A1806" t="s">
        <v>8271</v>
      </c>
      <c r="B1806" t="s">
        <v>8272</v>
      </c>
      <c r="C1806" t="s">
        <v>8273</v>
      </c>
      <c r="D1806" s="3" t="b">
        <f>NOT(ISNA(VLOOKUP(A1806,des!B:B,1,FALSE)))</f>
        <v>0</v>
      </c>
      <c r="E1806" s="3" t="str">
        <f>IF(D1806,VLOOKUP(A1806,des!B:Q,11,FALSE),"")</f>
        <v/>
      </c>
      <c r="F1806" s="3" t="b">
        <f t="shared" si="112"/>
        <v>0</v>
      </c>
      <c r="G1806" s="3" t="str">
        <f t="shared" si="113"/>
        <v/>
      </c>
      <c r="H1806" s="3" t="str">
        <f>IF(D1806,VLOOKUP(A1806,des!B:Q,12,FALSE),"")</f>
        <v/>
      </c>
      <c r="I1806" s="3" t="b">
        <f t="shared" si="114"/>
        <v>0</v>
      </c>
      <c r="J1806" s="3" t="str">
        <f t="shared" si="115"/>
        <v/>
      </c>
    </row>
    <row r="1807" spans="1:10" x14ac:dyDescent="0.2">
      <c r="A1807" t="s">
        <v>8274</v>
      </c>
      <c r="B1807" t="s">
        <v>8275</v>
      </c>
      <c r="C1807" t="s">
        <v>8276</v>
      </c>
      <c r="D1807" s="3" t="b">
        <f>NOT(ISNA(VLOOKUP(A1807,des!B:B,1,FALSE)))</f>
        <v>0</v>
      </c>
      <c r="E1807" s="3" t="str">
        <f>IF(D1807,VLOOKUP(A1807,des!B:Q,11,FALSE),"")</f>
        <v/>
      </c>
      <c r="F1807" s="3" t="b">
        <f t="shared" si="112"/>
        <v>0</v>
      </c>
      <c r="G1807" s="3" t="str">
        <f t="shared" si="113"/>
        <v/>
      </c>
      <c r="H1807" s="3" t="str">
        <f>IF(D1807,VLOOKUP(A1807,des!B:Q,12,FALSE),"")</f>
        <v/>
      </c>
      <c r="I1807" s="3" t="b">
        <f t="shared" si="114"/>
        <v>0</v>
      </c>
      <c r="J1807" s="3" t="str">
        <f t="shared" si="115"/>
        <v/>
      </c>
    </row>
    <row r="1808" spans="1:10" x14ac:dyDescent="0.2">
      <c r="A1808" t="s">
        <v>8277</v>
      </c>
      <c r="B1808" t="s">
        <v>8278</v>
      </c>
      <c r="C1808" t="s">
        <v>8279</v>
      </c>
      <c r="D1808" s="3" t="b">
        <f>NOT(ISNA(VLOOKUP(A1808,des!B:B,1,FALSE)))</f>
        <v>0</v>
      </c>
      <c r="E1808" s="3" t="str">
        <f>IF(D1808,VLOOKUP(A1808,des!B:Q,11,FALSE),"")</f>
        <v/>
      </c>
      <c r="F1808" s="3" t="b">
        <f t="shared" si="112"/>
        <v>0</v>
      </c>
      <c r="G1808" s="3" t="str">
        <f t="shared" si="113"/>
        <v/>
      </c>
      <c r="H1808" s="3" t="str">
        <f>IF(D1808,VLOOKUP(A1808,des!B:Q,12,FALSE),"")</f>
        <v/>
      </c>
      <c r="I1808" s="3" t="b">
        <f t="shared" si="114"/>
        <v>0</v>
      </c>
      <c r="J1808" s="3" t="str">
        <f t="shared" si="115"/>
        <v/>
      </c>
    </row>
    <row r="1809" spans="1:10" x14ac:dyDescent="0.2">
      <c r="A1809" t="s">
        <v>8280</v>
      </c>
      <c r="B1809" t="s">
        <v>8281</v>
      </c>
      <c r="C1809" t="s">
        <v>8282</v>
      </c>
      <c r="D1809" s="3" t="b">
        <f>NOT(ISNA(VLOOKUP(A1809,des!B:B,1,FALSE)))</f>
        <v>0</v>
      </c>
      <c r="E1809" s="3" t="str">
        <f>IF(D1809,VLOOKUP(A1809,des!B:Q,11,FALSE),"")</f>
        <v/>
      </c>
      <c r="F1809" s="3" t="b">
        <f t="shared" si="112"/>
        <v>0</v>
      </c>
      <c r="G1809" s="3" t="str">
        <f t="shared" si="113"/>
        <v/>
      </c>
      <c r="H1809" s="3" t="str">
        <f>IF(D1809,VLOOKUP(A1809,des!B:Q,12,FALSE),"")</f>
        <v/>
      </c>
      <c r="I1809" s="3" t="b">
        <f t="shared" si="114"/>
        <v>0</v>
      </c>
      <c r="J1809" s="3" t="str">
        <f t="shared" si="115"/>
        <v/>
      </c>
    </row>
    <row r="1810" spans="1:10" x14ac:dyDescent="0.2">
      <c r="A1810" t="s">
        <v>8283</v>
      </c>
      <c r="B1810" t="s">
        <v>8284</v>
      </c>
      <c r="C1810" t="s">
        <v>8285</v>
      </c>
      <c r="D1810" s="3" t="b">
        <f>NOT(ISNA(VLOOKUP(A1810,des!B:B,1,FALSE)))</f>
        <v>0</v>
      </c>
      <c r="E1810" s="3" t="str">
        <f>IF(D1810,VLOOKUP(A1810,des!B:Q,11,FALSE),"")</f>
        <v/>
      </c>
      <c r="F1810" s="3" t="b">
        <f t="shared" si="112"/>
        <v>0</v>
      </c>
      <c r="G1810" s="3" t="str">
        <f t="shared" si="113"/>
        <v/>
      </c>
      <c r="H1810" s="3" t="str">
        <f>IF(D1810,VLOOKUP(A1810,des!B:Q,12,FALSE),"")</f>
        <v/>
      </c>
      <c r="I1810" s="3" t="b">
        <f t="shared" si="114"/>
        <v>0</v>
      </c>
      <c r="J1810" s="3" t="str">
        <f t="shared" si="115"/>
        <v/>
      </c>
    </row>
    <row r="1811" spans="1:10" x14ac:dyDescent="0.2">
      <c r="A1811" t="s">
        <v>8286</v>
      </c>
      <c r="B1811" t="s">
        <v>8287</v>
      </c>
      <c r="C1811" t="s">
        <v>8288</v>
      </c>
      <c r="D1811" s="3" t="b">
        <f>NOT(ISNA(VLOOKUP(A1811,des!B:B,1,FALSE)))</f>
        <v>0</v>
      </c>
      <c r="E1811" s="3" t="str">
        <f>IF(D1811,VLOOKUP(A1811,des!B:Q,11,FALSE),"")</f>
        <v/>
      </c>
      <c r="F1811" s="3" t="b">
        <f t="shared" si="112"/>
        <v>0</v>
      </c>
      <c r="G1811" s="3" t="str">
        <f t="shared" si="113"/>
        <v/>
      </c>
      <c r="H1811" s="3" t="str">
        <f>IF(D1811,VLOOKUP(A1811,des!B:Q,12,FALSE),"")</f>
        <v/>
      </c>
      <c r="I1811" s="3" t="b">
        <f t="shared" si="114"/>
        <v>0</v>
      </c>
      <c r="J1811" s="3" t="str">
        <f t="shared" si="115"/>
        <v/>
      </c>
    </row>
    <row r="1812" spans="1:10" x14ac:dyDescent="0.2">
      <c r="A1812" t="s">
        <v>8289</v>
      </c>
      <c r="B1812" t="s">
        <v>8290</v>
      </c>
      <c r="C1812" t="s">
        <v>8291</v>
      </c>
      <c r="D1812" s="3" t="b">
        <f>NOT(ISNA(VLOOKUP(A1812,des!B:B,1,FALSE)))</f>
        <v>0</v>
      </c>
      <c r="E1812" s="3" t="str">
        <f>IF(D1812,VLOOKUP(A1812,des!B:Q,11,FALSE),"")</f>
        <v/>
      </c>
      <c r="F1812" s="3" t="b">
        <f t="shared" si="112"/>
        <v>0</v>
      </c>
      <c r="G1812" s="3" t="str">
        <f t="shared" si="113"/>
        <v/>
      </c>
      <c r="H1812" s="3" t="str">
        <f>IF(D1812,VLOOKUP(A1812,des!B:Q,12,FALSE),"")</f>
        <v/>
      </c>
      <c r="I1812" s="3" t="b">
        <f t="shared" si="114"/>
        <v>0</v>
      </c>
      <c r="J1812" s="3" t="str">
        <f t="shared" si="115"/>
        <v/>
      </c>
    </row>
    <row r="1813" spans="1:10" x14ac:dyDescent="0.2">
      <c r="A1813" t="s">
        <v>8292</v>
      </c>
      <c r="B1813" t="s">
        <v>8293</v>
      </c>
      <c r="C1813" t="s">
        <v>8294</v>
      </c>
      <c r="D1813" s="3" t="b">
        <f>NOT(ISNA(VLOOKUP(A1813,des!B:B,1,FALSE)))</f>
        <v>0</v>
      </c>
      <c r="E1813" s="3" t="str">
        <f>IF(D1813,VLOOKUP(A1813,des!B:Q,11,FALSE),"")</f>
        <v/>
      </c>
      <c r="F1813" s="3" t="b">
        <f t="shared" si="112"/>
        <v>0</v>
      </c>
      <c r="G1813" s="3" t="str">
        <f t="shared" si="113"/>
        <v/>
      </c>
      <c r="H1813" s="3" t="str">
        <f>IF(D1813,VLOOKUP(A1813,des!B:Q,12,FALSE),"")</f>
        <v/>
      </c>
      <c r="I1813" s="3" t="b">
        <f t="shared" si="114"/>
        <v>0</v>
      </c>
      <c r="J1813" s="3" t="str">
        <f t="shared" si="115"/>
        <v/>
      </c>
    </row>
    <row r="1814" spans="1:10" x14ac:dyDescent="0.2">
      <c r="A1814" t="s">
        <v>8295</v>
      </c>
      <c r="B1814" t="s">
        <v>8296</v>
      </c>
      <c r="C1814" t="s">
        <v>8297</v>
      </c>
      <c r="D1814" s="3" t="b">
        <f>NOT(ISNA(VLOOKUP(A1814,des!B:B,1,FALSE)))</f>
        <v>0</v>
      </c>
      <c r="E1814" s="3" t="str">
        <f>IF(D1814,VLOOKUP(A1814,des!B:Q,11,FALSE),"")</f>
        <v/>
      </c>
      <c r="F1814" s="3" t="b">
        <f t="shared" si="112"/>
        <v>0</v>
      </c>
      <c r="G1814" s="3" t="str">
        <f t="shared" si="113"/>
        <v/>
      </c>
      <c r="H1814" s="3" t="str">
        <f>IF(D1814,VLOOKUP(A1814,des!B:Q,12,FALSE),"")</f>
        <v/>
      </c>
      <c r="I1814" s="3" t="b">
        <f t="shared" si="114"/>
        <v>0</v>
      </c>
      <c r="J1814" s="3" t="str">
        <f t="shared" si="115"/>
        <v/>
      </c>
    </row>
    <row r="1815" spans="1:10" x14ac:dyDescent="0.2">
      <c r="A1815" t="s">
        <v>8298</v>
      </c>
      <c r="B1815" t="s">
        <v>8299</v>
      </c>
      <c r="C1815" t="s">
        <v>8300</v>
      </c>
      <c r="D1815" s="3" t="b">
        <f>NOT(ISNA(VLOOKUP(A1815,des!B:B,1,FALSE)))</f>
        <v>0</v>
      </c>
      <c r="E1815" s="3" t="str">
        <f>IF(D1815,VLOOKUP(A1815,des!B:Q,11,FALSE),"")</f>
        <v/>
      </c>
      <c r="F1815" s="3" t="b">
        <f t="shared" si="112"/>
        <v>0</v>
      </c>
      <c r="G1815" s="3" t="str">
        <f t="shared" si="113"/>
        <v/>
      </c>
      <c r="H1815" s="3" t="str">
        <f>IF(D1815,VLOOKUP(A1815,des!B:Q,12,FALSE),"")</f>
        <v/>
      </c>
      <c r="I1815" s="3" t="b">
        <f t="shared" si="114"/>
        <v>0</v>
      </c>
      <c r="J1815" s="3" t="str">
        <f t="shared" si="115"/>
        <v/>
      </c>
    </row>
    <row r="1816" spans="1:10" x14ac:dyDescent="0.2">
      <c r="A1816" t="s">
        <v>8301</v>
      </c>
      <c r="B1816" t="s">
        <v>8302</v>
      </c>
      <c r="C1816" t="s">
        <v>8303</v>
      </c>
      <c r="D1816" s="3" t="b">
        <f>NOT(ISNA(VLOOKUP(A1816,des!B:B,1,FALSE)))</f>
        <v>0</v>
      </c>
      <c r="E1816" s="3" t="str">
        <f>IF(D1816,VLOOKUP(A1816,des!B:Q,11,FALSE),"")</f>
        <v/>
      </c>
      <c r="F1816" s="3" t="b">
        <f t="shared" si="112"/>
        <v>0</v>
      </c>
      <c r="G1816" s="3" t="str">
        <f t="shared" si="113"/>
        <v/>
      </c>
      <c r="H1816" s="3" t="str">
        <f>IF(D1816,VLOOKUP(A1816,des!B:Q,12,FALSE),"")</f>
        <v/>
      </c>
      <c r="I1816" s="3" t="b">
        <f t="shared" si="114"/>
        <v>0</v>
      </c>
      <c r="J1816" s="3" t="str">
        <f t="shared" si="115"/>
        <v/>
      </c>
    </row>
    <row r="1817" spans="1:10" x14ac:dyDescent="0.2">
      <c r="A1817" t="s">
        <v>8304</v>
      </c>
      <c r="B1817" t="s">
        <v>8305</v>
      </c>
      <c r="C1817" t="s">
        <v>8306</v>
      </c>
      <c r="D1817" s="3" t="b">
        <f>NOT(ISNA(VLOOKUP(A1817,des!B:B,1,FALSE)))</f>
        <v>0</v>
      </c>
      <c r="E1817" s="3" t="str">
        <f>IF(D1817,VLOOKUP(A1817,des!B:Q,11,FALSE),"")</f>
        <v/>
      </c>
      <c r="F1817" s="3" t="b">
        <f t="shared" si="112"/>
        <v>0</v>
      </c>
      <c r="G1817" s="3" t="str">
        <f t="shared" si="113"/>
        <v/>
      </c>
      <c r="H1817" s="3" t="str">
        <f>IF(D1817,VLOOKUP(A1817,des!B:Q,12,FALSE),"")</f>
        <v/>
      </c>
      <c r="I1817" s="3" t="b">
        <f t="shared" si="114"/>
        <v>0</v>
      </c>
      <c r="J1817" s="3" t="str">
        <f t="shared" si="115"/>
        <v/>
      </c>
    </row>
    <row r="1818" spans="1:10" x14ac:dyDescent="0.2">
      <c r="A1818" t="s">
        <v>8307</v>
      </c>
      <c r="B1818" t="s">
        <v>8308</v>
      </c>
      <c r="C1818" t="s">
        <v>8309</v>
      </c>
      <c r="D1818" s="3" t="b">
        <f>NOT(ISNA(VLOOKUP(A1818,des!B:B,1,FALSE)))</f>
        <v>0</v>
      </c>
      <c r="E1818" s="3" t="str">
        <f>IF(D1818,VLOOKUP(A1818,des!B:Q,11,FALSE),"")</f>
        <v/>
      </c>
      <c r="F1818" s="3" t="b">
        <f t="shared" si="112"/>
        <v>0</v>
      </c>
      <c r="G1818" s="3" t="str">
        <f t="shared" si="113"/>
        <v/>
      </c>
      <c r="H1818" s="3" t="str">
        <f>IF(D1818,VLOOKUP(A1818,des!B:Q,12,FALSE),"")</f>
        <v/>
      </c>
      <c r="I1818" s="3" t="b">
        <f t="shared" si="114"/>
        <v>0</v>
      </c>
      <c r="J1818" s="3" t="str">
        <f t="shared" si="115"/>
        <v/>
      </c>
    </row>
    <row r="1819" spans="1:10" x14ac:dyDescent="0.2">
      <c r="A1819" t="s">
        <v>8310</v>
      </c>
      <c r="B1819" t="s">
        <v>8311</v>
      </c>
      <c r="C1819" t="s">
        <v>8312</v>
      </c>
      <c r="D1819" s="3" t="b">
        <f>NOT(ISNA(VLOOKUP(A1819,des!B:B,1,FALSE)))</f>
        <v>0</v>
      </c>
      <c r="E1819" s="3" t="str">
        <f>IF(D1819,VLOOKUP(A1819,des!B:Q,11,FALSE),"")</f>
        <v/>
      </c>
      <c r="F1819" s="3" t="b">
        <f t="shared" si="112"/>
        <v>0</v>
      </c>
      <c r="G1819" s="3" t="str">
        <f t="shared" si="113"/>
        <v/>
      </c>
      <c r="H1819" s="3" t="str">
        <f>IF(D1819,VLOOKUP(A1819,des!B:Q,12,FALSE),"")</f>
        <v/>
      </c>
      <c r="I1819" s="3" t="b">
        <f t="shared" si="114"/>
        <v>0</v>
      </c>
      <c r="J1819" s="3" t="str">
        <f t="shared" si="115"/>
        <v/>
      </c>
    </row>
    <row r="1820" spans="1:10" x14ac:dyDescent="0.2">
      <c r="A1820" t="s">
        <v>8313</v>
      </c>
      <c r="B1820" t="s">
        <v>8314</v>
      </c>
      <c r="C1820" t="s">
        <v>8315</v>
      </c>
      <c r="D1820" s="3" t="b">
        <f>NOT(ISNA(VLOOKUP(A1820,des!B:B,1,FALSE)))</f>
        <v>0</v>
      </c>
      <c r="E1820" s="3" t="str">
        <f>IF(D1820,VLOOKUP(A1820,des!B:Q,11,FALSE),"")</f>
        <v/>
      </c>
      <c r="F1820" s="3" t="b">
        <f t="shared" si="112"/>
        <v>0</v>
      </c>
      <c r="G1820" s="3" t="str">
        <f t="shared" si="113"/>
        <v/>
      </c>
      <c r="H1820" s="3" t="str">
        <f>IF(D1820,VLOOKUP(A1820,des!B:Q,12,FALSE),"")</f>
        <v/>
      </c>
      <c r="I1820" s="3" t="b">
        <f t="shared" si="114"/>
        <v>0</v>
      </c>
      <c r="J1820" s="3" t="str">
        <f t="shared" si="115"/>
        <v/>
      </c>
    </row>
    <row r="1821" spans="1:10" x14ac:dyDescent="0.2">
      <c r="A1821" t="s">
        <v>8316</v>
      </c>
      <c r="B1821" t="s">
        <v>8317</v>
      </c>
      <c r="C1821" t="s">
        <v>8318</v>
      </c>
      <c r="D1821" s="3" t="b">
        <f>NOT(ISNA(VLOOKUP(A1821,des!B:B,1,FALSE)))</f>
        <v>0</v>
      </c>
      <c r="E1821" s="3" t="str">
        <f>IF(D1821,VLOOKUP(A1821,des!B:Q,11,FALSE),"")</f>
        <v/>
      </c>
      <c r="F1821" s="3" t="b">
        <f t="shared" si="112"/>
        <v>0</v>
      </c>
      <c r="G1821" s="3" t="str">
        <f t="shared" si="113"/>
        <v/>
      </c>
      <c r="H1821" s="3" t="str">
        <f>IF(D1821,VLOOKUP(A1821,des!B:Q,12,FALSE),"")</f>
        <v/>
      </c>
      <c r="I1821" s="3" t="b">
        <f t="shared" si="114"/>
        <v>0</v>
      </c>
      <c r="J1821" s="3" t="str">
        <f t="shared" si="115"/>
        <v/>
      </c>
    </row>
    <row r="1822" spans="1:10" x14ac:dyDescent="0.2">
      <c r="A1822" t="s">
        <v>8319</v>
      </c>
      <c r="B1822" t="s">
        <v>8320</v>
      </c>
      <c r="C1822" t="s">
        <v>8321</v>
      </c>
      <c r="D1822" s="3" t="b">
        <f>NOT(ISNA(VLOOKUP(A1822,des!B:B,1,FALSE)))</f>
        <v>0</v>
      </c>
      <c r="E1822" s="3" t="str">
        <f>IF(D1822,VLOOKUP(A1822,des!B:Q,11,FALSE),"")</f>
        <v/>
      </c>
      <c r="F1822" s="3" t="b">
        <f t="shared" si="112"/>
        <v>0</v>
      </c>
      <c r="G1822" s="3" t="str">
        <f t="shared" si="113"/>
        <v/>
      </c>
      <c r="H1822" s="3" t="str">
        <f>IF(D1822,VLOOKUP(A1822,des!B:Q,12,FALSE),"")</f>
        <v/>
      </c>
      <c r="I1822" s="3" t="b">
        <f t="shared" si="114"/>
        <v>0</v>
      </c>
      <c r="J1822" s="3" t="str">
        <f t="shared" si="115"/>
        <v/>
      </c>
    </row>
    <row r="1823" spans="1:10" x14ac:dyDescent="0.2">
      <c r="A1823" t="s">
        <v>8322</v>
      </c>
      <c r="B1823" t="s">
        <v>8323</v>
      </c>
      <c r="C1823" t="s">
        <v>8324</v>
      </c>
      <c r="D1823" s="3" t="b">
        <f>NOT(ISNA(VLOOKUP(A1823,des!B:B,1,FALSE)))</f>
        <v>0</v>
      </c>
      <c r="E1823" s="3" t="str">
        <f>IF(D1823,VLOOKUP(A1823,des!B:Q,11,FALSE),"")</f>
        <v/>
      </c>
      <c r="F1823" s="3" t="b">
        <f t="shared" si="112"/>
        <v>0</v>
      </c>
      <c r="G1823" s="3" t="str">
        <f t="shared" si="113"/>
        <v/>
      </c>
      <c r="H1823" s="3" t="str">
        <f>IF(D1823,VLOOKUP(A1823,des!B:Q,12,FALSE),"")</f>
        <v/>
      </c>
      <c r="I1823" s="3" t="b">
        <f t="shared" si="114"/>
        <v>0</v>
      </c>
      <c r="J1823" s="3" t="str">
        <f t="shared" si="115"/>
        <v/>
      </c>
    </row>
    <row r="1824" spans="1:10" x14ac:dyDescent="0.2">
      <c r="A1824" t="s">
        <v>8325</v>
      </c>
      <c r="B1824" t="s">
        <v>8326</v>
      </c>
      <c r="C1824" t="s">
        <v>8327</v>
      </c>
      <c r="D1824" s="3" t="b">
        <f>NOT(ISNA(VLOOKUP(A1824,des!B:B,1,FALSE)))</f>
        <v>0</v>
      </c>
      <c r="E1824" s="3" t="str">
        <f>IF(D1824,VLOOKUP(A1824,des!B:Q,11,FALSE),"")</f>
        <v/>
      </c>
      <c r="F1824" s="3" t="b">
        <f t="shared" si="112"/>
        <v>0</v>
      </c>
      <c r="G1824" s="3" t="str">
        <f t="shared" si="113"/>
        <v/>
      </c>
      <c r="H1824" s="3" t="str">
        <f>IF(D1824,VLOOKUP(A1824,des!B:Q,12,FALSE),"")</f>
        <v/>
      </c>
      <c r="I1824" s="3" t="b">
        <f t="shared" si="114"/>
        <v>0</v>
      </c>
      <c r="J1824" s="3" t="str">
        <f t="shared" si="115"/>
        <v/>
      </c>
    </row>
    <row r="1825" spans="1:10" x14ac:dyDescent="0.2">
      <c r="A1825" t="s">
        <v>8328</v>
      </c>
      <c r="B1825" t="s">
        <v>8329</v>
      </c>
      <c r="C1825" t="s">
        <v>8330</v>
      </c>
      <c r="D1825" s="3" t="b">
        <f>NOT(ISNA(VLOOKUP(A1825,des!B:B,1,FALSE)))</f>
        <v>0</v>
      </c>
      <c r="E1825" s="3" t="str">
        <f>IF(D1825,VLOOKUP(A1825,des!B:Q,11,FALSE),"")</f>
        <v/>
      </c>
      <c r="F1825" s="3" t="b">
        <f t="shared" si="112"/>
        <v>0</v>
      </c>
      <c r="G1825" s="3" t="str">
        <f t="shared" si="113"/>
        <v/>
      </c>
      <c r="H1825" s="3" t="str">
        <f>IF(D1825,VLOOKUP(A1825,des!B:Q,12,FALSE),"")</f>
        <v/>
      </c>
      <c r="I1825" s="3" t="b">
        <f t="shared" si="114"/>
        <v>0</v>
      </c>
      <c r="J1825" s="3" t="str">
        <f t="shared" si="115"/>
        <v/>
      </c>
    </row>
    <row r="1826" spans="1:10" x14ac:dyDescent="0.2">
      <c r="A1826" t="s">
        <v>8331</v>
      </c>
      <c r="B1826" t="s">
        <v>8332</v>
      </c>
      <c r="C1826" t="s">
        <v>8333</v>
      </c>
      <c r="D1826" s="3" t="b">
        <f>NOT(ISNA(VLOOKUP(A1826,des!B:B,1,FALSE)))</f>
        <v>0</v>
      </c>
      <c r="E1826" s="3" t="str">
        <f>IF(D1826,VLOOKUP(A1826,des!B:Q,11,FALSE),"")</f>
        <v/>
      </c>
      <c r="F1826" s="3" t="b">
        <f t="shared" si="112"/>
        <v>0</v>
      </c>
      <c r="G1826" s="3" t="str">
        <f t="shared" si="113"/>
        <v/>
      </c>
      <c r="H1826" s="3" t="str">
        <f>IF(D1826,VLOOKUP(A1826,des!B:Q,12,FALSE),"")</f>
        <v/>
      </c>
      <c r="I1826" s="3" t="b">
        <f t="shared" si="114"/>
        <v>0</v>
      </c>
      <c r="J1826" s="3" t="str">
        <f t="shared" si="115"/>
        <v/>
      </c>
    </row>
    <row r="1827" spans="1:10" x14ac:dyDescent="0.2">
      <c r="A1827" t="s">
        <v>8334</v>
      </c>
      <c r="B1827" t="s">
        <v>8335</v>
      </c>
      <c r="C1827" t="s">
        <v>8336</v>
      </c>
      <c r="D1827" s="3" t="b">
        <f>NOT(ISNA(VLOOKUP(A1827,des!B:B,1,FALSE)))</f>
        <v>0</v>
      </c>
      <c r="E1827" s="3" t="str">
        <f>IF(D1827,VLOOKUP(A1827,des!B:Q,11,FALSE),"")</f>
        <v/>
      </c>
      <c r="F1827" s="3" t="b">
        <f t="shared" si="112"/>
        <v>0</v>
      </c>
      <c r="G1827" s="3" t="str">
        <f t="shared" si="113"/>
        <v/>
      </c>
      <c r="H1827" s="3" t="str">
        <f>IF(D1827,VLOOKUP(A1827,des!B:Q,12,FALSE),"")</f>
        <v/>
      </c>
      <c r="I1827" s="3" t="b">
        <f t="shared" si="114"/>
        <v>0</v>
      </c>
      <c r="J1827" s="3" t="str">
        <f t="shared" si="115"/>
        <v/>
      </c>
    </row>
    <row r="1828" spans="1:10" x14ac:dyDescent="0.2">
      <c r="A1828" t="s">
        <v>8337</v>
      </c>
      <c r="B1828" t="s">
        <v>8338</v>
      </c>
      <c r="C1828" t="s">
        <v>8339</v>
      </c>
      <c r="D1828" s="3" t="b">
        <f>NOT(ISNA(VLOOKUP(A1828,des!B:B,1,FALSE)))</f>
        <v>0</v>
      </c>
      <c r="E1828" s="3" t="str">
        <f>IF(D1828,VLOOKUP(A1828,des!B:Q,11,FALSE),"")</f>
        <v/>
      </c>
      <c r="F1828" s="3" t="b">
        <f t="shared" si="112"/>
        <v>0</v>
      </c>
      <c r="G1828" s="3" t="str">
        <f t="shared" si="113"/>
        <v/>
      </c>
      <c r="H1828" s="3" t="str">
        <f>IF(D1828,VLOOKUP(A1828,des!B:Q,12,FALSE),"")</f>
        <v/>
      </c>
      <c r="I1828" s="3" t="b">
        <f t="shared" si="114"/>
        <v>0</v>
      </c>
      <c r="J1828" s="3" t="str">
        <f t="shared" si="115"/>
        <v/>
      </c>
    </row>
    <row r="1829" spans="1:10" x14ac:dyDescent="0.2">
      <c r="A1829" t="s">
        <v>8340</v>
      </c>
      <c r="B1829" t="s">
        <v>8341</v>
      </c>
      <c r="C1829" t="s">
        <v>8342</v>
      </c>
      <c r="D1829" s="3" t="b">
        <f>NOT(ISNA(VLOOKUP(A1829,des!B:B,1,FALSE)))</f>
        <v>0</v>
      </c>
      <c r="E1829" s="3" t="str">
        <f>IF(D1829,VLOOKUP(A1829,des!B:Q,11,FALSE),"")</f>
        <v/>
      </c>
      <c r="F1829" s="3" t="b">
        <f t="shared" si="112"/>
        <v>0</v>
      </c>
      <c r="G1829" s="3" t="str">
        <f t="shared" si="113"/>
        <v/>
      </c>
      <c r="H1829" s="3" t="str">
        <f>IF(D1829,VLOOKUP(A1829,des!B:Q,12,FALSE),"")</f>
        <v/>
      </c>
      <c r="I1829" s="3" t="b">
        <f t="shared" si="114"/>
        <v>0</v>
      </c>
      <c r="J1829" s="3" t="str">
        <f t="shared" si="115"/>
        <v/>
      </c>
    </row>
    <row r="1830" spans="1:10" x14ac:dyDescent="0.2">
      <c r="A1830" t="s">
        <v>8343</v>
      </c>
      <c r="B1830" t="s">
        <v>8344</v>
      </c>
      <c r="C1830" t="s">
        <v>8345</v>
      </c>
      <c r="D1830" s="3" t="b">
        <f>NOT(ISNA(VLOOKUP(A1830,des!B:B,1,FALSE)))</f>
        <v>0</v>
      </c>
      <c r="E1830" s="3" t="str">
        <f>IF(D1830,VLOOKUP(A1830,des!B:Q,11,FALSE),"")</f>
        <v/>
      </c>
      <c r="F1830" s="3" t="b">
        <f t="shared" si="112"/>
        <v>0</v>
      </c>
      <c r="G1830" s="3" t="str">
        <f t="shared" si="113"/>
        <v/>
      </c>
      <c r="H1830" s="3" t="str">
        <f>IF(D1830,VLOOKUP(A1830,des!B:Q,12,FALSE),"")</f>
        <v/>
      </c>
      <c r="I1830" s="3" t="b">
        <f t="shared" si="114"/>
        <v>0</v>
      </c>
      <c r="J1830" s="3" t="str">
        <f t="shared" si="115"/>
        <v/>
      </c>
    </row>
    <row r="1831" spans="1:10" x14ac:dyDescent="0.2">
      <c r="A1831" t="s">
        <v>8346</v>
      </c>
      <c r="B1831" t="s">
        <v>8347</v>
      </c>
      <c r="C1831" t="s">
        <v>8348</v>
      </c>
      <c r="D1831" s="3" t="b">
        <f>NOT(ISNA(VLOOKUP(A1831,des!B:B,1,FALSE)))</f>
        <v>0</v>
      </c>
      <c r="E1831" s="3" t="str">
        <f>IF(D1831,VLOOKUP(A1831,des!B:Q,11,FALSE),"")</f>
        <v/>
      </c>
      <c r="F1831" s="3" t="b">
        <f t="shared" si="112"/>
        <v>0</v>
      </c>
      <c r="G1831" s="3" t="str">
        <f t="shared" si="113"/>
        <v/>
      </c>
      <c r="H1831" s="3" t="str">
        <f>IF(D1831,VLOOKUP(A1831,des!B:Q,12,FALSE),"")</f>
        <v/>
      </c>
      <c r="I1831" s="3" t="b">
        <f t="shared" si="114"/>
        <v>0</v>
      </c>
      <c r="J1831" s="3" t="str">
        <f t="shared" si="115"/>
        <v/>
      </c>
    </row>
    <row r="1832" spans="1:10" x14ac:dyDescent="0.2">
      <c r="A1832" t="s">
        <v>8349</v>
      </c>
      <c r="B1832" t="s">
        <v>8350</v>
      </c>
      <c r="C1832" t="s">
        <v>8351</v>
      </c>
      <c r="D1832" s="3" t="b">
        <f>NOT(ISNA(VLOOKUP(A1832,des!B:B,1,FALSE)))</f>
        <v>0</v>
      </c>
      <c r="E1832" s="3" t="str">
        <f>IF(D1832,VLOOKUP(A1832,des!B:Q,11,FALSE),"")</f>
        <v/>
      </c>
      <c r="F1832" s="3" t="b">
        <f t="shared" si="112"/>
        <v>0</v>
      </c>
      <c r="G1832" s="3" t="str">
        <f t="shared" si="113"/>
        <v/>
      </c>
      <c r="H1832" s="3" t="str">
        <f>IF(D1832,VLOOKUP(A1832,des!B:Q,12,FALSE),"")</f>
        <v/>
      </c>
      <c r="I1832" s="3" t="b">
        <f t="shared" si="114"/>
        <v>0</v>
      </c>
      <c r="J1832" s="3" t="str">
        <f t="shared" si="115"/>
        <v/>
      </c>
    </row>
    <row r="1833" spans="1:10" x14ac:dyDescent="0.2">
      <c r="A1833" t="s">
        <v>8352</v>
      </c>
      <c r="B1833" t="s">
        <v>8353</v>
      </c>
      <c r="C1833" t="s">
        <v>8354</v>
      </c>
      <c r="D1833" s="3" t="b">
        <f>NOT(ISNA(VLOOKUP(A1833,des!B:B,1,FALSE)))</f>
        <v>0</v>
      </c>
      <c r="E1833" s="3" t="str">
        <f>IF(D1833,VLOOKUP(A1833,des!B:Q,11,FALSE),"")</f>
        <v/>
      </c>
      <c r="F1833" s="3" t="b">
        <f t="shared" si="112"/>
        <v>0</v>
      </c>
      <c r="G1833" s="3" t="str">
        <f t="shared" si="113"/>
        <v/>
      </c>
      <c r="H1833" s="3" t="str">
        <f>IF(D1833,VLOOKUP(A1833,des!B:Q,12,FALSE),"")</f>
        <v/>
      </c>
      <c r="I1833" s="3" t="b">
        <f t="shared" si="114"/>
        <v>0</v>
      </c>
      <c r="J1833" s="3" t="str">
        <f t="shared" si="115"/>
        <v/>
      </c>
    </row>
    <row r="1834" spans="1:10" x14ac:dyDescent="0.2">
      <c r="A1834" t="s">
        <v>8355</v>
      </c>
      <c r="B1834" t="s">
        <v>8356</v>
      </c>
      <c r="C1834" t="s">
        <v>8357</v>
      </c>
      <c r="D1834" s="3" t="b">
        <f>NOT(ISNA(VLOOKUP(A1834,des!B:B,1,FALSE)))</f>
        <v>0</v>
      </c>
      <c r="E1834" s="3" t="str">
        <f>IF(D1834,VLOOKUP(A1834,des!B:Q,11,FALSE),"")</f>
        <v/>
      </c>
      <c r="F1834" s="3" t="b">
        <f t="shared" si="112"/>
        <v>0</v>
      </c>
      <c r="G1834" s="3" t="str">
        <f t="shared" si="113"/>
        <v/>
      </c>
      <c r="H1834" s="3" t="str">
        <f>IF(D1834,VLOOKUP(A1834,des!B:Q,12,FALSE),"")</f>
        <v/>
      </c>
      <c r="I1834" s="3" t="b">
        <f t="shared" si="114"/>
        <v>0</v>
      </c>
      <c r="J1834" s="3" t="str">
        <f t="shared" si="115"/>
        <v/>
      </c>
    </row>
    <row r="1835" spans="1:10" x14ac:dyDescent="0.2">
      <c r="A1835" t="s">
        <v>8358</v>
      </c>
      <c r="B1835" t="s">
        <v>8359</v>
      </c>
      <c r="C1835" t="s">
        <v>8360</v>
      </c>
      <c r="D1835" s="3" t="b">
        <f>NOT(ISNA(VLOOKUP(A1835,des!B:B,1,FALSE)))</f>
        <v>0</v>
      </c>
      <c r="E1835" s="3" t="str">
        <f>IF(D1835,VLOOKUP(A1835,des!B:Q,11,FALSE),"")</f>
        <v/>
      </c>
      <c r="F1835" s="3" t="b">
        <f t="shared" si="112"/>
        <v>0</v>
      </c>
      <c r="G1835" s="3" t="str">
        <f t="shared" si="113"/>
        <v/>
      </c>
      <c r="H1835" s="3" t="str">
        <f>IF(D1835,VLOOKUP(A1835,des!B:Q,12,FALSE),"")</f>
        <v/>
      </c>
      <c r="I1835" s="3" t="b">
        <f t="shared" si="114"/>
        <v>0</v>
      </c>
      <c r="J1835" s="3" t="str">
        <f t="shared" si="115"/>
        <v/>
      </c>
    </row>
    <row r="1836" spans="1:10" x14ac:dyDescent="0.2">
      <c r="A1836" t="s">
        <v>8361</v>
      </c>
      <c r="B1836" t="s">
        <v>8362</v>
      </c>
      <c r="C1836" t="s">
        <v>8363</v>
      </c>
      <c r="D1836" s="3" t="b">
        <f>NOT(ISNA(VLOOKUP(A1836,des!B:B,1,FALSE)))</f>
        <v>0</v>
      </c>
      <c r="E1836" s="3" t="str">
        <f>IF(D1836,VLOOKUP(A1836,des!B:Q,11,FALSE),"")</f>
        <v/>
      </c>
      <c r="F1836" s="3" t="b">
        <f t="shared" si="112"/>
        <v>0</v>
      </c>
      <c r="G1836" s="3" t="str">
        <f t="shared" si="113"/>
        <v/>
      </c>
      <c r="H1836" s="3" t="str">
        <f>IF(D1836,VLOOKUP(A1836,des!B:Q,12,FALSE),"")</f>
        <v/>
      </c>
      <c r="I1836" s="3" t="b">
        <f t="shared" si="114"/>
        <v>0</v>
      </c>
      <c r="J1836" s="3" t="str">
        <f t="shared" si="115"/>
        <v/>
      </c>
    </row>
    <row r="1837" spans="1:10" x14ac:dyDescent="0.2">
      <c r="A1837" t="s">
        <v>8364</v>
      </c>
      <c r="B1837" t="s">
        <v>8365</v>
      </c>
      <c r="C1837" t="s">
        <v>8366</v>
      </c>
      <c r="D1837" s="3" t="b">
        <f>NOT(ISNA(VLOOKUP(A1837,des!B:B,1,FALSE)))</f>
        <v>0</v>
      </c>
      <c r="E1837" s="3" t="str">
        <f>IF(D1837,VLOOKUP(A1837,des!B:Q,11,FALSE),"")</f>
        <v/>
      </c>
      <c r="F1837" s="3" t="b">
        <f t="shared" si="112"/>
        <v>0</v>
      </c>
      <c r="G1837" s="3" t="str">
        <f t="shared" si="113"/>
        <v/>
      </c>
      <c r="H1837" s="3" t="str">
        <f>IF(D1837,VLOOKUP(A1837,des!B:Q,12,FALSE),"")</f>
        <v/>
      </c>
      <c r="I1837" s="3" t="b">
        <f t="shared" si="114"/>
        <v>0</v>
      </c>
      <c r="J1837" s="3" t="str">
        <f t="shared" si="115"/>
        <v/>
      </c>
    </row>
    <row r="1838" spans="1:10" x14ac:dyDescent="0.2">
      <c r="A1838" t="s">
        <v>8367</v>
      </c>
      <c r="B1838" t="s">
        <v>8368</v>
      </c>
      <c r="C1838" t="s">
        <v>8369</v>
      </c>
      <c r="D1838" s="3" t="b">
        <f>NOT(ISNA(VLOOKUP(A1838,des!B:B,1,FALSE)))</f>
        <v>0</v>
      </c>
      <c r="E1838" s="3" t="str">
        <f>IF(D1838,VLOOKUP(A1838,des!B:Q,11,FALSE),"")</f>
        <v/>
      </c>
      <c r="F1838" s="3" t="b">
        <f t="shared" si="112"/>
        <v>0</v>
      </c>
      <c r="G1838" s="3" t="str">
        <f t="shared" si="113"/>
        <v/>
      </c>
      <c r="H1838" s="3" t="str">
        <f>IF(D1838,VLOOKUP(A1838,des!B:Q,12,FALSE),"")</f>
        <v/>
      </c>
      <c r="I1838" s="3" t="b">
        <f t="shared" si="114"/>
        <v>0</v>
      </c>
      <c r="J1838" s="3" t="str">
        <f t="shared" si="115"/>
        <v/>
      </c>
    </row>
    <row r="1839" spans="1:10" x14ac:dyDescent="0.2">
      <c r="A1839" t="s">
        <v>8370</v>
      </c>
      <c r="B1839" t="s">
        <v>8371</v>
      </c>
      <c r="C1839" t="s">
        <v>8372</v>
      </c>
      <c r="D1839" s="3" t="b">
        <f>NOT(ISNA(VLOOKUP(A1839,des!B:B,1,FALSE)))</f>
        <v>0</v>
      </c>
      <c r="E1839" s="3" t="str">
        <f>IF(D1839,VLOOKUP(A1839,des!B:Q,11,FALSE),"")</f>
        <v/>
      </c>
      <c r="F1839" s="3" t="b">
        <f t="shared" si="112"/>
        <v>0</v>
      </c>
      <c r="G1839" s="3" t="str">
        <f t="shared" si="113"/>
        <v/>
      </c>
      <c r="H1839" s="3" t="str">
        <f>IF(D1839,VLOOKUP(A1839,des!B:Q,12,FALSE),"")</f>
        <v/>
      </c>
      <c r="I1839" s="3" t="b">
        <f t="shared" si="114"/>
        <v>0</v>
      </c>
      <c r="J1839" s="3" t="str">
        <f t="shared" si="115"/>
        <v/>
      </c>
    </row>
    <row r="1840" spans="1:10" x14ac:dyDescent="0.2">
      <c r="A1840" t="s">
        <v>8373</v>
      </c>
      <c r="B1840" t="s">
        <v>8374</v>
      </c>
      <c r="C1840" t="s">
        <v>8375</v>
      </c>
      <c r="D1840" s="3" t="b">
        <f>NOT(ISNA(VLOOKUP(A1840,des!B:B,1,FALSE)))</f>
        <v>0</v>
      </c>
      <c r="E1840" s="3" t="str">
        <f>IF(D1840,VLOOKUP(A1840,des!B:Q,11,FALSE),"")</f>
        <v/>
      </c>
      <c r="F1840" s="3" t="b">
        <f t="shared" si="112"/>
        <v>0</v>
      </c>
      <c r="G1840" s="3" t="str">
        <f t="shared" si="113"/>
        <v/>
      </c>
      <c r="H1840" s="3" t="str">
        <f>IF(D1840,VLOOKUP(A1840,des!B:Q,12,FALSE),"")</f>
        <v/>
      </c>
      <c r="I1840" s="3" t="b">
        <f t="shared" si="114"/>
        <v>0</v>
      </c>
      <c r="J1840" s="3" t="str">
        <f t="shared" si="115"/>
        <v/>
      </c>
    </row>
    <row r="1841" spans="1:10" x14ac:dyDescent="0.2">
      <c r="A1841" t="s">
        <v>8376</v>
      </c>
      <c r="B1841" t="s">
        <v>8377</v>
      </c>
      <c r="C1841" t="s">
        <v>8378</v>
      </c>
      <c r="D1841" s="3" t="b">
        <f>NOT(ISNA(VLOOKUP(A1841,des!B:B,1,FALSE)))</f>
        <v>0</v>
      </c>
      <c r="E1841" s="3" t="str">
        <f>IF(D1841,VLOOKUP(A1841,des!B:Q,11,FALSE),"")</f>
        <v/>
      </c>
      <c r="F1841" s="3" t="b">
        <f t="shared" si="112"/>
        <v>0</v>
      </c>
      <c r="G1841" s="3" t="str">
        <f t="shared" si="113"/>
        <v/>
      </c>
      <c r="H1841" s="3" t="str">
        <f>IF(D1841,VLOOKUP(A1841,des!B:Q,12,FALSE),"")</f>
        <v/>
      </c>
      <c r="I1841" s="3" t="b">
        <f t="shared" si="114"/>
        <v>0</v>
      </c>
      <c r="J1841" s="3" t="str">
        <f t="shared" si="115"/>
        <v/>
      </c>
    </row>
    <row r="1842" spans="1:10" x14ac:dyDescent="0.2">
      <c r="A1842" t="s">
        <v>8379</v>
      </c>
      <c r="B1842" t="s">
        <v>8380</v>
      </c>
      <c r="C1842" t="s">
        <v>8381</v>
      </c>
      <c r="D1842" s="3" t="b">
        <f>NOT(ISNA(VLOOKUP(A1842,des!B:B,1,FALSE)))</f>
        <v>0</v>
      </c>
      <c r="E1842" s="3" t="str">
        <f>IF(D1842,VLOOKUP(A1842,des!B:Q,11,FALSE),"")</f>
        <v/>
      </c>
      <c r="F1842" s="3" t="b">
        <f t="shared" si="112"/>
        <v>0</v>
      </c>
      <c r="G1842" s="3" t="str">
        <f t="shared" si="113"/>
        <v/>
      </c>
      <c r="H1842" s="3" t="str">
        <f>IF(D1842,VLOOKUP(A1842,des!B:Q,12,FALSE),"")</f>
        <v/>
      </c>
      <c r="I1842" s="3" t="b">
        <f t="shared" si="114"/>
        <v>0</v>
      </c>
      <c r="J1842" s="3" t="str">
        <f t="shared" si="115"/>
        <v/>
      </c>
    </row>
    <row r="1843" spans="1:10" x14ac:dyDescent="0.2">
      <c r="A1843" t="s">
        <v>8382</v>
      </c>
      <c r="B1843" t="s">
        <v>8383</v>
      </c>
      <c r="C1843" t="s">
        <v>8384</v>
      </c>
      <c r="D1843" s="3" t="b">
        <f>NOT(ISNA(VLOOKUP(A1843,des!B:B,1,FALSE)))</f>
        <v>0</v>
      </c>
      <c r="E1843" s="3" t="str">
        <f>IF(D1843,VLOOKUP(A1843,des!B:Q,11,FALSE),"")</f>
        <v/>
      </c>
      <c r="F1843" s="3" t="b">
        <f t="shared" si="112"/>
        <v>0</v>
      </c>
      <c r="G1843" s="3" t="str">
        <f t="shared" si="113"/>
        <v/>
      </c>
      <c r="H1843" s="3" t="str">
        <f>IF(D1843,VLOOKUP(A1843,des!B:Q,12,FALSE),"")</f>
        <v/>
      </c>
      <c r="I1843" s="3" t="b">
        <f t="shared" si="114"/>
        <v>0</v>
      </c>
      <c r="J1843" s="3" t="str">
        <f t="shared" si="115"/>
        <v/>
      </c>
    </row>
    <row r="1844" spans="1:10" x14ac:dyDescent="0.2">
      <c r="A1844" t="s">
        <v>8385</v>
      </c>
      <c r="B1844" t="s">
        <v>8386</v>
      </c>
      <c r="C1844" t="s">
        <v>8387</v>
      </c>
      <c r="D1844" s="3" t="b">
        <f>NOT(ISNA(VLOOKUP(A1844,des!B:B,1,FALSE)))</f>
        <v>0</v>
      </c>
      <c r="E1844" s="3" t="str">
        <f>IF(D1844,VLOOKUP(A1844,des!B:Q,11,FALSE),"")</f>
        <v/>
      </c>
      <c r="F1844" s="3" t="b">
        <f t="shared" si="112"/>
        <v>0</v>
      </c>
      <c r="G1844" s="3" t="str">
        <f t="shared" si="113"/>
        <v/>
      </c>
      <c r="H1844" s="3" t="str">
        <f>IF(D1844,VLOOKUP(A1844,des!B:Q,12,FALSE),"")</f>
        <v/>
      </c>
      <c r="I1844" s="3" t="b">
        <f t="shared" si="114"/>
        <v>0</v>
      </c>
      <c r="J1844" s="3" t="str">
        <f t="shared" si="115"/>
        <v/>
      </c>
    </row>
    <row r="1845" spans="1:10" x14ac:dyDescent="0.2">
      <c r="A1845" t="s">
        <v>8388</v>
      </c>
      <c r="B1845" t="s">
        <v>8389</v>
      </c>
      <c r="C1845" t="s">
        <v>8390</v>
      </c>
      <c r="D1845" s="3" t="b">
        <f>NOT(ISNA(VLOOKUP(A1845,des!B:B,1,FALSE)))</f>
        <v>0</v>
      </c>
      <c r="E1845" s="3" t="str">
        <f>IF(D1845,VLOOKUP(A1845,des!B:Q,11,FALSE),"")</f>
        <v/>
      </c>
      <c r="F1845" s="3" t="b">
        <f t="shared" si="112"/>
        <v>0</v>
      </c>
      <c r="G1845" s="3" t="str">
        <f t="shared" si="113"/>
        <v/>
      </c>
      <c r="H1845" s="3" t="str">
        <f>IF(D1845,VLOOKUP(A1845,des!B:Q,12,FALSE),"")</f>
        <v/>
      </c>
      <c r="I1845" s="3" t="b">
        <f t="shared" si="114"/>
        <v>0</v>
      </c>
      <c r="J1845" s="3" t="str">
        <f t="shared" si="115"/>
        <v/>
      </c>
    </row>
    <row r="1846" spans="1:10" x14ac:dyDescent="0.2">
      <c r="A1846" t="s">
        <v>8391</v>
      </c>
      <c r="B1846" t="s">
        <v>8392</v>
      </c>
      <c r="C1846" t="s">
        <v>8393</v>
      </c>
      <c r="D1846" s="3" t="b">
        <f>NOT(ISNA(VLOOKUP(A1846,des!B:B,1,FALSE)))</f>
        <v>0</v>
      </c>
      <c r="E1846" s="3" t="str">
        <f>IF(D1846,VLOOKUP(A1846,des!B:Q,11,FALSE),"")</f>
        <v/>
      </c>
      <c r="F1846" s="3" t="b">
        <f t="shared" si="112"/>
        <v>0</v>
      </c>
      <c r="G1846" s="3" t="str">
        <f t="shared" si="113"/>
        <v/>
      </c>
      <c r="H1846" s="3" t="str">
        <f>IF(D1846,VLOOKUP(A1846,des!B:Q,12,FALSE),"")</f>
        <v/>
      </c>
      <c r="I1846" s="3" t="b">
        <f t="shared" si="114"/>
        <v>0</v>
      </c>
      <c r="J1846" s="3" t="str">
        <f t="shared" si="115"/>
        <v/>
      </c>
    </row>
    <row r="1847" spans="1:10" x14ac:dyDescent="0.2">
      <c r="A1847" t="s">
        <v>8394</v>
      </c>
      <c r="B1847" t="s">
        <v>8395</v>
      </c>
      <c r="C1847" t="s">
        <v>8396</v>
      </c>
      <c r="D1847" s="3" t="b">
        <f>NOT(ISNA(VLOOKUP(A1847,des!B:B,1,FALSE)))</f>
        <v>0</v>
      </c>
      <c r="E1847" s="3" t="str">
        <f>IF(D1847,VLOOKUP(A1847,des!B:Q,11,FALSE),"")</f>
        <v/>
      </c>
      <c r="F1847" s="3" t="b">
        <f t="shared" si="112"/>
        <v>0</v>
      </c>
      <c r="G1847" s="3" t="str">
        <f t="shared" si="113"/>
        <v/>
      </c>
      <c r="H1847" s="3" t="str">
        <f>IF(D1847,VLOOKUP(A1847,des!B:Q,12,FALSE),"")</f>
        <v/>
      </c>
      <c r="I1847" s="3" t="b">
        <f t="shared" si="114"/>
        <v>0</v>
      </c>
      <c r="J1847" s="3" t="str">
        <f t="shared" si="115"/>
        <v/>
      </c>
    </row>
    <row r="1848" spans="1:10" x14ac:dyDescent="0.2">
      <c r="A1848" t="s">
        <v>8397</v>
      </c>
      <c r="B1848" t="s">
        <v>8398</v>
      </c>
      <c r="C1848" t="s">
        <v>8399</v>
      </c>
      <c r="D1848" s="3" t="b">
        <f>NOT(ISNA(VLOOKUP(A1848,des!B:B,1,FALSE)))</f>
        <v>0</v>
      </c>
      <c r="E1848" s="3" t="str">
        <f>IF(D1848,VLOOKUP(A1848,des!B:Q,11,FALSE),"")</f>
        <v/>
      </c>
      <c r="F1848" s="3" t="b">
        <f t="shared" si="112"/>
        <v>0</v>
      </c>
      <c r="G1848" s="3" t="str">
        <f t="shared" si="113"/>
        <v/>
      </c>
      <c r="H1848" s="3" t="str">
        <f>IF(D1848,VLOOKUP(A1848,des!B:Q,12,FALSE),"")</f>
        <v/>
      </c>
      <c r="I1848" s="3" t="b">
        <f t="shared" si="114"/>
        <v>0</v>
      </c>
      <c r="J1848" s="3" t="str">
        <f t="shared" si="115"/>
        <v/>
      </c>
    </row>
    <row r="1849" spans="1:10" x14ac:dyDescent="0.2">
      <c r="A1849" t="s">
        <v>8400</v>
      </c>
      <c r="B1849" t="s">
        <v>8401</v>
      </c>
      <c r="C1849" t="s">
        <v>8402</v>
      </c>
      <c r="D1849" s="3" t="b">
        <f>NOT(ISNA(VLOOKUP(A1849,des!B:B,1,FALSE)))</f>
        <v>0</v>
      </c>
      <c r="E1849" s="3" t="str">
        <f>IF(D1849,VLOOKUP(A1849,des!B:Q,11,FALSE),"")</f>
        <v/>
      </c>
      <c r="F1849" s="3" t="b">
        <f t="shared" si="112"/>
        <v>0</v>
      </c>
      <c r="G1849" s="3" t="str">
        <f t="shared" si="113"/>
        <v/>
      </c>
      <c r="H1849" s="3" t="str">
        <f>IF(D1849,VLOOKUP(A1849,des!B:Q,12,FALSE),"")</f>
        <v/>
      </c>
      <c r="I1849" s="3" t="b">
        <f t="shared" si="114"/>
        <v>0</v>
      </c>
      <c r="J1849" s="3" t="str">
        <f t="shared" si="115"/>
        <v/>
      </c>
    </row>
    <row r="1850" spans="1:10" x14ac:dyDescent="0.2">
      <c r="A1850" t="s">
        <v>8403</v>
      </c>
      <c r="B1850" t="s">
        <v>8404</v>
      </c>
      <c r="C1850" t="s">
        <v>8405</v>
      </c>
      <c r="D1850" s="3" t="b">
        <f>NOT(ISNA(VLOOKUP(A1850,des!B:B,1,FALSE)))</f>
        <v>0</v>
      </c>
      <c r="E1850" s="3" t="str">
        <f>IF(D1850,VLOOKUP(A1850,des!B:Q,11,FALSE),"")</f>
        <v/>
      </c>
      <c r="F1850" s="3" t="b">
        <f t="shared" si="112"/>
        <v>0</v>
      </c>
      <c r="G1850" s="3" t="str">
        <f t="shared" si="113"/>
        <v/>
      </c>
      <c r="H1850" s="3" t="str">
        <f>IF(D1850,VLOOKUP(A1850,des!B:Q,12,FALSE),"")</f>
        <v/>
      </c>
      <c r="I1850" s="3" t="b">
        <f t="shared" si="114"/>
        <v>0</v>
      </c>
      <c r="J1850" s="3" t="str">
        <f t="shared" si="115"/>
        <v/>
      </c>
    </row>
    <row r="1851" spans="1:10" x14ac:dyDescent="0.2">
      <c r="A1851" t="s">
        <v>8406</v>
      </c>
      <c r="B1851" t="s">
        <v>8407</v>
      </c>
      <c r="C1851" t="s">
        <v>8408</v>
      </c>
      <c r="D1851" s="3" t="b">
        <f>NOT(ISNA(VLOOKUP(A1851,des!B:B,1,FALSE)))</f>
        <v>0</v>
      </c>
      <c r="E1851" s="3" t="str">
        <f>IF(D1851,VLOOKUP(A1851,des!B:Q,11,FALSE),"")</f>
        <v/>
      </c>
      <c r="F1851" s="3" t="b">
        <f t="shared" si="112"/>
        <v>0</v>
      </c>
      <c r="G1851" s="3" t="str">
        <f t="shared" si="113"/>
        <v/>
      </c>
      <c r="H1851" s="3" t="str">
        <f>IF(D1851,VLOOKUP(A1851,des!B:Q,12,FALSE),"")</f>
        <v/>
      </c>
      <c r="I1851" s="3" t="b">
        <f t="shared" si="114"/>
        <v>0</v>
      </c>
      <c r="J1851" s="3" t="str">
        <f t="shared" si="115"/>
        <v/>
      </c>
    </row>
    <row r="1852" spans="1:10" x14ac:dyDescent="0.2">
      <c r="A1852" t="s">
        <v>8409</v>
      </c>
      <c r="B1852" t="s">
        <v>8410</v>
      </c>
      <c r="C1852" t="s">
        <v>8411</v>
      </c>
      <c r="D1852" s="3" t="b">
        <f>NOT(ISNA(VLOOKUP(A1852,des!B:B,1,FALSE)))</f>
        <v>0</v>
      </c>
      <c r="E1852" s="3" t="str">
        <f>IF(D1852,VLOOKUP(A1852,des!B:Q,11,FALSE),"")</f>
        <v/>
      </c>
      <c r="F1852" s="3" t="b">
        <f t="shared" si="112"/>
        <v>0</v>
      </c>
      <c r="G1852" s="3" t="str">
        <f t="shared" si="113"/>
        <v/>
      </c>
      <c r="H1852" s="3" t="str">
        <f>IF(D1852,VLOOKUP(A1852,des!B:Q,12,FALSE),"")</f>
        <v/>
      </c>
      <c r="I1852" s="3" t="b">
        <f t="shared" si="114"/>
        <v>0</v>
      </c>
      <c r="J1852" s="3" t="str">
        <f t="shared" si="115"/>
        <v/>
      </c>
    </row>
    <row r="1853" spans="1:10" x14ac:dyDescent="0.2">
      <c r="A1853" t="s">
        <v>8412</v>
      </c>
      <c r="B1853" t="s">
        <v>8413</v>
      </c>
      <c r="C1853" t="s">
        <v>8414</v>
      </c>
      <c r="D1853" s="3" t="b">
        <f>NOT(ISNA(VLOOKUP(A1853,des!B:B,1,FALSE)))</f>
        <v>0</v>
      </c>
      <c r="E1853" s="3" t="str">
        <f>IF(D1853,VLOOKUP(A1853,des!B:Q,11,FALSE),"")</f>
        <v/>
      </c>
      <c r="F1853" s="3" t="b">
        <f t="shared" si="112"/>
        <v>0</v>
      </c>
      <c r="G1853" s="3" t="str">
        <f t="shared" si="113"/>
        <v/>
      </c>
      <c r="H1853" s="3" t="str">
        <f>IF(D1853,VLOOKUP(A1853,des!B:Q,12,FALSE),"")</f>
        <v/>
      </c>
      <c r="I1853" s="3" t="b">
        <f t="shared" si="114"/>
        <v>0</v>
      </c>
      <c r="J1853" s="3" t="str">
        <f t="shared" si="115"/>
        <v/>
      </c>
    </row>
    <row r="1854" spans="1:10" x14ac:dyDescent="0.2">
      <c r="A1854" t="s">
        <v>8415</v>
      </c>
      <c r="B1854" t="s">
        <v>8416</v>
      </c>
      <c r="C1854" t="s">
        <v>8417</v>
      </c>
      <c r="D1854" s="3" t="b">
        <f>NOT(ISNA(VLOOKUP(A1854,des!B:B,1,FALSE)))</f>
        <v>0</v>
      </c>
      <c r="E1854" s="3" t="str">
        <f>IF(D1854,VLOOKUP(A1854,des!B:Q,11,FALSE),"")</f>
        <v/>
      </c>
      <c r="F1854" s="3" t="b">
        <f t="shared" si="112"/>
        <v>0</v>
      </c>
      <c r="G1854" s="3" t="str">
        <f t="shared" si="113"/>
        <v/>
      </c>
      <c r="H1854" s="3" t="str">
        <f>IF(D1854,VLOOKUP(A1854,des!B:Q,12,FALSE),"")</f>
        <v/>
      </c>
      <c r="I1854" s="3" t="b">
        <f t="shared" si="114"/>
        <v>0</v>
      </c>
      <c r="J1854" s="3" t="str">
        <f t="shared" si="115"/>
        <v/>
      </c>
    </row>
    <row r="1855" spans="1:10" x14ac:dyDescent="0.2">
      <c r="A1855" t="s">
        <v>8418</v>
      </c>
      <c r="B1855" t="s">
        <v>8419</v>
      </c>
      <c r="C1855" t="s">
        <v>8420</v>
      </c>
      <c r="D1855" s="3" t="b">
        <f>NOT(ISNA(VLOOKUP(A1855,des!B:B,1,FALSE)))</f>
        <v>0</v>
      </c>
      <c r="E1855" s="3" t="str">
        <f>IF(D1855,VLOOKUP(A1855,des!B:Q,11,FALSE),"")</f>
        <v/>
      </c>
      <c r="F1855" s="3" t="b">
        <f t="shared" si="112"/>
        <v>0</v>
      </c>
      <c r="G1855" s="3" t="str">
        <f t="shared" si="113"/>
        <v/>
      </c>
      <c r="H1855" s="3" t="str">
        <f>IF(D1855,VLOOKUP(A1855,des!B:Q,12,FALSE),"")</f>
        <v/>
      </c>
      <c r="I1855" s="3" t="b">
        <f t="shared" si="114"/>
        <v>0</v>
      </c>
      <c r="J1855" s="3" t="str">
        <f t="shared" si="115"/>
        <v/>
      </c>
    </row>
    <row r="1856" spans="1:10" x14ac:dyDescent="0.2">
      <c r="A1856" t="s">
        <v>8421</v>
      </c>
      <c r="B1856" t="s">
        <v>8422</v>
      </c>
      <c r="C1856" t="s">
        <v>8423</v>
      </c>
      <c r="D1856" s="3" t="b">
        <f>NOT(ISNA(VLOOKUP(A1856,des!B:B,1,FALSE)))</f>
        <v>0</v>
      </c>
      <c r="E1856" s="3" t="str">
        <f>IF(D1856,VLOOKUP(A1856,des!B:Q,11,FALSE),"")</f>
        <v/>
      </c>
      <c r="F1856" s="3" t="b">
        <f t="shared" si="112"/>
        <v>0</v>
      </c>
      <c r="G1856" s="3" t="str">
        <f t="shared" si="113"/>
        <v/>
      </c>
      <c r="H1856" s="3" t="str">
        <f>IF(D1856,VLOOKUP(A1856,des!B:Q,12,FALSE),"")</f>
        <v/>
      </c>
      <c r="I1856" s="3" t="b">
        <f t="shared" si="114"/>
        <v>0</v>
      </c>
      <c r="J1856" s="3" t="str">
        <f t="shared" si="115"/>
        <v/>
      </c>
    </row>
    <row r="1857" spans="1:10" x14ac:dyDescent="0.2">
      <c r="A1857" t="s">
        <v>8424</v>
      </c>
      <c r="B1857" t="s">
        <v>8425</v>
      </c>
      <c r="C1857" t="s">
        <v>8426</v>
      </c>
      <c r="D1857" s="3" t="b">
        <f>NOT(ISNA(VLOOKUP(A1857,des!B:B,1,FALSE)))</f>
        <v>0</v>
      </c>
      <c r="E1857" s="3" t="str">
        <f>IF(D1857,VLOOKUP(A1857,des!B:Q,11,FALSE),"")</f>
        <v/>
      </c>
      <c r="F1857" s="3" t="b">
        <f t="shared" si="112"/>
        <v>0</v>
      </c>
      <c r="G1857" s="3" t="str">
        <f t="shared" si="113"/>
        <v/>
      </c>
      <c r="H1857" s="3" t="str">
        <f>IF(D1857,VLOOKUP(A1857,des!B:Q,12,FALSE),"")</f>
        <v/>
      </c>
      <c r="I1857" s="3" t="b">
        <f t="shared" si="114"/>
        <v>0</v>
      </c>
      <c r="J1857" s="3" t="str">
        <f t="shared" si="115"/>
        <v/>
      </c>
    </row>
    <row r="1858" spans="1:10" x14ac:dyDescent="0.2">
      <c r="A1858" t="s">
        <v>8427</v>
      </c>
      <c r="B1858" t="s">
        <v>8428</v>
      </c>
      <c r="C1858" t="s">
        <v>8429</v>
      </c>
      <c r="D1858" s="3" t="b">
        <f>NOT(ISNA(VLOOKUP(A1858,des!B:B,1,FALSE)))</f>
        <v>0</v>
      </c>
      <c r="E1858" s="3" t="str">
        <f>IF(D1858,VLOOKUP(A1858,des!B:Q,11,FALSE),"")</f>
        <v/>
      </c>
      <c r="F1858" s="3" t="b">
        <f t="shared" si="112"/>
        <v>0</v>
      </c>
      <c r="G1858" s="3" t="str">
        <f t="shared" si="113"/>
        <v/>
      </c>
      <c r="H1858" s="3" t="str">
        <f>IF(D1858,VLOOKUP(A1858,des!B:Q,12,FALSE),"")</f>
        <v/>
      </c>
      <c r="I1858" s="3" t="b">
        <f t="shared" si="114"/>
        <v>0</v>
      </c>
      <c r="J1858" s="3" t="str">
        <f t="shared" si="115"/>
        <v/>
      </c>
    </row>
    <row r="1859" spans="1:10" x14ac:dyDescent="0.2">
      <c r="A1859" t="s">
        <v>8430</v>
      </c>
      <c r="B1859" t="s">
        <v>8431</v>
      </c>
      <c r="C1859" t="s">
        <v>8432</v>
      </c>
      <c r="D1859" s="3" t="b">
        <f>NOT(ISNA(VLOOKUP(A1859,des!B:B,1,FALSE)))</f>
        <v>0</v>
      </c>
      <c r="E1859" s="3" t="str">
        <f>IF(D1859,VLOOKUP(A1859,des!B:Q,11,FALSE),"")</f>
        <v/>
      </c>
      <c r="F1859" s="3" t="b">
        <f t="shared" si="112"/>
        <v>0</v>
      </c>
      <c r="G1859" s="3" t="str">
        <f t="shared" si="113"/>
        <v/>
      </c>
      <c r="H1859" s="3" t="str">
        <f>IF(D1859,VLOOKUP(A1859,des!B:Q,12,FALSE),"")</f>
        <v/>
      </c>
      <c r="I1859" s="3" t="b">
        <f t="shared" si="114"/>
        <v>0</v>
      </c>
      <c r="J1859" s="3" t="str">
        <f t="shared" si="115"/>
        <v/>
      </c>
    </row>
    <row r="1860" spans="1:10" x14ac:dyDescent="0.2">
      <c r="A1860" t="s">
        <v>8433</v>
      </c>
      <c r="B1860" t="s">
        <v>8434</v>
      </c>
      <c r="C1860" t="s">
        <v>8435</v>
      </c>
      <c r="D1860" s="3" t="b">
        <f>NOT(ISNA(VLOOKUP(A1860,des!B:B,1,FALSE)))</f>
        <v>0</v>
      </c>
      <c r="E1860" s="3" t="str">
        <f>IF(D1860,VLOOKUP(A1860,des!B:Q,11,FALSE),"")</f>
        <v/>
      </c>
      <c r="F1860" s="3" t="b">
        <f t="shared" si="112"/>
        <v>0</v>
      </c>
      <c r="G1860" s="3" t="str">
        <f t="shared" si="113"/>
        <v/>
      </c>
      <c r="H1860" s="3" t="str">
        <f>IF(D1860,VLOOKUP(A1860,des!B:Q,12,FALSE),"")</f>
        <v/>
      </c>
      <c r="I1860" s="3" t="b">
        <f t="shared" si="114"/>
        <v>0</v>
      </c>
      <c r="J1860" s="3" t="str">
        <f t="shared" si="115"/>
        <v/>
      </c>
    </row>
    <row r="1861" spans="1:10" x14ac:dyDescent="0.2">
      <c r="A1861" t="s">
        <v>8436</v>
      </c>
      <c r="B1861" t="s">
        <v>8437</v>
      </c>
      <c r="C1861" t="s">
        <v>8438</v>
      </c>
      <c r="D1861" s="3" t="b">
        <f>NOT(ISNA(VLOOKUP(A1861,des!B:B,1,FALSE)))</f>
        <v>0</v>
      </c>
      <c r="E1861" s="3" t="str">
        <f>IF(D1861,VLOOKUP(A1861,des!B:Q,11,FALSE),"")</f>
        <v/>
      </c>
      <c r="F1861" s="3" t="b">
        <f t="shared" ref="F1861:F1924" si="116">IF(D1861,IF(E1861&lt;&gt;B1861,TRUE,FALSE),FALSE)</f>
        <v>0</v>
      </c>
      <c r="G1861" s="3" t="str">
        <f t="shared" si="113"/>
        <v/>
      </c>
      <c r="H1861" s="3" t="str">
        <f>IF(D1861,VLOOKUP(A1861,des!B:Q,12,FALSE),"")</f>
        <v/>
      </c>
      <c r="I1861" s="3" t="b">
        <f t="shared" si="114"/>
        <v>0</v>
      </c>
      <c r="J1861" s="3" t="str">
        <f t="shared" si="115"/>
        <v/>
      </c>
    </row>
    <row r="1862" spans="1:10" x14ac:dyDescent="0.2">
      <c r="A1862" t="s">
        <v>8439</v>
      </c>
      <c r="B1862" t="s">
        <v>8440</v>
      </c>
      <c r="C1862" t="s">
        <v>8441</v>
      </c>
      <c r="D1862" s="3" t="b">
        <f>NOT(ISNA(VLOOKUP(A1862,des!B:B,1,FALSE)))</f>
        <v>0</v>
      </c>
      <c r="E1862" s="3" t="str">
        <f>IF(D1862,VLOOKUP(A1862,des!B:Q,11,FALSE),"")</f>
        <v/>
      </c>
      <c r="F1862" s="3" t="b">
        <f t="shared" si="116"/>
        <v>0</v>
      </c>
      <c r="G1862" s="3" t="str">
        <f t="shared" ref="G1862:G1925" si="117">IF(F1862,CONCATENATE($A$1,A1862,$B$1,E1862,$C$1),"")</f>
        <v/>
      </c>
      <c r="H1862" s="3" t="str">
        <f>IF(D1862,VLOOKUP(A1862,des!B:Q,12,FALSE),"")</f>
        <v/>
      </c>
      <c r="I1862" s="3" t="b">
        <f t="shared" ref="I1862:I1925" si="118">IF(D1862,IF(H1862&lt;&gt;C1862,TRUE,FALSE),FALSE)</f>
        <v>0</v>
      </c>
      <c r="J1862" s="3" t="str">
        <f t="shared" ref="J1862:J1925" si="119">IF(I1862,CONCATENATE($A$2,A1862,$B$2,H1862,$C$2),"")</f>
        <v/>
      </c>
    </row>
    <row r="1863" spans="1:10" x14ac:dyDescent="0.2">
      <c r="A1863" t="s">
        <v>8442</v>
      </c>
      <c r="B1863" t="s">
        <v>8443</v>
      </c>
      <c r="C1863" t="s">
        <v>8444</v>
      </c>
      <c r="D1863" s="3" t="b">
        <f>NOT(ISNA(VLOOKUP(A1863,des!B:B,1,FALSE)))</f>
        <v>0</v>
      </c>
      <c r="E1863" s="3" t="str">
        <f>IF(D1863,VLOOKUP(A1863,des!B:Q,11,FALSE),"")</f>
        <v/>
      </c>
      <c r="F1863" s="3" t="b">
        <f t="shared" si="116"/>
        <v>0</v>
      </c>
      <c r="G1863" s="3" t="str">
        <f t="shared" si="117"/>
        <v/>
      </c>
      <c r="H1863" s="3" t="str">
        <f>IF(D1863,VLOOKUP(A1863,des!B:Q,12,FALSE),"")</f>
        <v/>
      </c>
      <c r="I1863" s="3" t="b">
        <f t="shared" si="118"/>
        <v>0</v>
      </c>
      <c r="J1863" s="3" t="str">
        <f t="shared" si="119"/>
        <v/>
      </c>
    </row>
    <row r="1864" spans="1:10" x14ac:dyDescent="0.2">
      <c r="A1864" t="s">
        <v>8445</v>
      </c>
      <c r="B1864" t="s">
        <v>8446</v>
      </c>
      <c r="C1864" t="s">
        <v>8447</v>
      </c>
      <c r="D1864" s="3" t="b">
        <f>NOT(ISNA(VLOOKUP(A1864,des!B:B,1,FALSE)))</f>
        <v>0</v>
      </c>
      <c r="E1864" s="3" t="str">
        <f>IF(D1864,VLOOKUP(A1864,des!B:Q,11,FALSE),"")</f>
        <v/>
      </c>
      <c r="F1864" s="3" t="b">
        <f t="shared" si="116"/>
        <v>0</v>
      </c>
      <c r="G1864" s="3" t="str">
        <f t="shared" si="117"/>
        <v/>
      </c>
      <c r="H1864" s="3" t="str">
        <f>IF(D1864,VLOOKUP(A1864,des!B:Q,12,FALSE),"")</f>
        <v/>
      </c>
      <c r="I1864" s="3" t="b">
        <f t="shared" si="118"/>
        <v>0</v>
      </c>
      <c r="J1864" s="3" t="str">
        <f t="shared" si="119"/>
        <v/>
      </c>
    </row>
    <row r="1865" spans="1:10" x14ac:dyDescent="0.2">
      <c r="A1865" t="s">
        <v>8448</v>
      </c>
      <c r="B1865" t="s">
        <v>8449</v>
      </c>
      <c r="C1865" t="s">
        <v>8450</v>
      </c>
      <c r="D1865" s="3" t="b">
        <f>NOT(ISNA(VLOOKUP(A1865,des!B:B,1,FALSE)))</f>
        <v>0</v>
      </c>
      <c r="E1865" s="3" t="str">
        <f>IF(D1865,VLOOKUP(A1865,des!B:Q,11,FALSE),"")</f>
        <v/>
      </c>
      <c r="F1865" s="3" t="b">
        <f t="shared" si="116"/>
        <v>0</v>
      </c>
      <c r="G1865" s="3" t="str">
        <f t="shared" si="117"/>
        <v/>
      </c>
      <c r="H1865" s="3" t="str">
        <f>IF(D1865,VLOOKUP(A1865,des!B:Q,12,FALSE),"")</f>
        <v/>
      </c>
      <c r="I1865" s="3" t="b">
        <f t="shared" si="118"/>
        <v>0</v>
      </c>
      <c r="J1865" s="3" t="str">
        <f t="shared" si="119"/>
        <v/>
      </c>
    </row>
    <row r="1866" spans="1:10" x14ac:dyDescent="0.2">
      <c r="A1866" t="s">
        <v>8451</v>
      </c>
      <c r="B1866" t="s">
        <v>8452</v>
      </c>
      <c r="C1866" t="s">
        <v>8453</v>
      </c>
      <c r="D1866" s="3" t="b">
        <f>NOT(ISNA(VLOOKUP(A1866,des!B:B,1,FALSE)))</f>
        <v>0</v>
      </c>
      <c r="E1866" s="3" t="str">
        <f>IF(D1866,VLOOKUP(A1866,des!B:Q,11,FALSE),"")</f>
        <v/>
      </c>
      <c r="F1866" s="3" t="b">
        <f t="shared" si="116"/>
        <v>0</v>
      </c>
      <c r="G1866" s="3" t="str">
        <f t="shared" si="117"/>
        <v/>
      </c>
      <c r="H1866" s="3" t="str">
        <f>IF(D1866,VLOOKUP(A1866,des!B:Q,12,FALSE),"")</f>
        <v/>
      </c>
      <c r="I1866" s="3" t="b">
        <f t="shared" si="118"/>
        <v>0</v>
      </c>
      <c r="J1866" s="3" t="str">
        <f t="shared" si="119"/>
        <v/>
      </c>
    </row>
    <row r="1867" spans="1:10" x14ac:dyDescent="0.2">
      <c r="A1867" t="s">
        <v>8454</v>
      </c>
      <c r="B1867" t="s">
        <v>8455</v>
      </c>
      <c r="C1867" t="s">
        <v>8456</v>
      </c>
      <c r="D1867" s="3" t="b">
        <f>NOT(ISNA(VLOOKUP(A1867,des!B:B,1,FALSE)))</f>
        <v>0</v>
      </c>
      <c r="E1867" s="3" t="str">
        <f>IF(D1867,VLOOKUP(A1867,des!B:Q,11,FALSE),"")</f>
        <v/>
      </c>
      <c r="F1867" s="3" t="b">
        <f t="shared" si="116"/>
        <v>0</v>
      </c>
      <c r="G1867" s="3" t="str">
        <f t="shared" si="117"/>
        <v/>
      </c>
      <c r="H1867" s="3" t="str">
        <f>IF(D1867,VLOOKUP(A1867,des!B:Q,12,FALSE),"")</f>
        <v/>
      </c>
      <c r="I1867" s="3" t="b">
        <f t="shared" si="118"/>
        <v>0</v>
      </c>
      <c r="J1867" s="3" t="str">
        <f t="shared" si="119"/>
        <v/>
      </c>
    </row>
    <row r="1868" spans="1:10" x14ac:dyDescent="0.2">
      <c r="A1868" t="s">
        <v>8457</v>
      </c>
      <c r="B1868" t="s">
        <v>8458</v>
      </c>
      <c r="C1868" t="s">
        <v>8459</v>
      </c>
      <c r="D1868" s="3" t="b">
        <f>NOT(ISNA(VLOOKUP(A1868,des!B:B,1,FALSE)))</f>
        <v>0</v>
      </c>
      <c r="E1868" s="3" t="str">
        <f>IF(D1868,VLOOKUP(A1868,des!B:Q,11,FALSE),"")</f>
        <v/>
      </c>
      <c r="F1868" s="3" t="b">
        <f t="shared" si="116"/>
        <v>0</v>
      </c>
      <c r="G1868" s="3" t="str">
        <f t="shared" si="117"/>
        <v/>
      </c>
      <c r="H1868" s="3" t="str">
        <f>IF(D1868,VLOOKUP(A1868,des!B:Q,12,FALSE),"")</f>
        <v/>
      </c>
      <c r="I1868" s="3" t="b">
        <f t="shared" si="118"/>
        <v>0</v>
      </c>
      <c r="J1868" s="3" t="str">
        <f t="shared" si="119"/>
        <v/>
      </c>
    </row>
    <row r="1869" spans="1:10" x14ac:dyDescent="0.2">
      <c r="A1869" t="s">
        <v>8460</v>
      </c>
      <c r="B1869" t="s">
        <v>8461</v>
      </c>
      <c r="C1869" t="s">
        <v>8462</v>
      </c>
      <c r="D1869" s="3" t="b">
        <f>NOT(ISNA(VLOOKUP(A1869,des!B:B,1,FALSE)))</f>
        <v>0</v>
      </c>
      <c r="E1869" s="3" t="str">
        <f>IF(D1869,VLOOKUP(A1869,des!B:Q,11,FALSE),"")</f>
        <v/>
      </c>
      <c r="F1869" s="3" t="b">
        <f t="shared" si="116"/>
        <v>0</v>
      </c>
      <c r="G1869" s="3" t="str">
        <f t="shared" si="117"/>
        <v/>
      </c>
      <c r="H1869" s="3" t="str">
        <f>IF(D1869,VLOOKUP(A1869,des!B:Q,12,FALSE),"")</f>
        <v/>
      </c>
      <c r="I1869" s="3" t="b">
        <f t="shared" si="118"/>
        <v>0</v>
      </c>
      <c r="J1869" s="3" t="str">
        <f t="shared" si="119"/>
        <v/>
      </c>
    </row>
    <row r="1870" spans="1:10" x14ac:dyDescent="0.2">
      <c r="A1870" t="s">
        <v>8463</v>
      </c>
      <c r="B1870" t="s">
        <v>8464</v>
      </c>
      <c r="C1870" t="s">
        <v>8465</v>
      </c>
      <c r="D1870" s="3" t="b">
        <f>NOT(ISNA(VLOOKUP(A1870,des!B:B,1,FALSE)))</f>
        <v>0</v>
      </c>
      <c r="E1870" s="3" t="str">
        <f>IF(D1870,VLOOKUP(A1870,des!B:Q,11,FALSE),"")</f>
        <v/>
      </c>
      <c r="F1870" s="3" t="b">
        <f t="shared" si="116"/>
        <v>0</v>
      </c>
      <c r="G1870" s="3" t="str">
        <f t="shared" si="117"/>
        <v/>
      </c>
      <c r="H1870" s="3" t="str">
        <f>IF(D1870,VLOOKUP(A1870,des!B:Q,12,FALSE),"")</f>
        <v/>
      </c>
      <c r="I1870" s="3" t="b">
        <f t="shared" si="118"/>
        <v>0</v>
      </c>
      <c r="J1870" s="3" t="str">
        <f t="shared" si="119"/>
        <v/>
      </c>
    </row>
    <row r="1871" spans="1:10" x14ac:dyDescent="0.2">
      <c r="A1871" t="s">
        <v>8466</v>
      </c>
      <c r="B1871" t="s">
        <v>8467</v>
      </c>
      <c r="C1871" t="s">
        <v>8468</v>
      </c>
      <c r="D1871" s="3" t="b">
        <f>NOT(ISNA(VLOOKUP(A1871,des!B:B,1,FALSE)))</f>
        <v>0</v>
      </c>
      <c r="E1871" s="3" t="str">
        <f>IF(D1871,VLOOKUP(A1871,des!B:Q,11,FALSE),"")</f>
        <v/>
      </c>
      <c r="F1871" s="3" t="b">
        <f t="shared" si="116"/>
        <v>0</v>
      </c>
      <c r="G1871" s="3" t="str">
        <f t="shared" si="117"/>
        <v/>
      </c>
      <c r="H1871" s="3" t="str">
        <f>IF(D1871,VLOOKUP(A1871,des!B:Q,12,FALSE),"")</f>
        <v/>
      </c>
      <c r="I1871" s="3" t="b">
        <f t="shared" si="118"/>
        <v>0</v>
      </c>
      <c r="J1871" s="3" t="str">
        <f t="shared" si="119"/>
        <v/>
      </c>
    </row>
    <row r="1872" spans="1:10" x14ac:dyDescent="0.2">
      <c r="A1872" t="s">
        <v>8469</v>
      </c>
      <c r="B1872" t="s">
        <v>8470</v>
      </c>
      <c r="C1872" t="s">
        <v>8471</v>
      </c>
      <c r="D1872" s="3" t="b">
        <f>NOT(ISNA(VLOOKUP(A1872,des!B:B,1,FALSE)))</f>
        <v>0</v>
      </c>
      <c r="E1872" s="3" t="str">
        <f>IF(D1872,VLOOKUP(A1872,des!B:Q,11,FALSE),"")</f>
        <v/>
      </c>
      <c r="F1872" s="3" t="b">
        <f t="shared" si="116"/>
        <v>0</v>
      </c>
      <c r="G1872" s="3" t="str">
        <f t="shared" si="117"/>
        <v/>
      </c>
      <c r="H1872" s="3" t="str">
        <f>IF(D1872,VLOOKUP(A1872,des!B:Q,12,FALSE),"")</f>
        <v/>
      </c>
      <c r="I1872" s="3" t="b">
        <f t="shared" si="118"/>
        <v>0</v>
      </c>
      <c r="J1872" s="3" t="str">
        <f t="shared" si="119"/>
        <v/>
      </c>
    </row>
    <row r="1873" spans="1:10" x14ac:dyDescent="0.2">
      <c r="A1873" t="s">
        <v>8472</v>
      </c>
      <c r="B1873" t="s">
        <v>8473</v>
      </c>
      <c r="C1873" t="s">
        <v>8474</v>
      </c>
      <c r="D1873" s="3" t="b">
        <f>NOT(ISNA(VLOOKUP(A1873,des!B:B,1,FALSE)))</f>
        <v>0</v>
      </c>
      <c r="E1873" s="3" t="str">
        <f>IF(D1873,VLOOKUP(A1873,des!B:Q,11,FALSE),"")</f>
        <v/>
      </c>
      <c r="F1873" s="3" t="b">
        <f t="shared" si="116"/>
        <v>0</v>
      </c>
      <c r="G1873" s="3" t="str">
        <f t="shared" si="117"/>
        <v/>
      </c>
      <c r="H1873" s="3" t="str">
        <f>IF(D1873,VLOOKUP(A1873,des!B:Q,12,FALSE),"")</f>
        <v/>
      </c>
      <c r="I1873" s="3" t="b">
        <f t="shared" si="118"/>
        <v>0</v>
      </c>
      <c r="J1873" s="3" t="str">
        <f t="shared" si="119"/>
        <v/>
      </c>
    </row>
    <row r="1874" spans="1:10" x14ac:dyDescent="0.2">
      <c r="A1874" t="s">
        <v>8475</v>
      </c>
      <c r="B1874" t="s">
        <v>8476</v>
      </c>
      <c r="C1874" t="s">
        <v>8477</v>
      </c>
      <c r="D1874" s="3" t="b">
        <f>NOT(ISNA(VLOOKUP(A1874,des!B:B,1,FALSE)))</f>
        <v>0</v>
      </c>
      <c r="E1874" s="3" t="str">
        <f>IF(D1874,VLOOKUP(A1874,des!B:Q,11,FALSE),"")</f>
        <v/>
      </c>
      <c r="F1874" s="3" t="b">
        <f t="shared" si="116"/>
        <v>0</v>
      </c>
      <c r="G1874" s="3" t="str">
        <f t="shared" si="117"/>
        <v/>
      </c>
      <c r="H1874" s="3" t="str">
        <f>IF(D1874,VLOOKUP(A1874,des!B:Q,12,FALSE),"")</f>
        <v/>
      </c>
      <c r="I1874" s="3" t="b">
        <f t="shared" si="118"/>
        <v>0</v>
      </c>
      <c r="J1874" s="3" t="str">
        <f t="shared" si="119"/>
        <v/>
      </c>
    </row>
    <row r="1875" spans="1:10" x14ac:dyDescent="0.2">
      <c r="A1875" t="s">
        <v>8478</v>
      </c>
      <c r="B1875" t="s">
        <v>8479</v>
      </c>
      <c r="C1875" t="s">
        <v>8480</v>
      </c>
      <c r="D1875" s="3" t="b">
        <f>NOT(ISNA(VLOOKUP(A1875,des!B:B,1,FALSE)))</f>
        <v>0</v>
      </c>
      <c r="E1875" s="3" t="str">
        <f>IF(D1875,VLOOKUP(A1875,des!B:Q,11,FALSE),"")</f>
        <v/>
      </c>
      <c r="F1875" s="3" t="b">
        <f t="shared" si="116"/>
        <v>0</v>
      </c>
      <c r="G1875" s="3" t="str">
        <f t="shared" si="117"/>
        <v/>
      </c>
      <c r="H1875" s="3" t="str">
        <f>IF(D1875,VLOOKUP(A1875,des!B:Q,12,FALSE),"")</f>
        <v/>
      </c>
      <c r="I1875" s="3" t="b">
        <f t="shared" si="118"/>
        <v>0</v>
      </c>
      <c r="J1875" s="3" t="str">
        <f t="shared" si="119"/>
        <v/>
      </c>
    </row>
    <row r="1876" spans="1:10" x14ac:dyDescent="0.2">
      <c r="A1876" t="s">
        <v>8481</v>
      </c>
      <c r="B1876" t="s">
        <v>8482</v>
      </c>
      <c r="C1876" t="s">
        <v>8483</v>
      </c>
      <c r="D1876" s="3" t="b">
        <f>NOT(ISNA(VLOOKUP(A1876,des!B:B,1,FALSE)))</f>
        <v>0</v>
      </c>
      <c r="E1876" s="3" t="str">
        <f>IF(D1876,VLOOKUP(A1876,des!B:Q,11,FALSE),"")</f>
        <v/>
      </c>
      <c r="F1876" s="3" t="b">
        <f t="shared" si="116"/>
        <v>0</v>
      </c>
      <c r="G1876" s="3" t="str">
        <f t="shared" si="117"/>
        <v/>
      </c>
      <c r="H1876" s="3" t="str">
        <f>IF(D1876,VLOOKUP(A1876,des!B:Q,12,FALSE),"")</f>
        <v/>
      </c>
      <c r="I1876" s="3" t="b">
        <f t="shared" si="118"/>
        <v>0</v>
      </c>
      <c r="J1876" s="3" t="str">
        <f t="shared" si="119"/>
        <v/>
      </c>
    </row>
    <row r="1877" spans="1:10" x14ac:dyDescent="0.2">
      <c r="A1877" t="s">
        <v>8484</v>
      </c>
      <c r="B1877" t="s">
        <v>8485</v>
      </c>
      <c r="C1877" t="s">
        <v>8486</v>
      </c>
      <c r="D1877" s="3" t="b">
        <f>NOT(ISNA(VLOOKUP(A1877,des!B:B,1,FALSE)))</f>
        <v>0</v>
      </c>
      <c r="E1877" s="3" t="str">
        <f>IF(D1877,VLOOKUP(A1877,des!B:Q,11,FALSE),"")</f>
        <v/>
      </c>
      <c r="F1877" s="3" t="b">
        <f t="shared" si="116"/>
        <v>0</v>
      </c>
      <c r="G1877" s="3" t="str">
        <f t="shared" si="117"/>
        <v/>
      </c>
      <c r="H1877" s="3" t="str">
        <f>IF(D1877,VLOOKUP(A1877,des!B:Q,12,FALSE),"")</f>
        <v/>
      </c>
      <c r="I1877" s="3" t="b">
        <f t="shared" si="118"/>
        <v>0</v>
      </c>
      <c r="J1877" s="3" t="str">
        <f t="shared" si="119"/>
        <v/>
      </c>
    </row>
    <row r="1878" spans="1:10" x14ac:dyDescent="0.2">
      <c r="A1878" t="s">
        <v>8487</v>
      </c>
      <c r="B1878" t="s">
        <v>8488</v>
      </c>
      <c r="C1878" t="s">
        <v>8489</v>
      </c>
      <c r="D1878" s="3" t="b">
        <f>NOT(ISNA(VLOOKUP(A1878,des!B:B,1,FALSE)))</f>
        <v>0</v>
      </c>
      <c r="E1878" s="3" t="str">
        <f>IF(D1878,VLOOKUP(A1878,des!B:Q,11,FALSE),"")</f>
        <v/>
      </c>
      <c r="F1878" s="3" t="b">
        <f t="shared" si="116"/>
        <v>0</v>
      </c>
      <c r="G1878" s="3" t="str">
        <f t="shared" si="117"/>
        <v/>
      </c>
      <c r="H1878" s="3" t="str">
        <f>IF(D1878,VLOOKUP(A1878,des!B:Q,12,FALSE),"")</f>
        <v/>
      </c>
      <c r="I1878" s="3" t="b">
        <f t="shared" si="118"/>
        <v>0</v>
      </c>
      <c r="J1878" s="3" t="str">
        <f t="shared" si="119"/>
        <v/>
      </c>
    </row>
    <row r="1879" spans="1:10" x14ac:dyDescent="0.2">
      <c r="A1879" t="s">
        <v>8490</v>
      </c>
      <c r="B1879" t="s">
        <v>8491</v>
      </c>
      <c r="C1879" t="s">
        <v>8492</v>
      </c>
      <c r="D1879" s="3" t="b">
        <f>NOT(ISNA(VLOOKUP(A1879,des!B:B,1,FALSE)))</f>
        <v>0</v>
      </c>
      <c r="E1879" s="3" t="str">
        <f>IF(D1879,VLOOKUP(A1879,des!B:Q,11,FALSE),"")</f>
        <v/>
      </c>
      <c r="F1879" s="3" t="b">
        <f t="shared" si="116"/>
        <v>0</v>
      </c>
      <c r="G1879" s="3" t="str">
        <f t="shared" si="117"/>
        <v/>
      </c>
      <c r="H1879" s="3" t="str">
        <f>IF(D1879,VLOOKUP(A1879,des!B:Q,12,FALSE),"")</f>
        <v/>
      </c>
      <c r="I1879" s="3" t="b">
        <f t="shared" si="118"/>
        <v>0</v>
      </c>
      <c r="J1879" s="3" t="str">
        <f t="shared" si="119"/>
        <v/>
      </c>
    </row>
    <row r="1880" spans="1:10" x14ac:dyDescent="0.2">
      <c r="A1880" t="s">
        <v>8493</v>
      </c>
      <c r="B1880" t="s">
        <v>8494</v>
      </c>
      <c r="C1880" t="s">
        <v>8495</v>
      </c>
      <c r="D1880" s="3" t="b">
        <f>NOT(ISNA(VLOOKUP(A1880,des!B:B,1,FALSE)))</f>
        <v>0</v>
      </c>
      <c r="E1880" s="3" t="str">
        <f>IF(D1880,VLOOKUP(A1880,des!B:Q,11,FALSE),"")</f>
        <v/>
      </c>
      <c r="F1880" s="3" t="b">
        <f t="shared" si="116"/>
        <v>0</v>
      </c>
      <c r="G1880" s="3" t="str">
        <f t="shared" si="117"/>
        <v/>
      </c>
      <c r="H1880" s="3" t="str">
        <f>IF(D1880,VLOOKUP(A1880,des!B:Q,12,FALSE),"")</f>
        <v/>
      </c>
      <c r="I1880" s="3" t="b">
        <f t="shared" si="118"/>
        <v>0</v>
      </c>
      <c r="J1880" s="3" t="str">
        <f t="shared" si="119"/>
        <v/>
      </c>
    </row>
    <row r="1881" spans="1:10" x14ac:dyDescent="0.2">
      <c r="A1881" t="s">
        <v>8496</v>
      </c>
      <c r="B1881" t="s">
        <v>8497</v>
      </c>
      <c r="C1881" t="s">
        <v>8498</v>
      </c>
      <c r="D1881" s="3" t="b">
        <f>NOT(ISNA(VLOOKUP(A1881,des!B:B,1,FALSE)))</f>
        <v>0</v>
      </c>
      <c r="E1881" s="3" t="str">
        <f>IF(D1881,VLOOKUP(A1881,des!B:Q,11,FALSE),"")</f>
        <v/>
      </c>
      <c r="F1881" s="3" t="b">
        <f t="shared" si="116"/>
        <v>0</v>
      </c>
      <c r="G1881" s="3" t="str">
        <f t="shared" si="117"/>
        <v/>
      </c>
      <c r="H1881" s="3" t="str">
        <f>IF(D1881,VLOOKUP(A1881,des!B:Q,12,FALSE),"")</f>
        <v/>
      </c>
      <c r="I1881" s="3" t="b">
        <f t="shared" si="118"/>
        <v>0</v>
      </c>
      <c r="J1881" s="3" t="str">
        <f t="shared" si="119"/>
        <v/>
      </c>
    </row>
    <row r="1882" spans="1:10" x14ac:dyDescent="0.2">
      <c r="A1882" t="s">
        <v>8499</v>
      </c>
      <c r="B1882" t="s">
        <v>8500</v>
      </c>
      <c r="C1882" t="s">
        <v>8501</v>
      </c>
      <c r="D1882" s="3" t="b">
        <f>NOT(ISNA(VLOOKUP(A1882,des!B:B,1,FALSE)))</f>
        <v>0</v>
      </c>
      <c r="E1882" s="3" t="str">
        <f>IF(D1882,VLOOKUP(A1882,des!B:Q,11,FALSE),"")</f>
        <v/>
      </c>
      <c r="F1882" s="3" t="b">
        <f t="shared" si="116"/>
        <v>0</v>
      </c>
      <c r="G1882" s="3" t="str">
        <f t="shared" si="117"/>
        <v/>
      </c>
      <c r="H1882" s="3" t="str">
        <f>IF(D1882,VLOOKUP(A1882,des!B:Q,12,FALSE),"")</f>
        <v/>
      </c>
      <c r="I1882" s="3" t="b">
        <f t="shared" si="118"/>
        <v>0</v>
      </c>
      <c r="J1882" s="3" t="str">
        <f t="shared" si="119"/>
        <v/>
      </c>
    </row>
    <row r="1883" spans="1:10" x14ac:dyDescent="0.2">
      <c r="A1883" t="s">
        <v>8502</v>
      </c>
      <c r="B1883" t="s">
        <v>8503</v>
      </c>
      <c r="C1883" t="s">
        <v>8504</v>
      </c>
      <c r="D1883" s="3" t="b">
        <f>NOT(ISNA(VLOOKUP(A1883,des!B:B,1,FALSE)))</f>
        <v>0</v>
      </c>
      <c r="E1883" s="3" t="str">
        <f>IF(D1883,VLOOKUP(A1883,des!B:Q,11,FALSE),"")</f>
        <v/>
      </c>
      <c r="F1883" s="3" t="b">
        <f t="shared" si="116"/>
        <v>0</v>
      </c>
      <c r="G1883" s="3" t="str">
        <f t="shared" si="117"/>
        <v/>
      </c>
      <c r="H1883" s="3" t="str">
        <f>IF(D1883,VLOOKUP(A1883,des!B:Q,12,FALSE),"")</f>
        <v/>
      </c>
      <c r="I1883" s="3" t="b">
        <f t="shared" si="118"/>
        <v>0</v>
      </c>
      <c r="J1883" s="3" t="str">
        <f t="shared" si="119"/>
        <v/>
      </c>
    </row>
    <row r="1884" spans="1:10" x14ac:dyDescent="0.2">
      <c r="A1884" t="s">
        <v>8505</v>
      </c>
      <c r="B1884" t="s">
        <v>8506</v>
      </c>
      <c r="C1884" t="s">
        <v>8507</v>
      </c>
      <c r="D1884" s="3" t="b">
        <f>NOT(ISNA(VLOOKUP(A1884,des!B:B,1,FALSE)))</f>
        <v>0</v>
      </c>
      <c r="E1884" s="3" t="str">
        <f>IF(D1884,VLOOKUP(A1884,des!B:Q,11,FALSE),"")</f>
        <v/>
      </c>
      <c r="F1884" s="3" t="b">
        <f t="shared" si="116"/>
        <v>0</v>
      </c>
      <c r="G1884" s="3" t="str">
        <f t="shared" si="117"/>
        <v/>
      </c>
      <c r="H1884" s="3" t="str">
        <f>IF(D1884,VLOOKUP(A1884,des!B:Q,12,FALSE),"")</f>
        <v/>
      </c>
      <c r="I1884" s="3" t="b">
        <f t="shared" si="118"/>
        <v>0</v>
      </c>
      <c r="J1884" s="3" t="str">
        <f t="shared" si="119"/>
        <v/>
      </c>
    </row>
    <row r="1885" spans="1:10" x14ac:dyDescent="0.2">
      <c r="A1885" t="s">
        <v>8508</v>
      </c>
      <c r="B1885" t="s">
        <v>8509</v>
      </c>
      <c r="C1885" t="s">
        <v>8510</v>
      </c>
      <c r="D1885" s="3" t="b">
        <f>NOT(ISNA(VLOOKUP(A1885,des!B:B,1,FALSE)))</f>
        <v>0</v>
      </c>
      <c r="E1885" s="3" t="str">
        <f>IF(D1885,VLOOKUP(A1885,des!B:Q,11,FALSE),"")</f>
        <v/>
      </c>
      <c r="F1885" s="3" t="b">
        <f t="shared" si="116"/>
        <v>0</v>
      </c>
      <c r="G1885" s="3" t="str">
        <f t="shared" si="117"/>
        <v/>
      </c>
      <c r="H1885" s="3" t="str">
        <f>IF(D1885,VLOOKUP(A1885,des!B:Q,12,FALSE),"")</f>
        <v/>
      </c>
      <c r="I1885" s="3" t="b">
        <f t="shared" si="118"/>
        <v>0</v>
      </c>
      <c r="J1885" s="3" t="str">
        <f t="shared" si="119"/>
        <v/>
      </c>
    </row>
    <row r="1886" spans="1:10" x14ac:dyDescent="0.2">
      <c r="A1886" t="s">
        <v>8511</v>
      </c>
      <c r="B1886" t="s">
        <v>8512</v>
      </c>
      <c r="C1886" t="s">
        <v>8513</v>
      </c>
      <c r="D1886" s="3" t="b">
        <f>NOT(ISNA(VLOOKUP(A1886,des!B:B,1,FALSE)))</f>
        <v>0</v>
      </c>
      <c r="E1886" s="3" t="str">
        <f>IF(D1886,VLOOKUP(A1886,des!B:Q,11,FALSE),"")</f>
        <v/>
      </c>
      <c r="F1886" s="3" t="b">
        <f t="shared" si="116"/>
        <v>0</v>
      </c>
      <c r="G1886" s="3" t="str">
        <f t="shared" si="117"/>
        <v/>
      </c>
      <c r="H1886" s="3" t="str">
        <f>IF(D1886,VLOOKUP(A1886,des!B:Q,12,FALSE),"")</f>
        <v/>
      </c>
      <c r="I1886" s="3" t="b">
        <f t="shared" si="118"/>
        <v>0</v>
      </c>
      <c r="J1886" s="3" t="str">
        <f t="shared" si="119"/>
        <v/>
      </c>
    </row>
    <row r="1887" spans="1:10" x14ac:dyDescent="0.2">
      <c r="A1887" t="s">
        <v>8514</v>
      </c>
      <c r="B1887" t="s">
        <v>8515</v>
      </c>
      <c r="C1887" t="s">
        <v>8516</v>
      </c>
      <c r="D1887" s="3" t="b">
        <f>NOT(ISNA(VLOOKUP(A1887,des!B:B,1,FALSE)))</f>
        <v>0</v>
      </c>
      <c r="E1887" s="3" t="str">
        <f>IF(D1887,VLOOKUP(A1887,des!B:Q,11,FALSE),"")</f>
        <v/>
      </c>
      <c r="F1887" s="3" t="b">
        <f t="shared" si="116"/>
        <v>0</v>
      </c>
      <c r="G1887" s="3" t="str">
        <f t="shared" si="117"/>
        <v/>
      </c>
      <c r="H1887" s="3" t="str">
        <f>IF(D1887,VLOOKUP(A1887,des!B:Q,12,FALSE),"")</f>
        <v/>
      </c>
      <c r="I1887" s="3" t="b">
        <f t="shared" si="118"/>
        <v>0</v>
      </c>
      <c r="J1887" s="3" t="str">
        <f t="shared" si="119"/>
        <v/>
      </c>
    </row>
    <row r="1888" spans="1:10" x14ac:dyDescent="0.2">
      <c r="A1888" t="s">
        <v>8517</v>
      </c>
      <c r="B1888" t="s">
        <v>8518</v>
      </c>
      <c r="C1888" t="s">
        <v>8519</v>
      </c>
      <c r="D1888" s="3" t="b">
        <f>NOT(ISNA(VLOOKUP(A1888,des!B:B,1,FALSE)))</f>
        <v>0</v>
      </c>
      <c r="E1888" s="3" t="str">
        <f>IF(D1888,VLOOKUP(A1888,des!B:Q,11,FALSE),"")</f>
        <v/>
      </c>
      <c r="F1888" s="3" t="b">
        <f t="shared" si="116"/>
        <v>0</v>
      </c>
      <c r="G1888" s="3" t="str">
        <f t="shared" si="117"/>
        <v/>
      </c>
      <c r="H1888" s="3" t="str">
        <f>IF(D1888,VLOOKUP(A1888,des!B:Q,12,FALSE),"")</f>
        <v/>
      </c>
      <c r="I1888" s="3" t="b">
        <f t="shared" si="118"/>
        <v>0</v>
      </c>
      <c r="J1888" s="3" t="str">
        <f t="shared" si="119"/>
        <v/>
      </c>
    </row>
    <row r="1889" spans="1:10" x14ac:dyDescent="0.2">
      <c r="A1889" t="s">
        <v>8520</v>
      </c>
      <c r="B1889" t="s">
        <v>8521</v>
      </c>
      <c r="C1889" t="s">
        <v>8522</v>
      </c>
      <c r="D1889" s="3" t="b">
        <f>NOT(ISNA(VLOOKUP(A1889,des!B:B,1,FALSE)))</f>
        <v>0</v>
      </c>
      <c r="E1889" s="3" t="str">
        <f>IF(D1889,VLOOKUP(A1889,des!B:Q,11,FALSE),"")</f>
        <v/>
      </c>
      <c r="F1889" s="3" t="b">
        <f t="shared" si="116"/>
        <v>0</v>
      </c>
      <c r="G1889" s="3" t="str">
        <f t="shared" si="117"/>
        <v/>
      </c>
      <c r="H1889" s="3" t="str">
        <f>IF(D1889,VLOOKUP(A1889,des!B:Q,12,FALSE),"")</f>
        <v/>
      </c>
      <c r="I1889" s="3" t="b">
        <f t="shared" si="118"/>
        <v>0</v>
      </c>
      <c r="J1889" s="3" t="str">
        <f t="shared" si="119"/>
        <v/>
      </c>
    </row>
    <row r="1890" spans="1:10" x14ac:dyDescent="0.2">
      <c r="A1890" t="s">
        <v>8523</v>
      </c>
      <c r="B1890" t="s">
        <v>8524</v>
      </c>
      <c r="C1890" t="s">
        <v>8525</v>
      </c>
      <c r="D1890" s="3" t="b">
        <f>NOT(ISNA(VLOOKUP(A1890,des!B:B,1,FALSE)))</f>
        <v>0</v>
      </c>
      <c r="E1890" s="3" t="str">
        <f>IF(D1890,VLOOKUP(A1890,des!B:Q,11,FALSE),"")</f>
        <v/>
      </c>
      <c r="F1890" s="3" t="b">
        <f t="shared" si="116"/>
        <v>0</v>
      </c>
      <c r="G1890" s="3" t="str">
        <f t="shared" si="117"/>
        <v/>
      </c>
      <c r="H1890" s="3" t="str">
        <f>IF(D1890,VLOOKUP(A1890,des!B:Q,12,FALSE),"")</f>
        <v/>
      </c>
      <c r="I1890" s="3" t="b">
        <f t="shared" si="118"/>
        <v>0</v>
      </c>
      <c r="J1890" s="3" t="str">
        <f t="shared" si="119"/>
        <v/>
      </c>
    </row>
    <row r="1891" spans="1:10" x14ac:dyDescent="0.2">
      <c r="A1891" t="s">
        <v>8526</v>
      </c>
      <c r="B1891" t="s">
        <v>8527</v>
      </c>
      <c r="C1891" t="s">
        <v>8528</v>
      </c>
      <c r="D1891" s="3" t="b">
        <f>NOT(ISNA(VLOOKUP(A1891,des!B:B,1,FALSE)))</f>
        <v>0</v>
      </c>
      <c r="E1891" s="3" t="str">
        <f>IF(D1891,VLOOKUP(A1891,des!B:Q,11,FALSE),"")</f>
        <v/>
      </c>
      <c r="F1891" s="3" t="b">
        <f t="shared" si="116"/>
        <v>0</v>
      </c>
      <c r="G1891" s="3" t="str">
        <f t="shared" si="117"/>
        <v/>
      </c>
      <c r="H1891" s="3" t="str">
        <f>IF(D1891,VLOOKUP(A1891,des!B:Q,12,FALSE),"")</f>
        <v/>
      </c>
      <c r="I1891" s="3" t="b">
        <f t="shared" si="118"/>
        <v>0</v>
      </c>
      <c r="J1891" s="3" t="str">
        <f t="shared" si="119"/>
        <v/>
      </c>
    </row>
    <row r="1892" spans="1:10" x14ac:dyDescent="0.2">
      <c r="A1892" t="s">
        <v>8529</v>
      </c>
      <c r="B1892" t="s">
        <v>8530</v>
      </c>
      <c r="C1892" t="s">
        <v>8531</v>
      </c>
      <c r="D1892" s="3" t="b">
        <f>NOT(ISNA(VLOOKUP(A1892,des!B:B,1,FALSE)))</f>
        <v>0</v>
      </c>
      <c r="E1892" s="3" t="str">
        <f>IF(D1892,VLOOKUP(A1892,des!B:Q,11,FALSE),"")</f>
        <v/>
      </c>
      <c r="F1892" s="3" t="b">
        <f t="shared" si="116"/>
        <v>0</v>
      </c>
      <c r="G1892" s="3" t="str">
        <f t="shared" si="117"/>
        <v/>
      </c>
      <c r="H1892" s="3" t="str">
        <f>IF(D1892,VLOOKUP(A1892,des!B:Q,12,FALSE),"")</f>
        <v/>
      </c>
      <c r="I1892" s="3" t="b">
        <f t="shared" si="118"/>
        <v>0</v>
      </c>
      <c r="J1892" s="3" t="str">
        <f t="shared" si="119"/>
        <v/>
      </c>
    </row>
    <row r="1893" spans="1:10" x14ac:dyDescent="0.2">
      <c r="A1893" t="s">
        <v>8532</v>
      </c>
      <c r="B1893" t="s">
        <v>8533</v>
      </c>
      <c r="C1893" t="s">
        <v>8534</v>
      </c>
      <c r="D1893" s="3" t="b">
        <f>NOT(ISNA(VLOOKUP(A1893,des!B:B,1,FALSE)))</f>
        <v>0</v>
      </c>
      <c r="E1893" s="3" t="str">
        <f>IF(D1893,VLOOKUP(A1893,des!B:Q,11,FALSE),"")</f>
        <v/>
      </c>
      <c r="F1893" s="3" t="b">
        <f t="shared" si="116"/>
        <v>0</v>
      </c>
      <c r="G1893" s="3" t="str">
        <f t="shared" si="117"/>
        <v/>
      </c>
      <c r="H1893" s="3" t="str">
        <f>IF(D1893,VLOOKUP(A1893,des!B:Q,12,FALSE),"")</f>
        <v/>
      </c>
      <c r="I1893" s="3" t="b">
        <f t="shared" si="118"/>
        <v>0</v>
      </c>
      <c r="J1893" s="3" t="str">
        <f t="shared" si="119"/>
        <v/>
      </c>
    </row>
    <row r="1894" spans="1:10" x14ac:dyDescent="0.2">
      <c r="A1894" t="s">
        <v>8535</v>
      </c>
      <c r="B1894" t="s">
        <v>8536</v>
      </c>
      <c r="C1894" t="s">
        <v>8537</v>
      </c>
      <c r="D1894" s="3" t="b">
        <f>NOT(ISNA(VLOOKUP(A1894,des!B:B,1,FALSE)))</f>
        <v>0</v>
      </c>
      <c r="E1894" s="3" t="str">
        <f>IF(D1894,VLOOKUP(A1894,des!B:Q,11,FALSE),"")</f>
        <v/>
      </c>
      <c r="F1894" s="3" t="b">
        <f t="shared" si="116"/>
        <v>0</v>
      </c>
      <c r="G1894" s="3" t="str">
        <f t="shared" si="117"/>
        <v/>
      </c>
      <c r="H1894" s="3" t="str">
        <f>IF(D1894,VLOOKUP(A1894,des!B:Q,12,FALSE),"")</f>
        <v/>
      </c>
      <c r="I1894" s="3" t="b">
        <f t="shared" si="118"/>
        <v>0</v>
      </c>
      <c r="J1894" s="3" t="str">
        <f t="shared" si="119"/>
        <v/>
      </c>
    </row>
    <row r="1895" spans="1:10" x14ac:dyDescent="0.2">
      <c r="A1895" t="s">
        <v>8538</v>
      </c>
      <c r="B1895" t="s">
        <v>8539</v>
      </c>
      <c r="C1895" t="s">
        <v>8540</v>
      </c>
      <c r="D1895" s="3" t="b">
        <f>NOT(ISNA(VLOOKUP(A1895,des!B:B,1,FALSE)))</f>
        <v>0</v>
      </c>
      <c r="E1895" s="3" t="str">
        <f>IF(D1895,VLOOKUP(A1895,des!B:Q,11,FALSE),"")</f>
        <v/>
      </c>
      <c r="F1895" s="3" t="b">
        <f t="shared" si="116"/>
        <v>0</v>
      </c>
      <c r="G1895" s="3" t="str">
        <f t="shared" si="117"/>
        <v/>
      </c>
      <c r="H1895" s="3" t="str">
        <f>IF(D1895,VLOOKUP(A1895,des!B:Q,12,FALSE),"")</f>
        <v/>
      </c>
      <c r="I1895" s="3" t="b">
        <f t="shared" si="118"/>
        <v>0</v>
      </c>
      <c r="J1895" s="3" t="str">
        <f t="shared" si="119"/>
        <v/>
      </c>
    </row>
    <row r="1896" spans="1:10" x14ac:dyDescent="0.2">
      <c r="A1896" t="s">
        <v>8541</v>
      </c>
      <c r="B1896" t="s">
        <v>8542</v>
      </c>
      <c r="C1896" t="s">
        <v>8543</v>
      </c>
      <c r="D1896" s="3" t="b">
        <f>NOT(ISNA(VLOOKUP(A1896,des!B:B,1,FALSE)))</f>
        <v>0</v>
      </c>
      <c r="E1896" s="3" t="str">
        <f>IF(D1896,VLOOKUP(A1896,des!B:Q,11,FALSE),"")</f>
        <v/>
      </c>
      <c r="F1896" s="3" t="b">
        <f t="shared" si="116"/>
        <v>0</v>
      </c>
      <c r="G1896" s="3" t="str">
        <f t="shared" si="117"/>
        <v/>
      </c>
      <c r="H1896" s="3" t="str">
        <f>IF(D1896,VLOOKUP(A1896,des!B:Q,12,FALSE),"")</f>
        <v/>
      </c>
      <c r="I1896" s="3" t="b">
        <f t="shared" si="118"/>
        <v>0</v>
      </c>
      <c r="J1896" s="3" t="str">
        <f t="shared" si="119"/>
        <v/>
      </c>
    </row>
    <row r="1897" spans="1:10" x14ac:dyDescent="0.2">
      <c r="A1897" t="s">
        <v>8544</v>
      </c>
      <c r="B1897" t="s">
        <v>8545</v>
      </c>
      <c r="C1897" t="s">
        <v>8546</v>
      </c>
      <c r="D1897" s="3" t="b">
        <f>NOT(ISNA(VLOOKUP(A1897,des!B:B,1,FALSE)))</f>
        <v>0</v>
      </c>
      <c r="E1897" s="3" t="str">
        <f>IF(D1897,VLOOKUP(A1897,des!B:Q,11,FALSE),"")</f>
        <v/>
      </c>
      <c r="F1897" s="3" t="b">
        <f t="shared" si="116"/>
        <v>0</v>
      </c>
      <c r="G1897" s="3" t="str">
        <f t="shared" si="117"/>
        <v/>
      </c>
      <c r="H1897" s="3" t="str">
        <f>IF(D1897,VLOOKUP(A1897,des!B:Q,12,FALSE),"")</f>
        <v/>
      </c>
      <c r="I1897" s="3" t="b">
        <f t="shared" si="118"/>
        <v>0</v>
      </c>
      <c r="J1897" s="3" t="str">
        <f t="shared" si="119"/>
        <v/>
      </c>
    </row>
    <row r="1898" spans="1:10" x14ac:dyDescent="0.2">
      <c r="A1898" t="s">
        <v>8547</v>
      </c>
      <c r="B1898" t="s">
        <v>8548</v>
      </c>
      <c r="C1898" t="s">
        <v>8549</v>
      </c>
      <c r="D1898" s="3" t="b">
        <f>NOT(ISNA(VLOOKUP(A1898,des!B:B,1,FALSE)))</f>
        <v>0</v>
      </c>
      <c r="E1898" s="3" t="str">
        <f>IF(D1898,VLOOKUP(A1898,des!B:Q,11,FALSE),"")</f>
        <v/>
      </c>
      <c r="F1898" s="3" t="b">
        <f t="shared" si="116"/>
        <v>0</v>
      </c>
      <c r="G1898" s="3" t="str">
        <f t="shared" si="117"/>
        <v/>
      </c>
      <c r="H1898" s="3" t="str">
        <f>IF(D1898,VLOOKUP(A1898,des!B:Q,12,FALSE),"")</f>
        <v/>
      </c>
      <c r="I1898" s="3" t="b">
        <f t="shared" si="118"/>
        <v>0</v>
      </c>
      <c r="J1898" s="3" t="str">
        <f t="shared" si="119"/>
        <v/>
      </c>
    </row>
    <row r="1899" spans="1:10" x14ac:dyDescent="0.2">
      <c r="A1899" t="s">
        <v>8550</v>
      </c>
      <c r="B1899" t="s">
        <v>8551</v>
      </c>
      <c r="C1899" t="s">
        <v>8552</v>
      </c>
      <c r="D1899" s="3" t="b">
        <f>NOT(ISNA(VLOOKUP(A1899,des!B:B,1,FALSE)))</f>
        <v>0</v>
      </c>
      <c r="E1899" s="3" t="str">
        <f>IF(D1899,VLOOKUP(A1899,des!B:Q,11,FALSE),"")</f>
        <v/>
      </c>
      <c r="F1899" s="3" t="b">
        <f t="shared" si="116"/>
        <v>0</v>
      </c>
      <c r="G1899" s="3" t="str">
        <f t="shared" si="117"/>
        <v/>
      </c>
      <c r="H1899" s="3" t="str">
        <f>IF(D1899,VLOOKUP(A1899,des!B:Q,12,FALSE),"")</f>
        <v/>
      </c>
      <c r="I1899" s="3" t="b">
        <f t="shared" si="118"/>
        <v>0</v>
      </c>
      <c r="J1899" s="3" t="str">
        <f t="shared" si="119"/>
        <v/>
      </c>
    </row>
    <row r="1900" spans="1:10" x14ac:dyDescent="0.2">
      <c r="A1900" t="s">
        <v>8553</v>
      </c>
      <c r="B1900" t="s">
        <v>8554</v>
      </c>
      <c r="C1900" t="s">
        <v>8555</v>
      </c>
      <c r="D1900" s="3" t="b">
        <f>NOT(ISNA(VLOOKUP(A1900,des!B:B,1,FALSE)))</f>
        <v>0</v>
      </c>
      <c r="E1900" s="3" t="str">
        <f>IF(D1900,VLOOKUP(A1900,des!B:Q,11,FALSE),"")</f>
        <v/>
      </c>
      <c r="F1900" s="3" t="b">
        <f t="shared" si="116"/>
        <v>0</v>
      </c>
      <c r="G1900" s="3" t="str">
        <f t="shared" si="117"/>
        <v/>
      </c>
      <c r="H1900" s="3" t="str">
        <f>IF(D1900,VLOOKUP(A1900,des!B:Q,12,FALSE),"")</f>
        <v/>
      </c>
      <c r="I1900" s="3" t="b">
        <f t="shared" si="118"/>
        <v>0</v>
      </c>
      <c r="J1900" s="3" t="str">
        <f t="shared" si="119"/>
        <v/>
      </c>
    </row>
    <row r="1901" spans="1:10" x14ac:dyDescent="0.2">
      <c r="A1901" t="s">
        <v>8556</v>
      </c>
      <c r="B1901" t="s">
        <v>8557</v>
      </c>
      <c r="C1901" t="s">
        <v>8558</v>
      </c>
      <c r="D1901" s="3" t="b">
        <f>NOT(ISNA(VLOOKUP(A1901,des!B:B,1,FALSE)))</f>
        <v>0</v>
      </c>
      <c r="E1901" s="3" t="str">
        <f>IF(D1901,VLOOKUP(A1901,des!B:Q,11,FALSE),"")</f>
        <v/>
      </c>
      <c r="F1901" s="3" t="b">
        <f t="shared" si="116"/>
        <v>0</v>
      </c>
      <c r="G1901" s="3" t="str">
        <f t="shared" si="117"/>
        <v/>
      </c>
      <c r="H1901" s="3" t="str">
        <f>IF(D1901,VLOOKUP(A1901,des!B:Q,12,FALSE),"")</f>
        <v/>
      </c>
      <c r="I1901" s="3" t="b">
        <f t="shared" si="118"/>
        <v>0</v>
      </c>
      <c r="J1901" s="3" t="str">
        <f t="shared" si="119"/>
        <v/>
      </c>
    </row>
    <row r="1902" spans="1:10" x14ac:dyDescent="0.2">
      <c r="A1902" t="s">
        <v>8559</v>
      </c>
      <c r="B1902" t="s">
        <v>8560</v>
      </c>
      <c r="C1902" t="s">
        <v>8561</v>
      </c>
      <c r="D1902" s="3" t="b">
        <f>NOT(ISNA(VLOOKUP(A1902,des!B:B,1,FALSE)))</f>
        <v>0</v>
      </c>
      <c r="E1902" s="3" t="str">
        <f>IF(D1902,VLOOKUP(A1902,des!B:Q,11,FALSE),"")</f>
        <v/>
      </c>
      <c r="F1902" s="3" t="b">
        <f t="shared" si="116"/>
        <v>0</v>
      </c>
      <c r="G1902" s="3" t="str">
        <f t="shared" si="117"/>
        <v/>
      </c>
      <c r="H1902" s="3" t="str">
        <f>IF(D1902,VLOOKUP(A1902,des!B:Q,12,FALSE),"")</f>
        <v/>
      </c>
      <c r="I1902" s="3" t="b">
        <f t="shared" si="118"/>
        <v>0</v>
      </c>
      <c r="J1902" s="3" t="str">
        <f t="shared" si="119"/>
        <v/>
      </c>
    </row>
    <row r="1903" spans="1:10" x14ac:dyDescent="0.2">
      <c r="A1903" t="s">
        <v>8562</v>
      </c>
      <c r="B1903" t="s">
        <v>8563</v>
      </c>
      <c r="C1903" t="s">
        <v>8564</v>
      </c>
      <c r="D1903" s="3" t="b">
        <f>NOT(ISNA(VLOOKUP(A1903,des!B:B,1,FALSE)))</f>
        <v>0</v>
      </c>
      <c r="E1903" s="3" t="str">
        <f>IF(D1903,VLOOKUP(A1903,des!B:Q,11,FALSE),"")</f>
        <v/>
      </c>
      <c r="F1903" s="3" t="b">
        <f t="shared" si="116"/>
        <v>0</v>
      </c>
      <c r="G1903" s="3" t="str">
        <f t="shared" si="117"/>
        <v/>
      </c>
      <c r="H1903" s="3" t="str">
        <f>IF(D1903,VLOOKUP(A1903,des!B:Q,12,FALSE),"")</f>
        <v/>
      </c>
      <c r="I1903" s="3" t="b">
        <f t="shared" si="118"/>
        <v>0</v>
      </c>
      <c r="J1903" s="3" t="str">
        <f t="shared" si="119"/>
        <v/>
      </c>
    </row>
    <row r="1904" spans="1:10" x14ac:dyDescent="0.2">
      <c r="A1904" t="s">
        <v>8565</v>
      </c>
      <c r="B1904" t="s">
        <v>8566</v>
      </c>
      <c r="C1904" t="s">
        <v>8567</v>
      </c>
      <c r="D1904" s="3" t="b">
        <f>NOT(ISNA(VLOOKUP(A1904,des!B:B,1,FALSE)))</f>
        <v>0</v>
      </c>
      <c r="E1904" s="3" t="str">
        <f>IF(D1904,VLOOKUP(A1904,des!B:Q,11,FALSE),"")</f>
        <v/>
      </c>
      <c r="F1904" s="3" t="b">
        <f t="shared" si="116"/>
        <v>0</v>
      </c>
      <c r="G1904" s="3" t="str">
        <f t="shared" si="117"/>
        <v/>
      </c>
      <c r="H1904" s="3" t="str">
        <f>IF(D1904,VLOOKUP(A1904,des!B:Q,12,FALSE),"")</f>
        <v/>
      </c>
      <c r="I1904" s="3" t="b">
        <f t="shared" si="118"/>
        <v>0</v>
      </c>
      <c r="J1904" s="3" t="str">
        <f t="shared" si="119"/>
        <v/>
      </c>
    </row>
    <row r="1905" spans="1:10" x14ac:dyDescent="0.2">
      <c r="A1905" t="s">
        <v>8568</v>
      </c>
      <c r="B1905" t="s">
        <v>8569</v>
      </c>
      <c r="C1905" t="s">
        <v>8570</v>
      </c>
      <c r="D1905" s="3" t="b">
        <f>NOT(ISNA(VLOOKUP(A1905,des!B:B,1,FALSE)))</f>
        <v>0</v>
      </c>
      <c r="E1905" s="3" t="str">
        <f>IF(D1905,VLOOKUP(A1905,des!B:Q,11,FALSE),"")</f>
        <v/>
      </c>
      <c r="F1905" s="3" t="b">
        <f t="shared" si="116"/>
        <v>0</v>
      </c>
      <c r="G1905" s="3" t="str">
        <f t="shared" si="117"/>
        <v/>
      </c>
      <c r="H1905" s="3" t="str">
        <f>IF(D1905,VLOOKUP(A1905,des!B:Q,12,FALSE),"")</f>
        <v/>
      </c>
      <c r="I1905" s="3" t="b">
        <f t="shared" si="118"/>
        <v>0</v>
      </c>
      <c r="J1905" s="3" t="str">
        <f t="shared" si="119"/>
        <v/>
      </c>
    </row>
    <row r="1906" spans="1:10" x14ac:dyDescent="0.2">
      <c r="A1906" t="s">
        <v>8571</v>
      </c>
      <c r="B1906" t="s">
        <v>8572</v>
      </c>
      <c r="C1906" t="s">
        <v>8573</v>
      </c>
      <c r="D1906" s="3" t="b">
        <f>NOT(ISNA(VLOOKUP(A1906,des!B:B,1,FALSE)))</f>
        <v>0</v>
      </c>
      <c r="E1906" s="3" t="str">
        <f>IF(D1906,VLOOKUP(A1906,des!B:Q,11,FALSE),"")</f>
        <v/>
      </c>
      <c r="F1906" s="3" t="b">
        <f t="shared" si="116"/>
        <v>0</v>
      </c>
      <c r="G1906" s="3" t="str">
        <f t="shared" si="117"/>
        <v/>
      </c>
      <c r="H1906" s="3" t="str">
        <f>IF(D1906,VLOOKUP(A1906,des!B:Q,12,FALSE),"")</f>
        <v/>
      </c>
      <c r="I1906" s="3" t="b">
        <f t="shared" si="118"/>
        <v>0</v>
      </c>
      <c r="J1906" s="3" t="str">
        <f t="shared" si="119"/>
        <v/>
      </c>
    </row>
    <row r="1907" spans="1:10" x14ac:dyDescent="0.2">
      <c r="A1907" t="s">
        <v>8574</v>
      </c>
      <c r="B1907" t="s">
        <v>8575</v>
      </c>
      <c r="C1907" t="s">
        <v>8576</v>
      </c>
      <c r="D1907" s="3" t="b">
        <f>NOT(ISNA(VLOOKUP(A1907,des!B:B,1,FALSE)))</f>
        <v>0</v>
      </c>
      <c r="E1907" s="3" t="str">
        <f>IF(D1907,VLOOKUP(A1907,des!B:Q,11,FALSE),"")</f>
        <v/>
      </c>
      <c r="F1907" s="3" t="b">
        <f t="shared" si="116"/>
        <v>0</v>
      </c>
      <c r="G1907" s="3" t="str">
        <f t="shared" si="117"/>
        <v/>
      </c>
      <c r="H1907" s="3" t="str">
        <f>IF(D1907,VLOOKUP(A1907,des!B:Q,12,FALSE),"")</f>
        <v/>
      </c>
      <c r="I1907" s="3" t="b">
        <f t="shared" si="118"/>
        <v>0</v>
      </c>
      <c r="J1907" s="3" t="str">
        <f t="shared" si="119"/>
        <v/>
      </c>
    </row>
    <row r="1908" spans="1:10" x14ac:dyDescent="0.2">
      <c r="A1908" t="s">
        <v>8577</v>
      </c>
      <c r="B1908" t="s">
        <v>8578</v>
      </c>
      <c r="C1908" t="s">
        <v>8579</v>
      </c>
      <c r="D1908" s="3" t="b">
        <f>NOT(ISNA(VLOOKUP(A1908,des!B:B,1,FALSE)))</f>
        <v>0</v>
      </c>
      <c r="E1908" s="3" t="str">
        <f>IF(D1908,VLOOKUP(A1908,des!B:Q,11,FALSE),"")</f>
        <v/>
      </c>
      <c r="F1908" s="3" t="b">
        <f t="shared" si="116"/>
        <v>0</v>
      </c>
      <c r="G1908" s="3" t="str">
        <f t="shared" si="117"/>
        <v/>
      </c>
      <c r="H1908" s="3" t="str">
        <f>IF(D1908,VLOOKUP(A1908,des!B:Q,12,FALSE),"")</f>
        <v/>
      </c>
      <c r="I1908" s="3" t="b">
        <f t="shared" si="118"/>
        <v>0</v>
      </c>
      <c r="J1908" s="3" t="str">
        <f t="shared" si="119"/>
        <v/>
      </c>
    </row>
    <row r="1909" spans="1:10" x14ac:dyDescent="0.2">
      <c r="A1909" t="s">
        <v>8580</v>
      </c>
      <c r="B1909" t="s">
        <v>8581</v>
      </c>
      <c r="C1909" t="s">
        <v>8582</v>
      </c>
      <c r="D1909" s="3" t="b">
        <f>NOT(ISNA(VLOOKUP(A1909,des!B:B,1,FALSE)))</f>
        <v>0</v>
      </c>
      <c r="E1909" s="3" t="str">
        <f>IF(D1909,VLOOKUP(A1909,des!B:Q,11,FALSE),"")</f>
        <v/>
      </c>
      <c r="F1909" s="3" t="b">
        <f t="shared" si="116"/>
        <v>0</v>
      </c>
      <c r="G1909" s="3" t="str">
        <f t="shared" si="117"/>
        <v/>
      </c>
      <c r="H1909" s="3" t="str">
        <f>IF(D1909,VLOOKUP(A1909,des!B:Q,12,FALSE),"")</f>
        <v/>
      </c>
      <c r="I1909" s="3" t="b">
        <f t="shared" si="118"/>
        <v>0</v>
      </c>
      <c r="J1909" s="3" t="str">
        <f t="shared" si="119"/>
        <v/>
      </c>
    </row>
    <row r="1910" spans="1:10" x14ac:dyDescent="0.2">
      <c r="A1910" t="s">
        <v>8583</v>
      </c>
      <c r="B1910" t="s">
        <v>8584</v>
      </c>
      <c r="C1910" t="s">
        <v>8585</v>
      </c>
      <c r="D1910" s="3" t="b">
        <f>NOT(ISNA(VLOOKUP(A1910,des!B:B,1,FALSE)))</f>
        <v>0</v>
      </c>
      <c r="E1910" s="3" t="str">
        <f>IF(D1910,VLOOKUP(A1910,des!B:Q,11,FALSE),"")</f>
        <v/>
      </c>
      <c r="F1910" s="3" t="b">
        <f t="shared" si="116"/>
        <v>0</v>
      </c>
      <c r="G1910" s="3" t="str">
        <f t="shared" si="117"/>
        <v/>
      </c>
      <c r="H1910" s="3" t="str">
        <f>IF(D1910,VLOOKUP(A1910,des!B:Q,12,FALSE),"")</f>
        <v/>
      </c>
      <c r="I1910" s="3" t="b">
        <f t="shared" si="118"/>
        <v>0</v>
      </c>
      <c r="J1910" s="3" t="str">
        <f t="shared" si="119"/>
        <v/>
      </c>
    </row>
    <row r="1911" spans="1:10" x14ac:dyDescent="0.2">
      <c r="A1911" t="s">
        <v>8586</v>
      </c>
      <c r="B1911" t="s">
        <v>8587</v>
      </c>
      <c r="C1911" t="s">
        <v>8588</v>
      </c>
      <c r="D1911" s="3" t="b">
        <f>NOT(ISNA(VLOOKUP(A1911,des!B:B,1,FALSE)))</f>
        <v>0</v>
      </c>
      <c r="E1911" s="3" t="str">
        <f>IF(D1911,VLOOKUP(A1911,des!B:Q,11,FALSE),"")</f>
        <v/>
      </c>
      <c r="F1911" s="3" t="b">
        <f t="shared" si="116"/>
        <v>0</v>
      </c>
      <c r="G1911" s="3" t="str">
        <f t="shared" si="117"/>
        <v/>
      </c>
      <c r="H1911" s="3" t="str">
        <f>IF(D1911,VLOOKUP(A1911,des!B:Q,12,FALSE),"")</f>
        <v/>
      </c>
      <c r="I1911" s="3" t="b">
        <f t="shared" si="118"/>
        <v>0</v>
      </c>
      <c r="J1911" s="3" t="str">
        <f t="shared" si="119"/>
        <v/>
      </c>
    </row>
    <row r="1912" spans="1:10" x14ac:dyDescent="0.2">
      <c r="A1912" t="s">
        <v>8589</v>
      </c>
      <c r="B1912" t="s">
        <v>8590</v>
      </c>
      <c r="C1912" t="s">
        <v>8591</v>
      </c>
      <c r="D1912" s="3" t="b">
        <f>NOT(ISNA(VLOOKUP(A1912,des!B:B,1,FALSE)))</f>
        <v>0</v>
      </c>
      <c r="E1912" s="3" t="str">
        <f>IF(D1912,VLOOKUP(A1912,des!B:Q,11,FALSE),"")</f>
        <v/>
      </c>
      <c r="F1912" s="3" t="b">
        <f t="shared" si="116"/>
        <v>0</v>
      </c>
      <c r="G1912" s="3" t="str">
        <f t="shared" si="117"/>
        <v/>
      </c>
      <c r="H1912" s="3" t="str">
        <f>IF(D1912,VLOOKUP(A1912,des!B:Q,12,FALSE),"")</f>
        <v/>
      </c>
      <c r="I1912" s="3" t="b">
        <f t="shared" si="118"/>
        <v>0</v>
      </c>
      <c r="J1912" s="3" t="str">
        <f t="shared" si="119"/>
        <v/>
      </c>
    </row>
    <row r="1913" spans="1:10" x14ac:dyDescent="0.2">
      <c r="A1913" t="s">
        <v>8592</v>
      </c>
      <c r="B1913" t="s">
        <v>8593</v>
      </c>
      <c r="C1913" t="s">
        <v>8594</v>
      </c>
      <c r="D1913" s="3" t="b">
        <f>NOT(ISNA(VLOOKUP(A1913,des!B:B,1,FALSE)))</f>
        <v>0</v>
      </c>
      <c r="E1913" s="3" t="str">
        <f>IF(D1913,VLOOKUP(A1913,des!B:Q,11,FALSE),"")</f>
        <v/>
      </c>
      <c r="F1913" s="3" t="b">
        <f t="shared" si="116"/>
        <v>0</v>
      </c>
      <c r="G1913" s="3" t="str">
        <f t="shared" si="117"/>
        <v/>
      </c>
      <c r="H1913" s="3" t="str">
        <f>IF(D1913,VLOOKUP(A1913,des!B:Q,12,FALSE),"")</f>
        <v/>
      </c>
      <c r="I1913" s="3" t="b">
        <f t="shared" si="118"/>
        <v>0</v>
      </c>
      <c r="J1913" s="3" t="str">
        <f t="shared" si="119"/>
        <v/>
      </c>
    </row>
    <row r="1914" spans="1:10" x14ac:dyDescent="0.2">
      <c r="A1914" t="s">
        <v>8595</v>
      </c>
      <c r="B1914" t="s">
        <v>8596</v>
      </c>
      <c r="C1914" t="s">
        <v>8597</v>
      </c>
      <c r="D1914" s="3" t="b">
        <f>NOT(ISNA(VLOOKUP(A1914,des!B:B,1,FALSE)))</f>
        <v>0</v>
      </c>
      <c r="E1914" s="3" t="str">
        <f>IF(D1914,VLOOKUP(A1914,des!B:Q,11,FALSE),"")</f>
        <v/>
      </c>
      <c r="F1914" s="3" t="b">
        <f t="shared" si="116"/>
        <v>0</v>
      </c>
      <c r="G1914" s="3" t="str">
        <f t="shared" si="117"/>
        <v/>
      </c>
      <c r="H1914" s="3" t="str">
        <f>IF(D1914,VLOOKUP(A1914,des!B:Q,12,FALSE),"")</f>
        <v/>
      </c>
      <c r="I1914" s="3" t="b">
        <f t="shared" si="118"/>
        <v>0</v>
      </c>
      <c r="J1914" s="3" t="str">
        <f t="shared" si="119"/>
        <v/>
      </c>
    </row>
    <row r="1915" spans="1:10" x14ac:dyDescent="0.2">
      <c r="A1915" t="s">
        <v>8598</v>
      </c>
      <c r="B1915" t="s">
        <v>8599</v>
      </c>
      <c r="C1915" t="s">
        <v>8600</v>
      </c>
      <c r="D1915" s="3" t="b">
        <f>NOT(ISNA(VLOOKUP(A1915,des!B:B,1,FALSE)))</f>
        <v>0</v>
      </c>
      <c r="E1915" s="3" t="str">
        <f>IF(D1915,VLOOKUP(A1915,des!B:Q,11,FALSE),"")</f>
        <v/>
      </c>
      <c r="F1915" s="3" t="b">
        <f t="shared" si="116"/>
        <v>0</v>
      </c>
      <c r="G1915" s="3" t="str">
        <f t="shared" si="117"/>
        <v/>
      </c>
      <c r="H1915" s="3" t="str">
        <f>IF(D1915,VLOOKUP(A1915,des!B:Q,12,FALSE),"")</f>
        <v/>
      </c>
      <c r="I1915" s="3" t="b">
        <f t="shared" si="118"/>
        <v>0</v>
      </c>
      <c r="J1915" s="3" t="str">
        <f t="shared" si="119"/>
        <v/>
      </c>
    </row>
    <row r="1916" spans="1:10" x14ac:dyDescent="0.2">
      <c r="A1916" t="s">
        <v>8601</v>
      </c>
      <c r="B1916" t="s">
        <v>8602</v>
      </c>
      <c r="C1916" t="s">
        <v>8603</v>
      </c>
      <c r="D1916" s="3" t="b">
        <f>NOT(ISNA(VLOOKUP(A1916,des!B:B,1,FALSE)))</f>
        <v>0</v>
      </c>
      <c r="E1916" s="3" t="str">
        <f>IF(D1916,VLOOKUP(A1916,des!B:Q,11,FALSE),"")</f>
        <v/>
      </c>
      <c r="F1916" s="3" t="b">
        <f t="shared" si="116"/>
        <v>0</v>
      </c>
      <c r="G1916" s="3" t="str">
        <f t="shared" si="117"/>
        <v/>
      </c>
      <c r="H1916" s="3" t="str">
        <f>IF(D1916,VLOOKUP(A1916,des!B:Q,12,FALSE),"")</f>
        <v/>
      </c>
      <c r="I1916" s="3" t="b">
        <f t="shared" si="118"/>
        <v>0</v>
      </c>
      <c r="J1916" s="3" t="str">
        <f t="shared" si="119"/>
        <v/>
      </c>
    </row>
    <row r="1917" spans="1:10" x14ac:dyDescent="0.2">
      <c r="A1917" t="s">
        <v>8604</v>
      </c>
      <c r="B1917" t="s">
        <v>8605</v>
      </c>
      <c r="C1917" t="s">
        <v>8606</v>
      </c>
      <c r="D1917" s="3" t="b">
        <f>NOT(ISNA(VLOOKUP(A1917,des!B:B,1,FALSE)))</f>
        <v>0</v>
      </c>
      <c r="E1917" s="3" t="str">
        <f>IF(D1917,VLOOKUP(A1917,des!B:Q,11,FALSE),"")</f>
        <v/>
      </c>
      <c r="F1917" s="3" t="b">
        <f t="shared" si="116"/>
        <v>0</v>
      </c>
      <c r="G1917" s="3" t="str">
        <f t="shared" si="117"/>
        <v/>
      </c>
      <c r="H1917" s="3" t="str">
        <f>IF(D1917,VLOOKUP(A1917,des!B:Q,12,FALSE),"")</f>
        <v/>
      </c>
      <c r="I1917" s="3" t="b">
        <f t="shared" si="118"/>
        <v>0</v>
      </c>
      <c r="J1917" s="3" t="str">
        <f t="shared" si="119"/>
        <v/>
      </c>
    </row>
    <row r="1918" spans="1:10" x14ac:dyDescent="0.2">
      <c r="A1918" t="s">
        <v>8607</v>
      </c>
      <c r="B1918" t="s">
        <v>8608</v>
      </c>
      <c r="C1918" t="s">
        <v>8609</v>
      </c>
      <c r="D1918" s="3" t="b">
        <f>NOT(ISNA(VLOOKUP(A1918,des!B:B,1,FALSE)))</f>
        <v>0</v>
      </c>
      <c r="E1918" s="3" t="str">
        <f>IF(D1918,VLOOKUP(A1918,des!B:Q,11,FALSE),"")</f>
        <v/>
      </c>
      <c r="F1918" s="3" t="b">
        <f t="shared" si="116"/>
        <v>0</v>
      </c>
      <c r="G1918" s="3" t="str">
        <f t="shared" si="117"/>
        <v/>
      </c>
      <c r="H1918" s="3" t="str">
        <f>IF(D1918,VLOOKUP(A1918,des!B:Q,12,FALSE),"")</f>
        <v/>
      </c>
      <c r="I1918" s="3" t="b">
        <f t="shared" si="118"/>
        <v>0</v>
      </c>
      <c r="J1918" s="3" t="str">
        <f t="shared" si="119"/>
        <v/>
      </c>
    </row>
    <row r="1919" spans="1:10" x14ac:dyDescent="0.2">
      <c r="A1919" t="s">
        <v>8610</v>
      </c>
      <c r="B1919" t="s">
        <v>8611</v>
      </c>
      <c r="C1919" t="s">
        <v>8612</v>
      </c>
      <c r="D1919" s="3" t="b">
        <f>NOT(ISNA(VLOOKUP(A1919,des!B:B,1,FALSE)))</f>
        <v>0</v>
      </c>
      <c r="E1919" s="3" t="str">
        <f>IF(D1919,VLOOKUP(A1919,des!B:Q,11,FALSE),"")</f>
        <v/>
      </c>
      <c r="F1919" s="3" t="b">
        <f t="shared" si="116"/>
        <v>0</v>
      </c>
      <c r="G1919" s="3" t="str">
        <f t="shared" si="117"/>
        <v/>
      </c>
      <c r="H1919" s="3" t="str">
        <f>IF(D1919,VLOOKUP(A1919,des!B:Q,12,FALSE),"")</f>
        <v/>
      </c>
      <c r="I1919" s="3" t="b">
        <f t="shared" si="118"/>
        <v>0</v>
      </c>
      <c r="J1919" s="3" t="str">
        <f t="shared" si="119"/>
        <v/>
      </c>
    </row>
    <row r="1920" spans="1:10" x14ac:dyDescent="0.2">
      <c r="A1920" t="s">
        <v>8613</v>
      </c>
      <c r="B1920" t="s">
        <v>8614</v>
      </c>
      <c r="C1920" t="s">
        <v>8615</v>
      </c>
      <c r="D1920" s="3" t="b">
        <f>NOT(ISNA(VLOOKUP(A1920,des!B:B,1,FALSE)))</f>
        <v>0</v>
      </c>
      <c r="E1920" s="3" t="str">
        <f>IF(D1920,VLOOKUP(A1920,des!B:Q,11,FALSE),"")</f>
        <v/>
      </c>
      <c r="F1920" s="3" t="b">
        <f t="shared" si="116"/>
        <v>0</v>
      </c>
      <c r="G1920" s="3" t="str">
        <f t="shared" si="117"/>
        <v/>
      </c>
      <c r="H1920" s="3" t="str">
        <f>IF(D1920,VLOOKUP(A1920,des!B:Q,12,FALSE),"")</f>
        <v/>
      </c>
      <c r="I1920" s="3" t="b">
        <f t="shared" si="118"/>
        <v>0</v>
      </c>
      <c r="J1920" s="3" t="str">
        <f t="shared" si="119"/>
        <v/>
      </c>
    </row>
    <row r="1921" spans="1:10" x14ac:dyDescent="0.2">
      <c r="A1921" t="s">
        <v>8616</v>
      </c>
      <c r="B1921" t="s">
        <v>8617</v>
      </c>
      <c r="C1921" t="s">
        <v>8618</v>
      </c>
      <c r="D1921" s="3" t="b">
        <f>NOT(ISNA(VLOOKUP(A1921,des!B:B,1,FALSE)))</f>
        <v>0</v>
      </c>
      <c r="E1921" s="3" t="str">
        <f>IF(D1921,VLOOKUP(A1921,des!B:Q,11,FALSE),"")</f>
        <v/>
      </c>
      <c r="F1921" s="3" t="b">
        <f t="shared" si="116"/>
        <v>0</v>
      </c>
      <c r="G1921" s="3" t="str">
        <f t="shared" si="117"/>
        <v/>
      </c>
      <c r="H1921" s="3" t="str">
        <f>IF(D1921,VLOOKUP(A1921,des!B:Q,12,FALSE),"")</f>
        <v/>
      </c>
      <c r="I1921" s="3" t="b">
        <f t="shared" si="118"/>
        <v>0</v>
      </c>
      <c r="J1921" s="3" t="str">
        <f t="shared" si="119"/>
        <v/>
      </c>
    </row>
    <row r="1922" spans="1:10" x14ac:dyDescent="0.2">
      <c r="A1922" t="s">
        <v>8619</v>
      </c>
      <c r="B1922" t="s">
        <v>8620</v>
      </c>
      <c r="C1922" t="s">
        <v>8621</v>
      </c>
      <c r="D1922" s="3" t="b">
        <f>NOT(ISNA(VLOOKUP(A1922,des!B:B,1,FALSE)))</f>
        <v>0</v>
      </c>
      <c r="E1922" s="3" t="str">
        <f>IF(D1922,VLOOKUP(A1922,des!B:Q,11,FALSE),"")</f>
        <v/>
      </c>
      <c r="F1922" s="3" t="b">
        <f t="shared" si="116"/>
        <v>0</v>
      </c>
      <c r="G1922" s="3" t="str">
        <f t="shared" si="117"/>
        <v/>
      </c>
      <c r="H1922" s="3" t="str">
        <f>IF(D1922,VLOOKUP(A1922,des!B:Q,12,FALSE),"")</f>
        <v/>
      </c>
      <c r="I1922" s="3" t="b">
        <f t="shared" si="118"/>
        <v>0</v>
      </c>
      <c r="J1922" s="3" t="str">
        <f t="shared" si="119"/>
        <v/>
      </c>
    </row>
    <row r="1923" spans="1:10" x14ac:dyDescent="0.2">
      <c r="A1923" t="s">
        <v>8622</v>
      </c>
      <c r="B1923" t="s">
        <v>8623</v>
      </c>
      <c r="C1923" t="s">
        <v>8624</v>
      </c>
      <c r="D1923" s="3" t="b">
        <f>NOT(ISNA(VLOOKUP(A1923,des!B:B,1,FALSE)))</f>
        <v>0</v>
      </c>
      <c r="E1923" s="3" t="str">
        <f>IF(D1923,VLOOKUP(A1923,des!B:Q,11,FALSE),"")</f>
        <v/>
      </c>
      <c r="F1923" s="3" t="b">
        <f t="shared" si="116"/>
        <v>0</v>
      </c>
      <c r="G1923" s="3" t="str">
        <f t="shared" si="117"/>
        <v/>
      </c>
      <c r="H1923" s="3" t="str">
        <f>IF(D1923,VLOOKUP(A1923,des!B:Q,12,FALSE),"")</f>
        <v/>
      </c>
      <c r="I1923" s="3" t="b">
        <f t="shared" si="118"/>
        <v>0</v>
      </c>
      <c r="J1923" s="3" t="str">
        <f t="shared" si="119"/>
        <v/>
      </c>
    </row>
    <row r="1924" spans="1:10" x14ac:dyDescent="0.2">
      <c r="A1924" t="s">
        <v>8625</v>
      </c>
      <c r="B1924" t="s">
        <v>8626</v>
      </c>
      <c r="C1924" t="s">
        <v>8627</v>
      </c>
      <c r="D1924" s="3" t="b">
        <f>NOT(ISNA(VLOOKUP(A1924,des!B:B,1,FALSE)))</f>
        <v>0</v>
      </c>
      <c r="E1924" s="3" t="str">
        <f>IF(D1924,VLOOKUP(A1924,des!B:Q,11,FALSE),"")</f>
        <v/>
      </c>
      <c r="F1924" s="3" t="b">
        <f t="shared" si="116"/>
        <v>0</v>
      </c>
      <c r="G1924" s="3" t="str">
        <f t="shared" si="117"/>
        <v/>
      </c>
      <c r="H1924" s="3" t="str">
        <f>IF(D1924,VLOOKUP(A1924,des!B:Q,12,FALSE),"")</f>
        <v/>
      </c>
      <c r="I1924" s="3" t="b">
        <f t="shared" si="118"/>
        <v>0</v>
      </c>
      <c r="J1924" s="3" t="str">
        <f t="shared" si="119"/>
        <v/>
      </c>
    </row>
    <row r="1925" spans="1:10" x14ac:dyDescent="0.2">
      <c r="A1925" t="s">
        <v>8628</v>
      </c>
      <c r="B1925" t="s">
        <v>8629</v>
      </c>
      <c r="C1925" t="s">
        <v>8630</v>
      </c>
      <c r="D1925" s="3" t="b">
        <f>NOT(ISNA(VLOOKUP(A1925,des!B:B,1,FALSE)))</f>
        <v>0</v>
      </c>
      <c r="E1925" s="3" t="str">
        <f>IF(D1925,VLOOKUP(A1925,des!B:Q,11,FALSE),"")</f>
        <v/>
      </c>
      <c r="F1925" s="3" t="b">
        <f t="shared" ref="F1925:F1988" si="120">IF(D1925,IF(E1925&lt;&gt;B1925,TRUE,FALSE),FALSE)</f>
        <v>0</v>
      </c>
      <c r="G1925" s="3" t="str">
        <f t="shared" si="117"/>
        <v/>
      </c>
      <c r="H1925" s="3" t="str">
        <f>IF(D1925,VLOOKUP(A1925,des!B:Q,12,FALSE),"")</f>
        <v/>
      </c>
      <c r="I1925" s="3" t="b">
        <f t="shared" si="118"/>
        <v>0</v>
      </c>
      <c r="J1925" s="3" t="str">
        <f t="shared" si="119"/>
        <v/>
      </c>
    </row>
    <row r="1926" spans="1:10" x14ac:dyDescent="0.2">
      <c r="A1926" t="s">
        <v>8631</v>
      </c>
      <c r="B1926" t="s">
        <v>8632</v>
      </c>
      <c r="C1926" t="s">
        <v>8633</v>
      </c>
      <c r="D1926" s="3" t="b">
        <f>NOT(ISNA(VLOOKUP(A1926,des!B:B,1,FALSE)))</f>
        <v>0</v>
      </c>
      <c r="E1926" s="3" t="str">
        <f>IF(D1926,VLOOKUP(A1926,des!B:Q,11,FALSE),"")</f>
        <v/>
      </c>
      <c r="F1926" s="3" t="b">
        <f t="shared" si="120"/>
        <v>0</v>
      </c>
      <c r="G1926" s="3" t="str">
        <f t="shared" ref="G1926:G1989" si="121">IF(F1926,CONCATENATE($A$1,A1926,$B$1,E1926,$C$1),"")</f>
        <v/>
      </c>
      <c r="H1926" s="3" t="str">
        <f>IF(D1926,VLOOKUP(A1926,des!B:Q,12,FALSE),"")</f>
        <v/>
      </c>
      <c r="I1926" s="3" t="b">
        <f t="shared" ref="I1926:I1989" si="122">IF(D1926,IF(H1926&lt;&gt;C1926,TRUE,FALSE),FALSE)</f>
        <v>0</v>
      </c>
      <c r="J1926" s="3" t="str">
        <f t="shared" ref="J1926:J1989" si="123">IF(I1926,CONCATENATE($A$2,A1926,$B$2,H1926,$C$2),"")</f>
        <v/>
      </c>
    </row>
    <row r="1927" spans="1:10" x14ac:dyDescent="0.2">
      <c r="A1927" t="s">
        <v>8634</v>
      </c>
      <c r="B1927" t="s">
        <v>8635</v>
      </c>
      <c r="C1927" t="s">
        <v>8636</v>
      </c>
      <c r="D1927" s="3" t="b">
        <f>NOT(ISNA(VLOOKUP(A1927,des!B:B,1,FALSE)))</f>
        <v>0</v>
      </c>
      <c r="E1927" s="3" t="str">
        <f>IF(D1927,VLOOKUP(A1927,des!B:Q,11,FALSE),"")</f>
        <v/>
      </c>
      <c r="F1927" s="3" t="b">
        <f t="shared" si="120"/>
        <v>0</v>
      </c>
      <c r="G1927" s="3" t="str">
        <f t="shared" si="121"/>
        <v/>
      </c>
      <c r="H1927" s="3" t="str">
        <f>IF(D1927,VLOOKUP(A1927,des!B:Q,12,FALSE),"")</f>
        <v/>
      </c>
      <c r="I1927" s="3" t="b">
        <f t="shared" si="122"/>
        <v>0</v>
      </c>
      <c r="J1927" s="3" t="str">
        <f t="shared" si="123"/>
        <v/>
      </c>
    </row>
    <row r="1928" spans="1:10" x14ac:dyDescent="0.2">
      <c r="A1928" t="s">
        <v>8637</v>
      </c>
      <c r="B1928" t="s">
        <v>8638</v>
      </c>
      <c r="C1928" t="s">
        <v>8639</v>
      </c>
      <c r="D1928" s="3" t="b">
        <f>NOT(ISNA(VLOOKUP(A1928,des!B:B,1,FALSE)))</f>
        <v>0</v>
      </c>
      <c r="E1928" s="3" t="str">
        <f>IF(D1928,VLOOKUP(A1928,des!B:Q,11,FALSE),"")</f>
        <v/>
      </c>
      <c r="F1928" s="3" t="b">
        <f t="shared" si="120"/>
        <v>0</v>
      </c>
      <c r="G1928" s="3" t="str">
        <f t="shared" si="121"/>
        <v/>
      </c>
      <c r="H1928" s="3" t="str">
        <f>IF(D1928,VLOOKUP(A1928,des!B:Q,12,FALSE),"")</f>
        <v/>
      </c>
      <c r="I1928" s="3" t="b">
        <f t="shared" si="122"/>
        <v>0</v>
      </c>
      <c r="J1928" s="3" t="str">
        <f t="shared" si="123"/>
        <v/>
      </c>
    </row>
    <row r="1929" spans="1:10" x14ac:dyDescent="0.2">
      <c r="A1929" t="s">
        <v>8640</v>
      </c>
      <c r="B1929" t="s">
        <v>8641</v>
      </c>
      <c r="C1929" t="s">
        <v>8642</v>
      </c>
      <c r="D1929" s="3" t="b">
        <f>NOT(ISNA(VLOOKUP(A1929,des!B:B,1,FALSE)))</f>
        <v>0</v>
      </c>
      <c r="E1929" s="3" t="str">
        <f>IF(D1929,VLOOKUP(A1929,des!B:Q,11,FALSE),"")</f>
        <v/>
      </c>
      <c r="F1929" s="3" t="b">
        <f t="shared" si="120"/>
        <v>0</v>
      </c>
      <c r="G1929" s="3" t="str">
        <f t="shared" si="121"/>
        <v/>
      </c>
      <c r="H1929" s="3" t="str">
        <f>IF(D1929,VLOOKUP(A1929,des!B:Q,12,FALSE),"")</f>
        <v/>
      </c>
      <c r="I1929" s="3" t="b">
        <f t="shared" si="122"/>
        <v>0</v>
      </c>
      <c r="J1929" s="3" t="str">
        <f t="shared" si="123"/>
        <v/>
      </c>
    </row>
    <row r="1930" spans="1:10" x14ac:dyDescent="0.2">
      <c r="A1930" t="s">
        <v>8643</v>
      </c>
      <c r="B1930" t="s">
        <v>8644</v>
      </c>
      <c r="C1930" t="s">
        <v>8645</v>
      </c>
      <c r="D1930" s="3" t="b">
        <f>NOT(ISNA(VLOOKUP(A1930,des!B:B,1,FALSE)))</f>
        <v>0</v>
      </c>
      <c r="E1930" s="3" t="str">
        <f>IF(D1930,VLOOKUP(A1930,des!B:Q,11,FALSE),"")</f>
        <v/>
      </c>
      <c r="F1930" s="3" t="b">
        <f t="shared" si="120"/>
        <v>0</v>
      </c>
      <c r="G1930" s="3" t="str">
        <f t="shared" si="121"/>
        <v/>
      </c>
      <c r="H1930" s="3" t="str">
        <f>IF(D1930,VLOOKUP(A1930,des!B:Q,12,FALSE),"")</f>
        <v/>
      </c>
      <c r="I1930" s="3" t="b">
        <f t="shared" si="122"/>
        <v>0</v>
      </c>
      <c r="J1930" s="3" t="str">
        <f t="shared" si="123"/>
        <v/>
      </c>
    </row>
    <row r="1931" spans="1:10" x14ac:dyDescent="0.2">
      <c r="A1931" t="s">
        <v>8646</v>
      </c>
      <c r="B1931" t="s">
        <v>8647</v>
      </c>
      <c r="C1931" t="s">
        <v>8648</v>
      </c>
      <c r="D1931" s="3" t="b">
        <f>NOT(ISNA(VLOOKUP(A1931,des!B:B,1,FALSE)))</f>
        <v>0</v>
      </c>
      <c r="E1931" s="3" t="str">
        <f>IF(D1931,VLOOKUP(A1931,des!B:Q,11,FALSE),"")</f>
        <v/>
      </c>
      <c r="F1931" s="3" t="b">
        <f t="shared" si="120"/>
        <v>0</v>
      </c>
      <c r="G1931" s="3" t="str">
        <f t="shared" si="121"/>
        <v/>
      </c>
      <c r="H1931" s="3" t="str">
        <f>IF(D1931,VLOOKUP(A1931,des!B:Q,12,FALSE),"")</f>
        <v/>
      </c>
      <c r="I1931" s="3" t="b">
        <f t="shared" si="122"/>
        <v>0</v>
      </c>
      <c r="J1931" s="3" t="str">
        <f t="shared" si="123"/>
        <v/>
      </c>
    </row>
    <row r="1932" spans="1:10" x14ac:dyDescent="0.2">
      <c r="A1932" t="s">
        <v>8649</v>
      </c>
      <c r="B1932" t="s">
        <v>8650</v>
      </c>
      <c r="C1932" t="s">
        <v>8651</v>
      </c>
      <c r="D1932" s="3" t="b">
        <f>NOT(ISNA(VLOOKUP(A1932,des!B:B,1,FALSE)))</f>
        <v>0</v>
      </c>
      <c r="E1932" s="3" t="str">
        <f>IF(D1932,VLOOKUP(A1932,des!B:Q,11,FALSE),"")</f>
        <v/>
      </c>
      <c r="F1932" s="3" t="b">
        <f t="shared" si="120"/>
        <v>0</v>
      </c>
      <c r="G1932" s="3" t="str">
        <f t="shared" si="121"/>
        <v/>
      </c>
      <c r="H1932" s="3" t="str">
        <f>IF(D1932,VLOOKUP(A1932,des!B:Q,12,FALSE),"")</f>
        <v/>
      </c>
      <c r="I1932" s="3" t="b">
        <f t="shared" si="122"/>
        <v>0</v>
      </c>
      <c r="J1932" s="3" t="str">
        <f t="shared" si="123"/>
        <v/>
      </c>
    </row>
    <row r="1933" spans="1:10" x14ac:dyDescent="0.2">
      <c r="A1933" t="s">
        <v>8652</v>
      </c>
      <c r="B1933" t="s">
        <v>8653</v>
      </c>
      <c r="C1933" t="s">
        <v>8654</v>
      </c>
      <c r="D1933" s="3" t="b">
        <f>NOT(ISNA(VLOOKUP(A1933,des!B:B,1,FALSE)))</f>
        <v>0</v>
      </c>
      <c r="E1933" s="3" t="str">
        <f>IF(D1933,VLOOKUP(A1933,des!B:Q,11,FALSE),"")</f>
        <v/>
      </c>
      <c r="F1933" s="3" t="b">
        <f t="shared" si="120"/>
        <v>0</v>
      </c>
      <c r="G1933" s="3" t="str">
        <f t="shared" si="121"/>
        <v/>
      </c>
      <c r="H1933" s="3" t="str">
        <f>IF(D1933,VLOOKUP(A1933,des!B:Q,12,FALSE),"")</f>
        <v/>
      </c>
      <c r="I1933" s="3" t="b">
        <f t="shared" si="122"/>
        <v>0</v>
      </c>
      <c r="J1933" s="3" t="str">
        <f t="shared" si="123"/>
        <v/>
      </c>
    </row>
    <row r="1934" spans="1:10" x14ac:dyDescent="0.2">
      <c r="A1934" t="s">
        <v>8655</v>
      </c>
      <c r="B1934" t="s">
        <v>8656</v>
      </c>
      <c r="C1934" t="s">
        <v>8657</v>
      </c>
      <c r="D1934" s="3" t="b">
        <f>NOT(ISNA(VLOOKUP(A1934,des!B:B,1,FALSE)))</f>
        <v>0</v>
      </c>
      <c r="E1934" s="3" t="str">
        <f>IF(D1934,VLOOKUP(A1934,des!B:Q,11,FALSE),"")</f>
        <v/>
      </c>
      <c r="F1934" s="3" t="b">
        <f t="shared" si="120"/>
        <v>0</v>
      </c>
      <c r="G1934" s="3" t="str">
        <f t="shared" si="121"/>
        <v/>
      </c>
      <c r="H1934" s="3" t="str">
        <f>IF(D1934,VLOOKUP(A1934,des!B:Q,12,FALSE),"")</f>
        <v/>
      </c>
      <c r="I1934" s="3" t="b">
        <f t="shared" si="122"/>
        <v>0</v>
      </c>
      <c r="J1934" s="3" t="str">
        <f t="shared" si="123"/>
        <v/>
      </c>
    </row>
    <row r="1935" spans="1:10" x14ac:dyDescent="0.2">
      <c r="A1935" t="s">
        <v>8658</v>
      </c>
      <c r="B1935" t="s">
        <v>8659</v>
      </c>
      <c r="C1935" t="s">
        <v>8660</v>
      </c>
      <c r="D1935" s="3" t="b">
        <f>NOT(ISNA(VLOOKUP(A1935,des!B:B,1,FALSE)))</f>
        <v>0</v>
      </c>
      <c r="E1935" s="3" t="str">
        <f>IF(D1935,VLOOKUP(A1935,des!B:Q,11,FALSE),"")</f>
        <v/>
      </c>
      <c r="F1935" s="3" t="b">
        <f t="shared" si="120"/>
        <v>0</v>
      </c>
      <c r="G1935" s="3" t="str">
        <f t="shared" si="121"/>
        <v/>
      </c>
      <c r="H1935" s="3" t="str">
        <f>IF(D1935,VLOOKUP(A1935,des!B:Q,12,FALSE),"")</f>
        <v/>
      </c>
      <c r="I1935" s="3" t="b">
        <f t="shared" si="122"/>
        <v>0</v>
      </c>
      <c r="J1935" s="3" t="str">
        <f t="shared" si="123"/>
        <v/>
      </c>
    </row>
    <row r="1936" spans="1:10" x14ac:dyDescent="0.2">
      <c r="A1936" t="s">
        <v>8661</v>
      </c>
      <c r="B1936" t="s">
        <v>8662</v>
      </c>
      <c r="C1936" t="s">
        <v>8663</v>
      </c>
      <c r="D1936" s="3" t="b">
        <f>NOT(ISNA(VLOOKUP(A1936,des!B:B,1,FALSE)))</f>
        <v>0</v>
      </c>
      <c r="E1936" s="3" t="str">
        <f>IF(D1936,VLOOKUP(A1936,des!B:Q,11,FALSE),"")</f>
        <v/>
      </c>
      <c r="F1936" s="3" t="b">
        <f t="shared" si="120"/>
        <v>0</v>
      </c>
      <c r="G1936" s="3" t="str">
        <f t="shared" si="121"/>
        <v/>
      </c>
      <c r="H1936" s="3" t="str">
        <f>IF(D1936,VLOOKUP(A1936,des!B:Q,12,FALSE),"")</f>
        <v/>
      </c>
      <c r="I1936" s="3" t="b">
        <f t="shared" si="122"/>
        <v>0</v>
      </c>
      <c r="J1936" s="3" t="str">
        <f t="shared" si="123"/>
        <v/>
      </c>
    </row>
    <row r="1937" spans="1:10" x14ac:dyDescent="0.2">
      <c r="A1937" t="s">
        <v>8664</v>
      </c>
      <c r="B1937" t="s">
        <v>8665</v>
      </c>
      <c r="C1937" t="s">
        <v>8666</v>
      </c>
      <c r="D1937" s="3" t="b">
        <f>NOT(ISNA(VLOOKUP(A1937,des!B:B,1,FALSE)))</f>
        <v>0</v>
      </c>
      <c r="E1937" s="3" t="str">
        <f>IF(D1937,VLOOKUP(A1937,des!B:Q,11,FALSE),"")</f>
        <v/>
      </c>
      <c r="F1937" s="3" t="b">
        <f t="shared" si="120"/>
        <v>0</v>
      </c>
      <c r="G1937" s="3" t="str">
        <f t="shared" si="121"/>
        <v/>
      </c>
      <c r="H1937" s="3" t="str">
        <f>IF(D1937,VLOOKUP(A1937,des!B:Q,12,FALSE),"")</f>
        <v/>
      </c>
      <c r="I1937" s="3" t="b">
        <f t="shared" si="122"/>
        <v>0</v>
      </c>
      <c r="J1937" s="3" t="str">
        <f t="shared" si="123"/>
        <v/>
      </c>
    </row>
    <row r="1938" spans="1:10" x14ac:dyDescent="0.2">
      <c r="A1938" t="s">
        <v>8667</v>
      </c>
      <c r="B1938" t="s">
        <v>8668</v>
      </c>
      <c r="C1938" t="s">
        <v>8669</v>
      </c>
      <c r="D1938" s="3" t="b">
        <f>NOT(ISNA(VLOOKUP(A1938,des!B:B,1,FALSE)))</f>
        <v>0</v>
      </c>
      <c r="E1938" s="3" t="str">
        <f>IF(D1938,VLOOKUP(A1938,des!B:Q,11,FALSE),"")</f>
        <v/>
      </c>
      <c r="F1938" s="3" t="b">
        <f t="shared" si="120"/>
        <v>0</v>
      </c>
      <c r="G1938" s="3" t="str">
        <f t="shared" si="121"/>
        <v/>
      </c>
      <c r="H1938" s="3" t="str">
        <f>IF(D1938,VLOOKUP(A1938,des!B:Q,12,FALSE),"")</f>
        <v/>
      </c>
      <c r="I1938" s="3" t="b">
        <f t="shared" si="122"/>
        <v>0</v>
      </c>
      <c r="J1938" s="3" t="str">
        <f t="shared" si="123"/>
        <v/>
      </c>
    </row>
    <row r="1939" spans="1:10" x14ac:dyDescent="0.2">
      <c r="A1939" t="s">
        <v>8670</v>
      </c>
      <c r="B1939" t="s">
        <v>8671</v>
      </c>
      <c r="C1939" t="s">
        <v>8672</v>
      </c>
      <c r="D1939" s="3" t="b">
        <f>NOT(ISNA(VLOOKUP(A1939,des!B:B,1,FALSE)))</f>
        <v>0</v>
      </c>
      <c r="E1939" s="3" t="str">
        <f>IF(D1939,VLOOKUP(A1939,des!B:Q,11,FALSE),"")</f>
        <v/>
      </c>
      <c r="F1939" s="3" t="b">
        <f t="shared" si="120"/>
        <v>0</v>
      </c>
      <c r="G1939" s="3" t="str">
        <f t="shared" si="121"/>
        <v/>
      </c>
      <c r="H1939" s="3" t="str">
        <f>IF(D1939,VLOOKUP(A1939,des!B:Q,12,FALSE),"")</f>
        <v/>
      </c>
      <c r="I1939" s="3" t="b">
        <f t="shared" si="122"/>
        <v>0</v>
      </c>
      <c r="J1939" s="3" t="str">
        <f t="shared" si="123"/>
        <v/>
      </c>
    </row>
    <row r="1940" spans="1:10" x14ac:dyDescent="0.2">
      <c r="A1940" t="s">
        <v>8673</v>
      </c>
      <c r="B1940" t="s">
        <v>8674</v>
      </c>
      <c r="C1940" t="s">
        <v>8675</v>
      </c>
      <c r="D1940" s="3" t="b">
        <f>NOT(ISNA(VLOOKUP(A1940,des!B:B,1,FALSE)))</f>
        <v>0</v>
      </c>
      <c r="E1940" s="3" t="str">
        <f>IF(D1940,VLOOKUP(A1940,des!B:Q,11,FALSE),"")</f>
        <v/>
      </c>
      <c r="F1940" s="3" t="b">
        <f t="shared" si="120"/>
        <v>0</v>
      </c>
      <c r="G1940" s="3" t="str">
        <f t="shared" si="121"/>
        <v/>
      </c>
      <c r="H1940" s="3" t="str">
        <f>IF(D1940,VLOOKUP(A1940,des!B:Q,12,FALSE),"")</f>
        <v/>
      </c>
      <c r="I1940" s="3" t="b">
        <f t="shared" si="122"/>
        <v>0</v>
      </c>
      <c r="J1940" s="3" t="str">
        <f t="shared" si="123"/>
        <v/>
      </c>
    </row>
    <row r="1941" spans="1:10" x14ac:dyDescent="0.2">
      <c r="A1941" t="s">
        <v>8676</v>
      </c>
      <c r="B1941" t="s">
        <v>8677</v>
      </c>
      <c r="C1941" t="s">
        <v>8678</v>
      </c>
      <c r="D1941" s="3" t="b">
        <f>NOT(ISNA(VLOOKUP(A1941,des!B:B,1,FALSE)))</f>
        <v>0</v>
      </c>
      <c r="E1941" s="3" t="str">
        <f>IF(D1941,VLOOKUP(A1941,des!B:Q,11,FALSE),"")</f>
        <v/>
      </c>
      <c r="F1941" s="3" t="b">
        <f t="shared" si="120"/>
        <v>0</v>
      </c>
      <c r="G1941" s="3" t="str">
        <f t="shared" si="121"/>
        <v/>
      </c>
      <c r="H1941" s="3" t="str">
        <f>IF(D1941,VLOOKUP(A1941,des!B:Q,12,FALSE),"")</f>
        <v/>
      </c>
      <c r="I1941" s="3" t="b">
        <f t="shared" si="122"/>
        <v>0</v>
      </c>
      <c r="J1941" s="3" t="str">
        <f t="shared" si="123"/>
        <v/>
      </c>
    </row>
    <row r="1942" spans="1:10" x14ac:dyDescent="0.2">
      <c r="A1942" t="s">
        <v>8679</v>
      </c>
      <c r="B1942" t="s">
        <v>8680</v>
      </c>
      <c r="C1942" t="s">
        <v>8681</v>
      </c>
      <c r="D1942" s="3" t="b">
        <f>NOT(ISNA(VLOOKUP(A1942,des!B:B,1,FALSE)))</f>
        <v>0</v>
      </c>
      <c r="E1942" s="3" t="str">
        <f>IF(D1942,VLOOKUP(A1942,des!B:Q,11,FALSE),"")</f>
        <v/>
      </c>
      <c r="F1942" s="3" t="b">
        <f t="shared" si="120"/>
        <v>0</v>
      </c>
      <c r="G1942" s="3" t="str">
        <f t="shared" si="121"/>
        <v/>
      </c>
      <c r="H1942" s="3" t="str">
        <f>IF(D1942,VLOOKUP(A1942,des!B:Q,12,FALSE),"")</f>
        <v/>
      </c>
      <c r="I1942" s="3" t="b">
        <f t="shared" si="122"/>
        <v>0</v>
      </c>
      <c r="J1942" s="3" t="str">
        <f t="shared" si="123"/>
        <v/>
      </c>
    </row>
    <row r="1943" spans="1:10" x14ac:dyDescent="0.2">
      <c r="A1943" t="s">
        <v>8682</v>
      </c>
      <c r="B1943" t="s">
        <v>8683</v>
      </c>
      <c r="C1943" t="s">
        <v>8684</v>
      </c>
      <c r="D1943" s="3" t="b">
        <f>NOT(ISNA(VLOOKUP(A1943,des!B:B,1,FALSE)))</f>
        <v>0</v>
      </c>
      <c r="E1943" s="3" t="str">
        <f>IF(D1943,VLOOKUP(A1943,des!B:Q,11,FALSE),"")</f>
        <v/>
      </c>
      <c r="F1943" s="3" t="b">
        <f t="shared" si="120"/>
        <v>0</v>
      </c>
      <c r="G1943" s="3" t="str">
        <f t="shared" si="121"/>
        <v/>
      </c>
      <c r="H1943" s="3" t="str">
        <f>IF(D1943,VLOOKUP(A1943,des!B:Q,12,FALSE),"")</f>
        <v/>
      </c>
      <c r="I1943" s="3" t="b">
        <f t="shared" si="122"/>
        <v>0</v>
      </c>
      <c r="J1943" s="3" t="str">
        <f t="shared" si="123"/>
        <v/>
      </c>
    </row>
    <row r="1944" spans="1:10" x14ac:dyDescent="0.2">
      <c r="A1944" t="s">
        <v>8685</v>
      </c>
      <c r="B1944" t="s">
        <v>8686</v>
      </c>
      <c r="C1944" t="s">
        <v>8687</v>
      </c>
      <c r="D1944" s="3" t="b">
        <f>NOT(ISNA(VLOOKUP(A1944,des!B:B,1,FALSE)))</f>
        <v>0</v>
      </c>
      <c r="E1944" s="3" t="str">
        <f>IF(D1944,VLOOKUP(A1944,des!B:Q,11,FALSE),"")</f>
        <v/>
      </c>
      <c r="F1944" s="3" t="b">
        <f t="shared" si="120"/>
        <v>0</v>
      </c>
      <c r="G1944" s="3" t="str">
        <f t="shared" si="121"/>
        <v/>
      </c>
      <c r="H1944" s="3" t="str">
        <f>IF(D1944,VLOOKUP(A1944,des!B:Q,12,FALSE),"")</f>
        <v/>
      </c>
      <c r="I1944" s="3" t="b">
        <f t="shared" si="122"/>
        <v>0</v>
      </c>
      <c r="J1944" s="3" t="str">
        <f t="shared" si="123"/>
        <v/>
      </c>
    </row>
    <row r="1945" spans="1:10" x14ac:dyDescent="0.2">
      <c r="A1945" t="s">
        <v>8688</v>
      </c>
      <c r="B1945" t="s">
        <v>8689</v>
      </c>
      <c r="C1945" t="s">
        <v>8690</v>
      </c>
      <c r="D1945" s="3" t="b">
        <f>NOT(ISNA(VLOOKUP(A1945,des!B:B,1,FALSE)))</f>
        <v>0</v>
      </c>
      <c r="E1945" s="3" t="str">
        <f>IF(D1945,VLOOKUP(A1945,des!B:Q,11,FALSE),"")</f>
        <v/>
      </c>
      <c r="F1945" s="3" t="b">
        <f t="shared" si="120"/>
        <v>0</v>
      </c>
      <c r="G1945" s="3" t="str">
        <f t="shared" si="121"/>
        <v/>
      </c>
      <c r="H1945" s="3" t="str">
        <f>IF(D1945,VLOOKUP(A1945,des!B:Q,12,FALSE),"")</f>
        <v/>
      </c>
      <c r="I1945" s="3" t="b">
        <f t="shared" si="122"/>
        <v>0</v>
      </c>
      <c r="J1945" s="3" t="str">
        <f t="shared" si="123"/>
        <v/>
      </c>
    </row>
    <row r="1946" spans="1:10" x14ac:dyDescent="0.2">
      <c r="A1946" t="s">
        <v>8691</v>
      </c>
      <c r="B1946" t="s">
        <v>8692</v>
      </c>
      <c r="C1946" t="s">
        <v>8693</v>
      </c>
      <c r="D1946" s="3" t="b">
        <f>NOT(ISNA(VLOOKUP(A1946,des!B:B,1,FALSE)))</f>
        <v>0</v>
      </c>
      <c r="E1946" s="3" t="str">
        <f>IF(D1946,VLOOKUP(A1946,des!B:Q,11,FALSE),"")</f>
        <v/>
      </c>
      <c r="F1946" s="3" t="b">
        <f t="shared" si="120"/>
        <v>0</v>
      </c>
      <c r="G1946" s="3" t="str">
        <f t="shared" si="121"/>
        <v/>
      </c>
      <c r="H1946" s="3" t="str">
        <f>IF(D1946,VLOOKUP(A1946,des!B:Q,12,FALSE),"")</f>
        <v/>
      </c>
      <c r="I1946" s="3" t="b">
        <f t="shared" si="122"/>
        <v>0</v>
      </c>
      <c r="J1946" s="3" t="str">
        <f t="shared" si="123"/>
        <v/>
      </c>
    </row>
    <row r="1947" spans="1:10" x14ac:dyDescent="0.2">
      <c r="A1947" t="s">
        <v>8694</v>
      </c>
      <c r="B1947" t="s">
        <v>8695</v>
      </c>
      <c r="C1947" t="s">
        <v>8696</v>
      </c>
      <c r="D1947" s="3" t="b">
        <f>NOT(ISNA(VLOOKUP(A1947,des!B:B,1,FALSE)))</f>
        <v>0</v>
      </c>
      <c r="E1947" s="3" t="str">
        <f>IF(D1947,VLOOKUP(A1947,des!B:Q,11,FALSE),"")</f>
        <v/>
      </c>
      <c r="F1947" s="3" t="b">
        <f t="shared" si="120"/>
        <v>0</v>
      </c>
      <c r="G1947" s="3" t="str">
        <f t="shared" si="121"/>
        <v/>
      </c>
      <c r="H1947" s="3" t="str">
        <f>IF(D1947,VLOOKUP(A1947,des!B:Q,12,FALSE),"")</f>
        <v/>
      </c>
      <c r="I1947" s="3" t="b">
        <f t="shared" si="122"/>
        <v>0</v>
      </c>
      <c r="J1947" s="3" t="str">
        <f t="shared" si="123"/>
        <v/>
      </c>
    </row>
    <row r="1948" spans="1:10" x14ac:dyDescent="0.2">
      <c r="A1948" t="s">
        <v>8697</v>
      </c>
      <c r="B1948" t="s">
        <v>8698</v>
      </c>
      <c r="C1948" t="s">
        <v>8699</v>
      </c>
      <c r="D1948" s="3" t="b">
        <f>NOT(ISNA(VLOOKUP(A1948,des!B:B,1,FALSE)))</f>
        <v>0</v>
      </c>
      <c r="E1948" s="3" t="str">
        <f>IF(D1948,VLOOKUP(A1948,des!B:Q,11,FALSE),"")</f>
        <v/>
      </c>
      <c r="F1948" s="3" t="b">
        <f t="shared" si="120"/>
        <v>0</v>
      </c>
      <c r="G1948" s="3" t="str">
        <f t="shared" si="121"/>
        <v/>
      </c>
      <c r="H1948" s="3" t="str">
        <f>IF(D1948,VLOOKUP(A1948,des!B:Q,12,FALSE),"")</f>
        <v/>
      </c>
      <c r="I1948" s="3" t="b">
        <f t="shared" si="122"/>
        <v>0</v>
      </c>
      <c r="J1948" s="3" t="str">
        <f t="shared" si="123"/>
        <v/>
      </c>
    </row>
    <row r="1949" spans="1:10" x14ac:dyDescent="0.2">
      <c r="A1949" t="s">
        <v>8700</v>
      </c>
      <c r="B1949" t="s">
        <v>8701</v>
      </c>
      <c r="C1949" t="s">
        <v>8702</v>
      </c>
      <c r="D1949" s="3" t="b">
        <f>NOT(ISNA(VLOOKUP(A1949,des!B:B,1,FALSE)))</f>
        <v>0</v>
      </c>
      <c r="E1949" s="3" t="str">
        <f>IF(D1949,VLOOKUP(A1949,des!B:Q,11,FALSE),"")</f>
        <v/>
      </c>
      <c r="F1949" s="3" t="b">
        <f t="shared" si="120"/>
        <v>0</v>
      </c>
      <c r="G1949" s="3" t="str">
        <f t="shared" si="121"/>
        <v/>
      </c>
      <c r="H1949" s="3" t="str">
        <f>IF(D1949,VLOOKUP(A1949,des!B:Q,12,FALSE),"")</f>
        <v/>
      </c>
      <c r="I1949" s="3" t="b">
        <f t="shared" si="122"/>
        <v>0</v>
      </c>
      <c r="J1949" s="3" t="str">
        <f t="shared" si="123"/>
        <v/>
      </c>
    </row>
    <row r="1950" spans="1:10" x14ac:dyDescent="0.2">
      <c r="A1950" t="s">
        <v>8703</v>
      </c>
      <c r="B1950" t="s">
        <v>8704</v>
      </c>
      <c r="C1950" t="s">
        <v>8705</v>
      </c>
      <c r="D1950" s="3" t="b">
        <f>NOT(ISNA(VLOOKUP(A1950,des!B:B,1,FALSE)))</f>
        <v>0</v>
      </c>
      <c r="E1950" s="3" t="str">
        <f>IF(D1950,VLOOKUP(A1950,des!B:Q,11,FALSE),"")</f>
        <v/>
      </c>
      <c r="F1950" s="3" t="b">
        <f t="shared" si="120"/>
        <v>0</v>
      </c>
      <c r="G1950" s="3" t="str">
        <f t="shared" si="121"/>
        <v/>
      </c>
      <c r="H1950" s="3" t="str">
        <f>IF(D1950,VLOOKUP(A1950,des!B:Q,12,FALSE),"")</f>
        <v/>
      </c>
      <c r="I1950" s="3" t="b">
        <f t="shared" si="122"/>
        <v>0</v>
      </c>
      <c r="J1950" s="3" t="str">
        <f t="shared" si="123"/>
        <v/>
      </c>
    </row>
    <row r="1951" spans="1:10" x14ac:dyDescent="0.2">
      <c r="A1951" t="s">
        <v>8706</v>
      </c>
      <c r="B1951" t="s">
        <v>8707</v>
      </c>
      <c r="C1951" t="s">
        <v>8708</v>
      </c>
      <c r="D1951" s="3" t="b">
        <f>NOT(ISNA(VLOOKUP(A1951,des!B:B,1,FALSE)))</f>
        <v>0</v>
      </c>
      <c r="E1951" s="3" t="str">
        <f>IF(D1951,VLOOKUP(A1951,des!B:Q,11,FALSE),"")</f>
        <v/>
      </c>
      <c r="F1951" s="3" t="b">
        <f t="shared" si="120"/>
        <v>0</v>
      </c>
      <c r="G1951" s="3" t="str">
        <f t="shared" si="121"/>
        <v/>
      </c>
      <c r="H1951" s="3" t="str">
        <f>IF(D1951,VLOOKUP(A1951,des!B:Q,12,FALSE),"")</f>
        <v/>
      </c>
      <c r="I1951" s="3" t="b">
        <f t="shared" si="122"/>
        <v>0</v>
      </c>
      <c r="J1951" s="3" t="str">
        <f t="shared" si="123"/>
        <v/>
      </c>
    </row>
    <row r="1952" spans="1:10" x14ac:dyDescent="0.2">
      <c r="A1952" t="s">
        <v>8709</v>
      </c>
      <c r="B1952" t="s">
        <v>8710</v>
      </c>
      <c r="C1952" t="s">
        <v>8711</v>
      </c>
      <c r="D1952" s="3" t="b">
        <f>NOT(ISNA(VLOOKUP(A1952,des!B:B,1,FALSE)))</f>
        <v>0</v>
      </c>
      <c r="E1952" s="3" t="str">
        <f>IF(D1952,VLOOKUP(A1952,des!B:Q,11,FALSE),"")</f>
        <v/>
      </c>
      <c r="F1952" s="3" t="b">
        <f t="shared" si="120"/>
        <v>0</v>
      </c>
      <c r="G1952" s="3" t="str">
        <f t="shared" si="121"/>
        <v/>
      </c>
      <c r="H1952" s="3" t="str">
        <f>IF(D1952,VLOOKUP(A1952,des!B:Q,12,FALSE),"")</f>
        <v/>
      </c>
      <c r="I1952" s="3" t="b">
        <f t="shared" si="122"/>
        <v>0</v>
      </c>
      <c r="J1952" s="3" t="str">
        <f t="shared" si="123"/>
        <v/>
      </c>
    </row>
    <row r="1953" spans="1:10" x14ac:dyDescent="0.2">
      <c r="A1953" t="s">
        <v>8712</v>
      </c>
      <c r="B1953" t="s">
        <v>8713</v>
      </c>
      <c r="C1953" t="s">
        <v>8714</v>
      </c>
      <c r="D1953" s="3" t="b">
        <f>NOT(ISNA(VLOOKUP(A1953,des!B:B,1,FALSE)))</f>
        <v>0</v>
      </c>
      <c r="E1953" s="3" t="str">
        <f>IF(D1953,VLOOKUP(A1953,des!B:Q,11,FALSE),"")</f>
        <v/>
      </c>
      <c r="F1953" s="3" t="b">
        <f t="shared" si="120"/>
        <v>0</v>
      </c>
      <c r="G1953" s="3" t="str">
        <f t="shared" si="121"/>
        <v/>
      </c>
      <c r="H1953" s="3" t="str">
        <f>IF(D1953,VLOOKUP(A1953,des!B:Q,12,FALSE),"")</f>
        <v/>
      </c>
      <c r="I1953" s="3" t="b">
        <f t="shared" si="122"/>
        <v>0</v>
      </c>
      <c r="J1953" s="3" t="str">
        <f t="shared" si="123"/>
        <v/>
      </c>
    </row>
    <row r="1954" spans="1:10" x14ac:dyDescent="0.2">
      <c r="A1954" t="s">
        <v>8715</v>
      </c>
      <c r="B1954" t="s">
        <v>8716</v>
      </c>
      <c r="C1954" t="s">
        <v>8717</v>
      </c>
      <c r="D1954" s="3" t="b">
        <f>NOT(ISNA(VLOOKUP(A1954,des!B:B,1,FALSE)))</f>
        <v>0</v>
      </c>
      <c r="E1954" s="3" t="str">
        <f>IF(D1954,VLOOKUP(A1954,des!B:Q,11,FALSE),"")</f>
        <v/>
      </c>
      <c r="F1954" s="3" t="b">
        <f t="shared" si="120"/>
        <v>0</v>
      </c>
      <c r="G1954" s="3" t="str">
        <f t="shared" si="121"/>
        <v/>
      </c>
      <c r="H1954" s="3" t="str">
        <f>IF(D1954,VLOOKUP(A1954,des!B:Q,12,FALSE),"")</f>
        <v/>
      </c>
      <c r="I1954" s="3" t="b">
        <f t="shared" si="122"/>
        <v>0</v>
      </c>
      <c r="J1954" s="3" t="str">
        <f t="shared" si="123"/>
        <v/>
      </c>
    </row>
    <row r="1955" spans="1:10" x14ac:dyDescent="0.2">
      <c r="A1955" t="s">
        <v>8718</v>
      </c>
      <c r="B1955" t="s">
        <v>8719</v>
      </c>
      <c r="C1955" t="s">
        <v>8720</v>
      </c>
      <c r="D1955" s="3" t="b">
        <f>NOT(ISNA(VLOOKUP(A1955,des!B:B,1,FALSE)))</f>
        <v>0</v>
      </c>
      <c r="E1955" s="3" t="str">
        <f>IF(D1955,VLOOKUP(A1955,des!B:Q,11,FALSE),"")</f>
        <v/>
      </c>
      <c r="F1955" s="3" t="b">
        <f t="shared" si="120"/>
        <v>0</v>
      </c>
      <c r="G1955" s="3" t="str">
        <f t="shared" si="121"/>
        <v/>
      </c>
      <c r="H1955" s="3" t="str">
        <f>IF(D1955,VLOOKUP(A1955,des!B:Q,12,FALSE),"")</f>
        <v/>
      </c>
      <c r="I1955" s="3" t="b">
        <f t="shared" si="122"/>
        <v>0</v>
      </c>
      <c r="J1955" s="3" t="str">
        <f t="shared" si="123"/>
        <v/>
      </c>
    </row>
    <row r="1956" spans="1:10" x14ac:dyDescent="0.2">
      <c r="A1956" t="s">
        <v>8721</v>
      </c>
      <c r="B1956" t="s">
        <v>8722</v>
      </c>
      <c r="C1956" t="s">
        <v>8723</v>
      </c>
      <c r="D1956" s="3" t="b">
        <f>NOT(ISNA(VLOOKUP(A1956,des!B:B,1,FALSE)))</f>
        <v>0</v>
      </c>
      <c r="E1956" s="3" t="str">
        <f>IF(D1956,VLOOKUP(A1956,des!B:Q,11,FALSE),"")</f>
        <v/>
      </c>
      <c r="F1956" s="3" t="b">
        <f t="shared" si="120"/>
        <v>0</v>
      </c>
      <c r="G1956" s="3" t="str">
        <f t="shared" si="121"/>
        <v/>
      </c>
      <c r="H1956" s="3" t="str">
        <f>IF(D1956,VLOOKUP(A1956,des!B:Q,12,FALSE),"")</f>
        <v/>
      </c>
      <c r="I1956" s="3" t="b">
        <f t="shared" si="122"/>
        <v>0</v>
      </c>
      <c r="J1956" s="3" t="str">
        <f t="shared" si="123"/>
        <v/>
      </c>
    </row>
    <row r="1957" spans="1:10" x14ac:dyDescent="0.2">
      <c r="A1957" t="s">
        <v>8724</v>
      </c>
      <c r="B1957" t="s">
        <v>8725</v>
      </c>
      <c r="C1957" t="s">
        <v>8726</v>
      </c>
      <c r="D1957" s="3" t="b">
        <f>NOT(ISNA(VLOOKUP(A1957,des!B:B,1,FALSE)))</f>
        <v>0</v>
      </c>
      <c r="E1957" s="3" t="str">
        <f>IF(D1957,VLOOKUP(A1957,des!B:Q,11,FALSE),"")</f>
        <v/>
      </c>
      <c r="F1957" s="3" t="b">
        <f t="shared" si="120"/>
        <v>0</v>
      </c>
      <c r="G1957" s="3" t="str">
        <f t="shared" si="121"/>
        <v/>
      </c>
      <c r="H1957" s="3" t="str">
        <f>IF(D1957,VLOOKUP(A1957,des!B:Q,12,FALSE),"")</f>
        <v/>
      </c>
      <c r="I1957" s="3" t="b">
        <f t="shared" si="122"/>
        <v>0</v>
      </c>
      <c r="J1957" s="3" t="str">
        <f t="shared" si="123"/>
        <v/>
      </c>
    </row>
    <row r="1958" spans="1:10" x14ac:dyDescent="0.2">
      <c r="A1958" t="s">
        <v>8727</v>
      </c>
      <c r="B1958" t="s">
        <v>8728</v>
      </c>
      <c r="C1958" t="s">
        <v>8729</v>
      </c>
      <c r="D1958" s="3" t="b">
        <f>NOT(ISNA(VLOOKUP(A1958,des!B:B,1,FALSE)))</f>
        <v>0</v>
      </c>
      <c r="E1958" s="3" t="str">
        <f>IF(D1958,VLOOKUP(A1958,des!B:Q,11,FALSE),"")</f>
        <v/>
      </c>
      <c r="F1958" s="3" t="b">
        <f t="shared" si="120"/>
        <v>0</v>
      </c>
      <c r="G1958" s="3" t="str">
        <f t="shared" si="121"/>
        <v/>
      </c>
      <c r="H1958" s="3" t="str">
        <f>IF(D1958,VLOOKUP(A1958,des!B:Q,12,FALSE),"")</f>
        <v/>
      </c>
      <c r="I1958" s="3" t="b">
        <f t="shared" si="122"/>
        <v>0</v>
      </c>
      <c r="J1958" s="3" t="str">
        <f t="shared" si="123"/>
        <v/>
      </c>
    </row>
    <row r="1959" spans="1:10" x14ac:dyDescent="0.2">
      <c r="A1959" t="s">
        <v>8730</v>
      </c>
      <c r="B1959" t="s">
        <v>8731</v>
      </c>
      <c r="C1959" t="s">
        <v>8732</v>
      </c>
      <c r="D1959" s="3" t="b">
        <f>NOT(ISNA(VLOOKUP(A1959,des!B:B,1,FALSE)))</f>
        <v>0</v>
      </c>
      <c r="E1959" s="3" t="str">
        <f>IF(D1959,VLOOKUP(A1959,des!B:Q,11,FALSE),"")</f>
        <v/>
      </c>
      <c r="F1959" s="3" t="b">
        <f t="shared" si="120"/>
        <v>0</v>
      </c>
      <c r="G1959" s="3" t="str">
        <f t="shared" si="121"/>
        <v/>
      </c>
      <c r="H1959" s="3" t="str">
        <f>IF(D1959,VLOOKUP(A1959,des!B:Q,12,FALSE),"")</f>
        <v/>
      </c>
      <c r="I1959" s="3" t="b">
        <f t="shared" si="122"/>
        <v>0</v>
      </c>
      <c r="J1959" s="3" t="str">
        <f t="shared" si="123"/>
        <v/>
      </c>
    </row>
    <row r="1960" spans="1:10" x14ac:dyDescent="0.2">
      <c r="A1960" t="s">
        <v>8733</v>
      </c>
      <c r="B1960" t="s">
        <v>8734</v>
      </c>
      <c r="C1960" t="s">
        <v>8735</v>
      </c>
      <c r="D1960" s="3" t="b">
        <f>NOT(ISNA(VLOOKUP(A1960,des!B:B,1,FALSE)))</f>
        <v>0</v>
      </c>
      <c r="E1960" s="3" t="str">
        <f>IF(D1960,VLOOKUP(A1960,des!B:Q,11,FALSE),"")</f>
        <v/>
      </c>
      <c r="F1960" s="3" t="b">
        <f t="shared" si="120"/>
        <v>0</v>
      </c>
      <c r="G1960" s="3" t="str">
        <f t="shared" si="121"/>
        <v/>
      </c>
      <c r="H1960" s="3" t="str">
        <f>IF(D1960,VLOOKUP(A1960,des!B:Q,12,FALSE),"")</f>
        <v/>
      </c>
      <c r="I1960" s="3" t="b">
        <f t="shared" si="122"/>
        <v>0</v>
      </c>
      <c r="J1960" s="3" t="str">
        <f t="shared" si="123"/>
        <v/>
      </c>
    </row>
    <row r="1961" spans="1:10" x14ac:dyDescent="0.2">
      <c r="A1961" t="s">
        <v>8736</v>
      </c>
      <c r="B1961" t="s">
        <v>8737</v>
      </c>
      <c r="C1961" t="s">
        <v>8738</v>
      </c>
      <c r="D1961" s="3" t="b">
        <f>NOT(ISNA(VLOOKUP(A1961,des!B:B,1,FALSE)))</f>
        <v>0</v>
      </c>
      <c r="E1961" s="3" t="str">
        <f>IF(D1961,VLOOKUP(A1961,des!B:Q,11,FALSE),"")</f>
        <v/>
      </c>
      <c r="F1961" s="3" t="b">
        <f t="shared" si="120"/>
        <v>0</v>
      </c>
      <c r="G1961" s="3" t="str">
        <f t="shared" si="121"/>
        <v/>
      </c>
      <c r="H1961" s="3" t="str">
        <f>IF(D1961,VLOOKUP(A1961,des!B:Q,12,FALSE),"")</f>
        <v/>
      </c>
      <c r="I1961" s="3" t="b">
        <f t="shared" si="122"/>
        <v>0</v>
      </c>
      <c r="J1961" s="3" t="str">
        <f t="shared" si="123"/>
        <v/>
      </c>
    </row>
    <row r="1962" spans="1:10" x14ac:dyDescent="0.2">
      <c r="A1962" t="s">
        <v>8739</v>
      </c>
      <c r="B1962" t="s">
        <v>8740</v>
      </c>
      <c r="C1962" t="s">
        <v>8741</v>
      </c>
      <c r="D1962" s="3" t="b">
        <f>NOT(ISNA(VLOOKUP(A1962,des!B:B,1,FALSE)))</f>
        <v>0</v>
      </c>
      <c r="E1962" s="3" t="str">
        <f>IF(D1962,VLOOKUP(A1962,des!B:Q,11,FALSE),"")</f>
        <v/>
      </c>
      <c r="F1962" s="3" t="b">
        <f t="shared" si="120"/>
        <v>0</v>
      </c>
      <c r="G1962" s="3" t="str">
        <f t="shared" si="121"/>
        <v/>
      </c>
      <c r="H1962" s="3" t="str">
        <f>IF(D1962,VLOOKUP(A1962,des!B:Q,12,FALSE),"")</f>
        <v/>
      </c>
      <c r="I1962" s="3" t="b">
        <f t="shared" si="122"/>
        <v>0</v>
      </c>
      <c r="J1962" s="3" t="str">
        <f t="shared" si="123"/>
        <v/>
      </c>
    </row>
    <row r="1963" spans="1:10" x14ac:dyDescent="0.2">
      <c r="A1963" t="s">
        <v>8742</v>
      </c>
      <c r="B1963" t="s">
        <v>8743</v>
      </c>
      <c r="C1963" t="s">
        <v>8744</v>
      </c>
      <c r="D1963" s="3" t="b">
        <f>NOT(ISNA(VLOOKUP(A1963,des!B:B,1,FALSE)))</f>
        <v>0</v>
      </c>
      <c r="E1963" s="3" t="str">
        <f>IF(D1963,VLOOKUP(A1963,des!B:Q,11,FALSE),"")</f>
        <v/>
      </c>
      <c r="F1963" s="3" t="b">
        <f t="shared" si="120"/>
        <v>0</v>
      </c>
      <c r="G1963" s="3" t="str">
        <f t="shared" si="121"/>
        <v/>
      </c>
      <c r="H1963" s="3" t="str">
        <f>IF(D1963,VLOOKUP(A1963,des!B:Q,12,FALSE),"")</f>
        <v/>
      </c>
      <c r="I1963" s="3" t="b">
        <f t="shared" si="122"/>
        <v>0</v>
      </c>
      <c r="J1963" s="3" t="str">
        <f t="shared" si="123"/>
        <v/>
      </c>
    </row>
    <row r="1964" spans="1:10" x14ac:dyDescent="0.2">
      <c r="A1964" t="s">
        <v>8745</v>
      </c>
      <c r="B1964" t="s">
        <v>8746</v>
      </c>
      <c r="C1964" t="s">
        <v>8747</v>
      </c>
      <c r="D1964" s="3" t="b">
        <f>NOT(ISNA(VLOOKUP(A1964,des!B:B,1,FALSE)))</f>
        <v>0</v>
      </c>
      <c r="E1964" s="3" t="str">
        <f>IF(D1964,VLOOKUP(A1964,des!B:Q,11,FALSE),"")</f>
        <v/>
      </c>
      <c r="F1964" s="3" t="b">
        <f t="shared" si="120"/>
        <v>0</v>
      </c>
      <c r="G1964" s="3" t="str">
        <f t="shared" si="121"/>
        <v/>
      </c>
      <c r="H1964" s="3" t="str">
        <f>IF(D1964,VLOOKUP(A1964,des!B:Q,12,FALSE),"")</f>
        <v/>
      </c>
      <c r="I1964" s="3" t="b">
        <f t="shared" si="122"/>
        <v>0</v>
      </c>
      <c r="J1964" s="3" t="str">
        <f t="shared" si="123"/>
        <v/>
      </c>
    </row>
    <row r="1965" spans="1:10" x14ac:dyDescent="0.2">
      <c r="A1965" t="s">
        <v>8748</v>
      </c>
      <c r="B1965" t="s">
        <v>8749</v>
      </c>
      <c r="C1965" t="s">
        <v>8750</v>
      </c>
      <c r="D1965" s="3" t="b">
        <f>NOT(ISNA(VLOOKUP(A1965,des!B:B,1,FALSE)))</f>
        <v>0</v>
      </c>
      <c r="E1965" s="3" t="str">
        <f>IF(D1965,VLOOKUP(A1965,des!B:Q,11,FALSE),"")</f>
        <v/>
      </c>
      <c r="F1965" s="3" t="b">
        <f t="shared" si="120"/>
        <v>0</v>
      </c>
      <c r="G1965" s="3" t="str">
        <f t="shared" si="121"/>
        <v/>
      </c>
      <c r="H1965" s="3" t="str">
        <f>IF(D1965,VLOOKUP(A1965,des!B:Q,12,FALSE),"")</f>
        <v/>
      </c>
      <c r="I1965" s="3" t="b">
        <f t="shared" si="122"/>
        <v>0</v>
      </c>
      <c r="J1965" s="3" t="str">
        <f t="shared" si="123"/>
        <v/>
      </c>
    </row>
    <row r="1966" spans="1:10" x14ac:dyDescent="0.2">
      <c r="A1966" t="s">
        <v>8751</v>
      </c>
      <c r="B1966" t="s">
        <v>8752</v>
      </c>
      <c r="C1966" t="s">
        <v>8753</v>
      </c>
      <c r="D1966" s="3" t="b">
        <f>NOT(ISNA(VLOOKUP(A1966,des!B:B,1,FALSE)))</f>
        <v>0</v>
      </c>
      <c r="E1966" s="3" t="str">
        <f>IF(D1966,VLOOKUP(A1966,des!B:Q,11,FALSE),"")</f>
        <v/>
      </c>
      <c r="F1966" s="3" t="b">
        <f t="shared" si="120"/>
        <v>0</v>
      </c>
      <c r="G1966" s="3" t="str">
        <f t="shared" si="121"/>
        <v/>
      </c>
      <c r="H1966" s="3" t="str">
        <f>IF(D1966,VLOOKUP(A1966,des!B:Q,12,FALSE),"")</f>
        <v/>
      </c>
      <c r="I1966" s="3" t="b">
        <f t="shared" si="122"/>
        <v>0</v>
      </c>
      <c r="J1966" s="3" t="str">
        <f t="shared" si="123"/>
        <v/>
      </c>
    </row>
    <row r="1967" spans="1:10" x14ac:dyDescent="0.2">
      <c r="A1967" t="s">
        <v>8754</v>
      </c>
      <c r="B1967" t="s">
        <v>8755</v>
      </c>
      <c r="C1967" t="s">
        <v>8756</v>
      </c>
      <c r="D1967" s="3" t="b">
        <f>NOT(ISNA(VLOOKUP(A1967,des!B:B,1,FALSE)))</f>
        <v>0</v>
      </c>
      <c r="E1967" s="3" t="str">
        <f>IF(D1967,VLOOKUP(A1967,des!B:Q,11,FALSE),"")</f>
        <v/>
      </c>
      <c r="F1967" s="3" t="b">
        <f t="shared" si="120"/>
        <v>0</v>
      </c>
      <c r="G1967" s="3" t="str">
        <f t="shared" si="121"/>
        <v/>
      </c>
      <c r="H1967" s="3" t="str">
        <f>IF(D1967,VLOOKUP(A1967,des!B:Q,12,FALSE),"")</f>
        <v/>
      </c>
      <c r="I1967" s="3" t="b">
        <f t="shared" si="122"/>
        <v>0</v>
      </c>
      <c r="J1967" s="3" t="str">
        <f t="shared" si="123"/>
        <v/>
      </c>
    </row>
    <row r="1968" spans="1:10" x14ac:dyDescent="0.2">
      <c r="A1968" t="s">
        <v>8757</v>
      </c>
      <c r="B1968" t="s">
        <v>8758</v>
      </c>
      <c r="C1968" t="s">
        <v>8759</v>
      </c>
      <c r="D1968" s="3" t="b">
        <f>NOT(ISNA(VLOOKUP(A1968,des!B:B,1,FALSE)))</f>
        <v>0</v>
      </c>
      <c r="E1968" s="3" t="str">
        <f>IF(D1968,VLOOKUP(A1968,des!B:Q,11,FALSE),"")</f>
        <v/>
      </c>
      <c r="F1968" s="3" t="b">
        <f t="shared" si="120"/>
        <v>0</v>
      </c>
      <c r="G1968" s="3" t="str">
        <f t="shared" si="121"/>
        <v/>
      </c>
      <c r="H1968" s="3" t="str">
        <f>IF(D1968,VLOOKUP(A1968,des!B:Q,12,FALSE),"")</f>
        <v/>
      </c>
      <c r="I1968" s="3" t="b">
        <f t="shared" si="122"/>
        <v>0</v>
      </c>
      <c r="J1968" s="3" t="str">
        <f t="shared" si="123"/>
        <v/>
      </c>
    </row>
    <row r="1969" spans="1:10" x14ac:dyDescent="0.2">
      <c r="A1969" t="s">
        <v>8760</v>
      </c>
      <c r="B1969" t="s">
        <v>8761</v>
      </c>
      <c r="C1969" t="s">
        <v>8762</v>
      </c>
      <c r="D1969" s="3" t="b">
        <f>NOT(ISNA(VLOOKUP(A1969,des!B:B,1,FALSE)))</f>
        <v>0</v>
      </c>
      <c r="E1969" s="3" t="str">
        <f>IF(D1969,VLOOKUP(A1969,des!B:Q,11,FALSE),"")</f>
        <v/>
      </c>
      <c r="F1969" s="3" t="b">
        <f t="shared" si="120"/>
        <v>0</v>
      </c>
      <c r="G1969" s="3" t="str">
        <f t="shared" si="121"/>
        <v/>
      </c>
      <c r="H1969" s="3" t="str">
        <f>IF(D1969,VLOOKUP(A1969,des!B:Q,12,FALSE),"")</f>
        <v/>
      </c>
      <c r="I1969" s="3" t="b">
        <f t="shared" si="122"/>
        <v>0</v>
      </c>
      <c r="J1969" s="3" t="str">
        <f t="shared" si="123"/>
        <v/>
      </c>
    </row>
    <row r="1970" spans="1:10" x14ac:dyDescent="0.2">
      <c r="A1970" t="s">
        <v>8763</v>
      </c>
      <c r="B1970" t="s">
        <v>8764</v>
      </c>
      <c r="C1970" t="s">
        <v>8765</v>
      </c>
      <c r="D1970" s="3" t="b">
        <f>NOT(ISNA(VLOOKUP(A1970,des!B:B,1,FALSE)))</f>
        <v>0</v>
      </c>
      <c r="E1970" s="3" t="str">
        <f>IF(D1970,VLOOKUP(A1970,des!B:Q,11,FALSE),"")</f>
        <v/>
      </c>
      <c r="F1970" s="3" t="b">
        <f t="shared" si="120"/>
        <v>0</v>
      </c>
      <c r="G1970" s="3" t="str">
        <f t="shared" si="121"/>
        <v/>
      </c>
      <c r="H1970" s="3" t="str">
        <f>IF(D1970,VLOOKUP(A1970,des!B:Q,12,FALSE),"")</f>
        <v/>
      </c>
      <c r="I1970" s="3" t="b">
        <f t="shared" si="122"/>
        <v>0</v>
      </c>
      <c r="J1970" s="3" t="str">
        <f t="shared" si="123"/>
        <v/>
      </c>
    </row>
    <row r="1971" spans="1:10" x14ac:dyDescent="0.2">
      <c r="A1971" t="s">
        <v>8766</v>
      </c>
      <c r="B1971" t="s">
        <v>8767</v>
      </c>
      <c r="C1971" t="s">
        <v>8768</v>
      </c>
      <c r="D1971" s="3" t="b">
        <f>NOT(ISNA(VLOOKUP(A1971,des!B:B,1,FALSE)))</f>
        <v>0</v>
      </c>
      <c r="E1971" s="3" t="str">
        <f>IF(D1971,VLOOKUP(A1971,des!B:Q,11,FALSE),"")</f>
        <v/>
      </c>
      <c r="F1971" s="3" t="b">
        <f t="shared" si="120"/>
        <v>0</v>
      </c>
      <c r="G1971" s="3" t="str">
        <f t="shared" si="121"/>
        <v/>
      </c>
      <c r="H1971" s="3" t="str">
        <f>IF(D1971,VLOOKUP(A1971,des!B:Q,12,FALSE),"")</f>
        <v/>
      </c>
      <c r="I1971" s="3" t="b">
        <f t="shared" si="122"/>
        <v>0</v>
      </c>
      <c r="J1971" s="3" t="str">
        <f t="shared" si="123"/>
        <v/>
      </c>
    </row>
    <row r="1972" spans="1:10" x14ac:dyDescent="0.2">
      <c r="A1972" t="s">
        <v>8769</v>
      </c>
      <c r="B1972" t="s">
        <v>8770</v>
      </c>
      <c r="C1972" t="s">
        <v>8771</v>
      </c>
      <c r="D1972" s="3" t="b">
        <f>NOT(ISNA(VLOOKUP(A1972,des!B:B,1,FALSE)))</f>
        <v>0</v>
      </c>
      <c r="E1972" s="3" t="str">
        <f>IF(D1972,VLOOKUP(A1972,des!B:Q,11,FALSE),"")</f>
        <v/>
      </c>
      <c r="F1972" s="3" t="b">
        <f t="shared" si="120"/>
        <v>0</v>
      </c>
      <c r="G1972" s="3" t="str">
        <f t="shared" si="121"/>
        <v/>
      </c>
      <c r="H1972" s="3" t="str">
        <f>IF(D1972,VLOOKUP(A1972,des!B:Q,12,FALSE),"")</f>
        <v/>
      </c>
      <c r="I1972" s="3" t="b">
        <f t="shared" si="122"/>
        <v>0</v>
      </c>
      <c r="J1972" s="3" t="str">
        <f t="shared" si="123"/>
        <v/>
      </c>
    </row>
    <row r="1973" spans="1:10" x14ac:dyDescent="0.2">
      <c r="A1973" t="s">
        <v>8772</v>
      </c>
      <c r="B1973" t="s">
        <v>8773</v>
      </c>
      <c r="C1973" t="s">
        <v>8774</v>
      </c>
      <c r="D1973" s="3" t="b">
        <f>NOT(ISNA(VLOOKUP(A1973,des!B:B,1,FALSE)))</f>
        <v>0</v>
      </c>
      <c r="E1973" s="3" t="str">
        <f>IF(D1973,VLOOKUP(A1973,des!B:Q,11,FALSE),"")</f>
        <v/>
      </c>
      <c r="F1973" s="3" t="b">
        <f t="shared" si="120"/>
        <v>0</v>
      </c>
      <c r="G1973" s="3" t="str">
        <f t="shared" si="121"/>
        <v/>
      </c>
      <c r="H1973" s="3" t="str">
        <f>IF(D1973,VLOOKUP(A1973,des!B:Q,12,FALSE),"")</f>
        <v/>
      </c>
      <c r="I1973" s="3" t="b">
        <f t="shared" si="122"/>
        <v>0</v>
      </c>
      <c r="J1973" s="3" t="str">
        <f t="shared" si="123"/>
        <v/>
      </c>
    </row>
    <row r="1974" spans="1:10" x14ac:dyDescent="0.2">
      <c r="A1974" t="s">
        <v>8775</v>
      </c>
      <c r="B1974" t="s">
        <v>8776</v>
      </c>
      <c r="C1974" t="s">
        <v>8777</v>
      </c>
      <c r="D1974" s="3" t="b">
        <f>NOT(ISNA(VLOOKUP(A1974,des!B:B,1,FALSE)))</f>
        <v>0</v>
      </c>
      <c r="E1974" s="3" t="str">
        <f>IF(D1974,VLOOKUP(A1974,des!B:Q,11,FALSE),"")</f>
        <v/>
      </c>
      <c r="F1974" s="3" t="b">
        <f t="shared" si="120"/>
        <v>0</v>
      </c>
      <c r="G1974" s="3" t="str">
        <f t="shared" si="121"/>
        <v/>
      </c>
      <c r="H1974" s="3" t="str">
        <f>IF(D1974,VLOOKUP(A1974,des!B:Q,12,FALSE),"")</f>
        <v/>
      </c>
      <c r="I1974" s="3" t="b">
        <f t="shared" si="122"/>
        <v>0</v>
      </c>
      <c r="J1974" s="3" t="str">
        <f t="shared" si="123"/>
        <v/>
      </c>
    </row>
    <row r="1975" spans="1:10" x14ac:dyDescent="0.2">
      <c r="A1975" t="s">
        <v>8778</v>
      </c>
      <c r="B1975" t="s">
        <v>8779</v>
      </c>
      <c r="C1975" t="s">
        <v>8780</v>
      </c>
      <c r="D1975" s="3" t="b">
        <f>NOT(ISNA(VLOOKUP(A1975,des!B:B,1,FALSE)))</f>
        <v>0</v>
      </c>
      <c r="E1975" s="3" t="str">
        <f>IF(D1975,VLOOKUP(A1975,des!B:Q,11,FALSE),"")</f>
        <v/>
      </c>
      <c r="F1975" s="3" t="b">
        <f t="shared" si="120"/>
        <v>0</v>
      </c>
      <c r="G1975" s="3" t="str">
        <f t="shared" si="121"/>
        <v/>
      </c>
      <c r="H1975" s="3" t="str">
        <f>IF(D1975,VLOOKUP(A1975,des!B:Q,12,FALSE),"")</f>
        <v/>
      </c>
      <c r="I1975" s="3" t="b">
        <f t="shared" si="122"/>
        <v>0</v>
      </c>
      <c r="J1975" s="3" t="str">
        <f t="shared" si="123"/>
        <v/>
      </c>
    </row>
    <row r="1976" spans="1:10" x14ac:dyDescent="0.2">
      <c r="A1976" t="s">
        <v>8781</v>
      </c>
      <c r="B1976" t="s">
        <v>8782</v>
      </c>
      <c r="C1976" t="s">
        <v>8783</v>
      </c>
      <c r="D1976" s="3" t="b">
        <f>NOT(ISNA(VLOOKUP(A1976,des!B:B,1,FALSE)))</f>
        <v>0</v>
      </c>
      <c r="E1976" s="3" t="str">
        <f>IF(D1976,VLOOKUP(A1976,des!B:Q,11,FALSE),"")</f>
        <v/>
      </c>
      <c r="F1976" s="3" t="b">
        <f t="shared" si="120"/>
        <v>0</v>
      </c>
      <c r="G1976" s="3" t="str">
        <f t="shared" si="121"/>
        <v/>
      </c>
      <c r="H1976" s="3" t="str">
        <f>IF(D1976,VLOOKUP(A1976,des!B:Q,12,FALSE),"")</f>
        <v/>
      </c>
      <c r="I1976" s="3" t="b">
        <f t="shared" si="122"/>
        <v>0</v>
      </c>
      <c r="J1976" s="3" t="str">
        <f t="shared" si="123"/>
        <v/>
      </c>
    </row>
    <row r="1977" spans="1:10" x14ac:dyDescent="0.2">
      <c r="A1977" t="s">
        <v>8784</v>
      </c>
      <c r="B1977" t="s">
        <v>8785</v>
      </c>
      <c r="C1977" t="s">
        <v>8786</v>
      </c>
      <c r="D1977" s="3" t="b">
        <f>NOT(ISNA(VLOOKUP(A1977,des!B:B,1,FALSE)))</f>
        <v>0</v>
      </c>
      <c r="E1977" s="3" t="str">
        <f>IF(D1977,VLOOKUP(A1977,des!B:Q,11,FALSE),"")</f>
        <v/>
      </c>
      <c r="F1977" s="3" t="b">
        <f t="shared" si="120"/>
        <v>0</v>
      </c>
      <c r="G1977" s="3" t="str">
        <f t="shared" si="121"/>
        <v/>
      </c>
      <c r="H1977" s="3" t="str">
        <f>IF(D1977,VLOOKUP(A1977,des!B:Q,12,FALSE),"")</f>
        <v/>
      </c>
      <c r="I1977" s="3" t="b">
        <f t="shared" si="122"/>
        <v>0</v>
      </c>
      <c r="J1977" s="3" t="str">
        <f t="shared" si="123"/>
        <v/>
      </c>
    </row>
    <row r="1978" spans="1:10" x14ac:dyDescent="0.2">
      <c r="A1978" t="s">
        <v>8787</v>
      </c>
      <c r="B1978" t="s">
        <v>8788</v>
      </c>
      <c r="C1978" t="s">
        <v>8789</v>
      </c>
      <c r="D1978" s="3" t="b">
        <f>NOT(ISNA(VLOOKUP(A1978,des!B:B,1,FALSE)))</f>
        <v>0</v>
      </c>
      <c r="E1978" s="3" t="str">
        <f>IF(D1978,VLOOKUP(A1978,des!B:Q,11,FALSE),"")</f>
        <v/>
      </c>
      <c r="F1978" s="3" t="b">
        <f t="shared" si="120"/>
        <v>0</v>
      </c>
      <c r="G1978" s="3" t="str">
        <f t="shared" si="121"/>
        <v/>
      </c>
      <c r="H1978" s="3" t="str">
        <f>IF(D1978,VLOOKUP(A1978,des!B:Q,12,FALSE),"")</f>
        <v/>
      </c>
      <c r="I1978" s="3" t="b">
        <f t="shared" si="122"/>
        <v>0</v>
      </c>
      <c r="J1978" s="3" t="str">
        <f t="shared" si="123"/>
        <v/>
      </c>
    </row>
    <row r="1979" spans="1:10" x14ac:dyDescent="0.2">
      <c r="A1979" t="s">
        <v>8790</v>
      </c>
      <c r="B1979" t="s">
        <v>8791</v>
      </c>
      <c r="C1979" t="s">
        <v>8792</v>
      </c>
      <c r="D1979" s="3" t="b">
        <f>NOT(ISNA(VLOOKUP(A1979,des!B:B,1,FALSE)))</f>
        <v>0</v>
      </c>
      <c r="E1979" s="3" t="str">
        <f>IF(D1979,VLOOKUP(A1979,des!B:Q,11,FALSE),"")</f>
        <v/>
      </c>
      <c r="F1979" s="3" t="b">
        <f t="shared" si="120"/>
        <v>0</v>
      </c>
      <c r="G1979" s="3" t="str">
        <f t="shared" si="121"/>
        <v/>
      </c>
      <c r="H1979" s="3" t="str">
        <f>IF(D1979,VLOOKUP(A1979,des!B:Q,12,FALSE),"")</f>
        <v/>
      </c>
      <c r="I1979" s="3" t="b">
        <f t="shared" si="122"/>
        <v>0</v>
      </c>
      <c r="J1979" s="3" t="str">
        <f t="shared" si="123"/>
        <v/>
      </c>
    </row>
    <row r="1980" spans="1:10" x14ac:dyDescent="0.2">
      <c r="A1980" t="s">
        <v>8793</v>
      </c>
      <c r="B1980" t="s">
        <v>8794</v>
      </c>
      <c r="C1980" t="s">
        <v>8795</v>
      </c>
      <c r="D1980" s="3" t="b">
        <f>NOT(ISNA(VLOOKUP(A1980,des!B:B,1,FALSE)))</f>
        <v>0</v>
      </c>
      <c r="E1980" s="3" t="str">
        <f>IF(D1980,VLOOKUP(A1980,des!B:Q,11,FALSE),"")</f>
        <v/>
      </c>
      <c r="F1980" s="3" t="b">
        <f t="shared" si="120"/>
        <v>0</v>
      </c>
      <c r="G1980" s="3" t="str">
        <f t="shared" si="121"/>
        <v/>
      </c>
      <c r="H1980" s="3" t="str">
        <f>IF(D1980,VLOOKUP(A1980,des!B:Q,12,FALSE),"")</f>
        <v/>
      </c>
      <c r="I1980" s="3" t="b">
        <f t="shared" si="122"/>
        <v>0</v>
      </c>
      <c r="J1980" s="3" t="str">
        <f t="shared" si="123"/>
        <v/>
      </c>
    </row>
    <row r="1981" spans="1:10" x14ac:dyDescent="0.2">
      <c r="A1981" t="s">
        <v>8796</v>
      </c>
      <c r="B1981" t="s">
        <v>8797</v>
      </c>
      <c r="C1981" t="s">
        <v>8798</v>
      </c>
      <c r="D1981" s="3" t="b">
        <f>NOT(ISNA(VLOOKUP(A1981,des!B:B,1,FALSE)))</f>
        <v>0</v>
      </c>
      <c r="E1981" s="3" t="str">
        <f>IF(D1981,VLOOKUP(A1981,des!B:Q,11,FALSE),"")</f>
        <v/>
      </c>
      <c r="F1981" s="3" t="b">
        <f t="shared" si="120"/>
        <v>0</v>
      </c>
      <c r="G1981" s="3" t="str">
        <f t="shared" si="121"/>
        <v/>
      </c>
      <c r="H1981" s="3" t="str">
        <f>IF(D1981,VLOOKUP(A1981,des!B:Q,12,FALSE),"")</f>
        <v/>
      </c>
      <c r="I1981" s="3" t="b">
        <f t="shared" si="122"/>
        <v>0</v>
      </c>
      <c r="J1981" s="3" t="str">
        <f t="shared" si="123"/>
        <v/>
      </c>
    </row>
    <row r="1982" spans="1:10" x14ac:dyDescent="0.2">
      <c r="A1982" t="s">
        <v>8799</v>
      </c>
      <c r="B1982" t="s">
        <v>8800</v>
      </c>
      <c r="C1982" t="s">
        <v>8801</v>
      </c>
      <c r="D1982" s="3" t="b">
        <f>NOT(ISNA(VLOOKUP(A1982,des!B:B,1,FALSE)))</f>
        <v>0</v>
      </c>
      <c r="E1982" s="3" t="str">
        <f>IF(D1982,VLOOKUP(A1982,des!B:Q,11,FALSE),"")</f>
        <v/>
      </c>
      <c r="F1982" s="3" t="b">
        <f t="shared" si="120"/>
        <v>0</v>
      </c>
      <c r="G1982" s="3" t="str">
        <f t="shared" si="121"/>
        <v/>
      </c>
      <c r="H1982" s="3" t="str">
        <f>IF(D1982,VLOOKUP(A1982,des!B:Q,12,FALSE),"")</f>
        <v/>
      </c>
      <c r="I1982" s="3" t="b">
        <f t="shared" si="122"/>
        <v>0</v>
      </c>
      <c r="J1982" s="3" t="str">
        <f t="shared" si="123"/>
        <v/>
      </c>
    </row>
    <row r="1983" spans="1:10" x14ac:dyDescent="0.2">
      <c r="A1983" t="s">
        <v>8802</v>
      </c>
      <c r="B1983" t="s">
        <v>8803</v>
      </c>
      <c r="C1983" t="s">
        <v>8804</v>
      </c>
      <c r="D1983" s="3" t="b">
        <f>NOT(ISNA(VLOOKUP(A1983,des!B:B,1,FALSE)))</f>
        <v>0</v>
      </c>
      <c r="E1983" s="3" t="str">
        <f>IF(D1983,VLOOKUP(A1983,des!B:Q,11,FALSE),"")</f>
        <v/>
      </c>
      <c r="F1983" s="3" t="b">
        <f t="shared" si="120"/>
        <v>0</v>
      </c>
      <c r="G1983" s="3" t="str">
        <f t="shared" si="121"/>
        <v/>
      </c>
      <c r="H1983" s="3" t="str">
        <f>IF(D1983,VLOOKUP(A1983,des!B:Q,12,FALSE),"")</f>
        <v/>
      </c>
      <c r="I1983" s="3" t="b">
        <f t="shared" si="122"/>
        <v>0</v>
      </c>
      <c r="J1983" s="3" t="str">
        <f t="shared" si="123"/>
        <v/>
      </c>
    </row>
    <row r="1984" spans="1:10" x14ac:dyDescent="0.2">
      <c r="A1984" t="s">
        <v>8805</v>
      </c>
      <c r="B1984" t="s">
        <v>8806</v>
      </c>
      <c r="C1984" t="s">
        <v>8807</v>
      </c>
      <c r="D1984" s="3" t="b">
        <f>NOT(ISNA(VLOOKUP(A1984,des!B:B,1,FALSE)))</f>
        <v>0</v>
      </c>
      <c r="E1984" s="3" t="str">
        <f>IF(D1984,VLOOKUP(A1984,des!B:Q,11,FALSE),"")</f>
        <v/>
      </c>
      <c r="F1984" s="3" t="b">
        <f t="shared" si="120"/>
        <v>0</v>
      </c>
      <c r="G1984" s="3" t="str">
        <f t="shared" si="121"/>
        <v/>
      </c>
      <c r="H1984" s="3" t="str">
        <f>IF(D1984,VLOOKUP(A1984,des!B:Q,12,FALSE),"")</f>
        <v/>
      </c>
      <c r="I1984" s="3" t="b">
        <f t="shared" si="122"/>
        <v>0</v>
      </c>
      <c r="J1984" s="3" t="str">
        <f t="shared" si="123"/>
        <v/>
      </c>
    </row>
    <row r="1985" spans="1:10" x14ac:dyDescent="0.2">
      <c r="A1985" t="s">
        <v>8808</v>
      </c>
      <c r="B1985" t="s">
        <v>8809</v>
      </c>
      <c r="C1985" t="s">
        <v>8810</v>
      </c>
      <c r="D1985" s="3" t="b">
        <f>NOT(ISNA(VLOOKUP(A1985,des!B:B,1,FALSE)))</f>
        <v>0</v>
      </c>
      <c r="E1985" s="3" t="str">
        <f>IF(D1985,VLOOKUP(A1985,des!B:Q,11,FALSE),"")</f>
        <v/>
      </c>
      <c r="F1985" s="3" t="b">
        <f t="shared" si="120"/>
        <v>0</v>
      </c>
      <c r="G1985" s="3" t="str">
        <f t="shared" si="121"/>
        <v/>
      </c>
      <c r="H1985" s="3" t="str">
        <f>IF(D1985,VLOOKUP(A1985,des!B:Q,12,FALSE),"")</f>
        <v/>
      </c>
      <c r="I1985" s="3" t="b">
        <f t="shared" si="122"/>
        <v>0</v>
      </c>
      <c r="J1985" s="3" t="str">
        <f t="shared" si="123"/>
        <v/>
      </c>
    </row>
    <row r="1986" spans="1:10" x14ac:dyDescent="0.2">
      <c r="A1986" t="s">
        <v>8811</v>
      </c>
      <c r="B1986" t="s">
        <v>8812</v>
      </c>
      <c r="C1986" t="s">
        <v>8813</v>
      </c>
      <c r="D1986" s="3" t="b">
        <f>NOT(ISNA(VLOOKUP(A1986,des!B:B,1,FALSE)))</f>
        <v>0</v>
      </c>
      <c r="E1986" s="3" t="str">
        <f>IF(D1986,VLOOKUP(A1986,des!B:Q,11,FALSE),"")</f>
        <v/>
      </c>
      <c r="F1986" s="3" t="b">
        <f t="shared" si="120"/>
        <v>0</v>
      </c>
      <c r="G1986" s="3" t="str">
        <f t="shared" si="121"/>
        <v/>
      </c>
      <c r="H1986" s="3" t="str">
        <f>IF(D1986,VLOOKUP(A1986,des!B:Q,12,FALSE),"")</f>
        <v/>
      </c>
      <c r="I1986" s="3" t="b">
        <f t="shared" si="122"/>
        <v>0</v>
      </c>
      <c r="J1986" s="3" t="str">
        <f t="shared" si="123"/>
        <v/>
      </c>
    </row>
    <row r="1987" spans="1:10" x14ac:dyDescent="0.2">
      <c r="A1987" t="s">
        <v>8814</v>
      </c>
      <c r="B1987" t="s">
        <v>8815</v>
      </c>
      <c r="C1987" t="s">
        <v>8816</v>
      </c>
      <c r="D1987" s="3" t="b">
        <f>NOT(ISNA(VLOOKUP(A1987,des!B:B,1,FALSE)))</f>
        <v>0</v>
      </c>
      <c r="E1987" s="3" t="str">
        <f>IF(D1987,VLOOKUP(A1987,des!B:Q,11,FALSE),"")</f>
        <v/>
      </c>
      <c r="F1987" s="3" t="b">
        <f t="shared" si="120"/>
        <v>0</v>
      </c>
      <c r="G1987" s="3" t="str">
        <f t="shared" si="121"/>
        <v/>
      </c>
      <c r="H1987" s="3" t="str">
        <f>IF(D1987,VLOOKUP(A1987,des!B:Q,12,FALSE),"")</f>
        <v/>
      </c>
      <c r="I1987" s="3" t="b">
        <f t="shared" si="122"/>
        <v>0</v>
      </c>
      <c r="J1987" s="3" t="str">
        <f t="shared" si="123"/>
        <v/>
      </c>
    </row>
    <row r="1988" spans="1:10" x14ac:dyDescent="0.2">
      <c r="A1988" t="s">
        <v>8817</v>
      </c>
      <c r="B1988" t="s">
        <v>8818</v>
      </c>
      <c r="C1988" t="s">
        <v>8819</v>
      </c>
      <c r="D1988" s="3" t="b">
        <f>NOT(ISNA(VLOOKUP(A1988,des!B:B,1,FALSE)))</f>
        <v>0</v>
      </c>
      <c r="E1988" s="3" t="str">
        <f>IF(D1988,VLOOKUP(A1988,des!B:Q,11,FALSE),"")</f>
        <v/>
      </c>
      <c r="F1988" s="3" t="b">
        <f t="shared" si="120"/>
        <v>0</v>
      </c>
      <c r="G1988" s="3" t="str">
        <f t="shared" si="121"/>
        <v/>
      </c>
      <c r="H1988" s="3" t="str">
        <f>IF(D1988,VLOOKUP(A1988,des!B:Q,12,FALSE),"")</f>
        <v/>
      </c>
      <c r="I1988" s="3" t="b">
        <f t="shared" si="122"/>
        <v>0</v>
      </c>
      <c r="J1988" s="3" t="str">
        <f t="shared" si="123"/>
        <v/>
      </c>
    </row>
    <row r="1989" spans="1:10" x14ac:dyDescent="0.2">
      <c r="A1989" t="s">
        <v>8820</v>
      </c>
      <c r="B1989" t="s">
        <v>8821</v>
      </c>
      <c r="C1989" t="s">
        <v>8822</v>
      </c>
      <c r="D1989" s="3" t="b">
        <f>NOT(ISNA(VLOOKUP(A1989,des!B:B,1,FALSE)))</f>
        <v>0</v>
      </c>
      <c r="E1989" s="3" t="str">
        <f>IF(D1989,VLOOKUP(A1989,des!B:Q,11,FALSE),"")</f>
        <v/>
      </c>
      <c r="F1989" s="3" t="b">
        <f t="shared" ref="F1989:F2052" si="124">IF(D1989,IF(E1989&lt;&gt;B1989,TRUE,FALSE),FALSE)</f>
        <v>0</v>
      </c>
      <c r="G1989" s="3" t="str">
        <f t="shared" si="121"/>
        <v/>
      </c>
      <c r="H1989" s="3" t="str">
        <f>IF(D1989,VLOOKUP(A1989,des!B:Q,12,FALSE),"")</f>
        <v/>
      </c>
      <c r="I1989" s="3" t="b">
        <f t="shared" si="122"/>
        <v>0</v>
      </c>
      <c r="J1989" s="3" t="str">
        <f t="shared" si="123"/>
        <v/>
      </c>
    </row>
    <row r="1990" spans="1:10" x14ac:dyDescent="0.2">
      <c r="A1990" t="s">
        <v>8823</v>
      </c>
      <c r="B1990" t="s">
        <v>8824</v>
      </c>
      <c r="C1990" t="s">
        <v>8825</v>
      </c>
      <c r="D1990" s="3" t="b">
        <f>NOT(ISNA(VLOOKUP(A1990,des!B:B,1,FALSE)))</f>
        <v>0</v>
      </c>
      <c r="E1990" s="3" t="str">
        <f>IF(D1990,VLOOKUP(A1990,des!B:Q,11,FALSE),"")</f>
        <v/>
      </c>
      <c r="F1990" s="3" t="b">
        <f t="shared" si="124"/>
        <v>0</v>
      </c>
      <c r="G1990" s="3" t="str">
        <f t="shared" ref="G1990:G2053" si="125">IF(F1990,CONCATENATE($A$1,A1990,$B$1,E1990,$C$1),"")</f>
        <v/>
      </c>
      <c r="H1990" s="3" t="str">
        <f>IF(D1990,VLOOKUP(A1990,des!B:Q,12,FALSE),"")</f>
        <v/>
      </c>
      <c r="I1990" s="3" t="b">
        <f t="shared" ref="I1990:I2053" si="126">IF(D1990,IF(H1990&lt;&gt;C1990,TRUE,FALSE),FALSE)</f>
        <v>0</v>
      </c>
      <c r="J1990" s="3" t="str">
        <f t="shared" ref="J1990:J2053" si="127">IF(I1990,CONCATENATE($A$2,A1990,$B$2,H1990,$C$2),"")</f>
        <v/>
      </c>
    </row>
    <row r="1991" spans="1:10" x14ac:dyDescent="0.2">
      <c r="A1991" t="s">
        <v>8826</v>
      </c>
      <c r="B1991" t="s">
        <v>8827</v>
      </c>
      <c r="C1991" t="s">
        <v>8828</v>
      </c>
      <c r="D1991" s="3" t="b">
        <f>NOT(ISNA(VLOOKUP(A1991,des!B:B,1,FALSE)))</f>
        <v>0</v>
      </c>
      <c r="E1991" s="3" t="str">
        <f>IF(D1991,VLOOKUP(A1991,des!B:Q,11,FALSE),"")</f>
        <v/>
      </c>
      <c r="F1991" s="3" t="b">
        <f t="shared" si="124"/>
        <v>0</v>
      </c>
      <c r="G1991" s="3" t="str">
        <f t="shared" si="125"/>
        <v/>
      </c>
      <c r="H1991" s="3" t="str">
        <f>IF(D1991,VLOOKUP(A1991,des!B:Q,12,FALSE),"")</f>
        <v/>
      </c>
      <c r="I1991" s="3" t="b">
        <f t="shared" si="126"/>
        <v>0</v>
      </c>
      <c r="J1991" s="3" t="str">
        <f t="shared" si="127"/>
        <v/>
      </c>
    </row>
    <row r="1992" spans="1:10" x14ac:dyDescent="0.2">
      <c r="A1992" t="s">
        <v>8829</v>
      </c>
      <c r="B1992" t="s">
        <v>8830</v>
      </c>
      <c r="C1992" t="s">
        <v>8831</v>
      </c>
      <c r="D1992" s="3" t="b">
        <f>NOT(ISNA(VLOOKUP(A1992,des!B:B,1,FALSE)))</f>
        <v>0</v>
      </c>
      <c r="E1992" s="3" t="str">
        <f>IF(D1992,VLOOKUP(A1992,des!B:Q,11,FALSE),"")</f>
        <v/>
      </c>
      <c r="F1992" s="3" t="b">
        <f t="shared" si="124"/>
        <v>0</v>
      </c>
      <c r="G1992" s="3" t="str">
        <f t="shared" si="125"/>
        <v/>
      </c>
      <c r="H1992" s="3" t="str">
        <f>IF(D1992,VLOOKUP(A1992,des!B:Q,12,FALSE),"")</f>
        <v/>
      </c>
      <c r="I1992" s="3" t="b">
        <f t="shared" si="126"/>
        <v>0</v>
      </c>
      <c r="J1992" s="3" t="str">
        <f t="shared" si="127"/>
        <v/>
      </c>
    </row>
    <row r="1993" spans="1:10" x14ac:dyDescent="0.2">
      <c r="A1993" t="s">
        <v>8832</v>
      </c>
      <c r="B1993" t="s">
        <v>8833</v>
      </c>
      <c r="C1993" t="s">
        <v>8834</v>
      </c>
      <c r="D1993" s="3" t="b">
        <f>NOT(ISNA(VLOOKUP(A1993,des!B:B,1,FALSE)))</f>
        <v>0</v>
      </c>
      <c r="E1993" s="3" t="str">
        <f>IF(D1993,VLOOKUP(A1993,des!B:Q,11,FALSE),"")</f>
        <v/>
      </c>
      <c r="F1993" s="3" t="b">
        <f t="shared" si="124"/>
        <v>0</v>
      </c>
      <c r="G1993" s="3" t="str">
        <f t="shared" si="125"/>
        <v/>
      </c>
      <c r="H1993" s="3" t="str">
        <f>IF(D1993,VLOOKUP(A1993,des!B:Q,12,FALSE),"")</f>
        <v/>
      </c>
      <c r="I1993" s="3" t="b">
        <f t="shared" si="126"/>
        <v>0</v>
      </c>
      <c r="J1993" s="3" t="str">
        <f t="shared" si="127"/>
        <v/>
      </c>
    </row>
    <row r="1994" spans="1:10" x14ac:dyDescent="0.2">
      <c r="A1994" t="s">
        <v>8835</v>
      </c>
      <c r="B1994" t="s">
        <v>8836</v>
      </c>
      <c r="C1994" t="s">
        <v>8837</v>
      </c>
      <c r="D1994" s="3" t="b">
        <f>NOT(ISNA(VLOOKUP(A1994,des!B:B,1,FALSE)))</f>
        <v>0</v>
      </c>
      <c r="E1994" s="3" t="str">
        <f>IF(D1994,VLOOKUP(A1994,des!B:Q,11,FALSE),"")</f>
        <v/>
      </c>
      <c r="F1994" s="3" t="b">
        <f t="shared" si="124"/>
        <v>0</v>
      </c>
      <c r="G1994" s="3" t="str">
        <f t="shared" si="125"/>
        <v/>
      </c>
      <c r="H1994" s="3" t="str">
        <f>IF(D1994,VLOOKUP(A1994,des!B:Q,12,FALSE),"")</f>
        <v/>
      </c>
      <c r="I1994" s="3" t="b">
        <f t="shared" si="126"/>
        <v>0</v>
      </c>
      <c r="J1994" s="3" t="str">
        <f t="shared" si="127"/>
        <v/>
      </c>
    </row>
    <row r="1995" spans="1:10" x14ac:dyDescent="0.2">
      <c r="A1995" t="s">
        <v>8838</v>
      </c>
      <c r="B1995" t="s">
        <v>8839</v>
      </c>
      <c r="C1995" t="s">
        <v>8840</v>
      </c>
      <c r="D1995" s="3" t="b">
        <f>NOT(ISNA(VLOOKUP(A1995,des!B:B,1,FALSE)))</f>
        <v>0</v>
      </c>
      <c r="E1995" s="3" t="str">
        <f>IF(D1995,VLOOKUP(A1995,des!B:Q,11,FALSE),"")</f>
        <v/>
      </c>
      <c r="F1995" s="3" t="b">
        <f t="shared" si="124"/>
        <v>0</v>
      </c>
      <c r="G1995" s="3" t="str">
        <f t="shared" si="125"/>
        <v/>
      </c>
      <c r="H1995" s="3" t="str">
        <f>IF(D1995,VLOOKUP(A1995,des!B:Q,12,FALSE),"")</f>
        <v/>
      </c>
      <c r="I1995" s="3" t="b">
        <f t="shared" si="126"/>
        <v>0</v>
      </c>
      <c r="J1995" s="3" t="str">
        <f t="shared" si="127"/>
        <v/>
      </c>
    </row>
    <row r="1996" spans="1:10" x14ac:dyDescent="0.2">
      <c r="A1996" t="s">
        <v>8841</v>
      </c>
      <c r="B1996" t="s">
        <v>8842</v>
      </c>
      <c r="C1996" t="s">
        <v>8843</v>
      </c>
      <c r="D1996" s="3" t="b">
        <f>NOT(ISNA(VLOOKUP(A1996,des!B:B,1,FALSE)))</f>
        <v>0</v>
      </c>
      <c r="E1996" s="3" t="str">
        <f>IF(D1996,VLOOKUP(A1996,des!B:Q,11,FALSE),"")</f>
        <v/>
      </c>
      <c r="F1996" s="3" t="b">
        <f t="shared" si="124"/>
        <v>0</v>
      </c>
      <c r="G1996" s="3" t="str">
        <f t="shared" si="125"/>
        <v/>
      </c>
      <c r="H1996" s="3" t="str">
        <f>IF(D1996,VLOOKUP(A1996,des!B:Q,12,FALSE),"")</f>
        <v/>
      </c>
      <c r="I1996" s="3" t="b">
        <f t="shared" si="126"/>
        <v>0</v>
      </c>
      <c r="J1996" s="3" t="str">
        <f t="shared" si="127"/>
        <v/>
      </c>
    </row>
    <row r="1997" spans="1:10" x14ac:dyDescent="0.2">
      <c r="A1997" t="s">
        <v>8844</v>
      </c>
      <c r="B1997" t="s">
        <v>8845</v>
      </c>
      <c r="C1997" t="s">
        <v>8846</v>
      </c>
      <c r="D1997" s="3" t="b">
        <f>NOT(ISNA(VLOOKUP(A1997,des!B:B,1,FALSE)))</f>
        <v>0</v>
      </c>
      <c r="E1997" s="3" t="str">
        <f>IF(D1997,VLOOKUP(A1997,des!B:Q,11,FALSE),"")</f>
        <v/>
      </c>
      <c r="F1997" s="3" t="b">
        <f t="shared" si="124"/>
        <v>0</v>
      </c>
      <c r="G1997" s="3" t="str">
        <f t="shared" si="125"/>
        <v/>
      </c>
      <c r="H1997" s="3" t="str">
        <f>IF(D1997,VLOOKUP(A1997,des!B:Q,12,FALSE),"")</f>
        <v/>
      </c>
      <c r="I1997" s="3" t="b">
        <f t="shared" si="126"/>
        <v>0</v>
      </c>
      <c r="J1997" s="3" t="str">
        <f t="shared" si="127"/>
        <v/>
      </c>
    </row>
    <row r="1998" spans="1:10" x14ac:dyDescent="0.2">
      <c r="A1998" t="s">
        <v>8847</v>
      </c>
      <c r="B1998" t="s">
        <v>8848</v>
      </c>
      <c r="C1998" t="s">
        <v>8849</v>
      </c>
      <c r="D1998" s="3" t="b">
        <f>NOT(ISNA(VLOOKUP(A1998,des!B:B,1,FALSE)))</f>
        <v>0</v>
      </c>
      <c r="E1998" s="3" t="str">
        <f>IF(D1998,VLOOKUP(A1998,des!B:Q,11,FALSE),"")</f>
        <v/>
      </c>
      <c r="F1998" s="3" t="b">
        <f t="shared" si="124"/>
        <v>0</v>
      </c>
      <c r="G1998" s="3" t="str">
        <f t="shared" si="125"/>
        <v/>
      </c>
      <c r="H1998" s="3" t="str">
        <f>IF(D1998,VLOOKUP(A1998,des!B:Q,12,FALSE),"")</f>
        <v/>
      </c>
      <c r="I1998" s="3" t="b">
        <f t="shared" si="126"/>
        <v>0</v>
      </c>
      <c r="J1998" s="3" t="str">
        <f t="shared" si="127"/>
        <v/>
      </c>
    </row>
    <row r="1999" spans="1:10" x14ac:dyDescent="0.2">
      <c r="A1999" t="s">
        <v>8850</v>
      </c>
      <c r="B1999" t="s">
        <v>8851</v>
      </c>
      <c r="C1999" t="s">
        <v>8852</v>
      </c>
      <c r="D1999" s="3" t="b">
        <f>NOT(ISNA(VLOOKUP(A1999,des!B:B,1,FALSE)))</f>
        <v>0</v>
      </c>
      <c r="E1999" s="3" t="str">
        <f>IF(D1999,VLOOKUP(A1999,des!B:Q,11,FALSE),"")</f>
        <v/>
      </c>
      <c r="F1999" s="3" t="b">
        <f t="shared" si="124"/>
        <v>0</v>
      </c>
      <c r="G1999" s="3" t="str">
        <f t="shared" si="125"/>
        <v/>
      </c>
      <c r="H1999" s="3" t="str">
        <f>IF(D1999,VLOOKUP(A1999,des!B:Q,12,FALSE),"")</f>
        <v/>
      </c>
      <c r="I1999" s="3" t="b">
        <f t="shared" si="126"/>
        <v>0</v>
      </c>
      <c r="J1999" s="3" t="str">
        <f t="shared" si="127"/>
        <v/>
      </c>
    </row>
    <row r="2000" spans="1:10" x14ac:dyDescent="0.2">
      <c r="A2000" t="s">
        <v>8853</v>
      </c>
      <c r="B2000" t="s">
        <v>8854</v>
      </c>
      <c r="C2000" t="s">
        <v>8855</v>
      </c>
      <c r="D2000" s="3" t="b">
        <f>NOT(ISNA(VLOOKUP(A2000,des!B:B,1,FALSE)))</f>
        <v>0</v>
      </c>
      <c r="E2000" s="3" t="str">
        <f>IF(D2000,VLOOKUP(A2000,des!B:Q,11,FALSE),"")</f>
        <v/>
      </c>
      <c r="F2000" s="3" t="b">
        <f t="shared" si="124"/>
        <v>0</v>
      </c>
      <c r="G2000" s="3" t="str">
        <f t="shared" si="125"/>
        <v/>
      </c>
      <c r="H2000" s="3" t="str">
        <f>IF(D2000,VLOOKUP(A2000,des!B:Q,12,FALSE),"")</f>
        <v/>
      </c>
      <c r="I2000" s="3" t="b">
        <f t="shared" si="126"/>
        <v>0</v>
      </c>
      <c r="J2000" s="3" t="str">
        <f t="shared" si="127"/>
        <v/>
      </c>
    </row>
    <row r="2001" spans="1:10" x14ac:dyDescent="0.2">
      <c r="A2001" t="s">
        <v>8856</v>
      </c>
      <c r="B2001" t="s">
        <v>8857</v>
      </c>
      <c r="C2001" t="s">
        <v>8858</v>
      </c>
      <c r="D2001" s="3" t="b">
        <f>NOT(ISNA(VLOOKUP(A2001,des!B:B,1,FALSE)))</f>
        <v>0</v>
      </c>
      <c r="E2001" s="3" t="str">
        <f>IF(D2001,VLOOKUP(A2001,des!B:Q,11,FALSE),"")</f>
        <v/>
      </c>
      <c r="F2001" s="3" t="b">
        <f t="shared" si="124"/>
        <v>0</v>
      </c>
      <c r="G2001" s="3" t="str">
        <f t="shared" si="125"/>
        <v/>
      </c>
      <c r="H2001" s="3" t="str">
        <f>IF(D2001,VLOOKUP(A2001,des!B:Q,12,FALSE),"")</f>
        <v/>
      </c>
      <c r="I2001" s="3" t="b">
        <f t="shared" si="126"/>
        <v>0</v>
      </c>
      <c r="J2001" s="3" t="str">
        <f t="shared" si="127"/>
        <v/>
      </c>
    </row>
    <row r="2002" spans="1:10" x14ac:dyDescent="0.2">
      <c r="A2002" t="s">
        <v>8859</v>
      </c>
      <c r="B2002" t="s">
        <v>8860</v>
      </c>
      <c r="C2002" t="s">
        <v>8861</v>
      </c>
      <c r="D2002" s="3" t="b">
        <f>NOT(ISNA(VLOOKUP(A2002,des!B:B,1,FALSE)))</f>
        <v>0</v>
      </c>
      <c r="E2002" s="3" t="str">
        <f>IF(D2002,VLOOKUP(A2002,des!B:Q,11,FALSE),"")</f>
        <v/>
      </c>
      <c r="F2002" s="3" t="b">
        <f t="shared" si="124"/>
        <v>0</v>
      </c>
      <c r="G2002" s="3" t="str">
        <f t="shared" si="125"/>
        <v/>
      </c>
      <c r="H2002" s="3" t="str">
        <f>IF(D2002,VLOOKUP(A2002,des!B:Q,12,FALSE),"")</f>
        <v/>
      </c>
      <c r="I2002" s="3" t="b">
        <f t="shared" si="126"/>
        <v>0</v>
      </c>
      <c r="J2002" s="3" t="str">
        <f t="shared" si="127"/>
        <v/>
      </c>
    </row>
    <row r="2003" spans="1:10" x14ac:dyDescent="0.2">
      <c r="A2003" t="s">
        <v>8862</v>
      </c>
      <c r="B2003" t="s">
        <v>8863</v>
      </c>
      <c r="C2003" t="s">
        <v>8864</v>
      </c>
      <c r="D2003" s="3" t="b">
        <f>NOT(ISNA(VLOOKUP(A2003,des!B:B,1,FALSE)))</f>
        <v>0</v>
      </c>
      <c r="E2003" s="3" t="str">
        <f>IF(D2003,VLOOKUP(A2003,des!B:Q,11,FALSE),"")</f>
        <v/>
      </c>
      <c r="F2003" s="3" t="b">
        <f t="shared" si="124"/>
        <v>0</v>
      </c>
      <c r="G2003" s="3" t="str">
        <f t="shared" si="125"/>
        <v/>
      </c>
      <c r="H2003" s="3" t="str">
        <f>IF(D2003,VLOOKUP(A2003,des!B:Q,12,FALSE),"")</f>
        <v/>
      </c>
      <c r="I2003" s="3" t="b">
        <f t="shared" si="126"/>
        <v>0</v>
      </c>
      <c r="J2003" s="3" t="str">
        <f t="shared" si="127"/>
        <v/>
      </c>
    </row>
    <row r="2004" spans="1:10" x14ac:dyDescent="0.2">
      <c r="A2004" t="s">
        <v>8865</v>
      </c>
      <c r="B2004" t="s">
        <v>8866</v>
      </c>
      <c r="C2004" t="s">
        <v>8867</v>
      </c>
      <c r="D2004" s="3" t="b">
        <f>NOT(ISNA(VLOOKUP(A2004,des!B:B,1,FALSE)))</f>
        <v>0</v>
      </c>
      <c r="E2004" s="3" t="str">
        <f>IF(D2004,VLOOKUP(A2004,des!B:Q,11,FALSE),"")</f>
        <v/>
      </c>
      <c r="F2004" s="3" t="b">
        <f t="shared" si="124"/>
        <v>0</v>
      </c>
      <c r="G2004" s="3" t="str">
        <f t="shared" si="125"/>
        <v/>
      </c>
      <c r="H2004" s="3" t="str">
        <f>IF(D2004,VLOOKUP(A2004,des!B:Q,12,FALSE),"")</f>
        <v/>
      </c>
      <c r="I2004" s="3" t="b">
        <f t="shared" si="126"/>
        <v>0</v>
      </c>
      <c r="J2004" s="3" t="str">
        <f t="shared" si="127"/>
        <v/>
      </c>
    </row>
    <row r="2005" spans="1:10" x14ac:dyDescent="0.2">
      <c r="A2005" t="s">
        <v>8868</v>
      </c>
      <c r="B2005" t="s">
        <v>8869</v>
      </c>
      <c r="C2005" t="s">
        <v>8870</v>
      </c>
      <c r="D2005" s="3" t="b">
        <f>NOT(ISNA(VLOOKUP(A2005,des!B:B,1,FALSE)))</f>
        <v>0</v>
      </c>
      <c r="E2005" s="3" t="str">
        <f>IF(D2005,VLOOKUP(A2005,des!B:Q,11,FALSE),"")</f>
        <v/>
      </c>
      <c r="F2005" s="3" t="b">
        <f t="shared" si="124"/>
        <v>0</v>
      </c>
      <c r="G2005" s="3" t="str">
        <f t="shared" si="125"/>
        <v/>
      </c>
      <c r="H2005" s="3" t="str">
        <f>IF(D2005,VLOOKUP(A2005,des!B:Q,12,FALSE),"")</f>
        <v/>
      </c>
      <c r="I2005" s="3" t="b">
        <f t="shared" si="126"/>
        <v>0</v>
      </c>
      <c r="J2005" s="3" t="str">
        <f t="shared" si="127"/>
        <v/>
      </c>
    </row>
    <row r="2006" spans="1:10" x14ac:dyDescent="0.2">
      <c r="A2006" t="s">
        <v>8871</v>
      </c>
      <c r="B2006" t="s">
        <v>8872</v>
      </c>
      <c r="C2006" t="s">
        <v>8873</v>
      </c>
      <c r="D2006" s="3" t="b">
        <f>NOT(ISNA(VLOOKUP(A2006,des!B:B,1,FALSE)))</f>
        <v>0</v>
      </c>
      <c r="E2006" s="3" t="str">
        <f>IF(D2006,VLOOKUP(A2006,des!B:Q,11,FALSE),"")</f>
        <v/>
      </c>
      <c r="F2006" s="3" t="b">
        <f t="shared" si="124"/>
        <v>0</v>
      </c>
      <c r="G2006" s="3" t="str">
        <f t="shared" si="125"/>
        <v/>
      </c>
      <c r="H2006" s="3" t="str">
        <f>IF(D2006,VLOOKUP(A2006,des!B:Q,12,FALSE),"")</f>
        <v/>
      </c>
      <c r="I2006" s="3" t="b">
        <f t="shared" si="126"/>
        <v>0</v>
      </c>
      <c r="J2006" s="3" t="str">
        <f t="shared" si="127"/>
        <v/>
      </c>
    </row>
    <row r="2007" spans="1:10" x14ac:dyDescent="0.2">
      <c r="A2007" t="s">
        <v>8874</v>
      </c>
      <c r="B2007" t="s">
        <v>8875</v>
      </c>
      <c r="C2007" t="s">
        <v>8876</v>
      </c>
      <c r="D2007" s="3" t="b">
        <f>NOT(ISNA(VLOOKUP(A2007,des!B:B,1,FALSE)))</f>
        <v>0</v>
      </c>
      <c r="E2007" s="3" t="str">
        <f>IF(D2007,VLOOKUP(A2007,des!B:Q,11,FALSE),"")</f>
        <v/>
      </c>
      <c r="F2007" s="3" t="b">
        <f t="shared" si="124"/>
        <v>0</v>
      </c>
      <c r="G2007" s="3" t="str">
        <f t="shared" si="125"/>
        <v/>
      </c>
      <c r="H2007" s="3" t="str">
        <f>IF(D2007,VLOOKUP(A2007,des!B:Q,12,FALSE),"")</f>
        <v/>
      </c>
      <c r="I2007" s="3" t="b">
        <f t="shared" si="126"/>
        <v>0</v>
      </c>
      <c r="J2007" s="3" t="str">
        <f t="shared" si="127"/>
        <v/>
      </c>
    </row>
    <row r="2008" spans="1:10" x14ac:dyDescent="0.2">
      <c r="A2008" t="s">
        <v>8877</v>
      </c>
      <c r="B2008" t="s">
        <v>8878</v>
      </c>
      <c r="C2008" t="s">
        <v>8879</v>
      </c>
      <c r="D2008" s="3" t="b">
        <f>NOT(ISNA(VLOOKUP(A2008,des!B:B,1,FALSE)))</f>
        <v>0</v>
      </c>
      <c r="E2008" s="3" t="str">
        <f>IF(D2008,VLOOKUP(A2008,des!B:Q,11,FALSE),"")</f>
        <v/>
      </c>
      <c r="F2008" s="3" t="b">
        <f t="shared" si="124"/>
        <v>0</v>
      </c>
      <c r="G2008" s="3" t="str">
        <f t="shared" si="125"/>
        <v/>
      </c>
      <c r="H2008" s="3" t="str">
        <f>IF(D2008,VLOOKUP(A2008,des!B:Q,12,FALSE),"")</f>
        <v/>
      </c>
      <c r="I2008" s="3" t="b">
        <f t="shared" si="126"/>
        <v>0</v>
      </c>
      <c r="J2008" s="3" t="str">
        <f t="shared" si="127"/>
        <v/>
      </c>
    </row>
    <row r="2009" spans="1:10" x14ac:dyDescent="0.2">
      <c r="A2009" t="s">
        <v>8880</v>
      </c>
      <c r="B2009" t="s">
        <v>8881</v>
      </c>
      <c r="C2009" t="s">
        <v>8882</v>
      </c>
      <c r="D2009" s="3" t="b">
        <f>NOT(ISNA(VLOOKUP(A2009,des!B:B,1,FALSE)))</f>
        <v>0</v>
      </c>
      <c r="E2009" s="3" t="str">
        <f>IF(D2009,VLOOKUP(A2009,des!B:Q,11,FALSE),"")</f>
        <v/>
      </c>
      <c r="F2009" s="3" t="b">
        <f t="shared" si="124"/>
        <v>0</v>
      </c>
      <c r="G2009" s="3" t="str">
        <f t="shared" si="125"/>
        <v/>
      </c>
      <c r="H2009" s="3" t="str">
        <f>IF(D2009,VLOOKUP(A2009,des!B:Q,12,FALSE),"")</f>
        <v/>
      </c>
      <c r="I2009" s="3" t="b">
        <f t="shared" si="126"/>
        <v>0</v>
      </c>
      <c r="J2009" s="3" t="str">
        <f t="shared" si="127"/>
        <v/>
      </c>
    </row>
    <row r="2010" spans="1:10" x14ac:dyDescent="0.2">
      <c r="A2010" t="s">
        <v>8883</v>
      </c>
      <c r="B2010" t="s">
        <v>8884</v>
      </c>
      <c r="C2010" t="s">
        <v>8885</v>
      </c>
      <c r="D2010" s="3" t="b">
        <f>NOT(ISNA(VLOOKUP(A2010,des!B:B,1,FALSE)))</f>
        <v>0</v>
      </c>
      <c r="E2010" s="3" t="str">
        <f>IF(D2010,VLOOKUP(A2010,des!B:Q,11,FALSE),"")</f>
        <v/>
      </c>
      <c r="F2010" s="3" t="b">
        <f t="shared" si="124"/>
        <v>0</v>
      </c>
      <c r="G2010" s="3" t="str">
        <f t="shared" si="125"/>
        <v/>
      </c>
      <c r="H2010" s="3" t="str">
        <f>IF(D2010,VLOOKUP(A2010,des!B:Q,12,FALSE),"")</f>
        <v/>
      </c>
      <c r="I2010" s="3" t="b">
        <f t="shared" si="126"/>
        <v>0</v>
      </c>
      <c r="J2010" s="3" t="str">
        <f t="shared" si="127"/>
        <v/>
      </c>
    </row>
    <row r="2011" spans="1:10" x14ac:dyDescent="0.2">
      <c r="A2011" t="s">
        <v>8886</v>
      </c>
      <c r="B2011" t="s">
        <v>8887</v>
      </c>
      <c r="C2011" t="s">
        <v>8888</v>
      </c>
      <c r="D2011" s="3" t="b">
        <f>NOT(ISNA(VLOOKUP(A2011,des!B:B,1,FALSE)))</f>
        <v>0</v>
      </c>
      <c r="E2011" s="3" t="str">
        <f>IF(D2011,VLOOKUP(A2011,des!B:Q,11,FALSE),"")</f>
        <v/>
      </c>
      <c r="F2011" s="3" t="b">
        <f t="shared" si="124"/>
        <v>0</v>
      </c>
      <c r="G2011" s="3" t="str">
        <f t="shared" si="125"/>
        <v/>
      </c>
      <c r="H2011" s="3" t="str">
        <f>IF(D2011,VLOOKUP(A2011,des!B:Q,12,FALSE),"")</f>
        <v/>
      </c>
      <c r="I2011" s="3" t="b">
        <f t="shared" si="126"/>
        <v>0</v>
      </c>
      <c r="J2011" s="3" t="str">
        <f t="shared" si="127"/>
        <v/>
      </c>
    </row>
    <row r="2012" spans="1:10" x14ac:dyDescent="0.2">
      <c r="A2012" t="s">
        <v>8889</v>
      </c>
      <c r="B2012" t="s">
        <v>8890</v>
      </c>
      <c r="C2012" t="s">
        <v>8891</v>
      </c>
      <c r="D2012" s="3" t="b">
        <f>NOT(ISNA(VLOOKUP(A2012,des!B:B,1,FALSE)))</f>
        <v>0</v>
      </c>
      <c r="E2012" s="3" t="str">
        <f>IF(D2012,VLOOKUP(A2012,des!B:Q,11,FALSE),"")</f>
        <v/>
      </c>
      <c r="F2012" s="3" t="b">
        <f t="shared" si="124"/>
        <v>0</v>
      </c>
      <c r="G2012" s="3" t="str">
        <f t="shared" si="125"/>
        <v/>
      </c>
      <c r="H2012" s="3" t="str">
        <f>IF(D2012,VLOOKUP(A2012,des!B:Q,12,FALSE),"")</f>
        <v/>
      </c>
      <c r="I2012" s="3" t="b">
        <f t="shared" si="126"/>
        <v>0</v>
      </c>
      <c r="J2012" s="3" t="str">
        <f t="shared" si="127"/>
        <v/>
      </c>
    </row>
    <row r="2013" spans="1:10" x14ac:dyDescent="0.2">
      <c r="A2013" t="s">
        <v>8892</v>
      </c>
      <c r="B2013" t="s">
        <v>8893</v>
      </c>
      <c r="C2013" t="s">
        <v>8894</v>
      </c>
      <c r="D2013" s="3" t="b">
        <f>NOT(ISNA(VLOOKUP(A2013,des!B:B,1,FALSE)))</f>
        <v>0</v>
      </c>
      <c r="E2013" s="3" t="str">
        <f>IF(D2013,VLOOKUP(A2013,des!B:Q,11,FALSE),"")</f>
        <v/>
      </c>
      <c r="F2013" s="3" t="b">
        <f t="shared" si="124"/>
        <v>0</v>
      </c>
      <c r="G2013" s="3" t="str">
        <f t="shared" si="125"/>
        <v/>
      </c>
      <c r="H2013" s="3" t="str">
        <f>IF(D2013,VLOOKUP(A2013,des!B:Q,12,FALSE),"")</f>
        <v/>
      </c>
      <c r="I2013" s="3" t="b">
        <f t="shared" si="126"/>
        <v>0</v>
      </c>
      <c r="J2013" s="3" t="str">
        <f t="shared" si="127"/>
        <v/>
      </c>
    </row>
    <row r="2014" spans="1:10" x14ac:dyDescent="0.2">
      <c r="A2014" t="s">
        <v>8895</v>
      </c>
      <c r="B2014" t="s">
        <v>8896</v>
      </c>
      <c r="C2014" t="s">
        <v>8897</v>
      </c>
      <c r="D2014" s="3" t="b">
        <f>NOT(ISNA(VLOOKUP(A2014,des!B:B,1,FALSE)))</f>
        <v>0</v>
      </c>
      <c r="E2014" s="3" t="str">
        <f>IF(D2014,VLOOKUP(A2014,des!B:Q,11,FALSE),"")</f>
        <v/>
      </c>
      <c r="F2014" s="3" t="b">
        <f t="shared" si="124"/>
        <v>0</v>
      </c>
      <c r="G2014" s="3" t="str">
        <f t="shared" si="125"/>
        <v/>
      </c>
      <c r="H2014" s="3" t="str">
        <f>IF(D2014,VLOOKUP(A2014,des!B:Q,12,FALSE),"")</f>
        <v/>
      </c>
      <c r="I2014" s="3" t="b">
        <f t="shared" si="126"/>
        <v>0</v>
      </c>
      <c r="J2014" s="3" t="str">
        <f t="shared" si="127"/>
        <v/>
      </c>
    </row>
    <row r="2015" spans="1:10" x14ac:dyDescent="0.2">
      <c r="A2015" t="s">
        <v>8898</v>
      </c>
      <c r="B2015" t="s">
        <v>8899</v>
      </c>
      <c r="C2015" t="s">
        <v>8900</v>
      </c>
      <c r="D2015" s="3" t="b">
        <f>NOT(ISNA(VLOOKUP(A2015,des!B:B,1,FALSE)))</f>
        <v>0</v>
      </c>
      <c r="E2015" s="3" t="str">
        <f>IF(D2015,VLOOKUP(A2015,des!B:Q,11,FALSE),"")</f>
        <v/>
      </c>
      <c r="F2015" s="3" t="b">
        <f t="shared" si="124"/>
        <v>0</v>
      </c>
      <c r="G2015" s="3" t="str">
        <f t="shared" si="125"/>
        <v/>
      </c>
      <c r="H2015" s="3" t="str">
        <f>IF(D2015,VLOOKUP(A2015,des!B:Q,12,FALSE),"")</f>
        <v/>
      </c>
      <c r="I2015" s="3" t="b">
        <f t="shared" si="126"/>
        <v>0</v>
      </c>
      <c r="J2015" s="3" t="str">
        <f t="shared" si="127"/>
        <v/>
      </c>
    </row>
    <row r="2016" spans="1:10" x14ac:dyDescent="0.2">
      <c r="A2016" t="s">
        <v>8901</v>
      </c>
      <c r="B2016" t="s">
        <v>8902</v>
      </c>
      <c r="C2016" t="s">
        <v>8903</v>
      </c>
      <c r="D2016" s="3" t="b">
        <f>NOT(ISNA(VLOOKUP(A2016,des!B:B,1,FALSE)))</f>
        <v>0</v>
      </c>
      <c r="E2016" s="3" t="str">
        <f>IF(D2016,VLOOKUP(A2016,des!B:Q,11,FALSE),"")</f>
        <v/>
      </c>
      <c r="F2016" s="3" t="b">
        <f t="shared" si="124"/>
        <v>0</v>
      </c>
      <c r="G2016" s="3" t="str">
        <f t="shared" si="125"/>
        <v/>
      </c>
      <c r="H2016" s="3" t="str">
        <f>IF(D2016,VLOOKUP(A2016,des!B:Q,12,FALSE),"")</f>
        <v/>
      </c>
      <c r="I2016" s="3" t="b">
        <f t="shared" si="126"/>
        <v>0</v>
      </c>
      <c r="J2016" s="3" t="str">
        <f t="shared" si="127"/>
        <v/>
      </c>
    </row>
    <row r="2017" spans="1:10" x14ac:dyDescent="0.2">
      <c r="A2017" t="s">
        <v>8904</v>
      </c>
      <c r="B2017" t="s">
        <v>8905</v>
      </c>
      <c r="C2017" t="s">
        <v>8906</v>
      </c>
      <c r="D2017" s="3" t="b">
        <f>NOT(ISNA(VLOOKUP(A2017,des!B:B,1,FALSE)))</f>
        <v>0</v>
      </c>
      <c r="E2017" s="3" t="str">
        <f>IF(D2017,VLOOKUP(A2017,des!B:Q,11,FALSE),"")</f>
        <v/>
      </c>
      <c r="F2017" s="3" t="b">
        <f t="shared" si="124"/>
        <v>0</v>
      </c>
      <c r="G2017" s="3" t="str">
        <f t="shared" si="125"/>
        <v/>
      </c>
      <c r="H2017" s="3" t="str">
        <f>IF(D2017,VLOOKUP(A2017,des!B:Q,12,FALSE),"")</f>
        <v/>
      </c>
      <c r="I2017" s="3" t="b">
        <f t="shared" si="126"/>
        <v>0</v>
      </c>
      <c r="J2017" s="3" t="str">
        <f t="shared" si="127"/>
        <v/>
      </c>
    </row>
    <row r="2018" spans="1:10" x14ac:dyDescent="0.2">
      <c r="A2018" t="s">
        <v>8907</v>
      </c>
      <c r="B2018" t="s">
        <v>8908</v>
      </c>
      <c r="C2018" t="s">
        <v>8909</v>
      </c>
      <c r="D2018" s="3" t="b">
        <f>NOT(ISNA(VLOOKUP(A2018,des!B:B,1,FALSE)))</f>
        <v>0</v>
      </c>
      <c r="E2018" s="3" t="str">
        <f>IF(D2018,VLOOKUP(A2018,des!B:Q,11,FALSE),"")</f>
        <v/>
      </c>
      <c r="F2018" s="3" t="b">
        <f t="shared" si="124"/>
        <v>0</v>
      </c>
      <c r="G2018" s="3" t="str">
        <f t="shared" si="125"/>
        <v/>
      </c>
      <c r="H2018" s="3" t="str">
        <f>IF(D2018,VLOOKUP(A2018,des!B:Q,12,FALSE),"")</f>
        <v/>
      </c>
      <c r="I2018" s="3" t="b">
        <f t="shared" si="126"/>
        <v>0</v>
      </c>
      <c r="J2018" s="3" t="str">
        <f t="shared" si="127"/>
        <v/>
      </c>
    </row>
    <row r="2019" spans="1:10" x14ac:dyDescent="0.2">
      <c r="A2019" t="s">
        <v>8910</v>
      </c>
      <c r="B2019" t="s">
        <v>8911</v>
      </c>
      <c r="C2019" t="s">
        <v>8912</v>
      </c>
      <c r="D2019" s="3" t="b">
        <f>NOT(ISNA(VLOOKUP(A2019,des!B:B,1,FALSE)))</f>
        <v>0</v>
      </c>
      <c r="E2019" s="3" t="str">
        <f>IF(D2019,VLOOKUP(A2019,des!B:Q,11,FALSE),"")</f>
        <v/>
      </c>
      <c r="F2019" s="3" t="b">
        <f t="shared" si="124"/>
        <v>0</v>
      </c>
      <c r="G2019" s="3" t="str">
        <f t="shared" si="125"/>
        <v/>
      </c>
      <c r="H2019" s="3" t="str">
        <f>IF(D2019,VLOOKUP(A2019,des!B:Q,12,FALSE),"")</f>
        <v/>
      </c>
      <c r="I2019" s="3" t="b">
        <f t="shared" si="126"/>
        <v>0</v>
      </c>
      <c r="J2019" s="3" t="str">
        <f t="shared" si="127"/>
        <v/>
      </c>
    </row>
    <row r="2020" spans="1:10" x14ac:dyDescent="0.2">
      <c r="A2020" t="s">
        <v>8913</v>
      </c>
      <c r="B2020" t="s">
        <v>8914</v>
      </c>
      <c r="C2020" t="s">
        <v>8915</v>
      </c>
      <c r="D2020" s="3" t="b">
        <f>NOT(ISNA(VLOOKUP(A2020,des!B:B,1,FALSE)))</f>
        <v>0</v>
      </c>
      <c r="E2020" s="3" t="str">
        <f>IF(D2020,VLOOKUP(A2020,des!B:Q,11,FALSE),"")</f>
        <v/>
      </c>
      <c r="F2020" s="3" t="b">
        <f t="shared" si="124"/>
        <v>0</v>
      </c>
      <c r="G2020" s="3" t="str">
        <f t="shared" si="125"/>
        <v/>
      </c>
      <c r="H2020" s="3" t="str">
        <f>IF(D2020,VLOOKUP(A2020,des!B:Q,12,FALSE),"")</f>
        <v/>
      </c>
      <c r="I2020" s="3" t="b">
        <f t="shared" si="126"/>
        <v>0</v>
      </c>
      <c r="J2020" s="3" t="str">
        <f t="shared" si="127"/>
        <v/>
      </c>
    </row>
    <row r="2021" spans="1:10" x14ac:dyDescent="0.2">
      <c r="A2021" t="s">
        <v>8916</v>
      </c>
      <c r="B2021" t="s">
        <v>8917</v>
      </c>
      <c r="C2021" t="s">
        <v>8918</v>
      </c>
      <c r="D2021" s="3" t="b">
        <f>NOT(ISNA(VLOOKUP(A2021,des!B:B,1,FALSE)))</f>
        <v>0</v>
      </c>
      <c r="E2021" s="3" t="str">
        <f>IF(D2021,VLOOKUP(A2021,des!B:Q,11,FALSE),"")</f>
        <v/>
      </c>
      <c r="F2021" s="3" t="b">
        <f t="shared" si="124"/>
        <v>0</v>
      </c>
      <c r="G2021" s="3" t="str">
        <f t="shared" si="125"/>
        <v/>
      </c>
      <c r="H2021" s="3" t="str">
        <f>IF(D2021,VLOOKUP(A2021,des!B:Q,12,FALSE),"")</f>
        <v/>
      </c>
      <c r="I2021" s="3" t="b">
        <f t="shared" si="126"/>
        <v>0</v>
      </c>
      <c r="J2021" s="3" t="str">
        <f t="shared" si="127"/>
        <v/>
      </c>
    </row>
    <row r="2022" spans="1:10" x14ac:dyDescent="0.2">
      <c r="A2022" t="s">
        <v>8919</v>
      </c>
      <c r="B2022" t="s">
        <v>8920</v>
      </c>
      <c r="C2022" t="s">
        <v>8921</v>
      </c>
      <c r="D2022" s="3" t="b">
        <f>NOT(ISNA(VLOOKUP(A2022,des!B:B,1,FALSE)))</f>
        <v>0</v>
      </c>
      <c r="E2022" s="3" t="str">
        <f>IF(D2022,VLOOKUP(A2022,des!B:Q,11,FALSE),"")</f>
        <v/>
      </c>
      <c r="F2022" s="3" t="b">
        <f t="shared" si="124"/>
        <v>0</v>
      </c>
      <c r="G2022" s="3" t="str">
        <f t="shared" si="125"/>
        <v/>
      </c>
      <c r="H2022" s="3" t="str">
        <f>IF(D2022,VLOOKUP(A2022,des!B:Q,12,FALSE),"")</f>
        <v/>
      </c>
      <c r="I2022" s="3" t="b">
        <f t="shared" si="126"/>
        <v>0</v>
      </c>
      <c r="J2022" s="3" t="str">
        <f t="shared" si="127"/>
        <v/>
      </c>
    </row>
    <row r="2023" spans="1:10" x14ac:dyDescent="0.2">
      <c r="A2023" t="s">
        <v>8922</v>
      </c>
      <c r="B2023" t="s">
        <v>8923</v>
      </c>
      <c r="C2023" t="s">
        <v>8924</v>
      </c>
      <c r="D2023" s="3" t="b">
        <f>NOT(ISNA(VLOOKUP(A2023,des!B:B,1,FALSE)))</f>
        <v>0</v>
      </c>
      <c r="E2023" s="3" t="str">
        <f>IF(D2023,VLOOKUP(A2023,des!B:Q,11,FALSE),"")</f>
        <v/>
      </c>
      <c r="F2023" s="3" t="b">
        <f t="shared" si="124"/>
        <v>0</v>
      </c>
      <c r="G2023" s="3" t="str">
        <f t="shared" si="125"/>
        <v/>
      </c>
      <c r="H2023" s="3" t="str">
        <f>IF(D2023,VLOOKUP(A2023,des!B:Q,12,FALSE),"")</f>
        <v/>
      </c>
      <c r="I2023" s="3" t="b">
        <f t="shared" si="126"/>
        <v>0</v>
      </c>
      <c r="J2023" s="3" t="str">
        <f t="shared" si="127"/>
        <v/>
      </c>
    </row>
    <row r="2024" spans="1:10" x14ac:dyDescent="0.2">
      <c r="A2024" t="s">
        <v>8925</v>
      </c>
      <c r="B2024" t="s">
        <v>8926</v>
      </c>
      <c r="C2024" t="s">
        <v>8927</v>
      </c>
      <c r="D2024" s="3" t="b">
        <f>NOT(ISNA(VLOOKUP(A2024,des!B:B,1,FALSE)))</f>
        <v>0</v>
      </c>
      <c r="E2024" s="3" t="str">
        <f>IF(D2024,VLOOKUP(A2024,des!B:Q,11,FALSE),"")</f>
        <v/>
      </c>
      <c r="F2024" s="3" t="b">
        <f t="shared" si="124"/>
        <v>0</v>
      </c>
      <c r="G2024" s="3" t="str">
        <f t="shared" si="125"/>
        <v/>
      </c>
      <c r="H2024" s="3" t="str">
        <f>IF(D2024,VLOOKUP(A2024,des!B:Q,12,FALSE),"")</f>
        <v/>
      </c>
      <c r="I2024" s="3" t="b">
        <f t="shared" si="126"/>
        <v>0</v>
      </c>
      <c r="J2024" s="3" t="str">
        <f t="shared" si="127"/>
        <v/>
      </c>
    </row>
    <row r="2025" spans="1:10" x14ac:dyDescent="0.2">
      <c r="A2025" t="s">
        <v>8928</v>
      </c>
      <c r="B2025" t="s">
        <v>8929</v>
      </c>
      <c r="C2025" t="s">
        <v>8930</v>
      </c>
      <c r="D2025" s="3" t="b">
        <f>NOT(ISNA(VLOOKUP(A2025,des!B:B,1,FALSE)))</f>
        <v>0</v>
      </c>
      <c r="E2025" s="3" t="str">
        <f>IF(D2025,VLOOKUP(A2025,des!B:Q,11,FALSE),"")</f>
        <v/>
      </c>
      <c r="F2025" s="3" t="b">
        <f t="shared" si="124"/>
        <v>0</v>
      </c>
      <c r="G2025" s="3" t="str">
        <f t="shared" si="125"/>
        <v/>
      </c>
      <c r="H2025" s="3" t="str">
        <f>IF(D2025,VLOOKUP(A2025,des!B:Q,12,FALSE),"")</f>
        <v/>
      </c>
      <c r="I2025" s="3" t="b">
        <f t="shared" si="126"/>
        <v>0</v>
      </c>
      <c r="J2025" s="3" t="str">
        <f t="shared" si="127"/>
        <v/>
      </c>
    </row>
    <row r="2026" spans="1:10" x14ac:dyDescent="0.2">
      <c r="A2026" t="s">
        <v>8931</v>
      </c>
      <c r="B2026" t="s">
        <v>8932</v>
      </c>
      <c r="C2026" t="s">
        <v>8933</v>
      </c>
      <c r="D2026" s="3" t="b">
        <f>NOT(ISNA(VLOOKUP(A2026,des!B:B,1,FALSE)))</f>
        <v>0</v>
      </c>
      <c r="E2026" s="3" t="str">
        <f>IF(D2026,VLOOKUP(A2026,des!B:Q,11,FALSE),"")</f>
        <v/>
      </c>
      <c r="F2026" s="3" t="b">
        <f t="shared" si="124"/>
        <v>0</v>
      </c>
      <c r="G2026" s="3" t="str">
        <f t="shared" si="125"/>
        <v/>
      </c>
      <c r="H2026" s="3" t="str">
        <f>IF(D2026,VLOOKUP(A2026,des!B:Q,12,FALSE),"")</f>
        <v/>
      </c>
      <c r="I2026" s="3" t="b">
        <f t="shared" si="126"/>
        <v>0</v>
      </c>
      <c r="J2026" s="3" t="str">
        <f t="shared" si="127"/>
        <v/>
      </c>
    </row>
    <row r="2027" spans="1:10" x14ac:dyDescent="0.2">
      <c r="A2027" t="s">
        <v>8934</v>
      </c>
      <c r="B2027" t="s">
        <v>8935</v>
      </c>
      <c r="C2027" t="s">
        <v>8936</v>
      </c>
      <c r="D2027" s="3" t="b">
        <f>NOT(ISNA(VLOOKUP(A2027,des!B:B,1,FALSE)))</f>
        <v>0</v>
      </c>
      <c r="E2027" s="3" t="str">
        <f>IF(D2027,VLOOKUP(A2027,des!B:Q,11,FALSE),"")</f>
        <v/>
      </c>
      <c r="F2027" s="3" t="b">
        <f t="shared" si="124"/>
        <v>0</v>
      </c>
      <c r="G2027" s="3" t="str">
        <f t="shared" si="125"/>
        <v/>
      </c>
      <c r="H2027" s="3" t="str">
        <f>IF(D2027,VLOOKUP(A2027,des!B:Q,12,FALSE),"")</f>
        <v/>
      </c>
      <c r="I2027" s="3" t="b">
        <f t="shared" si="126"/>
        <v>0</v>
      </c>
      <c r="J2027" s="3" t="str">
        <f t="shared" si="127"/>
        <v/>
      </c>
    </row>
    <row r="2028" spans="1:10" x14ac:dyDescent="0.2">
      <c r="A2028" t="s">
        <v>8937</v>
      </c>
      <c r="B2028" t="s">
        <v>8938</v>
      </c>
      <c r="C2028" t="s">
        <v>8939</v>
      </c>
      <c r="D2028" s="3" t="b">
        <f>NOT(ISNA(VLOOKUP(A2028,des!B:B,1,FALSE)))</f>
        <v>0</v>
      </c>
      <c r="E2028" s="3" t="str">
        <f>IF(D2028,VLOOKUP(A2028,des!B:Q,11,FALSE),"")</f>
        <v/>
      </c>
      <c r="F2028" s="3" t="b">
        <f t="shared" si="124"/>
        <v>0</v>
      </c>
      <c r="G2028" s="3" t="str">
        <f t="shared" si="125"/>
        <v/>
      </c>
      <c r="H2028" s="3" t="str">
        <f>IF(D2028,VLOOKUP(A2028,des!B:Q,12,FALSE),"")</f>
        <v/>
      </c>
      <c r="I2028" s="3" t="b">
        <f t="shared" si="126"/>
        <v>0</v>
      </c>
      <c r="J2028" s="3" t="str">
        <f t="shared" si="127"/>
        <v/>
      </c>
    </row>
    <row r="2029" spans="1:10" x14ac:dyDescent="0.2">
      <c r="A2029" t="s">
        <v>8940</v>
      </c>
      <c r="B2029" t="s">
        <v>8941</v>
      </c>
      <c r="C2029" t="s">
        <v>8942</v>
      </c>
      <c r="D2029" s="3" t="b">
        <f>NOT(ISNA(VLOOKUP(A2029,des!B:B,1,FALSE)))</f>
        <v>0</v>
      </c>
      <c r="E2029" s="3" t="str">
        <f>IF(D2029,VLOOKUP(A2029,des!B:Q,11,FALSE),"")</f>
        <v/>
      </c>
      <c r="F2029" s="3" t="b">
        <f t="shared" si="124"/>
        <v>0</v>
      </c>
      <c r="G2029" s="3" t="str">
        <f t="shared" si="125"/>
        <v/>
      </c>
      <c r="H2029" s="3" t="str">
        <f>IF(D2029,VLOOKUP(A2029,des!B:Q,12,FALSE),"")</f>
        <v/>
      </c>
      <c r="I2029" s="3" t="b">
        <f t="shared" si="126"/>
        <v>0</v>
      </c>
      <c r="J2029" s="3" t="str">
        <f t="shared" si="127"/>
        <v/>
      </c>
    </row>
    <row r="2030" spans="1:10" x14ac:dyDescent="0.2">
      <c r="A2030" t="s">
        <v>8943</v>
      </c>
      <c r="B2030" t="s">
        <v>8944</v>
      </c>
      <c r="C2030" t="s">
        <v>8945</v>
      </c>
      <c r="D2030" s="3" t="b">
        <f>NOT(ISNA(VLOOKUP(A2030,des!B:B,1,FALSE)))</f>
        <v>0</v>
      </c>
      <c r="E2030" s="3" t="str">
        <f>IF(D2030,VLOOKUP(A2030,des!B:Q,11,FALSE),"")</f>
        <v/>
      </c>
      <c r="F2030" s="3" t="b">
        <f t="shared" si="124"/>
        <v>0</v>
      </c>
      <c r="G2030" s="3" t="str">
        <f t="shared" si="125"/>
        <v/>
      </c>
      <c r="H2030" s="3" t="str">
        <f>IF(D2030,VLOOKUP(A2030,des!B:Q,12,FALSE),"")</f>
        <v/>
      </c>
      <c r="I2030" s="3" t="b">
        <f t="shared" si="126"/>
        <v>0</v>
      </c>
      <c r="J2030" s="3" t="str">
        <f t="shared" si="127"/>
        <v/>
      </c>
    </row>
    <row r="2031" spans="1:10" x14ac:dyDescent="0.2">
      <c r="A2031" t="s">
        <v>8946</v>
      </c>
      <c r="B2031" t="s">
        <v>8947</v>
      </c>
      <c r="C2031" t="s">
        <v>8948</v>
      </c>
      <c r="D2031" s="3" t="b">
        <f>NOT(ISNA(VLOOKUP(A2031,des!B:B,1,FALSE)))</f>
        <v>0</v>
      </c>
      <c r="E2031" s="3" t="str">
        <f>IF(D2031,VLOOKUP(A2031,des!B:Q,11,FALSE),"")</f>
        <v/>
      </c>
      <c r="F2031" s="3" t="b">
        <f t="shared" si="124"/>
        <v>0</v>
      </c>
      <c r="G2031" s="3" t="str">
        <f t="shared" si="125"/>
        <v/>
      </c>
      <c r="H2031" s="3" t="str">
        <f>IF(D2031,VLOOKUP(A2031,des!B:Q,12,FALSE),"")</f>
        <v/>
      </c>
      <c r="I2031" s="3" t="b">
        <f t="shared" si="126"/>
        <v>0</v>
      </c>
      <c r="J2031" s="3" t="str">
        <f t="shared" si="127"/>
        <v/>
      </c>
    </row>
    <row r="2032" spans="1:10" x14ac:dyDescent="0.2">
      <c r="A2032" t="s">
        <v>8949</v>
      </c>
      <c r="B2032" t="s">
        <v>8950</v>
      </c>
      <c r="C2032" t="s">
        <v>8951</v>
      </c>
      <c r="D2032" s="3" t="b">
        <f>NOT(ISNA(VLOOKUP(A2032,des!B:B,1,FALSE)))</f>
        <v>0</v>
      </c>
      <c r="E2032" s="3" t="str">
        <f>IF(D2032,VLOOKUP(A2032,des!B:Q,11,FALSE),"")</f>
        <v/>
      </c>
      <c r="F2032" s="3" t="b">
        <f t="shared" si="124"/>
        <v>0</v>
      </c>
      <c r="G2032" s="3" t="str">
        <f t="shared" si="125"/>
        <v/>
      </c>
      <c r="H2032" s="3" t="str">
        <f>IF(D2032,VLOOKUP(A2032,des!B:Q,12,FALSE),"")</f>
        <v/>
      </c>
      <c r="I2032" s="3" t="b">
        <f t="shared" si="126"/>
        <v>0</v>
      </c>
      <c r="J2032" s="3" t="str">
        <f t="shared" si="127"/>
        <v/>
      </c>
    </row>
    <row r="2033" spans="1:10" x14ac:dyDescent="0.2">
      <c r="A2033" t="s">
        <v>8952</v>
      </c>
      <c r="B2033" t="s">
        <v>8953</v>
      </c>
      <c r="C2033" t="s">
        <v>8954</v>
      </c>
      <c r="D2033" s="3" t="b">
        <f>NOT(ISNA(VLOOKUP(A2033,des!B:B,1,FALSE)))</f>
        <v>0</v>
      </c>
      <c r="E2033" s="3" t="str">
        <f>IF(D2033,VLOOKUP(A2033,des!B:Q,11,FALSE),"")</f>
        <v/>
      </c>
      <c r="F2033" s="3" t="b">
        <f t="shared" si="124"/>
        <v>0</v>
      </c>
      <c r="G2033" s="3" t="str">
        <f t="shared" si="125"/>
        <v/>
      </c>
      <c r="H2033" s="3" t="str">
        <f>IF(D2033,VLOOKUP(A2033,des!B:Q,12,FALSE),"")</f>
        <v/>
      </c>
      <c r="I2033" s="3" t="b">
        <f t="shared" si="126"/>
        <v>0</v>
      </c>
      <c r="J2033" s="3" t="str">
        <f t="shared" si="127"/>
        <v/>
      </c>
    </row>
    <row r="2034" spans="1:10" x14ac:dyDescent="0.2">
      <c r="A2034" t="s">
        <v>8955</v>
      </c>
      <c r="B2034" t="s">
        <v>8956</v>
      </c>
      <c r="C2034" t="s">
        <v>8957</v>
      </c>
      <c r="D2034" s="3" t="b">
        <f>NOT(ISNA(VLOOKUP(A2034,des!B:B,1,FALSE)))</f>
        <v>0</v>
      </c>
      <c r="E2034" s="3" t="str">
        <f>IF(D2034,VLOOKUP(A2034,des!B:Q,11,FALSE),"")</f>
        <v/>
      </c>
      <c r="F2034" s="3" t="b">
        <f t="shared" si="124"/>
        <v>0</v>
      </c>
      <c r="G2034" s="3" t="str">
        <f t="shared" si="125"/>
        <v/>
      </c>
      <c r="H2034" s="3" t="str">
        <f>IF(D2034,VLOOKUP(A2034,des!B:Q,12,FALSE),"")</f>
        <v/>
      </c>
      <c r="I2034" s="3" t="b">
        <f t="shared" si="126"/>
        <v>0</v>
      </c>
      <c r="J2034" s="3" t="str">
        <f t="shared" si="127"/>
        <v/>
      </c>
    </row>
    <row r="2035" spans="1:10" x14ac:dyDescent="0.2">
      <c r="A2035" t="s">
        <v>8958</v>
      </c>
      <c r="B2035" t="s">
        <v>8959</v>
      </c>
      <c r="C2035" t="s">
        <v>8960</v>
      </c>
      <c r="D2035" s="3" t="b">
        <f>NOT(ISNA(VLOOKUP(A2035,des!B:B,1,FALSE)))</f>
        <v>0</v>
      </c>
      <c r="E2035" s="3" t="str">
        <f>IF(D2035,VLOOKUP(A2035,des!B:Q,11,FALSE),"")</f>
        <v/>
      </c>
      <c r="F2035" s="3" t="b">
        <f t="shared" si="124"/>
        <v>0</v>
      </c>
      <c r="G2035" s="3" t="str">
        <f t="shared" si="125"/>
        <v/>
      </c>
      <c r="H2035" s="3" t="str">
        <f>IF(D2035,VLOOKUP(A2035,des!B:Q,12,FALSE),"")</f>
        <v/>
      </c>
      <c r="I2035" s="3" t="b">
        <f t="shared" si="126"/>
        <v>0</v>
      </c>
      <c r="J2035" s="3" t="str">
        <f t="shared" si="127"/>
        <v/>
      </c>
    </row>
    <row r="2036" spans="1:10" x14ac:dyDescent="0.2">
      <c r="A2036" t="s">
        <v>8961</v>
      </c>
      <c r="B2036" t="s">
        <v>8962</v>
      </c>
      <c r="C2036" t="s">
        <v>8963</v>
      </c>
      <c r="D2036" s="3" t="b">
        <f>NOT(ISNA(VLOOKUP(A2036,des!B:B,1,FALSE)))</f>
        <v>0</v>
      </c>
      <c r="E2036" s="3" t="str">
        <f>IF(D2036,VLOOKUP(A2036,des!B:Q,11,FALSE),"")</f>
        <v/>
      </c>
      <c r="F2036" s="3" t="b">
        <f t="shared" si="124"/>
        <v>0</v>
      </c>
      <c r="G2036" s="3" t="str">
        <f t="shared" si="125"/>
        <v/>
      </c>
      <c r="H2036" s="3" t="str">
        <f>IF(D2036,VLOOKUP(A2036,des!B:Q,12,FALSE),"")</f>
        <v/>
      </c>
      <c r="I2036" s="3" t="b">
        <f t="shared" si="126"/>
        <v>0</v>
      </c>
      <c r="J2036" s="3" t="str">
        <f t="shared" si="127"/>
        <v/>
      </c>
    </row>
    <row r="2037" spans="1:10" x14ac:dyDescent="0.2">
      <c r="A2037" t="s">
        <v>8964</v>
      </c>
      <c r="B2037" t="s">
        <v>8965</v>
      </c>
      <c r="C2037" t="s">
        <v>8966</v>
      </c>
      <c r="D2037" s="3" t="b">
        <f>NOT(ISNA(VLOOKUP(A2037,des!B:B,1,FALSE)))</f>
        <v>0</v>
      </c>
      <c r="E2037" s="3" t="str">
        <f>IF(D2037,VLOOKUP(A2037,des!B:Q,11,FALSE),"")</f>
        <v/>
      </c>
      <c r="F2037" s="3" t="b">
        <f t="shared" si="124"/>
        <v>0</v>
      </c>
      <c r="G2037" s="3" t="str">
        <f t="shared" si="125"/>
        <v/>
      </c>
      <c r="H2037" s="3" t="str">
        <f>IF(D2037,VLOOKUP(A2037,des!B:Q,12,FALSE),"")</f>
        <v/>
      </c>
      <c r="I2037" s="3" t="b">
        <f t="shared" si="126"/>
        <v>0</v>
      </c>
      <c r="J2037" s="3" t="str">
        <f t="shared" si="127"/>
        <v/>
      </c>
    </row>
    <row r="2038" spans="1:10" x14ac:dyDescent="0.2">
      <c r="A2038" t="s">
        <v>8967</v>
      </c>
      <c r="B2038" t="s">
        <v>8968</v>
      </c>
      <c r="C2038" t="s">
        <v>8969</v>
      </c>
      <c r="D2038" s="3" t="b">
        <f>NOT(ISNA(VLOOKUP(A2038,des!B:B,1,FALSE)))</f>
        <v>0</v>
      </c>
      <c r="E2038" s="3" t="str">
        <f>IF(D2038,VLOOKUP(A2038,des!B:Q,11,FALSE),"")</f>
        <v/>
      </c>
      <c r="F2038" s="3" t="b">
        <f t="shared" si="124"/>
        <v>0</v>
      </c>
      <c r="G2038" s="3" t="str">
        <f t="shared" si="125"/>
        <v/>
      </c>
      <c r="H2038" s="3" t="str">
        <f>IF(D2038,VLOOKUP(A2038,des!B:Q,12,FALSE),"")</f>
        <v/>
      </c>
      <c r="I2038" s="3" t="b">
        <f t="shared" si="126"/>
        <v>0</v>
      </c>
      <c r="J2038" s="3" t="str">
        <f t="shared" si="127"/>
        <v/>
      </c>
    </row>
    <row r="2039" spans="1:10" x14ac:dyDescent="0.2">
      <c r="A2039" t="s">
        <v>8970</v>
      </c>
      <c r="B2039" t="s">
        <v>8971</v>
      </c>
      <c r="C2039" t="s">
        <v>8972</v>
      </c>
      <c r="D2039" s="3" t="b">
        <f>NOT(ISNA(VLOOKUP(A2039,des!B:B,1,FALSE)))</f>
        <v>0</v>
      </c>
      <c r="E2039" s="3" t="str">
        <f>IF(D2039,VLOOKUP(A2039,des!B:Q,11,FALSE),"")</f>
        <v/>
      </c>
      <c r="F2039" s="3" t="b">
        <f t="shared" si="124"/>
        <v>0</v>
      </c>
      <c r="G2039" s="3" t="str">
        <f t="shared" si="125"/>
        <v/>
      </c>
      <c r="H2039" s="3" t="str">
        <f>IF(D2039,VLOOKUP(A2039,des!B:Q,12,FALSE),"")</f>
        <v/>
      </c>
      <c r="I2039" s="3" t="b">
        <f t="shared" si="126"/>
        <v>0</v>
      </c>
      <c r="J2039" s="3" t="str">
        <f t="shared" si="127"/>
        <v/>
      </c>
    </row>
    <row r="2040" spans="1:10" x14ac:dyDescent="0.2">
      <c r="A2040" t="s">
        <v>8973</v>
      </c>
      <c r="B2040" t="s">
        <v>8974</v>
      </c>
      <c r="C2040" t="s">
        <v>8975</v>
      </c>
      <c r="D2040" s="3" t="b">
        <f>NOT(ISNA(VLOOKUP(A2040,des!B:B,1,FALSE)))</f>
        <v>0</v>
      </c>
      <c r="E2040" s="3" t="str">
        <f>IF(D2040,VLOOKUP(A2040,des!B:Q,11,FALSE),"")</f>
        <v/>
      </c>
      <c r="F2040" s="3" t="b">
        <f t="shared" si="124"/>
        <v>0</v>
      </c>
      <c r="G2040" s="3" t="str">
        <f t="shared" si="125"/>
        <v/>
      </c>
      <c r="H2040" s="3" t="str">
        <f>IF(D2040,VLOOKUP(A2040,des!B:Q,12,FALSE),"")</f>
        <v/>
      </c>
      <c r="I2040" s="3" t="b">
        <f t="shared" si="126"/>
        <v>0</v>
      </c>
      <c r="J2040" s="3" t="str">
        <f t="shared" si="127"/>
        <v/>
      </c>
    </row>
    <row r="2041" spans="1:10" x14ac:dyDescent="0.2">
      <c r="A2041" t="s">
        <v>8976</v>
      </c>
      <c r="B2041" t="s">
        <v>8977</v>
      </c>
      <c r="C2041" t="s">
        <v>8978</v>
      </c>
      <c r="D2041" s="3" t="b">
        <f>NOT(ISNA(VLOOKUP(A2041,des!B:B,1,FALSE)))</f>
        <v>0</v>
      </c>
      <c r="E2041" s="3" t="str">
        <f>IF(D2041,VLOOKUP(A2041,des!B:Q,11,FALSE),"")</f>
        <v/>
      </c>
      <c r="F2041" s="3" t="b">
        <f t="shared" si="124"/>
        <v>0</v>
      </c>
      <c r="G2041" s="3" t="str">
        <f t="shared" si="125"/>
        <v/>
      </c>
      <c r="H2041" s="3" t="str">
        <f>IF(D2041,VLOOKUP(A2041,des!B:Q,12,FALSE),"")</f>
        <v/>
      </c>
      <c r="I2041" s="3" t="b">
        <f t="shared" si="126"/>
        <v>0</v>
      </c>
      <c r="J2041" s="3" t="str">
        <f t="shared" si="127"/>
        <v/>
      </c>
    </row>
    <row r="2042" spans="1:10" x14ac:dyDescent="0.2">
      <c r="A2042" t="s">
        <v>8979</v>
      </c>
      <c r="B2042" t="s">
        <v>8980</v>
      </c>
      <c r="C2042" t="s">
        <v>8981</v>
      </c>
      <c r="D2042" s="3" t="b">
        <f>NOT(ISNA(VLOOKUP(A2042,des!B:B,1,FALSE)))</f>
        <v>0</v>
      </c>
      <c r="E2042" s="3" t="str">
        <f>IF(D2042,VLOOKUP(A2042,des!B:Q,11,FALSE),"")</f>
        <v/>
      </c>
      <c r="F2042" s="3" t="b">
        <f t="shared" si="124"/>
        <v>0</v>
      </c>
      <c r="G2042" s="3" t="str">
        <f t="shared" si="125"/>
        <v/>
      </c>
      <c r="H2042" s="3" t="str">
        <f>IF(D2042,VLOOKUP(A2042,des!B:Q,12,FALSE),"")</f>
        <v/>
      </c>
      <c r="I2042" s="3" t="b">
        <f t="shared" si="126"/>
        <v>0</v>
      </c>
      <c r="J2042" s="3" t="str">
        <f t="shared" si="127"/>
        <v/>
      </c>
    </row>
    <row r="2043" spans="1:10" x14ac:dyDescent="0.2">
      <c r="A2043" t="s">
        <v>8982</v>
      </c>
      <c r="B2043" t="s">
        <v>8983</v>
      </c>
      <c r="C2043" t="s">
        <v>8984</v>
      </c>
      <c r="D2043" s="3" t="b">
        <f>NOT(ISNA(VLOOKUP(A2043,des!B:B,1,FALSE)))</f>
        <v>0</v>
      </c>
      <c r="E2043" s="3" t="str">
        <f>IF(D2043,VLOOKUP(A2043,des!B:Q,11,FALSE),"")</f>
        <v/>
      </c>
      <c r="F2043" s="3" t="b">
        <f t="shared" si="124"/>
        <v>0</v>
      </c>
      <c r="G2043" s="3" t="str">
        <f t="shared" si="125"/>
        <v/>
      </c>
      <c r="H2043" s="3" t="str">
        <f>IF(D2043,VLOOKUP(A2043,des!B:Q,12,FALSE),"")</f>
        <v/>
      </c>
      <c r="I2043" s="3" t="b">
        <f t="shared" si="126"/>
        <v>0</v>
      </c>
      <c r="J2043" s="3" t="str">
        <f t="shared" si="127"/>
        <v/>
      </c>
    </row>
    <row r="2044" spans="1:10" x14ac:dyDescent="0.2">
      <c r="A2044" t="s">
        <v>8985</v>
      </c>
      <c r="B2044" t="s">
        <v>8986</v>
      </c>
      <c r="C2044" t="s">
        <v>8987</v>
      </c>
      <c r="D2044" s="3" t="b">
        <f>NOT(ISNA(VLOOKUP(A2044,des!B:B,1,FALSE)))</f>
        <v>0</v>
      </c>
      <c r="E2044" s="3" t="str">
        <f>IF(D2044,VLOOKUP(A2044,des!B:Q,11,FALSE),"")</f>
        <v/>
      </c>
      <c r="F2044" s="3" t="b">
        <f t="shared" si="124"/>
        <v>0</v>
      </c>
      <c r="G2044" s="3" t="str">
        <f t="shared" si="125"/>
        <v/>
      </c>
      <c r="H2044" s="3" t="str">
        <f>IF(D2044,VLOOKUP(A2044,des!B:Q,12,FALSE),"")</f>
        <v/>
      </c>
      <c r="I2044" s="3" t="b">
        <f t="shared" si="126"/>
        <v>0</v>
      </c>
      <c r="J2044" s="3" t="str">
        <f t="shared" si="127"/>
        <v/>
      </c>
    </row>
    <row r="2045" spans="1:10" x14ac:dyDescent="0.2">
      <c r="A2045" t="s">
        <v>8988</v>
      </c>
      <c r="B2045" t="s">
        <v>8989</v>
      </c>
      <c r="C2045" t="s">
        <v>8990</v>
      </c>
      <c r="D2045" s="3" t="b">
        <f>NOT(ISNA(VLOOKUP(A2045,des!B:B,1,FALSE)))</f>
        <v>0</v>
      </c>
      <c r="E2045" s="3" t="str">
        <f>IF(D2045,VLOOKUP(A2045,des!B:Q,11,FALSE),"")</f>
        <v/>
      </c>
      <c r="F2045" s="3" t="b">
        <f t="shared" si="124"/>
        <v>0</v>
      </c>
      <c r="G2045" s="3" t="str">
        <f t="shared" si="125"/>
        <v/>
      </c>
      <c r="H2045" s="3" t="str">
        <f>IF(D2045,VLOOKUP(A2045,des!B:Q,12,FALSE),"")</f>
        <v/>
      </c>
      <c r="I2045" s="3" t="b">
        <f t="shared" si="126"/>
        <v>0</v>
      </c>
      <c r="J2045" s="3" t="str">
        <f t="shared" si="127"/>
        <v/>
      </c>
    </row>
    <row r="2046" spans="1:10" x14ac:dyDescent="0.2">
      <c r="A2046" t="s">
        <v>8991</v>
      </c>
      <c r="B2046" t="s">
        <v>8992</v>
      </c>
      <c r="C2046" t="s">
        <v>8993</v>
      </c>
      <c r="D2046" s="3" t="b">
        <f>NOT(ISNA(VLOOKUP(A2046,des!B:B,1,FALSE)))</f>
        <v>0</v>
      </c>
      <c r="E2046" s="3" t="str">
        <f>IF(D2046,VLOOKUP(A2046,des!B:Q,11,FALSE),"")</f>
        <v/>
      </c>
      <c r="F2046" s="3" t="b">
        <f t="shared" si="124"/>
        <v>0</v>
      </c>
      <c r="G2046" s="3" t="str">
        <f t="shared" si="125"/>
        <v/>
      </c>
      <c r="H2046" s="3" t="str">
        <f>IF(D2046,VLOOKUP(A2046,des!B:Q,12,FALSE),"")</f>
        <v/>
      </c>
      <c r="I2046" s="3" t="b">
        <f t="shared" si="126"/>
        <v>0</v>
      </c>
      <c r="J2046" s="3" t="str">
        <f t="shared" si="127"/>
        <v/>
      </c>
    </row>
    <row r="2047" spans="1:10" x14ac:dyDescent="0.2">
      <c r="A2047" t="s">
        <v>8994</v>
      </c>
      <c r="B2047" t="s">
        <v>8995</v>
      </c>
      <c r="C2047" t="s">
        <v>8996</v>
      </c>
      <c r="D2047" s="3" t="b">
        <f>NOT(ISNA(VLOOKUP(A2047,des!B:B,1,FALSE)))</f>
        <v>0</v>
      </c>
      <c r="E2047" s="3" t="str">
        <f>IF(D2047,VLOOKUP(A2047,des!B:Q,11,FALSE),"")</f>
        <v/>
      </c>
      <c r="F2047" s="3" t="b">
        <f t="shared" si="124"/>
        <v>0</v>
      </c>
      <c r="G2047" s="3" t="str">
        <f t="shared" si="125"/>
        <v/>
      </c>
      <c r="H2047" s="3" t="str">
        <f>IF(D2047,VLOOKUP(A2047,des!B:Q,12,FALSE),"")</f>
        <v/>
      </c>
      <c r="I2047" s="3" t="b">
        <f t="shared" si="126"/>
        <v>0</v>
      </c>
      <c r="J2047" s="3" t="str">
        <f t="shared" si="127"/>
        <v/>
      </c>
    </row>
    <row r="2048" spans="1:10" x14ac:dyDescent="0.2">
      <c r="A2048" t="s">
        <v>8997</v>
      </c>
      <c r="B2048" t="s">
        <v>8998</v>
      </c>
      <c r="C2048" t="s">
        <v>8999</v>
      </c>
      <c r="D2048" s="3" t="b">
        <f>NOT(ISNA(VLOOKUP(A2048,des!B:B,1,FALSE)))</f>
        <v>0</v>
      </c>
      <c r="E2048" s="3" t="str">
        <f>IF(D2048,VLOOKUP(A2048,des!B:Q,11,FALSE),"")</f>
        <v/>
      </c>
      <c r="F2048" s="3" t="b">
        <f t="shared" si="124"/>
        <v>0</v>
      </c>
      <c r="G2048" s="3" t="str">
        <f t="shared" si="125"/>
        <v/>
      </c>
      <c r="H2048" s="3" t="str">
        <f>IF(D2048,VLOOKUP(A2048,des!B:Q,12,FALSE),"")</f>
        <v/>
      </c>
      <c r="I2048" s="3" t="b">
        <f t="shared" si="126"/>
        <v>0</v>
      </c>
      <c r="J2048" s="3" t="str">
        <f t="shared" si="127"/>
        <v/>
      </c>
    </row>
    <row r="2049" spans="1:10" x14ac:dyDescent="0.2">
      <c r="A2049" t="s">
        <v>9000</v>
      </c>
      <c r="B2049" t="s">
        <v>9001</v>
      </c>
      <c r="C2049" t="s">
        <v>9002</v>
      </c>
      <c r="D2049" s="3" t="b">
        <f>NOT(ISNA(VLOOKUP(A2049,des!B:B,1,FALSE)))</f>
        <v>0</v>
      </c>
      <c r="E2049" s="3" t="str">
        <f>IF(D2049,VLOOKUP(A2049,des!B:Q,11,FALSE),"")</f>
        <v/>
      </c>
      <c r="F2049" s="3" t="b">
        <f t="shared" si="124"/>
        <v>0</v>
      </c>
      <c r="G2049" s="3" t="str">
        <f t="shared" si="125"/>
        <v/>
      </c>
      <c r="H2049" s="3" t="str">
        <f>IF(D2049,VLOOKUP(A2049,des!B:Q,12,FALSE),"")</f>
        <v/>
      </c>
      <c r="I2049" s="3" t="b">
        <f t="shared" si="126"/>
        <v>0</v>
      </c>
      <c r="J2049" s="3" t="str">
        <f t="shared" si="127"/>
        <v/>
      </c>
    </row>
    <row r="2050" spans="1:10" x14ac:dyDescent="0.2">
      <c r="A2050" t="s">
        <v>9003</v>
      </c>
      <c r="B2050" t="s">
        <v>9004</v>
      </c>
      <c r="C2050" t="s">
        <v>9005</v>
      </c>
      <c r="D2050" s="3" t="b">
        <f>NOT(ISNA(VLOOKUP(A2050,des!B:B,1,FALSE)))</f>
        <v>0</v>
      </c>
      <c r="E2050" s="3" t="str">
        <f>IF(D2050,VLOOKUP(A2050,des!B:Q,11,FALSE),"")</f>
        <v/>
      </c>
      <c r="F2050" s="3" t="b">
        <f t="shared" si="124"/>
        <v>0</v>
      </c>
      <c r="G2050" s="3" t="str">
        <f t="shared" si="125"/>
        <v/>
      </c>
      <c r="H2050" s="3" t="str">
        <f>IF(D2050,VLOOKUP(A2050,des!B:Q,12,FALSE),"")</f>
        <v/>
      </c>
      <c r="I2050" s="3" t="b">
        <f t="shared" si="126"/>
        <v>0</v>
      </c>
      <c r="J2050" s="3" t="str">
        <f t="shared" si="127"/>
        <v/>
      </c>
    </row>
    <row r="2051" spans="1:10" x14ac:dyDescent="0.2">
      <c r="A2051" t="s">
        <v>9006</v>
      </c>
      <c r="B2051" t="s">
        <v>9007</v>
      </c>
      <c r="C2051" t="s">
        <v>9008</v>
      </c>
      <c r="D2051" s="3" t="b">
        <f>NOT(ISNA(VLOOKUP(A2051,des!B:B,1,FALSE)))</f>
        <v>0</v>
      </c>
      <c r="E2051" s="3" t="str">
        <f>IF(D2051,VLOOKUP(A2051,des!B:Q,11,FALSE),"")</f>
        <v/>
      </c>
      <c r="F2051" s="3" t="b">
        <f t="shared" si="124"/>
        <v>0</v>
      </c>
      <c r="G2051" s="3" t="str">
        <f t="shared" si="125"/>
        <v/>
      </c>
      <c r="H2051" s="3" t="str">
        <f>IF(D2051,VLOOKUP(A2051,des!B:Q,12,FALSE),"")</f>
        <v/>
      </c>
      <c r="I2051" s="3" t="b">
        <f t="shared" si="126"/>
        <v>0</v>
      </c>
      <c r="J2051" s="3" t="str">
        <f t="shared" si="127"/>
        <v/>
      </c>
    </row>
    <row r="2052" spans="1:10" x14ac:dyDescent="0.2">
      <c r="A2052" t="s">
        <v>9009</v>
      </c>
      <c r="B2052" t="s">
        <v>9010</v>
      </c>
      <c r="C2052" t="s">
        <v>9011</v>
      </c>
      <c r="D2052" s="3" t="b">
        <f>NOT(ISNA(VLOOKUP(A2052,des!B:B,1,FALSE)))</f>
        <v>0</v>
      </c>
      <c r="E2052" s="3" t="str">
        <f>IF(D2052,VLOOKUP(A2052,des!B:Q,11,FALSE),"")</f>
        <v/>
      </c>
      <c r="F2052" s="3" t="b">
        <f t="shared" si="124"/>
        <v>0</v>
      </c>
      <c r="G2052" s="3" t="str">
        <f t="shared" si="125"/>
        <v/>
      </c>
      <c r="H2052" s="3" t="str">
        <f>IF(D2052,VLOOKUP(A2052,des!B:Q,12,FALSE),"")</f>
        <v/>
      </c>
      <c r="I2052" s="3" t="b">
        <f t="shared" si="126"/>
        <v>0</v>
      </c>
      <c r="J2052" s="3" t="str">
        <f t="shared" si="127"/>
        <v/>
      </c>
    </row>
    <row r="2053" spans="1:10" x14ac:dyDescent="0.2">
      <c r="A2053" t="s">
        <v>9012</v>
      </c>
      <c r="B2053" t="s">
        <v>9013</v>
      </c>
      <c r="C2053" t="s">
        <v>9014</v>
      </c>
      <c r="D2053" s="3" t="b">
        <f>NOT(ISNA(VLOOKUP(A2053,des!B:B,1,FALSE)))</f>
        <v>0</v>
      </c>
      <c r="E2053" s="3" t="str">
        <f>IF(D2053,VLOOKUP(A2053,des!B:Q,11,FALSE),"")</f>
        <v/>
      </c>
      <c r="F2053" s="3" t="b">
        <f t="shared" ref="F2053:F2116" si="128">IF(D2053,IF(E2053&lt;&gt;B2053,TRUE,FALSE),FALSE)</f>
        <v>0</v>
      </c>
      <c r="G2053" s="3" t="str">
        <f t="shared" si="125"/>
        <v/>
      </c>
      <c r="H2053" s="3" t="str">
        <f>IF(D2053,VLOOKUP(A2053,des!B:Q,12,FALSE),"")</f>
        <v/>
      </c>
      <c r="I2053" s="3" t="b">
        <f t="shared" si="126"/>
        <v>0</v>
      </c>
      <c r="J2053" s="3" t="str">
        <f t="shared" si="127"/>
        <v/>
      </c>
    </row>
    <row r="2054" spans="1:10" x14ac:dyDescent="0.2">
      <c r="A2054" t="s">
        <v>9015</v>
      </c>
      <c r="B2054" t="s">
        <v>9016</v>
      </c>
      <c r="C2054" t="s">
        <v>9017</v>
      </c>
      <c r="D2054" s="3" t="b">
        <f>NOT(ISNA(VLOOKUP(A2054,des!B:B,1,FALSE)))</f>
        <v>0</v>
      </c>
      <c r="E2054" s="3" t="str">
        <f>IF(D2054,VLOOKUP(A2054,des!B:Q,11,FALSE),"")</f>
        <v/>
      </c>
      <c r="F2054" s="3" t="b">
        <f t="shared" si="128"/>
        <v>0</v>
      </c>
      <c r="G2054" s="3" t="str">
        <f t="shared" ref="G2054:G2117" si="129">IF(F2054,CONCATENATE($A$1,A2054,$B$1,E2054,$C$1),"")</f>
        <v/>
      </c>
      <c r="H2054" s="3" t="str">
        <f>IF(D2054,VLOOKUP(A2054,des!B:Q,12,FALSE),"")</f>
        <v/>
      </c>
      <c r="I2054" s="3" t="b">
        <f t="shared" ref="I2054:I2117" si="130">IF(D2054,IF(H2054&lt;&gt;C2054,TRUE,FALSE),FALSE)</f>
        <v>0</v>
      </c>
      <c r="J2054" s="3" t="str">
        <f t="shared" ref="J2054:J2117" si="131">IF(I2054,CONCATENATE($A$2,A2054,$B$2,H2054,$C$2),"")</f>
        <v/>
      </c>
    </row>
    <row r="2055" spans="1:10" x14ac:dyDescent="0.2">
      <c r="A2055" t="s">
        <v>9018</v>
      </c>
      <c r="B2055" t="s">
        <v>9019</v>
      </c>
      <c r="C2055" t="s">
        <v>9020</v>
      </c>
      <c r="D2055" s="3" t="b">
        <f>NOT(ISNA(VLOOKUP(A2055,des!B:B,1,FALSE)))</f>
        <v>0</v>
      </c>
      <c r="E2055" s="3" t="str">
        <f>IF(D2055,VLOOKUP(A2055,des!B:Q,11,FALSE),"")</f>
        <v/>
      </c>
      <c r="F2055" s="3" t="b">
        <f t="shared" si="128"/>
        <v>0</v>
      </c>
      <c r="G2055" s="3" t="str">
        <f t="shared" si="129"/>
        <v/>
      </c>
      <c r="H2055" s="3" t="str">
        <f>IF(D2055,VLOOKUP(A2055,des!B:Q,12,FALSE),"")</f>
        <v/>
      </c>
      <c r="I2055" s="3" t="b">
        <f t="shared" si="130"/>
        <v>0</v>
      </c>
      <c r="J2055" s="3" t="str">
        <f t="shared" si="131"/>
        <v/>
      </c>
    </row>
    <row r="2056" spans="1:10" x14ac:dyDescent="0.2">
      <c r="A2056" t="s">
        <v>9021</v>
      </c>
      <c r="B2056" t="s">
        <v>9022</v>
      </c>
      <c r="C2056" t="s">
        <v>9023</v>
      </c>
      <c r="D2056" s="3" t="b">
        <f>NOT(ISNA(VLOOKUP(A2056,des!B:B,1,FALSE)))</f>
        <v>0</v>
      </c>
      <c r="E2056" s="3" t="str">
        <f>IF(D2056,VLOOKUP(A2056,des!B:Q,11,FALSE),"")</f>
        <v/>
      </c>
      <c r="F2056" s="3" t="b">
        <f t="shared" si="128"/>
        <v>0</v>
      </c>
      <c r="G2056" s="3" t="str">
        <f t="shared" si="129"/>
        <v/>
      </c>
      <c r="H2056" s="3" t="str">
        <f>IF(D2056,VLOOKUP(A2056,des!B:Q,12,FALSE),"")</f>
        <v/>
      </c>
      <c r="I2056" s="3" t="b">
        <f t="shared" si="130"/>
        <v>0</v>
      </c>
      <c r="J2056" s="3" t="str">
        <f t="shared" si="131"/>
        <v/>
      </c>
    </row>
    <row r="2057" spans="1:10" x14ac:dyDescent="0.2">
      <c r="A2057" t="s">
        <v>9024</v>
      </c>
      <c r="B2057" t="s">
        <v>9025</v>
      </c>
      <c r="C2057" t="s">
        <v>9026</v>
      </c>
      <c r="D2057" s="3" t="b">
        <f>NOT(ISNA(VLOOKUP(A2057,des!B:B,1,FALSE)))</f>
        <v>0</v>
      </c>
      <c r="E2057" s="3" t="str">
        <f>IF(D2057,VLOOKUP(A2057,des!B:Q,11,FALSE),"")</f>
        <v/>
      </c>
      <c r="F2057" s="3" t="b">
        <f t="shared" si="128"/>
        <v>0</v>
      </c>
      <c r="G2057" s="3" t="str">
        <f t="shared" si="129"/>
        <v/>
      </c>
      <c r="H2057" s="3" t="str">
        <f>IF(D2057,VLOOKUP(A2057,des!B:Q,12,FALSE),"")</f>
        <v/>
      </c>
      <c r="I2057" s="3" t="b">
        <f t="shared" si="130"/>
        <v>0</v>
      </c>
      <c r="J2057" s="3" t="str">
        <f t="shared" si="131"/>
        <v/>
      </c>
    </row>
    <row r="2058" spans="1:10" x14ac:dyDescent="0.2">
      <c r="A2058" t="s">
        <v>9027</v>
      </c>
      <c r="B2058" t="s">
        <v>9028</v>
      </c>
      <c r="C2058" t="s">
        <v>9029</v>
      </c>
      <c r="D2058" s="3" t="b">
        <f>NOT(ISNA(VLOOKUP(A2058,des!B:B,1,FALSE)))</f>
        <v>0</v>
      </c>
      <c r="E2058" s="3" t="str">
        <f>IF(D2058,VLOOKUP(A2058,des!B:Q,11,FALSE),"")</f>
        <v/>
      </c>
      <c r="F2058" s="3" t="b">
        <f t="shared" si="128"/>
        <v>0</v>
      </c>
      <c r="G2058" s="3" t="str">
        <f t="shared" si="129"/>
        <v/>
      </c>
      <c r="H2058" s="3" t="str">
        <f>IF(D2058,VLOOKUP(A2058,des!B:Q,12,FALSE),"")</f>
        <v/>
      </c>
      <c r="I2058" s="3" t="b">
        <f t="shared" si="130"/>
        <v>0</v>
      </c>
      <c r="J2058" s="3" t="str">
        <f t="shared" si="131"/>
        <v/>
      </c>
    </row>
    <row r="2059" spans="1:10" x14ac:dyDescent="0.2">
      <c r="A2059" t="s">
        <v>9030</v>
      </c>
      <c r="B2059" t="s">
        <v>9031</v>
      </c>
      <c r="C2059" t="s">
        <v>9032</v>
      </c>
      <c r="D2059" s="3" t="b">
        <f>NOT(ISNA(VLOOKUP(A2059,des!B:B,1,FALSE)))</f>
        <v>0</v>
      </c>
      <c r="E2059" s="3" t="str">
        <f>IF(D2059,VLOOKUP(A2059,des!B:Q,11,FALSE),"")</f>
        <v/>
      </c>
      <c r="F2059" s="3" t="b">
        <f t="shared" si="128"/>
        <v>0</v>
      </c>
      <c r="G2059" s="3" t="str">
        <f t="shared" si="129"/>
        <v/>
      </c>
      <c r="H2059" s="3" t="str">
        <f>IF(D2059,VLOOKUP(A2059,des!B:Q,12,FALSE),"")</f>
        <v/>
      </c>
      <c r="I2059" s="3" t="b">
        <f t="shared" si="130"/>
        <v>0</v>
      </c>
      <c r="J2059" s="3" t="str">
        <f t="shared" si="131"/>
        <v/>
      </c>
    </row>
    <row r="2060" spans="1:10" x14ac:dyDescent="0.2">
      <c r="A2060" t="s">
        <v>9033</v>
      </c>
      <c r="B2060" t="s">
        <v>9034</v>
      </c>
      <c r="C2060" t="s">
        <v>9035</v>
      </c>
      <c r="D2060" s="3" t="b">
        <f>NOT(ISNA(VLOOKUP(A2060,des!B:B,1,FALSE)))</f>
        <v>0</v>
      </c>
      <c r="E2060" s="3" t="str">
        <f>IF(D2060,VLOOKUP(A2060,des!B:Q,11,FALSE),"")</f>
        <v/>
      </c>
      <c r="F2060" s="3" t="b">
        <f t="shared" si="128"/>
        <v>0</v>
      </c>
      <c r="G2060" s="3" t="str">
        <f t="shared" si="129"/>
        <v/>
      </c>
      <c r="H2060" s="3" t="str">
        <f>IF(D2060,VLOOKUP(A2060,des!B:Q,12,FALSE),"")</f>
        <v/>
      </c>
      <c r="I2060" s="3" t="b">
        <f t="shared" si="130"/>
        <v>0</v>
      </c>
      <c r="J2060" s="3" t="str">
        <f t="shared" si="131"/>
        <v/>
      </c>
    </row>
    <row r="2061" spans="1:10" x14ac:dyDescent="0.2">
      <c r="A2061" t="s">
        <v>9036</v>
      </c>
      <c r="B2061" t="s">
        <v>9037</v>
      </c>
      <c r="C2061" t="s">
        <v>9038</v>
      </c>
      <c r="D2061" s="3" t="b">
        <f>NOT(ISNA(VLOOKUP(A2061,des!B:B,1,FALSE)))</f>
        <v>0</v>
      </c>
      <c r="E2061" s="3" t="str">
        <f>IF(D2061,VLOOKUP(A2061,des!B:Q,11,FALSE),"")</f>
        <v/>
      </c>
      <c r="F2061" s="3" t="b">
        <f t="shared" si="128"/>
        <v>0</v>
      </c>
      <c r="G2061" s="3" t="str">
        <f t="shared" si="129"/>
        <v/>
      </c>
      <c r="H2061" s="3" t="str">
        <f>IF(D2061,VLOOKUP(A2061,des!B:Q,12,FALSE),"")</f>
        <v/>
      </c>
      <c r="I2061" s="3" t="b">
        <f t="shared" si="130"/>
        <v>0</v>
      </c>
      <c r="J2061" s="3" t="str">
        <f t="shared" si="131"/>
        <v/>
      </c>
    </row>
    <row r="2062" spans="1:10" x14ac:dyDescent="0.2">
      <c r="A2062" t="s">
        <v>9039</v>
      </c>
      <c r="B2062" t="s">
        <v>9040</v>
      </c>
      <c r="C2062" t="s">
        <v>9041</v>
      </c>
      <c r="D2062" s="3" t="b">
        <f>NOT(ISNA(VLOOKUP(A2062,des!B:B,1,FALSE)))</f>
        <v>0</v>
      </c>
      <c r="E2062" s="3" t="str">
        <f>IF(D2062,VLOOKUP(A2062,des!B:Q,11,FALSE),"")</f>
        <v/>
      </c>
      <c r="F2062" s="3" t="b">
        <f t="shared" si="128"/>
        <v>0</v>
      </c>
      <c r="G2062" s="3" t="str">
        <f t="shared" si="129"/>
        <v/>
      </c>
      <c r="H2062" s="3" t="str">
        <f>IF(D2062,VLOOKUP(A2062,des!B:Q,12,FALSE),"")</f>
        <v/>
      </c>
      <c r="I2062" s="3" t="b">
        <f t="shared" si="130"/>
        <v>0</v>
      </c>
      <c r="J2062" s="3" t="str">
        <f t="shared" si="131"/>
        <v/>
      </c>
    </row>
    <row r="2063" spans="1:10" x14ac:dyDescent="0.2">
      <c r="A2063" t="s">
        <v>9042</v>
      </c>
      <c r="B2063" t="s">
        <v>9043</v>
      </c>
      <c r="C2063" t="s">
        <v>9044</v>
      </c>
      <c r="D2063" s="3" t="b">
        <f>NOT(ISNA(VLOOKUP(A2063,des!B:B,1,FALSE)))</f>
        <v>0</v>
      </c>
      <c r="E2063" s="3" t="str">
        <f>IF(D2063,VLOOKUP(A2063,des!B:Q,11,FALSE),"")</f>
        <v/>
      </c>
      <c r="F2063" s="3" t="b">
        <f t="shared" si="128"/>
        <v>0</v>
      </c>
      <c r="G2063" s="3" t="str">
        <f t="shared" si="129"/>
        <v/>
      </c>
      <c r="H2063" s="3" t="str">
        <f>IF(D2063,VLOOKUP(A2063,des!B:Q,12,FALSE),"")</f>
        <v/>
      </c>
      <c r="I2063" s="3" t="b">
        <f t="shared" si="130"/>
        <v>0</v>
      </c>
      <c r="J2063" s="3" t="str">
        <f t="shared" si="131"/>
        <v/>
      </c>
    </row>
    <row r="2064" spans="1:10" x14ac:dyDescent="0.2">
      <c r="A2064" t="s">
        <v>9045</v>
      </c>
      <c r="B2064" t="s">
        <v>9046</v>
      </c>
      <c r="C2064" t="s">
        <v>9047</v>
      </c>
      <c r="D2064" s="3" t="b">
        <f>NOT(ISNA(VLOOKUP(A2064,des!B:B,1,FALSE)))</f>
        <v>0</v>
      </c>
      <c r="E2064" s="3" t="str">
        <f>IF(D2064,VLOOKUP(A2064,des!B:Q,11,FALSE),"")</f>
        <v/>
      </c>
      <c r="F2064" s="3" t="b">
        <f t="shared" si="128"/>
        <v>0</v>
      </c>
      <c r="G2064" s="3" t="str">
        <f t="shared" si="129"/>
        <v/>
      </c>
      <c r="H2064" s="3" t="str">
        <f>IF(D2064,VLOOKUP(A2064,des!B:Q,12,FALSE),"")</f>
        <v/>
      </c>
      <c r="I2064" s="3" t="b">
        <f t="shared" si="130"/>
        <v>0</v>
      </c>
      <c r="J2064" s="3" t="str">
        <f t="shared" si="131"/>
        <v/>
      </c>
    </row>
    <row r="2065" spans="1:10" x14ac:dyDescent="0.2">
      <c r="A2065" t="s">
        <v>9048</v>
      </c>
      <c r="B2065" t="s">
        <v>9049</v>
      </c>
      <c r="C2065" t="s">
        <v>9050</v>
      </c>
      <c r="D2065" s="3" t="b">
        <f>NOT(ISNA(VLOOKUP(A2065,des!B:B,1,FALSE)))</f>
        <v>0</v>
      </c>
      <c r="E2065" s="3" t="str">
        <f>IF(D2065,VLOOKUP(A2065,des!B:Q,11,FALSE),"")</f>
        <v/>
      </c>
      <c r="F2065" s="3" t="b">
        <f t="shared" si="128"/>
        <v>0</v>
      </c>
      <c r="G2065" s="3" t="str">
        <f t="shared" si="129"/>
        <v/>
      </c>
      <c r="H2065" s="3" t="str">
        <f>IF(D2065,VLOOKUP(A2065,des!B:Q,12,FALSE),"")</f>
        <v/>
      </c>
      <c r="I2065" s="3" t="b">
        <f t="shared" si="130"/>
        <v>0</v>
      </c>
      <c r="J2065" s="3" t="str">
        <f t="shared" si="131"/>
        <v/>
      </c>
    </row>
    <row r="2066" spans="1:10" x14ac:dyDescent="0.2">
      <c r="A2066" t="s">
        <v>9051</v>
      </c>
      <c r="B2066" t="s">
        <v>9052</v>
      </c>
      <c r="C2066" t="s">
        <v>9053</v>
      </c>
      <c r="D2066" s="3" t="b">
        <f>NOT(ISNA(VLOOKUP(A2066,des!B:B,1,FALSE)))</f>
        <v>0</v>
      </c>
      <c r="E2066" s="3" t="str">
        <f>IF(D2066,VLOOKUP(A2066,des!B:Q,11,FALSE),"")</f>
        <v/>
      </c>
      <c r="F2066" s="3" t="b">
        <f t="shared" si="128"/>
        <v>0</v>
      </c>
      <c r="G2066" s="3" t="str">
        <f t="shared" si="129"/>
        <v/>
      </c>
      <c r="H2066" s="3" t="str">
        <f>IF(D2066,VLOOKUP(A2066,des!B:Q,12,FALSE),"")</f>
        <v/>
      </c>
      <c r="I2066" s="3" t="b">
        <f t="shared" si="130"/>
        <v>0</v>
      </c>
      <c r="J2066" s="3" t="str">
        <f t="shared" si="131"/>
        <v/>
      </c>
    </row>
    <row r="2067" spans="1:10" x14ac:dyDescent="0.2">
      <c r="A2067" t="s">
        <v>9054</v>
      </c>
      <c r="B2067" t="s">
        <v>9055</v>
      </c>
      <c r="C2067" t="s">
        <v>9056</v>
      </c>
      <c r="D2067" s="3" t="b">
        <f>NOT(ISNA(VLOOKUP(A2067,des!B:B,1,FALSE)))</f>
        <v>0</v>
      </c>
      <c r="E2067" s="3" t="str">
        <f>IF(D2067,VLOOKUP(A2067,des!B:Q,11,FALSE),"")</f>
        <v/>
      </c>
      <c r="F2067" s="3" t="b">
        <f t="shared" si="128"/>
        <v>0</v>
      </c>
      <c r="G2067" s="3" t="str">
        <f t="shared" si="129"/>
        <v/>
      </c>
      <c r="H2067" s="3" t="str">
        <f>IF(D2067,VLOOKUP(A2067,des!B:Q,12,FALSE),"")</f>
        <v/>
      </c>
      <c r="I2067" s="3" t="b">
        <f t="shared" si="130"/>
        <v>0</v>
      </c>
      <c r="J2067" s="3" t="str">
        <f t="shared" si="131"/>
        <v/>
      </c>
    </row>
    <row r="2068" spans="1:10" x14ac:dyDescent="0.2">
      <c r="A2068" t="s">
        <v>9057</v>
      </c>
      <c r="B2068" t="s">
        <v>9058</v>
      </c>
      <c r="C2068" t="s">
        <v>9059</v>
      </c>
      <c r="D2068" s="3" t="b">
        <f>NOT(ISNA(VLOOKUP(A2068,des!B:B,1,FALSE)))</f>
        <v>0</v>
      </c>
      <c r="E2068" s="3" t="str">
        <f>IF(D2068,VLOOKUP(A2068,des!B:Q,11,FALSE),"")</f>
        <v/>
      </c>
      <c r="F2068" s="3" t="b">
        <f t="shared" si="128"/>
        <v>0</v>
      </c>
      <c r="G2068" s="3" t="str">
        <f t="shared" si="129"/>
        <v/>
      </c>
      <c r="H2068" s="3" t="str">
        <f>IF(D2068,VLOOKUP(A2068,des!B:Q,12,FALSE),"")</f>
        <v/>
      </c>
      <c r="I2068" s="3" t="b">
        <f t="shared" si="130"/>
        <v>0</v>
      </c>
      <c r="J2068" s="3" t="str">
        <f t="shared" si="131"/>
        <v/>
      </c>
    </row>
    <row r="2069" spans="1:10" x14ac:dyDescent="0.2">
      <c r="A2069" t="s">
        <v>9060</v>
      </c>
      <c r="B2069" t="s">
        <v>9061</v>
      </c>
      <c r="C2069" t="s">
        <v>9062</v>
      </c>
      <c r="D2069" s="3" t="b">
        <f>NOT(ISNA(VLOOKUP(A2069,des!B:B,1,FALSE)))</f>
        <v>0</v>
      </c>
      <c r="E2069" s="3" t="str">
        <f>IF(D2069,VLOOKUP(A2069,des!B:Q,11,FALSE),"")</f>
        <v/>
      </c>
      <c r="F2069" s="3" t="b">
        <f t="shared" si="128"/>
        <v>0</v>
      </c>
      <c r="G2069" s="3" t="str">
        <f t="shared" si="129"/>
        <v/>
      </c>
      <c r="H2069" s="3" t="str">
        <f>IF(D2069,VLOOKUP(A2069,des!B:Q,12,FALSE),"")</f>
        <v/>
      </c>
      <c r="I2069" s="3" t="b">
        <f t="shared" si="130"/>
        <v>0</v>
      </c>
      <c r="J2069" s="3" t="str">
        <f t="shared" si="131"/>
        <v/>
      </c>
    </row>
    <row r="2070" spans="1:10" x14ac:dyDescent="0.2">
      <c r="A2070" t="s">
        <v>9063</v>
      </c>
      <c r="B2070" t="s">
        <v>9064</v>
      </c>
      <c r="C2070" t="s">
        <v>9065</v>
      </c>
      <c r="D2070" s="3" t="b">
        <f>NOT(ISNA(VLOOKUP(A2070,des!B:B,1,FALSE)))</f>
        <v>0</v>
      </c>
      <c r="E2070" s="3" t="str">
        <f>IF(D2070,VLOOKUP(A2070,des!B:Q,11,FALSE),"")</f>
        <v/>
      </c>
      <c r="F2070" s="3" t="b">
        <f t="shared" si="128"/>
        <v>0</v>
      </c>
      <c r="G2070" s="3" t="str">
        <f t="shared" si="129"/>
        <v/>
      </c>
      <c r="H2070" s="3" t="str">
        <f>IF(D2070,VLOOKUP(A2070,des!B:Q,12,FALSE),"")</f>
        <v/>
      </c>
      <c r="I2070" s="3" t="b">
        <f t="shared" si="130"/>
        <v>0</v>
      </c>
      <c r="J2070" s="3" t="str">
        <f t="shared" si="131"/>
        <v/>
      </c>
    </row>
    <row r="2071" spans="1:10" x14ac:dyDescent="0.2">
      <c r="A2071" t="s">
        <v>9066</v>
      </c>
      <c r="B2071" t="s">
        <v>9067</v>
      </c>
      <c r="C2071" t="s">
        <v>9068</v>
      </c>
      <c r="D2071" s="3" t="b">
        <f>NOT(ISNA(VLOOKUP(A2071,des!B:B,1,FALSE)))</f>
        <v>0</v>
      </c>
      <c r="E2071" s="3" t="str">
        <f>IF(D2071,VLOOKUP(A2071,des!B:Q,11,FALSE),"")</f>
        <v/>
      </c>
      <c r="F2071" s="3" t="b">
        <f t="shared" si="128"/>
        <v>0</v>
      </c>
      <c r="G2071" s="3" t="str">
        <f t="shared" si="129"/>
        <v/>
      </c>
      <c r="H2071" s="3" t="str">
        <f>IF(D2071,VLOOKUP(A2071,des!B:Q,12,FALSE),"")</f>
        <v/>
      </c>
      <c r="I2071" s="3" t="b">
        <f t="shared" si="130"/>
        <v>0</v>
      </c>
      <c r="J2071" s="3" t="str">
        <f t="shared" si="131"/>
        <v/>
      </c>
    </row>
    <row r="2072" spans="1:10" x14ac:dyDescent="0.2">
      <c r="A2072" t="s">
        <v>9069</v>
      </c>
      <c r="B2072" t="s">
        <v>9070</v>
      </c>
      <c r="C2072" t="s">
        <v>9071</v>
      </c>
      <c r="D2072" s="3" t="b">
        <f>NOT(ISNA(VLOOKUP(A2072,des!B:B,1,FALSE)))</f>
        <v>0</v>
      </c>
      <c r="E2072" s="3" t="str">
        <f>IF(D2072,VLOOKUP(A2072,des!B:Q,11,FALSE),"")</f>
        <v/>
      </c>
      <c r="F2072" s="3" t="b">
        <f t="shared" si="128"/>
        <v>0</v>
      </c>
      <c r="G2072" s="3" t="str">
        <f t="shared" si="129"/>
        <v/>
      </c>
      <c r="H2072" s="3" t="str">
        <f>IF(D2072,VLOOKUP(A2072,des!B:Q,12,FALSE),"")</f>
        <v/>
      </c>
      <c r="I2072" s="3" t="b">
        <f t="shared" si="130"/>
        <v>0</v>
      </c>
      <c r="J2072" s="3" t="str">
        <f t="shared" si="131"/>
        <v/>
      </c>
    </row>
    <row r="2073" spans="1:10" x14ac:dyDescent="0.2">
      <c r="A2073" t="s">
        <v>9072</v>
      </c>
      <c r="B2073" t="s">
        <v>9073</v>
      </c>
      <c r="C2073" t="s">
        <v>9074</v>
      </c>
      <c r="D2073" s="3" t="b">
        <f>NOT(ISNA(VLOOKUP(A2073,des!B:B,1,FALSE)))</f>
        <v>0</v>
      </c>
      <c r="E2073" s="3" t="str">
        <f>IF(D2073,VLOOKUP(A2073,des!B:Q,11,FALSE),"")</f>
        <v/>
      </c>
      <c r="F2073" s="3" t="b">
        <f t="shared" si="128"/>
        <v>0</v>
      </c>
      <c r="G2073" s="3" t="str">
        <f t="shared" si="129"/>
        <v/>
      </c>
      <c r="H2073" s="3" t="str">
        <f>IF(D2073,VLOOKUP(A2073,des!B:Q,12,FALSE),"")</f>
        <v/>
      </c>
      <c r="I2073" s="3" t="b">
        <f t="shared" si="130"/>
        <v>0</v>
      </c>
      <c r="J2073" s="3" t="str">
        <f t="shared" si="131"/>
        <v/>
      </c>
    </row>
    <row r="2074" spans="1:10" x14ac:dyDescent="0.2">
      <c r="A2074" t="s">
        <v>9075</v>
      </c>
      <c r="B2074" t="s">
        <v>9076</v>
      </c>
      <c r="C2074" t="s">
        <v>9077</v>
      </c>
      <c r="D2074" s="3" t="b">
        <f>NOT(ISNA(VLOOKUP(A2074,des!B:B,1,FALSE)))</f>
        <v>0</v>
      </c>
      <c r="E2074" s="3" t="str">
        <f>IF(D2074,VLOOKUP(A2074,des!B:Q,11,FALSE),"")</f>
        <v/>
      </c>
      <c r="F2074" s="3" t="b">
        <f t="shared" si="128"/>
        <v>0</v>
      </c>
      <c r="G2074" s="3" t="str">
        <f t="shared" si="129"/>
        <v/>
      </c>
      <c r="H2074" s="3" t="str">
        <f>IF(D2074,VLOOKUP(A2074,des!B:Q,12,FALSE),"")</f>
        <v/>
      </c>
      <c r="I2074" s="3" t="b">
        <f t="shared" si="130"/>
        <v>0</v>
      </c>
      <c r="J2074" s="3" t="str">
        <f t="shared" si="131"/>
        <v/>
      </c>
    </row>
    <row r="2075" spans="1:10" x14ac:dyDescent="0.2">
      <c r="A2075" t="s">
        <v>9078</v>
      </c>
      <c r="B2075" t="s">
        <v>9079</v>
      </c>
      <c r="C2075" t="s">
        <v>9080</v>
      </c>
      <c r="D2075" s="3" t="b">
        <f>NOT(ISNA(VLOOKUP(A2075,des!B:B,1,FALSE)))</f>
        <v>0</v>
      </c>
      <c r="E2075" s="3" t="str">
        <f>IF(D2075,VLOOKUP(A2075,des!B:Q,11,FALSE),"")</f>
        <v/>
      </c>
      <c r="F2075" s="3" t="b">
        <f t="shared" si="128"/>
        <v>0</v>
      </c>
      <c r="G2075" s="3" t="str">
        <f t="shared" si="129"/>
        <v/>
      </c>
      <c r="H2075" s="3" t="str">
        <f>IF(D2075,VLOOKUP(A2075,des!B:Q,12,FALSE),"")</f>
        <v/>
      </c>
      <c r="I2075" s="3" t="b">
        <f t="shared" si="130"/>
        <v>0</v>
      </c>
      <c r="J2075" s="3" t="str">
        <f t="shared" si="131"/>
        <v/>
      </c>
    </row>
    <row r="2076" spans="1:10" x14ac:dyDescent="0.2">
      <c r="A2076" t="s">
        <v>9081</v>
      </c>
      <c r="B2076" t="s">
        <v>9082</v>
      </c>
      <c r="C2076" t="s">
        <v>9083</v>
      </c>
      <c r="D2076" s="3" t="b">
        <f>NOT(ISNA(VLOOKUP(A2076,des!B:B,1,FALSE)))</f>
        <v>0</v>
      </c>
      <c r="E2076" s="3" t="str">
        <f>IF(D2076,VLOOKUP(A2076,des!B:Q,11,FALSE),"")</f>
        <v/>
      </c>
      <c r="F2076" s="3" t="b">
        <f t="shared" si="128"/>
        <v>0</v>
      </c>
      <c r="G2076" s="3" t="str">
        <f t="shared" si="129"/>
        <v/>
      </c>
      <c r="H2076" s="3" t="str">
        <f>IF(D2076,VLOOKUP(A2076,des!B:Q,12,FALSE),"")</f>
        <v/>
      </c>
      <c r="I2076" s="3" t="b">
        <f t="shared" si="130"/>
        <v>0</v>
      </c>
      <c r="J2076" s="3" t="str">
        <f t="shared" si="131"/>
        <v/>
      </c>
    </row>
    <row r="2077" spans="1:10" x14ac:dyDescent="0.2">
      <c r="A2077" t="s">
        <v>9084</v>
      </c>
      <c r="B2077" t="s">
        <v>9085</v>
      </c>
      <c r="C2077" t="s">
        <v>9086</v>
      </c>
      <c r="D2077" s="3" t="b">
        <f>NOT(ISNA(VLOOKUP(A2077,des!B:B,1,FALSE)))</f>
        <v>0</v>
      </c>
      <c r="E2077" s="3" t="str">
        <f>IF(D2077,VLOOKUP(A2077,des!B:Q,11,FALSE),"")</f>
        <v/>
      </c>
      <c r="F2077" s="3" t="b">
        <f t="shared" si="128"/>
        <v>0</v>
      </c>
      <c r="G2077" s="3" t="str">
        <f t="shared" si="129"/>
        <v/>
      </c>
      <c r="H2077" s="3" t="str">
        <f>IF(D2077,VLOOKUP(A2077,des!B:Q,12,FALSE),"")</f>
        <v/>
      </c>
      <c r="I2077" s="3" t="b">
        <f t="shared" si="130"/>
        <v>0</v>
      </c>
      <c r="J2077" s="3" t="str">
        <f t="shared" si="131"/>
        <v/>
      </c>
    </row>
    <row r="2078" spans="1:10" x14ac:dyDescent="0.2">
      <c r="A2078" t="s">
        <v>9087</v>
      </c>
      <c r="B2078" t="s">
        <v>9088</v>
      </c>
      <c r="C2078" t="s">
        <v>9089</v>
      </c>
      <c r="D2078" s="3" t="b">
        <f>NOT(ISNA(VLOOKUP(A2078,des!B:B,1,FALSE)))</f>
        <v>0</v>
      </c>
      <c r="E2078" s="3" t="str">
        <f>IF(D2078,VLOOKUP(A2078,des!B:Q,11,FALSE),"")</f>
        <v/>
      </c>
      <c r="F2078" s="3" t="b">
        <f t="shared" si="128"/>
        <v>0</v>
      </c>
      <c r="G2078" s="3" t="str">
        <f t="shared" si="129"/>
        <v/>
      </c>
      <c r="H2078" s="3" t="str">
        <f>IF(D2078,VLOOKUP(A2078,des!B:Q,12,FALSE),"")</f>
        <v/>
      </c>
      <c r="I2078" s="3" t="b">
        <f t="shared" si="130"/>
        <v>0</v>
      </c>
      <c r="J2078" s="3" t="str">
        <f t="shared" si="131"/>
        <v/>
      </c>
    </row>
    <row r="2079" spans="1:10" x14ac:dyDescent="0.2">
      <c r="A2079" t="s">
        <v>9090</v>
      </c>
      <c r="B2079" t="s">
        <v>9091</v>
      </c>
      <c r="C2079" t="s">
        <v>9092</v>
      </c>
      <c r="D2079" s="3" t="b">
        <f>NOT(ISNA(VLOOKUP(A2079,des!B:B,1,FALSE)))</f>
        <v>0</v>
      </c>
      <c r="E2079" s="3" t="str">
        <f>IF(D2079,VLOOKUP(A2079,des!B:Q,11,FALSE),"")</f>
        <v/>
      </c>
      <c r="F2079" s="3" t="b">
        <f t="shared" si="128"/>
        <v>0</v>
      </c>
      <c r="G2079" s="3" t="str">
        <f t="shared" si="129"/>
        <v/>
      </c>
      <c r="H2079" s="3" t="str">
        <f>IF(D2079,VLOOKUP(A2079,des!B:Q,12,FALSE),"")</f>
        <v/>
      </c>
      <c r="I2079" s="3" t="b">
        <f t="shared" si="130"/>
        <v>0</v>
      </c>
      <c r="J2079" s="3" t="str">
        <f t="shared" si="131"/>
        <v/>
      </c>
    </row>
    <row r="2080" spans="1:10" x14ac:dyDescent="0.2">
      <c r="A2080" t="s">
        <v>9093</v>
      </c>
      <c r="B2080" t="s">
        <v>9094</v>
      </c>
      <c r="C2080" t="s">
        <v>9095</v>
      </c>
      <c r="D2080" s="3" t="b">
        <f>NOT(ISNA(VLOOKUP(A2080,des!B:B,1,FALSE)))</f>
        <v>0</v>
      </c>
      <c r="E2080" s="3" t="str">
        <f>IF(D2080,VLOOKUP(A2080,des!B:Q,11,FALSE),"")</f>
        <v/>
      </c>
      <c r="F2080" s="3" t="b">
        <f t="shared" si="128"/>
        <v>0</v>
      </c>
      <c r="G2080" s="3" t="str">
        <f t="shared" si="129"/>
        <v/>
      </c>
      <c r="H2080" s="3" t="str">
        <f>IF(D2080,VLOOKUP(A2080,des!B:Q,12,FALSE),"")</f>
        <v/>
      </c>
      <c r="I2080" s="3" t="b">
        <f t="shared" si="130"/>
        <v>0</v>
      </c>
      <c r="J2080" s="3" t="str">
        <f t="shared" si="131"/>
        <v/>
      </c>
    </row>
    <row r="2081" spans="1:10" x14ac:dyDescent="0.2">
      <c r="A2081" t="s">
        <v>9096</v>
      </c>
      <c r="B2081" t="s">
        <v>9097</v>
      </c>
      <c r="C2081" t="s">
        <v>9098</v>
      </c>
      <c r="D2081" s="3" t="b">
        <f>NOT(ISNA(VLOOKUP(A2081,des!B:B,1,FALSE)))</f>
        <v>0</v>
      </c>
      <c r="E2081" s="3" t="str">
        <f>IF(D2081,VLOOKUP(A2081,des!B:Q,11,FALSE),"")</f>
        <v/>
      </c>
      <c r="F2081" s="3" t="b">
        <f t="shared" si="128"/>
        <v>0</v>
      </c>
      <c r="G2081" s="3" t="str">
        <f t="shared" si="129"/>
        <v/>
      </c>
      <c r="H2081" s="3" t="str">
        <f>IF(D2081,VLOOKUP(A2081,des!B:Q,12,FALSE),"")</f>
        <v/>
      </c>
      <c r="I2081" s="3" t="b">
        <f t="shared" si="130"/>
        <v>0</v>
      </c>
      <c r="J2081" s="3" t="str">
        <f t="shared" si="131"/>
        <v/>
      </c>
    </row>
    <row r="2082" spans="1:10" x14ac:dyDescent="0.2">
      <c r="A2082" t="s">
        <v>9099</v>
      </c>
      <c r="B2082" t="s">
        <v>9100</v>
      </c>
      <c r="C2082" t="s">
        <v>9101</v>
      </c>
      <c r="D2082" s="3" t="b">
        <f>NOT(ISNA(VLOOKUP(A2082,des!B:B,1,FALSE)))</f>
        <v>0</v>
      </c>
      <c r="E2082" s="3" t="str">
        <f>IF(D2082,VLOOKUP(A2082,des!B:Q,11,FALSE),"")</f>
        <v/>
      </c>
      <c r="F2082" s="3" t="b">
        <f t="shared" si="128"/>
        <v>0</v>
      </c>
      <c r="G2082" s="3" t="str">
        <f t="shared" si="129"/>
        <v/>
      </c>
      <c r="H2082" s="3" t="str">
        <f>IF(D2082,VLOOKUP(A2082,des!B:Q,12,FALSE),"")</f>
        <v/>
      </c>
      <c r="I2082" s="3" t="b">
        <f t="shared" si="130"/>
        <v>0</v>
      </c>
      <c r="J2082" s="3" t="str">
        <f t="shared" si="131"/>
        <v/>
      </c>
    </row>
    <row r="2083" spans="1:10" x14ac:dyDescent="0.2">
      <c r="A2083" t="s">
        <v>9102</v>
      </c>
      <c r="B2083" t="s">
        <v>9103</v>
      </c>
      <c r="C2083" t="s">
        <v>9104</v>
      </c>
      <c r="D2083" s="3" t="b">
        <f>NOT(ISNA(VLOOKUP(A2083,des!B:B,1,FALSE)))</f>
        <v>0</v>
      </c>
      <c r="E2083" s="3" t="str">
        <f>IF(D2083,VLOOKUP(A2083,des!B:Q,11,FALSE),"")</f>
        <v/>
      </c>
      <c r="F2083" s="3" t="b">
        <f t="shared" si="128"/>
        <v>0</v>
      </c>
      <c r="G2083" s="3" t="str">
        <f t="shared" si="129"/>
        <v/>
      </c>
      <c r="H2083" s="3" t="str">
        <f>IF(D2083,VLOOKUP(A2083,des!B:Q,12,FALSE),"")</f>
        <v/>
      </c>
      <c r="I2083" s="3" t="b">
        <f t="shared" si="130"/>
        <v>0</v>
      </c>
      <c r="J2083" s="3" t="str">
        <f t="shared" si="131"/>
        <v/>
      </c>
    </row>
    <row r="2084" spans="1:10" x14ac:dyDescent="0.2">
      <c r="A2084" t="s">
        <v>9105</v>
      </c>
      <c r="B2084" t="s">
        <v>9106</v>
      </c>
      <c r="C2084" t="s">
        <v>9107</v>
      </c>
      <c r="D2084" s="3" t="b">
        <f>NOT(ISNA(VLOOKUP(A2084,des!B:B,1,FALSE)))</f>
        <v>0</v>
      </c>
      <c r="E2084" s="3" t="str">
        <f>IF(D2084,VLOOKUP(A2084,des!B:Q,11,FALSE),"")</f>
        <v/>
      </c>
      <c r="F2084" s="3" t="b">
        <f t="shared" si="128"/>
        <v>0</v>
      </c>
      <c r="G2084" s="3" t="str">
        <f t="shared" si="129"/>
        <v/>
      </c>
      <c r="H2084" s="3" t="str">
        <f>IF(D2084,VLOOKUP(A2084,des!B:Q,12,FALSE),"")</f>
        <v/>
      </c>
      <c r="I2084" s="3" t="b">
        <f t="shared" si="130"/>
        <v>0</v>
      </c>
      <c r="J2084" s="3" t="str">
        <f t="shared" si="131"/>
        <v/>
      </c>
    </row>
    <row r="2085" spans="1:10" x14ac:dyDescent="0.2">
      <c r="A2085" t="s">
        <v>9108</v>
      </c>
      <c r="B2085" t="s">
        <v>9109</v>
      </c>
      <c r="C2085" t="s">
        <v>9110</v>
      </c>
      <c r="D2085" s="3" t="b">
        <f>NOT(ISNA(VLOOKUP(A2085,des!B:B,1,FALSE)))</f>
        <v>0</v>
      </c>
      <c r="E2085" s="3" t="str">
        <f>IF(D2085,VLOOKUP(A2085,des!B:Q,11,FALSE),"")</f>
        <v/>
      </c>
      <c r="F2085" s="3" t="b">
        <f t="shared" si="128"/>
        <v>0</v>
      </c>
      <c r="G2085" s="3" t="str">
        <f t="shared" si="129"/>
        <v/>
      </c>
      <c r="H2085" s="3" t="str">
        <f>IF(D2085,VLOOKUP(A2085,des!B:Q,12,FALSE),"")</f>
        <v/>
      </c>
      <c r="I2085" s="3" t="b">
        <f t="shared" si="130"/>
        <v>0</v>
      </c>
      <c r="J2085" s="3" t="str">
        <f t="shared" si="131"/>
        <v/>
      </c>
    </row>
    <row r="2086" spans="1:10" x14ac:dyDescent="0.2">
      <c r="A2086" t="s">
        <v>9111</v>
      </c>
      <c r="B2086" t="s">
        <v>9112</v>
      </c>
      <c r="C2086" t="s">
        <v>9113</v>
      </c>
      <c r="D2086" s="3" t="b">
        <f>NOT(ISNA(VLOOKUP(A2086,des!B:B,1,FALSE)))</f>
        <v>0</v>
      </c>
      <c r="E2086" s="3" t="str">
        <f>IF(D2086,VLOOKUP(A2086,des!B:Q,11,FALSE),"")</f>
        <v/>
      </c>
      <c r="F2086" s="3" t="b">
        <f t="shared" si="128"/>
        <v>0</v>
      </c>
      <c r="G2086" s="3" t="str">
        <f t="shared" si="129"/>
        <v/>
      </c>
      <c r="H2086" s="3" t="str">
        <f>IF(D2086,VLOOKUP(A2086,des!B:Q,12,FALSE),"")</f>
        <v/>
      </c>
      <c r="I2086" s="3" t="b">
        <f t="shared" si="130"/>
        <v>0</v>
      </c>
      <c r="J2086" s="3" t="str">
        <f t="shared" si="131"/>
        <v/>
      </c>
    </row>
    <row r="2087" spans="1:10" x14ac:dyDescent="0.2">
      <c r="A2087" t="s">
        <v>9114</v>
      </c>
      <c r="B2087" t="s">
        <v>9115</v>
      </c>
      <c r="C2087" t="s">
        <v>9116</v>
      </c>
      <c r="D2087" s="3" t="b">
        <f>NOT(ISNA(VLOOKUP(A2087,des!B:B,1,FALSE)))</f>
        <v>0</v>
      </c>
      <c r="E2087" s="3" t="str">
        <f>IF(D2087,VLOOKUP(A2087,des!B:Q,11,FALSE),"")</f>
        <v/>
      </c>
      <c r="F2087" s="3" t="b">
        <f t="shared" si="128"/>
        <v>0</v>
      </c>
      <c r="G2087" s="3" t="str">
        <f t="shared" si="129"/>
        <v/>
      </c>
      <c r="H2087" s="3" t="str">
        <f>IF(D2087,VLOOKUP(A2087,des!B:Q,12,FALSE),"")</f>
        <v/>
      </c>
      <c r="I2087" s="3" t="b">
        <f t="shared" si="130"/>
        <v>0</v>
      </c>
      <c r="J2087" s="3" t="str">
        <f t="shared" si="131"/>
        <v/>
      </c>
    </row>
    <row r="2088" spans="1:10" x14ac:dyDescent="0.2">
      <c r="A2088" t="s">
        <v>9117</v>
      </c>
      <c r="B2088" t="s">
        <v>9118</v>
      </c>
      <c r="C2088" t="s">
        <v>9119</v>
      </c>
      <c r="D2088" s="3" t="b">
        <f>NOT(ISNA(VLOOKUP(A2088,des!B:B,1,FALSE)))</f>
        <v>0</v>
      </c>
      <c r="E2088" s="3" t="str">
        <f>IF(D2088,VLOOKUP(A2088,des!B:Q,11,FALSE),"")</f>
        <v/>
      </c>
      <c r="F2088" s="3" t="b">
        <f t="shared" si="128"/>
        <v>0</v>
      </c>
      <c r="G2088" s="3" t="str">
        <f t="shared" si="129"/>
        <v/>
      </c>
      <c r="H2088" s="3" t="str">
        <f>IF(D2088,VLOOKUP(A2088,des!B:Q,12,FALSE),"")</f>
        <v/>
      </c>
      <c r="I2088" s="3" t="b">
        <f t="shared" si="130"/>
        <v>0</v>
      </c>
      <c r="J2088" s="3" t="str">
        <f t="shared" si="131"/>
        <v/>
      </c>
    </row>
    <row r="2089" spans="1:10" x14ac:dyDescent="0.2">
      <c r="A2089" t="s">
        <v>9120</v>
      </c>
      <c r="B2089" t="s">
        <v>9121</v>
      </c>
      <c r="C2089" t="s">
        <v>9122</v>
      </c>
      <c r="D2089" s="3" t="b">
        <f>NOT(ISNA(VLOOKUP(A2089,des!B:B,1,FALSE)))</f>
        <v>0</v>
      </c>
      <c r="E2089" s="3" t="str">
        <f>IF(D2089,VLOOKUP(A2089,des!B:Q,11,FALSE),"")</f>
        <v/>
      </c>
      <c r="F2089" s="3" t="b">
        <f t="shared" si="128"/>
        <v>0</v>
      </c>
      <c r="G2089" s="3" t="str">
        <f t="shared" si="129"/>
        <v/>
      </c>
      <c r="H2089" s="3" t="str">
        <f>IF(D2089,VLOOKUP(A2089,des!B:Q,12,FALSE),"")</f>
        <v/>
      </c>
      <c r="I2089" s="3" t="b">
        <f t="shared" si="130"/>
        <v>0</v>
      </c>
      <c r="J2089" s="3" t="str">
        <f t="shared" si="131"/>
        <v/>
      </c>
    </row>
    <row r="2090" spans="1:10" x14ac:dyDescent="0.2">
      <c r="A2090" t="s">
        <v>9123</v>
      </c>
      <c r="B2090" t="s">
        <v>9124</v>
      </c>
      <c r="C2090" t="s">
        <v>9125</v>
      </c>
      <c r="D2090" s="3" t="b">
        <f>NOT(ISNA(VLOOKUP(A2090,des!B:B,1,FALSE)))</f>
        <v>0</v>
      </c>
      <c r="E2090" s="3" t="str">
        <f>IF(D2090,VLOOKUP(A2090,des!B:Q,11,FALSE),"")</f>
        <v/>
      </c>
      <c r="F2090" s="3" t="b">
        <f t="shared" si="128"/>
        <v>0</v>
      </c>
      <c r="G2090" s="3" t="str">
        <f t="shared" si="129"/>
        <v/>
      </c>
      <c r="H2090" s="3" t="str">
        <f>IF(D2090,VLOOKUP(A2090,des!B:Q,12,FALSE),"")</f>
        <v/>
      </c>
      <c r="I2090" s="3" t="b">
        <f t="shared" si="130"/>
        <v>0</v>
      </c>
      <c r="J2090" s="3" t="str">
        <f t="shared" si="131"/>
        <v/>
      </c>
    </row>
    <row r="2091" spans="1:10" x14ac:dyDescent="0.2">
      <c r="A2091" t="s">
        <v>9126</v>
      </c>
      <c r="B2091" t="s">
        <v>9127</v>
      </c>
      <c r="C2091" t="s">
        <v>9128</v>
      </c>
      <c r="D2091" s="3" t="b">
        <f>NOT(ISNA(VLOOKUP(A2091,des!B:B,1,FALSE)))</f>
        <v>0</v>
      </c>
      <c r="E2091" s="3" t="str">
        <f>IF(D2091,VLOOKUP(A2091,des!B:Q,11,FALSE),"")</f>
        <v/>
      </c>
      <c r="F2091" s="3" t="b">
        <f t="shared" si="128"/>
        <v>0</v>
      </c>
      <c r="G2091" s="3" t="str">
        <f t="shared" si="129"/>
        <v/>
      </c>
      <c r="H2091" s="3" t="str">
        <f>IF(D2091,VLOOKUP(A2091,des!B:Q,12,FALSE),"")</f>
        <v/>
      </c>
      <c r="I2091" s="3" t="b">
        <f t="shared" si="130"/>
        <v>0</v>
      </c>
      <c r="J2091" s="3" t="str">
        <f t="shared" si="131"/>
        <v/>
      </c>
    </row>
    <row r="2092" spans="1:10" x14ac:dyDescent="0.2">
      <c r="A2092" t="s">
        <v>9129</v>
      </c>
      <c r="B2092" t="s">
        <v>9130</v>
      </c>
      <c r="C2092" t="s">
        <v>9131</v>
      </c>
      <c r="D2092" s="3" t="b">
        <f>NOT(ISNA(VLOOKUP(A2092,des!B:B,1,FALSE)))</f>
        <v>0</v>
      </c>
      <c r="E2092" s="3" t="str">
        <f>IF(D2092,VLOOKUP(A2092,des!B:Q,11,FALSE),"")</f>
        <v/>
      </c>
      <c r="F2092" s="3" t="b">
        <f t="shared" si="128"/>
        <v>0</v>
      </c>
      <c r="G2092" s="3" t="str">
        <f t="shared" si="129"/>
        <v/>
      </c>
      <c r="H2092" s="3" t="str">
        <f>IF(D2092,VLOOKUP(A2092,des!B:Q,12,FALSE),"")</f>
        <v/>
      </c>
      <c r="I2092" s="3" t="b">
        <f t="shared" si="130"/>
        <v>0</v>
      </c>
      <c r="J2092" s="3" t="str">
        <f t="shared" si="131"/>
        <v/>
      </c>
    </row>
    <row r="2093" spans="1:10" x14ac:dyDescent="0.2">
      <c r="A2093" t="s">
        <v>9132</v>
      </c>
      <c r="B2093" t="s">
        <v>9133</v>
      </c>
      <c r="C2093" t="s">
        <v>9134</v>
      </c>
      <c r="D2093" s="3" t="b">
        <f>NOT(ISNA(VLOOKUP(A2093,des!B:B,1,FALSE)))</f>
        <v>0</v>
      </c>
      <c r="E2093" s="3" t="str">
        <f>IF(D2093,VLOOKUP(A2093,des!B:Q,11,FALSE),"")</f>
        <v/>
      </c>
      <c r="F2093" s="3" t="b">
        <f t="shared" si="128"/>
        <v>0</v>
      </c>
      <c r="G2093" s="3" t="str">
        <f t="shared" si="129"/>
        <v/>
      </c>
      <c r="H2093" s="3" t="str">
        <f>IF(D2093,VLOOKUP(A2093,des!B:Q,12,FALSE),"")</f>
        <v/>
      </c>
      <c r="I2093" s="3" t="b">
        <f t="shared" si="130"/>
        <v>0</v>
      </c>
      <c r="J2093" s="3" t="str">
        <f t="shared" si="131"/>
        <v/>
      </c>
    </row>
    <row r="2094" spans="1:10" x14ac:dyDescent="0.2">
      <c r="A2094" t="s">
        <v>9135</v>
      </c>
      <c r="B2094" t="s">
        <v>9136</v>
      </c>
      <c r="C2094" t="s">
        <v>9137</v>
      </c>
      <c r="D2094" s="3" t="b">
        <f>NOT(ISNA(VLOOKUP(A2094,des!B:B,1,FALSE)))</f>
        <v>0</v>
      </c>
      <c r="E2094" s="3" t="str">
        <f>IF(D2094,VLOOKUP(A2094,des!B:Q,11,FALSE),"")</f>
        <v/>
      </c>
      <c r="F2094" s="3" t="b">
        <f t="shared" si="128"/>
        <v>0</v>
      </c>
      <c r="G2094" s="3" t="str">
        <f t="shared" si="129"/>
        <v/>
      </c>
      <c r="H2094" s="3" t="str">
        <f>IF(D2094,VLOOKUP(A2094,des!B:Q,12,FALSE),"")</f>
        <v/>
      </c>
      <c r="I2094" s="3" t="b">
        <f t="shared" si="130"/>
        <v>0</v>
      </c>
      <c r="J2094" s="3" t="str">
        <f t="shared" si="131"/>
        <v/>
      </c>
    </row>
    <row r="2095" spans="1:10" x14ac:dyDescent="0.2">
      <c r="A2095" t="s">
        <v>9138</v>
      </c>
      <c r="B2095" t="s">
        <v>9139</v>
      </c>
      <c r="C2095" t="s">
        <v>9140</v>
      </c>
      <c r="D2095" s="3" t="b">
        <f>NOT(ISNA(VLOOKUP(A2095,des!B:B,1,FALSE)))</f>
        <v>0</v>
      </c>
      <c r="E2095" s="3" t="str">
        <f>IF(D2095,VLOOKUP(A2095,des!B:Q,11,FALSE),"")</f>
        <v/>
      </c>
      <c r="F2095" s="3" t="b">
        <f t="shared" si="128"/>
        <v>0</v>
      </c>
      <c r="G2095" s="3" t="str">
        <f t="shared" si="129"/>
        <v/>
      </c>
      <c r="H2095" s="3" t="str">
        <f>IF(D2095,VLOOKUP(A2095,des!B:Q,12,FALSE),"")</f>
        <v/>
      </c>
      <c r="I2095" s="3" t="b">
        <f t="shared" si="130"/>
        <v>0</v>
      </c>
      <c r="J2095" s="3" t="str">
        <f t="shared" si="131"/>
        <v/>
      </c>
    </row>
    <row r="2096" spans="1:10" x14ac:dyDescent="0.2">
      <c r="A2096" t="s">
        <v>9141</v>
      </c>
      <c r="B2096" t="s">
        <v>9142</v>
      </c>
      <c r="C2096" t="s">
        <v>9143</v>
      </c>
      <c r="D2096" s="3" t="b">
        <f>NOT(ISNA(VLOOKUP(A2096,des!B:B,1,FALSE)))</f>
        <v>0</v>
      </c>
      <c r="E2096" s="3" t="str">
        <f>IF(D2096,VLOOKUP(A2096,des!B:Q,11,FALSE),"")</f>
        <v/>
      </c>
      <c r="F2096" s="3" t="b">
        <f t="shared" si="128"/>
        <v>0</v>
      </c>
      <c r="G2096" s="3" t="str">
        <f t="shared" si="129"/>
        <v/>
      </c>
      <c r="H2096" s="3" t="str">
        <f>IF(D2096,VLOOKUP(A2096,des!B:Q,12,FALSE),"")</f>
        <v/>
      </c>
      <c r="I2096" s="3" t="b">
        <f t="shared" si="130"/>
        <v>0</v>
      </c>
      <c r="J2096" s="3" t="str">
        <f t="shared" si="131"/>
        <v/>
      </c>
    </row>
    <row r="2097" spans="1:10" x14ac:dyDescent="0.2">
      <c r="A2097" t="s">
        <v>9144</v>
      </c>
      <c r="B2097" t="s">
        <v>9145</v>
      </c>
      <c r="C2097" t="s">
        <v>9146</v>
      </c>
      <c r="D2097" s="3" t="b">
        <f>NOT(ISNA(VLOOKUP(A2097,des!B:B,1,FALSE)))</f>
        <v>0</v>
      </c>
      <c r="E2097" s="3" t="str">
        <f>IF(D2097,VLOOKUP(A2097,des!B:Q,11,FALSE),"")</f>
        <v/>
      </c>
      <c r="F2097" s="3" t="b">
        <f t="shared" si="128"/>
        <v>0</v>
      </c>
      <c r="G2097" s="3" t="str">
        <f t="shared" si="129"/>
        <v/>
      </c>
      <c r="H2097" s="3" t="str">
        <f>IF(D2097,VLOOKUP(A2097,des!B:Q,12,FALSE),"")</f>
        <v/>
      </c>
      <c r="I2097" s="3" t="b">
        <f t="shared" si="130"/>
        <v>0</v>
      </c>
      <c r="J2097" s="3" t="str">
        <f t="shared" si="131"/>
        <v/>
      </c>
    </row>
    <row r="2098" spans="1:10" x14ac:dyDescent="0.2">
      <c r="A2098" t="s">
        <v>9147</v>
      </c>
      <c r="B2098" t="s">
        <v>9148</v>
      </c>
      <c r="C2098" t="s">
        <v>9149</v>
      </c>
      <c r="D2098" s="3" t="b">
        <f>NOT(ISNA(VLOOKUP(A2098,des!B:B,1,FALSE)))</f>
        <v>0</v>
      </c>
      <c r="E2098" s="3" t="str">
        <f>IF(D2098,VLOOKUP(A2098,des!B:Q,11,FALSE),"")</f>
        <v/>
      </c>
      <c r="F2098" s="3" t="b">
        <f t="shared" si="128"/>
        <v>0</v>
      </c>
      <c r="G2098" s="3" t="str">
        <f t="shared" si="129"/>
        <v/>
      </c>
      <c r="H2098" s="3" t="str">
        <f>IF(D2098,VLOOKUP(A2098,des!B:Q,12,FALSE),"")</f>
        <v/>
      </c>
      <c r="I2098" s="3" t="b">
        <f t="shared" si="130"/>
        <v>0</v>
      </c>
      <c r="J2098" s="3" t="str">
        <f t="shared" si="131"/>
        <v/>
      </c>
    </row>
    <row r="2099" spans="1:10" x14ac:dyDescent="0.2">
      <c r="A2099" t="s">
        <v>9150</v>
      </c>
      <c r="B2099" t="s">
        <v>9151</v>
      </c>
      <c r="C2099" t="s">
        <v>9152</v>
      </c>
      <c r="D2099" s="3" t="b">
        <f>NOT(ISNA(VLOOKUP(A2099,des!B:B,1,FALSE)))</f>
        <v>0</v>
      </c>
      <c r="E2099" s="3" t="str">
        <f>IF(D2099,VLOOKUP(A2099,des!B:Q,11,FALSE),"")</f>
        <v/>
      </c>
      <c r="F2099" s="3" t="b">
        <f t="shared" si="128"/>
        <v>0</v>
      </c>
      <c r="G2099" s="3" t="str">
        <f t="shared" si="129"/>
        <v/>
      </c>
      <c r="H2099" s="3" t="str">
        <f>IF(D2099,VLOOKUP(A2099,des!B:Q,12,FALSE),"")</f>
        <v/>
      </c>
      <c r="I2099" s="3" t="b">
        <f t="shared" si="130"/>
        <v>0</v>
      </c>
      <c r="J2099" s="3" t="str">
        <f t="shared" si="131"/>
        <v/>
      </c>
    </row>
    <row r="2100" spans="1:10" x14ac:dyDescent="0.2">
      <c r="A2100" t="s">
        <v>9153</v>
      </c>
      <c r="B2100" t="s">
        <v>9154</v>
      </c>
      <c r="C2100" t="s">
        <v>9155</v>
      </c>
      <c r="D2100" s="3" t="b">
        <f>NOT(ISNA(VLOOKUP(A2100,des!B:B,1,FALSE)))</f>
        <v>0</v>
      </c>
      <c r="E2100" s="3" t="str">
        <f>IF(D2100,VLOOKUP(A2100,des!B:Q,11,FALSE),"")</f>
        <v/>
      </c>
      <c r="F2100" s="3" t="b">
        <f t="shared" si="128"/>
        <v>0</v>
      </c>
      <c r="G2100" s="3" t="str">
        <f t="shared" si="129"/>
        <v/>
      </c>
      <c r="H2100" s="3" t="str">
        <f>IF(D2100,VLOOKUP(A2100,des!B:Q,12,FALSE),"")</f>
        <v/>
      </c>
      <c r="I2100" s="3" t="b">
        <f t="shared" si="130"/>
        <v>0</v>
      </c>
      <c r="J2100" s="3" t="str">
        <f t="shared" si="131"/>
        <v/>
      </c>
    </row>
    <row r="2101" spans="1:10" x14ac:dyDescent="0.2">
      <c r="A2101" t="s">
        <v>9156</v>
      </c>
      <c r="B2101" t="s">
        <v>9157</v>
      </c>
      <c r="C2101" t="s">
        <v>9158</v>
      </c>
      <c r="D2101" s="3" t="b">
        <f>NOT(ISNA(VLOOKUP(A2101,des!B:B,1,FALSE)))</f>
        <v>0</v>
      </c>
      <c r="E2101" s="3" t="str">
        <f>IF(D2101,VLOOKUP(A2101,des!B:Q,11,FALSE),"")</f>
        <v/>
      </c>
      <c r="F2101" s="3" t="b">
        <f t="shared" si="128"/>
        <v>0</v>
      </c>
      <c r="G2101" s="3" t="str">
        <f t="shared" si="129"/>
        <v/>
      </c>
      <c r="H2101" s="3" t="str">
        <f>IF(D2101,VLOOKUP(A2101,des!B:Q,12,FALSE),"")</f>
        <v/>
      </c>
      <c r="I2101" s="3" t="b">
        <f t="shared" si="130"/>
        <v>0</v>
      </c>
      <c r="J2101" s="3" t="str">
        <f t="shared" si="131"/>
        <v/>
      </c>
    </row>
    <row r="2102" spans="1:10" x14ac:dyDescent="0.2">
      <c r="A2102" t="s">
        <v>9159</v>
      </c>
      <c r="B2102" t="s">
        <v>9160</v>
      </c>
      <c r="C2102" t="s">
        <v>9161</v>
      </c>
      <c r="D2102" s="3" t="b">
        <f>NOT(ISNA(VLOOKUP(A2102,des!B:B,1,FALSE)))</f>
        <v>0</v>
      </c>
      <c r="E2102" s="3" t="str">
        <f>IF(D2102,VLOOKUP(A2102,des!B:Q,11,FALSE),"")</f>
        <v/>
      </c>
      <c r="F2102" s="3" t="b">
        <f t="shared" si="128"/>
        <v>0</v>
      </c>
      <c r="G2102" s="3" t="str">
        <f t="shared" si="129"/>
        <v/>
      </c>
      <c r="H2102" s="3" t="str">
        <f>IF(D2102,VLOOKUP(A2102,des!B:Q,12,FALSE),"")</f>
        <v/>
      </c>
      <c r="I2102" s="3" t="b">
        <f t="shared" si="130"/>
        <v>0</v>
      </c>
      <c r="J2102" s="3" t="str">
        <f t="shared" si="131"/>
        <v/>
      </c>
    </row>
    <row r="2103" spans="1:10" x14ac:dyDescent="0.2">
      <c r="A2103" t="s">
        <v>9162</v>
      </c>
      <c r="B2103" t="s">
        <v>9163</v>
      </c>
      <c r="C2103" t="s">
        <v>9164</v>
      </c>
      <c r="D2103" s="3" t="b">
        <f>NOT(ISNA(VLOOKUP(A2103,des!B:B,1,FALSE)))</f>
        <v>0</v>
      </c>
      <c r="E2103" s="3" t="str">
        <f>IF(D2103,VLOOKUP(A2103,des!B:Q,11,FALSE),"")</f>
        <v/>
      </c>
      <c r="F2103" s="3" t="b">
        <f t="shared" si="128"/>
        <v>0</v>
      </c>
      <c r="G2103" s="3" t="str">
        <f t="shared" si="129"/>
        <v/>
      </c>
      <c r="H2103" s="3" t="str">
        <f>IF(D2103,VLOOKUP(A2103,des!B:Q,12,FALSE),"")</f>
        <v/>
      </c>
      <c r="I2103" s="3" t="b">
        <f t="shared" si="130"/>
        <v>0</v>
      </c>
      <c r="J2103" s="3" t="str">
        <f t="shared" si="131"/>
        <v/>
      </c>
    </row>
    <row r="2104" spans="1:10" x14ac:dyDescent="0.2">
      <c r="A2104" t="s">
        <v>9165</v>
      </c>
      <c r="B2104" t="s">
        <v>9166</v>
      </c>
      <c r="C2104" t="s">
        <v>9167</v>
      </c>
      <c r="D2104" s="3" t="b">
        <f>NOT(ISNA(VLOOKUP(A2104,des!B:B,1,FALSE)))</f>
        <v>0</v>
      </c>
      <c r="E2104" s="3" t="str">
        <f>IF(D2104,VLOOKUP(A2104,des!B:Q,11,FALSE),"")</f>
        <v/>
      </c>
      <c r="F2104" s="3" t="b">
        <f t="shared" si="128"/>
        <v>0</v>
      </c>
      <c r="G2104" s="3" t="str">
        <f t="shared" si="129"/>
        <v/>
      </c>
      <c r="H2104" s="3" t="str">
        <f>IF(D2104,VLOOKUP(A2104,des!B:Q,12,FALSE),"")</f>
        <v/>
      </c>
      <c r="I2104" s="3" t="b">
        <f t="shared" si="130"/>
        <v>0</v>
      </c>
      <c r="J2104" s="3" t="str">
        <f t="shared" si="131"/>
        <v/>
      </c>
    </row>
    <row r="2105" spans="1:10" x14ac:dyDescent="0.2">
      <c r="A2105" t="s">
        <v>9168</v>
      </c>
      <c r="B2105" t="s">
        <v>9169</v>
      </c>
      <c r="C2105" t="s">
        <v>9170</v>
      </c>
      <c r="D2105" s="3" t="b">
        <f>NOT(ISNA(VLOOKUP(A2105,des!B:B,1,FALSE)))</f>
        <v>0</v>
      </c>
      <c r="E2105" s="3" t="str">
        <f>IF(D2105,VLOOKUP(A2105,des!B:Q,11,FALSE),"")</f>
        <v/>
      </c>
      <c r="F2105" s="3" t="b">
        <f t="shared" si="128"/>
        <v>0</v>
      </c>
      <c r="G2105" s="3" t="str">
        <f t="shared" si="129"/>
        <v/>
      </c>
      <c r="H2105" s="3" t="str">
        <f>IF(D2105,VLOOKUP(A2105,des!B:Q,12,FALSE),"")</f>
        <v/>
      </c>
      <c r="I2105" s="3" t="b">
        <f t="shared" si="130"/>
        <v>0</v>
      </c>
      <c r="J2105" s="3" t="str">
        <f t="shared" si="131"/>
        <v/>
      </c>
    </row>
    <row r="2106" spans="1:10" x14ac:dyDescent="0.2">
      <c r="A2106" t="s">
        <v>9171</v>
      </c>
      <c r="B2106" t="s">
        <v>9172</v>
      </c>
      <c r="C2106" t="s">
        <v>9173</v>
      </c>
      <c r="D2106" s="3" t="b">
        <f>NOT(ISNA(VLOOKUP(A2106,des!B:B,1,FALSE)))</f>
        <v>0</v>
      </c>
      <c r="E2106" s="3" t="str">
        <f>IF(D2106,VLOOKUP(A2106,des!B:Q,11,FALSE),"")</f>
        <v/>
      </c>
      <c r="F2106" s="3" t="b">
        <f t="shared" si="128"/>
        <v>0</v>
      </c>
      <c r="G2106" s="3" t="str">
        <f t="shared" si="129"/>
        <v/>
      </c>
      <c r="H2106" s="3" t="str">
        <f>IF(D2106,VLOOKUP(A2106,des!B:Q,12,FALSE),"")</f>
        <v/>
      </c>
      <c r="I2106" s="3" t="b">
        <f t="shared" si="130"/>
        <v>0</v>
      </c>
      <c r="J2106" s="3" t="str">
        <f t="shared" si="131"/>
        <v/>
      </c>
    </row>
    <row r="2107" spans="1:10" x14ac:dyDescent="0.2">
      <c r="A2107" t="s">
        <v>9174</v>
      </c>
      <c r="B2107" t="s">
        <v>9175</v>
      </c>
      <c r="C2107" t="s">
        <v>9176</v>
      </c>
      <c r="D2107" s="3" t="b">
        <f>NOT(ISNA(VLOOKUP(A2107,des!B:B,1,FALSE)))</f>
        <v>0</v>
      </c>
      <c r="E2107" s="3" t="str">
        <f>IF(D2107,VLOOKUP(A2107,des!B:Q,11,FALSE),"")</f>
        <v/>
      </c>
      <c r="F2107" s="3" t="b">
        <f t="shared" si="128"/>
        <v>0</v>
      </c>
      <c r="G2107" s="3" t="str">
        <f t="shared" si="129"/>
        <v/>
      </c>
      <c r="H2107" s="3" t="str">
        <f>IF(D2107,VLOOKUP(A2107,des!B:Q,12,FALSE),"")</f>
        <v/>
      </c>
      <c r="I2107" s="3" t="b">
        <f t="shared" si="130"/>
        <v>0</v>
      </c>
      <c r="J2107" s="3" t="str">
        <f t="shared" si="131"/>
        <v/>
      </c>
    </row>
    <row r="2108" spans="1:10" x14ac:dyDescent="0.2">
      <c r="A2108" t="s">
        <v>9177</v>
      </c>
      <c r="B2108" t="s">
        <v>9178</v>
      </c>
      <c r="C2108" t="s">
        <v>9179</v>
      </c>
      <c r="D2108" s="3" t="b">
        <f>NOT(ISNA(VLOOKUP(A2108,des!B:B,1,FALSE)))</f>
        <v>0</v>
      </c>
      <c r="E2108" s="3" t="str">
        <f>IF(D2108,VLOOKUP(A2108,des!B:Q,11,FALSE),"")</f>
        <v/>
      </c>
      <c r="F2108" s="3" t="b">
        <f t="shared" si="128"/>
        <v>0</v>
      </c>
      <c r="G2108" s="3" t="str">
        <f t="shared" si="129"/>
        <v/>
      </c>
      <c r="H2108" s="3" t="str">
        <f>IF(D2108,VLOOKUP(A2108,des!B:Q,12,FALSE),"")</f>
        <v/>
      </c>
      <c r="I2108" s="3" t="b">
        <f t="shared" si="130"/>
        <v>0</v>
      </c>
      <c r="J2108" s="3" t="str">
        <f t="shared" si="131"/>
        <v/>
      </c>
    </row>
    <row r="2109" spans="1:10" x14ac:dyDescent="0.2">
      <c r="A2109" t="s">
        <v>9180</v>
      </c>
      <c r="B2109" t="s">
        <v>9181</v>
      </c>
      <c r="C2109" t="s">
        <v>9182</v>
      </c>
      <c r="D2109" s="3" t="b">
        <f>NOT(ISNA(VLOOKUP(A2109,des!B:B,1,FALSE)))</f>
        <v>0</v>
      </c>
      <c r="E2109" s="3" t="str">
        <f>IF(D2109,VLOOKUP(A2109,des!B:Q,11,FALSE),"")</f>
        <v/>
      </c>
      <c r="F2109" s="3" t="b">
        <f t="shared" si="128"/>
        <v>0</v>
      </c>
      <c r="G2109" s="3" t="str">
        <f t="shared" si="129"/>
        <v/>
      </c>
      <c r="H2109" s="3" t="str">
        <f>IF(D2109,VLOOKUP(A2109,des!B:Q,12,FALSE),"")</f>
        <v/>
      </c>
      <c r="I2109" s="3" t="b">
        <f t="shared" si="130"/>
        <v>0</v>
      </c>
      <c r="J2109" s="3" t="str">
        <f t="shared" si="131"/>
        <v/>
      </c>
    </row>
    <row r="2110" spans="1:10" x14ac:dyDescent="0.2">
      <c r="A2110" t="s">
        <v>9183</v>
      </c>
      <c r="B2110" t="s">
        <v>9184</v>
      </c>
      <c r="C2110" t="s">
        <v>9185</v>
      </c>
      <c r="D2110" s="3" t="b">
        <f>NOT(ISNA(VLOOKUP(A2110,des!B:B,1,FALSE)))</f>
        <v>0</v>
      </c>
      <c r="E2110" s="3" t="str">
        <f>IF(D2110,VLOOKUP(A2110,des!B:Q,11,FALSE),"")</f>
        <v/>
      </c>
      <c r="F2110" s="3" t="b">
        <f t="shared" si="128"/>
        <v>0</v>
      </c>
      <c r="G2110" s="3" t="str">
        <f t="shared" si="129"/>
        <v/>
      </c>
      <c r="H2110" s="3" t="str">
        <f>IF(D2110,VLOOKUP(A2110,des!B:Q,12,FALSE),"")</f>
        <v/>
      </c>
      <c r="I2110" s="3" t="b">
        <f t="shared" si="130"/>
        <v>0</v>
      </c>
      <c r="J2110" s="3" t="str">
        <f t="shared" si="131"/>
        <v/>
      </c>
    </row>
    <row r="2111" spans="1:10" x14ac:dyDescent="0.2">
      <c r="A2111" t="s">
        <v>9186</v>
      </c>
      <c r="B2111" t="s">
        <v>9187</v>
      </c>
      <c r="C2111" t="s">
        <v>9188</v>
      </c>
      <c r="D2111" s="3" t="b">
        <f>NOT(ISNA(VLOOKUP(A2111,des!B:B,1,FALSE)))</f>
        <v>0</v>
      </c>
      <c r="E2111" s="3" t="str">
        <f>IF(D2111,VLOOKUP(A2111,des!B:Q,11,FALSE),"")</f>
        <v/>
      </c>
      <c r="F2111" s="3" t="b">
        <f t="shared" si="128"/>
        <v>0</v>
      </c>
      <c r="G2111" s="3" t="str">
        <f t="shared" si="129"/>
        <v/>
      </c>
      <c r="H2111" s="3" t="str">
        <f>IF(D2111,VLOOKUP(A2111,des!B:Q,12,FALSE),"")</f>
        <v/>
      </c>
      <c r="I2111" s="3" t="b">
        <f t="shared" si="130"/>
        <v>0</v>
      </c>
      <c r="J2111" s="3" t="str">
        <f t="shared" si="131"/>
        <v/>
      </c>
    </row>
    <row r="2112" spans="1:10" x14ac:dyDescent="0.2">
      <c r="A2112" t="s">
        <v>9189</v>
      </c>
      <c r="B2112" t="s">
        <v>9190</v>
      </c>
      <c r="C2112" t="s">
        <v>9191</v>
      </c>
      <c r="D2112" s="3" t="b">
        <f>NOT(ISNA(VLOOKUP(A2112,des!B:B,1,FALSE)))</f>
        <v>0</v>
      </c>
      <c r="E2112" s="3" t="str">
        <f>IF(D2112,VLOOKUP(A2112,des!B:Q,11,FALSE),"")</f>
        <v/>
      </c>
      <c r="F2112" s="3" t="b">
        <f t="shared" si="128"/>
        <v>0</v>
      </c>
      <c r="G2112" s="3" t="str">
        <f t="shared" si="129"/>
        <v/>
      </c>
      <c r="H2112" s="3" t="str">
        <f>IF(D2112,VLOOKUP(A2112,des!B:Q,12,FALSE),"")</f>
        <v/>
      </c>
      <c r="I2112" s="3" t="b">
        <f t="shared" si="130"/>
        <v>0</v>
      </c>
      <c r="J2112" s="3" t="str">
        <f t="shared" si="131"/>
        <v/>
      </c>
    </row>
    <row r="2113" spans="1:10" x14ac:dyDescent="0.2">
      <c r="A2113" t="s">
        <v>9192</v>
      </c>
      <c r="B2113" t="s">
        <v>9193</v>
      </c>
      <c r="C2113" t="s">
        <v>9194</v>
      </c>
      <c r="D2113" s="3" t="b">
        <f>NOT(ISNA(VLOOKUP(A2113,des!B:B,1,FALSE)))</f>
        <v>0</v>
      </c>
      <c r="E2113" s="3" t="str">
        <f>IF(D2113,VLOOKUP(A2113,des!B:Q,11,FALSE),"")</f>
        <v/>
      </c>
      <c r="F2113" s="3" t="b">
        <f t="shared" si="128"/>
        <v>0</v>
      </c>
      <c r="G2113" s="3" t="str">
        <f t="shared" si="129"/>
        <v/>
      </c>
      <c r="H2113" s="3" t="str">
        <f>IF(D2113,VLOOKUP(A2113,des!B:Q,12,FALSE),"")</f>
        <v/>
      </c>
      <c r="I2113" s="3" t="b">
        <f t="shared" si="130"/>
        <v>0</v>
      </c>
      <c r="J2113" s="3" t="str">
        <f t="shared" si="131"/>
        <v/>
      </c>
    </row>
    <row r="2114" spans="1:10" x14ac:dyDescent="0.2">
      <c r="A2114" t="s">
        <v>9195</v>
      </c>
      <c r="B2114" t="s">
        <v>9196</v>
      </c>
      <c r="C2114" t="s">
        <v>9197</v>
      </c>
      <c r="D2114" s="3" t="b">
        <f>NOT(ISNA(VLOOKUP(A2114,des!B:B,1,FALSE)))</f>
        <v>0</v>
      </c>
      <c r="E2114" s="3" t="str">
        <f>IF(D2114,VLOOKUP(A2114,des!B:Q,11,FALSE),"")</f>
        <v/>
      </c>
      <c r="F2114" s="3" t="b">
        <f t="shared" si="128"/>
        <v>0</v>
      </c>
      <c r="G2114" s="3" t="str">
        <f t="shared" si="129"/>
        <v/>
      </c>
      <c r="H2114" s="3" t="str">
        <f>IF(D2114,VLOOKUP(A2114,des!B:Q,12,FALSE),"")</f>
        <v/>
      </c>
      <c r="I2114" s="3" t="b">
        <f t="shared" si="130"/>
        <v>0</v>
      </c>
      <c r="J2114" s="3" t="str">
        <f t="shared" si="131"/>
        <v/>
      </c>
    </row>
    <row r="2115" spans="1:10" x14ac:dyDescent="0.2">
      <c r="A2115" t="s">
        <v>9198</v>
      </c>
      <c r="B2115" t="s">
        <v>9199</v>
      </c>
      <c r="C2115" t="s">
        <v>9200</v>
      </c>
      <c r="D2115" s="3" t="b">
        <f>NOT(ISNA(VLOOKUP(A2115,des!B:B,1,FALSE)))</f>
        <v>0</v>
      </c>
      <c r="E2115" s="3" t="str">
        <f>IF(D2115,VLOOKUP(A2115,des!B:Q,11,FALSE),"")</f>
        <v/>
      </c>
      <c r="F2115" s="3" t="b">
        <f t="shared" si="128"/>
        <v>0</v>
      </c>
      <c r="G2115" s="3" t="str">
        <f t="shared" si="129"/>
        <v/>
      </c>
      <c r="H2115" s="3" t="str">
        <f>IF(D2115,VLOOKUP(A2115,des!B:Q,12,FALSE),"")</f>
        <v/>
      </c>
      <c r="I2115" s="3" t="b">
        <f t="shared" si="130"/>
        <v>0</v>
      </c>
      <c r="J2115" s="3" t="str">
        <f t="shared" si="131"/>
        <v/>
      </c>
    </row>
    <row r="2116" spans="1:10" x14ac:dyDescent="0.2">
      <c r="A2116" t="s">
        <v>9201</v>
      </c>
      <c r="B2116" t="s">
        <v>9202</v>
      </c>
      <c r="C2116" t="s">
        <v>9203</v>
      </c>
      <c r="D2116" s="3" t="b">
        <f>NOT(ISNA(VLOOKUP(A2116,des!B:B,1,FALSE)))</f>
        <v>0</v>
      </c>
      <c r="E2116" s="3" t="str">
        <f>IF(D2116,VLOOKUP(A2116,des!B:Q,11,FALSE),"")</f>
        <v/>
      </c>
      <c r="F2116" s="3" t="b">
        <f t="shared" si="128"/>
        <v>0</v>
      </c>
      <c r="G2116" s="3" t="str">
        <f t="shared" si="129"/>
        <v/>
      </c>
      <c r="H2116" s="3" t="str">
        <f>IF(D2116,VLOOKUP(A2116,des!B:Q,12,FALSE),"")</f>
        <v/>
      </c>
      <c r="I2116" s="3" t="b">
        <f t="shared" si="130"/>
        <v>0</v>
      </c>
      <c r="J2116" s="3" t="str">
        <f t="shared" si="131"/>
        <v/>
      </c>
    </row>
    <row r="2117" spans="1:10" x14ac:dyDescent="0.2">
      <c r="A2117" t="s">
        <v>9204</v>
      </c>
      <c r="B2117" t="s">
        <v>9205</v>
      </c>
      <c r="C2117" t="s">
        <v>9206</v>
      </c>
      <c r="D2117" s="3" t="b">
        <f>NOT(ISNA(VLOOKUP(A2117,des!B:B,1,FALSE)))</f>
        <v>0</v>
      </c>
      <c r="E2117" s="3" t="str">
        <f>IF(D2117,VLOOKUP(A2117,des!B:Q,11,FALSE),"")</f>
        <v/>
      </c>
      <c r="F2117" s="3" t="b">
        <f t="shared" ref="F2117:F2180" si="132">IF(D2117,IF(E2117&lt;&gt;B2117,TRUE,FALSE),FALSE)</f>
        <v>0</v>
      </c>
      <c r="G2117" s="3" t="str">
        <f t="shared" si="129"/>
        <v/>
      </c>
      <c r="H2117" s="3" t="str">
        <f>IF(D2117,VLOOKUP(A2117,des!B:Q,12,FALSE),"")</f>
        <v/>
      </c>
      <c r="I2117" s="3" t="b">
        <f t="shared" si="130"/>
        <v>0</v>
      </c>
      <c r="J2117" s="3" t="str">
        <f t="shared" si="131"/>
        <v/>
      </c>
    </row>
    <row r="2118" spans="1:10" x14ac:dyDescent="0.2">
      <c r="A2118" t="s">
        <v>9207</v>
      </c>
      <c r="B2118" t="s">
        <v>9208</v>
      </c>
      <c r="C2118" t="s">
        <v>9209</v>
      </c>
      <c r="D2118" s="3" t="b">
        <f>NOT(ISNA(VLOOKUP(A2118,des!B:B,1,FALSE)))</f>
        <v>0</v>
      </c>
      <c r="E2118" s="3" t="str">
        <f>IF(D2118,VLOOKUP(A2118,des!B:Q,11,FALSE),"")</f>
        <v/>
      </c>
      <c r="F2118" s="3" t="b">
        <f t="shared" si="132"/>
        <v>0</v>
      </c>
      <c r="G2118" s="3" t="str">
        <f t="shared" ref="G2118:G2181" si="133">IF(F2118,CONCATENATE($A$1,A2118,$B$1,E2118,$C$1),"")</f>
        <v/>
      </c>
      <c r="H2118" s="3" t="str">
        <f>IF(D2118,VLOOKUP(A2118,des!B:Q,12,FALSE),"")</f>
        <v/>
      </c>
      <c r="I2118" s="3" t="b">
        <f t="shared" ref="I2118:I2181" si="134">IF(D2118,IF(H2118&lt;&gt;C2118,TRUE,FALSE),FALSE)</f>
        <v>0</v>
      </c>
      <c r="J2118" s="3" t="str">
        <f t="shared" ref="J2118:J2181" si="135">IF(I2118,CONCATENATE($A$2,A2118,$B$2,H2118,$C$2),"")</f>
        <v/>
      </c>
    </row>
    <row r="2119" spans="1:10" x14ac:dyDescent="0.2">
      <c r="A2119" t="s">
        <v>9210</v>
      </c>
      <c r="B2119" t="s">
        <v>9211</v>
      </c>
      <c r="C2119" t="s">
        <v>9212</v>
      </c>
      <c r="D2119" s="3" t="b">
        <f>NOT(ISNA(VLOOKUP(A2119,des!B:B,1,FALSE)))</f>
        <v>0</v>
      </c>
      <c r="E2119" s="3" t="str">
        <f>IF(D2119,VLOOKUP(A2119,des!B:Q,11,FALSE),"")</f>
        <v/>
      </c>
      <c r="F2119" s="3" t="b">
        <f t="shared" si="132"/>
        <v>0</v>
      </c>
      <c r="G2119" s="3" t="str">
        <f t="shared" si="133"/>
        <v/>
      </c>
      <c r="H2119" s="3" t="str">
        <f>IF(D2119,VLOOKUP(A2119,des!B:Q,12,FALSE),"")</f>
        <v/>
      </c>
      <c r="I2119" s="3" t="b">
        <f t="shared" si="134"/>
        <v>0</v>
      </c>
      <c r="J2119" s="3" t="str">
        <f t="shared" si="135"/>
        <v/>
      </c>
    </row>
    <row r="2120" spans="1:10" x14ac:dyDescent="0.2">
      <c r="A2120" t="s">
        <v>9213</v>
      </c>
      <c r="B2120" t="s">
        <v>9214</v>
      </c>
      <c r="C2120" t="s">
        <v>9215</v>
      </c>
      <c r="D2120" s="3" t="b">
        <f>NOT(ISNA(VLOOKUP(A2120,des!B:B,1,FALSE)))</f>
        <v>0</v>
      </c>
      <c r="E2120" s="3" t="str">
        <f>IF(D2120,VLOOKUP(A2120,des!B:Q,11,FALSE),"")</f>
        <v/>
      </c>
      <c r="F2120" s="3" t="b">
        <f t="shared" si="132"/>
        <v>0</v>
      </c>
      <c r="G2120" s="3" t="str">
        <f t="shared" si="133"/>
        <v/>
      </c>
      <c r="H2120" s="3" t="str">
        <f>IF(D2120,VLOOKUP(A2120,des!B:Q,12,FALSE),"")</f>
        <v/>
      </c>
      <c r="I2120" s="3" t="b">
        <f t="shared" si="134"/>
        <v>0</v>
      </c>
      <c r="J2120" s="3" t="str">
        <f t="shared" si="135"/>
        <v/>
      </c>
    </row>
    <row r="2121" spans="1:10" x14ac:dyDescent="0.2">
      <c r="A2121" t="s">
        <v>9216</v>
      </c>
      <c r="B2121" t="s">
        <v>9217</v>
      </c>
      <c r="C2121" t="s">
        <v>9218</v>
      </c>
      <c r="D2121" s="3" t="b">
        <f>NOT(ISNA(VLOOKUP(A2121,des!B:B,1,FALSE)))</f>
        <v>0</v>
      </c>
      <c r="E2121" s="3" t="str">
        <f>IF(D2121,VLOOKUP(A2121,des!B:Q,11,FALSE),"")</f>
        <v/>
      </c>
      <c r="F2121" s="3" t="b">
        <f t="shared" si="132"/>
        <v>0</v>
      </c>
      <c r="G2121" s="3" t="str">
        <f t="shared" si="133"/>
        <v/>
      </c>
      <c r="H2121" s="3" t="str">
        <f>IF(D2121,VLOOKUP(A2121,des!B:Q,12,FALSE),"")</f>
        <v/>
      </c>
      <c r="I2121" s="3" t="b">
        <f t="shared" si="134"/>
        <v>0</v>
      </c>
      <c r="J2121" s="3" t="str">
        <f t="shared" si="135"/>
        <v/>
      </c>
    </row>
    <row r="2122" spans="1:10" x14ac:dyDescent="0.2">
      <c r="A2122" t="s">
        <v>9219</v>
      </c>
      <c r="B2122" t="s">
        <v>9220</v>
      </c>
      <c r="C2122" t="s">
        <v>9221</v>
      </c>
      <c r="D2122" s="3" t="b">
        <f>NOT(ISNA(VLOOKUP(A2122,des!B:B,1,FALSE)))</f>
        <v>0</v>
      </c>
      <c r="E2122" s="3" t="str">
        <f>IF(D2122,VLOOKUP(A2122,des!B:Q,11,FALSE),"")</f>
        <v/>
      </c>
      <c r="F2122" s="3" t="b">
        <f t="shared" si="132"/>
        <v>0</v>
      </c>
      <c r="G2122" s="3" t="str">
        <f t="shared" si="133"/>
        <v/>
      </c>
      <c r="H2122" s="3" t="str">
        <f>IF(D2122,VLOOKUP(A2122,des!B:Q,12,FALSE),"")</f>
        <v/>
      </c>
      <c r="I2122" s="3" t="b">
        <f t="shared" si="134"/>
        <v>0</v>
      </c>
      <c r="J2122" s="3" t="str">
        <f t="shared" si="135"/>
        <v/>
      </c>
    </row>
    <row r="2123" spans="1:10" x14ac:dyDescent="0.2">
      <c r="A2123" t="s">
        <v>9222</v>
      </c>
      <c r="B2123" t="s">
        <v>9223</v>
      </c>
      <c r="C2123" t="s">
        <v>9224</v>
      </c>
      <c r="D2123" s="3" t="b">
        <f>NOT(ISNA(VLOOKUP(A2123,des!B:B,1,FALSE)))</f>
        <v>0</v>
      </c>
      <c r="E2123" s="3" t="str">
        <f>IF(D2123,VLOOKUP(A2123,des!B:Q,11,FALSE),"")</f>
        <v/>
      </c>
      <c r="F2123" s="3" t="b">
        <f t="shared" si="132"/>
        <v>0</v>
      </c>
      <c r="G2123" s="3" t="str">
        <f t="shared" si="133"/>
        <v/>
      </c>
      <c r="H2123" s="3" t="str">
        <f>IF(D2123,VLOOKUP(A2123,des!B:Q,12,FALSE),"")</f>
        <v/>
      </c>
      <c r="I2123" s="3" t="b">
        <f t="shared" si="134"/>
        <v>0</v>
      </c>
      <c r="J2123" s="3" t="str">
        <f t="shared" si="135"/>
        <v/>
      </c>
    </row>
    <row r="2124" spans="1:10" x14ac:dyDescent="0.2">
      <c r="A2124" t="s">
        <v>9225</v>
      </c>
      <c r="B2124" t="s">
        <v>9226</v>
      </c>
      <c r="C2124" t="s">
        <v>9227</v>
      </c>
      <c r="D2124" s="3" t="b">
        <f>NOT(ISNA(VLOOKUP(A2124,des!B:B,1,FALSE)))</f>
        <v>0</v>
      </c>
      <c r="E2124" s="3" t="str">
        <f>IF(D2124,VLOOKUP(A2124,des!B:Q,11,FALSE),"")</f>
        <v/>
      </c>
      <c r="F2124" s="3" t="b">
        <f t="shared" si="132"/>
        <v>0</v>
      </c>
      <c r="G2124" s="3" t="str">
        <f t="shared" si="133"/>
        <v/>
      </c>
      <c r="H2124" s="3" t="str">
        <f>IF(D2124,VLOOKUP(A2124,des!B:Q,12,FALSE),"")</f>
        <v/>
      </c>
      <c r="I2124" s="3" t="b">
        <f t="shared" si="134"/>
        <v>0</v>
      </c>
      <c r="J2124" s="3" t="str">
        <f t="shared" si="135"/>
        <v/>
      </c>
    </row>
    <row r="2125" spans="1:10" x14ac:dyDescent="0.2">
      <c r="A2125" t="s">
        <v>9228</v>
      </c>
      <c r="B2125" t="s">
        <v>9229</v>
      </c>
      <c r="C2125" t="s">
        <v>9230</v>
      </c>
      <c r="D2125" s="3" t="b">
        <f>NOT(ISNA(VLOOKUP(A2125,des!B:B,1,FALSE)))</f>
        <v>0</v>
      </c>
      <c r="E2125" s="3" t="str">
        <f>IF(D2125,VLOOKUP(A2125,des!B:Q,11,FALSE),"")</f>
        <v/>
      </c>
      <c r="F2125" s="3" t="b">
        <f t="shared" si="132"/>
        <v>0</v>
      </c>
      <c r="G2125" s="3" t="str">
        <f t="shared" si="133"/>
        <v/>
      </c>
      <c r="H2125" s="3" t="str">
        <f>IF(D2125,VLOOKUP(A2125,des!B:Q,12,FALSE),"")</f>
        <v/>
      </c>
      <c r="I2125" s="3" t="b">
        <f t="shared" si="134"/>
        <v>0</v>
      </c>
      <c r="J2125" s="3" t="str">
        <f t="shared" si="135"/>
        <v/>
      </c>
    </row>
    <row r="2126" spans="1:10" x14ac:dyDescent="0.2">
      <c r="A2126" t="s">
        <v>9231</v>
      </c>
      <c r="B2126" t="s">
        <v>9232</v>
      </c>
      <c r="C2126" t="s">
        <v>9233</v>
      </c>
      <c r="D2126" s="3" t="b">
        <f>NOT(ISNA(VLOOKUP(A2126,des!B:B,1,FALSE)))</f>
        <v>0</v>
      </c>
      <c r="E2126" s="3" t="str">
        <f>IF(D2126,VLOOKUP(A2126,des!B:Q,11,FALSE),"")</f>
        <v/>
      </c>
      <c r="F2126" s="3" t="b">
        <f t="shared" si="132"/>
        <v>0</v>
      </c>
      <c r="G2126" s="3" t="str">
        <f t="shared" si="133"/>
        <v/>
      </c>
      <c r="H2126" s="3" t="str">
        <f>IF(D2126,VLOOKUP(A2126,des!B:Q,12,FALSE),"")</f>
        <v/>
      </c>
      <c r="I2126" s="3" t="b">
        <f t="shared" si="134"/>
        <v>0</v>
      </c>
      <c r="J2126" s="3" t="str">
        <f t="shared" si="135"/>
        <v/>
      </c>
    </row>
    <row r="2127" spans="1:10" x14ac:dyDescent="0.2">
      <c r="A2127" t="s">
        <v>9234</v>
      </c>
      <c r="B2127" t="s">
        <v>9235</v>
      </c>
      <c r="C2127" t="s">
        <v>9236</v>
      </c>
      <c r="D2127" s="3" t="b">
        <f>NOT(ISNA(VLOOKUP(A2127,des!B:B,1,FALSE)))</f>
        <v>0</v>
      </c>
      <c r="E2127" s="3" t="str">
        <f>IF(D2127,VLOOKUP(A2127,des!B:Q,11,FALSE),"")</f>
        <v/>
      </c>
      <c r="F2127" s="3" t="b">
        <f t="shared" si="132"/>
        <v>0</v>
      </c>
      <c r="G2127" s="3" t="str">
        <f t="shared" si="133"/>
        <v/>
      </c>
      <c r="H2127" s="3" t="str">
        <f>IF(D2127,VLOOKUP(A2127,des!B:Q,12,FALSE),"")</f>
        <v/>
      </c>
      <c r="I2127" s="3" t="b">
        <f t="shared" si="134"/>
        <v>0</v>
      </c>
      <c r="J2127" s="3" t="str">
        <f t="shared" si="135"/>
        <v/>
      </c>
    </row>
    <row r="2128" spans="1:10" x14ac:dyDescent="0.2">
      <c r="A2128" t="s">
        <v>9237</v>
      </c>
      <c r="B2128" t="s">
        <v>9238</v>
      </c>
      <c r="C2128" t="s">
        <v>9239</v>
      </c>
      <c r="D2128" s="3" t="b">
        <f>NOT(ISNA(VLOOKUP(A2128,des!B:B,1,FALSE)))</f>
        <v>0</v>
      </c>
      <c r="E2128" s="3" t="str">
        <f>IF(D2128,VLOOKUP(A2128,des!B:Q,11,FALSE),"")</f>
        <v/>
      </c>
      <c r="F2128" s="3" t="b">
        <f t="shared" si="132"/>
        <v>0</v>
      </c>
      <c r="G2128" s="3" t="str">
        <f t="shared" si="133"/>
        <v/>
      </c>
      <c r="H2128" s="3" t="str">
        <f>IF(D2128,VLOOKUP(A2128,des!B:Q,12,FALSE),"")</f>
        <v/>
      </c>
      <c r="I2128" s="3" t="b">
        <f t="shared" si="134"/>
        <v>0</v>
      </c>
      <c r="J2128" s="3" t="str">
        <f t="shared" si="135"/>
        <v/>
      </c>
    </row>
    <row r="2129" spans="1:10" x14ac:dyDescent="0.2">
      <c r="A2129" t="s">
        <v>9240</v>
      </c>
      <c r="B2129" t="s">
        <v>9241</v>
      </c>
      <c r="C2129" t="s">
        <v>9242</v>
      </c>
      <c r="D2129" s="3" t="b">
        <f>NOT(ISNA(VLOOKUP(A2129,des!B:B,1,FALSE)))</f>
        <v>0</v>
      </c>
      <c r="E2129" s="3" t="str">
        <f>IF(D2129,VLOOKUP(A2129,des!B:Q,11,FALSE),"")</f>
        <v/>
      </c>
      <c r="F2129" s="3" t="b">
        <f t="shared" si="132"/>
        <v>0</v>
      </c>
      <c r="G2129" s="3" t="str">
        <f t="shared" si="133"/>
        <v/>
      </c>
      <c r="H2129" s="3" t="str">
        <f>IF(D2129,VLOOKUP(A2129,des!B:Q,12,FALSE),"")</f>
        <v/>
      </c>
      <c r="I2129" s="3" t="b">
        <f t="shared" si="134"/>
        <v>0</v>
      </c>
      <c r="J2129" s="3" t="str">
        <f t="shared" si="135"/>
        <v/>
      </c>
    </row>
    <row r="2130" spans="1:10" x14ac:dyDescent="0.2">
      <c r="A2130" t="s">
        <v>9243</v>
      </c>
      <c r="B2130" t="s">
        <v>9244</v>
      </c>
      <c r="C2130" t="s">
        <v>9245</v>
      </c>
      <c r="D2130" s="3" t="b">
        <f>NOT(ISNA(VLOOKUP(A2130,des!B:B,1,FALSE)))</f>
        <v>0</v>
      </c>
      <c r="E2130" s="3" t="str">
        <f>IF(D2130,VLOOKUP(A2130,des!B:Q,11,FALSE),"")</f>
        <v/>
      </c>
      <c r="F2130" s="3" t="b">
        <f t="shared" si="132"/>
        <v>0</v>
      </c>
      <c r="G2130" s="3" t="str">
        <f t="shared" si="133"/>
        <v/>
      </c>
      <c r="H2130" s="3" t="str">
        <f>IF(D2130,VLOOKUP(A2130,des!B:Q,12,FALSE),"")</f>
        <v/>
      </c>
      <c r="I2130" s="3" t="b">
        <f t="shared" si="134"/>
        <v>0</v>
      </c>
      <c r="J2130" s="3" t="str">
        <f t="shared" si="135"/>
        <v/>
      </c>
    </row>
    <row r="2131" spans="1:10" x14ac:dyDescent="0.2">
      <c r="A2131" t="s">
        <v>9246</v>
      </c>
      <c r="B2131" t="s">
        <v>9247</v>
      </c>
      <c r="C2131" t="s">
        <v>9248</v>
      </c>
      <c r="D2131" s="3" t="b">
        <f>NOT(ISNA(VLOOKUP(A2131,des!B:B,1,FALSE)))</f>
        <v>0</v>
      </c>
      <c r="E2131" s="3" t="str">
        <f>IF(D2131,VLOOKUP(A2131,des!B:Q,11,FALSE),"")</f>
        <v/>
      </c>
      <c r="F2131" s="3" t="b">
        <f t="shared" si="132"/>
        <v>0</v>
      </c>
      <c r="G2131" s="3" t="str">
        <f t="shared" si="133"/>
        <v/>
      </c>
      <c r="H2131" s="3" t="str">
        <f>IF(D2131,VLOOKUP(A2131,des!B:Q,12,FALSE),"")</f>
        <v/>
      </c>
      <c r="I2131" s="3" t="b">
        <f t="shared" si="134"/>
        <v>0</v>
      </c>
      <c r="J2131" s="3" t="str">
        <f t="shared" si="135"/>
        <v/>
      </c>
    </row>
    <row r="2132" spans="1:10" x14ac:dyDescent="0.2">
      <c r="A2132" t="s">
        <v>9249</v>
      </c>
      <c r="B2132" t="s">
        <v>9250</v>
      </c>
      <c r="C2132" t="s">
        <v>9251</v>
      </c>
      <c r="D2132" s="3" t="b">
        <f>NOT(ISNA(VLOOKUP(A2132,des!B:B,1,FALSE)))</f>
        <v>0</v>
      </c>
      <c r="E2132" s="3" t="str">
        <f>IF(D2132,VLOOKUP(A2132,des!B:Q,11,FALSE),"")</f>
        <v/>
      </c>
      <c r="F2132" s="3" t="b">
        <f t="shared" si="132"/>
        <v>0</v>
      </c>
      <c r="G2132" s="3" t="str">
        <f t="shared" si="133"/>
        <v/>
      </c>
      <c r="H2132" s="3" t="str">
        <f>IF(D2132,VLOOKUP(A2132,des!B:Q,12,FALSE),"")</f>
        <v/>
      </c>
      <c r="I2132" s="3" t="b">
        <f t="shared" si="134"/>
        <v>0</v>
      </c>
      <c r="J2132" s="3" t="str">
        <f t="shared" si="135"/>
        <v/>
      </c>
    </row>
    <row r="2133" spans="1:10" x14ac:dyDescent="0.2">
      <c r="A2133" t="s">
        <v>9252</v>
      </c>
      <c r="B2133" t="s">
        <v>9253</v>
      </c>
      <c r="C2133" t="s">
        <v>9254</v>
      </c>
      <c r="D2133" s="3" t="b">
        <f>NOT(ISNA(VLOOKUP(A2133,des!B:B,1,FALSE)))</f>
        <v>0</v>
      </c>
      <c r="E2133" s="3" t="str">
        <f>IF(D2133,VLOOKUP(A2133,des!B:Q,11,FALSE),"")</f>
        <v/>
      </c>
      <c r="F2133" s="3" t="b">
        <f t="shared" si="132"/>
        <v>0</v>
      </c>
      <c r="G2133" s="3" t="str">
        <f t="shared" si="133"/>
        <v/>
      </c>
      <c r="H2133" s="3" t="str">
        <f>IF(D2133,VLOOKUP(A2133,des!B:Q,12,FALSE),"")</f>
        <v/>
      </c>
      <c r="I2133" s="3" t="b">
        <f t="shared" si="134"/>
        <v>0</v>
      </c>
      <c r="J2133" s="3" t="str">
        <f t="shared" si="135"/>
        <v/>
      </c>
    </row>
    <row r="2134" spans="1:10" x14ac:dyDescent="0.2">
      <c r="A2134" t="s">
        <v>9255</v>
      </c>
      <c r="B2134" t="s">
        <v>9256</v>
      </c>
      <c r="C2134" t="s">
        <v>9257</v>
      </c>
      <c r="D2134" s="3" t="b">
        <f>NOT(ISNA(VLOOKUP(A2134,des!B:B,1,FALSE)))</f>
        <v>0</v>
      </c>
      <c r="E2134" s="3" t="str">
        <f>IF(D2134,VLOOKUP(A2134,des!B:Q,11,FALSE),"")</f>
        <v/>
      </c>
      <c r="F2134" s="3" t="b">
        <f t="shared" si="132"/>
        <v>0</v>
      </c>
      <c r="G2134" s="3" t="str">
        <f t="shared" si="133"/>
        <v/>
      </c>
      <c r="H2134" s="3" t="str">
        <f>IF(D2134,VLOOKUP(A2134,des!B:Q,12,FALSE),"")</f>
        <v/>
      </c>
      <c r="I2134" s="3" t="b">
        <f t="shared" si="134"/>
        <v>0</v>
      </c>
      <c r="J2134" s="3" t="str">
        <f t="shared" si="135"/>
        <v/>
      </c>
    </row>
    <row r="2135" spans="1:10" x14ac:dyDescent="0.2">
      <c r="A2135" t="s">
        <v>9258</v>
      </c>
      <c r="B2135" t="s">
        <v>9259</v>
      </c>
      <c r="C2135" t="s">
        <v>9260</v>
      </c>
      <c r="D2135" s="3" t="b">
        <f>NOT(ISNA(VLOOKUP(A2135,des!B:B,1,FALSE)))</f>
        <v>0</v>
      </c>
      <c r="E2135" s="3" t="str">
        <f>IF(D2135,VLOOKUP(A2135,des!B:Q,11,FALSE),"")</f>
        <v/>
      </c>
      <c r="F2135" s="3" t="b">
        <f t="shared" si="132"/>
        <v>0</v>
      </c>
      <c r="G2135" s="3" t="str">
        <f t="shared" si="133"/>
        <v/>
      </c>
      <c r="H2135" s="3" t="str">
        <f>IF(D2135,VLOOKUP(A2135,des!B:Q,12,FALSE),"")</f>
        <v/>
      </c>
      <c r="I2135" s="3" t="b">
        <f t="shared" si="134"/>
        <v>0</v>
      </c>
      <c r="J2135" s="3" t="str">
        <f t="shared" si="135"/>
        <v/>
      </c>
    </row>
    <row r="2136" spans="1:10" x14ac:dyDescent="0.2">
      <c r="A2136" t="s">
        <v>9261</v>
      </c>
      <c r="B2136" t="s">
        <v>9262</v>
      </c>
      <c r="C2136" t="s">
        <v>9263</v>
      </c>
      <c r="D2136" s="3" t="b">
        <f>NOT(ISNA(VLOOKUP(A2136,des!B:B,1,FALSE)))</f>
        <v>0</v>
      </c>
      <c r="E2136" s="3" t="str">
        <f>IF(D2136,VLOOKUP(A2136,des!B:Q,11,FALSE),"")</f>
        <v/>
      </c>
      <c r="F2136" s="3" t="b">
        <f t="shared" si="132"/>
        <v>0</v>
      </c>
      <c r="G2136" s="3" t="str">
        <f t="shared" si="133"/>
        <v/>
      </c>
      <c r="H2136" s="3" t="str">
        <f>IF(D2136,VLOOKUP(A2136,des!B:Q,12,FALSE),"")</f>
        <v/>
      </c>
      <c r="I2136" s="3" t="b">
        <f t="shared" si="134"/>
        <v>0</v>
      </c>
      <c r="J2136" s="3" t="str">
        <f t="shared" si="135"/>
        <v/>
      </c>
    </row>
    <row r="2137" spans="1:10" x14ac:dyDescent="0.2">
      <c r="A2137" t="s">
        <v>9264</v>
      </c>
      <c r="B2137" t="s">
        <v>9265</v>
      </c>
      <c r="C2137" t="s">
        <v>9266</v>
      </c>
      <c r="D2137" s="3" t="b">
        <f>NOT(ISNA(VLOOKUP(A2137,des!B:B,1,FALSE)))</f>
        <v>0</v>
      </c>
      <c r="E2137" s="3" t="str">
        <f>IF(D2137,VLOOKUP(A2137,des!B:Q,11,FALSE),"")</f>
        <v/>
      </c>
      <c r="F2137" s="3" t="b">
        <f t="shared" si="132"/>
        <v>0</v>
      </c>
      <c r="G2137" s="3" t="str">
        <f t="shared" si="133"/>
        <v/>
      </c>
      <c r="H2137" s="3" t="str">
        <f>IF(D2137,VLOOKUP(A2137,des!B:Q,12,FALSE),"")</f>
        <v/>
      </c>
      <c r="I2137" s="3" t="b">
        <f t="shared" si="134"/>
        <v>0</v>
      </c>
      <c r="J2137" s="3" t="str">
        <f t="shared" si="135"/>
        <v/>
      </c>
    </row>
    <row r="2138" spans="1:10" x14ac:dyDescent="0.2">
      <c r="A2138" t="s">
        <v>9267</v>
      </c>
      <c r="B2138" t="s">
        <v>9268</v>
      </c>
      <c r="C2138" t="s">
        <v>9269</v>
      </c>
      <c r="D2138" s="3" t="b">
        <f>NOT(ISNA(VLOOKUP(A2138,des!B:B,1,FALSE)))</f>
        <v>0</v>
      </c>
      <c r="E2138" s="3" t="str">
        <f>IF(D2138,VLOOKUP(A2138,des!B:Q,11,FALSE),"")</f>
        <v/>
      </c>
      <c r="F2138" s="3" t="b">
        <f t="shared" si="132"/>
        <v>0</v>
      </c>
      <c r="G2138" s="3" t="str">
        <f t="shared" si="133"/>
        <v/>
      </c>
      <c r="H2138" s="3" t="str">
        <f>IF(D2138,VLOOKUP(A2138,des!B:Q,12,FALSE),"")</f>
        <v/>
      </c>
      <c r="I2138" s="3" t="b">
        <f t="shared" si="134"/>
        <v>0</v>
      </c>
      <c r="J2138" s="3" t="str">
        <f t="shared" si="135"/>
        <v/>
      </c>
    </row>
    <row r="2139" spans="1:10" x14ac:dyDescent="0.2">
      <c r="A2139" t="s">
        <v>9270</v>
      </c>
      <c r="B2139" t="s">
        <v>9271</v>
      </c>
      <c r="C2139" t="s">
        <v>9272</v>
      </c>
      <c r="D2139" s="3" t="b">
        <f>NOT(ISNA(VLOOKUP(A2139,des!B:B,1,FALSE)))</f>
        <v>0</v>
      </c>
      <c r="E2139" s="3" t="str">
        <f>IF(D2139,VLOOKUP(A2139,des!B:Q,11,FALSE),"")</f>
        <v/>
      </c>
      <c r="F2139" s="3" t="b">
        <f t="shared" si="132"/>
        <v>0</v>
      </c>
      <c r="G2139" s="3" t="str">
        <f t="shared" si="133"/>
        <v/>
      </c>
      <c r="H2139" s="3" t="str">
        <f>IF(D2139,VLOOKUP(A2139,des!B:Q,12,FALSE),"")</f>
        <v/>
      </c>
      <c r="I2139" s="3" t="b">
        <f t="shared" si="134"/>
        <v>0</v>
      </c>
      <c r="J2139" s="3" t="str">
        <f t="shared" si="135"/>
        <v/>
      </c>
    </row>
    <row r="2140" spans="1:10" x14ac:dyDescent="0.2">
      <c r="A2140" t="s">
        <v>9273</v>
      </c>
      <c r="B2140" t="s">
        <v>9274</v>
      </c>
      <c r="C2140" t="s">
        <v>9275</v>
      </c>
      <c r="D2140" s="3" t="b">
        <f>NOT(ISNA(VLOOKUP(A2140,des!B:B,1,FALSE)))</f>
        <v>0</v>
      </c>
      <c r="E2140" s="3" t="str">
        <f>IF(D2140,VLOOKUP(A2140,des!B:Q,11,FALSE),"")</f>
        <v/>
      </c>
      <c r="F2140" s="3" t="b">
        <f t="shared" si="132"/>
        <v>0</v>
      </c>
      <c r="G2140" s="3" t="str">
        <f t="shared" si="133"/>
        <v/>
      </c>
      <c r="H2140" s="3" t="str">
        <f>IF(D2140,VLOOKUP(A2140,des!B:Q,12,FALSE),"")</f>
        <v/>
      </c>
      <c r="I2140" s="3" t="b">
        <f t="shared" si="134"/>
        <v>0</v>
      </c>
      <c r="J2140" s="3" t="str">
        <f t="shared" si="135"/>
        <v/>
      </c>
    </row>
    <row r="2141" spans="1:10" x14ac:dyDescent="0.2">
      <c r="A2141" t="s">
        <v>9276</v>
      </c>
      <c r="B2141" t="s">
        <v>9277</v>
      </c>
      <c r="C2141" t="s">
        <v>9278</v>
      </c>
      <c r="D2141" s="3" t="b">
        <f>NOT(ISNA(VLOOKUP(A2141,des!B:B,1,FALSE)))</f>
        <v>0</v>
      </c>
      <c r="E2141" s="3" t="str">
        <f>IF(D2141,VLOOKUP(A2141,des!B:Q,11,FALSE),"")</f>
        <v/>
      </c>
      <c r="F2141" s="3" t="b">
        <f t="shared" si="132"/>
        <v>0</v>
      </c>
      <c r="G2141" s="3" t="str">
        <f t="shared" si="133"/>
        <v/>
      </c>
      <c r="H2141" s="3" t="str">
        <f>IF(D2141,VLOOKUP(A2141,des!B:Q,12,FALSE),"")</f>
        <v/>
      </c>
      <c r="I2141" s="3" t="b">
        <f t="shared" si="134"/>
        <v>0</v>
      </c>
      <c r="J2141" s="3" t="str">
        <f t="shared" si="135"/>
        <v/>
      </c>
    </row>
    <row r="2142" spans="1:10" x14ac:dyDescent="0.2">
      <c r="A2142" t="s">
        <v>9279</v>
      </c>
      <c r="B2142" t="s">
        <v>9280</v>
      </c>
      <c r="C2142" t="s">
        <v>9281</v>
      </c>
      <c r="D2142" s="3" t="b">
        <f>NOT(ISNA(VLOOKUP(A2142,des!B:B,1,FALSE)))</f>
        <v>0</v>
      </c>
      <c r="E2142" s="3" t="str">
        <f>IF(D2142,VLOOKUP(A2142,des!B:Q,11,FALSE),"")</f>
        <v/>
      </c>
      <c r="F2142" s="3" t="b">
        <f t="shared" si="132"/>
        <v>0</v>
      </c>
      <c r="G2142" s="3" t="str">
        <f t="shared" si="133"/>
        <v/>
      </c>
      <c r="H2142" s="3" t="str">
        <f>IF(D2142,VLOOKUP(A2142,des!B:Q,12,FALSE),"")</f>
        <v/>
      </c>
      <c r="I2142" s="3" t="b">
        <f t="shared" si="134"/>
        <v>0</v>
      </c>
      <c r="J2142" s="3" t="str">
        <f t="shared" si="135"/>
        <v/>
      </c>
    </row>
    <row r="2143" spans="1:10" x14ac:dyDescent="0.2">
      <c r="A2143" t="s">
        <v>9282</v>
      </c>
      <c r="B2143" t="s">
        <v>9283</v>
      </c>
      <c r="C2143" t="s">
        <v>9284</v>
      </c>
      <c r="D2143" s="3" t="b">
        <f>NOT(ISNA(VLOOKUP(A2143,des!B:B,1,FALSE)))</f>
        <v>0</v>
      </c>
      <c r="E2143" s="3" t="str">
        <f>IF(D2143,VLOOKUP(A2143,des!B:Q,11,FALSE),"")</f>
        <v/>
      </c>
      <c r="F2143" s="3" t="b">
        <f t="shared" si="132"/>
        <v>0</v>
      </c>
      <c r="G2143" s="3" t="str">
        <f t="shared" si="133"/>
        <v/>
      </c>
      <c r="H2143" s="3" t="str">
        <f>IF(D2143,VLOOKUP(A2143,des!B:Q,12,FALSE),"")</f>
        <v/>
      </c>
      <c r="I2143" s="3" t="b">
        <f t="shared" si="134"/>
        <v>0</v>
      </c>
      <c r="J2143" s="3" t="str">
        <f t="shared" si="135"/>
        <v/>
      </c>
    </row>
    <row r="2144" spans="1:10" x14ac:dyDescent="0.2">
      <c r="A2144" t="s">
        <v>9285</v>
      </c>
      <c r="B2144" t="s">
        <v>9286</v>
      </c>
      <c r="C2144" t="s">
        <v>9287</v>
      </c>
      <c r="D2144" s="3" t="b">
        <f>NOT(ISNA(VLOOKUP(A2144,des!B:B,1,FALSE)))</f>
        <v>0</v>
      </c>
      <c r="E2144" s="3" t="str">
        <f>IF(D2144,VLOOKUP(A2144,des!B:Q,11,FALSE),"")</f>
        <v/>
      </c>
      <c r="F2144" s="3" t="b">
        <f t="shared" si="132"/>
        <v>0</v>
      </c>
      <c r="G2144" s="3" t="str">
        <f t="shared" si="133"/>
        <v/>
      </c>
      <c r="H2144" s="3" t="str">
        <f>IF(D2144,VLOOKUP(A2144,des!B:Q,12,FALSE),"")</f>
        <v/>
      </c>
      <c r="I2144" s="3" t="b">
        <f t="shared" si="134"/>
        <v>0</v>
      </c>
      <c r="J2144" s="3" t="str">
        <f t="shared" si="135"/>
        <v/>
      </c>
    </row>
    <row r="2145" spans="1:10" x14ac:dyDescent="0.2">
      <c r="A2145" t="s">
        <v>9288</v>
      </c>
      <c r="B2145" t="s">
        <v>9289</v>
      </c>
      <c r="C2145" t="s">
        <v>9290</v>
      </c>
      <c r="D2145" s="3" t="b">
        <f>NOT(ISNA(VLOOKUP(A2145,des!B:B,1,FALSE)))</f>
        <v>0</v>
      </c>
      <c r="E2145" s="3" t="str">
        <f>IF(D2145,VLOOKUP(A2145,des!B:Q,11,FALSE),"")</f>
        <v/>
      </c>
      <c r="F2145" s="3" t="b">
        <f t="shared" si="132"/>
        <v>0</v>
      </c>
      <c r="G2145" s="3" t="str">
        <f t="shared" si="133"/>
        <v/>
      </c>
      <c r="H2145" s="3" t="str">
        <f>IF(D2145,VLOOKUP(A2145,des!B:Q,12,FALSE),"")</f>
        <v/>
      </c>
      <c r="I2145" s="3" t="b">
        <f t="shared" si="134"/>
        <v>0</v>
      </c>
      <c r="J2145" s="3" t="str">
        <f t="shared" si="135"/>
        <v/>
      </c>
    </row>
    <row r="2146" spans="1:10" x14ac:dyDescent="0.2">
      <c r="A2146" t="s">
        <v>9291</v>
      </c>
      <c r="B2146" t="s">
        <v>9292</v>
      </c>
      <c r="C2146" t="s">
        <v>9293</v>
      </c>
      <c r="D2146" s="3" t="b">
        <f>NOT(ISNA(VLOOKUP(A2146,des!B:B,1,FALSE)))</f>
        <v>0</v>
      </c>
      <c r="E2146" s="3" t="str">
        <f>IF(D2146,VLOOKUP(A2146,des!B:Q,11,FALSE),"")</f>
        <v/>
      </c>
      <c r="F2146" s="3" t="b">
        <f t="shared" si="132"/>
        <v>0</v>
      </c>
      <c r="G2146" s="3" t="str">
        <f t="shared" si="133"/>
        <v/>
      </c>
      <c r="H2146" s="3" t="str">
        <f>IF(D2146,VLOOKUP(A2146,des!B:Q,12,FALSE),"")</f>
        <v/>
      </c>
      <c r="I2146" s="3" t="b">
        <f t="shared" si="134"/>
        <v>0</v>
      </c>
      <c r="J2146" s="3" t="str">
        <f t="shared" si="135"/>
        <v/>
      </c>
    </row>
    <row r="2147" spans="1:10" x14ac:dyDescent="0.2">
      <c r="A2147" t="s">
        <v>9294</v>
      </c>
      <c r="B2147" t="s">
        <v>9295</v>
      </c>
      <c r="C2147" t="s">
        <v>9296</v>
      </c>
      <c r="D2147" s="3" t="b">
        <f>NOT(ISNA(VLOOKUP(A2147,des!B:B,1,FALSE)))</f>
        <v>0</v>
      </c>
      <c r="E2147" s="3" t="str">
        <f>IF(D2147,VLOOKUP(A2147,des!B:Q,11,FALSE),"")</f>
        <v/>
      </c>
      <c r="F2147" s="3" t="b">
        <f t="shared" si="132"/>
        <v>0</v>
      </c>
      <c r="G2147" s="3" t="str">
        <f t="shared" si="133"/>
        <v/>
      </c>
      <c r="H2147" s="3" t="str">
        <f>IF(D2147,VLOOKUP(A2147,des!B:Q,12,FALSE),"")</f>
        <v/>
      </c>
      <c r="I2147" s="3" t="b">
        <f t="shared" si="134"/>
        <v>0</v>
      </c>
      <c r="J2147" s="3" t="str">
        <f t="shared" si="135"/>
        <v/>
      </c>
    </row>
    <row r="2148" spans="1:10" x14ac:dyDescent="0.2">
      <c r="A2148" t="s">
        <v>9297</v>
      </c>
      <c r="B2148" t="s">
        <v>9298</v>
      </c>
      <c r="C2148" t="s">
        <v>9299</v>
      </c>
      <c r="D2148" s="3" t="b">
        <f>NOT(ISNA(VLOOKUP(A2148,des!B:B,1,FALSE)))</f>
        <v>0</v>
      </c>
      <c r="E2148" s="3" t="str">
        <f>IF(D2148,VLOOKUP(A2148,des!B:Q,11,FALSE),"")</f>
        <v/>
      </c>
      <c r="F2148" s="3" t="b">
        <f t="shared" si="132"/>
        <v>0</v>
      </c>
      <c r="G2148" s="3" t="str">
        <f t="shared" si="133"/>
        <v/>
      </c>
      <c r="H2148" s="3" t="str">
        <f>IF(D2148,VLOOKUP(A2148,des!B:Q,12,FALSE),"")</f>
        <v/>
      </c>
      <c r="I2148" s="3" t="b">
        <f t="shared" si="134"/>
        <v>0</v>
      </c>
      <c r="J2148" s="3" t="str">
        <f t="shared" si="135"/>
        <v/>
      </c>
    </row>
    <row r="2149" spans="1:10" x14ac:dyDescent="0.2">
      <c r="A2149" t="s">
        <v>9300</v>
      </c>
      <c r="B2149" t="s">
        <v>9301</v>
      </c>
      <c r="C2149" t="s">
        <v>9302</v>
      </c>
      <c r="D2149" s="3" t="b">
        <f>NOT(ISNA(VLOOKUP(A2149,des!B:B,1,FALSE)))</f>
        <v>0</v>
      </c>
      <c r="E2149" s="3" t="str">
        <f>IF(D2149,VLOOKUP(A2149,des!B:Q,11,FALSE),"")</f>
        <v/>
      </c>
      <c r="F2149" s="3" t="b">
        <f t="shared" si="132"/>
        <v>0</v>
      </c>
      <c r="G2149" s="3" t="str">
        <f t="shared" si="133"/>
        <v/>
      </c>
      <c r="H2149" s="3" t="str">
        <f>IF(D2149,VLOOKUP(A2149,des!B:Q,12,FALSE),"")</f>
        <v/>
      </c>
      <c r="I2149" s="3" t="b">
        <f t="shared" si="134"/>
        <v>0</v>
      </c>
      <c r="J2149" s="3" t="str">
        <f t="shared" si="135"/>
        <v/>
      </c>
    </row>
    <row r="2150" spans="1:10" x14ac:dyDescent="0.2">
      <c r="A2150" t="s">
        <v>9303</v>
      </c>
      <c r="B2150" t="s">
        <v>9304</v>
      </c>
      <c r="C2150" t="s">
        <v>9305</v>
      </c>
      <c r="D2150" s="3" t="b">
        <f>NOT(ISNA(VLOOKUP(A2150,des!B:B,1,FALSE)))</f>
        <v>0</v>
      </c>
      <c r="E2150" s="3" t="str">
        <f>IF(D2150,VLOOKUP(A2150,des!B:Q,11,FALSE),"")</f>
        <v/>
      </c>
      <c r="F2150" s="3" t="b">
        <f t="shared" si="132"/>
        <v>0</v>
      </c>
      <c r="G2150" s="3" t="str">
        <f t="shared" si="133"/>
        <v/>
      </c>
      <c r="H2150" s="3" t="str">
        <f>IF(D2150,VLOOKUP(A2150,des!B:Q,12,FALSE),"")</f>
        <v/>
      </c>
      <c r="I2150" s="3" t="b">
        <f t="shared" si="134"/>
        <v>0</v>
      </c>
      <c r="J2150" s="3" t="str">
        <f t="shared" si="135"/>
        <v/>
      </c>
    </row>
    <row r="2151" spans="1:10" x14ac:dyDescent="0.2">
      <c r="A2151" t="s">
        <v>9306</v>
      </c>
      <c r="B2151" t="s">
        <v>9307</v>
      </c>
      <c r="C2151" t="s">
        <v>9308</v>
      </c>
      <c r="D2151" s="3" t="b">
        <f>NOT(ISNA(VLOOKUP(A2151,des!B:B,1,FALSE)))</f>
        <v>0</v>
      </c>
      <c r="E2151" s="3" t="str">
        <f>IF(D2151,VLOOKUP(A2151,des!B:Q,11,FALSE),"")</f>
        <v/>
      </c>
      <c r="F2151" s="3" t="b">
        <f t="shared" si="132"/>
        <v>0</v>
      </c>
      <c r="G2151" s="3" t="str">
        <f t="shared" si="133"/>
        <v/>
      </c>
      <c r="H2151" s="3" t="str">
        <f>IF(D2151,VLOOKUP(A2151,des!B:Q,12,FALSE),"")</f>
        <v/>
      </c>
      <c r="I2151" s="3" t="b">
        <f t="shared" si="134"/>
        <v>0</v>
      </c>
      <c r="J2151" s="3" t="str">
        <f t="shared" si="135"/>
        <v/>
      </c>
    </row>
    <row r="2152" spans="1:10" x14ac:dyDescent="0.2">
      <c r="A2152" t="s">
        <v>9309</v>
      </c>
      <c r="B2152" t="s">
        <v>9310</v>
      </c>
      <c r="C2152" t="s">
        <v>9311</v>
      </c>
      <c r="D2152" s="3" t="b">
        <f>NOT(ISNA(VLOOKUP(A2152,des!B:B,1,FALSE)))</f>
        <v>0</v>
      </c>
      <c r="E2152" s="3" t="str">
        <f>IF(D2152,VLOOKUP(A2152,des!B:Q,11,FALSE),"")</f>
        <v/>
      </c>
      <c r="F2152" s="3" t="b">
        <f t="shared" si="132"/>
        <v>0</v>
      </c>
      <c r="G2152" s="3" t="str">
        <f t="shared" si="133"/>
        <v/>
      </c>
      <c r="H2152" s="3" t="str">
        <f>IF(D2152,VLOOKUP(A2152,des!B:Q,12,FALSE),"")</f>
        <v/>
      </c>
      <c r="I2152" s="3" t="b">
        <f t="shared" si="134"/>
        <v>0</v>
      </c>
      <c r="J2152" s="3" t="str">
        <f t="shared" si="135"/>
        <v/>
      </c>
    </row>
    <row r="2153" spans="1:10" x14ac:dyDescent="0.2">
      <c r="A2153" t="s">
        <v>9312</v>
      </c>
      <c r="B2153" t="s">
        <v>9313</v>
      </c>
      <c r="C2153" t="s">
        <v>9314</v>
      </c>
      <c r="D2153" s="3" t="b">
        <f>NOT(ISNA(VLOOKUP(A2153,des!B:B,1,FALSE)))</f>
        <v>0</v>
      </c>
      <c r="E2153" s="3" t="str">
        <f>IF(D2153,VLOOKUP(A2153,des!B:Q,11,FALSE),"")</f>
        <v/>
      </c>
      <c r="F2153" s="3" t="b">
        <f t="shared" si="132"/>
        <v>0</v>
      </c>
      <c r="G2153" s="3" t="str">
        <f t="shared" si="133"/>
        <v/>
      </c>
      <c r="H2153" s="3" t="str">
        <f>IF(D2153,VLOOKUP(A2153,des!B:Q,12,FALSE),"")</f>
        <v/>
      </c>
      <c r="I2153" s="3" t="b">
        <f t="shared" si="134"/>
        <v>0</v>
      </c>
      <c r="J2153" s="3" t="str">
        <f t="shared" si="135"/>
        <v/>
      </c>
    </row>
    <row r="2154" spans="1:10" x14ac:dyDescent="0.2">
      <c r="A2154" t="s">
        <v>9315</v>
      </c>
      <c r="B2154" t="s">
        <v>9316</v>
      </c>
      <c r="C2154" t="s">
        <v>9317</v>
      </c>
      <c r="D2154" s="3" t="b">
        <f>NOT(ISNA(VLOOKUP(A2154,des!B:B,1,FALSE)))</f>
        <v>0</v>
      </c>
      <c r="E2154" s="3" t="str">
        <f>IF(D2154,VLOOKUP(A2154,des!B:Q,11,FALSE),"")</f>
        <v/>
      </c>
      <c r="F2154" s="3" t="b">
        <f t="shared" si="132"/>
        <v>0</v>
      </c>
      <c r="G2154" s="3" t="str">
        <f t="shared" si="133"/>
        <v/>
      </c>
      <c r="H2154" s="3" t="str">
        <f>IF(D2154,VLOOKUP(A2154,des!B:Q,12,FALSE),"")</f>
        <v/>
      </c>
      <c r="I2154" s="3" t="b">
        <f t="shared" si="134"/>
        <v>0</v>
      </c>
      <c r="J2154" s="3" t="str">
        <f t="shared" si="135"/>
        <v/>
      </c>
    </row>
    <row r="2155" spans="1:10" x14ac:dyDescent="0.2">
      <c r="A2155" t="s">
        <v>9318</v>
      </c>
      <c r="B2155" t="s">
        <v>9319</v>
      </c>
      <c r="C2155" t="s">
        <v>9320</v>
      </c>
      <c r="D2155" s="3" t="b">
        <f>NOT(ISNA(VLOOKUP(A2155,des!B:B,1,FALSE)))</f>
        <v>0</v>
      </c>
      <c r="E2155" s="3" t="str">
        <f>IF(D2155,VLOOKUP(A2155,des!B:Q,11,FALSE),"")</f>
        <v/>
      </c>
      <c r="F2155" s="3" t="b">
        <f t="shared" si="132"/>
        <v>0</v>
      </c>
      <c r="G2155" s="3" t="str">
        <f t="shared" si="133"/>
        <v/>
      </c>
      <c r="H2155" s="3" t="str">
        <f>IF(D2155,VLOOKUP(A2155,des!B:Q,12,FALSE),"")</f>
        <v/>
      </c>
      <c r="I2155" s="3" t="b">
        <f t="shared" si="134"/>
        <v>0</v>
      </c>
      <c r="J2155" s="3" t="str">
        <f t="shared" si="135"/>
        <v/>
      </c>
    </row>
    <row r="2156" spans="1:10" x14ac:dyDescent="0.2">
      <c r="A2156" t="s">
        <v>9321</v>
      </c>
      <c r="B2156" t="s">
        <v>9322</v>
      </c>
      <c r="C2156" t="s">
        <v>9323</v>
      </c>
      <c r="D2156" s="3" t="b">
        <f>NOT(ISNA(VLOOKUP(A2156,des!B:B,1,FALSE)))</f>
        <v>0</v>
      </c>
      <c r="E2156" s="3" t="str">
        <f>IF(D2156,VLOOKUP(A2156,des!B:Q,11,FALSE),"")</f>
        <v/>
      </c>
      <c r="F2156" s="3" t="b">
        <f t="shared" si="132"/>
        <v>0</v>
      </c>
      <c r="G2156" s="3" t="str">
        <f t="shared" si="133"/>
        <v/>
      </c>
      <c r="H2156" s="3" t="str">
        <f>IF(D2156,VLOOKUP(A2156,des!B:Q,12,FALSE),"")</f>
        <v/>
      </c>
      <c r="I2156" s="3" t="b">
        <f t="shared" si="134"/>
        <v>0</v>
      </c>
      <c r="J2156" s="3" t="str">
        <f t="shared" si="135"/>
        <v/>
      </c>
    </row>
    <row r="2157" spans="1:10" x14ac:dyDescent="0.2">
      <c r="A2157" t="s">
        <v>9324</v>
      </c>
      <c r="B2157" t="s">
        <v>9325</v>
      </c>
      <c r="C2157" t="s">
        <v>9326</v>
      </c>
      <c r="D2157" s="3" t="b">
        <f>NOT(ISNA(VLOOKUP(A2157,des!B:B,1,FALSE)))</f>
        <v>0</v>
      </c>
      <c r="E2157" s="3" t="str">
        <f>IF(D2157,VLOOKUP(A2157,des!B:Q,11,FALSE),"")</f>
        <v/>
      </c>
      <c r="F2157" s="3" t="b">
        <f t="shared" si="132"/>
        <v>0</v>
      </c>
      <c r="G2157" s="3" t="str">
        <f t="shared" si="133"/>
        <v/>
      </c>
      <c r="H2157" s="3" t="str">
        <f>IF(D2157,VLOOKUP(A2157,des!B:Q,12,FALSE),"")</f>
        <v/>
      </c>
      <c r="I2157" s="3" t="b">
        <f t="shared" si="134"/>
        <v>0</v>
      </c>
      <c r="J2157" s="3" t="str">
        <f t="shared" si="135"/>
        <v/>
      </c>
    </row>
    <row r="2158" spans="1:10" x14ac:dyDescent="0.2">
      <c r="A2158" t="s">
        <v>9327</v>
      </c>
      <c r="B2158" t="s">
        <v>9328</v>
      </c>
      <c r="C2158" t="s">
        <v>9329</v>
      </c>
      <c r="D2158" s="3" t="b">
        <f>NOT(ISNA(VLOOKUP(A2158,des!B:B,1,FALSE)))</f>
        <v>0</v>
      </c>
      <c r="E2158" s="3" t="str">
        <f>IF(D2158,VLOOKUP(A2158,des!B:Q,11,FALSE),"")</f>
        <v/>
      </c>
      <c r="F2158" s="3" t="b">
        <f t="shared" si="132"/>
        <v>0</v>
      </c>
      <c r="G2158" s="3" t="str">
        <f t="shared" si="133"/>
        <v/>
      </c>
      <c r="H2158" s="3" t="str">
        <f>IF(D2158,VLOOKUP(A2158,des!B:Q,12,FALSE),"")</f>
        <v/>
      </c>
      <c r="I2158" s="3" t="b">
        <f t="shared" si="134"/>
        <v>0</v>
      </c>
      <c r="J2158" s="3" t="str">
        <f t="shared" si="135"/>
        <v/>
      </c>
    </row>
    <row r="2159" spans="1:10" x14ac:dyDescent="0.2">
      <c r="A2159" t="s">
        <v>9330</v>
      </c>
      <c r="B2159" t="s">
        <v>9331</v>
      </c>
      <c r="C2159" t="s">
        <v>9332</v>
      </c>
      <c r="D2159" s="3" t="b">
        <f>NOT(ISNA(VLOOKUP(A2159,des!B:B,1,FALSE)))</f>
        <v>0</v>
      </c>
      <c r="E2159" s="3" t="str">
        <f>IF(D2159,VLOOKUP(A2159,des!B:Q,11,FALSE),"")</f>
        <v/>
      </c>
      <c r="F2159" s="3" t="b">
        <f t="shared" si="132"/>
        <v>0</v>
      </c>
      <c r="G2159" s="3" t="str">
        <f t="shared" si="133"/>
        <v/>
      </c>
      <c r="H2159" s="3" t="str">
        <f>IF(D2159,VLOOKUP(A2159,des!B:Q,12,FALSE),"")</f>
        <v/>
      </c>
      <c r="I2159" s="3" t="b">
        <f t="shared" si="134"/>
        <v>0</v>
      </c>
      <c r="J2159" s="3" t="str">
        <f t="shared" si="135"/>
        <v/>
      </c>
    </row>
    <row r="2160" spans="1:10" x14ac:dyDescent="0.2">
      <c r="A2160" t="s">
        <v>9333</v>
      </c>
      <c r="B2160" t="s">
        <v>9334</v>
      </c>
      <c r="C2160" t="s">
        <v>9335</v>
      </c>
      <c r="D2160" s="3" t="b">
        <f>NOT(ISNA(VLOOKUP(A2160,des!B:B,1,FALSE)))</f>
        <v>0</v>
      </c>
      <c r="E2160" s="3" t="str">
        <f>IF(D2160,VLOOKUP(A2160,des!B:Q,11,FALSE),"")</f>
        <v/>
      </c>
      <c r="F2160" s="3" t="b">
        <f t="shared" si="132"/>
        <v>0</v>
      </c>
      <c r="G2160" s="3" t="str">
        <f t="shared" si="133"/>
        <v/>
      </c>
      <c r="H2160" s="3" t="str">
        <f>IF(D2160,VLOOKUP(A2160,des!B:Q,12,FALSE),"")</f>
        <v/>
      </c>
      <c r="I2160" s="3" t="b">
        <f t="shared" si="134"/>
        <v>0</v>
      </c>
      <c r="J2160" s="3" t="str">
        <f t="shared" si="135"/>
        <v/>
      </c>
    </row>
    <row r="2161" spans="1:10" x14ac:dyDescent="0.2">
      <c r="A2161" t="s">
        <v>9336</v>
      </c>
      <c r="B2161" t="s">
        <v>9337</v>
      </c>
      <c r="C2161" t="s">
        <v>9338</v>
      </c>
      <c r="D2161" s="3" t="b">
        <f>NOT(ISNA(VLOOKUP(A2161,des!B:B,1,FALSE)))</f>
        <v>0</v>
      </c>
      <c r="E2161" s="3" t="str">
        <f>IF(D2161,VLOOKUP(A2161,des!B:Q,11,FALSE),"")</f>
        <v/>
      </c>
      <c r="F2161" s="3" t="b">
        <f t="shared" si="132"/>
        <v>0</v>
      </c>
      <c r="G2161" s="3" t="str">
        <f t="shared" si="133"/>
        <v/>
      </c>
      <c r="H2161" s="3" t="str">
        <f>IF(D2161,VLOOKUP(A2161,des!B:Q,12,FALSE),"")</f>
        <v/>
      </c>
      <c r="I2161" s="3" t="b">
        <f t="shared" si="134"/>
        <v>0</v>
      </c>
      <c r="J2161" s="3" t="str">
        <f t="shared" si="135"/>
        <v/>
      </c>
    </row>
    <row r="2162" spans="1:10" x14ac:dyDescent="0.2">
      <c r="A2162" t="s">
        <v>9339</v>
      </c>
      <c r="B2162" t="s">
        <v>9340</v>
      </c>
      <c r="C2162" t="s">
        <v>9341</v>
      </c>
      <c r="D2162" s="3" t="b">
        <f>NOT(ISNA(VLOOKUP(A2162,des!B:B,1,FALSE)))</f>
        <v>0</v>
      </c>
      <c r="E2162" s="3" t="str">
        <f>IF(D2162,VLOOKUP(A2162,des!B:Q,11,FALSE),"")</f>
        <v/>
      </c>
      <c r="F2162" s="3" t="b">
        <f t="shared" si="132"/>
        <v>0</v>
      </c>
      <c r="G2162" s="3" t="str">
        <f t="shared" si="133"/>
        <v/>
      </c>
      <c r="H2162" s="3" t="str">
        <f>IF(D2162,VLOOKUP(A2162,des!B:Q,12,FALSE),"")</f>
        <v/>
      </c>
      <c r="I2162" s="3" t="b">
        <f t="shared" si="134"/>
        <v>0</v>
      </c>
      <c r="J2162" s="3" t="str">
        <f t="shared" si="135"/>
        <v/>
      </c>
    </row>
    <row r="2163" spans="1:10" x14ac:dyDescent="0.2">
      <c r="A2163" t="s">
        <v>9342</v>
      </c>
      <c r="B2163" t="s">
        <v>9343</v>
      </c>
      <c r="C2163" t="s">
        <v>9344</v>
      </c>
      <c r="D2163" s="3" t="b">
        <f>NOT(ISNA(VLOOKUP(A2163,des!B:B,1,FALSE)))</f>
        <v>0</v>
      </c>
      <c r="E2163" s="3" t="str">
        <f>IF(D2163,VLOOKUP(A2163,des!B:Q,11,FALSE),"")</f>
        <v/>
      </c>
      <c r="F2163" s="3" t="b">
        <f t="shared" si="132"/>
        <v>0</v>
      </c>
      <c r="G2163" s="3" t="str">
        <f t="shared" si="133"/>
        <v/>
      </c>
      <c r="H2163" s="3" t="str">
        <f>IF(D2163,VLOOKUP(A2163,des!B:Q,12,FALSE),"")</f>
        <v/>
      </c>
      <c r="I2163" s="3" t="b">
        <f t="shared" si="134"/>
        <v>0</v>
      </c>
      <c r="J2163" s="3" t="str">
        <f t="shared" si="135"/>
        <v/>
      </c>
    </row>
    <row r="2164" spans="1:10" x14ac:dyDescent="0.2">
      <c r="A2164" t="s">
        <v>9345</v>
      </c>
      <c r="B2164" t="s">
        <v>9346</v>
      </c>
      <c r="C2164" t="s">
        <v>9347</v>
      </c>
      <c r="D2164" s="3" t="b">
        <f>NOT(ISNA(VLOOKUP(A2164,des!B:B,1,FALSE)))</f>
        <v>0</v>
      </c>
      <c r="E2164" s="3" t="str">
        <f>IF(D2164,VLOOKUP(A2164,des!B:Q,11,FALSE),"")</f>
        <v/>
      </c>
      <c r="F2164" s="3" t="b">
        <f t="shared" si="132"/>
        <v>0</v>
      </c>
      <c r="G2164" s="3" t="str">
        <f t="shared" si="133"/>
        <v/>
      </c>
      <c r="H2164" s="3" t="str">
        <f>IF(D2164,VLOOKUP(A2164,des!B:Q,12,FALSE),"")</f>
        <v/>
      </c>
      <c r="I2164" s="3" t="b">
        <f t="shared" si="134"/>
        <v>0</v>
      </c>
      <c r="J2164" s="3" t="str">
        <f t="shared" si="135"/>
        <v/>
      </c>
    </row>
    <row r="2165" spans="1:10" x14ac:dyDescent="0.2">
      <c r="A2165" t="s">
        <v>9348</v>
      </c>
      <c r="B2165" t="s">
        <v>9349</v>
      </c>
      <c r="C2165" t="s">
        <v>9350</v>
      </c>
      <c r="D2165" s="3" t="b">
        <f>NOT(ISNA(VLOOKUP(A2165,des!B:B,1,FALSE)))</f>
        <v>0</v>
      </c>
      <c r="E2165" s="3" t="str">
        <f>IF(D2165,VLOOKUP(A2165,des!B:Q,11,FALSE),"")</f>
        <v/>
      </c>
      <c r="F2165" s="3" t="b">
        <f t="shared" si="132"/>
        <v>0</v>
      </c>
      <c r="G2165" s="3" t="str">
        <f t="shared" si="133"/>
        <v/>
      </c>
      <c r="H2165" s="3" t="str">
        <f>IF(D2165,VLOOKUP(A2165,des!B:Q,12,FALSE),"")</f>
        <v/>
      </c>
      <c r="I2165" s="3" t="b">
        <f t="shared" si="134"/>
        <v>0</v>
      </c>
      <c r="J2165" s="3" t="str">
        <f t="shared" si="135"/>
        <v/>
      </c>
    </row>
    <row r="2166" spans="1:10" x14ac:dyDescent="0.2">
      <c r="A2166" t="s">
        <v>9351</v>
      </c>
      <c r="B2166" t="s">
        <v>9352</v>
      </c>
      <c r="C2166" t="s">
        <v>9353</v>
      </c>
      <c r="D2166" s="3" t="b">
        <f>NOT(ISNA(VLOOKUP(A2166,des!B:B,1,FALSE)))</f>
        <v>0</v>
      </c>
      <c r="E2166" s="3" t="str">
        <f>IF(D2166,VLOOKUP(A2166,des!B:Q,11,FALSE),"")</f>
        <v/>
      </c>
      <c r="F2166" s="3" t="b">
        <f t="shared" si="132"/>
        <v>0</v>
      </c>
      <c r="G2166" s="3" t="str">
        <f t="shared" si="133"/>
        <v/>
      </c>
      <c r="H2166" s="3" t="str">
        <f>IF(D2166,VLOOKUP(A2166,des!B:Q,12,FALSE),"")</f>
        <v/>
      </c>
      <c r="I2166" s="3" t="b">
        <f t="shared" si="134"/>
        <v>0</v>
      </c>
      <c r="J2166" s="3" t="str">
        <f t="shared" si="135"/>
        <v/>
      </c>
    </row>
    <row r="2167" spans="1:10" x14ac:dyDescent="0.2">
      <c r="A2167" t="s">
        <v>9354</v>
      </c>
      <c r="B2167" t="s">
        <v>9355</v>
      </c>
      <c r="C2167" t="s">
        <v>9356</v>
      </c>
      <c r="D2167" s="3" t="b">
        <f>NOT(ISNA(VLOOKUP(A2167,des!B:B,1,FALSE)))</f>
        <v>0</v>
      </c>
      <c r="E2167" s="3" t="str">
        <f>IF(D2167,VLOOKUP(A2167,des!B:Q,11,FALSE),"")</f>
        <v/>
      </c>
      <c r="F2167" s="3" t="b">
        <f t="shared" si="132"/>
        <v>0</v>
      </c>
      <c r="G2167" s="3" t="str">
        <f t="shared" si="133"/>
        <v/>
      </c>
      <c r="H2167" s="3" t="str">
        <f>IF(D2167,VLOOKUP(A2167,des!B:Q,12,FALSE),"")</f>
        <v/>
      </c>
      <c r="I2167" s="3" t="b">
        <f t="shared" si="134"/>
        <v>0</v>
      </c>
      <c r="J2167" s="3" t="str">
        <f t="shared" si="135"/>
        <v/>
      </c>
    </row>
    <row r="2168" spans="1:10" x14ac:dyDescent="0.2">
      <c r="A2168" t="s">
        <v>9357</v>
      </c>
      <c r="B2168" t="s">
        <v>9358</v>
      </c>
      <c r="C2168" t="s">
        <v>9359</v>
      </c>
      <c r="D2168" s="3" t="b">
        <f>NOT(ISNA(VLOOKUP(A2168,des!B:B,1,FALSE)))</f>
        <v>0</v>
      </c>
      <c r="E2168" s="3" t="str">
        <f>IF(D2168,VLOOKUP(A2168,des!B:Q,11,FALSE),"")</f>
        <v/>
      </c>
      <c r="F2168" s="3" t="b">
        <f t="shared" si="132"/>
        <v>0</v>
      </c>
      <c r="G2168" s="3" t="str">
        <f t="shared" si="133"/>
        <v/>
      </c>
      <c r="H2168" s="3" t="str">
        <f>IF(D2168,VLOOKUP(A2168,des!B:Q,12,FALSE),"")</f>
        <v/>
      </c>
      <c r="I2168" s="3" t="b">
        <f t="shared" si="134"/>
        <v>0</v>
      </c>
      <c r="J2168" s="3" t="str">
        <f t="shared" si="135"/>
        <v/>
      </c>
    </row>
    <row r="2169" spans="1:10" x14ac:dyDescent="0.2">
      <c r="A2169" t="s">
        <v>9360</v>
      </c>
      <c r="B2169" t="s">
        <v>9361</v>
      </c>
      <c r="C2169" t="s">
        <v>9362</v>
      </c>
      <c r="D2169" s="3" t="b">
        <f>NOT(ISNA(VLOOKUP(A2169,des!B:B,1,FALSE)))</f>
        <v>0</v>
      </c>
      <c r="E2169" s="3" t="str">
        <f>IF(D2169,VLOOKUP(A2169,des!B:Q,11,FALSE),"")</f>
        <v/>
      </c>
      <c r="F2169" s="3" t="b">
        <f t="shared" si="132"/>
        <v>0</v>
      </c>
      <c r="G2169" s="3" t="str">
        <f t="shared" si="133"/>
        <v/>
      </c>
      <c r="H2169" s="3" t="str">
        <f>IF(D2169,VLOOKUP(A2169,des!B:Q,12,FALSE),"")</f>
        <v/>
      </c>
      <c r="I2169" s="3" t="b">
        <f t="shared" si="134"/>
        <v>0</v>
      </c>
      <c r="J2169" s="3" t="str">
        <f t="shared" si="135"/>
        <v/>
      </c>
    </row>
    <row r="2170" spans="1:10" x14ac:dyDescent="0.2">
      <c r="A2170" t="s">
        <v>9363</v>
      </c>
      <c r="B2170" t="s">
        <v>9364</v>
      </c>
      <c r="C2170" t="s">
        <v>9365</v>
      </c>
      <c r="D2170" s="3" t="b">
        <f>NOT(ISNA(VLOOKUP(A2170,des!B:B,1,FALSE)))</f>
        <v>0</v>
      </c>
      <c r="E2170" s="3" t="str">
        <f>IF(D2170,VLOOKUP(A2170,des!B:Q,11,FALSE),"")</f>
        <v/>
      </c>
      <c r="F2170" s="3" t="b">
        <f t="shared" si="132"/>
        <v>0</v>
      </c>
      <c r="G2170" s="3" t="str">
        <f t="shared" si="133"/>
        <v/>
      </c>
      <c r="H2170" s="3" t="str">
        <f>IF(D2170,VLOOKUP(A2170,des!B:Q,12,FALSE),"")</f>
        <v/>
      </c>
      <c r="I2170" s="3" t="b">
        <f t="shared" si="134"/>
        <v>0</v>
      </c>
      <c r="J2170" s="3" t="str">
        <f t="shared" si="135"/>
        <v/>
      </c>
    </row>
    <row r="2171" spans="1:10" x14ac:dyDescent="0.2">
      <c r="A2171" t="s">
        <v>9366</v>
      </c>
      <c r="B2171" t="s">
        <v>9367</v>
      </c>
      <c r="C2171" t="s">
        <v>9368</v>
      </c>
      <c r="D2171" s="3" t="b">
        <f>NOT(ISNA(VLOOKUP(A2171,des!B:B,1,FALSE)))</f>
        <v>0</v>
      </c>
      <c r="E2171" s="3" t="str">
        <f>IF(D2171,VLOOKUP(A2171,des!B:Q,11,FALSE),"")</f>
        <v/>
      </c>
      <c r="F2171" s="3" t="b">
        <f t="shared" si="132"/>
        <v>0</v>
      </c>
      <c r="G2171" s="3" t="str">
        <f t="shared" si="133"/>
        <v/>
      </c>
      <c r="H2171" s="3" t="str">
        <f>IF(D2171,VLOOKUP(A2171,des!B:Q,12,FALSE),"")</f>
        <v/>
      </c>
      <c r="I2171" s="3" t="b">
        <f t="shared" si="134"/>
        <v>0</v>
      </c>
      <c r="J2171" s="3" t="str">
        <f t="shared" si="135"/>
        <v/>
      </c>
    </row>
    <row r="2172" spans="1:10" x14ac:dyDescent="0.2">
      <c r="A2172" t="s">
        <v>9369</v>
      </c>
      <c r="B2172" t="s">
        <v>9370</v>
      </c>
      <c r="C2172" t="s">
        <v>9371</v>
      </c>
      <c r="D2172" s="3" t="b">
        <f>NOT(ISNA(VLOOKUP(A2172,des!B:B,1,FALSE)))</f>
        <v>0</v>
      </c>
      <c r="E2172" s="3" t="str">
        <f>IF(D2172,VLOOKUP(A2172,des!B:Q,11,FALSE),"")</f>
        <v/>
      </c>
      <c r="F2172" s="3" t="b">
        <f t="shared" si="132"/>
        <v>0</v>
      </c>
      <c r="G2172" s="3" t="str">
        <f t="shared" si="133"/>
        <v/>
      </c>
      <c r="H2172" s="3" t="str">
        <f>IF(D2172,VLOOKUP(A2172,des!B:Q,12,FALSE),"")</f>
        <v/>
      </c>
      <c r="I2172" s="3" t="b">
        <f t="shared" si="134"/>
        <v>0</v>
      </c>
      <c r="J2172" s="3" t="str">
        <f t="shared" si="135"/>
        <v/>
      </c>
    </row>
    <row r="2173" spans="1:10" x14ac:dyDescent="0.2">
      <c r="A2173" t="s">
        <v>9372</v>
      </c>
      <c r="B2173" t="s">
        <v>9373</v>
      </c>
      <c r="C2173" t="s">
        <v>9374</v>
      </c>
      <c r="D2173" s="3" t="b">
        <f>NOT(ISNA(VLOOKUP(A2173,des!B:B,1,FALSE)))</f>
        <v>0</v>
      </c>
      <c r="E2173" s="3" t="str">
        <f>IF(D2173,VLOOKUP(A2173,des!B:Q,11,FALSE),"")</f>
        <v/>
      </c>
      <c r="F2173" s="3" t="b">
        <f t="shared" si="132"/>
        <v>0</v>
      </c>
      <c r="G2173" s="3" t="str">
        <f t="shared" si="133"/>
        <v/>
      </c>
      <c r="H2173" s="3" t="str">
        <f>IF(D2173,VLOOKUP(A2173,des!B:Q,12,FALSE),"")</f>
        <v/>
      </c>
      <c r="I2173" s="3" t="b">
        <f t="shared" si="134"/>
        <v>0</v>
      </c>
      <c r="J2173" s="3" t="str">
        <f t="shared" si="135"/>
        <v/>
      </c>
    </row>
    <row r="2174" spans="1:10" x14ac:dyDescent="0.2">
      <c r="A2174" t="s">
        <v>9375</v>
      </c>
      <c r="B2174" t="s">
        <v>9376</v>
      </c>
      <c r="C2174" t="s">
        <v>9377</v>
      </c>
      <c r="D2174" s="3" t="b">
        <f>NOT(ISNA(VLOOKUP(A2174,des!B:B,1,FALSE)))</f>
        <v>0</v>
      </c>
      <c r="E2174" s="3" t="str">
        <f>IF(D2174,VLOOKUP(A2174,des!B:Q,11,FALSE),"")</f>
        <v/>
      </c>
      <c r="F2174" s="3" t="b">
        <f t="shared" si="132"/>
        <v>0</v>
      </c>
      <c r="G2174" s="3" t="str">
        <f t="shared" si="133"/>
        <v/>
      </c>
      <c r="H2174" s="3" t="str">
        <f>IF(D2174,VLOOKUP(A2174,des!B:Q,12,FALSE),"")</f>
        <v/>
      </c>
      <c r="I2174" s="3" t="b">
        <f t="shared" si="134"/>
        <v>0</v>
      </c>
      <c r="J2174" s="3" t="str">
        <f t="shared" si="135"/>
        <v/>
      </c>
    </row>
    <row r="2175" spans="1:10" x14ac:dyDescent="0.2">
      <c r="A2175" t="s">
        <v>9378</v>
      </c>
      <c r="B2175" t="s">
        <v>9379</v>
      </c>
      <c r="C2175" t="s">
        <v>9380</v>
      </c>
      <c r="D2175" s="3" t="b">
        <f>NOT(ISNA(VLOOKUP(A2175,des!B:B,1,FALSE)))</f>
        <v>0</v>
      </c>
      <c r="E2175" s="3" t="str">
        <f>IF(D2175,VLOOKUP(A2175,des!B:Q,11,FALSE),"")</f>
        <v/>
      </c>
      <c r="F2175" s="3" t="b">
        <f t="shared" si="132"/>
        <v>0</v>
      </c>
      <c r="G2175" s="3" t="str">
        <f t="shared" si="133"/>
        <v/>
      </c>
      <c r="H2175" s="3" t="str">
        <f>IF(D2175,VLOOKUP(A2175,des!B:Q,12,FALSE),"")</f>
        <v/>
      </c>
      <c r="I2175" s="3" t="b">
        <f t="shared" si="134"/>
        <v>0</v>
      </c>
      <c r="J2175" s="3" t="str">
        <f t="shared" si="135"/>
        <v/>
      </c>
    </row>
    <row r="2176" spans="1:10" x14ac:dyDescent="0.2">
      <c r="A2176" t="s">
        <v>9381</v>
      </c>
      <c r="B2176" t="s">
        <v>9382</v>
      </c>
      <c r="C2176" t="s">
        <v>9383</v>
      </c>
      <c r="D2176" s="3" t="b">
        <f>NOT(ISNA(VLOOKUP(A2176,des!B:B,1,FALSE)))</f>
        <v>0</v>
      </c>
      <c r="E2176" s="3" t="str">
        <f>IF(D2176,VLOOKUP(A2176,des!B:Q,11,FALSE),"")</f>
        <v/>
      </c>
      <c r="F2176" s="3" t="b">
        <f t="shared" si="132"/>
        <v>0</v>
      </c>
      <c r="G2176" s="3" t="str">
        <f t="shared" si="133"/>
        <v/>
      </c>
      <c r="H2176" s="3" t="str">
        <f>IF(D2176,VLOOKUP(A2176,des!B:Q,12,FALSE),"")</f>
        <v/>
      </c>
      <c r="I2176" s="3" t="b">
        <f t="shared" si="134"/>
        <v>0</v>
      </c>
      <c r="J2176" s="3" t="str">
        <f t="shared" si="135"/>
        <v/>
      </c>
    </row>
    <row r="2177" spans="1:10" x14ac:dyDescent="0.2">
      <c r="A2177" t="s">
        <v>9384</v>
      </c>
      <c r="B2177" t="s">
        <v>9385</v>
      </c>
      <c r="C2177" t="s">
        <v>9386</v>
      </c>
      <c r="D2177" s="3" t="b">
        <f>NOT(ISNA(VLOOKUP(A2177,des!B:B,1,FALSE)))</f>
        <v>0</v>
      </c>
      <c r="E2177" s="3" t="str">
        <f>IF(D2177,VLOOKUP(A2177,des!B:Q,11,FALSE),"")</f>
        <v/>
      </c>
      <c r="F2177" s="3" t="b">
        <f t="shared" si="132"/>
        <v>0</v>
      </c>
      <c r="G2177" s="3" t="str">
        <f t="shared" si="133"/>
        <v/>
      </c>
      <c r="H2177" s="3" t="str">
        <f>IF(D2177,VLOOKUP(A2177,des!B:Q,12,FALSE),"")</f>
        <v/>
      </c>
      <c r="I2177" s="3" t="b">
        <f t="shared" si="134"/>
        <v>0</v>
      </c>
      <c r="J2177" s="3" t="str">
        <f t="shared" si="135"/>
        <v/>
      </c>
    </row>
    <row r="2178" spans="1:10" x14ac:dyDescent="0.2">
      <c r="A2178" t="s">
        <v>9387</v>
      </c>
      <c r="B2178" t="s">
        <v>9388</v>
      </c>
      <c r="C2178" t="s">
        <v>9389</v>
      </c>
      <c r="D2178" s="3" t="b">
        <f>NOT(ISNA(VLOOKUP(A2178,des!B:B,1,FALSE)))</f>
        <v>0</v>
      </c>
      <c r="E2178" s="3" t="str">
        <f>IF(D2178,VLOOKUP(A2178,des!B:Q,11,FALSE),"")</f>
        <v/>
      </c>
      <c r="F2178" s="3" t="b">
        <f t="shared" si="132"/>
        <v>0</v>
      </c>
      <c r="G2178" s="3" t="str">
        <f t="shared" si="133"/>
        <v/>
      </c>
      <c r="H2178" s="3" t="str">
        <f>IF(D2178,VLOOKUP(A2178,des!B:Q,12,FALSE),"")</f>
        <v/>
      </c>
      <c r="I2178" s="3" t="b">
        <f t="shared" si="134"/>
        <v>0</v>
      </c>
      <c r="J2178" s="3" t="str">
        <f t="shared" si="135"/>
        <v/>
      </c>
    </row>
    <row r="2179" spans="1:10" x14ac:dyDescent="0.2">
      <c r="A2179" t="s">
        <v>9390</v>
      </c>
      <c r="B2179" t="s">
        <v>9391</v>
      </c>
      <c r="C2179" t="s">
        <v>9392</v>
      </c>
      <c r="D2179" s="3" t="b">
        <f>NOT(ISNA(VLOOKUP(A2179,des!B:B,1,FALSE)))</f>
        <v>0</v>
      </c>
      <c r="E2179" s="3" t="str">
        <f>IF(D2179,VLOOKUP(A2179,des!B:Q,11,FALSE),"")</f>
        <v/>
      </c>
      <c r="F2179" s="3" t="b">
        <f t="shared" si="132"/>
        <v>0</v>
      </c>
      <c r="G2179" s="3" t="str">
        <f t="shared" si="133"/>
        <v/>
      </c>
      <c r="H2179" s="3" t="str">
        <f>IF(D2179,VLOOKUP(A2179,des!B:Q,12,FALSE),"")</f>
        <v/>
      </c>
      <c r="I2179" s="3" t="b">
        <f t="shared" si="134"/>
        <v>0</v>
      </c>
      <c r="J2179" s="3" t="str">
        <f t="shared" si="135"/>
        <v/>
      </c>
    </row>
    <row r="2180" spans="1:10" x14ac:dyDescent="0.2">
      <c r="A2180" t="s">
        <v>9393</v>
      </c>
      <c r="B2180" t="s">
        <v>9394</v>
      </c>
      <c r="C2180" t="s">
        <v>9395</v>
      </c>
      <c r="D2180" s="3" t="b">
        <f>NOT(ISNA(VLOOKUP(A2180,des!B:B,1,FALSE)))</f>
        <v>0</v>
      </c>
      <c r="E2180" s="3" t="str">
        <f>IF(D2180,VLOOKUP(A2180,des!B:Q,11,FALSE),"")</f>
        <v/>
      </c>
      <c r="F2180" s="3" t="b">
        <f t="shared" si="132"/>
        <v>0</v>
      </c>
      <c r="G2180" s="3" t="str">
        <f t="shared" si="133"/>
        <v/>
      </c>
      <c r="H2180" s="3" t="str">
        <f>IF(D2180,VLOOKUP(A2180,des!B:Q,12,FALSE),"")</f>
        <v/>
      </c>
      <c r="I2180" s="3" t="b">
        <f t="shared" si="134"/>
        <v>0</v>
      </c>
      <c r="J2180" s="3" t="str">
        <f t="shared" si="135"/>
        <v/>
      </c>
    </row>
    <row r="2181" spans="1:10" x14ac:dyDescent="0.2">
      <c r="A2181" t="s">
        <v>9396</v>
      </c>
      <c r="B2181" t="s">
        <v>9397</v>
      </c>
      <c r="C2181" t="s">
        <v>9398</v>
      </c>
      <c r="D2181" s="3" t="b">
        <f>NOT(ISNA(VLOOKUP(A2181,des!B:B,1,FALSE)))</f>
        <v>0</v>
      </c>
      <c r="E2181" s="3" t="str">
        <f>IF(D2181,VLOOKUP(A2181,des!B:Q,11,FALSE),"")</f>
        <v/>
      </c>
      <c r="F2181" s="3" t="b">
        <f t="shared" ref="F2181:F2244" si="136">IF(D2181,IF(E2181&lt;&gt;B2181,TRUE,FALSE),FALSE)</f>
        <v>0</v>
      </c>
      <c r="G2181" s="3" t="str">
        <f t="shared" si="133"/>
        <v/>
      </c>
      <c r="H2181" s="3" t="str">
        <f>IF(D2181,VLOOKUP(A2181,des!B:Q,12,FALSE),"")</f>
        <v/>
      </c>
      <c r="I2181" s="3" t="b">
        <f t="shared" si="134"/>
        <v>0</v>
      </c>
      <c r="J2181" s="3" t="str">
        <f t="shared" si="135"/>
        <v/>
      </c>
    </row>
    <row r="2182" spans="1:10" x14ac:dyDescent="0.2">
      <c r="A2182" t="s">
        <v>9399</v>
      </c>
      <c r="B2182" t="s">
        <v>9400</v>
      </c>
      <c r="C2182" t="s">
        <v>9401</v>
      </c>
      <c r="D2182" s="3" t="b">
        <f>NOT(ISNA(VLOOKUP(A2182,des!B:B,1,FALSE)))</f>
        <v>0</v>
      </c>
      <c r="E2182" s="3" t="str">
        <f>IF(D2182,VLOOKUP(A2182,des!B:Q,11,FALSE),"")</f>
        <v/>
      </c>
      <c r="F2182" s="3" t="b">
        <f t="shared" si="136"/>
        <v>0</v>
      </c>
      <c r="G2182" s="3" t="str">
        <f t="shared" ref="G2182:G2245" si="137">IF(F2182,CONCATENATE($A$1,A2182,$B$1,E2182,$C$1),"")</f>
        <v/>
      </c>
      <c r="H2182" s="3" t="str">
        <f>IF(D2182,VLOOKUP(A2182,des!B:Q,12,FALSE),"")</f>
        <v/>
      </c>
      <c r="I2182" s="3" t="b">
        <f t="shared" ref="I2182:I2245" si="138">IF(D2182,IF(H2182&lt;&gt;C2182,TRUE,FALSE),FALSE)</f>
        <v>0</v>
      </c>
      <c r="J2182" s="3" t="str">
        <f t="shared" ref="J2182:J2245" si="139">IF(I2182,CONCATENATE($A$2,A2182,$B$2,H2182,$C$2),"")</f>
        <v/>
      </c>
    </row>
    <row r="2183" spans="1:10" x14ac:dyDescent="0.2">
      <c r="A2183" t="s">
        <v>9402</v>
      </c>
      <c r="B2183" t="s">
        <v>9403</v>
      </c>
      <c r="C2183" t="s">
        <v>9404</v>
      </c>
      <c r="D2183" s="3" t="b">
        <f>NOT(ISNA(VLOOKUP(A2183,des!B:B,1,FALSE)))</f>
        <v>0</v>
      </c>
      <c r="E2183" s="3" t="str">
        <f>IF(D2183,VLOOKUP(A2183,des!B:Q,11,FALSE),"")</f>
        <v/>
      </c>
      <c r="F2183" s="3" t="b">
        <f t="shared" si="136"/>
        <v>0</v>
      </c>
      <c r="G2183" s="3" t="str">
        <f t="shared" si="137"/>
        <v/>
      </c>
      <c r="H2183" s="3" t="str">
        <f>IF(D2183,VLOOKUP(A2183,des!B:Q,12,FALSE),"")</f>
        <v/>
      </c>
      <c r="I2183" s="3" t="b">
        <f t="shared" si="138"/>
        <v>0</v>
      </c>
      <c r="J2183" s="3" t="str">
        <f t="shared" si="139"/>
        <v/>
      </c>
    </row>
    <row r="2184" spans="1:10" x14ac:dyDescent="0.2">
      <c r="A2184" t="s">
        <v>9405</v>
      </c>
      <c r="B2184" t="s">
        <v>9406</v>
      </c>
      <c r="C2184" t="s">
        <v>9407</v>
      </c>
      <c r="D2184" s="3" t="b">
        <f>NOT(ISNA(VLOOKUP(A2184,des!B:B,1,FALSE)))</f>
        <v>0</v>
      </c>
      <c r="E2184" s="3" t="str">
        <f>IF(D2184,VLOOKUP(A2184,des!B:Q,11,FALSE),"")</f>
        <v/>
      </c>
      <c r="F2184" s="3" t="b">
        <f t="shared" si="136"/>
        <v>0</v>
      </c>
      <c r="G2184" s="3" t="str">
        <f t="shared" si="137"/>
        <v/>
      </c>
      <c r="H2184" s="3" t="str">
        <f>IF(D2184,VLOOKUP(A2184,des!B:Q,12,FALSE),"")</f>
        <v/>
      </c>
      <c r="I2184" s="3" t="b">
        <f t="shared" si="138"/>
        <v>0</v>
      </c>
      <c r="J2184" s="3" t="str">
        <f t="shared" si="139"/>
        <v/>
      </c>
    </row>
    <row r="2185" spans="1:10" x14ac:dyDescent="0.2">
      <c r="A2185" t="s">
        <v>9408</v>
      </c>
      <c r="B2185" t="s">
        <v>9409</v>
      </c>
      <c r="C2185" t="s">
        <v>9410</v>
      </c>
      <c r="D2185" s="3" t="b">
        <f>NOT(ISNA(VLOOKUP(A2185,des!B:B,1,FALSE)))</f>
        <v>0</v>
      </c>
      <c r="E2185" s="3" t="str">
        <f>IF(D2185,VLOOKUP(A2185,des!B:Q,11,FALSE),"")</f>
        <v/>
      </c>
      <c r="F2185" s="3" t="b">
        <f t="shared" si="136"/>
        <v>0</v>
      </c>
      <c r="G2185" s="3" t="str">
        <f t="shared" si="137"/>
        <v/>
      </c>
      <c r="H2185" s="3" t="str">
        <f>IF(D2185,VLOOKUP(A2185,des!B:Q,12,FALSE),"")</f>
        <v/>
      </c>
      <c r="I2185" s="3" t="b">
        <f t="shared" si="138"/>
        <v>0</v>
      </c>
      <c r="J2185" s="3" t="str">
        <f t="shared" si="139"/>
        <v/>
      </c>
    </row>
    <row r="2186" spans="1:10" x14ac:dyDescent="0.2">
      <c r="A2186" t="s">
        <v>9411</v>
      </c>
      <c r="B2186" t="s">
        <v>9412</v>
      </c>
      <c r="C2186" t="s">
        <v>9413</v>
      </c>
      <c r="D2186" s="3" t="b">
        <f>NOT(ISNA(VLOOKUP(A2186,des!B:B,1,FALSE)))</f>
        <v>0</v>
      </c>
      <c r="E2186" s="3" t="str">
        <f>IF(D2186,VLOOKUP(A2186,des!B:Q,11,FALSE),"")</f>
        <v/>
      </c>
      <c r="F2186" s="3" t="b">
        <f t="shared" si="136"/>
        <v>0</v>
      </c>
      <c r="G2186" s="3" t="str">
        <f t="shared" si="137"/>
        <v/>
      </c>
      <c r="H2186" s="3" t="str">
        <f>IF(D2186,VLOOKUP(A2186,des!B:Q,12,FALSE),"")</f>
        <v/>
      </c>
      <c r="I2186" s="3" t="b">
        <f t="shared" si="138"/>
        <v>0</v>
      </c>
      <c r="J2186" s="3" t="str">
        <f t="shared" si="139"/>
        <v/>
      </c>
    </row>
    <row r="2187" spans="1:10" x14ac:dyDescent="0.2">
      <c r="A2187" t="s">
        <v>9414</v>
      </c>
      <c r="B2187" t="s">
        <v>9415</v>
      </c>
      <c r="C2187" t="s">
        <v>9416</v>
      </c>
      <c r="D2187" s="3" t="b">
        <f>NOT(ISNA(VLOOKUP(A2187,des!B:B,1,FALSE)))</f>
        <v>0</v>
      </c>
      <c r="E2187" s="3" t="str">
        <f>IF(D2187,VLOOKUP(A2187,des!B:Q,11,FALSE),"")</f>
        <v/>
      </c>
      <c r="F2187" s="3" t="b">
        <f t="shared" si="136"/>
        <v>0</v>
      </c>
      <c r="G2187" s="3" t="str">
        <f t="shared" si="137"/>
        <v/>
      </c>
      <c r="H2187" s="3" t="str">
        <f>IF(D2187,VLOOKUP(A2187,des!B:Q,12,FALSE),"")</f>
        <v/>
      </c>
      <c r="I2187" s="3" t="b">
        <f t="shared" si="138"/>
        <v>0</v>
      </c>
      <c r="J2187" s="3" t="str">
        <f t="shared" si="139"/>
        <v/>
      </c>
    </row>
    <row r="2188" spans="1:10" x14ac:dyDescent="0.2">
      <c r="A2188" t="s">
        <v>9417</v>
      </c>
      <c r="B2188" t="s">
        <v>9418</v>
      </c>
      <c r="C2188" t="s">
        <v>9419</v>
      </c>
      <c r="D2188" s="3" t="b">
        <f>NOT(ISNA(VLOOKUP(A2188,des!B:B,1,FALSE)))</f>
        <v>0</v>
      </c>
      <c r="E2188" s="3" t="str">
        <f>IF(D2188,VLOOKUP(A2188,des!B:Q,11,FALSE),"")</f>
        <v/>
      </c>
      <c r="F2188" s="3" t="b">
        <f t="shared" si="136"/>
        <v>0</v>
      </c>
      <c r="G2188" s="3" t="str">
        <f t="shared" si="137"/>
        <v/>
      </c>
      <c r="H2188" s="3" t="str">
        <f>IF(D2188,VLOOKUP(A2188,des!B:Q,12,FALSE),"")</f>
        <v/>
      </c>
      <c r="I2188" s="3" t="b">
        <f t="shared" si="138"/>
        <v>0</v>
      </c>
      <c r="J2188" s="3" t="str">
        <f t="shared" si="139"/>
        <v/>
      </c>
    </row>
    <row r="2189" spans="1:10" x14ac:dyDescent="0.2">
      <c r="A2189" t="s">
        <v>9420</v>
      </c>
      <c r="B2189" t="s">
        <v>9421</v>
      </c>
      <c r="C2189" t="s">
        <v>9422</v>
      </c>
      <c r="D2189" s="3" t="b">
        <f>NOT(ISNA(VLOOKUP(A2189,des!B:B,1,FALSE)))</f>
        <v>0</v>
      </c>
      <c r="E2189" s="3" t="str">
        <f>IF(D2189,VLOOKUP(A2189,des!B:Q,11,FALSE),"")</f>
        <v/>
      </c>
      <c r="F2189" s="3" t="b">
        <f t="shared" si="136"/>
        <v>0</v>
      </c>
      <c r="G2189" s="3" t="str">
        <f t="shared" si="137"/>
        <v/>
      </c>
      <c r="H2189" s="3" t="str">
        <f>IF(D2189,VLOOKUP(A2189,des!B:Q,12,FALSE),"")</f>
        <v/>
      </c>
      <c r="I2189" s="3" t="b">
        <f t="shared" si="138"/>
        <v>0</v>
      </c>
      <c r="J2189" s="3" t="str">
        <f t="shared" si="139"/>
        <v/>
      </c>
    </row>
    <row r="2190" spans="1:10" x14ac:dyDescent="0.2">
      <c r="A2190" t="s">
        <v>9423</v>
      </c>
      <c r="B2190" t="s">
        <v>9424</v>
      </c>
      <c r="C2190" t="s">
        <v>9425</v>
      </c>
      <c r="D2190" s="3" t="b">
        <f>NOT(ISNA(VLOOKUP(A2190,des!B:B,1,FALSE)))</f>
        <v>0</v>
      </c>
      <c r="E2190" s="3" t="str">
        <f>IF(D2190,VLOOKUP(A2190,des!B:Q,11,FALSE),"")</f>
        <v/>
      </c>
      <c r="F2190" s="3" t="b">
        <f t="shared" si="136"/>
        <v>0</v>
      </c>
      <c r="G2190" s="3" t="str">
        <f t="shared" si="137"/>
        <v/>
      </c>
      <c r="H2190" s="3" t="str">
        <f>IF(D2190,VLOOKUP(A2190,des!B:Q,12,FALSE),"")</f>
        <v/>
      </c>
      <c r="I2190" s="3" t="b">
        <f t="shared" si="138"/>
        <v>0</v>
      </c>
      <c r="J2190" s="3" t="str">
        <f t="shared" si="139"/>
        <v/>
      </c>
    </row>
    <row r="2191" spans="1:10" x14ac:dyDescent="0.2">
      <c r="A2191" t="s">
        <v>9426</v>
      </c>
      <c r="B2191" t="s">
        <v>9427</v>
      </c>
      <c r="C2191" t="s">
        <v>9428</v>
      </c>
      <c r="D2191" s="3" t="b">
        <f>NOT(ISNA(VLOOKUP(A2191,des!B:B,1,FALSE)))</f>
        <v>0</v>
      </c>
      <c r="E2191" s="3" t="str">
        <f>IF(D2191,VLOOKUP(A2191,des!B:Q,11,FALSE),"")</f>
        <v/>
      </c>
      <c r="F2191" s="3" t="b">
        <f t="shared" si="136"/>
        <v>0</v>
      </c>
      <c r="G2191" s="3" t="str">
        <f t="shared" si="137"/>
        <v/>
      </c>
      <c r="H2191" s="3" t="str">
        <f>IF(D2191,VLOOKUP(A2191,des!B:Q,12,FALSE),"")</f>
        <v/>
      </c>
      <c r="I2191" s="3" t="b">
        <f t="shared" si="138"/>
        <v>0</v>
      </c>
      <c r="J2191" s="3" t="str">
        <f t="shared" si="139"/>
        <v/>
      </c>
    </row>
    <row r="2192" spans="1:10" x14ac:dyDescent="0.2">
      <c r="A2192" t="s">
        <v>9429</v>
      </c>
      <c r="B2192" t="s">
        <v>9430</v>
      </c>
      <c r="C2192" t="s">
        <v>9431</v>
      </c>
      <c r="D2192" s="3" t="b">
        <f>NOT(ISNA(VLOOKUP(A2192,des!B:B,1,FALSE)))</f>
        <v>0</v>
      </c>
      <c r="E2192" s="3" t="str">
        <f>IF(D2192,VLOOKUP(A2192,des!B:Q,11,FALSE),"")</f>
        <v/>
      </c>
      <c r="F2192" s="3" t="b">
        <f t="shared" si="136"/>
        <v>0</v>
      </c>
      <c r="G2192" s="3" t="str">
        <f t="shared" si="137"/>
        <v/>
      </c>
      <c r="H2192" s="3" t="str">
        <f>IF(D2192,VLOOKUP(A2192,des!B:Q,12,FALSE),"")</f>
        <v/>
      </c>
      <c r="I2192" s="3" t="b">
        <f t="shared" si="138"/>
        <v>0</v>
      </c>
      <c r="J2192" s="3" t="str">
        <f t="shared" si="139"/>
        <v/>
      </c>
    </row>
    <row r="2193" spans="1:10" x14ac:dyDescent="0.2">
      <c r="A2193" t="s">
        <v>9432</v>
      </c>
      <c r="B2193" t="s">
        <v>9433</v>
      </c>
      <c r="C2193" t="s">
        <v>9434</v>
      </c>
      <c r="D2193" s="3" t="b">
        <f>NOT(ISNA(VLOOKUP(A2193,des!B:B,1,FALSE)))</f>
        <v>0</v>
      </c>
      <c r="E2193" s="3" t="str">
        <f>IF(D2193,VLOOKUP(A2193,des!B:Q,11,FALSE),"")</f>
        <v/>
      </c>
      <c r="F2193" s="3" t="b">
        <f t="shared" si="136"/>
        <v>0</v>
      </c>
      <c r="G2193" s="3" t="str">
        <f t="shared" si="137"/>
        <v/>
      </c>
      <c r="H2193" s="3" t="str">
        <f>IF(D2193,VLOOKUP(A2193,des!B:Q,12,FALSE),"")</f>
        <v/>
      </c>
      <c r="I2193" s="3" t="b">
        <f t="shared" si="138"/>
        <v>0</v>
      </c>
      <c r="J2193" s="3" t="str">
        <f t="shared" si="139"/>
        <v/>
      </c>
    </row>
    <row r="2194" spans="1:10" x14ac:dyDescent="0.2">
      <c r="A2194" t="s">
        <v>9435</v>
      </c>
      <c r="B2194" t="s">
        <v>9436</v>
      </c>
      <c r="C2194" t="s">
        <v>9437</v>
      </c>
      <c r="D2194" s="3" t="b">
        <f>NOT(ISNA(VLOOKUP(A2194,des!B:B,1,FALSE)))</f>
        <v>0</v>
      </c>
      <c r="E2194" s="3" t="str">
        <f>IF(D2194,VLOOKUP(A2194,des!B:Q,11,FALSE),"")</f>
        <v/>
      </c>
      <c r="F2194" s="3" t="b">
        <f t="shared" si="136"/>
        <v>0</v>
      </c>
      <c r="G2194" s="3" t="str">
        <f t="shared" si="137"/>
        <v/>
      </c>
      <c r="H2194" s="3" t="str">
        <f>IF(D2194,VLOOKUP(A2194,des!B:Q,12,FALSE),"")</f>
        <v/>
      </c>
      <c r="I2194" s="3" t="b">
        <f t="shared" si="138"/>
        <v>0</v>
      </c>
      <c r="J2194" s="3" t="str">
        <f t="shared" si="139"/>
        <v/>
      </c>
    </row>
    <row r="2195" spans="1:10" x14ac:dyDescent="0.2">
      <c r="A2195" t="s">
        <v>9438</v>
      </c>
      <c r="B2195" t="s">
        <v>9439</v>
      </c>
      <c r="C2195" t="s">
        <v>9440</v>
      </c>
      <c r="D2195" s="3" t="b">
        <f>NOT(ISNA(VLOOKUP(A2195,des!B:B,1,FALSE)))</f>
        <v>0</v>
      </c>
      <c r="E2195" s="3" t="str">
        <f>IF(D2195,VLOOKUP(A2195,des!B:Q,11,FALSE),"")</f>
        <v/>
      </c>
      <c r="F2195" s="3" t="b">
        <f t="shared" si="136"/>
        <v>0</v>
      </c>
      <c r="G2195" s="3" t="str">
        <f t="shared" si="137"/>
        <v/>
      </c>
      <c r="H2195" s="3" t="str">
        <f>IF(D2195,VLOOKUP(A2195,des!B:Q,12,FALSE),"")</f>
        <v/>
      </c>
      <c r="I2195" s="3" t="b">
        <f t="shared" si="138"/>
        <v>0</v>
      </c>
      <c r="J2195" s="3" t="str">
        <f t="shared" si="139"/>
        <v/>
      </c>
    </row>
    <row r="2196" spans="1:10" x14ac:dyDescent="0.2">
      <c r="A2196" t="s">
        <v>9441</v>
      </c>
      <c r="B2196" t="s">
        <v>9442</v>
      </c>
      <c r="C2196" t="s">
        <v>9443</v>
      </c>
      <c r="D2196" s="3" t="b">
        <f>NOT(ISNA(VLOOKUP(A2196,des!B:B,1,FALSE)))</f>
        <v>0</v>
      </c>
      <c r="E2196" s="3" t="str">
        <f>IF(D2196,VLOOKUP(A2196,des!B:Q,11,FALSE),"")</f>
        <v/>
      </c>
      <c r="F2196" s="3" t="b">
        <f t="shared" si="136"/>
        <v>0</v>
      </c>
      <c r="G2196" s="3" t="str">
        <f t="shared" si="137"/>
        <v/>
      </c>
      <c r="H2196" s="3" t="str">
        <f>IF(D2196,VLOOKUP(A2196,des!B:Q,12,FALSE),"")</f>
        <v/>
      </c>
      <c r="I2196" s="3" t="b">
        <f t="shared" si="138"/>
        <v>0</v>
      </c>
      <c r="J2196" s="3" t="str">
        <f t="shared" si="139"/>
        <v/>
      </c>
    </row>
    <row r="2197" spans="1:10" x14ac:dyDescent="0.2">
      <c r="A2197" t="s">
        <v>9444</v>
      </c>
      <c r="B2197" t="s">
        <v>9445</v>
      </c>
      <c r="C2197" t="s">
        <v>9446</v>
      </c>
      <c r="D2197" s="3" t="b">
        <f>NOT(ISNA(VLOOKUP(A2197,des!B:B,1,FALSE)))</f>
        <v>0</v>
      </c>
      <c r="E2197" s="3" t="str">
        <f>IF(D2197,VLOOKUP(A2197,des!B:Q,11,FALSE),"")</f>
        <v/>
      </c>
      <c r="F2197" s="3" t="b">
        <f t="shared" si="136"/>
        <v>0</v>
      </c>
      <c r="G2197" s="3" t="str">
        <f t="shared" si="137"/>
        <v/>
      </c>
      <c r="H2197" s="3" t="str">
        <f>IF(D2197,VLOOKUP(A2197,des!B:Q,12,FALSE),"")</f>
        <v/>
      </c>
      <c r="I2197" s="3" t="b">
        <f t="shared" si="138"/>
        <v>0</v>
      </c>
      <c r="J2197" s="3" t="str">
        <f t="shared" si="139"/>
        <v/>
      </c>
    </row>
    <row r="2198" spans="1:10" x14ac:dyDescent="0.2">
      <c r="A2198" t="s">
        <v>9447</v>
      </c>
      <c r="B2198" t="s">
        <v>9448</v>
      </c>
      <c r="C2198" t="s">
        <v>9449</v>
      </c>
      <c r="D2198" s="3" t="b">
        <f>NOT(ISNA(VLOOKUP(A2198,des!B:B,1,FALSE)))</f>
        <v>0</v>
      </c>
      <c r="E2198" s="3" t="str">
        <f>IF(D2198,VLOOKUP(A2198,des!B:Q,11,FALSE),"")</f>
        <v/>
      </c>
      <c r="F2198" s="3" t="b">
        <f t="shared" si="136"/>
        <v>0</v>
      </c>
      <c r="G2198" s="3" t="str">
        <f t="shared" si="137"/>
        <v/>
      </c>
      <c r="H2198" s="3" t="str">
        <f>IF(D2198,VLOOKUP(A2198,des!B:Q,12,FALSE),"")</f>
        <v/>
      </c>
      <c r="I2198" s="3" t="b">
        <f t="shared" si="138"/>
        <v>0</v>
      </c>
      <c r="J2198" s="3" t="str">
        <f t="shared" si="139"/>
        <v/>
      </c>
    </row>
    <row r="2199" spans="1:10" x14ac:dyDescent="0.2">
      <c r="A2199" t="s">
        <v>9450</v>
      </c>
      <c r="B2199" t="s">
        <v>9451</v>
      </c>
      <c r="C2199" t="s">
        <v>9452</v>
      </c>
      <c r="D2199" s="3" t="b">
        <f>NOT(ISNA(VLOOKUP(A2199,des!B:B,1,FALSE)))</f>
        <v>0</v>
      </c>
      <c r="E2199" s="3" t="str">
        <f>IF(D2199,VLOOKUP(A2199,des!B:Q,11,FALSE),"")</f>
        <v/>
      </c>
      <c r="F2199" s="3" t="b">
        <f t="shared" si="136"/>
        <v>0</v>
      </c>
      <c r="G2199" s="3" t="str">
        <f t="shared" si="137"/>
        <v/>
      </c>
      <c r="H2199" s="3" t="str">
        <f>IF(D2199,VLOOKUP(A2199,des!B:Q,12,FALSE),"")</f>
        <v/>
      </c>
      <c r="I2199" s="3" t="b">
        <f t="shared" si="138"/>
        <v>0</v>
      </c>
      <c r="J2199" s="3" t="str">
        <f t="shared" si="139"/>
        <v/>
      </c>
    </row>
    <row r="2200" spans="1:10" x14ac:dyDescent="0.2">
      <c r="A2200" t="s">
        <v>9453</v>
      </c>
      <c r="B2200" t="s">
        <v>9454</v>
      </c>
      <c r="C2200" t="s">
        <v>9455</v>
      </c>
      <c r="D2200" s="3" t="b">
        <f>NOT(ISNA(VLOOKUP(A2200,des!B:B,1,FALSE)))</f>
        <v>0</v>
      </c>
      <c r="E2200" s="3" t="str">
        <f>IF(D2200,VLOOKUP(A2200,des!B:Q,11,FALSE),"")</f>
        <v/>
      </c>
      <c r="F2200" s="3" t="b">
        <f t="shared" si="136"/>
        <v>0</v>
      </c>
      <c r="G2200" s="3" t="str">
        <f t="shared" si="137"/>
        <v/>
      </c>
      <c r="H2200" s="3" t="str">
        <f>IF(D2200,VLOOKUP(A2200,des!B:Q,12,FALSE),"")</f>
        <v/>
      </c>
      <c r="I2200" s="3" t="b">
        <f t="shared" si="138"/>
        <v>0</v>
      </c>
      <c r="J2200" s="3" t="str">
        <f t="shared" si="139"/>
        <v/>
      </c>
    </row>
    <row r="2201" spans="1:10" x14ac:dyDescent="0.2">
      <c r="A2201" t="s">
        <v>9456</v>
      </c>
      <c r="B2201" t="s">
        <v>9457</v>
      </c>
      <c r="C2201" t="s">
        <v>9458</v>
      </c>
      <c r="D2201" s="3" t="b">
        <f>NOT(ISNA(VLOOKUP(A2201,des!B:B,1,FALSE)))</f>
        <v>0</v>
      </c>
      <c r="E2201" s="3" t="str">
        <f>IF(D2201,VLOOKUP(A2201,des!B:Q,11,FALSE),"")</f>
        <v/>
      </c>
      <c r="F2201" s="3" t="b">
        <f t="shared" si="136"/>
        <v>0</v>
      </c>
      <c r="G2201" s="3" t="str">
        <f t="shared" si="137"/>
        <v/>
      </c>
      <c r="H2201" s="3" t="str">
        <f>IF(D2201,VLOOKUP(A2201,des!B:Q,12,FALSE),"")</f>
        <v/>
      </c>
      <c r="I2201" s="3" t="b">
        <f t="shared" si="138"/>
        <v>0</v>
      </c>
      <c r="J2201" s="3" t="str">
        <f t="shared" si="139"/>
        <v/>
      </c>
    </row>
    <row r="2202" spans="1:10" x14ac:dyDescent="0.2">
      <c r="A2202" t="s">
        <v>9459</v>
      </c>
      <c r="B2202" t="s">
        <v>9460</v>
      </c>
      <c r="C2202" t="s">
        <v>9461</v>
      </c>
      <c r="D2202" s="3" t="b">
        <f>NOT(ISNA(VLOOKUP(A2202,des!B:B,1,FALSE)))</f>
        <v>0</v>
      </c>
      <c r="E2202" s="3" t="str">
        <f>IF(D2202,VLOOKUP(A2202,des!B:Q,11,FALSE),"")</f>
        <v/>
      </c>
      <c r="F2202" s="3" t="b">
        <f t="shared" si="136"/>
        <v>0</v>
      </c>
      <c r="G2202" s="3" t="str">
        <f t="shared" si="137"/>
        <v/>
      </c>
      <c r="H2202" s="3" t="str">
        <f>IF(D2202,VLOOKUP(A2202,des!B:Q,12,FALSE),"")</f>
        <v/>
      </c>
      <c r="I2202" s="3" t="b">
        <f t="shared" si="138"/>
        <v>0</v>
      </c>
      <c r="J2202" s="3" t="str">
        <f t="shared" si="139"/>
        <v/>
      </c>
    </row>
    <row r="2203" spans="1:10" x14ac:dyDescent="0.2">
      <c r="A2203" t="s">
        <v>9462</v>
      </c>
      <c r="B2203" t="s">
        <v>9463</v>
      </c>
      <c r="C2203" t="s">
        <v>9464</v>
      </c>
      <c r="D2203" s="3" t="b">
        <f>NOT(ISNA(VLOOKUP(A2203,des!B:B,1,FALSE)))</f>
        <v>0</v>
      </c>
      <c r="E2203" s="3" t="str">
        <f>IF(D2203,VLOOKUP(A2203,des!B:Q,11,FALSE),"")</f>
        <v/>
      </c>
      <c r="F2203" s="3" t="b">
        <f t="shared" si="136"/>
        <v>0</v>
      </c>
      <c r="G2203" s="3" t="str">
        <f t="shared" si="137"/>
        <v/>
      </c>
      <c r="H2203" s="3" t="str">
        <f>IF(D2203,VLOOKUP(A2203,des!B:Q,12,FALSE),"")</f>
        <v/>
      </c>
      <c r="I2203" s="3" t="b">
        <f t="shared" si="138"/>
        <v>0</v>
      </c>
      <c r="J2203" s="3" t="str">
        <f t="shared" si="139"/>
        <v/>
      </c>
    </row>
    <row r="2204" spans="1:10" x14ac:dyDescent="0.2">
      <c r="A2204" t="s">
        <v>9465</v>
      </c>
      <c r="B2204" t="s">
        <v>9466</v>
      </c>
      <c r="C2204" t="s">
        <v>9467</v>
      </c>
      <c r="D2204" s="3" t="b">
        <f>NOT(ISNA(VLOOKUP(A2204,des!B:B,1,FALSE)))</f>
        <v>0</v>
      </c>
      <c r="E2204" s="3" t="str">
        <f>IF(D2204,VLOOKUP(A2204,des!B:Q,11,FALSE),"")</f>
        <v/>
      </c>
      <c r="F2204" s="3" t="b">
        <f t="shared" si="136"/>
        <v>0</v>
      </c>
      <c r="G2204" s="3" t="str">
        <f t="shared" si="137"/>
        <v/>
      </c>
      <c r="H2204" s="3" t="str">
        <f>IF(D2204,VLOOKUP(A2204,des!B:Q,12,FALSE),"")</f>
        <v/>
      </c>
      <c r="I2204" s="3" t="b">
        <f t="shared" si="138"/>
        <v>0</v>
      </c>
      <c r="J2204" s="3" t="str">
        <f t="shared" si="139"/>
        <v/>
      </c>
    </row>
    <row r="2205" spans="1:10" x14ac:dyDescent="0.2">
      <c r="A2205" t="s">
        <v>9468</v>
      </c>
      <c r="B2205" t="s">
        <v>9469</v>
      </c>
      <c r="C2205" t="s">
        <v>9470</v>
      </c>
      <c r="D2205" s="3" t="b">
        <f>NOT(ISNA(VLOOKUP(A2205,des!B:B,1,FALSE)))</f>
        <v>0</v>
      </c>
      <c r="E2205" s="3" t="str">
        <f>IF(D2205,VLOOKUP(A2205,des!B:Q,11,FALSE),"")</f>
        <v/>
      </c>
      <c r="F2205" s="3" t="b">
        <f t="shared" si="136"/>
        <v>0</v>
      </c>
      <c r="G2205" s="3" t="str">
        <f t="shared" si="137"/>
        <v/>
      </c>
      <c r="H2205" s="3" t="str">
        <f>IF(D2205,VLOOKUP(A2205,des!B:Q,12,FALSE),"")</f>
        <v/>
      </c>
      <c r="I2205" s="3" t="b">
        <f t="shared" si="138"/>
        <v>0</v>
      </c>
      <c r="J2205" s="3" t="str">
        <f t="shared" si="139"/>
        <v/>
      </c>
    </row>
    <row r="2206" spans="1:10" x14ac:dyDescent="0.2">
      <c r="A2206" t="s">
        <v>9471</v>
      </c>
      <c r="B2206" t="s">
        <v>9472</v>
      </c>
      <c r="C2206" t="s">
        <v>9473</v>
      </c>
      <c r="D2206" s="3" t="b">
        <f>NOT(ISNA(VLOOKUP(A2206,des!B:B,1,FALSE)))</f>
        <v>0</v>
      </c>
      <c r="E2206" s="3" t="str">
        <f>IF(D2206,VLOOKUP(A2206,des!B:Q,11,FALSE),"")</f>
        <v/>
      </c>
      <c r="F2206" s="3" t="b">
        <f t="shared" si="136"/>
        <v>0</v>
      </c>
      <c r="G2206" s="3" t="str">
        <f t="shared" si="137"/>
        <v/>
      </c>
      <c r="H2206" s="3" t="str">
        <f>IF(D2206,VLOOKUP(A2206,des!B:Q,12,FALSE),"")</f>
        <v/>
      </c>
      <c r="I2206" s="3" t="b">
        <f t="shared" si="138"/>
        <v>0</v>
      </c>
      <c r="J2206" s="3" t="str">
        <f t="shared" si="139"/>
        <v/>
      </c>
    </row>
    <row r="2207" spans="1:10" x14ac:dyDescent="0.2">
      <c r="A2207" t="s">
        <v>9474</v>
      </c>
      <c r="B2207" t="s">
        <v>9475</v>
      </c>
      <c r="C2207" t="s">
        <v>9476</v>
      </c>
      <c r="D2207" s="3" t="b">
        <f>NOT(ISNA(VLOOKUP(A2207,des!B:B,1,FALSE)))</f>
        <v>0</v>
      </c>
      <c r="E2207" s="3" t="str">
        <f>IF(D2207,VLOOKUP(A2207,des!B:Q,11,FALSE),"")</f>
        <v/>
      </c>
      <c r="F2207" s="3" t="b">
        <f t="shared" si="136"/>
        <v>0</v>
      </c>
      <c r="G2207" s="3" t="str">
        <f t="shared" si="137"/>
        <v/>
      </c>
      <c r="H2207" s="3" t="str">
        <f>IF(D2207,VLOOKUP(A2207,des!B:Q,12,FALSE),"")</f>
        <v/>
      </c>
      <c r="I2207" s="3" t="b">
        <f t="shared" si="138"/>
        <v>0</v>
      </c>
      <c r="J2207" s="3" t="str">
        <f t="shared" si="139"/>
        <v/>
      </c>
    </row>
    <row r="2208" spans="1:10" x14ac:dyDescent="0.2">
      <c r="A2208" t="s">
        <v>9477</v>
      </c>
      <c r="B2208" t="s">
        <v>9478</v>
      </c>
      <c r="C2208" t="s">
        <v>9479</v>
      </c>
      <c r="D2208" s="3" t="b">
        <f>NOT(ISNA(VLOOKUP(A2208,des!B:B,1,FALSE)))</f>
        <v>0</v>
      </c>
      <c r="E2208" s="3" t="str">
        <f>IF(D2208,VLOOKUP(A2208,des!B:Q,11,FALSE),"")</f>
        <v/>
      </c>
      <c r="F2208" s="3" t="b">
        <f t="shared" si="136"/>
        <v>0</v>
      </c>
      <c r="G2208" s="3" t="str">
        <f t="shared" si="137"/>
        <v/>
      </c>
      <c r="H2208" s="3" t="str">
        <f>IF(D2208,VLOOKUP(A2208,des!B:Q,12,FALSE),"")</f>
        <v/>
      </c>
      <c r="I2208" s="3" t="b">
        <f t="shared" si="138"/>
        <v>0</v>
      </c>
      <c r="J2208" s="3" t="str">
        <f t="shared" si="139"/>
        <v/>
      </c>
    </row>
    <row r="2209" spans="1:10" x14ac:dyDescent="0.2">
      <c r="A2209" t="s">
        <v>9480</v>
      </c>
      <c r="B2209" t="s">
        <v>9481</v>
      </c>
      <c r="C2209" t="s">
        <v>9482</v>
      </c>
      <c r="D2209" s="3" t="b">
        <f>NOT(ISNA(VLOOKUP(A2209,des!B:B,1,FALSE)))</f>
        <v>0</v>
      </c>
      <c r="E2209" s="3" t="str">
        <f>IF(D2209,VLOOKUP(A2209,des!B:Q,11,FALSE),"")</f>
        <v/>
      </c>
      <c r="F2209" s="3" t="b">
        <f t="shared" si="136"/>
        <v>0</v>
      </c>
      <c r="G2209" s="3" t="str">
        <f t="shared" si="137"/>
        <v/>
      </c>
      <c r="H2209" s="3" t="str">
        <f>IF(D2209,VLOOKUP(A2209,des!B:Q,12,FALSE),"")</f>
        <v/>
      </c>
      <c r="I2209" s="3" t="b">
        <f t="shared" si="138"/>
        <v>0</v>
      </c>
      <c r="J2209" s="3" t="str">
        <f t="shared" si="139"/>
        <v/>
      </c>
    </row>
    <row r="2210" spans="1:10" x14ac:dyDescent="0.2">
      <c r="A2210" t="s">
        <v>9483</v>
      </c>
      <c r="B2210" t="s">
        <v>9484</v>
      </c>
      <c r="C2210" t="s">
        <v>9485</v>
      </c>
      <c r="D2210" s="3" t="b">
        <f>NOT(ISNA(VLOOKUP(A2210,des!B:B,1,FALSE)))</f>
        <v>0</v>
      </c>
      <c r="E2210" s="3" t="str">
        <f>IF(D2210,VLOOKUP(A2210,des!B:Q,11,FALSE),"")</f>
        <v/>
      </c>
      <c r="F2210" s="3" t="b">
        <f t="shared" si="136"/>
        <v>0</v>
      </c>
      <c r="G2210" s="3" t="str">
        <f t="shared" si="137"/>
        <v/>
      </c>
      <c r="H2210" s="3" t="str">
        <f>IF(D2210,VLOOKUP(A2210,des!B:Q,12,FALSE),"")</f>
        <v/>
      </c>
      <c r="I2210" s="3" t="b">
        <f t="shared" si="138"/>
        <v>0</v>
      </c>
      <c r="J2210" s="3" t="str">
        <f t="shared" si="139"/>
        <v/>
      </c>
    </row>
    <row r="2211" spans="1:10" x14ac:dyDescent="0.2">
      <c r="A2211" t="s">
        <v>9486</v>
      </c>
      <c r="B2211" t="s">
        <v>9487</v>
      </c>
      <c r="C2211" t="s">
        <v>9488</v>
      </c>
      <c r="D2211" s="3" t="b">
        <f>NOT(ISNA(VLOOKUP(A2211,des!B:B,1,FALSE)))</f>
        <v>0</v>
      </c>
      <c r="E2211" s="3" t="str">
        <f>IF(D2211,VLOOKUP(A2211,des!B:Q,11,FALSE),"")</f>
        <v/>
      </c>
      <c r="F2211" s="3" t="b">
        <f t="shared" si="136"/>
        <v>0</v>
      </c>
      <c r="G2211" s="3" t="str">
        <f t="shared" si="137"/>
        <v/>
      </c>
      <c r="H2211" s="3" t="str">
        <f>IF(D2211,VLOOKUP(A2211,des!B:Q,12,FALSE),"")</f>
        <v/>
      </c>
      <c r="I2211" s="3" t="b">
        <f t="shared" si="138"/>
        <v>0</v>
      </c>
      <c r="J2211" s="3" t="str">
        <f t="shared" si="139"/>
        <v/>
      </c>
    </row>
    <row r="2212" spans="1:10" x14ac:dyDescent="0.2">
      <c r="A2212" t="s">
        <v>9489</v>
      </c>
      <c r="B2212" t="s">
        <v>9490</v>
      </c>
      <c r="C2212" t="s">
        <v>9491</v>
      </c>
      <c r="D2212" s="3" t="b">
        <f>NOT(ISNA(VLOOKUP(A2212,des!B:B,1,FALSE)))</f>
        <v>0</v>
      </c>
      <c r="E2212" s="3" t="str">
        <f>IF(D2212,VLOOKUP(A2212,des!B:Q,11,FALSE),"")</f>
        <v/>
      </c>
      <c r="F2212" s="3" t="b">
        <f t="shared" si="136"/>
        <v>0</v>
      </c>
      <c r="G2212" s="3" t="str">
        <f t="shared" si="137"/>
        <v/>
      </c>
      <c r="H2212" s="3" t="str">
        <f>IF(D2212,VLOOKUP(A2212,des!B:Q,12,FALSE),"")</f>
        <v/>
      </c>
      <c r="I2212" s="3" t="b">
        <f t="shared" si="138"/>
        <v>0</v>
      </c>
      <c r="J2212" s="3" t="str">
        <f t="shared" si="139"/>
        <v/>
      </c>
    </row>
    <row r="2213" spans="1:10" x14ac:dyDescent="0.2">
      <c r="A2213" t="s">
        <v>9492</v>
      </c>
      <c r="B2213" t="s">
        <v>9493</v>
      </c>
      <c r="C2213" t="s">
        <v>9494</v>
      </c>
      <c r="D2213" s="3" t="b">
        <f>NOT(ISNA(VLOOKUP(A2213,des!B:B,1,FALSE)))</f>
        <v>0</v>
      </c>
      <c r="E2213" s="3" t="str">
        <f>IF(D2213,VLOOKUP(A2213,des!B:Q,11,FALSE),"")</f>
        <v/>
      </c>
      <c r="F2213" s="3" t="b">
        <f t="shared" si="136"/>
        <v>0</v>
      </c>
      <c r="G2213" s="3" t="str">
        <f t="shared" si="137"/>
        <v/>
      </c>
      <c r="H2213" s="3" t="str">
        <f>IF(D2213,VLOOKUP(A2213,des!B:Q,12,FALSE),"")</f>
        <v/>
      </c>
      <c r="I2213" s="3" t="b">
        <f t="shared" si="138"/>
        <v>0</v>
      </c>
      <c r="J2213" s="3" t="str">
        <f t="shared" si="139"/>
        <v/>
      </c>
    </row>
    <row r="2214" spans="1:10" x14ac:dyDescent="0.2">
      <c r="A2214" t="s">
        <v>9495</v>
      </c>
      <c r="B2214" t="s">
        <v>9496</v>
      </c>
      <c r="C2214" t="s">
        <v>9497</v>
      </c>
      <c r="D2214" s="3" t="b">
        <f>NOT(ISNA(VLOOKUP(A2214,des!B:B,1,FALSE)))</f>
        <v>0</v>
      </c>
      <c r="E2214" s="3" t="str">
        <f>IF(D2214,VLOOKUP(A2214,des!B:Q,11,FALSE),"")</f>
        <v/>
      </c>
      <c r="F2214" s="3" t="b">
        <f t="shared" si="136"/>
        <v>0</v>
      </c>
      <c r="G2214" s="3" t="str">
        <f t="shared" si="137"/>
        <v/>
      </c>
      <c r="H2214" s="3" t="str">
        <f>IF(D2214,VLOOKUP(A2214,des!B:Q,12,FALSE),"")</f>
        <v/>
      </c>
      <c r="I2214" s="3" t="b">
        <f t="shared" si="138"/>
        <v>0</v>
      </c>
      <c r="J2214" s="3" t="str">
        <f t="shared" si="139"/>
        <v/>
      </c>
    </row>
    <row r="2215" spans="1:10" x14ac:dyDescent="0.2">
      <c r="A2215" t="s">
        <v>9498</v>
      </c>
      <c r="B2215" t="s">
        <v>9499</v>
      </c>
      <c r="C2215" t="s">
        <v>9500</v>
      </c>
      <c r="D2215" s="3" t="b">
        <f>NOT(ISNA(VLOOKUP(A2215,des!B:B,1,FALSE)))</f>
        <v>0</v>
      </c>
      <c r="E2215" s="3" t="str">
        <f>IF(D2215,VLOOKUP(A2215,des!B:Q,11,FALSE),"")</f>
        <v/>
      </c>
      <c r="F2215" s="3" t="b">
        <f t="shared" si="136"/>
        <v>0</v>
      </c>
      <c r="G2215" s="3" t="str">
        <f t="shared" si="137"/>
        <v/>
      </c>
      <c r="H2215" s="3" t="str">
        <f>IF(D2215,VLOOKUP(A2215,des!B:Q,12,FALSE),"")</f>
        <v/>
      </c>
      <c r="I2215" s="3" t="b">
        <f t="shared" si="138"/>
        <v>0</v>
      </c>
      <c r="J2215" s="3" t="str">
        <f t="shared" si="139"/>
        <v/>
      </c>
    </row>
    <row r="2216" spans="1:10" x14ac:dyDescent="0.2">
      <c r="A2216" t="s">
        <v>9501</v>
      </c>
      <c r="B2216" t="s">
        <v>9502</v>
      </c>
      <c r="C2216" t="s">
        <v>9503</v>
      </c>
      <c r="D2216" s="3" t="b">
        <f>NOT(ISNA(VLOOKUP(A2216,des!B:B,1,FALSE)))</f>
        <v>0</v>
      </c>
      <c r="E2216" s="3" t="str">
        <f>IF(D2216,VLOOKUP(A2216,des!B:Q,11,FALSE),"")</f>
        <v/>
      </c>
      <c r="F2216" s="3" t="b">
        <f t="shared" si="136"/>
        <v>0</v>
      </c>
      <c r="G2216" s="3" t="str">
        <f t="shared" si="137"/>
        <v/>
      </c>
      <c r="H2216" s="3" t="str">
        <f>IF(D2216,VLOOKUP(A2216,des!B:Q,12,FALSE),"")</f>
        <v/>
      </c>
      <c r="I2216" s="3" t="b">
        <f t="shared" si="138"/>
        <v>0</v>
      </c>
      <c r="J2216" s="3" t="str">
        <f t="shared" si="139"/>
        <v/>
      </c>
    </row>
    <row r="2217" spans="1:10" x14ac:dyDescent="0.2">
      <c r="A2217" t="s">
        <v>9504</v>
      </c>
      <c r="B2217" t="s">
        <v>9505</v>
      </c>
      <c r="C2217" t="s">
        <v>9506</v>
      </c>
      <c r="D2217" s="3" t="b">
        <f>NOT(ISNA(VLOOKUP(A2217,des!B:B,1,FALSE)))</f>
        <v>0</v>
      </c>
      <c r="E2217" s="3" t="str">
        <f>IF(D2217,VLOOKUP(A2217,des!B:Q,11,FALSE),"")</f>
        <v/>
      </c>
      <c r="F2217" s="3" t="b">
        <f t="shared" si="136"/>
        <v>0</v>
      </c>
      <c r="G2217" s="3" t="str">
        <f t="shared" si="137"/>
        <v/>
      </c>
      <c r="H2217" s="3" t="str">
        <f>IF(D2217,VLOOKUP(A2217,des!B:Q,12,FALSE),"")</f>
        <v/>
      </c>
      <c r="I2217" s="3" t="b">
        <f t="shared" si="138"/>
        <v>0</v>
      </c>
      <c r="J2217" s="3" t="str">
        <f t="shared" si="139"/>
        <v/>
      </c>
    </row>
    <row r="2218" spans="1:10" x14ac:dyDescent="0.2">
      <c r="A2218" t="s">
        <v>9507</v>
      </c>
      <c r="B2218" t="s">
        <v>9508</v>
      </c>
      <c r="C2218" t="s">
        <v>9509</v>
      </c>
      <c r="D2218" s="3" t="b">
        <f>NOT(ISNA(VLOOKUP(A2218,des!B:B,1,FALSE)))</f>
        <v>0</v>
      </c>
      <c r="E2218" s="3" t="str">
        <f>IF(D2218,VLOOKUP(A2218,des!B:Q,11,FALSE),"")</f>
        <v/>
      </c>
      <c r="F2218" s="3" t="b">
        <f t="shared" si="136"/>
        <v>0</v>
      </c>
      <c r="G2218" s="3" t="str">
        <f t="shared" si="137"/>
        <v/>
      </c>
      <c r="H2218" s="3" t="str">
        <f>IF(D2218,VLOOKUP(A2218,des!B:Q,12,FALSE),"")</f>
        <v/>
      </c>
      <c r="I2218" s="3" t="b">
        <f t="shared" si="138"/>
        <v>0</v>
      </c>
      <c r="J2218" s="3" t="str">
        <f t="shared" si="139"/>
        <v/>
      </c>
    </row>
    <row r="2219" spans="1:10" x14ac:dyDescent="0.2">
      <c r="A2219" t="s">
        <v>9510</v>
      </c>
      <c r="B2219" t="s">
        <v>9511</v>
      </c>
      <c r="C2219" t="s">
        <v>9512</v>
      </c>
      <c r="D2219" s="3" t="b">
        <f>NOT(ISNA(VLOOKUP(A2219,des!B:B,1,FALSE)))</f>
        <v>0</v>
      </c>
      <c r="E2219" s="3" t="str">
        <f>IF(D2219,VLOOKUP(A2219,des!B:Q,11,FALSE),"")</f>
        <v/>
      </c>
      <c r="F2219" s="3" t="b">
        <f t="shared" si="136"/>
        <v>0</v>
      </c>
      <c r="G2219" s="3" t="str">
        <f t="shared" si="137"/>
        <v/>
      </c>
      <c r="H2219" s="3" t="str">
        <f>IF(D2219,VLOOKUP(A2219,des!B:Q,12,FALSE),"")</f>
        <v/>
      </c>
      <c r="I2219" s="3" t="b">
        <f t="shared" si="138"/>
        <v>0</v>
      </c>
      <c r="J2219" s="3" t="str">
        <f t="shared" si="139"/>
        <v/>
      </c>
    </row>
    <row r="2220" spans="1:10" x14ac:dyDescent="0.2">
      <c r="A2220" t="s">
        <v>9513</v>
      </c>
      <c r="B2220" t="s">
        <v>9514</v>
      </c>
      <c r="C2220" t="s">
        <v>9515</v>
      </c>
      <c r="D2220" s="3" t="b">
        <f>NOT(ISNA(VLOOKUP(A2220,des!B:B,1,FALSE)))</f>
        <v>0</v>
      </c>
      <c r="E2220" s="3" t="str">
        <f>IF(D2220,VLOOKUP(A2220,des!B:Q,11,FALSE),"")</f>
        <v/>
      </c>
      <c r="F2220" s="3" t="b">
        <f t="shared" si="136"/>
        <v>0</v>
      </c>
      <c r="G2220" s="3" t="str">
        <f t="shared" si="137"/>
        <v/>
      </c>
      <c r="H2220" s="3" t="str">
        <f>IF(D2220,VLOOKUP(A2220,des!B:Q,12,FALSE),"")</f>
        <v/>
      </c>
      <c r="I2220" s="3" t="b">
        <f t="shared" si="138"/>
        <v>0</v>
      </c>
      <c r="J2220" s="3" t="str">
        <f t="shared" si="139"/>
        <v/>
      </c>
    </row>
    <row r="2221" spans="1:10" x14ac:dyDescent="0.2">
      <c r="A2221" t="s">
        <v>9516</v>
      </c>
      <c r="B2221" t="s">
        <v>9517</v>
      </c>
      <c r="C2221" t="s">
        <v>9518</v>
      </c>
      <c r="D2221" s="3" t="b">
        <f>NOT(ISNA(VLOOKUP(A2221,des!B:B,1,FALSE)))</f>
        <v>0</v>
      </c>
      <c r="E2221" s="3" t="str">
        <f>IF(D2221,VLOOKUP(A2221,des!B:Q,11,FALSE),"")</f>
        <v/>
      </c>
      <c r="F2221" s="3" t="b">
        <f t="shared" si="136"/>
        <v>0</v>
      </c>
      <c r="G2221" s="3" t="str">
        <f t="shared" si="137"/>
        <v/>
      </c>
      <c r="H2221" s="3" t="str">
        <f>IF(D2221,VLOOKUP(A2221,des!B:Q,12,FALSE),"")</f>
        <v/>
      </c>
      <c r="I2221" s="3" t="b">
        <f t="shared" si="138"/>
        <v>0</v>
      </c>
      <c r="J2221" s="3" t="str">
        <f t="shared" si="139"/>
        <v/>
      </c>
    </row>
    <row r="2222" spans="1:10" x14ac:dyDescent="0.2">
      <c r="A2222" t="s">
        <v>9519</v>
      </c>
      <c r="B2222" t="s">
        <v>9520</v>
      </c>
      <c r="C2222" t="s">
        <v>9521</v>
      </c>
      <c r="D2222" s="3" t="b">
        <f>NOT(ISNA(VLOOKUP(A2222,des!B:B,1,FALSE)))</f>
        <v>0</v>
      </c>
      <c r="E2222" s="3" t="str">
        <f>IF(D2222,VLOOKUP(A2222,des!B:Q,11,FALSE),"")</f>
        <v/>
      </c>
      <c r="F2222" s="3" t="b">
        <f t="shared" si="136"/>
        <v>0</v>
      </c>
      <c r="G2222" s="3" t="str">
        <f t="shared" si="137"/>
        <v/>
      </c>
      <c r="H2222" s="3" t="str">
        <f>IF(D2222,VLOOKUP(A2222,des!B:Q,12,FALSE),"")</f>
        <v/>
      </c>
      <c r="I2222" s="3" t="b">
        <f t="shared" si="138"/>
        <v>0</v>
      </c>
      <c r="J2222" s="3" t="str">
        <f t="shared" si="139"/>
        <v/>
      </c>
    </row>
    <row r="2223" spans="1:10" x14ac:dyDescent="0.2">
      <c r="A2223" t="s">
        <v>9522</v>
      </c>
      <c r="B2223" t="s">
        <v>9523</v>
      </c>
      <c r="C2223" t="s">
        <v>9524</v>
      </c>
      <c r="D2223" s="3" t="b">
        <f>NOT(ISNA(VLOOKUP(A2223,des!B:B,1,FALSE)))</f>
        <v>0</v>
      </c>
      <c r="E2223" s="3" t="str">
        <f>IF(D2223,VLOOKUP(A2223,des!B:Q,11,FALSE),"")</f>
        <v/>
      </c>
      <c r="F2223" s="3" t="b">
        <f t="shared" si="136"/>
        <v>0</v>
      </c>
      <c r="G2223" s="3" t="str">
        <f t="shared" si="137"/>
        <v/>
      </c>
      <c r="H2223" s="3" t="str">
        <f>IF(D2223,VLOOKUP(A2223,des!B:Q,12,FALSE),"")</f>
        <v/>
      </c>
      <c r="I2223" s="3" t="b">
        <f t="shared" si="138"/>
        <v>0</v>
      </c>
      <c r="J2223" s="3" t="str">
        <f t="shared" si="139"/>
        <v/>
      </c>
    </row>
    <row r="2224" spans="1:10" x14ac:dyDescent="0.2">
      <c r="A2224" t="s">
        <v>9525</v>
      </c>
      <c r="B2224" t="s">
        <v>9526</v>
      </c>
      <c r="C2224" t="s">
        <v>9527</v>
      </c>
      <c r="D2224" s="3" t="b">
        <f>NOT(ISNA(VLOOKUP(A2224,des!B:B,1,FALSE)))</f>
        <v>0</v>
      </c>
      <c r="E2224" s="3" t="str">
        <f>IF(D2224,VLOOKUP(A2224,des!B:Q,11,FALSE),"")</f>
        <v/>
      </c>
      <c r="F2224" s="3" t="b">
        <f t="shared" si="136"/>
        <v>0</v>
      </c>
      <c r="G2224" s="3" t="str">
        <f t="shared" si="137"/>
        <v/>
      </c>
      <c r="H2224" s="3" t="str">
        <f>IF(D2224,VLOOKUP(A2224,des!B:Q,12,FALSE),"")</f>
        <v/>
      </c>
      <c r="I2224" s="3" t="b">
        <f t="shared" si="138"/>
        <v>0</v>
      </c>
      <c r="J2224" s="3" t="str">
        <f t="shared" si="139"/>
        <v/>
      </c>
    </row>
    <row r="2225" spans="1:10" x14ac:dyDescent="0.2">
      <c r="A2225" t="s">
        <v>9528</v>
      </c>
      <c r="B2225" t="s">
        <v>9529</v>
      </c>
      <c r="C2225" t="s">
        <v>9530</v>
      </c>
      <c r="D2225" s="3" t="b">
        <f>NOT(ISNA(VLOOKUP(A2225,des!B:B,1,FALSE)))</f>
        <v>0</v>
      </c>
      <c r="E2225" s="3" t="str">
        <f>IF(D2225,VLOOKUP(A2225,des!B:Q,11,FALSE),"")</f>
        <v/>
      </c>
      <c r="F2225" s="3" t="b">
        <f t="shared" si="136"/>
        <v>0</v>
      </c>
      <c r="G2225" s="3" t="str">
        <f t="shared" si="137"/>
        <v/>
      </c>
      <c r="H2225" s="3" t="str">
        <f>IF(D2225,VLOOKUP(A2225,des!B:Q,12,FALSE),"")</f>
        <v/>
      </c>
      <c r="I2225" s="3" t="b">
        <f t="shared" si="138"/>
        <v>0</v>
      </c>
      <c r="J2225" s="3" t="str">
        <f t="shared" si="139"/>
        <v/>
      </c>
    </row>
    <row r="2226" spans="1:10" x14ac:dyDescent="0.2">
      <c r="A2226" t="s">
        <v>9531</v>
      </c>
      <c r="B2226" t="s">
        <v>9532</v>
      </c>
      <c r="C2226" t="s">
        <v>9533</v>
      </c>
      <c r="D2226" s="3" t="b">
        <f>NOT(ISNA(VLOOKUP(A2226,des!B:B,1,FALSE)))</f>
        <v>0</v>
      </c>
      <c r="E2226" s="3" t="str">
        <f>IF(D2226,VLOOKUP(A2226,des!B:Q,11,FALSE),"")</f>
        <v/>
      </c>
      <c r="F2226" s="3" t="b">
        <f t="shared" si="136"/>
        <v>0</v>
      </c>
      <c r="G2226" s="3" t="str">
        <f t="shared" si="137"/>
        <v/>
      </c>
      <c r="H2226" s="3" t="str">
        <f>IF(D2226,VLOOKUP(A2226,des!B:Q,12,FALSE),"")</f>
        <v/>
      </c>
      <c r="I2226" s="3" t="b">
        <f t="shared" si="138"/>
        <v>0</v>
      </c>
      <c r="J2226" s="3" t="str">
        <f t="shared" si="139"/>
        <v/>
      </c>
    </row>
    <row r="2227" spans="1:10" x14ac:dyDescent="0.2">
      <c r="A2227" t="s">
        <v>9534</v>
      </c>
      <c r="B2227" t="s">
        <v>9535</v>
      </c>
      <c r="C2227" t="s">
        <v>9536</v>
      </c>
      <c r="D2227" s="3" t="b">
        <f>NOT(ISNA(VLOOKUP(A2227,des!B:B,1,FALSE)))</f>
        <v>0</v>
      </c>
      <c r="E2227" s="3" t="str">
        <f>IF(D2227,VLOOKUP(A2227,des!B:Q,11,FALSE),"")</f>
        <v/>
      </c>
      <c r="F2227" s="3" t="b">
        <f t="shared" si="136"/>
        <v>0</v>
      </c>
      <c r="G2227" s="3" t="str">
        <f t="shared" si="137"/>
        <v/>
      </c>
      <c r="H2227" s="3" t="str">
        <f>IF(D2227,VLOOKUP(A2227,des!B:Q,12,FALSE),"")</f>
        <v/>
      </c>
      <c r="I2227" s="3" t="b">
        <f t="shared" si="138"/>
        <v>0</v>
      </c>
      <c r="J2227" s="3" t="str">
        <f t="shared" si="139"/>
        <v/>
      </c>
    </row>
    <row r="2228" spans="1:10" x14ac:dyDescent="0.2">
      <c r="A2228" t="s">
        <v>9537</v>
      </c>
      <c r="B2228" t="s">
        <v>9538</v>
      </c>
      <c r="C2228" t="s">
        <v>9539</v>
      </c>
      <c r="D2228" s="3" t="b">
        <f>NOT(ISNA(VLOOKUP(A2228,des!B:B,1,FALSE)))</f>
        <v>0</v>
      </c>
      <c r="E2228" s="3" t="str">
        <f>IF(D2228,VLOOKUP(A2228,des!B:Q,11,FALSE),"")</f>
        <v/>
      </c>
      <c r="F2228" s="3" t="b">
        <f t="shared" si="136"/>
        <v>0</v>
      </c>
      <c r="G2228" s="3" t="str">
        <f t="shared" si="137"/>
        <v/>
      </c>
      <c r="H2228" s="3" t="str">
        <f>IF(D2228,VLOOKUP(A2228,des!B:Q,12,FALSE),"")</f>
        <v/>
      </c>
      <c r="I2228" s="3" t="b">
        <f t="shared" si="138"/>
        <v>0</v>
      </c>
      <c r="J2228" s="3" t="str">
        <f t="shared" si="139"/>
        <v/>
      </c>
    </row>
    <row r="2229" spans="1:10" x14ac:dyDescent="0.2">
      <c r="A2229" t="s">
        <v>9540</v>
      </c>
      <c r="B2229" t="s">
        <v>9541</v>
      </c>
      <c r="C2229" t="s">
        <v>9542</v>
      </c>
      <c r="D2229" s="3" t="b">
        <f>NOT(ISNA(VLOOKUP(A2229,des!B:B,1,FALSE)))</f>
        <v>0</v>
      </c>
      <c r="E2229" s="3" t="str">
        <f>IF(D2229,VLOOKUP(A2229,des!B:Q,11,FALSE),"")</f>
        <v/>
      </c>
      <c r="F2229" s="3" t="b">
        <f t="shared" si="136"/>
        <v>0</v>
      </c>
      <c r="G2229" s="3" t="str">
        <f t="shared" si="137"/>
        <v/>
      </c>
      <c r="H2229" s="3" t="str">
        <f>IF(D2229,VLOOKUP(A2229,des!B:Q,12,FALSE),"")</f>
        <v/>
      </c>
      <c r="I2229" s="3" t="b">
        <f t="shared" si="138"/>
        <v>0</v>
      </c>
      <c r="J2229" s="3" t="str">
        <f t="shared" si="139"/>
        <v/>
      </c>
    </row>
    <row r="2230" spans="1:10" x14ac:dyDescent="0.2">
      <c r="A2230" t="s">
        <v>9543</v>
      </c>
      <c r="B2230" t="s">
        <v>9544</v>
      </c>
      <c r="C2230" t="s">
        <v>9545</v>
      </c>
      <c r="D2230" s="3" t="b">
        <f>NOT(ISNA(VLOOKUP(A2230,des!B:B,1,FALSE)))</f>
        <v>0</v>
      </c>
      <c r="E2230" s="3" t="str">
        <f>IF(D2230,VLOOKUP(A2230,des!B:Q,11,FALSE),"")</f>
        <v/>
      </c>
      <c r="F2230" s="3" t="b">
        <f t="shared" si="136"/>
        <v>0</v>
      </c>
      <c r="G2230" s="3" t="str">
        <f t="shared" si="137"/>
        <v/>
      </c>
      <c r="H2230" s="3" t="str">
        <f>IF(D2230,VLOOKUP(A2230,des!B:Q,12,FALSE),"")</f>
        <v/>
      </c>
      <c r="I2230" s="3" t="b">
        <f t="shared" si="138"/>
        <v>0</v>
      </c>
      <c r="J2230" s="3" t="str">
        <f t="shared" si="139"/>
        <v/>
      </c>
    </row>
    <row r="2231" spans="1:10" x14ac:dyDescent="0.2">
      <c r="A2231" t="s">
        <v>9546</v>
      </c>
      <c r="B2231" t="s">
        <v>9547</v>
      </c>
      <c r="C2231" t="s">
        <v>9548</v>
      </c>
      <c r="D2231" s="3" t="b">
        <f>NOT(ISNA(VLOOKUP(A2231,des!B:B,1,FALSE)))</f>
        <v>0</v>
      </c>
      <c r="E2231" s="3" t="str">
        <f>IF(D2231,VLOOKUP(A2231,des!B:Q,11,FALSE),"")</f>
        <v/>
      </c>
      <c r="F2231" s="3" t="b">
        <f t="shared" si="136"/>
        <v>0</v>
      </c>
      <c r="G2231" s="3" t="str">
        <f t="shared" si="137"/>
        <v/>
      </c>
      <c r="H2231" s="3" t="str">
        <f>IF(D2231,VLOOKUP(A2231,des!B:Q,12,FALSE),"")</f>
        <v/>
      </c>
      <c r="I2231" s="3" t="b">
        <f t="shared" si="138"/>
        <v>0</v>
      </c>
      <c r="J2231" s="3" t="str">
        <f t="shared" si="139"/>
        <v/>
      </c>
    </row>
    <row r="2232" spans="1:10" x14ac:dyDescent="0.2">
      <c r="A2232" t="s">
        <v>9549</v>
      </c>
      <c r="B2232" t="s">
        <v>9550</v>
      </c>
      <c r="C2232" t="s">
        <v>9551</v>
      </c>
      <c r="D2232" s="3" t="b">
        <f>NOT(ISNA(VLOOKUP(A2232,des!B:B,1,FALSE)))</f>
        <v>0</v>
      </c>
      <c r="E2232" s="3" t="str">
        <f>IF(D2232,VLOOKUP(A2232,des!B:Q,11,FALSE),"")</f>
        <v/>
      </c>
      <c r="F2232" s="3" t="b">
        <f t="shared" si="136"/>
        <v>0</v>
      </c>
      <c r="G2232" s="3" t="str">
        <f t="shared" si="137"/>
        <v/>
      </c>
      <c r="H2232" s="3" t="str">
        <f>IF(D2232,VLOOKUP(A2232,des!B:Q,12,FALSE),"")</f>
        <v/>
      </c>
      <c r="I2232" s="3" t="b">
        <f t="shared" si="138"/>
        <v>0</v>
      </c>
      <c r="J2232" s="3" t="str">
        <f t="shared" si="139"/>
        <v/>
      </c>
    </row>
    <row r="2233" spans="1:10" x14ac:dyDescent="0.2">
      <c r="A2233" t="s">
        <v>9552</v>
      </c>
      <c r="B2233" t="s">
        <v>9553</v>
      </c>
      <c r="C2233" t="s">
        <v>9554</v>
      </c>
      <c r="D2233" s="3" t="b">
        <f>NOT(ISNA(VLOOKUP(A2233,des!B:B,1,FALSE)))</f>
        <v>0</v>
      </c>
      <c r="E2233" s="3" t="str">
        <f>IF(D2233,VLOOKUP(A2233,des!B:Q,11,FALSE),"")</f>
        <v/>
      </c>
      <c r="F2233" s="3" t="b">
        <f t="shared" si="136"/>
        <v>0</v>
      </c>
      <c r="G2233" s="3" t="str">
        <f t="shared" si="137"/>
        <v/>
      </c>
      <c r="H2233" s="3" t="str">
        <f>IF(D2233,VLOOKUP(A2233,des!B:Q,12,FALSE),"")</f>
        <v/>
      </c>
      <c r="I2233" s="3" t="b">
        <f t="shared" si="138"/>
        <v>0</v>
      </c>
      <c r="J2233" s="3" t="str">
        <f t="shared" si="139"/>
        <v/>
      </c>
    </row>
    <row r="2234" spans="1:10" x14ac:dyDescent="0.2">
      <c r="A2234" t="s">
        <v>9555</v>
      </c>
      <c r="B2234" t="s">
        <v>9556</v>
      </c>
      <c r="C2234" t="s">
        <v>9557</v>
      </c>
      <c r="D2234" s="3" t="b">
        <f>NOT(ISNA(VLOOKUP(A2234,des!B:B,1,FALSE)))</f>
        <v>0</v>
      </c>
      <c r="E2234" s="3" t="str">
        <f>IF(D2234,VLOOKUP(A2234,des!B:Q,11,FALSE),"")</f>
        <v/>
      </c>
      <c r="F2234" s="3" t="b">
        <f t="shared" si="136"/>
        <v>0</v>
      </c>
      <c r="G2234" s="3" t="str">
        <f t="shared" si="137"/>
        <v/>
      </c>
      <c r="H2234" s="3" t="str">
        <f>IF(D2234,VLOOKUP(A2234,des!B:Q,12,FALSE),"")</f>
        <v/>
      </c>
      <c r="I2234" s="3" t="b">
        <f t="shared" si="138"/>
        <v>0</v>
      </c>
      <c r="J2234" s="3" t="str">
        <f t="shared" si="139"/>
        <v/>
      </c>
    </row>
    <row r="2235" spans="1:10" x14ac:dyDescent="0.2">
      <c r="A2235" t="s">
        <v>9558</v>
      </c>
      <c r="B2235" t="s">
        <v>9559</v>
      </c>
      <c r="C2235" t="s">
        <v>9560</v>
      </c>
      <c r="D2235" s="3" t="b">
        <f>NOT(ISNA(VLOOKUP(A2235,des!B:B,1,FALSE)))</f>
        <v>0</v>
      </c>
      <c r="E2235" s="3" t="str">
        <f>IF(D2235,VLOOKUP(A2235,des!B:Q,11,FALSE),"")</f>
        <v/>
      </c>
      <c r="F2235" s="3" t="b">
        <f t="shared" si="136"/>
        <v>0</v>
      </c>
      <c r="G2235" s="3" t="str">
        <f t="shared" si="137"/>
        <v/>
      </c>
      <c r="H2235" s="3" t="str">
        <f>IF(D2235,VLOOKUP(A2235,des!B:Q,12,FALSE),"")</f>
        <v/>
      </c>
      <c r="I2235" s="3" t="b">
        <f t="shared" si="138"/>
        <v>0</v>
      </c>
      <c r="J2235" s="3" t="str">
        <f t="shared" si="139"/>
        <v/>
      </c>
    </row>
    <row r="2236" spans="1:10" x14ac:dyDescent="0.2">
      <c r="A2236" t="s">
        <v>9561</v>
      </c>
      <c r="B2236" t="s">
        <v>9562</v>
      </c>
      <c r="C2236" t="s">
        <v>9563</v>
      </c>
      <c r="D2236" s="3" t="b">
        <f>NOT(ISNA(VLOOKUP(A2236,des!B:B,1,FALSE)))</f>
        <v>0</v>
      </c>
      <c r="E2236" s="3" t="str">
        <f>IF(D2236,VLOOKUP(A2236,des!B:Q,11,FALSE),"")</f>
        <v/>
      </c>
      <c r="F2236" s="3" t="b">
        <f t="shared" si="136"/>
        <v>0</v>
      </c>
      <c r="G2236" s="3" t="str">
        <f t="shared" si="137"/>
        <v/>
      </c>
      <c r="H2236" s="3" t="str">
        <f>IF(D2236,VLOOKUP(A2236,des!B:Q,12,FALSE),"")</f>
        <v/>
      </c>
      <c r="I2236" s="3" t="b">
        <f t="shared" si="138"/>
        <v>0</v>
      </c>
      <c r="J2236" s="3" t="str">
        <f t="shared" si="139"/>
        <v/>
      </c>
    </row>
    <row r="2237" spans="1:10" x14ac:dyDescent="0.2">
      <c r="A2237" t="s">
        <v>9564</v>
      </c>
      <c r="B2237" t="s">
        <v>9565</v>
      </c>
      <c r="C2237" t="s">
        <v>9566</v>
      </c>
      <c r="D2237" s="3" t="b">
        <f>NOT(ISNA(VLOOKUP(A2237,des!B:B,1,FALSE)))</f>
        <v>0</v>
      </c>
      <c r="E2237" s="3" t="str">
        <f>IF(D2237,VLOOKUP(A2237,des!B:Q,11,FALSE),"")</f>
        <v/>
      </c>
      <c r="F2237" s="3" t="b">
        <f t="shared" si="136"/>
        <v>0</v>
      </c>
      <c r="G2237" s="3" t="str">
        <f t="shared" si="137"/>
        <v/>
      </c>
      <c r="H2237" s="3" t="str">
        <f>IF(D2237,VLOOKUP(A2237,des!B:Q,12,FALSE),"")</f>
        <v/>
      </c>
      <c r="I2237" s="3" t="b">
        <f t="shared" si="138"/>
        <v>0</v>
      </c>
      <c r="J2237" s="3" t="str">
        <f t="shared" si="139"/>
        <v/>
      </c>
    </row>
    <row r="2238" spans="1:10" x14ac:dyDescent="0.2">
      <c r="A2238" t="s">
        <v>9567</v>
      </c>
      <c r="B2238" t="s">
        <v>9568</v>
      </c>
      <c r="C2238" t="s">
        <v>9569</v>
      </c>
      <c r="D2238" s="3" t="b">
        <f>NOT(ISNA(VLOOKUP(A2238,des!B:B,1,FALSE)))</f>
        <v>0</v>
      </c>
      <c r="E2238" s="3" t="str">
        <f>IF(D2238,VLOOKUP(A2238,des!B:Q,11,FALSE),"")</f>
        <v/>
      </c>
      <c r="F2238" s="3" t="b">
        <f t="shared" si="136"/>
        <v>0</v>
      </c>
      <c r="G2238" s="3" t="str">
        <f t="shared" si="137"/>
        <v/>
      </c>
      <c r="H2238" s="3" t="str">
        <f>IF(D2238,VLOOKUP(A2238,des!B:Q,12,FALSE),"")</f>
        <v/>
      </c>
      <c r="I2238" s="3" t="b">
        <f t="shared" si="138"/>
        <v>0</v>
      </c>
      <c r="J2238" s="3" t="str">
        <f t="shared" si="139"/>
        <v/>
      </c>
    </row>
    <row r="2239" spans="1:10" x14ac:dyDescent="0.2">
      <c r="A2239" t="s">
        <v>9570</v>
      </c>
      <c r="B2239" t="s">
        <v>9571</v>
      </c>
      <c r="C2239" t="s">
        <v>9572</v>
      </c>
      <c r="D2239" s="3" t="b">
        <f>NOT(ISNA(VLOOKUP(A2239,des!B:B,1,FALSE)))</f>
        <v>0</v>
      </c>
      <c r="E2239" s="3" t="str">
        <f>IF(D2239,VLOOKUP(A2239,des!B:Q,11,FALSE),"")</f>
        <v/>
      </c>
      <c r="F2239" s="3" t="b">
        <f t="shared" si="136"/>
        <v>0</v>
      </c>
      <c r="G2239" s="3" t="str">
        <f t="shared" si="137"/>
        <v/>
      </c>
      <c r="H2239" s="3" t="str">
        <f>IF(D2239,VLOOKUP(A2239,des!B:Q,12,FALSE),"")</f>
        <v/>
      </c>
      <c r="I2239" s="3" t="b">
        <f t="shared" si="138"/>
        <v>0</v>
      </c>
      <c r="J2239" s="3" t="str">
        <f t="shared" si="139"/>
        <v/>
      </c>
    </row>
    <row r="2240" spans="1:10" x14ac:dyDescent="0.2">
      <c r="A2240" t="s">
        <v>9573</v>
      </c>
      <c r="B2240" t="s">
        <v>9574</v>
      </c>
      <c r="C2240" t="s">
        <v>9575</v>
      </c>
      <c r="D2240" s="3" t="b">
        <f>NOT(ISNA(VLOOKUP(A2240,des!B:B,1,FALSE)))</f>
        <v>0</v>
      </c>
      <c r="E2240" s="3" t="str">
        <f>IF(D2240,VLOOKUP(A2240,des!B:Q,11,FALSE),"")</f>
        <v/>
      </c>
      <c r="F2240" s="3" t="b">
        <f t="shared" si="136"/>
        <v>0</v>
      </c>
      <c r="G2240" s="3" t="str">
        <f t="shared" si="137"/>
        <v/>
      </c>
      <c r="H2240" s="3" t="str">
        <f>IF(D2240,VLOOKUP(A2240,des!B:Q,12,FALSE),"")</f>
        <v/>
      </c>
      <c r="I2240" s="3" t="b">
        <f t="shared" si="138"/>
        <v>0</v>
      </c>
      <c r="J2240" s="3" t="str">
        <f t="shared" si="139"/>
        <v/>
      </c>
    </row>
    <row r="2241" spans="1:10" x14ac:dyDescent="0.2">
      <c r="A2241" t="s">
        <v>9576</v>
      </c>
      <c r="B2241" t="s">
        <v>9577</v>
      </c>
      <c r="C2241" t="s">
        <v>9578</v>
      </c>
      <c r="D2241" s="3" t="b">
        <f>NOT(ISNA(VLOOKUP(A2241,des!B:B,1,FALSE)))</f>
        <v>0</v>
      </c>
      <c r="E2241" s="3" t="str">
        <f>IF(D2241,VLOOKUP(A2241,des!B:Q,11,FALSE),"")</f>
        <v/>
      </c>
      <c r="F2241" s="3" t="b">
        <f t="shared" si="136"/>
        <v>0</v>
      </c>
      <c r="G2241" s="3" t="str">
        <f t="shared" si="137"/>
        <v/>
      </c>
      <c r="H2241" s="3" t="str">
        <f>IF(D2241,VLOOKUP(A2241,des!B:Q,12,FALSE),"")</f>
        <v/>
      </c>
      <c r="I2241" s="3" t="b">
        <f t="shared" si="138"/>
        <v>0</v>
      </c>
      <c r="J2241" s="3" t="str">
        <f t="shared" si="139"/>
        <v/>
      </c>
    </row>
    <row r="2242" spans="1:10" x14ac:dyDescent="0.2">
      <c r="A2242" t="s">
        <v>9579</v>
      </c>
      <c r="B2242" t="s">
        <v>9580</v>
      </c>
      <c r="C2242" t="s">
        <v>9581</v>
      </c>
      <c r="D2242" s="3" t="b">
        <f>NOT(ISNA(VLOOKUP(A2242,des!B:B,1,FALSE)))</f>
        <v>0</v>
      </c>
      <c r="E2242" s="3" t="str">
        <f>IF(D2242,VLOOKUP(A2242,des!B:Q,11,FALSE),"")</f>
        <v/>
      </c>
      <c r="F2242" s="3" t="b">
        <f t="shared" si="136"/>
        <v>0</v>
      </c>
      <c r="G2242" s="3" t="str">
        <f t="shared" si="137"/>
        <v/>
      </c>
      <c r="H2242" s="3" t="str">
        <f>IF(D2242,VLOOKUP(A2242,des!B:Q,12,FALSE),"")</f>
        <v/>
      </c>
      <c r="I2242" s="3" t="b">
        <f t="shared" si="138"/>
        <v>0</v>
      </c>
      <c r="J2242" s="3" t="str">
        <f t="shared" si="139"/>
        <v/>
      </c>
    </row>
    <row r="2243" spans="1:10" x14ac:dyDescent="0.2">
      <c r="A2243" t="s">
        <v>9582</v>
      </c>
      <c r="B2243" t="s">
        <v>9583</v>
      </c>
      <c r="C2243" t="s">
        <v>9584</v>
      </c>
      <c r="D2243" s="3" t="b">
        <f>NOT(ISNA(VLOOKUP(A2243,des!B:B,1,FALSE)))</f>
        <v>0</v>
      </c>
      <c r="E2243" s="3" t="str">
        <f>IF(D2243,VLOOKUP(A2243,des!B:Q,11,FALSE),"")</f>
        <v/>
      </c>
      <c r="F2243" s="3" t="b">
        <f t="shared" si="136"/>
        <v>0</v>
      </c>
      <c r="G2243" s="3" t="str">
        <f t="shared" si="137"/>
        <v/>
      </c>
      <c r="H2243" s="3" t="str">
        <f>IF(D2243,VLOOKUP(A2243,des!B:Q,12,FALSE),"")</f>
        <v/>
      </c>
      <c r="I2243" s="3" t="b">
        <f t="shared" si="138"/>
        <v>0</v>
      </c>
      <c r="J2243" s="3" t="str">
        <f t="shared" si="139"/>
        <v/>
      </c>
    </row>
    <row r="2244" spans="1:10" x14ac:dyDescent="0.2">
      <c r="A2244" t="s">
        <v>9585</v>
      </c>
      <c r="B2244" t="s">
        <v>9586</v>
      </c>
      <c r="C2244" t="s">
        <v>9587</v>
      </c>
      <c r="D2244" s="3" t="b">
        <f>NOT(ISNA(VLOOKUP(A2244,des!B:B,1,FALSE)))</f>
        <v>0</v>
      </c>
      <c r="E2244" s="3" t="str">
        <f>IF(D2244,VLOOKUP(A2244,des!B:Q,11,FALSE),"")</f>
        <v/>
      </c>
      <c r="F2244" s="3" t="b">
        <f t="shared" si="136"/>
        <v>0</v>
      </c>
      <c r="G2244" s="3" t="str">
        <f t="shared" si="137"/>
        <v/>
      </c>
      <c r="H2244" s="3" t="str">
        <f>IF(D2244,VLOOKUP(A2244,des!B:Q,12,FALSE),"")</f>
        <v/>
      </c>
      <c r="I2244" s="3" t="b">
        <f t="shared" si="138"/>
        <v>0</v>
      </c>
      <c r="J2244" s="3" t="str">
        <f t="shared" si="139"/>
        <v/>
      </c>
    </row>
    <row r="2245" spans="1:10" x14ac:dyDescent="0.2">
      <c r="A2245" t="s">
        <v>9588</v>
      </c>
      <c r="B2245" t="s">
        <v>9589</v>
      </c>
      <c r="C2245" t="s">
        <v>9590</v>
      </c>
      <c r="D2245" s="3" t="b">
        <f>NOT(ISNA(VLOOKUP(A2245,des!B:B,1,FALSE)))</f>
        <v>0</v>
      </c>
      <c r="E2245" s="3" t="str">
        <f>IF(D2245,VLOOKUP(A2245,des!B:Q,11,FALSE),"")</f>
        <v/>
      </c>
      <c r="F2245" s="3" t="b">
        <f t="shared" ref="F2245:F2308" si="140">IF(D2245,IF(E2245&lt;&gt;B2245,TRUE,FALSE),FALSE)</f>
        <v>0</v>
      </c>
      <c r="G2245" s="3" t="str">
        <f t="shared" si="137"/>
        <v/>
      </c>
      <c r="H2245" s="3" t="str">
        <f>IF(D2245,VLOOKUP(A2245,des!B:Q,12,FALSE),"")</f>
        <v/>
      </c>
      <c r="I2245" s="3" t="b">
        <f t="shared" si="138"/>
        <v>0</v>
      </c>
      <c r="J2245" s="3" t="str">
        <f t="shared" si="139"/>
        <v/>
      </c>
    </row>
    <row r="2246" spans="1:10" x14ac:dyDescent="0.2">
      <c r="A2246" t="s">
        <v>9591</v>
      </c>
      <c r="B2246" t="s">
        <v>9592</v>
      </c>
      <c r="C2246" t="s">
        <v>9593</v>
      </c>
      <c r="D2246" s="3" t="b">
        <f>NOT(ISNA(VLOOKUP(A2246,des!B:B,1,FALSE)))</f>
        <v>0</v>
      </c>
      <c r="E2246" s="3" t="str">
        <f>IF(D2246,VLOOKUP(A2246,des!B:Q,11,FALSE),"")</f>
        <v/>
      </c>
      <c r="F2246" s="3" t="b">
        <f t="shared" si="140"/>
        <v>0</v>
      </c>
      <c r="G2246" s="3" t="str">
        <f t="shared" ref="G2246:G2309" si="141">IF(F2246,CONCATENATE($A$1,A2246,$B$1,E2246,$C$1),"")</f>
        <v/>
      </c>
      <c r="H2246" s="3" t="str">
        <f>IF(D2246,VLOOKUP(A2246,des!B:Q,12,FALSE),"")</f>
        <v/>
      </c>
      <c r="I2246" s="3" t="b">
        <f t="shared" ref="I2246:I2309" si="142">IF(D2246,IF(H2246&lt;&gt;C2246,TRUE,FALSE),FALSE)</f>
        <v>0</v>
      </c>
      <c r="J2246" s="3" t="str">
        <f t="shared" ref="J2246:J2309" si="143">IF(I2246,CONCATENATE($A$2,A2246,$B$2,H2246,$C$2),"")</f>
        <v/>
      </c>
    </row>
    <row r="2247" spans="1:10" x14ac:dyDescent="0.2">
      <c r="A2247" t="s">
        <v>9594</v>
      </c>
      <c r="B2247" t="s">
        <v>9595</v>
      </c>
      <c r="C2247" t="s">
        <v>9596</v>
      </c>
      <c r="D2247" s="3" t="b">
        <f>NOT(ISNA(VLOOKUP(A2247,des!B:B,1,FALSE)))</f>
        <v>0</v>
      </c>
      <c r="E2247" s="3" t="str">
        <f>IF(D2247,VLOOKUP(A2247,des!B:Q,11,FALSE),"")</f>
        <v/>
      </c>
      <c r="F2247" s="3" t="b">
        <f t="shared" si="140"/>
        <v>0</v>
      </c>
      <c r="G2247" s="3" t="str">
        <f t="shared" si="141"/>
        <v/>
      </c>
      <c r="H2247" s="3" t="str">
        <f>IF(D2247,VLOOKUP(A2247,des!B:Q,12,FALSE),"")</f>
        <v/>
      </c>
      <c r="I2247" s="3" t="b">
        <f t="shared" si="142"/>
        <v>0</v>
      </c>
      <c r="J2247" s="3" t="str">
        <f t="shared" si="143"/>
        <v/>
      </c>
    </row>
    <row r="2248" spans="1:10" x14ac:dyDescent="0.2">
      <c r="A2248" t="s">
        <v>9597</v>
      </c>
      <c r="B2248" t="s">
        <v>9598</v>
      </c>
      <c r="C2248" t="s">
        <v>9599</v>
      </c>
      <c r="D2248" s="3" t="b">
        <f>NOT(ISNA(VLOOKUP(A2248,des!B:B,1,FALSE)))</f>
        <v>0</v>
      </c>
      <c r="E2248" s="3" t="str">
        <f>IF(D2248,VLOOKUP(A2248,des!B:Q,11,FALSE),"")</f>
        <v/>
      </c>
      <c r="F2248" s="3" t="b">
        <f t="shared" si="140"/>
        <v>0</v>
      </c>
      <c r="G2248" s="3" t="str">
        <f t="shared" si="141"/>
        <v/>
      </c>
      <c r="H2248" s="3" t="str">
        <f>IF(D2248,VLOOKUP(A2248,des!B:Q,12,FALSE),"")</f>
        <v/>
      </c>
      <c r="I2248" s="3" t="b">
        <f t="shared" si="142"/>
        <v>0</v>
      </c>
      <c r="J2248" s="3" t="str">
        <f t="shared" si="143"/>
        <v/>
      </c>
    </row>
    <row r="2249" spans="1:10" x14ac:dyDescent="0.2">
      <c r="A2249" t="s">
        <v>9600</v>
      </c>
      <c r="B2249" t="s">
        <v>9601</v>
      </c>
      <c r="C2249" t="s">
        <v>9602</v>
      </c>
      <c r="D2249" s="3" t="b">
        <f>NOT(ISNA(VLOOKUP(A2249,des!B:B,1,FALSE)))</f>
        <v>0</v>
      </c>
      <c r="E2249" s="3" t="str">
        <f>IF(D2249,VLOOKUP(A2249,des!B:Q,11,FALSE),"")</f>
        <v/>
      </c>
      <c r="F2249" s="3" t="b">
        <f t="shared" si="140"/>
        <v>0</v>
      </c>
      <c r="G2249" s="3" t="str">
        <f t="shared" si="141"/>
        <v/>
      </c>
      <c r="H2249" s="3" t="str">
        <f>IF(D2249,VLOOKUP(A2249,des!B:Q,12,FALSE),"")</f>
        <v/>
      </c>
      <c r="I2249" s="3" t="b">
        <f t="shared" si="142"/>
        <v>0</v>
      </c>
      <c r="J2249" s="3" t="str">
        <f t="shared" si="143"/>
        <v/>
      </c>
    </row>
    <row r="2250" spans="1:10" x14ac:dyDescent="0.2">
      <c r="A2250" t="s">
        <v>9603</v>
      </c>
      <c r="B2250" t="s">
        <v>9604</v>
      </c>
      <c r="C2250" t="s">
        <v>9605</v>
      </c>
      <c r="D2250" s="3" t="b">
        <f>NOT(ISNA(VLOOKUP(A2250,des!B:B,1,FALSE)))</f>
        <v>0</v>
      </c>
      <c r="E2250" s="3" t="str">
        <f>IF(D2250,VLOOKUP(A2250,des!B:Q,11,FALSE),"")</f>
        <v/>
      </c>
      <c r="F2250" s="3" t="b">
        <f t="shared" si="140"/>
        <v>0</v>
      </c>
      <c r="G2250" s="3" t="str">
        <f t="shared" si="141"/>
        <v/>
      </c>
      <c r="H2250" s="3" t="str">
        <f>IF(D2250,VLOOKUP(A2250,des!B:Q,12,FALSE),"")</f>
        <v/>
      </c>
      <c r="I2250" s="3" t="b">
        <f t="shared" si="142"/>
        <v>0</v>
      </c>
      <c r="J2250" s="3" t="str">
        <f t="shared" si="143"/>
        <v/>
      </c>
    </row>
    <row r="2251" spans="1:10" x14ac:dyDescent="0.2">
      <c r="A2251" t="s">
        <v>9606</v>
      </c>
      <c r="B2251" t="s">
        <v>9607</v>
      </c>
      <c r="C2251" t="s">
        <v>9608</v>
      </c>
      <c r="D2251" s="3" t="b">
        <f>NOT(ISNA(VLOOKUP(A2251,des!B:B,1,FALSE)))</f>
        <v>0</v>
      </c>
      <c r="E2251" s="3" t="str">
        <f>IF(D2251,VLOOKUP(A2251,des!B:Q,11,FALSE),"")</f>
        <v/>
      </c>
      <c r="F2251" s="3" t="b">
        <f t="shared" si="140"/>
        <v>0</v>
      </c>
      <c r="G2251" s="3" t="str">
        <f t="shared" si="141"/>
        <v/>
      </c>
      <c r="H2251" s="3" t="str">
        <f>IF(D2251,VLOOKUP(A2251,des!B:Q,12,FALSE),"")</f>
        <v/>
      </c>
      <c r="I2251" s="3" t="b">
        <f t="shared" si="142"/>
        <v>0</v>
      </c>
      <c r="J2251" s="3" t="str">
        <f t="shared" si="143"/>
        <v/>
      </c>
    </row>
    <row r="2252" spans="1:10" x14ac:dyDescent="0.2">
      <c r="A2252" t="s">
        <v>9609</v>
      </c>
      <c r="B2252" t="s">
        <v>9610</v>
      </c>
      <c r="C2252" t="s">
        <v>9611</v>
      </c>
      <c r="D2252" s="3" t="b">
        <f>NOT(ISNA(VLOOKUP(A2252,des!B:B,1,FALSE)))</f>
        <v>0</v>
      </c>
      <c r="E2252" s="3" t="str">
        <f>IF(D2252,VLOOKUP(A2252,des!B:Q,11,FALSE),"")</f>
        <v/>
      </c>
      <c r="F2252" s="3" t="b">
        <f t="shared" si="140"/>
        <v>0</v>
      </c>
      <c r="G2252" s="3" t="str">
        <f t="shared" si="141"/>
        <v/>
      </c>
      <c r="H2252" s="3" t="str">
        <f>IF(D2252,VLOOKUP(A2252,des!B:Q,12,FALSE),"")</f>
        <v/>
      </c>
      <c r="I2252" s="3" t="b">
        <f t="shared" si="142"/>
        <v>0</v>
      </c>
      <c r="J2252" s="3" t="str">
        <f t="shared" si="143"/>
        <v/>
      </c>
    </row>
    <row r="2253" spans="1:10" x14ac:dyDescent="0.2">
      <c r="A2253" t="s">
        <v>9612</v>
      </c>
      <c r="B2253" t="s">
        <v>9613</v>
      </c>
      <c r="C2253" t="s">
        <v>9614</v>
      </c>
      <c r="D2253" s="3" t="b">
        <f>NOT(ISNA(VLOOKUP(A2253,des!B:B,1,FALSE)))</f>
        <v>0</v>
      </c>
      <c r="E2253" s="3" t="str">
        <f>IF(D2253,VLOOKUP(A2253,des!B:Q,11,FALSE),"")</f>
        <v/>
      </c>
      <c r="F2253" s="3" t="b">
        <f t="shared" si="140"/>
        <v>0</v>
      </c>
      <c r="G2253" s="3" t="str">
        <f t="shared" si="141"/>
        <v/>
      </c>
      <c r="H2253" s="3" t="str">
        <f>IF(D2253,VLOOKUP(A2253,des!B:Q,12,FALSE),"")</f>
        <v/>
      </c>
      <c r="I2253" s="3" t="b">
        <f t="shared" si="142"/>
        <v>0</v>
      </c>
      <c r="J2253" s="3" t="str">
        <f t="shared" si="143"/>
        <v/>
      </c>
    </row>
    <row r="2254" spans="1:10" x14ac:dyDescent="0.2">
      <c r="A2254" t="s">
        <v>9615</v>
      </c>
      <c r="B2254" t="s">
        <v>9616</v>
      </c>
      <c r="C2254" t="s">
        <v>9617</v>
      </c>
      <c r="D2254" s="3" t="b">
        <f>NOT(ISNA(VLOOKUP(A2254,des!B:B,1,FALSE)))</f>
        <v>0</v>
      </c>
      <c r="E2254" s="3" t="str">
        <f>IF(D2254,VLOOKUP(A2254,des!B:Q,11,FALSE),"")</f>
        <v/>
      </c>
      <c r="F2254" s="3" t="b">
        <f t="shared" si="140"/>
        <v>0</v>
      </c>
      <c r="G2254" s="3" t="str">
        <f t="shared" si="141"/>
        <v/>
      </c>
      <c r="H2254" s="3" t="str">
        <f>IF(D2254,VLOOKUP(A2254,des!B:Q,12,FALSE),"")</f>
        <v/>
      </c>
      <c r="I2254" s="3" t="b">
        <f t="shared" si="142"/>
        <v>0</v>
      </c>
      <c r="J2254" s="3" t="str">
        <f t="shared" si="143"/>
        <v/>
      </c>
    </row>
    <row r="2255" spans="1:10" x14ac:dyDescent="0.2">
      <c r="A2255" t="s">
        <v>9618</v>
      </c>
      <c r="B2255" t="s">
        <v>9619</v>
      </c>
      <c r="C2255" t="s">
        <v>9620</v>
      </c>
      <c r="D2255" s="3" t="b">
        <f>NOT(ISNA(VLOOKUP(A2255,des!B:B,1,FALSE)))</f>
        <v>0</v>
      </c>
      <c r="E2255" s="3" t="str">
        <f>IF(D2255,VLOOKUP(A2255,des!B:Q,11,FALSE),"")</f>
        <v/>
      </c>
      <c r="F2255" s="3" t="b">
        <f t="shared" si="140"/>
        <v>0</v>
      </c>
      <c r="G2255" s="3" t="str">
        <f t="shared" si="141"/>
        <v/>
      </c>
      <c r="H2255" s="3" t="str">
        <f>IF(D2255,VLOOKUP(A2255,des!B:Q,12,FALSE),"")</f>
        <v/>
      </c>
      <c r="I2255" s="3" t="b">
        <f t="shared" si="142"/>
        <v>0</v>
      </c>
      <c r="J2255" s="3" t="str">
        <f t="shared" si="143"/>
        <v/>
      </c>
    </row>
    <row r="2256" spans="1:10" x14ac:dyDescent="0.2">
      <c r="A2256" t="s">
        <v>9621</v>
      </c>
      <c r="B2256" t="s">
        <v>9622</v>
      </c>
      <c r="C2256" t="s">
        <v>9623</v>
      </c>
      <c r="D2256" s="3" t="b">
        <f>NOT(ISNA(VLOOKUP(A2256,des!B:B,1,FALSE)))</f>
        <v>0</v>
      </c>
      <c r="E2256" s="3" t="str">
        <f>IF(D2256,VLOOKUP(A2256,des!B:Q,11,FALSE),"")</f>
        <v/>
      </c>
      <c r="F2256" s="3" t="b">
        <f t="shared" si="140"/>
        <v>0</v>
      </c>
      <c r="G2256" s="3" t="str">
        <f t="shared" si="141"/>
        <v/>
      </c>
      <c r="H2256" s="3" t="str">
        <f>IF(D2256,VLOOKUP(A2256,des!B:Q,12,FALSE),"")</f>
        <v/>
      </c>
      <c r="I2256" s="3" t="b">
        <f t="shared" si="142"/>
        <v>0</v>
      </c>
      <c r="J2256" s="3" t="str">
        <f t="shared" si="143"/>
        <v/>
      </c>
    </row>
    <row r="2257" spans="1:10" x14ac:dyDescent="0.2">
      <c r="A2257" t="s">
        <v>9624</v>
      </c>
      <c r="B2257" t="s">
        <v>9625</v>
      </c>
      <c r="C2257" t="s">
        <v>9626</v>
      </c>
      <c r="D2257" s="3" t="b">
        <f>NOT(ISNA(VLOOKUP(A2257,des!B:B,1,FALSE)))</f>
        <v>0</v>
      </c>
      <c r="E2257" s="3" t="str">
        <f>IF(D2257,VLOOKUP(A2257,des!B:Q,11,FALSE),"")</f>
        <v/>
      </c>
      <c r="F2257" s="3" t="b">
        <f t="shared" si="140"/>
        <v>0</v>
      </c>
      <c r="G2257" s="3" t="str">
        <f t="shared" si="141"/>
        <v/>
      </c>
      <c r="H2257" s="3" t="str">
        <f>IF(D2257,VLOOKUP(A2257,des!B:Q,12,FALSE),"")</f>
        <v/>
      </c>
      <c r="I2257" s="3" t="b">
        <f t="shared" si="142"/>
        <v>0</v>
      </c>
      <c r="J2257" s="3" t="str">
        <f t="shared" si="143"/>
        <v/>
      </c>
    </row>
    <row r="2258" spans="1:10" x14ac:dyDescent="0.2">
      <c r="A2258" t="s">
        <v>9627</v>
      </c>
      <c r="B2258" t="s">
        <v>9628</v>
      </c>
      <c r="C2258" t="s">
        <v>9629</v>
      </c>
      <c r="D2258" s="3" t="b">
        <f>NOT(ISNA(VLOOKUP(A2258,des!B:B,1,FALSE)))</f>
        <v>0</v>
      </c>
      <c r="E2258" s="3" t="str">
        <f>IF(D2258,VLOOKUP(A2258,des!B:Q,11,FALSE),"")</f>
        <v/>
      </c>
      <c r="F2258" s="3" t="b">
        <f t="shared" si="140"/>
        <v>0</v>
      </c>
      <c r="G2258" s="3" t="str">
        <f t="shared" si="141"/>
        <v/>
      </c>
      <c r="H2258" s="3" t="str">
        <f>IF(D2258,VLOOKUP(A2258,des!B:Q,12,FALSE),"")</f>
        <v/>
      </c>
      <c r="I2258" s="3" t="b">
        <f t="shared" si="142"/>
        <v>0</v>
      </c>
      <c r="J2258" s="3" t="str">
        <f t="shared" si="143"/>
        <v/>
      </c>
    </row>
    <row r="2259" spans="1:10" x14ac:dyDescent="0.2">
      <c r="A2259" t="s">
        <v>9630</v>
      </c>
      <c r="B2259" t="s">
        <v>9631</v>
      </c>
      <c r="C2259" t="s">
        <v>9632</v>
      </c>
      <c r="D2259" s="3" t="b">
        <f>NOT(ISNA(VLOOKUP(A2259,des!B:B,1,FALSE)))</f>
        <v>0</v>
      </c>
      <c r="E2259" s="3" t="str">
        <f>IF(D2259,VLOOKUP(A2259,des!B:Q,11,FALSE),"")</f>
        <v/>
      </c>
      <c r="F2259" s="3" t="b">
        <f t="shared" si="140"/>
        <v>0</v>
      </c>
      <c r="G2259" s="3" t="str">
        <f t="shared" si="141"/>
        <v/>
      </c>
      <c r="H2259" s="3" t="str">
        <f>IF(D2259,VLOOKUP(A2259,des!B:Q,12,FALSE),"")</f>
        <v/>
      </c>
      <c r="I2259" s="3" t="b">
        <f t="shared" si="142"/>
        <v>0</v>
      </c>
      <c r="J2259" s="3" t="str">
        <f t="shared" si="143"/>
        <v/>
      </c>
    </row>
    <row r="2260" spans="1:10" x14ac:dyDescent="0.2">
      <c r="A2260" t="s">
        <v>9633</v>
      </c>
      <c r="B2260" t="s">
        <v>9634</v>
      </c>
      <c r="C2260" t="s">
        <v>9635</v>
      </c>
      <c r="D2260" s="3" t="b">
        <f>NOT(ISNA(VLOOKUP(A2260,des!B:B,1,FALSE)))</f>
        <v>0</v>
      </c>
      <c r="E2260" s="3" t="str">
        <f>IF(D2260,VLOOKUP(A2260,des!B:Q,11,FALSE),"")</f>
        <v/>
      </c>
      <c r="F2260" s="3" t="b">
        <f t="shared" si="140"/>
        <v>0</v>
      </c>
      <c r="G2260" s="3" t="str">
        <f t="shared" si="141"/>
        <v/>
      </c>
      <c r="H2260" s="3" t="str">
        <f>IF(D2260,VLOOKUP(A2260,des!B:Q,12,FALSE),"")</f>
        <v/>
      </c>
      <c r="I2260" s="3" t="b">
        <f t="shared" si="142"/>
        <v>0</v>
      </c>
      <c r="J2260" s="3" t="str">
        <f t="shared" si="143"/>
        <v/>
      </c>
    </row>
    <row r="2261" spans="1:10" x14ac:dyDescent="0.2">
      <c r="A2261" t="s">
        <v>9636</v>
      </c>
      <c r="B2261" t="s">
        <v>9637</v>
      </c>
      <c r="C2261" t="s">
        <v>9638</v>
      </c>
      <c r="D2261" s="3" t="b">
        <f>NOT(ISNA(VLOOKUP(A2261,des!B:B,1,FALSE)))</f>
        <v>0</v>
      </c>
      <c r="E2261" s="3" t="str">
        <f>IF(D2261,VLOOKUP(A2261,des!B:Q,11,FALSE),"")</f>
        <v/>
      </c>
      <c r="F2261" s="3" t="b">
        <f t="shared" si="140"/>
        <v>0</v>
      </c>
      <c r="G2261" s="3" t="str">
        <f t="shared" si="141"/>
        <v/>
      </c>
      <c r="H2261" s="3" t="str">
        <f>IF(D2261,VLOOKUP(A2261,des!B:Q,12,FALSE),"")</f>
        <v/>
      </c>
      <c r="I2261" s="3" t="b">
        <f t="shared" si="142"/>
        <v>0</v>
      </c>
      <c r="J2261" s="3" t="str">
        <f t="shared" si="143"/>
        <v/>
      </c>
    </row>
    <row r="2262" spans="1:10" x14ac:dyDescent="0.2">
      <c r="A2262" t="s">
        <v>9639</v>
      </c>
      <c r="B2262" t="s">
        <v>9640</v>
      </c>
      <c r="C2262" t="s">
        <v>9641</v>
      </c>
      <c r="D2262" s="3" t="b">
        <f>NOT(ISNA(VLOOKUP(A2262,des!B:B,1,FALSE)))</f>
        <v>0</v>
      </c>
      <c r="E2262" s="3" t="str">
        <f>IF(D2262,VLOOKUP(A2262,des!B:Q,11,FALSE),"")</f>
        <v/>
      </c>
      <c r="F2262" s="3" t="b">
        <f t="shared" si="140"/>
        <v>0</v>
      </c>
      <c r="G2262" s="3" t="str">
        <f t="shared" si="141"/>
        <v/>
      </c>
      <c r="H2262" s="3" t="str">
        <f>IF(D2262,VLOOKUP(A2262,des!B:Q,12,FALSE),"")</f>
        <v/>
      </c>
      <c r="I2262" s="3" t="b">
        <f t="shared" si="142"/>
        <v>0</v>
      </c>
      <c r="J2262" s="3" t="str">
        <f t="shared" si="143"/>
        <v/>
      </c>
    </row>
    <row r="2263" spans="1:10" x14ac:dyDescent="0.2">
      <c r="A2263" t="s">
        <v>9642</v>
      </c>
      <c r="B2263" t="s">
        <v>9643</v>
      </c>
      <c r="C2263" t="s">
        <v>9644</v>
      </c>
      <c r="D2263" s="3" t="b">
        <f>NOT(ISNA(VLOOKUP(A2263,des!B:B,1,FALSE)))</f>
        <v>0</v>
      </c>
      <c r="E2263" s="3" t="str">
        <f>IF(D2263,VLOOKUP(A2263,des!B:Q,11,FALSE),"")</f>
        <v/>
      </c>
      <c r="F2263" s="3" t="b">
        <f t="shared" si="140"/>
        <v>0</v>
      </c>
      <c r="G2263" s="3" t="str">
        <f t="shared" si="141"/>
        <v/>
      </c>
      <c r="H2263" s="3" t="str">
        <f>IF(D2263,VLOOKUP(A2263,des!B:Q,12,FALSE),"")</f>
        <v/>
      </c>
      <c r="I2263" s="3" t="b">
        <f t="shared" si="142"/>
        <v>0</v>
      </c>
      <c r="J2263" s="3" t="str">
        <f t="shared" si="143"/>
        <v/>
      </c>
    </row>
    <row r="2264" spans="1:10" x14ac:dyDescent="0.2">
      <c r="A2264" t="s">
        <v>9645</v>
      </c>
      <c r="B2264" t="s">
        <v>9646</v>
      </c>
      <c r="C2264" t="s">
        <v>9647</v>
      </c>
      <c r="D2264" s="3" t="b">
        <f>NOT(ISNA(VLOOKUP(A2264,des!B:B,1,FALSE)))</f>
        <v>0</v>
      </c>
      <c r="E2264" s="3" t="str">
        <f>IF(D2264,VLOOKUP(A2264,des!B:Q,11,FALSE),"")</f>
        <v/>
      </c>
      <c r="F2264" s="3" t="b">
        <f t="shared" si="140"/>
        <v>0</v>
      </c>
      <c r="G2264" s="3" t="str">
        <f t="shared" si="141"/>
        <v/>
      </c>
      <c r="H2264" s="3" t="str">
        <f>IF(D2264,VLOOKUP(A2264,des!B:Q,12,FALSE),"")</f>
        <v/>
      </c>
      <c r="I2264" s="3" t="b">
        <f t="shared" si="142"/>
        <v>0</v>
      </c>
      <c r="J2264" s="3" t="str">
        <f t="shared" si="143"/>
        <v/>
      </c>
    </row>
    <row r="2265" spans="1:10" x14ac:dyDescent="0.2">
      <c r="A2265" t="s">
        <v>9648</v>
      </c>
      <c r="B2265" t="s">
        <v>9649</v>
      </c>
      <c r="C2265" t="s">
        <v>9650</v>
      </c>
      <c r="D2265" s="3" t="b">
        <f>NOT(ISNA(VLOOKUP(A2265,des!B:B,1,FALSE)))</f>
        <v>0</v>
      </c>
      <c r="E2265" s="3" t="str">
        <f>IF(D2265,VLOOKUP(A2265,des!B:Q,11,FALSE),"")</f>
        <v/>
      </c>
      <c r="F2265" s="3" t="b">
        <f t="shared" si="140"/>
        <v>0</v>
      </c>
      <c r="G2265" s="3" t="str">
        <f t="shared" si="141"/>
        <v/>
      </c>
      <c r="H2265" s="3" t="str">
        <f>IF(D2265,VLOOKUP(A2265,des!B:Q,12,FALSE),"")</f>
        <v/>
      </c>
      <c r="I2265" s="3" t="b">
        <f t="shared" si="142"/>
        <v>0</v>
      </c>
      <c r="J2265" s="3" t="str">
        <f t="shared" si="143"/>
        <v/>
      </c>
    </row>
    <row r="2266" spans="1:10" x14ac:dyDescent="0.2">
      <c r="A2266" t="s">
        <v>9651</v>
      </c>
      <c r="B2266" t="s">
        <v>9652</v>
      </c>
      <c r="C2266" t="s">
        <v>9653</v>
      </c>
      <c r="D2266" s="3" t="b">
        <f>NOT(ISNA(VLOOKUP(A2266,des!B:B,1,FALSE)))</f>
        <v>0</v>
      </c>
      <c r="E2266" s="3" t="str">
        <f>IF(D2266,VLOOKUP(A2266,des!B:Q,11,FALSE),"")</f>
        <v/>
      </c>
      <c r="F2266" s="3" t="b">
        <f t="shared" si="140"/>
        <v>0</v>
      </c>
      <c r="G2266" s="3" t="str">
        <f t="shared" si="141"/>
        <v/>
      </c>
      <c r="H2266" s="3" t="str">
        <f>IF(D2266,VLOOKUP(A2266,des!B:Q,12,FALSE),"")</f>
        <v/>
      </c>
      <c r="I2266" s="3" t="b">
        <f t="shared" si="142"/>
        <v>0</v>
      </c>
      <c r="J2266" s="3" t="str">
        <f t="shared" si="143"/>
        <v/>
      </c>
    </row>
    <row r="2267" spans="1:10" x14ac:dyDescent="0.2">
      <c r="A2267" t="s">
        <v>9654</v>
      </c>
      <c r="B2267" t="s">
        <v>9655</v>
      </c>
      <c r="C2267" t="s">
        <v>9656</v>
      </c>
      <c r="D2267" s="3" t="b">
        <f>NOT(ISNA(VLOOKUP(A2267,des!B:B,1,FALSE)))</f>
        <v>0</v>
      </c>
      <c r="E2267" s="3" t="str">
        <f>IF(D2267,VLOOKUP(A2267,des!B:Q,11,FALSE),"")</f>
        <v/>
      </c>
      <c r="F2267" s="3" t="b">
        <f t="shared" si="140"/>
        <v>0</v>
      </c>
      <c r="G2267" s="3" t="str">
        <f t="shared" si="141"/>
        <v/>
      </c>
      <c r="H2267" s="3" t="str">
        <f>IF(D2267,VLOOKUP(A2267,des!B:Q,12,FALSE),"")</f>
        <v/>
      </c>
      <c r="I2267" s="3" t="b">
        <f t="shared" si="142"/>
        <v>0</v>
      </c>
      <c r="J2267" s="3" t="str">
        <f t="shared" si="143"/>
        <v/>
      </c>
    </row>
    <row r="2268" spans="1:10" x14ac:dyDescent="0.2">
      <c r="A2268" t="s">
        <v>9657</v>
      </c>
      <c r="B2268" t="s">
        <v>9658</v>
      </c>
      <c r="C2268" t="s">
        <v>9659</v>
      </c>
      <c r="D2268" s="3" t="b">
        <f>NOT(ISNA(VLOOKUP(A2268,des!B:B,1,FALSE)))</f>
        <v>0</v>
      </c>
      <c r="E2268" s="3" t="str">
        <f>IF(D2268,VLOOKUP(A2268,des!B:Q,11,FALSE),"")</f>
        <v/>
      </c>
      <c r="F2268" s="3" t="b">
        <f t="shared" si="140"/>
        <v>0</v>
      </c>
      <c r="G2268" s="3" t="str">
        <f t="shared" si="141"/>
        <v/>
      </c>
      <c r="H2268" s="3" t="str">
        <f>IF(D2268,VLOOKUP(A2268,des!B:Q,12,FALSE),"")</f>
        <v/>
      </c>
      <c r="I2268" s="3" t="b">
        <f t="shared" si="142"/>
        <v>0</v>
      </c>
      <c r="J2268" s="3" t="str">
        <f t="shared" si="143"/>
        <v/>
      </c>
    </row>
    <row r="2269" spans="1:10" x14ac:dyDescent="0.2">
      <c r="A2269" t="s">
        <v>9660</v>
      </c>
      <c r="B2269" t="s">
        <v>9661</v>
      </c>
      <c r="C2269" t="s">
        <v>9662</v>
      </c>
      <c r="D2269" s="3" t="b">
        <f>NOT(ISNA(VLOOKUP(A2269,des!B:B,1,FALSE)))</f>
        <v>0</v>
      </c>
      <c r="E2269" s="3" t="str">
        <f>IF(D2269,VLOOKUP(A2269,des!B:Q,11,FALSE),"")</f>
        <v/>
      </c>
      <c r="F2269" s="3" t="b">
        <f t="shared" si="140"/>
        <v>0</v>
      </c>
      <c r="G2269" s="3" t="str">
        <f t="shared" si="141"/>
        <v/>
      </c>
      <c r="H2269" s="3" t="str">
        <f>IF(D2269,VLOOKUP(A2269,des!B:Q,12,FALSE),"")</f>
        <v/>
      </c>
      <c r="I2269" s="3" t="b">
        <f t="shared" si="142"/>
        <v>0</v>
      </c>
      <c r="J2269" s="3" t="str">
        <f t="shared" si="143"/>
        <v/>
      </c>
    </row>
    <row r="2270" spans="1:10" x14ac:dyDescent="0.2">
      <c r="A2270" t="s">
        <v>9663</v>
      </c>
      <c r="B2270" t="s">
        <v>9664</v>
      </c>
      <c r="C2270" t="s">
        <v>9665</v>
      </c>
      <c r="D2270" s="3" t="b">
        <f>NOT(ISNA(VLOOKUP(A2270,des!B:B,1,FALSE)))</f>
        <v>0</v>
      </c>
      <c r="E2270" s="3" t="str">
        <f>IF(D2270,VLOOKUP(A2270,des!B:Q,11,FALSE),"")</f>
        <v/>
      </c>
      <c r="F2270" s="3" t="b">
        <f t="shared" si="140"/>
        <v>0</v>
      </c>
      <c r="G2270" s="3" t="str">
        <f t="shared" si="141"/>
        <v/>
      </c>
      <c r="H2270" s="3" t="str">
        <f>IF(D2270,VLOOKUP(A2270,des!B:Q,12,FALSE),"")</f>
        <v/>
      </c>
      <c r="I2270" s="3" t="b">
        <f t="shared" si="142"/>
        <v>0</v>
      </c>
      <c r="J2270" s="3" t="str">
        <f t="shared" si="143"/>
        <v/>
      </c>
    </row>
    <row r="2271" spans="1:10" x14ac:dyDescent="0.2">
      <c r="A2271" t="s">
        <v>9666</v>
      </c>
      <c r="B2271" t="s">
        <v>9667</v>
      </c>
      <c r="C2271" t="s">
        <v>9668</v>
      </c>
      <c r="D2271" s="3" t="b">
        <f>NOT(ISNA(VLOOKUP(A2271,des!B:B,1,FALSE)))</f>
        <v>0</v>
      </c>
      <c r="E2271" s="3" t="str">
        <f>IF(D2271,VLOOKUP(A2271,des!B:Q,11,FALSE),"")</f>
        <v/>
      </c>
      <c r="F2271" s="3" t="b">
        <f t="shared" si="140"/>
        <v>0</v>
      </c>
      <c r="G2271" s="3" t="str">
        <f t="shared" si="141"/>
        <v/>
      </c>
      <c r="H2271" s="3" t="str">
        <f>IF(D2271,VLOOKUP(A2271,des!B:Q,12,FALSE),"")</f>
        <v/>
      </c>
      <c r="I2271" s="3" t="b">
        <f t="shared" si="142"/>
        <v>0</v>
      </c>
      <c r="J2271" s="3" t="str">
        <f t="shared" si="143"/>
        <v/>
      </c>
    </row>
    <row r="2272" spans="1:10" x14ac:dyDescent="0.2">
      <c r="A2272" t="s">
        <v>9669</v>
      </c>
      <c r="B2272" t="s">
        <v>9670</v>
      </c>
      <c r="C2272" t="s">
        <v>9671</v>
      </c>
      <c r="D2272" s="3" t="b">
        <f>NOT(ISNA(VLOOKUP(A2272,des!B:B,1,FALSE)))</f>
        <v>0</v>
      </c>
      <c r="E2272" s="3" t="str">
        <f>IF(D2272,VLOOKUP(A2272,des!B:Q,11,FALSE),"")</f>
        <v/>
      </c>
      <c r="F2272" s="3" t="b">
        <f t="shared" si="140"/>
        <v>0</v>
      </c>
      <c r="G2272" s="3" t="str">
        <f t="shared" si="141"/>
        <v/>
      </c>
      <c r="H2272" s="3" t="str">
        <f>IF(D2272,VLOOKUP(A2272,des!B:Q,12,FALSE),"")</f>
        <v/>
      </c>
      <c r="I2272" s="3" t="b">
        <f t="shared" si="142"/>
        <v>0</v>
      </c>
      <c r="J2272" s="3" t="str">
        <f t="shared" si="143"/>
        <v/>
      </c>
    </row>
    <row r="2273" spans="1:10" x14ac:dyDescent="0.2">
      <c r="A2273" t="s">
        <v>9672</v>
      </c>
      <c r="B2273" t="s">
        <v>9673</v>
      </c>
      <c r="C2273" t="s">
        <v>9674</v>
      </c>
      <c r="D2273" s="3" t="b">
        <f>NOT(ISNA(VLOOKUP(A2273,des!B:B,1,FALSE)))</f>
        <v>0</v>
      </c>
      <c r="E2273" s="3" t="str">
        <f>IF(D2273,VLOOKUP(A2273,des!B:Q,11,FALSE),"")</f>
        <v/>
      </c>
      <c r="F2273" s="3" t="b">
        <f t="shared" si="140"/>
        <v>0</v>
      </c>
      <c r="G2273" s="3" t="str">
        <f t="shared" si="141"/>
        <v/>
      </c>
      <c r="H2273" s="3" t="str">
        <f>IF(D2273,VLOOKUP(A2273,des!B:Q,12,FALSE),"")</f>
        <v/>
      </c>
      <c r="I2273" s="3" t="b">
        <f t="shared" si="142"/>
        <v>0</v>
      </c>
      <c r="J2273" s="3" t="str">
        <f t="shared" si="143"/>
        <v/>
      </c>
    </row>
    <row r="2274" spans="1:10" x14ac:dyDescent="0.2">
      <c r="A2274" t="s">
        <v>9675</v>
      </c>
      <c r="B2274" t="s">
        <v>9676</v>
      </c>
      <c r="C2274" t="s">
        <v>9677</v>
      </c>
      <c r="D2274" s="3" t="b">
        <f>NOT(ISNA(VLOOKUP(A2274,des!B:B,1,FALSE)))</f>
        <v>0</v>
      </c>
      <c r="E2274" s="3" t="str">
        <f>IF(D2274,VLOOKUP(A2274,des!B:Q,11,FALSE),"")</f>
        <v/>
      </c>
      <c r="F2274" s="3" t="b">
        <f t="shared" si="140"/>
        <v>0</v>
      </c>
      <c r="G2274" s="3" t="str">
        <f t="shared" si="141"/>
        <v/>
      </c>
      <c r="H2274" s="3" t="str">
        <f>IF(D2274,VLOOKUP(A2274,des!B:Q,12,FALSE),"")</f>
        <v/>
      </c>
      <c r="I2274" s="3" t="b">
        <f t="shared" si="142"/>
        <v>0</v>
      </c>
      <c r="J2274" s="3" t="str">
        <f t="shared" si="143"/>
        <v/>
      </c>
    </row>
    <row r="2275" spans="1:10" x14ac:dyDescent="0.2">
      <c r="A2275" t="s">
        <v>9678</v>
      </c>
      <c r="B2275" t="s">
        <v>9679</v>
      </c>
      <c r="C2275" t="s">
        <v>9680</v>
      </c>
      <c r="D2275" s="3" t="b">
        <f>NOT(ISNA(VLOOKUP(A2275,des!B:B,1,FALSE)))</f>
        <v>0</v>
      </c>
      <c r="E2275" s="3" t="str">
        <f>IF(D2275,VLOOKUP(A2275,des!B:Q,11,FALSE),"")</f>
        <v/>
      </c>
      <c r="F2275" s="3" t="b">
        <f t="shared" si="140"/>
        <v>0</v>
      </c>
      <c r="G2275" s="3" t="str">
        <f t="shared" si="141"/>
        <v/>
      </c>
      <c r="H2275" s="3" t="str">
        <f>IF(D2275,VLOOKUP(A2275,des!B:Q,12,FALSE),"")</f>
        <v/>
      </c>
      <c r="I2275" s="3" t="b">
        <f t="shared" si="142"/>
        <v>0</v>
      </c>
      <c r="J2275" s="3" t="str">
        <f t="shared" si="143"/>
        <v/>
      </c>
    </row>
    <row r="2276" spans="1:10" x14ac:dyDescent="0.2">
      <c r="A2276" t="s">
        <v>9681</v>
      </c>
      <c r="B2276" t="s">
        <v>9682</v>
      </c>
      <c r="C2276" t="s">
        <v>9683</v>
      </c>
      <c r="D2276" s="3" t="b">
        <f>NOT(ISNA(VLOOKUP(A2276,des!B:B,1,FALSE)))</f>
        <v>0</v>
      </c>
      <c r="E2276" s="3" t="str">
        <f>IF(D2276,VLOOKUP(A2276,des!B:Q,11,FALSE),"")</f>
        <v/>
      </c>
      <c r="F2276" s="3" t="b">
        <f t="shared" si="140"/>
        <v>0</v>
      </c>
      <c r="G2276" s="3" t="str">
        <f t="shared" si="141"/>
        <v/>
      </c>
      <c r="H2276" s="3" t="str">
        <f>IF(D2276,VLOOKUP(A2276,des!B:Q,12,FALSE),"")</f>
        <v/>
      </c>
      <c r="I2276" s="3" t="b">
        <f t="shared" si="142"/>
        <v>0</v>
      </c>
      <c r="J2276" s="3" t="str">
        <f t="shared" si="143"/>
        <v/>
      </c>
    </row>
    <row r="2277" spans="1:10" x14ac:dyDescent="0.2">
      <c r="A2277" t="s">
        <v>9684</v>
      </c>
      <c r="B2277" t="s">
        <v>9685</v>
      </c>
      <c r="C2277" t="s">
        <v>9686</v>
      </c>
      <c r="D2277" s="3" t="b">
        <f>NOT(ISNA(VLOOKUP(A2277,des!B:B,1,FALSE)))</f>
        <v>0</v>
      </c>
      <c r="E2277" s="3" t="str">
        <f>IF(D2277,VLOOKUP(A2277,des!B:Q,11,FALSE),"")</f>
        <v/>
      </c>
      <c r="F2277" s="3" t="b">
        <f t="shared" si="140"/>
        <v>0</v>
      </c>
      <c r="G2277" s="3" t="str">
        <f t="shared" si="141"/>
        <v/>
      </c>
      <c r="H2277" s="3" t="str">
        <f>IF(D2277,VLOOKUP(A2277,des!B:Q,12,FALSE),"")</f>
        <v/>
      </c>
      <c r="I2277" s="3" t="b">
        <f t="shared" si="142"/>
        <v>0</v>
      </c>
      <c r="J2277" s="3" t="str">
        <f t="shared" si="143"/>
        <v/>
      </c>
    </row>
    <row r="2278" spans="1:10" x14ac:dyDescent="0.2">
      <c r="A2278" t="s">
        <v>9687</v>
      </c>
      <c r="B2278" t="s">
        <v>9688</v>
      </c>
      <c r="C2278" t="s">
        <v>9689</v>
      </c>
      <c r="D2278" s="3" t="b">
        <f>NOT(ISNA(VLOOKUP(A2278,des!B:B,1,FALSE)))</f>
        <v>0</v>
      </c>
      <c r="E2278" s="3" t="str">
        <f>IF(D2278,VLOOKUP(A2278,des!B:Q,11,FALSE),"")</f>
        <v/>
      </c>
      <c r="F2278" s="3" t="b">
        <f t="shared" si="140"/>
        <v>0</v>
      </c>
      <c r="G2278" s="3" t="str">
        <f t="shared" si="141"/>
        <v/>
      </c>
      <c r="H2278" s="3" t="str">
        <f>IF(D2278,VLOOKUP(A2278,des!B:Q,12,FALSE),"")</f>
        <v/>
      </c>
      <c r="I2278" s="3" t="b">
        <f t="shared" si="142"/>
        <v>0</v>
      </c>
      <c r="J2278" s="3" t="str">
        <f t="shared" si="143"/>
        <v/>
      </c>
    </row>
    <row r="2279" spans="1:10" x14ac:dyDescent="0.2">
      <c r="A2279" t="s">
        <v>9690</v>
      </c>
      <c r="B2279" t="s">
        <v>9691</v>
      </c>
      <c r="C2279" t="s">
        <v>9692</v>
      </c>
      <c r="D2279" s="3" t="b">
        <f>NOT(ISNA(VLOOKUP(A2279,des!B:B,1,FALSE)))</f>
        <v>0</v>
      </c>
      <c r="E2279" s="3" t="str">
        <f>IF(D2279,VLOOKUP(A2279,des!B:Q,11,FALSE),"")</f>
        <v/>
      </c>
      <c r="F2279" s="3" t="b">
        <f t="shared" si="140"/>
        <v>0</v>
      </c>
      <c r="G2279" s="3" t="str">
        <f t="shared" si="141"/>
        <v/>
      </c>
      <c r="H2279" s="3" t="str">
        <f>IF(D2279,VLOOKUP(A2279,des!B:Q,12,FALSE),"")</f>
        <v/>
      </c>
      <c r="I2279" s="3" t="b">
        <f t="shared" si="142"/>
        <v>0</v>
      </c>
      <c r="J2279" s="3" t="str">
        <f t="shared" si="143"/>
        <v/>
      </c>
    </row>
    <row r="2280" spans="1:10" x14ac:dyDescent="0.2">
      <c r="A2280" t="s">
        <v>9693</v>
      </c>
      <c r="B2280" t="s">
        <v>9694</v>
      </c>
      <c r="C2280" t="s">
        <v>9695</v>
      </c>
      <c r="D2280" s="3" t="b">
        <f>NOT(ISNA(VLOOKUP(A2280,des!B:B,1,FALSE)))</f>
        <v>0</v>
      </c>
      <c r="E2280" s="3" t="str">
        <f>IF(D2280,VLOOKUP(A2280,des!B:Q,11,FALSE),"")</f>
        <v/>
      </c>
      <c r="F2280" s="3" t="b">
        <f t="shared" si="140"/>
        <v>0</v>
      </c>
      <c r="G2280" s="3" t="str">
        <f t="shared" si="141"/>
        <v/>
      </c>
      <c r="H2280" s="3" t="str">
        <f>IF(D2280,VLOOKUP(A2280,des!B:Q,12,FALSE),"")</f>
        <v/>
      </c>
      <c r="I2280" s="3" t="b">
        <f t="shared" si="142"/>
        <v>0</v>
      </c>
      <c r="J2280" s="3" t="str">
        <f t="shared" si="143"/>
        <v/>
      </c>
    </row>
    <row r="2281" spans="1:10" x14ac:dyDescent="0.2">
      <c r="A2281" t="s">
        <v>9696</v>
      </c>
      <c r="B2281" t="s">
        <v>9697</v>
      </c>
      <c r="C2281" t="s">
        <v>9698</v>
      </c>
      <c r="D2281" s="3" t="b">
        <f>NOT(ISNA(VLOOKUP(A2281,des!B:B,1,FALSE)))</f>
        <v>0</v>
      </c>
      <c r="E2281" s="3" t="str">
        <f>IF(D2281,VLOOKUP(A2281,des!B:Q,11,FALSE),"")</f>
        <v/>
      </c>
      <c r="F2281" s="3" t="b">
        <f t="shared" si="140"/>
        <v>0</v>
      </c>
      <c r="G2281" s="3" t="str">
        <f t="shared" si="141"/>
        <v/>
      </c>
      <c r="H2281" s="3" t="str">
        <f>IF(D2281,VLOOKUP(A2281,des!B:Q,12,FALSE),"")</f>
        <v/>
      </c>
      <c r="I2281" s="3" t="b">
        <f t="shared" si="142"/>
        <v>0</v>
      </c>
      <c r="J2281" s="3" t="str">
        <f t="shared" si="143"/>
        <v/>
      </c>
    </row>
    <row r="2282" spans="1:10" x14ac:dyDescent="0.2">
      <c r="A2282" t="s">
        <v>9699</v>
      </c>
      <c r="B2282" t="s">
        <v>9700</v>
      </c>
      <c r="C2282" t="s">
        <v>9701</v>
      </c>
      <c r="D2282" s="3" t="b">
        <f>NOT(ISNA(VLOOKUP(A2282,des!B:B,1,FALSE)))</f>
        <v>0</v>
      </c>
      <c r="E2282" s="3" t="str">
        <f>IF(D2282,VLOOKUP(A2282,des!B:Q,11,FALSE),"")</f>
        <v/>
      </c>
      <c r="F2282" s="3" t="b">
        <f t="shared" si="140"/>
        <v>0</v>
      </c>
      <c r="G2282" s="3" t="str">
        <f t="shared" si="141"/>
        <v/>
      </c>
      <c r="H2282" s="3" t="str">
        <f>IF(D2282,VLOOKUP(A2282,des!B:Q,12,FALSE),"")</f>
        <v/>
      </c>
      <c r="I2282" s="3" t="b">
        <f t="shared" si="142"/>
        <v>0</v>
      </c>
      <c r="J2282" s="3" t="str">
        <f t="shared" si="143"/>
        <v/>
      </c>
    </row>
    <row r="2283" spans="1:10" x14ac:dyDescent="0.2">
      <c r="A2283" t="s">
        <v>9702</v>
      </c>
      <c r="B2283" t="s">
        <v>9703</v>
      </c>
      <c r="C2283" t="s">
        <v>9704</v>
      </c>
      <c r="D2283" s="3" t="b">
        <f>NOT(ISNA(VLOOKUP(A2283,des!B:B,1,FALSE)))</f>
        <v>0</v>
      </c>
      <c r="E2283" s="3" t="str">
        <f>IF(D2283,VLOOKUP(A2283,des!B:Q,11,FALSE),"")</f>
        <v/>
      </c>
      <c r="F2283" s="3" t="b">
        <f t="shared" si="140"/>
        <v>0</v>
      </c>
      <c r="G2283" s="3" t="str">
        <f t="shared" si="141"/>
        <v/>
      </c>
      <c r="H2283" s="3" t="str">
        <f>IF(D2283,VLOOKUP(A2283,des!B:Q,12,FALSE),"")</f>
        <v/>
      </c>
      <c r="I2283" s="3" t="b">
        <f t="shared" si="142"/>
        <v>0</v>
      </c>
      <c r="J2283" s="3" t="str">
        <f t="shared" si="143"/>
        <v/>
      </c>
    </row>
    <row r="2284" spans="1:10" x14ac:dyDescent="0.2">
      <c r="A2284" t="s">
        <v>9705</v>
      </c>
      <c r="B2284" t="s">
        <v>9706</v>
      </c>
      <c r="C2284" t="s">
        <v>9707</v>
      </c>
      <c r="D2284" s="3" t="b">
        <f>NOT(ISNA(VLOOKUP(A2284,des!B:B,1,FALSE)))</f>
        <v>0</v>
      </c>
      <c r="E2284" s="3" t="str">
        <f>IF(D2284,VLOOKUP(A2284,des!B:Q,11,FALSE),"")</f>
        <v/>
      </c>
      <c r="F2284" s="3" t="b">
        <f t="shared" si="140"/>
        <v>0</v>
      </c>
      <c r="G2284" s="3" t="str">
        <f t="shared" si="141"/>
        <v/>
      </c>
      <c r="H2284" s="3" t="str">
        <f>IF(D2284,VLOOKUP(A2284,des!B:Q,12,FALSE),"")</f>
        <v/>
      </c>
      <c r="I2284" s="3" t="b">
        <f t="shared" si="142"/>
        <v>0</v>
      </c>
      <c r="J2284" s="3" t="str">
        <f t="shared" si="143"/>
        <v/>
      </c>
    </row>
    <row r="2285" spans="1:10" x14ac:dyDescent="0.2">
      <c r="A2285" t="s">
        <v>9708</v>
      </c>
      <c r="B2285" t="s">
        <v>9709</v>
      </c>
      <c r="C2285" t="s">
        <v>9710</v>
      </c>
      <c r="D2285" s="3" t="b">
        <f>NOT(ISNA(VLOOKUP(A2285,des!B:B,1,FALSE)))</f>
        <v>0</v>
      </c>
      <c r="E2285" s="3" t="str">
        <f>IF(D2285,VLOOKUP(A2285,des!B:Q,11,FALSE),"")</f>
        <v/>
      </c>
      <c r="F2285" s="3" t="b">
        <f t="shared" si="140"/>
        <v>0</v>
      </c>
      <c r="G2285" s="3" t="str">
        <f t="shared" si="141"/>
        <v/>
      </c>
      <c r="H2285" s="3" t="str">
        <f>IF(D2285,VLOOKUP(A2285,des!B:Q,12,FALSE),"")</f>
        <v/>
      </c>
      <c r="I2285" s="3" t="b">
        <f t="shared" si="142"/>
        <v>0</v>
      </c>
      <c r="J2285" s="3" t="str">
        <f t="shared" si="143"/>
        <v/>
      </c>
    </row>
    <row r="2286" spans="1:10" x14ac:dyDescent="0.2">
      <c r="A2286" t="s">
        <v>9711</v>
      </c>
      <c r="B2286" t="s">
        <v>9712</v>
      </c>
      <c r="C2286" t="s">
        <v>9713</v>
      </c>
      <c r="D2286" s="3" t="b">
        <f>NOT(ISNA(VLOOKUP(A2286,des!B:B,1,FALSE)))</f>
        <v>0</v>
      </c>
      <c r="E2286" s="3" t="str">
        <f>IF(D2286,VLOOKUP(A2286,des!B:Q,11,FALSE),"")</f>
        <v/>
      </c>
      <c r="F2286" s="3" t="b">
        <f t="shared" si="140"/>
        <v>0</v>
      </c>
      <c r="G2286" s="3" t="str">
        <f t="shared" si="141"/>
        <v/>
      </c>
      <c r="H2286" s="3" t="str">
        <f>IF(D2286,VLOOKUP(A2286,des!B:Q,12,FALSE),"")</f>
        <v/>
      </c>
      <c r="I2286" s="3" t="b">
        <f t="shared" si="142"/>
        <v>0</v>
      </c>
      <c r="J2286" s="3" t="str">
        <f t="shared" si="143"/>
        <v/>
      </c>
    </row>
    <row r="2287" spans="1:10" x14ac:dyDescent="0.2">
      <c r="A2287" t="s">
        <v>9714</v>
      </c>
      <c r="B2287" t="s">
        <v>9715</v>
      </c>
      <c r="C2287" t="s">
        <v>9716</v>
      </c>
      <c r="D2287" s="3" t="b">
        <f>NOT(ISNA(VLOOKUP(A2287,des!B:B,1,FALSE)))</f>
        <v>0</v>
      </c>
      <c r="E2287" s="3" t="str">
        <f>IF(D2287,VLOOKUP(A2287,des!B:Q,11,FALSE),"")</f>
        <v/>
      </c>
      <c r="F2287" s="3" t="b">
        <f t="shared" si="140"/>
        <v>0</v>
      </c>
      <c r="G2287" s="3" t="str">
        <f t="shared" si="141"/>
        <v/>
      </c>
      <c r="H2287" s="3" t="str">
        <f>IF(D2287,VLOOKUP(A2287,des!B:Q,12,FALSE),"")</f>
        <v/>
      </c>
      <c r="I2287" s="3" t="b">
        <f t="shared" si="142"/>
        <v>0</v>
      </c>
      <c r="J2287" s="3" t="str">
        <f t="shared" si="143"/>
        <v/>
      </c>
    </row>
    <row r="2288" spans="1:10" x14ac:dyDescent="0.2">
      <c r="A2288" t="s">
        <v>9717</v>
      </c>
      <c r="B2288" t="s">
        <v>9718</v>
      </c>
      <c r="C2288" t="s">
        <v>9719</v>
      </c>
      <c r="D2288" s="3" t="b">
        <f>NOT(ISNA(VLOOKUP(A2288,des!B:B,1,FALSE)))</f>
        <v>0</v>
      </c>
      <c r="E2288" s="3" t="str">
        <f>IF(D2288,VLOOKUP(A2288,des!B:Q,11,FALSE),"")</f>
        <v/>
      </c>
      <c r="F2288" s="3" t="b">
        <f t="shared" si="140"/>
        <v>0</v>
      </c>
      <c r="G2288" s="3" t="str">
        <f t="shared" si="141"/>
        <v/>
      </c>
      <c r="H2288" s="3" t="str">
        <f>IF(D2288,VLOOKUP(A2288,des!B:Q,12,FALSE),"")</f>
        <v/>
      </c>
      <c r="I2288" s="3" t="b">
        <f t="shared" si="142"/>
        <v>0</v>
      </c>
      <c r="J2288" s="3" t="str">
        <f t="shared" si="143"/>
        <v/>
      </c>
    </row>
    <row r="2289" spans="1:10" x14ac:dyDescent="0.2">
      <c r="A2289" t="s">
        <v>9720</v>
      </c>
      <c r="B2289" t="s">
        <v>9721</v>
      </c>
      <c r="C2289" t="s">
        <v>9722</v>
      </c>
      <c r="D2289" s="3" t="b">
        <f>NOT(ISNA(VLOOKUP(A2289,des!B:B,1,FALSE)))</f>
        <v>0</v>
      </c>
      <c r="E2289" s="3" t="str">
        <f>IF(D2289,VLOOKUP(A2289,des!B:Q,11,FALSE),"")</f>
        <v/>
      </c>
      <c r="F2289" s="3" t="b">
        <f t="shared" si="140"/>
        <v>0</v>
      </c>
      <c r="G2289" s="3" t="str">
        <f t="shared" si="141"/>
        <v/>
      </c>
      <c r="H2289" s="3" t="str">
        <f>IF(D2289,VLOOKUP(A2289,des!B:Q,12,FALSE),"")</f>
        <v/>
      </c>
      <c r="I2289" s="3" t="b">
        <f t="shared" si="142"/>
        <v>0</v>
      </c>
      <c r="J2289" s="3" t="str">
        <f t="shared" si="143"/>
        <v/>
      </c>
    </row>
    <row r="2290" spans="1:10" x14ac:dyDescent="0.2">
      <c r="A2290" t="s">
        <v>9723</v>
      </c>
      <c r="B2290" t="s">
        <v>9724</v>
      </c>
      <c r="C2290" t="s">
        <v>9725</v>
      </c>
      <c r="D2290" s="3" t="b">
        <f>NOT(ISNA(VLOOKUP(A2290,des!B:B,1,FALSE)))</f>
        <v>0</v>
      </c>
      <c r="E2290" s="3" t="str">
        <f>IF(D2290,VLOOKUP(A2290,des!B:Q,11,FALSE),"")</f>
        <v/>
      </c>
      <c r="F2290" s="3" t="b">
        <f t="shared" si="140"/>
        <v>0</v>
      </c>
      <c r="G2290" s="3" t="str">
        <f t="shared" si="141"/>
        <v/>
      </c>
      <c r="H2290" s="3" t="str">
        <f>IF(D2290,VLOOKUP(A2290,des!B:Q,12,FALSE),"")</f>
        <v/>
      </c>
      <c r="I2290" s="3" t="b">
        <f t="shared" si="142"/>
        <v>0</v>
      </c>
      <c r="J2290" s="3" t="str">
        <f t="shared" si="143"/>
        <v/>
      </c>
    </row>
    <row r="2291" spans="1:10" x14ac:dyDescent="0.2">
      <c r="A2291" t="s">
        <v>9726</v>
      </c>
      <c r="B2291" t="s">
        <v>9727</v>
      </c>
      <c r="C2291" t="s">
        <v>9728</v>
      </c>
      <c r="D2291" s="3" t="b">
        <f>NOT(ISNA(VLOOKUP(A2291,des!B:B,1,FALSE)))</f>
        <v>0</v>
      </c>
      <c r="E2291" s="3" t="str">
        <f>IF(D2291,VLOOKUP(A2291,des!B:Q,11,FALSE),"")</f>
        <v/>
      </c>
      <c r="F2291" s="3" t="b">
        <f t="shared" si="140"/>
        <v>0</v>
      </c>
      <c r="G2291" s="3" t="str">
        <f t="shared" si="141"/>
        <v/>
      </c>
      <c r="H2291" s="3" t="str">
        <f>IF(D2291,VLOOKUP(A2291,des!B:Q,12,FALSE),"")</f>
        <v/>
      </c>
      <c r="I2291" s="3" t="b">
        <f t="shared" si="142"/>
        <v>0</v>
      </c>
      <c r="J2291" s="3" t="str">
        <f t="shared" si="143"/>
        <v/>
      </c>
    </row>
    <row r="2292" spans="1:10" x14ac:dyDescent="0.2">
      <c r="A2292" t="s">
        <v>9729</v>
      </c>
      <c r="B2292" t="s">
        <v>9730</v>
      </c>
      <c r="C2292" t="s">
        <v>9731</v>
      </c>
      <c r="D2292" s="3" t="b">
        <f>NOT(ISNA(VLOOKUP(A2292,des!B:B,1,FALSE)))</f>
        <v>0</v>
      </c>
      <c r="E2292" s="3" t="str">
        <f>IF(D2292,VLOOKUP(A2292,des!B:Q,11,FALSE),"")</f>
        <v/>
      </c>
      <c r="F2292" s="3" t="b">
        <f t="shared" si="140"/>
        <v>0</v>
      </c>
      <c r="G2292" s="3" t="str">
        <f t="shared" si="141"/>
        <v/>
      </c>
      <c r="H2292" s="3" t="str">
        <f>IF(D2292,VLOOKUP(A2292,des!B:Q,12,FALSE),"")</f>
        <v/>
      </c>
      <c r="I2292" s="3" t="b">
        <f t="shared" si="142"/>
        <v>0</v>
      </c>
      <c r="J2292" s="3" t="str">
        <f t="shared" si="143"/>
        <v/>
      </c>
    </row>
    <row r="2293" spans="1:10" x14ac:dyDescent="0.2">
      <c r="A2293" t="s">
        <v>9732</v>
      </c>
      <c r="B2293" t="s">
        <v>9733</v>
      </c>
      <c r="C2293" t="s">
        <v>9734</v>
      </c>
      <c r="D2293" s="3" t="b">
        <f>NOT(ISNA(VLOOKUP(A2293,des!B:B,1,FALSE)))</f>
        <v>0</v>
      </c>
      <c r="E2293" s="3" t="str">
        <f>IF(D2293,VLOOKUP(A2293,des!B:Q,11,FALSE),"")</f>
        <v/>
      </c>
      <c r="F2293" s="3" t="b">
        <f t="shared" si="140"/>
        <v>0</v>
      </c>
      <c r="G2293" s="3" t="str">
        <f t="shared" si="141"/>
        <v/>
      </c>
      <c r="H2293" s="3" t="str">
        <f>IF(D2293,VLOOKUP(A2293,des!B:Q,12,FALSE),"")</f>
        <v/>
      </c>
      <c r="I2293" s="3" t="b">
        <f t="shared" si="142"/>
        <v>0</v>
      </c>
      <c r="J2293" s="3" t="str">
        <f t="shared" si="143"/>
        <v/>
      </c>
    </row>
    <row r="2294" spans="1:10" x14ac:dyDescent="0.2">
      <c r="A2294" t="s">
        <v>9735</v>
      </c>
      <c r="B2294" t="s">
        <v>9736</v>
      </c>
      <c r="C2294" t="s">
        <v>9737</v>
      </c>
      <c r="D2294" s="3" t="b">
        <f>NOT(ISNA(VLOOKUP(A2294,des!B:B,1,FALSE)))</f>
        <v>0</v>
      </c>
      <c r="E2294" s="3" t="str">
        <f>IF(D2294,VLOOKUP(A2294,des!B:Q,11,FALSE),"")</f>
        <v/>
      </c>
      <c r="F2294" s="3" t="b">
        <f t="shared" si="140"/>
        <v>0</v>
      </c>
      <c r="G2294" s="3" t="str">
        <f t="shared" si="141"/>
        <v/>
      </c>
      <c r="H2294" s="3" t="str">
        <f>IF(D2294,VLOOKUP(A2294,des!B:Q,12,FALSE),"")</f>
        <v/>
      </c>
      <c r="I2294" s="3" t="b">
        <f t="shared" si="142"/>
        <v>0</v>
      </c>
      <c r="J2294" s="3" t="str">
        <f t="shared" si="143"/>
        <v/>
      </c>
    </row>
    <row r="2295" spans="1:10" x14ac:dyDescent="0.2">
      <c r="A2295" t="s">
        <v>9738</v>
      </c>
      <c r="B2295" t="s">
        <v>9739</v>
      </c>
      <c r="C2295" t="s">
        <v>9740</v>
      </c>
      <c r="D2295" s="3" t="b">
        <f>NOT(ISNA(VLOOKUP(A2295,des!B:B,1,FALSE)))</f>
        <v>0</v>
      </c>
      <c r="E2295" s="3" t="str">
        <f>IF(D2295,VLOOKUP(A2295,des!B:Q,11,FALSE),"")</f>
        <v/>
      </c>
      <c r="F2295" s="3" t="b">
        <f t="shared" si="140"/>
        <v>0</v>
      </c>
      <c r="G2295" s="3" t="str">
        <f t="shared" si="141"/>
        <v/>
      </c>
      <c r="H2295" s="3" t="str">
        <f>IF(D2295,VLOOKUP(A2295,des!B:Q,12,FALSE),"")</f>
        <v/>
      </c>
      <c r="I2295" s="3" t="b">
        <f t="shared" si="142"/>
        <v>0</v>
      </c>
      <c r="J2295" s="3" t="str">
        <f t="shared" si="143"/>
        <v/>
      </c>
    </row>
    <row r="2296" spans="1:10" x14ac:dyDescent="0.2">
      <c r="A2296" t="s">
        <v>9741</v>
      </c>
      <c r="B2296" t="s">
        <v>9742</v>
      </c>
      <c r="C2296" t="s">
        <v>9743</v>
      </c>
      <c r="D2296" s="3" t="b">
        <f>NOT(ISNA(VLOOKUP(A2296,des!B:B,1,FALSE)))</f>
        <v>0</v>
      </c>
      <c r="E2296" s="3" t="str">
        <f>IF(D2296,VLOOKUP(A2296,des!B:Q,11,FALSE),"")</f>
        <v/>
      </c>
      <c r="F2296" s="3" t="b">
        <f t="shared" si="140"/>
        <v>0</v>
      </c>
      <c r="G2296" s="3" t="str">
        <f t="shared" si="141"/>
        <v/>
      </c>
      <c r="H2296" s="3" t="str">
        <f>IF(D2296,VLOOKUP(A2296,des!B:Q,12,FALSE),"")</f>
        <v/>
      </c>
      <c r="I2296" s="3" t="b">
        <f t="shared" si="142"/>
        <v>0</v>
      </c>
      <c r="J2296" s="3" t="str">
        <f t="shared" si="143"/>
        <v/>
      </c>
    </row>
    <row r="2297" spans="1:10" x14ac:dyDescent="0.2">
      <c r="A2297" t="s">
        <v>9744</v>
      </c>
      <c r="B2297" t="s">
        <v>9745</v>
      </c>
      <c r="C2297" t="s">
        <v>9746</v>
      </c>
      <c r="D2297" s="3" t="b">
        <f>NOT(ISNA(VLOOKUP(A2297,des!B:B,1,FALSE)))</f>
        <v>0</v>
      </c>
      <c r="E2297" s="3" t="str">
        <f>IF(D2297,VLOOKUP(A2297,des!B:Q,11,FALSE),"")</f>
        <v/>
      </c>
      <c r="F2297" s="3" t="b">
        <f t="shared" si="140"/>
        <v>0</v>
      </c>
      <c r="G2297" s="3" t="str">
        <f t="shared" si="141"/>
        <v/>
      </c>
      <c r="H2297" s="3" t="str">
        <f>IF(D2297,VLOOKUP(A2297,des!B:Q,12,FALSE),"")</f>
        <v/>
      </c>
      <c r="I2297" s="3" t="b">
        <f t="shared" si="142"/>
        <v>0</v>
      </c>
      <c r="J2297" s="3" t="str">
        <f t="shared" si="143"/>
        <v/>
      </c>
    </row>
    <row r="2298" spans="1:10" x14ac:dyDescent="0.2">
      <c r="A2298" t="s">
        <v>9747</v>
      </c>
      <c r="B2298" t="s">
        <v>9748</v>
      </c>
      <c r="C2298" t="s">
        <v>9749</v>
      </c>
      <c r="D2298" s="3" t="b">
        <f>NOT(ISNA(VLOOKUP(A2298,des!B:B,1,FALSE)))</f>
        <v>0</v>
      </c>
      <c r="E2298" s="3" t="str">
        <f>IF(D2298,VLOOKUP(A2298,des!B:Q,11,FALSE),"")</f>
        <v/>
      </c>
      <c r="F2298" s="3" t="b">
        <f t="shared" si="140"/>
        <v>0</v>
      </c>
      <c r="G2298" s="3" t="str">
        <f t="shared" si="141"/>
        <v/>
      </c>
      <c r="H2298" s="3" t="str">
        <f>IF(D2298,VLOOKUP(A2298,des!B:Q,12,FALSE),"")</f>
        <v/>
      </c>
      <c r="I2298" s="3" t="b">
        <f t="shared" si="142"/>
        <v>0</v>
      </c>
      <c r="J2298" s="3" t="str">
        <f t="shared" si="143"/>
        <v/>
      </c>
    </row>
    <row r="2299" spans="1:10" x14ac:dyDescent="0.2">
      <c r="A2299" t="s">
        <v>9750</v>
      </c>
      <c r="B2299" t="s">
        <v>9751</v>
      </c>
      <c r="C2299" t="s">
        <v>9752</v>
      </c>
      <c r="D2299" s="3" t="b">
        <f>NOT(ISNA(VLOOKUP(A2299,des!B:B,1,FALSE)))</f>
        <v>0</v>
      </c>
      <c r="E2299" s="3" t="str">
        <f>IF(D2299,VLOOKUP(A2299,des!B:Q,11,FALSE),"")</f>
        <v/>
      </c>
      <c r="F2299" s="3" t="b">
        <f t="shared" si="140"/>
        <v>0</v>
      </c>
      <c r="G2299" s="3" t="str">
        <f t="shared" si="141"/>
        <v/>
      </c>
      <c r="H2299" s="3" t="str">
        <f>IF(D2299,VLOOKUP(A2299,des!B:Q,12,FALSE),"")</f>
        <v/>
      </c>
      <c r="I2299" s="3" t="b">
        <f t="shared" si="142"/>
        <v>0</v>
      </c>
      <c r="J2299" s="3" t="str">
        <f t="shared" si="143"/>
        <v/>
      </c>
    </row>
    <row r="2300" spans="1:10" x14ac:dyDescent="0.2">
      <c r="A2300" t="s">
        <v>9753</v>
      </c>
      <c r="B2300" t="s">
        <v>9754</v>
      </c>
      <c r="C2300" t="s">
        <v>9755</v>
      </c>
      <c r="D2300" s="3" t="b">
        <f>NOT(ISNA(VLOOKUP(A2300,des!B:B,1,FALSE)))</f>
        <v>0</v>
      </c>
      <c r="E2300" s="3" t="str">
        <f>IF(D2300,VLOOKUP(A2300,des!B:Q,11,FALSE),"")</f>
        <v/>
      </c>
      <c r="F2300" s="3" t="b">
        <f t="shared" si="140"/>
        <v>0</v>
      </c>
      <c r="G2300" s="3" t="str">
        <f t="shared" si="141"/>
        <v/>
      </c>
      <c r="H2300" s="3" t="str">
        <f>IF(D2300,VLOOKUP(A2300,des!B:Q,12,FALSE),"")</f>
        <v/>
      </c>
      <c r="I2300" s="3" t="b">
        <f t="shared" si="142"/>
        <v>0</v>
      </c>
      <c r="J2300" s="3" t="str">
        <f t="shared" si="143"/>
        <v/>
      </c>
    </row>
    <row r="2301" spans="1:10" x14ac:dyDescent="0.2">
      <c r="A2301" t="s">
        <v>9756</v>
      </c>
      <c r="B2301" t="s">
        <v>9757</v>
      </c>
      <c r="C2301" t="s">
        <v>9758</v>
      </c>
      <c r="D2301" s="3" t="b">
        <f>NOT(ISNA(VLOOKUP(A2301,des!B:B,1,FALSE)))</f>
        <v>0</v>
      </c>
      <c r="E2301" s="3" t="str">
        <f>IF(D2301,VLOOKUP(A2301,des!B:Q,11,FALSE),"")</f>
        <v/>
      </c>
      <c r="F2301" s="3" t="b">
        <f t="shared" si="140"/>
        <v>0</v>
      </c>
      <c r="G2301" s="3" t="str">
        <f t="shared" si="141"/>
        <v/>
      </c>
      <c r="H2301" s="3" t="str">
        <f>IF(D2301,VLOOKUP(A2301,des!B:Q,12,FALSE),"")</f>
        <v/>
      </c>
      <c r="I2301" s="3" t="b">
        <f t="shared" si="142"/>
        <v>0</v>
      </c>
      <c r="J2301" s="3" t="str">
        <f t="shared" si="143"/>
        <v/>
      </c>
    </row>
    <row r="2302" spans="1:10" x14ac:dyDescent="0.2">
      <c r="A2302" t="s">
        <v>9759</v>
      </c>
      <c r="B2302" t="s">
        <v>9760</v>
      </c>
      <c r="C2302" t="s">
        <v>9761</v>
      </c>
      <c r="D2302" s="3" t="b">
        <f>NOT(ISNA(VLOOKUP(A2302,des!B:B,1,FALSE)))</f>
        <v>0</v>
      </c>
      <c r="E2302" s="3" t="str">
        <f>IF(D2302,VLOOKUP(A2302,des!B:Q,11,FALSE),"")</f>
        <v/>
      </c>
      <c r="F2302" s="3" t="b">
        <f t="shared" si="140"/>
        <v>0</v>
      </c>
      <c r="G2302" s="3" t="str">
        <f t="shared" si="141"/>
        <v/>
      </c>
      <c r="H2302" s="3" t="str">
        <f>IF(D2302,VLOOKUP(A2302,des!B:Q,12,FALSE),"")</f>
        <v/>
      </c>
      <c r="I2302" s="3" t="b">
        <f t="shared" si="142"/>
        <v>0</v>
      </c>
      <c r="J2302" s="3" t="str">
        <f t="shared" si="143"/>
        <v/>
      </c>
    </row>
    <row r="2303" spans="1:10" x14ac:dyDescent="0.2">
      <c r="A2303" t="s">
        <v>9762</v>
      </c>
      <c r="B2303" t="s">
        <v>9763</v>
      </c>
      <c r="C2303" t="s">
        <v>9764</v>
      </c>
      <c r="D2303" s="3" t="b">
        <f>NOT(ISNA(VLOOKUP(A2303,des!B:B,1,FALSE)))</f>
        <v>0</v>
      </c>
      <c r="E2303" s="3" t="str">
        <f>IF(D2303,VLOOKUP(A2303,des!B:Q,11,FALSE),"")</f>
        <v/>
      </c>
      <c r="F2303" s="3" t="b">
        <f t="shared" si="140"/>
        <v>0</v>
      </c>
      <c r="G2303" s="3" t="str">
        <f t="shared" si="141"/>
        <v/>
      </c>
      <c r="H2303" s="3" t="str">
        <f>IF(D2303,VLOOKUP(A2303,des!B:Q,12,FALSE),"")</f>
        <v/>
      </c>
      <c r="I2303" s="3" t="b">
        <f t="shared" si="142"/>
        <v>0</v>
      </c>
      <c r="J2303" s="3" t="str">
        <f t="shared" si="143"/>
        <v/>
      </c>
    </row>
    <row r="2304" spans="1:10" x14ac:dyDescent="0.2">
      <c r="A2304" t="s">
        <v>9765</v>
      </c>
      <c r="B2304" t="s">
        <v>9766</v>
      </c>
      <c r="C2304" t="s">
        <v>9767</v>
      </c>
      <c r="D2304" s="3" t="b">
        <f>NOT(ISNA(VLOOKUP(A2304,des!B:B,1,FALSE)))</f>
        <v>0</v>
      </c>
      <c r="E2304" s="3" t="str">
        <f>IF(D2304,VLOOKUP(A2304,des!B:Q,11,FALSE),"")</f>
        <v/>
      </c>
      <c r="F2304" s="3" t="b">
        <f t="shared" si="140"/>
        <v>0</v>
      </c>
      <c r="G2304" s="3" t="str">
        <f t="shared" si="141"/>
        <v/>
      </c>
      <c r="H2304" s="3" t="str">
        <f>IF(D2304,VLOOKUP(A2304,des!B:Q,12,FALSE),"")</f>
        <v/>
      </c>
      <c r="I2304" s="3" t="b">
        <f t="shared" si="142"/>
        <v>0</v>
      </c>
      <c r="J2304" s="3" t="str">
        <f t="shared" si="143"/>
        <v/>
      </c>
    </row>
    <row r="2305" spans="1:10" x14ac:dyDescent="0.2">
      <c r="A2305" t="s">
        <v>9768</v>
      </c>
      <c r="B2305" t="s">
        <v>9769</v>
      </c>
      <c r="C2305" t="s">
        <v>9770</v>
      </c>
      <c r="D2305" s="3" t="b">
        <f>NOT(ISNA(VLOOKUP(A2305,des!B:B,1,FALSE)))</f>
        <v>0</v>
      </c>
      <c r="E2305" s="3" t="str">
        <f>IF(D2305,VLOOKUP(A2305,des!B:Q,11,FALSE),"")</f>
        <v/>
      </c>
      <c r="F2305" s="3" t="b">
        <f t="shared" si="140"/>
        <v>0</v>
      </c>
      <c r="G2305" s="3" t="str">
        <f t="shared" si="141"/>
        <v/>
      </c>
      <c r="H2305" s="3" t="str">
        <f>IF(D2305,VLOOKUP(A2305,des!B:Q,12,FALSE),"")</f>
        <v/>
      </c>
      <c r="I2305" s="3" t="b">
        <f t="shared" si="142"/>
        <v>0</v>
      </c>
      <c r="J2305" s="3" t="str">
        <f t="shared" si="143"/>
        <v/>
      </c>
    </row>
    <row r="2306" spans="1:10" x14ac:dyDescent="0.2">
      <c r="A2306" t="s">
        <v>9771</v>
      </c>
      <c r="B2306" t="s">
        <v>9772</v>
      </c>
      <c r="C2306" t="s">
        <v>9773</v>
      </c>
      <c r="D2306" s="3" t="b">
        <f>NOT(ISNA(VLOOKUP(A2306,des!B:B,1,FALSE)))</f>
        <v>0</v>
      </c>
      <c r="E2306" s="3" t="str">
        <f>IF(D2306,VLOOKUP(A2306,des!B:Q,11,FALSE),"")</f>
        <v/>
      </c>
      <c r="F2306" s="3" t="b">
        <f t="shared" si="140"/>
        <v>0</v>
      </c>
      <c r="G2306" s="3" t="str">
        <f t="shared" si="141"/>
        <v/>
      </c>
      <c r="H2306" s="3" t="str">
        <f>IF(D2306,VLOOKUP(A2306,des!B:Q,12,FALSE),"")</f>
        <v/>
      </c>
      <c r="I2306" s="3" t="b">
        <f t="shared" si="142"/>
        <v>0</v>
      </c>
      <c r="J2306" s="3" t="str">
        <f t="shared" si="143"/>
        <v/>
      </c>
    </row>
    <row r="2307" spans="1:10" x14ac:dyDescent="0.2">
      <c r="A2307" t="s">
        <v>9774</v>
      </c>
      <c r="B2307" t="s">
        <v>9775</v>
      </c>
      <c r="C2307" t="s">
        <v>9776</v>
      </c>
      <c r="D2307" s="3" t="b">
        <f>NOT(ISNA(VLOOKUP(A2307,des!B:B,1,FALSE)))</f>
        <v>0</v>
      </c>
      <c r="E2307" s="3" t="str">
        <f>IF(D2307,VLOOKUP(A2307,des!B:Q,11,FALSE),"")</f>
        <v/>
      </c>
      <c r="F2307" s="3" t="b">
        <f t="shared" si="140"/>
        <v>0</v>
      </c>
      <c r="G2307" s="3" t="str">
        <f t="shared" si="141"/>
        <v/>
      </c>
      <c r="H2307" s="3" t="str">
        <f>IF(D2307,VLOOKUP(A2307,des!B:Q,12,FALSE),"")</f>
        <v/>
      </c>
      <c r="I2307" s="3" t="b">
        <f t="shared" si="142"/>
        <v>0</v>
      </c>
      <c r="J2307" s="3" t="str">
        <f t="shared" si="143"/>
        <v/>
      </c>
    </row>
    <row r="2308" spans="1:10" x14ac:dyDescent="0.2">
      <c r="A2308" t="s">
        <v>9777</v>
      </c>
      <c r="B2308" t="s">
        <v>9778</v>
      </c>
      <c r="C2308" t="s">
        <v>9779</v>
      </c>
      <c r="D2308" s="3" t="b">
        <f>NOT(ISNA(VLOOKUP(A2308,des!B:B,1,FALSE)))</f>
        <v>0</v>
      </c>
      <c r="E2308" s="3" t="str">
        <f>IF(D2308,VLOOKUP(A2308,des!B:Q,11,FALSE),"")</f>
        <v/>
      </c>
      <c r="F2308" s="3" t="b">
        <f t="shared" si="140"/>
        <v>0</v>
      </c>
      <c r="G2308" s="3" t="str">
        <f t="shared" si="141"/>
        <v/>
      </c>
      <c r="H2308" s="3" t="str">
        <f>IF(D2308,VLOOKUP(A2308,des!B:Q,12,FALSE),"")</f>
        <v/>
      </c>
      <c r="I2308" s="3" t="b">
        <f t="shared" si="142"/>
        <v>0</v>
      </c>
      <c r="J2308" s="3" t="str">
        <f t="shared" si="143"/>
        <v/>
      </c>
    </row>
    <row r="2309" spans="1:10" x14ac:dyDescent="0.2">
      <c r="A2309" t="s">
        <v>9780</v>
      </c>
      <c r="B2309" t="s">
        <v>9781</v>
      </c>
      <c r="C2309" t="s">
        <v>9782</v>
      </c>
      <c r="D2309" s="3" t="b">
        <f>NOT(ISNA(VLOOKUP(A2309,des!B:B,1,FALSE)))</f>
        <v>0</v>
      </c>
      <c r="E2309" s="3" t="str">
        <f>IF(D2309,VLOOKUP(A2309,des!B:Q,11,FALSE),"")</f>
        <v/>
      </c>
      <c r="F2309" s="3" t="b">
        <f t="shared" ref="F2309:F2372" si="144">IF(D2309,IF(E2309&lt;&gt;B2309,TRUE,FALSE),FALSE)</f>
        <v>0</v>
      </c>
      <c r="G2309" s="3" t="str">
        <f t="shared" si="141"/>
        <v/>
      </c>
      <c r="H2309" s="3" t="str">
        <f>IF(D2309,VLOOKUP(A2309,des!B:Q,12,FALSE),"")</f>
        <v/>
      </c>
      <c r="I2309" s="3" t="b">
        <f t="shared" si="142"/>
        <v>0</v>
      </c>
      <c r="J2309" s="3" t="str">
        <f t="shared" si="143"/>
        <v/>
      </c>
    </row>
    <row r="2310" spans="1:10" x14ac:dyDescent="0.2">
      <c r="A2310" t="s">
        <v>9783</v>
      </c>
      <c r="B2310" t="s">
        <v>9784</v>
      </c>
      <c r="C2310" t="s">
        <v>9785</v>
      </c>
      <c r="D2310" s="3" t="b">
        <f>NOT(ISNA(VLOOKUP(A2310,des!B:B,1,FALSE)))</f>
        <v>0</v>
      </c>
      <c r="E2310" s="3" t="str">
        <f>IF(D2310,VLOOKUP(A2310,des!B:Q,11,FALSE),"")</f>
        <v/>
      </c>
      <c r="F2310" s="3" t="b">
        <f t="shared" si="144"/>
        <v>0</v>
      </c>
      <c r="G2310" s="3" t="str">
        <f t="shared" ref="G2310:G2373" si="145">IF(F2310,CONCATENATE($A$1,A2310,$B$1,E2310,$C$1),"")</f>
        <v/>
      </c>
      <c r="H2310" s="3" t="str">
        <f>IF(D2310,VLOOKUP(A2310,des!B:Q,12,FALSE),"")</f>
        <v/>
      </c>
      <c r="I2310" s="3" t="b">
        <f t="shared" ref="I2310:I2373" si="146">IF(D2310,IF(H2310&lt;&gt;C2310,TRUE,FALSE),FALSE)</f>
        <v>0</v>
      </c>
      <c r="J2310" s="3" t="str">
        <f t="shared" ref="J2310:J2373" si="147">IF(I2310,CONCATENATE($A$2,A2310,$B$2,H2310,$C$2),"")</f>
        <v/>
      </c>
    </row>
    <row r="2311" spans="1:10" x14ac:dyDescent="0.2">
      <c r="A2311" t="s">
        <v>9786</v>
      </c>
      <c r="B2311" t="s">
        <v>9787</v>
      </c>
      <c r="C2311" t="s">
        <v>9788</v>
      </c>
      <c r="D2311" s="3" t="b">
        <f>NOT(ISNA(VLOOKUP(A2311,des!B:B,1,FALSE)))</f>
        <v>0</v>
      </c>
      <c r="E2311" s="3" t="str">
        <f>IF(D2311,VLOOKUP(A2311,des!B:Q,11,FALSE),"")</f>
        <v/>
      </c>
      <c r="F2311" s="3" t="b">
        <f t="shared" si="144"/>
        <v>0</v>
      </c>
      <c r="G2311" s="3" t="str">
        <f t="shared" si="145"/>
        <v/>
      </c>
      <c r="H2311" s="3" t="str">
        <f>IF(D2311,VLOOKUP(A2311,des!B:Q,12,FALSE),"")</f>
        <v/>
      </c>
      <c r="I2311" s="3" t="b">
        <f t="shared" si="146"/>
        <v>0</v>
      </c>
      <c r="J2311" s="3" t="str">
        <f t="shared" si="147"/>
        <v/>
      </c>
    </row>
    <row r="2312" spans="1:10" x14ac:dyDescent="0.2">
      <c r="A2312" t="s">
        <v>9789</v>
      </c>
      <c r="B2312" t="s">
        <v>9790</v>
      </c>
      <c r="C2312" t="s">
        <v>9791</v>
      </c>
      <c r="D2312" s="3" t="b">
        <f>NOT(ISNA(VLOOKUP(A2312,des!B:B,1,FALSE)))</f>
        <v>0</v>
      </c>
      <c r="E2312" s="3" t="str">
        <f>IF(D2312,VLOOKUP(A2312,des!B:Q,11,FALSE),"")</f>
        <v/>
      </c>
      <c r="F2312" s="3" t="b">
        <f t="shared" si="144"/>
        <v>0</v>
      </c>
      <c r="G2312" s="3" t="str">
        <f t="shared" si="145"/>
        <v/>
      </c>
      <c r="H2312" s="3" t="str">
        <f>IF(D2312,VLOOKUP(A2312,des!B:Q,12,FALSE),"")</f>
        <v/>
      </c>
      <c r="I2312" s="3" t="b">
        <f t="shared" si="146"/>
        <v>0</v>
      </c>
      <c r="J2312" s="3" t="str">
        <f t="shared" si="147"/>
        <v/>
      </c>
    </row>
    <row r="2313" spans="1:10" x14ac:dyDescent="0.2">
      <c r="A2313" t="s">
        <v>9792</v>
      </c>
      <c r="B2313" t="s">
        <v>9793</v>
      </c>
      <c r="C2313" t="s">
        <v>9794</v>
      </c>
      <c r="D2313" s="3" t="b">
        <f>NOT(ISNA(VLOOKUP(A2313,des!B:B,1,FALSE)))</f>
        <v>0</v>
      </c>
      <c r="E2313" s="3" t="str">
        <f>IF(D2313,VLOOKUP(A2313,des!B:Q,11,FALSE),"")</f>
        <v/>
      </c>
      <c r="F2313" s="3" t="b">
        <f t="shared" si="144"/>
        <v>0</v>
      </c>
      <c r="G2313" s="3" t="str">
        <f t="shared" si="145"/>
        <v/>
      </c>
      <c r="H2313" s="3" t="str">
        <f>IF(D2313,VLOOKUP(A2313,des!B:Q,12,FALSE),"")</f>
        <v/>
      </c>
      <c r="I2313" s="3" t="b">
        <f t="shared" si="146"/>
        <v>0</v>
      </c>
      <c r="J2313" s="3" t="str">
        <f t="shared" si="147"/>
        <v/>
      </c>
    </row>
    <row r="2314" spans="1:10" x14ac:dyDescent="0.2">
      <c r="A2314" t="s">
        <v>9795</v>
      </c>
      <c r="B2314" t="s">
        <v>9796</v>
      </c>
      <c r="C2314" t="s">
        <v>9797</v>
      </c>
      <c r="D2314" s="3" t="b">
        <f>NOT(ISNA(VLOOKUP(A2314,des!B:B,1,FALSE)))</f>
        <v>0</v>
      </c>
      <c r="E2314" s="3" t="str">
        <f>IF(D2314,VLOOKUP(A2314,des!B:Q,11,FALSE),"")</f>
        <v/>
      </c>
      <c r="F2314" s="3" t="b">
        <f t="shared" si="144"/>
        <v>0</v>
      </c>
      <c r="G2314" s="3" t="str">
        <f t="shared" si="145"/>
        <v/>
      </c>
      <c r="H2314" s="3" t="str">
        <f>IF(D2314,VLOOKUP(A2314,des!B:Q,12,FALSE),"")</f>
        <v/>
      </c>
      <c r="I2314" s="3" t="b">
        <f t="shared" si="146"/>
        <v>0</v>
      </c>
      <c r="J2314" s="3" t="str">
        <f t="shared" si="147"/>
        <v/>
      </c>
    </row>
    <row r="2315" spans="1:10" x14ac:dyDescent="0.2">
      <c r="A2315" t="s">
        <v>9798</v>
      </c>
      <c r="B2315" t="s">
        <v>9799</v>
      </c>
      <c r="C2315" t="s">
        <v>9800</v>
      </c>
      <c r="D2315" s="3" t="b">
        <f>NOT(ISNA(VLOOKUP(A2315,des!B:B,1,FALSE)))</f>
        <v>0</v>
      </c>
      <c r="E2315" s="3" t="str">
        <f>IF(D2315,VLOOKUP(A2315,des!B:Q,11,FALSE),"")</f>
        <v/>
      </c>
      <c r="F2315" s="3" t="b">
        <f t="shared" si="144"/>
        <v>0</v>
      </c>
      <c r="G2315" s="3" t="str">
        <f t="shared" si="145"/>
        <v/>
      </c>
      <c r="H2315" s="3" t="str">
        <f>IF(D2315,VLOOKUP(A2315,des!B:Q,12,FALSE),"")</f>
        <v/>
      </c>
      <c r="I2315" s="3" t="b">
        <f t="shared" si="146"/>
        <v>0</v>
      </c>
      <c r="J2315" s="3" t="str">
        <f t="shared" si="147"/>
        <v/>
      </c>
    </row>
    <row r="2316" spans="1:10" x14ac:dyDescent="0.2">
      <c r="A2316" t="s">
        <v>9801</v>
      </c>
      <c r="B2316" t="s">
        <v>9802</v>
      </c>
      <c r="C2316" t="s">
        <v>9803</v>
      </c>
      <c r="D2316" s="3" t="b">
        <f>NOT(ISNA(VLOOKUP(A2316,des!B:B,1,FALSE)))</f>
        <v>0</v>
      </c>
      <c r="E2316" s="3" t="str">
        <f>IF(D2316,VLOOKUP(A2316,des!B:Q,11,FALSE),"")</f>
        <v/>
      </c>
      <c r="F2316" s="3" t="b">
        <f t="shared" si="144"/>
        <v>0</v>
      </c>
      <c r="G2316" s="3" t="str">
        <f t="shared" si="145"/>
        <v/>
      </c>
      <c r="H2316" s="3" t="str">
        <f>IF(D2316,VLOOKUP(A2316,des!B:Q,12,FALSE),"")</f>
        <v/>
      </c>
      <c r="I2316" s="3" t="b">
        <f t="shared" si="146"/>
        <v>0</v>
      </c>
      <c r="J2316" s="3" t="str">
        <f t="shared" si="147"/>
        <v/>
      </c>
    </row>
    <row r="2317" spans="1:10" x14ac:dyDescent="0.2">
      <c r="A2317" t="s">
        <v>9804</v>
      </c>
      <c r="B2317" t="s">
        <v>9805</v>
      </c>
      <c r="C2317" t="s">
        <v>9806</v>
      </c>
      <c r="D2317" s="3" t="b">
        <f>NOT(ISNA(VLOOKUP(A2317,des!B:B,1,FALSE)))</f>
        <v>0</v>
      </c>
      <c r="E2317" s="3" t="str">
        <f>IF(D2317,VLOOKUP(A2317,des!B:Q,11,FALSE),"")</f>
        <v/>
      </c>
      <c r="F2317" s="3" t="b">
        <f t="shared" si="144"/>
        <v>0</v>
      </c>
      <c r="G2317" s="3" t="str">
        <f t="shared" si="145"/>
        <v/>
      </c>
      <c r="H2317" s="3" t="str">
        <f>IF(D2317,VLOOKUP(A2317,des!B:Q,12,FALSE),"")</f>
        <v/>
      </c>
      <c r="I2317" s="3" t="b">
        <f t="shared" si="146"/>
        <v>0</v>
      </c>
      <c r="J2317" s="3" t="str">
        <f t="shared" si="147"/>
        <v/>
      </c>
    </row>
    <row r="2318" spans="1:10" x14ac:dyDescent="0.2">
      <c r="A2318" t="s">
        <v>9807</v>
      </c>
      <c r="B2318" t="s">
        <v>9808</v>
      </c>
      <c r="C2318" t="s">
        <v>9809</v>
      </c>
      <c r="D2318" s="3" t="b">
        <f>NOT(ISNA(VLOOKUP(A2318,des!B:B,1,FALSE)))</f>
        <v>0</v>
      </c>
      <c r="E2318" s="3" t="str">
        <f>IF(D2318,VLOOKUP(A2318,des!B:Q,11,FALSE),"")</f>
        <v/>
      </c>
      <c r="F2318" s="3" t="b">
        <f t="shared" si="144"/>
        <v>0</v>
      </c>
      <c r="G2318" s="3" t="str">
        <f t="shared" si="145"/>
        <v/>
      </c>
      <c r="H2318" s="3" t="str">
        <f>IF(D2318,VLOOKUP(A2318,des!B:Q,12,FALSE),"")</f>
        <v/>
      </c>
      <c r="I2318" s="3" t="b">
        <f t="shared" si="146"/>
        <v>0</v>
      </c>
      <c r="J2318" s="3" t="str">
        <f t="shared" si="147"/>
        <v/>
      </c>
    </row>
    <row r="2319" spans="1:10" x14ac:dyDescent="0.2">
      <c r="A2319" t="s">
        <v>9810</v>
      </c>
      <c r="B2319" t="s">
        <v>9811</v>
      </c>
      <c r="C2319" t="s">
        <v>9812</v>
      </c>
      <c r="D2319" s="3" t="b">
        <f>NOT(ISNA(VLOOKUP(A2319,des!B:B,1,FALSE)))</f>
        <v>0</v>
      </c>
      <c r="E2319" s="3" t="str">
        <f>IF(D2319,VLOOKUP(A2319,des!B:Q,11,FALSE),"")</f>
        <v/>
      </c>
      <c r="F2319" s="3" t="b">
        <f t="shared" si="144"/>
        <v>0</v>
      </c>
      <c r="G2319" s="3" t="str">
        <f t="shared" si="145"/>
        <v/>
      </c>
      <c r="H2319" s="3" t="str">
        <f>IF(D2319,VLOOKUP(A2319,des!B:Q,12,FALSE),"")</f>
        <v/>
      </c>
      <c r="I2319" s="3" t="b">
        <f t="shared" si="146"/>
        <v>0</v>
      </c>
      <c r="J2319" s="3" t="str">
        <f t="shared" si="147"/>
        <v/>
      </c>
    </row>
    <row r="2320" spans="1:10" x14ac:dyDescent="0.2">
      <c r="A2320" t="s">
        <v>9813</v>
      </c>
      <c r="B2320" t="s">
        <v>9814</v>
      </c>
      <c r="C2320" t="s">
        <v>9815</v>
      </c>
      <c r="D2320" s="3" t="b">
        <f>NOT(ISNA(VLOOKUP(A2320,des!B:B,1,FALSE)))</f>
        <v>0</v>
      </c>
      <c r="E2320" s="3" t="str">
        <f>IF(D2320,VLOOKUP(A2320,des!B:Q,11,FALSE),"")</f>
        <v/>
      </c>
      <c r="F2320" s="3" t="b">
        <f t="shared" si="144"/>
        <v>0</v>
      </c>
      <c r="G2320" s="3" t="str">
        <f t="shared" si="145"/>
        <v/>
      </c>
      <c r="H2320" s="3" t="str">
        <f>IF(D2320,VLOOKUP(A2320,des!B:Q,12,FALSE),"")</f>
        <v/>
      </c>
      <c r="I2320" s="3" t="b">
        <f t="shared" si="146"/>
        <v>0</v>
      </c>
      <c r="J2320" s="3" t="str">
        <f t="shared" si="147"/>
        <v/>
      </c>
    </row>
    <row r="2321" spans="1:10" x14ac:dyDescent="0.2">
      <c r="A2321" t="s">
        <v>9816</v>
      </c>
      <c r="B2321" t="s">
        <v>9817</v>
      </c>
      <c r="C2321" t="s">
        <v>9818</v>
      </c>
      <c r="D2321" s="3" t="b">
        <f>NOT(ISNA(VLOOKUP(A2321,des!B:B,1,FALSE)))</f>
        <v>0</v>
      </c>
      <c r="E2321" s="3" t="str">
        <f>IF(D2321,VLOOKUP(A2321,des!B:Q,11,FALSE),"")</f>
        <v/>
      </c>
      <c r="F2321" s="3" t="b">
        <f t="shared" si="144"/>
        <v>0</v>
      </c>
      <c r="G2321" s="3" t="str">
        <f t="shared" si="145"/>
        <v/>
      </c>
      <c r="H2321" s="3" t="str">
        <f>IF(D2321,VLOOKUP(A2321,des!B:Q,12,FALSE),"")</f>
        <v/>
      </c>
      <c r="I2321" s="3" t="b">
        <f t="shared" si="146"/>
        <v>0</v>
      </c>
      <c r="J2321" s="3" t="str">
        <f t="shared" si="147"/>
        <v/>
      </c>
    </row>
    <row r="2322" spans="1:10" x14ac:dyDescent="0.2">
      <c r="A2322" t="s">
        <v>9819</v>
      </c>
      <c r="B2322" t="s">
        <v>9820</v>
      </c>
      <c r="C2322" t="s">
        <v>9821</v>
      </c>
      <c r="D2322" s="3" t="b">
        <f>NOT(ISNA(VLOOKUP(A2322,des!B:B,1,FALSE)))</f>
        <v>0</v>
      </c>
      <c r="E2322" s="3" t="str">
        <f>IF(D2322,VLOOKUP(A2322,des!B:Q,11,FALSE),"")</f>
        <v/>
      </c>
      <c r="F2322" s="3" t="b">
        <f t="shared" si="144"/>
        <v>0</v>
      </c>
      <c r="G2322" s="3" t="str">
        <f t="shared" si="145"/>
        <v/>
      </c>
      <c r="H2322" s="3" t="str">
        <f>IF(D2322,VLOOKUP(A2322,des!B:Q,12,FALSE),"")</f>
        <v/>
      </c>
      <c r="I2322" s="3" t="b">
        <f t="shared" si="146"/>
        <v>0</v>
      </c>
      <c r="J2322" s="3" t="str">
        <f t="shared" si="147"/>
        <v/>
      </c>
    </row>
    <row r="2323" spans="1:10" x14ac:dyDescent="0.2">
      <c r="A2323" t="s">
        <v>9822</v>
      </c>
      <c r="B2323" t="s">
        <v>9823</v>
      </c>
      <c r="C2323" t="s">
        <v>9824</v>
      </c>
      <c r="D2323" s="3" t="b">
        <f>NOT(ISNA(VLOOKUP(A2323,des!B:B,1,FALSE)))</f>
        <v>0</v>
      </c>
      <c r="E2323" s="3" t="str">
        <f>IF(D2323,VLOOKUP(A2323,des!B:Q,11,FALSE),"")</f>
        <v/>
      </c>
      <c r="F2323" s="3" t="b">
        <f t="shared" si="144"/>
        <v>0</v>
      </c>
      <c r="G2323" s="3" t="str">
        <f t="shared" si="145"/>
        <v/>
      </c>
      <c r="H2323" s="3" t="str">
        <f>IF(D2323,VLOOKUP(A2323,des!B:Q,12,FALSE),"")</f>
        <v/>
      </c>
      <c r="I2323" s="3" t="b">
        <f t="shared" si="146"/>
        <v>0</v>
      </c>
      <c r="J2323" s="3" t="str">
        <f t="shared" si="147"/>
        <v/>
      </c>
    </row>
    <row r="2324" spans="1:10" x14ac:dyDescent="0.2">
      <c r="A2324" t="s">
        <v>9825</v>
      </c>
      <c r="B2324" t="s">
        <v>9826</v>
      </c>
      <c r="C2324" t="s">
        <v>9827</v>
      </c>
      <c r="D2324" s="3" t="b">
        <f>NOT(ISNA(VLOOKUP(A2324,des!B:B,1,FALSE)))</f>
        <v>0</v>
      </c>
      <c r="E2324" s="3" t="str">
        <f>IF(D2324,VLOOKUP(A2324,des!B:Q,11,FALSE),"")</f>
        <v/>
      </c>
      <c r="F2324" s="3" t="b">
        <f t="shared" si="144"/>
        <v>0</v>
      </c>
      <c r="G2324" s="3" t="str">
        <f t="shared" si="145"/>
        <v/>
      </c>
      <c r="H2324" s="3" t="str">
        <f>IF(D2324,VLOOKUP(A2324,des!B:Q,12,FALSE),"")</f>
        <v/>
      </c>
      <c r="I2324" s="3" t="b">
        <f t="shared" si="146"/>
        <v>0</v>
      </c>
      <c r="J2324" s="3" t="str">
        <f t="shared" si="147"/>
        <v/>
      </c>
    </row>
    <row r="2325" spans="1:10" x14ac:dyDescent="0.2">
      <c r="A2325" t="s">
        <v>9828</v>
      </c>
      <c r="B2325" t="s">
        <v>9829</v>
      </c>
      <c r="C2325" t="s">
        <v>9830</v>
      </c>
      <c r="D2325" s="3" t="b">
        <f>NOT(ISNA(VLOOKUP(A2325,des!B:B,1,FALSE)))</f>
        <v>0</v>
      </c>
      <c r="E2325" s="3" t="str">
        <f>IF(D2325,VLOOKUP(A2325,des!B:Q,11,FALSE),"")</f>
        <v/>
      </c>
      <c r="F2325" s="3" t="b">
        <f t="shared" si="144"/>
        <v>0</v>
      </c>
      <c r="G2325" s="3" t="str">
        <f t="shared" si="145"/>
        <v/>
      </c>
      <c r="H2325" s="3" t="str">
        <f>IF(D2325,VLOOKUP(A2325,des!B:Q,12,FALSE),"")</f>
        <v/>
      </c>
      <c r="I2325" s="3" t="b">
        <f t="shared" si="146"/>
        <v>0</v>
      </c>
      <c r="J2325" s="3" t="str">
        <f t="shared" si="147"/>
        <v/>
      </c>
    </row>
    <row r="2326" spans="1:10" x14ac:dyDescent="0.2">
      <c r="A2326" t="s">
        <v>9831</v>
      </c>
      <c r="B2326" t="s">
        <v>9832</v>
      </c>
      <c r="C2326" t="s">
        <v>9833</v>
      </c>
      <c r="D2326" s="3" t="b">
        <f>NOT(ISNA(VLOOKUP(A2326,des!B:B,1,FALSE)))</f>
        <v>0</v>
      </c>
      <c r="E2326" s="3" t="str">
        <f>IF(D2326,VLOOKUP(A2326,des!B:Q,11,FALSE),"")</f>
        <v/>
      </c>
      <c r="F2326" s="3" t="b">
        <f t="shared" si="144"/>
        <v>0</v>
      </c>
      <c r="G2326" s="3" t="str">
        <f t="shared" si="145"/>
        <v/>
      </c>
      <c r="H2326" s="3" t="str">
        <f>IF(D2326,VLOOKUP(A2326,des!B:Q,12,FALSE),"")</f>
        <v/>
      </c>
      <c r="I2326" s="3" t="b">
        <f t="shared" si="146"/>
        <v>0</v>
      </c>
      <c r="J2326" s="3" t="str">
        <f t="shared" si="147"/>
        <v/>
      </c>
    </row>
    <row r="2327" spans="1:10" x14ac:dyDescent="0.2">
      <c r="A2327" t="s">
        <v>9834</v>
      </c>
      <c r="B2327" t="s">
        <v>9835</v>
      </c>
      <c r="C2327" t="s">
        <v>9836</v>
      </c>
      <c r="D2327" s="3" t="b">
        <f>NOT(ISNA(VLOOKUP(A2327,des!B:B,1,FALSE)))</f>
        <v>0</v>
      </c>
      <c r="E2327" s="3" t="str">
        <f>IF(D2327,VLOOKUP(A2327,des!B:Q,11,FALSE),"")</f>
        <v/>
      </c>
      <c r="F2327" s="3" t="b">
        <f t="shared" si="144"/>
        <v>0</v>
      </c>
      <c r="G2327" s="3" t="str">
        <f t="shared" si="145"/>
        <v/>
      </c>
      <c r="H2327" s="3" t="str">
        <f>IF(D2327,VLOOKUP(A2327,des!B:Q,12,FALSE),"")</f>
        <v/>
      </c>
      <c r="I2327" s="3" t="b">
        <f t="shared" si="146"/>
        <v>0</v>
      </c>
      <c r="J2327" s="3" t="str">
        <f t="shared" si="147"/>
        <v/>
      </c>
    </row>
    <row r="2328" spans="1:10" x14ac:dyDescent="0.2">
      <c r="A2328" t="s">
        <v>9837</v>
      </c>
      <c r="B2328" t="s">
        <v>9838</v>
      </c>
      <c r="C2328" t="s">
        <v>9839</v>
      </c>
      <c r="D2328" s="3" t="b">
        <f>NOT(ISNA(VLOOKUP(A2328,des!B:B,1,FALSE)))</f>
        <v>0</v>
      </c>
      <c r="E2328" s="3" t="str">
        <f>IF(D2328,VLOOKUP(A2328,des!B:Q,11,FALSE),"")</f>
        <v/>
      </c>
      <c r="F2328" s="3" t="b">
        <f t="shared" si="144"/>
        <v>0</v>
      </c>
      <c r="G2328" s="3" t="str">
        <f t="shared" si="145"/>
        <v/>
      </c>
      <c r="H2328" s="3" t="str">
        <f>IF(D2328,VLOOKUP(A2328,des!B:Q,12,FALSE),"")</f>
        <v/>
      </c>
      <c r="I2328" s="3" t="b">
        <f t="shared" si="146"/>
        <v>0</v>
      </c>
      <c r="J2328" s="3" t="str">
        <f t="shared" si="147"/>
        <v/>
      </c>
    </row>
    <row r="2329" spans="1:10" x14ac:dyDescent="0.2">
      <c r="A2329" t="s">
        <v>9840</v>
      </c>
      <c r="B2329" t="s">
        <v>9841</v>
      </c>
      <c r="C2329" t="s">
        <v>9842</v>
      </c>
      <c r="D2329" s="3" t="b">
        <f>NOT(ISNA(VLOOKUP(A2329,des!B:B,1,FALSE)))</f>
        <v>0</v>
      </c>
      <c r="E2329" s="3" t="str">
        <f>IF(D2329,VLOOKUP(A2329,des!B:Q,11,FALSE),"")</f>
        <v/>
      </c>
      <c r="F2329" s="3" t="b">
        <f t="shared" si="144"/>
        <v>0</v>
      </c>
      <c r="G2329" s="3" t="str">
        <f t="shared" si="145"/>
        <v/>
      </c>
      <c r="H2329" s="3" t="str">
        <f>IF(D2329,VLOOKUP(A2329,des!B:Q,12,FALSE),"")</f>
        <v/>
      </c>
      <c r="I2329" s="3" t="b">
        <f t="shared" si="146"/>
        <v>0</v>
      </c>
      <c r="J2329" s="3" t="str">
        <f t="shared" si="147"/>
        <v/>
      </c>
    </row>
    <row r="2330" spans="1:10" x14ac:dyDescent="0.2">
      <c r="A2330" t="s">
        <v>9843</v>
      </c>
      <c r="B2330" t="s">
        <v>9844</v>
      </c>
      <c r="C2330" t="s">
        <v>9845</v>
      </c>
      <c r="D2330" s="3" t="b">
        <f>NOT(ISNA(VLOOKUP(A2330,des!B:B,1,FALSE)))</f>
        <v>0</v>
      </c>
      <c r="E2330" s="3" t="str">
        <f>IF(D2330,VLOOKUP(A2330,des!B:Q,11,FALSE),"")</f>
        <v/>
      </c>
      <c r="F2330" s="3" t="b">
        <f t="shared" si="144"/>
        <v>0</v>
      </c>
      <c r="G2330" s="3" t="str">
        <f t="shared" si="145"/>
        <v/>
      </c>
      <c r="H2330" s="3" t="str">
        <f>IF(D2330,VLOOKUP(A2330,des!B:Q,12,FALSE),"")</f>
        <v/>
      </c>
      <c r="I2330" s="3" t="b">
        <f t="shared" si="146"/>
        <v>0</v>
      </c>
      <c r="J2330" s="3" t="str">
        <f t="shared" si="147"/>
        <v/>
      </c>
    </row>
    <row r="2331" spans="1:10" x14ac:dyDescent="0.2">
      <c r="A2331" t="s">
        <v>9846</v>
      </c>
      <c r="B2331" t="s">
        <v>9847</v>
      </c>
      <c r="C2331" t="s">
        <v>9848</v>
      </c>
      <c r="D2331" s="3" t="b">
        <f>NOT(ISNA(VLOOKUP(A2331,des!B:B,1,FALSE)))</f>
        <v>0</v>
      </c>
      <c r="E2331" s="3" t="str">
        <f>IF(D2331,VLOOKUP(A2331,des!B:Q,11,FALSE),"")</f>
        <v/>
      </c>
      <c r="F2331" s="3" t="b">
        <f t="shared" si="144"/>
        <v>0</v>
      </c>
      <c r="G2331" s="3" t="str">
        <f t="shared" si="145"/>
        <v/>
      </c>
      <c r="H2331" s="3" t="str">
        <f>IF(D2331,VLOOKUP(A2331,des!B:Q,12,FALSE),"")</f>
        <v/>
      </c>
      <c r="I2331" s="3" t="b">
        <f t="shared" si="146"/>
        <v>0</v>
      </c>
      <c r="J2331" s="3" t="str">
        <f t="shared" si="147"/>
        <v/>
      </c>
    </row>
    <row r="2332" spans="1:10" x14ac:dyDescent="0.2">
      <c r="A2332" t="s">
        <v>9849</v>
      </c>
      <c r="B2332" t="s">
        <v>9850</v>
      </c>
      <c r="C2332" t="s">
        <v>9851</v>
      </c>
      <c r="D2332" s="3" t="b">
        <f>NOT(ISNA(VLOOKUP(A2332,des!B:B,1,FALSE)))</f>
        <v>0</v>
      </c>
      <c r="E2332" s="3" t="str">
        <f>IF(D2332,VLOOKUP(A2332,des!B:Q,11,FALSE),"")</f>
        <v/>
      </c>
      <c r="F2332" s="3" t="b">
        <f t="shared" si="144"/>
        <v>0</v>
      </c>
      <c r="G2332" s="3" t="str">
        <f t="shared" si="145"/>
        <v/>
      </c>
      <c r="H2332" s="3" t="str">
        <f>IF(D2332,VLOOKUP(A2332,des!B:Q,12,FALSE),"")</f>
        <v/>
      </c>
      <c r="I2332" s="3" t="b">
        <f t="shared" si="146"/>
        <v>0</v>
      </c>
      <c r="J2332" s="3" t="str">
        <f t="shared" si="147"/>
        <v/>
      </c>
    </row>
    <row r="2333" spans="1:10" x14ac:dyDescent="0.2">
      <c r="A2333" t="s">
        <v>9852</v>
      </c>
      <c r="B2333" t="s">
        <v>9853</v>
      </c>
      <c r="C2333" t="s">
        <v>9854</v>
      </c>
      <c r="D2333" s="3" t="b">
        <f>NOT(ISNA(VLOOKUP(A2333,des!B:B,1,FALSE)))</f>
        <v>0</v>
      </c>
      <c r="E2333" s="3" t="str">
        <f>IF(D2333,VLOOKUP(A2333,des!B:Q,11,FALSE),"")</f>
        <v/>
      </c>
      <c r="F2333" s="3" t="b">
        <f t="shared" si="144"/>
        <v>0</v>
      </c>
      <c r="G2333" s="3" t="str">
        <f t="shared" si="145"/>
        <v/>
      </c>
      <c r="H2333" s="3" t="str">
        <f>IF(D2333,VLOOKUP(A2333,des!B:Q,12,FALSE),"")</f>
        <v/>
      </c>
      <c r="I2333" s="3" t="b">
        <f t="shared" si="146"/>
        <v>0</v>
      </c>
      <c r="J2333" s="3" t="str">
        <f t="shared" si="147"/>
        <v/>
      </c>
    </row>
    <row r="2334" spans="1:10" x14ac:dyDescent="0.2">
      <c r="A2334" t="s">
        <v>9855</v>
      </c>
      <c r="B2334" t="s">
        <v>9856</v>
      </c>
      <c r="C2334" t="s">
        <v>9857</v>
      </c>
      <c r="D2334" s="3" t="b">
        <f>NOT(ISNA(VLOOKUP(A2334,des!B:B,1,FALSE)))</f>
        <v>0</v>
      </c>
      <c r="E2334" s="3" t="str">
        <f>IF(D2334,VLOOKUP(A2334,des!B:Q,11,FALSE),"")</f>
        <v/>
      </c>
      <c r="F2334" s="3" t="b">
        <f t="shared" si="144"/>
        <v>0</v>
      </c>
      <c r="G2334" s="3" t="str">
        <f t="shared" si="145"/>
        <v/>
      </c>
      <c r="H2334" s="3" t="str">
        <f>IF(D2334,VLOOKUP(A2334,des!B:Q,12,FALSE),"")</f>
        <v/>
      </c>
      <c r="I2334" s="3" t="b">
        <f t="shared" si="146"/>
        <v>0</v>
      </c>
      <c r="J2334" s="3" t="str">
        <f t="shared" si="147"/>
        <v/>
      </c>
    </row>
    <row r="2335" spans="1:10" x14ac:dyDescent="0.2">
      <c r="A2335" t="s">
        <v>9858</v>
      </c>
      <c r="B2335" t="s">
        <v>9859</v>
      </c>
      <c r="C2335" t="s">
        <v>9860</v>
      </c>
      <c r="D2335" s="3" t="b">
        <f>NOT(ISNA(VLOOKUP(A2335,des!B:B,1,FALSE)))</f>
        <v>0</v>
      </c>
      <c r="E2335" s="3" t="str">
        <f>IF(D2335,VLOOKUP(A2335,des!B:Q,11,FALSE),"")</f>
        <v/>
      </c>
      <c r="F2335" s="3" t="b">
        <f t="shared" si="144"/>
        <v>0</v>
      </c>
      <c r="G2335" s="3" t="str">
        <f t="shared" si="145"/>
        <v/>
      </c>
      <c r="H2335" s="3" t="str">
        <f>IF(D2335,VLOOKUP(A2335,des!B:Q,12,FALSE),"")</f>
        <v/>
      </c>
      <c r="I2335" s="3" t="b">
        <f t="shared" si="146"/>
        <v>0</v>
      </c>
      <c r="J2335" s="3" t="str">
        <f t="shared" si="147"/>
        <v/>
      </c>
    </row>
    <row r="2336" spans="1:10" x14ac:dyDescent="0.2">
      <c r="A2336" t="s">
        <v>9861</v>
      </c>
      <c r="B2336" t="s">
        <v>9862</v>
      </c>
      <c r="C2336" t="s">
        <v>9863</v>
      </c>
      <c r="D2336" s="3" t="b">
        <f>NOT(ISNA(VLOOKUP(A2336,des!B:B,1,FALSE)))</f>
        <v>0</v>
      </c>
      <c r="E2336" s="3" t="str">
        <f>IF(D2336,VLOOKUP(A2336,des!B:Q,11,FALSE),"")</f>
        <v/>
      </c>
      <c r="F2336" s="3" t="b">
        <f t="shared" si="144"/>
        <v>0</v>
      </c>
      <c r="G2336" s="3" t="str">
        <f t="shared" si="145"/>
        <v/>
      </c>
      <c r="H2336" s="3" t="str">
        <f>IF(D2336,VLOOKUP(A2336,des!B:Q,12,FALSE),"")</f>
        <v/>
      </c>
      <c r="I2336" s="3" t="b">
        <f t="shared" si="146"/>
        <v>0</v>
      </c>
      <c r="J2336" s="3" t="str">
        <f t="shared" si="147"/>
        <v/>
      </c>
    </row>
    <row r="2337" spans="1:10" x14ac:dyDescent="0.2">
      <c r="A2337" t="s">
        <v>9864</v>
      </c>
      <c r="B2337" t="s">
        <v>9865</v>
      </c>
      <c r="C2337" t="s">
        <v>9866</v>
      </c>
      <c r="D2337" s="3" t="b">
        <f>NOT(ISNA(VLOOKUP(A2337,des!B:B,1,FALSE)))</f>
        <v>0</v>
      </c>
      <c r="E2337" s="3" t="str">
        <f>IF(D2337,VLOOKUP(A2337,des!B:Q,11,FALSE),"")</f>
        <v/>
      </c>
      <c r="F2337" s="3" t="b">
        <f t="shared" si="144"/>
        <v>0</v>
      </c>
      <c r="G2337" s="3" t="str">
        <f t="shared" si="145"/>
        <v/>
      </c>
      <c r="H2337" s="3" t="str">
        <f>IF(D2337,VLOOKUP(A2337,des!B:Q,12,FALSE),"")</f>
        <v/>
      </c>
      <c r="I2337" s="3" t="b">
        <f t="shared" si="146"/>
        <v>0</v>
      </c>
      <c r="J2337" s="3" t="str">
        <f t="shared" si="147"/>
        <v/>
      </c>
    </row>
    <row r="2338" spans="1:10" x14ac:dyDescent="0.2">
      <c r="A2338" t="s">
        <v>9867</v>
      </c>
      <c r="B2338" t="s">
        <v>9868</v>
      </c>
      <c r="C2338" t="s">
        <v>9869</v>
      </c>
      <c r="D2338" s="3" t="b">
        <f>NOT(ISNA(VLOOKUP(A2338,des!B:B,1,FALSE)))</f>
        <v>0</v>
      </c>
      <c r="E2338" s="3" t="str">
        <f>IF(D2338,VLOOKUP(A2338,des!B:Q,11,FALSE),"")</f>
        <v/>
      </c>
      <c r="F2338" s="3" t="b">
        <f t="shared" si="144"/>
        <v>0</v>
      </c>
      <c r="G2338" s="3" t="str">
        <f t="shared" si="145"/>
        <v/>
      </c>
      <c r="H2338" s="3" t="str">
        <f>IF(D2338,VLOOKUP(A2338,des!B:Q,12,FALSE),"")</f>
        <v/>
      </c>
      <c r="I2338" s="3" t="b">
        <f t="shared" si="146"/>
        <v>0</v>
      </c>
      <c r="J2338" s="3" t="str">
        <f t="shared" si="147"/>
        <v/>
      </c>
    </row>
    <row r="2339" spans="1:10" x14ac:dyDescent="0.2">
      <c r="A2339" t="s">
        <v>9870</v>
      </c>
      <c r="B2339" t="s">
        <v>9871</v>
      </c>
      <c r="C2339" t="s">
        <v>9872</v>
      </c>
      <c r="D2339" s="3" t="b">
        <f>NOT(ISNA(VLOOKUP(A2339,des!B:B,1,FALSE)))</f>
        <v>0</v>
      </c>
      <c r="E2339" s="3" t="str">
        <f>IF(D2339,VLOOKUP(A2339,des!B:Q,11,FALSE),"")</f>
        <v/>
      </c>
      <c r="F2339" s="3" t="b">
        <f t="shared" si="144"/>
        <v>0</v>
      </c>
      <c r="G2339" s="3" t="str">
        <f t="shared" si="145"/>
        <v/>
      </c>
      <c r="H2339" s="3" t="str">
        <f>IF(D2339,VLOOKUP(A2339,des!B:Q,12,FALSE),"")</f>
        <v/>
      </c>
      <c r="I2339" s="3" t="b">
        <f t="shared" si="146"/>
        <v>0</v>
      </c>
      <c r="J2339" s="3" t="str">
        <f t="shared" si="147"/>
        <v/>
      </c>
    </row>
    <row r="2340" spans="1:10" x14ac:dyDescent="0.2">
      <c r="A2340" t="s">
        <v>9873</v>
      </c>
      <c r="B2340" t="s">
        <v>9874</v>
      </c>
      <c r="C2340" t="s">
        <v>9875</v>
      </c>
      <c r="D2340" s="3" t="b">
        <f>NOT(ISNA(VLOOKUP(A2340,des!B:B,1,FALSE)))</f>
        <v>0</v>
      </c>
      <c r="E2340" s="3" t="str">
        <f>IF(D2340,VLOOKUP(A2340,des!B:Q,11,FALSE),"")</f>
        <v/>
      </c>
      <c r="F2340" s="3" t="b">
        <f t="shared" si="144"/>
        <v>0</v>
      </c>
      <c r="G2340" s="3" t="str">
        <f t="shared" si="145"/>
        <v/>
      </c>
      <c r="H2340" s="3" t="str">
        <f>IF(D2340,VLOOKUP(A2340,des!B:Q,12,FALSE),"")</f>
        <v/>
      </c>
      <c r="I2340" s="3" t="b">
        <f t="shared" si="146"/>
        <v>0</v>
      </c>
      <c r="J2340" s="3" t="str">
        <f t="shared" si="147"/>
        <v/>
      </c>
    </row>
    <row r="2341" spans="1:10" x14ac:dyDescent="0.2">
      <c r="A2341" t="s">
        <v>9876</v>
      </c>
      <c r="B2341" t="s">
        <v>9877</v>
      </c>
      <c r="C2341" t="s">
        <v>9878</v>
      </c>
      <c r="D2341" s="3" t="b">
        <f>NOT(ISNA(VLOOKUP(A2341,des!B:B,1,FALSE)))</f>
        <v>0</v>
      </c>
      <c r="E2341" s="3" t="str">
        <f>IF(D2341,VLOOKUP(A2341,des!B:Q,11,FALSE),"")</f>
        <v/>
      </c>
      <c r="F2341" s="3" t="b">
        <f t="shared" si="144"/>
        <v>0</v>
      </c>
      <c r="G2341" s="3" t="str">
        <f t="shared" si="145"/>
        <v/>
      </c>
      <c r="H2341" s="3" t="str">
        <f>IF(D2341,VLOOKUP(A2341,des!B:Q,12,FALSE),"")</f>
        <v/>
      </c>
      <c r="I2341" s="3" t="b">
        <f t="shared" si="146"/>
        <v>0</v>
      </c>
      <c r="J2341" s="3" t="str">
        <f t="shared" si="147"/>
        <v/>
      </c>
    </row>
    <row r="2342" spans="1:10" x14ac:dyDescent="0.2">
      <c r="A2342" t="s">
        <v>9879</v>
      </c>
      <c r="B2342" t="s">
        <v>9880</v>
      </c>
      <c r="C2342" t="s">
        <v>9881</v>
      </c>
      <c r="D2342" s="3" t="b">
        <f>NOT(ISNA(VLOOKUP(A2342,des!B:B,1,FALSE)))</f>
        <v>0</v>
      </c>
      <c r="E2342" s="3" t="str">
        <f>IF(D2342,VLOOKUP(A2342,des!B:Q,11,FALSE),"")</f>
        <v/>
      </c>
      <c r="F2342" s="3" t="b">
        <f t="shared" si="144"/>
        <v>0</v>
      </c>
      <c r="G2342" s="3" t="str">
        <f t="shared" si="145"/>
        <v/>
      </c>
      <c r="H2342" s="3" t="str">
        <f>IF(D2342,VLOOKUP(A2342,des!B:Q,12,FALSE),"")</f>
        <v/>
      </c>
      <c r="I2342" s="3" t="b">
        <f t="shared" si="146"/>
        <v>0</v>
      </c>
      <c r="J2342" s="3" t="str">
        <f t="shared" si="147"/>
        <v/>
      </c>
    </row>
    <row r="2343" spans="1:10" x14ac:dyDescent="0.2">
      <c r="A2343" t="s">
        <v>9882</v>
      </c>
      <c r="B2343" t="s">
        <v>9883</v>
      </c>
      <c r="C2343" t="s">
        <v>9884</v>
      </c>
      <c r="D2343" s="3" t="b">
        <f>NOT(ISNA(VLOOKUP(A2343,des!B:B,1,FALSE)))</f>
        <v>0</v>
      </c>
      <c r="E2343" s="3" t="str">
        <f>IF(D2343,VLOOKUP(A2343,des!B:Q,11,FALSE),"")</f>
        <v/>
      </c>
      <c r="F2343" s="3" t="b">
        <f t="shared" si="144"/>
        <v>0</v>
      </c>
      <c r="G2343" s="3" t="str">
        <f t="shared" si="145"/>
        <v/>
      </c>
      <c r="H2343" s="3" t="str">
        <f>IF(D2343,VLOOKUP(A2343,des!B:Q,12,FALSE),"")</f>
        <v/>
      </c>
      <c r="I2343" s="3" t="b">
        <f t="shared" si="146"/>
        <v>0</v>
      </c>
      <c r="J2343" s="3" t="str">
        <f t="shared" si="147"/>
        <v/>
      </c>
    </row>
    <row r="2344" spans="1:10" x14ac:dyDescent="0.2">
      <c r="A2344" t="s">
        <v>9885</v>
      </c>
      <c r="B2344" t="s">
        <v>9886</v>
      </c>
      <c r="C2344" t="s">
        <v>9887</v>
      </c>
      <c r="D2344" s="3" t="b">
        <f>NOT(ISNA(VLOOKUP(A2344,des!B:B,1,FALSE)))</f>
        <v>0</v>
      </c>
      <c r="E2344" s="3" t="str">
        <f>IF(D2344,VLOOKUP(A2344,des!B:Q,11,FALSE),"")</f>
        <v/>
      </c>
      <c r="F2344" s="3" t="b">
        <f t="shared" si="144"/>
        <v>0</v>
      </c>
      <c r="G2344" s="3" t="str">
        <f t="shared" si="145"/>
        <v/>
      </c>
      <c r="H2344" s="3" t="str">
        <f>IF(D2344,VLOOKUP(A2344,des!B:Q,12,FALSE),"")</f>
        <v/>
      </c>
      <c r="I2344" s="3" t="b">
        <f t="shared" si="146"/>
        <v>0</v>
      </c>
      <c r="J2344" s="3" t="str">
        <f t="shared" si="147"/>
        <v/>
      </c>
    </row>
    <row r="2345" spans="1:10" x14ac:dyDescent="0.2">
      <c r="A2345" t="s">
        <v>9888</v>
      </c>
      <c r="B2345" t="s">
        <v>9889</v>
      </c>
      <c r="C2345" t="s">
        <v>9890</v>
      </c>
      <c r="D2345" s="3" t="b">
        <f>NOT(ISNA(VLOOKUP(A2345,des!B:B,1,FALSE)))</f>
        <v>0</v>
      </c>
      <c r="E2345" s="3" t="str">
        <f>IF(D2345,VLOOKUP(A2345,des!B:Q,11,FALSE),"")</f>
        <v/>
      </c>
      <c r="F2345" s="3" t="b">
        <f t="shared" si="144"/>
        <v>0</v>
      </c>
      <c r="G2345" s="3" t="str">
        <f t="shared" si="145"/>
        <v/>
      </c>
      <c r="H2345" s="3" t="str">
        <f>IF(D2345,VLOOKUP(A2345,des!B:Q,12,FALSE),"")</f>
        <v/>
      </c>
      <c r="I2345" s="3" t="b">
        <f t="shared" si="146"/>
        <v>0</v>
      </c>
      <c r="J2345" s="3" t="str">
        <f t="shared" si="147"/>
        <v/>
      </c>
    </row>
    <row r="2346" spans="1:10" x14ac:dyDescent="0.2">
      <c r="A2346" t="s">
        <v>9891</v>
      </c>
      <c r="B2346" t="s">
        <v>9892</v>
      </c>
      <c r="C2346" t="s">
        <v>9893</v>
      </c>
      <c r="D2346" s="3" t="b">
        <f>NOT(ISNA(VLOOKUP(A2346,des!B:B,1,FALSE)))</f>
        <v>0</v>
      </c>
      <c r="E2346" s="3" t="str">
        <f>IF(D2346,VLOOKUP(A2346,des!B:Q,11,FALSE),"")</f>
        <v/>
      </c>
      <c r="F2346" s="3" t="b">
        <f t="shared" si="144"/>
        <v>0</v>
      </c>
      <c r="G2346" s="3" t="str">
        <f t="shared" si="145"/>
        <v/>
      </c>
      <c r="H2346" s="3" t="str">
        <f>IF(D2346,VLOOKUP(A2346,des!B:Q,12,FALSE),"")</f>
        <v/>
      </c>
      <c r="I2346" s="3" t="b">
        <f t="shared" si="146"/>
        <v>0</v>
      </c>
      <c r="J2346" s="3" t="str">
        <f t="shared" si="147"/>
        <v/>
      </c>
    </row>
    <row r="2347" spans="1:10" x14ac:dyDescent="0.2">
      <c r="A2347" t="s">
        <v>9894</v>
      </c>
      <c r="B2347" t="s">
        <v>9895</v>
      </c>
      <c r="C2347" t="s">
        <v>9896</v>
      </c>
      <c r="D2347" s="3" t="b">
        <f>NOT(ISNA(VLOOKUP(A2347,des!B:B,1,FALSE)))</f>
        <v>0</v>
      </c>
      <c r="E2347" s="3" t="str">
        <f>IF(D2347,VLOOKUP(A2347,des!B:Q,11,FALSE),"")</f>
        <v/>
      </c>
      <c r="F2347" s="3" t="b">
        <f t="shared" si="144"/>
        <v>0</v>
      </c>
      <c r="G2347" s="3" t="str">
        <f t="shared" si="145"/>
        <v/>
      </c>
      <c r="H2347" s="3" t="str">
        <f>IF(D2347,VLOOKUP(A2347,des!B:Q,12,FALSE),"")</f>
        <v/>
      </c>
      <c r="I2347" s="3" t="b">
        <f t="shared" si="146"/>
        <v>0</v>
      </c>
      <c r="J2347" s="3" t="str">
        <f t="shared" si="147"/>
        <v/>
      </c>
    </row>
    <row r="2348" spans="1:10" x14ac:dyDescent="0.2">
      <c r="A2348" t="s">
        <v>9897</v>
      </c>
      <c r="B2348" t="s">
        <v>9898</v>
      </c>
      <c r="C2348" t="s">
        <v>9899</v>
      </c>
      <c r="D2348" s="3" t="b">
        <f>NOT(ISNA(VLOOKUP(A2348,des!B:B,1,FALSE)))</f>
        <v>0</v>
      </c>
      <c r="E2348" s="3" t="str">
        <f>IF(D2348,VLOOKUP(A2348,des!B:Q,11,FALSE),"")</f>
        <v/>
      </c>
      <c r="F2348" s="3" t="b">
        <f t="shared" si="144"/>
        <v>0</v>
      </c>
      <c r="G2348" s="3" t="str">
        <f t="shared" si="145"/>
        <v/>
      </c>
      <c r="H2348" s="3" t="str">
        <f>IF(D2348,VLOOKUP(A2348,des!B:Q,12,FALSE),"")</f>
        <v/>
      </c>
      <c r="I2348" s="3" t="b">
        <f t="shared" si="146"/>
        <v>0</v>
      </c>
      <c r="J2348" s="3" t="str">
        <f t="shared" si="147"/>
        <v/>
      </c>
    </row>
    <row r="2349" spans="1:10" x14ac:dyDescent="0.2">
      <c r="A2349" t="s">
        <v>9900</v>
      </c>
      <c r="B2349" t="s">
        <v>9901</v>
      </c>
      <c r="C2349" t="s">
        <v>9902</v>
      </c>
      <c r="D2349" s="3" t="b">
        <f>NOT(ISNA(VLOOKUP(A2349,des!B:B,1,FALSE)))</f>
        <v>0</v>
      </c>
      <c r="E2349" s="3" t="str">
        <f>IF(D2349,VLOOKUP(A2349,des!B:Q,11,FALSE),"")</f>
        <v/>
      </c>
      <c r="F2349" s="3" t="b">
        <f t="shared" si="144"/>
        <v>0</v>
      </c>
      <c r="G2349" s="3" t="str">
        <f t="shared" si="145"/>
        <v/>
      </c>
      <c r="H2349" s="3" t="str">
        <f>IF(D2349,VLOOKUP(A2349,des!B:Q,12,FALSE),"")</f>
        <v/>
      </c>
      <c r="I2349" s="3" t="b">
        <f t="shared" si="146"/>
        <v>0</v>
      </c>
      <c r="J2349" s="3" t="str">
        <f t="shared" si="147"/>
        <v/>
      </c>
    </row>
    <row r="2350" spans="1:10" x14ac:dyDescent="0.2">
      <c r="A2350" t="s">
        <v>9903</v>
      </c>
      <c r="B2350" t="s">
        <v>9904</v>
      </c>
      <c r="C2350" t="s">
        <v>9905</v>
      </c>
      <c r="D2350" s="3" t="b">
        <f>NOT(ISNA(VLOOKUP(A2350,des!B:B,1,FALSE)))</f>
        <v>0</v>
      </c>
      <c r="E2350" s="3" t="str">
        <f>IF(D2350,VLOOKUP(A2350,des!B:Q,11,FALSE),"")</f>
        <v/>
      </c>
      <c r="F2350" s="3" t="b">
        <f t="shared" si="144"/>
        <v>0</v>
      </c>
      <c r="G2350" s="3" t="str">
        <f t="shared" si="145"/>
        <v/>
      </c>
      <c r="H2350" s="3" t="str">
        <f>IF(D2350,VLOOKUP(A2350,des!B:Q,12,FALSE),"")</f>
        <v/>
      </c>
      <c r="I2350" s="3" t="b">
        <f t="shared" si="146"/>
        <v>0</v>
      </c>
      <c r="J2350" s="3" t="str">
        <f t="shared" si="147"/>
        <v/>
      </c>
    </row>
    <row r="2351" spans="1:10" x14ac:dyDescent="0.2">
      <c r="A2351" t="s">
        <v>9906</v>
      </c>
      <c r="B2351" t="s">
        <v>9907</v>
      </c>
      <c r="C2351" t="s">
        <v>9908</v>
      </c>
      <c r="D2351" s="3" t="b">
        <f>NOT(ISNA(VLOOKUP(A2351,des!B:B,1,FALSE)))</f>
        <v>0</v>
      </c>
      <c r="E2351" s="3" t="str">
        <f>IF(D2351,VLOOKUP(A2351,des!B:Q,11,FALSE),"")</f>
        <v/>
      </c>
      <c r="F2351" s="3" t="b">
        <f t="shared" si="144"/>
        <v>0</v>
      </c>
      <c r="G2351" s="3" t="str">
        <f t="shared" si="145"/>
        <v/>
      </c>
      <c r="H2351" s="3" t="str">
        <f>IF(D2351,VLOOKUP(A2351,des!B:Q,12,FALSE),"")</f>
        <v/>
      </c>
      <c r="I2351" s="3" t="b">
        <f t="shared" si="146"/>
        <v>0</v>
      </c>
      <c r="J2351" s="3" t="str">
        <f t="shared" si="147"/>
        <v/>
      </c>
    </row>
    <row r="2352" spans="1:10" x14ac:dyDescent="0.2">
      <c r="A2352" t="s">
        <v>9909</v>
      </c>
      <c r="B2352" t="s">
        <v>9910</v>
      </c>
      <c r="C2352" t="s">
        <v>9911</v>
      </c>
      <c r="D2352" s="3" t="b">
        <f>NOT(ISNA(VLOOKUP(A2352,des!B:B,1,FALSE)))</f>
        <v>0</v>
      </c>
      <c r="E2352" s="3" t="str">
        <f>IF(D2352,VLOOKUP(A2352,des!B:Q,11,FALSE),"")</f>
        <v/>
      </c>
      <c r="F2352" s="3" t="b">
        <f t="shared" si="144"/>
        <v>0</v>
      </c>
      <c r="G2352" s="3" t="str">
        <f t="shared" si="145"/>
        <v/>
      </c>
      <c r="H2352" s="3" t="str">
        <f>IF(D2352,VLOOKUP(A2352,des!B:Q,12,FALSE),"")</f>
        <v/>
      </c>
      <c r="I2352" s="3" t="b">
        <f t="shared" si="146"/>
        <v>0</v>
      </c>
      <c r="J2352" s="3" t="str">
        <f t="shared" si="147"/>
        <v/>
      </c>
    </row>
    <row r="2353" spans="1:10" x14ac:dyDescent="0.2">
      <c r="A2353" t="s">
        <v>9912</v>
      </c>
      <c r="B2353" t="s">
        <v>9913</v>
      </c>
      <c r="C2353" t="s">
        <v>9914</v>
      </c>
      <c r="D2353" s="3" t="b">
        <f>NOT(ISNA(VLOOKUP(A2353,des!B:B,1,FALSE)))</f>
        <v>0</v>
      </c>
      <c r="E2353" s="3" t="str">
        <f>IF(D2353,VLOOKUP(A2353,des!B:Q,11,FALSE),"")</f>
        <v/>
      </c>
      <c r="F2353" s="3" t="b">
        <f t="shared" si="144"/>
        <v>0</v>
      </c>
      <c r="G2353" s="3" t="str">
        <f t="shared" si="145"/>
        <v/>
      </c>
      <c r="H2353" s="3" t="str">
        <f>IF(D2353,VLOOKUP(A2353,des!B:Q,12,FALSE),"")</f>
        <v/>
      </c>
      <c r="I2353" s="3" t="b">
        <f t="shared" si="146"/>
        <v>0</v>
      </c>
      <c r="J2353" s="3" t="str">
        <f t="shared" si="147"/>
        <v/>
      </c>
    </row>
    <row r="2354" spans="1:10" x14ac:dyDescent="0.2">
      <c r="A2354" t="s">
        <v>9915</v>
      </c>
      <c r="B2354" t="s">
        <v>9916</v>
      </c>
      <c r="C2354" t="s">
        <v>9917</v>
      </c>
      <c r="D2354" s="3" t="b">
        <f>NOT(ISNA(VLOOKUP(A2354,des!B:B,1,FALSE)))</f>
        <v>0</v>
      </c>
      <c r="E2354" s="3" t="str">
        <f>IF(D2354,VLOOKUP(A2354,des!B:Q,11,FALSE),"")</f>
        <v/>
      </c>
      <c r="F2354" s="3" t="b">
        <f t="shared" si="144"/>
        <v>0</v>
      </c>
      <c r="G2354" s="3" t="str">
        <f t="shared" si="145"/>
        <v/>
      </c>
      <c r="H2354" s="3" t="str">
        <f>IF(D2354,VLOOKUP(A2354,des!B:Q,12,FALSE),"")</f>
        <v/>
      </c>
      <c r="I2354" s="3" t="b">
        <f t="shared" si="146"/>
        <v>0</v>
      </c>
      <c r="J2354" s="3" t="str">
        <f t="shared" si="147"/>
        <v/>
      </c>
    </row>
    <row r="2355" spans="1:10" x14ac:dyDescent="0.2">
      <c r="A2355" t="s">
        <v>9918</v>
      </c>
      <c r="B2355" t="s">
        <v>9919</v>
      </c>
      <c r="C2355" t="s">
        <v>9920</v>
      </c>
      <c r="D2355" s="3" t="b">
        <f>NOT(ISNA(VLOOKUP(A2355,des!B:B,1,FALSE)))</f>
        <v>0</v>
      </c>
      <c r="E2355" s="3" t="str">
        <f>IF(D2355,VLOOKUP(A2355,des!B:Q,11,FALSE),"")</f>
        <v/>
      </c>
      <c r="F2355" s="3" t="b">
        <f t="shared" si="144"/>
        <v>0</v>
      </c>
      <c r="G2355" s="3" t="str">
        <f t="shared" si="145"/>
        <v/>
      </c>
      <c r="H2355" s="3" t="str">
        <f>IF(D2355,VLOOKUP(A2355,des!B:Q,12,FALSE),"")</f>
        <v/>
      </c>
      <c r="I2355" s="3" t="b">
        <f t="shared" si="146"/>
        <v>0</v>
      </c>
      <c r="J2355" s="3" t="str">
        <f t="shared" si="147"/>
        <v/>
      </c>
    </row>
    <row r="2356" spans="1:10" x14ac:dyDescent="0.2">
      <c r="A2356" t="s">
        <v>9921</v>
      </c>
      <c r="B2356" t="s">
        <v>9922</v>
      </c>
      <c r="C2356" t="s">
        <v>9923</v>
      </c>
      <c r="D2356" s="3" t="b">
        <f>NOT(ISNA(VLOOKUP(A2356,des!B:B,1,FALSE)))</f>
        <v>0</v>
      </c>
      <c r="E2356" s="3" t="str">
        <f>IF(D2356,VLOOKUP(A2356,des!B:Q,11,FALSE),"")</f>
        <v/>
      </c>
      <c r="F2356" s="3" t="b">
        <f t="shared" si="144"/>
        <v>0</v>
      </c>
      <c r="G2356" s="3" t="str">
        <f t="shared" si="145"/>
        <v/>
      </c>
      <c r="H2356" s="3" t="str">
        <f>IF(D2356,VLOOKUP(A2356,des!B:Q,12,FALSE),"")</f>
        <v/>
      </c>
      <c r="I2356" s="3" t="b">
        <f t="shared" si="146"/>
        <v>0</v>
      </c>
      <c r="J2356" s="3" t="str">
        <f t="shared" si="147"/>
        <v/>
      </c>
    </row>
    <row r="2357" spans="1:10" x14ac:dyDescent="0.2">
      <c r="A2357" t="s">
        <v>9924</v>
      </c>
      <c r="B2357" t="s">
        <v>9925</v>
      </c>
      <c r="C2357" t="s">
        <v>9926</v>
      </c>
      <c r="D2357" s="3" t="b">
        <f>NOT(ISNA(VLOOKUP(A2357,des!B:B,1,FALSE)))</f>
        <v>0</v>
      </c>
      <c r="E2357" s="3" t="str">
        <f>IF(D2357,VLOOKUP(A2357,des!B:Q,11,FALSE),"")</f>
        <v/>
      </c>
      <c r="F2357" s="3" t="b">
        <f t="shared" si="144"/>
        <v>0</v>
      </c>
      <c r="G2357" s="3" t="str">
        <f t="shared" si="145"/>
        <v/>
      </c>
      <c r="H2357" s="3" t="str">
        <f>IF(D2357,VLOOKUP(A2357,des!B:Q,12,FALSE),"")</f>
        <v/>
      </c>
      <c r="I2357" s="3" t="b">
        <f t="shared" si="146"/>
        <v>0</v>
      </c>
      <c r="J2357" s="3" t="str">
        <f t="shared" si="147"/>
        <v/>
      </c>
    </row>
    <row r="2358" spans="1:10" x14ac:dyDescent="0.2">
      <c r="A2358" t="s">
        <v>9927</v>
      </c>
      <c r="B2358" t="s">
        <v>9928</v>
      </c>
      <c r="C2358" t="s">
        <v>9929</v>
      </c>
      <c r="D2358" s="3" t="b">
        <f>NOT(ISNA(VLOOKUP(A2358,des!B:B,1,FALSE)))</f>
        <v>0</v>
      </c>
      <c r="E2358" s="3" t="str">
        <f>IF(D2358,VLOOKUP(A2358,des!B:Q,11,FALSE),"")</f>
        <v/>
      </c>
      <c r="F2358" s="3" t="b">
        <f t="shared" si="144"/>
        <v>0</v>
      </c>
      <c r="G2358" s="3" t="str">
        <f t="shared" si="145"/>
        <v/>
      </c>
      <c r="H2358" s="3" t="str">
        <f>IF(D2358,VLOOKUP(A2358,des!B:Q,12,FALSE),"")</f>
        <v/>
      </c>
      <c r="I2358" s="3" t="b">
        <f t="shared" si="146"/>
        <v>0</v>
      </c>
      <c r="J2358" s="3" t="str">
        <f t="shared" si="147"/>
        <v/>
      </c>
    </row>
    <row r="2359" spans="1:10" x14ac:dyDescent="0.2">
      <c r="A2359" t="s">
        <v>9930</v>
      </c>
      <c r="B2359" t="s">
        <v>9931</v>
      </c>
      <c r="C2359" t="s">
        <v>9932</v>
      </c>
      <c r="D2359" s="3" t="b">
        <f>NOT(ISNA(VLOOKUP(A2359,des!B:B,1,FALSE)))</f>
        <v>0</v>
      </c>
      <c r="E2359" s="3" t="str">
        <f>IF(D2359,VLOOKUP(A2359,des!B:Q,11,FALSE),"")</f>
        <v/>
      </c>
      <c r="F2359" s="3" t="b">
        <f t="shared" si="144"/>
        <v>0</v>
      </c>
      <c r="G2359" s="3" t="str">
        <f t="shared" si="145"/>
        <v/>
      </c>
      <c r="H2359" s="3" t="str">
        <f>IF(D2359,VLOOKUP(A2359,des!B:Q,12,FALSE),"")</f>
        <v/>
      </c>
      <c r="I2359" s="3" t="b">
        <f t="shared" si="146"/>
        <v>0</v>
      </c>
      <c r="J2359" s="3" t="str">
        <f t="shared" si="147"/>
        <v/>
      </c>
    </row>
    <row r="2360" spans="1:10" x14ac:dyDescent="0.2">
      <c r="A2360" t="s">
        <v>9933</v>
      </c>
      <c r="B2360" t="s">
        <v>9934</v>
      </c>
      <c r="C2360" t="s">
        <v>9935</v>
      </c>
      <c r="D2360" s="3" t="b">
        <f>NOT(ISNA(VLOOKUP(A2360,des!B:B,1,FALSE)))</f>
        <v>0</v>
      </c>
      <c r="E2360" s="3" t="str">
        <f>IF(D2360,VLOOKUP(A2360,des!B:Q,11,FALSE),"")</f>
        <v/>
      </c>
      <c r="F2360" s="3" t="b">
        <f t="shared" si="144"/>
        <v>0</v>
      </c>
      <c r="G2360" s="3" t="str">
        <f t="shared" si="145"/>
        <v/>
      </c>
      <c r="H2360" s="3" t="str">
        <f>IF(D2360,VLOOKUP(A2360,des!B:Q,12,FALSE),"")</f>
        <v/>
      </c>
      <c r="I2360" s="3" t="b">
        <f t="shared" si="146"/>
        <v>0</v>
      </c>
      <c r="J2360" s="3" t="str">
        <f t="shared" si="147"/>
        <v/>
      </c>
    </row>
    <row r="2361" spans="1:10" x14ac:dyDescent="0.2">
      <c r="A2361" t="s">
        <v>9936</v>
      </c>
      <c r="B2361" t="s">
        <v>9937</v>
      </c>
      <c r="C2361" t="s">
        <v>9938</v>
      </c>
      <c r="D2361" s="3" t="b">
        <f>NOT(ISNA(VLOOKUP(A2361,des!B:B,1,FALSE)))</f>
        <v>0</v>
      </c>
      <c r="E2361" s="3" t="str">
        <f>IF(D2361,VLOOKUP(A2361,des!B:Q,11,FALSE),"")</f>
        <v/>
      </c>
      <c r="F2361" s="3" t="b">
        <f t="shared" si="144"/>
        <v>0</v>
      </c>
      <c r="G2361" s="3" t="str">
        <f t="shared" si="145"/>
        <v/>
      </c>
      <c r="H2361" s="3" t="str">
        <f>IF(D2361,VLOOKUP(A2361,des!B:Q,12,FALSE),"")</f>
        <v/>
      </c>
      <c r="I2361" s="3" t="b">
        <f t="shared" si="146"/>
        <v>0</v>
      </c>
      <c r="J2361" s="3" t="str">
        <f t="shared" si="147"/>
        <v/>
      </c>
    </row>
    <row r="2362" spans="1:10" x14ac:dyDescent="0.2">
      <c r="A2362" t="s">
        <v>9939</v>
      </c>
      <c r="B2362" t="s">
        <v>9940</v>
      </c>
      <c r="C2362" t="s">
        <v>9941</v>
      </c>
      <c r="D2362" s="3" t="b">
        <f>NOT(ISNA(VLOOKUP(A2362,des!B:B,1,FALSE)))</f>
        <v>0</v>
      </c>
      <c r="E2362" s="3" t="str">
        <f>IF(D2362,VLOOKUP(A2362,des!B:Q,11,FALSE),"")</f>
        <v/>
      </c>
      <c r="F2362" s="3" t="b">
        <f t="shared" si="144"/>
        <v>0</v>
      </c>
      <c r="G2362" s="3" t="str">
        <f t="shared" si="145"/>
        <v/>
      </c>
      <c r="H2362" s="3" t="str">
        <f>IF(D2362,VLOOKUP(A2362,des!B:Q,12,FALSE),"")</f>
        <v/>
      </c>
      <c r="I2362" s="3" t="b">
        <f t="shared" si="146"/>
        <v>0</v>
      </c>
      <c r="J2362" s="3" t="str">
        <f t="shared" si="147"/>
        <v/>
      </c>
    </row>
    <row r="2363" spans="1:10" x14ac:dyDescent="0.2">
      <c r="A2363" t="s">
        <v>9942</v>
      </c>
      <c r="B2363" t="s">
        <v>9943</v>
      </c>
      <c r="C2363" t="s">
        <v>9944</v>
      </c>
      <c r="D2363" s="3" t="b">
        <f>NOT(ISNA(VLOOKUP(A2363,des!B:B,1,FALSE)))</f>
        <v>0</v>
      </c>
      <c r="E2363" s="3" t="str">
        <f>IF(D2363,VLOOKUP(A2363,des!B:Q,11,FALSE),"")</f>
        <v/>
      </c>
      <c r="F2363" s="3" t="b">
        <f t="shared" si="144"/>
        <v>0</v>
      </c>
      <c r="G2363" s="3" t="str">
        <f t="shared" si="145"/>
        <v/>
      </c>
      <c r="H2363" s="3" t="str">
        <f>IF(D2363,VLOOKUP(A2363,des!B:Q,12,FALSE),"")</f>
        <v/>
      </c>
      <c r="I2363" s="3" t="b">
        <f t="shared" si="146"/>
        <v>0</v>
      </c>
      <c r="J2363" s="3" t="str">
        <f t="shared" si="147"/>
        <v/>
      </c>
    </row>
    <row r="2364" spans="1:10" x14ac:dyDescent="0.2">
      <c r="A2364" t="s">
        <v>9945</v>
      </c>
      <c r="B2364" t="s">
        <v>9946</v>
      </c>
      <c r="C2364" t="s">
        <v>9947</v>
      </c>
      <c r="D2364" s="3" t="b">
        <f>NOT(ISNA(VLOOKUP(A2364,des!B:B,1,FALSE)))</f>
        <v>0</v>
      </c>
      <c r="E2364" s="3" t="str">
        <f>IF(D2364,VLOOKUP(A2364,des!B:Q,11,FALSE),"")</f>
        <v/>
      </c>
      <c r="F2364" s="3" t="b">
        <f t="shared" si="144"/>
        <v>0</v>
      </c>
      <c r="G2364" s="3" t="str">
        <f t="shared" si="145"/>
        <v/>
      </c>
      <c r="H2364" s="3" t="str">
        <f>IF(D2364,VLOOKUP(A2364,des!B:Q,12,FALSE),"")</f>
        <v/>
      </c>
      <c r="I2364" s="3" t="b">
        <f t="shared" si="146"/>
        <v>0</v>
      </c>
      <c r="J2364" s="3" t="str">
        <f t="shared" si="147"/>
        <v/>
      </c>
    </row>
    <row r="2365" spans="1:10" x14ac:dyDescent="0.2">
      <c r="A2365" t="s">
        <v>9948</v>
      </c>
      <c r="B2365" t="s">
        <v>9949</v>
      </c>
      <c r="C2365" t="s">
        <v>9950</v>
      </c>
      <c r="D2365" s="3" t="b">
        <f>NOT(ISNA(VLOOKUP(A2365,des!B:B,1,FALSE)))</f>
        <v>0</v>
      </c>
      <c r="E2365" s="3" t="str">
        <f>IF(D2365,VLOOKUP(A2365,des!B:Q,11,FALSE),"")</f>
        <v/>
      </c>
      <c r="F2365" s="3" t="b">
        <f t="shared" si="144"/>
        <v>0</v>
      </c>
      <c r="G2365" s="3" t="str">
        <f t="shared" si="145"/>
        <v/>
      </c>
      <c r="H2365" s="3" t="str">
        <f>IF(D2365,VLOOKUP(A2365,des!B:Q,12,FALSE),"")</f>
        <v/>
      </c>
      <c r="I2365" s="3" t="b">
        <f t="shared" si="146"/>
        <v>0</v>
      </c>
      <c r="J2365" s="3" t="str">
        <f t="shared" si="147"/>
        <v/>
      </c>
    </row>
    <row r="2366" spans="1:10" x14ac:dyDescent="0.2">
      <c r="A2366" t="s">
        <v>9951</v>
      </c>
      <c r="B2366" t="s">
        <v>9952</v>
      </c>
      <c r="C2366" t="s">
        <v>9953</v>
      </c>
      <c r="D2366" s="3" t="b">
        <f>NOT(ISNA(VLOOKUP(A2366,des!B:B,1,FALSE)))</f>
        <v>0</v>
      </c>
      <c r="E2366" s="3" t="str">
        <f>IF(D2366,VLOOKUP(A2366,des!B:Q,11,FALSE),"")</f>
        <v/>
      </c>
      <c r="F2366" s="3" t="b">
        <f t="shared" si="144"/>
        <v>0</v>
      </c>
      <c r="G2366" s="3" t="str">
        <f t="shared" si="145"/>
        <v/>
      </c>
      <c r="H2366" s="3" t="str">
        <f>IF(D2366,VLOOKUP(A2366,des!B:Q,12,FALSE),"")</f>
        <v/>
      </c>
      <c r="I2366" s="3" t="b">
        <f t="shared" si="146"/>
        <v>0</v>
      </c>
      <c r="J2366" s="3" t="str">
        <f t="shared" si="147"/>
        <v/>
      </c>
    </row>
    <row r="2367" spans="1:10" x14ac:dyDescent="0.2">
      <c r="A2367" t="s">
        <v>9954</v>
      </c>
      <c r="B2367" t="s">
        <v>9955</v>
      </c>
      <c r="C2367" t="s">
        <v>9956</v>
      </c>
      <c r="D2367" s="3" t="b">
        <f>NOT(ISNA(VLOOKUP(A2367,des!B:B,1,FALSE)))</f>
        <v>0</v>
      </c>
      <c r="E2367" s="3" t="str">
        <f>IF(D2367,VLOOKUP(A2367,des!B:Q,11,FALSE),"")</f>
        <v/>
      </c>
      <c r="F2367" s="3" t="b">
        <f t="shared" si="144"/>
        <v>0</v>
      </c>
      <c r="G2367" s="3" t="str">
        <f t="shared" si="145"/>
        <v/>
      </c>
      <c r="H2367" s="3" t="str">
        <f>IF(D2367,VLOOKUP(A2367,des!B:Q,12,FALSE),"")</f>
        <v/>
      </c>
      <c r="I2367" s="3" t="b">
        <f t="shared" si="146"/>
        <v>0</v>
      </c>
      <c r="J2367" s="3" t="str">
        <f t="shared" si="147"/>
        <v/>
      </c>
    </row>
    <row r="2368" spans="1:10" x14ac:dyDescent="0.2">
      <c r="A2368" t="s">
        <v>9957</v>
      </c>
      <c r="B2368" t="s">
        <v>9958</v>
      </c>
      <c r="C2368" t="s">
        <v>9959</v>
      </c>
      <c r="D2368" s="3" t="b">
        <f>NOT(ISNA(VLOOKUP(A2368,des!B:B,1,FALSE)))</f>
        <v>0</v>
      </c>
      <c r="E2368" s="3" t="str">
        <f>IF(D2368,VLOOKUP(A2368,des!B:Q,11,FALSE),"")</f>
        <v/>
      </c>
      <c r="F2368" s="3" t="b">
        <f t="shared" si="144"/>
        <v>0</v>
      </c>
      <c r="G2368" s="3" t="str">
        <f t="shared" si="145"/>
        <v/>
      </c>
      <c r="H2368" s="3" t="str">
        <f>IF(D2368,VLOOKUP(A2368,des!B:Q,12,FALSE),"")</f>
        <v/>
      </c>
      <c r="I2368" s="3" t="b">
        <f t="shared" si="146"/>
        <v>0</v>
      </c>
      <c r="J2368" s="3" t="str">
        <f t="shared" si="147"/>
        <v/>
      </c>
    </row>
    <row r="2369" spans="1:10" x14ac:dyDescent="0.2">
      <c r="A2369" t="s">
        <v>9960</v>
      </c>
      <c r="B2369" t="s">
        <v>9961</v>
      </c>
      <c r="C2369" t="s">
        <v>9962</v>
      </c>
      <c r="D2369" s="3" t="b">
        <f>NOT(ISNA(VLOOKUP(A2369,des!B:B,1,FALSE)))</f>
        <v>0</v>
      </c>
      <c r="E2369" s="3" t="str">
        <f>IF(D2369,VLOOKUP(A2369,des!B:Q,11,FALSE),"")</f>
        <v/>
      </c>
      <c r="F2369" s="3" t="b">
        <f t="shared" si="144"/>
        <v>0</v>
      </c>
      <c r="G2369" s="3" t="str">
        <f t="shared" si="145"/>
        <v/>
      </c>
      <c r="H2369" s="3" t="str">
        <f>IF(D2369,VLOOKUP(A2369,des!B:Q,12,FALSE),"")</f>
        <v/>
      </c>
      <c r="I2369" s="3" t="b">
        <f t="shared" si="146"/>
        <v>0</v>
      </c>
      <c r="J2369" s="3" t="str">
        <f t="shared" si="147"/>
        <v/>
      </c>
    </row>
    <row r="2370" spans="1:10" x14ac:dyDescent="0.2">
      <c r="A2370" t="s">
        <v>9963</v>
      </c>
      <c r="B2370" t="s">
        <v>9964</v>
      </c>
      <c r="C2370" t="s">
        <v>9965</v>
      </c>
      <c r="D2370" s="3" t="b">
        <f>NOT(ISNA(VLOOKUP(A2370,des!B:B,1,FALSE)))</f>
        <v>0</v>
      </c>
      <c r="E2370" s="3" t="str">
        <f>IF(D2370,VLOOKUP(A2370,des!B:Q,11,FALSE),"")</f>
        <v/>
      </c>
      <c r="F2370" s="3" t="b">
        <f t="shared" si="144"/>
        <v>0</v>
      </c>
      <c r="G2370" s="3" t="str">
        <f t="shared" si="145"/>
        <v/>
      </c>
      <c r="H2370" s="3" t="str">
        <f>IF(D2370,VLOOKUP(A2370,des!B:Q,12,FALSE),"")</f>
        <v/>
      </c>
      <c r="I2370" s="3" t="b">
        <f t="shared" si="146"/>
        <v>0</v>
      </c>
      <c r="J2370" s="3" t="str">
        <f t="shared" si="147"/>
        <v/>
      </c>
    </row>
    <row r="2371" spans="1:10" x14ac:dyDescent="0.2">
      <c r="A2371" t="s">
        <v>9966</v>
      </c>
      <c r="B2371" t="s">
        <v>9967</v>
      </c>
      <c r="C2371" t="s">
        <v>9968</v>
      </c>
      <c r="D2371" s="3" t="b">
        <f>NOT(ISNA(VLOOKUP(A2371,des!B:B,1,FALSE)))</f>
        <v>0</v>
      </c>
      <c r="E2371" s="3" t="str">
        <f>IF(D2371,VLOOKUP(A2371,des!B:Q,11,FALSE),"")</f>
        <v/>
      </c>
      <c r="F2371" s="3" t="b">
        <f t="shared" si="144"/>
        <v>0</v>
      </c>
      <c r="G2371" s="3" t="str">
        <f t="shared" si="145"/>
        <v/>
      </c>
      <c r="H2371" s="3" t="str">
        <f>IF(D2371,VLOOKUP(A2371,des!B:Q,12,FALSE),"")</f>
        <v/>
      </c>
      <c r="I2371" s="3" t="b">
        <f t="shared" si="146"/>
        <v>0</v>
      </c>
      <c r="J2371" s="3" t="str">
        <f t="shared" si="147"/>
        <v/>
      </c>
    </row>
    <row r="2372" spans="1:10" x14ac:dyDescent="0.2">
      <c r="A2372" t="s">
        <v>9969</v>
      </c>
      <c r="B2372" t="s">
        <v>9970</v>
      </c>
      <c r="C2372" t="s">
        <v>9971</v>
      </c>
      <c r="D2372" s="3" t="b">
        <f>NOT(ISNA(VLOOKUP(A2372,des!B:B,1,FALSE)))</f>
        <v>0</v>
      </c>
      <c r="E2372" s="3" t="str">
        <f>IF(D2372,VLOOKUP(A2372,des!B:Q,11,FALSE),"")</f>
        <v/>
      </c>
      <c r="F2372" s="3" t="b">
        <f t="shared" si="144"/>
        <v>0</v>
      </c>
      <c r="G2372" s="3" t="str">
        <f t="shared" si="145"/>
        <v/>
      </c>
      <c r="H2372" s="3" t="str">
        <f>IF(D2372,VLOOKUP(A2372,des!B:Q,12,FALSE),"")</f>
        <v/>
      </c>
      <c r="I2372" s="3" t="b">
        <f t="shared" si="146"/>
        <v>0</v>
      </c>
      <c r="J2372" s="3" t="str">
        <f t="shared" si="147"/>
        <v/>
      </c>
    </row>
    <row r="2373" spans="1:10" x14ac:dyDescent="0.2">
      <c r="A2373" t="s">
        <v>9972</v>
      </c>
      <c r="B2373" t="s">
        <v>9973</v>
      </c>
      <c r="C2373" t="s">
        <v>9974</v>
      </c>
      <c r="D2373" s="3" t="b">
        <f>NOT(ISNA(VLOOKUP(A2373,des!B:B,1,FALSE)))</f>
        <v>0</v>
      </c>
      <c r="E2373" s="3" t="str">
        <f>IF(D2373,VLOOKUP(A2373,des!B:Q,11,FALSE),"")</f>
        <v/>
      </c>
      <c r="F2373" s="3" t="b">
        <f t="shared" ref="F2373:F2436" si="148">IF(D2373,IF(E2373&lt;&gt;B2373,TRUE,FALSE),FALSE)</f>
        <v>0</v>
      </c>
      <c r="G2373" s="3" t="str">
        <f t="shared" si="145"/>
        <v/>
      </c>
      <c r="H2373" s="3" t="str">
        <f>IF(D2373,VLOOKUP(A2373,des!B:Q,12,FALSE),"")</f>
        <v/>
      </c>
      <c r="I2373" s="3" t="b">
        <f t="shared" si="146"/>
        <v>0</v>
      </c>
      <c r="J2373" s="3" t="str">
        <f t="shared" si="147"/>
        <v/>
      </c>
    </row>
    <row r="2374" spans="1:10" x14ac:dyDescent="0.2">
      <c r="A2374" t="s">
        <v>9975</v>
      </c>
      <c r="B2374" t="s">
        <v>9976</v>
      </c>
      <c r="C2374" t="s">
        <v>9977</v>
      </c>
      <c r="D2374" s="3" t="b">
        <f>NOT(ISNA(VLOOKUP(A2374,des!B:B,1,FALSE)))</f>
        <v>0</v>
      </c>
      <c r="E2374" s="3" t="str">
        <f>IF(D2374,VLOOKUP(A2374,des!B:Q,11,FALSE),"")</f>
        <v/>
      </c>
      <c r="F2374" s="3" t="b">
        <f t="shared" si="148"/>
        <v>0</v>
      </c>
      <c r="G2374" s="3" t="str">
        <f t="shared" ref="G2374:G2437" si="149">IF(F2374,CONCATENATE($A$1,A2374,$B$1,E2374,$C$1),"")</f>
        <v/>
      </c>
      <c r="H2374" s="3" t="str">
        <f>IF(D2374,VLOOKUP(A2374,des!B:Q,12,FALSE),"")</f>
        <v/>
      </c>
      <c r="I2374" s="3" t="b">
        <f t="shared" ref="I2374:I2437" si="150">IF(D2374,IF(H2374&lt;&gt;C2374,TRUE,FALSE),FALSE)</f>
        <v>0</v>
      </c>
      <c r="J2374" s="3" t="str">
        <f t="shared" ref="J2374:J2437" si="151">IF(I2374,CONCATENATE($A$2,A2374,$B$2,H2374,$C$2),"")</f>
        <v/>
      </c>
    </row>
    <row r="2375" spans="1:10" x14ac:dyDescent="0.2">
      <c r="A2375" t="s">
        <v>9978</v>
      </c>
      <c r="B2375" t="s">
        <v>9979</v>
      </c>
      <c r="C2375" t="s">
        <v>9980</v>
      </c>
      <c r="D2375" s="3" t="b">
        <f>NOT(ISNA(VLOOKUP(A2375,des!B:B,1,FALSE)))</f>
        <v>0</v>
      </c>
      <c r="E2375" s="3" t="str">
        <f>IF(D2375,VLOOKUP(A2375,des!B:Q,11,FALSE),"")</f>
        <v/>
      </c>
      <c r="F2375" s="3" t="b">
        <f t="shared" si="148"/>
        <v>0</v>
      </c>
      <c r="G2375" s="3" t="str">
        <f t="shared" si="149"/>
        <v/>
      </c>
      <c r="H2375" s="3" t="str">
        <f>IF(D2375,VLOOKUP(A2375,des!B:Q,12,FALSE),"")</f>
        <v/>
      </c>
      <c r="I2375" s="3" t="b">
        <f t="shared" si="150"/>
        <v>0</v>
      </c>
      <c r="J2375" s="3" t="str">
        <f t="shared" si="151"/>
        <v/>
      </c>
    </row>
    <row r="2376" spans="1:10" x14ac:dyDescent="0.2">
      <c r="A2376" t="s">
        <v>9981</v>
      </c>
      <c r="B2376" t="s">
        <v>9982</v>
      </c>
      <c r="C2376" t="s">
        <v>9983</v>
      </c>
      <c r="D2376" s="3" t="b">
        <f>NOT(ISNA(VLOOKUP(A2376,des!B:B,1,FALSE)))</f>
        <v>0</v>
      </c>
      <c r="E2376" s="3" t="str">
        <f>IF(D2376,VLOOKUP(A2376,des!B:Q,11,FALSE),"")</f>
        <v/>
      </c>
      <c r="F2376" s="3" t="b">
        <f t="shared" si="148"/>
        <v>0</v>
      </c>
      <c r="G2376" s="3" t="str">
        <f t="shared" si="149"/>
        <v/>
      </c>
      <c r="H2376" s="3" t="str">
        <f>IF(D2376,VLOOKUP(A2376,des!B:Q,12,FALSE),"")</f>
        <v/>
      </c>
      <c r="I2376" s="3" t="b">
        <f t="shared" si="150"/>
        <v>0</v>
      </c>
      <c r="J2376" s="3" t="str">
        <f t="shared" si="151"/>
        <v/>
      </c>
    </row>
    <row r="2377" spans="1:10" x14ac:dyDescent="0.2">
      <c r="A2377" t="s">
        <v>9984</v>
      </c>
      <c r="B2377" t="s">
        <v>9985</v>
      </c>
      <c r="C2377" t="s">
        <v>9986</v>
      </c>
      <c r="D2377" s="3" t="b">
        <f>NOT(ISNA(VLOOKUP(A2377,des!B:B,1,FALSE)))</f>
        <v>0</v>
      </c>
      <c r="E2377" s="3" t="str">
        <f>IF(D2377,VLOOKUP(A2377,des!B:Q,11,FALSE),"")</f>
        <v/>
      </c>
      <c r="F2377" s="3" t="b">
        <f t="shared" si="148"/>
        <v>0</v>
      </c>
      <c r="G2377" s="3" t="str">
        <f t="shared" si="149"/>
        <v/>
      </c>
      <c r="H2377" s="3" t="str">
        <f>IF(D2377,VLOOKUP(A2377,des!B:Q,12,FALSE),"")</f>
        <v/>
      </c>
      <c r="I2377" s="3" t="b">
        <f t="shared" si="150"/>
        <v>0</v>
      </c>
      <c r="J2377" s="3" t="str">
        <f t="shared" si="151"/>
        <v/>
      </c>
    </row>
    <row r="2378" spans="1:10" x14ac:dyDescent="0.2">
      <c r="A2378" t="s">
        <v>9987</v>
      </c>
      <c r="B2378" t="s">
        <v>9988</v>
      </c>
      <c r="C2378" t="s">
        <v>9989</v>
      </c>
      <c r="D2378" s="3" t="b">
        <f>NOT(ISNA(VLOOKUP(A2378,des!B:B,1,FALSE)))</f>
        <v>0</v>
      </c>
      <c r="E2378" s="3" t="str">
        <f>IF(D2378,VLOOKUP(A2378,des!B:Q,11,FALSE),"")</f>
        <v/>
      </c>
      <c r="F2378" s="3" t="b">
        <f t="shared" si="148"/>
        <v>0</v>
      </c>
      <c r="G2378" s="3" t="str">
        <f t="shared" si="149"/>
        <v/>
      </c>
      <c r="H2378" s="3" t="str">
        <f>IF(D2378,VLOOKUP(A2378,des!B:Q,12,FALSE),"")</f>
        <v/>
      </c>
      <c r="I2378" s="3" t="b">
        <f t="shared" si="150"/>
        <v>0</v>
      </c>
      <c r="J2378" s="3" t="str">
        <f t="shared" si="151"/>
        <v/>
      </c>
    </row>
    <row r="2379" spans="1:10" x14ac:dyDescent="0.2">
      <c r="A2379" t="s">
        <v>9990</v>
      </c>
      <c r="B2379" t="s">
        <v>9991</v>
      </c>
      <c r="C2379" t="s">
        <v>9992</v>
      </c>
      <c r="D2379" s="3" t="b">
        <f>NOT(ISNA(VLOOKUP(A2379,des!B:B,1,FALSE)))</f>
        <v>0</v>
      </c>
      <c r="E2379" s="3" t="str">
        <f>IF(D2379,VLOOKUP(A2379,des!B:Q,11,FALSE),"")</f>
        <v/>
      </c>
      <c r="F2379" s="3" t="b">
        <f t="shared" si="148"/>
        <v>0</v>
      </c>
      <c r="G2379" s="3" t="str">
        <f t="shared" si="149"/>
        <v/>
      </c>
      <c r="H2379" s="3" t="str">
        <f>IF(D2379,VLOOKUP(A2379,des!B:Q,12,FALSE),"")</f>
        <v/>
      </c>
      <c r="I2379" s="3" t="b">
        <f t="shared" si="150"/>
        <v>0</v>
      </c>
      <c r="J2379" s="3" t="str">
        <f t="shared" si="151"/>
        <v/>
      </c>
    </row>
    <row r="2380" spans="1:10" x14ac:dyDescent="0.2">
      <c r="A2380" t="s">
        <v>9993</v>
      </c>
      <c r="B2380" t="s">
        <v>9994</v>
      </c>
      <c r="C2380" t="s">
        <v>9995</v>
      </c>
      <c r="D2380" s="3" t="b">
        <f>NOT(ISNA(VLOOKUP(A2380,des!B:B,1,FALSE)))</f>
        <v>0</v>
      </c>
      <c r="E2380" s="3" t="str">
        <f>IF(D2380,VLOOKUP(A2380,des!B:Q,11,FALSE),"")</f>
        <v/>
      </c>
      <c r="F2380" s="3" t="b">
        <f t="shared" si="148"/>
        <v>0</v>
      </c>
      <c r="G2380" s="3" t="str">
        <f t="shared" si="149"/>
        <v/>
      </c>
      <c r="H2380" s="3" t="str">
        <f>IF(D2380,VLOOKUP(A2380,des!B:Q,12,FALSE),"")</f>
        <v/>
      </c>
      <c r="I2380" s="3" t="b">
        <f t="shared" si="150"/>
        <v>0</v>
      </c>
      <c r="J2380" s="3" t="str">
        <f t="shared" si="151"/>
        <v/>
      </c>
    </row>
    <row r="2381" spans="1:10" x14ac:dyDescent="0.2">
      <c r="A2381" t="s">
        <v>9996</v>
      </c>
      <c r="B2381" t="s">
        <v>9997</v>
      </c>
      <c r="C2381" t="s">
        <v>9998</v>
      </c>
      <c r="D2381" s="3" t="b">
        <f>NOT(ISNA(VLOOKUP(A2381,des!B:B,1,FALSE)))</f>
        <v>0</v>
      </c>
      <c r="E2381" s="3" t="str">
        <f>IF(D2381,VLOOKUP(A2381,des!B:Q,11,FALSE),"")</f>
        <v/>
      </c>
      <c r="F2381" s="3" t="b">
        <f t="shared" si="148"/>
        <v>0</v>
      </c>
      <c r="G2381" s="3" t="str">
        <f t="shared" si="149"/>
        <v/>
      </c>
      <c r="H2381" s="3" t="str">
        <f>IF(D2381,VLOOKUP(A2381,des!B:Q,12,FALSE),"")</f>
        <v/>
      </c>
      <c r="I2381" s="3" t="b">
        <f t="shared" si="150"/>
        <v>0</v>
      </c>
      <c r="J2381" s="3" t="str">
        <f t="shared" si="151"/>
        <v/>
      </c>
    </row>
    <row r="2382" spans="1:10" x14ac:dyDescent="0.2">
      <c r="A2382" t="s">
        <v>9999</v>
      </c>
      <c r="B2382" t="s">
        <v>10000</v>
      </c>
      <c r="C2382" t="s">
        <v>10001</v>
      </c>
      <c r="D2382" s="3" t="b">
        <f>NOT(ISNA(VLOOKUP(A2382,des!B:B,1,FALSE)))</f>
        <v>0</v>
      </c>
      <c r="E2382" s="3" t="str">
        <f>IF(D2382,VLOOKUP(A2382,des!B:Q,11,FALSE),"")</f>
        <v/>
      </c>
      <c r="F2382" s="3" t="b">
        <f t="shared" si="148"/>
        <v>0</v>
      </c>
      <c r="G2382" s="3" t="str">
        <f t="shared" si="149"/>
        <v/>
      </c>
      <c r="H2382" s="3" t="str">
        <f>IF(D2382,VLOOKUP(A2382,des!B:Q,12,FALSE),"")</f>
        <v/>
      </c>
      <c r="I2382" s="3" t="b">
        <f t="shared" si="150"/>
        <v>0</v>
      </c>
      <c r="J2382" s="3" t="str">
        <f t="shared" si="151"/>
        <v/>
      </c>
    </row>
    <row r="2383" spans="1:10" x14ac:dyDescent="0.2">
      <c r="A2383" t="s">
        <v>10002</v>
      </c>
      <c r="B2383" t="s">
        <v>10003</v>
      </c>
      <c r="C2383" t="s">
        <v>10004</v>
      </c>
      <c r="D2383" s="3" t="b">
        <f>NOT(ISNA(VLOOKUP(A2383,des!B:B,1,FALSE)))</f>
        <v>0</v>
      </c>
      <c r="E2383" s="3" t="str">
        <f>IF(D2383,VLOOKUP(A2383,des!B:Q,11,FALSE),"")</f>
        <v/>
      </c>
      <c r="F2383" s="3" t="b">
        <f t="shared" si="148"/>
        <v>0</v>
      </c>
      <c r="G2383" s="3" t="str">
        <f t="shared" si="149"/>
        <v/>
      </c>
      <c r="H2383" s="3" t="str">
        <f>IF(D2383,VLOOKUP(A2383,des!B:Q,12,FALSE),"")</f>
        <v/>
      </c>
      <c r="I2383" s="3" t="b">
        <f t="shared" si="150"/>
        <v>0</v>
      </c>
      <c r="J2383" s="3" t="str">
        <f t="shared" si="151"/>
        <v/>
      </c>
    </row>
    <row r="2384" spans="1:10" x14ac:dyDescent="0.2">
      <c r="A2384" t="s">
        <v>10005</v>
      </c>
      <c r="B2384" t="s">
        <v>10006</v>
      </c>
      <c r="C2384" t="s">
        <v>10007</v>
      </c>
      <c r="D2384" s="3" t="b">
        <f>NOT(ISNA(VLOOKUP(A2384,des!B:B,1,FALSE)))</f>
        <v>0</v>
      </c>
      <c r="E2384" s="3" t="str">
        <f>IF(D2384,VLOOKUP(A2384,des!B:Q,11,FALSE),"")</f>
        <v/>
      </c>
      <c r="F2384" s="3" t="b">
        <f t="shared" si="148"/>
        <v>0</v>
      </c>
      <c r="G2384" s="3" t="str">
        <f t="shared" si="149"/>
        <v/>
      </c>
      <c r="H2384" s="3" t="str">
        <f>IF(D2384,VLOOKUP(A2384,des!B:Q,12,FALSE),"")</f>
        <v/>
      </c>
      <c r="I2384" s="3" t="b">
        <f t="shared" si="150"/>
        <v>0</v>
      </c>
      <c r="J2384" s="3" t="str">
        <f t="shared" si="151"/>
        <v/>
      </c>
    </row>
    <row r="2385" spans="1:10" x14ac:dyDescent="0.2">
      <c r="A2385" t="s">
        <v>10008</v>
      </c>
      <c r="B2385" t="s">
        <v>10009</v>
      </c>
      <c r="C2385" t="s">
        <v>10010</v>
      </c>
      <c r="D2385" s="3" t="b">
        <f>NOT(ISNA(VLOOKUP(A2385,des!B:B,1,FALSE)))</f>
        <v>0</v>
      </c>
      <c r="E2385" s="3" t="str">
        <f>IF(D2385,VLOOKUP(A2385,des!B:Q,11,FALSE),"")</f>
        <v/>
      </c>
      <c r="F2385" s="3" t="b">
        <f t="shared" si="148"/>
        <v>0</v>
      </c>
      <c r="G2385" s="3" t="str">
        <f t="shared" si="149"/>
        <v/>
      </c>
      <c r="H2385" s="3" t="str">
        <f>IF(D2385,VLOOKUP(A2385,des!B:Q,12,FALSE),"")</f>
        <v/>
      </c>
      <c r="I2385" s="3" t="b">
        <f t="shared" si="150"/>
        <v>0</v>
      </c>
      <c r="J2385" s="3" t="str">
        <f t="shared" si="151"/>
        <v/>
      </c>
    </row>
    <row r="2386" spans="1:10" x14ac:dyDescent="0.2">
      <c r="A2386" t="s">
        <v>10011</v>
      </c>
      <c r="B2386" t="s">
        <v>10012</v>
      </c>
      <c r="C2386" t="s">
        <v>10013</v>
      </c>
      <c r="D2386" s="3" t="b">
        <f>NOT(ISNA(VLOOKUP(A2386,des!B:B,1,FALSE)))</f>
        <v>0</v>
      </c>
      <c r="E2386" s="3" t="str">
        <f>IF(D2386,VLOOKUP(A2386,des!B:Q,11,FALSE),"")</f>
        <v/>
      </c>
      <c r="F2386" s="3" t="b">
        <f t="shared" si="148"/>
        <v>0</v>
      </c>
      <c r="G2386" s="3" t="str">
        <f t="shared" si="149"/>
        <v/>
      </c>
      <c r="H2386" s="3" t="str">
        <f>IF(D2386,VLOOKUP(A2386,des!B:Q,12,FALSE),"")</f>
        <v/>
      </c>
      <c r="I2386" s="3" t="b">
        <f t="shared" si="150"/>
        <v>0</v>
      </c>
      <c r="J2386" s="3" t="str">
        <f t="shared" si="151"/>
        <v/>
      </c>
    </row>
    <row r="2387" spans="1:10" x14ac:dyDescent="0.2">
      <c r="A2387" t="s">
        <v>10014</v>
      </c>
      <c r="B2387" t="s">
        <v>10015</v>
      </c>
      <c r="C2387" t="s">
        <v>10016</v>
      </c>
      <c r="D2387" s="3" t="b">
        <f>NOT(ISNA(VLOOKUP(A2387,des!B:B,1,FALSE)))</f>
        <v>0</v>
      </c>
      <c r="E2387" s="3" t="str">
        <f>IF(D2387,VLOOKUP(A2387,des!B:Q,11,FALSE),"")</f>
        <v/>
      </c>
      <c r="F2387" s="3" t="b">
        <f t="shared" si="148"/>
        <v>0</v>
      </c>
      <c r="G2387" s="3" t="str">
        <f t="shared" si="149"/>
        <v/>
      </c>
      <c r="H2387" s="3" t="str">
        <f>IF(D2387,VLOOKUP(A2387,des!B:Q,12,FALSE),"")</f>
        <v/>
      </c>
      <c r="I2387" s="3" t="b">
        <f t="shared" si="150"/>
        <v>0</v>
      </c>
      <c r="J2387" s="3" t="str">
        <f t="shared" si="151"/>
        <v/>
      </c>
    </row>
    <row r="2388" spans="1:10" x14ac:dyDescent="0.2">
      <c r="A2388" t="s">
        <v>10017</v>
      </c>
      <c r="B2388" t="s">
        <v>10018</v>
      </c>
      <c r="C2388" t="s">
        <v>10019</v>
      </c>
      <c r="D2388" s="3" t="b">
        <f>NOT(ISNA(VLOOKUP(A2388,des!B:B,1,FALSE)))</f>
        <v>0</v>
      </c>
      <c r="E2388" s="3" t="str">
        <f>IF(D2388,VLOOKUP(A2388,des!B:Q,11,FALSE),"")</f>
        <v/>
      </c>
      <c r="F2388" s="3" t="b">
        <f t="shared" si="148"/>
        <v>0</v>
      </c>
      <c r="G2388" s="3" t="str">
        <f t="shared" si="149"/>
        <v/>
      </c>
      <c r="H2388" s="3" t="str">
        <f>IF(D2388,VLOOKUP(A2388,des!B:Q,12,FALSE),"")</f>
        <v/>
      </c>
      <c r="I2388" s="3" t="b">
        <f t="shared" si="150"/>
        <v>0</v>
      </c>
      <c r="J2388" s="3" t="str">
        <f t="shared" si="151"/>
        <v/>
      </c>
    </row>
    <row r="2389" spans="1:10" x14ac:dyDescent="0.2">
      <c r="A2389" t="s">
        <v>10020</v>
      </c>
      <c r="B2389" t="s">
        <v>10021</v>
      </c>
      <c r="C2389" t="s">
        <v>10022</v>
      </c>
      <c r="D2389" s="3" t="b">
        <f>NOT(ISNA(VLOOKUP(A2389,des!B:B,1,FALSE)))</f>
        <v>0</v>
      </c>
      <c r="E2389" s="3" t="str">
        <f>IF(D2389,VLOOKUP(A2389,des!B:Q,11,FALSE),"")</f>
        <v/>
      </c>
      <c r="F2389" s="3" t="b">
        <f t="shared" si="148"/>
        <v>0</v>
      </c>
      <c r="G2389" s="3" t="str">
        <f t="shared" si="149"/>
        <v/>
      </c>
      <c r="H2389" s="3" t="str">
        <f>IF(D2389,VLOOKUP(A2389,des!B:Q,12,FALSE),"")</f>
        <v/>
      </c>
      <c r="I2389" s="3" t="b">
        <f t="shared" si="150"/>
        <v>0</v>
      </c>
      <c r="J2389" s="3" t="str">
        <f t="shared" si="151"/>
        <v/>
      </c>
    </row>
    <row r="2390" spans="1:10" x14ac:dyDescent="0.2">
      <c r="A2390" t="s">
        <v>10023</v>
      </c>
      <c r="B2390" t="s">
        <v>10024</v>
      </c>
      <c r="C2390" t="s">
        <v>10025</v>
      </c>
      <c r="D2390" s="3" t="b">
        <f>NOT(ISNA(VLOOKUP(A2390,des!B:B,1,FALSE)))</f>
        <v>0</v>
      </c>
      <c r="E2390" s="3" t="str">
        <f>IF(D2390,VLOOKUP(A2390,des!B:Q,11,FALSE),"")</f>
        <v/>
      </c>
      <c r="F2390" s="3" t="b">
        <f t="shared" si="148"/>
        <v>0</v>
      </c>
      <c r="G2390" s="3" t="str">
        <f t="shared" si="149"/>
        <v/>
      </c>
      <c r="H2390" s="3" t="str">
        <f>IF(D2390,VLOOKUP(A2390,des!B:Q,12,FALSE),"")</f>
        <v/>
      </c>
      <c r="I2390" s="3" t="b">
        <f t="shared" si="150"/>
        <v>0</v>
      </c>
      <c r="J2390" s="3" t="str">
        <f t="shared" si="151"/>
        <v/>
      </c>
    </row>
    <row r="2391" spans="1:10" x14ac:dyDescent="0.2">
      <c r="A2391" t="s">
        <v>10026</v>
      </c>
      <c r="B2391" t="s">
        <v>10027</v>
      </c>
      <c r="C2391" t="s">
        <v>10028</v>
      </c>
      <c r="D2391" s="3" t="b">
        <f>NOT(ISNA(VLOOKUP(A2391,des!B:B,1,FALSE)))</f>
        <v>0</v>
      </c>
      <c r="E2391" s="3" t="str">
        <f>IF(D2391,VLOOKUP(A2391,des!B:Q,11,FALSE),"")</f>
        <v/>
      </c>
      <c r="F2391" s="3" t="b">
        <f t="shared" si="148"/>
        <v>0</v>
      </c>
      <c r="G2391" s="3" t="str">
        <f t="shared" si="149"/>
        <v/>
      </c>
      <c r="H2391" s="3" t="str">
        <f>IF(D2391,VLOOKUP(A2391,des!B:Q,12,FALSE),"")</f>
        <v/>
      </c>
      <c r="I2391" s="3" t="b">
        <f t="shared" si="150"/>
        <v>0</v>
      </c>
      <c r="J2391" s="3" t="str">
        <f t="shared" si="151"/>
        <v/>
      </c>
    </row>
    <row r="2392" spans="1:10" x14ac:dyDescent="0.2">
      <c r="A2392" t="s">
        <v>10029</v>
      </c>
      <c r="B2392" t="s">
        <v>10030</v>
      </c>
      <c r="C2392" t="s">
        <v>10031</v>
      </c>
      <c r="D2392" s="3" t="b">
        <f>NOT(ISNA(VLOOKUP(A2392,des!B:B,1,FALSE)))</f>
        <v>0</v>
      </c>
      <c r="E2392" s="3" t="str">
        <f>IF(D2392,VLOOKUP(A2392,des!B:Q,11,FALSE),"")</f>
        <v/>
      </c>
      <c r="F2392" s="3" t="b">
        <f t="shared" si="148"/>
        <v>0</v>
      </c>
      <c r="G2392" s="3" t="str">
        <f t="shared" si="149"/>
        <v/>
      </c>
      <c r="H2392" s="3" t="str">
        <f>IF(D2392,VLOOKUP(A2392,des!B:Q,12,FALSE),"")</f>
        <v/>
      </c>
      <c r="I2392" s="3" t="b">
        <f t="shared" si="150"/>
        <v>0</v>
      </c>
      <c r="J2392" s="3" t="str">
        <f t="shared" si="151"/>
        <v/>
      </c>
    </row>
    <row r="2393" spans="1:10" x14ac:dyDescent="0.2">
      <c r="A2393" t="s">
        <v>10032</v>
      </c>
      <c r="B2393" t="s">
        <v>10033</v>
      </c>
      <c r="C2393" t="s">
        <v>10034</v>
      </c>
      <c r="D2393" s="3" t="b">
        <f>NOT(ISNA(VLOOKUP(A2393,des!B:B,1,FALSE)))</f>
        <v>0</v>
      </c>
      <c r="E2393" s="3" t="str">
        <f>IF(D2393,VLOOKUP(A2393,des!B:Q,11,FALSE),"")</f>
        <v/>
      </c>
      <c r="F2393" s="3" t="b">
        <f t="shared" si="148"/>
        <v>0</v>
      </c>
      <c r="G2393" s="3" t="str">
        <f t="shared" si="149"/>
        <v/>
      </c>
      <c r="H2393" s="3" t="str">
        <f>IF(D2393,VLOOKUP(A2393,des!B:Q,12,FALSE),"")</f>
        <v/>
      </c>
      <c r="I2393" s="3" t="b">
        <f t="shared" si="150"/>
        <v>0</v>
      </c>
      <c r="J2393" s="3" t="str">
        <f t="shared" si="151"/>
        <v/>
      </c>
    </row>
    <row r="2394" spans="1:10" x14ac:dyDescent="0.2">
      <c r="A2394" t="s">
        <v>10035</v>
      </c>
      <c r="B2394" t="s">
        <v>10036</v>
      </c>
      <c r="C2394" t="s">
        <v>10037</v>
      </c>
      <c r="D2394" s="3" t="b">
        <f>NOT(ISNA(VLOOKUP(A2394,des!B:B,1,FALSE)))</f>
        <v>0</v>
      </c>
      <c r="E2394" s="3" t="str">
        <f>IF(D2394,VLOOKUP(A2394,des!B:Q,11,FALSE),"")</f>
        <v/>
      </c>
      <c r="F2394" s="3" t="b">
        <f t="shared" si="148"/>
        <v>0</v>
      </c>
      <c r="G2394" s="3" t="str">
        <f t="shared" si="149"/>
        <v/>
      </c>
      <c r="H2394" s="3" t="str">
        <f>IF(D2394,VLOOKUP(A2394,des!B:Q,12,FALSE),"")</f>
        <v/>
      </c>
      <c r="I2394" s="3" t="b">
        <f t="shared" si="150"/>
        <v>0</v>
      </c>
      <c r="J2394" s="3" t="str">
        <f t="shared" si="151"/>
        <v/>
      </c>
    </row>
    <row r="2395" spans="1:10" x14ac:dyDescent="0.2">
      <c r="A2395" t="s">
        <v>10038</v>
      </c>
      <c r="B2395" t="s">
        <v>10039</v>
      </c>
      <c r="C2395" t="s">
        <v>10040</v>
      </c>
      <c r="D2395" s="3" t="b">
        <f>NOT(ISNA(VLOOKUP(A2395,des!B:B,1,FALSE)))</f>
        <v>0</v>
      </c>
      <c r="E2395" s="3" t="str">
        <f>IF(D2395,VLOOKUP(A2395,des!B:Q,11,FALSE),"")</f>
        <v/>
      </c>
      <c r="F2395" s="3" t="b">
        <f t="shared" si="148"/>
        <v>0</v>
      </c>
      <c r="G2395" s="3" t="str">
        <f t="shared" si="149"/>
        <v/>
      </c>
      <c r="H2395" s="3" t="str">
        <f>IF(D2395,VLOOKUP(A2395,des!B:Q,12,FALSE),"")</f>
        <v/>
      </c>
      <c r="I2395" s="3" t="b">
        <f t="shared" si="150"/>
        <v>0</v>
      </c>
      <c r="J2395" s="3" t="str">
        <f t="shared" si="151"/>
        <v/>
      </c>
    </row>
    <row r="2396" spans="1:10" x14ac:dyDescent="0.2">
      <c r="A2396" t="s">
        <v>10041</v>
      </c>
      <c r="B2396" t="s">
        <v>10042</v>
      </c>
      <c r="C2396" t="s">
        <v>10043</v>
      </c>
      <c r="D2396" s="3" t="b">
        <f>NOT(ISNA(VLOOKUP(A2396,des!B:B,1,FALSE)))</f>
        <v>0</v>
      </c>
      <c r="E2396" s="3" t="str">
        <f>IF(D2396,VLOOKUP(A2396,des!B:Q,11,FALSE),"")</f>
        <v/>
      </c>
      <c r="F2396" s="3" t="b">
        <f t="shared" si="148"/>
        <v>0</v>
      </c>
      <c r="G2396" s="3" t="str">
        <f t="shared" si="149"/>
        <v/>
      </c>
      <c r="H2396" s="3" t="str">
        <f>IF(D2396,VLOOKUP(A2396,des!B:Q,12,FALSE),"")</f>
        <v/>
      </c>
      <c r="I2396" s="3" t="b">
        <f t="shared" si="150"/>
        <v>0</v>
      </c>
      <c r="J2396" s="3" t="str">
        <f t="shared" si="151"/>
        <v/>
      </c>
    </row>
    <row r="2397" spans="1:10" x14ac:dyDescent="0.2">
      <c r="A2397" t="s">
        <v>10044</v>
      </c>
      <c r="B2397" t="s">
        <v>10045</v>
      </c>
      <c r="C2397" t="s">
        <v>10046</v>
      </c>
      <c r="D2397" s="3" t="b">
        <f>NOT(ISNA(VLOOKUP(A2397,des!B:B,1,FALSE)))</f>
        <v>0</v>
      </c>
      <c r="E2397" s="3" t="str">
        <f>IF(D2397,VLOOKUP(A2397,des!B:Q,11,FALSE),"")</f>
        <v/>
      </c>
      <c r="F2397" s="3" t="b">
        <f t="shared" si="148"/>
        <v>0</v>
      </c>
      <c r="G2397" s="3" t="str">
        <f t="shared" si="149"/>
        <v/>
      </c>
      <c r="H2397" s="3" t="str">
        <f>IF(D2397,VLOOKUP(A2397,des!B:Q,12,FALSE),"")</f>
        <v/>
      </c>
      <c r="I2397" s="3" t="b">
        <f t="shared" si="150"/>
        <v>0</v>
      </c>
      <c r="J2397" s="3" t="str">
        <f t="shared" si="151"/>
        <v/>
      </c>
    </row>
    <row r="2398" spans="1:10" x14ac:dyDescent="0.2">
      <c r="A2398" t="s">
        <v>10047</v>
      </c>
      <c r="B2398" t="s">
        <v>10048</v>
      </c>
      <c r="C2398" t="s">
        <v>10049</v>
      </c>
      <c r="D2398" s="3" t="b">
        <f>NOT(ISNA(VLOOKUP(A2398,des!B:B,1,FALSE)))</f>
        <v>0</v>
      </c>
      <c r="E2398" s="3" t="str">
        <f>IF(D2398,VLOOKUP(A2398,des!B:Q,11,FALSE),"")</f>
        <v/>
      </c>
      <c r="F2398" s="3" t="b">
        <f t="shared" si="148"/>
        <v>0</v>
      </c>
      <c r="G2398" s="3" t="str">
        <f t="shared" si="149"/>
        <v/>
      </c>
      <c r="H2398" s="3" t="str">
        <f>IF(D2398,VLOOKUP(A2398,des!B:Q,12,FALSE),"")</f>
        <v/>
      </c>
      <c r="I2398" s="3" t="b">
        <f t="shared" si="150"/>
        <v>0</v>
      </c>
      <c r="J2398" s="3" t="str">
        <f t="shared" si="151"/>
        <v/>
      </c>
    </row>
    <row r="2399" spans="1:10" x14ac:dyDescent="0.2">
      <c r="A2399" t="s">
        <v>10050</v>
      </c>
      <c r="B2399" t="s">
        <v>10051</v>
      </c>
      <c r="C2399" t="s">
        <v>10052</v>
      </c>
      <c r="D2399" s="3" t="b">
        <f>NOT(ISNA(VLOOKUP(A2399,des!B:B,1,FALSE)))</f>
        <v>0</v>
      </c>
      <c r="E2399" s="3" t="str">
        <f>IF(D2399,VLOOKUP(A2399,des!B:Q,11,FALSE),"")</f>
        <v/>
      </c>
      <c r="F2399" s="3" t="b">
        <f t="shared" si="148"/>
        <v>0</v>
      </c>
      <c r="G2399" s="3" t="str">
        <f t="shared" si="149"/>
        <v/>
      </c>
      <c r="H2399" s="3" t="str">
        <f>IF(D2399,VLOOKUP(A2399,des!B:Q,12,FALSE),"")</f>
        <v/>
      </c>
      <c r="I2399" s="3" t="b">
        <f t="shared" si="150"/>
        <v>0</v>
      </c>
      <c r="J2399" s="3" t="str">
        <f t="shared" si="151"/>
        <v/>
      </c>
    </row>
    <row r="2400" spans="1:10" x14ac:dyDescent="0.2">
      <c r="A2400" t="s">
        <v>10053</v>
      </c>
      <c r="B2400" t="s">
        <v>10054</v>
      </c>
      <c r="C2400" t="s">
        <v>10055</v>
      </c>
      <c r="D2400" s="3" t="b">
        <f>NOT(ISNA(VLOOKUP(A2400,des!B:B,1,FALSE)))</f>
        <v>0</v>
      </c>
      <c r="E2400" s="3" t="str">
        <f>IF(D2400,VLOOKUP(A2400,des!B:Q,11,FALSE),"")</f>
        <v/>
      </c>
      <c r="F2400" s="3" t="b">
        <f t="shared" si="148"/>
        <v>0</v>
      </c>
      <c r="G2400" s="3" t="str">
        <f t="shared" si="149"/>
        <v/>
      </c>
      <c r="H2400" s="3" t="str">
        <f>IF(D2400,VLOOKUP(A2400,des!B:Q,12,FALSE),"")</f>
        <v/>
      </c>
      <c r="I2400" s="3" t="b">
        <f t="shared" si="150"/>
        <v>0</v>
      </c>
      <c r="J2400" s="3" t="str">
        <f t="shared" si="151"/>
        <v/>
      </c>
    </row>
    <row r="2401" spans="1:10" x14ac:dyDescent="0.2">
      <c r="A2401" t="s">
        <v>10056</v>
      </c>
      <c r="B2401" t="s">
        <v>10057</v>
      </c>
      <c r="C2401" t="s">
        <v>10058</v>
      </c>
      <c r="D2401" s="3" t="b">
        <f>NOT(ISNA(VLOOKUP(A2401,des!B:B,1,FALSE)))</f>
        <v>0</v>
      </c>
      <c r="E2401" s="3" t="str">
        <f>IF(D2401,VLOOKUP(A2401,des!B:Q,11,FALSE),"")</f>
        <v/>
      </c>
      <c r="F2401" s="3" t="b">
        <f t="shared" si="148"/>
        <v>0</v>
      </c>
      <c r="G2401" s="3" t="str">
        <f t="shared" si="149"/>
        <v/>
      </c>
      <c r="H2401" s="3" t="str">
        <f>IF(D2401,VLOOKUP(A2401,des!B:Q,12,FALSE),"")</f>
        <v/>
      </c>
      <c r="I2401" s="3" t="b">
        <f t="shared" si="150"/>
        <v>0</v>
      </c>
      <c r="J2401" s="3" t="str">
        <f t="shared" si="151"/>
        <v/>
      </c>
    </row>
    <row r="2402" spans="1:10" x14ac:dyDescent="0.2">
      <c r="A2402" t="s">
        <v>10059</v>
      </c>
      <c r="B2402" t="s">
        <v>10060</v>
      </c>
      <c r="C2402" t="s">
        <v>10061</v>
      </c>
      <c r="D2402" s="3" t="b">
        <f>NOT(ISNA(VLOOKUP(A2402,des!B:B,1,FALSE)))</f>
        <v>0</v>
      </c>
      <c r="E2402" s="3" t="str">
        <f>IF(D2402,VLOOKUP(A2402,des!B:Q,11,FALSE),"")</f>
        <v/>
      </c>
      <c r="F2402" s="3" t="b">
        <f t="shared" si="148"/>
        <v>0</v>
      </c>
      <c r="G2402" s="3" t="str">
        <f t="shared" si="149"/>
        <v/>
      </c>
      <c r="H2402" s="3" t="str">
        <f>IF(D2402,VLOOKUP(A2402,des!B:Q,12,FALSE),"")</f>
        <v/>
      </c>
      <c r="I2402" s="3" t="b">
        <f t="shared" si="150"/>
        <v>0</v>
      </c>
      <c r="J2402" s="3" t="str">
        <f t="shared" si="151"/>
        <v/>
      </c>
    </row>
    <row r="2403" spans="1:10" x14ac:dyDescent="0.2">
      <c r="A2403" t="s">
        <v>10062</v>
      </c>
      <c r="B2403" t="s">
        <v>10063</v>
      </c>
      <c r="C2403" t="s">
        <v>10064</v>
      </c>
      <c r="D2403" s="3" t="b">
        <f>NOT(ISNA(VLOOKUP(A2403,des!B:B,1,FALSE)))</f>
        <v>0</v>
      </c>
      <c r="E2403" s="3" t="str">
        <f>IF(D2403,VLOOKUP(A2403,des!B:Q,11,FALSE),"")</f>
        <v/>
      </c>
      <c r="F2403" s="3" t="b">
        <f t="shared" si="148"/>
        <v>0</v>
      </c>
      <c r="G2403" s="3" t="str">
        <f t="shared" si="149"/>
        <v/>
      </c>
      <c r="H2403" s="3" t="str">
        <f>IF(D2403,VLOOKUP(A2403,des!B:Q,12,FALSE),"")</f>
        <v/>
      </c>
      <c r="I2403" s="3" t="b">
        <f t="shared" si="150"/>
        <v>0</v>
      </c>
      <c r="J2403" s="3" t="str">
        <f t="shared" si="151"/>
        <v/>
      </c>
    </row>
    <row r="2404" spans="1:10" x14ac:dyDescent="0.2">
      <c r="A2404" t="s">
        <v>10065</v>
      </c>
      <c r="B2404" t="s">
        <v>10066</v>
      </c>
      <c r="C2404" t="s">
        <v>10067</v>
      </c>
      <c r="D2404" s="3" t="b">
        <f>NOT(ISNA(VLOOKUP(A2404,des!B:B,1,FALSE)))</f>
        <v>0</v>
      </c>
      <c r="E2404" s="3" t="str">
        <f>IF(D2404,VLOOKUP(A2404,des!B:Q,11,FALSE),"")</f>
        <v/>
      </c>
      <c r="F2404" s="3" t="b">
        <f t="shared" si="148"/>
        <v>0</v>
      </c>
      <c r="G2404" s="3" t="str">
        <f t="shared" si="149"/>
        <v/>
      </c>
      <c r="H2404" s="3" t="str">
        <f>IF(D2404,VLOOKUP(A2404,des!B:Q,12,FALSE),"")</f>
        <v/>
      </c>
      <c r="I2404" s="3" t="b">
        <f t="shared" si="150"/>
        <v>0</v>
      </c>
      <c r="J2404" s="3" t="str">
        <f t="shared" si="151"/>
        <v/>
      </c>
    </row>
    <row r="2405" spans="1:10" x14ac:dyDescent="0.2">
      <c r="A2405" t="s">
        <v>10068</v>
      </c>
      <c r="B2405" t="s">
        <v>10069</v>
      </c>
      <c r="C2405" t="s">
        <v>10070</v>
      </c>
      <c r="D2405" s="3" t="b">
        <f>NOT(ISNA(VLOOKUP(A2405,des!B:B,1,FALSE)))</f>
        <v>0</v>
      </c>
      <c r="E2405" s="3" t="str">
        <f>IF(D2405,VLOOKUP(A2405,des!B:Q,11,FALSE),"")</f>
        <v/>
      </c>
      <c r="F2405" s="3" t="b">
        <f t="shared" si="148"/>
        <v>0</v>
      </c>
      <c r="G2405" s="3" t="str">
        <f t="shared" si="149"/>
        <v/>
      </c>
      <c r="H2405" s="3" t="str">
        <f>IF(D2405,VLOOKUP(A2405,des!B:Q,12,FALSE),"")</f>
        <v/>
      </c>
      <c r="I2405" s="3" t="b">
        <f t="shared" si="150"/>
        <v>0</v>
      </c>
      <c r="J2405" s="3" t="str">
        <f t="shared" si="151"/>
        <v/>
      </c>
    </row>
    <row r="2406" spans="1:10" x14ac:dyDescent="0.2">
      <c r="A2406" t="s">
        <v>10071</v>
      </c>
      <c r="B2406" t="s">
        <v>10072</v>
      </c>
      <c r="C2406" t="s">
        <v>10073</v>
      </c>
      <c r="D2406" s="3" t="b">
        <f>NOT(ISNA(VLOOKUP(A2406,des!B:B,1,FALSE)))</f>
        <v>0</v>
      </c>
      <c r="E2406" s="3" t="str">
        <f>IF(D2406,VLOOKUP(A2406,des!B:Q,11,FALSE),"")</f>
        <v/>
      </c>
      <c r="F2406" s="3" t="b">
        <f t="shared" si="148"/>
        <v>0</v>
      </c>
      <c r="G2406" s="3" t="str">
        <f t="shared" si="149"/>
        <v/>
      </c>
      <c r="H2406" s="3" t="str">
        <f>IF(D2406,VLOOKUP(A2406,des!B:Q,12,FALSE),"")</f>
        <v/>
      </c>
      <c r="I2406" s="3" t="b">
        <f t="shared" si="150"/>
        <v>0</v>
      </c>
      <c r="J2406" s="3" t="str">
        <f t="shared" si="151"/>
        <v/>
      </c>
    </row>
    <row r="2407" spans="1:10" x14ac:dyDescent="0.2">
      <c r="A2407" t="s">
        <v>10074</v>
      </c>
      <c r="B2407" t="s">
        <v>10075</v>
      </c>
      <c r="C2407" t="s">
        <v>10076</v>
      </c>
      <c r="D2407" s="3" t="b">
        <f>NOT(ISNA(VLOOKUP(A2407,des!B:B,1,FALSE)))</f>
        <v>0</v>
      </c>
      <c r="E2407" s="3" t="str">
        <f>IF(D2407,VLOOKUP(A2407,des!B:Q,11,FALSE),"")</f>
        <v/>
      </c>
      <c r="F2407" s="3" t="b">
        <f t="shared" si="148"/>
        <v>0</v>
      </c>
      <c r="G2407" s="3" t="str">
        <f t="shared" si="149"/>
        <v/>
      </c>
      <c r="H2407" s="3" t="str">
        <f>IF(D2407,VLOOKUP(A2407,des!B:Q,12,FALSE),"")</f>
        <v/>
      </c>
      <c r="I2407" s="3" t="b">
        <f t="shared" si="150"/>
        <v>0</v>
      </c>
      <c r="J2407" s="3" t="str">
        <f t="shared" si="151"/>
        <v/>
      </c>
    </row>
    <row r="2408" spans="1:10" x14ac:dyDescent="0.2">
      <c r="A2408" t="s">
        <v>10077</v>
      </c>
      <c r="B2408" t="s">
        <v>10078</v>
      </c>
      <c r="C2408" t="s">
        <v>10079</v>
      </c>
      <c r="D2408" s="3" t="b">
        <f>NOT(ISNA(VLOOKUP(A2408,des!B:B,1,FALSE)))</f>
        <v>0</v>
      </c>
      <c r="E2408" s="3" t="str">
        <f>IF(D2408,VLOOKUP(A2408,des!B:Q,11,FALSE),"")</f>
        <v/>
      </c>
      <c r="F2408" s="3" t="b">
        <f t="shared" si="148"/>
        <v>0</v>
      </c>
      <c r="G2408" s="3" t="str">
        <f t="shared" si="149"/>
        <v/>
      </c>
      <c r="H2408" s="3" t="str">
        <f>IF(D2408,VLOOKUP(A2408,des!B:Q,12,FALSE),"")</f>
        <v/>
      </c>
      <c r="I2408" s="3" t="b">
        <f t="shared" si="150"/>
        <v>0</v>
      </c>
      <c r="J2408" s="3" t="str">
        <f t="shared" si="151"/>
        <v/>
      </c>
    </row>
    <row r="2409" spans="1:10" x14ac:dyDescent="0.2">
      <c r="A2409" t="s">
        <v>10080</v>
      </c>
      <c r="B2409" t="s">
        <v>10081</v>
      </c>
      <c r="C2409" t="s">
        <v>10082</v>
      </c>
      <c r="D2409" s="3" t="b">
        <f>NOT(ISNA(VLOOKUP(A2409,des!B:B,1,FALSE)))</f>
        <v>0</v>
      </c>
      <c r="E2409" s="3" t="str">
        <f>IF(D2409,VLOOKUP(A2409,des!B:Q,11,FALSE),"")</f>
        <v/>
      </c>
      <c r="F2409" s="3" t="b">
        <f t="shared" si="148"/>
        <v>0</v>
      </c>
      <c r="G2409" s="3" t="str">
        <f t="shared" si="149"/>
        <v/>
      </c>
      <c r="H2409" s="3" t="str">
        <f>IF(D2409,VLOOKUP(A2409,des!B:Q,12,FALSE),"")</f>
        <v/>
      </c>
      <c r="I2409" s="3" t="b">
        <f t="shared" si="150"/>
        <v>0</v>
      </c>
      <c r="J2409" s="3" t="str">
        <f t="shared" si="151"/>
        <v/>
      </c>
    </row>
    <row r="2410" spans="1:10" x14ac:dyDescent="0.2">
      <c r="A2410" t="s">
        <v>10083</v>
      </c>
      <c r="B2410" t="s">
        <v>10084</v>
      </c>
      <c r="C2410" t="s">
        <v>10085</v>
      </c>
      <c r="D2410" s="3" t="b">
        <f>NOT(ISNA(VLOOKUP(A2410,des!B:B,1,FALSE)))</f>
        <v>0</v>
      </c>
      <c r="E2410" s="3" t="str">
        <f>IF(D2410,VLOOKUP(A2410,des!B:Q,11,FALSE),"")</f>
        <v/>
      </c>
      <c r="F2410" s="3" t="b">
        <f t="shared" si="148"/>
        <v>0</v>
      </c>
      <c r="G2410" s="3" t="str">
        <f t="shared" si="149"/>
        <v/>
      </c>
      <c r="H2410" s="3" t="str">
        <f>IF(D2410,VLOOKUP(A2410,des!B:Q,12,FALSE),"")</f>
        <v/>
      </c>
      <c r="I2410" s="3" t="b">
        <f t="shared" si="150"/>
        <v>0</v>
      </c>
      <c r="J2410" s="3" t="str">
        <f t="shared" si="151"/>
        <v/>
      </c>
    </row>
    <row r="2411" spans="1:10" x14ac:dyDescent="0.2">
      <c r="A2411" t="s">
        <v>10086</v>
      </c>
      <c r="B2411" t="s">
        <v>10087</v>
      </c>
      <c r="C2411" t="s">
        <v>10088</v>
      </c>
      <c r="D2411" s="3" t="b">
        <f>NOT(ISNA(VLOOKUP(A2411,des!B:B,1,FALSE)))</f>
        <v>0</v>
      </c>
      <c r="E2411" s="3" t="str">
        <f>IF(D2411,VLOOKUP(A2411,des!B:Q,11,FALSE),"")</f>
        <v/>
      </c>
      <c r="F2411" s="3" t="b">
        <f t="shared" si="148"/>
        <v>0</v>
      </c>
      <c r="G2411" s="3" t="str">
        <f t="shared" si="149"/>
        <v/>
      </c>
      <c r="H2411" s="3" t="str">
        <f>IF(D2411,VLOOKUP(A2411,des!B:Q,12,FALSE),"")</f>
        <v/>
      </c>
      <c r="I2411" s="3" t="b">
        <f t="shared" si="150"/>
        <v>0</v>
      </c>
      <c r="J2411" s="3" t="str">
        <f t="shared" si="151"/>
        <v/>
      </c>
    </row>
    <row r="2412" spans="1:10" x14ac:dyDescent="0.2">
      <c r="A2412" t="s">
        <v>10089</v>
      </c>
      <c r="B2412" t="s">
        <v>10090</v>
      </c>
      <c r="C2412" t="s">
        <v>10091</v>
      </c>
      <c r="D2412" s="3" t="b">
        <f>NOT(ISNA(VLOOKUP(A2412,des!B:B,1,FALSE)))</f>
        <v>0</v>
      </c>
      <c r="E2412" s="3" t="str">
        <f>IF(D2412,VLOOKUP(A2412,des!B:Q,11,FALSE),"")</f>
        <v/>
      </c>
      <c r="F2412" s="3" t="b">
        <f t="shared" si="148"/>
        <v>0</v>
      </c>
      <c r="G2412" s="3" t="str">
        <f t="shared" si="149"/>
        <v/>
      </c>
      <c r="H2412" s="3" t="str">
        <f>IF(D2412,VLOOKUP(A2412,des!B:Q,12,FALSE),"")</f>
        <v/>
      </c>
      <c r="I2412" s="3" t="b">
        <f t="shared" si="150"/>
        <v>0</v>
      </c>
      <c r="J2412" s="3" t="str">
        <f t="shared" si="151"/>
        <v/>
      </c>
    </row>
    <row r="2413" spans="1:10" x14ac:dyDescent="0.2">
      <c r="A2413" t="s">
        <v>10092</v>
      </c>
      <c r="B2413" t="s">
        <v>10093</v>
      </c>
      <c r="C2413" t="s">
        <v>10094</v>
      </c>
      <c r="D2413" s="3" t="b">
        <f>NOT(ISNA(VLOOKUP(A2413,des!B:B,1,FALSE)))</f>
        <v>0</v>
      </c>
      <c r="E2413" s="3" t="str">
        <f>IF(D2413,VLOOKUP(A2413,des!B:Q,11,FALSE),"")</f>
        <v/>
      </c>
      <c r="F2413" s="3" t="b">
        <f t="shared" si="148"/>
        <v>0</v>
      </c>
      <c r="G2413" s="3" t="str">
        <f t="shared" si="149"/>
        <v/>
      </c>
      <c r="H2413" s="3" t="str">
        <f>IF(D2413,VLOOKUP(A2413,des!B:Q,12,FALSE),"")</f>
        <v/>
      </c>
      <c r="I2413" s="3" t="b">
        <f t="shared" si="150"/>
        <v>0</v>
      </c>
      <c r="J2413" s="3" t="str">
        <f t="shared" si="151"/>
        <v/>
      </c>
    </row>
    <row r="2414" spans="1:10" x14ac:dyDescent="0.2">
      <c r="A2414" t="s">
        <v>10095</v>
      </c>
      <c r="B2414" t="s">
        <v>10096</v>
      </c>
      <c r="C2414" t="s">
        <v>10097</v>
      </c>
      <c r="D2414" s="3" t="b">
        <f>NOT(ISNA(VLOOKUP(A2414,des!B:B,1,FALSE)))</f>
        <v>0</v>
      </c>
      <c r="E2414" s="3" t="str">
        <f>IF(D2414,VLOOKUP(A2414,des!B:Q,11,FALSE),"")</f>
        <v/>
      </c>
      <c r="F2414" s="3" t="b">
        <f t="shared" si="148"/>
        <v>0</v>
      </c>
      <c r="G2414" s="3" t="str">
        <f t="shared" si="149"/>
        <v/>
      </c>
      <c r="H2414" s="3" t="str">
        <f>IF(D2414,VLOOKUP(A2414,des!B:Q,12,FALSE),"")</f>
        <v/>
      </c>
      <c r="I2414" s="3" t="b">
        <f t="shared" si="150"/>
        <v>0</v>
      </c>
      <c r="J2414" s="3" t="str">
        <f t="shared" si="151"/>
        <v/>
      </c>
    </row>
    <row r="2415" spans="1:10" x14ac:dyDescent="0.2">
      <c r="A2415" t="s">
        <v>10098</v>
      </c>
      <c r="B2415" t="s">
        <v>10099</v>
      </c>
      <c r="C2415" t="s">
        <v>10100</v>
      </c>
      <c r="D2415" s="3" t="b">
        <f>NOT(ISNA(VLOOKUP(A2415,des!B:B,1,FALSE)))</f>
        <v>0</v>
      </c>
      <c r="E2415" s="3" t="str">
        <f>IF(D2415,VLOOKUP(A2415,des!B:Q,11,FALSE),"")</f>
        <v/>
      </c>
      <c r="F2415" s="3" t="b">
        <f t="shared" si="148"/>
        <v>0</v>
      </c>
      <c r="G2415" s="3" t="str">
        <f t="shared" si="149"/>
        <v/>
      </c>
      <c r="H2415" s="3" t="str">
        <f>IF(D2415,VLOOKUP(A2415,des!B:Q,12,FALSE),"")</f>
        <v/>
      </c>
      <c r="I2415" s="3" t="b">
        <f t="shared" si="150"/>
        <v>0</v>
      </c>
      <c r="J2415" s="3" t="str">
        <f t="shared" si="151"/>
        <v/>
      </c>
    </row>
    <row r="2416" spans="1:10" x14ac:dyDescent="0.2">
      <c r="A2416" t="s">
        <v>10101</v>
      </c>
      <c r="B2416" t="s">
        <v>10102</v>
      </c>
      <c r="C2416" t="s">
        <v>10103</v>
      </c>
      <c r="D2416" s="3" t="b">
        <f>NOT(ISNA(VLOOKUP(A2416,des!B:B,1,FALSE)))</f>
        <v>0</v>
      </c>
      <c r="E2416" s="3" t="str">
        <f>IF(D2416,VLOOKUP(A2416,des!B:Q,11,FALSE),"")</f>
        <v/>
      </c>
      <c r="F2416" s="3" t="b">
        <f t="shared" si="148"/>
        <v>0</v>
      </c>
      <c r="G2416" s="3" t="str">
        <f t="shared" si="149"/>
        <v/>
      </c>
      <c r="H2416" s="3" t="str">
        <f>IF(D2416,VLOOKUP(A2416,des!B:Q,12,FALSE),"")</f>
        <v/>
      </c>
      <c r="I2416" s="3" t="b">
        <f t="shared" si="150"/>
        <v>0</v>
      </c>
      <c r="J2416" s="3" t="str">
        <f t="shared" si="151"/>
        <v/>
      </c>
    </row>
    <row r="2417" spans="1:10" x14ac:dyDescent="0.2">
      <c r="A2417" t="s">
        <v>10104</v>
      </c>
      <c r="B2417" t="s">
        <v>10105</v>
      </c>
      <c r="C2417" t="s">
        <v>10106</v>
      </c>
      <c r="D2417" s="3" t="b">
        <f>NOT(ISNA(VLOOKUP(A2417,des!B:B,1,FALSE)))</f>
        <v>0</v>
      </c>
      <c r="E2417" s="3" t="str">
        <f>IF(D2417,VLOOKUP(A2417,des!B:Q,11,FALSE),"")</f>
        <v/>
      </c>
      <c r="F2417" s="3" t="b">
        <f t="shared" si="148"/>
        <v>0</v>
      </c>
      <c r="G2417" s="3" t="str">
        <f t="shared" si="149"/>
        <v/>
      </c>
      <c r="H2417" s="3" t="str">
        <f>IF(D2417,VLOOKUP(A2417,des!B:Q,12,FALSE),"")</f>
        <v/>
      </c>
      <c r="I2417" s="3" t="b">
        <f t="shared" si="150"/>
        <v>0</v>
      </c>
      <c r="J2417" s="3" t="str">
        <f t="shared" si="151"/>
        <v/>
      </c>
    </row>
    <row r="2418" spans="1:10" x14ac:dyDescent="0.2">
      <c r="A2418" t="s">
        <v>10107</v>
      </c>
      <c r="B2418" t="s">
        <v>10108</v>
      </c>
      <c r="C2418" t="s">
        <v>10109</v>
      </c>
      <c r="D2418" s="3" t="b">
        <f>NOT(ISNA(VLOOKUP(A2418,des!B:B,1,FALSE)))</f>
        <v>0</v>
      </c>
      <c r="E2418" s="3" t="str">
        <f>IF(D2418,VLOOKUP(A2418,des!B:Q,11,FALSE),"")</f>
        <v/>
      </c>
      <c r="F2418" s="3" t="b">
        <f t="shared" si="148"/>
        <v>0</v>
      </c>
      <c r="G2418" s="3" t="str">
        <f t="shared" si="149"/>
        <v/>
      </c>
      <c r="H2418" s="3" t="str">
        <f>IF(D2418,VLOOKUP(A2418,des!B:Q,12,FALSE),"")</f>
        <v/>
      </c>
      <c r="I2418" s="3" t="b">
        <f t="shared" si="150"/>
        <v>0</v>
      </c>
      <c r="J2418" s="3" t="str">
        <f t="shared" si="151"/>
        <v/>
      </c>
    </row>
    <row r="2419" spans="1:10" x14ac:dyDescent="0.2">
      <c r="A2419" t="s">
        <v>10110</v>
      </c>
      <c r="B2419" t="s">
        <v>10111</v>
      </c>
      <c r="C2419" t="s">
        <v>10112</v>
      </c>
      <c r="D2419" s="3" t="b">
        <f>NOT(ISNA(VLOOKUP(A2419,des!B:B,1,FALSE)))</f>
        <v>0</v>
      </c>
      <c r="E2419" s="3" t="str">
        <f>IF(D2419,VLOOKUP(A2419,des!B:Q,11,FALSE),"")</f>
        <v/>
      </c>
      <c r="F2419" s="3" t="b">
        <f t="shared" si="148"/>
        <v>0</v>
      </c>
      <c r="G2419" s="3" t="str">
        <f t="shared" si="149"/>
        <v/>
      </c>
      <c r="H2419" s="3" t="str">
        <f>IF(D2419,VLOOKUP(A2419,des!B:Q,12,FALSE),"")</f>
        <v/>
      </c>
      <c r="I2419" s="3" t="b">
        <f t="shared" si="150"/>
        <v>0</v>
      </c>
      <c r="J2419" s="3" t="str">
        <f t="shared" si="151"/>
        <v/>
      </c>
    </row>
    <row r="2420" spans="1:10" x14ac:dyDescent="0.2">
      <c r="A2420" t="s">
        <v>10113</v>
      </c>
      <c r="B2420" t="s">
        <v>10114</v>
      </c>
      <c r="C2420" t="s">
        <v>10115</v>
      </c>
      <c r="D2420" s="3" t="b">
        <f>NOT(ISNA(VLOOKUP(A2420,des!B:B,1,FALSE)))</f>
        <v>0</v>
      </c>
      <c r="E2420" s="3" t="str">
        <f>IF(D2420,VLOOKUP(A2420,des!B:Q,11,FALSE),"")</f>
        <v/>
      </c>
      <c r="F2420" s="3" t="b">
        <f t="shared" si="148"/>
        <v>0</v>
      </c>
      <c r="G2420" s="3" t="str">
        <f t="shared" si="149"/>
        <v/>
      </c>
      <c r="H2420" s="3" t="str">
        <f>IF(D2420,VLOOKUP(A2420,des!B:Q,12,FALSE),"")</f>
        <v/>
      </c>
      <c r="I2420" s="3" t="b">
        <f t="shared" si="150"/>
        <v>0</v>
      </c>
      <c r="J2420" s="3" t="str">
        <f t="shared" si="151"/>
        <v/>
      </c>
    </row>
    <row r="2421" spans="1:10" x14ac:dyDescent="0.2">
      <c r="A2421" t="s">
        <v>10116</v>
      </c>
      <c r="B2421" t="s">
        <v>10117</v>
      </c>
      <c r="C2421" t="s">
        <v>10118</v>
      </c>
      <c r="D2421" s="3" t="b">
        <f>NOT(ISNA(VLOOKUP(A2421,des!B:B,1,FALSE)))</f>
        <v>0</v>
      </c>
      <c r="E2421" s="3" t="str">
        <f>IF(D2421,VLOOKUP(A2421,des!B:Q,11,FALSE),"")</f>
        <v/>
      </c>
      <c r="F2421" s="3" t="b">
        <f t="shared" si="148"/>
        <v>0</v>
      </c>
      <c r="G2421" s="3" t="str">
        <f t="shared" si="149"/>
        <v/>
      </c>
      <c r="H2421" s="3" t="str">
        <f>IF(D2421,VLOOKUP(A2421,des!B:Q,12,FALSE),"")</f>
        <v/>
      </c>
      <c r="I2421" s="3" t="b">
        <f t="shared" si="150"/>
        <v>0</v>
      </c>
      <c r="J2421" s="3" t="str">
        <f t="shared" si="151"/>
        <v/>
      </c>
    </row>
    <row r="2422" spans="1:10" x14ac:dyDescent="0.2">
      <c r="A2422" t="s">
        <v>10119</v>
      </c>
      <c r="B2422" t="s">
        <v>10120</v>
      </c>
      <c r="C2422" t="s">
        <v>10121</v>
      </c>
      <c r="D2422" s="3" t="b">
        <f>NOT(ISNA(VLOOKUP(A2422,des!B:B,1,FALSE)))</f>
        <v>0</v>
      </c>
      <c r="E2422" s="3" t="str">
        <f>IF(D2422,VLOOKUP(A2422,des!B:Q,11,FALSE),"")</f>
        <v/>
      </c>
      <c r="F2422" s="3" t="b">
        <f t="shared" si="148"/>
        <v>0</v>
      </c>
      <c r="G2422" s="3" t="str">
        <f t="shared" si="149"/>
        <v/>
      </c>
      <c r="H2422" s="3" t="str">
        <f>IF(D2422,VLOOKUP(A2422,des!B:Q,12,FALSE),"")</f>
        <v/>
      </c>
      <c r="I2422" s="3" t="b">
        <f t="shared" si="150"/>
        <v>0</v>
      </c>
      <c r="J2422" s="3" t="str">
        <f t="shared" si="151"/>
        <v/>
      </c>
    </row>
    <row r="2423" spans="1:10" x14ac:dyDescent="0.2">
      <c r="A2423" t="s">
        <v>10122</v>
      </c>
      <c r="B2423" t="s">
        <v>10123</v>
      </c>
      <c r="C2423" t="s">
        <v>10124</v>
      </c>
      <c r="D2423" s="3" t="b">
        <f>NOT(ISNA(VLOOKUP(A2423,des!B:B,1,FALSE)))</f>
        <v>0</v>
      </c>
      <c r="E2423" s="3" t="str">
        <f>IF(D2423,VLOOKUP(A2423,des!B:Q,11,FALSE),"")</f>
        <v/>
      </c>
      <c r="F2423" s="3" t="b">
        <f t="shared" si="148"/>
        <v>0</v>
      </c>
      <c r="G2423" s="3" t="str">
        <f t="shared" si="149"/>
        <v/>
      </c>
      <c r="H2423" s="3" t="str">
        <f>IF(D2423,VLOOKUP(A2423,des!B:Q,12,FALSE),"")</f>
        <v/>
      </c>
      <c r="I2423" s="3" t="b">
        <f t="shared" si="150"/>
        <v>0</v>
      </c>
      <c r="J2423" s="3" t="str">
        <f t="shared" si="151"/>
        <v/>
      </c>
    </row>
    <row r="2424" spans="1:10" x14ac:dyDescent="0.2">
      <c r="A2424" t="s">
        <v>10125</v>
      </c>
      <c r="B2424" t="s">
        <v>10126</v>
      </c>
      <c r="C2424" t="s">
        <v>10127</v>
      </c>
      <c r="D2424" s="3" t="b">
        <f>NOT(ISNA(VLOOKUP(A2424,des!B:B,1,FALSE)))</f>
        <v>0</v>
      </c>
      <c r="E2424" s="3" t="str">
        <f>IF(D2424,VLOOKUP(A2424,des!B:Q,11,FALSE),"")</f>
        <v/>
      </c>
      <c r="F2424" s="3" t="b">
        <f t="shared" si="148"/>
        <v>0</v>
      </c>
      <c r="G2424" s="3" t="str">
        <f t="shared" si="149"/>
        <v/>
      </c>
      <c r="H2424" s="3" t="str">
        <f>IF(D2424,VLOOKUP(A2424,des!B:Q,12,FALSE),"")</f>
        <v/>
      </c>
      <c r="I2424" s="3" t="b">
        <f t="shared" si="150"/>
        <v>0</v>
      </c>
      <c r="J2424" s="3" t="str">
        <f t="shared" si="151"/>
        <v/>
      </c>
    </row>
    <row r="2425" spans="1:10" x14ac:dyDescent="0.2">
      <c r="A2425" t="s">
        <v>10128</v>
      </c>
      <c r="B2425" t="s">
        <v>10129</v>
      </c>
      <c r="C2425" t="s">
        <v>10130</v>
      </c>
      <c r="D2425" s="3" t="b">
        <f>NOT(ISNA(VLOOKUP(A2425,des!B:B,1,FALSE)))</f>
        <v>0</v>
      </c>
      <c r="E2425" s="3" t="str">
        <f>IF(D2425,VLOOKUP(A2425,des!B:Q,11,FALSE),"")</f>
        <v/>
      </c>
      <c r="F2425" s="3" t="b">
        <f t="shared" si="148"/>
        <v>0</v>
      </c>
      <c r="G2425" s="3" t="str">
        <f t="shared" si="149"/>
        <v/>
      </c>
      <c r="H2425" s="3" t="str">
        <f>IF(D2425,VLOOKUP(A2425,des!B:Q,12,FALSE),"")</f>
        <v/>
      </c>
      <c r="I2425" s="3" t="b">
        <f t="shared" si="150"/>
        <v>0</v>
      </c>
      <c r="J2425" s="3" t="str">
        <f t="shared" si="151"/>
        <v/>
      </c>
    </row>
    <row r="2426" spans="1:10" x14ac:dyDescent="0.2">
      <c r="A2426" t="s">
        <v>10131</v>
      </c>
      <c r="B2426" t="s">
        <v>10132</v>
      </c>
      <c r="C2426" t="s">
        <v>10133</v>
      </c>
      <c r="D2426" s="3" t="b">
        <f>NOT(ISNA(VLOOKUP(A2426,des!B:B,1,FALSE)))</f>
        <v>0</v>
      </c>
      <c r="E2426" s="3" t="str">
        <f>IF(D2426,VLOOKUP(A2426,des!B:Q,11,FALSE),"")</f>
        <v/>
      </c>
      <c r="F2426" s="3" t="b">
        <f t="shared" si="148"/>
        <v>0</v>
      </c>
      <c r="G2426" s="3" t="str">
        <f t="shared" si="149"/>
        <v/>
      </c>
      <c r="H2426" s="3" t="str">
        <f>IF(D2426,VLOOKUP(A2426,des!B:Q,12,FALSE),"")</f>
        <v/>
      </c>
      <c r="I2426" s="3" t="b">
        <f t="shared" si="150"/>
        <v>0</v>
      </c>
      <c r="J2426" s="3" t="str">
        <f t="shared" si="151"/>
        <v/>
      </c>
    </row>
    <row r="2427" spans="1:10" x14ac:dyDescent="0.2">
      <c r="A2427" t="s">
        <v>10134</v>
      </c>
      <c r="B2427" t="s">
        <v>10135</v>
      </c>
      <c r="C2427" t="s">
        <v>10136</v>
      </c>
      <c r="D2427" s="3" t="b">
        <f>NOT(ISNA(VLOOKUP(A2427,des!B:B,1,FALSE)))</f>
        <v>0</v>
      </c>
      <c r="E2427" s="3" t="str">
        <f>IF(D2427,VLOOKUP(A2427,des!B:Q,11,FALSE),"")</f>
        <v/>
      </c>
      <c r="F2427" s="3" t="b">
        <f t="shared" si="148"/>
        <v>0</v>
      </c>
      <c r="G2427" s="3" t="str">
        <f t="shared" si="149"/>
        <v/>
      </c>
      <c r="H2427" s="3" t="str">
        <f>IF(D2427,VLOOKUP(A2427,des!B:Q,12,FALSE),"")</f>
        <v/>
      </c>
      <c r="I2427" s="3" t="b">
        <f t="shared" si="150"/>
        <v>0</v>
      </c>
      <c r="J2427" s="3" t="str">
        <f t="shared" si="151"/>
        <v/>
      </c>
    </row>
    <row r="2428" spans="1:10" x14ac:dyDescent="0.2">
      <c r="A2428" t="s">
        <v>10137</v>
      </c>
      <c r="B2428" t="s">
        <v>10138</v>
      </c>
      <c r="C2428" t="s">
        <v>10139</v>
      </c>
      <c r="D2428" s="3" t="b">
        <f>NOT(ISNA(VLOOKUP(A2428,des!B:B,1,FALSE)))</f>
        <v>0</v>
      </c>
      <c r="E2428" s="3" t="str">
        <f>IF(D2428,VLOOKUP(A2428,des!B:Q,11,FALSE),"")</f>
        <v/>
      </c>
      <c r="F2428" s="3" t="b">
        <f t="shared" si="148"/>
        <v>0</v>
      </c>
      <c r="G2428" s="3" t="str">
        <f t="shared" si="149"/>
        <v/>
      </c>
      <c r="H2428" s="3" t="str">
        <f>IF(D2428,VLOOKUP(A2428,des!B:Q,12,FALSE),"")</f>
        <v/>
      </c>
      <c r="I2428" s="3" t="b">
        <f t="shared" si="150"/>
        <v>0</v>
      </c>
      <c r="J2428" s="3" t="str">
        <f t="shared" si="151"/>
        <v/>
      </c>
    </row>
    <row r="2429" spans="1:10" x14ac:dyDescent="0.2">
      <c r="A2429" t="s">
        <v>10140</v>
      </c>
      <c r="B2429" t="s">
        <v>10141</v>
      </c>
      <c r="C2429" t="s">
        <v>10142</v>
      </c>
      <c r="D2429" s="3" t="b">
        <f>NOT(ISNA(VLOOKUP(A2429,des!B:B,1,FALSE)))</f>
        <v>0</v>
      </c>
      <c r="E2429" s="3" t="str">
        <f>IF(D2429,VLOOKUP(A2429,des!B:Q,11,FALSE),"")</f>
        <v/>
      </c>
      <c r="F2429" s="3" t="b">
        <f t="shared" si="148"/>
        <v>0</v>
      </c>
      <c r="G2429" s="3" t="str">
        <f t="shared" si="149"/>
        <v/>
      </c>
      <c r="H2429" s="3" t="str">
        <f>IF(D2429,VLOOKUP(A2429,des!B:Q,12,FALSE),"")</f>
        <v/>
      </c>
      <c r="I2429" s="3" t="b">
        <f t="shared" si="150"/>
        <v>0</v>
      </c>
      <c r="J2429" s="3" t="str">
        <f t="shared" si="151"/>
        <v/>
      </c>
    </row>
    <row r="2430" spans="1:10" x14ac:dyDescent="0.2">
      <c r="A2430" t="s">
        <v>10143</v>
      </c>
      <c r="B2430" t="s">
        <v>10144</v>
      </c>
      <c r="C2430" t="s">
        <v>10145</v>
      </c>
      <c r="D2430" s="3" t="b">
        <f>NOT(ISNA(VLOOKUP(A2430,des!B:B,1,FALSE)))</f>
        <v>0</v>
      </c>
      <c r="E2430" s="3" t="str">
        <f>IF(D2430,VLOOKUP(A2430,des!B:Q,11,FALSE),"")</f>
        <v/>
      </c>
      <c r="F2430" s="3" t="b">
        <f t="shared" si="148"/>
        <v>0</v>
      </c>
      <c r="G2430" s="3" t="str">
        <f t="shared" si="149"/>
        <v/>
      </c>
      <c r="H2430" s="3" t="str">
        <f>IF(D2430,VLOOKUP(A2430,des!B:Q,12,FALSE),"")</f>
        <v/>
      </c>
      <c r="I2430" s="3" t="b">
        <f t="shared" si="150"/>
        <v>0</v>
      </c>
      <c r="J2430" s="3" t="str">
        <f t="shared" si="151"/>
        <v/>
      </c>
    </row>
    <row r="2431" spans="1:10" x14ac:dyDescent="0.2">
      <c r="A2431" t="s">
        <v>10146</v>
      </c>
      <c r="B2431" t="s">
        <v>10147</v>
      </c>
      <c r="C2431" t="s">
        <v>10148</v>
      </c>
      <c r="D2431" s="3" t="b">
        <f>NOT(ISNA(VLOOKUP(A2431,des!B:B,1,FALSE)))</f>
        <v>0</v>
      </c>
      <c r="E2431" s="3" t="str">
        <f>IF(D2431,VLOOKUP(A2431,des!B:Q,11,FALSE),"")</f>
        <v/>
      </c>
      <c r="F2431" s="3" t="b">
        <f t="shared" si="148"/>
        <v>0</v>
      </c>
      <c r="G2431" s="3" t="str">
        <f t="shared" si="149"/>
        <v/>
      </c>
      <c r="H2431" s="3" t="str">
        <f>IF(D2431,VLOOKUP(A2431,des!B:Q,12,FALSE),"")</f>
        <v/>
      </c>
      <c r="I2431" s="3" t="b">
        <f t="shared" si="150"/>
        <v>0</v>
      </c>
      <c r="J2431" s="3" t="str">
        <f t="shared" si="151"/>
        <v/>
      </c>
    </row>
    <row r="2432" spans="1:10" x14ac:dyDescent="0.2">
      <c r="A2432" t="s">
        <v>10149</v>
      </c>
      <c r="B2432" t="s">
        <v>10150</v>
      </c>
      <c r="C2432" t="s">
        <v>10151</v>
      </c>
      <c r="D2432" s="3" t="b">
        <f>NOT(ISNA(VLOOKUP(A2432,des!B:B,1,FALSE)))</f>
        <v>0</v>
      </c>
      <c r="E2432" s="3" t="str">
        <f>IF(D2432,VLOOKUP(A2432,des!B:Q,11,FALSE),"")</f>
        <v/>
      </c>
      <c r="F2432" s="3" t="b">
        <f t="shared" si="148"/>
        <v>0</v>
      </c>
      <c r="G2432" s="3" t="str">
        <f t="shared" si="149"/>
        <v/>
      </c>
      <c r="H2432" s="3" t="str">
        <f>IF(D2432,VLOOKUP(A2432,des!B:Q,12,FALSE),"")</f>
        <v/>
      </c>
      <c r="I2432" s="3" t="b">
        <f t="shared" si="150"/>
        <v>0</v>
      </c>
      <c r="J2432" s="3" t="str">
        <f t="shared" si="151"/>
        <v/>
      </c>
    </row>
    <row r="2433" spans="1:10" x14ac:dyDescent="0.2">
      <c r="A2433" t="s">
        <v>10152</v>
      </c>
      <c r="B2433" t="s">
        <v>10153</v>
      </c>
      <c r="C2433" t="s">
        <v>10154</v>
      </c>
      <c r="D2433" s="3" t="b">
        <f>NOT(ISNA(VLOOKUP(A2433,des!B:B,1,FALSE)))</f>
        <v>0</v>
      </c>
      <c r="E2433" s="3" t="str">
        <f>IF(D2433,VLOOKUP(A2433,des!B:Q,11,FALSE),"")</f>
        <v/>
      </c>
      <c r="F2433" s="3" t="b">
        <f t="shared" si="148"/>
        <v>0</v>
      </c>
      <c r="G2433" s="3" t="str">
        <f t="shared" si="149"/>
        <v/>
      </c>
      <c r="H2433" s="3" t="str">
        <f>IF(D2433,VLOOKUP(A2433,des!B:Q,12,FALSE),"")</f>
        <v/>
      </c>
      <c r="I2433" s="3" t="b">
        <f t="shared" si="150"/>
        <v>0</v>
      </c>
      <c r="J2433" s="3" t="str">
        <f t="shared" si="151"/>
        <v/>
      </c>
    </row>
    <row r="2434" spans="1:10" x14ac:dyDescent="0.2">
      <c r="A2434" t="s">
        <v>10155</v>
      </c>
      <c r="B2434" t="s">
        <v>10156</v>
      </c>
      <c r="C2434" t="s">
        <v>10157</v>
      </c>
      <c r="D2434" s="3" t="b">
        <f>NOT(ISNA(VLOOKUP(A2434,des!B:B,1,FALSE)))</f>
        <v>0</v>
      </c>
      <c r="E2434" s="3" t="str">
        <f>IF(D2434,VLOOKUP(A2434,des!B:Q,11,FALSE),"")</f>
        <v/>
      </c>
      <c r="F2434" s="3" t="b">
        <f t="shared" si="148"/>
        <v>0</v>
      </c>
      <c r="G2434" s="3" t="str">
        <f t="shared" si="149"/>
        <v/>
      </c>
      <c r="H2434" s="3" t="str">
        <f>IF(D2434,VLOOKUP(A2434,des!B:Q,12,FALSE),"")</f>
        <v/>
      </c>
      <c r="I2434" s="3" t="b">
        <f t="shared" si="150"/>
        <v>0</v>
      </c>
      <c r="J2434" s="3" t="str">
        <f t="shared" si="151"/>
        <v/>
      </c>
    </row>
    <row r="2435" spans="1:10" x14ac:dyDescent="0.2">
      <c r="A2435" t="s">
        <v>10158</v>
      </c>
      <c r="B2435" t="s">
        <v>10159</v>
      </c>
      <c r="C2435" t="s">
        <v>10160</v>
      </c>
      <c r="D2435" s="3" t="b">
        <f>NOT(ISNA(VLOOKUP(A2435,des!B:B,1,FALSE)))</f>
        <v>0</v>
      </c>
      <c r="E2435" s="3" t="str">
        <f>IF(D2435,VLOOKUP(A2435,des!B:Q,11,FALSE),"")</f>
        <v/>
      </c>
      <c r="F2435" s="3" t="b">
        <f t="shared" si="148"/>
        <v>0</v>
      </c>
      <c r="G2435" s="3" t="str">
        <f t="shared" si="149"/>
        <v/>
      </c>
      <c r="H2435" s="3" t="str">
        <f>IF(D2435,VLOOKUP(A2435,des!B:Q,12,FALSE),"")</f>
        <v/>
      </c>
      <c r="I2435" s="3" t="b">
        <f t="shared" si="150"/>
        <v>0</v>
      </c>
      <c r="J2435" s="3" t="str">
        <f t="shared" si="151"/>
        <v/>
      </c>
    </row>
    <row r="2436" spans="1:10" x14ac:dyDescent="0.2">
      <c r="A2436" t="s">
        <v>10161</v>
      </c>
      <c r="B2436" t="s">
        <v>10162</v>
      </c>
      <c r="C2436" t="s">
        <v>10163</v>
      </c>
      <c r="D2436" s="3" t="b">
        <f>NOT(ISNA(VLOOKUP(A2436,des!B:B,1,FALSE)))</f>
        <v>0</v>
      </c>
      <c r="E2436" s="3" t="str">
        <f>IF(D2436,VLOOKUP(A2436,des!B:Q,11,FALSE),"")</f>
        <v/>
      </c>
      <c r="F2436" s="3" t="b">
        <f t="shared" si="148"/>
        <v>0</v>
      </c>
      <c r="G2436" s="3" t="str">
        <f t="shared" si="149"/>
        <v/>
      </c>
      <c r="H2436" s="3" t="str">
        <f>IF(D2436,VLOOKUP(A2436,des!B:Q,12,FALSE),"")</f>
        <v/>
      </c>
      <c r="I2436" s="3" t="b">
        <f t="shared" si="150"/>
        <v>0</v>
      </c>
      <c r="J2436" s="3" t="str">
        <f t="shared" si="151"/>
        <v/>
      </c>
    </row>
    <row r="2437" spans="1:10" x14ac:dyDescent="0.2">
      <c r="A2437" t="s">
        <v>10164</v>
      </c>
      <c r="B2437" t="s">
        <v>10165</v>
      </c>
      <c r="C2437" t="s">
        <v>10166</v>
      </c>
      <c r="D2437" s="3" t="b">
        <f>NOT(ISNA(VLOOKUP(A2437,des!B:B,1,FALSE)))</f>
        <v>0</v>
      </c>
      <c r="E2437" s="3" t="str">
        <f>IF(D2437,VLOOKUP(A2437,des!B:Q,11,FALSE),"")</f>
        <v/>
      </c>
      <c r="F2437" s="3" t="b">
        <f t="shared" ref="F2437:F2500" si="152">IF(D2437,IF(E2437&lt;&gt;B2437,TRUE,FALSE),FALSE)</f>
        <v>0</v>
      </c>
      <c r="G2437" s="3" t="str">
        <f t="shared" si="149"/>
        <v/>
      </c>
      <c r="H2437" s="3" t="str">
        <f>IF(D2437,VLOOKUP(A2437,des!B:Q,12,FALSE),"")</f>
        <v/>
      </c>
      <c r="I2437" s="3" t="b">
        <f t="shared" si="150"/>
        <v>0</v>
      </c>
      <c r="J2437" s="3" t="str">
        <f t="shared" si="151"/>
        <v/>
      </c>
    </row>
    <row r="2438" spans="1:10" x14ac:dyDescent="0.2">
      <c r="A2438" t="s">
        <v>10167</v>
      </c>
      <c r="B2438" t="s">
        <v>10168</v>
      </c>
      <c r="C2438" t="s">
        <v>10169</v>
      </c>
      <c r="D2438" s="3" t="b">
        <f>NOT(ISNA(VLOOKUP(A2438,des!B:B,1,FALSE)))</f>
        <v>0</v>
      </c>
      <c r="E2438" s="3" t="str">
        <f>IF(D2438,VLOOKUP(A2438,des!B:Q,11,FALSE),"")</f>
        <v/>
      </c>
      <c r="F2438" s="3" t="b">
        <f t="shared" si="152"/>
        <v>0</v>
      </c>
      <c r="G2438" s="3" t="str">
        <f t="shared" ref="G2438:G2501" si="153">IF(F2438,CONCATENATE($A$1,A2438,$B$1,E2438,$C$1),"")</f>
        <v/>
      </c>
      <c r="H2438" s="3" t="str">
        <f>IF(D2438,VLOOKUP(A2438,des!B:Q,12,FALSE),"")</f>
        <v/>
      </c>
      <c r="I2438" s="3" t="b">
        <f t="shared" ref="I2438:I2501" si="154">IF(D2438,IF(H2438&lt;&gt;C2438,TRUE,FALSE),FALSE)</f>
        <v>0</v>
      </c>
      <c r="J2438" s="3" t="str">
        <f t="shared" ref="J2438:J2501" si="155">IF(I2438,CONCATENATE($A$2,A2438,$B$2,H2438,$C$2),"")</f>
        <v/>
      </c>
    </row>
    <row r="2439" spans="1:10" x14ac:dyDescent="0.2">
      <c r="A2439" t="s">
        <v>10170</v>
      </c>
      <c r="B2439" t="s">
        <v>10171</v>
      </c>
      <c r="C2439" t="s">
        <v>10172</v>
      </c>
      <c r="D2439" s="3" t="b">
        <f>NOT(ISNA(VLOOKUP(A2439,des!B:B,1,FALSE)))</f>
        <v>0</v>
      </c>
      <c r="E2439" s="3" t="str">
        <f>IF(D2439,VLOOKUP(A2439,des!B:Q,11,FALSE),"")</f>
        <v/>
      </c>
      <c r="F2439" s="3" t="b">
        <f t="shared" si="152"/>
        <v>0</v>
      </c>
      <c r="G2439" s="3" t="str">
        <f t="shared" si="153"/>
        <v/>
      </c>
      <c r="H2439" s="3" t="str">
        <f>IF(D2439,VLOOKUP(A2439,des!B:Q,12,FALSE),"")</f>
        <v/>
      </c>
      <c r="I2439" s="3" t="b">
        <f t="shared" si="154"/>
        <v>0</v>
      </c>
      <c r="J2439" s="3" t="str">
        <f t="shared" si="155"/>
        <v/>
      </c>
    </row>
    <row r="2440" spans="1:10" x14ac:dyDescent="0.2">
      <c r="A2440" t="s">
        <v>10173</v>
      </c>
      <c r="B2440" t="s">
        <v>10174</v>
      </c>
      <c r="C2440" t="s">
        <v>10175</v>
      </c>
      <c r="D2440" s="3" t="b">
        <f>NOT(ISNA(VLOOKUP(A2440,des!B:B,1,FALSE)))</f>
        <v>0</v>
      </c>
      <c r="E2440" s="3" t="str">
        <f>IF(D2440,VLOOKUP(A2440,des!B:Q,11,FALSE),"")</f>
        <v/>
      </c>
      <c r="F2440" s="3" t="b">
        <f t="shared" si="152"/>
        <v>0</v>
      </c>
      <c r="G2440" s="3" t="str">
        <f t="shared" si="153"/>
        <v/>
      </c>
      <c r="H2440" s="3" t="str">
        <f>IF(D2440,VLOOKUP(A2440,des!B:Q,12,FALSE),"")</f>
        <v/>
      </c>
      <c r="I2440" s="3" t="b">
        <f t="shared" si="154"/>
        <v>0</v>
      </c>
      <c r="J2440" s="3" t="str">
        <f t="shared" si="155"/>
        <v/>
      </c>
    </row>
    <row r="2441" spans="1:10" x14ac:dyDescent="0.2">
      <c r="A2441" t="s">
        <v>10176</v>
      </c>
      <c r="B2441" t="s">
        <v>10177</v>
      </c>
      <c r="C2441" t="s">
        <v>10178</v>
      </c>
      <c r="D2441" s="3" t="b">
        <f>NOT(ISNA(VLOOKUP(A2441,des!B:B,1,FALSE)))</f>
        <v>0</v>
      </c>
      <c r="E2441" s="3" t="str">
        <f>IF(D2441,VLOOKUP(A2441,des!B:Q,11,FALSE),"")</f>
        <v/>
      </c>
      <c r="F2441" s="3" t="b">
        <f t="shared" si="152"/>
        <v>0</v>
      </c>
      <c r="G2441" s="3" t="str">
        <f t="shared" si="153"/>
        <v/>
      </c>
      <c r="H2441" s="3" t="str">
        <f>IF(D2441,VLOOKUP(A2441,des!B:Q,12,FALSE),"")</f>
        <v/>
      </c>
      <c r="I2441" s="3" t="b">
        <f t="shared" si="154"/>
        <v>0</v>
      </c>
      <c r="J2441" s="3" t="str">
        <f t="shared" si="155"/>
        <v/>
      </c>
    </row>
    <row r="2442" spans="1:10" x14ac:dyDescent="0.2">
      <c r="A2442" t="s">
        <v>10179</v>
      </c>
      <c r="B2442" t="s">
        <v>10180</v>
      </c>
      <c r="C2442" t="s">
        <v>10181</v>
      </c>
      <c r="D2442" s="3" t="b">
        <f>NOT(ISNA(VLOOKUP(A2442,des!B:B,1,FALSE)))</f>
        <v>0</v>
      </c>
      <c r="E2442" s="3" t="str">
        <f>IF(D2442,VLOOKUP(A2442,des!B:Q,11,FALSE),"")</f>
        <v/>
      </c>
      <c r="F2442" s="3" t="b">
        <f t="shared" si="152"/>
        <v>0</v>
      </c>
      <c r="G2442" s="3" t="str">
        <f t="shared" si="153"/>
        <v/>
      </c>
      <c r="H2442" s="3" t="str">
        <f>IF(D2442,VLOOKUP(A2442,des!B:Q,12,FALSE),"")</f>
        <v/>
      </c>
      <c r="I2442" s="3" t="b">
        <f t="shared" si="154"/>
        <v>0</v>
      </c>
      <c r="J2442" s="3" t="str">
        <f t="shared" si="155"/>
        <v/>
      </c>
    </row>
    <row r="2443" spans="1:10" x14ac:dyDescent="0.2">
      <c r="A2443" t="s">
        <v>10182</v>
      </c>
      <c r="B2443" t="s">
        <v>10183</v>
      </c>
      <c r="C2443" t="s">
        <v>10184</v>
      </c>
      <c r="D2443" s="3" t="b">
        <f>NOT(ISNA(VLOOKUP(A2443,des!B:B,1,FALSE)))</f>
        <v>0</v>
      </c>
      <c r="E2443" s="3" t="str">
        <f>IF(D2443,VLOOKUP(A2443,des!B:Q,11,FALSE),"")</f>
        <v/>
      </c>
      <c r="F2443" s="3" t="b">
        <f t="shared" si="152"/>
        <v>0</v>
      </c>
      <c r="G2443" s="3" t="str">
        <f t="shared" si="153"/>
        <v/>
      </c>
      <c r="H2443" s="3" t="str">
        <f>IF(D2443,VLOOKUP(A2443,des!B:Q,12,FALSE),"")</f>
        <v/>
      </c>
      <c r="I2443" s="3" t="b">
        <f t="shared" si="154"/>
        <v>0</v>
      </c>
      <c r="J2443" s="3" t="str">
        <f t="shared" si="155"/>
        <v/>
      </c>
    </row>
    <row r="2444" spans="1:10" x14ac:dyDescent="0.2">
      <c r="A2444" t="s">
        <v>10185</v>
      </c>
      <c r="B2444" t="s">
        <v>10186</v>
      </c>
      <c r="C2444" t="s">
        <v>10187</v>
      </c>
      <c r="D2444" s="3" t="b">
        <f>NOT(ISNA(VLOOKUP(A2444,des!B:B,1,FALSE)))</f>
        <v>0</v>
      </c>
      <c r="E2444" s="3" t="str">
        <f>IF(D2444,VLOOKUP(A2444,des!B:Q,11,FALSE),"")</f>
        <v/>
      </c>
      <c r="F2444" s="3" t="b">
        <f t="shared" si="152"/>
        <v>0</v>
      </c>
      <c r="G2444" s="3" t="str">
        <f t="shared" si="153"/>
        <v/>
      </c>
      <c r="H2444" s="3" t="str">
        <f>IF(D2444,VLOOKUP(A2444,des!B:Q,12,FALSE),"")</f>
        <v/>
      </c>
      <c r="I2444" s="3" t="b">
        <f t="shared" si="154"/>
        <v>0</v>
      </c>
      <c r="J2444" s="3" t="str">
        <f t="shared" si="155"/>
        <v/>
      </c>
    </row>
    <row r="2445" spans="1:10" x14ac:dyDescent="0.2">
      <c r="A2445" t="s">
        <v>10188</v>
      </c>
      <c r="B2445" t="s">
        <v>10189</v>
      </c>
      <c r="C2445" t="s">
        <v>10190</v>
      </c>
      <c r="D2445" s="3" t="b">
        <f>NOT(ISNA(VLOOKUP(A2445,des!B:B,1,FALSE)))</f>
        <v>0</v>
      </c>
      <c r="E2445" s="3" t="str">
        <f>IF(D2445,VLOOKUP(A2445,des!B:Q,11,FALSE),"")</f>
        <v/>
      </c>
      <c r="F2445" s="3" t="b">
        <f t="shared" si="152"/>
        <v>0</v>
      </c>
      <c r="G2445" s="3" t="str">
        <f t="shared" si="153"/>
        <v/>
      </c>
      <c r="H2445" s="3" t="str">
        <f>IF(D2445,VLOOKUP(A2445,des!B:Q,12,FALSE),"")</f>
        <v/>
      </c>
      <c r="I2445" s="3" t="b">
        <f t="shared" si="154"/>
        <v>0</v>
      </c>
      <c r="J2445" s="3" t="str">
        <f t="shared" si="155"/>
        <v/>
      </c>
    </row>
    <row r="2446" spans="1:10" x14ac:dyDescent="0.2">
      <c r="A2446" t="s">
        <v>10191</v>
      </c>
      <c r="B2446" t="s">
        <v>10192</v>
      </c>
      <c r="C2446" t="s">
        <v>10193</v>
      </c>
      <c r="D2446" s="3" t="b">
        <f>NOT(ISNA(VLOOKUP(A2446,des!B:B,1,FALSE)))</f>
        <v>0</v>
      </c>
      <c r="E2446" s="3" t="str">
        <f>IF(D2446,VLOOKUP(A2446,des!B:Q,11,FALSE),"")</f>
        <v/>
      </c>
      <c r="F2446" s="3" t="b">
        <f t="shared" si="152"/>
        <v>0</v>
      </c>
      <c r="G2446" s="3" t="str">
        <f t="shared" si="153"/>
        <v/>
      </c>
      <c r="H2446" s="3" t="str">
        <f>IF(D2446,VLOOKUP(A2446,des!B:Q,12,FALSE),"")</f>
        <v/>
      </c>
      <c r="I2446" s="3" t="b">
        <f t="shared" si="154"/>
        <v>0</v>
      </c>
      <c r="J2446" s="3" t="str">
        <f t="shared" si="155"/>
        <v/>
      </c>
    </row>
    <row r="2447" spans="1:10" x14ac:dyDescent="0.2">
      <c r="A2447" t="s">
        <v>10194</v>
      </c>
      <c r="B2447" t="s">
        <v>10195</v>
      </c>
      <c r="C2447" t="s">
        <v>10196</v>
      </c>
      <c r="D2447" s="3" t="b">
        <f>NOT(ISNA(VLOOKUP(A2447,des!B:B,1,FALSE)))</f>
        <v>0</v>
      </c>
      <c r="E2447" s="3" t="str">
        <f>IF(D2447,VLOOKUP(A2447,des!B:Q,11,FALSE),"")</f>
        <v/>
      </c>
      <c r="F2447" s="3" t="b">
        <f t="shared" si="152"/>
        <v>0</v>
      </c>
      <c r="G2447" s="3" t="str">
        <f t="shared" si="153"/>
        <v/>
      </c>
      <c r="H2447" s="3" t="str">
        <f>IF(D2447,VLOOKUP(A2447,des!B:Q,12,FALSE),"")</f>
        <v/>
      </c>
      <c r="I2447" s="3" t="b">
        <f t="shared" si="154"/>
        <v>0</v>
      </c>
      <c r="J2447" s="3" t="str">
        <f t="shared" si="155"/>
        <v/>
      </c>
    </row>
    <row r="2448" spans="1:10" x14ac:dyDescent="0.2">
      <c r="A2448" t="s">
        <v>10197</v>
      </c>
      <c r="B2448" t="s">
        <v>10198</v>
      </c>
      <c r="C2448" t="s">
        <v>10199</v>
      </c>
      <c r="D2448" s="3" t="b">
        <f>NOT(ISNA(VLOOKUP(A2448,des!B:B,1,FALSE)))</f>
        <v>0</v>
      </c>
      <c r="E2448" s="3" t="str">
        <f>IF(D2448,VLOOKUP(A2448,des!B:Q,11,FALSE),"")</f>
        <v/>
      </c>
      <c r="F2448" s="3" t="b">
        <f t="shared" si="152"/>
        <v>0</v>
      </c>
      <c r="G2448" s="3" t="str">
        <f t="shared" si="153"/>
        <v/>
      </c>
      <c r="H2448" s="3" t="str">
        <f>IF(D2448,VLOOKUP(A2448,des!B:Q,12,FALSE),"")</f>
        <v/>
      </c>
      <c r="I2448" s="3" t="b">
        <f t="shared" si="154"/>
        <v>0</v>
      </c>
      <c r="J2448" s="3" t="str">
        <f t="shared" si="155"/>
        <v/>
      </c>
    </row>
    <row r="2449" spans="1:10" x14ac:dyDescent="0.2">
      <c r="A2449" t="s">
        <v>10200</v>
      </c>
      <c r="B2449" t="s">
        <v>10201</v>
      </c>
      <c r="C2449" t="s">
        <v>10202</v>
      </c>
      <c r="D2449" s="3" t="b">
        <f>NOT(ISNA(VLOOKUP(A2449,des!B:B,1,FALSE)))</f>
        <v>0</v>
      </c>
      <c r="E2449" s="3" t="str">
        <f>IF(D2449,VLOOKUP(A2449,des!B:Q,11,FALSE),"")</f>
        <v/>
      </c>
      <c r="F2449" s="3" t="b">
        <f t="shared" si="152"/>
        <v>0</v>
      </c>
      <c r="G2449" s="3" t="str">
        <f t="shared" si="153"/>
        <v/>
      </c>
      <c r="H2449" s="3" t="str">
        <f>IF(D2449,VLOOKUP(A2449,des!B:Q,12,FALSE),"")</f>
        <v/>
      </c>
      <c r="I2449" s="3" t="b">
        <f t="shared" si="154"/>
        <v>0</v>
      </c>
      <c r="J2449" s="3" t="str">
        <f t="shared" si="155"/>
        <v/>
      </c>
    </row>
    <row r="2450" spans="1:10" x14ac:dyDescent="0.2">
      <c r="A2450" t="s">
        <v>10203</v>
      </c>
      <c r="B2450" t="s">
        <v>10204</v>
      </c>
      <c r="C2450" t="s">
        <v>10205</v>
      </c>
      <c r="D2450" s="3" t="b">
        <f>NOT(ISNA(VLOOKUP(A2450,des!B:B,1,FALSE)))</f>
        <v>0</v>
      </c>
      <c r="E2450" s="3" t="str">
        <f>IF(D2450,VLOOKUP(A2450,des!B:Q,11,FALSE),"")</f>
        <v/>
      </c>
      <c r="F2450" s="3" t="b">
        <f t="shared" si="152"/>
        <v>0</v>
      </c>
      <c r="G2450" s="3" t="str">
        <f t="shared" si="153"/>
        <v/>
      </c>
      <c r="H2450" s="3" t="str">
        <f>IF(D2450,VLOOKUP(A2450,des!B:Q,12,FALSE),"")</f>
        <v/>
      </c>
      <c r="I2450" s="3" t="b">
        <f t="shared" si="154"/>
        <v>0</v>
      </c>
      <c r="J2450" s="3" t="str">
        <f t="shared" si="155"/>
        <v/>
      </c>
    </row>
    <row r="2451" spans="1:10" x14ac:dyDescent="0.2">
      <c r="A2451" t="s">
        <v>10206</v>
      </c>
      <c r="B2451" t="s">
        <v>10207</v>
      </c>
      <c r="C2451" t="s">
        <v>10208</v>
      </c>
      <c r="D2451" s="3" t="b">
        <f>NOT(ISNA(VLOOKUP(A2451,des!B:B,1,FALSE)))</f>
        <v>0</v>
      </c>
      <c r="E2451" s="3" t="str">
        <f>IF(D2451,VLOOKUP(A2451,des!B:Q,11,FALSE),"")</f>
        <v/>
      </c>
      <c r="F2451" s="3" t="b">
        <f t="shared" si="152"/>
        <v>0</v>
      </c>
      <c r="G2451" s="3" t="str">
        <f t="shared" si="153"/>
        <v/>
      </c>
      <c r="H2451" s="3" t="str">
        <f>IF(D2451,VLOOKUP(A2451,des!B:Q,12,FALSE),"")</f>
        <v/>
      </c>
      <c r="I2451" s="3" t="b">
        <f t="shared" si="154"/>
        <v>0</v>
      </c>
      <c r="J2451" s="3" t="str">
        <f t="shared" si="155"/>
        <v/>
      </c>
    </row>
    <row r="2452" spans="1:10" x14ac:dyDescent="0.2">
      <c r="A2452" t="s">
        <v>10209</v>
      </c>
      <c r="B2452" t="s">
        <v>10210</v>
      </c>
      <c r="C2452" t="s">
        <v>10211</v>
      </c>
      <c r="D2452" s="3" t="b">
        <f>NOT(ISNA(VLOOKUP(A2452,des!B:B,1,FALSE)))</f>
        <v>0</v>
      </c>
      <c r="E2452" s="3" t="str">
        <f>IF(D2452,VLOOKUP(A2452,des!B:Q,11,FALSE),"")</f>
        <v/>
      </c>
      <c r="F2452" s="3" t="b">
        <f t="shared" si="152"/>
        <v>0</v>
      </c>
      <c r="G2452" s="3" t="str">
        <f t="shared" si="153"/>
        <v/>
      </c>
      <c r="H2452" s="3" t="str">
        <f>IF(D2452,VLOOKUP(A2452,des!B:Q,12,FALSE),"")</f>
        <v/>
      </c>
      <c r="I2452" s="3" t="b">
        <f t="shared" si="154"/>
        <v>0</v>
      </c>
      <c r="J2452" s="3" t="str">
        <f t="shared" si="155"/>
        <v/>
      </c>
    </row>
    <row r="2453" spans="1:10" x14ac:dyDescent="0.2">
      <c r="A2453" t="s">
        <v>10212</v>
      </c>
      <c r="B2453" t="s">
        <v>10213</v>
      </c>
      <c r="C2453" t="s">
        <v>10214</v>
      </c>
      <c r="D2453" s="3" t="b">
        <f>NOT(ISNA(VLOOKUP(A2453,des!B:B,1,FALSE)))</f>
        <v>0</v>
      </c>
      <c r="E2453" s="3" t="str">
        <f>IF(D2453,VLOOKUP(A2453,des!B:Q,11,FALSE),"")</f>
        <v/>
      </c>
      <c r="F2453" s="3" t="b">
        <f t="shared" si="152"/>
        <v>0</v>
      </c>
      <c r="G2453" s="3" t="str">
        <f t="shared" si="153"/>
        <v/>
      </c>
      <c r="H2453" s="3" t="str">
        <f>IF(D2453,VLOOKUP(A2453,des!B:Q,12,FALSE),"")</f>
        <v/>
      </c>
      <c r="I2453" s="3" t="b">
        <f t="shared" si="154"/>
        <v>0</v>
      </c>
      <c r="J2453" s="3" t="str">
        <f t="shared" si="155"/>
        <v/>
      </c>
    </row>
    <row r="2454" spans="1:10" x14ac:dyDescent="0.2">
      <c r="A2454" t="s">
        <v>10215</v>
      </c>
      <c r="B2454" t="s">
        <v>10216</v>
      </c>
      <c r="C2454" t="s">
        <v>10217</v>
      </c>
      <c r="D2454" s="3" t="b">
        <f>NOT(ISNA(VLOOKUP(A2454,des!B:B,1,FALSE)))</f>
        <v>0</v>
      </c>
      <c r="E2454" s="3" t="str">
        <f>IF(D2454,VLOOKUP(A2454,des!B:Q,11,FALSE),"")</f>
        <v/>
      </c>
      <c r="F2454" s="3" t="b">
        <f t="shared" si="152"/>
        <v>0</v>
      </c>
      <c r="G2454" s="3" t="str">
        <f t="shared" si="153"/>
        <v/>
      </c>
      <c r="H2454" s="3" t="str">
        <f>IF(D2454,VLOOKUP(A2454,des!B:Q,12,FALSE),"")</f>
        <v/>
      </c>
      <c r="I2454" s="3" t="b">
        <f t="shared" si="154"/>
        <v>0</v>
      </c>
      <c r="J2454" s="3" t="str">
        <f t="shared" si="155"/>
        <v/>
      </c>
    </row>
    <row r="2455" spans="1:10" x14ac:dyDescent="0.2">
      <c r="A2455" t="s">
        <v>10218</v>
      </c>
      <c r="B2455" t="s">
        <v>10219</v>
      </c>
      <c r="C2455" t="s">
        <v>10220</v>
      </c>
      <c r="D2455" s="3" t="b">
        <f>NOT(ISNA(VLOOKUP(A2455,des!B:B,1,FALSE)))</f>
        <v>0</v>
      </c>
      <c r="E2455" s="3" t="str">
        <f>IF(D2455,VLOOKUP(A2455,des!B:Q,11,FALSE),"")</f>
        <v/>
      </c>
      <c r="F2455" s="3" t="b">
        <f t="shared" si="152"/>
        <v>0</v>
      </c>
      <c r="G2455" s="3" t="str">
        <f t="shared" si="153"/>
        <v/>
      </c>
      <c r="H2455" s="3" t="str">
        <f>IF(D2455,VLOOKUP(A2455,des!B:Q,12,FALSE),"")</f>
        <v/>
      </c>
      <c r="I2455" s="3" t="b">
        <f t="shared" si="154"/>
        <v>0</v>
      </c>
      <c r="J2455" s="3" t="str">
        <f t="shared" si="155"/>
        <v/>
      </c>
    </row>
    <row r="2456" spans="1:10" x14ac:dyDescent="0.2">
      <c r="A2456" t="s">
        <v>10221</v>
      </c>
      <c r="B2456" t="s">
        <v>10222</v>
      </c>
      <c r="C2456" t="s">
        <v>10223</v>
      </c>
      <c r="D2456" s="3" t="b">
        <f>NOT(ISNA(VLOOKUP(A2456,des!B:B,1,FALSE)))</f>
        <v>0</v>
      </c>
      <c r="E2456" s="3" t="str">
        <f>IF(D2456,VLOOKUP(A2456,des!B:Q,11,FALSE),"")</f>
        <v/>
      </c>
      <c r="F2456" s="3" t="b">
        <f t="shared" si="152"/>
        <v>0</v>
      </c>
      <c r="G2456" s="3" t="str">
        <f t="shared" si="153"/>
        <v/>
      </c>
      <c r="H2456" s="3" t="str">
        <f>IF(D2456,VLOOKUP(A2456,des!B:Q,12,FALSE),"")</f>
        <v/>
      </c>
      <c r="I2456" s="3" t="b">
        <f t="shared" si="154"/>
        <v>0</v>
      </c>
      <c r="J2456" s="3" t="str">
        <f t="shared" si="155"/>
        <v/>
      </c>
    </row>
    <row r="2457" spans="1:10" x14ac:dyDescent="0.2">
      <c r="A2457" t="s">
        <v>10224</v>
      </c>
      <c r="B2457" t="s">
        <v>10225</v>
      </c>
      <c r="C2457" t="s">
        <v>10226</v>
      </c>
      <c r="D2457" s="3" t="b">
        <f>NOT(ISNA(VLOOKUP(A2457,des!B:B,1,FALSE)))</f>
        <v>0</v>
      </c>
      <c r="E2457" s="3" t="str">
        <f>IF(D2457,VLOOKUP(A2457,des!B:Q,11,FALSE),"")</f>
        <v/>
      </c>
      <c r="F2457" s="3" t="b">
        <f t="shared" si="152"/>
        <v>0</v>
      </c>
      <c r="G2457" s="3" t="str">
        <f t="shared" si="153"/>
        <v/>
      </c>
      <c r="H2457" s="3" t="str">
        <f>IF(D2457,VLOOKUP(A2457,des!B:Q,12,FALSE),"")</f>
        <v/>
      </c>
      <c r="I2457" s="3" t="b">
        <f t="shared" si="154"/>
        <v>0</v>
      </c>
      <c r="J2457" s="3" t="str">
        <f t="shared" si="155"/>
        <v/>
      </c>
    </row>
    <row r="2458" spans="1:10" x14ac:dyDescent="0.2">
      <c r="A2458" t="s">
        <v>10227</v>
      </c>
      <c r="B2458" t="s">
        <v>10228</v>
      </c>
      <c r="C2458" t="s">
        <v>10229</v>
      </c>
      <c r="D2458" s="3" t="b">
        <f>NOT(ISNA(VLOOKUP(A2458,des!B:B,1,FALSE)))</f>
        <v>0</v>
      </c>
      <c r="E2458" s="3" t="str">
        <f>IF(D2458,VLOOKUP(A2458,des!B:Q,11,FALSE),"")</f>
        <v/>
      </c>
      <c r="F2458" s="3" t="b">
        <f t="shared" si="152"/>
        <v>0</v>
      </c>
      <c r="G2458" s="3" t="str">
        <f t="shared" si="153"/>
        <v/>
      </c>
      <c r="H2458" s="3" t="str">
        <f>IF(D2458,VLOOKUP(A2458,des!B:Q,12,FALSE),"")</f>
        <v/>
      </c>
      <c r="I2458" s="3" t="b">
        <f t="shared" si="154"/>
        <v>0</v>
      </c>
      <c r="J2458" s="3" t="str">
        <f t="shared" si="155"/>
        <v/>
      </c>
    </row>
    <row r="2459" spans="1:10" x14ac:dyDescent="0.2">
      <c r="A2459" t="s">
        <v>10230</v>
      </c>
      <c r="B2459" t="s">
        <v>10231</v>
      </c>
      <c r="C2459" t="s">
        <v>10232</v>
      </c>
      <c r="D2459" s="3" t="b">
        <f>NOT(ISNA(VLOOKUP(A2459,des!B:B,1,FALSE)))</f>
        <v>0</v>
      </c>
      <c r="E2459" s="3" t="str">
        <f>IF(D2459,VLOOKUP(A2459,des!B:Q,11,FALSE),"")</f>
        <v/>
      </c>
      <c r="F2459" s="3" t="b">
        <f t="shared" si="152"/>
        <v>0</v>
      </c>
      <c r="G2459" s="3" t="str">
        <f t="shared" si="153"/>
        <v/>
      </c>
      <c r="H2459" s="3" t="str">
        <f>IF(D2459,VLOOKUP(A2459,des!B:Q,12,FALSE),"")</f>
        <v/>
      </c>
      <c r="I2459" s="3" t="b">
        <f t="shared" si="154"/>
        <v>0</v>
      </c>
      <c r="J2459" s="3" t="str">
        <f t="shared" si="155"/>
        <v/>
      </c>
    </row>
    <row r="2460" spans="1:10" x14ac:dyDescent="0.2">
      <c r="A2460" t="s">
        <v>10233</v>
      </c>
      <c r="B2460" t="s">
        <v>10234</v>
      </c>
      <c r="C2460" t="s">
        <v>10235</v>
      </c>
      <c r="D2460" s="3" t="b">
        <f>NOT(ISNA(VLOOKUP(A2460,des!B:B,1,FALSE)))</f>
        <v>0</v>
      </c>
      <c r="E2460" s="3" t="str">
        <f>IF(D2460,VLOOKUP(A2460,des!B:Q,11,FALSE),"")</f>
        <v/>
      </c>
      <c r="F2460" s="3" t="b">
        <f t="shared" si="152"/>
        <v>0</v>
      </c>
      <c r="G2460" s="3" t="str">
        <f t="shared" si="153"/>
        <v/>
      </c>
      <c r="H2460" s="3" t="str">
        <f>IF(D2460,VLOOKUP(A2460,des!B:Q,12,FALSE),"")</f>
        <v/>
      </c>
      <c r="I2460" s="3" t="b">
        <f t="shared" si="154"/>
        <v>0</v>
      </c>
      <c r="J2460" s="3" t="str">
        <f t="shared" si="155"/>
        <v/>
      </c>
    </row>
    <row r="2461" spans="1:10" x14ac:dyDescent="0.2">
      <c r="A2461" t="s">
        <v>10236</v>
      </c>
      <c r="B2461" t="s">
        <v>10237</v>
      </c>
      <c r="C2461" t="s">
        <v>10238</v>
      </c>
      <c r="D2461" s="3" t="b">
        <f>NOT(ISNA(VLOOKUP(A2461,des!B:B,1,FALSE)))</f>
        <v>0</v>
      </c>
      <c r="E2461" s="3" t="str">
        <f>IF(D2461,VLOOKUP(A2461,des!B:Q,11,FALSE),"")</f>
        <v/>
      </c>
      <c r="F2461" s="3" t="b">
        <f t="shared" si="152"/>
        <v>0</v>
      </c>
      <c r="G2461" s="3" t="str">
        <f t="shared" si="153"/>
        <v/>
      </c>
      <c r="H2461" s="3" t="str">
        <f>IF(D2461,VLOOKUP(A2461,des!B:Q,12,FALSE),"")</f>
        <v/>
      </c>
      <c r="I2461" s="3" t="b">
        <f t="shared" si="154"/>
        <v>0</v>
      </c>
      <c r="J2461" s="3" t="str">
        <f t="shared" si="155"/>
        <v/>
      </c>
    </row>
    <row r="2462" spans="1:10" x14ac:dyDescent="0.2">
      <c r="A2462" t="s">
        <v>10239</v>
      </c>
      <c r="B2462" t="s">
        <v>10240</v>
      </c>
      <c r="C2462" t="s">
        <v>10241</v>
      </c>
      <c r="D2462" s="3" t="b">
        <f>NOT(ISNA(VLOOKUP(A2462,des!B:B,1,FALSE)))</f>
        <v>0</v>
      </c>
      <c r="E2462" s="3" t="str">
        <f>IF(D2462,VLOOKUP(A2462,des!B:Q,11,FALSE),"")</f>
        <v/>
      </c>
      <c r="F2462" s="3" t="b">
        <f t="shared" si="152"/>
        <v>0</v>
      </c>
      <c r="G2462" s="3" t="str">
        <f t="shared" si="153"/>
        <v/>
      </c>
      <c r="H2462" s="3" t="str">
        <f>IF(D2462,VLOOKUP(A2462,des!B:Q,12,FALSE),"")</f>
        <v/>
      </c>
      <c r="I2462" s="3" t="b">
        <f t="shared" si="154"/>
        <v>0</v>
      </c>
      <c r="J2462" s="3" t="str">
        <f t="shared" si="155"/>
        <v/>
      </c>
    </row>
    <row r="2463" spans="1:10" x14ac:dyDescent="0.2">
      <c r="A2463" t="s">
        <v>10242</v>
      </c>
      <c r="B2463" t="s">
        <v>10243</v>
      </c>
      <c r="C2463" t="s">
        <v>10244</v>
      </c>
      <c r="D2463" s="3" t="b">
        <f>NOT(ISNA(VLOOKUP(A2463,des!B:B,1,FALSE)))</f>
        <v>0</v>
      </c>
      <c r="E2463" s="3" t="str">
        <f>IF(D2463,VLOOKUP(A2463,des!B:Q,11,FALSE),"")</f>
        <v/>
      </c>
      <c r="F2463" s="3" t="b">
        <f t="shared" si="152"/>
        <v>0</v>
      </c>
      <c r="G2463" s="3" t="str">
        <f t="shared" si="153"/>
        <v/>
      </c>
      <c r="H2463" s="3" t="str">
        <f>IF(D2463,VLOOKUP(A2463,des!B:Q,12,FALSE),"")</f>
        <v/>
      </c>
      <c r="I2463" s="3" t="b">
        <f t="shared" si="154"/>
        <v>0</v>
      </c>
      <c r="J2463" s="3" t="str">
        <f t="shared" si="155"/>
        <v/>
      </c>
    </row>
    <row r="2464" spans="1:10" x14ac:dyDescent="0.2">
      <c r="A2464" t="s">
        <v>10245</v>
      </c>
      <c r="B2464" t="s">
        <v>10246</v>
      </c>
      <c r="C2464" t="s">
        <v>10247</v>
      </c>
      <c r="D2464" s="3" t="b">
        <f>NOT(ISNA(VLOOKUP(A2464,des!B:B,1,FALSE)))</f>
        <v>0</v>
      </c>
      <c r="E2464" s="3" t="str">
        <f>IF(D2464,VLOOKUP(A2464,des!B:Q,11,FALSE),"")</f>
        <v/>
      </c>
      <c r="F2464" s="3" t="b">
        <f t="shared" si="152"/>
        <v>0</v>
      </c>
      <c r="G2464" s="3" t="str">
        <f t="shared" si="153"/>
        <v/>
      </c>
      <c r="H2464" s="3" t="str">
        <f>IF(D2464,VLOOKUP(A2464,des!B:Q,12,FALSE),"")</f>
        <v/>
      </c>
      <c r="I2464" s="3" t="b">
        <f t="shared" si="154"/>
        <v>0</v>
      </c>
      <c r="J2464" s="3" t="str">
        <f t="shared" si="155"/>
        <v/>
      </c>
    </row>
    <row r="2465" spans="1:10" x14ac:dyDescent="0.2">
      <c r="A2465" t="s">
        <v>10248</v>
      </c>
      <c r="B2465" t="s">
        <v>10249</v>
      </c>
      <c r="C2465" t="s">
        <v>10250</v>
      </c>
      <c r="D2465" s="3" t="b">
        <f>NOT(ISNA(VLOOKUP(A2465,des!B:B,1,FALSE)))</f>
        <v>0</v>
      </c>
      <c r="E2465" s="3" t="str">
        <f>IF(D2465,VLOOKUP(A2465,des!B:Q,11,FALSE),"")</f>
        <v/>
      </c>
      <c r="F2465" s="3" t="b">
        <f t="shared" si="152"/>
        <v>0</v>
      </c>
      <c r="G2465" s="3" t="str">
        <f t="shared" si="153"/>
        <v/>
      </c>
      <c r="H2465" s="3" t="str">
        <f>IF(D2465,VLOOKUP(A2465,des!B:Q,12,FALSE),"")</f>
        <v/>
      </c>
      <c r="I2465" s="3" t="b">
        <f t="shared" si="154"/>
        <v>0</v>
      </c>
      <c r="J2465" s="3" t="str">
        <f t="shared" si="155"/>
        <v/>
      </c>
    </row>
    <row r="2466" spans="1:10" x14ac:dyDescent="0.2">
      <c r="A2466" t="s">
        <v>10251</v>
      </c>
      <c r="B2466" t="s">
        <v>10252</v>
      </c>
      <c r="C2466" t="s">
        <v>10253</v>
      </c>
      <c r="D2466" s="3" t="b">
        <f>NOT(ISNA(VLOOKUP(A2466,des!B:B,1,FALSE)))</f>
        <v>0</v>
      </c>
      <c r="E2466" s="3" t="str">
        <f>IF(D2466,VLOOKUP(A2466,des!B:Q,11,FALSE),"")</f>
        <v/>
      </c>
      <c r="F2466" s="3" t="b">
        <f t="shared" si="152"/>
        <v>0</v>
      </c>
      <c r="G2466" s="3" t="str">
        <f t="shared" si="153"/>
        <v/>
      </c>
      <c r="H2466" s="3" t="str">
        <f>IF(D2466,VLOOKUP(A2466,des!B:Q,12,FALSE),"")</f>
        <v/>
      </c>
      <c r="I2466" s="3" t="b">
        <f t="shared" si="154"/>
        <v>0</v>
      </c>
      <c r="J2466" s="3" t="str">
        <f t="shared" si="155"/>
        <v/>
      </c>
    </row>
    <row r="2467" spans="1:10" x14ac:dyDescent="0.2">
      <c r="A2467" t="s">
        <v>10254</v>
      </c>
      <c r="B2467" t="s">
        <v>10255</v>
      </c>
      <c r="C2467" t="s">
        <v>10256</v>
      </c>
      <c r="D2467" s="3" t="b">
        <f>NOT(ISNA(VLOOKUP(A2467,des!B:B,1,FALSE)))</f>
        <v>0</v>
      </c>
      <c r="E2467" s="3" t="str">
        <f>IF(D2467,VLOOKUP(A2467,des!B:Q,11,FALSE),"")</f>
        <v/>
      </c>
      <c r="F2467" s="3" t="b">
        <f t="shared" si="152"/>
        <v>0</v>
      </c>
      <c r="G2467" s="3" t="str">
        <f t="shared" si="153"/>
        <v/>
      </c>
      <c r="H2467" s="3" t="str">
        <f>IF(D2467,VLOOKUP(A2467,des!B:Q,12,FALSE),"")</f>
        <v/>
      </c>
      <c r="I2467" s="3" t="b">
        <f t="shared" si="154"/>
        <v>0</v>
      </c>
      <c r="J2467" s="3" t="str">
        <f t="shared" si="155"/>
        <v/>
      </c>
    </row>
    <row r="2468" spans="1:10" x14ac:dyDescent="0.2">
      <c r="A2468" t="s">
        <v>10257</v>
      </c>
      <c r="B2468" t="s">
        <v>10258</v>
      </c>
      <c r="C2468" t="s">
        <v>10259</v>
      </c>
      <c r="D2468" s="3" t="b">
        <f>NOT(ISNA(VLOOKUP(A2468,des!B:B,1,FALSE)))</f>
        <v>0</v>
      </c>
      <c r="E2468" s="3" t="str">
        <f>IF(D2468,VLOOKUP(A2468,des!B:Q,11,FALSE),"")</f>
        <v/>
      </c>
      <c r="F2468" s="3" t="b">
        <f t="shared" si="152"/>
        <v>0</v>
      </c>
      <c r="G2468" s="3" t="str">
        <f t="shared" si="153"/>
        <v/>
      </c>
      <c r="H2468" s="3" t="str">
        <f>IF(D2468,VLOOKUP(A2468,des!B:Q,12,FALSE),"")</f>
        <v/>
      </c>
      <c r="I2468" s="3" t="b">
        <f t="shared" si="154"/>
        <v>0</v>
      </c>
      <c r="J2468" s="3" t="str">
        <f t="shared" si="155"/>
        <v/>
      </c>
    </row>
    <row r="2469" spans="1:10" x14ac:dyDescent="0.2">
      <c r="A2469" t="s">
        <v>10260</v>
      </c>
      <c r="B2469" t="s">
        <v>10261</v>
      </c>
      <c r="C2469" t="s">
        <v>10262</v>
      </c>
      <c r="D2469" s="3" t="b">
        <f>NOT(ISNA(VLOOKUP(A2469,des!B:B,1,FALSE)))</f>
        <v>0</v>
      </c>
      <c r="E2469" s="3" t="str">
        <f>IF(D2469,VLOOKUP(A2469,des!B:Q,11,FALSE),"")</f>
        <v/>
      </c>
      <c r="F2469" s="3" t="b">
        <f t="shared" si="152"/>
        <v>0</v>
      </c>
      <c r="G2469" s="3" t="str">
        <f t="shared" si="153"/>
        <v/>
      </c>
      <c r="H2469" s="3" t="str">
        <f>IF(D2469,VLOOKUP(A2469,des!B:Q,12,FALSE),"")</f>
        <v/>
      </c>
      <c r="I2469" s="3" t="b">
        <f t="shared" si="154"/>
        <v>0</v>
      </c>
      <c r="J2469" s="3" t="str">
        <f t="shared" si="155"/>
        <v/>
      </c>
    </row>
    <row r="2470" spans="1:10" x14ac:dyDescent="0.2">
      <c r="A2470" t="s">
        <v>10263</v>
      </c>
      <c r="B2470" t="s">
        <v>10264</v>
      </c>
      <c r="C2470" t="s">
        <v>10265</v>
      </c>
      <c r="D2470" s="3" t="b">
        <f>NOT(ISNA(VLOOKUP(A2470,des!B:B,1,FALSE)))</f>
        <v>0</v>
      </c>
      <c r="E2470" s="3" t="str">
        <f>IF(D2470,VLOOKUP(A2470,des!B:Q,11,FALSE),"")</f>
        <v/>
      </c>
      <c r="F2470" s="3" t="b">
        <f t="shared" si="152"/>
        <v>0</v>
      </c>
      <c r="G2470" s="3" t="str">
        <f t="shared" si="153"/>
        <v/>
      </c>
      <c r="H2470" s="3" t="str">
        <f>IF(D2470,VLOOKUP(A2470,des!B:Q,12,FALSE),"")</f>
        <v/>
      </c>
      <c r="I2470" s="3" t="b">
        <f t="shared" si="154"/>
        <v>0</v>
      </c>
      <c r="J2470" s="3" t="str">
        <f t="shared" si="155"/>
        <v/>
      </c>
    </row>
    <row r="2471" spans="1:10" x14ac:dyDescent="0.2">
      <c r="A2471" t="s">
        <v>10266</v>
      </c>
      <c r="B2471" t="s">
        <v>10267</v>
      </c>
      <c r="C2471" t="s">
        <v>10268</v>
      </c>
      <c r="D2471" s="3" t="b">
        <f>NOT(ISNA(VLOOKUP(A2471,des!B:B,1,FALSE)))</f>
        <v>0</v>
      </c>
      <c r="E2471" s="3" t="str">
        <f>IF(D2471,VLOOKUP(A2471,des!B:Q,11,FALSE),"")</f>
        <v/>
      </c>
      <c r="F2471" s="3" t="b">
        <f t="shared" si="152"/>
        <v>0</v>
      </c>
      <c r="G2471" s="3" t="str">
        <f t="shared" si="153"/>
        <v/>
      </c>
      <c r="H2471" s="3" t="str">
        <f>IF(D2471,VLOOKUP(A2471,des!B:Q,12,FALSE),"")</f>
        <v/>
      </c>
      <c r="I2471" s="3" t="b">
        <f t="shared" si="154"/>
        <v>0</v>
      </c>
      <c r="J2471" s="3" t="str">
        <f t="shared" si="155"/>
        <v/>
      </c>
    </row>
    <row r="2472" spans="1:10" x14ac:dyDescent="0.2">
      <c r="A2472" t="s">
        <v>10269</v>
      </c>
      <c r="B2472" t="s">
        <v>10270</v>
      </c>
      <c r="C2472" t="s">
        <v>10271</v>
      </c>
      <c r="D2472" s="3" t="b">
        <f>NOT(ISNA(VLOOKUP(A2472,des!B:B,1,FALSE)))</f>
        <v>0</v>
      </c>
      <c r="E2472" s="3" t="str">
        <f>IF(D2472,VLOOKUP(A2472,des!B:Q,11,FALSE),"")</f>
        <v/>
      </c>
      <c r="F2472" s="3" t="b">
        <f t="shared" si="152"/>
        <v>0</v>
      </c>
      <c r="G2472" s="3" t="str">
        <f t="shared" si="153"/>
        <v/>
      </c>
      <c r="H2472" s="3" t="str">
        <f>IF(D2472,VLOOKUP(A2472,des!B:Q,12,FALSE),"")</f>
        <v/>
      </c>
      <c r="I2472" s="3" t="b">
        <f t="shared" si="154"/>
        <v>0</v>
      </c>
      <c r="J2472" s="3" t="str">
        <f t="shared" si="155"/>
        <v/>
      </c>
    </row>
    <row r="2473" spans="1:10" x14ac:dyDescent="0.2">
      <c r="A2473" t="s">
        <v>10272</v>
      </c>
      <c r="B2473" t="s">
        <v>10273</v>
      </c>
      <c r="C2473" t="s">
        <v>10274</v>
      </c>
      <c r="D2473" s="3" t="b">
        <f>NOT(ISNA(VLOOKUP(A2473,des!B:B,1,FALSE)))</f>
        <v>0</v>
      </c>
      <c r="E2473" s="3" t="str">
        <f>IF(D2473,VLOOKUP(A2473,des!B:Q,11,FALSE),"")</f>
        <v/>
      </c>
      <c r="F2473" s="3" t="b">
        <f t="shared" si="152"/>
        <v>0</v>
      </c>
      <c r="G2473" s="3" t="str">
        <f t="shared" si="153"/>
        <v/>
      </c>
      <c r="H2473" s="3" t="str">
        <f>IF(D2473,VLOOKUP(A2473,des!B:Q,12,FALSE),"")</f>
        <v/>
      </c>
      <c r="I2473" s="3" t="b">
        <f t="shared" si="154"/>
        <v>0</v>
      </c>
      <c r="J2473" s="3" t="str">
        <f t="shared" si="155"/>
        <v/>
      </c>
    </row>
    <row r="2474" spans="1:10" x14ac:dyDescent="0.2">
      <c r="A2474" t="s">
        <v>10275</v>
      </c>
      <c r="B2474" t="s">
        <v>10276</v>
      </c>
      <c r="C2474" t="s">
        <v>10277</v>
      </c>
      <c r="D2474" s="3" t="b">
        <f>NOT(ISNA(VLOOKUP(A2474,des!B:B,1,FALSE)))</f>
        <v>0</v>
      </c>
      <c r="E2474" s="3" t="str">
        <f>IF(D2474,VLOOKUP(A2474,des!B:Q,11,FALSE),"")</f>
        <v/>
      </c>
      <c r="F2474" s="3" t="b">
        <f t="shared" si="152"/>
        <v>0</v>
      </c>
      <c r="G2474" s="3" t="str">
        <f t="shared" si="153"/>
        <v/>
      </c>
      <c r="H2474" s="3" t="str">
        <f>IF(D2474,VLOOKUP(A2474,des!B:Q,12,FALSE),"")</f>
        <v/>
      </c>
      <c r="I2474" s="3" t="b">
        <f t="shared" si="154"/>
        <v>0</v>
      </c>
      <c r="J2474" s="3" t="str">
        <f t="shared" si="155"/>
        <v/>
      </c>
    </row>
    <row r="2475" spans="1:10" x14ac:dyDescent="0.2">
      <c r="A2475" t="s">
        <v>10278</v>
      </c>
      <c r="B2475" t="s">
        <v>10279</v>
      </c>
      <c r="C2475" t="s">
        <v>10280</v>
      </c>
      <c r="D2475" s="3" t="b">
        <f>NOT(ISNA(VLOOKUP(A2475,des!B:B,1,FALSE)))</f>
        <v>0</v>
      </c>
      <c r="E2475" s="3" t="str">
        <f>IF(D2475,VLOOKUP(A2475,des!B:Q,11,FALSE),"")</f>
        <v/>
      </c>
      <c r="F2475" s="3" t="b">
        <f t="shared" si="152"/>
        <v>0</v>
      </c>
      <c r="G2475" s="3" t="str">
        <f t="shared" si="153"/>
        <v/>
      </c>
      <c r="H2475" s="3" t="str">
        <f>IF(D2475,VLOOKUP(A2475,des!B:Q,12,FALSE),"")</f>
        <v/>
      </c>
      <c r="I2475" s="3" t="b">
        <f t="shared" si="154"/>
        <v>0</v>
      </c>
      <c r="J2475" s="3" t="str">
        <f t="shared" si="155"/>
        <v/>
      </c>
    </row>
    <row r="2476" spans="1:10" x14ac:dyDescent="0.2">
      <c r="A2476" t="s">
        <v>10281</v>
      </c>
      <c r="B2476" t="s">
        <v>10282</v>
      </c>
      <c r="C2476" t="s">
        <v>10283</v>
      </c>
      <c r="D2476" s="3" t="b">
        <f>NOT(ISNA(VLOOKUP(A2476,des!B:B,1,FALSE)))</f>
        <v>0</v>
      </c>
      <c r="E2476" s="3" t="str">
        <f>IF(D2476,VLOOKUP(A2476,des!B:Q,11,FALSE),"")</f>
        <v/>
      </c>
      <c r="F2476" s="3" t="b">
        <f t="shared" si="152"/>
        <v>0</v>
      </c>
      <c r="G2476" s="3" t="str">
        <f t="shared" si="153"/>
        <v/>
      </c>
      <c r="H2476" s="3" t="str">
        <f>IF(D2476,VLOOKUP(A2476,des!B:Q,12,FALSE),"")</f>
        <v/>
      </c>
      <c r="I2476" s="3" t="b">
        <f t="shared" si="154"/>
        <v>0</v>
      </c>
      <c r="J2476" s="3" t="str">
        <f t="shared" si="155"/>
        <v/>
      </c>
    </row>
    <row r="2477" spans="1:10" x14ac:dyDescent="0.2">
      <c r="A2477" t="s">
        <v>10284</v>
      </c>
      <c r="B2477" t="s">
        <v>10285</v>
      </c>
      <c r="C2477" t="s">
        <v>10286</v>
      </c>
      <c r="D2477" s="3" t="b">
        <f>NOT(ISNA(VLOOKUP(A2477,des!B:B,1,FALSE)))</f>
        <v>0</v>
      </c>
      <c r="E2477" s="3" t="str">
        <f>IF(D2477,VLOOKUP(A2477,des!B:Q,11,FALSE),"")</f>
        <v/>
      </c>
      <c r="F2477" s="3" t="b">
        <f t="shared" si="152"/>
        <v>0</v>
      </c>
      <c r="G2477" s="3" t="str">
        <f t="shared" si="153"/>
        <v/>
      </c>
      <c r="H2477" s="3" t="str">
        <f>IF(D2477,VLOOKUP(A2477,des!B:Q,12,FALSE),"")</f>
        <v/>
      </c>
      <c r="I2477" s="3" t="b">
        <f t="shared" si="154"/>
        <v>0</v>
      </c>
      <c r="J2477" s="3" t="str">
        <f t="shared" si="155"/>
        <v/>
      </c>
    </row>
    <row r="2478" spans="1:10" x14ac:dyDescent="0.2">
      <c r="A2478" t="s">
        <v>10287</v>
      </c>
      <c r="B2478" t="s">
        <v>10288</v>
      </c>
      <c r="C2478" t="s">
        <v>10289</v>
      </c>
      <c r="D2478" s="3" t="b">
        <f>NOT(ISNA(VLOOKUP(A2478,des!B:B,1,FALSE)))</f>
        <v>0</v>
      </c>
      <c r="E2478" s="3" t="str">
        <f>IF(D2478,VLOOKUP(A2478,des!B:Q,11,FALSE),"")</f>
        <v/>
      </c>
      <c r="F2478" s="3" t="b">
        <f t="shared" si="152"/>
        <v>0</v>
      </c>
      <c r="G2478" s="3" t="str">
        <f t="shared" si="153"/>
        <v/>
      </c>
      <c r="H2478" s="3" t="str">
        <f>IF(D2478,VLOOKUP(A2478,des!B:Q,12,FALSE),"")</f>
        <v/>
      </c>
      <c r="I2478" s="3" t="b">
        <f t="shared" si="154"/>
        <v>0</v>
      </c>
      <c r="J2478" s="3" t="str">
        <f t="shared" si="155"/>
        <v/>
      </c>
    </row>
    <row r="2479" spans="1:10" x14ac:dyDescent="0.2">
      <c r="A2479" t="s">
        <v>10290</v>
      </c>
      <c r="B2479" t="s">
        <v>10291</v>
      </c>
      <c r="C2479" t="s">
        <v>10292</v>
      </c>
      <c r="D2479" s="3" t="b">
        <f>NOT(ISNA(VLOOKUP(A2479,des!B:B,1,FALSE)))</f>
        <v>0</v>
      </c>
      <c r="E2479" s="3" t="str">
        <f>IF(D2479,VLOOKUP(A2479,des!B:Q,11,FALSE),"")</f>
        <v/>
      </c>
      <c r="F2479" s="3" t="b">
        <f t="shared" si="152"/>
        <v>0</v>
      </c>
      <c r="G2479" s="3" t="str">
        <f t="shared" si="153"/>
        <v/>
      </c>
      <c r="H2479" s="3" t="str">
        <f>IF(D2479,VLOOKUP(A2479,des!B:Q,12,FALSE),"")</f>
        <v/>
      </c>
      <c r="I2479" s="3" t="b">
        <f t="shared" si="154"/>
        <v>0</v>
      </c>
      <c r="J2479" s="3" t="str">
        <f t="shared" si="155"/>
        <v/>
      </c>
    </row>
    <row r="2480" spans="1:10" x14ac:dyDescent="0.2">
      <c r="A2480" t="s">
        <v>10293</v>
      </c>
      <c r="B2480" t="s">
        <v>10294</v>
      </c>
      <c r="C2480" t="s">
        <v>10295</v>
      </c>
      <c r="D2480" s="3" t="b">
        <f>NOT(ISNA(VLOOKUP(A2480,des!B:B,1,FALSE)))</f>
        <v>0</v>
      </c>
      <c r="E2480" s="3" t="str">
        <f>IF(D2480,VLOOKUP(A2480,des!B:Q,11,FALSE),"")</f>
        <v/>
      </c>
      <c r="F2480" s="3" t="b">
        <f t="shared" si="152"/>
        <v>0</v>
      </c>
      <c r="G2480" s="3" t="str">
        <f t="shared" si="153"/>
        <v/>
      </c>
      <c r="H2480" s="3" t="str">
        <f>IF(D2480,VLOOKUP(A2480,des!B:Q,12,FALSE),"")</f>
        <v/>
      </c>
      <c r="I2480" s="3" t="b">
        <f t="shared" si="154"/>
        <v>0</v>
      </c>
      <c r="J2480" s="3" t="str">
        <f t="shared" si="155"/>
        <v/>
      </c>
    </row>
    <row r="2481" spans="1:10" x14ac:dyDescent="0.2">
      <c r="A2481" t="s">
        <v>10296</v>
      </c>
      <c r="B2481" t="s">
        <v>10297</v>
      </c>
      <c r="C2481" t="s">
        <v>10298</v>
      </c>
      <c r="D2481" s="3" t="b">
        <f>NOT(ISNA(VLOOKUP(A2481,des!B:B,1,FALSE)))</f>
        <v>0</v>
      </c>
      <c r="E2481" s="3" t="str">
        <f>IF(D2481,VLOOKUP(A2481,des!B:Q,11,FALSE),"")</f>
        <v/>
      </c>
      <c r="F2481" s="3" t="b">
        <f t="shared" si="152"/>
        <v>0</v>
      </c>
      <c r="G2481" s="3" t="str">
        <f t="shared" si="153"/>
        <v/>
      </c>
      <c r="H2481" s="3" t="str">
        <f>IF(D2481,VLOOKUP(A2481,des!B:Q,12,FALSE),"")</f>
        <v/>
      </c>
      <c r="I2481" s="3" t="b">
        <f t="shared" si="154"/>
        <v>0</v>
      </c>
      <c r="J2481" s="3" t="str">
        <f t="shared" si="155"/>
        <v/>
      </c>
    </row>
    <row r="2482" spans="1:10" x14ac:dyDescent="0.2">
      <c r="A2482" t="s">
        <v>10299</v>
      </c>
      <c r="B2482" t="s">
        <v>10300</v>
      </c>
      <c r="C2482" t="s">
        <v>10301</v>
      </c>
      <c r="D2482" s="3" t="b">
        <f>NOT(ISNA(VLOOKUP(A2482,des!B:B,1,FALSE)))</f>
        <v>0</v>
      </c>
      <c r="E2482" s="3" t="str">
        <f>IF(D2482,VLOOKUP(A2482,des!B:Q,11,FALSE),"")</f>
        <v/>
      </c>
      <c r="F2482" s="3" t="b">
        <f t="shared" si="152"/>
        <v>0</v>
      </c>
      <c r="G2482" s="3" t="str">
        <f t="shared" si="153"/>
        <v/>
      </c>
      <c r="H2482" s="3" t="str">
        <f>IF(D2482,VLOOKUP(A2482,des!B:Q,12,FALSE),"")</f>
        <v/>
      </c>
      <c r="I2482" s="3" t="b">
        <f t="shared" si="154"/>
        <v>0</v>
      </c>
      <c r="J2482" s="3" t="str">
        <f t="shared" si="155"/>
        <v/>
      </c>
    </row>
    <row r="2483" spans="1:10" x14ac:dyDescent="0.2">
      <c r="A2483" t="s">
        <v>10302</v>
      </c>
      <c r="B2483" t="s">
        <v>10303</v>
      </c>
      <c r="C2483" t="s">
        <v>10304</v>
      </c>
      <c r="D2483" s="3" t="b">
        <f>NOT(ISNA(VLOOKUP(A2483,des!B:B,1,FALSE)))</f>
        <v>0</v>
      </c>
      <c r="E2483" s="3" t="str">
        <f>IF(D2483,VLOOKUP(A2483,des!B:Q,11,FALSE),"")</f>
        <v/>
      </c>
      <c r="F2483" s="3" t="b">
        <f t="shared" si="152"/>
        <v>0</v>
      </c>
      <c r="G2483" s="3" t="str">
        <f t="shared" si="153"/>
        <v/>
      </c>
      <c r="H2483" s="3" t="str">
        <f>IF(D2483,VLOOKUP(A2483,des!B:Q,12,FALSE),"")</f>
        <v/>
      </c>
      <c r="I2483" s="3" t="b">
        <f t="shared" si="154"/>
        <v>0</v>
      </c>
      <c r="J2483" s="3" t="str">
        <f t="shared" si="155"/>
        <v/>
      </c>
    </row>
    <row r="2484" spans="1:10" x14ac:dyDescent="0.2">
      <c r="A2484" t="s">
        <v>10305</v>
      </c>
      <c r="B2484" t="s">
        <v>10306</v>
      </c>
      <c r="C2484" t="s">
        <v>10307</v>
      </c>
      <c r="D2484" s="3" t="b">
        <f>NOT(ISNA(VLOOKUP(A2484,des!B:B,1,FALSE)))</f>
        <v>0</v>
      </c>
      <c r="E2484" s="3" t="str">
        <f>IF(D2484,VLOOKUP(A2484,des!B:Q,11,FALSE),"")</f>
        <v/>
      </c>
      <c r="F2484" s="3" t="b">
        <f t="shared" si="152"/>
        <v>0</v>
      </c>
      <c r="G2484" s="3" t="str">
        <f t="shared" si="153"/>
        <v/>
      </c>
      <c r="H2484" s="3" t="str">
        <f>IF(D2484,VLOOKUP(A2484,des!B:Q,12,FALSE),"")</f>
        <v/>
      </c>
      <c r="I2484" s="3" t="b">
        <f t="shared" si="154"/>
        <v>0</v>
      </c>
      <c r="J2484" s="3" t="str">
        <f t="shared" si="155"/>
        <v/>
      </c>
    </row>
    <row r="2485" spans="1:10" x14ac:dyDescent="0.2">
      <c r="A2485" t="s">
        <v>10308</v>
      </c>
      <c r="B2485" t="s">
        <v>10309</v>
      </c>
      <c r="C2485" t="s">
        <v>10310</v>
      </c>
      <c r="D2485" s="3" t="b">
        <f>NOT(ISNA(VLOOKUP(A2485,des!B:B,1,FALSE)))</f>
        <v>0</v>
      </c>
      <c r="E2485" s="3" t="str">
        <f>IF(D2485,VLOOKUP(A2485,des!B:Q,11,FALSE),"")</f>
        <v/>
      </c>
      <c r="F2485" s="3" t="b">
        <f t="shared" si="152"/>
        <v>0</v>
      </c>
      <c r="G2485" s="3" t="str">
        <f t="shared" si="153"/>
        <v/>
      </c>
      <c r="H2485" s="3" t="str">
        <f>IF(D2485,VLOOKUP(A2485,des!B:Q,12,FALSE),"")</f>
        <v/>
      </c>
      <c r="I2485" s="3" t="b">
        <f t="shared" si="154"/>
        <v>0</v>
      </c>
      <c r="J2485" s="3" t="str">
        <f t="shared" si="155"/>
        <v/>
      </c>
    </row>
    <row r="2486" spans="1:10" x14ac:dyDescent="0.2">
      <c r="A2486" t="s">
        <v>10311</v>
      </c>
      <c r="B2486" t="s">
        <v>10312</v>
      </c>
      <c r="C2486" t="s">
        <v>10313</v>
      </c>
      <c r="D2486" s="3" t="b">
        <f>NOT(ISNA(VLOOKUP(A2486,des!B:B,1,FALSE)))</f>
        <v>0</v>
      </c>
      <c r="E2486" s="3" t="str">
        <f>IF(D2486,VLOOKUP(A2486,des!B:Q,11,FALSE),"")</f>
        <v/>
      </c>
      <c r="F2486" s="3" t="b">
        <f t="shared" si="152"/>
        <v>0</v>
      </c>
      <c r="G2486" s="3" t="str">
        <f t="shared" si="153"/>
        <v/>
      </c>
      <c r="H2486" s="3" t="str">
        <f>IF(D2486,VLOOKUP(A2486,des!B:Q,12,FALSE),"")</f>
        <v/>
      </c>
      <c r="I2486" s="3" t="b">
        <f t="shared" si="154"/>
        <v>0</v>
      </c>
      <c r="J2486" s="3" t="str">
        <f t="shared" si="155"/>
        <v/>
      </c>
    </row>
    <row r="2487" spans="1:10" x14ac:dyDescent="0.2">
      <c r="A2487" t="s">
        <v>10314</v>
      </c>
      <c r="B2487" t="s">
        <v>10315</v>
      </c>
      <c r="C2487" t="s">
        <v>10316</v>
      </c>
      <c r="D2487" s="3" t="b">
        <f>NOT(ISNA(VLOOKUP(A2487,des!B:B,1,FALSE)))</f>
        <v>0</v>
      </c>
      <c r="E2487" s="3" t="str">
        <f>IF(D2487,VLOOKUP(A2487,des!B:Q,11,FALSE),"")</f>
        <v/>
      </c>
      <c r="F2487" s="3" t="b">
        <f t="shared" si="152"/>
        <v>0</v>
      </c>
      <c r="G2487" s="3" t="str">
        <f t="shared" si="153"/>
        <v/>
      </c>
      <c r="H2487" s="3" t="str">
        <f>IF(D2487,VLOOKUP(A2487,des!B:Q,12,FALSE),"")</f>
        <v/>
      </c>
      <c r="I2487" s="3" t="b">
        <f t="shared" si="154"/>
        <v>0</v>
      </c>
      <c r="J2487" s="3" t="str">
        <f t="shared" si="155"/>
        <v/>
      </c>
    </row>
    <row r="2488" spans="1:10" x14ac:dyDescent="0.2">
      <c r="A2488" t="s">
        <v>10317</v>
      </c>
      <c r="B2488" t="s">
        <v>10318</v>
      </c>
      <c r="C2488" t="s">
        <v>10319</v>
      </c>
      <c r="D2488" s="3" t="b">
        <f>NOT(ISNA(VLOOKUP(A2488,des!B:B,1,FALSE)))</f>
        <v>0</v>
      </c>
      <c r="E2488" s="3" t="str">
        <f>IF(D2488,VLOOKUP(A2488,des!B:Q,11,FALSE),"")</f>
        <v/>
      </c>
      <c r="F2488" s="3" t="b">
        <f t="shared" si="152"/>
        <v>0</v>
      </c>
      <c r="G2488" s="3" t="str">
        <f t="shared" si="153"/>
        <v/>
      </c>
      <c r="H2488" s="3" t="str">
        <f>IF(D2488,VLOOKUP(A2488,des!B:Q,12,FALSE),"")</f>
        <v/>
      </c>
      <c r="I2488" s="3" t="b">
        <f t="shared" si="154"/>
        <v>0</v>
      </c>
      <c r="J2488" s="3" t="str">
        <f t="shared" si="155"/>
        <v/>
      </c>
    </row>
    <row r="2489" spans="1:10" x14ac:dyDescent="0.2">
      <c r="A2489" t="s">
        <v>10320</v>
      </c>
      <c r="B2489" t="s">
        <v>10321</v>
      </c>
      <c r="C2489" t="s">
        <v>10322</v>
      </c>
      <c r="D2489" s="3" t="b">
        <f>NOT(ISNA(VLOOKUP(A2489,des!B:B,1,FALSE)))</f>
        <v>0</v>
      </c>
      <c r="E2489" s="3" t="str">
        <f>IF(D2489,VLOOKUP(A2489,des!B:Q,11,FALSE),"")</f>
        <v/>
      </c>
      <c r="F2489" s="3" t="b">
        <f t="shared" si="152"/>
        <v>0</v>
      </c>
      <c r="G2489" s="3" t="str">
        <f t="shared" si="153"/>
        <v/>
      </c>
      <c r="H2489" s="3" t="str">
        <f>IF(D2489,VLOOKUP(A2489,des!B:Q,12,FALSE),"")</f>
        <v/>
      </c>
      <c r="I2489" s="3" t="b">
        <f t="shared" si="154"/>
        <v>0</v>
      </c>
      <c r="J2489" s="3" t="str">
        <f t="shared" si="155"/>
        <v/>
      </c>
    </row>
    <row r="2490" spans="1:10" x14ac:dyDescent="0.2">
      <c r="A2490" t="s">
        <v>10323</v>
      </c>
      <c r="B2490" t="s">
        <v>10324</v>
      </c>
      <c r="C2490" t="s">
        <v>10325</v>
      </c>
      <c r="D2490" s="3" t="b">
        <f>NOT(ISNA(VLOOKUP(A2490,des!B:B,1,FALSE)))</f>
        <v>0</v>
      </c>
      <c r="E2490" s="3" t="str">
        <f>IF(D2490,VLOOKUP(A2490,des!B:Q,11,FALSE),"")</f>
        <v/>
      </c>
      <c r="F2490" s="3" t="b">
        <f t="shared" si="152"/>
        <v>0</v>
      </c>
      <c r="G2490" s="3" t="str">
        <f t="shared" si="153"/>
        <v/>
      </c>
      <c r="H2490" s="3" t="str">
        <f>IF(D2490,VLOOKUP(A2490,des!B:Q,12,FALSE),"")</f>
        <v/>
      </c>
      <c r="I2490" s="3" t="b">
        <f t="shared" si="154"/>
        <v>0</v>
      </c>
      <c r="J2490" s="3" t="str">
        <f t="shared" si="155"/>
        <v/>
      </c>
    </row>
    <row r="2491" spans="1:10" x14ac:dyDescent="0.2">
      <c r="A2491" t="s">
        <v>10326</v>
      </c>
      <c r="B2491" t="s">
        <v>10327</v>
      </c>
      <c r="C2491" t="s">
        <v>10328</v>
      </c>
      <c r="D2491" s="3" t="b">
        <f>NOT(ISNA(VLOOKUP(A2491,des!B:B,1,FALSE)))</f>
        <v>0</v>
      </c>
      <c r="E2491" s="3" t="str">
        <f>IF(D2491,VLOOKUP(A2491,des!B:Q,11,FALSE),"")</f>
        <v/>
      </c>
      <c r="F2491" s="3" t="b">
        <f t="shared" si="152"/>
        <v>0</v>
      </c>
      <c r="G2491" s="3" t="str">
        <f t="shared" si="153"/>
        <v/>
      </c>
      <c r="H2491" s="3" t="str">
        <f>IF(D2491,VLOOKUP(A2491,des!B:Q,12,FALSE),"")</f>
        <v/>
      </c>
      <c r="I2491" s="3" t="b">
        <f t="shared" si="154"/>
        <v>0</v>
      </c>
      <c r="J2491" s="3" t="str">
        <f t="shared" si="155"/>
        <v/>
      </c>
    </row>
    <row r="2492" spans="1:10" x14ac:dyDescent="0.2">
      <c r="A2492" t="s">
        <v>10329</v>
      </c>
      <c r="B2492" t="s">
        <v>10330</v>
      </c>
      <c r="C2492" t="s">
        <v>10331</v>
      </c>
      <c r="D2492" s="3" t="b">
        <f>NOT(ISNA(VLOOKUP(A2492,des!B:B,1,FALSE)))</f>
        <v>0</v>
      </c>
      <c r="E2492" s="3" t="str">
        <f>IF(D2492,VLOOKUP(A2492,des!B:Q,11,FALSE),"")</f>
        <v/>
      </c>
      <c r="F2492" s="3" t="b">
        <f t="shared" si="152"/>
        <v>0</v>
      </c>
      <c r="G2492" s="3" t="str">
        <f t="shared" si="153"/>
        <v/>
      </c>
      <c r="H2492" s="3" t="str">
        <f>IF(D2492,VLOOKUP(A2492,des!B:Q,12,FALSE),"")</f>
        <v/>
      </c>
      <c r="I2492" s="3" t="b">
        <f t="shared" si="154"/>
        <v>0</v>
      </c>
      <c r="J2492" s="3" t="str">
        <f t="shared" si="155"/>
        <v/>
      </c>
    </row>
    <row r="2493" spans="1:10" x14ac:dyDescent="0.2">
      <c r="A2493" t="s">
        <v>10332</v>
      </c>
      <c r="B2493" t="s">
        <v>10333</v>
      </c>
      <c r="C2493" t="s">
        <v>10334</v>
      </c>
      <c r="D2493" s="3" t="b">
        <f>NOT(ISNA(VLOOKUP(A2493,des!B:B,1,FALSE)))</f>
        <v>0</v>
      </c>
      <c r="E2493" s="3" t="str">
        <f>IF(D2493,VLOOKUP(A2493,des!B:Q,11,FALSE),"")</f>
        <v/>
      </c>
      <c r="F2493" s="3" t="b">
        <f t="shared" si="152"/>
        <v>0</v>
      </c>
      <c r="G2493" s="3" t="str">
        <f t="shared" si="153"/>
        <v/>
      </c>
      <c r="H2493" s="3" t="str">
        <f>IF(D2493,VLOOKUP(A2493,des!B:Q,12,FALSE),"")</f>
        <v/>
      </c>
      <c r="I2493" s="3" t="b">
        <f t="shared" si="154"/>
        <v>0</v>
      </c>
      <c r="J2493" s="3" t="str">
        <f t="shared" si="155"/>
        <v/>
      </c>
    </row>
    <row r="2494" spans="1:10" x14ac:dyDescent="0.2">
      <c r="A2494" t="s">
        <v>10335</v>
      </c>
      <c r="B2494" t="s">
        <v>10336</v>
      </c>
      <c r="C2494" t="s">
        <v>10337</v>
      </c>
      <c r="D2494" s="3" t="b">
        <f>NOT(ISNA(VLOOKUP(A2494,des!B:B,1,FALSE)))</f>
        <v>0</v>
      </c>
      <c r="E2494" s="3" t="str">
        <f>IF(D2494,VLOOKUP(A2494,des!B:Q,11,FALSE),"")</f>
        <v/>
      </c>
      <c r="F2494" s="3" t="b">
        <f t="shared" si="152"/>
        <v>0</v>
      </c>
      <c r="G2494" s="3" t="str">
        <f t="shared" si="153"/>
        <v/>
      </c>
      <c r="H2494" s="3" t="str">
        <f>IF(D2494,VLOOKUP(A2494,des!B:Q,12,FALSE),"")</f>
        <v/>
      </c>
      <c r="I2494" s="3" t="b">
        <f t="shared" si="154"/>
        <v>0</v>
      </c>
      <c r="J2494" s="3" t="str">
        <f t="shared" si="155"/>
        <v/>
      </c>
    </row>
    <row r="2495" spans="1:10" x14ac:dyDescent="0.2">
      <c r="A2495" t="s">
        <v>10338</v>
      </c>
      <c r="B2495" t="s">
        <v>10339</v>
      </c>
      <c r="C2495" t="s">
        <v>10340</v>
      </c>
      <c r="D2495" s="3" t="b">
        <f>NOT(ISNA(VLOOKUP(A2495,des!B:B,1,FALSE)))</f>
        <v>0</v>
      </c>
      <c r="E2495" s="3" t="str">
        <f>IF(D2495,VLOOKUP(A2495,des!B:Q,11,FALSE),"")</f>
        <v/>
      </c>
      <c r="F2495" s="3" t="b">
        <f t="shared" si="152"/>
        <v>0</v>
      </c>
      <c r="G2495" s="3" t="str">
        <f t="shared" si="153"/>
        <v/>
      </c>
      <c r="H2495" s="3" t="str">
        <f>IF(D2495,VLOOKUP(A2495,des!B:Q,12,FALSE),"")</f>
        <v/>
      </c>
      <c r="I2495" s="3" t="b">
        <f t="shared" si="154"/>
        <v>0</v>
      </c>
      <c r="J2495" s="3" t="str">
        <f t="shared" si="155"/>
        <v/>
      </c>
    </row>
    <row r="2496" spans="1:10" x14ac:dyDescent="0.2">
      <c r="A2496" t="s">
        <v>10341</v>
      </c>
      <c r="B2496" t="s">
        <v>10342</v>
      </c>
      <c r="C2496" t="s">
        <v>10343</v>
      </c>
      <c r="D2496" s="3" t="b">
        <f>NOT(ISNA(VLOOKUP(A2496,des!B:B,1,FALSE)))</f>
        <v>0</v>
      </c>
      <c r="E2496" s="3" t="str">
        <f>IF(D2496,VLOOKUP(A2496,des!B:Q,11,FALSE),"")</f>
        <v/>
      </c>
      <c r="F2496" s="3" t="b">
        <f t="shared" si="152"/>
        <v>0</v>
      </c>
      <c r="G2496" s="3" t="str">
        <f t="shared" si="153"/>
        <v/>
      </c>
      <c r="H2496" s="3" t="str">
        <f>IF(D2496,VLOOKUP(A2496,des!B:Q,12,FALSE),"")</f>
        <v/>
      </c>
      <c r="I2496" s="3" t="b">
        <f t="shared" si="154"/>
        <v>0</v>
      </c>
      <c r="J2496" s="3" t="str">
        <f t="shared" si="155"/>
        <v/>
      </c>
    </row>
    <row r="2497" spans="1:10" x14ac:dyDescent="0.2">
      <c r="A2497" t="s">
        <v>10344</v>
      </c>
      <c r="B2497" t="s">
        <v>10345</v>
      </c>
      <c r="C2497" t="s">
        <v>10346</v>
      </c>
      <c r="D2497" s="3" t="b">
        <f>NOT(ISNA(VLOOKUP(A2497,des!B:B,1,FALSE)))</f>
        <v>0</v>
      </c>
      <c r="E2497" s="3" t="str">
        <f>IF(D2497,VLOOKUP(A2497,des!B:Q,11,FALSE),"")</f>
        <v/>
      </c>
      <c r="F2497" s="3" t="b">
        <f t="shared" si="152"/>
        <v>0</v>
      </c>
      <c r="G2497" s="3" t="str">
        <f t="shared" si="153"/>
        <v/>
      </c>
      <c r="H2497" s="3" t="str">
        <f>IF(D2497,VLOOKUP(A2497,des!B:Q,12,FALSE),"")</f>
        <v/>
      </c>
      <c r="I2497" s="3" t="b">
        <f t="shared" si="154"/>
        <v>0</v>
      </c>
      <c r="J2497" s="3" t="str">
        <f t="shared" si="155"/>
        <v/>
      </c>
    </row>
    <row r="2498" spans="1:10" x14ac:dyDescent="0.2">
      <c r="A2498" t="s">
        <v>10347</v>
      </c>
      <c r="B2498" t="s">
        <v>10348</v>
      </c>
      <c r="C2498" t="s">
        <v>10349</v>
      </c>
      <c r="D2498" s="3" t="b">
        <f>NOT(ISNA(VLOOKUP(A2498,des!B:B,1,FALSE)))</f>
        <v>0</v>
      </c>
      <c r="E2498" s="3" t="str">
        <f>IF(D2498,VLOOKUP(A2498,des!B:Q,11,FALSE),"")</f>
        <v/>
      </c>
      <c r="F2498" s="3" t="b">
        <f t="shared" si="152"/>
        <v>0</v>
      </c>
      <c r="G2498" s="3" t="str">
        <f t="shared" si="153"/>
        <v/>
      </c>
      <c r="H2498" s="3" t="str">
        <f>IF(D2498,VLOOKUP(A2498,des!B:Q,12,FALSE),"")</f>
        <v/>
      </c>
      <c r="I2498" s="3" t="b">
        <f t="shared" si="154"/>
        <v>0</v>
      </c>
      <c r="J2498" s="3" t="str">
        <f t="shared" si="155"/>
        <v/>
      </c>
    </row>
    <row r="2499" spans="1:10" x14ac:dyDescent="0.2">
      <c r="A2499" t="s">
        <v>10350</v>
      </c>
      <c r="B2499" t="s">
        <v>10351</v>
      </c>
      <c r="C2499" t="s">
        <v>10352</v>
      </c>
      <c r="D2499" s="3" t="b">
        <f>NOT(ISNA(VLOOKUP(A2499,des!B:B,1,FALSE)))</f>
        <v>0</v>
      </c>
      <c r="E2499" s="3" t="str">
        <f>IF(D2499,VLOOKUP(A2499,des!B:Q,11,FALSE),"")</f>
        <v/>
      </c>
      <c r="F2499" s="3" t="b">
        <f t="shared" si="152"/>
        <v>0</v>
      </c>
      <c r="G2499" s="3" t="str">
        <f t="shared" si="153"/>
        <v/>
      </c>
      <c r="H2499" s="3" t="str">
        <f>IF(D2499,VLOOKUP(A2499,des!B:Q,12,FALSE),"")</f>
        <v/>
      </c>
      <c r="I2499" s="3" t="b">
        <f t="shared" si="154"/>
        <v>0</v>
      </c>
      <c r="J2499" s="3" t="str">
        <f t="shared" si="155"/>
        <v/>
      </c>
    </row>
    <row r="2500" spans="1:10" x14ac:dyDescent="0.2">
      <c r="A2500" t="s">
        <v>10353</v>
      </c>
      <c r="B2500" t="s">
        <v>10354</v>
      </c>
      <c r="C2500" t="s">
        <v>10355</v>
      </c>
      <c r="D2500" s="3" t="b">
        <f>NOT(ISNA(VLOOKUP(A2500,des!B:B,1,FALSE)))</f>
        <v>0</v>
      </c>
      <c r="E2500" s="3" t="str">
        <f>IF(D2500,VLOOKUP(A2500,des!B:Q,11,FALSE),"")</f>
        <v/>
      </c>
      <c r="F2500" s="3" t="b">
        <f t="shared" si="152"/>
        <v>0</v>
      </c>
      <c r="G2500" s="3" t="str">
        <f t="shared" si="153"/>
        <v/>
      </c>
      <c r="H2500" s="3" t="str">
        <f>IF(D2500,VLOOKUP(A2500,des!B:Q,12,FALSE),"")</f>
        <v/>
      </c>
      <c r="I2500" s="3" t="b">
        <f t="shared" si="154"/>
        <v>0</v>
      </c>
      <c r="J2500" s="3" t="str">
        <f t="shared" si="155"/>
        <v/>
      </c>
    </row>
    <row r="2501" spans="1:10" x14ac:dyDescent="0.2">
      <c r="A2501" t="s">
        <v>10356</v>
      </c>
      <c r="B2501" t="s">
        <v>10357</v>
      </c>
      <c r="C2501" t="s">
        <v>10358</v>
      </c>
      <c r="D2501" s="3" t="b">
        <f>NOT(ISNA(VLOOKUP(A2501,des!B:B,1,FALSE)))</f>
        <v>0</v>
      </c>
      <c r="E2501" s="3" t="str">
        <f>IF(D2501,VLOOKUP(A2501,des!B:Q,11,FALSE),"")</f>
        <v/>
      </c>
      <c r="F2501" s="3" t="b">
        <f t="shared" ref="F2501:F2564" si="156">IF(D2501,IF(E2501&lt;&gt;B2501,TRUE,FALSE),FALSE)</f>
        <v>0</v>
      </c>
      <c r="G2501" s="3" t="str">
        <f t="shared" si="153"/>
        <v/>
      </c>
      <c r="H2501" s="3" t="str">
        <f>IF(D2501,VLOOKUP(A2501,des!B:Q,12,FALSE),"")</f>
        <v/>
      </c>
      <c r="I2501" s="3" t="b">
        <f t="shared" si="154"/>
        <v>0</v>
      </c>
      <c r="J2501" s="3" t="str">
        <f t="shared" si="155"/>
        <v/>
      </c>
    </row>
    <row r="2502" spans="1:10" x14ac:dyDescent="0.2">
      <c r="A2502" t="s">
        <v>10359</v>
      </c>
      <c r="B2502" t="s">
        <v>10360</v>
      </c>
      <c r="C2502" t="s">
        <v>10361</v>
      </c>
      <c r="D2502" s="3" t="b">
        <f>NOT(ISNA(VLOOKUP(A2502,des!B:B,1,FALSE)))</f>
        <v>0</v>
      </c>
      <c r="E2502" s="3" t="str">
        <f>IF(D2502,VLOOKUP(A2502,des!B:Q,11,FALSE),"")</f>
        <v/>
      </c>
      <c r="F2502" s="3" t="b">
        <f t="shared" si="156"/>
        <v>0</v>
      </c>
      <c r="G2502" s="3" t="str">
        <f t="shared" ref="G2502:G2565" si="157">IF(F2502,CONCATENATE($A$1,A2502,$B$1,E2502,$C$1),"")</f>
        <v/>
      </c>
      <c r="H2502" s="3" t="str">
        <f>IF(D2502,VLOOKUP(A2502,des!B:Q,12,FALSE),"")</f>
        <v/>
      </c>
      <c r="I2502" s="3" t="b">
        <f t="shared" ref="I2502:I2565" si="158">IF(D2502,IF(H2502&lt;&gt;C2502,TRUE,FALSE),FALSE)</f>
        <v>0</v>
      </c>
      <c r="J2502" s="3" t="str">
        <f t="shared" ref="J2502:J2565" si="159">IF(I2502,CONCATENATE($A$2,A2502,$B$2,H2502,$C$2),"")</f>
        <v/>
      </c>
    </row>
    <row r="2503" spans="1:10" x14ac:dyDescent="0.2">
      <c r="A2503" t="s">
        <v>10362</v>
      </c>
      <c r="B2503" t="s">
        <v>10363</v>
      </c>
      <c r="C2503" t="s">
        <v>10364</v>
      </c>
      <c r="D2503" s="3" t="b">
        <f>NOT(ISNA(VLOOKUP(A2503,des!B:B,1,FALSE)))</f>
        <v>0</v>
      </c>
      <c r="E2503" s="3" t="str">
        <f>IF(D2503,VLOOKUP(A2503,des!B:Q,11,FALSE),"")</f>
        <v/>
      </c>
      <c r="F2503" s="3" t="b">
        <f t="shared" si="156"/>
        <v>0</v>
      </c>
      <c r="G2503" s="3" t="str">
        <f t="shared" si="157"/>
        <v/>
      </c>
      <c r="H2503" s="3" t="str">
        <f>IF(D2503,VLOOKUP(A2503,des!B:Q,12,FALSE),"")</f>
        <v/>
      </c>
      <c r="I2503" s="3" t="b">
        <f t="shared" si="158"/>
        <v>0</v>
      </c>
      <c r="J2503" s="3" t="str">
        <f t="shared" si="159"/>
        <v/>
      </c>
    </row>
    <row r="2504" spans="1:10" x14ac:dyDescent="0.2">
      <c r="A2504" t="s">
        <v>10365</v>
      </c>
      <c r="B2504" t="s">
        <v>10366</v>
      </c>
      <c r="C2504" t="s">
        <v>10367</v>
      </c>
      <c r="D2504" s="3" t="b">
        <f>NOT(ISNA(VLOOKUP(A2504,des!B:B,1,FALSE)))</f>
        <v>0</v>
      </c>
      <c r="E2504" s="3" t="str">
        <f>IF(D2504,VLOOKUP(A2504,des!B:Q,11,FALSE),"")</f>
        <v/>
      </c>
      <c r="F2504" s="3" t="b">
        <f t="shared" si="156"/>
        <v>0</v>
      </c>
      <c r="G2504" s="3" t="str">
        <f t="shared" si="157"/>
        <v/>
      </c>
      <c r="H2504" s="3" t="str">
        <f>IF(D2504,VLOOKUP(A2504,des!B:Q,12,FALSE),"")</f>
        <v/>
      </c>
      <c r="I2504" s="3" t="b">
        <f t="shared" si="158"/>
        <v>0</v>
      </c>
      <c r="J2504" s="3" t="str">
        <f t="shared" si="159"/>
        <v/>
      </c>
    </row>
    <row r="2505" spans="1:10" x14ac:dyDescent="0.2">
      <c r="A2505" t="s">
        <v>10368</v>
      </c>
      <c r="B2505" t="s">
        <v>10369</v>
      </c>
      <c r="C2505" t="s">
        <v>10370</v>
      </c>
      <c r="D2505" s="3" t="b">
        <f>NOT(ISNA(VLOOKUP(A2505,des!B:B,1,FALSE)))</f>
        <v>0</v>
      </c>
      <c r="E2505" s="3" t="str">
        <f>IF(D2505,VLOOKUP(A2505,des!B:Q,11,FALSE),"")</f>
        <v/>
      </c>
      <c r="F2505" s="3" t="b">
        <f t="shared" si="156"/>
        <v>0</v>
      </c>
      <c r="G2505" s="3" t="str">
        <f t="shared" si="157"/>
        <v/>
      </c>
      <c r="H2505" s="3" t="str">
        <f>IF(D2505,VLOOKUP(A2505,des!B:Q,12,FALSE),"")</f>
        <v/>
      </c>
      <c r="I2505" s="3" t="b">
        <f t="shared" si="158"/>
        <v>0</v>
      </c>
      <c r="J2505" s="3" t="str">
        <f t="shared" si="159"/>
        <v/>
      </c>
    </row>
    <row r="2506" spans="1:10" x14ac:dyDescent="0.2">
      <c r="A2506" t="s">
        <v>10371</v>
      </c>
      <c r="B2506" t="s">
        <v>10372</v>
      </c>
      <c r="C2506" t="s">
        <v>10373</v>
      </c>
      <c r="D2506" s="3" t="b">
        <f>NOT(ISNA(VLOOKUP(A2506,des!B:B,1,FALSE)))</f>
        <v>0</v>
      </c>
      <c r="E2506" s="3" t="str">
        <f>IF(D2506,VLOOKUP(A2506,des!B:Q,11,FALSE),"")</f>
        <v/>
      </c>
      <c r="F2506" s="3" t="b">
        <f t="shared" si="156"/>
        <v>0</v>
      </c>
      <c r="G2506" s="3" t="str">
        <f t="shared" si="157"/>
        <v/>
      </c>
      <c r="H2506" s="3" t="str">
        <f>IF(D2506,VLOOKUP(A2506,des!B:Q,12,FALSE),"")</f>
        <v/>
      </c>
      <c r="I2506" s="3" t="b">
        <f t="shared" si="158"/>
        <v>0</v>
      </c>
      <c r="J2506" s="3" t="str">
        <f t="shared" si="159"/>
        <v/>
      </c>
    </row>
    <row r="2507" spans="1:10" x14ac:dyDescent="0.2">
      <c r="A2507" t="s">
        <v>10374</v>
      </c>
      <c r="B2507" t="s">
        <v>10375</v>
      </c>
      <c r="C2507" t="s">
        <v>10376</v>
      </c>
      <c r="D2507" s="3" t="b">
        <f>NOT(ISNA(VLOOKUP(A2507,des!B:B,1,FALSE)))</f>
        <v>0</v>
      </c>
      <c r="E2507" s="3" t="str">
        <f>IF(D2507,VLOOKUP(A2507,des!B:Q,11,FALSE),"")</f>
        <v/>
      </c>
      <c r="F2507" s="3" t="b">
        <f t="shared" si="156"/>
        <v>0</v>
      </c>
      <c r="G2507" s="3" t="str">
        <f t="shared" si="157"/>
        <v/>
      </c>
      <c r="H2507" s="3" t="str">
        <f>IF(D2507,VLOOKUP(A2507,des!B:Q,12,FALSE),"")</f>
        <v/>
      </c>
      <c r="I2507" s="3" t="b">
        <f t="shared" si="158"/>
        <v>0</v>
      </c>
      <c r="J2507" s="3" t="str">
        <f t="shared" si="159"/>
        <v/>
      </c>
    </row>
    <row r="2508" spans="1:10" x14ac:dyDescent="0.2">
      <c r="A2508" t="s">
        <v>10377</v>
      </c>
      <c r="B2508" t="s">
        <v>10378</v>
      </c>
      <c r="C2508" t="s">
        <v>10379</v>
      </c>
      <c r="D2508" s="3" t="b">
        <f>NOT(ISNA(VLOOKUP(A2508,des!B:B,1,FALSE)))</f>
        <v>0</v>
      </c>
      <c r="E2508" s="3" t="str">
        <f>IF(D2508,VLOOKUP(A2508,des!B:Q,11,FALSE),"")</f>
        <v/>
      </c>
      <c r="F2508" s="3" t="b">
        <f t="shared" si="156"/>
        <v>0</v>
      </c>
      <c r="G2508" s="3" t="str">
        <f t="shared" si="157"/>
        <v/>
      </c>
      <c r="H2508" s="3" t="str">
        <f>IF(D2508,VLOOKUP(A2508,des!B:Q,12,FALSE),"")</f>
        <v/>
      </c>
      <c r="I2508" s="3" t="b">
        <f t="shared" si="158"/>
        <v>0</v>
      </c>
      <c r="J2508" s="3" t="str">
        <f t="shared" si="159"/>
        <v/>
      </c>
    </row>
    <row r="2509" spans="1:10" x14ac:dyDescent="0.2">
      <c r="A2509" t="s">
        <v>10380</v>
      </c>
      <c r="B2509" t="s">
        <v>10381</v>
      </c>
      <c r="C2509" t="s">
        <v>10382</v>
      </c>
      <c r="D2509" s="3" t="b">
        <f>NOT(ISNA(VLOOKUP(A2509,des!B:B,1,FALSE)))</f>
        <v>0</v>
      </c>
      <c r="E2509" s="3" t="str">
        <f>IF(D2509,VLOOKUP(A2509,des!B:Q,11,FALSE),"")</f>
        <v/>
      </c>
      <c r="F2509" s="3" t="b">
        <f t="shared" si="156"/>
        <v>0</v>
      </c>
      <c r="G2509" s="3" t="str">
        <f t="shared" si="157"/>
        <v/>
      </c>
      <c r="H2509" s="3" t="str">
        <f>IF(D2509,VLOOKUP(A2509,des!B:Q,12,FALSE),"")</f>
        <v/>
      </c>
      <c r="I2509" s="3" t="b">
        <f t="shared" si="158"/>
        <v>0</v>
      </c>
      <c r="J2509" s="3" t="str">
        <f t="shared" si="159"/>
        <v/>
      </c>
    </row>
    <row r="2510" spans="1:10" x14ac:dyDescent="0.2">
      <c r="A2510" t="s">
        <v>10383</v>
      </c>
      <c r="B2510" t="s">
        <v>10384</v>
      </c>
      <c r="C2510" t="s">
        <v>10385</v>
      </c>
      <c r="D2510" s="3" t="b">
        <f>NOT(ISNA(VLOOKUP(A2510,des!B:B,1,FALSE)))</f>
        <v>0</v>
      </c>
      <c r="E2510" s="3" t="str">
        <f>IF(D2510,VLOOKUP(A2510,des!B:Q,11,FALSE),"")</f>
        <v/>
      </c>
      <c r="F2510" s="3" t="b">
        <f t="shared" si="156"/>
        <v>0</v>
      </c>
      <c r="G2510" s="3" t="str">
        <f t="shared" si="157"/>
        <v/>
      </c>
      <c r="H2510" s="3" t="str">
        <f>IF(D2510,VLOOKUP(A2510,des!B:Q,12,FALSE),"")</f>
        <v/>
      </c>
      <c r="I2510" s="3" t="b">
        <f t="shared" si="158"/>
        <v>0</v>
      </c>
      <c r="J2510" s="3" t="str">
        <f t="shared" si="159"/>
        <v/>
      </c>
    </row>
    <row r="2511" spans="1:10" x14ac:dyDescent="0.2">
      <c r="A2511" t="s">
        <v>10386</v>
      </c>
      <c r="B2511" t="s">
        <v>10387</v>
      </c>
      <c r="C2511" t="s">
        <v>10388</v>
      </c>
      <c r="D2511" s="3" t="b">
        <f>NOT(ISNA(VLOOKUP(A2511,des!B:B,1,FALSE)))</f>
        <v>0</v>
      </c>
      <c r="E2511" s="3" t="str">
        <f>IF(D2511,VLOOKUP(A2511,des!B:Q,11,FALSE),"")</f>
        <v/>
      </c>
      <c r="F2511" s="3" t="b">
        <f t="shared" si="156"/>
        <v>0</v>
      </c>
      <c r="G2511" s="3" t="str">
        <f t="shared" si="157"/>
        <v/>
      </c>
      <c r="H2511" s="3" t="str">
        <f>IF(D2511,VLOOKUP(A2511,des!B:Q,12,FALSE),"")</f>
        <v/>
      </c>
      <c r="I2511" s="3" t="b">
        <f t="shared" si="158"/>
        <v>0</v>
      </c>
      <c r="J2511" s="3" t="str">
        <f t="shared" si="159"/>
        <v/>
      </c>
    </row>
    <row r="2512" spans="1:10" x14ac:dyDescent="0.2">
      <c r="A2512" t="s">
        <v>10389</v>
      </c>
      <c r="B2512" t="s">
        <v>10390</v>
      </c>
      <c r="C2512" t="s">
        <v>10391</v>
      </c>
      <c r="D2512" s="3" t="b">
        <f>NOT(ISNA(VLOOKUP(A2512,des!B:B,1,FALSE)))</f>
        <v>0</v>
      </c>
      <c r="E2512" s="3" t="str">
        <f>IF(D2512,VLOOKUP(A2512,des!B:Q,11,FALSE),"")</f>
        <v/>
      </c>
      <c r="F2512" s="3" t="b">
        <f t="shared" si="156"/>
        <v>0</v>
      </c>
      <c r="G2512" s="3" t="str">
        <f t="shared" si="157"/>
        <v/>
      </c>
      <c r="H2512" s="3" t="str">
        <f>IF(D2512,VLOOKUP(A2512,des!B:Q,12,FALSE),"")</f>
        <v/>
      </c>
      <c r="I2512" s="3" t="b">
        <f t="shared" si="158"/>
        <v>0</v>
      </c>
      <c r="J2512" s="3" t="str">
        <f t="shared" si="159"/>
        <v/>
      </c>
    </row>
    <row r="2513" spans="1:10" x14ac:dyDescent="0.2">
      <c r="A2513" t="s">
        <v>10392</v>
      </c>
      <c r="B2513" t="s">
        <v>10393</v>
      </c>
      <c r="C2513" t="s">
        <v>10394</v>
      </c>
      <c r="D2513" s="3" t="b">
        <f>NOT(ISNA(VLOOKUP(A2513,des!B:B,1,FALSE)))</f>
        <v>0</v>
      </c>
      <c r="E2513" s="3" t="str">
        <f>IF(D2513,VLOOKUP(A2513,des!B:Q,11,FALSE),"")</f>
        <v/>
      </c>
      <c r="F2513" s="3" t="b">
        <f t="shared" si="156"/>
        <v>0</v>
      </c>
      <c r="G2513" s="3" t="str">
        <f t="shared" si="157"/>
        <v/>
      </c>
      <c r="H2513" s="3" t="str">
        <f>IF(D2513,VLOOKUP(A2513,des!B:Q,12,FALSE),"")</f>
        <v/>
      </c>
      <c r="I2513" s="3" t="b">
        <f t="shared" si="158"/>
        <v>0</v>
      </c>
      <c r="J2513" s="3" t="str">
        <f t="shared" si="159"/>
        <v/>
      </c>
    </row>
    <row r="2514" spans="1:10" x14ac:dyDescent="0.2">
      <c r="A2514" t="s">
        <v>10395</v>
      </c>
      <c r="B2514" t="s">
        <v>10396</v>
      </c>
      <c r="C2514" t="s">
        <v>10397</v>
      </c>
      <c r="D2514" s="3" t="b">
        <f>NOT(ISNA(VLOOKUP(A2514,des!B:B,1,FALSE)))</f>
        <v>0</v>
      </c>
      <c r="E2514" s="3" t="str">
        <f>IF(D2514,VLOOKUP(A2514,des!B:Q,11,FALSE),"")</f>
        <v/>
      </c>
      <c r="F2514" s="3" t="b">
        <f t="shared" si="156"/>
        <v>0</v>
      </c>
      <c r="G2514" s="3" t="str">
        <f t="shared" si="157"/>
        <v/>
      </c>
      <c r="H2514" s="3" t="str">
        <f>IF(D2514,VLOOKUP(A2514,des!B:Q,12,FALSE),"")</f>
        <v/>
      </c>
      <c r="I2514" s="3" t="b">
        <f t="shared" si="158"/>
        <v>0</v>
      </c>
      <c r="J2514" s="3" t="str">
        <f t="shared" si="159"/>
        <v/>
      </c>
    </row>
    <row r="2515" spans="1:10" x14ac:dyDescent="0.2">
      <c r="A2515" t="s">
        <v>10398</v>
      </c>
      <c r="B2515" t="s">
        <v>10399</v>
      </c>
      <c r="C2515" t="s">
        <v>10400</v>
      </c>
      <c r="D2515" s="3" t="b">
        <f>NOT(ISNA(VLOOKUP(A2515,des!B:B,1,FALSE)))</f>
        <v>0</v>
      </c>
      <c r="E2515" s="3" t="str">
        <f>IF(D2515,VLOOKUP(A2515,des!B:Q,11,FALSE),"")</f>
        <v/>
      </c>
      <c r="F2515" s="3" t="b">
        <f t="shared" si="156"/>
        <v>0</v>
      </c>
      <c r="G2515" s="3" t="str">
        <f t="shared" si="157"/>
        <v/>
      </c>
      <c r="H2515" s="3" t="str">
        <f>IF(D2515,VLOOKUP(A2515,des!B:Q,12,FALSE),"")</f>
        <v/>
      </c>
      <c r="I2515" s="3" t="b">
        <f t="shared" si="158"/>
        <v>0</v>
      </c>
      <c r="J2515" s="3" t="str">
        <f t="shared" si="159"/>
        <v/>
      </c>
    </row>
    <row r="2516" spans="1:10" x14ac:dyDescent="0.2">
      <c r="A2516" t="s">
        <v>10401</v>
      </c>
      <c r="B2516" t="s">
        <v>10402</v>
      </c>
      <c r="C2516" t="s">
        <v>10403</v>
      </c>
      <c r="D2516" s="3" t="b">
        <f>NOT(ISNA(VLOOKUP(A2516,des!B:B,1,FALSE)))</f>
        <v>0</v>
      </c>
      <c r="E2516" s="3" t="str">
        <f>IF(D2516,VLOOKUP(A2516,des!B:Q,11,FALSE),"")</f>
        <v/>
      </c>
      <c r="F2516" s="3" t="b">
        <f t="shared" si="156"/>
        <v>0</v>
      </c>
      <c r="G2516" s="3" t="str">
        <f t="shared" si="157"/>
        <v/>
      </c>
      <c r="H2516" s="3" t="str">
        <f>IF(D2516,VLOOKUP(A2516,des!B:Q,12,FALSE),"")</f>
        <v/>
      </c>
      <c r="I2516" s="3" t="b">
        <f t="shared" si="158"/>
        <v>0</v>
      </c>
      <c r="J2516" s="3" t="str">
        <f t="shared" si="159"/>
        <v/>
      </c>
    </row>
    <row r="2517" spans="1:10" x14ac:dyDescent="0.2">
      <c r="A2517" t="s">
        <v>10404</v>
      </c>
      <c r="B2517" t="s">
        <v>10405</v>
      </c>
      <c r="C2517" t="s">
        <v>10406</v>
      </c>
      <c r="D2517" s="3" t="b">
        <f>NOT(ISNA(VLOOKUP(A2517,des!B:B,1,FALSE)))</f>
        <v>0</v>
      </c>
      <c r="E2517" s="3" t="str">
        <f>IF(D2517,VLOOKUP(A2517,des!B:Q,11,FALSE),"")</f>
        <v/>
      </c>
      <c r="F2517" s="3" t="b">
        <f t="shared" si="156"/>
        <v>0</v>
      </c>
      <c r="G2517" s="3" t="str">
        <f t="shared" si="157"/>
        <v/>
      </c>
      <c r="H2517" s="3" t="str">
        <f>IF(D2517,VLOOKUP(A2517,des!B:Q,12,FALSE),"")</f>
        <v/>
      </c>
      <c r="I2517" s="3" t="b">
        <f t="shared" si="158"/>
        <v>0</v>
      </c>
      <c r="J2517" s="3" t="str">
        <f t="shared" si="159"/>
        <v/>
      </c>
    </row>
    <row r="2518" spans="1:10" x14ac:dyDescent="0.2">
      <c r="A2518" t="s">
        <v>10407</v>
      </c>
      <c r="B2518" t="s">
        <v>10408</v>
      </c>
      <c r="C2518" t="s">
        <v>10409</v>
      </c>
      <c r="D2518" s="3" t="b">
        <f>NOT(ISNA(VLOOKUP(A2518,des!B:B,1,FALSE)))</f>
        <v>0</v>
      </c>
      <c r="E2518" s="3" t="str">
        <f>IF(D2518,VLOOKUP(A2518,des!B:Q,11,FALSE),"")</f>
        <v/>
      </c>
      <c r="F2518" s="3" t="b">
        <f t="shared" si="156"/>
        <v>0</v>
      </c>
      <c r="G2518" s="3" t="str">
        <f t="shared" si="157"/>
        <v/>
      </c>
      <c r="H2518" s="3" t="str">
        <f>IF(D2518,VLOOKUP(A2518,des!B:Q,12,FALSE),"")</f>
        <v/>
      </c>
      <c r="I2518" s="3" t="b">
        <f t="shared" si="158"/>
        <v>0</v>
      </c>
      <c r="J2518" s="3" t="str">
        <f t="shared" si="159"/>
        <v/>
      </c>
    </row>
    <row r="2519" spans="1:10" x14ac:dyDescent="0.2">
      <c r="A2519" t="s">
        <v>10410</v>
      </c>
      <c r="B2519" t="s">
        <v>10411</v>
      </c>
      <c r="C2519" t="s">
        <v>10412</v>
      </c>
      <c r="D2519" s="3" t="b">
        <f>NOT(ISNA(VLOOKUP(A2519,des!B:B,1,FALSE)))</f>
        <v>0</v>
      </c>
      <c r="E2519" s="3" t="str">
        <f>IF(D2519,VLOOKUP(A2519,des!B:Q,11,FALSE),"")</f>
        <v/>
      </c>
      <c r="F2519" s="3" t="b">
        <f t="shared" si="156"/>
        <v>0</v>
      </c>
      <c r="G2519" s="3" t="str">
        <f t="shared" si="157"/>
        <v/>
      </c>
      <c r="H2519" s="3" t="str">
        <f>IF(D2519,VLOOKUP(A2519,des!B:Q,12,FALSE),"")</f>
        <v/>
      </c>
      <c r="I2519" s="3" t="b">
        <f t="shared" si="158"/>
        <v>0</v>
      </c>
      <c r="J2519" s="3" t="str">
        <f t="shared" si="159"/>
        <v/>
      </c>
    </row>
    <row r="2520" spans="1:10" x14ac:dyDescent="0.2">
      <c r="A2520" t="s">
        <v>10413</v>
      </c>
      <c r="B2520" t="s">
        <v>10414</v>
      </c>
      <c r="C2520" t="s">
        <v>10415</v>
      </c>
      <c r="D2520" s="3" t="b">
        <f>NOT(ISNA(VLOOKUP(A2520,des!B:B,1,FALSE)))</f>
        <v>0</v>
      </c>
      <c r="E2520" s="3" t="str">
        <f>IF(D2520,VLOOKUP(A2520,des!B:Q,11,FALSE),"")</f>
        <v/>
      </c>
      <c r="F2520" s="3" t="b">
        <f t="shared" si="156"/>
        <v>0</v>
      </c>
      <c r="G2520" s="3" t="str">
        <f t="shared" si="157"/>
        <v/>
      </c>
      <c r="H2520" s="3" t="str">
        <f>IF(D2520,VLOOKUP(A2520,des!B:Q,12,FALSE),"")</f>
        <v/>
      </c>
      <c r="I2520" s="3" t="b">
        <f t="shared" si="158"/>
        <v>0</v>
      </c>
      <c r="J2520" s="3" t="str">
        <f t="shared" si="159"/>
        <v/>
      </c>
    </row>
    <row r="2521" spans="1:10" x14ac:dyDescent="0.2">
      <c r="A2521" t="s">
        <v>10416</v>
      </c>
      <c r="B2521" t="s">
        <v>10417</v>
      </c>
      <c r="C2521" t="s">
        <v>10418</v>
      </c>
      <c r="D2521" s="3" t="b">
        <f>NOT(ISNA(VLOOKUP(A2521,des!B:B,1,FALSE)))</f>
        <v>0</v>
      </c>
      <c r="E2521" s="3" t="str">
        <f>IF(D2521,VLOOKUP(A2521,des!B:Q,11,FALSE),"")</f>
        <v/>
      </c>
      <c r="F2521" s="3" t="b">
        <f t="shared" si="156"/>
        <v>0</v>
      </c>
      <c r="G2521" s="3" t="str">
        <f t="shared" si="157"/>
        <v/>
      </c>
      <c r="H2521" s="3" t="str">
        <f>IF(D2521,VLOOKUP(A2521,des!B:Q,12,FALSE),"")</f>
        <v/>
      </c>
      <c r="I2521" s="3" t="b">
        <f t="shared" si="158"/>
        <v>0</v>
      </c>
      <c r="J2521" s="3" t="str">
        <f t="shared" si="159"/>
        <v/>
      </c>
    </row>
    <row r="2522" spans="1:10" x14ac:dyDescent="0.2">
      <c r="A2522" t="s">
        <v>10419</v>
      </c>
      <c r="B2522" t="s">
        <v>10420</v>
      </c>
      <c r="C2522" t="s">
        <v>10421</v>
      </c>
      <c r="D2522" s="3" t="b">
        <f>NOT(ISNA(VLOOKUP(A2522,des!B:B,1,FALSE)))</f>
        <v>0</v>
      </c>
      <c r="E2522" s="3" t="str">
        <f>IF(D2522,VLOOKUP(A2522,des!B:Q,11,FALSE),"")</f>
        <v/>
      </c>
      <c r="F2522" s="3" t="b">
        <f t="shared" si="156"/>
        <v>0</v>
      </c>
      <c r="G2522" s="3" t="str">
        <f t="shared" si="157"/>
        <v/>
      </c>
      <c r="H2522" s="3" t="str">
        <f>IF(D2522,VLOOKUP(A2522,des!B:Q,12,FALSE),"")</f>
        <v/>
      </c>
      <c r="I2522" s="3" t="b">
        <f t="shared" si="158"/>
        <v>0</v>
      </c>
      <c r="J2522" s="3" t="str">
        <f t="shared" si="159"/>
        <v/>
      </c>
    </row>
    <row r="2523" spans="1:10" x14ac:dyDescent="0.2">
      <c r="A2523" t="s">
        <v>10422</v>
      </c>
      <c r="B2523" t="s">
        <v>10423</v>
      </c>
      <c r="C2523" t="s">
        <v>10424</v>
      </c>
      <c r="D2523" s="3" t="b">
        <f>NOT(ISNA(VLOOKUP(A2523,des!B:B,1,FALSE)))</f>
        <v>0</v>
      </c>
      <c r="E2523" s="3" t="str">
        <f>IF(D2523,VLOOKUP(A2523,des!B:Q,11,FALSE),"")</f>
        <v/>
      </c>
      <c r="F2523" s="3" t="b">
        <f t="shared" si="156"/>
        <v>0</v>
      </c>
      <c r="G2523" s="3" t="str">
        <f t="shared" si="157"/>
        <v/>
      </c>
      <c r="H2523" s="3" t="str">
        <f>IF(D2523,VLOOKUP(A2523,des!B:Q,12,FALSE),"")</f>
        <v/>
      </c>
      <c r="I2523" s="3" t="b">
        <f t="shared" si="158"/>
        <v>0</v>
      </c>
      <c r="J2523" s="3" t="str">
        <f t="shared" si="159"/>
        <v/>
      </c>
    </row>
    <row r="2524" spans="1:10" x14ac:dyDescent="0.2">
      <c r="A2524" t="s">
        <v>10425</v>
      </c>
      <c r="B2524" t="s">
        <v>10426</v>
      </c>
      <c r="C2524" t="s">
        <v>10427</v>
      </c>
      <c r="D2524" s="3" t="b">
        <f>NOT(ISNA(VLOOKUP(A2524,des!B:B,1,FALSE)))</f>
        <v>0</v>
      </c>
      <c r="E2524" s="3" t="str">
        <f>IF(D2524,VLOOKUP(A2524,des!B:Q,11,FALSE),"")</f>
        <v/>
      </c>
      <c r="F2524" s="3" t="b">
        <f t="shared" si="156"/>
        <v>0</v>
      </c>
      <c r="G2524" s="3" t="str">
        <f t="shared" si="157"/>
        <v/>
      </c>
      <c r="H2524" s="3" t="str">
        <f>IF(D2524,VLOOKUP(A2524,des!B:Q,12,FALSE),"")</f>
        <v/>
      </c>
      <c r="I2524" s="3" t="b">
        <f t="shared" si="158"/>
        <v>0</v>
      </c>
      <c r="J2524" s="3" t="str">
        <f t="shared" si="159"/>
        <v/>
      </c>
    </row>
    <row r="2525" spans="1:10" x14ac:dyDescent="0.2">
      <c r="A2525" t="s">
        <v>10428</v>
      </c>
      <c r="B2525" t="s">
        <v>10429</v>
      </c>
      <c r="C2525" t="s">
        <v>10430</v>
      </c>
      <c r="D2525" s="3" t="b">
        <f>NOT(ISNA(VLOOKUP(A2525,des!B:B,1,FALSE)))</f>
        <v>0</v>
      </c>
      <c r="E2525" s="3" t="str">
        <f>IF(D2525,VLOOKUP(A2525,des!B:Q,11,FALSE),"")</f>
        <v/>
      </c>
      <c r="F2525" s="3" t="b">
        <f t="shared" si="156"/>
        <v>0</v>
      </c>
      <c r="G2525" s="3" t="str">
        <f t="shared" si="157"/>
        <v/>
      </c>
      <c r="H2525" s="3" t="str">
        <f>IF(D2525,VLOOKUP(A2525,des!B:Q,12,FALSE),"")</f>
        <v/>
      </c>
      <c r="I2525" s="3" t="b">
        <f t="shared" si="158"/>
        <v>0</v>
      </c>
      <c r="J2525" s="3" t="str">
        <f t="shared" si="159"/>
        <v/>
      </c>
    </row>
    <row r="2526" spans="1:10" x14ac:dyDescent="0.2">
      <c r="A2526" t="s">
        <v>10431</v>
      </c>
      <c r="B2526" t="s">
        <v>10432</v>
      </c>
      <c r="C2526" t="s">
        <v>10433</v>
      </c>
      <c r="D2526" s="3" t="b">
        <f>NOT(ISNA(VLOOKUP(A2526,des!B:B,1,FALSE)))</f>
        <v>0</v>
      </c>
      <c r="E2526" s="3" t="str">
        <f>IF(D2526,VLOOKUP(A2526,des!B:Q,11,FALSE),"")</f>
        <v/>
      </c>
      <c r="F2526" s="3" t="b">
        <f t="shared" si="156"/>
        <v>0</v>
      </c>
      <c r="G2526" s="3" t="str">
        <f t="shared" si="157"/>
        <v/>
      </c>
      <c r="H2526" s="3" t="str">
        <f>IF(D2526,VLOOKUP(A2526,des!B:Q,12,FALSE),"")</f>
        <v/>
      </c>
      <c r="I2526" s="3" t="b">
        <f t="shared" si="158"/>
        <v>0</v>
      </c>
      <c r="J2526" s="3" t="str">
        <f t="shared" si="159"/>
        <v/>
      </c>
    </row>
    <row r="2527" spans="1:10" x14ac:dyDescent="0.2">
      <c r="A2527" t="s">
        <v>10434</v>
      </c>
      <c r="B2527" t="s">
        <v>10435</v>
      </c>
      <c r="C2527" t="s">
        <v>10436</v>
      </c>
      <c r="D2527" s="3" t="b">
        <f>NOT(ISNA(VLOOKUP(A2527,des!B:B,1,FALSE)))</f>
        <v>0</v>
      </c>
      <c r="E2527" s="3" t="str">
        <f>IF(D2527,VLOOKUP(A2527,des!B:Q,11,FALSE),"")</f>
        <v/>
      </c>
      <c r="F2527" s="3" t="b">
        <f t="shared" si="156"/>
        <v>0</v>
      </c>
      <c r="G2527" s="3" t="str">
        <f t="shared" si="157"/>
        <v/>
      </c>
      <c r="H2527" s="3" t="str">
        <f>IF(D2527,VLOOKUP(A2527,des!B:Q,12,FALSE),"")</f>
        <v/>
      </c>
      <c r="I2527" s="3" t="b">
        <f t="shared" si="158"/>
        <v>0</v>
      </c>
      <c r="J2527" s="3" t="str">
        <f t="shared" si="159"/>
        <v/>
      </c>
    </row>
    <row r="2528" spans="1:10" x14ac:dyDescent="0.2">
      <c r="A2528" t="s">
        <v>10437</v>
      </c>
      <c r="B2528" t="s">
        <v>10438</v>
      </c>
      <c r="C2528" t="s">
        <v>10439</v>
      </c>
      <c r="D2528" s="3" t="b">
        <f>NOT(ISNA(VLOOKUP(A2528,des!B:B,1,FALSE)))</f>
        <v>0</v>
      </c>
      <c r="E2528" s="3" t="str">
        <f>IF(D2528,VLOOKUP(A2528,des!B:Q,11,FALSE),"")</f>
        <v/>
      </c>
      <c r="F2528" s="3" t="b">
        <f t="shared" si="156"/>
        <v>0</v>
      </c>
      <c r="G2528" s="3" t="str">
        <f t="shared" si="157"/>
        <v/>
      </c>
      <c r="H2528" s="3" t="str">
        <f>IF(D2528,VLOOKUP(A2528,des!B:Q,12,FALSE),"")</f>
        <v/>
      </c>
      <c r="I2528" s="3" t="b">
        <f t="shared" si="158"/>
        <v>0</v>
      </c>
      <c r="J2528" s="3" t="str">
        <f t="shared" si="159"/>
        <v/>
      </c>
    </row>
    <row r="2529" spans="1:10" x14ac:dyDescent="0.2">
      <c r="A2529" t="s">
        <v>10440</v>
      </c>
      <c r="B2529" t="s">
        <v>10441</v>
      </c>
      <c r="C2529" t="s">
        <v>10442</v>
      </c>
      <c r="D2529" s="3" t="b">
        <f>NOT(ISNA(VLOOKUP(A2529,des!B:B,1,FALSE)))</f>
        <v>0</v>
      </c>
      <c r="E2529" s="3" t="str">
        <f>IF(D2529,VLOOKUP(A2529,des!B:Q,11,FALSE),"")</f>
        <v/>
      </c>
      <c r="F2529" s="3" t="b">
        <f t="shared" si="156"/>
        <v>0</v>
      </c>
      <c r="G2529" s="3" t="str">
        <f t="shared" si="157"/>
        <v/>
      </c>
      <c r="H2529" s="3" t="str">
        <f>IF(D2529,VLOOKUP(A2529,des!B:Q,12,FALSE),"")</f>
        <v/>
      </c>
      <c r="I2529" s="3" t="b">
        <f t="shared" si="158"/>
        <v>0</v>
      </c>
      <c r="J2529" s="3" t="str">
        <f t="shared" si="159"/>
        <v/>
      </c>
    </row>
    <row r="2530" spans="1:10" x14ac:dyDescent="0.2">
      <c r="A2530" t="s">
        <v>10443</v>
      </c>
      <c r="B2530" t="s">
        <v>10444</v>
      </c>
      <c r="C2530" t="s">
        <v>10445</v>
      </c>
      <c r="D2530" s="3" t="b">
        <f>NOT(ISNA(VLOOKUP(A2530,des!B:B,1,FALSE)))</f>
        <v>0</v>
      </c>
      <c r="E2530" s="3" t="str">
        <f>IF(D2530,VLOOKUP(A2530,des!B:Q,11,FALSE),"")</f>
        <v/>
      </c>
      <c r="F2530" s="3" t="b">
        <f t="shared" si="156"/>
        <v>0</v>
      </c>
      <c r="G2530" s="3" t="str">
        <f t="shared" si="157"/>
        <v/>
      </c>
      <c r="H2530" s="3" t="str">
        <f>IF(D2530,VLOOKUP(A2530,des!B:Q,12,FALSE),"")</f>
        <v/>
      </c>
      <c r="I2530" s="3" t="b">
        <f t="shared" si="158"/>
        <v>0</v>
      </c>
      <c r="J2530" s="3" t="str">
        <f t="shared" si="159"/>
        <v/>
      </c>
    </row>
    <row r="2531" spans="1:10" x14ac:dyDescent="0.2">
      <c r="A2531" t="s">
        <v>10446</v>
      </c>
      <c r="B2531" t="s">
        <v>10447</v>
      </c>
      <c r="C2531" t="s">
        <v>10448</v>
      </c>
      <c r="D2531" s="3" t="b">
        <f>NOT(ISNA(VLOOKUP(A2531,des!B:B,1,FALSE)))</f>
        <v>0</v>
      </c>
      <c r="E2531" s="3" t="str">
        <f>IF(D2531,VLOOKUP(A2531,des!B:Q,11,FALSE),"")</f>
        <v/>
      </c>
      <c r="F2531" s="3" t="b">
        <f t="shared" si="156"/>
        <v>0</v>
      </c>
      <c r="G2531" s="3" t="str">
        <f t="shared" si="157"/>
        <v/>
      </c>
      <c r="H2531" s="3" t="str">
        <f>IF(D2531,VLOOKUP(A2531,des!B:Q,12,FALSE),"")</f>
        <v/>
      </c>
      <c r="I2531" s="3" t="b">
        <f t="shared" si="158"/>
        <v>0</v>
      </c>
      <c r="J2531" s="3" t="str">
        <f t="shared" si="159"/>
        <v/>
      </c>
    </row>
    <row r="2532" spans="1:10" x14ac:dyDescent="0.2">
      <c r="A2532" t="s">
        <v>10449</v>
      </c>
      <c r="B2532" t="s">
        <v>10450</v>
      </c>
      <c r="C2532" t="s">
        <v>10451</v>
      </c>
      <c r="D2532" s="3" t="b">
        <f>NOT(ISNA(VLOOKUP(A2532,des!B:B,1,FALSE)))</f>
        <v>0</v>
      </c>
      <c r="E2532" s="3" t="str">
        <f>IF(D2532,VLOOKUP(A2532,des!B:Q,11,FALSE),"")</f>
        <v/>
      </c>
      <c r="F2532" s="3" t="b">
        <f t="shared" si="156"/>
        <v>0</v>
      </c>
      <c r="G2532" s="3" t="str">
        <f t="shared" si="157"/>
        <v/>
      </c>
      <c r="H2532" s="3" t="str">
        <f>IF(D2532,VLOOKUP(A2532,des!B:Q,12,FALSE),"")</f>
        <v/>
      </c>
      <c r="I2532" s="3" t="b">
        <f t="shared" si="158"/>
        <v>0</v>
      </c>
      <c r="J2532" s="3" t="str">
        <f t="shared" si="159"/>
        <v/>
      </c>
    </row>
    <row r="2533" spans="1:10" x14ac:dyDescent="0.2">
      <c r="A2533" t="s">
        <v>10452</v>
      </c>
      <c r="B2533" t="s">
        <v>10453</v>
      </c>
      <c r="C2533" t="s">
        <v>10454</v>
      </c>
      <c r="D2533" s="3" t="b">
        <f>NOT(ISNA(VLOOKUP(A2533,des!B:B,1,FALSE)))</f>
        <v>0</v>
      </c>
      <c r="E2533" s="3" t="str">
        <f>IF(D2533,VLOOKUP(A2533,des!B:Q,11,FALSE),"")</f>
        <v/>
      </c>
      <c r="F2533" s="3" t="b">
        <f t="shared" si="156"/>
        <v>0</v>
      </c>
      <c r="G2533" s="3" t="str">
        <f t="shared" si="157"/>
        <v/>
      </c>
      <c r="H2533" s="3" t="str">
        <f>IF(D2533,VLOOKUP(A2533,des!B:Q,12,FALSE),"")</f>
        <v/>
      </c>
      <c r="I2533" s="3" t="b">
        <f t="shared" si="158"/>
        <v>0</v>
      </c>
      <c r="J2533" s="3" t="str">
        <f t="shared" si="159"/>
        <v/>
      </c>
    </row>
    <row r="2534" spans="1:10" x14ac:dyDescent="0.2">
      <c r="A2534" t="s">
        <v>10455</v>
      </c>
      <c r="B2534" t="s">
        <v>10456</v>
      </c>
      <c r="C2534" t="s">
        <v>10457</v>
      </c>
      <c r="D2534" s="3" t="b">
        <f>NOT(ISNA(VLOOKUP(A2534,des!B:B,1,FALSE)))</f>
        <v>0</v>
      </c>
      <c r="E2534" s="3" t="str">
        <f>IF(D2534,VLOOKUP(A2534,des!B:Q,11,FALSE),"")</f>
        <v/>
      </c>
      <c r="F2534" s="3" t="b">
        <f t="shared" si="156"/>
        <v>0</v>
      </c>
      <c r="G2534" s="3" t="str">
        <f t="shared" si="157"/>
        <v/>
      </c>
      <c r="H2534" s="3" t="str">
        <f>IF(D2534,VLOOKUP(A2534,des!B:Q,12,FALSE),"")</f>
        <v/>
      </c>
      <c r="I2534" s="3" t="b">
        <f t="shared" si="158"/>
        <v>0</v>
      </c>
      <c r="J2534" s="3" t="str">
        <f t="shared" si="159"/>
        <v/>
      </c>
    </row>
    <row r="2535" spans="1:10" x14ac:dyDescent="0.2">
      <c r="A2535" t="s">
        <v>10458</v>
      </c>
      <c r="B2535" t="s">
        <v>10459</v>
      </c>
      <c r="C2535" t="s">
        <v>10460</v>
      </c>
      <c r="D2535" s="3" t="b">
        <f>NOT(ISNA(VLOOKUP(A2535,des!B:B,1,FALSE)))</f>
        <v>0</v>
      </c>
      <c r="E2535" s="3" t="str">
        <f>IF(D2535,VLOOKUP(A2535,des!B:Q,11,FALSE),"")</f>
        <v/>
      </c>
      <c r="F2535" s="3" t="b">
        <f t="shared" si="156"/>
        <v>0</v>
      </c>
      <c r="G2535" s="3" t="str">
        <f t="shared" si="157"/>
        <v/>
      </c>
      <c r="H2535" s="3" t="str">
        <f>IF(D2535,VLOOKUP(A2535,des!B:Q,12,FALSE),"")</f>
        <v/>
      </c>
      <c r="I2535" s="3" t="b">
        <f t="shared" si="158"/>
        <v>0</v>
      </c>
      <c r="J2535" s="3" t="str">
        <f t="shared" si="159"/>
        <v/>
      </c>
    </row>
    <row r="2536" spans="1:10" x14ac:dyDescent="0.2">
      <c r="A2536" t="s">
        <v>10461</v>
      </c>
      <c r="B2536" t="s">
        <v>10462</v>
      </c>
      <c r="C2536" t="s">
        <v>10463</v>
      </c>
      <c r="D2536" s="3" t="b">
        <f>NOT(ISNA(VLOOKUP(A2536,des!B:B,1,FALSE)))</f>
        <v>0</v>
      </c>
      <c r="E2536" s="3" t="str">
        <f>IF(D2536,VLOOKUP(A2536,des!B:Q,11,FALSE),"")</f>
        <v/>
      </c>
      <c r="F2536" s="3" t="b">
        <f t="shared" si="156"/>
        <v>0</v>
      </c>
      <c r="G2536" s="3" t="str">
        <f t="shared" si="157"/>
        <v/>
      </c>
      <c r="H2536" s="3" t="str">
        <f>IF(D2536,VLOOKUP(A2536,des!B:Q,12,FALSE),"")</f>
        <v/>
      </c>
      <c r="I2536" s="3" t="b">
        <f t="shared" si="158"/>
        <v>0</v>
      </c>
      <c r="J2536" s="3" t="str">
        <f t="shared" si="159"/>
        <v/>
      </c>
    </row>
    <row r="2537" spans="1:10" x14ac:dyDescent="0.2">
      <c r="A2537" t="s">
        <v>10464</v>
      </c>
      <c r="B2537" t="s">
        <v>10465</v>
      </c>
      <c r="C2537" t="s">
        <v>10466</v>
      </c>
      <c r="D2537" s="3" t="b">
        <f>NOT(ISNA(VLOOKUP(A2537,des!B:B,1,FALSE)))</f>
        <v>0</v>
      </c>
      <c r="E2537" s="3" t="str">
        <f>IF(D2537,VLOOKUP(A2537,des!B:Q,11,FALSE),"")</f>
        <v/>
      </c>
      <c r="F2537" s="3" t="b">
        <f t="shared" si="156"/>
        <v>0</v>
      </c>
      <c r="G2537" s="3" t="str">
        <f t="shared" si="157"/>
        <v/>
      </c>
      <c r="H2537" s="3" t="str">
        <f>IF(D2537,VLOOKUP(A2537,des!B:Q,12,FALSE),"")</f>
        <v/>
      </c>
      <c r="I2537" s="3" t="b">
        <f t="shared" si="158"/>
        <v>0</v>
      </c>
      <c r="J2537" s="3" t="str">
        <f t="shared" si="159"/>
        <v/>
      </c>
    </row>
    <row r="2538" spans="1:10" x14ac:dyDescent="0.2">
      <c r="A2538" t="s">
        <v>10467</v>
      </c>
      <c r="B2538" t="s">
        <v>10468</v>
      </c>
      <c r="C2538" t="s">
        <v>10469</v>
      </c>
      <c r="D2538" s="3" t="b">
        <f>NOT(ISNA(VLOOKUP(A2538,des!B:B,1,FALSE)))</f>
        <v>0</v>
      </c>
      <c r="E2538" s="3" t="str">
        <f>IF(D2538,VLOOKUP(A2538,des!B:Q,11,FALSE),"")</f>
        <v/>
      </c>
      <c r="F2538" s="3" t="b">
        <f t="shared" si="156"/>
        <v>0</v>
      </c>
      <c r="G2538" s="3" t="str">
        <f t="shared" si="157"/>
        <v/>
      </c>
      <c r="H2538" s="3" t="str">
        <f>IF(D2538,VLOOKUP(A2538,des!B:Q,12,FALSE),"")</f>
        <v/>
      </c>
      <c r="I2538" s="3" t="b">
        <f t="shared" si="158"/>
        <v>0</v>
      </c>
      <c r="J2538" s="3" t="str">
        <f t="shared" si="159"/>
        <v/>
      </c>
    </row>
    <row r="2539" spans="1:10" x14ac:dyDescent="0.2">
      <c r="A2539" t="s">
        <v>10470</v>
      </c>
      <c r="B2539" t="s">
        <v>10471</v>
      </c>
      <c r="C2539" t="s">
        <v>10472</v>
      </c>
      <c r="D2539" s="3" t="b">
        <f>NOT(ISNA(VLOOKUP(A2539,des!B:B,1,FALSE)))</f>
        <v>0</v>
      </c>
      <c r="E2539" s="3" t="str">
        <f>IF(D2539,VLOOKUP(A2539,des!B:Q,11,FALSE),"")</f>
        <v/>
      </c>
      <c r="F2539" s="3" t="b">
        <f t="shared" si="156"/>
        <v>0</v>
      </c>
      <c r="G2539" s="3" t="str">
        <f t="shared" si="157"/>
        <v/>
      </c>
      <c r="H2539" s="3" t="str">
        <f>IF(D2539,VLOOKUP(A2539,des!B:Q,12,FALSE),"")</f>
        <v/>
      </c>
      <c r="I2539" s="3" t="b">
        <f t="shared" si="158"/>
        <v>0</v>
      </c>
      <c r="J2539" s="3" t="str">
        <f t="shared" si="159"/>
        <v/>
      </c>
    </row>
    <row r="2540" spans="1:10" x14ac:dyDescent="0.2">
      <c r="A2540" t="s">
        <v>10473</v>
      </c>
      <c r="B2540" t="s">
        <v>10474</v>
      </c>
      <c r="C2540" t="s">
        <v>10475</v>
      </c>
      <c r="D2540" s="3" t="b">
        <f>NOT(ISNA(VLOOKUP(A2540,des!B:B,1,FALSE)))</f>
        <v>0</v>
      </c>
      <c r="E2540" s="3" t="str">
        <f>IF(D2540,VLOOKUP(A2540,des!B:Q,11,FALSE),"")</f>
        <v/>
      </c>
      <c r="F2540" s="3" t="b">
        <f t="shared" si="156"/>
        <v>0</v>
      </c>
      <c r="G2540" s="3" t="str">
        <f t="shared" si="157"/>
        <v/>
      </c>
      <c r="H2540" s="3" t="str">
        <f>IF(D2540,VLOOKUP(A2540,des!B:Q,12,FALSE),"")</f>
        <v/>
      </c>
      <c r="I2540" s="3" t="b">
        <f t="shared" si="158"/>
        <v>0</v>
      </c>
      <c r="J2540" s="3" t="str">
        <f t="shared" si="159"/>
        <v/>
      </c>
    </row>
    <row r="2541" spans="1:10" x14ac:dyDescent="0.2">
      <c r="A2541" t="s">
        <v>10476</v>
      </c>
      <c r="B2541" t="s">
        <v>10477</v>
      </c>
      <c r="C2541" t="s">
        <v>10478</v>
      </c>
      <c r="D2541" s="3" t="b">
        <f>NOT(ISNA(VLOOKUP(A2541,des!B:B,1,FALSE)))</f>
        <v>0</v>
      </c>
      <c r="E2541" s="3" t="str">
        <f>IF(D2541,VLOOKUP(A2541,des!B:Q,11,FALSE),"")</f>
        <v/>
      </c>
      <c r="F2541" s="3" t="b">
        <f t="shared" si="156"/>
        <v>0</v>
      </c>
      <c r="G2541" s="3" t="str">
        <f t="shared" si="157"/>
        <v/>
      </c>
      <c r="H2541" s="3" t="str">
        <f>IF(D2541,VLOOKUP(A2541,des!B:Q,12,FALSE),"")</f>
        <v/>
      </c>
      <c r="I2541" s="3" t="b">
        <f t="shared" si="158"/>
        <v>0</v>
      </c>
      <c r="J2541" s="3" t="str">
        <f t="shared" si="159"/>
        <v/>
      </c>
    </row>
    <row r="2542" spans="1:10" x14ac:dyDescent="0.2">
      <c r="A2542" t="s">
        <v>10479</v>
      </c>
      <c r="B2542" t="s">
        <v>10480</v>
      </c>
      <c r="C2542" t="s">
        <v>10481</v>
      </c>
      <c r="D2542" s="3" t="b">
        <f>NOT(ISNA(VLOOKUP(A2542,des!B:B,1,FALSE)))</f>
        <v>0</v>
      </c>
      <c r="E2542" s="3" t="str">
        <f>IF(D2542,VLOOKUP(A2542,des!B:Q,11,FALSE),"")</f>
        <v/>
      </c>
      <c r="F2542" s="3" t="b">
        <f t="shared" si="156"/>
        <v>0</v>
      </c>
      <c r="G2542" s="3" t="str">
        <f t="shared" si="157"/>
        <v/>
      </c>
      <c r="H2542" s="3" t="str">
        <f>IF(D2542,VLOOKUP(A2542,des!B:Q,12,FALSE),"")</f>
        <v/>
      </c>
      <c r="I2542" s="3" t="b">
        <f t="shared" si="158"/>
        <v>0</v>
      </c>
      <c r="J2542" s="3" t="str">
        <f t="shared" si="159"/>
        <v/>
      </c>
    </row>
    <row r="2543" spans="1:10" x14ac:dyDescent="0.2">
      <c r="A2543" t="s">
        <v>10482</v>
      </c>
      <c r="B2543" t="s">
        <v>10483</v>
      </c>
      <c r="C2543" t="s">
        <v>10484</v>
      </c>
      <c r="D2543" s="3" t="b">
        <f>NOT(ISNA(VLOOKUP(A2543,des!B:B,1,FALSE)))</f>
        <v>0</v>
      </c>
      <c r="E2543" s="3" t="str">
        <f>IF(D2543,VLOOKUP(A2543,des!B:Q,11,FALSE),"")</f>
        <v/>
      </c>
      <c r="F2543" s="3" t="b">
        <f t="shared" si="156"/>
        <v>0</v>
      </c>
      <c r="G2543" s="3" t="str">
        <f t="shared" si="157"/>
        <v/>
      </c>
      <c r="H2543" s="3" t="str">
        <f>IF(D2543,VLOOKUP(A2543,des!B:Q,12,FALSE),"")</f>
        <v/>
      </c>
      <c r="I2543" s="3" t="b">
        <f t="shared" si="158"/>
        <v>0</v>
      </c>
      <c r="J2543" s="3" t="str">
        <f t="shared" si="159"/>
        <v/>
      </c>
    </row>
    <row r="2544" spans="1:10" x14ac:dyDescent="0.2">
      <c r="A2544" t="s">
        <v>10485</v>
      </c>
      <c r="B2544" t="s">
        <v>10486</v>
      </c>
      <c r="C2544" t="s">
        <v>10487</v>
      </c>
      <c r="D2544" s="3" t="b">
        <f>NOT(ISNA(VLOOKUP(A2544,des!B:B,1,FALSE)))</f>
        <v>0</v>
      </c>
      <c r="E2544" s="3" t="str">
        <f>IF(D2544,VLOOKUP(A2544,des!B:Q,11,FALSE),"")</f>
        <v/>
      </c>
      <c r="F2544" s="3" t="b">
        <f t="shared" si="156"/>
        <v>0</v>
      </c>
      <c r="G2544" s="3" t="str">
        <f t="shared" si="157"/>
        <v/>
      </c>
      <c r="H2544" s="3" t="str">
        <f>IF(D2544,VLOOKUP(A2544,des!B:Q,12,FALSE),"")</f>
        <v/>
      </c>
      <c r="I2544" s="3" t="b">
        <f t="shared" si="158"/>
        <v>0</v>
      </c>
      <c r="J2544" s="3" t="str">
        <f t="shared" si="159"/>
        <v/>
      </c>
    </row>
    <row r="2545" spans="1:10" x14ac:dyDescent="0.2">
      <c r="A2545" t="s">
        <v>10488</v>
      </c>
      <c r="B2545" t="s">
        <v>10489</v>
      </c>
      <c r="C2545" t="s">
        <v>10490</v>
      </c>
      <c r="D2545" s="3" t="b">
        <f>NOT(ISNA(VLOOKUP(A2545,des!B:B,1,FALSE)))</f>
        <v>0</v>
      </c>
      <c r="E2545" s="3" t="str">
        <f>IF(D2545,VLOOKUP(A2545,des!B:Q,11,FALSE),"")</f>
        <v/>
      </c>
      <c r="F2545" s="3" t="b">
        <f t="shared" si="156"/>
        <v>0</v>
      </c>
      <c r="G2545" s="3" t="str">
        <f t="shared" si="157"/>
        <v/>
      </c>
      <c r="H2545" s="3" t="str">
        <f>IF(D2545,VLOOKUP(A2545,des!B:Q,12,FALSE),"")</f>
        <v/>
      </c>
      <c r="I2545" s="3" t="b">
        <f t="shared" si="158"/>
        <v>0</v>
      </c>
      <c r="J2545" s="3" t="str">
        <f t="shared" si="159"/>
        <v/>
      </c>
    </row>
    <row r="2546" spans="1:10" x14ac:dyDescent="0.2">
      <c r="A2546" t="s">
        <v>10491</v>
      </c>
      <c r="B2546" t="s">
        <v>10492</v>
      </c>
      <c r="C2546" t="s">
        <v>10493</v>
      </c>
      <c r="D2546" s="3" t="b">
        <f>NOT(ISNA(VLOOKUP(A2546,des!B:B,1,FALSE)))</f>
        <v>0</v>
      </c>
      <c r="E2546" s="3" t="str">
        <f>IF(D2546,VLOOKUP(A2546,des!B:Q,11,FALSE),"")</f>
        <v/>
      </c>
      <c r="F2546" s="3" t="b">
        <f t="shared" si="156"/>
        <v>0</v>
      </c>
      <c r="G2546" s="3" t="str">
        <f t="shared" si="157"/>
        <v/>
      </c>
      <c r="H2546" s="3" t="str">
        <f>IF(D2546,VLOOKUP(A2546,des!B:Q,12,FALSE),"")</f>
        <v/>
      </c>
      <c r="I2546" s="3" t="b">
        <f t="shared" si="158"/>
        <v>0</v>
      </c>
      <c r="J2546" s="3" t="str">
        <f t="shared" si="159"/>
        <v/>
      </c>
    </row>
    <row r="2547" spans="1:10" x14ac:dyDescent="0.2">
      <c r="A2547" t="s">
        <v>10494</v>
      </c>
      <c r="B2547" t="s">
        <v>10495</v>
      </c>
      <c r="C2547" t="s">
        <v>10496</v>
      </c>
      <c r="D2547" s="3" t="b">
        <f>NOT(ISNA(VLOOKUP(A2547,des!B:B,1,FALSE)))</f>
        <v>0</v>
      </c>
      <c r="E2547" s="3" t="str">
        <f>IF(D2547,VLOOKUP(A2547,des!B:Q,11,FALSE),"")</f>
        <v/>
      </c>
      <c r="F2547" s="3" t="b">
        <f t="shared" si="156"/>
        <v>0</v>
      </c>
      <c r="G2547" s="3" t="str">
        <f t="shared" si="157"/>
        <v/>
      </c>
      <c r="H2547" s="3" t="str">
        <f>IF(D2547,VLOOKUP(A2547,des!B:Q,12,FALSE),"")</f>
        <v/>
      </c>
      <c r="I2547" s="3" t="b">
        <f t="shared" si="158"/>
        <v>0</v>
      </c>
      <c r="J2547" s="3" t="str">
        <f t="shared" si="159"/>
        <v/>
      </c>
    </row>
    <row r="2548" spans="1:10" x14ac:dyDescent="0.2">
      <c r="A2548" t="s">
        <v>10497</v>
      </c>
      <c r="B2548" t="s">
        <v>10498</v>
      </c>
      <c r="C2548" t="s">
        <v>10499</v>
      </c>
      <c r="D2548" s="3" t="b">
        <f>NOT(ISNA(VLOOKUP(A2548,des!B:B,1,FALSE)))</f>
        <v>0</v>
      </c>
      <c r="E2548" s="3" t="str">
        <f>IF(D2548,VLOOKUP(A2548,des!B:Q,11,FALSE),"")</f>
        <v/>
      </c>
      <c r="F2548" s="3" t="b">
        <f t="shared" si="156"/>
        <v>0</v>
      </c>
      <c r="G2548" s="3" t="str">
        <f t="shared" si="157"/>
        <v/>
      </c>
      <c r="H2548" s="3" t="str">
        <f>IF(D2548,VLOOKUP(A2548,des!B:Q,12,FALSE),"")</f>
        <v/>
      </c>
      <c r="I2548" s="3" t="b">
        <f t="shared" si="158"/>
        <v>0</v>
      </c>
      <c r="J2548" s="3" t="str">
        <f t="shared" si="159"/>
        <v/>
      </c>
    </row>
    <row r="2549" spans="1:10" x14ac:dyDescent="0.2">
      <c r="A2549" t="s">
        <v>10500</v>
      </c>
      <c r="B2549" t="s">
        <v>10501</v>
      </c>
      <c r="C2549" t="s">
        <v>10502</v>
      </c>
      <c r="D2549" s="3" t="b">
        <f>NOT(ISNA(VLOOKUP(A2549,des!B:B,1,FALSE)))</f>
        <v>0</v>
      </c>
      <c r="E2549" s="3" t="str">
        <f>IF(D2549,VLOOKUP(A2549,des!B:Q,11,FALSE),"")</f>
        <v/>
      </c>
      <c r="F2549" s="3" t="b">
        <f t="shared" si="156"/>
        <v>0</v>
      </c>
      <c r="G2549" s="3" t="str">
        <f t="shared" si="157"/>
        <v/>
      </c>
      <c r="H2549" s="3" t="str">
        <f>IF(D2549,VLOOKUP(A2549,des!B:Q,12,FALSE),"")</f>
        <v/>
      </c>
      <c r="I2549" s="3" t="b">
        <f t="shared" si="158"/>
        <v>0</v>
      </c>
      <c r="J2549" s="3" t="str">
        <f t="shared" si="159"/>
        <v/>
      </c>
    </row>
    <row r="2550" spans="1:10" x14ac:dyDescent="0.2">
      <c r="A2550" t="s">
        <v>10503</v>
      </c>
      <c r="B2550" t="s">
        <v>10504</v>
      </c>
      <c r="C2550" t="s">
        <v>10505</v>
      </c>
      <c r="D2550" s="3" t="b">
        <f>NOT(ISNA(VLOOKUP(A2550,des!B:B,1,FALSE)))</f>
        <v>0</v>
      </c>
      <c r="E2550" s="3" t="str">
        <f>IF(D2550,VLOOKUP(A2550,des!B:Q,11,FALSE),"")</f>
        <v/>
      </c>
      <c r="F2550" s="3" t="b">
        <f t="shared" si="156"/>
        <v>0</v>
      </c>
      <c r="G2550" s="3" t="str">
        <f t="shared" si="157"/>
        <v/>
      </c>
      <c r="H2550" s="3" t="str">
        <f>IF(D2550,VLOOKUP(A2550,des!B:Q,12,FALSE),"")</f>
        <v/>
      </c>
      <c r="I2550" s="3" t="b">
        <f t="shared" si="158"/>
        <v>0</v>
      </c>
      <c r="J2550" s="3" t="str">
        <f t="shared" si="159"/>
        <v/>
      </c>
    </row>
    <row r="2551" spans="1:10" x14ac:dyDescent="0.2">
      <c r="A2551" t="s">
        <v>10506</v>
      </c>
      <c r="B2551" t="s">
        <v>10507</v>
      </c>
      <c r="C2551" t="s">
        <v>10508</v>
      </c>
      <c r="D2551" s="3" t="b">
        <f>NOT(ISNA(VLOOKUP(A2551,des!B:B,1,FALSE)))</f>
        <v>0</v>
      </c>
      <c r="E2551" s="3" t="str">
        <f>IF(D2551,VLOOKUP(A2551,des!B:Q,11,FALSE),"")</f>
        <v/>
      </c>
      <c r="F2551" s="3" t="b">
        <f t="shared" si="156"/>
        <v>0</v>
      </c>
      <c r="G2551" s="3" t="str">
        <f t="shared" si="157"/>
        <v/>
      </c>
      <c r="H2551" s="3" t="str">
        <f>IF(D2551,VLOOKUP(A2551,des!B:Q,12,FALSE),"")</f>
        <v/>
      </c>
      <c r="I2551" s="3" t="b">
        <f t="shared" si="158"/>
        <v>0</v>
      </c>
      <c r="J2551" s="3" t="str">
        <f t="shared" si="159"/>
        <v/>
      </c>
    </row>
    <row r="2552" spans="1:10" x14ac:dyDescent="0.2">
      <c r="A2552" t="s">
        <v>10509</v>
      </c>
      <c r="B2552" t="s">
        <v>10510</v>
      </c>
      <c r="C2552" t="s">
        <v>10511</v>
      </c>
      <c r="D2552" s="3" t="b">
        <f>NOT(ISNA(VLOOKUP(A2552,des!B:B,1,FALSE)))</f>
        <v>0</v>
      </c>
      <c r="E2552" s="3" t="str">
        <f>IF(D2552,VLOOKUP(A2552,des!B:Q,11,FALSE),"")</f>
        <v/>
      </c>
      <c r="F2552" s="3" t="b">
        <f t="shared" si="156"/>
        <v>0</v>
      </c>
      <c r="G2552" s="3" t="str">
        <f t="shared" si="157"/>
        <v/>
      </c>
      <c r="H2552" s="3" t="str">
        <f>IF(D2552,VLOOKUP(A2552,des!B:Q,12,FALSE),"")</f>
        <v/>
      </c>
      <c r="I2552" s="3" t="b">
        <f t="shared" si="158"/>
        <v>0</v>
      </c>
      <c r="J2552" s="3" t="str">
        <f t="shared" si="159"/>
        <v/>
      </c>
    </row>
    <row r="2553" spans="1:10" x14ac:dyDescent="0.2">
      <c r="A2553" t="s">
        <v>10512</v>
      </c>
      <c r="B2553" t="s">
        <v>10513</v>
      </c>
      <c r="C2553" t="s">
        <v>10514</v>
      </c>
      <c r="D2553" s="3" t="b">
        <f>NOT(ISNA(VLOOKUP(A2553,des!B:B,1,FALSE)))</f>
        <v>0</v>
      </c>
      <c r="E2553" s="3" t="str">
        <f>IF(D2553,VLOOKUP(A2553,des!B:Q,11,FALSE),"")</f>
        <v/>
      </c>
      <c r="F2553" s="3" t="b">
        <f t="shared" si="156"/>
        <v>0</v>
      </c>
      <c r="G2553" s="3" t="str">
        <f t="shared" si="157"/>
        <v/>
      </c>
      <c r="H2553" s="3" t="str">
        <f>IF(D2553,VLOOKUP(A2553,des!B:Q,12,FALSE),"")</f>
        <v/>
      </c>
      <c r="I2553" s="3" t="b">
        <f t="shared" si="158"/>
        <v>0</v>
      </c>
      <c r="J2553" s="3" t="str">
        <f t="shared" si="159"/>
        <v/>
      </c>
    </row>
    <row r="2554" spans="1:10" x14ac:dyDescent="0.2">
      <c r="A2554" t="s">
        <v>10515</v>
      </c>
      <c r="B2554" t="s">
        <v>10516</v>
      </c>
      <c r="C2554" t="s">
        <v>10517</v>
      </c>
      <c r="D2554" s="3" t="b">
        <f>NOT(ISNA(VLOOKUP(A2554,des!B:B,1,FALSE)))</f>
        <v>0</v>
      </c>
      <c r="E2554" s="3" t="str">
        <f>IF(D2554,VLOOKUP(A2554,des!B:Q,11,FALSE),"")</f>
        <v/>
      </c>
      <c r="F2554" s="3" t="b">
        <f t="shared" si="156"/>
        <v>0</v>
      </c>
      <c r="G2554" s="3" t="str">
        <f t="shared" si="157"/>
        <v/>
      </c>
      <c r="H2554" s="3" t="str">
        <f>IF(D2554,VLOOKUP(A2554,des!B:Q,12,FALSE),"")</f>
        <v/>
      </c>
      <c r="I2554" s="3" t="b">
        <f t="shared" si="158"/>
        <v>0</v>
      </c>
      <c r="J2554" s="3" t="str">
        <f t="shared" si="159"/>
        <v/>
      </c>
    </row>
    <row r="2555" spans="1:10" x14ac:dyDescent="0.2">
      <c r="A2555" t="s">
        <v>10518</v>
      </c>
      <c r="B2555" t="s">
        <v>10519</v>
      </c>
      <c r="C2555" t="s">
        <v>10520</v>
      </c>
      <c r="D2555" s="3" t="b">
        <f>NOT(ISNA(VLOOKUP(A2555,des!B:B,1,FALSE)))</f>
        <v>0</v>
      </c>
      <c r="E2555" s="3" t="str">
        <f>IF(D2555,VLOOKUP(A2555,des!B:Q,11,FALSE),"")</f>
        <v/>
      </c>
      <c r="F2555" s="3" t="b">
        <f t="shared" si="156"/>
        <v>0</v>
      </c>
      <c r="G2555" s="3" t="str">
        <f t="shared" si="157"/>
        <v/>
      </c>
      <c r="H2555" s="3" t="str">
        <f>IF(D2555,VLOOKUP(A2555,des!B:Q,12,FALSE),"")</f>
        <v/>
      </c>
      <c r="I2555" s="3" t="b">
        <f t="shared" si="158"/>
        <v>0</v>
      </c>
      <c r="J2555" s="3" t="str">
        <f t="shared" si="159"/>
        <v/>
      </c>
    </row>
    <row r="2556" spans="1:10" x14ac:dyDescent="0.2">
      <c r="A2556" t="s">
        <v>10521</v>
      </c>
      <c r="B2556" t="s">
        <v>10522</v>
      </c>
      <c r="C2556" t="s">
        <v>10523</v>
      </c>
      <c r="D2556" s="3" t="b">
        <f>NOT(ISNA(VLOOKUP(A2556,des!B:B,1,FALSE)))</f>
        <v>0</v>
      </c>
      <c r="E2556" s="3" t="str">
        <f>IF(D2556,VLOOKUP(A2556,des!B:Q,11,FALSE),"")</f>
        <v/>
      </c>
      <c r="F2556" s="3" t="b">
        <f t="shared" si="156"/>
        <v>0</v>
      </c>
      <c r="G2556" s="3" t="str">
        <f t="shared" si="157"/>
        <v/>
      </c>
      <c r="H2556" s="3" t="str">
        <f>IF(D2556,VLOOKUP(A2556,des!B:Q,12,FALSE),"")</f>
        <v/>
      </c>
      <c r="I2556" s="3" t="b">
        <f t="shared" si="158"/>
        <v>0</v>
      </c>
      <c r="J2556" s="3" t="str">
        <f t="shared" si="159"/>
        <v/>
      </c>
    </row>
    <row r="2557" spans="1:10" x14ac:dyDescent="0.2">
      <c r="A2557" t="s">
        <v>10524</v>
      </c>
      <c r="B2557" t="s">
        <v>10525</v>
      </c>
      <c r="C2557" t="s">
        <v>10526</v>
      </c>
      <c r="D2557" s="3" t="b">
        <f>NOT(ISNA(VLOOKUP(A2557,des!B:B,1,FALSE)))</f>
        <v>0</v>
      </c>
      <c r="E2557" s="3" t="str">
        <f>IF(D2557,VLOOKUP(A2557,des!B:Q,11,FALSE),"")</f>
        <v/>
      </c>
      <c r="F2557" s="3" t="b">
        <f t="shared" si="156"/>
        <v>0</v>
      </c>
      <c r="G2557" s="3" t="str">
        <f t="shared" si="157"/>
        <v/>
      </c>
      <c r="H2557" s="3" t="str">
        <f>IF(D2557,VLOOKUP(A2557,des!B:Q,12,FALSE),"")</f>
        <v/>
      </c>
      <c r="I2557" s="3" t="b">
        <f t="shared" si="158"/>
        <v>0</v>
      </c>
      <c r="J2557" s="3" t="str">
        <f t="shared" si="159"/>
        <v/>
      </c>
    </row>
    <row r="2558" spans="1:10" x14ac:dyDescent="0.2">
      <c r="A2558" t="s">
        <v>10527</v>
      </c>
      <c r="B2558" t="s">
        <v>10528</v>
      </c>
      <c r="C2558" t="s">
        <v>10529</v>
      </c>
      <c r="D2558" s="3" t="b">
        <f>NOT(ISNA(VLOOKUP(A2558,des!B:B,1,FALSE)))</f>
        <v>0</v>
      </c>
      <c r="E2558" s="3" t="str">
        <f>IF(D2558,VLOOKUP(A2558,des!B:Q,11,FALSE),"")</f>
        <v/>
      </c>
      <c r="F2558" s="3" t="b">
        <f t="shared" si="156"/>
        <v>0</v>
      </c>
      <c r="G2558" s="3" t="str">
        <f t="shared" si="157"/>
        <v/>
      </c>
      <c r="H2558" s="3" t="str">
        <f>IF(D2558,VLOOKUP(A2558,des!B:Q,12,FALSE),"")</f>
        <v/>
      </c>
      <c r="I2558" s="3" t="b">
        <f t="shared" si="158"/>
        <v>0</v>
      </c>
      <c r="J2558" s="3" t="str">
        <f t="shared" si="159"/>
        <v/>
      </c>
    </row>
    <row r="2559" spans="1:10" x14ac:dyDescent="0.2">
      <c r="A2559" t="s">
        <v>10530</v>
      </c>
      <c r="B2559" t="s">
        <v>10531</v>
      </c>
      <c r="C2559" t="s">
        <v>10532</v>
      </c>
      <c r="D2559" s="3" t="b">
        <f>NOT(ISNA(VLOOKUP(A2559,des!B:B,1,FALSE)))</f>
        <v>0</v>
      </c>
      <c r="E2559" s="3" t="str">
        <f>IF(D2559,VLOOKUP(A2559,des!B:Q,11,FALSE),"")</f>
        <v/>
      </c>
      <c r="F2559" s="3" t="b">
        <f t="shared" si="156"/>
        <v>0</v>
      </c>
      <c r="G2559" s="3" t="str">
        <f t="shared" si="157"/>
        <v/>
      </c>
      <c r="H2559" s="3" t="str">
        <f>IF(D2559,VLOOKUP(A2559,des!B:Q,12,FALSE),"")</f>
        <v/>
      </c>
      <c r="I2559" s="3" t="b">
        <f t="shared" si="158"/>
        <v>0</v>
      </c>
      <c r="J2559" s="3" t="str">
        <f t="shared" si="159"/>
        <v/>
      </c>
    </row>
    <row r="2560" spans="1:10" x14ac:dyDescent="0.2">
      <c r="A2560" t="s">
        <v>10533</v>
      </c>
      <c r="B2560" t="s">
        <v>10534</v>
      </c>
      <c r="C2560" t="s">
        <v>10535</v>
      </c>
      <c r="D2560" s="3" t="b">
        <f>NOT(ISNA(VLOOKUP(A2560,des!B:B,1,FALSE)))</f>
        <v>0</v>
      </c>
      <c r="E2560" s="3" t="str">
        <f>IF(D2560,VLOOKUP(A2560,des!B:Q,11,FALSE),"")</f>
        <v/>
      </c>
      <c r="F2560" s="3" t="b">
        <f t="shared" si="156"/>
        <v>0</v>
      </c>
      <c r="G2560" s="3" t="str">
        <f t="shared" si="157"/>
        <v/>
      </c>
      <c r="H2560" s="3" t="str">
        <f>IF(D2560,VLOOKUP(A2560,des!B:Q,12,FALSE),"")</f>
        <v/>
      </c>
      <c r="I2560" s="3" t="b">
        <f t="shared" si="158"/>
        <v>0</v>
      </c>
      <c r="J2560" s="3" t="str">
        <f t="shared" si="159"/>
        <v/>
      </c>
    </row>
    <row r="2561" spans="1:10" x14ac:dyDescent="0.2">
      <c r="A2561" t="s">
        <v>10536</v>
      </c>
      <c r="B2561" t="s">
        <v>10537</v>
      </c>
      <c r="C2561" t="s">
        <v>10538</v>
      </c>
      <c r="D2561" s="3" t="b">
        <f>NOT(ISNA(VLOOKUP(A2561,des!B:B,1,FALSE)))</f>
        <v>0</v>
      </c>
      <c r="E2561" s="3" t="str">
        <f>IF(D2561,VLOOKUP(A2561,des!B:Q,11,FALSE),"")</f>
        <v/>
      </c>
      <c r="F2561" s="3" t="b">
        <f t="shared" si="156"/>
        <v>0</v>
      </c>
      <c r="G2561" s="3" t="str">
        <f t="shared" si="157"/>
        <v/>
      </c>
      <c r="H2561" s="3" t="str">
        <f>IF(D2561,VLOOKUP(A2561,des!B:Q,12,FALSE),"")</f>
        <v/>
      </c>
      <c r="I2561" s="3" t="b">
        <f t="shared" si="158"/>
        <v>0</v>
      </c>
      <c r="J2561" s="3" t="str">
        <f t="shared" si="159"/>
        <v/>
      </c>
    </row>
    <row r="2562" spans="1:10" x14ac:dyDescent="0.2">
      <c r="A2562" t="s">
        <v>10539</v>
      </c>
      <c r="B2562" t="s">
        <v>10540</v>
      </c>
      <c r="C2562" t="s">
        <v>10541</v>
      </c>
      <c r="D2562" s="3" t="b">
        <f>NOT(ISNA(VLOOKUP(A2562,des!B:B,1,FALSE)))</f>
        <v>0</v>
      </c>
      <c r="E2562" s="3" t="str">
        <f>IF(D2562,VLOOKUP(A2562,des!B:Q,11,FALSE),"")</f>
        <v/>
      </c>
      <c r="F2562" s="3" t="b">
        <f t="shared" si="156"/>
        <v>0</v>
      </c>
      <c r="G2562" s="3" t="str">
        <f t="shared" si="157"/>
        <v/>
      </c>
      <c r="H2562" s="3" t="str">
        <f>IF(D2562,VLOOKUP(A2562,des!B:Q,12,FALSE),"")</f>
        <v/>
      </c>
      <c r="I2562" s="3" t="b">
        <f t="shared" si="158"/>
        <v>0</v>
      </c>
      <c r="J2562" s="3" t="str">
        <f t="shared" si="159"/>
        <v/>
      </c>
    </row>
    <row r="2563" spans="1:10" x14ac:dyDescent="0.2">
      <c r="A2563" t="s">
        <v>10542</v>
      </c>
      <c r="B2563" t="s">
        <v>10543</v>
      </c>
      <c r="C2563" t="s">
        <v>10544</v>
      </c>
      <c r="D2563" s="3" t="b">
        <f>NOT(ISNA(VLOOKUP(A2563,des!B:B,1,FALSE)))</f>
        <v>0</v>
      </c>
      <c r="E2563" s="3" t="str">
        <f>IF(D2563,VLOOKUP(A2563,des!B:Q,11,FALSE),"")</f>
        <v/>
      </c>
      <c r="F2563" s="3" t="b">
        <f t="shared" si="156"/>
        <v>0</v>
      </c>
      <c r="G2563" s="3" t="str">
        <f t="shared" si="157"/>
        <v/>
      </c>
      <c r="H2563" s="3" t="str">
        <f>IF(D2563,VLOOKUP(A2563,des!B:Q,12,FALSE),"")</f>
        <v/>
      </c>
      <c r="I2563" s="3" t="b">
        <f t="shared" si="158"/>
        <v>0</v>
      </c>
      <c r="J2563" s="3" t="str">
        <f t="shared" si="159"/>
        <v/>
      </c>
    </row>
    <row r="2564" spans="1:10" x14ac:dyDescent="0.2">
      <c r="A2564" t="s">
        <v>10545</v>
      </c>
      <c r="B2564" t="s">
        <v>10546</v>
      </c>
      <c r="C2564" t="s">
        <v>10547</v>
      </c>
      <c r="D2564" s="3" t="b">
        <f>NOT(ISNA(VLOOKUP(A2564,des!B:B,1,FALSE)))</f>
        <v>0</v>
      </c>
      <c r="E2564" s="3" t="str">
        <f>IF(D2564,VLOOKUP(A2564,des!B:Q,11,FALSE),"")</f>
        <v/>
      </c>
      <c r="F2564" s="3" t="b">
        <f t="shared" si="156"/>
        <v>0</v>
      </c>
      <c r="G2564" s="3" t="str">
        <f t="shared" si="157"/>
        <v/>
      </c>
      <c r="H2564" s="3" t="str">
        <f>IF(D2564,VLOOKUP(A2564,des!B:Q,12,FALSE),"")</f>
        <v/>
      </c>
      <c r="I2564" s="3" t="b">
        <f t="shared" si="158"/>
        <v>0</v>
      </c>
      <c r="J2564" s="3" t="str">
        <f t="shared" si="159"/>
        <v/>
      </c>
    </row>
    <row r="2565" spans="1:10" x14ac:dyDescent="0.2">
      <c r="A2565" t="s">
        <v>10548</v>
      </c>
      <c r="B2565" t="s">
        <v>10549</v>
      </c>
      <c r="C2565" t="s">
        <v>10550</v>
      </c>
      <c r="D2565" s="3" t="b">
        <f>NOT(ISNA(VLOOKUP(A2565,des!B:B,1,FALSE)))</f>
        <v>0</v>
      </c>
      <c r="E2565" s="3" t="str">
        <f>IF(D2565,VLOOKUP(A2565,des!B:Q,11,FALSE),"")</f>
        <v/>
      </c>
      <c r="F2565" s="3" t="b">
        <f t="shared" ref="F2565:F2628" si="160">IF(D2565,IF(E2565&lt;&gt;B2565,TRUE,FALSE),FALSE)</f>
        <v>0</v>
      </c>
      <c r="G2565" s="3" t="str">
        <f t="shared" si="157"/>
        <v/>
      </c>
      <c r="H2565" s="3" t="str">
        <f>IF(D2565,VLOOKUP(A2565,des!B:Q,12,FALSE),"")</f>
        <v/>
      </c>
      <c r="I2565" s="3" t="b">
        <f t="shared" si="158"/>
        <v>0</v>
      </c>
      <c r="J2565" s="3" t="str">
        <f t="shared" si="159"/>
        <v/>
      </c>
    </row>
    <row r="2566" spans="1:10" x14ac:dyDescent="0.2">
      <c r="A2566" t="s">
        <v>10551</v>
      </c>
      <c r="B2566" t="s">
        <v>10552</v>
      </c>
      <c r="C2566" t="s">
        <v>10553</v>
      </c>
      <c r="D2566" s="3" t="b">
        <f>NOT(ISNA(VLOOKUP(A2566,des!B:B,1,FALSE)))</f>
        <v>0</v>
      </c>
      <c r="E2566" s="3" t="str">
        <f>IF(D2566,VLOOKUP(A2566,des!B:Q,11,FALSE),"")</f>
        <v/>
      </c>
      <c r="F2566" s="3" t="b">
        <f t="shared" si="160"/>
        <v>0</v>
      </c>
      <c r="G2566" s="3" t="str">
        <f t="shared" ref="G2566:G2629" si="161">IF(F2566,CONCATENATE($A$1,A2566,$B$1,E2566,$C$1),"")</f>
        <v/>
      </c>
      <c r="H2566" s="3" t="str">
        <f>IF(D2566,VLOOKUP(A2566,des!B:Q,12,FALSE),"")</f>
        <v/>
      </c>
      <c r="I2566" s="3" t="b">
        <f t="shared" ref="I2566:I2629" si="162">IF(D2566,IF(H2566&lt;&gt;C2566,TRUE,FALSE),FALSE)</f>
        <v>0</v>
      </c>
      <c r="J2566" s="3" t="str">
        <f t="shared" ref="J2566:J2629" si="163">IF(I2566,CONCATENATE($A$2,A2566,$B$2,H2566,$C$2),"")</f>
        <v/>
      </c>
    </row>
    <row r="2567" spans="1:10" x14ac:dyDescent="0.2">
      <c r="A2567" t="s">
        <v>10554</v>
      </c>
      <c r="B2567" t="s">
        <v>10555</v>
      </c>
      <c r="C2567" t="s">
        <v>10556</v>
      </c>
      <c r="D2567" s="3" t="b">
        <f>NOT(ISNA(VLOOKUP(A2567,des!B:B,1,FALSE)))</f>
        <v>0</v>
      </c>
      <c r="E2567" s="3" t="str">
        <f>IF(D2567,VLOOKUP(A2567,des!B:Q,11,FALSE),"")</f>
        <v/>
      </c>
      <c r="F2567" s="3" t="b">
        <f t="shared" si="160"/>
        <v>0</v>
      </c>
      <c r="G2567" s="3" t="str">
        <f t="shared" si="161"/>
        <v/>
      </c>
      <c r="H2567" s="3" t="str">
        <f>IF(D2567,VLOOKUP(A2567,des!B:Q,12,FALSE),"")</f>
        <v/>
      </c>
      <c r="I2567" s="3" t="b">
        <f t="shared" si="162"/>
        <v>0</v>
      </c>
      <c r="J2567" s="3" t="str">
        <f t="shared" si="163"/>
        <v/>
      </c>
    </row>
    <row r="2568" spans="1:10" x14ac:dyDescent="0.2">
      <c r="A2568" t="s">
        <v>10557</v>
      </c>
      <c r="B2568" t="s">
        <v>10558</v>
      </c>
      <c r="C2568" t="s">
        <v>10559</v>
      </c>
      <c r="D2568" s="3" t="b">
        <f>NOT(ISNA(VLOOKUP(A2568,des!B:B,1,FALSE)))</f>
        <v>0</v>
      </c>
      <c r="E2568" s="3" t="str">
        <f>IF(D2568,VLOOKUP(A2568,des!B:Q,11,FALSE),"")</f>
        <v/>
      </c>
      <c r="F2568" s="3" t="b">
        <f t="shared" si="160"/>
        <v>0</v>
      </c>
      <c r="G2568" s="3" t="str">
        <f t="shared" si="161"/>
        <v/>
      </c>
      <c r="H2568" s="3" t="str">
        <f>IF(D2568,VLOOKUP(A2568,des!B:Q,12,FALSE),"")</f>
        <v/>
      </c>
      <c r="I2568" s="3" t="b">
        <f t="shared" si="162"/>
        <v>0</v>
      </c>
      <c r="J2568" s="3" t="str">
        <f t="shared" si="163"/>
        <v/>
      </c>
    </row>
    <row r="2569" spans="1:10" x14ac:dyDescent="0.2">
      <c r="A2569" t="s">
        <v>10560</v>
      </c>
      <c r="B2569" t="s">
        <v>10561</v>
      </c>
      <c r="C2569" t="s">
        <v>10562</v>
      </c>
      <c r="D2569" s="3" t="b">
        <f>NOT(ISNA(VLOOKUP(A2569,des!B:B,1,FALSE)))</f>
        <v>0</v>
      </c>
      <c r="E2569" s="3" t="str">
        <f>IF(D2569,VLOOKUP(A2569,des!B:Q,11,FALSE),"")</f>
        <v/>
      </c>
      <c r="F2569" s="3" t="b">
        <f t="shared" si="160"/>
        <v>0</v>
      </c>
      <c r="G2569" s="3" t="str">
        <f t="shared" si="161"/>
        <v/>
      </c>
      <c r="H2569" s="3" t="str">
        <f>IF(D2569,VLOOKUP(A2569,des!B:Q,12,FALSE),"")</f>
        <v/>
      </c>
      <c r="I2569" s="3" t="b">
        <f t="shared" si="162"/>
        <v>0</v>
      </c>
      <c r="J2569" s="3" t="str">
        <f t="shared" si="163"/>
        <v/>
      </c>
    </row>
    <row r="2570" spans="1:10" x14ac:dyDescent="0.2">
      <c r="A2570" t="s">
        <v>10563</v>
      </c>
      <c r="B2570" t="s">
        <v>10564</v>
      </c>
      <c r="C2570" t="s">
        <v>10565</v>
      </c>
      <c r="D2570" s="3" t="b">
        <f>NOT(ISNA(VLOOKUP(A2570,des!B:B,1,FALSE)))</f>
        <v>0</v>
      </c>
      <c r="E2570" s="3" t="str">
        <f>IF(D2570,VLOOKUP(A2570,des!B:Q,11,FALSE),"")</f>
        <v/>
      </c>
      <c r="F2570" s="3" t="b">
        <f t="shared" si="160"/>
        <v>0</v>
      </c>
      <c r="G2570" s="3" t="str">
        <f t="shared" si="161"/>
        <v/>
      </c>
      <c r="H2570" s="3" t="str">
        <f>IF(D2570,VLOOKUP(A2570,des!B:Q,12,FALSE),"")</f>
        <v/>
      </c>
      <c r="I2570" s="3" t="b">
        <f t="shared" si="162"/>
        <v>0</v>
      </c>
      <c r="J2570" s="3" t="str">
        <f t="shared" si="163"/>
        <v/>
      </c>
    </row>
    <row r="2571" spans="1:10" x14ac:dyDescent="0.2">
      <c r="A2571" t="s">
        <v>10566</v>
      </c>
      <c r="B2571" t="s">
        <v>10567</v>
      </c>
      <c r="C2571" t="s">
        <v>10568</v>
      </c>
      <c r="D2571" s="3" t="b">
        <f>NOT(ISNA(VLOOKUP(A2571,des!B:B,1,FALSE)))</f>
        <v>0</v>
      </c>
      <c r="E2571" s="3" t="str">
        <f>IF(D2571,VLOOKUP(A2571,des!B:Q,11,FALSE),"")</f>
        <v/>
      </c>
      <c r="F2571" s="3" t="b">
        <f t="shared" si="160"/>
        <v>0</v>
      </c>
      <c r="G2571" s="3" t="str">
        <f t="shared" si="161"/>
        <v/>
      </c>
      <c r="H2571" s="3" t="str">
        <f>IF(D2571,VLOOKUP(A2571,des!B:Q,12,FALSE),"")</f>
        <v/>
      </c>
      <c r="I2571" s="3" t="b">
        <f t="shared" si="162"/>
        <v>0</v>
      </c>
      <c r="J2571" s="3" t="str">
        <f t="shared" si="163"/>
        <v/>
      </c>
    </row>
    <row r="2572" spans="1:10" x14ac:dyDescent="0.2">
      <c r="A2572" t="s">
        <v>10569</v>
      </c>
      <c r="B2572" t="s">
        <v>10570</v>
      </c>
      <c r="C2572" t="s">
        <v>10571</v>
      </c>
      <c r="D2572" s="3" t="b">
        <f>NOT(ISNA(VLOOKUP(A2572,des!B:B,1,FALSE)))</f>
        <v>0</v>
      </c>
      <c r="E2572" s="3" t="str">
        <f>IF(D2572,VLOOKUP(A2572,des!B:Q,11,FALSE),"")</f>
        <v/>
      </c>
      <c r="F2572" s="3" t="b">
        <f t="shared" si="160"/>
        <v>0</v>
      </c>
      <c r="G2572" s="3" t="str">
        <f t="shared" si="161"/>
        <v/>
      </c>
      <c r="H2572" s="3" t="str">
        <f>IF(D2572,VLOOKUP(A2572,des!B:Q,12,FALSE),"")</f>
        <v/>
      </c>
      <c r="I2572" s="3" t="b">
        <f t="shared" si="162"/>
        <v>0</v>
      </c>
      <c r="J2572" s="3" t="str">
        <f t="shared" si="163"/>
        <v/>
      </c>
    </row>
    <row r="2573" spans="1:10" x14ac:dyDescent="0.2">
      <c r="A2573" t="s">
        <v>10572</v>
      </c>
      <c r="B2573" t="s">
        <v>10573</v>
      </c>
      <c r="C2573" t="s">
        <v>10574</v>
      </c>
      <c r="D2573" s="3" t="b">
        <f>NOT(ISNA(VLOOKUP(A2573,des!B:B,1,FALSE)))</f>
        <v>0</v>
      </c>
      <c r="E2573" s="3" t="str">
        <f>IF(D2573,VLOOKUP(A2573,des!B:Q,11,FALSE),"")</f>
        <v/>
      </c>
      <c r="F2573" s="3" t="b">
        <f t="shared" si="160"/>
        <v>0</v>
      </c>
      <c r="G2573" s="3" t="str">
        <f t="shared" si="161"/>
        <v/>
      </c>
      <c r="H2573" s="3" t="str">
        <f>IF(D2573,VLOOKUP(A2573,des!B:Q,12,FALSE),"")</f>
        <v/>
      </c>
      <c r="I2573" s="3" t="b">
        <f t="shared" si="162"/>
        <v>0</v>
      </c>
      <c r="J2573" s="3" t="str">
        <f t="shared" si="163"/>
        <v/>
      </c>
    </row>
    <row r="2574" spans="1:10" x14ac:dyDescent="0.2">
      <c r="A2574" t="s">
        <v>10575</v>
      </c>
      <c r="B2574" t="s">
        <v>10576</v>
      </c>
      <c r="C2574" t="s">
        <v>10577</v>
      </c>
      <c r="D2574" s="3" t="b">
        <f>NOT(ISNA(VLOOKUP(A2574,des!B:B,1,FALSE)))</f>
        <v>0</v>
      </c>
      <c r="E2574" s="3" t="str">
        <f>IF(D2574,VLOOKUP(A2574,des!B:Q,11,FALSE),"")</f>
        <v/>
      </c>
      <c r="F2574" s="3" t="b">
        <f t="shared" si="160"/>
        <v>0</v>
      </c>
      <c r="G2574" s="3" t="str">
        <f t="shared" si="161"/>
        <v/>
      </c>
      <c r="H2574" s="3" t="str">
        <f>IF(D2574,VLOOKUP(A2574,des!B:Q,12,FALSE),"")</f>
        <v/>
      </c>
      <c r="I2574" s="3" t="b">
        <f t="shared" si="162"/>
        <v>0</v>
      </c>
      <c r="J2574" s="3" t="str">
        <f t="shared" si="163"/>
        <v/>
      </c>
    </row>
    <row r="2575" spans="1:10" x14ac:dyDescent="0.2">
      <c r="A2575" t="s">
        <v>10578</v>
      </c>
      <c r="B2575" t="s">
        <v>10579</v>
      </c>
      <c r="C2575" t="s">
        <v>10580</v>
      </c>
      <c r="D2575" s="3" t="b">
        <f>NOT(ISNA(VLOOKUP(A2575,des!B:B,1,FALSE)))</f>
        <v>0</v>
      </c>
      <c r="E2575" s="3" t="str">
        <f>IF(D2575,VLOOKUP(A2575,des!B:Q,11,FALSE),"")</f>
        <v/>
      </c>
      <c r="F2575" s="3" t="b">
        <f t="shared" si="160"/>
        <v>0</v>
      </c>
      <c r="G2575" s="3" t="str">
        <f t="shared" si="161"/>
        <v/>
      </c>
      <c r="H2575" s="3" t="str">
        <f>IF(D2575,VLOOKUP(A2575,des!B:Q,12,FALSE),"")</f>
        <v/>
      </c>
      <c r="I2575" s="3" t="b">
        <f t="shared" si="162"/>
        <v>0</v>
      </c>
      <c r="J2575" s="3" t="str">
        <f t="shared" si="163"/>
        <v/>
      </c>
    </row>
    <row r="2576" spans="1:10" x14ac:dyDescent="0.2">
      <c r="A2576" t="s">
        <v>10581</v>
      </c>
      <c r="B2576" t="s">
        <v>10582</v>
      </c>
      <c r="C2576" t="s">
        <v>10583</v>
      </c>
      <c r="D2576" s="3" t="b">
        <f>NOT(ISNA(VLOOKUP(A2576,des!B:B,1,FALSE)))</f>
        <v>0</v>
      </c>
      <c r="E2576" s="3" t="str">
        <f>IF(D2576,VLOOKUP(A2576,des!B:Q,11,FALSE),"")</f>
        <v/>
      </c>
      <c r="F2576" s="3" t="b">
        <f t="shared" si="160"/>
        <v>0</v>
      </c>
      <c r="G2576" s="3" t="str">
        <f t="shared" si="161"/>
        <v/>
      </c>
      <c r="H2576" s="3" t="str">
        <f>IF(D2576,VLOOKUP(A2576,des!B:Q,12,FALSE),"")</f>
        <v/>
      </c>
      <c r="I2576" s="3" t="b">
        <f t="shared" si="162"/>
        <v>0</v>
      </c>
      <c r="J2576" s="3" t="str">
        <f t="shared" si="163"/>
        <v/>
      </c>
    </row>
    <row r="2577" spans="1:10" x14ac:dyDescent="0.2">
      <c r="A2577" t="s">
        <v>10584</v>
      </c>
      <c r="B2577" t="s">
        <v>10585</v>
      </c>
      <c r="C2577" t="s">
        <v>10586</v>
      </c>
      <c r="D2577" s="3" t="b">
        <f>NOT(ISNA(VLOOKUP(A2577,des!B:B,1,FALSE)))</f>
        <v>0</v>
      </c>
      <c r="E2577" s="3" t="str">
        <f>IF(D2577,VLOOKUP(A2577,des!B:Q,11,FALSE),"")</f>
        <v/>
      </c>
      <c r="F2577" s="3" t="b">
        <f t="shared" si="160"/>
        <v>0</v>
      </c>
      <c r="G2577" s="3" t="str">
        <f t="shared" si="161"/>
        <v/>
      </c>
      <c r="H2577" s="3" t="str">
        <f>IF(D2577,VLOOKUP(A2577,des!B:Q,12,FALSE),"")</f>
        <v/>
      </c>
      <c r="I2577" s="3" t="b">
        <f t="shared" si="162"/>
        <v>0</v>
      </c>
      <c r="J2577" s="3" t="str">
        <f t="shared" si="163"/>
        <v/>
      </c>
    </row>
    <row r="2578" spans="1:10" x14ac:dyDescent="0.2">
      <c r="A2578" t="s">
        <v>10587</v>
      </c>
      <c r="B2578" t="s">
        <v>10588</v>
      </c>
      <c r="C2578" t="s">
        <v>10589</v>
      </c>
      <c r="D2578" s="3" t="b">
        <f>NOT(ISNA(VLOOKUP(A2578,des!B:B,1,FALSE)))</f>
        <v>0</v>
      </c>
      <c r="E2578" s="3" t="str">
        <f>IF(D2578,VLOOKUP(A2578,des!B:Q,11,FALSE),"")</f>
        <v/>
      </c>
      <c r="F2578" s="3" t="b">
        <f t="shared" si="160"/>
        <v>0</v>
      </c>
      <c r="G2578" s="3" t="str">
        <f t="shared" si="161"/>
        <v/>
      </c>
      <c r="H2578" s="3" t="str">
        <f>IF(D2578,VLOOKUP(A2578,des!B:Q,12,FALSE),"")</f>
        <v/>
      </c>
      <c r="I2578" s="3" t="b">
        <f t="shared" si="162"/>
        <v>0</v>
      </c>
      <c r="J2578" s="3" t="str">
        <f t="shared" si="163"/>
        <v/>
      </c>
    </row>
    <row r="2579" spans="1:10" x14ac:dyDescent="0.2">
      <c r="A2579" t="s">
        <v>10590</v>
      </c>
      <c r="B2579" t="s">
        <v>10591</v>
      </c>
      <c r="C2579" t="s">
        <v>10592</v>
      </c>
      <c r="D2579" s="3" t="b">
        <f>NOT(ISNA(VLOOKUP(A2579,des!B:B,1,FALSE)))</f>
        <v>0</v>
      </c>
      <c r="E2579" s="3" t="str">
        <f>IF(D2579,VLOOKUP(A2579,des!B:Q,11,FALSE),"")</f>
        <v/>
      </c>
      <c r="F2579" s="3" t="b">
        <f t="shared" si="160"/>
        <v>0</v>
      </c>
      <c r="G2579" s="3" t="str">
        <f t="shared" si="161"/>
        <v/>
      </c>
      <c r="H2579" s="3" t="str">
        <f>IF(D2579,VLOOKUP(A2579,des!B:Q,12,FALSE),"")</f>
        <v/>
      </c>
      <c r="I2579" s="3" t="b">
        <f t="shared" si="162"/>
        <v>0</v>
      </c>
      <c r="J2579" s="3" t="str">
        <f t="shared" si="163"/>
        <v/>
      </c>
    </row>
    <row r="2580" spans="1:10" x14ac:dyDescent="0.2">
      <c r="A2580" t="s">
        <v>10593</v>
      </c>
      <c r="B2580" t="s">
        <v>10594</v>
      </c>
      <c r="C2580" t="s">
        <v>10595</v>
      </c>
      <c r="D2580" s="3" t="b">
        <f>NOT(ISNA(VLOOKUP(A2580,des!B:B,1,FALSE)))</f>
        <v>0</v>
      </c>
      <c r="E2580" s="3" t="str">
        <f>IF(D2580,VLOOKUP(A2580,des!B:Q,11,FALSE),"")</f>
        <v/>
      </c>
      <c r="F2580" s="3" t="b">
        <f t="shared" si="160"/>
        <v>0</v>
      </c>
      <c r="G2580" s="3" t="str">
        <f t="shared" si="161"/>
        <v/>
      </c>
      <c r="H2580" s="3" t="str">
        <f>IF(D2580,VLOOKUP(A2580,des!B:Q,12,FALSE),"")</f>
        <v/>
      </c>
      <c r="I2580" s="3" t="b">
        <f t="shared" si="162"/>
        <v>0</v>
      </c>
      <c r="J2580" s="3" t="str">
        <f t="shared" si="163"/>
        <v/>
      </c>
    </row>
    <row r="2581" spans="1:10" x14ac:dyDescent="0.2">
      <c r="A2581" t="s">
        <v>10596</v>
      </c>
      <c r="B2581" t="s">
        <v>10597</v>
      </c>
      <c r="C2581" t="s">
        <v>10598</v>
      </c>
      <c r="D2581" s="3" t="b">
        <f>NOT(ISNA(VLOOKUP(A2581,des!B:B,1,FALSE)))</f>
        <v>0</v>
      </c>
      <c r="E2581" s="3" t="str">
        <f>IF(D2581,VLOOKUP(A2581,des!B:Q,11,FALSE),"")</f>
        <v/>
      </c>
      <c r="F2581" s="3" t="b">
        <f t="shared" si="160"/>
        <v>0</v>
      </c>
      <c r="G2581" s="3" t="str">
        <f t="shared" si="161"/>
        <v/>
      </c>
      <c r="H2581" s="3" t="str">
        <f>IF(D2581,VLOOKUP(A2581,des!B:Q,12,FALSE),"")</f>
        <v/>
      </c>
      <c r="I2581" s="3" t="b">
        <f t="shared" si="162"/>
        <v>0</v>
      </c>
      <c r="J2581" s="3" t="str">
        <f t="shared" si="163"/>
        <v/>
      </c>
    </row>
    <row r="2582" spans="1:10" x14ac:dyDescent="0.2">
      <c r="A2582" t="s">
        <v>10599</v>
      </c>
      <c r="B2582" t="s">
        <v>10600</v>
      </c>
      <c r="C2582" t="s">
        <v>10601</v>
      </c>
      <c r="D2582" s="3" t="b">
        <f>NOT(ISNA(VLOOKUP(A2582,des!B:B,1,FALSE)))</f>
        <v>0</v>
      </c>
      <c r="E2582" s="3" t="str">
        <f>IF(D2582,VLOOKUP(A2582,des!B:Q,11,FALSE),"")</f>
        <v/>
      </c>
      <c r="F2582" s="3" t="b">
        <f t="shared" si="160"/>
        <v>0</v>
      </c>
      <c r="G2582" s="3" t="str">
        <f t="shared" si="161"/>
        <v/>
      </c>
      <c r="H2582" s="3" t="str">
        <f>IF(D2582,VLOOKUP(A2582,des!B:Q,12,FALSE),"")</f>
        <v/>
      </c>
      <c r="I2582" s="3" t="b">
        <f t="shared" si="162"/>
        <v>0</v>
      </c>
      <c r="J2582" s="3" t="str">
        <f t="shared" si="163"/>
        <v/>
      </c>
    </row>
    <row r="2583" spans="1:10" x14ac:dyDescent="0.2">
      <c r="A2583" t="s">
        <v>10602</v>
      </c>
      <c r="B2583" t="s">
        <v>10603</v>
      </c>
      <c r="C2583" t="s">
        <v>10604</v>
      </c>
      <c r="D2583" s="3" t="b">
        <f>NOT(ISNA(VLOOKUP(A2583,des!B:B,1,FALSE)))</f>
        <v>0</v>
      </c>
      <c r="E2583" s="3" t="str">
        <f>IF(D2583,VLOOKUP(A2583,des!B:Q,11,FALSE),"")</f>
        <v/>
      </c>
      <c r="F2583" s="3" t="b">
        <f t="shared" si="160"/>
        <v>0</v>
      </c>
      <c r="G2583" s="3" t="str">
        <f t="shared" si="161"/>
        <v/>
      </c>
      <c r="H2583" s="3" t="str">
        <f>IF(D2583,VLOOKUP(A2583,des!B:Q,12,FALSE),"")</f>
        <v/>
      </c>
      <c r="I2583" s="3" t="b">
        <f t="shared" si="162"/>
        <v>0</v>
      </c>
      <c r="J2583" s="3" t="str">
        <f t="shared" si="163"/>
        <v/>
      </c>
    </row>
    <row r="2584" spans="1:10" x14ac:dyDescent="0.2">
      <c r="A2584" t="s">
        <v>10605</v>
      </c>
      <c r="B2584" t="s">
        <v>10606</v>
      </c>
      <c r="C2584" t="s">
        <v>10607</v>
      </c>
      <c r="D2584" s="3" t="b">
        <f>NOT(ISNA(VLOOKUP(A2584,des!B:B,1,FALSE)))</f>
        <v>0</v>
      </c>
      <c r="E2584" s="3" t="str">
        <f>IF(D2584,VLOOKUP(A2584,des!B:Q,11,FALSE),"")</f>
        <v/>
      </c>
      <c r="F2584" s="3" t="b">
        <f t="shared" si="160"/>
        <v>0</v>
      </c>
      <c r="G2584" s="3" t="str">
        <f t="shared" si="161"/>
        <v/>
      </c>
      <c r="H2584" s="3" t="str">
        <f>IF(D2584,VLOOKUP(A2584,des!B:Q,12,FALSE),"")</f>
        <v/>
      </c>
      <c r="I2584" s="3" t="b">
        <f t="shared" si="162"/>
        <v>0</v>
      </c>
      <c r="J2584" s="3" t="str">
        <f t="shared" si="163"/>
        <v/>
      </c>
    </row>
    <row r="2585" spans="1:10" x14ac:dyDescent="0.2">
      <c r="A2585" t="s">
        <v>10608</v>
      </c>
      <c r="B2585" t="s">
        <v>10609</v>
      </c>
      <c r="C2585" t="s">
        <v>10610</v>
      </c>
      <c r="D2585" s="3" t="b">
        <f>NOT(ISNA(VLOOKUP(A2585,des!B:B,1,FALSE)))</f>
        <v>0</v>
      </c>
      <c r="E2585" s="3" t="str">
        <f>IF(D2585,VLOOKUP(A2585,des!B:Q,11,FALSE),"")</f>
        <v/>
      </c>
      <c r="F2585" s="3" t="b">
        <f t="shared" si="160"/>
        <v>0</v>
      </c>
      <c r="G2585" s="3" t="str">
        <f t="shared" si="161"/>
        <v/>
      </c>
      <c r="H2585" s="3" t="str">
        <f>IF(D2585,VLOOKUP(A2585,des!B:Q,12,FALSE),"")</f>
        <v/>
      </c>
      <c r="I2585" s="3" t="b">
        <f t="shared" si="162"/>
        <v>0</v>
      </c>
      <c r="J2585" s="3" t="str">
        <f t="shared" si="163"/>
        <v/>
      </c>
    </row>
    <row r="2586" spans="1:10" x14ac:dyDescent="0.2">
      <c r="A2586" t="s">
        <v>10611</v>
      </c>
      <c r="B2586" t="s">
        <v>10612</v>
      </c>
      <c r="C2586" t="s">
        <v>10613</v>
      </c>
      <c r="D2586" s="3" t="b">
        <f>NOT(ISNA(VLOOKUP(A2586,des!B:B,1,FALSE)))</f>
        <v>0</v>
      </c>
      <c r="E2586" s="3" t="str">
        <f>IF(D2586,VLOOKUP(A2586,des!B:Q,11,FALSE),"")</f>
        <v/>
      </c>
      <c r="F2586" s="3" t="b">
        <f t="shared" si="160"/>
        <v>0</v>
      </c>
      <c r="G2586" s="3" t="str">
        <f t="shared" si="161"/>
        <v/>
      </c>
      <c r="H2586" s="3" t="str">
        <f>IF(D2586,VLOOKUP(A2586,des!B:Q,12,FALSE),"")</f>
        <v/>
      </c>
      <c r="I2586" s="3" t="b">
        <f t="shared" si="162"/>
        <v>0</v>
      </c>
      <c r="J2586" s="3" t="str">
        <f t="shared" si="163"/>
        <v/>
      </c>
    </row>
    <row r="2587" spans="1:10" x14ac:dyDescent="0.2">
      <c r="A2587" t="s">
        <v>10614</v>
      </c>
      <c r="B2587" t="s">
        <v>10615</v>
      </c>
      <c r="C2587" t="s">
        <v>10616</v>
      </c>
      <c r="D2587" s="3" t="b">
        <f>NOT(ISNA(VLOOKUP(A2587,des!B:B,1,FALSE)))</f>
        <v>0</v>
      </c>
      <c r="E2587" s="3" t="str">
        <f>IF(D2587,VLOOKUP(A2587,des!B:Q,11,FALSE),"")</f>
        <v/>
      </c>
      <c r="F2587" s="3" t="b">
        <f t="shared" si="160"/>
        <v>0</v>
      </c>
      <c r="G2587" s="3" t="str">
        <f t="shared" si="161"/>
        <v/>
      </c>
      <c r="H2587" s="3" t="str">
        <f>IF(D2587,VLOOKUP(A2587,des!B:Q,12,FALSE),"")</f>
        <v/>
      </c>
      <c r="I2587" s="3" t="b">
        <f t="shared" si="162"/>
        <v>0</v>
      </c>
      <c r="J2587" s="3" t="str">
        <f t="shared" si="163"/>
        <v/>
      </c>
    </row>
    <row r="2588" spans="1:10" x14ac:dyDescent="0.2">
      <c r="A2588" t="s">
        <v>10617</v>
      </c>
      <c r="B2588" t="s">
        <v>10618</v>
      </c>
      <c r="C2588" t="s">
        <v>10619</v>
      </c>
      <c r="D2588" s="3" t="b">
        <f>NOT(ISNA(VLOOKUP(A2588,des!B:B,1,FALSE)))</f>
        <v>0</v>
      </c>
      <c r="E2588" s="3" t="str">
        <f>IF(D2588,VLOOKUP(A2588,des!B:Q,11,FALSE),"")</f>
        <v/>
      </c>
      <c r="F2588" s="3" t="b">
        <f t="shared" si="160"/>
        <v>0</v>
      </c>
      <c r="G2588" s="3" t="str">
        <f t="shared" si="161"/>
        <v/>
      </c>
      <c r="H2588" s="3" t="str">
        <f>IF(D2588,VLOOKUP(A2588,des!B:Q,12,FALSE),"")</f>
        <v/>
      </c>
      <c r="I2588" s="3" t="b">
        <f t="shared" si="162"/>
        <v>0</v>
      </c>
      <c r="J2588" s="3" t="str">
        <f t="shared" si="163"/>
        <v/>
      </c>
    </row>
    <row r="2589" spans="1:10" x14ac:dyDescent="0.2">
      <c r="A2589" t="s">
        <v>10620</v>
      </c>
      <c r="B2589" t="s">
        <v>10621</v>
      </c>
      <c r="C2589" t="s">
        <v>10622</v>
      </c>
      <c r="D2589" s="3" t="b">
        <f>NOT(ISNA(VLOOKUP(A2589,des!B:B,1,FALSE)))</f>
        <v>0</v>
      </c>
      <c r="E2589" s="3" t="str">
        <f>IF(D2589,VLOOKUP(A2589,des!B:Q,11,FALSE),"")</f>
        <v/>
      </c>
      <c r="F2589" s="3" t="b">
        <f t="shared" si="160"/>
        <v>0</v>
      </c>
      <c r="G2589" s="3" t="str">
        <f t="shared" si="161"/>
        <v/>
      </c>
      <c r="H2589" s="3" t="str">
        <f>IF(D2589,VLOOKUP(A2589,des!B:Q,12,FALSE),"")</f>
        <v/>
      </c>
      <c r="I2589" s="3" t="b">
        <f t="shared" si="162"/>
        <v>0</v>
      </c>
      <c r="J2589" s="3" t="str">
        <f t="shared" si="163"/>
        <v/>
      </c>
    </row>
    <row r="2590" spans="1:10" x14ac:dyDescent="0.2">
      <c r="A2590" t="s">
        <v>10623</v>
      </c>
      <c r="B2590" t="s">
        <v>10624</v>
      </c>
      <c r="C2590" t="s">
        <v>10625</v>
      </c>
      <c r="D2590" s="3" t="b">
        <f>NOT(ISNA(VLOOKUP(A2590,des!B:B,1,FALSE)))</f>
        <v>0</v>
      </c>
      <c r="E2590" s="3" t="str">
        <f>IF(D2590,VLOOKUP(A2590,des!B:Q,11,FALSE),"")</f>
        <v/>
      </c>
      <c r="F2590" s="3" t="b">
        <f t="shared" si="160"/>
        <v>0</v>
      </c>
      <c r="G2590" s="3" t="str">
        <f t="shared" si="161"/>
        <v/>
      </c>
      <c r="H2590" s="3" t="str">
        <f>IF(D2590,VLOOKUP(A2590,des!B:Q,12,FALSE),"")</f>
        <v/>
      </c>
      <c r="I2590" s="3" t="b">
        <f t="shared" si="162"/>
        <v>0</v>
      </c>
      <c r="J2590" s="3" t="str">
        <f t="shared" si="163"/>
        <v/>
      </c>
    </row>
    <row r="2591" spans="1:10" x14ac:dyDescent="0.2">
      <c r="A2591" t="s">
        <v>10626</v>
      </c>
      <c r="B2591" t="s">
        <v>10627</v>
      </c>
      <c r="C2591" t="s">
        <v>10628</v>
      </c>
      <c r="D2591" s="3" t="b">
        <f>NOT(ISNA(VLOOKUP(A2591,des!B:B,1,FALSE)))</f>
        <v>0</v>
      </c>
      <c r="E2591" s="3" t="str">
        <f>IF(D2591,VLOOKUP(A2591,des!B:Q,11,FALSE),"")</f>
        <v/>
      </c>
      <c r="F2591" s="3" t="b">
        <f t="shared" si="160"/>
        <v>0</v>
      </c>
      <c r="G2591" s="3" t="str">
        <f t="shared" si="161"/>
        <v/>
      </c>
      <c r="H2591" s="3" t="str">
        <f>IF(D2591,VLOOKUP(A2591,des!B:Q,12,FALSE),"")</f>
        <v/>
      </c>
      <c r="I2591" s="3" t="b">
        <f t="shared" si="162"/>
        <v>0</v>
      </c>
      <c r="J2591" s="3" t="str">
        <f t="shared" si="163"/>
        <v/>
      </c>
    </row>
    <row r="2592" spans="1:10" x14ac:dyDescent="0.2">
      <c r="A2592" t="s">
        <v>10629</v>
      </c>
      <c r="B2592" t="s">
        <v>10630</v>
      </c>
      <c r="C2592" t="s">
        <v>10631</v>
      </c>
      <c r="D2592" s="3" t="b">
        <f>NOT(ISNA(VLOOKUP(A2592,des!B:B,1,FALSE)))</f>
        <v>0</v>
      </c>
      <c r="E2592" s="3" t="str">
        <f>IF(D2592,VLOOKUP(A2592,des!B:Q,11,FALSE),"")</f>
        <v/>
      </c>
      <c r="F2592" s="3" t="b">
        <f t="shared" si="160"/>
        <v>0</v>
      </c>
      <c r="G2592" s="3" t="str">
        <f t="shared" si="161"/>
        <v/>
      </c>
      <c r="H2592" s="3" t="str">
        <f>IF(D2592,VLOOKUP(A2592,des!B:Q,12,FALSE),"")</f>
        <v/>
      </c>
      <c r="I2592" s="3" t="b">
        <f t="shared" si="162"/>
        <v>0</v>
      </c>
      <c r="J2592" s="3" t="str">
        <f t="shared" si="163"/>
        <v/>
      </c>
    </row>
    <row r="2593" spans="1:10" x14ac:dyDescent="0.2">
      <c r="A2593" t="s">
        <v>10632</v>
      </c>
      <c r="B2593" t="s">
        <v>10633</v>
      </c>
      <c r="C2593" t="s">
        <v>10634</v>
      </c>
      <c r="D2593" s="3" t="b">
        <f>NOT(ISNA(VLOOKUP(A2593,des!B:B,1,FALSE)))</f>
        <v>0</v>
      </c>
      <c r="E2593" s="3" t="str">
        <f>IF(D2593,VLOOKUP(A2593,des!B:Q,11,FALSE),"")</f>
        <v/>
      </c>
      <c r="F2593" s="3" t="b">
        <f t="shared" si="160"/>
        <v>0</v>
      </c>
      <c r="G2593" s="3" t="str">
        <f t="shared" si="161"/>
        <v/>
      </c>
      <c r="H2593" s="3" t="str">
        <f>IF(D2593,VLOOKUP(A2593,des!B:Q,12,FALSE),"")</f>
        <v/>
      </c>
      <c r="I2593" s="3" t="b">
        <f t="shared" si="162"/>
        <v>0</v>
      </c>
      <c r="J2593" s="3" t="str">
        <f t="shared" si="163"/>
        <v/>
      </c>
    </row>
    <row r="2594" spans="1:10" x14ac:dyDescent="0.2">
      <c r="A2594" t="s">
        <v>10635</v>
      </c>
      <c r="B2594" t="s">
        <v>10636</v>
      </c>
      <c r="C2594" t="s">
        <v>10637</v>
      </c>
      <c r="D2594" s="3" t="b">
        <f>NOT(ISNA(VLOOKUP(A2594,des!B:B,1,FALSE)))</f>
        <v>0</v>
      </c>
      <c r="E2594" s="3" t="str">
        <f>IF(D2594,VLOOKUP(A2594,des!B:Q,11,FALSE),"")</f>
        <v/>
      </c>
      <c r="F2594" s="3" t="b">
        <f t="shared" si="160"/>
        <v>0</v>
      </c>
      <c r="G2594" s="3" t="str">
        <f t="shared" si="161"/>
        <v/>
      </c>
      <c r="H2594" s="3" t="str">
        <f>IF(D2594,VLOOKUP(A2594,des!B:Q,12,FALSE),"")</f>
        <v/>
      </c>
      <c r="I2594" s="3" t="b">
        <f t="shared" si="162"/>
        <v>0</v>
      </c>
      <c r="J2594" s="3" t="str">
        <f t="shared" si="163"/>
        <v/>
      </c>
    </row>
    <row r="2595" spans="1:10" x14ac:dyDescent="0.2">
      <c r="A2595" t="s">
        <v>10638</v>
      </c>
      <c r="B2595" t="s">
        <v>10639</v>
      </c>
      <c r="C2595" t="s">
        <v>10640</v>
      </c>
      <c r="D2595" s="3" t="b">
        <f>NOT(ISNA(VLOOKUP(A2595,des!B:B,1,FALSE)))</f>
        <v>0</v>
      </c>
      <c r="E2595" s="3" t="str">
        <f>IF(D2595,VLOOKUP(A2595,des!B:Q,11,FALSE),"")</f>
        <v/>
      </c>
      <c r="F2595" s="3" t="b">
        <f t="shared" si="160"/>
        <v>0</v>
      </c>
      <c r="G2595" s="3" t="str">
        <f t="shared" si="161"/>
        <v/>
      </c>
      <c r="H2595" s="3" t="str">
        <f>IF(D2595,VLOOKUP(A2595,des!B:Q,12,FALSE),"")</f>
        <v/>
      </c>
      <c r="I2595" s="3" t="b">
        <f t="shared" si="162"/>
        <v>0</v>
      </c>
      <c r="J2595" s="3" t="str">
        <f t="shared" si="163"/>
        <v/>
      </c>
    </row>
    <row r="2596" spans="1:10" x14ac:dyDescent="0.2">
      <c r="A2596" t="s">
        <v>10641</v>
      </c>
      <c r="B2596" t="s">
        <v>10642</v>
      </c>
      <c r="C2596" t="s">
        <v>10643</v>
      </c>
      <c r="D2596" s="3" t="b">
        <f>NOT(ISNA(VLOOKUP(A2596,des!B:B,1,FALSE)))</f>
        <v>0</v>
      </c>
      <c r="E2596" s="3" t="str">
        <f>IF(D2596,VLOOKUP(A2596,des!B:Q,11,FALSE),"")</f>
        <v/>
      </c>
      <c r="F2596" s="3" t="b">
        <f t="shared" si="160"/>
        <v>0</v>
      </c>
      <c r="G2596" s="3" t="str">
        <f t="shared" si="161"/>
        <v/>
      </c>
      <c r="H2596" s="3" t="str">
        <f>IF(D2596,VLOOKUP(A2596,des!B:Q,12,FALSE),"")</f>
        <v/>
      </c>
      <c r="I2596" s="3" t="b">
        <f t="shared" si="162"/>
        <v>0</v>
      </c>
      <c r="J2596" s="3" t="str">
        <f t="shared" si="163"/>
        <v/>
      </c>
    </row>
    <row r="2597" spans="1:10" x14ac:dyDescent="0.2">
      <c r="A2597" t="s">
        <v>10644</v>
      </c>
      <c r="B2597" t="s">
        <v>10645</v>
      </c>
      <c r="C2597" t="s">
        <v>10646</v>
      </c>
      <c r="D2597" s="3" t="b">
        <f>NOT(ISNA(VLOOKUP(A2597,des!B:B,1,FALSE)))</f>
        <v>0</v>
      </c>
      <c r="E2597" s="3" t="str">
        <f>IF(D2597,VLOOKUP(A2597,des!B:Q,11,FALSE),"")</f>
        <v/>
      </c>
      <c r="F2597" s="3" t="b">
        <f t="shared" si="160"/>
        <v>0</v>
      </c>
      <c r="G2597" s="3" t="str">
        <f t="shared" si="161"/>
        <v/>
      </c>
      <c r="H2597" s="3" t="str">
        <f>IF(D2597,VLOOKUP(A2597,des!B:Q,12,FALSE),"")</f>
        <v/>
      </c>
      <c r="I2597" s="3" t="b">
        <f t="shared" si="162"/>
        <v>0</v>
      </c>
      <c r="J2597" s="3" t="str">
        <f t="shared" si="163"/>
        <v/>
      </c>
    </row>
    <row r="2598" spans="1:10" x14ac:dyDescent="0.2">
      <c r="A2598" t="s">
        <v>10647</v>
      </c>
      <c r="B2598" t="s">
        <v>10648</v>
      </c>
      <c r="C2598" t="s">
        <v>10649</v>
      </c>
      <c r="D2598" s="3" t="b">
        <f>NOT(ISNA(VLOOKUP(A2598,des!B:B,1,FALSE)))</f>
        <v>0</v>
      </c>
      <c r="E2598" s="3" t="str">
        <f>IF(D2598,VLOOKUP(A2598,des!B:Q,11,FALSE),"")</f>
        <v/>
      </c>
      <c r="F2598" s="3" t="b">
        <f t="shared" si="160"/>
        <v>0</v>
      </c>
      <c r="G2598" s="3" t="str">
        <f t="shared" si="161"/>
        <v/>
      </c>
      <c r="H2598" s="3" t="str">
        <f>IF(D2598,VLOOKUP(A2598,des!B:Q,12,FALSE),"")</f>
        <v/>
      </c>
      <c r="I2598" s="3" t="b">
        <f t="shared" si="162"/>
        <v>0</v>
      </c>
      <c r="J2598" s="3" t="str">
        <f t="shared" si="163"/>
        <v/>
      </c>
    </row>
    <row r="2599" spans="1:10" x14ac:dyDescent="0.2">
      <c r="A2599" t="s">
        <v>10650</v>
      </c>
      <c r="B2599" t="s">
        <v>10651</v>
      </c>
      <c r="C2599" t="s">
        <v>10652</v>
      </c>
      <c r="D2599" s="3" t="b">
        <f>NOT(ISNA(VLOOKUP(A2599,des!B:B,1,FALSE)))</f>
        <v>0</v>
      </c>
      <c r="E2599" s="3" t="str">
        <f>IF(D2599,VLOOKUP(A2599,des!B:Q,11,FALSE),"")</f>
        <v/>
      </c>
      <c r="F2599" s="3" t="b">
        <f t="shared" si="160"/>
        <v>0</v>
      </c>
      <c r="G2599" s="3" t="str">
        <f t="shared" si="161"/>
        <v/>
      </c>
      <c r="H2599" s="3" t="str">
        <f>IF(D2599,VLOOKUP(A2599,des!B:Q,12,FALSE),"")</f>
        <v/>
      </c>
      <c r="I2599" s="3" t="b">
        <f t="shared" si="162"/>
        <v>0</v>
      </c>
      <c r="J2599" s="3" t="str">
        <f t="shared" si="163"/>
        <v/>
      </c>
    </row>
    <row r="2600" spans="1:10" x14ac:dyDescent="0.2">
      <c r="A2600" t="s">
        <v>10653</v>
      </c>
      <c r="B2600" t="s">
        <v>10654</v>
      </c>
      <c r="C2600" t="s">
        <v>10655</v>
      </c>
      <c r="D2600" s="3" t="b">
        <f>NOT(ISNA(VLOOKUP(A2600,des!B:B,1,FALSE)))</f>
        <v>0</v>
      </c>
      <c r="E2600" s="3" t="str">
        <f>IF(D2600,VLOOKUP(A2600,des!B:Q,11,FALSE),"")</f>
        <v/>
      </c>
      <c r="F2600" s="3" t="b">
        <f t="shared" si="160"/>
        <v>0</v>
      </c>
      <c r="G2600" s="3" t="str">
        <f t="shared" si="161"/>
        <v/>
      </c>
      <c r="H2600" s="3" t="str">
        <f>IF(D2600,VLOOKUP(A2600,des!B:Q,12,FALSE),"")</f>
        <v/>
      </c>
      <c r="I2600" s="3" t="b">
        <f t="shared" si="162"/>
        <v>0</v>
      </c>
      <c r="J2600" s="3" t="str">
        <f t="shared" si="163"/>
        <v/>
      </c>
    </row>
    <row r="2601" spans="1:10" x14ac:dyDescent="0.2">
      <c r="A2601" t="s">
        <v>10656</v>
      </c>
      <c r="B2601" t="s">
        <v>10657</v>
      </c>
      <c r="C2601" t="s">
        <v>10658</v>
      </c>
      <c r="D2601" s="3" t="b">
        <f>NOT(ISNA(VLOOKUP(A2601,des!B:B,1,FALSE)))</f>
        <v>0</v>
      </c>
      <c r="E2601" s="3" t="str">
        <f>IF(D2601,VLOOKUP(A2601,des!B:Q,11,FALSE),"")</f>
        <v/>
      </c>
      <c r="F2601" s="3" t="b">
        <f t="shared" si="160"/>
        <v>0</v>
      </c>
      <c r="G2601" s="3" t="str">
        <f t="shared" si="161"/>
        <v/>
      </c>
      <c r="H2601" s="3" t="str">
        <f>IF(D2601,VLOOKUP(A2601,des!B:Q,12,FALSE),"")</f>
        <v/>
      </c>
      <c r="I2601" s="3" t="b">
        <f t="shared" si="162"/>
        <v>0</v>
      </c>
      <c r="J2601" s="3" t="str">
        <f t="shared" si="163"/>
        <v/>
      </c>
    </row>
    <row r="2602" spans="1:10" x14ac:dyDescent="0.2">
      <c r="A2602" t="s">
        <v>10659</v>
      </c>
      <c r="B2602" t="s">
        <v>10660</v>
      </c>
      <c r="C2602" t="s">
        <v>10661</v>
      </c>
      <c r="D2602" s="3" t="b">
        <f>NOT(ISNA(VLOOKUP(A2602,des!B:B,1,FALSE)))</f>
        <v>0</v>
      </c>
      <c r="E2602" s="3" t="str">
        <f>IF(D2602,VLOOKUP(A2602,des!B:Q,11,FALSE),"")</f>
        <v/>
      </c>
      <c r="F2602" s="3" t="b">
        <f t="shared" si="160"/>
        <v>0</v>
      </c>
      <c r="G2602" s="3" t="str">
        <f t="shared" si="161"/>
        <v/>
      </c>
      <c r="H2602" s="3" t="str">
        <f>IF(D2602,VLOOKUP(A2602,des!B:Q,12,FALSE),"")</f>
        <v/>
      </c>
      <c r="I2602" s="3" t="b">
        <f t="shared" si="162"/>
        <v>0</v>
      </c>
      <c r="J2602" s="3" t="str">
        <f t="shared" si="163"/>
        <v/>
      </c>
    </row>
    <row r="2603" spans="1:10" x14ac:dyDescent="0.2">
      <c r="A2603" t="s">
        <v>10662</v>
      </c>
      <c r="B2603" t="s">
        <v>10663</v>
      </c>
      <c r="C2603" t="s">
        <v>10664</v>
      </c>
      <c r="D2603" s="3" t="b">
        <f>NOT(ISNA(VLOOKUP(A2603,des!B:B,1,FALSE)))</f>
        <v>0</v>
      </c>
      <c r="E2603" s="3" t="str">
        <f>IF(D2603,VLOOKUP(A2603,des!B:Q,11,FALSE),"")</f>
        <v/>
      </c>
      <c r="F2603" s="3" t="b">
        <f t="shared" si="160"/>
        <v>0</v>
      </c>
      <c r="G2603" s="3" t="str">
        <f t="shared" si="161"/>
        <v/>
      </c>
      <c r="H2603" s="3" t="str">
        <f>IF(D2603,VLOOKUP(A2603,des!B:Q,12,FALSE),"")</f>
        <v/>
      </c>
      <c r="I2603" s="3" t="b">
        <f t="shared" si="162"/>
        <v>0</v>
      </c>
      <c r="J2603" s="3" t="str">
        <f t="shared" si="163"/>
        <v/>
      </c>
    </row>
    <row r="2604" spans="1:10" x14ac:dyDescent="0.2">
      <c r="A2604" t="s">
        <v>10665</v>
      </c>
      <c r="B2604" t="s">
        <v>10666</v>
      </c>
      <c r="C2604" t="s">
        <v>10667</v>
      </c>
      <c r="D2604" s="3" t="b">
        <f>NOT(ISNA(VLOOKUP(A2604,des!B:B,1,FALSE)))</f>
        <v>0</v>
      </c>
      <c r="E2604" s="3" t="str">
        <f>IF(D2604,VLOOKUP(A2604,des!B:Q,11,FALSE),"")</f>
        <v/>
      </c>
      <c r="F2604" s="3" t="b">
        <f t="shared" si="160"/>
        <v>0</v>
      </c>
      <c r="G2604" s="3" t="str">
        <f t="shared" si="161"/>
        <v/>
      </c>
      <c r="H2604" s="3" t="str">
        <f>IF(D2604,VLOOKUP(A2604,des!B:Q,12,FALSE),"")</f>
        <v/>
      </c>
      <c r="I2604" s="3" t="b">
        <f t="shared" si="162"/>
        <v>0</v>
      </c>
      <c r="J2604" s="3" t="str">
        <f t="shared" si="163"/>
        <v/>
      </c>
    </row>
    <row r="2605" spans="1:10" x14ac:dyDescent="0.2">
      <c r="A2605" t="s">
        <v>10668</v>
      </c>
      <c r="B2605" t="s">
        <v>10669</v>
      </c>
      <c r="C2605" t="s">
        <v>10670</v>
      </c>
      <c r="D2605" s="3" t="b">
        <f>NOT(ISNA(VLOOKUP(A2605,des!B:B,1,FALSE)))</f>
        <v>0</v>
      </c>
      <c r="E2605" s="3" t="str">
        <f>IF(D2605,VLOOKUP(A2605,des!B:Q,11,FALSE),"")</f>
        <v/>
      </c>
      <c r="F2605" s="3" t="b">
        <f t="shared" si="160"/>
        <v>0</v>
      </c>
      <c r="G2605" s="3" t="str">
        <f t="shared" si="161"/>
        <v/>
      </c>
      <c r="H2605" s="3" t="str">
        <f>IF(D2605,VLOOKUP(A2605,des!B:Q,12,FALSE),"")</f>
        <v/>
      </c>
      <c r="I2605" s="3" t="b">
        <f t="shared" si="162"/>
        <v>0</v>
      </c>
      <c r="J2605" s="3" t="str">
        <f t="shared" si="163"/>
        <v/>
      </c>
    </row>
    <row r="2606" spans="1:10" x14ac:dyDescent="0.2">
      <c r="A2606" t="s">
        <v>10671</v>
      </c>
      <c r="B2606" t="s">
        <v>10672</v>
      </c>
      <c r="C2606" t="s">
        <v>10673</v>
      </c>
      <c r="D2606" s="3" t="b">
        <f>NOT(ISNA(VLOOKUP(A2606,des!B:B,1,FALSE)))</f>
        <v>0</v>
      </c>
      <c r="E2606" s="3" t="str">
        <f>IF(D2606,VLOOKUP(A2606,des!B:Q,11,FALSE),"")</f>
        <v/>
      </c>
      <c r="F2606" s="3" t="b">
        <f t="shared" si="160"/>
        <v>0</v>
      </c>
      <c r="G2606" s="3" t="str">
        <f t="shared" si="161"/>
        <v/>
      </c>
      <c r="H2606" s="3" t="str">
        <f>IF(D2606,VLOOKUP(A2606,des!B:Q,12,FALSE),"")</f>
        <v/>
      </c>
      <c r="I2606" s="3" t="b">
        <f t="shared" si="162"/>
        <v>0</v>
      </c>
      <c r="J2606" s="3" t="str">
        <f t="shared" si="163"/>
        <v/>
      </c>
    </row>
    <row r="2607" spans="1:10" x14ac:dyDescent="0.2">
      <c r="A2607" t="s">
        <v>10674</v>
      </c>
      <c r="B2607" t="s">
        <v>10675</v>
      </c>
      <c r="C2607" t="s">
        <v>10676</v>
      </c>
      <c r="D2607" s="3" t="b">
        <f>NOT(ISNA(VLOOKUP(A2607,des!B:B,1,FALSE)))</f>
        <v>0</v>
      </c>
      <c r="E2607" s="3" t="str">
        <f>IF(D2607,VLOOKUP(A2607,des!B:Q,11,FALSE),"")</f>
        <v/>
      </c>
      <c r="F2607" s="3" t="b">
        <f t="shared" si="160"/>
        <v>0</v>
      </c>
      <c r="G2607" s="3" t="str">
        <f t="shared" si="161"/>
        <v/>
      </c>
      <c r="H2607" s="3" t="str">
        <f>IF(D2607,VLOOKUP(A2607,des!B:Q,12,FALSE),"")</f>
        <v/>
      </c>
      <c r="I2607" s="3" t="b">
        <f t="shared" si="162"/>
        <v>0</v>
      </c>
      <c r="J2607" s="3" t="str">
        <f t="shared" si="163"/>
        <v/>
      </c>
    </row>
    <row r="2608" spans="1:10" x14ac:dyDescent="0.2">
      <c r="A2608" t="s">
        <v>10677</v>
      </c>
      <c r="B2608" t="s">
        <v>10678</v>
      </c>
      <c r="C2608" t="s">
        <v>10679</v>
      </c>
      <c r="D2608" s="3" t="b">
        <f>NOT(ISNA(VLOOKUP(A2608,des!B:B,1,FALSE)))</f>
        <v>0</v>
      </c>
      <c r="E2608" s="3" t="str">
        <f>IF(D2608,VLOOKUP(A2608,des!B:Q,11,FALSE),"")</f>
        <v/>
      </c>
      <c r="F2608" s="3" t="b">
        <f t="shared" si="160"/>
        <v>0</v>
      </c>
      <c r="G2608" s="3" t="str">
        <f t="shared" si="161"/>
        <v/>
      </c>
      <c r="H2608" s="3" t="str">
        <f>IF(D2608,VLOOKUP(A2608,des!B:Q,12,FALSE),"")</f>
        <v/>
      </c>
      <c r="I2608" s="3" t="b">
        <f t="shared" si="162"/>
        <v>0</v>
      </c>
      <c r="J2608" s="3" t="str">
        <f t="shared" si="163"/>
        <v/>
      </c>
    </row>
    <row r="2609" spans="1:10" x14ac:dyDescent="0.2">
      <c r="A2609" t="s">
        <v>10680</v>
      </c>
      <c r="B2609" t="s">
        <v>10681</v>
      </c>
      <c r="C2609" t="s">
        <v>10682</v>
      </c>
      <c r="D2609" s="3" t="b">
        <f>NOT(ISNA(VLOOKUP(A2609,des!B:B,1,FALSE)))</f>
        <v>0</v>
      </c>
      <c r="E2609" s="3" t="str">
        <f>IF(D2609,VLOOKUP(A2609,des!B:Q,11,FALSE),"")</f>
        <v/>
      </c>
      <c r="F2609" s="3" t="b">
        <f t="shared" si="160"/>
        <v>0</v>
      </c>
      <c r="G2609" s="3" t="str">
        <f t="shared" si="161"/>
        <v/>
      </c>
      <c r="H2609" s="3" t="str">
        <f>IF(D2609,VLOOKUP(A2609,des!B:Q,12,FALSE),"")</f>
        <v/>
      </c>
      <c r="I2609" s="3" t="b">
        <f t="shared" si="162"/>
        <v>0</v>
      </c>
      <c r="J2609" s="3" t="str">
        <f t="shared" si="163"/>
        <v/>
      </c>
    </row>
    <row r="2610" spans="1:10" x14ac:dyDescent="0.2">
      <c r="A2610" t="s">
        <v>10683</v>
      </c>
      <c r="B2610" t="s">
        <v>10684</v>
      </c>
      <c r="C2610" t="s">
        <v>10685</v>
      </c>
      <c r="D2610" s="3" t="b">
        <f>NOT(ISNA(VLOOKUP(A2610,des!B:B,1,FALSE)))</f>
        <v>0</v>
      </c>
      <c r="E2610" s="3" t="str">
        <f>IF(D2610,VLOOKUP(A2610,des!B:Q,11,FALSE),"")</f>
        <v/>
      </c>
      <c r="F2610" s="3" t="b">
        <f t="shared" si="160"/>
        <v>0</v>
      </c>
      <c r="G2610" s="3" t="str">
        <f t="shared" si="161"/>
        <v/>
      </c>
      <c r="H2610" s="3" t="str">
        <f>IF(D2610,VLOOKUP(A2610,des!B:Q,12,FALSE),"")</f>
        <v/>
      </c>
      <c r="I2610" s="3" t="b">
        <f t="shared" si="162"/>
        <v>0</v>
      </c>
      <c r="J2610" s="3" t="str">
        <f t="shared" si="163"/>
        <v/>
      </c>
    </row>
    <row r="2611" spans="1:10" x14ac:dyDescent="0.2">
      <c r="A2611" t="s">
        <v>10686</v>
      </c>
      <c r="B2611" t="s">
        <v>10687</v>
      </c>
      <c r="C2611" t="s">
        <v>10688</v>
      </c>
      <c r="D2611" s="3" t="b">
        <f>NOT(ISNA(VLOOKUP(A2611,des!B:B,1,FALSE)))</f>
        <v>0</v>
      </c>
      <c r="E2611" s="3" t="str">
        <f>IF(D2611,VLOOKUP(A2611,des!B:Q,11,FALSE),"")</f>
        <v/>
      </c>
      <c r="F2611" s="3" t="b">
        <f t="shared" si="160"/>
        <v>0</v>
      </c>
      <c r="G2611" s="3" t="str">
        <f t="shared" si="161"/>
        <v/>
      </c>
      <c r="H2611" s="3" t="str">
        <f>IF(D2611,VLOOKUP(A2611,des!B:Q,12,FALSE),"")</f>
        <v/>
      </c>
      <c r="I2611" s="3" t="b">
        <f t="shared" si="162"/>
        <v>0</v>
      </c>
      <c r="J2611" s="3" t="str">
        <f t="shared" si="163"/>
        <v/>
      </c>
    </row>
    <row r="2612" spans="1:10" x14ac:dyDescent="0.2">
      <c r="A2612" t="s">
        <v>10689</v>
      </c>
      <c r="B2612" t="s">
        <v>10690</v>
      </c>
      <c r="C2612" t="s">
        <v>10691</v>
      </c>
      <c r="D2612" s="3" t="b">
        <f>NOT(ISNA(VLOOKUP(A2612,des!B:B,1,FALSE)))</f>
        <v>0</v>
      </c>
      <c r="E2612" s="3" t="str">
        <f>IF(D2612,VLOOKUP(A2612,des!B:Q,11,FALSE),"")</f>
        <v/>
      </c>
      <c r="F2612" s="3" t="b">
        <f t="shared" si="160"/>
        <v>0</v>
      </c>
      <c r="G2612" s="3" t="str">
        <f t="shared" si="161"/>
        <v/>
      </c>
      <c r="H2612" s="3" t="str">
        <f>IF(D2612,VLOOKUP(A2612,des!B:Q,12,FALSE),"")</f>
        <v/>
      </c>
      <c r="I2612" s="3" t="b">
        <f t="shared" si="162"/>
        <v>0</v>
      </c>
      <c r="J2612" s="3" t="str">
        <f t="shared" si="163"/>
        <v/>
      </c>
    </row>
    <row r="2613" spans="1:10" x14ac:dyDescent="0.2">
      <c r="A2613" t="s">
        <v>10692</v>
      </c>
      <c r="B2613" t="s">
        <v>10693</v>
      </c>
      <c r="C2613" t="s">
        <v>10694</v>
      </c>
      <c r="D2613" s="3" t="b">
        <f>NOT(ISNA(VLOOKUP(A2613,des!B:B,1,FALSE)))</f>
        <v>0</v>
      </c>
      <c r="E2613" s="3" t="str">
        <f>IF(D2613,VLOOKUP(A2613,des!B:Q,11,FALSE),"")</f>
        <v/>
      </c>
      <c r="F2613" s="3" t="b">
        <f t="shared" si="160"/>
        <v>0</v>
      </c>
      <c r="G2613" s="3" t="str">
        <f t="shared" si="161"/>
        <v/>
      </c>
      <c r="H2613" s="3" t="str">
        <f>IF(D2613,VLOOKUP(A2613,des!B:Q,12,FALSE),"")</f>
        <v/>
      </c>
      <c r="I2613" s="3" t="b">
        <f t="shared" si="162"/>
        <v>0</v>
      </c>
      <c r="J2613" s="3" t="str">
        <f t="shared" si="163"/>
        <v/>
      </c>
    </row>
    <row r="2614" spans="1:10" x14ac:dyDescent="0.2">
      <c r="A2614" t="s">
        <v>10695</v>
      </c>
      <c r="B2614" t="s">
        <v>10696</v>
      </c>
      <c r="C2614" t="s">
        <v>10697</v>
      </c>
      <c r="D2614" s="3" t="b">
        <f>NOT(ISNA(VLOOKUP(A2614,des!B:B,1,FALSE)))</f>
        <v>0</v>
      </c>
      <c r="E2614" s="3" t="str">
        <f>IF(D2614,VLOOKUP(A2614,des!B:Q,11,FALSE),"")</f>
        <v/>
      </c>
      <c r="F2614" s="3" t="b">
        <f t="shared" si="160"/>
        <v>0</v>
      </c>
      <c r="G2614" s="3" t="str">
        <f t="shared" si="161"/>
        <v/>
      </c>
      <c r="H2614" s="3" t="str">
        <f>IF(D2614,VLOOKUP(A2614,des!B:Q,12,FALSE),"")</f>
        <v/>
      </c>
      <c r="I2614" s="3" t="b">
        <f t="shared" si="162"/>
        <v>0</v>
      </c>
      <c r="J2614" s="3" t="str">
        <f t="shared" si="163"/>
        <v/>
      </c>
    </row>
    <row r="2615" spans="1:10" x14ac:dyDescent="0.2">
      <c r="A2615" t="s">
        <v>10698</v>
      </c>
      <c r="B2615" t="s">
        <v>10699</v>
      </c>
      <c r="C2615" t="s">
        <v>10700</v>
      </c>
      <c r="D2615" s="3" t="b">
        <f>NOT(ISNA(VLOOKUP(A2615,des!B:B,1,FALSE)))</f>
        <v>0</v>
      </c>
      <c r="E2615" s="3" t="str">
        <f>IF(D2615,VLOOKUP(A2615,des!B:Q,11,FALSE),"")</f>
        <v/>
      </c>
      <c r="F2615" s="3" t="b">
        <f t="shared" si="160"/>
        <v>0</v>
      </c>
      <c r="G2615" s="3" t="str">
        <f t="shared" si="161"/>
        <v/>
      </c>
      <c r="H2615" s="3" t="str">
        <f>IF(D2615,VLOOKUP(A2615,des!B:Q,12,FALSE),"")</f>
        <v/>
      </c>
      <c r="I2615" s="3" t="b">
        <f t="shared" si="162"/>
        <v>0</v>
      </c>
      <c r="J2615" s="3" t="str">
        <f t="shared" si="163"/>
        <v/>
      </c>
    </row>
    <row r="2616" spans="1:10" x14ac:dyDescent="0.2">
      <c r="A2616" t="s">
        <v>10701</v>
      </c>
      <c r="B2616" t="s">
        <v>10702</v>
      </c>
      <c r="C2616" t="s">
        <v>10703</v>
      </c>
      <c r="D2616" s="3" t="b">
        <f>NOT(ISNA(VLOOKUP(A2616,des!B:B,1,FALSE)))</f>
        <v>0</v>
      </c>
      <c r="E2616" s="3" t="str">
        <f>IF(D2616,VLOOKUP(A2616,des!B:Q,11,FALSE),"")</f>
        <v/>
      </c>
      <c r="F2616" s="3" t="b">
        <f t="shared" si="160"/>
        <v>0</v>
      </c>
      <c r="G2616" s="3" t="str">
        <f t="shared" si="161"/>
        <v/>
      </c>
      <c r="H2616" s="3" t="str">
        <f>IF(D2616,VLOOKUP(A2616,des!B:Q,12,FALSE),"")</f>
        <v/>
      </c>
      <c r="I2616" s="3" t="b">
        <f t="shared" si="162"/>
        <v>0</v>
      </c>
      <c r="J2616" s="3" t="str">
        <f t="shared" si="163"/>
        <v/>
      </c>
    </row>
    <row r="2617" spans="1:10" x14ac:dyDescent="0.2">
      <c r="A2617" t="s">
        <v>10704</v>
      </c>
      <c r="B2617" t="s">
        <v>10705</v>
      </c>
      <c r="C2617" t="s">
        <v>10706</v>
      </c>
      <c r="D2617" s="3" t="b">
        <f>NOT(ISNA(VLOOKUP(A2617,des!B:B,1,FALSE)))</f>
        <v>0</v>
      </c>
      <c r="E2617" s="3" t="str">
        <f>IF(D2617,VLOOKUP(A2617,des!B:Q,11,FALSE),"")</f>
        <v/>
      </c>
      <c r="F2617" s="3" t="b">
        <f t="shared" si="160"/>
        <v>0</v>
      </c>
      <c r="G2617" s="3" t="str">
        <f t="shared" si="161"/>
        <v/>
      </c>
      <c r="H2617" s="3" t="str">
        <f>IF(D2617,VLOOKUP(A2617,des!B:Q,12,FALSE),"")</f>
        <v/>
      </c>
      <c r="I2617" s="3" t="b">
        <f t="shared" si="162"/>
        <v>0</v>
      </c>
      <c r="J2617" s="3" t="str">
        <f t="shared" si="163"/>
        <v/>
      </c>
    </row>
    <row r="2618" spans="1:10" x14ac:dyDescent="0.2">
      <c r="A2618" t="s">
        <v>10707</v>
      </c>
      <c r="B2618" t="s">
        <v>10708</v>
      </c>
      <c r="C2618" t="s">
        <v>10709</v>
      </c>
      <c r="D2618" s="3" t="b">
        <f>NOT(ISNA(VLOOKUP(A2618,des!B:B,1,FALSE)))</f>
        <v>0</v>
      </c>
      <c r="E2618" s="3" t="str">
        <f>IF(D2618,VLOOKUP(A2618,des!B:Q,11,FALSE),"")</f>
        <v/>
      </c>
      <c r="F2618" s="3" t="b">
        <f t="shared" si="160"/>
        <v>0</v>
      </c>
      <c r="G2618" s="3" t="str">
        <f t="shared" si="161"/>
        <v/>
      </c>
      <c r="H2618" s="3" t="str">
        <f>IF(D2618,VLOOKUP(A2618,des!B:Q,12,FALSE),"")</f>
        <v/>
      </c>
      <c r="I2618" s="3" t="b">
        <f t="shared" si="162"/>
        <v>0</v>
      </c>
      <c r="J2618" s="3" t="str">
        <f t="shared" si="163"/>
        <v/>
      </c>
    </row>
    <row r="2619" spans="1:10" x14ac:dyDescent="0.2">
      <c r="A2619" t="s">
        <v>10710</v>
      </c>
      <c r="B2619" t="s">
        <v>10711</v>
      </c>
      <c r="C2619" t="s">
        <v>10712</v>
      </c>
      <c r="D2619" s="3" t="b">
        <f>NOT(ISNA(VLOOKUP(A2619,des!B:B,1,FALSE)))</f>
        <v>0</v>
      </c>
      <c r="E2619" s="3" t="str">
        <f>IF(D2619,VLOOKUP(A2619,des!B:Q,11,FALSE),"")</f>
        <v/>
      </c>
      <c r="F2619" s="3" t="b">
        <f t="shared" si="160"/>
        <v>0</v>
      </c>
      <c r="G2619" s="3" t="str">
        <f t="shared" si="161"/>
        <v/>
      </c>
      <c r="H2619" s="3" t="str">
        <f>IF(D2619,VLOOKUP(A2619,des!B:Q,12,FALSE),"")</f>
        <v/>
      </c>
      <c r="I2619" s="3" t="b">
        <f t="shared" si="162"/>
        <v>0</v>
      </c>
      <c r="J2619" s="3" t="str">
        <f t="shared" si="163"/>
        <v/>
      </c>
    </row>
    <row r="2620" spans="1:10" x14ac:dyDescent="0.2">
      <c r="A2620" t="s">
        <v>10713</v>
      </c>
      <c r="B2620" t="s">
        <v>10714</v>
      </c>
      <c r="C2620" t="s">
        <v>10715</v>
      </c>
      <c r="D2620" s="3" t="b">
        <f>NOT(ISNA(VLOOKUP(A2620,des!B:B,1,FALSE)))</f>
        <v>0</v>
      </c>
      <c r="E2620" s="3" t="str">
        <f>IF(D2620,VLOOKUP(A2620,des!B:Q,11,FALSE),"")</f>
        <v/>
      </c>
      <c r="F2620" s="3" t="b">
        <f t="shared" si="160"/>
        <v>0</v>
      </c>
      <c r="G2620" s="3" t="str">
        <f t="shared" si="161"/>
        <v/>
      </c>
      <c r="H2620" s="3" t="str">
        <f>IF(D2620,VLOOKUP(A2620,des!B:Q,12,FALSE),"")</f>
        <v/>
      </c>
      <c r="I2620" s="3" t="b">
        <f t="shared" si="162"/>
        <v>0</v>
      </c>
      <c r="J2620" s="3" t="str">
        <f t="shared" si="163"/>
        <v/>
      </c>
    </row>
    <row r="2621" spans="1:10" x14ac:dyDescent="0.2">
      <c r="A2621" t="s">
        <v>10716</v>
      </c>
      <c r="B2621" t="s">
        <v>10717</v>
      </c>
      <c r="C2621" t="s">
        <v>10718</v>
      </c>
      <c r="D2621" s="3" t="b">
        <f>NOT(ISNA(VLOOKUP(A2621,des!B:B,1,FALSE)))</f>
        <v>0</v>
      </c>
      <c r="E2621" s="3" t="str">
        <f>IF(D2621,VLOOKUP(A2621,des!B:Q,11,FALSE),"")</f>
        <v/>
      </c>
      <c r="F2621" s="3" t="b">
        <f t="shared" si="160"/>
        <v>0</v>
      </c>
      <c r="G2621" s="3" t="str">
        <f t="shared" si="161"/>
        <v/>
      </c>
      <c r="H2621" s="3" t="str">
        <f>IF(D2621,VLOOKUP(A2621,des!B:Q,12,FALSE),"")</f>
        <v/>
      </c>
      <c r="I2621" s="3" t="b">
        <f t="shared" si="162"/>
        <v>0</v>
      </c>
      <c r="J2621" s="3" t="str">
        <f t="shared" si="163"/>
        <v/>
      </c>
    </row>
    <row r="2622" spans="1:10" x14ac:dyDescent="0.2">
      <c r="A2622" t="s">
        <v>10719</v>
      </c>
      <c r="B2622" t="s">
        <v>10720</v>
      </c>
      <c r="C2622" t="s">
        <v>10721</v>
      </c>
      <c r="D2622" s="3" t="b">
        <f>NOT(ISNA(VLOOKUP(A2622,des!B:B,1,FALSE)))</f>
        <v>0</v>
      </c>
      <c r="E2622" s="3" t="str">
        <f>IF(D2622,VLOOKUP(A2622,des!B:Q,11,FALSE),"")</f>
        <v/>
      </c>
      <c r="F2622" s="3" t="b">
        <f t="shared" si="160"/>
        <v>0</v>
      </c>
      <c r="G2622" s="3" t="str">
        <f t="shared" si="161"/>
        <v/>
      </c>
      <c r="H2622" s="3" t="str">
        <f>IF(D2622,VLOOKUP(A2622,des!B:Q,12,FALSE),"")</f>
        <v/>
      </c>
      <c r="I2622" s="3" t="b">
        <f t="shared" si="162"/>
        <v>0</v>
      </c>
      <c r="J2622" s="3" t="str">
        <f t="shared" si="163"/>
        <v/>
      </c>
    </row>
    <row r="2623" spans="1:10" x14ac:dyDescent="0.2">
      <c r="A2623" t="s">
        <v>10722</v>
      </c>
      <c r="B2623" t="s">
        <v>10723</v>
      </c>
      <c r="C2623" t="s">
        <v>10724</v>
      </c>
      <c r="D2623" s="3" t="b">
        <f>NOT(ISNA(VLOOKUP(A2623,des!B:B,1,FALSE)))</f>
        <v>0</v>
      </c>
      <c r="E2623" s="3" t="str">
        <f>IF(D2623,VLOOKUP(A2623,des!B:Q,11,FALSE),"")</f>
        <v/>
      </c>
      <c r="F2623" s="3" t="b">
        <f t="shared" si="160"/>
        <v>0</v>
      </c>
      <c r="G2623" s="3" t="str">
        <f t="shared" si="161"/>
        <v/>
      </c>
      <c r="H2623" s="3" t="str">
        <f>IF(D2623,VLOOKUP(A2623,des!B:Q,12,FALSE),"")</f>
        <v/>
      </c>
      <c r="I2623" s="3" t="b">
        <f t="shared" si="162"/>
        <v>0</v>
      </c>
      <c r="J2623" s="3" t="str">
        <f t="shared" si="163"/>
        <v/>
      </c>
    </row>
    <row r="2624" spans="1:10" x14ac:dyDescent="0.2">
      <c r="A2624" t="s">
        <v>10725</v>
      </c>
      <c r="B2624" t="s">
        <v>10726</v>
      </c>
      <c r="C2624" t="s">
        <v>10727</v>
      </c>
      <c r="D2624" s="3" t="b">
        <f>NOT(ISNA(VLOOKUP(A2624,des!B:B,1,FALSE)))</f>
        <v>0</v>
      </c>
      <c r="E2624" s="3" t="str">
        <f>IF(D2624,VLOOKUP(A2624,des!B:Q,11,FALSE),"")</f>
        <v/>
      </c>
      <c r="F2624" s="3" t="b">
        <f t="shared" si="160"/>
        <v>0</v>
      </c>
      <c r="G2624" s="3" t="str">
        <f t="shared" si="161"/>
        <v/>
      </c>
      <c r="H2624" s="3" t="str">
        <f>IF(D2624,VLOOKUP(A2624,des!B:Q,12,FALSE),"")</f>
        <v/>
      </c>
      <c r="I2624" s="3" t="b">
        <f t="shared" si="162"/>
        <v>0</v>
      </c>
      <c r="J2624" s="3" t="str">
        <f t="shared" si="163"/>
        <v/>
      </c>
    </row>
    <row r="2625" spans="1:10" x14ac:dyDescent="0.2">
      <c r="A2625" t="s">
        <v>10728</v>
      </c>
      <c r="B2625" t="s">
        <v>10729</v>
      </c>
      <c r="C2625" t="s">
        <v>10730</v>
      </c>
      <c r="D2625" s="3" t="b">
        <f>NOT(ISNA(VLOOKUP(A2625,des!B:B,1,FALSE)))</f>
        <v>0</v>
      </c>
      <c r="E2625" s="3" t="str">
        <f>IF(D2625,VLOOKUP(A2625,des!B:Q,11,FALSE),"")</f>
        <v/>
      </c>
      <c r="F2625" s="3" t="b">
        <f t="shared" si="160"/>
        <v>0</v>
      </c>
      <c r="G2625" s="3" t="str">
        <f t="shared" si="161"/>
        <v/>
      </c>
      <c r="H2625" s="3" t="str">
        <f>IF(D2625,VLOOKUP(A2625,des!B:Q,12,FALSE),"")</f>
        <v/>
      </c>
      <c r="I2625" s="3" t="b">
        <f t="shared" si="162"/>
        <v>0</v>
      </c>
      <c r="J2625" s="3" t="str">
        <f t="shared" si="163"/>
        <v/>
      </c>
    </row>
    <row r="2626" spans="1:10" x14ac:dyDescent="0.2">
      <c r="A2626" t="s">
        <v>10731</v>
      </c>
      <c r="B2626" t="s">
        <v>10732</v>
      </c>
      <c r="C2626" t="s">
        <v>10733</v>
      </c>
      <c r="D2626" s="3" t="b">
        <f>NOT(ISNA(VLOOKUP(A2626,des!B:B,1,FALSE)))</f>
        <v>0</v>
      </c>
      <c r="E2626" s="3" t="str">
        <f>IF(D2626,VLOOKUP(A2626,des!B:Q,11,FALSE),"")</f>
        <v/>
      </c>
      <c r="F2626" s="3" t="b">
        <f t="shared" si="160"/>
        <v>0</v>
      </c>
      <c r="G2626" s="3" t="str">
        <f t="shared" si="161"/>
        <v/>
      </c>
      <c r="H2626" s="3" t="str">
        <f>IF(D2626,VLOOKUP(A2626,des!B:Q,12,FALSE),"")</f>
        <v/>
      </c>
      <c r="I2626" s="3" t="b">
        <f t="shared" si="162"/>
        <v>0</v>
      </c>
      <c r="J2626" s="3" t="str">
        <f t="shared" si="163"/>
        <v/>
      </c>
    </row>
    <row r="2627" spans="1:10" x14ac:dyDescent="0.2">
      <c r="A2627" t="s">
        <v>10734</v>
      </c>
      <c r="B2627" t="s">
        <v>10735</v>
      </c>
      <c r="C2627" t="s">
        <v>10736</v>
      </c>
      <c r="D2627" s="3" t="b">
        <f>NOT(ISNA(VLOOKUP(A2627,des!B:B,1,FALSE)))</f>
        <v>0</v>
      </c>
      <c r="E2627" s="3" t="str">
        <f>IF(D2627,VLOOKUP(A2627,des!B:Q,11,FALSE),"")</f>
        <v/>
      </c>
      <c r="F2627" s="3" t="b">
        <f t="shared" si="160"/>
        <v>0</v>
      </c>
      <c r="G2627" s="3" t="str">
        <f t="shared" si="161"/>
        <v/>
      </c>
      <c r="H2627" s="3" t="str">
        <f>IF(D2627,VLOOKUP(A2627,des!B:Q,12,FALSE),"")</f>
        <v/>
      </c>
      <c r="I2627" s="3" t="b">
        <f t="shared" si="162"/>
        <v>0</v>
      </c>
      <c r="J2627" s="3" t="str">
        <f t="shared" si="163"/>
        <v/>
      </c>
    </row>
    <row r="2628" spans="1:10" x14ac:dyDescent="0.2">
      <c r="A2628" t="s">
        <v>10737</v>
      </c>
      <c r="B2628" t="s">
        <v>10738</v>
      </c>
      <c r="C2628" t="s">
        <v>10739</v>
      </c>
      <c r="D2628" s="3" t="b">
        <f>NOT(ISNA(VLOOKUP(A2628,des!B:B,1,FALSE)))</f>
        <v>0</v>
      </c>
      <c r="E2628" s="3" t="str">
        <f>IF(D2628,VLOOKUP(A2628,des!B:Q,11,FALSE),"")</f>
        <v/>
      </c>
      <c r="F2628" s="3" t="b">
        <f t="shared" si="160"/>
        <v>0</v>
      </c>
      <c r="G2628" s="3" t="str">
        <f t="shared" si="161"/>
        <v/>
      </c>
      <c r="H2628" s="3" t="str">
        <f>IF(D2628,VLOOKUP(A2628,des!B:Q,12,FALSE),"")</f>
        <v/>
      </c>
      <c r="I2628" s="3" t="b">
        <f t="shared" si="162"/>
        <v>0</v>
      </c>
      <c r="J2628" s="3" t="str">
        <f t="shared" si="163"/>
        <v/>
      </c>
    </row>
    <row r="2629" spans="1:10" x14ac:dyDescent="0.2">
      <c r="A2629" t="s">
        <v>10740</v>
      </c>
      <c r="B2629" t="s">
        <v>10741</v>
      </c>
      <c r="C2629" t="s">
        <v>10742</v>
      </c>
      <c r="D2629" s="3" t="b">
        <f>NOT(ISNA(VLOOKUP(A2629,des!B:B,1,FALSE)))</f>
        <v>0</v>
      </c>
      <c r="E2629" s="3" t="str">
        <f>IF(D2629,VLOOKUP(A2629,des!B:Q,11,FALSE),"")</f>
        <v/>
      </c>
      <c r="F2629" s="3" t="b">
        <f t="shared" ref="F2629:F2692" si="164">IF(D2629,IF(E2629&lt;&gt;B2629,TRUE,FALSE),FALSE)</f>
        <v>0</v>
      </c>
      <c r="G2629" s="3" t="str">
        <f t="shared" si="161"/>
        <v/>
      </c>
      <c r="H2629" s="3" t="str">
        <f>IF(D2629,VLOOKUP(A2629,des!B:Q,12,FALSE),"")</f>
        <v/>
      </c>
      <c r="I2629" s="3" t="b">
        <f t="shared" si="162"/>
        <v>0</v>
      </c>
      <c r="J2629" s="3" t="str">
        <f t="shared" si="163"/>
        <v/>
      </c>
    </row>
    <row r="2630" spans="1:10" x14ac:dyDescent="0.2">
      <c r="A2630" t="s">
        <v>10743</v>
      </c>
      <c r="B2630" t="s">
        <v>10744</v>
      </c>
      <c r="C2630" t="s">
        <v>10745</v>
      </c>
      <c r="D2630" s="3" t="b">
        <f>NOT(ISNA(VLOOKUP(A2630,des!B:B,1,FALSE)))</f>
        <v>0</v>
      </c>
      <c r="E2630" s="3" t="str">
        <f>IF(D2630,VLOOKUP(A2630,des!B:Q,11,FALSE),"")</f>
        <v/>
      </c>
      <c r="F2630" s="3" t="b">
        <f t="shared" si="164"/>
        <v>0</v>
      </c>
      <c r="G2630" s="3" t="str">
        <f t="shared" ref="G2630:G2693" si="165">IF(F2630,CONCATENATE($A$1,A2630,$B$1,E2630,$C$1),"")</f>
        <v/>
      </c>
      <c r="H2630" s="3" t="str">
        <f>IF(D2630,VLOOKUP(A2630,des!B:Q,12,FALSE),"")</f>
        <v/>
      </c>
      <c r="I2630" s="3" t="b">
        <f t="shared" ref="I2630:I2693" si="166">IF(D2630,IF(H2630&lt;&gt;C2630,TRUE,FALSE),FALSE)</f>
        <v>0</v>
      </c>
      <c r="J2630" s="3" t="str">
        <f t="shared" ref="J2630:J2693" si="167">IF(I2630,CONCATENATE($A$2,A2630,$B$2,H2630,$C$2),"")</f>
        <v/>
      </c>
    </row>
    <row r="2631" spans="1:10" x14ac:dyDescent="0.2">
      <c r="A2631" t="s">
        <v>10746</v>
      </c>
      <c r="B2631" t="s">
        <v>10747</v>
      </c>
      <c r="C2631" t="s">
        <v>10748</v>
      </c>
      <c r="D2631" s="3" t="b">
        <f>NOT(ISNA(VLOOKUP(A2631,des!B:B,1,FALSE)))</f>
        <v>0</v>
      </c>
      <c r="E2631" s="3" t="str">
        <f>IF(D2631,VLOOKUP(A2631,des!B:Q,11,FALSE),"")</f>
        <v/>
      </c>
      <c r="F2631" s="3" t="b">
        <f t="shared" si="164"/>
        <v>0</v>
      </c>
      <c r="G2631" s="3" t="str">
        <f t="shared" si="165"/>
        <v/>
      </c>
      <c r="H2631" s="3" t="str">
        <f>IF(D2631,VLOOKUP(A2631,des!B:Q,12,FALSE),"")</f>
        <v/>
      </c>
      <c r="I2631" s="3" t="b">
        <f t="shared" si="166"/>
        <v>0</v>
      </c>
      <c r="J2631" s="3" t="str">
        <f t="shared" si="167"/>
        <v/>
      </c>
    </row>
    <row r="2632" spans="1:10" x14ac:dyDescent="0.2">
      <c r="A2632" t="s">
        <v>10749</v>
      </c>
      <c r="B2632" t="s">
        <v>10750</v>
      </c>
      <c r="C2632" t="s">
        <v>10751</v>
      </c>
      <c r="D2632" s="3" t="b">
        <f>NOT(ISNA(VLOOKUP(A2632,des!B:B,1,FALSE)))</f>
        <v>0</v>
      </c>
      <c r="E2632" s="3" t="str">
        <f>IF(D2632,VLOOKUP(A2632,des!B:Q,11,FALSE),"")</f>
        <v/>
      </c>
      <c r="F2632" s="3" t="b">
        <f t="shared" si="164"/>
        <v>0</v>
      </c>
      <c r="G2632" s="3" t="str">
        <f t="shared" si="165"/>
        <v/>
      </c>
      <c r="H2632" s="3" t="str">
        <f>IF(D2632,VLOOKUP(A2632,des!B:Q,12,FALSE),"")</f>
        <v/>
      </c>
      <c r="I2632" s="3" t="b">
        <f t="shared" si="166"/>
        <v>0</v>
      </c>
      <c r="J2632" s="3" t="str">
        <f t="shared" si="167"/>
        <v/>
      </c>
    </row>
    <row r="2633" spans="1:10" x14ac:dyDescent="0.2">
      <c r="A2633" t="s">
        <v>10752</v>
      </c>
      <c r="B2633" t="s">
        <v>10753</v>
      </c>
      <c r="C2633" t="s">
        <v>10754</v>
      </c>
      <c r="D2633" s="3" t="b">
        <f>NOT(ISNA(VLOOKUP(A2633,des!B:B,1,FALSE)))</f>
        <v>0</v>
      </c>
      <c r="E2633" s="3" t="str">
        <f>IF(D2633,VLOOKUP(A2633,des!B:Q,11,FALSE),"")</f>
        <v/>
      </c>
      <c r="F2633" s="3" t="b">
        <f t="shared" si="164"/>
        <v>0</v>
      </c>
      <c r="G2633" s="3" t="str">
        <f t="shared" si="165"/>
        <v/>
      </c>
      <c r="H2633" s="3" t="str">
        <f>IF(D2633,VLOOKUP(A2633,des!B:Q,12,FALSE),"")</f>
        <v/>
      </c>
      <c r="I2633" s="3" t="b">
        <f t="shared" si="166"/>
        <v>0</v>
      </c>
      <c r="J2633" s="3" t="str">
        <f t="shared" si="167"/>
        <v/>
      </c>
    </row>
    <row r="2634" spans="1:10" x14ac:dyDescent="0.2">
      <c r="A2634" t="s">
        <v>10755</v>
      </c>
      <c r="B2634" t="s">
        <v>10756</v>
      </c>
      <c r="C2634" t="s">
        <v>10757</v>
      </c>
      <c r="D2634" s="3" t="b">
        <f>NOT(ISNA(VLOOKUP(A2634,des!B:B,1,FALSE)))</f>
        <v>0</v>
      </c>
      <c r="E2634" s="3" t="str">
        <f>IF(D2634,VLOOKUP(A2634,des!B:Q,11,FALSE),"")</f>
        <v/>
      </c>
      <c r="F2634" s="3" t="b">
        <f t="shared" si="164"/>
        <v>0</v>
      </c>
      <c r="G2634" s="3" t="str">
        <f t="shared" si="165"/>
        <v/>
      </c>
      <c r="H2634" s="3" t="str">
        <f>IF(D2634,VLOOKUP(A2634,des!B:Q,12,FALSE),"")</f>
        <v/>
      </c>
      <c r="I2634" s="3" t="b">
        <f t="shared" si="166"/>
        <v>0</v>
      </c>
      <c r="J2634" s="3" t="str">
        <f t="shared" si="167"/>
        <v/>
      </c>
    </row>
    <row r="2635" spans="1:10" x14ac:dyDescent="0.2">
      <c r="A2635" t="s">
        <v>10758</v>
      </c>
      <c r="B2635" t="s">
        <v>10759</v>
      </c>
      <c r="C2635" t="s">
        <v>10760</v>
      </c>
      <c r="D2635" s="3" t="b">
        <f>NOT(ISNA(VLOOKUP(A2635,des!B:B,1,FALSE)))</f>
        <v>0</v>
      </c>
      <c r="E2635" s="3" t="str">
        <f>IF(D2635,VLOOKUP(A2635,des!B:Q,11,FALSE),"")</f>
        <v/>
      </c>
      <c r="F2635" s="3" t="b">
        <f t="shared" si="164"/>
        <v>0</v>
      </c>
      <c r="G2635" s="3" t="str">
        <f t="shared" si="165"/>
        <v/>
      </c>
      <c r="H2635" s="3" t="str">
        <f>IF(D2635,VLOOKUP(A2635,des!B:Q,12,FALSE),"")</f>
        <v/>
      </c>
      <c r="I2635" s="3" t="b">
        <f t="shared" si="166"/>
        <v>0</v>
      </c>
      <c r="J2635" s="3" t="str">
        <f t="shared" si="167"/>
        <v/>
      </c>
    </row>
    <row r="2636" spans="1:10" x14ac:dyDescent="0.2">
      <c r="A2636" t="s">
        <v>10761</v>
      </c>
      <c r="B2636" t="s">
        <v>10762</v>
      </c>
      <c r="C2636" t="s">
        <v>10763</v>
      </c>
      <c r="D2636" s="3" t="b">
        <f>NOT(ISNA(VLOOKUP(A2636,des!B:B,1,FALSE)))</f>
        <v>0</v>
      </c>
      <c r="E2636" s="3" t="str">
        <f>IF(D2636,VLOOKUP(A2636,des!B:Q,11,FALSE),"")</f>
        <v/>
      </c>
      <c r="F2636" s="3" t="b">
        <f t="shared" si="164"/>
        <v>0</v>
      </c>
      <c r="G2636" s="3" t="str">
        <f t="shared" si="165"/>
        <v/>
      </c>
      <c r="H2636" s="3" t="str">
        <f>IF(D2636,VLOOKUP(A2636,des!B:Q,12,FALSE),"")</f>
        <v/>
      </c>
      <c r="I2636" s="3" t="b">
        <f t="shared" si="166"/>
        <v>0</v>
      </c>
      <c r="J2636" s="3" t="str">
        <f t="shared" si="167"/>
        <v/>
      </c>
    </row>
    <row r="2637" spans="1:10" x14ac:dyDescent="0.2">
      <c r="A2637" t="s">
        <v>10764</v>
      </c>
      <c r="B2637" t="s">
        <v>10765</v>
      </c>
      <c r="C2637" t="s">
        <v>10766</v>
      </c>
      <c r="D2637" s="3" t="b">
        <f>NOT(ISNA(VLOOKUP(A2637,des!B:B,1,FALSE)))</f>
        <v>0</v>
      </c>
      <c r="E2637" s="3" t="str">
        <f>IF(D2637,VLOOKUP(A2637,des!B:Q,11,FALSE),"")</f>
        <v/>
      </c>
      <c r="F2637" s="3" t="b">
        <f t="shared" si="164"/>
        <v>0</v>
      </c>
      <c r="G2637" s="3" t="str">
        <f t="shared" si="165"/>
        <v/>
      </c>
      <c r="H2637" s="3" t="str">
        <f>IF(D2637,VLOOKUP(A2637,des!B:Q,12,FALSE),"")</f>
        <v/>
      </c>
      <c r="I2637" s="3" t="b">
        <f t="shared" si="166"/>
        <v>0</v>
      </c>
      <c r="J2637" s="3" t="str">
        <f t="shared" si="167"/>
        <v/>
      </c>
    </row>
    <row r="2638" spans="1:10" x14ac:dyDescent="0.2">
      <c r="A2638" t="s">
        <v>10767</v>
      </c>
      <c r="B2638" t="s">
        <v>10768</v>
      </c>
      <c r="C2638" t="s">
        <v>10769</v>
      </c>
      <c r="D2638" s="3" t="b">
        <f>NOT(ISNA(VLOOKUP(A2638,des!B:B,1,FALSE)))</f>
        <v>0</v>
      </c>
      <c r="E2638" s="3" t="str">
        <f>IF(D2638,VLOOKUP(A2638,des!B:Q,11,FALSE),"")</f>
        <v/>
      </c>
      <c r="F2638" s="3" t="b">
        <f t="shared" si="164"/>
        <v>0</v>
      </c>
      <c r="G2638" s="3" t="str">
        <f t="shared" si="165"/>
        <v/>
      </c>
      <c r="H2638" s="3" t="str">
        <f>IF(D2638,VLOOKUP(A2638,des!B:Q,12,FALSE),"")</f>
        <v/>
      </c>
      <c r="I2638" s="3" t="b">
        <f t="shared" si="166"/>
        <v>0</v>
      </c>
      <c r="J2638" s="3" t="str">
        <f t="shared" si="167"/>
        <v/>
      </c>
    </row>
    <row r="2639" spans="1:10" x14ac:dyDescent="0.2">
      <c r="A2639" t="s">
        <v>10770</v>
      </c>
      <c r="B2639" t="s">
        <v>10771</v>
      </c>
      <c r="C2639" t="s">
        <v>10772</v>
      </c>
      <c r="D2639" s="3" t="b">
        <f>NOT(ISNA(VLOOKUP(A2639,des!B:B,1,FALSE)))</f>
        <v>0</v>
      </c>
      <c r="E2639" s="3" t="str">
        <f>IF(D2639,VLOOKUP(A2639,des!B:Q,11,FALSE),"")</f>
        <v/>
      </c>
      <c r="F2639" s="3" t="b">
        <f t="shared" si="164"/>
        <v>0</v>
      </c>
      <c r="G2639" s="3" t="str">
        <f t="shared" si="165"/>
        <v/>
      </c>
      <c r="H2639" s="3" t="str">
        <f>IF(D2639,VLOOKUP(A2639,des!B:Q,12,FALSE),"")</f>
        <v/>
      </c>
      <c r="I2639" s="3" t="b">
        <f t="shared" si="166"/>
        <v>0</v>
      </c>
      <c r="J2639" s="3" t="str">
        <f t="shared" si="167"/>
        <v/>
      </c>
    </row>
    <row r="2640" spans="1:10" x14ac:dyDescent="0.2">
      <c r="A2640" t="s">
        <v>10773</v>
      </c>
      <c r="B2640" t="s">
        <v>10774</v>
      </c>
      <c r="C2640" t="s">
        <v>10775</v>
      </c>
      <c r="D2640" s="3" t="b">
        <f>NOT(ISNA(VLOOKUP(A2640,des!B:B,1,FALSE)))</f>
        <v>0</v>
      </c>
      <c r="E2640" s="3" t="str">
        <f>IF(D2640,VLOOKUP(A2640,des!B:Q,11,FALSE),"")</f>
        <v/>
      </c>
      <c r="F2640" s="3" t="b">
        <f t="shared" si="164"/>
        <v>0</v>
      </c>
      <c r="G2640" s="3" t="str">
        <f t="shared" si="165"/>
        <v/>
      </c>
      <c r="H2640" s="3" t="str">
        <f>IF(D2640,VLOOKUP(A2640,des!B:Q,12,FALSE),"")</f>
        <v/>
      </c>
      <c r="I2640" s="3" t="b">
        <f t="shared" si="166"/>
        <v>0</v>
      </c>
      <c r="J2640" s="3" t="str">
        <f t="shared" si="167"/>
        <v/>
      </c>
    </row>
    <row r="2641" spans="1:10" x14ac:dyDescent="0.2">
      <c r="A2641" t="s">
        <v>10776</v>
      </c>
      <c r="B2641" t="s">
        <v>10777</v>
      </c>
      <c r="C2641" t="s">
        <v>10778</v>
      </c>
      <c r="D2641" s="3" t="b">
        <f>NOT(ISNA(VLOOKUP(A2641,des!B:B,1,FALSE)))</f>
        <v>0</v>
      </c>
      <c r="E2641" s="3" t="str">
        <f>IF(D2641,VLOOKUP(A2641,des!B:Q,11,FALSE),"")</f>
        <v/>
      </c>
      <c r="F2641" s="3" t="b">
        <f t="shared" si="164"/>
        <v>0</v>
      </c>
      <c r="G2641" s="3" t="str">
        <f t="shared" si="165"/>
        <v/>
      </c>
      <c r="H2641" s="3" t="str">
        <f>IF(D2641,VLOOKUP(A2641,des!B:Q,12,FALSE),"")</f>
        <v/>
      </c>
      <c r="I2641" s="3" t="b">
        <f t="shared" si="166"/>
        <v>0</v>
      </c>
      <c r="J2641" s="3" t="str">
        <f t="shared" si="167"/>
        <v/>
      </c>
    </row>
    <row r="2642" spans="1:10" x14ac:dyDescent="0.2">
      <c r="A2642" t="s">
        <v>10779</v>
      </c>
      <c r="B2642" t="s">
        <v>10780</v>
      </c>
      <c r="C2642" t="s">
        <v>10781</v>
      </c>
      <c r="D2642" s="3" t="b">
        <f>NOT(ISNA(VLOOKUP(A2642,des!B:B,1,FALSE)))</f>
        <v>0</v>
      </c>
      <c r="E2642" s="3" t="str">
        <f>IF(D2642,VLOOKUP(A2642,des!B:Q,11,FALSE),"")</f>
        <v/>
      </c>
      <c r="F2642" s="3" t="b">
        <f t="shared" si="164"/>
        <v>0</v>
      </c>
      <c r="G2642" s="3" t="str">
        <f t="shared" si="165"/>
        <v/>
      </c>
      <c r="H2642" s="3" t="str">
        <f>IF(D2642,VLOOKUP(A2642,des!B:Q,12,FALSE),"")</f>
        <v/>
      </c>
      <c r="I2642" s="3" t="b">
        <f t="shared" si="166"/>
        <v>0</v>
      </c>
      <c r="J2642" s="3" t="str">
        <f t="shared" si="167"/>
        <v/>
      </c>
    </row>
    <row r="2643" spans="1:10" x14ac:dyDescent="0.2">
      <c r="A2643" t="s">
        <v>10782</v>
      </c>
      <c r="B2643" t="s">
        <v>10783</v>
      </c>
      <c r="C2643" t="s">
        <v>10784</v>
      </c>
      <c r="D2643" s="3" t="b">
        <f>NOT(ISNA(VLOOKUP(A2643,des!B:B,1,FALSE)))</f>
        <v>0</v>
      </c>
      <c r="E2643" s="3" t="str">
        <f>IF(D2643,VLOOKUP(A2643,des!B:Q,11,FALSE),"")</f>
        <v/>
      </c>
      <c r="F2643" s="3" t="b">
        <f t="shared" si="164"/>
        <v>0</v>
      </c>
      <c r="G2643" s="3" t="str">
        <f t="shared" si="165"/>
        <v/>
      </c>
      <c r="H2643" s="3" t="str">
        <f>IF(D2643,VLOOKUP(A2643,des!B:Q,12,FALSE),"")</f>
        <v/>
      </c>
      <c r="I2643" s="3" t="b">
        <f t="shared" si="166"/>
        <v>0</v>
      </c>
      <c r="J2643" s="3" t="str">
        <f t="shared" si="167"/>
        <v/>
      </c>
    </row>
    <row r="2644" spans="1:10" x14ac:dyDescent="0.2">
      <c r="A2644" t="s">
        <v>10785</v>
      </c>
      <c r="B2644" t="s">
        <v>10786</v>
      </c>
      <c r="C2644" t="s">
        <v>10787</v>
      </c>
      <c r="D2644" s="3" t="b">
        <f>NOT(ISNA(VLOOKUP(A2644,des!B:B,1,FALSE)))</f>
        <v>0</v>
      </c>
      <c r="E2644" s="3" t="str">
        <f>IF(D2644,VLOOKUP(A2644,des!B:Q,11,FALSE),"")</f>
        <v/>
      </c>
      <c r="F2644" s="3" t="b">
        <f t="shared" si="164"/>
        <v>0</v>
      </c>
      <c r="G2644" s="3" t="str">
        <f t="shared" si="165"/>
        <v/>
      </c>
      <c r="H2644" s="3" t="str">
        <f>IF(D2644,VLOOKUP(A2644,des!B:Q,12,FALSE),"")</f>
        <v/>
      </c>
      <c r="I2644" s="3" t="b">
        <f t="shared" si="166"/>
        <v>0</v>
      </c>
      <c r="J2644" s="3" t="str">
        <f t="shared" si="167"/>
        <v/>
      </c>
    </row>
    <row r="2645" spans="1:10" x14ac:dyDescent="0.2">
      <c r="A2645" t="s">
        <v>10788</v>
      </c>
      <c r="B2645" t="s">
        <v>10789</v>
      </c>
      <c r="C2645" t="s">
        <v>10790</v>
      </c>
      <c r="D2645" s="3" t="b">
        <f>NOT(ISNA(VLOOKUP(A2645,des!B:B,1,FALSE)))</f>
        <v>0</v>
      </c>
      <c r="E2645" s="3" t="str">
        <f>IF(D2645,VLOOKUP(A2645,des!B:Q,11,FALSE),"")</f>
        <v/>
      </c>
      <c r="F2645" s="3" t="b">
        <f t="shared" si="164"/>
        <v>0</v>
      </c>
      <c r="G2645" s="3" t="str">
        <f t="shared" si="165"/>
        <v/>
      </c>
      <c r="H2645" s="3" t="str">
        <f>IF(D2645,VLOOKUP(A2645,des!B:Q,12,FALSE),"")</f>
        <v/>
      </c>
      <c r="I2645" s="3" t="b">
        <f t="shared" si="166"/>
        <v>0</v>
      </c>
      <c r="J2645" s="3" t="str">
        <f t="shared" si="167"/>
        <v/>
      </c>
    </row>
    <row r="2646" spans="1:10" x14ac:dyDescent="0.2">
      <c r="A2646" t="s">
        <v>10791</v>
      </c>
      <c r="B2646" t="s">
        <v>10792</v>
      </c>
      <c r="C2646" t="s">
        <v>10793</v>
      </c>
      <c r="D2646" s="3" t="b">
        <f>NOT(ISNA(VLOOKUP(A2646,des!B:B,1,FALSE)))</f>
        <v>0</v>
      </c>
      <c r="E2646" s="3" t="str">
        <f>IF(D2646,VLOOKUP(A2646,des!B:Q,11,FALSE),"")</f>
        <v/>
      </c>
      <c r="F2646" s="3" t="b">
        <f t="shared" si="164"/>
        <v>0</v>
      </c>
      <c r="G2646" s="3" t="str">
        <f t="shared" si="165"/>
        <v/>
      </c>
      <c r="H2646" s="3" t="str">
        <f>IF(D2646,VLOOKUP(A2646,des!B:Q,12,FALSE),"")</f>
        <v/>
      </c>
      <c r="I2646" s="3" t="b">
        <f t="shared" si="166"/>
        <v>0</v>
      </c>
      <c r="J2646" s="3" t="str">
        <f t="shared" si="167"/>
        <v/>
      </c>
    </row>
    <row r="2647" spans="1:10" x14ac:dyDescent="0.2">
      <c r="A2647" t="s">
        <v>10794</v>
      </c>
      <c r="B2647" t="s">
        <v>10795</v>
      </c>
      <c r="C2647" t="s">
        <v>10796</v>
      </c>
      <c r="D2647" s="3" t="b">
        <f>NOT(ISNA(VLOOKUP(A2647,des!B:B,1,FALSE)))</f>
        <v>0</v>
      </c>
      <c r="E2647" s="3" t="str">
        <f>IF(D2647,VLOOKUP(A2647,des!B:Q,11,FALSE),"")</f>
        <v/>
      </c>
      <c r="F2647" s="3" t="b">
        <f t="shared" si="164"/>
        <v>0</v>
      </c>
      <c r="G2647" s="3" t="str">
        <f t="shared" si="165"/>
        <v/>
      </c>
      <c r="H2647" s="3" t="str">
        <f>IF(D2647,VLOOKUP(A2647,des!B:Q,12,FALSE),"")</f>
        <v/>
      </c>
      <c r="I2647" s="3" t="b">
        <f t="shared" si="166"/>
        <v>0</v>
      </c>
      <c r="J2647" s="3" t="str">
        <f t="shared" si="167"/>
        <v/>
      </c>
    </row>
    <row r="2648" spans="1:10" x14ac:dyDescent="0.2">
      <c r="A2648" t="s">
        <v>10797</v>
      </c>
      <c r="B2648" t="s">
        <v>10798</v>
      </c>
      <c r="C2648" t="s">
        <v>10799</v>
      </c>
      <c r="D2648" s="3" t="b">
        <f>NOT(ISNA(VLOOKUP(A2648,des!B:B,1,FALSE)))</f>
        <v>0</v>
      </c>
      <c r="E2648" s="3" t="str">
        <f>IF(D2648,VLOOKUP(A2648,des!B:Q,11,FALSE),"")</f>
        <v/>
      </c>
      <c r="F2648" s="3" t="b">
        <f t="shared" si="164"/>
        <v>0</v>
      </c>
      <c r="G2648" s="3" t="str">
        <f t="shared" si="165"/>
        <v/>
      </c>
      <c r="H2648" s="3" t="str">
        <f>IF(D2648,VLOOKUP(A2648,des!B:Q,12,FALSE),"")</f>
        <v/>
      </c>
      <c r="I2648" s="3" t="b">
        <f t="shared" si="166"/>
        <v>0</v>
      </c>
      <c r="J2648" s="3" t="str">
        <f t="shared" si="167"/>
        <v/>
      </c>
    </row>
    <row r="2649" spans="1:10" x14ac:dyDescent="0.2">
      <c r="A2649" t="s">
        <v>10800</v>
      </c>
      <c r="B2649" t="s">
        <v>10801</v>
      </c>
      <c r="C2649" t="s">
        <v>10802</v>
      </c>
      <c r="D2649" s="3" t="b">
        <f>NOT(ISNA(VLOOKUP(A2649,des!B:B,1,FALSE)))</f>
        <v>0</v>
      </c>
      <c r="E2649" s="3" t="str">
        <f>IF(D2649,VLOOKUP(A2649,des!B:Q,11,FALSE),"")</f>
        <v/>
      </c>
      <c r="F2649" s="3" t="b">
        <f t="shared" si="164"/>
        <v>0</v>
      </c>
      <c r="G2649" s="3" t="str">
        <f t="shared" si="165"/>
        <v/>
      </c>
      <c r="H2649" s="3" t="str">
        <f>IF(D2649,VLOOKUP(A2649,des!B:Q,12,FALSE),"")</f>
        <v/>
      </c>
      <c r="I2649" s="3" t="b">
        <f t="shared" si="166"/>
        <v>0</v>
      </c>
      <c r="J2649" s="3" t="str">
        <f t="shared" si="167"/>
        <v/>
      </c>
    </row>
    <row r="2650" spans="1:10" x14ac:dyDescent="0.2">
      <c r="A2650" t="s">
        <v>10803</v>
      </c>
      <c r="B2650" t="s">
        <v>10804</v>
      </c>
      <c r="C2650" t="s">
        <v>10805</v>
      </c>
      <c r="D2650" s="3" t="b">
        <f>NOT(ISNA(VLOOKUP(A2650,des!B:B,1,FALSE)))</f>
        <v>0</v>
      </c>
      <c r="E2650" s="3" t="str">
        <f>IF(D2650,VLOOKUP(A2650,des!B:Q,11,FALSE),"")</f>
        <v/>
      </c>
      <c r="F2650" s="3" t="b">
        <f t="shared" si="164"/>
        <v>0</v>
      </c>
      <c r="G2650" s="3" t="str">
        <f t="shared" si="165"/>
        <v/>
      </c>
      <c r="H2650" s="3" t="str">
        <f>IF(D2650,VLOOKUP(A2650,des!B:Q,12,FALSE),"")</f>
        <v/>
      </c>
      <c r="I2650" s="3" t="b">
        <f t="shared" si="166"/>
        <v>0</v>
      </c>
      <c r="J2650" s="3" t="str">
        <f t="shared" si="167"/>
        <v/>
      </c>
    </row>
    <row r="2651" spans="1:10" x14ac:dyDescent="0.2">
      <c r="A2651" t="s">
        <v>10806</v>
      </c>
      <c r="B2651" t="s">
        <v>10807</v>
      </c>
      <c r="C2651" t="s">
        <v>10808</v>
      </c>
      <c r="D2651" s="3" t="b">
        <f>NOT(ISNA(VLOOKUP(A2651,des!B:B,1,FALSE)))</f>
        <v>0</v>
      </c>
      <c r="E2651" s="3" t="str">
        <f>IF(D2651,VLOOKUP(A2651,des!B:Q,11,FALSE),"")</f>
        <v/>
      </c>
      <c r="F2651" s="3" t="b">
        <f t="shared" si="164"/>
        <v>0</v>
      </c>
      <c r="G2651" s="3" t="str">
        <f t="shared" si="165"/>
        <v/>
      </c>
      <c r="H2651" s="3" t="str">
        <f>IF(D2651,VLOOKUP(A2651,des!B:Q,12,FALSE),"")</f>
        <v/>
      </c>
      <c r="I2651" s="3" t="b">
        <f t="shared" si="166"/>
        <v>0</v>
      </c>
      <c r="J2651" s="3" t="str">
        <f t="shared" si="167"/>
        <v/>
      </c>
    </row>
    <row r="2652" spans="1:10" x14ac:dyDescent="0.2">
      <c r="A2652" t="s">
        <v>10809</v>
      </c>
      <c r="B2652" t="s">
        <v>10810</v>
      </c>
      <c r="C2652" t="s">
        <v>10811</v>
      </c>
      <c r="D2652" s="3" t="b">
        <f>NOT(ISNA(VLOOKUP(A2652,des!B:B,1,FALSE)))</f>
        <v>0</v>
      </c>
      <c r="E2652" s="3" t="str">
        <f>IF(D2652,VLOOKUP(A2652,des!B:Q,11,FALSE),"")</f>
        <v/>
      </c>
      <c r="F2652" s="3" t="b">
        <f t="shared" si="164"/>
        <v>0</v>
      </c>
      <c r="G2652" s="3" t="str">
        <f t="shared" si="165"/>
        <v/>
      </c>
      <c r="H2652" s="3" t="str">
        <f>IF(D2652,VLOOKUP(A2652,des!B:Q,12,FALSE),"")</f>
        <v/>
      </c>
      <c r="I2652" s="3" t="b">
        <f t="shared" si="166"/>
        <v>0</v>
      </c>
      <c r="J2652" s="3" t="str">
        <f t="shared" si="167"/>
        <v/>
      </c>
    </row>
    <row r="2653" spans="1:10" x14ac:dyDescent="0.2">
      <c r="A2653" t="s">
        <v>10812</v>
      </c>
      <c r="B2653" t="s">
        <v>10813</v>
      </c>
      <c r="C2653" t="s">
        <v>10814</v>
      </c>
      <c r="D2653" s="3" t="b">
        <f>NOT(ISNA(VLOOKUP(A2653,des!B:B,1,FALSE)))</f>
        <v>0</v>
      </c>
      <c r="E2653" s="3" t="str">
        <f>IF(D2653,VLOOKUP(A2653,des!B:Q,11,FALSE),"")</f>
        <v/>
      </c>
      <c r="F2653" s="3" t="b">
        <f t="shared" si="164"/>
        <v>0</v>
      </c>
      <c r="G2653" s="3" t="str">
        <f t="shared" si="165"/>
        <v/>
      </c>
      <c r="H2653" s="3" t="str">
        <f>IF(D2653,VLOOKUP(A2653,des!B:Q,12,FALSE),"")</f>
        <v/>
      </c>
      <c r="I2653" s="3" t="b">
        <f t="shared" si="166"/>
        <v>0</v>
      </c>
      <c r="J2653" s="3" t="str">
        <f t="shared" si="167"/>
        <v/>
      </c>
    </row>
    <row r="2654" spans="1:10" x14ac:dyDescent="0.2">
      <c r="A2654" t="s">
        <v>10815</v>
      </c>
      <c r="B2654" t="s">
        <v>10816</v>
      </c>
      <c r="C2654" t="s">
        <v>10817</v>
      </c>
      <c r="D2654" s="3" t="b">
        <f>NOT(ISNA(VLOOKUP(A2654,des!B:B,1,FALSE)))</f>
        <v>0</v>
      </c>
      <c r="E2654" s="3" t="str">
        <f>IF(D2654,VLOOKUP(A2654,des!B:Q,11,FALSE),"")</f>
        <v/>
      </c>
      <c r="F2654" s="3" t="b">
        <f t="shared" si="164"/>
        <v>0</v>
      </c>
      <c r="G2654" s="3" t="str">
        <f t="shared" si="165"/>
        <v/>
      </c>
      <c r="H2654" s="3" t="str">
        <f>IF(D2654,VLOOKUP(A2654,des!B:Q,12,FALSE),"")</f>
        <v/>
      </c>
      <c r="I2654" s="3" t="b">
        <f t="shared" si="166"/>
        <v>0</v>
      </c>
      <c r="J2654" s="3" t="str">
        <f t="shared" si="167"/>
        <v/>
      </c>
    </row>
    <row r="2655" spans="1:10" x14ac:dyDescent="0.2">
      <c r="A2655" t="s">
        <v>10818</v>
      </c>
      <c r="B2655" t="s">
        <v>10819</v>
      </c>
      <c r="C2655" t="s">
        <v>10820</v>
      </c>
      <c r="D2655" s="3" t="b">
        <f>NOT(ISNA(VLOOKUP(A2655,des!B:B,1,FALSE)))</f>
        <v>0</v>
      </c>
      <c r="E2655" s="3" t="str">
        <f>IF(D2655,VLOOKUP(A2655,des!B:Q,11,FALSE),"")</f>
        <v/>
      </c>
      <c r="F2655" s="3" t="b">
        <f t="shared" si="164"/>
        <v>0</v>
      </c>
      <c r="G2655" s="3" t="str">
        <f t="shared" si="165"/>
        <v/>
      </c>
      <c r="H2655" s="3" t="str">
        <f>IF(D2655,VLOOKUP(A2655,des!B:Q,12,FALSE),"")</f>
        <v/>
      </c>
      <c r="I2655" s="3" t="b">
        <f t="shared" si="166"/>
        <v>0</v>
      </c>
      <c r="J2655" s="3" t="str">
        <f t="shared" si="167"/>
        <v/>
      </c>
    </row>
    <row r="2656" spans="1:10" x14ac:dyDescent="0.2">
      <c r="A2656" t="s">
        <v>10821</v>
      </c>
      <c r="B2656" t="s">
        <v>10822</v>
      </c>
      <c r="C2656" t="s">
        <v>10823</v>
      </c>
      <c r="D2656" s="3" t="b">
        <f>NOT(ISNA(VLOOKUP(A2656,des!B:B,1,FALSE)))</f>
        <v>0</v>
      </c>
      <c r="E2656" s="3" t="str">
        <f>IF(D2656,VLOOKUP(A2656,des!B:Q,11,FALSE),"")</f>
        <v/>
      </c>
      <c r="F2656" s="3" t="b">
        <f t="shared" si="164"/>
        <v>0</v>
      </c>
      <c r="G2656" s="3" t="str">
        <f t="shared" si="165"/>
        <v/>
      </c>
      <c r="H2656" s="3" t="str">
        <f>IF(D2656,VLOOKUP(A2656,des!B:Q,12,FALSE),"")</f>
        <v/>
      </c>
      <c r="I2656" s="3" t="b">
        <f t="shared" si="166"/>
        <v>0</v>
      </c>
      <c r="J2656" s="3" t="str">
        <f t="shared" si="167"/>
        <v/>
      </c>
    </row>
    <row r="2657" spans="1:10" x14ac:dyDescent="0.2">
      <c r="A2657" t="s">
        <v>10824</v>
      </c>
      <c r="B2657" t="s">
        <v>10825</v>
      </c>
      <c r="C2657" t="s">
        <v>10826</v>
      </c>
      <c r="D2657" s="3" t="b">
        <f>NOT(ISNA(VLOOKUP(A2657,des!B:B,1,FALSE)))</f>
        <v>0</v>
      </c>
      <c r="E2657" s="3" t="str">
        <f>IF(D2657,VLOOKUP(A2657,des!B:Q,11,FALSE),"")</f>
        <v/>
      </c>
      <c r="F2657" s="3" t="b">
        <f t="shared" si="164"/>
        <v>0</v>
      </c>
      <c r="G2657" s="3" t="str">
        <f t="shared" si="165"/>
        <v/>
      </c>
      <c r="H2657" s="3" t="str">
        <f>IF(D2657,VLOOKUP(A2657,des!B:Q,12,FALSE),"")</f>
        <v/>
      </c>
      <c r="I2657" s="3" t="b">
        <f t="shared" si="166"/>
        <v>0</v>
      </c>
      <c r="J2657" s="3" t="str">
        <f t="shared" si="167"/>
        <v/>
      </c>
    </row>
    <row r="2658" spans="1:10" x14ac:dyDescent="0.2">
      <c r="A2658" t="s">
        <v>10827</v>
      </c>
      <c r="B2658" t="s">
        <v>10828</v>
      </c>
      <c r="C2658" t="s">
        <v>10829</v>
      </c>
      <c r="D2658" s="3" t="b">
        <f>NOT(ISNA(VLOOKUP(A2658,des!B:B,1,FALSE)))</f>
        <v>0</v>
      </c>
      <c r="E2658" s="3" t="str">
        <f>IF(D2658,VLOOKUP(A2658,des!B:Q,11,FALSE),"")</f>
        <v/>
      </c>
      <c r="F2658" s="3" t="b">
        <f t="shared" si="164"/>
        <v>0</v>
      </c>
      <c r="G2658" s="3" t="str">
        <f t="shared" si="165"/>
        <v/>
      </c>
      <c r="H2658" s="3" t="str">
        <f>IF(D2658,VLOOKUP(A2658,des!B:Q,12,FALSE),"")</f>
        <v/>
      </c>
      <c r="I2658" s="3" t="b">
        <f t="shared" si="166"/>
        <v>0</v>
      </c>
      <c r="J2658" s="3" t="str">
        <f t="shared" si="167"/>
        <v/>
      </c>
    </row>
    <row r="2659" spans="1:10" x14ac:dyDescent="0.2">
      <c r="A2659" t="s">
        <v>10830</v>
      </c>
      <c r="B2659" t="s">
        <v>10831</v>
      </c>
      <c r="C2659" t="s">
        <v>10832</v>
      </c>
      <c r="D2659" s="3" t="b">
        <f>NOT(ISNA(VLOOKUP(A2659,des!B:B,1,FALSE)))</f>
        <v>0</v>
      </c>
      <c r="E2659" s="3" t="str">
        <f>IF(D2659,VLOOKUP(A2659,des!B:Q,11,FALSE),"")</f>
        <v/>
      </c>
      <c r="F2659" s="3" t="b">
        <f t="shared" si="164"/>
        <v>0</v>
      </c>
      <c r="G2659" s="3" t="str">
        <f t="shared" si="165"/>
        <v/>
      </c>
      <c r="H2659" s="3" t="str">
        <f>IF(D2659,VLOOKUP(A2659,des!B:Q,12,FALSE),"")</f>
        <v/>
      </c>
      <c r="I2659" s="3" t="b">
        <f t="shared" si="166"/>
        <v>0</v>
      </c>
      <c r="J2659" s="3" t="str">
        <f t="shared" si="167"/>
        <v/>
      </c>
    </row>
    <row r="2660" spans="1:10" x14ac:dyDescent="0.2">
      <c r="A2660" t="s">
        <v>10833</v>
      </c>
      <c r="B2660" t="s">
        <v>10834</v>
      </c>
      <c r="C2660" t="s">
        <v>10835</v>
      </c>
      <c r="D2660" s="3" t="b">
        <f>NOT(ISNA(VLOOKUP(A2660,des!B:B,1,FALSE)))</f>
        <v>0</v>
      </c>
      <c r="E2660" s="3" t="str">
        <f>IF(D2660,VLOOKUP(A2660,des!B:Q,11,FALSE),"")</f>
        <v/>
      </c>
      <c r="F2660" s="3" t="b">
        <f t="shared" si="164"/>
        <v>0</v>
      </c>
      <c r="G2660" s="3" t="str">
        <f t="shared" si="165"/>
        <v/>
      </c>
      <c r="H2660" s="3" t="str">
        <f>IF(D2660,VLOOKUP(A2660,des!B:Q,12,FALSE),"")</f>
        <v/>
      </c>
      <c r="I2660" s="3" t="b">
        <f t="shared" si="166"/>
        <v>0</v>
      </c>
      <c r="J2660" s="3" t="str">
        <f t="shared" si="167"/>
        <v/>
      </c>
    </row>
    <row r="2661" spans="1:10" x14ac:dyDescent="0.2">
      <c r="A2661" t="s">
        <v>10836</v>
      </c>
      <c r="B2661" t="s">
        <v>10837</v>
      </c>
      <c r="C2661" t="s">
        <v>10838</v>
      </c>
      <c r="D2661" s="3" t="b">
        <f>NOT(ISNA(VLOOKUP(A2661,des!B:B,1,FALSE)))</f>
        <v>0</v>
      </c>
      <c r="E2661" s="3" t="str">
        <f>IF(D2661,VLOOKUP(A2661,des!B:Q,11,FALSE),"")</f>
        <v/>
      </c>
      <c r="F2661" s="3" t="b">
        <f t="shared" si="164"/>
        <v>0</v>
      </c>
      <c r="G2661" s="3" t="str">
        <f t="shared" si="165"/>
        <v/>
      </c>
      <c r="H2661" s="3" t="str">
        <f>IF(D2661,VLOOKUP(A2661,des!B:Q,12,FALSE),"")</f>
        <v/>
      </c>
      <c r="I2661" s="3" t="b">
        <f t="shared" si="166"/>
        <v>0</v>
      </c>
      <c r="J2661" s="3" t="str">
        <f t="shared" si="167"/>
        <v/>
      </c>
    </row>
    <row r="2662" spans="1:10" x14ac:dyDescent="0.2">
      <c r="A2662" t="s">
        <v>10839</v>
      </c>
      <c r="B2662" t="s">
        <v>10840</v>
      </c>
      <c r="C2662" t="s">
        <v>10841</v>
      </c>
      <c r="D2662" s="3" t="b">
        <f>NOT(ISNA(VLOOKUP(A2662,des!B:B,1,FALSE)))</f>
        <v>0</v>
      </c>
      <c r="E2662" s="3" t="str">
        <f>IF(D2662,VLOOKUP(A2662,des!B:Q,11,FALSE),"")</f>
        <v/>
      </c>
      <c r="F2662" s="3" t="b">
        <f t="shared" si="164"/>
        <v>0</v>
      </c>
      <c r="G2662" s="3" t="str">
        <f t="shared" si="165"/>
        <v/>
      </c>
      <c r="H2662" s="3" t="str">
        <f>IF(D2662,VLOOKUP(A2662,des!B:Q,12,FALSE),"")</f>
        <v/>
      </c>
      <c r="I2662" s="3" t="b">
        <f t="shared" si="166"/>
        <v>0</v>
      </c>
      <c r="J2662" s="3" t="str">
        <f t="shared" si="167"/>
        <v/>
      </c>
    </row>
    <row r="2663" spans="1:10" x14ac:dyDescent="0.2">
      <c r="A2663" t="s">
        <v>10842</v>
      </c>
      <c r="B2663" t="s">
        <v>10843</v>
      </c>
      <c r="C2663" t="s">
        <v>10844</v>
      </c>
      <c r="D2663" s="3" t="b">
        <f>NOT(ISNA(VLOOKUP(A2663,des!B:B,1,FALSE)))</f>
        <v>0</v>
      </c>
      <c r="E2663" s="3" t="str">
        <f>IF(D2663,VLOOKUP(A2663,des!B:Q,11,FALSE),"")</f>
        <v/>
      </c>
      <c r="F2663" s="3" t="b">
        <f t="shared" si="164"/>
        <v>0</v>
      </c>
      <c r="G2663" s="3" t="str">
        <f t="shared" si="165"/>
        <v/>
      </c>
      <c r="H2663" s="3" t="str">
        <f>IF(D2663,VLOOKUP(A2663,des!B:Q,12,FALSE),"")</f>
        <v/>
      </c>
      <c r="I2663" s="3" t="b">
        <f t="shared" si="166"/>
        <v>0</v>
      </c>
      <c r="J2663" s="3" t="str">
        <f t="shared" si="167"/>
        <v/>
      </c>
    </row>
    <row r="2664" spans="1:10" x14ac:dyDescent="0.2">
      <c r="A2664" t="s">
        <v>10845</v>
      </c>
      <c r="B2664" t="s">
        <v>10846</v>
      </c>
      <c r="C2664" t="s">
        <v>10847</v>
      </c>
      <c r="D2664" s="3" t="b">
        <f>NOT(ISNA(VLOOKUP(A2664,des!B:B,1,FALSE)))</f>
        <v>0</v>
      </c>
      <c r="E2664" s="3" t="str">
        <f>IF(D2664,VLOOKUP(A2664,des!B:Q,11,FALSE),"")</f>
        <v/>
      </c>
      <c r="F2664" s="3" t="b">
        <f t="shared" si="164"/>
        <v>0</v>
      </c>
      <c r="G2664" s="3" t="str">
        <f t="shared" si="165"/>
        <v/>
      </c>
      <c r="H2664" s="3" t="str">
        <f>IF(D2664,VLOOKUP(A2664,des!B:Q,12,FALSE),"")</f>
        <v/>
      </c>
      <c r="I2664" s="3" t="b">
        <f t="shared" si="166"/>
        <v>0</v>
      </c>
      <c r="J2664" s="3" t="str">
        <f t="shared" si="167"/>
        <v/>
      </c>
    </row>
    <row r="2665" spans="1:10" x14ac:dyDescent="0.2">
      <c r="A2665" t="s">
        <v>10848</v>
      </c>
      <c r="B2665" t="s">
        <v>10849</v>
      </c>
      <c r="C2665" t="s">
        <v>10850</v>
      </c>
      <c r="D2665" s="3" t="b">
        <f>NOT(ISNA(VLOOKUP(A2665,des!B:B,1,FALSE)))</f>
        <v>0</v>
      </c>
      <c r="E2665" s="3" t="str">
        <f>IF(D2665,VLOOKUP(A2665,des!B:Q,11,FALSE),"")</f>
        <v/>
      </c>
      <c r="F2665" s="3" t="b">
        <f t="shared" si="164"/>
        <v>0</v>
      </c>
      <c r="G2665" s="3" t="str">
        <f t="shared" si="165"/>
        <v/>
      </c>
      <c r="H2665" s="3" t="str">
        <f>IF(D2665,VLOOKUP(A2665,des!B:Q,12,FALSE),"")</f>
        <v/>
      </c>
      <c r="I2665" s="3" t="b">
        <f t="shared" si="166"/>
        <v>0</v>
      </c>
      <c r="J2665" s="3" t="str">
        <f t="shared" si="167"/>
        <v/>
      </c>
    </row>
    <row r="2666" spans="1:10" x14ac:dyDescent="0.2">
      <c r="A2666" t="s">
        <v>10851</v>
      </c>
      <c r="B2666" t="s">
        <v>10852</v>
      </c>
      <c r="C2666" t="s">
        <v>10853</v>
      </c>
      <c r="D2666" s="3" t="b">
        <f>NOT(ISNA(VLOOKUP(A2666,des!B:B,1,FALSE)))</f>
        <v>0</v>
      </c>
      <c r="E2666" s="3" t="str">
        <f>IF(D2666,VLOOKUP(A2666,des!B:Q,11,FALSE),"")</f>
        <v/>
      </c>
      <c r="F2666" s="3" t="b">
        <f t="shared" si="164"/>
        <v>0</v>
      </c>
      <c r="G2666" s="3" t="str">
        <f t="shared" si="165"/>
        <v/>
      </c>
      <c r="H2666" s="3" t="str">
        <f>IF(D2666,VLOOKUP(A2666,des!B:Q,12,FALSE),"")</f>
        <v/>
      </c>
      <c r="I2666" s="3" t="b">
        <f t="shared" si="166"/>
        <v>0</v>
      </c>
      <c r="J2666" s="3" t="str">
        <f t="shared" si="167"/>
        <v/>
      </c>
    </row>
    <row r="2667" spans="1:10" x14ac:dyDescent="0.2">
      <c r="A2667" t="s">
        <v>10854</v>
      </c>
      <c r="B2667" t="s">
        <v>10855</v>
      </c>
      <c r="C2667" t="s">
        <v>10856</v>
      </c>
      <c r="D2667" s="3" t="b">
        <f>NOT(ISNA(VLOOKUP(A2667,des!B:B,1,FALSE)))</f>
        <v>0</v>
      </c>
      <c r="E2667" s="3" t="str">
        <f>IF(D2667,VLOOKUP(A2667,des!B:Q,11,FALSE),"")</f>
        <v/>
      </c>
      <c r="F2667" s="3" t="b">
        <f t="shared" si="164"/>
        <v>0</v>
      </c>
      <c r="G2667" s="3" t="str">
        <f t="shared" si="165"/>
        <v/>
      </c>
      <c r="H2667" s="3" t="str">
        <f>IF(D2667,VLOOKUP(A2667,des!B:Q,12,FALSE),"")</f>
        <v/>
      </c>
      <c r="I2667" s="3" t="b">
        <f t="shared" si="166"/>
        <v>0</v>
      </c>
      <c r="J2667" s="3" t="str">
        <f t="shared" si="167"/>
        <v/>
      </c>
    </row>
    <row r="2668" spans="1:10" x14ac:dyDescent="0.2">
      <c r="A2668" t="s">
        <v>10857</v>
      </c>
      <c r="B2668" t="s">
        <v>10858</v>
      </c>
      <c r="C2668" t="s">
        <v>10859</v>
      </c>
      <c r="D2668" s="3" t="b">
        <f>NOT(ISNA(VLOOKUP(A2668,des!B:B,1,FALSE)))</f>
        <v>0</v>
      </c>
      <c r="E2668" s="3" t="str">
        <f>IF(D2668,VLOOKUP(A2668,des!B:Q,11,FALSE),"")</f>
        <v/>
      </c>
      <c r="F2668" s="3" t="b">
        <f t="shared" si="164"/>
        <v>0</v>
      </c>
      <c r="G2668" s="3" t="str">
        <f t="shared" si="165"/>
        <v/>
      </c>
      <c r="H2668" s="3" t="str">
        <f>IF(D2668,VLOOKUP(A2668,des!B:Q,12,FALSE),"")</f>
        <v/>
      </c>
      <c r="I2668" s="3" t="b">
        <f t="shared" si="166"/>
        <v>0</v>
      </c>
      <c r="J2668" s="3" t="str">
        <f t="shared" si="167"/>
        <v/>
      </c>
    </row>
    <row r="2669" spans="1:10" x14ac:dyDescent="0.2">
      <c r="A2669" t="s">
        <v>10860</v>
      </c>
      <c r="B2669" t="s">
        <v>10861</v>
      </c>
      <c r="C2669" t="s">
        <v>10862</v>
      </c>
      <c r="D2669" s="3" t="b">
        <f>NOT(ISNA(VLOOKUP(A2669,des!B:B,1,FALSE)))</f>
        <v>0</v>
      </c>
      <c r="E2669" s="3" t="str">
        <f>IF(D2669,VLOOKUP(A2669,des!B:Q,11,FALSE),"")</f>
        <v/>
      </c>
      <c r="F2669" s="3" t="b">
        <f t="shared" si="164"/>
        <v>0</v>
      </c>
      <c r="G2669" s="3" t="str">
        <f t="shared" si="165"/>
        <v/>
      </c>
      <c r="H2669" s="3" t="str">
        <f>IF(D2669,VLOOKUP(A2669,des!B:Q,12,FALSE),"")</f>
        <v/>
      </c>
      <c r="I2669" s="3" t="b">
        <f t="shared" si="166"/>
        <v>0</v>
      </c>
      <c r="J2669" s="3" t="str">
        <f t="shared" si="167"/>
        <v/>
      </c>
    </row>
    <row r="2670" spans="1:10" x14ac:dyDescent="0.2">
      <c r="A2670" t="s">
        <v>10863</v>
      </c>
      <c r="B2670" t="s">
        <v>10864</v>
      </c>
      <c r="C2670" t="s">
        <v>10865</v>
      </c>
      <c r="D2670" s="3" t="b">
        <f>NOT(ISNA(VLOOKUP(A2670,des!B:B,1,FALSE)))</f>
        <v>0</v>
      </c>
      <c r="E2670" s="3" t="str">
        <f>IF(D2670,VLOOKUP(A2670,des!B:Q,11,FALSE),"")</f>
        <v/>
      </c>
      <c r="F2670" s="3" t="b">
        <f t="shared" si="164"/>
        <v>0</v>
      </c>
      <c r="G2670" s="3" t="str">
        <f t="shared" si="165"/>
        <v/>
      </c>
      <c r="H2670" s="3" t="str">
        <f>IF(D2670,VLOOKUP(A2670,des!B:Q,12,FALSE),"")</f>
        <v/>
      </c>
      <c r="I2670" s="3" t="b">
        <f t="shared" si="166"/>
        <v>0</v>
      </c>
      <c r="J2670" s="3" t="str">
        <f t="shared" si="167"/>
        <v/>
      </c>
    </row>
    <row r="2671" spans="1:10" x14ac:dyDescent="0.2">
      <c r="A2671" t="s">
        <v>10866</v>
      </c>
      <c r="B2671" t="s">
        <v>10867</v>
      </c>
      <c r="C2671" t="s">
        <v>10868</v>
      </c>
      <c r="D2671" s="3" t="b">
        <f>NOT(ISNA(VLOOKUP(A2671,des!B:B,1,FALSE)))</f>
        <v>0</v>
      </c>
      <c r="E2671" s="3" t="str">
        <f>IF(D2671,VLOOKUP(A2671,des!B:Q,11,FALSE),"")</f>
        <v/>
      </c>
      <c r="F2671" s="3" t="b">
        <f t="shared" si="164"/>
        <v>0</v>
      </c>
      <c r="G2671" s="3" t="str">
        <f t="shared" si="165"/>
        <v/>
      </c>
      <c r="H2671" s="3" t="str">
        <f>IF(D2671,VLOOKUP(A2671,des!B:Q,12,FALSE),"")</f>
        <v/>
      </c>
      <c r="I2671" s="3" t="b">
        <f t="shared" si="166"/>
        <v>0</v>
      </c>
      <c r="J2671" s="3" t="str">
        <f t="shared" si="167"/>
        <v/>
      </c>
    </row>
    <row r="2672" spans="1:10" x14ac:dyDescent="0.2">
      <c r="A2672" t="s">
        <v>10869</v>
      </c>
      <c r="B2672" t="s">
        <v>10870</v>
      </c>
      <c r="C2672" t="s">
        <v>10871</v>
      </c>
      <c r="D2672" s="3" t="b">
        <f>NOT(ISNA(VLOOKUP(A2672,des!B:B,1,FALSE)))</f>
        <v>0</v>
      </c>
      <c r="E2672" s="3" t="str">
        <f>IF(D2672,VLOOKUP(A2672,des!B:Q,11,FALSE),"")</f>
        <v/>
      </c>
      <c r="F2672" s="3" t="b">
        <f t="shared" si="164"/>
        <v>0</v>
      </c>
      <c r="G2672" s="3" t="str">
        <f t="shared" si="165"/>
        <v/>
      </c>
      <c r="H2672" s="3" t="str">
        <f>IF(D2672,VLOOKUP(A2672,des!B:Q,12,FALSE),"")</f>
        <v/>
      </c>
      <c r="I2672" s="3" t="b">
        <f t="shared" si="166"/>
        <v>0</v>
      </c>
      <c r="J2672" s="3" t="str">
        <f t="shared" si="167"/>
        <v/>
      </c>
    </row>
    <row r="2673" spans="1:10" x14ac:dyDescent="0.2">
      <c r="A2673" t="s">
        <v>10872</v>
      </c>
      <c r="B2673" t="s">
        <v>10873</v>
      </c>
      <c r="C2673" t="s">
        <v>10874</v>
      </c>
      <c r="D2673" s="3" t="b">
        <f>NOT(ISNA(VLOOKUP(A2673,des!B:B,1,FALSE)))</f>
        <v>0</v>
      </c>
      <c r="E2673" s="3" t="str">
        <f>IF(D2673,VLOOKUP(A2673,des!B:Q,11,FALSE),"")</f>
        <v/>
      </c>
      <c r="F2673" s="3" t="b">
        <f t="shared" si="164"/>
        <v>0</v>
      </c>
      <c r="G2673" s="3" t="str">
        <f t="shared" si="165"/>
        <v/>
      </c>
      <c r="H2673" s="3" t="str">
        <f>IF(D2673,VLOOKUP(A2673,des!B:Q,12,FALSE),"")</f>
        <v/>
      </c>
      <c r="I2673" s="3" t="b">
        <f t="shared" si="166"/>
        <v>0</v>
      </c>
      <c r="J2673" s="3" t="str">
        <f t="shared" si="167"/>
        <v/>
      </c>
    </row>
    <row r="2674" spans="1:10" x14ac:dyDescent="0.2">
      <c r="A2674" t="s">
        <v>10875</v>
      </c>
      <c r="B2674" t="s">
        <v>10876</v>
      </c>
      <c r="C2674" t="s">
        <v>10877</v>
      </c>
      <c r="D2674" s="3" t="b">
        <f>NOT(ISNA(VLOOKUP(A2674,des!B:B,1,FALSE)))</f>
        <v>0</v>
      </c>
      <c r="E2674" s="3" t="str">
        <f>IF(D2674,VLOOKUP(A2674,des!B:Q,11,FALSE),"")</f>
        <v/>
      </c>
      <c r="F2674" s="3" t="b">
        <f t="shared" si="164"/>
        <v>0</v>
      </c>
      <c r="G2674" s="3" t="str">
        <f t="shared" si="165"/>
        <v/>
      </c>
      <c r="H2674" s="3" t="str">
        <f>IF(D2674,VLOOKUP(A2674,des!B:Q,12,FALSE),"")</f>
        <v/>
      </c>
      <c r="I2674" s="3" t="b">
        <f t="shared" si="166"/>
        <v>0</v>
      </c>
      <c r="J2674" s="3" t="str">
        <f t="shared" si="167"/>
        <v/>
      </c>
    </row>
    <row r="2675" spans="1:10" x14ac:dyDescent="0.2">
      <c r="A2675" t="s">
        <v>10878</v>
      </c>
      <c r="B2675" t="s">
        <v>10879</v>
      </c>
      <c r="C2675" t="s">
        <v>10880</v>
      </c>
      <c r="D2675" s="3" t="b">
        <f>NOT(ISNA(VLOOKUP(A2675,des!B:B,1,FALSE)))</f>
        <v>0</v>
      </c>
      <c r="E2675" s="3" t="str">
        <f>IF(D2675,VLOOKUP(A2675,des!B:Q,11,FALSE),"")</f>
        <v/>
      </c>
      <c r="F2675" s="3" t="b">
        <f t="shared" si="164"/>
        <v>0</v>
      </c>
      <c r="G2675" s="3" t="str">
        <f t="shared" si="165"/>
        <v/>
      </c>
      <c r="H2675" s="3" t="str">
        <f>IF(D2675,VLOOKUP(A2675,des!B:Q,12,FALSE),"")</f>
        <v/>
      </c>
      <c r="I2675" s="3" t="b">
        <f t="shared" si="166"/>
        <v>0</v>
      </c>
      <c r="J2675" s="3" t="str">
        <f t="shared" si="167"/>
        <v/>
      </c>
    </row>
    <row r="2676" spans="1:10" x14ac:dyDescent="0.2">
      <c r="A2676" t="s">
        <v>10881</v>
      </c>
      <c r="B2676" t="s">
        <v>10882</v>
      </c>
      <c r="C2676" t="s">
        <v>10883</v>
      </c>
      <c r="D2676" s="3" t="b">
        <f>NOT(ISNA(VLOOKUP(A2676,des!B:B,1,FALSE)))</f>
        <v>0</v>
      </c>
      <c r="E2676" s="3" t="str">
        <f>IF(D2676,VLOOKUP(A2676,des!B:Q,11,FALSE),"")</f>
        <v/>
      </c>
      <c r="F2676" s="3" t="b">
        <f t="shared" si="164"/>
        <v>0</v>
      </c>
      <c r="G2676" s="3" t="str">
        <f t="shared" si="165"/>
        <v/>
      </c>
      <c r="H2676" s="3" t="str">
        <f>IF(D2676,VLOOKUP(A2676,des!B:Q,12,FALSE),"")</f>
        <v/>
      </c>
      <c r="I2676" s="3" t="b">
        <f t="shared" si="166"/>
        <v>0</v>
      </c>
      <c r="J2676" s="3" t="str">
        <f t="shared" si="167"/>
        <v/>
      </c>
    </row>
    <row r="2677" spans="1:10" x14ac:dyDescent="0.2">
      <c r="A2677" t="s">
        <v>10884</v>
      </c>
      <c r="B2677" t="s">
        <v>10885</v>
      </c>
      <c r="C2677" t="s">
        <v>10886</v>
      </c>
      <c r="D2677" s="3" t="b">
        <f>NOT(ISNA(VLOOKUP(A2677,des!B:B,1,FALSE)))</f>
        <v>0</v>
      </c>
      <c r="E2677" s="3" t="str">
        <f>IF(D2677,VLOOKUP(A2677,des!B:Q,11,FALSE),"")</f>
        <v/>
      </c>
      <c r="F2677" s="3" t="b">
        <f t="shared" si="164"/>
        <v>0</v>
      </c>
      <c r="G2677" s="3" t="str">
        <f t="shared" si="165"/>
        <v/>
      </c>
      <c r="H2677" s="3" t="str">
        <f>IF(D2677,VLOOKUP(A2677,des!B:Q,12,FALSE),"")</f>
        <v/>
      </c>
      <c r="I2677" s="3" t="b">
        <f t="shared" si="166"/>
        <v>0</v>
      </c>
      <c r="J2677" s="3" t="str">
        <f t="shared" si="167"/>
        <v/>
      </c>
    </row>
    <row r="2678" spans="1:10" x14ac:dyDescent="0.2">
      <c r="A2678" t="s">
        <v>10887</v>
      </c>
      <c r="B2678" t="s">
        <v>10888</v>
      </c>
      <c r="C2678" t="s">
        <v>10889</v>
      </c>
      <c r="D2678" s="3" t="b">
        <f>NOT(ISNA(VLOOKUP(A2678,des!B:B,1,FALSE)))</f>
        <v>0</v>
      </c>
      <c r="E2678" s="3" t="str">
        <f>IF(D2678,VLOOKUP(A2678,des!B:Q,11,FALSE),"")</f>
        <v/>
      </c>
      <c r="F2678" s="3" t="b">
        <f t="shared" si="164"/>
        <v>0</v>
      </c>
      <c r="G2678" s="3" t="str">
        <f t="shared" si="165"/>
        <v/>
      </c>
      <c r="H2678" s="3" t="str">
        <f>IF(D2678,VLOOKUP(A2678,des!B:Q,12,FALSE),"")</f>
        <v/>
      </c>
      <c r="I2678" s="3" t="b">
        <f t="shared" si="166"/>
        <v>0</v>
      </c>
      <c r="J2678" s="3" t="str">
        <f t="shared" si="167"/>
        <v/>
      </c>
    </row>
    <row r="2679" spans="1:10" x14ac:dyDescent="0.2">
      <c r="A2679" t="s">
        <v>10890</v>
      </c>
      <c r="B2679" t="s">
        <v>10891</v>
      </c>
      <c r="C2679" t="s">
        <v>10892</v>
      </c>
      <c r="D2679" s="3" t="b">
        <f>NOT(ISNA(VLOOKUP(A2679,des!B:B,1,FALSE)))</f>
        <v>0</v>
      </c>
      <c r="E2679" s="3" t="str">
        <f>IF(D2679,VLOOKUP(A2679,des!B:Q,11,FALSE),"")</f>
        <v/>
      </c>
      <c r="F2679" s="3" t="b">
        <f t="shared" si="164"/>
        <v>0</v>
      </c>
      <c r="G2679" s="3" t="str">
        <f t="shared" si="165"/>
        <v/>
      </c>
      <c r="H2679" s="3" t="str">
        <f>IF(D2679,VLOOKUP(A2679,des!B:Q,12,FALSE),"")</f>
        <v/>
      </c>
      <c r="I2679" s="3" t="b">
        <f t="shared" si="166"/>
        <v>0</v>
      </c>
      <c r="J2679" s="3" t="str">
        <f t="shared" si="167"/>
        <v/>
      </c>
    </row>
    <row r="2680" spans="1:10" x14ac:dyDescent="0.2">
      <c r="A2680" t="s">
        <v>10893</v>
      </c>
      <c r="B2680" t="s">
        <v>10894</v>
      </c>
      <c r="C2680" t="s">
        <v>10895</v>
      </c>
      <c r="D2680" s="3" t="b">
        <f>NOT(ISNA(VLOOKUP(A2680,des!B:B,1,FALSE)))</f>
        <v>0</v>
      </c>
      <c r="E2680" s="3" t="str">
        <f>IF(D2680,VLOOKUP(A2680,des!B:Q,11,FALSE),"")</f>
        <v/>
      </c>
      <c r="F2680" s="3" t="b">
        <f t="shared" si="164"/>
        <v>0</v>
      </c>
      <c r="G2680" s="3" t="str">
        <f t="shared" si="165"/>
        <v/>
      </c>
      <c r="H2680" s="3" t="str">
        <f>IF(D2680,VLOOKUP(A2680,des!B:Q,12,FALSE),"")</f>
        <v/>
      </c>
      <c r="I2680" s="3" t="b">
        <f t="shared" si="166"/>
        <v>0</v>
      </c>
      <c r="J2680" s="3" t="str">
        <f t="shared" si="167"/>
        <v/>
      </c>
    </row>
    <row r="2681" spans="1:10" x14ac:dyDescent="0.2">
      <c r="A2681" t="s">
        <v>10896</v>
      </c>
      <c r="B2681" t="s">
        <v>10897</v>
      </c>
      <c r="C2681" t="s">
        <v>10898</v>
      </c>
      <c r="D2681" s="3" t="b">
        <f>NOT(ISNA(VLOOKUP(A2681,des!B:B,1,FALSE)))</f>
        <v>0</v>
      </c>
      <c r="E2681" s="3" t="str">
        <f>IF(D2681,VLOOKUP(A2681,des!B:Q,11,FALSE),"")</f>
        <v/>
      </c>
      <c r="F2681" s="3" t="b">
        <f t="shared" si="164"/>
        <v>0</v>
      </c>
      <c r="G2681" s="3" t="str">
        <f t="shared" si="165"/>
        <v/>
      </c>
      <c r="H2681" s="3" t="str">
        <f>IF(D2681,VLOOKUP(A2681,des!B:Q,12,FALSE),"")</f>
        <v/>
      </c>
      <c r="I2681" s="3" t="b">
        <f t="shared" si="166"/>
        <v>0</v>
      </c>
      <c r="J2681" s="3" t="str">
        <f t="shared" si="167"/>
        <v/>
      </c>
    </row>
    <row r="2682" spans="1:10" x14ac:dyDescent="0.2">
      <c r="A2682" t="s">
        <v>10899</v>
      </c>
      <c r="B2682" t="s">
        <v>10900</v>
      </c>
      <c r="C2682" t="s">
        <v>10901</v>
      </c>
      <c r="D2682" s="3" t="b">
        <f>NOT(ISNA(VLOOKUP(A2682,des!B:B,1,FALSE)))</f>
        <v>0</v>
      </c>
      <c r="E2682" s="3" t="str">
        <f>IF(D2682,VLOOKUP(A2682,des!B:Q,11,FALSE),"")</f>
        <v/>
      </c>
      <c r="F2682" s="3" t="b">
        <f t="shared" si="164"/>
        <v>0</v>
      </c>
      <c r="G2682" s="3" t="str">
        <f t="shared" si="165"/>
        <v/>
      </c>
      <c r="H2682" s="3" t="str">
        <f>IF(D2682,VLOOKUP(A2682,des!B:Q,12,FALSE),"")</f>
        <v/>
      </c>
      <c r="I2682" s="3" t="b">
        <f t="shared" si="166"/>
        <v>0</v>
      </c>
      <c r="J2682" s="3" t="str">
        <f t="shared" si="167"/>
        <v/>
      </c>
    </row>
    <row r="2683" spans="1:10" x14ac:dyDescent="0.2">
      <c r="A2683" t="s">
        <v>10902</v>
      </c>
      <c r="B2683" t="s">
        <v>10903</v>
      </c>
      <c r="C2683" t="s">
        <v>10904</v>
      </c>
      <c r="D2683" s="3" t="b">
        <f>NOT(ISNA(VLOOKUP(A2683,des!B:B,1,FALSE)))</f>
        <v>0</v>
      </c>
      <c r="E2683" s="3" t="str">
        <f>IF(D2683,VLOOKUP(A2683,des!B:Q,11,FALSE),"")</f>
        <v/>
      </c>
      <c r="F2683" s="3" t="b">
        <f t="shared" si="164"/>
        <v>0</v>
      </c>
      <c r="G2683" s="3" t="str">
        <f t="shared" si="165"/>
        <v/>
      </c>
      <c r="H2683" s="3" t="str">
        <f>IF(D2683,VLOOKUP(A2683,des!B:Q,12,FALSE),"")</f>
        <v/>
      </c>
      <c r="I2683" s="3" t="b">
        <f t="shared" si="166"/>
        <v>0</v>
      </c>
      <c r="J2683" s="3" t="str">
        <f t="shared" si="167"/>
        <v/>
      </c>
    </row>
    <row r="2684" spans="1:10" x14ac:dyDescent="0.2">
      <c r="A2684" t="s">
        <v>10905</v>
      </c>
      <c r="B2684" t="s">
        <v>10906</v>
      </c>
      <c r="C2684" t="s">
        <v>10907</v>
      </c>
      <c r="D2684" s="3" t="b">
        <f>NOT(ISNA(VLOOKUP(A2684,des!B:B,1,FALSE)))</f>
        <v>0</v>
      </c>
      <c r="E2684" s="3" t="str">
        <f>IF(D2684,VLOOKUP(A2684,des!B:Q,11,FALSE),"")</f>
        <v/>
      </c>
      <c r="F2684" s="3" t="b">
        <f t="shared" si="164"/>
        <v>0</v>
      </c>
      <c r="G2684" s="3" t="str">
        <f t="shared" si="165"/>
        <v/>
      </c>
      <c r="H2684" s="3" t="str">
        <f>IF(D2684,VLOOKUP(A2684,des!B:Q,12,FALSE),"")</f>
        <v/>
      </c>
      <c r="I2684" s="3" t="b">
        <f t="shared" si="166"/>
        <v>0</v>
      </c>
      <c r="J2684" s="3" t="str">
        <f t="shared" si="167"/>
        <v/>
      </c>
    </row>
    <row r="2685" spans="1:10" x14ac:dyDescent="0.2">
      <c r="A2685" t="s">
        <v>10908</v>
      </c>
      <c r="B2685" t="s">
        <v>10909</v>
      </c>
      <c r="C2685" t="s">
        <v>10910</v>
      </c>
      <c r="D2685" s="3" t="b">
        <f>NOT(ISNA(VLOOKUP(A2685,des!B:B,1,FALSE)))</f>
        <v>0</v>
      </c>
      <c r="E2685" s="3" t="str">
        <f>IF(D2685,VLOOKUP(A2685,des!B:Q,11,FALSE),"")</f>
        <v/>
      </c>
      <c r="F2685" s="3" t="b">
        <f t="shared" si="164"/>
        <v>0</v>
      </c>
      <c r="G2685" s="3" t="str">
        <f t="shared" si="165"/>
        <v/>
      </c>
      <c r="H2685" s="3" t="str">
        <f>IF(D2685,VLOOKUP(A2685,des!B:Q,12,FALSE),"")</f>
        <v/>
      </c>
      <c r="I2685" s="3" t="b">
        <f t="shared" si="166"/>
        <v>0</v>
      </c>
      <c r="J2685" s="3" t="str">
        <f t="shared" si="167"/>
        <v/>
      </c>
    </row>
    <row r="2686" spans="1:10" x14ac:dyDescent="0.2">
      <c r="A2686" t="s">
        <v>10911</v>
      </c>
      <c r="B2686" t="s">
        <v>10912</v>
      </c>
      <c r="C2686" t="s">
        <v>10913</v>
      </c>
      <c r="D2686" s="3" t="b">
        <f>NOT(ISNA(VLOOKUP(A2686,des!B:B,1,FALSE)))</f>
        <v>0</v>
      </c>
      <c r="E2686" s="3" t="str">
        <f>IF(D2686,VLOOKUP(A2686,des!B:Q,11,FALSE),"")</f>
        <v/>
      </c>
      <c r="F2686" s="3" t="b">
        <f t="shared" si="164"/>
        <v>0</v>
      </c>
      <c r="G2686" s="3" t="str">
        <f t="shared" si="165"/>
        <v/>
      </c>
      <c r="H2686" s="3" t="str">
        <f>IF(D2686,VLOOKUP(A2686,des!B:Q,12,FALSE),"")</f>
        <v/>
      </c>
      <c r="I2686" s="3" t="b">
        <f t="shared" si="166"/>
        <v>0</v>
      </c>
      <c r="J2686" s="3" t="str">
        <f t="shared" si="167"/>
        <v/>
      </c>
    </row>
    <row r="2687" spans="1:10" x14ac:dyDescent="0.2">
      <c r="A2687" t="s">
        <v>10914</v>
      </c>
      <c r="B2687" t="s">
        <v>10915</v>
      </c>
      <c r="C2687" t="s">
        <v>10916</v>
      </c>
      <c r="D2687" s="3" t="b">
        <f>NOT(ISNA(VLOOKUP(A2687,des!B:B,1,FALSE)))</f>
        <v>0</v>
      </c>
      <c r="E2687" s="3" t="str">
        <f>IF(D2687,VLOOKUP(A2687,des!B:Q,11,FALSE),"")</f>
        <v/>
      </c>
      <c r="F2687" s="3" t="b">
        <f t="shared" si="164"/>
        <v>0</v>
      </c>
      <c r="G2687" s="3" t="str">
        <f t="shared" si="165"/>
        <v/>
      </c>
      <c r="H2687" s="3" t="str">
        <f>IF(D2687,VLOOKUP(A2687,des!B:Q,12,FALSE),"")</f>
        <v/>
      </c>
      <c r="I2687" s="3" t="b">
        <f t="shared" si="166"/>
        <v>0</v>
      </c>
      <c r="J2687" s="3" t="str">
        <f t="shared" si="167"/>
        <v/>
      </c>
    </row>
    <row r="2688" spans="1:10" x14ac:dyDescent="0.2">
      <c r="A2688" t="s">
        <v>10917</v>
      </c>
      <c r="B2688" t="s">
        <v>10918</v>
      </c>
      <c r="C2688" t="s">
        <v>10919</v>
      </c>
      <c r="D2688" s="3" t="b">
        <f>NOT(ISNA(VLOOKUP(A2688,des!B:B,1,FALSE)))</f>
        <v>0</v>
      </c>
      <c r="E2688" s="3" t="str">
        <f>IF(D2688,VLOOKUP(A2688,des!B:Q,11,FALSE),"")</f>
        <v/>
      </c>
      <c r="F2688" s="3" t="b">
        <f t="shared" si="164"/>
        <v>0</v>
      </c>
      <c r="G2688" s="3" t="str">
        <f t="shared" si="165"/>
        <v/>
      </c>
      <c r="H2688" s="3" t="str">
        <f>IF(D2688,VLOOKUP(A2688,des!B:Q,12,FALSE),"")</f>
        <v/>
      </c>
      <c r="I2688" s="3" t="b">
        <f t="shared" si="166"/>
        <v>0</v>
      </c>
      <c r="J2688" s="3" t="str">
        <f t="shared" si="167"/>
        <v/>
      </c>
    </row>
    <row r="2689" spans="1:10" x14ac:dyDescent="0.2">
      <c r="A2689" t="s">
        <v>10920</v>
      </c>
      <c r="B2689" t="s">
        <v>10921</v>
      </c>
      <c r="C2689" t="s">
        <v>10922</v>
      </c>
      <c r="D2689" s="3" t="b">
        <f>NOT(ISNA(VLOOKUP(A2689,des!B:B,1,FALSE)))</f>
        <v>0</v>
      </c>
      <c r="E2689" s="3" t="str">
        <f>IF(D2689,VLOOKUP(A2689,des!B:Q,11,FALSE),"")</f>
        <v/>
      </c>
      <c r="F2689" s="3" t="b">
        <f t="shared" si="164"/>
        <v>0</v>
      </c>
      <c r="G2689" s="3" t="str">
        <f t="shared" si="165"/>
        <v/>
      </c>
      <c r="H2689" s="3" t="str">
        <f>IF(D2689,VLOOKUP(A2689,des!B:Q,12,FALSE),"")</f>
        <v/>
      </c>
      <c r="I2689" s="3" t="b">
        <f t="shared" si="166"/>
        <v>0</v>
      </c>
      <c r="J2689" s="3" t="str">
        <f t="shared" si="167"/>
        <v/>
      </c>
    </row>
    <row r="2690" spans="1:10" x14ac:dyDescent="0.2">
      <c r="A2690" t="s">
        <v>10923</v>
      </c>
      <c r="B2690" t="s">
        <v>10924</v>
      </c>
      <c r="C2690" t="s">
        <v>10925</v>
      </c>
      <c r="D2690" s="3" t="b">
        <f>NOT(ISNA(VLOOKUP(A2690,des!B:B,1,FALSE)))</f>
        <v>0</v>
      </c>
      <c r="E2690" s="3" t="str">
        <f>IF(D2690,VLOOKUP(A2690,des!B:Q,11,FALSE),"")</f>
        <v/>
      </c>
      <c r="F2690" s="3" t="b">
        <f t="shared" si="164"/>
        <v>0</v>
      </c>
      <c r="G2690" s="3" t="str">
        <f t="shared" si="165"/>
        <v/>
      </c>
      <c r="H2690" s="3" t="str">
        <f>IF(D2690,VLOOKUP(A2690,des!B:Q,12,FALSE),"")</f>
        <v/>
      </c>
      <c r="I2690" s="3" t="b">
        <f t="shared" si="166"/>
        <v>0</v>
      </c>
      <c r="J2690" s="3" t="str">
        <f t="shared" si="167"/>
        <v/>
      </c>
    </row>
    <row r="2691" spans="1:10" x14ac:dyDescent="0.2">
      <c r="A2691" t="s">
        <v>10926</v>
      </c>
      <c r="B2691" t="s">
        <v>10927</v>
      </c>
      <c r="C2691" t="s">
        <v>10928</v>
      </c>
      <c r="D2691" s="3" t="b">
        <f>NOT(ISNA(VLOOKUP(A2691,des!B:B,1,FALSE)))</f>
        <v>0</v>
      </c>
      <c r="E2691" s="3" t="str">
        <f>IF(D2691,VLOOKUP(A2691,des!B:Q,11,FALSE),"")</f>
        <v/>
      </c>
      <c r="F2691" s="3" t="b">
        <f t="shared" si="164"/>
        <v>0</v>
      </c>
      <c r="G2691" s="3" t="str">
        <f t="shared" si="165"/>
        <v/>
      </c>
      <c r="H2691" s="3" t="str">
        <f>IF(D2691,VLOOKUP(A2691,des!B:Q,12,FALSE),"")</f>
        <v/>
      </c>
      <c r="I2691" s="3" t="b">
        <f t="shared" si="166"/>
        <v>0</v>
      </c>
      <c r="J2691" s="3" t="str">
        <f t="shared" si="167"/>
        <v/>
      </c>
    </row>
    <row r="2692" spans="1:10" x14ac:dyDescent="0.2">
      <c r="A2692" t="s">
        <v>10929</v>
      </c>
      <c r="B2692" t="s">
        <v>10930</v>
      </c>
      <c r="C2692" t="s">
        <v>10931</v>
      </c>
      <c r="D2692" s="3" t="b">
        <f>NOT(ISNA(VLOOKUP(A2692,des!B:B,1,FALSE)))</f>
        <v>0</v>
      </c>
      <c r="E2692" s="3" t="str">
        <f>IF(D2692,VLOOKUP(A2692,des!B:Q,11,FALSE),"")</f>
        <v/>
      </c>
      <c r="F2692" s="3" t="b">
        <f t="shared" si="164"/>
        <v>0</v>
      </c>
      <c r="G2692" s="3" t="str">
        <f t="shared" si="165"/>
        <v/>
      </c>
      <c r="H2692" s="3" t="str">
        <f>IF(D2692,VLOOKUP(A2692,des!B:Q,12,FALSE),"")</f>
        <v/>
      </c>
      <c r="I2692" s="3" t="b">
        <f t="shared" si="166"/>
        <v>0</v>
      </c>
      <c r="J2692" s="3" t="str">
        <f t="shared" si="167"/>
        <v/>
      </c>
    </row>
    <row r="2693" spans="1:10" x14ac:dyDescent="0.2">
      <c r="A2693" t="s">
        <v>10932</v>
      </c>
      <c r="B2693" t="s">
        <v>10933</v>
      </c>
      <c r="C2693" t="s">
        <v>10934</v>
      </c>
      <c r="D2693" s="3" t="b">
        <f>NOT(ISNA(VLOOKUP(A2693,des!B:B,1,FALSE)))</f>
        <v>0</v>
      </c>
      <c r="E2693" s="3" t="str">
        <f>IF(D2693,VLOOKUP(A2693,des!B:Q,11,FALSE),"")</f>
        <v/>
      </c>
      <c r="F2693" s="3" t="b">
        <f t="shared" ref="F2693:F2756" si="168">IF(D2693,IF(E2693&lt;&gt;B2693,TRUE,FALSE),FALSE)</f>
        <v>0</v>
      </c>
      <c r="G2693" s="3" t="str">
        <f t="shared" si="165"/>
        <v/>
      </c>
      <c r="H2693" s="3" t="str">
        <f>IF(D2693,VLOOKUP(A2693,des!B:Q,12,FALSE),"")</f>
        <v/>
      </c>
      <c r="I2693" s="3" t="b">
        <f t="shared" si="166"/>
        <v>0</v>
      </c>
      <c r="J2693" s="3" t="str">
        <f t="shared" si="167"/>
        <v/>
      </c>
    </row>
    <row r="2694" spans="1:10" x14ac:dyDescent="0.2">
      <c r="A2694" t="s">
        <v>10935</v>
      </c>
      <c r="B2694" t="s">
        <v>10936</v>
      </c>
      <c r="C2694" t="s">
        <v>10937</v>
      </c>
      <c r="D2694" s="3" t="b">
        <f>NOT(ISNA(VLOOKUP(A2694,des!B:B,1,FALSE)))</f>
        <v>0</v>
      </c>
      <c r="E2694" s="3" t="str">
        <f>IF(D2694,VLOOKUP(A2694,des!B:Q,11,FALSE),"")</f>
        <v/>
      </c>
      <c r="F2694" s="3" t="b">
        <f t="shared" si="168"/>
        <v>0</v>
      </c>
      <c r="G2694" s="3" t="str">
        <f t="shared" ref="G2694:G2757" si="169">IF(F2694,CONCATENATE($A$1,A2694,$B$1,E2694,$C$1),"")</f>
        <v/>
      </c>
      <c r="H2694" s="3" t="str">
        <f>IF(D2694,VLOOKUP(A2694,des!B:Q,12,FALSE),"")</f>
        <v/>
      </c>
      <c r="I2694" s="3" t="b">
        <f t="shared" ref="I2694:I2757" si="170">IF(D2694,IF(H2694&lt;&gt;C2694,TRUE,FALSE),FALSE)</f>
        <v>0</v>
      </c>
      <c r="J2694" s="3" t="str">
        <f t="shared" ref="J2694:J2757" si="171">IF(I2694,CONCATENATE($A$2,A2694,$B$2,H2694,$C$2),"")</f>
        <v/>
      </c>
    </row>
    <row r="2695" spans="1:10" x14ac:dyDescent="0.2">
      <c r="A2695" t="s">
        <v>10938</v>
      </c>
      <c r="B2695" t="s">
        <v>10939</v>
      </c>
      <c r="C2695" t="s">
        <v>10940</v>
      </c>
      <c r="D2695" s="3" t="b">
        <f>NOT(ISNA(VLOOKUP(A2695,des!B:B,1,FALSE)))</f>
        <v>0</v>
      </c>
      <c r="E2695" s="3" t="str">
        <f>IF(D2695,VLOOKUP(A2695,des!B:Q,11,FALSE),"")</f>
        <v/>
      </c>
      <c r="F2695" s="3" t="b">
        <f t="shared" si="168"/>
        <v>0</v>
      </c>
      <c r="G2695" s="3" t="str">
        <f t="shared" si="169"/>
        <v/>
      </c>
      <c r="H2695" s="3" t="str">
        <f>IF(D2695,VLOOKUP(A2695,des!B:Q,12,FALSE),"")</f>
        <v/>
      </c>
      <c r="I2695" s="3" t="b">
        <f t="shared" si="170"/>
        <v>0</v>
      </c>
      <c r="J2695" s="3" t="str">
        <f t="shared" si="171"/>
        <v/>
      </c>
    </row>
    <row r="2696" spans="1:10" x14ac:dyDescent="0.2">
      <c r="A2696" t="s">
        <v>10941</v>
      </c>
      <c r="B2696" t="s">
        <v>10942</v>
      </c>
      <c r="C2696" t="s">
        <v>10943</v>
      </c>
      <c r="D2696" s="3" t="b">
        <f>NOT(ISNA(VLOOKUP(A2696,des!B:B,1,FALSE)))</f>
        <v>0</v>
      </c>
      <c r="E2696" s="3" t="str">
        <f>IF(D2696,VLOOKUP(A2696,des!B:Q,11,FALSE),"")</f>
        <v/>
      </c>
      <c r="F2696" s="3" t="b">
        <f t="shared" si="168"/>
        <v>0</v>
      </c>
      <c r="G2696" s="3" t="str">
        <f t="shared" si="169"/>
        <v/>
      </c>
      <c r="H2696" s="3" t="str">
        <f>IF(D2696,VLOOKUP(A2696,des!B:Q,12,FALSE),"")</f>
        <v/>
      </c>
      <c r="I2696" s="3" t="b">
        <f t="shared" si="170"/>
        <v>0</v>
      </c>
      <c r="J2696" s="3" t="str">
        <f t="shared" si="171"/>
        <v/>
      </c>
    </row>
    <row r="2697" spans="1:10" x14ac:dyDescent="0.2">
      <c r="A2697" t="s">
        <v>10944</v>
      </c>
      <c r="B2697" t="s">
        <v>10945</v>
      </c>
      <c r="C2697" t="s">
        <v>10946</v>
      </c>
      <c r="D2697" s="3" t="b">
        <f>NOT(ISNA(VLOOKUP(A2697,des!B:B,1,FALSE)))</f>
        <v>0</v>
      </c>
      <c r="E2697" s="3" t="str">
        <f>IF(D2697,VLOOKUP(A2697,des!B:Q,11,FALSE),"")</f>
        <v/>
      </c>
      <c r="F2697" s="3" t="b">
        <f t="shared" si="168"/>
        <v>0</v>
      </c>
      <c r="G2697" s="3" t="str">
        <f t="shared" si="169"/>
        <v/>
      </c>
      <c r="H2697" s="3" t="str">
        <f>IF(D2697,VLOOKUP(A2697,des!B:Q,12,FALSE),"")</f>
        <v/>
      </c>
      <c r="I2697" s="3" t="b">
        <f t="shared" si="170"/>
        <v>0</v>
      </c>
      <c r="J2697" s="3" t="str">
        <f t="shared" si="171"/>
        <v/>
      </c>
    </row>
    <row r="2698" spans="1:10" x14ac:dyDescent="0.2">
      <c r="A2698" t="s">
        <v>10947</v>
      </c>
      <c r="B2698" t="s">
        <v>10948</v>
      </c>
      <c r="C2698" t="s">
        <v>10949</v>
      </c>
      <c r="D2698" s="3" t="b">
        <f>NOT(ISNA(VLOOKUP(A2698,des!B:B,1,FALSE)))</f>
        <v>0</v>
      </c>
      <c r="E2698" s="3" t="str">
        <f>IF(D2698,VLOOKUP(A2698,des!B:Q,11,FALSE),"")</f>
        <v/>
      </c>
      <c r="F2698" s="3" t="b">
        <f t="shared" si="168"/>
        <v>0</v>
      </c>
      <c r="G2698" s="3" t="str">
        <f t="shared" si="169"/>
        <v/>
      </c>
      <c r="H2698" s="3" t="str">
        <f>IF(D2698,VLOOKUP(A2698,des!B:Q,12,FALSE),"")</f>
        <v/>
      </c>
      <c r="I2698" s="3" t="b">
        <f t="shared" si="170"/>
        <v>0</v>
      </c>
      <c r="J2698" s="3" t="str">
        <f t="shared" si="171"/>
        <v/>
      </c>
    </row>
    <row r="2699" spans="1:10" x14ac:dyDescent="0.2">
      <c r="A2699" t="s">
        <v>10950</v>
      </c>
      <c r="B2699" t="s">
        <v>10951</v>
      </c>
      <c r="C2699" t="s">
        <v>10952</v>
      </c>
      <c r="D2699" s="3" t="b">
        <f>NOT(ISNA(VLOOKUP(A2699,des!B:B,1,FALSE)))</f>
        <v>0</v>
      </c>
      <c r="E2699" s="3" t="str">
        <f>IF(D2699,VLOOKUP(A2699,des!B:Q,11,FALSE),"")</f>
        <v/>
      </c>
      <c r="F2699" s="3" t="b">
        <f t="shared" si="168"/>
        <v>0</v>
      </c>
      <c r="G2699" s="3" t="str">
        <f t="shared" si="169"/>
        <v/>
      </c>
      <c r="H2699" s="3" t="str">
        <f>IF(D2699,VLOOKUP(A2699,des!B:Q,12,FALSE),"")</f>
        <v/>
      </c>
      <c r="I2699" s="3" t="b">
        <f t="shared" si="170"/>
        <v>0</v>
      </c>
      <c r="J2699" s="3" t="str">
        <f t="shared" si="171"/>
        <v/>
      </c>
    </row>
    <row r="2700" spans="1:10" x14ac:dyDescent="0.2">
      <c r="A2700" t="s">
        <v>10953</v>
      </c>
      <c r="B2700" t="s">
        <v>10954</v>
      </c>
      <c r="C2700" t="s">
        <v>10955</v>
      </c>
      <c r="D2700" s="3" t="b">
        <f>NOT(ISNA(VLOOKUP(A2700,des!B:B,1,FALSE)))</f>
        <v>0</v>
      </c>
      <c r="E2700" s="3" t="str">
        <f>IF(D2700,VLOOKUP(A2700,des!B:Q,11,FALSE),"")</f>
        <v/>
      </c>
      <c r="F2700" s="3" t="b">
        <f t="shared" si="168"/>
        <v>0</v>
      </c>
      <c r="G2700" s="3" t="str">
        <f t="shared" si="169"/>
        <v/>
      </c>
      <c r="H2700" s="3" t="str">
        <f>IF(D2700,VLOOKUP(A2700,des!B:Q,12,FALSE),"")</f>
        <v/>
      </c>
      <c r="I2700" s="3" t="b">
        <f t="shared" si="170"/>
        <v>0</v>
      </c>
      <c r="J2700" s="3" t="str">
        <f t="shared" si="171"/>
        <v/>
      </c>
    </row>
    <row r="2701" spans="1:10" x14ac:dyDescent="0.2">
      <c r="A2701" t="s">
        <v>10956</v>
      </c>
      <c r="B2701" t="s">
        <v>10957</v>
      </c>
      <c r="C2701" t="s">
        <v>10958</v>
      </c>
      <c r="D2701" s="3" t="b">
        <f>NOT(ISNA(VLOOKUP(A2701,des!B:B,1,FALSE)))</f>
        <v>0</v>
      </c>
      <c r="E2701" s="3" t="str">
        <f>IF(D2701,VLOOKUP(A2701,des!B:Q,11,FALSE),"")</f>
        <v/>
      </c>
      <c r="F2701" s="3" t="b">
        <f t="shared" si="168"/>
        <v>0</v>
      </c>
      <c r="G2701" s="3" t="str">
        <f t="shared" si="169"/>
        <v/>
      </c>
      <c r="H2701" s="3" t="str">
        <f>IF(D2701,VLOOKUP(A2701,des!B:Q,12,FALSE),"")</f>
        <v/>
      </c>
      <c r="I2701" s="3" t="b">
        <f t="shared" si="170"/>
        <v>0</v>
      </c>
      <c r="J2701" s="3" t="str">
        <f t="shared" si="171"/>
        <v/>
      </c>
    </row>
    <row r="2702" spans="1:10" x14ac:dyDescent="0.2">
      <c r="A2702" t="s">
        <v>10959</v>
      </c>
      <c r="B2702" t="s">
        <v>10960</v>
      </c>
      <c r="C2702" t="s">
        <v>10961</v>
      </c>
      <c r="D2702" s="3" t="b">
        <f>NOT(ISNA(VLOOKUP(A2702,des!B:B,1,FALSE)))</f>
        <v>0</v>
      </c>
      <c r="E2702" s="3" t="str">
        <f>IF(D2702,VLOOKUP(A2702,des!B:Q,11,FALSE),"")</f>
        <v/>
      </c>
      <c r="F2702" s="3" t="b">
        <f t="shared" si="168"/>
        <v>0</v>
      </c>
      <c r="G2702" s="3" t="str">
        <f t="shared" si="169"/>
        <v/>
      </c>
      <c r="H2702" s="3" t="str">
        <f>IF(D2702,VLOOKUP(A2702,des!B:Q,12,FALSE),"")</f>
        <v/>
      </c>
      <c r="I2702" s="3" t="b">
        <f t="shared" si="170"/>
        <v>0</v>
      </c>
      <c r="J2702" s="3" t="str">
        <f t="shared" si="171"/>
        <v/>
      </c>
    </row>
    <row r="2703" spans="1:10" x14ac:dyDescent="0.2">
      <c r="A2703" t="s">
        <v>10962</v>
      </c>
      <c r="B2703" t="s">
        <v>10963</v>
      </c>
      <c r="C2703" t="s">
        <v>10964</v>
      </c>
      <c r="D2703" s="3" t="b">
        <f>NOT(ISNA(VLOOKUP(A2703,des!B:B,1,FALSE)))</f>
        <v>0</v>
      </c>
      <c r="E2703" s="3" t="str">
        <f>IF(D2703,VLOOKUP(A2703,des!B:Q,11,FALSE),"")</f>
        <v/>
      </c>
      <c r="F2703" s="3" t="b">
        <f t="shared" si="168"/>
        <v>0</v>
      </c>
      <c r="G2703" s="3" t="str">
        <f t="shared" si="169"/>
        <v/>
      </c>
      <c r="H2703" s="3" t="str">
        <f>IF(D2703,VLOOKUP(A2703,des!B:Q,12,FALSE),"")</f>
        <v/>
      </c>
      <c r="I2703" s="3" t="b">
        <f t="shared" si="170"/>
        <v>0</v>
      </c>
      <c r="J2703" s="3" t="str">
        <f t="shared" si="171"/>
        <v/>
      </c>
    </row>
    <row r="2704" spans="1:10" x14ac:dyDescent="0.2">
      <c r="A2704" t="s">
        <v>10965</v>
      </c>
      <c r="B2704" t="s">
        <v>10966</v>
      </c>
      <c r="C2704" t="s">
        <v>10967</v>
      </c>
      <c r="D2704" s="3" t="b">
        <f>NOT(ISNA(VLOOKUP(A2704,des!B:B,1,FALSE)))</f>
        <v>0</v>
      </c>
      <c r="E2704" s="3" t="str">
        <f>IF(D2704,VLOOKUP(A2704,des!B:Q,11,FALSE),"")</f>
        <v/>
      </c>
      <c r="F2704" s="3" t="b">
        <f t="shared" si="168"/>
        <v>0</v>
      </c>
      <c r="G2704" s="3" t="str">
        <f t="shared" si="169"/>
        <v/>
      </c>
      <c r="H2704" s="3" t="str">
        <f>IF(D2704,VLOOKUP(A2704,des!B:Q,12,FALSE),"")</f>
        <v/>
      </c>
      <c r="I2704" s="3" t="b">
        <f t="shared" si="170"/>
        <v>0</v>
      </c>
      <c r="J2704" s="3" t="str">
        <f t="shared" si="171"/>
        <v/>
      </c>
    </row>
    <row r="2705" spans="1:10" x14ac:dyDescent="0.2">
      <c r="A2705" t="s">
        <v>10968</v>
      </c>
      <c r="B2705" t="s">
        <v>10969</v>
      </c>
      <c r="C2705" t="s">
        <v>10970</v>
      </c>
      <c r="D2705" s="3" t="b">
        <f>NOT(ISNA(VLOOKUP(A2705,des!B:B,1,FALSE)))</f>
        <v>0</v>
      </c>
      <c r="E2705" s="3" t="str">
        <f>IF(D2705,VLOOKUP(A2705,des!B:Q,11,FALSE),"")</f>
        <v/>
      </c>
      <c r="F2705" s="3" t="b">
        <f t="shared" si="168"/>
        <v>0</v>
      </c>
      <c r="G2705" s="3" t="str">
        <f t="shared" si="169"/>
        <v/>
      </c>
      <c r="H2705" s="3" t="str">
        <f>IF(D2705,VLOOKUP(A2705,des!B:Q,12,FALSE),"")</f>
        <v/>
      </c>
      <c r="I2705" s="3" t="b">
        <f t="shared" si="170"/>
        <v>0</v>
      </c>
      <c r="J2705" s="3" t="str">
        <f t="shared" si="171"/>
        <v/>
      </c>
    </row>
    <row r="2706" spans="1:10" x14ac:dyDescent="0.2">
      <c r="A2706" t="s">
        <v>10971</v>
      </c>
      <c r="B2706" t="s">
        <v>10972</v>
      </c>
      <c r="C2706" t="s">
        <v>10973</v>
      </c>
      <c r="D2706" s="3" t="b">
        <f>NOT(ISNA(VLOOKUP(A2706,des!B:B,1,FALSE)))</f>
        <v>0</v>
      </c>
      <c r="E2706" s="3" t="str">
        <f>IF(D2706,VLOOKUP(A2706,des!B:Q,11,FALSE),"")</f>
        <v/>
      </c>
      <c r="F2706" s="3" t="b">
        <f t="shared" si="168"/>
        <v>0</v>
      </c>
      <c r="G2706" s="3" t="str">
        <f t="shared" si="169"/>
        <v/>
      </c>
      <c r="H2706" s="3" t="str">
        <f>IF(D2706,VLOOKUP(A2706,des!B:Q,12,FALSE),"")</f>
        <v/>
      </c>
      <c r="I2706" s="3" t="b">
        <f t="shared" si="170"/>
        <v>0</v>
      </c>
      <c r="J2706" s="3" t="str">
        <f t="shared" si="171"/>
        <v/>
      </c>
    </row>
    <row r="2707" spans="1:10" x14ac:dyDescent="0.2">
      <c r="A2707" t="s">
        <v>10974</v>
      </c>
      <c r="B2707" t="s">
        <v>10975</v>
      </c>
      <c r="C2707" t="s">
        <v>10976</v>
      </c>
      <c r="D2707" s="3" t="b">
        <f>NOT(ISNA(VLOOKUP(A2707,des!B:B,1,FALSE)))</f>
        <v>0</v>
      </c>
      <c r="E2707" s="3" t="str">
        <f>IF(D2707,VLOOKUP(A2707,des!B:Q,11,FALSE),"")</f>
        <v/>
      </c>
      <c r="F2707" s="3" t="b">
        <f t="shared" si="168"/>
        <v>0</v>
      </c>
      <c r="G2707" s="3" t="str">
        <f t="shared" si="169"/>
        <v/>
      </c>
      <c r="H2707" s="3" t="str">
        <f>IF(D2707,VLOOKUP(A2707,des!B:Q,12,FALSE),"")</f>
        <v/>
      </c>
      <c r="I2707" s="3" t="b">
        <f t="shared" si="170"/>
        <v>0</v>
      </c>
      <c r="J2707" s="3" t="str">
        <f t="shared" si="171"/>
        <v/>
      </c>
    </row>
    <row r="2708" spans="1:10" x14ac:dyDescent="0.2">
      <c r="A2708" t="s">
        <v>10977</v>
      </c>
      <c r="B2708" t="s">
        <v>10978</v>
      </c>
      <c r="C2708" t="s">
        <v>10979</v>
      </c>
      <c r="D2708" s="3" t="b">
        <f>NOT(ISNA(VLOOKUP(A2708,des!B:B,1,FALSE)))</f>
        <v>0</v>
      </c>
      <c r="E2708" s="3" t="str">
        <f>IF(D2708,VLOOKUP(A2708,des!B:Q,11,FALSE),"")</f>
        <v/>
      </c>
      <c r="F2708" s="3" t="b">
        <f t="shared" si="168"/>
        <v>0</v>
      </c>
      <c r="G2708" s="3" t="str">
        <f t="shared" si="169"/>
        <v/>
      </c>
      <c r="H2708" s="3" t="str">
        <f>IF(D2708,VLOOKUP(A2708,des!B:Q,12,FALSE),"")</f>
        <v/>
      </c>
      <c r="I2708" s="3" t="b">
        <f t="shared" si="170"/>
        <v>0</v>
      </c>
      <c r="J2708" s="3" t="str">
        <f t="shared" si="171"/>
        <v/>
      </c>
    </row>
    <row r="2709" spans="1:10" x14ac:dyDescent="0.2">
      <c r="A2709" t="s">
        <v>10980</v>
      </c>
      <c r="B2709" t="s">
        <v>10981</v>
      </c>
      <c r="C2709" t="s">
        <v>10982</v>
      </c>
      <c r="D2709" s="3" t="b">
        <f>NOT(ISNA(VLOOKUP(A2709,des!B:B,1,FALSE)))</f>
        <v>0</v>
      </c>
      <c r="E2709" s="3" t="str">
        <f>IF(D2709,VLOOKUP(A2709,des!B:Q,11,FALSE),"")</f>
        <v/>
      </c>
      <c r="F2709" s="3" t="b">
        <f t="shared" si="168"/>
        <v>0</v>
      </c>
      <c r="G2709" s="3" t="str">
        <f t="shared" si="169"/>
        <v/>
      </c>
      <c r="H2709" s="3" t="str">
        <f>IF(D2709,VLOOKUP(A2709,des!B:Q,12,FALSE),"")</f>
        <v/>
      </c>
      <c r="I2709" s="3" t="b">
        <f t="shared" si="170"/>
        <v>0</v>
      </c>
      <c r="J2709" s="3" t="str">
        <f t="shared" si="171"/>
        <v/>
      </c>
    </row>
    <row r="2710" spans="1:10" x14ac:dyDescent="0.2">
      <c r="A2710" t="s">
        <v>10983</v>
      </c>
      <c r="B2710" t="s">
        <v>10984</v>
      </c>
      <c r="C2710" t="s">
        <v>10985</v>
      </c>
      <c r="D2710" s="3" t="b">
        <f>NOT(ISNA(VLOOKUP(A2710,des!B:B,1,FALSE)))</f>
        <v>0</v>
      </c>
      <c r="E2710" s="3" t="str">
        <f>IF(D2710,VLOOKUP(A2710,des!B:Q,11,FALSE),"")</f>
        <v/>
      </c>
      <c r="F2710" s="3" t="b">
        <f t="shared" si="168"/>
        <v>0</v>
      </c>
      <c r="G2710" s="3" t="str">
        <f t="shared" si="169"/>
        <v/>
      </c>
      <c r="H2710" s="3" t="str">
        <f>IF(D2710,VLOOKUP(A2710,des!B:Q,12,FALSE),"")</f>
        <v/>
      </c>
      <c r="I2710" s="3" t="b">
        <f t="shared" si="170"/>
        <v>0</v>
      </c>
      <c r="J2710" s="3" t="str">
        <f t="shared" si="171"/>
        <v/>
      </c>
    </row>
    <row r="2711" spans="1:10" x14ac:dyDescent="0.2">
      <c r="A2711" t="s">
        <v>10986</v>
      </c>
      <c r="B2711" t="s">
        <v>10987</v>
      </c>
      <c r="C2711" t="s">
        <v>10988</v>
      </c>
      <c r="D2711" s="3" t="b">
        <f>NOT(ISNA(VLOOKUP(A2711,des!B:B,1,FALSE)))</f>
        <v>0</v>
      </c>
      <c r="E2711" s="3" t="str">
        <f>IF(D2711,VLOOKUP(A2711,des!B:Q,11,FALSE),"")</f>
        <v/>
      </c>
      <c r="F2711" s="3" t="b">
        <f t="shared" si="168"/>
        <v>0</v>
      </c>
      <c r="G2711" s="3" t="str">
        <f t="shared" si="169"/>
        <v/>
      </c>
      <c r="H2711" s="3" t="str">
        <f>IF(D2711,VLOOKUP(A2711,des!B:Q,12,FALSE),"")</f>
        <v/>
      </c>
      <c r="I2711" s="3" t="b">
        <f t="shared" si="170"/>
        <v>0</v>
      </c>
      <c r="J2711" s="3" t="str">
        <f t="shared" si="171"/>
        <v/>
      </c>
    </row>
    <row r="2712" spans="1:10" x14ac:dyDescent="0.2">
      <c r="A2712" t="s">
        <v>10989</v>
      </c>
      <c r="B2712" t="s">
        <v>10990</v>
      </c>
      <c r="C2712" t="s">
        <v>10991</v>
      </c>
      <c r="D2712" s="3" t="b">
        <f>NOT(ISNA(VLOOKUP(A2712,des!B:B,1,FALSE)))</f>
        <v>0</v>
      </c>
      <c r="E2712" s="3" t="str">
        <f>IF(D2712,VLOOKUP(A2712,des!B:Q,11,FALSE),"")</f>
        <v/>
      </c>
      <c r="F2712" s="3" t="b">
        <f t="shared" si="168"/>
        <v>0</v>
      </c>
      <c r="G2712" s="3" t="str">
        <f t="shared" si="169"/>
        <v/>
      </c>
      <c r="H2712" s="3" t="str">
        <f>IF(D2712,VLOOKUP(A2712,des!B:Q,12,FALSE),"")</f>
        <v/>
      </c>
      <c r="I2712" s="3" t="b">
        <f t="shared" si="170"/>
        <v>0</v>
      </c>
      <c r="J2712" s="3" t="str">
        <f t="shared" si="171"/>
        <v/>
      </c>
    </row>
    <row r="2713" spans="1:10" x14ac:dyDescent="0.2">
      <c r="A2713" t="s">
        <v>10992</v>
      </c>
      <c r="B2713" t="s">
        <v>10993</v>
      </c>
      <c r="C2713" t="s">
        <v>10994</v>
      </c>
      <c r="D2713" s="3" t="b">
        <f>NOT(ISNA(VLOOKUP(A2713,des!B:B,1,FALSE)))</f>
        <v>0</v>
      </c>
      <c r="E2713" s="3" t="str">
        <f>IF(D2713,VLOOKUP(A2713,des!B:Q,11,FALSE),"")</f>
        <v/>
      </c>
      <c r="F2713" s="3" t="b">
        <f t="shared" si="168"/>
        <v>0</v>
      </c>
      <c r="G2713" s="3" t="str">
        <f t="shared" si="169"/>
        <v/>
      </c>
      <c r="H2713" s="3" t="str">
        <f>IF(D2713,VLOOKUP(A2713,des!B:Q,12,FALSE),"")</f>
        <v/>
      </c>
      <c r="I2713" s="3" t="b">
        <f t="shared" si="170"/>
        <v>0</v>
      </c>
      <c r="J2713" s="3" t="str">
        <f t="shared" si="171"/>
        <v/>
      </c>
    </row>
    <row r="2714" spans="1:10" x14ac:dyDescent="0.2">
      <c r="A2714" t="s">
        <v>10995</v>
      </c>
      <c r="B2714" t="s">
        <v>10996</v>
      </c>
      <c r="C2714" t="s">
        <v>10997</v>
      </c>
      <c r="D2714" s="3" t="b">
        <f>NOT(ISNA(VLOOKUP(A2714,des!B:B,1,FALSE)))</f>
        <v>0</v>
      </c>
      <c r="E2714" s="3" t="str">
        <f>IF(D2714,VLOOKUP(A2714,des!B:Q,11,FALSE),"")</f>
        <v/>
      </c>
      <c r="F2714" s="3" t="b">
        <f t="shared" si="168"/>
        <v>0</v>
      </c>
      <c r="G2714" s="3" t="str">
        <f t="shared" si="169"/>
        <v/>
      </c>
      <c r="H2714" s="3" t="str">
        <f>IF(D2714,VLOOKUP(A2714,des!B:Q,12,FALSE),"")</f>
        <v/>
      </c>
      <c r="I2714" s="3" t="b">
        <f t="shared" si="170"/>
        <v>0</v>
      </c>
      <c r="J2714" s="3" t="str">
        <f t="shared" si="171"/>
        <v/>
      </c>
    </row>
    <row r="2715" spans="1:10" x14ac:dyDescent="0.2">
      <c r="A2715" t="s">
        <v>10998</v>
      </c>
      <c r="B2715" t="s">
        <v>10999</v>
      </c>
      <c r="C2715" t="s">
        <v>11000</v>
      </c>
      <c r="D2715" s="3" t="b">
        <f>NOT(ISNA(VLOOKUP(A2715,des!B:B,1,FALSE)))</f>
        <v>0</v>
      </c>
      <c r="E2715" s="3" t="str">
        <f>IF(D2715,VLOOKUP(A2715,des!B:Q,11,FALSE),"")</f>
        <v/>
      </c>
      <c r="F2715" s="3" t="b">
        <f t="shared" si="168"/>
        <v>0</v>
      </c>
      <c r="G2715" s="3" t="str">
        <f t="shared" si="169"/>
        <v/>
      </c>
      <c r="H2715" s="3" t="str">
        <f>IF(D2715,VLOOKUP(A2715,des!B:Q,12,FALSE),"")</f>
        <v/>
      </c>
      <c r="I2715" s="3" t="b">
        <f t="shared" si="170"/>
        <v>0</v>
      </c>
      <c r="J2715" s="3" t="str">
        <f t="shared" si="171"/>
        <v/>
      </c>
    </row>
    <row r="2716" spans="1:10" x14ac:dyDescent="0.2">
      <c r="A2716" t="s">
        <v>11001</v>
      </c>
      <c r="B2716" t="s">
        <v>11002</v>
      </c>
      <c r="C2716" t="s">
        <v>11003</v>
      </c>
      <c r="D2716" s="3" t="b">
        <f>NOT(ISNA(VLOOKUP(A2716,des!B:B,1,FALSE)))</f>
        <v>0</v>
      </c>
      <c r="E2716" s="3" t="str">
        <f>IF(D2716,VLOOKUP(A2716,des!B:Q,11,FALSE),"")</f>
        <v/>
      </c>
      <c r="F2716" s="3" t="b">
        <f t="shared" si="168"/>
        <v>0</v>
      </c>
      <c r="G2716" s="3" t="str">
        <f t="shared" si="169"/>
        <v/>
      </c>
      <c r="H2716" s="3" t="str">
        <f>IF(D2716,VLOOKUP(A2716,des!B:Q,12,FALSE),"")</f>
        <v/>
      </c>
      <c r="I2716" s="3" t="b">
        <f t="shared" si="170"/>
        <v>0</v>
      </c>
      <c r="J2716" s="3" t="str">
        <f t="shared" si="171"/>
        <v/>
      </c>
    </row>
    <row r="2717" spans="1:10" x14ac:dyDescent="0.2">
      <c r="A2717" t="s">
        <v>11004</v>
      </c>
      <c r="B2717" t="s">
        <v>11005</v>
      </c>
      <c r="C2717" t="s">
        <v>11006</v>
      </c>
      <c r="D2717" s="3" t="b">
        <f>NOT(ISNA(VLOOKUP(A2717,des!B:B,1,FALSE)))</f>
        <v>0</v>
      </c>
      <c r="E2717" s="3" t="str">
        <f>IF(D2717,VLOOKUP(A2717,des!B:Q,11,FALSE),"")</f>
        <v/>
      </c>
      <c r="F2717" s="3" t="b">
        <f t="shared" si="168"/>
        <v>0</v>
      </c>
      <c r="G2717" s="3" t="str">
        <f t="shared" si="169"/>
        <v/>
      </c>
      <c r="H2717" s="3" t="str">
        <f>IF(D2717,VLOOKUP(A2717,des!B:Q,12,FALSE),"")</f>
        <v/>
      </c>
      <c r="I2717" s="3" t="b">
        <f t="shared" si="170"/>
        <v>0</v>
      </c>
      <c r="J2717" s="3" t="str">
        <f t="shared" si="171"/>
        <v/>
      </c>
    </row>
    <row r="2718" spans="1:10" x14ac:dyDescent="0.2">
      <c r="A2718" t="s">
        <v>11007</v>
      </c>
      <c r="B2718" t="s">
        <v>11008</v>
      </c>
      <c r="C2718" t="s">
        <v>11009</v>
      </c>
      <c r="D2718" s="3" t="b">
        <f>NOT(ISNA(VLOOKUP(A2718,des!B:B,1,FALSE)))</f>
        <v>0</v>
      </c>
      <c r="E2718" s="3" t="str">
        <f>IF(D2718,VLOOKUP(A2718,des!B:Q,11,FALSE),"")</f>
        <v/>
      </c>
      <c r="F2718" s="3" t="b">
        <f t="shared" si="168"/>
        <v>0</v>
      </c>
      <c r="G2718" s="3" t="str">
        <f t="shared" si="169"/>
        <v/>
      </c>
      <c r="H2718" s="3" t="str">
        <f>IF(D2718,VLOOKUP(A2718,des!B:Q,12,FALSE),"")</f>
        <v/>
      </c>
      <c r="I2718" s="3" t="b">
        <f t="shared" si="170"/>
        <v>0</v>
      </c>
      <c r="J2718" s="3" t="str">
        <f t="shared" si="171"/>
        <v/>
      </c>
    </row>
    <row r="2719" spans="1:10" x14ac:dyDescent="0.2">
      <c r="A2719" t="s">
        <v>11010</v>
      </c>
      <c r="B2719" t="s">
        <v>11011</v>
      </c>
      <c r="C2719" t="s">
        <v>11012</v>
      </c>
      <c r="D2719" s="3" t="b">
        <f>NOT(ISNA(VLOOKUP(A2719,des!B:B,1,FALSE)))</f>
        <v>0</v>
      </c>
      <c r="E2719" s="3" t="str">
        <f>IF(D2719,VLOOKUP(A2719,des!B:Q,11,FALSE),"")</f>
        <v/>
      </c>
      <c r="F2719" s="3" t="b">
        <f t="shared" si="168"/>
        <v>0</v>
      </c>
      <c r="G2719" s="3" t="str">
        <f t="shared" si="169"/>
        <v/>
      </c>
      <c r="H2719" s="3" t="str">
        <f>IF(D2719,VLOOKUP(A2719,des!B:Q,12,FALSE),"")</f>
        <v/>
      </c>
      <c r="I2719" s="3" t="b">
        <f t="shared" si="170"/>
        <v>0</v>
      </c>
      <c r="J2719" s="3" t="str">
        <f t="shared" si="171"/>
        <v/>
      </c>
    </row>
    <row r="2720" spans="1:10" x14ac:dyDescent="0.2">
      <c r="A2720" t="s">
        <v>11013</v>
      </c>
      <c r="B2720" t="s">
        <v>11014</v>
      </c>
      <c r="C2720" t="s">
        <v>11015</v>
      </c>
      <c r="D2720" s="3" t="b">
        <f>NOT(ISNA(VLOOKUP(A2720,des!B:B,1,FALSE)))</f>
        <v>0</v>
      </c>
      <c r="E2720" s="3" t="str">
        <f>IF(D2720,VLOOKUP(A2720,des!B:Q,11,FALSE),"")</f>
        <v/>
      </c>
      <c r="F2720" s="3" t="b">
        <f t="shared" si="168"/>
        <v>0</v>
      </c>
      <c r="G2720" s="3" t="str">
        <f t="shared" si="169"/>
        <v/>
      </c>
      <c r="H2720" s="3" t="str">
        <f>IF(D2720,VLOOKUP(A2720,des!B:Q,12,FALSE),"")</f>
        <v/>
      </c>
      <c r="I2720" s="3" t="b">
        <f t="shared" si="170"/>
        <v>0</v>
      </c>
      <c r="J2720" s="3" t="str">
        <f t="shared" si="171"/>
        <v/>
      </c>
    </row>
    <row r="2721" spans="1:10" x14ac:dyDescent="0.2">
      <c r="A2721" t="s">
        <v>11016</v>
      </c>
      <c r="B2721" t="s">
        <v>11017</v>
      </c>
      <c r="C2721" t="s">
        <v>11018</v>
      </c>
      <c r="D2721" s="3" t="b">
        <f>NOT(ISNA(VLOOKUP(A2721,des!B:B,1,FALSE)))</f>
        <v>0</v>
      </c>
      <c r="E2721" s="3" t="str">
        <f>IF(D2721,VLOOKUP(A2721,des!B:Q,11,FALSE),"")</f>
        <v/>
      </c>
      <c r="F2721" s="3" t="b">
        <f t="shared" si="168"/>
        <v>0</v>
      </c>
      <c r="G2721" s="3" t="str">
        <f t="shared" si="169"/>
        <v/>
      </c>
      <c r="H2721" s="3" t="str">
        <f>IF(D2721,VLOOKUP(A2721,des!B:Q,12,FALSE),"")</f>
        <v/>
      </c>
      <c r="I2721" s="3" t="b">
        <f t="shared" si="170"/>
        <v>0</v>
      </c>
      <c r="J2721" s="3" t="str">
        <f t="shared" si="171"/>
        <v/>
      </c>
    </row>
    <row r="2722" spans="1:10" x14ac:dyDescent="0.2">
      <c r="A2722" t="s">
        <v>11019</v>
      </c>
      <c r="B2722" t="s">
        <v>11020</v>
      </c>
      <c r="C2722" t="s">
        <v>11021</v>
      </c>
      <c r="D2722" s="3" t="b">
        <f>NOT(ISNA(VLOOKUP(A2722,des!B:B,1,FALSE)))</f>
        <v>0</v>
      </c>
      <c r="E2722" s="3" t="str">
        <f>IF(D2722,VLOOKUP(A2722,des!B:Q,11,FALSE),"")</f>
        <v/>
      </c>
      <c r="F2722" s="3" t="b">
        <f t="shared" si="168"/>
        <v>0</v>
      </c>
      <c r="G2722" s="3" t="str">
        <f t="shared" si="169"/>
        <v/>
      </c>
      <c r="H2722" s="3" t="str">
        <f>IF(D2722,VLOOKUP(A2722,des!B:Q,12,FALSE),"")</f>
        <v/>
      </c>
      <c r="I2722" s="3" t="b">
        <f t="shared" si="170"/>
        <v>0</v>
      </c>
      <c r="J2722" s="3" t="str">
        <f t="shared" si="171"/>
        <v/>
      </c>
    </row>
    <row r="2723" spans="1:10" x14ac:dyDescent="0.2">
      <c r="A2723" t="s">
        <v>11022</v>
      </c>
      <c r="B2723" t="s">
        <v>11023</v>
      </c>
      <c r="C2723" t="s">
        <v>11024</v>
      </c>
      <c r="D2723" s="3" t="b">
        <f>NOT(ISNA(VLOOKUP(A2723,des!B:B,1,FALSE)))</f>
        <v>0</v>
      </c>
      <c r="E2723" s="3" t="str">
        <f>IF(D2723,VLOOKUP(A2723,des!B:Q,11,FALSE),"")</f>
        <v/>
      </c>
      <c r="F2723" s="3" t="b">
        <f t="shared" si="168"/>
        <v>0</v>
      </c>
      <c r="G2723" s="3" t="str">
        <f t="shared" si="169"/>
        <v/>
      </c>
      <c r="H2723" s="3" t="str">
        <f>IF(D2723,VLOOKUP(A2723,des!B:Q,12,FALSE),"")</f>
        <v/>
      </c>
      <c r="I2723" s="3" t="b">
        <f t="shared" si="170"/>
        <v>0</v>
      </c>
      <c r="J2723" s="3" t="str">
        <f t="shared" si="171"/>
        <v/>
      </c>
    </row>
    <row r="2724" spans="1:10" x14ac:dyDescent="0.2">
      <c r="A2724" t="s">
        <v>11025</v>
      </c>
      <c r="B2724" t="s">
        <v>11026</v>
      </c>
      <c r="C2724" t="s">
        <v>11027</v>
      </c>
      <c r="D2724" s="3" t="b">
        <f>NOT(ISNA(VLOOKUP(A2724,des!B:B,1,FALSE)))</f>
        <v>0</v>
      </c>
      <c r="E2724" s="3" t="str">
        <f>IF(D2724,VLOOKUP(A2724,des!B:Q,11,FALSE),"")</f>
        <v/>
      </c>
      <c r="F2724" s="3" t="b">
        <f t="shared" si="168"/>
        <v>0</v>
      </c>
      <c r="G2724" s="3" t="str">
        <f t="shared" si="169"/>
        <v/>
      </c>
      <c r="H2724" s="3" t="str">
        <f>IF(D2724,VLOOKUP(A2724,des!B:Q,12,FALSE),"")</f>
        <v/>
      </c>
      <c r="I2724" s="3" t="b">
        <f t="shared" si="170"/>
        <v>0</v>
      </c>
      <c r="J2724" s="3" t="str">
        <f t="shared" si="171"/>
        <v/>
      </c>
    </row>
    <row r="2725" spans="1:10" x14ac:dyDescent="0.2">
      <c r="A2725" t="s">
        <v>11028</v>
      </c>
      <c r="B2725" t="s">
        <v>11029</v>
      </c>
      <c r="C2725" t="s">
        <v>11030</v>
      </c>
      <c r="D2725" s="3" t="b">
        <f>NOT(ISNA(VLOOKUP(A2725,des!B:B,1,FALSE)))</f>
        <v>0</v>
      </c>
      <c r="E2725" s="3" t="str">
        <f>IF(D2725,VLOOKUP(A2725,des!B:Q,11,FALSE),"")</f>
        <v/>
      </c>
      <c r="F2725" s="3" t="b">
        <f t="shared" si="168"/>
        <v>0</v>
      </c>
      <c r="G2725" s="3" t="str">
        <f t="shared" si="169"/>
        <v/>
      </c>
      <c r="H2725" s="3" t="str">
        <f>IF(D2725,VLOOKUP(A2725,des!B:Q,12,FALSE),"")</f>
        <v/>
      </c>
      <c r="I2725" s="3" t="b">
        <f t="shared" si="170"/>
        <v>0</v>
      </c>
      <c r="J2725" s="3" t="str">
        <f t="shared" si="171"/>
        <v/>
      </c>
    </row>
    <row r="2726" spans="1:10" x14ac:dyDescent="0.2">
      <c r="A2726" t="s">
        <v>11031</v>
      </c>
      <c r="B2726" t="s">
        <v>11032</v>
      </c>
      <c r="C2726" t="s">
        <v>11033</v>
      </c>
      <c r="D2726" s="3" t="b">
        <f>NOT(ISNA(VLOOKUP(A2726,des!B:B,1,FALSE)))</f>
        <v>0</v>
      </c>
      <c r="E2726" s="3" t="str">
        <f>IF(D2726,VLOOKUP(A2726,des!B:Q,11,FALSE),"")</f>
        <v/>
      </c>
      <c r="F2726" s="3" t="b">
        <f t="shared" si="168"/>
        <v>0</v>
      </c>
      <c r="G2726" s="3" t="str">
        <f t="shared" si="169"/>
        <v/>
      </c>
      <c r="H2726" s="3" t="str">
        <f>IF(D2726,VLOOKUP(A2726,des!B:Q,12,FALSE),"")</f>
        <v/>
      </c>
      <c r="I2726" s="3" t="b">
        <f t="shared" si="170"/>
        <v>0</v>
      </c>
      <c r="J2726" s="3" t="str">
        <f t="shared" si="171"/>
        <v/>
      </c>
    </row>
    <row r="2727" spans="1:10" x14ac:dyDescent="0.2">
      <c r="A2727" t="s">
        <v>11034</v>
      </c>
      <c r="B2727" t="s">
        <v>11035</v>
      </c>
      <c r="C2727" t="s">
        <v>11036</v>
      </c>
      <c r="D2727" s="3" t="b">
        <f>NOT(ISNA(VLOOKUP(A2727,des!B:B,1,FALSE)))</f>
        <v>0</v>
      </c>
      <c r="E2727" s="3" t="str">
        <f>IF(D2727,VLOOKUP(A2727,des!B:Q,11,FALSE),"")</f>
        <v/>
      </c>
      <c r="F2727" s="3" t="b">
        <f t="shared" si="168"/>
        <v>0</v>
      </c>
      <c r="G2727" s="3" t="str">
        <f t="shared" si="169"/>
        <v/>
      </c>
      <c r="H2727" s="3" t="str">
        <f>IF(D2727,VLOOKUP(A2727,des!B:Q,12,FALSE),"")</f>
        <v/>
      </c>
      <c r="I2727" s="3" t="b">
        <f t="shared" si="170"/>
        <v>0</v>
      </c>
      <c r="J2727" s="3" t="str">
        <f t="shared" si="171"/>
        <v/>
      </c>
    </row>
    <row r="2728" spans="1:10" x14ac:dyDescent="0.2">
      <c r="A2728" t="s">
        <v>11037</v>
      </c>
      <c r="B2728" t="s">
        <v>11038</v>
      </c>
      <c r="C2728" t="s">
        <v>11039</v>
      </c>
      <c r="D2728" s="3" t="b">
        <f>NOT(ISNA(VLOOKUP(A2728,des!B:B,1,FALSE)))</f>
        <v>0</v>
      </c>
      <c r="E2728" s="3" t="str">
        <f>IF(D2728,VLOOKUP(A2728,des!B:Q,11,FALSE),"")</f>
        <v/>
      </c>
      <c r="F2728" s="3" t="b">
        <f t="shared" si="168"/>
        <v>0</v>
      </c>
      <c r="G2728" s="3" t="str">
        <f t="shared" si="169"/>
        <v/>
      </c>
      <c r="H2728" s="3" t="str">
        <f>IF(D2728,VLOOKUP(A2728,des!B:Q,12,FALSE),"")</f>
        <v/>
      </c>
      <c r="I2728" s="3" t="b">
        <f t="shared" si="170"/>
        <v>0</v>
      </c>
      <c r="J2728" s="3" t="str">
        <f t="shared" si="171"/>
        <v/>
      </c>
    </row>
    <row r="2729" spans="1:10" x14ac:dyDescent="0.2">
      <c r="A2729" t="s">
        <v>11040</v>
      </c>
      <c r="B2729" t="s">
        <v>11041</v>
      </c>
      <c r="C2729" t="s">
        <v>11042</v>
      </c>
      <c r="D2729" s="3" t="b">
        <f>NOT(ISNA(VLOOKUP(A2729,des!B:B,1,FALSE)))</f>
        <v>0</v>
      </c>
      <c r="E2729" s="3" t="str">
        <f>IF(D2729,VLOOKUP(A2729,des!B:Q,11,FALSE),"")</f>
        <v/>
      </c>
      <c r="F2729" s="3" t="b">
        <f t="shared" si="168"/>
        <v>0</v>
      </c>
      <c r="G2729" s="3" t="str">
        <f t="shared" si="169"/>
        <v/>
      </c>
      <c r="H2729" s="3" t="str">
        <f>IF(D2729,VLOOKUP(A2729,des!B:Q,12,FALSE),"")</f>
        <v/>
      </c>
      <c r="I2729" s="3" t="b">
        <f t="shared" si="170"/>
        <v>0</v>
      </c>
      <c r="J2729" s="3" t="str">
        <f t="shared" si="171"/>
        <v/>
      </c>
    </row>
    <row r="2730" spans="1:10" x14ac:dyDescent="0.2">
      <c r="A2730" t="s">
        <v>11043</v>
      </c>
      <c r="B2730" t="s">
        <v>11044</v>
      </c>
      <c r="C2730" t="s">
        <v>11045</v>
      </c>
      <c r="D2730" s="3" t="b">
        <f>NOT(ISNA(VLOOKUP(A2730,des!B:B,1,FALSE)))</f>
        <v>0</v>
      </c>
      <c r="E2730" s="3" t="str">
        <f>IF(D2730,VLOOKUP(A2730,des!B:Q,11,FALSE),"")</f>
        <v/>
      </c>
      <c r="F2730" s="3" t="b">
        <f t="shared" si="168"/>
        <v>0</v>
      </c>
      <c r="G2730" s="3" t="str">
        <f t="shared" si="169"/>
        <v/>
      </c>
      <c r="H2730" s="3" t="str">
        <f>IF(D2730,VLOOKUP(A2730,des!B:Q,12,FALSE),"")</f>
        <v/>
      </c>
      <c r="I2730" s="3" t="b">
        <f t="shared" si="170"/>
        <v>0</v>
      </c>
      <c r="J2730" s="3" t="str">
        <f t="shared" si="171"/>
        <v/>
      </c>
    </row>
    <row r="2731" spans="1:10" x14ac:dyDescent="0.2">
      <c r="A2731" t="s">
        <v>11046</v>
      </c>
      <c r="B2731" t="s">
        <v>11047</v>
      </c>
      <c r="C2731" t="s">
        <v>11048</v>
      </c>
      <c r="D2731" s="3" t="b">
        <f>NOT(ISNA(VLOOKUP(A2731,des!B:B,1,FALSE)))</f>
        <v>0</v>
      </c>
      <c r="E2731" s="3" t="str">
        <f>IF(D2731,VLOOKUP(A2731,des!B:Q,11,FALSE),"")</f>
        <v/>
      </c>
      <c r="F2731" s="3" t="b">
        <f t="shared" si="168"/>
        <v>0</v>
      </c>
      <c r="G2731" s="3" t="str">
        <f t="shared" si="169"/>
        <v/>
      </c>
      <c r="H2731" s="3" t="str">
        <f>IF(D2731,VLOOKUP(A2731,des!B:Q,12,FALSE),"")</f>
        <v/>
      </c>
      <c r="I2731" s="3" t="b">
        <f t="shared" si="170"/>
        <v>0</v>
      </c>
      <c r="J2731" s="3" t="str">
        <f t="shared" si="171"/>
        <v/>
      </c>
    </row>
    <row r="2732" spans="1:10" x14ac:dyDescent="0.2">
      <c r="A2732" t="s">
        <v>11049</v>
      </c>
      <c r="B2732" t="s">
        <v>11050</v>
      </c>
      <c r="C2732" t="s">
        <v>11051</v>
      </c>
      <c r="D2732" s="3" t="b">
        <f>NOT(ISNA(VLOOKUP(A2732,des!B:B,1,FALSE)))</f>
        <v>0</v>
      </c>
      <c r="E2732" s="3" t="str">
        <f>IF(D2732,VLOOKUP(A2732,des!B:Q,11,FALSE),"")</f>
        <v/>
      </c>
      <c r="F2732" s="3" t="b">
        <f t="shared" si="168"/>
        <v>0</v>
      </c>
      <c r="G2732" s="3" t="str">
        <f t="shared" si="169"/>
        <v/>
      </c>
      <c r="H2732" s="3" t="str">
        <f>IF(D2732,VLOOKUP(A2732,des!B:Q,12,FALSE),"")</f>
        <v/>
      </c>
      <c r="I2732" s="3" t="b">
        <f t="shared" si="170"/>
        <v>0</v>
      </c>
      <c r="J2732" s="3" t="str">
        <f t="shared" si="171"/>
        <v/>
      </c>
    </row>
    <row r="2733" spans="1:10" x14ac:dyDescent="0.2">
      <c r="A2733" t="s">
        <v>11052</v>
      </c>
      <c r="B2733" t="s">
        <v>11053</v>
      </c>
      <c r="C2733" t="s">
        <v>11054</v>
      </c>
      <c r="D2733" s="3" t="b">
        <f>NOT(ISNA(VLOOKUP(A2733,des!B:B,1,FALSE)))</f>
        <v>0</v>
      </c>
      <c r="E2733" s="3" t="str">
        <f>IF(D2733,VLOOKUP(A2733,des!B:Q,11,FALSE),"")</f>
        <v/>
      </c>
      <c r="F2733" s="3" t="b">
        <f t="shared" si="168"/>
        <v>0</v>
      </c>
      <c r="G2733" s="3" t="str">
        <f t="shared" si="169"/>
        <v/>
      </c>
      <c r="H2733" s="3" t="str">
        <f>IF(D2733,VLOOKUP(A2733,des!B:Q,12,FALSE),"")</f>
        <v/>
      </c>
      <c r="I2733" s="3" t="b">
        <f t="shared" si="170"/>
        <v>0</v>
      </c>
      <c r="J2733" s="3" t="str">
        <f t="shared" si="171"/>
        <v/>
      </c>
    </row>
    <row r="2734" spans="1:10" x14ac:dyDescent="0.2">
      <c r="A2734" t="s">
        <v>11055</v>
      </c>
      <c r="B2734" t="s">
        <v>11056</v>
      </c>
      <c r="C2734" t="s">
        <v>11057</v>
      </c>
      <c r="D2734" s="3" t="b">
        <f>NOT(ISNA(VLOOKUP(A2734,des!B:B,1,FALSE)))</f>
        <v>0</v>
      </c>
      <c r="E2734" s="3" t="str">
        <f>IF(D2734,VLOOKUP(A2734,des!B:Q,11,FALSE),"")</f>
        <v/>
      </c>
      <c r="F2734" s="3" t="b">
        <f t="shared" si="168"/>
        <v>0</v>
      </c>
      <c r="G2734" s="3" t="str">
        <f t="shared" si="169"/>
        <v/>
      </c>
      <c r="H2734" s="3" t="str">
        <f>IF(D2734,VLOOKUP(A2734,des!B:Q,12,FALSE),"")</f>
        <v/>
      </c>
      <c r="I2734" s="3" t="b">
        <f t="shared" si="170"/>
        <v>0</v>
      </c>
      <c r="J2734" s="3" t="str">
        <f t="shared" si="171"/>
        <v/>
      </c>
    </row>
    <row r="2735" spans="1:10" x14ac:dyDescent="0.2">
      <c r="A2735" t="s">
        <v>11058</v>
      </c>
      <c r="B2735" t="s">
        <v>11059</v>
      </c>
      <c r="C2735" t="s">
        <v>11060</v>
      </c>
      <c r="D2735" s="3" t="b">
        <f>NOT(ISNA(VLOOKUP(A2735,des!B:B,1,FALSE)))</f>
        <v>0</v>
      </c>
      <c r="E2735" s="3" t="str">
        <f>IF(D2735,VLOOKUP(A2735,des!B:Q,11,FALSE),"")</f>
        <v/>
      </c>
      <c r="F2735" s="3" t="b">
        <f t="shared" si="168"/>
        <v>0</v>
      </c>
      <c r="G2735" s="3" t="str">
        <f t="shared" si="169"/>
        <v/>
      </c>
      <c r="H2735" s="3" t="str">
        <f>IF(D2735,VLOOKUP(A2735,des!B:Q,12,FALSE),"")</f>
        <v/>
      </c>
      <c r="I2735" s="3" t="b">
        <f t="shared" si="170"/>
        <v>0</v>
      </c>
      <c r="J2735" s="3" t="str">
        <f t="shared" si="171"/>
        <v/>
      </c>
    </row>
    <row r="2736" spans="1:10" x14ac:dyDescent="0.2">
      <c r="A2736" t="s">
        <v>11061</v>
      </c>
      <c r="B2736" t="s">
        <v>11062</v>
      </c>
      <c r="C2736" t="s">
        <v>11063</v>
      </c>
      <c r="D2736" s="3" t="b">
        <f>NOT(ISNA(VLOOKUP(A2736,des!B:B,1,FALSE)))</f>
        <v>0</v>
      </c>
      <c r="E2736" s="3" t="str">
        <f>IF(D2736,VLOOKUP(A2736,des!B:Q,11,FALSE),"")</f>
        <v/>
      </c>
      <c r="F2736" s="3" t="b">
        <f t="shared" si="168"/>
        <v>0</v>
      </c>
      <c r="G2736" s="3" t="str">
        <f t="shared" si="169"/>
        <v/>
      </c>
      <c r="H2736" s="3" t="str">
        <f>IF(D2736,VLOOKUP(A2736,des!B:Q,12,FALSE),"")</f>
        <v/>
      </c>
      <c r="I2736" s="3" t="b">
        <f t="shared" si="170"/>
        <v>0</v>
      </c>
      <c r="J2736" s="3" t="str">
        <f t="shared" si="171"/>
        <v/>
      </c>
    </row>
    <row r="2737" spans="1:10" x14ac:dyDescent="0.2">
      <c r="A2737" t="s">
        <v>11064</v>
      </c>
      <c r="B2737" t="s">
        <v>11065</v>
      </c>
      <c r="C2737" t="s">
        <v>11066</v>
      </c>
      <c r="D2737" s="3" t="b">
        <f>NOT(ISNA(VLOOKUP(A2737,des!B:B,1,FALSE)))</f>
        <v>0</v>
      </c>
      <c r="E2737" s="3" t="str">
        <f>IF(D2737,VLOOKUP(A2737,des!B:Q,11,FALSE),"")</f>
        <v/>
      </c>
      <c r="F2737" s="3" t="b">
        <f t="shared" si="168"/>
        <v>0</v>
      </c>
      <c r="G2737" s="3" t="str">
        <f t="shared" si="169"/>
        <v/>
      </c>
      <c r="H2737" s="3" t="str">
        <f>IF(D2737,VLOOKUP(A2737,des!B:Q,12,FALSE),"")</f>
        <v/>
      </c>
      <c r="I2737" s="3" t="b">
        <f t="shared" si="170"/>
        <v>0</v>
      </c>
      <c r="J2737" s="3" t="str">
        <f t="shared" si="171"/>
        <v/>
      </c>
    </row>
    <row r="2738" spans="1:10" x14ac:dyDescent="0.2">
      <c r="A2738" t="s">
        <v>11067</v>
      </c>
      <c r="B2738" t="s">
        <v>11068</v>
      </c>
      <c r="C2738" t="s">
        <v>11069</v>
      </c>
      <c r="D2738" s="3" t="b">
        <f>NOT(ISNA(VLOOKUP(A2738,des!B:B,1,FALSE)))</f>
        <v>0</v>
      </c>
      <c r="E2738" s="3" t="str">
        <f>IF(D2738,VLOOKUP(A2738,des!B:Q,11,FALSE),"")</f>
        <v/>
      </c>
      <c r="F2738" s="3" t="b">
        <f t="shared" si="168"/>
        <v>0</v>
      </c>
      <c r="G2738" s="3" t="str">
        <f t="shared" si="169"/>
        <v/>
      </c>
      <c r="H2738" s="3" t="str">
        <f>IF(D2738,VLOOKUP(A2738,des!B:Q,12,FALSE),"")</f>
        <v/>
      </c>
      <c r="I2738" s="3" t="b">
        <f t="shared" si="170"/>
        <v>0</v>
      </c>
      <c r="J2738" s="3" t="str">
        <f t="shared" si="171"/>
        <v/>
      </c>
    </row>
    <row r="2739" spans="1:10" x14ac:dyDescent="0.2">
      <c r="A2739" t="s">
        <v>11070</v>
      </c>
      <c r="B2739" t="s">
        <v>11071</v>
      </c>
      <c r="C2739" t="s">
        <v>11072</v>
      </c>
      <c r="D2739" s="3" t="b">
        <f>NOT(ISNA(VLOOKUP(A2739,des!B:B,1,FALSE)))</f>
        <v>0</v>
      </c>
      <c r="E2739" s="3" t="str">
        <f>IF(D2739,VLOOKUP(A2739,des!B:Q,11,FALSE),"")</f>
        <v/>
      </c>
      <c r="F2739" s="3" t="b">
        <f t="shared" si="168"/>
        <v>0</v>
      </c>
      <c r="G2739" s="3" t="str">
        <f t="shared" si="169"/>
        <v/>
      </c>
      <c r="H2739" s="3" t="str">
        <f>IF(D2739,VLOOKUP(A2739,des!B:Q,12,FALSE),"")</f>
        <v/>
      </c>
      <c r="I2739" s="3" t="b">
        <f t="shared" si="170"/>
        <v>0</v>
      </c>
      <c r="J2739" s="3" t="str">
        <f t="shared" si="171"/>
        <v/>
      </c>
    </row>
    <row r="2740" spans="1:10" x14ac:dyDescent="0.2">
      <c r="A2740" t="s">
        <v>11073</v>
      </c>
      <c r="B2740" t="s">
        <v>11074</v>
      </c>
      <c r="C2740" t="s">
        <v>11075</v>
      </c>
      <c r="D2740" s="3" t="b">
        <f>NOT(ISNA(VLOOKUP(A2740,des!B:B,1,FALSE)))</f>
        <v>0</v>
      </c>
      <c r="E2740" s="3" t="str">
        <f>IF(D2740,VLOOKUP(A2740,des!B:Q,11,FALSE),"")</f>
        <v/>
      </c>
      <c r="F2740" s="3" t="b">
        <f t="shared" si="168"/>
        <v>0</v>
      </c>
      <c r="G2740" s="3" t="str">
        <f t="shared" si="169"/>
        <v/>
      </c>
      <c r="H2740" s="3" t="str">
        <f>IF(D2740,VLOOKUP(A2740,des!B:Q,12,FALSE),"")</f>
        <v/>
      </c>
      <c r="I2740" s="3" t="b">
        <f t="shared" si="170"/>
        <v>0</v>
      </c>
      <c r="J2740" s="3" t="str">
        <f t="shared" si="171"/>
        <v/>
      </c>
    </row>
    <row r="2741" spans="1:10" x14ac:dyDescent="0.2">
      <c r="A2741" t="s">
        <v>11076</v>
      </c>
      <c r="B2741" t="s">
        <v>11077</v>
      </c>
      <c r="C2741" t="s">
        <v>11078</v>
      </c>
      <c r="D2741" s="3" t="b">
        <f>NOT(ISNA(VLOOKUP(A2741,des!B:B,1,FALSE)))</f>
        <v>0</v>
      </c>
      <c r="E2741" s="3" t="str">
        <f>IF(D2741,VLOOKUP(A2741,des!B:Q,11,FALSE),"")</f>
        <v/>
      </c>
      <c r="F2741" s="3" t="b">
        <f t="shared" si="168"/>
        <v>0</v>
      </c>
      <c r="G2741" s="3" t="str">
        <f t="shared" si="169"/>
        <v/>
      </c>
      <c r="H2741" s="3" t="str">
        <f>IF(D2741,VLOOKUP(A2741,des!B:Q,12,FALSE),"")</f>
        <v/>
      </c>
      <c r="I2741" s="3" t="b">
        <f t="shared" si="170"/>
        <v>0</v>
      </c>
      <c r="J2741" s="3" t="str">
        <f t="shared" si="171"/>
        <v/>
      </c>
    </row>
    <row r="2742" spans="1:10" x14ac:dyDescent="0.2">
      <c r="A2742" t="s">
        <v>11079</v>
      </c>
      <c r="B2742" t="s">
        <v>11080</v>
      </c>
      <c r="C2742" t="s">
        <v>11081</v>
      </c>
      <c r="D2742" s="3" t="b">
        <f>NOT(ISNA(VLOOKUP(A2742,des!B:B,1,FALSE)))</f>
        <v>0</v>
      </c>
      <c r="E2742" s="3" t="str">
        <f>IF(D2742,VLOOKUP(A2742,des!B:Q,11,FALSE),"")</f>
        <v/>
      </c>
      <c r="F2742" s="3" t="b">
        <f t="shared" si="168"/>
        <v>0</v>
      </c>
      <c r="G2742" s="3" t="str">
        <f t="shared" si="169"/>
        <v/>
      </c>
      <c r="H2742" s="3" t="str">
        <f>IF(D2742,VLOOKUP(A2742,des!B:Q,12,FALSE),"")</f>
        <v/>
      </c>
      <c r="I2742" s="3" t="b">
        <f t="shared" si="170"/>
        <v>0</v>
      </c>
      <c r="J2742" s="3" t="str">
        <f t="shared" si="171"/>
        <v/>
      </c>
    </row>
    <row r="2743" spans="1:10" x14ac:dyDescent="0.2">
      <c r="A2743" t="s">
        <v>11082</v>
      </c>
      <c r="B2743" t="s">
        <v>11083</v>
      </c>
      <c r="C2743" t="s">
        <v>11084</v>
      </c>
      <c r="D2743" s="3" t="b">
        <f>NOT(ISNA(VLOOKUP(A2743,des!B:B,1,FALSE)))</f>
        <v>0</v>
      </c>
      <c r="E2743" s="3" t="str">
        <f>IF(D2743,VLOOKUP(A2743,des!B:Q,11,FALSE),"")</f>
        <v/>
      </c>
      <c r="F2743" s="3" t="b">
        <f t="shared" si="168"/>
        <v>0</v>
      </c>
      <c r="G2743" s="3" t="str">
        <f t="shared" si="169"/>
        <v/>
      </c>
      <c r="H2743" s="3" t="str">
        <f>IF(D2743,VLOOKUP(A2743,des!B:Q,12,FALSE),"")</f>
        <v/>
      </c>
      <c r="I2743" s="3" t="b">
        <f t="shared" si="170"/>
        <v>0</v>
      </c>
      <c r="J2743" s="3" t="str">
        <f t="shared" si="171"/>
        <v/>
      </c>
    </row>
    <row r="2744" spans="1:10" x14ac:dyDescent="0.2">
      <c r="A2744" t="s">
        <v>11085</v>
      </c>
      <c r="B2744" t="s">
        <v>11086</v>
      </c>
      <c r="C2744" t="s">
        <v>11087</v>
      </c>
      <c r="D2744" s="3" t="b">
        <f>NOT(ISNA(VLOOKUP(A2744,des!B:B,1,FALSE)))</f>
        <v>0</v>
      </c>
      <c r="E2744" s="3" t="str">
        <f>IF(D2744,VLOOKUP(A2744,des!B:Q,11,FALSE),"")</f>
        <v/>
      </c>
      <c r="F2744" s="3" t="b">
        <f t="shared" si="168"/>
        <v>0</v>
      </c>
      <c r="G2744" s="3" t="str">
        <f t="shared" si="169"/>
        <v/>
      </c>
      <c r="H2744" s="3" t="str">
        <f>IF(D2744,VLOOKUP(A2744,des!B:Q,12,FALSE),"")</f>
        <v/>
      </c>
      <c r="I2744" s="3" t="b">
        <f t="shared" si="170"/>
        <v>0</v>
      </c>
      <c r="J2744" s="3" t="str">
        <f t="shared" si="171"/>
        <v/>
      </c>
    </row>
    <row r="2745" spans="1:10" x14ac:dyDescent="0.2">
      <c r="A2745" t="s">
        <v>11088</v>
      </c>
      <c r="B2745" t="s">
        <v>11089</v>
      </c>
      <c r="C2745" t="s">
        <v>11090</v>
      </c>
      <c r="D2745" s="3" t="b">
        <f>NOT(ISNA(VLOOKUP(A2745,des!B:B,1,FALSE)))</f>
        <v>0</v>
      </c>
      <c r="E2745" s="3" t="str">
        <f>IF(D2745,VLOOKUP(A2745,des!B:Q,11,FALSE),"")</f>
        <v/>
      </c>
      <c r="F2745" s="3" t="b">
        <f t="shared" si="168"/>
        <v>0</v>
      </c>
      <c r="G2745" s="3" t="str">
        <f t="shared" si="169"/>
        <v/>
      </c>
      <c r="H2745" s="3" t="str">
        <f>IF(D2745,VLOOKUP(A2745,des!B:Q,12,FALSE),"")</f>
        <v/>
      </c>
      <c r="I2745" s="3" t="b">
        <f t="shared" si="170"/>
        <v>0</v>
      </c>
      <c r="J2745" s="3" t="str">
        <f t="shared" si="171"/>
        <v/>
      </c>
    </row>
    <row r="2746" spans="1:10" x14ac:dyDescent="0.2">
      <c r="A2746" t="s">
        <v>11091</v>
      </c>
      <c r="B2746" t="s">
        <v>11092</v>
      </c>
      <c r="C2746" t="s">
        <v>11093</v>
      </c>
      <c r="D2746" s="3" t="b">
        <f>NOT(ISNA(VLOOKUP(A2746,des!B:B,1,FALSE)))</f>
        <v>0</v>
      </c>
      <c r="E2746" s="3" t="str">
        <f>IF(D2746,VLOOKUP(A2746,des!B:Q,11,FALSE),"")</f>
        <v/>
      </c>
      <c r="F2746" s="3" t="b">
        <f t="shared" si="168"/>
        <v>0</v>
      </c>
      <c r="G2746" s="3" t="str">
        <f t="shared" si="169"/>
        <v/>
      </c>
      <c r="H2746" s="3" t="str">
        <f>IF(D2746,VLOOKUP(A2746,des!B:Q,12,FALSE),"")</f>
        <v/>
      </c>
      <c r="I2746" s="3" t="b">
        <f t="shared" si="170"/>
        <v>0</v>
      </c>
      <c r="J2746" s="3" t="str">
        <f t="shared" si="171"/>
        <v/>
      </c>
    </row>
    <row r="2747" spans="1:10" x14ac:dyDescent="0.2">
      <c r="A2747" t="s">
        <v>11094</v>
      </c>
      <c r="B2747" t="s">
        <v>11095</v>
      </c>
      <c r="C2747" t="s">
        <v>11096</v>
      </c>
      <c r="D2747" s="3" t="b">
        <f>NOT(ISNA(VLOOKUP(A2747,des!B:B,1,FALSE)))</f>
        <v>0</v>
      </c>
      <c r="E2747" s="3" t="str">
        <f>IF(D2747,VLOOKUP(A2747,des!B:Q,11,FALSE),"")</f>
        <v/>
      </c>
      <c r="F2747" s="3" t="b">
        <f t="shared" si="168"/>
        <v>0</v>
      </c>
      <c r="G2747" s="3" t="str">
        <f t="shared" si="169"/>
        <v/>
      </c>
      <c r="H2747" s="3" t="str">
        <f>IF(D2747,VLOOKUP(A2747,des!B:Q,12,FALSE),"")</f>
        <v/>
      </c>
      <c r="I2747" s="3" t="b">
        <f t="shared" si="170"/>
        <v>0</v>
      </c>
      <c r="J2747" s="3" t="str">
        <f t="shared" si="171"/>
        <v/>
      </c>
    </row>
    <row r="2748" spans="1:10" x14ac:dyDescent="0.2">
      <c r="A2748" t="s">
        <v>11097</v>
      </c>
      <c r="B2748" t="s">
        <v>11098</v>
      </c>
      <c r="C2748" t="s">
        <v>11099</v>
      </c>
      <c r="D2748" s="3" t="b">
        <f>NOT(ISNA(VLOOKUP(A2748,des!B:B,1,FALSE)))</f>
        <v>0</v>
      </c>
      <c r="E2748" s="3" t="str">
        <f>IF(D2748,VLOOKUP(A2748,des!B:Q,11,FALSE),"")</f>
        <v/>
      </c>
      <c r="F2748" s="3" t="b">
        <f t="shared" si="168"/>
        <v>0</v>
      </c>
      <c r="G2748" s="3" t="str">
        <f t="shared" si="169"/>
        <v/>
      </c>
      <c r="H2748" s="3" t="str">
        <f>IF(D2748,VLOOKUP(A2748,des!B:Q,12,FALSE),"")</f>
        <v/>
      </c>
      <c r="I2748" s="3" t="b">
        <f t="shared" si="170"/>
        <v>0</v>
      </c>
      <c r="J2748" s="3" t="str">
        <f t="shared" si="171"/>
        <v/>
      </c>
    </row>
    <row r="2749" spans="1:10" x14ac:dyDescent="0.2">
      <c r="A2749" t="s">
        <v>11100</v>
      </c>
      <c r="B2749" t="s">
        <v>11101</v>
      </c>
      <c r="C2749" t="s">
        <v>11102</v>
      </c>
      <c r="D2749" s="3" t="b">
        <f>NOT(ISNA(VLOOKUP(A2749,des!B:B,1,FALSE)))</f>
        <v>0</v>
      </c>
      <c r="E2749" s="3" t="str">
        <f>IF(D2749,VLOOKUP(A2749,des!B:Q,11,FALSE),"")</f>
        <v/>
      </c>
      <c r="F2749" s="3" t="b">
        <f t="shared" si="168"/>
        <v>0</v>
      </c>
      <c r="G2749" s="3" t="str">
        <f t="shared" si="169"/>
        <v/>
      </c>
      <c r="H2749" s="3" t="str">
        <f>IF(D2749,VLOOKUP(A2749,des!B:Q,12,FALSE),"")</f>
        <v/>
      </c>
      <c r="I2749" s="3" t="b">
        <f t="shared" si="170"/>
        <v>0</v>
      </c>
      <c r="J2749" s="3" t="str">
        <f t="shared" si="171"/>
        <v/>
      </c>
    </row>
    <row r="2750" spans="1:10" x14ac:dyDescent="0.2">
      <c r="A2750" t="s">
        <v>11103</v>
      </c>
      <c r="B2750" t="s">
        <v>11104</v>
      </c>
      <c r="C2750" t="s">
        <v>11105</v>
      </c>
      <c r="D2750" s="3" t="b">
        <f>NOT(ISNA(VLOOKUP(A2750,des!B:B,1,FALSE)))</f>
        <v>0</v>
      </c>
      <c r="E2750" s="3" t="str">
        <f>IF(D2750,VLOOKUP(A2750,des!B:Q,11,FALSE),"")</f>
        <v/>
      </c>
      <c r="F2750" s="3" t="b">
        <f t="shared" si="168"/>
        <v>0</v>
      </c>
      <c r="G2750" s="3" t="str">
        <f t="shared" si="169"/>
        <v/>
      </c>
      <c r="H2750" s="3" t="str">
        <f>IF(D2750,VLOOKUP(A2750,des!B:Q,12,FALSE),"")</f>
        <v/>
      </c>
      <c r="I2750" s="3" t="b">
        <f t="shared" si="170"/>
        <v>0</v>
      </c>
      <c r="J2750" s="3" t="str">
        <f t="shared" si="171"/>
        <v/>
      </c>
    </row>
    <row r="2751" spans="1:10" x14ac:dyDescent="0.2">
      <c r="A2751" t="s">
        <v>11106</v>
      </c>
      <c r="B2751" t="s">
        <v>11107</v>
      </c>
      <c r="C2751" t="s">
        <v>11108</v>
      </c>
      <c r="D2751" s="3" t="b">
        <f>NOT(ISNA(VLOOKUP(A2751,des!B:B,1,FALSE)))</f>
        <v>0</v>
      </c>
      <c r="E2751" s="3" t="str">
        <f>IF(D2751,VLOOKUP(A2751,des!B:Q,11,FALSE),"")</f>
        <v/>
      </c>
      <c r="F2751" s="3" t="b">
        <f t="shared" si="168"/>
        <v>0</v>
      </c>
      <c r="G2751" s="3" t="str">
        <f t="shared" si="169"/>
        <v/>
      </c>
      <c r="H2751" s="3" t="str">
        <f>IF(D2751,VLOOKUP(A2751,des!B:Q,12,FALSE),"")</f>
        <v/>
      </c>
      <c r="I2751" s="3" t="b">
        <f t="shared" si="170"/>
        <v>0</v>
      </c>
      <c r="J2751" s="3" t="str">
        <f t="shared" si="171"/>
        <v/>
      </c>
    </row>
    <row r="2752" spans="1:10" x14ac:dyDescent="0.2">
      <c r="A2752" t="s">
        <v>11109</v>
      </c>
      <c r="B2752" t="s">
        <v>11110</v>
      </c>
      <c r="C2752" t="s">
        <v>11111</v>
      </c>
      <c r="D2752" s="3" t="b">
        <f>NOT(ISNA(VLOOKUP(A2752,des!B:B,1,FALSE)))</f>
        <v>0</v>
      </c>
      <c r="E2752" s="3" t="str">
        <f>IF(D2752,VLOOKUP(A2752,des!B:Q,11,FALSE),"")</f>
        <v/>
      </c>
      <c r="F2752" s="3" t="b">
        <f t="shared" si="168"/>
        <v>0</v>
      </c>
      <c r="G2752" s="3" t="str">
        <f t="shared" si="169"/>
        <v/>
      </c>
      <c r="H2752" s="3" t="str">
        <f>IF(D2752,VLOOKUP(A2752,des!B:Q,12,FALSE),"")</f>
        <v/>
      </c>
      <c r="I2752" s="3" t="b">
        <f t="shared" si="170"/>
        <v>0</v>
      </c>
      <c r="J2752" s="3" t="str">
        <f t="shared" si="171"/>
        <v/>
      </c>
    </row>
    <row r="2753" spans="1:10" x14ac:dyDescent="0.2">
      <c r="A2753" t="s">
        <v>11112</v>
      </c>
      <c r="B2753" t="s">
        <v>11113</v>
      </c>
      <c r="C2753" t="s">
        <v>11114</v>
      </c>
      <c r="D2753" s="3" t="b">
        <f>NOT(ISNA(VLOOKUP(A2753,des!B:B,1,FALSE)))</f>
        <v>0</v>
      </c>
      <c r="E2753" s="3" t="str">
        <f>IF(D2753,VLOOKUP(A2753,des!B:Q,11,FALSE),"")</f>
        <v/>
      </c>
      <c r="F2753" s="3" t="b">
        <f t="shared" si="168"/>
        <v>0</v>
      </c>
      <c r="G2753" s="3" t="str">
        <f t="shared" si="169"/>
        <v/>
      </c>
      <c r="H2753" s="3" t="str">
        <f>IF(D2753,VLOOKUP(A2753,des!B:Q,12,FALSE),"")</f>
        <v/>
      </c>
      <c r="I2753" s="3" t="b">
        <f t="shared" si="170"/>
        <v>0</v>
      </c>
      <c r="J2753" s="3" t="str">
        <f t="shared" si="171"/>
        <v/>
      </c>
    </row>
    <row r="2754" spans="1:10" x14ac:dyDescent="0.2">
      <c r="A2754" t="s">
        <v>11115</v>
      </c>
      <c r="B2754" t="s">
        <v>11116</v>
      </c>
      <c r="C2754" t="s">
        <v>11117</v>
      </c>
      <c r="D2754" s="3" t="b">
        <f>NOT(ISNA(VLOOKUP(A2754,des!B:B,1,FALSE)))</f>
        <v>0</v>
      </c>
      <c r="E2754" s="3" t="str">
        <f>IF(D2754,VLOOKUP(A2754,des!B:Q,11,FALSE),"")</f>
        <v/>
      </c>
      <c r="F2754" s="3" t="b">
        <f t="shared" si="168"/>
        <v>0</v>
      </c>
      <c r="G2754" s="3" t="str">
        <f t="shared" si="169"/>
        <v/>
      </c>
      <c r="H2754" s="3" t="str">
        <f>IF(D2754,VLOOKUP(A2754,des!B:Q,12,FALSE),"")</f>
        <v/>
      </c>
      <c r="I2754" s="3" t="b">
        <f t="shared" si="170"/>
        <v>0</v>
      </c>
      <c r="J2754" s="3" t="str">
        <f t="shared" si="171"/>
        <v/>
      </c>
    </row>
    <row r="2755" spans="1:10" x14ac:dyDescent="0.2">
      <c r="A2755" t="s">
        <v>11118</v>
      </c>
      <c r="B2755" t="s">
        <v>11119</v>
      </c>
      <c r="C2755" t="s">
        <v>11120</v>
      </c>
      <c r="D2755" s="3" t="b">
        <f>NOT(ISNA(VLOOKUP(A2755,des!B:B,1,FALSE)))</f>
        <v>0</v>
      </c>
      <c r="E2755" s="3" t="str">
        <f>IF(D2755,VLOOKUP(A2755,des!B:Q,11,FALSE),"")</f>
        <v/>
      </c>
      <c r="F2755" s="3" t="b">
        <f t="shared" si="168"/>
        <v>0</v>
      </c>
      <c r="G2755" s="3" t="str">
        <f t="shared" si="169"/>
        <v/>
      </c>
      <c r="H2755" s="3" t="str">
        <f>IF(D2755,VLOOKUP(A2755,des!B:Q,12,FALSE),"")</f>
        <v/>
      </c>
      <c r="I2755" s="3" t="b">
        <f t="shared" si="170"/>
        <v>0</v>
      </c>
      <c r="J2755" s="3" t="str">
        <f t="shared" si="171"/>
        <v/>
      </c>
    </row>
    <row r="2756" spans="1:10" x14ac:dyDescent="0.2">
      <c r="A2756" t="s">
        <v>11121</v>
      </c>
      <c r="B2756" t="s">
        <v>11122</v>
      </c>
      <c r="C2756" t="s">
        <v>11123</v>
      </c>
      <c r="D2756" s="3" t="b">
        <f>NOT(ISNA(VLOOKUP(A2756,des!B:B,1,FALSE)))</f>
        <v>0</v>
      </c>
      <c r="E2756" s="3" t="str">
        <f>IF(D2756,VLOOKUP(A2756,des!B:Q,11,FALSE),"")</f>
        <v/>
      </c>
      <c r="F2756" s="3" t="b">
        <f t="shared" si="168"/>
        <v>0</v>
      </c>
      <c r="G2756" s="3" t="str">
        <f t="shared" si="169"/>
        <v/>
      </c>
      <c r="H2756" s="3" t="str">
        <f>IF(D2756,VLOOKUP(A2756,des!B:Q,12,FALSE),"")</f>
        <v/>
      </c>
      <c r="I2756" s="3" t="b">
        <f t="shared" si="170"/>
        <v>0</v>
      </c>
      <c r="J2756" s="3" t="str">
        <f t="shared" si="171"/>
        <v/>
      </c>
    </row>
    <row r="2757" spans="1:10" x14ac:dyDescent="0.2">
      <c r="A2757" t="s">
        <v>11124</v>
      </c>
      <c r="B2757" t="s">
        <v>11125</v>
      </c>
      <c r="C2757" t="s">
        <v>11126</v>
      </c>
      <c r="D2757" s="3" t="b">
        <f>NOT(ISNA(VLOOKUP(A2757,des!B:B,1,FALSE)))</f>
        <v>0</v>
      </c>
      <c r="E2757" s="3" t="str">
        <f>IF(D2757,VLOOKUP(A2757,des!B:Q,11,FALSE),"")</f>
        <v/>
      </c>
      <c r="F2757" s="3" t="b">
        <f t="shared" ref="F2757:F2820" si="172">IF(D2757,IF(E2757&lt;&gt;B2757,TRUE,FALSE),FALSE)</f>
        <v>0</v>
      </c>
      <c r="G2757" s="3" t="str">
        <f t="shared" si="169"/>
        <v/>
      </c>
      <c r="H2757" s="3" t="str">
        <f>IF(D2757,VLOOKUP(A2757,des!B:Q,12,FALSE),"")</f>
        <v/>
      </c>
      <c r="I2757" s="3" t="b">
        <f t="shared" si="170"/>
        <v>0</v>
      </c>
      <c r="J2757" s="3" t="str">
        <f t="shared" si="171"/>
        <v/>
      </c>
    </row>
    <row r="2758" spans="1:10" x14ac:dyDescent="0.2">
      <c r="A2758" t="s">
        <v>11127</v>
      </c>
      <c r="B2758" t="s">
        <v>11128</v>
      </c>
      <c r="C2758" t="s">
        <v>11129</v>
      </c>
      <c r="D2758" s="3" t="b">
        <f>NOT(ISNA(VLOOKUP(A2758,des!B:B,1,FALSE)))</f>
        <v>0</v>
      </c>
      <c r="E2758" s="3" t="str">
        <f>IF(D2758,VLOOKUP(A2758,des!B:Q,11,FALSE),"")</f>
        <v/>
      </c>
      <c r="F2758" s="3" t="b">
        <f t="shared" si="172"/>
        <v>0</v>
      </c>
      <c r="G2758" s="3" t="str">
        <f t="shared" ref="G2758:G2821" si="173">IF(F2758,CONCATENATE($A$1,A2758,$B$1,E2758,$C$1),"")</f>
        <v/>
      </c>
      <c r="H2758" s="3" t="str">
        <f>IF(D2758,VLOOKUP(A2758,des!B:Q,12,FALSE),"")</f>
        <v/>
      </c>
      <c r="I2758" s="3" t="b">
        <f t="shared" ref="I2758:I2821" si="174">IF(D2758,IF(H2758&lt;&gt;C2758,TRUE,FALSE),FALSE)</f>
        <v>0</v>
      </c>
      <c r="J2758" s="3" t="str">
        <f t="shared" ref="J2758:J2821" si="175">IF(I2758,CONCATENATE($A$2,A2758,$B$2,H2758,$C$2),"")</f>
        <v/>
      </c>
    </row>
    <row r="2759" spans="1:10" x14ac:dyDescent="0.2">
      <c r="A2759" t="s">
        <v>11130</v>
      </c>
      <c r="B2759" t="s">
        <v>11131</v>
      </c>
      <c r="C2759" t="s">
        <v>11132</v>
      </c>
      <c r="D2759" s="3" t="b">
        <f>NOT(ISNA(VLOOKUP(A2759,des!B:B,1,FALSE)))</f>
        <v>0</v>
      </c>
      <c r="E2759" s="3" t="str">
        <f>IF(D2759,VLOOKUP(A2759,des!B:Q,11,FALSE),"")</f>
        <v/>
      </c>
      <c r="F2759" s="3" t="b">
        <f t="shared" si="172"/>
        <v>0</v>
      </c>
      <c r="G2759" s="3" t="str">
        <f t="shared" si="173"/>
        <v/>
      </c>
      <c r="H2759" s="3" t="str">
        <f>IF(D2759,VLOOKUP(A2759,des!B:Q,12,FALSE),"")</f>
        <v/>
      </c>
      <c r="I2759" s="3" t="b">
        <f t="shared" si="174"/>
        <v>0</v>
      </c>
      <c r="J2759" s="3" t="str">
        <f t="shared" si="175"/>
        <v/>
      </c>
    </row>
    <row r="2760" spans="1:10" x14ac:dyDescent="0.2">
      <c r="A2760" t="s">
        <v>11133</v>
      </c>
      <c r="B2760" t="s">
        <v>11134</v>
      </c>
      <c r="C2760" t="s">
        <v>11135</v>
      </c>
      <c r="D2760" s="3" t="b">
        <f>NOT(ISNA(VLOOKUP(A2760,des!B:B,1,FALSE)))</f>
        <v>0</v>
      </c>
      <c r="E2760" s="3" t="str">
        <f>IF(D2760,VLOOKUP(A2760,des!B:Q,11,FALSE),"")</f>
        <v/>
      </c>
      <c r="F2760" s="3" t="b">
        <f t="shared" si="172"/>
        <v>0</v>
      </c>
      <c r="G2760" s="3" t="str">
        <f t="shared" si="173"/>
        <v/>
      </c>
      <c r="H2760" s="3" t="str">
        <f>IF(D2760,VLOOKUP(A2760,des!B:Q,12,FALSE),"")</f>
        <v/>
      </c>
      <c r="I2760" s="3" t="b">
        <f t="shared" si="174"/>
        <v>0</v>
      </c>
      <c r="J2760" s="3" t="str">
        <f t="shared" si="175"/>
        <v/>
      </c>
    </row>
    <row r="2761" spans="1:10" x14ac:dyDescent="0.2">
      <c r="A2761" t="s">
        <v>11136</v>
      </c>
      <c r="B2761" t="s">
        <v>11137</v>
      </c>
      <c r="C2761" t="s">
        <v>11138</v>
      </c>
      <c r="D2761" s="3" t="b">
        <f>NOT(ISNA(VLOOKUP(A2761,des!B:B,1,FALSE)))</f>
        <v>0</v>
      </c>
      <c r="E2761" s="3" t="str">
        <f>IF(D2761,VLOOKUP(A2761,des!B:Q,11,FALSE),"")</f>
        <v/>
      </c>
      <c r="F2761" s="3" t="b">
        <f t="shared" si="172"/>
        <v>0</v>
      </c>
      <c r="G2761" s="3" t="str">
        <f t="shared" si="173"/>
        <v/>
      </c>
      <c r="H2761" s="3" t="str">
        <f>IF(D2761,VLOOKUP(A2761,des!B:Q,12,FALSE),"")</f>
        <v/>
      </c>
      <c r="I2761" s="3" t="b">
        <f t="shared" si="174"/>
        <v>0</v>
      </c>
      <c r="J2761" s="3" t="str">
        <f t="shared" si="175"/>
        <v/>
      </c>
    </row>
    <row r="2762" spans="1:10" x14ac:dyDescent="0.2">
      <c r="A2762" t="s">
        <v>11139</v>
      </c>
      <c r="B2762" t="s">
        <v>11140</v>
      </c>
      <c r="C2762" t="s">
        <v>11141</v>
      </c>
      <c r="D2762" s="3" t="b">
        <f>NOT(ISNA(VLOOKUP(A2762,des!B:B,1,FALSE)))</f>
        <v>0</v>
      </c>
      <c r="E2762" s="3" t="str">
        <f>IF(D2762,VLOOKUP(A2762,des!B:Q,11,FALSE),"")</f>
        <v/>
      </c>
      <c r="F2762" s="3" t="b">
        <f t="shared" si="172"/>
        <v>0</v>
      </c>
      <c r="G2762" s="3" t="str">
        <f t="shared" si="173"/>
        <v/>
      </c>
      <c r="H2762" s="3" t="str">
        <f>IF(D2762,VLOOKUP(A2762,des!B:Q,12,FALSE),"")</f>
        <v/>
      </c>
      <c r="I2762" s="3" t="b">
        <f t="shared" si="174"/>
        <v>0</v>
      </c>
      <c r="J2762" s="3" t="str">
        <f t="shared" si="175"/>
        <v/>
      </c>
    </row>
    <row r="2763" spans="1:10" x14ac:dyDescent="0.2">
      <c r="A2763" t="s">
        <v>11142</v>
      </c>
      <c r="B2763" t="s">
        <v>11143</v>
      </c>
      <c r="C2763" t="s">
        <v>11144</v>
      </c>
      <c r="D2763" s="3" t="b">
        <f>NOT(ISNA(VLOOKUP(A2763,des!B:B,1,FALSE)))</f>
        <v>0</v>
      </c>
      <c r="E2763" s="3" t="str">
        <f>IF(D2763,VLOOKUP(A2763,des!B:Q,11,FALSE),"")</f>
        <v/>
      </c>
      <c r="F2763" s="3" t="b">
        <f t="shared" si="172"/>
        <v>0</v>
      </c>
      <c r="G2763" s="3" t="str">
        <f t="shared" si="173"/>
        <v/>
      </c>
      <c r="H2763" s="3" t="str">
        <f>IF(D2763,VLOOKUP(A2763,des!B:Q,12,FALSE),"")</f>
        <v/>
      </c>
      <c r="I2763" s="3" t="b">
        <f t="shared" si="174"/>
        <v>0</v>
      </c>
      <c r="J2763" s="3" t="str">
        <f t="shared" si="175"/>
        <v/>
      </c>
    </row>
    <row r="2764" spans="1:10" x14ac:dyDescent="0.2">
      <c r="A2764" t="s">
        <v>11145</v>
      </c>
      <c r="B2764" t="s">
        <v>11146</v>
      </c>
      <c r="C2764" t="s">
        <v>11147</v>
      </c>
      <c r="D2764" s="3" t="b">
        <f>NOT(ISNA(VLOOKUP(A2764,des!B:B,1,FALSE)))</f>
        <v>0</v>
      </c>
      <c r="E2764" s="3" t="str">
        <f>IF(D2764,VLOOKUP(A2764,des!B:Q,11,FALSE),"")</f>
        <v/>
      </c>
      <c r="F2764" s="3" t="b">
        <f t="shared" si="172"/>
        <v>0</v>
      </c>
      <c r="G2764" s="3" t="str">
        <f t="shared" si="173"/>
        <v/>
      </c>
      <c r="H2764" s="3" t="str">
        <f>IF(D2764,VLOOKUP(A2764,des!B:Q,12,FALSE),"")</f>
        <v/>
      </c>
      <c r="I2764" s="3" t="b">
        <f t="shared" si="174"/>
        <v>0</v>
      </c>
      <c r="J2764" s="3" t="str">
        <f t="shared" si="175"/>
        <v/>
      </c>
    </row>
    <row r="2765" spans="1:10" x14ac:dyDescent="0.2">
      <c r="A2765" t="s">
        <v>11148</v>
      </c>
      <c r="B2765" t="s">
        <v>11149</v>
      </c>
      <c r="C2765" t="s">
        <v>11150</v>
      </c>
      <c r="D2765" s="3" t="b">
        <f>NOT(ISNA(VLOOKUP(A2765,des!B:B,1,FALSE)))</f>
        <v>0</v>
      </c>
      <c r="E2765" s="3" t="str">
        <f>IF(D2765,VLOOKUP(A2765,des!B:Q,11,FALSE),"")</f>
        <v/>
      </c>
      <c r="F2765" s="3" t="b">
        <f t="shared" si="172"/>
        <v>0</v>
      </c>
      <c r="G2765" s="3" t="str">
        <f t="shared" si="173"/>
        <v/>
      </c>
      <c r="H2765" s="3" t="str">
        <f>IF(D2765,VLOOKUP(A2765,des!B:Q,12,FALSE),"")</f>
        <v/>
      </c>
      <c r="I2765" s="3" t="b">
        <f t="shared" si="174"/>
        <v>0</v>
      </c>
      <c r="J2765" s="3" t="str">
        <f t="shared" si="175"/>
        <v/>
      </c>
    </row>
    <row r="2766" spans="1:10" x14ac:dyDescent="0.2">
      <c r="A2766" t="s">
        <v>11151</v>
      </c>
      <c r="B2766" t="s">
        <v>11152</v>
      </c>
      <c r="C2766" t="s">
        <v>11153</v>
      </c>
      <c r="D2766" s="3" t="b">
        <f>NOT(ISNA(VLOOKUP(A2766,des!B:B,1,FALSE)))</f>
        <v>0</v>
      </c>
      <c r="E2766" s="3" t="str">
        <f>IF(D2766,VLOOKUP(A2766,des!B:Q,11,FALSE),"")</f>
        <v/>
      </c>
      <c r="F2766" s="3" t="b">
        <f t="shared" si="172"/>
        <v>0</v>
      </c>
      <c r="G2766" s="3" t="str">
        <f t="shared" si="173"/>
        <v/>
      </c>
      <c r="H2766" s="3" t="str">
        <f>IF(D2766,VLOOKUP(A2766,des!B:Q,12,FALSE),"")</f>
        <v/>
      </c>
      <c r="I2766" s="3" t="b">
        <f t="shared" si="174"/>
        <v>0</v>
      </c>
      <c r="J2766" s="3" t="str">
        <f t="shared" si="175"/>
        <v/>
      </c>
    </row>
    <row r="2767" spans="1:10" x14ac:dyDescent="0.2">
      <c r="A2767" t="s">
        <v>11154</v>
      </c>
      <c r="B2767" t="s">
        <v>11155</v>
      </c>
      <c r="C2767" t="s">
        <v>11156</v>
      </c>
      <c r="D2767" s="3" t="b">
        <f>NOT(ISNA(VLOOKUP(A2767,des!B:B,1,FALSE)))</f>
        <v>0</v>
      </c>
      <c r="E2767" s="3" t="str">
        <f>IF(D2767,VLOOKUP(A2767,des!B:Q,11,FALSE),"")</f>
        <v/>
      </c>
      <c r="F2767" s="3" t="b">
        <f t="shared" si="172"/>
        <v>0</v>
      </c>
      <c r="G2767" s="3" t="str">
        <f t="shared" si="173"/>
        <v/>
      </c>
      <c r="H2767" s="3" t="str">
        <f>IF(D2767,VLOOKUP(A2767,des!B:Q,12,FALSE),"")</f>
        <v/>
      </c>
      <c r="I2767" s="3" t="b">
        <f t="shared" si="174"/>
        <v>0</v>
      </c>
      <c r="J2767" s="3" t="str">
        <f t="shared" si="175"/>
        <v/>
      </c>
    </row>
    <row r="2768" spans="1:10" x14ac:dyDescent="0.2">
      <c r="A2768" t="s">
        <v>11157</v>
      </c>
      <c r="B2768" t="s">
        <v>11158</v>
      </c>
      <c r="C2768" t="s">
        <v>11159</v>
      </c>
      <c r="D2768" s="3" t="b">
        <f>NOT(ISNA(VLOOKUP(A2768,des!B:B,1,FALSE)))</f>
        <v>0</v>
      </c>
      <c r="E2768" s="3" t="str">
        <f>IF(D2768,VLOOKUP(A2768,des!B:Q,11,FALSE),"")</f>
        <v/>
      </c>
      <c r="F2768" s="3" t="b">
        <f t="shared" si="172"/>
        <v>0</v>
      </c>
      <c r="G2768" s="3" t="str">
        <f t="shared" si="173"/>
        <v/>
      </c>
      <c r="H2768" s="3" t="str">
        <f>IF(D2768,VLOOKUP(A2768,des!B:Q,12,FALSE),"")</f>
        <v/>
      </c>
      <c r="I2768" s="3" t="b">
        <f t="shared" si="174"/>
        <v>0</v>
      </c>
      <c r="J2768" s="3" t="str">
        <f t="shared" si="175"/>
        <v/>
      </c>
    </row>
    <row r="2769" spans="1:10" x14ac:dyDescent="0.2">
      <c r="A2769" t="s">
        <v>11160</v>
      </c>
      <c r="B2769" t="s">
        <v>11161</v>
      </c>
      <c r="C2769" t="s">
        <v>11162</v>
      </c>
      <c r="D2769" s="3" t="b">
        <f>NOT(ISNA(VLOOKUP(A2769,des!B:B,1,FALSE)))</f>
        <v>0</v>
      </c>
      <c r="E2769" s="3" t="str">
        <f>IF(D2769,VLOOKUP(A2769,des!B:Q,11,FALSE),"")</f>
        <v/>
      </c>
      <c r="F2769" s="3" t="b">
        <f t="shared" si="172"/>
        <v>0</v>
      </c>
      <c r="G2769" s="3" t="str">
        <f t="shared" si="173"/>
        <v/>
      </c>
      <c r="H2769" s="3" t="str">
        <f>IF(D2769,VLOOKUP(A2769,des!B:Q,12,FALSE),"")</f>
        <v/>
      </c>
      <c r="I2769" s="3" t="b">
        <f t="shared" si="174"/>
        <v>0</v>
      </c>
      <c r="J2769" s="3" t="str">
        <f t="shared" si="175"/>
        <v/>
      </c>
    </row>
    <row r="2770" spans="1:10" x14ac:dyDescent="0.2">
      <c r="A2770" t="s">
        <v>11163</v>
      </c>
      <c r="B2770" t="s">
        <v>11164</v>
      </c>
      <c r="C2770" t="s">
        <v>11165</v>
      </c>
      <c r="D2770" s="3" t="b">
        <f>NOT(ISNA(VLOOKUP(A2770,des!B:B,1,FALSE)))</f>
        <v>0</v>
      </c>
      <c r="E2770" s="3" t="str">
        <f>IF(D2770,VLOOKUP(A2770,des!B:Q,11,FALSE),"")</f>
        <v/>
      </c>
      <c r="F2770" s="3" t="b">
        <f t="shared" si="172"/>
        <v>0</v>
      </c>
      <c r="G2770" s="3" t="str">
        <f t="shared" si="173"/>
        <v/>
      </c>
      <c r="H2770" s="3" t="str">
        <f>IF(D2770,VLOOKUP(A2770,des!B:Q,12,FALSE),"")</f>
        <v/>
      </c>
      <c r="I2770" s="3" t="b">
        <f t="shared" si="174"/>
        <v>0</v>
      </c>
      <c r="J2770" s="3" t="str">
        <f t="shared" si="175"/>
        <v/>
      </c>
    </row>
    <row r="2771" spans="1:10" x14ac:dyDescent="0.2">
      <c r="A2771" t="s">
        <v>11166</v>
      </c>
      <c r="B2771" t="s">
        <v>11167</v>
      </c>
      <c r="C2771" t="s">
        <v>11168</v>
      </c>
      <c r="D2771" s="3" t="b">
        <f>NOT(ISNA(VLOOKUP(A2771,des!B:B,1,FALSE)))</f>
        <v>0</v>
      </c>
      <c r="E2771" s="3" t="str">
        <f>IF(D2771,VLOOKUP(A2771,des!B:Q,11,FALSE),"")</f>
        <v/>
      </c>
      <c r="F2771" s="3" t="b">
        <f t="shared" si="172"/>
        <v>0</v>
      </c>
      <c r="G2771" s="3" t="str">
        <f t="shared" si="173"/>
        <v/>
      </c>
      <c r="H2771" s="3" t="str">
        <f>IF(D2771,VLOOKUP(A2771,des!B:Q,12,FALSE),"")</f>
        <v/>
      </c>
      <c r="I2771" s="3" t="b">
        <f t="shared" si="174"/>
        <v>0</v>
      </c>
      <c r="J2771" s="3" t="str">
        <f t="shared" si="175"/>
        <v/>
      </c>
    </row>
    <row r="2772" spans="1:10" x14ac:dyDescent="0.2">
      <c r="A2772" t="s">
        <v>11169</v>
      </c>
      <c r="B2772" t="s">
        <v>11170</v>
      </c>
      <c r="C2772" t="s">
        <v>11171</v>
      </c>
      <c r="D2772" s="3" t="b">
        <f>NOT(ISNA(VLOOKUP(A2772,des!B:B,1,FALSE)))</f>
        <v>0</v>
      </c>
      <c r="E2772" s="3" t="str">
        <f>IF(D2772,VLOOKUP(A2772,des!B:Q,11,FALSE),"")</f>
        <v/>
      </c>
      <c r="F2772" s="3" t="b">
        <f t="shared" si="172"/>
        <v>0</v>
      </c>
      <c r="G2772" s="3" t="str">
        <f t="shared" si="173"/>
        <v/>
      </c>
      <c r="H2772" s="3" t="str">
        <f>IF(D2772,VLOOKUP(A2772,des!B:Q,12,FALSE),"")</f>
        <v/>
      </c>
      <c r="I2772" s="3" t="b">
        <f t="shared" si="174"/>
        <v>0</v>
      </c>
      <c r="J2772" s="3" t="str">
        <f t="shared" si="175"/>
        <v/>
      </c>
    </row>
    <row r="2773" spans="1:10" x14ac:dyDescent="0.2">
      <c r="A2773" t="s">
        <v>11172</v>
      </c>
      <c r="B2773" t="s">
        <v>11173</v>
      </c>
      <c r="C2773" t="s">
        <v>11174</v>
      </c>
      <c r="D2773" s="3" t="b">
        <f>NOT(ISNA(VLOOKUP(A2773,des!B:B,1,FALSE)))</f>
        <v>0</v>
      </c>
      <c r="E2773" s="3" t="str">
        <f>IF(D2773,VLOOKUP(A2773,des!B:Q,11,FALSE),"")</f>
        <v/>
      </c>
      <c r="F2773" s="3" t="b">
        <f t="shared" si="172"/>
        <v>0</v>
      </c>
      <c r="G2773" s="3" t="str">
        <f t="shared" si="173"/>
        <v/>
      </c>
      <c r="H2773" s="3" t="str">
        <f>IF(D2773,VLOOKUP(A2773,des!B:Q,12,FALSE),"")</f>
        <v/>
      </c>
      <c r="I2773" s="3" t="b">
        <f t="shared" si="174"/>
        <v>0</v>
      </c>
      <c r="J2773" s="3" t="str">
        <f t="shared" si="175"/>
        <v/>
      </c>
    </row>
    <row r="2774" spans="1:10" x14ac:dyDescent="0.2">
      <c r="A2774" t="s">
        <v>11175</v>
      </c>
      <c r="B2774" t="s">
        <v>11176</v>
      </c>
      <c r="C2774" t="s">
        <v>11177</v>
      </c>
      <c r="D2774" s="3" t="b">
        <f>NOT(ISNA(VLOOKUP(A2774,des!B:B,1,FALSE)))</f>
        <v>0</v>
      </c>
      <c r="E2774" s="3" t="str">
        <f>IF(D2774,VLOOKUP(A2774,des!B:Q,11,FALSE),"")</f>
        <v/>
      </c>
      <c r="F2774" s="3" t="b">
        <f t="shared" si="172"/>
        <v>0</v>
      </c>
      <c r="G2774" s="3" t="str">
        <f t="shared" si="173"/>
        <v/>
      </c>
      <c r="H2774" s="3" t="str">
        <f>IF(D2774,VLOOKUP(A2774,des!B:Q,12,FALSE),"")</f>
        <v/>
      </c>
      <c r="I2774" s="3" t="b">
        <f t="shared" si="174"/>
        <v>0</v>
      </c>
      <c r="J2774" s="3" t="str">
        <f t="shared" si="175"/>
        <v/>
      </c>
    </row>
    <row r="2775" spans="1:10" x14ac:dyDescent="0.2">
      <c r="A2775" t="s">
        <v>11178</v>
      </c>
      <c r="B2775" t="s">
        <v>11179</v>
      </c>
      <c r="C2775" t="s">
        <v>11180</v>
      </c>
      <c r="D2775" s="3" t="b">
        <f>NOT(ISNA(VLOOKUP(A2775,des!B:B,1,FALSE)))</f>
        <v>0</v>
      </c>
      <c r="E2775" s="3" t="str">
        <f>IF(D2775,VLOOKUP(A2775,des!B:Q,11,FALSE),"")</f>
        <v/>
      </c>
      <c r="F2775" s="3" t="b">
        <f t="shared" si="172"/>
        <v>0</v>
      </c>
      <c r="G2775" s="3" t="str">
        <f t="shared" si="173"/>
        <v/>
      </c>
      <c r="H2775" s="3" t="str">
        <f>IF(D2775,VLOOKUP(A2775,des!B:Q,12,FALSE),"")</f>
        <v/>
      </c>
      <c r="I2775" s="3" t="b">
        <f t="shared" si="174"/>
        <v>0</v>
      </c>
      <c r="J2775" s="3" t="str">
        <f t="shared" si="175"/>
        <v/>
      </c>
    </row>
    <row r="2776" spans="1:10" x14ac:dyDescent="0.2">
      <c r="A2776" t="s">
        <v>11181</v>
      </c>
      <c r="B2776" t="s">
        <v>11182</v>
      </c>
      <c r="C2776" t="s">
        <v>11183</v>
      </c>
      <c r="D2776" s="3" t="b">
        <f>NOT(ISNA(VLOOKUP(A2776,des!B:B,1,FALSE)))</f>
        <v>0</v>
      </c>
      <c r="E2776" s="3" t="str">
        <f>IF(D2776,VLOOKUP(A2776,des!B:Q,11,FALSE),"")</f>
        <v/>
      </c>
      <c r="F2776" s="3" t="b">
        <f t="shared" si="172"/>
        <v>0</v>
      </c>
      <c r="G2776" s="3" t="str">
        <f t="shared" si="173"/>
        <v/>
      </c>
      <c r="H2776" s="3" t="str">
        <f>IF(D2776,VLOOKUP(A2776,des!B:Q,12,FALSE),"")</f>
        <v/>
      </c>
      <c r="I2776" s="3" t="b">
        <f t="shared" si="174"/>
        <v>0</v>
      </c>
      <c r="J2776" s="3" t="str">
        <f t="shared" si="175"/>
        <v/>
      </c>
    </row>
    <row r="2777" spans="1:10" x14ac:dyDescent="0.2">
      <c r="A2777" t="s">
        <v>11184</v>
      </c>
      <c r="B2777" t="s">
        <v>11185</v>
      </c>
      <c r="C2777" t="s">
        <v>11186</v>
      </c>
      <c r="D2777" s="3" t="b">
        <f>NOT(ISNA(VLOOKUP(A2777,des!B:B,1,FALSE)))</f>
        <v>0</v>
      </c>
      <c r="E2777" s="3" t="str">
        <f>IF(D2777,VLOOKUP(A2777,des!B:Q,11,FALSE),"")</f>
        <v/>
      </c>
      <c r="F2777" s="3" t="b">
        <f t="shared" si="172"/>
        <v>0</v>
      </c>
      <c r="G2777" s="3" t="str">
        <f t="shared" si="173"/>
        <v/>
      </c>
      <c r="H2777" s="3" t="str">
        <f>IF(D2777,VLOOKUP(A2777,des!B:Q,12,FALSE),"")</f>
        <v/>
      </c>
      <c r="I2777" s="3" t="b">
        <f t="shared" si="174"/>
        <v>0</v>
      </c>
      <c r="J2777" s="3" t="str">
        <f t="shared" si="175"/>
        <v/>
      </c>
    </row>
    <row r="2778" spans="1:10" x14ac:dyDescent="0.2">
      <c r="A2778" t="s">
        <v>11187</v>
      </c>
      <c r="B2778" t="s">
        <v>11188</v>
      </c>
      <c r="C2778" t="s">
        <v>11189</v>
      </c>
      <c r="D2778" s="3" t="b">
        <f>NOT(ISNA(VLOOKUP(A2778,des!B:B,1,FALSE)))</f>
        <v>0</v>
      </c>
      <c r="E2778" s="3" t="str">
        <f>IF(D2778,VLOOKUP(A2778,des!B:Q,11,FALSE),"")</f>
        <v/>
      </c>
      <c r="F2778" s="3" t="b">
        <f t="shared" si="172"/>
        <v>0</v>
      </c>
      <c r="G2778" s="3" t="str">
        <f t="shared" si="173"/>
        <v/>
      </c>
      <c r="H2778" s="3" t="str">
        <f>IF(D2778,VLOOKUP(A2778,des!B:Q,12,FALSE),"")</f>
        <v/>
      </c>
      <c r="I2778" s="3" t="b">
        <f t="shared" si="174"/>
        <v>0</v>
      </c>
      <c r="J2778" s="3" t="str">
        <f t="shared" si="175"/>
        <v/>
      </c>
    </row>
    <row r="2779" spans="1:10" x14ac:dyDescent="0.2">
      <c r="A2779" t="s">
        <v>11190</v>
      </c>
      <c r="B2779" t="s">
        <v>11191</v>
      </c>
      <c r="C2779" t="s">
        <v>11192</v>
      </c>
      <c r="D2779" s="3" t="b">
        <f>NOT(ISNA(VLOOKUP(A2779,des!B:B,1,FALSE)))</f>
        <v>0</v>
      </c>
      <c r="E2779" s="3" t="str">
        <f>IF(D2779,VLOOKUP(A2779,des!B:Q,11,FALSE),"")</f>
        <v/>
      </c>
      <c r="F2779" s="3" t="b">
        <f t="shared" si="172"/>
        <v>0</v>
      </c>
      <c r="G2779" s="3" t="str">
        <f t="shared" si="173"/>
        <v/>
      </c>
      <c r="H2779" s="3" t="str">
        <f>IF(D2779,VLOOKUP(A2779,des!B:Q,12,FALSE),"")</f>
        <v/>
      </c>
      <c r="I2779" s="3" t="b">
        <f t="shared" si="174"/>
        <v>0</v>
      </c>
      <c r="J2779" s="3" t="str">
        <f t="shared" si="175"/>
        <v/>
      </c>
    </row>
    <row r="2780" spans="1:10" x14ac:dyDescent="0.2">
      <c r="A2780" t="s">
        <v>11193</v>
      </c>
      <c r="B2780" t="s">
        <v>11194</v>
      </c>
      <c r="C2780" t="s">
        <v>11195</v>
      </c>
      <c r="D2780" s="3" t="b">
        <f>NOT(ISNA(VLOOKUP(A2780,des!B:B,1,FALSE)))</f>
        <v>0</v>
      </c>
      <c r="E2780" s="3" t="str">
        <f>IF(D2780,VLOOKUP(A2780,des!B:Q,11,FALSE),"")</f>
        <v/>
      </c>
      <c r="F2780" s="3" t="b">
        <f t="shared" si="172"/>
        <v>0</v>
      </c>
      <c r="G2780" s="3" t="str">
        <f t="shared" si="173"/>
        <v/>
      </c>
      <c r="H2780" s="3" t="str">
        <f>IF(D2780,VLOOKUP(A2780,des!B:Q,12,FALSE),"")</f>
        <v/>
      </c>
      <c r="I2780" s="3" t="b">
        <f t="shared" si="174"/>
        <v>0</v>
      </c>
      <c r="J2780" s="3" t="str">
        <f t="shared" si="175"/>
        <v/>
      </c>
    </row>
    <row r="2781" spans="1:10" x14ac:dyDescent="0.2">
      <c r="A2781" t="s">
        <v>11196</v>
      </c>
      <c r="B2781" t="s">
        <v>11197</v>
      </c>
      <c r="C2781" t="s">
        <v>11198</v>
      </c>
      <c r="D2781" s="3" t="b">
        <f>NOT(ISNA(VLOOKUP(A2781,des!B:B,1,FALSE)))</f>
        <v>0</v>
      </c>
      <c r="E2781" s="3" t="str">
        <f>IF(D2781,VLOOKUP(A2781,des!B:Q,11,FALSE),"")</f>
        <v/>
      </c>
      <c r="F2781" s="3" t="b">
        <f t="shared" si="172"/>
        <v>0</v>
      </c>
      <c r="G2781" s="3" t="str">
        <f t="shared" si="173"/>
        <v/>
      </c>
      <c r="H2781" s="3" t="str">
        <f>IF(D2781,VLOOKUP(A2781,des!B:Q,12,FALSE),"")</f>
        <v/>
      </c>
      <c r="I2781" s="3" t="b">
        <f t="shared" si="174"/>
        <v>0</v>
      </c>
      <c r="J2781" s="3" t="str">
        <f t="shared" si="175"/>
        <v/>
      </c>
    </row>
    <row r="2782" spans="1:10" x14ac:dyDescent="0.2">
      <c r="A2782" t="s">
        <v>11199</v>
      </c>
      <c r="B2782" t="s">
        <v>11200</v>
      </c>
      <c r="C2782" t="s">
        <v>11201</v>
      </c>
      <c r="D2782" s="3" t="b">
        <f>NOT(ISNA(VLOOKUP(A2782,des!B:B,1,FALSE)))</f>
        <v>0</v>
      </c>
      <c r="E2782" s="3" t="str">
        <f>IF(D2782,VLOOKUP(A2782,des!B:Q,11,FALSE),"")</f>
        <v/>
      </c>
      <c r="F2782" s="3" t="b">
        <f t="shared" si="172"/>
        <v>0</v>
      </c>
      <c r="G2782" s="3" t="str">
        <f t="shared" si="173"/>
        <v/>
      </c>
      <c r="H2782" s="3" t="str">
        <f>IF(D2782,VLOOKUP(A2782,des!B:Q,12,FALSE),"")</f>
        <v/>
      </c>
      <c r="I2782" s="3" t="b">
        <f t="shared" si="174"/>
        <v>0</v>
      </c>
      <c r="J2782" s="3" t="str">
        <f t="shared" si="175"/>
        <v/>
      </c>
    </row>
    <row r="2783" spans="1:10" x14ac:dyDescent="0.2">
      <c r="A2783" t="s">
        <v>11202</v>
      </c>
      <c r="B2783" t="s">
        <v>11203</v>
      </c>
      <c r="C2783" t="s">
        <v>11204</v>
      </c>
      <c r="D2783" s="3" t="b">
        <f>NOT(ISNA(VLOOKUP(A2783,des!B:B,1,FALSE)))</f>
        <v>0</v>
      </c>
      <c r="E2783" s="3" t="str">
        <f>IF(D2783,VLOOKUP(A2783,des!B:Q,11,FALSE),"")</f>
        <v/>
      </c>
      <c r="F2783" s="3" t="b">
        <f t="shared" si="172"/>
        <v>0</v>
      </c>
      <c r="G2783" s="3" t="str">
        <f t="shared" si="173"/>
        <v/>
      </c>
      <c r="H2783" s="3" t="str">
        <f>IF(D2783,VLOOKUP(A2783,des!B:Q,12,FALSE),"")</f>
        <v/>
      </c>
      <c r="I2783" s="3" t="b">
        <f t="shared" si="174"/>
        <v>0</v>
      </c>
      <c r="J2783" s="3" t="str">
        <f t="shared" si="175"/>
        <v/>
      </c>
    </row>
    <row r="2784" spans="1:10" x14ac:dyDescent="0.2">
      <c r="A2784" t="s">
        <v>11205</v>
      </c>
      <c r="B2784" t="s">
        <v>11206</v>
      </c>
      <c r="C2784" t="s">
        <v>11207</v>
      </c>
      <c r="D2784" s="3" t="b">
        <f>NOT(ISNA(VLOOKUP(A2784,des!B:B,1,FALSE)))</f>
        <v>0</v>
      </c>
      <c r="E2784" s="3" t="str">
        <f>IF(D2784,VLOOKUP(A2784,des!B:Q,11,FALSE),"")</f>
        <v/>
      </c>
      <c r="F2784" s="3" t="b">
        <f t="shared" si="172"/>
        <v>0</v>
      </c>
      <c r="G2784" s="3" t="str">
        <f t="shared" si="173"/>
        <v/>
      </c>
      <c r="H2784" s="3" t="str">
        <f>IF(D2784,VLOOKUP(A2784,des!B:Q,12,FALSE),"")</f>
        <v/>
      </c>
      <c r="I2784" s="3" t="b">
        <f t="shared" si="174"/>
        <v>0</v>
      </c>
      <c r="J2784" s="3" t="str">
        <f t="shared" si="175"/>
        <v/>
      </c>
    </row>
    <row r="2785" spans="1:10" x14ac:dyDescent="0.2">
      <c r="A2785" t="s">
        <v>11208</v>
      </c>
      <c r="B2785" t="s">
        <v>11209</v>
      </c>
      <c r="C2785" t="s">
        <v>11210</v>
      </c>
      <c r="D2785" s="3" t="b">
        <f>NOT(ISNA(VLOOKUP(A2785,des!B:B,1,FALSE)))</f>
        <v>0</v>
      </c>
      <c r="E2785" s="3" t="str">
        <f>IF(D2785,VLOOKUP(A2785,des!B:Q,11,FALSE),"")</f>
        <v/>
      </c>
      <c r="F2785" s="3" t="b">
        <f t="shared" si="172"/>
        <v>0</v>
      </c>
      <c r="G2785" s="3" t="str">
        <f t="shared" si="173"/>
        <v/>
      </c>
      <c r="H2785" s="3" t="str">
        <f>IF(D2785,VLOOKUP(A2785,des!B:Q,12,FALSE),"")</f>
        <v/>
      </c>
      <c r="I2785" s="3" t="b">
        <f t="shared" si="174"/>
        <v>0</v>
      </c>
      <c r="J2785" s="3" t="str">
        <f t="shared" si="175"/>
        <v/>
      </c>
    </row>
    <row r="2786" spans="1:10" x14ac:dyDescent="0.2">
      <c r="A2786" t="s">
        <v>11211</v>
      </c>
      <c r="B2786" t="s">
        <v>11212</v>
      </c>
      <c r="C2786" t="s">
        <v>11213</v>
      </c>
      <c r="D2786" s="3" t="b">
        <f>NOT(ISNA(VLOOKUP(A2786,des!B:B,1,FALSE)))</f>
        <v>0</v>
      </c>
      <c r="E2786" s="3" t="str">
        <f>IF(D2786,VLOOKUP(A2786,des!B:Q,11,FALSE),"")</f>
        <v/>
      </c>
      <c r="F2786" s="3" t="b">
        <f t="shared" si="172"/>
        <v>0</v>
      </c>
      <c r="G2786" s="3" t="str">
        <f t="shared" si="173"/>
        <v/>
      </c>
      <c r="H2786" s="3" t="str">
        <f>IF(D2786,VLOOKUP(A2786,des!B:Q,12,FALSE),"")</f>
        <v/>
      </c>
      <c r="I2786" s="3" t="b">
        <f t="shared" si="174"/>
        <v>0</v>
      </c>
      <c r="J2786" s="3" t="str">
        <f t="shared" si="175"/>
        <v/>
      </c>
    </row>
    <row r="2787" spans="1:10" x14ac:dyDescent="0.2">
      <c r="A2787" t="s">
        <v>11214</v>
      </c>
      <c r="B2787" t="s">
        <v>11215</v>
      </c>
      <c r="C2787" t="s">
        <v>11216</v>
      </c>
      <c r="D2787" s="3" t="b">
        <f>NOT(ISNA(VLOOKUP(A2787,des!B:B,1,FALSE)))</f>
        <v>0</v>
      </c>
      <c r="E2787" s="3" t="str">
        <f>IF(D2787,VLOOKUP(A2787,des!B:Q,11,FALSE),"")</f>
        <v/>
      </c>
      <c r="F2787" s="3" t="b">
        <f t="shared" si="172"/>
        <v>0</v>
      </c>
      <c r="G2787" s="3" t="str">
        <f t="shared" si="173"/>
        <v/>
      </c>
      <c r="H2787" s="3" t="str">
        <f>IF(D2787,VLOOKUP(A2787,des!B:Q,12,FALSE),"")</f>
        <v/>
      </c>
      <c r="I2787" s="3" t="b">
        <f t="shared" si="174"/>
        <v>0</v>
      </c>
      <c r="J2787" s="3" t="str">
        <f t="shared" si="175"/>
        <v/>
      </c>
    </row>
    <row r="2788" spans="1:10" x14ac:dyDescent="0.2">
      <c r="A2788" t="s">
        <v>11217</v>
      </c>
      <c r="B2788" t="s">
        <v>11218</v>
      </c>
      <c r="C2788" t="s">
        <v>11219</v>
      </c>
      <c r="D2788" s="3" t="b">
        <f>NOT(ISNA(VLOOKUP(A2788,des!B:B,1,FALSE)))</f>
        <v>0</v>
      </c>
      <c r="E2788" s="3" t="str">
        <f>IF(D2788,VLOOKUP(A2788,des!B:Q,11,FALSE),"")</f>
        <v/>
      </c>
      <c r="F2788" s="3" t="b">
        <f t="shared" si="172"/>
        <v>0</v>
      </c>
      <c r="G2788" s="3" t="str">
        <f t="shared" si="173"/>
        <v/>
      </c>
      <c r="H2788" s="3" t="str">
        <f>IF(D2788,VLOOKUP(A2788,des!B:Q,12,FALSE),"")</f>
        <v/>
      </c>
      <c r="I2788" s="3" t="b">
        <f t="shared" si="174"/>
        <v>0</v>
      </c>
      <c r="J2788" s="3" t="str">
        <f t="shared" si="175"/>
        <v/>
      </c>
    </row>
    <row r="2789" spans="1:10" x14ac:dyDescent="0.2">
      <c r="A2789" t="s">
        <v>11220</v>
      </c>
      <c r="B2789" t="s">
        <v>11221</v>
      </c>
      <c r="C2789" t="s">
        <v>11222</v>
      </c>
      <c r="D2789" s="3" t="b">
        <f>NOT(ISNA(VLOOKUP(A2789,des!B:B,1,FALSE)))</f>
        <v>0</v>
      </c>
      <c r="E2789" s="3" t="str">
        <f>IF(D2789,VLOOKUP(A2789,des!B:Q,11,FALSE),"")</f>
        <v/>
      </c>
      <c r="F2789" s="3" t="b">
        <f t="shared" si="172"/>
        <v>0</v>
      </c>
      <c r="G2789" s="3" t="str">
        <f t="shared" si="173"/>
        <v/>
      </c>
      <c r="H2789" s="3" t="str">
        <f>IF(D2789,VLOOKUP(A2789,des!B:Q,12,FALSE),"")</f>
        <v/>
      </c>
      <c r="I2789" s="3" t="b">
        <f t="shared" si="174"/>
        <v>0</v>
      </c>
      <c r="J2789" s="3" t="str">
        <f t="shared" si="175"/>
        <v/>
      </c>
    </row>
    <row r="2790" spans="1:10" x14ac:dyDescent="0.2">
      <c r="A2790" t="s">
        <v>11223</v>
      </c>
      <c r="B2790" t="s">
        <v>11224</v>
      </c>
      <c r="C2790" t="s">
        <v>11225</v>
      </c>
      <c r="D2790" s="3" t="b">
        <f>NOT(ISNA(VLOOKUP(A2790,des!B:B,1,FALSE)))</f>
        <v>0</v>
      </c>
      <c r="E2790" s="3" t="str">
        <f>IF(D2790,VLOOKUP(A2790,des!B:Q,11,FALSE),"")</f>
        <v/>
      </c>
      <c r="F2790" s="3" t="b">
        <f t="shared" si="172"/>
        <v>0</v>
      </c>
      <c r="G2790" s="3" t="str">
        <f t="shared" si="173"/>
        <v/>
      </c>
      <c r="H2790" s="3" t="str">
        <f>IF(D2790,VLOOKUP(A2790,des!B:Q,12,FALSE),"")</f>
        <v/>
      </c>
      <c r="I2790" s="3" t="b">
        <f t="shared" si="174"/>
        <v>0</v>
      </c>
      <c r="J2790" s="3" t="str">
        <f t="shared" si="175"/>
        <v/>
      </c>
    </row>
    <row r="2791" spans="1:10" x14ac:dyDescent="0.2">
      <c r="A2791" t="s">
        <v>11226</v>
      </c>
      <c r="B2791" t="s">
        <v>11227</v>
      </c>
      <c r="C2791" t="s">
        <v>11228</v>
      </c>
      <c r="D2791" s="3" t="b">
        <f>NOT(ISNA(VLOOKUP(A2791,des!B:B,1,FALSE)))</f>
        <v>0</v>
      </c>
      <c r="E2791" s="3" t="str">
        <f>IF(D2791,VLOOKUP(A2791,des!B:Q,11,FALSE),"")</f>
        <v/>
      </c>
      <c r="F2791" s="3" t="b">
        <f t="shared" si="172"/>
        <v>0</v>
      </c>
      <c r="G2791" s="3" t="str">
        <f t="shared" si="173"/>
        <v/>
      </c>
      <c r="H2791" s="3" t="str">
        <f>IF(D2791,VLOOKUP(A2791,des!B:Q,12,FALSE),"")</f>
        <v/>
      </c>
      <c r="I2791" s="3" t="b">
        <f t="shared" si="174"/>
        <v>0</v>
      </c>
      <c r="J2791" s="3" t="str">
        <f t="shared" si="175"/>
        <v/>
      </c>
    </row>
    <row r="2792" spans="1:10" x14ac:dyDescent="0.2">
      <c r="A2792" t="s">
        <v>11229</v>
      </c>
      <c r="B2792" t="s">
        <v>11230</v>
      </c>
      <c r="C2792" t="s">
        <v>11231</v>
      </c>
      <c r="D2792" s="3" t="b">
        <f>NOT(ISNA(VLOOKUP(A2792,des!B:B,1,FALSE)))</f>
        <v>0</v>
      </c>
      <c r="E2792" s="3" t="str">
        <f>IF(D2792,VLOOKUP(A2792,des!B:Q,11,FALSE),"")</f>
        <v/>
      </c>
      <c r="F2792" s="3" t="b">
        <f t="shared" si="172"/>
        <v>0</v>
      </c>
      <c r="G2792" s="3" t="str">
        <f t="shared" si="173"/>
        <v/>
      </c>
      <c r="H2792" s="3" t="str">
        <f>IF(D2792,VLOOKUP(A2792,des!B:Q,12,FALSE),"")</f>
        <v/>
      </c>
      <c r="I2792" s="3" t="b">
        <f t="shared" si="174"/>
        <v>0</v>
      </c>
      <c r="J2792" s="3" t="str">
        <f t="shared" si="175"/>
        <v/>
      </c>
    </row>
    <row r="2793" spans="1:10" x14ac:dyDescent="0.2">
      <c r="A2793" t="s">
        <v>11232</v>
      </c>
      <c r="B2793" t="s">
        <v>11233</v>
      </c>
      <c r="C2793" t="s">
        <v>11234</v>
      </c>
      <c r="D2793" s="3" t="b">
        <f>NOT(ISNA(VLOOKUP(A2793,des!B:B,1,FALSE)))</f>
        <v>0</v>
      </c>
      <c r="E2793" s="3" t="str">
        <f>IF(D2793,VLOOKUP(A2793,des!B:Q,11,FALSE),"")</f>
        <v/>
      </c>
      <c r="F2793" s="3" t="b">
        <f t="shared" si="172"/>
        <v>0</v>
      </c>
      <c r="G2793" s="3" t="str">
        <f t="shared" si="173"/>
        <v/>
      </c>
      <c r="H2793" s="3" t="str">
        <f>IF(D2793,VLOOKUP(A2793,des!B:Q,12,FALSE),"")</f>
        <v/>
      </c>
      <c r="I2793" s="3" t="b">
        <f t="shared" si="174"/>
        <v>0</v>
      </c>
      <c r="J2793" s="3" t="str">
        <f t="shared" si="175"/>
        <v/>
      </c>
    </row>
    <row r="2794" spans="1:10" x14ac:dyDescent="0.2">
      <c r="A2794" t="s">
        <v>11235</v>
      </c>
      <c r="B2794" t="s">
        <v>11236</v>
      </c>
      <c r="C2794" t="s">
        <v>11237</v>
      </c>
      <c r="D2794" s="3" t="b">
        <f>NOT(ISNA(VLOOKUP(A2794,des!B:B,1,FALSE)))</f>
        <v>0</v>
      </c>
      <c r="E2794" s="3" t="str">
        <f>IF(D2794,VLOOKUP(A2794,des!B:Q,11,FALSE),"")</f>
        <v/>
      </c>
      <c r="F2794" s="3" t="b">
        <f t="shared" si="172"/>
        <v>0</v>
      </c>
      <c r="G2794" s="3" t="str">
        <f t="shared" si="173"/>
        <v/>
      </c>
      <c r="H2794" s="3" t="str">
        <f>IF(D2794,VLOOKUP(A2794,des!B:Q,12,FALSE),"")</f>
        <v/>
      </c>
      <c r="I2794" s="3" t="b">
        <f t="shared" si="174"/>
        <v>0</v>
      </c>
      <c r="J2794" s="3" t="str">
        <f t="shared" si="175"/>
        <v/>
      </c>
    </row>
    <row r="2795" spans="1:10" x14ac:dyDescent="0.2">
      <c r="A2795" t="s">
        <v>11238</v>
      </c>
      <c r="B2795" t="s">
        <v>11239</v>
      </c>
      <c r="C2795" t="s">
        <v>11240</v>
      </c>
      <c r="D2795" s="3" t="b">
        <f>NOT(ISNA(VLOOKUP(A2795,des!B:B,1,FALSE)))</f>
        <v>0</v>
      </c>
      <c r="E2795" s="3" t="str">
        <f>IF(D2795,VLOOKUP(A2795,des!B:Q,11,FALSE),"")</f>
        <v/>
      </c>
      <c r="F2795" s="3" t="b">
        <f t="shared" si="172"/>
        <v>0</v>
      </c>
      <c r="G2795" s="3" t="str">
        <f t="shared" si="173"/>
        <v/>
      </c>
      <c r="H2795" s="3" t="str">
        <f>IF(D2795,VLOOKUP(A2795,des!B:Q,12,FALSE),"")</f>
        <v/>
      </c>
      <c r="I2795" s="3" t="b">
        <f t="shared" si="174"/>
        <v>0</v>
      </c>
      <c r="J2795" s="3" t="str">
        <f t="shared" si="175"/>
        <v/>
      </c>
    </row>
    <row r="2796" spans="1:10" x14ac:dyDescent="0.2">
      <c r="A2796" t="s">
        <v>11241</v>
      </c>
      <c r="B2796" t="s">
        <v>11242</v>
      </c>
      <c r="C2796" t="s">
        <v>11243</v>
      </c>
      <c r="D2796" s="3" t="b">
        <f>NOT(ISNA(VLOOKUP(A2796,des!B:B,1,FALSE)))</f>
        <v>0</v>
      </c>
      <c r="E2796" s="3" t="str">
        <f>IF(D2796,VLOOKUP(A2796,des!B:Q,11,FALSE),"")</f>
        <v/>
      </c>
      <c r="F2796" s="3" t="b">
        <f t="shared" si="172"/>
        <v>0</v>
      </c>
      <c r="G2796" s="3" t="str">
        <f t="shared" si="173"/>
        <v/>
      </c>
      <c r="H2796" s="3" t="str">
        <f>IF(D2796,VLOOKUP(A2796,des!B:Q,12,FALSE),"")</f>
        <v/>
      </c>
      <c r="I2796" s="3" t="b">
        <f t="shared" si="174"/>
        <v>0</v>
      </c>
      <c r="J2796" s="3" t="str">
        <f t="shared" si="175"/>
        <v/>
      </c>
    </row>
    <row r="2797" spans="1:10" x14ac:dyDescent="0.2">
      <c r="A2797" t="s">
        <v>11244</v>
      </c>
      <c r="B2797" t="s">
        <v>11245</v>
      </c>
      <c r="C2797" t="s">
        <v>11246</v>
      </c>
      <c r="D2797" s="3" t="b">
        <f>NOT(ISNA(VLOOKUP(A2797,des!B:B,1,FALSE)))</f>
        <v>0</v>
      </c>
      <c r="E2797" s="3" t="str">
        <f>IF(D2797,VLOOKUP(A2797,des!B:Q,11,FALSE),"")</f>
        <v/>
      </c>
      <c r="F2797" s="3" t="b">
        <f t="shared" si="172"/>
        <v>0</v>
      </c>
      <c r="G2797" s="3" t="str">
        <f t="shared" si="173"/>
        <v/>
      </c>
      <c r="H2797" s="3" t="str">
        <f>IF(D2797,VLOOKUP(A2797,des!B:Q,12,FALSE),"")</f>
        <v/>
      </c>
      <c r="I2797" s="3" t="b">
        <f t="shared" si="174"/>
        <v>0</v>
      </c>
      <c r="J2797" s="3" t="str">
        <f t="shared" si="175"/>
        <v/>
      </c>
    </row>
    <row r="2798" spans="1:10" x14ac:dyDescent="0.2">
      <c r="A2798" t="s">
        <v>11247</v>
      </c>
      <c r="B2798" t="s">
        <v>11248</v>
      </c>
      <c r="C2798" t="s">
        <v>11249</v>
      </c>
      <c r="D2798" s="3" t="b">
        <f>NOT(ISNA(VLOOKUP(A2798,des!B:B,1,FALSE)))</f>
        <v>0</v>
      </c>
      <c r="E2798" s="3" t="str">
        <f>IF(D2798,VLOOKUP(A2798,des!B:Q,11,FALSE),"")</f>
        <v/>
      </c>
      <c r="F2798" s="3" t="b">
        <f t="shared" si="172"/>
        <v>0</v>
      </c>
      <c r="G2798" s="3" t="str">
        <f t="shared" si="173"/>
        <v/>
      </c>
      <c r="H2798" s="3" t="str">
        <f>IF(D2798,VLOOKUP(A2798,des!B:Q,12,FALSE),"")</f>
        <v/>
      </c>
      <c r="I2798" s="3" t="b">
        <f t="shared" si="174"/>
        <v>0</v>
      </c>
      <c r="J2798" s="3" t="str">
        <f t="shared" si="175"/>
        <v/>
      </c>
    </row>
    <row r="2799" spans="1:10" x14ac:dyDescent="0.2">
      <c r="A2799" t="s">
        <v>11250</v>
      </c>
      <c r="B2799" t="s">
        <v>11251</v>
      </c>
      <c r="C2799" t="s">
        <v>11252</v>
      </c>
      <c r="D2799" s="3" t="b">
        <f>NOT(ISNA(VLOOKUP(A2799,des!B:B,1,FALSE)))</f>
        <v>0</v>
      </c>
      <c r="E2799" s="3" t="str">
        <f>IF(D2799,VLOOKUP(A2799,des!B:Q,11,FALSE),"")</f>
        <v/>
      </c>
      <c r="F2799" s="3" t="b">
        <f t="shared" si="172"/>
        <v>0</v>
      </c>
      <c r="G2799" s="3" t="str">
        <f t="shared" si="173"/>
        <v/>
      </c>
      <c r="H2799" s="3" t="str">
        <f>IF(D2799,VLOOKUP(A2799,des!B:Q,12,FALSE),"")</f>
        <v/>
      </c>
      <c r="I2799" s="3" t="b">
        <f t="shared" si="174"/>
        <v>0</v>
      </c>
      <c r="J2799" s="3" t="str">
        <f t="shared" si="175"/>
        <v/>
      </c>
    </row>
    <row r="2800" spans="1:10" x14ac:dyDescent="0.2">
      <c r="A2800" t="s">
        <v>11253</v>
      </c>
      <c r="B2800" t="s">
        <v>11254</v>
      </c>
      <c r="C2800" t="s">
        <v>11255</v>
      </c>
      <c r="D2800" s="3" t="b">
        <f>NOT(ISNA(VLOOKUP(A2800,des!B:B,1,FALSE)))</f>
        <v>0</v>
      </c>
      <c r="E2800" s="3" t="str">
        <f>IF(D2800,VLOOKUP(A2800,des!B:Q,11,FALSE),"")</f>
        <v/>
      </c>
      <c r="F2800" s="3" t="b">
        <f t="shared" si="172"/>
        <v>0</v>
      </c>
      <c r="G2800" s="3" t="str">
        <f t="shared" si="173"/>
        <v/>
      </c>
      <c r="H2800" s="3" t="str">
        <f>IF(D2800,VLOOKUP(A2800,des!B:Q,12,FALSE),"")</f>
        <v/>
      </c>
      <c r="I2800" s="3" t="b">
        <f t="shared" si="174"/>
        <v>0</v>
      </c>
      <c r="J2800" s="3" t="str">
        <f t="shared" si="175"/>
        <v/>
      </c>
    </row>
    <row r="2801" spans="1:10" x14ac:dyDescent="0.2">
      <c r="A2801" t="s">
        <v>11256</v>
      </c>
      <c r="B2801" t="s">
        <v>11257</v>
      </c>
      <c r="C2801" t="s">
        <v>11258</v>
      </c>
      <c r="D2801" s="3" t="b">
        <f>NOT(ISNA(VLOOKUP(A2801,des!B:B,1,FALSE)))</f>
        <v>0</v>
      </c>
      <c r="E2801" s="3" t="str">
        <f>IF(D2801,VLOOKUP(A2801,des!B:Q,11,FALSE),"")</f>
        <v/>
      </c>
      <c r="F2801" s="3" t="b">
        <f t="shared" si="172"/>
        <v>0</v>
      </c>
      <c r="G2801" s="3" t="str">
        <f t="shared" si="173"/>
        <v/>
      </c>
      <c r="H2801" s="3" t="str">
        <f>IF(D2801,VLOOKUP(A2801,des!B:Q,12,FALSE),"")</f>
        <v/>
      </c>
      <c r="I2801" s="3" t="b">
        <f t="shared" si="174"/>
        <v>0</v>
      </c>
      <c r="J2801" s="3" t="str">
        <f t="shared" si="175"/>
        <v/>
      </c>
    </row>
    <row r="2802" spans="1:10" x14ac:dyDescent="0.2">
      <c r="A2802" t="s">
        <v>11259</v>
      </c>
      <c r="B2802" t="s">
        <v>11260</v>
      </c>
      <c r="C2802" t="s">
        <v>11261</v>
      </c>
      <c r="D2802" s="3" t="b">
        <f>NOT(ISNA(VLOOKUP(A2802,des!B:B,1,FALSE)))</f>
        <v>0</v>
      </c>
      <c r="E2802" s="3" t="str">
        <f>IF(D2802,VLOOKUP(A2802,des!B:Q,11,FALSE),"")</f>
        <v/>
      </c>
      <c r="F2802" s="3" t="b">
        <f t="shared" si="172"/>
        <v>0</v>
      </c>
      <c r="G2802" s="3" t="str">
        <f t="shared" si="173"/>
        <v/>
      </c>
      <c r="H2802" s="3" t="str">
        <f>IF(D2802,VLOOKUP(A2802,des!B:Q,12,FALSE),"")</f>
        <v/>
      </c>
      <c r="I2802" s="3" t="b">
        <f t="shared" si="174"/>
        <v>0</v>
      </c>
      <c r="J2802" s="3" t="str">
        <f t="shared" si="175"/>
        <v/>
      </c>
    </row>
    <row r="2803" spans="1:10" x14ac:dyDescent="0.2">
      <c r="A2803" t="s">
        <v>11262</v>
      </c>
      <c r="B2803" t="s">
        <v>11263</v>
      </c>
      <c r="C2803" t="s">
        <v>11264</v>
      </c>
      <c r="D2803" s="3" t="b">
        <f>NOT(ISNA(VLOOKUP(A2803,des!B:B,1,FALSE)))</f>
        <v>0</v>
      </c>
      <c r="E2803" s="3" t="str">
        <f>IF(D2803,VLOOKUP(A2803,des!B:Q,11,FALSE),"")</f>
        <v/>
      </c>
      <c r="F2803" s="3" t="b">
        <f t="shared" si="172"/>
        <v>0</v>
      </c>
      <c r="G2803" s="3" t="str">
        <f t="shared" si="173"/>
        <v/>
      </c>
      <c r="H2803" s="3" t="str">
        <f>IF(D2803,VLOOKUP(A2803,des!B:Q,12,FALSE),"")</f>
        <v/>
      </c>
      <c r="I2803" s="3" t="b">
        <f t="shared" si="174"/>
        <v>0</v>
      </c>
      <c r="J2803" s="3" t="str">
        <f t="shared" si="175"/>
        <v/>
      </c>
    </row>
    <row r="2804" spans="1:10" x14ac:dyDescent="0.2">
      <c r="A2804" t="s">
        <v>11265</v>
      </c>
      <c r="B2804" t="s">
        <v>11266</v>
      </c>
      <c r="C2804" t="s">
        <v>11267</v>
      </c>
      <c r="D2804" s="3" t="b">
        <f>NOT(ISNA(VLOOKUP(A2804,des!B:B,1,FALSE)))</f>
        <v>0</v>
      </c>
      <c r="E2804" s="3" t="str">
        <f>IF(D2804,VLOOKUP(A2804,des!B:Q,11,FALSE),"")</f>
        <v/>
      </c>
      <c r="F2804" s="3" t="b">
        <f t="shared" si="172"/>
        <v>0</v>
      </c>
      <c r="G2804" s="3" t="str">
        <f t="shared" si="173"/>
        <v/>
      </c>
      <c r="H2804" s="3" t="str">
        <f>IF(D2804,VLOOKUP(A2804,des!B:Q,12,FALSE),"")</f>
        <v/>
      </c>
      <c r="I2804" s="3" t="b">
        <f t="shared" si="174"/>
        <v>0</v>
      </c>
      <c r="J2804" s="3" t="str">
        <f t="shared" si="175"/>
        <v/>
      </c>
    </row>
    <row r="2805" spans="1:10" x14ac:dyDescent="0.2">
      <c r="A2805" t="s">
        <v>11268</v>
      </c>
      <c r="B2805" t="s">
        <v>11269</v>
      </c>
      <c r="C2805" t="s">
        <v>11270</v>
      </c>
      <c r="D2805" s="3" t="b">
        <f>NOT(ISNA(VLOOKUP(A2805,des!B:B,1,FALSE)))</f>
        <v>0</v>
      </c>
      <c r="E2805" s="3" t="str">
        <f>IF(D2805,VLOOKUP(A2805,des!B:Q,11,FALSE),"")</f>
        <v/>
      </c>
      <c r="F2805" s="3" t="b">
        <f t="shared" si="172"/>
        <v>0</v>
      </c>
      <c r="G2805" s="3" t="str">
        <f t="shared" si="173"/>
        <v/>
      </c>
      <c r="H2805" s="3" t="str">
        <f>IF(D2805,VLOOKUP(A2805,des!B:Q,12,FALSE),"")</f>
        <v/>
      </c>
      <c r="I2805" s="3" t="b">
        <f t="shared" si="174"/>
        <v>0</v>
      </c>
      <c r="J2805" s="3" t="str">
        <f t="shared" si="175"/>
        <v/>
      </c>
    </row>
    <row r="2806" spans="1:10" x14ac:dyDescent="0.2">
      <c r="A2806" t="s">
        <v>11271</v>
      </c>
      <c r="B2806" t="s">
        <v>11272</v>
      </c>
      <c r="C2806" t="s">
        <v>11273</v>
      </c>
      <c r="D2806" s="3" t="b">
        <f>NOT(ISNA(VLOOKUP(A2806,des!B:B,1,FALSE)))</f>
        <v>0</v>
      </c>
      <c r="E2806" s="3" t="str">
        <f>IF(D2806,VLOOKUP(A2806,des!B:Q,11,FALSE),"")</f>
        <v/>
      </c>
      <c r="F2806" s="3" t="b">
        <f t="shared" si="172"/>
        <v>0</v>
      </c>
      <c r="G2806" s="3" t="str">
        <f t="shared" si="173"/>
        <v/>
      </c>
      <c r="H2806" s="3" t="str">
        <f>IF(D2806,VLOOKUP(A2806,des!B:Q,12,FALSE),"")</f>
        <v/>
      </c>
      <c r="I2806" s="3" t="b">
        <f t="shared" si="174"/>
        <v>0</v>
      </c>
      <c r="J2806" s="3" t="str">
        <f t="shared" si="175"/>
        <v/>
      </c>
    </row>
    <row r="2807" spans="1:10" x14ac:dyDescent="0.2">
      <c r="A2807" t="s">
        <v>11274</v>
      </c>
      <c r="B2807" t="s">
        <v>11275</v>
      </c>
      <c r="C2807" t="s">
        <v>11276</v>
      </c>
      <c r="D2807" s="3" t="b">
        <f>NOT(ISNA(VLOOKUP(A2807,des!B:B,1,FALSE)))</f>
        <v>0</v>
      </c>
      <c r="E2807" s="3" t="str">
        <f>IF(D2807,VLOOKUP(A2807,des!B:Q,11,FALSE),"")</f>
        <v/>
      </c>
      <c r="F2807" s="3" t="b">
        <f t="shared" si="172"/>
        <v>0</v>
      </c>
      <c r="G2807" s="3" t="str">
        <f t="shared" si="173"/>
        <v/>
      </c>
      <c r="H2807" s="3" t="str">
        <f>IF(D2807,VLOOKUP(A2807,des!B:Q,12,FALSE),"")</f>
        <v/>
      </c>
      <c r="I2807" s="3" t="b">
        <f t="shared" si="174"/>
        <v>0</v>
      </c>
      <c r="J2807" s="3" t="str">
        <f t="shared" si="175"/>
        <v/>
      </c>
    </row>
    <row r="2808" spans="1:10" x14ac:dyDescent="0.2">
      <c r="A2808" t="s">
        <v>11277</v>
      </c>
      <c r="B2808" t="s">
        <v>11278</v>
      </c>
      <c r="C2808" t="s">
        <v>11279</v>
      </c>
      <c r="D2808" s="3" t="b">
        <f>NOT(ISNA(VLOOKUP(A2808,des!B:B,1,FALSE)))</f>
        <v>0</v>
      </c>
      <c r="E2808" s="3" t="str">
        <f>IF(D2808,VLOOKUP(A2808,des!B:Q,11,FALSE),"")</f>
        <v/>
      </c>
      <c r="F2808" s="3" t="b">
        <f t="shared" si="172"/>
        <v>0</v>
      </c>
      <c r="G2808" s="3" t="str">
        <f t="shared" si="173"/>
        <v/>
      </c>
      <c r="H2808" s="3" t="str">
        <f>IF(D2808,VLOOKUP(A2808,des!B:Q,12,FALSE),"")</f>
        <v/>
      </c>
      <c r="I2808" s="3" t="b">
        <f t="shared" si="174"/>
        <v>0</v>
      </c>
      <c r="J2808" s="3" t="str">
        <f t="shared" si="175"/>
        <v/>
      </c>
    </row>
    <row r="2809" spans="1:10" x14ac:dyDescent="0.2">
      <c r="A2809" t="s">
        <v>11280</v>
      </c>
      <c r="B2809" t="s">
        <v>11281</v>
      </c>
      <c r="C2809" t="s">
        <v>11282</v>
      </c>
      <c r="D2809" s="3" t="b">
        <f>NOT(ISNA(VLOOKUP(A2809,des!B:B,1,FALSE)))</f>
        <v>0</v>
      </c>
      <c r="E2809" s="3" t="str">
        <f>IF(D2809,VLOOKUP(A2809,des!B:Q,11,FALSE),"")</f>
        <v/>
      </c>
      <c r="F2809" s="3" t="b">
        <f t="shared" si="172"/>
        <v>0</v>
      </c>
      <c r="G2809" s="3" t="str">
        <f t="shared" si="173"/>
        <v/>
      </c>
      <c r="H2809" s="3" t="str">
        <f>IF(D2809,VLOOKUP(A2809,des!B:Q,12,FALSE),"")</f>
        <v/>
      </c>
      <c r="I2809" s="3" t="b">
        <f t="shared" si="174"/>
        <v>0</v>
      </c>
      <c r="J2809" s="3" t="str">
        <f t="shared" si="175"/>
        <v/>
      </c>
    </row>
    <row r="2810" spans="1:10" x14ac:dyDescent="0.2">
      <c r="A2810" t="s">
        <v>11283</v>
      </c>
      <c r="B2810" t="s">
        <v>11284</v>
      </c>
      <c r="C2810" t="s">
        <v>11285</v>
      </c>
      <c r="D2810" s="3" t="b">
        <f>NOT(ISNA(VLOOKUP(A2810,des!B:B,1,FALSE)))</f>
        <v>0</v>
      </c>
      <c r="E2810" s="3" t="str">
        <f>IF(D2810,VLOOKUP(A2810,des!B:Q,11,FALSE),"")</f>
        <v/>
      </c>
      <c r="F2810" s="3" t="b">
        <f t="shared" si="172"/>
        <v>0</v>
      </c>
      <c r="G2810" s="3" t="str">
        <f t="shared" si="173"/>
        <v/>
      </c>
      <c r="H2810" s="3" t="str">
        <f>IF(D2810,VLOOKUP(A2810,des!B:Q,12,FALSE),"")</f>
        <v/>
      </c>
      <c r="I2810" s="3" t="b">
        <f t="shared" si="174"/>
        <v>0</v>
      </c>
      <c r="J2810" s="3" t="str">
        <f t="shared" si="175"/>
        <v/>
      </c>
    </row>
    <row r="2811" spans="1:10" x14ac:dyDescent="0.2">
      <c r="A2811" t="s">
        <v>11286</v>
      </c>
      <c r="B2811" t="s">
        <v>11287</v>
      </c>
      <c r="C2811" t="s">
        <v>11288</v>
      </c>
      <c r="D2811" s="3" t="b">
        <f>NOT(ISNA(VLOOKUP(A2811,des!B:B,1,FALSE)))</f>
        <v>0</v>
      </c>
      <c r="E2811" s="3" t="str">
        <f>IF(D2811,VLOOKUP(A2811,des!B:Q,11,FALSE),"")</f>
        <v/>
      </c>
      <c r="F2811" s="3" t="b">
        <f t="shared" si="172"/>
        <v>0</v>
      </c>
      <c r="G2811" s="3" t="str">
        <f t="shared" si="173"/>
        <v/>
      </c>
      <c r="H2811" s="3" t="str">
        <f>IF(D2811,VLOOKUP(A2811,des!B:Q,12,FALSE),"")</f>
        <v/>
      </c>
      <c r="I2811" s="3" t="b">
        <f t="shared" si="174"/>
        <v>0</v>
      </c>
      <c r="J2811" s="3" t="str">
        <f t="shared" si="175"/>
        <v/>
      </c>
    </row>
    <row r="2812" spans="1:10" x14ac:dyDescent="0.2">
      <c r="A2812" t="s">
        <v>11289</v>
      </c>
      <c r="B2812" t="s">
        <v>11290</v>
      </c>
      <c r="C2812" t="s">
        <v>11291</v>
      </c>
      <c r="D2812" s="3" t="b">
        <f>NOT(ISNA(VLOOKUP(A2812,des!B:B,1,FALSE)))</f>
        <v>0</v>
      </c>
      <c r="E2812" s="3" t="str">
        <f>IF(D2812,VLOOKUP(A2812,des!B:Q,11,FALSE),"")</f>
        <v/>
      </c>
      <c r="F2812" s="3" t="b">
        <f t="shared" si="172"/>
        <v>0</v>
      </c>
      <c r="G2812" s="3" t="str">
        <f t="shared" si="173"/>
        <v/>
      </c>
      <c r="H2812" s="3" t="str">
        <f>IF(D2812,VLOOKUP(A2812,des!B:Q,12,FALSE),"")</f>
        <v/>
      </c>
      <c r="I2812" s="3" t="b">
        <f t="shared" si="174"/>
        <v>0</v>
      </c>
      <c r="J2812" s="3" t="str">
        <f t="shared" si="175"/>
        <v/>
      </c>
    </row>
    <row r="2813" spans="1:10" x14ac:dyDescent="0.2">
      <c r="A2813" t="s">
        <v>11292</v>
      </c>
      <c r="B2813" t="s">
        <v>11293</v>
      </c>
      <c r="C2813" t="s">
        <v>11294</v>
      </c>
      <c r="D2813" s="3" t="b">
        <f>NOT(ISNA(VLOOKUP(A2813,des!B:B,1,FALSE)))</f>
        <v>0</v>
      </c>
      <c r="E2813" s="3" t="str">
        <f>IF(D2813,VLOOKUP(A2813,des!B:Q,11,FALSE),"")</f>
        <v/>
      </c>
      <c r="F2813" s="3" t="b">
        <f t="shared" si="172"/>
        <v>0</v>
      </c>
      <c r="G2813" s="3" t="str">
        <f t="shared" si="173"/>
        <v/>
      </c>
      <c r="H2813" s="3" t="str">
        <f>IF(D2813,VLOOKUP(A2813,des!B:Q,12,FALSE),"")</f>
        <v/>
      </c>
      <c r="I2813" s="3" t="b">
        <f t="shared" si="174"/>
        <v>0</v>
      </c>
      <c r="J2813" s="3" t="str">
        <f t="shared" si="175"/>
        <v/>
      </c>
    </row>
    <row r="2814" spans="1:10" x14ac:dyDescent="0.2">
      <c r="A2814" t="s">
        <v>11295</v>
      </c>
      <c r="B2814" t="s">
        <v>11296</v>
      </c>
      <c r="C2814" t="s">
        <v>11297</v>
      </c>
      <c r="D2814" s="3" t="b">
        <f>NOT(ISNA(VLOOKUP(A2814,des!B:B,1,FALSE)))</f>
        <v>0</v>
      </c>
      <c r="E2814" s="3" t="str">
        <f>IF(D2814,VLOOKUP(A2814,des!B:Q,11,FALSE),"")</f>
        <v/>
      </c>
      <c r="F2814" s="3" t="b">
        <f t="shared" si="172"/>
        <v>0</v>
      </c>
      <c r="G2814" s="3" t="str">
        <f t="shared" si="173"/>
        <v/>
      </c>
      <c r="H2814" s="3" t="str">
        <f>IF(D2814,VLOOKUP(A2814,des!B:Q,12,FALSE),"")</f>
        <v/>
      </c>
      <c r="I2814" s="3" t="b">
        <f t="shared" si="174"/>
        <v>0</v>
      </c>
      <c r="J2814" s="3" t="str">
        <f t="shared" si="175"/>
        <v/>
      </c>
    </row>
    <row r="2815" spans="1:10" x14ac:dyDescent="0.2">
      <c r="A2815" t="s">
        <v>11298</v>
      </c>
      <c r="B2815" t="s">
        <v>11299</v>
      </c>
      <c r="C2815" t="s">
        <v>11300</v>
      </c>
      <c r="D2815" s="3" t="b">
        <f>NOT(ISNA(VLOOKUP(A2815,des!B:B,1,FALSE)))</f>
        <v>0</v>
      </c>
      <c r="E2815" s="3" t="str">
        <f>IF(D2815,VLOOKUP(A2815,des!B:Q,11,FALSE),"")</f>
        <v/>
      </c>
      <c r="F2815" s="3" t="b">
        <f t="shared" si="172"/>
        <v>0</v>
      </c>
      <c r="G2815" s="3" t="str">
        <f t="shared" si="173"/>
        <v/>
      </c>
      <c r="H2815" s="3" t="str">
        <f>IF(D2815,VLOOKUP(A2815,des!B:Q,12,FALSE),"")</f>
        <v/>
      </c>
      <c r="I2815" s="3" t="b">
        <f t="shared" si="174"/>
        <v>0</v>
      </c>
      <c r="J2815" s="3" t="str">
        <f t="shared" si="175"/>
        <v/>
      </c>
    </row>
    <row r="2816" spans="1:10" x14ac:dyDescent="0.2">
      <c r="A2816" t="s">
        <v>11301</v>
      </c>
      <c r="B2816" t="s">
        <v>11302</v>
      </c>
      <c r="C2816" t="s">
        <v>11303</v>
      </c>
      <c r="D2816" s="3" t="b">
        <f>NOT(ISNA(VLOOKUP(A2816,des!B:B,1,FALSE)))</f>
        <v>0</v>
      </c>
      <c r="E2816" s="3" t="str">
        <f>IF(D2816,VLOOKUP(A2816,des!B:Q,11,FALSE),"")</f>
        <v/>
      </c>
      <c r="F2816" s="3" t="b">
        <f t="shared" si="172"/>
        <v>0</v>
      </c>
      <c r="G2816" s="3" t="str">
        <f t="shared" si="173"/>
        <v/>
      </c>
      <c r="H2816" s="3" t="str">
        <f>IF(D2816,VLOOKUP(A2816,des!B:Q,12,FALSE),"")</f>
        <v/>
      </c>
      <c r="I2816" s="3" t="b">
        <f t="shared" si="174"/>
        <v>0</v>
      </c>
      <c r="J2816" s="3" t="str">
        <f t="shared" si="175"/>
        <v/>
      </c>
    </row>
    <row r="2817" spans="1:10" x14ac:dyDescent="0.2">
      <c r="A2817" t="s">
        <v>11304</v>
      </c>
      <c r="B2817" t="s">
        <v>11305</v>
      </c>
      <c r="C2817" t="s">
        <v>11306</v>
      </c>
      <c r="D2817" s="3" t="b">
        <f>NOT(ISNA(VLOOKUP(A2817,des!B:B,1,FALSE)))</f>
        <v>0</v>
      </c>
      <c r="E2817" s="3" t="str">
        <f>IF(D2817,VLOOKUP(A2817,des!B:Q,11,FALSE),"")</f>
        <v/>
      </c>
      <c r="F2817" s="3" t="b">
        <f t="shared" si="172"/>
        <v>0</v>
      </c>
      <c r="G2817" s="3" t="str">
        <f t="shared" si="173"/>
        <v/>
      </c>
      <c r="H2817" s="3" t="str">
        <f>IF(D2817,VLOOKUP(A2817,des!B:Q,12,FALSE),"")</f>
        <v/>
      </c>
      <c r="I2817" s="3" t="b">
        <f t="shared" si="174"/>
        <v>0</v>
      </c>
      <c r="J2817" s="3" t="str">
        <f t="shared" si="175"/>
        <v/>
      </c>
    </row>
    <row r="2818" spans="1:10" x14ac:dyDescent="0.2">
      <c r="A2818" t="s">
        <v>11307</v>
      </c>
      <c r="B2818" t="s">
        <v>11308</v>
      </c>
      <c r="C2818" t="s">
        <v>11309</v>
      </c>
      <c r="D2818" s="3" t="b">
        <f>NOT(ISNA(VLOOKUP(A2818,des!B:B,1,FALSE)))</f>
        <v>0</v>
      </c>
      <c r="E2818" s="3" t="str">
        <f>IF(D2818,VLOOKUP(A2818,des!B:Q,11,FALSE),"")</f>
        <v/>
      </c>
      <c r="F2818" s="3" t="b">
        <f t="shared" si="172"/>
        <v>0</v>
      </c>
      <c r="G2818" s="3" t="str">
        <f t="shared" si="173"/>
        <v/>
      </c>
      <c r="H2818" s="3" t="str">
        <f>IF(D2818,VLOOKUP(A2818,des!B:Q,12,FALSE),"")</f>
        <v/>
      </c>
      <c r="I2818" s="3" t="b">
        <f t="shared" si="174"/>
        <v>0</v>
      </c>
      <c r="J2818" s="3" t="str">
        <f t="shared" si="175"/>
        <v/>
      </c>
    </row>
    <row r="2819" spans="1:10" x14ac:dyDescent="0.2">
      <c r="A2819" t="s">
        <v>11310</v>
      </c>
      <c r="B2819" t="s">
        <v>11311</v>
      </c>
      <c r="C2819" t="s">
        <v>11312</v>
      </c>
      <c r="D2819" s="3" t="b">
        <f>NOT(ISNA(VLOOKUP(A2819,des!B:B,1,FALSE)))</f>
        <v>0</v>
      </c>
      <c r="E2819" s="3" t="str">
        <f>IF(D2819,VLOOKUP(A2819,des!B:Q,11,FALSE),"")</f>
        <v/>
      </c>
      <c r="F2819" s="3" t="b">
        <f t="shared" si="172"/>
        <v>0</v>
      </c>
      <c r="G2819" s="3" t="str">
        <f t="shared" si="173"/>
        <v/>
      </c>
      <c r="H2819" s="3" t="str">
        <f>IF(D2819,VLOOKUP(A2819,des!B:Q,12,FALSE),"")</f>
        <v/>
      </c>
      <c r="I2819" s="3" t="b">
        <f t="shared" si="174"/>
        <v>0</v>
      </c>
      <c r="J2819" s="3" t="str">
        <f t="shared" si="175"/>
        <v/>
      </c>
    </row>
    <row r="2820" spans="1:10" x14ac:dyDescent="0.2">
      <c r="A2820" t="s">
        <v>11313</v>
      </c>
      <c r="B2820" t="s">
        <v>11314</v>
      </c>
      <c r="C2820" t="s">
        <v>11315</v>
      </c>
      <c r="D2820" s="3" t="b">
        <f>NOT(ISNA(VLOOKUP(A2820,des!B:B,1,FALSE)))</f>
        <v>0</v>
      </c>
      <c r="E2820" s="3" t="str">
        <f>IF(D2820,VLOOKUP(A2820,des!B:Q,11,FALSE),"")</f>
        <v/>
      </c>
      <c r="F2820" s="3" t="b">
        <f t="shared" si="172"/>
        <v>0</v>
      </c>
      <c r="G2820" s="3" t="str">
        <f t="shared" si="173"/>
        <v/>
      </c>
      <c r="H2820" s="3" t="str">
        <f>IF(D2820,VLOOKUP(A2820,des!B:Q,12,FALSE),"")</f>
        <v/>
      </c>
      <c r="I2820" s="3" t="b">
        <f t="shared" si="174"/>
        <v>0</v>
      </c>
      <c r="J2820" s="3" t="str">
        <f t="shared" si="175"/>
        <v/>
      </c>
    </row>
    <row r="2821" spans="1:10" x14ac:dyDescent="0.2">
      <c r="A2821" t="s">
        <v>11316</v>
      </c>
      <c r="B2821" t="s">
        <v>11317</v>
      </c>
      <c r="C2821" t="s">
        <v>11318</v>
      </c>
      <c r="D2821" s="3" t="b">
        <f>NOT(ISNA(VLOOKUP(A2821,des!B:B,1,FALSE)))</f>
        <v>0</v>
      </c>
      <c r="E2821" s="3" t="str">
        <f>IF(D2821,VLOOKUP(A2821,des!B:Q,11,FALSE),"")</f>
        <v/>
      </c>
      <c r="F2821" s="3" t="b">
        <f t="shared" ref="F2821:F2884" si="176">IF(D2821,IF(E2821&lt;&gt;B2821,TRUE,FALSE),FALSE)</f>
        <v>0</v>
      </c>
      <c r="G2821" s="3" t="str">
        <f t="shared" si="173"/>
        <v/>
      </c>
      <c r="H2821" s="3" t="str">
        <f>IF(D2821,VLOOKUP(A2821,des!B:Q,12,FALSE),"")</f>
        <v/>
      </c>
      <c r="I2821" s="3" t="b">
        <f t="shared" si="174"/>
        <v>0</v>
      </c>
      <c r="J2821" s="3" t="str">
        <f t="shared" si="175"/>
        <v/>
      </c>
    </row>
    <row r="2822" spans="1:10" x14ac:dyDescent="0.2">
      <c r="A2822" t="s">
        <v>11319</v>
      </c>
      <c r="B2822" t="s">
        <v>11320</v>
      </c>
      <c r="C2822" t="s">
        <v>11321</v>
      </c>
      <c r="D2822" s="3" t="b">
        <f>NOT(ISNA(VLOOKUP(A2822,des!B:B,1,FALSE)))</f>
        <v>0</v>
      </c>
      <c r="E2822" s="3" t="str">
        <f>IF(D2822,VLOOKUP(A2822,des!B:Q,11,FALSE),"")</f>
        <v/>
      </c>
      <c r="F2822" s="3" t="b">
        <f t="shared" si="176"/>
        <v>0</v>
      </c>
      <c r="G2822" s="3" t="str">
        <f t="shared" ref="G2822:G2885" si="177">IF(F2822,CONCATENATE($A$1,A2822,$B$1,E2822,$C$1),"")</f>
        <v/>
      </c>
      <c r="H2822" s="3" t="str">
        <f>IF(D2822,VLOOKUP(A2822,des!B:Q,12,FALSE),"")</f>
        <v/>
      </c>
      <c r="I2822" s="3" t="b">
        <f t="shared" ref="I2822:I2885" si="178">IF(D2822,IF(H2822&lt;&gt;C2822,TRUE,FALSE),FALSE)</f>
        <v>0</v>
      </c>
      <c r="J2822" s="3" t="str">
        <f t="shared" ref="J2822:J2885" si="179">IF(I2822,CONCATENATE($A$2,A2822,$B$2,H2822,$C$2),"")</f>
        <v/>
      </c>
    </row>
    <row r="2823" spans="1:10" x14ac:dyDescent="0.2">
      <c r="A2823" t="s">
        <v>11322</v>
      </c>
      <c r="B2823" t="s">
        <v>11323</v>
      </c>
      <c r="C2823" t="s">
        <v>11324</v>
      </c>
      <c r="D2823" s="3" t="b">
        <f>NOT(ISNA(VLOOKUP(A2823,des!B:B,1,FALSE)))</f>
        <v>0</v>
      </c>
      <c r="E2823" s="3" t="str">
        <f>IF(D2823,VLOOKUP(A2823,des!B:Q,11,FALSE),"")</f>
        <v/>
      </c>
      <c r="F2823" s="3" t="b">
        <f t="shared" si="176"/>
        <v>0</v>
      </c>
      <c r="G2823" s="3" t="str">
        <f t="shared" si="177"/>
        <v/>
      </c>
      <c r="H2823" s="3" t="str">
        <f>IF(D2823,VLOOKUP(A2823,des!B:Q,12,FALSE),"")</f>
        <v/>
      </c>
      <c r="I2823" s="3" t="b">
        <f t="shared" si="178"/>
        <v>0</v>
      </c>
      <c r="J2823" s="3" t="str">
        <f t="shared" si="179"/>
        <v/>
      </c>
    </row>
    <row r="2824" spans="1:10" x14ac:dyDescent="0.2">
      <c r="A2824" t="s">
        <v>11325</v>
      </c>
      <c r="B2824" t="s">
        <v>11326</v>
      </c>
      <c r="C2824" t="s">
        <v>11327</v>
      </c>
      <c r="D2824" s="3" t="b">
        <f>NOT(ISNA(VLOOKUP(A2824,des!B:B,1,FALSE)))</f>
        <v>0</v>
      </c>
      <c r="E2824" s="3" t="str">
        <f>IF(D2824,VLOOKUP(A2824,des!B:Q,11,FALSE),"")</f>
        <v/>
      </c>
      <c r="F2824" s="3" t="b">
        <f t="shared" si="176"/>
        <v>0</v>
      </c>
      <c r="G2824" s="3" t="str">
        <f t="shared" si="177"/>
        <v/>
      </c>
      <c r="H2824" s="3" t="str">
        <f>IF(D2824,VLOOKUP(A2824,des!B:Q,12,FALSE),"")</f>
        <v/>
      </c>
      <c r="I2824" s="3" t="b">
        <f t="shared" si="178"/>
        <v>0</v>
      </c>
      <c r="J2824" s="3" t="str">
        <f t="shared" si="179"/>
        <v/>
      </c>
    </row>
    <row r="2825" spans="1:10" x14ac:dyDescent="0.2">
      <c r="A2825" t="s">
        <v>11328</v>
      </c>
      <c r="B2825" t="s">
        <v>11329</v>
      </c>
      <c r="C2825" t="s">
        <v>11330</v>
      </c>
      <c r="D2825" s="3" t="b">
        <f>NOT(ISNA(VLOOKUP(A2825,des!B:B,1,FALSE)))</f>
        <v>0</v>
      </c>
      <c r="E2825" s="3" t="str">
        <f>IF(D2825,VLOOKUP(A2825,des!B:Q,11,FALSE),"")</f>
        <v/>
      </c>
      <c r="F2825" s="3" t="b">
        <f t="shared" si="176"/>
        <v>0</v>
      </c>
      <c r="G2825" s="3" t="str">
        <f t="shared" si="177"/>
        <v/>
      </c>
      <c r="H2825" s="3" t="str">
        <f>IF(D2825,VLOOKUP(A2825,des!B:Q,12,FALSE),"")</f>
        <v/>
      </c>
      <c r="I2825" s="3" t="b">
        <f t="shared" si="178"/>
        <v>0</v>
      </c>
      <c r="J2825" s="3" t="str">
        <f t="shared" si="179"/>
        <v/>
      </c>
    </row>
    <row r="2826" spans="1:10" x14ac:dyDescent="0.2">
      <c r="A2826" t="s">
        <v>11331</v>
      </c>
      <c r="B2826" t="s">
        <v>11332</v>
      </c>
      <c r="C2826" t="s">
        <v>11333</v>
      </c>
      <c r="D2826" s="3" t="b">
        <f>NOT(ISNA(VLOOKUP(A2826,des!B:B,1,FALSE)))</f>
        <v>0</v>
      </c>
      <c r="E2826" s="3" t="str">
        <f>IF(D2826,VLOOKUP(A2826,des!B:Q,11,FALSE),"")</f>
        <v/>
      </c>
      <c r="F2826" s="3" t="b">
        <f t="shared" si="176"/>
        <v>0</v>
      </c>
      <c r="G2826" s="3" t="str">
        <f t="shared" si="177"/>
        <v/>
      </c>
      <c r="H2826" s="3" t="str">
        <f>IF(D2826,VLOOKUP(A2826,des!B:Q,12,FALSE),"")</f>
        <v/>
      </c>
      <c r="I2826" s="3" t="b">
        <f t="shared" si="178"/>
        <v>0</v>
      </c>
      <c r="J2826" s="3" t="str">
        <f t="shared" si="179"/>
        <v/>
      </c>
    </row>
    <row r="2827" spans="1:10" x14ac:dyDescent="0.2">
      <c r="A2827" t="s">
        <v>11334</v>
      </c>
      <c r="B2827" t="s">
        <v>11335</v>
      </c>
      <c r="C2827" t="s">
        <v>11336</v>
      </c>
      <c r="D2827" s="3" t="b">
        <f>NOT(ISNA(VLOOKUP(A2827,des!B:B,1,FALSE)))</f>
        <v>0</v>
      </c>
      <c r="E2827" s="3" t="str">
        <f>IF(D2827,VLOOKUP(A2827,des!B:Q,11,FALSE),"")</f>
        <v/>
      </c>
      <c r="F2827" s="3" t="b">
        <f t="shared" si="176"/>
        <v>0</v>
      </c>
      <c r="G2827" s="3" t="str">
        <f t="shared" si="177"/>
        <v/>
      </c>
      <c r="H2827" s="3" t="str">
        <f>IF(D2827,VLOOKUP(A2827,des!B:Q,12,FALSE),"")</f>
        <v/>
      </c>
      <c r="I2827" s="3" t="b">
        <f t="shared" si="178"/>
        <v>0</v>
      </c>
      <c r="J2827" s="3" t="str">
        <f t="shared" si="179"/>
        <v/>
      </c>
    </row>
    <row r="2828" spans="1:10" x14ac:dyDescent="0.2">
      <c r="A2828" t="s">
        <v>11337</v>
      </c>
      <c r="B2828" t="s">
        <v>11338</v>
      </c>
      <c r="C2828" t="s">
        <v>11339</v>
      </c>
      <c r="D2828" s="3" t="b">
        <f>NOT(ISNA(VLOOKUP(A2828,des!B:B,1,FALSE)))</f>
        <v>0</v>
      </c>
      <c r="E2828" s="3" t="str">
        <f>IF(D2828,VLOOKUP(A2828,des!B:Q,11,FALSE),"")</f>
        <v/>
      </c>
      <c r="F2828" s="3" t="b">
        <f t="shared" si="176"/>
        <v>0</v>
      </c>
      <c r="G2828" s="3" t="str">
        <f t="shared" si="177"/>
        <v/>
      </c>
      <c r="H2828" s="3" t="str">
        <f>IF(D2828,VLOOKUP(A2828,des!B:Q,12,FALSE),"")</f>
        <v/>
      </c>
      <c r="I2828" s="3" t="b">
        <f t="shared" si="178"/>
        <v>0</v>
      </c>
      <c r="J2828" s="3" t="str">
        <f t="shared" si="179"/>
        <v/>
      </c>
    </row>
    <row r="2829" spans="1:10" x14ac:dyDescent="0.2">
      <c r="A2829" t="s">
        <v>11340</v>
      </c>
      <c r="B2829" t="s">
        <v>11341</v>
      </c>
      <c r="C2829" t="s">
        <v>11342</v>
      </c>
      <c r="D2829" s="3" t="b">
        <f>NOT(ISNA(VLOOKUP(A2829,des!B:B,1,FALSE)))</f>
        <v>0</v>
      </c>
      <c r="E2829" s="3" t="str">
        <f>IF(D2829,VLOOKUP(A2829,des!B:Q,11,FALSE),"")</f>
        <v/>
      </c>
      <c r="F2829" s="3" t="b">
        <f t="shared" si="176"/>
        <v>0</v>
      </c>
      <c r="G2829" s="3" t="str">
        <f t="shared" si="177"/>
        <v/>
      </c>
      <c r="H2829" s="3" t="str">
        <f>IF(D2829,VLOOKUP(A2829,des!B:Q,12,FALSE),"")</f>
        <v/>
      </c>
      <c r="I2829" s="3" t="b">
        <f t="shared" si="178"/>
        <v>0</v>
      </c>
      <c r="J2829" s="3" t="str">
        <f t="shared" si="179"/>
        <v/>
      </c>
    </row>
    <row r="2830" spans="1:10" x14ac:dyDescent="0.2">
      <c r="A2830" t="s">
        <v>11343</v>
      </c>
      <c r="B2830" t="s">
        <v>11344</v>
      </c>
      <c r="C2830" t="s">
        <v>11345</v>
      </c>
      <c r="D2830" s="3" t="b">
        <f>NOT(ISNA(VLOOKUP(A2830,des!B:B,1,FALSE)))</f>
        <v>0</v>
      </c>
      <c r="E2830" s="3" t="str">
        <f>IF(D2830,VLOOKUP(A2830,des!B:Q,11,FALSE),"")</f>
        <v/>
      </c>
      <c r="F2830" s="3" t="b">
        <f t="shared" si="176"/>
        <v>0</v>
      </c>
      <c r="G2830" s="3" t="str">
        <f t="shared" si="177"/>
        <v/>
      </c>
      <c r="H2830" s="3" t="str">
        <f>IF(D2830,VLOOKUP(A2830,des!B:Q,12,FALSE),"")</f>
        <v/>
      </c>
      <c r="I2830" s="3" t="b">
        <f t="shared" si="178"/>
        <v>0</v>
      </c>
      <c r="J2830" s="3" t="str">
        <f t="shared" si="179"/>
        <v/>
      </c>
    </row>
    <row r="2831" spans="1:10" x14ac:dyDescent="0.2">
      <c r="A2831" t="s">
        <v>11346</v>
      </c>
      <c r="B2831" t="s">
        <v>11347</v>
      </c>
      <c r="C2831" t="s">
        <v>11348</v>
      </c>
      <c r="D2831" s="3" t="b">
        <f>NOT(ISNA(VLOOKUP(A2831,des!B:B,1,FALSE)))</f>
        <v>0</v>
      </c>
      <c r="E2831" s="3" t="str">
        <f>IF(D2831,VLOOKUP(A2831,des!B:Q,11,FALSE),"")</f>
        <v/>
      </c>
      <c r="F2831" s="3" t="b">
        <f t="shared" si="176"/>
        <v>0</v>
      </c>
      <c r="G2831" s="3" t="str">
        <f t="shared" si="177"/>
        <v/>
      </c>
      <c r="H2831" s="3" t="str">
        <f>IF(D2831,VLOOKUP(A2831,des!B:Q,12,FALSE),"")</f>
        <v/>
      </c>
      <c r="I2831" s="3" t="b">
        <f t="shared" si="178"/>
        <v>0</v>
      </c>
      <c r="J2831" s="3" t="str">
        <f t="shared" si="179"/>
        <v/>
      </c>
    </row>
    <row r="2832" spans="1:10" x14ac:dyDescent="0.2">
      <c r="A2832" t="s">
        <v>11349</v>
      </c>
      <c r="B2832" t="s">
        <v>11350</v>
      </c>
      <c r="C2832" t="s">
        <v>11351</v>
      </c>
      <c r="D2832" s="3" t="b">
        <f>NOT(ISNA(VLOOKUP(A2832,des!B:B,1,FALSE)))</f>
        <v>0</v>
      </c>
      <c r="E2832" s="3" t="str">
        <f>IF(D2832,VLOOKUP(A2832,des!B:Q,11,FALSE),"")</f>
        <v/>
      </c>
      <c r="F2832" s="3" t="b">
        <f t="shared" si="176"/>
        <v>0</v>
      </c>
      <c r="G2832" s="3" t="str">
        <f t="shared" si="177"/>
        <v/>
      </c>
      <c r="H2832" s="3" t="str">
        <f>IF(D2832,VLOOKUP(A2832,des!B:Q,12,FALSE),"")</f>
        <v/>
      </c>
      <c r="I2832" s="3" t="b">
        <f t="shared" si="178"/>
        <v>0</v>
      </c>
      <c r="J2832" s="3" t="str">
        <f t="shared" si="179"/>
        <v/>
      </c>
    </row>
    <row r="2833" spans="1:10" x14ac:dyDescent="0.2">
      <c r="A2833" t="s">
        <v>11352</v>
      </c>
      <c r="B2833" t="s">
        <v>11353</v>
      </c>
      <c r="C2833" t="s">
        <v>11354</v>
      </c>
      <c r="D2833" s="3" t="b">
        <f>NOT(ISNA(VLOOKUP(A2833,des!B:B,1,FALSE)))</f>
        <v>0</v>
      </c>
      <c r="E2833" s="3" t="str">
        <f>IF(D2833,VLOOKUP(A2833,des!B:Q,11,FALSE),"")</f>
        <v/>
      </c>
      <c r="F2833" s="3" t="b">
        <f t="shared" si="176"/>
        <v>0</v>
      </c>
      <c r="G2833" s="3" t="str">
        <f t="shared" si="177"/>
        <v/>
      </c>
      <c r="H2833" s="3" t="str">
        <f>IF(D2833,VLOOKUP(A2833,des!B:Q,12,FALSE),"")</f>
        <v/>
      </c>
      <c r="I2833" s="3" t="b">
        <f t="shared" si="178"/>
        <v>0</v>
      </c>
      <c r="J2833" s="3" t="str">
        <f t="shared" si="179"/>
        <v/>
      </c>
    </row>
    <row r="2834" spans="1:10" x14ac:dyDescent="0.2">
      <c r="A2834" t="s">
        <v>11355</v>
      </c>
      <c r="B2834" t="s">
        <v>11356</v>
      </c>
      <c r="C2834" t="s">
        <v>11357</v>
      </c>
      <c r="D2834" s="3" t="b">
        <f>NOT(ISNA(VLOOKUP(A2834,des!B:B,1,FALSE)))</f>
        <v>0</v>
      </c>
      <c r="E2834" s="3" t="str">
        <f>IF(D2834,VLOOKUP(A2834,des!B:Q,11,FALSE),"")</f>
        <v/>
      </c>
      <c r="F2834" s="3" t="b">
        <f t="shared" si="176"/>
        <v>0</v>
      </c>
      <c r="G2834" s="3" t="str">
        <f t="shared" si="177"/>
        <v/>
      </c>
      <c r="H2834" s="3" t="str">
        <f>IF(D2834,VLOOKUP(A2834,des!B:Q,12,FALSE),"")</f>
        <v/>
      </c>
      <c r="I2834" s="3" t="b">
        <f t="shared" si="178"/>
        <v>0</v>
      </c>
      <c r="J2834" s="3" t="str">
        <f t="shared" si="179"/>
        <v/>
      </c>
    </row>
    <row r="2835" spans="1:10" x14ac:dyDescent="0.2">
      <c r="A2835" t="s">
        <v>11358</v>
      </c>
      <c r="B2835" t="s">
        <v>11359</v>
      </c>
      <c r="C2835" t="s">
        <v>11360</v>
      </c>
      <c r="D2835" s="3" t="b">
        <f>NOT(ISNA(VLOOKUP(A2835,des!B:B,1,FALSE)))</f>
        <v>0</v>
      </c>
      <c r="E2835" s="3" t="str">
        <f>IF(D2835,VLOOKUP(A2835,des!B:Q,11,FALSE),"")</f>
        <v/>
      </c>
      <c r="F2835" s="3" t="b">
        <f t="shared" si="176"/>
        <v>0</v>
      </c>
      <c r="G2835" s="3" t="str">
        <f t="shared" si="177"/>
        <v/>
      </c>
      <c r="H2835" s="3" t="str">
        <f>IF(D2835,VLOOKUP(A2835,des!B:Q,12,FALSE),"")</f>
        <v/>
      </c>
      <c r="I2835" s="3" t="b">
        <f t="shared" si="178"/>
        <v>0</v>
      </c>
      <c r="J2835" s="3" t="str">
        <f t="shared" si="179"/>
        <v/>
      </c>
    </row>
    <row r="2836" spans="1:10" x14ac:dyDescent="0.2">
      <c r="A2836" t="s">
        <v>11361</v>
      </c>
      <c r="B2836" t="s">
        <v>11362</v>
      </c>
      <c r="C2836" t="s">
        <v>11363</v>
      </c>
      <c r="D2836" s="3" t="b">
        <f>NOT(ISNA(VLOOKUP(A2836,des!B:B,1,FALSE)))</f>
        <v>0</v>
      </c>
      <c r="E2836" s="3" t="str">
        <f>IF(D2836,VLOOKUP(A2836,des!B:Q,11,FALSE),"")</f>
        <v/>
      </c>
      <c r="F2836" s="3" t="b">
        <f t="shared" si="176"/>
        <v>0</v>
      </c>
      <c r="G2836" s="3" t="str">
        <f t="shared" si="177"/>
        <v/>
      </c>
      <c r="H2836" s="3" t="str">
        <f>IF(D2836,VLOOKUP(A2836,des!B:Q,12,FALSE),"")</f>
        <v/>
      </c>
      <c r="I2836" s="3" t="b">
        <f t="shared" si="178"/>
        <v>0</v>
      </c>
      <c r="J2836" s="3" t="str">
        <f t="shared" si="179"/>
        <v/>
      </c>
    </row>
    <row r="2837" spans="1:10" x14ac:dyDescent="0.2">
      <c r="A2837" t="s">
        <v>11364</v>
      </c>
      <c r="B2837" t="s">
        <v>11365</v>
      </c>
      <c r="C2837" t="s">
        <v>11366</v>
      </c>
      <c r="D2837" s="3" t="b">
        <f>NOT(ISNA(VLOOKUP(A2837,des!B:B,1,FALSE)))</f>
        <v>0</v>
      </c>
      <c r="E2837" s="3" t="str">
        <f>IF(D2837,VLOOKUP(A2837,des!B:Q,11,FALSE),"")</f>
        <v/>
      </c>
      <c r="F2837" s="3" t="b">
        <f t="shared" si="176"/>
        <v>0</v>
      </c>
      <c r="G2837" s="3" t="str">
        <f t="shared" si="177"/>
        <v/>
      </c>
      <c r="H2837" s="3" t="str">
        <f>IF(D2837,VLOOKUP(A2837,des!B:Q,12,FALSE),"")</f>
        <v/>
      </c>
      <c r="I2837" s="3" t="b">
        <f t="shared" si="178"/>
        <v>0</v>
      </c>
      <c r="J2837" s="3" t="str">
        <f t="shared" si="179"/>
        <v/>
      </c>
    </row>
    <row r="2838" spans="1:10" x14ac:dyDescent="0.2">
      <c r="A2838" t="s">
        <v>11367</v>
      </c>
      <c r="B2838" t="s">
        <v>11368</v>
      </c>
      <c r="C2838" t="s">
        <v>11369</v>
      </c>
      <c r="D2838" s="3" t="b">
        <f>NOT(ISNA(VLOOKUP(A2838,des!B:B,1,FALSE)))</f>
        <v>0</v>
      </c>
      <c r="E2838" s="3" t="str">
        <f>IF(D2838,VLOOKUP(A2838,des!B:Q,11,FALSE),"")</f>
        <v/>
      </c>
      <c r="F2838" s="3" t="b">
        <f t="shared" si="176"/>
        <v>0</v>
      </c>
      <c r="G2838" s="3" t="str">
        <f t="shared" si="177"/>
        <v/>
      </c>
      <c r="H2838" s="3" t="str">
        <f>IF(D2838,VLOOKUP(A2838,des!B:Q,12,FALSE),"")</f>
        <v/>
      </c>
      <c r="I2838" s="3" t="b">
        <f t="shared" si="178"/>
        <v>0</v>
      </c>
      <c r="J2838" s="3" t="str">
        <f t="shared" si="179"/>
        <v/>
      </c>
    </row>
    <row r="2839" spans="1:10" x14ac:dyDescent="0.2">
      <c r="A2839" t="s">
        <v>11370</v>
      </c>
      <c r="B2839" t="s">
        <v>11371</v>
      </c>
      <c r="C2839" t="s">
        <v>11372</v>
      </c>
      <c r="D2839" s="3" t="b">
        <f>NOT(ISNA(VLOOKUP(A2839,des!B:B,1,FALSE)))</f>
        <v>0</v>
      </c>
      <c r="E2839" s="3" t="str">
        <f>IF(D2839,VLOOKUP(A2839,des!B:Q,11,FALSE),"")</f>
        <v/>
      </c>
      <c r="F2839" s="3" t="b">
        <f t="shared" si="176"/>
        <v>0</v>
      </c>
      <c r="G2839" s="3" t="str">
        <f t="shared" si="177"/>
        <v/>
      </c>
      <c r="H2839" s="3" t="str">
        <f>IF(D2839,VLOOKUP(A2839,des!B:Q,12,FALSE),"")</f>
        <v/>
      </c>
      <c r="I2839" s="3" t="b">
        <f t="shared" si="178"/>
        <v>0</v>
      </c>
      <c r="J2839" s="3" t="str">
        <f t="shared" si="179"/>
        <v/>
      </c>
    </row>
    <row r="2840" spans="1:10" x14ac:dyDescent="0.2">
      <c r="A2840" t="s">
        <v>11373</v>
      </c>
      <c r="B2840" t="s">
        <v>11374</v>
      </c>
      <c r="C2840" t="s">
        <v>11375</v>
      </c>
      <c r="D2840" s="3" t="b">
        <f>NOT(ISNA(VLOOKUP(A2840,des!B:B,1,FALSE)))</f>
        <v>0</v>
      </c>
      <c r="E2840" s="3" t="str">
        <f>IF(D2840,VLOOKUP(A2840,des!B:Q,11,FALSE),"")</f>
        <v/>
      </c>
      <c r="F2840" s="3" t="b">
        <f t="shared" si="176"/>
        <v>0</v>
      </c>
      <c r="G2840" s="3" t="str">
        <f t="shared" si="177"/>
        <v/>
      </c>
      <c r="H2840" s="3" t="str">
        <f>IF(D2840,VLOOKUP(A2840,des!B:Q,12,FALSE),"")</f>
        <v/>
      </c>
      <c r="I2840" s="3" t="b">
        <f t="shared" si="178"/>
        <v>0</v>
      </c>
      <c r="J2840" s="3" t="str">
        <f t="shared" si="179"/>
        <v/>
      </c>
    </row>
    <row r="2841" spans="1:10" x14ac:dyDescent="0.2">
      <c r="A2841" t="s">
        <v>11376</v>
      </c>
      <c r="B2841" t="s">
        <v>11377</v>
      </c>
      <c r="C2841" t="s">
        <v>11378</v>
      </c>
      <c r="D2841" s="3" t="b">
        <f>NOT(ISNA(VLOOKUP(A2841,des!B:B,1,FALSE)))</f>
        <v>0</v>
      </c>
      <c r="E2841" s="3" t="str">
        <f>IF(D2841,VLOOKUP(A2841,des!B:Q,11,FALSE),"")</f>
        <v/>
      </c>
      <c r="F2841" s="3" t="b">
        <f t="shared" si="176"/>
        <v>0</v>
      </c>
      <c r="G2841" s="3" t="str">
        <f t="shared" si="177"/>
        <v/>
      </c>
      <c r="H2841" s="3" t="str">
        <f>IF(D2841,VLOOKUP(A2841,des!B:Q,12,FALSE),"")</f>
        <v/>
      </c>
      <c r="I2841" s="3" t="b">
        <f t="shared" si="178"/>
        <v>0</v>
      </c>
      <c r="J2841" s="3" t="str">
        <f t="shared" si="179"/>
        <v/>
      </c>
    </row>
    <row r="2842" spans="1:10" x14ac:dyDescent="0.2">
      <c r="A2842" t="s">
        <v>11379</v>
      </c>
      <c r="B2842" t="s">
        <v>11380</v>
      </c>
      <c r="C2842" t="s">
        <v>11381</v>
      </c>
      <c r="D2842" s="3" t="b">
        <f>NOT(ISNA(VLOOKUP(A2842,des!B:B,1,FALSE)))</f>
        <v>0</v>
      </c>
      <c r="E2842" s="3" t="str">
        <f>IF(D2842,VLOOKUP(A2842,des!B:Q,11,FALSE),"")</f>
        <v/>
      </c>
      <c r="F2842" s="3" t="b">
        <f t="shared" si="176"/>
        <v>0</v>
      </c>
      <c r="G2842" s="3" t="str">
        <f t="shared" si="177"/>
        <v/>
      </c>
      <c r="H2842" s="3" t="str">
        <f>IF(D2842,VLOOKUP(A2842,des!B:Q,12,FALSE),"")</f>
        <v/>
      </c>
      <c r="I2842" s="3" t="b">
        <f t="shared" si="178"/>
        <v>0</v>
      </c>
      <c r="J2842" s="3" t="str">
        <f t="shared" si="179"/>
        <v/>
      </c>
    </row>
    <row r="2843" spans="1:10" x14ac:dyDescent="0.2">
      <c r="A2843" t="s">
        <v>11382</v>
      </c>
      <c r="B2843" t="s">
        <v>11383</v>
      </c>
      <c r="C2843" t="s">
        <v>11384</v>
      </c>
      <c r="D2843" s="3" t="b">
        <f>NOT(ISNA(VLOOKUP(A2843,des!B:B,1,FALSE)))</f>
        <v>0</v>
      </c>
      <c r="E2843" s="3" t="str">
        <f>IF(D2843,VLOOKUP(A2843,des!B:Q,11,FALSE),"")</f>
        <v/>
      </c>
      <c r="F2843" s="3" t="b">
        <f t="shared" si="176"/>
        <v>0</v>
      </c>
      <c r="G2843" s="3" t="str">
        <f t="shared" si="177"/>
        <v/>
      </c>
      <c r="H2843" s="3" t="str">
        <f>IF(D2843,VLOOKUP(A2843,des!B:Q,12,FALSE),"")</f>
        <v/>
      </c>
      <c r="I2843" s="3" t="b">
        <f t="shared" si="178"/>
        <v>0</v>
      </c>
      <c r="J2843" s="3" t="str">
        <f t="shared" si="179"/>
        <v/>
      </c>
    </row>
    <row r="2844" spans="1:10" x14ac:dyDescent="0.2">
      <c r="A2844" t="s">
        <v>11385</v>
      </c>
      <c r="B2844" t="s">
        <v>11386</v>
      </c>
      <c r="C2844" t="s">
        <v>11387</v>
      </c>
      <c r="D2844" s="3" t="b">
        <f>NOT(ISNA(VLOOKUP(A2844,des!B:B,1,FALSE)))</f>
        <v>0</v>
      </c>
      <c r="E2844" s="3" t="str">
        <f>IF(D2844,VLOOKUP(A2844,des!B:Q,11,FALSE),"")</f>
        <v/>
      </c>
      <c r="F2844" s="3" t="b">
        <f t="shared" si="176"/>
        <v>0</v>
      </c>
      <c r="G2844" s="3" t="str">
        <f t="shared" si="177"/>
        <v/>
      </c>
      <c r="H2844" s="3" t="str">
        <f>IF(D2844,VLOOKUP(A2844,des!B:Q,12,FALSE),"")</f>
        <v/>
      </c>
      <c r="I2844" s="3" t="b">
        <f t="shared" si="178"/>
        <v>0</v>
      </c>
      <c r="J2844" s="3" t="str">
        <f t="shared" si="179"/>
        <v/>
      </c>
    </row>
    <row r="2845" spans="1:10" x14ac:dyDescent="0.2">
      <c r="A2845" t="s">
        <v>11388</v>
      </c>
      <c r="B2845" t="s">
        <v>11389</v>
      </c>
      <c r="C2845" t="s">
        <v>11390</v>
      </c>
      <c r="D2845" s="3" t="b">
        <f>NOT(ISNA(VLOOKUP(A2845,des!B:B,1,FALSE)))</f>
        <v>0</v>
      </c>
      <c r="E2845" s="3" t="str">
        <f>IF(D2845,VLOOKUP(A2845,des!B:Q,11,FALSE),"")</f>
        <v/>
      </c>
      <c r="F2845" s="3" t="b">
        <f t="shared" si="176"/>
        <v>0</v>
      </c>
      <c r="G2845" s="3" t="str">
        <f t="shared" si="177"/>
        <v/>
      </c>
      <c r="H2845" s="3" t="str">
        <f>IF(D2845,VLOOKUP(A2845,des!B:Q,12,FALSE),"")</f>
        <v/>
      </c>
      <c r="I2845" s="3" t="b">
        <f t="shared" si="178"/>
        <v>0</v>
      </c>
      <c r="J2845" s="3" t="str">
        <f t="shared" si="179"/>
        <v/>
      </c>
    </row>
    <row r="2846" spans="1:10" x14ac:dyDescent="0.2">
      <c r="A2846" t="s">
        <v>11391</v>
      </c>
      <c r="B2846" t="s">
        <v>11392</v>
      </c>
      <c r="C2846" t="s">
        <v>11393</v>
      </c>
      <c r="D2846" s="3" t="b">
        <f>NOT(ISNA(VLOOKUP(A2846,des!B:B,1,FALSE)))</f>
        <v>0</v>
      </c>
      <c r="E2846" s="3" t="str">
        <f>IF(D2846,VLOOKUP(A2846,des!B:Q,11,FALSE),"")</f>
        <v/>
      </c>
      <c r="F2846" s="3" t="b">
        <f t="shared" si="176"/>
        <v>0</v>
      </c>
      <c r="G2846" s="3" t="str">
        <f t="shared" si="177"/>
        <v/>
      </c>
      <c r="H2846" s="3" t="str">
        <f>IF(D2846,VLOOKUP(A2846,des!B:Q,12,FALSE),"")</f>
        <v/>
      </c>
      <c r="I2846" s="3" t="b">
        <f t="shared" si="178"/>
        <v>0</v>
      </c>
      <c r="J2846" s="3" t="str">
        <f t="shared" si="179"/>
        <v/>
      </c>
    </row>
    <row r="2847" spans="1:10" x14ac:dyDescent="0.2">
      <c r="A2847" t="s">
        <v>11394</v>
      </c>
      <c r="B2847" t="s">
        <v>11395</v>
      </c>
      <c r="C2847" t="s">
        <v>11396</v>
      </c>
      <c r="D2847" s="3" t="b">
        <f>NOT(ISNA(VLOOKUP(A2847,des!B:B,1,FALSE)))</f>
        <v>0</v>
      </c>
      <c r="E2847" s="3" t="str">
        <f>IF(D2847,VLOOKUP(A2847,des!B:Q,11,FALSE),"")</f>
        <v/>
      </c>
      <c r="F2847" s="3" t="b">
        <f t="shared" si="176"/>
        <v>0</v>
      </c>
      <c r="G2847" s="3" t="str">
        <f t="shared" si="177"/>
        <v/>
      </c>
      <c r="H2847" s="3" t="str">
        <f>IF(D2847,VLOOKUP(A2847,des!B:Q,12,FALSE),"")</f>
        <v/>
      </c>
      <c r="I2847" s="3" t="b">
        <f t="shared" si="178"/>
        <v>0</v>
      </c>
      <c r="J2847" s="3" t="str">
        <f t="shared" si="179"/>
        <v/>
      </c>
    </row>
    <row r="2848" spans="1:10" x14ac:dyDescent="0.2">
      <c r="A2848" t="s">
        <v>11397</v>
      </c>
      <c r="B2848" t="s">
        <v>11398</v>
      </c>
      <c r="C2848" t="s">
        <v>11399</v>
      </c>
      <c r="D2848" s="3" t="b">
        <f>NOT(ISNA(VLOOKUP(A2848,des!B:B,1,FALSE)))</f>
        <v>0</v>
      </c>
      <c r="E2848" s="3" t="str">
        <f>IF(D2848,VLOOKUP(A2848,des!B:Q,11,FALSE),"")</f>
        <v/>
      </c>
      <c r="F2848" s="3" t="b">
        <f t="shared" si="176"/>
        <v>0</v>
      </c>
      <c r="G2848" s="3" t="str">
        <f t="shared" si="177"/>
        <v/>
      </c>
      <c r="H2848" s="3" t="str">
        <f>IF(D2848,VLOOKUP(A2848,des!B:Q,12,FALSE),"")</f>
        <v/>
      </c>
      <c r="I2848" s="3" t="b">
        <f t="shared" si="178"/>
        <v>0</v>
      </c>
      <c r="J2848" s="3" t="str">
        <f t="shared" si="179"/>
        <v/>
      </c>
    </row>
    <row r="2849" spans="1:10" x14ac:dyDescent="0.2">
      <c r="A2849" t="s">
        <v>11400</v>
      </c>
      <c r="B2849" t="s">
        <v>11401</v>
      </c>
      <c r="C2849" t="s">
        <v>11402</v>
      </c>
      <c r="D2849" s="3" t="b">
        <f>NOT(ISNA(VLOOKUP(A2849,des!B:B,1,FALSE)))</f>
        <v>0</v>
      </c>
      <c r="E2849" s="3" t="str">
        <f>IF(D2849,VLOOKUP(A2849,des!B:Q,11,FALSE),"")</f>
        <v/>
      </c>
      <c r="F2849" s="3" t="b">
        <f t="shared" si="176"/>
        <v>0</v>
      </c>
      <c r="G2849" s="3" t="str">
        <f t="shared" si="177"/>
        <v/>
      </c>
      <c r="H2849" s="3" t="str">
        <f>IF(D2849,VLOOKUP(A2849,des!B:Q,12,FALSE),"")</f>
        <v/>
      </c>
      <c r="I2849" s="3" t="b">
        <f t="shared" si="178"/>
        <v>0</v>
      </c>
      <c r="J2849" s="3" t="str">
        <f t="shared" si="179"/>
        <v/>
      </c>
    </row>
    <row r="2850" spans="1:10" x14ac:dyDescent="0.2">
      <c r="A2850" t="s">
        <v>11403</v>
      </c>
      <c r="B2850" t="s">
        <v>11404</v>
      </c>
      <c r="C2850" t="s">
        <v>11405</v>
      </c>
      <c r="D2850" s="3" t="b">
        <f>NOT(ISNA(VLOOKUP(A2850,des!B:B,1,FALSE)))</f>
        <v>0</v>
      </c>
      <c r="E2850" s="3" t="str">
        <f>IF(D2850,VLOOKUP(A2850,des!B:Q,11,FALSE),"")</f>
        <v/>
      </c>
      <c r="F2850" s="3" t="b">
        <f t="shared" si="176"/>
        <v>0</v>
      </c>
      <c r="G2850" s="3" t="str">
        <f t="shared" si="177"/>
        <v/>
      </c>
      <c r="H2850" s="3" t="str">
        <f>IF(D2850,VLOOKUP(A2850,des!B:Q,12,FALSE),"")</f>
        <v/>
      </c>
      <c r="I2850" s="3" t="b">
        <f t="shared" si="178"/>
        <v>0</v>
      </c>
      <c r="J2850" s="3" t="str">
        <f t="shared" si="179"/>
        <v/>
      </c>
    </row>
    <row r="2851" spans="1:10" x14ac:dyDescent="0.2">
      <c r="A2851" t="s">
        <v>11406</v>
      </c>
      <c r="B2851" t="s">
        <v>11407</v>
      </c>
      <c r="C2851" t="s">
        <v>11408</v>
      </c>
      <c r="D2851" s="3" t="b">
        <f>NOT(ISNA(VLOOKUP(A2851,des!B:B,1,FALSE)))</f>
        <v>0</v>
      </c>
      <c r="E2851" s="3" t="str">
        <f>IF(D2851,VLOOKUP(A2851,des!B:Q,11,FALSE),"")</f>
        <v/>
      </c>
      <c r="F2851" s="3" t="b">
        <f t="shared" si="176"/>
        <v>0</v>
      </c>
      <c r="G2851" s="3" t="str">
        <f t="shared" si="177"/>
        <v/>
      </c>
      <c r="H2851" s="3" t="str">
        <f>IF(D2851,VLOOKUP(A2851,des!B:Q,12,FALSE),"")</f>
        <v/>
      </c>
      <c r="I2851" s="3" t="b">
        <f t="shared" si="178"/>
        <v>0</v>
      </c>
      <c r="J2851" s="3" t="str">
        <f t="shared" si="179"/>
        <v/>
      </c>
    </row>
    <row r="2852" spans="1:10" x14ac:dyDescent="0.2">
      <c r="A2852" t="s">
        <v>11409</v>
      </c>
      <c r="B2852" t="s">
        <v>11410</v>
      </c>
      <c r="C2852" t="s">
        <v>11411</v>
      </c>
      <c r="D2852" s="3" t="b">
        <f>NOT(ISNA(VLOOKUP(A2852,des!B:B,1,FALSE)))</f>
        <v>0</v>
      </c>
      <c r="E2852" s="3" t="str">
        <f>IF(D2852,VLOOKUP(A2852,des!B:Q,11,FALSE),"")</f>
        <v/>
      </c>
      <c r="F2852" s="3" t="b">
        <f t="shared" si="176"/>
        <v>0</v>
      </c>
      <c r="G2852" s="3" t="str">
        <f t="shared" si="177"/>
        <v/>
      </c>
      <c r="H2852" s="3" t="str">
        <f>IF(D2852,VLOOKUP(A2852,des!B:Q,12,FALSE),"")</f>
        <v/>
      </c>
      <c r="I2852" s="3" t="b">
        <f t="shared" si="178"/>
        <v>0</v>
      </c>
      <c r="J2852" s="3" t="str">
        <f t="shared" si="179"/>
        <v/>
      </c>
    </row>
    <row r="2853" spans="1:10" x14ac:dyDescent="0.2">
      <c r="A2853" t="s">
        <v>11412</v>
      </c>
      <c r="B2853" t="s">
        <v>11413</v>
      </c>
      <c r="C2853" t="s">
        <v>11414</v>
      </c>
      <c r="D2853" s="3" t="b">
        <f>NOT(ISNA(VLOOKUP(A2853,des!B:B,1,FALSE)))</f>
        <v>0</v>
      </c>
      <c r="E2853" s="3" t="str">
        <f>IF(D2853,VLOOKUP(A2853,des!B:Q,11,FALSE),"")</f>
        <v/>
      </c>
      <c r="F2853" s="3" t="b">
        <f t="shared" si="176"/>
        <v>0</v>
      </c>
      <c r="G2853" s="3" t="str">
        <f t="shared" si="177"/>
        <v/>
      </c>
      <c r="H2853" s="3" t="str">
        <f>IF(D2853,VLOOKUP(A2853,des!B:Q,12,FALSE),"")</f>
        <v/>
      </c>
      <c r="I2853" s="3" t="b">
        <f t="shared" si="178"/>
        <v>0</v>
      </c>
      <c r="J2853" s="3" t="str">
        <f t="shared" si="179"/>
        <v/>
      </c>
    </row>
    <row r="2854" spans="1:10" x14ac:dyDescent="0.2">
      <c r="A2854" t="s">
        <v>11415</v>
      </c>
      <c r="B2854" t="s">
        <v>11416</v>
      </c>
      <c r="C2854" t="s">
        <v>11417</v>
      </c>
      <c r="D2854" s="3" t="b">
        <f>NOT(ISNA(VLOOKUP(A2854,des!B:B,1,FALSE)))</f>
        <v>0</v>
      </c>
      <c r="E2854" s="3" t="str">
        <f>IF(D2854,VLOOKUP(A2854,des!B:Q,11,FALSE),"")</f>
        <v/>
      </c>
      <c r="F2854" s="3" t="b">
        <f t="shared" si="176"/>
        <v>0</v>
      </c>
      <c r="G2854" s="3" t="str">
        <f t="shared" si="177"/>
        <v/>
      </c>
      <c r="H2854" s="3" t="str">
        <f>IF(D2854,VLOOKUP(A2854,des!B:Q,12,FALSE),"")</f>
        <v/>
      </c>
      <c r="I2854" s="3" t="b">
        <f t="shared" si="178"/>
        <v>0</v>
      </c>
      <c r="J2854" s="3" t="str">
        <f t="shared" si="179"/>
        <v/>
      </c>
    </row>
    <row r="2855" spans="1:10" x14ac:dyDescent="0.2">
      <c r="A2855" t="s">
        <v>11418</v>
      </c>
      <c r="B2855" t="s">
        <v>11419</v>
      </c>
      <c r="C2855" t="s">
        <v>11420</v>
      </c>
      <c r="D2855" s="3" t="b">
        <f>NOT(ISNA(VLOOKUP(A2855,des!B:B,1,FALSE)))</f>
        <v>0</v>
      </c>
      <c r="E2855" s="3" t="str">
        <f>IF(D2855,VLOOKUP(A2855,des!B:Q,11,FALSE),"")</f>
        <v/>
      </c>
      <c r="F2855" s="3" t="b">
        <f t="shared" si="176"/>
        <v>0</v>
      </c>
      <c r="G2855" s="3" t="str">
        <f t="shared" si="177"/>
        <v/>
      </c>
      <c r="H2855" s="3" t="str">
        <f>IF(D2855,VLOOKUP(A2855,des!B:Q,12,FALSE),"")</f>
        <v/>
      </c>
      <c r="I2855" s="3" t="b">
        <f t="shared" si="178"/>
        <v>0</v>
      </c>
      <c r="J2855" s="3" t="str">
        <f t="shared" si="179"/>
        <v/>
      </c>
    </row>
    <row r="2856" spans="1:10" x14ac:dyDescent="0.2">
      <c r="A2856" t="s">
        <v>11421</v>
      </c>
      <c r="B2856" t="s">
        <v>11422</v>
      </c>
      <c r="C2856" t="s">
        <v>11423</v>
      </c>
      <c r="D2856" s="3" t="b">
        <f>NOT(ISNA(VLOOKUP(A2856,des!B:B,1,FALSE)))</f>
        <v>0</v>
      </c>
      <c r="E2856" s="3" t="str">
        <f>IF(D2856,VLOOKUP(A2856,des!B:Q,11,FALSE),"")</f>
        <v/>
      </c>
      <c r="F2856" s="3" t="b">
        <f t="shared" si="176"/>
        <v>0</v>
      </c>
      <c r="G2856" s="3" t="str">
        <f t="shared" si="177"/>
        <v/>
      </c>
      <c r="H2856" s="3" t="str">
        <f>IF(D2856,VLOOKUP(A2856,des!B:Q,12,FALSE),"")</f>
        <v/>
      </c>
      <c r="I2856" s="3" t="b">
        <f t="shared" si="178"/>
        <v>0</v>
      </c>
      <c r="J2856" s="3" t="str">
        <f t="shared" si="179"/>
        <v/>
      </c>
    </row>
    <row r="2857" spans="1:10" x14ac:dyDescent="0.2">
      <c r="A2857" t="s">
        <v>11424</v>
      </c>
      <c r="B2857" t="s">
        <v>11425</v>
      </c>
      <c r="C2857" t="s">
        <v>11426</v>
      </c>
      <c r="D2857" s="3" t="b">
        <f>NOT(ISNA(VLOOKUP(A2857,des!B:B,1,FALSE)))</f>
        <v>0</v>
      </c>
      <c r="E2857" s="3" t="str">
        <f>IF(D2857,VLOOKUP(A2857,des!B:Q,11,FALSE),"")</f>
        <v/>
      </c>
      <c r="F2857" s="3" t="b">
        <f t="shared" si="176"/>
        <v>0</v>
      </c>
      <c r="G2857" s="3" t="str">
        <f t="shared" si="177"/>
        <v/>
      </c>
      <c r="H2857" s="3" t="str">
        <f>IF(D2857,VLOOKUP(A2857,des!B:Q,12,FALSE),"")</f>
        <v/>
      </c>
      <c r="I2857" s="3" t="b">
        <f t="shared" si="178"/>
        <v>0</v>
      </c>
      <c r="J2857" s="3" t="str">
        <f t="shared" si="179"/>
        <v/>
      </c>
    </row>
    <row r="2858" spans="1:10" x14ac:dyDescent="0.2">
      <c r="A2858" t="s">
        <v>11427</v>
      </c>
      <c r="B2858" t="s">
        <v>11428</v>
      </c>
      <c r="C2858" t="s">
        <v>11429</v>
      </c>
      <c r="D2858" s="3" t="b">
        <f>NOT(ISNA(VLOOKUP(A2858,des!B:B,1,FALSE)))</f>
        <v>0</v>
      </c>
      <c r="E2858" s="3" t="str">
        <f>IF(D2858,VLOOKUP(A2858,des!B:Q,11,FALSE),"")</f>
        <v/>
      </c>
      <c r="F2858" s="3" t="b">
        <f t="shared" si="176"/>
        <v>0</v>
      </c>
      <c r="G2858" s="3" t="str">
        <f t="shared" si="177"/>
        <v/>
      </c>
      <c r="H2858" s="3" t="str">
        <f>IF(D2858,VLOOKUP(A2858,des!B:Q,12,FALSE),"")</f>
        <v/>
      </c>
      <c r="I2858" s="3" t="b">
        <f t="shared" si="178"/>
        <v>0</v>
      </c>
      <c r="J2858" s="3" t="str">
        <f t="shared" si="179"/>
        <v/>
      </c>
    </row>
    <row r="2859" spans="1:10" x14ac:dyDescent="0.2">
      <c r="A2859" t="s">
        <v>11430</v>
      </c>
      <c r="B2859" t="s">
        <v>11431</v>
      </c>
      <c r="C2859" t="s">
        <v>11432</v>
      </c>
      <c r="D2859" s="3" t="b">
        <f>NOT(ISNA(VLOOKUP(A2859,des!B:B,1,FALSE)))</f>
        <v>0</v>
      </c>
      <c r="E2859" s="3" t="str">
        <f>IF(D2859,VLOOKUP(A2859,des!B:Q,11,FALSE),"")</f>
        <v/>
      </c>
      <c r="F2859" s="3" t="b">
        <f t="shared" si="176"/>
        <v>0</v>
      </c>
      <c r="G2859" s="3" t="str">
        <f t="shared" si="177"/>
        <v/>
      </c>
      <c r="H2859" s="3" t="str">
        <f>IF(D2859,VLOOKUP(A2859,des!B:Q,12,FALSE),"")</f>
        <v/>
      </c>
      <c r="I2859" s="3" t="b">
        <f t="shared" si="178"/>
        <v>0</v>
      </c>
      <c r="J2859" s="3" t="str">
        <f t="shared" si="179"/>
        <v/>
      </c>
    </row>
    <row r="2860" spans="1:10" x14ac:dyDescent="0.2">
      <c r="A2860" t="s">
        <v>11433</v>
      </c>
      <c r="B2860" t="s">
        <v>11434</v>
      </c>
      <c r="C2860" t="s">
        <v>11435</v>
      </c>
      <c r="D2860" s="3" t="b">
        <f>NOT(ISNA(VLOOKUP(A2860,des!B:B,1,FALSE)))</f>
        <v>0</v>
      </c>
      <c r="E2860" s="3" t="str">
        <f>IF(D2860,VLOOKUP(A2860,des!B:Q,11,FALSE),"")</f>
        <v/>
      </c>
      <c r="F2860" s="3" t="b">
        <f t="shared" si="176"/>
        <v>0</v>
      </c>
      <c r="G2860" s="3" t="str">
        <f t="shared" si="177"/>
        <v/>
      </c>
      <c r="H2860" s="3" t="str">
        <f>IF(D2860,VLOOKUP(A2860,des!B:Q,12,FALSE),"")</f>
        <v/>
      </c>
      <c r="I2860" s="3" t="b">
        <f t="shared" si="178"/>
        <v>0</v>
      </c>
      <c r="J2860" s="3" t="str">
        <f t="shared" si="179"/>
        <v/>
      </c>
    </row>
    <row r="2861" spans="1:10" x14ac:dyDescent="0.2">
      <c r="A2861" t="s">
        <v>11436</v>
      </c>
      <c r="B2861" t="s">
        <v>11437</v>
      </c>
      <c r="C2861" t="s">
        <v>11438</v>
      </c>
      <c r="D2861" s="3" t="b">
        <f>NOT(ISNA(VLOOKUP(A2861,des!B:B,1,FALSE)))</f>
        <v>0</v>
      </c>
      <c r="E2861" s="3" t="str">
        <f>IF(D2861,VLOOKUP(A2861,des!B:Q,11,FALSE),"")</f>
        <v/>
      </c>
      <c r="F2861" s="3" t="b">
        <f t="shared" si="176"/>
        <v>0</v>
      </c>
      <c r="G2861" s="3" t="str">
        <f t="shared" si="177"/>
        <v/>
      </c>
      <c r="H2861" s="3" t="str">
        <f>IF(D2861,VLOOKUP(A2861,des!B:Q,12,FALSE),"")</f>
        <v/>
      </c>
      <c r="I2861" s="3" t="b">
        <f t="shared" si="178"/>
        <v>0</v>
      </c>
      <c r="J2861" s="3" t="str">
        <f t="shared" si="179"/>
        <v/>
      </c>
    </row>
    <row r="2862" spans="1:10" x14ac:dyDescent="0.2">
      <c r="A2862" t="s">
        <v>11439</v>
      </c>
      <c r="B2862" t="s">
        <v>11440</v>
      </c>
      <c r="C2862" t="s">
        <v>11441</v>
      </c>
      <c r="D2862" s="3" t="b">
        <f>NOT(ISNA(VLOOKUP(A2862,des!B:B,1,FALSE)))</f>
        <v>0</v>
      </c>
      <c r="E2862" s="3" t="str">
        <f>IF(D2862,VLOOKUP(A2862,des!B:Q,11,FALSE),"")</f>
        <v/>
      </c>
      <c r="F2862" s="3" t="b">
        <f t="shared" si="176"/>
        <v>0</v>
      </c>
      <c r="G2862" s="3" t="str">
        <f t="shared" si="177"/>
        <v/>
      </c>
      <c r="H2862" s="3" t="str">
        <f>IF(D2862,VLOOKUP(A2862,des!B:Q,12,FALSE),"")</f>
        <v/>
      </c>
      <c r="I2862" s="3" t="b">
        <f t="shared" si="178"/>
        <v>0</v>
      </c>
      <c r="J2862" s="3" t="str">
        <f t="shared" si="179"/>
        <v/>
      </c>
    </row>
    <row r="2863" spans="1:10" x14ac:dyDescent="0.2">
      <c r="A2863" t="s">
        <v>11442</v>
      </c>
      <c r="B2863" t="s">
        <v>11443</v>
      </c>
      <c r="C2863" t="s">
        <v>11444</v>
      </c>
      <c r="D2863" s="3" t="b">
        <f>NOT(ISNA(VLOOKUP(A2863,des!B:B,1,FALSE)))</f>
        <v>0</v>
      </c>
      <c r="E2863" s="3" t="str">
        <f>IF(D2863,VLOOKUP(A2863,des!B:Q,11,FALSE),"")</f>
        <v/>
      </c>
      <c r="F2863" s="3" t="b">
        <f t="shared" si="176"/>
        <v>0</v>
      </c>
      <c r="G2863" s="3" t="str">
        <f t="shared" si="177"/>
        <v/>
      </c>
      <c r="H2863" s="3" t="str">
        <f>IF(D2863,VLOOKUP(A2863,des!B:Q,12,FALSE),"")</f>
        <v/>
      </c>
      <c r="I2863" s="3" t="b">
        <f t="shared" si="178"/>
        <v>0</v>
      </c>
      <c r="J2863" s="3" t="str">
        <f t="shared" si="179"/>
        <v/>
      </c>
    </row>
    <row r="2864" spans="1:10" x14ac:dyDescent="0.2">
      <c r="A2864" t="s">
        <v>11445</v>
      </c>
      <c r="B2864" t="s">
        <v>11446</v>
      </c>
      <c r="C2864" t="s">
        <v>11447</v>
      </c>
      <c r="D2864" s="3" t="b">
        <f>NOT(ISNA(VLOOKUP(A2864,des!B:B,1,FALSE)))</f>
        <v>0</v>
      </c>
      <c r="E2864" s="3" t="str">
        <f>IF(D2864,VLOOKUP(A2864,des!B:Q,11,FALSE),"")</f>
        <v/>
      </c>
      <c r="F2864" s="3" t="b">
        <f t="shared" si="176"/>
        <v>0</v>
      </c>
      <c r="G2864" s="3" t="str">
        <f t="shared" si="177"/>
        <v/>
      </c>
      <c r="H2864" s="3" t="str">
        <f>IF(D2864,VLOOKUP(A2864,des!B:Q,12,FALSE),"")</f>
        <v/>
      </c>
      <c r="I2864" s="3" t="b">
        <f t="shared" si="178"/>
        <v>0</v>
      </c>
      <c r="J2864" s="3" t="str">
        <f t="shared" si="179"/>
        <v/>
      </c>
    </row>
    <row r="2865" spans="1:10" x14ac:dyDescent="0.2">
      <c r="A2865" t="s">
        <v>11448</v>
      </c>
      <c r="B2865" t="s">
        <v>11449</v>
      </c>
      <c r="C2865" t="s">
        <v>11450</v>
      </c>
      <c r="D2865" s="3" t="b">
        <f>NOT(ISNA(VLOOKUP(A2865,des!B:B,1,FALSE)))</f>
        <v>0</v>
      </c>
      <c r="E2865" s="3" t="str">
        <f>IF(D2865,VLOOKUP(A2865,des!B:Q,11,FALSE),"")</f>
        <v/>
      </c>
      <c r="F2865" s="3" t="b">
        <f t="shared" si="176"/>
        <v>0</v>
      </c>
      <c r="G2865" s="3" t="str">
        <f t="shared" si="177"/>
        <v/>
      </c>
      <c r="H2865" s="3" t="str">
        <f>IF(D2865,VLOOKUP(A2865,des!B:Q,12,FALSE),"")</f>
        <v/>
      </c>
      <c r="I2865" s="3" t="b">
        <f t="shared" si="178"/>
        <v>0</v>
      </c>
      <c r="J2865" s="3" t="str">
        <f t="shared" si="179"/>
        <v/>
      </c>
    </row>
    <row r="2866" spans="1:10" x14ac:dyDescent="0.2">
      <c r="A2866" t="s">
        <v>11451</v>
      </c>
      <c r="B2866" t="s">
        <v>11452</v>
      </c>
      <c r="C2866" t="s">
        <v>11453</v>
      </c>
      <c r="D2866" s="3" t="b">
        <f>NOT(ISNA(VLOOKUP(A2866,des!B:B,1,FALSE)))</f>
        <v>0</v>
      </c>
      <c r="E2866" s="3" t="str">
        <f>IF(D2866,VLOOKUP(A2866,des!B:Q,11,FALSE),"")</f>
        <v/>
      </c>
      <c r="F2866" s="3" t="b">
        <f t="shared" si="176"/>
        <v>0</v>
      </c>
      <c r="G2866" s="3" t="str">
        <f t="shared" si="177"/>
        <v/>
      </c>
      <c r="H2866" s="3" t="str">
        <f>IF(D2866,VLOOKUP(A2866,des!B:Q,12,FALSE),"")</f>
        <v/>
      </c>
      <c r="I2866" s="3" t="b">
        <f t="shared" si="178"/>
        <v>0</v>
      </c>
      <c r="J2866" s="3" t="str">
        <f t="shared" si="179"/>
        <v/>
      </c>
    </row>
    <row r="2867" spans="1:10" x14ac:dyDescent="0.2">
      <c r="A2867" t="s">
        <v>11454</v>
      </c>
      <c r="B2867" t="s">
        <v>11455</v>
      </c>
      <c r="C2867" t="s">
        <v>11456</v>
      </c>
      <c r="D2867" s="3" t="b">
        <f>NOT(ISNA(VLOOKUP(A2867,des!B:B,1,FALSE)))</f>
        <v>0</v>
      </c>
      <c r="E2867" s="3" t="str">
        <f>IF(D2867,VLOOKUP(A2867,des!B:Q,11,FALSE),"")</f>
        <v/>
      </c>
      <c r="F2867" s="3" t="b">
        <f t="shared" si="176"/>
        <v>0</v>
      </c>
      <c r="G2867" s="3" t="str">
        <f t="shared" si="177"/>
        <v/>
      </c>
      <c r="H2867" s="3" t="str">
        <f>IF(D2867,VLOOKUP(A2867,des!B:Q,12,FALSE),"")</f>
        <v/>
      </c>
      <c r="I2867" s="3" t="b">
        <f t="shared" si="178"/>
        <v>0</v>
      </c>
      <c r="J2867" s="3" t="str">
        <f t="shared" si="179"/>
        <v/>
      </c>
    </row>
    <row r="2868" spans="1:10" x14ac:dyDescent="0.2">
      <c r="A2868" t="s">
        <v>11457</v>
      </c>
      <c r="B2868" t="s">
        <v>11458</v>
      </c>
      <c r="C2868" t="s">
        <v>11459</v>
      </c>
      <c r="D2868" s="3" t="b">
        <f>NOT(ISNA(VLOOKUP(A2868,des!B:B,1,FALSE)))</f>
        <v>0</v>
      </c>
      <c r="E2868" s="3" t="str">
        <f>IF(D2868,VLOOKUP(A2868,des!B:Q,11,FALSE),"")</f>
        <v/>
      </c>
      <c r="F2868" s="3" t="b">
        <f t="shared" si="176"/>
        <v>0</v>
      </c>
      <c r="G2868" s="3" t="str">
        <f t="shared" si="177"/>
        <v/>
      </c>
      <c r="H2868" s="3" t="str">
        <f>IF(D2868,VLOOKUP(A2868,des!B:Q,12,FALSE),"")</f>
        <v/>
      </c>
      <c r="I2868" s="3" t="b">
        <f t="shared" si="178"/>
        <v>0</v>
      </c>
      <c r="J2868" s="3" t="str">
        <f t="shared" si="179"/>
        <v/>
      </c>
    </row>
    <row r="2869" spans="1:10" x14ac:dyDescent="0.2">
      <c r="A2869" t="s">
        <v>11460</v>
      </c>
      <c r="B2869" t="s">
        <v>11461</v>
      </c>
      <c r="C2869" t="s">
        <v>11462</v>
      </c>
      <c r="D2869" s="3" t="b">
        <f>NOT(ISNA(VLOOKUP(A2869,des!B:B,1,FALSE)))</f>
        <v>0</v>
      </c>
      <c r="E2869" s="3" t="str">
        <f>IF(D2869,VLOOKUP(A2869,des!B:Q,11,FALSE),"")</f>
        <v/>
      </c>
      <c r="F2869" s="3" t="b">
        <f t="shared" si="176"/>
        <v>0</v>
      </c>
      <c r="G2869" s="3" t="str">
        <f t="shared" si="177"/>
        <v/>
      </c>
      <c r="H2869" s="3" t="str">
        <f>IF(D2869,VLOOKUP(A2869,des!B:Q,12,FALSE),"")</f>
        <v/>
      </c>
      <c r="I2869" s="3" t="b">
        <f t="shared" si="178"/>
        <v>0</v>
      </c>
      <c r="J2869" s="3" t="str">
        <f t="shared" si="179"/>
        <v/>
      </c>
    </row>
    <row r="2870" spans="1:10" x14ac:dyDescent="0.2">
      <c r="A2870" t="s">
        <v>11463</v>
      </c>
      <c r="B2870" t="s">
        <v>11464</v>
      </c>
      <c r="C2870" t="s">
        <v>11465</v>
      </c>
      <c r="D2870" s="3" t="b">
        <f>NOT(ISNA(VLOOKUP(A2870,des!B:B,1,FALSE)))</f>
        <v>0</v>
      </c>
      <c r="E2870" s="3" t="str">
        <f>IF(D2870,VLOOKUP(A2870,des!B:Q,11,FALSE),"")</f>
        <v/>
      </c>
      <c r="F2870" s="3" t="b">
        <f t="shared" si="176"/>
        <v>0</v>
      </c>
      <c r="G2870" s="3" t="str">
        <f t="shared" si="177"/>
        <v/>
      </c>
      <c r="H2870" s="3" t="str">
        <f>IF(D2870,VLOOKUP(A2870,des!B:Q,12,FALSE),"")</f>
        <v/>
      </c>
      <c r="I2870" s="3" t="b">
        <f t="shared" si="178"/>
        <v>0</v>
      </c>
      <c r="J2870" s="3" t="str">
        <f t="shared" si="179"/>
        <v/>
      </c>
    </row>
    <row r="2871" spans="1:10" x14ac:dyDescent="0.2">
      <c r="A2871" t="s">
        <v>11466</v>
      </c>
      <c r="B2871" t="s">
        <v>11467</v>
      </c>
      <c r="C2871" t="s">
        <v>11468</v>
      </c>
      <c r="D2871" s="3" t="b">
        <f>NOT(ISNA(VLOOKUP(A2871,des!B:B,1,FALSE)))</f>
        <v>0</v>
      </c>
      <c r="E2871" s="3" t="str">
        <f>IF(D2871,VLOOKUP(A2871,des!B:Q,11,FALSE),"")</f>
        <v/>
      </c>
      <c r="F2871" s="3" t="b">
        <f t="shared" si="176"/>
        <v>0</v>
      </c>
      <c r="G2871" s="3" t="str">
        <f t="shared" si="177"/>
        <v/>
      </c>
      <c r="H2871" s="3" t="str">
        <f>IF(D2871,VLOOKUP(A2871,des!B:Q,12,FALSE),"")</f>
        <v/>
      </c>
      <c r="I2871" s="3" t="b">
        <f t="shared" si="178"/>
        <v>0</v>
      </c>
      <c r="J2871" s="3" t="str">
        <f t="shared" si="179"/>
        <v/>
      </c>
    </row>
    <row r="2872" spans="1:10" x14ac:dyDescent="0.2">
      <c r="A2872" t="s">
        <v>11469</v>
      </c>
      <c r="B2872" t="s">
        <v>11470</v>
      </c>
      <c r="C2872" t="s">
        <v>11471</v>
      </c>
      <c r="D2872" s="3" t="b">
        <f>NOT(ISNA(VLOOKUP(A2872,des!B:B,1,FALSE)))</f>
        <v>0</v>
      </c>
      <c r="E2872" s="3" t="str">
        <f>IF(D2872,VLOOKUP(A2872,des!B:Q,11,FALSE),"")</f>
        <v/>
      </c>
      <c r="F2872" s="3" t="b">
        <f t="shared" si="176"/>
        <v>0</v>
      </c>
      <c r="G2872" s="3" t="str">
        <f t="shared" si="177"/>
        <v/>
      </c>
      <c r="H2872" s="3" t="str">
        <f>IF(D2872,VLOOKUP(A2872,des!B:Q,12,FALSE),"")</f>
        <v/>
      </c>
      <c r="I2872" s="3" t="b">
        <f t="shared" si="178"/>
        <v>0</v>
      </c>
      <c r="J2872" s="3" t="str">
        <f t="shared" si="179"/>
        <v/>
      </c>
    </row>
    <row r="2873" spans="1:10" x14ac:dyDescent="0.2">
      <c r="A2873" t="s">
        <v>11472</v>
      </c>
      <c r="B2873" t="s">
        <v>11473</v>
      </c>
      <c r="C2873" t="s">
        <v>11474</v>
      </c>
      <c r="D2873" s="3" t="b">
        <f>NOT(ISNA(VLOOKUP(A2873,des!B:B,1,FALSE)))</f>
        <v>0</v>
      </c>
      <c r="E2873" s="3" t="str">
        <f>IF(D2873,VLOOKUP(A2873,des!B:Q,11,FALSE),"")</f>
        <v/>
      </c>
      <c r="F2873" s="3" t="b">
        <f t="shared" si="176"/>
        <v>0</v>
      </c>
      <c r="G2873" s="3" t="str">
        <f t="shared" si="177"/>
        <v/>
      </c>
      <c r="H2873" s="3" t="str">
        <f>IF(D2873,VLOOKUP(A2873,des!B:Q,12,FALSE),"")</f>
        <v/>
      </c>
      <c r="I2873" s="3" t="b">
        <f t="shared" si="178"/>
        <v>0</v>
      </c>
      <c r="J2873" s="3" t="str">
        <f t="shared" si="179"/>
        <v/>
      </c>
    </row>
    <row r="2874" spans="1:10" x14ac:dyDescent="0.2">
      <c r="A2874" t="s">
        <v>11475</v>
      </c>
      <c r="B2874" t="s">
        <v>11476</v>
      </c>
      <c r="C2874" t="s">
        <v>11477</v>
      </c>
      <c r="D2874" s="3" t="b">
        <f>NOT(ISNA(VLOOKUP(A2874,des!B:B,1,FALSE)))</f>
        <v>0</v>
      </c>
      <c r="E2874" s="3" t="str">
        <f>IF(D2874,VLOOKUP(A2874,des!B:Q,11,FALSE),"")</f>
        <v/>
      </c>
      <c r="F2874" s="3" t="b">
        <f t="shared" si="176"/>
        <v>0</v>
      </c>
      <c r="G2874" s="3" t="str">
        <f t="shared" si="177"/>
        <v/>
      </c>
      <c r="H2874" s="3" t="str">
        <f>IF(D2874,VLOOKUP(A2874,des!B:Q,12,FALSE),"")</f>
        <v/>
      </c>
      <c r="I2874" s="3" t="b">
        <f t="shared" si="178"/>
        <v>0</v>
      </c>
      <c r="J2874" s="3" t="str">
        <f t="shared" si="179"/>
        <v/>
      </c>
    </row>
    <row r="2875" spans="1:10" x14ac:dyDescent="0.2">
      <c r="A2875" t="s">
        <v>11478</v>
      </c>
      <c r="B2875" t="s">
        <v>11479</v>
      </c>
      <c r="C2875" t="s">
        <v>11480</v>
      </c>
      <c r="D2875" s="3" t="b">
        <f>NOT(ISNA(VLOOKUP(A2875,des!B:B,1,FALSE)))</f>
        <v>0</v>
      </c>
      <c r="E2875" s="3" t="str">
        <f>IF(D2875,VLOOKUP(A2875,des!B:Q,11,FALSE),"")</f>
        <v/>
      </c>
      <c r="F2875" s="3" t="b">
        <f t="shared" si="176"/>
        <v>0</v>
      </c>
      <c r="G2875" s="3" t="str">
        <f t="shared" si="177"/>
        <v/>
      </c>
      <c r="H2875" s="3" t="str">
        <f>IF(D2875,VLOOKUP(A2875,des!B:Q,12,FALSE),"")</f>
        <v/>
      </c>
      <c r="I2875" s="3" t="b">
        <f t="shared" si="178"/>
        <v>0</v>
      </c>
      <c r="J2875" s="3" t="str">
        <f t="shared" si="179"/>
        <v/>
      </c>
    </row>
    <row r="2876" spans="1:10" x14ac:dyDescent="0.2">
      <c r="A2876" t="s">
        <v>11481</v>
      </c>
      <c r="B2876" t="s">
        <v>11482</v>
      </c>
      <c r="C2876" t="s">
        <v>11483</v>
      </c>
      <c r="D2876" s="3" t="b">
        <f>NOT(ISNA(VLOOKUP(A2876,des!B:B,1,FALSE)))</f>
        <v>0</v>
      </c>
      <c r="E2876" s="3" t="str">
        <f>IF(D2876,VLOOKUP(A2876,des!B:Q,11,FALSE),"")</f>
        <v/>
      </c>
      <c r="F2876" s="3" t="b">
        <f t="shared" si="176"/>
        <v>0</v>
      </c>
      <c r="G2876" s="3" t="str">
        <f t="shared" si="177"/>
        <v/>
      </c>
      <c r="H2876" s="3" t="str">
        <f>IF(D2876,VLOOKUP(A2876,des!B:Q,12,FALSE),"")</f>
        <v/>
      </c>
      <c r="I2876" s="3" t="b">
        <f t="shared" si="178"/>
        <v>0</v>
      </c>
      <c r="J2876" s="3" t="str">
        <f t="shared" si="179"/>
        <v/>
      </c>
    </row>
    <row r="2877" spans="1:10" x14ac:dyDescent="0.2">
      <c r="A2877" t="s">
        <v>11484</v>
      </c>
      <c r="B2877" t="s">
        <v>11485</v>
      </c>
      <c r="C2877" t="s">
        <v>11486</v>
      </c>
      <c r="D2877" s="3" t="b">
        <f>NOT(ISNA(VLOOKUP(A2877,des!B:B,1,FALSE)))</f>
        <v>0</v>
      </c>
      <c r="E2877" s="3" t="str">
        <f>IF(D2877,VLOOKUP(A2877,des!B:Q,11,FALSE),"")</f>
        <v/>
      </c>
      <c r="F2877" s="3" t="b">
        <f t="shared" si="176"/>
        <v>0</v>
      </c>
      <c r="G2877" s="3" t="str">
        <f t="shared" si="177"/>
        <v/>
      </c>
      <c r="H2877" s="3" t="str">
        <f>IF(D2877,VLOOKUP(A2877,des!B:Q,12,FALSE),"")</f>
        <v/>
      </c>
      <c r="I2877" s="3" t="b">
        <f t="shared" si="178"/>
        <v>0</v>
      </c>
      <c r="J2877" s="3" t="str">
        <f t="shared" si="179"/>
        <v/>
      </c>
    </row>
    <row r="2878" spans="1:10" x14ac:dyDescent="0.2">
      <c r="A2878" t="s">
        <v>11487</v>
      </c>
      <c r="B2878" t="s">
        <v>11488</v>
      </c>
      <c r="C2878" t="s">
        <v>11489</v>
      </c>
      <c r="D2878" s="3" t="b">
        <f>NOT(ISNA(VLOOKUP(A2878,des!B:B,1,FALSE)))</f>
        <v>0</v>
      </c>
      <c r="E2878" s="3" t="str">
        <f>IF(D2878,VLOOKUP(A2878,des!B:Q,11,FALSE),"")</f>
        <v/>
      </c>
      <c r="F2878" s="3" t="b">
        <f t="shared" si="176"/>
        <v>0</v>
      </c>
      <c r="G2878" s="3" t="str">
        <f t="shared" si="177"/>
        <v/>
      </c>
      <c r="H2878" s="3" t="str">
        <f>IF(D2878,VLOOKUP(A2878,des!B:Q,12,FALSE),"")</f>
        <v/>
      </c>
      <c r="I2878" s="3" t="b">
        <f t="shared" si="178"/>
        <v>0</v>
      </c>
      <c r="J2878" s="3" t="str">
        <f t="shared" si="179"/>
        <v/>
      </c>
    </row>
    <row r="2879" spans="1:10" x14ac:dyDescent="0.2">
      <c r="A2879" t="s">
        <v>11490</v>
      </c>
      <c r="B2879" t="s">
        <v>11491</v>
      </c>
      <c r="C2879" t="s">
        <v>11492</v>
      </c>
      <c r="D2879" s="3" t="b">
        <f>NOT(ISNA(VLOOKUP(A2879,des!B:B,1,FALSE)))</f>
        <v>0</v>
      </c>
      <c r="E2879" s="3" t="str">
        <f>IF(D2879,VLOOKUP(A2879,des!B:Q,11,FALSE),"")</f>
        <v/>
      </c>
      <c r="F2879" s="3" t="b">
        <f t="shared" si="176"/>
        <v>0</v>
      </c>
      <c r="G2879" s="3" t="str">
        <f t="shared" si="177"/>
        <v/>
      </c>
      <c r="H2879" s="3" t="str">
        <f>IF(D2879,VLOOKUP(A2879,des!B:Q,12,FALSE),"")</f>
        <v/>
      </c>
      <c r="I2879" s="3" t="b">
        <f t="shared" si="178"/>
        <v>0</v>
      </c>
      <c r="J2879" s="3" t="str">
        <f t="shared" si="179"/>
        <v/>
      </c>
    </row>
    <row r="2880" spans="1:10" x14ac:dyDescent="0.2">
      <c r="A2880" t="s">
        <v>11493</v>
      </c>
      <c r="B2880" t="s">
        <v>11494</v>
      </c>
      <c r="C2880" t="s">
        <v>11495</v>
      </c>
      <c r="D2880" s="3" t="b">
        <f>NOT(ISNA(VLOOKUP(A2880,des!B:B,1,FALSE)))</f>
        <v>0</v>
      </c>
      <c r="E2880" s="3" t="str">
        <f>IF(D2880,VLOOKUP(A2880,des!B:Q,11,FALSE),"")</f>
        <v/>
      </c>
      <c r="F2880" s="3" t="b">
        <f t="shared" si="176"/>
        <v>0</v>
      </c>
      <c r="G2880" s="3" t="str">
        <f t="shared" si="177"/>
        <v/>
      </c>
      <c r="H2880" s="3" t="str">
        <f>IF(D2880,VLOOKUP(A2880,des!B:Q,12,FALSE),"")</f>
        <v/>
      </c>
      <c r="I2880" s="3" t="b">
        <f t="shared" si="178"/>
        <v>0</v>
      </c>
      <c r="J2880" s="3" t="str">
        <f t="shared" si="179"/>
        <v/>
      </c>
    </row>
    <row r="2881" spans="1:10" x14ac:dyDescent="0.2">
      <c r="A2881" t="s">
        <v>11496</v>
      </c>
      <c r="B2881" t="s">
        <v>11497</v>
      </c>
      <c r="C2881" t="s">
        <v>11498</v>
      </c>
      <c r="D2881" s="3" t="b">
        <f>NOT(ISNA(VLOOKUP(A2881,des!B:B,1,FALSE)))</f>
        <v>0</v>
      </c>
      <c r="E2881" s="3" t="str">
        <f>IF(D2881,VLOOKUP(A2881,des!B:Q,11,FALSE),"")</f>
        <v/>
      </c>
      <c r="F2881" s="3" t="b">
        <f t="shared" si="176"/>
        <v>0</v>
      </c>
      <c r="G2881" s="3" t="str">
        <f t="shared" si="177"/>
        <v/>
      </c>
      <c r="H2881" s="3" t="str">
        <f>IF(D2881,VLOOKUP(A2881,des!B:Q,12,FALSE),"")</f>
        <v/>
      </c>
      <c r="I2881" s="3" t="b">
        <f t="shared" si="178"/>
        <v>0</v>
      </c>
      <c r="J2881" s="3" t="str">
        <f t="shared" si="179"/>
        <v/>
      </c>
    </row>
    <row r="2882" spans="1:10" x14ac:dyDescent="0.2">
      <c r="A2882" t="s">
        <v>11499</v>
      </c>
      <c r="B2882" t="s">
        <v>11500</v>
      </c>
      <c r="C2882" t="s">
        <v>11501</v>
      </c>
      <c r="D2882" s="3" t="b">
        <f>NOT(ISNA(VLOOKUP(A2882,des!B:B,1,FALSE)))</f>
        <v>0</v>
      </c>
      <c r="E2882" s="3" t="str">
        <f>IF(D2882,VLOOKUP(A2882,des!B:Q,11,FALSE),"")</f>
        <v/>
      </c>
      <c r="F2882" s="3" t="b">
        <f t="shared" si="176"/>
        <v>0</v>
      </c>
      <c r="G2882" s="3" t="str">
        <f t="shared" si="177"/>
        <v/>
      </c>
      <c r="H2882" s="3" t="str">
        <f>IF(D2882,VLOOKUP(A2882,des!B:Q,12,FALSE),"")</f>
        <v/>
      </c>
      <c r="I2882" s="3" t="b">
        <f t="shared" si="178"/>
        <v>0</v>
      </c>
      <c r="J2882" s="3" t="str">
        <f t="shared" si="179"/>
        <v/>
      </c>
    </row>
    <row r="2883" spans="1:10" x14ac:dyDescent="0.2">
      <c r="A2883" t="s">
        <v>11502</v>
      </c>
      <c r="B2883" t="s">
        <v>11503</v>
      </c>
      <c r="C2883" t="s">
        <v>11504</v>
      </c>
      <c r="D2883" s="3" t="b">
        <f>NOT(ISNA(VLOOKUP(A2883,des!B:B,1,FALSE)))</f>
        <v>0</v>
      </c>
      <c r="E2883" s="3" t="str">
        <f>IF(D2883,VLOOKUP(A2883,des!B:Q,11,FALSE),"")</f>
        <v/>
      </c>
      <c r="F2883" s="3" t="b">
        <f t="shared" si="176"/>
        <v>0</v>
      </c>
      <c r="G2883" s="3" t="str">
        <f t="shared" si="177"/>
        <v/>
      </c>
      <c r="H2883" s="3" t="str">
        <f>IF(D2883,VLOOKUP(A2883,des!B:Q,12,FALSE),"")</f>
        <v/>
      </c>
      <c r="I2883" s="3" t="b">
        <f t="shared" si="178"/>
        <v>0</v>
      </c>
      <c r="J2883" s="3" t="str">
        <f t="shared" si="179"/>
        <v/>
      </c>
    </row>
    <row r="2884" spans="1:10" x14ac:dyDescent="0.2">
      <c r="A2884" t="s">
        <v>11505</v>
      </c>
      <c r="B2884" t="s">
        <v>11506</v>
      </c>
      <c r="C2884" t="s">
        <v>11507</v>
      </c>
      <c r="D2884" s="3" t="b">
        <f>NOT(ISNA(VLOOKUP(A2884,des!B:B,1,FALSE)))</f>
        <v>0</v>
      </c>
      <c r="E2884" s="3" t="str">
        <f>IF(D2884,VLOOKUP(A2884,des!B:Q,11,FALSE),"")</f>
        <v/>
      </c>
      <c r="F2884" s="3" t="b">
        <f t="shared" si="176"/>
        <v>0</v>
      </c>
      <c r="G2884" s="3" t="str">
        <f t="shared" si="177"/>
        <v/>
      </c>
      <c r="H2884" s="3" t="str">
        <f>IF(D2884,VLOOKUP(A2884,des!B:Q,12,FALSE),"")</f>
        <v/>
      </c>
      <c r="I2884" s="3" t="b">
        <f t="shared" si="178"/>
        <v>0</v>
      </c>
      <c r="J2884" s="3" t="str">
        <f t="shared" si="179"/>
        <v/>
      </c>
    </row>
    <row r="2885" spans="1:10" x14ac:dyDescent="0.2">
      <c r="A2885" t="s">
        <v>11508</v>
      </c>
      <c r="B2885" t="s">
        <v>11509</v>
      </c>
      <c r="C2885" t="s">
        <v>11510</v>
      </c>
      <c r="D2885" s="3" t="b">
        <f>NOT(ISNA(VLOOKUP(A2885,des!B:B,1,FALSE)))</f>
        <v>0</v>
      </c>
      <c r="E2885" s="3" t="str">
        <f>IF(D2885,VLOOKUP(A2885,des!B:Q,11,FALSE),"")</f>
        <v/>
      </c>
      <c r="F2885" s="3" t="b">
        <f t="shared" ref="F2885:F2948" si="180">IF(D2885,IF(E2885&lt;&gt;B2885,TRUE,FALSE),FALSE)</f>
        <v>0</v>
      </c>
      <c r="G2885" s="3" t="str">
        <f t="shared" si="177"/>
        <v/>
      </c>
      <c r="H2885" s="3" t="str">
        <f>IF(D2885,VLOOKUP(A2885,des!B:Q,12,FALSE),"")</f>
        <v/>
      </c>
      <c r="I2885" s="3" t="b">
        <f t="shared" si="178"/>
        <v>0</v>
      </c>
      <c r="J2885" s="3" t="str">
        <f t="shared" si="179"/>
        <v/>
      </c>
    </row>
    <row r="2886" spans="1:10" x14ac:dyDescent="0.2">
      <c r="A2886" t="s">
        <v>11511</v>
      </c>
      <c r="B2886" t="s">
        <v>11512</v>
      </c>
      <c r="C2886" t="s">
        <v>11513</v>
      </c>
      <c r="D2886" s="3" t="b">
        <f>NOT(ISNA(VLOOKUP(A2886,des!B:B,1,FALSE)))</f>
        <v>0</v>
      </c>
      <c r="E2886" s="3" t="str">
        <f>IF(D2886,VLOOKUP(A2886,des!B:Q,11,FALSE),"")</f>
        <v/>
      </c>
      <c r="F2886" s="3" t="b">
        <f t="shared" si="180"/>
        <v>0</v>
      </c>
      <c r="G2886" s="3" t="str">
        <f t="shared" ref="G2886:G2949" si="181">IF(F2886,CONCATENATE($A$1,A2886,$B$1,E2886,$C$1),"")</f>
        <v/>
      </c>
      <c r="H2886" s="3" t="str">
        <f>IF(D2886,VLOOKUP(A2886,des!B:Q,12,FALSE),"")</f>
        <v/>
      </c>
      <c r="I2886" s="3" t="b">
        <f t="shared" ref="I2886:I2949" si="182">IF(D2886,IF(H2886&lt;&gt;C2886,TRUE,FALSE),FALSE)</f>
        <v>0</v>
      </c>
      <c r="J2886" s="3" t="str">
        <f t="shared" ref="J2886:J2949" si="183">IF(I2886,CONCATENATE($A$2,A2886,$B$2,H2886,$C$2),"")</f>
        <v/>
      </c>
    </row>
    <row r="2887" spans="1:10" x14ac:dyDescent="0.2">
      <c r="A2887" t="s">
        <v>11514</v>
      </c>
      <c r="B2887" t="s">
        <v>11515</v>
      </c>
      <c r="C2887" t="s">
        <v>11516</v>
      </c>
      <c r="D2887" s="3" t="b">
        <f>NOT(ISNA(VLOOKUP(A2887,des!B:B,1,FALSE)))</f>
        <v>0</v>
      </c>
      <c r="E2887" s="3" t="str">
        <f>IF(D2887,VLOOKUP(A2887,des!B:Q,11,FALSE),"")</f>
        <v/>
      </c>
      <c r="F2887" s="3" t="b">
        <f t="shared" si="180"/>
        <v>0</v>
      </c>
      <c r="G2887" s="3" t="str">
        <f t="shared" si="181"/>
        <v/>
      </c>
      <c r="H2887" s="3" t="str">
        <f>IF(D2887,VLOOKUP(A2887,des!B:Q,12,FALSE),"")</f>
        <v/>
      </c>
      <c r="I2887" s="3" t="b">
        <f t="shared" si="182"/>
        <v>0</v>
      </c>
      <c r="J2887" s="3" t="str">
        <f t="shared" si="183"/>
        <v/>
      </c>
    </row>
    <row r="2888" spans="1:10" x14ac:dyDescent="0.2">
      <c r="A2888" t="s">
        <v>11517</v>
      </c>
      <c r="B2888" t="s">
        <v>11518</v>
      </c>
      <c r="C2888" t="s">
        <v>11519</v>
      </c>
      <c r="D2888" s="3" t="b">
        <f>NOT(ISNA(VLOOKUP(A2888,des!B:B,1,FALSE)))</f>
        <v>0</v>
      </c>
      <c r="E2888" s="3" t="str">
        <f>IF(D2888,VLOOKUP(A2888,des!B:Q,11,FALSE),"")</f>
        <v/>
      </c>
      <c r="F2888" s="3" t="b">
        <f t="shared" si="180"/>
        <v>0</v>
      </c>
      <c r="G2888" s="3" t="str">
        <f t="shared" si="181"/>
        <v/>
      </c>
      <c r="H2888" s="3" t="str">
        <f>IF(D2888,VLOOKUP(A2888,des!B:Q,12,FALSE),"")</f>
        <v/>
      </c>
      <c r="I2888" s="3" t="b">
        <f t="shared" si="182"/>
        <v>0</v>
      </c>
      <c r="J2888" s="3" t="str">
        <f t="shared" si="183"/>
        <v/>
      </c>
    </row>
    <row r="2889" spans="1:10" x14ac:dyDescent="0.2">
      <c r="A2889" t="s">
        <v>11520</v>
      </c>
      <c r="B2889" t="s">
        <v>11521</v>
      </c>
      <c r="C2889" t="s">
        <v>11522</v>
      </c>
      <c r="D2889" s="3" t="b">
        <f>NOT(ISNA(VLOOKUP(A2889,des!B:B,1,FALSE)))</f>
        <v>0</v>
      </c>
      <c r="E2889" s="3" t="str">
        <f>IF(D2889,VLOOKUP(A2889,des!B:Q,11,FALSE),"")</f>
        <v/>
      </c>
      <c r="F2889" s="3" t="b">
        <f t="shared" si="180"/>
        <v>0</v>
      </c>
      <c r="G2889" s="3" t="str">
        <f t="shared" si="181"/>
        <v/>
      </c>
      <c r="H2889" s="3" t="str">
        <f>IF(D2889,VLOOKUP(A2889,des!B:Q,12,FALSE),"")</f>
        <v/>
      </c>
      <c r="I2889" s="3" t="b">
        <f t="shared" si="182"/>
        <v>0</v>
      </c>
      <c r="J2889" s="3" t="str">
        <f t="shared" si="183"/>
        <v/>
      </c>
    </row>
    <row r="2890" spans="1:10" x14ac:dyDescent="0.2">
      <c r="A2890" t="s">
        <v>11523</v>
      </c>
      <c r="B2890" t="s">
        <v>11524</v>
      </c>
      <c r="C2890" t="s">
        <v>11525</v>
      </c>
      <c r="D2890" s="3" t="b">
        <f>NOT(ISNA(VLOOKUP(A2890,des!B:B,1,FALSE)))</f>
        <v>0</v>
      </c>
      <c r="E2890" s="3" t="str">
        <f>IF(D2890,VLOOKUP(A2890,des!B:Q,11,FALSE),"")</f>
        <v/>
      </c>
      <c r="F2890" s="3" t="b">
        <f t="shared" si="180"/>
        <v>0</v>
      </c>
      <c r="G2890" s="3" t="str">
        <f t="shared" si="181"/>
        <v/>
      </c>
      <c r="H2890" s="3" t="str">
        <f>IF(D2890,VLOOKUP(A2890,des!B:Q,12,FALSE),"")</f>
        <v/>
      </c>
      <c r="I2890" s="3" t="b">
        <f t="shared" si="182"/>
        <v>0</v>
      </c>
      <c r="J2890" s="3" t="str">
        <f t="shared" si="183"/>
        <v/>
      </c>
    </row>
    <row r="2891" spans="1:10" x14ac:dyDescent="0.2">
      <c r="A2891" t="s">
        <v>11526</v>
      </c>
      <c r="B2891" t="s">
        <v>11527</v>
      </c>
      <c r="C2891" t="s">
        <v>11528</v>
      </c>
      <c r="D2891" s="3" t="b">
        <f>NOT(ISNA(VLOOKUP(A2891,des!B:B,1,FALSE)))</f>
        <v>0</v>
      </c>
      <c r="E2891" s="3" t="str">
        <f>IF(D2891,VLOOKUP(A2891,des!B:Q,11,FALSE),"")</f>
        <v/>
      </c>
      <c r="F2891" s="3" t="b">
        <f t="shared" si="180"/>
        <v>0</v>
      </c>
      <c r="G2891" s="3" t="str">
        <f t="shared" si="181"/>
        <v/>
      </c>
      <c r="H2891" s="3" t="str">
        <f>IF(D2891,VLOOKUP(A2891,des!B:Q,12,FALSE),"")</f>
        <v/>
      </c>
      <c r="I2891" s="3" t="b">
        <f t="shared" si="182"/>
        <v>0</v>
      </c>
      <c r="J2891" s="3" t="str">
        <f t="shared" si="183"/>
        <v/>
      </c>
    </row>
    <row r="2892" spans="1:10" x14ac:dyDescent="0.2">
      <c r="A2892" t="s">
        <v>11529</v>
      </c>
      <c r="B2892" t="s">
        <v>11530</v>
      </c>
      <c r="C2892" t="s">
        <v>11531</v>
      </c>
      <c r="D2892" s="3" t="b">
        <f>NOT(ISNA(VLOOKUP(A2892,des!B:B,1,FALSE)))</f>
        <v>0</v>
      </c>
      <c r="E2892" s="3" t="str">
        <f>IF(D2892,VLOOKUP(A2892,des!B:Q,11,FALSE),"")</f>
        <v/>
      </c>
      <c r="F2892" s="3" t="b">
        <f t="shared" si="180"/>
        <v>0</v>
      </c>
      <c r="G2892" s="3" t="str">
        <f t="shared" si="181"/>
        <v/>
      </c>
      <c r="H2892" s="3" t="str">
        <f>IF(D2892,VLOOKUP(A2892,des!B:Q,12,FALSE),"")</f>
        <v/>
      </c>
      <c r="I2892" s="3" t="b">
        <f t="shared" si="182"/>
        <v>0</v>
      </c>
      <c r="J2892" s="3" t="str">
        <f t="shared" si="183"/>
        <v/>
      </c>
    </row>
    <row r="2893" spans="1:10" x14ac:dyDescent="0.2">
      <c r="A2893" t="s">
        <v>11532</v>
      </c>
      <c r="B2893" t="s">
        <v>11533</v>
      </c>
      <c r="C2893" t="s">
        <v>11534</v>
      </c>
      <c r="D2893" s="3" t="b">
        <f>NOT(ISNA(VLOOKUP(A2893,des!B:B,1,FALSE)))</f>
        <v>0</v>
      </c>
      <c r="E2893" s="3" t="str">
        <f>IF(D2893,VLOOKUP(A2893,des!B:Q,11,FALSE),"")</f>
        <v/>
      </c>
      <c r="F2893" s="3" t="b">
        <f t="shared" si="180"/>
        <v>0</v>
      </c>
      <c r="G2893" s="3" t="str">
        <f t="shared" si="181"/>
        <v/>
      </c>
      <c r="H2893" s="3" t="str">
        <f>IF(D2893,VLOOKUP(A2893,des!B:Q,12,FALSE),"")</f>
        <v/>
      </c>
      <c r="I2893" s="3" t="b">
        <f t="shared" si="182"/>
        <v>0</v>
      </c>
      <c r="J2893" s="3" t="str">
        <f t="shared" si="183"/>
        <v/>
      </c>
    </row>
    <row r="2894" spans="1:10" x14ac:dyDescent="0.2">
      <c r="A2894" t="s">
        <v>11535</v>
      </c>
      <c r="B2894" t="s">
        <v>11536</v>
      </c>
      <c r="C2894" t="s">
        <v>11537</v>
      </c>
      <c r="D2894" s="3" t="b">
        <f>NOT(ISNA(VLOOKUP(A2894,des!B:B,1,FALSE)))</f>
        <v>0</v>
      </c>
      <c r="E2894" s="3" t="str">
        <f>IF(D2894,VLOOKUP(A2894,des!B:Q,11,FALSE),"")</f>
        <v/>
      </c>
      <c r="F2894" s="3" t="b">
        <f t="shared" si="180"/>
        <v>0</v>
      </c>
      <c r="G2894" s="3" t="str">
        <f t="shared" si="181"/>
        <v/>
      </c>
      <c r="H2894" s="3" t="str">
        <f>IF(D2894,VLOOKUP(A2894,des!B:Q,12,FALSE),"")</f>
        <v/>
      </c>
      <c r="I2894" s="3" t="b">
        <f t="shared" si="182"/>
        <v>0</v>
      </c>
      <c r="J2894" s="3" t="str">
        <f t="shared" si="183"/>
        <v/>
      </c>
    </row>
    <row r="2895" spans="1:10" x14ac:dyDescent="0.2">
      <c r="A2895" t="s">
        <v>11538</v>
      </c>
      <c r="B2895" t="s">
        <v>11539</v>
      </c>
      <c r="C2895" t="s">
        <v>11540</v>
      </c>
      <c r="D2895" s="3" t="b">
        <f>NOT(ISNA(VLOOKUP(A2895,des!B:B,1,FALSE)))</f>
        <v>0</v>
      </c>
      <c r="E2895" s="3" t="str">
        <f>IF(D2895,VLOOKUP(A2895,des!B:Q,11,FALSE),"")</f>
        <v/>
      </c>
      <c r="F2895" s="3" t="b">
        <f t="shared" si="180"/>
        <v>0</v>
      </c>
      <c r="G2895" s="3" t="str">
        <f t="shared" si="181"/>
        <v/>
      </c>
      <c r="H2895" s="3" t="str">
        <f>IF(D2895,VLOOKUP(A2895,des!B:Q,12,FALSE),"")</f>
        <v/>
      </c>
      <c r="I2895" s="3" t="b">
        <f t="shared" si="182"/>
        <v>0</v>
      </c>
      <c r="J2895" s="3" t="str">
        <f t="shared" si="183"/>
        <v/>
      </c>
    </row>
    <row r="2896" spans="1:10" x14ac:dyDescent="0.2">
      <c r="A2896" t="s">
        <v>11541</v>
      </c>
      <c r="B2896" t="s">
        <v>11542</v>
      </c>
      <c r="C2896" t="s">
        <v>11543</v>
      </c>
      <c r="D2896" s="3" t="b">
        <f>NOT(ISNA(VLOOKUP(A2896,des!B:B,1,FALSE)))</f>
        <v>0</v>
      </c>
      <c r="E2896" s="3" t="str">
        <f>IF(D2896,VLOOKUP(A2896,des!B:Q,11,FALSE),"")</f>
        <v/>
      </c>
      <c r="F2896" s="3" t="b">
        <f t="shared" si="180"/>
        <v>0</v>
      </c>
      <c r="G2896" s="3" t="str">
        <f t="shared" si="181"/>
        <v/>
      </c>
      <c r="H2896" s="3" t="str">
        <f>IF(D2896,VLOOKUP(A2896,des!B:Q,12,FALSE),"")</f>
        <v/>
      </c>
      <c r="I2896" s="3" t="b">
        <f t="shared" si="182"/>
        <v>0</v>
      </c>
      <c r="J2896" s="3" t="str">
        <f t="shared" si="183"/>
        <v/>
      </c>
    </row>
    <row r="2897" spans="1:10" x14ac:dyDescent="0.2">
      <c r="A2897" t="s">
        <v>11544</v>
      </c>
      <c r="B2897" t="s">
        <v>11545</v>
      </c>
      <c r="C2897" t="s">
        <v>11546</v>
      </c>
      <c r="D2897" s="3" t="b">
        <f>NOT(ISNA(VLOOKUP(A2897,des!B:B,1,FALSE)))</f>
        <v>0</v>
      </c>
      <c r="E2897" s="3" t="str">
        <f>IF(D2897,VLOOKUP(A2897,des!B:Q,11,FALSE),"")</f>
        <v/>
      </c>
      <c r="F2897" s="3" t="b">
        <f t="shared" si="180"/>
        <v>0</v>
      </c>
      <c r="G2897" s="3" t="str">
        <f t="shared" si="181"/>
        <v/>
      </c>
      <c r="H2897" s="3" t="str">
        <f>IF(D2897,VLOOKUP(A2897,des!B:Q,12,FALSE),"")</f>
        <v/>
      </c>
      <c r="I2897" s="3" t="b">
        <f t="shared" si="182"/>
        <v>0</v>
      </c>
      <c r="J2897" s="3" t="str">
        <f t="shared" si="183"/>
        <v/>
      </c>
    </row>
    <row r="2898" spans="1:10" x14ac:dyDescent="0.2">
      <c r="A2898" t="s">
        <v>11547</v>
      </c>
      <c r="B2898" t="s">
        <v>11548</v>
      </c>
      <c r="C2898" t="s">
        <v>11549</v>
      </c>
      <c r="D2898" s="3" t="b">
        <f>NOT(ISNA(VLOOKUP(A2898,des!B:B,1,FALSE)))</f>
        <v>0</v>
      </c>
      <c r="E2898" s="3" t="str">
        <f>IF(D2898,VLOOKUP(A2898,des!B:Q,11,FALSE),"")</f>
        <v/>
      </c>
      <c r="F2898" s="3" t="b">
        <f t="shared" si="180"/>
        <v>0</v>
      </c>
      <c r="G2898" s="3" t="str">
        <f t="shared" si="181"/>
        <v/>
      </c>
      <c r="H2898" s="3" t="str">
        <f>IF(D2898,VLOOKUP(A2898,des!B:Q,12,FALSE),"")</f>
        <v/>
      </c>
      <c r="I2898" s="3" t="b">
        <f t="shared" si="182"/>
        <v>0</v>
      </c>
      <c r="J2898" s="3" t="str">
        <f t="shared" si="183"/>
        <v/>
      </c>
    </row>
    <row r="2899" spans="1:10" x14ac:dyDescent="0.2">
      <c r="A2899" t="s">
        <v>11550</v>
      </c>
      <c r="B2899" t="s">
        <v>11551</v>
      </c>
      <c r="C2899" t="s">
        <v>11552</v>
      </c>
      <c r="D2899" s="3" t="b">
        <f>NOT(ISNA(VLOOKUP(A2899,des!B:B,1,FALSE)))</f>
        <v>0</v>
      </c>
      <c r="E2899" s="3" t="str">
        <f>IF(D2899,VLOOKUP(A2899,des!B:Q,11,FALSE),"")</f>
        <v/>
      </c>
      <c r="F2899" s="3" t="b">
        <f t="shared" si="180"/>
        <v>0</v>
      </c>
      <c r="G2899" s="3" t="str">
        <f t="shared" si="181"/>
        <v/>
      </c>
      <c r="H2899" s="3" t="str">
        <f>IF(D2899,VLOOKUP(A2899,des!B:Q,12,FALSE),"")</f>
        <v/>
      </c>
      <c r="I2899" s="3" t="b">
        <f t="shared" si="182"/>
        <v>0</v>
      </c>
      <c r="J2899" s="3" t="str">
        <f t="shared" si="183"/>
        <v/>
      </c>
    </row>
    <row r="2900" spans="1:10" x14ac:dyDescent="0.2">
      <c r="A2900" t="s">
        <v>11553</v>
      </c>
      <c r="B2900" t="s">
        <v>11554</v>
      </c>
      <c r="C2900" t="s">
        <v>11555</v>
      </c>
      <c r="D2900" s="3" t="b">
        <f>NOT(ISNA(VLOOKUP(A2900,des!B:B,1,FALSE)))</f>
        <v>0</v>
      </c>
      <c r="E2900" s="3" t="str">
        <f>IF(D2900,VLOOKUP(A2900,des!B:Q,11,FALSE),"")</f>
        <v/>
      </c>
      <c r="F2900" s="3" t="b">
        <f t="shared" si="180"/>
        <v>0</v>
      </c>
      <c r="G2900" s="3" t="str">
        <f t="shared" si="181"/>
        <v/>
      </c>
      <c r="H2900" s="3" t="str">
        <f>IF(D2900,VLOOKUP(A2900,des!B:Q,12,FALSE),"")</f>
        <v/>
      </c>
      <c r="I2900" s="3" t="b">
        <f t="shared" si="182"/>
        <v>0</v>
      </c>
      <c r="J2900" s="3" t="str">
        <f t="shared" si="183"/>
        <v/>
      </c>
    </row>
    <row r="2901" spans="1:10" x14ac:dyDescent="0.2">
      <c r="A2901" t="s">
        <v>11556</v>
      </c>
      <c r="B2901" t="s">
        <v>11557</v>
      </c>
      <c r="C2901" t="s">
        <v>11558</v>
      </c>
      <c r="D2901" s="3" t="b">
        <f>NOT(ISNA(VLOOKUP(A2901,des!B:B,1,FALSE)))</f>
        <v>0</v>
      </c>
      <c r="E2901" s="3" t="str">
        <f>IF(D2901,VLOOKUP(A2901,des!B:Q,11,FALSE),"")</f>
        <v/>
      </c>
      <c r="F2901" s="3" t="b">
        <f t="shared" si="180"/>
        <v>0</v>
      </c>
      <c r="G2901" s="3" t="str">
        <f t="shared" si="181"/>
        <v/>
      </c>
      <c r="H2901" s="3" t="str">
        <f>IF(D2901,VLOOKUP(A2901,des!B:Q,12,FALSE),"")</f>
        <v/>
      </c>
      <c r="I2901" s="3" t="b">
        <f t="shared" si="182"/>
        <v>0</v>
      </c>
      <c r="J2901" s="3" t="str">
        <f t="shared" si="183"/>
        <v/>
      </c>
    </row>
    <row r="2902" spans="1:10" x14ac:dyDescent="0.2">
      <c r="A2902" t="s">
        <v>11559</v>
      </c>
      <c r="B2902" t="s">
        <v>11560</v>
      </c>
      <c r="C2902" t="s">
        <v>11561</v>
      </c>
      <c r="D2902" s="3" t="b">
        <f>NOT(ISNA(VLOOKUP(A2902,des!B:B,1,FALSE)))</f>
        <v>0</v>
      </c>
      <c r="E2902" s="3" t="str">
        <f>IF(D2902,VLOOKUP(A2902,des!B:Q,11,FALSE),"")</f>
        <v/>
      </c>
      <c r="F2902" s="3" t="b">
        <f t="shared" si="180"/>
        <v>0</v>
      </c>
      <c r="G2902" s="3" t="str">
        <f t="shared" si="181"/>
        <v/>
      </c>
      <c r="H2902" s="3" t="str">
        <f>IF(D2902,VLOOKUP(A2902,des!B:Q,12,FALSE),"")</f>
        <v/>
      </c>
      <c r="I2902" s="3" t="b">
        <f t="shared" si="182"/>
        <v>0</v>
      </c>
      <c r="J2902" s="3" t="str">
        <f t="shared" si="183"/>
        <v/>
      </c>
    </row>
    <row r="2903" spans="1:10" x14ac:dyDescent="0.2">
      <c r="A2903" t="s">
        <v>11562</v>
      </c>
      <c r="B2903" t="s">
        <v>11563</v>
      </c>
      <c r="C2903" t="s">
        <v>11564</v>
      </c>
      <c r="D2903" s="3" t="b">
        <f>NOT(ISNA(VLOOKUP(A2903,des!B:B,1,FALSE)))</f>
        <v>0</v>
      </c>
      <c r="E2903" s="3" t="str">
        <f>IF(D2903,VLOOKUP(A2903,des!B:Q,11,FALSE),"")</f>
        <v/>
      </c>
      <c r="F2903" s="3" t="b">
        <f t="shared" si="180"/>
        <v>0</v>
      </c>
      <c r="G2903" s="3" t="str">
        <f t="shared" si="181"/>
        <v/>
      </c>
      <c r="H2903" s="3" t="str">
        <f>IF(D2903,VLOOKUP(A2903,des!B:Q,12,FALSE),"")</f>
        <v/>
      </c>
      <c r="I2903" s="3" t="b">
        <f t="shared" si="182"/>
        <v>0</v>
      </c>
      <c r="J2903" s="3" t="str">
        <f t="shared" si="183"/>
        <v/>
      </c>
    </row>
    <row r="2904" spans="1:10" x14ac:dyDescent="0.2">
      <c r="A2904" t="s">
        <v>11565</v>
      </c>
      <c r="B2904" t="s">
        <v>11566</v>
      </c>
      <c r="C2904" t="s">
        <v>11567</v>
      </c>
      <c r="D2904" s="3" t="b">
        <f>NOT(ISNA(VLOOKUP(A2904,des!B:B,1,FALSE)))</f>
        <v>0</v>
      </c>
      <c r="E2904" s="3" t="str">
        <f>IF(D2904,VLOOKUP(A2904,des!B:Q,11,FALSE),"")</f>
        <v/>
      </c>
      <c r="F2904" s="3" t="b">
        <f t="shared" si="180"/>
        <v>0</v>
      </c>
      <c r="G2904" s="3" t="str">
        <f t="shared" si="181"/>
        <v/>
      </c>
      <c r="H2904" s="3" t="str">
        <f>IF(D2904,VLOOKUP(A2904,des!B:Q,12,FALSE),"")</f>
        <v/>
      </c>
      <c r="I2904" s="3" t="b">
        <f t="shared" si="182"/>
        <v>0</v>
      </c>
      <c r="J2904" s="3" t="str">
        <f t="shared" si="183"/>
        <v/>
      </c>
    </row>
    <row r="2905" spans="1:10" x14ac:dyDescent="0.2">
      <c r="A2905" t="s">
        <v>11568</v>
      </c>
      <c r="B2905" t="s">
        <v>11569</v>
      </c>
      <c r="C2905" t="s">
        <v>11570</v>
      </c>
      <c r="D2905" s="3" t="b">
        <f>NOT(ISNA(VLOOKUP(A2905,des!B:B,1,FALSE)))</f>
        <v>0</v>
      </c>
      <c r="E2905" s="3" t="str">
        <f>IF(D2905,VLOOKUP(A2905,des!B:Q,11,FALSE),"")</f>
        <v/>
      </c>
      <c r="F2905" s="3" t="b">
        <f t="shared" si="180"/>
        <v>0</v>
      </c>
      <c r="G2905" s="3" t="str">
        <f t="shared" si="181"/>
        <v/>
      </c>
      <c r="H2905" s="3" t="str">
        <f>IF(D2905,VLOOKUP(A2905,des!B:Q,12,FALSE),"")</f>
        <v/>
      </c>
      <c r="I2905" s="3" t="b">
        <f t="shared" si="182"/>
        <v>0</v>
      </c>
      <c r="J2905" s="3" t="str">
        <f t="shared" si="183"/>
        <v/>
      </c>
    </row>
    <row r="2906" spans="1:10" x14ac:dyDescent="0.2">
      <c r="A2906" t="s">
        <v>11571</v>
      </c>
      <c r="B2906" t="s">
        <v>11572</v>
      </c>
      <c r="C2906" t="s">
        <v>11573</v>
      </c>
      <c r="D2906" s="3" t="b">
        <f>NOT(ISNA(VLOOKUP(A2906,des!B:B,1,FALSE)))</f>
        <v>0</v>
      </c>
      <c r="E2906" s="3" t="str">
        <f>IF(D2906,VLOOKUP(A2906,des!B:Q,11,FALSE),"")</f>
        <v/>
      </c>
      <c r="F2906" s="3" t="b">
        <f t="shared" si="180"/>
        <v>0</v>
      </c>
      <c r="G2906" s="3" t="str">
        <f t="shared" si="181"/>
        <v/>
      </c>
      <c r="H2906" s="3" t="str">
        <f>IF(D2906,VLOOKUP(A2906,des!B:Q,12,FALSE),"")</f>
        <v/>
      </c>
      <c r="I2906" s="3" t="b">
        <f t="shared" si="182"/>
        <v>0</v>
      </c>
      <c r="J2906" s="3" t="str">
        <f t="shared" si="183"/>
        <v/>
      </c>
    </row>
    <row r="2907" spans="1:10" x14ac:dyDescent="0.2">
      <c r="A2907" t="s">
        <v>11574</v>
      </c>
      <c r="B2907" t="s">
        <v>11575</v>
      </c>
      <c r="C2907" t="s">
        <v>11576</v>
      </c>
      <c r="D2907" s="3" t="b">
        <f>NOT(ISNA(VLOOKUP(A2907,des!B:B,1,FALSE)))</f>
        <v>0</v>
      </c>
      <c r="E2907" s="3" t="str">
        <f>IF(D2907,VLOOKUP(A2907,des!B:Q,11,FALSE),"")</f>
        <v/>
      </c>
      <c r="F2907" s="3" t="b">
        <f t="shared" si="180"/>
        <v>0</v>
      </c>
      <c r="G2907" s="3" t="str">
        <f t="shared" si="181"/>
        <v/>
      </c>
      <c r="H2907" s="3" t="str">
        <f>IF(D2907,VLOOKUP(A2907,des!B:Q,12,FALSE),"")</f>
        <v/>
      </c>
      <c r="I2907" s="3" t="b">
        <f t="shared" si="182"/>
        <v>0</v>
      </c>
      <c r="J2907" s="3" t="str">
        <f t="shared" si="183"/>
        <v/>
      </c>
    </row>
    <row r="2908" spans="1:10" x14ac:dyDescent="0.2">
      <c r="A2908" t="s">
        <v>11577</v>
      </c>
      <c r="B2908" t="s">
        <v>11578</v>
      </c>
      <c r="C2908" t="s">
        <v>11579</v>
      </c>
      <c r="D2908" s="3" t="b">
        <f>NOT(ISNA(VLOOKUP(A2908,des!B:B,1,FALSE)))</f>
        <v>0</v>
      </c>
      <c r="E2908" s="3" t="str">
        <f>IF(D2908,VLOOKUP(A2908,des!B:Q,11,FALSE),"")</f>
        <v/>
      </c>
      <c r="F2908" s="3" t="b">
        <f t="shared" si="180"/>
        <v>0</v>
      </c>
      <c r="G2908" s="3" t="str">
        <f t="shared" si="181"/>
        <v/>
      </c>
      <c r="H2908" s="3" t="str">
        <f>IF(D2908,VLOOKUP(A2908,des!B:Q,12,FALSE),"")</f>
        <v/>
      </c>
      <c r="I2908" s="3" t="b">
        <f t="shared" si="182"/>
        <v>0</v>
      </c>
      <c r="J2908" s="3" t="str">
        <f t="shared" si="183"/>
        <v/>
      </c>
    </row>
    <row r="2909" spans="1:10" x14ac:dyDescent="0.2">
      <c r="A2909" t="s">
        <v>11580</v>
      </c>
      <c r="B2909" t="s">
        <v>11581</v>
      </c>
      <c r="C2909" t="s">
        <v>11582</v>
      </c>
      <c r="D2909" s="3" t="b">
        <f>NOT(ISNA(VLOOKUP(A2909,des!B:B,1,FALSE)))</f>
        <v>0</v>
      </c>
      <c r="E2909" s="3" t="str">
        <f>IF(D2909,VLOOKUP(A2909,des!B:Q,11,FALSE),"")</f>
        <v/>
      </c>
      <c r="F2909" s="3" t="b">
        <f t="shared" si="180"/>
        <v>0</v>
      </c>
      <c r="G2909" s="3" t="str">
        <f t="shared" si="181"/>
        <v/>
      </c>
      <c r="H2909" s="3" t="str">
        <f>IF(D2909,VLOOKUP(A2909,des!B:Q,12,FALSE),"")</f>
        <v/>
      </c>
      <c r="I2909" s="3" t="b">
        <f t="shared" si="182"/>
        <v>0</v>
      </c>
      <c r="J2909" s="3" t="str">
        <f t="shared" si="183"/>
        <v/>
      </c>
    </row>
    <row r="2910" spans="1:10" x14ac:dyDescent="0.2">
      <c r="A2910" t="s">
        <v>11583</v>
      </c>
      <c r="B2910" t="s">
        <v>11584</v>
      </c>
      <c r="C2910" t="s">
        <v>11585</v>
      </c>
      <c r="D2910" s="3" t="b">
        <f>NOT(ISNA(VLOOKUP(A2910,des!B:B,1,FALSE)))</f>
        <v>0</v>
      </c>
      <c r="E2910" s="3" t="str">
        <f>IF(D2910,VLOOKUP(A2910,des!B:Q,11,FALSE),"")</f>
        <v/>
      </c>
      <c r="F2910" s="3" t="b">
        <f t="shared" si="180"/>
        <v>0</v>
      </c>
      <c r="G2910" s="3" t="str">
        <f t="shared" si="181"/>
        <v/>
      </c>
      <c r="H2910" s="3" t="str">
        <f>IF(D2910,VLOOKUP(A2910,des!B:Q,12,FALSE),"")</f>
        <v/>
      </c>
      <c r="I2910" s="3" t="b">
        <f t="shared" si="182"/>
        <v>0</v>
      </c>
      <c r="J2910" s="3" t="str">
        <f t="shared" si="183"/>
        <v/>
      </c>
    </row>
    <row r="2911" spans="1:10" x14ac:dyDescent="0.2">
      <c r="A2911" t="s">
        <v>11586</v>
      </c>
      <c r="B2911" t="s">
        <v>11587</v>
      </c>
      <c r="C2911" t="s">
        <v>11588</v>
      </c>
      <c r="D2911" s="3" t="b">
        <f>NOT(ISNA(VLOOKUP(A2911,des!B:B,1,FALSE)))</f>
        <v>0</v>
      </c>
      <c r="E2911" s="3" t="str">
        <f>IF(D2911,VLOOKUP(A2911,des!B:Q,11,FALSE),"")</f>
        <v/>
      </c>
      <c r="F2911" s="3" t="b">
        <f t="shared" si="180"/>
        <v>0</v>
      </c>
      <c r="G2911" s="3" t="str">
        <f t="shared" si="181"/>
        <v/>
      </c>
      <c r="H2911" s="3" t="str">
        <f>IF(D2911,VLOOKUP(A2911,des!B:Q,12,FALSE),"")</f>
        <v/>
      </c>
      <c r="I2911" s="3" t="b">
        <f t="shared" si="182"/>
        <v>0</v>
      </c>
      <c r="J2911" s="3" t="str">
        <f t="shared" si="183"/>
        <v/>
      </c>
    </row>
    <row r="2912" spans="1:10" x14ac:dyDescent="0.2">
      <c r="A2912" t="s">
        <v>11589</v>
      </c>
      <c r="B2912" t="s">
        <v>11590</v>
      </c>
      <c r="C2912" t="s">
        <v>11591</v>
      </c>
      <c r="D2912" s="3" t="b">
        <f>NOT(ISNA(VLOOKUP(A2912,des!B:B,1,FALSE)))</f>
        <v>0</v>
      </c>
      <c r="E2912" s="3" t="str">
        <f>IF(D2912,VLOOKUP(A2912,des!B:Q,11,FALSE),"")</f>
        <v/>
      </c>
      <c r="F2912" s="3" t="b">
        <f t="shared" si="180"/>
        <v>0</v>
      </c>
      <c r="G2912" s="3" t="str">
        <f t="shared" si="181"/>
        <v/>
      </c>
      <c r="H2912" s="3" t="str">
        <f>IF(D2912,VLOOKUP(A2912,des!B:Q,12,FALSE),"")</f>
        <v/>
      </c>
      <c r="I2912" s="3" t="b">
        <f t="shared" si="182"/>
        <v>0</v>
      </c>
      <c r="J2912" s="3" t="str">
        <f t="shared" si="183"/>
        <v/>
      </c>
    </row>
    <row r="2913" spans="1:10" x14ac:dyDescent="0.2">
      <c r="A2913" t="s">
        <v>11592</v>
      </c>
      <c r="B2913" t="s">
        <v>11593</v>
      </c>
      <c r="C2913" t="s">
        <v>11594</v>
      </c>
      <c r="D2913" s="3" t="b">
        <f>NOT(ISNA(VLOOKUP(A2913,des!B:B,1,FALSE)))</f>
        <v>0</v>
      </c>
      <c r="E2913" s="3" t="str">
        <f>IF(D2913,VLOOKUP(A2913,des!B:Q,11,FALSE),"")</f>
        <v/>
      </c>
      <c r="F2913" s="3" t="b">
        <f t="shared" si="180"/>
        <v>0</v>
      </c>
      <c r="G2913" s="3" t="str">
        <f t="shared" si="181"/>
        <v/>
      </c>
      <c r="H2913" s="3" t="str">
        <f>IF(D2913,VLOOKUP(A2913,des!B:Q,12,FALSE),"")</f>
        <v/>
      </c>
      <c r="I2913" s="3" t="b">
        <f t="shared" si="182"/>
        <v>0</v>
      </c>
      <c r="J2913" s="3" t="str">
        <f t="shared" si="183"/>
        <v/>
      </c>
    </row>
    <row r="2914" spans="1:10" x14ac:dyDescent="0.2">
      <c r="A2914" t="s">
        <v>11595</v>
      </c>
      <c r="B2914" t="s">
        <v>11596</v>
      </c>
      <c r="C2914" t="s">
        <v>11597</v>
      </c>
      <c r="D2914" s="3" t="b">
        <f>NOT(ISNA(VLOOKUP(A2914,des!B:B,1,FALSE)))</f>
        <v>0</v>
      </c>
      <c r="E2914" s="3" t="str">
        <f>IF(D2914,VLOOKUP(A2914,des!B:Q,11,FALSE),"")</f>
        <v/>
      </c>
      <c r="F2914" s="3" t="b">
        <f t="shared" si="180"/>
        <v>0</v>
      </c>
      <c r="G2914" s="3" t="str">
        <f t="shared" si="181"/>
        <v/>
      </c>
      <c r="H2914" s="3" t="str">
        <f>IF(D2914,VLOOKUP(A2914,des!B:Q,12,FALSE),"")</f>
        <v/>
      </c>
      <c r="I2914" s="3" t="b">
        <f t="shared" si="182"/>
        <v>0</v>
      </c>
      <c r="J2914" s="3" t="str">
        <f t="shared" si="183"/>
        <v/>
      </c>
    </row>
    <row r="2915" spans="1:10" x14ac:dyDescent="0.2">
      <c r="A2915" t="s">
        <v>11598</v>
      </c>
      <c r="B2915" t="s">
        <v>11599</v>
      </c>
      <c r="C2915" t="s">
        <v>11600</v>
      </c>
      <c r="D2915" s="3" t="b">
        <f>NOT(ISNA(VLOOKUP(A2915,des!B:B,1,FALSE)))</f>
        <v>0</v>
      </c>
      <c r="E2915" s="3" t="str">
        <f>IF(D2915,VLOOKUP(A2915,des!B:Q,11,FALSE),"")</f>
        <v/>
      </c>
      <c r="F2915" s="3" t="b">
        <f t="shared" si="180"/>
        <v>0</v>
      </c>
      <c r="G2915" s="3" t="str">
        <f t="shared" si="181"/>
        <v/>
      </c>
      <c r="H2915" s="3" t="str">
        <f>IF(D2915,VLOOKUP(A2915,des!B:Q,12,FALSE),"")</f>
        <v/>
      </c>
      <c r="I2915" s="3" t="b">
        <f t="shared" si="182"/>
        <v>0</v>
      </c>
      <c r="J2915" s="3" t="str">
        <f t="shared" si="183"/>
        <v/>
      </c>
    </row>
    <row r="2916" spans="1:10" x14ac:dyDescent="0.2">
      <c r="A2916" t="s">
        <v>11601</v>
      </c>
      <c r="B2916" t="s">
        <v>11602</v>
      </c>
      <c r="C2916" t="s">
        <v>11603</v>
      </c>
      <c r="D2916" s="3" t="b">
        <f>NOT(ISNA(VLOOKUP(A2916,des!B:B,1,FALSE)))</f>
        <v>0</v>
      </c>
      <c r="E2916" s="3" t="str">
        <f>IF(D2916,VLOOKUP(A2916,des!B:Q,11,FALSE),"")</f>
        <v/>
      </c>
      <c r="F2916" s="3" t="b">
        <f t="shared" si="180"/>
        <v>0</v>
      </c>
      <c r="G2916" s="3" t="str">
        <f t="shared" si="181"/>
        <v/>
      </c>
      <c r="H2916" s="3" t="str">
        <f>IF(D2916,VLOOKUP(A2916,des!B:Q,12,FALSE),"")</f>
        <v/>
      </c>
      <c r="I2916" s="3" t="b">
        <f t="shared" si="182"/>
        <v>0</v>
      </c>
      <c r="J2916" s="3" t="str">
        <f t="shared" si="183"/>
        <v/>
      </c>
    </row>
    <row r="2917" spans="1:10" x14ac:dyDescent="0.2">
      <c r="A2917" t="s">
        <v>11604</v>
      </c>
      <c r="B2917" t="s">
        <v>11605</v>
      </c>
      <c r="C2917" t="s">
        <v>11606</v>
      </c>
      <c r="D2917" s="3" t="b">
        <f>NOT(ISNA(VLOOKUP(A2917,des!B:B,1,FALSE)))</f>
        <v>0</v>
      </c>
      <c r="E2917" s="3" t="str">
        <f>IF(D2917,VLOOKUP(A2917,des!B:Q,11,FALSE),"")</f>
        <v/>
      </c>
      <c r="F2917" s="3" t="b">
        <f t="shared" si="180"/>
        <v>0</v>
      </c>
      <c r="G2917" s="3" t="str">
        <f t="shared" si="181"/>
        <v/>
      </c>
      <c r="H2917" s="3" t="str">
        <f>IF(D2917,VLOOKUP(A2917,des!B:Q,12,FALSE),"")</f>
        <v/>
      </c>
      <c r="I2917" s="3" t="b">
        <f t="shared" si="182"/>
        <v>0</v>
      </c>
      <c r="J2917" s="3" t="str">
        <f t="shared" si="183"/>
        <v/>
      </c>
    </row>
    <row r="2918" spans="1:10" x14ac:dyDescent="0.2">
      <c r="A2918" t="s">
        <v>11607</v>
      </c>
      <c r="B2918" t="s">
        <v>11608</v>
      </c>
      <c r="C2918" t="s">
        <v>11609</v>
      </c>
      <c r="D2918" s="3" t="b">
        <f>NOT(ISNA(VLOOKUP(A2918,des!B:B,1,FALSE)))</f>
        <v>0</v>
      </c>
      <c r="E2918" s="3" t="str">
        <f>IF(D2918,VLOOKUP(A2918,des!B:Q,11,FALSE),"")</f>
        <v/>
      </c>
      <c r="F2918" s="3" t="b">
        <f t="shared" si="180"/>
        <v>0</v>
      </c>
      <c r="G2918" s="3" t="str">
        <f t="shared" si="181"/>
        <v/>
      </c>
      <c r="H2918" s="3" t="str">
        <f>IF(D2918,VLOOKUP(A2918,des!B:Q,12,FALSE),"")</f>
        <v/>
      </c>
      <c r="I2918" s="3" t="b">
        <f t="shared" si="182"/>
        <v>0</v>
      </c>
      <c r="J2918" s="3" t="str">
        <f t="shared" si="183"/>
        <v/>
      </c>
    </row>
    <row r="2919" spans="1:10" x14ac:dyDescent="0.2">
      <c r="A2919" t="s">
        <v>11610</v>
      </c>
      <c r="B2919" t="s">
        <v>11611</v>
      </c>
      <c r="C2919" t="s">
        <v>11612</v>
      </c>
      <c r="D2919" s="3" t="b">
        <f>NOT(ISNA(VLOOKUP(A2919,des!B:B,1,FALSE)))</f>
        <v>0</v>
      </c>
      <c r="E2919" s="3" t="str">
        <f>IF(D2919,VLOOKUP(A2919,des!B:Q,11,FALSE),"")</f>
        <v/>
      </c>
      <c r="F2919" s="3" t="b">
        <f t="shared" si="180"/>
        <v>0</v>
      </c>
      <c r="G2919" s="3" t="str">
        <f t="shared" si="181"/>
        <v/>
      </c>
      <c r="H2919" s="3" t="str">
        <f>IF(D2919,VLOOKUP(A2919,des!B:Q,12,FALSE),"")</f>
        <v/>
      </c>
      <c r="I2919" s="3" t="b">
        <f t="shared" si="182"/>
        <v>0</v>
      </c>
      <c r="J2919" s="3" t="str">
        <f t="shared" si="183"/>
        <v/>
      </c>
    </row>
    <row r="2920" spans="1:10" x14ac:dyDescent="0.2">
      <c r="A2920" t="s">
        <v>11613</v>
      </c>
      <c r="B2920" t="s">
        <v>11614</v>
      </c>
      <c r="C2920" t="s">
        <v>11615</v>
      </c>
      <c r="D2920" s="3" t="b">
        <f>NOT(ISNA(VLOOKUP(A2920,des!B:B,1,FALSE)))</f>
        <v>0</v>
      </c>
      <c r="E2920" s="3" t="str">
        <f>IF(D2920,VLOOKUP(A2920,des!B:Q,11,FALSE),"")</f>
        <v/>
      </c>
      <c r="F2920" s="3" t="b">
        <f t="shared" si="180"/>
        <v>0</v>
      </c>
      <c r="G2920" s="3" t="str">
        <f t="shared" si="181"/>
        <v/>
      </c>
      <c r="H2920" s="3" t="str">
        <f>IF(D2920,VLOOKUP(A2920,des!B:Q,12,FALSE),"")</f>
        <v/>
      </c>
      <c r="I2920" s="3" t="b">
        <f t="shared" si="182"/>
        <v>0</v>
      </c>
      <c r="J2920" s="3" t="str">
        <f t="shared" si="183"/>
        <v/>
      </c>
    </row>
    <row r="2921" spans="1:10" x14ac:dyDescent="0.2">
      <c r="A2921" t="s">
        <v>11616</v>
      </c>
      <c r="B2921" t="s">
        <v>11617</v>
      </c>
      <c r="C2921" t="s">
        <v>11618</v>
      </c>
      <c r="D2921" s="3" t="b">
        <f>NOT(ISNA(VLOOKUP(A2921,des!B:B,1,FALSE)))</f>
        <v>0</v>
      </c>
      <c r="E2921" s="3" t="str">
        <f>IF(D2921,VLOOKUP(A2921,des!B:Q,11,FALSE),"")</f>
        <v/>
      </c>
      <c r="F2921" s="3" t="b">
        <f t="shared" si="180"/>
        <v>0</v>
      </c>
      <c r="G2921" s="3" t="str">
        <f t="shared" si="181"/>
        <v/>
      </c>
      <c r="H2921" s="3" t="str">
        <f>IF(D2921,VLOOKUP(A2921,des!B:Q,12,FALSE),"")</f>
        <v/>
      </c>
      <c r="I2921" s="3" t="b">
        <f t="shared" si="182"/>
        <v>0</v>
      </c>
      <c r="J2921" s="3" t="str">
        <f t="shared" si="183"/>
        <v/>
      </c>
    </row>
    <row r="2922" spans="1:10" x14ac:dyDescent="0.2">
      <c r="A2922" t="s">
        <v>11619</v>
      </c>
      <c r="B2922" t="s">
        <v>11620</v>
      </c>
      <c r="C2922" t="s">
        <v>11621</v>
      </c>
      <c r="D2922" s="3" t="b">
        <f>NOT(ISNA(VLOOKUP(A2922,des!B:B,1,FALSE)))</f>
        <v>0</v>
      </c>
      <c r="E2922" s="3" t="str">
        <f>IF(D2922,VLOOKUP(A2922,des!B:Q,11,FALSE),"")</f>
        <v/>
      </c>
      <c r="F2922" s="3" t="b">
        <f t="shared" si="180"/>
        <v>0</v>
      </c>
      <c r="G2922" s="3" t="str">
        <f t="shared" si="181"/>
        <v/>
      </c>
      <c r="H2922" s="3" t="str">
        <f>IF(D2922,VLOOKUP(A2922,des!B:Q,12,FALSE),"")</f>
        <v/>
      </c>
      <c r="I2922" s="3" t="b">
        <f t="shared" si="182"/>
        <v>0</v>
      </c>
      <c r="J2922" s="3" t="str">
        <f t="shared" si="183"/>
        <v/>
      </c>
    </row>
    <row r="2923" spans="1:10" x14ac:dyDescent="0.2">
      <c r="A2923" t="s">
        <v>11622</v>
      </c>
      <c r="B2923" t="s">
        <v>11623</v>
      </c>
      <c r="C2923" t="s">
        <v>11624</v>
      </c>
      <c r="D2923" s="3" t="b">
        <f>NOT(ISNA(VLOOKUP(A2923,des!B:B,1,FALSE)))</f>
        <v>0</v>
      </c>
      <c r="E2923" s="3" t="str">
        <f>IF(D2923,VLOOKUP(A2923,des!B:Q,11,FALSE),"")</f>
        <v/>
      </c>
      <c r="F2923" s="3" t="b">
        <f t="shared" si="180"/>
        <v>0</v>
      </c>
      <c r="G2923" s="3" t="str">
        <f t="shared" si="181"/>
        <v/>
      </c>
      <c r="H2923" s="3" t="str">
        <f>IF(D2923,VLOOKUP(A2923,des!B:Q,12,FALSE),"")</f>
        <v/>
      </c>
      <c r="I2923" s="3" t="b">
        <f t="shared" si="182"/>
        <v>0</v>
      </c>
      <c r="J2923" s="3" t="str">
        <f t="shared" si="183"/>
        <v/>
      </c>
    </row>
    <row r="2924" spans="1:10" x14ac:dyDescent="0.2">
      <c r="A2924" t="s">
        <v>11625</v>
      </c>
      <c r="B2924" t="s">
        <v>11626</v>
      </c>
      <c r="C2924" t="s">
        <v>11627</v>
      </c>
      <c r="D2924" s="3" t="b">
        <f>NOT(ISNA(VLOOKUP(A2924,des!B:B,1,FALSE)))</f>
        <v>0</v>
      </c>
      <c r="E2924" s="3" t="str">
        <f>IF(D2924,VLOOKUP(A2924,des!B:Q,11,FALSE),"")</f>
        <v/>
      </c>
      <c r="F2924" s="3" t="b">
        <f t="shared" si="180"/>
        <v>0</v>
      </c>
      <c r="G2924" s="3" t="str">
        <f t="shared" si="181"/>
        <v/>
      </c>
      <c r="H2924" s="3" t="str">
        <f>IF(D2924,VLOOKUP(A2924,des!B:Q,12,FALSE),"")</f>
        <v/>
      </c>
      <c r="I2924" s="3" t="b">
        <f t="shared" si="182"/>
        <v>0</v>
      </c>
      <c r="J2924" s="3" t="str">
        <f t="shared" si="183"/>
        <v/>
      </c>
    </row>
    <row r="2925" spans="1:10" x14ac:dyDescent="0.2">
      <c r="A2925" t="s">
        <v>11628</v>
      </c>
      <c r="B2925" t="s">
        <v>11629</v>
      </c>
      <c r="C2925" t="s">
        <v>11630</v>
      </c>
      <c r="D2925" s="3" t="b">
        <f>NOT(ISNA(VLOOKUP(A2925,des!B:B,1,FALSE)))</f>
        <v>0</v>
      </c>
      <c r="E2925" s="3" t="str">
        <f>IF(D2925,VLOOKUP(A2925,des!B:Q,11,FALSE),"")</f>
        <v/>
      </c>
      <c r="F2925" s="3" t="b">
        <f t="shared" si="180"/>
        <v>0</v>
      </c>
      <c r="G2925" s="3" t="str">
        <f t="shared" si="181"/>
        <v/>
      </c>
      <c r="H2925" s="3" t="str">
        <f>IF(D2925,VLOOKUP(A2925,des!B:Q,12,FALSE),"")</f>
        <v/>
      </c>
      <c r="I2925" s="3" t="b">
        <f t="shared" si="182"/>
        <v>0</v>
      </c>
      <c r="J2925" s="3" t="str">
        <f t="shared" si="183"/>
        <v/>
      </c>
    </row>
    <row r="2926" spans="1:10" x14ac:dyDescent="0.2">
      <c r="A2926" t="s">
        <v>11631</v>
      </c>
      <c r="B2926" t="s">
        <v>11632</v>
      </c>
      <c r="C2926" t="s">
        <v>11633</v>
      </c>
      <c r="D2926" s="3" t="b">
        <f>NOT(ISNA(VLOOKUP(A2926,des!B:B,1,FALSE)))</f>
        <v>0</v>
      </c>
      <c r="E2926" s="3" t="str">
        <f>IF(D2926,VLOOKUP(A2926,des!B:Q,11,FALSE),"")</f>
        <v/>
      </c>
      <c r="F2926" s="3" t="b">
        <f t="shared" si="180"/>
        <v>0</v>
      </c>
      <c r="G2926" s="3" t="str">
        <f t="shared" si="181"/>
        <v/>
      </c>
      <c r="H2926" s="3" t="str">
        <f>IF(D2926,VLOOKUP(A2926,des!B:Q,12,FALSE),"")</f>
        <v/>
      </c>
      <c r="I2926" s="3" t="b">
        <f t="shared" si="182"/>
        <v>0</v>
      </c>
      <c r="J2926" s="3" t="str">
        <f t="shared" si="183"/>
        <v/>
      </c>
    </row>
    <row r="2927" spans="1:10" x14ac:dyDescent="0.2">
      <c r="A2927" t="s">
        <v>11634</v>
      </c>
      <c r="B2927" t="s">
        <v>11635</v>
      </c>
      <c r="C2927" t="s">
        <v>11636</v>
      </c>
      <c r="D2927" s="3" t="b">
        <f>NOT(ISNA(VLOOKUP(A2927,des!B:B,1,FALSE)))</f>
        <v>0</v>
      </c>
      <c r="E2927" s="3" t="str">
        <f>IF(D2927,VLOOKUP(A2927,des!B:Q,11,FALSE),"")</f>
        <v/>
      </c>
      <c r="F2927" s="3" t="b">
        <f t="shared" si="180"/>
        <v>0</v>
      </c>
      <c r="G2927" s="3" t="str">
        <f t="shared" si="181"/>
        <v/>
      </c>
      <c r="H2927" s="3" t="str">
        <f>IF(D2927,VLOOKUP(A2927,des!B:Q,12,FALSE),"")</f>
        <v/>
      </c>
      <c r="I2927" s="3" t="b">
        <f t="shared" si="182"/>
        <v>0</v>
      </c>
      <c r="J2927" s="3" t="str">
        <f t="shared" si="183"/>
        <v/>
      </c>
    </row>
    <row r="2928" spans="1:10" x14ac:dyDescent="0.2">
      <c r="A2928" t="s">
        <v>11637</v>
      </c>
      <c r="B2928" t="s">
        <v>11638</v>
      </c>
      <c r="C2928" t="s">
        <v>11639</v>
      </c>
      <c r="D2928" s="3" t="b">
        <f>NOT(ISNA(VLOOKUP(A2928,des!B:B,1,FALSE)))</f>
        <v>0</v>
      </c>
      <c r="E2928" s="3" t="str">
        <f>IF(D2928,VLOOKUP(A2928,des!B:Q,11,FALSE),"")</f>
        <v/>
      </c>
      <c r="F2928" s="3" t="b">
        <f t="shared" si="180"/>
        <v>0</v>
      </c>
      <c r="G2928" s="3" t="str">
        <f t="shared" si="181"/>
        <v/>
      </c>
      <c r="H2928" s="3" t="str">
        <f>IF(D2928,VLOOKUP(A2928,des!B:Q,12,FALSE),"")</f>
        <v/>
      </c>
      <c r="I2928" s="3" t="b">
        <f t="shared" si="182"/>
        <v>0</v>
      </c>
      <c r="J2928" s="3" t="str">
        <f t="shared" si="183"/>
        <v/>
      </c>
    </row>
    <row r="2929" spans="1:10" x14ac:dyDescent="0.2">
      <c r="A2929" t="s">
        <v>11640</v>
      </c>
      <c r="B2929" t="s">
        <v>11641</v>
      </c>
      <c r="C2929" t="s">
        <v>11642</v>
      </c>
      <c r="D2929" s="3" t="b">
        <f>NOT(ISNA(VLOOKUP(A2929,des!B:B,1,FALSE)))</f>
        <v>0</v>
      </c>
      <c r="E2929" s="3" t="str">
        <f>IF(D2929,VLOOKUP(A2929,des!B:Q,11,FALSE),"")</f>
        <v/>
      </c>
      <c r="F2929" s="3" t="b">
        <f t="shared" si="180"/>
        <v>0</v>
      </c>
      <c r="G2929" s="3" t="str">
        <f t="shared" si="181"/>
        <v/>
      </c>
      <c r="H2929" s="3" t="str">
        <f>IF(D2929,VLOOKUP(A2929,des!B:Q,12,FALSE),"")</f>
        <v/>
      </c>
      <c r="I2929" s="3" t="b">
        <f t="shared" si="182"/>
        <v>0</v>
      </c>
      <c r="J2929" s="3" t="str">
        <f t="shared" si="183"/>
        <v/>
      </c>
    </row>
    <row r="2930" spans="1:10" x14ac:dyDescent="0.2">
      <c r="A2930" t="s">
        <v>11643</v>
      </c>
      <c r="B2930" t="s">
        <v>11644</v>
      </c>
      <c r="C2930" t="s">
        <v>11645</v>
      </c>
      <c r="D2930" s="3" t="b">
        <f>NOT(ISNA(VLOOKUP(A2930,des!B:B,1,FALSE)))</f>
        <v>0</v>
      </c>
      <c r="E2930" s="3" t="str">
        <f>IF(D2930,VLOOKUP(A2930,des!B:Q,11,FALSE),"")</f>
        <v/>
      </c>
      <c r="F2930" s="3" t="b">
        <f t="shared" si="180"/>
        <v>0</v>
      </c>
      <c r="G2930" s="3" t="str">
        <f t="shared" si="181"/>
        <v/>
      </c>
      <c r="H2930" s="3" t="str">
        <f>IF(D2930,VLOOKUP(A2930,des!B:Q,12,FALSE),"")</f>
        <v/>
      </c>
      <c r="I2930" s="3" t="b">
        <f t="shared" si="182"/>
        <v>0</v>
      </c>
      <c r="J2930" s="3" t="str">
        <f t="shared" si="183"/>
        <v/>
      </c>
    </row>
    <row r="2931" spans="1:10" x14ac:dyDescent="0.2">
      <c r="A2931" t="s">
        <v>11646</v>
      </c>
      <c r="B2931" t="s">
        <v>11647</v>
      </c>
      <c r="C2931" t="s">
        <v>11648</v>
      </c>
      <c r="D2931" s="3" t="b">
        <f>NOT(ISNA(VLOOKUP(A2931,des!B:B,1,FALSE)))</f>
        <v>0</v>
      </c>
      <c r="E2931" s="3" t="str">
        <f>IF(D2931,VLOOKUP(A2931,des!B:Q,11,FALSE),"")</f>
        <v/>
      </c>
      <c r="F2931" s="3" t="b">
        <f t="shared" si="180"/>
        <v>0</v>
      </c>
      <c r="G2931" s="3" t="str">
        <f t="shared" si="181"/>
        <v/>
      </c>
      <c r="H2931" s="3" t="str">
        <f>IF(D2931,VLOOKUP(A2931,des!B:Q,12,FALSE),"")</f>
        <v/>
      </c>
      <c r="I2931" s="3" t="b">
        <f t="shared" si="182"/>
        <v>0</v>
      </c>
      <c r="J2931" s="3" t="str">
        <f t="shared" si="183"/>
        <v/>
      </c>
    </row>
    <row r="2932" spans="1:10" x14ac:dyDescent="0.2">
      <c r="A2932" t="s">
        <v>11649</v>
      </c>
      <c r="B2932" t="s">
        <v>11650</v>
      </c>
      <c r="C2932" t="s">
        <v>11651</v>
      </c>
      <c r="D2932" s="3" t="b">
        <f>NOT(ISNA(VLOOKUP(A2932,des!B:B,1,FALSE)))</f>
        <v>0</v>
      </c>
      <c r="E2932" s="3" t="str">
        <f>IF(D2932,VLOOKUP(A2932,des!B:Q,11,FALSE),"")</f>
        <v/>
      </c>
      <c r="F2932" s="3" t="b">
        <f t="shared" si="180"/>
        <v>0</v>
      </c>
      <c r="G2932" s="3" t="str">
        <f t="shared" si="181"/>
        <v/>
      </c>
      <c r="H2932" s="3" t="str">
        <f>IF(D2932,VLOOKUP(A2932,des!B:Q,12,FALSE),"")</f>
        <v/>
      </c>
      <c r="I2932" s="3" t="b">
        <f t="shared" si="182"/>
        <v>0</v>
      </c>
      <c r="J2932" s="3" t="str">
        <f t="shared" si="183"/>
        <v/>
      </c>
    </row>
    <row r="2933" spans="1:10" x14ac:dyDescent="0.2">
      <c r="A2933" t="s">
        <v>11652</v>
      </c>
      <c r="B2933" t="s">
        <v>11653</v>
      </c>
      <c r="C2933" t="s">
        <v>11654</v>
      </c>
      <c r="D2933" s="3" t="b">
        <f>NOT(ISNA(VLOOKUP(A2933,des!B:B,1,FALSE)))</f>
        <v>0</v>
      </c>
      <c r="E2933" s="3" t="str">
        <f>IF(D2933,VLOOKUP(A2933,des!B:Q,11,FALSE),"")</f>
        <v/>
      </c>
      <c r="F2933" s="3" t="b">
        <f t="shared" si="180"/>
        <v>0</v>
      </c>
      <c r="G2933" s="3" t="str">
        <f t="shared" si="181"/>
        <v/>
      </c>
      <c r="H2933" s="3" t="str">
        <f>IF(D2933,VLOOKUP(A2933,des!B:Q,12,FALSE),"")</f>
        <v/>
      </c>
      <c r="I2933" s="3" t="b">
        <f t="shared" si="182"/>
        <v>0</v>
      </c>
      <c r="J2933" s="3" t="str">
        <f t="shared" si="183"/>
        <v/>
      </c>
    </row>
    <row r="2934" spans="1:10" x14ac:dyDescent="0.2">
      <c r="A2934" t="s">
        <v>11655</v>
      </c>
      <c r="B2934" t="s">
        <v>11656</v>
      </c>
      <c r="C2934" t="s">
        <v>11657</v>
      </c>
      <c r="D2934" s="3" t="b">
        <f>NOT(ISNA(VLOOKUP(A2934,des!B:B,1,FALSE)))</f>
        <v>0</v>
      </c>
      <c r="E2934" s="3" t="str">
        <f>IF(D2934,VLOOKUP(A2934,des!B:Q,11,FALSE),"")</f>
        <v/>
      </c>
      <c r="F2934" s="3" t="b">
        <f t="shared" si="180"/>
        <v>0</v>
      </c>
      <c r="G2934" s="3" t="str">
        <f t="shared" si="181"/>
        <v/>
      </c>
      <c r="H2934" s="3" t="str">
        <f>IF(D2934,VLOOKUP(A2934,des!B:Q,12,FALSE),"")</f>
        <v/>
      </c>
      <c r="I2934" s="3" t="b">
        <f t="shared" si="182"/>
        <v>0</v>
      </c>
      <c r="J2934" s="3" t="str">
        <f t="shared" si="183"/>
        <v/>
      </c>
    </row>
    <row r="2935" spans="1:10" x14ac:dyDescent="0.2">
      <c r="A2935" t="s">
        <v>11658</v>
      </c>
      <c r="B2935" t="s">
        <v>11659</v>
      </c>
      <c r="C2935" t="s">
        <v>11660</v>
      </c>
      <c r="D2935" s="3" t="b">
        <f>NOT(ISNA(VLOOKUP(A2935,des!B:B,1,FALSE)))</f>
        <v>0</v>
      </c>
      <c r="E2935" s="3" t="str">
        <f>IF(D2935,VLOOKUP(A2935,des!B:Q,11,FALSE),"")</f>
        <v/>
      </c>
      <c r="F2935" s="3" t="b">
        <f t="shared" si="180"/>
        <v>0</v>
      </c>
      <c r="G2935" s="3" t="str">
        <f t="shared" si="181"/>
        <v/>
      </c>
      <c r="H2935" s="3" t="str">
        <f>IF(D2935,VLOOKUP(A2935,des!B:Q,12,FALSE),"")</f>
        <v/>
      </c>
      <c r="I2935" s="3" t="b">
        <f t="shared" si="182"/>
        <v>0</v>
      </c>
      <c r="J2935" s="3" t="str">
        <f t="shared" si="183"/>
        <v/>
      </c>
    </row>
    <row r="2936" spans="1:10" x14ac:dyDescent="0.2">
      <c r="A2936" t="s">
        <v>11661</v>
      </c>
      <c r="B2936" t="s">
        <v>11662</v>
      </c>
      <c r="C2936" t="s">
        <v>11663</v>
      </c>
      <c r="D2936" s="3" t="b">
        <f>NOT(ISNA(VLOOKUP(A2936,des!B:B,1,FALSE)))</f>
        <v>0</v>
      </c>
      <c r="E2936" s="3" t="str">
        <f>IF(D2936,VLOOKUP(A2936,des!B:Q,11,FALSE),"")</f>
        <v/>
      </c>
      <c r="F2936" s="3" t="b">
        <f t="shared" si="180"/>
        <v>0</v>
      </c>
      <c r="G2936" s="3" t="str">
        <f t="shared" si="181"/>
        <v/>
      </c>
      <c r="H2936" s="3" t="str">
        <f>IF(D2936,VLOOKUP(A2936,des!B:Q,12,FALSE),"")</f>
        <v/>
      </c>
      <c r="I2936" s="3" t="b">
        <f t="shared" si="182"/>
        <v>0</v>
      </c>
      <c r="J2936" s="3" t="str">
        <f t="shared" si="183"/>
        <v/>
      </c>
    </row>
    <row r="2937" spans="1:10" x14ac:dyDescent="0.2">
      <c r="A2937" t="s">
        <v>11664</v>
      </c>
      <c r="B2937" t="s">
        <v>11665</v>
      </c>
      <c r="C2937" t="s">
        <v>11666</v>
      </c>
      <c r="D2937" s="3" t="b">
        <f>NOT(ISNA(VLOOKUP(A2937,des!B:B,1,FALSE)))</f>
        <v>0</v>
      </c>
      <c r="E2937" s="3" t="str">
        <f>IF(D2937,VLOOKUP(A2937,des!B:Q,11,FALSE),"")</f>
        <v/>
      </c>
      <c r="F2937" s="3" t="b">
        <f t="shared" si="180"/>
        <v>0</v>
      </c>
      <c r="G2937" s="3" t="str">
        <f t="shared" si="181"/>
        <v/>
      </c>
      <c r="H2937" s="3" t="str">
        <f>IF(D2937,VLOOKUP(A2937,des!B:Q,12,FALSE),"")</f>
        <v/>
      </c>
      <c r="I2937" s="3" t="b">
        <f t="shared" si="182"/>
        <v>0</v>
      </c>
      <c r="J2937" s="3" t="str">
        <f t="shared" si="183"/>
        <v/>
      </c>
    </row>
    <row r="2938" spans="1:10" x14ac:dyDescent="0.2">
      <c r="A2938" t="s">
        <v>11667</v>
      </c>
      <c r="B2938" t="s">
        <v>11668</v>
      </c>
      <c r="C2938" t="s">
        <v>11669</v>
      </c>
      <c r="D2938" s="3" t="b">
        <f>NOT(ISNA(VLOOKUP(A2938,des!B:B,1,FALSE)))</f>
        <v>0</v>
      </c>
      <c r="E2938" s="3" t="str">
        <f>IF(D2938,VLOOKUP(A2938,des!B:Q,11,FALSE),"")</f>
        <v/>
      </c>
      <c r="F2938" s="3" t="b">
        <f t="shared" si="180"/>
        <v>0</v>
      </c>
      <c r="G2938" s="3" t="str">
        <f t="shared" si="181"/>
        <v/>
      </c>
      <c r="H2938" s="3" t="str">
        <f>IF(D2938,VLOOKUP(A2938,des!B:Q,12,FALSE),"")</f>
        <v/>
      </c>
      <c r="I2938" s="3" t="b">
        <f t="shared" si="182"/>
        <v>0</v>
      </c>
      <c r="J2938" s="3" t="str">
        <f t="shared" si="183"/>
        <v/>
      </c>
    </row>
    <row r="2939" spans="1:10" x14ac:dyDescent="0.2">
      <c r="A2939" t="s">
        <v>11670</v>
      </c>
      <c r="B2939" t="s">
        <v>11671</v>
      </c>
      <c r="C2939" t="s">
        <v>11672</v>
      </c>
      <c r="D2939" s="3" t="b">
        <f>NOT(ISNA(VLOOKUP(A2939,des!B:B,1,FALSE)))</f>
        <v>0</v>
      </c>
      <c r="E2939" s="3" t="str">
        <f>IF(D2939,VLOOKUP(A2939,des!B:Q,11,FALSE),"")</f>
        <v/>
      </c>
      <c r="F2939" s="3" t="b">
        <f t="shared" si="180"/>
        <v>0</v>
      </c>
      <c r="G2939" s="3" t="str">
        <f t="shared" si="181"/>
        <v/>
      </c>
      <c r="H2939" s="3" t="str">
        <f>IF(D2939,VLOOKUP(A2939,des!B:Q,12,FALSE),"")</f>
        <v/>
      </c>
      <c r="I2939" s="3" t="b">
        <f t="shared" si="182"/>
        <v>0</v>
      </c>
      <c r="J2939" s="3" t="str">
        <f t="shared" si="183"/>
        <v/>
      </c>
    </row>
    <row r="2940" spans="1:10" x14ac:dyDescent="0.2">
      <c r="A2940" t="s">
        <v>11673</v>
      </c>
      <c r="B2940" t="s">
        <v>11674</v>
      </c>
      <c r="C2940" t="s">
        <v>11675</v>
      </c>
      <c r="D2940" s="3" t="b">
        <f>NOT(ISNA(VLOOKUP(A2940,des!B:B,1,FALSE)))</f>
        <v>0</v>
      </c>
      <c r="E2940" s="3" t="str">
        <f>IF(D2940,VLOOKUP(A2940,des!B:Q,11,FALSE),"")</f>
        <v/>
      </c>
      <c r="F2940" s="3" t="b">
        <f t="shared" si="180"/>
        <v>0</v>
      </c>
      <c r="G2940" s="3" t="str">
        <f t="shared" si="181"/>
        <v/>
      </c>
      <c r="H2940" s="3" t="str">
        <f>IF(D2940,VLOOKUP(A2940,des!B:Q,12,FALSE),"")</f>
        <v/>
      </c>
      <c r="I2940" s="3" t="b">
        <f t="shared" si="182"/>
        <v>0</v>
      </c>
      <c r="J2940" s="3" t="str">
        <f t="shared" si="183"/>
        <v/>
      </c>
    </row>
    <row r="2941" spans="1:10" x14ac:dyDescent="0.2">
      <c r="A2941" t="s">
        <v>11676</v>
      </c>
      <c r="B2941" t="s">
        <v>11677</v>
      </c>
      <c r="C2941" t="s">
        <v>11678</v>
      </c>
      <c r="D2941" s="3" t="b">
        <f>NOT(ISNA(VLOOKUP(A2941,des!B:B,1,FALSE)))</f>
        <v>0</v>
      </c>
      <c r="E2941" s="3" t="str">
        <f>IF(D2941,VLOOKUP(A2941,des!B:Q,11,FALSE),"")</f>
        <v/>
      </c>
      <c r="F2941" s="3" t="b">
        <f t="shared" si="180"/>
        <v>0</v>
      </c>
      <c r="G2941" s="3" t="str">
        <f t="shared" si="181"/>
        <v/>
      </c>
      <c r="H2941" s="3" t="str">
        <f>IF(D2941,VLOOKUP(A2941,des!B:Q,12,FALSE),"")</f>
        <v/>
      </c>
      <c r="I2941" s="3" t="b">
        <f t="shared" si="182"/>
        <v>0</v>
      </c>
      <c r="J2941" s="3" t="str">
        <f t="shared" si="183"/>
        <v/>
      </c>
    </row>
    <row r="2942" spans="1:10" x14ac:dyDescent="0.2">
      <c r="A2942" t="s">
        <v>11679</v>
      </c>
      <c r="B2942" t="s">
        <v>11680</v>
      </c>
      <c r="C2942" t="s">
        <v>11681</v>
      </c>
      <c r="D2942" s="3" t="b">
        <f>NOT(ISNA(VLOOKUP(A2942,des!B:B,1,FALSE)))</f>
        <v>0</v>
      </c>
      <c r="E2942" s="3" t="str">
        <f>IF(D2942,VLOOKUP(A2942,des!B:Q,11,FALSE),"")</f>
        <v/>
      </c>
      <c r="F2942" s="3" t="b">
        <f t="shared" si="180"/>
        <v>0</v>
      </c>
      <c r="G2942" s="3" t="str">
        <f t="shared" si="181"/>
        <v/>
      </c>
      <c r="H2942" s="3" t="str">
        <f>IF(D2942,VLOOKUP(A2942,des!B:Q,12,FALSE),"")</f>
        <v/>
      </c>
      <c r="I2942" s="3" t="b">
        <f t="shared" si="182"/>
        <v>0</v>
      </c>
      <c r="J2942" s="3" t="str">
        <f t="shared" si="183"/>
        <v/>
      </c>
    </row>
    <row r="2943" spans="1:10" x14ac:dyDescent="0.2">
      <c r="A2943" t="s">
        <v>11682</v>
      </c>
      <c r="B2943" t="s">
        <v>11683</v>
      </c>
      <c r="C2943" t="s">
        <v>11684</v>
      </c>
      <c r="D2943" s="3" t="b">
        <f>NOT(ISNA(VLOOKUP(A2943,des!B:B,1,FALSE)))</f>
        <v>0</v>
      </c>
      <c r="E2943" s="3" t="str">
        <f>IF(D2943,VLOOKUP(A2943,des!B:Q,11,FALSE),"")</f>
        <v/>
      </c>
      <c r="F2943" s="3" t="b">
        <f t="shared" si="180"/>
        <v>0</v>
      </c>
      <c r="G2943" s="3" t="str">
        <f t="shared" si="181"/>
        <v/>
      </c>
      <c r="H2943" s="3" t="str">
        <f>IF(D2943,VLOOKUP(A2943,des!B:Q,12,FALSE),"")</f>
        <v/>
      </c>
      <c r="I2943" s="3" t="b">
        <f t="shared" si="182"/>
        <v>0</v>
      </c>
      <c r="J2943" s="3" t="str">
        <f t="shared" si="183"/>
        <v/>
      </c>
    </row>
    <row r="2944" spans="1:10" x14ac:dyDescent="0.2">
      <c r="A2944" t="s">
        <v>11685</v>
      </c>
      <c r="B2944" t="s">
        <v>11686</v>
      </c>
      <c r="C2944" t="s">
        <v>11687</v>
      </c>
      <c r="D2944" s="3" t="b">
        <f>NOT(ISNA(VLOOKUP(A2944,des!B:B,1,FALSE)))</f>
        <v>0</v>
      </c>
      <c r="E2944" s="3" t="str">
        <f>IF(D2944,VLOOKUP(A2944,des!B:Q,11,FALSE),"")</f>
        <v/>
      </c>
      <c r="F2944" s="3" t="b">
        <f t="shared" si="180"/>
        <v>0</v>
      </c>
      <c r="G2944" s="3" t="str">
        <f t="shared" si="181"/>
        <v/>
      </c>
      <c r="H2944" s="3" t="str">
        <f>IF(D2944,VLOOKUP(A2944,des!B:Q,12,FALSE),"")</f>
        <v/>
      </c>
      <c r="I2944" s="3" t="b">
        <f t="shared" si="182"/>
        <v>0</v>
      </c>
      <c r="J2944" s="3" t="str">
        <f t="shared" si="183"/>
        <v/>
      </c>
    </row>
    <row r="2945" spans="1:10" x14ac:dyDescent="0.2">
      <c r="A2945" t="s">
        <v>11688</v>
      </c>
      <c r="B2945" t="s">
        <v>11689</v>
      </c>
      <c r="C2945" t="s">
        <v>11690</v>
      </c>
      <c r="D2945" s="3" t="b">
        <f>NOT(ISNA(VLOOKUP(A2945,des!B:B,1,FALSE)))</f>
        <v>0</v>
      </c>
      <c r="E2945" s="3" t="str">
        <f>IF(D2945,VLOOKUP(A2945,des!B:Q,11,FALSE),"")</f>
        <v/>
      </c>
      <c r="F2945" s="3" t="b">
        <f t="shared" si="180"/>
        <v>0</v>
      </c>
      <c r="G2945" s="3" t="str">
        <f t="shared" si="181"/>
        <v/>
      </c>
      <c r="H2945" s="3" t="str">
        <f>IF(D2945,VLOOKUP(A2945,des!B:Q,12,FALSE),"")</f>
        <v/>
      </c>
      <c r="I2945" s="3" t="b">
        <f t="shared" si="182"/>
        <v>0</v>
      </c>
      <c r="J2945" s="3" t="str">
        <f t="shared" si="183"/>
        <v/>
      </c>
    </row>
    <row r="2946" spans="1:10" x14ac:dyDescent="0.2">
      <c r="A2946" t="s">
        <v>11691</v>
      </c>
      <c r="B2946" t="s">
        <v>11692</v>
      </c>
      <c r="C2946" t="s">
        <v>11693</v>
      </c>
      <c r="D2946" s="3" t="b">
        <f>NOT(ISNA(VLOOKUP(A2946,des!B:B,1,FALSE)))</f>
        <v>0</v>
      </c>
      <c r="E2946" s="3" t="str">
        <f>IF(D2946,VLOOKUP(A2946,des!B:Q,11,FALSE),"")</f>
        <v/>
      </c>
      <c r="F2946" s="3" t="b">
        <f t="shared" si="180"/>
        <v>0</v>
      </c>
      <c r="G2946" s="3" t="str">
        <f t="shared" si="181"/>
        <v/>
      </c>
      <c r="H2946" s="3" t="str">
        <f>IF(D2946,VLOOKUP(A2946,des!B:Q,12,FALSE),"")</f>
        <v/>
      </c>
      <c r="I2946" s="3" t="b">
        <f t="shared" si="182"/>
        <v>0</v>
      </c>
      <c r="J2946" s="3" t="str">
        <f t="shared" si="183"/>
        <v/>
      </c>
    </row>
    <row r="2947" spans="1:10" x14ac:dyDescent="0.2">
      <c r="A2947" t="s">
        <v>11694</v>
      </c>
      <c r="B2947" t="s">
        <v>11695</v>
      </c>
      <c r="C2947" t="s">
        <v>11696</v>
      </c>
      <c r="D2947" s="3" t="b">
        <f>NOT(ISNA(VLOOKUP(A2947,des!B:B,1,FALSE)))</f>
        <v>0</v>
      </c>
      <c r="E2947" s="3" t="str">
        <f>IF(D2947,VLOOKUP(A2947,des!B:Q,11,FALSE),"")</f>
        <v/>
      </c>
      <c r="F2947" s="3" t="b">
        <f t="shared" si="180"/>
        <v>0</v>
      </c>
      <c r="G2947" s="3" t="str">
        <f t="shared" si="181"/>
        <v/>
      </c>
      <c r="H2947" s="3" t="str">
        <f>IF(D2947,VLOOKUP(A2947,des!B:Q,12,FALSE),"")</f>
        <v/>
      </c>
      <c r="I2947" s="3" t="b">
        <f t="shared" si="182"/>
        <v>0</v>
      </c>
      <c r="J2947" s="3" t="str">
        <f t="shared" si="183"/>
        <v/>
      </c>
    </row>
    <row r="2948" spans="1:10" x14ac:dyDescent="0.2">
      <c r="A2948" t="s">
        <v>11697</v>
      </c>
      <c r="B2948" t="s">
        <v>11698</v>
      </c>
      <c r="C2948" t="s">
        <v>11699</v>
      </c>
      <c r="D2948" s="3" t="b">
        <f>NOT(ISNA(VLOOKUP(A2948,des!B:B,1,FALSE)))</f>
        <v>0</v>
      </c>
      <c r="E2948" s="3" t="str">
        <f>IF(D2948,VLOOKUP(A2948,des!B:Q,11,FALSE),"")</f>
        <v/>
      </c>
      <c r="F2948" s="3" t="b">
        <f t="shared" si="180"/>
        <v>0</v>
      </c>
      <c r="G2948" s="3" t="str">
        <f t="shared" si="181"/>
        <v/>
      </c>
      <c r="H2948" s="3" t="str">
        <f>IF(D2948,VLOOKUP(A2948,des!B:Q,12,FALSE),"")</f>
        <v/>
      </c>
      <c r="I2948" s="3" t="b">
        <f t="shared" si="182"/>
        <v>0</v>
      </c>
      <c r="J2948" s="3" t="str">
        <f t="shared" si="183"/>
        <v/>
      </c>
    </row>
    <row r="2949" spans="1:10" x14ac:dyDescent="0.2">
      <c r="A2949" t="s">
        <v>11700</v>
      </c>
      <c r="B2949" t="s">
        <v>11701</v>
      </c>
      <c r="C2949" t="s">
        <v>11702</v>
      </c>
      <c r="D2949" s="3" t="b">
        <f>NOT(ISNA(VLOOKUP(A2949,des!B:B,1,FALSE)))</f>
        <v>0</v>
      </c>
      <c r="E2949" s="3" t="str">
        <f>IF(D2949,VLOOKUP(A2949,des!B:Q,11,FALSE),"")</f>
        <v/>
      </c>
      <c r="F2949" s="3" t="b">
        <f t="shared" ref="F2949:F3012" si="184">IF(D2949,IF(E2949&lt;&gt;B2949,TRUE,FALSE),FALSE)</f>
        <v>0</v>
      </c>
      <c r="G2949" s="3" t="str">
        <f t="shared" si="181"/>
        <v/>
      </c>
      <c r="H2949" s="3" t="str">
        <f>IF(D2949,VLOOKUP(A2949,des!B:Q,12,FALSE),"")</f>
        <v/>
      </c>
      <c r="I2949" s="3" t="b">
        <f t="shared" si="182"/>
        <v>0</v>
      </c>
      <c r="J2949" s="3" t="str">
        <f t="shared" si="183"/>
        <v/>
      </c>
    </row>
    <row r="2950" spans="1:10" x14ac:dyDescent="0.2">
      <c r="A2950" t="s">
        <v>11703</v>
      </c>
      <c r="B2950" t="s">
        <v>11704</v>
      </c>
      <c r="C2950" t="s">
        <v>11705</v>
      </c>
      <c r="D2950" s="3" t="b">
        <f>NOT(ISNA(VLOOKUP(A2950,des!B:B,1,FALSE)))</f>
        <v>0</v>
      </c>
      <c r="E2950" s="3" t="str">
        <f>IF(D2950,VLOOKUP(A2950,des!B:Q,11,FALSE),"")</f>
        <v/>
      </c>
      <c r="F2950" s="3" t="b">
        <f t="shared" si="184"/>
        <v>0</v>
      </c>
      <c r="G2950" s="3" t="str">
        <f t="shared" ref="G2950:G3013" si="185">IF(F2950,CONCATENATE($A$1,A2950,$B$1,E2950,$C$1),"")</f>
        <v/>
      </c>
      <c r="H2950" s="3" t="str">
        <f>IF(D2950,VLOOKUP(A2950,des!B:Q,12,FALSE),"")</f>
        <v/>
      </c>
      <c r="I2950" s="3" t="b">
        <f t="shared" ref="I2950:I3013" si="186">IF(D2950,IF(H2950&lt;&gt;C2950,TRUE,FALSE),FALSE)</f>
        <v>0</v>
      </c>
      <c r="J2950" s="3" t="str">
        <f t="shared" ref="J2950:J3013" si="187">IF(I2950,CONCATENATE($A$2,A2950,$B$2,H2950,$C$2),"")</f>
        <v/>
      </c>
    </row>
    <row r="2951" spans="1:10" x14ac:dyDescent="0.2">
      <c r="A2951" t="s">
        <v>11706</v>
      </c>
      <c r="B2951" t="s">
        <v>11707</v>
      </c>
      <c r="C2951" t="s">
        <v>11708</v>
      </c>
      <c r="D2951" s="3" t="b">
        <f>NOT(ISNA(VLOOKUP(A2951,des!B:B,1,FALSE)))</f>
        <v>0</v>
      </c>
      <c r="E2951" s="3" t="str">
        <f>IF(D2951,VLOOKUP(A2951,des!B:Q,11,FALSE),"")</f>
        <v/>
      </c>
      <c r="F2951" s="3" t="b">
        <f t="shared" si="184"/>
        <v>0</v>
      </c>
      <c r="G2951" s="3" t="str">
        <f t="shared" si="185"/>
        <v/>
      </c>
      <c r="H2951" s="3" t="str">
        <f>IF(D2951,VLOOKUP(A2951,des!B:Q,12,FALSE),"")</f>
        <v/>
      </c>
      <c r="I2951" s="3" t="b">
        <f t="shared" si="186"/>
        <v>0</v>
      </c>
      <c r="J2951" s="3" t="str">
        <f t="shared" si="187"/>
        <v/>
      </c>
    </row>
    <row r="2952" spans="1:10" x14ac:dyDescent="0.2">
      <c r="A2952" t="s">
        <v>11709</v>
      </c>
      <c r="B2952" t="s">
        <v>11710</v>
      </c>
      <c r="C2952" t="s">
        <v>11711</v>
      </c>
      <c r="D2952" s="3" t="b">
        <f>NOT(ISNA(VLOOKUP(A2952,des!B:B,1,FALSE)))</f>
        <v>0</v>
      </c>
      <c r="E2952" s="3" t="str">
        <f>IF(D2952,VLOOKUP(A2952,des!B:Q,11,FALSE),"")</f>
        <v/>
      </c>
      <c r="F2952" s="3" t="b">
        <f t="shared" si="184"/>
        <v>0</v>
      </c>
      <c r="G2952" s="3" t="str">
        <f t="shared" si="185"/>
        <v/>
      </c>
      <c r="H2952" s="3" t="str">
        <f>IF(D2952,VLOOKUP(A2952,des!B:Q,12,FALSE),"")</f>
        <v/>
      </c>
      <c r="I2952" s="3" t="b">
        <f t="shared" si="186"/>
        <v>0</v>
      </c>
      <c r="J2952" s="3" t="str">
        <f t="shared" si="187"/>
        <v/>
      </c>
    </row>
    <row r="2953" spans="1:10" x14ac:dyDescent="0.2">
      <c r="A2953" t="s">
        <v>11712</v>
      </c>
      <c r="B2953" t="s">
        <v>11713</v>
      </c>
      <c r="C2953" t="s">
        <v>11714</v>
      </c>
      <c r="D2953" s="3" t="b">
        <f>NOT(ISNA(VLOOKUP(A2953,des!B:B,1,FALSE)))</f>
        <v>0</v>
      </c>
      <c r="E2953" s="3" t="str">
        <f>IF(D2953,VLOOKUP(A2953,des!B:Q,11,FALSE),"")</f>
        <v/>
      </c>
      <c r="F2953" s="3" t="b">
        <f t="shared" si="184"/>
        <v>0</v>
      </c>
      <c r="G2953" s="3" t="str">
        <f t="shared" si="185"/>
        <v/>
      </c>
      <c r="H2953" s="3" t="str">
        <f>IF(D2953,VLOOKUP(A2953,des!B:Q,12,FALSE),"")</f>
        <v/>
      </c>
      <c r="I2953" s="3" t="b">
        <f t="shared" si="186"/>
        <v>0</v>
      </c>
      <c r="J2953" s="3" t="str">
        <f t="shared" si="187"/>
        <v/>
      </c>
    </row>
    <row r="2954" spans="1:10" x14ac:dyDescent="0.2">
      <c r="A2954" t="s">
        <v>11715</v>
      </c>
      <c r="B2954" t="s">
        <v>11716</v>
      </c>
      <c r="C2954" t="s">
        <v>11717</v>
      </c>
      <c r="D2954" s="3" t="b">
        <f>NOT(ISNA(VLOOKUP(A2954,des!B:B,1,FALSE)))</f>
        <v>0</v>
      </c>
      <c r="E2954" s="3" t="str">
        <f>IF(D2954,VLOOKUP(A2954,des!B:Q,11,FALSE),"")</f>
        <v/>
      </c>
      <c r="F2954" s="3" t="b">
        <f t="shared" si="184"/>
        <v>0</v>
      </c>
      <c r="G2954" s="3" t="str">
        <f t="shared" si="185"/>
        <v/>
      </c>
      <c r="H2954" s="3" t="str">
        <f>IF(D2954,VLOOKUP(A2954,des!B:Q,12,FALSE),"")</f>
        <v/>
      </c>
      <c r="I2954" s="3" t="b">
        <f t="shared" si="186"/>
        <v>0</v>
      </c>
      <c r="J2954" s="3" t="str">
        <f t="shared" si="187"/>
        <v/>
      </c>
    </row>
    <row r="2955" spans="1:10" x14ac:dyDescent="0.2">
      <c r="A2955" t="s">
        <v>11718</v>
      </c>
      <c r="B2955" t="s">
        <v>11719</v>
      </c>
      <c r="C2955" t="s">
        <v>11720</v>
      </c>
      <c r="D2955" s="3" t="b">
        <f>NOT(ISNA(VLOOKUP(A2955,des!B:B,1,FALSE)))</f>
        <v>0</v>
      </c>
      <c r="E2955" s="3" t="str">
        <f>IF(D2955,VLOOKUP(A2955,des!B:Q,11,FALSE),"")</f>
        <v/>
      </c>
      <c r="F2955" s="3" t="b">
        <f t="shared" si="184"/>
        <v>0</v>
      </c>
      <c r="G2955" s="3" t="str">
        <f t="shared" si="185"/>
        <v/>
      </c>
      <c r="H2955" s="3" t="str">
        <f>IF(D2955,VLOOKUP(A2955,des!B:Q,12,FALSE),"")</f>
        <v/>
      </c>
      <c r="I2955" s="3" t="b">
        <f t="shared" si="186"/>
        <v>0</v>
      </c>
      <c r="J2955" s="3" t="str">
        <f t="shared" si="187"/>
        <v/>
      </c>
    </row>
    <row r="2956" spans="1:10" x14ac:dyDescent="0.2">
      <c r="A2956" t="s">
        <v>11721</v>
      </c>
      <c r="B2956" t="s">
        <v>11722</v>
      </c>
      <c r="C2956" t="s">
        <v>11723</v>
      </c>
      <c r="D2956" s="3" t="b">
        <f>NOT(ISNA(VLOOKUP(A2956,des!B:B,1,FALSE)))</f>
        <v>0</v>
      </c>
      <c r="E2956" s="3" t="str">
        <f>IF(D2956,VLOOKUP(A2956,des!B:Q,11,FALSE),"")</f>
        <v/>
      </c>
      <c r="F2956" s="3" t="b">
        <f t="shared" si="184"/>
        <v>0</v>
      </c>
      <c r="G2956" s="3" t="str">
        <f t="shared" si="185"/>
        <v/>
      </c>
      <c r="H2956" s="3" t="str">
        <f>IF(D2956,VLOOKUP(A2956,des!B:Q,12,FALSE),"")</f>
        <v/>
      </c>
      <c r="I2956" s="3" t="b">
        <f t="shared" si="186"/>
        <v>0</v>
      </c>
      <c r="J2956" s="3" t="str">
        <f t="shared" si="187"/>
        <v/>
      </c>
    </row>
    <row r="2957" spans="1:10" x14ac:dyDescent="0.2">
      <c r="A2957" t="s">
        <v>11724</v>
      </c>
      <c r="B2957" t="s">
        <v>11725</v>
      </c>
      <c r="C2957" t="s">
        <v>11726</v>
      </c>
      <c r="D2957" s="3" t="b">
        <f>NOT(ISNA(VLOOKUP(A2957,des!B:B,1,FALSE)))</f>
        <v>0</v>
      </c>
      <c r="E2957" s="3" t="str">
        <f>IF(D2957,VLOOKUP(A2957,des!B:Q,11,FALSE),"")</f>
        <v/>
      </c>
      <c r="F2957" s="3" t="b">
        <f t="shared" si="184"/>
        <v>0</v>
      </c>
      <c r="G2957" s="3" t="str">
        <f t="shared" si="185"/>
        <v/>
      </c>
      <c r="H2957" s="3" t="str">
        <f>IF(D2957,VLOOKUP(A2957,des!B:Q,12,FALSE),"")</f>
        <v/>
      </c>
      <c r="I2957" s="3" t="b">
        <f t="shared" si="186"/>
        <v>0</v>
      </c>
      <c r="J2957" s="3" t="str">
        <f t="shared" si="187"/>
        <v/>
      </c>
    </row>
    <row r="2958" spans="1:10" x14ac:dyDescent="0.2">
      <c r="A2958" t="s">
        <v>11727</v>
      </c>
      <c r="B2958" t="s">
        <v>11728</v>
      </c>
      <c r="C2958" t="s">
        <v>11729</v>
      </c>
      <c r="D2958" s="3" t="b">
        <f>NOT(ISNA(VLOOKUP(A2958,des!B:B,1,FALSE)))</f>
        <v>0</v>
      </c>
      <c r="E2958" s="3" t="str">
        <f>IF(D2958,VLOOKUP(A2958,des!B:Q,11,FALSE),"")</f>
        <v/>
      </c>
      <c r="F2958" s="3" t="b">
        <f t="shared" si="184"/>
        <v>0</v>
      </c>
      <c r="G2958" s="3" t="str">
        <f t="shared" si="185"/>
        <v/>
      </c>
      <c r="H2958" s="3" t="str">
        <f>IF(D2958,VLOOKUP(A2958,des!B:Q,12,FALSE),"")</f>
        <v/>
      </c>
      <c r="I2958" s="3" t="b">
        <f t="shared" si="186"/>
        <v>0</v>
      </c>
      <c r="J2958" s="3" t="str">
        <f t="shared" si="187"/>
        <v/>
      </c>
    </row>
    <row r="2959" spans="1:10" x14ac:dyDescent="0.2">
      <c r="A2959" t="s">
        <v>11730</v>
      </c>
      <c r="B2959" t="s">
        <v>11731</v>
      </c>
      <c r="C2959" t="s">
        <v>11732</v>
      </c>
      <c r="D2959" s="3" t="b">
        <f>NOT(ISNA(VLOOKUP(A2959,des!B:B,1,FALSE)))</f>
        <v>0</v>
      </c>
      <c r="E2959" s="3" t="str">
        <f>IF(D2959,VLOOKUP(A2959,des!B:Q,11,FALSE),"")</f>
        <v/>
      </c>
      <c r="F2959" s="3" t="b">
        <f t="shared" si="184"/>
        <v>0</v>
      </c>
      <c r="G2959" s="3" t="str">
        <f t="shared" si="185"/>
        <v/>
      </c>
      <c r="H2959" s="3" t="str">
        <f>IF(D2959,VLOOKUP(A2959,des!B:Q,12,FALSE),"")</f>
        <v/>
      </c>
      <c r="I2959" s="3" t="b">
        <f t="shared" si="186"/>
        <v>0</v>
      </c>
      <c r="J2959" s="3" t="str">
        <f t="shared" si="187"/>
        <v/>
      </c>
    </row>
    <row r="2960" spans="1:10" x14ac:dyDescent="0.2">
      <c r="A2960" t="s">
        <v>11733</v>
      </c>
      <c r="B2960" t="s">
        <v>11734</v>
      </c>
      <c r="C2960" t="s">
        <v>11735</v>
      </c>
      <c r="D2960" s="3" t="b">
        <f>NOT(ISNA(VLOOKUP(A2960,des!B:B,1,FALSE)))</f>
        <v>0</v>
      </c>
      <c r="E2960" s="3" t="str">
        <f>IF(D2960,VLOOKUP(A2960,des!B:Q,11,FALSE),"")</f>
        <v/>
      </c>
      <c r="F2960" s="3" t="b">
        <f t="shared" si="184"/>
        <v>0</v>
      </c>
      <c r="G2960" s="3" t="str">
        <f t="shared" si="185"/>
        <v/>
      </c>
      <c r="H2960" s="3" t="str">
        <f>IF(D2960,VLOOKUP(A2960,des!B:Q,12,FALSE),"")</f>
        <v/>
      </c>
      <c r="I2960" s="3" t="b">
        <f t="shared" si="186"/>
        <v>0</v>
      </c>
      <c r="J2960" s="3" t="str">
        <f t="shared" si="187"/>
        <v/>
      </c>
    </row>
    <row r="2961" spans="1:10" x14ac:dyDescent="0.2">
      <c r="A2961" t="s">
        <v>11736</v>
      </c>
      <c r="B2961" t="s">
        <v>11737</v>
      </c>
      <c r="C2961" t="s">
        <v>11738</v>
      </c>
      <c r="D2961" s="3" t="b">
        <f>NOT(ISNA(VLOOKUP(A2961,des!B:B,1,FALSE)))</f>
        <v>0</v>
      </c>
      <c r="E2961" s="3" t="str">
        <f>IF(D2961,VLOOKUP(A2961,des!B:Q,11,FALSE),"")</f>
        <v/>
      </c>
      <c r="F2961" s="3" t="b">
        <f t="shared" si="184"/>
        <v>0</v>
      </c>
      <c r="G2961" s="3" t="str">
        <f t="shared" si="185"/>
        <v/>
      </c>
      <c r="H2961" s="3" t="str">
        <f>IF(D2961,VLOOKUP(A2961,des!B:Q,12,FALSE),"")</f>
        <v/>
      </c>
      <c r="I2961" s="3" t="b">
        <f t="shared" si="186"/>
        <v>0</v>
      </c>
      <c r="J2961" s="3" t="str">
        <f t="shared" si="187"/>
        <v/>
      </c>
    </row>
    <row r="2962" spans="1:10" x14ac:dyDescent="0.2">
      <c r="A2962" t="s">
        <v>11739</v>
      </c>
      <c r="B2962" t="s">
        <v>11740</v>
      </c>
      <c r="C2962" t="s">
        <v>11741</v>
      </c>
      <c r="D2962" s="3" t="b">
        <f>NOT(ISNA(VLOOKUP(A2962,des!B:B,1,FALSE)))</f>
        <v>0</v>
      </c>
      <c r="E2962" s="3" t="str">
        <f>IF(D2962,VLOOKUP(A2962,des!B:Q,11,FALSE),"")</f>
        <v/>
      </c>
      <c r="F2962" s="3" t="b">
        <f t="shared" si="184"/>
        <v>0</v>
      </c>
      <c r="G2962" s="3" t="str">
        <f t="shared" si="185"/>
        <v/>
      </c>
      <c r="H2962" s="3" t="str">
        <f>IF(D2962,VLOOKUP(A2962,des!B:Q,12,FALSE),"")</f>
        <v/>
      </c>
      <c r="I2962" s="3" t="b">
        <f t="shared" si="186"/>
        <v>0</v>
      </c>
      <c r="J2962" s="3" t="str">
        <f t="shared" si="187"/>
        <v/>
      </c>
    </row>
    <row r="2963" spans="1:10" x14ac:dyDescent="0.2">
      <c r="A2963" t="s">
        <v>11742</v>
      </c>
      <c r="B2963" t="s">
        <v>11743</v>
      </c>
      <c r="C2963" t="s">
        <v>11744</v>
      </c>
      <c r="D2963" s="3" t="b">
        <f>NOT(ISNA(VLOOKUP(A2963,des!B:B,1,FALSE)))</f>
        <v>0</v>
      </c>
      <c r="E2963" s="3" t="str">
        <f>IF(D2963,VLOOKUP(A2963,des!B:Q,11,FALSE),"")</f>
        <v/>
      </c>
      <c r="F2963" s="3" t="b">
        <f t="shared" si="184"/>
        <v>0</v>
      </c>
      <c r="G2963" s="3" t="str">
        <f t="shared" si="185"/>
        <v/>
      </c>
      <c r="H2963" s="3" t="str">
        <f>IF(D2963,VLOOKUP(A2963,des!B:Q,12,FALSE),"")</f>
        <v/>
      </c>
      <c r="I2963" s="3" t="b">
        <f t="shared" si="186"/>
        <v>0</v>
      </c>
      <c r="J2963" s="3" t="str">
        <f t="shared" si="187"/>
        <v/>
      </c>
    </row>
    <row r="2964" spans="1:10" x14ac:dyDescent="0.2">
      <c r="A2964" t="s">
        <v>11745</v>
      </c>
      <c r="B2964" t="s">
        <v>11746</v>
      </c>
      <c r="C2964" t="s">
        <v>11747</v>
      </c>
      <c r="D2964" s="3" t="b">
        <f>NOT(ISNA(VLOOKUP(A2964,des!B:B,1,FALSE)))</f>
        <v>0</v>
      </c>
      <c r="E2964" s="3" t="str">
        <f>IF(D2964,VLOOKUP(A2964,des!B:Q,11,FALSE),"")</f>
        <v/>
      </c>
      <c r="F2964" s="3" t="b">
        <f t="shared" si="184"/>
        <v>0</v>
      </c>
      <c r="G2964" s="3" t="str">
        <f t="shared" si="185"/>
        <v/>
      </c>
      <c r="H2964" s="3" t="str">
        <f>IF(D2964,VLOOKUP(A2964,des!B:Q,12,FALSE),"")</f>
        <v/>
      </c>
      <c r="I2964" s="3" t="b">
        <f t="shared" si="186"/>
        <v>0</v>
      </c>
      <c r="J2964" s="3" t="str">
        <f t="shared" si="187"/>
        <v/>
      </c>
    </row>
    <row r="2965" spans="1:10" x14ac:dyDescent="0.2">
      <c r="A2965" t="s">
        <v>11748</v>
      </c>
      <c r="B2965" t="s">
        <v>11749</v>
      </c>
      <c r="C2965" t="s">
        <v>11750</v>
      </c>
      <c r="D2965" s="3" t="b">
        <f>NOT(ISNA(VLOOKUP(A2965,des!B:B,1,FALSE)))</f>
        <v>0</v>
      </c>
      <c r="E2965" s="3" t="str">
        <f>IF(D2965,VLOOKUP(A2965,des!B:Q,11,FALSE),"")</f>
        <v/>
      </c>
      <c r="F2965" s="3" t="b">
        <f t="shared" si="184"/>
        <v>0</v>
      </c>
      <c r="G2965" s="3" t="str">
        <f t="shared" si="185"/>
        <v/>
      </c>
      <c r="H2965" s="3" t="str">
        <f>IF(D2965,VLOOKUP(A2965,des!B:Q,12,FALSE),"")</f>
        <v/>
      </c>
      <c r="I2965" s="3" t="b">
        <f t="shared" si="186"/>
        <v>0</v>
      </c>
      <c r="J2965" s="3" t="str">
        <f t="shared" si="187"/>
        <v/>
      </c>
    </row>
    <row r="2966" spans="1:10" x14ac:dyDescent="0.2">
      <c r="A2966" t="s">
        <v>11751</v>
      </c>
      <c r="B2966" t="s">
        <v>11752</v>
      </c>
      <c r="C2966" t="s">
        <v>11753</v>
      </c>
      <c r="D2966" s="3" t="b">
        <f>NOT(ISNA(VLOOKUP(A2966,des!B:B,1,FALSE)))</f>
        <v>0</v>
      </c>
      <c r="E2966" s="3" t="str">
        <f>IF(D2966,VLOOKUP(A2966,des!B:Q,11,FALSE),"")</f>
        <v/>
      </c>
      <c r="F2966" s="3" t="b">
        <f t="shared" si="184"/>
        <v>0</v>
      </c>
      <c r="G2966" s="3" t="str">
        <f t="shared" si="185"/>
        <v/>
      </c>
      <c r="H2966" s="3" t="str">
        <f>IF(D2966,VLOOKUP(A2966,des!B:Q,12,FALSE),"")</f>
        <v/>
      </c>
      <c r="I2966" s="3" t="b">
        <f t="shared" si="186"/>
        <v>0</v>
      </c>
      <c r="J2966" s="3" t="str">
        <f t="shared" si="187"/>
        <v/>
      </c>
    </row>
    <row r="2967" spans="1:10" x14ac:dyDescent="0.2">
      <c r="A2967" t="s">
        <v>11754</v>
      </c>
      <c r="B2967" t="s">
        <v>11755</v>
      </c>
      <c r="C2967" t="s">
        <v>11756</v>
      </c>
      <c r="D2967" s="3" t="b">
        <f>NOT(ISNA(VLOOKUP(A2967,des!B:B,1,FALSE)))</f>
        <v>0</v>
      </c>
      <c r="E2967" s="3" t="str">
        <f>IF(D2967,VLOOKUP(A2967,des!B:Q,11,FALSE),"")</f>
        <v/>
      </c>
      <c r="F2967" s="3" t="b">
        <f t="shared" si="184"/>
        <v>0</v>
      </c>
      <c r="G2967" s="3" t="str">
        <f t="shared" si="185"/>
        <v/>
      </c>
      <c r="H2967" s="3" t="str">
        <f>IF(D2967,VLOOKUP(A2967,des!B:Q,12,FALSE),"")</f>
        <v/>
      </c>
      <c r="I2967" s="3" t="b">
        <f t="shared" si="186"/>
        <v>0</v>
      </c>
      <c r="J2967" s="3" t="str">
        <f t="shared" si="187"/>
        <v/>
      </c>
    </row>
    <row r="2968" spans="1:10" x14ac:dyDescent="0.2">
      <c r="A2968" t="s">
        <v>11757</v>
      </c>
      <c r="B2968" t="s">
        <v>11758</v>
      </c>
      <c r="C2968" t="s">
        <v>11759</v>
      </c>
      <c r="D2968" s="3" t="b">
        <f>NOT(ISNA(VLOOKUP(A2968,des!B:B,1,FALSE)))</f>
        <v>0</v>
      </c>
      <c r="E2968" s="3" t="str">
        <f>IF(D2968,VLOOKUP(A2968,des!B:Q,11,FALSE),"")</f>
        <v/>
      </c>
      <c r="F2968" s="3" t="b">
        <f t="shared" si="184"/>
        <v>0</v>
      </c>
      <c r="G2968" s="3" t="str">
        <f t="shared" si="185"/>
        <v/>
      </c>
      <c r="H2968" s="3" t="str">
        <f>IF(D2968,VLOOKUP(A2968,des!B:Q,12,FALSE),"")</f>
        <v/>
      </c>
      <c r="I2968" s="3" t="b">
        <f t="shared" si="186"/>
        <v>0</v>
      </c>
      <c r="J2968" s="3" t="str">
        <f t="shared" si="187"/>
        <v/>
      </c>
    </row>
    <row r="2969" spans="1:10" x14ac:dyDescent="0.2">
      <c r="A2969" t="s">
        <v>11760</v>
      </c>
      <c r="B2969" t="s">
        <v>11761</v>
      </c>
      <c r="C2969" t="s">
        <v>11762</v>
      </c>
      <c r="D2969" s="3" t="b">
        <f>NOT(ISNA(VLOOKUP(A2969,des!B:B,1,FALSE)))</f>
        <v>0</v>
      </c>
      <c r="E2969" s="3" t="str">
        <f>IF(D2969,VLOOKUP(A2969,des!B:Q,11,FALSE),"")</f>
        <v/>
      </c>
      <c r="F2969" s="3" t="b">
        <f t="shared" si="184"/>
        <v>0</v>
      </c>
      <c r="G2969" s="3" t="str">
        <f t="shared" si="185"/>
        <v/>
      </c>
      <c r="H2969" s="3" t="str">
        <f>IF(D2969,VLOOKUP(A2969,des!B:Q,12,FALSE),"")</f>
        <v/>
      </c>
      <c r="I2969" s="3" t="b">
        <f t="shared" si="186"/>
        <v>0</v>
      </c>
      <c r="J2969" s="3" t="str">
        <f t="shared" si="187"/>
        <v/>
      </c>
    </row>
    <row r="2970" spans="1:10" x14ac:dyDescent="0.2">
      <c r="A2970" t="s">
        <v>11763</v>
      </c>
      <c r="B2970" t="s">
        <v>11764</v>
      </c>
      <c r="C2970" t="s">
        <v>11765</v>
      </c>
      <c r="D2970" s="3" t="b">
        <f>NOT(ISNA(VLOOKUP(A2970,des!B:B,1,FALSE)))</f>
        <v>0</v>
      </c>
      <c r="E2970" s="3" t="str">
        <f>IF(D2970,VLOOKUP(A2970,des!B:Q,11,FALSE),"")</f>
        <v/>
      </c>
      <c r="F2970" s="3" t="b">
        <f t="shared" si="184"/>
        <v>0</v>
      </c>
      <c r="G2970" s="3" t="str">
        <f t="shared" si="185"/>
        <v/>
      </c>
      <c r="H2970" s="3" t="str">
        <f>IF(D2970,VLOOKUP(A2970,des!B:Q,12,FALSE),"")</f>
        <v/>
      </c>
      <c r="I2970" s="3" t="b">
        <f t="shared" si="186"/>
        <v>0</v>
      </c>
      <c r="J2970" s="3" t="str">
        <f t="shared" si="187"/>
        <v/>
      </c>
    </row>
    <row r="2971" spans="1:10" x14ac:dyDescent="0.2">
      <c r="A2971" t="s">
        <v>11766</v>
      </c>
      <c r="B2971" t="s">
        <v>11767</v>
      </c>
      <c r="C2971" t="s">
        <v>11768</v>
      </c>
      <c r="D2971" s="3" t="b">
        <f>NOT(ISNA(VLOOKUP(A2971,des!B:B,1,FALSE)))</f>
        <v>0</v>
      </c>
      <c r="E2971" s="3" t="str">
        <f>IF(D2971,VLOOKUP(A2971,des!B:Q,11,FALSE),"")</f>
        <v/>
      </c>
      <c r="F2971" s="3" t="b">
        <f t="shared" si="184"/>
        <v>0</v>
      </c>
      <c r="G2971" s="3" t="str">
        <f t="shared" si="185"/>
        <v/>
      </c>
      <c r="H2971" s="3" t="str">
        <f>IF(D2971,VLOOKUP(A2971,des!B:Q,12,FALSE),"")</f>
        <v/>
      </c>
      <c r="I2971" s="3" t="b">
        <f t="shared" si="186"/>
        <v>0</v>
      </c>
      <c r="J2971" s="3" t="str">
        <f t="shared" si="187"/>
        <v/>
      </c>
    </row>
    <row r="2972" spans="1:10" x14ac:dyDescent="0.2">
      <c r="A2972" t="s">
        <v>11769</v>
      </c>
      <c r="B2972" t="s">
        <v>11770</v>
      </c>
      <c r="C2972" t="s">
        <v>11771</v>
      </c>
      <c r="D2972" s="3" t="b">
        <f>NOT(ISNA(VLOOKUP(A2972,des!B:B,1,FALSE)))</f>
        <v>0</v>
      </c>
      <c r="E2972" s="3" t="str">
        <f>IF(D2972,VLOOKUP(A2972,des!B:Q,11,FALSE),"")</f>
        <v/>
      </c>
      <c r="F2972" s="3" t="b">
        <f t="shared" si="184"/>
        <v>0</v>
      </c>
      <c r="G2972" s="3" t="str">
        <f t="shared" si="185"/>
        <v/>
      </c>
      <c r="H2972" s="3" t="str">
        <f>IF(D2972,VLOOKUP(A2972,des!B:Q,12,FALSE),"")</f>
        <v/>
      </c>
      <c r="I2972" s="3" t="b">
        <f t="shared" si="186"/>
        <v>0</v>
      </c>
      <c r="J2972" s="3" t="str">
        <f t="shared" si="187"/>
        <v/>
      </c>
    </row>
    <row r="2973" spans="1:10" x14ac:dyDescent="0.2">
      <c r="A2973" t="s">
        <v>11772</v>
      </c>
      <c r="B2973" t="s">
        <v>11773</v>
      </c>
      <c r="C2973" t="s">
        <v>11774</v>
      </c>
      <c r="D2973" s="3" t="b">
        <f>NOT(ISNA(VLOOKUP(A2973,des!B:B,1,FALSE)))</f>
        <v>0</v>
      </c>
      <c r="E2973" s="3" t="str">
        <f>IF(D2973,VLOOKUP(A2973,des!B:Q,11,FALSE),"")</f>
        <v/>
      </c>
      <c r="F2973" s="3" t="b">
        <f t="shared" si="184"/>
        <v>0</v>
      </c>
      <c r="G2973" s="3" t="str">
        <f t="shared" si="185"/>
        <v/>
      </c>
      <c r="H2973" s="3" t="str">
        <f>IF(D2973,VLOOKUP(A2973,des!B:Q,12,FALSE),"")</f>
        <v/>
      </c>
      <c r="I2973" s="3" t="b">
        <f t="shared" si="186"/>
        <v>0</v>
      </c>
      <c r="J2973" s="3" t="str">
        <f t="shared" si="187"/>
        <v/>
      </c>
    </row>
    <row r="2974" spans="1:10" x14ac:dyDescent="0.2">
      <c r="A2974" t="s">
        <v>11775</v>
      </c>
      <c r="B2974" t="s">
        <v>11776</v>
      </c>
      <c r="C2974" t="s">
        <v>11777</v>
      </c>
      <c r="D2974" s="3" t="b">
        <f>NOT(ISNA(VLOOKUP(A2974,des!B:B,1,FALSE)))</f>
        <v>0</v>
      </c>
      <c r="E2974" s="3" t="str">
        <f>IF(D2974,VLOOKUP(A2974,des!B:Q,11,FALSE),"")</f>
        <v/>
      </c>
      <c r="F2974" s="3" t="b">
        <f t="shared" si="184"/>
        <v>0</v>
      </c>
      <c r="G2974" s="3" t="str">
        <f t="shared" si="185"/>
        <v/>
      </c>
      <c r="H2974" s="3" t="str">
        <f>IF(D2974,VLOOKUP(A2974,des!B:Q,12,FALSE),"")</f>
        <v/>
      </c>
      <c r="I2974" s="3" t="b">
        <f t="shared" si="186"/>
        <v>0</v>
      </c>
      <c r="J2974" s="3" t="str">
        <f t="shared" si="187"/>
        <v/>
      </c>
    </row>
    <row r="2975" spans="1:10" x14ac:dyDescent="0.2">
      <c r="A2975" t="s">
        <v>11778</v>
      </c>
      <c r="B2975" t="s">
        <v>11779</v>
      </c>
      <c r="C2975" t="s">
        <v>11780</v>
      </c>
      <c r="D2975" s="3" t="b">
        <f>NOT(ISNA(VLOOKUP(A2975,des!B:B,1,FALSE)))</f>
        <v>0</v>
      </c>
      <c r="E2975" s="3" t="str">
        <f>IF(D2975,VLOOKUP(A2975,des!B:Q,11,FALSE),"")</f>
        <v/>
      </c>
      <c r="F2975" s="3" t="b">
        <f t="shared" si="184"/>
        <v>0</v>
      </c>
      <c r="G2975" s="3" t="str">
        <f t="shared" si="185"/>
        <v/>
      </c>
      <c r="H2975" s="3" t="str">
        <f>IF(D2975,VLOOKUP(A2975,des!B:Q,12,FALSE),"")</f>
        <v/>
      </c>
      <c r="I2975" s="3" t="b">
        <f t="shared" si="186"/>
        <v>0</v>
      </c>
      <c r="J2975" s="3" t="str">
        <f t="shared" si="187"/>
        <v/>
      </c>
    </row>
    <row r="2976" spans="1:10" x14ac:dyDescent="0.2">
      <c r="A2976" t="s">
        <v>11781</v>
      </c>
      <c r="B2976" t="s">
        <v>11782</v>
      </c>
      <c r="C2976" t="s">
        <v>11783</v>
      </c>
      <c r="D2976" s="3" t="b">
        <f>NOT(ISNA(VLOOKUP(A2976,des!B:B,1,FALSE)))</f>
        <v>0</v>
      </c>
      <c r="E2976" s="3" t="str">
        <f>IF(D2976,VLOOKUP(A2976,des!B:Q,11,FALSE),"")</f>
        <v/>
      </c>
      <c r="F2976" s="3" t="b">
        <f t="shared" si="184"/>
        <v>0</v>
      </c>
      <c r="G2976" s="3" t="str">
        <f t="shared" si="185"/>
        <v/>
      </c>
      <c r="H2976" s="3" t="str">
        <f>IF(D2976,VLOOKUP(A2976,des!B:Q,12,FALSE),"")</f>
        <v/>
      </c>
      <c r="I2976" s="3" t="b">
        <f t="shared" si="186"/>
        <v>0</v>
      </c>
      <c r="J2976" s="3" t="str">
        <f t="shared" si="187"/>
        <v/>
      </c>
    </row>
    <row r="2977" spans="1:10" x14ac:dyDescent="0.2">
      <c r="A2977" t="s">
        <v>11784</v>
      </c>
      <c r="B2977" t="s">
        <v>11785</v>
      </c>
      <c r="C2977" t="s">
        <v>11786</v>
      </c>
      <c r="D2977" s="3" t="b">
        <f>NOT(ISNA(VLOOKUP(A2977,des!B:B,1,FALSE)))</f>
        <v>0</v>
      </c>
      <c r="E2977" s="3" t="str">
        <f>IF(D2977,VLOOKUP(A2977,des!B:Q,11,FALSE),"")</f>
        <v/>
      </c>
      <c r="F2977" s="3" t="b">
        <f t="shared" si="184"/>
        <v>0</v>
      </c>
      <c r="G2977" s="3" t="str">
        <f t="shared" si="185"/>
        <v/>
      </c>
      <c r="H2977" s="3" t="str">
        <f>IF(D2977,VLOOKUP(A2977,des!B:Q,12,FALSE),"")</f>
        <v/>
      </c>
      <c r="I2977" s="3" t="b">
        <f t="shared" si="186"/>
        <v>0</v>
      </c>
      <c r="J2977" s="3" t="str">
        <f t="shared" si="187"/>
        <v/>
      </c>
    </row>
    <row r="2978" spans="1:10" x14ac:dyDescent="0.2">
      <c r="A2978" t="s">
        <v>11787</v>
      </c>
      <c r="B2978" t="s">
        <v>11788</v>
      </c>
      <c r="C2978" t="s">
        <v>11789</v>
      </c>
      <c r="D2978" s="3" t="b">
        <f>NOT(ISNA(VLOOKUP(A2978,des!B:B,1,FALSE)))</f>
        <v>0</v>
      </c>
      <c r="E2978" s="3" t="str">
        <f>IF(D2978,VLOOKUP(A2978,des!B:Q,11,FALSE),"")</f>
        <v/>
      </c>
      <c r="F2978" s="3" t="b">
        <f t="shared" si="184"/>
        <v>0</v>
      </c>
      <c r="G2978" s="3" t="str">
        <f t="shared" si="185"/>
        <v/>
      </c>
      <c r="H2978" s="3" t="str">
        <f>IF(D2978,VLOOKUP(A2978,des!B:Q,12,FALSE),"")</f>
        <v/>
      </c>
      <c r="I2978" s="3" t="b">
        <f t="shared" si="186"/>
        <v>0</v>
      </c>
      <c r="J2978" s="3" t="str">
        <f t="shared" si="187"/>
        <v/>
      </c>
    </row>
    <row r="2979" spans="1:10" x14ac:dyDescent="0.2">
      <c r="A2979" t="s">
        <v>11790</v>
      </c>
      <c r="B2979" t="s">
        <v>11791</v>
      </c>
      <c r="C2979" t="s">
        <v>11792</v>
      </c>
      <c r="D2979" s="3" t="b">
        <f>NOT(ISNA(VLOOKUP(A2979,des!B:B,1,FALSE)))</f>
        <v>0</v>
      </c>
      <c r="E2979" s="3" t="str">
        <f>IF(D2979,VLOOKUP(A2979,des!B:Q,11,FALSE),"")</f>
        <v/>
      </c>
      <c r="F2979" s="3" t="b">
        <f t="shared" si="184"/>
        <v>0</v>
      </c>
      <c r="G2979" s="3" t="str">
        <f t="shared" si="185"/>
        <v/>
      </c>
      <c r="H2979" s="3" t="str">
        <f>IF(D2979,VLOOKUP(A2979,des!B:Q,12,FALSE),"")</f>
        <v/>
      </c>
      <c r="I2979" s="3" t="b">
        <f t="shared" si="186"/>
        <v>0</v>
      </c>
      <c r="J2979" s="3" t="str">
        <f t="shared" si="187"/>
        <v/>
      </c>
    </row>
    <row r="2980" spans="1:10" x14ac:dyDescent="0.2">
      <c r="A2980" t="s">
        <v>11793</v>
      </c>
      <c r="B2980" t="s">
        <v>11794</v>
      </c>
      <c r="C2980" t="s">
        <v>11795</v>
      </c>
      <c r="D2980" s="3" t="b">
        <f>NOT(ISNA(VLOOKUP(A2980,des!B:B,1,FALSE)))</f>
        <v>0</v>
      </c>
      <c r="E2980" s="3" t="str">
        <f>IF(D2980,VLOOKUP(A2980,des!B:Q,11,FALSE),"")</f>
        <v/>
      </c>
      <c r="F2980" s="3" t="b">
        <f t="shared" si="184"/>
        <v>0</v>
      </c>
      <c r="G2980" s="3" t="str">
        <f t="shared" si="185"/>
        <v/>
      </c>
      <c r="H2980" s="3" t="str">
        <f>IF(D2980,VLOOKUP(A2980,des!B:Q,12,FALSE),"")</f>
        <v/>
      </c>
      <c r="I2980" s="3" t="b">
        <f t="shared" si="186"/>
        <v>0</v>
      </c>
      <c r="J2980" s="3" t="str">
        <f t="shared" si="187"/>
        <v/>
      </c>
    </row>
    <row r="2981" spans="1:10" x14ac:dyDescent="0.2">
      <c r="A2981" t="s">
        <v>11796</v>
      </c>
      <c r="B2981" t="s">
        <v>11797</v>
      </c>
      <c r="C2981" t="s">
        <v>11798</v>
      </c>
      <c r="D2981" s="3" t="b">
        <f>NOT(ISNA(VLOOKUP(A2981,des!B:B,1,FALSE)))</f>
        <v>0</v>
      </c>
      <c r="E2981" s="3" t="str">
        <f>IF(D2981,VLOOKUP(A2981,des!B:Q,11,FALSE),"")</f>
        <v/>
      </c>
      <c r="F2981" s="3" t="b">
        <f t="shared" si="184"/>
        <v>0</v>
      </c>
      <c r="G2981" s="3" t="str">
        <f t="shared" si="185"/>
        <v/>
      </c>
      <c r="H2981" s="3" t="str">
        <f>IF(D2981,VLOOKUP(A2981,des!B:Q,12,FALSE),"")</f>
        <v/>
      </c>
      <c r="I2981" s="3" t="b">
        <f t="shared" si="186"/>
        <v>0</v>
      </c>
      <c r="J2981" s="3" t="str">
        <f t="shared" si="187"/>
        <v/>
      </c>
    </row>
    <row r="2982" spans="1:10" x14ac:dyDescent="0.2">
      <c r="A2982" t="s">
        <v>11799</v>
      </c>
      <c r="B2982" t="s">
        <v>11800</v>
      </c>
      <c r="C2982" t="s">
        <v>11801</v>
      </c>
      <c r="D2982" s="3" t="b">
        <f>NOT(ISNA(VLOOKUP(A2982,des!B:B,1,FALSE)))</f>
        <v>0</v>
      </c>
      <c r="E2982" s="3" t="str">
        <f>IF(D2982,VLOOKUP(A2982,des!B:Q,11,FALSE),"")</f>
        <v/>
      </c>
      <c r="F2982" s="3" t="b">
        <f t="shared" si="184"/>
        <v>0</v>
      </c>
      <c r="G2982" s="3" t="str">
        <f t="shared" si="185"/>
        <v/>
      </c>
      <c r="H2982" s="3" t="str">
        <f>IF(D2982,VLOOKUP(A2982,des!B:Q,12,FALSE),"")</f>
        <v/>
      </c>
      <c r="I2982" s="3" t="b">
        <f t="shared" si="186"/>
        <v>0</v>
      </c>
      <c r="J2982" s="3" t="str">
        <f t="shared" si="187"/>
        <v/>
      </c>
    </row>
    <row r="2983" spans="1:10" x14ac:dyDescent="0.2">
      <c r="A2983" t="s">
        <v>11802</v>
      </c>
      <c r="B2983" t="s">
        <v>11803</v>
      </c>
      <c r="C2983" t="s">
        <v>11804</v>
      </c>
      <c r="D2983" s="3" t="b">
        <f>NOT(ISNA(VLOOKUP(A2983,des!B:B,1,FALSE)))</f>
        <v>0</v>
      </c>
      <c r="E2983" s="3" t="str">
        <f>IF(D2983,VLOOKUP(A2983,des!B:Q,11,FALSE),"")</f>
        <v/>
      </c>
      <c r="F2983" s="3" t="b">
        <f t="shared" si="184"/>
        <v>0</v>
      </c>
      <c r="G2983" s="3" t="str">
        <f t="shared" si="185"/>
        <v/>
      </c>
      <c r="H2983" s="3" t="str">
        <f>IF(D2983,VLOOKUP(A2983,des!B:Q,12,FALSE),"")</f>
        <v/>
      </c>
      <c r="I2983" s="3" t="b">
        <f t="shared" si="186"/>
        <v>0</v>
      </c>
      <c r="J2983" s="3" t="str">
        <f t="shared" si="187"/>
        <v/>
      </c>
    </row>
    <row r="2984" spans="1:10" x14ac:dyDescent="0.2">
      <c r="A2984" t="s">
        <v>11805</v>
      </c>
      <c r="B2984" t="s">
        <v>11806</v>
      </c>
      <c r="C2984" t="s">
        <v>11807</v>
      </c>
      <c r="D2984" s="3" t="b">
        <f>NOT(ISNA(VLOOKUP(A2984,des!B:B,1,FALSE)))</f>
        <v>0</v>
      </c>
      <c r="E2984" s="3" t="str">
        <f>IF(D2984,VLOOKUP(A2984,des!B:Q,11,FALSE),"")</f>
        <v/>
      </c>
      <c r="F2984" s="3" t="b">
        <f t="shared" si="184"/>
        <v>0</v>
      </c>
      <c r="G2984" s="3" t="str">
        <f t="shared" si="185"/>
        <v/>
      </c>
      <c r="H2984" s="3" t="str">
        <f>IF(D2984,VLOOKUP(A2984,des!B:Q,12,FALSE),"")</f>
        <v/>
      </c>
      <c r="I2984" s="3" t="b">
        <f t="shared" si="186"/>
        <v>0</v>
      </c>
      <c r="J2984" s="3" t="str">
        <f t="shared" si="187"/>
        <v/>
      </c>
    </row>
    <row r="2985" spans="1:10" x14ac:dyDescent="0.2">
      <c r="A2985" t="s">
        <v>11808</v>
      </c>
      <c r="B2985" t="s">
        <v>11809</v>
      </c>
      <c r="C2985" t="s">
        <v>11810</v>
      </c>
      <c r="D2985" s="3" t="b">
        <f>NOT(ISNA(VLOOKUP(A2985,des!B:B,1,FALSE)))</f>
        <v>0</v>
      </c>
      <c r="E2985" s="3" t="str">
        <f>IF(D2985,VLOOKUP(A2985,des!B:Q,11,FALSE),"")</f>
        <v/>
      </c>
      <c r="F2985" s="3" t="b">
        <f t="shared" si="184"/>
        <v>0</v>
      </c>
      <c r="G2985" s="3" t="str">
        <f t="shared" si="185"/>
        <v/>
      </c>
      <c r="H2985" s="3" t="str">
        <f>IF(D2985,VLOOKUP(A2985,des!B:Q,12,FALSE),"")</f>
        <v/>
      </c>
      <c r="I2985" s="3" t="b">
        <f t="shared" si="186"/>
        <v>0</v>
      </c>
      <c r="J2985" s="3" t="str">
        <f t="shared" si="187"/>
        <v/>
      </c>
    </row>
    <row r="2986" spans="1:10" x14ac:dyDescent="0.2">
      <c r="A2986" t="s">
        <v>11811</v>
      </c>
      <c r="B2986" t="s">
        <v>11812</v>
      </c>
      <c r="C2986" t="s">
        <v>11813</v>
      </c>
      <c r="D2986" s="3" t="b">
        <f>NOT(ISNA(VLOOKUP(A2986,des!B:B,1,FALSE)))</f>
        <v>0</v>
      </c>
      <c r="E2986" s="3" t="str">
        <f>IF(D2986,VLOOKUP(A2986,des!B:Q,11,FALSE),"")</f>
        <v/>
      </c>
      <c r="F2986" s="3" t="b">
        <f t="shared" si="184"/>
        <v>0</v>
      </c>
      <c r="G2986" s="3" t="str">
        <f t="shared" si="185"/>
        <v/>
      </c>
      <c r="H2986" s="3" t="str">
        <f>IF(D2986,VLOOKUP(A2986,des!B:Q,12,FALSE),"")</f>
        <v/>
      </c>
      <c r="I2986" s="3" t="b">
        <f t="shared" si="186"/>
        <v>0</v>
      </c>
      <c r="J2986" s="3" t="str">
        <f t="shared" si="187"/>
        <v/>
      </c>
    </row>
    <row r="2987" spans="1:10" x14ac:dyDescent="0.2">
      <c r="A2987" t="s">
        <v>11814</v>
      </c>
      <c r="B2987" t="s">
        <v>11815</v>
      </c>
      <c r="C2987" t="s">
        <v>11816</v>
      </c>
      <c r="D2987" s="3" t="b">
        <f>NOT(ISNA(VLOOKUP(A2987,des!B:B,1,FALSE)))</f>
        <v>0</v>
      </c>
      <c r="E2987" s="3" t="str">
        <f>IF(D2987,VLOOKUP(A2987,des!B:Q,11,FALSE),"")</f>
        <v/>
      </c>
      <c r="F2987" s="3" t="b">
        <f t="shared" si="184"/>
        <v>0</v>
      </c>
      <c r="G2987" s="3" t="str">
        <f t="shared" si="185"/>
        <v/>
      </c>
      <c r="H2987" s="3" t="str">
        <f>IF(D2987,VLOOKUP(A2987,des!B:Q,12,FALSE),"")</f>
        <v/>
      </c>
      <c r="I2987" s="3" t="b">
        <f t="shared" si="186"/>
        <v>0</v>
      </c>
      <c r="J2987" s="3" t="str">
        <f t="shared" si="187"/>
        <v/>
      </c>
    </row>
    <row r="2988" spans="1:10" x14ac:dyDescent="0.2">
      <c r="A2988" t="s">
        <v>11817</v>
      </c>
      <c r="B2988" t="s">
        <v>11818</v>
      </c>
      <c r="C2988" t="s">
        <v>11819</v>
      </c>
      <c r="D2988" s="3" t="b">
        <f>NOT(ISNA(VLOOKUP(A2988,des!B:B,1,FALSE)))</f>
        <v>0</v>
      </c>
      <c r="E2988" s="3" t="str">
        <f>IF(D2988,VLOOKUP(A2988,des!B:Q,11,FALSE),"")</f>
        <v/>
      </c>
      <c r="F2988" s="3" t="b">
        <f t="shared" si="184"/>
        <v>0</v>
      </c>
      <c r="G2988" s="3" t="str">
        <f t="shared" si="185"/>
        <v/>
      </c>
      <c r="H2988" s="3" t="str">
        <f>IF(D2988,VLOOKUP(A2988,des!B:Q,12,FALSE),"")</f>
        <v/>
      </c>
      <c r="I2988" s="3" t="b">
        <f t="shared" si="186"/>
        <v>0</v>
      </c>
      <c r="J2988" s="3" t="str">
        <f t="shared" si="187"/>
        <v/>
      </c>
    </row>
    <row r="2989" spans="1:10" x14ac:dyDescent="0.2">
      <c r="A2989" t="s">
        <v>11820</v>
      </c>
      <c r="B2989" t="s">
        <v>11821</v>
      </c>
      <c r="C2989" t="s">
        <v>11822</v>
      </c>
      <c r="D2989" s="3" t="b">
        <f>NOT(ISNA(VLOOKUP(A2989,des!B:B,1,FALSE)))</f>
        <v>0</v>
      </c>
      <c r="E2989" s="3" t="str">
        <f>IF(D2989,VLOOKUP(A2989,des!B:Q,11,FALSE),"")</f>
        <v/>
      </c>
      <c r="F2989" s="3" t="b">
        <f t="shared" si="184"/>
        <v>0</v>
      </c>
      <c r="G2989" s="3" t="str">
        <f t="shared" si="185"/>
        <v/>
      </c>
      <c r="H2989" s="3" t="str">
        <f>IF(D2989,VLOOKUP(A2989,des!B:Q,12,FALSE),"")</f>
        <v/>
      </c>
      <c r="I2989" s="3" t="b">
        <f t="shared" si="186"/>
        <v>0</v>
      </c>
      <c r="J2989" s="3" t="str">
        <f t="shared" si="187"/>
        <v/>
      </c>
    </row>
    <row r="2990" spans="1:10" x14ac:dyDescent="0.2">
      <c r="A2990" t="s">
        <v>11823</v>
      </c>
      <c r="B2990" t="s">
        <v>11824</v>
      </c>
      <c r="C2990" t="s">
        <v>11825</v>
      </c>
      <c r="D2990" s="3" t="b">
        <f>NOT(ISNA(VLOOKUP(A2990,des!B:B,1,FALSE)))</f>
        <v>0</v>
      </c>
      <c r="E2990" s="3" t="str">
        <f>IF(D2990,VLOOKUP(A2990,des!B:Q,11,FALSE),"")</f>
        <v/>
      </c>
      <c r="F2990" s="3" t="b">
        <f t="shared" si="184"/>
        <v>0</v>
      </c>
      <c r="G2990" s="3" t="str">
        <f t="shared" si="185"/>
        <v/>
      </c>
      <c r="H2990" s="3" t="str">
        <f>IF(D2990,VLOOKUP(A2990,des!B:Q,12,FALSE),"")</f>
        <v/>
      </c>
      <c r="I2990" s="3" t="b">
        <f t="shared" si="186"/>
        <v>0</v>
      </c>
      <c r="J2990" s="3" t="str">
        <f t="shared" si="187"/>
        <v/>
      </c>
    </row>
    <row r="2991" spans="1:10" x14ac:dyDescent="0.2">
      <c r="A2991" t="s">
        <v>11826</v>
      </c>
      <c r="B2991" t="s">
        <v>11827</v>
      </c>
      <c r="C2991" t="s">
        <v>11828</v>
      </c>
      <c r="D2991" s="3" t="b">
        <f>NOT(ISNA(VLOOKUP(A2991,des!B:B,1,FALSE)))</f>
        <v>0</v>
      </c>
      <c r="E2991" s="3" t="str">
        <f>IF(D2991,VLOOKUP(A2991,des!B:Q,11,FALSE),"")</f>
        <v/>
      </c>
      <c r="F2991" s="3" t="b">
        <f t="shared" si="184"/>
        <v>0</v>
      </c>
      <c r="G2991" s="3" t="str">
        <f t="shared" si="185"/>
        <v/>
      </c>
      <c r="H2991" s="3" t="str">
        <f>IF(D2991,VLOOKUP(A2991,des!B:Q,12,FALSE),"")</f>
        <v/>
      </c>
      <c r="I2991" s="3" t="b">
        <f t="shared" si="186"/>
        <v>0</v>
      </c>
      <c r="J2991" s="3" t="str">
        <f t="shared" si="187"/>
        <v/>
      </c>
    </row>
    <row r="2992" spans="1:10" x14ac:dyDescent="0.2">
      <c r="A2992" t="s">
        <v>11829</v>
      </c>
      <c r="B2992" t="s">
        <v>11830</v>
      </c>
      <c r="C2992" t="s">
        <v>11831</v>
      </c>
      <c r="D2992" s="3" t="b">
        <f>NOT(ISNA(VLOOKUP(A2992,des!B:B,1,FALSE)))</f>
        <v>0</v>
      </c>
      <c r="E2992" s="3" t="str">
        <f>IF(D2992,VLOOKUP(A2992,des!B:Q,11,FALSE),"")</f>
        <v/>
      </c>
      <c r="F2992" s="3" t="b">
        <f t="shared" si="184"/>
        <v>0</v>
      </c>
      <c r="G2992" s="3" t="str">
        <f t="shared" si="185"/>
        <v/>
      </c>
      <c r="H2992" s="3" t="str">
        <f>IF(D2992,VLOOKUP(A2992,des!B:Q,12,FALSE),"")</f>
        <v/>
      </c>
      <c r="I2992" s="3" t="b">
        <f t="shared" si="186"/>
        <v>0</v>
      </c>
      <c r="J2992" s="3" t="str">
        <f t="shared" si="187"/>
        <v/>
      </c>
    </row>
    <row r="2993" spans="1:10" x14ac:dyDescent="0.2">
      <c r="A2993" t="s">
        <v>11832</v>
      </c>
      <c r="B2993" t="s">
        <v>11833</v>
      </c>
      <c r="C2993" t="s">
        <v>11834</v>
      </c>
      <c r="D2993" s="3" t="b">
        <f>NOT(ISNA(VLOOKUP(A2993,des!B:B,1,FALSE)))</f>
        <v>0</v>
      </c>
      <c r="E2993" s="3" t="str">
        <f>IF(D2993,VLOOKUP(A2993,des!B:Q,11,FALSE),"")</f>
        <v/>
      </c>
      <c r="F2993" s="3" t="b">
        <f t="shared" si="184"/>
        <v>0</v>
      </c>
      <c r="G2993" s="3" t="str">
        <f t="shared" si="185"/>
        <v/>
      </c>
      <c r="H2993" s="3" t="str">
        <f>IF(D2993,VLOOKUP(A2993,des!B:Q,12,FALSE),"")</f>
        <v/>
      </c>
      <c r="I2993" s="3" t="b">
        <f t="shared" si="186"/>
        <v>0</v>
      </c>
      <c r="J2993" s="3" t="str">
        <f t="shared" si="187"/>
        <v/>
      </c>
    </row>
    <row r="2994" spans="1:10" x14ac:dyDescent="0.2">
      <c r="A2994" t="s">
        <v>11835</v>
      </c>
      <c r="B2994" t="s">
        <v>11836</v>
      </c>
      <c r="C2994" t="s">
        <v>11837</v>
      </c>
      <c r="D2994" s="3" t="b">
        <f>NOT(ISNA(VLOOKUP(A2994,des!B:B,1,FALSE)))</f>
        <v>0</v>
      </c>
      <c r="E2994" s="3" t="str">
        <f>IF(D2994,VLOOKUP(A2994,des!B:Q,11,FALSE),"")</f>
        <v/>
      </c>
      <c r="F2994" s="3" t="b">
        <f t="shared" si="184"/>
        <v>0</v>
      </c>
      <c r="G2994" s="3" t="str">
        <f t="shared" si="185"/>
        <v/>
      </c>
      <c r="H2994" s="3" t="str">
        <f>IF(D2994,VLOOKUP(A2994,des!B:Q,12,FALSE),"")</f>
        <v/>
      </c>
      <c r="I2994" s="3" t="b">
        <f t="shared" si="186"/>
        <v>0</v>
      </c>
      <c r="J2994" s="3" t="str">
        <f t="shared" si="187"/>
        <v/>
      </c>
    </row>
    <row r="2995" spans="1:10" x14ac:dyDescent="0.2">
      <c r="A2995" t="s">
        <v>11838</v>
      </c>
      <c r="B2995" t="s">
        <v>11839</v>
      </c>
      <c r="C2995" t="s">
        <v>11840</v>
      </c>
      <c r="D2995" s="3" t="b">
        <f>NOT(ISNA(VLOOKUP(A2995,des!B:B,1,FALSE)))</f>
        <v>0</v>
      </c>
      <c r="E2995" s="3" t="str">
        <f>IF(D2995,VLOOKUP(A2995,des!B:Q,11,FALSE),"")</f>
        <v/>
      </c>
      <c r="F2995" s="3" t="b">
        <f t="shared" si="184"/>
        <v>0</v>
      </c>
      <c r="G2995" s="3" t="str">
        <f t="shared" si="185"/>
        <v/>
      </c>
      <c r="H2995" s="3" t="str">
        <f>IF(D2995,VLOOKUP(A2995,des!B:Q,12,FALSE),"")</f>
        <v/>
      </c>
      <c r="I2995" s="3" t="b">
        <f t="shared" si="186"/>
        <v>0</v>
      </c>
      <c r="J2995" s="3" t="str">
        <f t="shared" si="187"/>
        <v/>
      </c>
    </row>
    <row r="2996" spans="1:10" x14ac:dyDescent="0.2">
      <c r="A2996" t="s">
        <v>11841</v>
      </c>
      <c r="B2996" t="s">
        <v>11842</v>
      </c>
      <c r="C2996" t="s">
        <v>11843</v>
      </c>
      <c r="D2996" s="3" t="b">
        <f>NOT(ISNA(VLOOKUP(A2996,des!B:B,1,FALSE)))</f>
        <v>0</v>
      </c>
      <c r="E2996" s="3" t="str">
        <f>IF(D2996,VLOOKUP(A2996,des!B:Q,11,FALSE),"")</f>
        <v/>
      </c>
      <c r="F2996" s="3" t="b">
        <f t="shared" si="184"/>
        <v>0</v>
      </c>
      <c r="G2996" s="3" t="str">
        <f t="shared" si="185"/>
        <v/>
      </c>
      <c r="H2996" s="3" t="str">
        <f>IF(D2996,VLOOKUP(A2996,des!B:Q,12,FALSE),"")</f>
        <v/>
      </c>
      <c r="I2996" s="3" t="b">
        <f t="shared" si="186"/>
        <v>0</v>
      </c>
      <c r="J2996" s="3" t="str">
        <f t="shared" si="187"/>
        <v/>
      </c>
    </row>
    <row r="2997" spans="1:10" x14ac:dyDescent="0.2">
      <c r="A2997" t="s">
        <v>11844</v>
      </c>
      <c r="B2997" t="s">
        <v>11845</v>
      </c>
      <c r="C2997" t="s">
        <v>11846</v>
      </c>
      <c r="D2997" s="3" t="b">
        <f>NOT(ISNA(VLOOKUP(A2997,des!B:B,1,FALSE)))</f>
        <v>0</v>
      </c>
      <c r="E2997" s="3" t="str">
        <f>IF(D2997,VLOOKUP(A2997,des!B:Q,11,FALSE),"")</f>
        <v/>
      </c>
      <c r="F2997" s="3" t="b">
        <f t="shared" si="184"/>
        <v>0</v>
      </c>
      <c r="G2997" s="3" t="str">
        <f t="shared" si="185"/>
        <v/>
      </c>
      <c r="H2997" s="3" t="str">
        <f>IF(D2997,VLOOKUP(A2997,des!B:Q,12,FALSE),"")</f>
        <v/>
      </c>
      <c r="I2997" s="3" t="b">
        <f t="shared" si="186"/>
        <v>0</v>
      </c>
      <c r="J2997" s="3" t="str">
        <f t="shared" si="187"/>
        <v/>
      </c>
    </row>
    <row r="2998" spans="1:10" x14ac:dyDescent="0.2">
      <c r="A2998" t="s">
        <v>11847</v>
      </c>
      <c r="B2998" t="s">
        <v>11848</v>
      </c>
      <c r="C2998" t="s">
        <v>11849</v>
      </c>
      <c r="D2998" s="3" t="b">
        <f>NOT(ISNA(VLOOKUP(A2998,des!B:B,1,FALSE)))</f>
        <v>0</v>
      </c>
      <c r="E2998" s="3" t="str">
        <f>IF(D2998,VLOOKUP(A2998,des!B:Q,11,FALSE),"")</f>
        <v/>
      </c>
      <c r="F2998" s="3" t="b">
        <f t="shared" si="184"/>
        <v>0</v>
      </c>
      <c r="G2998" s="3" t="str">
        <f t="shared" si="185"/>
        <v/>
      </c>
      <c r="H2998" s="3" t="str">
        <f>IF(D2998,VLOOKUP(A2998,des!B:Q,12,FALSE),"")</f>
        <v/>
      </c>
      <c r="I2998" s="3" t="b">
        <f t="shared" si="186"/>
        <v>0</v>
      </c>
      <c r="J2998" s="3" t="str">
        <f t="shared" si="187"/>
        <v/>
      </c>
    </row>
    <row r="2999" spans="1:10" x14ac:dyDescent="0.2">
      <c r="A2999" t="s">
        <v>11850</v>
      </c>
      <c r="B2999" t="s">
        <v>11851</v>
      </c>
      <c r="C2999" t="s">
        <v>11852</v>
      </c>
      <c r="D2999" s="3" t="b">
        <f>NOT(ISNA(VLOOKUP(A2999,des!B:B,1,FALSE)))</f>
        <v>0</v>
      </c>
      <c r="E2999" s="3" t="str">
        <f>IF(D2999,VLOOKUP(A2999,des!B:Q,11,FALSE),"")</f>
        <v/>
      </c>
      <c r="F2999" s="3" t="b">
        <f t="shared" si="184"/>
        <v>0</v>
      </c>
      <c r="G2999" s="3" t="str">
        <f t="shared" si="185"/>
        <v/>
      </c>
      <c r="H2999" s="3" t="str">
        <f>IF(D2999,VLOOKUP(A2999,des!B:Q,12,FALSE),"")</f>
        <v/>
      </c>
      <c r="I2999" s="3" t="b">
        <f t="shared" si="186"/>
        <v>0</v>
      </c>
      <c r="J2999" s="3" t="str">
        <f t="shared" si="187"/>
        <v/>
      </c>
    </row>
    <row r="3000" spans="1:10" x14ac:dyDescent="0.2">
      <c r="A3000" t="s">
        <v>11853</v>
      </c>
      <c r="B3000" t="s">
        <v>11854</v>
      </c>
      <c r="C3000" t="s">
        <v>11855</v>
      </c>
      <c r="D3000" s="3" t="b">
        <f>NOT(ISNA(VLOOKUP(A3000,des!B:B,1,FALSE)))</f>
        <v>0</v>
      </c>
      <c r="E3000" s="3" t="str">
        <f>IF(D3000,VLOOKUP(A3000,des!B:Q,11,FALSE),"")</f>
        <v/>
      </c>
      <c r="F3000" s="3" t="b">
        <f t="shared" si="184"/>
        <v>0</v>
      </c>
      <c r="G3000" s="3" t="str">
        <f t="shared" si="185"/>
        <v/>
      </c>
      <c r="H3000" s="3" t="str">
        <f>IF(D3000,VLOOKUP(A3000,des!B:Q,12,FALSE),"")</f>
        <v/>
      </c>
      <c r="I3000" s="3" t="b">
        <f t="shared" si="186"/>
        <v>0</v>
      </c>
      <c r="J3000" s="3" t="str">
        <f t="shared" si="187"/>
        <v/>
      </c>
    </row>
    <row r="3001" spans="1:10" x14ac:dyDescent="0.2">
      <c r="A3001" t="s">
        <v>11856</v>
      </c>
      <c r="B3001" t="s">
        <v>11857</v>
      </c>
      <c r="C3001" t="s">
        <v>11858</v>
      </c>
      <c r="D3001" s="3" t="b">
        <f>NOT(ISNA(VLOOKUP(A3001,des!B:B,1,FALSE)))</f>
        <v>0</v>
      </c>
      <c r="E3001" s="3" t="str">
        <f>IF(D3001,VLOOKUP(A3001,des!B:Q,11,FALSE),"")</f>
        <v/>
      </c>
      <c r="F3001" s="3" t="b">
        <f t="shared" si="184"/>
        <v>0</v>
      </c>
      <c r="G3001" s="3" t="str">
        <f t="shared" si="185"/>
        <v/>
      </c>
      <c r="H3001" s="3" t="str">
        <f>IF(D3001,VLOOKUP(A3001,des!B:Q,12,FALSE),"")</f>
        <v/>
      </c>
      <c r="I3001" s="3" t="b">
        <f t="shared" si="186"/>
        <v>0</v>
      </c>
      <c r="J3001" s="3" t="str">
        <f t="shared" si="187"/>
        <v/>
      </c>
    </row>
    <row r="3002" spans="1:10" x14ac:dyDescent="0.2">
      <c r="A3002" t="s">
        <v>11859</v>
      </c>
      <c r="B3002" t="s">
        <v>11860</v>
      </c>
      <c r="C3002" t="s">
        <v>11861</v>
      </c>
      <c r="D3002" s="3" t="b">
        <f>NOT(ISNA(VLOOKUP(A3002,des!B:B,1,FALSE)))</f>
        <v>0</v>
      </c>
      <c r="E3002" s="3" t="str">
        <f>IF(D3002,VLOOKUP(A3002,des!B:Q,11,FALSE),"")</f>
        <v/>
      </c>
      <c r="F3002" s="3" t="b">
        <f t="shared" si="184"/>
        <v>0</v>
      </c>
      <c r="G3002" s="3" t="str">
        <f t="shared" si="185"/>
        <v/>
      </c>
      <c r="H3002" s="3" t="str">
        <f>IF(D3002,VLOOKUP(A3002,des!B:Q,12,FALSE),"")</f>
        <v/>
      </c>
      <c r="I3002" s="3" t="b">
        <f t="shared" si="186"/>
        <v>0</v>
      </c>
      <c r="J3002" s="3" t="str">
        <f t="shared" si="187"/>
        <v/>
      </c>
    </row>
    <row r="3003" spans="1:10" x14ac:dyDescent="0.2">
      <c r="A3003" t="s">
        <v>11862</v>
      </c>
      <c r="B3003" t="s">
        <v>11863</v>
      </c>
      <c r="C3003" t="s">
        <v>11864</v>
      </c>
      <c r="D3003" s="3" t="b">
        <f>NOT(ISNA(VLOOKUP(A3003,des!B:B,1,FALSE)))</f>
        <v>0</v>
      </c>
      <c r="E3003" s="3" t="str">
        <f>IF(D3003,VLOOKUP(A3003,des!B:Q,11,FALSE),"")</f>
        <v/>
      </c>
      <c r="F3003" s="3" t="b">
        <f t="shared" si="184"/>
        <v>0</v>
      </c>
      <c r="G3003" s="3" t="str">
        <f t="shared" si="185"/>
        <v/>
      </c>
      <c r="H3003" s="3" t="str">
        <f>IF(D3003,VLOOKUP(A3003,des!B:Q,12,FALSE),"")</f>
        <v/>
      </c>
      <c r="I3003" s="3" t="b">
        <f t="shared" si="186"/>
        <v>0</v>
      </c>
      <c r="J3003" s="3" t="str">
        <f t="shared" si="187"/>
        <v/>
      </c>
    </row>
    <row r="3004" spans="1:10" x14ac:dyDescent="0.2">
      <c r="A3004" t="s">
        <v>11865</v>
      </c>
      <c r="B3004" t="s">
        <v>11866</v>
      </c>
      <c r="C3004" t="s">
        <v>11867</v>
      </c>
      <c r="D3004" s="3" t="b">
        <f>NOT(ISNA(VLOOKUP(A3004,des!B:B,1,FALSE)))</f>
        <v>0</v>
      </c>
      <c r="E3004" s="3" t="str">
        <f>IF(D3004,VLOOKUP(A3004,des!B:Q,11,FALSE),"")</f>
        <v/>
      </c>
      <c r="F3004" s="3" t="b">
        <f t="shared" si="184"/>
        <v>0</v>
      </c>
      <c r="G3004" s="3" t="str">
        <f t="shared" si="185"/>
        <v/>
      </c>
      <c r="H3004" s="3" t="str">
        <f>IF(D3004,VLOOKUP(A3004,des!B:Q,12,FALSE),"")</f>
        <v/>
      </c>
      <c r="I3004" s="3" t="b">
        <f t="shared" si="186"/>
        <v>0</v>
      </c>
      <c r="J3004" s="3" t="str">
        <f t="shared" si="187"/>
        <v/>
      </c>
    </row>
    <row r="3005" spans="1:10" x14ac:dyDescent="0.2">
      <c r="A3005" t="s">
        <v>11868</v>
      </c>
      <c r="B3005" t="s">
        <v>11869</v>
      </c>
      <c r="C3005" t="s">
        <v>11870</v>
      </c>
      <c r="D3005" s="3" t="b">
        <f>NOT(ISNA(VLOOKUP(A3005,des!B:B,1,FALSE)))</f>
        <v>0</v>
      </c>
      <c r="E3005" s="3" t="str">
        <f>IF(D3005,VLOOKUP(A3005,des!B:Q,11,FALSE),"")</f>
        <v/>
      </c>
      <c r="F3005" s="3" t="b">
        <f t="shared" si="184"/>
        <v>0</v>
      </c>
      <c r="G3005" s="3" t="str">
        <f t="shared" si="185"/>
        <v/>
      </c>
      <c r="H3005" s="3" t="str">
        <f>IF(D3005,VLOOKUP(A3005,des!B:Q,12,FALSE),"")</f>
        <v/>
      </c>
      <c r="I3005" s="3" t="b">
        <f t="shared" si="186"/>
        <v>0</v>
      </c>
      <c r="J3005" s="3" t="str">
        <f t="shared" si="187"/>
        <v/>
      </c>
    </row>
    <row r="3006" spans="1:10" x14ac:dyDescent="0.2">
      <c r="A3006" t="s">
        <v>11871</v>
      </c>
      <c r="B3006" t="s">
        <v>11872</v>
      </c>
      <c r="C3006" t="s">
        <v>11873</v>
      </c>
      <c r="D3006" s="3" t="b">
        <f>NOT(ISNA(VLOOKUP(A3006,des!B:B,1,FALSE)))</f>
        <v>0</v>
      </c>
      <c r="E3006" s="3" t="str">
        <f>IF(D3006,VLOOKUP(A3006,des!B:Q,11,FALSE),"")</f>
        <v/>
      </c>
      <c r="F3006" s="3" t="b">
        <f t="shared" si="184"/>
        <v>0</v>
      </c>
      <c r="G3006" s="3" t="str">
        <f t="shared" si="185"/>
        <v/>
      </c>
      <c r="H3006" s="3" t="str">
        <f>IF(D3006,VLOOKUP(A3006,des!B:Q,12,FALSE),"")</f>
        <v/>
      </c>
      <c r="I3006" s="3" t="b">
        <f t="shared" si="186"/>
        <v>0</v>
      </c>
      <c r="J3006" s="3" t="str">
        <f t="shared" si="187"/>
        <v/>
      </c>
    </row>
    <row r="3007" spans="1:10" x14ac:dyDescent="0.2">
      <c r="A3007" t="s">
        <v>11874</v>
      </c>
      <c r="B3007" t="s">
        <v>11875</v>
      </c>
      <c r="C3007" t="s">
        <v>11876</v>
      </c>
      <c r="D3007" s="3" t="b">
        <f>NOT(ISNA(VLOOKUP(A3007,des!B:B,1,FALSE)))</f>
        <v>0</v>
      </c>
      <c r="E3007" s="3" t="str">
        <f>IF(D3007,VLOOKUP(A3007,des!B:Q,11,FALSE),"")</f>
        <v/>
      </c>
      <c r="F3007" s="3" t="b">
        <f t="shared" si="184"/>
        <v>0</v>
      </c>
      <c r="G3007" s="3" t="str">
        <f t="shared" si="185"/>
        <v/>
      </c>
      <c r="H3007" s="3" t="str">
        <f>IF(D3007,VLOOKUP(A3007,des!B:Q,12,FALSE),"")</f>
        <v/>
      </c>
      <c r="I3007" s="3" t="b">
        <f t="shared" si="186"/>
        <v>0</v>
      </c>
      <c r="J3007" s="3" t="str">
        <f t="shared" si="187"/>
        <v/>
      </c>
    </row>
    <row r="3008" spans="1:10" x14ac:dyDescent="0.2">
      <c r="A3008" t="s">
        <v>11877</v>
      </c>
      <c r="B3008" t="s">
        <v>11878</v>
      </c>
      <c r="C3008" t="s">
        <v>11879</v>
      </c>
      <c r="D3008" s="3" t="b">
        <f>NOT(ISNA(VLOOKUP(A3008,des!B:B,1,FALSE)))</f>
        <v>0</v>
      </c>
      <c r="E3008" s="3" t="str">
        <f>IF(D3008,VLOOKUP(A3008,des!B:Q,11,FALSE),"")</f>
        <v/>
      </c>
      <c r="F3008" s="3" t="b">
        <f t="shared" si="184"/>
        <v>0</v>
      </c>
      <c r="G3008" s="3" t="str">
        <f t="shared" si="185"/>
        <v/>
      </c>
      <c r="H3008" s="3" t="str">
        <f>IF(D3008,VLOOKUP(A3008,des!B:Q,12,FALSE),"")</f>
        <v/>
      </c>
      <c r="I3008" s="3" t="b">
        <f t="shared" si="186"/>
        <v>0</v>
      </c>
      <c r="J3008" s="3" t="str">
        <f t="shared" si="187"/>
        <v/>
      </c>
    </row>
    <row r="3009" spans="1:10" x14ac:dyDescent="0.2">
      <c r="A3009" t="s">
        <v>11880</v>
      </c>
      <c r="B3009" t="s">
        <v>11881</v>
      </c>
      <c r="C3009" t="s">
        <v>11882</v>
      </c>
      <c r="D3009" s="3" t="b">
        <f>NOT(ISNA(VLOOKUP(A3009,des!B:B,1,FALSE)))</f>
        <v>0</v>
      </c>
      <c r="E3009" s="3" t="str">
        <f>IF(D3009,VLOOKUP(A3009,des!B:Q,11,FALSE),"")</f>
        <v/>
      </c>
      <c r="F3009" s="3" t="b">
        <f t="shared" si="184"/>
        <v>0</v>
      </c>
      <c r="G3009" s="3" t="str">
        <f t="shared" si="185"/>
        <v/>
      </c>
      <c r="H3009" s="3" t="str">
        <f>IF(D3009,VLOOKUP(A3009,des!B:Q,12,FALSE),"")</f>
        <v/>
      </c>
      <c r="I3009" s="3" t="b">
        <f t="shared" si="186"/>
        <v>0</v>
      </c>
      <c r="J3009" s="3" t="str">
        <f t="shared" si="187"/>
        <v/>
      </c>
    </row>
    <row r="3010" spans="1:10" x14ac:dyDescent="0.2">
      <c r="A3010" t="s">
        <v>11883</v>
      </c>
      <c r="B3010" t="s">
        <v>11884</v>
      </c>
      <c r="C3010" t="s">
        <v>11885</v>
      </c>
      <c r="D3010" s="3" t="b">
        <f>NOT(ISNA(VLOOKUP(A3010,des!B:B,1,FALSE)))</f>
        <v>0</v>
      </c>
      <c r="E3010" s="3" t="str">
        <f>IF(D3010,VLOOKUP(A3010,des!B:Q,11,FALSE),"")</f>
        <v/>
      </c>
      <c r="F3010" s="3" t="b">
        <f t="shared" si="184"/>
        <v>0</v>
      </c>
      <c r="G3010" s="3" t="str">
        <f t="shared" si="185"/>
        <v/>
      </c>
      <c r="H3010" s="3" t="str">
        <f>IF(D3010,VLOOKUP(A3010,des!B:Q,12,FALSE),"")</f>
        <v/>
      </c>
      <c r="I3010" s="3" t="b">
        <f t="shared" si="186"/>
        <v>0</v>
      </c>
      <c r="J3010" s="3" t="str">
        <f t="shared" si="187"/>
        <v/>
      </c>
    </row>
    <row r="3011" spans="1:10" x14ac:dyDescent="0.2">
      <c r="A3011" t="s">
        <v>11886</v>
      </c>
      <c r="B3011" t="s">
        <v>11887</v>
      </c>
      <c r="C3011" t="s">
        <v>11888</v>
      </c>
      <c r="D3011" s="3" t="b">
        <f>NOT(ISNA(VLOOKUP(A3011,des!B:B,1,FALSE)))</f>
        <v>0</v>
      </c>
      <c r="E3011" s="3" t="str">
        <f>IF(D3011,VLOOKUP(A3011,des!B:Q,11,FALSE),"")</f>
        <v/>
      </c>
      <c r="F3011" s="3" t="b">
        <f t="shared" si="184"/>
        <v>0</v>
      </c>
      <c r="G3011" s="3" t="str">
        <f t="shared" si="185"/>
        <v/>
      </c>
      <c r="H3011" s="3" t="str">
        <f>IF(D3011,VLOOKUP(A3011,des!B:Q,12,FALSE),"")</f>
        <v/>
      </c>
      <c r="I3011" s="3" t="b">
        <f t="shared" si="186"/>
        <v>0</v>
      </c>
      <c r="J3011" s="3" t="str">
        <f t="shared" si="187"/>
        <v/>
      </c>
    </row>
    <row r="3012" spans="1:10" x14ac:dyDescent="0.2">
      <c r="A3012" t="s">
        <v>11889</v>
      </c>
      <c r="B3012" t="s">
        <v>11890</v>
      </c>
      <c r="C3012" t="s">
        <v>11891</v>
      </c>
      <c r="D3012" s="3" t="b">
        <f>NOT(ISNA(VLOOKUP(A3012,des!B:B,1,FALSE)))</f>
        <v>0</v>
      </c>
      <c r="E3012" s="3" t="str">
        <f>IF(D3012,VLOOKUP(A3012,des!B:Q,11,FALSE),"")</f>
        <v/>
      </c>
      <c r="F3012" s="3" t="b">
        <f t="shared" si="184"/>
        <v>0</v>
      </c>
      <c r="G3012" s="3" t="str">
        <f t="shared" si="185"/>
        <v/>
      </c>
      <c r="H3012" s="3" t="str">
        <f>IF(D3012,VLOOKUP(A3012,des!B:Q,12,FALSE),"")</f>
        <v/>
      </c>
      <c r="I3012" s="3" t="b">
        <f t="shared" si="186"/>
        <v>0</v>
      </c>
      <c r="J3012" s="3" t="str">
        <f t="shared" si="187"/>
        <v/>
      </c>
    </row>
    <row r="3013" spans="1:10" x14ac:dyDescent="0.2">
      <c r="A3013" t="s">
        <v>11892</v>
      </c>
      <c r="B3013" t="s">
        <v>11893</v>
      </c>
      <c r="C3013" t="s">
        <v>11894</v>
      </c>
      <c r="D3013" s="3" t="b">
        <f>NOT(ISNA(VLOOKUP(A3013,des!B:B,1,FALSE)))</f>
        <v>0</v>
      </c>
      <c r="E3013" s="3" t="str">
        <f>IF(D3013,VLOOKUP(A3013,des!B:Q,11,FALSE),"")</f>
        <v/>
      </c>
      <c r="F3013" s="3" t="b">
        <f t="shared" ref="F3013:F3076" si="188">IF(D3013,IF(E3013&lt;&gt;B3013,TRUE,FALSE),FALSE)</f>
        <v>0</v>
      </c>
      <c r="G3013" s="3" t="str">
        <f t="shared" si="185"/>
        <v/>
      </c>
      <c r="H3013" s="3" t="str">
        <f>IF(D3013,VLOOKUP(A3013,des!B:Q,12,FALSE),"")</f>
        <v/>
      </c>
      <c r="I3013" s="3" t="b">
        <f t="shared" si="186"/>
        <v>0</v>
      </c>
      <c r="J3013" s="3" t="str">
        <f t="shared" si="187"/>
        <v/>
      </c>
    </row>
    <row r="3014" spans="1:10" x14ac:dyDescent="0.2">
      <c r="A3014" t="s">
        <v>11895</v>
      </c>
      <c r="B3014" t="s">
        <v>11896</v>
      </c>
      <c r="C3014" t="s">
        <v>11897</v>
      </c>
      <c r="D3014" s="3" t="b">
        <f>NOT(ISNA(VLOOKUP(A3014,des!B:B,1,FALSE)))</f>
        <v>0</v>
      </c>
      <c r="E3014" s="3" t="str">
        <f>IF(D3014,VLOOKUP(A3014,des!B:Q,11,FALSE),"")</f>
        <v/>
      </c>
      <c r="F3014" s="3" t="b">
        <f t="shared" si="188"/>
        <v>0</v>
      </c>
      <c r="G3014" s="3" t="str">
        <f t="shared" ref="G3014:G3077" si="189">IF(F3014,CONCATENATE($A$1,A3014,$B$1,E3014,$C$1),"")</f>
        <v/>
      </c>
      <c r="H3014" s="3" t="str">
        <f>IF(D3014,VLOOKUP(A3014,des!B:Q,12,FALSE),"")</f>
        <v/>
      </c>
      <c r="I3014" s="3" t="b">
        <f t="shared" ref="I3014:I3077" si="190">IF(D3014,IF(H3014&lt;&gt;C3014,TRUE,FALSE),FALSE)</f>
        <v>0</v>
      </c>
      <c r="J3014" s="3" t="str">
        <f t="shared" ref="J3014:J3077" si="191">IF(I3014,CONCATENATE($A$2,A3014,$B$2,H3014,$C$2),"")</f>
        <v/>
      </c>
    </row>
    <row r="3015" spans="1:10" x14ac:dyDescent="0.2">
      <c r="A3015" t="s">
        <v>11898</v>
      </c>
      <c r="B3015" t="s">
        <v>11899</v>
      </c>
      <c r="C3015" t="s">
        <v>11900</v>
      </c>
      <c r="D3015" s="3" t="b">
        <f>NOT(ISNA(VLOOKUP(A3015,des!B:B,1,FALSE)))</f>
        <v>0</v>
      </c>
      <c r="E3015" s="3" t="str">
        <f>IF(D3015,VLOOKUP(A3015,des!B:Q,11,FALSE),"")</f>
        <v/>
      </c>
      <c r="F3015" s="3" t="b">
        <f t="shared" si="188"/>
        <v>0</v>
      </c>
      <c r="G3015" s="3" t="str">
        <f t="shared" si="189"/>
        <v/>
      </c>
      <c r="H3015" s="3" t="str">
        <f>IF(D3015,VLOOKUP(A3015,des!B:Q,12,FALSE),"")</f>
        <v/>
      </c>
      <c r="I3015" s="3" t="b">
        <f t="shared" si="190"/>
        <v>0</v>
      </c>
      <c r="J3015" s="3" t="str">
        <f t="shared" si="191"/>
        <v/>
      </c>
    </row>
    <row r="3016" spans="1:10" x14ac:dyDescent="0.2">
      <c r="A3016" t="s">
        <v>11901</v>
      </c>
      <c r="B3016" t="s">
        <v>11902</v>
      </c>
      <c r="C3016" t="s">
        <v>11903</v>
      </c>
      <c r="D3016" s="3" t="b">
        <f>NOT(ISNA(VLOOKUP(A3016,des!B:B,1,FALSE)))</f>
        <v>0</v>
      </c>
      <c r="E3016" s="3" t="str">
        <f>IF(D3016,VLOOKUP(A3016,des!B:Q,11,FALSE),"")</f>
        <v/>
      </c>
      <c r="F3016" s="3" t="b">
        <f t="shared" si="188"/>
        <v>0</v>
      </c>
      <c r="G3016" s="3" t="str">
        <f t="shared" si="189"/>
        <v/>
      </c>
      <c r="H3016" s="3" t="str">
        <f>IF(D3016,VLOOKUP(A3016,des!B:Q,12,FALSE),"")</f>
        <v/>
      </c>
      <c r="I3016" s="3" t="b">
        <f t="shared" si="190"/>
        <v>0</v>
      </c>
      <c r="J3016" s="3" t="str">
        <f t="shared" si="191"/>
        <v/>
      </c>
    </row>
    <row r="3017" spans="1:10" x14ac:dyDescent="0.2">
      <c r="A3017" t="s">
        <v>11904</v>
      </c>
      <c r="B3017" t="s">
        <v>11905</v>
      </c>
      <c r="C3017" t="s">
        <v>11906</v>
      </c>
      <c r="D3017" s="3" t="b">
        <f>NOT(ISNA(VLOOKUP(A3017,des!B:B,1,FALSE)))</f>
        <v>0</v>
      </c>
      <c r="E3017" s="3" t="str">
        <f>IF(D3017,VLOOKUP(A3017,des!B:Q,11,FALSE),"")</f>
        <v/>
      </c>
      <c r="F3017" s="3" t="b">
        <f t="shared" si="188"/>
        <v>0</v>
      </c>
      <c r="G3017" s="3" t="str">
        <f t="shared" si="189"/>
        <v/>
      </c>
      <c r="H3017" s="3" t="str">
        <f>IF(D3017,VLOOKUP(A3017,des!B:Q,12,FALSE),"")</f>
        <v/>
      </c>
      <c r="I3017" s="3" t="b">
        <f t="shared" si="190"/>
        <v>0</v>
      </c>
      <c r="J3017" s="3" t="str">
        <f t="shared" si="191"/>
        <v/>
      </c>
    </row>
    <row r="3018" spans="1:10" x14ac:dyDescent="0.2">
      <c r="A3018" t="s">
        <v>11907</v>
      </c>
      <c r="B3018" t="s">
        <v>11908</v>
      </c>
      <c r="C3018" t="s">
        <v>11909</v>
      </c>
      <c r="D3018" s="3" t="b">
        <f>NOT(ISNA(VLOOKUP(A3018,des!B:B,1,FALSE)))</f>
        <v>0</v>
      </c>
      <c r="E3018" s="3" t="str">
        <f>IF(D3018,VLOOKUP(A3018,des!B:Q,11,FALSE),"")</f>
        <v/>
      </c>
      <c r="F3018" s="3" t="b">
        <f t="shared" si="188"/>
        <v>0</v>
      </c>
      <c r="G3018" s="3" t="str">
        <f t="shared" si="189"/>
        <v/>
      </c>
      <c r="H3018" s="3" t="str">
        <f>IF(D3018,VLOOKUP(A3018,des!B:Q,12,FALSE),"")</f>
        <v/>
      </c>
      <c r="I3018" s="3" t="b">
        <f t="shared" si="190"/>
        <v>0</v>
      </c>
      <c r="J3018" s="3" t="str">
        <f t="shared" si="191"/>
        <v/>
      </c>
    </row>
    <row r="3019" spans="1:10" x14ac:dyDescent="0.2">
      <c r="A3019" t="s">
        <v>11910</v>
      </c>
      <c r="B3019" t="s">
        <v>11911</v>
      </c>
      <c r="C3019" t="s">
        <v>11912</v>
      </c>
      <c r="D3019" s="3" t="b">
        <f>NOT(ISNA(VLOOKUP(A3019,des!B:B,1,FALSE)))</f>
        <v>0</v>
      </c>
      <c r="E3019" s="3" t="str">
        <f>IF(D3019,VLOOKUP(A3019,des!B:Q,11,FALSE),"")</f>
        <v/>
      </c>
      <c r="F3019" s="3" t="b">
        <f t="shared" si="188"/>
        <v>0</v>
      </c>
      <c r="G3019" s="3" t="str">
        <f t="shared" si="189"/>
        <v/>
      </c>
      <c r="H3019" s="3" t="str">
        <f>IF(D3019,VLOOKUP(A3019,des!B:Q,12,FALSE),"")</f>
        <v/>
      </c>
      <c r="I3019" s="3" t="b">
        <f t="shared" si="190"/>
        <v>0</v>
      </c>
      <c r="J3019" s="3" t="str">
        <f t="shared" si="191"/>
        <v/>
      </c>
    </row>
    <row r="3020" spans="1:10" x14ac:dyDescent="0.2">
      <c r="A3020" t="s">
        <v>11913</v>
      </c>
      <c r="B3020" t="s">
        <v>11914</v>
      </c>
      <c r="C3020" t="s">
        <v>11915</v>
      </c>
      <c r="D3020" s="3" t="b">
        <f>NOT(ISNA(VLOOKUP(A3020,des!B:B,1,FALSE)))</f>
        <v>0</v>
      </c>
      <c r="E3020" s="3" t="str">
        <f>IF(D3020,VLOOKUP(A3020,des!B:Q,11,FALSE),"")</f>
        <v/>
      </c>
      <c r="F3020" s="3" t="b">
        <f t="shared" si="188"/>
        <v>0</v>
      </c>
      <c r="G3020" s="3" t="str">
        <f t="shared" si="189"/>
        <v/>
      </c>
      <c r="H3020" s="3" t="str">
        <f>IF(D3020,VLOOKUP(A3020,des!B:Q,12,FALSE),"")</f>
        <v/>
      </c>
      <c r="I3020" s="3" t="b">
        <f t="shared" si="190"/>
        <v>0</v>
      </c>
      <c r="J3020" s="3" t="str">
        <f t="shared" si="191"/>
        <v/>
      </c>
    </row>
    <row r="3021" spans="1:10" x14ac:dyDescent="0.2">
      <c r="A3021" t="s">
        <v>11916</v>
      </c>
      <c r="B3021" t="s">
        <v>11917</v>
      </c>
      <c r="C3021" t="s">
        <v>11918</v>
      </c>
      <c r="D3021" s="3" t="b">
        <f>NOT(ISNA(VLOOKUP(A3021,des!B:B,1,FALSE)))</f>
        <v>0</v>
      </c>
      <c r="E3021" s="3" t="str">
        <f>IF(D3021,VLOOKUP(A3021,des!B:Q,11,FALSE),"")</f>
        <v/>
      </c>
      <c r="F3021" s="3" t="b">
        <f t="shared" si="188"/>
        <v>0</v>
      </c>
      <c r="G3021" s="3" t="str">
        <f t="shared" si="189"/>
        <v/>
      </c>
      <c r="H3021" s="3" t="str">
        <f>IF(D3021,VLOOKUP(A3021,des!B:Q,12,FALSE),"")</f>
        <v/>
      </c>
      <c r="I3021" s="3" t="b">
        <f t="shared" si="190"/>
        <v>0</v>
      </c>
      <c r="J3021" s="3" t="str">
        <f t="shared" si="191"/>
        <v/>
      </c>
    </row>
    <row r="3022" spans="1:10" x14ac:dyDescent="0.2">
      <c r="A3022" t="s">
        <v>11919</v>
      </c>
      <c r="B3022" t="s">
        <v>11920</v>
      </c>
      <c r="C3022" t="s">
        <v>11921</v>
      </c>
      <c r="D3022" s="3" t="b">
        <f>NOT(ISNA(VLOOKUP(A3022,des!B:B,1,FALSE)))</f>
        <v>0</v>
      </c>
      <c r="E3022" s="3" t="str">
        <f>IF(D3022,VLOOKUP(A3022,des!B:Q,11,FALSE),"")</f>
        <v/>
      </c>
      <c r="F3022" s="3" t="b">
        <f t="shared" si="188"/>
        <v>0</v>
      </c>
      <c r="G3022" s="3" t="str">
        <f t="shared" si="189"/>
        <v/>
      </c>
      <c r="H3022" s="3" t="str">
        <f>IF(D3022,VLOOKUP(A3022,des!B:Q,12,FALSE),"")</f>
        <v/>
      </c>
      <c r="I3022" s="3" t="b">
        <f t="shared" si="190"/>
        <v>0</v>
      </c>
      <c r="J3022" s="3" t="str">
        <f t="shared" si="191"/>
        <v/>
      </c>
    </row>
    <row r="3023" spans="1:10" x14ac:dyDescent="0.2">
      <c r="A3023" t="s">
        <v>11922</v>
      </c>
      <c r="B3023" t="s">
        <v>11923</v>
      </c>
      <c r="C3023" t="s">
        <v>11924</v>
      </c>
      <c r="D3023" s="3" t="b">
        <f>NOT(ISNA(VLOOKUP(A3023,des!B:B,1,FALSE)))</f>
        <v>0</v>
      </c>
      <c r="E3023" s="3" t="str">
        <f>IF(D3023,VLOOKUP(A3023,des!B:Q,11,FALSE),"")</f>
        <v/>
      </c>
      <c r="F3023" s="3" t="b">
        <f t="shared" si="188"/>
        <v>0</v>
      </c>
      <c r="G3023" s="3" t="str">
        <f t="shared" si="189"/>
        <v/>
      </c>
      <c r="H3023" s="3" t="str">
        <f>IF(D3023,VLOOKUP(A3023,des!B:Q,12,FALSE),"")</f>
        <v/>
      </c>
      <c r="I3023" s="3" t="b">
        <f t="shared" si="190"/>
        <v>0</v>
      </c>
      <c r="J3023" s="3" t="str">
        <f t="shared" si="191"/>
        <v/>
      </c>
    </row>
    <row r="3024" spans="1:10" x14ac:dyDescent="0.2">
      <c r="A3024" t="s">
        <v>11925</v>
      </c>
      <c r="B3024" t="s">
        <v>11926</v>
      </c>
      <c r="C3024" t="s">
        <v>11927</v>
      </c>
      <c r="D3024" s="3" t="b">
        <f>NOT(ISNA(VLOOKUP(A3024,des!B:B,1,FALSE)))</f>
        <v>0</v>
      </c>
      <c r="E3024" s="3" t="str">
        <f>IF(D3024,VLOOKUP(A3024,des!B:Q,11,FALSE),"")</f>
        <v/>
      </c>
      <c r="F3024" s="3" t="b">
        <f t="shared" si="188"/>
        <v>0</v>
      </c>
      <c r="G3024" s="3" t="str">
        <f t="shared" si="189"/>
        <v/>
      </c>
      <c r="H3024" s="3" t="str">
        <f>IF(D3024,VLOOKUP(A3024,des!B:Q,12,FALSE),"")</f>
        <v/>
      </c>
      <c r="I3024" s="3" t="b">
        <f t="shared" si="190"/>
        <v>0</v>
      </c>
      <c r="J3024" s="3" t="str">
        <f t="shared" si="191"/>
        <v/>
      </c>
    </row>
    <row r="3025" spans="1:10" x14ac:dyDescent="0.2">
      <c r="A3025" t="s">
        <v>11928</v>
      </c>
      <c r="B3025" t="s">
        <v>11929</v>
      </c>
      <c r="C3025" t="s">
        <v>11930</v>
      </c>
      <c r="D3025" s="3" t="b">
        <f>NOT(ISNA(VLOOKUP(A3025,des!B:B,1,FALSE)))</f>
        <v>0</v>
      </c>
      <c r="E3025" s="3" t="str">
        <f>IF(D3025,VLOOKUP(A3025,des!B:Q,11,FALSE),"")</f>
        <v/>
      </c>
      <c r="F3025" s="3" t="b">
        <f t="shared" si="188"/>
        <v>0</v>
      </c>
      <c r="G3025" s="3" t="str">
        <f t="shared" si="189"/>
        <v/>
      </c>
      <c r="H3025" s="3" t="str">
        <f>IF(D3025,VLOOKUP(A3025,des!B:Q,12,FALSE),"")</f>
        <v/>
      </c>
      <c r="I3025" s="3" t="b">
        <f t="shared" si="190"/>
        <v>0</v>
      </c>
      <c r="J3025" s="3" t="str">
        <f t="shared" si="191"/>
        <v/>
      </c>
    </row>
    <row r="3026" spans="1:10" x14ac:dyDescent="0.2">
      <c r="A3026" t="s">
        <v>11931</v>
      </c>
      <c r="B3026" t="s">
        <v>11932</v>
      </c>
      <c r="C3026" t="s">
        <v>11933</v>
      </c>
      <c r="D3026" s="3" t="b">
        <f>NOT(ISNA(VLOOKUP(A3026,des!B:B,1,FALSE)))</f>
        <v>0</v>
      </c>
      <c r="E3026" s="3" t="str">
        <f>IF(D3026,VLOOKUP(A3026,des!B:Q,11,FALSE),"")</f>
        <v/>
      </c>
      <c r="F3026" s="3" t="b">
        <f t="shared" si="188"/>
        <v>0</v>
      </c>
      <c r="G3026" s="3" t="str">
        <f t="shared" si="189"/>
        <v/>
      </c>
      <c r="H3026" s="3" t="str">
        <f>IF(D3026,VLOOKUP(A3026,des!B:Q,12,FALSE),"")</f>
        <v/>
      </c>
      <c r="I3026" s="3" t="b">
        <f t="shared" si="190"/>
        <v>0</v>
      </c>
      <c r="J3026" s="3" t="str">
        <f t="shared" si="191"/>
        <v/>
      </c>
    </row>
    <row r="3027" spans="1:10" x14ac:dyDescent="0.2">
      <c r="A3027" t="s">
        <v>11934</v>
      </c>
      <c r="B3027" t="s">
        <v>11935</v>
      </c>
      <c r="C3027" t="s">
        <v>11936</v>
      </c>
      <c r="D3027" s="3" t="b">
        <f>NOT(ISNA(VLOOKUP(A3027,des!B:B,1,FALSE)))</f>
        <v>0</v>
      </c>
      <c r="E3027" s="3" t="str">
        <f>IF(D3027,VLOOKUP(A3027,des!B:Q,11,FALSE),"")</f>
        <v/>
      </c>
      <c r="F3027" s="3" t="b">
        <f t="shared" si="188"/>
        <v>0</v>
      </c>
      <c r="G3027" s="3" t="str">
        <f t="shared" si="189"/>
        <v/>
      </c>
      <c r="H3027" s="3" t="str">
        <f>IF(D3027,VLOOKUP(A3027,des!B:Q,12,FALSE),"")</f>
        <v/>
      </c>
      <c r="I3027" s="3" t="b">
        <f t="shared" si="190"/>
        <v>0</v>
      </c>
      <c r="J3027" s="3" t="str">
        <f t="shared" si="191"/>
        <v/>
      </c>
    </row>
    <row r="3028" spans="1:10" x14ac:dyDescent="0.2">
      <c r="A3028" t="s">
        <v>11937</v>
      </c>
      <c r="B3028" t="s">
        <v>11938</v>
      </c>
      <c r="C3028" t="s">
        <v>11939</v>
      </c>
      <c r="D3028" s="3" t="b">
        <f>NOT(ISNA(VLOOKUP(A3028,des!B:B,1,FALSE)))</f>
        <v>0</v>
      </c>
      <c r="E3028" s="3" t="str">
        <f>IF(D3028,VLOOKUP(A3028,des!B:Q,11,FALSE),"")</f>
        <v/>
      </c>
      <c r="F3028" s="3" t="b">
        <f t="shared" si="188"/>
        <v>0</v>
      </c>
      <c r="G3028" s="3" t="str">
        <f t="shared" si="189"/>
        <v/>
      </c>
      <c r="H3028" s="3" t="str">
        <f>IF(D3028,VLOOKUP(A3028,des!B:Q,12,FALSE),"")</f>
        <v/>
      </c>
      <c r="I3028" s="3" t="b">
        <f t="shared" si="190"/>
        <v>0</v>
      </c>
      <c r="J3028" s="3" t="str">
        <f t="shared" si="191"/>
        <v/>
      </c>
    </row>
    <row r="3029" spans="1:10" x14ac:dyDescent="0.2">
      <c r="A3029" t="s">
        <v>11940</v>
      </c>
      <c r="B3029" t="s">
        <v>11941</v>
      </c>
      <c r="C3029" t="s">
        <v>11942</v>
      </c>
      <c r="D3029" s="3" t="b">
        <f>NOT(ISNA(VLOOKUP(A3029,des!B:B,1,FALSE)))</f>
        <v>0</v>
      </c>
      <c r="E3029" s="3" t="str">
        <f>IF(D3029,VLOOKUP(A3029,des!B:Q,11,FALSE),"")</f>
        <v/>
      </c>
      <c r="F3029" s="3" t="b">
        <f t="shared" si="188"/>
        <v>0</v>
      </c>
      <c r="G3029" s="3" t="str">
        <f t="shared" si="189"/>
        <v/>
      </c>
      <c r="H3029" s="3" t="str">
        <f>IF(D3029,VLOOKUP(A3029,des!B:Q,12,FALSE),"")</f>
        <v/>
      </c>
      <c r="I3029" s="3" t="b">
        <f t="shared" si="190"/>
        <v>0</v>
      </c>
      <c r="J3029" s="3" t="str">
        <f t="shared" si="191"/>
        <v/>
      </c>
    </row>
    <row r="3030" spans="1:10" x14ac:dyDescent="0.2">
      <c r="A3030" t="s">
        <v>11943</v>
      </c>
      <c r="B3030" t="s">
        <v>11944</v>
      </c>
      <c r="C3030" t="s">
        <v>11945</v>
      </c>
      <c r="D3030" s="3" t="b">
        <f>NOT(ISNA(VLOOKUP(A3030,des!B:B,1,FALSE)))</f>
        <v>0</v>
      </c>
      <c r="E3030" s="3" t="str">
        <f>IF(D3030,VLOOKUP(A3030,des!B:Q,11,FALSE),"")</f>
        <v/>
      </c>
      <c r="F3030" s="3" t="b">
        <f t="shared" si="188"/>
        <v>0</v>
      </c>
      <c r="G3030" s="3" t="str">
        <f t="shared" si="189"/>
        <v/>
      </c>
      <c r="H3030" s="3" t="str">
        <f>IF(D3030,VLOOKUP(A3030,des!B:Q,12,FALSE),"")</f>
        <v/>
      </c>
      <c r="I3030" s="3" t="b">
        <f t="shared" si="190"/>
        <v>0</v>
      </c>
      <c r="J3030" s="3" t="str">
        <f t="shared" si="191"/>
        <v/>
      </c>
    </row>
    <row r="3031" spans="1:10" x14ac:dyDescent="0.2">
      <c r="A3031" t="s">
        <v>11946</v>
      </c>
      <c r="B3031" t="s">
        <v>11947</v>
      </c>
      <c r="C3031" t="s">
        <v>11948</v>
      </c>
      <c r="D3031" s="3" t="b">
        <f>NOT(ISNA(VLOOKUP(A3031,des!B:B,1,FALSE)))</f>
        <v>0</v>
      </c>
      <c r="E3031" s="3" t="str">
        <f>IF(D3031,VLOOKUP(A3031,des!B:Q,11,FALSE),"")</f>
        <v/>
      </c>
      <c r="F3031" s="3" t="b">
        <f t="shared" si="188"/>
        <v>0</v>
      </c>
      <c r="G3031" s="3" t="str">
        <f t="shared" si="189"/>
        <v/>
      </c>
      <c r="H3031" s="3" t="str">
        <f>IF(D3031,VLOOKUP(A3031,des!B:Q,12,FALSE),"")</f>
        <v/>
      </c>
      <c r="I3031" s="3" t="b">
        <f t="shared" si="190"/>
        <v>0</v>
      </c>
      <c r="J3031" s="3" t="str">
        <f t="shared" si="191"/>
        <v/>
      </c>
    </row>
    <row r="3032" spans="1:10" x14ac:dyDescent="0.2">
      <c r="A3032" t="s">
        <v>11949</v>
      </c>
      <c r="B3032" t="s">
        <v>11950</v>
      </c>
      <c r="C3032" t="s">
        <v>11951</v>
      </c>
      <c r="D3032" s="3" t="b">
        <f>NOT(ISNA(VLOOKUP(A3032,des!B:B,1,FALSE)))</f>
        <v>0</v>
      </c>
      <c r="E3032" s="3" t="str">
        <f>IF(D3032,VLOOKUP(A3032,des!B:Q,11,FALSE),"")</f>
        <v/>
      </c>
      <c r="F3032" s="3" t="b">
        <f t="shared" si="188"/>
        <v>0</v>
      </c>
      <c r="G3032" s="3" t="str">
        <f t="shared" si="189"/>
        <v/>
      </c>
      <c r="H3032" s="3" t="str">
        <f>IF(D3032,VLOOKUP(A3032,des!B:Q,12,FALSE),"")</f>
        <v/>
      </c>
      <c r="I3032" s="3" t="b">
        <f t="shared" si="190"/>
        <v>0</v>
      </c>
      <c r="J3032" s="3" t="str">
        <f t="shared" si="191"/>
        <v/>
      </c>
    </row>
    <row r="3033" spans="1:10" x14ac:dyDescent="0.2">
      <c r="A3033" t="s">
        <v>11952</v>
      </c>
      <c r="B3033" t="s">
        <v>11953</v>
      </c>
      <c r="C3033" t="s">
        <v>11954</v>
      </c>
      <c r="D3033" s="3" t="b">
        <f>NOT(ISNA(VLOOKUP(A3033,des!B:B,1,FALSE)))</f>
        <v>0</v>
      </c>
      <c r="E3033" s="3" t="str">
        <f>IF(D3033,VLOOKUP(A3033,des!B:Q,11,FALSE),"")</f>
        <v/>
      </c>
      <c r="F3033" s="3" t="b">
        <f t="shared" si="188"/>
        <v>0</v>
      </c>
      <c r="G3033" s="3" t="str">
        <f t="shared" si="189"/>
        <v/>
      </c>
      <c r="H3033" s="3" t="str">
        <f>IF(D3033,VLOOKUP(A3033,des!B:Q,12,FALSE),"")</f>
        <v/>
      </c>
      <c r="I3033" s="3" t="b">
        <f t="shared" si="190"/>
        <v>0</v>
      </c>
      <c r="J3033" s="3" t="str">
        <f t="shared" si="191"/>
        <v/>
      </c>
    </row>
    <row r="3034" spans="1:10" x14ac:dyDescent="0.2">
      <c r="A3034" t="s">
        <v>11955</v>
      </c>
      <c r="B3034" t="s">
        <v>11956</v>
      </c>
      <c r="C3034" t="s">
        <v>11957</v>
      </c>
      <c r="D3034" s="3" t="b">
        <f>NOT(ISNA(VLOOKUP(A3034,des!B:B,1,FALSE)))</f>
        <v>0</v>
      </c>
      <c r="E3034" s="3" t="str">
        <f>IF(D3034,VLOOKUP(A3034,des!B:Q,11,FALSE),"")</f>
        <v/>
      </c>
      <c r="F3034" s="3" t="b">
        <f t="shared" si="188"/>
        <v>0</v>
      </c>
      <c r="G3034" s="3" t="str">
        <f t="shared" si="189"/>
        <v/>
      </c>
      <c r="H3034" s="3" t="str">
        <f>IF(D3034,VLOOKUP(A3034,des!B:Q,12,FALSE),"")</f>
        <v/>
      </c>
      <c r="I3034" s="3" t="b">
        <f t="shared" si="190"/>
        <v>0</v>
      </c>
      <c r="J3034" s="3" t="str">
        <f t="shared" si="191"/>
        <v/>
      </c>
    </row>
    <row r="3035" spans="1:10" x14ac:dyDescent="0.2">
      <c r="A3035" t="s">
        <v>11958</v>
      </c>
      <c r="B3035" t="s">
        <v>11959</v>
      </c>
      <c r="C3035" t="s">
        <v>11960</v>
      </c>
      <c r="D3035" s="3" t="b">
        <f>NOT(ISNA(VLOOKUP(A3035,des!B:B,1,FALSE)))</f>
        <v>0</v>
      </c>
      <c r="E3035" s="3" t="str">
        <f>IF(D3035,VLOOKUP(A3035,des!B:Q,11,FALSE),"")</f>
        <v/>
      </c>
      <c r="F3035" s="3" t="b">
        <f t="shared" si="188"/>
        <v>0</v>
      </c>
      <c r="G3035" s="3" t="str">
        <f t="shared" si="189"/>
        <v/>
      </c>
      <c r="H3035" s="3" t="str">
        <f>IF(D3035,VLOOKUP(A3035,des!B:Q,12,FALSE),"")</f>
        <v/>
      </c>
      <c r="I3035" s="3" t="b">
        <f t="shared" si="190"/>
        <v>0</v>
      </c>
      <c r="J3035" s="3" t="str">
        <f t="shared" si="191"/>
        <v/>
      </c>
    </row>
    <row r="3036" spans="1:10" x14ac:dyDescent="0.2">
      <c r="A3036" t="s">
        <v>11961</v>
      </c>
      <c r="B3036" t="s">
        <v>11962</v>
      </c>
      <c r="C3036" t="s">
        <v>11963</v>
      </c>
      <c r="D3036" s="3" t="b">
        <f>NOT(ISNA(VLOOKUP(A3036,des!B:B,1,FALSE)))</f>
        <v>0</v>
      </c>
      <c r="E3036" s="3" t="str">
        <f>IF(D3036,VLOOKUP(A3036,des!B:Q,11,FALSE),"")</f>
        <v/>
      </c>
      <c r="F3036" s="3" t="b">
        <f t="shared" si="188"/>
        <v>0</v>
      </c>
      <c r="G3036" s="3" t="str">
        <f t="shared" si="189"/>
        <v/>
      </c>
      <c r="H3036" s="3" t="str">
        <f>IF(D3036,VLOOKUP(A3036,des!B:Q,12,FALSE),"")</f>
        <v/>
      </c>
      <c r="I3036" s="3" t="b">
        <f t="shared" si="190"/>
        <v>0</v>
      </c>
      <c r="J3036" s="3" t="str">
        <f t="shared" si="191"/>
        <v/>
      </c>
    </row>
    <row r="3037" spans="1:10" x14ac:dyDescent="0.2">
      <c r="A3037" t="s">
        <v>11964</v>
      </c>
      <c r="B3037" t="s">
        <v>11965</v>
      </c>
      <c r="C3037" t="s">
        <v>11966</v>
      </c>
      <c r="D3037" s="3" t="b">
        <f>NOT(ISNA(VLOOKUP(A3037,des!B:B,1,FALSE)))</f>
        <v>0</v>
      </c>
      <c r="E3037" s="3" t="str">
        <f>IF(D3037,VLOOKUP(A3037,des!B:Q,11,FALSE),"")</f>
        <v/>
      </c>
      <c r="F3037" s="3" t="b">
        <f t="shared" si="188"/>
        <v>0</v>
      </c>
      <c r="G3037" s="3" t="str">
        <f t="shared" si="189"/>
        <v/>
      </c>
      <c r="H3037" s="3" t="str">
        <f>IF(D3037,VLOOKUP(A3037,des!B:Q,12,FALSE),"")</f>
        <v/>
      </c>
      <c r="I3037" s="3" t="b">
        <f t="shared" si="190"/>
        <v>0</v>
      </c>
      <c r="J3037" s="3" t="str">
        <f t="shared" si="191"/>
        <v/>
      </c>
    </row>
    <row r="3038" spans="1:10" x14ac:dyDescent="0.2">
      <c r="A3038" t="s">
        <v>11967</v>
      </c>
      <c r="B3038" t="s">
        <v>11968</v>
      </c>
      <c r="C3038" t="s">
        <v>11969</v>
      </c>
      <c r="D3038" s="3" t="b">
        <f>NOT(ISNA(VLOOKUP(A3038,des!B:B,1,FALSE)))</f>
        <v>0</v>
      </c>
      <c r="E3038" s="3" t="str">
        <f>IF(D3038,VLOOKUP(A3038,des!B:Q,11,FALSE),"")</f>
        <v/>
      </c>
      <c r="F3038" s="3" t="b">
        <f t="shared" si="188"/>
        <v>0</v>
      </c>
      <c r="G3038" s="3" t="str">
        <f t="shared" si="189"/>
        <v/>
      </c>
      <c r="H3038" s="3" t="str">
        <f>IF(D3038,VLOOKUP(A3038,des!B:Q,12,FALSE),"")</f>
        <v/>
      </c>
      <c r="I3038" s="3" t="b">
        <f t="shared" si="190"/>
        <v>0</v>
      </c>
      <c r="J3038" s="3" t="str">
        <f t="shared" si="191"/>
        <v/>
      </c>
    </row>
    <row r="3039" spans="1:10" x14ac:dyDescent="0.2">
      <c r="A3039" t="s">
        <v>11970</v>
      </c>
      <c r="B3039" t="s">
        <v>11971</v>
      </c>
      <c r="C3039" t="s">
        <v>11972</v>
      </c>
      <c r="D3039" s="3" t="b">
        <f>NOT(ISNA(VLOOKUP(A3039,des!B:B,1,FALSE)))</f>
        <v>0</v>
      </c>
      <c r="E3039" s="3" t="str">
        <f>IF(D3039,VLOOKUP(A3039,des!B:Q,11,FALSE),"")</f>
        <v/>
      </c>
      <c r="F3039" s="3" t="b">
        <f t="shared" si="188"/>
        <v>0</v>
      </c>
      <c r="G3039" s="3" t="str">
        <f t="shared" si="189"/>
        <v/>
      </c>
      <c r="H3039" s="3" t="str">
        <f>IF(D3039,VLOOKUP(A3039,des!B:Q,12,FALSE),"")</f>
        <v/>
      </c>
      <c r="I3039" s="3" t="b">
        <f t="shared" si="190"/>
        <v>0</v>
      </c>
      <c r="J3039" s="3" t="str">
        <f t="shared" si="191"/>
        <v/>
      </c>
    </row>
    <row r="3040" spans="1:10" x14ac:dyDescent="0.2">
      <c r="A3040" t="s">
        <v>11973</v>
      </c>
      <c r="B3040" t="s">
        <v>11974</v>
      </c>
      <c r="C3040" t="s">
        <v>11975</v>
      </c>
      <c r="D3040" s="3" t="b">
        <f>NOT(ISNA(VLOOKUP(A3040,des!B:B,1,FALSE)))</f>
        <v>0</v>
      </c>
      <c r="E3040" s="3" t="str">
        <f>IF(D3040,VLOOKUP(A3040,des!B:Q,11,FALSE),"")</f>
        <v/>
      </c>
      <c r="F3040" s="3" t="b">
        <f t="shared" si="188"/>
        <v>0</v>
      </c>
      <c r="G3040" s="3" t="str">
        <f t="shared" si="189"/>
        <v/>
      </c>
      <c r="H3040" s="3" t="str">
        <f>IF(D3040,VLOOKUP(A3040,des!B:Q,12,FALSE),"")</f>
        <v/>
      </c>
      <c r="I3040" s="3" t="b">
        <f t="shared" si="190"/>
        <v>0</v>
      </c>
      <c r="J3040" s="3" t="str">
        <f t="shared" si="191"/>
        <v/>
      </c>
    </row>
    <row r="3041" spans="1:10" x14ac:dyDescent="0.2">
      <c r="A3041" t="s">
        <v>11976</v>
      </c>
      <c r="B3041" t="s">
        <v>11977</v>
      </c>
      <c r="C3041" t="s">
        <v>11978</v>
      </c>
      <c r="D3041" s="3" t="b">
        <f>NOT(ISNA(VLOOKUP(A3041,des!B:B,1,FALSE)))</f>
        <v>0</v>
      </c>
      <c r="E3041" s="3" t="str">
        <f>IF(D3041,VLOOKUP(A3041,des!B:Q,11,FALSE),"")</f>
        <v/>
      </c>
      <c r="F3041" s="3" t="b">
        <f t="shared" si="188"/>
        <v>0</v>
      </c>
      <c r="G3041" s="3" t="str">
        <f t="shared" si="189"/>
        <v/>
      </c>
      <c r="H3041" s="3" t="str">
        <f>IF(D3041,VLOOKUP(A3041,des!B:Q,12,FALSE),"")</f>
        <v/>
      </c>
      <c r="I3041" s="3" t="b">
        <f t="shared" si="190"/>
        <v>0</v>
      </c>
      <c r="J3041" s="3" t="str">
        <f t="shared" si="191"/>
        <v/>
      </c>
    </row>
    <row r="3042" spans="1:10" x14ac:dyDescent="0.2">
      <c r="A3042" t="s">
        <v>11979</v>
      </c>
      <c r="B3042" t="s">
        <v>11980</v>
      </c>
      <c r="C3042" t="s">
        <v>11981</v>
      </c>
      <c r="D3042" s="3" t="b">
        <f>NOT(ISNA(VLOOKUP(A3042,des!B:B,1,FALSE)))</f>
        <v>0</v>
      </c>
      <c r="E3042" s="3" t="str">
        <f>IF(D3042,VLOOKUP(A3042,des!B:Q,11,FALSE),"")</f>
        <v/>
      </c>
      <c r="F3042" s="3" t="b">
        <f t="shared" si="188"/>
        <v>0</v>
      </c>
      <c r="G3042" s="3" t="str">
        <f t="shared" si="189"/>
        <v/>
      </c>
      <c r="H3042" s="3" t="str">
        <f>IF(D3042,VLOOKUP(A3042,des!B:Q,12,FALSE),"")</f>
        <v/>
      </c>
      <c r="I3042" s="3" t="b">
        <f t="shared" si="190"/>
        <v>0</v>
      </c>
      <c r="J3042" s="3" t="str">
        <f t="shared" si="191"/>
        <v/>
      </c>
    </row>
    <row r="3043" spans="1:10" x14ac:dyDescent="0.2">
      <c r="A3043" t="s">
        <v>11982</v>
      </c>
      <c r="B3043" t="s">
        <v>11983</v>
      </c>
      <c r="C3043" t="s">
        <v>11984</v>
      </c>
      <c r="D3043" s="3" t="b">
        <f>NOT(ISNA(VLOOKUP(A3043,des!B:B,1,FALSE)))</f>
        <v>0</v>
      </c>
      <c r="E3043" s="3" t="str">
        <f>IF(D3043,VLOOKUP(A3043,des!B:Q,11,FALSE),"")</f>
        <v/>
      </c>
      <c r="F3043" s="3" t="b">
        <f t="shared" si="188"/>
        <v>0</v>
      </c>
      <c r="G3043" s="3" t="str">
        <f t="shared" si="189"/>
        <v/>
      </c>
      <c r="H3043" s="3" t="str">
        <f>IF(D3043,VLOOKUP(A3043,des!B:Q,12,FALSE),"")</f>
        <v/>
      </c>
      <c r="I3043" s="3" t="b">
        <f t="shared" si="190"/>
        <v>0</v>
      </c>
      <c r="J3043" s="3" t="str">
        <f t="shared" si="191"/>
        <v/>
      </c>
    </row>
    <row r="3044" spans="1:10" x14ac:dyDescent="0.2">
      <c r="A3044" t="s">
        <v>11985</v>
      </c>
      <c r="B3044" t="s">
        <v>11986</v>
      </c>
      <c r="C3044" t="s">
        <v>11987</v>
      </c>
      <c r="D3044" s="3" t="b">
        <f>NOT(ISNA(VLOOKUP(A3044,des!B:B,1,FALSE)))</f>
        <v>0</v>
      </c>
      <c r="E3044" s="3" t="str">
        <f>IF(D3044,VLOOKUP(A3044,des!B:Q,11,FALSE),"")</f>
        <v/>
      </c>
      <c r="F3044" s="3" t="b">
        <f t="shared" si="188"/>
        <v>0</v>
      </c>
      <c r="G3044" s="3" t="str">
        <f t="shared" si="189"/>
        <v/>
      </c>
      <c r="H3044" s="3" t="str">
        <f>IF(D3044,VLOOKUP(A3044,des!B:Q,12,FALSE),"")</f>
        <v/>
      </c>
      <c r="I3044" s="3" t="b">
        <f t="shared" si="190"/>
        <v>0</v>
      </c>
      <c r="J3044" s="3" t="str">
        <f t="shared" si="191"/>
        <v/>
      </c>
    </row>
    <row r="3045" spans="1:10" x14ac:dyDescent="0.2">
      <c r="A3045" t="s">
        <v>11988</v>
      </c>
      <c r="B3045" t="s">
        <v>11989</v>
      </c>
      <c r="C3045" t="s">
        <v>11990</v>
      </c>
      <c r="D3045" s="3" t="b">
        <f>NOT(ISNA(VLOOKUP(A3045,des!B:B,1,FALSE)))</f>
        <v>0</v>
      </c>
      <c r="E3045" s="3" t="str">
        <f>IF(D3045,VLOOKUP(A3045,des!B:Q,11,FALSE),"")</f>
        <v/>
      </c>
      <c r="F3045" s="3" t="b">
        <f t="shared" si="188"/>
        <v>0</v>
      </c>
      <c r="G3045" s="3" t="str">
        <f t="shared" si="189"/>
        <v/>
      </c>
      <c r="H3045" s="3" t="str">
        <f>IF(D3045,VLOOKUP(A3045,des!B:Q,12,FALSE),"")</f>
        <v/>
      </c>
      <c r="I3045" s="3" t="b">
        <f t="shared" si="190"/>
        <v>0</v>
      </c>
      <c r="J3045" s="3" t="str">
        <f t="shared" si="191"/>
        <v/>
      </c>
    </row>
    <row r="3046" spans="1:10" x14ac:dyDescent="0.2">
      <c r="A3046" t="s">
        <v>11991</v>
      </c>
      <c r="B3046" t="s">
        <v>11992</v>
      </c>
      <c r="C3046" t="s">
        <v>11993</v>
      </c>
      <c r="D3046" s="3" t="b">
        <f>NOT(ISNA(VLOOKUP(A3046,des!B:B,1,FALSE)))</f>
        <v>0</v>
      </c>
      <c r="E3046" s="3" t="str">
        <f>IF(D3046,VLOOKUP(A3046,des!B:Q,11,FALSE),"")</f>
        <v/>
      </c>
      <c r="F3046" s="3" t="b">
        <f t="shared" si="188"/>
        <v>0</v>
      </c>
      <c r="G3046" s="3" t="str">
        <f t="shared" si="189"/>
        <v/>
      </c>
      <c r="H3046" s="3" t="str">
        <f>IF(D3046,VLOOKUP(A3046,des!B:Q,12,FALSE),"")</f>
        <v/>
      </c>
      <c r="I3046" s="3" t="b">
        <f t="shared" si="190"/>
        <v>0</v>
      </c>
      <c r="J3046" s="3" t="str">
        <f t="shared" si="191"/>
        <v/>
      </c>
    </row>
    <row r="3047" spans="1:10" x14ac:dyDescent="0.2">
      <c r="A3047" t="s">
        <v>11994</v>
      </c>
      <c r="B3047" t="s">
        <v>11995</v>
      </c>
      <c r="C3047" t="s">
        <v>11996</v>
      </c>
      <c r="D3047" s="3" t="b">
        <f>NOT(ISNA(VLOOKUP(A3047,des!B:B,1,FALSE)))</f>
        <v>0</v>
      </c>
      <c r="E3047" s="3" t="str">
        <f>IF(D3047,VLOOKUP(A3047,des!B:Q,11,FALSE),"")</f>
        <v/>
      </c>
      <c r="F3047" s="3" t="b">
        <f t="shared" si="188"/>
        <v>0</v>
      </c>
      <c r="G3047" s="3" t="str">
        <f t="shared" si="189"/>
        <v/>
      </c>
      <c r="H3047" s="3" t="str">
        <f>IF(D3047,VLOOKUP(A3047,des!B:Q,12,FALSE),"")</f>
        <v/>
      </c>
      <c r="I3047" s="3" t="b">
        <f t="shared" si="190"/>
        <v>0</v>
      </c>
      <c r="J3047" s="3" t="str">
        <f t="shared" si="191"/>
        <v/>
      </c>
    </row>
    <row r="3048" spans="1:10" x14ac:dyDescent="0.2">
      <c r="A3048" t="s">
        <v>11997</v>
      </c>
      <c r="B3048" t="s">
        <v>11998</v>
      </c>
      <c r="C3048" t="s">
        <v>11999</v>
      </c>
      <c r="D3048" s="3" t="b">
        <f>NOT(ISNA(VLOOKUP(A3048,des!B:B,1,FALSE)))</f>
        <v>0</v>
      </c>
      <c r="E3048" s="3" t="str">
        <f>IF(D3048,VLOOKUP(A3048,des!B:Q,11,FALSE),"")</f>
        <v/>
      </c>
      <c r="F3048" s="3" t="b">
        <f t="shared" si="188"/>
        <v>0</v>
      </c>
      <c r="G3048" s="3" t="str">
        <f t="shared" si="189"/>
        <v/>
      </c>
      <c r="H3048" s="3" t="str">
        <f>IF(D3048,VLOOKUP(A3048,des!B:Q,12,FALSE),"")</f>
        <v/>
      </c>
      <c r="I3048" s="3" t="b">
        <f t="shared" si="190"/>
        <v>0</v>
      </c>
      <c r="J3048" s="3" t="str">
        <f t="shared" si="191"/>
        <v/>
      </c>
    </row>
    <row r="3049" spans="1:10" x14ac:dyDescent="0.2">
      <c r="A3049" t="s">
        <v>12000</v>
      </c>
      <c r="B3049" t="s">
        <v>12001</v>
      </c>
      <c r="C3049" t="s">
        <v>12002</v>
      </c>
      <c r="D3049" s="3" t="b">
        <f>NOT(ISNA(VLOOKUP(A3049,des!B:B,1,FALSE)))</f>
        <v>0</v>
      </c>
      <c r="E3049" s="3" t="str">
        <f>IF(D3049,VLOOKUP(A3049,des!B:Q,11,FALSE),"")</f>
        <v/>
      </c>
      <c r="F3049" s="3" t="b">
        <f t="shared" si="188"/>
        <v>0</v>
      </c>
      <c r="G3049" s="3" t="str">
        <f t="shared" si="189"/>
        <v/>
      </c>
      <c r="H3049" s="3" t="str">
        <f>IF(D3049,VLOOKUP(A3049,des!B:Q,12,FALSE),"")</f>
        <v/>
      </c>
      <c r="I3049" s="3" t="b">
        <f t="shared" si="190"/>
        <v>0</v>
      </c>
      <c r="J3049" s="3" t="str">
        <f t="shared" si="191"/>
        <v/>
      </c>
    </row>
    <row r="3050" spans="1:10" x14ac:dyDescent="0.2">
      <c r="A3050" t="s">
        <v>12003</v>
      </c>
      <c r="B3050" t="s">
        <v>12004</v>
      </c>
      <c r="C3050" t="s">
        <v>12005</v>
      </c>
      <c r="D3050" s="3" t="b">
        <f>NOT(ISNA(VLOOKUP(A3050,des!B:B,1,FALSE)))</f>
        <v>0</v>
      </c>
      <c r="E3050" s="3" t="str">
        <f>IF(D3050,VLOOKUP(A3050,des!B:Q,11,FALSE),"")</f>
        <v/>
      </c>
      <c r="F3050" s="3" t="b">
        <f t="shared" si="188"/>
        <v>0</v>
      </c>
      <c r="G3050" s="3" t="str">
        <f t="shared" si="189"/>
        <v/>
      </c>
      <c r="H3050" s="3" t="str">
        <f>IF(D3050,VLOOKUP(A3050,des!B:Q,12,FALSE),"")</f>
        <v/>
      </c>
      <c r="I3050" s="3" t="b">
        <f t="shared" si="190"/>
        <v>0</v>
      </c>
      <c r="J3050" s="3" t="str">
        <f t="shared" si="191"/>
        <v/>
      </c>
    </row>
    <row r="3051" spans="1:10" x14ac:dyDescent="0.2">
      <c r="A3051" t="s">
        <v>12006</v>
      </c>
      <c r="B3051" t="s">
        <v>12007</v>
      </c>
      <c r="C3051" t="s">
        <v>12008</v>
      </c>
      <c r="D3051" s="3" t="b">
        <f>NOT(ISNA(VLOOKUP(A3051,des!B:B,1,FALSE)))</f>
        <v>0</v>
      </c>
      <c r="E3051" s="3" t="str">
        <f>IF(D3051,VLOOKUP(A3051,des!B:Q,11,FALSE),"")</f>
        <v/>
      </c>
      <c r="F3051" s="3" t="b">
        <f t="shared" si="188"/>
        <v>0</v>
      </c>
      <c r="G3051" s="3" t="str">
        <f t="shared" si="189"/>
        <v/>
      </c>
      <c r="H3051" s="3" t="str">
        <f>IF(D3051,VLOOKUP(A3051,des!B:Q,12,FALSE),"")</f>
        <v/>
      </c>
      <c r="I3051" s="3" t="b">
        <f t="shared" si="190"/>
        <v>0</v>
      </c>
      <c r="J3051" s="3" t="str">
        <f t="shared" si="191"/>
        <v/>
      </c>
    </row>
    <row r="3052" spans="1:10" x14ac:dyDescent="0.2">
      <c r="A3052" t="s">
        <v>12009</v>
      </c>
      <c r="B3052" t="s">
        <v>12010</v>
      </c>
      <c r="C3052" t="s">
        <v>12011</v>
      </c>
      <c r="D3052" s="3" t="b">
        <f>NOT(ISNA(VLOOKUP(A3052,des!B:B,1,FALSE)))</f>
        <v>0</v>
      </c>
      <c r="E3052" s="3" t="str">
        <f>IF(D3052,VLOOKUP(A3052,des!B:Q,11,FALSE),"")</f>
        <v/>
      </c>
      <c r="F3052" s="3" t="b">
        <f t="shared" si="188"/>
        <v>0</v>
      </c>
      <c r="G3052" s="3" t="str">
        <f t="shared" si="189"/>
        <v/>
      </c>
      <c r="H3052" s="3" t="str">
        <f>IF(D3052,VLOOKUP(A3052,des!B:Q,12,FALSE),"")</f>
        <v/>
      </c>
      <c r="I3052" s="3" t="b">
        <f t="shared" si="190"/>
        <v>0</v>
      </c>
      <c r="J3052" s="3" t="str">
        <f t="shared" si="191"/>
        <v/>
      </c>
    </row>
    <row r="3053" spans="1:10" x14ac:dyDescent="0.2">
      <c r="A3053" t="s">
        <v>12012</v>
      </c>
      <c r="B3053" t="s">
        <v>12013</v>
      </c>
      <c r="C3053" t="s">
        <v>12014</v>
      </c>
      <c r="D3053" s="3" t="b">
        <f>NOT(ISNA(VLOOKUP(A3053,des!B:B,1,FALSE)))</f>
        <v>0</v>
      </c>
      <c r="E3053" s="3" t="str">
        <f>IF(D3053,VLOOKUP(A3053,des!B:Q,11,FALSE),"")</f>
        <v/>
      </c>
      <c r="F3053" s="3" t="b">
        <f t="shared" si="188"/>
        <v>0</v>
      </c>
      <c r="G3053" s="3" t="str">
        <f t="shared" si="189"/>
        <v/>
      </c>
      <c r="H3053" s="3" t="str">
        <f>IF(D3053,VLOOKUP(A3053,des!B:Q,12,FALSE),"")</f>
        <v/>
      </c>
      <c r="I3053" s="3" t="b">
        <f t="shared" si="190"/>
        <v>0</v>
      </c>
      <c r="J3053" s="3" t="str">
        <f t="shared" si="191"/>
        <v/>
      </c>
    </row>
    <row r="3054" spans="1:10" x14ac:dyDescent="0.2">
      <c r="A3054" t="s">
        <v>12015</v>
      </c>
      <c r="B3054" t="s">
        <v>12016</v>
      </c>
      <c r="C3054" t="s">
        <v>12017</v>
      </c>
      <c r="D3054" s="3" t="b">
        <f>NOT(ISNA(VLOOKUP(A3054,des!B:B,1,FALSE)))</f>
        <v>0</v>
      </c>
      <c r="E3054" s="3" t="str">
        <f>IF(D3054,VLOOKUP(A3054,des!B:Q,11,FALSE),"")</f>
        <v/>
      </c>
      <c r="F3054" s="3" t="b">
        <f t="shared" si="188"/>
        <v>0</v>
      </c>
      <c r="G3054" s="3" t="str">
        <f t="shared" si="189"/>
        <v/>
      </c>
      <c r="H3054" s="3" t="str">
        <f>IF(D3054,VLOOKUP(A3054,des!B:Q,12,FALSE),"")</f>
        <v/>
      </c>
      <c r="I3054" s="3" t="b">
        <f t="shared" si="190"/>
        <v>0</v>
      </c>
      <c r="J3054" s="3" t="str">
        <f t="shared" si="191"/>
        <v/>
      </c>
    </row>
    <row r="3055" spans="1:10" x14ac:dyDescent="0.2">
      <c r="A3055" t="s">
        <v>12018</v>
      </c>
      <c r="B3055" t="s">
        <v>12019</v>
      </c>
      <c r="C3055" t="s">
        <v>12020</v>
      </c>
      <c r="D3055" s="3" t="b">
        <f>NOT(ISNA(VLOOKUP(A3055,des!B:B,1,FALSE)))</f>
        <v>0</v>
      </c>
      <c r="E3055" s="3" t="str">
        <f>IF(D3055,VLOOKUP(A3055,des!B:Q,11,FALSE),"")</f>
        <v/>
      </c>
      <c r="F3055" s="3" t="b">
        <f t="shared" si="188"/>
        <v>0</v>
      </c>
      <c r="G3055" s="3" t="str">
        <f t="shared" si="189"/>
        <v/>
      </c>
      <c r="H3055" s="3" t="str">
        <f>IF(D3055,VLOOKUP(A3055,des!B:Q,12,FALSE),"")</f>
        <v/>
      </c>
      <c r="I3055" s="3" t="b">
        <f t="shared" si="190"/>
        <v>0</v>
      </c>
      <c r="J3055" s="3" t="str">
        <f t="shared" si="191"/>
        <v/>
      </c>
    </row>
    <row r="3056" spans="1:10" x14ac:dyDescent="0.2">
      <c r="A3056" t="s">
        <v>12021</v>
      </c>
      <c r="B3056" t="s">
        <v>12022</v>
      </c>
      <c r="C3056" t="s">
        <v>12023</v>
      </c>
      <c r="D3056" s="3" t="b">
        <f>NOT(ISNA(VLOOKUP(A3056,des!B:B,1,FALSE)))</f>
        <v>0</v>
      </c>
      <c r="E3056" s="3" t="str">
        <f>IF(D3056,VLOOKUP(A3056,des!B:Q,11,FALSE),"")</f>
        <v/>
      </c>
      <c r="F3056" s="3" t="b">
        <f t="shared" si="188"/>
        <v>0</v>
      </c>
      <c r="G3056" s="3" t="str">
        <f t="shared" si="189"/>
        <v/>
      </c>
      <c r="H3056" s="3" t="str">
        <f>IF(D3056,VLOOKUP(A3056,des!B:Q,12,FALSE),"")</f>
        <v/>
      </c>
      <c r="I3056" s="3" t="b">
        <f t="shared" si="190"/>
        <v>0</v>
      </c>
      <c r="J3056" s="3" t="str">
        <f t="shared" si="191"/>
        <v/>
      </c>
    </row>
    <row r="3057" spans="1:10" x14ac:dyDescent="0.2">
      <c r="A3057" t="s">
        <v>12024</v>
      </c>
      <c r="B3057" t="s">
        <v>12025</v>
      </c>
      <c r="C3057" t="s">
        <v>12026</v>
      </c>
      <c r="D3057" s="3" t="b">
        <f>NOT(ISNA(VLOOKUP(A3057,des!B:B,1,FALSE)))</f>
        <v>0</v>
      </c>
      <c r="E3057" s="3" t="str">
        <f>IF(D3057,VLOOKUP(A3057,des!B:Q,11,FALSE),"")</f>
        <v/>
      </c>
      <c r="F3057" s="3" t="b">
        <f t="shared" si="188"/>
        <v>0</v>
      </c>
      <c r="G3057" s="3" t="str">
        <f t="shared" si="189"/>
        <v/>
      </c>
      <c r="H3057" s="3" t="str">
        <f>IF(D3057,VLOOKUP(A3057,des!B:Q,12,FALSE),"")</f>
        <v/>
      </c>
      <c r="I3057" s="3" t="b">
        <f t="shared" si="190"/>
        <v>0</v>
      </c>
      <c r="J3057" s="3" t="str">
        <f t="shared" si="191"/>
        <v/>
      </c>
    </row>
    <row r="3058" spans="1:10" x14ac:dyDescent="0.2">
      <c r="A3058" t="s">
        <v>12027</v>
      </c>
      <c r="B3058" t="s">
        <v>12028</v>
      </c>
      <c r="C3058" t="s">
        <v>12029</v>
      </c>
      <c r="D3058" s="3" t="b">
        <f>NOT(ISNA(VLOOKUP(A3058,des!B:B,1,FALSE)))</f>
        <v>0</v>
      </c>
      <c r="E3058" s="3" t="str">
        <f>IF(D3058,VLOOKUP(A3058,des!B:Q,11,FALSE),"")</f>
        <v/>
      </c>
      <c r="F3058" s="3" t="b">
        <f t="shared" si="188"/>
        <v>0</v>
      </c>
      <c r="G3058" s="3" t="str">
        <f t="shared" si="189"/>
        <v/>
      </c>
      <c r="H3058" s="3" t="str">
        <f>IF(D3058,VLOOKUP(A3058,des!B:Q,12,FALSE),"")</f>
        <v/>
      </c>
      <c r="I3058" s="3" t="b">
        <f t="shared" si="190"/>
        <v>0</v>
      </c>
      <c r="J3058" s="3" t="str">
        <f t="shared" si="191"/>
        <v/>
      </c>
    </row>
    <row r="3059" spans="1:10" x14ac:dyDescent="0.2">
      <c r="A3059" t="s">
        <v>12030</v>
      </c>
      <c r="B3059" t="s">
        <v>12031</v>
      </c>
      <c r="C3059" t="s">
        <v>12032</v>
      </c>
      <c r="D3059" s="3" t="b">
        <f>NOT(ISNA(VLOOKUP(A3059,des!B:B,1,FALSE)))</f>
        <v>0</v>
      </c>
      <c r="E3059" s="3" t="str">
        <f>IF(D3059,VLOOKUP(A3059,des!B:Q,11,FALSE),"")</f>
        <v/>
      </c>
      <c r="F3059" s="3" t="b">
        <f t="shared" si="188"/>
        <v>0</v>
      </c>
      <c r="G3059" s="3" t="str">
        <f t="shared" si="189"/>
        <v/>
      </c>
      <c r="H3059" s="3" t="str">
        <f>IF(D3059,VLOOKUP(A3059,des!B:Q,12,FALSE),"")</f>
        <v/>
      </c>
      <c r="I3059" s="3" t="b">
        <f t="shared" si="190"/>
        <v>0</v>
      </c>
      <c r="J3059" s="3" t="str">
        <f t="shared" si="191"/>
        <v/>
      </c>
    </row>
    <row r="3060" spans="1:10" x14ac:dyDescent="0.2">
      <c r="A3060" t="s">
        <v>12033</v>
      </c>
      <c r="B3060" t="s">
        <v>12034</v>
      </c>
      <c r="C3060" t="s">
        <v>12035</v>
      </c>
      <c r="D3060" s="3" t="b">
        <f>NOT(ISNA(VLOOKUP(A3060,des!B:B,1,FALSE)))</f>
        <v>0</v>
      </c>
      <c r="E3060" s="3" t="str">
        <f>IF(D3060,VLOOKUP(A3060,des!B:Q,11,FALSE),"")</f>
        <v/>
      </c>
      <c r="F3060" s="3" t="b">
        <f t="shared" si="188"/>
        <v>0</v>
      </c>
      <c r="G3060" s="3" t="str">
        <f t="shared" si="189"/>
        <v/>
      </c>
      <c r="H3060" s="3" t="str">
        <f>IF(D3060,VLOOKUP(A3060,des!B:Q,12,FALSE),"")</f>
        <v/>
      </c>
      <c r="I3060" s="3" t="b">
        <f t="shared" si="190"/>
        <v>0</v>
      </c>
      <c r="J3060" s="3" t="str">
        <f t="shared" si="191"/>
        <v/>
      </c>
    </row>
    <row r="3061" spans="1:10" x14ac:dyDescent="0.2">
      <c r="A3061" t="s">
        <v>12036</v>
      </c>
      <c r="B3061" t="s">
        <v>12037</v>
      </c>
      <c r="C3061" t="s">
        <v>12038</v>
      </c>
      <c r="D3061" s="3" t="b">
        <f>NOT(ISNA(VLOOKUP(A3061,des!B:B,1,FALSE)))</f>
        <v>0</v>
      </c>
      <c r="E3061" s="3" t="str">
        <f>IF(D3061,VLOOKUP(A3061,des!B:Q,11,FALSE),"")</f>
        <v/>
      </c>
      <c r="F3061" s="3" t="b">
        <f t="shared" si="188"/>
        <v>0</v>
      </c>
      <c r="G3061" s="3" t="str">
        <f t="shared" si="189"/>
        <v/>
      </c>
      <c r="H3061" s="3" t="str">
        <f>IF(D3061,VLOOKUP(A3061,des!B:Q,12,FALSE),"")</f>
        <v/>
      </c>
      <c r="I3061" s="3" t="b">
        <f t="shared" si="190"/>
        <v>0</v>
      </c>
      <c r="J3061" s="3" t="str">
        <f t="shared" si="191"/>
        <v/>
      </c>
    </row>
    <row r="3062" spans="1:10" x14ac:dyDescent="0.2">
      <c r="A3062" t="s">
        <v>12039</v>
      </c>
      <c r="B3062" t="s">
        <v>12040</v>
      </c>
      <c r="C3062" t="s">
        <v>12041</v>
      </c>
      <c r="D3062" s="3" t="b">
        <f>NOT(ISNA(VLOOKUP(A3062,des!B:B,1,FALSE)))</f>
        <v>0</v>
      </c>
      <c r="E3062" s="3" t="str">
        <f>IF(D3062,VLOOKUP(A3062,des!B:Q,11,FALSE),"")</f>
        <v/>
      </c>
      <c r="F3062" s="3" t="b">
        <f t="shared" si="188"/>
        <v>0</v>
      </c>
      <c r="G3062" s="3" t="str">
        <f t="shared" si="189"/>
        <v/>
      </c>
      <c r="H3062" s="3" t="str">
        <f>IF(D3062,VLOOKUP(A3062,des!B:Q,12,FALSE),"")</f>
        <v/>
      </c>
      <c r="I3062" s="3" t="b">
        <f t="shared" si="190"/>
        <v>0</v>
      </c>
      <c r="J3062" s="3" t="str">
        <f t="shared" si="191"/>
        <v/>
      </c>
    </row>
    <row r="3063" spans="1:10" x14ac:dyDescent="0.2">
      <c r="A3063" t="s">
        <v>12042</v>
      </c>
      <c r="B3063" t="s">
        <v>12043</v>
      </c>
      <c r="C3063" t="s">
        <v>12044</v>
      </c>
      <c r="D3063" s="3" t="b">
        <f>NOT(ISNA(VLOOKUP(A3063,des!B:B,1,FALSE)))</f>
        <v>0</v>
      </c>
      <c r="E3063" s="3" t="str">
        <f>IF(D3063,VLOOKUP(A3063,des!B:Q,11,FALSE),"")</f>
        <v/>
      </c>
      <c r="F3063" s="3" t="b">
        <f t="shared" si="188"/>
        <v>0</v>
      </c>
      <c r="G3063" s="3" t="str">
        <f t="shared" si="189"/>
        <v/>
      </c>
      <c r="H3063" s="3" t="str">
        <f>IF(D3063,VLOOKUP(A3063,des!B:Q,12,FALSE),"")</f>
        <v/>
      </c>
      <c r="I3063" s="3" t="b">
        <f t="shared" si="190"/>
        <v>0</v>
      </c>
      <c r="J3063" s="3" t="str">
        <f t="shared" si="191"/>
        <v/>
      </c>
    </row>
    <row r="3064" spans="1:10" x14ac:dyDescent="0.2">
      <c r="A3064" t="s">
        <v>12045</v>
      </c>
      <c r="B3064" t="s">
        <v>12046</v>
      </c>
      <c r="C3064" t="s">
        <v>12047</v>
      </c>
      <c r="D3064" s="3" t="b">
        <f>NOT(ISNA(VLOOKUP(A3064,des!B:B,1,FALSE)))</f>
        <v>0</v>
      </c>
      <c r="E3064" s="3" t="str">
        <f>IF(D3064,VLOOKUP(A3064,des!B:Q,11,FALSE),"")</f>
        <v/>
      </c>
      <c r="F3064" s="3" t="b">
        <f t="shared" si="188"/>
        <v>0</v>
      </c>
      <c r="G3064" s="3" t="str">
        <f t="shared" si="189"/>
        <v/>
      </c>
      <c r="H3064" s="3" t="str">
        <f>IF(D3064,VLOOKUP(A3064,des!B:Q,12,FALSE),"")</f>
        <v/>
      </c>
      <c r="I3064" s="3" t="b">
        <f t="shared" si="190"/>
        <v>0</v>
      </c>
      <c r="J3064" s="3" t="str">
        <f t="shared" si="191"/>
        <v/>
      </c>
    </row>
    <row r="3065" spans="1:10" x14ac:dyDescent="0.2">
      <c r="A3065" t="s">
        <v>12048</v>
      </c>
      <c r="B3065" t="s">
        <v>12049</v>
      </c>
      <c r="C3065" t="s">
        <v>12050</v>
      </c>
      <c r="D3065" s="3" t="b">
        <f>NOT(ISNA(VLOOKUP(A3065,des!B:B,1,FALSE)))</f>
        <v>0</v>
      </c>
      <c r="E3065" s="3" t="str">
        <f>IF(D3065,VLOOKUP(A3065,des!B:Q,11,FALSE),"")</f>
        <v/>
      </c>
      <c r="F3065" s="3" t="b">
        <f t="shared" si="188"/>
        <v>0</v>
      </c>
      <c r="G3065" s="3" t="str">
        <f t="shared" si="189"/>
        <v/>
      </c>
      <c r="H3065" s="3" t="str">
        <f>IF(D3065,VLOOKUP(A3065,des!B:Q,12,FALSE),"")</f>
        <v/>
      </c>
      <c r="I3065" s="3" t="b">
        <f t="shared" si="190"/>
        <v>0</v>
      </c>
      <c r="J3065" s="3" t="str">
        <f t="shared" si="191"/>
        <v/>
      </c>
    </row>
    <row r="3066" spans="1:10" x14ac:dyDescent="0.2">
      <c r="A3066" t="s">
        <v>12051</v>
      </c>
      <c r="B3066" t="s">
        <v>12052</v>
      </c>
      <c r="C3066" t="s">
        <v>12053</v>
      </c>
      <c r="D3066" s="3" t="b">
        <f>NOT(ISNA(VLOOKUP(A3066,des!B:B,1,FALSE)))</f>
        <v>0</v>
      </c>
      <c r="E3066" s="3" t="str">
        <f>IF(D3066,VLOOKUP(A3066,des!B:Q,11,FALSE),"")</f>
        <v/>
      </c>
      <c r="F3066" s="3" t="b">
        <f t="shared" si="188"/>
        <v>0</v>
      </c>
      <c r="G3066" s="3" t="str">
        <f t="shared" si="189"/>
        <v/>
      </c>
      <c r="H3066" s="3" t="str">
        <f>IF(D3066,VLOOKUP(A3066,des!B:Q,12,FALSE),"")</f>
        <v/>
      </c>
      <c r="I3066" s="3" t="b">
        <f t="shared" si="190"/>
        <v>0</v>
      </c>
      <c r="J3066" s="3" t="str">
        <f t="shared" si="191"/>
        <v/>
      </c>
    </row>
    <row r="3067" spans="1:10" x14ac:dyDescent="0.2">
      <c r="A3067" t="s">
        <v>12054</v>
      </c>
      <c r="B3067" t="s">
        <v>12055</v>
      </c>
      <c r="C3067" t="s">
        <v>12056</v>
      </c>
      <c r="D3067" s="3" t="b">
        <f>NOT(ISNA(VLOOKUP(A3067,des!B:B,1,FALSE)))</f>
        <v>0</v>
      </c>
      <c r="E3067" s="3" t="str">
        <f>IF(D3067,VLOOKUP(A3067,des!B:Q,11,FALSE),"")</f>
        <v/>
      </c>
      <c r="F3067" s="3" t="b">
        <f t="shared" si="188"/>
        <v>0</v>
      </c>
      <c r="G3067" s="3" t="str">
        <f t="shared" si="189"/>
        <v/>
      </c>
      <c r="H3067" s="3" t="str">
        <f>IF(D3067,VLOOKUP(A3067,des!B:Q,12,FALSE),"")</f>
        <v/>
      </c>
      <c r="I3067" s="3" t="b">
        <f t="shared" si="190"/>
        <v>0</v>
      </c>
      <c r="J3067" s="3" t="str">
        <f t="shared" si="191"/>
        <v/>
      </c>
    </row>
    <row r="3068" spans="1:10" x14ac:dyDescent="0.2">
      <c r="A3068" t="s">
        <v>12057</v>
      </c>
      <c r="B3068" t="s">
        <v>12058</v>
      </c>
      <c r="C3068" t="s">
        <v>12059</v>
      </c>
      <c r="D3068" s="3" t="b">
        <f>NOT(ISNA(VLOOKUP(A3068,des!B:B,1,FALSE)))</f>
        <v>0</v>
      </c>
      <c r="E3068" s="3" t="str">
        <f>IF(D3068,VLOOKUP(A3068,des!B:Q,11,FALSE),"")</f>
        <v/>
      </c>
      <c r="F3068" s="3" t="b">
        <f t="shared" si="188"/>
        <v>0</v>
      </c>
      <c r="G3068" s="3" t="str">
        <f t="shared" si="189"/>
        <v/>
      </c>
      <c r="H3068" s="3" t="str">
        <f>IF(D3068,VLOOKUP(A3068,des!B:Q,12,FALSE),"")</f>
        <v/>
      </c>
      <c r="I3068" s="3" t="b">
        <f t="shared" si="190"/>
        <v>0</v>
      </c>
      <c r="J3068" s="3" t="str">
        <f t="shared" si="191"/>
        <v/>
      </c>
    </row>
    <row r="3069" spans="1:10" x14ac:dyDescent="0.2">
      <c r="A3069" t="s">
        <v>12060</v>
      </c>
      <c r="B3069" t="s">
        <v>12061</v>
      </c>
      <c r="C3069" t="s">
        <v>12062</v>
      </c>
      <c r="D3069" s="3" t="b">
        <f>NOT(ISNA(VLOOKUP(A3069,des!B:B,1,FALSE)))</f>
        <v>0</v>
      </c>
      <c r="E3069" s="3" t="str">
        <f>IF(D3069,VLOOKUP(A3069,des!B:Q,11,FALSE),"")</f>
        <v/>
      </c>
      <c r="F3069" s="3" t="b">
        <f t="shared" si="188"/>
        <v>0</v>
      </c>
      <c r="G3069" s="3" t="str">
        <f t="shared" si="189"/>
        <v/>
      </c>
      <c r="H3069" s="3" t="str">
        <f>IF(D3069,VLOOKUP(A3069,des!B:Q,12,FALSE),"")</f>
        <v/>
      </c>
      <c r="I3069" s="3" t="b">
        <f t="shared" si="190"/>
        <v>0</v>
      </c>
      <c r="J3069" s="3" t="str">
        <f t="shared" si="191"/>
        <v/>
      </c>
    </row>
    <row r="3070" spans="1:10" x14ac:dyDescent="0.2">
      <c r="A3070" t="s">
        <v>12063</v>
      </c>
      <c r="B3070" t="s">
        <v>12064</v>
      </c>
      <c r="C3070" t="s">
        <v>12065</v>
      </c>
      <c r="D3070" s="3" t="b">
        <f>NOT(ISNA(VLOOKUP(A3070,des!B:B,1,FALSE)))</f>
        <v>0</v>
      </c>
      <c r="E3070" s="3" t="str">
        <f>IF(D3070,VLOOKUP(A3070,des!B:Q,11,FALSE),"")</f>
        <v/>
      </c>
      <c r="F3070" s="3" t="b">
        <f t="shared" si="188"/>
        <v>0</v>
      </c>
      <c r="G3070" s="3" t="str">
        <f t="shared" si="189"/>
        <v/>
      </c>
      <c r="H3070" s="3" t="str">
        <f>IF(D3070,VLOOKUP(A3070,des!B:Q,12,FALSE),"")</f>
        <v/>
      </c>
      <c r="I3070" s="3" t="b">
        <f t="shared" si="190"/>
        <v>0</v>
      </c>
      <c r="J3070" s="3" t="str">
        <f t="shared" si="191"/>
        <v/>
      </c>
    </row>
    <row r="3071" spans="1:10" x14ac:dyDescent="0.2">
      <c r="A3071" t="s">
        <v>12066</v>
      </c>
      <c r="B3071" t="s">
        <v>12067</v>
      </c>
      <c r="C3071" t="s">
        <v>12068</v>
      </c>
      <c r="D3071" s="3" t="b">
        <f>NOT(ISNA(VLOOKUP(A3071,des!B:B,1,FALSE)))</f>
        <v>0</v>
      </c>
      <c r="E3071" s="3" t="str">
        <f>IF(D3071,VLOOKUP(A3071,des!B:Q,11,FALSE),"")</f>
        <v/>
      </c>
      <c r="F3071" s="3" t="b">
        <f t="shared" si="188"/>
        <v>0</v>
      </c>
      <c r="G3071" s="3" t="str">
        <f t="shared" si="189"/>
        <v/>
      </c>
      <c r="H3071" s="3" t="str">
        <f>IF(D3071,VLOOKUP(A3071,des!B:Q,12,FALSE),"")</f>
        <v/>
      </c>
      <c r="I3071" s="3" t="b">
        <f t="shared" si="190"/>
        <v>0</v>
      </c>
      <c r="J3071" s="3" t="str">
        <f t="shared" si="191"/>
        <v/>
      </c>
    </row>
    <row r="3072" spans="1:10" x14ac:dyDescent="0.2">
      <c r="A3072" t="s">
        <v>12069</v>
      </c>
      <c r="B3072" t="s">
        <v>12070</v>
      </c>
      <c r="C3072" t="s">
        <v>12071</v>
      </c>
      <c r="D3072" s="3" t="b">
        <f>NOT(ISNA(VLOOKUP(A3072,des!B:B,1,FALSE)))</f>
        <v>0</v>
      </c>
      <c r="E3072" s="3" t="str">
        <f>IF(D3072,VLOOKUP(A3072,des!B:Q,11,FALSE),"")</f>
        <v/>
      </c>
      <c r="F3072" s="3" t="b">
        <f t="shared" si="188"/>
        <v>0</v>
      </c>
      <c r="G3072" s="3" t="str">
        <f t="shared" si="189"/>
        <v/>
      </c>
      <c r="H3072" s="3" t="str">
        <f>IF(D3072,VLOOKUP(A3072,des!B:Q,12,FALSE),"")</f>
        <v/>
      </c>
      <c r="I3072" s="3" t="b">
        <f t="shared" si="190"/>
        <v>0</v>
      </c>
      <c r="J3072" s="3" t="str">
        <f t="shared" si="191"/>
        <v/>
      </c>
    </row>
    <row r="3073" spans="1:10" x14ac:dyDescent="0.2">
      <c r="A3073" t="s">
        <v>12072</v>
      </c>
      <c r="B3073" t="s">
        <v>12073</v>
      </c>
      <c r="C3073" t="s">
        <v>12074</v>
      </c>
      <c r="D3073" s="3" t="b">
        <f>NOT(ISNA(VLOOKUP(A3073,des!B:B,1,FALSE)))</f>
        <v>0</v>
      </c>
      <c r="E3073" s="3" t="str">
        <f>IF(D3073,VLOOKUP(A3073,des!B:Q,11,FALSE),"")</f>
        <v/>
      </c>
      <c r="F3073" s="3" t="b">
        <f t="shared" si="188"/>
        <v>0</v>
      </c>
      <c r="G3073" s="3" t="str">
        <f t="shared" si="189"/>
        <v/>
      </c>
      <c r="H3073" s="3" t="str">
        <f>IF(D3073,VLOOKUP(A3073,des!B:Q,12,FALSE),"")</f>
        <v/>
      </c>
      <c r="I3073" s="3" t="b">
        <f t="shared" si="190"/>
        <v>0</v>
      </c>
      <c r="J3073" s="3" t="str">
        <f t="shared" si="191"/>
        <v/>
      </c>
    </row>
    <row r="3074" spans="1:10" x14ac:dyDescent="0.2">
      <c r="A3074" t="s">
        <v>12075</v>
      </c>
      <c r="B3074" t="s">
        <v>12076</v>
      </c>
      <c r="C3074" t="s">
        <v>12077</v>
      </c>
      <c r="D3074" s="3" t="b">
        <f>NOT(ISNA(VLOOKUP(A3074,des!B:B,1,FALSE)))</f>
        <v>0</v>
      </c>
      <c r="E3074" s="3" t="str">
        <f>IF(D3074,VLOOKUP(A3074,des!B:Q,11,FALSE),"")</f>
        <v/>
      </c>
      <c r="F3074" s="3" t="b">
        <f t="shared" si="188"/>
        <v>0</v>
      </c>
      <c r="G3074" s="3" t="str">
        <f t="shared" si="189"/>
        <v/>
      </c>
      <c r="H3074" s="3" t="str">
        <f>IF(D3074,VLOOKUP(A3074,des!B:Q,12,FALSE),"")</f>
        <v/>
      </c>
      <c r="I3074" s="3" t="b">
        <f t="shared" si="190"/>
        <v>0</v>
      </c>
      <c r="J3074" s="3" t="str">
        <f t="shared" si="191"/>
        <v/>
      </c>
    </row>
    <row r="3075" spans="1:10" x14ac:dyDescent="0.2">
      <c r="A3075" t="s">
        <v>12078</v>
      </c>
      <c r="B3075" t="s">
        <v>12079</v>
      </c>
      <c r="C3075" t="s">
        <v>12080</v>
      </c>
      <c r="D3075" s="3" t="b">
        <f>NOT(ISNA(VLOOKUP(A3075,des!B:B,1,FALSE)))</f>
        <v>0</v>
      </c>
      <c r="E3075" s="3" t="str">
        <f>IF(D3075,VLOOKUP(A3075,des!B:Q,11,FALSE),"")</f>
        <v/>
      </c>
      <c r="F3075" s="3" t="b">
        <f t="shared" si="188"/>
        <v>0</v>
      </c>
      <c r="G3075" s="3" t="str">
        <f t="shared" si="189"/>
        <v/>
      </c>
      <c r="H3075" s="3" t="str">
        <f>IF(D3075,VLOOKUP(A3075,des!B:Q,12,FALSE),"")</f>
        <v/>
      </c>
      <c r="I3075" s="3" t="b">
        <f t="shared" si="190"/>
        <v>0</v>
      </c>
      <c r="J3075" s="3" t="str">
        <f t="shared" si="191"/>
        <v/>
      </c>
    </row>
    <row r="3076" spans="1:10" x14ac:dyDescent="0.2">
      <c r="A3076" t="s">
        <v>12081</v>
      </c>
      <c r="B3076" t="s">
        <v>12082</v>
      </c>
      <c r="C3076" t="s">
        <v>12083</v>
      </c>
      <c r="D3076" s="3" t="b">
        <f>NOT(ISNA(VLOOKUP(A3076,des!B:B,1,FALSE)))</f>
        <v>0</v>
      </c>
      <c r="E3076" s="3" t="str">
        <f>IF(D3076,VLOOKUP(A3076,des!B:Q,11,FALSE),"")</f>
        <v/>
      </c>
      <c r="F3076" s="3" t="b">
        <f t="shared" si="188"/>
        <v>0</v>
      </c>
      <c r="G3076" s="3" t="str">
        <f t="shared" si="189"/>
        <v/>
      </c>
      <c r="H3076" s="3" t="str">
        <f>IF(D3076,VLOOKUP(A3076,des!B:Q,12,FALSE),"")</f>
        <v/>
      </c>
      <c r="I3076" s="3" t="b">
        <f t="shared" si="190"/>
        <v>0</v>
      </c>
      <c r="J3076" s="3" t="str">
        <f t="shared" si="191"/>
        <v/>
      </c>
    </row>
    <row r="3077" spans="1:10" x14ac:dyDescent="0.2">
      <c r="A3077" t="s">
        <v>12084</v>
      </c>
      <c r="B3077" t="s">
        <v>12085</v>
      </c>
      <c r="C3077" t="s">
        <v>12086</v>
      </c>
      <c r="D3077" s="3" t="b">
        <f>NOT(ISNA(VLOOKUP(A3077,des!B:B,1,FALSE)))</f>
        <v>0</v>
      </c>
      <c r="E3077" s="3" t="str">
        <f>IF(D3077,VLOOKUP(A3077,des!B:Q,11,FALSE),"")</f>
        <v/>
      </c>
      <c r="F3077" s="3" t="b">
        <f t="shared" ref="F3077:F3140" si="192">IF(D3077,IF(E3077&lt;&gt;B3077,TRUE,FALSE),FALSE)</f>
        <v>0</v>
      </c>
      <c r="G3077" s="3" t="str">
        <f t="shared" si="189"/>
        <v/>
      </c>
      <c r="H3077" s="3" t="str">
        <f>IF(D3077,VLOOKUP(A3077,des!B:Q,12,FALSE),"")</f>
        <v/>
      </c>
      <c r="I3077" s="3" t="b">
        <f t="shared" si="190"/>
        <v>0</v>
      </c>
      <c r="J3077" s="3" t="str">
        <f t="shared" si="191"/>
        <v/>
      </c>
    </row>
    <row r="3078" spans="1:10" x14ac:dyDescent="0.2">
      <c r="A3078" t="s">
        <v>12087</v>
      </c>
      <c r="B3078" t="s">
        <v>12088</v>
      </c>
      <c r="C3078" t="s">
        <v>12089</v>
      </c>
      <c r="D3078" s="3" t="b">
        <f>NOT(ISNA(VLOOKUP(A3078,des!B:B,1,FALSE)))</f>
        <v>0</v>
      </c>
      <c r="E3078" s="3" t="str">
        <f>IF(D3078,VLOOKUP(A3078,des!B:Q,11,FALSE),"")</f>
        <v/>
      </c>
      <c r="F3078" s="3" t="b">
        <f t="shared" si="192"/>
        <v>0</v>
      </c>
      <c r="G3078" s="3" t="str">
        <f t="shared" ref="G3078:G3141" si="193">IF(F3078,CONCATENATE($A$1,A3078,$B$1,E3078,$C$1),"")</f>
        <v/>
      </c>
      <c r="H3078" s="3" t="str">
        <f>IF(D3078,VLOOKUP(A3078,des!B:Q,12,FALSE),"")</f>
        <v/>
      </c>
      <c r="I3078" s="3" t="b">
        <f t="shared" ref="I3078:I3141" si="194">IF(D3078,IF(H3078&lt;&gt;C3078,TRUE,FALSE),FALSE)</f>
        <v>0</v>
      </c>
      <c r="J3078" s="3" t="str">
        <f t="shared" ref="J3078:J3141" si="195">IF(I3078,CONCATENATE($A$2,A3078,$B$2,H3078,$C$2),"")</f>
        <v/>
      </c>
    </row>
    <row r="3079" spans="1:10" x14ac:dyDescent="0.2">
      <c r="A3079" t="s">
        <v>12090</v>
      </c>
      <c r="B3079" t="s">
        <v>12091</v>
      </c>
      <c r="C3079" t="s">
        <v>12092</v>
      </c>
      <c r="D3079" s="3" t="b">
        <f>NOT(ISNA(VLOOKUP(A3079,des!B:B,1,FALSE)))</f>
        <v>0</v>
      </c>
      <c r="E3079" s="3" t="str">
        <f>IF(D3079,VLOOKUP(A3079,des!B:Q,11,FALSE),"")</f>
        <v/>
      </c>
      <c r="F3079" s="3" t="b">
        <f t="shared" si="192"/>
        <v>0</v>
      </c>
      <c r="G3079" s="3" t="str">
        <f t="shared" si="193"/>
        <v/>
      </c>
      <c r="H3079" s="3" t="str">
        <f>IF(D3079,VLOOKUP(A3079,des!B:Q,12,FALSE),"")</f>
        <v/>
      </c>
      <c r="I3079" s="3" t="b">
        <f t="shared" si="194"/>
        <v>0</v>
      </c>
      <c r="J3079" s="3" t="str">
        <f t="shared" si="195"/>
        <v/>
      </c>
    </row>
    <row r="3080" spans="1:10" x14ac:dyDescent="0.2">
      <c r="A3080" t="s">
        <v>12093</v>
      </c>
      <c r="B3080" t="s">
        <v>12094</v>
      </c>
      <c r="C3080" t="s">
        <v>12095</v>
      </c>
      <c r="D3080" s="3" t="b">
        <f>NOT(ISNA(VLOOKUP(A3080,des!B:B,1,FALSE)))</f>
        <v>0</v>
      </c>
      <c r="E3080" s="3" t="str">
        <f>IF(D3080,VLOOKUP(A3080,des!B:Q,11,FALSE),"")</f>
        <v/>
      </c>
      <c r="F3080" s="3" t="b">
        <f t="shared" si="192"/>
        <v>0</v>
      </c>
      <c r="G3080" s="3" t="str">
        <f t="shared" si="193"/>
        <v/>
      </c>
      <c r="H3080" s="3" t="str">
        <f>IF(D3080,VLOOKUP(A3080,des!B:Q,12,FALSE),"")</f>
        <v/>
      </c>
      <c r="I3080" s="3" t="b">
        <f t="shared" si="194"/>
        <v>0</v>
      </c>
      <c r="J3080" s="3" t="str">
        <f t="shared" si="195"/>
        <v/>
      </c>
    </row>
    <row r="3081" spans="1:10" x14ac:dyDescent="0.2">
      <c r="A3081" t="s">
        <v>12096</v>
      </c>
      <c r="B3081" t="s">
        <v>12097</v>
      </c>
      <c r="C3081" t="s">
        <v>12098</v>
      </c>
      <c r="D3081" s="3" t="b">
        <f>NOT(ISNA(VLOOKUP(A3081,des!B:B,1,FALSE)))</f>
        <v>0</v>
      </c>
      <c r="E3081" s="3" t="str">
        <f>IF(D3081,VLOOKUP(A3081,des!B:Q,11,FALSE),"")</f>
        <v/>
      </c>
      <c r="F3081" s="3" t="b">
        <f t="shared" si="192"/>
        <v>0</v>
      </c>
      <c r="G3081" s="3" t="str">
        <f t="shared" si="193"/>
        <v/>
      </c>
      <c r="H3081" s="3" t="str">
        <f>IF(D3081,VLOOKUP(A3081,des!B:Q,12,FALSE),"")</f>
        <v/>
      </c>
      <c r="I3081" s="3" t="b">
        <f t="shared" si="194"/>
        <v>0</v>
      </c>
      <c r="J3081" s="3" t="str">
        <f t="shared" si="195"/>
        <v/>
      </c>
    </row>
    <row r="3082" spans="1:10" x14ac:dyDescent="0.2">
      <c r="A3082" t="s">
        <v>12099</v>
      </c>
      <c r="B3082" t="s">
        <v>12100</v>
      </c>
      <c r="C3082" t="s">
        <v>12101</v>
      </c>
      <c r="D3082" s="3" t="b">
        <f>NOT(ISNA(VLOOKUP(A3082,des!B:B,1,FALSE)))</f>
        <v>0</v>
      </c>
      <c r="E3082" s="3" t="str">
        <f>IF(D3082,VLOOKUP(A3082,des!B:Q,11,FALSE),"")</f>
        <v/>
      </c>
      <c r="F3082" s="3" t="b">
        <f t="shared" si="192"/>
        <v>0</v>
      </c>
      <c r="G3082" s="3" t="str">
        <f t="shared" si="193"/>
        <v/>
      </c>
      <c r="H3082" s="3" t="str">
        <f>IF(D3082,VLOOKUP(A3082,des!B:Q,12,FALSE),"")</f>
        <v/>
      </c>
      <c r="I3082" s="3" t="b">
        <f t="shared" si="194"/>
        <v>0</v>
      </c>
      <c r="J3082" s="3" t="str">
        <f t="shared" si="195"/>
        <v/>
      </c>
    </row>
    <row r="3083" spans="1:10" x14ac:dyDescent="0.2">
      <c r="A3083" t="s">
        <v>12102</v>
      </c>
      <c r="B3083" t="s">
        <v>12103</v>
      </c>
      <c r="C3083" t="s">
        <v>12104</v>
      </c>
      <c r="D3083" s="3" t="b">
        <f>NOT(ISNA(VLOOKUP(A3083,des!B:B,1,FALSE)))</f>
        <v>0</v>
      </c>
      <c r="E3083" s="3" t="str">
        <f>IF(D3083,VLOOKUP(A3083,des!B:Q,11,FALSE),"")</f>
        <v/>
      </c>
      <c r="F3083" s="3" t="b">
        <f t="shared" si="192"/>
        <v>0</v>
      </c>
      <c r="G3083" s="3" t="str">
        <f t="shared" si="193"/>
        <v/>
      </c>
      <c r="H3083" s="3" t="str">
        <f>IF(D3083,VLOOKUP(A3083,des!B:Q,12,FALSE),"")</f>
        <v/>
      </c>
      <c r="I3083" s="3" t="b">
        <f t="shared" si="194"/>
        <v>0</v>
      </c>
      <c r="J3083" s="3" t="str">
        <f t="shared" si="195"/>
        <v/>
      </c>
    </row>
    <row r="3084" spans="1:10" x14ac:dyDescent="0.2">
      <c r="A3084" t="s">
        <v>12105</v>
      </c>
      <c r="B3084" t="s">
        <v>12106</v>
      </c>
      <c r="C3084" t="s">
        <v>12107</v>
      </c>
      <c r="D3084" s="3" t="b">
        <f>NOT(ISNA(VLOOKUP(A3084,des!B:B,1,FALSE)))</f>
        <v>0</v>
      </c>
      <c r="E3084" s="3" t="str">
        <f>IF(D3084,VLOOKUP(A3084,des!B:Q,11,FALSE),"")</f>
        <v/>
      </c>
      <c r="F3084" s="3" t="b">
        <f t="shared" si="192"/>
        <v>0</v>
      </c>
      <c r="G3084" s="3" t="str">
        <f t="shared" si="193"/>
        <v/>
      </c>
      <c r="H3084" s="3" t="str">
        <f>IF(D3084,VLOOKUP(A3084,des!B:Q,12,FALSE),"")</f>
        <v/>
      </c>
      <c r="I3084" s="3" t="b">
        <f t="shared" si="194"/>
        <v>0</v>
      </c>
      <c r="J3084" s="3" t="str">
        <f t="shared" si="195"/>
        <v/>
      </c>
    </row>
    <row r="3085" spans="1:10" x14ac:dyDescent="0.2">
      <c r="A3085" t="s">
        <v>12108</v>
      </c>
      <c r="B3085" t="s">
        <v>12109</v>
      </c>
      <c r="C3085" t="s">
        <v>12110</v>
      </c>
      <c r="D3085" s="3" t="b">
        <f>NOT(ISNA(VLOOKUP(A3085,des!B:B,1,FALSE)))</f>
        <v>0</v>
      </c>
      <c r="E3085" s="3" t="str">
        <f>IF(D3085,VLOOKUP(A3085,des!B:Q,11,FALSE),"")</f>
        <v/>
      </c>
      <c r="F3085" s="3" t="b">
        <f t="shared" si="192"/>
        <v>0</v>
      </c>
      <c r="G3085" s="3" t="str">
        <f t="shared" si="193"/>
        <v/>
      </c>
      <c r="H3085" s="3" t="str">
        <f>IF(D3085,VLOOKUP(A3085,des!B:Q,12,FALSE),"")</f>
        <v/>
      </c>
      <c r="I3085" s="3" t="b">
        <f t="shared" si="194"/>
        <v>0</v>
      </c>
      <c r="J3085" s="3" t="str">
        <f t="shared" si="195"/>
        <v/>
      </c>
    </row>
    <row r="3086" spans="1:10" x14ac:dyDescent="0.2">
      <c r="A3086" t="s">
        <v>12111</v>
      </c>
      <c r="B3086" t="s">
        <v>12112</v>
      </c>
      <c r="C3086" t="s">
        <v>12113</v>
      </c>
      <c r="D3086" s="3" t="b">
        <f>NOT(ISNA(VLOOKUP(A3086,des!B:B,1,FALSE)))</f>
        <v>0</v>
      </c>
      <c r="E3086" s="3" t="str">
        <f>IF(D3086,VLOOKUP(A3086,des!B:Q,11,FALSE),"")</f>
        <v/>
      </c>
      <c r="F3086" s="3" t="b">
        <f t="shared" si="192"/>
        <v>0</v>
      </c>
      <c r="G3086" s="3" t="str">
        <f t="shared" si="193"/>
        <v/>
      </c>
      <c r="H3086" s="3" t="str">
        <f>IF(D3086,VLOOKUP(A3086,des!B:Q,12,FALSE),"")</f>
        <v/>
      </c>
      <c r="I3086" s="3" t="b">
        <f t="shared" si="194"/>
        <v>0</v>
      </c>
      <c r="J3086" s="3" t="str">
        <f t="shared" si="195"/>
        <v/>
      </c>
    </row>
    <row r="3087" spans="1:10" x14ac:dyDescent="0.2">
      <c r="A3087" t="s">
        <v>12114</v>
      </c>
      <c r="B3087" t="s">
        <v>12115</v>
      </c>
      <c r="C3087" t="s">
        <v>12116</v>
      </c>
      <c r="D3087" s="3" t="b">
        <f>NOT(ISNA(VLOOKUP(A3087,des!B:B,1,FALSE)))</f>
        <v>0</v>
      </c>
      <c r="E3087" s="3" t="str">
        <f>IF(D3087,VLOOKUP(A3087,des!B:Q,11,FALSE),"")</f>
        <v/>
      </c>
      <c r="F3087" s="3" t="b">
        <f t="shared" si="192"/>
        <v>0</v>
      </c>
      <c r="G3087" s="3" t="str">
        <f t="shared" si="193"/>
        <v/>
      </c>
      <c r="H3087" s="3" t="str">
        <f>IF(D3087,VLOOKUP(A3087,des!B:Q,12,FALSE),"")</f>
        <v/>
      </c>
      <c r="I3087" s="3" t="b">
        <f t="shared" si="194"/>
        <v>0</v>
      </c>
      <c r="J3087" s="3" t="str">
        <f t="shared" si="195"/>
        <v/>
      </c>
    </row>
    <row r="3088" spans="1:10" x14ac:dyDescent="0.2">
      <c r="A3088" t="s">
        <v>12117</v>
      </c>
      <c r="B3088" t="s">
        <v>12118</v>
      </c>
      <c r="C3088" t="s">
        <v>12119</v>
      </c>
      <c r="D3088" s="3" t="b">
        <f>NOT(ISNA(VLOOKUP(A3088,des!B:B,1,FALSE)))</f>
        <v>0</v>
      </c>
      <c r="E3088" s="3" t="str">
        <f>IF(D3088,VLOOKUP(A3088,des!B:Q,11,FALSE),"")</f>
        <v/>
      </c>
      <c r="F3088" s="3" t="b">
        <f t="shared" si="192"/>
        <v>0</v>
      </c>
      <c r="G3088" s="3" t="str">
        <f t="shared" si="193"/>
        <v/>
      </c>
      <c r="H3088" s="3" t="str">
        <f>IF(D3088,VLOOKUP(A3088,des!B:Q,12,FALSE),"")</f>
        <v/>
      </c>
      <c r="I3088" s="3" t="b">
        <f t="shared" si="194"/>
        <v>0</v>
      </c>
      <c r="J3088" s="3" t="str">
        <f t="shared" si="195"/>
        <v/>
      </c>
    </row>
    <row r="3089" spans="1:10" x14ac:dyDescent="0.2">
      <c r="A3089" t="s">
        <v>12120</v>
      </c>
      <c r="B3089" t="s">
        <v>12121</v>
      </c>
      <c r="C3089" t="s">
        <v>12122</v>
      </c>
      <c r="D3089" s="3" t="b">
        <f>NOT(ISNA(VLOOKUP(A3089,des!B:B,1,FALSE)))</f>
        <v>0</v>
      </c>
      <c r="E3089" s="3" t="str">
        <f>IF(D3089,VLOOKUP(A3089,des!B:Q,11,FALSE),"")</f>
        <v/>
      </c>
      <c r="F3089" s="3" t="b">
        <f t="shared" si="192"/>
        <v>0</v>
      </c>
      <c r="G3089" s="3" t="str">
        <f t="shared" si="193"/>
        <v/>
      </c>
      <c r="H3089" s="3" t="str">
        <f>IF(D3089,VLOOKUP(A3089,des!B:Q,12,FALSE),"")</f>
        <v/>
      </c>
      <c r="I3089" s="3" t="b">
        <f t="shared" si="194"/>
        <v>0</v>
      </c>
      <c r="J3089" s="3" t="str">
        <f t="shared" si="195"/>
        <v/>
      </c>
    </row>
    <row r="3090" spans="1:10" x14ac:dyDescent="0.2">
      <c r="A3090" t="s">
        <v>12123</v>
      </c>
      <c r="B3090" t="s">
        <v>12124</v>
      </c>
      <c r="C3090" t="s">
        <v>12125</v>
      </c>
      <c r="D3090" s="3" t="b">
        <f>NOT(ISNA(VLOOKUP(A3090,des!B:B,1,FALSE)))</f>
        <v>0</v>
      </c>
      <c r="E3090" s="3" t="str">
        <f>IF(D3090,VLOOKUP(A3090,des!B:Q,11,FALSE),"")</f>
        <v/>
      </c>
      <c r="F3090" s="3" t="b">
        <f t="shared" si="192"/>
        <v>0</v>
      </c>
      <c r="G3090" s="3" t="str">
        <f t="shared" si="193"/>
        <v/>
      </c>
      <c r="H3090" s="3" t="str">
        <f>IF(D3090,VLOOKUP(A3090,des!B:Q,12,FALSE),"")</f>
        <v/>
      </c>
      <c r="I3090" s="3" t="b">
        <f t="shared" si="194"/>
        <v>0</v>
      </c>
      <c r="J3090" s="3" t="str">
        <f t="shared" si="195"/>
        <v/>
      </c>
    </row>
    <row r="3091" spans="1:10" x14ac:dyDescent="0.2">
      <c r="A3091" t="s">
        <v>12126</v>
      </c>
      <c r="B3091" t="s">
        <v>12127</v>
      </c>
      <c r="C3091" t="s">
        <v>12128</v>
      </c>
      <c r="D3091" s="3" t="b">
        <f>NOT(ISNA(VLOOKUP(A3091,des!B:B,1,FALSE)))</f>
        <v>0</v>
      </c>
      <c r="E3091" s="3" t="str">
        <f>IF(D3091,VLOOKUP(A3091,des!B:Q,11,FALSE),"")</f>
        <v/>
      </c>
      <c r="F3091" s="3" t="b">
        <f t="shared" si="192"/>
        <v>0</v>
      </c>
      <c r="G3091" s="3" t="str">
        <f t="shared" si="193"/>
        <v/>
      </c>
      <c r="H3091" s="3" t="str">
        <f>IF(D3091,VLOOKUP(A3091,des!B:Q,12,FALSE),"")</f>
        <v/>
      </c>
      <c r="I3091" s="3" t="b">
        <f t="shared" si="194"/>
        <v>0</v>
      </c>
      <c r="J3091" s="3" t="str">
        <f t="shared" si="195"/>
        <v/>
      </c>
    </row>
    <row r="3092" spans="1:10" x14ac:dyDescent="0.2">
      <c r="A3092" t="s">
        <v>12129</v>
      </c>
      <c r="B3092" t="s">
        <v>12130</v>
      </c>
      <c r="C3092" t="s">
        <v>12131</v>
      </c>
      <c r="D3092" s="3" t="b">
        <f>NOT(ISNA(VLOOKUP(A3092,des!B:B,1,FALSE)))</f>
        <v>0</v>
      </c>
      <c r="E3092" s="3" t="str">
        <f>IF(D3092,VLOOKUP(A3092,des!B:Q,11,FALSE),"")</f>
        <v/>
      </c>
      <c r="F3092" s="3" t="b">
        <f t="shared" si="192"/>
        <v>0</v>
      </c>
      <c r="G3092" s="3" t="str">
        <f t="shared" si="193"/>
        <v/>
      </c>
      <c r="H3092" s="3" t="str">
        <f>IF(D3092,VLOOKUP(A3092,des!B:Q,12,FALSE),"")</f>
        <v/>
      </c>
      <c r="I3092" s="3" t="b">
        <f t="shared" si="194"/>
        <v>0</v>
      </c>
      <c r="J3092" s="3" t="str">
        <f t="shared" si="195"/>
        <v/>
      </c>
    </row>
    <row r="3093" spans="1:10" x14ac:dyDescent="0.2">
      <c r="A3093" t="s">
        <v>12132</v>
      </c>
      <c r="B3093" t="s">
        <v>12133</v>
      </c>
      <c r="C3093" t="s">
        <v>12134</v>
      </c>
      <c r="D3093" s="3" t="b">
        <f>NOT(ISNA(VLOOKUP(A3093,des!B:B,1,FALSE)))</f>
        <v>0</v>
      </c>
      <c r="E3093" s="3" t="str">
        <f>IF(D3093,VLOOKUP(A3093,des!B:Q,11,FALSE),"")</f>
        <v/>
      </c>
      <c r="F3093" s="3" t="b">
        <f t="shared" si="192"/>
        <v>0</v>
      </c>
      <c r="G3093" s="3" t="str">
        <f t="shared" si="193"/>
        <v/>
      </c>
      <c r="H3093" s="3" t="str">
        <f>IF(D3093,VLOOKUP(A3093,des!B:Q,12,FALSE),"")</f>
        <v/>
      </c>
      <c r="I3093" s="3" t="b">
        <f t="shared" si="194"/>
        <v>0</v>
      </c>
      <c r="J3093" s="3" t="str">
        <f t="shared" si="195"/>
        <v/>
      </c>
    </row>
    <row r="3094" spans="1:10" x14ac:dyDescent="0.2">
      <c r="A3094" t="s">
        <v>12135</v>
      </c>
      <c r="B3094" t="s">
        <v>12136</v>
      </c>
      <c r="C3094" t="s">
        <v>12137</v>
      </c>
      <c r="D3094" s="3" t="b">
        <f>NOT(ISNA(VLOOKUP(A3094,des!B:B,1,FALSE)))</f>
        <v>0</v>
      </c>
      <c r="E3094" s="3" t="str">
        <f>IF(D3094,VLOOKUP(A3094,des!B:Q,11,FALSE),"")</f>
        <v/>
      </c>
      <c r="F3094" s="3" t="b">
        <f t="shared" si="192"/>
        <v>0</v>
      </c>
      <c r="G3094" s="3" t="str">
        <f t="shared" si="193"/>
        <v/>
      </c>
      <c r="H3094" s="3" t="str">
        <f>IF(D3094,VLOOKUP(A3094,des!B:Q,12,FALSE),"")</f>
        <v/>
      </c>
      <c r="I3094" s="3" t="b">
        <f t="shared" si="194"/>
        <v>0</v>
      </c>
      <c r="J3094" s="3" t="str">
        <f t="shared" si="195"/>
        <v/>
      </c>
    </row>
    <row r="3095" spans="1:10" x14ac:dyDescent="0.2">
      <c r="A3095" t="s">
        <v>12138</v>
      </c>
      <c r="B3095" t="s">
        <v>12139</v>
      </c>
      <c r="C3095" t="s">
        <v>12140</v>
      </c>
      <c r="D3095" s="3" t="b">
        <f>NOT(ISNA(VLOOKUP(A3095,des!B:B,1,FALSE)))</f>
        <v>0</v>
      </c>
      <c r="E3095" s="3" t="str">
        <f>IF(D3095,VLOOKUP(A3095,des!B:Q,11,FALSE),"")</f>
        <v/>
      </c>
      <c r="F3095" s="3" t="b">
        <f t="shared" si="192"/>
        <v>0</v>
      </c>
      <c r="G3095" s="3" t="str">
        <f t="shared" si="193"/>
        <v/>
      </c>
      <c r="H3095" s="3" t="str">
        <f>IF(D3095,VLOOKUP(A3095,des!B:Q,12,FALSE),"")</f>
        <v/>
      </c>
      <c r="I3095" s="3" t="b">
        <f t="shared" si="194"/>
        <v>0</v>
      </c>
      <c r="J3095" s="3" t="str">
        <f t="shared" si="195"/>
        <v/>
      </c>
    </row>
    <row r="3096" spans="1:10" x14ac:dyDescent="0.2">
      <c r="A3096" t="s">
        <v>12141</v>
      </c>
      <c r="B3096" t="s">
        <v>12142</v>
      </c>
      <c r="C3096" t="s">
        <v>12143</v>
      </c>
      <c r="D3096" s="3" t="b">
        <f>NOT(ISNA(VLOOKUP(A3096,des!B:B,1,FALSE)))</f>
        <v>0</v>
      </c>
      <c r="E3096" s="3" t="str">
        <f>IF(D3096,VLOOKUP(A3096,des!B:Q,11,FALSE),"")</f>
        <v/>
      </c>
      <c r="F3096" s="3" t="b">
        <f t="shared" si="192"/>
        <v>0</v>
      </c>
      <c r="G3096" s="3" t="str">
        <f t="shared" si="193"/>
        <v/>
      </c>
      <c r="H3096" s="3" t="str">
        <f>IF(D3096,VLOOKUP(A3096,des!B:Q,12,FALSE),"")</f>
        <v/>
      </c>
      <c r="I3096" s="3" t="b">
        <f t="shared" si="194"/>
        <v>0</v>
      </c>
      <c r="J3096" s="3" t="str">
        <f t="shared" si="195"/>
        <v/>
      </c>
    </row>
    <row r="3097" spans="1:10" x14ac:dyDescent="0.2">
      <c r="A3097" t="s">
        <v>12144</v>
      </c>
      <c r="B3097" t="s">
        <v>12145</v>
      </c>
      <c r="C3097" t="s">
        <v>12146</v>
      </c>
      <c r="D3097" s="3" t="b">
        <f>NOT(ISNA(VLOOKUP(A3097,des!B:B,1,FALSE)))</f>
        <v>0</v>
      </c>
      <c r="E3097" s="3" t="str">
        <f>IF(D3097,VLOOKUP(A3097,des!B:Q,11,FALSE),"")</f>
        <v/>
      </c>
      <c r="F3097" s="3" t="b">
        <f t="shared" si="192"/>
        <v>0</v>
      </c>
      <c r="G3097" s="3" t="str">
        <f t="shared" si="193"/>
        <v/>
      </c>
      <c r="H3097" s="3" t="str">
        <f>IF(D3097,VLOOKUP(A3097,des!B:Q,12,FALSE),"")</f>
        <v/>
      </c>
      <c r="I3097" s="3" t="b">
        <f t="shared" si="194"/>
        <v>0</v>
      </c>
      <c r="J3097" s="3" t="str">
        <f t="shared" si="195"/>
        <v/>
      </c>
    </row>
    <row r="3098" spans="1:10" x14ac:dyDescent="0.2">
      <c r="A3098" t="s">
        <v>12147</v>
      </c>
      <c r="B3098" t="s">
        <v>12148</v>
      </c>
      <c r="C3098" t="s">
        <v>12149</v>
      </c>
      <c r="D3098" s="3" t="b">
        <f>NOT(ISNA(VLOOKUP(A3098,des!B:B,1,FALSE)))</f>
        <v>0</v>
      </c>
      <c r="E3098" s="3" t="str">
        <f>IF(D3098,VLOOKUP(A3098,des!B:Q,11,FALSE),"")</f>
        <v/>
      </c>
      <c r="F3098" s="3" t="b">
        <f t="shared" si="192"/>
        <v>0</v>
      </c>
      <c r="G3098" s="3" t="str">
        <f t="shared" si="193"/>
        <v/>
      </c>
      <c r="H3098" s="3" t="str">
        <f>IF(D3098,VLOOKUP(A3098,des!B:Q,12,FALSE),"")</f>
        <v/>
      </c>
      <c r="I3098" s="3" t="b">
        <f t="shared" si="194"/>
        <v>0</v>
      </c>
      <c r="J3098" s="3" t="str">
        <f t="shared" si="195"/>
        <v/>
      </c>
    </row>
    <row r="3099" spans="1:10" x14ac:dyDescent="0.2">
      <c r="A3099" t="s">
        <v>12150</v>
      </c>
      <c r="B3099" t="s">
        <v>12151</v>
      </c>
      <c r="C3099" t="s">
        <v>12152</v>
      </c>
      <c r="D3099" s="3" t="b">
        <f>NOT(ISNA(VLOOKUP(A3099,des!B:B,1,FALSE)))</f>
        <v>0</v>
      </c>
      <c r="E3099" s="3" t="str">
        <f>IF(D3099,VLOOKUP(A3099,des!B:Q,11,FALSE),"")</f>
        <v/>
      </c>
      <c r="F3099" s="3" t="b">
        <f t="shared" si="192"/>
        <v>0</v>
      </c>
      <c r="G3099" s="3" t="str">
        <f t="shared" si="193"/>
        <v/>
      </c>
      <c r="H3099" s="3" t="str">
        <f>IF(D3099,VLOOKUP(A3099,des!B:Q,12,FALSE),"")</f>
        <v/>
      </c>
      <c r="I3099" s="3" t="b">
        <f t="shared" si="194"/>
        <v>0</v>
      </c>
      <c r="J3099" s="3" t="str">
        <f t="shared" si="195"/>
        <v/>
      </c>
    </row>
    <row r="3100" spans="1:10" x14ac:dyDescent="0.2">
      <c r="A3100" t="s">
        <v>12153</v>
      </c>
      <c r="B3100" t="s">
        <v>12154</v>
      </c>
      <c r="C3100" t="s">
        <v>12155</v>
      </c>
      <c r="D3100" s="3" t="b">
        <f>NOT(ISNA(VLOOKUP(A3100,des!B:B,1,FALSE)))</f>
        <v>0</v>
      </c>
      <c r="E3100" s="3" t="str">
        <f>IF(D3100,VLOOKUP(A3100,des!B:Q,11,FALSE),"")</f>
        <v/>
      </c>
      <c r="F3100" s="3" t="b">
        <f t="shared" si="192"/>
        <v>0</v>
      </c>
      <c r="G3100" s="3" t="str">
        <f t="shared" si="193"/>
        <v/>
      </c>
      <c r="H3100" s="3" t="str">
        <f>IF(D3100,VLOOKUP(A3100,des!B:Q,12,FALSE),"")</f>
        <v/>
      </c>
      <c r="I3100" s="3" t="b">
        <f t="shared" si="194"/>
        <v>0</v>
      </c>
      <c r="J3100" s="3" t="str">
        <f t="shared" si="195"/>
        <v/>
      </c>
    </row>
    <row r="3101" spans="1:10" x14ac:dyDescent="0.2">
      <c r="A3101" t="s">
        <v>12156</v>
      </c>
      <c r="B3101" t="s">
        <v>12157</v>
      </c>
      <c r="C3101" t="s">
        <v>12158</v>
      </c>
      <c r="D3101" s="3" t="b">
        <f>NOT(ISNA(VLOOKUP(A3101,des!B:B,1,FALSE)))</f>
        <v>0</v>
      </c>
      <c r="E3101" s="3" t="str">
        <f>IF(D3101,VLOOKUP(A3101,des!B:Q,11,FALSE),"")</f>
        <v/>
      </c>
      <c r="F3101" s="3" t="b">
        <f t="shared" si="192"/>
        <v>0</v>
      </c>
      <c r="G3101" s="3" t="str">
        <f t="shared" si="193"/>
        <v/>
      </c>
      <c r="H3101" s="3" t="str">
        <f>IF(D3101,VLOOKUP(A3101,des!B:Q,12,FALSE),"")</f>
        <v/>
      </c>
      <c r="I3101" s="3" t="b">
        <f t="shared" si="194"/>
        <v>0</v>
      </c>
      <c r="J3101" s="3" t="str">
        <f t="shared" si="195"/>
        <v/>
      </c>
    </row>
    <row r="3102" spans="1:10" x14ac:dyDescent="0.2">
      <c r="A3102" t="s">
        <v>12159</v>
      </c>
      <c r="B3102" t="s">
        <v>12160</v>
      </c>
      <c r="C3102" t="s">
        <v>12161</v>
      </c>
      <c r="D3102" s="3" t="b">
        <f>NOT(ISNA(VLOOKUP(A3102,des!B:B,1,FALSE)))</f>
        <v>0</v>
      </c>
      <c r="E3102" s="3" t="str">
        <f>IF(D3102,VLOOKUP(A3102,des!B:Q,11,FALSE),"")</f>
        <v/>
      </c>
      <c r="F3102" s="3" t="b">
        <f t="shared" si="192"/>
        <v>0</v>
      </c>
      <c r="G3102" s="3" t="str">
        <f t="shared" si="193"/>
        <v/>
      </c>
      <c r="H3102" s="3" t="str">
        <f>IF(D3102,VLOOKUP(A3102,des!B:Q,12,FALSE),"")</f>
        <v/>
      </c>
      <c r="I3102" s="3" t="b">
        <f t="shared" si="194"/>
        <v>0</v>
      </c>
      <c r="J3102" s="3" t="str">
        <f t="shared" si="195"/>
        <v/>
      </c>
    </row>
    <row r="3103" spans="1:10" x14ac:dyDescent="0.2">
      <c r="A3103" t="s">
        <v>12162</v>
      </c>
      <c r="B3103" t="s">
        <v>12163</v>
      </c>
      <c r="C3103" t="s">
        <v>12164</v>
      </c>
      <c r="D3103" s="3" t="b">
        <f>NOT(ISNA(VLOOKUP(A3103,des!B:B,1,FALSE)))</f>
        <v>0</v>
      </c>
      <c r="E3103" s="3" t="str">
        <f>IF(D3103,VLOOKUP(A3103,des!B:Q,11,FALSE),"")</f>
        <v/>
      </c>
      <c r="F3103" s="3" t="b">
        <f t="shared" si="192"/>
        <v>0</v>
      </c>
      <c r="G3103" s="3" t="str">
        <f t="shared" si="193"/>
        <v/>
      </c>
      <c r="H3103" s="3" t="str">
        <f>IF(D3103,VLOOKUP(A3103,des!B:Q,12,FALSE),"")</f>
        <v/>
      </c>
      <c r="I3103" s="3" t="b">
        <f t="shared" si="194"/>
        <v>0</v>
      </c>
      <c r="J3103" s="3" t="str">
        <f t="shared" si="195"/>
        <v/>
      </c>
    </row>
    <row r="3104" spans="1:10" x14ac:dyDescent="0.2">
      <c r="A3104" t="s">
        <v>12165</v>
      </c>
      <c r="B3104" t="s">
        <v>12166</v>
      </c>
      <c r="C3104" t="s">
        <v>12167</v>
      </c>
      <c r="D3104" s="3" t="b">
        <f>NOT(ISNA(VLOOKUP(A3104,des!B:B,1,FALSE)))</f>
        <v>0</v>
      </c>
      <c r="E3104" s="3" t="str">
        <f>IF(D3104,VLOOKUP(A3104,des!B:Q,11,FALSE),"")</f>
        <v/>
      </c>
      <c r="F3104" s="3" t="b">
        <f t="shared" si="192"/>
        <v>0</v>
      </c>
      <c r="G3104" s="3" t="str">
        <f t="shared" si="193"/>
        <v/>
      </c>
      <c r="H3104" s="3" t="str">
        <f>IF(D3104,VLOOKUP(A3104,des!B:Q,12,FALSE),"")</f>
        <v/>
      </c>
      <c r="I3104" s="3" t="b">
        <f t="shared" si="194"/>
        <v>0</v>
      </c>
      <c r="J3104" s="3" t="str">
        <f t="shared" si="195"/>
        <v/>
      </c>
    </row>
    <row r="3105" spans="1:10" x14ac:dyDescent="0.2">
      <c r="A3105" t="s">
        <v>12168</v>
      </c>
      <c r="B3105" t="s">
        <v>12169</v>
      </c>
      <c r="C3105" t="s">
        <v>12170</v>
      </c>
      <c r="D3105" s="3" t="b">
        <f>NOT(ISNA(VLOOKUP(A3105,des!B:B,1,FALSE)))</f>
        <v>0</v>
      </c>
      <c r="E3105" s="3" t="str">
        <f>IF(D3105,VLOOKUP(A3105,des!B:Q,11,FALSE),"")</f>
        <v/>
      </c>
      <c r="F3105" s="3" t="b">
        <f t="shared" si="192"/>
        <v>0</v>
      </c>
      <c r="G3105" s="3" t="str">
        <f t="shared" si="193"/>
        <v/>
      </c>
      <c r="H3105" s="3" t="str">
        <f>IF(D3105,VLOOKUP(A3105,des!B:Q,12,FALSE),"")</f>
        <v/>
      </c>
      <c r="I3105" s="3" t="b">
        <f t="shared" si="194"/>
        <v>0</v>
      </c>
      <c r="J3105" s="3" t="str">
        <f t="shared" si="195"/>
        <v/>
      </c>
    </row>
    <row r="3106" spans="1:10" x14ac:dyDescent="0.2">
      <c r="A3106" t="s">
        <v>12171</v>
      </c>
      <c r="B3106" t="s">
        <v>12172</v>
      </c>
      <c r="C3106" t="s">
        <v>12173</v>
      </c>
      <c r="D3106" s="3" t="b">
        <f>NOT(ISNA(VLOOKUP(A3106,des!B:B,1,FALSE)))</f>
        <v>0</v>
      </c>
      <c r="E3106" s="3" t="str">
        <f>IF(D3106,VLOOKUP(A3106,des!B:Q,11,FALSE),"")</f>
        <v/>
      </c>
      <c r="F3106" s="3" t="b">
        <f t="shared" si="192"/>
        <v>0</v>
      </c>
      <c r="G3106" s="3" t="str">
        <f t="shared" si="193"/>
        <v/>
      </c>
      <c r="H3106" s="3" t="str">
        <f>IF(D3106,VLOOKUP(A3106,des!B:Q,12,FALSE),"")</f>
        <v/>
      </c>
      <c r="I3106" s="3" t="b">
        <f t="shared" si="194"/>
        <v>0</v>
      </c>
      <c r="J3106" s="3" t="str">
        <f t="shared" si="195"/>
        <v/>
      </c>
    </row>
    <row r="3107" spans="1:10" x14ac:dyDescent="0.2">
      <c r="A3107" t="s">
        <v>12174</v>
      </c>
      <c r="B3107" t="s">
        <v>12175</v>
      </c>
      <c r="C3107" t="s">
        <v>12176</v>
      </c>
      <c r="D3107" s="3" t="b">
        <f>NOT(ISNA(VLOOKUP(A3107,des!B:B,1,FALSE)))</f>
        <v>0</v>
      </c>
      <c r="E3107" s="3" t="str">
        <f>IF(D3107,VLOOKUP(A3107,des!B:Q,11,FALSE),"")</f>
        <v/>
      </c>
      <c r="F3107" s="3" t="b">
        <f t="shared" si="192"/>
        <v>0</v>
      </c>
      <c r="G3107" s="3" t="str">
        <f t="shared" si="193"/>
        <v/>
      </c>
      <c r="H3107" s="3" t="str">
        <f>IF(D3107,VLOOKUP(A3107,des!B:Q,12,FALSE),"")</f>
        <v/>
      </c>
      <c r="I3107" s="3" t="b">
        <f t="shared" si="194"/>
        <v>0</v>
      </c>
      <c r="J3107" s="3" t="str">
        <f t="shared" si="195"/>
        <v/>
      </c>
    </row>
    <row r="3108" spans="1:10" x14ac:dyDescent="0.2">
      <c r="A3108" t="s">
        <v>12177</v>
      </c>
      <c r="B3108" t="s">
        <v>12178</v>
      </c>
      <c r="C3108" t="s">
        <v>12179</v>
      </c>
      <c r="D3108" s="3" t="b">
        <f>NOT(ISNA(VLOOKUP(A3108,des!B:B,1,FALSE)))</f>
        <v>0</v>
      </c>
      <c r="E3108" s="3" t="str">
        <f>IF(D3108,VLOOKUP(A3108,des!B:Q,11,FALSE),"")</f>
        <v/>
      </c>
      <c r="F3108" s="3" t="b">
        <f t="shared" si="192"/>
        <v>0</v>
      </c>
      <c r="G3108" s="3" t="str">
        <f t="shared" si="193"/>
        <v/>
      </c>
      <c r="H3108" s="3" t="str">
        <f>IF(D3108,VLOOKUP(A3108,des!B:Q,12,FALSE),"")</f>
        <v/>
      </c>
      <c r="I3108" s="3" t="b">
        <f t="shared" si="194"/>
        <v>0</v>
      </c>
      <c r="J3108" s="3" t="str">
        <f t="shared" si="195"/>
        <v/>
      </c>
    </row>
    <row r="3109" spans="1:10" x14ac:dyDescent="0.2">
      <c r="A3109" t="s">
        <v>12180</v>
      </c>
      <c r="B3109" t="s">
        <v>12181</v>
      </c>
      <c r="C3109" t="s">
        <v>12182</v>
      </c>
      <c r="D3109" s="3" t="b">
        <f>NOT(ISNA(VLOOKUP(A3109,des!B:B,1,FALSE)))</f>
        <v>0</v>
      </c>
      <c r="E3109" s="3" t="str">
        <f>IF(D3109,VLOOKUP(A3109,des!B:Q,11,FALSE),"")</f>
        <v/>
      </c>
      <c r="F3109" s="3" t="b">
        <f t="shared" si="192"/>
        <v>0</v>
      </c>
      <c r="G3109" s="3" t="str">
        <f t="shared" si="193"/>
        <v/>
      </c>
      <c r="H3109" s="3" t="str">
        <f>IF(D3109,VLOOKUP(A3109,des!B:Q,12,FALSE),"")</f>
        <v/>
      </c>
      <c r="I3109" s="3" t="b">
        <f t="shared" si="194"/>
        <v>0</v>
      </c>
      <c r="J3109" s="3" t="str">
        <f t="shared" si="195"/>
        <v/>
      </c>
    </row>
    <row r="3110" spans="1:10" x14ac:dyDescent="0.2">
      <c r="A3110" t="s">
        <v>12183</v>
      </c>
      <c r="B3110" t="s">
        <v>12184</v>
      </c>
      <c r="C3110" t="s">
        <v>12185</v>
      </c>
      <c r="D3110" s="3" t="b">
        <f>NOT(ISNA(VLOOKUP(A3110,des!B:B,1,FALSE)))</f>
        <v>0</v>
      </c>
      <c r="E3110" s="3" t="str">
        <f>IF(D3110,VLOOKUP(A3110,des!B:Q,11,FALSE),"")</f>
        <v/>
      </c>
      <c r="F3110" s="3" t="b">
        <f t="shared" si="192"/>
        <v>0</v>
      </c>
      <c r="G3110" s="3" t="str">
        <f t="shared" si="193"/>
        <v/>
      </c>
      <c r="H3110" s="3" t="str">
        <f>IF(D3110,VLOOKUP(A3110,des!B:Q,12,FALSE),"")</f>
        <v/>
      </c>
      <c r="I3110" s="3" t="b">
        <f t="shared" si="194"/>
        <v>0</v>
      </c>
      <c r="J3110" s="3" t="str">
        <f t="shared" si="195"/>
        <v/>
      </c>
    </row>
    <row r="3111" spans="1:10" x14ac:dyDescent="0.2">
      <c r="A3111" t="s">
        <v>12186</v>
      </c>
      <c r="B3111" t="s">
        <v>12187</v>
      </c>
      <c r="C3111" t="s">
        <v>12188</v>
      </c>
      <c r="D3111" s="3" t="b">
        <f>NOT(ISNA(VLOOKUP(A3111,des!B:B,1,FALSE)))</f>
        <v>0</v>
      </c>
      <c r="E3111" s="3" t="str">
        <f>IF(D3111,VLOOKUP(A3111,des!B:Q,11,FALSE),"")</f>
        <v/>
      </c>
      <c r="F3111" s="3" t="b">
        <f t="shared" si="192"/>
        <v>0</v>
      </c>
      <c r="G3111" s="3" t="str">
        <f t="shared" si="193"/>
        <v/>
      </c>
      <c r="H3111" s="3" t="str">
        <f>IF(D3111,VLOOKUP(A3111,des!B:Q,12,FALSE),"")</f>
        <v/>
      </c>
      <c r="I3111" s="3" t="b">
        <f t="shared" si="194"/>
        <v>0</v>
      </c>
      <c r="J3111" s="3" t="str">
        <f t="shared" si="195"/>
        <v/>
      </c>
    </row>
    <row r="3112" spans="1:10" x14ac:dyDescent="0.2">
      <c r="A3112" t="s">
        <v>12189</v>
      </c>
      <c r="B3112" t="s">
        <v>12190</v>
      </c>
      <c r="C3112" t="s">
        <v>12191</v>
      </c>
      <c r="D3112" s="3" t="b">
        <f>NOT(ISNA(VLOOKUP(A3112,des!B:B,1,FALSE)))</f>
        <v>0</v>
      </c>
      <c r="E3112" s="3" t="str">
        <f>IF(D3112,VLOOKUP(A3112,des!B:Q,11,FALSE),"")</f>
        <v/>
      </c>
      <c r="F3112" s="3" t="b">
        <f t="shared" si="192"/>
        <v>0</v>
      </c>
      <c r="G3112" s="3" t="str">
        <f t="shared" si="193"/>
        <v/>
      </c>
      <c r="H3112" s="3" t="str">
        <f>IF(D3112,VLOOKUP(A3112,des!B:Q,12,FALSE),"")</f>
        <v/>
      </c>
      <c r="I3112" s="3" t="b">
        <f t="shared" si="194"/>
        <v>0</v>
      </c>
      <c r="J3112" s="3" t="str">
        <f t="shared" si="195"/>
        <v/>
      </c>
    </row>
    <row r="3113" spans="1:10" x14ac:dyDescent="0.2">
      <c r="A3113" t="s">
        <v>12192</v>
      </c>
      <c r="B3113" t="s">
        <v>12193</v>
      </c>
      <c r="C3113" t="s">
        <v>12194</v>
      </c>
      <c r="D3113" s="3" t="b">
        <f>NOT(ISNA(VLOOKUP(A3113,des!B:B,1,FALSE)))</f>
        <v>0</v>
      </c>
      <c r="E3113" s="3" t="str">
        <f>IF(D3113,VLOOKUP(A3113,des!B:Q,11,FALSE),"")</f>
        <v/>
      </c>
      <c r="F3113" s="3" t="b">
        <f t="shared" si="192"/>
        <v>0</v>
      </c>
      <c r="G3113" s="3" t="str">
        <f t="shared" si="193"/>
        <v/>
      </c>
      <c r="H3113" s="3" t="str">
        <f>IF(D3113,VLOOKUP(A3113,des!B:Q,12,FALSE),"")</f>
        <v/>
      </c>
      <c r="I3113" s="3" t="b">
        <f t="shared" si="194"/>
        <v>0</v>
      </c>
      <c r="J3113" s="3" t="str">
        <f t="shared" si="195"/>
        <v/>
      </c>
    </row>
    <row r="3114" spans="1:10" x14ac:dyDescent="0.2">
      <c r="A3114" t="s">
        <v>12195</v>
      </c>
      <c r="B3114" t="s">
        <v>12196</v>
      </c>
      <c r="C3114" t="s">
        <v>12197</v>
      </c>
      <c r="D3114" s="3" t="b">
        <f>NOT(ISNA(VLOOKUP(A3114,des!B:B,1,FALSE)))</f>
        <v>0</v>
      </c>
      <c r="E3114" s="3" t="str">
        <f>IF(D3114,VLOOKUP(A3114,des!B:Q,11,FALSE),"")</f>
        <v/>
      </c>
      <c r="F3114" s="3" t="b">
        <f t="shared" si="192"/>
        <v>0</v>
      </c>
      <c r="G3114" s="3" t="str">
        <f t="shared" si="193"/>
        <v/>
      </c>
      <c r="H3114" s="3" t="str">
        <f>IF(D3114,VLOOKUP(A3114,des!B:Q,12,FALSE),"")</f>
        <v/>
      </c>
      <c r="I3114" s="3" t="b">
        <f t="shared" si="194"/>
        <v>0</v>
      </c>
      <c r="J3114" s="3" t="str">
        <f t="shared" si="195"/>
        <v/>
      </c>
    </row>
    <row r="3115" spans="1:10" x14ac:dyDescent="0.2">
      <c r="A3115" t="s">
        <v>12198</v>
      </c>
      <c r="B3115" t="s">
        <v>12199</v>
      </c>
      <c r="C3115" t="s">
        <v>12200</v>
      </c>
      <c r="D3115" s="3" t="b">
        <f>NOT(ISNA(VLOOKUP(A3115,des!B:B,1,FALSE)))</f>
        <v>0</v>
      </c>
      <c r="E3115" s="3" t="str">
        <f>IF(D3115,VLOOKUP(A3115,des!B:Q,11,FALSE),"")</f>
        <v/>
      </c>
      <c r="F3115" s="3" t="b">
        <f t="shared" si="192"/>
        <v>0</v>
      </c>
      <c r="G3115" s="3" t="str">
        <f t="shared" si="193"/>
        <v/>
      </c>
      <c r="H3115" s="3" t="str">
        <f>IF(D3115,VLOOKUP(A3115,des!B:Q,12,FALSE),"")</f>
        <v/>
      </c>
      <c r="I3115" s="3" t="b">
        <f t="shared" si="194"/>
        <v>0</v>
      </c>
      <c r="J3115" s="3" t="str">
        <f t="shared" si="195"/>
        <v/>
      </c>
    </row>
    <row r="3116" spans="1:10" x14ac:dyDescent="0.2">
      <c r="A3116" t="s">
        <v>12201</v>
      </c>
      <c r="B3116" t="s">
        <v>12202</v>
      </c>
      <c r="C3116" t="s">
        <v>12203</v>
      </c>
      <c r="D3116" s="3" t="b">
        <f>NOT(ISNA(VLOOKUP(A3116,des!B:B,1,FALSE)))</f>
        <v>0</v>
      </c>
      <c r="E3116" s="3" t="str">
        <f>IF(D3116,VLOOKUP(A3116,des!B:Q,11,FALSE),"")</f>
        <v/>
      </c>
      <c r="F3116" s="3" t="b">
        <f t="shared" si="192"/>
        <v>0</v>
      </c>
      <c r="G3116" s="3" t="str">
        <f t="shared" si="193"/>
        <v/>
      </c>
      <c r="H3116" s="3" t="str">
        <f>IF(D3116,VLOOKUP(A3116,des!B:Q,12,FALSE),"")</f>
        <v/>
      </c>
      <c r="I3116" s="3" t="b">
        <f t="shared" si="194"/>
        <v>0</v>
      </c>
      <c r="J3116" s="3" t="str">
        <f t="shared" si="195"/>
        <v/>
      </c>
    </row>
    <row r="3117" spans="1:10" x14ac:dyDescent="0.2">
      <c r="A3117" t="s">
        <v>12204</v>
      </c>
      <c r="B3117" t="s">
        <v>12205</v>
      </c>
      <c r="C3117" t="s">
        <v>12206</v>
      </c>
      <c r="D3117" s="3" t="b">
        <f>NOT(ISNA(VLOOKUP(A3117,des!B:B,1,FALSE)))</f>
        <v>0</v>
      </c>
      <c r="E3117" s="3" t="str">
        <f>IF(D3117,VLOOKUP(A3117,des!B:Q,11,FALSE),"")</f>
        <v/>
      </c>
      <c r="F3117" s="3" t="b">
        <f t="shared" si="192"/>
        <v>0</v>
      </c>
      <c r="G3117" s="3" t="str">
        <f t="shared" si="193"/>
        <v/>
      </c>
      <c r="H3117" s="3" t="str">
        <f>IF(D3117,VLOOKUP(A3117,des!B:Q,12,FALSE),"")</f>
        <v/>
      </c>
      <c r="I3117" s="3" t="b">
        <f t="shared" si="194"/>
        <v>0</v>
      </c>
      <c r="J3117" s="3" t="str">
        <f t="shared" si="195"/>
        <v/>
      </c>
    </row>
    <row r="3118" spans="1:10" x14ac:dyDescent="0.2">
      <c r="A3118" t="s">
        <v>12207</v>
      </c>
      <c r="B3118" t="s">
        <v>12208</v>
      </c>
      <c r="C3118" t="s">
        <v>12209</v>
      </c>
      <c r="D3118" s="3" t="b">
        <f>NOT(ISNA(VLOOKUP(A3118,des!B:B,1,FALSE)))</f>
        <v>0</v>
      </c>
      <c r="E3118" s="3" t="str">
        <f>IF(D3118,VLOOKUP(A3118,des!B:Q,11,FALSE),"")</f>
        <v/>
      </c>
      <c r="F3118" s="3" t="b">
        <f t="shared" si="192"/>
        <v>0</v>
      </c>
      <c r="G3118" s="3" t="str">
        <f t="shared" si="193"/>
        <v/>
      </c>
      <c r="H3118" s="3" t="str">
        <f>IF(D3118,VLOOKUP(A3118,des!B:Q,12,FALSE),"")</f>
        <v/>
      </c>
      <c r="I3118" s="3" t="b">
        <f t="shared" si="194"/>
        <v>0</v>
      </c>
      <c r="J3118" s="3" t="str">
        <f t="shared" si="195"/>
        <v/>
      </c>
    </row>
    <row r="3119" spans="1:10" x14ac:dyDescent="0.2">
      <c r="A3119" t="s">
        <v>12210</v>
      </c>
      <c r="B3119" t="s">
        <v>12211</v>
      </c>
      <c r="C3119" t="s">
        <v>12212</v>
      </c>
      <c r="D3119" s="3" t="b">
        <f>NOT(ISNA(VLOOKUP(A3119,des!B:B,1,FALSE)))</f>
        <v>0</v>
      </c>
      <c r="E3119" s="3" t="str">
        <f>IF(D3119,VLOOKUP(A3119,des!B:Q,11,FALSE),"")</f>
        <v/>
      </c>
      <c r="F3119" s="3" t="b">
        <f t="shared" si="192"/>
        <v>0</v>
      </c>
      <c r="G3119" s="3" t="str">
        <f t="shared" si="193"/>
        <v/>
      </c>
      <c r="H3119" s="3" t="str">
        <f>IF(D3119,VLOOKUP(A3119,des!B:Q,12,FALSE),"")</f>
        <v/>
      </c>
      <c r="I3119" s="3" t="b">
        <f t="shared" si="194"/>
        <v>0</v>
      </c>
      <c r="J3119" s="3" t="str">
        <f t="shared" si="195"/>
        <v/>
      </c>
    </row>
    <row r="3120" spans="1:10" x14ac:dyDescent="0.2">
      <c r="A3120" t="s">
        <v>12213</v>
      </c>
      <c r="B3120" t="s">
        <v>12214</v>
      </c>
      <c r="C3120" t="s">
        <v>12215</v>
      </c>
      <c r="D3120" s="3" t="b">
        <f>NOT(ISNA(VLOOKUP(A3120,des!B:B,1,FALSE)))</f>
        <v>0</v>
      </c>
      <c r="E3120" s="3" t="str">
        <f>IF(D3120,VLOOKUP(A3120,des!B:Q,11,FALSE),"")</f>
        <v/>
      </c>
      <c r="F3120" s="3" t="b">
        <f t="shared" si="192"/>
        <v>0</v>
      </c>
      <c r="G3120" s="3" t="str">
        <f t="shared" si="193"/>
        <v/>
      </c>
      <c r="H3120" s="3" t="str">
        <f>IF(D3120,VLOOKUP(A3120,des!B:Q,12,FALSE),"")</f>
        <v/>
      </c>
      <c r="I3120" s="3" t="b">
        <f t="shared" si="194"/>
        <v>0</v>
      </c>
      <c r="J3120" s="3" t="str">
        <f t="shared" si="195"/>
        <v/>
      </c>
    </row>
    <row r="3121" spans="1:10" x14ac:dyDescent="0.2">
      <c r="A3121" t="s">
        <v>12216</v>
      </c>
      <c r="B3121" t="s">
        <v>12217</v>
      </c>
      <c r="C3121" t="s">
        <v>12218</v>
      </c>
      <c r="D3121" s="3" t="b">
        <f>NOT(ISNA(VLOOKUP(A3121,des!B:B,1,FALSE)))</f>
        <v>0</v>
      </c>
      <c r="E3121" s="3" t="str">
        <f>IF(D3121,VLOOKUP(A3121,des!B:Q,11,FALSE),"")</f>
        <v/>
      </c>
      <c r="F3121" s="3" t="b">
        <f t="shared" si="192"/>
        <v>0</v>
      </c>
      <c r="G3121" s="3" t="str">
        <f t="shared" si="193"/>
        <v/>
      </c>
      <c r="H3121" s="3" t="str">
        <f>IF(D3121,VLOOKUP(A3121,des!B:Q,12,FALSE),"")</f>
        <v/>
      </c>
      <c r="I3121" s="3" t="b">
        <f t="shared" si="194"/>
        <v>0</v>
      </c>
      <c r="J3121" s="3" t="str">
        <f t="shared" si="195"/>
        <v/>
      </c>
    </row>
    <row r="3122" spans="1:10" x14ac:dyDescent="0.2">
      <c r="A3122" t="s">
        <v>12219</v>
      </c>
      <c r="B3122" t="s">
        <v>12220</v>
      </c>
      <c r="C3122" t="s">
        <v>12221</v>
      </c>
      <c r="D3122" s="3" t="b">
        <f>NOT(ISNA(VLOOKUP(A3122,des!B:B,1,FALSE)))</f>
        <v>0</v>
      </c>
      <c r="E3122" s="3" t="str">
        <f>IF(D3122,VLOOKUP(A3122,des!B:Q,11,FALSE),"")</f>
        <v/>
      </c>
      <c r="F3122" s="3" t="b">
        <f t="shared" si="192"/>
        <v>0</v>
      </c>
      <c r="G3122" s="3" t="str">
        <f t="shared" si="193"/>
        <v/>
      </c>
      <c r="H3122" s="3" t="str">
        <f>IF(D3122,VLOOKUP(A3122,des!B:Q,12,FALSE),"")</f>
        <v/>
      </c>
      <c r="I3122" s="3" t="b">
        <f t="shared" si="194"/>
        <v>0</v>
      </c>
      <c r="J3122" s="3" t="str">
        <f t="shared" si="195"/>
        <v/>
      </c>
    </row>
    <row r="3123" spans="1:10" x14ac:dyDescent="0.2">
      <c r="A3123" t="s">
        <v>12222</v>
      </c>
      <c r="B3123" t="s">
        <v>12223</v>
      </c>
      <c r="C3123" t="s">
        <v>12224</v>
      </c>
      <c r="D3123" s="3" t="b">
        <f>NOT(ISNA(VLOOKUP(A3123,des!B:B,1,FALSE)))</f>
        <v>0</v>
      </c>
      <c r="E3123" s="3" t="str">
        <f>IF(D3123,VLOOKUP(A3123,des!B:Q,11,FALSE),"")</f>
        <v/>
      </c>
      <c r="F3123" s="3" t="b">
        <f t="shared" si="192"/>
        <v>0</v>
      </c>
      <c r="G3123" s="3" t="str">
        <f t="shared" si="193"/>
        <v/>
      </c>
      <c r="H3123" s="3" t="str">
        <f>IF(D3123,VLOOKUP(A3123,des!B:Q,12,FALSE),"")</f>
        <v/>
      </c>
      <c r="I3123" s="3" t="b">
        <f t="shared" si="194"/>
        <v>0</v>
      </c>
      <c r="J3123" s="3" t="str">
        <f t="shared" si="195"/>
        <v/>
      </c>
    </row>
    <row r="3124" spans="1:10" x14ac:dyDescent="0.2">
      <c r="A3124" t="s">
        <v>12225</v>
      </c>
      <c r="B3124" t="s">
        <v>12226</v>
      </c>
      <c r="C3124" t="s">
        <v>12227</v>
      </c>
      <c r="D3124" s="3" t="b">
        <f>NOT(ISNA(VLOOKUP(A3124,des!B:B,1,FALSE)))</f>
        <v>0</v>
      </c>
      <c r="E3124" s="3" t="str">
        <f>IF(D3124,VLOOKUP(A3124,des!B:Q,11,FALSE),"")</f>
        <v/>
      </c>
      <c r="F3124" s="3" t="b">
        <f t="shared" si="192"/>
        <v>0</v>
      </c>
      <c r="G3124" s="3" t="str">
        <f t="shared" si="193"/>
        <v/>
      </c>
      <c r="H3124" s="3" t="str">
        <f>IF(D3124,VLOOKUP(A3124,des!B:Q,12,FALSE),"")</f>
        <v/>
      </c>
      <c r="I3124" s="3" t="b">
        <f t="shared" si="194"/>
        <v>0</v>
      </c>
      <c r="J3124" s="3" t="str">
        <f t="shared" si="195"/>
        <v/>
      </c>
    </row>
    <row r="3125" spans="1:10" x14ac:dyDescent="0.2">
      <c r="A3125" t="s">
        <v>12228</v>
      </c>
      <c r="B3125" t="s">
        <v>12229</v>
      </c>
      <c r="C3125" t="s">
        <v>12230</v>
      </c>
      <c r="D3125" s="3" t="b">
        <f>NOT(ISNA(VLOOKUP(A3125,des!B:B,1,FALSE)))</f>
        <v>0</v>
      </c>
      <c r="E3125" s="3" t="str">
        <f>IF(D3125,VLOOKUP(A3125,des!B:Q,11,FALSE),"")</f>
        <v/>
      </c>
      <c r="F3125" s="3" t="b">
        <f t="shared" si="192"/>
        <v>0</v>
      </c>
      <c r="G3125" s="3" t="str">
        <f t="shared" si="193"/>
        <v/>
      </c>
      <c r="H3125" s="3" t="str">
        <f>IF(D3125,VLOOKUP(A3125,des!B:Q,12,FALSE),"")</f>
        <v/>
      </c>
      <c r="I3125" s="3" t="b">
        <f t="shared" si="194"/>
        <v>0</v>
      </c>
      <c r="J3125" s="3" t="str">
        <f t="shared" si="195"/>
        <v/>
      </c>
    </row>
    <row r="3126" spans="1:10" x14ac:dyDescent="0.2">
      <c r="A3126" t="s">
        <v>12231</v>
      </c>
      <c r="B3126" t="s">
        <v>12232</v>
      </c>
      <c r="C3126" t="s">
        <v>12233</v>
      </c>
      <c r="D3126" s="3" t="b">
        <f>NOT(ISNA(VLOOKUP(A3126,des!B:B,1,FALSE)))</f>
        <v>0</v>
      </c>
      <c r="E3126" s="3" t="str">
        <f>IF(D3126,VLOOKUP(A3126,des!B:Q,11,FALSE),"")</f>
        <v/>
      </c>
      <c r="F3126" s="3" t="b">
        <f t="shared" si="192"/>
        <v>0</v>
      </c>
      <c r="G3126" s="3" t="str">
        <f t="shared" si="193"/>
        <v/>
      </c>
      <c r="H3126" s="3" t="str">
        <f>IF(D3126,VLOOKUP(A3126,des!B:Q,12,FALSE),"")</f>
        <v/>
      </c>
      <c r="I3126" s="3" t="b">
        <f t="shared" si="194"/>
        <v>0</v>
      </c>
      <c r="J3126" s="3" t="str">
        <f t="shared" si="195"/>
        <v/>
      </c>
    </row>
    <row r="3127" spans="1:10" x14ac:dyDescent="0.2">
      <c r="A3127" t="s">
        <v>12234</v>
      </c>
      <c r="B3127" t="s">
        <v>12235</v>
      </c>
      <c r="C3127" t="s">
        <v>12236</v>
      </c>
      <c r="D3127" s="3" t="b">
        <f>NOT(ISNA(VLOOKUP(A3127,des!B:B,1,FALSE)))</f>
        <v>0</v>
      </c>
      <c r="E3127" s="3" t="str">
        <f>IF(D3127,VLOOKUP(A3127,des!B:Q,11,FALSE),"")</f>
        <v/>
      </c>
      <c r="F3127" s="3" t="b">
        <f t="shared" si="192"/>
        <v>0</v>
      </c>
      <c r="G3127" s="3" t="str">
        <f t="shared" si="193"/>
        <v/>
      </c>
      <c r="H3127" s="3" t="str">
        <f>IF(D3127,VLOOKUP(A3127,des!B:Q,12,FALSE),"")</f>
        <v/>
      </c>
      <c r="I3127" s="3" t="b">
        <f t="shared" si="194"/>
        <v>0</v>
      </c>
      <c r="J3127" s="3" t="str">
        <f t="shared" si="195"/>
        <v/>
      </c>
    </row>
    <row r="3128" spans="1:10" x14ac:dyDescent="0.2">
      <c r="A3128" t="s">
        <v>12237</v>
      </c>
      <c r="B3128" t="s">
        <v>12238</v>
      </c>
      <c r="C3128" t="s">
        <v>12239</v>
      </c>
      <c r="D3128" s="3" t="b">
        <f>NOT(ISNA(VLOOKUP(A3128,des!B:B,1,FALSE)))</f>
        <v>0</v>
      </c>
      <c r="E3128" s="3" t="str">
        <f>IF(D3128,VLOOKUP(A3128,des!B:Q,11,FALSE),"")</f>
        <v/>
      </c>
      <c r="F3128" s="3" t="b">
        <f t="shared" si="192"/>
        <v>0</v>
      </c>
      <c r="G3128" s="3" t="str">
        <f t="shared" si="193"/>
        <v/>
      </c>
      <c r="H3128" s="3" t="str">
        <f>IF(D3128,VLOOKUP(A3128,des!B:Q,12,FALSE),"")</f>
        <v/>
      </c>
      <c r="I3128" s="3" t="b">
        <f t="shared" si="194"/>
        <v>0</v>
      </c>
      <c r="J3128" s="3" t="str">
        <f t="shared" si="195"/>
        <v/>
      </c>
    </row>
    <row r="3129" spans="1:10" x14ac:dyDescent="0.2">
      <c r="A3129" t="s">
        <v>12240</v>
      </c>
      <c r="B3129" t="s">
        <v>12241</v>
      </c>
      <c r="C3129" t="s">
        <v>12242</v>
      </c>
      <c r="D3129" s="3" t="b">
        <f>NOT(ISNA(VLOOKUP(A3129,des!B:B,1,FALSE)))</f>
        <v>0</v>
      </c>
      <c r="E3129" s="3" t="str">
        <f>IF(D3129,VLOOKUP(A3129,des!B:Q,11,FALSE),"")</f>
        <v/>
      </c>
      <c r="F3129" s="3" t="b">
        <f t="shared" si="192"/>
        <v>0</v>
      </c>
      <c r="G3129" s="3" t="str">
        <f t="shared" si="193"/>
        <v/>
      </c>
      <c r="H3129" s="3" t="str">
        <f>IF(D3129,VLOOKUP(A3129,des!B:Q,12,FALSE),"")</f>
        <v/>
      </c>
      <c r="I3129" s="3" t="b">
        <f t="shared" si="194"/>
        <v>0</v>
      </c>
      <c r="J3129" s="3" t="str">
        <f t="shared" si="195"/>
        <v/>
      </c>
    </row>
    <row r="3130" spans="1:10" x14ac:dyDescent="0.2">
      <c r="A3130" t="s">
        <v>12243</v>
      </c>
      <c r="B3130" t="s">
        <v>12244</v>
      </c>
      <c r="C3130" t="s">
        <v>12245</v>
      </c>
      <c r="D3130" s="3" t="b">
        <f>NOT(ISNA(VLOOKUP(A3130,des!B:B,1,FALSE)))</f>
        <v>0</v>
      </c>
      <c r="E3130" s="3" t="str">
        <f>IF(D3130,VLOOKUP(A3130,des!B:Q,11,FALSE),"")</f>
        <v/>
      </c>
      <c r="F3130" s="3" t="b">
        <f t="shared" si="192"/>
        <v>0</v>
      </c>
      <c r="G3130" s="3" t="str">
        <f t="shared" si="193"/>
        <v/>
      </c>
      <c r="H3130" s="3" t="str">
        <f>IF(D3130,VLOOKUP(A3130,des!B:Q,12,FALSE),"")</f>
        <v/>
      </c>
      <c r="I3130" s="3" t="b">
        <f t="shared" si="194"/>
        <v>0</v>
      </c>
      <c r="J3130" s="3" t="str">
        <f t="shared" si="195"/>
        <v/>
      </c>
    </row>
    <row r="3131" spans="1:10" x14ac:dyDescent="0.2">
      <c r="A3131" t="s">
        <v>12246</v>
      </c>
      <c r="B3131" t="s">
        <v>12247</v>
      </c>
      <c r="C3131" t="s">
        <v>12248</v>
      </c>
      <c r="D3131" s="3" t="b">
        <f>NOT(ISNA(VLOOKUP(A3131,des!B:B,1,FALSE)))</f>
        <v>0</v>
      </c>
      <c r="E3131" s="3" t="str">
        <f>IF(D3131,VLOOKUP(A3131,des!B:Q,11,FALSE),"")</f>
        <v/>
      </c>
      <c r="F3131" s="3" t="b">
        <f t="shared" si="192"/>
        <v>0</v>
      </c>
      <c r="G3131" s="3" t="str">
        <f t="shared" si="193"/>
        <v/>
      </c>
      <c r="H3131" s="3" t="str">
        <f>IF(D3131,VLOOKUP(A3131,des!B:Q,12,FALSE),"")</f>
        <v/>
      </c>
      <c r="I3131" s="3" t="b">
        <f t="shared" si="194"/>
        <v>0</v>
      </c>
      <c r="J3131" s="3" t="str">
        <f t="shared" si="195"/>
        <v/>
      </c>
    </row>
    <row r="3132" spans="1:10" x14ac:dyDescent="0.2">
      <c r="A3132" t="s">
        <v>12249</v>
      </c>
      <c r="B3132" t="s">
        <v>12250</v>
      </c>
      <c r="C3132" t="s">
        <v>12251</v>
      </c>
      <c r="D3132" s="3" t="b">
        <f>NOT(ISNA(VLOOKUP(A3132,des!B:B,1,FALSE)))</f>
        <v>0</v>
      </c>
      <c r="E3132" s="3" t="str">
        <f>IF(D3132,VLOOKUP(A3132,des!B:Q,11,FALSE),"")</f>
        <v/>
      </c>
      <c r="F3132" s="3" t="b">
        <f t="shared" si="192"/>
        <v>0</v>
      </c>
      <c r="G3132" s="3" t="str">
        <f t="shared" si="193"/>
        <v/>
      </c>
      <c r="H3132" s="3" t="str">
        <f>IF(D3132,VLOOKUP(A3132,des!B:Q,12,FALSE),"")</f>
        <v/>
      </c>
      <c r="I3132" s="3" t="b">
        <f t="shared" si="194"/>
        <v>0</v>
      </c>
      <c r="J3132" s="3" t="str">
        <f t="shared" si="195"/>
        <v/>
      </c>
    </row>
    <row r="3133" spans="1:10" x14ac:dyDescent="0.2">
      <c r="A3133" t="s">
        <v>12252</v>
      </c>
      <c r="B3133" t="s">
        <v>12253</v>
      </c>
      <c r="C3133" t="s">
        <v>12254</v>
      </c>
      <c r="D3133" s="3" t="b">
        <f>NOT(ISNA(VLOOKUP(A3133,des!B:B,1,FALSE)))</f>
        <v>0</v>
      </c>
      <c r="E3133" s="3" t="str">
        <f>IF(D3133,VLOOKUP(A3133,des!B:Q,11,FALSE),"")</f>
        <v/>
      </c>
      <c r="F3133" s="3" t="b">
        <f t="shared" si="192"/>
        <v>0</v>
      </c>
      <c r="G3133" s="3" t="str">
        <f t="shared" si="193"/>
        <v/>
      </c>
      <c r="H3133" s="3" t="str">
        <f>IF(D3133,VLOOKUP(A3133,des!B:Q,12,FALSE),"")</f>
        <v/>
      </c>
      <c r="I3133" s="3" t="b">
        <f t="shared" si="194"/>
        <v>0</v>
      </c>
      <c r="J3133" s="3" t="str">
        <f t="shared" si="195"/>
        <v/>
      </c>
    </row>
    <row r="3134" spans="1:10" x14ac:dyDescent="0.2">
      <c r="A3134" t="s">
        <v>12255</v>
      </c>
      <c r="B3134" t="s">
        <v>12256</v>
      </c>
      <c r="C3134" t="s">
        <v>12257</v>
      </c>
      <c r="D3134" s="3" t="b">
        <f>NOT(ISNA(VLOOKUP(A3134,des!B:B,1,FALSE)))</f>
        <v>0</v>
      </c>
      <c r="E3134" s="3" t="str">
        <f>IF(D3134,VLOOKUP(A3134,des!B:Q,11,FALSE),"")</f>
        <v/>
      </c>
      <c r="F3134" s="3" t="b">
        <f t="shared" si="192"/>
        <v>0</v>
      </c>
      <c r="G3134" s="3" t="str">
        <f t="shared" si="193"/>
        <v/>
      </c>
      <c r="H3134" s="3" t="str">
        <f>IF(D3134,VLOOKUP(A3134,des!B:Q,12,FALSE),"")</f>
        <v/>
      </c>
      <c r="I3134" s="3" t="b">
        <f t="shared" si="194"/>
        <v>0</v>
      </c>
      <c r="J3134" s="3" t="str">
        <f t="shared" si="195"/>
        <v/>
      </c>
    </row>
    <row r="3135" spans="1:10" x14ac:dyDescent="0.2">
      <c r="A3135" t="s">
        <v>12258</v>
      </c>
      <c r="B3135" t="s">
        <v>12259</v>
      </c>
      <c r="C3135" t="s">
        <v>12260</v>
      </c>
      <c r="D3135" s="3" t="b">
        <f>NOT(ISNA(VLOOKUP(A3135,des!B:B,1,FALSE)))</f>
        <v>0</v>
      </c>
      <c r="E3135" s="3" t="str">
        <f>IF(D3135,VLOOKUP(A3135,des!B:Q,11,FALSE),"")</f>
        <v/>
      </c>
      <c r="F3135" s="3" t="b">
        <f t="shared" si="192"/>
        <v>0</v>
      </c>
      <c r="G3135" s="3" t="str">
        <f t="shared" si="193"/>
        <v/>
      </c>
      <c r="H3135" s="3" t="str">
        <f>IF(D3135,VLOOKUP(A3135,des!B:Q,12,FALSE),"")</f>
        <v/>
      </c>
      <c r="I3135" s="3" t="b">
        <f t="shared" si="194"/>
        <v>0</v>
      </c>
      <c r="J3135" s="3" t="str">
        <f t="shared" si="195"/>
        <v/>
      </c>
    </row>
    <row r="3136" spans="1:10" x14ac:dyDescent="0.2">
      <c r="A3136" t="s">
        <v>12261</v>
      </c>
      <c r="B3136" t="s">
        <v>12262</v>
      </c>
      <c r="C3136" t="s">
        <v>12263</v>
      </c>
      <c r="D3136" s="3" t="b">
        <f>NOT(ISNA(VLOOKUP(A3136,des!B:B,1,FALSE)))</f>
        <v>0</v>
      </c>
      <c r="E3136" s="3" t="str">
        <f>IF(D3136,VLOOKUP(A3136,des!B:Q,11,FALSE),"")</f>
        <v/>
      </c>
      <c r="F3136" s="3" t="b">
        <f t="shared" si="192"/>
        <v>0</v>
      </c>
      <c r="G3136" s="3" t="str">
        <f t="shared" si="193"/>
        <v/>
      </c>
      <c r="H3136" s="3" t="str">
        <f>IF(D3136,VLOOKUP(A3136,des!B:Q,12,FALSE),"")</f>
        <v/>
      </c>
      <c r="I3136" s="3" t="b">
        <f t="shared" si="194"/>
        <v>0</v>
      </c>
      <c r="J3136" s="3" t="str">
        <f t="shared" si="195"/>
        <v/>
      </c>
    </row>
    <row r="3137" spans="1:10" x14ac:dyDescent="0.2">
      <c r="A3137" t="s">
        <v>12264</v>
      </c>
      <c r="B3137" t="s">
        <v>12265</v>
      </c>
      <c r="C3137" t="s">
        <v>12266</v>
      </c>
      <c r="D3137" s="3" t="b">
        <f>NOT(ISNA(VLOOKUP(A3137,des!B:B,1,FALSE)))</f>
        <v>0</v>
      </c>
      <c r="E3137" s="3" t="str">
        <f>IF(D3137,VLOOKUP(A3137,des!B:Q,11,FALSE),"")</f>
        <v/>
      </c>
      <c r="F3137" s="3" t="b">
        <f t="shared" si="192"/>
        <v>0</v>
      </c>
      <c r="G3137" s="3" t="str">
        <f t="shared" si="193"/>
        <v/>
      </c>
      <c r="H3137" s="3" t="str">
        <f>IF(D3137,VLOOKUP(A3137,des!B:Q,12,FALSE),"")</f>
        <v/>
      </c>
      <c r="I3137" s="3" t="b">
        <f t="shared" si="194"/>
        <v>0</v>
      </c>
      <c r="J3137" s="3" t="str">
        <f t="shared" si="195"/>
        <v/>
      </c>
    </row>
    <row r="3138" spans="1:10" x14ac:dyDescent="0.2">
      <c r="A3138" t="s">
        <v>12267</v>
      </c>
      <c r="B3138" t="s">
        <v>12268</v>
      </c>
      <c r="C3138" t="s">
        <v>12269</v>
      </c>
      <c r="D3138" s="3" t="b">
        <f>NOT(ISNA(VLOOKUP(A3138,des!B:B,1,FALSE)))</f>
        <v>0</v>
      </c>
      <c r="E3138" s="3" t="str">
        <f>IF(D3138,VLOOKUP(A3138,des!B:Q,11,FALSE),"")</f>
        <v/>
      </c>
      <c r="F3138" s="3" t="b">
        <f t="shared" si="192"/>
        <v>0</v>
      </c>
      <c r="G3138" s="3" t="str">
        <f t="shared" si="193"/>
        <v/>
      </c>
      <c r="H3138" s="3" t="str">
        <f>IF(D3138,VLOOKUP(A3138,des!B:Q,12,FALSE),"")</f>
        <v/>
      </c>
      <c r="I3138" s="3" t="b">
        <f t="shared" si="194"/>
        <v>0</v>
      </c>
      <c r="J3138" s="3" t="str">
        <f t="shared" si="195"/>
        <v/>
      </c>
    </row>
    <row r="3139" spans="1:10" x14ac:dyDescent="0.2">
      <c r="A3139" t="s">
        <v>12270</v>
      </c>
      <c r="B3139" t="s">
        <v>12271</v>
      </c>
      <c r="C3139" t="s">
        <v>12272</v>
      </c>
      <c r="D3139" s="3" t="b">
        <f>NOT(ISNA(VLOOKUP(A3139,des!B:B,1,FALSE)))</f>
        <v>0</v>
      </c>
      <c r="E3139" s="3" t="str">
        <f>IF(D3139,VLOOKUP(A3139,des!B:Q,11,FALSE),"")</f>
        <v/>
      </c>
      <c r="F3139" s="3" t="b">
        <f t="shared" si="192"/>
        <v>0</v>
      </c>
      <c r="G3139" s="3" t="str">
        <f t="shared" si="193"/>
        <v/>
      </c>
      <c r="H3139" s="3" t="str">
        <f>IF(D3139,VLOOKUP(A3139,des!B:Q,12,FALSE),"")</f>
        <v/>
      </c>
      <c r="I3139" s="3" t="b">
        <f t="shared" si="194"/>
        <v>0</v>
      </c>
      <c r="J3139" s="3" t="str">
        <f t="shared" si="195"/>
        <v/>
      </c>
    </row>
    <row r="3140" spans="1:10" x14ac:dyDescent="0.2">
      <c r="A3140" t="s">
        <v>12273</v>
      </c>
      <c r="B3140" t="s">
        <v>12274</v>
      </c>
      <c r="C3140" t="s">
        <v>12275</v>
      </c>
      <c r="D3140" s="3" t="b">
        <f>NOT(ISNA(VLOOKUP(A3140,des!B:B,1,FALSE)))</f>
        <v>0</v>
      </c>
      <c r="E3140" s="3" t="str">
        <f>IF(D3140,VLOOKUP(A3140,des!B:Q,11,FALSE),"")</f>
        <v/>
      </c>
      <c r="F3140" s="3" t="b">
        <f t="shared" si="192"/>
        <v>0</v>
      </c>
      <c r="G3140" s="3" t="str">
        <f t="shared" si="193"/>
        <v/>
      </c>
      <c r="H3140" s="3" t="str">
        <f>IF(D3140,VLOOKUP(A3140,des!B:Q,12,FALSE),"")</f>
        <v/>
      </c>
      <c r="I3140" s="3" t="b">
        <f t="shared" si="194"/>
        <v>0</v>
      </c>
      <c r="J3140" s="3" t="str">
        <f t="shared" si="195"/>
        <v/>
      </c>
    </row>
    <row r="3141" spans="1:10" x14ac:dyDescent="0.2">
      <c r="A3141" t="s">
        <v>12276</v>
      </c>
      <c r="B3141" t="s">
        <v>12277</v>
      </c>
      <c r="C3141" t="s">
        <v>12278</v>
      </c>
      <c r="D3141" s="3" t="b">
        <f>NOT(ISNA(VLOOKUP(A3141,des!B:B,1,FALSE)))</f>
        <v>0</v>
      </c>
      <c r="E3141" s="3" t="str">
        <f>IF(D3141,VLOOKUP(A3141,des!B:Q,11,FALSE),"")</f>
        <v/>
      </c>
      <c r="F3141" s="3" t="b">
        <f t="shared" ref="F3141:F3204" si="196">IF(D3141,IF(E3141&lt;&gt;B3141,TRUE,FALSE),FALSE)</f>
        <v>0</v>
      </c>
      <c r="G3141" s="3" t="str">
        <f t="shared" si="193"/>
        <v/>
      </c>
      <c r="H3141" s="3" t="str">
        <f>IF(D3141,VLOOKUP(A3141,des!B:Q,12,FALSE),"")</f>
        <v/>
      </c>
      <c r="I3141" s="3" t="b">
        <f t="shared" si="194"/>
        <v>0</v>
      </c>
      <c r="J3141" s="3" t="str">
        <f t="shared" si="195"/>
        <v/>
      </c>
    </row>
    <row r="3142" spans="1:10" x14ac:dyDescent="0.2">
      <c r="A3142" t="s">
        <v>12279</v>
      </c>
      <c r="B3142" t="s">
        <v>12280</v>
      </c>
      <c r="C3142" t="s">
        <v>12281</v>
      </c>
      <c r="D3142" s="3" t="b">
        <f>NOT(ISNA(VLOOKUP(A3142,des!B:B,1,FALSE)))</f>
        <v>0</v>
      </c>
      <c r="E3142" s="3" t="str">
        <f>IF(D3142,VLOOKUP(A3142,des!B:Q,11,FALSE),"")</f>
        <v/>
      </c>
      <c r="F3142" s="3" t="b">
        <f t="shared" si="196"/>
        <v>0</v>
      </c>
      <c r="G3142" s="3" t="str">
        <f t="shared" ref="G3142:G3205" si="197">IF(F3142,CONCATENATE($A$1,A3142,$B$1,E3142,$C$1),"")</f>
        <v/>
      </c>
      <c r="H3142" s="3" t="str">
        <f>IF(D3142,VLOOKUP(A3142,des!B:Q,12,FALSE),"")</f>
        <v/>
      </c>
      <c r="I3142" s="3" t="b">
        <f t="shared" ref="I3142:I3205" si="198">IF(D3142,IF(H3142&lt;&gt;C3142,TRUE,FALSE),FALSE)</f>
        <v>0</v>
      </c>
      <c r="J3142" s="3" t="str">
        <f t="shared" ref="J3142:J3205" si="199">IF(I3142,CONCATENATE($A$2,A3142,$B$2,H3142,$C$2),"")</f>
        <v/>
      </c>
    </row>
    <row r="3143" spans="1:10" x14ac:dyDescent="0.2">
      <c r="A3143" t="s">
        <v>12282</v>
      </c>
      <c r="B3143" t="s">
        <v>12283</v>
      </c>
      <c r="C3143" t="s">
        <v>12284</v>
      </c>
      <c r="D3143" s="3" t="b">
        <f>NOT(ISNA(VLOOKUP(A3143,des!B:B,1,FALSE)))</f>
        <v>0</v>
      </c>
      <c r="E3143" s="3" t="str">
        <f>IF(D3143,VLOOKUP(A3143,des!B:Q,11,FALSE),"")</f>
        <v/>
      </c>
      <c r="F3143" s="3" t="b">
        <f t="shared" si="196"/>
        <v>0</v>
      </c>
      <c r="G3143" s="3" t="str">
        <f t="shared" si="197"/>
        <v/>
      </c>
      <c r="H3143" s="3" t="str">
        <f>IF(D3143,VLOOKUP(A3143,des!B:Q,12,FALSE),"")</f>
        <v/>
      </c>
      <c r="I3143" s="3" t="b">
        <f t="shared" si="198"/>
        <v>0</v>
      </c>
      <c r="J3143" s="3" t="str">
        <f t="shared" si="199"/>
        <v/>
      </c>
    </row>
    <row r="3144" spans="1:10" x14ac:dyDescent="0.2">
      <c r="A3144" t="s">
        <v>12285</v>
      </c>
      <c r="B3144" t="s">
        <v>12286</v>
      </c>
      <c r="C3144" t="s">
        <v>12287</v>
      </c>
      <c r="D3144" s="3" t="b">
        <f>NOT(ISNA(VLOOKUP(A3144,des!B:B,1,FALSE)))</f>
        <v>0</v>
      </c>
      <c r="E3144" s="3" t="str">
        <f>IF(D3144,VLOOKUP(A3144,des!B:Q,11,FALSE),"")</f>
        <v/>
      </c>
      <c r="F3144" s="3" t="b">
        <f t="shared" si="196"/>
        <v>0</v>
      </c>
      <c r="G3144" s="3" t="str">
        <f t="shared" si="197"/>
        <v/>
      </c>
      <c r="H3144" s="3" t="str">
        <f>IF(D3144,VLOOKUP(A3144,des!B:Q,12,FALSE),"")</f>
        <v/>
      </c>
      <c r="I3144" s="3" t="b">
        <f t="shared" si="198"/>
        <v>0</v>
      </c>
      <c r="J3144" s="3" t="str">
        <f t="shared" si="199"/>
        <v/>
      </c>
    </row>
    <row r="3145" spans="1:10" x14ac:dyDescent="0.2">
      <c r="A3145" t="s">
        <v>12288</v>
      </c>
      <c r="B3145" t="s">
        <v>12289</v>
      </c>
      <c r="C3145" t="s">
        <v>12290</v>
      </c>
      <c r="D3145" s="3" t="b">
        <f>NOT(ISNA(VLOOKUP(A3145,des!B:B,1,FALSE)))</f>
        <v>0</v>
      </c>
      <c r="E3145" s="3" t="str">
        <f>IF(D3145,VLOOKUP(A3145,des!B:Q,11,FALSE),"")</f>
        <v/>
      </c>
      <c r="F3145" s="3" t="b">
        <f t="shared" si="196"/>
        <v>0</v>
      </c>
      <c r="G3145" s="3" t="str">
        <f t="shared" si="197"/>
        <v/>
      </c>
      <c r="H3145" s="3" t="str">
        <f>IF(D3145,VLOOKUP(A3145,des!B:Q,12,FALSE),"")</f>
        <v/>
      </c>
      <c r="I3145" s="3" t="b">
        <f t="shared" si="198"/>
        <v>0</v>
      </c>
      <c r="J3145" s="3" t="str">
        <f t="shared" si="199"/>
        <v/>
      </c>
    </row>
    <row r="3146" spans="1:10" x14ac:dyDescent="0.2">
      <c r="A3146" t="s">
        <v>12291</v>
      </c>
      <c r="B3146" t="s">
        <v>12292</v>
      </c>
      <c r="C3146" t="s">
        <v>12293</v>
      </c>
      <c r="D3146" s="3" t="b">
        <f>NOT(ISNA(VLOOKUP(A3146,des!B:B,1,FALSE)))</f>
        <v>0</v>
      </c>
      <c r="E3146" s="3" t="str">
        <f>IF(D3146,VLOOKUP(A3146,des!B:Q,11,FALSE),"")</f>
        <v/>
      </c>
      <c r="F3146" s="3" t="b">
        <f t="shared" si="196"/>
        <v>0</v>
      </c>
      <c r="G3146" s="3" t="str">
        <f t="shared" si="197"/>
        <v/>
      </c>
      <c r="H3146" s="3" t="str">
        <f>IF(D3146,VLOOKUP(A3146,des!B:Q,12,FALSE),"")</f>
        <v/>
      </c>
      <c r="I3146" s="3" t="b">
        <f t="shared" si="198"/>
        <v>0</v>
      </c>
      <c r="J3146" s="3" t="str">
        <f t="shared" si="199"/>
        <v/>
      </c>
    </row>
    <row r="3147" spans="1:10" x14ac:dyDescent="0.2">
      <c r="A3147" t="s">
        <v>12294</v>
      </c>
      <c r="B3147" t="s">
        <v>12295</v>
      </c>
      <c r="C3147" t="s">
        <v>12296</v>
      </c>
      <c r="D3147" s="3" t="b">
        <f>NOT(ISNA(VLOOKUP(A3147,des!B:B,1,FALSE)))</f>
        <v>0</v>
      </c>
      <c r="E3147" s="3" t="str">
        <f>IF(D3147,VLOOKUP(A3147,des!B:Q,11,FALSE),"")</f>
        <v/>
      </c>
      <c r="F3147" s="3" t="b">
        <f t="shared" si="196"/>
        <v>0</v>
      </c>
      <c r="G3147" s="3" t="str">
        <f t="shared" si="197"/>
        <v/>
      </c>
      <c r="H3147" s="3" t="str">
        <f>IF(D3147,VLOOKUP(A3147,des!B:Q,12,FALSE),"")</f>
        <v/>
      </c>
      <c r="I3147" s="3" t="b">
        <f t="shared" si="198"/>
        <v>0</v>
      </c>
      <c r="J3147" s="3" t="str">
        <f t="shared" si="199"/>
        <v/>
      </c>
    </row>
    <row r="3148" spans="1:10" x14ac:dyDescent="0.2">
      <c r="A3148" t="s">
        <v>12297</v>
      </c>
      <c r="B3148" t="s">
        <v>12298</v>
      </c>
      <c r="C3148" t="s">
        <v>12299</v>
      </c>
      <c r="D3148" s="3" t="b">
        <f>NOT(ISNA(VLOOKUP(A3148,des!B:B,1,FALSE)))</f>
        <v>0</v>
      </c>
      <c r="E3148" s="3" t="str">
        <f>IF(D3148,VLOOKUP(A3148,des!B:Q,11,FALSE),"")</f>
        <v/>
      </c>
      <c r="F3148" s="3" t="b">
        <f t="shared" si="196"/>
        <v>0</v>
      </c>
      <c r="G3148" s="3" t="str">
        <f t="shared" si="197"/>
        <v/>
      </c>
      <c r="H3148" s="3" t="str">
        <f>IF(D3148,VLOOKUP(A3148,des!B:Q,12,FALSE),"")</f>
        <v/>
      </c>
      <c r="I3148" s="3" t="b">
        <f t="shared" si="198"/>
        <v>0</v>
      </c>
      <c r="J3148" s="3" t="str">
        <f t="shared" si="199"/>
        <v/>
      </c>
    </row>
    <row r="3149" spans="1:10" x14ac:dyDescent="0.2">
      <c r="A3149" t="s">
        <v>12300</v>
      </c>
      <c r="B3149" t="s">
        <v>12301</v>
      </c>
      <c r="C3149" t="s">
        <v>12302</v>
      </c>
      <c r="D3149" s="3" t="b">
        <f>NOT(ISNA(VLOOKUP(A3149,des!B:B,1,FALSE)))</f>
        <v>0</v>
      </c>
      <c r="E3149" s="3" t="str">
        <f>IF(D3149,VLOOKUP(A3149,des!B:Q,11,FALSE),"")</f>
        <v/>
      </c>
      <c r="F3149" s="3" t="b">
        <f t="shared" si="196"/>
        <v>0</v>
      </c>
      <c r="G3149" s="3" t="str">
        <f t="shared" si="197"/>
        <v/>
      </c>
      <c r="H3149" s="3" t="str">
        <f>IF(D3149,VLOOKUP(A3149,des!B:Q,12,FALSE),"")</f>
        <v/>
      </c>
      <c r="I3149" s="3" t="b">
        <f t="shared" si="198"/>
        <v>0</v>
      </c>
      <c r="J3149" s="3" t="str">
        <f t="shared" si="199"/>
        <v/>
      </c>
    </row>
    <row r="3150" spans="1:10" x14ac:dyDescent="0.2">
      <c r="A3150" t="s">
        <v>12303</v>
      </c>
      <c r="B3150" t="s">
        <v>12304</v>
      </c>
      <c r="C3150" t="s">
        <v>12305</v>
      </c>
      <c r="D3150" s="3" t="b">
        <f>NOT(ISNA(VLOOKUP(A3150,des!B:B,1,FALSE)))</f>
        <v>0</v>
      </c>
      <c r="E3150" s="3" t="str">
        <f>IF(D3150,VLOOKUP(A3150,des!B:Q,11,FALSE),"")</f>
        <v/>
      </c>
      <c r="F3150" s="3" t="b">
        <f t="shared" si="196"/>
        <v>0</v>
      </c>
      <c r="G3150" s="3" t="str">
        <f t="shared" si="197"/>
        <v/>
      </c>
      <c r="H3150" s="3" t="str">
        <f>IF(D3150,VLOOKUP(A3150,des!B:Q,12,FALSE),"")</f>
        <v/>
      </c>
      <c r="I3150" s="3" t="b">
        <f t="shared" si="198"/>
        <v>0</v>
      </c>
      <c r="J3150" s="3" t="str">
        <f t="shared" si="199"/>
        <v/>
      </c>
    </row>
    <row r="3151" spans="1:10" x14ac:dyDescent="0.2">
      <c r="A3151" t="s">
        <v>12306</v>
      </c>
      <c r="B3151" t="s">
        <v>12307</v>
      </c>
      <c r="C3151" t="s">
        <v>12308</v>
      </c>
      <c r="D3151" s="3" t="b">
        <f>NOT(ISNA(VLOOKUP(A3151,des!B:B,1,FALSE)))</f>
        <v>0</v>
      </c>
      <c r="E3151" s="3" t="str">
        <f>IF(D3151,VLOOKUP(A3151,des!B:Q,11,FALSE),"")</f>
        <v/>
      </c>
      <c r="F3151" s="3" t="b">
        <f t="shared" si="196"/>
        <v>0</v>
      </c>
      <c r="G3151" s="3" t="str">
        <f t="shared" si="197"/>
        <v/>
      </c>
      <c r="H3151" s="3" t="str">
        <f>IF(D3151,VLOOKUP(A3151,des!B:Q,12,FALSE),"")</f>
        <v/>
      </c>
      <c r="I3151" s="3" t="b">
        <f t="shared" si="198"/>
        <v>0</v>
      </c>
      <c r="J3151" s="3" t="str">
        <f t="shared" si="199"/>
        <v/>
      </c>
    </row>
    <row r="3152" spans="1:10" x14ac:dyDescent="0.2">
      <c r="A3152" t="s">
        <v>12309</v>
      </c>
      <c r="B3152" t="s">
        <v>12310</v>
      </c>
      <c r="C3152" t="s">
        <v>12311</v>
      </c>
      <c r="D3152" s="3" t="b">
        <f>NOT(ISNA(VLOOKUP(A3152,des!B:B,1,FALSE)))</f>
        <v>0</v>
      </c>
      <c r="E3152" s="3" t="str">
        <f>IF(D3152,VLOOKUP(A3152,des!B:Q,11,FALSE),"")</f>
        <v/>
      </c>
      <c r="F3152" s="3" t="b">
        <f t="shared" si="196"/>
        <v>0</v>
      </c>
      <c r="G3152" s="3" t="str">
        <f t="shared" si="197"/>
        <v/>
      </c>
      <c r="H3152" s="3" t="str">
        <f>IF(D3152,VLOOKUP(A3152,des!B:Q,12,FALSE),"")</f>
        <v/>
      </c>
      <c r="I3152" s="3" t="b">
        <f t="shared" si="198"/>
        <v>0</v>
      </c>
      <c r="J3152" s="3" t="str">
        <f t="shared" si="199"/>
        <v/>
      </c>
    </row>
    <row r="3153" spans="1:10" x14ac:dyDescent="0.2">
      <c r="A3153" t="s">
        <v>12312</v>
      </c>
      <c r="B3153" t="s">
        <v>12313</v>
      </c>
      <c r="C3153" t="s">
        <v>12314</v>
      </c>
      <c r="D3153" s="3" t="b">
        <f>NOT(ISNA(VLOOKUP(A3153,des!B:B,1,FALSE)))</f>
        <v>0</v>
      </c>
      <c r="E3153" s="3" t="str">
        <f>IF(D3153,VLOOKUP(A3153,des!B:Q,11,FALSE),"")</f>
        <v/>
      </c>
      <c r="F3153" s="3" t="b">
        <f t="shared" si="196"/>
        <v>0</v>
      </c>
      <c r="G3153" s="3" t="str">
        <f t="shared" si="197"/>
        <v/>
      </c>
      <c r="H3153" s="3" t="str">
        <f>IF(D3153,VLOOKUP(A3153,des!B:Q,12,FALSE),"")</f>
        <v/>
      </c>
      <c r="I3153" s="3" t="b">
        <f t="shared" si="198"/>
        <v>0</v>
      </c>
      <c r="J3153" s="3" t="str">
        <f t="shared" si="199"/>
        <v/>
      </c>
    </row>
    <row r="3154" spans="1:10" x14ac:dyDescent="0.2">
      <c r="A3154" t="s">
        <v>12315</v>
      </c>
      <c r="B3154" t="s">
        <v>12316</v>
      </c>
      <c r="C3154" t="s">
        <v>12317</v>
      </c>
      <c r="D3154" s="3" t="b">
        <f>NOT(ISNA(VLOOKUP(A3154,des!B:B,1,FALSE)))</f>
        <v>0</v>
      </c>
      <c r="E3154" s="3" t="str">
        <f>IF(D3154,VLOOKUP(A3154,des!B:Q,11,FALSE),"")</f>
        <v/>
      </c>
      <c r="F3154" s="3" t="b">
        <f t="shared" si="196"/>
        <v>0</v>
      </c>
      <c r="G3154" s="3" t="str">
        <f t="shared" si="197"/>
        <v/>
      </c>
      <c r="H3154" s="3" t="str">
        <f>IF(D3154,VLOOKUP(A3154,des!B:Q,12,FALSE),"")</f>
        <v/>
      </c>
      <c r="I3154" s="3" t="b">
        <f t="shared" si="198"/>
        <v>0</v>
      </c>
      <c r="J3154" s="3" t="str">
        <f t="shared" si="199"/>
        <v/>
      </c>
    </row>
    <row r="3155" spans="1:10" x14ac:dyDescent="0.2">
      <c r="A3155" t="s">
        <v>12318</v>
      </c>
      <c r="B3155" t="s">
        <v>12319</v>
      </c>
      <c r="C3155" t="s">
        <v>12320</v>
      </c>
      <c r="D3155" s="3" t="b">
        <f>NOT(ISNA(VLOOKUP(A3155,des!B:B,1,FALSE)))</f>
        <v>0</v>
      </c>
      <c r="E3155" s="3" t="str">
        <f>IF(D3155,VLOOKUP(A3155,des!B:Q,11,FALSE),"")</f>
        <v/>
      </c>
      <c r="F3155" s="3" t="b">
        <f t="shared" si="196"/>
        <v>0</v>
      </c>
      <c r="G3155" s="3" t="str">
        <f t="shared" si="197"/>
        <v/>
      </c>
      <c r="H3155" s="3" t="str">
        <f>IF(D3155,VLOOKUP(A3155,des!B:Q,12,FALSE),"")</f>
        <v/>
      </c>
      <c r="I3155" s="3" t="b">
        <f t="shared" si="198"/>
        <v>0</v>
      </c>
      <c r="J3155" s="3" t="str">
        <f t="shared" si="199"/>
        <v/>
      </c>
    </row>
    <row r="3156" spans="1:10" x14ac:dyDescent="0.2">
      <c r="A3156" t="s">
        <v>12321</v>
      </c>
      <c r="B3156" t="s">
        <v>12322</v>
      </c>
      <c r="C3156" t="s">
        <v>12323</v>
      </c>
      <c r="D3156" s="3" t="b">
        <f>NOT(ISNA(VLOOKUP(A3156,des!B:B,1,FALSE)))</f>
        <v>0</v>
      </c>
      <c r="E3156" s="3" t="str">
        <f>IF(D3156,VLOOKUP(A3156,des!B:Q,11,FALSE),"")</f>
        <v/>
      </c>
      <c r="F3156" s="3" t="b">
        <f t="shared" si="196"/>
        <v>0</v>
      </c>
      <c r="G3156" s="3" t="str">
        <f t="shared" si="197"/>
        <v/>
      </c>
      <c r="H3156" s="3" t="str">
        <f>IF(D3156,VLOOKUP(A3156,des!B:Q,12,FALSE),"")</f>
        <v/>
      </c>
      <c r="I3156" s="3" t="b">
        <f t="shared" si="198"/>
        <v>0</v>
      </c>
      <c r="J3156" s="3" t="str">
        <f t="shared" si="199"/>
        <v/>
      </c>
    </row>
    <row r="3157" spans="1:10" x14ac:dyDescent="0.2">
      <c r="A3157" t="s">
        <v>12324</v>
      </c>
      <c r="B3157" t="s">
        <v>12325</v>
      </c>
      <c r="C3157" t="s">
        <v>12326</v>
      </c>
      <c r="D3157" s="3" t="b">
        <f>NOT(ISNA(VLOOKUP(A3157,des!B:B,1,FALSE)))</f>
        <v>0</v>
      </c>
      <c r="E3157" s="3" t="str">
        <f>IF(D3157,VLOOKUP(A3157,des!B:Q,11,FALSE),"")</f>
        <v/>
      </c>
      <c r="F3157" s="3" t="b">
        <f t="shared" si="196"/>
        <v>0</v>
      </c>
      <c r="G3157" s="3" t="str">
        <f t="shared" si="197"/>
        <v/>
      </c>
      <c r="H3157" s="3" t="str">
        <f>IF(D3157,VLOOKUP(A3157,des!B:Q,12,FALSE),"")</f>
        <v/>
      </c>
      <c r="I3157" s="3" t="b">
        <f t="shared" si="198"/>
        <v>0</v>
      </c>
      <c r="J3157" s="3" t="str">
        <f t="shared" si="199"/>
        <v/>
      </c>
    </row>
    <row r="3158" spans="1:10" x14ac:dyDescent="0.2">
      <c r="A3158" t="s">
        <v>12327</v>
      </c>
      <c r="B3158" t="s">
        <v>12328</v>
      </c>
      <c r="C3158" t="s">
        <v>12329</v>
      </c>
      <c r="D3158" s="3" t="b">
        <f>NOT(ISNA(VLOOKUP(A3158,des!B:B,1,FALSE)))</f>
        <v>0</v>
      </c>
      <c r="E3158" s="3" t="str">
        <f>IF(D3158,VLOOKUP(A3158,des!B:Q,11,FALSE),"")</f>
        <v/>
      </c>
      <c r="F3158" s="3" t="b">
        <f t="shared" si="196"/>
        <v>0</v>
      </c>
      <c r="G3158" s="3" t="str">
        <f t="shared" si="197"/>
        <v/>
      </c>
      <c r="H3158" s="3" t="str">
        <f>IF(D3158,VLOOKUP(A3158,des!B:Q,12,FALSE),"")</f>
        <v/>
      </c>
      <c r="I3158" s="3" t="b">
        <f t="shared" si="198"/>
        <v>0</v>
      </c>
      <c r="J3158" s="3" t="str">
        <f t="shared" si="199"/>
        <v/>
      </c>
    </row>
    <row r="3159" spans="1:10" x14ac:dyDescent="0.2">
      <c r="A3159" t="s">
        <v>12330</v>
      </c>
      <c r="B3159" t="s">
        <v>12331</v>
      </c>
      <c r="C3159" t="s">
        <v>12332</v>
      </c>
      <c r="D3159" s="3" t="b">
        <f>NOT(ISNA(VLOOKUP(A3159,des!B:B,1,FALSE)))</f>
        <v>0</v>
      </c>
      <c r="E3159" s="3" t="str">
        <f>IF(D3159,VLOOKUP(A3159,des!B:Q,11,FALSE),"")</f>
        <v/>
      </c>
      <c r="F3159" s="3" t="b">
        <f t="shared" si="196"/>
        <v>0</v>
      </c>
      <c r="G3159" s="3" t="str">
        <f t="shared" si="197"/>
        <v/>
      </c>
      <c r="H3159" s="3" t="str">
        <f>IF(D3159,VLOOKUP(A3159,des!B:Q,12,FALSE),"")</f>
        <v/>
      </c>
      <c r="I3159" s="3" t="b">
        <f t="shared" si="198"/>
        <v>0</v>
      </c>
      <c r="J3159" s="3" t="str">
        <f t="shared" si="199"/>
        <v/>
      </c>
    </row>
    <row r="3160" spans="1:10" x14ac:dyDescent="0.2">
      <c r="A3160" t="s">
        <v>12333</v>
      </c>
      <c r="B3160" t="s">
        <v>12334</v>
      </c>
      <c r="C3160" t="s">
        <v>12335</v>
      </c>
      <c r="D3160" s="3" t="b">
        <f>NOT(ISNA(VLOOKUP(A3160,des!B:B,1,FALSE)))</f>
        <v>0</v>
      </c>
      <c r="E3160" s="3" t="str">
        <f>IF(D3160,VLOOKUP(A3160,des!B:Q,11,FALSE),"")</f>
        <v/>
      </c>
      <c r="F3160" s="3" t="b">
        <f t="shared" si="196"/>
        <v>0</v>
      </c>
      <c r="G3160" s="3" t="str">
        <f t="shared" si="197"/>
        <v/>
      </c>
      <c r="H3160" s="3" t="str">
        <f>IF(D3160,VLOOKUP(A3160,des!B:Q,12,FALSE),"")</f>
        <v/>
      </c>
      <c r="I3160" s="3" t="b">
        <f t="shared" si="198"/>
        <v>0</v>
      </c>
      <c r="J3160" s="3" t="str">
        <f t="shared" si="199"/>
        <v/>
      </c>
    </row>
    <row r="3161" spans="1:10" x14ac:dyDescent="0.2">
      <c r="A3161" t="s">
        <v>12336</v>
      </c>
      <c r="B3161" t="s">
        <v>12337</v>
      </c>
      <c r="C3161" t="s">
        <v>12338</v>
      </c>
      <c r="D3161" s="3" t="b">
        <f>NOT(ISNA(VLOOKUP(A3161,des!B:B,1,FALSE)))</f>
        <v>0</v>
      </c>
      <c r="E3161" s="3" t="str">
        <f>IF(D3161,VLOOKUP(A3161,des!B:Q,11,FALSE),"")</f>
        <v/>
      </c>
      <c r="F3161" s="3" t="b">
        <f t="shared" si="196"/>
        <v>0</v>
      </c>
      <c r="G3161" s="3" t="str">
        <f t="shared" si="197"/>
        <v/>
      </c>
      <c r="H3161" s="3" t="str">
        <f>IF(D3161,VLOOKUP(A3161,des!B:Q,12,FALSE),"")</f>
        <v/>
      </c>
      <c r="I3161" s="3" t="b">
        <f t="shared" si="198"/>
        <v>0</v>
      </c>
      <c r="J3161" s="3" t="str">
        <f t="shared" si="199"/>
        <v/>
      </c>
    </row>
    <row r="3162" spans="1:10" x14ac:dyDescent="0.2">
      <c r="A3162" t="s">
        <v>12339</v>
      </c>
      <c r="B3162" t="s">
        <v>12340</v>
      </c>
      <c r="C3162" t="s">
        <v>12341</v>
      </c>
      <c r="D3162" s="3" t="b">
        <f>NOT(ISNA(VLOOKUP(A3162,des!B:B,1,FALSE)))</f>
        <v>0</v>
      </c>
      <c r="E3162" s="3" t="str">
        <f>IF(D3162,VLOOKUP(A3162,des!B:Q,11,FALSE),"")</f>
        <v/>
      </c>
      <c r="F3162" s="3" t="b">
        <f t="shared" si="196"/>
        <v>0</v>
      </c>
      <c r="G3162" s="3" t="str">
        <f t="shared" si="197"/>
        <v/>
      </c>
      <c r="H3162" s="3" t="str">
        <f>IF(D3162,VLOOKUP(A3162,des!B:Q,12,FALSE),"")</f>
        <v/>
      </c>
      <c r="I3162" s="3" t="b">
        <f t="shared" si="198"/>
        <v>0</v>
      </c>
      <c r="J3162" s="3" t="str">
        <f t="shared" si="199"/>
        <v/>
      </c>
    </row>
    <row r="3163" spans="1:10" x14ac:dyDescent="0.2">
      <c r="A3163" t="s">
        <v>12342</v>
      </c>
      <c r="B3163" t="s">
        <v>12343</v>
      </c>
      <c r="C3163" t="s">
        <v>12344</v>
      </c>
      <c r="D3163" s="3" t="b">
        <f>NOT(ISNA(VLOOKUP(A3163,des!B:B,1,FALSE)))</f>
        <v>0</v>
      </c>
      <c r="E3163" s="3" t="str">
        <f>IF(D3163,VLOOKUP(A3163,des!B:Q,11,FALSE),"")</f>
        <v/>
      </c>
      <c r="F3163" s="3" t="b">
        <f t="shared" si="196"/>
        <v>0</v>
      </c>
      <c r="G3163" s="3" t="str">
        <f t="shared" si="197"/>
        <v/>
      </c>
      <c r="H3163" s="3" t="str">
        <f>IF(D3163,VLOOKUP(A3163,des!B:Q,12,FALSE),"")</f>
        <v/>
      </c>
      <c r="I3163" s="3" t="b">
        <f t="shared" si="198"/>
        <v>0</v>
      </c>
      <c r="J3163" s="3" t="str">
        <f t="shared" si="199"/>
        <v/>
      </c>
    </row>
    <row r="3164" spans="1:10" x14ac:dyDescent="0.2">
      <c r="A3164" t="s">
        <v>12345</v>
      </c>
      <c r="B3164" t="s">
        <v>12346</v>
      </c>
      <c r="C3164" t="s">
        <v>12347</v>
      </c>
      <c r="D3164" s="3" t="b">
        <f>NOT(ISNA(VLOOKUP(A3164,des!B:B,1,FALSE)))</f>
        <v>0</v>
      </c>
      <c r="E3164" s="3" t="str">
        <f>IF(D3164,VLOOKUP(A3164,des!B:Q,11,FALSE),"")</f>
        <v/>
      </c>
      <c r="F3164" s="3" t="b">
        <f t="shared" si="196"/>
        <v>0</v>
      </c>
      <c r="G3164" s="3" t="str">
        <f t="shared" si="197"/>
        <v/>
      </c>
      <c r="H3164" s="3" t="str">
        <f>IF(D3164,VLOOKUP(A3164,des!B:Q,12,FALSE),"")</f>
        <v/>
      </c>
      <c r="I3164" s="3" t="b">
        <f t="shared" si="198"/>
        <v>0</v>
      </c>
      <c r="J3164" s="3" t="str">
        <f t="shared" si="199"/>
        <v/>
      </c>
    </row>
    <row r="3165" spans="1:10" x14ac:dyDescent="0.2">
      <c r="A3165" t="s">
        <v>12348</v>
      </c>
      <c r="B3165" t="s">
        <v>12349</v>
      </c>
      <c r="C3165" t="s">
        <v>12350</v>
      </c>
      <c r="D3165" s="3" t="b">
        <f>NOT(ISNA(VLOOKUP(A3165,des!B:B,1,FALSE)))</f>
        <v>0</v>
      </c>
      <c r="E3165" s="3" t="str">
        <f>IF(D3165,VLOOKUP(A3165,des!B:Q,11,FALSE),"")</f>
        <v/>
      </c>
      <c r="F3165" s="3" t="b">
        <f t="shared" si="196"/>
        <v>0</v>
      </c>
      <c r="G3165" s="3" t="str">
        <f t="shared" si="197"/>
        <v/>
      </c>
      <c r="H3165" s="3" t="str">
        <f>IF(D3165,VLOOKUP(A3165,des!B:Q,12,FALSE),"")</f>
        <v/>
      </c>
      <c r="I3165" s="3" t="b">
        <f t="shared" si="198"/>
        <v>0</v>
      </c>
      <c r="J3165" s="3" t="str">
        <f t="shared" si="199"/>
        <v/>
      </c>
    </row>
    <row r="3166" spans="1:10" x14ac:dyDescent="0.2">
      <c r="A3166" t="s">
        <v>12351</v>
      </c>
      <c r="B3166" t="s">
        <v>12352</v>
      </c>
      <c r="C3166" t="s">
        <v>12353</v>
      </c>
      <c r="D3166" s="3" t="b">
        <f>NOT(ISNA(VLOOKUP(A3166,des!B:B,1,FALSE)))</f>
        <v>0</v>
      </c>
      <c r="E3166" s="3" t="str">
        <f>IF(D3166,VLOOKUP(A3166,des!B:Q,11,FALSE),"")</f>
        <v/>
      </c>
      <c r="F3166" s="3" t="b">
        <f t="shared" si="196"/>
        <v>0</v>
      </c>
      <c r="G3166" s="3" t="str">
        <f t="shared" si="197"/>
        <v/>
      </c>
      <c r="H3166" s="3" t="str">
        <f>IF(D3166,VLOOKUP(A3166,des!B:Q,12,FALSE),"")</f>
        <v/>
      </c>
      <c r="I3166" s="3" t="b">
        <f t="shared" si="198"/>
        <v>0</v>
      </c>
      <c r="J3166" s="3" t="str">
        <f t="shared" si="199"/>
        <v/>
      </c>
    </row>
    <row r="3167" spans="1:10" x14ac:dyDescent="0.2">
      <c r="A3167" t="s">
        <v>12354</v>
      </c>
      <c r="B3167" t="s">
        <v>12355</v>
      </c>
      <c r="C3167" t="s">
        <v>12356</v>
      </c>
      <c r="D3167" s="3" t="b">
        <f>NOT(ISNA(VLOOKUP(A3167,des!B:B,1,FALSE)))</f>
        <v>0</v>
      </c>
      <c r="E3167" s="3" t="str">
        <f>IF(D3167,VLOOKUP(A3167,des!B:Q,11,FALSE),"")</f>
        <v/>
      </c>
      <c r="F3167" s="3" t="b">
        <f t="shared" si="196"/>
        <v>0</v>
      </c>
      <c r="G3167" s="3" t="str">
        <f t="shared" si="197"/>
        <v/>
      </c>
      <c r="H3167" s="3" t="str">
        <f>IF(D3167,VLOOKUP(A3167,des!B:Q,12,FALSE),"")</f>
        <v/>
      </c>
      <c r="I3167" s="3" t="b">
        <f t="shared" si="198"/>
        <v>0</v>
      </c>
      <c r="J3167" s="3" t="str">
        <f t="shared" si="199"/>
        <v/>
      </c>
    </row>
    <row r="3168" spans="1:10" x14ac:dyDescent="0.2">
      <c r="A3168" t="s">
        <v>12357</v>
      </c>
      <c r="B3168" t="s">
        <v>12358</v>
      </c>
      <c r="C3168" t="s">
        <v>12359</v>
      </c>
      <c r="D3168" s="3" t="b">
        <f>NOT(ISNA(VLOOKUP(A3168,des!B:B,1,FALSE)))</f>
        <v>0</v>
      </c>
      <c r="E3168" s="3" t="str">
        <f>IF(D3168,VLOOKUP(A3168,des!B:Q,11,FALSE),"")</f>
        <v/>
      </c>
      <c r="F3168" s="3" t="b">
        <f t="shared" si="196"/>
        <v>0</v>
      </c>
      <c r="G3168" s="3" t="str">
        <f t="shared" si="197"/>
        <v/>
      </c>
      <c r="H3168" s="3" t="str">
        <f>IF(D3168,VLOOKUP(A3168,des!B:Q,12,FALSE),"")</f>
        <v/>
      </c>
      <c r="I3168" s="3" t="b">
        <f t="shared" si="198"/>
        <v>0</v>
      </c>
      <c r="J3168" s="3" t="str">
        <f t="shared" si="199"/>
        <v/>
      </c>
    </row>
    <row r="3169" spans="1:10" x14ac:dyDescent="0.2">
      <c r="A3169" t="s">
        <v>12360</v>
      </c>
      <c r="B3169" t="s">
        <v>12361</v>
      </c>
      <c r="C3169" t="s">
        <v>12362</v>
      </c>
      <c r="D3169" s="3" t="b">
        <f>NOT(ISNA(VLOOKUP(A3169,des!B:B,1,FALSE)))</f>
        <v>0</v>
      </c>
      <c r="E3169" s="3" t="str">
        <f>IF(D3169,VLOOKUP(A3169,des!B:Q,11,FALSE),"")</f>
        <v/>
      </c>
      <c r="F3169" s="3" t="b">
        <f t="shared" si="196"/>
        <v>0</v>
      </c>
      <c r="G3169" s="3" t="str">
        <f t="shared" si="197"/>
        <v/>
      </c>
      <c r="H3169" s="3" t="str">
        <f>IF(D3169,VLOOKUP(A3169,des!B:Q,12,FALSE),"")</f>
        <v/>
      </c>
      <c r="I3169" s="3" t="b">
        <f t="shared" si="198"/>
        <v>0</v>
      </c>
      <c r="J3169" s="3" t="str">
        <f t="shared" si="199"/>
        <v/>
      </c>
    </row>
    <row r="3170" spans="1:10" x14ac:dyDescent="0.2">
      <c r="A3170" t="s">
        <v>12363</v>
      </c>
      <c r="B3170" t="s">
        <v>12364</v>
      </c>
      <c r="C3170" t="s">
        <v>12365</v>
      </c>
      <c r="D3170" s="3" t="b">
        <f>NOT(ISNA(VLOOKUP(A3170,des!B:B,1,FALSE)))</f>
        <v>0</v>
      </c>
      <c r="E3170" s="3" t="str">
        <f>IF(D3170,VLOOKUP(A3170,des!B:Q,11,FALSE),"")</f>
        <v/>
      </c>
      <c r="F3170" s="3" t="b">
        <f t="shared" si="196"/>
        <v>0</v>
      </c>
      <c r="G3170" s="3" t="str">
        <f t="shared" si="197"/>
        <v/>
      </c>
      <c r="H3170" s="3" t="str">
        <f>IF(D3170,VLOOKUP(A3170,des!B:Q,12,FALSE),"")</f>
        <v/>
      </c>
      <c r="I3170" s="3" t="b">
        <f t="shared" si="198"/>
        <v>0</v>
      </c>
      <c r="J3170" s="3" t="str">
        <f t="shared" si="199"/>
        <v/>
      </c>
    </row>
    <row r="3171" spans="1:10" x14ac:dyDescent="0.2">
      <c r="A3171" t="s">
        <v>12366</v>
      </c>
      <c r="B3171" t="s">
        <v>12367</v>
      </c>
      <c r="C3171" t="s">
        <v>12368</v>
      </c>
      <c r="D3171" s="3" t="b">
        <f>NOT(ISNA(VLOOKUP(A3171,des!B:B,1,FALSE)))</f>
        <v>0</v>
      </c>
      <c r="E3171" s="3" t="str">
        <f>IF(D3171,VLOOKUP(A3171,des!B:Q,11,FALSE),"")</f>
        <v/>
      </c>
      <c r="F3171" s="3" t="b">
        <f t="shared" si="196"/>
        <v>0</v>
      </c>
      <c r="G3171" s="3" t="str">
        <f t="shared" si="197"/>
        <v/>
      </c>
      <c r="H3171" s="3" t="str">
        <f>IF(D3171,VLOOKUP(A3171,des!B:Q,12,FALSE),"")</f>
        <v/>
      </c>
      <c r="I3171" s="3" t="b">
        <f t="shared" si="198"/>
        <v>0</v>
      </c>
      <c r="J3171" s="3" t="str">
        <f t="shared" si="199"/>
        <v/>
      </c>
    </row>
    <row r="3172" spans="1:10" x14ac:dyDescent="0.2">
      <c r="A3172" t="s">
        <v>12369</v>
      </c>
      <c r="B3172" t="s">
        <v>12370</v>
      </c>
      <c r="C3172" t="s">
        <v>12371</v>
      </c>
      <c r="D3172" s="3" t="b">
        <f>NOT(ISNA(VLOOKUP(A3172,des!B:B,1,FALSE)))</f>
        <v>0</v>
      </c>
      <c r="E3172" s="3" t="str">
        <f>IF(D3172,VLOOKUP(A3172,des!B:Q,11,FALSE),"")</f>
        <v/>
      </c>
      <c r="F3172" s="3" t="b">
        <f t="shared" si="196"/>
        <v>0</v>
      </c>
      <c r="G3172" s="3" t="str">
        <f t="shared" si="197"/>
        <v/>
      </c>
      <c r="H3172" s="3" t="str">
        <f>IF(D3172,VLOOKUP(A3172,des!B:Q,12,FALSE),"")</f>
        <v/>
      </c>
      <c r="I3172" s="3" t="b">
        <f t="shared" si="198"/>
        <v>0</v>
      </c>
      <c r="J3172" s="3" t="str">
        <f t="shared" si="199"/>
        <v/>
      </c>
    </row>
    <row r="3173" spans="1:10" x14ac:dyDescent="0.2">
      <c r="A3173" t="s">
        <v>12372</v>
      </c>
      <c r="B3173" t="s">
        <v>12373</v>
      </c>
      <c r="C3173" t="s">
        <v>12374</v>
      </c>
      <c r="D3173" s="3" t="b">
        <f>NOT(ISNA(VLOOKUP(A3173,des!B:B,1,FALSE)))</f>
        <v>0</v>
      </c>
      <c r="E3173" s="3" t="str">
        <f>IF(D3173,VLOOKUP(A3173,des!B:Q,11,FALSE),"")</f>
        <v/>
      </c>
      <c r="F3173" s="3" t="b">
        <f t="shared" si="196"/>
        <v>0</v>
      </c>
      <c r="G3173" s="3" t="str">
        <f t="shared" si="197"/>
        <v/>
      </c>
      <c r="H3173" s="3" t="str">
        <f>IF(D3173,VLOOKUP(A3173,des!B:Q,12,FALSE),"")</f>
        <v/>
      </c>
      <c r="I3173" s="3" t="b">
        <f t="shared" si="198"/>
        <v>0</v>
      </c>
      <c r="J3173" s="3" t="str">
        <f t="shared" si="199"/>
        <v/>
      </c>
    </row>
    <row r="3174" spans="1:10" x14ac:dyDescent="0.2">
      <c r="A3174" t="s">
        <v>12375</v>
      </c>
      <c r="B3174" t="s">
        <v>12376</v>
      </c>
      <c r="C3174" t="s">
        <v>12377</v>
      </c>
      <c r="D3174" s="3" t="b">
        <f>NOT(ISNA(VLOOKUP(A3174,des!B:B,1,FALSE)))</f>
        <v>0</v>
      </c>
      <c r="E3174" s="3" t="str">
        <f>IF(D3174,VLOOKUP(A3174,des!B:Q,11,FALSE),"")</f>
        <v/>
      </c>
      <c r="F3174" s="3" t="b">
        <f t="shared" si="196"/>
        <v>0</v>
      </c>
      <c r="G3174" s="3" t="str">
        <f t="shared" si="197"/>
        <v/>
      </c>
      <c r="H3174" s="3" t="str">
        <f>IF(D3174,VLOOKUP(A3174,des!B:Q,12,FALSE),"")</f>
        <v/>
      </c>
      <c r="I3174" s="3" t="b">
        <f t="shared" si="198"/>
        <v>0</v>
      </c>
      <c r="J3174" s="3" t="str">
        <f t="shared" si="199"/>
        <v/>
      </c>
    </row>
    <row r="3175" spans="1:10" x14ac:dyDescent="0.2">
      <c r="A3175" t="s">
        <v>12378</v>
      </c>
      <c r="B3175" t="s">
        <v>12379</v>
      </c>
      <c r="C3175" t="s">
        <v>12380</v>
      </c>
      <c r="D3175" s="3" t="b">
        <f>NOT(ISNA(VLOOKUP(A3175,des!B:B,1,FALSE)))</f>
        <v>0</v>
      </c>
      <c r="E3175" s="3" t="str">
        <f>IF(D3175,VLOOKUP(A3175,des!B:Q,11,FALSE),"")</f>
        <v/>
      </c>
      <c r="F3175" s="3" t="b">
        <f t="shared" si="196"/>
        <v>0</v>
      </c>
      <c r="G3175" s="3" t="str">
        <f t="shared" si="197"/>
        <v/>
      </c>
      <c r="H3175" s="3" t="str">
        <f>IF(D3175,VLOOKUP(A3175,des!B:Q,12,FALSE),"")</f>
        <v/>
      </c>
      <c r="I3175" s="3" t="b">
        <f t="shared" si="198"/>
        <v>0</v>
      </c>
      <c r="J3175" s="3" t="str">
        <f t="shared" si="199"/>
        <v/>
      </c>
    </row>
    <row r="3176" spans="1:10" x14ac:dyDescent="0.2">
      <c r="A3176" t="s">
        <v>12381</v>
      </c>
      <c r="B3176" t="s">
        <v>12382</v>
      </c>
      <c r="C3176" t="s">
        <v>12383</v>
      </c>
      <c r="D3176" s="3" t="b">
        <f>NOT(ISNA(VLOOKUP(A3176,des!B:B,1,FALSE)))</f>
        <v>0</v>
      </c>
      <c r="E3176" s="3" t="str">
        <f>IF(D3176,VLOOKUP(A3176,des!B:Q,11,FALSE),"")</f>
        <v/>
      </c>
      <c r="F3176" s="3" t="b">
        <f t="shared" si="196"/>
        <v>0</v>
      </c>
      <c r="G3176" s="3" t="str">
        <f t="shared" si="197"/>
        <v/>
      </c>
      <c r="H3176" s="3" t="str">
        <f>IF(D3176,VLOOKUP(A3176,des!B:Q,12,FALSE),"")</f>
        <v/>
      </c>
      <c r="I3176" s="3" t="b">
        <f t="shared" si="198"/>
        <v>0</v>
      </c>
      <c r="J3176" s="3" t="str">
        <f t="shared" si="199"/>
        <v/>
      </c>
    </row>
    <row r="3177" spans="1:10" x14ac:dyDescent="0.2">
      <c r="A3177" t="s">
        <v>12384</v>
      </c>
      <c r="B3177" t="s">
        <v>12385</v>
      </c>
      <c r="C3177" t="s">
        <v>12386</v>
      </c>
      <c r="D3177" s="3" t="b">
        <f>NOT(ISNA(VLOOKUP(A3177,des!B:B,1,FALSE)))</f>
        <v>0</v>
      </c>
      <c r="E3177" s="3" t="str">
        <f>IF(D3177,VLOOKUP(A3177,des!B:Q,11,FALSE),"")</f>
        <v/>
      </c>
      <c r="F3177" s="3" t="b">
        <f t="shared" si="196"/>
        <v>0</v>
      </c>
      <c r="G3177" s="3" t="str">
        <f t="shared" si="197"/>
        <v/>
      </c>
      <c r="H3177" s="3" t="str">
        <f>IF(D3177,VLOOKUP(A3177,des!B:Q,12,FALSE),"")</f>
        <v/>
      </c>
      <c r="I3177" s="3" t="b">
        <f t="shared" si="198"/>
        <v>0</v>
      </c>
      <c r="J3177" s="3" t="str">
        <f t="shared" si="199"/>
        <v/>
      </c>
    </row>
    <row r="3178" spans="1:10" x14ac:dyDescent="0.2">
      <c r="A3178" t="s">
        <v>12387</v>
      </c>
      <c r="B3178" t="s">
        <v>12388</v>
      </c>
      <c r="C3178" t="s">
        <v>12389</v>
      </c>
      <c r="D3178" s="3" t="b">
        <f>NOT(ISNA(VLOOKUP(A3178,des!B:B,1,FALSE)))</f>
        <v>0</v>
      </c>
      <c r="E3178" s="3" t="str">
        <f>IF(D3178,VLOOKUP(A3178,des!B:Q,11,FALSE),"")</f>
        <v/>
      </c>
      <c r="F3178" s="3" t="b">
        <f t="shared" si="196"/>
        <v>0</v>
      </c>
      <c r="G3178" s="3" t="str">
        <f t="shared" si="197"/>
        <v/>
      </c>
      <c r="H3178" s="3" t="str">
        <f>IF(D3178,VLOOKUP(A3178,des!B:Q,12,FALSE),"")</f>
        <v/>
      </c>
      <c r="I3178" s="3" t="b">
        <f t="shared" si="198"/>
        <v>0</v>
      </c>
      <c r="J3178" s="3" t="str">
        <f t="shared" si="199"/>
        <v/>
      </c>
    </row>
    <row r="3179" spans="1:10" x14ac:dyDescent="0.2">
      <c r="A3179" t="s">
        <v>12390</v>
      </c>
      <c r="B3179" t="s">
        <v>12391</v>
      </c>
      <c r="C3179" t="s">
        <v>12392</v>
      </c>
      <c r="D3179" s="3" t="b">
        <f>NOT(ISNA(VLOOKUP(A3179,des!B:B,1,FALSE)))</f>
        <v>0</v>
      </c>
      <c r="E3179" s="3" t="str">
        <f>IF(D3179,VLOOKUP(A3179,des!B:Q,11,FALSE),"")</f>
        <v/>
      </c>
      <c r="F3179" s="3" t="b">
        <f t="shared" si="196"/>
        <v>0</v>
      </c>
      <c r="G3179" s="3" t="str">
        <f t="shared" si="197"/>
        <v/>
      </c>
      <c r="H3179" s="3" t="str">
        <f>IF(D3179,VLOOKUP(A3179,des!B:Q,12,FALSE),"")</f>
        <v/>
      </c>
      <c r="I3179" s="3" t="b">
        <f t="shared" si="198"/>
        <v>0</v>
      </c>
      <c r="J3179" s="3" t="str">
        <f t="shared" si="199"/>
        <v/>
      </c>
    </row>
    <row r="3180" spans="1:10" x14ac:dyDescent="0.2">
      <c r="A3180" t="s">
        <v>12393</v>
      </c>
      <c r="B3180" t="s">
        <v>12394</v>
      </c>
      <c r="C3180" t="s">
        <v>12395</v>
      </c>
      <c r="D3180" s="3" t="b">
        <f>NOT(ISNA(VLOOKUP(A3180,des!B:B,1,FALSE)))</f>
        <v>0</v>
      </c>
      <c r="E3180" s="3" t="str">
        <f>IF(D3180,VLOOKUP(A3180,des!B:Q,11,FALSE),"")</f>
        <v/>
      </c>
      <c r="F3180" s="3" t="b">
        <f t="shared" si="196"/>
        <v>0</v>
      </c>
      <c r="G3180" s="3" t="str">
        <f t="shared" si="197"/>
        <v/>
      </c>
      <c r="H3180" s="3" t="str">
        <f>IF(D3180,VLOOKUP(A3180,des!B:Q,12,FALSE),"")</f>
        <v/>
      </c>
      <c r="I3180" s="3" t="b">
        <f t="shared" si="198"/>
        <v>0</v>
      </c>
      <c r="J3180" s="3" t="str">
        <f t="shared" si="199"/>
        <v/>
      </c>
    </row>
    <row r="3181" spans="1:10" x14ac:dyDescent="0.2">
      <c r="A3181" t="s">
        <v>12396</v>
      </c>
      <c r="B3181" t="s">
        <v>12397</v>
      </c>
      <c r="C3181" t="s">
        <v>12398</v>
      </c>
      <c r="D3181" s="3" t="b">
        <f>NOT(ISNA(VLOOKUP(A3181,des!B:B,1,FALSE)))</f>
        <v>0</v>
      </c>
      <c r="E3181" s="3" t="str">
        <f>IF(D3181,VLOOKUP(A3181,des!B:Q,11,FALSE),"")</f>
        <v/>
      </c>
      <c r="F3181" s="3" t="b">
        <f t="shared" si="196"/>
        <v>0</v>
      </c>
      <c r="G3181" s="3" t="str">
        <f t="shared" si="197"/>
        <v/>
      </c>
      <c r="H3181" s="3" t="str">
        <f>IF(D3181,VLOOKUP(A3181,des!B:Q,12,FALSE),"")</f>
        <v/>
      </c>
      <c r="I3181" s="3" t="b">
        <f t="shared" si="198"/>
        <v>0</v>
      </c>
      <c r="J3181" s="3" t="str">
        <f t="shared" si="199"/>
        <v/>
      </c>
    </row>
    <row r="3182" spans="1:10" x14ac:dyDescent="0.2">
      <c r="A3182" t="s">
        <v>12399</v>
      </c>
      <c r="B3182" t="s">
        <v>12400</v>
      </c>
      <c r="C3182" t="s">
        <v>12401</v>
      </c>
      <c r="D3182" s="3" t="b">
        <f>NOT(ISNA(VLOOKUP(A3182,des!B:B,1,FALSE)))</f>
        <v>0</v>
      </c>
      <c r="E3182" s="3" t="str">
        <f>IF(D3182,VLOOKUP(A3182,des!B:Q,11,FALSE),"")</f>
        <v/>
      </c>
      <c r="F3182" s="3" t="b">
        <f t="shared" si="196"/>
        <v>0</v>
      </c>
      <c r="G3182" s="3" t="str">
        <f t="shared" si="197"/>
        <v/>
      </c>
      <c r="H3182" s="3" t="str">
        <f>IF(D3182,VLOOKUP(A3182,des!B:Q,12,FALSE),"")</f>
        <v/>
      </c>
      <c r="I3182" s="3" t="b">
        <f t="shared" si="198"/>
        <v>0</v>
      </c>
      <c r="J3182" s="3" t="str">
        <f t="shared" si="199"/>
        <v/>
      </c>
    </row>
    <row r="3183" spans="1:10" x14ac:dyDescent="0.2">
      <c r="A3183" t="s">
        <v>12402</v>
      </c>
      <c r="B3183" t="s">
        <v>12403</v>
      </c>
      <c r="C3183" t="s">
        <v>12404</v>
      </c>
      <c r="D3183" s="3" t="b">
        <f>NOT(ISNA(VLOOKUP(A3183,des!B:B,1,FALSE)))</f>
        <v>0</v>
      </c>
      <c r="E3183" s="3" t="str">
        <f>IF(D3183,VLOOKUP(A3183,des!B:Q,11,FALSE),"")</f>
        <v/>
      </c>
      <c r="F3183" s="3" t="b">
        <f t="shared" si="196"/>
        <v>0</v>
      </c>
      <c r="G3183" s="3" t="str">
        <f t="shared" si="197"/>
        <v/>
      </c>
      <c r="H3183" s="3" t="str">
        <f>IF(D3183,VLOOKUP(A3183,des!B:Q,12,FALSE),"")</f>
        <v/>
      </c>
      <c r="I3183" s="3" t="b">
        <f t="shared" si="198"/>
        <v>0</v>
      </c>
      <c r="J3183" s="3" t="str">
        <f t="shared" si="199"/>
        <v/>
      </c>
    </row>
    <row r="3184" spans="1:10" x14ac:dyDescent="0.2">
      <c r="A3184" t="s">
        <v>12405</v>
      </c>
      <c r="B3184" t="s">
        <v>12406</v>
      </c>
      <c r="C3184" t="s">
        <v>12407</v>
      </c>
      <c r="D3184" s="3" t="b">
        <f>NOT(ISNA(VLOOKUP(A3184,des!B:B,1,FALSE)))</f>
        <v>0</v>
      </c>
      <c r="E3184" s="3" t="str">
        <f>IF(D3184,VLOOKUP(A3184,des!B:Q,11,FALSE),"")</f>
        <v/>
      </c>
      <c r="F3184" s="3" t="b">
        <f t="shared" si="196"/>
        <v>0</v>
      </c>
      <c r="G3184" s="3" t="str">
        <f t="shared" si="197"/>
        <v/>
      </c>
      <c r="H3184" s="3" t="str">
        <f>IF(D3184,VLOOKUP(A3184,des!B:Q,12,FALSE),"")</f>
        <v/>
      </c>
      <c r="I3184" s="3" t="b">
        <f t="shared" si="198"/>
        <v>0</v>
      </c>
      <c r="J3184" s="3" t="str">
        <f t="shared" si="199"/>
        <v/>
      </c>
    </row>
    <row r="3185" spans="1:10" x14ac:dyDescent="0.2">
      <c r="A3185" t="s">
        <v>12408</v>
      </c>
      <c r="B3185" t="s">
        <v>12409</v>
      </c>
      <c r="C3185" t="s">
        <v>12410</v>
      </c>
      <c r="D3185" s="3" t="b">
        <f>NOT(ISNA(VLOOKUP(A3185,des!B:B,1,FALSE)))</f>
        <v>0</v>
      </c>
      <c r="E3185" s="3" t="str">
        <f>IF(D3185,VLOOKUP(A3185,des!B:Q,11,FALSE),"")</f>
        <v/>
      </c>
      <c r="F3185" s="3" t="b">
        <f t="shared" si="196"/>
        <v>0</v>
      </c>
      <c r="G3185" s="3" t="str">
        <f t="shared" si="197"/>
        <v/>
      </c>
      <c r="H3185" s="3" t="str">
        <f>IF(D3185,VLOOKUP(A3185,des!B:Q,12,FALSE),"")</f>
        <v/>
      </c>
      <c r="I3185" s="3" t="b">
        <f t="shared" si="198"/>
        <v>0</v>
      </c>
      <c r="J3185" s="3" t="str">
        <f t="shared" si="199"/>
        <v/>
      </c>
    </row>
    <row r="3186" spans="1:10" x14ac:dyDescent="0.2">
      <c r="A3186" t="s">
        <v>12411</v>
      </c>
      <c r="B3186" t="s">
        <v>12412</v>
      </c>
      <c r="C3186" t="s">
        <v>12413</v>
      </c>
      <c r="D3186" s="3" t="b">
        <f>NOT(ISNA(VLOOKUP(A3186,des!B:B,1,FALSE)))</f>
        <v>0</v>
      </c>
      <c r="E3186" s="3" t="str">
        <f>IF(D3186,VLOOKUP(A3186,des!B:Q,11,FALSE),"")</f>
        <v/>
      </c>
      <c r="F3186" s="3" t="b">
        <f t="shared" si="196"/>
        <v>0</v>
      </c>
      <c r="G3186" s="3" t="str">
        <f t="shared" si="197"/>
        <v/>
      </c>
      <c r="H3186" s="3" t="str">
        <f>IF(D3186,VLOOKUP(A3186,des!B:Q,12,FALSE),"")</f>
        <v/>
      </c>
      <c r="I3186" s="3" t="b">
        <f t="shared" si="198"/>
        <v>0</v>
      </c>
      <c r="J3186" s="3" t="str">
        <f t="shared" si="199"/>
        <v/>
      </c>
    </row>
    <row r="3187" spans="1:10" x14ac:dyDescent="0.2">
      <c r="A3187" t="s">
        <v>12414</v>
      </c>
      <c r="B3187" t="s">
        <v>12415</v>
      </c>
      <c r="C3187" t="s">
        <v>12416</v>
      </c>
      <c r="D3187" s="3" t="b">
        <f>NOT(ISNA(VLOOKUP(A3187,des!B:B,1,FALSE)))</f>
        <v>0</v>
      </c>
      <c r="E3187" s="3" t="str">
        <f>IF(D3187,VLOOKUP(A3187,des!B:Q,11,FALSE),"")</f>
        <v/>
      </c>
      <c r="F3187" s="3" t="b">
        <f t="shared" si="196"/>
        <v>0</v>
      </c>
      <c r="G3187" s="3" t="str">
        <f t="shared" si="197"/>
        <v/>
      </c>
      <c r="H3187" s="3" t="str">
        <f>IF(D3187,VLOOKUP(A3187,des!B:Q,12,FALSE),"")</f>
        <v/>
      </c>
      <c r="I3187" s="3" t="b">
        <f t="shared" si="198"/>
        <v>0</v>
      </c>
      <c r="J3187" s="3" t="str">
        <f t="shared" si="199"/>
        <v/>
      </c>
    </row>
    <row r="3188" spans="1:10" x14ac:dyDescent="0.2">
      <c r="A3188" t="s">
        <v>12417</v>
      </c>
      <c r="B3188" t="s">
        <v>12418</v>
      </c>
      <c r="C3188" t="s">
        <v>12419</v>
      </c>
      <c r="D3188" s="3" t="b">
        <f>NOT(ISNA(VLOOKUP(A3188,des!B:B,1,FALSE)))</f>
        <v>0</v>
      </c>
      <c r="E3188" s="3" t="str">
        <f>IF(D3188,VLOOKUP(A3188,des!B:Q,11,FALSE),"")</f>
        <v/>
      </c>
      <c r="F3188" s="3" t="b">
        <f t="shared" si="196"/>
        <v>0</v>
      </c>
      <c r="G3188" s="3" t="str">
        <f t="shared" si="197"/>
        <v/>
      </c>
      <c r="H3188" s="3" t="str">
        <f>IF(D3188,VLOOKUP(A3188,des!B:Q,12,FALSE),"")</f>
        <v/>
      </c>
      <c r="I3188" s="3" t="b">
        <f t="shared" si="198"/>
        <v>0</v>
      </c>
      <c r="J3188" s="3" t="str">
        <f t="shared" si="199"/>
        <v/>
      </c>
    </row>
    <row r="3189" spans="1:10" x14ac:dyDescent="0.2">
      <c r="A3189" t="s">
        <v>12420</v>
      </c>
      <c r="B3189" t="s">
        <v>12421</v>
      </c>
      <c r="C3189" t="s">
        <v>12422</v>
      </c>
      <c r="D3189" s="3" t="b">
        <f>NOT(ISNA(VLOOKUP(A3189,des!B:B,1,FALSE)))</f>
        <v>0</v>
      </c>
      <c r="E3189" s="3" t="str">
        <f>IF(D3189,VLOOKUP(A3189,des!B:Q,11,FALSE),"")</f>
        <v/>
      </c>
      <c r="F3189" s="3" t="b">
        <f t="shared" si="196"/>
        <v>0</v>
      </c>
      <c r="G3189" s="3" t="str">
        <f t="shared" si="197"/>
        <v/>
      </c>
      <c r="H3189" s="3" t="str">
        <f>IF(D3189,VLOOKUP(A3189,des!B:Q,12,FALSE),"")</f>
        <v/>
      </c>
      <c r="I3189" s="3" t="b">
        <f t="shared" si="198"/>
        <v>0</v>
      </c>
      <c r="J3189" s="3" t="str">
        <f t="shared" si="199"/>
        <v/>
      </c>
    </row>
    <row r="3190" spans="1:10" x14ac:dyDescent="0.2">
      <c r="A3190" t="s">
        <v>12423</v>
      </c>
      <c r="B3190" t="s">
        <v>12424</v>
      </c>
      <c r="C3190" t="s">
        <v>12425</v>
      </c>
      <c r="D3190" s="3" t="b">
        <f>NOT(ISNA(VLOOKUP(A3190,des!B:B,1,FALSE)))</f>
        <v>0</v>
      </c>
      <c r="E3190" s="3" t="str">
        <f>IF(D3190,VLOOKUP(A3190,des!B:Q,11,FALSE),"")</f>
        <v/>
      </c>
      <c r="F3190" s="3" t="b">
        <f t="shared" si="196"/>
        <v>0</v>
      </c>
      <c r="G3190" s="3" t="str">
        <f t="shared" si="197"/>
        <v/>
      </c>
      <c r="H3190" s="3" t="str">
        <f>IF(D3190,VLOOKUP(A3190,des!B:Q,12,FALSE),"")</f>
        <v/>
      </c>
      <c r="I3190" s="3" t="b">
        <f t="shared" si="198"/>
        <v>0</v>
      </c>
      <c r="J3190" s="3" t="str">
        <f t="shared" si="199"/>
        <v/>
      </c>
    </row>
    <row r="3191" spans="1:10" x14ac:dyDescent="0.2">
      <c r="A3191" t="s">
        <v>12426</v>
      </c>
      <c r="B3191" t="s">
        <v>12427</v>
      </c>
      <c r="C3191" t="s">
        <v>12428</v>
      </c>
      <c r="D3191" s="3" t="b">
        <f>NOT(ISNA(VLOOKUP(A3191,des!B:B,1,FALSE)))</f>
        <v>0</v>
      </c>
      <c r="E3191" s="3" t="str">
        <f>IF(D3191,VLOOKUP(A3191,des!B:Q,11,FALSE),"")</f>
        <v/>
      </c>
      <c r="F3191" s="3" t="b">
        <f t="shared" si="196"/>
        <v>0</v>
      </c>
      <c r="G3191" s="3" t="str">
        <f t="shared" si="197"/>
        <v/>
      </c>
      <c r="H3191" s="3" t="str">
        <f>IF(D3191,VLOOKUP(A3191,des!B:Q,12,FALSE),"")</f>
        <v/>
      </c>
      <c r="I3191" s="3" t="b">
        <f t="shared" si="198"/>
        <v>0</v>
      </c>
      <c r="J3191" s="3" t="str">
        <f t="shared" si="199"/>
        <v/>
      </c>
    </row>
    <row r="3192" spans="1:10" x14ac:dyDescent="0.2">
      <c r="A3192" t="s">
        <v>12429</v>
      </c>
      <c r="B3192" t="s">
        <v>12430</v>
      </c>
      <c r="C3192" t="s">
        <v>12431</v>
      </c>
      <c r="D3192" s="3" t="b">
        <f>NOT(ISNA(VLOOKUP(A3192,des!B:B,1,FALSE)))</f>
        <v>0</v>
      </c>
      <c r="E3192" s="3" t="str">
        <f>IF(D3192,VLOOKUP(A3192,des!B:Q,11,FALSE),"")</f>
        <v/>
      </c>
      <c r="F3192" s="3" t="b">
        <f t="shared" si="196"/>
        <v>0</v>
      </c>
      <c r="G3192" s="3" t="str">
        <f t="shared" si="197"/>
        <v/>
      </c>
      <c r="H3192" s="3" t="str">
        <f>IF(D3192,VLOOKUP(A3192,des!B:Q,12,FALSE),"")</f>
        <v/>
      </c>
      <c r="I3192" s="3" t="b">
        <f t="shared" si="198"/>
        <v>0</v>
      </c>
      <c r="J3192" s="3" t="str">
        <f t="shared" si="199"/>
        <v/>
      </c>
    </row>
    <row r="3193" spans="1:10" x14ac:dyDescent="0.2">
      <c r="A3193" t="s">
        <v>12432</v>
      </c>
      <c r="B3193" t="s">
        <v>12433</v>
      </c>
      <c r="C3193" t="s">
        <v>12434</v>
      </c>
      <c r="D3193" s="3" t="b">
        <f>NOT(ISNA(VLOOKUP(A3193,des!B:B,1,FALSE)))</f>
        <v>0</v>
      </c>
      <c r="E3193" s="3" t="str">
        <f>IF(D3193,VLOOKUP(A3193,des!B:Q,11,FALSE),"")</f>
        <v/>
      </c>
      <c r="F3193" s="3" t="b">
        <f t="shared" si="196"/>
        <v>0</v>
      </c>
      <c r="G3193" s="3" t="str">
        <f t="shared" si="197"/>
        <v/>
      </c>
      <c r="H3193" s="3" t="str">
        <f>IF(D3193,VLOOKUP(A3193,des!B:Q,12,FALSE),"")</f>
        <v/>
      </c>
      <c r="I3193" s="3" t="b">
        <f t="shared" si="198"/>
        <v>0</v>
      </c>
      <c r="J3193" s="3" t="str">
        <f t="shared" si="199"/>
        <v/>
      </c>
    </row>
    <row r="3194" spans="1:10" x14ac:dyDescent="0.2">
      <c r="A3194" t="s">
        <v>12435</v>
      </c>
      <c r="B3194" t="s">
        <v>12436</v>
      </c>
      <c r="C3194" t="s">
        <v>12437</v>
      </c>
      <c r="D3194" s="3" t="b">
        <f>NOT(ISNA(VLOOKUP(A3194,des!B:B,1,FALSE)))</f>
        <v>0</v>
      </c>
      <c r="E3194" s="3" t="str">
        <f>IF(D3194,VLOOKUP(A3194,des!B:Q,11,FALSE),"")</f>
        <v/>
      </c>
      <c r="F3194" s="3" t="b">
        <f t="shared" si="196"/>
        <v>0</v>
      </c>
      <c r="G3194" s="3" t="str">
        <f t="shared" si="197"/>
        <v/>
      </c>
      <c r="H3194" s="3" t="str">
        <f>IF(D3194,VLOOKUP(A3194,des!B:Q,12,FALSE),"")</f>
        <v/>
      </c>
      <c r="I3194" s="3" t="b">
        <f t="shared" si="198"/>
        <v>0</v>
      </c>
      <c r="J3194" s="3" t="str">
        <f t="shared" si="199"/>
        <v/>
      </c>
    </row>
    <row r="3195" spans="1:10" x14ac:dyDescent="0.2">
      <c r="A3195" t="s">
        <v>12438</v>
      </c>
      <c r="B3195" t="s">
        <v>12439</v>
      </c>
      <c r="C3195" t="s">
        <v>12440</v>
      </c>
      <c r="D3195" s="3" t="b">
        <f>NOT(ISNA(VLOOKUP(A3195,des!B:B,1,FALSE)))</f>
        <v>0</v>
      </c>
      <c r="E3195" s="3" t="str">
        <f>IF(D3195,VLOOKUP(A3195,des!B:Q,11,FALSE),"")</f>
        <v/>
      </c>
      <c r="F3195" s="3" t="b">
        <f t="shared" si="196"/>
        <v>0</v>
      </c>
      <c r="G3195" s="3" t="str">
        <f t="shared" si="197"/>
        <v/>
      </c>
      <c r="H3195" s="3" t="str">
        <f>IF(D3195,VLOOKUP(A3195,des!B:Q,12,FALSE),"")</f>
        <v/>
      </c>
      <c r="I3195" s="3" t="b">
        <f t="shared" si="198"/>
        <v>0</v>
      </c>
      <c r="J3195" s="3" t="str">
        <f t="shared" si="199"/>
        <v/>
      </c>
    </row>
    <row r="3196" spans="1:10" x14ac:dyDescent="0.2">
      <c r="A3196" t="s">
        <v>12441</v>
      </c>
      <c r="B3196" t="s">
        <v>12442</v>
      </c>
      <c r="C3196" t="s">
        <v>12443</v>
      </c>
      <c r="D3196" s="3" t="b">
        <f>NOT(ISNA(VLOOKUP(A3196,des!B:B,1,FALSE)))</f>
        <v>0</v>
      </c>
      <c r="E3196" s="3" t="str">
        <f>IF(D3196,VLOOKUP(A3196,des!B:Q,11,FALSE),"")</f>
        <v/>
      </c>
      <c r="F3196" s="3" t="b">
        <f t="shared" si="196"/>
        <v>0</v>
      </c>
      <c r="G3196" s="3" t="str">
        <f t="shared" si="197"/>
        <v/>
      </c>
      <c r="H3196" s="3" t="str">
        <f>IF(D3196,VLOOKUP(A3196,des!B:Q,12,FALSE),"")</f>
        <v/>
      </c>
      <c r="I3196" s="3" t="b">
        <f t="shared" si="198"/>
        <v>0</v>
      </c>
      <c r="J3196" s="3" t="str">
        <f t="shared" si="199"/>
        <v/>
      </c>
    </row>
    <row r="3197" spans="1:10" x14ac:dyDescent="0.2">
      <c r="A3197" t="s">
        <v>12444</v>
      </c>
      <c r="B3197" t="s">
        <v>12445</v>
      </c>
      <c r="C3197" t="s">
        <v>12446</v>
      </c>
      <c r="D3197" s="3" t="b">
        <f>NOT(ISNA(VLOOKUP(A3197,des!B:B,1,FALSE)))</f>
        <v>0</v>
      </c>
      <c r="E3197" s="3" t="str">
        <f>IF(D3197,VLOOKUP(A3197,des!B:Q,11,FALSE),"")</f>
        <v/>
      </c>
      <c r="F3197" s="3" t="b">
        <f t="shared" si="196"/>
        <v>0</v>
      </c>
      <c r="G3197" s="3" t="str">
        <f t="shared" si="197"/>
        <v/>
      </c>
      <c r="H3197" s="3" t="str">
        <f>IF(D3197,VLOOKUP(A3197,des!B:Q,12,FALSE),"")</f>
        <v/>
      </c>
      <c r="I3197" s="3" t="b">
        <f t="shared" si="198"/>
        <v>0</v>
      </c>
      <c r="J3197" s="3" t="str">
        <f t="shared" si="199"/>
        <v/>
      </c>
    </row>
    <row r="3198" spans="1:10" x14ac:dyDescent="0.2">
      <c r="A3198" t="s">
        <v>12447</v>
      </c>
      <c r="B3198" t="s">
        <v>12448</v>
      </c>
      <c r="C3198" t="s">
        <v>12449</v>
      </c>
      <c r="D3198" s="3" t="b">
        <f>NOT(ISNA(VLOOKUP(A3198,des!B:B,1,FALSE)))</f>
        <v>0</v>
      </c>
      <c r="E3198" s="3" t="str">
        <f>IF(D3198,VLOOKUP(A3198,des!B:Q,11,FALSE),"")</f>
        <v/>
      </c>
      <c r="F3198" s="3" t="b">
        <f t="shared" si="196"/>
        <v>0</v>
      </c>
      <c r="G3198" s="3" t="str">
        <f t="shared" si="197"/>
        <v/>
      </c>
      <c r="H3198" s="3" t="str">
        <f>IF(D3198,VLOOKUP(A3198,des!B:Q,12,FALSE),"")</f>
        <v/>
      </c>
      <c r="I3198" s="3" t="b">
        <f t="shared" si="198"/>
        <v>0</v>
      </c>
      <c r="J3198" s="3" t="str">
        <f t="shared" si="199"/>
        <v/>
      </c>
    </row>
    <row r="3199" spans="1:10" x14ac:dyDescent="0.2">
      <c r="A3199" t="s">
        <v>12450</v>
      </c>
      <c r="B3199" t="s">
        <v>12451</v>
      </c>
      <c r="C3199" t="s">
        <v>12452</v>
      </c>
      <c r="D3199" s="3" t="b">
        <f>NOT(ISNA(VLOOKUP(A3199,des!B:B,1,FALSE)))</f>
        <v>0</v>
      </c>
      <c r="E3199" s="3" t="str">
        <f>IF(D3199,VLOOKUP(A3199,des!B:Q,11,FALSE),"")</f>
        <v/>
      </c>
      <c r="F3199" s="3" t="b">
        <f t="shared" si="196"/>
        <v>0</v>
      </c>
      <c r="G3199" s="3" t="str">
        <f t="shared" si="197"/>
        <v/>
      </c>
      <c r="H3199" s="3" t="str">
        <f>IF(D3199,VLOOKUP(A3199,des!B:Q,12,FALSE),"")</f>
        <v/>
      </c>
      <c r="I3199" s="3" t="b">
        <f t="shared" si="198"/>
        <v>0</v>
      </c>
      <c r="J3199" s="3" t="str">
        <f t="shared" si="199"/>
        <v/>
      </c>
    </row>
    <row r="3200" spans="1:10" x14ac:dyDescent="0.2">
      <c r="A3200" t="s">
        <v>12453</v>
      </c>
      <c r="B3200" t="s">
        <v>12454</v>
      </c>
      <c r="C3200" t="s">
        <v>12455</v>
      </c>
      <c r="D3200" s="3" t="b">
        <f>NOT(ISNA(VLOOKUP(A3200,des!B:B,1,FALSE)))</f>
        <v>0</v>
      </c>
      <c r="E3200" s="3" t="str">
        <f>IF(D3200,VLOOKUP(A3200,des!B:Q,11,FALSE),"")</f>
        <v/>
      </c>
      <c r="F3200" s="3" t="b">
        <f t="shared" si="196"/>
        <v>0</v>
      </c>
      <c r="G3200" s="3" t="str">
        <f t="shared" si="197"/>
        <v/>
      </c>
      <c r="H3200" s="3" t="str">
        <f>IF(D3200,VLOOKUP(A3200,des!B:Q,12,FALSE),"")</f>
        <v/>
      </c>
      <c r="I3200" s="3" t="b">
        <f t="shared" si="198"/>
        <v>0</v>
      </c>
      <c r="J3200" s="3" t="str">
        <f t="shared" si="199"/>
        <v/>
      </c>
    </row>
    <row r="3201" spans="1:10" x14ac:dyDescent="0.2">
      <c r="A3201" t="s">
        <v>12456</v>
      </c>
      <c r="B3201" t="s">
        <v>12457</v>
      </c>
      <c r="C3201" t="s">
        <v>12458</v>
      </c>
      <c r="D3201" s="3" t="b">
        <f>NOT(ISNA(VLOOKUP(A3201,des!B:B,1,FALSE)))</f>
        <v>0</v>
      </c>
      <c r="E3201" s="3" t="str">
        <f>IF(D3201,VLOOKUP(A3201,des!B:Q,11,FALSE),"")</f>
        <v/>
      </c>
      <c r="F3201" s="3" t="b">
        <f t="shared" si="196"/>
        <v>0</v>
      </c>
      <c r="G3201" s="3" t="str">
        <f t="shared" si="197"/>
        <v/>
      </c>
      <c r="H3201" s="3" t="str">
        <f>IF(D3201,VLOOKUP(A3201,des!B:Q,12,FALSE),"")</f>
        <v/>
      </c>
      <c r="I3201" s="3" t="b">
        <f t="shared" si="198"/>
        <v>0</v>
      </c>
      <c r="J3201" s="3" t="str">
        <f t="shared" si="199"/>
        <v/>
      </c>
    </row>
    <row r="3202" spans="1:10" x14ac:dyDescent="0.2">
      <c r="A3202" t="s">
        <v>12459</v>
      </c>
      <c r="B3202" t="s">
        <v>12460</v>
      </c>
      <c r="C3202" t="s">
        <v>12461</v>
      </c>
      <c r="D3202" s="3" t="b">
        <f>NOT(ISNA(VLOOKUP(A3202,des!B:B,1,FALSE)))</f>
        <v>0</v>
      </c>
      <c r="E3202" s="3" t="str">
        <f>IF(D3202,VLOOKUP(A3202,des!B:Q,11,FALSE),"")</f>
        <v/>
      </c>
      <c r="F3202" s="3" t="b">
        <f t="shared" si="196"/>
        <v>0</v>
      </c>
      <c r="G3202" s="3" t="str">
        <f t="shared" si="197"/>
        <v/>
      </c>
      <c r="H3202" s="3" t="str">
        <f>IF(D3202,VLOOKUP(A3202,des!B:Q,12,FALSE),"")</f>
        <v/>
      </c>
      <c r="I3202" s="3" t="b">
        <f t="shared" si="198"/>
        <v>0</v>
      </c>
      <c r="J3202" s="3" t="str">
        <f t="shared" si="199"/>
        <v/>
      </c>
    </row>
    <row r="3203" spans="1:10" x14ac:dyDescent="0.2">
      <c r="A3203" t="s">
        <v>12462</v>
      </c>
      <c r="B3203" t="s">
        <v>12463</v>
      </c>
      <c r="C3203" t="s">
        <v>12464</v>
      </c>
      <c r="D3203" s="3" t="b">
        <f>NOT(ISNA(VLOOKUP(A3203,des!B:B,1,FALSE)))</f>
        <v>0</v>
      </c>
      <c r="E3203" s="3" t="str">
        <f>IF(D3203,VLOOKUP(A3203,des!B:Q,11,FALSE),"")</f>
        <v/>
      </c>
      <c r="F3203" s="3" t="b">
        <f t="shared" si="196"/>
        <v>0</v>
      </c>
      <c r="G3203" s="3" t="str">
        <f t="shared" si="197"/>
        <v/>
      </c>
      <c r="H3203" s="3" t="str">
        <f>IF(D3203,VLOOKUP(A3203,des!B:Q,12,FALSE),"")</f>
        <v/>
      </c>
      <c r="I3203" s="3" t="b">
        <f t="shared" si="198"/>
        <v>0</v>
      </c>
      <c r="J3203" s="3" t="str">
        <f t="shared" si="199"/>
        <v/>
      </c>
    </row>
    <row r="3204" spans="1:10" x14ac:dyDescent="0.2">
      <c r="A3204" t="s">
        <v>12465</v>
      </c>
      <c r="B3204" t="s">
        <v>12466</v>
      </c>
      <c r="C3204" t="s">
        <v>12467</v>
      </c>
      <c r="D3204" s="3" t="b">
        <f>NOT(ISNA(VLOOKUP(A3204,des!B:B,1,FALSE)))</f>
        <v>0</v>
      </c>
      <c r="E3204" s="3" t="str">
        <f>IF(D3204,VLOOKUP(A3204,des!B:Q,11,FALSE),"")</f>
        <v/>
      </c>
      <c r="F3204" s="3" t="b">
        <f t="shared" si="196"/>
        <v>0</v>
      </c>
      <c r="G3204" s="3" t="str">
        <f t="shared" si="197"/>
        <v/>
      </c>
      <c r="H3204" s="3" t="str">
        <f>IF(D3204,VLOOKUP(A3204,des!B:Q,12,FALSE),"")</f>
        <v/>
      </c>
      <c r="I3204" s="3" t="b">
        <f t="shared" si="198"/>
        <v>0</v>
      </c>
      <c r="J3204" s="3" t="str">
        <f t="shared" si="199"/>
        <v/>
      </c>
    </row>
    <row r="3205" spans="1:10" x14ac:dyDescent="0.2">
      <c r="A3205" t="s">
        <v>12468</v>
      </c>
      <c r="B3205" t="s">
        <v>12469</v>
      </c>
      <c r="C3205" t="s">
        <v>12470</v>
      </c>
      <c r="D3205" s="3" t="b">
        <f>NOT(ISNA(VLOOKUP(A3205,des!B:B,1,FALSE)))</f>
        <v>0</v>
      </c>
      <c r="E3205" s="3" t="str">
        <f>IF(D3205,VLOOKUP(A3205,des!B:Q,11,FALSE),"")</f>
        <v/>
      </c>
      <c r="F3205" s="3" t="b">
        <f t="shared" ref="F3205:F3268" si="200">IF(D3205,IF(E3205&lt;&gt;B3205,TRUE,FALSE),FALSE)</f>
        <v>0</v>
      </c>
      <c r="G3205" s="3" t="str">
        <f t="shared" si="197"/>
        <v/>
      </c>
      <c r="H3205" s="3" t="str">
        <f>IF(D3205,VLOOKUP(A3205,des!B:Q,12,FALSE),"")</f>
        <v/>
      </c>
      <c r="I3205" s="3" t="b">
        <f t="shared" si="198"/>
        <v>0</v>
      </c>
      <c r="J3205" s="3" t="str">
        <f t="shared" si="199"/>
        <v/>
      </c>
    </row>
    <row r="3206" spans="1:10" x14ac:dyDescent="0.2">
      <c r="A3206" t="s">
        <v>12471</v>
      </c>
      <c r="B3206" t="s">
        <v>12472</v>
      </c>
      <c r="C3206" t="s">
        <v>12473</v>
      </c>
      <c r="D3206" s="3" t="b">
        <f>NOT(ISNA(VLOOKUP(A3206,des!B:B,1,FALSE)))</f>
        <v>0</v>
      </c>
      <c r="E3206" s="3" t="str">
        <f>IF(D3206,VLOOKUP(A3206,des!B:Q,11,FALSE),"")</f>
        <v/>
      </c>
      <c r="F3206" s="3" t="b">
        <f t="shared" si="200"/>
        <v>0</v>
      </c>
      <c r="G3206" s="3" t="str">
        <f t="shared" ref="G3206:G3269" si="201">IF(F3206,CONCATENATE($A$1,A3206,$B$1,E3206,$C$1),"")</f>
        <v/>
      </c>
      <c r="H3206" s="3" t="str">
        <f>IF(D3206,VLOOKUP(A3206,des!B:Q,12,FALSE),"")</f>
        <v/>
      </c>
      <c r="I3206" s="3" t="b">
        <f t="shared" ref="I3206:I3269" si="202">IF(D3206,IF(H3206&lt;&gt;C3206,TRUE,FALSE),FALSE)</f>
        <v>0</v>
      </c>
      <c r="J3206" s="3" t="str">
        <f t="shared" ref="J3206:J3269" si="203">IF(I3206,CONCATENATE($A$2,A3206,$B$2,H3206,$C$2),"")</f>
        <v/>
      </c>
    </row>
    <row r="3207" spans="1:10" x14ac:dyDescent="0.2">
      <c r="A3207" t="s">
        <v>12474</v>
      </c>
      <c r="B3207" t="s">
        <v>12475</v>
      </c>
      <c r="C3207" t="s">
        <v>12476</v>
      </c>
      <c r="D3207" s="3" t="b">
        <f>NOT(ISNA(VLOOKUP(A3207,des!B:B,1,FALSE)))</f>
        <v>0</v>
      </c>
      <c r="E3207" s="3" t="str">
        <f>IF(D3207,VLOOKUP(A3207,des!B:Q,11,FALSE),"")</f>
        <v/>
      </c>
      <c r="F3207" s="3" t="b">
        <f t="shared" si="200"/>
        <v>0</v>
      </c>
      <c r="G3207" s="3" t="str">
        <f t="shared" si="201"/>
        <v/>
      </c>
      <c r="H3207" s="3" t="str">
        <f>IF(D3207,VLOOKUP(A3207,des!B:Q,12,FALSE),"")</f>
        <v/>
      </c>
      <c r="I3207" s="3" t="b">
        <f t="shared" si="202"/>
        <v>0</v>
      </c>
      <c r="J3207" s="3" t="str">
        <f t="shared" si="203"/>
        <v/>
      </c>
    </row>
    <row r="3208" spans="1:10" x14ac:dyDescent="0.2">
      <c r="A3208" t="s">
        <v>12477</v>
      </c>
      <c r="B3208" t="s">
        <v>12478</v>
      </c>
      <c r="C3208" t="s">
        <v>12479</v>
      </c>
      <c r="D3208" s="3" t="b">
        <f>NOT(ISNA(VLOOKUP(A3208,des!B:B,1,FALSE)))</f>
        <v>0</v>
      </c>
      <c r="E3208" s="3" t="str">
        <f>IF(D3208,VLOOKUP(A3208,des!B:Q,11,FALSE),"")</f>
        <v/>
      </c>
      <c r="F3208" s="3" t="b">
        <f t="shared" si="200"/>
        <v>0</v>
      </c>
      <c r="G3208" s="3" t="str">
        <f t="shared" si="201"/>
        <v/>
      </c>
      <c r="H3208" s="3" t="str">
        <f>IF(D3208,VLOOKUP(A3208,des!B:Q,12,FALSE),"")</f>
        <v/>
      </c>
      <c r="I3208" s="3" t="b">
        <f t="shared" si="202"/>
        <v>0</v>
      </c>
      <c r="J3208" s="3" t="str">
        <f t="shared" si="203"/>
        <v/>
      </c>
    </row>
    <row r="3209" spans="1:10" x14ac:dyDescent="0.2">
      <c r="A3209" t="s">
        <v>12480</v>
      </c>
      <c r="B3209" t="s">
        <v>12481</v>
      </c>
      <c r="C3209" t="s">
        <v>12482</v>
      </c>
      <c r="D3209" s="3" t="b">
        <f>NOT(ISNA(VLOOKUP(A3209,des!B:B,1,FALSE)))</f>
        <v>0</v>
      </c>
      <c r="E3209" s="3" t="str">
        <f>IF(D3209,VLOOKUP(A3209,des!B:Q,11,FALSE),"")</f>
        <v/>
      </c>
      <c r="F3209" s="3" t="b">
        <f t="shared" si="200"/>
        <v>0</v>
      </c>
      <c r="G3209" s="3" t="str">
        <f t="shared" si="201"/>
        <v/>
      </c>
      <c r="H3209" s="3" t="str">
        <f>IF(D3209,VLOOKUP(A3209,des!B:Q,12,FALSE),"")</f>
        <v/>
      </c>
      <c r="I3209" s="3" t="b">
        <f t="shared" si="202"/>
        <v>0</v>
      </c>
      <c r="J3209" s="3" t="str">
        <f t="shared" si="203"/>
        <v/>
      </c>
    </row>
    <row r="3210" spans="1:10" x14ac:dyDescent="0.2">
      <c r="A3210" t="s">
        <v>12483</v>
      </c>
      <c r="B3210" t="s">
        <v>12484</v>
      </c>
      <c r="C3210" t="s">
        <v>12485</v>
      </c>
      <c r="D3210" s="3" t="b">
        <f>NOT(ISNA(VLOOKUP(A3210,des!B:B,1,FALSE)))</f>
        <v>0</v>
      </c>
      <c r="E3210" s="3" t="str">
        <f>IF(D3210,VLOOKUP(A3210,des!B:Q,11,FALSE),"")</f>
        <v/>
      </c>
      <c r="F3210" s="3" t="b">
        <f t="shared" si="200"/>
        <v>0</v>
      </c>
      <c r="G3210" s="3" t="str">
        <f t="shared" si="201"/>
        <v/>
      </c>
      <c r="H3210" s="3" t="str">
        <f>IF(D3210,VLOOKUP(A3210,des!B:Q,12,FALSE),"")</f>
        <v/>
      </c>
      <c r="I3210" s="3" t="b">
        <f t="shared" si="202"/>
        <v>0</v>
      </c>
      <c r="J3210" s="3" t="str">
        <f t="shared" si="203"/>
        <v/>
      </c>
    </row>
    <row r="3211" spans="1:10" x14ac:dyDescent="0.2">
      <c r="A3211" t="s">
        <v>12486</v>
      </c>
      <c r="B3211" t="s">
        <v>12487</v>
      </c>
      <c r="C3211" t="s">
        <v>12488</v>
      </c>
      <c r="D3211" s="3" t="b">
        <f>NOT(ISNA(VLOOKUP(A3211,des!B:B,1,FALSE)))</f>
        <v>0</v>
      </c>
      <c r="E3211" s="3" t="str">
        <f>IF(D3211,VLOOKUP(A3211,des!B:Q,11,FALSE),"")</f>
        <v/>
      </c>
      <c r="F3211" s="3" t="b">
        <f t="shared" si="200"/>
        <v>0</v>
      </c>
      <c r="G3211" s="3" t="str">
        <f t="shared" si="201"/>
        <v/>
      </c>
      <c r="H3211" s="3" t="str">
        <f>IF(D3211,VLOOKUP(A3211,des!B:Q,12,FALSE),"")</f>
        <v/>
      </c>
      <c r="I3211" s="3" t="b">
        <f t="shared" si="202"/>
        <v>0</v>
      </c>
      <c r="J3211" s="3" t="str">
        <f t="shared" si="203"/>
        <v/>
      </c>
    </row>
    <row r="3212" spans="1:10" x14ac:dyDescent="0.2">
      <c r="A3212" t="s">
        <v>12489</v>
      </c>
      <c r="B3212" t="s">
        <v>12490</v>
      </c>
      <c r="C3212" t="s">
        <v>12491</v>
      </c>
      <c r="D3212" s="3" t="b">
        <f>NOT(ISNA(VLOOKUP(A3212,des!B:B,1,FALSE)))</f>
        <v>0</v>
      </c>
      <c r="E3212" s="3" t="str">
        <f>IF(D3212,VLOOKUP(A3212,des!B:Q,11,FALSE),"")</f>
        <v/>
      </c>
      <c r="F3212" s="3" t="b">
        <f t="shared" si="200"/>
        <v>0</v>
      </c>
      <c r="G3212" s="3" t="str">
        <f t="shared" si="201"/>
        <v/>
      </c>
      <c r="H3212" s="3" t="str">
        <f>IF(D3212,VLOOKUP(A3212,des!B:Q,12,FALSE),"")</f>
        <v/>
      </c>
      <c r="I3212" s="3" t="b">
        <f t="shared" si="202"/>
        <v>0</v>
      </c>
      <c r="J3212" s="3" t="str">
        <f t="shared" si="203"/>
        <v/>
      </c>
    </row>
    <row r="3213" spans="1:10" x14ac:dyDescent="0.2">
      <c r="A3213" t="s">
        <v>12492</v>
      </c>
      <c r="B3213" t="s">
        <v>12493</v>
      </c>
      <c r="C3213" t="s">
        <v>12494</v>
      </c>
      <c r="D3213" s="3" t="b">
        <f>NOT(ISNA(VLOOKUP(A3213,des!B:B,1,FALSE)))</f>
        <v>0</v>
      </c>
      <c r="E3213" s="3" t="str">
        <f>IF(D3213,VLOOKUP(A3213,des!B:Q,11,FALSE),"")</f>
        <v/>
      </c>
      <c r="F3213" s="3" t="b">
        <f t="shared" si="200"/>
        <v>0</v>
      </c>
      <c r="G3213" s="3" t="str">
        <f t="shared" si="201"/>
        <v/>
      </c>
      <c r="H3213" s="3" t="str">
        <f>IF(D3213,VLOOKUP(A3213,des!B:Q,12,FALSE),"")</f>
        <v/>
      </c>
      <c r="I3213" s="3" t="b">
        <f t="shared" si="202"/>
        <v>0</v>
      </c>
      <c r="J3213" s="3" t="str">
        <f t="shared" si="203"/>
        <v/>
      </c>
    </row>
    <row r="3214" spans="1:10" x14ac:dyDescent="0.2">
      <c r="A3214" t="s">
        <v>12495</v>
      </c>
      <c r="B3214" t="s">
        <v>12496</v>
      </c>
      <c r="C3214" t="s">
        <v>12497</v>
      </c>
      <c r="D3214" s="3" t="b">
        <f>NOT(ISNA(VLOOKUP(A3214,des!B:B,1,FALSE)))</f>
        <v>0</v>
      </c>
      <c r="E3214" s="3" t="str">
        <f>IF(D3214,VLOOKUP(A3214,des!B:Q,11,FALSE),"")</f>
        <v/>
      </c>
      <c r="F3214" s="3" t="b">
        <f t="shared" si="200"/>
        <v>0</v>
      </c>
      <c r="G3214" s="3" t="str">
        <f t="shared" si="201"/>
        <v/>
      </c>
      <c r="H3214" s="3" t="str">
        <f>IF(D3214,VLOOKUP(A3214,des!B:Q,12,FALSE),"")</f>
        <v/>
      </c>
      <c r="I3214" s="3" t="b">
        <f t="shared" si="202"/>
        <v>0</v>
      </c>
      <c r="J3214" s="3" t="str">
        <f t="shared" si="203"/>
        <v/>
      </c>
    </row>
    <row r="3215" spans="1:10" x14ac:dyDescent="0.2">
      <c r="A3215" t="s">
        <v>12498</v>
      </c>
      <c r="B3215" t="s">
        <v>12499</v>
      </c>
      <c r="C3215" t="s">
        <v>12500</v>
      </c>
      <c r="D3215" s="3" t="b">
        <f>NOT(ISNA(VLOOKUP(A3215,des!B:B,1,FALSE)))</f>
        <v>0</v>
      </c>
      <c r="E3215" s="3" t="str">
        <f>IF(D3215,VLOOKUP(A3215,des!B:Q,11,FALSE),"")</f>
        <v/>
      </c>
      <c r="F3215" s="3" t="b">
        <f t="shared" si="200"/>
        <v>0</v>
      </c>
      <c r="G3215" s="3" t="str">
        <f t="shared" si="201"/>
        <v/>
      </c>
      <c r="H3215" s="3" t="str">
        <f>IF(D3215,VLOOKUP(A3215,des!B:Q,12,FALSE),"")</f>
        <v/>
      </c>
      <c r="I3215" s="3" t="b">
        <f t="shared" si="202"/>
        <v>0</v>
      </c>
      <c r="J3215" s="3" t="str">
        <f t="shared" si="203"/>
        <v/>
      </c>
    </row>
    <row r="3216" spans="1:10" x14ac:dyDescent="0.2">
      <c r="A3216" t="s">
        <v>12501</v>
      </c>
      <c r="B3216" t="s">
        <v>12502</v>
      </c>
      <c r="C3216" t="s">
        <v>12503</v>
      </c>
      <c r="D3216" s="3" t="b">
        <f>NOT(ISNA(VLOOKUP(A3216,des!B:B,1,FALSE)))</f>
        <v>0</v>
      </c>
      <c r="E3216" s="3" t="str">
        <f>IF(D3216,VLOOKUP(A3216,des!B:Q,11,FALSE),"")</f>
        <v/>
      </c>
      <c r="F3216" s="3" t="b">
        <f t="shared" si="200"/>
        <v>0</v>
      </c>
      <c r="G3216" s="3" t="str">
        <f t="shared" si="201"/>
        <v/>
      </c>
      <c r="H3216" s="3" t="str">
        <f>IF(D3216,VLOOKUP(A3216,des!B:Q,12,FALSE),"")</f>
        <v/>
      </c>
      <c r="I3216" s="3" t="b">
        <f t="shared" si="202"/>
        <v>0</v>
      </c>
      <c r="J3216" s="3" t="str">
        <f t="shared" si="203"/>
        <v/>
      </c>
    </row>
    <row r="3217" spans="1:10" x14ac:dyDescent="0.2">
      <c r="A3217" t="s">
        <v>12504</v>
      </c>
      <c r="B3217" t="s">
        <v>12505</v>
      </c>
      <c r="C3217" t="s">
        <v>12506</v>
      </c>
      <c r="D3217" s="3" t="b">
        <f>NOT(ISNA(VLOOKUP(A3217,des!B:B,1,FALSE)))</f>
        <v>0</v>
      </c>
      <c r="E3217" s="3" t="str">
        <f>IF(D3217,VLOOKUP(A3217,des!B:Q,11,FALSE),"")</f>
        <v/>
      </c>
      <c r="F3217" s="3" t="b">
        <f t="shared" si="200"/>
        <v>0</v>
      </c>
      <c r="G3217" s="3" t="str">
        <f t="shared" si="201"/>
        <v/>
      </c>
      <c r="H3217" s="3" t="str">
        <f>IF(D3217,VLOOKUP(A3217,des!B:Q,12,FALSE),"")</f>
        <v/>
      </c>
      <c r="I3217" s="3" t="b">
        <f t="shared" si="202"/>
        <v>0</v>
      </c>
      <c r="J3217" s="3" t="str">
        <f t="shared" si="203"/>
        <v/>
      </c>
    </row>
    <row r="3218" spans="1:10" x14ac:dyDescent="0.2">
      <c r="A3218" t="s">
        <v>12507</v>
      </c>
      <c r="B3218" t="s">
        <v>12508</v>
      </c>
      <c r="C3218" t="s">
        <v>12509</v>
      </c>
      <c r="D3218" s="3" t="b">
        <f>NOT(ISNA(VLOOKUP(A3218,des!B:B,1,FALSE)))</f>
        <v>0</v>
      </c>
      <c r="E3218" s="3" t="str">
        <f>IF(D3218,VLOOKUP(A3218,des!B:Q,11,FALSE),"")</f>
        <v/>
      </c>
      <c r="F3218" s="3" t="b">
        <f t="shared" si="200"/>
        <v>0</v>
      </c>
      <c r="G3218" s="3" t="str">
        <f t="shared" si="201"/>
        <v/>
      </c>
      <c r="H3218" s="3" t="str">
        <f>IF(D3218,VLOOKUP(A3218,des!B:Q,12,FALSE),"")</f>
        <v/>
      </c>
      <c r="I3218" s="3" t="b">
        <f t="shared" si="202"/>
        <v>0</v>
      </c>
      <c r="J3218" s="3" t="str">
        <f t="shared" si="203"/>
        <v/>
      </c>
    </row>
    <row r="3219" spans="1:10" x14ac:dyDescent="0.2">
      <c r="A3219" t="s">
        <v>12510</v>
      </c>
      <c r="B3219" t="s">
        <v>12511</v>
      </c>
      <c r="C3219" t="s">
        <v>12512</v>
      </c>
      <c r="D3219" s="3" t="b">
        <f>NOT(ISNA(VLOOKUP(A3219,des!B:B,1,FALSE)))</f>
        <v>0</v>
      </c>
      <c r="E3219" s="3" t="str">
        <f>IF(D3219,VLOOKUP(A3219,des!B:Q,11,FALSE),"")</f>
        <v/>
      </c>
      <c r="F3219" s="3" t="b">
        <f t="shared" si="200"/>
        <v>0</v>
      </c>
      <c r="G3219" s="3" t="str">
        <f t="shared" si="201"/>
        <v/>
      </c>
      <c r="H3219" s="3" t="str">
        <f>IF(D3219,VLOOKUP(A3219,des!B:Q,12,FALSE),"")</f>
        <v/>
      </c>
      <c r="I3219" s="3" t="b">
        <f t="shared" si="202"/>
        <v>0</v>
      </c>
      <c r="J3219" s="3" t="str">
        <f t="shared" si="203"/>
        <v/>
      </c>
    </row>
    <row r="3220" spans="1:10" x14ac:dyDescent="0.2">
      <c r="A3220" t="s">
        <v>12513</v>
      </c>
      <c r="B3220" t="s">
        <v>12514</v>
      </c>
      <c r="C3220" t="s">
        <v>12515</v>
      </c>
      <c r="D3220" s="3" t="b">
        <f>NOT(ISNA(VLOOKUP(A3220,des!B:B,1,FALSE)))</f>
        <v>0</v>
      </c>
      <c r="E3220" s="3" t="str">
        <f>IF(D3220,VLOOKUP(A3220,des!B:Q,11,FALSE),"")</f>
        <v/>
      </c>
      <c r="F3220" s="3" t="b">
        <f t="shared" si="200"/>
        <v>0</v>
      </c>
      <c r="G3220" s="3" t="str">
        <f t="shared" si="201"/>
        <v/>
      </c>
      <c r="H3220" s="3" t="str">
        <f>IF(D3220,VLOOKUP(A3220,des!B:Q,12,FALSE),"")</f>
        <v/>
      </c>
      <c r="I3220" s="3" t="b">
        <f t="shared" si="202"/>
        <v>0</v>
      </c>
      <c r="J3220" s="3" t="str">
        <f t="shared" si="203"/>
        <v/>
      </c>
    </row>
    <row r="3221" spans="1:10" x14ac:dyDescent="0.2">
      <c r="A3221" t="s">
        <v>12516</v>
      </c>
      <c r="B3221" t="s">
        <v>12517</v>
      </c>
      <c r="C3221" t="s">
        <v>12518</v>
      </c>
      <c r="D3221" s="3" t="b">
        <f>NOT(ISNA(VLOOKUP(A3221,des!B:B,1,FALSE)))</f>
        <v>0</v>
      </c>
      <c r="E3221" s="3" t="str">
        <f>IF(D3221,VLOOKUP(A3221,des!B:Q,11,FALSE),"")</f>
        <v/>
      </c>
      <c r="F3221" s="3" t="b">
        <f t="shared" si="200"/>
        <v>0</v>
      </c>
      <c r="G3221" s="3" t="str">
        <f t="shared" si="201"/>
        <v/>
      </c>
      <c r="H3221" s="3" t="str">
        <f>IF(D3221,VLOOKUP(A3221,des!B:Q,12,FALSE),"")</f>
        <v/>
      </c>
      <c r="I3221" s="3" t="b">
        <f t="shared" si="202"/>
        <v>0</v>
      </c>
      <c r="J3221" s="3" t="str">
        <f t="shared" si="203"/>
        <v/>
      </c>
    </row>
    <row r="3222" spans="1:10" x14ac:dyDescent="0.2">
      <c r="A3222" t="s">
        <v>12519</v>
      </c>
      <c r="B3222" t="s">
        <v>12520</v>
      </c>
      <c r="C3222" t="s">
        <v>12521</v>
      </c>
      <c r="D3222" s="3" t="b">
        <f>NOT(ISNA(VLOOKUP(A3222,des!B:B,1,FALSE)))</f>
        <v>0</v>
      </c>
      <c r="E3222" s="3" t="str">
        <f>IF(D3222,VLOOKUP(A3222,des!B:Q,11,FALSE),"")</f>
        <v/>
      </c>
      <c r="F3222" s="3" t="b">
        <f t="shared" si="200"/>
        <v>0</v>
      </c>
      <c r="G3222" s="3" t="str">
        <f t="shared" si="201"/>
        <v/>
      </c>
      <c r="H3222" s="3" t="str">
        <f>IF(D3222,VLOOKUP(A3222,des!B:Q,12,FALSE),"")</f>
        <v/>
      </c>
      <c r="I3222" s="3" t="b">
        <f t="shared" si="202"/>
        <v>0</v>
      </c>
      <c r="J3222" s="3" t="str">
        <f t="shared" si="203"/>
        <v/>
      </c>
    </row>
    <row r="3223" spans="1:10" x14ac:dyDescent="0.2">
      <c r="A3223" t="s">
        <v>12522</v>
      </c>
      <c r="B3223" t="s">
        <v>12523</v>
      </c>
      <c r="C3223" t="s">
        <v>12524</v>
      </c>
      <c r="D3223" s="3" t="b">
        <f>NOT(ISNA(VLOOKUP(A3223,des!B:B,1,FALSE)))</f>
        <v>0</v>
      </c>
      <c r="E3223" s="3" t="str">
        <f>IF(D3223,VLOOKUP(A3223,des!B:Q,11,FALSE),"")</f>
        <v/>
      </c>
      <c r="F3223" s="3" t="b">
        <f t="shared" si="200"/>
        <v>0</v>
      </c>
      <c r="G3223" s="3" t="str">
        <f t="shared" si="201"/>
        <v/>
      </c>
      <c r="H3223" s="3" t="str">
        <f>IF(D3223,VLOOKUP(A3223,des!B:Q,12,FALSE),"")</f>
        <v/>
      </c>
      <c r="I3223" s="3" t="b">
        <f t="shared" si="202"/>
        <v>0</v>
      </c>
      <c r="J3223" s="3" t="str">
        <f t="shared" si="203"/>
        <v/>
      </c>
    </row>
    <row r="3224" spans="1:10" x14ac:dyDescent="0.2">
      <c r="A3224" t="s">
        <v>12525</v>
      </c>
      <c r="B3224" t="s">
        <v>12526</v>
      </c>
      <c r="C3224" t="s">
        <v>12527</v>
      </c>
      <c r="D3224" s="3" t="b">
        <f>NOT(ISNA(VLOOKUP(A3224,des!B:B,1,FALSE)))</f>
        <v>0</v>
      </c>
      <c r="E3224" s="3" t="str">
        <f>IF(D3224,VLOOKUP(A3224,des!B:Q,11,FALSE),"")</f>
        <v/>
      </c>
      <c r="F3224" s="3" t="b">
        <f t="shared" si="200"/>
        <v>0</v>
      </c>
      <c r="G3224" s="3" t="str">
        <f t="shared" si="201"/>
        <v/>
      </c>
      <c r="H3224" s="3" t="str">
        <f>IF(D3224,VLOOKUP(A3224,des!B:Q,12,FALSE),"")</f>
        <v/>
      </c>
      <c r="I3224" s="3" t="b">
        <f t="shared" si="202"/>
        <v>0</v>
      </c>
      <c r="J3224" s="3" t="str">
        <f t="shared" si="203"/>
        <v/>
      </c>
    </row>
    <row r="3225" spans="1:10" x14ac:dyDescent="0.2">
      <c r="A3225" t="s">
        <v>12528</v>
      </c>
      <c r="B3225" t="s">
        <v>12529</v>
      </c>
      <c r="C3225" t="s">
        <v>12530</v>
      </c>
      <c r="D3225" s="3" t="b">
        <f>NOT(ISNA(VLOOKUP(A3225,des!B:B,1,FALSE)))</f>
        <v>0</v>
      </c>
      <c r="E3225" s="3" t="str">
        <f>IF(D3225,VLOOKUP(A3225,des!B:Q,11,FALSE),"")</f>
        <v/>
      </c>
      <c r="F3225" s="3" t="b">
        <f t="shared" si="200"/>
        <v>0</v>
      </c>
      <c r="G3225" s="3" t="str">
        <f t="shared" si="201"/>
        <v/>
      </c>
      <c r="H3225" s="3" t="str">
        <f>IF(D3225,VLOOKUP(A3225,des!B:Q,12,FALSE),"")</f>
        <v/>
      </c>
      <c r="I3225" s="3" t="b">
        <f t="shared" si="202"/>
        <v>0</v>
      </c>
      <c r="J3225" s="3" t="str">
        <f t="shared" si="203"/>
        <v/>
      </c>
    </row>
    <row r="3226" spans="1:10" x14ac:dyDescent="0.2">
      <c r="A3226" t="s">
        <v>12531</v>
      </c>
      <c r="B3226" t="s">
        <v>12532</v>
      </c>
      <c r="C3226" t="s">
        <v>12533</v>
      </c>
      <c r="D3226" s="3" t="b">
        <f>NOT(ISNA(VLOOKUP(A3226,des!B:B,1,FALSE)))</f>
        <v>0</v>
      </c>
      <c r="E3226" s="3" t="str">
        <f>IF(D3226,VLOOKUP(A3226,des!B:Q,11,FALSE),"")</f>
        <v/>
      </c>
      <c r="F3226" s="3" t="b">
        <f t="shared" si="200"/>
        <v>0</v>
      </c>
      <c r="G3226" s="3" t="str">
        <f t="shared" si="201"/>
        <v/>
      </c>
      <c r="H3226" s="3" t="str">
        <f>IF(D3226,VLOOKUP(A3226,des!B:Q,12,FALSE),"")</f>
        <v/>
      </c>
      <c r="I3226" s="3" t="b">
        <f t="shared" si="202"/>
        <v>0</v>
      </c>
      <c r="J3226" s="3" t="str">
        <f t="shared" si="203"/>
        <v/>
      </c>
    </row>
    <row r="3227" spans="1:10" x14ac:dyDescent="0.2">
      <c r="A3227" t="s">
        <v>12534</v>
      </c>
      <c r="B3227" t="s">
        <v>12535</v>
      </c>
      <c r="C3227" t="s">
        <v>12536</v>
      </c>
      <c r="D3227" s="3" t="b">
        <f>NOT(ISNA(VLOOKUP(A3227,des!B:B,1,FALSE)))</f>
        <v>0</v>
      </c>
      <c r="E3227" s="3" t="str">
        <f>IF(D3227,VLOOKUP(A3227,des!B:Q,11,FALSE),"")</f>
        <v/>
      </c>
      <c r="F3227" s="3" t="b">
        <f t="shared" si="200"/>
        <v>0</v>
      </c>
      <c r="G3227" s="3" t="str">
        <f t="shared" si="201"/>
        <v/>
      </c>
      <c r="H3227" s="3" t="str">
        <f>IF(D3227,VLOOKUP(A3227,des!B:Q,12,FALSE),"")</f>
        <v/>
      </c>
      <c r="I3227" s="3" t="b">
        <f t="shared" si="202"/>
        <v>0</v>
      </c>
      <c r="J3227" s="3" t="str">
        <f t="shared" si="203"/>
        <v/>
      </c>
    </row>
    <row r="3228" spans="1:10" x14ac:dyDescent="0.2">
      <c r="A3228" t="s">
        <v>12537</v>
      </c>
      <c r="B3228" t="s">
        <v>12538</v>
      </c>
      <c r="C3228" t="s">
        <v>12539</v>
      </c>
      <c r="D3228" s="3" t="b">
        <f>NOT(ISNA(VLOOKUP(A3228,des!B:B,1,FALSE)))</f>
        <v>0</v>
      </c>
      <c r="E3228" s="3" t="str">
        <f>IF(D3228,VLOOKUP(A3228,des!B:Q,11,FALSE),"")</f>
        <v/>
      </c>
      <c r="F3228" s="3" t="b">
        <f t="shared" si="200"/>
        <v>0</v>
      </c>
      <c r="G3228" s="3" t="str">
        <f t="shared" si="201"/>
        <v/>
      </c>
      <c r="H3228" s="3" t="str">
        <f>IF(D3228,VLOOKUP(A3228,des!B:Q,12,FALSE),"")</f>
        <v/>
      </c>
      <c r="I3228" s="3" t="b">
        <f t="shared" si="202"/>
        <v>0</v>
      </c>
      <c r="J3228" s="3" t="str">
        <f t="shared" si="203"/>
        <v/>
      </c>
    </row>
    <row r="3229" spans="1:10" x14ac:dyDescent="0.2">
      <c r="A3229" t="s">
        <v>12540</v>
      </c>
      <c r="B3229" t="s">
        <v>12541</v>
      </c>
      <c r="C3229" t="s">
        <v>12542</v>
      </c>
      <c r="D3229" s="3" t="b">
        <f>NOT(ISNA(VLOOKUP(A3229,des!B:B,1,FALSE)))</f>
        <v>0</v>
      </c>
      <c r="E3229" s="3" t="str">
        <f>IF(D3229,VLOOKUP(A3229,des!B:Q,11,FALSE),"")</f>
        <v/>
      </c>
      <c r="F3229" s="3" t="b">
        <f t="shared" si="200"/>
        <v>0</v>
      </c>
      <c r="G3229" s="3" t="str">
        <f t="shared" si="201"/>
        <v/>
      </c>
      <c r="H3229" s="3" t="str">
        <f>IF(D3229,VLOOKUP(A3229,des!B:Q,12,FALSE),"")</f>
        <v/>
      </c>
      <c r="I3229" s="3" t="b">
        <f t="shared" si="202"/>
        <v>0</v>
      </c>
      <c r="J3229" s="3" t="str">
        <f t="shared" si="203"/>
        <v/>
      </c>
    </row>
    <row r="3230" spans="1:10" x14ac:dyDescent="0.2">
      <c r="A3230" t="s">
        <v>12543</v>
      </c>
      <c r="B3230" t="s">
        <v>12544</v>
      </c>
      <c r="C3230" t="s">
        <v>12545</v>
      </c>
      <c r="D3230" s="3" t="b">
        <f>NOT(ISNA(VLOOKUP(A3230,des!B:B,1,FALSE)))</f>
        <v>0</v>
      </c>
      <c r="E3230" s="3" t="str">
        <f>IF(D3230,VLOOKUP(A3230,des!B:Q,11,FALSE),"")</f>
        <v/>
      </c>
      <c r="F3230" s="3" t="b">
        <f t="shared" si="200"/>
        <v>0</v>
      </c>
      <c r="G3230" s="3" t="str">
        <f t="shared" si="201"/>
        <v/>
      </c>
      <c r="H3230" s="3" t="str">
        <f>IF(D3230,VLOOKUP(A3230,des!B:Q,12,FALSE),"")</f>
        <v/>
      </c>
      <c r="I3230" s="3" t="b">
        <f t="shared" si="202"/>
        <v>0</v>
      </c>
      <c r="J3230" s="3" t="str">
        <f t="shared" si="203"/>
        <v/>
      </c>
    </row>
    <row r="3231" spans="1:10" x14ac:dyDescent="0.2">
      <c r="A3231" t="s">
        <v>12546</v>
      </c>
      <c r="B3231" t="s">
        <v>12547</v>
      </c>
      <c r="C3231" t="s">
        <v>12548</v>
      </c>
      <c r="D3231" s="3" t="b">
        <f>NOT(ISNA(VLOOKUP(A3231,des!B:B,1,FALSE)))</f>
        <v>0</v>
      </c>
      <c r="E3231" s="3" t="str">
        <f>IF(D3231,VLOOKUP(A3231,des!B:Q,11,FALSE),"")</f>
        <v/>
      </c>
      <c r="F3231" s="3" t="b">
        <f t="shared" si="200"/>
        <v>0</v>
      </c>
      <c r="G3231" s="3" t="str">
        <f t="shared" si="201"/>
        <v/>
      </c>
      <c r="H3231" s="3" t="str">
        <f>IF(D3231,VLOOKUP(A3231,des!B:Q,12,FALSE),"")</f>
        <v/>
      </c>
      <c r="I3231" s="3" t="b">
        <f t="shared" si="202"/>
        <v>0</v>
      </c>
      <c r="J3231" s="3" t="str">
        <f t="shared" si="203"/>
        <v/>
      </c>
    </row>
    <row r="3232" spans="1:10" x14ac:dyDescent="0.2">
      <c r="A3232" t="s">
        <v>12549</v>
      </c>
      <c r="B3232" t="s">
        <v>12550</v>
      </c>
      <c r="C3232" t="s">
        <v>12551</v>
      </c>
      <c r="D3232" s="3" t="b">
        <f>NOT(ISNA(VLOOKUP(A3232,des!B:B,1,FALSE)))</f>
        <v>0</v>
      </c>
      <c r="E3232" s="3" t="str">
        <f>IF(D3232,VLOOKUP(A3232,des!B:Q,11,FALSE),"")</f>
        <v/>
      </c>
      <c r="F3232" s="3" t="b">
        <f t="shared" si="200"/>
        <v>0</v>
      </c>
      <c r="G3232" s="3" t="str">
        <f t="shared" si="201"/>
        <v/>
      </c>
      <c r="H3232" s="3" t="str">
        <f>IF(D3232,VLOOKUP(A3232,des!B:Q,12,FALSE),"")</f>
        <v/>
      </c>
      <c r="I3232" s="3" t="b">
        <f t="shared" si="202"/>
        <v>0</v>
      </c>
      <c r="J3232" s="3" t="str">
        <f t="shared" si="203"/>
        <v/>
      </c>
    </row>
    <row r="3233" spans="1:10" x14ac:dyDescent="0.2">
      <c r="A3233" t="s">
        <v>12552</v>
      </c>
      <c r="B3233" t="s">
        <v>12553</v>
      </c>
      <c r="C3233" t="s">
        <v>12554</v>
      </c>
      <c r="D3233" s="3" t="b">
        <f>NOT(ISNA(VLOOKUP(A3233,des!B:B,1,FALSE)))</f>
        <v>0</v>
      </c>
      <c r="E3233" s="3" t="str">
        <f>IF(D3233,VLOOKUP(A3233,des!B:Q,11,FALSE),"")</f>
        <v/>
      </c>
      <c r="F3233" s="3" t="b">
        <f t="shared" si="200"/>
        <v>0</v>
      </c>
      <c r="G3233" s="3" t="str">
        <f t="shared" si="201"/>
        <v/>
      </c>
      <c r="H3233" s="3" t="str">
        <f>IF(D3233,VLOOKUP(A3233,des!B:Q,12,FALSE),"")</f>
        <v/>
      </c>
      <c r="I3233" s="3" t="b">
        <f t="shared" si="202"/>
        <v>0</v>
      </c>
      <c r="J3233" s="3" t="str">
        <f t="shared" si="203"/>
        <v/>
      </c>
    </row>
    <row r="3234" spans="1:10" x14ac:dyDescent="0.2">
      <c r="A3234" t="s">
        <v>12555</v>
      </c>
      <c r="B3234" t="s">
        <v>12556</v>
      </c>
      <c r="C3234" t="s">
        <v>12557</v>
      </c>
      <c r="D3234" s="3" t="b">
        <f>NOT(ISNA(VLOOKUP(A3234,des!B:B,1,FALSE)))</f>
        <v>0</v>
      </c>
      <c r="E3234" s="3" t="str">
        <f>IF(D3234,VLOOKUP(A3234,des!B:Q,11,FALSE),"")</f>
        <v/>
      </c>
      <c r="F3234" s="3" t="b">
        <f t="shared" si="200"/>
        <v>0</v>
      </c>
      <c r="G3234" s="3" t="str">
        <f t="shared" si="201"/>
        <v/>
      </c>
      <c r="H3234" s="3" t="str">
        <f>IF(D3234,VLOOKUP(A3234,des!B:Q,12,FALSE),"")</f>
        <v/>
      </c>
      <c r="I3234" s="3" t="b">
        <f t="shared" si="202"/>
        <v>0</v>
      </c>
      <c r="J3234" s="3" t="str">
        <f t="shared" si="203"/>
        <v/>
      </c>
    </row>
    <row r="3235" spans="1:10" x14ac:dyDescent="0.2">
      <c r="A3235" t="s">
        <v>12558</v>
      </c>
      <c r="B3235" t="s">
        <v>12559</v>
      </c>
      <c r="C3235" t="s">
        <v>12560</v>
      </c>
      <c r="D3235" s="3" t="b">
        <f>NOT(ISNA(VLOOKUP(A3235,des!B:B,1,FALSE)))</f>
        <v>0</v>
      </c>
      <c r="E3235" s="3" t="str">
        <f>IF(D3235,VLOOKUP(A3235,des!B:Q,11,FALSE),"")</f>
        <v/>
      </c>
      <c r="F3235" s="3" t="b">
        <f t="shared" si="200"/>
        <v>0</v>
      </c>
      <c r="G3235" s="3" t="str">
        <f t="shared" si="201"/>
        <v/>
      </c>
      <c r="H3235" s="3" t="str">
        <f>IF(D3235,VLOOKUP(A3235,des!B:Q,12,FALSE),"")</f>
        <v/>
      </c>
      <c r="I3235" s="3" t="b">
        <f t="shared" si="202"/>
        <v>0</v>
      </c>
      <c r="J3235" s="3" t="str">
        <f t="shared" si="203"/>
        <v/>
      </c>
    </row>
    <row r="3236" spans="1:10" x14ac:dyDescent="0.2">
      <c r="A3236" t="s">
        <v>12561</v>
      </c>
      <c r="B3236" t="s">
        <v>12562</v>
      </c>
      <c r="C3236" t="s">
        <v>12563</v>
      </c>
      <c r="D3236" s="3" t="b">
        <f>NOT(ISNA(VLOOKUP(A3236,des!B:B,1,FALSE)))</f>
        <v>0</v>
      </c>
      <c r="E3236" s="3" t="str">
        <f>IF(D3236,VLOOKUP(A3236,des!B:Q,11,FALSE),"")</f>
        <v/>
      </c>
      <c r="F3236" s="3" t="b">
        <f t="shared" si="200"/>
        <v>0</v>
      </c>
      <c r="G3236" s="3" t="str">
        <f t="shared" si="201"/>
        <v/>
      </c>
      <c r="H3236" s="3" t="str">
        <f>IF(D3236,VLOOKUP(A3236,des!B:Q,12,FALSE),"")</f>
        <v/>
      </c>
      <c r="I3236" s="3" t="b">
        <f t="shared" si="202"/>
        <v>0</v>
      </c>
      <c r="J3236" s="3" t="str">
        <f t="shared" si="203"/>
        <v/>
      </c>
    </row>
    <row r="3237" spans="1:10" x14ac:dyDescent="0.2">
      <c r="A3237" t="s">
        <v>12564</v>
      </c>
      <c r="B3237" t="s">
        <v>12565</v>
      </c>
      <c r="C3237" t="s">
        <v>12566</v>
      </c>
      <c r="D3237" s="3" t="b">
        <f>NOT(ISNA(VLOOKUP(A3237,des!B:B,1,FALSE)))</f>
        <v>0</v>
      </c>
      <c r="E3237" s="3" t="str">
        <f>IF(D3237,VLOOKUP(A3237,des!B:Q,11,FALSE),"")</f>
        <v/>
      </c>
      <c r="F3237" s="3" t="b">
        <f t="shared" si="200"/>
        <v>0</v>
      </c>
      <c r="G3237" s="3" t="str">
        <f t="shared" si="201"/>
        <v/>
      </c>
      <c r="H3237" s="3" t="str">
        <f>IF(D3237,VLOOKUP(A3237,des!B:Q,12,FALSE),"")</f>
        <v/>
      </c>
      <c r="I3237" s="3" t="b">
        <f t="shared" si="202"/>
        <v>0</v>
      </c>
      <c r="J3237" s="3" t="str">
        <f t="shared" si="203"/>
        <v/>
      </c>
    </row>
    <row r="3238" spans="1:10" x14ac:dyDescent="0.2">
      <c r="A3238" t="s">
        <v>12567</v>
      </c>
      <c r="B3238" t="s">
        <v>12568</v>
      </c>
      <c r="C3238" t="s">
        <v>12568</v>
      </c>
      <c r="D3238" s="3" t="b">
        <f>NOT(ISNA(VLOOKUP(A3238,des!B:B,1,FALSE)))</f>
        <v>0</v>
      </c>
      <c r="E3238" s="3" t="str">
        <f>IF(D3238,VLOOKUP(A3238,des!B:Q,11,FALSE),"")</f>
        <v/>
      </c>
      <c r="F3238" s="3" t="b">
        <f t="shared" si="200"/>
        <v>0</v>
      </c>
      <c r="G3238" s="3" t="str">
        <f t="shared" si="201"/>
        <v/>
      </c>
      <c r="H3238" s="3" t="str">
        <f>IF(D3238,VLOOKUP(A3238,des!B:Q,12,FALSE),"")</f>
        <v/>
      </c>
      <c r="I3238" s="3" t="b">
        <f t="shared" si="202"/>
        <v>0</v>
      </c>
      <c r="J3238" s="3" t="str">
        <f t="shared" si="203"/>
        <v/>
      </c>
    </row>
    <row r="3239" spans="1:10" x14ac:dyDescent="0.2">
      <c r="A3239" t="s">
        <v>12569</v>
      </c>
      <c r="B3239" t="s">
        <v>12570</v>
      </c>
      <c r="C3239" t="s">
        <v>12570</v>
      </c>
      <c r="D3239" s="3" t="b">
        <f>NOT(ISNA(VLOOKUP(A3239,des!B:B,1,FALSE)))</f>
        <v>0</v>
      </c>
      <c r="E3239" s="3" t="str">
        <f>IF(D3239,VLOOKUP(A3239,des!B:Q,11,FALSE),"")</f>
        <v/>
      </c>
      <c r="F3239" s="3" t="b">
        <f t="shared" si="200"/>
        <v>0</v>
      </c>
      <c r="G3239" s="3" t="str">
        <f t="shared" si="201"/>
        <v/>
      </c>
      <c r="H3239" s="3" t="str">
        <f>IF(D3239,VLOOKUP(A3239,des!B:Q,12,FALSE),"")</f>
        <v/>
      </c>
      <c r="I3239" s="3" t="b">
        <f t="shared" si="202"/>
        <v>0</v>
      </c>
      <c r="J3239" s="3" t="str">
        <f t="shared" si="203"/>
        <v/>
      </c>
    </row>
    <row r="3240" spans="1:10" x14ac:dyDescent="0.2">
      <c r="A3240" t="s">
        <v>12571</v>
      </c>
      <c r="B3240" t="s">
        <v>12572</v>
      </c>
      <c r="C3240" t="s">
        <v>12573</v>
      </c>
      <c r="D3240" s="3" t="b">
        <f>NOT(ISNA(VLOOKUP(A3240,des!B:B,1,FALSE)))</f>
        <v>0</v>
      </c>
      <c r="E3240" s="3" t="str">
        <f>IF(D3240,VLOOKUP(A3240,des!B:Q,11,FALSE),"")</f>
        <v/>
      </c>
      <c r="F3240" s="3" t="b">
        <f t="shared" si="200"/>
        <v>0</v>
      </c>
      <c r="G3240" s="3" t="str">
        <f t="shared" si="201"/>
        <v/>
      </c>
      <c r="H3240" s="3" t="str">
        <f>IF(D3240,VLOOKUP(A3240,des!B:Q,12,FALSE),"")</f>
        <v/>
      </c>
      <c r="I3240" s="3" t="b">
        <f t="shared" si="202"/>
        <v>0</v>
      </c>
      <c r="J3240" s="3" t="str">
        <f t="shared" si="203"/>
        <v/>
      </c>
    </row>
    <row r="3241" spans="1:10" x14ac:dyDescent="0.2">
      <c r="A3241" t="s">
        <v>12574</v>
      </c>
      <c r="B3241" t="s">
        <v>12575</v>
      </c>
      <c r="C3241" t="s">
        <v>12576</v>
      </c>
      <c r="D3241" s="3" t="b">
        <f>NOT(ISNA(VLOOKUP(A3241,des!B:B,1,FALSE)))</f>
        <v>0</v>
      </c>
      <c r="E3241" s="3" t="str">
        <f>IF(D3241,VLOOKUP(A3241,des!B:Q,11,FALSE),"")</f>
        <v/>
      </c>
      <c r="F3241" s="3" t="b">
        <f t="shared" si="200"/>
        <v>0</v>
      </c>
      <c r="G3241" s="3" t="str">
        <f t="shared" si="201"/>
        <v/>
      </c>
      <c r="H3241" s="3" t="str">
        <f>IF(D3241,VLOOKUP(A3241,des!B:Q,12,FALSE),"")</f>
        <v/>
      </c>
      <c r="I3241" s="3" t="b">
        <f t="shared" si="202"/>
        <v>0</v>
      </c>
      <c r="J3241" s="3" t="str">
        <f t="shared" si="203"/>
        <v/>
      </c>
    </row>
    <row r="3242" spans="1:10" x14ac:dyDescent="0.2">
      <c r="A3242" t="s">
        <v>12577</v>
      </c>
      <c r="B3242" t="s">
        <v>12578</v>
      </c>
      <c r="C3242" t="s">
        <v>12578</v>
      </c>
      <c r="D3242" s="3" t="b">
        <f>NOT(ISNA(VLOOKUP(A3242,des!B:B,1,FALSE)))</f>
        <v>0</v>
      </c>
      <c r="E3242" s="3" t="str">
        <f>IF(D3242,VLOOKUP(A3242,des!B:Q,11,FALSE),"")</f>
        <v/>
      </c>
      <c r="F3242" s="3" t="b">
        <f t="shared" si="200"/>
        <v>0</v>
      </c>
      <c r="G3242" s="3" t="str">
        <f t="shared" si="201"/>
        <v/>
      </c>
      <c r="H3242" s="3" t="str">
        <f>IF(D3242,VLOOKUP(A3242,des!B:Q,12,FALSE),"")</f>
        <v/>
      </c>
      <c r="I3242" s="3" t="b">
        <f t="shared" si="202"/>
        <v>0</v>
      </c>
      <c r="J3242" s="3" t="str">
        <f t="shared" si="203"/>
        <v/>
      </c>
    </row>
    <row r="3243" spans="1:10" x14ac:dyDescent="0.2">
      <c r="A3243" t="s">
        <v>12579</v>
      </c>
      <c r="B3243" t="s">
        <v>12580</v>
      </c>
      <c r="C3243" t="s">
        <v>12580</v>
      </c>
      <c r="D3243" s="3" t="b">
        <f>NOT(ISNA(VLOOKUP(A3243,des!B:B,1,FALSE)))</f>
        <v>0</v>
      </c>
      <c r="E3243" s="3" t="str">
        <f>IF(D3243,VLOOKUP(A3243,des!B:Q,11,FALSE),"")</f>
        <v/>
      </c>
      <c r="F3243" s="3" t="b">
        <f t="shared" si="200"/>
        <v>0</v>
      </c>
      <c r="G3243" s="3" t="str">
        <f t="shared" si="201"/>
        <v/>
      </c>
      <c r="H3243" s="3" t="str">
        <f>IF(D3243,VLOOKUP(A3243,des!B:Q,12,FALSE),"")</f>
        <v/>
      </c>
      <c r="I3243" s="3" t="b">
        <f t="shared" si="202"/>
        <v>0</v>
      </c>
      <c r="J3243" s="3" t="str">
        <f t="shared" si="203"/>
        <v/>
      </c>
    </row>
    <row r="3244" spans="1:10" x14ac:dyDescent="0.2">
      <c r="A3244" t="s">
        <v>12581</v>
      </c>
      <c r="B3244" t="s">
        <v>12582</v>
      </c>
      <c r="C3244" t="s">
        <v>12582</v>
      </c>
      <c r="D3244" s="3" t="b">
        <f>NOT(ISNA(VLOOKUP(A3244,des!B:B,1,FALSE)))</f>
        <v>0</v>
      </c>
      <c r="E3244" s="3" t="str">
        <f>IF(D3244,VLOOKUP(A3244,des!B:Q,11,FALSE),"")</f>
        <v/>
      </c>
      <c r="F3244" s="3" t="b">
        <f t="shared" si="200"/>
        <v>0</v>
      </c>
      <c r="G3244" s="3" t="str">
        <f t="shared" si="201"/>
        <v/>
      </c>
      <c r="H3244" s="3" t="str">
        <f>IF(D3244,VLOOKUP(A3244,des!B:Q,12,FALSE),"")</f>
        <v/>
      </c>
      <c r="I3244" s="3" t="b">
        <f t="shared" si="202"/>
        <v>0</v>
      </c>
      <c r="J3244" s="3" t="str">
        <f t="shared" si="203"/>
        <v/>
      </c>
    </row>
    <row r="3245" spans="1:10" x14ac:dyDescent="0.2">
      <c r="A3245" t="s">
        <v>12583</v>
      </c>
      <c r="B3245" t="s">
        <v>12584</v>
      </c>
      <c r="C3245" t="s">
        <v>12584</v>
      </c>
      <c r="D3245" s="3" t="b">
        <f>NOT(ISNA(VLOOKUP(A3245,des!B:B,1,FALSE)))</f>
        <v>0</v>
      </c>
      <c r="E3245" s="3" t="str">
        <f>IF(D3245,VLOOKUP(A3245,des!B:Q,11,FALSE),"")</f>
        <v/>
      </c>
      <c r="F3245" s="3" t="b">
        <f t="shared" si="200"/>
        <v>0</v>
      </c>
      <c r="G3245" s="3" t="str">
        <f t="shared" si="201"/>
        <v/>
      </c>
      <c r="H3245" s="3" t="str">
        <f>IF(D3245,VLOOKUP(A3245,des!B:Q,12,FALSE),"")</f>
        <v/>
      </c>
      <c r="I3245" s="3" t="b">
        <f t="shared" si="202"/>
        <v>0</v>
      </c>
      <c r="J3245" s="3" t="str">
        <f t="shared" si="203"/>
        <v/>
      </c>
    </row>
    <row r="3246" spans="1:10" x14ac:dyDescent="0.2">
      <c r="A3246" t="s">
        <v>12585</v>
      </c>
      <c r="B3246" t="s">
        <v>12586</v>
      </c>
      <c r="C3246" t="s">
        <v>12586</v>
      </c>
      <c r="D3246" s="3" t="b">
        <f>NOT(ISNA(VLOOKUP(A3246,des!B:B,1,FALSE)))</f>
        <v>0</v>
      </c>
      <c r="E3246" s="3" t="str">
        <f>IF(D3246,VLOOKUP(A3246,des!B:Q,11,FALSE),"")</f>
        <v/>
      </c>
      <c r="F3246" s="3" t="b">
        <f t="shared" si="200"/>
        <v>0</v>
      </c>
      <c r="G3246" s="3" t="str">
        <f t="shared" si="201"/>
        <v/>
      </c>
      <c r="H3246" s="3" t="str">
        <f>IF(D3246,VLOOKUP(A3246,des!B:Q,12,FALSE),"")</f>
        <v/>
      </c>
      <c r="I3246" s="3" t="b">
        <f t="shared" si="202"/>
        <v>0</v>
      </c>
      <c r="J3246" s="3" t="str">
        <f t="shared" si="203"/>
        <v/>
      </c>
    </row>
    <row r="3247" spans="1:10" x14ac:dyDescent="0.2">
      <c r="A3247" t="s">
        <v>12587</v>
      </c>
      <c r="B3247" t="s">
        <v>12588</v>
      </c>
      <c r="C3247" t="s">
        <v>12588</v>
      </c>
      <c r="D3247" s="3" t="b">
        <f>NOT(ISNA(VLOOKUP(A3247,des!B:B,1,FALSE)))</f>
        <v>0</v>
      </c>
      <c r="E3247" s="3" t="str">
        <f>IF(D3247,VLOOKUP(A3247,des!B:Q,11,FALSE),"")</f>
        <v/>
      </c>
      <c r="F3247" s="3" t="b">
        <f t="shared" si="200"/>
        <v>0</v>
      </c>
      <c r="G3247" s="3" t="str">
        <f t="shared" si="201"/>
        <v/>
      </c>
      <c r="H3247" s="3" t="str">
        <f>IF(D3247,VLOOKUP(A3247,des!B:Q,12,FALSE),"")</f>
        <v/>
      </c>
      <c r="I3247" s="3" t="b">
        <f t="shared" si="202"/>
        <v>0</v>
      </c>
      <c r="J3247" s="3" t="str">
        <f t="shared" si="203"/>
        <v/>
      </c>
    </row>
    <row r="3248" spans="1:10" x14ac:dyDescent="0.2">
      <c r="A3248" t="s">
        <v>12589</v>
      </c>
      <c r="B3248" t="s">
        <v>12590</v>
      </c>
      <c r="C3248" t="s">
        <v>12590</v>
      </c>
      <c r="D3248" s="3" t="b">
        <f>NOT(ISNA(VLOOKUP(A3248,des!B:B,1,FALSE)))</f>
        <v>0</v>
      </c>
      <c r="E3248" s="3" t="str">
        <f>IF(D3248,VLOOKUP(A3248,des!B:Q,11,FALSE),"")</f>
        <v/>
      </c>
      <c r="F3248" s="3" t="b">
        <f t="shared" si="200"/>
        <v>0</v>
      </c>
      <c r="G3248" s="3" t="str">
        <f t="shared" si="201"/>
        <v/>
      </c>
      <c r="H3248" s="3" t="str">
        <f>IF(D3248,VLOOKUP(A3248,des!B:Q,12,FALSE),"")</f>
        <v/>
      </c>
      <c r="I3248" s="3" t="b">
        <f t="shared" si="202"/>
        <v>0</v>
      </c>
      <c r="J3248" s="3" t="str">
        <f t="shared" si="203"/>
        <v/>
      </c>
    </row>
    <row r="3249" spans="1:10" x14ac:dyDescent="0.2">
      <c r="A3249" t="s">
        <v>12591</v>
      </c>
      <c r="B3249" t="s">
        <v>12592</v>
      </c>
      <c r="C3249" t="s">
        <v>12592</v>
      </c>
      <c r="D3249" s="3" t="b">
        <f>NOT(ISNA(VLOOKUP(A3249,des!B:B,1,FALSE)))</f>
        <v>0</v>
      </c>
      <c r="E3249" s="3" t="str">
        <f>IF(D3249,VLOOKUP(A3249,des!B:Q,11,FALSE),"")</f>
        <v/>
      </c>
      <c r="F3249" s="3" t="b">
        <f t="shared" si="200"/>
        <v>0</v>
      </c>
      <c r="G3249" s="3" t="str">
        <f t="shared" si="201"/>
        <v/>
      </c>
      <c r="H3249" s="3" t="str">
        <f>IF(D3249,VLOOKUP(A3249,des!B:Q,12,FALSE),"")</f>
        <v/>
      </c>
      <c r="I3249" s="3" t="b">
        <f t="shared" si="202"/>
        <v>0</v>
      </c>
      <c r="J3249" s="3" t="str">
        <f t="shared" si="203"/>
        <v/>
      </c>
    </row>
    <row r="3250" spans="1:10" x14ac:dyDescent="0.2">
      <c r="A3250" t="s">
        <v>12593</v>
      </c>
      <c r="B3250" t="s">
        <v>12594</v>
      </c>
      <c r="C3250" t="s">
        <v>12594</v>
      </c>
      <c r="D3250" s="3" t="b">
        <f>NOT(ISNA(VLOOKUP(A3250,des!B:B,1,FALSE)))</f>
        <v>0</v>
      </c>
      <c r="E3250" s="3" t="str">
        <f>IF(D3250,VLOOKUP(A3250,des!B:Q,11,FALSE),"")</f>
        <v/>
      </c>
      <c r="F3250" s="3" t="b">
        <f t="shared" si="200"/>
        <v>0</v>
      </c>
      <c r="G3250" s="3" t="str">
        <f t="shared" si="201"/>
        <v/>
      </c>
      <c r="H3250" s="3" t="str">
        <f>IF(D3250,VLOOKUP(A3250,des!B:Q,12,FALSE),"")</f>
        <v/>
      </c>
      <c r="I3250" s="3" t="b">
        <f t="shared" si="202"/>
        <v>0</v>
      </c>
      <c r="J3250" s="3" t="str">
        <f t="shared" si="203"/>
        <v/>
      </c>
    </row>
    <row r="3251" spans="1:10" x14ac:dyDescent="0.2">
      <c r="A3251" t="s">
        <v>12595</v>
      </c>
      <c r="B3251" t="s">
        <v>12596</v>
      </c>
      <c r="C3251" t="s">
        <v>12596</v>
      </c>
      <c r="D3251" s="3" t="b">
        <f>NOT(ISNA(VLOOKUP(A3251,des!B:B,1,FALSE)))</f>
        <v>0</v>
      </c>
      <c r="E3251" s="3" t="str">
        <f>IF(D3251,VLOOKUP(A3251,des!B:Q,11,FALSE),"")</f>
        <v/>
      </c>
      <c r="F3251" s="3" t="b">
        <f t="shared" si="200"/>
        <v>0</v>
      </c>
      <c r="G3251" s="3" t="str">
        <f t="shared" si="201"/>
        <v/>
      </c>
      <c r="H3251" s="3" t="str">
        <f>IF(D3251,VLOOKUP(A3251,des!B:Q,12,FALSE),"")</f>
        <v/>
      </c>
      <c r="I3251" s="3" t="b">
        <f t="shared" si="202"/>
        <v>0</v>
      </c>
      <c r="J3251" s="3" t="str">
        <f t="shared" si="203"/>
        <v/>
      </c>
    </row>
    <row r="3252" spans="1:10" x14ac:dyDescent="0.2">
      <c r="A3252" t="s">
        <v>12597</v>
      </c>
      <c r="B3252" t="s">
        <v>12598</v>
      </c>
      <c r="C3252" t="s">
        <v>12598</v>
      </c>
      <c r="D3252" s="3" t="b">
        <f>NOT(ISNA(VLOOKUP(A3252,des!B:B,1,FALSE)))</f>
        <v>0</v>
      </c>
      <c r="E3252" s="3" t="str">
        <f>IF(D3252,VLOOKUP(A3252,des!B:Q,11,FALSE),"")</f>
        <v/>
      </c>
      <c r="F3252" s="3" t="b">
        <f t="shared" si="200"/>
        <v>0</v>
      </c>
      <c r="G3252" s="3" t="str">
        <f t="shared" si="201"/>
        <v/>
      </c>
      <c r="H3252" s="3" t="str">
        <f>IF(D3252,VLOOKUP(A3252,des!B:Q,12,FALSE),"")</f>
        <v/>
      </c>
      <c r="I3252" s="3" t="b">
        <f t="shared" si="202"/>
        <v>0</v>
      </c>
      <c r="J3252" s="3" t="str">
        <f t="shared" si="203"/>
        <v/>
      </c>
    </row>
    <row r="3253" spans="1:10" x14ac:dyDescent="0.2">
      <c r="A3253" t="s">
        <v>12599</v>
      </c>
      <c r="B3253" t="s">
        <v>12600</v>
      </c>
      <c r="C3253" t="s">
        <v>12600</v>
      </c>
      <c r="D3253" s="3" t="b">
        <f>NOT(ISNA(VLOOKUP(A3253,des!B:B,1,FALSE)))</f>
        <v>0</v>
      </c>
      <c r="E3253" s="3" t="str">
        <f>IF(D3253,VLOOKUP(A3253,des!B:Q,11,FALSE),"")</f>
        <v/>
      </c>
      <c r="F3253" s="3" t="b">
        <f t="shared" si="200"/>
        <v>0</v>
      </c>
      <c r="G3253" s="3" t="str">
        <f t="shared" si="201"/>
        <v/>
      </c>
      <c r="H3253" s="3" t="str">
        <f>IF(D3253,VLOOKUP(A3253,des!B:Q,12,FALSE),"")</f>
        <v/>
      </c>
      <c r="I3253" s="3" t="b">
        <f t="shared" si="202"/>
        <v>0</v>
      </c>
      <c r="J3253" s="3" t="str">
        <f t="shared" si="203"/>
        <v/>
      </c>
    </row>
    <row r="3254" spans="1:10" x14ac:dyDescent="0.2">
      <c r="A3254" t="s">
        <v>12601</v>
      </c>
      <c r="B3254" t="s">
        <v>12602</v>
      </c>
      <c r="C3254" t="s">
        <v>12602</v>
      </c>
      <c r="D3254" s="3" t="b">
        <f>NOT(ISNA(VLOOKUP(A3254,des!B:B,1,FALSE)))</f>
        <v>0</v>
      </c>
      <c r="E3254" s="3" t="str">
        <f>IF(D3254,VLOOKUP(A3254,des!B:Q,11,FALSE),"")</f>
        <v/>
      </c>
      <c r="F3254" s="3" t="b">
        <f t="shared" si="200"/>
        <v>0</v>
      </c>
      <c r="G3254" s="3" t="str">
        <f t="shared" si="201"/>
        <v/>
      </c>
      <c r="H3254" s="3" t="str">
        <f>IF(D3254,VLOOKUP(A3254,des!B:Q,12,FALSE),"")</f>
        <v/>
      </c>
      <c r="I3254" s="3" t="b">
        <f t="shared" si="202"/>
        <v>0</v>
      </c>
      <c r="J3254" s="3" t="str">
        <f t="shared" si="203"/>
        <v/>
      </c>
    </row>
    <row r="3255" spans="1:10" x14ac:dyDescent="0.2">
      <c r="A3255" t="s">
        <v>12603</v>
      </c>
      <c r="B3255" t="s">
        <v>12604</v>
      </c>
      <c r="C3255" t="s">
        <v>12604</v>
      </c>
      <c r="D3255" s="3" t="b">
        <f>NOT(ISNA(VLOOKUP(A3255,des!B:B,1,FALSE)))</f>
        <v>0</v>
      </c>
      <c r="E3255" s="3" t="str">
        <f>IF(D3255,VLOOKUP(A3255,des!B:Q,11,FALSE),"")</f>
        <v/>
      </c>
      <c r="F3255" s="3" t="b">
        <f t="shared" si="200"/>
        <v>0</v>
      </c>
      <c r="G3255" s="3" t="str">
        <f t="shared" si="201"/>
        <v/>
      </c>
      <c r="H3255" s="3" t="str">
        <f>IF(D3255,VLOOKUP(A3255,des!B:Q,12,FALSE),"")</f>
        <v/>
      </c>
      <c r="I3255" s="3" t="b">
        <f t="shared" si="202"/>
        <v>0</v>
      </c>
      <c r="J3255" s="3" t="str">
        <f t="shared" si="203"/>
        <v/>
      </c>
    </row>
    <row r="3256" spans="1:10" x14ac:dyDescent="0.2">
      <c r="A3256" t="s">
        <v>12605</v>
      </c>
      <c r="B3256" t="s">
        <v>12606</v>
      </c>
      <c r="C3256" t="s">
        <v>12606</v>
      </c>
      <c r="D3256" s="3" t="b">
        <f>NOT(ISNA(VLOOKUP(A3256,des!B:B,1,FALSE)))</f>
        <v>0</v>
      </c>
      <c r="E3256" s="3" t="str">
        <f>IF(D3256,VLOOKUP(A3256,des!B:Q,11,FALSE),"")</f>
        <v/>
      </c>
      <c r="F3256" s="3" t="b">
        <f t="shared" si="200"/>
        <v>0</v>
      </c>
      <c r="G3256" s="3" t="str">
        <f t="shared" si="201"/>
        <v/>
      </c>
      <c r="H3256" s="3" t="str">
        <f>IF(D3256,VLOOKUP(A3256,des!B:Q,12,FALSE),"")</f>
        <v/>
      </c>
      <c r="I3256" s="3" t="b">
        <f t="shared" si="202"/>
        <v>0</v>
      </c>
      <c r="J3256" s="3" t="str">
        <f t="shared" si="203"/>
        <v/>
      </c>
    </row>
    <row r="3257" spans="1:10" x14ac:dyDescent="0.2">
      <c r="A3257" t="s">
        <v>12607</v>
      </c>
      <c r="B3257" t="s">
        <v>12608</v>
      </c>
      <c r="C3257" t="s">
        <v>12608</v>
      </c>
      <c r="D3257" s="3" t="b">
        <f>NOT(ISNA(VLOOKUP(A3257,des!B:B,1,FALSE)))</f>
        <v>0</v>
      </c>
      <c r="E3257" s="3" t="str">
        <f>IF(D3257,VLOOKUP(A3257,des!B:Q,11,FALSE),"")</f>
        <v/>
      </c>
      <c r="F3257" s="3" t="b">
        <f t="shared" si="200"/>
        <v>0</v>
      </c>
      <c r="G3257" s="3" t="str">
        <f t="shared" si="201"/>
        <v/>
      </c>
      <c r="H3257" s="3" t="str">
        <f>IF(D3257,VLOOKUP(A3257,des!B:Q,12,FALSE),"")</f>
        <v/>
      </c>
      <c r="I3257" s="3" t="b">
        <f t="shared" si="202"/>
        <v>0</v>
      </c>
      <c r="J3257" s="3" t="str">
        <f t="shared" si="203"/>
        <v/>
      </c>
    </row>
    <row r="3258" spans="1:10" x14ac:dyDescent="0.2">
      <c r="A3258" t="s">
        <v>12609</v>
      </c>
      <c r="B3258" t="s">
        <v>12610</v>
      </c>
      <c r="C3258" t="s">
        <v>12610</v>
      </c>
      <c r="D3258" s="3" t="b">
        <f>NOT(ISNA(VLOOKUP(A3258,des!B:B,1,FALSE)))</f>
        <v>0</v>
      </c>
      <c r="E3258" s="3" t="str">
        <f>IF(D3258,VLOOKUP(A3258,des!B:Q,11,FALSE),"")</f>
        <v/>
      </c>
      <c r="F3258" s="3" t="b">
        <f t="shared" si="200"/>
        <v>0</v>
      </c>
      <c r="G3258" s="3" t="str">
        <f t="shared" si="201"/>
        <v/>
      </c>
      <c r="H3258" s="3" t="str">
        <f>IF(D3258,VLOOKUP(A3258,des!B:Q,12,FALSE),"")</f>
        <v/>
      </c>
      <c r="I3258" s="3" t="b">
        <f t="shared" si="202"/>
        <v>0</v>
      </c>
      <c r="J3258" s="3" t="str">
        <f t="shared" si="203"/>
        <v/>
      </c>
    </row>
    <row r="3259" spans="1:10" x14ac:dyDescent="0.2">
      <c r="A3259" t="s">
        <v>12611</v>
      </c>
      <c r="B3259" t="s">
        <v>12612</v>
      </c>
      <c r="C3259" t="s">
        <v>12612</v>
      </c>
      <c r="D3259" s="3" t="b">
        <f>NOT(ISNA(VLOOKUP(A3259,des!B:B,1,FALSE)))</f>
        <v>0</v>
      </c>
      <c r="E3259" s="3" t="str">
        <f>IF(D3259,VLOOKUP(A3259,des!B:Q,11,FALSE),"")</f>
        <v/>
      </c>
      <c r="F3259" s="3" t="b">
        <f t="shared" si="200"/>
        <v>0</v>
      </c>
      <c r="G3259" s="3" t="str">
        <f t="shared" si="201"/>
        <v/>
      </c>
      <c r="H3259" s="3" t="str">
        <f>IF(D3259,VLOOKUP(A3259,des!B:Q,12,FALSE),"")</f>
        <v/>
      </c>
      <c r="I3259" s="3" t="b">
        <f t="shared" si="202"/>
        <v>0</v>
      </c>
      <c r="J3259" s="3" t="str">
        <f t="shared" si="203"/>
        <v/>
      </c>
    </row>
    <row r="3260" spans="1:10" x14ac:dyDescent="0.2">
      <c r="A3260" t="s">
        <v>12613</v>
      </c>
      <c r="B3260" t="s">
        <v>12614</v>
      </c>
      <c r="C3260" t="s">
        <v>12614</v>
      </c>
      <c r="D3260" s="3" t="b">
        <f>NOT(ISNA(VLOOKUP(A3260,des!B:B,1,FALSE)))</f>
        <v>0</v>
      </c>
      <c r="E3260" s="3" t="str">
        <f>IF(D3260,VLOOKUP(A3260,des!B:Q,11,FALSE),"")</f>
        <v/>
      </c>
      <c r="F3260" s="3" t="b">
        <f t="shared" si="200"/>
        <v>0</v>
      </c>
      <c r="G3260" s="3" t="str">
        <f t="shared" si="201"/>
        <v/>
      </c>
      <c r="H3260" s="3" t="str">
        <f>IF(D3260,VLOOKUP(A3260,des!B:Q,12,FALSE),"")</f>
        <v/>
      </c>
      <c r="I3260" s="3" t="b">
        <f t="shared" si="202"/>
        <v>0</v>
      </c>
      <c r="J3260" s="3" t="str">
        <f t="shared" si="203"/>
        <v/>
      </c>
    </row>
    <row r="3261" spans="1:10" x14ac:dyDescent="0.2">
      <c r="A3261" t="s">
        <v>12615</v>
      </c>
      <c r="B3261" t="s">
        <v>12616</v>
      </c>
      <c r="C3261" t="s">
        <v>12616</v>
      </c>
      <c r="D3261" s="3" t="b">
        <f>NOT(ISNA(VLOOKUP(A3261,des!B:B,1,FALSE)))</f>
        <v>0</v>
      </c>
      <c r="E3261" s="3" t="str">
        <f>IF(D3261,VLOOKUP(A3261,des!B:Q,11,FALSE),"")</f>
        <v/>
      </c>
      <c r="F3261" s="3" t="b">
        <f t="shared" si="200"/>
        <v>0</v>
      </c>
      <c r="G3261" s="3" t="str">
        <f t="shared" si="201"/>
        <v/>
      </c>
      <c r="H3261" s="3" t="str">
        <f>IF(D3261,VLOOKUP(A3261,des!B:Q,12,FALSE),"")</f>
        <v/>
      </c>
      <c r="I3261" s="3" t="b">
        <f t="shared" si="202"/>
        <v>0</v>
      </c>
      <c r="J3261" s="3" t="str">
        <f t="shared" si="203"/>
        <v/>
      </c>
    </row>
    <row r="3262" spans="1:10" x14ac:dyDescent="0.2">
      <c r="A3262" t="s">
        <v>12617</v>
      </c>
      <c r="B3262" t="s">
        <v>12618</v>
      </c>
      <c r="C3262" t="s">
        <v>12618</v>
      </c>
      <c r="D3262" s="3" t="b">
        <f>NOT(ISNA(VLOOKUP(A3262,des!B:B,1,FALSE)))</f>
        <v>0</v>
      </c>
      <c r="E3262" s="3" t="str">
        <f>IF(D3262,VLOOKUP(A3262,des!B:Q,11,FALSE),"")</f>
        <v/>
      </c>
      <c r="F3262" s="3" t="b">
        <f t="shared" si="200"/>
        <v>0</v>
      </c>
      <c r="G3262" s="3" t="str">
        <f t="shared" si="201"/>
        <v/>
      </c>
      <c r="H3262" s="3" t="str">
        <f>IF(D3262,VLOOKUP(A3262,des!B:Q,12,FALSE),"")</f>
        <v/>
      </c>
      <c r="I3262" s="3" t="b">
        <f t="shared" si="202"/>
        <v>0</v>
      </c>
      <c r="J3262" s="3" t="str">
        <f t="shared" si="203"/>
        <v/>
      </c>
    </row>
    <row r="3263" spans="1:10" x14ac:dyDescent="0.2">
      <c r="A3263" t="s">
        <v>12619</v>
      </c>
      <c r="B3263" t="s">
        <v>12620</v>
      </c>
      <c r="C3263" t="s">
        <v>12620</v>
      </c>
      <c r="D3263" s="3" t="b">
        <f>NOT(ISNA(VLOOKUP(A3263,des!B:B,1,FALSE)))</f>
        <v>0</v>
      </c>
      <c r="E3263" s="3" t="str">
        <f>IF(D3263,VLOOKUP(A3263,des!B:Q,11,FALSE),"")</f>
        <v/>
      </c>
      <c r="F3263" s="3" t="b">
        <f t="shared" si="200"/>
        <v>0</v>
      </c>
      <c r="G3263" s="3" t="str">
        <f t="shared" si="201"/>
        <v/>
      </c>
      <c r="H3263" s="3" t="str">
        <f>IF(D3263,VLOOKUP(A3263,des!B:Q,12,FALSE),"")</f>
        <v/>
      </c>
      <c r="I3263" s="3" t="b">
        <f t="shared" si="202"/>
        <v>0</v>
      </c>
      <c r="J3263" s="3" t="str">
        <f t="shared" si="203"/>
        <v/>
      </c>
    </row>
    <row r="3264" spans="1:10" x14ac:dyDescent="0.2">
      <c r="A3264" t="s">
        <v>12621</v>
      </c>
      <c r="B3264" t="s">
        <v>12622</v>
      </c>
      <c r="C3264" t="s">
        <v>12622</v>
      </c>
      <c r="D3264" s="3" t="b">
        <f>NOT(ISNA(VLOOKUP(A3264,des!B:B,1,FALSE)))</f>
        <v>0</v>
      </c>
      <c r="E3264" s="3" t="str">
        <f>IF(D3264,VLOOKUP(A3264,des!B:Q,11,FALSE),"")</f>
        <v/>
      </c>
      <c r="F3264" s="3" t="b">
        <f t="shared" si="200"/>
        <v>0</v>
      </c>
      <c r="G3264" s="3" t="str">
        <f t="shared" si="201"/>
        <v/>
      </c>
      <c r="H3264" s="3" t="str">
        <f>IF(D3264,VLOOKUP(A3264,des!B:Q,12,FALSE),"")</f>
        <v/>
      </c>
      <c r="I3264" s="3" t="b">
        <f t="shared" si="202"/>
        <v>0</v>
      </c>
      <c r="J3264" s="3" t="str">
        <f t="shared" si="203"/>
        <v/>
      </c>
    </row>
    <row r="3265" spans="1:10" x14ac:dyDescent="0.2">
      <c r="A3265" t="s">
        <v>12623</v>
      </c>
      <c r="B3265" t="s">
        <v>12624</v>
      </c>
      <c r="C3265" t="s">
        <v>12625</v>
      </c>
      <c r="D3265" s="3" t="b">
        <f>NOT(ISNA(VLOOKUP(A3265,des!B:B,1,FALSE)))</f>
        <v>0</v>
      </c>
      <c r="E3265" s="3" t="str">
        <f>IF(D3265,VLOOKUP(A3265,des!B:Q,11,FALSE),"")</f>
        <v/>
      </c>
      <c r="F3265" s="3" t="b">
        <f t="shared" si="200"/>
        <v>0</v>
      </c>
      <c r="G3265" s="3" t="str">
        <f t="shared" si="201"/>
        <v/>
      </c>
      <c r="H3265" s="3" t="str">
        <f>IF(D3265,VLOOKUP(A3265,des!B:Q,12,FALSE),"")</f>
        <v/>
      </c>
      <c r="I3265" s="3" t="b">
        <f t="shared" si="202"/>
        <v>0</v>
      </c>
      <c r="J3265" s="3" t="str">
        <f t="shared" si="203"/>
        <v/>
      </c>
    </row>
    <row r="3266" spans="1:10" x14ac:dyDescent="0.2">
      <c r="A3266" t="s">
        <v>12626</v>
      </c>
      <c r="B3266" t="s">
        <v>12627</v>
      </c>
      <c r="C3266" t="s">
        <v>12628</v>
      </c>
      <c r="D3266" s="3" t="b">
        <f>NOT(ISNA(VLOOKUP(A3266,des!B:B,1,FALSE)))</f>
        <v>0</v>
      </c>
      <c r="E3266" s="3" t="str">
        <f>IF(D3266,VLOOKUP(A3266,des!B:Q,11,FALSE),"")</f>
        <v/>
      </c>
      <c r="F3266" s="3" t="b">
        <f t="shared" si="200"/>
        <v>0</v>
      </c>
      <c r="G3266" s="3" t="str">
        <f t="shared" si="201"/>
        <v/>
      </c>
      <c r="H3266" s="3" t="str">
        <f>IF(D3266,VLOOKUP(A3266,des!B:Q,12,FALSE),"")</f>
        <v/>
      </c>
      <c r="I3266" s="3" t="b">
        <f t="shared" si="202"/>
        <v>0</v>
      </c>
      <c r="J3266" s="3" t="str">
        <f t="shared" si="203"/>
        <v/>
      </c>
    </row>
    <row r="3267" spans="1:10" x14ac:dyDescent="0.2">
      <c r="A3267" t="s">
        <v>12629</v>
      </c>
      <c r="B3267" t="s">
        <v>12630</v>
      </c>
      <c r="C3267" t="s">
        <v>12631</v>
      </c>
      <c r="D3267" s="3" t="b">
        <f>NOT(ISNA(VLOOKUP(A3267,des!B:B,1,FALSE)))</f>
        <v>0</v>
      </c>
      <c r="E3267" s="3" t="str">
        <f>IF(D3267,VLOOKUP(A3267,des!B:Q,11,FALSE),"")</f>
        <v/>
      </c>
      <c r="F3267" s="3" t="b">
        <f t="shared" si="200"/>
        <v>0</v>
      </c>
      <c r="G3267" s="3" t="str">
        <f t="shared" si="201"/>
        <v/>
      </c>
      <c r="H3267" s="3" t="str">
        <f>IF(D3267,VLOOKUP(A3267,des!B:Q,12,FALSE),"")</f>
        <v/>
      </c>
      <c r="I3267" s="3" t="b">
        <f t="shared" si="202"/>
        <v>0</v>
      </c>
      <c r="J3267" s="3" t="str">
        <f t="shared" si="203"/>
        <v/>
      </c>
    </row>
    <row r="3268" spans="1:10" x14ac:dyDescent="0.2">
      <c r="A3268" t="s">
        <v>12632</v>
      </c>
      <c r="B3268" t="s">
        <v>12633</v>
      </c>
      <c r="C3268" t="s">
        <v>12634</v>
      </c>
      <c r="D3268" s="3" t="b">
        <f>NOT(ISNA(VLOOKUP(A3268,des!B:B,1,FALSE)))</f>
        <v>0</v>
      </c>
      <c r="E3268" s="3" t="str">
        <f>IF(D3268,VLOOKUP(A3268,des!B:Q,11,FALSE),"")</f>
        <v/>
      </c>
      <c r="F3268" s="3" t="b">
        <f t="shared" si="200"/>
        <v>0</v>
      </c>
      <c r="G3268" s="3" t="str">
        <f t="shared" si="201"/>
        <v/>
      </c>
      <c r="H3268" s="3" t="str">
        <f>IF(D3268,VLOOKUP(A3268,des!B:Q,12,FALSE),"")</f>
        <v/>
      </c>
      <c r="I3268" s="3" t="b">
        <f t="shared" si="202"/>
        <v>0</v>
      </c>
      <c r="J3268" s="3" t="str">
        <f t="shared" si="203"/>
        <v/>
      </c>
    </row>
    <row r="3269" spans="1:10" x14ac:dyDescent="0.2">
      <c r="A3269" t="s">
        <v>12635</v>
      </c>
      <c r="B3269" t="s">
        <v>12636</v>
      </c>
      <c r="C3269" t="s">
        <v>12637</v>
      </c>
      <c r="D3269" s="3" t="b">
        <f>NOT(ISNA(VLOOKUP(A3269,des!B:B,1,FALSE)))</f>
        <v>0</v>
      </c>
      <c r="E3269" s="3" t="str">
        <f>IF(D3269,VLOOKUP(A3269,des!B:Q,11,FALSE),"")</f>
        <v/>
      </c>
      <c r="F3269" s="3" t="b">
        <f t="shared" ref="F3269:F3332" si="204">IF(D3269,IF(E3269&lt;&gt;B3269,TRUE,FALSE),FALSE)</f>
        <v>0</v>
      </c>
      <c r="G3269" s="3" t="str">
        <f t="shared" si="201"/>
        <v/>
      </c>
      <c r="H3269" s="3" t="str">
        <f>IF(D3269,VLOOKUP(A3269,des!B:Q,12,FALSE),"")</f>
        <v/>
      </c>
      <c r="I3269" s="3" t="b">
        <f t="shared" si="202"/>
        <v>0</v>
      </c>
      <c r="J3269" s="3" t="str">
        <f t="shared" si="203"/>
        <v/>
      </c>
    </row>
    <row r="3270" spans="1:10" x14ac:dyDescent="0.2">
      <c r="A3270" t="s">
        <v>12638</v>
      </c>
      <c r="B3270" t="s">
        <v>12639</v>
      </c>
      <c r="C3270" t="s">
        <v>12640</v>
      </c>
      <c r="D3270" s="3" t="b">
        <f>NOT(ISNA(VLOOKUP(A3270,des!B:B,1,FALSE)))</f>
        <v>0</v>
      </c>
      <c r="E3270" s="3" t="str">
        <f>IF(D3270,VLOOKUP(A3270,des!B:Q,11,FALSE),"")</f>
        <v/>
      </c>
      <c r="F3270" s="3" t="b">
        <f t="shared" si="204"/>
        <v>0</v>
      </c>
      <c r="G3270" s="3" t="str">
        <f t="shared" ref="G3270:G3333" si="205">IF(F3270,CONCATENATE($A$1,A3270,$B$1,E3270,$C$1),"")</f>
        <v/>
      </c>
      <c r="H3270" s="3" t="str">
        <f>IF(D3270,VLOOKUP(A3270,des!B:Q,12,FALSE),"")</f>
        <v/>
      </c>
      <c r="I3270" s="3" t="b">
        <f t="shared" ref="I3270:I3333" si="206">IF(D3270,IF(H3270&lt;&gt;C3270,TRUE,FALSE),FALSE)</f>
        <v>0</v>
      </c>
      <c r="J3270" s="3" t="str">
        <f t="shared" ref="J3270:J3333" si="207">IF(I3270,CONCATENATE($A$2,A3270,$B$2,H3270,$C$2),"")</f>
        <v/>
      </c>
    </row>
    <row r="3271" spans="1:10" x14ac:dyDescent="0.2">
      <c r="A3271" t="s">
        <v>12641</v>
      </c>
      <c r="B3271" t="s">
        <v>12642</v>
      </c>
      <c r="C3271" t="s">
        <v>12643</v>
      </c>
      <c r="D3271" s="3" t="b">
        <f>NOT(ISNA(VLOOKUP(A3271,des!B:B,1,FALSE)))</f>
        <v>0</v>
      </c>
      <c r="E3271" s="3" t="str">
        <f>IF(D3271,VLOOKUP(A3271,des!B:Q,11,FALSE),"")</f>
        <v/>
      </c>
      <c r="F3271" s="3" t="b">
        <f t="shared" si="204"/>
        <v>0</v>
      </c>
      <c r="G3271" s="3" t="str">
        <f t="shared" si="205"/>
        <v/>
      </c>
      <c r="H3271" s="3" t="str">
        <f>IF(D3271,VLOOKUP(A3271,des!B:Q,12,FALSE),"")</f>
        <v/>
      </c>
      <c r="I3271" s="3" t="b">
        <f t="shared" si="206"/>
        <v>0</v>
      </c>
      <c r="J3271" s="3" t="str">
        <f t="shared" si="207"/>
        <v/>
      </c>
    </row>
    <row r="3272" spans="1:10" x14ac:dyDescent="0.2">
      <c r="A3272" t="s">
        <v>12644</v>
      </c>
      <c r="B3272" t="s">
        <v>12645</v>
      </c>
      <c r="C3272" t="s">
        <v>12646</v>
      </c>
      <c r="D3272" s="3" t="b">
        <f>NOT(ISNA(VLOOKUP(A3272,des!B:B,1,FALSE)))</f>
        <v>0</v>
      </c>
      <c r="E3272" s="3" t="str">
        <f>IF(D3272,VLOOKUP(A3272,des!B:Q,11,FALSE),"")</f>
        <v/>
      </c>
      <c r="F3272" s="3" t="b">
        <f t="shared" si="204"/>
        <v>0</v>
      </c>
      <c r="G3272" s="3" t="str">
        <f t="shared" si="205"/>
        <v/>
      </c>
      <c r="H3272" s="3" t="str">
        <f>IF(D3272,VLOOKUP(A3272,des!B:Q,12,FALSE),"")</f>
        <v/>
      </c>
      <c r="I3272" s="3" t="b">
        <f t="shared" si="206"/>
        <v>0</v>
      </c>
      <c r="J3272" s="3" t="str">
        <f t="shared" si="207"/>
        <v/>
      </c>
    </row>
    <row r="3273" spans="1:10" x14ac:dyDescent="0.2">
      <c r="A3273" t="s">
        <v>12647</v>
      </c>
      <c r="B3273" t="s">
        <v>12648</v>
      </c>
      <c r="C3273" t="s">
        <v>12649</v>
      </c>
      <c r="D3273" s="3" t="b">
        <f>NOT(ISNA(VLOOKUP(A3273,des!B:B,1,FALSE)))</f>
        <v>0</v>
      </c>
      <c r="E3273" s="3" t="str">
        <f>IF(D3273,VLOOKUP(A3273,des!B:Q,11,FALSE),"")</f>
        <v/>
      </c>
      <c r="F3273" s="3" t="b">
        <f t="shared" si="204"/>
        <v>0</v>
      </c>
      <c r="G3273" s="3" t="str">
        <f t="shared" si="205"/>
        <v/>
      </c>
      <c r="H3273" s="3" t="str">
        <f>IF(D3273,VLOOKUP(A3273,des!B:Q,12,FALSE),"")</f>
        <v/>
      </c>
      <c r="I3273" s="3" t="b">
        <f t="shared" si="206"/>
        <v>0</v>
      </c>
      <c r="J3273" s="3" t="str">
        <f t="shared" si="207"/>
        <v/>
      </c>
    </row>
    <row r="3274" spans="1:10" x14ac:dyDescent="0.2">
      <c r="A3274" t="s">
        <v>12650</v>
      </c>
      <c r="B3274" t="s">
        <v>12651</v>
      </c>
      <c r="C3274" t="s">
        <v>12652</v>
      </c>
      <c r="D3274" s="3" t="b">
        <f>NOT(ISNA(VLOOKUP(A3274,des!B:B,1,FALSE)))</f>
        <v>0</v>
      </c>
      <c r="E3274" s="3" t="str">
        <f>IF(D3274,VLOOKUP(A3274,des!B:Q,11,FALSE),"")</f>
        <v/>
      </c>
      <c r="F3274" s="3" t="b">
        <f t="shared" si="204"/>
        <v>0</v>
      </c>
      <c r="G3274" s="3" t="str">
        <f t="shared" si="205"/>
        <v/>
      </c>
      <c r="H3274" s="3" t="str">
        <f>IF(D3274,VLOOKUP(A3274,des!B:Q,12,FALSE),"")</f>
        <v/>
      </c>
      <c r="I3274" s="3" t="b">
        <f t="shared" si="206"/>
        <v>0</v>
      </c>
      <c r="J3274" s="3" t="str">
        <f t="shared" si="207"/>
        <v/>
      </c>
    </row>
    <row r="3275" spans="1:10" x14ac:dyDescent="0.2">
      <c r="A3275" t="s">
        <v>12653</v>
      </c>
      <c r="B3275" t="s">
        <v>12654</v>
      </c>
      <c r="C3275" t="s">
        <v>12655</v>
      </c>
      <c r="D3275" s="3" t="b">
        <f>NOT(ISNA(VLOOKUP(A3275,des!B:B,1,FALSE)))</f>
        <v>0</v>
      </c>
      <c r="E3275" s="3" t="str">
        <f>IF(D3275,VLOOKUP(A3275,des!B:Q,11,FALSE),"")</f>
        <v/>
      </c>
      <c r="F3275" s="3" t="b">
        <f t="shared" si="204"/>
        <v>0</v>
      </c>
      <c r="G3275" s="3" t="str">
        <f t="shared" si="205"/>
        <v/>
      </c>
      <c r="H3275" s="3" t="str">
        <f>IF(D3275,VLOOKUP(A3275,des!B:Q,12,FALSE),"")</f>
        <v/>
      </c>
      <c r="I3275" s="3" t="b">
        <f t="shared" si="206"/>
        <v>0</v>
      </c>
      <c r="J3275" s="3" t="str">
        <f t="shared" si="207"/>
        <v/>
      </c>
    </row>
    <row r="3276" spans="1:10" x14ac:dyDescent="0.2">
      <c r="A3276" t="s">
        <v>12656</v>
      </c>
      <c r="B3276" t="s">
        <v>12657</v>
      </c>
      <c r="C3276" t="s">
        <v>12658</v>
      </c>
      <c r="D3276" s="3" t="b">
        <f>NOT(ISNA(VLOOKUP(A3276,des!B:B,1,FALSE)))</f>
        <v>0</v>
      </c>
      <c r="E3276" s="3" t="str">
        <f>IF(D3276,VLOOKUP(A3276,des!B:Q,11,FALSE),"")</f>
        <v/>
      </c>
      <c r="F3276" s="3" t="b">
        <f t="shared" si="204"/>
        <v>0</v>
      </c>
      <c r="G3276" s="3" t="str">
        <f t="shared" si="205"/>
        <v/>
      </c>
      <c r="H3276" s="3" t="str">
        <f>IF(D3276,VLOOKUP(A3276,des!B:Q,12,FALSE),"")</f>
        <v/>
      </c>
      <c r="I3276" s="3" t="b">
        <f t="shared" si="206"/>
        <v>0</v>
      </c>
      <c r="J3276" s="3" t="str">
        <f t="shared" si="207"/>
        <v/>
      </c>
    </row>
    <row r="3277" spans="1:10" x14ac:dyDescent="0.2">
      <c r="A3277" t="s">
        <v>12659</v>
      </c>
      <c r="B3277" t="s">
        <v>12660</v>
      </c>
      <c r="C3277" t="s">
        <v>12661</v>
      </c>
      <c r="D3277" s="3" t="b">
        <f>NOT(ISNA(VLOOKUP(A3277,des!B:B,1,FALSE)))</f>
        <v>0</v>
      </c>
      <c r="E3277" s="3" t="str">
        <f>IF(D3277,VLOOKUP(A3277,des!B:Q,11,FALSE),"")</f>
        <v/>
      </c>
      <c r="F3277" s="3" t="b">
        <f t="shared" si="204"/>
        <v>0</v>
      </c>
      <c r="G3277" s="3" t="str">
        <f t="shared" si="205"/>
        <v/>
      </c>
      <c r="H3277" s="3" t="str">
        <f>IF(D3277,VLOOKUP(A3277,des!B:Q,12,FALSE),"")</f>
        <v/>
      </c>
      <c r="I3277" s="3" t="b">
        <f t="shared" si="206"/>
        <v>0</v>
      </c>
      <c r="J3277" s="3" t="str">
        <f t="shared" si="207"/>
        <v/>
      </c>
    </row>
    <row r="3278" spans="1:10" x14ac:dyDescent="0.2">
      <c r="A3278" t="s">
        <v>12662</v>
      </c>
      <c r="B3278" t="s">
        <v>12663</v>
      </c>
      <c r="C3278" t="s">
        <v>12664</v>
      </c>
      <c r="D3278" s="3" t="b">
        <f>NOT(ISNA(VLOOKUP(A3278,des!B:B,1,FALSE)))</f>
        <v>0</v>
      </c>
      <c r="E3278" s="3" t="str">
        <f>IF(D3278,VLOOKUP(A3278,des!B:Q,11,FALSE),"")</f>
        <v/>
      </c>
      <c r="F3278" s="3" t="b">
        <f t="shared" si="204"/>
        <v>0</v>
      </c>
      <c r="G3278" s="3" t="str">
        <f t="shared" si="205"/>
        <v/>
      </c>
      <c r="H3278" s="3" t="str">
        <f>IF(D3278,VLOOKUP(A3278,des!B:Q,12,FALSE),"")</f>
        <v/>
      </c>
      <c r="I3278" s="3" t="b">
        <f t="shared" si="206"/>
        <v>0</v>
      </c>
      <c r="J3278" s="3" t="str">
        <f t="shared" si="207"/>
        <v/>
      </c>
    </row>
    <row r="3279" spans="1:10" x14ac:dyDescent="0.2">
      <c r="A3279" t="s">
        <v>12665</v>
      </c>
      <c r="B3279" t="s">
        <v>12666</v>
      </c>
      <c r="C3279" t="s">
        <v>12667</v>
      </c>
      <c r="D3279" s="3" t="b">
        <f>NOT(ISNA(VLOOKUP(A3279,des!B:B,1,FALSE)))</f>
        <v>0</v>
      </c>
      <c r="E3279" s="3" t="str">
        <f>IF(D3279,VLOOKUP(A3279,des!B:Q,11,FALSE),"")</f>
        <v/>
      </c>
      <c r="F3279" s="3" t="b">
        <f t="shared" si="204"/>
        <v>0</v>
      </c>
      <c r="G3279" s="3" t="str">
        <f t="shared" si="205"/>
        <v/>
      </c>
      <c r="H3279" s="3" t="str">
        <f>IF(D3279,VLOOKUP(A3279,des!B:Q,12,FALSE),"")</f>
        <v/>
      </c>
      <c r="I3279" s="3" t="b">
        <f t="shared" si="206"/>
        <v>0</v>
      </c>
      <c r="J3279" s="3" t="str">
        <f t="shared" si="207"/>
        <v/>
      </c>
    </row>
    <row r="3280" spans="1:10" x14ac:dyDescent="0.2">
      <c r="A3280" t="s">
        <v>12668</v>
      </c>
      <c r="B3280" t="s">
        <v>12669</v>
      </c>
      <c r="C3280" t="s">
        <v>12670</v>
      </c>
      <c r="D3280" s="3" t="b">
        <f>NOT(ISNA(VLOOKUP(A3280,des!B:B,1,FALSE)))</f>
        <v>0</v>
      </c>
      <c r="E3280" s="3" t="str">
        <f>IF(D3280,VLOOKUP(A3280,des!B:Q,11,FALSE),"")</f>
        <v/>
      </c>
      <c r="F3280" s="3" t="b">
        <f t="shared" si="204"/>
        <v>0</v>
      </c>
      <c r="G3280" s="3" t="str">
        <f t="shared" si="205"/>
        <v/>
      </c>
      <c r="H3280" s="3" t="str">
        <f>IF(D3280,VLOOKUP(A3280,des!B:Q,12,FALSE),"")</f>
        <v/>
      </c>
      <c r="I3280" s="3" t="b">
        <f t="shared" si="206"/>
        <v>0</v>
      </c>
      <c r="J3280" s="3" t="str">
        <f t="shared" si="207"/>
        <v/>
      </c>
    </row>
    <row r="3281" spans="1:10" x14ac:dyDescent="0.2">
      <c r="A3281" t="s">
        <v>12671</v>
      </c>
      <c r="B3281" t="s">
        <v>12672</v>
      </c>
      <c r="C3281" t="s">
        <v>12673</v>
      </c>
      <c r="D3281" s="3" t="b">
        <f>NOT(ISNA(VLOOKUP(A3281,des!B:B,1,FALSE)))</f>
        <v>0</v>
      </c>
      <c r="E3281" s="3" t="str">
        <f>IF(D3281,VLOOKUP(A3281,des!B:Q,11,FALSE),"")</f>
        <v/>
      </c>
      <c r="F3281" s="3" t="b">
        <f t="shared" si="204"/>
        <v>0</v>
      </c>
      <c r="G3281" s="3" t="str">
        <f t="shared" si="205"/>
        <v/>
      </c>
      <c r="H3281" s="3" t="str">
        <f>IF(D3281,VLOOKUP(A3281,des!B:Q,12,FALSE),"")</f>
        <v/>
      </c>
      <c r="I3281" s="3" t="b">
        <f t="shared" si="206"/>
        <v>0</v>
      </c>
      <c r="J3281" s="3" t="str">
        <f t="shared" si="207"/>
        <v/>
      </c>
    </row>
    <row r="3282" spans="1:10" x14ac:dyDescent="0.2">
      <c r="A3282" t="s">
        <v>12674</v>
      </c>
      <c r="B3282" t="s">
        <v>12675</v>
      </c>
      <c r="C3282" t="s">
        <v>12676</v>
      </c>
      <c r="D3282" s="3" t="b">
        <f>NOT(ISNA(VLOOKUP(A3282,des!B:B,1,FALSE)))</f>
        <v>0</v>
      </c>
      <c r="E3282" s="3" t="str">
        <f>IF(D3282,VLOOKUP(A3282,des!B:Q,11,FALSE),"")</f>
        <v/>
      </c>
      <c r="F3282" s="3" t="b">
        <f t="shared" si="204"/>
        <v>0</v>
      </c>
      <c r="G3282" s="3" t="str">
        <f t="shared" si="205"/>
        <v/>
      </c>
      <c r="H3282" s="3" t="str">
        <f>IF(D3282,VLOOKUP(A3282,des!B:Q,12,FALSE),"")</f>
        <v/>
      </c>
      <c r="I3282" s="3" t="b">
        <f t="shared" si="206"/>
        <v>0</v>
      </c>
      <c r="J3282" s="3" t="str">
        <f t="shared" si="207"/>
        <v/>
      </c>
    </row>
    <row r="3283" spans="1:10" x14ac:dyDescent="0.2">
      <c r="A3283" t="s">
        <v>12677</v>
      </c>
      <c r="B3283" t="s">
        <v>12678</v>
      </c>
      <c r="C3283" t="s">
        <v>12679</v>
      </c>
      <c r="D3283" s="3" t="b">
        <f>NOT(ISNA(VLOOKUP(A3283,des!B:B,1,FALSE)))</f>
        <v>0</v>
      </c>
      <c r="E3283" s="3" t="str">
        <f>IF(D3283,VLOOKUP(A3283,des!B:Q,11,FALSE),"")</f>
        <v/>
      </c>
      <c r="F3283" s="3" t="b">
        <f t="shared" si="204"/>
        <v>0</v>
      </c>
      <c r="G3283" s="3" t="str">
        <f t="shared" si="205"/>
        <v/>
      </c>
      <c r="H3283" s="3" t="str">
        <f>IF(D3283,VLOOKUP(A3283,des!B:Q,12,FALSE),"")</f>
        <v/>
      </c>
      <c r="I3283" s="3" t="b">
        <f t="shared" si="206"/>
        <v>0</v>
      </c>
      <c r="J3283" s="3" t="str">
        <f t="shared" si="207"/>
        <v/>
      </c>
    </row>
    <row r="3284" spans="1:10" x14ac:dyDescent="0.2">
      <c r="A3284" t="s">
        <v>12680</v>
      </c>
      <c r="B3284" t="s">
        <v>12681</v>
      </c>
      <c r="C3284" t="s">
        <v>12682</v>
      </c>
      <c r="D3284" s="3" t="b">
        <f>NOT(ISNA(VLOOKUP(A3284,des!B:B,1,FALSE)))</f>
        <v>0</v>
      </c>
      <c r="E3284" s="3" t="str">
        <f>IF(D3284,VLOOKUP(A3284,des!B:Q,11,FALSE),"")</f>
        <v/>
      </c>
      <c r="F3284" s="3" t="b">
        <f t="shared" si="204"/>
        <v>0</v>
      </c>
      <c r="G3284" s="3" t="str">
        <f t="shared" si="205"/>
        <v/>
      </c>
      <c r="H3284" s="3" t="str">
        <f>IF(D3284,VLOOKUP(A3284,des!B:Q,12,FALSE),"")</f>
        <v/>
      </c>
      <c r="I3284" s="3" t="b">
        <f t="shared" si="206"/>
        <v>0</v>
      </c>
      <c r="J3284" s="3" t="str">
        <f t="shared" si="207"/>
        <v/>
      </c>
    </row>
    <row r="3285" spans="1:10" x14ac:dyDescent="0.2">
      <c r="A3285" t="s">
        <v>12683</v>
      </c>
      <c r="B3285" t="s">
        <v>12684</v>
      </c>
      <c r="C3285" t="s">
        <v>12685</v>
      </c>
      <c r="D3285" s="3" t="b">
        <f>NOT(ISNA(VLOOKUP(A3285,des!B:B,1,FALSE)))</f>
        <v>0</v>
      </c>
      <c r="E3285" s="3" t="str">
        <f>IF(D3285,VLOOKUP(A3285,des!B:Q,11,FALSE),"")</f>
        <v/>
      </c>
      <c r="F3285" s="3" t="b">
        <f t="shared" si="204"/>
        <v>0</v>
      </c>
      <c r="G3285" s="3" t="str">
        <f t="shared" si="205"/>
        <v/>
      </c>
      <c r="H3285" s="3" t="str">
        <f>IF(D3285,VLOOKUP(A3285,des!B:Q,12,FALSE),"")</f>
        <v/>
      </c>
      <c r="I3285" s="3" t="b">
        <f t="shared" si="206"/>
        <v>0</v>
      </c>
      <c r="J3285" s="3" t="str">
        <f t="shared" si="207"/>
        <v/>
      </c>
    </row>
    <row r="3286" spans="1:10" x14ac:dyDescent="0.2">
      <c r="A3286" t="s">
        <v>12686</v>
      </c>
      <c r="B3286" t="s">
        <v>12687</v>
      </c>
      <c r="C3286" t="s">
        <v>12688</v>
      </c>
      <c r="D3286" s="3" t="b">
        <f>NOT(ISNA(VLOOKUP(A3286,des!B:B,1,FALSE)))</f>
        <v>0</v>
      </c>
      <c r="E3286" s="3" t="str">
        <f>IF(D3286,VLOOKUP(A3286,des!B:Q,11,FALSE),"")</f>
        <v/>
      </c>
      <c r="F3286" s="3" t="b">
        <f t="shared" si="204"/>
        <v>0</v>
      </c>
      <c r="G3286" s="3" t="str">
        <f t="shared" si="205"/>
        <v/>
      </c>
      <c r="H3286" s="3" t="str">
        <f>IF(D3286,VLOOKUP(A3286,des!B:Q,12,FALSE),"")</f>
        <v/>
      </c>
      <c r="I3286" s="3" t="b">
        <f t="shared" si="206"/>
        <v>0</v>
      </c>
      <c r="J3286" s="3" t="str">
        <f t="shared" si="207"/>
        <v/>
      </c>
    </row>
    <row r="3287" spans="1:10" x14ac:dyDescent="0.2">
      <c r="A3287" t="s">
        <v>12689</v>
      </c>
      <c r="B3287" t="s">
        <v>12690</v>
      </c>
      <c r="C3287" t="s">
        <v>12691</v>
      </c>
      <c r="D3287" s="3" t="b">
        <f>NOT(ISNA(VLOOKUP(A3287,des!B:B,1,FALSE)))</f>
        <v>0</v>
      </c>
      <c r="E3287" s="3" t="str">
        <f>IF(D3287,VLOOKUP(A3287,des!B:Q,11,FALSE),"")</f>
        <v/>
      </c>
      <c r="F3287" s="3" t="b">
        <f t="shared" si="204"/>
        <v>0</v>
      </c>
      <c r="G3287" s="3" t="str">
        <f t="shared" si="205"/>
        <v/>
      </c>
      <c r="H3287" s="3" t="str">
        <f>IF(D3287,VLOOKUP(A3287,des!B:Q,12,FALSE),"")</f>
        <v/>
      </c>
      <c r="I3287" s="3" t="b">
        <f t="shared" si="206"/>
        <v>0</v>
      </c>
      <c r="J3287" s="3" t="str">
        <f t="shared" si="207"/>
        <v/>
      </c>
    </row>
    <row r="3288" spans="1:10" x14ac:dyDescent="0.2">
      <c r="A3288" t="s">
        <v>12692</v>
      </c>
      <c r="B3288" t="s">
        <v>12693</v>
      </c>
      <c r="C3288" t="s">
        <v>12694</v>
      </c>
      <c r="D3288" s="3" t="b">
        <f>NOT(ISNA(VLOOKUP(A3288,des!B:B,1,FALSE)))</f>
        <v>0</v>
      </c>
      <c r="E3288" s="3" t="str">
        <f>IF(D3288,VLOOKUP(A3288,des!B:Q,11,FALSE),"")</f>
        <v/>
      </c>
      <c r="F3288" s="3" t="b">
        <f t="shared" si="204"/>
        <v>0</v>
      </c>
      <c r="G3288" s="3" t="str">
        <f t="shared" si="205"/>
        <v/>
      </c>
      <c r="H3288" s="3" t="str">
        <f>IF(D3288,VLOOKUP(A3288,des!B:Q,12,FALSE),"")</f>
        <v/>
      </c>
      <c r="I3288" s="3" t="b">
        <f t="shared" si="206"/>
        <v>0</v>
      </c>
      <c r="J3288" s="3" t="str">
        <f t="shared" si="207"/>
        <v/>
      </c>
    </row>
    <row r="3289" spans="1:10" x14ac:dyDescent="0.2">
      <c r="A3289" t="s">
        <v>12695</v>
      </c>
      <c r="B3289" t="s">
        <v>12696</v>
      </c>
      <c r="C3289" t="s">
        <v>12697</v>
      </c>
      <c r="D3289" s="3" t="b">
        <f>NOT(ISNA(VLOOKUP(A3289,des!B:B,1,FALSE)))</f>
        <v>0</v>
      </c>
      <c r="E3289" s="3" t="str">
        <f>IF(D3289,VLOOKUP(A3289,des!B:Q,11,FALSE),"")</f>
        <v/>
      </c>
      <c r="F3289" s="3" t="b">
        <f t="shared" si="204"/>
        <v>0</v>
      </c>
      <c r="G3289" s="3" t="str">
        <f t="shared" si="205"/>
        <v/>
      </c>
      <c r="H3289" s="3" t="str">
        <f>IF(D3289,VLOOKUP(A3289,des!B:Q,12,FALSE),"")</f>
        <v/>
      </c>
      <c r="I3289" s="3" t="b">
        <f t="shared" si="206"/>
        <v>0</v>
      </c>
      <c r="J3289" s="3" t="str">
        <f t="shared" si="207"/>
        <v/>
      </c>
    </row>
    <row r="3290" spans="1:10" x14ac:dyDescent="0.2">
      <c r="A3290" t="s">
        <v>12698</v>
      </c>
      <c r="B3290" t="s">
        <v>12699</v>
      </c>
      <c r="C3290" t="s">
        <v>12700</v>
      </c>
      <c r="D3290" s="3" t="b">
        <f>NOT(ISNA(VLOOKUP(A3290,des!B:B,1,FALSE)))</f>
        <v>0</v>
      </c>
      <c r="E3290" s="3" t="str">
        <f>IF(D3290,VLOOKUP(A3290,des!B:Q,11,FALSE),"")</f>
        <v/>
      </c>
      <c r="F3290" s="3" t="b">
        <f t="shared" si="204"/>
        <v>0</v>
      </c>
      <c r="G3290" s="3" t="str">
        <f t="shared" si="205"/>
        <v/>
      </c>
      <c r="H3290" s="3" t="str">
        <f>IF(D3290,VLOOKUP(A3290,des!B:Q,12,FALSE),"")</f>
        <v/>
      </c>
      <c r="I3290" s="3" t="b">
        <f t="shared" si="206"/>
        <v>0</v>
      </c>
      <c r="J3290" s="3" t="str">
        <f t="shared" si="207"/>
        <v/>
      </c>
    </row>
    <row r="3291" spans="1:10" x14ac:dyDescent="0.2">
      <c r="A3291" t="s">
        <v>12701</v>
      </c>
      <c r="B3291" t="s">
        <v>12702</v>
      </c>
      <c r="C3291" t="s">
        <v>12703</v>
      </c>
      <c r="D3291" s="3" t="b">
        <f>NOT(ISNA(VLOOKUP(A3291,des!B:B,1,FALSE)))</f>
        <v>0</v>
      </c>
      <c r="E3291" s="3" t="str">
        <f>IF(D3291,VLOOKUP(A3291,des!B:Q,11,FALSE),"")</f>
        <v/>
      </c>
      <c r="F3291" s="3" t="b">
        <f t="shared" si="204"/>
        <v>0</v>
      </c>
      <c r="G3291" s="3" t="str">
        <f t="shared" si="205"/>
        <v/>
      </c>
      <c r="H3291" s="3" t="str">
        <f>IF(D3291,VLOOKUP(A3291,des!B:Q,12,FALSE),"")</f>
        <v/>
      </c>
      <c r="I3291" s="3" t="b">
        <f t="shared" si="206"/>
        <v>0</v>
      </c>
      <c r="J3291" s="3" t="str">
        <f t="shared" si="207"/>
        <v/>
      </c>
    </row>
    <row r="3292" spans="1:10" x14ac:dyDescent="0.2">
      <c r="A3292" t="s">
        <v>12704</v>
      </c>
      <c r="B3292" t="s">
        <v>12705</v>
      </c>
      <c r="C3292" t="s">
        <v>12706</v>
      </c>
      <c r="D3292" s="3" t="b">
        <f>NOT(ISNA(VLOOKUP(A3292,des!B:B,1,FALSE)))</f>
        <v>0</v>
      </c>
      <c r="E3292" s="3" t="str">
        <f>IF(D3292,VLOOKUP(A3292,des!B:Q,11,FALSE),"")</f>
        <v/>
      </c>
      <c r="F3292" s="3" t="b">
        <f t="shared" si="204"/>
        <v>0</v>
      </c>
      <c r="G3292" s="3" t="str">
        <f t="shared" si="205"/>
        <v/>
      </c>
      <c r="H3292" s="3" t="str">
        <f>IF(D3292,VLOOKUP(A3292,des!B:Q,12,FALSE),"")</f>
        <v/>
      </c>
      <c r="I3292" s="3" t="b">
        <f t="shared" si="206"/>
        <v>0</v>
      </c>
      <c r="J3292" s="3" t="str">
        <f t="shared" si="207"/>
        <v/>
      </c>
    </row>
    <row r="3293" spans="1:10" x14ac:dyDescent="0.2">
      <c r="A3293" t="s">
        <v>12707</v>
      </c>
      <c r="B3293" t="s">
        <v>12708</v>
      </c>
      <c r="C3293" t="s">
        <v>12709</v>
      </c>
      <c r="D3293" s="3" t="b">
        <f>NOT(ISNA(VLOOKUP(A3293,des!B:B,1,FALSE)))</f>
        <v>0</v>
      </c>
      <c r="E3293" s="3" t="str">
        <f>IF(D3293,VLOOKUP(A3293,des!B:Q,11,FALSE),"")</f>
        <v/>
      </c>
      <c r="F3293" s="3" t="b">
        <f t="shared" si="204"/>
        <v>0</v>
      </c>
      <c r="G3293" s="3" t="str">
        <f t="shared" si="205"/>
        <v/>
      </c>
      <c r="H3293" s="3" t="str">
        <f>IF(D3293,VLOOKUP(A3293,des!B:Q,12,FALSE),"")</f>
        <v/>
      </c>
      <c r="I3293" s="3" t="b">
        <f t="shared" si="206"/>
        <v>0</v>
      </c>
      <c r="J3293" s="3" t="str">
        <f t="shared" si="207"/>
        <v/>
      </c>
    </row>
    <row r="3294" spans="1:10" x14ac:dyDescent="0.2">
      <c r="A3294" t="s">
        <v>12710</v>
      </c>
      <c r="B3294" t="s">
        <v>12711</v>
      </c>
      <c r="C3294" t="s">
        <v>12712</v>
      </c>
      <c r="D3294" s="3" t="b">
        <f>NOT(ISNA(VLOOKUP(A3294,des!B:B,1,FALSE)))</f>
        <v>0</v>
      </c>
      <c r="E3294" s="3" t="str">
        <f>IF(D3294,VLOOKUP(A3294,des!B:Q,11,FALSE),"")</f>
        <v/>
      </c>
      <c r="F3294" s="3" t="b">
        <f t="shared" si="204"/>
        <v>0</v>
      </c>
      <c r="G3294" s="3" t="str">
        <f t="shared" si="205"/>
        <v/>
      </c>
      <c r="H3294" s="3" t="str">
        <f>IF(D3294,VLOOKUP(A3294,des!B:Q,12,FALSE),"")</f>
        <v/>
      </c>
      <c r="I3294" s="3" t="b">
        <f t="shared" si="206"/>
        <v>0</v>
      </c>
      <c r="J3294" s="3" t="str">
        <f t="shared" si="207"/>
        <v/>
      </c>
    </row>
    <row r="3295" spans="1:10" x14ac:dyDescent="0.2">
      <c r="A3295" t="s">
        <v>12713</v>
      </c>
      <c r="B3295" t="s">
        <v>12714</v>
      </c>
      <c r="C3295" t="s">
        <v>12715</v>
      </c>
      <c r="D3295" s="3" t="b">
        <f>NOT(ISNA(VLOOKUP(A3295,des!B:B,1,FALSE)))</f>
        <v>0</v>
      </c>
      <c r="E3295" s="3" t="str">
        <f>IF(D3295,VLOOKUP(A3295,des!B:Q,11,FALSE),"")</f>
        <v/>
      </c>
      <c r="F3295" s="3" t="b">
        <f t="shared" si="204"/>
        <v>0</v>
      </c>
      <c r="G3295" s="3" t="str">
        <f t="shared" si="205"/>
        <v/>
      </c>
      <c r="H3295" s="3" t="str">
        <f>IF(D3295,VLOOKUP(A3295,des!B:Q,12,FALSE),"")</f>
        <v/>
      </c>
      <c r="I3295" s="3" t="b">
        <f t="shared" si="206"/>
        <v>0</v>
      </c>
      <c r="J3295" s="3" t="str">
        <f t="shared" si="207"/>
        <v/>
      </c>
    </row>
    <row r="3296" spans="1:10" x14ac:dyDescent="0.2">
      <c r="A3296" t="s">
        <v>12716</v>
      </c>
      <c r="B3296" t="s">
        <v>12717</v>
      </c>
      <c r="C3296" t="s">
        <v>12718</v>
      </c>
      <c r="D3296" s="3" t="b">
        <f>NOT(ISNA(VLOOKUP(A3296,des!B:B,1,FALSE)))</f>
        <v>0</v>
      </c>
      <c r="E3296" s="3" t="str">
        <f>IF(D3296,VLOOKUP(A3296,des!B:Q,11,FALSE),"")</f>
        <v/>
      </c>
      <c r="F3296" s="3" t="b">
        <f t="shared" si="204"/>
        <v>0</v>
      </c>
      <c r="G3296" s="3" t="str">
        <f t="shared" si="205"/>
        <v/>
      </c>
      <c r="H3296" s="3" t="str">
        <f>IF(D3296,VLOOKUP(A3296,des!B:Q,12,FALSE),"")</f>
        <v/>
      </c>
      <c r="I3296" s="3" t="b">
        <f t="shared" si="206"/>
        <v>0</v>
      </c>
      <c r="J3296" s="3" t="str">
        <f t="shared" si="207"/>
        <v/>
      </c>
    </row>
    <row r="3297" spans="1:10" x14ac:dyDescent="0.2">
      <c r="A3297" t="s">
        <v>12719</v>
      </c>
      <c r="B3297" t="s">
        <v>12720</v>
      </c>
      <c r="C3297" t="s">
        <v>12721</v>
      </c>
      <c r="D3297" s="3" t="b">
        <f>NOT(ISNA(VLOOKUP(A3297,des!B:B,1,FALSE)))</f>
        <v>0</v>
      </c>
      <c r="E3297" s="3" t="str">
        <f>IF(D3297,VLOOKUP(A3297,des!B:Q,11,FALSE),"")</f>
        <v/>
      </c>
      <c r="F3297" s="3" t="b">
        <f t="shared" si="204"/>
        <v>0</v>
      </c>
      <c r="G3297" s="3" t="str">
        <f t="shared" si="205"/>
        <v/>
      </c>
      <c r="H3297" s="3" t="str">
        <f>IF(D3297,VLOOKUP(A3297,des!B:Q,12,FALSE),"")</f>
        <v/>
      </c>
      <c r="I3297" s="3" t="b">
        <f t="shared" si="206"/>
        <v>0</v>
      </c>
      <c r="J3297" s="3" t="str">
        <f t="shared" si="207"/>
        <v/>
      </c>
    </row>
    <row r="3298" spans="1:10" x14ac:dyDescent="0.2">
      <c r="A3298" t="s">
        <v>12722</v>
      </c>
      <c r="B3298" t="s">
        <v>12723</v>
      </c>
      <c r="C3298" t="s">
        <v>12724</v>
      </c>
      <c r="D3298" s="3" t="b">
        <f>NOT(ISNA(VLOOKUP(A3298,des!B:B,1,FALSE)))</f>
        <v>0</v>
      </c>
      <c r="E3298" s="3" t="str">
        <f>IF(D3298,VLOOKUP(A3298,des!B:Q,11,FALSE),"")</f>
        <v/>
      </c>
      <c r="F3298" s="3" t="b">
        <f t="shared" si="204"/>
        <v>0</v>
      </c>
      <c r="G3298" s="3" t="str">
        <f t="shared" si="205"/>
        <v/>
      </c>
      <c r="H3298" s="3" t="str">
        <f>IF(D3298,VLOOKUP(A3298,des!B:Q,12,FALSE),"")</f>
        <v/>
      </c>
      <c r="I3298" s="3" t="b">
        <f t="shared" si="206"/>
        <v>0</v>
      </c>
      <c r="J3298" s="3" t="str">
        <f t="shared" si="207"/>
        <v/>
      </c>
    </row>
    <row r="3299" spans="1:10" x14ac:dyDescent="0.2">
      <c r="A3299" t="s">
        <v>12725</v>
      </c>
      <c r="B3299" t="s">
        <v>12726</v>
      </c>
      <c r="C3299" t="s">
        <v>12727</v>
      </c>
      <c r="D3299" s="3" t="b">
        <f>NOT(ISNA(VLOOKUP(A3299,des!B:B,1,FALSE)))</f>
        <v>0</v>
      </c>
      <c r="E3299" s="3" t="str">
        <f>IF(D3299,VLOOKUP(A3299,des!B:Q,11,FALSE),"")</f>
        <v/>
      </c>
      <c r="F3299" s="3" t="b">
        <f t="shared" si="204"/>
        <v>0</v>
      </c>
      <c r="G3299" s="3" t="str">
        <f t="shared" si="205"/>
        <v/>
      </c>
      <c r="H3299" s="3" t="str">
        <f>IF(D3299,VLOOKUP(A3299,des!B:Q,12,FALSE),"")</f>
        <v/>
      </c>
      <c r="I3299" s="3" t="b">
        <f t="shared" si="206"/>
        <v>0</v>
      </c>
      <c r="J3299" s="3" t="str">
        <f t="shared" si="207"/>
        <v/>
      </c>
    </row>
    <row r="3300" spans="1:10" x14ac:dyDescent="0.2">
      <c r="A3300" t="s">
        <v>12728</v>
      </c>
      <c r="B3300" t="s">
        <v>12729</v>
      </c>
      <c r="C3300" t="s">
        <v>12730</v>
      </c>
      <c r="D3300" s="3" t="b">
        <f>NOT(ISNA(VLOOKUP(A3300,des!B:B,1,FALSE)))</f>
        <v>0</v>
      </c>
      <c r="E3300" s="3" t="str">
        <f>IF(D3300,VLOOKUP(A3300,des!B:Q,11,FALSE),"")</f>
        <v/>
      </c>
      <c r="F3300" s="3" t="b">
        <f t="shared" si="204"/>
        <v>0</v>
      </c>
      <c r="G3300" s="3" t="str">
        <f t="shared" si="205"/>
        <v/>
      </c>
      <c r="H3300" s="3" t="str">
        <f>IF(D3300,VLOOKUP(A3300,des!B:Q,12,FALSE),"")</f>
        <v/>
      </c>
      <c r="I3300" s="3" t="b">
        <f t="shared" si="206"/>
        <v>0</v>
      </c>
      <c r="J3300" s="3" t="str">
        <f t="shared" si="207"/>
        <v/>
      </c>
    </row>
    <row r="3301" spans="1:10" x14ac:dyDescent="0.2">
      <c r="A3301" t="s">
        <v>12731</v>
      </c>
      <c r="B3301" t="s">
        <v>12732</v>
      </c>
      <c r="C3301" t="s">
        <v>12733</v>
      </c>
      <c r="D3301" s="3" t="b">
        <f>NOT(ISNA(VLOOKUP(A3301,des!B:B,1,FALSE)))</f>
        <v>0</v>
      </c>
      <c r="E3301" s="3" t="str">
        <f>IF(D3301,VLOOKUP(A3301,des!B:Q,11,FALSE),"")</f>
        <v/>
      </c>
      <c r="F3301" s="3" t="b">
        <f t="shared" si="204"/>
        <v>0</v>
      </c>
      <c r="G3301" s="3" t="str">
        <f t="shared" si="205"/>
        <v/>
      </c>
      <c r="H3301" s="3" t="str">
        <f>IF(D3301,VLOOKUP(A3301,des!B:Q,12,FALSE),"")</f>
        <v/>
      </c>
      <c r="I3301" s="3" t="b">
        <f t="shared" si="206"/>
        <v>0</v>
      </c>
      <c r="J3301" s="3" t="str">
        <f t="shared" si="207"/>
        <v/>
      </c>
    </row>
    <row r="3302" spans="1:10" x14ac:dyDescent="0.2">
      <c r="A3302" t="s">
        <v>12734</v>
      </c>
      <c r="B3302" t="s">
        <v>12735</v>
      </c>
      <c r="C3302" t="s">
        <v>12736</v>
      </c>
      <c r="D3302" s="3" t="b">
        <f>NOT(ISNA(VLOOKUP(A3302,des!B:B,1,FALSE)))</f>
        <v>0</v>
      </c>
      <c r="E3302" s="3" t="str">
        <f>IF(D3302,VLOOKUP(A3302,des!B:Q,11,FALSE),"")</f>
        <v/>
      </c>
      <c r="F3302" s="3" t="b">
        <f t="shared" si="204"/>
        <v>0</v>
      </c>
      <c r="G3302" s="3" t="str">
        <f t="shared" si="205"/>
        <v/>
      </c>
      <c r="H3302" s="3" t="str">
        <f>IF(D3302,VLOOKUP(A3302,des!B:Q,12,FALSE),"")</f>
        <v/>
      </c>
      <c r="I3302" s="3" t="b">
        <f t="shared" si="206"/>
        <v>0</v>
      </c>
      <c r="J3302" s="3" t="str">
        <f t="shared" si="207"/>
        <v/>
      </c>
    </row>
    <row r="3303" spans="1:10" x14ac:dyDescent="0.2">
      <c r="A3303" t="s">
        <v>12737</v>
      </c>
      <c r="B3303" t="s">
        <v>12738</v>
      </c>
      <c r="C3303" t="s">
        <v>12739</v>
      </c>
      <c r="D3303" s="3" t="b">
        <f>NOT(ISNA(VLOOKUP(A3303,des!B:B,1,FALSE)))</f>
        <v>0</v>
      </c>
      <c r="E3303" s="3" t="str">
        <f>IF(D3303,VLOOKUP(A3303,des!B:Q,11,FALSE),"")</f>
        <v/>
      </c>
      <c r="F3303" s="3" t="b">
        <f t="shared" si="204"/>
        <v>0</v>
      </c>
      <c r="G3303" s="3" t="str">
        <f t="shared" si="205"/>
        <v/>
      </c>
      <c r="H3303" s="3" t="str">
        <f>IF(D3303,VLOOKUP(A3303,des!B:Q,12,FALSE),"")</f>
        <v/>
      </c>
      <c r="I3303" s="3" t="b">
        <f t="shared" si="206"/>
        <v>0</v>
      </c>
      <c r="J3303" s="3" t="str">
        <f t="shared" si="207"/>
        <v/>
      </c>
    </row>
    <row r="3304" spans="1:10" x14ac:dyDescent="0.2">
      <c r="A3304" t="s">
        <v>12740</v>
      </c>
      <c r="B3304" t="s">
        <v>12741</v>
      </c>
      <c r="C3304" t="s">
        <v>12742</v>
      </c>
      <c r="D3304" s="3" t="b">
        <f>NOT(ISNA(VLOOKUP(A3304,des!B:B,1,FALSE)))</f>
        <v>0</v>
      </c>
      <c r="E3304" s="3" t="str">
        <f>IF(D3304,VLOOKUP(A3304,des!B:Q,11,FALSE),"")</f>
        <v/>
      </c>
      <c r="F3304" s="3" t="b">
        <f t="shared" si="204"/>
        <v>0</v>
      </c>
      <c r="G3304" s="3" t="str">
        <f t="shared" si="205"/>
        <v/>
      </c>
      <c r="H3304" s="3" t="str">
        <f>IF(D3304,VLOOKUP(A3304,des!B:Q,12,FALSE),"")</f>
        <v/>
      </c>
      <c r="I3304" s="3" t="b">
        <f t="shared" si="206"/>
        <v>0</v>
      </c>
      <c r="J3304" s="3" t="str">
        <f t="shared" si="207"/>
        <v/>
      </c>
    </row>
    <row r="3305" spans="1:10" x14ac:dyDescent="0.2">
      <c r="A3305" t="s">
        <v>12743</v>
      </c>
      <c r="B3305" t="s">
        <v>12744</v>
      </c>
      <c r="C3305" t="s">
        <v>12745</v>
      </c>
      <c r="D3305" s="3" t="b">
        <f>NOT(ISNA(VLOOKUP(A3305,des!B:B,1,FALSE)))</f>
        <v>0</v>
      </c>
      <c r="E3305" s="3" t="str">
        <f>IF(D3305,VLOOKUP(A3305,des!B:Q,11,FALSE),"")</f>
        <v/>
      </c>
      <c r="F3305" s="3" t="b">
        <f t="shared" si="204"/>
        <v>0</v>
      </c>
      <c r="G3305" s="3" t="str">
        <f t="shared" si="205"/>
        <v/>
      </c>
      <c r="H3305" s="3" t="str">
        <f>IF(D3305,VLOOKUP(A3305,des!B:Q,12,FALSE),"")</f>
        <v/>
      </c>
      <c r="I3305" s="3" t="b">
        <f t="shared" si="206"/>
        <v>0</v>
      </c>
      <c r="J3305" s="3" t="str">
        <f t="shared" si="207"/>
        <v/>
      </c>
    </row>
    <row r="3306" spans="1:10" x14ac:dyDescent="0.2">
      <c r="A3306" t="s">
        <v>12746</v>
      </c>
      <c r="B3306" t="s">
        <v>12747</v>
      </c>
      <c r="C3306" t="s">
        <v>12748</v>
      </c>
      <c r="D3306" s="3" t="b">
        <f>NOT(ISNA(VLOOKUP(A3306,des!B:B,1,FALSE)))</f>
        <v>0</v>
      </c>
      <c r="E3306" s="3" t="str">
        <f>IF(D3306,VLOOKUP(A3306,des!B:Q,11,FALSE),"")</f>
        <v/>
      </c>
      <c r="F3306" s="3" t="b">
        <f t="shared" si="204"/>
        <v>0</v>
      </c>
      <c r="G3306" s="3" t="str">
        <f t="shared" si="205"/>
        <v/>
      </c>
      <c r="H3306" s="3" t="str">
        <f>IF(D3306,VLOOKUP(A3306,des!B:Q,12,FALSE),"")</f>
        <v/>
      </c>
      <c r="I3306" s="3" t="b">
        <f t="shared" si="206"/>
        <v>0</v>
      </c>
      <c r="J3306" s="3" t="str">
        <f t="shared" si="207"/>
        <v/>
      </c>
    </row>
    <row r="3307" spans="1:10" x14ac:dyDescent="0.2">
      <c r="A3307" t="s">
        <v>12749</v>
      </c>
      <c r="B3307" t="s">
        <v>12750</v>
      </c>
      <c r="C3307" t="s">
        <v>12751</v>
      </c>
      <c r="D3307" s="3" t="b">
        <f>NOT(ISNA(VLOOKUP(A3307,des!B:B,1,FALSE)))</f>
        <v>0</v>
      </c>
      <c r="E3307" s="3" t="str">
        <f>IF(D3307,VLOOKUP(A3307,des!B:Q,11,FALSE),"")</f>
        <v/>
      </c>
      <c r="F3307" s="3" t="b">
        <f t="shared" si="204"/>
        <v>0</v>
      </c>
      <c r="G3307" s="3" t="str">
        <f t="shared" si="205"/>
        <v/>
      </c>
      <c r="H3307" s="3" t="str">
        <f>IF(D3307,VLOOKUP(A3307,des!B:Q,12,FALSE),"")</f>
        <v/>
      </c>
      <c r="I3307" s="3" t="b">
        <f t="shared" si="206"/>
        <v>0</v>
      </c>
      <c r="J3307" s="3" t="str">
        <f t="shared" si="207"/>
        <v/>
      </c>
    </row>
    <row r="3308" spans="1:10" x14ac:dyDescent="0.2">
      <c r="A3308" t="s">
        <v>12752</v>
      </c>
      <c r="B3308" t="s">
        <v>12753</v>
      </c>
      <c r="C3308" t="s">
        <v>12754</v>
      </c>
      <c r="D3308" s="3" t="b">
        <f>NOT(ISNA(VLOOKUP(A3308,des!B:B,1,FALSE)))</f>
        <v>0</v>
      </c>
      <c r="E3308" s="3" t="str">
        <f>IF(D3308,VLOOKUP(A3308,des!B:Q,11,FALSE),"")</f>
        <v/>
      </c>
      <c r="F3308" s="3" t="b">
        <f t="shared" si="204"/>
        <v>0</v>
      </c>
      <c r="G3308" s="3" t="str">
        <f t="shared" si="205"/>
        <v/>
      </c>
      <c r="H3308" s="3" t="str">
        <f>IF(D3308,VLOOKUP(A3308,des!B:Q,12,FALSE),"")</f>
        <v/>
      </c>
      <c r="I3308" s="3" t="b">
        <f t="shared" si="206"/>
        <v>0</v>
      </c>
      <c r="J3308" s="3" t="str">
        <f t="shared" si="207"/>
        <v/>
      </c>
    </row>
    <row r="3309" spans="1:10" x14ac:dyDescent="0.2">
      <c r="A3309" t="s">
        <v>12755</v>
      </c>
      <c r="B3309" t="s">
        <v>12756</v>
      </c>
      <c r="C3309" t="s">
        <v>12757</v>
      </c>
      <c r="D3309" s="3" t="b">
        <f>NOT(ISNA(VLOOKUP(A3309,des!B:B,1,FALSE)))</f>
        <v>0</v>
      </c>
      <c r="E3309" s="3" t="str">
        <f>IF(D3309,VLOOKUP(A3309,des!B:Q,11,FALSE),"")</f>
        <v/>
      </c>
      <c r="F3309" s="3" t="b">
        <f t="shared" si="204"/>
        <v>0</v>
      </c>
      <c r="G3309" s="3" t="str">
        <f t="shared" si="205"/>
        <v/>
      </c>
      <c r="H3309" s="3" t="str">
        <f>IF(D3309,VLOOKUP(A3309,des!B:Q,12,FALSE),"")</f>
        <v/>
      </c>
      <c r="I3309" s="3" t="b">
        <f t="shared" si="206"/>
        <v>0</v>
      </c>
      <c r="J3309" s="3" t="str">
        <f t="shared" si="207"/>
        <v/>
      </c>
    </row>
    <row r="3310" spans="1:10" x14ac:dyDescent="0.2">
      <c r="A3310" t="s">
        <v>12758</v>
      </c>
      <c r="B3310" t="s">
        <v>12759</v>
      </c>
      <c r="C3310" t="s">
        <v>12760</v>
      </c>
      <c r="D3310" s="3" t="b">
        <f>NOT(ISNA(VLOOKUP(A3310,des!B:B,1,FALSE)))</f>
        <v>0</v>
      </c>
      <c r="E3310" s="3" t="str">
        <f>IF(D3310,VLOOKUP(A3310,des!B:Q,11,FALSE),"")</f>
        <v/>
      </c>
      <c r="F3310" s="3" t="b">
        <f t="shared" si="204"/>
        <v>0</v>
      </c>
      <c r="G3310" s="3" t="str">
        <f t="shared" si="205"/>
        <v/>
      </c>
      <c r="H3310" s="3" t="str">
        <f>IF(D3310,VLOOKUP(A3310,des!B:Q,12,FALSE),"")</f>
        <v/>
      </c>
      <c r="I3310" s="3" t="b">
        <f t="shared" si="206"/>
        <v>0</v>
      </c>
      <c r="J3310" s="3" t="str">
        <f t="shared" si="207"/>
        <v/>
      </c>
    </row>
    <row r="3311" spans="1:10" x14ac:dyDescent="0.2">
      <c r="A3311" t="s">
        <v>12761</v>
      </c>
      <c r="B3311" t="s">
        <v>12762</v>
      </c>
      <c r="C3311" t="s">
        <v>12763</v>
      </c>
      <c r="D3311" s="3" t="b">
        <f>NOT(ISNA(VLOOKUP(A3311,des!B:B,1,FALSE)))</f>
        <v>0</v>
      </c>
      <c r="E3311" s="3" t="str">
        <f>IF(D3311,VLOOKUP(A3311,des!B:Q,11,FALSE),"")</f>
        <v/>
      </c>
      <c r="F3311" s="3" t="b">
        <f t="shared" si="204"/>
        <v>0</v>
      </c>
      <c r="G3311" s="3" t="str">
        <f t="shared" si="205"/>
        <v/>
      </c>
      <c r="H3311" s="3" t="str">
        <f>IF(D3311,VLOOKUP(A3311,des!B:Q,12,FALSE),"")</f>
        <v/>
      </c>
      <c r="I3311" s="3" t="b">
        <f t="shared" si="206"/>
        <v>0</v>
      </c>
      <c r="J3311" s="3" t="str">
        <f t="shared" si="207"/>
        <v/>
      </c>
    </row>
    <row r="3312" spans="1:10" x14ac:dyDescent="0.2">
      <c r="A3312" t="s">
        <v>12764</v>
      </c>
      <c r="B3312" t="s">
        <v>12765</v>
      </c>
      <c r="C3312" t="s">
        <v>12766</v>
      </c>
      <c r="D3312" s="3" t="b">
        <f>NOT(ISNA(VLOOKUP(A3312,des!B:B,1,FALSE)))</f>
        <v>0</v>
      </c>
      <c r="E3312" s="3" t="str">
        <f>IF(D3312,VLOOKUP(A3312,des!B:Q,11,FALSE),"")</f>
        <v/>
      </c>
      <c r="F3312" s="3" t="b">
        <f t="shared" si="204"/>
        <v>0</v>
      </c>
      <c r="G3312" s="3" t="str">
        <f t="shared" si="205"/>
        <v/>
      </c>
      <c r="H3312" s="3" t="str">
        <f>IF(D3312,VLOOKUP(A3312,des!B:Q,12,FALSE),"")</f>
        <v/>
      </c>
      <c r="I3312" s="3" t="b">
        <f t="shared" si="206"/>
        <v>0</v>
      </c>
      <c r="J3312" s="3" t="str">
        <f t="shared" si="207"/>
        <v/>
      </c>
    </row>
    <row r="3313" spans="1:10" x14ac:dyDescent="0.2">
      <c r="A3313" t="s">
        <v>12767</v>
      </c>
      <c r="B3313" t="s">
        <v>12768</v>
      </c>
      <c r="C3313" t="s">
        <v>12769</v>
      </c>
      <c r="D3313" s="3" t="b">
        <f>NOT(ISNA(VLOOKUP(A3313,des!B:B,1,FALSE)))</f>
        <v>0</v>
      </c>
      <c r="E3313" s="3" t="str">
        <f>IF(D3313,VLOOKUP(A3313,des!B:Q,11,FALSE),"")</f>
        <v/>
      </c>
      <c r="F3313" s="3" t="b">
        <f t="shared" si="204"/>
        <v>0</v>
      </c>
      <c r="G3313" s="3" t="str">
        <f t="shared" si="205"/>
        <v/>
      </c>
      <c r="H3313" s="3" t="str">
        <f>IF(D3313,VLOOKUP(A3313,des!B:Q,12,FALSE),"")</f>
        <v/>
      </c>
      <c r="I3313" s="3" t="b">
        <f t="shared" si="206"/>
        <v>0</v>
      </c>
      <c r="J3313" s="3" t="str">
        <f t="shared" si="207"/>
        <v/>
      </c>
    </row>
    <row r="3314" spans="1:10" x14ac:dyDescent="0.2">
      <c r="A3314" t="s">
        <v>12770</v>
      </c>
      <c r="B3314" t="s">
        <v>12771</v>
      </c>
      <c r="C3314" t="s">
        <v>12772</v>
      </c>
      <c r="D3314" s="3" t="b">
        <f>NOT(ISNA(VLOOKUP(A3314,des!B:B,1,FALSE)))</f>
        <v>0</v>
      </c>
      <c r="E3314" s="3" t="str">
        <f>IF(D3314,VLOOKUP(A3314,des!B:Q,11,FALSE),"")</f>
        <v/>
      </c>
      <c r="F3314" s="3" t="b">
        <f t="shared" si="204"/>
        <v>0</v>
      </c>
      <c r="G3314" s="3" t="str">
        <f t="shared" si="205"/>
        <v/>
      </c>
      <c r="H3314" s="3" t="str">
        <f>IF(D3314,VLOOKUP(A3314,des!B:Q,12,FALSE),"")</f>
        <v/>
      </c>
      <c r="I3314" s="3" t="b">
        <f t="shared" si="206"/>
        <v>0</v>
      </c>
      <c r="J3314" s="3" t="str">
        <f t="shared" si="207"/>
        <v/>
      </c>
    </row>
    <row r="3315" spans="1:10" x14ac:dyDescent="0.2">
      <c r="A3315" t="s">
        <v>12773</v>
      </c>
      <c r="B3315" t="s">
        <v>12774</v>
      </c>
      <c r="C3315" t="s">
        <v>12775</v>
      </c>
      <c r="D3315" s="3" t="b">
        <f>NOT(ISNA(VLOOKUP(A3315,des!B:B,1,FALSE)))</f>
        <v>0</v>
      </c>
      <c r="E3315" s="3" t="str">
        <f>IF(D3315,VLOOKUP(A3315,des!B:Q,11,FALSE),"")</f>
        <v/>
      </c>
      <c r="F3315" s="3" t="b">
        <f t="shared" si="204"/>
        <v>0</v>
      </c>
      <c r="G3315" s="3" t="str">
        <f t="shared" si="205"/>
        <v/>
      </c>
      <c r="H3315" s="3" t="str">
        <f>IF(D3315,VLOOKUP(A3315,des!B:Q,12,FALSE),"")</f>
        <v/>
      </c>
      <c r="I3315" s="3" t="b">
        <f t="shared" si="206"/>
        <v>0</v>
      </c>
      <c r="J3315" s="3" t="str">
        <f t="shared" si="207"/>
        <v/>
      </c>
    </row>
    <row r="3316" spans="1:10" x14ac:dyDescent="0.2">
      <c r="A3316" t="s">
        <v>12776</v>
      </c>
      <c r="B3316" t="s">
        <v>12777</v>
      </c>
      <c r="C3316" t="s">
        <v>12778</v>
      </c>
      <c r="D3316" s="3" t="b">
        <f>NOT(ISNA(VLOOKUP(A3316,des!B:B,1,FALSE)))</f>
        <v>0</v>
      </c>
      <c r="E3316" s="3" t="str">
        <f>IF(D3316,VLOOKUP(A3316,des!B:Q,11,FALSE),"")</f>
        <v/>
      </c>
      <c r="F3316" s="3" t="b">
        <f t="shared" si="204"/>
        <v>0</v>
      </c>
      <c r="G3316" s="3" t="str">
        <f t="shared" si="205"/>
        <v/>
      </c>
      <c r="H3316" s="3" t="str">
        <f>IF(D3316,VLOOKUP(A3316,des!B:Q,12,FALSE),"")</f>
        <v/>
      </c>
      <c r="I3316" s="3" t="b">
        <f t="shared" si="206"/>
        <v>0</v>
      </c>
      <c r="J3316" s="3" t="str">
        <f t="shared" si="207"/>
        <v/>
      </c>
    </row>
    <row r="3317" spans="1:10" x14ac:dyDescent="0.2">
      <c r="A3317" t="s">
        <v>12779</v>
      </c>
      <c r="B3317" t="s">
        <v>12780</v>
      </c>
      <c r="C3317" t="s">
        <v>12781</v>
      </c>
      <c r="D3317" s="3" t="b">
        <f>NOT(ISNA(VLOOKUP(A3317,des!B:B,1,FALSE)))</f>
        <v>0</v>
      </c>
      <c r="E3317" s="3" t="str">
        <f>IF(D3317,VLOOKUP(A3317,des!B:Q,11,FALSE),"")</f>
        <v/>
      </c>
      <c r="F3317" s="3" t="b">
        <f t="shared" si="204"/>
        <v>0</v>
      </c>
      <c r="G3317" s="3" t="str">
        <f t="shared" si="205"/>
        <v/>
      </c>
      <c r="H3317" s="3" t="str">
        <f>IF(D3317,VLOOKUP(A3317,des!B:Q,12,FALSE),"")</f>
        <v/>
      </c>
      <c r="I3317" s="3" t="b">
        <f t="shared" si="206"/>
        <v>0</v>
      </c>
      <c r="J3317" s="3" t="str">
        <f t="shared" si="207"/>
        <v/>
      </c>
    </row>
    <row r="3318" spans="1:10" x14ac:dyDescent="0.2">
      <c r="A3318" t="s">
        <v>12782</v>
      </c>
      <c r="B3318" t="s">
        <v>12783</v>
      </c>
      <c r="C3318" t="s">
        <v>12784</v>
      </c>
      <c r="D3318" s="3" t="b">
        <f>NOT(ISNA(VLOOKUP(A3318,des!B:B,1,FALSE)))</f>
        <v>0</v>
      </c>
      <c r="E3318" s="3" t="str">
        <f>IF(D3318,VLOOKUP(A3318,des!B:Q,11,FALSE),"")</f>
        <v/>
      </c>
      <c r="F3318" s="3" t="b">
        <f t="shared" si="204"/>
        <v>0</v>
      </c>
      <c r="G3318" s="3" t="str">
        <f t="shared" si="205"/>
        <v/>
      </c>
      <c r="H3318" s="3" t="str">
        <f>IF(D3318,VLOOKUP(A3318,des!B:Q,12,FALSE),"")</f>
        <v/>
      </c>
      <c r="I3318" s="3" t="b">
        <f t="shared" si="206"/>
        <v>0</v>
      </c>
      <c r="J3318" s="3" t="str">
        <f t="shared" si="207"/>
        <v/>
      </c>
    </row>
    <row r="3319" spans="1:10" x14ac:dyDescent="0.2">
      <c r="A3319" t="s">
        <v>12785</v>
      </c>
      <c r="B3319" t="s">
        <v>12786</v>
      </c>
      <c r="C3319" t="s">
        <v>12787</v>
      </c>
      <c r="D3319" s="3" t="b">
        <f>NOT(ISNA(VLOOKUP(A3319,des!B:B,1,FALSE)))</f>
        <v>0</v>
      </c>
      <c r="E3319" s="3" t="str">
        <f>IF(D3319,VLOOKUP(A3319,des!B:Q,11,FALSE),"")</f>
        <v/>
      </c>
      <c r="F3319" s="3" t="b">
        <f t="shared" si="204"/>
        <v>0</v>
      </c>
      <c r="G3319" s="3" t="str">
        <f t="shared" si="205"/>
        <v/>
      </c>
      <c r="H3319" s="3" t="str">
        <f>IF(D3319,VLOOKUP(A3319,des!B:Q,12,FALSE),"")</f>
        <v/>
      </c>
      <c r="I3319" s="3" t="b">
        <f t="shared" si="206"/>
        <v>0</v>
      </c>
      <c r="J3319" s="3" t="str">
        <f t="shared" si="207"/>
        <v/>
      </c>
    </row>
    <row r="3320" spans="1:10" x14ac:dyDescent="0.2">
      <c r="A3320" t="s">
        <v>12788</v>
      </c>
      <c r="B3320" t="s">
        <v>12789</v>
      </c>
      <c r="C3320" t="s">
        <v>12790</v>
      </c>
      <c r="D3320" s="3" t="b">
        <f>NOT(ISNA(VLOOKUP(A3320,des!B:B,1,FALSE)))</f>
        <v>0</v>
      </c>
      <c r="E3320" s="3" t="str">
        <f>IF(D3320,VLOOKUP(A3320,des!B:Q,11,FALSE),"")</f>
        <v/>
      </c>
      <c r="F3320" s="3" t="b">
        <f t="shared" si="204"/>
        <v>0</v>
      </c>
      <c r="G3320" s="3" t="str">
        <f t="shared" si="205"/>
        <v/>
      </c>
      <c r="H3320" s="3" t="str">
        <f>IF(D3320,VLOOKUP(A3320,des!B:Q,12,FALSE),"")</f>
        <v/>
      </c>
      <c r="I3320" s="3" t="b">
        <f t="shared" si="206"/>
        <v>0</v>
      </c>
      <c r="J3320" s="3" t="str">
        <f t="shared" si="207"/>
        <v/>
      </c>
    </row>
    <row r="3321" spans="1:10" x14ac:dyDescent="0.2">
      <c r="A3321" t="s">
        <v>12791</v>
      </c>
      <c r="B3321" t="s">
        <v>12792</v>
      </c>
      <c r="C3321" t="s">
        <v>12793</v>
      </c>
      <c r="D3321" s="3" t="b">
        <f>NOT(ISNA(VLOOKUP(A3321,des!B:B,1,FALSE)))</f>
        <v>0</v>
      </c>
      <c r="E3321" s="3" t="str">
        <f>IF(D3321,VLOOKUP(A3321,des!B:Q,11,FALSE),"")</f>
        <v/>
      </c>
      <c r="F3321" s="3" t="b">
        <f t="shared" si="204"/>
        <v>0</v>
      </c>
      <c r="G3321" s="3" t="str">
        <f t="shared" si="205"/>
        <v/>
      </c>
      <c r="H3321" s="3" t="str">
        <f>IF(D3321,VLOOKUP(A3321,des!B:Q,12,FALSE),"")</f>
        <v/>
      </c>
      <c r="I3321" s="3" t="b">
        <f t="shared" si="206"/>
        <v>0</v>
      </c>
      <c r="J3321" s="3" t="str">
        <f t="shared" si="207"/>
        <v/>
      </c>
    </row>
    <row r="3322" spans="1:10" x14ac:dyDescent="0.2">
      <c r="A3322" t="s">
        <v>12794</v>
      </c>
      <c r="B3322" t="s">
        <v>12795</v>
      </c>
      <c r="C3322" t="s">
        <v>12796</v>
      </c>
      <c r="D3322" s="3" t="b">
        <f>NOT(ISNA(VLOOKUP(A3322,des!B:B,1,FALSE)))</f>
        <v>0</v>
      </c>
      <c r="E3322" s="3" t="str">
        <f>IF(D3322,VLOOKUP(A3322,des!B:Q,11,FALSE),"")</f>
        <v/>
      </c>
      <c r="F3322" s="3" t="b">
        <f t="shared" si="204"/>
        <v>0</v>
      </c>
      <c r="G3322" s="3" t="str">
        <f t="shared" si="205"/>
        <v/>
      </c>
      <c r="H3322" s="3" t="str">
        <f>IF(D3322,VLOOKUP(A3322,des!B:Q,12,FALSE),"")</f>
        <v/>
      </c>
      <c r="I3322" s="3" t="b">
        <f t="shared" si="206"/>
        <v>0</v>
      </c>
      <c r="J3322" s="3" t="str">
        <f t="shared" si="207"/>
        <v/>
      </c>
    </row>
    <row r="3323" spans="1:10" x14ac:dyDescent="0.2">
      <c r="A3323" t="s">
        <v>12797</v>
      </c>
      <c r="B3323" t="s">
        <v>12798</v>
      </c>
      <c r="C3323" t="s">
        <v>12799</v>
      </c>
      <c r="D3323" s="3" t="b">
        <f>NOT(ISNA(VLOOKUP(A3323,des!B:B,1,FALSE)))</f>
        <v>0</v>
      </c>
      <c r="E3323" s="3" t="str">
        <f>IF(D3323,VLOOKUP(A3323,des!B:Q,11,FALSE),"")</f>
        <v/>
      </c>
      <c r="F3323" s="3" t="b">
        <f t="shared" si="204"/>
        <v>0</v>
      </c>
      <c r="G3323" s="3" t="str">
        <f t="shared" si="205"/>
        <v/>
      </c>
      <c r="H3323" s="3" t="str">
        <f>IF(D3323,VLOOKUP(A3323,des!B:Q,12,FALSE),"")</f>
        <v/>
      </c>
      <c r="I3323" s="3" t="b">
        <f t="shared" si="206"/>
        <v>0</v>
      </c>
      <c r="J3323" s="3" t="str">
        <f t="shared" si="207"/>
        <v/>
      </c>
    </row>
    <row r="3324" spans="1:10" x14ac:dyDescent="0.2">
      <c r="A3324" t="s">
        <v>12800</v>
      </c>
      <c r="B3324" t="s">
        <v>12801</v>
      </c>
      <c r="C3324" t="s">
        <v>12802</v>
      </c>
      <c r="D3324" s="3" t="b">
        <f>NOT(ISNA(VLOOKUP(A3324,des!B:B,1,FALSE)))</f>
        <v>0</v>
      </c>
      <c r="E3324" s="3" t="str">
        <f>IF(D3324,VLOOKUP(A3324,des!B:Q,11,FALSE),"")</f>
        <v/>
      </c>
      <c r="F3324" s="3" t="b">
        <f t="shared" si="204"/>
        <v>0</v>
      </c>
      <c r="G3324" s="3" t="str">
        <f t="shared" si="205"/>
        <v/>
      </c>
      <c r="H3324" s="3" t="str">
        <f>IF(D3324,VLOOKUP(A3324,des!B:Q,12,FALSE),"")</f>
        <v/>
      </c>
      <c r="I3324" s="3" t="b">
        <f t="shared" si="206"/>
        <v>0</v>
      </c>
      <c r="J3324" s="3" t="str">
        <f t="shared" si="207"/>
        <v/>
      </c>
    </row>
    <row r="3325" spans="1:10" x14ac:dyDescent="0.2">
      <c r="A3325" t="s">
        <v>12803</v>
      </c>
      <c r="B3325" t="s">
        <v>12804</v>
      </c>
      <c r="C3325" t="s">
        <v>12805</v>
      </c>
      <c r="D3325" s="3" t="b">
        <f>NOT(ISNA(VLOOKUP(A3325,des!B:B,1,FALSE)))</f>
        <v>0</v>
      </c>
      <c r="E3325" s="3" t="str">
        <f>IF(D3325,VLOOKUP(A3325,des!B:Q,11,FALSE),"")</f>
        <v/>
      </c>
      <c r="F3325" s="3" t="b">
        <f t="shared" si="204"/>
        <v>0</v>
      </c>
      <c r="G3325" s="3" t="str">
        <f t="shared" si="205"/>
        <v/>
      </c>
      <c r="H3325" s="3" t="str">
        <f>IF(D3325,VLOOKUP(A3325,des!B:Q,12,FALSE),"")</f>
        <v/>
      </c>
      <c r="I3325" s="3" t="b">
        <f t="shared" si="206"/>
        <v>0</v>
      </c>
      <c r="J3325" s="3" t="str">
        <f t="shared" si="207"/>
        <v/>
      </c>
    </row>
    <row r="3326" spans="1:10" x14ac:dyDescent="0.2">
      <c r="A3326" t="s">
        <v>12806</v>
      </c>
      <c r="B3326" t="s">
        <v>12807</v>
      </c>
      <c r="C3326" t="s">
        <v>12808</v>
      </c>
      <c r="D3326" s="3" t="b">
        <f>NOT(ISNA(VLOOKUP(A3326,des!B:B,1,FALSE)))</f>
        <v>0</v>
      </c>
      <c r="E3326" s="3" t="str">
        <f>IF(D3326,VLOOKUP(A3326,des!B:Q,11,FALSE),"")</f>
        <v/>
      </c>
      <c r="F3326" s="3" t="b">
        <f t="shared" si="204"/>
        <v>0</v>
      </c>
      <c r="G3326" s="3" t="str">
        <f t="shared" si="205"/>
        <v/>
      </c>
      <c r="H3326" s="3" t="str">
        <f>IF(D3326,VLOOKUP(A3326,des!B:Q,12,FALSE),"")</f>
        <v/>
      </c>
      <c r="I3326" s="3" t="b">
        <f t="shared" si="206"/>
        <v>0</v>
      </c>
      <c r="J3326" s="3" t="str">
        <f t="shared" si="207"/>
        <v/>
      </c>
    </row>
    <row r="3327" spans="1:10" x14ac:dyDescent="0.2">
      <c r="A3327" t="s">
        <v>12809</v>
      </c>
      <c r="B3327" t="s">
        <v>12810</v>
      </c>
      <c r="C3327" t="s">
        <v>12811</v>
      </c>
      <c r="D3327" s="3" t="b">
        <f>NOT(ISNA(VLOOKUP(A3327,des!B:B,1,FALSE)))</f>
        <v>0</v>
      </c>
      <c r="E3327" s="3" t="str">
        <f>IF(D3327,VLOOKUP(A3327,des!B:Q,11,FALSE),"")</f>
        <v/>
      </c>
      <c r="F3327" s="3" t="b">
        <f t="shared" si="204"/>
        <v>0</v>
      </c>
      <c r="G3327" s="3" t="str">
        <f t="shared" si="205"/>
        <v/>
      </c>
      <c r="H3327" s="3" t="str">
        <f>IF(D3327,VLOOKUP(A3327,des!B:Q,12,FALSE),"")</f>
        <v/>
      </c>
      <c r="I3327" s="3" t="b">
        <f t="shared" si="206"/>
        <v>0</v>
      </c>
      <c r="J3327" s="3" t="str">
        <f t="shared" si="207"/>
        <v/>
      </c>
    </row>
    <row r="3328" spans="1:10" x14ac:dyDescent="0.2">
      <c r="A3328" t="s">
        <v>12812</v>
      </c>
      <c r="B3328" t="s">
        <v>12813</v>
      </c>
      <c r="C3328" t="s">
        <v>12814</v>
      </c>
      <c r="D3328" s="3" t="b">
        <f>NOT(ISNA(VLOOKUP(A3328,des!B:B,1,FALSE)))</f>
        <v>0</v>
      </c>
      <c r="E3328" s="3" t="str">
        <f>IF(D3328,VLOOKUP(A3328,des!B:Q,11,FALSE),"")</f>
        <v/>
      </c>
      <c r="F3328" s="3" t="b">
        <f t="shared" si="204"/>
        <v>0</v>
      </c>
      <c r="G3328" s="3" t="str">
        <f t="shared" si="205"/>
        <v/>
      </c>
      <c r="H3328" s="3" t="str">
        <f>IF(D3328,VLOOKUP(A3328,des!B:Q,12,FALSE),"")</f>
        <v/>
      </c>
      <c r="I3328" s="3" t="b">
        <f t="shared" si="206"/>
        <v>0</v>
      </c>
      <c r="J3328" s="3" t="str">
        <f t="shared" si="207"/>
        <v/>
      </c>
    </row>
    <row r="3329" spans="1:10" x14ac:dyDescent="0.2">
      <c r="A3329" t="s">
        <v>12815</v>
      </c>
      <c r="B3329" t="s">
        <v>12816</v>
      </c>
      <c r="C3329" t="s">
        <v>12817</v>
      </c>
      <c r="D3329" s="3" t="b">
        <f>NOT(ISNA(VLOOKUP(A3329,des!B:B,1,FALSE)))</f>
        <v>0</v>
      </c>
      <c r="E3329" s="3" t="str">
        <f>IF(D3329,VLOOKUP(A3329,des!B:Q,11,FALSE),"")</f>
        <v/>
      </c>
      <c r="F3329" s="3" t="b">
        <f t="shared" si="204"/>
        <v>0</v>
      </c>
      <c r="G3329" s="3" t="str">
        <f t="shared" si="205"/>
        <v/>
      </c>
      <c r="H3329" s="3" t="str">
        <f>IF(D3329,VLOOKUP(A3329,des!B:Q,12,FALSE),"")</f>
        <v/>
      </c>
      <c r="I3329" s="3" t="b">
        <f t="shared" si="206"/>
        <v>0</v>
      </c>
      <c r="J3329" s="3" t="str">
        <f t="shared" si="207"/>
        <v/>
      </c>
    </row>
    <row r="3330" spans="1:10" x14ac:dyDescent="0.2">
      <c r="A3330" t="s">
        <v>12818</v>
      </c>
      <c r="B3330" t="s">
        <v>12819</v>
      </c>
      <c r="C3330" t="s">
        <v>12820</v>
      </c>
      <c r="D3330" s="3" t="b">
        <f>NOT(ISNA(VLOOKUP(A3330,des!B:B,1,FALSE)))</f>
        <v>0</v>
      </c>
      <c r="E3330" s="3" t="str">
        <f>IF(D3330,VLOOKUP(A3330,des!B:Q,11,FALSE),"")</f>
        <v/>
      </c>
      <c r="F3330" s="3" t="b">
        <f t="shared" si="204"/>
        <v>0</v>
      </c>
      <c r="G3330" s="3" t="str">
        <f t="shared" si="205"/>
        <v/>
      </c>
      <c r="H3330" s="3" t="str">
        <f>IF(D3330,VLOOKUP(A3330,des!B:Q,12,FALSE),"")</f>
        <v/>
      </c>
      <c r="I3330" s="3" t="b">
        <f t="shared" si="206"/>
        <v>0</v>
      </c>
      <c r="J3330" s="3" t="str">
        <f t="shared" si="207"/>
        <v/>
      </c>
    </row>
    <row r="3331" spans="1:10" x14ac:dyDescent="0.2">
      <c r="A3331" t="s">
        <v>12821</v>
      </c>
      <c r="B3331" t="s">
        <v>12822</v>
      </c>
      <c r="C3331" t="s">
        <v>12823</v>
      </c>
      <c r="D3331" s="3" t="b">
        <f>NOT(ISNA(VLOOKUP(A3331,des!B:B,1,FALSE)))</f>
        <v>0</v>
      </c>
      <c r="E3331" s="3" t="str">
        <f>IF(D3331,VLOOKUP(A3331,des!B:Q,11,FALSE),"")</f>
        <v/>
      </c>
      <c r="F3331" s="3" t="b">
        <f t="shared" si="204"/>
        <v>0</v>
      </c>
      <c r="G3331" s="3" t="str">
        <f t="shared" si="205"/>
        <v/>
      </c>
      <c r="H3331" s="3" t="str">
        <f>IF(D3331,VLOOKUP(A3331,des!B:Q,12,FALSE),"")</f>
        <v/>
      </c>
      <c r="I3331" s="3" t="b">
        <f t="shared" si="206"/>
        <v>0</v>
      </c>
      <c r="J3331" s="3" t="str">
        <f t="shared" si="207"/>
        <v/>
      </c>
    </row>
    <row r="3332" spans="1:10" x14ac:dyDescent="0.2">
      <c r="A3332" t="s">
        <v>12824</v>
      </c>
      <c r="B3332" t="s">
        <v>12825</v>
      </c>
      <c r="C3332" t="s">
        <v>12826</v>
      </c>
      <c r="D3332" s="3" t="b">
        <f>NOT(ISNA(VLOOKUP(A3332,des!B:B,1,FALSE)))</f>
        <v>0</v>
      </c>
      <c r="E3332" s="3" t="str">
        <f>IF(D3332,VLOOKUP(A3332,des!B:Q,11,FALSE),"")</f>
        <v/>
      </c>
      <c r="F3332" s="3" t="b">
        <f t="shared" si="204"/>
        <v>0</v>
      </c>
      <c r="G3332" s="3" t="str">
        <f t="shared" si="205"/>
        <v/>
      </c>
      <c r="H3332" s="3" t="str">
        <f>IF(D3332,VLOOKUP(A3332,des!B:Q,12,FALSE),"")</f>
        <v/>
      </c>
      <c r="I3332" s="3" t="b">
        <f t="shared" si="206"/>
        <v>0</v>
      </c>
      <c r="J3332" s="3" t="str">
        <f t="shared" si="207"/>
        <v/>
      </c>
    </row>
    <row r="3333" spans="1:10" x14ac:dyDescent="0.2">
      <c r="A3333" t="s">
        <v>12827</v>
      </c>
      <c r="B3333" t="s">
        <v>12828</v>
      </c>
      <c r="C3333" t="s">
        <v>12829</v>
      </c>
      <c r="D3333" s="3" t="b">
        <f>NOT(ISNA(VLOOKUP(A3333,des!B:B,1,FALSE)))</f>
        <v>0</v>
      </c>
      <c r="E3333" s="3" t="str">
        <f>IF(D3333,VLOOKUP(A3333,des!B:Q,11,FALSE),"")</f>
        <v/>
      </c>
      <c r="F3333" s="3" t="b">
        <f t="shared" ref="F3333:F3396" si="208">IF(D3333,IF(E3333&lt;&gt;B3333,TRUE,FALSE),FALSE)</f>
        <v>0</v>
      </c>
      <c r="G3333" s="3" t="str">
        <f t="shared" si="205"/>
        <v/>
      </c>
      <c r="H3333" s="3" t="str">
        <f>IF(D3333,VLOOKUP(A3333,des!B:Q,12,FALSE),"")</f>
        <v/>
      </c>
      <c r="I3333" s="3" t="b">
        <f t="shared" si="206"/>
        <v>0</v>
      </c>
      <c r="J3333" s="3" t="str">
        <f t="shared" si="207"/>
        <v/>
      </c>
    </row>
    <row r="3334" spans="1:10" x14ac:dyDescent="0.2">
      <c r="A3334" t="s">
        <v>12830</v>
      </c>
      <c r="B3334" t="s">
        <v>12831</v>
      </c>
      <c r="C3334" t="s">
        <v>12832</v>
      </c>
      <c r="D3334" s="3" t="b">
        <f>NOT(ISNA(VLOOKUP(A3334,des!B:B,1,FALSE)))</f>
        <v>0</v>
      </c>
      <c r="E3334" s="3" t="str">
        <f>IF(D3334,VLOOKUP(A3334,des!B:Q,11,FALSE),"")</f>
        <v/>
      </c>
      <c r="F3334" s="3" t="b">
        <f t="shared" si="208"/>
        <v>0</v>
      </c>
      <c r="G3334" s="3" t="str">
        <f t="shared" ref="G3334:G3397" si="209">IF(F3334,CONCATENATE($A$1,A3334,$B$1,E3334,$C$1),"")</f>
        <v/>
      </c>
      <c r="H3334" s="3" t="str">
        <f>IF(D3334,VLOOKUP(A3334,des!B:Q,12,FALSE),"")</f>
        <v/>
      </c>
      <c r="I3334" s="3" t="b">
        <f t="shared" ref="I3334:I3397" si="210">IF(D3334,IF(H3334&lt;&gt;C3334,TRUE,FALSE),FALSE)</f>
        <v>0</v>
      </c>
      <c r="J3334" s="3" t="str">
        <f t="shared" ref="J3334:J3397" si="211">IF(I3334,CONCATENATE($A$2,A3334,$B$2,H3334,$C$2),"")</f>
        <v/>
      </c>
    </row>
    <row r="3335" spans="1:10" x14ac:dyDescent="0.2">
      <c r="A3335" t="s">
        <v>12833</v>
      </c>
      <c r="B3335" t="s">
        <v>12834</v>
      </c>
      <c r="C3335" t="s">
        <v>12835</v>
      </c>
      <c r="D3335" s="3" t="b">
        <f>NOT(ISNA(VLOOKUP(A3335,des!B:B,1,FALSE)))</f>
        <v>0</v>
      </c>
      <c r="E3335" s="3" t="str">
        <f>IF(D3335,VLOOKUP(A3335,des!B:Q,11,FALSE),"")</f>
        <v/>
      </c>
      <c r="F3335" s="3" t="b">
        <f t="shared" si="208"/>
        <v>0</v>
      </c>
      <c r="G3335" s="3" t="str">
        <f t="shared" si="209"/>
        <v/>
      </c>
      <c r="H3335" s="3" t="str">
        <f>IF(D3335,VLOOKUP(A3335,des!B:Q,12,FALSE),"")</f>
        <v/>
      </c>
      <c r="I3335" s="3" t="b">
        <f t="shared" si="210"/>
        <v>0</v>
      </c>
      <c r="J3335" s="3" t="str">
        <f t="shared" si="211"/>
        <v/>
      </c>
    </row>
    <row r="3336" spans="1:10" x14ac:dyDescent="0.2">
      <c r="A3336" t="s">
        <v>12836</v>
      </c>
      <c r="B3336" t="s">
        <v>12837</v>
      </c>
      <c r="C3336" t="s">
        <v>12838</v>
      </c>
      <c r="D3336" s="3" t="b">
        <f>NOT(ISNA(VLOOKUP(A3336,des!B:B,1,FALSE)))</f>
        <v>0</v>
      </c>
      <c r="E3336" s="3" t="str">
        <f>IF(D3336,VLOOKUP(A3336,des!B:Q,11,FALSE),"")</f>
        <v/>
      </c>
      <c r="F3336" s="3" t="b">
        <f t="shared" si="208"/>
        <v>0</v>
      </c>
      <c r="G3336" s="3" t="str">
        <f t="shared" si="209"/>
        <v/>
      </c>
      <c r="H3336" s="3" t="str">
        <f>IF(D3336,VLOOKUP(A3336,des!B:Q,12,FALSE),"")</f>
        <v/>
      </c>
      <c r="I3336" s="3" t="b">
        <f t="shared" si="210"/>
        <v>0</v>
      </c>
      <c r="J3336" s="3" t="str">
        <f t="shared" si="211"/>
        <v/>
      </c>
    </row>
    <row r="3337" spans="1:10" x14ac:dyDescent="0.2">
      <c r="A3337" t="s">
        <v>12839</v>
      </c>
      <c r="B3337" t="s">
        <v>12840</v>
      </c>
      <c r="C3337" t="s">
        <v>12841</v>
      </c>
      <c r="D3337" s="3" t="b">
        <f>NOT(ISNA(VLOOKUP(A3337,des!B:B,1,FALSE)))</f>
        <v>0</v>
      </c>
      <c r="E3337" s="3" t="str">
        <f>IF(D3337,VLOOKUP(A3337,des!B:Q,11,FALSE),"")</f>
        <v/>
      </c>
      <c r="F3337" s="3" t="b">
        <f t="shared" si="208"/>
        <v>0</v>
      </c>
      <c r="G3337" s="3" t="str">
        <f t="shared" si="209"/>
        <v/>
      </c>
      <c r="H3337" s="3" t="str">
        <f>IF(D3337,VLOOKUP(A3337,des!B:Q,12,FALSE),"")</f>
        <v/>
      </c>
      <c r="I3337" s="3" t="b">
        <f t="shared" si="210"/>
        <v>0</v>
      </c>
      <c r="J3337" s="3" t="str">
        <f t="shared" si="211"/>
        <v/>
      </c>
    </row>
    <row r="3338" spans="1:10" x14ac:dyDescent="0.2">
      <c r="A3338" t="s">
        <v>12842</v>
      </c>
      <c r="B3338" t="s">
        <v>12843</v>
      </c>
      <c r="C3338" t="s">
        <v>12844</v>
      </c>
      <c r="D3338" s="3" t="b">
        <f>NOT(ISNA(VLOOKUP(A3338,des!B:B,1,FALSE)))</f>
        <v>0</v>
      </c>
      <c r="E3338" s="3" t="str">
        <f>IF(D3338,VLOOKUP(A3338,des!B:Q,11,FALSE),"")</f>
        <v/>
      </c>
      <c r="F3338" s="3" t="b">
        <f t="shared" si="208"/>
        <v>0</v>
      </c>
      <c r="G3338" s="3" t="str">
        <f t="shared" si="209"/>
        <v/>
      </c>
      <c r="H3338" s="3" t="str">
        <f>IF(D3338,VLOOKUP(A3338,des!B:Q,12,FALSE),"")</f>
        <v/>
      </c>
      <c r="I3338" s="3" t="b">
        <f t="shared" si="210"/>
        <v>0</v>
      </c>
      <c r="J3338" s="3" t="str">
        <f t="shared" si="211"/>
        <v/>
      </c>
    </row>
    <row r="3339" spans="1:10" x14ac:dyDescent="0.2">
      <c r="A3339" t="s">
        <v>12845</v>
      </c>
      <c r="B3339" t="s">
        <v>12846</v>
      </c>
      <c r="C3339" t="s">
        <v>12847</v>
      </c>
      <c r="D3339" s="3" t="b">
        <f>NOT(ISNA(VLOOKUP(A3339,des!B:B,1,FALSE)))</f>
        <v>0</v>
      </c>
      <c r="E3339" s="3" t="str">
        <f>IF(D3339,VLOOKUP(A3339,des!B:Q,11,FALSE),"")</f>
        <v/>
      </c>
      <c r="F3339" s="3" t="b">
        <f t="shared" si="208"/>
        <v>0</v>
      </c>
      <c r="G3339" s="3" t="str">
        <f t="shared" si="209"/>
        <v/>
      </c>
      <c r="H3339" s="3" t="str">
        <f>IF(D3339,VLOOKUP(A3339,des!B:Q,12,FALSE),"")</f>
        <v/>
      </c>
      <c r="I3339" s="3" t="b">
        <f t="shared" si="210"/>
        <v>0</v>
      </c>
      <c r="J3339" s="3" t="str">
        <f t="shared" si="211"/>
        <v/>
      </c>
    </row>
    <row r="3340" spans="1:10" x14ac:dyDescent="0.2">
      <c r="A3340" t="s">
        <v>12848</v>
      </c>
      <c r="B3340" t="s">
        <v>12849</v>
      </c>
      <c r="C3340" t="s">
        <v>12850</v>
      </c>
      <c r="D3340" s="3" t="b">
        <f>NOT(ISNA(VLOOKUP(A3340,des!B:B,1,FALSE)))</f>
        <v>0</v>
      </c>
      <c r="E3340" s="3" t="str">
        <f>IF(D3340,VLOOKUP(A3340,des!B:Q,11,FALSE),"")</f>
        <v/>
      </c>
      <c r="F3340" s="3" t="b">
        <f t="shared" si="208"/>
        <v>0</v>
      </c>
      <c r="G3340" s="3" t="str">
        <f t="shared" si="209"/>
        <v/>
      </c>
      <c r="H3340" s="3" t="str">
        <f>IF(D3340,VLOOKUP(A3340,des!B:Q,12,FALSE),"")</f>
        <v/>
      </c>
      <c r="I3340" s="3" t="b">
        <f t="shared" si="210"/>
        <v>0</v>
      </c>
      <c r="J3340" s="3" t="str">
        <f t="shared" si="211"/>
        <v/>
      </c>
    </row>
    <row r="3341" spans="1:10" x14ac:dyDescent="0.2">
      <c r="A3341" t="s">
        <v>12851</v>
      </c>
      <c r="B3341" t="s">
        <v>12852</v>
      </c>
      <c r="C3341" t="s">
        <v>12853</v>
      </c>
      <c r="D3341" s="3" t="b">
        <f>NOT(ISNA(VLOOKUP(A3341,des!B:B,1,FALSE)))</f>
        <v>0</v>
      </c>
      <c r="E3341" s="3" t="str">
        <f>IF(D3341,VLOOKUP(A3341,des!B:Q,11,FALSE),"")</f>
        <v/>
      </c>
      <c r="F3341" s="3" t="b">
        <f t="shared" si="208"/>
        <v>0</v>
      </c>
      <c r="G3341" s="3" t="str">
        <f t="shared" si="209"/>
        <v/>
      </c>
      <c r="H3341" s="3" t="str">
        <f>IF(D3341,VLOOKUP(A3341,des!B:Q,12,FALSE),"")</f>
        <v/>
      </c>
      <c r="I3341" s="3" t="b">
        <f t="shared" si="210"/>
        <v>0</v>
      </c>
      <c r="J3341" s="3" t="str">
        <f t="shared" si="211"/>
        <v/>
      </c>
    </row>
    <row r="3342" spans="1:10" x14ac:dyDescent="0.2">
      <c r="A3342" t="s">
        <v>12854</v>
      </c>
      <c r="B3342" t="s">
        <v>12855</v>
      </c>
      <c r="C3342" t="s">
        <v>12856</v>
      </c>
      <c r="D3342" s="3" t="b">
        <f>NOT(ISNA(VLOOKUP(A3342,des!B:B,1,FALSE)))</f>
        <v>0</v>
      </c>
      <c r="E3342" s="3" t="str">
        <f>IF(D3342,VLOOKUP(A3342,des!B:Q,11,FALSE),"")</f>
        <v/>
      </c>
      <c r="F3342" s="3" t="b">
        <f t="shared" si="208"/>
        <v>0</v>
      </c>
      <c r="G3342" s="3" t="str">
        <f t="shared" si="209"/>
        <v/>
      </c>
      <c r="H3342" s="3" t="str">
        <f>IF(D3342,VLOOKUP(A3342,des!B:Q,12,FALSE),"")</f>
        <v/>
      </c>
      <c r="I3342" s="3" t="b">
        <f t="shared" si="210"/>
        <v>0</v>
      </c>
      <c r="J3342" s="3" t="str">
        <f t="shared" si="211"/>
        <v/>
      </c>
    </row>
    <row r="3343" spans="1:10" x14ac:dyDescent="0.2">
      <c r="A3343" t="s">
        <v>12857</v>
      </c>
      <c r="B3343" t="s">
        <v>12858</v>
      </c>
      <c r="C3343" t="s">
        <v>12859</v>
      </c>
      <c r="D3343" s="3" t="b">
        <f>NOT(ISNA(VLOOKUP(A3343,des!B:B,1,FALSE)))</f>
        <v>0</v>
      </c>
      <c r="E3343" s="3" t="str">
        <f>IF(D3343,VLOOKUP(A3343,des!B:Q,11,FALSE),"")</f>
        <v/>
      </c>
      <c r="F3343" s="3" t="b">
        <f t="shared" si="208"/>
        <v>0</v>
      </c>
      <c r="G3343" s="3" t="str">
        <f t="shared" si="209"/>
        <v/>
      </c>
      <c r="H3343" s="3" t="str">
        <f>IF(D3343,VLOOKUP(A3343,des!B:Q,12,FALSE),"")</f>
        <v/>
      </c>
      <c r="I3343" s="3" t="b">
        <f t="shared" si="210"/>
        <v>0</v>
      </c>
      <c r="J3343" s="3" t="str">
        <f t="shared" si="211"/>
        <v/>
      </c>
    </row>
    <row r="3344" spans="1:10" x14ac:dyDescent="0.2">
      <c r="A3344" t="s">
        <v>12860</v>
      </c>
      <c r="B3344" t="s">
        <v>12861</v>
      </c>
      <c r="C3344" t="s">
        <v>12862</v>
      </c>
      <c r="D3344" s="3" t="b">
        <f>NOT(ISNA(VLOOKUP(A3344,des!B:B,1,FALSE)))</f>
        <v>0</v>
      </c>
      <c r="E3344" s="3" t="str">
        <f>IF(D3344,VLOOKUP(A3344,des!B:Q,11,FALSE),"")</f>
        <v/>
      </c>
      <c r="F3344" s="3" t="b">
        <f t="shared" si="208"/>
        <v>0</v>
      </c>
      <c r="G3344" s="3" t="str">
        <f t="shared" si="209"/>
        <v/>
      </c>
      <c r="H3344" s="3" t="str">
        <f>IF(D3344,VLOOKUP(A3344,des!B:Q,12,FALSE),"")</f>
        <v/>
      </c>
      <c r="I3344" s="3" t="b">
        <f t="shared" si="210"/>
        <v>0</v>
      </c>
      <c r="J3344" s="3" t="str">
        <f t="shared" si="211"/>
        <v/>
      </c>
    </row>
    <row r="3345" spans="1:10" x14ac:dyDescent="0.2">
      <c r="A3345" t="s">
        <v>12863</v>
      </c>
      <c r="B3345" t="s">
        <v>12864</v>
      </c>
      <c r="C3345" t="s">
        <v>12865</v>
      </c>
      <c r="D3345" s="3" t="b">
        <f>NOT(ISNA(VLOOKUP(A3345,des!B:B,1,FALSE)))</f>
        <v>0</v>
      </c>
      <c r="E3345" s="3" t="str">
        <f>IF(D3345,VLOOKUP(A3345,des!B:Q,11,FALSE),"")</f>
        <v/>
      </c>
      <c r="F3345" s="3" t="b">
        <f t="shared" si="208"/>
        <v>0</v>
      </c>
      <c r="G3345" s="3" t="str">
        <f t="shared" si="209"/>
        <v/>
      </c>
      <c r="H3345" s="3" t="str">
        <f>IF(D3345,VLOOKUP(A3345,des!B:Q,12,FALSE),"")</f>
        <v/>
      </c>
      <c r="I3345" s="3" t="b">
        <f t="shared" si="210"/>
        <v>0</v>
      </c>
      <c r="J3345" s="3" t="str">
        <f t="shared" si="211"/>
        <v/>
      </c>
    </row>
    <row r="3346" spans="1:10" x14ac:dyDescent="0.2">
      <c r="A3346" t="s">
        <v>12866</v>
      </c>
      <c r="B3346" t="s">
        <v>12867</v>
      </c>
      <c r="C3346" t="s">
        <v>12868</v>
      </c>
      <c r="D3346" s="3" t="b">
        <f>NOT(ISNA(VLOOKUP(A3346,des!B:B,1,FALSE)))</f>
        <v>0</v>
      </c>
      <c r="E3346" s="3" t="str">
        <f>IF(D3346,VLOOKUP(A3346,des!B:Q,11,FALSE),"")</f>
        <v/>
      </c>
      <c r="F3346" s="3" t="b">
        <f t="shared" si="208"/>
        <v>0</v>
      </c>
      <c r="G3346" s="3" t="str">
        <f t="shared" si="209"/>
        <v/>
      </c>
      <c r="H3346" s="3" t="str">
        <f>IF(D3346,VLOOKUP(A3346,des!B:Q,12,FALSE),"")</f>
        <v/>
      </c>
      <c r="I3346" s="3" t="b">
        <f t="shared" si="210"/>
        <v>0</v>
      </c>
      <c r="J3346" s="3" t="str">
        <f t="shared" si="211"/>
        <v/>
      </c>
    </row>
    <row r="3347" spans="1:10" x14ac:dyDescent="0.2">
      <c r="A3347" t="s">
        <v>12869</v>
      </c>
      <c r="B3347" t="s">
        <v>12870</v>
      </c>
      <c r="C3347" t="s">
        <v>12871</v>
      </c>
      <c r="D3347" s="3" t="b">
        <f>NOT(ISNA(VLOOKUP(A3347,des!B:B,1,FALSE)))</f>
        <v>0</v>
      </c>
      <c r="E3347" s="3" t="str">
        <f>IF(D3347,VLOOKUP(A3347,des!B:Q,11,FALSE),"")</f>
        <v/>
      </c>
      <c r="F3347" s="3" t="b">
        <f t="shared" si="208"/>
        <v>0</v>
      </c>
      <c r="G3347" s="3" t="str">
        <f t="shared" si="209"/>
        <v/>
      </c>
      <c r="H3347" s="3" t="str">
        <f>IF(D3347,VLOOKUP(A3347,des!B:Q,12,FALSE),"")</f>
        <v/>
      </c>
      <c r="I3347" s="3" t="b">
        <f t="shared" si="210"/>
        <v>0</v>
      </c>
      <c r="J3347" s="3" t="str">
        <f t="shared" si="211"/>
        <v/>
      </c>
    </row>
    <row r="3348" spans="1:10" x14ac:dyDescent="0.2">
      <c r="A3348" t="s">
        <v>12872</v>
      </c>
      <c r="B3348" t="s">
        <v>12873</v>
      </c>
      <c r="C3348" t="s">
        <v>12874</v>
      </c>
      <c r="D3348" s="3" t="b">
        <f>NOT(ISNA(VLOOKUP(A3348,des!B:B,1,FALSE)))</f>
        <v>0</v>
      </c>
      <c r="E3348" s="3" t="str">
        <f>IF(D3348,VLOOKUP(A3348,des!B:Q,11,FALSE),"")</f>
        <v/>
      </c>
      <c r="F3348" s="3" t="b">
        <f t="shared" si="208"/>
        <v>0</v>
      </c>
      <c r="G3348" s="3" t="str">
        <f t="shared" si="209"/>
        <v/>
      </c>
      <c r="H3348" s="3" t="str">
        <f>IF(D3348,VLOOKUP(A3348,des!B:Q,12,FALSE),"")</f>
        <v/>
      </c>
      <c r="I3348" s="3" t="b">
        <f t="shared" si="210"/>
        <v>0</v>
      </c>
      <c r="J3348" s="3" t="str">
        <f t="shared" si="211"/>
        <v/>
      </c>
    </row>
    <row r="3349" spans="1:10" x14ac:dyDescent="0.2">
      <c r="A3349" t="s">
        <v>12875</v>
      </c>
      <c r="B3349" t="s">
        <v>12876</v>
      </c>
      <c r="C3349" t="s">
        <v>12877</v>
      </c>
      <c r="D3349" s="3" t="b">
        <f>NOT(ISNA(VLOOKUP(A3349,des!B:B,1,FALSE)))</f>
        <v>0</v>
      </c>
      <c r="E3349" s="3" t="str">
        <f>IF(D3349,VLOOKUP(A3349,des!B:Q,11,FALSE),"")</f>
        <v/>
      </c>
      <c r="F3349" s="3" t="b">
        <f t="shared" si="208"/>
        <v>0</v>
      </c>
      <c r="G3349" s="3" t="str">
        <f t="shared" si="209"/>
        <v/>
      </c>
      <c r="H3349" s="3" t="str">
        <f>IF(D3349,VLOOKUP(A3349,des!B:Q,12,FALSE),"")</f>
        <v/>
      </c>
      <c r="I3349" s="3" t="b">
        <f t="shared" si="210"/>
        <v>0</v>
      </c>
      <c r="J3349" s="3" t="str">
        <f t="shared" si="211"/>
        <v/>
      </c>
    </row>
    <row r="3350" spans="1:10" x14ac:dyDescent="0.2">
      <c r="A3350" t="s">
        <v>12878</v>
      </c>
      <c r="B3350" t="s">
        <v>12879</v>
      </c>
      <c r="C3350" t="s">
        <v>12880</v>
      </c>
      <c r="D3350" s="3" t="b">
        <f>NOT(ISNA(VLOOKUP(A3350,des!B:B,1,FALSE)))</f>
        <v>0</v>
      </c>
      <c r="E3350" s="3" t="str">
        <f>IF(D3350,VLOOKUP(A3350,des!B:Q,11,FALSE),"")</f>
        <v/>
      </c>
      <c r="F3350" s="3" t="b">
        <f t="shared" si="208"/>
        <v>0</v>
      </c>
      <c r="G3350" s="3" t="str">
        <f t="shared" si="209"/>
        <v/>
      </c>
      <c r="H3350" s="3" t="str">
        <f>IF(D3350,VLOOKUP(A3350,des!B:Q,12,FALSE),"")</f>
        <v/>
      </c>
      <c r="I3350" s="3" t="b">
        <f t="shared" si="210"/>
        <v>0</v>
      </c>
      <c r="J3350" s="3" t="str">
        <f t="shared" si="211"/>
        <v/>
      </c>
    </row>
    <row r="3351" spans="1:10" x14ac:dyDescent="0.2">
      <c r="A3351" t="s">
        <v>12881</v>
      </c>
      <c r="B3351" t="s">
        <v>12882</v>
      </c>
      <c r="C3351" t="s">
        <v>12883</v>
      </c>
      <c r="D3351" s="3" t="b">
        <f>NOT(ISNA(VLOOKUP(A3351,des!B:B,1,FALSE)))</f>
        <v>0</v>
      </c>
      <c r="E3351" s="3" t="str">
        <f>IF(D3351,VLOOKUP(A3351,des!B:Q,11,FALSE),"")</f>
        <v/>
      </c>
      <c r="F3351" s="3" t="b">
        <f t="shared" si="208"/>
        <v>0</v>
      </c>
      <c r="G3351" s="3" t="str">
        <f t="shared" si="209"/>
        <v/>
      </c>
      <c r="H3351" s="3" t="str">
        <f>IF(D3351,VLOOKUP(A3351,des!B:Q,12,FALSE),"")</f>
        <v/>
      </c>
      <c r="I3351" s="3" t="b">
        <f t="shared" si="210"/>
        <v>0</v>
      </c>
      <c r="J3351" s="3" t="str">
        <f t="shared" si="211"/>
        <v/>
      </c>
    </row>
    <row r="3352" spans="1:10" x14ac:dyDescent="0.2">
      <c r="A3352" t="s">
        <v>12884</v>
      </c>
      <c r="B3352" t="s">
        <v>12885</v>
      </c>
      <c r="C3352" t="s">
        <v>12886</v>
      </c>
      <c r="D3352" s="3" t="b">
        <f>NOT(ISNA(VLOOKUP(A3352,des!B:B,1,FALSE)))</f>
        <v>0</v>
      </c>
      <c r="E3352" s="3" t="str">
        <f>IF(D3352,VLOOKUP(A3352,des!B:Q,11,FALSE),"")</f>
        <v/>
      </c>
      <c r="F3352" s="3" t="b">
        <f t="shared" si="208"/>
        <v>0</v>
      </c>
      <c r="G3352" s="3" t="str">
        <f t="shared" si="209"/>
        <v/>
      </c>
      <c r="H3352" s="3" t="str">
        <f>IF(D3352,VLOOKUP(A3352,des!B:Q,12,FALSE),"")</f>
        <v/>
      </c>
      <c r="I3352" s="3" t="b">
        <f t="shared" si="210"/>
        <v>0</v>
      </c>
      <c r="J3352" s="3" t="str">
        <f t="shared" si="211"/>
        <v/>
      </c>
    </row>
    <row r="3353" spans="1:10" x14ac:dyDescent="0.2">
      <c r="A3353" t="s">
        <v>12887</v>
      </c>
      <c r="B3353" t="s">
        <v>12888</v>
      </c>
      <c r="C3353" t="s">
        <v>12889</v>
      </c>
      <c r="D3353" s="3" t="b">
        <f>NOT(ISNA(VLOOKUP(A3353,des!B:B,1,FALSE)))</f>
        <v>0</v>
      </c>
      <c r="E3353" s="3" t="str">
        <f>IF(D3353,VLOOKUP(A3353,des!B:Q,11,FALSE),"")</f>
        <v/>
      </c>
      <c r="F3353" s="3" t="b">
        <f t="shared" si="208"/>
        <v>0</v>
      </c>
      <c r="G3353" s="3" t="str">
        <f t="shared" si="209"/>
        <v/>
      </c>
      <c r="H3353" s="3" t="str">
        <f>IF(D3353,VLOOKUP(A3353,des!B:Q,12,FALSE),"")</f>
        <v/>
      </c>
      <c r="I3353" s="3" t="b">
        <f t="shared" si="210"/>
        <v>0</v>
      </c>
      <c r="J3353" s="3" t="str">
        <f t="shared" si="211"/>
        <v/>
      </c>
    </row>
    <row r="3354" spans="1:10" x14ac:dyDescent="0.2">
      <c r="A3354" t="s">
        <v>12890</v>
      </c>
      <c r="B3354" t="s">
        <v>12891</v>
      </c>
      <c r="C3354" t="s">
        <v>12892</v>
      </c>
      <c r="D3354" s="3" t="b">
        <f>NOT(ISNA(VLOOKUP(A3354,des!B:B,1,FALSE)))</f>
        <v>0</v>
      </c>
      <c r="E3354" s="3" t="str">
        <f>IF(D3354,VLOOKUP(A3354,des!B:Q,11,FALSE),"")</f>
        <v/>
      </c>
      <c r="F3354" s="3" t="b">
        <f t="shared" si="208"/>
        <v>0</v>
      </c>
      <c r="G3354" s="3" t="str">
        <f t="shared" si="209"/>
        <v/>
      </c>
      <c r="H3354" s="3" t="str">
        <f>IF(D3354,VLOOKUP(A3354,des!B:Q,12,FALSE),"")</f>
        <v/>
      </c>
      <c r="I3354" s="3" t="b">
        <f t="shared" si="210"/>
        <v>0</v>
      </c>
      <c r="J3354" s="3" t="str">
        <f t="shared" si="211"/>
        <v/>
      </c>
    </row>
    <row r="3355" spans="1:10" x14ac:dyDescent="0.2">
      <c r="A3355" t="s">
        <v>12893</v>
      </c>
      <c r="B3355" t="s">
        <v>12894</v>
      </c>
      <c r="C3355" t="s">
        <v>12895</v>
      </c>
      <c r="D3355" s="3" t="b">
        <f>NOT(ISNA(VLOOKUP(A3355,des!B:B,1,FALSE)))</f>
        <v>0</v>
      </c>
      <c r="E3355" s="3" t="str">
        <f>IF(D3355,VLOOKUP(A3355,des!B:Q,11,FALSE),"")</f>
        <v/>
      </c>
      <c r="F3355" s="3" t="b">
        <f t="shared" si="208"/>
        <v>0</v>
      </c>
      <c r="G3355" s="3" t="str">
        <f t="shared" si="209"/>
        <v/>
      </c>
      <c r="H3355" s="3" t="str">
        <f>IF(D3355,VLOOKUP(A3355,des!B:Q,12,FALSE),"")</f>
        <v/>
      </c>
      <c r="I3355" s="3" t="b">
        <f t="shared" si="210"/>
        <v>0</v>
      </c>
      <c r="J3355" s="3" t="str">
        <f t="shared" si="211"/>
        <v/>
      </c>
    </row>
    <row r="3356" spans="1:10" x14ac:dyDescent="0.2">
      <c r="A3356" t="s">
        <v>12896</v>
      </c>
      <c r="B3356" t="s">
        <v>12897</v>
      </c>
      <c r="C3356" t="s">
        <v>12898</v>
      </c>
      <c r="D3356" s="3" t="b">
        <f>NOT(ISNA(VLOOKUP(A3356,des!B:B,1,FALSE)))</f>
        <v>0</v>
      </c>
      <c r="E3356" s="3" t="str">
        <f>IF(D3356,VLOOKUP(A3356,des!B:Q,11,FALSE),"")</f>
        <v/>
      </c>
      <c r="F3356" s="3" t="b">
        <f t="shared" si="208"/>
        <v>0</v>
      </c>
      <c r="G3356" s="3" t="str">
        <f t="shared" si="209"/>
        <v/>
      </c>
      <c r="H3356" s="3" t="str">
        <f>IF(D3356,VLOOKUP(A3356,des!B:Q,12,FALSE),"")</f>
        <v/>
      </c>
      <c r="I3356" s="3" t="b">
        <f t="shared" si="210"/>
        <v>0</v>
      </c>
      <c r="J3356" s="3" t="str">
        <f t="shared" si="211"/>
        <v/>
      </c>
    </row>
    <row r="3357" spans="1:10" x14ac:dyDescent="0.2">
      <c r="A3357" t="s">
        <v>12899</v>
      </c>
      <c r="B3357" t="s">
        <v>12900</v>
      </c>
      <c r="C3357" t="s">
        <v>12901</v>
      </c>
      <c r="D3357" s="3" t="b">
        <f>NOT(ISNA(VLOOKUP(A3357,des!B:B,1,FALSE)))</f>
        <v>0</v>
      </c>
      <c r="E3357" s="3" t="str">
        <f>IF(D3357,VLOOKUP(A3357,des!B:Q,11,FALSE),"")</f>
        <v/>
      </c>
      <c r="F3357" s="3" t="b">
        <f t="shared" si="208"/>
        <v>0</v>
      </c>
      <c r="G3357" s="3" t="str">
        <f t="shared" si="209"/>
        <v/>
      </c>
      <c r="H3357" s="3" t="str">
        <f>IF(D3357,VLOOKUP(A3357,des!B:Q,12,FALSE),"")</f>
        <v/>
      </c>
      <c r="I3357" s="3" t="b">
        <f t="shared" si="210"/>
        <v>0</v>
      </c>
      <c r="J3357" s="3" t="str">
        <f t="shared" si="211"/>
        <v/>
      </c>
    </row>
    <row r="3358" spans="1:10" x14ac:dyDescent="0.2">
      <c r="A3358" t="s">
        <v>12902</v>
      </c>
      <c r="B3358" t="s">
        <v>12903</v>
      </c>
      <c r="C3358" t="s">
        <v>12904</v>
      </c>
      <c r="D3358" s="3" t="b">
        <f>NOT(ISNA(VLOOKUP(A3358,des!B:B,1,FALSE)))</f>
        <v>0</v>
      </c>
      <c r="E3358" s="3" t="str">
        <f>IF(D3358,VLOOKUP(A3358,des!B:Q,11,FALSE),"")</f>
        <v/>
      </c>
      <c r="F3358" s="3" t="b">
        <f t="shared" si="208"/>
        <v>0</v>
      </c>
      <c r="G3358" s="3" t="str">
        <f t="shared" si="209"/>
        <v/>
      </c>
      <c r="H3358" s="3" t="str">
        <f>IF(D3358,VLOOKUP(A3358,des!B:Q,12,FALSE),"")</f>
        <v/>
      </c>
      <c r="I3358" s="3" t="b">
        <f t="shared" si="210"/>
        <v>0</v>
      </c>
      <c r="J3358" s="3" t="str">
        <f t="shared" si="211"/>
        <v/>
      </c>
    </row>
    <row r="3359" spans="1:10" x14ac:dyDescent="0.2">
      <c r="A3359" t="s">
        <v>12905</v>
      </c>
      <c r="B3359" t="s">
        <v>12906</v>
      </c>
      <c r="C3359" t="s">
        <v>12907</v>
      </c>
      <c r="D3359" s="3" t="b">
        <f>NOT(ISNA(VLOOKUP(A3359,des!B:B,1,FALSE)))</f>
        <v>0</v>
      </c>
      <c r="E3359" s="3" t="str">
        <f>IF(D3359,VLOOKUP(A3359,des!B:Q,11,FALSE),"")</f>
        <v/>
      </c>
      <c r="F3359" s="3" t="b">
        <f t="shared" si="208"/>
        <v>0</v>
      </c>
      <c r="G3359" s="3" t="str">
        <f t="shared" si="209"/>
        <v/>
      </c>
      <c r="H3359" s="3" t="str">
        <f>IF(D3359,VLOOKUP(A3359,des!B:Q,12,FALSE),"")</f>
        <v/>
      </c>
      <c r="I3359" s="3" t="b">
        <f t="shared" si="210"/>
        <v>0</v>
      </c>
      <c r="J3359" s="3" t="str">
        <f t="shared" si="211"/>
        <v/>
      </c>
    </row>
    <row r="3360" spans="1:10" x14ac:dyDescent="0.2">
      <c r="A3360" t="s">
        <v>12908</v>
      </c>
      <c r="B3360" t="s">
        <v>12909</v>
      </c>
      <c r="C3360" t="s">
        <v>12910</v>
      </c>
      <c r="D3360" s="3" t="b">
        <f>NOT(ISNA(VLOOKUP(A3360,des!B:B,1,FALSE)))</f>
        <v>0</v>
      </c>
      <c r="E3360" s="3" t="str">
        <f>IF(D3360,VLOOKUP(A3360,des!B:Q,11,FALSE),"")</f>
        <v/>
      </c>
      <c r="F3360" s="3" t="b">
        <f t="shared" si="208"/>
        <v>0</v>
      </c>
      <c r="G3360" s="3" t="str">
        <f t="shared" si="209"/>
        <v/>
      </c>
      <c r="H3360" s="3" t="str">
        <f>IF(D3360,VLOOKUP(A3360,des!B:Q,12,FALSE),"")</f>
        <v/>
      </c>
      <c r="I3360" s="3" t="b">
        <f t="shared" si="210"/>
        <v>0</v>
      </c>
      <c r="J3360" s="3" t="str">
        <f t="shared" si="211"/>
        <v/>
      </c>
    </row>
    <row r="3361" spans="1:10" x14ac:dyDescent="0.2">
      <c r="A3361" t="s">
        <v>12911</v>
      </c>
      <c r="B3361" t="s">
        <v>12912</v>
      </c>
      <c r="C3361" t="s">
        <v>12913</v>
      </c>
      <c r="D3361" s="3" t="b">
        <f>NOT(ISNA(VLOOKUP(A3361,des!B:B,1,FALSE)))</f>
        <v>0</v>
      </c>
      <c r="E3361" s="3" t="str">
        <f>IF(D3361,VLOOKUP(A3361,des!B:Q,11,FALSE),"")</f>
        <v/>
      </c>
      <c r="F3361" s="3" t="b">
        <f t="shared" si="208"/>
        <v>0</v>
      </c>
      <c r="G3361" s="3" t="str">
        <f t="shared" si="209"/>
        <v/>
      </c>
      <c r="H3361" s="3" t="str">
        <f>IF(D3361,VLOOKUP(A3361,des!B:Q,12,FALSE),"")</f>
        <v/>
      </c>
      <c r="I3361" s="3" t="b">
        <f t="shared" si="210"/>
        <v>0</v>
      </c>
      <c r="J3361" s="3" t="str">
        <f t="shared" si="211"/>
        <v/>
      </c>
    </row>
    <row r="3362" spans="1:10" x14ac:dyDescent="0.2">
      <c r="A3362" t="s">
        <v>12914</v>
      </c>
      <c r="B3362" t="s">
        <v>12915</v>
      </c>
      <c r="C3362" t="s">
        <v>12916</v>
      </c>
      <c r="D3362" s="3" t="b">
        <f>NOT(ISNA(VLOOKUP(A3362,des!B:B,1,FALSE)))</f>
        <v>0</v>
      </c>
      <c r="E3362" s="3" t="str">
        <f>IF(D3362,VLOOKUP(A3362,des!B:Q,11,FALSE),"")</f>
        <v/>
      </c>
      <c r="F3362" s="3" t="b">
        <f t="shared" si="208"/>
        <v>0</v>
      </c>
      <c r="G3362" s="3" t="str">
        <f t="shared" si="209"/>
        <v/>
      </c>
      <c r="H3362" s="3" t="str">
        <f>IF(D3362,VLOOKUP(A3362,des!B:Q,12,FALSE),"")</f>
        <v/>
      </c>
      <c r="I3362" s="3" t="b">
        <f t="shared" si="210"/>
        <v>0</v>
      </c>
      <c r="J3362" s="3" t="str">
        <f t="shared" si="211"/>
        <v/>
      </c>
    </row>
    <row r="3363" spans="1:10" x14ac:dyDescent="0.2">
      <c r="A3363" t="s">
        <v>12917</v>
      </c>
      <c r="B3363" t="s">
        <v>12918</v>
      </c>
      <c r="C3363" t="s">
        <v>12919</v>
      </c>
      <c r="D3363" s="3" t="b">
        <f>NOT(ISNA(VLOOKUP(A3363,des!B:B,1,FALSE)))</f>
        <v>0</v>
      </c>
      <c r="E3363" s="3" t="str">
        <f>IF(D3363,VLOOKUP(A3363,des!B:Q,11,FALSE),"")</f>
        <v/>
      </c>
      <c r="F3363" s="3" t="b">
        <f t="shared" si="208"/>
        <v>0</v>
      </c>
      <c r="G3363" s="3" t="str">
        <f t="shared" si="209"/>
        <v/>
      </c>
      <c r="H3363" s="3" t="str">
        <f>IF(D3363,VLOOKUP(A3363,des!B:Q,12,FALSE),"")</f>
        <v/>
      </c>
      <c r="I3363" s="3" t="b">
        <f t="shared" si="210"/>
        <v>0</v>
      </c>
      <c r="J3363" s="3" t="str">
        <f t="shared" si="211"/>
        <v/>
      </c>
    </row>
    <row r="3364" spans="1:10" x14ac:dyDescent="0.2">
      <c r="A3364" t="s">
        <v>12920</v>
      </c>
      <c r="B3364" t="s">
        <v>12921</v>
      </c>
      <c r="C3364" t="s">
        <v>12922</v>
      </c>
      <c r="D3364" s="3" t="b">
        <f>NOT(ISNA(VLOOKUP(A3364,des!B:B,1,FALSE)))</f>
        <v>0</v>
      </c>
      <c r="E3364" s="3" t="str">
        <f>IF(D3364,VLOOKUP(A3364,des!B:Q,11,FALSE),"")</f>
        <v/>
      </c>
      <c r="F3364" s="3" t="b">
        <f t="shared" si="208"/>
        <v>0</v>
      </c>
      <c r="G3364" s="3" t="str">
        <f t="shared" si="209"/>
        <v/>
      </c>
      <c r="H3364" s="3" t="str">
        <f>IF(D3364,VLOOKUP(A3364,des!B:Q,12,FALSE),"")</f>
        <v/>
      </c>
      <c r="I3364" s="3" t="b">
        <f t="shared" si="210"/>
        <v>0</v>
      </c>
      <c r="J3364" s="3" t="str">
        <f t="shared" si="211"/>
        <v/>
      </c>
    </row>
    <row r="3365" spans="1:10" x14ac:dyDescent="0.2">
      <c r="A3365" t="s">
        <v>12923</v>
      </c>
      <c r="B3365" t="s">
        <v>12924</v>
      </c>
      <c r="C3365" t="s">
        <v>12925</v>
      </c>
      <c r="D3365" s="3" t="b">
        <f>NOT(ISNA(VLOOKUP(A3365,des!B:B,1,FALSE)))</f>
        <v>0</v>
      </c>
      <c r="E3365" s="3" t="str">
        <f>IF(D3365,VLOOKUP(A3365,des!B:Q,11,FALSE),"")</f>
        <v/>
      </c>
      <c r="F3365" s="3" t="b">
        <f t="shared" si="208"/>
        <v>0</v>
      </c>
      <c r="G3365" s="3" t="str">
        <f t="shared" si="209"/>
        <v/>
      </c>
      <c r="H3365" s="3" t="str">
        <f>IF(D3365,VLOOKUP(A3365,des!B:Q,12,FALSE),"")</f>
        <v/>
      </c>
      <c r="I3365" s="3" t="b">
        <f t="shared" si="210"/>
        <v>0</v>
      </c>
      <c r="J3365" s="3" t="str">
        <f t="shared" si="211"/>
        <v/>
      </c>
    </row>
    <row r="3366" spans="1:10" x14ac:dyDescent="0.2">
      <c r="A3366" t="s">
        <v>12926</v>
      </c>
      <c r="B3366" t="s">
        <v>12927</v>
      </c>
      <c r="C3366" t="s">
        <v>12928</v>
      </c>
      <c r="D3366" s="3" t="b">
        <f>NOT(ISNA(VLOOKUP(A3366,des!B:B,1,FALSE)))</f>
        <v>0</v>
      </c>
      <c r="E3366" s="3" t="str">
        <f>IF(D3366,VLOOKUP(A3366,des!B:Q,11,FALSE),"")</f>
        <v/>
      </c>
      <c r="F3366" s="3" t="b">
        <f t="shared" si="208"/>
        <v>0</v>
      </c>
      <c r="G3366" s="3" t="str">
        <f t="shared" si="209"/>
        <v/>
      </c>
      <c r="H3366" s="3" t="str">
        <f>IF(D3366,VLOOKUP(A3366,des!B:Q,12,FALSE),"")</f>
        <v/>
      </c>
      <c r="I3366" s="3" t="b">
        <f t="shared" si="210"/>
        <v>0</v>
      </c>
      <c r="J3366" s="3" t="str">
        <f t="shared" si="211"/>
        <v/>
      </c>
    </row>
    <row r="3367" spans="1:10" x14ac:dyDescent="0.2">
      <c r="A3367" t="s">
        <v>12929</v>
      </c>
      <c r="B3367" t="s">
        <v>12930</v>
      </c>
      <c r="C3367" t="s">
        <v>12931</v>
      </c>
      <c r="D3367" s="3" t="b">
        <f>NOT(ISNA(VLOOKUP(A3367,des!B:B,1,FALSE)))</f>
        <v>0</v>
      </c>
      <c r="E3367" s="3" t="str">
        <f>IF(D3367,VLOOKUP(A3367,des!B:Q,11,FALSE),"")</f>
        <v/>
      </c>
      <c r="F3367" s="3" t="b">
        <f t="shared" si="208"/>
        <v>0</v>
      </c>
      <c r="G3367" s="3" t="str">
        <f t="shared" si="209"/>
        <v/>
      </c>
      <c r="H3367" s="3" t="str">
        <f>IF(D3367,VLOOKUP(A3367,des!B:Q,12,FALSE),"")</f>
        <v/>
      </c>
      <c r="I3367" s="3" t="b">
        <f t="shared" si="210"/>
        <v>0</v>
      </c>
      <c r="J3367" s="3" t="str">
        <f t="shared" si="211"/>
        <v/>
      </c>
    </row>
    <row r="3368" spans="1:10" x14ac:dyDescent="0.2">
      <c r="A3368" t="s">
        <v>12932</v>
      </c>
      <c r="B3368" t="s">
        <v>12933</v>
      </c>
      <c r="C3368" t="s">
        <v>12934</v>
      </c>
      <c r="D3368" s="3" t="b">
        <f>NOT(ISNA(VLOOKUP(A3368,des!B:B,1,FALSE)))</f>
        <v>0</v>
      </c>
      <c r="E3368" s="3" t="str">
        <f>IF(D3368,VLOOKUP(A3368,des!B:Q,11,FALSE),"")</f>
        <v/>
      </c>
      <c r="F3368" s="3" t="b">
        <f t="shared" si="208"/>
        <v>0</v>
      </c>
      <c r="G3368" s="3" t="str">
        <f t="shared" si="209"/>
        <v/>
      </c>
      <c r="H3368" s="3" t="str">
        <f>IF(D3368,VLOOKUP(A3368,des!B:Q,12,FALSE),"")</f>
        <v/>
      </c>
      <c r="I3368" s="3" t="b">
        <f t="shared" si="210"/>
        <v>0</v>
      </c>
      <c r="J3368" s="3" t="str">
        <f t="shared" si="211"/>
        <v/>
      </c>
    </row>
    <row r="3369" spans="1:10" x14ac:dyDescent="0.2">
      <c r="A3369" t="s">
        <v>12935</v>
      </c>
      <c r="B3369" t="s">
        <v>12936</v>
      </c>
      <c r="C3369" t="s">
        <v>12937</v>
      </c>
      <c r="D3369" s="3" t="b">
        <f>NOT(ISNA(VLOOKUP(A3369,des!B:B,1,FALSE)))</f>
        <v>0</v>
      </c>
      <c r="E3369" s="3" t="str">
        <f>IF(D3369,VLOOKUP(A3369,des!B:Q,11,FALSE),"")</f>
        <v/>
      </c>
      <c r="F3369" s="3" t="b">
        <f t="shared" si="208"/>
        <v>0</v>
      </c>
      <c r="G3369" s="3" t="str">
        <f t="shared" si="209"/>
        <v/>
      </c>
      <c r="H3369" s="3" t="str">
        <f>IF(D3369,VLOOKUP(A3369,des!B:Q,12,FALSE),"")</f>
        <v/>
      </c>
      <c r="I3369" s="3" t="b">
        <f t="shared" si="210"/>
        <v>0</v>
      </c>
      <c r="J3369" s="3" t="str">
        <f t="shared" si="211"/>
        <v/>
      </c>
    </row>
    <row r="3370" spans="1:10" x14ac:dyDescent="0.2">
      <c r="A3370" t="s">
        <v>12938</v>
      </c>
      <c r="B3370" t="s">
        <v>12939</v>
      </c>
      <c r="C3370" t="s">
        <v>12940</v>
      </c>
      <c r="D3370" s="3" t="b">
        <f>NOT(ISNA(VLOOKUP(A3370,des!B:B,1,FALSE)))</f>
        <v>0</v>
      </c>
      <c r="E3370" s="3" t="str">
        <f>IF(D3370,VLOOKUP(A3370,des!B:Q,11,FALSE),"")</f>
        <v/>
      </c>
      <c r="F3370" s="3" t="b">
        <f t="shared" si="208"/>
        <v>0</v>
      </c>
      <c r="G3370" s="3" t="str">
        <f t="shared" si="209"/>
        <v/>
      </c>
      <c r="H3370" s="3" t="str">
        <f>IF(D3370,VLOOKUP(A3370,des!B:Q,12,FALSE),"")</f>
        <v/>
      </c>
      <c r="I3370" s="3" t="b">
        <f t="shared" si="210"/>
        <v>0</v>
      </c>
      <c r="J3370" s="3" t="str">
        <f t="shared" si="211"/>
        <v/>
      </c>
    </row>
    <row r="3371" spans="1:10" x14ac:dyDescent="0.2">
      <c r="A3371" t="s">
        <v>12941</v>
      </c>
      <c r="B3371" t="s">
        <v>12942</v>
      </c>
      <c r="C3371" t="s">
        <v>12943</v>
      </c>
      <c r="D3371" s="3" t="b">
        <f>NOT(ISNA(VLOOKUP(A3371,des!B:B,1,FALSE)))</f>
        <v>0</v>
      </c>
      <c r="E3371" s="3" t="str">
        <f>IF(D3371,VLOOKUP(A3371,des!B:Q,11,FALSE),"")</f>
        <v/>
      </c>
      <c r="F3371" s="3" t="b">
        <f t="shared" si="208"/>
        <v>0</v>
      </c>
      <c r="G3371" s="3" t="str">
        <f t="shared" si="209"/>
        <v/>
      </c>
      <c r="H3371" s="3" t="str">
        <f>IF(D3371,VLOOKUP(A3371,des!B:Q,12,FALSE),"")</f>
        <v/>
      </c>
      <c r="I3371" s="3" t="b">
        <f t="shared" si="210"/>
        <v>0</v>
      </c>
      <c r="J3371" s="3" t="str">
        <f t="shared" si="211"/>
        <v/>
      </c>
    </row>
    <row r="3372" spans="1:10" x14ac:dyDescent="0.2">
      <c r="A3372" t="s">
        <v>12944</v>
      </c>
      <c r="B3372" t="s">
        <v>12945</v>
      </c>
      <c r="C3372" t="s">
        <v>12946</v>
      </c>
      <c r="D3372" s="3" t="b">
        <f>NOT(ISNA(VLOOKUP(A3372,des!B:B,1,FALSE)))</f>
        <v>0</v>
      </c>
      <c r="E3372" s="3" t="str">
        <f>IF(D3372,VLOOKUP(A3372,des!B:Q,11,FALSE),"")</f>
        <v/>
      </c>
      <c r="F3372" s="3" t="b">
        <f t="shared" si="208"/>
        <v>0</v>
      </c>
      <c r="G3372" s="3" t="str">
        <f t="shared" si="209"/>
        <v/>
      </c>
      <c r="H3372" s="3" t="str">
        <f>IF(D3372,VLOOKUP(A3372,des!B:Q,12,FALSE),"")</f>
        <v/>
      </c>
      <c r="I3372" s="3" t="b">
        <f t="shared" si="210"/>
        <v>0</v>
      </c>
      <c r="J3372" s="3" t="str">
        <f t="shared" si="211"/>
        <v/>
      </c>
    </row>
    <row r="3373" spans="1:10" x14ac:dyDescent="0.2">
      <c r="A3373" t="s">
        <v>12947</v>
      </c>
      <c r="B3373" t="s">
        <v>12948</v>
      </c>
      <c r="C3373" t="s">
        <v>12949</v>
      </c>
      <c r="D3373" s="3" t="b">
        <f>NOT(ISNA(VLOOKUP(A3373,des!B:B,1,FALSE)))</f>
        <v>0</v>
      </c>
      <c r="E3373" s="3" t="str">
        <f>IF(D3373,VLOOKUP(A3373,des!B:Q,11,FALSE),"")</f>
        <v/>
      </c>
      <c r="F3373" s="3" t="b">
        <f t="shared" si="208"/>
        <v>0</v>
      </c>
      <c r="G3373" s="3" t="str">
        <f t="shared" si="209"/>
        <v/>
      </c>
      <c r="H3373" s="3" t="str">
        <f>IF(D3373,VLOOKUP(A3373,des!B:Q,12,FALSE),"")</f>
        <v/>
      </c>
      <c r="I3373" s="3" t="b">
        <f t="shared" si="210"/>
        <v>0</v>
      </c>
      <c r="J3373" s="3" t="str">
        <f t="shared" si="211"/>
        <v/>
      </c>
    </row>
    <row r="3374" spans="1:10" x14ac:dyDescent="0.2">
      <c r="A3374" t="s">
        <v>12950</v>
      </c>
      <c r="B3374" t="s">
        <v>12951</v>
      </c>
      <c r="C3374" t="s">
        <v>12952</v>
      </c>
      <c r="D3374" s="3" t="b">
        <f>NOT(ISNA(VLOOKUP(A3374,des!B:B,1,FALSE)))</f>
        <v>0</v>
      </c>
      <c r="E3374" s="3" t="str">
        <f>IF(D3374,VLOOKUP(A3374,des!B:Q,11,FALSE),"")</f>
        <v/>
      </c>
      <c r="F3374" s="3" t="b">
        <f t="shared" si="208"/>
        <v>0</v>
      </c>
      <c r="G3374" s="3" t="str">
        <f t="shared" si="209"/>
        <v/>
      </c>
      <c r="H3374" s="3" t="str">
        <f>IF(D3374,VLOOKUP(A3374,des!B:Q,12,FALSE),"")</f>
        <v/>
      </c>
      <c r="I3374" s="3" t="b">
        <f t="shared" si="210"/>
        <v>0</v>
      </c>
      <c r="J3374" s="3" t="str">
        <f t="shared" si="211"/>
        <v/>
      </c>
    </row>
    <row r="3375" spans="1:10" x14ac:dyDescent="0.2">
      <c r="A3375" t="s">
        <v>12953</v>
      </c>
      <c r="B3375" t="s">
        <v>12954</v>
      </c>
      <c r="C3375" t="s">
        <v>12955</v>
      </c>
      <c r="D3375" s="3" t="b">
        <f>NOT(ISNA(VLOOKUP(A3375,des!B:B,1,FALSE)))</f>
        <v>0</v>
      </c>
      <c r="E3375" s="3" t="str">
        <f>IF(D3375,VLOOKUP(A3375,des!B:Q,11,FALSE),"")</f>
        <v/>
      </c>
      <c r="F3375" s="3" t="b">
        <f t="shared" si="208"/>
        <v>0</v>
      </c>
      <c r="G3375" s="3" t="str">
        <f t="shared" si="209"/>
        <v/>
      </c>
      <c r="H3375" s="3" t="str">
        <f>IF(D3375,VLOOKUP(A3375,des!B:Q,12,FALSE),"")</f>
        <v/>
      </c>
      <c r="I3375" s="3" t="b">
        <f t="shared" si="210"/>
        <v>0</v>
      </c>
      <c r="J3375" s="3" t="str">
        <f t="shared" si="211"/>
        <v/>
      </c>
    </row>
    <row r="3376" spans="1:10" x14ac:dyDescent="0.2">
      <c r="A3376" t="s">
        <v>12956</v>
      </c>
      <c r="B3376" t="s">
        <v>12957</v>
      </c>
      <c r="C3376" t="s">
        <v>12958</v>
      </c>
      <c r="D3376" s="3" t="b">
        <f>NOT(ISNA(VLOOKUP(A3376,des!B:B,1,FALSE)))</f>
        <v>0</v>
      </c>
      <c r="E3376" s="3" t="str">
        <f>IF(D3376,VLOOKUP(A3376,des!B:Q,11,FALSE),"")</f>
        <v/>
      </c>
      <c r="F3376" s="3" t="b">
        <f t="shared" si="208"/>
        <v>0</v>
      </c>
      <c r="G3376" s="3" t="str">
        <f t="shared" si="209"/>
        <v/>
      </c>
      <c r="H3376" s="3" t="str">
        <f>IF(D3376,VLOOKUP(A3376,des!B:Q,12,FALSE),"")</f>
        <v/>
      </c>
      <c r="I3376" s="3" t="b">
        <f t="shared" si="210"/>
        <v>0</v>
      </c>
      <c r="J3376" s="3" t="str">
        <f t="shared" si="211"/>
        <v/>
      </c>
    </row>
    <row r="3377" spans="1:10" x14ac:dyDescent="0.2">
      <c r="A3377" t="s">
        <v>12959</v>
      </c>
      <c r="B3377" t="s">
        <v>12960</v>
      </c>
      <c r="C3377" t="s">
        <v>12961</v>
      </c>
      <c r="D3377" s="3" t="b">
        <f>NOT(ISNA(VLOOKUP(A3377,des!B:B,1,FALSE)))</f>
        <v>0</v>
      </c>
      <c r="E3377" s="3" t="str">
        <f>IF(D3377,VLOOKUP(A3377,des!B:Q,11,FALSE),"")</f>
        <v/>
      </c>
      <c r="F3377" s="3" t="b">
        <f t="shared" si="208"/>
        <v>0</v>
      </c>
      <c r="G3377" s="3" t="str">
        <f t="shared" si="209"/>
        <v/>
      </c>
      <c r="H3377" s="3" t="str">
        <f>IF(D3377,VLOOKUP(A3377,des!B:Q,12,FALSE),"")</f>
        <v/>
      </c>
      <c r="I3377" s="3" t="b">
        <f t="shared" si="210"/>
        <v>0</v>
      </c>
      <c r="J3377" s="3" t="str">
        <f t="shared" si="211"/>
        <v/>
      </c>
    </row>
    <row r="3378" spans="1:10" x14ac:dyDescent="0.2">
      <c r="A3378" t="s">
        <v>12962</v>
      </c>
      <c r="B3378" t="s">
        <v>12963</v>
      </c>
      <c r="C3378" t="s">
        <v>12964</v>
      </c>
      <c r="D3378" s="3" t="b">
        <f>NOT(ISNA(VLOOKUP(A3378,des!B:B,1,FALSE)))</f>
        <v>0</v>
      </c>
      <c r="E3378" s="3" t="str">
        <f>IF(D3378,VLOOKUP(A3378,des!B:Q,11,FALSE),"")</f>
        <v/>
      </c>
      <c r="F3378" s="3" t="b">
        <f t="shared" si="208"/>
        <v>0</v>
      </c>
      <c r="G3378" s="3" t="str">
        <f t="shared" si="209"/>
        <v/>
      </c>
      <c r="H3378" s="3" t="str">
        <f>IF(D3378,VLOOKUP(A3378,des!B:Q,12,FALSE),"")</f>
        <v/>
      </c>
      <c r="I3378" s="3" t="b">
        <f t="shared" si="210"/>
        <v>0</v>
      </c>
      <c r="J3378" s="3" t="str">
        <f t="shared" si="211"/>
        <v/>
      </c>
    </row>
    <row r="3379" spans="1:10" x14ac:dyDescent="0.2">
      <c r="A3379" t="s">
        <v>12965</v>
      </c>
      <c r="B3379" t="s">
        <v>12966</v>
      </c>
      <c r="C3379" t="s">
        <v>12967</v>
      </c>
      <c r="D3379" s="3" t="b">
        <f>NOT(ISNA(VLOOKUP(A3379,des!B:B,1,FALSE)))</f>
        <v>0</v>
      </c>
      <c r="E3379" s="3" t="str">
        <f>IF(D3379,VLOOKUP(A3379,des!B:Q,11,FALSE),"")</f>
        <v/>
      </c>
      <c r="F3379" s="3" t="b">
        <f t="shared" si="208"/>
        <v>0</v>
      </c>
      <c r="G3379" s="3" t="str">
        <f t="shared" si="209"/>
        <v/>
      </c>
      <c r="H3379" s="3" t="str">
        <f>IF(D3379,VLOOKUP(A3379,des!B:Q,12,FALSE),"")</f>
        <v/>
      </c>
      <c r="I3379" s="3" t="b">
        <f t="shared" si="210"/>
        <v>0</v>
      </c>
      <c r="J3379" s="3" t="str">
        <f t="shared" si="211"/>
        <v/>
      </c>
    </row>
    <row r="3380" spans="1:10" x14ac:dyDescent="0.2">
      <c r="A3380" t="s">
        <v>12968</v>
      </c>
      <c r="B3380" t="s">
        <v>12969</v>
      </c>
      <c r="C3380" t="s">
        <v>12970</v>
      </c>
      <c r="D3380" s="3" t="b">
        <f>NOT(ISNA(VLOOKUP(A3380,des!B:B,1,FALSE)))</f>
        <v>0</v>
      </c>
      <c r="E3380" s="3" t="str">
        <f>IF(D3380,VLOOKUP(A3380,des!B:Q,11,FALSE),"")</f>
        <v/>
      </c>
      <c r="F3380" s="3" t="b">
        <f t="shared" si="208"/>
        <v>0</v>
      </c>
      <c r="G3380" s="3" t="str">
        <f t="shared" si="209"/>
        <v/>
      </c>
      <c r="H3380" s="3" t="str">
        <f>IF(D3380,VLOOKUP(A3380,des!B:Q,12,FALSE),"")</f>
        <v/>
      </c>
      <c r="I3380" s="3" t="b">
        <f t="shared" si="210"/>
        <v>0</v>
      </c>
      <c r="J3380" s="3" t="str">
        <f t="shared" si="211"/>
        <v/>
      </c>
    </row>
    <row r="3381" spans="1:10" x14ac:dyDescent="0.2">
      <c r="A3381" t="s">
        <v>12971</v>
      </c>
      <c r="B3381" t="s">
        <v>12972</v>
      </c>
      <c r="C3381" t="s">
        <v>12973</v>
      </c>
      <c r="D3381" s="3" t="b">
        <f>NOT(ISNA(VLOOKUP(A3381,des!B:B,1,FALSE)))</f>
        <v>0</v>
      </c>
      <c r="E3381" s="3" t="str">
        <f>IF(D3381,VLOOKUP(A3381,des!B:Q,11,FALSE),"")</f>
        <v/>
      </c>
      <c r="F3381" s="3" t="b">
        <f t="shared" si="208"/>
        <v>0</v>
      </c>
      <c r="G3381" s="3" t="str">
        <f t="shared" si="209"/>
        <v/>
      </c>
      <c r="H3381" s="3" t="str">
        <f>IF(D3381,VLOOKUP(A3381,des!B:Q,12,FALSE),"")</f>
        <v/>
      </c>
      <c r="I3381" s="3" t="b">
        <f t="shared" si="210"/>
        <v>0</v>
      </c>
      <c r="J3381" s="3" t="str">
        <f t="shared" si="211"/>
        <v/>
      </c>
    </row>
    <row r="3382" spans="1:10" x14ac:dyDescent="0.2">
      <c r="A3382" t="s">
        <v>12974</v>
      </c>
      <c r="B3382" t="s">
        <v>12975</v>
      </c>
      <c r="C3382" t="s">
        <v>12976</v>
      </c>
      <c r="D3382" s="3" t="b">
        <f>NOT(ISNA(VLOOKUP(A3382,des!B:B,1,FALSE)))</f>
        <v>0</v>
      </c>
      <c r="E3382" s="3" t="str">
        <f>IF(D3382,VLOOKUP(A3382,des!B:Q,11,FALSE),"")</f>
        <v/>
      </c>
      <c r="F3382" s="3" t="b">
        <f t="shared" si="208"/>
        <v>0</v>
      </c>
      <c r="G3382" s="3" t="str">
        <f t="shared" si="209"/>
        <v/>
      </c>
      <c r="H3382" s="3" t="str">
        <f>IF(D3382,VLOOKUP(A3382,des!B:Q,12,FALSE),"")</f>
        <v/>
      </c>
      <c r="I3382" s="3" t="b">
        <f t="shared" si="210"/>
        <v>0</v>
      </c>
      <c r="J3382" s="3" t="str">
        <f t="shared" si="211"/>
        <v/>
      </c>
    </row>
    <row r="3383" spans="1:10" x14ac:dyDescent="0.2">
      <c r="A3383" t="s">
        <v>12977</v>
      </c>
      <c r="B3383" t="s">
        <v>12978</v>
      </c>
      <c r="C3383" t="s">
        <v>12979</v>
      </c>
      <c r="D3383" s="3" t="b">
        <f>NOT(ISNA(VLOOKUP(A3383,des!B:B,1,FALSE)))</f>
        <v>0</v>
      </c>
      <c r="E3383" s="3" t="str">
        <f>IF(D3383,VLOOKUP(A3383,des!B:Q,11,FALSE),"")</f>
        <v/>
      </c>
      <c r="F3383" s="3" t="b">
        <f t="shared" si="208"/>
        <v>0</v>
      </c>
      <c r="G3383" s="3" t="str">
        <f t="shared" si="209"/>
        <v/>
      </c>
      <c r="H3383" s="3" t="str">
        <f>IF(D3383,VLOOKUP(A3383,des!B:Q,12,FALSE),"")</f>
        <v/>
      </c>
      <c r="I3383" s="3" t="b">
        <f t="shared" si="210"/>
        <v>0</v>
      </c>
      <c r="J3383" s="3" t="str">
        <f t="shared" si="211"/>
        <v/>
      </c>
    </row>
    <row r="3384" spans="1:10" x14ac:dyDescent="0.2">
      <c r="A3384" t="s">
        <v>12980</v>
      </c>
      <c r="B3384" t="s">
        <v>12981</v>
      </c>
      <c r="C3384" t="s">
        <v>12982</v>
      </c>
      <c r="D3384" s="3" t="b">
        <f>NOT(ISNA(VLOOKUP(A3384,des!B:B,1,FALSE)))</f>
        <v>0</v>
      </c>
      <c r="E3384" s="3" t="str">
        <f>IF(D3384,VLOOKUP(A3384,des!B:Q,11,FALSE),"")</f>
        <v/>
      </c>
      <c r="F3384" s="3" t="b">
        <f t="shared" si="208"/>
        <v>0</v>
      </c>
      <c r="G3384" s="3" t="str">
        <f t="shared" si="209"/>
        <v/>
      </c>
      <c r="H3384" s="3" t="str">
        <f>IF(D3384,VLOOKUP(A3384,des!B:Q,12,FALSE),"")</f>
        <v/>
      </c>
      <c r="I3384" s="3" t="b">
        <f t="shared" si="210"/>
        <v>0</v>
      </c>
      <c r="J3384" s="3" t="str">
        <f t="shared" si="211"/>
        <v/>
      </c>
    </row>
    <row r="3385" spans="1:10" x14ac:dyDescent="0.2">
      <c r="A3385" t="s">
        <v>12983</v>
      </c>
      <c r="B3385" t="s">
        <v>12984</v>
      </c>
      <c r="C3385" t="s">
        <v>12985</v>
      </c>
      <c r="D3385" s="3" t="b">
        <f>NOT(ISNA(VLOOKUP(A3385,des!B:B,1,FALSE)))</f>
        <v>0</v>
      </c>
      <c r="E3385" s="3" t="str">
        <f>IF(D3385,VLOOKUP(A3385,des!B:Q,11,FALSE),"")</f>
        <v/>
      </c>
      <c r="F3385" s="3" t="b">
        <f t="shared" si="208"/>
        <v>0</v>
      </c>
      <c r="G3385" s="3" t="str">
        <f t="shared" si="209"/>
        <v/>
      </c>
      <c r="H3385" s="3" t="str">
        <f>IF(D3385,VLOOKUP(A3385,des!B:Q,12,FALSE),"")</f>
        <v/>
      </c>
      <c r="I3385" s="3" t="b">
        <f t="shared" si="210"/>
        <v>0</v>
      </c>
      <c r="J3385" s="3" t="str">
        <f t="shared" si="211"/>
        <v/>
      </c>
    </row>
    <row r="3386" spans="1:10" x14ac:dyDescent="0.2">
      <c r="A3386" t="s">
        <v>12986</v>
      </c>
      <c r="B3386" t="s">
        <v>12987</v>
      </c>
      <c r="C3386" t="s">
        <v>12988</v>
      </c>
      <c r="D3386" s="3" t="b">
        <f>NOT(ISNA(VLOOKUP(A3386,des!B:B,1,FALSE)))</f>
        <v>0</v>
      </c>
      <c r="E3386" s="3" t="str">
        <f>IF(D3386,VLOOKUP(A3386,des!B:Q,11,FALSE),"")</f>
        <v/>
      </c>
      <c r="F3386" s="3" t="b">
        <f t="shared" si="208"/>
        <v>0</v>
      </c>
      <c r="G3386" s="3" t="str">
        <f t="shared" si="209"/>
        <v/>
      </c>
      <c r="H3386" s="3" t="str">
        <f>IF(D3386,VLOOKUP(A3386,des!B:Q,12,FALSE),"")</f>
        <v/>
      </c>
      <c r="I3386" s="3" t="b">
        <f t="shared" si="210"/>
        <v>0</v>
      </c>
      <c r="J3386" s="3" t="str">
        <f t="shared" si="211"/>
        <v/>
      </c>
    </row>
    <row r="3387" spans="1:10" x14ac:dyDescent="0.2">
      <c r="A3387" t="s">
        <v>12989</v>
      </c>
      <c r="B3387" t="s">
        <v>12990</v>
      </c>
      <c r="C3387" t="s">
        <v>12991</v>
      </c>
      <c r="D3387" s="3" t="b">
        <f>NOT(ISNA(VLOOKUP(A3387,des!B:B,1,FALSE)))</f>
        <v>0</v>
      </c>
      <c r="E3387" s="3" t="str">
        <f>IF(D3387,VLOOKUP(A3387,des!B:Q,11,FALSE),"")</f>
        <v/>
      </c>
      <c r="F3387" s="3" t="b">
        <f t="shared" si="208"/>
        <v>0</v>
      </c>
      <c r="G3387" s="3" t="str">
        <f t="shared" si="209"/>
        <v/>
      </c>
      <c r="H3387" s="3" t="str">
        <f>IF(D3387,VLOOKUP(A3387,des!B:Q,12,FALSE),"")</f>
        <v/>
      </c>
      <c r="I3387" s="3" t="b">
        <f t="shared" si="210"/>
        <v>0</v>
      </c>
      <c r="J3387" s="3" t="str">
        <f t="shared" si="211"/>
        <v/>
      </c>
    </row>
    <row r="3388" spans="1:10" x14ac:dyDescent="0.2">
      <c r="A3388" t="s">
        <v>12992</v>
      </c>
      <c r="B3388" t="s">
        <v>12993</v>
      </c>
      <c r="C3388" t="s">
        <v>12994</v>
      </c>
      <c r="D3388" s="3" t="b">
        <f>NOT(ISNA(VLOOKUP(A3388,des!B:B,1,FALSE)))</f>
        <v>0</v>
      </c>
      <c r="E3388" s="3" t="str">
        <f>IF(D3388,VLOOKUP(A3388,des!B:Q,11,FALSE),"")</f>
        <v/>
      </c>
      <c r="F3388" s="3" t="b">
        <f t="shared" si="208"/>
        <v>0</v>
      </c>
      <c r="G3388" s="3" t="str">
        <f t="shared" si="209"/>
        <v/>
      </c>
      <c r="H3388" s="3" t="str">
        <f>IF(D3388,VLOOKUP(A3388,des!B:Q,12,FALSE),"")</f>
        <v/>
      </c>
      <c r="I3388" s="3" t="b">
        <f t="shared" si="210"/>
        <v>0</v>
      </c>
      <c r="J3388" s="3" t="str">
        <f t="shared" si="211"/>
        <v/>
      </c>
    </row>
    <row r="3389" spans="1:10" x14ac:dyDescent="0.2">
      <c r="A3389" t="s">
        <v>12995</v>
      </c>
      <c r="B3389" t="s">
        <v>12996</v>
      </c>
      <c r="C3389" t="s">
        <v>12997</v>
      </c>
      <c r="D3389" s="3" t="b">
        <f>NOT(ISNA(VLOOKUP(A3389,des!B:B,1,FALSE)))</f>
        <v>0</v>
      </c>
      <c r="E3389" s="3" t="str">
        <f>IF(D3389,VLOOKUP(A3389,des!B:Q,11,FALSE),"")</f>
        <v/>
      </c>
      <c r="F3389" s="3" t="b">
        <f t="shared" si="208"/>
        <v>0</v>
      </c>
      <c r="G3389" s="3" t="str">
        <f t="shared" si="209"/>
        <v/>
      </c>
      <c r="H3389" s="3" t="str">
        <f>IF(D3389,VLOOKUP(A3389,des!B:Q,12,FALSE),"")</f>
        <v/>
      </c>
      <c r="I3389" s="3" t="b">
        <f t="shared" si="210"/>
        <v>0</v>
      </c>
      <c r="J3389" s="3" t="str">
        <f t="shared" si="211"/>
        <v/>
      </c>
    </row>
    <row r="3390" spans="1:10" x14ac:dyDescent="0.2">
      <c r="A3390" t="s">
        <v>12998</v>
      </c>
      <c r="B3390" t="s">
        <v>12999</v>
      </c>
      <c r="C3390" t="s">
        <v>13000</v>
      </c>
      <c r="D3390" s="3" t="b">
        <f>NOT(ISNA(VLOOKUP(A3390,des!B:B,1,FALSE)))</f>
        <v>0</v>
      </c>
      <c r="E3390" s="3" t="str">
        <f>IF(D3390,VLOOKUP(A3390,des!B:Q,11,FALSE),"")</f>
        <v/>
      </c>
      <c r="F3390" s="3" t="b">
        <f t="shared" si="208"/>
        <v>0</v>
      </c>
      <c r="G3390" s="3" t="str">
        <f t="shared" si="209"/>
        <v/>
      </c>
      <c r="H3390" s="3" t="str">
        <f>IF(D3390,VLOOKUP(A3390,des!B:Q,12,FALSE),"")</f>
        <v/>
      </c>
      <c r="I3390" s="3" t="b">
        <f t="shared" si="210"/>
        <v>0</v>
      </c>
      <c r="J3390" s="3" t="str">
        <f t="shared" si="211"/>
        <v/>
      </c>
    </row>
    <row r="3391" spans="1:10" x14ac:dyDescent="0.2">
      <c r="A3391" t="s">
        <v>13001</v>
      </c>
      <c r="B3391" t="s">
        <v>13002</v>
      </c>
      <c r="C3391" t="s">
        <v>13003</v>
      </c>
      <c r="D3391" s="3" t="b">
        <f>NOT(ISNA(VLOOKUP(A3391,des!B:B,1,FALSE)))</f>
        <v>0</v>
      </c>
      <c r="E3391" s="3" t="str">
        <f>IF(D3391,VLOOKUP(A3391,des!B:Q,11,FALSE),"")</f>
        <v/>
      </c>
      <c r="F3391" s="3" t="b">
        <f t="shared" si="208"/>
        <v>0</v>
      </c>
      <c r="G3391" s="3" t="str">
        <f t="shared" si="209"/>
        <v/>
      </c>
      <c r="H3391" s="3" t="str">
        <f>IF(D3391,VLOOKUP(A3391,des!B:Q,12,FALSE),"")</f>
        <v/>
      </c>
      <c r="I3391" s="3" t="b">
        <f t="shared" si="210"/>
        <v>0</v>
      </c>
      <c r="J3391" s="3" t="str">
        <f t="shared" si="211"/>
        <v/>
      </c>
    </row>
    <row r="3392" spans="1:10" x14ac:dyDescent="0.2">
      <c r="A3392" t="s">
        <v>13004</v>
      </c>
      <c r="B3392" t="s">
        <v>13005</v>
      </c>
      <c r="C3392" t="s">
        <v>13006</v>
      </c>
      <c r="D3392" s="3" t="b">
        <f>NOT(ISNA(VLOOKUP(A3392,des!B:B,1,FALSE)))</f>
        <v>0</v>
      </c>
      <c r="E3392" s="3" t="str">
        <f>IF(D3392,VLOOKUP(A3392,des!B:Q,11,FALSE),"")</f>
        <v/>
      </c>
      <c r="F3392" s="3" t="b">
        <f t="shared" si="208"/>
        <v>0</v>
      </c>
      <c r="G3392" s="3" t="str">
        <f t="shared" si="209"/>
        <v/>
      </c>
      <c r="H3392" s="3" t="str">
        <f>IF(D3392,VLOOKUP(A3392,des!B:Q,12,FALSE),"")</f>
        <v/>
      </c>
      <c r="I3392" s="3" t="b">
        <f t="shared" si="210"/>
        <v>0</v>
      </c>
      <c r="J3392" s="3" t="str">
        <f t="shared" si="211"/>
        <v/>
      </c>
    </row>
    <row r="3393" spans="1:10" x14ac:dyDescent="0.2">
      <c r="A3393" t="s">
        <v>13007</v>
      </c>
      <c r="B3393" t="s">
        <v>13008</v>
      </c>
      <c r="C3393" t="s">
        <v>13009</v>
      </c>
      <c r="D3393" s="3" t="b">
        <f>NOT(ISNA(VLOOKUP(A3393,des!B:B,1,FALSE)))</f>
        <v>0</v>
      </c>
      <c r="E3393" s="3" t="str">
        <f>IF(D3393,VLOOKUP(A3393,des!B:Q,11,FALSE),"")</f>
        <v/>
      </c>
      <c r="F3393" s="3" t="b">
        <f t="shared" si="208"/>
        <v>0</v>
      </c>
      <c r="G3393" s="3" t="str">
        <f t="shared" si="209"/>
        <v/>
      </c>
      <c r="H3393" s="3" t="str">
        <f>IF(D3393,VLOOKUP(A3393,des!B:Q,12,FALSE),"")</f>
        <v/>
      </c>
      <c r="I3393" s="3" t="b">
        <f t="shared" si="210"/>
        <v>0</v>
      </c>
      <c r="J3393" s="3" t="str">
        <f t="shared" si="211"/>
        <v/>
      </c>
    </row>
    <row r="3394" spans="1:10" x14ac:dyDescent="0.2">
      <c r="A3394" t="s">
        <v>13010</v>
      </c>
      <c r="B3394" t="s">
        <v>13011</v>
      </c>
      <c r="C3394" t="s">
        <v>13012</v>
      </c>
      <c r="D3394" s="3" t="b">
        <f>NOT(ISNA(VLOOKUP(A3394,des!B:B,1,FALSE)))</f>
        <v>0</v>
      </c>
      <c r="E3394" s="3" t="str">
        <f>IF(D3394,VLOOKUP(A3394,des!B:Q,11,FALSE),"")</f>
        <v/>
      </c>
      <c r="F3394" s="3" t="b">
        <f t="shared" si="208"/>
        <v>0</v>
      </c>
      <c r="G3394" s="3" t="str">
        <f t="shared" si="209"/>
        <v/>
      </c>
      <c r="H3394" s="3" t="str">
        <f>IF(D3394,VLOOKUP(A3394,des!B:Q,12,FALSE),"")</f>
        <v/>
      </c>
      <c r="I3394" s="3" t="b">
        <f t="shared" si="210"/>
        <v>0</v>
      </c>
      <c r="J3394" s="3" t="str">
        <f t="shared" si="211"/>
        <v/>
      </c>
    </row>
    <row r="3395" spans="1:10" x14ac:dyDescent="0.2">
      <c r="A3395" t="s">
        <v>13013</v>
      </c>
      <c r="B3395" t="s">
        <v>13014</v>
      </c>
      <c r="C3395" t="s">
        <v>13015</v>
      </c>
      <c r="D3395" s="3" t="b">
        <f>NOT(ISNA(VLOOKUP(A3395,des!B:B,1,FALSE)))</f>
        <v>0</v>
      </c>
      <c r="E3395" s="3" t="str">
        <f>IF(D3395,VLOOKUP(A3395,des!B:Q,11,FALSE),"")</f>
        <v/>
      </c>
      <c r="F3395" s="3" t="b">
        <f t="shared" si="208"/>
        <v>0</v>
      </c>
      <c r="G3395" s="3" t="str">
        <f t="shared" si="209"/>
        <v/>
      </c>
      <c r="H3395" s="3" t="str">
        <f>IF(D3395,VLOOKUP(A3395,des!B:Q,12,FALSE),"")</f>
        <v/>
      </c>
      <c r="I3395" s="3" t="b">
        <f t="shared" si="210"/>
        <v>0</v>
      </c>
      <c r="J3395" s="3" t="str">
        <f t="shared" si="211"/>
        <v/>
      </c>
    </row>
    <row r="3396" spans="1:10" x14ac:dyDescent="0.2">
      <c r="A3396" t="s">
        <v>13016</v>
      </c>
      <c r="B3396" t="s">
        <v>13017</v>
      </c>
      <c r="C3396" t="s">
        <v>13018</v>
      </c>
      <c r="D3396" s="3" t="b">
        <f>NOT(ISNA(VLOOKUP(A3396,des!B:B,1,FALSE)))</f>
        <v>0</v>
      </c>
      <c r="E3396" s="3" t="str">
        <f>IF(D3396,VLOOKUP(A3396,des!B:Q,11,FALSE),"")</f>
        <v/>
      </c>
      <c r="F3396" s="3" t="b">
        <f t="shared" si="208"/>
        <v>0</v>
      </c>
      <c r="G3396" s="3" t="str">
        <f t="shared" si="209"/>
        <v/>
      </c>
      <c r="H3396" s="3" t="str">
        <f>IF(D3396,VLOOKUP(A3396,des!B:Q,12,FALSE),"")</f>
        <v/>
      </c>
      <c r="I3396" s="3" t="b">
        <f t="shared" si="210"/>
        <v>0</v>
      </c>
      <c r="J3396" s="3" t="str">
        <f t="shared" si="211"/>
        <v/>
      </c>
    </row>
    <row r="3397" spans="1:10" x14ac:dyDescent="0.2">
      <c r="A3397" t="s">
        <v>13019</v>
      </c>
      <c r="B3397" t="s">
        <v>13020</v>
      </c>
      <c r="C3397" t="s">
        <v>13021</v>
      </c>
      <c r="D3397" s="3" t="b">
        <f>NOT(ISNA(VLOOKUP(A3397,des!B:B,1,FALSE)))</f>
        <v>0</v>
      </c>
      <c r="E3397" s="3" t="str">
        <f>IF(D3397,VLOOKUP(A3397,des!B:Q,11,FALSE),"")</f>
        <v/>
      </c>
      <c r="F3397" s="3" t="b">
        <f t="shared" ref="F3397:F3460" si="212">IF(D3397,IF(E3397&lt;&gt;B3397,TRUE,FALSE),FALSE)</f>
        <v>0</v>
      </c>
      <c r="G3397" s="3" t="str">
        <f t="shared" si="209"/>
        <v/>
      </c>
      <c r="H3397" s="3" t="str">
        <f>IF(D3397,VLOOKUP(A3397,des!B:Q,12,FALSE),"")</f>
        <v/>
      </c>
      <c r="I3397" s="3" t="b">
        <f t="shared" si="210"/>
        <v>0</v>
      </c>
      <c r="J3397" s="3" t="str">
        <f t="shared" si="211"/>
        <v/>
      </c>
    </row>
    <row r="3398" spans="1:10" x14ac:dyDescent="0.2">
      <c r="A3398" t="s">
        <v>13022</v>
      </c>
      <c r="B3398" t="s">
        <v>13023</v>
      </c>
      <c r="C3398" t="s">
        <v>13024</v>
      </c>
      <c r="D3398" s="3" t="b">
        <f>NOT(ISNA(VLOOKUP(A3398,des!B:B,1,FALSE)))</f>
        <v>0</v>
      </c>
      <c r="E3398" s="3" t="str">
        <f>IF(D3398,VLOOKUP(A3398,des!B:Q,11,FALSE),"")</f>
        <v/>
      </c>
      <c r="F3398" s="3" t="b">
        <f t="shared" si="212"/>
        <v>0</v>
      </c>
      <c r="G3398" s="3" t="str">
        <f t="shared" ref="G3398:G3461" si="213">IF(F3398,CONCATENATE($A$1,A3398,$B$1,E3398,$C$1),"")</f>
        <v/>
      </c>
      <c r="H3398" s="3" t="str">
        <f>IF(D3398,VLOOKUP(A3398,des!B:Q,12,FALSE),"")</f>
        <v/>
      </c>
      <c r="I3398" s="3" t="b">
        <f t="shared" ref="I3398:I3461" si="214">IF(D3398,IF(H3398&lt;&gt;C3398,TRUE,FALSE),FALSE)</f>
        <v>0</v>
      </c>
      <c r="J3398" s="3" t="str">
        <f t="shared" ref="J3398:J3461" si="215">IF(I3398,CONCATENATE($A$2,A3398,$B$2,H3398,$C$2),"")</f>
        <v/>
      </c>
    </row>
    <row r="3399" spans="1:10" x14ac:dyDescent="0.2">
      <c r="A3399" t="s">
        <v>13025</v>
      </c>
      <c r="B3399" t="s">
        <v>13026</v>
      </c>
      <c r="C3399" t="s">
        <v>13027</v>
      </c>
      <c r="D3399" s="3" t="b">
        <f>NOT(ISNA(VLOOKUP(A3399,des!B:B,1,FALSE)))</f>
        <v>0</v>
      </c>
      <c r="E3399" s="3" t="str">
        <f>IF(D3399,VLOOKUP(A3399,des!B:Q,11,FALSE),"")</f>
        <v/>
      </c>
      <c r="F3399" s="3" t="b">
        <f t="shared" si="212"/>
        <v>0</v>
      </c>
      <c r="G3399" s="3" t="str">
        <f t="shared" si="213"/>
        <v/>
      </c>
      <c r="H3399" s="3" t="str">
        <f>IF(D3399,VLOOKUP(A3399,des!B:Q,12,FALSE),"")</f>
        <v/>
      </c>
      <c r="I3399" s="3" t="b">
        <f t="shared" si="214"/>
        <v>0</v>
      </c>
      <c r="J3399" s="3" t="str">
        <f t="shared" si="215"/>
        <v/>
      </c>
    </row>
    <row r="3400" spans="1:10" x14ac:dyDescent="0.2">
      <c r="A3400" t="s">
        <v>13028</v>
      </c>
      <c r="B3400" t="s">
        <v>13029</v>
      </c>
      <c r="C3400" t="s">
        <v>13030</v>
      </c>
      <c r="D3400" s="3" t="b">
        <f>NOT(ISNA(VLOOKUP(A3400,des!B:B,1,FALSE)))</f>
        <v>0</v>
      </c>
      <c r="E3400" s="3" t="str">
        <f>IF(D3400,VLOOKUP(A3400,des!B:Q,11,FALSE),"")</f>
        <v/>
      </c>
      <c r="F3400" s="3" t="b">
        <f t="shared" si="212"/>
        <v>0</v>
      </c>
      <c r="G3400" s="3" t="str">
        <f t="shared" si="213"/>
        <v/>
      </c>
      <c r="H3400" s="3" t="str">
        <f>IF(D3400,VLOOKUP(A3400,des!B:Q,12,FALSE),"")</f>
        <v/>
      </c>
      <c r="I3400" s="3" t="b">
        <f t="shared" si="214"/>
        <v>0</v>
      </c>
      <c r="J3400" s="3" t="str">
        <f t="shared" si="215"/>
        <v/>
      </c>
    </row>
    <row r="3401" spans="1:10" x14ac:dyDescent="0.2">
      <c r="A3401" t="s">
        <v>13031</v>
      </c>
      <c r="B3401" t="s">
        <v>13032</v>
      </c>
      <c r="C3401" t="s">
        <v>13033</v>
      </c>
      <c r="D3401" s="3" t="b">
        <f>NOT(ISNA(VLOOKUP(A3401,des!B:B,1,FALSE)))</f>
        <v>0</v>
      </c>
      <c r="E3401" s="3" t="str">
        <f>IF(D3401,VLOOKUP(A3401,des!B:Q,11,FALSE),"")</f>
        <v/>
      </c>
      <c r="F3401" s="3" t="b">
        <f t="shared" si="212"/>
        <v>0</v>
      </c>
      <c r="G3401" s="3" t="str">
        <f t="shared" si="213"/>
        <v/>
      </c>
      <c r="H3401" s="3" t="str">
        <f>IF(D3401,VLOOKUP(A3401,des!B:Q,12,FALSE),"")</f>
        <v/>
      </c>
      <c r="I3401" s="3" t="b">
        <f t="shared" si="214"/>
        <v>0</v>
      </c>
      <c r="J3401" s="3" t="str">
        <f t="shared" si="215"/>
        <v/>
      </c>
    </row>
    <row r="3402" spans="1:10" x14ac:dyDescent="0.2">
      <c r="A3402" t="s">
        <v>13034</v>
      </c>
      <c r="B3402" t="s">
        <v>13035</v>
      </c>
      <c r="C3402" t="s">
        <v>13036</v>
      </c>
      <c r="D3402" s="3" t="b">
        <f>NOT(ISNA(VLOOKUP(A3402,des!B:B,1,FALSE)))</f>
        <v>0</v>
      </c>
      <c r="E3402" s="3" t="str">
        <f>IF(D3402,VLOOKUP(A3402,des!B:Q,11,FALSE),"")</f>
        <v/>
      </c>
      <c r="F3402" s="3" t="b">
        <f t="shared" si="212"/>
        <v>0</v>
      </c>
      <c r="G3402" s="3" t="str">
        <f t="shared" si="213"/>
        <v/>
      </c>
      <c r="H3402" s="3" t="str">
        <f>IF(D3402,VLOOKUP(A3402,des!B:Q,12,FALSE),"")</f>
        <v/>
      </c>
      <c r="I3402" s="3" t="b">
        <f t="shared" si="214"/>
        <v>0</v>
      </c>
      <c r="J3402" s="3" t="str">
        <f t="shared" si="215"/>
        <v/>
      </c>
    </row>
    <row r="3403" spans="1:10" x14ac:dyDescent="0.2">
      <c r="A3403" t="s">
        <v>13037</v>
      </c>
      <c r="B3403" t="s">
        <v>13038</v>
      </c>
      <c r="C3403" t="s">
        <v>13039</v>
      </c>
      <c r="D3403" s="3" t="b">
        <f>NOT(ISNA(VLOOKUP(A3403,des!B:B,1,FALSE)))</f>
        <v>0</v>
      </c>
      <c r="E3403" s="3" t="str">
        <f>IF(D3403,VLOOKUP(A3403,des!B:Q,11,FALSE),"")</f>
        <v/>
      </c>
      <c r="F3403" s="3" t="b">
        <f t="shared" si="212"/>
        <v>0</v>
      </c>
      <c r="G3403" s="3" t="str">
        <f t="shared" si="213"/>
        <v/>
      </c>
      <c r="H3403" s="3" t="str">
        <f>IF(D3403,VLOOKUP(A3403,des!B:Q,12,FALSE),"")</f>
        <v/>
      </c>
      <c r="I3403" s="3" t="b">
        <f t="shared" si="214"/>
        <v>0</v>
      </c>
      <c r="J3403" s="3" t="str">
        <f t="shared" si="215"/>
        <v/>
      </c>
    </row>
    <row r="3404" spans="1:10" x14ac:dyDescent="0.2">
      <c r="A3404" t="s">
        <v>13040</v>
      </c>
      <c r="B3404" t="s">
        <v>13041</v>
      </c>
      <c r="C3404" t="s">
        <v>13042</v>
      </c>
      <c r="D3404" s="3" t="b">
        <f>NOT(ISNA(VLOOKUP(A3404,des!B:B,1,FALSE)))</f>
        <v>0</v>
      </c>
      <c r="E3404" s="3" t="str">
        <f>IF(D3404,VLOOKUP(A3404,des!B:Q,11,FALSE),"")</f>
        <v/>
      </c>
      <c r="F3404" s="3" t="b">
        <f t="shared" si="212"/>
        <v>0</v>
      </c>
      <c r="G3404" s="3" t="str">
        <f t="shared" si="213"/>
        <v/>
      </c>
      <c r="H3404" s="3" t="str">
        <f>IF(D3404,VLOOKUP(A3404,des!B:Q,12,FALSE),"")</f>
        <v/>
      </c>
      <c r="I3404" s="3" t="b">
        <f t="shared" si="214"/>
        <v>0</v>
      </c>
      <c r="J3404" s="3" t="str">
        <f t="shared" si="215"/>
        <v/>
      </c>
    </row>
    <row r="3405" spans="1:10" x14ac:dyDescent="0.2">
      <c r="A3405" t="s">
        <v>13043</v>
      </c>
      <c r="B3405" t="s">
        <v>13044</v>
      </c>
      <c r="C3405" t="s">
        <v>13045</v>
      </c>
      <c r="D3405" s="3" t="b">
        <f>NOT(ISNA(VLOOKUP(A3405,des!B:B,1,FALSE)))</f>
        <v>0</v>
      </c>
      <c r="E3405" s="3" t="str">
        <f>IF(D3405,VLOOKUP(A3405,des!B:Q,11,FALSE),"")</f>
        <v/>
      </c>
      <c r="F3405" s="3" t="b">
        <f t="shared" si="212"/>
        <v>0</v>
      </c>
      <c r="G3405" s="3" t="str">
        <f t="shared" si="213"/>
        <v/>
      </c>
      <c r="H3405" s="3" t="str">
        <f>IF(D3405,VLOOKUP(A3405,des!B:Q,12,FALSE),"")</f>
        <v/>
      </c>
      <c r="I3405" s="3" t="b">
        <f t="shared" si="214"/>
        <v>0</v>
      </c>
      <c r="J3405" s="3" t="str">
        <f t="shared" si="215"/>
        <v/>
      </c>
    </row>
    <row r="3406" spans="1:10" x14ac:dyDescent="0.2">
      <c r="A3406" t="s">
        <v>13046</v>
      </c>
      <c r="B3406" t="s">
        <v>13047</v>
      </c>
      <c r="C3406" t="s">
        <v>13048</v>
      </c>
      <c r="D3406" s="3" t="b">
        <f>NOT(ISNA(VLOOKUP(A3406,des!B:B,1,FALSE)))</f>
        <v>0</v>
      </c>
      <c r="E3406" s="3" t="str">
        <f>IF(D3406,VLOOKUP(A3406,des!B:Q,11,FALSE),"")</f>
        <v/>
      </c>
      <c r="F3406" s="3" t="b">
        <f t="shared" si="212"/>
        <v>0</v>
      </c>
      <c r="G3406" s="3" t="str">
        <f t="shared" si="213"/>
        <v/>
      </c>
      <c r="H3406" s="3" t="str">
        <f>IF(D3406,VLOOKUP(A3406,des!B:Q,12,FALSE),"")</f>
        <v/>
      </c>
      <c r="I3406" s="3" t="b">
        <f t="shared" si="214"/>
        <v>0</v>
      </c>
      <c r="J3406" s="3" t="str">
        <f t="shared" si="215"/>
        <v/>
      </c>
    </row>
    <row r="3407" spans="1:10" x14ac:dyDescent="0.2">
      <c r="A3407" t="s">
        <v>13049</v>
      </c>
      <c r="B3407" t="s">
        <v>13050</v>
      </c>
      <c r="C3407" t="s">
        <v>13051</v>
      </c>
      <c r="D3407" s="3" t="b">
        <f>NOT(ISNA(VLOOKUP(A3407,des!B:B,1,FALSE)))</f>
        <v>0</v>
      </c>
      <c r="E3407" s="3" t="str">
        <f>IF(D3407,VLOOKUP(A3407,des!B:Q,11,FALSE),"")</f>
        <v/>
      </c>
      <c r="F3407" s="3" t="b">
        <f t="shared" si="212"/>
        <v>0</v>
      </c>
      <c r="G3407" s="3" t="str">
        <f t="shared" si="213"/>
        <v/>
      </c>
      <c r="H3407" s="3" t="str">
        <f>IF(D3407,VLOOKUP(A3407,des!B:Q,12,FALSE),"")</f>
        <v/>
      </c>
      <c r="I3407" s="3" t="b">
        <f t="shared" si="214"/>
        <v>0</v>
      </c>
      <c r="J3407" s="3" t="str">
        <f t="shared" si="215"/>
        <v/>
      </c>
    </row>
    <row r="3408" spans="1:10" x14ac:dyDescent="0.2">
      <c r="A3408" t="s">
        <v>13052</v>
      </c>
      <c r="B3408" t="s">
        <v>13053</v>
      </c>
      <c r="C3408" t="s">
        <v>13054</v>
      </c>
      <c r="D3408" s="3" t="b">
        <f>NOT(ISNA(VLOOKUP(A3408,des!B:B,1,FALSE)))</f>
        <v>0</v>
      </c>
      <c r="E3408" s="3" t="str">
        <f>IF(D3408,VLOOKUP(A3408,des!B:Q,11,FALSE),"")</f>
        <v/>
      </c>
      <c r="F3408" s="3" t="b">
        <f t="shared" si="212"/>
        <v>0</v>
      </c>
      <c r="G3408" s="3" t="str">
        <f t="shared" si="213"/>
        <v/>
      </c>
      <c r="H3408" s="3" t="str">
        <f>IF(D3408,VLOOKUP(A3408,des!B:Q,12,FALSE),"")</f>
        <v/>
      </c>
      <c r="I3408" s="3" t="b">
        <f t="shared" si="214"/>
        <v>0</v>
      </c>
      <c r="J3408" s="3" t="str">
        <f t="shared" si="215"/>
        <v/>
      </c>
    </row>
    <row r="3409" spans="1:10" x14ac:dyDescent="0.2">
      <c r="A3409" t="s">
        <v>13055</v>
      </c>
      <c r="B3409" t="s">
        <v>13056</v>
      </c>
      <c r="C3409" t="s">
        <v>13057</v>
      </c>
      <c r="D3409" s="3" t="b">
        <f>NOT(ISNA(VLOOKUP(A3409,des!B:B,1,FALSE)))</f>
        <v>0</v>
      </c>
      <c r="E3409" s="3" t="str">
        <f>IF(D3409,VLOOKUP(A3409,des!B:Q,11,FALSE),"")</f>
        <v/>
      </c>
      <c r="F3409" s="3" t="b">
        <f t="shared" si="212"/>
        <v>0</v>
      </c>
      <c r="G3409" s="3" t="str">
        <f t="shared" si="213"/>
        <v/>
      </c>
      <c r="H3409" s="3" t="str">
        <f>IF(D3409,VLOOKUP(A3409,des!B:Q,12,FALSE),"")</f>
        <v/>
      </c>
      <c r="I3409" s="3" t="b">
        <f t="shared" si="214"/>
        <v>0</v>
      </c>
      <c r="J3409" s="3" t="str">
        <f t="shared" si="215"/>
        <v/>
      </c>
    </row>
    <row r="3410" spans="1:10" x14ac:dyDescent="0.2">
      <c r="A3410" t="s">
        <v>13058</v>
      </c>
      <c r="B3410" t="s">
        <v>13059</v>
      </c>
      <c r="C3410" t="s">
        <v>13060</v>
      </c>
      <c r="D3410" s="3" t="b">
        <f>NOT(ISNA(VLOOKUP(A3410,des!B:B,1,FALSE)))</f>
        <v>0</v>
      </c>
      <c r="E3410" s="3" t="str">
        <f>IF(D3410,VLOOKUP(A3410,des!B:Q,11,FALSE),"")</f>
        <v/>
      </c>
      <c r="F3410" s="3" t="b">
        <f t="shared" si="212"/>
        <v>0</v>
      </c>
      <c r="G3410" s="3" t="str">
        <f t="shared" si="213"/>
        <v/>
      </c>
      <c r="H3410" s="3" t="str">
        <f>IF(D3410,VLOOKUP(A3410,des!B:Q,12,FALSE),"")</f>
        <v/>
      </c>
      <c r="I3410" s="3" t="b">
        <f t="shared" si="214"/>
        <v>0</v>
      </c>
      <c r="J3410" s="3" t="str">
        <f t="shared" si="215"/>
        <v/>
      </c>
    </row>
    <row r="3411" spans="1:10" x14ac:dyDescent="0.2">
      <c r="A3411" t="s">
        <v>13061</v>
      </c>
      <c r="B3411" t="s">
        <v>13062</v>
      </c>
      <c r="C3411" t="s">
        <v>13063</v>
      </c>
      <c r="D3411" s="3" t="b">
        <f>NOT(ISNA(VLOOKUP(A3411,des!B:B,1,FALSE)))</f>
        <v>0</v>
      </c>
      <c r="E3411" s="3" t="str">
        <f>IF(D3411,VLOOKUP(A3411,des!B:Q,11,FALSE),"")</f>
        <v/>
      </c>
      <c r="F3411" s="3" t="b">
        <f t="shared" si="212"/>
        <v>0</v>
      </c>
      <c r="G3411" s="3" t="str">
        <f t="shared" si="213"/>
        <v/>
      </c>
      <c r="H3411" s="3" t="str">
        <f>IF(D3411,VLOOKUP(A3411,des!B:Q,12,FALSE),"")</f>
        <v/>
      </c>
      <c r="I3411" s="3" t="b">
        <f t="shared" si="214"/>
        <v>0</v>
      </c>
      <c r="J3411" s="3" t="str">
        <f t="shared" si="215"/>
        <v/>
      </c>
    </row>
    <row r="3412" spans="1:10" x14ac:dyDescent="0.2">
      <c r="A3412" t="s">
        <v>13064</v>
      </c>
      <c r="B3412" t="s">
        <v>13065</v>
      </c>
      <c r="C3412" t="s">
        <v>13066</v>
      </c>
      <c r="D3412" s="3" t="b">
        <f>NOT(ISNA(VLOOKUP(A3412,des!B:B,1,FALSE)))</f>
        <v>0</v>
      </c>
      <c r="E3412" s="3" t="str">
        <f>IF(D3412,VLOOKUP(A3412,des!B:Q,11,FALSE),"")</f>
        <v/>
      </c>
      <c r="F3412" s="3" t="b">
        <f t="shared" si="212"/>
        <v>0</v>
      </c>
      <c r="G3412" s="3" t="str">
        <f t="shared" si="213"/>
        <v/>
      </c>
      <c r="H3412" s="3" t="str">
        <f>IF(D3412,VLOOKUP(A3412,des!B:Q,12,FALSE),"")</f>
        <v/>
      </c>
      <c r="I3412" s="3" t="b">
        <f t="shared" si="214"/>
        <v>0</v>
      </c>
      <c r="J3412" s="3" t="str">
        <f t="shared" si="215"/>
        <v/>
      </c>
    </row>
    <row r="3413" spans="1:10" x14ac:dyDescent="0.2">
      <c r="A3413" t="s">
        <v>13067</v>
      </c>
      <c r="B3413" t="s">
        <v>13068</v>
      </c>
      <c r="C3413" t="s">
        <v>13069</v>
      </c>
      <c r="D3413" s="3" t="b">
        <f>NOT(ISNA(VLOOKUP(A3413,des!B:B,1,FALSE)))</f>
        <v>0</v>
      </c>
      <c r="E3413" s="3" t="str">
        <f>IF(D3413,VLOOKUP(A3413,des!B:Q,11,FALSE),"")</f>
        <v/>
      </c>
      <c r="F3413" s="3" t="b">
        <f t="shared" si="212"/>
        <v>0</v>
      </c>
      <c r="G3413" s="3" t="str">
        <f t="shared" si="213"/>
        <v/>
      </c>
      <c r="H3413" s="3" t="str">
        <f>IF(D3413,VLOOKUP(A3413,des!B:Q,12,FALSE),"")</f>
        <v/>
      </c>
      <c r="I3413" s="3" t="b">
        <f t="shared" si="214"/>
        <v>0</v>
      </c>
      <c r="J3413" s="3" t="str">
        <f t="shared" si="215"/>
        <v/>
      </c>
    </row>
    <row r="3414" spans="1:10" x14ac:dyDescent="0.2">
      <c r="A3414" t="s">
        <v>13070</v>
      </c>
      <c r="B3414" t="s">
        <v>13071</v>
      </c>
      <c r="C3414" t="s">
        <v>13072</v>
      </c>
      <c r="D3414" s="3" t="b">
        <f>NOT(ISNA(VLOOKUP(A3414,des!B:B,1,FALSE)))</f>
        <v>0</v>
      </c>
      <c r="E3414" s="3" t="str">
        <f>IF(D3414,VLOOKUP(A3414,des!B:Q,11,FALSE),"")</f>
        <v/>
      </c>
      <c r="F3414" s="3" t="b">
        <f t="shared" si="212"/>
        <v>0</v>
      </c>
      <c r="G3414" s="3" t="str">
        <f t="shared" si="213"/>
        <v/>
      </c>
      <c r="H3414" s="3" t="str">
        <f>IF(D3414,VLOOKUP(A3414,des!B:Q,12,FALSE),"")</f>
        <v/>
      </c>
      <c r="I3414" s="3" t="b">
        <f t="shared" si="214"/>
        <v>0</v>
      </c>
      <c r="J3414" s="3" t="str">
        <f t="shared" si="215"/>
        <v/>
      </c>
    </row>
    <row r="3415" spans="1:10" x14ac:dyDescent="0.2">
      <c r="A3415" t="s">
        <v>13073</v>
      </c>
      <c r="B3415" t="s">
        <v>13074</v>
      </c>
      <c r="C3415" t="s">
        <v>13075</v>
      </c>
      <c r="D3415" s="3" t="b">
        <f>NOT(ISNA(VLOOKUP(A3415,des!B:B,1,FALSE)))</f>
        <v>0</v>
      </c>
      <c r="E3415" s="3" t="str">
        <f>IF(D3415,VLOOKUP(A3415,des!B:Q,11,FALSE),"")</f>
        <v/>
      </c>
      <c r="F3415" s="3" t="b">
        <f t="shared" si="212"/>
        <v>0</v>
      </c>
      <c r="G3415" s="3" t="str">
        <f t="shared" si="213"/>
        <v/>
      </c>
      <c r="H3415" s="3" t="str">
        <f>IF(D3415,VLOOKUP(A3415,des!B:Q,12,FALSE),"")</f>
        <v/>
      </c>
      <c r="I3415" s="3" t="b">
        <f t="shared" si="214"/>
        <v>0</v>
      </c>
      <c r="J3415" s="3" t="str">
        <f t="shared" si="215"/>
        <v/>
      </c>
    </row>
    <row r="3416" spans="1:10" x14ac:dyDescent="0.2">
      <c r="A3416" t="s">
        <v>13076</v>
      </c>
      <c r="B3416" t="s">
        <v>13077</v>
      </c>
      <c r="C3416" t="s">
        <v>13078</v>
      </c>
      <c r="D3416" s="3" t="b">
        <f>NOT(ISNA(VLOOKUP(A3416,des!B:B,1,FALSE)))</f>
        <v>0</v>
      </c>
      <c r="E3416" s="3" t="str">
        <f>IF(D3416,VLOOKUP(A3416,des!B:Q,11,FALSE),"")</f>
        <v/>
      </c>
      <c r="F3416" s="3" t="b">
        <f t="shared" si="212"/>
        <v>0</v>
      </c>
      <c r="G3416" s="3" t="str">
        <f t="shared" si="213"/>
        <v/>
      </c>
      <c r="H3416" s="3" t="str">
        <f>IF(D3416,VLOOKUP(A3416,des!B:Q,12,FALSE),"")</f>
        <v/>
      </c>
      <c r="I3416" s="3" t="b">
        <f t="shared" si="214"/>
        <v>0</v>
      </c>
      <c r="J3416" s="3" t="str">
        <f t="shared" si="215"/>
        <v/>
      </c>
    </row>
    <row r="3417" spans="1:10" x14ac:dyDescent="0.2">
      <c r="A3417" t="s">
        <v>13079</v>
      </c>
      <c r="B3417" t="s">
        <v>13080</v>
      </c>
      <c r="C3417" t="s">
        <v>13081</v>
      </c>
      <c r="D3417" s="3" t="b">
        <f>NOT(ISNA(VLOOKUP(A3417,des!B:B,1,FALSE)))</f>
        <v>0</v>
      </c>
      <c r="E3417" s="3" t="str">
        <f>IF(D3417,VLOOKUP(A3417,des!B:Q,11,FALSE),"")</f>
        <v/>
      </c>
      <c r="F3417" s="3" t="b">
        <f t="shared" si="212"/>
        <v>0</v>
      </c>
      <c r="G3417" s="3" t="str">
        <f t="shared" si="213"/>
        <v/>
      </c>
      <c r="H3417" s="3" t="str">
        <f>IF(D3417,VLOOKUP(A3417,des!B:Q,12,FALSE),"")</f>
        <v/>
      </c>
      <c r="I3417" s="3" t="b">
        <f t="shared" si="214"/>
        <v>0</v>
      </c>
      <c r="J3417" s="3" t="str">
        <f t="shared" si="215"/>
        <v/>
      </c>
    </row>
    <row r="3418" spans="1:10" x14ac:dyDescent="0.2">
      <c r="A3418" t="s">
        <v>13082</v>
      </c>
      <c r="B3418" t="s">
        <v>13083</v>
      </c>
      <c r="C3418" t="s">
        <v>13084</v>
      </c>
      <c r="D3418" s="3" t="b">
        <f>NOT(ISNA(VLOOKUP(A3418,des!B:B,1,FALSE)))</f>
        <v>0</v>
      </c>
      <c r="E3418" s="3" t="str">
        <f>IF(D3418,VLOOKUP(A3418,des!B:Q,11,FALSE),"")</f>
        <v/>
      </c>
      <c r="F3418" s="3" t="b">
        <f t="shared" si="212"/>
        <v>0</v>
      </c>
      <c r="G3418" s="3" t="str">
        <f t="shared" si="213"/>
        <v/>
      </c>
      <c r="H3418" s="3" t="str">
        <f>IF(D3418,VLOOKUP(A3418,des!B:Q,12,FALSE),"")</f>
        <v/>
      </c>
      <c r="I3418" s="3" t="b">
        <f t="shared" si="214"/>
        <v>0</v>
      </c>
      <c r="J3418" s="3" t="str">
        <f t="shared" si="215"/>
        <v/>
      </c>
    </row>
    <row r="3419" spans="1:10" x14ac:dyDescent="0.2">
      <c r="A3419" t="s">
        <v>13085</v>
      </c>
      <c r="B3419" t="s">
        <v>13086</v>
      </c>
      <c r="C3419" t="s">
        <v>13087</v>
      </c>
      <c r="D3419" s="3" t="b">
        <f>NOT(ISNA(VLOOKUP(A3419,des!B:B,1,FALSE)))</f>
        <v>0</v>
      </c>
      <c r="E3419" s="3" t="str">
        <f>IF(D3419,VLOOKUP(A3419,des!B:Q,11,FALSE),"")</f>
        <v/>
      </c>
      <c r="F3419" s="3" t="b">
        <f t="shared" si="212"/>
        <v>0</v>
      </c>
      <c r="G3419" s="3" t="str">
        <f t="shared" si="213"/>
        <v/>
      </c>
      <c r="H3419" s="3" t="str">
        <f>IF(D3419,VLOOKUP(A3419,des!B:Q,12,FALSE),"")</f>
        <v/>
      </c>
      <c r="I3419" s="3" t="b">
        <f t="shared" si="214"/>
        <v>0</v>
      </c>
      <c r="J3419" s="3" t="str">
        <f t="shared" si="215"/>
        <v/>
      </c>
    </row>
    <row r="3420" spans="1:10" x14ac:dyDescent="0.2">
      <c r="A3420" t="s">
        <v>13088</v>
      </c>
      <c r="B3420" t="s">
        <v>13089</v>
      </c>
      <c r="C3420" t="s">
        <v>13090</v>
      </c>
      <c r="D3420" s="3" t="b">
        <f>NOT(ISNA(VLOOKUP(A3420,des!B:B,1,FALSE)))</f>
        <v>0</v>
      </c>
      <c r="E3420" s="3" t="str">
        <f>IF(D3420,VLOOKUP(A3420,des!B:Q,11,FALSE),"")</f>
        <v/>
      </c>
      <c r="F3420" s="3" t="b">
        <f t="shared" si="212"/>
        <v>0</v>
      </c>
      <c r="G3420" s="3" t="str">
        <f t="shared" si="213"/>
        <v/>
      </c>
      <c r="H3420" s="3" t="str">
        <f>IF(D3420,VLOOKUP(A3420,des!B:Q,12,FALSE),"")</f>
        <v/>
      </c>
      <c r="I3420" s="3" t="b">
        <f t="shared" si="214"/>
        <v>0</v>
      </c>
      <c r="J3420" s="3" t="str">
        <f t="shared" si="215"/>
        <v/>
      </c>
    </row>
    <row r="3421" spans="1:10" x14ac:dyDescent="0.2">
      <c r="A3421" t="s">
        <v>13091</v>
      </c>
      <c r="B3421" t="s">
        <v>13092</v>
      </c>
      <c r="C3421" t="s">
        <v>13093</v>
      </c>
      <c r="D3421" s="3" t="b">
        <f>NOT(ISNA(VLOOKUP(A3421,des!B:B,1,FALSE)))</f>
        <v>0</v>
      </c>
      <c r="E3421" s="3" t="str">
        <f>IF(D3421,VLOOKUP(A3421,des!B:Q,11,FALSE),"")</f>
        <v/>
      </c>
      <c r="F3421" s="3" t="b">
        <f t="shared" si="212"/>
        <v>0</v>
      </c>
      <c r="G3421" s="3" t="str">
        <f t="shared" si="213"/>
        <v/>
      </c>
      <c r="H3421" s="3" t="str">
        <f>IF(D3421,VLOOKUP(A3421,des!B:Q,12,FALSE),"")</f>
        <v/>
      </c>
      <c r="I3421" s="3" t="b">
        <f t="shared" si="214"/>
        <v>0</v>
      </c>
      <c r="J3421" s="3" t="str">
        <f t="shared" si="215"/>
        <v/>
      </c>
    </row>
    <row r="3422" spans="1:10" x14ac:dyDescent="0.2">
      <c r="A3422" t="s">
        <v>13094</v>
      </c>
      <c r="B3422" t="s">
        <v>13095</v>
      </c>
      <c r="C3422" t="s">
        <v>13096</v>
      </c>
      <c r="D3422" s="3" t="b">
        <f>NOT(ISNA(VLOOKUP(A3422,des!B:B,1,FALSE)))</f>
        <v>0</v>
      </c>
      <c r="E3422" s="3" t="str">
        <f>IF(D3422,VLOOKUP(A3422,des!B:Q,11,FALSE),"")</f>
        <v/>
      </c>
      <c r="F3422" s="3" t="b">
        <f t="shared" si="212"/>
        <v>0</v>
      </c>
      <c r="G3422" s="3" t="str">
        <f t="shared" si="213"/>
        <v/>
      </c>
      <c r="H3422" s="3" t="str">
        <f>IF(D3422,VLOOKUP(A3422,des!B:Q,12,FALSE),"")</f>
        <v/>
      </c>
      <c r="I3422" s="3" t="b">
        <f t="shared" si="214"/>
        <v>0</v>
      </c>
      <c r="J3422" s="3" t="str">
        <f t="shared" si="215"/>
        <v/>
      </c>
    </row>
    <row r="3423" spans="1:10" x14ac:dyDescent="0.2">
      <c r="A3423" t="s">
        <v>13097</v>
      </c>
      <c r="B3423" t="s">
        <v>13098</v>
      </c>
      <c r="C3423" t="s">
        <v>13099</v>
      </c>
      <c r="D3423" s="3" t="b">
        <f>NOT(ISNA(VLOOKUP(A3423,des!B:B,1,FALSE)))</f>
        <v>0</v>
      </c>
      <c r="E3423" s="3" t="str">
        <f>IF(D3423,VLOOKUP(A3423,des!B:Q,11,FALSE),"")</f>
        <v/>
      </c>
      <c r="F3423" s="3" t="b">
        <f t="shared" si="212"/>
        <v>0</v>
      </c>
      <c r="G3423" s="3" t="str">
        <f t="shared" si="213"/>
        <v/>
      </c>
      <c r="H3423" s="3" t="str">
        <f>IF(D3423,VLOOKUP(A3423,des!B:Q,12,FALSE),"")</f>
        <v/>
      </c>
      <c r="I3423" s="3" t="b">
        <f t="shared" si="214"/>
        <v>0</v>
      </c>
      <c r="J3423" s="3" t="str">
        <f t="shared" si="215"/>
        <v/>
      </c>
    </row>
    <row r="3424" spans="1:10" x14ac:dyDescent="0.2">
      <c r="A3424" t="s">
        <v>13100</v>
      </c>
      <c r="B3424" t="s">
        <v>13101</v>
      </c>
      <c r="C3424" t="s">
        <v>13102</v>
      </c>
      <c r="D3424" s="3" t="b">
        <f>NOT(ISNA(VLOOKUP(A3424,des!B:B,1,FALSE)))</f>
        <v>0</v>
      </c>
      <c r="E3424" s="3" t="str">
        <f>IF(D3424,VLOOKUP(A3424,des!B:Q,11,FALSE),"")</f>
        <v/>
      </c>
      <c r="F3424" s="3" t="b">
        <f t="shared" si="212"/>
        <v>0</v>
      </c>
      <c r="G3424" s="3" t="str">
        <f t="shared" si="213"/>
        <v/>
      </c>
      <c r="H3424" s="3" t="str">
        <f>IF(D3424,VLOOKUP(A3424,des!B:Q,12,FALSE),"")</f>
        <v/>
      </c>
      <c r="I3424" s="3" t="b">
        <f t="shared" si="214"/>
        <v>0</v>
      </c>
      <c r="J3424" s="3" t="str">
        <f t="shared" si="215"/>
        <v/>
      </c>
    </row>
    <row r="3425" spans="1:10" x14ac:dyDescent="0.2">
      <c r="A3425" t="s">
        <v>13103</v>
      </c>
      <c r="B3425" t="s">
        <v>13104</v>
      </c>
      <c r="C3425" t="s">
        <v>13105</v>
      </c>
      <c r="D3425" s="3" t="b">
        <f>NOT(ISNA(VLOOKUP(A3425,des!B:B,1,FALSE)))</f>
        <v>0</v>
      </c>
      <c r="E3425" s="3" t="str">
        <f>IF(D3425,VLOOKUP(A3425,des!B:Q,11,FALSE),"")</f>
        <v/>
      </c>
      <c r="F3425" s="3" t="b">
        <f t="shared" si="212"/>
        <v>0</v>
      </c>
      <c r="G3425" s="3" t="str">
        <f t="shared" si="213"/>
        <v/>
      </c>
      <c r="H3425" s="3" t="str">
        <f>IF(D3425,VLOOKUP(A3425,des!B:Q,12,FALSE),"")</f>
        <v/>
      </c>
      <c r="I3425" s="3" t="b">
        <f t="shared" si="214"/>
        <v>0</v>
      </c>
      <c r="J3425" s="3" t="str">
        <f t="shared" si="215"/>
        <v/>
      </c>
    </row>
    <row r="3426" spans="1:10" x14ac:dyDescent="0.2">
      <c r="A3426" t="s">
        <v>13106</v>
      </c>
      <c r="B3426" t="s">
        <v>13107</v>
      </c>
      <c r="C3426" t="s">
        <v>13108</v>
      </c>
      <c r="D3426" s="3" t="b">
        <f>NOT(ISNA(VLOOKUP(A3426,des!B:B,1,FALSE)))</f>
        <v>0</v>
      </c>
      <c r="E3426" s="3" t="str">
        <f>IF(D3426,VLOOKUP(A3426,des!B:Q,11,FALSE),"")</f>
        <v/>
      </c>
      <c r="F3426" s="3" t="b">
        <f t="shared" si="212"/>
        <v>0</v>
      </c>
      <c r="G3426" s="3" t="str">
        <f t="shared" si="213"/>
        <v/>
      </c>
      <c r="H3426" s="3" t="str">
        <f>IF(D3426,VLOOKUP(A3426,des!B:Q,12,FALSE),"")</f>
        <v/>
      </c>
      <c r="I3426" s="3" t="b">
        <f t="shared" si="214"/>
        <v>0</v>
      </c>
      <c r="J3426" s="3" t="str">
        <f t="shared" si="215"/>
        <v/>
      </c>
    </row>
    <row r="3427" spans="1:10" x14ac:dyDescent="0.2">
      <c r="A3427" t="s">
        <v>13109</v>
      </c>
      <c r="B3427" t="s">
        <v>13110</v>
      </c>
      <c r="C3427" t="s">
        <v>13111</v>
      </c>
      <c r="D3427" s="3" t="b">
        <f>NOT(ISNA(VLOOKUP(A3427,des!B:B,1,FALSE)))</f>
        <v>0</v>
      </c>
      <c r="E3427" s="3" t="str">
        <f>IF(D3427,VLOOKUP(A3427,des!B:Q,11,FALSE),"")</f>
        <v/>
      </c>
      <c r="F3427" s="3" t="b">
        <f t="shared" si="212"/>
        <v>0</v>
      </c>
      <c r="G3427" s="3" t="str">
        <f t="shared" si="213"/>
        <v/>
      </c>
      <c r="H3427" s="3" t="str">
        <f>IF(D3427,VLOOKUP(A3427,des!B:Q,12,FALSE),"")</f>
        <v/>
      </c>
      <c r="I3427" s="3" t="b">
        <f t="shared" si="214"/>
        <v>0</v>
      </c>
      <c r="J3427" s="3" t="str">
        <f t="shared" si="215"/>
        <v/>
      </c>
    </row>
    <row r="3428" spans="1:10" x14ac:dyDescent="0.2">
      <c r="A3428" t="s">
        <v>13112</v>
      </c>
      <c r="B3428" t="s">
        <v>13113</v>
      </c>
      <c r="C3428" t="s">
        <v>13114</v>
      </c>
      <c r="D3428" s="3" t="b">
        <f>NOT(ISNA(VLOOKUP(A3428,des!B:B,1,FALSE)))</f>
        <v>0</v>
      </c>
      <c r="E3428" s="3" t="str">
        <f>IF(D3428,VLOOKUP(A3428,des!B:Q,11,FALSE),"")</f>
        <v/>
      </c>
      <c r="F3428" s="3" t="b">
        <f t="shared" si="212"/>
        <v>0</v>
      </c>
      <c r="G3428" s="3" t="str">
        <f t="shared" si="213"/>
        <v/>
      </c>
      <c r="H3428" s="3" t="str">
        <f>IF(D3428,VLOOKUP(A3428,des!B:Q,12,FALSE),"")</f>
        <v/>
      </c>
      <c r="I3428" s="3" t="b">
        <f t="shared" si="214"/>
        <v>0</v>
      </c>
      <c r="J3428" s="3" t="str">
        <f t="shared" si="215"/>
        <v/>
      </c>
    </row>
    <row r="3429" spans="1:10" x14ac:dyDescent="0.2">
      <c r="A3429" t="s">
        <v>13115</v>
      </c>
      <c r="B3429" t="s">
        <v>13116</v>
      </c>
      <c r="C3429" t="s">
        <v>13117</v>
      </c>
      <c r="D3429" s="3" t="b">
        <f>NOT(ISNA(VLOOKUP(A3429,des!B:B,1,FALSE)))</f>
        <v>0</v>
      </c>
      <c r="E3429" s="3" t="str">
        <f>IF(D3429,VLOOKUP(A3429,des!B:Q,11,FALSE),"")</f>
        <v/>
      </c>
      <c r="F3429" s="3" t="b">
        <f t="shared" si="212"/>
        <v>0</v>
      </c>
      <c r="G3429" s="3" t="str">
        <f t="shared" si="213"/>
        <v/>
      </c>
      <c r="H3429" s="3" t="str">
        <f>IF(D3429,VLOOKUP(A3429,des!B:Q,12,FALSE),"")</f>
        <v/>
      </c>
      <c r="I3429" s="3" t="b">
        <f t="shared" si="214"/>
        <v>0</v>
      </c>
      <c r="J3429" s="3" t="str">
        <f t="shared" si="215"/>
        <v/>
      </c>
    </row>
    <row r="3430" spans="1:10" x14ac:dyDescent="0.2">
      <c r="A3430" t="s">
        <v>13118</v>
      </c>
      <c r="B3430" t="s">
        <v>13119</v>
      </c>
      <c r="C3430" t="s">
        <v>13120</v>
      </c>
      <c r="D3430" s="3" t="b">
        <f>NOT(ISNA(VLOOKUP(A3430,des!B:B,1,FALSE)))</f>
        <v>0</v>
      </c>
      <c r="E3430" s="3" t="str">
        <f>IF(D3430,VLOOKUP(A3430,des!B:Q,11,FALSE),"")</f>
        <v/>
      </c>
      <c r="F3430" s="3" t="b">
        <f t="shared" si="212"/>
        <v>0</v>
      </c>
      <c r="G3430" s="3" t="str">
        <f t="shared" si="213"/>
        <v/>
      </c>
      <c r="H3430" s="3" t="str">
        <f>IF(D3430,VLOOKUP(A3430,des!B:Q,12,FALSE),"")</f>
        <v/>
      </c>
      <c r="I3430" s="3" t="b">
        <f t="shared" si="214"/>
        <v>0</v>
      </c>
      <c r="J3430" s="3" t="str">
        <f t="shared" si="215"/>
        <v/>
      </c>
    </row>
    <row r="3431" spans="1:10" x14ac:dyDescent="0.2">
      <c r="A3431" t="s">
        <v>13121</v>
      </c>
      <c r="B3431" t="s">
        <v>13122</v>
      </c>
      <c r="C3431" t="s">
        <v>13123</v>
      </c>
      <c r="D3431" s="3" t="b">
        <f>NOT(ISNA(VLOOKUP(A3431,des!B:B,1,FALSE)))</f>
        <v>0</v>
      </c>
      <c r="E3431" s="3" t="str">
        <f>IF(D3431,VLOOKUP(A3431,des!B:Q,11,FALSE),"")</f>
        <v/>
      </c>
      <c r="F3431" s="3" t="b">
        <f t="shared" si="212"/>
        <v>0</v>
      </c>
      <c r="G3431" s="3" t="str">
        <f t="shared" si="213"/>
        <v/>
      </c>
      <c r="H3431" s="3" t="str">
        <f>IF(D3431,VLOOKUP(A3431,des!B:Q,12,FALSE),"")</f>
        <v/>
      </c>
      <c r="I3431" s="3" t="b">
        <f t="shared" si="214"/>
        <v>0</v>
      </c>
      <c r="J3431" s="3" t="str">
        <f t="shared" si="215"/>
        <v/>
      </c>
    </row>
    <row r="3432" spans="1:10" x14ac:dyDescent="0.2">
      <c r="A3432" t="s">
        <v>13124</v>
      </c>
      <c r="B3432" t="s">
        <v>13125</v>
      </c>
      <c r="C3432" t="s">
        <v>13126</v>
      </c>
      <c r="D3432" s="3" t="b">
        <f>NOT(ISNA(VLOOKUP(A3432,des!B:B,1,FALSE)))</f>
        <v>0</v>
      </c>
      <c r="E3432" s="3" t="str">
        <f>IF(D3432,VLOOKUP(A3432,des!B:Q,11,FALSE),"")</f>
        <v/>
      </c>
      <c r="F3432" s="3" t="b">
        <f t="shared" si="212"/>
        <v>0</v>
      </c>
      <c r="G3432" s="3" t="str">
        <f t="shared" si="213"/>
        <v/>
      </c>
      <c r="H3432" s="3" t="str">
        <f>IF(D3432,VLOOKUP(A3432,des!B:Q,12,FALSE),"")</f>
        <v/>
      </c>
      <c r="I3432" s="3" t="b">
        <f t="shared" si="214"/>
        <v>0</v>
      </c>
      <c r="J3432" s="3" t="str">
        <f t="shared" si="215"/>
        <v/>
      </c>
    </row>
    <row r="3433" spans="1:10" x14ac:dyDescent="0.2">
      <c r="A3433" t="s">
        <v>13127</v>
      </c>
      <c r="B3433" t="s">
        <v>13128</v>
      </c>
      <c r="C3433" t="s">
        <v>13129</v>
      </c>
      <c r="D3433" s="3" t="b">
        <f>NOT(ISNA(VLOOKUP(A3433,des!B:B,1,FALSE)))</f>
        <v>0</v>
      </c>
      <c r="E3433" s="3" t="str">
        <f>IF(D3433,VLOOKUP(A3433,des!B:Q,11,FALSE),"")</f>
        <v/>
      </c>
      <c r="F3433" s="3" t="b">
        <f t="shared" si="212"/>
        <v>0</v>
      </c>
      <c r="G3433" s="3" t="str">
        <f t="shared" si="213"/>
        <v/>
      </c>
      <c r="H3433" s="3" t="str">
        <f>IF(D3433,VLOOKUP(A3433,des!B:Q,12,FALSE),"")</f>
        <v/>
      </c>
      <c r="I3433" s="3" t="b">
        <f t="shared" si="214"/>
        <v>0</v>
      </c>
      <c r="J3433" s="3" t="str">
        <f t="shared" si="215"/>
        <v/>
      </c>
    </row>
    <row r="3434" spans="1:10" x14ac:dyDescent="0.2">
      <c r="A3434" t="s">
        <v>13130</v>
      </c>
      <c r="B3434" t="s">
        <v>13131</v>
      </c>
      <c r="C3434" t="s">
        <v>13132</v>
      </c>
      <c r="D3434" s="3" t="b">
        <f>NOT(ISNA(VLOOKUP(A3434,des!B:B,1,FALSE)))</f>
        <v>0</v>
      </c>
      <c r="E3434" s="3" t="str">
        <f>IF(D3434,VLOOKUP(A3434,des!B:Q,11,FALSE),"")</f>
        <v/>
      </c>
      <c r="F3434" s="3" t="b">
        <f t="shared" si="212"/>
        <v>0</v>
      </c>
      <c r="G3434" s="3" t="str">
        <f t="shared" si="213"/>
        <v/>
      </c>
      <c r="H3434" s="3" t="str">
        <f>IF(D3434,VLOOKUP(A3434,des!B:Q,12,FALSE),"")</f>
        <v/>
      </c>
      <c r="I3434" s="3" t="b">
        <f t="shared" si="214"/>
        <v>0</v>
      </c>
      <c r="J3434" s="3" t="str">
        <f t="shared" si="215"/>
        <v/>
      </c>
    </row>
    <row r="3435" spans="1:10" x14ac:dyDescent="0.2">
      <c r="A3435" t="s">
        <v>13133</v>
      </c>
      <c r="B3435" t="s">
        <v>13134</v>
      </c>
      <c r="C3435" t="s">
        <v>13135</v>
      </c>
      <c r="D3435" s="3" t="b">
        <f>NOT(ISNA(VLOOKUP(A3435,des!B:B,1,FALSE)))</f>
        <v>0</v>
      </c>
      <c r="E3435" s="3" t="str">
        <f>IF(D3435,VLOOKUP(A3435,des!B:Q,11,FALSE),"")</f>
        <v/>
      </c>
      <c r="F3435" s="3" t="b">
        <f t="shared" si="212"/>
        <v>0</v>
      </c>
      <c r="G3435" s="3" t="str">
        <f t="shared" si="213"/>
        <v/>
      </c>
      <c r="H3435" s="3" t="str">
        <f>IF(D3435,VLOOKUP(A3435,des!B:Q,12,FALSE),"")</f>
        <v/>
      </c>
      <c r="I3435" s="3" t="b">
        <f t="shared" si="214"/>
        <v>0</v>
      </c>
      <c r="J3435" s="3" t="str">
        <f t="shared" si="215"/>
        <v/>
      </c>
    </row>
    <row r="3436" spans="1:10" x14ac:dyDescent="0.2">
      <c r="A3436" t="s">
        <v>13136</v>
      </c>
      <c r="B3436" t="s">
        <v>13137</v>
      </c>
      <c r="C3436" t="s">
        <v>13138</v>
      </c>
      <c r="D3436" s="3" t="b">
        <f>NOT(ISNA(VLOOKUP(A3436,des!B:B,1,FALSE)))</f>
        <v>0</v>
      </c>
      <c r="E3436" s="3" t="str">
        <f>IF(D3436,VLOOKUP(A3436,des!B:Q,11,FALSE),"")</f>
        <v/>
      </c>
      <c r="F3436" s="3" t="b">
        <f t="shared" si="212"/>
        <v>0</v>
      </c>
      <c r="G3436" s="3" t="str">
        <f t="shared" si="213"/>
        <v/>
      </c>
      <c r="H3436" s="3" t="str">
        <f>IF(D3436,VLOOKUP(A3436,des!B:Q,12,FALSE),"")</f>
        <v/>
      </c>
      <c r="I3436" s="3" t="b">
        <f t="shared" si="214"/>
        <v>0</v>
      </c>
      <c r="J3436" s="3" t="str">
        <f t="shared" si="215"/>
        <v/>
      </c>
    </row>
    <row r="3437" spans="1:10" x14ac:dyDescent="0.2">
      <c r="A3437" t="s">
        <v>13139</v>
      </c>
      <c r="B3437" t="s">
        <v>13140</v>
      </c>
      <c r="C3437" t="s">
        <v>13141</v>
      </c>
      <c r="D3437" s="3" t="b">
        <f>NOT(ISNA(VLOOKUP(A3437,des!B:B,1,FALSE)))</f>
        <v>0</v>
      </c>
      <c r="E3437" s="3" t="str">
        <f>IF(D3437,VLOOKUP(A3437,des!B:Q,11,FALSE),"")</f>
        <v/>
      </c>
      <c r="F3437" s="3" t="b">
        <f t="shared" si="212"/>
        <v>0</v>
      </c>
      <c r="G3437" s="3" t="str">
        <f t="shared" si="213"/>
        <v/>
      </c>
      <c r="H3437" s="3" t="str">
        <f>IF(D3437,VLOOKUP(A3437,des!B:Q,12,FALSE),"")</f>
        <v/>
      </c>
      <c r="I3437" s="3" t="b">
        <f t="shared" si="214"/>
        <v>0</v>
      </c>
      <c r="J3437" s="3" t="str">
        <f t="shared" si="215"/>
        <v/>
      </c>
    </row>
    <row r="3438" spans="1:10" x14ac:dyDescent="0.2">
      <c r="A3438" t="s">
        <v>13142</v>
      </c>
      <c r="B3438" t="s">
        <v>13143</v>
      </c>
      <c r="C3438" t="s">
        <v>13144</v>
      </c>
      <c r="D3438" s="3" t="b">
        <f>NOT(ISNA(VLOOKUP(A3438,des!B:B,1,FALSE)))</f>
        <v>0</v>
      </c>
      <c r="E3438" s="3" t="str">
        <f>IF(D3438,VLOOKUP(A3438,des!B:Q,11,FALSE),"")</f>
        <v/>
      </c>
      <c r="F3438" s="3" t="b">
        <f t="shared" si="212"/>
        <v>0</v>
      </c>
      <c r="G3438" s="3" t="str">
        <f t="shared" si="213"/>
        <v/>
      </c>
      <c r="H3438" s="3" t="str">
        <f>IF(D3438,VLOOKUP(A3438,des!B:Q,12,FALSE),"")</f>
        <v/>
      </c>
      <c r="I3438" s="3" t="b">
        <f t="shared" si="214"/>
        <v>0</v>
      </c>
      <c r="J3438" s="3" t="str">
        <f t="shared" si="215"/>
        <v/>
      </c>
    </row>
    <row r="3439" spans="1:10" x14ac:dyDescent="0.2">
      <c r="A3439" t="s">
        <v>13145</v>
      </c>
      <c r="B3439" t="s">
        <v>13146</v>
      </c>
      <c r="C3439" t="s">
        <v>13147</v>
      </c>
      <c r="D3439" s="3" t="b">
        <f>NOT(ISNA(VLOOKUP(A3439,des!B:B,1,FALSE)))</f>
        <v>0</v>
      </c>
      <c r="E3439" s="3" t="str">
        <f>IF(D3439,VLOOKUP(A3439,des!B:Q,11,FALSE),"")</f>
        <v/>
      </c>
      <c r="F3439" s="3" t="b">
        <f t="shared" si="212"/>
        <v>0</v>
      </c>
      <c r="G3439" s="3" t="str">
        <f t="shared" si="213"/>
        <v/>
      </c>
      <c r="H3439" s="3" t="str">
        <f>IF(D3439,VLOOKUP(A3439,des!B:Q,12,FALSE),"")</f>
        <v/>
      </c>
      <c r="I3439" s="3" t="b">
        <f t="shared" si="214"/>
        <v>0</v>
      </c>
      <c r="J3439" s="3" t="str">
        <f t="shared" si="215"/>
        <v/>
      </c>
    </row>
    <row r="3440" spans="1:10" x14ac:dyDescent="0.2">
      <c r="A3440" t="s">
        <v>13148</v>
      </c>
      <c r="B3440" t="s">
        <v>13149</v>
      </c>
      <c r="C3440" t="s">
        <v>13150</v>
      </c>
      <c r="D3440" s="3" t="b">
        <f>NOT(ISNA(VLOOKUP(A3440,des!B:B,1,FALSE)))</f>
        <v>0</v>
      </c>
      <c r="E3440" s="3" t="str">
        <f>IF(D3440,VLOOKUP(A3440,des!B:Q,11,FALSE),"")</f>
        <v/>
      </c>
      <c r="F3440" s="3" t="b">
        <f t="shared" si="212"/>
        <v>0</v>
      </c>
      <c r="G3440" s="3" t="str">
        <f t="shared" si="213"/>
        <v/>
      </c>
      <c r="H3440" s="3" t="str">
        <f>IF(D3440,VLOOKUP(A3440,des!B:Q,12,FALSE),"")</f>
        <v/>
      </c>
      <c r="I3440" s="3" t="b">
        <f t="shared" si="214"/>
        <v>0</v>
      </c>
      <c r="J3440" s="3" t="str">
        <f t="shared" si="215"/>
        <v/>
      </c>
    </row>
    <row r="3441" spans="1:10" x14ac:dyDescent="0.2">
      <c r="A3441" t="s">
        <v>13151</v>
      </c>
      <c r="B3441" t="s">
        <v>13152</v>
      </c>
      <c r="C3441" t="s">
        <v>13153</v>
      </c>
      <c r="D3441" s="3" t="b">
        <f>NOT(ISNA(VLOOKUP(A3441,des!B:B,1,FALSE)))</f>
        <v>0</v>
      </c>
      <c r="E3441" s="3" t="str">
        <f>IF(D3441,VLOOKUP(A3441,des!B:Q,11,FALSE),"")</f>
        <v/>
      </c>
      <c r="F3441" s="3" t="b">
        <f t="shared" si="212"/>
        <v>0</v>
      </c>
      <c r="G3441" s="3" t="str">
        <f t="shared" si="213"/>
        <v/>
      </c>
      <c r="H3441" s="3" t="str">
        <f>IF(D3441,VLOOKUP(A3441,des!B:Q,12,FALSE),"")</f>
        <v/>
      </c>
      <c r="I3441" s="3" t="b">
        <f t="shared" si="214"/>
        <v>0</v>
      </c>
      <c r="J3441" s="3" t="str">
        <f t="shared" si="215"/>
        <v/>
      </c>
    </row>
    <row r="3442" spans="1:10" x14ac:dyDescent="0.2">
      <c r="A3442" t="s">
        <v>13154</v>
      </c>
      <c r="B3442" t="s">
        <v>13155</v>
      </c>
      <c r="C3442" t="s">
        <v>13156</v>
      </c>
      <c r="D3442" s="3" t="b">
        <f>NOT(ISNA(VLOOKUP(A3442,des!B:B,1,FALSE)))</f>
        <v>0</v>
      </c>
      <c r="E3442" s="3" t="str">
        <f>IF(D3442,VLOOKUP(A3442,des!B:Q,11,FALSE),"")</f>
        <v/>
      </c>
      <c r="F3442" s="3" t="b">
        <f t="shared" si="212"/>
        <v>0</v>
      </c>
      <c r="G3442" s="3" t="str">
        <f t="shared" si="213"/>
        <v/>
      </c>
      <c r="H3442" s="3" t="str">
        <f>IF(D3442,VLOOKUP(A3442,des!B:Q,12,FALSE),"")</f>
        <v/>
      </c>
      <c r="I3442" s="3" t="b">
        <f t="shared" si="214"/>
        <v>0</v>
      </c>
      <c r="J3442" s="3" t="str">
        <f t="shared" si="215"/>
        <v/>
      </c>
    </row>
    <row r="3443" spans="1:10" x14ac:dyDescent="0.2">
      <c r="A3443" t="s">
        <v>13157</v>
      </c>
      <c r="B3443" t="s">
        <v>13158</v>
      </c>
      <c r="C3443" t="s">
        <v>13159</v>
      </c>
      <c r="D3443" s="3" t="b">
        <f>NOT(ISNA(VLOOKUP(A3443,des!B:B,1,FALSE)))</f>
        <v>0</v>
      </c>
      <c r="E3443" s="3" t="str">
        <f>IF(D3443,VLOOKUP(A3443,des!B:Q,11,FALSE),"")</f>
        <v/>
      </c>
      <c r="F3443" s="3" t="b">
        <f t="shared" si="212"/>
        <v>0</v>
      </c>
      <c r="G3443" s="3" t="str">
        <f t="shared" si="213"/>
        <v/>
      </c>
      <c r="H3443" s="3" t="str">
        <f>IF(D3443,VLOOKUP(A3443,des!B:Q,12,FALSE),"")</f>
        <v/>
      </c>
      <c r="I3443" s="3" t="b">
        <f t="shared" si="214"/>
        <v>0</v>
      </c>
      <c r="J3443" s="3" t="str">
        <f t="shared" si="215"/>
        <v/>
      </c>
    </row>
    <row r="3444" spans="1:10" x14ac:dyDescent="0.2">
      <c r="A3444" t="s">
        <v>13160</v>
      </c>
      <c r="B3444" t="s">
        <v>13161</v>
      </c>
      <c r="C3444" t="s">
        <v>13162</v>
      </c>
      <c r="D3444" s="3" t="b">
        <f>NOT(ISNA(VLOOKUP(A3444,des!B:B,1,FALSE)))</f>
        <v>0</v>
      </c>
      <c r="E3444" s="3" t="str">
        <f>IF(D3444,VLOOKUP(A3444,des!B:Q,11,FALSE),"")</f>
        <v/>
      </c>
      <c r="F3444" s="3" t="b">
        <f t="shared" si="212"/>
        <v>0</v>
      </c>
      <c r="G3444" s="3" t="str">
        <f t="shared" si="213"/>
        <v/>
      </c>
      <c r="H3444" s="3" t="str">
        <f>IF(D3444,VLOOKUP(A3444,des!B:Q,12,FALSE),"")</f>
        <v/>
      </c>
      <c r="I3444" s="3" t="b">
        <f t="shared" si="214"/>
        <v>0</v>
      </c>
      <c r="J3444" s="3" t="str">
        <f t="shared" si="215"/>
        <v/>
      </c>
    </row>
    <row r="3445" spans="1:10" x14ac:dyDescent="0.2">
      <c r="A3445" t="s">
        <v>13163</v>
      </c>
      <c r="B3445" t="s">
        <v>13164</v>
      </c>
      <c r="C3445" t="s">
        <v>13165</v>
      </c>
      <c r="D3445" s="3" t="b">
        <f>NOT(ISNA(VLOOKUP(A3445,des!B:B,1,FALSE)))</f>
        <v>0</v>
      </c>
      <c r="E3445" s="3" t="str">
        <f>IF(D3445,VLOOKUP(A3445,des!B:Q,11,FALSE),"")</f>
        <v/>
      </c>
      <c r="F3445" s="3" t="b">
        <f t="shared" si="212"/>
        <v>0</v>
      </c>
      <c r="G3445" s="3" t="str">
        <f t="shared" si="213"/>
        <v/>
      </c>
      <c r="H3445" s="3" t="str">
        <f>IF(D3445,VLOOKUP(A3445,des!B:Q,12,FALSE),"")</f>
        <v/>
      </c>
      <c r="I3445" s="3" t="b">
        <f t="shared" si="214"/>
        <v>0</v>
      </c>
      <c r="J3445" s="3" t="str">
        <f t="shared" si="215"/>
        <v/>
      </c>
    </row>
    <row r="3446" spans="1:10" x14ac:dyDescent="0.2">
      <c r="A3446" t="s">
        <v>13166</v>
      </c>
      <c r="B3446" t="s">
        <v>13167</v>
      </c>
      <c r="C3446" t="s">
        <v>13168</v>
      </c>
      <c r="D3446" s="3" t="b">
        <f>NOT(ISNA(VLOOKUP(A3446,des!B:B,1,FALSE)))</f>
        <v>0</v>
      </c>
      <c r="E3446" s="3" t="str">
        <f>IF(D3446,VLOOKUP(A3446,des!B:Q,11,FALSE),"")</f>
        <v/>
      </c>
      <c r="F3446" s="3" t="b">
        <f t="shared" si="212"/>
        <v>0</v>
      </c>
      <c r="G3446" s="3" t="str">
        <f t="shared" si="213"/>
        <v/>
      </c>
      <c r="H3446" s="3" t="str">
        <f>IF(D3446,VLOOKUP(A3446,des!B:Q,12,FALSE),"")</f>
        <v/>
      </c>
      <c r="I3446" s="3" t="b">
        <f t="shared" si="214"/>
        <v>0</v>
      </c>
      <c r="J3446" s="3" t="str">
        <f t="shared" si="215"/>
        <v/>
      </c>
    </row>
    <row r="3447" spans="1:10" x14ac:dyDescent="0.2">
      <c r="A3447" t="s">
        <v>13169</v>
      </c>
      <c r="B3447" t="s">
        <v>13170</v>
      </c>
      <c r="C3447" t="s">
        <v>13171</v>
      </c>
      <c r="D3447" s="3" t="b">
        <f>NOT(ISNA(VLOOKUP(A3447,des!B:B,1,FALSE)))</f>
        <v>0</v>
      </c>
      <c r="E3447" s="3" t="str">
        <f>IF(D3447,VLOOKUP(A3447,des!B:Q,11,FALSE),"")</f>
        <v/>
      </c>
      <c r="F3447" s="3" t="b">
        <f t="shared" si="212"/>
        <v>0</v>
      </c>
      <c r="G3447" s="3" t="str">
        <f t="shared" si="213"/>
        <v/>
      </c>
      <c r="H3447" s="3" t="str">
        <f>IF(D3447,VLOOKUP(A3447,des!B:Q,12,FALSE),"")</f>
        <v/>
      </c>
      <c r="I3447" s="3" t="b">
        <f t="shared" si="214"/>
        <v>0</v>
      </c>
      <c r="J3447" s="3" t="str">
        <f t="shared" si="215"/>
        <v/>
      </c>
    </row>
    <row r="3448" spans="1:10" x14ac:dyDescent="0.2">
      <c r="A3448" t="s">
        <v>13172</v>
      </c>
      <c r="B3448" t="s">
        <v>13173</v>
      </c>
      <c r="C3448" t="s">
        <v>13174</v>
      </c>
      <c r="D3448" s="3" t="b">
        <f>NOT(ISNA(VLOOKUP(A3448,des!B:B,1,FALSE)))</f>
        <v>0</v>
      </c>
      <c r="E3448" s="3" t="str">
        <f>IF(D3448,VLOOKUP(A3448,des!B:Q,11,FALSE),"")</f>
        <v/>
      </c>
      <c r="F3448" s="3" t="b">
        <f t="shared" si="212"/>
        <v>0</v>
      </c>
      <c r="G3448" s="3" t="str">
        <f t="shared" si="213"/>
        <v/>
      </c>
      <c r="H3448" s="3" t="str">
        <f>IF(D3448,VLOOKUP(A3448,des!B:Q,12,FALSE),"")</f>
        <v/>
      </c>
      <c r="I3448" s="3" t="b">
        <f t="shared" si="214"/>
        <v>0</v>
      </c>
      <c r="J3448" s="3" t="str">
        <f t="shared" si="215"/>
        <v/>
      </c>
    </row>
    <row r="3449" spans="1:10" x14ac:dyDescent="0.2">
      <c r="A3449" t="s">
        <v>13175</v>
      </c>
      <c r="B3449" t="s">
        <v>13176</v>
      </c>
      <c r="C3449" t="s">
        <v>13177</v>
      </c>
      <c r="D3449" s="3" t="b">
        <f>NOT(ISNA(VLOOKUP(A3449,des!B:B,1,FALSE)))</f>
        <v>0</v>
      </c>
      <c r="E3449" s="3" t="str">
        <f>IF(D3449,VLOOKUP(A3449,des!B:Q,11,FALSE),"")</f>
        <v/>
      </c>
      <c r="F3449" s="3" t="b">
        <f t="shared" si="212"/>
        <v>0</v>
      </c>
      <c r="G3449" s="3" t="str">
        <f t="shared" si="213"/>
        <v/>
      </c>
      <c r="H3449" s="3" t="str">
        <f>IF(D3449,VLOOKUP(A3449,des!B:Q,12,FALSE),"")</f>
        <v/>
      </c>
      <c r="I3449" s="3" t="b">
        <f t="shared" si="214"/>
        <v>0</v>
      </c>
      <c r="J3449" s="3" t="str">
        <f t="shared" si="215"/>
        <v/>
      </c>
    </row>
    <row r="3450" spans="1:10" x14ac:dyDescent="0.2">
      <c r="A3450" t="s">
        <v>13178</v>
      </c>
      <c r="B3450" t="s">
        <v>13179</v>
      </c>
      <c r="C3450" t="s">
        <v>13180</v>
      </c>
      <c r="D3450" s="3" t="b">
        <f>NOT(ISNA(VLOOKUP(A3450,des!B:B,1,FALSE)))</f>
        <v>0</v>
      </c>
      <c r="E3450" s="3" t="str">
        <f>IF(D3450,VLOOKUP(A3450,des!B:Q,11,FALSE),"")</f>
        <v/>
      </c>
      <c r="F3450" s="3" t="b">
        <f t="shared" si="212"/>
        <v>0</v>
      </c>
      <c r="G3450" s="3" t="str">
        <f t="shared" si="213"/>
        <v/>
      </c>
      <c r="H3450" s="3" t="str">
        <f>IF(D3450,VLOOKUP(A3450,des!B:Q,12,FALSE),"")</f>
        <v/>
      </c>
      <c r="I3450" s="3" t="b">
        <f t="shared" si="214"/>
        <v>0</v>
      </c>
      <c r="J3450" s="3" t="str">
        <f t="shared" si="215"/>
        <v/>
      </c>
    </row>
    <row r="3451" spans="1:10" x14ac:dyDescent="0.2">
      <c r="A3451" t="s">
        <v>13181</v>
      </c>
      <c r="B3451" t="s">
        <v>13182</v>
      </c>
      <c r="C3451" t="s">
        <v>13183</v>
      </c>
      <c r="D3451" s="3" t="b">
        <f>NOT(ISNA(VLOOKUP(A3451,des!B:B,1,FALSE)))</f>
        <v>0</v>
      </c>
      <c r="E3451" s="3" t="str">
        <f>IF(D3451,VLOOKUP(A3451,des!B:Q,11,FALSE),"")</f>
        <v/>
      </c>
      <c r="F3451" s="3" t="b">
        <f t="shared" si="212"/>
        <v>0</v>
      </c>
      <c r="G3451" s="3" t="str">
        <f t="shared" si="213"/>
        <v/>
      </c>
      <c r="H3451" s="3" t="str">
        <f>IF(D3451,VLOOKUP(A3451,des!B:Q,12,FALSE),"")</f>
        <v/>
      </c>
      <c r="I3451" s="3" t="b">
        <f t="shared" si="214"/>
        <v>0</v>
      </c>
      <c r="J3451" s="3" t="str">
        <f t="shared" si="215"/>
        <v/>
      </c>
    </row>
    <row r="3452" spans="1:10" x14ac:dyDescent="0.2">
      <c r="A3452" t="s">
        <v>13184</v>
      </c>
      <c r="B3452" t="s">
        <v>13185</v>
      </c>
      <c r="C3452" t="s">
        <v>13186</v>
      </c>
      <c r="D3452" s="3" t="b">
        <f>NOT(ISNA(VLOOKUP(A3452,des!B:B,1,FALSE)))</f>
        <v>0</v>
      </c>
      <c r="E3452" s="3" t="str">
        <f>IF(D3452,VLOOKUP(A3452,des!B:Q,11,FALSE),"")</f>
        <v/>
      </c>
      <c r="F3452" s="3" t="b">
        <f t="shared" si="212"/>
        <v>0</v>
      </c>
      <c r="G3452" s="3" t="str">
        <f t="shared" si="213"/>
        <v/>
      </c>
      <c r="H3452" s="3" t="str">
        <f>IF(D3452,VLOOKUP(A3452,des!B:Q,12,FALSE),"")</f>
        <v/>
      </c>
      <c r="I3452" s="3" t="b">
        <f t="shared" si="214"/>
        <v>0</v>
      </c>
      <c r="J3452" s="3" t="str">
        <f t="shared" si="215"/>
        <v/>
      </c>
    </row>
    <row r="3453" spans="1:10" x14ac:dyDescent="0.2">
      <c r="A3453" t="s">
        <v>13187</v>
      </c>
      <c r="B3453" t="s">
        <v>13188</v>
      </c>
      <c r="C3453" t="s">
        <v>13189</v>
      </c>
      <c r="D3453" s="3" t="b">
        <f>NOT(ISNA(VLOOKUP(A3453,des!B:B,1,FALSE)))</f>
        <v>0</v>
      </c>
      <c r="E3453" s="3" t="str">
        <f>IF(D3453,VLOOKUP(A3453,des!B:Q,11,FALSE),"")</f>
        <v/>
      </c>
      <c r="F3453" s="3" t="b">
        <f t="shared" si="212"/>
        <v>0</v>
      </c>
      <c r="G3453" s="3" t="str">
        <f t="shared" si="213"/>
        <v/>
      </c>
      <c r="H3453" s="3" t="str">
        <f>IF(D3453,VLOOKUP(A3453,des!B:Q,12,FALSE),"")</f>
        <v/>
      </c>
      <c r="I3453" s="3" t="b">
        <f t="shared" si="214"/>
        <v>0</v>
      </c>
      <c r="J3453" s="3" t="str">
        <f t="shared" si="215"/>
        <v/>
      </c>
    </row>
    <row r="3454" spans="1:10" x14ac:dyDescent="0.2">
      <c r="A3454" t="s">
        <v>13190</v>
      </c>
      <c r="B3454" t="s">
        <v>13191</v>
      </c>
      <c r="C3454" t="s">
        <v>13192</v>
      </c>
      <c r="D3454" s="3" t="b">
        <f>NOT(ISNA(VLOOKUP(A3454,des!B:B,1,FALSE)))</f>
        <v>0</v>
      </c>
      <c r="E3454" s="3" t="str">
        <f>IF(D3454,VLOOKUP(A3454,des!B:Q,11,FALSE),"")</f>
        <v/>
      </c>
      <c r="F3454" s="3" t="b">
        <f t="shared" si="212"/>
        <v>0</v>
      </c>
      <c r="G3454" s="3" t="str">
        <f t="shared" si="213"/>
        <v/>
      </c>
      <c r="H3454" s="3" t="str">
        <f>IF(D3454,VLOOKUP(A3454,des!B:Q,12,FALSE),"")</f>
        <v/>
      </c>
      <c r="I3454" s="3" t="b">
        <f t="shared" si="214"/>
        <v>0</v>
      </c>
      <c r="J3454" s="3" t="str">
        <f t="shared" si="215"/>
        <v/>
      </c>
    </row>
    <row r="3455" spans="1:10" x14ac:dyDescent="0.2">
      <c r="A3455" t="s">
        <v>13193</v>
      </c>
      <c r="B3455" t="s">
        <v>13194</v>
      </c>
      <c r="C3455" t="s">
        <v>13195</v>
      </c>
      <c r="D3455" s="3" t="b">
        <f>NOT(ISNA(VLOOKUP(A3455,des!B:B,1,FALSE)))</f>
        <v>0</v>
      </c>
      <c r="E3455" s="3" t="str">
        <f>IF(D3455,VLOOKUP(A3455,des!B:Q,11,FALSE),"")</f>
        <v/>
      </c>
      <c r="F3455" s="3" t="b">
        <f t="shared" si="212"/>
        <v>0</v>
      </c>
      <c r="G3455" s="3" t="str">
        <f t="shared" si="213"/>
        <v/>
      </c>
      <c r="H3455" s="3" t="str">
        <f>IF(D3455,VLOOKUP(A3455,des!B:Q,12,FALSE),"")</f>
        <v/>
      </c>
      <c r="I3455" s="3" t="b">
        <f t="shared" si="214"/>
        <v>0</v>
      </c>
      <c r="J3455" s="3" t="str">
        <f t="shared" si="215"/>
        <v/>
      </c>
    </row>
    <row r="3456" spans="1:10" x14ac:dyDescent="0.2">
      <c r="A3456" t="s">
        <v>13196</v>
      </c>
      <c r="B3456" t="s">
        <v>13197</v>
      </c>
      <c r="C3456" t="s">
        <v>13198</v>
      </c>
      <c r="D3456" s="3" t="b">
        <f>NOT(ISNA(VLOOKUP(A3456,des!B:B,1,FALSE)))</f>
        <v>0</v>
      </c>
      <c r="E3456" s="3" t="str">
        <f>IF(D3456,VLOOKUP(A3456,des!B:Q,11,FALSE),"")</f>
        <v/>
      </c>
      <c r="F3456" s="3" t="b">
        <f t="shared" si="212"/>
        <v>0</v>
      </c>
      <c r="G3456" s="3" t="str">
        <f t="shared" si="213"/>
        <v/>
      </c>
      <c r="H3456" s="3" t="str">
        <f>IF(D3456,VLOOKUP(A3456,des!B:Q,12,FALSE),"")</f>
        <v/>
      </c>
      <c r="I3456" s="3" t="b">
        <f t="shared" si="214"/>
        <v>0</v>
      </c>
      <c r="J3456" s="3" t="str">
        <f t="shared" si="215"/>
        <v/>
      </c>
    </row>
    <row r="3457" spans="1:10" x14ac:dyDescent="0.2">
      <c r="A3457" t="s">
        <v>13199</v>
      </c>
      <c r="B3457" t="s">
        <v>13200</v>
      </c>
      <c r="C3457" t="s">
        <v>13201</v>
      </c>
      <c r="D3457" s="3" t="b">
        <f>NOT(ISNA(VLOOKUP(A3457,des!B:B,1,FALSE)))</f>
        <v>0</v>
      </c>
      <c r="E3457" s="3" t="str">
        <f>IF(D3457,VLOOKUP(A3457,des!B:Q,11,FALSE),"")</f>
        <v/>
      </c>
      <c r="F3457" s="3" t="b">
        <f t="shared" si="212"/>
        <v>0</v>
      </c>
      <c r="G3457" s="3" t="str">
        <f t="shared" si="213"/>
        <v/>
      </c>
      <c r="H3457" s="3" t="str">
        <f>IF(D3457,VLOOKUP(A3457,des!B:Q,12,FALSE),"")</f>
        <v/>
      </c>
      <c r="I3457" s="3" t="b">
        <f t="shared" si="214"/>
        <v>0</v>
      </c>
      <c r="J3457" s="3" t="str">
        <f t="shared" si="215"/>
        <v/>
      </c>
    </row>
    <row r="3458" spans="1:10" x14ac:dyDescent="0.2">
      <c r="A3458" t="s">
        <v>13202</v>
      </c>
      <c r="B3458" t="s">
        <v>13203</v>
      </c>
      <c r="C3458" t="s">
        <v>13204</v>
      </c>
      <c r="D3458" s="3" t="b">
        <f>NOT(ISNA(VLOOKUP(A3458,des!B:B,1,FALSE)))</f>
        <v>0</v>
      </c>
      <c r="E3458" s="3" t="str">
        <f>IF(D3458,VLOOKUP(A3458,des!B:Q,11,FALSE),"")</f>
        <v/>
      </c>
      <c r="F3458" s="3" t="b">
        <f t="shared" si="212"/>
        <v>0</v>
      </c>
      <c r="G3458" s="3" t="str">
        <f t="shared" si="213"/>
        <v/>
      </c>
      <c r="H3458" s="3" t="str">
        <f>IF(D3458,VLOOKUP(A3458,des!B:Q,12,FALSE),"")</f>
        <v/>
      </c>
      <c r="I3458" s="3" t="b">
        <f t="shared" si="214"/>
        <v>0</v>
      </c>
      <c r="J3458" s="3" t="str">
        <f t="shared" si="215"/>
        <v/>
      </c>
    </row>
    <row r="3459" spans="1:10" x14ac:dyDescent="0.2">
      <c r="A3459" t="s">
        <v>13205</v>
      </c>
      <c r="B3459" t="s">
        <v>13206</v>
      </c>
      <c r="C3459" t="s">
        <v>13207</v>
      </c>
      <c r="D3459" s="3" t="b">
        <f>NOT(ISNA(VLOOKUP(A3459,des!B:B,1,FALSE)))</f>
        <v>0</v>
      </c>
      <c r="E3459" s="3" t="str">
        <f>IF(D3459,VLOOKUP(A3459,des!B:Q,11,FALSE),"")</f>
        <v/>
      </c>
      <c r="F3459" s="3" t="b">
        <f t="shared" si="212"/>
        <v>0</v>
      </c>
      <c r="G3459" s="3" t="str">
        <f t="shared" si="213"/>
        <v/>
      </c>
      <c r="H3459" s="3" t="str">
        <f>IF(D3459,VLOOKUP(A3459,des!B:Q,12,FALSE),"")</f>
        <v/>
      </c>
      <c r="I3459" s="3" t="b">
        <f t="shared" si="214"/>
        <v>0</v>
      </c>
      <c r="J3459" s="3" t="str">
        <f t="shared" si="215"/>
        <v/>
      </c>
    </row>
    <row r="3460" spans="1:10" x14ac:dyDescent="0.2">
      <c r="A3460" t="s">
        <v>13208</v>
      </c>
      <c r="B3460" t="s">
        <v>13209</v>
      </c>
      <c r="C3460" t="s">
        <v>13210</v>
      </c>
      <c r="D3460" s="3" t="b">
        <f>NOT(ISNA(VLOOKUP(A3460,des!B:B,1,FALSE)))</f>
        <v>0</v>
      </c>
      <c r="E3460" s="3" t="str">
        <f>IF(D3460,VLOOKUP(A3460,des!B:Q,11,FALSE),"")</f>
        <v/>
      </c>
      <c r="F3460" s="3" t="b">
        <f t="shared" si="212"/>
        <v>0</v>
      </c>
      <c r="G3460" s="3" t="str">
        <f t="shared" si="213"/>
        <v/>
      </c>
      <c r="H3460" s="3" t="str">
        <f>IF(D3460,VLOOKUP(A3460,des!B:Q,12,FALSE),"")</f>
        <v/>
      </c>
      <c r="I3460" s="3" t="b">
        <f t="shared" si="214"/>
        <v>0</v>
      </c>
      <c r="J3460" s="3" t="str">
        <f t="shared" si="215"/>
        <v/>
      </c>
    </row>
    <row r="3461" spans="1:10" x14ac:dyDescent="0.2">
      <c r="A3461" t="s">
        <v>13211</v>
      </c>
      <c r="B3461" t="s">
        <v>13212</v>
      </c>
      <c r="C3461" t="s">
        <v>13213</v>
      </c>
      <c r="D3461" s="3" t="b">
        <f>NOT(ISNA(VLOOKUP(A3461,des!B:B,1,FALSE)))</f>
        <v>0</v>
      </c>
      <c r="E3461" s="3" t="str">
        <f>IF(D3461,VLOOKUP(A3461,des!B:Q,11,FALSE),"")</f>
        <v/>
      </c>
      <c r="F3461" s="3" t="b">
        <f t="shared" ref="F3461:F3524" si="216">IF(D3461,IF(E3461&lt;&gt;B3461,TRUE,FALSE),FALSE)</f>
        <v>0</v>
      </c>
      <c r="G3461" s="3" t="str">
        <f t="shared" si="213"/>
        <v/>
      </c>
      <c r="H3461" s="3" t="str">
        <f>IF(D3461,VLOOKUP(A3461,des!B:Q,12,FALSE),"")</f>
        <v/>
      </c>
      <c r="I3461" s="3" t="b">
        <f t="shared" si="214"/>
        <v>0</v>
      </c>
      <c r="J3461" s="3" t="str">
        <f t="shared" si="215"/>
        <v/>
      </c>
    </row>
    <row r="3462" spans="1:10" x14ac:dyDescent="0.2">
      <c r="A3462" t="s">
        <v>13214</v>
      </c>
      <c r="B3462" t="s">
        <v>13215</v>
      </c>
      <c r="C3462" t="s">
        <v>13216</v>
      </c>
      <c r="D3462" s="3" t="b">
        <f>NOT(ISNA(VLOOKUP(A3462,des!B:B,1,FALSE)))</f>
        <v>0</v>
      </c>
      <c r="E3462" s="3" t="str">
        <f>IF(D3462,VLOOKUP(A3462,des!B:Q,11,FALSE),"")</f>
        <v/>
      </c>
      <c r="F3462" s="3" t="b">
        <f t="shared" si="216"/>
        <v>0</v>
      </c>
      <c r="G3462" s="3" t="str">
        <f t="shared" ref="G3462:G3525" si="217">IF(F3462,CONCATENATE($A$1,A3462,$B$1,E3462,$C$1),"")</f>
        <v/>
      </c>
      <c r="H3462" s="3" t="str">
        <f>IF(D3462,VLOOKUP(A3462,des!B:Q,12,FALSE),"")</f>
        <v/>
      </c>
      <c r="I3462" s="3" t="b">
        <f t="shared" ref="I3462:I3525" si="218">IF(D3462,IF(H3462&lt;&gt;C3462,TRUE,FALSE),FALSE)</f>
        <v>0</v>
      </c>
      <c r="J3462" s="3" t="str">
        <f t="shared" ref="J3462:J3525" si="219">IF(I3462,CONCATENATE($A$2,A3462,$B$2,H3462,$C$2),"")</f>
        <v/>
      </c>
    </row>
    <row r="3463" spans="1:10" x14ac:dyDescent="0.2">
      <c r="A3463" t="s">
        <v>13217</v>
      </c>
      <c r="B3463" t="s">
        <v>13218</v>
      </c>
      <c r="C3463" t="s">
        <v>13219</v>
      </c>
      <c r="D3463" s="3" t="b">
        <f>NOT(ISNA(VLOOKUP(A3463,des!B:B,1,FALSE)))</f>
        <v>0</v>
      </c>
      <c r="E3463" s="3" t="str">
        <f>IF(D3463,VLOOKUP(A3463,des!B:Q,11,FALSE),"")</f>
        <v/>
      </c>
      <c r="F3463" s="3" t="b">
        <f t="shared" si="216"/>
        <v>0</v>
      </c>
      <c r="G3463" s="3" t="str">
        <f t="shared" si="217"/>
        <v/>
      </c>
      <c r="H3463" s="3" t="str">
        <f>IF(D3463,VLOOKUP(A3463,des!B:Q,12,FALSE),"")</f>
        <v/>
      </c>
      <c r="I3463" s="3" t="b">
        <f t="shared" si="218"/>
        <v>0</v>
      </c>
      <c r="J3463" s="3" t="str">
        <f t="shared" si="219"/>
        <v/>
      </c>
    </row>
    <row r="3464" spans="1:10" x14ac:dyDescent="0.2">
      <c r="A3464" t="s">
        <v>13220</v>
      </c>
      <c r="B3464" t="s">
        <v>13221</v>
      </c>
      <c r="C3464" t="s">
        <v>13222</v>
      </c>
      <c r="D3464" s="3" t="b">
        <f>NOT(ISNA(VLOOKUP(A3464,des!B:B,1,FALSE)))</f>
        <v>0</v>
      </c>
      <c r="E3464" s="3" t="str">
        <f>IF(D3464,VLOOKUP(A3464,des!B:Q,11,FALSE),"")</f>
        <v/>
      </c>
      <c r="F3464" s="3" t="b">
        <f t="shared" si="216"/>
        <v>0</v>
      </c>
      <c r="G3464" s="3" t="str">
        <f t="shared" si="217"/>
        <v/>
      </c>
      <c r="H3464" s="3" t="str">
        <f>IF(D3464,VLOOKUP(A3464,des!B:Q,12,FALSE),"")</f>
        <v/>
      </c>
      <c r="I3464" s="3" t="b">
        <f t="shared" si="218"/>
        <v>0</v>
      </c>
      <c r="J3464" s="3" t="str">
        <f t="shared" si="219"/>
        <v/>
      </c>
    </row>
    <row r="3465" spans="1:10" x14ac:dyDescent="0.2">
      <c r="A3465" t="s">
        <v>13223</v>
      </c>
      <c r="B3465" t="s">
        <v>13224</v>
      </c>
      <c r="C3465" t="s">
        <v>13225</v>
      </c>
      <c r="D3465" s="3" t="b">
        <f>NOT(ISNA(VLOOKUP(A3465,des!B:B,1,FALSE)))</f>
        <v>0</v>
      </c>
      <c r="E3465" s="3" t="str">
        <f>IF(D3465,VLOOKUP(A3465,des!B:Q,11,FALSE),"")</f>
        <v/>
      </c>
      <c r="F3465" s="3" t="b">
        <f t="shared" si="216"/>
        <v>0</v>
      </c>
      <c r="G3465" s="3" t="str">
        <f t="shared" si="217"/>
        <v/>
      </c>
      <c r="H3465" s="3" t="str">
        <f>IF(D3465,VLOOKUP(A3465,des!B:Q,12,FALSE),"")</f>
        <v/>
      </c>
      <c r="I3465" s="3" t="b">
        <f t="shared" si="218"/>
        <v>0</v>
      </c>
      <c r="J3465" s="3" t="str">
        <f t="shared" si="219"/>
        <v/>
      </c>
    </row>
    <row r="3466" spans="1:10" x14ac:dyDescent="0.2">
      <c r="A3466" t="s">
        <v>13226</v>
      </c>
      <c r="B3466" t="s">
        <v>13227</v>
      </c>
      <c r="C3466" t="s">
        <v>13228</v>
      </c>
      <c r="D3466" s="3" t="b">
        <f>NOT(ISNA(VLOOKUP(A3466,des!B:B,1,FALSE)))</f>
        <v>0</v>
      </c>
      <c r="E3466" s="3" t="str">
        <f>IF(D3466,VLOOKUP(A3466,des!B:Q,11,FALSE),"")</f>
        <v/>
      </c>
      <c r="F3466" s="3" t="b">
        <f t="shared" si="216"/>
        <v>0</v>
      </c>
      <c r="G3466" s="3" t="str">
        <f t="shared" si="217"/>
        <v/>
      </c>
      <c r="H3466" s="3" t="str">
        <f>IF(D3466,VLOOKUP(A3466,des!B:Q,12,FALSE),"")</f>
        <v/>
      </c>
      <c r="I3466" s="3" t="b">
        <f t="shared" si="218"/>
        <v>0</v>
      </c>
      <c r="J3466" s="3" t="str">
        <f t="shared" si="219"/>
        <v/>
      </c>
    </row>
    <row r="3467" spans="1:10" x14ac:dyDescent="0.2">
      <c r="A3467" t="s">
        <v>13229</v>
      </c>
      <c r="B3467" t="s">
        <v>13230</v>
      </c>
      <c r="C3467" t="s">
        <v>13231</v>
      </c>
      <c r="D3467" s="3" t="b">
        <f>NOT(ISNA(VLOOKUP(A3467,des!B:B,1,FALSE)))</f>
        <v>0</v>
      </c>
      <c r="E3467" s="3" t="str">
        <f>IF(D3467,VLOOKUP(A3467,des!B:Q,11,FALSE),"")</f>
        <v/>
      </c>
      <c r="F3467" s="3" t="b">
        <f t="shared" si="216"/>
        <v>0</v>
      </c>
      <c r="G3467" s="3" t="str">
        <f t="shared" si="217"/>
        <v/>
      </c>
      <c r="H3467" s="3" t="str">
        <f>IF(D3467,VLOOKUP(A3467,des!B:Q,12,FALSE),"")</f>
        <v/>
      </c>
      <c r="I3467" s="3" t="b">
        <f t="shared" si="218"/>
        <v>0</v>
      </c>
      <c r="J3467" s="3" t="str">
        <f t="shared" si="219"/>
        <v/>
      </c>
    </row>
    <row r="3468" spans="1:10" x14ac:dyDescent="0.2">
      <c r="A3468" t="s">
        <v>13232</v>
      </c>
      <c r="B3468" t="s">
        <v>13233</v>
      </c>
      <c r="C3468" t="s">
        <v>13234</v>
      </c>
      <c r="D3468" s="3" t="b">
        <f>NOT(ISNA(VLOOKUP(A3468,des!B:B,1,FALSE)))</f>
        <v>0</v>
      </c>
      <c r="E3468" s="3" t="str">
        <f>IF(D3468,VLOOKUP(A3468,des!B:Q,11,FALSE),"")</f>
        <v/>
      </c>
      <c r="F3468" s="3" t="b">
        <f t="shared" si="216"/>
        <v>0</v>
      </c>
      <c r="G3468" s="3" t="str">
        <f t="shared" si="217"/>
        <v/>
      </c>
      <c r="H3468" s="3" t="str">
        <f>IF(D3468,VLOOKUP(A3468,des!B:Q,12,FALSE),"")</f>
        <v/>
      </c>
      <c r="I3468" s="3" t="b">
        <f t="shared" si="218"/>
        <v>0</v>
      </c>
      <c r="J3468" s="3" t="str">
        <f t="shared" si="219"/>
        <v/>
      </c>
    </row>
    <row r="3469" spans="1:10" x14ac:dyDescent="0.2">
      <c r="A3469" t="s">
        <v>13235</v>
      </c>
      <c r="B3469" t="s">
        <v>13236</v>
      </c>
      <c r="C3469" t="s">
        <v>13237</v>
      </c>
      <c r="D3469" s="3" t="b">
        <f>NOT(ISNA(VLOOKUP(A3469,des!B:B,1,FALSE)))</f>
        <v>0</v>
      </c>
      <c r="E3469" s="3" t="str">
        <f>IF(D3469,VLOOKUP(A3469,des!B:Q,11,FALSE),"")</f>
        <v/>
      </c>
      <c r="F3469" s="3" t="b">
        <f t="shared" si="216"/>
        <v>0</v>
      </c>
      <c r="G3469" s="3" t="str">
        <f t="shared" si="217"/>
        <v/>
      </c>
      <c r="H3469" s="3" t="str">
        <f>IF(D3469,VLOOKUP(A3469,des!B:Q,12,FALSE),"")</f>
        <v/>
      </c>
      <c r="I3469" s="3" t="b">
        <f t="shared" si="218"/>
        <v>0</v>
      </c>
      <c r="J3469" s="3" t="str">
        <f t="shared" si="219"/>
        <v/>
      </c>
    </row>
    <row r="3470" spans="1:10" x14ac:dyDescent="0.2">
      <c r="A3470" t="s">
        <v>13238</v>
      </c>
      <c r="B3470" t="s">
        <v>13239</v>
      </c>
      <c r="C3470" t="s">
        <v>13240</v>
      </c>
      <c r="D3470" s="3" t="b">
        <f>NOT(ISNA(VLOOKUP(A3470,des!B:B,1,FALSE)))</f>
        <v>0</v>
      </c>
      <c r="E3470" s="3" t="str">
        <f>IF(D3470,VLOOKUP(A3470,des!B:Q,11,FALSE),"")</f>
        <v/>
      </c>
      <c r="F3470" s="3" t="b">
        <f t="shared" si="216"/>
        <v>0</v>
      </c>
      <c r="G3470" s="3" t="str">
        <f t="shared" si="217"/>
        <v/>
      </c>
      <c r="H3470" s="3" t="str">
        <f>IF(D3470,VLOOKUP(A3470,des!B:Q,12,FALSE),"")</f>
        <v/>
      </c>
      <c r="I3470" s="3" t="b">
        <f t="shared" si="218"/>
        <v>0</v>
      </c>
      <c r="J3470" s="3" t="str">
        <f t="shared" si="219"/>
        <v/>
      </c>
    </row>
    <row r="3471" spans="1:10" x14ac:dyDescent="0.2">
      <c r="A3471" t="s">
        <v>13241</v>
      </c>
      <c r="B3471" t="s">
        <v>13242</v>
      </c>
      <c r="C3471" t="s">
        <v>13243</v>
      </c>
      <c r="D3471" s="3" t="b">
        <f>NOT(ISNA(VLOOKUP(A3471,des!B:B,1,FALSE)))</f>
        <v>0</v>
      </c>
      <c r="E3471" s="3" t="str">
        <f>IF(D3471,VLOOKUP(A3471,des!B:Q,11,FALSE),"")</f>
        <v/>
      </c>
      <c r="F3471" s="3" t="b">
        <f t="shared" si="216"/>
        <v>0</v>
      </c>
      <c r="G3471" s="3" t="str">
        <f t="shared" si="217"/>
        <v/>
      </c>
      <c r="H3471" s="3" t="str">
        <f>IF(D3471,VLOOKUP(A3471,des!B:Q,12,FALSE),"")</f>
        <v/>
      </c>
      <c r="I3471" s="3" t="b">
        <f t="shared" si="218"/>
        <v>0</v>
      </c>
      <c r="J3471" s="3" t="str">
        <f t="shared" si="219"/>
        <v/>
      </c>
    </row>
    <row r="3472" spans="1:10" x14ac:dyDescent="0.2">
      <c r="A3472" t="s">
        <v>13244</v>
      </c>
      <c r="B3472" t="s">
        <v>13245</v>
      </c>
      <c r="C3472" t="s">
        <v>13246</v>
      </c>
      <c r="D3472" s="3" t="b">
        <f>NOT(ISNA(VLOOKUP(A3472,des!B:B,1,FALSE)))</f>
        <v>0</v>
      </c>
      <c r="E3472" s="3" t="str">
        <f>IF(D3472,VLOOKUP(A3472,des!B:Q,11,FALSE),"")</f>
        <v/>
      </c>
      <c r="F3472" s="3" t="b">
        <f t="shared" si="216"/>
        <v>0</v>
      </c>
      <c r="G3472" s="3" t="str">
        <f t="shared" si="217"/>
        <v/>
      </c>
      <c r="H3472" s="3" t="str">
        <f>IF(D3472,VLOOKUP(A3472,des!B:Q,12,FALSE),"")</f>
        <v/>
      </c>
      <c r="I3472" s="3" t="b">
        <f t="shared" si="218"/>
        <v>0</v>
      </c>
      <c r="J3472" s="3" t="str">
        <f t="shared" si="219"/>
        <v/>
      </c>
    </row>
    <row r="3473" spans="1:10" x14ac:dyDescent="0.2">
      <c r="A3473" t="s">
        <v>13247</v>
      </c>
      <c r="B3473" t="s">
        <v>13248</v>
      </c>
      <c r="C3473" t="s">
        <v>13249</v>
      </c>
      <c r="D3473" s="3" t="b">
        <f>NOT(ISNA(VLOOKUP(A3473,des!B:B,1,FALSE)))</f>
        <v>0</v>
      </c>
      <c r="E3473" s="3" t="str">
        <f>IF(D3473,VLOOKUP(A3473,des!B:Q,11,FALSE),"")</f>
        <v/>
      </c>
      <c r="F3473" s="3" t="b">
        <f t="shared" si="216"/>
        <v>0</v>
      </c>
      <c r="G3473" s="3" t="str">
        <f t="shared" si="217"/>
        <v/>
      </c>
      <c r="H3473" s="3" t="str">
        <f>IF(D3473,VLOOKUP(A3473,des!B:Q,12,FALSE),"")</f>
        <v/>
      </c>
      <c r="I3473" s="3" t="b">
        <f t="shared" si="218"/>
        <v>0</v>
      </c>
      <c r="J3473" s="3" t="str">
        <f t="shared" si="219"/>
        <v/>
      </c>
    </row>
    <row r="3474" spans="1:10" x14ac:dyDescent="0.2">
      <c r="A3474" t="s">
        <v>13250</v>
      </c>
      <c r="B3474" t="s">
        <v>13251</v>
      </c>
      <c r="C3474" t="s">
        <v>13252</v>
      </c>
      <c r="D3474" s="3" t="b">
        <f>NOT(ISNA(VLOOKUP(A3474,des!B:B,1,FALSE)))</f>
        <v>0</v>
      </c>
      <c r="E3474" s="3" t="str">
        <f>IF(D3474,VLOOKUP(A3474,des!B:Q,11,FALSE),"")</f>
        <v/>
      </c>
      <c r="F3474" s="3" t="b">
        <f t="shared" si="216"/>
        <v>0</v>
      </c>
      <c r="G3474" s="3" t="str">
        <f t="shared" si="217"/>
        <v/>
      </c>
      <c r="H3474" s="3" t="str">
        <f>IF(D3474,VLOOKUP(A3474,des!B:Q,12,FALSE),"")</f>
        <v/>
      </c>
      <c r="I3474" s="3" t="b">
        <f t="shared" si="218"/>
        <v>0</v>
      </c>
      <c r="J3474" s="3" t="str">
        <f t="shared" si="219"/>
        <v/>
      </c>
    </row>
    <row r="3475" spans="1:10" x14ac:dyDescent="0.2">
      <c r="A3475" t="s">
        <v>13253</v>
      </c>
      <c r="B3475" t="s">
        <v>13254</v>
      </c>
      <c r="C3475" t="s">
        <v>13255</v>
      </c>
      <c r="D3475" s="3" t="b">
        <f>NOT(ISNA(VLOOKUP(A3475,des!B:B,1,FALSE)))</f>
        <v>0</v>
      </c>
      <c r="E3475" s="3" t="str">
        <f>IF(D3475,VLOOKUP(A3475,des!B:Q,11,FALSE),"")</f>
        <v/>
      </c>
      <c r="F3475" s="3" t="b">
        <f t="shared" si="216"/>
        <v>0</v>
      </c>
      <c r="G3475" s="3" t="str">
        <f t="shared" si="217"/>
        <v/>
      </c>
      <c r="H3475" s="3" t="str">
        <f>IF(D3475,VLOOKUP(A3475,des!B:Q,12,FALSE),"")</f>
        <v/>
      </c>
      <c r="I3475" s="3" t="b">
        <f t="shared" si="218"/>
        <v>0</v>
      </c>
      <c r="J3475" s="3" t="str">
        <f t="shared" si="219"/>
        <v/>
      </c>
    </row>
    <row r="3476" spans="1:10" x14ac:dyDescent="0.2">
      <c r="A3476" t="s">
        <v>13256</v>
      </c>
      <c r="B3476" t="s">
        <v>13257</v>
      </c>
      <c r="C3476" t="s">
        <v>13258</v>
      </c>
      <c r="D3476" s="3" t="b">
        <f>NOT(ISNA(VLOOKUP(A3476,des!B:B,1,FALSE)))</f>
        <v>0</v>
      </c>
      <c r="E3476" s="3" t="str">
        <f>IF(D3476,VLOOKUP(A3476,des!B:Q,11,FALSE),"")</f>
        <v/>
      </c>
      <c r="F3476" s="3" t="b">
        <f t="shared" si="216"/>
        <v>0</v>
      </c>
      <c r="G3476" s="3" t="str">
        <f t="shared" si="217"/>
        <v/>
      </c>
      <c r="H3476" s="3" t="str">
        <f>IF(D3476,VLOOKUP(A3476,des!B:Q,12,FALSE),"")</f>
        <v/>
      </c>
      <c r="I3476" s="3" t="b">
        <f t="shared" si="218"/>
        <v>0</v>
      </c>
      <c r="J3476" s="3" t="str">
        <f t="shared" si="219"/>
        <v/>
      </c>
    </row>
    <row r="3477" spans="1:10" x14ac:dyDescent="0.2">
      <c r="A3477" t="s">
        <v>13259</v>
      </c>
      <c r="B3477" t="s">
        <v>13260</v>
      </c>
      <c r="C3477" t="s">
        <v>13261</v>
      </c>
      <c r="D3477" s="3" t="b">
        <f>NOT(ISNA(VLOOKUP(A3477,des!B:B,1,FALSE)))</f>
        <v>0</v>
      </c>
      <c r="E3477" s="3" t="str">
        <f>IF(D3477,VLOOKUP(A3477,des!B:Q,11,FALSE),"")</f>
        <v/>
      </c>
      <c r="F3477" s="3" t="b">
        <f t="shared" si="216"/>
        <v>0</v>
      </c>
      <c r="G3477" s="3" t="str">
        <f t="shared" si="217"/>
        <v/>
      </c>
      <c r="H3477" s="3" t="str">
        <f>IF(D3477,VLOOKUP(A3477,des!B:Q,12,FALSE),"")</f>
        <v/>
      </c>
      <c r="I3477" s="3" t="b">
        <f t="shared" si="218"/>
        <v>0</v>
      </c>
      <c r="J3477" s="3" t="str">
        <f t="shared" si="219"/>
        <v/>
      </c>
    </row>
    <row r="3478" spans="1:10" x14ac:dyDescent="0.2">
      <c r="A3478" t="s">
        <v>13262</v>
      </c>
      <c r="B3478" t="s">
        <v>13263</v>
      </c>
      <c r="C3478" t="s">
        <v>13264</v>
      </c>
      <c r="D3478" s="3" t="b">
        <f>NOT(ISNA(VLOOKUP(A3478,des!B:B,1,FALSE)))</f>
        <v>0</v>
      </c>
      <c r="E3478" s="3" t="str">
        <f>IF(D3478,VLOOKUP(A3478,des!B:Q,11,FALSE),"")</f>
        <v/>
      </c>
      <c r="F3478" s="3" t="b">
        <f t="shared" si="216"/>
        <v>0</v>
      </c>
      <c r="G3478" s="3" t="str">
        <f t="shared" si="217"/>
        <v/>
      </c>
      <c r="H3478" s="3" t="str">
        <f>IF(D3478,VLOOKUP(A3478,des!B:Q,12,FALSE),"")</f>
        <v/>
      </c>
      <c r="I3478" s="3" t="b">
        <f t="shared" si="218"/>
        <v>0</v>
      </c>
      <c r="J3478" s="3" t="str">
        <f t="shared" si="219"/>
        <v/>
      </c>
    </row>
    <row r="3479" spans="1:10" x14ac:dyDescent="0.2">
      <c r="A3479" t="s">
        <v>13265</v>
      </c>
      <c r="B3479" t="s">
        <v>13266</v>
      </c>
      <c r="C3479" t="s">
        <v>13267</v>
      </c>
      <c r="D3479" s="3" t="b">
        <f>NOT(ISNA(VLOOKUP(A3479,des!B:B,1,FALSE)))</f>
        <v>0</v>
      </c>
      <c r="E3479" s="3" t="str">
        <f>IF(D3479,VLOOKUP(A3479,des!B:Q,11,FALSE),"")</f>
        <v/>
      </c>
      <c r="F3479" s="3" t="b">
        <f t="shared" si="216"/>
        <v>0</v>
      </c>
      <c r="G3479" s="3" t="str">
        <f t="shared" si="217"/>
        <v/>
      </c>
      <c r="H3479" s="3" t="str">
        <f>IF(D3479,VLOOKUP(A3479,des!B:Q,12,FALSE),"")</f>
        <v/>
      </c>
      <c r="I3479" s="3" t="b">
        <f t="shared" si="218"/>
        <v>0</v>
      </c>
      <c r="J3479" s="3" t="str">
        <f t="shared" si="219"/>
        <v/>
      </c>
    </row>
    <row r="3480" spans="1:10" x14ac:dyDescent="0.2">
      <c r="A3480" t="s">
        <v>13268</v>
      </c>
      <c r="B3480" t="s">
        <v>13269</v>
      </c>
      <c r="C3480" t="s">
        <v>13270</v>
      </c>
      <c r="D3480" s="3" t="b">
        <f>NOT(ISNA(VLOOKUP(A3480,des!B:B,1,FALSE)))</f>
        <v>0</v>
      </c>
      <c r="E3480" s="3" t="str">
        <f>IF(D3480,VLOOKUP(A3480,des!B:Q,11,FALSE),"")</f>
        <v/>
      </c>
      <c r="F3480" s="3" t="b">
        <f t="shared" si="216"/>
        <v>0</v>
      </c>
      <c r="G3480" s="3" t="str">
        <f t="shared" si="217"/>
        <v/>
      </c>
      <c r="H3480" s="3" t="str">
        <f>IF(D3480,VLOOKUP(A3480,des!B:Q,12,FALSE),"")</f>
        <v/>
      </c>
      <c r="I3480" s="3" t="b">
        <f t="shared" si="218"/>
        <v>0</v>
      </c>
      <c r="J3480" s="3" t="str">
        <f t="shared" si="219"/>
        <v/>
      </c>
    </row>
    <row r="3481" spans="1:10" x14ac:dyDescent="0.2">
      <c r="A3481" t="s">
        <v>13271</v>
      </c>
      <c r="B3481" t="s">
        <v>13272</v>
      </c>
      <c r="C3481" t="s">
        <v>13273</v>
      </c>
      <c r="D3481" s="3" t="b">
        <f>NOT(ISNA(VLOOKUP(A3481,des!B:B,1,FALSE)))</f>
        <v>0</v>
      </c>
      <c r="E3481" s="3" t="str">
        <f>IF(D3481,VLOOKUP(A3481,des!B:Q,11,FALSE),"")</f>
        <v/>
      </c>
      <c r="F3481" s="3" t="b">
        <f t="shared" si="216"/>
        <v>0</v>
      </c>
      <c r="G3481" s="3" t="str">
        <f t="shared" si="217"/>
        <v/>
      </c>
      <c r="H3481" s="3" t="str">
        <f>IF(D3481,VLOOKUP(A3481,des!B:Q,12,FALSE),"")</f>
        <v/>
      </c>
      <c r="I3481" s="3" t="b">
        <f t="shared" si="218"/>
        <v>0</v>
      </c>
      <c r="J3481" s="3" t="str">
        <f t="shared" si="219"/>
        <v/>
      </c>
    </row>
    <row r="3482" spans="1:10" x14ac:dyDescent="0.2">
      <c r="A3482" t="s">
        <v>13274</v>
      </c>
      <c r="B3482" t="s">
        <v>13275</v>
      </c>
      <c r="C3482" t="s">
        <v>13276</v>
      </c>
      <c r="D3482" s="3" t="b">
        <f>NOT(ISNA(VLOOKUP(A3482,des!B:B,1,FALSE)))</f>
        <v>0</v>
      </c>
      <c r="E3482" s="3" t="str">
        <f>IF(D3482,VLOOKUP(A3482,des!B:Q,11,FALSE),"")</f>
        <v/>
      </c>
      <c r="F3482" s="3" t="b">
        <f t="shared" si="216"/>
        <v>0</v>
      </c>
      <c r="G3482" s="3" t="str">
        <f t="shared" si="217"/>
        <v/>
      </c>
      <c r="H3482" s="3" t="str">
        <f>IF(D3482,VLOOKUP(A3482,des!B:Q,12,FALSE),"")</f>
        <v/>
      </c>
      <c r="I3482" s="3" t="b">
        <f t="shared" si="218"/>
        <v>0</v>
      </c>
      <c r="J3482" s="3" t="str">
        <f t="shared" si="219"/>
        <v/>
      </c>
    </row>
    <row r="3483" spans="1:10" x14ac:dyDescent="0.2">
      <c r="A3483" t="s">
        <v>13277</v>
      </c>
      <c r="B3483" t="s">
        <v>13278</v>
      </c>
      <c r="C3483" t="s">
        <v>13279</v>
      </c>
      <c r="D3483" s="3" t="b">
        <f>NOT(ISNA(VLOOKUP(A3483,des!B:B,1,FALSE)))</f>
        <v>0</v>
      </c>
      <c r="E3483" s="3" t="str">
        <f>IF(D3483,VLOOKUP(A3483,des!B:Q,11,FALSE),"")</f>
        <v/>
      </c>
      <c r="F3483" s="3" t="b">
        <f t="shared" si="216"/>
        <v>0</v>
      </c>
      <c r="G3483" s="3" t="str">
        <f t="shared" si="217"/>
        <v/>
      </c>
      <c r="H3483" s="3" t="str">
        <f>IF(D3483,VLOOKUP(A3483,des!B:Q,12,FALSE),"")</f>
        <v/>
      </c>
      <c r="I3483" s="3" t="b">
        <f t="shared" si="218"/>
        <v>0</v>
      </c>
      <c r="J3483" s="3" t="str">
        <f t="shared" si="219"/>
        <v/>
      </c>
    </row>
    <row r="3484" spans="1:10" x14ac:dyDescent="0.2">
      <c r="A3484" t="s">
        <v>13280</v>
      </c>
      <c r="B3484" t="s">
        <v>13281</v>
      </c>
      <c r="C3484" t="s">
        <v>13282</v>
      </c>
      <c r="D3484" s="3" t="b">
        <f>NOT(ISNA(VLOOKUP(A3484,des!B:B,1,FALSE)))</f>
        <v>0</v>
      </c>
      <c r="E3484" s="3" t="str">
        <f>IF(D3484,VLOOKUP(A3484,des!B:Q,11,FALSE),"")</f>
        <v/>
      </c>
      <c r="F3484" s="3" t="b">
        <f t="shared" si="216"/>
        <v>0</v>
      </c>
      <c r="G3484" s="3" t="str">
        <f t="shared" si="217"/>
        <v/>
      </c>
      <c r="H3484" s="3" t="str">
        <f>IF(D3484,VLOOKUP(A3484,des!B:Q,12,FALSE),"")</f>
        <v/>
      </c>
      <c r="I3484" s="3" t="b">
        <f t="shared" si="218"/>
        <v>0</v>
      </c>
      <c r="J3484" s="3" t="str">
        <f t="shared" si="219"/>
        <v/>
      </c>
    </row>
    <row r="3485" spans="1:10" x14ac:dyDescent="0.2">
      <c r="A3485" t="s">
        <v>13283</v>
      </c>
      <c r="B3485" t="s">
        <v>13284</v>
      </c>
      <c r="C3485" t="s">
        <v>13285</v>
      </c>
      <c r="D3485" s="3" t="b">
        <f>NOT(ISNA(VLOOKUP(A3485,des!B:B,1,FALSE)))</f>
        <v>0</v>
      </c>
      <c r="E3485" s="3" t="str">
        <f>IF(D3485,VLOOKUP(A3485,des!B:Q,11,FALSE),"")</f>
        <v/>
      </c>
      <c r="F3485" s="3" t="b">
        <f t="shared" si="216"/>
        <v>0</v>
      </c>
      <c r="G3485" s="3" t="str">
        <f t="shared" si="217"/>
        <v/>
      </c>
      <c r="H3485" s="3" t="str">
        <f>IF(D3485,VLOOKUP(A3485,des!B:Q,12,FALSE),"")</f>
        <v/>
      </c>
      <c r="I3485" s="3" t="b">
        <f t="shared" si="218"/>
        <v>0</v>
      </c>
      <c r="J3485" s="3" t="str">
        <f t="shared" si="219"/>
        <v/>
      </c>
    </row>
    <row r="3486" spans="1:10" x14ac:dyDescent="0.2">
      <c r="A3486" t="s">
        <v>13286</v>
      </c>
      <c r="B3486" t="s">
        <v>13287</v>
      </c>
      <c r="C3486" t="s">
        <v>13288</v>
      </c>
      <c r="D3486" s="3" t="b">
        <f>NOT(ISNA(VLOOKUP(A3486,des!B:B,1,FALSE)))</f>
        <v>0</v>
      </c>
      <c r="E3486" s="3" t="str">
        <f>IF(D3486,VLOOKUP(A3486,des!B:Q,11,FALSE),"")</f>
        <v/>
      </c>
      <c r="F3486" s="3" t="b">
        <f t="shared" si="216"/>
        <v>0</v>
      </c>
      <c r="G3486" s="3" t="str">
        <f t="shared" si="217"/>
        <v/>
      </c>
      <c r="H3486" s="3" t="str">
        <f>IF(D3486,VLOOKUP(A3486,des!B:Q,12,FALSE),"")</f>
        <v/>
      </c>
      <c r="I3486" s="3" t="b">
        <f t="shared" si="218"/>
        <v>0</v>
      </c>
      <c r="J3486" s="3" t="str">
        <f t="shared" si="219"/>
        <v/>
      </c>
    </row>
    <row r="3487" spans="1:10" x14ac:dyDescent="0.2">
      <c r="A3487" t="s">
        <v>13289</v>
      </c>
      <c r="B3487" t="s">
        <v>13290</v>
      </c>
      <c r="C3487" t="s">
        <v>13291</v>
      </c>
      <c r="D3487" s="3" t="b">
        <f>NOT(ISNA(VLOOKUP(A3487,des!B:B,1,FALSE)))</f>
        <v>0</v>
      </c>
      <c r="E3487" s="3" t="str">
        <f>IF(D3487,VLOOKUP(A3487,des!B:Q,11,FALSE),"")</f>
        <v/>
      </c>
      <c r="F3487" s="3" t="b">
        <f t="shared" si="216"/>
        <v>0</v>
      </c>
      <c r="G3487" s="3" t="str">
        <f t="shared" si="217"/>
        <v/>
      </c>
      <c r="H3487" s="3" t="str">
        <f>IF(D3487,VLOOKUP(A3487,des!B:Q,12,FALSE),"")</f>
        <v/>
      </c>
      <c r="I3487" s="3" t="b">
        <f t="shared" si="218"/>
        <v>0</v>
      </c>
      <c r="J3487" s="3" t="str">
        <f t="shared" si="219"/>
        <v/>
      </c>
    </row>
    <row r="3488" spans="1:10" x14ac:dyDescent="0.2">
      <c r="A3488" t="s">
        <v>13292</v>
      </c>
      <c r="B3488" t="s">
        <v>13293</v>
      </c>
      <c r="C3488" t="s">
        <v>13294</v>
      </c>
      <c r="D3488" s="3" t="b">
        <f>NOT(ISNA(VLOOKUP(A3488,des!B:B,1,FALSE)))</f>
        <v>0</v>
      </c>
      <c r="E3488" s="3" t="str">
        <f>IF(D3488,VLOOKUP(A3488,des!B:Q,11,FALSE),"")</f>
        <v/>
      </c>
      <c r="F3488" s="3" t="b">
        <f t="shared" si="216"/>
        <v>0</v>
      </c>
      <c r="G3488" s="3" t="str">
        <f t="shared" si="217"/>
        <v/>
      </c>
      <c r="H3488" s="3" t="str">
        <f>IF(D3488,VLOOKUP(A3488,des!B:Q,12,FALSE),"")</f>
        <v/>
      </c>
      <c r="I3488" s="3" t="b">
        <f t="shared" si="218"/>
        <v>0</v>
      </c>
      <c r="J3488" s="3" t="str">
        <f t="shared" si="219"/>
        <v/>
      </c>
    </row>
    <row r="3489" spans="1:10" x14ac:dyDescent="0.2">
      <c r="A3489" t="s">
        <v>13295</v>
      </c>
      <c r="B3489" t="s">
        <v>13296</v>
      </c>
      <c r="C3489" t="s">
        <v>13297</v>
      </c>
      <c r="D3489" s="3" t="b">
        <f>NOT(ISNA(VLOOKUP(A3489,des!B:B,1,FALSE)))</f>
        <v>0</v>
      </c>
      <c r="E3489" s="3" t="str">
        <f>IF(D3489,VLOOKUP(A3489,des!B:Q,11,FALSE),"")</f>
        <v/>
      </c>
      <c r="F3489" s="3" t="b">
        <f t="shared" si="216"/>
        <v>0</v>
      </c>
      <c r="G3489" s="3" t="str">
        <f t="shared" si="217"/>
        <v/>
      </c>
      <c r="H3489" s="3" t="str">
        <f>IF(D3489,VLOOKUP(A3489,des!B:Q,12,FALSE),"")</f>
        <v/>
      </c>
      <c r="I3489" s="3" t="b">
        <f t="shared" si="218"/>
        <v>0</v>
      </c>
      <c r="J3489" s="3" t="str">
        <f t="shared" si="219"/>
        <v/>
      </c>
    </row>
    <row r="3490" spans="1:10" x14ac:dyDescent="0.2">
      <c r="A3490" t="s">
        <v>13298</v>
      </c>
      <c r="B3490" t="s">
        <v>13299</v>
      </c>
      <c r="C3490" t="s">
        <v>13300</v>
      </c>
      <c r="D3490" s="3" t="b">
        <f>NOT(ISNA(VLOOKUP(A3490,des!B:B,1,FALSE)))</f>
        <v>0</v>
      </c>
      <c r="E3490" s="3" t="str">
        <f>IF(D3490,VLOOKUP(A3490,des!B:Q,11,FALSE),"")</f>
        <v/>
      </c>
      <c r="F3490" s="3" t="b">
        <f t="shared" si="216"/>
        <v>0</v>
      </c>
      <c r="G3490" s="3" t="str">
        <f t="shared" si="217"/>
        <v/>
      </c>
      <c r="H3490" s="3" t="str">
        <f>IF(D3490,VLOOKUP(A3490,des!B:Q,12,FALSE),"")</f>
        <v/>
      </c>
      <c r="I3490" s="3" t="b">
        <f t="shared" si="218"/>
        <v>0</v>
      </c>
      <c r="J3490" s="3" t="str">
        <f t="shared" si="219"/>
        <v/>
      </c>
    </row>
    <row r="3491" spans="1:10" x14ac:dyDescent="0.2">
      <c r="A3491" t="s">
        <v>13301</v>
      </c>
      <c r="B3491" t="s">
        <v>13302</v>
      </c>
      <c r="C3491" t="s">
        <v>13303</v>
      </c>
      <c r="D3491" s="3" t="b">
        <f>NOT(ISNA(VLOOKUP(A3491,des!B:B,1,FALSE)))</f>
        <v>0</v>
      </c>
      <c r="E3491" s="3" t="str">
        <f>IF(D3491,VLOOKUP(A3491,des!B:Q,11,FALSE),"")</f>
        <v/>
      </c>
      <c r="F3491" s="3" t="b">
        <f t="shared" si="216"/>
        <v>0</v>
      </c>
      <c r="G3491" s="3" t="str">
        <f t="shared" si="217"/>
        <v/>
      </c>
      <c r="H3491" s="3" t="str">
        <f>IF(D3491,VLOOKUP(A3491,des!B:Q,12,FALSE),"")</f>
        <v/>
      </c>
      <c r="I3491" s="3" t="b">
        <f t="shared" si="218"/>
        <v>0</v>
      </c>
      <c r="J3491" s="3" t="str">
        <f t="shared" si="219"/>
        <v/>
      </c>
    </row>
    <row r="3492" spans="1:10" x14ac:dyDescent="0.2">
      <c r="A3492" t="s">
        <v>13304</v>
      </c>
      <c r="B3492" t="s">
        <v>13305</v>
      </c>
      <c r="C3492" t="s">
        <v>13306</v>
      </c>
      <c r="D3492" s="3" t="b">
        <f>NOT(ISNA(VLOOKUP(A3492,des!B:B,1,FALSE)))</f>
        <v>0</v>
      </c>
      <c r="E3492" s="3" t="str">
        <f>IF(D3492,VLOOKUP(A3492,des!B:Q,11,FALSE),"")</f>
        <v/>
      </c>
      <c r="F3492" s="3" t="b">
        <f t="shared" si="216"/>
        <v>0</v>
      </c>
      <c r="G3492" s="3" t="str">
        <f t="shared" si="217"/>
        <v/>
      </c>
      <c r="H3492" s="3" t="str">
        <f>IF(D3492,VLOOKUP(A3492,des!B:Q,12,FALSE),"")</f>
        <v/>
      </c>
      <c r="I3492" s="3" t="b">
        <f t="shared" si="218"/>
        <v>0</v>
      </c>
      <c r="J3492" s="3" t="str">
        <f t="shared" si="219"/>
        <v/>
      </c>
    </row>
    <row r="3493" spans="1:10" x14ac:dyDescent="0.2">
      <c r="A3493" t="s">
        <v>13307</v>
      </c>
      <c r="B3493" t="s">
        <v>13308</v>
      </c>
      <c r="C3493" t="s">
        <v>13309</v>
      </c>
      <c r="D3493" s="3" t="b">
        <f>NOT(ISNA(VLOOKUP(A3493,des!B:B,1,FALSE)))</f>
        <v>0</v>
      </c>
      <c r="E3493" s="3" t="str">
        <f>IF(D3493,VLOOKUP(A3493,des!B:Q,11,FALSE),"")</f>
        <v/>
      </c>
      <c r="F3493" s="3" t="b">
        <f t="shared" si="216"/>
        <v>0</v>
      </c>
      <c r="G3493" s="3" t="str">
        <f t="shared" si="217"/>
        <v/>
      </c>
      <c r="H3493" s="3" t="str">
        <f>IF(D3493,VLOOKUP(A3493,des!B:Q,12,FALSE),"")</f>
        <v/>
      </c>
      <c r="I3493" s="3" t="b">
        <f t="shared" si="218"/>
        <v>0</v>
      </c>
      <c r="J3493" s="3" t="str">
        <f t="shared" si="219"/>
        <v/>
      </c>
    </row>
    <row r="3494" spans="1:10" x14ac:dyDescent="0.2">
      <c r="A3494" t="s">
        <v>13310</v>
      </c>
      <c r="B3494" t="s">
        <v>13311</v>
      </c>
      <c r="C3494" t="s">
        <v>13312</v>
      </c>
      <c r="D3494" s="3" t="b">
        <f>NOT(ISNA(VLOOKUP(A3494,des!B:B,1,FALSE)))</f>
        <v>0</v>
      </c>
      <c r="E3494" s="3" t="str">
        <f>IF(D3494,VLOOKUP(A3494,des!B:Q,11,FALSE),"")</f>
        <v/>
      </c>
      <c r="F3494" s="3" t="b">
        <f t="shared" si="216"/>
        <v>0</v>
      </c>
      <c r="G3494" s="3" t="str">
        <f t="shared" si="217"/>
        <v/>
      </c>
      <c r="H3494" s="3" t="str">
        <f>IF(D3494,VLOOKUP(A3494,des!B:Q,12,FALSE),"")</f>
        <v/>
      </c>
      <c r="I3494" s="3" t="b">
        <f t="shared" si="218"/>
        <v>0</v>
      </c>
      <c r="J3494" s="3" t="str">
        <f t="shared" si="219"/>
        <v/>
      </c>
    </row>
    <row r="3495" spans="1:10" x14ac:dyDescent="0.2">
      <c r="A3495" t="s">
        <v>13313</v>
      </c>
      <c r="B3495" t="s">
        <v>13314</v>
      </c>
      <c r="C3495" t="s">
        <v>13315</v>
      </c>
      <c r="D3495" s="3" t="b">
        <f>NOT(ISNA(VLOOKUP(A3495,des!B:B,1,FALSE)))</f>
        <v>0</v>
      </c>
      <c r="E3495" s="3" t="str">
        <f>IF(D3495,VLOOKUP(A3495,des!B:Q,11,FALSE),"")</f>
        <v/>
      </c>
      <c r="F3495" s="3" t="b">
        <f t="shared" si="216"/>
        <v>0</v>
      </c>
      <c r="G3495" s="3" t="str">
        <f t="shared" si="217"/>
        <v/>
      </c>
      <c r="H3495" s="3" t="str">
        <f>IF(D3495,VLOOKUP(A3495,des!B:Q,12,FALSE),"")</f>
        <v/>
      </c>
      <c r="I3495" s="3" t="b">
        <f t="shared" si="218"/>
        <v>0</v>
      </c>
      <c r="J3495" s="3" t="str">
        <f t="shared" si="219"/>
        <v/>
      </c>
    </row>
    <row r="3496" spans="1:10" x14ac:dyDescent="0.2">
      <c r="A3496" t="s">
        <v>13316</v>
      </c>
      <c r="B3496" t="s">
        <v>13317</v>
      </c>
      <c r="C3496" t="s">
        <v>13318</v>
      </c>
      <c r="D3496" s="3" t="b">
        <f>NOT(ISNA(VLOOKUP(A3496,des!B:B,1,FALSE)))</f>
        <v>0</v>
      </c>
      <c r="E3496" s="3" t="str">
        <f>IF(D3496,VLOOKUP(A3496,des!B:Q,11,FALSE),"")</f>
        <v/>
      </c>
      <c r="F3496" s="3" t="b">
        <f t="shared" si="216"/>
        <v>0</v>
      </c>
      <c r="G3496" s="3" t="str">
        <f t="shared" si="217"/>
        <v/>
      </c>
      <c r="H3496" s="3" t="str">
        <f>IF(D3496,VLOOKUP(A3496,des!B:Q,12,FALSE),"")</f>
        <v/>
      </c>
      <c r="I3496" s="3" t="b">
        <f t="shared" si="218"/>
        <v>0</v>
      </c>
      <c r="J3496" s="3" t="str">
        <f t="shared" si="219"/>
        <v/>
      </c>
    </row>
    <row r="3497" spans="1:10" x14ac:dyDescent="0.2">
      <c r="A3497" t="s">
        <v>13319</v>
      </c>
      <c r="B3497" t="s">
        <v>13320</v>
      </c>
      <c r="C3497" t="s">
        <v>13321</v>
      </c>
      <c r="D3497" s="3" t="b">
        <f>NOT(ISNA(VLOOKUP(A3497,des!B:B,1,FALSE)))</f>
        <v>0</v>
      </c>
      <c r="E3497" s="3" t="str">
        <f>IF(D3497,VLOOKUP(A3497,des!B:Q,11,FALSE),"")</f>
        <v/>
      </c>
      <c r="F3497" s="3" t="b">
        <f t="shared" si="216"/>
        <v>0</v>
      </c>
      <c r="G3497" s="3" t="str">
        <f t="shared" si="217"/>
        <v/>
      </c>
      <c r="H3497" s="3" t="str">
        <f>IF(D3497,VLOOKUP(A3497,des!B:Q,12,FALSE),"")</f>
        <v/>
      </c>
      <c r="I3497" s="3" t="b">
        <f t="shared" si="218"/>
        <v>0</v>
      </c>
      <c r="J3497" s="3" t="str">
        <f t="shared" si="219"/>
        <v/>
      </c>
    </row>
    <row r="3498" spans="1:10" x14ac:dyDescent="0.2">
      <c r="A3498" t="s">
        <v>13322</v>
      </c>
      <c r="B3498" t="s">
        <v>13323</v>
      </c>
      <c r="C3498" t="s">
        <v>13324</v>
      </c>
      <c r="D3498" s="3" t="b">
        <f>NOT(ISNA(VLOOKUP(A3498,des!B:B,1,FALSE)))</f>
        <v>0</v>
      </c>
      <c r="E3498" s="3" t="str">
        <f>IF(D3498,VLOOKUP(A3498,des!B:Q,11,FALSE),"")</f>
        <v/>
      </c>
      <c r="F3498" s="3" t="b">
        <f t="shared" si="216"/>
        <v>0</v>
      </c>
      <c r="G3498" s="3" t="str">
        <f t="shared" si="217"/>
        <v/>
      </c>
      <c r="H3498" s="3" t="str">
        <f>IF(D3498,VLOOKUP(A3498,des!B:Q,12,FALSE),"")</f>
        <v/>
      </c>
      <c r="I3498" s="3" t="b">
        <f t="shared" si="218"/>
        <v>0</v>
      </c>
      <c r="J3498" s="3" t="str">
        <f t="shared" si="219"/>
        <v/>
      </c>
    </row>
    <row r="3499" spans="1:10" x14ac:dyDescent="0.2">
      <c r="A3499" t="s">
        <v>13325</v>
      </c>
      <c r="B3499" t="s">
        <v>13326</v>
      </c>
      <c r="C3499" t="s">
        <v>13327</v>
      </c>
      <c r="D3499" s="3" t="b">
        <f>NOT(ISNA(VLOOKUP(A3499,des!B:B,1,FALSE)))</f>
        <v>0</v>
      </c>
      <c r="E3499" s="3" t="str">
        <f>IF(D3499,VLOOKUP(A3499,des!B:Q,11,FALSE),"")</f>
        <v/>
      </c>
      <c r="F3499" s="3" t="b">
        <f t="shared" si="216"/>
        <v>0</v>
      </c>
      <c r="G3499" s="3" t="str">
        <f t="shared" si="217"/>
        <v/>
      </c>
      <c r="H3499" s="3" t="str">
        <f>IF(D3499,VLOOKUP(A3499,des!B:Q,12,FALSE),"")</f>
        <v/>
      </c>
      <c r="I3499" s="3" t="b">
        <f t="shared" si="218"/>
        <v>0</v>
      </c>
      <c r="J3499" s="3" t="str">
        <f t="shared" si="219"/>
        <v/>
      </c>
    </row>
    <row r="3500" spans="1:10" x14ac:dyDescent="0.2">
      <c r="A3500" t="s">
        <v>13328</v>
      </c>
      <c r="B3500" t="s">
        <v>13329</v>
      </c>
      <c r="C3500" t="s">
        <v>13330</v>
      </c>
      <c r="D3500" s="3" t="b">
        <f>NOT(ISNA(VLOOKUP(A3500,des!B:B,1,FALSE)))</f>
        <v>0</v>
      </c>
      <c r="E3500" s="3" t="str">
        <f>IF(D3500,VLOOKUP(A3500,des!B:Q,11,FALSE),"")</f>
        <v/>
      </c>
      <c r="F3500" s="3" t="b">
        <f t="shared" si="216"/>
        <v>0</v>
      </c>
      <c r="G3500" s="3" t="str">
        <f t="shared" si="217"/>
        <v/>
      </c>
      <c r="H3500" s="3" t="str">
        <f>IF(D3500,VLOOKUP(A3500,des!B:Q,12,FALSE),"")</f>
        <v/>
      </c>
      <c r="I3500" s="3" t="b">
        <f t="shared" si="218"/>
        <v>0</v>
      </c>
      <c r="J3500" s="3" t="str">
        <f t="shared" si="219"/>
        <v/>
      </c>
    </row>
    <row r="3501" spans="1:10" x14ac:dyDescent="0.2">
      <c r="A3501" t="s">
        <v>13331</v>
      </c>
      <c r="B3501" t="s">
        <v>13332</v>
      </c>
      <c r="C3501" t="s">
        <v>13333</v>
      </c>
      <c r="D3501" s="3" t="b">
        <f>NOT(ISNA(VLOOKUP(A3501,des!B:B,1,FALSE)))</f>
        <v>0</v>
      </c>
      <c r="E3501" s="3" t="str">
        <f>IF(D3501,VLOOKUP(A3501,des!B:Q,11,FALSE),"")</f>
        <v/>
      </c>
      <c r="F3501" s="3" t="b">
        <f t="shared" si="216"/>
        <v>0</v>
      </c>
      <c r="G3501" s="3" t="str">
        <f t="shared" si="217"/>
        <v/>
      </c>
      <c r="H3501" s="3" t="str">
        <f>IF(D3501,VLOOKUP(A3501,des!B:Q,12,FALSE),"")</f>
        <v/>
      </c>
      <c r="I3501" s="3" t="b">
        <f t="shared" si="218"/>
        <v>0</v>
      </c>
      <c r="J3501" s="3" t="str">
        <f t="shared" si="219"/>
        <v/>
      </c>
    </row>
    <row r="3502" spans="1:10" x14ac:dyDescent="0.2">
      <c r="A3502" t="s">
        <v>13334</v>
      </c>
      <c r="B3502" t="s">
        <v>13335</v>
      </c>
      <c r="C3502" t="s">
        <v>13336</v>
      </c>
      <c r="D3502" s="3" t="b">
        <f>NOT(ISNA(VLOOKUP(A3502,des!B:B,1,FALSE)))</f>
        <v>0</v>
      </c>
      <c r="E3502" s="3" t="str">
        <f>IF(D3502,VLOOKUP(A3502,des!B:Q,11,FALSE),"")</f>
        <v/>
      </c>
      <c r="F3502" s="3" t="b">
        <f t="shared" si="216"/>
        <v>0</v>
      </c>
      <c r="G3502" s="3" t="str">
        <f t="shared" si="217"/>
        <v/>
      </c>
      <c r="H3502" s="3" t="str">
        <f>IF(D3502,VLOOKUP(A3502,des!B:Q,12,FALSE),"")</f>
        <v/>
      </c>
      <c r="I3502" s="3" t="b">
        <f t="shared" si="218"/>
        <v>0</v>
      </c>
      <c r="J3502" s="3" t="str">
        <f t="shared" si="219"/>
        <v/>
      </c>
    </row>
    <row r="3503" spans="1:10" x14ac:dyDescent="0.2">
      <c r="A3503" t="s">
        <v>13337</v>
      </c>
      <c r="B3503" t="s">
        <v>13338</v>
      </c>
      <c r="C3503" t="s">
        <v>13339</v>
      </c>
      <c r="D3503" s="3" t="b">
        <f>NOT(ISNA(VLOOKUP(A3503,des!B:B,1,FALSE)))</f>
        <v>0</v>
      </c>
      <c r="E3503" s="3" t="str">
        <f>IF(D3503,VLOOKUP(A3503,des!B:Q,11,FALSE),"")</f>
        <v/>
      </c>
      <c r="F3503" s="3" t="b">
        <f t="shared" si="216"/>
        <v>0</v>
      </c>
      <c r="G3503" s="3" t="str">
        <f t="shared" si="217"/>
        <v/>
      </c>
      <c r="H3503" s="3" t="str">
        <f>IF(D3503,VLOOKUP(A3503,des!B:Q,12,FALSE),"")</f>
        <v/>
      </c>
      <c r="I3503" s="3" t="b">
        <f t="shared" si="218"/>
        <v>0</v>
      </c>
      <c r="J3503" s="3" t="str">
        <f t="shared" si="219"/>
        <v/>
      </c>
    </row>
    <row r="3504" spans="1:10" x14ac:dyDescent="0.2">
      <c r="A3504" t="s">
        <v>13340</v>
      </c>
      <c r="B3504" t="s">
        <v>13341</v>
      </c>
      <c r="C3504" t="s">
        <v>13342</v>
      </c>
      <c r="D3504" s="3" t="b">
        <f>NOT(ISNA(VLOOKUP(A3504,des!B:B,1,FALSE)))</f>
        <v>0</v>
      </c>
      <c r="E3504" s="3" t="str">
        <f>IF(D3504,VLOOKUP(A3504,des!B:Q,11,FALSE),"")</f>
        <v/>
      </c>
      <c r="F3504" s="3" t="b">
        <f t="shared" si="216"/>
        <v>0</v>
      </c>
      <c r="G3504" s="3" t="str">
        <f t="shared" si="217"/>
        <v/>
      </c>
      <c r="H3504" s="3" t="str">
        <f>IF(D3504,VLOOKUP(A3504,des!B:Q,12,FALSE),"")</f>
        <v/>
      </c>
      <c r="I3504" s="3" t="b">
        <f t="shared" si="218"/>
        <v>0</v>
      </c>
      <c r="J3504" s="3" t="str">
        <f t="shared" si="219"/>
        <v/>
      </c>
    </row>
    <row r="3505" spans="1:10" x14ac:dyDescent="0.2">
      <c r="A3505" t="s">
        <v>13343</v>
      </c>
      <c r="B3505" t="s">
        <v>13344</v>
      </c>
      <c r="C3505" t="s">
        <v>13345</v>
      </c>
      <c r="D3505" s="3" t="b">
        <f>NOT(ISNA(VLOOKUP(A3505,des!B:B,1,FALSE)))</f>
        <v>0</v>
      </c>
      <c r="E3505" s="3" t="str">
        <f>IF(D3505,VLOOKUP(A3505,des!B:Q,11,FALSE),"")</f>
        <v/>
      </c>
      <c r="F3505" s="3" t="b">
        <f t="shared" si="216"/>
        <v>0</v>
      </c>
      <c r="G3505" s="3" t="str">
        <f t="shared" si="217"/>
        <v/>
      </c>
      <c r="H3505" s="3" t="str">
        <f>IF(D3505,VLOOKUP(A3505,des!B:Q,12,FALSE),"")</f>
        <v/>
      </c>
      <c r="I3505" s="3" t="b">
        <f t="shared" si="218"/>
        <v>0</v>
      </c>
      <c r="J3505" s="3" t="str">
        <f t="shared" si="219"/>
        <v/>
      </c>
    </row>
    <row r="3506" spans="1:10" x14ac:dyDescent="0.2">
      <c r="A3506" t="s">
        <v>13346</v>
      </c>
      <c r="B3506" t="s">
        <v>13347</v>
      </c>
      <c r="C3506" t="s">
        <v>13348</v>
      </c>
      <c r="D3506" s="3" t="b">
        <f>NOT(ISNA(VLOOKUP(A3506,des!B:B,1,FALSE)))</f>
        <v>0</v>
      </c>
      <c r="E3506" s="3" t="str">
        <f>IF(D3506,VLOOKUP(A3506,des!B:Q,11,FALSE),"")</f>
        <v/>
      </c>
      <c r="F3506" s="3" t="b">
        <f t="shared" si="216"/>
        <v>0</v>
      </c>
      <c r="G3506" s="3" t="str">
        <f t="shared" si="217"/>
        <v/>
      </c>
      <c r="H3506" s="3" t="str">
        <f>IF(D3506,VLOOKUP(A3506,des!B:Q,12,FALSE),"")</f>
        <v/>
      </c>
      <c r="I3506" s="3" t="b">
        <f t="shared" si="218"/>
        <v>0</v>
      </c>
      <c r="J3506" s="3" t="str">
        <f t="shared" si="219"/>
        <v/>
      </c>
    </row>
    <row r="3507" spans="1:10" x14ac:dyDescent="0.2">
      <c r="A3507" t="s">
        <v>13349</v>
      </c>
      <c r="B3507" t="s">
        <v>13350</v>
      </c>
      <c r="C3507" t="s">
        <v>13351</v>
      </c>
      <c r="D3507" s="3" t="b">
        <f>NOT(ISNA(VLOOKUP(A3507,des!B:B,1,FALSE)))</f>
        <v>0</v>
      </c>
      <c r="E3507" s="3" t="str">
        <f>IF(D3507,VLOOKUP(A3507,des!B:Q,11,FALSE),"")</f>
        <v/>
      </c>
      <c r="F3507" s="3" t="b">
        <f t="shared" si="216"/>
        <v>0</v>
      </c>
      <c r="G3507" s="3" t="str">
        <f t="shared" si="217"/>
        <v/>
      </c>
      <c r="H3507" s="3" t="str">
        <f>IF(D3507,VLOOKUP(A3507,des!B:Q,12,FALSE),"")</f>
        <v/>
      </c>
      <c r="I3507" s="3" t="b">
        <f t="shared" si="218"/>
        <v>0</v>
      </c>
      <c r="J3507" s="3" t="str">
        <f t="shared" si="219"/>
        <v/>
      </c>
    </row>
    <row r="3508" spans="1:10" x14ac:dyDescent="0.2">
      <c r="A3508" t="s">
        <v>13352</v>
      </c>
      <c r="B3508" t="s">
        <v>13353</v>
      </c>
      <c r="C3508" t="s">
        <v>13354</v>
      </c>
      <c r="D3508" s="3" t="b">
        <f>NOT(ISNA(VLOOKUP(A3508,des!B:B,1,FALSE)))</f>
        <v>0</v>
      </c>
      <c r="E3508" s="3" t="str">
        <f>IF(D3508,VLOOKUP(A3508,des!B:Q,11,FALSE),"")</f>
        <v/>
      </c>
      <c r="F3508" s="3" t="b">
        <f t="shared" si="216"/>
        <v>0</v>
      </c>
      <c r="G3508" s="3" t="str">
        <f t="shared" si="217"/>
        <v/>
      </c>
      <c r="H3508" s="3" t="str">
        <f>IF(D3508,VLOOKUP(A3508,des!B:Q,12,FALSE),"")</f>
        <v/>
      </c>
      <c r="I3508" s="3" t="b">
        <f t="shared" si="218"/>
        <v>0</v>
      </c>
      <c r="J3508" s="3" t="str">
        <f t="shared" si="219"/>
        <v/>
      </c>
    </row>
    <row r="3509" spans="1:10" x14ac:dyDescent="0.2">
      <c r="A3509" t="s">
        <v>13355</v>
      </c>
      <c r="B3509" t="s">
        <v>13356</v>
      </c>
      <c r="C3509" t="s">
        <v>13357</v>
      </c>
      <c r="D3509" s="3" t="b">
        <f>NOT(ISNA(VLOOKUP(A3509,des!B:B,1,FALSE)))</f>
        <v>0</v>
      </c>
      <c r="E3509" s="3" t="str">
        <f>IF(D3509,VLOOKUP(A3509,des!B:Q,11,FALSE),"")</f>
        <v/>
      </c>
      <c r="F3509" s="3" t="b">
        <f t="shared" si="216"/>
        <v>0</v>
      </c>
      <c r="G3509" s="3" t="str">
        <f t="shared" si="217"/>
        <v/>
      </c>
      <c r="H3509" s="3" t="str">
        <f>IF(D3509,VLOOKUP(A3509,des!B:Q,12,FALSE),"")</f>
        <v/>
      </c>
      <c r="I3509" s="3" t="b">
        <f t="shared" si="218"/>
        <v>0</v>
      </c>
      <c r="J3509" s="3" t="str">
        <f t="shared" si="219"/>
        <v/>
      </c>
    </row>
    <row r="3510" spans="1:10" x14ac:dyDescent="0.2">
      <c r="A3510" t="s">
        <v>13358</v>
      </c>
      <c r="B3510" t="s">
        <v>13359</v>
      </c>
      <c r="C3510" t="s">
        <v>13360</v>
      </c>
      <c r="D3510" s="3" t="b">
        <f>NOT(ISNA(VLOOKUP(A3510,des!B:B,1,FALSE)))</f>
        <v>0</v>
      </c>
      <c r="E3510" s="3" t="str">
        <f>IF(D3510,VLOOKUP(A3510,des!B:Q,11,FALSE),"")</f>
        <v/>
      </c>
      <c r="F3510" s="3" t="b">
        <f t="shared" si="216"/>
        <v>0</v>
      </c>
      <c r="G3510" s="3" t="str">
        <f t="shared" si="217"/>
        <v/>
      </c>
      <c r="H3510" s="3" t="str">
        <f>IF(D3510,VLOOKUP(A3510,des!B:Q,12,FALSE),"")</f>
        <v/>
      </c>
      <c r="I3510" s="3" t="b">
        <f t="shared" si="218"/>
        <v>0</v>
      </c>
      <c r="J3510" s="3" t="str">
        <f t="shared" si="219"/>
        <v/>
      </c>
    </row>
    <row r="3511" spans="1:10" x14ac:dyDescent="0.2">
      <c r="A3511" t="s">
        <v>13361</v>
      </c>
      <c r="B3511" t="s">
        <v>13362</v>
      </c>
      <c r="C3511" t="s">
        <v>13363</v>
      </c>
      <c r="D3511" s="3" t="b">
        <f>NOT(ISNA(VLOOKUP(A3511,des!B:B,1,FALSE)))</f>
        <v>0</v>
      </c>
      <c r="E3511" s="3" t="str">
        <f>IF(D3511,VLOOKUP(A3511,des!B:Q,11,FALSE),"")</f>
        <v/>
      </c>
      <c r="F3511" s="3" t="b">
        <f t="shared" si="216"/>
        <v>0</v>
      </c>
      <c r="G3511" s="3" t="str">
        <f t="shared" si="217"/>
        <v/>
      </c>
      <c r="H3511" s="3" t="str">
        <f>IF(D3511,VLOOKUP(A3511,des!B:Q,12,FALSE),"")</f>
        <v/>
      </c>
      <c r="I3511" s="3" t="b">
        <f t="shared" si="218"/>
        <v>0</v>
      </c>
      <c r="J3511" s="3" t="str">
        <f t="shared" si="219"/>
        <v/>
      </c>
    </row>
    <row r="3512" spans="1:10" x14ac:dyDescent="0.2">
      <c r="A3512" t="s">
        <v>13364</v>
      </c>
      <c r="B3512" t="s">
        <v>13365</v>
      </c>
      <c r="C3512" t="s">
        <v>13366</v>
      </c>
      <c r="D3512" s="3" t="b">
        <f>NOT(ISNA(VLOOKUP(A3512,des!B:B,1,FALSE)))</f>
        <v>0</v>
      </c>
      <c r="E3512" s="3" t="str">
        <f>IF(D3512,VLOOKUP(A3512,des!B:Q,11,FALSE),"")</f>
        <v/>
      </c>
      <c r="F3512" s="3" t="b">
        <f t="shared" si="216"/>
        <v>0</v>
      </c>
      <c r="G3512" s="3" t="str">
        <f t="shared" si="217"/>
        <v/>
      </c>
      <c r="H3512" s="3" t="str">
        <f>IF(D3512,VLOOKUP(A3512,des!B:Q,12,FALSE),"")</f>
        <v/>
      </c>
      <c r="I3512" s="3" t="b">
        <f t="shared" si="218"/>
        <v>0</v>
      </c>
      <c r="J3512" s="3" t="str">
        <f t="shared" si="219"/>
        <v/>
      </c>
    </row>
    <row r="3513" spans="1:10" x14ac:dyDescent="0.2">
      <c r="A3513" t="s">
        <v>13367</v>
      </c>
      <c r="B3513" t="s">
        <v>13368</v>
      </c>
      <c r="C3513" t="s">
        <v>13369</v>
      </c>
      <c r="D3513" s="3" t="b">
        <f>NOT(ISNA(VLOOKUP(A3513,des!B:B,1,FALSE)))</f>
        <v>0</v>
      </c>
      <c r="E3513" s="3" t="str">
        <f>IF(D3513,VLOOKUP(A3513,des!B:Q,11,FALSE),"")</f>
        <v/>
      </c>
      <c r="F3513" s="3" t="b">
        <f t="shared" si="216"/>
        <v>0</v>
      </c>
      <c r="G3513" s="3" t="str">
        <f t="shared" si="217"/>
        <v/>
      </c>
      <c r="H3513" s="3" t="str">
        <f>IF(D3513,VLOOKUP(A3513,des!B:Q,12,FALSE),"")</f>
        <v/>
      </c>
      <c r="I3513" s="3" t="b">
        <f t="shared" si="218"/>
        <v>0</v>
      </c>
      <c r="J3513" s="3" t="str">
        <f t="shared" si="219"/>
        <v/>
      </c>
    </row>
    <row r="3514" spans="1:10" x14ac:dyDescent="0.2">
      <c r="A3514" t="s">
        <v>13370</v>
      </c>
      <c r="B3514" t="s">
        <v>13371</v>
      </c>
      <c r="C3514" t="s">
        <v>13372</v>
      </c>
      <c r="D3514" s="3" t="b">
        <f>NOT(ISNA(VLOOKUP(A3514,des!B:B,1,FALSE)))</f>
        <v>0</v>
      </c>
      <c r="E3514" s="3" t="str">
        <f>IF(D3514,VLOOKUP(A3514,des!B:Q,11,FALSE),"")</f>
        <v/>
      </c>
      <c r="F3514" s="3" t="b">
        <f t="shared" si="216"/>
        <v>0</v>
      </c>
      <c r="G3514" s="3" t="str">
        <f t="shared" si="217"/>
        <v/>
      </c>
      <c r="H3514" s="3" t="str">
        <f>IF(D3514,VLOOKUP(A3514,des!B:Q,12,FALSE),"")</f>
        <v/>
      </c>
      <c r="I3514" s="3" t="b">
        <f t="shared" si="218"/>
        <v>0</v>
      </c>
      <c r="J3514" s="3" t="str">
        <f t="shared" si="219"/>
        <v/>
      </c>
    </row>
    <row r="3515" spans="1:10" x14ac:dyDescent="0.2">
      <c r="A3515" t="s">
        <v>13373</v>
      </c>
      <c r="B3515" t="s">
        <v>13374</v>
      </c>
      <c r="C3515" t="s">
        <v>13375</v>
      </c>
      <c r="D3515" s="3" t="b">
        <f>NOT(ISNA(VLOOKUP(A3515,des!B:B,1,FALSE)))</f>
        <v>0</v>
      </c>
      <c r="E3515" s="3" t="str">
        <f>IF(D3515,VLOOKUP(A3515,des!B:Q,11,FALSE),"")</f>
        <v/>
      </c>
      <c r="F3515" s="3" t="b">
        <f t="shared" si="216"/>
        <v>0</v>
      </c>
      <c r="G3515" s="3" t="str">
        <f t="shared" si="217"/>
        <v/>
      </c>
      <c r="H3515" s="3" t="str">
        <f>IF(D3515,VLOOKUP(A3515,des!B:Q,12,FALSE),"")</f>
        <v/>
      </c>
      <c r="I3515" s="3" t="b">
        <f t="shared" si="218"/>
        <v>0</v>
      </c>
      <c r="J3515" s="3" t="str">
        <f t="shared" si="219"/>
        <v/>
      </c>
    </row>
    <row r="3516" spans="1:10" x14ac:dyDescent="0.2">
      <c r="A3516" t="s">
        <v>13376</v>
      </c>
      <c r="B3516" t="s">
        <v>13377</v>
      </c>
      <c r="C3516" t="s">
        <v>13378</v>
      </c>
      <c r="D3516" s="3" t="b">
        <f>NOT(ISNA(VLOOKUP(A3516,des!B:B,1,FALSE)))</f>
        <v>0</v>
      </c>
      <c r="E3516" s="3" t="str">
        <f>IF(D3516,VLOOKUP(A3516,des!B:Q,11,FALSE),"")</f>
        <v/>
      </c>
      <c r="F3516" s="3" t="b">
        <f t="shared" si="216"/>
        <v>0</v>
      </c>
      <c r="G3516" s="3" t="str">
        <f t="shared" si="217"/>
        <v/>
      </c>
      <c r="H3516" s="3" t="str">
        <f>IF(D3516,VLOOKUP(A3516,des!B:Q,12,FALSE),"")</f>
        <v/>
      </c>
      <c r="I3516" s="3" t="b">
        <f t="shared" si="218"/>
        <v>0</v>
      </c>
      <c r="J3516" s="3" t="str">
        <f t="shared" si="219"/>
        <v/>
      </c>
    </row>
    <row r="3517" spans="1:10" x14ac:dyDescent="0.2">
      <c r="A3517" t="s">
        <v>13379</v>
      </c>
      <c r="B3517" t="s">
        <v>13380</v>
      </c>
      <c r="C3517" t="s">
        <v>13381</v>
      </c>
      <c r="D3517" s="3" t="b">
        <f>NOT(ISNA(VLOOKUP(A3517,des!B:B,1,FALSE)))</f>
        <v>0</v>
      </c>
      <c r="E3517" s="3" t="str">
        <f>IF(D3517,VLOOKUP(A3517,des!B:Q,11,FALSE),"")</f>
        <v/>
      </c>
      <c r="F3517" s="3" t="b">
        <f t="shared" si="216"/>
        <v>0</v>
      </c>
      <c r="G3517" s="3" t="str">
        <f t="shared" si="217"/>
        <v/>
      </c>
      <c r="H3517" s="3" t="str">
        <f>IF(D3517,VLOOKUP(A3517,des!B:Q,12,FALSE),"")</f>
        <v/>
      </c>
      <c r="I3517" s="3" t="b">
        <f t="shared" si="218"/>
        <v>0</v>
      </c>
      <c r="J3517" s="3" t="str">
        <f t="shared" si="219"/>
        <v/>
      </c>
    </row>
    <row r="3518" spans="1:10" x14ac:dyDescent="0.2">
      <c r="A3518" t="s">
        <v>13382</v>
      </c>
      <c r="B3518" t="s">
        <v>13383</v>
      </c>
      <c r="C3518" t="s">
        <v>13384</v>
      </c>
      <c r="D3518" s="3" t="b">
        <f>NOT(ISNA(VLOOKUP(A3518,des!B:B,1,FALSE)))</f>
        <v>0</v>
      </c>
      <c r="E3518" s="3" t="str">
        <f>IF(D3518,VLOOKUP(A3518,des!B:Q,11,FALSE),"")</f>
        <v/>
      </c>
      <c r="F3518" s="3" t="b">
        <f t="shared" si="216"/>
        <v>0</v>
      </c>
      <c r="G3518" s="3" t="str">
        <f t="shared" si="217"/>
        <v/>
      </c>
      <c r="H3518" s="3" t="str">
        <f>IF(D3518,VLOOKUP(A3518,des!B:Q,12,FALSE),"")</f>
        <v/>
      </c>
      <c r="I3518" s="3" t="b">
        <f t="shared" si="218"/>
        <v>0</v>
      </c>
      <c r="J3518" s="3" t="str">
        <f t="shared" si="219"/>
        <v/>
      </c>
    </row>
    <row r="3519" spans="1:10" x14ac:dyDescent="0.2">
      <c r="A3519" t="s">
        <v>13385</v>
      </c>
      <c r="B3519" t="s">
        <v>13386</v>
      </c>
      <c r="C3519" t="s">
        <v>13387</v>
      </c>
      <c r="D3519" s="3" t="b">
        <f>NOT(ISNA(VLOOKUP(A3519,des!B:B,1,FALSE)))</f>
        <v>0</v>
      </c>
      <c r="E3519" s="3" t="str">
        <f>IF(D3519,VLOOKUP(A3519,des!B:Q,11,FALSE),"")</f>
        <v/>
      </c>
      <c r="F3519" s="3" t="b">
        <f t="shared" si="216"/>
        <v>0</v>
      </c>
      <c r="G3519" s="3" t="str">
        <f t="shared" si="217"/>
        <v/>
      </c>
      <c r="H3519" s="3" t="str">
        <f>IF(D3519,VLOOKUP(A3519,des!B:Q,12,FALSE),"")</f>
        <v/>
      </c>
      <c r="I3519" s="3" t="b">
        <f t="shared" si="218"/>
        <v>0</v>
      </c>
      <c r="J3519" s="3" t="str">
        <f t="shared" si="219"/>
        <v/>
      </c>
    </row>
    <row r="3520" spans="1:10" x14ac:dyDescent="0.2">
      <c r="A3520" t="s">
        <v>13388</v>
      </c>
      <c r="B3520" t="s">
        <v>13389</v>
      </c>
      <c r="C3520" t="s">
        <v>13390</v>
      </c>
      <c r="D3520" s="3" t="b">
        <f>NOT(ISNA(VLOOKUP(A3520,des!B:B,1,FALSE)))</f>
        <v>0</v>
      </c>
      <c r="E3520" s="3" t="str">
        <f>IF(D3520,VLOOKUP(A3520,des!B:Q,11,FALSE),"")</f>
        <v/>
      </c>
      <c r="F3520" s="3" t="b">
        <f t="shared" si="216"/>
        <v>0</v>
      </c>
      <c r="G3520" s="3" t="str">
        <f t="shared" si="217"/>
        <v/>
      </c>
      <c r="H3520" s="3" t="str">
        <f>IF(D3520,VLOOKUP(A3520,des!B:Q,12,FALSE),"")</f>
        <v/>
      </c>
      <c r="I3520" s="3" t="b">
        <f t="shared" si="218"/>
        <v>0</v>
      </c>
      <c r="J3520" s="3" t="str">
        <f t="shared" si="219"/>
        <v/>
      </c>
    </row>
    <row r="3521" spans="1:10" x14ac:dyDescent="0.2">
      <c r="A3521" t="s">
        <v>13391</v>
      </c>
      <c r="B3521" t="s">
        <v>13392</v>
      </c>
      <c r="C3521" t="s">
        <v>13393</v>
      </c>
      <c r="D3521" s="3" t="b">
        <f>NOT(ISNA(VLOOKUP(A3521,des!B:B,1,FALSE)))</f>
        <v>0</v>
      </c>
      <c r="E3521" s="3" t="str">
        <f>IF(D3521,VLOOKUP(A3521,des!B:Q,11,FALSE),"")</f>
        <v/>
      </c>
      <c r="F3521" s="3" t="b">
        <f t="shared" si="216"/>
        <v>0</v>
      </c>
      <c r="G3521" s="3" t="str">
        <f t="shared" si="217"/>
        <v/>
      </c>
      <c r="H3521" s="3" t="str">
        <f>IF(D3521,VLOOKUP(A3521,des!B:Q,12,FALSE),"")</f>
        <v/>
      </c>
      <c r="I3521" s="3" t="b">
        <f t="shared" si="218"/>
        <v>0</v>
      </c>
      <c r="J3521" s="3" t="str">
        <f t="shared" si="219"/>
        <v/>
      </c>
    </row>
    <row r="3522" spans="1:10" x14ac:dyDescent="0.2">
      <c r="A3522" t="s">
        <v>13394</v>
      </c>
      <c r="B3522" t="s">
        <v>13395</v>
      </c>
      <c r="C3522" t="s">
        <v>13396</v>
      </c>
      <c r="D3522" s="3" t="b">
        <f>NOT(ISNA(VLOOKUP(A3522,des!B:B,1,FALSE)))</f>
        <v>0</v>
      </c>
      <c r="E3522" s="3" t="str">
        <f>IF(D3522,VLOOKUP(A3522,des!B:Q,11,FALSE),"")</f>
        <v/>
      </c>
      <c r="F3522" s="3" t="b">
        <f t="shared" si="216"/>
        <v>0</v>
      </c>
      <c r="G3522" s="3" t="str">
        <f t="shared" si="217"/>
        <v/>
      </c>
      <c r="H3522" s="3" t="str">
        <f>IF(D3522,VLOOKUP(A3522,des!B:Q,12,FALSE),"")</f>
        <v/>
      </c>
      <c r="I3522" s="3" t="b">
        <f t="shared" si="218"/>
        <v>0</v>
      </c>
      <c r="J3522" s="3" t="str">
        <f t="shared" si="219"/>
        <v/>
      </c>
    </row>
    <row r="3523" spans="1:10" x14ac:dyDescent="0.2">
      <c r="A3523" t="s">
        <v>13397</v>
      </c>
      <c r="B3523" t="s">
        <v>13398</v>
      </c>
      <c r="C3523" t="s">
        <v>13399</v>
      </c>
      <c r="D3523" s="3" t="b">
        <f>NOT(ISNA(VLOOKUP(A3523,des!B:B,1,FALSE)))</f>
        <v>0</v>
      </c>
      <c r="E3523" s="3" t="str">
        <f>IF(D3523,VLOOKUP(A3523,des!B:Q,11,FALSE),"")</f>
        <v/>
      </c>
      <c r="F3523" s="3" t="b">
        <f t="shared" si="216"/>
        <v>0</v>
      </c>
      <c r="G3523" s="3" t="str">
        <f t="shared" si="217"/>
        <v/>
      </c>
      <c r="H3523" s="3" t="str">
        <f>IF(D3523,VLOOKUP(A3523,des!B:Q,12,FALSE),"")</f>
        <v/>
      </c>
      <c r="I3523" s="3" t="b">
        <f t="shared" si="218"/>
        <v>0</v>
      </c>
      <c r="J3523" s="3" t="str">
        <f t="shared" si="219"/>
        <v/>
      </c>
    </row>
    <row r="3524" spans="1:10" x14ac:dyDescent="0.2">
      <c r="A3524" t="s">
        <v>13400</v>
      </c>
      <c r="B3524" t="s">
        <v>13401</v>
      </c>
      <c r="C3524" t="s">
        <v>13402</v>
      </c>
      <c r="D3524" s="3" t="b">
        <f>NOT(ISNA(VLOOKUP(A3524,des!B:B,1,FALSE)))</f>
        <v>0</v>
      </c>
      <c r="E3524" s="3" t="str">
        <f>IF(D3524,VLOOKUP(A3524,des!B:Q,11,FALSE),"")</f>
        <v/>
      </c>
      <c r="F3524" s="3" t="b">
        <f t="shared" si="216"/>
        <v>0</v>
      </c>
      <c r="G3524" s="3" t="str">
        <f t="shared" si="217"/>
        <v/>
      </c>
      <c r="H3524" s="3" t="str">
        <f>IF(D3524,VLOOKUP(A3524,des!B:Q,12,FALSE),"")</f>
        <v/>
      </c>
      <c r="I3524" s="3" t="b">
        <f t="shared" si="218"/>
        <v>0</v>
      </c>
      <c r="J3524" s="3" t="str">
        <f t="shared" si="219"/>
        <v/>
      </c>
    </row>
    <row r="3525" spans="1:10" x14ac:dyDescent="0.2">
      <c r="A3525" t="s">
        <v>13403</v>
      </c>
      <c r="B3525" t="s">
        <v>13404</v>
      </c>
      <c r="C3525" t="s">
        <v>13405</v>
      </c>
      <c r="D3525" s="3" t="b">
        <f>NOT(ISNA(VLOOKUP(A3525,des!B:B,1,FALSE)))</f>
        <v>0</v>
      </c>
      <c r="E3525" s="3" t="str">
        <f>IF(D3525,VLOOKUP(A3525,des!B:Q,11,FALSE),"")</f>
        <v/>
      </c>
      <c r="F3525" s="3" t="b">
        <f t="shared" ref="F3525:F3588" si="220">IF(D3525,IF(E3525&lt;&gt;B3525,TRUE,FALSE),FALSE)</f>
        <v>0</v>
      </c>
      <c r="G3525" s="3" t="str">
        <f t="shared" si="217"/>
        <v/>
      </c>
      <c r="H3525" s="3" t="str">
        <f>IF(D3525,VLOOKUP(A3525,des!B:Q,12,FALSE),"")</f>
        <v/>
      </c>
      <c r="I3525" s="3" t="b">
        <f t="shared" si="218"/>
        <v>0</v>
      </c>
      <c r="J3525" s="3" t="str">
        <f t="shared" si="219"/>
        <v/>
      </c>
    </row>
    <row r="3526" spans="1:10" x14ac:dyDescent="0.2">
      <c r="A3526" t="s">
        <v>13406</v>
      </c>
      <c r="B3526" t="s">
        <v>13407</v>
      </c>
      <c r="C3526" t="s">
        <v>13408</v>
      </c>
      <c r="D3526" s="3" t="b">
        <f>NOT(ISNA(VLOOKUP(A3526,des!B:B,1,FALSE)))</f>
        <v>0</v>
      </c>
      <c r="E3526" s="3" t="str">
        <f>IF(D3526,VLOOKUP(A3526,des!B:Q,11,FALSE),"")</f>
        <v/>
      </c>
      <c r="F3526" s="3" t="b">
        <f t="shared" si="220"/>
        <v>0</v>
      </c>
      <c r="G3526" s="3" t="str">
        <f t="shared" ref="G3526:G3589" si="221">IF(F3526,CONCATENATE($A$1,A3526,$B$1,E3526,$C$1),"")</f>
        <v/>
      </c>
      <c r="H3526" s="3" t="str">
        <f>IF(D3526,VLOOKUP(A3526,des!B:Q,12,FALSE),"")</f>
        <v/>
      </c>
      <c r="I3526" s="3" t="b">
        <f t="shared" ref="I3526:I3589" si="222">IF(D3526,IF(H3526&lt;&gt;C3526,TRUE,FALSE),FALSE)</f>
        <v>0</v>
      </c>
      <c r="J3526" s="3" t="str">
        <f t="shared" ref="J3526:J3589" si="223">IF(I3526,CONCATENATE($A$2,A3526,$B$2,H3526,$C$2),"")</f>
        <v/>
      </c>
    </row>
    <row r="3527" spans="1:10" x14ac:dyDescent="0.2">
      <c r="A3527" t="s">
        <v>13409</v>
      </c>
      <c r="B3527" t="s">
        <v>13410</v>
      </c>
      <c r="C3527" t="s">
        <v>13411</v>
      </c>
      <c r="D3527" s="3" t="b">
        <f>NOT(ISNA(VLOOKUP(A3527,des!B:B,1,FALSE)))</f>
        <v>0</v>
      </c>
      <c r="E3527" s="3" t="str">
        <f>IF(D3527,VLOOKUP(A3527,des!B:Q,11,FALSE),"")</f>
        <v/>
      </c>
      <c r="F3527" s="3" t="b">
        <f t="shared" si="220"/>
        <v>0</v>
      </c>
      <c r="G3527" s="3" t="str">
        <f t="shared" si="221"/>
        <v/>
      </c>
      <c r="H3527" s="3" t="str">
        <f>IF(D3527,VLOOKUP(A3527,des!B:Q,12,FALSE),"")</f>
        <v/>
      </c>
      <c r="I3527" s="3" t="b">
        <f t="shared" si="222"/>
        <v>0</v>
      </c>
      <c r="J3527" s="3" t="str">
        <f t="shared" si="223"/>
        <v/>
      </c>
    </row>
    <row r="3528" spans="1:10" x14ac:dyDescent="0.2">
      <c r="A3528" t="s">
        <v>13412</v>
      </c>
      <c r="B3528" t="s">
        <v>13413</v>
      </c>
      <c r="C3528" t="s">
        <v>13414</v>
      </c>
      <c r="D3528" s="3" t="b">
        <f>NOT(ISNA(VLOOKUP(A3528,des!B:B,1,FALSE)))</f>
        <v>0</v>
      </c>
      <c r="E3528" s="3" t="str">
        <f>IF(D3528,VLOOKUP(A3528,des!B:Q,11,FALSE),"")</f>
        <v/>
      </c>
      <c r="F3528" s="3" t="b">
        <f t="shared" si="220"/>
        <v>0</v>
      </c>
      <c r="G3528" s="3" t="str">
        <f t="shared" si="221"/>
        <v/>
      </c>
      <c r="H3528" s="3" t="str">
        <f>IF(D3528,VLOOKUP(A3528,des!B:Q,12,FALSE),"")</f>
        <v/>
      </c>
      <c r="I3528" s="3" t="b">
        <f t="shared" si="222"/>
        <v>0</v>
      </c>
      <c r="J3528" s="3" t="str">
        <f t="shared" si="223"/>
        <v/>
      </c>
    </row>
    <row r="3529" spans="1:10" x14ac:dyDescent="0.2">
      <c r="A3529" t="s">
        <v>13415</v>
      </c>
      <c r="B3529" t="s">
        <v>13416</v>
      </c>
      <c r="C3529" t="s">
        <v>13417</v>
      </c>
      <c r="D3529" s="3" t="b">
        <f>NOT(ISNA(VLOOKUP(A3529,des!B:B,1,FALSE)))</f>
        <v>0</v>
      </c>
      <c r="E3529" s="3" t="str">
        <f>IF(D3529,VLOOKUP(A3529,des!B:Q,11,FALSE),"")</f>
        <v/>
      </c>
      <c r="F3529" s="3" t="b">
        <f t="shared" si="220"/>
        <v>0</v>
      </c>
      <c r="G3529" s="3" t="str">
        <f t="shared" si="221"/>
        <v/>
      </c>
      <c r="H3529" s="3" t="str">
        <f>IF(D3529,VLOOKUP(A3529,des!B:Q,12,FALSE),"")</f>
        <v/>
      </c>
      <c r="I3529" s="3" t="b">
        <f t="shared" si="222"/>
        <v>0</v>
      </c>
      <c r="J3529" s="3" t="str">
        <f t="shared" si="223"/>
        <v/>
      </c>
    </row>
    <row r="3530" spans="1:10" x14ac:dyDescent="0.2">
      <c r="A3530" t="s">
        <v>13418</v>
      </c>
      <c r="B3530" t="s">
        <v>13419</v>
      </c>
      <c r="C3530" t="s">
        <v>13420</v>
      </c>
      <c r="D3530" s="3" t="b">
        <f>NOT(ISNA(VLOOKUP(A3530,des!B:B,1,FALSE)))</f>
        <v>0</v>
      </c>
      <c r="E3530" s="3" t="str">
        <f>IF(D3530,VLOOKUP(A3530,des!B:Q,11,FALSE),"")</f>
        <v/>
      </c>
      <c r="F3530" s="3" t="b">
        <f t="shared" si="220"/>
        <v>0</v>
      </c>
      <c r="G3530" s="3" t="str">
        <f t="shared" si="221"/>
        <v/>
      </c>
      <c r="H3530" s="3" t="str">
        <f>IF(D3530,VLOOKUP(A3530,des!B:Q,12,FALSE),"")</f>
        <v/>
      </c>
      <c r="I3530" s="3" t="b">
        <f t="shared" si="222"/>
        <v>0</v>
      </c>
      <c r="J3530" s="3" t="str">
        <f t="shared" si="223"/>
        <v/>
      </c>
    </row>
    <row r="3531" spans="1:10" x14ac:dyDescent="0.2">
      <c r="A3531" t="s">
        <v>13421</v>
      </c>
      <c r="B3531" t="s">
        <v>13422</v>
      </c>
      <c r="C3531" t="s">
        <v>13423</v>
      </c>
      <c r="D3531" s="3" t="b">
        <f>NOT(ISNA(VLOOKUP(A3531,des!B:B,1,FALSE)))</f>
        <v>0</v>
      </c>
      <c r="E3531" s="3" t="str">
        <f>IF(D3531,VLOOKUP(A3531,des!B:Q,11,FALSE),"")</f>
        <v/>
      </c>
      <c r="F3531" s="3" t="b">
        <f t="shared" si="220"/>
        <v>0</v>
      </c>
      <c r="G3531" s="3" t="str">
        <f t="shared" si="221"/>
        <v/>
      </c>
      <c r="H3531" s="3" t="str">
        <f>IF(D3531,VLOOKUP(A3531,des!B:Q,12,FALSE),"")</f>
        <v/>
      </c>
      <c r="I3531" s="3" t="b">
        <f t="shared" si="222"/>
        <v>0</v>
      </c>
      <c r="J3531" s="3" t="str">
        <f t="shared" si="223"/>
        <v/>
      </c>
    </row>
    <row r="3532" spans="1:10" x14ac:dyDescent="0.2">
      <c r="A3532" t="s">
        <v>13424</v>
      </c>
      <c r="B3532" t="s">
        <v>13425</v>
      </c>
      <c r="C3532" t="s">
        <v>13426</v>
      </c>
      <c r="D3532" s="3" t="b">
        <f>NOT(ISNA(VLOOKUP(A3532,des!B:B,1,FALSE)))</f>
        <v>0</v>
      </c>
      <c r="E3532" s="3" t="str">
        <f>IF(D3532,VLOOKUP(A3532,des!B:Q,11,FALSE),"")</f>
        <v/>
      </c>
      <c r="F3532" s="3" t="b">
        <f t="shared" si="220"/>
        <v>0</v>
      </c>
      <c r="G3532" s="3" t="str">
        <f t="shared" si="221"/>
        <v/>
      </c>
      <c r="H3532" s="3" t="str">
        <f>IF(D3532,VLOOKUP(A3532,des!B:Q,12,FALSE),"")</f>
        <v/>
      </c>
      <c r="I3532" s="3" t="b">
        <f t="shared" si="222"/>
        <v>0</v>
      </c>
      <c r="J3532" s="3" t="str">
        <f t="shared" si="223"/>
        <v/>
      </c>
    </row>
    <row r="3533" spans="1:10" x14ac:dyDescent="0.2">
      <c r="A3533" t="s">
        <v>13427</v>
      </c>
      <c r="B3533" t="s">
        <v>13428</v>
      </c>
      <c r="C3533" t="s">
        <v>13429</v>
      </c>
      <c r="D3533" s="3" t="b">
        <f>NOT(ISNA(VLOOKUP(A3533,des!B:B,1,FALSE)))</f>
        <v>0</v>
      </c>
      <c r="E3533" s="3" t="str">
        <f>IF(D3533,VLOOKUP(A3533,des!B:Q,11,FALSE),"")</f>
        <v/>
      </c>
      <c r="F3533" s="3" t="b">
        <f t="shared" si="220"/>
        <v>0</v>
      </c>
      <c r="G3533" s="3" t="str">
        <f t="shared" si="221"/>
        <v/>
      </c>
      <c r="H3533" s="3" t="str">
        <f>IF(D3533,VLOOKUP(A3533,des!B:Q,12,FALSE),"")</f>
        <v/>
      </c>
      <c r="I3533" s="3" t="b">
        <f t="shared" si="222"/>
        <v>0</v>
      </c>
      <c r="J3533" s="3" t="str">
        <f t="shared" si="223"/>
        <v/>
      </c>
    </row>
    <row r="3534" spans="1:10" x14ac:dyDescent="0.2">
      <c r="A3534" t="s">
        <v>13430</v>
      </c>
      <c r="B3534" t="s">
        <v>13431</v>
      </c>
      <c r="C3534" t="s">
        <v>13432</v>
      </c>
      <c r="D3534" s="3" t="b">
        <f>NOT(ISNA(VLOOKUP(A3534,des!B:B,1,FALSE)))</f>
        <v>0</v>
      </c>
      <c r="E3534" s="3" t="str">
        <f>IF(D3534,VLOOKUP(A3534,des!B:Q,11,FALSE),"")</f>
        <v/>
      </c>
      <c r="F3534" s="3" t="b">
        <f t="shared" si="220"/>
        <v>0</v>
      </c>
      <c r="G3534" s="3" t="str">
        <f t="shared" si="221"/>
        <v/>
      </c>
      <c r="H3534" s="3" t="str">
        <f>IF(D3534,VLOOKUP(A3534,des!B:Q,12,FALSE),"")</f>
        <v/>
      </c>
      <c r="I3534" s="3" t="b">
        <f t="shared" si="222"/>
        <v>0</v>
      </c>
      <c r="J3534" s="3" t="str">
        <f t="shared" si="223"/>
        <v/>
      </c>
    </row>
    <row r="3535" spans="1:10" x14ac:dyDescent="0.2">
      <c r="A3535" t="s">
        <v>13433</v>
      </c>
      <c r="B3535" t="s">
        <v>13434</v>
      </c>
      <c r="C3535" t="s">
        <v>13435</v>
      </c>
      <c r="D3535" s="3" t="b">
        <f>NOT(ISNA(VLOOKUP(A3535,des!B:B,1,FALSE)))</f>
        <v>0</v>
      </c>
      <c r="E3535" s="3" t="str">
        <f>IF(D3535,VLOOKUP(A3535,des!B:Q,11,FALSE),"")</f>
        <v/>
      </c>
      <c r="F3535" s="3" t="b">
        <f t="shared" si="220"/>
        <v>0</v>
      </c>
      <c r="G3535" s="3" t="str">
        <f t="shared" si="221"/>
        <v/>
      </c>
      <c r="H3535" s="3" t="str">
        <f>IF(D3535,VLOOKUP(A3535,des!B:Q,12,FALSE),"")</f>
        <v/>
      </c>
      <c r="I3535" s="3" t="b">
        <f t="shared" si="222"/>
        <v>0</v>
      </c>
      <c r="J3535" s="3" t="str">
        <f t="shared" si="223"/>
        <v/>
      </c>
    </row>
    <row r="3536" spans="1:10" x14ac:dyDescent="0.2">
      <c r="A3536" t="s">
        <v>13436</v>
      </c>
      <c r="B3536" t="s">
        <v>13437</v>
      </c>
      <c r="C3536" t="s">
        <v>13438</v>
      </c>
      <c r="D3536" s="3" t="b">
        <f>NOT(ISNA(VLOOKUP(A3536,des!B:B,1,FALSE)))</f>
        <v>0</v>
      </c>
      <c r="E3536" s="3" t="str">
        <f>IF(D3536,VLOOKUP(A3536,des!B:Q,11,FALSE),"")</f>
        <v/>
      </c>
      <c r="F3536" s="3" t="b">
        <f t="shared" si="220"/>
        <v>0</v>
      </c>
      <c r="G3536" s="3" t="str">
        <f t="shared" si="221"/>
        <v/>
      </c>
      <c r="H3536" s="3" t="str">
        <f>IF(D3536,VLOOKUP(A3536,des!B:Q,12,FALSE),"")</f>
        <v/>
      </c>
      <c r="I3536" s="3" t="b">
        <f t="shared" si="222"/>
        <v>0</v>
      </c>
      <c r="J3536" s="3" t="str">
        <f t="shared" si="223"/>
        <v/>
      </c>
    </row>
    <row r="3537" spans="1:10" x14ac:dyDescent="0.2">
      <c r="A3537" t="s">
        <v>13439</v>
      </c>
      <c r="B3537" t="s">
        <v>13440</v>
      </c>
      <c r="C3537" t="s">
        <v>13441</v>
      </c>
      <c r="D3537" s="3" t="b">
        <f>NOT(ISNA(VLOOKUP(A3537,des!B:B,1,FALSE)))</f>
        <v>0</v>
      </c>
      <c r="E3537" s="3" t="str">
        <f>IF(D3537,VLOOKUP(A3537,des!B:Q,11,FALSE),"")</f>
        <v/>
      </c>
      <c r="F3537" s="3" t="b">
        <f t="shared" si="220"/>
        <v>0</v>
      </c>
      <c r="G3537" s="3" t="str">
        <f t="shared" si="221"/>
        <v/>
      </c>
      <c r="H3537" s="3" t="str">
        <f>IF(D3537,VLOOKUP(A3537,des!B:Q,12,FALSE),"")</f>
        <v/>
      </c>
      <c r="I3537" s="3" t="b">
        <f t="shared" si="222"/>
        <v>0</v>
      </c>
      <c r="J3537" s="3" t="str">
        <f t="shared" si="223"/>
        <v/>
      </c>
    </row>
    <row r="3538" spans="1:10" x14ac:dyDescent="0.2">
      <c r="A3538" t="s">
        <v>13442</v>
      </c>
      <c r="B3538" t="s">
        <v>13443</v>
      </c>
      <c r="C3538" t="s">
        <v>13444</v>
      </c>
      <c r="D3538" s="3" t="b">
        <f>NOT(ISNA(VLOOKUP(A3538,des!B:B,1,FALSE)))</f>
        <v>0</v>
      </c>
      <c r="E3538" s="3" t="str">
        <f>IF(D3538,VLOOKUP(A3538,des!B:Q,11,FALSE),"")</f>
        <v/>
      </c>
      <c r="F3538" s="3" t="b">
        <f t="shared" si="220"/>
        <v>0</v>
      </c>
      <c r="G3538" s="3" t="str">
        <f t="shared" si="221"/>
        <v/>
      </c>
      <c r="H3538" s="3" t="str">
        <f>IF(D3538,VLOOKUP(A3538,des!B:Q,12,FALSE),"")</f>
        <v/>
      </c>
      <c r="I3538" s="3" t="b">
        <f t="shared" si="222"/>
        <v>0</v>
      </c>
      <c r="J3538" s="3" t="str">
        <f t="shared" si="223"/>
        <v/>
      </c>
    </row>
    <row r="3539" spans="1:10" x14ac:dyDescent="0.2">
      <c r="A3539" t="s">
        <v>13445</v>
      </c>
      <c r="B3539" t="s">
        <v>13446</v>
      </c>
      <c r="C3539" t="s">
        <v>13447</v>
      </c>
      <c r="D3539" s="3" t="b">
        <f>NOT(ISNA(VLOOKUP(A3539,des!B:B,1,FALSE)))</f>
        <v>0</v>
      </c>
      <c r="E3539" s="3" t="str">
        <f>IF(D3539,VLOOKUP(A3539,des!B:Q,11,FALSE),"")</f>
        <v/>
      </c>
      <c r="F3539" s="3" t="b">
        <f t="shared" si="220"/>
        <v>0</v>
      </c>
      <c r="G3539" s="3" t="str">
        <f t="shared" si="221"/>
        <v/>
      </c>
      <c r="H3539" s="3" t="str">
        <f>IF(D3539,VLOOKUP(A3539,des!B:Q,12,FALSE),"")</f>
        <v/>
      </c>
      <c r="I3539" s="3" t="b">
        <f t="shared" si="222"/>
        <v>0</v>
      </c>
      <c r="J3539" s="3" t="str">
        <f t="shared" si="223"/>
        <v/>
      </c>
    </row>
    <row r="3540" spans="1:10" x14ac:dyDescent="0.2">
      <c r="A3540" t="s">
        <v>13448</v>
      </c>
      <c r="B3540" t="s">
        <v>13449</v>
      </c>
      <c r="C3540" t="s">
        <v>13450</v>
      </c>
      <c r="D3540" s="3" t="b">
        <f>NOT(ISNA(VLOOKUP(A3540,des!B:B,1,FALSE)))</f>
        <v>0</v>
      </c>
      <c r="E3540" s="3" t="str">
        <f>IF(D3540,VLOOKUP(A3540,des!B:Q,11,FALSE),"")</f>
        <v/>
      </c>
      <c r="F3540" s="3" t="b">
        <f t="shared" si="220"/>
        <v>0</v>
      </c>
      <c r="G3540" s="3" t="str">
        <f t="shared" si="221"/>
        <v/>
      </c>
      <c r="H3540" s="3" t="str">
        <f>IF(D3540,VLOOKUP(A3540,des!B:Q,12,FALSE),"")</f>
        <v/>
      </c>
      <c r="I3540" s="3" t="b">
        <f t="shared" si="222"/>
        <v>0</v>
      </c>
      <c r="J3540" s="3" t="str">
        <f t="shared" si="223"/>
        <v/>
      </c>
    </row>
    <row r="3541" spans="1:10" x14ac:dyDescent="0.2">
      <c r="A3541" t="s">
        <v>13451</v>
      </c>
      <c r="B3541" t="s">
        <v>13452</v>
      </c>
      <c r="C3541" t="s">
        <v>13453</v>
      </c>
      <c r="D3541" s="3" t="b">
        <f>NOT(ISNA(VLOOKUP(A3541,des!B:B,1,FALSE)))</f>
        <v>0</v>
      </c>
      <c r="E3541" s="3" t="str">
        <f>IF(D3541,VLOOKUP(A3541,des!B:Q,11,FALSE),"")</f>
        <v/>
      </c>
      <c r="F3541" s="3" t="b">
        <f t="shared" si="220"/>
        <v>0</v>
      </c>
      <c r="G3541" s="3" t="str">
        <f t="shared" si="221"/>
        <v/>
      </c>
      <c r="H3541" s="3" t="str">
        <f>IF(D3541,VLOOKUP(A3541,des!B:Q,12,FALSE),"")</f>
        <v/>
      </c>
      <c r="I3541" s="3" t="b">
        <f t="shared" si="222"/>
        <v>0</v>
      </c>
      <c r="J3541" s="3" t="str">
        <f t="shared" si="223"/>
        <v/>
      </c>
    </row>
    <row r="3542" spans="1:10" x14ac:dyDescent="0.2">
      <c r="A3542" t="s">
        <v>13454</v>
      </c>
      <c r="B3542" t="s">
        <v>13455</v>
      </c>
      <c r="C3542" t="s">
        <v>13456</v>
      </c>
      <c r="D3542" s="3" t="b">
        <f>NOT(ISNA(VLOOKUP(A3542,des!B:B,1,FALSE)))</f>
        <v>0</v>
      </c>
      <c r="E3542" s="3" t="str">
        <f>IF(D3542,VLOOKUP(A3542,des!B:Q,11,FALSE),"")</f>
        <v/>
      </c>
      <c r="F3542" s="3" t="b">
        <f t="shared" si="220"/>
        <v>0</v>
      </c>
      <c r="G3542" s="3" t="str">
        <f t="shared" si="221"/>
        <v/>
      </c>
      <c r="H3542" s="3" t="str">
        <f>IF(D3542,VLOOKUP(A3542,des!B:Q,12,FALSE),"")</f>
        <v/>
      </c>
      <c r="I3542" s="3" t="b">
        <f t="shared" si="222"/>
        <v>0</v>
      </c>
      <c r="J3542" s="3" t="str">
        <f t="shared" si="223"/>
        <v/>
      </c>
    </row>
    <row r="3543" spans="1:10" x14ac:dyDescent="0.2">
      <c r="A3543" t="s">
        <v>13457</v>
      </c>
      <c r="B3543" t="s">
        <v>13458</v>
      </c>
      <c r="C3543" t="s">
        <v>13459</v>
      </c>
      <c r="D3543" s="3" t="b">
        <f>NOT(ISNA(VLOOKUP(A3543,des!B:B,1,FALSE)))</f>
        <v>0</v>
      </c>
      <c r="E3543" s="3" t="str">
        <f>IF(D3543,VLOOKUP(A3543,des!B:Q,11,FALSE),"")</f>
        <v/>
      </c>
      <c r="F3543" s="3" t="b">
        <f t="shared" si="220"/>
        <v>0</v>
      </c>
      <c r="G3543" s="3" t="str">
        <f t="shared" si="221"/>
        <v/>
      </c>
      <c r="H3543" s="3" t="str">
        <f>IF(D3543,VLOOKUP(A3543,des!B:Q,12,FALSE),"")</f>
        <v/>
      </c>
      <c r="I3543" s="3" t="b">
        <f t="shared" si="222"/>
        <v>0</v>
      </c>
      <c r="J3543" s="3" t="str">
        <f t="shared" si="223"/>
        <v/>
      </c>
    </row>
    <row r="3544" spans="1:10" x14ac:dyDescent="0.2">
      <c r="A3544" t="s">
        <v>13460</v>
      </c>
      <c r="B3544" t="s">
        <v>13461</v>
      </c>
      <c r="C3544" t="s">
        <v>13462</v>
      </c>
      <c r="D3544" s="3" t="b">
        <f>NOT(ISNA(VLOOKUP(A3544,des!B:B,1,FALSE)))</f>
        <v>0</v>
      </c>
      <c r="E3544" s="3" t="str">
        <f>IF(D3544,VLOOKUP(A3544,des!B:Q,11,FALSE),"")</f>
        <v/>
      </c>
      <c r="F3544" s="3" t="b">
        <f t="shared" si="220"/>
        <v>0</v>
      </c>
      <c r="G3544" s="3" t="str">
        <f t="shared" si="221"/>
        <v/>
      </c>
      <c r="H3544" s="3" t="str">
        <f>IF(D3544,VLOOKUP(A3544,des!B:Q,12,FALSE),"")</f>
        <v/>
      </c>
      <c r="I3544" s="3" t="b">
        <f t="shared" si="222"/>
        <v>0</v>
      </c>
      <c r="J3544" s="3" t="str">
        <f t="shared" si="223"/>
        <v/>
      </c>
    </row>
    <row r="3545" spans="1:10" x14ac:dyDescent="0.2">
      <c r="A3545" t="s">
        <v>13463</v>
      </c>
      <c r="B3545" t="s">
        <v>13464</v>
      </c>
      <c r="C3545" t="s">
        <v>13465</v>
      </c>
      <c r="D3545" s="3" t="b">
        <f>NOT(ISNA(VLOOKUP(A3545,des!B:B,1,FALSE)))</f>
        <v>0</v>
      </c>
      <c r="E3545" s="3" t="str">
        <f>IF(D3545,VLOOKUP(A3545,des!B:Q,11,FALSE),"")</f>
        <v/>
      </c>
      <c r="F3545" s="3" t="b">
        <f t="shared" si="220"/>
        <v>0</v>
      </c>
      <c r="G3545" s="3" t="str">
        <f t="shared" si="221"/>
        <v/>
      </c>
      <c r="H3545" s="3" t="str">
        <f>IF(D3545,VLOOKUP(A3545,des!B:Q,12,FALSE),"")</f>
        <v/>
      </c>
      <c r="I3545" s="3" t="b">
        <f t="shared" si="222"/>
        <v>0</v>
      </c>
      <c r="J3545" s="3" t="str">
        <f t="shared" si="223"/>
        <v/>
      </c>
    </row>
    <row r="3546" spans="1:10" x14ac:dyDescent="0.2">
      <c r="A3546" t="s">
        <v>13466</v>
      </c>
      <c r="B3546" t="s">
        <v>13467</v>
      </c>
      <c r="C3546" t="s">
        <v>13468</v>
      </c>
      <c r="D3546" s="3" t="b">
        <f>NOT(ISNA(VLOOKUP(A3546,des!B:B,1,FALSE)))</f>
        <v>0</v>
      </c>
      <c r="E3546" s="3" t="str">
        <f>IF(D3546,VLOOKUP(A3546,des!B:Q,11,FALSE),"")</f>
        <v/>
      </c>
      <c r="F3546" s="3" t="b">
        <f t="shared" si="220"/>
        <v>0</v>
      </c>
      <c r="G3546" s="3" t="str">
        <f t="shared" si="221"/>
        <v/>
      </c>
      <c r="H3546" s="3" t="str">
        <f>IF(D3546,VLOOKUP(A3546,des!B:Q,12,FALSE),"")</f>
        <v/>
      </c>
      <c r="I3546" s="3" t="b">
        <f t="shared" si="222"/>
        <v>0</v>
      </c>
      <c r="J3546" s="3" t="str">
        <f t="shared" si="223"/>
        <v/>
      </c>
    </row>
    <row r="3547" spans="1:10" x14ac:dyDescent="0.2">
      <c r="A3547" t="s">
        <v>13469</v>
      </c>
      <c r="B3547" t="s">
        <v>13470</v>
      </c>
      <c r="C3547" t="s">
        <v>13471</v>
      </c>
      <c r="D3547" s="3" t="b">
        <f>NOT(ISNA(VLOOKUP(A3547,des!B:B,1,FALSE)))</f>
        <v>0</v>
      </c>
      <c r="E3547" s="3" t="str">
        <f>IF(D3547,VLOOKUP(A3547,des!B:Q,11,FALSE),"")</f>
        <v/>
      </c>
      <c r="F3547" s="3" t="b">
        <f t="shared" si="220"/>
        <v>0</v>
      </c>
      <c r="G3547" s="3" t="str">
        <f t="shared" si="221"/>
        <v/>
      </c>
      <c r="H3547" s="3" t="str">
        <f>IF(D3547,VLOOKUP(A3547,des!B:Q,12,FALSE),"")</f>
        <v/>
      </c>
      <c r="I3547" s="3" t="b">
        <f t="shared" si="222"/>
        <v>0</v>
      </c>
      <c r="J3547" s="3" t="str">
        <f t="shared" si="223"/>
        <v/>
      </c>
    </row>
    <row r="3548" spans="1:10" x14ac:dyDescent="0.2">
      <c r="A3548" t="s">
        <v>13472</v>
      </c>
      <c r="B3548" t="s">
        <v>13473</v>
      </c>
      <c r="C3548" t="s">
        <v>13474</v>
      </c>
      <c r="D3548" s="3" t="b">
        <f>NOT(ISNA(VLOOKUP(A3548,des!B:B,1,FALSE)))</f>
        <v>0</v>
      </c>
      <c r="E3548" s="3" t="str">
        <f>IF(D3548,VLOOKUP(A3548,des!B:Q,11,FALSE),"")</f>
        <v/>
      </c>
      <c r="F3548" s="3" t="b">
        <f t="shared" si="220"/>
        <v>0</v>
      </c>
      <c r="G3548" s="3" t="str">
        <f t="shared" si="221"/>
        <v/>
      </c>
      <c r="H3548" s="3" t="str">
        <f>IF(D3548,VLOOKUP(A3548,des!B:Q,12,FALSE),"")</f>
        <v/>
      </c>
      <c r="I3548" s="3" t="b">
        <f t="shared" si="222"/>
        <v>0</v>
      </c>
      <c r="J3548" s="3" t="str">
        <f t="shared" si="223"/>
        <v/>
      </c>
    </row>
    <row r="3549" spans="1:10" x14ac:dyDescent="0.2">
      <c r="A3549" t="s">
        <v>13475</v>
      </c>
      <c r="B3549" t="s">
        <v>13476</v>
      </c>
      <c r="C3549" t="s">
        <v>13477</v>
      </c>
      <c r="D3549" s="3" t="b">
        <f>NOT(ISNA(VLOOKUP(A3549,des!B:B,1,FALSE)))</f>
        <v>0</v>
      </c>
      <c r="E3549" s="3" t="str">
        <f>IF(D3549,VLOOKUP(A3549,des!B:Q,11,FALSE),"")</f>
        <v/>
      </c>
      <c r="F3549" s="3" t="b">
        <f t="shared" si="220"/>
        <v>0</v>
      </c>
      <c r="G3549" s="3" t="str">
        <f t="shared" si="221"/>
        <v/>
      </c>
      <c r="H3549" s="3" t="str">
        <f>IF(D3549,VLOOKUP(A3549,des!B:Q,12,FALSE),"")</f>
        <v/>
      </c>
      <c r="I3549" s="3" t="b">
        <f t="shared" si="222"/>
        <v>0</v>
      </c>
      <c r="J3549" s="3" t="str">
        <f t="shared" si="223"/>
        <v/>
      </c>
    </row>
    <row r="3550" spans="1:10" x14ac:dyDescent="0.2">
      <c r="A3550" t="s">
        <v>13478</v>
      </c>
      <c r="B3550" t="s">
        <v>13479</v>
      </c>
      <c r="C3550" t="s">
        <v>13480</v>
      </c>
      <c r="D3550" s="3" t="b">
        <f>NOT(ISNA(VLOOKUP(A3550,des!B:B,1,FALSE)))</f>
        <v>0</v>
      </c>
      <c r="E3550" s="3" t="str">
        <f>IF(D3550,VLOOKUP(A3550,des!B:Q,11,FALSE),"")</f>
        <v/>
      </c>
      <c r="F3550" s="3" t="b">
        <f t="shared" si="220"/>
        <v>0</v>
      </c>
      <c r="G3550" s="3" t="str">
        <f t="shared" si="221"/>
        <v/>
      </c>
      <c r="H3550" s="3" t="str">
        <f>IF(D3550,VLOOKUP(A3550,des!B:Q,12,FALSE),"")</f>
        <v/>
      </c>
      <c r="I3550" s="3" t="b">
        <f t="shared" si="222"/>
        <v>0</v>
      </c>
      <c r="J3550" s="3" t="str">
        <f t="shared" si="223"/>
        <v/>
      </c>
    </row>
    <row r="3551" spans="1:10" x14ac:dyDescent="0.2">
      <c r="A3551" t="s">
        <v>13481</v>
      </c>
      <c r="B3551" t="s">
        <v>13482</v>
      </c>
      <c r="C3551" t="s">
        <v>13483</v>
      </c>
      <c r="D3551" s="3" t="b">
        <f>NOT(ISNA(VLOOKUP(A3551,des!B:B,1,FALSE)))</f>
        <v>0</v>
      </c>
      <c r="E3551" s="3" t="str">
        <f>IF(D3551,VLOOKUP(A3551,des!B:Q,11,FALSE),"")</f>
        <v/>
      </c>
      <c r="F3551" s="3" t="b">
        <f t="shared" si="220"/>
        <v>0</v>
      </c>
      <c r="G3551" s="3" t="str">
        <f t="shared" si="221"/>
        <v/>
      </c>
      <c r="H3551" s="3" t="str">
        <f>IF(D3551,VLOOKUP(A3551,des!B:Q,12,FALSE),"")</f>
        <v/>
      </c>
      <c r="I3551" s="3" t="b">
        <f t="shared" si="222"/>
        <v>0</v>
      </c>
      <c r="J3551" s="3" t="str">
        <f t="shared" si="223"/>
        <v/>
      </c>
    </row>
    <row r="3552" spans="1:10" x14ac:dyDescent="0.2">
      <c r="A3552" t="s">
        <v>13484</v>
      </c>
      <c r="B3552" t="s">
        <v>13485</v>
      </c>
      <c r="C3552" t="s">
        <v>13486</v>
      </c>
      <c r="D3552" s="3" t="b">
        <f>NOT(ISNA(VLOOKUP(A3552,des!B:B,1,FALSE)))</f>
        <v>0</v>
      </c>
      <c r="E3552" s="3" t="str">
        <f>IF(D3552,VLOOKUP(A3552,des!B:Q,11,FALSE),"")</f>
        <v/>
      </c>
      <c r="F3552" s="3" t="b">
        <f t="shared" si="220"/>
        <v>0</v>
      </c>
      <c r="G3552" s="3" t="str">
        <f t="shared" si="221"/>
        <v/>
      </c>
      <c r="H3552" s="3" t="str">
        <f>IF(D3552,VLOOKUP(A3552,des!B:Q,12,FALSE),"")</f>
        <v/>
      </c>
      <c r="I3552" s="3" t="b">
        <f t="shared" si="222"/>
        <v>0</v>
      </c>
      <c r="J3552" s="3" t="str">
        <f t="shared" si="223"/>
        <v/>
      </c>
    </row>
    <row r="3553" spans="1:10" x14ac:dyDescent="0.2">
      <c r="A3553" t="s">
        <v>13487</v>
      </c>
      <c r="B3553" t="s">
        <v>13488</v>
      </c>
      <c r="C3553" t="s">
        <v>13489</v>
      </c>
      <c r="D3553" s="3" t="b">
        <f>NOT(ISNA(VLOOKUP(A3553,des!B:B,1,FALSE)))</f>
        <v>0</v>
      </c>
      <c r="E3553" s="3" t="str">
        <f>IF(D3553,VLOOKUP(A3553,des!B:Q,11,FALSE),"")</f>
        <v/>
      </c>
      <c r="F3553" s="3" t="b">
        <f t="shared" si="220"/>
        <v>0</v>
      </c>
      <c r="G3553" s="3" t="str">
        <f t="shared" si="221"/>
        <v/>
      </c>
      <c r="H3553" s="3" t="str">
        <f>IF(D3553,VLOOKUP(A3553,des!B:Q,12,FALSE),"")</f>
        <v/>
      </c>
      <c r="I3553" s="3" t="b">
        <f t="shared" si="222"/>
        <v>0</v>
      </c>
      <c r="J3553" s="3" t="str">
        <f t="shared" si="223"/>
        <v/>
      </c>
    </row>
    <row r="3554" spans="1:10" x14ac:dyDescent="0.2">
      <c r="A3554" t="s">
        <v>13490</v>
      </c>
      <c r="B3554" t="s">
        <v>13491</v>
      </c>
      <c r="C3554" t="s">
        <v>13492</v>
      </c>
      <c r="D3554" s="3" t="b">
        <f>NOT(ISNA(VLOOKUP(A3554,des!B:B,1,FALSE)))</f>
        <v>0</v>
      </c>
      <c r="E3554" s="3" t="str">
        <f>IF(D3554,VLOOKUP(A3554,des!B:Q,11,FALSE),"")</f>
        <v/>
      </c>
      <c r="F3554" s="3" t="b">
        <f t="shared" si="220"/>
        <v>0</v>
      </c>
      <c r="G3554" s="3" t="str">
        <f t="shared" si="221"/>
        <v/>
      </c>
      <c r="H3554" s="3" t="str">
        <f>IF(D3554,VLOOKUP(A3554,des!B:Q,12,FALSE),"")</f>
        <v/>
      </c>
      <c r="I3554" s="3" t="b">
        <f t="shared" si="222"/>
        <v>0</v>
      </c>
      <c r="J3554" s="3" t="str">
        <f t="shared" si="223"/>
        <v/>
      </c>
    </row>
    <row r="3555" spans="1:10" x14ac:dyDescent="0.2">
      <c r="A3555" t="s">
        <v>13493</v>
      </c>
      <c r="B3555" t="s">
        <v>13494</v>
      </c>
      <c r="C3555" t="s">
        <v>13495</v>
      </c>
      <c r="D3555" s="3" t="b">
        <f>NOT(ISNA(VLOOKUP(A3555,des!B:B,1,FALSE)))</f>
        <v>0</v>
      </c>
      <c r="E3555" s="3" t="str">
        <f>IF(D3555,VLOOKUP(A3555,des!B:Q,11,FALSE),"")</f>
        <v/>
      </c>
      <c r="F3555" s="3" t="b">
        <f t="shared" si="220"/>
        <v>0</v>
      </c>
      <c r="G3555" s="3" t="str">
        <f t="shared" si="221"/>
        <v/>
      </c>
      <c r="H3555" s="3" t="str">
        <f>IF(D3555,VLOOKUP(A3555,des!B:Q,12,FALSE),"")</f>
        <v/>
      </c>
      <c r="I3555" s="3" t="b">
        <f t="shared" si="222"/>
        <v>0</v>
      </c>
      <c r="J3555" s="3" t="str">
        <f t="shared" si="223"/>
        <v/>
      </c>
    </row>
    <row r="3556" spans="1:10" x14ac:dyDescent="0.2">
      <c r="A3556" t="s">
        <v>13496</v>
      </c>
      <c r="B3556" t="s">
        <v>13497</v>
      </c>
      <c r="C3556" t="s">
        <v>13498</v>
      </c>
      <c r="D3556" s="3" t="b">
        <f>NOT(ISNA(VLOOKUP(A3556,des!B:B,1,FALSE)))</f>
        <v>0</v>
      </c>
      <c r="E3556" s="3" t="str">
        <f>IF(D3556,VLOOKUP(A3556,des!B:Q,11,FALSE),"")</f>
        <v/>
      </c>
      <c r="F3556" s="3" t="b">
        <f t="shared" si="220"/>
        <v>0</v>
      </c>
      <c r="G3556" s="3" t="str">
        <f t="shared" si="221"/>
        <v/>
      </c>
      <c r="H3556" s="3" t="str">
        <f>IF(D3556,VLOOKUP(A3556,des!B:Q,12,FALSE),"")</f>
        <v/>
      </c>
      <c r="I3556" s="3" t="b">
        <f t="shared" si="222"/>
        <v>0</v>
      </c>
      <c r="J3556" s="3" t="str">
        <f t="shared" si="223"/>
        <v/>
      </c>
    </row>
    <row r="3557" spans="1:10" x14ac:dyDescent="0.2">
      <c r="A3557" t="s">
        <v>13499</v>
      </c>
      <c r="B3557" t="s">
        <v>13500</v>
      </c>
      <c r="C3557" t="s">
        <v>13501</v>
      </c>
      <c r="D3557" s="3" t="b">
        <f>NOT(ISNA(VLOOKUP(A3557,des!B:B,1,FALSE)))</f>
        <v>0</v>
      </c>
      <c r="E3557" s="3" t="str">
        <f>IF(D3557,VLOOKUP(A3557,des!B:Q,11,FALSE),"")</f>
        <v/>
      </c>
      <c r="F3557" s="3" t="b">
        <f t="shared" si="220"/>
        <v>0</v>
      </c>
      <c r="G3557" s="3" t="str">
        <f t="shared" si="221"/>
        <v/>
      </c>
      <c r="H3557" s="3" t="str">
        <f>IF(D3557,VLOOKUP(A3557,des!B:Q,12,FALSE),"")</f>
        <v/>
      </c>
      <c r="I3557" s="3" t="b">
        <f t="shared" si="222"/>
        <v>0</v>
      </c>
      <c r="J3557" s="3" t="str">
        <f t="shared" si="223"/>
        <v/>
      </c>
    </row>
    <row r="3558" spans="1:10" x14ac:dyDescent="0.2">
      <c r="A3558" t="s">
        <v>13502</v>
      </c>
      <c r="B3558" t="s">
        <v>13503</v>
      </c>
      <c r="C3558" t="s">
        <v>13504</v>
      </c>
      <c r="D3558" s="3" t="b">
        <f>NOT(ISNA(VLOOKUP(A3558,des!B:B,1,FALSE)))</f>
        <v>0</v>
      </c>
      <c r="E3558" s="3" t="str">
        <f>IF(D3558,VLOOKUP(A3558,des!B:Q,11,FALSE),"")</f>
        <v/>
      </c>
      <c r="F3558" s="3" t="b">
        <f t="shared" si="220"/>
        <v>0</v>
      </c>
      <c r="G3558" s="3" t="str">
        <f t="shared" si="221"/>
        <v/>
      </c>
      <c r="H3558" s="3" t="str">
        <f>IF(D3558,VLOOKUP(A3558,des!B:Q,12,FALSE),"")</f>
        <v/>
      </c>
      <c r="I3558" s="3" t="b">
        <f t="shared" si="222"/>
        <v>0</v>
      </c>
      <c r="J3558" s="3" t="str">
        <f t="shared" si="223"/>
        <v/>
      </c>
    </row>
    <row r="3559" spans="1:10" x14ac:dyDescent="0.2">
      <c r="A3559" t="s">
        <v>13505</v>
      </c>
      <c r="B3559" t="s">
        <v>13506</v>
      </c>
      <c r="C3559" t="s">
        <v>13507</v>
      </c>
      <c r="D3559" s="3" t="b">
        <f>NOT(ISNA(VLOOKUP(A3559,des!B:B,1,FALSE)))</f>
        <v>0</v>
      </c>
      <c r="E3559" s="3" t="str">
        <f>IF(D3559,VLOOKUP(A3559,des!B:Q,11,FALSE),"")</f>
        <v/>
      </c>
      <c r="F3559" s="3" t="b">
        <f t="shared" si="220"/>
        <v>0</v>
      </c>
      <c r="G3559" s="3" t="str">
        <f t="shared" si="221"/>
        <v/>
      </c>
      <c r="H3559" s="3" t="str">
        <f>IF(D3559,VLOOKUP(A3559,des!B:Q,12,FALSE),"")</f>
        <v/>
      </c>
      <c r="I3559" s="3" t="b">
        <f t="shared" si="222"/>
        <v>0</v>
      </c>
      <c r="J3559" s="3" t="str">
        <f t="shared" si="223"/>
        <v/>
      </c>
    </row>
    <row r="3560" spans="1:10" x14ac:dyDescent="0.2">
      <c r="A3560" t="s">
        <v>13508</v>
      </c>
      <c r="B3560" t="s">
        <v>13509</v>
      </c>
      <c r="C3560" t="s">
        <v>13510</v>
      </c>
      <c r="D3560" s="3" t="b">
        <f>NOT(ISNA(VLOOKUP(A3560,des!B:B,1,FALSE)))</f>
        <v>0</v>
      </c>
      <c r="E3560" s="3" t="str">
        <f>IF(D3560,VLOOKUP(A3560,des!B:Q,11,FALSE),"")</f>
        <v/>
      </c>
      <c r="F3560" s="3" t="b">
        <f t="shared" si="220"/>
        <v>0</v>
      </c>
      <c r="G3560" s="3" t="str">
        <f t="shared" si="221"/>
        <v/>
      </c>
      <c r="H3560" s="3" t="str">
        <f>IF(D3560,VLOOKUP(A3560,des!B:Q,12,FALSE),"")</f>
        <v/>
      </c>
      <c r="I3560" s="3" t="b">
        <f t="shared" si="222"/>
        <v>0</v>
      </c>
      <c r="J3560" s="3" t="str">
        <f t="shared" si="223"/>
        <v/>
      </c>
    </row>
    <row r="3561" spans="1:10" x14ac:dyDescent="0.2">
      <c r="A3561" t="s">
        <v>13511</v>
      </c>
      <c r="B3561" t="s">
        <v>13512</v>
      </c>
      <c r="C3561" t="s">
        <v>13513</v>
      </c>
      <c r="D3561" s="3" t="b">
        <f>NOT(ISNA(VLOOKUP(A3561,des!B:B,1,FALSE)))</f>
        <v>0</v>
      </c>
      <c r="E3561" s="3" t="str">
        <f>IF(D3561,VLOOKUP(A3561,des!B:Q,11,FALSE),"")</f>
        <v/>
      </c>
      <c r="F3561" s="3" t="b">
        <f t="shared" si="220"/>
        <v>0</v>
      </c>
      <c r="G3561" s="3" t="str">
        <f t="shared" si="221"/>
        <v/>
      </c>
      <c r="H3561" s="3" t="str">
        <f>IF(D3561,VLOOKUP(A3561,des!B:Q,12,FALSE),"")</f>
        <v/>
      </c>
      <c r="I3561" s="3" t="b">
        <f t="shared" si="222"/>
        <v>0</v>
      </c>
      <c r="J3561" s="3" t="str">
        <f t="shared" si="223"/>
        <v/>
      </c>
    </row>
    <row r="3562" spans="1:10" x14ac:dyDescent="0.2">
      <c r="A3562" t="s">
        <v>13514</v>
      </c>
      <c r="B3562" t="s">
        <v>13515</v>
      </c>
      <c r="C3562" t="s">
        <v>13516</v>
      </c>
      <c r="D3562" s="3" t="b">
        <f>NOT(ISNA(VLOOKUP(A3562,des!B:B,1,FALSE)))</f>
        <v>0</v>
      </c>
      <c r="E3562" s="3" t="str">
        <f>IF(D3562,VLOOKUP(A3562,des!B:Q,11,FALSE),"")</f>
        <v/>
      </c>
      <c r="F3562" s="3" t="b">
        <f t="shared" si="220"/>
        <v>0</v>
      </c>
      <c r="G3562" s="3" t="str">
        <f t="shared" si="221"/>
        <v/>
      </c>
      <c r="H3562" s="3" t="str">
        <f>IF(D3562,VLOOKUP(A3562,des!B:Q,12,FALSE),"")</f>
        <v/>
      </c>
      <c r="I3562" s="3" t="b">
        <f t="shared" si="222"/>
        <v>0</v>
      </c>
      <c r="J3562" s="3" t="str">
        <f t="shared" si="223"/>
        <v/>
      </c>
    </row>
    <row r="3563" spans="1:10" x14ac:dyDescent="0.2">
      <c r="A3563" t="s">
        <v>13517</v>
      </c>
      <c r="B3563" t="s">
        <v>13518</v>
      </c>
      <c r="C3563" t="s">
        <v>13519</v>
      </c>
      <c r="D3563" s="3" t="b">
        <f>NOT(ISNA(VLOOKUP(A3563,des!B:B,1,FALSE)))</f>
        <v>0</v>
      </c>
      <c r="E3563" s="3" t="str">
        <f>IF(D3563,VLOOKUP(A3563,des!B:Q,11,FALSE),"")</f>
        <v/>
      </c>
      <c r="F3563" s="3" t="b">
        <f t="shared" si="220"/>
        <v>0</v>
      </c>
      <c r="G3563" s="3" t="str">
        <f t="shared" si="221"/>
        <v/>
      </c>
      <c r="H3563" s="3" t="str">
        <f>IF(D3563,VLOOKUP(A3563,des!B:Q,12,FALSE),"")</f>
        <v/>
      </c>
      <c r="I3563" s="3" t="b">
        <f t="shared" si="222"/>
        <v>0</v>
      </c>
      <c r="J3563" s="3" t="str">
        <f t="shared" si="223"/>
        <v/>
      </c>
    </row>
    <row r="3564" spans="1:10" x14ac:dyDescent="0.2">
      <c r="A3564" t="s">
        <v>13520</v>
      </c>
      <c r="B3564" t="s">
        <v>13521</v>
      </c>
      <c r="C3564" t="s">
        <v>13522</v>
      </c>
      <c r="D3564" s="3" t="b">
        <f>NOT(ISNA(VLOOKUP(A3564,des!B:B,1,FALSE)))</f>
        <v>0</v>
      </c>
      <c r="E3564" s="3" t="str">
        <f>IF(D3564,VLOOKUP(A3564,des!B:Q,11,FALSE),"")</f>
        <v/>
      </c>
      <c r="F3564" s="3" t="b">
        <f t="shared" si="220"/>
        <v>0</v>
      </c>
      <c r="G3564" s="3" t="str">
        <f t="shared" si="221"/>
        <v/>
      </c>
      <c r="H3564" s="3" t="str">
        <f>IF(D3564,VLOOKUP(A3564,des!B:Q,12,FALSE),"")</f>
        <v/>
      </c>
      <c r="I3564" s="3" t="b">
        <f t="shared" si="222"/>
        <v>0</v>
      </c>
      <c r="J3564" s="3" t="str">
        <f t="shared" si="223"/>
        <v/>
      </c>
    </row>
    <row r="3565" spans="1:10" x14ac:dyDescent="0.2">
      <c r="A3565" t="s">
        <v>13523</v>
      </c>
      <c r="B3565" t="s">
        <v>13524</v>
      </c>
      <c r="C3565" t="s">
        <v>13525</v>
      </c>
      <c r="D3565" s="3" t="b">
        <f>NOT(ISNA(VLOOKUP(A3565,des!B:B,1,FALSE)))</f>
        <v>0</v>
      </c>
      <c r="E3565" s="3" t="str">
        <f>IF(D3565,VLOOKUP(A3565,des!B:Q,11,FALSE),"")</f>
        <v/>
      </c>
      <c r="F3565" s="3" t="b">
        <f t="shared" si="220"/>
        <v>0</v>
      </c>
      <c r="G3565" s="3" t="str">
        <f t="shared" si="221"/>
        <v/>
      </c>
      <c r="H3565" s="3" t="str">
        <f>IF(D3565,VLOOKUP(A3565,des!B:Q,12,FALSE),"")</f>
        <v/>
      </c>
      <c r="I3565" s="3" t="b">
        <f t="shared" si="222"/>
        <v>0</v>
      </c>
      <c r="J3565" s="3" t="str">
        <f t="shared" si="223"/>
        <v/>
      </c>
    </row>
    <row r="3566" spans="1:10" x14ac:dyDescent="0.2">
      <c r="A3566" t="s">
        <v>13526</v>
      </c>
      <c r="B3566" t="s">
        <v>13527</v>
      </c>
      <c r="C3566" t="s">
        <v>13528</v>
      </c>
      <c r="D3566" s="3" t="b">
        <f>NOT(ISNA(VLOOKUP(A3566,des!B:B,1,FALSE)))</f>
        <v>0</v>
      </c>
      <c r="E3566" s="3" t="str">
        <f>IF(D3566,VLOOKUP(A3566,des!B:Q,11,FALSE),"")</f>
        <v/>
      </c>
      <c r="F3566" s="3" t="b">
        <f t="shared" si="220"/>
        <v>0</v>
      </c>
      <c r="G3566" s="3" t="str">
        <f t="shared" si="221"/>
        <v/>
      </c>
      <c r="H3566" s="3" t="str">
        <f>IF(D3566,VLOOKUP(A3566,des!B:Q,12,FALSE),"")</f>
        <v/>
      </c>
      <c r="I3566" s="3" t="b">
        <f t="shared" si="222"/>
        <v>0</v>
      </c>
      <c r="J3566" s="3" t="str">
        <f t="shared" si="223"/>
        <v/>
      </c>
    </row>
    <row r="3567" spans="1:10" x14ac:dyDescent="0.2">
      <c r="A3567" t="s">
        <v>13529</v>
      </c>
      <c r="B3567" t="s">
        <v>13530</v>
      </c>
      <c r="C3567" t="s">
        <v>13531</v>
      </c>
      <c r="D3567" s="3" t="b">
        <f>NOT(ISNA(VLOOKUP(A3567,des!B:B,1,FALSE)))</f>
        <v>0</v>
      </c>
      <c r="E3567" s="3" t="str">
        <f>IF(D3567,VLOOKUP(A3567,des!B:Q,11,FALSE),"")</f>
        <v/>
      </c>
      <c r="F3567" s="3" t="b">
        <f t="shared" si="220"/>
        <v>0</v>
      </c>
      <c r="G3567" s="3" t="str">
        <f t="shared" si="221"/>
        <v/>
      </c>
      <c r="H3567" s="3" t="str">
        <f>IF(D3567,VLOOKUP(A3567,des!B:Q,12,FALSE),"")</f>
        <v/>
      </c>
      <c r="I3567" s="3" t="b">
        <f t="shared" si="222"/>
        <v>0</v>
      </c>
      <c r="J3567" s="3" t="str">
        <f t="shared" si="223"/>
        <v/>
      </c>
    </row>
    <row r="3568" spans="1:10" x14ac:dyDescent="0.2">
      <c r="A3568" t="s">
        <v>13532</v>
      </c>
      <c r="B3568" t="s">
        <v>13533</v>
      </c>
      <c r="C3568" t="s">
        <v>13534</v>
      </c>
      <c r="D3568" s="3" t="b">
        <f>NOT(ISNA(VLOOKUP(A3568,des!B:B,1,FALSE)))</f>
        <v>0</v>
      </c>
      <c r="E3568" s="3" t="str">
        <f>IF(D3568,VLOOKUP(A3568,des!B:Q,11,FALSE),"")</f>
        <v/>
      </c>
      <c r="F3568" s="3" t="b">
        <f t="shared" si="220"/>
        <v>0</v>
      </c>
      <c r="G3568" s="3" t="str">
        <f t="shared" si="221"/>
        <v/>
      </c>
      <c r="H3568" s="3" t="str">
        <f>IF(D3568,VLOOKUP(A3568,des!B:Q,12,FALSE),"")</f>
        <v/>
      </c>
      <c r="I3568" s="3" t="b">
        <f t="shared" si="222"/>
        <v>0</v>
      </c>
      <c r="J3568" s="3" t="str">
        <f t="shared" si="223"/>
        <v/>
      </c>
    </row>
    <row r="3569" spans="1:10" x14ac:dyDescent="0.2">
      <c r="A3569" t="s">
        <v>13535</v>
      </c>
      <c r="B3569" t="s">
        <v>13536</v>
      </c>
      <c r="C3569" t="s">
        <v>13537</v>
      </c>
      <c r="D3569" s="3" t="b">
        <f>NOT(ISNA(VLOOKUP(A3569,des!B:B,1,FALSE)))</f>
        <v>0</v>
      </c>
      <c r="E3569" s="3" t="str">
        <f>IF(D3569,VLOOKUP(A3569,des!B:Q,11,FALSE),"")</f>
        <v/>
      </c>
      <c r="F3569" s="3" t="b">
        <f t="shared" si="220"/>
        <v>0</v>
      </c>
      <c r="G3569" s="3" t="str">
        <f t="shared" si="221"/>
        <v/>
      </c>
      <c r="H3569" s="3" t="str">
        <f>IF(D3569,VLOOKUP(A3569,des!B:Q,12,FALSE),"")</f>
        <v/>
      </c>
      <c r="I3569" s="3" t="b">
        <f t="shared" si="222"/>
        <v>0</v>
      </c>
      <c r="J3569" s="3" t="str">
        <f t="shared" si="223"/>
        <v/>
      </c>
    </row>
    <row r="3570" spans="1:10" x14ac:dyDescent="0.2">
      <c r="A3570" t="s">
        <v>13538</v>
      </c>
      <c r="B3570" t="s">
        <v>13539</v>
      </c>
      <c r="C3570" t="s">
        <v>13540</v>
      </c>
      <c r="D3570" s="3" t="b">
        <f>NOT(ISNA(VLOOKUP(A3570,des!B:B,1,FALSE)))</f>
        <v>0</v>
      </c>
      <c r="E3570" s="3" t="str">
        <f>IF(D3570,VLOOKUP(A3570,des!B:Q,11,FALSE),"")</f>
        <v/>
      </c>
      <c r="F3570" s="3" t="b">
        <f t="shared" si="220"/>
        <v>0</v>
      </c>
      <c r="G3570" s="3" t="str">
        <f t="shared" si="221"/>
        <v/>
      </c>
      <c r="H3570" s="3" t="str">
        <f>IF(D3570,VLOOKUP(A3570,des!B:Q,12,FALSE),"")</f>
        <v/>
      </c>
      <c r="I3570" s="3" t="b">
        <f t="shared" si="222"/>
        <v>0</v>
      </c>
      <c r="J3570" s="3" t="str">
        <f t="shared" si="223"/>
        <v/>
      </c>
    </row>
    <row r="3571" spans="1:10" x14ac:dyDescent="0.2">
      <c r="A3571" t="s">
        <v>13541</v>
      </c>
      <c r="B3571" t="s">
        <v>13542</v>
      </c>
      <c r="C3571" t="s">
        <v>13543</v>
      </c>
      <c r="D3571" s="3" t="b">
        <f>NOT(ISNA(VLOOKUP(A3571,des!B:B,1,FALSE)))</f>
        <v>0</v>
      </c>
      <c r="E3571" s="3" t="str">
        <f>IF(D3571,VLOOKUP(A3571,des!B:Q,11,FALSE),"")</f>
        <v/>
      </c>
      <c r="F3571" s="3" t="b">
        <f t="shared" si="220"/>
        <v>0</v>
      </c>
      <c r="G3571" s="3" t="str">
        <f t="shared" si="221"/>
        <v/>
      </c>
      <c r="H3571" s="3" t="str">
        <f>IF(D3571,VLOOKUP(A3571,des!B:Q,12,FALSE),"")</f>
        <v/>
      </c>
      <c r="I3571" s="3" t="b">
        <f t="shared" si="222"/>
        <v>0</v>
      </c>
      <c r="J3571" s="3" t="str">
        <f t="shared" si="223"/>
        <v/>
      </c>
    </row>
    <row r="3572" spans="1:10" x14ac:dyDescent="0.2">
      <c r="A3572" t="s">
        <v>13544</v>
      </c>
      <c r="B3572" t="s">
        <v>13545</v>
      </c>
      <c r="C3572" t="s">
        <v>13546</v>
      </c>
      <c r="D3572" s="3" t="b">
        <f>NOT(ISNA(VLOOKUP(A3572,des!B:B,1,FALSE)))</f>
        <v>0</v>
      </c>
      <c r="E3572" s="3" t="str">
        <f>IF(D3572,VLOOKUP(A3572,des!B:Q,11,FALSE),"")</f>
        <v/>
      </c>
      <c r="F3572" s="3" t="b">
        <f t="shared" si="220"/>
        <v>0</v>
      </c>
      <c r="G3572" s="3" t="str">
        <f t="shared" si="221"/>
        <v/>
      </c>
      <c r="H3572" s="3" t="str">
        <f>IF(D3572,VLOOKUP(A3572,des!B:Q,12,FALSE),"")</f>
        <v/>
      </c>
      <c r="I3572" s="3" t="b">
        <f t="shared" si="222"/>
        <v>0</v>
      </c>
      <c r="J3572" s="3" t="str">
        <f t="shared" si="223"/>
        <v/>
      </c>
    </row>
    <row r="3573" spans="1:10" x14ac:dyDescent="0.2">
      <c r="A3573" t="s">
        <v>13547</v>
      </c>
      <c r="B3573" t="s">
        <v>13548</v>
      </c>
      <c r="C3573" t="s">
        <v>13549</v>
      </c>
      <c r="D3573" s="3" t="b">
        <f>NOT(ISNA(VLOOKUP(A3573,des!B:B,1,FALSE)))</f>
        <v>0</v>
      </c>
      <c r="E3573" s="3" t="str">
        <f>IF(D3573,VLOOKUP(A3573,des!B:Q,11,FALSE),"")</f>
        <v/>
      </c>
      <c r="F3573" s="3" t="b">
        <f t="shared" si="220"/>
        <v>0</v>
      </c>
      <c r="G3573" s="3" t="str">
        <f t="shared" si="221"/>
        <v/>
      </c>
      <c r="H3573" s="3" t="str">
        <f>IF(D3573,VLOOKUP(A3573,des!B:Q,12,FALSE),"")</f>
        <v/>
      </c>
      <c r="I3573" s="3" t="b">
        <f t="shared" si="222"/>
        <v>0</v>
      </c>
      <c r="J3573" s="3" t="str">
        <f t="shared" si="223"/>
        <v/>
      </c>
    </row>
    <row r="3574" spans="1:10" x14ac:dyDescent="0.2">
      <c r="A3574" t="s">
        <v>13550</v>
      </c>
      <c r="B3574" t="s">
        <v>13551</v>
      </c>
      <c r="C3574" t="s">
        <v>13552</v>
      </c>
      <c r="D3574" s="3" t="b">
        <f>NOT(ISNA(VLOOKUP(A3574,des!B:B,1,FALSE)))</f>
        <v>0</v>
      </c>
      <c r="E3574" s="3" t="str">
        <f>IF(D3574,VLOOKUP(A3574,des!B:Q,11,FALSE),"")</f>
        <v/>
      </c>
      <c r="F3574" s="3" t="b">
        <f t="shared" si="220"/>
        <v>0</v>
      </c>
      <c r="G3574" s="3" t="str">
        <f t="shared" si="221"/>
        <v/>
      </c>
      <c r="H3574" s="3" t="str">
        <f>IF(D3574,VLOOKUP(A3574,des!B:Q,12,FALSE),"")</f>
        <v/>
      </c>
      <c r="I3574" s="3" t="b">
        <f t="shared" si="222"/>
        <v>0</v>
      </c>
      <c r="J3574" s="3" t="str">
        <f t="shared" si="223"/>
        <v/>
      </c>
    </row>
    <row r="3575" spans="1:10" x14ac:dyDescent="0.2">
      <c r="A3575" t="s">
        <v>13553</v>
      </c>
      <c r="B3575" t="s">
        <v>13554</v>
      </c>
      <c r="C3575" t="s">
        <v>13555</v>
      </c>
      <c r="D3575" s="3" t="b">
        <f>NOT(ISNA(VLOOKUP(A3575,des!B:B,1,FALSE)))</f>
        <v>0</v>
      </c>
      <c r="E3575" s="3" t="str">
        <f>IF(D3575,VLOOKUP(A3575,des!B:Q,11,FALSE),"")</f>
        <v/>
      </c>
      <c r="F3575" s="3" t="b">
        <f t="shared" si="220"/>
        <v>0</v>
      </c>
      <c r="G3575" s="3" t="str">
        <f t="shared" si="221"/>
        <v/>
      </c>
      <c r="H3575" s="3" t="str">
        <f>IF(D3575,VLOOKUP(A3575,des!B:Q,12,FALSE),"")</f>
        <v/>
      </c>
      <c r="I3575" s="3" t="b">
        <f t="shared" si="222"/>
        <v>0</v>
      </c>
      <c r="J3575" s="3" t="str">
        <f t="shared" si="223"/>
        <v/>
      </c>
    </row>
    <row r="3576" spans="1:10" x14ac:dyDescent="0.2">
      <c r="A3576" t="s">
        <v>13556</v>
      </c>
      <c r="B3576" t="s">
        <v>13557</v>
      </c>
      <c r="C3576" t="s">
        <v>13558</v>
      </c>
      <c r="D3576" s="3" t="b">
        <f>NOT(ISNA(VLOOKUP(A3576,des!B:B,1,FALSE)))</f>
        <v>0</v>
      </c>
      <c r="E3576" s="3" t="str">
        <f>IF(D3576,VLOOKUP(A3576,des!B:Q,11,FALSE),"")</f>
        <v/>
      </c>
      <c r="F3576" s="3" t="b">
        <f t="shared" si="220"/>
        <v>0</v>
      </c>
      <c r="G3576" s="3" t="str">
        <f t="shared" si="221"/>
        <v/>
      </c>
      <c r="H3576" s="3" t="str">
        <f>IF(D3576,VLOOKUP(A3576,des!B:Q,12,FALSE),"")</f>
        <v/>
      </c>
      <c r="I3576" s="3" t="b">
        <f t="shared" si="222"/>
        <v>0</v>
      </c>
      <c r="J3576" s="3" t="str">
        <f t="shared" si="223"/>
        <v/>
      </c>
    </row>
    <row r="3577" spans="1:10" x14ac:dyDescent="0.2">
      <c r="A3577" t="s">
        <v>13559</v>
      </c>
      <c r="B3577" t="s">
        <v>13560</v>
      </c>
      <c r="C3577" t="s">
        <v>13561</v>
      </c>
      <c r="D3577" s="3" t="b">
        <f>NOT(ISNA(VLOOKUP(A3577,des!B:B,1,FALSE)))</f>
        <v>0</v>
      </c>
      <c r="E3577" s="3" t="str">
        <f>IF(D3577,VLOOKUP(A3577,des!B:Q,11,FALSE),"")</f>
        <v/>
      </c>
      <c r="F3577" s="3" t="b">
        <f t="shared" si="220"/>
        <v>0</v>
      </c>
      <c r="G3577" s="3" t="str">
        <f t="shared" si="221"/>
        <v/>
      </c>
      <c r="H3577" s="3" t="str">
        <f>IF(D3577,VLOOKUP(A3577,des!B:Q,12,FALSE),"")</f>
        <v/>
      </c>
      <c r="I3577" s="3" t="b">
        <f t="shared" si="222"/>
        <v>0</v>
      </c>
      <c r="J3577" s="3" t="str">
        <f t="shared" si="223"/>
        <v/>
      </c>
    </row>
    <row r="3578" spans="1:10" x14ac:dyDescent="0.2">
      <c r="A3578" t="s">
        <v>13562</v>
      </c>
      <c r="B3578" t="s">
        <v>13563</v>
      </c>
      <c r="C3578" t="s">
        <v>13564</v>
      </c>
      <c r="D3578" s="3" t="b">
        <f>NOT(ISNA(VLOOKUP(A3578,des!B:B,1,FALSE)))</f>
        <v>0</v>
      </c>
      <c r="E3578" s="3" t="str">
        <f>IF(D3578,VLOOKUP(A3578,des!B:Q,11,FALSE),"")</f>
        <v/>
      </c>
      <c r="F3578" s="3" t="b">
        <f t="shared" si="220"/>
        <v>0</v>
      </c>
      <c r="G3578" s="3" t="str">
        <f t="shared" si="221"/>
        <v/>
      </c>
      <c r="H3578" s="3" t="str">
        <f>IF(D3578,VLOOKUP(A3578,des!B:Q,12,FALSE),"")</f>
        <v/>
      </c>
      <c r="I3578" s="3" t="b">
        <f t="shared" si="222"/>
        <v>0</v>
      </c>
      <c r="J3578" s="3" t="str">
        <f t="shared" si="223"/>
        <v/>
      </c>
    </row>
    <row r="3579" spans="1:10" x14ac:dyDescent="0.2">
      <c r="A3579" t="s">
        <v>13565</v>
      </c>
      <c r="B3579" t="s">
        <v>13566</v>
      </c>
      <c r="C3579" t="s">
        <v>13567</v>
      </c>
      <c r="D3579" s="3" t="b">
        <f>NOT(ISNA(VLOOKUP(A3579,des!B:B,1,FALSE)))</f>
        <v>0</v>
      </c>
      <c r="E3579" s="3" t="str">
        <f>IF(D3579,VLOOKUP(A3579,des!B:Q,11,FALSE),"")</f>
        <v/>
      </c>
      <c r="F3579" s="3" t="b">
        <f t="shared" si="220"/>
        <v>0</v>
      </c>
      <c r="G3579" s="3" t="str">
        <f t="shared" si="221"/>
        <v/>
      </c>
      <c r="H3579" s="3" t="str">
        <f>IF(D3579,VLOOKUP(A3579,des!B:Q,12,FALSE),"")</f>
        <v/>
      </c>
      <c r="I3579" s="3" t="b">
        <f t="shared" si="222"/>
        <v>0</v>
      </c>
      <c r="J3579" s="3" t="str">
        <f t="shared" si="223"/>
        <v/>
      </c>
    </row>
    <row r="3580" spans="1:10" x14ac:dyDescent="0.2">
      <c r="A3580" t="s">
        <v>13568</v>
      </c>
      <c r="B3580" t="s">
        <v>13569</v>
      </c>
      <c r="C3580" t="s">
        <v>13570</v>
      </c>
      <c r="D3580" s="3" t="b">
        <f>NOT(ISNA(VLOOKUP(A3580,des!B:B,1,FALSE)))</f>
        <v>0</v>
      </c>
      <c r="E3580" s="3" t="str">
        <f>IF(D3580,VLOOKUP(A3580,des!B:Q,11,FALSE),"")</f>
        <v/>
      </c>
      <c r="F3580" s="3" t="b">
        <f t="shared" si="220"/>
        <v>0</v>
      </c>
      <c r="G3580" s="3" t="str">
        <f t="shared" si="221"/>
        <v/>
      </c>
      <c r="H3580" s="3" t="str">
        <f>IF(D3580,VLOOKUP(A3580,des!B:Q,12,FALSE),"")</f>
        <v/>
      </c>
      <c r="I3580" s="3" t="b">
        <f t="shared" si="222"/>
        <v>0</v>
      </c>
      <c r="J3580" s="3" t="str">
        <f t="shared" si="223"/>
        <v/>
      </c>
    </row>
    <row r="3581" spans="1:10" x14ac:dyDescent="0.2">
      <c r="A3581" t="s">
        <v>13571</v>
      </c>
      <c r="B3581" t="s">
        <v>13572</v>
      </c>
      <c r="C3581" t="s">
        <v>13573</v>
      </c>
      <c r="D3581" s="3" t="b">
        <f>NOT(ISNA(VLOOKUP(A3581,des!B:B,1,FALSE)))</f>
        <v>0</v>
      </c>
      <c r="E3581" s="3" t="str">
        <f>IF(D3581,VLOOKUP(A3581,des!B:Q,11,FALSE),"")</f>
        <v/>
      </c>
      <c r="F3581" s="3" t="b">
        <f t="shared" si="220"/>
        <v>0</v>
      </c>
      <c r="G3581" s="3" t="str">
        <f t="shared" si="221"/>
        <v/>
      </c>
      <c r="H3581" s="3" t="str">
        <f>IF(D3581,VLOOKUP(A3581,des!B:Q,12,FALSE),"")</f>
        <v/>
      </c>
      <c r="I3581" s="3" t="b">
        <f t="shared" si="222"/>
        <v>0</v>
      </c>
      <c r="J3581" s="3" t="str">
        <f t="shared" si="223"/>
        <v/>
      </c>
    </row>
    <row r="3582" spans="1:10" x14ac:dyDescent="0.2">
      <c r="A3582" t="s">
        <v>13574</v>
      </c>
      <c r="B3582" t="s">
        <v>13575</v>
      </c>
      <c r="C3582" t="s">
        <v>13576</v>
      </c>
      <c r="D3582" s="3" t="b">
        <f>NOT(ISNA(VLOOKUP(A3582,des!B:B,1,FALSE)))</f>
        <v>0</v>
      </c>
      <c r="E3582" s="3" t="str">
        <f>IF(D3582,VLOOKUP(A3582,des!B:Q,11,FALSE),"")</f>
        <v/>
      </c>
      <c r="F3582" s="3" t="b">
        <f t="shared" si="220"/>
        <v>0</v>
      </c>
      <c r="G3582" s="3" t="str">
        <f t="shared" si="221"/>
        <v/>
      </c>
      <c r="H3582" s="3" t="str">
        <f>IF(D3582,VLOOKUP(A3582,des!B:Q,12,FALSE),"")</f>
        <v/>
      </c>
      <c r="I3582" s="3" t="b">
        <f t="shared" si="222"/>
        <v>0</v>
      </c>
      <c r="J3582" s="3" t="str">
        <f t="shared" si="223"/>
        <v/>
      </c>
    </row>
    <row r="3583" spans="1:10" x14ac:dyDescent="0.2">
      <c r="A3583" t="s">
        <v>13577</v>
      </c>
      <c r="B3583" t="s">
        <v>13578</v>
      </c>
      <c r="C3583" t="s">
        <v>13579</v>
      </c>
      <c r="D3583" s="3" t="b">
        <f>NOT(ISNA(VLOOKUP(A3583,des!B:B,1,FALSE)))</f>
        <v>0</v>
      </c>
      <c r="E3583" s="3" t="str">
        <f>IF(D3583,VLOOKUP(A3583,des!B:Q,11,FALSE),"")</f>
        <v/>
      </c>
      <c r="F3583" s="3" t="b">
        <f t="shared" si="220"/>
        <v>0</v>
      </c>
      <c r="G3583" s="3" t="str">
        <f t="shared" si="221"/>
        <v/>
      </c>
      <c r="H3583" s="3" t="str">
        <f>IF(D3583,VLOOKUP(A3583,des!B:Q,12,FALSE),"")</f>
        <v/>
      </c>
      <c r="I3583" s="3" t="b">
        <f t="shared" si="222"/>
        <v>0</v>
      </c>
      <c r="J3583" s="3" t="str">
        <f t="shared" si="223"/>
        <v/>
      </c>
    </row>
    <row r="3584" spans="1:10" x14ac:dyDescent="0.2">
      <c r="A3584" t="s">
        <v>13580</v>
      </c>
      <c r="B3584" t="s">
        <v>13581</v>
      </c>
      <c r="C3584" t="s">
        <v>13582</v>
      </c>
      <c r="D3584" s="3" t="b">
        <f>NOT(ISNA(VLOOKUP(A3584,des!B:B,1,FALSE)))</f>
        <v>0</v>
      </c>
      <c r="E3584" s="3" t="str">
        <f>IF(D3584,VLOOKUP(A3584,des!B:Q,11,FALSE),"")</f>
        <v/>
      </c>
      <c r="F3584" s="3" t="b">
        <f t="shared" si="220"/>
        <v>0</v>
      </c>
      <c r="G3584" s="3" t="str">
        <f t="shared" si="221"/>
        <v/>
      </c>
      <c r="H3584" s="3" t="str">
        <f>IF(D3584,VLOOKUP(A3584,des!B:Q,12,FALSE),"")</f>
        <v/>
      </c>
      <c r="I3584" s="3" t="b">
        <f t="shared" si="222"/>
        <v>0</v>
      </c>
      <c r="J3584" s="3" t="str">
        <f t="shared" si="223"/>
        <v/>
      </c>
    </row>
    <row r="3585" spans="1:10" x14ac:dyDescent="0.2">
      <c r="A3585" t="s">
        <v>13583</v>
      </c>
      <c r="B3585" t="s">
        <v>13584</v>
      </c>
      <c r="C3585" t="s">
        <v>13585</v>
      </c>
      <c r="D3585" s="3" t="b">
        <f>NOT(ISNA(VLOOKUP(A3585,des!B:B,1,FALSE)))</f>
        <v>0</v>
      </c>
      <c r="E3585" s="3" t="str">
        <f>IF(D3585,VLOOKUP(A3585,des!B:Q,11,FALSE),"")</f>
        <v/>
      </c>
      <c r="F3585" s="3" t="b">
        <f t="shared" si="220"/>
        <v>0</v>
      </c>
      <c r="G3585" s="3" t="str">
        <f t="shared" si="221"/>
        <v/>
      </c>
      <c r="H3585" s="3" t="str">
        <f>IF(D3585,VLOOKUP(A3585,des!B:Q,12,FALSE),"")</f>
        <v/>
      </c>
      <c r="I3585" s="3" t="b">
        <f t="shared" si="222"/>
        <v>0</v>
      </c>
      <c r="J3585" s="3" t="str">
        <f t="shared" si="223"/>
        <v/>
      </c>
    </row>
    <row r="3586" spans="1:10" x14ac:dyDescent="0.2">
      <c r="A3586" t="s">
        <v>13586</v>
      </c>
      <c r="B3586" t="s">
        <v>13587</v>
      </c>
      <c r="C3586" t="s">
        <v>13588</v>
      </c>
      <c r="D3586" s="3" t="b">
        <f>NOT(ISNA(VLOOKUP(A3586,des!B:B,1,FALSE)))</f>
        <v>0</v>
      </c>
      <c r="E3586" s="3" t="str">
        <f>IF(D3586,VLOOKUP(A3586,des!B:Q,11,FALSE),"")</f>
        <v/>
      </c>
      <c r="F3586" s="3" t="b">
        <f t="shared" si="220"/>
        <v>0</v>
      </c>
      <c r="G3586" s="3" t="str">
        <f t="shared" si="221"/>
        <v/>
      </c>
      <c r="H3586" s="3" t="str">
        <f>IF(D3586,VLOOKUP(A3586,des!B:Q,12,FALSE),"")</f>
        <v/>
      </c>
      <c r="I3586" s="3" t="b">
        <f t="shared" si="222"/>
        <v>0</v>
      </c>
      <c r="J3586" s="3" t="str">
        <f t="shared" si="223"/>
        <v/>
      </c>
    </row>
    <row r="3587" spans="1:10" x14ac:dyDescent="0.2">
      <c r="A3587" t="s">
        <v>13589</v>
      </c>
      <c r="B3587" t="s">
        <v>13590</v>
      </c>
      <c r="C3587" t="s">
        <v>13591</v>
      </c>
      <c r="D3587" s="3" t="b">
        <f>NOT(ISNA(VLOOKUP(A3587,des!B:B,1,FALSE)))</f>
        <v>0</v>
      </c>
      <c r="E3587" s="3" t="str">
        <f>IF(D3587,VLOOKUP(A3587,des!B:Q,11,FALSE),"")</f>
        <v/>
      </c>
      <c r="F3587" s="3" t="b">
        <f t="shared" si="220"/>
        <v>0</v>
      </c>
      <c r="G3587" s="3" t="str">
        <f t="shared" si="221"/>
        <v/>
      </c>
      <c r="H3587" s="3" t="str">
        <f>IF(D3587,VLOOKUP(A3587,des!B:Q,12,FALSE),"")</f>
        <v/>
      </c>
      <c r="I3587" s="3" t="b">
        <f t="shared" si="222"/>
        <v>0</v>
      </c>
      <c r="J3587" s="3" t="str">
        <f t="shared" si="223"/>
        <v/>
      </c>
    </row>
    <row r="3588" spans="1:10" x14ac:dyDescent="0.2">
      <c r="A3588" t="s">
        <v>13592</v>
      </c>
      <c r="B3588" t="s">
        <v>13593</v>
      </c>
      <c r="C3588" t="s">
        <v>13594</v>
      </c>
      <c r="D3588" s="3" t="b">
        <f>NOT(ISNA(VLOOKUP(A3588,des!B:B,1,FALSE)))</f>
        <v>0</v>
      </c>
      <c r="E3588" s="3" t="str">
        <f>IF(D3588,VLOOKUP(A3588,des!B:Q,11,FALSE),"")</f>
        <v/>
      </c>
      <c r="F3588" s="3" t="b">
        <f t="shared" si="220"/>
        <v>0</v>
      </c>
      <c r="G3588" s="3" t="str">
        <f t="shared" si="221"/>
        <v/>
      </c>
      <c r="H3588" s="3" t="str">
        <f>IF(D3588,VLOOKUP(A3588,des!B:Q,12,FALSE),"")</f>
        <v/>
      </c>
      <c r="I3588" s="3" t="b">
        <f t="shared" si="222"/>
        <v>0</v>
      </c>
      <c r="J3588" s="3" t="str">
        <f t="shared" si="223"/>
        <v/>
      </c>
    </row>
    <row r="3589" spans="1:10" x14ac:dyDescent="0.2">
      <c r="A3589" t="s">
        <v>13595</v>
      </c>
      <c r="B3589" t="s">
        <v>13596</v>
      </c>
      <c r="C3589" t="s">
        <v>13597</v>
      </c>
      <c r="D3589" s="3" t="b">
        <f>NOT(ISNA(VLOOKUP(A3589,des!B:B,1,FALSE)))</f>
        <v>0</v>
      </c>
      <c r="E3589" s="3" t="str">
        <f>IF(D3589,VLOOKUP(A3589,des!B:Q,11,FALSE),"")</f>
        <v/>
      </c>
      <c r="F3589" s="3" t="b">
        <f t="shared" ref="F3589:F3652" si="224">IF(D3589,IF(E3589&lt;&gt;B3589,TRUE,FALSE),FALSE)</f>
        <v>0</v>
      </c>
      <c r="G3589" s="3" t="str">
        <f t="shared" si="221"/>
        <v/>
      </c>
      <c r="H3589" s="3" t="str">
        <f>IF(D3589,VLOOKUP(A3589,des!B:Q,12,FALSE),"")</f>
        <v/>
      </c>
      <c r="I3589" s="3" t="b">
        <f t="shared" si="222"/>
        <v>0</v>
      </c>
      <c r="J3589" s="3" t="str">
        <f t="shared" si="223"/>
        <v/>
      </c>
    </row>
    <row r="3590" spans="1:10" x14ac:dyDescent="0.2">
      <c r="A3590" t="s">
        <v>13598</v>
      </c>
      <c r="B3590" t="s">
        <v>13599</v>
      </c>
      <c r="C3590" t="s">
        <v>13600</v>
      </c>
      <c r="D3590" s="3" t="b">
        <f>NOT(ISNA(VLOOKUP(A3590,des!B:B,1,FALSE)))</f>
        <v>0</v>
      </c>
      <c r="E3590" s="3" t="str">
        <f>IF(D3590,VLOOKUP(A3590,des!B:Q,11,FALSE),"")</f>
        <v/>
      </c>
      <c r="F3590" s="3" t="b">
        <f t="shared" si="224"/>
        <v>0</v>
      </c>
      <c r="G3590" s="3" t="str">
        <f t="shared" ref="G3590:G3653" si="225">IF(F3590,CONCATENATE($A$1,A3590,$B$1,E3590,$C$1),"")</f>
        <v/>
      </c>
      <c r="H3590" s="3" t="str">
        <f>IF(D3590,VLOOKUP(A3590,des!B:Q,12,FALSE),"")</f>
        <v/>
      </c>
      <c r="I3590" s="3" t="b">
        <f t="shared" ref="I3590:I3653" si="226">IF(D3590,IF(H3590&lt;&gt;C3590,TRUE,FALSE),FALSE)</f>
        <v>0</v>
      </c>
      <c r="J3590" s="3" t="str">
        <f t="shared" ref="J3590:J3653" si="227">IF(I3590,CONCATENATE($A$2,A3590,$B$2,H3590,$C$2),"")</f>
        <v/>
      </c>
    </row>
    <row r="3591" spans="1:10" x14ac:dyDescent="0.2">
      <c r="A3591" t="s">
        <v>13601</v>
      </c>
      <c r="B3591" t="s">
        <v>13602</v>
      </c>
      <c r="C3591" t="s">
        <v>13603</v>
      </c>
      <c r="D3591" s="3" t="b">
        <f>NOT(ISNA(VLOOKUP(A3591,des!B:B,1,FALSE)))</f>
        <v>0</v>
      </c>
      <c r="E3591" s="3" t="str">
        <f>IF(D3591,VLOOKUP(A3591,des!B:Q,11,FALSE),"")</f>
        <v/>
      </c>
      <c r="F3591" s="3" t="b">
        <f t="shared" si="224"/>
        <v>0</v>
      </c>
      <c r="G3591" s="3" t="str">
        <f t="shared" si="225"/>
        <v/>
      </c>
      <c r="H3591" s="3" t="str">
        <f>IF(D3591,VLOOKUP(A3591,des!B:Q,12,FALSE),"")</f>
        <v/>
      </c>
      <c r="I3591" s="3" t="b">
        <f t="shared" si="226"/>
        <v>0</v>
      </c>
      <c r="J3591" s="3" t="str">
        <f t="shared" si="227"/>
        <v/>
      </c>
    </row>
    <row r="3592" spans="1:10" x14ac:dyDescent="0.2">
      <c r="A3592" t="s">
        <v>13604</v>
      </c>
      <c r="B3592" t="s">
        <v>13605</v>
      </c>
      <c r="C3592" t="s">
        <v>13606</v>
      </c>
      <c r="D3592" s="3" t="b">
        <f>NOT(ISNA(VLOOKUP(A3592,des!B:B,1,FALSE)))</f>
        <v>0</v>
      </c>
      <c r="E3592" s="3" t="str">
        <f>IF(D3592,VLOOKUP(A3592,des!B:Q,11,FALSE),"")</f>
        <v/>
      </c>
      <c r="F3592" s="3" t="b">
        <f t="shared" si="224"/>
        <v>0</v>
      </c>
      <c r="G3592" s="3" t="str">
        <f t="shared" si="225"/>
        <v/>
      </c>
      <c r="H3592" s="3" t="str">
        <f>IF(D3592,VLOOKUP(A3592,des!B:Q,12,FALSE),"")</f>
        <v/>
      </c>
      <c r="I3592" s="3" t="b">
        <f t="shared" si="226"/>
        <v>0</v>
      </c>
      <c r="J3592" s="3" t="str">
        <f t="shared" si="227"/>
        <v/>
      </c>
    </row>
    <row r="3593" spans="1:10" x14ac:dyDescent="0.2">
      <c r="A3593" t="s">
        <v>13607</v>
      </c>
      <c r="B3593" t="s">
        <v>13608</v>
      </c>
      <c r="C3593" t="s">
        <v>13609</v>
      </c>
      <c r="D3593" s="3" t="b">
        <f>NOT(ISNA(VLOOKUP(A3593,des!B:B,1,FALSE)))</f>
        <v>0</v>
      </c>
      <c r="E3593" s="3" t="str">
        <f>IF(D3593,VLOOKUP(A3593,des!B:Q,11,FALSE),"")</f>
        <v/>
      </c>
      <c r="F3593" s="3" t="b">
        <f t="shared" si="224"/>
        <v>0</v>
      </c>
      <c r="G3593" s="3" t="str">
        <f t="shared" si="225"/>
        <v/>
      </c>
      <c r="H3593" s="3" t="str">
        <f>IF(D3593,VLOOKUP(A3593,des!B:Q,12,FALSE),"")</f>
        <v/>
      </c>
      <c r="I3593" s="3" t="b">
        <f t="shared" si="226"/>
        <v>0</v>
      </c>
      <c r="J3593" s="3" t="str">
        <f t="shared" si="227"/>
        <v/>
      </c>
    </row>
    <row r="3594" spans="1:10" x14ac:dyDescent="0.2">
      <c r="A3594" t="s">
        <v>13610</v>
      </c>
      <c r="B3594" t="s">
        <v>13611</v>
      </c>
      <c r="C3594" t="s">
        <v>13612</v>
      </c>
      <c r="D3594" s="3" t="b">
        <f>NOT(ISNA(VLOOKUP(A3594,des!B:B,1,FALSE)))</f>
        <v>0</v>
      </c>
      <c r="E3594" s="3" t="str">
        <f>IF(D3594,VLOOKUP(A3594,des!B:Q,11,FALSE),"")</f>
        <v/>
      </c>
      <c r="F3594" s="3" t="b">
        <f t="shared" si="224"/>
        <v>0</v>
      </c>
      <c r="G3594" s="3" t="str">
        <f t="shared" si="225"/>
        <v/>
      </c>
      <c r="H3594" s="3" t="str">
        <f>IF(D3594,VLOOKUP(A3594,des!B:Q,12,FALSE),"")</f>
        <v/>
      </c>
      <c r="I3594" s="3" t="b">
        <f t="shared" si="226"/>
        <v>0</v>
      </c>
      <c r="J3594" s="3" t="str">
        <f t="shared" si="227"/>
        <v/>
      </c>
    </row>
    <row r="3595" spans="1:10" x14ac:dyDescent="0.2">
      <c r="A3595" t="s">
        <v>13613</v>
      </c>
      <c r="B3595" t="s">
        <v>13614</v>
      </c>
      <c r="C3595" t="s">
        <v>13615</v>
      </c>
      <c r="D3595" s="3" t="b">
        <f>NOT(ISNA(VLOOKUP(A3595,des!B:B,1,FALSE)))</f>
        <v>0</v>
      </c>
      <c r="E3595" s="3" t="str">
        <f>IF(D3595,VLOOKUP(A3595,des!B:Q,11,FALSE),"")</f>
        <v/>
      </c>
      <c r="F3595" s="3" t="b">
        <f t="shared" si="224"/>
        <v>0</v>
      </c>
      <c r="G3595" s="3" t="str">
        <f t="shared" si="225"/>
        <v/>
      </c>
      <c r="H3595" s="3" t="str">
        <f>IF(D3595,VLOOKUP(A3595,des!B:Q,12,FALSE),"")</f>
        <v/>
      </c>
      <c r="I3595" s="3" t="b">
        <f t="shared" si="226"/>
        <v>0</v>
      </c>
      <c r="J3595" s="3" t="str">
        <f t="shared" si="227"/>
        <v/>
      </c>
    </row>
    <row r="3596" spans="1:10" x14ac:dyDescent="0.2">
      <c r="A3596" t="s">
        <v>13616</v>
      </c>
      <c r="B3596" t="s">
        <v>13617</v>
      </c>
      <c r="C3596" t="s">
        <v>13618</v>
      </c>
      <c r="D3596" s="3" t="b">
        <f>NOT(ISNA(VLOOKUP(A3596,des!B:B,1,FALSE)))</f>
        <v>0</v>
      </c>
      <c r="E3596" s="3" t="str">
        <f>IF(D3596,VLOOKUP(A3596,des!B:Q,11,FALSE),"")</f>
        <v/>
      </c>
      <c r="F3596" s="3" t="b">
        <f t="shared" si="224"/>
        <v>0</v>
      </c>
      <c r="G3596" s="3" t="str">
        <f t="shared" si="225"/>
        <v/>
      </c>
      <c r="H3596" s="3" t="str">
        <f>IF(D3596,VLOOKUP(A3596,des!B:Q,12,FALSE),"")</f>
        <v/>
      </c>
      <c r="I3596" s="3" t="b">
        <f t="shared" si="226"/>
        <v>0</v>
      </c>
      <c r="J3596" s="3" t="str">
        <f t="shared" si="227"/>
        <v/>
      </c>
    </row>
    <row r="3597" spans="1:10" x14ac:dyDescent="0.2">
      <c r="A3597" t="s">
        <v>13619</v>
      </c>
      <c r="B3597" t="s">
        <v>13620</v>
      </c>
      <c r="C3597" t="s">
        <v>13621</v>
      </c>
      <c r="D3597" s="3" t="b">
        <f>NOT(ISNA(VLOOKUP(A3597,des!B:B,1,FALSE)))</f>
        <v>0</v>
      </c>
      <c r="E3597" s="3" t="str">
        <f>IF(D3597,VLOOKUP(A3597,des!B:Q,11,FALSE),"")</f>
        <v/>
      </c>
      <c r="F3597" s="3" t="b">
        <f t="shared" si="224"/>
        <v>0</v>
      </c>
      <c r="G3597" s="3" t="str">
        <f t="shared" si="225"/>
        <v/>
      </c>
      <c r="H3597" s="3" t="str">
        <f>IF(D3597,VLOOKUP(A3597,des!B:Q,12,FALSE),"")</f>
        <v/>
      </c>
      <c r="I3597" s="3" t="b">
        <f t="shared" si="226"/>
        <v>0</v>
      </c>
      <c r="J3597" s="3" t="str">
        <f t="shared" si="227"/>
        <v/>
      </c>
    </row>
    <row r="3598" spans="1:10" x14ac:dyDescent="0.2">
      <c r="A3598" t="s">
        <v>13622</v>
      </c>
      <c r="B3598" t="s">
        <v>13623</v>
      </c>
      <c r="C3598" t="s">
        <v>13624</v>
      </c>
      <c r="D3598" s="3" t="b">
        <f>NOT(ISNA(VLOOKUP(A3598,des!B:B,1,FALSE)))</f>
        <v>0</v>
      </c>
      <c r="E3598" s="3" t="str">
        <f>IF(D3598,VLOOKUP(A3598,des!B:Q,11,FALSE),"")</f>
        <v/>
      </c>
      <c r="F3598" s="3" t="b">
        <f t="shared" si="224"/>
        <v>0</v>
      </c>
      <c r="G3598" s="3" t="str">
        <f t="shared" si="225"/>
        <v/>
      </c>
      <c r="H3598" s="3" t="str">
        <f>IF(D3598,VLOOKUP(A3598,des!B:Q,12,FALSE),"")</f>
        <v/>
      </c>
      <c r="I3598" s="3" t="b">
        <f t="shared" si="226"/>
        <v>0</v>
      </c>
      <c r="J3598" s="3" t="str">
        <f t="shared" si="227"/>
        <v/>
      </c>
    </row>
    <row r="3599" spans="1:10" x14ac:dyDescent="0.2">
      <c r="A3599" t="s">
        <v>13625</v>
      </c>
      <c r="B3599" t="s">
        <v>13626</v>
      </c>
      <c r="C3599" t="s">
        <v>13627</v>
      </c>
      <c r="D3599" s="3" t="b">
        <f>NOT(ISNA(VLOOKUP(A3599,des!B:B,1,FALSE)))</f>
        <v>0</v>
      </c>
      <c r="E3599" s="3" t="str">
        <f>IF(D3599,VLOOKUP(A3599,des!B:Q,11,FALSE),"")</f>
        <v/>
      </c>
      <c r="F3599" s="3" t="b">
        <f t="shared" si="224"/>
        <v>0</v>
      </c>
      <c r="G3599" s="3" t="str">
        <f t="shared" si="225"/>
        <v/>
      </c>
      <c r="H3599" s="3" t="str">
        <f>IF(D3599,VLOOKUP(A3599,des!B:Q,12,FALSE),"")</f>
        <v/>
      </c>
      <c r="I3599" s="3" t="b">
        <f t="shared" si="226"/>
        <v>0</v>
      </c>
      <c r="J3599" s="3" t="str">
        <f t="shared" si="227"/>
        <v/>
      </c>
    </row>
    <row r="3600" spans="1:10" x14ac:dyDescent="0.2">
      <c r="A3600" t="s">
        <v>13628</v>
      </c>
      <c r="B3600" t="s">
        <v>13629</v>
      </c>
      <c r="C3600" t="s">
        <v>13630</v>
      </c>
      <c r="D3600" s="3" t="b">
        <f>NOT(ISNA(VLOOKUP(A3600,des!B:B,1,FALSE)))</f>
        <v>0</v>
      </c>
      <c r="E3600" s="3" t="str">
        <f>IF(D3600,VLOOKUP(A3600,des!B:Q,11,FALSE),"")</f>
        <v/>
      </c>
      <c r="F3600" s="3" t="b">
        <f t="shared" si="224"/>
        <v>0</v>
      </c>
      <c r="G3600" s="3" t="str">
        <f t="shared" si="225"/>
        <v/>
      </c>
      <c r="H3600" s="3" t="str">
        <f>IF(D3600,VLOOKUP(A3600,des!B:Q,12,FALSE),"")</f>
        <v/>
      </c>
      <c r="I3600" s="3" t="b">
        <f t="shared" si="226"/>
        <v>0</v>
      </c>
      <c r="J3600" s="3" t="str">
        <f t="shared" si="227"/>
        <v/>
      </c>
    </row>
    <row r="3601" spans="1:10" x14ac:dyDescent="0.2">
      <c r="A3601" t="s">
        <v>13631</v>
      </c>
      <c r="B3601" t="s">
        <v>13632</v>
      </c>
      <c r="C3601" t="s">
        <v>13633</v>
      </c>
      <c r="D3601" s="3" t="b">
        <f>NOT(ISNA(VLOOKUP(A3601,des!B:B,1,FALSE)))</f>
        <v>0</v>
      </c>
      <c r="E3601" s="3" t="str">
        <f>IF(D3601,VLOOKUP(A3601,des!B:Q,11,FALSE),"")</f>
        <v/>
      </c>
      <c r="F3601" s="3" t="b">
        <f t="shared" si="224"/>
        <v>0</v>
      </c>
      <c r="G3601" s="3" t="str">
        <f t="shared" si="225"/>
        <v/>
      </c>
      <c r="H3601" s="3" t="str">
        <f>IF(D3601,VLOOKUP(A3601,des!B:Q,12,FALSE),"")</f>
        <v/>
      </c>
      <c r="I3601" s="3" t="b">
        <f t="shared" si="226"/>
        <v>0</v>
      </c>
      <c r="J3601" s="3" t="str">
        <f t="shared" si="227"/>
        <v/>
      </c>
    </row>
    <row r="3602" spans="1:10" x14ac:dyDescent="0.2">
      <c r="A3602" t="s">
        <v>13634</v>
      </c>
      <c r="B3602" t="s">
        <v>13635</v>
      </c>
      <c r="C3602" t="s">
        <v>13636</v>
      </c>
      <c r="D3602" s="3" t="b">
        <f>NOT(ISNA(VLOOKUP(A3602,des!B:B,1,FALSE)))</f>
        <v>0</v>
      </c>
      <c r="E3602" s="3" t="str">
        <f>IF(D3602,VLOOKUP(A3602,des!B:Q,11,FALSE),"")</f>
        <v/>
      </c>
      <c r="F3602" s="3" t="b">
        <f t="shared" si="224"/>
        <v>0</v>
      </c>
      <c r="G3602" s="3" t="str">
        <f t="shared" si="225"/>
        <v/>
      </c>
      <c r="H3602" s="3" t="str">
        <f>IF(D3602,VLOOKUP(A3602,des!B:Q,12,FALSE),"")</f>
        <v/>
      </c>
      <c r="I3602" s="3" t="b">
        <f t="shared" si="226"/>
        <v>0</v>
      </c>
      <c r="J3602" s="3" t="str">
        <f t="shared" si="227"/>
        <v/>
      </c>
    </row>
    <row r="3603" spans="1:10" x14ac:dyDescent="0.2">
      <c r="A3603" t="s">
        <v>13637</v>
      </c>
      <c r="B3603" t="s">
        <v>13638</v>
      </c>
      <c r="C3603" t="s">
        <v>13639</v>
      </c>
      <c r="D3603" s="3" t="b">
        <f>NOT(ISNA(VLOOKUP(A3603,des!B:B,1,FALSE)))</f>
        <v>0</v>
      </c>
      <c r="E3603" s="3" t="str">
        <f>IF(D3603,VLOOKUP(A3603,des!B:Q,11,FALSE),"")</f>
        <v/>
      </c>
      <c r="F3603" s="3" t="b">
        <f t="shared" si="224"/>
        <v>0</v>
      </c>
      <c r="G3603" s="3" t="str">
        <f t="shared" si="225"/>
        <v/>
      </c>
      <c r="H3603" s="3" t="str">
        <f>IF(D3603,VLOOKUP(A3603,des!B:Q,12,FALSE),"")</f>
        <v/>
      </c>
      <c r="I3603" s="3" t="b">
        <f t="shared" si="226"/>
        <v>0</v>
      </c>
      <c r="J3603" s="3" t="str">
        <f t="shared" si="227"/>
        <v/>
      </c>
    </row>
    <row r="3604" spans="1:10" x14ac:dyDescent="0.2">
      <c r="A3604" t="s">
        <v>13640</v>
      </c>
      <c r="B3604" t="s">
        <v>13641</v>
      </c>
      <c r="C3604" t="s">
        <v>13642</v>
      </c>
      <c r="D3604" s="3" t="b">
        <f>NOT(ISNA(VLOOKUP(A3604,des!B:B,1,FALSE)))</f>
        <v>0</v>
      </c>
      <c r="E3604" s="3" t="str">
        <f>IF(D3604,VLOOKUP(A3604,des!B:Q,11,FALSE),"")</f>
        <v/>
      </c>
      <c r="F3604" s="3" t="b">
        <f t="shared" si="224"/>
        <v>0</v>
      </c>
      <c r="G3604" s="3" t="str">
        <f t="shared" si="225"/>
        <v/>
      </c>
      <c r="H3604" s="3" t="str">
        <f>IF(D3604,VLOOKUP(A3604,des!B:Q,12,FALSE),"")</f>
        <v/>
      </c>
      <c r="I3604" s="3" t="b">
        <f t="shared" si="226"/>
        <v>0</v>
      </c>
      <c r="J3604" s="3" t="str">
        <f t="shared" si="227"/>
        <v/>
      </c>
    </row>
    <row r="3605" spans="1:10" x14ac:dyDescent="0.2">
      <c r="A3605" t="s">
        <v>13643</v>
      </c>
      <c r="B3605" t="s">
        <v>13644</v>
      </c>
      <c r="C3605" t="s">
        <v>13645</v>
      </c>
      <c r="D3605" s="3" t="b">
        <f>NOT(ISNA(VLOOKUP(A3605,des!B:B,1,FALSE)))</f>
        <v>0</v>
      </c>
      <c r="E3605" s="3" t="str">
        <f>IF(D3605,VLOOKUP(A3605,des!B:Q,11,FALSE),"")</f>
        <v/>
      </c>
      <c r="F3605" s="3" t="b">
        <f t="shared" si="224"/>
        <v>0</v>
      </c>
      <c r="G3605" s="3" t="str">
        <f t="shared" si="225"/>
        <v/>
      </c>
      <c r="H3605" s="3" t="str">
        <f>IF(D3605,VLOOKUP(A3605,des!B:Q,12,FALSE),"")</f>
        <v/>
      </c>
      <c r="I3605" s="3" t="b">
        <f t="shared" si="226"/>
        <v>0</v>
      </c>
      <c r="J3605" s="3" t="str">
        <f t="shared" si="227"/>
        <v/>
      </c>
    </row>
    <row r="3606" spans="1:10" x14ac:dyDescent="0.2">
      <c r="A3606" t="s">
        <v>13646</v>
      </c>
      <c r="B3606" t="s">
        <v>13647</v>
      </c>
      <c r="C3606" t="s">
        <v>13648</v>
      </c>
      <c r="D3606" s="3" t="b">
        <f>NOT(ISNA(VLOOKUP(A3606,des!B:B,1,FALSE)))</f>
        <v>0</v>
      </c>
      <c r="E3606" s="3" t="str">
        <f>IF(D3606,VLOOKUP(A3606,des!B:Q,11,FALSE),"")</f>
        <v/>
      </c>
      <c r="F3606" s="3" t="b">
        <f t="shared" si="224"/>
        <v>0</v>
      </c>
      <c r="G3606" s="3" t="str">
        <f t="shared" si="225"/>
        <v/>
      </c>
      <c r="H3606" s="3" t="str">
        <f>IF(D3606,VLOOKUP(A3606,des!B:Q,12,FALSE),"")</f>
        <v/>
      </c>
      <c r="I3606" s="3" t="b">
        <f t="shared" si="226"/>
        <v>0</v>
      </c>
      <c r="J3606" s="3" t="str">
        <f t="shared" si="227"/>
        <v/>
      </c>
    </row>
    <row r="3607" spans="1:10" x14ac:dyDescent="0.2">
      <c r="A3607" t="s">
        <v>13649</v>
      </c>
      <c r="B3607" t="s">
        <v>13650</v>
      </c>
      <c r="C3607" t="s">
        <v>13651</v>
      </c>
      <c r="D3607" s="3" t="b">
        <f>NOT(ISNA(VLOOKUP(A3607,des!B:B,1,FALSE)))</f>
        <v>0</v>
      </c>
      <c r="E3607" s="3" t="str">
        <f>IF(D3607,VLOOKUP(A3607,des!B:Q,11,FALSE),"")</f>
        <v/>
      </c>
      <c r="F3607" s="3" t="b">
        <f t="shared" si="224"/>
        <v>0</v>
      </c>
      <c r="G3607" s="3" t="str">
        <f t="shared" si="225"/>
        <v/>
      </c>
      <c r="H3607" s="3" t="str">
        <f>IF(D3607,VLOOKUP(A3607,des!B:Q,12,FALSE),"")</f>
        <v/>
      </c>
      <c r="I3607" s="3" t="b">
        <f t="shared" si="226"/>
        <v>0</v>
      </c>
      <c r="J3607" s="3" t="str">
        <f t="shared" si="227"/>
        <v/>
      </c>
    </row>
    <row r="3608" spans="1:10" x14ac:dyDescent="0.2">
      <c r="A3608" t="s">
        <v>13652</v>
      </c>
      <c r="B3608" t="s">
        <v>13653</v>
      </c>
      <c r="C3608" t="s">
        <v>13654</v>
      </c>
      <c r="D3608" s="3" t="b">
        <f>NOT(ISNA(VLOOKUP(A3608,des!B:B,1,FALSE)))</f>
        <v>0</v>
      </c>
      <c r="E3608" s="3" t="str">
        <f>IF(D3608,VLOOKUP(A3608,des!B:Q,11,FALSE),"")</f>
        <v/>
      </c>
      <c r="F3608" s="3" t="b">
        <f t="shared" si="224"/>
        <v>0</v>
      </c>
      <c r="G3608" s="3" t="str">
        <f t="shared" si="225"/>
        <v/>
      </c>
      <c r="H3608" s="3" t="str">
        <f>IF(D3608,VLOOKUP(A3608,des!B:Q,12,FALSE),"")</f>
        <v/>
      </c>
      <c r="I3608" s="3" t="b">
        <f t="shared" si="226"/>
        <v>0</v>
      </c>
      <c r="J3608" s="3" t="str">
        <f t="shared" si="227"/>
        <v/>
      </c>
    </row>
    <row r="3609" spans="1:10" x14ac:dyDescent="0.2">
      <c r="A3609" t="s">
        <v>13655</v>
      </c>
      <c r="B3609" t="s">
        <v>13656</v>
      </c>
      <c r="C3609" t="s">
        <v>13657</v>
      </c>
      <c r="D3609" s="3" t="b">
        <f>NOT(ISNA(VLOOKUP(A3609,des!B:B,1,FALSE)))</f>
        <v>0</v>
      </c>
      <c r="E3609" s="3" t="str">
        <f>IF(D3609,VLOOKUP(A3609,des!B:Q,11,FALSE),"")</f>
        <v/>
      </c>
      <c r="F3609" s="3" t="b">
        <f t="shared" si="224"/>
        <v>0</v>
      </c>
      <c r="G3609" s="3" t="str">
        <f t="shared" si="225"/>
        <v/>
      </c>
      <c r="H3609" s="3" t="str">
        <f>IF(D3609,VLOOKUP(A3609,des!B:Q,12,FALSE),"")</f>
        <v/>
      </c>
      <c r="I3609" s="3" t="b">
        <f t="shared" si="226"/>
        <v>0</v>
      </c>
      <c r="J3609" s="3" t="str">
        <f t="shared" si="227"/>
        <v/>
      </c>
    </row>
    <row r="3610" spans="1:10" x14ac:dyDescent="0.2">
      <c r="A3610" t="s">
        <v>13658</v>
      </c>
      <c r="B3610" t="s">
        <v>13659</v>
      </c>
      <c r="C3610" t="s">
        <v>13660</v>
      </c>
      <c r="D3610" s="3" t="b">
        <f>NOT(ISNA(VLOOKUP(A3610,des!B:B,1,FALSE)))</f>
        <v>0</v>
      </c>
      <c r="E3610" s="3" t="str">
        <f>IF(D3610,VLOOKUP(A3610,des!B:Q,11,FALSE),"")</f>
        <v/>
      </c>
      <c r="F3610" s="3" t="b">
        <f t="shared" si="224"/>
        <v>0</v>
      </c>
      <c r="G3610" s="3" t="str">
        <f t="shared" si="225"/>
        <v/>
      </c>
      <c r="H3610" s="3" t="str">
        <f>IF(D3610,VLOOKUP(A3610,des!B:Q,12,FALSE),"")</f>
        <v/>
      </c>
      <c r="I3610" s="3" t="b">
        <f t="shared" si="226"/>
        <v>0</v>
      </c>
      <c r="J3610" s="3" t="str">
        <f t="shared" si="227"/>
        <v/>
      </c>
    </row>
    <row r="3611" spans="1:10" x14ac:dyDescent="0.2">
      <c r="A3611" t="s">
        <v>13661</v>
      </c>
      <c r="B3611" t="s">
        <v>13662</v>
      </c>
      <c r="C3611" t="s">
        <v>13663</v>
      </c>
      <c r="D3611" s="3" t="b">
        <f>NOT(ISNA(VLOOKUP(A3611,des!B:B,1,FALSE)))</f>
        <v>0</v>
      </c>
      <c r="E3611" s="3" t="str">
        <f>IF(D3611,VLOOKUP(A3611,des!B:Q,11,FALSE),"")</f>
        <v/>
      </c>
      <c r="F3611" s="3" t="b">
        <f t="shared" si="224"/>
        <v>0</v>
      </c>
      <c r="G3611" s="3" t="str">
        <f t="shared" si="225"/>
        <v/>
      </c>
      <c r="H3611" s="3" t="str">
        <f>IF(D3611,VLOOKUP(A3611,des!B:Q,12,FALSE),"")</f>
        <v/>
      </c>
      <c r="I3611" s="3" t="b">
        <f t="shared" si="226"/>
        <v>0</v>
      </c>
      <c r="J3611" s="3" t="str">
        <f t="shared" si="227"/>
        <v/>
      </c>
    </row>
    <row r="3612" spans="1:10" x14ac:dyDescent="0.2">
      <c r="A3612" t="s">
        <v>13664</v>
      </c>
      <c r="B3612" t="s">
        <v>13665</v>
      </c>
      <c r="C3612" t="s">
        <v>13666</v>
      </c>
      <c r="D3612" s="3" t="b">
        <f>NOT(ISNA(VLOOKUP(A3612,des!B:B,1,FALSE)))</f>
        <v>0</v>
      </c>
      <c r="E3612" s="3" t="str">
        <f>IF(D3612,VLOOKUP(A3612,des!B:Q,11,FALSE),"")</f>
        <v/>
      </c>
      <c r="F3612" s="3" t="b">
        <f t="shared" si="224"/>
        <v>0</v>
      </c>
      <c r="G3612" s="3" t="str">
        <f t="shared" si="225"/>
        <v/>
      </c>
      <c r="H3612" s="3" t="str">
        <f>IF(D3612,VLOOKUP(A3612,des!B:Q,12,FALSE),"")</f>
        <v/>
      </c>
      <c r="I3612" s="3" t="b">
        <f t="shared" si="226"/>
        <v>0</v>
      </c>
      <c r="J3612" s="3" t="str">
        <f t="shared" si="227"/>
        <v/>
      </c>
    </row>
    <row r="3613" spans="1:10" x14ac:dyDescent="0.2">
      <c r="A3613" t="s">
        <v>13667</v>
      </c>
      <c r="B3613" t="s">
        <v>13668</v>
      </c>
      <c r="C3613" t="s">
        <v>13669</v>
      </c>
      <c r="D3613" s="3" t="b">
        <f>NOT(ISNA(VLOOKUP(A3613,des!B:B,1,FALSE)))</f>
        <v>0</v>
      </c>
      <c r="E3613" s="3" t="str">
        <f>IF(D3613,VLOOKUP(A3613,des!B:Q,11,FALSE),"")</f>
        <v/>
      </c>
      <c r="F3613" s="3" t="b">
        <f t="shared" si="224"/>
        <v>0</v>
      </c>
      <c r="G3613" s="3" t="str">
        <f t="shared" si="225"/>
        <v/>
      </c>
      <c r="H3613" s="3" t="str">
        <f>IF(D3613,VLOOKUP(A3613,des!B:Q,12,FALSE),"")</f>
        <v/>
      </c>
      <c r="I3613" s="3" t="b">
        <f t="shared" si="226"/>
        <v>0</v>
      </c>
      <c r="J3613" s="3" t="str">
        <f t="shared" si="227"/>
        <v/>
      </c>
    </row>
    <row r="3614" spans="1:10" x14ac:dyDescent="0.2">
      <c r="A3614" t="s">
        <v>13670</v>
      </c>
      <c r="B3614" t="s">
        <v>13671</v>
      </c>
      <c r="C3614" t="s">
        <v>13672</v>
      </c>
      <c r="D3614" s="3" t="b">
        <f>NOT(ISNA(VLOOKUP(A3614,des!B:B,1,FALSE)))</f>
        <v>0</v>
      </c>
      <c r="E3614" s="3" t="str">
        <f>IF(D3614,VLOOKUP(A3614,des!B:Q,11,FALSE),"")</f>
        <v/>
      </c>
      <c r="F3614" s="3" t="b">
        <f t="shared" si="224"/>
        <v>0</v>
      </c>
      <c r="G3614" s="3" t="str">
        <f t="shared" si="225"/>
        <v/>
      </c>
      <c r="H3614" s="3" t="str">
        <f>IF(D3614,VLOOKUP(A3614,des!B:Q,12,FALSE),"")</f>
        <v/>
      </c>
      <c r="I3614" s="3" t="b">
        <f t="shared" si="226"/>
        <v>0</v>
      </c>
      <c r="J3614" s="3" t="str">
        <f t="shared" si="227"/>
        <v/>
      </c>
    </row>
    <row r="3615" spans="1:10" x14ac:dyDescent="0.2">
      <c r="A3615" t="s">
        <v>13673</v>
      </c>
      <c r="B3615" t="s">
        <v>13674</v>
      </c>
      <c r="C3615" t="s">
        <v>13675</v>
      </c>
      <c r="D3615" s="3" t="b">
        <f>NOT(ISNA(VLOOKUP(A3615,des!B:B,1,FALSE)))</f>
        <v>0</v>
      </c>
      <c r="E3615" s="3" t="str">
        <f>IF(D3615,VLOOKUP(A3615,des!B:Q,11,FALSE),"")</f>
        <v/>
      </c>
      <c r="F3615" s="3" t="b">
        <f t="shared" si="224"/>
        <v>0</v>
      </c>
      <c r="G3615" s="3" t="str">
        <f t="shared" si="225"/>
        <v/>
      </c>
      <c r="H3615" s="3" t="str">
        <f>IF(D3615,VLOOKUP(A3615,des!B:Q,12,FALSE),"")</f>
        <v/>
      </c>
      <c r="I3615" s="3" t="b">
        <f t="shared" si="226"/>
        <v>0</v>
      </c>
      <c r="J3615" s="3" t="str">
        <f t="shared" si="227"/>
        <v/>
      </c>
    </row>
    <row r="3616" spans="1:10" x14ac:dyDescent="0.2">
      <c r="A3616" t="s">
        <v>13676</v>
      </c>
      <c r="B3616" t="s">
        <v>13677</v>
      </c>
      <c r="C3616" t="s">
        <v>13678</v>
      </c>
      <c r="D3616" s="3" t="b">
        <f>NOT(ISNA(VLOOKUP(A3616,des!B:B,1,FALSE)))</f>
        <v>0</v>
      </c>
      <c r="E3616" s="3" t="str">
        <f>IF(D3616,VLOOKUP(A3616,des!B:Q,11,FALSE),"")</f>
        <v/>
      </c>
      <c r="F3616" s="3" t="b">
        <f t="shared" si="224"/>
        <v>0</v>
      </c>
      <c r="G3616" s="3" t="str">
        <f t="shared" si="225"/>
        <v/>
      </c>
      <c r="H3616" s="3" t="str">
        <f>IF(D3616,VLOOKUP(A3616,des!B:Q,12,FALSE),"")</f>
        <v/>
      </c>
      <c r="I3616" s="3" t="b">
        <f t="shared" si="226"/>
        <v>0</v>
      </c>
      <c r="J3616" s="3" t="str">
        <f t="shared" si="227"/>
        <v/>
      </c>
    </row>
    <row r="3617" spans="1:10" x14ac:dyDescent="0.2">
      <c r="A3617" t="s">
        <v>13679</v>
      </c>
      <c r="B3617" t="s">
        <v>13680</v>
      </c>
      <c r="C3617" t="s">
        <v>13681</v>
      </c>
      <c r="D3617" s="3" t="b">
        <f>NOT(ISNA(VLOOKUP(A3617,des!B:B,1,FALSE)))</f>
        <v>0</v>
      </c>
      <c r="E3617" s="3" t="str">
        <f>IF(D3617,VLOOKUP(A3617,des!B:Q,11,FALSE),"")</f>
        <v/>
      </c>
      <c r="F3617" s="3" t="b">
        <f t="shared" si="224"/>
        <v>0</v>
      </c>
      <c r="G3617" s="3" t="str">
        <f t="shared" si="225"/>
        <v/>
      </c>
      <c r="H3617" s="3" t="str">
        <f>IF(D3617,VLOOKUP(A3617,des!B:Q,12,FALSE),"")</f>
        <v/>
      </c>
      <c r="I3617" s="3" t="b">
        <f t="shared" si="226"/>
        <v>0</v>
      </c>
      <c r="J3617" s="3" t="str">
        <f t="shared" si="227"/>
        <v/>
      </c>
    </row>
    <row r="3618" spans="1:10" x14ac:dyDescent="0.2">
      <c r="A3618" t="s">
        <v>13682</v>
      </c>
      <c r="B3618" t="s">
        <v>13683</v>
      </c>
      <c r="C3618" t="s">
        <v>13684</v>
      </c>
      <c r="D3618" s="3" t="b">
        <f>NOT(ISNA(VLOOKUP(A3618,des!B:B,1,FALSE)))</f>
        <v>0</v>
      </c>
      <c r="E3618" s="3" t="str">
        <f>IF(D3618,VLOOKUP(A3618,des!B:Q,11,FALSE),"")</f>
        <v/>
      </c>
      <c r="F3618" s="3" t="b">
        <f t="shared" si="224"/>
        <v>0</v>
      </c>
      <c r="G3618" s="3" t="str">
        <f t="shared" si="225"/>
        <v/>
      </c>
      <c r="H3618" s="3" t="str">
        <f>IF(D3618,VLOOKUP(A3618,des!B:Q,12,FALSE),"")</f>
        <v/>
      </c>
      <c r="I3618" s="3" t="b">
        <f t="shared" si="226"/>
        <v>0</v>
      </c>
      <c r="J3618" s="3" t="str">
        <f t="shared" si="227"/>
        <v/>
      </c>
    </row>
    <row r="3619" spans="1:10" x14ac:dyDescent="0.2">
      <c r="A3619" t="s">
        <v>13685</v>
      </c>
      <c r="B3619" t="s">
        <v>13686</v>
      </c>
      <c r="C3619" t="s">
        <v>13687</v>
      </c>
      <c r="D3619" s="3" t="b">
        <f>NOT(ISNA(VLOOKUP(A3619,des!B:B,1,FALSE)))</f>
        <v>0</v>
      </c>
      <c r="E3619" s="3" t="str">
        <f>IF(D3619,VLOOKUP(A3619,des!B:Q,11,FALSE),"")</f>
        <v/>
      </c>
      <c r="F3619" s="3" t="b">
        <f t="shared" si="224"/>
        <v>0</v>
      </c>
      <c r="G3619" s="3" t="str">
        <f t="shared" si="225"/>
        <v/>
      </c>
      <c r="H3619" s="3" t="str">
        <f>IF(D3619,VLOOKUP(A3619,des!B:Q,12,FALSE),"")</f>
        <v/>
      </c>
      <c r="I3619" s="3" t="b">
        <f t="shared" si="226"/>
        <v>0</v>
      </c>
      <c r="J3619" s="3" t="str">
        <f t="shared" si="227"/>
        <v/>
      </c>
    </row>
    <row r="3620" spans="1:10" x14ac:dyDescent="0.2">
      <c r="A3620" t="s">
        <v>13688</v>
      </c>
      <c r="B3620" t="s">
        <v>13689</v>
      </c>
      <c r="C3620" t="s">
        <v>13690</v>
      </c>
      <c r="D3620" s="3" t="b">
        <f>NOT(ISNA(VLOOKUP(A3620,des!B:B,1,FALSE)))</f>
        <v>0</v>
      </c>
      <c r="E3620" s="3" t="str">
        <f>IF(D3620,VLOOKUP(A3620,des!B:Q,11,FALSE),"")</f>
        <v/>
      </c>
      <c r="F3620" s="3" t="b">
        <f t="shared" si="224"/>
        <v>0</v>
      </c>
      <c r="G3620" s="3" t="str">
        <f t="shared" si="225"/>
        <v/>
      </c>
      <c r="H3620" s="3" t="str">
        <f>IF(D3620,VLOOKUP(A3620,des!B:Q,12,FALSE),"")</f>
        <v/>
      </c>
      <c r="I3620" s="3" t="b">
        <f t="shared" si="226"/>
        <v>0</v>
      </c>
      <c r="J3620" s="3" t="str">
        <f t="shared" si="227"/>
        <v/>
      </c>
    </row>
    <row r="3621" spans="1:10" x14ac:dyDescent="0.2">
      <c r="A3621" t="s">
        <v>13691</v>
      </c>
      <c r="B3621" t="s">
        <v>13692</v>
      </c>
      <c r="C3621" t="s">
        <v>13693</v>
      </c>
      <c r="D3621" s="3" t="b">
        <f>NOT(ISNA(VLOOKUP(A3621,des!B:B,1,FALSE)))</f>
        <v>0</v>
      </c>
      <c r="E3621" s="3" t="str">
        <f>IF(D3621,VLOOKUP(A3621,des!B:Q,11,FALSE),"")</f>
        <v/>
      </c>
      <c r="F3621" s="3" t="b">
        <f t="shared" si="224"/>
        <v>0</v>
      </c>
      <c r="G3621" s="3" t="str">
        <f t="shared" si="225"/>
        <v/>
      </c>
      <c r="H3621" s="3" t="str">
        <f>IF(D3621,VLOOKUP(A3621,des!B:Q,12,FALSE),"")</f>
        <v/>
      </c>
      <c r="I3621" s="3" t="b">
        <f t="shared" si="226"/>
        <v>0</v>
      </c>
      <c r="J3621" s="3" t="str">
        <f t="shared" si="227"/>
        <v/>
      </c>
    </row>
    <row r="3622" spans="1:10" x14ac:dyDescent="0.2">
      <c r="A3622" t="s">
        <v>13694</v>
      </c>
      <c r="B3622" t="s">
        <v>13695</v>
      </c>
      <c r="C3622" t="s">
        <v>13696</v>
      </c>
      <c r="D3622" s="3" t="b">
        <f>NOT(ISNA(VLOOKUP(A3622,des!B:B,1,FALSE)))</f>
        <v>0</v>
      </c>
      <c r="E3622" s="3" t="str">
        <f>IF(D3622,VLOOKUP(A3622,des!B:Q,11,FALSE),"")</f>
        <v/>
      </c>
      <c r="F3622" s="3" t="b">
        <f t="shared" si="224"/>
        <v>0</v>
      </c>
      <c r="G3622" s="3" t="str">
        <f t="shared" si="225"/>
        <v/>
      </c>
      <c r="H3622" s="3" t="str">
        <f>IF(D3622,VLOOKUP(A3622,des!B:Q,12,FALSE),"")</f>
        <v/>
      </c>
      <c r="I3622" s="3" t="b">
        <f t="shared" si="226"/>
        <v>0</v>
      </c>
      <c r="J3622" s="3" t="str">
        <f t="shared" si="227"/>
        <v/>
      </c>
    </row>
    <row r="3623" spans="1:10" x14ac:dyDescent="0.2">
      <c r="A3623" t="s">
        <v>13697</v>
      </c>
      <c r="B3623" t="s">
        <v>13698</v>
      </c>
      <c r="C3623" t="s">
        <v>13699</v>
      </c>
      <c r="D3623" s="3" t="b">
        <f>NOT(ISNA(VLOOKUP(A3623,des!B:B,1,FALSE)))</f>
        <v>0</v>
      </c>
      <c r="E3623" s="3" t="str">
        <f>IF(D3623,VLOOKUP(A3623,des!B:Q,11,FALSE),"")</f>
        <v/>
      </c>
      <c r="F3623" s="3" t="b">
        <f t="shared" si="224"/>
        <v>0</v>
      </c>
      <c r="G3623" s="3" t="str">
        <f t="shared" si="225"/>
        <v/>
      </c>
      <c r="H3623" s="3" t="str">
        <f>IF(D3623,VLOOKUP(A3623,des!B:Q,12,FALSE),"")</f>
        <v/>
      </c>
      <c r="I3623" s="3" t="b">
        <f t="shared" si="226"/>
        <v>0</v>
      </c>
      <c r="J3623" s="3" t="str">
        <f t="shared" si="227"/>
        <v/>
      </c>
    </row>
    <row r="3624" spans="1:10" x14ac:dyDescent="0.2">
      <c r="A3624" t="s">
        <v>13700</v>
      </c>
      <c r="B3624" t="s">
        <v>13701</v>
      </c>
      <c r="C3624" t="s">
        <v>13702</v>
      </c>
      <c r="D3624" s="3" t="b">
        <f>NOT(ISNA(VLOOKUP(A3624,des!B:B,1,FALSE)))</f>
        <v>0</v>
      </c>
      <c r="E3624" s="3" t="str">
        <f>IF(D3624,VLOOKUP(A3624,des!B:Q,11,FALSE),"")</f>
        <v/>
      </c>
      <c r="F3624" s="3" t="b">
        <f t="shared" si="224"/>
        <v>0</v>
      </c>
      <c r="G3624" s="3" t="str">
        <f t="shared" si="225"/>
        <v/>
      </c>
      <c r="H3624" s="3" t="str">
        <f>IF(D3624,VLOOKUP(A3624,des!B:Q,12,FALSE),"")</f>
        <v/>
      </c>
      <c r="I3624" s="3" t="b">
        <f t="shared" si="226"/>
        <v>0</v>
      </c>
      <c r="J3624" s="3" t="str">
        <f t="shared" si="227"/>
        <v/>
      </c>
    </row>
    <row r="3625" spans="1:10" x14ac:dyDescent="0.2">
      <c r="A3625" t="s">
        <v>13703</v>
      </c>
      <c r="B3625" t="s">
        <v>13704</v>
      </c>
      <c r="C3625" t="s">
        <v>13705</v>
      </c>
      <c r="D3625" s="3" t="b">
        <f>NOT(ISNA(VLOOKUP(A3625,des!B:B,1,FALSE)))</f>
        <v>0</v>
      </c>
      <c r="E3625" s="3" t="str">
        <f>IF(D3625,VLOOKUP(A3625,des!B:Q,11,FALSE),"")</f>
        <v/>
      </c>
      <c r="F3625" s="3" t="b">
        <f t="shared" si="224"/>
        <v>0</v>
      </c>
      <c r="G3625" s="3" t="str">
        <f t="shared" si="225"/>
        <v/>
      </c>
      <c r="H3625" s="3" t="str">
        <f>IF(D3625,VLOOKUP(A3625,des!B:Q,12,FALSE),"")</f>
        <v/>
      </c>
      <c r="I3625" s="3" t="b">
        <f t="shared" si="226"/>
        <v>0</v>
      </c>
      <c r="J3625" s="3" t="str">
        <f t="shared" si="227"/>
        <v/>
      </c>
    </row>
    <row r="3626" spans="1:10" x14ac:dyDescent="0.2">
      <c r="A3626" t="s">
        <v>13706</v>
      </c>
      <c r="B3626" t="s">
        <v>13707</v>
      </c>
      <c r="C3626" t="s">
        <v>13708</v>
      </c>
      <c r="D3626" s="3" t="b">
        <f>NOT(ISNA(VLOOKUP(A3626,des!B:B,1,FALSE)))</f>
        <v>0</v>
      </c>
      <c r="E3626" s="3" t="str">
        <f>IF(D3626,VLOOKUP(A3626,des!B:Q,11,FALSE),"")</f>
        <v/>
      </c>
      <c r="F3626" s="3" t="b">
        <f t="shared" si="224"/>
        <v>0</v>
      </c>
      <c r="G3626" s="3" t="str">
        <f t="shared" si="225"/>
        <v/>
      </c>
      <c r="H3626" s="3" t="str">
        <f>IF(D3626,VLOOKUP(A3626,des!B:Q,12,FALSE),"")</f>
        <v/>
      </c>
      <c r="I3626" s="3" t="b">
        <f t="shared" si="226"/>
        <v>0</v>
      </c>
      <c r="J3626" s="3" t="str">
        <f t="shared" si="227"/>
        <v/>
      </c>
    </row>
    <row r="3627" spans="1:10" x14ac:dyDescent="0.2">
      <c r="A3627" t="s">
        <v>13709</v>
      </c>
      <c r="B3627" t="s">
        <v>13710</v>
      </c>
      <c r="C3627" t="s">
        <v>13711</v>
      </c>
      <c r="D3627" s="3" t="b">
        <f>NOT(ISNA(VLOOKUP(A3627,des!B:B,1,FALSE)))</f>
        <v>0</v>
      </c>
      <c r="E3627" s="3" t="str">
        <f>IF(D3627,VLOOKUP(A3627,des!B:Q,11,FALSE),"")</f>
        <v/>
      </c>
      <c r="F3627" s="3" t="b">
        <f t="shared" si="224"/>
        <v>0</v>
      </c>
      <c r="G3627" s="3" t="str">
        <f t="shared" si="225"/>
        <v/>
      </c>
      <c r="H3627" s="3" t="str">
        <f>IF(D3627,VLOOKUP(A3627,des!B:Q,12,FALSE),"")</f>
        <v/>
      </c>
      <c r="I3627" s="3" t="b">
        <f t="shared" si="226"/>
        <v>0</v>
      </c>
      <c r="J3627" s="3" t="str">
        <f t="shared" si="227"/>
        <v/>
      </c>
    </row>
    <row r="3628" spans="1:10" x14ac:dyDescent="0.2">
      <c r="A3628" t="s">
        <v>13712</v>
      </c>
      <c r="B3628" t="s">
        <v>13713</v>
      </c>
      <c r="C3628" t="s">
        <v>13714</v>
      </c>
      <c r="D3628" s="3" t="b">
        <f>NOT(ISNA(VLOOKUP(A3628,des!B:B,1,FALSE)))</f>
        <v>0</v>
      </c>
      <c r="E3628" s="3" t="str">
        <f>IF(D3628,VLOOKUP(A3628,des!B:Q,11,FALSE),"")</f>
        <v/>
      </c>
      <c r="F3628" s="3" t="b">
        <f t="shared" si="224"/>
        <v>0</v>
      </c>
      <c r="G3628" s="3" t="str">
        <f t="shared" si="225"/>
        <v/>
      </c>
      <c r="H3628" s="3" t="str">
        <f>IF(D3628,VLOOKUP(A3628,des!B:Q,12,FALSE),"")</f>
        <v/>
      </c>
      <c r="I3628" s="3" t="b">
        <f t="shared" si="226"/>
        <v>0</v>
      </c>
      <c r="J3628" s="3" t="str">
        <f t="shared" si="227"/>
        <v/>
      </c>
    </row>
    <row r="3629" spans="1:10" x14ac:dyDescent="0.2">
      <c r="A3629" t="s">
        <v>13715</v>
      </c>
      <c r="B3629" t="s">
        <v>13716</v>
      </c>
      <c r="C3629" t="s">
        <v>13717</v>
      </c>
      <c r="D3629" s="3" t="b">
        <f>NOT(ISNA(VLOOKUP(A3629,des!B:B,1,FALSE)))</f>
        <v>0</v>
      </c>
      <c r="E3629" s="3" t="str">
        <f>IF(D3629,VLOOKUP(A3629,des!B:Q,11,FALSE),"")</f>
        <v/>
      </c>
      <c r="F3629" s="3" t="b">
        <f t="shared" si="224"/>
        <v>0</v>
      </c>
      <c r="G3629" s="3" t="str">
        <f t="shared" si="225"/>
        <v/>
      </c>
      <c r="H3629" s="3" t="str">
        <f>IF(D3629,VLOOKUP(A3629,des!B:Q,12,FALSE),"")</f>
        <v/>
      </c>
      <c r="I3629" s="3" t="b">
        <f t="shared" si="226"/>
        <v>0</v>
      </c>
      <c r="J3629" s="3" t="str">
        <f t="shared" si="227"/>
        <v/>
      </c>
    </row>
    <row r="3630" spans="1:10" x14ac:dyDescent="0.2">
      <c r="A3630" t="s">
        <v>13718</v>
      </c>
      <c r="B3630" t="s">
        <v>13719</v>
      </c>
      <c r="C3630" t="s">
        <v>13720</v>
      </c>
      <c r="D3630" s="3" t="b">
        <f>NOT(ISNA(VLOOKUP(A3630,des!B:B,1,FALSE)))</f>
        <v>0</v>
      </c>
      <c r="E3630" s="3" t="str">
        <f>IF(D3630,VLOOKUP(A3630,des!B:Q,11,FALSE),"")</f>
        <v/>
      </c>
      <c r="F3630" s="3" t="b">
        <f t="shared" si="224"/>
        <v>0</v>
      </c>
      <c r="G3630" s="3" t="str">
        <f t="shared" si="225"/>
        <v/>
      </c>
      <c r="H3630" s="3" t="str">
        <f>IF(D3630,VLOOKUP(A3630,des!B:Q,12,FALSE),"")</f>
        <v/>
      </c>
      <c r="I3630" s="3" t="b">
        <f t="shared" si="226"/>
        <v>0</v>
      </c>
      <c r="J3630" s="3" t="str">
        <f t="shared" si="227"/>
        <v/>
      </c>
    </row>
    <row r="3631" spans="1:10" x14ac:dyDescent="0.2">
      <c r="A3631" t="s">
        <v>13721</v>
      </c>
      <c r="B3631" t="s">
        <v>13722</v>
      </c>
      <c r="C3631" t="s">
        <v>13723</v>
      </c>
      <c r="D3631" s="3" t="b">
        <f>NOT(ISNA(VLOOKUP(A3631,des!B:B,1,FALSE)))</f>
        <v>0</v>
      </c>
      <c r="E3631" s="3" t="str">
        <f>IF(D3631,VLOOKUP(A3631,des!B:Q,11,FALSE),"")</f>
        <v/>
      </c>
      <c r="F3631" s="3" t="b">
        <f t="shared" si="224"/>
        <v>0</v>
      </c>
      <c r="G3631" s="3" t="str">
        <f t="shared" si="225"/>
        <v/>
      </c>
      <c r="H3631" s="3" t="str">
        <f>IF(D3631,VLOOKUP(A3631,des!B:Q,12,FALSE),"")</f>
        <v/>
      </c>
      <c r="I3631" s="3" t="b">
        <f t="shared" si="226"/>
        <v>0</v>
      </c>
      <c r="J3631" s="3" t="str">
        <f t="shared" si="227"/>
        <v/>
      </c>
    </row>
    <row r="3632" spans="1:10" x14ac:dyDescent="0.2">
      <c r="A3632" t="s">
        <v>13724</v>
      </c>
      <c r="B3632" t="s">
        <v>13725</v>
      </c>
      <c r="C3632" t="s">
        <v>13726</v>
      </c>
      <c r="D3632" s="3" t="b">
        <f>NOT(ISNA(VLOOKUP(A3632,des!B:B,1,FALSE)))</f>
        <v>0</v>
      </c>
      <c r="E3632" s="3" t="str">
        <f>IF(D3632,VLOOKUP(A3632,des!B:Q,11,FALSE),"")</f>
        <v/>
      </c>
      <c r="F3632" s="3" t="b">
        <f t="shared" si="224"/>
        <v>0</v>
      </c>
      <c r="G3632" s="3" t="str">
        <f t="shared" si="225"/>
        <v/>
      </c>
      <c r="H3632" s="3" t="str">
        <f>IF(D3632,VLOOKUP(A3632,des!B:Q,12,FALSE),"")</f>
        <v/>
      </c>
      <c r="I3632" s="3" t="b">
        <f t="shared" si="226"/>
        <v>0</v>
      </c>
      <c r="J3632" s="3" t="str">
        <f t="shared" si="227"/>
        <v/>
      </c>
    </row>
    <row r="3633" spans="1:10" x14ac:dyDescent="0.2">
      <c r="A3633" t="s">
        <v>13727</v>
      </c>
      <c r="B3633" t="s">
        <v>13728</v>
      </c>
      <c r="C3633" t="s">
        <v>13729</v>
      </c>
      <c r="D3633" s="3" t="b">
        <f>NOT(ISNA(VLOOKUP(A3633,des!B:B,1,FALSE)))</f>
        <v>0</v>
      </c>
      <c r="E3633" s="3" t="str">
        <f>IF(D3633,VLOOKUP(A3633,des!B:Q,11,FALSE),"")</f>
        <v/>
      </c>
      <c r="F3633" s="3" t="b">
        <f t="shared" si="224"/>
        <v>0</v>
      </c>
      <c r="G3633" s="3" t="str">
        <f t="shared" si="225"/>
        <v/>
      </c>
      <c r="H3633" s="3" t="str">
        <f>IF(D3633,VLOOKUP(A3633,des!B:Q,12,FALSE),"")</f>
        <v/>
      </c>
      <c r="I3633" s="3" t="b">
        <f t="shared" si="226"/>
        <v>0</v>
      </c>
      <c r="J3633" s="3" t="str">
        <f t="shared" si="227"/>
        <v/>
      </c>
    </row>
    <row r="3634" spans="1:10" x14ac:dyDescent="0.2">
      <c r="A3634" t="s">
        <v>13730</v>
      </c>
      <c r="B3634" t="s">
        <v>13731</v>
      </c>
      <c r="C3634" t="s">
        <v>13732</v>
      </c>
      <c r="D3634" s="3" t="b">
        <f>NOT(ISNA(VLOOKUP(A3634,des!B:B,1,FALSE)))</f>
        <v>0</v>
      </c>
      <c r="E3634" s="3" t="str">
        <f>IF(D3634,VLOOKUP(A3634,des!B:Q,11,FALSE),"")</f>
        <v/>
      </c>
      <c r="F3634" s="3" t="b">
        <f t="shared" si="224"/>
        <v>0</v>
      </c>
      <c r="G3634" s="3" t="str">
        <f t="shared" si="225"/>
        <v/>
      </c>
      <c r="H3634" s="3" t="str">
        <f>IF(D3634,VLOOKUP(A3634,des!B:Q,12,FALSE),"")</f>
        <v/>
      </c>
      <c r="I3634" s="3" t="b">
        <f t="shared" si="226"/>
        <v>0</v>
      </c>
      <c r="J3634" s="3" t="str">
        <f t="shared" si="227"/>
        <v/>
      </c>
    </row>
    <row r="3635" spans="1:10" x14ac:dyDescent="0.2">
      <c r="A3635" t="s">
        <v>13733</v>
      </c>
      <c r="B3635" t="s">
        <v>13734</v>
      </c>
      <c r="C3635" t="s">
        <v>13735</v>
      </c>
      <c r="D3635" s="3" t="b">
        <f>NOT(ISNA(VLOOKUP(A3635,des!B:B,1,FALSE)))</f>
        <v>0</v>
      </c>
      <c r="E3635" s="3" t="str">
        <f>IF(D3635,VLOOKUP(A3635,des!B:Q,11,FALSE),"")</f>
        <v/>
      </c>
      <c r="F3635" s="3" t="b">
        <f t="shared" si="224"/>
        <v>0</v>
      </c>
      <c r="G3635" s="3" t="str">
        <f t="shared" si="225"/>
        <v/>
      </c>
      <c r="H3635" s="3" t="str">
        <f>IF(D3635,VLOOKUP(A3635,des!B:Q,12,FALSE),"")</f>
        <v/>
      </c>
      <c r="I3635" s="3" t="b">
        <f t="shared" si="226"/>
        <v>0</v>
      </c>
      <c r="J3635" s="3" t="str">
        <f t="shared" si="227"/>
        <v/>
      </c>
    </row>
    <row r="3636" spans="1:10" x14ac:dyDescent="0.2">
      <c r="A3636" t="s">
        <v>13736</v>
      </c>
      <c r="B3636" t="s">
        <v>13737</v>
      </c>
      <c r="C3636" t="s">
        <v>13738</v>
      </c>
      <c r="D3636" s="3" t="b">
        <f>NOT(ISNA(VLOOKUP(A3636,des!B:B,1,FALSE)))</f>
        <v>0</v>
      </c>
      <c r="E3636" s="3" t="str">
        <f>IF(D3636,VLOOKUP(A3636,des!B:Q,11,FALSE),"")</f>
        <v/>
      </c>
      <c r="F3636" s="3" t="b">
        <f t="shared" si="224"/>
        <v>0</v>
      </c>
      <c r="G3636" s="3" t="str">
        <f t="shared" si="225"/>
        <v/>
      </c>
      <c r="H3636" s="3" t="str">
        <f>IF(D3636,VLOOKUP(A3636,des!B:Q,12,FALSE),"")</f>
        <v/>
      </c>
      <c r="I3636" s="3" t="b">
        <f t="shared" si="226"/>
        <v>0</v>
      </c>
      <c r="J3636" s="3" t="str">
        <f t="shared" si="227"/>
        <v/>
      </c>
    </row>
    <row r="3637" spans="1:10" x14ac:dyDescent="0.2">
      <c r="A3637" t="s">
        <v>13739</v>
      </c>
      <c r="B3637" t="s">
        <v>13740</v>
      </c>
      <c r="C3637" t="s">
        <v>13741</v>
      </c>
      <c r="D3637" s="3" t="b">
        <f>NOT(ISNA(VLOOKUP(A3637,des!B:B,1,FALSE)))</f>
        <v>0</v>
      </c>
      <c r="E3637" s="3" t="str">
        <f>IF(D3637,VLOOKUP(A3637,des!B:Q,11,FALSE),"")</f>
        <v/>
      </c>
      <c r="F3637" s="3" t="b">
        <f t="shared" si="224"/>
        <v>0</v>
      </c>
      <c r="G3637" s="3" t="str">
        <f t="shared" si="225"/>
        <v/>
      </c>
      <c r="H3637" s="3" t="str">
        <f>IF(D3637,VLOOKUP(A3637,des!B:Q,12,FALSE),"")</f>
        <v/>
      </c>
      <c r="I3637" s="3" t="b">
        <f t="shared" si="226"/>
        <v>0</v>
      </c>
      <c r="J3637" s="3" t="str">
        <f t="shared" si="227"/>
        <v/>
      </c>
    </row>
    <row r="3638" spans="1:10" x14ac:dyDescent="0.2">
      <c r="A3638" t="s">
        <v>13742</v>
      </c>
      <c r="B3638" t="s">
        <v>13743</v>
      </c>
      <c r="C3638" t="s">
        <v>13744</v>
      </c>
      <c r="D3638" s="3" t="b">
        <f>NOT(ISNA(VLOOKUP(A3638,des!B:B,1,FALSE)))</f>
        <v>0</v>
      </c>
      <c r="E3638" s="3" t="str">
        <f>IF(D3638,VLOOKUP(A3638,des!B:Q,11,FALSE),"")</f>
        <v/>
      </c>
      <c r="F3638" s="3" t="b">
        <f t="shared" si="224"/>
        <v>0</v>
      </c>
      <c r="G3638" s="3" t="str">
        <f t="shared" si="225"/>
        <v/>
      </c>
      <c r="H3638" s="3" t="str">
        <f>IF(D3638,VLOOKUP(A3638,des!B:Q,12,FALSE),"")</f>
        <v/>
      </c>
      <c r="I3638" s="3" t="b">
        <f t="shared" si="226"/>
        <v>0</v>
      </c>
      <c r="J3638" s="3" t="str">
        <f t="shared" si="227"/>
        <v/>
      </c>
    </row>
    <row r="3639" spans="1:10" x14ac:dyDescent="0.2">
      <c r="A3639" t="s">
        <v>13745</v>
      </c>
      <c r="B3639" t="s">
        <v>13746</v>
      </c>
      <c r="C3639" t="s">
        <v>13747</v>
      </c>
      <c r="D3639" s="3" t="b">
        <f>NOT(ISNA(VLOOKUP(A3639,des!B:B,1,FALSE)))</f>
        <v>0</v>
      </c>
      <c r="E3639" s="3" t="str">
        <f>IF(D3639,VLOOKUP(A3639,des!B:Q,11,FALSE),"")</f>
        <v/>
      </c>
      <c r="F3639" s="3" t="b">
        <f t="shared" si="224"/>
        <v>0</v>
      </c>
      <c r="G3639" s="3" t="str">
        <f t="shared" si="225"/>
        <v/>
      </c>
      <c r="H3639" s="3" t="str">
        <f>IF(D3639,VLOOKUP(A3639,des!B:Q,12,FALSE),"")</f>
        <v/>
      </c>
      <c r="I3639" s="3" t="b">
        <f t="shared" si="226"/>
        <v>0</v>
      </c>
      <c r="J3639" s="3" t="str">
        <f t="shared" si="227"/>
        <v/>
      </c>
    </row>
    <row r="3640" spans="1:10" x14ac:dyDescent="0.2">
      <c r="A3640" t="s">
        <v>13748</v>
      </c>
      <c r="B3640" t="s">
        <v>13749</v>
      </c>
      <c r="C3640" t="s">
        <v>13750</v>
      </c>
      <c r="D3640" s="3" t="b">
        <f>NOT(ISNA(VLOOKUP(A3640,des!B:B,1,FALSE)))</f>
        <v>0</v>
      </c>
      <c r="E3640" s="3" t="str">
        <f>IF(D3640,VLOOKUP(A3640,des!B:Q,11,FALSE),"")</f>
        <v/>
      </c>
      <c r="F3640" s="3" t="b">
        <f t="shared" si="224"/>
        <v>0</v>
      </c>
      <c r="G3640" s="3" t="str">
        <f t="shared" si="225"/>
        <v/>
      </c>
      <c r="H3640" s="3" t="str">
        <f>IF(D3640,VLOOKUP(A3640,des!B:Q,12,FALSE),"")</f>
        <v/>
      </c>
      <c r="I3640" s="3" t="b">
        <f t="shared" si="226"/>
        <v>0</v>
      </c>
      <c r="J3640" s="3" t="str">
        <f t="shared" si="227"/>
        <v/>
      </c>
    </row>
    <row r="3641" spans="1:10" x14ac:dyDescent="0.2">
      <c r="A3641" t="s">
        <v>13751</v>
      </c>
      <c r="B3641" t="s">
        <v>13752</v>
      </c>
      <c r="C3641" t="s">
        <v>13753</v>
      </c>
      <c r="D3641" s="3" t="b">
        <f>NOT(ISNA(VLOOKUP(A3641,des!B:B,1,FALSE)))</f>
        <v>0</v>
      </c>
      <c r="E3641" s="3" t="str">
        <f>IF(D3641,VLOOKUP(A3641,des!B:Q,11,FALSE),"")</f>
        <v/>
      </c>
      <c r="F3641" s="3" t="b">
        <f t="shared" si="224"/>
        <v>0</v>
      </c>
      <c r="G3641" s="3" t="str">
        <f t="shared" si="225"/>
        <v/>
      </c>
      <c r="H3641" s="3" t="str">
        <f>IF(D3641,VLOOKUP(A3641,des!B:Q,12,FALSE),"")</f>
        <v/>
      </c>
      <c r="I3641" s="3" t="b">
        <f t="shared" si="226"/>
        <v>0</v>
      </c>
      <c r="J3641" s="3" t="str">
        <f t="shared" si="227"/>
        <v/>
      </c>
    </row>
    <row r="3642" spans="1:10" x14ac:dyDescent="0.2">
      <c r="A3642" t="s">
        <v>13754</v>
      </c>
      <c r="B3642" t="s">
        <v>13755</v>
      </c>
      <c r="C3642" t="s">
        <v>13756</v>
      </c>
      <c r="D3642" s="3" t="b">
        <f>NOT(ISNA(VLOOKUP(A3642,des!B:B,1,FALSE)))</f>
        <v>0</v>
      </c>
      <c r="E3642" s="3" t="str">
        <f>IF(D3642,VLOOKUP(A3642,des!B:Q,11,FALSE),"")</f>
        <v/>
      </c>
      <c r="F3642" s="3" t="b">
        <f t="shared" si="224"/>
        <v>0</v>
      </c>
      <c r="G3642" s="3" t="str">
        <f t="shared" si="225"/>
        <v/>
      </c>
      <c r="H3642" s="3" t="str">
        <f>IF(D3642,VLOOKUP(A3642,des!B:Q,12,FALSE),"")</f>
        <v/>
      </c>
      <c r="I3642" s="3" t="b">
        <f t="shared" si="226"/>
        <v>0</v>
      </c>
      <c r="J3642" s="3" t="str">
        <f t="shared" si="227"/>
        <v/>
      </c>
    </row>
    <row r="3643" spans="1:10" x14ac:dyDescent="0.2">
      <c r="A3643" t="s">
        <v>13757</v>
      </c>
      <c r="B3643" t="s">
        <v>13758</v>
      </c>
      <c r="C3643" t="s">
        <v>13759</v>
      </c>
      <c r="D3643" s="3" t="b">
        <f>NOT(ISNA(VLOOKUP(A3643,des!B:B,1,FALSE)))</f>
        <v>0</v>
      </c>
      <c r="E3643" s="3" t="str">
        <f>IF(D3643,VLOOKUP(A3643,des!B:Q,11,FALSE),"")</f>
        <v/>
      </c>
      <c r="F3643" s="3" t="b">
        <f t="shared" si="224"/>
        <v>0</v>
      </c>
      <c r="G3643" s="3" t="str">
        <f t="shared" si="225"/>
        <v/>
      </c>
      <c r="H3643" s="3" t="str">
        <f>IF(D3643,VLOOKUP(A3643,des!B:Q,12,FALSE),"")</f>
        <v/>
      </c>
      <c r="I3643" s="3" t="b">
        <f t="shared" si="226"/>
        <v>0</v>
      </c>
      <c r="J3643" s="3" t="str">
        <f t="shared" si="227"/>
        <v/>
      </c>
    </row>
    <row r="3644" spans="1:10" x14ac:dyDescent="0.2">
      <c r="A3644" t="s">
        <v>13760</v>
      </c>
      <c r="B3644" t="s">
        <v>13761</v>
      </c>
      <c r="C3644" t="s">
        <v>13762</v>
      </c>
      <c r="D3644" s="3" t="b">
        <f>NOT(ISNA(VLOOKUP(A3644,des!B:B,1,FALSE)))</f>
        <v>0</v>
      </c>
      <c r="E3644" s="3" t="str">
        <f>IF(D3644,VLOOKUP(A3644,des!B:Q,11,FALSE),"")</f>
        <v/>
      </c>
      <c r="F3644" s="3" t="b">
        <f t="shared" si="224"/>
        <v>0</v>
      </c>
      <c r="G3644" s="3" t="str">
        <f t="shared" si="225"/>
        <v/>
      </c>
      <c r="H3644" s="3" t="str">
        <f>IF(D3644,VLOOKUP(A3644,des!B:Q,12,FALSE),"")</f>
        <v/>
      </c>
      <c r="I3644" s="3" t="b">
        <f t="shared" si="226"/>
        <v>0</v>
      </c>
      <c r="J3644" s="3" t="str">
        <f t="shared" si="227"/>
        <v/>
      </c>
    </row>
    <row r="3645" spans="1:10" x14ac:dyDescent="0.2">
      <c r="A3645" t="s">
        <v>13763</v>
      </c>
      <c r="B3645" t="s">
        <v>13764</v>
      </c>
      <c r="C3645" t="s">
        <v>13765</v>
      </c>
      <c r="D3645" s="3" t="b">
        <f>NOT(ISNA(VLOOKUP(A3645,des!B:B,1,FALSE)))</f>
        <v>0</v>
      </c>
      <c r="E3645" s="3" t="str">
        <f>IF(D3645,VLOOKUP(A3645,des!B:Q,11,FALSE),"")</f>
        <v/>
      </c>
      <c r="F3645" s="3" t="b">
        <f t="shared" si="224"/>
        <v>0</v>
      </c>
      <c r="G3645" s="3" t="str">
        <f t="shared" si="225"/>
        <v/>
      </c>
      <c r="H3645" s="3" t="str">
        <f>IF(D3645,VLOOKUP(A3645,des!B:Q,12,FALSE),"")</f>
        <v/>
      </c>
      <c r="I3645" s="3" t="b">
        <f t="shared" si="226"/>
        <v>0</v>
      </c>
      <c r="J3645" s="3" t="str">
        <f t="shared" si="227"/>
        <v/>
      </c>
    </row>
    <row r="3646" spans="1:10" x14ac:dyDescent="0.2">
      <c r="A3646" t="s">
        <v>13766</v>
      </c>
      <c r="B3646" t="s">
        <v>13767</v>
      </c>
      <c r="C3646" t="s">
        <v>13768</v>
      </c>
      <c r="D3646" s="3" t="b">
        <f>NOT(ISNA(VLOOKUP(A3646,des!B:B,1,FALSE)))</f>
        <v>0</v>
      </c>
      <c r="E3646" s="3" t="str">
        <f>IF(D3646,VLOOKUP(A3646,des!B:Q,11,FALSE),"")</f>
        <v/>
      </c>
      <c r="F3646" s="3" t="b">
        <f t="shared" si="224"/>
        <v>0</v>
      </c>
      <c r="G3646" s="3" t="str">
        <f t="shared" si="225"/>
        <v/>
      </c>
      <c r="H3646" s="3" t="str">
        <f>IF(D3646,VLOOKUP(A3646,des!B:Q,12,FALSE),"")</f>
        <v/>
      </c>
      <c r="I3646" s="3" t="b">
        <f t="shared" si="226"/>
        <v>0</v>
      </c>
      <c r="J3646" s="3" t="str">
        <f t="shared" si="227"/>
        <v/>
      </c>
    </row>
    <row r="3647" spans="1:10" x14ac:dyDescent="0.2">
      <c r="A3647" t="s">
        <v>13769</v>
      </c>
      <c r="B3647" t="s">
        <v>13770</v>
      </c>
      <c r="C3647" t="s">
        <v>13771</v>
      </c>
      <c r="D3647" s="3" t="b">
        <f>NOT(ISNA(VLOOKUP(A3647,des!B:B,1,FALSE)))</f>
        <v>0</v>
      </c>
      <c r="E3647" s="3" t="str">
        <f>IF(D3647,VLOOKUP(A3647,des!B:Q,11,FALSE),"")</f>
        <v/>
      </c>
      <c r="F3647" s="3" t="b">
        <f t="shared" si="224"/>
        <v>0</v>
      </c>
      <c r="G3647" s="3" t="str">
        <f t="shared" si="225"/>
        <v/>
      </c>
      <c r="H3647" s="3" t="str">
        <f>IF(D3647,VLOOKUP(A3647,des!B:Q,12,FALSE),"")</f>
        <v/>
      </c>
      <c r="I3647" s="3" t="b">
        <f t="shared" si="226"/>
        <v>0</v>
      </c>
      <c r="J3647" s="3" t="str">
        <f t="shared" si="227"/>
        <v/>
      </c>
    </row>
    <row r="3648" spans="1:10" x14ac:dyDescent="0.2">
      <c r="A3648" t="s">
        <v>13772</v>
      </c>
      <c r="B3648" t="s">
        <v>13773</v>
      </c>
      <c r="C3648" t="s">
        <v>13774</v>
      </c>
      <c r="D3648" s="3" t="b">
        <f>NOT(ISNA(VLOOKUP(A3648,des!B:B,1,FALSE)))</f>
        <v>0</v>
      </c>
      <c r="E3648" s="3" t="str">
        <f>IF(D3648,VLOOKUP(A3648,des!B:Q,11,FALSE),"")</f>
        <v/>
      </c>
      <c r="F3648" s="3" t="b">
        <f t="shared" si="224"/>
        <v>0</v>
      </c>
      <c r="G3648" s="3" t="str">
        <f t="shared" si="225"/>
        <v/>
      </c>
      <c r="H3648" s="3" t="str">
        <f>IF(D3648,VLOOKUP(A3648,des!B:Q,12,FALSE),"")</f>
        <v/>
      </c>
      <c r="I3648" s="3" t="b">
        <f t="shared" si="226"/>
        <v>0</v>
      </c>
      <c r="J3648" s="3" t="str">
        <f t="shared" si="227"/>
        <v/>
      </c>
    </row>
    <row r="3649" spans="1:10" x14ac:dyDescent="0.2">
      <c r="A3649" t="s">
        <v>13775</v>
      </c>
      <c r="B3649" t="s">
        <v>13776</v>
      </c>
      <c r="C3649" t="s">
        <v>13777</v>
      </c>
      <c r="D3649" s="3" t="b">
        <f>NOT(ISNA(VLOOKUP(A3649,des!B:B,1,FALSE)))</f>
        <v>0</v>
      </c>
      <c r="E3649" s="3" t="str">
        <f>IF(D3649,VLOOKUP(A3649,des!B:Q,11,FALSE),"")</f>
        <v/>
      </c>
      <c r="F3649" s="3" t="b">
        <f t="shared" si="224"/>
        <v>0</v>
      </c>
      <c r="G3649" s="3" t="str">
        <f t="shared" si="225"/>
        <v/>
      </c>
      <c r="H3649" s="3" t="str">
        <f>IF(D3649,VLOOKUP(A3649,des!B:Q,12,FALSE),"")</f>
        <v/>
      </c>
      <c r="I3649" s="3" t="b">
        <f t="shared" si="226"/>
        <v>0</v>
      </c>
      <c r="J3649" s="3" t="str">
        <f t="shared" si="227"/>
        <v/>
      </c>
    </row>
    <row r="3650" spans="1:10" x14ac:dyDescent="0.2">
      <c r="A3650" t="s">
        <v>13778</v>
      </c>
      <c r="B3650" t="s">
        <v>13779</v>
      </c>
      <c r="C3650" t="s">
        <v>13780</v>
      </c>
      <c r="D3650" s="3" t="b">
        <f>NOT(ISNA(VLOOKUP(A3650,des!B:B,1,FALSE)))</f>
        <v>0</v>
      </c>
      <c r="E3650" s="3" t="str">
        <f>IF(D3650,VLOOKUP(A3650,des!B:Q,11,FALSE),"")</f>
        <v/>
      </c>
      <c r="F3650" s="3" t="b">
        <f t="shared" si="224"/>
        <v>0</v>
      </c>
      <c r="G3650" s="3" t="str">
        <f t="shared" si="225"/>
        <v/>
      </c>
      <c r="H3650" s="3" t="str">
        <f>IF(D3650,VLOOKUP(A3650,des!B:Q,12,FALSE),"")</f>
        <v/>
      </c>
      <c r="I3650" s="3" t="b">
        <f t="shared" si="226"/>
        <v>0</v>
      </c>
      <c r="J3650" s="3" t="str">
        <f t="shared" si="227"/>
        <v/>
      </c>
    </row>
    <row r="3651" spans="1:10" x14ac:dyDescent="0.2">
      <c r="A3651" t="s">
        <v>13781</v>
      </c>
      <c r="B3651" t="s">
        <v>13782</v>
      </c>
      <c r="C3651" t="s">
        <v>13783</v>
      </c>
      <c r="D3651" s="3" t="b">
        <f>NOT(ISNA(VLOOKUP(A3651,des!B:B,1,FALSE)))</f>
        <v>0</v>
      </c>
      <c r="E3651" s="3" t="str">
        <f>IF(D3651,VLOOKUP(A3651,des!B:Q,11,FALSE),"")</f>
        <v/>
      </c>
      <c r="F3651" s="3" t="b">
        <f t="shared" si="224"/>
        <v>0</v>
      </c>
      <c r="G3651" s="3" t="str">
        <f t="shared" si="225"/>
        <v/>
      </c>
      <c r="H3651" s="3" t="str">
        <f>IF(D3651,VLOOKUP(A3651,des!B:Q,12,FALSE),"")</f>
        <v/>
      </c>
      <c r="I3651" s="3" t="b">
        <f t="shared" si="226"/>
        <v>0</v>
      </c>
      <c r="J3651" s="3" t="str">
        <f t="shared" si="227"/>
        <v/>
      </c>
    </row>
    <row r="3652" spans="1:10" x14ac:dyDescent="0.2">
      <c r="A3652" t="s">
        <v>13784</v>
      </c>
      <c r="B3652" t="s">
        <v>13785</v>
      </c>
      <c r="C3652" t="s">
        <v>13786</v>
      </c>
      <c r="D3652" s="3" t="b">
        <f>NOT(ISNA(VLOOKUP(A3652,des!B:B,1,FALSE)))</f>
        <v>0</v>
      </c>
      <c r="E3652" s="3" t="str">
        <f>IF(D3652,VLOOKUP(A3652,des!B:Q,11,FALSE),"")</f>
        <v/>
      </c>
      <c r="F3652" s="3" t="b">
        <f t="shared" si="224"/>
        <v>0</v>
      </c>
      <c r="G3652" s="3" t="str">
        <f t="shared" si="225"/>
        <v/>
      </c>
      <c r="H3652" s="3" t="str">
        <f>IF(D3652,VLOOKUP(A3652,des!B:Q,12,FALSE),"")</f>
        <v/>
      </c>
      <c r="I3652" s="3" t="b">
        <f t="shared" si="226"/>
        <v>0</v>
      </c>
      <c r="J3652" s="3" t="str">
        <f t="shared" si="227"/>
        <v/>
      </c>
    </row>
    <row r="3653" spans="1:10" x14ac:dyDescent="0.2">
      <c r="A3653" t="s">
        <v>13787</v>
      </c>
      <c r="B3653" t="s">
        <v>13788</v>
      </c>
      <c r="C3653" t="s">
        <v>13789</v>
      </c>
      <c r="D3653" s="3" t="b">
        <f>NOT(ISNA(VLOOKUP(A3653,des!B:B,1,FALSE)))</f>
        <v>0</v>
      </c>
      <c r="E3653" s="3" t="str">
        <f>IF(D3653,VLOOKUP(A3653,des!B:Q,11,FALSE),"")</f>
        <v/>
      </c>
      <c r="F3653" s="3" t="b">
        <f t="shared" ref="F3653:F3716" si="228">IF(D3653,IF(E3653&lt;&gt;B3653,TRUE,FALSE),FALSE)</f>
        <v>0</v>
      </c>
      <c r="G3653" s="3" t="str">
        <f t="shared" si="225"/>
        <v/>
      </c>
      <c r="H3653" s="3" t="str">
        <f>IF(D3653,VLOOKUP(A3653,des!B:Q,12,FALSE),"")</f>
        <v/>
      </c>
      <c r="I3653" s="3" t="b">
        <f t="shared" si="226"/>
        <v>0</v>
      </c>
      <c r="J3653" s="3" t="str">
        <f t="shared" si="227"/>
        <v/>
      </c>
    </row>
    <row r="3654" spans="1:10" x14ac:dyDescent="0.2">
      <c r="A3654" t="s">
        <v>13790</v>
      </c>
      <c r="B3654" t="s">
        <v>13791</v>
      </c>
      <c r="C3654" t="s">
        <v>13792</v>
      </c>
      <c r="D3654" s="3" t="b">
        <f>NOT(ISNA(VLOOKUP(A3654,des!B:B,1,FALSE)))</f>
        <v>0</v>
      </c>
      <c r="E3654" s="3" t="str">
        <f>IF(D3654,VLOOKUP(A3654,des!B:Q,11,FALSE),"")</f>
        <v/>
      </c>
      <c r="F3654" s="3" t="b">
        <f t="shared" si="228"/>
        <v>0</v>
      </c>
      <c r="G3654" s="3" t="str">
        <f t="shared" ref="G3654:G3717" si="229">IF(F3654,CONCATENATE($A$1,A3654,$B$1,E3654,$C$1),"")</f>
        <v/>
      </c>
      <c r="H3654" s="3" t="str">
        <f>IF(D3654,VLOOKUP(A3654,des!B:Q,12,FALSE),"")</f>
        <v/>
      </c>
      <c r="I3654" s="3" t="b">
        <f t="shared" ref="I3654:I3717" si="230">IF(D3654,IF(H3654&lt;&gt;C3654,TRUE,FALSE),FALSE)</f>
        <v>0</v>
      </c>
      <c r="J3654" s="3" t="str">
        <f t="shared" ref="J3654:J3717" si="231">IF(I3654,CONCATENATE($A$2,A3654,$B$2,H3654,$C$2),"")</f>
        <v/>
      </c>
    </row>
    <row r="3655" spans="1:10" x14ac:dyDescent="0.2">
      <c r="A3655" t="s">
        <v>13793</v>
      </c>
      <c r="B3655" t="s">
        <v>13794</v>
      </c>
      <c r="C3655" t="s">
        <v>13795</v>
      </c>
      <c r="D3655" s="3" t="b">
        <f>NOT(ISNA(VLOOKUP(A3655,des!B:B,1,FALSE)))</f>
        <v>0</v>
      </c>
      <c r="E3655" s="3" t="str">
        <f>IF(D3655,VLOOKUP(A3655,des!B:Q,11,FALSE),"")</f>
        <v/>
      </c>
      <c r="F3655" s="3" t="b">
        <f t="shared" si="228"/>
        <v>0</v>
      </c>
      <c r="G3655" s="3" t="str">
        <f t="shared" si="229"/>
        <v/>
      </c>
      <c r="H3655" s="3" t="str">
        <f>IF(D3655,VLOOKUP(A3655,des!B:Q,12,FALSE),"")</f>
        <v/>
      </c>
      <c r="I3655" s="3" t="b">
        <f t="shared" si="230"/>
        <v>0</v>
      </c>
      <c r="J3655" s="3" t="str">
        <f t="shared" si="231"/>
        <v/>
      </c>
    </row>
    <row r="3656" spans="1:10" x14ac:dyDescent="0.2">
      <c r="A3656" t="s">
        <v>13796</v>
      </c>
      <c r="B3656" t="s">
        <v>13797</v>
      </c>
      <c r="C3656" t="s">
        <v>13798</v>
      </c>
      <c r="D3656" s="3" t="b">
        <f>NOT(ISNA(VLOOKUP(A3656,des!B:B,1,FALSE)))</f>
        <v>0</v>
      </c>
      <c r="E3656" s="3" t="str">
        <f>IF(D3656,VLOOKUP(A3656,des!B:Q,11,FALSE),"")</f>
        <v/>
      </c>
      <c r="F3656" s="3" t="b">
        <f t="shared" si="228"/>
        <v>0</v>
      </c>
      <c r="G3656" s="3" t="str">
        <f t="shared" si="229"/>
        <v/>
      </c>
      <c r="H3656" s="3" t="str">
        <f>IF(D3656,VLOOKUP(A3656,des!B:Q,12,FALSE),"")</f>
        <v/>
      </c>
      <c r="I3656" s="3" t="b">
        <f t="shared" si="230"/>
        <v>0</v>
      </c>
      <c r="J3656" s="3" t="str">
        <f t="shared" si="231"/>
        <v/>
      </c>
    </row>
    <row r="3657" spans="1:10" x14ac:dyDescent="0.2">
      <c r="A3657" t="s">
        <v>13799</v>
      </c>
      <c r="B3657" t="s">
        <v>13800</v>
      </c>
      <c r="C3657" t="s">
        <v>13801</v>
      </c>
      <c r="D3657" s="3" t="b">
        <f>NOT(ISNA(VLOOKUP(A3657,des!B:B,1,FALSE)))</f>
        <v>0</v>
      </c>
      <c r="E3657" s="3" t="str">
        <f>IF(D3657,VLOOKUP(A3657,des!B:Q,11,FALSE),"")</f>
        <v/>
      </c>
      <c r="F3657" s="3" t="b">
        <f t="shared" si="228"/>
        <v>0</v>
      </c>
      <c r="G3657" s="3" t="str">
        <f t="shared" si="229"/>
        <v/>
      </c>
      <c r="H3657" s="3" t="str">
        <f>IF(D3657,VLOOKUP(A3657,des!B:Q,12,FALSE),"")</f>
        <v/>
      </c>
      <c r="I3657" s="3" t="b">
        <f t="shared" si="230"/>
        <v>0</v>
      </c>
      <c r="J3657" s="3" t="str">
        <f t="shared" si="231"/>
        <v/>
      </c>
    </row>
    <row r="3658" spans="1:10" x14ac:dyDescent="0.2">
      <c r="A3658" t="s">
        <v>13802</v>
      </c>
      <c r="B3658" t="s">
        <v>13803</v>
      </c>
      <c r="C3658" t="s">
        <v>13804</v>
      </c>
      <c r="D3658" s="3" t="b">
        <f>NOT(ISNA(VLOOKUP(A3658,des!B:B,1,FALSE)))</f>
        <v>0</v>
      </c>
      <c r="E3658" s="3" t="str">
        <f>IF(D3658,VLOOKUP(A3658,des!B:Q,11,FALSE),"")</f>
        <v/>
      </c>
      <c r="F3658" s="3" t="b">
        <f t="shared" si="228"/>
        <v>0</v>
      </c>
      <c r="G3658" s="3" t="str">
        <f t="shared" si="229"/>
        <v/>
      </c>
      <c r="H3658" s="3" t="str">
        <f>IF(D3658,VLOOKUP(A3658,des!B:Q,12,FALSE),"")</f>
        <v/>
      </c>
      <c r="I3658" s="3" t="b">
        <f t="shared" si="230"/>
        <v>0</v>
      </c>
      <c r="J3658" s="3" t="str">
        <f t="shared" si="231"/>
        <v/>
      </c>
    </row>
    <row r="3659" spans="1:10" x14ac:dyDescent="0.2">
      <c r="A3659" t="s">
        <v>13805</v>
      </c>
      <c r="B3659" t="s">
        <v>13806</v>
      </c>
      <c r="C3659" t="s">
        <v>13807</v>
      </c>
      <c r="D3659" s="3" t="b">
        <f>NOT(ISNA(VLOOKUP(A3659,des!B:B,1,FALSE)))</f>
        <v>0</v>
      </c>
      <c r="E3659" s="3" t="str">
        <f>IF(D3659,VLOOKUP(A3659,des!B:Q,11,FALSE),"")</f>
        <v/>
      </c>
      <c r="F3659" s="3" t="b">
        <f t="shared" si="228"/>
        <v>0</v>
      </c>
      <c r="G3659" s="3" t="str">
        <f t="shared" si="229"/>
        <v/>
      </c>
      <c r="H3659" s="3" t="str">
        <f>IF(D3659,VLOOKUP(A3659,des!B:Q,12,FALSE),"")</f>
        <v/>
      </c>
      <c r="I3659" s="3" t="b">
        <f t="shared" si="230"/>
        <v>0</v>
      </c>
      <c r="J3659" s="3" t="str">
        <f t="shared" si="231"/>
        <v/>
      </c>
    </row>
    <row r="3660" spans="1:10" x14ac:dyDescent="0.2">
      <c r="A3660" t="s">
        <v>13808</v>
      </c>
      <c r="B3660" t="s">
        <v>13809</v>
      </c>
      <c r="C3660" t="s">
        <v>13810</v>
      </c>
      <c r="D3660" s="3" t="b">
        <f>NOT(ISNA(VLOOKUP(A3660,des!B:B,1,FALSE)))</f>
        <v>0</v>
      </c>
      <c r="E3660" s="3" t="str">
        <f>IF(D3660,VLOOKUP(A3660,des!B:Q,11,FALSE),"")</f>
        <v/>
      </c>
      <c r="F3660" s="3" t="b">
        <f t="shared" si="228"/>
        <v>0</v>
      </c>
      <c r="G3660" s="3" t="str">
        <f t="shared" si="229"/>
        <v/>
      </c>
      <c r="H3660" s="3" t="str">
        <f>IF(D3660,VLOOKUP(A3660,des!B:Q,12,FALSE),"")</f>
        <v/>
      </c>
      <c r="I3660" s="3" t="b">
        <f t="shared" si="230"/>
        <v>0</v>
      </c>
      <c r="J3660" s="3" t="str">
        <f t="shared" si="231"/>
        <v/>
      </c>
    </row>
    <row r="3661" spans="1:10" x14ac:dyDescent="0.2">
      <c r="A3661" t="s">
        <v>13811</v>
      </c>
      <c r="B3661" t="s">
        <v>13812</v>
      </c>
      <c r="C3661" t="s">
        <v>13813</v>
      </c>
      <c r="D3661" s="3" t="b">
        <f>NOT(ISNA(VLOOKUP(A3661,des!B:B,1,FALSE)))</f>
        <v>0</v>
      </c>
      <c r="E3661" s="3" t="str">
        <f>IF(D3661,VLOOKUP(A3661,des!B:Q,11,FALSE),"")</f>
        <v/>
      </c>
      <c r="F3661" s="3" t="b">
        <f t="shared" si="228"/>
        <v>0</v>
      </c>
      <c r="G3661" s="3" t="str">
        <f t="shared" si="229"/>
        <v/>
      </c>
      <c r="H3661" s="3" t="str">
        <f>IF(D3661,VLOOKUP(A3661,des!B:Q,12,FALSE),"")</f>
        <v/>
      </c>
      <c r="I3661" s="3" t="b">
        <f t="shared" si="230"/>
        <v>0</v>
      </c>
      <c r="J3661" s="3" t="str">
        <f t="shared" si="231"/>
        <v/>
      </c>
    </row>
    <row r="3662" spans="1:10" x14ac:dyDescent="0.2">
      <c r="A3662" t="s">
        <v>13814</v>
      </c>
      <c r="B3662" t="s">
        <v>13815</v>
      </c>
      <c r="C3662" t="s">
        <v>13816</v>
      </c>
      <c r="D3662" s="3" t="b">
        <f>NOT(ISNA(VLOOKUP(A3662,des!B:B,1,FALSE)))</f>
        <v>0</v>
      </c>
      <c r="E3662" s="3" t="str">
        <f>IF(D3662,VLOOKUP(A3662,des!B:Q,11,FALSE),"")</f>
        <v/>
      </c>
      <c r="F3662" s="3" t="b">
        <f t="shared" si="228"/>
        <v>0</v>
      </c>
      <c r="G3662" s="3" t="str">
        <f t="shared" si="229"/>
        <v/>
      </c>
      <c r="H3662" s="3" t="str">
        <f>IF(D3662,VLOOKUP(A3662,des!B:Q,12,FALSE),"")</f>
        <v/>
      </c>
      <c r="I3662" s="3" t="b">
        <f t="shared" si="230"/>
        <v>0</v>
      </c>
      <c r="J3662" s="3" t="str">
        <f t="shared" si="231"/>
        <v/>
      </c>
    </row>
    <row r="3663" spans="1:10" x14ac:dyDescent="0.2">
      <c r="A3663" t="s">
        <v>13817</v>
      </c>
      <c r="B3663" t="s">
        <v>13818</v>
      </c>
      <c r="C3663" t="s">
        <v>13819</v>
      </c>
      <c r="D3663" s="3" t="b">
        <f>NOT(ISNA(VLOOKUP(A3663,des!B:B,1,FALSE)))</f>
        <v>0</v>
      </c>
      <c r="E3663" s="3" t="str">
        <f>IF(D3663,VLOOKUP(A3663,des!B:Q,11,FALSE),"")</f>
        <v/>
      </c>
      <c r="F3663" s="3" t="b">
        <f t="shared" si="228"/>
        <v>0</v>
      </c>
      <c r="G3663" s="3" t="str">
        <f t="shared" si="229"/>
        <v/>
      </c>
      <c r="H3663" s="3" t="str">
        <f>IF(D3663,VLOOKUP(A3663,des!B:Q,12,FALSE),"")</f>
        <v/>
      </c>
      <c r="I3663" s="3" t="b">
        <f t="shared" si="230"/>
        <v>0</v>
      </c>
      <c r="J3663" s="3" t="str">
        <f t="shared" si="231"/>
        <v/>
      </c>
    </row>
    <row r="3664" spans="1:10" x14ac:dyDescent="0.2">
      <c r="A3664" t="s">
        <v>13820</v>
      </c>
      <c r="B3664" t="s">
        <v>13821</v>
      </c>
      <c r="C3664" t="s">
        <v>13822</v>
      </c>
      <c r="D3664" s="3" t="b">
        <f>NOT(ISNA(VLOOKUP(A3664,des!B:B,1,FALSE)))</f>
        <v>0</v>
      </c>
      <c r="E3664" s="3" t="str">
        <f>IF(D3664,VLOOKUP(A3664,des!B:Q,11,FALSE),"")</f>
        <v/>
      </c>
      <c r="F3664" s="3" t="b">
        <f t="shared" si="228"/>
        <v>0</v>
      </c>
      <c r="G3664" s="3" t="str">
        <f t="shared" si="229"/>
        <v/>
      </c>
      <c r="H3664" s="3" t="str">
        <f>IF(D3664,VLOOKUP(A3664,des!B:Q,12,FALSE),"")</f>
        <v/>
      </c>
      <c r="I3664" s="3" t="b">
        <f t="shared" si="230"/>
        <v>0</v>
      </c>
      <c r="J3664" s="3" t="str">
        <f t="shared" si="231"/>
        <v/>
      </c>
    </row>
    <row r="3665" spans="1:10" x14ac:dyDescent="0.2">
      <c r="A3665" t="s">
        <v>13823</v>
      </c>
      <c r="B3665" t="s">
        <v>13824</v>
      </c>
      <c r="C3665" t="s">
        <v>13825</v>
      </c>
      <c r="D3665" s="3" t="b">
        <f>NOT(ISNA(VLOOKUP(A3665,des!B:B,1,FALSE)))</f>
        <v>0</v>
      </c>
      <c r="E3665" s="3" t="str">
        <f>IF(D3665,VLOOKUP(A3665,des!B:Q,11,FALSE),"")</f>
        <v/>
      </c>
      <c r="F3665" s="3" t="b">
        <f t="shared" si="228"/>
        <v>0</v>
      </c>
      <c r="G3665" s="3" t="str">
        <f t="shared" si="229"/>
        <v/>
      </c>
      <c r="H3665" s="3" t="str">
        <f>IF(D3665,VLOOKUP(A3665,des!B:Q,12,FALSE),"")</f>
        <v/>
      </c>
      <c r="I3665" s="3" t="b">
        <f t="shared" si="230"/>
        <v>0</v>
      </c>
      <c r="J3665" s="3" t="str">
        <f t="shared" si="231"/>
        <v/>
      </c>
    </row>
    <row r="3666" spans="1:10" x14ac:dyDescent="0.2">
      <c r="A3666" t="s">
        <v>13826</v>
      </c>
      <c r="B3666" t="s">
        <v>13827</v>
      </c>
      <c r="C3666" t="s">
        <v>13828</v>
      </c>
      <c r="D3666" s="3" t="b">
        <f>NOT(ISNA(VLOOKUP(A3666,des!B:B,1,FALSE)))</f>
        <v>0</v>
      </c>
      <c r="E3666" s="3" t="str">
        <f>IF(D3666,VLOOKUP(A3666,des!B:Q,11,FALSE),"")</f>
        <v/>
      </c>
      <c r="F3666" s="3" t="b">
        <f t="shared" si="228"/>
        <v>0</v>
      </c>
      <c r="G3666" s="3" t="str">
        <f t="shared" si="229"/>
        <v/>
      </c>
      <c r="H3666" s="3" t="str">
        <f>IF(D3666,VLOOKUP(A3666,des!B:Q,12,FALSE),"")</f>
        <v/>
      </c>
      <c r="I3666" s="3" t="b">
        <f t="shared" si="230"/>
        <v>0</v>
      </c>
      <c r="J3666" s="3" t="str">
        <f t="shared" si="231"/>
        <v/>
      </c>
    </row>
    <row r="3667" spans="1:10" x14ac:dyDescent="0.2">
      <c r="A3667" t="s">
        <v>13829</v>
      </c>
      <c r="B3667" t="s">
        <v>13830</v>
      </c>
      <c r="C3667" t="s">
        <v>13831</v>
      </c>
      <c r="D3667" s="3" t="b">
        <f>NOT(ISNA(VLOOKUP(A3667,des!B:B,1,FALSE)))</f>
        <v>0</v>
      </c>
      <c r="E3667" s="3" t="str">
        <f>IF(D3667,VLOOKUP(A3667,des!B:Q,11,FALSE),"")</f>
        <v/>
      </c>
      <c r="F3667" s="3" t="b">
        <f t="shared" si="228"/>
        <v>0</v>
      </c>
      <c r="G3667" s="3" t="str">
        <f t="shared" si="229"/>
        <v/>
      </c>
      <c r="H3667" s="3" t="str">
        <f>IF(D3667,VLOOKUP(A3667,des!B:Q,12,FALSE),"")</f>
        <v/>
      </c>
      <c r="I3667" s="3" t="b">
        <f t="shared" si="230"/>
        <v>0</v>
      </c>
      <c r="J3667" s="3" t="str">
        <f t="shared" si="231"/>
        <v/>
      </c>
    </row>
    <row r="3668" spans="1:10" x14ac:dyDescent="0.2">
      <c r="A3668" t="s">
        <v>13832</v>
      </c>
      <c r="B3668" t="s">
        <v>13833</v>
      </c>
      <c r="C3668" t="s">
        <v>13834</v>
      </c>
      <c r="D3668" s="3" t="b">
        <f>NOT(ISNA(VLOOKUP(A3668,des!B:B,1,FALSE)))</f>
        <v>0</v>
      </c>
      <c r="E3668" s="3" t="str">
        <f>IF(D3668,VLOOKUP(A3668,des!B:Q,11,FALSE),"")</f>
        <v/>
      </c>
      <c r="F3668" s="3" t="b">
        <f t="shared" si="228"/>
        <v>0</v>
      </c>
      <c r="G3668" s="3" t="str">
        <f t="shared" si="229"/>
        <v/>
      </c>
      <c r="H3668" s="3" t="str">
        <f>IF(D3668,VLOOKUP(A3668,des!B:Q,12,FALSE),"")</f>
        <v/>
      </c>
      <c r="I3668" s="3" t="b">
        <f t="shared" si="230"/>
        <v>0</v>
      </c>
      <c r="J3668" s="3" t="str">
        <f t="shared" si="231"/>
        <v/>
      </c>
    </row>
    <row r="3669" spans="1:10" x14ac:dyDescent="0.2">
      <c r="A3669" t="s">
        <v>13835</v>
      </c>
      <c r="B3669" t="s">
        <v>13836</v>
      </c>
      <c r="C3669" t="s">
        <v>13837</v>
      </c>
      <c r="D3669" s="3" t="b">
        <f>NOT(ISNA(VLOOKUP(A3669,des!B:B,1,FALSE)))</f>
        <v>0</v>
      </c>
      <c r="E3669" s="3" t="str">
        <f>IF(D3669,VLOOKUP(A3669,des!B:Q,11,FALSE),"")</f>
        <v/>
      </c>
      <c r="F3669" s="3" t="b">
        <f t="shared" si="228"/>
        <v>0</v>
      </c>
      <c r="G3669" s="3" t="str">
        <f t="shared" si="229"/>
        <v/>
      </c>
      <c r="H3669" s="3" t="str">
        <f>IF(D3669,VLOOKUP(A3669,des!B:Q,12,FALSE),"")</f>
        <v/>
      </c>
      <c r="I3669" s="3" t="b">
        <f t="shared" si="230"/>
        <v>0</v>
      </c>
      <c r="J3669" s="3" t="str">
        <f t="shared" si="231"/>
        <v/>
      </c>
    </row>
    <row r="3670" spans="1:10" x14ac:dyDescent="0.2">
      <c r="A3670" t="s">
        <v>13838</v>
      </c>
      <c r="B3670" t="s">
        <v>13839</v>
      </c>
      <c r="C3670" t="s">
        <v>13840</v>
      </c>
      <c r="D3670" s="3" t="b">
        <f>NOT(ISNA(VLOOKUP(A3670,des!B:B,1,FALSE)))</f>
        <v>0</v>
      </c>
      <c r="E3670" s="3" t="str">
        <f>IF(D3670,VLOOKUP(A3670,des!B:Q,11,FALSE),"")</f>
        <v/>
      </c>
      <c r="F3670" s="3" t="b">
        <f t="shared" si="228"/>
        <v>0</v>
      </c>
      <c r="G3670" s="3" t="str">
        <f t="shared" si="229"/>
        <v/>
      </c>
      <c r="H3670" s="3" t="str">
        <f>IF(D3670,VLOOKUP(A3670,des!B:Q,12,FALSE),"")</f>
        <v/>
      </c>
      <c r="I3670" s="3" t="b">
        <f t="shared" si="230"/>
        <v>0</v>
      </c>
      <c r="J3670" s="3" t="str">
        <f t="shared" si="231"/>
        <v/>
      </c>
    </row>
    <row r="3671" spans="1:10" x14ac:dyDescent="0.2">
      <c r="A3671" t="s">
        <v>13841</v>
      </c>
      <c r="B3671" t="s">
        <v>13842</v>
      </c>
      <c r="C3671" t="s">
        <v>13843</v>
      </c>
      <c r="D3671" s="3" t="b">
        <f>NOT(ISNA(VLOOKUP(A3671,des!B:B,1,FALSE)))</f>
        <v>0</v>
      </c>
      <c r="E3671" s="3" t="str">
        <f>IF(D3671,VLOOKUP(A3671,des!B:Q,11,FALSE),"")</f>
        <v/>
      </c>
      <c r="F3671" s="3" t="b">
        <f t="shared" si="228"/>
        <v>0</v>
      </c>
      <c r="G3671" s="3" t="str">
        <f t="shared" si="229"/>
        <v/>
      </c>
      <c r="H3671" s="3" t="str">
        <f>IF(D3671,VLOOKUP(A3671,des!B:Q,12,FALSE),"")</f>
        <v/>
      </c>
      <c r="I3671" s="3" t="b">
        <f t="shared" si="230"/>
        <v>0</v>
      </c>
      <c r="J3671" s="3" t="str">
        <f t="shared" si="231"/>
        <v/>
      </c>
    </row>
    <row r="3672" spans="1:10" x14ac:dyDescent="0.2">
      <c r="A3672" t="s">
        <v>13844</v>
      </c>
      <c r="B3672" t="s">
        <v>13845</v>
      </c>
      <c r="C3672" t="s">
        <v>13846</v>
      </c>
      <c r="D3672" s="3" t="b">
        <f>NOT(ISNA(VLOOKUP(A3672,des!B:B,1,FALSE)))</f>
        <v>0</v>
      </c>
      <c r="E3672" s="3" t="str">
        <f>IF(D3672,VLOOKUP(A3672,des!B:Q,11,FALSE),"")</f>
        <v/>
      </c>
      <c r="F3672" s="3" t="b">
        <f t="shared" si="228"/>
        <v>0</v>
      </c>
      <c r="G3672" s="3" t="str">
        <f t="shared" si="229"/>
        <v/>
      </c>
      <c r="H3672" s="3" t="str">
        <f>IF(D3672,VLOOKUP(A3672,des!B:Q,12,FALSE),"")</f>
        <v/>
      </c>
      <c r="I3672" s="3" t="b">
        <f t="shared" si="230"/>
        <v>0</v>
      </c>
      <c r="J3672" s="3" t="str">
        <f t="shared" si="231"/>
        <v/>
      </c>
    </row>
    <row r="3673" spans="1:10" x14ac:dyDescent="0.2">
      <c r="A3673" t="s">
        <v>13847</v>
      </c>
      <c r="B3673" t="s">
        <v>13848</v>
      </c>
      <c r="C3673" t="s">
        <v>13849</v>
      </c>
      <c r="D3673" s="3" t="b">
        <f>NOT(ISNA(VLOOKUP(A3673,des!B:B,1,FALSE)))</f>
        <v>0</v>
      </c>
      <c r="E3673" s="3" t="str">
        <f>IF(D3673,VLOOKUP(A3673,des!B:Q,11,FALSE),"")</f>
        <v/>
      </c>
      <c r="F3673" s="3" t="b">
        <f t="shared" si="228"/>
        <v>0</v>
      </c>
      <c r="G3673" s="3" t="str">
        <f t="shared" si="229"/>
        <v/>
      </c>
      <c r="H3673" s="3" t="str">
        <f>IF(D3673,VLOOKUP(A3673,des!B:Q,12,FALSE),"")</f>
        <v/>
      </c>
      <c r="I3673" s="3" t="b">
        <f t="shared" si="230"/>
        <v>0</v>
      </c>
      <c r="J3673" s="3" t="str">
        <f t="shared" si="231"/>
        <v/>
      </c>
    </row>
    <row r="3674" spans="1:10" x14ac:dyDescent="0.2">
      <c r="A3674" t="s">
        <v>13850</v>
      </c>
      <c r="B3674" t="s">
        <v>13851</v>
      </c>
      <c r="C3674" t="s">
        <v>13852</v>
      </c>
      <c r="D3674" s="3" t="b">
        <f>NOT(ISNA(VLOOKUP(A3674,des!B:B,1,FALSE)))</f>
        <v>0</v>
      </c>
      <c r="E3674" s="3" t="str">
        <f>IF(D3674,VLOOKUP(A3674,des!B:Q,11,FALSE),"")</f>
        <v/>
      </c>
      <c r="F3674" s="3" t="b">
        <f t="shared" si="228"/>
        <v>0</v>
      </c>
      <c r="G3674" s="3" t="str">
        <f t="shared" si="229"/>
        <v/>
      </c>
      <c r="H3674" s="3" t="str">
        <f>IF(D3674,VLOOKUP(A3674,des!B:Q,12,FALSE),"")</f>
        <v/>
      </c>
      <c r="I3674" s="3" t="b">
        <f t="shared" si="230"/>
        <v>0</v>
      </c>
      <c r="J3674" s="3" t="str">
        <f t="shared" si="231"/>
        <v/>
      </c>
    </row>
    <row r="3675" spans="1:10" x14ac:dyDescent="0.2">
      <c r="A3675" t="s">
        <v>13853</v>
      </c>
      <c r="B3675" t="s">
        <v>13854</v>
      </c>
      <c r="C3675" t="s">
        <v>13855</v>
      </c>
      <c r="D3675" s="3" t="b">
        <f>NOT(ISNA(VLOOKUP(A3675,des!B:B,1,FALSE)))</f>
        <v>0</v>
      </c>
      <c r="E3675" s="3" t="str">
        <f>IF(D3675,VLOOKUP(A3675,des!B:Q,11,FALSE),"")</f>
        <v/>
      </c>
      <c r="F3675" s="3" t="b">
        <f t="shared" si="228"/>
        <v>0</v>
      </c>
      <c r="G3675" s="3" t="str">
        <f t="shared" si="229"/>
        <v/>
      </c>
      <c r="H3675" s="3" t="str">
        <f>IF(D3675,VLOOKUP(A3675,des!B:Q,12,FALSE),"")</f>
        <v/>
      </c>
      <c r="I3675" s="3" t="b">
        <f t="shared" si="230"/>
        <v>0</v>
      </c>
      <c r="J3675" s="3" t="str">
        <f t="shared" si="231"/>
        <v/>
      </c>
    </row>
    <row r="3676" spans="1:10" x14ac:dyDescent="0.2">
      <c r="A3676" t="s">
        <v>13856</v>
      </c>
      <c r="B3676" t="s">
        <v>13857</v>
      </c>
      <c r="C3676" t="s">
        <v>13858</v>
      </c>
      <c r="D3676" s="3" t="b">
        <f>NOT(ISNA(VLOOKUP(A3676,des!B:B,1,FALSE)))</f>
        <v>0</v>
      </c>
      <c r="E3676" s="3" t="str">
        <f>IF(D3676,VLOOKUP(A3676,des!B:Q,11,FALSE),"")</f>
        <v/>
      </c>
      <c r="F3676" s="3" t="b">
        <f t="shared" si="228"/>
        <v>0</v>
      </c>
      <c r="G3676" s="3" t="str">
        <f t="shared" si="229"/>
        <v/>
      </c>
      <c r="H3676" s="3" t="str">
        <f>IF(D3676,VLOOKUP(A3676,des!B:Q,12,FALSE),"")</f>
        <v/>
      </c>
      <c r="I3676" s="3" t="b">
        <f t="shared" si="230"/>
        <v>0</v>
      </c>
      <c r="J3676" s="3" t="str">
        <f t="shared" si="231"/>
        <v/>
      </c>
    </row>
    <row r="3677" spans="1:10" x14ac:dyDescent="0.2">
      <c r="A3677" t="s">
        <v>13859</v>
      </c>
      <c r="B3677" t="s">
        <v>13860</v>
      </c>
      <c r="C3677" t="s">
        <v>13861</v>
      </c>
      <c r="D3677" s="3" t="b">
        <f>NOT(ISNA(VLOOKUP(A3677,des!B:B,1,FALSE)))</f>
        <v>0</v>
      </c>
      <c r="E3677" s="3" t="str">
        <f>IF(D3677,VLOOKUP(A3677,des!B:Q,11,FALSE),"")</f>
        <v/>
      </c>
      <c r="F3677" s="3" t="b">
        <f t="shared" si="228"/>
        <v>0</v>
      </c>
      <c r="G3677" s="3" t="str">
        <f t="shared" si="229"/>
        <v/>
      </c>
      <c r="H3677" s="3" t="str">
        <f>IF(D3677,VLOOKUP(A3677,des!B:Q,12,FALSE),"")</f>
        <v/>
      </c>
      <c r="I3677" s="3" t="b">
        <f t="shared" si="230"/>
        <v>0</v>
      </c>
      <c r="J3677" s="3" t="str">
        <f t="shared" si="231"/>
        <v/>
      </c>
    </row>
    <row r="3678" spans="1:10" x14ac:dyDescent="0.2">
      <c r="A3678" t="s">
        <v>13862</v>
      </c>
      <c r="B3678" t="s">
        <v>13863</v>
      </c>
      <c r="C3678" t="s">
        <v>13864</v>
      </c>
      <c r="D3678" s="3" t="b">
        <f>NOT(ISNA(VLOOKUP(A3678,des!B:B,1,FALSE)))</f>
        <v>0</v>
      </c>
      <c r="E3678" s="3" t="str">
        <f>IF(D3678,VLOOKUP(A3678,des!B:Q,11,FALSE),"")</f>
        <v/>
      </c>
      <c r="F3678" s="3" t="b">
        <f t="shared" si="228"/>
        <v>0</v>
      </c>
      <c r="G3678" s="3" t="str">
        <f t="shared" si="229"/>
        <v/>
      </c>
      <c r="H3678" s="3" t="str">
        <f>IF(D3678,VLOOKUP(A3678,des!B:Q,12,FALSE),"")</f>
        <v/>
      </c>
      <c r="I3678" s="3" t="b">
        <f t="shared" si="230"/>
        <v>0</v>
      </c>
      <c r="J3678" s="3" t="str">
        <f t="shared" si="231"/>
        <v/>
      </c>
    </row>
    <row r="3679" spans="1:10" x14ac:dyDescent="0.2">
      <c r="A3679" t="s">
        <v>13865</v>
      </c>
      <c r="B3679" t="s">
        <v>13866</v>
      </c>
      <c r="C3679" t="s">
        <v>13867</v>
      </c>
      <c r="D3679" s="3" t="b">
        <f>NOT(ISNA(VLOOKUP(A3679,des!B:B,1,FALSE)))</f>
        <v>0</v>
      </c>
      <c r="E3679" s="3" t="str">
        <f>IF(D3679,VLOOKUP(A3679,des!B:Q,11,FALSE),"")</f>
        <v/>
      </c>
      <c r="F3679" s="3" t="b">
        <f t="shared" si="228"/>
        <v>0</v>
      </c>
      <c r="G3679" s="3" t="str">
        <f t="shared" si="229"/>
        <v/>
      </c>
      <c r="H3679" s="3" t="str">
        <f>IF(D3679,VLOOKUP(A3679,des!B:Q,12,FALSE),"")</f>
        <v/>
      </c>
      <c r="I3679" s="3" t="b">
        <f t="shared" si="230"/>
        <v>0</v>
      </c>
      <c r="J3679" s="3" t="str">
        <f t="shared" si="231"/>
        <v/>
      </c>
    </row>
    <row r="3680" spans="1:10" x14ac:dyDescent="0.2">
      <c r="A3680" t="s">
        <v>13868</v>
      </c>
      <c r="B3680" t="s">
        <v>13869</v>
      </c>
      <c r="C3680" t="s">
        <v>13870</v>
      </c>
      <c r="D3680" s="3" t="b">
        <f>NOT(ISNA(VLOOKUP(A3680,des!B:B,1,FALSE)))</f>
        <v>0</v>
      </c>
      <c r="E3680" s="3" t="str">
        <f>IF(D3680,VLOOKUP(A3680,des!B:Q,11,FALSE),"")</f>
        <v/>
      </c>
      <c r="F3680" s="3" t="b">
        <f t="shared" si="228"/>
        <v>0</v>
      </c>
      <c r="G3680" s="3" t="str">
        <f t="shared" si="229"/>
        <v/>
      </c>
      <c r="H3680" s="3" t="str">
        <f>IF(D3680,VLOOKUP(A3680,des!B:Q,12,FALSE),"")</f>
        <v/>
      </c>
      <c r="I3680" s="3" t="b">
        <f t="shared" si="230"/>
        <v>0</v>
      </c>
      <c r="J3680" s="3" t="str">
        <f t="shared" si="231"/>
        <v/>
      </c>
    </row>
    <row r="3681" spans="1:10" x14ac:dyDescent="0.2">
      <c r="A3681" t="s">
        <v>13871</v>
      </c>
      <c r="B3681" t="s">
        <v>13872</v>
      </c>
      <c r="C3681" t="s">
        <v>13873</v>
      </c>
      <c r="D3681" s="3" t="b">
        <f>NOT(ISNA(VLOOKUP(A3681,des!B:B,1,FALSE)))</f>
        <v>0</v>
      </c>
      <c r="E3681" s="3" t="str">
        <f>IF(D3681,VLOOKUP(A3681,des!B:Q,11,FALSE),"")</f>
        <v/>
      </c>
      <c r="F3681" s="3" t="b">
        <f t="shared" si="228"/>
        <v>0</v>
      </c>
      <c r="G3681" s="3" t="str">
        <f t="shared" si="229"/>
        <v/>
      </c>
      <c r="H3681" s="3" t="str">
        <f>IF(D3681,VLOOKUP(A3681,des!B:Q,12,FALSE),"")</f>
        <v/>
      </c>
      <c r="I3681" s="3" t="b">
        <f t="shared" si="230"/>
        <v>0</v>
      </c>
      <c r="J3681" s="3" t="str">
        <f t="shared" si="231"/>
        <v/>
      </c>
    </row>
    <row r="3682" spans="1:10" x14ac:dyDescent="0.2">
      <c r="A3682" t="s">
        <v>13874</v>
      </c>
      <c r="B3682" t="s">
        <v>13875</v>
      </c>
      <c r="C3682" t="s">
        <v>13876</v>
      </c>
      <c r="D3682" s="3" t="b">
        <f>NOT(ISNA(VLOOKUP(A3682,des!B:B,1,FALSE)))</f>
        <v>0</v>
      </c>
      <c r="E3682" s="3" t="str">
        <f>IF(D3682,VLOOKUP(A3682,des!B:Q,11,FALSE),"")</f>
        <v/>
      </c>
      <c r="F3682" s="3" t="b">
        <f t="shared" si="228"/>
        <v>0</v>
      </c>
      <c r="G3682" s="3" t="str">
        <f t="shared" si="229"/>
        <v/>
      </c>
      <c r="H3682" s="3" t="str">
        <f>IF(D3682,VLOOKUP(A3682,des!B:Q,12,FALSE),"")</f>
        <v/>
      </c>
      <c r="I3682" s="3" t="b">
        <f t="shared" si="230"/>
        <v>0</v>
      </c>
      <c r="J3682" s="3" t="str">
        <f t="shared" si="231"/>
        <v/>
      </c>
    </row>
    <row r="3683" spans="1:10" x14ac:dyDescent="0.2">
      <c r="A3683" t="s">
        <v>13877</v>
      </c>
      <c r="B3683" t="s">
        <v>13878</v>
      </c>
      <c r="C3683" t="s">
        <v>13879</v>
      </c>
      <c r="D3683" s="3" t="b">
        <f>NOT(ISNA(VLOOKUP(A3683,des!B:B,1,FALSE)))</f>
        <v>0</v>
      </c>
      <c r="E3683" s="3" t="str">
        <f>IF(D3683,VLOOKUP(A3683,des!B:Q,11,FALSE),"")</f>
        <v/>
      </c>
      <c r="F3683" s="3" t="b">
        <f t="shared" si="228"/>
        <v>0</v>
      </c>
      <c r="G3683" s="3" t="str">
        <f t="shared" si="229"/>
        <v/>
      </c>
      <c r="H3683" s="3" t="str">
        <f>IF(D3683,VLOOKUP(A3683,des!B:Q,12,FALSE),"")</f>
        <v/>
      </c>
      <c r="I3683" s="3" t="b">
        <f t="shared" si="230"/>
        <v>0</v>
      </c>
      <c r="J3683" s="3" t="str">
        <f t="shared" si="231"/>
        <v/>
      </c>
    </row>
    <row r="3684" spans="1:10" x14ac:dyDescent="0.2">
      <c r="A3684" t="s">
        <v>13880</v>
      </c>
      <c r="B3684" t="s">
        <v>13881</v>
      </c>
      <c r="C3684" t="s">
        <v>13882</v>
      </c>
      <c r="D3684" s="3" t="b">
        <f>NOT(ISNA(VLOOKUP(A3684,des!B:B,1,FALSE)))</f>
        <v>0</v>
      </c>
      <c r="E3684" s="3" t="str">
        <f>IF(D3684,VLOOKUP(A3684,des!B:Q,11,FALSE),"")</f>
        <v/>
      </c>
      <c r="F3684" s="3" t="b">
        <f t="shared" si="228"/>
        <v>0</v>
      </c>
      <c r="G3684" s="3" t="str">
        <f t="shared" si="229"/>
        <v/>
      </c>
      <c r="H3684" s="3" t="str">
        <f>IF(D3684,VLOOKUP(A3684,des!B:Q,12,FALSE),"")</f>
        <v/>
      </c>
      <c r="I3684" s="3" t="b">
        <f t="shared" si="230"/>
        <v>0</v>
      </c>
      <c r="J3684" s="3" t="str">
        <f t="shared" si="231"/>
        <v/>
      </c>
    </row>
    <row r="3685" spans="1:10" x14ac:dyDescent="0.2">
      <c r="A3685" t="s">
        <v>13883</v>
      </c>
      <c r="B3685" t="s">
        <v>13884</v>
      </c>
      <c r="C3685" t="s">
        <v>13885</v>
      </c>
      <c r="D3685" s="3" t="b">
        <f>NOT(ISNA(VLOOKUP(A3685,des!B:B,1,FALSE)))</f>
        <v>0</v>
      </c>
      <c r="E3685" s="3" t="str">
        <f>IF(D3685,VLOOKUP(A3685,des!B:Q,11,FALSE),"")</f>
        <v/>
      </c>
      <c r="F3685" s="3" t="b">
        <f t="shared" si="228"/>
        <v>0</v>
      </c>
      <c r="G3685" s="3" t="str">
        <f t="shared" si="229"/>
        <v/>
      </c>
      <c r="H3685" s="3" t="str">
        <f>IF(D3685,VLOOKUP(A3685,des!B:Q,12,FALSE),"")</f>
        <v/>
      </c>
      <c r="I3685" s="3" t="b">
        <f t="shared" si="230"/>
        <v>0</v>
      </c>
      <c r="J3685" s="3" t="str">
        <f t="shared" si="231"/>
        <v/>
      </c>
    </row>
    <row r="3686" spans="1:10" x14ac:dyDescent="0.2">
      <c r="A3686" t="s">
        <v>13886</v>
      </c>
      <c r="B3686" t="s">
        <v>13887</v>
      </c>
      <c r="C3686" t="s">
        <v>13888</v>
      </c>
      <c r="D3686" s="3" t="b">
        <f>NOT(ISNA(VLOOKUP(A3686,des!B:B,1,FALSE)))</f>
        <v>0</v>
      </c>
      <c r="E3686" s="3" t="str">
        <f>IF(D3686,VLOOKUP(A3686,des!B:Q,11,FALSE),"")</f>
        <v/>
      </c>
      <c r="F3686" s="3" t="b">
        <f t="shared" si="228"/>
        <v>0</v>
      </c>
      <c r="G3686" s="3" t="str">
        <f t="shared" si="229"/>
        <v/>
      </c>
      <c r="H3686" s="3" t="str">
        <f>IF(D3686,VLOOKUP(A3686,des!B:Q,12,FALSE),"")</f>
        <v/>
      </c>
      <c r="I3686" s="3" t="b">
        <f t="shared" si="230"/>
        <v>0</v>
      </c>
      <c r="J3686" s="3" t="str">
        <f t="shared" si="231"/>
        <v/>
      </c>
    </row>
    <row r="3687" spans="1:10" x14ac:dyDescent="0.2">
      <c r="A3687" t="s">
        <v>13889</v>
      </c>
      <c r="B3687" t="s">
        <v>13890</v>
      </c>
      <c r="C3687" t="s">
        <v>13891</v>
      </c>
      <c r="D3687" s="3" t="b">
        <f>NOT(ISNA(VLOOKUP(A3687,des!B:B,1,FALSE)))</f>
        <v>0</v>
      </c>
      <c r="E3687" s="3" t="str">
        <f>IF(D3687,VLOOKUP(A3687,des!B:Q,11,FALSE),"")</f>
        <v/>
      </c>
      <c r="F3687" s="3" t="b">
        <f t="shared" si="228"/>
        <v>0</v>
      </c>
      <c r="G3687" s="3" t="str">
        <f t="shared" si="229"/>
        <v/>
      </c>
      <c r="H3687" s="3" t="str">
        <f>IF(D3687,VLOOKUP(A3687,des!B:Q,12,FALSE),"")</f>
        <v/>
      </c>
      <c r="I3687" s="3" t="b">
        <f t="shared" si="230"/>
        <v>0</v>
      </c>
      <c r="J3687" s="3" t="str">
        <f t="shared" si="231"/>
        <v/>
      </c>
    </row>
    <row r="3688" spans="1:10" x14ac:dyDescent="0.2">
      <c r="A3688" t="s">
        <v>13892</v>
      </c>
      <c r="B3688" t="s">
        <v>13893</v>
      </c>
      <c r="C3688" t="s">
        <v>13894</v>
      </c>
      <c r="D3688" s="3" t="b">
        <f>NOT(ISNA(VLOOKUP(A3688,des!B:B,1,FALSE)))</f>
        <v>0</v>
      </c>
      <c r="E3688" s="3" t="str">
        <f>IF(D3688,VLOOKUP(A3688,des!B:Q,11,FALSE),"")</f>
        <v/>
      </c>
      <c r="F3688" s="3" t="b">
        <f t="shared" si="228"/>
        <v>0</v>
      </c>
      <c r="G3688" s="3" t="str">
        <f t="shared" si="229"/>
        <v/>
      </c>
      <c r="H3688" s="3" t="str">
        <f>IF(D3688,VLOOKUP(A3688,des!B:Q,12,FALSE),"")</f>
        <v/>
      </c>
      <c r="I3688" s="3" t="b">
        <f t="shared" si="230"/>
        <v>0</v>
      </c>
      <c r="J3688" s="3" t="str">
        <f t="shared" si="231"/>
        <v/>
      </c>
    </row>
    <row r="3689" spans="1:10" x14ac:dyDescent="0.2">
      <c r="A3689" t="s">
        <v>13895</v>
      </c>
      <c r="B3689" t="s">
        <v>13896</v>
      </c>
      <c r="C3689" t="s">
        <v>13897</v>
      </c>
      <c r="D3689" s="3" t="b">
        <f>NOT(ISNA(VLOOKUP(A3689,des!B:B,1,FALSE)))</f>
        <v>0</v>
      </c>
      <c r="E3689" s="3" t="str">
        <f>IF(D3689,VLOOKUP(A3689,des!B:Q,11,FALSE),"")</f>
        <v/>
      </c>
      <c r="F3689" s="3" t="b">
        <f t="shared" si="228"/>
        <v>0</v>
      </c>
      <c r="G3689" s="3" t="str">
        <f t="shared" si="229"/>
        <v/>
      </c>
      <c r="H3689" s="3" t="str">
        <f>IF(D3689,VLOOKUP(A3689,des!B:Q,12,FALSE),"")</f>
        <v/>
      </c>
      <c r="I3689" s="3" t="b">
        <f t="shared" si="230"/>
        <v>0</v>
      </c>
      <c r="J3689" s="3" t="str">
        <f t="shared" si="231"/>
        <v/>
      </c>
    </row>
    <row r="3690" spans="1:10" x14ac:dyDescent="0.2">
      <c r="A3690" t="s">
        <v>13898</v>
      </c>
      <c r="B3690" t="s">
        <v>13899</v>
      </c>
      <c r="C3690" t="s">
        <v>13900</v>
      </c>
      <c r="D3690" s="3" t="b">
        <f>NOT(ISNA(VLOOKUP(A3690,des!B:B,1,FALSE)))</f>
        <v>0</v>
      </c>
      <c r="E3690" s="3" t="str">
        <f>IF(D3690,VLOOKUP(A3690,des!B:Q,11,FALSE),"")</f>
        <v/>
      </c>
      <c r="F3690" s="3" t="b">
        <f t="shared" si="228"/>
        <v>0</v>
      </c>
      <c r="G3690" s="3" t="str">
        <f t="shared" si="229"/>
        <v/>
      </c>
      <c r="H3690" s="3" t="str">
        <f>IF(D3690,VLOOKUP(A3690,des!B:Q,12,FALSE),"")</f>
        <v/>
      </c>
      <c r="I3690" s="3" t="b">
        <f t="shared" si="230"/>
        <v>0</v>
      </c>
      <c r="J3690" s="3" t="str">
        <f t="shared" si="231"/>
        <v/>
      </c>
    </row>
    <row r="3691" spans="1:10" x14ac:dyDescent="0.2">
      <c r="A3691" t="s">
        <v>13901</v>
      </c>
      <c r="B3691" t="s">
        <v>13902</v>
      </c>
      <c r="C3691" t="s">
        <v>13903</v>
      </c>
      <c r="D3691" s="3" t="b">
        <f>NOT(ISNA(VLOOKUP(A3691,des!B:B,1,FALSE)))</f>
        <v>0</v>
      </c>
      <c r="E3691" s="3" t="str">
        <f>IF(D3691,VLOOKUP(A3691,des!B:Q,11,FALSE),"")</f>
        <v/>
      </c>
      <c r="F3691" s="3" t="b">
        <f t="shared" si="228"/>
        <v>0</v>
      </c>
      <c r="G3691" s="3" t="str">
        <f t="shared" si="229"/>
        <v/>
      </c>
      <c r="H3691" s="3" t="str">
        <f>IF(D3691,VLOOKUP(A3691,des!B:Q,12,FALSE),"")</f>
        <v/>
      </c>
      <c r="I3691" s="3" t="b">
        <f t="shared" si="230"/>
        <v>0</v>
      </c>
      <c r="J3691" s="3" t="str">
        <f t="shared" si="231"/>
        <v/>
      </c>
    </row>
    <row r="3692" spans="1:10" x14ac:dyDescent="0.2">
      <c r="A3692" t="s">
        <v>13904</v>
      </c>
      <c r="B3692" t="s">
        <v>13905</v>
      </c>
      <c r="C3692" t="s">
        <v>13906</v>
      </c>
      <c r="D3692" s="3" t="b">
        <f>NOT(ISNA(VLOOKUP(A3692,des!B:B,1,FALSE)))</f>
        <v>0</v>
      </c>
      <c r="E3692" s="3" t="str">
        <f>IF(D3692,VLOOKUP(A3692,des!B:Q,11,FALSE),"")</f>
        <v/>
      </c>
      <c r="F3692" s="3" t="b">
        <f t="shared" si="228"/>
        <v>0</v>
      </c>
      <c r="G3692" s="3" t="str">
        <f t="shared" si="229"/>
        <v/>
      </c>
      <c r="H3692" s="3" t="str">
        <f>IF(D3692,VLOOKUP(A3692,des!B:Q,12,FALSE),"")</f>
        <v/>
      </c>
      <c r="I3692" s="3" t="b">
        <f t="shared" si="230"/>
        <v>0</v>
      </c>
      <c r="J3692" s="3" t="str">
        <f t="shared" si="231"/>
        <v/>
      </c>
    </row>
    <row r="3693" spans="1:10" x14ac:dyDescent="0.2">
      <c r="A3693" t="s">
        <v>13907</v>
      </c>
      <c r="B3693" t="s">
        <v>13908</v>
      </c>
      <c r="C3693" t="s">
        <v>13909</v>
      </c>
      <c r="D3693" s="3" t="b">
        <f>NOT(ISNA(VLOOKUP(A3693,des!B:B,1,FALSE)))</f>
        <v>0</v>
      </c>
      <c r="E3693" s="3" t="str">
        <f>IF(D3693,VLOOKUP(A3693,des!B:Q,11,FALSE),"")</f>
        <v/>
      </c>
      <c r="F3693" s="3" t="b">
        <f t="shared" si="228"/>
        <v>0</v>
      </c>
      <c r="G3693" s="3" t="str">
        <f t="shared" si="229"/>
        <v/>
      </c>
      <c r="H3693" s="3" t="str">
        <f>IF(D3693,VLOOKUP(A3693,des!B:Q,12,FALSE),"")</f>
        <v/>
      </c>
      <c r="I3693" s="3" t="b">
        <f t="shared" si="230"/>
        <v>0</v>
      </c>
      <c r="J3693" s="3" t="str">
        <f t="shared" si="231"/>
        <v/>
      </c>
    </row>
    <row r="3694" spans="1:10" x14ac:dyDescent="0.2">
      <c r="A3694" t="s">
        <v>13910</v>
      </c>
      <c r="B3694" t="s">
        <v>13911</v>
      </c>
      <c r="C3694" t="s">
        <v>13912</v>
      </c>
      <c r="D3694" s="3" t="b">
        <f>NOT(ISNA(VLOOKUP(A3694,des!B:B,1,FALSE)))</f>
        <v>0</v>
      </c>
      <c r="E3694" s="3" t="str">
        <f>IF(D3694,VLOOKUP(A3694,des!B:Q,11,FALSE),"")</f>
        <v/>
      </c>
      <c r="F3694" s="3" t="b">
        <f t="shared" si="228"/>
        <v>0</v>
      </c>
      <c r="G3694" s="3" t="str">
        <f t="shared" si="229"/>
        <v/>
      </c>
      <c r="H3694" s="3" t="str">
        <f>IF(D3694,VLOOKUP(A3694,des!B:Q,12,FALSE),"")</f>
        <v/>
      </c>
      <c r="I3694" s="3" t="b">
        <f t="shared" si="230"/>
        <v>0</v>
      </c>
      <c r="J3694" s="3" t="str">
        <f t="shared" si="231"/>
        <v/>
      </c>
    </row>
    <row r="3695" spans="1:10" x14ac:dyDescent="0.2">
      <c r="A3695" t="s">
        <v>13913</v>
      </c>
      <c r="B3695" t="s">
        <v>13914</v>
      </c>
      <c r="C3695" t="s">
        <v>13915</v>
      </c>
      <c r="D3695" s="3" t="b">
        <f>NOT(ISNA(VLOOKUP(A3695,des!B:B,1,FALSE)))</f>
        <v>0</v>
      </c>
      <c r="E3695" s="3" t="str">
        <f>IF(D3695,VLOOKUP(A3695,des!B:Q,11,FALSE),"")</f>
        <v/>
      </c>
      <c r="F3695" s="3" t="b">
        <f t="shared" si="228"/>
        <v>0</v>
      </c>
      <c r="G3695" s="3" t="str">
        <f t="shared" si="229"/>
        <v/>
      </c>
      <c r="H3695" s="3" t="str">
        <f>IF(D3695,VLOOKUP(A3695,des!B:Q,12,FALSE),"")</f>
        <v/>
      </c>
      <c r="I3695" s="3" t="b">
        <f t="shared" si="230"/>
        <v>0</v>
      </c>
      <c r="J3695" s="3" t="str">
        <f t="shared" si="231"/>
        <v/>
      </c>
    </row>
    <row r="3696" spans="1:10" x14ac:dyDescent="0.2">
      <c r="A3696" t="s">
        <v>13916</v>
      </c>
      <c r="B3696" t="s">
        <v>13917</v>
      </c>
      <c r="C3696" t="s">
        <v>13918</v>
      </c>
      <c r="D3696" s="3" t="b">
        <f>NOT(ISNA(VLOOKUP(A3696,des!B:B,1,FALSE)))</f>
        <v>0</v>
      </c>
      <c r="E3696" s="3" t="str">
        <f>IF(D3696,VLOOKUP(A3696,des!B:Q,11,FALSE),"")</f>
        <v/>
      </c>
      <c r="F3696" s="3" t="b">
        <f t="shared" si="228"/>
        <v>0</v>
      </c>
      <c r="G3696" s="3" t="str">
        <f t="shared" si="229"/>
        <v/>
      </c>
      <c r="H3696" s="3" t="str">
        <f>IF(D3696,VLOOKUP(A3696,des!B:Q,12,FALSE),"")</f>
        <v/>
      </c>
      <c r="I3696" s="3" t="b">
        <f t="shared" si="230"/>
        <v>0</v>
      </c>
      <c r="J3696" s="3" t="str">
        <f t="shared" si="231"/>
        <v/>
      </c>
    </row>
    <row r="3697" spans="1:10" x14ac:dyDescent="0.2">
      <c r="A3697" t="s">
        <v>13919</v>
      </c>
      <c r="B3697" t="s">
        <v>13920</v>
      </c>
      <c r="C3697" t="s">
        <v>13921</v>
      </c>
      <c r="D3697" s="3" t="b">
        <f>NOT(ISNA(VLOOKUP(A3697,des!B:B,1,FALSE)))</f>
        <v>0</v>
      </c>
      <c r="E3697" s="3" t="str">
        <f>IF(D3697,VLOOKUP(A3697,des!B:Q,11,FALSE),"")</f>
        <v/>
      </c>
      <c r="F3697" s="3" t="b">
        <f t="shared" si="228"/>
        <v>0</v>
      </c>
      <c r="G3697" s="3" t="str">
        <f t="shared" si="229"/>
        <v/>
      </c>
      <c r="H3697" s="3" t="str">
        <f>IF(D3697,VLOOKUP(A3697,des!B:Q,12,FALSE),"")</f>
        <v/>
      </c>
      <c r="I3697" s="3" t="b">
        <f t="shared" si="230"/>
        <v>0</v>
      </c>
      <c r="J3697" s="3" t="str">
        <f t="shared" si="231"/>
        <v/>
      </c>
    </row>
    <row r="3698" spans="1:10" x14ac:dyDescent="0.2">
      <c r="A3698" t="s">
        <v>13922</v>
      </c>
      <c r="B3698" t="s">
        <v>13923</v>
      </c>
      <c r="C3698" t="s">
        <v>13924</v>
      </c>
      <c r="D3698" s="3" t="b">
        <f>NOT(ISNA(VLOOKUP(A3698,des!B:B,1,FALSE)))</f>
        <v>0</v>
      </c>
      <c r="E3698" s="3" t="str">
        <f>IF(D3698,VLOOKUP(A3698,des!B:Q,11,FALSE),"")</f>
        <v/>
      </c>
      <c r="F3698" s="3" t="b">
        <f t="shared" si="228"/>
        <v>0</v>
      </c>
      <c r="G3698" s="3" t="str">
        <f t="shared" si="229"/>
        <v/>
      </c>
      <c r="H3698" s="3" t="str">
        <f>IF(D3698,VLOOKUP(A3698,des!B:Q,12,FALSE),"")</f>
        <v/>
      </c>
      <c r="I3698" s="3" t="b">
        <f t="shared" si="230"/>
        <v>0</v>
      </c>
      <c r="J3698" s="3" t="str">
        <f t="shared" si="231"/>
        <v/>
      </c>
    </row>
    <row r="3699" spans="1:10" x14ac:dyDescent="0.2">
      <c r="A3699" t="s">
        <v>13925</v>
      </c>
      <c r="B3699" t="s">
        <v>13926</v>
      </c>
      <c r="C3699" t="s">
        <v>13927</v>
      </c>
      <c r="D3699" s="3" t="b">
        <f>NOT(ISNA(VLOOKUP(A3699,des!B:B,1,FALSE)))</f>
        <v>0</v>
      </c>
      <c r="E3699" s="3" t="str">
        <f>IF(D3699,VLOOKUP(A3699,des!B:Q,11,FALSE),"")</f>
        <v/>
      </c>
      <c r="F3699" s="3" t="b">
        <f t="shared" si="228"/>
        <v>0</v>
      </c>
      <c r="G3699" s="3" t="str">
        <f t="shared" si="229"/>
        <v/>
      </c>
      <c r="H3699" s="3" t="str">
        <f>IF(D3699,VLOOKUP(A3699,des!B:Q,12,FALSE),"")</f>
        <v/>
      </c>
      <c r="I3699" s="3" t="b">
        <f t="shared" si="230"/>
        <v>0</v>
      </c>
      <c r="J3699" s="3" t="str">
        <f t="shared" si="231"/>
        <v/>
      </c>
    </row>
    <row r="3700" spans="1:10" x14ac:dyDescent="0.2">
      <c r="A3700" t="s">
        <v>13928</v>
      </c>
      <c r="B3700" t="s">
        <v>13929</v>
      </c>
      <c r="C3700" t="s">
        <v>13930</v>
      </c>
      <c r="D3700" s="3" t="b">
        <f>NOT(ISNA(VLOOKUP(A3700,des!B:B,1,FALSE)))</f>
        <v>0</v>
      </c>
      <c r="E3700" s="3" t="str">
        <f>IF(D3700,VLOOKUP(A3700,des!B:Q,11,FALSE),"")</f>
        <v/>
      </c>
      <c r="F3700" s="3" t="b">
        <f t="shared" si="228"/>
        <v>0</v>
      </c>
      <c r="G3700" s="3" t="str">
        <f t="shared" si="229"/>
        <v/>
      </c>
      <c r="H3700" s="3" t="str">
        <f>IF(D3700,VLOOKUP(A3700,des!B:Q,12,FALSE),"")</f>
        <v/>
      </c>
      <c r="I3700" s="3" t="b">
        <f t="shared" si="230"/>
        <v>0</v>
      </c>
      <c r="J3700" s="3" t="str">
        <f t="shared" si="231"/>
        <v/>
      </c>
    </row>
    <row r="3701" spans="1:10" x14ac:dyDescent="0.2">
      <c r="A3701" t="s">
        <v>13931</v>
      </c>
      <c r="B3701" t="s">
        <v>13932</v>
      </c>
      <c r="C3701" t="s">
        <v>13933</v>
      </c>
      <c r="D3701" s="3" t="b">
        <f>NOT(ISNA(VLOOKUP(A3701,des!B:B,1,FALSE)))</f>
        <v>0</v>
      </c>
      <c r="E3701" s="3" t="str">
        <f>IF(D3701,VLOOKUP(A3701,des!B:Q,11,FALSE),"")</f>
        <v/>
      </c>
      <c r="F3701" s="3" t="b">
        <f t="shared" si="228"/>
        <v>0</v>
      </c>
      <c r="G3701" s="3" t="str">
        <f t="shared" si="229"/>
        <v/>
      </c>
      <c r="H3701" s="3" t="str">
        <f>IF(D3701,VLOOKUP(A3701,des!B:Q,12,FALSE),"")</f>
        <v/>
      </c>
      <c r="I3701" s="3" t="b">
        <f t="shared" si="230"/>
        <v>0</v>
      </c>
      <c r="J3701" s="3" t="str">
        <f t="shared" si="231"/>
        <v/>
      </c>
    </row>
    <row r="3702" spans="1:10" x14ac:dyDescent="0.2">
      <c r="A3702" t="s">
        <v>13934</v>
      </c>
      <c r="B3702" t="s">
        <v>13935</v>
      </c>
      <c r="C3702" t="s">
        <v>13936</v>
      </c>
      <c r="D3702" s="3" t="b">
        <f>NOT(ISNA(VLOOKUP(A3702,des!B:B,1,FALSE)))</f>
        <v>0</v>
      </c>
      <c r="E3702" s="3" t="str">
        <f>IF(D3702,VLOOKUP(A3702,des!B:Q,11,FALSE),"")</f>
        <v/>
      </c>
      <c r="F3702" s="3" t="b">
        <f t="shared" si="228"/>
        <v>0</v>
      </c>
      <c r="G3702" s="3" t="str">
        <f t="shared" si="229"/>
        <v/>
      </c>
      <c r="H3702" s="3" t="str">
        <f>IF(D3702,VLOOKUP(A3702,des!B:Q,12,FALSE),"")</f>
        <v/>
      </c>
      <c r="I3702" s="3" t="b">
        <f t="shared" si="230"/>
        <v>0</v>
      </c>
      <c r="J3702" s="3" t="str">
        <f t="shared" si="231"/>
        <v/>
      </c>
    </row>
    <row r="3703" spans="1:10" x14ac:dyDescent="0.2">
      <c r="A3703" t="s">
        <v>13937</v>
      </c>
      <c r="B3703" t="s">
        <v>13938</v>
      </c>
      <c r="C3703" t="s">
        <v>13939</v>
      </c>
      <c r="D3703" s="3" t="b">
        <f>NOT(ISNA(VLOOKUP(A3703,des!B:B,1,FALSE)))</f>
        <v>0</v>
      </c>
      <c r="E3703" s="3" t="str">
        <f>IF(D3703,VLOOKUP(A3703,des!B:Q,11,FALSE),"")</f>
        <v/>
      </c>
      <c r="F3703" s="3" t="b">
        <f t="shared" si="228"/>
        <v>0</v>
      </c>
      <c r="G3703" s="3" t="str">
        <f t="shared" si="229"/>
        <v/>
      </c>
      <c r="H3703" s="3" t="str">
        <f>IF(D3703,VLOOKUP(A3703,des!B:Q,12,FALSE),"")</f>
        <v/>
      </c>
      <c r="I3703" s="3" t="b">
        <f t="shared" si="230"/>
        <v>0</v>
      </c>
      <c r="J3703" s="3" t="str">
        <f t="shared" si="231"/>
        <v/>
      </c>
    </row>
    <row r="3704" spans="1:10" x14ac:dyDescent="0.2">
      <c r="A3704" t="s">
        <v>13940</v>
      </c>
      <c r="B3704" t="s">
        <v>13941</v>
      </c>
      <c r="C3704" t="s">
        <v>13942</v>
      </c>
      <c r="D3704" s="3" t="b">
        <f>NOT(ISNA(VLOOKUP(A3704,des!B:B,1,FALSE)))</f>
        <v>0</v>
      </c>
      <c r="E3704" s="3" t="str">
        <f>IF(D3704,VLOOKUP(A3704,des!B:Q,11,FALSE),"")</f>
        <v/>
      </c>
      <c r="F3704" s="3" t="b">
        <f t="shared" si="228"/>
        <v>0</v>
      </c>
      <c r="G3704" s="3" t="str">
        <f t="shared" si="229"/>
        <v/>
      </c>
      <c r="H3704" s="3" t="str">
        <f>IF(D3704,VLOOKUP(A3704,des!B:Q,12,FALSE),"")</f>
        <v/>
      </c>
      <c r="I3704" s="3" t="b">
        <f t="shared" si="230"/>
        <v>0</v>
      </c>
      <c r="J3704" s="3" t="str">
        <f t="shared" si="231"/>
        <v/>
      </c>
    </row>
    <row r="3705" spans="1:10" x14ac:dyDescent="0.2">
      <c r="A3705" t="s">
        <v>13943</v>
      </c>
      <c r="B3705" t="s">
        <v>13944</v>
      </c>
      <c r="C3705" t="s">
        <v>13945</v>
      </c>
      <c r="D3705" s="3" t="b">
        <f>NOT(ISNA(VLOOKUP(A3705,des!B:B,1,FALSE)))</f>
        <v>0</v>
      </c>
      <c r="E3705" s="3" t="str">
        <f>IF(D3705,VLOOKUP(A3705,des!B:Q,11,FALSE),"")</f>
        <v/>
      </c>
      <c r="F3705" s="3" t="b">
        <f t="shared" si="228"/>
        <v>0</v>
      </c>
      <c r="G3705" s="3" t="str">
        <f t="shared" si="229"/>
        <v/>
      </c>
      <c r="H3705" s="3" t="str">
        <f>IF(D3705,VLOOKUP(A3705,des!B:Q,12,FALSE),"")</f>
        <v/>
      </c>
      <c r="I3705" s="3" t="b">
        <f t="shared" si="230"/>
        <v>0</v>
      </c>
      <c r="J3705" s="3" t="str">
        <f t="shared" si="231"/>
        <v/>
      </c>
    </row>
    <row r="3706" spans="1:10" x14ac:dyDescent="0.2">
      <c r="A3706" t="s">
        <v>13946</v>
      </c>
      <c r="B3706" t="s">
        <v>13947</v>
      </c>
      <c r="C3706" t="s">
        <v>13948</v>
      </c>
      <c r="D3706" s="3" t="b">
        <f>NOT(ISNA(VLOOKUP(A3706,des!B:B,1,FALSE)))</f>
        <v>0</v>
      </c>
      <c r="E3706" s="3" t="str">
        <f>IF(D3706,VLOOKUP(A3706,des!B:Q,11,FALSE),"")</f>
        <v/>
      </c>
      <c r="F3706" s="3" t="b">
        <f t="shared" si="228"/>
        <v>0</v>
      </c>
      <c r="G3706" s="3" t="str">
        <f t="shared" si="229"/>
        <v/>
      </c>
      <c r="H3706" s="3" t="str">
        <f>IF(D3706,VLOOKUP(A3706,des!B:Q,12,FALSE),"")</f>
        <v/>
      </c>
      <c r="I3706" s="3" t="b">
        <f t="shared" si="230"/>
        <v>0</v>
      </c>
      <c r="J3706" s="3" t="str">
        <f t="shared" si="231"/>
        <v/>
      </c>
    </row>
    <row r="3707" spans="1:10" x14ac:dyDescent="0.2">
      <c r="A3707" t="s">
        <v>13949</v>
      </c>
      <c r="B3707" t="s">
        <v>13950</v>
      </c>
      <c r="C3707" t="s">
        <v>13951</v>
      </c>
      <c r="D3707" s="3" t="b">
        <f>NOT(ISNA(VLOOKUP(A3707,des!B:B,1,FALSE)))</f>
        <v>0</v>
      </c>
      <c r="E3707" s="3" t="str">
        <f>IF(D3707,VLOOKUP(A3707,des!B:Q,11,FALSE),"")</f>
        <v/>
      </c>
      <c r="F3707" s="3" t="b">
        <f t="shared" si="228"/>
        <v>0</v>
      </c>
      <c r="G3707" s="3" t="str">
        <f t="shared" si="229"/>
        <v/>
      </c>
      <c r="H3707" s="3" t="str">
        <f>IF(D3707,VLOOKUP(A3707,des!B:Q,12,FALSE),"")</f>
        <v/>
      </c>
      <c r="I3707" s="3" t="b">
        <f t="shared" si="230"/>
        <v>0</v>
      </c>
      <c r="J3707" s="3" t="str">
        <f t="shared" si="231"/>
        <v/>
      </c>
    </row>
    <row r="3708" spans="1:10" x14ac:dyDescent="0.2">
      <c r="A3708" t="s">
        <v>13952</v>
      </c>
      <c r="B3708" t="s">
        <v>13953</v>
      </c>
      <c r="C3708" t="s">
        <v>13954</v>
      </c>
      <c r="D3708" s="3" t="b">
        <f>NOT(ISNA(VLOOKUP(A3708,des!B:B,1,FALSE)))</f>
        <v>0</v>
      </c>
      <c r="E3708" s="3" t="str">
        <f>IF(D3708,VLOOKUP(A3708,des!B:Q,11,FALSE),"")</f>
        <v/>
      </c>
      <c r="F3708" s="3" t="b">
        <f t="shared" si="228"/>
        <v>0</v>
      </c>
      <c r="G3708" s="3" t="str">
        <f t="shared" si="229"/>
        <v/>
      </c>
      <c r="H3708" s="3" t="str">
        <f>IF(D3708,VLOOKUP(A3708,des!B:Q,12,FALSE),"")</f>
        <v/>
      </c>
      <c r="I3708" s="3" t="b">
        <f t="shared" si="230"/>
        <v>0</v>
      </c>
      <c r="J3708" s="3" t="str">
        <f t="shared" si="231"/>
        <v/>
      </c>
    </row>
    <row r="3709" spans="1:10" x14ac:dyDescent="0.2">
      <c r="A3709" t="s">
        <v>13955</v>
      </c>
      <c r="B3709" t="s">
        <v>13956</v>
      </c>
      <c r="C3709" t="s">
        <v>13957</v>
      </c>
      <c r="D3709" s="3" t="b">
        <f>NOT(ISNA(VLOOKUP(A3709,des!B:B,1,FALSE)))</f>
        <v>0</v>
      </c>
      <c r="E3709" s="3" t="str">
        <f>IF(D3709,VLOOKUP(A3709,des!B:Q,11,FALSE),"")</f>
        <v/>
      </c>
      <c r="F3709" s="3" t="b">
        <f t="shared" si="228"/>
        <v>0</v>
      </c>
      <c r="G3709" s="3" t="str">
        <f t="shared" si="229"/>
        <v/>
      </c>
      <c r="H3709" s="3" t="str">
        <f>IF(D3709,VLOOKUP(A3709,des!B:Q,12,FALSE),"")</f>
        <v/>
      </c>
      <c r="I3709" s="3" t="b">
        <f t="shared" si="230"/>
        <v>0</v>
      </c>
      <c r="J3709" s="3" t="str">
        <f t="shared" si="231"/>
        <v/>
      </c>
    </row>
    <row r="3710" spans="1:10" x14ac:dyDescent="0.2">
      <c r="A3710" t="s">
        <v>13958</v>
      </c>
      <c r="B3710" t="s">
        <v>13959</v>
      </c>
      <c r="C3710" t="s">
        <v>13960</v>
      </c>
      <c r="D3710" s="3" t="b">
        <f>NOT(ISNA(VLOOKUP(A3710,des!B:B,1,FALSE)))</f>
        <v>0</v>
      </c>
      <c r="E3710" s="3" t="str">
        <f>IF(D3710,VLOOKUP(A3710,des!B:Q,11,FALSE),"")</f>
        <v/>
      </c>
      <c r="F3710" s="3" t="b">
        <f t="shared" si="228"/>
        <v>0</v>
      </c>
      <c r="G3710" s="3" t="str">
        <f t="shared" si="229"/>
        <v/>
      </c>
      <c r="H3710" s="3" t="str">
        <f>IF(D3710,VLOOKUP(A3710,des!B:Q,12,FALSE),"")</f>
        <v/>
      </c>
      <c r="I3710" s="3" t="b">
        <f t="shared" si="230"/>
        <v>0</v>
      </c>
      <c r="J3710" s="3" t="str">
        <f t="shared" si="231"/>
        <v/>
      </c>
    </row>
    <row r="3711" spans="1:10" x14ac:dyDescent="0.2">
      <c r="A3711" t="s">
        <v>13961</v>
      </c>
      <c r="B3711" t="s">
        <v>13962</v>
      </c>
      <c r="C3711" t="s">
        <v>13963</v>
      </c>
      <c r="D3711" s="3" t="b">
        <f>NOT(ISNA(VLOOKUP(A3711,des!B:B,1,FALSE)))</f>
        <v>0</v>
      </c>
      <c r="E3711" s="3" t="str">
        <f>IF(D3711,VLOOKUP(A3711,des!B:Q,11,FALSE),"")</f>
        <v/>
      </c>
      <c r="F3711" s="3" t="b">
        <f t="shared" si="228"/>
        <v>0</v>
      </c>
      <c r="G3711" s="3" t="str">
        <f t="shared" si="229"/>
        <v/>
      </c>
      <c r="H3711" s="3" t="str">
        <f>IF(D3711,VLOOKUP(A3711,des!B:Q,12,FALSE),"")</f>
        <v/>
      </c>
      <c r="I3711" s="3" t="b">
        <f t="shared" si="230"/>
        <v>0</v>
      </c>
      <c r="J3711" s="3" t="str">
        <f t="shared" si="231"/>
        <v/>
      </c>
    </row>
    <row r="3712" spans="1:10" x14ac:dyDescent="0.2">
      <c r="A3712" t="s">
        <v>13964</v>
      </c>
      <c r="B3712" t="s">
        <v>13965</v>
      </c>
      <c r="C3712" t="s">
        <v>13966</v>
      </c>
      <c r="D3712" s="3" t="b">
        <f>NOT(ISNA(VLOOKUP(A3712,des!B:B,1,FALSE)))</f>
        <v>0</v>
      </c>
      <c r="E3712" s="3" t="str">
        <f>IF(D3712,VLOOKUP(A3712,des!B:Q,11,FALSE),"")</f>
        <v/>
      </c>
      <c r="F3712" s="3" t="b">
        <f t="shared" si="228"/>
        <v>0</v>
      </c>
      <c r="G3712" s="3" t="str">
        <f t="shared" si="229"/>
        <v/>
      </c>
      <c r="H3712" s="3" t="str">
        <f>IF(D3712,VLOOKUP(A3712,des!B:Q,12,FALSE),"")</f>
        <v/>
      </c>
      <c r="I3712" s="3" t="b">
        <f t="shared" si="230"/>
        <v>0</v>
      </c>
      <c r="J3712" s="3" t="str">
        <f t="shared" si="231"/>
        <v/>
      </c>
    </row>
    <row r="3713" spans="1:10" x14ac:dyDescent="0.2">
      <c r="A3713" t="s">
        <v>13967</v>
      </c>
      <c r="B3713" t="s">
        <v>13968</v>
      </c>
      <c r="C3713" t="s">
        <v>13969</v>
      </c>
      <c r="D3713" s="3" t="b">
        <f>NOT(ISNA(VLOOKUP(A3713,des!B:B,1,FALSE)))</f>
        <v>0</v>
      </c>
      <c r="E3713" s="3" t="str">
        <f>IF(D3713,VLOOKUP(A3713,des!B:Q,11,FALSE),"")</f>
        <v/>
      </c>
      <c r="F3713" s="3" t="b">
        <f t="shared" si="228"/>
        <v>0</v>
      </c>
      <c r="G3713" s="3" t="str">
        <f t="shared" si="229"/>
        <v/>
      </c>
      <c r="H3713" s="3" t="str">
        <f>IF(D3713,VLOOKUP(A3713,des!B:Q,12,FALSE),"")</f>
        <v/>
      </c>
      <c r="I3713" s="3" t="b">
        <f t="shared" si="230"/>
        <v>0</v>
      </c>
      <c r="J3713" s="3" t="str">
        <f t="shared" si="231"/>
        <v/>
      </c>
    </row>
    <row r="3714" spans="1:10" x14ac:dyDescent="0.2">
      <c r="A3714" t="s">
        <v>13970</v>
      </c>
      <c r="B3714" t="s">
        <v>13971</v>
      </c>
      <c r="C3714" t="s">
        <v>13972</v>
      </c>
      <c r="D3714" s="3" t="b">
        <f>NOT(ISNA(VLOOKUP(A3714,des!B:B,1,FALSE)))</f>
        <v>0</v>
      </c>
      <c r="E3714" s="3" t="str">
        <f>IF(D3714,VLOOKUP(A3714,des!B:Q,11,FALSE),"")</f>
        <v/>
      </c>
      <c r="F3714" s="3" t="b">
        <f t="shared" si="228"/>
        <v>0</v>
      </c>
      <c r="G3714" s="3" t="str">
        <f t="shared" si="229"/>
        <v/>
      </c>
      <c r="H3714" s="3" t="str">
        <f>IF(D3714,VLOOKUP(A3714,des!B:Q,12,FALSE),"")</f>
        <v/>
      </c>
      <c r="I3714" s="3" t="b">
        <f t="shared" si="230"/>
        <v>0</v>
      </c>
      <c r="J3714" s="3" t="str">
        <f t="shared" si="231"/>
        <v/>
      </c>
    </row>
    <row r="3715" spans="1:10" x14ac:dyDescent="0.2">
      <c r="A3715" t="s">
        <v>13973</v>
      </c>
      <c r="B3715" t="s">
        <v>13974</v>
      </c>
      <c r="C3715" t="s">
        <v>13975</v>
      </c>
      <c r="D3715" s="3" t="b">
        <f>NOT(ISNA(VLOOKUP(A3715,des!B:B,1,FALSE)))</f>
        <v>0</v>
      </c>
      <c r="E3715" s="3" t="str">
        <f>IF(D3715,VLOOKUP(A3715,des!B:Q,11,FALSE),"")</f>
        <v/>
      </c>
      <c r="F3715" s="3" t="b">
        <f t="shared" si="228"/>
        <v>0</v>
      </c>
      <c r="G3715" s="3" t="str">
        <f t="shared" si="229"/>
        <v/>
      </c>
      <c r="H3715" s="3" t="str">
        <f>IF(D3715,VLOOKUP(A3715,des!B:Q,12,FALSE),"")</f>
        <v/>
      </c>
      <c r="I3715" s="3" t="b">
        <f t="shared" si="230"/>
        <v>0</v>
      </c>
      <c r="J3715" s="3" t="str">
        <f t="shared" si="231"/>
        <v/>
      </c>
    </row>
    <row r="3716" spans="1:10" x14ac:dyDescent="0.2">
      <c r="A3716" t="s">
        <v>13976</v>
      </c>
      <c r="B3716" t="s">
        <v>13977</v>
      </c>
      <c r="C3716" t="s">
        <v>13978</v>
      </c>
      <c r="D3716" s="3" t="b">
        <f>NOT(ISNA(VLOOKUP(A3716,des!B:B,1,FALSE)))</f>
        <v>0</v>
      </c>
      <c r="E3716" s="3" t="str">
        <f>IF(D3716,VLOOKUP(A3716,des!B:Q,11,FALSE),"")</f>
        <v/>
      </c>
      <c r="F3716" s="3" t="b">
        <f t="shared" si="228"/>
        <v>0</v>
      </c>
      <c r="G3716" s="3" t="str">
        <f t="shared" si="229"/>
        <v/>
      </c>
      <c r="H3716" s="3" t="str">
        <f>IF(D3716,VLOOKUP(A3716,des!B:Q,12,FALSE),"")</f>
        <v/>
      </c>
      <c r="I3716" s="3" t="b">
        <f t="shared" si="230"/>
        <v>0</v>
      </c>
      <c r="J3716" s="3" t="str">
        <f t="shared" si="231"/>
        <v/>
      </c>
    </row>
    <row r="3717" spans="1:10" x14ac:dyDescent="0.2">
      <c r="A3717" t="s">
        <v>13979</v>
      </c>
      <c r="B3717" t="s">
        <v>13980</v>
      </c>
      <c r="C3717" t="s">
        <v>13981</v>
      </c>
      <c r="D3717" s="3" t="b">
        <f>NOT(ISNA(VLOOKUP(A3717,des!B:B,1,FALSE)))</f>
        <v>0</v>
      </c>
      <c r="E3717" s="3" t="str">
        <f>IF(D3717,VLOOKUP(A3717,des!B:Q,11,FALSE),"")</f>
        <v/>
      </c>
      <c r="F3717" s="3" t="b">
        <f t="shared" ref="F3717:F3780" si="232">IF(D3717,IF(E3717&lt;&gt;B3717,TRUE,FALSE),FALSE)</f>
        <v>0</v>
      </c>
      <c r="G3717" s="3" t="str">
        <f t="shared" si="229"/>
        <v/>
      </c>
      <c r="H3717" s="3" t="str">
        <f>IF(D3717,VLOOKUP(A3717,des!B:Q,12,FALSE),"")</f>
        <v/>
      </c>
      <c r="I3717" s="3" t="b">
        <f t="shared" si="230"/>
        <v>0</v>
      </c>
      <c r="J3717" s="3" t="str">
        <f t="shared" si="231"/>
        <v/>
      </c>
    </row>
    <row r="3718" spans="1:10" x14ac:dyDescent="0.2">
      <c r="A3718" t="s">
        <v>13982</v>
      </c>
      <c r="B3718" t="s">
        <v>13983</v>
      </c>
      <c r="C3718" t="s">
        <v>13984</v>
      </c>
      <c r="D3718" s="3" t="b">
        <f>NOT(ISNA(VLOOKUP(A3718,des!B:B,1,FALSE)))</f>
        <v>0</v>
      </c>
      <c r="E3718" s="3" t="str">
        <f>IF(D3718,VLOOKUP(A3718,des!B:Q,11,FALSE),"")</f>
        <v/>
      </c>
      <c r="F3718" s="3" t="b">
        <f t="shared" si="232"/>
        <v>0</v>
      </c>
      <c r="G3718" s="3" t="str">
        <f t="shared" ref="G3718:G3781" si="233">IF(F3718,CONCATENATE($A$1,A3718,$B$1,E3718,$C$1),"")</f>
        <v/>
      </c>
      <c r="H3718" s="3" t="str">
        <f>IF(D3718,VLOOKUP(A3718,des!B:Q,12,FALSE),"")</f>
        <v/>
      </c>
      <c r="I3718" s="3" t="b">
        <f t="shared" ref="I3718:I3781" si="234">IF(D3718,IF(H3718&lt;&gt;C3718,TRUE,FALSE),FALSE)</f>
        <v>0</v>
      </c>
      <c r="J3718" s="3" t="str">
        <f t="shared" ref="J3718:J3781" si="235">IF(I3718,CONCATENATE($A$2,A3718,$B$2,H3718,$C$2),"")</f>
        <v/>
      </c>
    </row>
    <row r="3719" spans="1:10" x14ac:dyDescent="0.2">
      <c r="A3719" t="s">
        <v>13985</v>
      </c>
      <c r="B3719" t="s">
        <v>13986</v>
      </c>
      <c r="C3719" t="s">
        <v>13987</v>
      </c>
      <c r="D3719" s="3" t="b">
        <f>NOT(ISNA(VLOOKUP(A3719,des!B:B,1,FALSE)))</f>
        <v>0</v>
      </c>
      <c r="E3719" s="3" t="str">
        <f>IF(D3719,VLOOKUP(A3719,des!B:Q,11,FALSE),"")</f>
        <v/>
      </c>
      <c r="F3719" s="3" t="b">
        <f t="shared" si="232"/>
        <v>0</v>
      </c>
      <c r="G3719" s="3" t="str">
        <f t="shared" si="233"/>
        <v/>
      </c>
      <c r="H3719" s="3" t="str">
        <f>IF(D3719,VLOOKUP(A3719,des!B:Q,12,FALSE),"")</f>
        <v/>
      </c>
      <c r="I3719" s="3" t="b">
        <f t="shared" si="234"/>
        <v>0</v>
      </c>
      <c r="J3719" s="3" t="str">
        <f t="shared" si="235"/>
        <v/>
      </c>
    </row>
    <row r="3720" spans="1:10" x14ac:dyDescent="0.2">
      <c r="A3720" t="s">
        <v>13988</v>
      </c>
      <c r="B3720" t="s">
        <v>13989</v>
      </c>
      <c r="C3720" t="s">
        <v>13990</v>
      </c>
      <c r="D3720" s="3" t="b">
        <f>NOT(ISNA(VLOOKUP(A3720,des!B:B,1,FALSE)))</f>
        <v>0</v>
      </c>
      <c r="E3720" s="3" t="str">
        <f>IF(D3720,VLOOKUP(A3720,des!B:Q,11,FALSE),"")</f>
        <v/>
      </c>
      <c r="F3720" s="3" t="b">
        <f t="shared" si="232"/>
        <v>0</v>
      </c>
      <c r="G3720" s="3" t="str">
        <f t="shared" si="233"/>
        <v/>
      </c>
      <c r="H3720" s="3" t="str">
        <f>IF(D3720,VLOOKUP(A3720,des!B:Q,12,FALSE),"")</f>
        <v/>
      </c>
      <c r="I3720" s="3" t="b">
        <f t="shared" si="234"/>
        <v>0</v>
      </c>
      <c r="J3720" s="3" t="str">
        <f t="shared" si="235"/>
        <v/>
      </c>
    </row>
    <row r="3721" spans="1:10" x14ac:dyDescent="0.2">
      <c r="A3721" t="s">
        <v>13991</v>
      </c>
      <c r="B3721" t="s">
        <v>13992</v>
      </c>
      <c r="C3721" t="s">
        <v>13993</v>
      </c>
      <c r="D3721" s="3" t="b">
        <f>NOT(ISNA(VLOOKUP(A3721,des!B:B,1,FALSE)))</f>
        <v>0</v>
      </c>
      <c r="E3721" s="3" t="str">
        <f>IF(D3721,VLOOKUP(A3721,des!B:Q,11,FALSE),"")</f>
        <v/>
      </c>
      <c r="F3721" s="3" t="b">
        <f t="shared" si="232"/>
        <v>0</v>
      </c>
      <c r="G3721" s="3" t="str">
        <f t="shared" si="233"/>
        <v/>
      </c>
      <c r="H3721" s="3" t="str">
        <f>IF(D3721,VLOOKUP(A3721,des!B:Q,12,FALSE),"")</f>
        <v/>
      </c>
      <c r="I3721" s="3" t="b">
        <f t="shared" si="234"/>
        <v>0</v>
      </c>
      <c r="J3721" s="3" t="str">
        <f t="shared" si="235"/>
        <v/>
      </c>
    </row>
    <row r="3722" spans="1:10" x14ac:dyDescent="0.2">
      <c r="A3722" t="s">
        <v>13994</v>
      </c>
      <c r="B3722" t="s">
        <v>13995</v>
      </c>
      <c r="C3722" t="s">
        <v>13996</v>
      </c>
      <c r="D3722" s="3" t="b">
        <f>NOT(ISNA(VLOOKUP(A3722,des!B:B,1,FALSE)))</f>
        <v>0</v>
      </c>
      <c r="E3722" s="3" t="str">
        <f>IF(D3722,VLOOKUP(A3722,des!B:Q,11,FALSE),"")</f>
        <v/>
      </c>
      <c r="F3722" s="3" t="b">
        <f t="shared" si="232"/>
        <v>0</v>
      </c>
      <c r="G3722" s="3" t="str">
        <f t="shared" si="233"/>
        <v/>
      </c>
      <c r="H3722" s="3" t="str">
        <f>IF(D3722,VLOOKUP(A3722,des!B:Q,12,FALSE),"")</f>
        <v/>
      </c>
      <c r="I3722" s="3" t="b">
        <f t="shared" si="234"/>
        <v>0</v>
      </c>
      <c r="J3722" s="3" t="str">
        <f t="shared" si="235"/>
        <v/>
      </c>
    </row>
    <row r="3723" spans="1:10" x14ac:dyDescent="0.2">
      <c r="A3723" t="s">
        <v>13997</v>
      </c>
      <c r="B3723" t="s">
        <v>13998</v>
      </c>
      <c r="C3723" t="s">
        <v>13999</v>
      </c>
      <c r="D3723" s="3" t="b">
        <f>NOT(ISNA(VLOOKUP(A3723,des!B:B,1,FALSE)))</f>
        <v>0</v>
      </c>
      <c r="E3723" s="3" t="str">
        <f>IF(D3723,VLOOKUP(A3723,des!B:Q,11,FALSE),"")</f>
        <v/>
      </c>
      <c r="F3723" s="3" t="b">
        <f t="shared" si="232"/>
        <v>0</v>
      </c>
      <c r="G3723" s="3" t="str">
        <f t="shared" si="233"/>
        <v/>
      </c>
      <c r="H3723" s="3" t="str">
        <f>IF(D3723,VLOOKUP(A3723,des!B:Q,12,FALSE),"")</f>
        <v/>
      </c>
      <c r="I3723" s="3" t="b">
        <f t="shared" si="234"/>
        <v>0</v>
      </c>
      <c r="J3723" s="3" t="str">
        <f t="shared" si="235"/>
        <v/>
      </c>
    </row>
    <row r="3724" spans="1:10" x14ac:dyDescent="0.2">
      <c r="A3724" t="s">
        <v>14000</v>
      </c>
      <c r="B3724" t="s">
        <v>14001</v>
      </c>
      <c r="C3724" t="s">
        <v>14002</v>
      </c>
      <c r="D3724" s="3" t="b">
        <f>NOT(ISNA(VLOOKUP(A3724,des!B:B,1,FALSE)))</f>
        <v>0</v>
      </c>
      <c r="E3724" s="3" t="str">
        <f>IF(D3724,VLOOKUP(A3724,des!B:Q,11,FALSE),"")</f>
        <v/>
      </c>
      <c r="F3724" s="3" t="b">
        <f t="shared" si="232"/>
        <v>0</v>
      </c>
      <c r="G3724" s="3" t="str">
        <f t="shared" si="233"/>
        <v/>
      </c>
      <c r="H3724" s="3" t="str">
        <f>IF(D3724,VLOOKUP(A3724,des!B:Q,12,FALSE),"")</f>
        <v/>
      </c>
      <c r="I3724" s="3" t="b">
        <f t="shared" si="234"/>
        <v>0</v>
      </c>
      <c r="J3724" s="3" t="str">
        <f t="shared" si="235"/>
        <v/>
      </c>
    </row>
    <row r="3725" spans="1:10" x14ac:dyDescent="0.2">
      <c r="A3725" t="s">
        <v>14003</v>
      </c>
      <c r="B3725" t="s">
        <v>14004</v>
      </c>
      <c r="C3725" t="s">
        <v>14005</v>
      </c>
      <c r="D3725" s="3" t="b">
        <f>NOT(ISNA(VLOOKUP(A3725,des!B:B,1,FALSE)))</f>
        <v>0</v>
      </c>
      <c r="E3725" s="3" t="str">
        <f>IF(D3725,VLOOKUP(A3725,des!B:Q,11,FALSE),"")</f>
        <v/>
      </c>
      <c r="F3725" s="3" t="b">
        <f t="shared" si="232"/>
        <v>0</v>
      </c>
      <c r="G3725" s="3" t="str">
        <f t="shared" si="233"/>
        <v/>
      </c>
      <c r="H3725" s="3" t="str">
        <f>IF(D3725,VLOOKUP(A3725,des!B:Q,12,FALSE),"")</f>
        <v/>
      </c>
      <c r="I3725" s="3" t="b">
        <f t="shared" si="234"/>
        <v>0</v>
      </c>
      <c r="J3725" s="3" t="str">
        <f t="shared" si="235"/>
        <v/>
      </c>
    </row>
    <row r="3726" spans="1:10" x14ac:dyDescent="0.2">
      <c r="A3726" t="s">
        <v>14006</v>
      </c>
      <c r="B3726" t="s">
        <v>14007</v>
      </c>
      <c r="C3726" t="s">
        <v>14008</v>
      </c>
      <c r="D3726" s="3" t="b">
        <f>NOT(ISNA(VLOOKUP(A3726,des!B:B,1,FALSE)))</f>
        <v>0</v>
      </c>
      <c r="E3726" s="3" t="str">
        <f>IF(D3726,VLOOKUP(A3726,des!B:Q,11,FALSE),"")</f>
        <v/>
      </c>
      <c r="F3726" s="3" t="b">
        <f t="shared" si="232"/>
        <v>0</v>
      </c>
      <c r="G3726" s="3" t="str">
        <f t="shared" si="233"/>
        <v/>
      </c>
      <c r="H3726" s="3" t="str">
        <f>IF(D3726,VLOOKUP(A3726,des!B:Q,12,FALSE),"")</f>
        <v/>
      </c>
      <c r="I3726" s="3" t="b">
        <f t="shared" si="234"/>
        <v>0</v>
      </c>
      <c r="J3726" s="3" t="str">
        <f t="shared" si="235"/>
        <v/>
      </c>
    </row>
    <row r="3727" spans="1:10" x14ac:dyDescent="0.2">
      <c r="A3727" t="s">
        <v>14009</v>
      </c>
      <c r="B3727" t="s">
        <v>14010</v>
      </c>
      <c r="C3727" t="s">
        <v>14011</v>
      </c>
      <c r="D3727" s="3" t="b">
        <f>NOT(ISNA(VLOOKUP(A3727,des!B:B,1,FALSE)))</f>
        <v>0</v>
      </c>
      <c r="E3727" s="3" t="str">
        <f>IF(D3727,VLOOKUP(A3727,des!B:Q,11,FALSE),"")</f>
        <v/>
      </c>
      <c r="F3727" s="3" t="b">
        <f t="shared" si="232"/>
        <v>0</v>
      </c>
      <c r="G3727" s="3" t="str">
        <f t="shared" si="233"/>
        <v/>
      </c>
      <c r="H3727" s="3" t="str">
        <f>IF(D3727,VLOOKUP(A3727,des!B:Q,12,FALSE),"")</f>
        <v/>
      </c>
      <c r="I3727" s="3" t="b">
        <f t="shared" si="234"/>
        <v>0</v>
      </c>
      <c r="J3727" s="3" t="str">
        <f t="shared" si="235"/>
        <v/>
      </c>
    </row>
    <row r="3728" spans="1:10" x14ac:dyDescent="0.2">
      <c r="A3728" t="s">
        <v>14012</v>
      </c>
      <c r="B3728" t="s">
        <v>14013</v>
      </c>
      <c r="C3728" t="s">
        <v>14014</v>
      </c>
      <c r="D3728" s="3" t="b">
        <f>NOT(ISNA(VLOOKUP(A3728,des!B:B,1,FALSE)))</f>
        <v>0</v>
      </c>
      <c r="E3728" s="3" t="str">
        <f>IF(D3728,VLOOKUP(A3728,des!B:Q,11,FALSE),"")</f>
        <v/>
      </c>
      <c r="F3728" s="3" t="b">
        <f t="shared" si="232"/>
        <v>0</v>
      </c>
      <c r="G3728" s="3" t="str">
        <f t="shared" si="233"/>
        <v/>
      </c>
      <c r="H3728" s="3" t="str">
        <f>IF(D3728,VLOOKUP(A3728,des!B:Q,12,FALSE),"")</f>
        <v/>
      </c>
      <c r="I3728" s="3" t="b">
        <f t="shared" si="234"/>
        <v>0</v>
      </c>
      <c r="J3728" s="3" t="str">
        <f t="shared" si="235"/>
        <v/>
      </c>
    </row>
    <row r="3729" spans="1:10" x14ac:dyDescent="0.2">
      <c r="A3729" t="s">
        <v>14015</v>
      </c>
      <c r="B3729" t="s">
        <v>14016</v>
      </c>
      <c r="C3729" t="s">
        <v>14017</v>
      </c>
      <c r="D3729" s="3" t="b">
        <f>NOT(ISNA(VLOOKUP(A3729,des!B:B,1,FALSE)))</f>
        <v>0</v>
      </c>
      <c r="E3729" s="3" t="str">
        <f>IF(D3729,VLOOKUP(A3729,des!B:Q,11,FALSE),"")</f>
        <v/>
      </c>
      <c r="F3729" s="3" t="b">
        <f t="shared" si="232"/>
        <v>0</v>
      </c>
      <c r="G3729" s="3" t="str">
        <f t="shared" si="233"/>
        <v/>
      </c>
      <c r="H3729" s="3" t="str">
        <f>IF(D3729,VLOOKUP(A3729,des!B:Q,12,FALSE),"")</f>
        <v/>
      </c>
      <c r="I3729" s="3" t="b">
        <f t="shared" si="234"/>
        <v>0</v>
      </c>
      <c r="J3729" s="3" t="str">
        <f t="shared" si="235"/>
        <v/>
      </c>
    </row>
    <row r="3730" spans="1:10" x14ac:dyDescent="0.2">
      <c r="A3730" t="s">
        <v>14018</v>
      </c>
      <c r="B3730" t="s">
        <v>14019</v>
      </c>
      <c r="C3730" t="s">
        <v>14020</v>
      </c>
      <c r="D3730" s="3" t="b">
        <f>NOT(ISNA(VLOOKUP(A3730,des!B:B,1,FALSE)))</f>
        <v>0</v>
      </c>
      <c r="E3730" s="3" t="str">
        <f>IF(D3730,VLOOKUP(A3730,des!B:Q,11,FALSE),"")</f>
        <v/>
      </c>
      <c r="F3730" s="3" t="b">
        <f t="shared" si="232"/>
        <v>0</v>
      </c>
      <c r="G3730" s="3" t="str">
        <f t="shared" si="233"/>
        <v/>
      </c>
      <c r="H3730" s="3" t="str">
        <f>IF(D3730,VLOOKUP(A3730,des!B:Q,12,FALSE),"")</f>
        <v/>
      </c>
      <c r="I3730" s="3" t="b">
        <f t="shared" si="234"/>
        <v>0</v>
      </c>
      <c r="J3730" s="3" t="str">
        <f t="shared" si="235"/>
        <v/>
      </c>
    </row>
    <row r="3731" spans="1:10" x14ac:dyDescent="0.2">
      <c r="A3731" t="s">
        <v>14021</v>
      </c>
      <c r="B3731" t="s">
        <v>14022</v>
      </c>
      <c r="C3731" t="s">
        <v>14023</v>
      </c>
      <c r="D3731" s="3" t="b">
        <f>NOT(ISNA(VLOOKUP(A3731,des!B:B,1,FALSE)))</f>
        <v>0</v>
      </c>
      <c r="E3731" s="3" t="str">
        <f>IF(D3731,VLOOKUP(A3731,des!B:Q,11,FALSE),"")</f>
        <v/>
      </c>
      <c r="F3731" s="3" t="b">
        <f t="shared" si="232"/>
        <v>0</v>
      </c>
      <c r="G3731" s="3" t="str">
        <f t="shared" si="233"/>
        <v/>
      </c>
      <c r="H3731" s="3" t="str">
        <f>IF(D3731,VLOOKUP(A3731,des!B:Q,12,FALSE),"")</f>
        <v/>
      </c>
      <c r="I3731" s="3" t="b">
        <f t="shared" si="234"/>
        <v>0</v>
      </c>
      <c r="J3731" s="3" t="str">
        <f t="shared" si="235"/>
        <v/>
      </c>
    </row>
    <row r="3732" spans="1:10" x14ac:dyDescent="0.2">
      <c r="A3732" t="s">
        <v>14024</v>
      </c>
      <c r="B3732" t="s">
        <v>14025</v>
      </c>
      <c r="C3732" t="s">
        <v>14026</v>
      </c>
      <c r="D3732" s="3" t="b">
        <f>NOT(ISNA(VLOOKUP(A3732,des!B:B,1,FALSE)))</f>
        <v>0</v>
      </c>
      <c r="E3732" s="3" t="str">
        <f>IF(D3732,VLOOKUP(A3732,des!B:Q,11,FALSE),"")</f>
        <v/>
      </c>
      <c r="F3732" s="3" t="b">
        <f t="shared" si="232"/>
        <v>0</v>
      </c>
      <c r="G3732" s="3" t="str">
        <f t="shared" si="233"/>
        <v/>
      </c>
      <c r="H3732" s="3" t="str">
        <f>IF(D3732,VLOOKUP(A3732,des!B:Q,12,FALSE),"")</f>
        <v/>
      </c>
      <c r="I3732" s="3" t="b">
        <f t="shared" si="234"/>
        <v>0</v>
      </c>
      <c r="J3732" s="3" t="str">
        <f t="shared" si="235"/>
        <v/>
      </c>
    </row>
    <row r="3733" spans="1:10" x14ac:dyDescent="0.2">
      <c r="A3733" t="s">
        <v>14027</v>
      </c>
      <c r="B3733" t="s">
        <v>14028</v>
      </c>
      <c r="C3733" t="s">
        <v>14029</v>
      </c>
      <c r="D3733" s="3" t="b">
        <f>NOT(ISNA(VLOOKUP(A3733,des!B:B,1,FALSE)))</f>
        <v>0</v>
      </c>
      <c r="E3733" s="3" t="str">
        <f>IF(D3733,VLOOKUP(A3733,des!B:Q,11,FALSE),"")</f>
        <v/>
      </c>
      <c r="F3733" s="3" t="b">
        <f t="shared" si="232"/>
        <v>0</v>
      </c>
      <c r="G3733" s="3" t="str">
        <f t="shared" si="233"/>
        <v/>
      </c>
      <c r="H3733" s="3" t="str">
        <f>IF(D3733,VLOOKUP(A3733,des!B:Q,12,FALSE),"")</f>
        <v/>
      </c>
      <c r="I3733" s="3" t="b">
        <f t="shared" si="234"/>
        <v>0</v>
      </c>
      <c r="J3733" s="3" t="str">
        <f t="shared" si="235"/>
        <v/>
      </c>
    </row>
    <row r="3734" spans="1:10" x14ac:dyDescent="0.2">
      <c r="A3734" t="s">
        <v>14030</v>
      </c>
      <c r="B3734" t="s">
        <v>14031</v>
      </c>
      <c r="C3734" t="s">
        <v>14032</v>
      </c>
      <c r="D3734" s="3" t="b">
        <f>NOT(ISNA(VLOOKUP(A3734,des!B:B,1,FALSE)))</f>
        <v>0</v>
      </c>
      <c r="E3734" s="3" t="str">
        <f>IF(D3734,VLOOKUP(A3734,des!B:Q,11,FALSE),"")</f>
        <v/>
      </c>
      <c r="F3734" s="3" t="b">
        <f t="shared" si="232"/>
        <v>0</v>
      </c>
      <c r="G3734" s="3" t="str">
        <f t="shared" si="233"/>
        <v/>
      </c>
      <c r="H3734" s="3" t="str">
        <f>IF(D3734,VLOOKUP(A3734,des!B:Q,12,FALSE),"")</f>
        <v/>
      </c>
      <c r="I3734" s="3" t="b">
        <f t="shared" si="234"/>
        <v>0</v>
      </c>
      <c r="J3734" s="3" t="str">
        <f t="shared" si="235"/>
        <v/>
      </c>
    </row>
    <row r="3735" spans="1:10" x14ac:dyDescent="0.2">
      <c r="A3735" t="s">
        <v>14033</v>
      </c>
      <c r="B3735" t="s">
        <v>14034</v>
      </c>
      <c r="C3735" t="s">
        <v>14035</v>
      </c>
      <c r="D3735" s="3" t="b">
        <f>NOT(ISNA(VLOOKUP(A3735,des!B:B,1,FALSE)))</f>
        <v>0</v>
      </c>
      <c r="E3735" s="3" t="str">
        <f>IF(D3735,VLOOKUP(A3735,des!B:Q,11,FALSE),"")</f>
        <v/>
      </c>
      <c r="F3735" s="3" t="b">
        <f t="shared" si="232"/>
        <v>0</v>
      </c>
      <c r="G3735" s="3" t="str">
        <f t="shared" si="233"/>
        <v/>
      </c>
      <c r="H3735" s="3" t="str">
        <f>IF(D3735,VLOOKUP(A3735,des!B:Q,12,FALSE),"")</f>
        <v/>
      </c>
      <c r="I3735" s="3" t="b">
        <f t="shared" si="234"/>
        <v>0</v>
      </c>
      <c r="J3735" s="3" t="str">
        <f t="shared" si="235"/>
        <v/>
      </c>
    </row>
    <row r="3736" spans="1:10" x14ac:dyDescent="0.2">
      <c r="A3736" t="s">
        <v>14036</v>
      </c>
      <c r="B3736" t="s">
        <v>14037</v>
      </c>
      <c r="C3736" t="s">
        <v>14038</v>
      </c>
      <c r="D3736" s="3" t="b">
        <f>NOT(ISNA(VLOOKUP(A3736,des!B:B,1,FALSE)))</f>
        <v>0</v>
      </c>
      <c r="E3736" s="3" t="str">
        <f>IF(D3736,VLOOKUP(A3736,des!B:Q,11,FALSE),"")</f>
        <v/>
      </c>
      <c r="F3736" s="3" t="b">
        <f t="shared" si="232"/>
        <v>0</v>
      </c>
      <c r="G3736" s="3" t="str">
        <f t="shared" si="233"/>
        <v/>
      </c>
      <c r="H3736" s="3" t="str">
        <f>IF(D3736,VLOOKUP(A3736,des!B:Q,12,FALSE),"")</f>
        <v/>
      </c>
      <c r="I3736" s="3" t="b">
        <f t="shared" si="234"/>
        <v>0</v>
      </c>
      <c r="J3736" s="3" t="str">
        <f t="shared" si="235"/>
        <v/>
      </c>
    </row>
    <row r="3737" spans="1:10" x14ac:dyDescent="0.2">
      <c r="A3737" t="s">
        <v>14039</v>
      </c>
      <c r="B3737" t="s">
        <v>14040</v>
      </c>
      <c r="C3737" t="s">
        <v>14041</v>
      </c>
      <c r="D3737" s="3" t="b">
        <f>NOT(ISNA(VLOOKUP(A3737,des!B:B,1,FALSE)))</f>
        <v>0</v>
      </c>
      <c r="E3737" s="3" t="str">
        <f>IF(D3737,VLOOKUP(A3737,des!B:Q,11,FALSE),"")</f>
        <v/>
      </c>
      <c r="F3737" s="3" t="b">
        <f t="shared" si="232"/>
        <v>0</v>
      </c>
      <c r="G3737" s="3" t="str">
        <f t="shared" si="233"/>
        <v/>
      </c>
      <c r="H3737" s="3" t="str">
        <f>IF(D3737,VLOOKUP(A3737,des!B:Q,12,FALSE),"")</f>
        <v/>
      </c>
      <c r="I3737" s="3" t="b">
        <f t="shared" si="234"/>
        <v>0</v>
      </c>
      <c r="J3737" s="3" t="str">
        <f t="shared" si="235"/>
        <v/>
      </c>
    </row>
    <row r="3738" spans="1:10" x14ac:dyDescent="0.2">
      <c r="A3738" t="s">
        <v>14042</v>
      </c>
      <c r="B3738" t="s">
        <v>14043</v>
      </c>
      <c r="C3738" t="s">
        <v>14044</v>
      </c>
      <c r="D3738" s="3" t="b">
        <f>NOT(ISNA(VLOOKUP(A3738,des!B:B,1,FALSE)))</f>
        <v>0</v>
      </c>
      <c r="E3738" s="3" t="str">
        <f>IF(D3738,VLOOKUP(A3738,des!B:Q,11,FALSE),"")</f>
        <v/>
      </c>
      <c r="F3738" s="3" t="b">
        <f t="shared" si="232"/>
        <v>0</v>
      </c>
      <c r="G3738" s="3" t="str">
        <f t="shared" si="233"/>
        <v/>
      </c>
      <c r="H3738" s="3" t="str">
        <f>IF(D3738,VLOOKUP(A3738,des!B:Q,12,FALSE),"")</f>
        <v/>
      </c>
      <c r="I3738" s="3" t="b">
        <f t="shared" si="234"/>
        <v>0</v>
      </c>
      <c r="J3738" s="3" t="str">
        <f t="shared" si="235"/>
        <v/>
      </c>
    </row>
    <row r="3739" spans="1:10" x14ac:dyDescent="0.2">
      <c r="A3739" t="s">
        <v>14045</v>
      </c>
      <c r="B3739" t="s">
        <v>14046</v>
      </c>
      <c r="C3739" t="s">
        <v>14047</v>
      </c>
      <c r="D3739" s="3" t="b">
        <f>NOT(ISNA(VLOOKUP(A3739,des!B:B,1,FALSE)))</f>
        <v>0</v>
      </c>
      <c r="E3739" s="3" t="str">
        <f>IF(D3739,VLOOKUP(A3739,des!B:Q,11,FALSE),"")</f>
        <v/>
      </c>
      <c r="F3739" s="3" t="b">
        <f t="shared" si="232"/>
        <v>0</v>
      </c>
      <c r="G3739" s="3" t="str">
        <f t="shared" si="233"/>
        <v/>
      </c>
      <c r="H3739" s="3" t="str">
        <f>IF(D3739,VLOOKUP(A3739,des!B:Q,12,FALSE),"")</f>
        <v/>
      </c>
      <c r="I3739" s="3" t="b">
        <f t="shared" si="234"/>
        <v>0</v>
      </c>
      <c r="J3739" s="3" t="str">
        <f t="shared" si="235"/>
        <v/>
      </c>
    </row>
    <row r="3740" spans="1:10" x14ac:dyDescent="0.2">
      <c r="A3740" t="s">
        <v>14048</v>
      </c>
      <c r="B3740" t="s">
        <v>14049</v>
      </c>
      <c r="C3740" t="s">
        <v>14050</v>
      </c>
      <c r="D3740" s="3" t="b">
        <f>NOT(ISNA(VLOOKUP(A3740,des!B:B,1,FALSE)))</f>
        <v>0</v>
      </c>
      <c r="E3740" s="3" t="str">
        <f>IF(D3740,VLOOKUP(A3740,des!B:Q,11,FALSE),"")</f>
        <v/>
      </c>
      <c r="F3740" s="3" t="b">
        <f t="shared" si="232"/>
        <v>0</v>
      </c>
      <c r="G3740" s="3" t="str">
        <f t="shared" si="233"/>
        <v/>
      </c>
      <c r="H3740" s="3" t="str">
        <f>IF(D3740,VLOOKUP(A3740,des!B:Q,12,FALSE),"")</f>
        <v/>
      </c>
      <c r="I3740" s="3" t="b">
        <f t="shared" si="234"/>
        <v>0</v>
      </c>
      <c r="J3740" s="3" t="str">
        <f t="shared" si="235"/>
        <v/>
      </c>
    </row>
    <row r="3741" spans="1:10" x14ac:dyDescent="0.2">
      <c r="A3741" t="s">
        <v>14051</v>
      </c>
      <c r="B3741" t="s">
        <v>14052</v>
      </c>
      <c r="C3741" t="s">
        <v>14053</v>
      </c>
      <c r="D3741" s="3" t="b">
        <f>NOT(ISNA(VLOOKUP(A3741,des!B:B,1,FALSE)))</f>
        <v>0</v>
      </c>
      <c r="E3741" s="3" t="str">
        <f>IF(D3741,VLOOKUP(A3741,des!B:Q,11,FALSE),"")</f>
        <v/>
      </c>
      <c r="F3741" s="3" t="b">
        <f t="shared" si="232"/>
        <v>0</v>
      </c>
      <c r="G3741" s="3" t="str">
        <f t="shared" si="233"/>
        <v/>
      </c>
      <c r="H3741" s="3" t="str">
        <f>IF(D3741,VLOOKUP(A3741,des!B:Q,12,FALSE),"")</f>
        <v/>
      </c>
      <c r="I3741" s="3" t="b">
        <f t="shared" si="234"/>
        <v>0</v>
      </c>
      <c r="J3741" s="3" t="str">
        <f t="shared" si="235"/>
        <v/>
      </c>
    </row>
    <row r="3742" spans="1:10" x14ac:dyDescent="0.2">
      <c r="A3742" t="s">
        <v>14054</v>
      </c>
      <c r="B3742" t="s">
        <v>14055</v>
      </c>
      <c r="C3742" t="s">
        <v>14056</v>
      </c>
      <c r="D3742" s="3" t="b">
        <f>NOT(ISNA(VLOOKUP(A3742,des!B:B,1,FALSE)))</f>
        <v>0</v>
      </c>
      <c r="E3742" s="3" t="str">
        <f>IF(D3742,VLOOKUP(A3742,des!B:Q,11,FALSE),"")</f>
        <v/>
      </c>
      <c r="F3742" s="3" t="b">
        <f t="shared" si="232"/>
        <v>0</v>
      </c>
      <c r="G3742" s="3" t="str">
        <f t="shared" si="233"/>
        <v/>
      </c>
      <c r="H3742" s="3" t="str">
        <f>IF(D3742,VLOOKUP(A3742,des!B:Q,12,FALSE),"")</f>
        <v/>
      </c>
      <c r="I3742" s="3" t="b">
        <f t="shared" si="234"/>
        <v>0</v>
      </c>
      <c r="J3742" s="3" t="str">
        <f t="shared" si="235"/>
        <v/>
      </c>
    </row>
    <row r="3743" spans="1:10" x14ac:dyDescent="0.2">
      <c r="A3743" t="s">
        <v>14057</v>
      </c>
      <c r="B3743" t="s">
        <v>14058</v>
      </c>
      <c r="C3743" t="s">
        <v>14059</v>
      </c>
      <c r="D3743" s="3" t="b">
        <f>NOT(ISNA(VLOOKUP(A3743,des!B:B,1,FALSE)))</f>
        <v>0</v>
      </c>
      <c r="E3743" s="3" t="str">
        <f>IF(D3743,VLOOKUP(A3743,des!B:Q,11,FALSE),"")</f>
        <v/>
      </c>
      <c r="F3743" s="3" t="b">
        <f t="shared" si="232"/>
        <v>0</v>
      </c>
      <c r="G3743" s="3" t="str">
        <f t="shared" si="233"/>
        <v/>
      </c>
      <c r="H3743" s="3" t="str">
        <f>IF(D3743,VLOOKUP(A3743,des!B:Q,12,FALSE),"")</f>
        <v/>
      </c>
      <c r="I3743" s="3" t="b">
        <f t="shared" si="234"/>
        <v>0</v>
      </c>
      <c r="J3743" s="3" t="str">
        <f t="shared" si="235"/>
        <v/>
      </c>
    </row>
    <row r="3744" spans="1:10" x14ac:dyDescent="0.2">
      <c r="A3744" t="s">
        <v>14060</v>
      </c>
      <c r="B3744" t="s">
        <v>14061</v>
      </c>
      <c r="C3744" t="s">
        <v>14062</v>
      </c>
      <c r="D3744" s="3" t="b">
        <f>NOT(ISNA(VLOOKUP(A3744,des!B:B,1,FALSE)))</f>
        <v>0</v>
      </c>
      <c r="E3744" s="3" t="str">
        <f>IF(D3744,VLOOKUP(A3744,des!B:Q,11,FALSE),"")</f>
        <v/>
      </c>
      <c r="F3744" s="3" t="b">
        <f t="shared" si="232"/>
        <v>0</v>
      </c>
      <c r="G3744" s="3" t="str">
        <f t="shared" si="233"/>
        <v/>
      </c>
      <c r="H3744" s="3" t="str">
        <f>IF(D3744,VLOOKUP(A3744,des!B:Q,12,FALSE),"")</f>
        <v/>
      </c>
      <c r="I3744" s="3" t="b">
        <f t="shared" si="234"/>
        <v>0</v>
      </c>
      <c r="J3744" s="3" t="str">
        <f t="shared" si="235"/>
        <v/>
      </c>
    </row>
    <row r="3745" spans="1:10" x14ac:dyDescent="0.2">
      <c r="A3745" t="s">
        <v>14063</v>
      </c>
      <c r="B3745" t="s">
        <v>14064</v>
      </c>
      <c r="C3745" t="s">
        <v>14065</v>
      </c>
      <c r="D3745" s="3" t="b">
        <f>NOT(ISNA(VLOOKUP(A3745,des!B:B,1,FALSE)))</f>
        <v>0</v>
      </c>
      <c r="E3745" s="3" t="str">
        <f>IF(D3745,VLOOKUP(A3745,des!B:Q,11,FALSE),"")</f>
        <v/>
      </c>
      <c r="F3745" s="3" t="b">
        <f t="shared" si="232"/>
        <v>0</v>
      </c>
      <c r="G3745" s="3" t="str">
        <f t="shared" si="233"/>
        <v/>
      </c>
      <c r="H3745" s="3" t="str">
        <f>IF(D3745,VLOOKUP(A3745,des!B:Q,12,FALSE),"")</f>
        <v/>
      </c>
      <c r="I3745" s="3" t="b">
        <f t="shared" si="234"/>
        <v>0</v>
      </c>
      <c r="J3745" s="3" t="str">
        <f t="shared" si="235"/>
        <v/>
      </c>
    </row>
    <row r="3746" spans="1:10" x14ac:dyDescent="0.2">
      <c r="A3746" t="s">
        <v>14066</v>
      </c>
      <c r="B3746" t="s">
        <v>14067</v>
      </c>
      <c r="C3746" t="s">
        <v>14068</v>
      </c>
      <c r="D3746" s="3" t="b">
        <f>NOT(ISNA(VLOOKUP(A3746,des!B:B,1,FALSE)))</f>
        <v>0</v>
      </c>
      <c r="E3746" s="3" t="str">
        <f>IF(D3746,VLOOKUP(A3746,des!B:Q,11,FALSE),"")</f>
        <v/>
      </c>
      <c r="F3746" s="3" t="b">
        <f t="shared" si="232"/>
        <v>0</v>
      </c>
      <c r="G3746" s="3" t="str">
        <f t="shared" si="233"/>
        <v/>
      </c>
      <c r="H3746" s="3" t="str">
        <f>IF(D3746,VLOOKUP(A3746,des!B:Q,12,FALSE),"")</f>
        <v/>
      </c>
      <c r="I3746" s="3" t="b">
        <f t="shared" si="234"/>
        <v>0</v>
      </c>
      <c r="J3746" s="3" t="str">
        <f t="shared" si="235"/>
        <v/>
      </c>
    </row>
    <row r="3747" spans="1:10" x14ac:dyDescent="0.2">
      <c r="A3747" t="s">
        <v>14069</v>
      </c>
      <c r="B3747" t="s">
        <v>14070</v>
      </c>
      <c r="C3747" t="s">
        <v>14071</v>
      </c>
      <c r="D3747" s="3" t="b">
        <f>NOT(ISNA(VLOOKUP(A3747,des!B:B,1,FALSE)))</f>
        <v>0</v>
      </c>
      <c r="E3747" s="3" t="str">
        <f>IF(D3747,VLOOKUP(A3747,des!B:Q,11,FALSE),"")</f>
        <v/>
      </c>
      <c r="F3747" s="3" t="b">
        <f t="shared" si="232"/>
        <v>0</v>
      </c>
      <c r="G3747" s="3" t="str">
        <f t="shared" si="233"/>
        <v/>
      </c>
      <c r="H3747" s="3" t="str">
        <f>IF(D3747,VLOOKUP(A3747,des!B:Q,12,FALSE),"")</f>
        <v/>
      </c>
      <c r="I3747" s="3" t="b">
        <f t="shared" si="234"/>
        <v>0</v>
      </c>
      <c r="J3747" s="3" t="str">
        <f t="shared" si="235"/>
        <v/>
      </c>
    </row>
    <row r="3748" spans="1:10" x14ac:dyDescent="0.2">
      <c r="A3748" t="s">
        <v>14072</v>
      </c>
      <c r="B3748" t="s">
        <v>14073</v>
      </c>
      <c r="C3748" t="s">
        <v>14074</v>
      </c>
      <c r="D3748" s="3" t="b">
        <f>NOT(ISNA(VLOOKUP(A3748,des!B:B,1,FALSE)))</f>
        <v>0</v>
      </c>
      <c r="E3748" s="3" t="str">
        <f>IF(D3748,VLOOKUP(A3748,des!B:Q,11,FALSE),"")</f>
        <v/>
      </c>
      <c r="F3748" s="3" t="b">
        <f t="shared" si="232"/>
        <v>0</v>
      </c>
      <c r="G3748" s="3" t="str">
        <f t="shared" si="233"/>
        <v/>
      </c>
      <c r="H3748" s="3" t="str">
        <f>IF(D3748,VLOOKUP(A3748,des!B:Q,12,FALSE),"")</f>
        <v/>
      </c>
      <c r="I3748" s="3" t="b">
        <f t="shared" si="234"/>
        <v>0</v>
      </c>
      <c r="J3748" s="3" t="str">
        <f t="shared" si="235"/>
        <v/>
      </c>
    </row>
    <row r="3749" spans="1:10" x14ac:dyDescent="0.2">
      <c r="A3749" t="s">
        <v>14075</v>
      </c>
      <c r="B3749" t="s">
        <v>14076</v>
      </c>
      <c r="C3749" t="s">
        <v>14077</v>
      </c>
      <c r="D3749" s="3" t="b">
        <f>NOT(ISNA(VLOOKUP(A3749,des!B:B,1,FALSE)))</f>
        <v>0</v>
      </c>
      <c r="E3749" s="3" t="str">
        <f>IF(D3749,VLOOKUP(A3749,des!B:Q,11,FALSE),"")</f>
        <v/>
      </c>
      <c r="F3749" s="3" t="b">
        <f t="shared" si="232"/>
        <v>0</v>
      </c>
      <c r="G3749" s="3" t="str">
        <f t="shared" si="233"/>
        <v/>
      </c>
      <c r="H3749" s="3" t="str">
        <f>IF(D3749,VLOOKUP(A3749,des!B:Q,12,FALSE),"")</f>
        <v/>
      </c>
      <c r="I3749" s="3" t="b">
        <f t="shared" si="234"/>
        <v>0</v>
      </c>
      <c r="J3749" s="3" t="str">
        <f t="shared" si="235"/>
        <v/>
      </c>
    </row>
    <row r="3750" spans="1:10" x14ac:dyDescent="0.2">
      <c r="A3750" t="s">
        <v>14078</v>
      </c>
      <c r="B3750" t="s">
        <v>14079</v>
      </c>
      <c r="C3750" t="s">
        <v>14080</v>
      </c>
      <c r="D3750" s="3" t="b">
        <f>NOT(ISNA(VLOOKUP(A3750,des!B:B,1,FALSE)))</f>
        <v>0</v>
      </c>
      <c r="E3750" s="3" t="str">
        <f>IF(D3750,VLOOKUP(A3750,des!B:Q,11,FALSE),"")</f>
        <v/>
      </c>
      <c r="F3750" s="3" t="b">
        <f t="shared" si="232"/>
        <v>0</v>
      </c>
      <c r="G3750" s="3" t="str">
        <f t="shared" si="233"/>
        <v/>
      </c>
      <c r="H3750" s="3" t="str">
        <f>IF(D3750,VLOOKUP(A3750,des!B:Q,12,FALSE),"")</f>
        <v/>
      </c>
      <c r="I3750" s="3" t="b">
        <f t="shared" si="234"/>
        <v>0</v>
      </c>
      <c r="J3750" s="3" t="str">
        <f t="shared" si="235"/>
        <v/>
      </c>
    </row>
    <row r="3751" spans="1:10" x14ac:dyDescent="0.2">
      <c r="A3751" t="s">
        <v>14081</v>
      </c>
      <c r="B3751" t="s">
        <v>14082</v>
      </c>
      <c r="C3751" t="s">
        <v>14083</v>
      </c>
      <c r="D3751" s="3" t="b">
        <f>NOT(ISNA(VLOOKUP(A3751,des!B:B,1,FALSE)))</f>
        <v>0</v>
      </c>
      <c r="E3751" s="3" t="str">
        <f>IF(D3751,VLOOKUP(A3751,des!B:Q,11,FALSE),"")</f>
        <v/>
      </c>
      <c r="F3751" s="3" t="b">
        <f t="shared" si="232"/>
        <v>0</v>
      </c>
      <c r="G3751" s="3" t="str">
        <f t="shared" si="233"/>
        <v/>
      </c>
      <c r="H3751" s="3" t="str">
        <f>IF(D3751,VLOOKUP(A3751,des!B:Q,12,FALSE),"")</f>
        <v/>
      </c>
      <c r="I3751" s="3" t="b">
        <f t="shared" si="234"/>
        <v>0</v>
      </c>
      <c r="J3751" s="3" t="str">
        <f t="shared" si="235"/>
        <v/>
      </c>
    </row>
    <row r="3752" spans="1:10" x14ac:dyDescent="0.2">
      <c r="A3752" t="s">
        <v>14084</v>
      </c>
      <c r="B3752" t="s">
        <v>14085</v>
      </c>
      <c r="C3752" t="s">
        <v>14086</v>
      </c>
      <c r="D3752" s="3" t="b">
        <f>NOT(ISNA(VLOOKUP(A3752,des!B:B,1,FALSE)))</f>
        <v>0</v>
      </c>
      <c r="E3752" s="3" t="str">
        <f>IF(D3752,VLOOKUP(A3752,des!B:Q,11,FALSE),"")</f>
        <v/>
      </c>
      <c r="F3752" s="3" t="b">
        <f t="shared" si="232"/>
        <v>0</v>
      </c>
      <c r="G3752" s="3" t="str">
        <f t="shared" si="233"/>
        <v/>
      </c>
      <c r="H3752" s="3" t="str">
        <f>IF(D3752,VLOOKUP(A3752,des!B:Q,12,FALSE),"")</f>
        <v/>
      </c>
      <c r="I3752" s="3" t="b">
        <f t="shared" si="234"/>
        <v>0</v>
      </c>
      <c r="J3752" s="3" t="str">
        <f t="shared" si="235"/>
        <v/>
      </c>
    </row>
    <row r="3753" spans="1:10" x14ac:dyDescent="0.2">
      <c r="A3753" t="s">
        <v>14087</v>
      </c>
      <c r="B3753" t="s">
        <v>14088</v>
      </c>
      <c r="C3753" t="s">
        <v>14089</v>
      </c>
      <c r="D3753" s="3" t="b">
        <f>NOT(ISNA(VLOOKUP(A3753,des!B:B,1,FALSE)))</f>
        <v>0</v>
      </c>
      <c r="E3753" s="3" t="str">
        <f>IF(D3753,VLOOKUP(A3753,des!B:Q,11,FALSE),"")</f>
        <v/>
      </c>
      <c r="F3753" s="3" t="b">
        <f t="shared" si="232"/>
        <v>0</v>
      </c>
      <c r="G3753" s="3" t="str">
        <f t="shared" si="233"/>
        <v/>
      </c>
      <c r="H3753" s="3" t="str">
        <f>IF(D3753,VLOOKUP(A3753,des!B:Q,12,FALSE),"")</f>
        <v/>
      </c>
      <c r="I3753" s="3" t="b">
        <f t="shared" si="234"/>
        <v>0</v>
      </c>
      <c r="J3753" s="3" t="str">
        <f t="shared" si="235"/>
        <v/>
      </c>
    </row>
    <row r="3754" spans="1:10" x14ac:dyDescent="0.2">
      <c r="A3754" t="s">
        <v>14090</v>
      </c>
      <c r="B3754" t="s">
        <v>14091</v>
      </c>
      <c r="C3754" t="s">
        <v>14092</v>
      </c>
      <c r="D3754" s="3" t="b">
        <f>NOT(ISNA(VLOOKUP(A3754,des!B:B,1,FALSE)))</f>
        <v>0</v>
      </c>
      <c r="E3754" s="3" t="str">
        <f>IF(D3754,VLOOKUP(A3754,des!B:Q,11,FALSE),"")</f>
        <v/>
      </c>
      <c r="F3754" s="3" t="b">
        <f t="shared" si="232"/>
        <v>0</v>
      </c>
      <c r="G3754" s="3" t="str">
        <f t="shared" si="233"/>
        <v/>
      </c>
      <c r="H3754" s="3" t="str">
        <f>IF(D3754,VLOOKUP(A3754,des!B:Q,12,FALSE),"")</f>
        <v/>
      </c>
      <c r="I3754" s="3" t="b">
        <f t="shared" si="234"/>
        <v>0</v>
      </c>
      <c r="J3754" s="3" t="str">
        <f t="shared" si="235"/>
        <v/>
      </c>
    </row>
    <row r="3755" spans="1:10" x14ac:dyDescent="0.2">
      <c r="A3755" t="s">
        <v>14093</v>
      </c>
      <c r="B3755" t="s">
        <v>14094</v>
      </c>
      <c r="C3755" t="s">
        <v>14095</v>
      </c>
      <c r="D3755" s="3" t="b">
        <f>NOT(ISNA(VLOOKUP(A3755,des!B:B,1,FALSE)))</f>
        <v>0</v>
      </c>
      <c r="E3755" s="3" t="str">
        <f>IF(D3755,VLOOKUP(A3755,des!B:Q,11,FALSE),"")</f>
        <v/>
      </c>
      <c r="F3755" s="3" t="b">
        <f t="shared" si="232"/>
        <v>0</v>
      </c>
      <c r="G3755" s="3" t="str">
        <f t="shared" si="233"/>
        <v/>
      </c>
      <c r="H3755" s="3" t="str">
        <f>IF(D3755,VLOOKUP(A3755,des!B:Q,12,FALSE),"")</f>
        <v/>
      </c>
      <c r="I3755" s="3" t="b">
        <f t="shared" si="234"/>
        <v>0</v>
      </c>
      <c r="J3755" s="3" t="str">
        <f t="shared" si="235"/>
        <v/>
      </c>
    </row>
    <row r="3756" spans="1:10" x14ac:dyDescent="0.2">
      <c r="A3756" t="s">
        <v>14096</v>
      </c>
      <c r="B3756" t="s">
        <v>14097</v>
      </c>
      <c r="C3756" t="s">
        <v>14098</v>
      </c>
      <c r="D3756" s="3" t="b">
        <f>NOT(ISNA(VLOOKUP(A3756,des!B:B,1,FALSE)))</f>
        <v>0</v>
      </c>
      <c r="E3756" s="3" t="str">
        <f>IF(D3756,VLOOKUP(A3756,des!B:Q,11,FALSE),"")</f>
        <v/>
      </c>
      <c r="F3756" s="3" t="b">
        <f t="shared" si="232"/>
        <v>0</v>
      </c>
      <c r="G3756" s="3" t="str">
        <f t="shared" si="233"/>
        <v/>
      </c>
      <c r="H3756" s="3" t="str">
        <f>IF(D3756,VLOOKUP(A3756,des!B:Q,12,FALSE),"")</f>
        <v/>
      </c>
      <c r="I3756" s="3" t="b">
        <f t="shared" si="234"/>
        <v>0</v>
      </c>
      <c r="J3756" s="3" t="str">
        <f t="shared" si="235"/>
        <v/>
      </c>
    </row>
    <row r="3757" spans="1:10" x14ac:dyDescent="0.2">
      <c r="A3757" t="s">
        <v>14099</v>
      </c>
      <c r="B3757" t="s">
        <v>14100</v>
      </c>
      <c r="C3757" t="s">
        <v>14101</v>
      </c>
      <c r="D3757" s="3" t="b">
        <f>NOT(ISNA(VLOOKUP(A3757,des!B:B,1,FALSE)))</f>
        <v>0</v>
      </c>
      <c r="E3757" s="3" t="str">
        <f>IF(D3757,VLOOKUP(A3757,des!B:Q,11,FALSE),"")</f>
        <v/>
      </c>
      <c r="F3757" s="3" t="b">
        <f t="shared" si="232"/>
        <v>0</v>
      </c>
      <c r="G3757" s="3" t="str">
        <f t="shared" si="233"/>
        <v/>
      </c>
      <c r="H3757" s="3" t="str">
        <f>IF(D3757,VLOOKUP(A3757,des!B:Q,12,FALSE),"")</f>
        <v/>
      </c>
      <c r="I3757" s="3" t="b">
        <f t="shared" si="234"/>
        <v>0</v>
      </c>
      <c r="J3757" s="3" t="str">
        <f t="shared" si="235"/>
        <v/>
      </c>
    </row>
    <row r="3758" spans="1:10" x14ac:dyDescent="0.2">
      <c r="A3758" t="s">
        <v>14102</v>
      </c>
      <c r="B3758" t="s">
        <v>14103</v>
      </c>
      <c r="C3758" t="s">
        <v>14104</v>
      </c>
      <c r="D3758" s="3" t="b">
        <f>NOT(ISNA(VLOOKUP(A3758,des!B:B,1,FALSE)))</f>
        <v>0</v>
      </c>
      <c r="E3758" s="3" t="str">
        <f>IF(D3758,VLOOKUP(A3758,des!B:Q,11,FALSE),"")</f>
        <v/>
      </c>
      <c r="F3758" s="3" t="b">
        <f t="shared" si="232"/>
        <v>0</v>
      </c>
      <c r="G3758" s="3" t="str">
        <f t="shared" si="233"/>
        <v/>
      </c>
      <c r="H3758" s="3" t="str">
        <f>IF(D3758,VLOOKUP(A3758,des!B:Q,12,FALSE),"")</f>
        <v/>
      </c>
      <c r="I3758" s="3" t="b">
        <f t="shared" si="234"/>
        <v>0</v>
      </c>
      <c r="J3758" s="3" t="str">
        <f t="shared" si="235"/>
        <v/>
      </c>
    </row>
    <row r="3759" spans="1:10" x14ac:dyDescent="0.2">
      <c r="A3759" t="s">
        <v>14105</v>
      </c>
      <c r="B3759" t="s">
        <v>14106</v>
      </c>
      <c r="C3759" t="s">
        <v>14107</v>
      </c>
      <c r="D3759" s="3" t="b">
        <f>NOT(ISNA(VLOOKUP(A3759,des!B:B,1,FALSE)))</f>
        <v>0</v>
      </c>
      <c r="E3759" s="3" t="str">
        <f>IF(D3759,VLOOKUP(A3759,des!B:Q,11,FALSE),"")</f>
        <v/>
      </c>
      <c r="F3759" s="3" t="b">
        <f t="shared" si="232"/>
        <v>0</v>
      </c>
      <c r="G3759" s="3" t="str">
        <f t="shared" si="233"/>
        <v/>
      </c>
      <c r="H3759" s="3" t="str">
        <f>IF(D3759,VLOOKUP(A3759,des!B:Q,12,FALSE),"")</f>
        <v/>
      </c>
      <c r="I3759" s="3" t="b">
        <f t="shared" si="234"/>
        <v>0</v>
      </c>
      <c r="J3759" s="3" t="str">
        <f t="shared" si="235"/>
        <v/>
      </c>
    </row>
    <row r="3760" spans="1:10" x14ac:dyDescent="0.2">
      <c r="A3760" t="s">
        <v>14108</v>
      </c>
      <c r="B3760" t="s">
        <v>14109</v>
      </c>
      <c r="C3760" t="s">
        <v>14110</v>
      </c>
      <c r="D3760" s="3" t="b">
        <f>NOT(ISNA(VLOOKUP(A3760,des!B:B,1,FALSE)))</f>
        <v>0</v>
      </c>
      <c r="E3760" s="3" t="str">
        <f>IF(D3760,VLOOKUP(A3760,des!B:Q,11,FALSE),"")</f>
        <v/>
      </c>
      <c r="F3760" s="3" t="b">
        <f t="shared" si="232"/>
        <v>0</v>
      </c>
      <c r="G3760" s="3" t="str">
        <f t="shared" si="233"/>
        <v/>
      </c>
      <c r="H3760" s="3" t="str">
        <f>IF(D3760,VLOOKUP(A3760,des!B:Q,12,FALSE),"")</f>
        <v/>
      </c>
      <c r="I3760" s="3" t="b">
        <f t="shared" si="234"/>
        <v>0</v>
      </c>
      <c r="J3760" s="3" t="str">
        <f t="shared" si="235"/>
        <v/>
      </c>
    </row>
    <row r="3761" spans="1:10" x14ac:dyDescent="0.2">
      <c r="A3761" t="s">
        <v>14111</v>
      </c>
      <c r="B3761" t="s">
        <v>14112</v>
      </c>
      <c r="C3761" t="s">
        <v>14113</v>
      </c>
      <c r="D3761" s="3" t="b">
        <f>NOT(ISNA(VLOOKUP(A3761,des!B:B,1,FALSE)))</f>
        <v>0</v>
      </c>
      <c r="E3761" s="3" t="str">
        <f>IF(D3761,VLOOKUP(A3761,des!B:Q,11,FALSE),"")</f>
        <v/>
      </c>
      <c r="F3761" s="3" t="b">
        <f t="shared" si="232"/>
        <v>0</v>
      </c>
      <c r="G3761" s="3" t="str">
        <f t="shared" si="233"/>
        <v/>
      </c>
      <c r="H3761" s="3" t="str">
        <f>IF(D3761,VLOOKUP(A3761,des!B:Q,12,FALSE),"")</f>
        <v/>
      </c>
      <c r="I3761" s="3" t="b">
        <f t="shared" si="234"/>
        <v>0</v>
      </c>
      <c r="J3761" s="3" t="str">
        <f t="shared" si="235"/>
        <v/>
      </c>
    </row>
    <row r="3762" spans="1:10" x14ac:dyDescent="0.2">
      <c r="A3762" t="s">
        <v>14114</v>
      </c>
      <c r="B3762" t="s">
        <v>14115</v>
      </c>
      <c r="C3762" t="s">
        <v>14116</v>
      </c>
      <c r="D3762" s="3" t="b">
        <f>NOT(ISNA(VLOOKUP(A3762,des!B:B,1,FALSE)))</f>
        <v>0</v>
      </c>
      <c r="E3762" s="3" t="str">
        <f>IF(D3762,VLOOKUP(A3762,des!B:Q,11,FALSE),"")</f>
        <v/>
      </c>
      <c r="F3762" s="3" t="b">
        <f t="shared" si="232"/>
        <v>0</v>
      </c>
      <c r="G3762" s="3" t="str">
        <f t="shared" si="233"/>
        <v/>
      </c>
      <c r="H3762" s="3" t="str">
        <f>IF(D3762,VLOOKUP(A3762,des!B:Q,12,FALSE),"")</f>
        <v/>
      </c>
      <c r="I3762" s="3" t="b">
        <f t="shared" si="234"/>
        <v>0</v>
      </c>
      <c r="J3762" s="3" t="str">
        <f t="shared" si="235"/>
        <v/>
      </c>
    </row>
    <row r="3763" spans="1:10" x14ac:dyDescent="0.2">
      <c r="A3763" t="s">
        <v>14117</v>
      </c>
      <c r="B3763" t="s">
        <v>14118</v>
      </c>
      <c r="C3763" t="s">
        <v>14119</v>
      </c>
      <c r="D3763" s="3" t="b">
        <f>NOT(ISNA(VLOOKUP(A3763,des!B:B,1,FALSE)))</f>
        <v>0</v>
      </c>
      <c r="E3763" s="3" t="str">
        <f>IF(D3763,VLOOKUP(A3763,des!B:Q,11,FALSE),"")</f>
        <v/>
      </c>
      <c r="F3763" s="3" t="b">
        <f t="shared" si="232"/>
        <v>0</v>
      </c>
      <c r="G3763" s="3" t="str">
        <f t="shared" si="233"/>
        <v/>
      </c>
      <c r="H3763" s="3" t="str">
        <f>IF(D3763,VLOOKUP(A3763,des!B:Q,12,FALSE),"")</f>
        <v/>
      </c>
      <c r="I3763" s="3" t="b">
        <f t="shared" si="234"/>
        <v>0</v>
      </c>
      <c r="J3763" s="3" t="str">
        <f t="shared" si="235"/>
        <v/>
      </c>
    </row>
    <row r="3764" spans="1:10" x14ac:dyDescent="0.2">
      <c r="A3764" t="s">
        <v>14120</v>
      </c>
      <c r="B3764" t="s">
        <v>14121</v>
      </c>
      <c r="C3764" t="s">
        <v>14122</v>
      </c>
      <c r="D3764" s="3" t="b">
        <f>NOT(ISNA(VLOOKUP(A3764,des!B:B,1,FALSE)))</f>
        <v>0</v>
      </c>
      <c r="E3764" s="3" t="str">
        <f>IF(D3764,VLOOKUP(A3764,des!B:Q,11,FALSE),"")</f>
        <v/>
      </c>
      <c r="F3764" s="3" t="b">
        <f t="shared" si="232"/>
        <v>0</v>
      </c>
      <c r="G3764" s="3" t="str">
        <f t="shared" si="233"/>
        <v/>
      </c>
      <c r="H3764" s="3" t="str">
        <f>IF(D3764,VLOOKUP(A3764,des!B:Q,12,FALSE),"")</f>
        <v/>
      </c>
      <c r="I3764" s="3" t="b">
        <f t="shared" si="234"/>
        <v>0</v>
      </c>
      <c r="J3764" s="3" t="str">
        <f t="shared" si="235"/>
        <v/>
      </c>
    </row>
    <row r="3765" spans="1:10" x14ac:dyDescent="0.2">
      <c r="A3765" t="s">
        <v>14123</v>
      </c>
      <c r="B3765" t="s">
        <v>14124</v>
      </c>
      <c r="C3765" t="s">
        <v>14125</v>
      </c>
      <c r="D3765" s="3" t="b">
        <f>NOT(ISNA(VLOOKUP(A3765,des!B:B,1,FALSE)))</f>
        <v>0</v>
      </c>
      <c r="E3765" s="3" t="str">
        <f>IF(D3765,VLOOKUP(A3765,des!B:Q,11,FALSE),"")</f>
        <v/>
      </c>
      <c r="F3765" s="3" t="b">
        <f t="shared" si="232"/>
        <v>0</v>
      </c>
      <c r="G3765" s="3" t="str">
        <f t="shared" si="233"/>
        <v/>
      </c>
      <c r="H3765" s="3" t="str">
        <f>IF(D3765,VLOOKUP(A3765,des!B:Q,12,FALSE),"")</f>
        <v/>
      </c>
      <c r="I3765" s="3" t="b">
        <f t="shared" si="234"/>
        <v>0</v>
      </c>
      <c r="J3765" s="3" t="str">
        <f t="shared" si="235"/>
        <v/>
      </c>
    </row>
    <row r="3766" spans="1:10" x14ac:dyDescent="0.2">
      <c r="A3766" t="s">
        <v>14126</v>
      </c>
      <c r="B3766" t="s">
        <v>14127</v>
      </c>
      <c r="C3766" t="s">
        <v>14128</v>
      </c>
      <c r="D3766" s="3" t="b">
        <f>NOT(ISNA(VLOOKUP(A3766,des!B:B,1,FALSE)))</f>
        <v>0</v>
      </c>
      <c r="E3766" s="3" t="str">
        <f>IF(D3766,VLOOKUP(A3766,des!B:Q,11,FALSE),"")</f>
        <v/>
      </c>
      <c r="F3766" s="3" t="b">
        <f t="shared" si="232"/>
        <v>0</v>
      </c>
      <c r="G3766" s="3" t="str">
        <f t="shared" si="233"/>
        <v/>
      </c>
      <c r="H3766" s="3" t="str">
        <f>IF(D3766,VLOOKUP(A3766,des!B:Q,12,FALSE),"")</f>
        <v/>
      </c>
      <c r="I3766" s="3" t="b">
        <f t="shared" si="234"/>
        <v>0</v>
      </c>
      <c r="J3766" s="3" t="str">
        <f t="shared" si="235"/>
        <v/>
      </c>
    </row>
    <row r="3767" spans="1:10" x14ac:dyDescent="0.2">
      <c r="A3767" t="s">
        <v>14129</v>
      </c>
      <c r="B3767" t="s">
        <v>14130</v>
      </c>
      <c r="C3767" t="s">
        <v>14131</v>
      </c>
      <c r="D3767" s="3" t="b">
        <f>NOT(ISNA(VLOOKUP(A3767,des!B:B,1,FALSE)))</f>
        <v>0</v>
      </c>
      <c r="E3767" s="3" t="str">
        <f>IF(D3767,VLOOKUP(A3767,des!B:Q,11,FALSE),"")</f>
        <v/>
      </c>
      <c r="F3767" s="3" t="b">
        <f t="shared" si="232"/>
        <v>0</v>
      </c>
      <c r="G3767" s="3" t="str">
        <f t="shared" si="233"/>
        <v/>
      </c>
      <c r="H3767" s="3" t="str">
        <f>IF(D3767,VLOOKUP(A3767,des!B:Q,12,FALSE),"")</f>
        <v/>
      </c>
      <c r="I3767" s="3" t="b">
        <f t="shared" si="234"/>
        <v>0</v>
      </c>
      <c r="J3767" s="3" t="str">
        <f t="shared" si="235"/>
        <v/>
      </c>
    </row>
    <row r="3768" spans="1:10" x14ac:dyDescent="0.2">
      <c r="A3768" t="s">
        <v>14132</v>
      </c>
      <c r="B3768" t="s">
        <v>14133</v>
      </c>
      <c r="C3768" t="s">
        <v>14134</v>
      </c>
      <c r="D3768" s="3" t="b">
        <f>NOT(ISNA(VLOOKUP(A3768,des!B:B,1,FALSE)))</f>
        <v>0</v>
      </c>
      <c r="E3768" s="3" t="str">
        <f>IF(D3768,VLOOKUP(A3768,des!B:Q,11,FALSE),"")</f>
        <v/>
      </c>
      <c r="F3768" s="3" t="b">
        <f t="shared" si="232"/>
        <v>0</v>
      </c>
      <c r="G3768" s="3" t="str">
        <f t="shared" si="233"/>
        <v/>
      </c>
      <c r="H3768" s="3" t="str">
        <f>IF(D3768,VLOOKUP(A3768,des!B:Q,12,FALSE),"")</f>
        <v/>
      </c>
      <c r="I3768" s="3" t="b">
        <f t="shared" si="234"/>
        <v>0</v>
      </c>
      <c r="J3768" s="3" t="str">
        <f t="shared" si="235"/>
        <v/>
      </c>
    </row>
    <row r="3769" spans="1:10" x14ac:dyDescent="0.2">
      <c r="A3769" t="s">
        <v>14135</v>
      </c>
      <c r="B3769" t="s">
        <v>14136</v>
      </c>
      <c r="C3769" t="s">
        <v>14137</v>
      </c>
      <c r="D3769" s="3" t="b">
        <f>NOT(ISNA(VLOOKUP(A3769,des!B:B,1,FALSE)))</f>
        <v>0</v>
      </c>
      <c r="E3769" s="3" t="str">
        <f>IF(D3769,VLOOKUP(A3769,des!B:Q,11,FALSE),"")</f>
        <v/>
      </c>
      <c r="F3769" s="3" t="b">
        <f t="shared" si="232"/>
        <v>0</v>
      </c>
      <c r="G3769" s="3" t="str">
        <f t="shared" si="233"/>
        <v/>
      </c>
      <c r="H3769" s="3" t="str">
        <f>IF(D3769,VLOOKUP(A3769,des!B:Q,12,FALSE),"")</f>
        <v/>
      </c>
      <c r="I3769" s="3" t="b">
        <f t="shared" si="234"/>
        <v>0</v>
      </c>
      <c r="J3769" s="3" t="str">
        <f t="shared" si="235"/>
        <v/>
      </c>
    </row>
    <row r="3770" spans="1:10" x14ac:dyDescent="0.2">
      <c r="A3770" t="s">
        <v>14138</v>
      </c>
      <c r="B3770" t="s">
        <v>14139</v>
      </c>
      <c r="C3770" t="s">
        <v>14140</v>
      </c>
      <c r="D3770" s="3" t="b">
        <f>NOT(ISNA(VLOOKUP(A3770,des!B:B,1,FALSE)))</f>
        <v>0</v>
      </c>
      <c r="E3770" s="3" t="str">
        <f>IF(D3770,VLOOKUP(A3770,des!B:Q,11,FALSE),"")</f>
        <v/>
      </c>
      <c r="F3770" s="3" t="b">
        <f t="shared" si="232"/>
        <v>0</v>
      </c>
      <c r="G3770" s="3" t="str">
        <f t="shared" si="233"/>
        <v/>
      </c>
      <c r="H3770" s="3" t="str">
        <f>IF(D3770,VLOOKUP(A3770,des!B:Q,12,FALSE),"")</f>
        <v/>
      </c>
      <c r="I3770" s="3" t="b">
        <f t="shared" si="234"/>
        <v>0</v>
      </c>
      <c r="J3770" s="3" t="str">
        <f t="shared" si="235"/>
        <v/>
      </c>
    </row>
    <row r="3771" spans="1:10" x14ac:dyDescent="0.2">
      <c r="A3771" t="s">
        <v>14141</v>
      </c>
      <c r="B3771" t="s">
        <v>14142</v>
      </c>
      <c r="C3771" t="s">
        <v>14143</v>
      </c>
      <c r="D3771" s="3" t="b">
        <f>NOT(ISNA(VLOOKUP(A3771,des!B:B,1,FALSE)))</f>
        <v>0</v>
      </c>
      <c r="E3771" s="3" t="str">
        <f>IF(D3771,VLOOKUP(A3771,des!B:Q,11,FALSE),"")</f>
        <v/>
      </c>
      <c r="F3771" s="3" t="b">
        <f t="shared" si="232"/>
        <v>0</v>
      </c>
      <c r="G3771" s="3" t="str">
        <f t="shared" si="233"/>
        <v/>
      </c>
      <c r="H3771" s="3" t="str">
        <f>IF(D3771,VLOOKUP(A3771,des!B:Q,12,FALSE),"")</f>
        <v/>
      </c>
      <c r="I3771" s="3" t="b">
        <f t="shared" si="234"/>
        <v>0</v>
      </c>
      <c r="J3771" s="3" t="str">
        <f t="shared" si="235"/>
        <v/>
      </c>
    </row>
    <row r="3772" spans="1:10" x14ac:dyDescent="0.2">
      <c r="A3772" t="s">
        <v>14144</v>
      </c>
      <c r="B3772" t="s">
        <v>14145</v>
      </c>
      <c r="C3772" t="s">
        <v>14145</v>
      </c>
      <c r="D3772" s="3" t="b">
        <f>NOT(ISNA(VLOOKUP(A3772,des!B:B,1,FALSE)))</f>
        <v>0</v>
      </c>
      <c r="E3772" s="3" t="str">
        <f>IF(D3772,VLOOKUP(A3772,des!B:Q,11,FALSE),"")</f>
        <v/>
      </c>
      <c r="F3772" s="3" t="b">
        <f t="shared" si="232"/>
        <v>0</v>
      </c>
      <c r="G3772" s="3" t="str">
        <f t="shared" si="233"/>
        <v/>
      </c>
      <c r="H3772" s="3" t="str">
        <f>IF(D3772,VLOOKUP(A3772,des!B:Q,12,FALSE),"")</f>
        <v/>
      </c>
      <c r="I3772" s="3" t="b">
        <f t="shared" si="234"/>
        <v>0</v>
      </c>
      <c r="J3772" s="3" t="str">
        <f t="shared" si="235"/>
        <v/>
      </c>
    </row>
    <row r="3773" spans="1:10" x14ac:dyDescent="0.2">
      <c r="A3773" t="s">
        <v>14146</v>
      </c>
      <c r="B3773" t="s">
        <v>14147</v>
      </c>
      <c r="C3773" t="s">
        <v>14147</v>
      </c>
      <c r="D3773" s="3" t="b">
        <f>NOT(ISNA(VLOOKUP(A3773,des!B:B,1,FALSE)))</f>
        <v>0</v>
      </c>
      <c r="E3773" s="3" t="str">
        <f>IF(D3773,VLOOKUP(A3773,des!B:Q,11,FALSE),"")</f>
        <v/>
      </c>
      <c r="F3773" s="3" t="b">
        <f t="shared" si="232"/>
        <v>0</v>
      </c>
      <c r="G3773" s="3" t="str">
        <f t="shared" si="233"/>
        <v/>
      </c>
      <c r="H3773" s="3" t="str">
        <f>IF(D3773,VLOOKUP(A3773,des!B:Q,12,FALSE),"")</f>
        <v/>
      </c>
      <c r="I3773" s="3" t="b">
        <f t="shared" si="234"/>
        <v>0</v>
      </c>
      <c r="J3773" s="3" t="str">
        <f t="shared" si="235"/>
        <v/>
      </c>
    </row>
    <row r="3774" spans="1:10" x14ac:dyDescent="0.2">
      <c r="A3774" t="s">
        <v>14148</v>
      </c>
      <c r="B3774" t="s">
        <v>14149</v>
      </c>
      <c r="C3774" t="s">
        <v>14150</v>
      </c>
      <c r="D3774" s="3" t="b">
        <f>NOT(ISNA(VLOOKUP(A3774,des!B:B,1,FALSE)))</f>
        <v>0</v>
      </c>
      <c r="E3774" s="3" t="str">
        <f>IF(D3774,VLOOKUP(A3774,des!B:Q,11,FALSE),"")</f>
        <v/>
      </c>
      <c r="F3774" s="3" t="b">
        <f t="shared" si="232"/>
        <v>0</v>
      </c>
      <c r="G3774" s="3" t="str">
        <f t="shared" si="233"/>
        <v/>
      </c>
      <c r="H3774" s="3" t="str">
        <f>IF(D3774,VLOOKUP(A3774,des!B:Q,12,FALSE),"")</f>
        <v/>
      </c>
      <c r="I3774" s="3" t="b">
        <f t="shared" si="234"/>
        <v>0</v>
      </c>
      <c r="J3774" s="3" t="str">
        <f t="shared" si="235"/>
        <v/>
      </c>
    </row>
    <row r="3775" spans="1:10" x14ac:dyDescent="0.2">
      <c r="A3775" t="s">
        <v>14151</v>
      </c>
      <c r="B3775" t="s">
        <v>14152</v>
      </c>
      <c r="C3775" t="s">
        <v>14153</v>
      </c>
      <c r="D3775" s="3" t="b">
        <f>NOT(ISNA(VLOOKUP(A3775,des!B:B,1,FALSE)))</f>
        <v>0</v>
      </c>
      <c r="E3775" s="3" t="str">
        <f>IF(D3775,VLOOKUP(A3775,des!B:Q,11,FALSE),"")</f>
        <v/>
      </c>
      <c r="F3775" s="3" t="b">
        <f t="shared" si="232"/>
        <v>0</v>
      </c>
      <c r="G3775" s="3" t="str">
        <f t="shared" si="233"/>
        <v/>
      </c>
      <c r="H3775" s="3" t="str">
        <f>IF(D3775,VLOOKUP(A3775,des!B:Q,12,FALSE),"")</f>
        <v/>
      </c>
      <c r="I3775" s="3" t="b">
        <f t="shared" si="234"/>
        <v>0</v>
      </c>
      <c r="J3775" s="3" t="str">
        <f t="shared" si="235"/>
        <v/>
      </c>
    </row>
    <row r="3776" spans="1:10" x14ac:dyDescent="0.2">
      <c r="A3776" t="s">
        <v>14154</v>
      </c>
      <c r="B3776" t="s">
        <v>14155</v>
      </c>
      <c r="C3776" t="s">
        <v>14156</v>
      </c>
      <c r="D3776" s="3" t="b">
        <f>NOT(ISNA(VLOOKUP(A3776,des!B:B,1,FALSE)))</f>
        <v>0</v>
      </c>
      <c r="E3776" s="3" t="str">
        <f>IF(D3776,VLOOKUP(A3776,des!B:Q,11,FALSE),"")</f>
        <v/>
      </c>
      <c r="F3776" s="3" t="b">
        <f t="shared" si="232"/>
        <v>0</v>
      </c>
      <c r="G3776" s="3" t="str">
        <f t="shared" si="233"/>
        <v/>
      </c>
      <c r="H3776" s="3" t="str">
        <f>IF(D3776,VLOOKUP(A3776,des!B:Q,12,FALSE),"")</f>
        <v/>
      </c>
      <c r="I3776" s="3" t="b">
        <f t="shared" si="234"/>
        <v>0</v>
      </c>
      <c r="J3776" s="3" t="str">
        <f t="shared" si="235"/>
        <v/>
      </c>
    </row>
    <row r="3777" spans="1:10" x14ac:dyDescent="0.2">
      <c r="A3777" t="s">
        <v>14157</v>
      </c>
      <c r="B3777" t="s">
        <v>14158</v>
      </c>
      <c r="C3777" t="s">
        <v>14159</v>
      </c>
      <c r="D3777" s="3" t="b">
        <f>NOT(ISNA(VLOOKUP(A3777,des!B:B,1,FALSE)))</f>
        <v>0</v>
      </c>
      <c r="E3777" s="3" t="str">
        <f>IF(D3777,VLOOKUP(A3777,des!B:Q,11,FALSE),"")</f>
        <v/>
      </c>
      <c r="F3777" s="3" t="b">
        <f t="shared" si="232"/>
        <v>0</v>
      </c>
      <c r="G3777" s="3" t="str">
        <f t="shared" si="233"/>
        <v/>
      </c>
      <c r="H3777" s="3" t="str">
        <f>IF(D3777,VLOOKUP(A3777,des!B:Q,12,FALSE),"")</f>
        <v/>
      </c>
      <c r="I3777" s="3" t="b">
        <f t="shared" si="234"/>
        <v>0</v>
      </c>
      <c r="J3777" s="3" t="str">
        <f t="shared" si="235"/>
        <v/>
      </c>
    </row>
    <row r="3778" spans="1:10" x14ac:dyDescent="0.2">
      <c r="A3778" t="s">
        <v>14160</v>
      </c>
      <c r="B3778" t="s">
        <v>14161</v>
      </c>
      <c r="C3778" t="s">
        <v>14162</v>
      </c>
      <c r="D3778" s="3" t="b">
        <f>NOT(ISNA(VLOOKUP(A3778,des!B:B,1,FALSE)))</f>
        <v>0</v>
      </c>
      <c r="E3778" s="3" t="str">
        <f>IF(D3778,VLOOKUP(A3778,des!B:Q,11,FALSE),"")</f>
        <v/>
      </c>
      <c r="F3778" s="3" t="b">
        <f t="shared" si="232"/>
        <v>0</v>
      </c>
      <c r="G3778" s="3" t="str">
        <f t="shared" si="233"/>
        <v/>
      </c>
      <c r="H3778" s="3" t="str">
        <f>IF(D3778,VLOOKUP(A3778,des!B:Q,12,FALSE),"")</f>
        <v/>
      </c>
      <c r="I3778" s="3" t="b">
        <f t="shared" si="234"/>
        <v>0</v>
      </c>
      <c r="J3778" s="3" t="str">
        <f t="shared" si="235"/>
        <v/>
      </c>
    </row>
    <row r="3779" spans="1:10" x14ac:dyDescent="0.2">
      <c r="A3779" t="s">
        <v>14163</v>
      </c>
      <c r="B3779" t="s">
        <v>14164</v>
      </c>
      <c r="C3779" t="s">
        <v>14165</v>
      </c>
      <c r="D3779" s="3" t="b">
        <f>NOT(ISNA(VLOOKUP(A3779,des!B:B,1,FALSE)))</f>
        <v>0</v>
      </c>
      <c r="E3779" s="3" t="str">
        <f>IF(D3779,VLOOKUP(A3779,des!B:Q,11,FALSE),"")</f>
        <v/>
      </c>
      <c r="F3779" s="3" t="b">
        <f t="shared" si="232"/>
        <v>0</v>
      </c>
      <c r="G3779" s="3" t="str">
        <f t="shared" si="233"/>
        <v/>
      </c>
      <c r="H3779" s="3" t="str">
        <f>IF(D3779,VLOOKUP(A3779,des!B:Q,12,FALSE),"")</f>
        <v/>
      </c>
      <c r="I3779" s="3" t="b">
        <f t="shared" si="234"/>
        <v>0</v>
      </c>
      <c r="J3779" s="3" t="str">
        <f t="shared" si="235"/>
        <v/>
      </c>
    </row>
    <row r="3780" spans="1:10" x14ac:dyDescent="0.2">
      <c r="A3780" t="s">
        <v>14166</v>
      </c>
      <c r="B3780" t="s">
        <v>14167</v>
      </c>
      <c r="C3780" t="s">
        <v>14168</v>
      </c>
      <c r="D3780" s="3" t="b">
        <f>NOT(ISNA(VLOOKUP(A3780,des!B:B,1,FALSE)))</f>
        <v>0</v>
      </c>
      <c r="E3780" s="3" t="str">
        <f>IF(D3780,VLOOKUP(A3780,des!B:Q,11,FALSE),"")</f>
        <v/>
      </c>
      <c r="F3780" s="3" t="b">
        <f t="shared" si="232"/>
        <v>0</v>
      </c>
      <c r="G3780" s="3" t="str">
        <f t="shared" si="233"/>
        <v/>
      </c>
      <c r="H3780" s="3" t="str">
        <f>IF(D3780,VLOOKUP(A3780,des!B:Q,12,FALSE),"")</f>
        <v/>
      </c>
      <c r="I3780" s="3" t="b">
        <f t="shared" si="234"/>
        <v>0</v>
      </c>
      <c r="J3780" s="3" t="str">
        <f t="shared" si="235"/>
        <v/>
      </c>
    </row>
    <row r="3781" spans="1:10" x14ac:dyDescent="0.2">
      <c r="A3781" t="s">
        <v>14169</v>
      </c>
      <c r="B3781" t="s">
        <v>14170</v>
      </c>
      <c r="C3781" t="s">
        <v>14171</v>
      </c>
      <c r="D3781" s="3" t="b">
        <f>NOT(ISNA(VLOOKUP(A3781,des!B:B,1,FALSE)))</f>
        <v>0</v>
      </c>
      <c r="E3781" s="3" t="str">
        <f>IF(D3781,VLOOKUP(A3781,des!B:Q,11,FALSE),"")</f>
        <v/>
      </c>
      <c r="F3781" s="3" t="b">
        <f t="shared" ref="F3781:F3844" si="236">IF(D3781,IF(E3781&lt;&gt;B3781,TRUE,FALSE),FALSE)</f>
        <v>0</v>
      </c>
      <c r="G3781" s="3" t="str">
        <f t="shared" si="233"/>
        <v/>
      </c>
      <c r="H3781" s="3" t="str">
        <f>IF(D3781,VLOOKUP(A3781,des!B:Q,12,FALSE),"")</f>
        <v/>
      </c>
      <c r="I3781" s="3" t="b">
        <f t="shared" si="234"/>
        <v>0</v>
      </c>
      <c r="J3781" s="3" t="str">
        <f t="shared" si="235"/>
        <v/>
      </c>
    </row>
    <row r="3782" spans="1:10" x14ac:dyDescent="0.2">
      <c r="A3782" t="s">
        <v>14172</v>
      </c>
      <c r="B3782" t="s">
        <v>14173</v>
      </c>
      <c r="C3782" t="s">
        <v>14174</v>
      </c>
      <c r="D3782" s="3" t="b">
        <f>NOT(ISNA(VLOOKUP(A3782,des!B:B,1,FALSE)))</f>
        <v>0</v>
      </c>
      <c r="E3782" s="3" t="str">
        <f>IF(D3782,VLOOKUP(A3782,des!B:Q,11,FALSE),"")</f>
        <v/>
      </c>
      <c r="F3782" s="3" t="b">
        <f t="shared" si="236"/>
        <v>0</v>
      </c>
      <c r="G3782" s="3" t="str">
        <f t="shared" ref="G3782:G3845" si="237">IF(F3782,CONCATENATE($A$1,A3782,$B$1,E3782,$C$1),"")</f>
        <v/>
      </c>
      <c r="H3782" s="3" t="str">
        <f>IF(D3782,VLOOKUP(A3782,des!B:Q,12,FALSE),"")</f>
        <v/>
      </c>
      <c r="I3782" s="3" t="b">
        <f t="shared" ref="I3782:I3845" si="238">IF(D3782,IF(H3782&lt;&gt;C3782,TRUE,FALSE),FALSE)</f>
        <v>0</v>
      </c>
      <c r="J3782" s="3" t="str">
        <f t="shared" ref="J3782:J3845" si="239">IF(I3782,CONCATENATE($A$2,A3782,$B$2,H3782,$C$2),"")</f>
        <v/>
      </c>
    </row>
    <row r="3783" spans="1:10" x14ac:dyDescent="0.2">
      <c r="A3783" t="s">
        <v>14175</v>
      </c>
      <c r="B3783" t="s">
        <v>14176</v>
      </c>
      <c r="C3783" t="s">
        <v>14177</v>
      </c>
      <c r="D3783" s="3" t="b">
        <f>NOT(ISNA(VLOOKUP(A3783,des!B:B,1,FALSE)))</f>
        <v>0</v>
      </c>
      <c r="E3783" s="3" t="str">
        <f>IF(D3783,VLOOKUP(A3783,des!B:Q,11,FALSE),"")</f>
        <v/>
      </c>
      <c r="F3783" s="3" t="b">
        <f t="shared" si="236"/>
        <v>0</v>
      </c>
      <c r="G3783" s="3" t="str">
        <f t="shared" si="237"/>
        <v/>
      </c>
      <c r="H3783" s="3" t="str">
        <f>IF(D3783,VLOOKUP(A3783,des!B:Q,12,FALSE),"")</f>
        <v/>
      </c>
      <c r="I3783" s="3" t="b">
        <f t="shared" si="238"/>
        <v>0</v>
      </c>
      <c r="J3783" s="3" t="str">
        <f t="shared" si="239"/>
        <v/>
      </c>
    </row>
    <row r="3784" spans="1:10" x14ac:dyDescent="0.2">
      <c r="A3784" t="s">
        <v>14178</v>
      </c>
      <c r="B3784" t="s">
        <v>14179</v>
      </c>
      <c r="C3784" t="s">
        <v>14180</v>
      </c>
      <c r="D3784" s="3" t="b">
        <f>NOT(ISNA(VLOOKUP(A3784,des!B:B,1,FALSE)))</f>
        <v>0</v>
      </c>
      <c r="E3784" s="3" t="str">
        <f>IF(D3784,VLOOKUP(A3784,des!B:Q,11,FALSE),"")</f>
        <v/>
      </c>
      <c r="F3784" s="3" t="b">
        <f t="shared" si="236"/>
        <v>0</v>
      </c>
      <c r="G3784" s="3" t="str">
        <f t="shared" si="237"/>
        <v/>
      </c>
      <c r="H3784" s="3" t="str">
        <f>IF(D3784,VLOOKUP(A3784,des!B:Q,12,FALSE),"")</f>
        <v/>
      </c>
      <c r="I3784" s="3" t="b">
        <f t="shared" si="238"/>
        <v>0</v>
      </c>
      <c r="J3784" s="3" t="str">
        <f t="shared" si="239"/>
        <v/>
      </c>
    </row>
    <row r="3785" spans="1:10" x14ac:dyDescent="0.2">
      <c r="A3785" t="s">
        <v>14181</v>
      </c>
      <c r="B3785" t="s">
        <v>14182</v>
      </c>
      <c r="C3785" t="s">
        <v>14183</v>
      </c>
      <c r="D3785" s="3" t="b">
        <f>NOT(ISNA(VLOOKUP(A3785,des!B:B,1,FALSE)))</f>
        <v>0</v>
      </c>
      <c r="E3785" s="3" t="str">
        <f>IF(D3785,VLOOKUP(A3785,des!B:Q,11,FALSE),"")</f>
        <v/>
      </c>
      <c r="F3785" s="3" t="b">
        <f t="shared" si="236"/>
        <v>0</v>
      </c>
      <c r="G3785" s="3" t="str">
        <f t="shared" si="237"/>
        <v/>
      </c>
      <c r="H3785" s="3" t="str">
        <f>IF(D3785,VLOOKUP(A3785,des!B:Q,12,FALSE),"")</f>
        <v/>
      </c>
      <c r="I3785" s="3" t="b">
        <f t="shared" si="238"/>
        <v>0</v>
      </c>
      <c r="J3785" s="3" t="str">
        <f t="shared" si="239"/>
        <v/>
      </c>
    </row>
    <row r="3786" spans="1:10" x14ac:dyDescent="0.2">
      <c r="A3786" t="s">
        <v>14184</v>
      </c>
      <c r="B3786" t="s">
        <v>14185</v>
      </c>
      <c r="C3786" t="s">
        <v>14186</v>
      </c>
      <c r="D3786" s="3" t="b">
        <f>NOT(ISNA(VLOOKUP(A3786,des!B:B,1,FALSE)))</f>
        <v>0</v>
      </c>
      <c r="E3786" s="3" t="str">
        <f>IF(D3786,VLOOKUP(A3786,des!B:Q,11,FALSE),"")</f>
        <v/>
      </c>
      <c r="F3786" s="3" t="b">
        <f t="shared" si="236"/>
        <v>0</v>
      </c>
      <c r="G3786" s="3" t="str">
        <f t="shared" si="237"/>
        <v/>
      </c>
      <c r="H3786" s="3" t="str">
        <f>IF(D3786,VLOOKUP(A3786,des!B:Q,12,FALSE),"")</f>
        <v/>
      </c>
      <c r="I3786" s="3" t="b">
        <f t="shared" si="238"/>
        <v>0</v>
      </c>
      <c r="J3786" s="3" t="str">
        <f t="shared" si="239"/>
        <v/>
      </c>
    </row>
    <row r="3787" spans="1:10" x14ac:dyDescent="0.2">
      <c r="A3787" t="s">
        <v>14187</v>
      </c>
      <c r="B3787" t="s">
        <v>14188</v>
      </c>
      <c r="C3787" t="s">
        <v>14189</v>
      </c>
      <c r="D3787" s="3" t="b">
        <f>NOT(ISNA(VLOOKUP(A3787,des!B:B,1,FALSE)))</f>
        <v>0</v>
      </c>
      <c r="E3787" s="3" t="str">
        <f>IF(D3787,VLOOKUP(A3787,des!B:Q,11,FALSE),"")</f>
        <v/>
      </c>
      <c r="F3787" s="3" t="b">
        <f t="shared" si="236"/>
        <v>0</v>
      </c>
      <c r="G3787" s="3" t="str">
        <f t="shared" si="237"/>
        <v/>
      </c>
      <c r="H3787" s="3" t="str">
        <f>IF(D3787,VLOOKUP(A3787,des!B:Q,12,FALSE),"")</f>
        <v/>
      </c>
      <c r="I3787" s="3" t="b">
        <f t="shared" si="238"/>
        <v>0</v>
      </c>
      <c r="J3787" s="3" t="str">
        <f t="shared" si="239"/>
        <v/>
      </c>
    </row>
    <row r="3788" spans="1:10" x14ac:dyDescent="0.2">
      <c r="A3788" t="s">
        <v>14190</v>
      </c>
      <c r="B3788" t="s">
        <v>14191</v>
      </c>
      <c r="C3788" t="s">
        <v>14192</v>
      </c>
      <c r="D3788" s="3" t="b">
        <f>NOT(ISNA(VLOOKUP(A3788,des!B:B,1,FALSE)))</f>
        <v>0</v>
      </c>
      <c r="E3788" s="3" t="str">
        <f>IF(D3788,VLOOKUP(A3788,des!B:Q,11,FALSE),"")</f>
        <v/>
      </c>
      <c r="F3788" s="3" t="b">
        <f t="shared" si="236"/>
        <v>0</v>
      </c>
      <c r="G3788" s="3" t="str">
        <f t="shared" si="237"/>
        <v/>
      </c>
      <c r="H3788" s="3" t="str">
        <f>IF(D3788,VLOOKUP(A3788,des!B:Q,12,FALSE),"")</f>
        <v/>
      </c>
      <c r="I3788" s="3" t="b">
        <f t="shared" si="238"/>
        <v>0</v>
      </c>
      <c r="J3788" s="3" t="str">
        <f t="shared" si="239"/>
        <v/>
      </c>
    </row>
    <row r="3789" spans="1:10" x14ac:dyDescent="0.2">
      <c r="A3789" t="s">
        <v>14193</v>
      </c>
      <c r="B3789" t="s">
        <v>14194</v>
      </c>
      <c r="C3789" t="s">
        <v>14195</v>
      </c>
      <c r="D3789" s="3" t="b">
        <f>NOT(ISNA(VLOOKUP(A3789,des!B:B,1,FALSE)))</f>
        <v>0</v>
      </c>
      <c r="E3789" s="3" t="str">
        <f>IF(D3789,VLOOKUP(A3789,des!B:Q,11,FALSE),"")</f>
        <v/>
      </c>
      <c r="F3789" s="3" t="b">
        <f t="shared" si="236"/>
        <v>0</v>
      </c>
      <c r="G3789" s="3" t="str">
        <f t="shared" si="237"/>
        <v/>
      </c>
      <c r="H3789" s="3" t="str">
        <f>IF(D3789,VLOOKUP(A3789,des!B:Q,12,FALSE),"")</f>
        <v/>
      </c>
      <c r="I3789" s="3" t="b">
        <f t="shared" si="238"/>
        <v>0</v>
      </c>
      <c r="J3789" s="3" t="str">
        <f t="shared" si="239"/>
        <v/>
      </c>
    </row>
    <row r="3790" spans="1:10" x14ac:dyDescent="0.2">
      <c r="A3790" t="s">
        <v>14196</v>
      </c>
      <c r="B3790" t="s">
        <v>14197</v>
      </c>
      <c r="C3790" t="s">
        <v>14198</v>
      </c>
      <c r="D3790" s="3" t="b">
        <f>NOT(ISNA(VLOOKUP(A3790,des!B:B,1,FALSE)))</f>
        <v>0</v>
      </c>
      <c r="E3790" s="3" t="str">
        <f>IF(D3790,VLOOKUP(A3790,des!B:Q,11,FALSE),"")</f>
        <v/>
      </c>
      <c r="F3790" s="3" t="b">
        <f t="shared" si="236"/>
        <v>0</v>
      </c>
      <c r="G3790" s="3" t="str">
        <f t="shared" si="237"/>
        <v/>
      </c>
      <c r="H3790" s="3" t="str">
        <f>IF(D3790,VLOOKUP(A3790,des!B:Q,12,FALSE),"")</f>
        <v/>
      </c>
      <c r="I3790" s="3" t="b">
        <f t="shared" si="238"/>
        <v>0</v>
      </c>
      <c r="J3790" s="3" t="str">
        <f t="shared" si="239"/>
        <v/>
      </c>
    </row>
    <row r="3791" spans="1:10" x14ac:dyDescent="0.2">
      <c r="A3791" t="s">
        <v>14199</v>
      </c>
      <c r="B3791" t="s">
        <v>14200</v>
      </c>
      <c r="C3791" t="s">
        <v>14201</v>
      </c>
      <c r="D3791" s="3" t="b">
        <f>NOT(ISNA(VLOOKUP(A3791,des!B:B,1,FALSE)))</f>
        <v>0</v>
      </c>
      <c r="E3791" s="3" t="str">
        <f>IF(D3791,VLOOKUP(A3791,des!B:Q,11,FALSE),"")</f>
        <v/>
      </c>
      <c r="F3791" s="3" t="b">
        <f t="shared" si="236"/>
        <v>0</v>
      </c>
      <c r="G3791" s="3" t="str">
        <f t="shared" si="237"/>
        <v/>
      </c>
      <c r="H3791" s="3" t="str">
        <f>IF(D3791,VLOOKUP(A3791,des!B:Q,12,FALSE),"")</f>
        <v/>
      </c>
      <c r="I3791" s="3" t="b">
        <f t="shared" si="238"/>
        <v>0</v>
      </c>
      <c r="J3791" s="3" t="str">
        <f t="shared" si="239"/>
        <v/>
      </c>
    </row>
    <row r="3792" spans="1:10" x14ac:dyDescent="0.2">
      <c r="A3792" t="s">
        <v>14202</v>
      </c>
      <c r="B3792" t="s">
        <v>14203</v>
      </c>
      <c r="C3792" t="s">
        <v>14204</v>
      </c>
      <c r="D3792" s="3" t="b">
        <f>NOT(ISNA(VLOOKUP(A3792,des!B:B,1,FALSE)))</f>
        <v>0</v>
      </c>
      <c r="E3792" s="3" t="str">
        <f>IF(D3792,VLOOKUP(A3792,des!B:Q,11,FALSE),"")</f>
        <v/>
      </c>
      <c r="F3792" s="3" t="b">
        <f t="shared" si="236"/>
        <v>0</v>
      </c>
      <c r="G3792" s="3" t="str">
        <f t="shared" si="237"/>
        <v/>
      </c>
      <c r="H3792" s="3" t="str">
        <f>IF(D3792,VLOOKUP(A3792,des!B:Q,12,FALSE),"")</f>
        <v/>
      </c>
      <c r="I3792" s="3" t="b">
        <f t="shared" si="238"/>
        <v>0</v>
      </c>
      <c r="J3792" s="3" t="str">
        <f t="shared" si="239"/>
        <v/>
      </c>
    </row>
    <row r="3793" spans="1:10" x14ac:dyDescent="0.2">
      <c r="A3793" t="s">
        <v>14205</v>
      </c>
      <c r="B3793" t="s">
        <v>14206</v>
      </c>
      <c r="C3793" t="s">
        <v>14207</v>
      </c>
      <c r="D3793" s="3" t="b">
        <f>NOT(ISNA(VLOOKUP(A3793,des!B:B,1,FALSE)))</f>
        <v>0</v>
      </c>
      <c r="E3793" s="3" t="str">
        <f>IF(D3793,VLOOKUP(A3793,des!B:Q,11,FALSE),"")</f>
        <v/>
      </c>
      <c r="F3793" s="3" t="b">
        <f t="shared" si="236"/>
        <v>0</v>
      </c>
      <c r="G3793" s="3" t="str">
        <f t="shared" si="237"/>
        <v/>
      </c>
      <c r="H3793" s="3" t="str">
        <f>IF(D3793,VLOOKUP(A3793,des!B:Q,12,FALSE),"")</f>
        <v/>
      </c>
      <c r="I3793" s="3" t="b">
        <f t="shared" si="238"/>
        <v>0</v>
      </c>
      <c r="J3793" s="3" t="str">
        <f t="shared" si="239"/>
        <v/>
      </c>
    </row>
    <row r="3794" spans="1:10" x14ac:dyDescent="0.2">
      <c r="A3794" t="s">
        <v>14208</v>
      </c>
      <c r="B3794" t="s">
        <v>14209</v>
      </c>
      <c r="C3794" t="s">
        <v>14210</v>
      </c>
      <c r="D3794" s="3" t="b">
        <f>NOT(ISNA(VLOOKUP(A3794,des!B:B,1,FALSE)))</f>
        <v>0</v>
      </c>
      <c r="E3794" s="3" t="str">
        <f>IF(D3794,VLOOKUP(A3794,des!B:Q,11,FALSE),"")</f>
        <v/>
      </c>
      <c r="F3794" s="3" t="b">
        <f t="shared" si="236"/>
        <v>0</v>
      </c>
      <c r="G3794" s="3" t="str">
        <f t="shared" si="237"/>
        <v/>
      </c>
      <c r="H3794" s="3" t="str">
        <f>IF(D3794,VLOOKUP(A3794,des!B:Q,12,FALSE),"")</f>
        <v/>
      </c>
      <c r="I3794" s="3" t="b">
        <f t="shared" si="238"/>
        <v>0</v>
      </c>
      <c r="J3794" s="3" t="str">
        <f t="shared" si="239"/>
        <v/>
      </c>
    </row>
    <row r="3795" spans="1:10" x14ac:dyDescent="0.2">
      <c r="A3795" t="s">
        <v>14211</v>
      </c>
      <c r="B3795" t="s">
        <v>14212</v>
      </c>
      <c r="C3795" t="s">
        <v>14213</v>
      </c>
      <c r="D3795" s="3" t="b">
        <f>NOT(ISNA(VLOOKUP(A3795,des!B:B,1,FALSE)))</f>
        <v>0</v>
      </c>
      <c r="E3795" s="3" t="str">
        <f>IF(D3795,VLOOKUP(A3795,des!B:Q,11,FALSE),"")</f>
        <v/>
      </c>
      <c r="F3795" s="3" t="b">
        <f t="shared" si="236"/>
        <v>0</v>
      </c>
      <c r="G3795" s="3" t="str">
        <f t="shared" si="237"/>
        <v/>
      </c>
      <c r="H3795" s="3" t="str">
        <f>IF(D3795,VLOOKUP(A3795,des!B:Q,12,FALSE),"")</f>
        <v/>
      </c>
      <c r="I3795" s="3" t="b">
        <f t="shared" si="238"/>
        <v>0</v>
      </c>
      <c r="J3795" s="3" t="str">
        <f t="shared" si="239"/>
        <v/>
      </c>
    </row>
    <row r="3796" spans="1:10" x14ac:dyDescent="0.2">
      <c r="A3796" t="s">
        <v>14214</v>
      </c>
      <c r="B3796" t="s">
        <v>14215</v>
      </c>
      <c r="C3796" t="s">
        <v>14216</v>
      </c>
      <c r="D3796" s="3" t="b">
        <f>NOT(ISNA(VLOOKUP(A3796,des!B:B,1,FALSE)))</f>
        <v>0</v>
      </c>
      <c r="E3796" s="3" t="str">
        <f>IF(D3796,VLOOKUP(A3796,des!B:Q,11,FALSE),"")</f>
        <v/>
      </c>
      <c r="F3796" s="3" t="b">
        <f t="shared" si="236"/>
        <v>0</v>
      </c>
      <c r="G3796" s="3" t="str">
        <f t="shared" si="237"/>
        <v/>
      </c>
      <c r="H3796" s="3" t="str">
        <f>IF(D3796,VLOOKUP(A3796,des!B:Q,12,FALSE),"")</f>
        <v/>
      </c>
      <c r="I3796" s="3" t="b">
        <f t="shared" si="238"/>
        <v>0</v>
      </c>
      <c r="J3796" s="3" t="str">
        <f t="shared" si="239"/>
        <v/>
      </c>
    </row>
    <row r="3797" spans="1:10" x14ac:dyDescent="0.2">
      <c r="A3797" t="s">
        <v>14217</v>
      </c>
      <c r="B3797" t="s">
        <v>14218</v>
      </c>
      <c r="C3797" t="s">
        <v>14219</v>
      </c>
      <c r="D3797" s="3" t="b">
        <f>NOT(ISNA(VLOOKUP(A3797,des!B:B,1,FALSE)))</f>
        <v>0</v>
      </c>
      <c r="E3797" s="3" t="str">
        <f>IF(D3797,VLOOKUP(A3797,des!B:Q,11,FALSE),"")</f>
        <v/>
      </c>
      <c r="F3797" s="3" t="b">
        <f t="shared" si="236"/>
        <v>0</v>
      </c>
      <c r="G3797" s="3" t="str">
        <f t="shared" si="237"/>
        <v/>
      </c>
      <c r="H3797" s="3" t="str">
        <f>IF(D3797,VLOOKUP(A3797,des!B:Q,12,FALSE),"")</f>
        <v/>
      </c>
      <c r="I3797" s="3" t="b">
        <f t="shared" si="238"/>
        <v>0</v>
      </c>
      <c r="J3797" s="3" t="str">
        <f t="shared" si="239"/>
        <v/>
      </c>
    </row>
    <row r="3798" spans="1:10" x14ac:dyDescent="0.2">
      <c r="A3798" t="s">
        <v>14220</v>
      </c>
      <c r="B3798" t="s">
        <v>14221</v>
      </c>
      <c r="C3798" t="s">
        <v>14222</v>
      </c>
      <c r="D3798" s="3" t="b">
        <f>NOT(ISNA(VLOOKUP(A3798,des!B:B,1,FALSE)))</f>
        <v>0</v>
      </c>
      <c r="E3798" s="3" t="str">
        <f>IF(D3798,VLOOKUP(A3798,des!B:Q,11,FALSE),"")</f>
        <v/>
      </c>
      <c r="F3798" s="3" t="b">
        <f t="shared" si="236"/>
        <v>0</v>
      </c>
      <c r="G3798" s="3" t="str">
        <f t="shared" si="237"/>
        <v/>
      </c>
      <c r="H3798" s="3" t="str">
        <f>IF(D3798,VLOOKUP(A3798,des!B:Q,12,FALSE),"")</f>
        <v/>
      </c>
      <c r="I3798" s="3" t="b">
        <f t="shared" si="238"/>
        <v>0</v>
      </c>
      <c r="J3798" s="3" t="str">
        <f t="shared" si="239"/>
        <v/>
      </c>
    </row>
    <row r="3799" spans="1:10" x14ac:dyDescent="0.2">
      <c r="A3799" t="s">
        <v>14223</v>
      </c>
      <c r="B3799" t="s">
        <v>14224</v>
      </c>
      <c r="C3799" t="s">
        <v>14225</v>
      </c>
      <c r="D3799" s="3" t="b">
        <f>NOT(ISNA(VLOOKUP(A3799,des!B:B,1,FALSE)))</f>
        <v>0</v>
      </c>
      <c r="E3799" s="3" t="str">
        <f>IF(D3799,VLOOKUP(A3799,des!B:Q,11,FALSE),"")</f>
        <v/>
      </c>
      <c r="F3799" s="3" t="b">
        <f t="shared" si="236"/>
        <v>0</v>
      </c>
      <c r="G3799" s="3" t="str">
        <f t="shared" si="237"/>
        <v/>
      </c>
      <c r="H3799" s="3" t="str">
        <f>IF(D3799,VLOOKUP(A3799,des!B:Q,12,FALSE),"")</f>
        <v/>
      </c>
      <c r="I3799" s="3" t="b">
        <f t="shared" si="238"/>
        <v>0</v>
      </c>
      <c r="J3799" s="3" t="str">
        <f t="shared" si="239"/>
        <v/>
      </c>
    </row>
    <row r="3800" spans="1:10" x14ac:dyDescent="0.2">
      <c r="A3800" t="s">
        <v>14226</v>
      </c>
      <c r="B3800" t="s">
        <v>14227</v>
      </c>
      <c r="C3800" t="s">
        <v>14228</v>
      </c>
      <c r="D3800" s="3" t="b">
        <f>NOT(ISNA(VLOOKUP(A3800,des!B:B,1,FALSE)))</f>
        <v>0</v>
      </c>
      <c r="E3800" s="3" t="str">
        <f>IF(D3800,VLOOKUP(A3800,des!B:Q,11,FALSE),"")</f>
        <v/>
      </c>
      <c r="F3800" s="3" t="b">
        <f t="shared" si="236"/>
        <v>0</v>
      </c>
      <c r="G3800" s="3" t="str">
        <f t="shared" si="237"/>
        <v/>
      </c>
      <c r="H3800" s="3" t="str">
        <f>IF(D3800,VLOOKUP(A3800,des!B:Q,12,FALSE),"")</f>
        <v/>
      </c>
      <c r="I3800" s="3" t="b">
        <f t="shared" si="238"/>
        <v>0</v>
      </c>
      <c r="J3800" s="3" t="str">
        <f t="shared" si="239"/>
        <v/>
      </c>
    </row>
    <row r="3801" spans="1:10" x14ac:dyDescent="0.2">
      <c r="A3801" t="s">
        <v>14229</v>
      </c>
      <c r="B3801" t="s">
        <v>14230</v>
      </c>
      <c r="C3801" t="s">
        <v>14231</v>
      </c>
      <c r="D3801" s="3" t="b">
        <f>NOT(ISNA(VLOOKUP(A3801,des!B:B,1,FALSE)))</f>
        <v>0</v>
      </c>
      <c r="E3801" s="3" t="str">
        <f>IF(D3801,VLOOKUP(A3801,des!B:Q,11,FALSE),"")</f>
        <v/>
      </c>
      <c r="F3801" s="3" t="b">
        <f t="shared" si="236"/>
        <v>0</v>
      </c>
      <c r="G3801" s="3" t="str">
        <f t="shared" si="237"/>
        <v/>
      </c>
      <c r="H3801" s="3" t="str">
        <f>IF(D3801,VLOOKUP(A3801,des!B:Q,12,FALSE),"")</f>
        <v/>
      </c>
      <c r="I3801" s="3" t="b">
        <f t="shared" si="238"/>
        <v>0</v>
      </c>
      <c r="J3801" s="3" t="str">
        <f t="shared" si="239"/>
        <v/>
      </c>
    </row>
    <row r="3802" spans="1:10" x14ac:dyDescent="0.2">
      <c r="A3802" t="s">
        <v>14232</v>
      </c>
      <c r="B3802" t="s">
        <v>14233</v>
      </c>
      <c r="C3802" t="s">
        <v>14234</v>
      </c>
      <c r="D3802" s="3" t="b">
        <f>NOT(ISNA(VLOOKUP(A3802,des!B:B,1,FALSE)))</f>
        <v>0</v>
      </c>
      <c r="E3802" s="3" t="str">
        <f>IF(D3802,VLOOKUP(A3802,des!B:Q,11,FALSE),"")</f>
        <v/>
      </c>
      <c r="F3802" s="3" t="b">
        <f t="shared" si="236"/>
        <v>0</v>
      </c>
      <c r="G3802" s="3" t="str">
        <f t="shared" si="237"/>
        <v/>
      </c>
      <c r="H3802" s="3" t="str">
        <f>IF(D3802,VLOOKUP(A3802,des!B:Q,12,FALSE),"")</f>
        <v/>
      </c>
      <c r="I3802" s="3" t="b">
        <f t="shared" si="238"/>
        <v>0</v>
      </c>
      <c r="J3802" s="3" t="str">
        <f t="shared" si="239"/>
        <v/>
      </c>
    </row>
    <row r="3803" spans="1:10" x14ac:dyDescent="0.2">
      <c r="A3803" t="s">
        <v>14235</v>
      </c>
      <c r="B3803" t="s">
        <v>14236</v>
      </c>
      <c r="C3803" t="s">
        <v>14236</v>
      </c>
      <c r="D3803" s="3" t="b">
        <f>NOT(ISNA(VLOOKUP(A3803,des!B:B,1,FALSE)))</f>
        <v>0</v>
      </c>
      <c r="E3803" s="3" t="str">
        <f>IF(D3803,VLOOKUP(A3803,des!B:Q,11,FALSE),"")</f>
        <v/>
      </c>
      <c r="F3803" s="3" t="b">
        <f t="shared" si="236"/>
        <v>0</v>
      </c>
      <c r="G3803" s="3" t="str">
        <f t="shared" si="237"/>
        <v/>
      </c>
      <c r="H3803" s="3" t="str">
        <f>IF(D3803,VLOOKUP(A3803,des!B:Q,12,FALSE),"")</f>
        <v/>
      </c>
      <c r="I3803" s="3" t="b">
        <f t="shared" si="238"/>
        <v>0</v>
      </c>
      <c r="J3803" s="3" t="str">
        <f t="shared" si="239"/>
        <v/>
      </c>
    </row>
    <row r="3804" spans="1:10" x14ac:dyDescent="0.2">
      <c r="A3804" t="s">
        <v>14237</v>
      </c>
      <c r="B3804" t="s">
        <v>14238</v>
      </c>
      <c r="C3804" t="s">
        <v>14239</v>
      </c>
      <c r="D3804" s="3" t="b">
        <f>NOT(ISNA(VLOOKUP(A3804,des!B:B,1,FALSE)))</f>
        <v>0</v>
      </c>
      <c r="E3804" s="3" t="str">
        <f>IF(D3804,VLOOKUP(A3804,des!B:Q,11,FALSE),"")</f>
        <v/>
      </c>
      <c r="F3804" s="3" t="b">
        <f t="shared" si="236"/>
        <v>0</v>
      </c>
      <c r="G3804" s="3" t="str">
        <f t="shared" si="237"/>
        <v/>
      </c>
      <c r="H3804" s="3" t="str">
        <f>IF(D3804,VLOOKUP(A3804,des!B:Q,12,FALSE),"")</f>
        <v/>
      </c>
      <c r="I3804" s="3" t="b">
        <f t="shared" si="238"/>
        <v>0</v>
      </c>
      <c r="J3804" s="3" t="str">
        <f t="shared" si="239"/>
        <v/>
      </c>
    </row>
    <row r="3805" spans="1:10" x14ac:dyDescent="0.2">
      <c r="A3805" t="s">
        <v>14240</v>
      </c>
      <c r="B3805" t="s">
        <v>14241</v>
      </c>
      <c r="C3805" t="s">
        <v>14242</v>
      </c>
      <c r="D3805" s="3" t="b">
        <f>NOT(ISNA(VLOOKUP(A3805,des!B:B,1,FALSE)))</f>
        <v>0</v>
      </c>
      <c r="E3805" s="3" t="str">
        <f>IF(D3805,VLOOKUP(A3805,des!B:Q,11,FALSE),"")</f>
        <v/>
      </c>
      <c r="F3805" s="3" t="b">
        <f t="shared" si="236"/>
        <v>0</v>
      </c>
      <c r="G3805" s="3" t="str">
        <f t="shared" si="237"/>
        <v/>
      </c>
      <c r="H3805" s="3" t="str">
        <f>IF(D3805,VLOOKUP(A3805,des!B:Q,12,FALSE),"")</f>
        <v/>
      </c>
      <c r="I3805" s="3" t="b">
        <f t="shared" si="238"/>
        <v>0</v>
      </c>
      <c r="J3805" s="3" t="str">
        <f t="shared" si="239"/>
        <v/>
      </c>
    </row>
    <row r="3806" spans="1:10" x14ac:dyDescent="0.2">
      <c r="A3806" t="s">
        <v>14243</v>
      </c>
      <c r="B3806" t="s">
        <v>14244</v>
      </c>
      <c r="C3806" t="s">
        <v>14245</v>
      </c>
      <c r="D3806" s="3" t="b">
        <f>NOT(ISNA(VLOOKUP(A3806,des!B:B,1,FALSE)))</f>
        <v>0</v>
      </c>
      <c r="E3806" s="3" t="str">
        <f>IF(D3806,VLOOKUP(A3806,des!B:Q,11,FALSE),"")</f>
        <v/>
      </c>
      <c r="F3806" s="3" t="b">
        <f t="shared" si="236"/>
        <v>0</v>
      </c>
      <c r="G3806" s="3" t="str">
        <f t="shared" si="237"/>
        <v/>
      </c>
      <c r="H3806" s="3" t="str">
        <f>IF(D3806,VLOOKUP(A3806,des!B:Q,12,FALSE),"")</f>
        <v/>
      </c>
      <c r="I3806" s="3" t="b">
        <f t="shared" si="238"/>
        <v>0</v>
      </c>
      <c r="J3806" s="3" t="str">
        <f t="shared" si="239"/>
        <v/>
      </c>
    </row>
    <row r="3807" spans="1:10" x14ac:dyDescent="0.2">
      <c r="A3807" t="s">
        <v>14246</v>
      </c>
      <c r="B3807" t="s">
        <v>14247</v>
      </c>
      <c r="C3807" t="s">
        <v>14248</v>
      </c>
      <c r="D3807" s="3" t="b">
        <f>NOT(ISNA(VLOOKUP(A3807,des!B:B,1,FALSE)))</f>
        <v>0</v>
      </c>
      <c r="E3807" s="3" t="str">
        <f>IF(D3807,VLOOKUP(A3807,des!B:Q,11,FALSE),"")</f>
        <v/>
      </c>
      <c r="F3807" s="3" t="b">
        <f t="shared" si="236"/>
        <v>0</v>
      </c>
      <c r="G3807" s="3" t="str">
        <f t="shared" si="237"/>
        <v/>
      </c>
      <c r="H3807" s="3" t="str">
        <f>IF(D3807,VLOOKUP(A3807,des!B:Q,12,FALSE),"")</f>
        <v/>
      </c>
      <c r="I3807" s="3" t="b">
        <f t="shared" si="238"/>
        <v>0</v>
      </c>
      <c r="J3807" s="3" t="str">
        <f t="shared" si="239"/>
        <v/>
      </c>
    </row>
    <row r="3808" spans="1:10" x14ac:dyDescent="0.2">
      <c r="A3808" t="s">
        <v>14249</v>
      </c>
      <c r="B3808" t="s">
        <v>14250</v>
      </c>
      <c r="C3808" t="s">
        <v>14251</v>
      </c>
      <c r="D3808" s="3" t="b">
        <f>NOT(ISNA(VLOOKUP(A3808,des!B:B,1,FALSE)))</f>
        <v>0</v>
      </c>
      <c r="E3808" s="3" t="str">
        <f>IF(D3808,VLOOKUP(A3808,des!B:Q,11,FALSE),"")</f>
        <v/>
      </c>
      <c r="F3808" s="3" t="b">
        <f t="shared" si="236"/>
        <v>0</v>
      </c>
      <c r="G3808" s="3" t="str">
        <f t="shared" si="237"/>
        <v/>
      </c>
      <c r="H3808" s="3" t="str">
        <f>IF(D3808,VLOOKUP(A3808,des!B:Q,12,FALSE),"")</f>
        <v/>
      </c>
      <c r="I3808" s="3" t="b">
        <f t="shared" si="238"/>
        <v>0</v>
      </c>
      <c r="J3808" s="3" t="str">
        <f t="shared" si="239"/>
        <v/>
      </c>
    </row>
    <row r="3809" spans="1:10" x14ac:dyDescent="0.2">
      <c r="A3809" t="s">
        <v>14252</v>
      </c>
      <c r="B3809" t="s">
        <v>14253</v>
      </c>
      <c r="C3809" t="s">
        <v>14254</v>
      </c>
      <c r="D3809" s="3" t="b">
        <f>NOT(ISNA(VLOOKUP(A3809,des!B:B,1,FALSE)))</f>
        <v>0</v>
      </c>
      <c r="E3809" s="3" t="str">
        <f>IF(D3809,VLOOKUP(A3809,des!B:Q,11,FALSE),"")</f>
        <v/>
      </c>
      <c r="F3809" s="3" t="b">
        <f t="shared" si="236"/>
        <v>0</v>
      </c>
      <c r="G3809" s="3" t="str">
        <f t="shared" si="237"/>
        <v/>
      </c>
      <c r="H3809" s="3" t="str">
        <f>IF(D3809,VLOOKUP(A3809,des!B:Q,12,FALSE),"")</f>
        <v/>
      </c>
      <c r="I3809" s="3" t="b">
        <f t="shared" si="238"/>
        <v>0</v>
      </c>
      <c r="J3809" s="3" t="str">
        <f t="shared" si="239"/>
        <v/>
      </c>
    </row>
    <row r="3810" spans="1:10" x14ac:dyDescent="0.2">
      <c r="A3810" t="s">
        <v>14255</v>
      </c>
      <c r="B3810" t="s">
        <v>14256</v>
      </c>
      <c r="C3810" t="s">
        <v>14257</v>
      </c>
      <c r="D3810" s="3" t="b">
        <f>NOT(ISNA(VLOOKUP(A3810,des!B:B,1,FALSE)))</f>
        <v>0</v>
      </c>
      <c r="E3810" s="3" t="str">
        <f>IF(D3810,VLOOKUP(A3810,des!B:Q,11,FALSE),"")</f>
        <v/>
      </c>
      <c r="F3810" s="3" t="b">
        <f t="shared" si="236"/>
        <v>0</v>
      </c>
      <c r="G3810" s="3" t="str">
        <f t="shared" si="237"/>
        <v/>
      </c>
      <c r="H3810" s="3" t="str">
        <f>IF(D3810,VLOOKUP(A3810,des!B:Q,12,FALSE),"")</f>
        <v/>
      </c>
      <c r="I3810" s="3" t="b">
        <f t="shared" si="238"/>
        <v>0</v>
      </c>
      <c r="J3810" s="3" t="str">
        <f t="shared" si="239"/>
        <v/>
      </c>
    </row>
    <row r="3811" spans="1:10" x14ac:dyDescent="0.2">
      <c r="A3811" t="s">
        <v>14258</v>
      </c>
      <c r="B3811" t="s">
        <v>14259</v>
      </c>
      <c r="C3811" t="s">
        <v>14260</v>
      </c>
      <c r="D3811" s="3" t="b">
        <f>NOT(ISNA(VLOOKUP(A3811,des!B:B,1,FALSE)))</f>
        <v>0</v>
      </c>
      <c r="E3811" s="3" t="str">
        <f>IF(D3811,VLOOKUP(A3811,des!B:Q,11,FALSE),"")</f>
        <v/>
      </c>
      <c r="F3811" s="3" t="b">
        <f t="shared" si="236"/>
        <v>0</v>
      </c>
      <c r="G3811" s="3" t="str">
        <f t="shared" si="237"/>
        <v/>
      </c>
      <c r="H3811" s="3" t="str">
        <f>IF(D3811,VLOOKUP(A3811,des!B:Q,12,FALSE),"")</f>
        <v/>
      </c>
      <c r="I3811" s="3" t="b">
        <f t="shared" si="238"/>
        <v>0</v>
      </c>
      <c r="J3811" s="3" t="str">
        <f t="shared" si="239"/>
        <v/>
      </c>
    </row>
    <row r="3812" spans="1:10" x14ac:dyDescent="0.2">
      <c r="A3812" t="s">
        <v>14261</v>
      </c>
      <c r="B3812" t="s">
        <v>14262</v>
      </c>
      <c r="C3812" t="s">
        <v>14263</v>
      </c>
      <c r="D3812" s="3" t="b">
        <f>NOT(ISNA(VLOOKUP(A3812,des!B:B,1,FALSE)))</f>
        <v>0</v>
      </c>
      <c r="E3812" s="3" t="str">
        <f>IF(D3812,VLOOKUP(A3812,des!B:Q,11,FALSE),"")</f>
        <v/>
      </c>
      <c r="F3812" s="3" t="b">
        <f t="shared" si="236"/>
        <v>0</v>
      </c>
      <c r="G3812" s="3" t="str">
        <f t="shared" si="237"/>
        <v/>
      </c>
      <c r="H3812" s="3" t="str">
        <f>IF(D3812,VLOOKUP(A3812,des!B:Q,12,FALSE),"")</f>
        <v/>
      </c>
      <c r="I3812" s="3" t="b">
        <f t="shared" si="238"/>
        <v>0</v>
      </c>
      <c r="J3812" s="3" t="str">
        <f t="shared" si="239"/>
        <v/>
      </c>
    </row>
    <row r="3813" spans="1:10" x14ac:dyDescent="0.2">
      <c r="A3813" t="s">
        <v>14264</v>
      </c>
      <c r="B3813" t="s">
        <v>14265</v>
      </c>
      <c r="C3813" t="s">
        <v>14266</v>
      </c>
      <c r="D3813" s="3" t="b">
        <f>NOT(ISNA(VLOOKUP(A3813,des!B:B,1,FALSE)))</f>
        <v>0</v>
      </c>
      <c r="E3813" s="3" t="str">
        <f>IF(D3813,VLOOKUP(A3813,des!B:Q,11,FALSE),"")</f>
        <v/>
      </c>
      <c r="F3813" s="3" t="b">
        <f t="shared" si="236"/>
        <v>0</v>
      </c>
      <c r="G3813" s="3" t="str">
        <f t="shared" si="237"/>
        <v/>
      </c>
      <c r="H3813" s="3" t="str">
        <f>IF(D3813,VLOOKUP(A3813,des!B:Q,12,FALSE),"")</f>
        <v/>
      </c>
      <c r="I3813" s="3" t="b">
        <f t="shared" si="238"/>
        <v>0</v>
      </c>
      <c r="J3813" s="3" t="str">
        <f t="shared" si="239"/>
        <v/>
      </c>
    </row>
    <row r="3814" spans="1:10" x14ac:dyDescent="0.2">
      <c r="A3814" t="s">
        <v>14267</v>
      </c>
      <c r="B3814" t="s">
        <v>14268</v>
      </c>
      <c r="C3814" t="s">
        <v>14269</v>
      </c>
      <c r="D3814" s="3" t="b">
        <f>NOT(ISNA(VLOOKUP(A3814,des!B:B,1,FALSE)))</f>
        <v>0</v>
      </c>
      <c r="E3814" s="3" t="str">
        <f>IF(D3814,VLOOKUP(A3814,des!B:Q,11,FALSE),"")</f>
        <v/>
      </c>
      <c r="F3814" s="3" t="b">
        <f t="shared" si="236"/>
        <v>0</v>
      </c>
      <c r="G3814" s="3" t="str">
        <f t="shared" si="237"/>
        <v/>
      </c>
      <c r="H3814" s="3" t="str">
        <f>IF(D3814,VLOOKUP(A3814,des!B:Q,12,FALSE),"")</f>
        <v/>
      </c>
      <c r="I3814" s="3" t="b">
        <f t="shared" si="238"/>
        <v>0</v>
      </c>
      <c r="J3814" s="3" t="str">
        <f t="shared" si="239"/>
        <v/>
      </c>
    </row>
    <row r="3815" spans="1:10" x14ac:dyDescent="0.2">
      <c r="A3815" t="s">
        <v>14270</v>
      </c>
      <c r="B3815" t="s">
        <v>14271</v>
      </c>
      <c r="C3815" t="s">
        <v>14272</v>
      </c>
      <c r="D3815" s="3" t="b">
        <f>NOT(ISNA(VLOOKUP(A3815,des!B:B,1,FALSE)))</f>
        <v>0</v>
      </c>
      <c r="E3815" s="3" t="str">
        <f>IF(D3815,VLOOKUP(A3815,des!B:Q,11,FALSE),"")</f>
        <v/>
      </c>
      <c r="F3815" s="3" t="b">
        <f t="shared" si="236"/>
        <v>0</v>
      </c>
      <c r="G3815" s="3" t="str">
        <f t="shared" si="237"/>
        <v/>
      </c>
      <c r="H3815" s="3" t="str">
        <f>IF(D3815,VLOOKUP(A3815,des!B:Q,12,FALSE),"")</f>
        <v/>
      </c>
      <c r="I3815" s="3" t="b">
        <f t="shared" si="238"/>
        <v>0</v>
      </c>
      <c r="J3815" s="3" t="str">
        <f t="shared" si="239"/>
        <v/>
      </c>
    </row>
    <row r="3816" spans="1:10" x14ac:dyDescent="0.2">
      <c r="A3816" t="s">
        <v>14273</v>
      </c>
      <c r="B3816" t="s">
        <v>14274</v>
      </c>
      <c r="C3816" t="s">
        <v>14275</v>
      </c>
      <c r="D3816" s="3" t="b">
        <f>NOT(ISNA(VLOOKUP(A3816,des!B:B,1,FALSE)))</f>
        <v>0</v>
      </c>
      <c r="E3816" s="3" t="str">
        <f>IF(D3816,VLOOKUP(A3816,des!B:Q,11,FALSE),"")</f>
        <v/>
      </c>
      <c r="F3816" s="3" t="b">
        <f t="shared" si="236"/>
        <v>0</v>
      </c>
      <c r="G3816" s="3" t="str">
        <f t="shared" si="237"/>
        <v/>
      </c>
      <c r="H3816" s="3" t="str">
        <f>IF(D3816,VLOOKUP(A3816,des!B:Q,12,FALSE),"")</f>
        <v/>
      </c>
      <c r="I3816" s="3" t="b">
        <f t="shared" si="238"/>
        <v>0</v>
      </c>
      <c r="J3816" s="3" t="str">
        <f t="shared" si="239"/>
        <v/>
      </c>
    </row>
    <row r="3817" spans="1:10" x14ac:dyDescent="0.2">
      <c r="A3817" t="s">
        <v>14276</v>
      </c>
      <c r="B3817" t="s">
        <v>14277</v>
      </c>
      <c r="C3817" t="s">
        <v>14278</v>
      </c>
      <c r="D3817" s="3" t="b">
        <f>NOT(ISNA(VLOOKUP(A3817,des!B:B,1,FALSE)))</f>
        <v>0</v>
      </c>
      <c r="E3817" s="3" t="str">
        <f>IF(D3817,VLOOKUP(A3817,des!B:Q,11,FALSE),"")</f>
        <v/>
      </c>
      <c r="F3817" s="3" t="b">
        <f t="shared" si="236"/>
        <v>0</v>
      </c>
      <c r="G3817" s="3" t="str">
        <f t="shared" si="237"/>
        <v/>
      </c>
      <c r="H3817" s="3" t="str">
        <f>IF(D3817,VLOOKUP(A3817,des!B:Q,12,FALSE),"")</f>
        <v/>
      </c>
      <c r="I3817" s="3" t="b">
        <f t="shared" si="238"/>
        <v>0</v>
      </c>
      <c r="J3817" s="3" t="str">
        <f t="shared" si="239"/>
        <v/>
      </c>
    </row>
    <row r="3818" spans="1:10" x14ac:dyDescent="0.2">
      <c r="A3818" t="s">
        <v>14279</v>
      </c>
      <c r="B3818" t="s">
        <v>14280</v>
      </c>
      <c r="C3818" t="s">
        <v>14281</v>
      </c>
      <c r="D3818" s="3" t="b">
        <f>NOT(ISNA(VLOOKUP(A3818,des!B:B,1,FALSE)))</f>
        <v>0</v>
      </c>
      <c r="E3818" s="3" t="str">
        <f>IF(D3818,VLOOKUP(A3818,des!B:Q,11,FALSE),"")</f>
        <v/>
      </c>
      <c r="F3818" s="3" t="b">
        <f t="shared" si="236"/>
        <v>0</v>
      </c>
      <c r="G3818" s="3" t="str">
        <f t="shared" si="237"/>
        <v/>
      </c>
      <c r="H3818" s="3" t="str">
        <f>IF(D3818,VLOOKUP(A3818,des!B:Q,12,FALSE),"")</f>
        <v/>
      </c>
      <c r="I3818" s="3" t="b">
        <f t="shared" si="238"/>
        <v>0</v>
      </c>
      <c r="J3818" s="3" t="str">
        <f t="shared" si="239"/>
        <v/>
      </c>
    </row>
    <row r="3819" spans="1:10" x14ac:dyDescent="0.2">
      <c r="A3819" t="s">
        <v>14282</v>
      </c>
      <c r="B3819" t="s">
        <v>14283</v>
      </c>
      <c r="C3819" t="s">
        <v>14284</v>
      </c>
      <c r="D3819" s="3" t="b">
        <f>NOT(ISNA(VLOOKUP(A3819,des!B:B,1,FALSE)))</f>
        <v>0</v>
      </c>
      <c r="E3819" s="3" t="str">
        <f>IF(D3819,VLOOKUP(A3819,des!B:Q,11,FALSE),"")</f>
        <v/>
      </c>
      <c r="F3819" s="3" t="b">
        <f t="shared" si="236"/>
        <v>0</v>
      </c>
      <c r="G3819" s="3" t="str">
        <f t="shared" si="237"/>
        <v/>
      </c>
      <c r="H3819" s="3" t="str">
        <f>IF(D3819,VLOOKUP(A3819,des!B:Q,12,FALSE),"")</f>
        <v/>
      </c>
      <c r="I3819" s="3" t="b">
        <f t="shared" si="238"/>
        <v>0</v>
      </c>
      <c r="J3819" s="3" t="str">
        <f t="shared" si="239"/>
        <v/>
      </c>
    </row>
    <row r="3820" spans="1:10" x14ac:dyDescent="0.2">
      <c r="A3820" t="s">
        <v>14285</v>
      </c>
      <c r="B3820" t="s">
        <v>14286</v>
      </c>
      <c r="C3820" t="s">
        <v>14287</v>
      </c>
      <c r="D3820" s="3" t="b">
        <f>NOT(ISNA(VLOOKUP(A3820,des!B:B,1,FALSE)))</f>
        <v>0</v>
      </c>
      <c r="E3820" s="3" t="str">
        <f>IF(D3820,VLOOKUP(A3820,des!B:Q,11,FALSE),"")</f>
        <v/>
      </c>
      <c r="F3820" s="3" t="b">
        <f t="shared" si="236"/>
        <v>0</v>
      </c>
      <c r="G3820" s="3" t="str">
        <f t="shared" si="237"/>
        <v/>
      </c>
      <c r="H3820" s="3" t="str">
        <f>IF(D3820,VLOOKUP(A3820,des!B:Q,12,FALSE),"")</f>
        <v/>
      </c>
      <c r="I3820" s="3" t="b">
        <f t="shared" si="238"/>
        <v>0</v>
      </c>
      <c r="J3820" s="3" t="str">
        <f t="shared" si="239"/>
        <v/>
      </c>
    </row>
    <row r="3821" spans="1:10" x14ac:dyDescent="0.2">
      <c r="A3821" t="s">
        <v>14288</v>
      </c>
      <c r="B3821" t="s">
        <v>14289</v>
      </c>
      <c r="C3821" t="s">
        <v>14290</v>
      </c>
      <c r="D3821" s="3" t="b">
        <f>NOT(ISNA(VLOOKUP(A3821,des!B:B,1,FALSE)))</f>
        <v>0</v>
      </c>
      <c r="E3821" s="3" t="str">
        <f>IF(D3821,VLOOKUP(A3821,des!B:Q,11,FALSE),"")</f>
        <v/>
      </c>
      <c r="F3821" s="3" t="b">
        <f t="shared" si="236"/>
        <v>0</v>
      </c>
      <c r="G3821" s="3" t="str">
        <f t="shared" si="237"/>
        <v/>
      </c>
      <c r="H3821" s="3" t="str">
        <f>IF(D3821,VLOOKUP(A3821,des!B:Q,12,FALSE),"")</f>
        <v/>
      </c>
      <c r="I3821" s="3" t="b">
        <f t="shared" si="238"/>
        <v>0</v>
      </c>
      <c r="J3821" s="3" t="str">
        <f t="shared" si="239"/>
        <v/>
      </c>
    </row>
    <row r="3822" spans="1:10" x14ac:dyDescent="0.2">
      <c r="A3822" t="s">
        <v>14291</v>
      </c>
      <c r="B3822" t="s">
        <v>14292</v>
      </c>
      <c r="C3822" t="s">
        <v>14293</v>
      </c>
      <c r="D3822" s="3" t="b">
        <f>NOT(ISNA(VLOOKUP(A3822,des!B:B,1,FALSE)))</f>
        <v>0</v>
      </c>
      <c r="E3822" s="3" t="str">
        <f>IF(D3822,VLOOKUP(A3822,des!B:Q,11,FALSE),"")</f>
        <v/>
      </c>
      <c r="F3822" s="3" t="b">
        <f t="shared" si="236"/>
        <v>0</v>
      </c>
      <c r="G3822" s="3" t="str">
        <f t="shared" si="237"/>
        <v/>
      </c>
      <c r="H3822" s="3" t="str">
        <f>IF(D3822,VLOOKUP(A3822,des!B:Q,12,FALSE),"")</f>
        <v/>
      </c>
      <c r="I3822" s="3" t="b">
        <f t="shared" si="238"/>
        <v>0</v>
      </c>
      <c r="J3822" s="3" t="str">
        <f t="shared" si="239"/>
        <v/>
      </c>
    </row>
    <row r="3823" spans="1:10" x14ac:dyDescent="0.2">
      <c r="A3823" t="s">
        <v>14294</v>
      </c>
      <c r="B3823" t="s">
        <v>14295</v>
      </c>
      <c r="C3823" t="s">
        <v>14296</v>
      </c>
      <c r="D3823" s="3" t="b">
        <f>NOT(ISNA(VLOOKUP(A3823,des!B:B,1,FALSE)))</f>
        <v>0</v>
      </c>
      <c r="E3823" s="3" t="str">
        <f>IF(D3823,VLOOKUP(A3823,des!B:Q,11,FALSE),"")</f>
        <v/>
      </c>
      <c r="F3823" s="3" t="b">
        <f t="shared" si="236"/>
        <v>0</v>
      </c>
      <c r="G3823" s="3" t="str">
        <f t="shared" si="237"/>
        <v/>
      </c>
      <c r="H3823" s="3" t="str">
        <f>IF(D3823,VLOOKUP(A3823,des!B:Q,12,FALSE),"")</f>
        <v/>
      </c>
      <c r="I3823" s="3" t="b">
        <f t="shared" si="238"/>
        <v>0</v>
      </c>
      <c r="J3823" s="3" t="str">
        <f t="shared" si="239"/>
        <v/>
      </c>
    </row>
    <row r="3824" spans="1:10" x14ac:dyDescent="0.2">
      <c r="A3824" t="s">
        <v>14297</v>
      </c>
      <c r="B3824" t="s">
        <v>14298</v>
      </c>
      <c r="C3824" t="s">
        <v>14299</v>
      </c>
      <c r="D3824" s="3" t="b">
        <f>NOT(ISNA(VLOOKUP(A3824,des!B:B,1,FALSE)))</f>
        <v>0</v>
      </c>
      <c r="E3824" s="3" t="str">
        <f>IF(D3824,VLOOKUP(A3824,des!B:Q,11,FALSE),"")</f>
        <v/>
      </c>
      <c r="F3824" s="3" t="b">
        <f t="shared" si="236"/>
        <v>0</v>
      </c>
      <c r="G3824" s="3" t="str">
        <f t="shared" si="237"/>
        <v/>
      </c>
      <c r="H3824" s="3" t="str">
        <f>IF(D3824,VLOOKUP(A3824,des!B:Q,12,FALSE),"")</f>
        <v/>
      </c>
      <c r="I3824" s="3" t="b">
        <f t="shared" si="238"/>
        <v>0</v>
      </c>
      <c r="J3824" s="3" t="str">
        <f t="shared" si="239"/>
        <v/>
      </c>
    </row>
    <row r="3825" spans="1:10" x14ac:dyDescent="0.2">
      <c r="A3825" t="s">
        <v>14300</v>
      </c>
      <c r="B3825" t="s">
        <v>14301</v>
      </c>
      <c r="C3825" t="s">
        <v>14302</v>
      </c>
      <c r="D3825" s="3" t="b">
        <f>NOT(ISNA(VLOOKUP(A3825,des!B:B,1,FALSE)))</f>
        <v>0</v>
      </c>
      <c r="E3825" s="3" t="str">
        <f>IF(D3825,VLOOKUP(A3825,des!B:Q,11,FALSE),"")</f>
        <v/>
      </c>
      <c r="F3825" s="3" t="b">
        <f t="shared" si="236"/>
        <v>0</v>
      </c>
      <c r="G3825" s="3" t="str">
        <f t="shared" si="237"/>
        <v/>
      </c>
      <c r="H3825" s="3" t="str">
        <f>IF(D3825,VLOOKUP(A3825,des!B:Q,12,FALSE),"")</f>
        <v/>
      </c>
      <c r="I3825" s="3" t="b">
        <f t="shared" si="238"/>
        <v>0</v>
      </c>
      <c r="J3825" s="3" t="str">
        <f t="shared" si="239"/>
        <v/>
      </c>
    </row>
    <row r="3826" spans="1:10" x14ac:dyDescent="0.2">
      <c r="A3826" t="s">
        <v>14303</v>
      </c>
      <c r="B3826" t="s">
        <v>14304</v>
      </c>
      <c r="C3826" t="s">
        <v>14305</v>
      </c>
      <c r="D3826" s="3" t="b">
        <f>NOT(ISNA(VLOOKUP(A3826,des!B:B,1,FALSE)))</f>
        <v>0</v>
      </c>
      <c r="E3826" s="3" t="str">
        <f>IF(D3826,VLOOKUP(A3826,des!B:Q,11,FALSE),"")</f>
        <v/>
      </c>
      <c r="F3826" s="3" t="b">
        <f t="shared" si="236"/>
        <v>0</v>
      </c>
      <c r="G3826" s="3" t="str">
        <f t="shared" si="237"/>
        <v/>
      </c>
      <c r="H3826" s="3" t="str">
        <f>IF(D3826,VLOOKUP(A3826,des!B:Q,12,FALSE),"")</f>
        <v/>
      </c>
      <c r="I3826" s="3" t="b">
        <f t="shared" si="238"/>
        <v>0</v>
      </c>
      <c r="J3826" s="3" t="str">
        <f t="shared" si="239"/>
        <v/>
      </c>
    </row>
    <row r="3827" spans="1:10" x14ac:dyDescent="0.2">
      <c r="A3827" t="s">
        <v>14306</v>
      </c>
      <c r="B3827" t="s">
        <v>14307</v>
      </c>
      <c r="C3827" t="s">
        <v>14308</v>
      </c>
      <c r="D3827" s="3" t="b">
        <f>NOT(ISNA(VLOOKUP(A3827,des!B:B,1,FALSE)))</f>
        <v>0</v>
      </c>
      <c r="E3827" s="3" t="str">
        <f>IF(D3827,VLOOKUP(A3827,des!B:Q,11,FALSE),"")</f>
        <v/>
      </c>
      <c r="F3827" s="3" t="b">
        <f t="shared" si="236"/>
        <v>0</v>
      </c>
      <c r="G3827" s="3" t="str">
        <f t="shared" si="237"/>
        <v/>
      </c>
      <c r="H3827" s="3" t="str">
        <f>IF(D3827,VLOOKUP(A3827,des!B:Q,12,FALSE),"")</f>
        <v/>
      </c>
      <c r="I3827" s="3" t="b">
        <f t="shared" si="238"/>
        <v>0</v>
      </c>
      <c r="J3827" s="3" t="str">
        <f t="shared" si="239"/>
        <v/>
      </c>
    </row>
    <row r="3828" spans="1:10" x14ac:dyDescent="0.2">
      <c r="A3828" t="s">
        <v>14309</v>
      </c>
      <c r="B3828" t="s">
        <v>14310</v>
      </c>
      <c r="C3828" t="s">
        <v>14311</v>
      </c>
      <c r="D3828" s="3" t="b">
        <f>NOT(ISNA(VLOOKUP(A3828,des!B:B,1,FALSE)))</f>
        <v>0</v>
      </c>
      <c r="E3828" s="3" t="str">
        <f>IF(D3828,VLOOKUP(A3828,des!B:Q,11,FALSE),"")</f>
        <v/>
      </c>
      <c r="F3828" s="3" t="b">
        <f t="shared" si="236"/>
        <v>0</v>
      </c>
      <c r="G3828" s="3" t="str">
        <f t="shared" si="237"/>
        <v/>
      </c>
      <c r="H3828" s="3" t="str">
        <f>IF(D3828,VLOOKUP(A3828,des!B:Q,12,FALSE),"")</f>
        <v/>
      </c>
      <c r="I3828" s="3" t="b">
        <f t="shared" si="238"/>
        <v>0</v>
      </c>
      <c r="J3828" s="3" t="str">
        <f t="shared" si="239"/>
        <v/>
      </c>
    </row>
    <row r="3829" spans="1:10" x14ac:dyDescent="0.2">
      <c r="A3829" t="s">
        <v>14312</v>
      </c>
      <c r="B3829" t="s">
        <v>14313</v>
      </c>
      <c r="C3829" t="s">
        <v>14314</v>
      </c>
      <c r="D3829" s="3" t="b">
        <f>NOT(ISNA(VLOOKUP(A3829,des!B:B,1,FALSE)))</f>
        <v>0</v>
      </c>
      <c r="E3829" s="3" t="str">
        <f>IF(D3829,VLOOKUP(A3829,des!B:Q,11,FALSE),"")</f>
        <v/>
      </c>
      <c r="F3829" s="3" t="b">
        <f t="shared" si="236"/>
        <v>0</v>
      </c>
      <c r="G3829" s="3" t="str">
        <f t="shared" si="237"/>
        <v/>
      </c>
      <c r="H3829" s="3" t="str">
        <f>IF(D3829,VLOOKUP(A3829,des!B:Q,12,FALSE),"")</f>
        <v/>
      </c>
      <c r="I3829" s="3" t="b">
        <f t="shared" si="238"/>
        <v>0</v>
      </c>
      <c r="J3829" s="3" t="str">
        <f t="shared" si="239"/>
        <v/>
      </c>
    </row>
    <row r="3830" spans="1:10" x14ac:dyDescent="0.2">
      <c r="A3830" t="s">
        <v>14315</v>
      </c>
      <c r="B3830" t="s">
        <v>14316</v>
      </c>
      <c r="C3830" t="s">
        <v>14317</v>
      </c>
      <c r="D3830" s="3" t="b">
        <f>NOT(ISNA(VLOOKUP(A3830,des!B:B,1,FALSE)))</f>
        <v>0</v>
      </c>
      <c r="E3830" s="3" t="str">
        <f>IF(D3830,VLOOKUP(A3830,des!B:Q,11,FALSE),"")</f>
        <v/>
      </c>
      <c r="F3830" s="3" t="b">
        <f t="shared" si="236"/>
        <v>0</v>
      </c>
      <c r="G3830" s="3" t="str">
        <f t="shared" si="237"/>
        <v/>
      </c>
      <c r="H3830" s="3" t="str">
        <f>IF(D3830,VLOOKUP(A3830,des!B:Q,12,FALSE),"")</f>
        <v/>
      </c>
      <c r="I3830" s="3" t="b">
        <f t="shared" si="238"/>
        <v>0</v>
      </c>
      <c r="J3830" s="3" t="str">
        <f t="shared" si="239"/>
        <v/>
      </c>
    </row>
    <row r="3831" spans="1:10" x14ac:dyDescent="0.2">
      <c r="A3831" t="s">
        <v>14318</v>
      </c>
      <c r="B3831" t="s">
        <v>14319</v>
      </c>
      <c r="C3831" t="s">
        <v>14320</v>
      </c>
      <c r="D3831" s="3" t="b">
        <f>NOT(ISNA(VLOOKUP(A3831,des!B:B,1,FALSE)))</f>
        <v>0</v>
      </c>
      <c r="E3831" s="3" t="str">
        <f>IF(D3831,VLOOKUP(A3831,des!B:Q,11,FALSE),"")</f>
        <v/>
      </c>
      <c r="F3831" s="3" t="b">
        <f t="shared" si="236"/>
        <v>0</v>
      </c>
      <c r="G3831" s="3" t="str">
        <f t="shared" si="237"/>
        <v/>
      </c>
      <c r="H3831" s="3" t="str">
        <f>IF(D3831,VLOOKUP(A3831,des!B:Q,12,FALSE),"")</f>
        <v/>
      </c>
      <c r="I3831" s="3" t="b">
        <f t="shared" si="238"/>
        <v>0</v>
      </c>
      <c r="J3831" s="3" t="str">
        <f t="shared" si="239"/>
        <v/>
      </c>
    </row>
    <row r="3832" spans="1:10" x14ac:dyDescent="0.2">
      <c r="A3832" t="s">
        <v>14321</v>
      </c>
      <c r="B3832" t="s">
        <v>14322</v>
      </c>
      <c r="C3832" t="s">
        <v>14323</v>
      </c>
      <c r="D3832" s="3" t="b">
        <f>NOT(ISNA(VLOOKUP(A3832,des!B:B,1,FALSE)))</f>
        <v>0</v>
      </c>
      <c r="E3832" s="3" t="str">
        <f>IF(D3832,VLOOKUP(A3832,des!B:Q,11,FALSE),"")</f>
        <v/>
      </c>
      <c r="F3832" s="3" t="b">
        <f t="shared" si="236"/>
        <v>0</v>
      </c>
      <c r="G3832" s="3" t="str">
        <f t="shared" si="237"/>
        <v/>
      </c>
      <c r="H3832" s="3" t="str">
        <f>IF(D3832,VLOOKUP(A3832,des!B:Q,12,FALSE),"")</f>
        <v/>
      </c>
      <c r="I3832" s="3" t="b">
        <f t="shared" si="238"/>
        <v>0</v>
      </c>
      <c r="J3832" s="3" t="str">
        <f t="shared" si="239"/>
        <v/>
      </c>
    </row>
    <row r="3833" spans="1:10" x14ac:dyDescent="0.2">
      <c r="A3833" t="s">
        <v>14324</v>
      </c>
      <c r="B3833" t="s">
        <v>14325</v>
      </c>
      <c r="C3833" t="s">
        <v>14326</v>
      </c>
      <c r="D3833" s="3" t="b">
        <f>NOT(ISNA(VLOOKUP(A3833,des!B:B,1,FALSE)))</f>
        <v>0</v>
      </c>
      <c r="E3833" s="3" t="str">
        <f>IF(D3833,VLOOKUP(A3833,des!B:Q,11,FALSE),"")</f>
        <v/>
      </c>
      <c r="F3833" s="3" t="b">
        <f t="shared" si="236"/>
        <v>0</v>
      </c>
      <c r="G3833" s="3" t="str">
        <f t="shared" si="237"/>
        <v/>
      </c>
      <c r="H3833" s="3" t="str">
        <f>IF(D3833,VLOOKUP(A3833,des!B:Q,12,FALSE),"")</f>
        <v/>
      </c>
      <c r="I3833" s="3" t="b">
        <f t="shared" si="238"/>
        <v>0</v>
      </c>
      <c r="J3833" s="3" t="str">
        <f t="shared" si="239"/>
        <v/>
      </c>
    </row>
    <row r="3834" spans="1:10" x14ac:dyDescent="0.2">
      <c r="A3834" t="s">
        <v>14327</v>
      </c>
      <c r="B3834" t="s">
        <v>14328</v>
      </c>
      <c r="C3834" t="s">
        <v>14329</v>
      </c>
      <c r="D3834" s="3" t="b">
        <f>NOT(ISNA(VLOOKUP(A3834,des!B:B,1,FALSE)))</f>
        <v>0</v>
      </c>
      <c r="E3834" s="3" t="str">
        <f>IF(D3834,VLOOKUP(A3834,des!B:Q,11,FALSE),"")</f>
        <v/>
      </c>
      <c r="F3834" s="3" t="b">
        <f t="shared" si="236"/>
        <v>0</v>
      </c>
      <c r="G3834" s="3" t="str">
        <f t="shared" si="237"/>
        <v/>
      </c>
      <c r="H3834" s="3" t="str">
        <f>IF(D3834,VLOOKUP(A3834,des!B:Q,12,FALSE),"")</f>
        <v/>
      </c>
      <c r="I3834" s="3" t="b">
        <f t="shared" si="238"/>
        <v>0</v>
      </c>
      <c r="J3834" s="3" t="str">
        <f t="shared" si="239"/>
        <v/>
      </c>
    </row>
    <row r="3835" spans="1:10" x14ac:dyDescent="0.2">
      <c r="A3835" t="s">
        <v>14330</v>
      </c>
      <c r="B3835" t="s">
        <v>14331</v>
      </c>
      <c r="C3835" t="s">
        <v>14332</v>
      </c>
      <c r="D3835" s="3" t="b">
        <f>NOT(ISNA(VLOOKUP(A3835,des!B:B,1,FALSE)))</f>
        <v>0</v>
      </c>
      <c r="E3835" s="3" t="str">
        <f>IF(D3835,VLOOKUP(A3835,des!B:Q,11,FALSE),"")</f>
        <v/>
      </c>
      <c r="F3835" s="3" t="b">
        <f t="shared" si="236"/>
        <v>0</v>
      </c>
      <c r="G3835" s="3" t="str">
        <f t="shared" si="237"/>
        <v/>
      </c>
      <c r="H3835" s="3" t="str">
        <f>IF(D3835,VLOOKUP(A3835,des!B:Q,12,FALSE),"")</f>
        <v/>
      </c>
      <c r="I3835" s="3" t="b">
        <f t="shared" si="238"/>
        <v>0</v>
      </c>
      <c r="J3835" s="3" t="str">
        <f t="shared" si="239"/>
        <v/>
      </c>
    </row>
    <row r="3836" spans="1:10" x14ac:dyDescent="0.2">
      <c r="A3836" t="s">
        <v>14333</v>
      </c>
      <c r="B3836" t="s">
        <v>14334</v>
      </c>
      <c r="C3836" t="s">
        <v>14335</v>
      </c>
      <c r="D3836" s="3" t="b">
        <f>NOT(ISNA(VLOOKUP(A3836,des!B:B,1,FALSE)))</f>
        <v>0</v>
      </c>
      <c r="E3836" s="3" t="str">
        <f>IF(D3836,VLOOKUP(A3836,des!B:Q,11,FALSE),"")</f>
        <v/>
      </c>
      <c r="F3836" s="3" t="b">
        <f t="shared" si="236"/>
        <v>0</v>
      </c>
      <c r="G3836" s="3" t="str">
        <f t="shared" si="237"/>
        <v/>
      </c>
      <c r="H3836" s="3" t="str">
        <f>IF(D3836,VLOOKUP(A3836,des!B:Q,12,FALSE),"")</f>
        <v/>
      </c>
      <c r="I3836" s="3" t="b">
        <f t="shared" si="238"/>
        <v>0</v>
      </c>
      <c r="J3836" s="3" t="str">
        <f t="shared" si="239"/>
        <v/>
      </c>
    </row>
    <row r="3837" spans="1:10" x14ac:dyDescent="0.2">
      <c r="A3837" t="s">
        <v>14336</v>
      </c>
      <c r="B3837" t="s">
        <v>14337</v>
      </c>
      <c r="C3837" t="s">
        <v>14338</v>
      </c>
      <c r="D3837" s="3" t="b">
        <f>NOT(ISNA(VLOOKUP(A3837,des!B:B,1,FALSE)))</f>
        <v>0</v>
      </c>
      <c r="E3837" s="3" t="str">
        <f>IF(D3837,VLOOKUP(A3837,des!B:Q,11,FALSE),"")</f>
        <v/>
      </c>
      <c r="F3837" s="3" t="b">
        <f t="shared" si="236"/>
        <v>0</v>
      </c>
      <c r="G3837" s="3" t="str">
        <f t="shared" si="237"/>
        <v/>
      </c>
      <c r="H3837" s="3" t="str">
        <f>IF(D3837,VLOOKUP(A3837,des!B:Q,12,FALSE),"")</f>
        <v/>
      </c>
      <c r="I3837" s="3" t="b">
        <f t="shared" si="238"/>
        <v>0</v>
      </c>
      <c r="J3837" s="3" t="str">
        <f t="shared" si="239"/>
        <v/>
      </c>
    </row>
    <row r="3838" spans="1:10" x14ac:dyDescent="0.2">
      <c r="A3838" t="s">
        <v>14339</v>
      </c>
      <c r="B3838" t="s">
        <v>14340</v>
      </c>
      <c r="C3838" t="s">
        <v>14341</v>
      </c>
      <c r="D3838" s="3" t="b">
        <f>NOT(ISNA(VLOOKUP(A3838,des!B:B,1,FALSE)))</f>
        <v>0</v>
      </c>
      <c r="E3838" s="3" t="str">
        <f>IF(D3838,VLOOKUP(A3838,des!B:Q,11,FALSE),"")</f>
        <v/>
      </c>
      <c r="F3838" s="3" t="b">
        <f t="shared" si="236"/>
        <v>0</v>
      </c>
      <c r="G3838" s="3" t="str">
        <f t="shared" si="237"/>
        <v/>
      </c>
      <c r="H3838" s="3" t="str">
        <f>IF(D3838,VLOOKUP(A3838,des!B:Q,12,FALSE),"")</f>
        <v/>
      </c>
      <c r="I3838" s="3" t="b">
        <f t="shared" si="238"/>
        <v>0</v>
      </c>
      <c r="J3838" s="3" t="str">
        <f t="shared" si="239"/>
        <v/>
      </c>
    </row>
    <row r="3839" spans="1:10" x14ac:dyDescent="0.2">
      <c r="A3839" t="s">
        <v>14342</v>
      </c>
      <c r="B3839" t="s">
        <v>14343</v>
      </c>
      <c r="C3839" t="s">
        <v>14344</v>
      </c>
      <c r="D3839" s="3" t="b">
        <f>NOT(ISNA(VLOOKUP(A3839,des!B:B,1,FALSE)))</f>
        <v>0</v>
      </c>
      <c r="E3839" s="3" t="str">
        <f>IF(D3839,VLOOKUP(A3839,des!B:Q,11,FALSE),"")</f>
        <v/>
      </c>
      <c r="F3839" s="3" t="b">
        <f t="shared" si="236"/>
        <v>0</v>
      </c>
      <c r="G3839" s="3" t="str">
        <f t="shared" si="237"/>
        <v/>
      </c>
      <c r="H3839" s="3" t="str">
        <f>IF(D3839,VLOOKUP(A3839,des!B:Q,12,FALSE),"")</f>
        <v/>
      </c>
      <c r="I3839" s="3" t="b">
        <f t="shared" si="238"/>
        <v>0</v>
      </c>
      <c r="J3839" s="3" t="str">
        <f t="shared" si="239"/>
        <v/>
      </c>
    </row>
    <row r="3840" spans="1:10" x14ac:dyDescent="0.2">
      <c r="A3840" t="s">
        <v>14345</v>
      </c>
      <c r="B3840" t="s">
        <v>14346</v>
      </c>
      <c r="C3840" t="s">
        <v>14347</v>
      </c>
      <c r="D3840" s="3" t="b">
        <f>NOT(ISNA(VLOOKUP(A3840,des!B:B,1,FALSE)))</f>
        <v>0</v>
      </c>
      <c r="E3840" s="3" t="str">
        <f>IF(D3840,VLOOKUP(A3840,des!B:Q,11,FALSE),"")</f>
        <v/>
      </c>
      <c r="F3840" s="3" t="b">
        <f t="shared" si="236"/>
        <v>0</v>
      </c>
      <c r="G3840" s="3" t="str">
        <f t="shared" si="237"/>
        <v/>
      </c>
      <c r="H3840" s="3" t="str">
        <f>IF(D3840,VLOOKUP(A3840,des!B:Q,12,FALSE),"")</f>
        <v/>
      </c>
      <c r="I3840" s="3" t="b">
        <f t="shared" si="238"/>
        <v>0</v>
      </c>
      <c r="J3840" s="3" t="str">
        <f t="shared" si="239"/>
        <v/>
      </c>
    </row>
    <row r="3841" spans="1:10" x14ac:dyDescent="0.2">
      <c r="A3841" t="s">
        <v>14348</v>
      </c>
      <c r="B3841" t="s">
        <v>14349</v>
      </c>
      <c r="C3841" t="s">
        <v>14350</v>
      </c>
      <c r="D3841" s="3" t="b">
        <f>NOT(ISNA(VLOOKUP(A3841,des!B:B,1,FALSE)))</f>
        <v>0</v>
      </c>
      <c r="E3841" s="3" t="str">
        <f>IF(D3841,VLOOKUP(A3841,des!B:Q,11,FALSE),"")</f>
        <v/>
      </c>
      <c r="F3841" s="3" t="b">
        <f t="shared" si="236"/>
        <v>0</v>
      </c>
      <c r="G3841" s="3" t="str">
        <f t="shared" si="237"/>
        <v/>
      </c>
      <c r="H3841" s="3" t="str">
        <f>IF(D3841,VLOOKUP(A3841,des!B:Q,12,FALSE),"")</f>
        <v/>
      </c>
      <c r="I3841" s="3" t="b">
        <f t="shared" si="238"/>
        <v>0</v>
      </c>
      <c r="J3841" s="3" t="str">
        <f t="shared" si="239"/>
        <v/>
      </c>
    </row>
    <row r="3842" spans="1:10" x14ac:dyDescent="0.2">
      <c r="A3842" t="s">
        <v>14351</v>
      </c>
      <c r="B3842" t="s">
        <v>14352</v>
      </c>
      <c r="C3842" t="s">
        <v>14353</v>
      </c>
      <c r="D3842" s="3" t="b">
        <f>NOT(ISNA(VLOOKUP(A3842,des!B:B,1,FALSE)))</f>
        <v>0</v>
      </c>
      <c r="E3842" s="3" t="str">
        <f>IF(D3842,VLOOKUP(A3842,des!B:Q,11,FALSE),"")</f>
        <v/>
      </c>
      <c r="F3842" s="3" t="b">
        <f t="shared" si="236"/>
        <v>0</v>
      </c>
      <c r="G3842" s="3" t="str">
        <f t="shared" si="237"/>
        <v/>
      </c>
      <c r="H3842" s="3" t="str">
        <f>IF(D3842,VLOOKUP(A3842,des!B:Q,12,FALSE),"")</f>
        <v/>
      </c>
      <c r="I3842" s="3" t="b">
        <f t="shared" si="238"/>
        <v>0</v>
      </c>
      <c r="J3842" s="3" t="str">
        <f t="shared" si="239"/>
        <v/>
      </c>
    </row>
    <row r="3843" spans="1:10" x14ac:dyDescent="0.2">
      <c r="A3843" t="s">
        <v>14354</v>
      </c>
      <c r="B3843" t="s">
        <v>14355</v>
      </c>
      <c r="C3843" t="s">
        <v>14356</v>
      </c>
      <c r="D3843" s="3" t="b">
        <f>NOT(ISNA(VLOOKUP(A3843,des!B:B,1,FALSE)))</f>
        <v>0</v>
      </c>
      <c r="E3843" s="3" t="str">
        <f>IF(D3843,VLOOKUP(A3843,des!B:Q,11,FALSE),"")</f>
        <v/>
      </c>
      <c r="F3843" s="3" t="b">
        <f t="shared" si="236"/>
        <v>0</v>
      </c>
      <c r="G3843" s="3" t="str">
        <f t="shared" si="237"/>
        <v/>
      </c>
      <c r="H3843" s="3" t="str">
        <f>IF(D3843,VLOOKUP(A3843,des!B:Q,12,FALSE),"")</f>
        <v/>
      </c>
      <c r="I3843" s="3" t="b">
        <f t="shared" si="238"/>
        <v>0</v>
      </c>
      <c r="J3843" s="3" t="str">
        <f t="shared" si="239"/>
        <v/>
      </c>
    </row>
    <row r="3844" spans="1:10" x14ac:dyDescent="0.2">
      <c r="A3844" t="s">
        <v>14357</v>
      </c>
      <c r="B3844" t="s">
        <v>14358</v>
      </c>
      <c r="C3844" t="s">
        <v>14359</v>
      </c>
      <c r="D3844" s="3" t="b">
        <f>NOT(ISNA(VLOOKUP(A3844,des!B:B,1,FALSE)))</f>
        <v>0</v>
      </c>
      <c r="E3844" s="3" t="str">
        <f>IF(D3844,VLOOKUP(A3844,des!B:Q,11,FALSE),"")</f>
        <v/>
      </c>
      <c r="F3844" s="3" t="b">
        <f t="shared" si="236"/>
        <v>0</v>
      </c>
      <c r="G3844" s="3" t="str">
        <f t="shared" si="237"/>
        <v/>
      </c>
      <c r="H3844" s="3" t="str">
        <f>IF(D3844,VLOOKUP(A3844,des!B:Q,12,FALSE),"")</f>
        <v/>
      </c>
      <c r="I3844" s="3" t="b">
        <f t="shared" si="238"/>
        <v>0</v>
      </c>
      <c r="J3844" s="3" t="str">
        <f t="shared" si="239"/>
        <v/>
      </c>
    </row>
    <row r="3845" spans="1:10" x14ac:dyDescent="0.2">
      <c r="A3845" t="s">
        <v>14360</v>
      </c>
      <c r="B3845" t="s">
        <v>14361</v>
      </c>
      <c r="C3845" t="s">
        <v>14362</v>
      </c>
      <c r="D3845" s="3" t="b">
        <f>NOT(ISNA(VLOOKUP(A3845,des!B:B,1,FALSE)))</f>
        <v>0</v>
      </c>
      <c r="E3845" s="3" t="str">
        <f>IF(D3845,VLOOKUP(A3845,des!B:Q,11,FALSE),"")</f>
        <v/>
      </c>
      <c r="F3845" s="3" t="b">
        <f t="shared" ref="F3845:F3908" si="240">IF(D3845,IF(E3845&lt;&gt;B3845,TRUE,FALSE),FALSE)</f>
        <v>0</v>
      </c>
      <c r="G3845" s="3" t="str">
        <f t="shared" si="237"/>
        <v/>
      </c>
      <c r="H3845" s="3" t="str">
        <f>IF(D3845,VLOOKUP(A3845,des!B:Q,12,FALSE),"")</f>
        <v/>
      </c>
      <c r="I3845" s="3" t="b">
        <f t="shared" si="238"/>
        <v>0</v>
      </c>
      <c r="J3845" s="3" t="str">
        <f t="shared" si="239"/>
        <v/>
      </c>
    </row>
    <row r="3846" spans="1:10" x14ac:dyDescent="0.2">
      <c r="A3846" t="s">
        <v>14363</v>
      </c>
      <c r="B3846" t="s">
        <v>14364</v>
      </c>
      <c r="C3846" t="s">
        <v>14365</v>
      </c>
      <c r="D3846" s="3" t="b">
        <f>NOT(ISNA(VLOOKUP(A3846,des!B:B,1,FALSE)))</f>
        <v>0</v>
      </c>
      <c r="E3846" s="3" t="str">
        <f>IF(D3846,VLOOKUP(A3846,des!B:Q,11,FALSE),"")</f>
        <v/>
      </c>
      <c r="F3846" s="3" t="b">
        <f t="shared" si="240"/>
        <v>0</v>
      </c>
      <c r="G3846" s="3" t="str">
        <f t="shared" ref="G3846:G3909" si="241">IF(F3846,CONCATENATE($A$1,A3846,$B$1,E3846,$C$1),"")</f>
        <v/>
      </c>
      <c r="H3846" s="3" t="str">
        <f>IF(D3846,VLOOKUP(A3846,des!B:Q,12,FALSE),"")</f>
        <v/>
      </c>
      <c r="I3846" s="3" t="b">
        <f t="shared" ref="I3846:I3909" si="242">IF(D3846,IF(H3846&lt;&gt;C3846,TRUE,FALSE),FALSE)</f>
        <v>0</v>
      </c>
      <c r="J3846" s="3" t="str">
        <f t="shared" ref="J3846:J3909" si="243">IF(I3846,CONCATENATE($A$2,A3846,$B$2,H3846,$C$2),"")</f>
        <v/>
      </c>
    </row>
    <row r="3847" spans="1:10" x14ac:dyDescent="0.2">
      <c r="A3847" t="s">
        <v>14366</v>
      </c>
      <c r="B3847" t="s">
        <v>14367</v>
      </c>
      <c r="C3847" t="s">
        <v>14368</v>
      </c>
      <c r="D3847" s="3" t="b">
        <f>NOT(ISNA(VLOOKUP(A3847,des!B:B,1,FALSE)))</f>
        <v>0</v>
      </c>
      <c r="E3847" s="3" t="str">
        <f>IF(D3847,VLOOKUP(A3847,des!B:Q,11,FALSE),"")</f>
        <v/>
      </c>
      <c r="F3847" s="3" t="b">
        <f t="shared" si="240"/>
        <v>0</v>
      </c>
      <c r="G3847" s="3" t="str">
        <f t="shared" si="241"/>
        <v/>
      </c>
      <c r="H3847" s="3" t="str">
        <f>IF(D3847,VLOOKUP(A3847,des!B:Q,12,FALSE),"")</f>
        <v/>
      </c>
      <c r="I3847" s="3" t="b">
        <f t="shared" si="242"/>
        <v>0</v>
      </c>
      <c r="J3847" s="3" t="str">
        <f t="shared" si="243"/>
        <v/>
      </c>
    </row>
    <row r="3848" spans="1:10" x14ac:dyDescent="0.2">
      <c r="A3848" t="s">
        <v>14369</v>
      </c>
      <c r="B3848" t="s">
        <v>14370</v>
      </c>
      <c r="C3848" t="s">
        <v>14371</v>
      </c>
      <c r="D3848" s="3" t="b">
        <f>NOT(ISNA(VLOOKUP(A3848,des!B:B,1,FALSE)))</f>
        <v>0</v>
      </c>
      <c r="E3848" s="3" t="str">
        <f>IF(D3848,VLOOKUP(A3848,des!B:Q,11,FALSE),"")</f>
        <v/>
      </c>
      <c r="F3848" s="3" t="b">
        <f t="shared" si="240"/>
        <v>0</v>
      </c>
      <c r="G3848" s="3" t="str">
        <f t="shared" si="241"/>
        <v/>
      </c>
      <c r="H3848" s="3" t="str">
        <f>IF(D3848,VLOOKUP(A3848,des!B:Q,12,FALSE),"")</f>
        <v/>
      </c>
      <c r="I3848" s="3" t="b">
        <f t="shared" si="242"/>
        <v>0</v>
      </c>
      <c r="J3848" s="3" t="str">
        <f t="shared" si="243"/>
        <v/>
      </c>
    </row>
    <row r="3849" spans="1:10" x14ac:dyDescent="0.2">
      <c r="A3849" t="s">
        <v>14372</v>
      </c>
      <c r="B3849" t="s">
        <v>14373</v>
      </c>
      <c r="C3849" t="s">
        <v>14374</v>
      </c>
      <c r="D3849" s="3" t="b">
        <f>NOT(ISNA(VLOOKUP(A3849,des!B:B,1,FALSE)))</f>
        <v>0</v>
      </c>
      <c r="E3849" s="3" t="str">
        <f>IF(D3849,VLOOKUP(A3849,des!B:Q,11,FALSE),"")</f>
        <v/>
      </c>
      <c r="F3849" s="3" t="b">
        <f t="shared" si="240"/>
        <v>0</v>
      </c>
      <c r="G3849" s="3" t="str">
        <f t="shared" si="241"/>
        <v/>
      </c>
      <c r="H3849" s="3" t="str">
        <f>IF(D3849,VLOOKUP(A3849,des!B:Q,12,FALSE),"")</f>
        <v/>
      </c>
      <c r="I3849" s="3" t="b">
        <f t="shared" si="242"/>
        <v>0</v>
      </c>
      <c r="J3849" s="3" t="str">
        <f t="shared" si="243"/>
        <v/>
      </c>
    </row>
    <row r="3850" spans="1:10" x14ac:dyDescent="0.2">
      <c r="A3850" t="s">
        <v>14375</v>
      </c>
      <c r="B3850" t="s">
        <v>14376</v>
      </c>
      <c r="C3850" t="s">
        <v>14377</v>
      </c>
      <c r="D3850" s="3" t="b">
        <f>NOT(ISNA(VLOOKUP(A3850,des!B:B,1,FALSE)))</f>
        <v>0</v>
      </c>
      <c r="E3850" s="3" t="str">
        <f>IF(D3850,VLOOKUP(A3850,des!B:Q,11,FALSE),"")</f>
        <v/>
      </c>
      <c r="F3850" s="3" t="b">
        <f t="shared" si="240"/>
        <v>0</v>
      </c>
      <c r="G3850" s="3" t="str">
        <f t="shared" si="241"/>
        <v/>
      </c>
      <c r="H3850" s="3" t="str">
        <f>IF(D3850,VLOOKUP(A3850,des!B:Q,12,FALSE),"")</f>
        <v/>
      </c>
      <c r="I3850" s="3" t="b">
        <f t="shared" si="242"/>
        <v>0</v>
      </c>
      <c r="J3850" s="3" t="str">
        <f t="shared" si="243"/>
        <v/>
      </c>
    </row>
    <row r="3851" spans="1:10" x14ac:dyDescent="0.2">
      <c r="A3851" t="s">
        <v>14378</v>
      </c>
      <c r="B3851" t="s">
        <v>14379</v>
      </c>
      <c r="C3851" t="s">
        <v>14380</v>
      </c>
      <c r="D3851" s="3" t="b">
        <f>NOT(ISNA(VLOOKUP(A3851,des!B:B,1,FALSE)))</f>
        <v>0</v>
      </c>
      <c r="E3851" s="3" t="str">
        <f>IF(D3851,VLOOKUP(A3851,des!B:Q,11,FALSE),"")</f>
        <v/>
      </c>
      <c r="F3851" s="3" t="b">
        <f t="shared" si="240"/>
        <v>0</v>
      </c>
      <c r="G3851" s="3" t="str">
        <f t="shared" si="241"/>
        <v/>
      </c>
      <c r="H3851" s="3" t="str">
        <f>IF(D3851,VLOOKUP(A3851,des!B:Q,12,FALSE),"")</f>
        <v/>
      </c>
      <c r="I3851" s="3" t="b">
        <f t="shared" si="242"/>
        <v>0</v>
      </c>
      <c r="J3851" s="3" t="str">
        <f t="shared" si="243"/>
        <v/>
      </c>
    </row>
    <row r="3852" spans="1:10" x14ac:dyDescent="0.2">
      <c r="A3852" t="s">
        <v>14381</v>
      </c>
      <c r="B3852" t="s">
        <v>14382</v>
      </c>
      <c r="C3852" t="s">
        <v>14383</v>
      </c>
      <c r="D3852" s="3" t="b">
        <f>NOT(ISNA(VLOOKUP(A3852,des!B:B,1,FALSE)))</f>
        <v>0</v>
      </c>
      <c r="E3852" s="3" t="str">
        <f>IF(D3852,VLOOKUP(A3852,des!B:Q,11,FALSE),"")</f>
        <v/>
      </c>
      <c r="F3852" s="3" t="b">
        <f t="shared" si="240"/>
        <v>0</v>
      </c>
      <c r="G3852" s="3" t="str">
        <f t="shared" si="241"/>
        <v/>
      </c>
      <c r="H3852" s="3" t="str">
        <f>IF(D3852,VLOOKUP(A3852,des!B:Q,12,FALSE),"")</f>
        <v/>
      </c>
      <c r="I3852" s="3" t="b">
        <f t="shared" si="242"/>
        <v>0</v>
      </c>
      <c r="J3852" s="3" t="str">
        <f t="shared" si="243"/>
        <v/>
      </c>
    </row>
    <row r="3853" spans="1:10" x14ac:dyDescent="0.2">
      <c r="A3853" t="s">
        <v>14384</v>
      </c>
      <c r="B3853" t="s">
        <v>14385</v>
      </c>
      <c r="C3853" t="s">
        <v>14386</v>
      </c>
      <c r="D3853" s="3" t="b">
        <f>NOT(ISNA(VLOOKUP(A3853,des!B:B,1,FALSE)))</f>
        <v>0</v>
      </c>
      <c r="E3853" s="3" t="str">
        <f>IF(D3853,VLOOKUP(A3853,des!B:Q,11,FALSE),"")</f>
        <v/>
      </c>
      <c r="F3853" s="3" t="b">
        <f t="shared" si="240"/>
        <v>0</v>
      </c>
      <c r="G3853" s="3" t="str">
        <f t="shared" si="241"/>
        <v/>
      </c>
      <c r="H3853" s="3" t="str">
        <f>IF(D3853,VLOOKUP(A3853,des!B:Q,12,FALSE),"")</f>
        <v/>
      </c>
      <c r="I3853" s="3" t="b">
        <f t="shared" si="242"/>
        <v>0</v>
      </c>
      <c r="J3853" s="3" t="str">
        <f t="shared" si="243"/>
        <v/>
      </c>
    </row>
    <row r="3854" spans="1:10" x14ac:dyDescent="0.2">
      <c r="A3854" t="s">
        <v>14387</v>
      </c>
      <c r="B3854" t="s">
        <v>14388</v>
      </c>
      <c r="C3854" t="s">
        <v>14389</v>
      </c>
      <c r="D3854" s="3" t="b">
        <f>NOT(ISNA(VLOOKUP(A3854,des!B:B,1,FALSE)))</f>
        <v>0</v>
      </c>
      <c r="E3854" s="3" t="str">
        <f>IF(D3854,VLOOKUP(A3854,des!B:Q,11,FALSE),"")</f>
        <v/>
      </c>
      <c r="F3854" s="3" t="b">
        <f t="shared" si="240"/>
        <v>0</v>
      </c>
      <c r="G3854" s="3" t="str">
        <f t="shared" si="241"/>
        <v/>
      </c>
      <c r="H3854" s="3" t="str">
        <f>IF(D3854,VLOOKUP(A3854,des!B:Q,12,FALSE),"")</f>
        <v/>
      </c>
      <c r="I3854" s="3" t="b">
        <f t="shared" si="242"/>
        <v>0</v>
      </c>
      <c r="J3854" s="3" t="str">
        <f t="shared" si="243"/>
        <v/>
      </c>
    </row>
    <row r="3855" spans="1:10" x14ac:dyDescent="0.2">
      <c r="A3855" t="s">
        <v>14390</v>
      </c>
      <c r="B3855" t="s">
        <v>14391</v>
      </c>
      <c r="C3855" t="s">
        <v>14392</v>
      </c>
      <c r="D3855" s="3" t="b">
        <f>NOT(ISNA(VLOOKUP(A3855,des!B:B,1,FALSE)))</f>
        <v>0</v>
      </c>
      <c r="E3855" s="3" t="str">
        <f>IF(D3855,VLOOKUP(A3855,des!B:Q,11,FALSE),"")</f>
        <v/>
      </c>
      <c r="F3855" s="3" t="b">
        <f t="shared" si="240"/>
        <v>0</v>
      </c>
      <c r="G3855" s="3" t="str">
        <f t="shared" si="241"/>
        <v/>
      </c>
      <c r="H3855" s="3" t="str">
        <f>IF(D3855,VLOOKUP(A3855,des!B:Q,12,FALSE),"")</f>
        <v/>
      </c>
      <c r="I3855" s="3" t="b">
        <f t="shared" si="242"/>
        <v>0</v>
      </c>
      <c r="J3855" s="3" t="str">
        <f t="shared" si="243"/>
        <v/>
      </c>
    </row>
    <row r="3856" spans="1:10" x14ac:dyDescent="0.2">
      <c r="A3856" t="s">
        <v>14393</v>
      </c>
      <c r="B3856" t="s">
        <v>14394</v>
      </c>
      <c r="C3856" t="s">
        <v>14395</v>
      </c>
      <c r="D3856" s="3" t="b">
        <f>NOT(ISNA(VLOOKUP(A3856,des!B:B,1,FALSE)))</f>
        <v>0</v>
      </c>
      <c r="E3856" s="3" t="str">
        <f>IF(D3856,VLOOKUP(A3856,des!B:Q,11,FALSE),"")</f>
        <v/>
      </c>
      <c r="F3856" s="3" t="b">
        <f t="shared" si="240"/>
        <v>0</v>
      </c>
      <c r="G3856" s="3" t="str">
        <f t="shared" si="241"/>
        <v/>
      </c>
      <c r="H3856" s="3" t="str">
        <f>IF(D3856,VLOOKUP(A3856,des!B:Q,12,FALSE),"")</f>
        <v/>
      </c>
      <c r="I3856" s="3" t="b">
        <f t="shared" si="242"/>
        <v>0</v>
      </c>
      <c r="J3856" s="3" t="str">
        <f t="shared" si="243"/>
        <v/>
      </c>
    </row>
    <row r="3857" spans="1:10" x14ac:dyDescent="0.2">
      <c r="A3857" t="s">
        <v>14396</v>
      </c>
      <c r="B3857" t="s">
        <v>14397</v>
      </c>
      <c r="C3857" t="s">
        <v>14398</v>
      </c>
      <c r="D3857" s="3" t="b">
        <f>NOT(ISNA(VLOOKUP(A3857,des!B:B,1,FALSE)))</f>
        <v>0</v>
      </c>
      <c r="E3857" s="3" t="str">
        <f>IF(D3857,VLOOKUP(A3857,des!B:Q,11,FALSE),"")</f>
        <v/>
      </c>
      <c r="F3857" s="3" t="b">
        <f t="shared" si="240"/>
        <v>0</v>
      </c>
      <c r="G3857" s="3" t="str">
        <f t="shared" si="241"/>
        <v/>
      </c>
      <c r="H3857" s="3" t="str">
        <f>IF(D3857,VLOOKUP(A3857,des!B:Q,12,FALSE),"")</f>
        <v/>
      </c>
      <c r="I3857" s="3" t="b">
        <f t="shared" si="242"/>
        <v>0</v>
      </c>
      <c r="J3857" s="3" t="str">
        <f t="shared" si="243"/>
        <v/>
      </c>
    </row>
    <row r="3858" spans="1:10" x14ac:dyDescent="0.2">
      <c r="A3858" t="s">
        <v>14399</v>
      </c>
      <c r="B3858" t="s">
        <v>14400</v>
      </c>
      <c r="C3858" t="s">
        <v>14401</v>
      </c>
      <c r="D3858" s="3" t="b">
        <f>NOT(ISNA(VLOOKUP(A3858,des!B:B,1,FALSE)))</f>
        <v>0</v>
      </c>
      <c r="E3858" s="3" t="str">
        <f>IF(D3858,VLOOKUP(A3858,des!B:Q,11,FALSE),"")</f>
        <v/>
      </c>
      <c r="F3858" s="3" t="b">
        <f t="shared" si="240"/>
        <v>0</v>
      </c>
      <c r="G3858" s="3" t="str">
        <f t="shared" si="241"/>
        <v/>
      </c>
      <c r="H3858" s="3" t="str">
        <f>IF(D3858,VLOOKUP(A3858,des!B:Q,12,FALSE),"")</f>
        <v/>
      </c>
      <c r="I3858" s="3" t="b">
        <f t="shared" si="242"/>
        <v>0</v>
      </c>
      <c r="J3858" s="3" t="str">
        <f t="shared" si="243"/>
        <v/>
      </c>
    </row>
    <row r="3859" spans="1:10" x14ac:dyDescent="0.2">
      <c r="A3859" t="s">
        <v>14402</v>
      </c>
      <c r="B3859" t="s">
        <v>14403</v>
      </c>
      <c r="C3859" t="s">
        <v>14404</v>
      </c>
      <c r="D3859" s="3" t="b">
        <f>NOT(ISNA(VLOOKUP(A3859,des!B:B,1,FALSE)))</f>
        <v>0</v>
      </c>
      <c r="E3859" s="3" t="str">
        <f>IF(D3859,VLOOKUP(A3859,des!B:Q,11,FALSE),"")</f>
        <v/>
      </c>
      <c r="F3859" s="3" t="b">
        <f t="shared" si="240"/>
        <v>0</v>
      </c>
      <c r="G3859" s="3" t="str">
        <f t="shared" si="241"/>
        <v/>
      </c>
      <c r="H3859" s="3" t="str">
        <f>IF(D3859,VLOOKUP(A3859,des!B:Q,12,FALSE),"")</f>
        <v/>
      </c>
      <c r="I3859" s="3" t="b">
        <f t="shared" si="242"/>
        <v>0</v>
      </c>
      <c r="J3859" s="3" t="str">
        <f t="shared" si="243"/>
        <v/>
      </c>
    </row>
    <row r="3860" spans="1:10" x14ac:dyDescent="0.2">
      <c r="A3860" t="s">
        <v>14405</v>
      </c>
      <c r="B3860" t="s">
        <v>14406</v>
      </c>
      <c r="C3860" t="s">
        <v>14407</v>
      </c>
      <c r="D3860" s="3" t="b">
        <f>NOT(ISNA(VLOOKUP(A3860,des!B:B,1,FALSE)))</f>
        <v>0</v>
      </c>
      <c r="E3860" s="3" t="str">
        <f>IF(D3860,VLOOKUP(A3860,des!B:Q,11,FALSE),"")</f>
        <v/>
      </c>
      <c r="F3860" s="3" t="b">
        <f t="shared" si="240"/>
        <v>0</v>
      </c>
      <c r="G3860" s="3" t="str">
        <f t="shared" si="241"/>
        <v/>
      </c>
      <c r="H3860" s="3" t="str">
        <f>IF(D3860,VLOOKUP(A3860,des!B:Q,12,FALSE),"")</f>
        <v/>
      </c>
      <c r="I3860" s="3" t="b">
        <f t="shared" si="242"/>
        <v>0</v>
      </c>
      <c r="J3860" s="3" t="str">
        <f t="shared" si="243"/>
        <v/>
      </c>
    </row>
    <row r="3861" spans="1:10" x14ac:dyDescent="0.2">
      <c r="A3861" t="s">
        <v>14408</v>
      </c>
      <c r="B3861" t="s">
        <v>14409</v>
      </c>
      <c r="C3861" t="s">
        <v>14410</v>
      </c>
      <c r="D3861" s="3" t="b">
        <f>NOT(ISNA(VLOOKUP(A3861,des!B:B,1,FALSE)))</f>
        <v>0</v>
      </c>
      <c r="E3861" s="3" t="str">
        <f>IF(D3861,VLOOKUP(A3861,des!B:Q,11,FALSE),"")</f>
        <v/>
      </c>
      <c r="F3861" s="3" t="b">
        <f t="shared" si="240"/>
        <v>0</v>
      </c>
      <c r="G3861" s="3" t="str">
        <f t="shared" si="241"/>
        <v/>
      </c>
      <c r="H3861" s="3" t="str">
        <f>IF(D3861,VLOOKUP(A3861,des!B:Q,12,FALSE),"")</f>
        <v/>
      </c>
      <c r="I3861" s="3" t="b">
        <f t="shared" si="242"/>
        <v>0</v>
      </c>
      <c r="J3861" s="3" t="str">
        <f t="shared" si="243"/>
        <v/>
      </c>
    </row>
    <row r="3862" spans="1:10" x14ac:dyDescent="0.2">
      <c r="A3862" t="s">
        <v>14411</v>
      </c>
      <c r="B3862" t="s">
        <v>14412</v>
      </c>
      <c r="C3862" t="s">
        <v>14413</v>
      </c>
      <c r="D3862" s="3" t="b">
        <f>NOT(ISNA(VLOOKUP(A3862,des!B:B,1,FALSE)))</f>
        <v>0</v>
      </c>
      <c r="E3862" s="3" t="str">
        <f>IF(D3862,VLOOKUP(A3862,des!B:Q,11,FALSE),"")</f>
        <v/>
      </c>
      <c r="F3862" s="3" t="b">
        <f t="shared" si="240"/>
        <v>0</v>
      </c>
      <c r="G3862" s="3" t="str">
        <f t="shared" si="241"/>
        <v/>
      </c>
      <c r="H3862" s="3" t="str">
        <f>IF(D3862,VLOOKUP(A3862,des!B:Q,12,FALSE),"")</f>
        <v/>
      </c>
      <c r="I3862" s="3" t="b">
        <f t="shared" si="242"/>
        <v>0</v>
      </c>
      <c r="J3862" s="3" t="str">
        <f t="shared" si="243"/>
        <v/>
      </c>
    </row>
    <row r="3863" spans="1:10" x14ac:dyDescent="0.2">
      <c r="A3863" t="s">
        <v>14414</v>
      </c>
      <c r="B3863" t="s">
        <v>14415</v>
      </c>
      <c r="C3863" t="s">
        <v>14416</v>
      </c>
      <c r="D3863" s="3" t="b">
        <f>NOT(ISNA(VLOOKUP(A3863,des!B:B,1,FALSE)))</f>
        <v>0</v>
      </c>
      <c r="E3863" s="3" t="str">
        <f>IF(D3863,VLOOKUP(A3863,des!B:Q,11,FALSE),"")</f>
        <v/>
      </c>
      <c r="F3863" s="3" t="b">
        <f t="shared" si="240"/>
        <v>0</v>
      </c>
      <c r="G3863" s="3" t="str">
        <f t="shared" si="241"/>
        <v/>
      </c>
      <c r="H3863" s="3" t="str">
        <f>IF(D3863,VLOOKUP(A3863,des!B:Q,12,FALSE),"")</f>
        <v/>
      </c>
      <c r="I3863" s="3" t="b">
        <f t="shared" si="242"/>
        <v>0</v>
      </c>
      <c r="J3863" s="3" t="str">
        <f t="shared" si="243"/>
        <v/>
      </c>
    </row>
    <row r="3864" spans="1:10" x14ac:dyDescent="0.2">
      <c r="A3864" t="s">
        <v>14417</v>
      </c>
      <c r="B3864" t="s">
        <v>14418</v>
      </c>
      <c r="C3864" t="s">
        <v>14419</v>
      </c>
      <c r="D3864" s="3" t="b">
        <f>NOT(ISNA(VLOOKUP(A3864,des!B:B,1,FALSE)))</f>
        <v>0</v>
      </c>
      <c r="E3864" s="3" t="str">
        <f>IF(D3864,VLOOKUP(A3864,des!B:Q,11,FALSE),"")</f>
        <v/>
      </c>
      <c r="F3864" s="3" t="b">
        <f t="shared" si="240"/>
        <v>0</v>
      </c>
      <c r="G3864" s="3" t="str">
        <f t="shared" si="241"/>
        <v/>
      </c>
      <c r="H3864" s="3" t="str">
        <f>IF(D3864,VLOOKUP(A3864,des!B:Q,12,FALSE),"")</f>
        <v/>
      </c>
      <c r="I3864" s="3" t="b">
        <f t="shared" si="242"/>
        <v>0</v>
      </c>
      <c r="J3864" s="3" t="str">
        <f t="shared" si="243"/>
        <v/>
      </c>
    </row>
    <row r="3865" spans="1:10" x14ac:dyDescent="0.2">
      <c r="A3865" t="s">
        <v>14420</v>
      </c>
      <c r="B3865" t="s">
        <v>14421</v>
      </c>
      <c r="C3865" t="s">
        <v>14422</v>
      </c>
      <c r="D3865" s="3" t="b">
        <f>NOT(ISNA(VLOOKUP(A3865,des!B:B,1,FALSE)))</f>
        <v>0</v>
      </c>
      <c r="E3865" s="3" t="str">
        <f>IF(D3865,VLOOKUP(A3865,des!B:Q,11,FALSE),"")</f>
        <v/>
      </c>
      <c r="F3865" s="3" t="b">
        <f t="shared" si="240"/>
        <v>0</v>
      </c>
      <c r="G3865" s="3" t="str">
        <f t="shared" si="241"/>
        <v/>
      </c>
      <c r="H3865" s="3" t="str">
        <f>IF(D3865,VLOOKUP(A3865,des!B:Q,12,FALSE),"")</f>
        <v/>
      </c>
      <c r="I3865" s="3" t="b">
        <f t="shared" si="242"/>
        <v>0</v>
      </c>
      <c r="J3865" s="3" t="str">
        <f t="shared" si="243"/>
        <v/>
      </c>
    </row>
    <row r="3866" spans="1:10" x14ac:dyDescent="0.2">
      <c r="A3866" t="s">
        <v>14423</v>
      </c>
      <c r="B3866" t="s">
        <v>14424</v>
      </c>
      <c r="C3866" t="s">
        <v>14425</v>
      </c>
      <c r="D3866" s="3" t="b">
        <f>NOT(ISNA(VLOOKUP(A3866,des!B:B,1,FALSE)))</f>
        <v>0</v>
      </c>
      <c r="E3866" s="3" t="str">
        <f>IF(D3866,VLOOKUP(A3866,des!B:Q,11,FALSE),"")</f>
        <v/>
      </c>
      <c r="F3866" s="3" t="b">
        <f t="shared" si="240"/>
        <v>0</v>
      </c>
      <c r="G3866" s="3" t="str">
        <f t="shared" si="241"/>
        <v/>
      </c>
      <c r="H3866" s="3" t="str">
        <f>IF(D3866,VLOOKUP(A3866,des!B:Q,12,FALSE),"")</f>
        <v/>
      </c>
      <c r="I3866" s="3" t="b">
        <f t="shared" si="242"/>
        <v>0</v>
      </c>
      <c r="J3866" s="3" t="str">
        <f t="shared" si="243"/>
        <v/>
      </c>
    </row>
    <row r="3867" spans="1:10" x14ac:dyDescent="0.2">
      <c r="A3867" t="s">
        <v>14426</v>
      </c>
      <c r="B3867" t="s">
        <v>14427</v>
      </c>
      <c r="C3867" t="s">
        <v>14428</v>
      </c>
      <c r="D3867" s="3" t="b">
        <f>NOT(ISNA(VLOOKUP(A3867,des!B:B,1,FALSE)))</f>
        <v>0</v>
      </c>
      <c r="E3867" s="3" t="str">
        <f>IF(D3867,VLOOKUP(A3867,des!B:Q,11,FALSE),"")</f>
        <v/>
      </c>
      <c r="F3867" s="3" t="b">
        <f t="shared" si="240"/>
        <v>0</v>
      </c>
      <c r="G3867" s="3" t="str">
        <f t="shared" si="241"/>
        <v/>
      </c>
      <c r="H3867" s="3" t="str">
        <f>IF(D3867,VLOOKUP(A3867,des!B:Q,12,FALSE),"")</f>
        <v/>
      </c>
      <c r="I3867" s="3" t="b">
        <f t="shared" si="242"/>
        <v>0</v>
      </c>
      <c r="J3867" s="3" t="str">
        <f t="shared" si="243"/>
        <v/>
      </c>
    </row>
    <row r="3868" spans="1:10" x14ac:dyDescent="0.2">
      <c r="A3868" t="s">
        <v>14429</v>
      </c>
      <c r="B3868" t="s">
        <v>14430</v>
      </c>
      <c r="C3868" t="s">
        <v>14431</v>
      </c>
      <c r="D3868" s="3" t="b">
        <f>NOT(ISNA(VLOOKUP(A3868,des!B:B,1,FALSE)))</f>
        <v>0</v>
      </c>
      <c r="E3868" s="3" t="str">
        <f>IF(D3868,VLOOKUP(A3868,des!B:Q,11,FALSE),"")</f>
        <v/>
      </c>
      <c r="F3868" s="3" t="b">
        <f t="shared" si="240"/>
        <v>0</v>
      </c>
      <c r="G3868" s="3" t="str">
        <f t="shared" si="241"/>
        <v/>
      </c>
      <c r="H3868" s="3" t="str">
        <f>IF(D3868,VLOOKUP(A3868,des!B:Q,12,FALSE),"")</f>
        <v/>
      </c>
      <c r="I3868" s="3" t="b">
        <f t="shared" si="242"/>
        <v>0</v>
      </c>
      <c r="J3868" s="3" t="str">
        <f t="shared" si="243"/>
        <v/>
      </c>
    </row>
    <row r="3869" spans="1:10" x14ac:dyDescent="0.2">
      <c r="A3869" t="s">
        <v>14432</v>
      </c>
      <c r="B3869" t="s">
        <v>14433</v>
      </c>
      <c r="C3869" t="s">
        <v>14434</v>
      </c>
      <c r="D3869" s="3" t="b">
        <f>NOT(ISNA(VLOOKUP(A3869,des!B:B,1,FALSE)))</f>
        <v>0</v>
      </c>
      <c r="E3869" s="3" t="str">
        <f>IF(D3869,VLOOKUP(A3869,des!B:Q,11,FALSE),"")</f>
        <v/>
      </c>
      <c r="F3869" s="3" t="b">
        <f t="shared" si="240"/>
        <v>0</v>
      </c>
      <c r="G3869" s="3" t="str">
        <f t="shared" si="241"/>
        <v/>
      </c>
      <c r="H3869" s="3" t="str">
        <f>IF(D3869,VLOOKUP(A3869,des!B:Q,12,FALSE),"")</f>
        <v/>
      </c>
      <c r="I3869" s="3" t="b">
        <f t="shared" si="242"/>
        <v>0</v>
      </c>
      <c r="J3869" s="3" t="str">
        <f t="shared" si="243"/>
        <v/>
      </c>
    </row>
    <row r="3870" spans="1:10" x14ac:dyDescent="0.2">
      <c r="A3870" t="s">
        <v>14435</v>
      </c>
      <c r="B3870" t="s">
        <v>14436</v>
      </c>
      <c r="C3870" t="s">
        <v>14437</v>
      </c>
      <c r="D3870" s="3" t="b">
        <f>NOT(ISNA(VLOOKUP(A3870,des!B:B,1,FALSE)))</f>
        <v>0</v>
      </c>
      <c r="E3870" s="3" t="str">
        <f>IF(D3870,VLOOKUP(A3870,des!B:Q,11,FALSE),"")</f>
        <v/>
      </c>
      <c r="F3870" s="3" t="b">
        <f t="shared" si="240"/>
        <v>0</v>
      </c>
      <c r="G3870" s="3" t="str">
        <f t="shared" si="241"/>
        <v/>
      </c>
      <c r="H3870" s="3" t="str">
        <f>IF(D3870,VLOOKUP(A3870,des!B:Q,12,FALSE),"")</f>
        <v/>
      </c>
      <c r="I3870" s="3" t="b">
        <f t="shared" si="242"/>
        <v>0</v>
      </c>
      <c r="J3870" s="3" t="str">
        <f t="shared" si="243"/>
        <v/>
      </c>
    </row>
    <row r="3871" spans="1:10" x14ac:dyDescent="0.2">
      <c r="A3871" t="s">
        <v>14438</v>
      </c>
      <c r="B3871" t="s">
        <v>14439</v>
      </c>
      <c r="C3871" t="s">
        <v>14440</v>
      </c>
      <c r="D3871" s="3" t="b">
        <f>NOT(ISNA(VLOOKUP(A3871,des!B:B,1,FALSE)))</f>
        <v>0</v>
      </c>
      <c r="E3871" s="3" t="str">
        <f>IF(D3871,VLOOKUP(A3871,des!B:Q,11,FALSE),"")</f>
        <v/>
      </c>
      <c r="F3871" s="3" t="b">
        <f t="shared" si="240"/>
        <v>0</v>
      </c>
      <c r="G3871" s="3" t="str">
        <f t="shared" si="241"/>
        <v/>
      </c>
      <c r="H3871" s="3" t="str">
        <f>IF(D3871,VLOOKUP(A3871,des!B:Q,12,FALSE),"")</f>
        <v/>
      </c>
      <c r="I3871" s="3" t="b">
        <f t="shared" si="242"/>
        <v>0</v>
      </c>
      <c r="J3871" s="3" t="str">
        <f t="shared" si="243"/>
        <v/>
      </c>
    </row>
    <row r="3872" spans="1:10" x14ac:dyDescent="0.2">
      <c r="A3872" t="s">
        <v>14441</v>
      </c>
      <c r="B3872" t="s">
        <v>14442</v>
      </c>
      <c r="C3872" t="s">
        <v>14443</v>
      </c>
      <c r="D3872" s="3" t="b">
        <f>NOT(ISNA(VLOOKUP(A3872,des!B:B,1,FALSE)))</f>
        <v>0</v>
      </c>
      <c r="E3872" s="3" t="str">
        <f>IF(D3872,VLOOKUP(A3872,des!B:Q,11,FALSE),"")</f>
        <v/>
      </c>
      <c r="F3872" s="3" t="b">
        <f t="shared" si="240"/>
        <v>0</v>
      </c>
      <c r="G3872" s="3" t="str">
        <f t="shared" si="241"/>
        <v/>
      </c>
      <c r="H3872" s="3" t="str">
        <f>IF(D3872,VLOOKUP(A3872,des!B:Q,12,FALSE),"")</f>
        <v/>
      </c>
      <c r="I3872" s="3" t="b">
        <f t="shared" si="242"/>
        <v>0</v>
      </c>
      <c r="J3872" s="3" t="str">
        <f t="shared" si="243"/>
        <v/>
      </c>
    </row>
    <row r="3873" spans="1:10" x14ac:dyDescent="0.2">
      <c r="A3873" t="s">
        <v>14444</v>
      </c>
      <c r="B3873" t="s">
        <v>14445</v>
      </c>
      <c r="C3873" t="s">
        <v>14446</v>
      </c>
      <c r="D3873" s="3" t="b">
        <f>NOT(ISNA(VLOOKUP(A3873,des!B:B,1,FALSE)))</f>
        <v>0</v>
      </c>
      <c r="E3873" s="3" t="str">
        <f>IF(D3873,VLOOKUP(A3873,des!B:Q,11,FALSE),"")</f>
        <v/>
      </c>
      <c r="F3873" s="3" t="b">
        <f t="shared" si="240"/>
        <v>0</v>
      </c>
      <c r="G3873" s="3" t="str">
        <f t="shared" si="241"/>
        <v/>
      </c>
      <c r="H3873" s="3" t="str">
        <f>IF(D3873,VLOOKUP(A3873,des!B:Q,12,FALSE),"")</f>
        <v/>
      </c>
      <c r="I3873" s="3" t="b">
        <f t="shared" si="242"/>
        <v>0</v>
      </c>
      <c r="J3873" s="3" t="str">
        <f t="shared" si="243"/>
        <v/>
      </c>
    </row>
    <row r="3874" spans="1:10" x14ac:dyDescent="0.2">
      <c r="A3874" t="s">
        <v>14447</v>
      </c>
      <c r="B3874" t="s">
        <v>14448</v>
      </c>
      <c r="C3874" t="s">
        <v>14449</v>
      </c>
      <c r="D3874" s="3" t="b">
        <f>NOT(ISNA(VLOOKUP(A3874,des!B:B,1,FALSE)))</f>
        <v>0</v>
      </c>
      <c r="E3874" s="3" t="str">
        <f>IF(D3874,VLOOKUP(A3874,des!B:Q,11,FALSE),"")</f>
        <v/>
      </c>
      <c r="F3874" s="3" t="b">
        <f t="shared" si="240"/>
        <v>0</v>
      </c>
      <c r="G3874" s="3" t="str">
        <f t="shared" si="241"/>
        <v/>
      </c>
      <c r="H3874" s="3" t="str">
        <f>IF(D3874,VLOOKUP(A3874,des!B:Q,12,FALSE),"")</f>
        <v/>
      </c>
      <c r="I3874" s="3" t="b">
        <f t="shared" si="242"/>
        <v>0</v>
      </c>
      <c r="J3874" s="3" t="str">
        <f t="shared" si="243"/>
        <v/>
      </c>
    </row>
    <row r="3875" spans="1:10" x14ac:dyDescent="0.2">
      <c r="A3875" t="s">
        <v>14450</v>
      </c>
      <c r="B3875" t="s">
        <v>14451</v>
      </c>
      <c r="C3875" t="s">
        <v>14452</v>
      </c>
      <c r="D3875" s="3" t="b">
        <f>NOT(ISNA(VLOOKUP(A3875,des!B:B,1,FALSE)))</f>
        <v>0</v>
      </c>
      <c r="E3875" s="3" t="str">
        <f>IF(D3875,VLOOKUP(A3875,des!B:Q,11,FALSE),"")</f>
        <v/>
      </c>
      <c r="F3875" s="3" t="b">
        <f t="shared" si="240"/>
        <v>0</v>
      </c>
      <c r="G3875" s="3" t="str">
        <f t="shared" si="241"/>
        <v/>
      </c>
      <c r="H3875" s="3" t="str">
        <f>IF(D3875,VLOOKUP(A3875,des!B:Q,12,FALSE),"")</f>
        <v/>
      </c>
      <c r="I3875" s="3" t="b">
        <f t="shared" si="242"/>
        <v>0</v>
      </c>
      <c r="J3875" s="3" t="str">
        <f t="shared" si="243"/>
        <v/>
      </c>
    </row>
    <row r="3876" spans="1:10" x14ac:dyDescent="0.2">
      <c r="A3876" t="s">
        <v>14453</v>
      </c>
      <c r="B3876" t="s">
        <v>14454</v>
      </c>
      <c r="C3876" t="s">
        <v>14455</v>
      </c>
      <c r="D3876" s="3" t="b">
        <f>NOT(ISNA(VLOOKUP(A3876,des!B:B,1,FALSE)))</f>
        <v>0</v>
      </c>
      <c r="E3876" s="3" t="str">
        <f>IF(D3876,VLOOKUP(A3876,des!B:Q,11,FALSE),"")</f>
        <v/>
      </c>
      <c r="F3876" s="3" t="b">
        <f t="shared" si="240"/>
        <v>0</v>
      </c>
      <c r="G3876" s="3" t="str">
        <f t="shared" si="241"/>
        <v/>
      </c>
      <c r="H3876" s="3" t="str">
        <f>IF(D3876,VLOOKUP(A3876,des!B:Q,12,FALSE),"")</f>
        <v/>
      </c>
      <c r="I3876" s="3" t="b">
        <f t="shared" si="242"/>
        <v>0</v>
      </c>
      <c r="J3876" s="3" t="str">
        <f t="shared" si="243"/>
        <v/>
      </c>
    </row>
    <row r="3877" spans="1:10" x14ac:dyDescent="0.2">
      <c r="A3877" t="s">
        <v>14456</v>
      </c>
      <c r="B3877" t="s">
        <v>14457</v>
      </c>
      <c r="C3877" t="s">
        <v>14458</v>
      </c>
      <c r="D3877" s="3" t="b">
        <f>NOT(ISNA(VLOOKUP(A3877,des!B:B,1,FALSE)))</f>
        <v>0</v>
      </c>
      <c r="E3877" s="3" t="str">
        <f>IF(D3877,VLOOKUP(A3877,des!B:Q,11,FALSE),"")</f>
        <v/>
      </c>
      <c r="F3877" s="3" t="b">
        <f t="shared" si="240"/>
        <v>0</v>
      </c>
      <c r="G3877" s="3" t="str">
        <f t="shared" si="241"/>
        <v/>
      </c>
      <c r="H3877" s="3" t="str">
        <f>IF(D3877,VLOOKUP(A3877,des!B:Q,12,FALSE),"")</f>
        <v/>
      </c>
      <c r="I3877" s="3" t="b">
        <f t="shared" si="242"/>
        <v>0</v>
      </c>
      <c r="J3877" s="3" t="str">
        <f t="shared" si="243"/>
        <v/>
      </c>
    </row>
    <row r="3878" spans="1:10" x14ac:dyDescent="0.2">
      <c r="A3878" t="s">
        <v>14459</v>
      </c>
      <c r="B3878" t="s">
        <v>14460</v>
      </c>
      <c r="C3878" t="s">
        <v>14461</v>
      </c>
      <c r="D3878" s="3" t="b">
        <f>NOT(ISNA(VLOOKUP(A3878,des!B:B,1,FALSE)))</f>
        <v>0</v>
      </c>
      <c r="E3878" s="3" t="str">
        <f>IF(D3878,VLOOKUP(A3878,des!B:Q,11,FALSE),"")</f>
        <v/>
      </c>
      <c r="F3878" s="3" t="b">
        <f t="shared" si="240"/>
        <v>0</v>
      </c>
      <c r="G3878" s="3" t="str">
        <f t="shared" si="241"/>
        <v/>
      </c>
      <c r="H3878" s="3" t="str">
        <f>IF(D3878,VLOOKUP(A3878,des!B:Q,12,FALSE),"")</f>
        <v/>
      </c>
      <c r="I3878" s="3" t="b">
        <f t="shared" si="242"/>
        <v>0</v>
      </c>
      <c r="J3878" s="3" t="str">
        <f t="shared" si="243"/>
        <v/>
      </c>
    </row>
    <row r="3879" spans="1:10" x14ac:dyDescent="0.2">
      <c r="A3879" t="s">
        <v>14462</v>
      </c>
      <c r="B3879" t="s">
        <v>14463</v>
      </c>
      <c r="C3879" t="s">
        <v>14464</v>
      </c>
      <c r="D3879" s="3" t="b">
        <f>NOT(ISNA(VLOOKUP(A3879,des!B:B,1,FALSE)))</f>
        <v>0</v>
      </c>
      <c r="E3879" s="3" t="str">
        <f>IF(D3879,VLOOKUP(A3879,des!B:Q,11,FALSE),"")</f>
        <v/>
      </c>
      <c r="F3879" s="3" t="b">
        <f t="shared" si="240"/>
        <v>0</v>
      </c>
      <c r="G3879" s="3" t="str">
        <f t="shared" si="241"/>
        <v/>
      </c>
      <c r="H3879" s="3" t="str">
        <f>IF(D3879,VLOOKUP(A3879,des!B:Q,12,FALSE),"")</f>
        <v/>
      </c>
      <c r="I3879" s="3" t="b">
        <f t="shared" si="242"/>
        <v>0</v>
      </c>
      <c r="J3879" s="3" t="str">
        <f t="shared" si="243"/>
        <v/>
      </c>
    </row>
    <row r="3880" spans="1:10" x14ac:dyDescent="0.2">
      <c r="A3880" t="s">
        <v>14465</v>
      </c>
      <c r="B3880" t="s">
        <v>14466</v>
      </c>
      <c r="C3880" t="s">
        <v>14467</v>
      </c>
      <c r="D3880" s="3" t="b">
        <f>NOT(ISNA(VLOOKUP(A3880,des!B:B,1,FALSE)))</f>
        <v>0</v>
      </c>
      <c r="E3880" s="3" t="str">
        <f>IF(D3880,VLOOKUP(A3880,des!B:Q,11,FALSE),"")</f>
        <v/>
      </c>
      <c r="F3880" s="3" t="b">
        <f t="shared" si="240"/>
        <v>0</v>
      </c>
      <c r="G3880" s="3" t="str">
        <f t="shared" si="241"/>
        <v/>
      </c>
      <c r="H3880" s="3" t="str">
        <f>IF(D3880,VLOOKUP(A3880,des!B:Q,12,FALSE),"")</f>
        <v/>
      </c>
      <c r="I3880" s="3" t="b">
        <f t="shared" si="242"/>
        <v>0</v>
      </c>
      <c r="J3880" s="3" t="str">
        <f t="shared" si="243"/>
        <v/>
      </c>
    </row>
    <row r="3881" spans="1:10" x14ac:dyDescent="0.2">
      <c r="A3881" t="s">
        <v>14468</v>
      </c>
      <c r="B3881" t="s">
        <v>14469</v>
      </c>
      <c r="C3881" t="s">
        <v>14470</v>
      </c>
      <c r="D3881" s="3" t="b">
        <f>NOT(ISNA(VLOOKUP(A3881,des!B:B,1,FALSE)))</f>
        <v>0</v>
      </c>
      <c r="E3881" s="3" t="str">
        <f>IF(D3881,VLOOKUP(A3881,des!B:Q,11,FALSE),"")</f>
        <v/>
      </c>
      <c r="F3881" s="3" t="b">
        <f t="shared" si="240"/>
        <v>0</v>
      </c>
      <c r="G3881" s="3" t="str">
        <f t="shared" si="241"/>
        <v/>
      </c>
      <c r="H3881" s="3" t="str">
        <f>IF(D3881,VLOOKUP(A3881,des!B:Q,12,FALSE),"")</f>
        <v/>
      </c>
      <c r="I3881" s="3" t="b">
        <f t="shared" si="242"/>
        <v>0</v>
      </c>
      <c r="J3881" s="3" t="str">
        <f t="shared" si="243"/>
        <v/>
      </c>
    </row>
    <row r="3882" spans="1:10" x14ac:dyDescent="0.2">
      <c r="A3882" t="s">
        <v>14471</v>
      </c>
      <c r="B3882" t="s">
        <v>14472</v>
      </c>
      <c r="C3882" t="s">
        <v>14473</v>
      </c>
      <c r="D3882" s="3" t="b">
        <f>NOT(ISNA(VLOOKUP(A3882,des!B:B,1,FALSE)))</f>
        <v>0</v>
      </c>
      <c r="E3882" s="3" t="str">
        <f>IF(D3882,VLOOKUP(A3882,des!B:Q,11,FALSE),"")</f>
        <v/>
      </c>
      <c r="F3882" s="3" t="b">
        <f t="shared" si="240"/>
        <v>0</v>
      </c>
      <c r="G3882" s="3" t="str">
        <f t="shared" si="241"/>
        <v/>
      </c>
      <c r="H3882" s="3" t="str">
        <f>IF(D3882,VLOOKUP(A3882,des!B:Q,12,FALSE),"")</f>
        <v/>
      </c>
      <c r="I3882" s="3" t="b">
        <f t="shared" si="242"/>
        <v>0</v>
      </c>
      <c r="J3882" s="3" t="str">
        <f t="shared" si="243"/>
        <v/>
      </c>
    </row>
    <row r="3883" spans="1:10" x14ac:dyDescent="0.2">
      <c r="A3883" t="s">
        <v>14474</v>
      </c>
      <c r="B3883" t="s">
        <v>14475</v>
      </c>
      <c r="C3883" t="s">
        <v>14476</v>
      </c>
      <c r="D3883" s="3" t="b">
        <f>NOT(ISNA(VLOOKUP(A3883,des!B:B,1,FALSE)))</f>
        <v>0</v>
      </c>
      <c r="E3883" s="3" t="str">
        <f>IF(D3883,VLOOKUP(A3883,des!B:Q,11,FALSE),"")</f>
        <v/>
      </c>
      <c r="F3883" s="3" t="b">
        <f t="shared" si="240"/>
        <v>0</v>
      </c>
      <c r="G3883" s="3" t="str">
        <f t="shared" si="241"/>
        <v/>
      </c>
      <c r="H3883" s="3" t="str">
        <f>IF(D3883,VLOOKUP(A3883,des!B:Q,12,FALSE),"")</f>
        <v/>
      </c>
      <c r="I3883" s="3" t="b">
        <f t="shared" si="242"/>
        <v>0</v>
      </c>
      <c r="J3883" s="3" t="str">
        <f t="shared" si="243"/>
        <v/>
      </c>
    </row>
    <row r="3884" spans="1:10" x14ac:dyDescent="0.2">
      <c r="A3884" t="s">
        <v>14477</v>
      </c>
      <c r="B3884" t="s">
        <v>14478</v>
      </c>
      <c r="C3884" t="s">
        <v>14479</v>
      </c>
      <c r="D3884" s="3" t="b">
        <f>NOT(ISNA(VLOOKUP(A3884,des!B:B,1,FALSE)))</f>
        <v>0</v>
      </c>
      <c r="E3884" s="3" t="str">
        <f>IF(D3884,VLOOKUP(A3884,des!B:Q,11,FALSE),"")</f>
        <v/>
      </c>
      <c r="F3884" s="3" t="b">
        <f t="shared" si="240"/>
        <v>0</v>
      </c>
      <c r="G3884" s="3" t="str">
        <f t="shared" si="241"/>
        <v/>
      </c>
      <c r="H3884" s="3" t="str">
        <f>IF(D3884,VLOOKUP(A3884,des!B:Q,12,FALSE),"")</f>
        <v/>
      </c>
      <c r="I3884" s="3" t="b">
        <f t="shared" si="242"/>
        <v>0</v>
      </c>
      <c r="J3884" s="3" t="str">
        <f t="shared" si="243"/>
        <v/>
      </c>
    </row>
    <row r="3885" spans="1:10" x14ac:dyDescent="0.2">
      <c r="A3885" t="s">
        <v>14480</v>
      </c>
      <c r="B3885" t="s">
        <v>14481</v>
      </c>
      <c r="C3885" t="s">
        <v>14482</v>
      </c>
      <c r="D3885" s="3" t="b">
        <f>NOT(ISNA(VLOOKUP(A3885,des!B:B,1,FALSE)))</f>
        <v>0</v>
      </c>
      <c r="E3885" s="3" t="str">
        <f>IF(D3885,VLOOKUP(A3885,des!B:Q,11,FALSE),"")</f>
        <v/>
      </c>
      <c r="F3885" s="3" t="b">
        <f t="shared" si="240"/>
        <v>0</v>
      </c>
      <c r="G3885" s="3" t="str">
        <f t="shared" si="241"/>
        <v/>
      </c>
      <c r="H3885" s="3" t="str">
        <f>IF(D3885,VLOOKUP(A3885,des!B:Q,12,FALSE),"")</f>
        <v/>
      </c>
      <c r="I3885" s="3" t="b">
        <f t="shared" si="242"/>
        <v>0</v>
      </c>
      <c r="J3885" s="3" t="str">
        <f t="shared" si="243"/>
        <v/>
      </c>
    </row>
    <row r="3886" spans="1:10" x14ac:dyDescent="0.2">
      <c r="A3886" t="s">
        <v>14483</v>
      </c>
      <c r="B3886" t="s">
        <v>14484</v>
      </c>
      <c r="C3886" t="s">
        <v>14485</v>
      </c>
      <c r="D3886" s="3" t="b">
        <f>NOT(ISNA(VLOOKUP(A3886,des!B:B,1,FALSE)))</f>
        <v>0</v>
      </c>
      <c r="E3886" s="3" t="str">
        <f>IF(D3886,VLOOKUP(A3886,des!B:Q,11,FALSE),"")</f>
        <v/>
      </c>
      <c r="F3886" s="3" t="b">
        <f t="shared" si="240"/>
        <v>0</v>
      </c>
      <c r="G3886" s="3" t="str">
        <f t="shared" si="241"/>
        <v/>
      </c>
      <c r="H3886" s="3" t="str">
        <f>IF(D3886,VLOOKUP(A3886,des!B:Q,12,FALSE),"")</f>
        <v/>
      </c>
      <c r="I3886" s="3" t="b">
        <f t="shared" si="242"/>
        <v>0</v>
      </c>
      <c r="J3886" s="3" t="str">
        <f t="shared" si="243"/>
        <v/>
      </c>
    </row>
    <row r="3887" spans="1:10" x14ac:dyDescent="0.2">
      <c r="A3887" t="s">
        <v>14486</v>
      </c>
      <c r="B3887" t="s">
        <v>14487</v>
      </c>
      <c r="C3887" t="s">
        <v>14488</v>
      </c>
      <c r="D3887" s="3" t="b">
        <f>NOT(ISNA(VLOOKUP(A3887,des!B:B,1,FALSE)))</f>
        <v>0</v>
      </c>
      <c r="E3887" s="3" t="str">
        <f>IF(D3887,VLOOKUP(A3887,des!B:Q,11,FALSE),"")</f>
        <v/>
      </c>
      <c r="F3887" s="3" t="b">
        <f t="shared" si="240"/>
        <v>0</v>
      </c>
      <c r="G3887" s="3" t="str">
        <f t="shared" si="241"/>
        <v/>
      </c>
      <c r="H3887" s="3" t="str">
        <f>IF(D3887,VLOOKUP(A3887,des!B:Q,12,FALSE),"")</f>
        <v/>
      </c>
      <c r="I3887" s="3" t="b">
        <f t="shared" si="242"/>
        <v>0</v>
      </c>
      <c r="J3887" s="3" t="str">
        <f t="shared" si="243"/>
        <v/>
      </c>
    </row>
    <row r="3888" spans="1:10" x14ac:dyDescent="0.2">
      <c r="A3888" t="s">
        <v>14489</v>
      </c>
      <c r="B3888" t="s">
        <v>14490</v>
      </c>
      <c r="C3888" t="s">
        <v>14491</v>
      </c>
      <c r="D3888" s="3" t="b">
        <f>NOT(ISNA(VLOOKUP(A3888,des!B:B,1,FALSE)))</f>
        <v>0</v>
      </c>
      <c r="E3888" s="3" t="str">
        <f>IF(D3888,VLOOKUP(A3888,des!B:Q,11,FALSE),"")</f>
        <v/>
      </c>
      <c r="F3888" s="3" t="b">
        <f t="shared" si="240"/>
        <v>0</v>
      </c>
      <c r="G3888" s="3" t="str">
        <f t="shared" si="241"/>
        <v/>
      </c>
      <c r="H3888" s="3" t="str">
        <f>IF(D3888,VLOOKUP(A3888,des!B:Q,12,FALSE),"")</f>
        <v/>
      </c>
      <c r="I3888" s="3" t="b">
        <f t="shared" si="242"/>
        <v>0</v>
      </c>
      <c r="J3888" s="3" t="str">
        <f t="shared" si="243"/>
        <v/>
      </c>
    </row>
    <row r="3889" spans="1:10" x14ac:dyDescent="0.2">
      <c r="A3889" t="s">
        <v>14492</v>
      </c>
      <c r="B3889" t="s">
        <v>14493</v>
      </c>
      <c r="C3889" t="s">
        <v>14494</v>
      </c>
      <c r="D3889" s="3" t="b">
        <f>NOT(ISNA(VLOOKUP(A3889,des!B:B,1,FALSE)))</f>
        <v>0</v>
      </c>
      <c r="E3889" s="3" t="str">
        <f>IF(D3889,VLOOKUP(A3889,des!B:Q,11,FALSE),"")</f>
        <v/>
      </c>
      <c r="F3889" s="3" t="b">
        <f t="shared" si="240"/>
        <v>0</v>
      </c>
      <c r="G3889" s="3" t="str">
        <f t="shared" si="241"/>
        <v/>
      </c>
      <c r="H3889" s="3" t="str">
        <f>IF(D3889,VLOOKUP(A3889,des!B:Q,12,FALSE),"")</f>
        <v/>
      </c>
      <c r="I3889" s="3" t="b">
        <f t="shared" si="242"/>
        <v>0</v>
      </c>
      <c r="J3889" s="3" t="str">
        <f t="shared" si="243"/>
        <v/>
      </c>
    </row>
    <row r="3890" spans="1:10" x14ac:dyDescent="0.2">
      <c r="A3890" t="s">
        <v>14495</v>
      </c>
      <c r="B3890" t="s">
        <v>14496</v>
      </c>
      <c r="C3890" t="s">
        <v>14497</v>
      </c>
      <c r="D3890" s="3" t="b">
        <f>NOT(ISNA(VLOOKUP(A3890,des!B:B,1,FALSE)))</f>
        <v>0</v>
      </c>
      <c r="E3890" s="3" t="str">
        <f>IF(D3890,VLOOKUP(A3890,des!B:Q,11,FALSE),"")</f>
        <v/>
      </c>
      <c r="F3890" s="3" t="b">
        <f t="shared" si="240"/>
        <v>0</v>
      </c>
      <c r="G3890" s="3" t="str">
        <f t="shared" si="241"/>
        <v/>
      </c>
      <c r="H3890" s="3" t="str">
        <f>IF(D3890,VLOOKUP(A3890,des!B:Q,12,FALSE),"")</f>
        <v/>
      </c>
      <c r="I3890" s="3" t="b">
        <f t="shared" si="242"/>
        <v>0</v>
      </c>
      <c r="J3890" s="3" t="str">
        <f t="shared" si="243"/>
        <v/>
      </c>
    </row>
    <row r="3891" spans="1:10" x14ac:dyDescent="0.2">
      <c r="A3891" t="s">
        <v>14498</v>
      </c>
      <c r="B3891" t="s">
        <v>14499</v>
      </c>
      <c r="C3891" t="s">
        <v>14500</v>
      </c>
      <c r="D3891" s="3" t="b">
        <f>NOT(ISNA(VLOOKUP(A3891,des!B:B,1,FALSE)))</f>
        <v>0</v>
      </c>
      <c r="E3891" s="3" t="str">
        <f>IF(D3891,VLOOKUP(A3891,des!B:Q,11,FALSE),"")</f>
        <v/>
      </c>
      <c r="F3891" s="3" t="b">
        <f t="shared" si="240"/>
        <v>0</v>
      </c>
      <c r="G3891" s="3" t="str">
        <f t="shared" si="241"/>
        <v/>
      </c>
      <c r="H3891" s="3" t="str">
        <f>IF(D3891,VLOOKUP(A3891,des!B:Q,12,FALSE),"")</f>
        <v/>
      </c>
      <c r="I3891" s="3" t="b">
        <f t="shared" si="242"/>
        <v>0</v>
      </c>
      <c r="J3891" s="3" t="str">
        <f t="shared" si="243"/>
        <v/>
      </c>
    </row>
    <row r="3892" spans="1:10" x14ac:dyDescent="0.2">
      <c r="A3892" t="s">
        <v>14501</v>
      </c>
      <c r="B3892" t="s">
        <v>14502</v>
      </c>
      <c r="C3892" t="s">
        <v>14503</v>
      </c>
      <c r="D3892" s="3" t="b">
        <f>NOT(ISNA(VLOOKUP(A3892,des!B:B,1,FALSE)))</f>
        <v>0</v>
      </c>
      <c r="E3892" s="3" t="str">
        <f>IF(D3892,VLOOKUP(A3892,des!B:Q,11,FALSE),"")</f>
        <v/>
      </c>
      <c r="F3892" s="3" t="b">
        <f t="shared" si="240"/>
        <v>0</v>
      </c>
      <c r="G3892" s="3" t="str">
        <f t="shared" si="241"/>
        <v/>
      </c>
      <c r="H3892" s="3" t="str">
        <f>IF(D3892,VLOOKUP(A3892,des!B:Q,12,FALSE),"")</f>
        <v/>
      </c>
      <c r="I3892" s="3" t="b">
        <f t="shared" si="242"/>
        <v>0</v>
      </c>
      <c r="J3892" s="3" t="str">
        <f t="shared" si="243"/>
        <v/>
      </c>
    </row>
    <row r="3893" spans="1:10" x14ac:dyDescent="0.2">
      <c r="A3893" t="s">
        <v>14504</v>
      </c>
      <c r="B3893" t="s">
        <v>14505</v>
      </c>
      <c r="C3893" t="s">
        <v>14506</v>
      </c>
      <c r="D3893" s="3" t="b">
        <f>NOT(ISNA(VLOOKUP(A3893,des!B:B,1,FALSE)))</f>
        <v>0</v>
      </c>
      <c r="E3893" s="3" t="str">
        <f>IF(D3893,VLOOKUP(A3893,des!B:Q,11,FALSE),"")</f>
        <v/>
      </c>
      <c r="F3893" s="3" t="b">
        <f t="shared" si="240"/>
        <v>0</v>
      </c>
      <c r="G3893" s="3" t="str">
        <f t="shared" si="241"/>
        <v/>
      </c>
      <c r="H3893" s="3" t="str">
        <f>IF(D3893,VLOOKUP(A3893,des!B:Q,12,FALSE),"")</f>
        <v/>
      </c>
      <c r="I3893" s="3" t="b">
        <f t="shared" si="242"/>
        <v>0</v>
      </c>
      <c r="J3893" s="3" t="str">
        <f t="shared" si="243"/>
        <v/>
      </c>
    </row>
    <row r="3894" spans="1:10" x14ac:dyDescent="0.2">
      <c r="A3894" t="s">
        <v>14507</v>
      </c>
      <c r="B3894" t="s">
        <v>14508</v>
      </c>
      <c r="C3894" t="s">
        <v>14509</v>
      </c>
      <c r="D3894" s="3" t="b">
        <f>NOT(ISNA(VLOOKUP(A3894,des!B:B,1,FALSE)))</f>
        <v>0</v>
      </c>
      <c r="E3894" s="3" t="str">
        <f>IF(D3894,VLOOKUP(A3894,des!B:Q,11,FALSE),"")</f>
        <v/>
      </c>
      <c r="F3894" s="3" t="b">
        <f t="shared" si="240"/>
        <v>0</v>
      </c>
      <c r="G3894" s="3" t="str">
        <f t="shared" si="241"/>
        <v/>
      </c>
      <c r="H3894" s="3" t="str">
        <f>IF(D3894,VLOOKUP(A3894,des!B:Q,12,FALSE),"")</f>
        <v/>
      </c>
      <c r="I3894" s="3" t="b">
        <f t="shared" si="242"/>
        <v>0</v>
      </c>
      <c r="J3894" s="3" t="str">
        <f t="shared" si="243"/>
        <v/>
      </c>
    </row>
    <row r="3895" spans="1:10" x14ac:dyDescent="0.2">
      <c r="A3895" t="s">
        <v>14510</v>
      </c>
      <c r="B3895" t="s">
        <v>14511</v>
      </c>
      <c r="C3895" t="s">
        <v>14512</v>
      </c>
      <c r="D3895" s="3" t="b">
        <f>NOT(ISNA(VLOOKUP(A3895,des!B:B,1,FALSE)))</f>
        <v>0</v>
      </c>
      <c r="E3895" s="3" t="str">
        <f>IF(D3895,VLOOKUP(A3895,des!B:Q,11,FALSE),"")</f>
        <v/>
      </c>
      <c r="F3895" s="3" t="b">
        <f t="shared" si="240"/>
        <v>0</v>
      </c>
      <c r="G3895" s="3" t="str">
        <f t="shared" si="241"/>
        <v/>
      </c>
      <c r="H3895" s="3" t="str">
        <f>IF(D3895,VLOOKUP(A3895,des!B:Q,12,FALSE),"")</f>
        <v/>
      </c>
      <c r="I3895" s="3" t="b">
        <f t="shared" si="242"/>
        <v>0</v>
      </c>
      <c r="J3895" s="3" t="str">
        <f t="shared" si="243"/>
        <v/>
      </c>
    </row>
    <row r="3896" spans="1:10" x14ac:dyDescent="0.2">
      <c r="A3896" t="s">
        <v>14513</v>
      </c>
      <c r="B3896" t="s">
        <v>14514</v>
      </c>
      <c r="C3896" t="s">
        <v>14515</v>
      </c>
      <c r="D3896" s="3" t="b">
        <f>NOT(ISNA(VLOOKUP(A3896,des!B:B,1,FALSE)))</f>
        <v>0</v>
      </c>
      <c r="E3896" s="3" t="str">
        <f>IF(D3896,VLOOKUP(A3896,des!B:Q,11,FALSE),"")</f>
        <v/>
      </c>
      <c r="F3896" s="3" t="b">
        <f t="shared" si="240"/>
        <v>0</v>
      </c>
      <c r="G3896" s="3" t="str">
        <f t="shared" si="241"/>
        <v/>
      </c>
      <c r="H3896" s="3" t="str">
        <f>IF(D3896,VLOOKUP(A3896,des!B:Q,12,FALSE),"")</f>
        <v/>
      </c>
      <c r="I3896" s="3" t="b">
        <f t="shared" si="242"/>
        <v>0</v>
      </c>
      <c r="J3896" s="3" t="str">
        <f t="shared" si="243"/>
        <v/>
      </c>
    </row>
    <row r="3897" spans="1:10" x14ac:dyDescent="0.2">
      <c r="A3897" t="s">
        <v>14516</v>
      </c>
      <c r="B3897" t="s">
        <v>14517</v>
      </c>
      <c r="C3897" t="s">
        <v>14518</v>
      </c>
      <c r="D3897" s="3" t="b">
        <f>NOT(ISNA(VLOOKUP(A3897,des!B:B,1,FALSE)))</f>
        <v>0</v>
      </c>
      <c r="E3897" s="3" t="str">
        <f>IF(D3897,VLOOKUP(A3897,des!B:Q,11,FALSE),"")</f>
        <v/>
      </c>
      <c r="F3897" s="3" t="b">
        <f t="shared" si="240"/>
        <v>0</v>
      </c>
      <c r="G3897" s="3" t="str">
        <f t="shared" si="241"/>
        <v/>
      </c>
      <c r="H3897" s="3" t="str">
        <f>IF(D3897,VLOOKUP(A3897,des!B:Q,12,FALSE),"")</f>
        <v/>
      </c>
      <c r="I3897" s="3" t="b">
        <f t="shared" si="242"/>
        <v>0</v>
      </c>
      <c r="J3897" s="3" t="str">
        <f t="shared" si="243"/>
        <v/>
      </c>
    </row>
    <row r="3898" spans="1:10" x14ac:dyDescent="0.2">
      <c r="A3898" t="s">
        <v>14519</v>
      </c>
      <c r="B3898" t="s">
        <v>14520</v>
      </c>
      <c r="C3898" t="s">
        <v>14521</v>
      </c>
      <c r="D3898" s="3" t="b">
        <f>NOT(ISNA(VLOOKUP(A3898,des!B:B,1,FALSE)))</f>
        <v>0</v>
      </c>
      <c r="E3898" s="3" t="str">
        <f>IF(D3898,VLOOKUP(A3898,des!B:Q,11,FALSE),"")</f>
        <v/>
      </c>
      <c r="F3898" s="3" t="b">
        <f t="shared" si="240"/>
        <v>0</v>
      </c>
      <c r="G3898" s="3" t="str">
        <f t="shared" si="241"/>
        <v/>
      </c>
      <c r="H3898" s="3" t="str">
        <f>IF(D3898,VLOOKUP(A3898,des!B:Q,12,FALSE),"")</f>
        <v/>
      </c>
      <c r="I3898" s="3" t="b">
        <f t="shared" si="242"/>
        <v>0</v>
      </c>
      <c r="J3898" s="3" t="str">
        <f t="shared" si="243"/>
        <v/>
      </c>
    </row>
    <row r="3899" spans="1:10" x14ac:dyDescent="0.2">
      <c r="A3899" t="s">
        <v>14522</v>
      </c>
      <c r="B3899" t="s">
        <v>14523</v>
      </c>
      <c r="C3899" t="s">
        <v>14524</v>
      </c>
      <c r="D3899" s="3" t="b">
        <f>NOT(ISNA(VLOOKUP(A3899,des!B:B,1,FALSE)))</f>
        <v>0</v>
      </c>
      <c r="E3899" s="3" t="str">
        <f>IF(D3899,VLOOKUP(A3899,des!B:Q,11,FALSE),"")</f>
        <v/>
      </c>
      <c r="F3899" s="3" t="b">
        <f t="shared" si="240"/>
        <v>0</v>
      </c>
      <c r="G3899" s="3" t="str">
        <f t="shared" si="241"/>
        <v/>
      </c>
      <c r="H3899" s="3" t="str">
        <f>IF(D3899,VLOOKUP(A3899,des!B:Q,12,FALSE),"")</f>
        <v/>
      </c>
      <c r="I3899" s="3" t="b">
        <f t="shared" si="242"/>
        <v>0</v>
      </c>
      <c r="J3899" s="3" t="str">
        <f t="shared" si="243"/>
        <v/>
      </c>
    </row>
    <row r="3900" spans="1:10" x14ac:dyDescent="0.2">
      <c r="A3900" t="s">
        <v>14525</v>
      </c>
      <c r="B3900" t="s">
        <v>14526</v>
      </c>
      <c r="C3900" t="s">
        <v>14527</v>
      </c>
      <c r="D3900" s="3" t="b">
        <f>NOT(ISNA(VLOOKUP(A3900,des!B:B,1,FALSE)))</f>
        <v>0</v>
      </c>
      <c r="E3900" s="3" t="str">
        <f>IF(D3900,VLOOKUP(A3900,des!B:Q,11,FALSE),"")</f>
        <v/>
      </c>
      <c r="F3900" s="3" t="b">
        <f t="shared" si="240"/>
        <v>0</v>
      </c>
      <c r="G3900" s="3" t="str">
        <f t="shared" si="241"/>
        <v/>
      </c>
      <c r="H3900" s="3" t="str">
        <f>IF(D3900,VLOOKUP(A3900,des!B:Q,12,FALSE),"")</f>
        <v/>
      </c>
      <c r="I3900" s="3" t="b">
        <f t="shared" si="242"/>
        <v>0</v>
      </c>
      <c r="J3900" s="3" t="str">
        <f t="shared" si="243"/>
        <v/>
      </c>
    </row>
    <row r="3901" spans="1:10" x14ac:dyDescent="0.2">
      <c r="A3901" t="s">
        <v>14528</v>
      </c>
      <c r="B3901" t="s">
        <v>14529</v>
      </c>
      <c r="C3901" t="s">
        <v>14530</v>
      </c>
      <c r="D3901" s="3" t="b">
        <f>NOT(ISNA(VLOOKUP(A3901,des!B:B,1,FALSE)))</f>
        <v>0</v>
      </c>
      <c r="E3901" s="3" t="str">
        <f>IF(D3901,VLOOKUP(A3901,des!B:Q,11,FALSE),"")</f>
        <v/>
      </c>
      <c r="F3901" s="3" t="b">
        <f t="shared" si="240"/>
        <v>0</v>
      </c>
      <c r="G3901" s="3" t="str">
        <f t="shared" si="241"/>
        <v/>
      </c>
      <c r="H3901" s="3" t="str">
        <f>IF(D3901,VLOOKUP(A3901,des!B:Q,12,FALSE),"")</f>
        <v/>
      </c>
      <c r="I3901" s="3" t="b">
        <f t="shared" si="242"/>
        <v>0</v>
      </c>
      <c r="J3901" s="3" t="str">
        <f t="shared" si="243"/>
        <v/>
      </c>
    </row>
    <row r="3902" spans="1:10" x14ac:dyDescent="0.2">
      <c r="A3902" t="s">
        <v>14531</v>
      </c>
      <c r="B3902" t="s">
        <v>14532</v>
      </c>
      <c r="C3902" t="s">
        <v>14533</v>
      </c>
      <c r="D3902" s="3" t="b">
        <f>NOT(ISNA(VLOOKUP(A3902,des!B:B,1,FALSE)))</f>
        <v>0</v>
      </c>
      <c r="E3902" s="3" t="str">
        <f>IF(D3902,VLOOKUP(A3902,des!B:Q,11,FALSE),"")</f>
        <v/>
      </c>
      <c r="F3902" s="3" t="b">
        <f t="shared" si="240"/>
        <v>0</v>
      </c>
      <c r="G3902" s="3" t="str">
        <f t="shared" si="241"/>
        <v/>
      </c>
      <c r="H3902" s="3" t="str">
        <f>IF(D3902,VLOOKUP(A3902,des!B:Q,12,FALSE),"")</f>
        <v/>
      </c>
      <c r="I3902" s="3" t="b">
        <f t="shared" si="242"/>
        <v>0</v>
      </c>
      <c r="J3902" s="3" t="str">
        <f t="shared" si="243"/>
        <v/>
      </c>
    </row>
    <row r="3903" spans="1:10" x14ac:dyDescent="0.2">
      <c r="A3903" t="s">
        <v>14534</v>
      </c>
      <c r="B3903" t="s">
        <v>14535</v>
      </c>
      <c r="C3903" t="s">
        <v>14536</v>
      </c>
      <c r="D3903" s="3" t="b">
        <f>NOT(ISNA(VLOOKUP(A3903,des!B:B,1,FALSE)))</f>
        <v>0</v>
      </c>
      <c r="E3903" s="3" t="str">
        <f>IF(D3903,VLOOKUP(A3903,des!B:Q,11,FALSE),"")</f>
        <v/>
      </c>
      <c r="F3903" s="3" t="b">
        <f t="shared" si="240"/>
        <v>0</v>
      </c>
      <c r="G3903" s="3" t="str">
        <f t="shared" si="241"/>
        <v/>
      </c>
      <c r="H3903" s="3" t="str">
        <f>IF(D3903,VLOOKUP(A3903,des!B:Q,12,FALSE),"")</f>
        <v/>
      </c>
      <c r="I3903" s="3" t="b">
        <f t="shared" si="242"/>
        <v>0</v>
      </c>
      <c r="J3903" s="3" t="str">
        <f t="shared" si="243"/>
        <v/>
      </c>
    </row>
    <row r="3904" spans="1:10" x14ac:dyDescent="0.2">
      <c r="A3904" t="s">
        <v>14537</v>
      </c>
      <c r="B3904" t="s">
        <v>14538</v>
      </c>
      <c r="C3904" t="s">
        <v>14539</v>
      </c>
      <c r="D3904" s="3" t="b">
        <f>NOT(ISNA(VLOOKUP(A3904,des!B:B,1,FALSE)))</f>
        <v>0</v>
      </c>
      <c r="E3904" s="3" t="str">
        <f>IF(D3904,VLOOKUP(A3904,des!B:Q,11,FALSE),"")</f>
        <v/>
      </c>
      <c r="F3904" s="3" t="b">
        <f t="shared" si="240"/>
        <v>0</v>
      </c>
      <c r="G3904" s="3" t="str">
        <f t="shared" si="241"/>
        <v/>
      </c>
      <c r="H3904" s="3" t="str">
        <f>IF(D3904,VLOOKUP(A3904,des!B:Q,12,FALSE),"")</f>
        <v/>
      </c>
      <c r="I3904" s="3" t="b">
        <f t="shared" si="242"/>
        <v>0</v>
      </c>
      <c r="J3904" s="3" t="str">
        <f t="shared" si="243"/>
        <v/>
      </c>
    </row>
    <row r="3905" spans="1:10" x14ac:dyDescent="0.2">
      <c r="A3905" t="s">
        <v>14540</v>
      </c>
      <c r="B3905" t="s">
        <v>14541</v>
      </c>
      <c r="C3905" t="s">
        <v>14542</v>
      </c>
      <c r="D3905" s="3" t="b">
        <f>NOT(ISNA(VLOOKUP(A3905,des!B:B,1,FALSE)))</f>
        <v>0</v>
      </c>
      <c r="E3905" s="3" t="str">
        <f>IF(D3905,VLOOKUP(A3905,des!B:Q,11,FALSE),"")</f>
        <v/>
      </c>
      <c r="F3905" s="3" t="b">
        <f t="shared" si="240"/>
        <v>0</v>
      </c>
      <c r="G3905" s="3" t="str">
        <f t="shared" si="241"/>
        <v/>
      </c>
      <c r="H3905" s="3" t="str">
        <f>IF(D3905,VLOOKUP(A3905,des!B:Q,12,FALSE),"")</f>
        <v/>
      </c>
      <c r="I3905" s="3" t="b">
        <f t="shared" si="242"/>
        <v>0</v>
      </c>
      <c r="J3905" s="3" t="str">
        <f t="shared" si="243"/>
        <v/>
      </c>
    </row>
    <row r="3906" spans="1:10" x14ac:dyDescent="0.2">
      <c r="A3906" t="s">
        <v>14543</v>
      </c>
      <c r="B3906" t="s">
        <v>14544</v>
      </c>
      <c r="C3906" t="s">
        <v>14545</v>
      </c>
      <c r="D3906" s="3" t="b">
        <f>NOT(ISNA(VLOOKUP(A3906,des!B:B,1,FALSE)))</f>
        <v>0</v>
      </c>
      <c r="E3906" s="3" t="str">
        <f>IF(D3906,VLOOKUP(A3906,des!B:Q,11,FALSE),"")</f>
        <v/>
      </c>
      <c r="F3906" s="3" t="b">
        <f t="shared" si="240"/>
        <v>0</v>
      </c>
      <c r="G3906" s="3" t="str">
        <f t="shared" si="241"/>
        <v/>
      </c>
      <c r="H3906" s="3" t="str">
        <f>IF(D3906,VLOOKUP(A3906,des!B:Q,12,FALSE),"")</f>
        <v/>
      </c>
      <c r="I3906" s="3" t="b">
        <f t="shared" si="242"/>
        <v>0</v>
      </c>
      <c r="J3906" s="3" t="str">
        <f t="shared" si="243"/>
        <v/>
      </c>
    </row>
    <row r="3907" spans="1:10" x14ac:dyDescent="0.2">
      <c r="A3907" t="s">
        <v>14546</v>
      </c>
      <c r="B3907" t="s">
        <v>14547</v>
      </c>
      <c r="C3907" t="s">
        <v>14548</v>
      </c>
      <c r="D3907" s="3" t="b">
        <f>NOT(ISNA(VLOOKUP(A3907,des!B:B,1,FALSE)))</f>
        <v>0</v>
      </c>
      <c r="E3907" s="3" t="str">
        <f>IF(D3907,VLOOKUP(A3907,des!B:Q,11,FALSE),"")</f>
        <v/>
      </c>
      <c r="F3907" s="3" t="b">
        <f t="shared" si="240"/>
        <v>0</v>
      </c>
      <c r="G3907" s="3" t="str">
        <f t="shared" si="241"/>
        <v/>
      </c>
      <c r="H3907" s="3" t="str">
        <f>IF(D3907,VLOOKUP(A3907,des!B:Q,12,FALSE),"")</f>
        <v/>
      </c>
      <c r="I3907" s="3" t="b">
        <f t="shared" si="242"/>
        <v>0</v>
      </c>
      <c r="J3907" s="3" t="str">
        <f t="shared" si="243"/>
        <v/>
      </c>
    </row>
    <row r="3908" spans="1:10" x14ac:dyDescent="0.2">
      <c r="A3908" t="s">
        <v>14549</v>
      </c>
      <c r="B3908" t="s">
        <v>14550</v>
      </c>
      <c r="C3908" t="s">
        <v>14551</v>
      </c>
      <c r="D3908" s="3" t="b">
        <f>NOT(ISNA(VLOOKUP(A3908,des!B:B,1,FALSE)))</f>
        <v>0</v>
      </c>
      <c r="E3908" s="3" t="str">
        <f>IF(D3908,VLOOKUP(A3908,des!B:Q,11,FALSE),"")</f>
        <v/>
      </c>
      <c r="F3908" s="3" t="b">
        <f t="shared" si="240"/>
        <v>0</v>
      </c>
      <c r="G3908" s="3" t="str">
        <f t="shared" si="241"/>
        <v/>
      </c>
      <c r="H3908" s="3" t="str">
        <f>IF(D3908,VLOOKUP(A3908,des!B:Q,12,FALSE),"")</f>
        <v/>
      </c>
      <c r="I3908" s="3" t="b">
        <f t="shared" si="242"/>
        <v>0</v>
      </c>
      <c r="J3908" s="3" t="str">
        <f t="shared" si="243"/>
        <v/>
      </c>
    </row>
    <row r="3909" spans="1:10" x14ac:dyDescent="0.2">
      <c r="A3909" t="s">
        <v>14552</v>
      </c>
      <c r="B3909" t="s">
        <v>14553</v>
      </c>
      <c r="C3909" t="s">
        <v>14554</v>
      </c>
      <c r="D3909" s="3" t="b">
        <f>NOT(ISNA(VLOOKUP(A3909,des!B:B,1,FALSE)))</f>
        <v>0</v>
      </c>
      <c r="E3909" s="3" t="str">
        <f>IF(D3909,VLOOKUP(A3909,des!B:Q,11,FALSE),"")</f>
        <v/>
      </c>
      <c r="F3909" s="3" t="b">
        <f t="shared" ref="F3909:F3972" si="244">IF(D3909,IF(E3909&lt;&gt;B3909,TRUE,FALSE),FALSE)</f>
        <v>0</v>
      </c>
      <c r="G3909" s="3" t="str">
        <f t="shared" si="241"/>
        <v/>
      </c>
      <c r="H3909" s="3" t="str">
        <f>IF(D3909,VLOOKUP(A3909,des!B:Q,12,FALSE),"")</f>
        <v/>
      </c>
      <c r="I3909" s="3" t="b">
        <f t="shared" si="242"/>
        <v>0</v>
      </c>
      <c r="J3909" s="3" t="str">
        <f t="shared" si="243"/>
        <v/>
      </c>
    </row>
    <row r="3910" spans="1:10" x14ac:dyDescent="0.2">
      <c r="A3910" t="s">
        <v>14555</v>
      </c>
      <c r="B3910" t="s">
        <v>14556</v>
      </c>
      <c r="C3910" t="s">
        <v>14557</v>
      </c>
      <c r="D3910" s="3" t="b">
        <f>NOT(ISNA(VLOOKUP(A3910,des!B:B,1,FALSE)))</f>
        <v>0</v>
      </c>
      <c r="E3910" s="3" t="str">
        <f>IF(D3910,VLOOKUP(A3910,des!B:Q,11,FALSE),"")</f>
        <v/>
      </c>
      <c r="F3910" s="3" t="b">
        <f t="shared" si="244"/>
        <v>0</v>
      </c>
      <c r="G3910" s="3" t="str">
        <f t="shared" ref="G3910:G3973" si="245">IF(F3910,CONCATENATE($A$1,A3910,$B$1,E3910,$C$1),"")</f>
        <v/>
      </c>
      <c r="H3910" s="3" t="str">
        <f>IF(D3910,VLOOKUP(A3910,des!B:Q,12,FALSE),"")</f>
        <v/>
      </c>
      <c r="I3910" s="3" t="b">
        <f t="shared" ref="I3910:I3973" si="246">IF(D3910,IF(H3910&lt;&gt;C3910,TRUE,FALSE),FALSE)</f>
        <v>0</v>
      </c>
      <c r="J3910" s="3" t="str">
        <f t="shared" ref="J3910:J3973" si="247">IF(I3910,CONCATENATE($A$2,A3910,$B$2,H3910,$C$2),"")</f>
        <v/>
      </c>
    </row>
    <row r="3911" spans="1:10" x14ac:dyDescent="0.2">
      <c r="A3911" t="s">
        <v>14558</v>
      </c>
      <c r="B3911" t="s">
        <v>14559</v>
      </c>
      <c r="C3911" t="s">
        <v>14560</v>
      </c>
      <c r="D3911" s="3" t="b">
        <f>NOT(ISNA(VLOOKUP(A3911,des!B:B,1,FALSE)))</f>
        <v>0</v>
      </c>
      <c r="E3911" s="3" t="str">
        <f>IF(D3911,VLOOKUP(A3911,des!B:Q,11,FALSE),"")</f>
        <v/>
      </c>
      <c r="F3911" s="3" t="b">
        <f t="shared" si="244"/>
        <v>0</v>
      </c>
      <c r="G3911" s="3" t="str">
        <f t="shared" si="245"/>
        <v/>
      </c>
      <c r="H3911" s="3" t="str">
        <f>IF(D3911,VLOOKUP(A3911,des!B:Q,12,FALSE),"")</f>
        <v/>
      </c>
      <c r="I3911" s="3" t="b">
        <f t="shared" si="246"/>
        <v>0</v>
      </c>
      <c r="J3911" s="3" t="str">
        <f t="shared" si="247"/>
        <v/>
      </c>
    </row>
    <row r="3912" spans="1:10" x14ac:dyDescent="0.2">
      <c r="A3912" t="s">
        <v>14561</v>
      </c>
      <c r="B3912" t="s">
        <v>14562</v>
      </c>
      <c r="C3912" t="s">
        <v>14563</v>
      </c>
      <c r="D3912" s="3" t="b">
        <f>NOT(ISNA(VLOOKUP(A3912,des!B:B,1,FALSE)))</f>
        <v>0</v>
      </c>
      <c r="E3912" s="3" t="str">
        <f>IF(D3912,VLOOKUP(A3912,des!B:Q,11,FALSE),"")</f>
        <v/>
      </c>
      <c r="F3912" s="3" t="b">
        <f t="shared" si="244"/>
        <v>0</v>
      </c>
      <c r="G3912" s="3" t="str">
        <f t="shared" si="245"/>
        <v/>
      </c>
      <c r="H3912" s="3" t="str">
        <f>IF(D3912,VLOOKUP(A3912,des!B:Q,12,FALSE),"")</f>
        <v/>
      </c>
      <c r="I3912" s="3" t="b">
        <f t="shared" si="246"/>
        <v>0</v>
      </c>
      <c r="J3912" s="3" t="str">
        <f t="shared" si="247"/>
        <v/>
      </c>
    </row>
    <row r="3913" spans="1:10" x14ac:dyDescent="0.2">
      <c r="A3913" t="s">
        <v>14564</v>
      </c>
      <c r="B3913" t="s">
        <v>14565</v>
      </c>
      <c r="C3913" t="s">
        <v>14566</v>
      </c>
      <c r="D3913" s="3" t="b">
        <f>NOT(ISNA(VLOOKUP(A3913,des!B:B,1,FALSE)))</f>
        <v>0</v>
      </c>
      <c r="E3913" s="3" t="str">
        <f>IF(D3913,VLOOKUP(A3913,des!B:Q,11,FALSE),"")</f>
        <v/>
      </c>
      <c r="F3913" s="3" t="b">
        <f t="shared" si="244"/>
        <v>0</v>
      </c>
      <c r="G3913" s="3" t="str">
        <f t="shared" si="245"/>
        <v/>
      </c>
      <c r="H3913" s="3" t="str">
        <f>IF(D3913,VLOOKUP(A3913,des!B:Q,12,FALSE),"")</f>
        <v/>
      </c>
      <c r="I3913" s="3" t="b">
        <f t="shared" si="246"/>
        <v>0</v>
      </c>
      <c r="J3913" s="3" t="str">
        <f t="shared" si="247"/>
        <v/>
      </c>
    </row>
    <row r="3914" spans="1:10" x14ac:dyDescent="0.2">
      <c r="A3914" t="s">
        <v>14567</v>
      </c>
      <c r="B3914" t="s">
        <v>14568</v>
      </c>
      <c r="C3914" t="s">
        <v>14569</v>
      </c>
      <c r="D3914" s="3" t="b">
        <f>NOT(ISNA(VLOOKUP(A3914,des!B:B,1,FALSE)))</f>
        <v>0</v>
      </c>
      <c r="E3914" s="3" t="str">
        <f>IF(D3914,VLOOKUP(A3914,des!B:Q,11,FALSE),"")</f>
        <v/>
      </c>
      <c r="F3914" s="3" t="b">
        <f t="shared" si="244"/>
        <v>0</v>
      </c>
      <c r="G3914" s="3" t="str">
        <f t="shared" si="245"/>
        <v/>
      </c>
      <c r="H3914" s="3" t="str">
        <f>IF(D3914,VLOOKUP(A3914,des!B:Q,12,FALSE),"")</f>
        <v/>
      </c>
      <c r="I3914" s="3" t="b">
        <f t="shared" si="246"/>
        <v>0</v>
      </c>
      <c r="J3914" s="3" t="str">
        <f t="shared" si="247"/>
        <v/>
      </c>
    </row>
    <row r="3915" spans="1:10" x14ac:dyDescent="0.2">
      <c r="A3915" t="s">
        <v>14570</v>
      </c>
      <c r="B3915" t="s">
        <v>14571</v>
      </c>
      <c r="C3915" t="s">
        <v>14572</v>
      </c>
      <c r="D3915" s="3" t="b">
        <f>NOT(ISNA(VLOOKUP(A3915,des!B:B,1,FALSE)))</f>
        <v>0</v>
      </c>
      <c r="E3915" s="3" t="str">
        <f>IF(D3915,VLOOKUP(A3915,des!B:Q,11,FALSE),"")</f>
        <v/>
      </c>
      <c r="F3915" s="3" t="b">
        <f t="shared" si="244"/>
        <v>0</v>
      </c>
      <c r="G3915" s="3" t="str">
        <f t="shared" si="245"/>
        <v/>
      </c>
      <c r="H3915" s="3" t="str">
        <f>IF(D3915,VLOOKUP(A3915,des!B:Q,12,FALSE),"")</f>
        <v/>
      </c>
      <c r="I3915" s="3" t="b">
        <f t="shared" si="246"/>
        <v>0</v>
      </c>
      <c r="J3915" s="3" t="str">
        <f t="shared" si="247"/>
        <v/>
      </c>
    </row>
    <row r="3916" spans="1:10" x14ac:dyDescent="0.2">
      <c r="A3916" t="s">
        <v>14573</v>
      </c>
      <c r="B3916" t="s">
        <v>14574</v>
      </c>
      <c r="C3916" t="s">
        <v>14575</v>
      </c>
      <c r="D3916" s="3" t="b">
        <f>NOT(ISNA(VLOOKUP(A3916,des!B:B,1,FALSE)))</f>
        <v>0</v>
      </c>
      <c r="E3916" s="3" t="str">
        <f>IF(D3916,VLOOKUP(A3916,des!B:Q,11,FALSE),"")</f>
        <v/>
      </c>
      <c r="F3916" s="3" t="b">
        <f t="shared" si="244"/>
        <v>0</v>
      </c>
      <c r="G3916" s="3" t="str">
        <f t="shared" si="245"/>
        <v/>
      </c>
      <c r="H3916" s="3" t="str">
        <f>IF(D3916,VLOOKUP(A3916,des!B:Q,12,FALSE),"")</f>
        <v/>
      </c>
      <c r="I3916" s="3" t="b">
        <f t="shared" si="246"/>
        <v>0</v>
      </c>
      <c r="J3916" s="3" t="str">
        <f t="shared" si="247"/>
        <v/>
      </c>
    </row>
    <row r="3917" spans="1:10" x14ac:dyDescent="0.2">
      <c r="A3917" t="s">
        <v>14576</v>
      </c>
      <c r="B3917" t="s">
        <v>14577</v>
      </c>
      <c r="C3917" t="s">
        <v>14578</v>
      </c>
      <c r="D3917" s="3" t="b">
        <f>NOT(ISNA(VLOOKUP(A3917,des!B:B,1,FALSE)))</f>
        <v>0</v>
      </c>
      <c r="E3917" s="3" t="str">
        <f>IF(D3917,VLOOKUP(A3917,des!B:Q,11,FALSE),"")</f>
        <v/>
      </c>
      <c r="F3917" s="3" t="b">
        <f t="shared" si="244"/>
        <v>0</v>
      </c>
      <c r="G3917" s="3" t="str">
        <f t="shared" si="245"/>
        <v/>
      </c>
      <c r="H3917" s="3" t="str">
        <f>IF(D3917,VLOOKUP(A3917,des!B:Q,12,FALSE),"")</f>
        <v/>
      </c>
      <c r="I3917" s="3" t="b">
        <f t="shared" si="246"/>
        <v>0</v>
      </c>
      <c r="J3917" s="3" t="str">
        <f t="shared" si="247"/>
        <v/>
      </c>
    </row>
    <row r="3918" spans="1:10" x14ac:dyDescent="0.2">
      <c r="A3918" t="s">
        <v>14579</v>
      </c>
      <c r="B3918" t="s">
        <v>14580</v>
      </c>
      <c r="C3918" t="s">
        <v>14581</v>
      </c>
      <c r="D3918" s="3" t="b">
        <f>NOT(ISNA(VLOOKUP(A3918,des!B:B,1,FALSE)))</f>
        <v>0</v>
      </c>
      <c r="E3918" s="3" t="str">
        <f>IF(D3918,VLOOKUP(A3918,des!B:Q,11,FALSE),"")</f>
        <v/>
      </c>
      <c r="F3918" s="3" t="b">
        <f t="shared" si="244"/>
        <v>0</v>
      </c>
      <c r="G3918" s="3" t="str">
        <f t="shared" si="245"/>
        <v/>
      </c>
      <c r="H3918" s="3" t="str">
        <f>IF(D3918,VLOOKUP(A3918,des!B:Q,12,FALSE),"")</f>
        <v/>
      </c>
      <c r="I3918" s="3" t="b">
        <f t="shared" si="246"/>
        <v>0</v>
      </c>
      <c r="J3918" s="3" t="str">
        <f t="shared" si="247"/>
        <v/>
      </c>
    </row>
    <row r="3919" spans="1:10" x14ac:dyDescent="0.2">
      <c r="A3919" t="s">
        <v>14582</v>
      </c>
      <c r="B3919" t="s">
        <v>14583</v>
      </c>
      <c r="C3919" t="s">
        <v>14584</v>
      </c>
      <c r="D3919" s="3" t="b">
        <f>NOT(ISNA(VLOOKUP(A3919,des!B:B,1,FALSE)))</f>
        <v>0</v>
      </c>
      <c r="E3919" s="3" t="str">
        <f>IF(D3919,VLOOKUP(A3919,des!B:Q,11,FALSE),"")</f>
        <v/>
      </c>
      <c r="F3919" s="3" t="b">
        <f t="shared" si="244"/>
        <v>0</v>
      </c>
      <c r="G3919" s="3" t="str">
        <f t="shared" si="245"/>
        <v/>
      </c>
      <c r="H3919" s="3" t="str">
        <f>IF(D3919,VLOOKUP(A3919,des!B:Q,12,FALSE),"")</f>
        <v/>
      </c>
      <c r="I3919" s="3" t="b">
        <f t="shared" si="246"/>
        <v>0</v>
      </c>
      <c r="J3919" s="3" t="str">
        <f t="shared" si="247"/>
        <v/>
      </c>
    </row>
    <row r="3920" spans="1:10" x14ac:dyDescent="0.2">
      <c r="A3920" t="s">
        <v>14585</v>
      </c>
      <c r="B3920" t="s">
        <v>14586</v>
      </c>
      <c r="C3920" t="s">
        <v>14587</v>
      </c>
      <c r="D3920" s="3" t="b">
        <f>NOT(ISNA(VLOOKUP(A3920,des!B:B,1,FALSE)))</f>
        <v>0</v>
      </c>
      <c r="E3920" s="3" t="str">
        <f>IF(D3920,VLOOKUP(A3920,des!B:Q,11,FALSE),"")</f>
        <v/>
      </c>
      <c r="F3920" s="3" t="b">
        <f t="shared" si="244"/>
        <v>0</v>
      </c>
      <c r="G3920" s="3" t="str">
        <f t="shared" si="245"/>
        <v/>
      </c>
      <c r="H3920" s="3" t="str">
        <f>IF(D3920,VLOOKUP(A3920,des!B:Q,12,FALSE),"")</f>
        <v/>
      </c>
      <c r="I3920" s="3" t="b">
        <f t="shared" si="246"/>
        <v>0</v>
      </c>
      <c r="J3920" s="3" t="str">
        <f t="shared" si="247"/>
        <v/>
      </c>
    </row>
    <row r="3921" spans="1:10" x14ac:dyDescent="0.2">
      <c r="A3921" t="s">
        <v>14588</v>
      </c>
      <c r="B3921" t="s">
        <v>14589</v>
      </c>
      <c r="C3921" t="s">
        <v>14590</v>
      </c>
      <c r="D3921" s="3" t="b">
        <f>NOT(ISNA(VLOOKUP(A3921,des!B:B,1,FALSE)))</f>
        <v>0</v>
      </c>
      <c r="E3921" s="3" t="str">
        <f>IF(D3921,VLOOKUP(A3921,des!B:Q,11,FALSE),"")</f>
        <v/>
      </c>
      <c r="F3921" s="3" t="b">
        <f t="shared" si="244"/>
        <v>0</v>
      </c>
      <c r="G3921" s="3" t="str">
        <f t="shared" si="245"/>
        <v/>
      </c>
      <c r="H3921" s="3" t="str">
        <f>IF(D3921,VLOOKUP(A3921,des!B:Q,12,FALSE),"")</f>
        <v/>
      </c>
      <c r="I3921" s="3" t="b">
        <f t="shared" si="246"/>
        <v>0</v>
      </c>
      <c r="J3921" s="3" t="str">
        <f t="shared" si="247"/>
        <v/>
      </c>
    </row>
    <row r="3922" spans="1:10" x14ac:dyDescent="0.2">
      <c r="A3922" t="s">
        <v>14591</v>
      </c>
      <c r="B3922" t="s">
        <v>14592</v>
      </c>
      <c r="C3922" t="s">
        <v>14593</v>
      </c>
      <c r="D3922" s="3" t="b">
        <f>NOT(ISNA(VLOOKUP(A3922,des!B:B,1,FALSE)))</f>
        <v>0</v>
      </c>
      <c r="E3922" s="3" t="str">
        <f>IF(D3922,VLOOKUP(A3922,des!B:Q,11,FALSE),"")</f>
        <v/>
      </c>
      <c r="F3922" s="3" t="b">
        <f t="shared" si="244"/>
        <v>0</v>
      </c>
      <c r="G3922" s="3" t="str">
        <f t="shared" si="245"/>
        <v/>
      </c>
      <c r="H3922" s="3" t="str">
        <f>IF(D3922,VLOOKUP(A3922,des!B:Q,12,FALSE),"")</f>
        <v/>
      </c>
      <c r="I3922" s="3" t="b">
        <f t="shared" si="246"/>
        <v>0</v>
      </c>
      <c r="J3922" s="3" t="str">
        <f t="shared" si="247"/>
        <v/>
      </c>
    </row>
    <row r="3923" spans="1:10" x14ac:dyDescent="0.2">
      <c r="A3923" t="s">
        <v>14594</v>
      </c>
      <c r="B3923" t="s">
        <v>14595</v>
      </c>
      <c r="C3923" t="s">
        <v>14596</v>
      </c>
      <c r="D3923" s="3" t="b">
        <f>NOT(ISNA(VLOOKUP(A3923,des!B:B,1,FALSE)))</f>
        <v>0</v>
      </c>
      <c r="E3923" s="3" t="str">
        <f>IF(D3923,VLOOKUP(A3923,des!B:Q,11,FALSE),"")</f>
        <v/>
      </c>
      <c r="F3923" s="3" t="b">
        <f t="shared" si="244"/>
        <v>0</v>
      </c>
      <c r="G3923" s="3" t="str">
        <f t="shared" si="245"/>
        <v/>
      </c>
      <c r="H3923" s="3" t="str">
        <f>IF(D3923,VLOOKUP(A3923,des!B:Q,12,FALSE),"")</f>
        <v/>
      </c>
      <c r="I3923" s="3" t="b">
        <f t="shared" si="246"/>
        <v>0</v>
      </c>
      <c r="J3923" s="3" t="str">
        <f t="shared" si="247"/>
        <v/>
      </c>
    </row>
    <row r="3924" spans="1:10" x14ac:dyDescent="0.2">
      <c r="A3924" t="s">
        <v>14597</v>
      </c>
      <c r="B3924" t="s">
        <v>14598</v>
      </c>
      <c r="C3924" t="s">
        <v>14599</v>
      </c>
      <c r="D3924" s="3" t="b">
        <f>NOT(ISNA(VLOOKUP(A3924,des!B:B,1,FALSE)))</f>
        <v>0</v>
      </c>
      <c r="E3924" s="3" t="str">
        <f>IF(D3924,VLOOKUP(A3924,des!B:Q,11,FALSE),"")</f>
        <v/>
      </c>
      <c r="F3924" s="3" t="b">
        <f t="shared" si="244"/>
        <v>0</v>
      </c>
      <c r="G3924" s="3" t="str">
        <f t="shared" si="245"/>
        <v/>
      </c>
      <c r="H3924" s="3" t="str">
        <f>IF(D3924,VLOOKUP(A3924,des!B:Q,12,FALSE),"")</f>
        <v/>
      </c>
      <c r="I3924" s="3" t="b">
        <f t="shared" si="246"/>
        <v>0</v>
      </c>
      <c r="J3924" s="3" t="str">
        <f t="shared" si="247"/>
        <v/>
      </c>
    </row>
    <row r="3925" spans="1:10" x14ac:dyDescent="0.2">
      <c r="A3925" t="s">
        <v>14600</v>
      </c>
      <c r="B3925" t="s">
        <v>14601</v>
      </c>
      <c r="C3925" t="s">
        <v>14602</v>
      </c>
      <c r="D3925" s="3" t="b">
        <f>NOT(ISNA(VLOOKUP(A3925,des!B:B,1,FALSE)))</f>
        <v>0</v>
      </c>
      <c r="E3925" s="3" t="str">
        <f>IF(D3925,VLOOKUP(A3925,des!B:Q,11,FALSE),"")</f>
        <v/>
      </c>
      <c r="F3925" s="3" t="b">
        <f t="shared" si="244"/>
        <v>0</v>
      </c>
      <c r="G3925" s="3" t="str">
        <f t="shared" si="245"/>
        <v/>
      </c>
      <c r="H3925" s="3" t="str">
        <f>IF(D3925,VLOOKUP(A3925,des!B:Q,12,FALSE),"")</f>
        <v/>
      </c>
      <c r="I3925" s="3" t="b">
        <f t="shared" si="246"/>
        <v>0</v>
      </c>
      <c r="J3925" s="3" t="str">
        <f t="shared" si="247"/>
        <v/>
      </c>
    </row>
    <row r="3926" spans="1:10" x14ac:dyDescent="0.2">
      <c r="A3926" t="s">
        <v>14603</v>
      </c>
      <c r="B3926" t="s">
        <v>14604</v>
      </c>
      <c r="C3926" t="s">
        <v>14605</v>
      </c>
      <c r="D3926" s="3" t="b">
        <f>NOT(ISNA(VLOOKUP(A3926,des!B:B,1,FALSE)))</f>
        <v>0</v>
      </c>
      <c r="E3926" s="3" t="str">
        <f>IF(D3926,VLOOKUP(A3926,des!B:Q,11,FALSE),"")</f>
        <v/>
      </c>
      <c r="F3926" s="3" t="b">
        <f t="shared" si="244"/>
        <v>0</v>
      </c>
      <c r="G3926" s="3" t="str">
        <f t="shared" si="245"/>
        <v/>
      </c>
      <c r="H3926" s="3" t="str">
        <f>IF(D3926,VLOOKUP(A3926,des!B:Q,12,FALSE),"")</f>
        <v/>
      </c>
      <c r="I3926" s="3" t="b">
        <f t="shared" si="246"/>
        <v>0</v>
      </c>
      <c r="J3926" s="3" t="str">
        <f t="shared" si="247"/>
        <v/>
      </c>
    </row>
    <row r="3927" spans="1:10" x14ac:dyDescent="0.2">
      <c r="A3927" t="s">
        <v>14606</v>
      </c>
      <c r="B3927" t="s">
        <v>14607</v>
      </c>
      <c r="C3927" t="s">
        <v>14608</v>
      </c>
      <c r="D3927" s="3" t="b">
        <f>NOT(ISNA(VLOOKUP(A3927,des!B:B,1,FALSE)))</f>
        <v>0</v>
      </c>
      <c r="E3927" s="3" t="str">
        <f>IF(D3927,VLOOKUP(A3927,des!B:Q,11,FALSE),"")</f>
        <v/>
      </c>
      <c r="F3927" s="3" t="b">
        <f t="shared" si="244"/>
        <v>0</v>
      </c>
      <c r="G3927" s="3" t="str">
        <f t="shared" si="245"/>
        <v/>
      </c>
      <c r="H3927" s="3" t="str">
        <f>IF(D3927,VLOOKUP(A3927,des!B:Q,12,FALSE),"")</f>
        <v/>
      </c>
      <c r="I3927" s="3" t="b">
        <f t="shared" si="246"/>
        <v>0</v>
      </c>
      <c r="J3927" s="3" t="str">
        <f t="shared" si="247"/>
        <v/>
      </c>
    </row>
    <row r="3928" spans="1:10" x14ac:dyDescent="0.2">
      <c r="A3928" t="s">
        <v>14609</v>
      </c>
      <c r="B3928" t="s">
        <v>14610</v>
      </c>
      <c r="C3928" t="s">
        <v>14611</v>
      </c>
      <c r="D3928" s="3" t="b">
        <f>NOT(ISNA(VLOOKUP(A3928,des!B:B,1,FALSE)))</f>
        <v>0</v>
      </c>
      <c r="E3928" s="3" t="str">
        <f>IF(D3928,VLOOKUP(A3928,des!B:Q,11,FALSE),"")</f>
        <v/>
      </c>
      <c r="F3928" s="3" t="b">
        <f t="shared" si="244"/>
        <v>0</v>
      </c>
      <c r="G3928" s="3" t="str">
        <f t="shared" si="245"/>
        <v/>
      </c>
      <c r="H3928" s="3" t="str">
        <f>IF(D3928,VLOOKUP(A3928,des!B:Q,12,FALSE),"")</f>
        <v/>
      </c>
      <c r="I3928" s="3" t="b">
        <f t="shared" si="246"/>
        <v>0</v>
      </c>
      <c r="J3928" s="3" t="str">
        <f t="shared" si="247"/>
        <v/>
      </c>
    </row>
    <row r="3929" spans="1:10" x14ac:dyDescent="0.2">
      <c r="A3929" t="s">
        <v>14612</v>
      </c>
      <c r="B3929" t="s">
        <v>14613</v>
      </c>
      <c r="C3929" t="s">
        <v>14614</v>
      </c>
      <c r="D3929" s="3" t="b">
        <f>NOT(ISNA(VLOOKUP(A3929,des!B:B,1,FALSE)))</f>
        <v>0</v>
      </c>
      <c r="E3929" s="3" t="str">
        <f>IF(D3929,VLOOKUP(A3929,des!B:Q,11,FALSE),"")</f>
        <v/>
      </c>
      <c r="F3929" s="3" t="b">
        <f t="shared" si="244"/>
        <v>0</v>
      </c>
      <c r="G3929" s="3" t="str">
        <f t="shared" si="245"/>
        <v/>
      </c>
      <c r="H3929" s="3" t="str">
        <f>IF(D3929,VLOOKUP(A3929,des!B:Q,12,FALSE),"")</f>
        <v/>
      </c>
      <c r="I3929" s="3" t="b">
        <f t="shared" si="246"/>
        <v>0</v>
      </c>
      <c r="J3929" s="3" t="str">
        <f t="shared" si="247"/>
        <v/>
      </c>
    </row>
    <row r="3930" spans="1:10" x14ac:dyDescent="0.2">
      <c r="A3930" t="s">
        <v>14615</v>
      </c>
      <c r="B3930" t="s">
        <v>14616</v>
      </c>
      <c r="C3930" t="s">
        <v>14617</v>
      </c>
      <c r="D3930" s="3" t="b">
        <f>NOT(ISNA(VLOOKUP(A3930,des!B:B,1,FALSE)))</f>
        <v>0</v>
      </c>
      <c r="E3930" s="3" t="str">
        <f>IF(D3930,VLOOKUP(A3930,des!B:Q,11,FALSE),"")</f>
        <v/>
      </c>
      <c r="F3930" s="3" t="b">
        <f t="shared" si="244"/>
        <v>0</v>
      </c>
      <c r="G3930" s="3" t="str">
        <f t="shared" si="245"/>
        <v/>
      </c>
      <c r="H3930" s="3" t="str">
        <f>IF(D3930,VLOOKUP(A3930,des!B:Q,12,FALSE),"")</f>
        <v/>
      </c>
      <c r="I3930" s="3" t="b">
        <f t="shared" si="246"/>
        <v>0</v>
      </c>
      <c r="J3930" s="3" t="str">
        <f t="shared" si="247"/>
        <v/>
      </c>
    </row>
    <row r="3931" spans="1:10" x14ac:dyDescent="0.2">
      <c r="A3931" t="s">
        <v>14618</v>
      </c>
      <c r="B3931" t="s">
        <v>14619</v>
      </c>
      <c r="C3931" t="s">
        <v>14620</v>
      </c>
      <c r="D3931" s="3" t="b">
        <f>NOT(ISNA(VLOOKUP(A3931,des!B:B,1,FALSE)))</f>
        <v>0</v>
      </c>
      <c r="E3931" s="3" t="str">
        <f>IF(D3931,VLOOKUP(A3931,des!B:Q,11,FALSE),"")</f>
        <v/>
      </c>
      <c r="F3931" s="3" t="b">
        <f t="shared" si="244"/>
        <v>0</v>
      </c>
      <c r="G3931" s="3" t="str">
        <f t="shared" si="245"/>
        <v/>
      </c>
      <c r="H3931" s="3" t="str">
        <f>IF(D3931,VLOOKUP(A3931,des!B:Q,12,FALSE),"")</f>
        <v/>
      </c>
      <c r="I3931" s="3" t="b">
        <f t="shared" si="246"/>
        <v>0</v>
      </c>
      <c r="J3931" s="3" t="str">
        <f t="shared" si="247"/>
        <v/>
      </c>
    </row>
    <row r="3932" spans="1:10" x14ac:dyDescent="0.2">
      <c r="A3932" t="s">
        <v>14621</v>
      </c>
      <c r="B3932" t="s">
        <v>14622</v>
      </c>
      <c r="C3932" t="s">
        <v>14623</v>
      </c>
      <c r="D3932" s="3" t="b">
        <f>NOT(ISNA(VLOOKUP(A3932,des!B:B,1,FALSE)))</f>
        <v>0</v>
      </c>
      <c r="E3932" s="3" t="str">
        <f>IF(D3932,VLOOKUP(A3932,des!B:Q,11,FALSE),"")</f>
        <v/>
      </c>
      <c r="F3932" s="3" t="b">
        <f t="shared" si="244"/>
        <v>0</v>
      </c>
      <c r="G3932" s="3" t="str">
        <f t="shared" si="245"/>
        <v/>
      </c>
      <c r="H3932" s="3" t="str">
        <f>IF(D3932,VLOOKUP(A3932,des!B:Q,12,FALSE),"")</f>
        <v/>
      </c>
      <c r="I3932" s="3" t="b">
        <f t="shared" si="246"/>
        <v>0</v>
      </c>
      <c r="J3932" s="3" t="str">
        <f t="shared" si="247"/>
        <v/>
      </c>
    </row>
    <row r="3933" spans="1:10" x14ac:dyDescent="0.2">
      <c r="A3933" t="s">
        <v>14624</v>
      </c>
      <c r="B3933" t="s">
        <v>14625</v>
      </c>
      <c r="C3933" t="s">
        <v>14626</v>
      </c>
      <c r="D3933" s="3" t="b">
        <f>NOT(ISNA(VLOOKUP(A3933,des!B:B,1,FALSE)))</f>
        <v>0</v>
      </c>
      <c r="E3933" s="3" t="str">
        <f>IF(D3933,VLOOKUP(A3933,des!B:Q,11,FALSE),"")</f>
        <v/>
      </c>
      <c r="F3933" s="3" t="b">
        <f t="shared" si="244"/>
        <v>0</v>
      </c>
      <c r="G3933" s="3" t="str">
        <f t="shared" si="245"/>
        <v/>
      </c>
      <c r="H3933" s="3" t="str">
        <f>IF(D3933,VLOOKUP(A3933,des!B:Q,12,FALSE),"")</f>
        <v/>
      </c>
      <c r="I3933" s="3" t="b">
        <f t="shared" si="246"/>
        <v>0</v>
      </c>
      <c r="J3933" s="3" t="str">
        <f t="shared" si="247"/>
        <v/>
      </c>
    </row>
    <row r="3934" spans="1:10" x14ac:dyDescent="0.2">
      <c r="A3934" t="s">
        <v>14627</v>
      </c>
      <c r="B3934" t="s">
        <v>14628</v>
      </c>
      <c r="C3934" t="s">
        <v>14629</v>
      </c>
      <c r="D3934" s="3" t="b">
        <f>NOT(ISNA(VLOOKUP(A3934,des!B:B,1,FALSE)))</f>
        <v>0</v>
      </c>
      <c r="E3934" s="3" t="str">
        <f>IF(D3934,VLOOKUP(A3934,des!B:Q,11,FALSE),"")</f>
        <v/>
      </c>
      <c r="F3934" s="3" t="b">
        <f t="shared" si="244"/>
        <v>0</v>
      </c>
      <c r="G3934" s="3" t="str">
        <f t="shared" si="245"/>
        <v/>
      </c>
      <c r="H3934" s="3" t="str">
        <f>IF(D3934,VLOOKUP(A3934,des!B:Q,12,FALSE),"")</f>
        <v/>
      </c>
      <c r="I3934" s="3" t="b">
        <f t="shared" si="246"/>
        <v>0</v>
      </c>
      <c r="J3934" s="3" t="str">
        <f t="shared" si="247"/>
        <v/>
      </c>
    </row>
    <row r="3935" spans="1:10" x14ac:dyDescent="0.2">
      <c r="A3935" t="s">
        <v>14630</v>
      </c>
      <c r="B3935" t="s">
        <v>14631</v>
      </c>
      <c r="C3935" t="s">
        <v>14632</v>
      </c>
      <c r="D3935" s="3" t="b">
        <f>NOT(ISNA(VLOOKUP(A3935,des!B:B,1,FALSE)))</f>
        <v>0</v>
      </c>
      <c r="E3935" s="3" t="str">
        <f>IF(D3935,VLOOKUP(A3935,des!B:Q,11,FALSE),"")</f>
        <v/>
      </c>
      <c r="F3935" s="3" t="b">
        <f t="shared" si="244"/>
        <v>0</v>
      </c>
      <c r="G3935" s="3" t="str">
        <f t="shared" si="245"/>
        <v/>
      </c>
      <c r="H3935" s="3" t="str">
        <f>IF(D3935,VLOOKUP(A3935,des!B:Q,12,FALSE),"")</f>
        <v/>
      </c>
      <c r="I3935" s="3" t="b">
        <f t="shared" si="246"/>
        <v>0</v>
      </c>
      <c r="J3935" s="3" t="str">
        <f t="shared" si="247"/>
        <v/>
      </c>
    </row>
    <row r="3936" spans="1:10" x14ac:dyDescent="0.2">
      <c r="A3936" t="s">
        <v>14633</v>
      </c>
      <c r="B3936" t="s">
        <v>14634</v>
      </c>
      <c r="C3936" t="s">
        <v>14635</v>
      </c>
      <c r="D3936" s="3" t="b">
        <f>NOT(ISNA(VLOOKUP(A3936,des!B:B,1,FALSE)))</f>
        <v>0</v>
      </c>
      <c r="E3936" s="3" t="str">
        <f>IF(D3936,VLOOKUP(A3936,des!B:Q,11,FALSE),"")</f>
        <v/>
      </c>
      <c r="F3936" s="3" t="b">
        <f t="shared" si="244"/>
        <v>0</v>
      </c>
      <c r="G3936" s="3" t="str">
        <f t="shared" si="245"/>
        <v/>
      </c>
      <c r="H3936" s="3" t="str">
        <f>IF(D3936,VLOOKUP(A3936,des!B:Q,12,FALSE),"")</f>
        <v/>
      </c>
      <c r="I3936" s="3" t="b">
        <f t="shared" si="246"/>
        <v>0</v>
      </c>
      <c r="J3936" s="3" t="str">
        <f t="shared" si="247"/>
        <v/>
      </c>
    </row>
    <row r="3937" spans="1:10" x14ac:dyDescent="0.2">
      <c r="A3937" t="s">
        <v>14636</v>
      </c>
      <c r="B3937" t="s">
        <v>14637</v>
      </c>
      <c r="C3937" t="s">
        <v>14638</v>
      </c>
      <c r="D3937" s="3" t="b">
        <f>NOT(ISNA(VLOOKUP(A3937,des!B:B,1,FALSE)))</f>
        <v>0</v>
      </c>
      <c r="E3937" s="3" t="str">
        <f>IF(D3937,VLOOKUP(A3937,des!B:Q,11,FALSE),"")</f>
        <v/>
      </c>
      <c r="F3937" s="3" t="b">
        <f t="shared" si="244"/>
        <v>0</v>
      </c>
      <c r="G3937" s="3" t="str">
        <f t="shared" si="245"/>
        <v/>
      </c>
      <c r="H3937" s="3" t="str">
        <f>IF(D3937,VLOOKUP(A3937,des!B:Q,12,FALSE),"")</f>
        <v/>
      </c>
      <c r="I3937" s="3" t="b">
        <f t="shared" si="246"/>
        <v>0</v>
      </c>
      <c r="J3937" s="3" t="str">
        <f t="shared" si="247"/>
        <v/>
      </c>
    </row>
    <row r="3938" spans="1:10" x14ac:dyDescent="0.2">
      <c r="A3938" t="s">
        <v>14639</v>
      </c>
      <c r="B3938" t="s">
        <v>14640</v>
      </c>
      <c r="C3938" t="s">
        <v>14641</v>
      </c>
      <c r="D3938" s="3" t="b">
        <f>NOT(ISNA(VLOOKUP(A3938,des!B:B,1,FALSE)))</f>
        <v>0</v>
      </c>
      <c r="E3938" s="3" t="str">
        <f>IF(D3938,VLOOKUP(A3938,des!B:Q,11,FALSE),"")</f>
        <v/>
      </c>
      <c r="F3938" s="3" t="b">
        <f t="shared" si="244"/>
        <v>0</v>
      </c>
      <c r="G3938" s="3" t="str">
        <f t="shared" si="245"/>
        <v/>
      </c>
      <c r="H3938" s="3" t="str">
        <f>IF(D3938,VLOOKUP(A3938,des!B:Q,12,FALSE),"")</f>
        <v/>
      </c>
      <c r="I3938" s="3" t="b">
        <f t="shared" si="246"/>
        <v>0</v>
      </c>
      <c r="J3938" s="3" t="str">
        <f t="shared" si="247"/>
        <v/>
      </c>
    </row>
    <row r="3939" spans="1:10" x14ac:dyDescent="0.2">
      <c r="A3939" t="s">
        <v>14642</v>
      </c>
      <c r="B3939" t="s">
        <v>14643</v>
      </c>
      <c r="C3939" t="s">
        <v>14644</v>
      </c>
      <c r="D3939" s="3" t="b">
        <f>NOT(ISNA(VLOOKUP(A3939,des!B:B,1,FALSE)))</f>
        <v>0</v>
      </c>
      <c r="E3939" s="3" t="str">
        <f>IF(D3939,VLOOKUP(A3939,des!B:Q,11,FALSE),"")</f>
        <v/>
      </c>
      <c r="F3939" s="3" t="b">
        <f t="shared" si="244"/>
        <v>0</v>
      </c>
      <c r="G3939" s="3" t="str">
        <f t="shared" si="245"/>
        <v/>
      </c>
      <c r="H3939" s="3" t="str">
        <f>IF(D3939,VLOOKUP(A3939,des!B:Q,12,FALSE),"")</f>
        <v/>
      </c>
      <c r="I3939" s="3" t="b">
        <f t="shared" si="246"/>
        <v>0</v>
      </c>
      <c r="J3939" s="3" t="str">
        <f t="shared" si="247"/>
        <v/>
      </c>
    </row>
    <row r="3940" spans="1:10" x14ac:dyDescent="0.2">
      <c r="A3940" t="s">
        <v>14645</v>
      </c>
      <c r="B3940" t="s">
        <v>14646</v>
      </c>
      <c r="C3940" t="s">
        <v>14647</v>
      </c>
      <c r="D3940" s="3" t="b">
        <f>NOT(ISNA(VLOOKUP(A3940,des!B:B,1,FALSE)))</f>
        <v>0</v>
      </c>
      <c r="E3940" s="3" t="str">
        <f>IF(D3940,VLOOKUP(A3940,des!B:Q,11,FALSE),"")</f>
        <v/>
      </c>
      <c r="F3940" s="3" t="b">
        <f t="shared" si="244"/>
        <v>0</v>
      </c>
      <c r="G3940" s="3" t="str">
        <f t="shared" si="245"/>
        <v/>
      </c>
      <c r="H3940" s="3" t="str">
        <f>IF(D3940,VLOOKUP(A3940,des!B:Q,12,FALSE),"")</f>
        <v/>
      </c>
      <c r="I3940" s="3" t="b">
        <f t="shared" si="246"/>
        <v>0</v>
      </c>
      <c r="J3940" s="3" t="str">
        <f t="shared" si="247"/>
        <v/>
      </c>
    </row>
    <row r="3941" spans="1:10" x14ac:dyDescent="0.2">
      <c r="A3941" t="s">
        <v>14648</v>
      </c>
      <c r="B3941" t="s">
        <v>14649</v>
      </c>
      <c r="C3941" t="s">
        <v>14650</v>
      </c>
      <c r="D3941" s="3" t="b">
        <f>NOT(ISNA(VLOOKUP(A3941,des!B:B,1,FALSE)))</f>
        <v>0</v>
      </c>
      <c r="E3941" s="3" t="str">
        <f>IF(D3941,VLOOKUP(A3941,des!B:Q,11,FALSE),"")</f>
        <v/>
      </c>
      <c r="F3941" s="3" t="b">
        <f t="shared" si="244"/>
        <v>0</v>
      </c>
      <c r="G3941" s="3" t="str">
        <f t="shared" si="245"/>
        <v/>
      </c>
      <c r="H3941" s="3" t="str">
        <f>IF(D3941,VLOOKUP(A3941,des!B:Q,12,FALSE),"")</f>
        <v/>
      </c>
      <c r="I3941" s="3" t="b">
        <f t="shared" si="246"/>
        <v>0</v>
      </c>
      <c r="J3941" s="3" t="str">
        <f t="shared" si="247"/>
        <v/>
      </c>
    </row>
    <row r="3942" spans="1:10" x14ac:dyDescent="0.2">
      <c r="A3942" t="s">
        <v>14651</v>
      </c>
      <c r="B3942" t="s">
        <v>14652</v>
      </c>
      <c r="C3942" t="s">
        <v>14653</v>
      </c>
      <c r="D3942" s="3" t="b">
        <f>NOT(ISNA(VLOOKUP(A3942,des!B:B,1,FALSE)))</f>
        <v>0</v>
      </c>
      <c r="E3942" s="3" t="str">
        <f>IF(D3942,VLOOKUP(A3942,des!B:Q,11,FALSE),"")</f>
        <v/>
      </c>
      <c r="F3942" s="3" t="b">
        <f t="shared" si="244"/>
        <v>0</v>
      </c>
      <c r="G3942" s="3" t="str">
        <f t="shared" si="245"/>
        <v/>
      </c>
      <c r="H3942" s="3" t="str">
        <f>IF(D3942,VLOOKUP(A3942,des!B:Q,12,FALSE),"")</f>
        <v/>
      </c>
      <c r="I3942" s="3" t="b">
        <f t="shared" si="246"/>
        <v>0</v>
      </c>
      <c r="J3942" s="3" t="str">
        <f t="shared" si="247"/>
        <v/>
      </c>
    </row>
    <row r="3943" spans="1:10" x14ac:dyDescent="0.2">
      <c r="A3943" t="s">
        <v>14654</v>
      </c>
      <c r="B3943" t="s">
        <v>14655</v>
      </c>
      <c r="C3943" t="s">
        <v>14656</v>
      </c>
      <c r="D3943" s="3" t="b">
        <f>NOT(ISNA(VLOOKUP(A3943,des!B:B,1,FALSE)))</f>
        <v>0</v>
      </c>
      <c r="E3943" s="3" t="str">
        <f>IF(D3943,VLOOKUP(A3943,des!B:Q,11,FALSE),"")</f>
        <v/>
      </c>
      <c r="F3943" s="3" t="b">
        <f t="shared" si="244"/>
        <v>0</v>
      </c>
      <c r="G3943" s="3" t="str">
        <f t="shared" si="245"/>
        <v/>
      </c>
      <c r="H3943" s="3" t="str">
        <f>IF(D3943,VLOOKUP(A3943,des!B:Q,12,FALSE),"")</f>
        <v/>
      </c>
      <c r="I3943" s="3" t="b">
        <f t="shared" si="246"/>
        <v>0</v>
      </c>
      <c r="J3943" s="3" t="str">
        <f t="shared" si="247"/>
        <v/>
      </c>
    </row>
    <row r="3944" spans="1:10" x14ac:dyDescent="0.2">
      <c r="A3944" t="s">
        <v>14657</v>
      </c>
      <c r="B3944" t="s">
        <v>14658</v>
      </c>
      <c r="C3944" t="s">
        <v>14659</v>
      </c>
      <c r="D3944" s="3" t="b">
        <f>NOT(ISNA(VLOOKUP(A3944,des!B:B,1,FALSE)))</f>
        <v>0</v>
      </c>
      <c r="E3944" s="3" t="str">
        <f>IF(D3944,VLOOKUP(A3944,des!B:Q,11,FALSE),"")</f>
        <v/>
      </c>
      <c r="F3944" s="3" t="b">
        <f t="shared" si="244"/>
        <v>0</v>
      </c>
      <c r="G3944" s="3" t="str">
        <f t="shared" si="245"/>
        <v/>
      </c>
      <c r="H3944" s="3" t="str">
        <f>IF(D3944,VLOOKUP(A3944,des!B:Q,12,FALSE),"")</f>
        <v/>
      </c>
      <c r="I3944" s="3" t="b">
        <f t="shared" si="246"/>
        <v>0</v>
      </c>
      <c r="J3944" s="3" t="str">
        <f t="shared" si="247"/>
        <v/>
      </c>
    </row>
    <row r="3945" spans="1:10" x14ac:dyDescent="0.2">
      <c r="A3945" t="s">
        <v>14660</v>
      </c>
      <c r="B3945" t="s">
        <v>14661</v>
      </c>
      <c r="C3945" t="s">
        <v>14662</v>
      </c>
      <c r="D3945" s="3" t="b">
        <f>NOT(ISNA(VLOOKUP(A3945,des!B:B,1,FALSE)))</f>
        <v>0</v>
      </c>
      <c r="E3945" s="3" t="str">
        <f>IF(D3945,VLOOKUP(A3945,des!B:Q,11,FALSE),"")</f>
        <v/>
      </c>
      <c r="F3945" s="3" t="b">
        <f t="shared" si="244"/>
        <v>0</v>
      </c>
      <c r="G3945" s="3" t="str">
        <f t="shared" si="245"/>
        <v/>
      </c>
      <c r="H3945" s="3" t="str">
        <f>IF(D3945,VLOOKUP(A3945,des!B:Q,12,FALSE),"")</f>
        <v/>
      </c>
      <c r="I3945" s="3" t="b">
        <f t="shared" si="246"/>
        <v>0</v>
      </c>
      <c r="J3945" s="3" t="str">
        <f t="shared" si="247"/>
        <v/>
      </c>
    </row>
    <row r="3946" spans="1:10" x14ac:dyDescent="0.2">
      <c r="A3946" t="s">
        <v>14663</v>
      </c>
      <c r="B3946" t="s">
        <v>14664</v>
      </c>
      <c r="C3946" t="s">
        <v>14665</v>
      </c>
      <c r="D3946" s="3" t="b">
        <f>NOT(ISNA(VLOOKUP(A3946,des!B:B,1,FALSE)))</f>
        <v>0</v>
      </c>
      <c r="E3946" s="3" t="str">
        <f>IF(D3946,VLOOKUP(A3946,des!B:Q,11,FALSE),"")</f>
        <v/>
      </c>
      <c r="F3946" s="3" t="b">
        <f t="shared" si="244"/>
        <v>0</v>
      </c>
      <c r="G3946" s="3" t="str">
        <f t="shared" si="245"/>
        <v/>
      </c>
      <c r="H3946" s="3" t="str">
        <f>IF(D3946,VLOOKUP(A3946,des!B:Q,12,FALSE),"")</f>
        <v/>
      </c>
      <c r="I3946" s="3" t="b">
        <f t="shared" si="246"/>
        <v>0</v>
      </c>
      <c r="J3946" s="3" t="str">
        <f t="shared" si="247"/>
        <v/>
      </c>
    </row>
    <row r="3947" spans="1:10" x14ac:dyDescent="0.2">
      <c r="A3947" t="s">
        <v>14666</v>
      </c>
      <c r="B3947" t="s">
        <v>14667</v>
      </c>
      <c r="C3947" t="s">
        <v>14668</v>
      </c>
      <c r="D3947" s="3" t="b">
        <f>NOT(ISNA(VLOOKUP(A3947,des!B:B,1,FALSE)))</f>
        <v>0</v>
      </c>
      <c r="E3947" s="3" t="str">
        <f>IF(D3947,VLOOKUP(A3947,des!B:Q,11,FALSE),"")</f>
        <v/>
      </c>
      <c r="F3947" s="3" t="b">
        <f t="shared" si="244"/>
        <v>0</v>
      </c>
      <c r="G3947" s="3" t="str">
        <f t="shared" si="245"/>
        <v/>
      </c>
      <c r="H3947" s="3" t="str">
        <f>IF(D3947,VLOOKUP(A3947,des!B:Q,12,FALSE),"")</f>
        <v/>
      </c>
      <c r="I3947" s="3" t="b">
        <f t="shared" si="246"/>
        <v>0</v>
      </c>
      <c r="J3947" s="3" t="str">
        <f t="shared" si="247"/>
        <v/>
      </c>
    </row>
    <row r="3948" spans="1:10" x14ac:dyDescent="0.2">
      <c r="A3948" t="s">
        <v>14669</v>
      </c>
      <c r="B3948" t="s">
        <v>14670</v>
      </c>
      <c r="C3948" t="s">
        <v>14671</v>
      </c>
      <c r="D3948" s="3" t="b">
        <f>NOT(ISNA(VLOOKUP(A3948,des!B:B,1,FALSE)))</f>
        <v>0</v>
      </c>
      <c r="E3948" s="3" t="str">
        <f>IF(D3948,VLOOKUP(A3948,des!B:Q,11,FALSE),"")</f>
        <v/>
      </c>
      <c r="F3948" s="3" t="b">
        <f t="shared" si="244"/>
        <v>0</v>
      </c>
      <c r="G3948" s="3" t="str">
        <f t="shared" si="245"/>
        <v/>
      </c>
      <c r="H3948" s="3" t="str">
        <f>IF(D3948,VLOOKUP(A3948,des!B:Q,12,FALSE),"")</f>
        <v/>
      </c>
      <c r="I3948" s="3" t="b">
        <f t="shared" si="246"/>
        <v>0</v>
      </c>
      <c r="J3948" s="3" t="str">
        <f t="shared" si="247"/>
        <v/>
      </c>
    </row>
    <row r="3949" spans="1:10" x14ac:dyDescent="0.2">
      <c r="A3949" t="s">
        <v>14672</v>
      </c>
      <c r="B3949" t="s">
        <v>14673</v>
      </c>
      <c r="C3949" t="s">
        <v>14674</v>
      </c>
      <c r="D3949" s="3" t="b">
        <f>NOT(ISNA(VLOOKUP(A3949,des!B:B,1,FALSE)))</f>
        <v>0</v>
      </c>
      <c r="E3949" s="3" t="str">
        <f>IF(D3949,VLOOKUP(A3949,des!B:Q,11,FALSE),"")</f>
        <v/>
      </c>
      <c r="F3949" s="3" t="b">
        <f t="shared" si="244"/>
        <v>0</v>
      </c>
      <c r="G3949" s="3" t="str">
        <f t="shared" si="245"/>
        <v/>
      </c>
      <c r="H3949" s="3" t="str">
        <f>IF(D3949,VLOOKUP(A3949,des!B:Q,12,FALSE),"")</f>
        <v/>
      </c>
      <c r="I3949" s="3" t="b">
        <f t="shared" si="246"/>
        <v>0</v>
      </c>
      <c r="J3949" s="3" t="str">
        <f t="shared" si="247"/>
        <v/>
      </c>
    </row>
    <row r="3950" spans="1:10" x14ac:dyDescent="0.2">
      <c r="A3950" t="s">
        <v>14675</v>
      </c>
      <c r="B3950" t="s">
        <v>14676</v>
      </c>
      <c r="C3950" t="s">
        <v>14677</v>
      </c>
      <c r="D3950" s="3" t="b">
        <f>NOT(ISNA(VLOOKUP(A3950,des!B:B,1,FALSE)))</f>
        <v>0</v>
      </c>
      <c r="E3950" s="3" t="str">
        <f>IF(D3950,VLOOKUP(A3950,des!B:Q,11,FALSE),"")</f>
        <v/>
      </c>
      <c r="F3950" s="3" t="b">
        <f t="shared" si="244"/>
        <v>0</v>
      </c>
      <c r="G3950" s="3" t="str">
        <f t="shared" si="245"/>
        <v/>
      </c>
      <c r="H3950" s="3" t="str">
        <f>IF(D3950,VLOOKUP(A3950,des!B:Q,12,FALSE),"")</f>
        <v/>
      </c>
      <c r="I3950" s="3" t="b">
        <f t="shared" si="246"/>
        <v>0</v>
      </c>
      <c r="J3950" s="3" t="str">
        <f t="shared" si="247"/>
        <v/>
      </c>
    </row>
    <row r="3951" spans="1:10" x14ac:dyDescent="0.2">
      <c r="A3951" t="s">
        <v>14678</v>
      </c>
      <c r="B3951" t="s">
        <v>14679</v>
      </c>
      <c r="C3951" t="s">
        <v>14680</v>
      </c>
      <c r="D3951" s="3" t="b">
        <f>NOT(ISNA(VLOOKUP(A3951,des!B:B,1,FALSE)))</f>
        <v>0</v>
      </c>
      <c r="E3951" s="3" t="str">
        <f>IF(D3951,VLOOKUP(A3951,des!B:Q,11,FALSE),"")</f>
        <v/>
      </c>
      <c r="F3951" s="3" t="b">
        <f t="shared" si="244"/>
        <v>0</v>
      </c>
      <c r="G3951" s="3" t="str">
        <f t="shared" si="245"/>
        <v/>
      </c>
      <c r="H3951" s="3" t="str">
        <f>IF(D3951,VLOOKUP(A3951,des!B:Q,12,FALSE),"")</f>
        <v/>
      </c>
      <c r="I3951" s="3" t="b">
        <f t="shared" si="246"/>
        <v>0</v>
      </c>
      <c r="J3951" s="3" t="str">
        <f t="shared" si="247"/>
        <v/>
      </c>
    </row>
    <row r="3952" spans="1:10" x14ac:dyDescent="0.2">
      <c r="A3952" t="s">
        <v>14681</v>
      </c>
      <c r="B3952" t="s">
        <v>14682</v>
      </c>
      <c r="C3952" t="s">
        <v>14683</v>
      </c>
      <c r="D3952" s="3" t="b">
        <f>NOT(ISNA(VLOOKUP(A3952,des!B:B,1,FALSE)))</f>
        <v>0</v>
      </c>
      <c r="E3952" s="3" t="str">
        <f>IF(D3952,VLOOKUP(A3952,des!B:Q,11,FALSE),"")</f>
        <v/>
      </c>
      <c r="F3952" s="3" t="b">
        <f t="shared" si="244"/>
        <v>0</v>
      </c>
      <c r="G3952" s="3" t="str">
        <f t="shared" si="245"/>
        <v/>
      </c>
      <c r="H3952" s="3" t="str">
        <f>IF(D3952,VLOOKUP(A3952,des!B:Q,12,FALSE),"")</f>
        <v/>
      </c>
      <c r="I3952" s="3" t="b">
        <f t="shared" si="246"/>
        <v>0</v>
      </c>
      <c r="J3952" s="3" t="str">
        <f t="shared" si="247"/>
        <v/>
      </c>
    </row>
    <row r="3953" spans="1:10" x14ac:dyDescent="0.2">
      <c r="A3953" t="s">
        <v>14684</v>
      </c>
      <c r="B3953" t="s">
        <v>14685</v>
      </c>
      <c r="C3953" t="s">
        <v>14686</v>
      </c>
      <c r="D3953" s="3" t="b">
        <f>NOT(ISNA(VLOOKUP(A3953,des!B:B,1,FALSE)))</f>
        <v>0</v>
      </c>
      <c r="E3953" s="3" t="str">
        <f>IF(D3953,VLOOKUP(A3953,des!B:Q,11,FALSE),"")</f>
        <v/>
      </c>
      <c r="F3953" s="3" t="b">
        <f t="shared" si="244"/>
        <v>0</v>
      </c>
      <c r="G3953" s="3" t="str">
        <f t="shared" si="245"/>
        <v/>
      </c>
      <c r="H3953" s="3" t="str">
        <f>IF(D3953,VLOOKUP(A3953,des!B:Q,12,FALSE),"")</f>
        <v/>
      </c>
      <c r="I3953" s="3" t="b">
        <f t="shared" si="246"/>
        <v>0</v>
      </c>
      <c r="J3953" s="3" t="str">
        <f t="shared" si="247"/>
        <v/>
      </c>
    </row>
    <row r="3954" spans="1:10" x14ac:dyDescent="0.2">
      <c r="A3954" t="s">
        <v>14687</v>
      </c>
      <c r="B3954" t="s">
        <v>14688</v>
      </c>
      <c r="C3954" t="s">
        <v>14689</v>
      </c>
      <c r="D3954" s="3" t="b">
        <f>NOT(ISNA(VLOOKUP(A3954,des!B:B,1,FALSE)))</f>
        <v>0</v>
      </c>
      <c r="E3954" s="3" t="str">
        <f>IF(D3954,VLOOKUP(A3954,des!B:Q,11,FALSE),"")</f>
        <v/>
      </c>
      <c r="F3954" s="3" t="b">
        <f t="shared" si="244"/>
        <v>0</v>
      </c>
      <c r="G3954" s="3" t="str">
        <f t="shared" si="245"/>
        <v/>
      </c>
      <c r="H3954" s="3" t="str">
        <f>IF(D3954,VLOOKUP(A3954,des!B:Q,12,FALSE),"")</f>
        <v/>
      </c>
      <c r="I3954" s="3" t="b">
        <f t="shared" si="246"/>
        <v>0</v>
      </c>
      <c r="J3954" s="3" t="str">
        <f t="shared" si="247"/>
        <v/>
      </c>
    </row>
    <row r="3955" spans="1:10" x14ac:dyDescent="0.2">
      <c r="A3955" t="s">
        <v>14690</v>
      </c>
      <c r="B3955" t="s">
        <v>14691</v>
      </c>
      <c r="C3955" t="s">
        <v>14692</v>
      </c>
      <c r="D3955" s="3" t="b">
        <f>NOT(ISNA(VLOOKUP(A3955,des!B:B,1,FALSE)))</f>
        <v>0</v>
      </c>
      <c r="E3955" s="3" t="str">
        <f>IF(D3955,VLOOKUP(A3955,des!B:Q,11,FALSE),"")</f>
        <v/>
      </c>
      <c r="F3955" s="3" t="b">
        <f t="shared" si="244"/>
        <v>0</v>
      </c>
      <c r="G3955" s="3" t="str">
        <f t="shared" si="245"/>
        <v/>
      </c>
      <c r="H3955" s="3" t="str">
        <f>IF(D3955,VLOOKUP(A3955,des!B:Q,12,FALSE),"")</f>
        <v/>
      </c>
      <c r="I3955" s="3" t="b">
        <f t="shared" si="246"/>
        <v>0</v>
      </c>
      <c r="J3955" s="3" t="str">
        <f t="shared" si="247"/>
        <v/>
      </c>
    </row>
    <row r="3956" spans="1:10" x14ac:dyDescent="0.2">
      <c r="A3956" t="s">
        <v>14693</v>
      </c>
      <c r="B3956" t="s">
        <v>14694</v>
      </c>
      <c r="C3956" t="s">
        <v>14695</v>
      </c>
      <c r="D3956" s="3" t="b">
        <f>NOT(ISNA(VLOOKUP(A3956,des!B:B,1,FALSE)))</f>
        <v>0</v>
      </c>
      <c r="E3956" s="3" t="str">
        <f>IF(D3956,VLOOKUP(A3956,des!B:Q,11,FALSE),"")</f>
        <v/>
      </c>
      <c r="F3956" s="3" t="b">
        <f t="shared" si="244"/>
        <v>0</v>
      </c>
      <c r="G3956" s="3" t="str">
        <f t="shared" si="245"/>
        <v/>
      </c>
      <c r="H3956" s="3" t="str">
        <f>IF(D3956,VLOOKUP(A3956,des!B:Q,12,FALSE),"")</f>
        <v/>
      </c>
      <c r="I3956" s="3" t="b">
        <f t="shared" si="246"/>
        <v>0</v>
      </c>
      <c r="J3956" s="3" t="str">
        <f t="shared" si="247"/>
        <v/>
      </c>
    </row>
    <row r="3957" spans="1:10" x14ac:dyDescent="0.2">
      <c r="A3957" t="s">
        <v>14696</v>
      </c>
      <c r="B3957" t="s">
        <v>14697</v>
      </c>
      <c r="C3957" t="s">
        <v>14698</v>
      </c>
      <c r="D3957" s="3" t="b">
        <f>NOT(ISNA(VLOOKUP(A3957,des!B:B,1,FALSE)))</f>
        <v>0</v>
      </c>
      <c r="E3957" s="3" t="str">
        <f>IF(D3957,VLOOKUP(A3957,des!B:Q,11,FALSE),"")</f>
        <v/>
      </c>
      <c r="F3957" s="3" t="b">
        <f t="shared" si="244"/>
        <v>0</v>
      </c>
      <c r="G3957" s="3" t="str">
        <f t="shared" si="245"/>
        <v/>
      </c>
      <c r="H3957" s="3" t="str">
        <f>IF(D3957,VLOOKUP(A3957,des!B:Q,12,FALSE),"")</f>
        <v/>
      </c>
      <c r="I3957" s="3" t="b">
        <f t="shared" si="246"/>
        <v>0</v>
      </c>
      <c r="J3957" s="3" t="str">
        <f t="shared" si="247"/>
        <v/>
      </c>
    </row>
    <row r="3958" spans="1:10" x14ac:dyDescent="0.2">
      <c r="A3958" t="s">
        <v>14699</v>
      </c>
      <c r="B3958" t="s">
        <v>14700</v>
      </c>
      <c r="C3958" t="s">
        <v>14701</v>
      </c>
      <c r="D3958" s="3" t="b">
        <f>NOT(ISNA(VLOOKUP(A3958,des!B:B,1,FALSE)))</f>
        <v>0</v>
      </c>
      <c r="E3958" s="3" t="str">
        <f>IF(D3958,VLOOKUP(A3958,des!B:Q,11,FALSE),"")</f>
        <v/>
      </c>
      <c r="F3958" s="3" t="b">
        <f t="shared" si="244"/>
        <v>0</v>
      </c>
      <c r="G3958" s="3" t="str">
        <f t="shared" si="245"/>
        <v/>
      </c>
      <c r="H3958" s="3" t="str">
        <f>IF(D3958,VLOOKUP(A3958,des!B:Q,12,FALSE),"")</f>
        <v/>
      </c>
      <c r="I3958" s="3" t="b">
        <f t="shared" si="246"/>
        <v>0</v>
      </c>
      <c r="J3958" s="3" t="str">
        <f t="shared" si="247"/>
        <v/>
      </c>
    </row>
    <row r="3959" spans="1:10" x14ac:dyDescent="0.2">
      <c r="A3959" t="s">
        <v>14702</v>
      </c>
      <c r="B3959" t="s">
        <v>14703</v>
      </c>
      <c r="C3959" t="s">
        <v>14704</v>
      </c>
      <c r="D3959" s="3" t="b">
        <f>NOT(ISNA(VLOOKUP(A3959,des!B:B,1,FALSE)))</f>
        <v>0</v>
      </c>
      <c r="E3959" s="3" t="str">
        <f>IF(D3959,VLOOKUP(A3959,des!B:Q,11,FALSE),"")</f>
        <v/>
      </c>
      <c r="F3959" s="3" t="b">
        <f t="shared" si="244"/>
        <v>0</v>
      </c>
      <c r="G3959" s="3" t="str">
        <f t="shared" si="245"/>
        <v/>
      </c>
      <c r="H3959" s="3" t="str">
        <f>IF(D3959,VLOOKUP(A3959,des!B:Q,12,FALSE),"")</f>
        <v/>
      </c>
      <c r="I3959" s="3" t="b">
        <f t="shared" si="246"/>
        <v>0</v>
      </c>
      <c r="J3959" s="3" t="str">
        <f t="shared" si="247"/>
        <v/>
      </c>
    </row>
    <row r="3960" spans="1:10" x14ac:dyDescent="0.2">
      <c r="A3960" t="s">
        <v>14705</v>
      </c>
      <c r="B3960" t="s">
        <v>14706</v>
      </c>
      <c r="C3960" t="s">
        <v>14707</v>
      </c>
      <c r="D3960" s="3" t="b">
        <f>NOT(ISNA(VLOOKUP(A3960,des!B:B,1,FALSE)))</f>
        <v>0</v>
      </c>
      <c r="E3960" s="3" t="str">
        <f>IF(D3960,VLOOKUP(A3960,des!B:Q,11,FALSE),"")</f>
        <v/>
      </c>
      <c r="F3960" s="3" t="b">
        <f t="shared" si="244"/>
        <v>0</v>
      </c>
      <c r="G3960" s="3" t="str">
        <f t="shared" si="245"/>
        <v/>
      </c>
      <c r="H3960" s="3" t="str">
        <f>IF(D3960,VLOOKUP(A3960,des!B:Q,12,FALSE),"")</f>
        <v/>
      </c>
      <c r="I3960" s="3" t="b">
        <f t="shared" si="246"/>
        <v>0</v>
      </c>
      <c r="J3960" s="3" t="str">
        <f t="shared" si="247"/>
        <v/>
      </c>
    </row>
    <row r="3961" spans="1:10" x14ac:dyDescent="0.2">
      <c r="A3961" t="s">
        <v>14708</v>
      </c>
      <c r="B3961" t="s">
        <v>14709</v>
      </c>
      <c r="C3961" t="s">
        <v>14710</v>
      </c>
      <c r="D3961" s="3" t="b">
        <f>NOT(ISNA(VLOOKUP(A3961,des!B:B,1,FALSE)))</f>
        <v>0</v>
      </c>
      <c r="E3961" s="3" t="str">
        <f>IF(D3961,VLOOKUP(A3961,des!B:Q,11,FALSE),"")</f>
        <v/>
      </c>
      <c r="F3961" s="3" t="b">
        <f t="shared" si="244"/>
        <v>0</v>
      </c>
      <c r="G3961" s="3" t="str">
        <f t="shared" si="245"/>
        <v/>
      </c>
      <c r="H3961" s="3" t="str">
        <f>IF(D3961,VLOOKUP(A3961,des!B:Q,12,FALSE),"")</f>
        <v/>
      </c>
      <c r="I3961" s="3" t="b">
        <f t="shared" si="246"/>
        <v>0</v>
      </c>
      <c r="J3961" s="3" t="str">
        <f t="shared" si="247"/>
        <v/>
      </c>
    </row>
    <row r="3962" spans="1:10" x14ac:dyDescent="0.2">
      <c r="A3962" t="s">
        <v>14711</v>
      </c>
      <c r="B3962" t="s">
        <v>14712</v>
      </c>
      <c r="C3962" t="s">
        <v>14712</v>
      </c>
      <c r="D3962" s="3" t="b">
        <f>NOT(ISNA(VLOOKUP(A3962,des!B:B,1,FALSE)))</f>
        <v>0</v>
      </c>
      <c r="E3962" s="3" t="str">
        <f>IF(D3962,VLOOKUP(A3962,des!B:Q,11,FALSE),"")</f>
        <v/>
      </c>
      <c r="F3962" s="3" t="b">
        <f t="shared" si="244"/>
        <v>0</v>
      </c>
      <c r="G3962" s="3" t="str">
        <f t="shared" si="245"/>
        <v/>
      </c>
      <c r="H3962" s="3" t="str">
        <f>IF(D3962,VLOOKUP(A3962,des!B:Q,12,FALSE),"")</f>
        <v/>
      </c>
      <c r="I3962" s="3" t="b">
        <f t="shared" si="246"/>
        <v>0</v>
      </c>
      <c r="J3962" s="3" t="str">
        <f t="shared" si="247"/>
        <v/>
      </c>
    </row>
    <row r="3963" spans="1:10" x14ac:dyDescent="0.2">
      <c r="A3963" t="s">
        <v>14713</v>
      </c>
      <c r="B3963" t="s">
        <v>14714</v>
      </c>
      <c r="C3963" t="s">
        <v>14715</v>
      </c>
      <c r="D3963" s="3" t="b">
        <f>NOT(ISNA(VLOOKUP(A3963,des!B:B,1,FALSE)))</f>
        <v>0</v>
      </c>
      <c r="E3963" s="3" t="str">
        <f>IF(D3963,VLOOKUP(A3963,des!B:Q,11,FALSE),"")</f>
        <v/>
      </c>
      <c r="F3963" s="3" t="b">
        <f t="shared" si="244"/>
        <v>0</v>
      </c>
      <c r="G3963" s="3" t="str">
        <f t="shared" si="245"/>
        <v/>
      </c>
      <c r="H3963" s="3" t="str">
        <f>IF(D3963,VLOOKUP(A3963,des!B:Q,12,FALSE),"")</f>
        <v/>
      </c>
      <c r="I3963" s="3" t="b">
        <f t="shared" si="246"/>
        <v>0</v>
      </c>
      <c r="J3963" s="3" t="str">
        <f t="shared" si="247"/>
        <v/>
      </c>
    </row>
    <row r="3964" spans="1:10" x14ac:dyDescent="0.2">
      <c r="A3964" t="s">
        <v>14716</v>
      </c>
      <c r="B3964" t="s">
        <v>14717</v>
      </c>
      <c r="C3964" t="s">
        <v>14718</v>
      </c>
      <c r="D3964" s="3" t="b">
        <f>NOT(ISNA(VLOOKUP(A3964,des!B:B,1,FALSE)))</f>
        <v>0</v>
      </c>
      <c r="E3964" s="3" t="str">
        <f>IF(D3964,VLOOKUP(A3964,des!B:Q,11,FALSE),"")</f>
        <v/>
      </c>
      <c r="F3964" s="3" t="b">
        <f t="shared" si="244"/>
        <v>0</v>
      </c>
      <c r="G3964" s="3" t="str">
        <f t="shared" si="245"/>
        <v/>
      </c>
      <c r="H3964" s="3" t="str">
        <f>IF(D3964,VLOOKUP(A3964,des!B:Q,12,FALSE),"")</f>
        <v/>
      </c>
      <c r="I3964" s="3" t="b">
        <f t="shared" si="246"/>
        <v>0</v>
      </c>
      <c r="J3964" s="3" t="str">
        <f t="shared" si="247"/>
        <v/>
      </c>
    </row>
    <row r="3965" spans="1:10" x14ac:dyDescent="0.2">
      <c r="A3965" t="s">
        <v>14719</v>
      </c>
      <c r="B3965" t="s">
        <v>14720</v>
      </c>
      <c r="C3965" t="s">
        <v>14721</v>
      </c>
      <c r="D3965" s="3" t="b">
        <f>NOT(ISNA(VLOOKUP(A3965,des!B:B,1,FALSE)))</f>
        <v>0</v>
      </c>
      <c r="E3965" s="3" t="str">
        <f>IF(D3965,VLOOKUP(A3965,des!B:Q,11,FALSE),"")</f>
        <v/>
      </c>
      <c r="F3965" s="3" t="b">
        <f t="shared" si="244"/>
        <v>0</v>
      </c>
      <c r="G3965" s="3" t="str">
        <f t="shared" si="245"/>
        <v/>
      </c>
      <c r="H3965" s="3" t="str">
        <f>IF(D3965,VLOOKUP(A3965,des!B:Q,12,FALSE),"")</f>
        <v/>
      </c>
      <c r="I3965" s="3" t="b">
        <f t="shared" si="246"/>
        <v>0</v>
      </c>
      <c r="J3965" s="3" t="str">
        <f t="shared" si="247"/>
        <v/>
      </c>
    </row>
    <row r="3966" spans="1:10" x14ac:dyDescent="0.2">
      <c r="A3966" t="s">
        <v>14722</v>
      </c>
      <c r="B3966" t="s">
        <v>14723</v>
      </c>
      <c r="C3966" t="s">
        <v>14724</v>
      </c>
      <c r="D3966" s="3" t="b">
        <f>NOT(ISNA(VLOOKUP(A3966,des!B:B,1,FALSE)))</f>
        <v>0</v>
      </c>
      <c r="E3966" s="3" t="str">
        <f>IF(D3966,VLOOKUP(A3966,des!B:Q,11,FALSE),"")</f>
        <v/>
      </c>
      <c r="F3966" s="3" t="b">
        <f t="shared" si="244"/>
        <v>0</v>
      </c>
      <c r="G3966" s="3" t="str">
        <f t="shared" si="245"/>
        <v/>
      </c>
      <c r="H3966" s="3" t="str">
        <f>IF(D3966,VLOOKUP(A3966,des!B:Q,12,FALSE),"")</f>
        <v/>
      </c>
      <c r="I3966" s="3" t="b">
        <f t="shared" si="246"/>
        <v>0</v>
      </c>
      <c r="J3966" s="3" t="str">
        <f t="shared" si="247"/>
        <v/>
      </c>
    </row>
    <row r="3967" spans="1:10" x14ac:dyDescent="0.2">
      <c r="A3967" t="s">
        <v>14725</v>
      </c>
      <c r="B3967" t="s">
        <v>14726</v>
      </c>
      <c r="C3967" t="s">
        <v>14727</v>
      </c>
      <c r="D3967" s="3" t="b">
        <f>NOT(ISNA(VLOOKUP(A3967,des!B:B,1,FALSE)))</f>
        <v>0</v>
      </c>
      <c r="E3967" s="3" t="str">
        <f>IF(D3967,VLOOKUP(A3967,des!B:Q,11,FALSE),"")</f>
        <v/>
      </c>
      <c r="F3967" s="3" t="b">
        <f t="shared" si="244"/>
        <v>0</v>
      </c>
      <c r="G3967" s="3" t="str">
        <f t="shared" si="245"/>
        <v/>
      </c>
      <c r="H3967" s="3" t="str">
        <f>IF(D3967,VLOOKUP(A3967,des!B:Q,12,FALSE),"")</f>
        <v/>
      </c>
      <c r="I3967" s="3" t="b">
        <f t="shared" si="246"/>
        <v>0</v>
      </c>
      <c r="J3967" s="3" t="str">
        <f t="shared" si="247"/>
        <v/>
      </c>
    </row>
    <row r="3968" spans="1:10" x14ac:dyDescent="0.2">
      <c r="A3968" t="s">
        <v>14728</v>
      </c>
      <c r="B3968" t="s">
        <v>14729</v>
      </c>
      <c r="C3968" t="s">
        <v>14730</v>
      </c>
      <c r="D3968" s="3" t="b">
        <f>NOT(ISNA(VLOOKUP(A3968,des!B:B,1,FALSE)))</f>
        <v>0</v>
      </c>
      <c r="E3968" s="3" t="str">
        <f>IF(D3968,VLOOKUP(A3968,des!B:Q,11,FALSE),"")</f>
        <v/>
      </c>
      <c r="F3968" s="3" t="b">
        <f t="shared" si="244"/>
        <v>0</v>
      </c>
      <c r="G3968" s="3" t="str">
        <f t="shared" si="245"/>
        <v/>
      </c>
      <c r="H3968" s="3" t="str">
        <f>IF(D3968,VLOOKUP(A3968,des!B:Q,12,FALSE),"")</f>
        <v/>
      </c>
      <c r="I3968" s="3" t="b">
        <f t="shared" si="246"/>
        <v>0</v>
      </c>
      <c r="J3968" s="3" t="str">
        <f t="shared" si="247"/>
        <v/>
      </c>
    </row>
    <row r="3969" spans="1:10" x14ac:dyDescent="0.2">
      <c r="A3969" t="s">
        <v>14731</v>
      </c>
      <c r="B3969" t="s">
        <v>14732</v>
      </c>
      <c r="C3969" t="s">
        <v>14732</v>
      </c>
      <c r="D3969" s="3" t="b">
        <f>NOT(ISNA(VLOOKUP(A3969,des!B:B,1,FALSE)))</f>
        <v>0</v>
      </c>
      <c r="E3969" s="3" t="str">
        <f>IF(D3969,VLOOKUP(A3969,des!B:Q,11,FALSE),"")</f>
        <v/>
      </c>
      <c r="F3969" s="3" t="b">
        <f t="shared" si="244"/>
        <v>0</v>
      </c>
      <c r="G3969" s="3" t="str">
        <f t="shared" si="245"/>
        <v/>
      </c>
      <c r="H3969" s="3" t="str">
        <f>IF(D3969,VLOOKUP(A3969,des!B:Q,12,FALSE),"")</f>
        <v/>
      </c>
      <c r="I3969" s="3" t="b">
        <f t="shared" si="246"/>
        <v>0</v>
      </c>
      <c r="J3969" s="3" t="str">
        <f t="shared" si="247"/>
        <v/>
      </c>
    </row>
    <row r="3970" spans="1:10" x14ac:dyDescent="0.2">
      <c r="A3970" t="s">
        <v>14733</v>
      </c>
      <c r="B3970" t="s">
        <v>14734</v>
      </c>
      <c r="C3970" t="s">
        <v>14735</v>
      </c>
      <c r="D3970" s="3" t="b">
        <f>NOT(ISNA(VLOOKUP(A3970,des!B:B,1,FALSE)))</f>
        <v>0</v>
      </c>
      <c r="E3970" s="3" t="str">
        <f>IF(D3970,VLOOKUP(A3970,des!B:Q,11,FALSE),"")</f>
        <v/>
      </c>
      <c r="F3970" s="3" t="b">
        <f t="shared" si="244"/>
        <v>0</v>
      </c>
      <c r="G3970" s="3" t="str">
        <f t="shared" si="245"/>
        <v/>
      </c>
      <c r="H3970" s="3" t="str">
        <f>IF(D3970,VLOOKUP(A3970,des!B:Q,12,FALSE),"")</f>
        <v/>
      </c>
      <c r="I3970" s="3" t="b">
        <f t="shared" si="246"/>
        <v>0</v>
      </c>
      <c r="J3970" s="3" t="str">
        <f t="shared" si="247"/>
        <v/>
      </c>
    </row>
    <row r="3971" spans="1:10" x14ac:dyDescent="0.2">
      <c r="A3971" t="s">
        <v>14736</v>
      </c>
      <c r="B3971" t="s">
        <v>14737</v>
      </c>
      <c r="C3971" t="s">
        <v>14738</v>
      </c>
      <c r="D3971" s="3" t="b">
        <f>NOT(ISNA(VLOOKUP(A3971,des!B:B,1,FALSE)))</f>
        <v>0</v>
      </c>
      <c r="E3971" s="3" t="str">
        <f>IF(D3971,VLOOKUP(A3971,des!B:Q,11,FALSE),"")</f>
        <v/>
      </c>
      <c r="F3971" s="3" t="b">
        <f t="shared" si="244"/>
        <v>0</v>
      </c>
      <c r="G3971" s="3" t="str">
        <f t="shared" si="245"/>
        <v/>
      </c>
      <c r="H3971" s="3" t="str">
        <f>IF(D3971,VLOOKUP(A3971,des!B:Q,12,FALSE),"")</f>
        <v/>
      </c>
      <c r="I3971" s="3" t="b">
        <f t="shared" si="246"/>
        <v>0</v>
      </c>
      <c r="J3971" s="3" t="str">
        <f t="shared" si="247"/>
        <v/>
      </c>
    </row>
    <row r="3972" spans="1:10" x14ac:dyDescent="0.2">
      <c r="A3972" t="s">
        <v>14739</v>
      </c>
      <c r="B3972" t="s">
        <v>14740</v>
      </c>
      <c r="C3972" t="s">
        <v>14741</v>
      </c>
      <c r="D3972" s="3" t="b">
        <f>NOT(ISNA(VLOOKUP(A3972,des!B:B,1,FALSE)))</f>
        <v>0</v>
      </c>
      <c r="E3972" s="3" t="str">
        <f>IF(D3972,VLOOKUP(A3972,des!B:Q,11,FALSE),"")</f>
        <v/>
      </c>
      <c r="F3972" s="3" t="b">
        <f t="shared" si="244"/>
        <v>0</v>
      </c>
      <c r="G3972" s="3" t="str">
        <f t="shared" si="245"/>
        <v/>
      </c>
      <c r="H3972" s="3" t="str">
        <f>IF(D3972,VLOOKUP(A3972,des!B:Q,12,FALSE),"")</f>
        <v/>
      </c>
      <c r="I3972" s="3" t="b">
        <f t="shared" si="246"/>
        <v>0</v>
      </c>
      <c r="J3972" s="3" t="str">
        <f t="shared" si="247"/>
        <v/>
      </c>
    </row>
    <row r="3973" spans="1:10" x14ac:dyDescent="0.2">
      <c r="A3973" t="s">
        <v>14742</v>
      </c>
      <c r="B3973" t="s">
        <v>14743</v>
      </c>
      <c r="C3973" t="s">
        <v>14744</v>
      </c>
      <c r="D3973" s="3" t="b">
        <f>NOT(ISNA(VLOOKUP(A3973,des!B:B,1,FALSE)))</f>
        <v>0</v>
      </c>
      <c r="E3973" s="3" t="str">
        <f>IF(D3973,VLOOKUP(A3973,des!B:Q,11,FALSE),"")</f>
        <v/>
      </c>
      <c r="F3973" s="3" t="b">
        <f t="shared" ref="F3973:F4036" si="248">IF(D3973,IF(E3973&lt;&gt;B3973,TRUE,FALSE),FALSE)</f>
        <v>0</v>
      </c>
      <c r="G3973" s="3" t="str">
        <f t="shared" si="245"/>
        <v/>
      </c>
      <c r="H3973" s="3" t="str">
        <f>IF(D3973,VLOOKUP(A3973,des!B:Q,12,FALSE),"")</f>
        <v/>
      </c>
      <c r="I3973" s="3" t="b">
        <f t="shared" si="246"/>
        <v>0</v>
      </c>
      <c r="J3973" s="3" t="str">
        <f t="shared" si="247"/>
        <v/>
      </c>
    </row>
    <row r="3974" spans="1:10" x14ac:dyDescent="0.2">
      <c r="A3974" t="s">
        <v>14745</v>
      </c>
      <c r="B3974" t="s">
        <v>14746</v>
      </c>
      <c r="C3974" t="s">
        <v>14747</v>
      </c>
      <c r="D3974" s="3" t="b">
        <f>NOT(ISNA(VLOOKUP(A3974,des!B:B,1,FALSE)))</f>
        <v>0</v>
      </c>
      <c r="E3974" s="3" t="str">
        <f>IF(D3974,VLOOKUP(A3974,des!B:Q,11,FALSE),"")</f>
        <v/>
      </c>
      <c r="F3974" s="3" t="b">
        <f t="shared" si="248"/>
        <v>0</v>
      </c>
      <c r="G3974" s="3" t="str">
        <f t="shared" ref="G3974:G4037" si="249">IF(F3974,CONCATENATE($A$1,A3974,$B$1,E3974,$C$1),"")</f>
        <v/>
      </c>
      <c r="H3974" s="3" t="str">
        <f>IF(D3974,VLOOKUP(A3974,des!B:Q,12,FALSE),"")</f>
        <v/>
      </c>
      <c r="I3974" s="3" t="b">
        <f t="shared" ref="I3974:I4037" si="250">IF(D3974,IF(H3974&lt;&gt;C3974,TRUE,FALSE),FALSE)</f>
        <v>0</v>
      </c>
      <c r="J3974" s="3" t="str">
        <f t="shared" ref="J3974:J4037" si="251">IF(I3974,CONCATENATE($A$2,A3974,$B$2,H3974,$C$2),"")</f>
        <v/>
      </c>
    </row>
    <row r="3975" spans="1:10" x14ac:dyDescent="0.2">
      <c r="A3975" t="s">
        <v>14748</v>
      </c>
      <c r="B3975" t="s">
        <v>14749</v>
      </c>
      <c r="C3975" t="s">
        <v>14750</v>
      </c>
      <c r="D3975" s="3" t="b">
        <f>NOT(ISNA(VLOOKUP(A3975,des!B:B,1,FALSE)))</f>
        <v>0</v>
      </c>
      <c r="E3975" s="3" t="str">
        <f>IF(D3975,VLOOKUP(A3975,des!B:Q,11,FALSE),"")</f>
        <v/>
      </c>
      <c r="F3975" s="3" t="b">
        <f t="shared" si="248"/>
        <v>0</v>
      </c>
      <c r="G3975" s="3" t="str">
        <f t="shared" si="249"/>
        <v/>
      </c>
      <c r="H3975" s="3" t="str">
        <f>IF(D3975,VLOOKUP(A3975,des!B:Q,12,FALSE),"")</f>
        <v/>
      </c>
      <c r="I3975" s="3" t="b">
        <f t="shared" si="250"/>
        <v>0</v>
      </c>
      <c r="J3975" s="3" t="str">
        <f t="shared" si="251"/>
        <v/>
      </c>
    </row>
    <row r="3976" spans="1:10" x14ac:dyDescent="0.2">
      <c r="A3976" t="s">
        <v>14751</v>
      </c>
      <c r="B3976" t="s">
        <v>14752</v>
      </c>
      <c r="C3976" t="s">
        <v>14753</v>
      </c>
      <c r="D3976" s="3" t="b">
        <f>NOT(ISNA(VLOOKUP(A3976,des!B:B,1,FALSE)))</f>
        <v>0</v>
      </c>
      <c r="E3976" s="3" t="str">
        <f>IF(D3976,VLOOKUP(A3976,des!B:Q,11,FALSE),"")</f>
        <v/>
      </c>
      <c r="F3976" s="3" t="b">
        <f t="shared" si="248"/>
        <v>0</v>
      </c>
      <c r="G3976" s="3" t="str">
        <f t="shared" si="249"/>
        <v/>
      </c>
      <c r="H3976" s="3" t="str">
        <f>IF(D3976,VLOOKUP(A3976,des!B:Q,12,FALSE),"")</f>
        <v/>
      </c>
      <c r="I3976" s="3" t="b">
        <f t="shared" si="250"/>
        <v>0</v>
      </c>
      <c r="J3976" s="3" t="str">
        <f t="shared" si="251"/>
        <v/>
      </c>
    </row>
    <row r="3977" spans="1:10" x14ac:dyDescent="0.2">
      <c r="A3977" t="s">
        <v>14754</v>
      </c>
      <c r="B3977" t="s">
        <v>14755</v>
      </c>
      <c r="C3977" t="s">
        <v>14756</v>
      </c>
      <c r="D3977" s="3" t="b">
        <f>NOT(ISNA(VLOOKUP(A3977,des!B:B,1,FALSE)))</f>
        <v>0</v>
      </c>
      <c r="E3977" s="3" t="str">
        <f>IF(D3977,VLOOKUP(A3977,des!B:Q,11,FALSE),"")</f>
        <v/>
      </c>
      <c r="F3977" s="3" t="b">
        <f t="shared" si="248"/>
        <v>0</v>
      </c>
      <c r="G3977" s="3" t="str">
        <f t="shared" si="249"/>
        <v/>
      </c>
      <c r="H3977" s="3" t="str">
        <f>IF(D3977,VLOOKUP(A3977,des!B:Q,12,FALSE),"")</f>
        <v/>
      </c>
      <c r="I3977" s="3" t="b">
        <f t="shared" si="250"/>
        <v>0</v>
      </c>
      <c r="J3977" s="3" t="str">
        <f t="shared" si="251"/>
        <v/>
      </c>
    </row>
    <row r="3978" spans="1:10" x14ac:dyDescent="0.2">
      <c r="A3978" t="s">
        <v>14757</v>
      </c>
      <c r="B3978" t="s">
        <v>14758</v>
      </c>
      <c r="C3978" t="s">
        <v>14759</v>
      </c>
      <c r="D3978" s="3" t="b">
        <f>NOT(ISNA(VLOOKUP(A3978,des!B:B,1,FALSE)))</f>
        <v>0</v>
      </c>
      <c r="E3978" s="3" t="str">
        <f>IF(D3978,VLOOKUP(A3978,des!B:Q,11,FALSE),"")</f>
        <v/>
      </c>
      <c r="F3978" s="3" t="b">
        <f t="shared" si="248"/>
        <v>0</v>
      </c>
      <c r="G3978" s="3" t="str">
        <f t="shared" si="249"/>
        <v/>
      </c>
      <c r="H3978" s="3" t="str">
        <f>IF(D3978,VLOOKUP(A3978,des!B:Q,12,FALSE),"")</f>
        <v/>
      </c>
      <c r="I3978" s="3" t="b">
        <f t="shared" si="250"/>
        <v>0</v>
      </c>
      <c r="J3978" s="3" t="str">
        <f t="shared" si="251"/>
        <v/>
      </c>
    </row>
    <row r="3979" spans="1:10" x14ac:dyDescent="0.2">
      <c r="A3979" t="s">
        <v>14760</v>
      </c>
      <c r="B3979" t="s">
        <v>14761</v>
      </c>
      <c r="C3979" t="s">
        <v>14762</v>
      </c>
      <c r="D3979" s="3" t="b">
        <f>NOT(ISNA(VLOOKUP(A3979,des!B:B,1,FALSE)))</f>
        <v>0</v>
      </c>
      <c r="E3979" s="3" t="str">
        <f>IF(D3979,VLOOKUP(A3979,des!B:Q,11,FALSE),"")</f>
        <v/>
      </c>
      <c r="F3979" s="3" t="b">
        <f t="shared" si="248"/>
        <v>0</v>
      </c>
      <c r="G3979" s="3" t="str">
        <f t="shared" si="249"/>
        <v/>
      </c>
      <c r="H3979" s="3" t="str">
        <f>IF(D3979,VLOOKUP(A3979,des!B:Q,12,FALSE),"")</f>
        <v/>
      </c>
      <c r="I3979" s="3" t="b">
        <f t="shared" si="250"/>
        <v>0</v>
      </c>
      <c r="J3979" s="3" t="str">
        <f t="shared" si="251"/>
        <v/>
      </c>
    </row>
    <row r="3980" spans="1:10" x14ac:dyDescent="0.2">
      <c r="A3980" t="s">
        <v>14763</v>
      </c>
      <c r="B3980" t="s">
        <v>14764</v>
      </c>
      <c r="C3980" t="s">
        <v>14765</v>
      </c>
      <c r="D3980" s="3" t="b">
        <f>NOT(ISNA(VLOOKUP(A3980,des!B:B,1,FALSE)))</f>
        <v>0</v>
      </c>
      <c r="E3980" s="3" t="str">
        <f>IF(D3980,VLOOKUP(A3980,des!B:Q,11,FALSE),"")</f>
        <v/>
      </c>
      <c r="F3980" s="3" t="b">
        <f t="shared" si="248"/>
        <v>0</v>
      </c>
      <c r="G3980" s="3" t="str">
        <f t="shared" si="249"/>
        <v/>
      </c>
      <c r="H3980" s="3" t="str">
        <f>IF(D3980,VLOOKUP(A3980,des!B:Q,12,FALSE),"")</f>
        <v/>
      </c>
      <c r="I3980" s="3" t="b">
        <f t="shared" si="250"/>
        <v>0</v>
      </c>
      <c r="J3980" s="3" t="str">
        <f t="shared" si="251"/>
        <v/>
      </c>
    </row>
    <row r="3981" spans="1:10" x14ac:dyDescent="0.2">
      <c r="A3981" t="s">
        <v>14766</v>
      </c>
      <c r="B3981" t="s">
        <v>14767</v>
      </c>
      <c r="C3981" t="s">
        <v>14768</v>
      </c>
      <c r="D3981" s="3" t="b">
        <f>NOT(ISNA(VLOOKUP(A3981,des!B:B,1,FALSE)))</f>
        <v>0</v>
      </c>
      <c r="E3981" s="3" t="str">
        <f>IF(D3981,VLOOKUP(A3981,des!B:Q,11,FALSE),"")</f>
        <v/>
      </c>
      <c r="F3981" s="3" t="b">
        <f t="shared" si="248"/>
        <v>0</v>
      </c>
      <c r="G3981" s="3" t="str">
        <f t="shared" si="249"/>
        <v/>
      </c>
      <c r="H3981" s="3" t="str">
        <f>IF(D3981,VLOOKUP(A3981,des!B:Q,12,FALSE),"")</f>
        <v/>
      </c>
      <c r="I3981" s="3" t="b">
        <f t="shared" si="250"/>
        <v>0</v>
      </c>
      <c r="J3981" s="3" t="str">
        <f t="shared" si="251"/>
        <v/>
      </c>
    </row>
    <row r="3982" spans="1:10" x14ac:dyDescent="0.2">
      <c r="A3982" t="s">
        <v>14769</v>
      </c>
      <c r="B3982" t="s">
        <v>14770</v>
      </c>
      <c r="C3982" t="s">
        <v>14771</v>
      </c>
      <c r="D3982" s="3" t="b">
        <f>NOT(ISNA(VLOOKUP(A3982,des!B:B,1,FALSE)))</f>
        <v>0</v>
      </c>
      <c r="E3982" s="3" t="str">
        <f>IF(D3982,VLOOKUP(A3982,des!B:Q,11,FALSE),"")</f>
        <v/>
      </c>
      <c r="F3982" s="3" t="b">
        <f t="shared" si="248"/>
        <v>0</v>
      </c>
      <c r="G3982" s="3" t="str">
        <f t="shared" si="249"/>
        <v/>
      </c>
      <c r="H3982" s="3" t="str">
        <f>IF(D3982,VLOOKUP(A3982,des!B:Q,12,FALSE),"")</f>
        <v/>
      </c>
      <c r="I3982" s="3" t="b">
        <f t="shared" si="250"/>
        <v>0</v>
      </c>
      <c r="J3982" s="3" t="str">
        <f t="shared" si="251"/>
        <v/>
      </c>
    </row>
    <row r="3983" spans="1:10" x14ac:dyDescent="0.2">
      <c r="A3983" t="s">
        <v>14772</v>
      </c>
      <c r="B3983" t="s">
        <v>14773</v>
      </c>
      <c r="C3983" t="s">
        <v>14773</v>
      </c>
      <c r="D3983" s="3" t="b">
        <f>NOT(ISNA(VLOOKUP(A3983,des!B:B,1,FALSE)))</f>
        <v>0</v>
      </c>
      <c r="E3983" s="3" t="str">
        <f>IF(D3983,VLOOKUP(A3983,des!B:Q,11,FALSE),"")</f>
        <v/>
      </c>
      <c r="F3983" s="3" t="b">
        <f t="shared" si="248"/>
        <v>0</v>
      </c>
      <c r="G3983" s="3" t="str">
        <f t="shared" si="249"/>
        <v/>
      </c>
      <c r="H3983" s="3" t="str">
        <f>IF(D3983,VLOOKUP(A3983,des!B:Q,12,FALSE),"")</f>
        <v/>
      </c>
      <c r="I3983" s="3" t="b">
        <f t="shared" si="250"/>
        <v>0</v>
      </c>
      <c r="J3983" s="3" t="str">
        <f t="shared" si="251"/>
        <v/>
      </c>
    </row>
    <row r="3984" spans="1:10" x14ac:dyDescent="0.2">
      <c r="A3984" t="s">
        <v>14774</v>
      </c>
      <c r="B3984" t="s">
        <v>14775</v>
      </c>
      <c r="C3984" t="s">
        <v>14776</v>
      </c>
      <c r="D3984" s="3" t="b">
        <f>NOT(ISNA(VLOOKUP(A3984,des!B:B,1,FALSE)))</f>
        <v>0</v>
      </c>
      <c r="E3984" s="3" t="str">
        <f>IF(D3984,VLOOKUP(A3984,des!B:Q,11,FALSE),"")</f>
        <v/>
      </c>
      <c r="F3984" s="3" t="b">
        <f t="shared" si="248"/>
        <v>0</v>
      </c>
      <c r="G3984" s="3" t="str">
        <f t="shared" si="249"/>
        <v/>
      </c>
      <c r="H3984" s="3" t="str">
        <f>IF(D3984,VLOOKUP(A3984,des!B:Q,12,FALSE),"")</f>
        <v/>
      </c>
      <c r="I3984" s="3" t="b">
        <f t="shared" si="250"/>
        <v>0</v>
      </c>
      <c r="J3984" s="3" t="str">
        <f t="shared" si="251"/>
        <v/>
      </c>
    </row>
    <row r="3985" spans="1:10" x14ac:dyDescent="0.2">
      <c r="A3985" t="s">
        <v>14777</v>
      </c>
      <c r="B3985" t="s">
        <v>14778</v>
      </c>
      <c r="C3985" t="s">
        <v>14779</v>
      </c>
      <c r="D3985" s="3" t="b">
        <f>NOT(ISNA(VLOOKUP(A3985,des!B:B,1,FALSE)))</f>
        <v>0</v>
      </c>
      <c r="E3985" s="3" t="str">
        <f>IF(D3985,VLOOKUP(A3985,des!B:Q,11,FALSE),"")</f>
        <v/>
      </c>
      <c r="F3985" s="3" t="b">
        <f t="shared" si="248"/>
        <v>0</v>
      </c>
      <c r="G3985" s="3" t="str">
        <f t="shared" si="249"/>
        <v/>
      </c>
      <c r="H3985" s="3" t="str">
        <f>IF(D3985,VLOOKUP(A3985,des!B:Q,12,FALSE),"")</f>
        <v/>
      </c>
      <c r="I3985" s="3" t="b">
        <f t="shared" si="250"/>
        <v>0</v>
      </c>
      <c r="J3985" s="3" t="str">
        <f t="shared" si="251"/>
        <v/>
      </c>
    </row>
    <row r="3986" spans="1:10" x14ac:dyDescent="0.2">
      <c r="A3986" t="s">
        <v>14780</v>
      </c>
      <c r="B3986" t="s">
        <v>14781</v>
      </c>
      <c r="C3986" t="s">
        <v>14782</v>
      </c>
      <c r="D3986" s="3" t="b">
        <f>NOT(ISNA(VLOOKUP(A3986,des!B:B,1,FALSE)))</f>
        <v>0</v>
      </c>
      <c r="E3986" s="3" t="str">
        <f>IF(D3986,VLOOKUP(A3986,des!B:Q,11,FALSE),"")</f>
        <v/>
      </c>
      <c r="F3986" s="3" t="b">
        <f t="shared" si="248"/>
        <v>0</v>
      </c>
      <c r="G3986" s="3" t="str">
        <f t="shared" si="249"/>
        <v/>
      </c>
      <c r="H3986" s="3" t="str">
        <f>IF(D3986,VLOOKUP(A3986,des!B:Q,12,FALSE),"")</f>
        <v/>
      </c>
      <c r="I3986" s="3" t="b">
        <f t="shared" si="250"/>
        <v>0</v>
      </c>
      <c r="J3986" s="3" t="str">
        <f t="shared" si="251"/>
        <v/>
      </c>
    </row>
    <row r="3987" spans="1:10" x14ac:dyDescent="0.2">
      <c r="A3987" t="s">
        <v>14783</v>
      </c>
      <c r="B3987" t="s">
        <v>14784</v>
      </c>
      <c r="C3987" t="s">
        <v>14785</v>
      </c>
      <c r="D3987" s="3" t="b">
        <f>NOT(ISNA(VLOOKUP(A3987,des!B:B,1,FALSE)))</f>
        <v>0</v>
      </c>
      <c r="E3987" s="3" t="str">
        <f>IF(D3987,VLOOKUP(A3987,des!B:Q,11,FALSE),"")</f>
        <v/>
      </c>
      <c r="F3987" s="3" t="b">
        <f t="shared" si="248"/>
        <v>0</v>
      </c>
      <c r="G3987" s="3" t="str">
        <f t="shared" si="249"/>
        <v/>
      </c>
      <c r="H3987" s="3" t="str">
        <f>IF(D3987,VLOOKUP(A3987,des!B:Q,12,FALSE),"")</f>
        <v/>
      </c>
      <c r="I3987" s="3" t="b">
        <f t="shared" si="250"/>
        <v>0</v>
      </c>
      <c r="J3987" s="3" t="str">
        <f t="shared" si="251"/>
        <v/>
      </c>
    </row>
    <row r="3988" spans="1:10" x14ac:dyDescent="0.2">
      <c r="A3988" t="s">
        <v>14786</v>
      </c>
      <c r="B3988" t="s">
        <v>14787</v>
      </c>
      <c r="C3988" t="s">
        <v>14788</v>
      </c>
      <c r="D3988" s="3" t="b">
        <f>NOT(ISNA(VLOOKUP(A3988,des!B:B,1,FALSE)))</f>
        <v>0</v>
      </c>
      <c r="E3988" s="3" t="str">
        <f>IF(D3988,VLOOKUP(A3988,des!B:Q,11,FALSE),"")</f>
        <v/>
      </c>
      <c r="F3988" s="3" t="b">
        <f t="shared" si="248"/>
        <v>0</v>
      </c>
      <c r="G3988" s="3" t="str">
        <f t="shared" si="249"/>
        <v/>
      </c>
      <c r="H3988" s="3" t="str">
        <f>IF(D3988,VLOOKUP(A3988,des!B:Q,12,FALSE),"")</f>
        <v/>
      </c>
      <c r="I3988" s="3" t="b">
        <f t="shared" si="250"/>
        <v>0</v>
      </c>
      <c r="J3988" s="3" t="str">
        <f t="shared" si="251"/>
        <v/>
      </c>
    </row>
    <row r="3989" spans="1:10" x14ac:dyDescent="0.2">
      <c r="A3989" t="s">
        <v>14789</v>
      </c>
      <c r="B3989" t="s">
        <v>14790</v>
      </c>
      <c r="C3989" t="s">
        <v>14791</v>
      </c>
      <c r="D3989" s="3" t="b">
        <f>NOT(ISNA(VLOOKUP(A3989,des!B:B,1,FALSE)))</f>
        <v>0</v>
      </c>
      <c r="E3989" s="3" t="str">
        <f>IF(D3989,VLOOKUP(A3989,des!B:Q,11,FALSE),"")</f>
        <v/>
      </c>
      <c r="F3989" s="3" t="b">
        <f t="shared" si="248"/>
        <v>0</v>
      </c>
      <c r="G3989" s="3" t="str">
        <f t="shared" si="249"/>
        <v/>
      </c>
      <c r="H3989" s="3" t="str">
        <f>IF(D3989,VLOOKUP(A3989,des!B:Q,12,FALSE),"")</f>
        <v/>
      </c>
      <c r="I3989" s="3" t="b">
        <f t="shared" si="250"/>
        <v>0</v>
      </c>
      <c r="J3989" s="3" t="str">
        <f t="shared" si="251"/>
        <v/>
      </c>
    </row>
    <row r="3990" spans="1:10" x14ac:dyDescent="0.2">
      <c r="A3990" t="s">
        <v>14792</v>
      </c>
      <c r="B3990" t="s">
        <v>14793</v>
      </c>
      <c r="C3990" t="s">
        <v>14794</v>
      </c>
      <c r="D3990" s="3" t="b">
        <f>NOT(ISNA(VLOOKUP(A3990,des!B:B,1,FALSE)))</f>
        <v>0</v>
      </c>
      <c r="E3990" s="3" t="str">
        <f>IF(D3990,VLOOKUP(A3990,des!B:Q,11,FALSE),"")</f>
        <v/>
      </c>
      <c r="F3990" s="3" t="b">
        <f t="shared" si="248"/>
        <v>0</v>
      </c>
      <c r="G3990" s="3" t="str">
        <f t="shared" si="249"/>
        <v/>
      </c>
      <c r="H3990" s="3" t="str">
        <f>IF(D3990,VLOOKUP(A3990,des!B:Q,12,FALSE),"")</f>
        <v/>
      </c>
      <c r="I3990" s="3" t="b">
        <f t="shared" si="250"/>
        <v>0</v>
      </c>
      <c r="J3990" s="3" t="str">
        <f t="shared" si="251"/>
        <v/>
      </c>
    </row>
    <row r="3991" spans="1:10" x14ac:dyDescent="0.2">
      <c r="A3991" t="s">
        <v>14795</v>
      </c>
      <c r="B3991" t="s">
        <v>14796</v>
      </c>
      <c r="C3991" t="s">
        <v>14797</v>
      </c>
      <c r="D3991" s="3" t="b">
        <f>NOT(ISNA(VLOOKUP(A3991,des!B:B,1,FALSE)))</f>
        <v>0</v>
      </c>
      <c r="E3991" s="3" t="str">
        <f>IF(D3991,VLOOKUP(A3991,des!B:Q,11,FALSE),"")</f>
        <v/>
      </c>
      <c r="F3991" s="3" t="b">
        <f t="shared" si="248"/>
        <v>0</v>
      </c>
      <c r="G3991" s="3" t="str">
        <f t="shared" si="249"/>
        <v/>
      </c>
      <c r="H3991" s="3" t="str">
        <f>IF(D3991,VLOOKUP(A3991,des!B:Q,12,FALSE),"")</f>
        <v/>
      </c>
      <c r="I3991" s="3" t="b">
        <f t="shared" si="250"/>
        <v>0</v>
      </c>
      <c r="J3991" s="3" t="str">
        <f t="shared" si="251"/>
        <v/>
      </c>
    </row>
    <row r="3992" spans="1:10" x14ac:dyDescent="0.2">
      <c r="A3992" t="s">
        <v>14798</v>
      </c>
      <c r="B3992" t="s">
        <v>14799</v>
      </c>
      <c r="C3992" t="s">
        <v>14800</v>
      </c>
      <c r="D3992" s="3" t="b">
        <f>NOT(ISNA(VLOOKUP(A3992,des!B:B,1,FALSE)))</f>
        <v>0</v>
      </c>
      <c r="E3992" s="3" t="str">
        <f>IF(D3992,VLOOKUP(A3992,des!B:Q,11,FALSE),"")</f>
        <v/>
      </c>
      <c r="F3992" s="3" t="b">
        <f t="shared" si="248"/>
        <v>0</v>
      </c>
      <c r="G3992" s="3" t="str">
        <f t="shared" si="249"/>
        <v/>
      </c>
      <c r="H3992" s="3" t="str">
        <f>IF(D3992,VLOOKUP(A3992,des!B:Q,12,FALSE),"")</f>
        <v/>
      </c>
      <c r="I3992" s="3" t="b">
        <f t="shared" si="250"/>
        <v>0</v>
      </c>
      <c r="J3992" s="3" t="str">
        <f t="shared" si="251"/>
        <v/>
      </c>
    </row>
    <row r="3993" spans="1:10" x14ac:dyDescent="0.2">
      <c r="A3993" t="s">
        <v>14801</v>
      </c>
      <c r="B3993" t="s">
        <v>14802</v>
      </c>
      <c r="C3993" t="s">
        <v>14803</v>
      </c>
      <c r="D3993" s="3" t="b">
        <f>NOT(ISNA(VLOOKUP(A3993,des!B:B,1,FALSE)))</f>
        <v>0</v>
      </c>
      <c r="E3993" s="3" t="str">
        <f>IF(D3993,VLOOKUP(A3993,des!B:Q,11,FALSE),"")</f>
        <v/>
      </c>
      <c r="F3993" s="3" t="b">
        <f t="shared" si="248"/>
        <v>0</v>
      </c>
      <c r="G3993" s="3" t="str">
        <f t="shared" si="249"/>
        <v/>
      </c>
      <c r="H3993" s="3" t="str">
        <f>IF(D3993,VLOOKUP(A3993,des!B:Q,12,FALSE),"")</f>
        <v/>
      </c>
      <c r="I3993" s="3" t="b">
        <f t="shared" si="250"/>
        <v>0</v>
      </c>
      <c r="J3993" s="3" t="str">
        <f t="shared" si="251"/>
        <v/>
      </c>
    </row>
    <row r="3994" spans="1:10" x14ac:dyDescent="0.2">
      <c r="A3994" t="s">
        <v>14804</v>
      </c>
      <c r="B3994" t="s">
        <v>14805</v>
      </c>
      <c r="C3994" t="s">
        <v>14806</v>
      </c>
      <c r="D3994" s="3" t="b">
        <f>NOT(ISNA(VLOOKUP(A3994,des!B:B,1,FALSE)))</f>
        <v>0</v>
      </c>
      <c r="E3994" s="3" t="str">
        <f>IF(D3994,VLOOKUP(A3994,des!B:Q,11,FALSE),"")</f>
        <v/>
      </c>
      <c r="F3994" s="3" t="b">
        <f t="shared" si="248"/>
        <v>0</v>
      </c>
      <c r="G3994" s="3" t="str">
        <f t="shared" si="249"/>
        <v/>
      </c>
      <c r="H3994" s="3" t="str">
        <f>IF(D3994,VLOOKUP(A3994,des!B:Q,12,FALSE),"")</f>
        <v/>
      </c>
      <c r="I3994" s="3" t="b">
        <f t="shared" si="250"/>
        <v>0</v>
      </c>
      <c r="J3994" s="3" t="str">
        <f t="shared" si="251"/>
        <v/>
      </c>
    </row>
    <row r="3995" spans="1:10" x14ac:dyDescent="0.2">
      <c r="A3995" t="s">
        <v>14807</v>
      </c>
      <c r="B3995" t="s">
        <v>14808</v>
      </c>
      <c r="C3995" t="s">
        <v>14809</v>
      </c>
      <c r="D3995" s="3" t="b">
        <f>NOT(ISNA(VLOOKUP(A3995,des!B:B,1,FALSE)))</f>
        <v>0</v>
      </c>
      <c r="E3995" s="3" t="str">
        <f>IF(D3995,VLOOKUP(A3995,des!B:Q,11,FALSE),"")</f>
        <v/>
      </c>
      <c r="F3995" s="3" t="b">
        <f t="shared" si="248"/>
        <v>0</v>
      </c>
      <c r="G3995" s="3" t="str">
        <f t="shared" si="249"/>
        <v/>
      </c>
      <c r="H3995" s="3" t="str">
        <f>IF(D3995,VLOOKUP(A3995,des!B:Q,12,FALSE),"")</f>
        <v/>
      </c>
      <c r="I3995" s="3" t="b">
        <f t="shared" si="250"/>
        <v>0</v>
      </c>
      <c r="J3995" s="3" t="str">
        <f t="shared" si="251"/>
        <v/>
      </c>
    </row>
    <row r="3996" spans="1:10" x14ac:dyDescent="0.2">
      <c r="A3996" t="s">
        <v>14810</v>
      </c>
      <c r="B3996" t="s">
        <v>14811</v>
      </c>
      <c r="C3996" t="s">
        <v>14812</v>
      </c>
      <c r="D3996" s="3" t="b">
        <f>NOT(ISNA(VLOOKUP(A3996,des!B:B,1,FALSE)))</f>
        <v>0</v>
      </c>
      <c r="E3996" s="3" t="str">
        <f>IF(D3996,VLOOKUP(A3996,des!B:Q,11,FALSE),"")</f>
        <v/>
      </c>
      <c r="F3996" s="3" t="b">
        <f t="shared" si="248"/>
        <v>0</v>
      </c>
      <c r="G3996" s="3" t="str">
        <f t="shared" si="249"/>
        <v/>
      </c>
      <c r="H3996" s="3" t="str">
        <f>IF(D3996,VLOOKUP(A3996,des!B:Q,12,FALSE),"")</f>
        <v/>
      </c>
      <c r="I3996" s="3" t="b">
        <f t="shared" si="250"/>
        <v>0</v>
      </c>
      <c r="J3996" s="3" t="str">
        <f t="shared" si="251"/>
        <v/>
      </c>
    </row>
    <row r="3997" spans="1:10" x14ac:dyDescent="0.2">
      <c r="A3997" t="s">
        <v>14813</v>
      </c>
      <c r="B3997" t="s">
        <v>14814</v>
      </c>
      <c r="C3997" t="s">
        <v>14815</v>
      </c>
      <c r="D3997" s="3" t="b">
        <f>NOT(ISNA(VLOOKUP(A3997,des!B:B,1,FALSE)))</f>
        <v>0</v>
      </c>
      <c r="E3997" s="3" t="str">
        <f>IF(D3997,VLOOKUP(A3997,des!B:Q,11,FALSE),"")</f>
        <v/>
      </c>
      <c r="F3997" s="3" t="b">
        <f t="shared" si="248"/>
        <v>0</v>
      </c>
      <c r="G3997" s="3" t="str">
        <f t="shared" si="249"/>
        <v/>
      </c>
      <c r="H3997" s="3" t="str">
        <f>IF(D3997,VLOOKUP(A3997,des!B:Q,12,FALSE),"")</f>
        <v/>
      </c>
      <c r="I3997" s="3" t="b">
        <f t="shared" si="250"/>
        <v>0</v>
      </c>
      <c r="J3997" s="3" t="str">
        <f t="shared" si="251"/>
        <v/>
      </c>
    </row>
    <row r="3998" spans="1:10" x14ac:dyDescent="0.2">
      <c r="A3998" t="s">
        <v>14816</v>
      </c>
      <c r="B3998" t="s">
        <v>14817</v>
      </c>
      <c r="C3998" t="s">
        <v>14818</v>
      </c>
      <c r="D3998" s="3" t="b">
        <f>NOT(ISNA(VLOOKUP(A3998,des!B:B,1,FALSE)))</f>
        <v>0</v>
      </c>
      <c r="E3998" s="3" t="str">
        <f>IF(D3998,VLOOKUP(A3998,des!B:Q,11,FALSE),"")</f>
        <v/>
      </c>
      <c r="F3998" s="3" t="b">
        <f t="shared" si="248"/>
        <v>0</v>
      </c>
      <c r="G3998" s="3" t="str">
        <f t="shared" si="249"/>
        <v/>
      </c>
      <c r="H3998" s="3" t="str">
        <f>IF(D3998,VLOOKUP(A3998,des!B:Q,12,FALSE),"")</f>
        <v/>
      </c>
      <c r="I3998" s="3" t="b">
        <f t="shared" si="250"/>
        <v>0</v>
      </c>
      <c r="J3998" s="3" t="str">
        <f t="shared" si="251"/>
        <v/>
      </c>
    </row>
    <row r="3999" spans="1:10" x14ac:dyDescent="0.2">
      <c r="A3999" t="s">
        <v>14819</v>
      </c>
      <c r="B3999" t="s">
        <v>14820</v>
      </c>
      <c r="C3999" t="s">
        <v>14821</v>
      </c>
      <c r="D3999" s="3" t="b">
        <f>NOT(ISNA(VLOOKUP(A3999,des!B:B,1,FALSE)))</f>
        <v>0</v>
      </c>
      <c r="E3999" s="3" t="str">
        <f>IF(D3999,VLOOKUP(A3999,des!B:Q,11,FALSE),"")</f>
        <v/>
      </c>
      <c r="F3999" s="3" t="b">
        <f t="shared" si="248"/>
        <v>0</v>
      </c>
      <c r="G3999" s="3" t="str">
        <f t="shared" si="249"/>
        <v/>
      </c>
      <c r="H3999" s="3" t="str">
        <f>IF(D3999,VLOOKUP(A3999,des!B:Q,12,FALSE),"")</f>
        <v/>
      </c>
      <c r="I3999" s="3" t="b">
        <f t="shared" si="250"/>
        <v>0</v>
      </c>
      <c r="J3999" s="3" t="str">
        <f t="shared" si="251"/>
        <v/>
      </c>
    </row>
    <row r="4000" spans="1:10" x14ac:dyDescent="0.2">
      <c r="A4000" t="s">
        <v>14822</v>
      </c>
      <c r="B4000" t="s">
        <v>14823</v>
      </c>
      <c r="C4000" t="s">
        <v>14824</v>
      </c>
      <c r="D4000" s="3" t="b">
        <f>NOT(ISNA(VLOOKUP(A4000,des!B:B,1,FALSE)))</f>
        <v>0</v>
      </c>
      <c r="E4000" s="3" t="str">
        <f>IF(D4000,VLOOKUP(A4000,des!B:Q,11,FALSE),"")</f>
        <v/>
      </c>
      <c r="F4000" s="3" t="b">
        <f t="shared" si="248"/>
        <v>0</v>
      </c>
      <c r="G4000" s="3" t="str">
        <f t="shared" si="249"/>
        <v/>
      </c>
      <c r="H4000" s="3" t="str">
        <f>IF(D4000,VLOOKUP(A4000,des!B:Q,12,FALSE),"")</f>
        <v/>
      </c>
      <c r="I4000" s="3" t="b">
        <f t="shared" si="250"/>
        <v>0</v>
      </c>
      <c r="J4000" s="3" t="str">
        <f t="shared" si="251"/>
        <v/>
      </c>
    </row>
    <row r="4001" spans="1:10" x14ac:dyDescent="0.2">
      <c r="A4001" t="s">
        <v>14825</v>
      </c>
      <c r="B4001" t="s">
        <v>14826</v>
      </c>
      <c r="C4001" t="s">
        <v>14827</v>
      </c>
      <c r="D4001" s="3" t="b">
        <f>NOT(ISNA(VLOOKUP(A4001,des!B:B,1,FALSE)))</f>
        <v>0</v>
      </c>
      <c r="E4001" s="3" t="str">
        <f>IF(D4001,VLOOKUP(A4001,des!B:Q,11,FALSE),"")</f>
        <v/>
      </c>
      <c r="F4001" s="3" t="b">
        <f t="shared" si="248"/>
        <v>0</v>
      </c>
      <c r="G4001" s="3" t="str">
        <f t="shared" si="249"/>
        <v/>
      </c>
      <c r="H4001" s="3" t="str">
        <f>IF(D4001,VLOOKUP(A4001,des!B:Q,12,FALSE),"")</f>
        <v/>
      </c>
      <c r="I4001" s="3" t="b">
        <f t="shared" si="250"/>
        <v>0</v>
      </c>
      <c r="J4001" s="3" t="str">
        <f t="shared" si="251"/>
        <v/>
      </c>
    </row>
    <row r="4002" spans="1:10" x14ac:dyDescent="0.2">
      <c r="A4002" t="s">
        <v>14828</v>
      </c>
      <c r="B4002" t="s">
        <v>14829</v>
      </c>
      <c r="C4002" t="s">
        <v>14830</v>
      </c>
      <c r="D4002" s="3" t="b">
        <f>NOT(ISNA(VLOOKUP(A4002,des!B:B,1,FALSE)))</f>
        <v>0</v>
      </c>
      <c r="E4002" s="3" t="str">
        <f>IF(D4002,VLOOKUP(A4002,des!B:Q,11,FALSE),"")</f>
        <v/>
      </c>
      <c r="F4002" s="3" t="b">
        <f t="shared" si="248"/>
        <v>0</v>
      </c>
      <c r="G4002" s="3" t="str">
        <f t="shared" si="249"/>
        <v/>
      </c>
      <c r="H4002" s="3" t="str">
        <f>IF(D4002,VLOOKUP(A4002,des!B:Q,12,FALSE),"")</f>
        <v/>
      </c>
      <c r="I4002" s="3" t="b">
        <f t="shared" si="250"/>
        <v>0</v>
      </c>
      <c r="J4002" s="3" t="str">
        <f t="shared" si="251"/>
        <v/>
      </c>
    </row>
    <row r="4003" spans="1:10" x14ac:dyDescent="0.2">
      <c r="A4003" t="s">
        <v>14831</v>
      </c>
      <c r="B4003" t="s">
        <v>14832</v>
      </c>
      <c r="C4003" t="s">
        <v>14833</v>
      </c>
      <c r="D4003" s="3" t="b">
        <f>NOT(ISNA(VLOOKUP(A4003,des!B:B,1,FALSE)))</f>
        <v>0</v>
      </c>
      <c r="E4003" s="3" t="str">
        <f>IF(D4003,VLOOKUP(A4003,des!B:Q,11,FALSE),"")</f>
        <v/>
      </c>
      <c r="F4003" s="3" t="b">
        <f t="shared" si="248"/>
        <v>0</v>
      </c>
      <c r="G4003" s="3" t="str">
        <f t="shared" si="249"/>
        <v/>
      </c>
      <c r="H4003" s="3" t="str">
        <f>IF(D4003,VLOOKUP(A4003,des!B:Q,12,FALSE),"")</f>
        <v/>
      </c>
      <c r="I4003" s="3" t="b">
        <f t="shared" si="250"/>
        <v>0</v>
      </c>
      <c r="J4003" s="3" t="str">
        <f t="shared" si="251"/>
        <v/>
      </c>
    </row>
    <row r="4004" spans="1:10" x14ac:dyDescent="0.2">
      <c r="A4004" t="s">
        <v>14834</v>
      </c>
      <c r="B4004" t="s">
        <v>14835</v>
      </c>
      <c r="C4004" t="s">
        <v>14836</v>
      </c>
      <c r="D4004" s="3" t="b">
        <f>NOT(ISNA(VLOOKUP(A4004,des!B:B,1,FALSE)))</f>
        <v>0</v>
      </c>
      <c r="E4004" s="3" t="str">
        <f>IF(D4004,VLOOKUP(A4004,des!B:Q,11,FALSE),"")</f>
        <v/>
      </c>
      <c r="F4004" s="3" t="b">
        <f t="shared" si="248"/>
        <v>0</v>
      </c>
      <c r="G4004" s="3" t="str">
        <f t="shared" si="249"/>
        <v/>
      </c>
      <c r="H4004" s="3" t="str">
        <f>IF(D4004,VLOOKUP(A4004,des!B:Q,12,FALSE),"")</f>
        <v/>
      </c>
      <c r="I4004" s="3" t="b">
        <f t="shared" si="250"/>
        <v>0</v>
      </c>
      <c r="J4004" s="3" t="str">
        <f t="shared" si="251"/>
        <v/>
      </c>
    </row>
    <row r="4005" spans="1:10" x14ac:dyDescent="0.2">
      <c r="A4005" t="s">
        <v>14837</v>
      </c>
      <c r="B4005" t="s">
        <v>14838</v>
      </c>
      <c r="C4005" t="s">
        <v>14839</v>
      </c>
      <c r="D4005" s="3" t="b">
        <f>NOT(ISNA(VLOOKUP(A4005,des!B:B,1,FALSE)))</f>
        <v>0</v>
      </c>
      <c r="E4005" s="3" t="str">
        <f>IF(D4005,VLOOKUP(A4005,des!B:Q,11,FALSE),"")</f>
        <v/>
      </c>
      <c r="F4005" s="3" t="b">
        <f t="shared" si="248"/>
        <v>0</v>
      </c>
      <c r="G4005" s="3" t="str">
        <f t="shared" si="249"/>
        <v/>
      </c>
      <c r="H4005" s="3" t="str">
        <f>IF(D4005,VLOOKUP(A4005,des!B:Q,12,FALSE),"")</f>
        <v/>
      </c>
      <c r="I4005" s="3" t="b">
        <f t="shared" si="250"/>
        <v>0</v>
      </c>
      <c r="J4005" s="3" t="str">
        <f t="shared" si="251"/>
        <v/>
      </c>
    </row>
    <row r="4006" spans="1:10" x14ac:dyDescent="0.2">
      <c r="A4006" t="s">
        <v>14840</v>
      </c>
      <c r="B4006" t="s">
        <v>14841</v>
      </c>
      <c r="C4006" t="s">
        <v>14842</v>
      </c>
      <c r="D4006" s="3" t="b">
        <f>NOT(ISNA(VLOOKUP(A4006,des!B:B,1,FALSE)))</f>
        <v>0</v>
      </c>
      <c r="E4006" s="3" t="str">
        <f>IF(D4006,VLOOKUP(A4006,des!B:Q,11,FALSE),"")</f>
        <v/>
      </c>
      <c r="F4006" s="3" t="b">
        <f t="shared" si="248"/>
        <v>0</v>
      </c>
      <c r="G4006" s="3" t="str">
        <f t="shared" si="249"/>
        <v/>
      </c>
      <c r="H4006" s="3" t="str">
        <f>IF(D4006,VLOOKUP(A4006,des!B:Q,12,FALSE),"")</f>
        <v/>
      </c>
      <c r="I4006" s="3" t="b">
        <f t="shared" si="250"/>
        <v>0</v>
      </c>
      <c r="J4006" s="3" t="str">
        <f t="shared" si="251"/>
        <v/>
      </c>
    </row>
    <row r="4007" spans="1:10" x14ac:dyDescent="0.2">
      <c r="A4007" t="s">
        <v>14843</v>
      </c>
      <c r="B4007" t="s">
        <v>14844</v>
      </c>
      <c r="C4007" t="s">
        <v>14845</v>
      </c>
      <c r="D4007" s="3" t="b">
        <f>NOT(ISNA(VLOOKUP(A4007,des!B:B,1,FALSE)))</f>
        <v>0</v>
      </c>
      <c r="E4007" s="3" t="str">
        <f>IF(D4007,VLOOKUP(A4007,des!B:Q,11,FALSE),"")</f>
        <v/>
      </c>
      <c r="F4007" s="3" t="b">
        <f t="shared" si="248"/>
        <v>0</v>
      </c>
      <c r="G4007" s="3" t="str">
        <f t="shared" si="249"/>
        <v/>
      </c>
      <c r="H4007" s="3" t="str">
        <f>IF(D4007,VLOOKUP(A4007,des!B:Q,12,FALSE),"")</f>
        <v/>
      </c>
      <c r="I4007" s="3" t="b">
        <f t="shared" si="250"/>
        <v>0</v>
      </c>
      <c r="J4007" s="3" t="str">
        <f t="shared" si="251"/>
        <v/>
      </c>
    </row>
    <row r="4008" spans="1:10" x14ac:dyDescent="0.2">
      <c r="A4008" t="s">
        <v>14846</v>
      </c>
      <c r="B4008" t="s">
        <v>14847</v>
      </c>
      <c r="C4008" t="s">
        <v>14848</v>
      </c>
      <c r="D4008" s="3" t="b">
        <f>NOT(ISNA(VLOOKUP(A4008,des!B:B,1,FALSE)))</f>
        <v>0</v>
      </c>
      <c r="E4008" s="3" t="str">
        <f>IF(D4008,VLOOKUP(A4008,des!B:Q,11,FALSE),"")</f>
        <v/>
      </c>
      <c r="F4008" s="3" t="b">
        <f t="shared" si="248"/>
        <v>0</v>
      </c>
      <c r="G4008" s="3" t="str">
        <f t="shared" si="249"/>
        <v/>
      </c>
      <c r="H4008" s="3" t="str">
        <f>IF(D4008,VLOOKUP(A4008,des!B:Q,12,FALSE),"")</f>
        <v/>
      </c>
      <c r="I4008" s="3" t="b">
        <f t="shared" si="250"/>
        <v>0</v>
      </c>
      <c r="J4008" s="3" t="str">
        <f t="shared" si="251"/>
        <v/>
      </c>
    </row>
    <row r="4009" spans="1:10" x14ac:dyDescent="0.2">
      <c r="A4009" t="s">
        <v>14849</v>
      </c>
      <c r="B4009" t="s">
        <v>14850</v>
      </c>
      <c r="C4009" t="s">
        <v>14851</v>
      </c>
      <c r="D4009" s="3" t="b">
        <f>NOT(ISNA(VLOOKUP(A4009,des!B:B,1,FALSE)))</f>
        <v>0</v>
      </c>
      <c r="E4009" s="3" t="str">
        <f>IF(D4009,VLOOKUP(A4009,des!B:Q,11,FALSE),"")</f>
        <v/>
      </c>
      <c r="F4009" s="3" t="b">
        <f t="shared" si="248"/>
        <v>0</v>
      </c>
      <c r="G4009" s="3" t="str">
        <f t="shared" si="249"/>
        <v/>
      </c>
      <c r="H4009" s="3" t="str">
        <f>IF(D4009,VLOOKUP(A4009,des!B:Q,12,FALSE),"")</f>
        <v/>
      </c>
      <c r="I4009" s="3" t="b">
        <f t="shared" si="250"/>
        <v>0</v>
      </c>
      <c r="J4009" s="3" t="str">
        <f t="shared" si="251"/>
        <v/>
      </c>
    </row>
    <row r="4010" spans="1:10" x14ac:dyDescent="0.2">
      <c r="A4010" t="s">
        <v>14852</v>
      </c>
      <c r="B4010" t="s">
        <v>14853</v>
      </c>
      <c r="C4010" t="s">
        <v>14854</v>
      </c>
      <c r="D4010" s="3" t="b">
        <f>NOT(ISNA(VLOOKUP(A4010,des!B:B,1,FALSE)))</f>
        <v>0</v>
      </c>
      <c r="E4010" s="3" t="str">
        <f>IF(D4010,VLOOKUP(A4010,des!B:Q,11,FALSE),"")</f>
        <v/>
      </c>
      <c r="F4010" s="3" t="b">
        <f t="shared" si="248"/>
        <v>0</v>
      </c>
      <c r="G4010" s="3" t="str">
        <f t="shared" si="249"/>
        <v/>
      </c>
      <c r="H4010" s="3" t="str">
        <f>IF(D4010,VLOOKUP(A4010,des!B:Q,12,FALSE),"")</f>
        <v/>
      </c>
      <c r="I4010" s="3" t="b">
        <f t="shared" si="250"/>
        <v>0</v>
      </c>
      <c r="J4010" s="3" t="str">
        <f t="shared" si="251"/>
        <v/>
      </c>
    </row>
    <row r="4011" spans="1:10" x14ac:dyDescent="0.2">
      <c r="A4011" t="s">
        <v>14855</v>
      </c>
      <c r="B4011" t="s">
        <v>14856</v>
      </c>
      <c r="C4011" t="s">
        <v>14857</v>
      </c>
      <c r="D4011" s="3" t="b">
        <f>NOT(ISNA(VLOOKUP(A4011,des!B:B,1,FALSE)))</f>
        <v>0</v>
      </c>
      <c r="E4011" s="3" t="str">
        <f>IF(D4011,VLOOKUP(A4011,des!B:Q,11,FALSE),"")</f>
        <v/>
      </c>
      <c r="F4011" s="3" t="b">
        <f t="shared" si="248"/>
        <v>0</v>
      </c>
      <c r="G4011" s="3" t="str">
        <f t="shared" si="249"/>
        <v/>
      </c>
      <c r="H4011" s="3" t="str">
        <f>IF(D4011,VLOOKUP(A4011,des!B:Q,12,FALSE),"")</f>
        <v/>
      </c>
      <c r="I4011" s="3" t="b">
        <f t="shared" si="250"/>
        <v>0</v>
      </c>
      <c r="J4011" s="3" t="str">
        <f t="shared" si="251"/>
        <v/>
      </c>
    </row>
    <row r="4012" spans="1:10" x14ac:dyDescent="0.2">
      <c r="A4012" t="s">
        <v>14858</v>
      </c>
      <c r="B4012" t="s">
        <v>14859</v>
      </c>
      <c r="C4012" t="s">
        <v>14860</v>
      </c>
      <c r="D4012" s="3" t="b">
        <f>NOT(ISNA(VLOOKUP(A4012,des!B:B,1,FALSE)))</f>
        <v>0</v>
      </c>
      <c r="E4012" s="3" t="str">
        <f>IF(D4012,VLOOKUP(A4012,des!B:Q,11,FALSE),"")</f>
        <v/>
      </c>
      <c r="F4012" s="3" t="b">
        <f t="shared" si="248"/>
        <v>0</v>
      </c>
      <c r="G4012" s="3" t="str">
        <f t="shared" si="249"/>
        <v/>
      </c>
      <c r="H4012" s="3" t="str">
        <f>IF(D4012,VLOOKUP(A4012,des!B:Q,12,FALSE),"")</f>
        <v/>
      </c>
      <c r="I4012" s="3" t="b">
        <f t="shared" si="250"/>
        <v>0</v>
      </c>
      <c r="J4012" s="3" t="str">
        <f t="shared" si="251"/>
        <v/>
      </c>
    </row>
    <row r="4013" spans="1:10" x14ac:dyDescent="0.2">
      <c r="A4013" t="s">
        <v>14861</v>
      </c>
      <c r="B4013" t="s">
        <v>14862</v>
      </c>
      <c r="C4013" t="s">
        <v>14863</v>
      </c>
      <c r="D4013" s="3" t="b">
        <f>NOT(ISNA(VLOOKUP(A4013,des!B:B,1,FALSE)))</f>
        <v>0</v>
      </c>
      <c r="E4013" s="3" t="str">
        <f>IF(D4013,VLOOKUP(A4013,des!B:Q,11,FALSE),"")</f>
        <v/>
      </c>
      <c r="F4013" s="3" t="b">
        <f t="shared" si="248"/>
        <v>0</v>
      </c>
      <c r="G4013" s="3" t="str">
        <f t="shared" si="249"/>
        <v/>
      </c>
      <c r="H4013" s="3" t="str">
        <f>IF(D4013,VLOOKUP(A4013,des!B:Q,12,FALSE),"")</f>
        <v/>
      </c>
      <c r="I4013" s="3" t="b">
        <f t="shared" si="250"/>
        <v>0</v>
      </c>
      <c r="J4013" s="3" t="str">
        <f t="shared" si="251"/>
        <v/>
      </c>
    </row>
    <row r="4014" spans="1:10" x14ac:dyDescent="0.2">
      <c r="A4014" t="s">
        <v>14864</v>
      </c>
      <c r="B4014" t="s">
        <v>14865</v>
      </c>
      <c r="C4014" t="s">
        <v>14866</v>
      </c>
      <c r="D4014" s="3" t="b">
        <f>NOT(ISNA(VLOOKUP(A4014,des!B:B,1,FALSE)))</f>
        <v>0</v>
      </c>
      <c r="E4014" s="3" t="str">
        <f>IF(D4014,VLOOKUP(A4014,des!B:Q,11,FALSE),"")</f>
        <v/>
      </c>
      <c r="F4014" s="3" t="b">
        <f t="shared" si="248"/>
        <v>0</v>
      </c>
      <c r="G4014" s="3" t="str">
        <f t="shared" si="249"/>
        <v/>
      </c>
      <c r="H4014" s="3" t="str">
        <f>IF(D4014,VLOOKUP(A4014,des!B:Q,12,FALSE),"")</f>
        <v/>
      </c>
      <c r="I4014" s="3" t="b">
        <f t="shared" si="250"/>
        <v>0</v>
      </c>
      <c r="J4014" s="3" t="str">
        <f t="shared" si="251"/>
        <v/>
      </c>
    </row>
    <row r="4015" spans="1:10" x14ac:dyDescent="0.2">
      <c r="A4015" t="s">
        <v>14867</v>
      </c>
      <c r="B4015" t="s">
        <v>14868</v>
      </c>
      <c r="C4015" t="s">
        <v>14869</v>
      </c>
      <c r="D4015" s="3" t="b">
        <f>NOT(ISNA(VLOOKUP(A4015,des!B:B,1,FALSE)))</f>
        <v>0</v>
      </c>
      <c r="E4015" s="3" t="str">
        <f>IF(D4015,VLOOKUP(A4015,des!B:Q,11,FALSE),"")</f>
        <v/>
      </c>
      <c r="F4015" s="3" t="b">
        <f t="shared" si="248"/>
        <v>0</v>
      </c>
      <c r="G4015" s="3" t="str">
        <f t="shared" si="249"/>
        <v/>
      </c>
      <c r="H4015" s="3" t="str">
        <f>IF(D4015,VLOOKUP(A4015,des!B:Q,12,FALSE),"")</f>
        <v/>
      </c>
      <c r="I4015" s="3" t="b">
        <f t="shared" si="250"/>
        <v>0</v>
      </c>
      <c r="J4015" s="3" t="str">
        <f t="shared" si="251"/>
        <v/>
      </c>
    </row>
    <row r="4016" spans="1:10" x14ac:dyDescent="0.2">
      <c r="A4016" t="s">
        <v>14870</v>
      </c>
      <c r="B4016" t="s">
        <v>14871</v>
      </c>
      <c r="C4016" t="s">
        <v>14872</v>
      </c>
      <c r="D4016" s="3" t="b">
        <f>NOT(ISNA(VLOOKUP(A4016,des!B:B,1,FALSE)))</f>
        <v>0</v>
      </c>
      <c r="E4016" s="3" t="str">
        <f>IF(D4016,VLOOKUP(A4016,des!B:Q,11,FALSE),"")</f>
        <v/>
      </c>
      <c r="F4016" s="3" t="b">
        <f t="shared" si="248"/>
        <v>0</v>
      </c>
      <c r="G4016" s="3" t="str">
        <f t="shared" si="249"/>
        <v/>
      </c>
      <c r="H4016" s="3" t="str">
        <f>IF(D4016,VLOOKUP(A4016,des!B:Q,12,FALSE),"")</f>
        <v/>
      </c>
      <c r="I4016" s="3" t="b">
        <f t="shared" si="250"/>
        <v>0</v>
      </c>
      <c r="J4016" s="3" t="str">
        <f t="shared" si="251"/>
        <v/>
      </c>
    </row>
    <row r="4017" spans="1:10" x14ac:dyDescent="0.2">
      <c r="A4017" t="s">
        <v>14873</v>
      </c>
      <c r="B4017" t="s">
        <v>14874</v>
      </c>
      <c r="C4017" t="s">
        <v>14875</v>
      </c>
      <c r="D4017" s="3" t="b">
        <f>NOT(ISNA(VLOOKUP(A4017,des!B:B,1,FALSE)))</f>
        <v>0</v>
      </c>
      <c r="E4017" s="3" t="str">
        <f>IF(D4017,VLOOKUP(A4017,des!B:Q,11,FALSE),"")</f>
        <v/>
      </c>
      <c r="F4017" s="3" t="b">
        <f t="shared" si="248"/>
        <v>0</v>
      </c>
      <c r="G4017" s="3" t="str">
        <f t="shared" si="249"/>
        <v/>
      </c>
      <c r="H4017" s="3" t="str">
        <f>IF(D4017,VLOOKUP(A4017,des!B:Q,12,FALSE),"")</f>
        <v/>
      </c>
      <c r="I4017" s="3" t="b">
        <f t="shared" si="250"/>
        <v>0</v>
      </c>
      <c r="J4017" s="3" t="str">
        <f t="shared" si="251"/>
        <v/>
      </c>
    </row>
    <row r="4018" spans="1:10" x14ac:dyDescent="0.2">
      <c r="A4018" t="s">
        <v>14876</v>
      </c>
      <c r="B4018" t="s">
        <v>14877</v>
      </c>
      <c r="C4018" t="s">
        <v>14878</v>
      </c>
      <c r="D4018" s="3" t="b">
        <f>NOT(ISNA(VLOOKUP(A4018,des!B:B,1,FALSE)))</f>
        <v>0</v>
      </c>
      <c r="E4018" s="3" t="str">
        <f>IF(D4018,VLOOKUP(A4018,des!B:Q,11,FALSE),"")</f>
        <v/>
      </c>
      <c r="F4018" s="3" t="b">
        <f t="shared" si="248"/>
        <v>0</v>
      </c>
      <c r="G4018" s="3" t="str">
        <f t="shared" si="249"/>
        <v/>
      </c>
      <c r="H4018" s="3" t="str">
        <f>IF(D4018,VLOOKUP(A4018,des!B:Q,12,FALSE),"")</f>
        <v/>
      </c>
      <c r="I4018" s="3" t="b">
        <f t="shared" si="250"/>
        <v>0</v>
      </c>
      <c r="J4018" s="3" t="str">
        <f t="shared" si="251"/>
        <v/>
      </c>
    </row>
    <row r="4019" spans="1:10" x14ac:dyDescent="0.2">
      <c r="A4019" t="s">
        <v>14879</v>
      </c>
      <c r="B4019" t="s">
        <v>14880</v>
      </c>
      <c r="C4019" t="s">
        <v>14881</v>
      </c>
      <c r="D4019" s="3" t="b">
        <f>NOT(ISNA(VLOOKUP(A4019,des!B:B,1,FALSE)))</f>
        <v>0</v>
      </c>
      <c r="E4019" s="3" t="str">
        <f>IF(D4019,VLOOKUP(A4019,des!B:Q,11,FALSE),"")</f>
        <v/>
      </c>
      <c r="F4019" s="3" t="b">
        <f t="shared" si="248"/>
        <v>0</v>
      </c>
      <c r="G4019" s="3" t="str">
        <f t="shared" si="249"/>
        <v/>
      </c>
      <c r="H4019" s="3" t="str">
        <f>IF(D4019,VLOOKUP(A4019,des!B:Q,12,FALSE),"")</f>
        <v/>
      </c>
      <c r="I4019" s="3" t="b">
        <f t="shared" si="250"/>
        <v>0</v>
      </c>
      <c r="J4019" s="3" t="str">
        <f t="shared" si="251"/>
        <v/>
      </c>
    </row>
    <row r="4020" spans="1:10" x14ac:dyDescent="0.2">
      <c r="A4020" t="s">
        <v>14882</v>
      </c>
      <c r="B4020" t="s">
        <v>14883</v>
      </c>
      <c r="C4020" t="s">
        <v>14884</v>
      </c>
      <c r="D4020" s="3" t="b">
        <f>NOT(ISNA(VLOOKUP(A4020,des!B:B,1,FALSE)))</f>
        <v>0</v>
      </c>
      <c r="E4020" s="3" t="str">
        <f>IF(D4020,VLOOKUP(A4020,des!B:Q,11,FALSE),"")</f>
        <v/>
      </c>
      <c r="F4020" s="3" t="b">
        <f t="shared" si="248"/>
        <v>0</v>
      </c>
      <c r="G4020" s="3" t="str">
        <f t="shared" si="249"/>
        <v/>
      </c>
      <c r="H4020" s="3" t="str">
        <f>IF(D4020,VLOOKUP(A4020,des!B:Q,12,FALSE),"")</f>
        <v/>
      </c>
      <c r="I4020" s="3" t="b">
        <f t="shared" si="250"/>
        <v>0</v>
      </c>
      <c r="J4020" s="3" t="str">
        <f t="shared" si="251"/>
        <v/>
      </c>
    </row>
    <row r="4021" spans="1:10" x14ac:dyDescent="0.2">
      <c r="A4021" t="s">
        <v>14885</v>
      </c>
      <c r="B4021" t="s">
        <v>14886</v>
      </c>
      <c r="C4021" t="s">
        <v>14887</v>
      </c>
      <c r="D4021" s="3" t="b">
        <f>NOT(ISNA(VLOOKUP(A4021,des!B:B,1,FALSE)))</f>
        <v>0</v>
      </c>
      <c r="E4021" s="3" t="str">
        <f>IF(D4021,VLOOKUP(A4021,des!B:Q,11,FALSE),"")</f>
        <v/>
      </c>
      <c r="F4021" s="3" t="b">
        <f t="shared" si="248"/>
        <v>0</v>
      </c>
      <c r="G4021" s="3" t="str">
        <f t="shared" si="249"/>
        <v/>
      </c>
      <c r="H4021" s="3" t="str">
        <f>IF(D4021,VLOOKUP(A4021,des!B:Q,12,FALSE),"")</f>
        <v/>
      </c>
      <c r="I4021" s="3" t="b">
        <f t="shared" si="250"/>
        <v>0</v>
      </c>
      <c r="J4021" s="3" t="str">
        <f t="shared" si="251"/>
        <v/>
      </c>
    </row>
    <row r="4022" spans="1:10" x14ac:dyDescent="0.2">
      <c r="A4022" t="s">
        <v>14888</v>
      </c>
      <c r="B4022" t="s">
        <v>14889</v>
      </c>
      <c r="C4022" t="s">
        <v>14890</v>
      </c>
      <c r="D4022" s="3" t="b">
        <f>NOT(ISNA(VLOOKUP(A4022,des!B:B,1,FALSE)))</f>
        <v>0</v>
      </c>
      <c r="E4022" s="3" t="str">
        <f>IF(D4022,VLOOKUP(A4022,des!B:Q,11,FALSE),"")</f>
        <v/>
      </c>
      <c r="F4022" s="3" t="b">
        <f t="shared" si="248"/>
        <v>0</v>
      </c>
      <c r="G4022" s="3" t="str">
        <f t="shared" si="249"/>
        <v/>
      </c>
      <c r="H4022" s="3" t="str">
        <f>IF(D4022,VLOOKUP(A4022,des!B:Q,12,FALSE),"")</f>
        <v/>
      </c>
      <c r="I4022" s="3" t="b">
        <f t="shared" si="250"/>
        <v>0</v>
      </c>
      <c r="J4022" s="3" t="str">
        <f t="shared" si="251"/>
        <v/>
      </c>
    </row>
    <row r="4023" spans="1:10" x14ac:dyDescent="0.2">
      <c r="A4023" t="s">
        <v>14891</v>
      </c>
      <c r="B4023" t="s">
        <v>14892</v>
      </c>
      <c r="C4023" t="s">
        <v>14893</v>
      </c>
      <c r="D4023" s="3" t="b">
        <f>NOT(ISNA(VLOOKUP(A4023,des!B:B,1,FALSE)))</f>
        <v>0</v>
      </c>
      <c r="E4023" s="3" t="str">
        <f>IF(D4023,VLOOKUP(A4023,des!B:Q,11,FALSE),"")</f>
        <v/>
      </c>
      <c r="F4023" s="3" t="b">
        <f t="shared" si="248"/>
        <v>0</v>
      </c>
      <c r="G4023" s="3" t="str">
        <f t="shared" si="249"/>
        <v/>
      </c>
      <c r="H4023" s="3" t="str">
        <f>IF(D4023,VLOOKUP(A4023,des!B:Q,12,FALSE),"")</f>
        <v/>
      </c>
      <c r="I4023" s="3" t="b">
        <f t="shared" si="250"/>
        <v>0</v>
      </c>
      <c r="J4023" s="3" t="str">
        <f t="shared" si="251"/>
        <v/>
      </c>
    </row>
    <row r="4024" spans="1:10" x14ac:dyDescent="0.2">
      <c r="A4024" t="s">
        <v>14894</v>
      </c>
      <c r="B4024" t="s">
        <v>14895</v>
      </c>
      <c r="C4024" t="s">
        <v>14896</v>
      </c>
      <c r="D4024" s="3" t="b">
        <f>NOT(ISNA(VLOOKUP(A4024,des!B:B,1,FALSE)))</f>
        <v>0</v>
      </c>
      <c r="E4024" s="3" t="str">
        <f>IF(D4024,VLOOKUP(A4024,des!B:Q,11,FALSE),"")</f>
        <v/>
      </c>
      <c r="F4024" s="3" t="b">
        <f t="shared" si="248"/>
        <v>0</v>
      </c>
      <c r="G4024" s="3" t="str">
        <f t="shared" si="249"/>
        <v/>
      </c>
      <c r="H4024" s="3" t="str">
        <f>IF(D4024,VLOOKUP(A4024,des!B:Q,12,FALSE),"")</f>
        <v/>
      </c>
      <c r="I4024" s="3" t="b">
        <f t="shared" si="250"/>
        <v>0</v>
      </c>
      <c r="J4024" s="3" t="str">
        <f t="shared" si="251"/>
        <v/>
      </c>
    </row>
    <row r="4025" spans="1:10" x14ac:dyDescent="0.2">
      <c r="A4025" t="s">
        <v>14897</v>
      </c>
      <c r="B4025" t="s">
        <v>14898</v>
      </c>
      <c r="C4025" t="s">
        <v>14899</v>
      </c>
      <c r="D4025" s="3" t="b">
        <f>NOT(ISNA(VLOOKUP(A4025,des!B:B,1,FALSE)))</f>
        <v>0</v>
      </c>
      <c r="E4025" s="3" t="str">
        <f>IF(D4025,VLOOKUP(A4025,des!B:Q,11,FALSE),"")</f>
        <v/>
      </c>
      <c r="F4025" s="3" t="b">
        <f t="shared" si="248"/>
        <v>0</v>
      </c>
      <c r="G4025" s="3" t="str">
        <f t="shared" si="249"/>
        <v/>
      </c>
      <c r="H4025" s="3" t="str">
        <f>IF(D4025,VLOOKUP(A4025,des!B:Q,12,FALSE),"")</f>
        <v/>
      </c>
      <c r="I4025" s="3" t="b">
        <f t="shared" si="250"/>
        <v>0</v>
      </c>
      <c r="J4025" s="3" t="str">
        <f t="shared" si="251"/>
        <v/>
      </c>
    </row>
    <row r="4026" spans="1:10" x14ac:dyDescent="0.2">
      <c r="A4026" t="s">
        <v>14900</v>
      </c>
      <c r="B4026" t="s">
        <v>14901</v>
      </c>
      <c r="C4026" t="s">
        <v>14902</v>
      </c>
      <c r="D4026" s="3" t="b">
        <f>NOT(ISNA(VLOOKUP(A4026,des!B:B,1,FALSE)))</f>
        <v>0</v>
      </c>
      <c r="E4026" s="3" t="str">
        <f>IF(D4026,VLOOKUP(A4026,des!B:Q,11,FALSE),"")</f>
        <v/>
      </c>
      <c r="F4026" s="3" t="b">
        <f t="shared" si="248"/>
        <v>0</v>
      </c>
      <c r="G4026" s="3" t="str">
        <f t="shared" si="249"/>
        <v/>
      </c>
      <c r="H4026" s="3" t="str">
        <f>IF(D4026,VLOOKUP(A4026,des!B:Q,12,FALSE),"")</f>
        <v/>
      </c>
      <c r="I4026" s="3" t="b">
        <f t="shared" si="250"/>
        <v>0</v>
      </c>
      <c r="J4026" s="3" t="str">
        <f t="shared" si="251"/>
        <v/>
      </c>
    </row>
    <row r="4027" spans="1:10" x14ac:dyDescent="0.2">
      <c r="A4027" t="s">
        <v>14903</v>
      </c>
      <c r="B4027" t="s">
        <v>14904</v>
      </c>
      <c r="C4027" t="s">
        <v>14905</v>
      </c>
      <c r="D4027" s="3" t="b">
        <f>NOT(ISNA(VLOOKUP(A4027,des!B:B,1,FALSE)))</f>
        <v>0</v>
      </c>
      <c r="E4027" s="3" t="str">
        <f>IF(D4027,VLOOKUP(A4027,des!B:Q,11,FALSE),"")</f>
        <v/>
      </c>
      <c r="F4027" s="3" t="b">
        <f t="shared" si="248"/>
        <v>0</v>
      </c>
      <c r="G4027" s="3" t="str">
        <f t="shared" si="249"/>
        <v/>
      </c>
      <c r="H4027" s="3" t="str">
        <f>IF(D4027,VLOOKUP(A4027,des!B:Q,12,FALSE),"")</f>
        <v/>
      </c>
      <c r="I4027" s="3" t="b">
        <f t="shared" si="250"/>
        <v>0</v>
      </c>
      <c r="J4027" s="3" t="str">
        <f t="shared" si="251"/>
        <v/>
      </c>
    </row>
    <row r="4028" spans="1:10" x14ac:dyDescent="0.2">
      <c r="A4028" t="s">
        <v>14906</v>
      </c>
      <c r="B4028" t="s">
        <v>14907</v>
      </c>
      <c r="C4028" t="s">
        <v>14908</v>
      </c>
      <c r="D4028" s="3" t="b">
        <f>NOT(ISNA(VLOOKUP(A4028,des!B:B,1,FALSE)))</f>
        <v>0</v>
      </c>
      <c r="E4028" s="3" t="str">
        <f>IF(D4028,VLOOKUP(A4028,des!B:Q,11,FALSE),"")</f>
        <v/>
      </c>
      <c r="F4028" s="3" t="b">
        <f t="shared" si="248"/>
        <v>0</v>
      </c>
      <c r="G4028" s="3" t="str">
        <f t="shared" si="249"/>
        <v/>
      </c>
      <c r="H4028" s="3" t="str">
        <f>IF(D4028,VLOOKUP(A4028,des!B:Q,12,FALSE),"")</f>
        <v/>
      </c>
      <c r="I4028" s="3" t="b">
        <f t="shared" si="250"/>
        <v>0</v>
      </c>
      <c r="J4028" s="3" t="str">
        <f t="shared" si="251"/>
        <v/>
      </c>
    </row>
    <row r="4029" spans="1:10" x14ac:dyDescent="0.2">
      <c r="A4029" t="s">
        <v>14909</v>
      </c>
      <c r="B4029" t="s">
        <v>14910</v>
      </c>
      <c r="C4029" t="s">
        <v>14911</v>
      </c>
      <c r="D4029" s="3" t="b">
        <f>NOT(ISNA(VLOOKUP(A4029,des!B:B,1,FALSE)))</f>
        <v>0</v>
      </c>
      <c r="E4029" s="3" t="str">
        <f>IF(D4029,VLOOKUP(A4029,des!B:Q,11,FALSE),"")</f>
        <v/>
      </c>
      <c r="F4029" s="3" t="b">
        <f t="shared" si="248"/>
        <v>0</v>
      </c>
      <c r="G4029" s="3" t="str">
        <f t="shared" si="249"/>
        <v/>
      </c>
      <c r="H4029" s="3" t="str">
        <f>IF(D4029,VLOOKUP(A4029,des!B:Q,12,FALSE),"")</f>
        <v/>
      </c>
      <c r="I4029" s="3" t="b">
        <f t="shared" si="250"/>
        <v>0</v>
      </c>
      <c r="J4029" s="3" t="str">
        <f t="shared" si="251"/>
        <v/>
      </c>
    </row>
    <row r="4030" spans="1:10" x14ac:dyDescent="0.2">
      <c r="A4030" t="s">
        <v>14912</v>
      </c>
      <c r="B4030" t="s">
        <v>14913</v>
      </c>
      <c r="C4030" t="s">
        <v>14914</v>
      </c>
      <c r="D4030" s="3" t="b">
        <f>NOT(ISNA(VLOOKUP(A4030,des!B:B,1,FALSE)))</f>
        <v>0</v>
      </c>
      <c r="E4030" s="3" t="str">
        <f>IF(D4030,VLOOKUP(A4030,des!B:Q,11,FALSE),"")</f>
        <v/>
      </c>
      <c r="F4030" s="3" t="b">
        <f t="shared" si="248"/>
        <v>0</v>
      </c>
      <c r="G4030" s="3" t="str">
        <f t="shared" si="249"/>
        <v/>
      </c>
      <c r="H4030" s="3" t="str">
        <f>IF(D4030,VLOOKUP(A4030,des!B:Q,12,FALSE),"")</f>
        <v/>
      </c>
      <c r="I4030" s="3" t="b">
        <f t="shared" si="250"/>
        <v>0</v>
      </c>
      <c r="J4030" s="3" t="str">
        <f t="shared" si="251"/>
        <v/>
      </c>
    </row>
    <row r="4031" spans="1:10" x14ac:dyDescent="0.2">
      <c r="A4031" t="s">
        <v>14915</v>
      </c>
      <c r="B4031" t="s">
        <v>14916</v>
      </c>
      <c r="C4031" t="s">
        <v>14917</v>
      </c>
      <c r="D4031" s="3" t="b">
        <f>NOT(ISNA(VLOOKUP(A4031,des!B:B,1,FALSE)))</f>
        <v>0</v>
      </c>
      <c r="E4031" s="3" t="str">
        <f>IF(D4031,VLOOKUP(A4031,des!B:Q,11,FALSE),"")</f>
        <v/>
      </c>
      <c r="F4031" s="3" t="b">
        <f t="shared" si="248"/>
        <v>0</v>
      </c>
      <c r="G4031" s="3" t="str">
        <f t="shared" si="249"/>
        <v/>
      </c>
      <c r="H4031" s="3" t="str">
        <f>IF(D4031,VLOOKUP(A4031,des!B:Q,12,FALSE),"")</f>
        <v/>
      </c>
      <c r="I4031" s="3" t="b">
        <f t="shared" si="250"/>
        <v>0</v>
      </c>
      <c r="J4031" s="3" t="str">
        <f t="shared" si="251"/>
        <v/>
      </c>
    </row>
    <row r="4032" spans="1:10" x14ac:dyDescent="0.2">
      <c r="A4032" t="s">
        <v>14918</v>
      </c>
      <c r="B4032" t="s">
        <v>14919</v>
      </c>
      <c r="C4032" t="s">
        <v>14920</v>
      </c>
      <c r="D4032" s="3" t="b">
        <f>NOT(ISNA(VLOOKUP(A4032,des!B:B,1,FALSE)))</f>
        <v>0</v>
      </c>
      <c r="E4032" s="3" t="str">
        <f>IF(D4032,VLOOKUP(A4032,des!B:Q,11,FALSE),"")</f>
        <v/>
      </c>
      <c r="F4032" s="3" t="b">
        <f t="shared" si="248"/>
        <v>0</v>
      </c>
      <c r="G4032" s="3" t="str">
        <f t="shared" si="249"/>
        <v/>
      </c>
      <c r="H4032" s="3" t="str">
        <f>IF(D4032,VLOOKUP(A4032,des!B:Q,12,FALSE),"")</f>
        <v/>
      </c>
      <c r="I4032" s="3" t="b">
        <f t="shared" si="250"/>
        <v>0</v>
      </c>
      <c r="J4032" s="3" t="str">
        <f t="shared" si="251"/>
        <v/>
      </c>
    </row>
    <row r="4033" spans="1:10" x14ac:dyDescent="0.2">
      <c r="A4033" t="s">
        <v>14921</v>
      </c>
      <c r="B4033" t="s">
        <v>14922</v>
      </c>
      <c r="C4033" t="s">
        <v>14923</v>
      </c>
      <c r="D4033" s="3" t="b">
        <f>NOT(ISNA(VLOOKUP(A4033,des!B:B,1,FALSE)))</f>
        <v>0</v>
      </c>
      <c r="E4033" s="3" t="str">
        <f>IF(D4033,VLOOKUP(A4033,des!B:Q,11,FALSE),"")</f>
        <v/>
      </c>
      <c r="F4033" s="3" t="b">
        <f t="shared" si="248"/>
        <v>0</v>
      </c>
      <c r="G4033" s="3" t="str">
        <f t="shared" si="249"/>
        <v/>
      </c>
      <c r="H4033" s="3" t="str">
        <f>IF(D4033,VLOOKUP(A4033,des!B:Q,12,FALSE),"")</f>
        <v/>
      </c>
      <c r="I4033" s="3" t="b">
        <f t="shared" si="250"/>
        <v>0</v>
      </c>
      <c r="J4033" s="3" t="str">
        <f t="shared" si="251"/>
        <v/>
      </c>
    </row>
    <row r="4034" spans="1:10" x14ac:dyDescent="0.2">
      <c r="A4034" t="s">
        <v>14924</v>
      </c>
      <c r="B4034" t="s">
        <v>14925</v>
      </c>
      <c r="C4034" t="s">
        <v>14926</v>
      </c>
      <c r="D4034" s="3" t="b">
        <f>NOT(ISNA(VLOOKUP(A4034,des!B:B,1,FALSE)))</f>
        <v>0</v>
      </c>
      <c r="E4034" s="3" t="str">
        <f>IF(D4034,VLOOKUP(A4034,des!B:Q,11,FALSE),"")</f>
        <v/>
      </c>
      <c r="F4034" s="3" t="b">
        <f t="shared" si="248"/>
        <v>0</v>
      </c>
      <c r="G4034" s="3" t="str">
        <f t="shared" si="249"/>
        <v/>
      </c>
      <c r="H4034" s="3" t="str">
        <f>IF(D4034,VLOOKUP(A4034,des!B:Q,12,FALSE),"")</f>
        <v/>
      </c>
      <c r="I4034" s="3" t="b">
        <f t="shared" si="250"/>
        <v>0</v>
      </c>
      <c r="J4034" s="3" t="str">
        <f t="shared" si="251"/>
        <v/>
      </c>
    </row>
    <row r="4035" spans="1:10" x14ac:dyDescent="0.2">
      <c r="A4035" t="s">
        <v>14927</v>
      </c>
      <c r="B4035" t="s">
        <v>14928</v>
      </c>
      <c r="C4035" t="s">
        <v>14929</v>
      </c>
      <c r="D4035" s="3" t="b">
        <f>NOT(ISNA(VLOOKUP(A4035,des!B:B,1,FALSE)))</f>
        <v>0</v>
      </c>
      <c r="E4035" s="3" t="str">
        <f>IF(D4035,VLOOKUP(A4035,des!B:Q,11,FALSE),"")</f>
        <v/>
      </c>
      <c r="F4035" s="3" t="b">
        <f t="shared" si="248"/>
        <v>0</v>
      </c>
      <c r="G4035" s="3" t="str">
        <f t="shared" si="249"/>
        <v/>
      </c>
      <c r="H4035" s="3" t="str">
        <f>IF(D4035,VLOOKUP(A4035,des!B:Q,12,FALSE),"")</f>
        <v/>
      </c>
      <c r="I4035" s="3" t="b">
        <f t="shared" si="250"/>
        <v>0</v>
      </c>
      <c r="J4035" s="3" t="str">
        <f t="shared" si="251"/>
        <v/>
      </c>
    </row>
    <row r="4036" spans="1:10" x14ac:dyDescent="0.2">
      <c r="A4036" t="s">
        <v>14930</v>
      </c>
      <c r="B4036" t="s">
        <v>14931</v>
      </c>
      <c r="C4036" t="s">
        <v>14932</v>
      </c>
      <c r="D4036" s="3" t="b">
        <f>NOT(ISNA(VLOOKUP(A4036,des!B:B,1,FALSE)))</f>
        <v>0</v>
      </c>
      <c r="E4036" s="3" t="str">
        <f>IF(D4036,VLOOKUP(A4036,des!B:Q,11,FALSE),"")</f>
        <v/>
      </c>
      <c r="F4036" s="3" t="b">
        <f t="shared" si="248"/>
        <v>0</v>
      </c>
      <c r="G4036" s="3" t="str">
        <f t="shared" si="249"/>
        <v/>
      </c>
      <c r="H4036" s="3" t="str">
        <f>IF(D4036,VLOOKUP(A4036,des!B:Q,12,FALSE),"")</f>
        <v/>
      </c>
      <c r="I4036" s="3" t="b">
        <f t="shared" si="250"/>
        <v>0</v>
      </c>
      <c r="J4036" s="3" t="str">
        <f t="shared" si="251"/>
        <v/>
      </c>
    </row>
    <row r="4037" spans="1:10" x14ac:dyDescent="0.2">
      <c r="A4037" t="s">
        <v>14933</v>
      </c>
      <c r="B4037" t="s">
        <v>14934</v>
      </c>
      <c r="C4037" t="s">
        <v>14935</v>
      </c>
      <c r="D4037" s="3" t="b">
        <f>NOT(ISNA(VLOOKUP(A4037,des!B:B,1,FALSE)))</f>
        <v>0</v>
      </c>
      <c r="E4037" s="3" t="str">
        <f>IF(D4037,VLOOKUP(A4037,des!B:Q,11,FALSE),"")</f>
        <v/>
      </c>
      <c r="F4037" s="3" t="b">
        <f t="shared" ref="F4037:F4100" si="252">IF(D4037,IF(E4037&lt;&gt;B4037,TRUE,FALSE),FALSE)</f>
        <v>0</v>
      </c>
      <c r="G4037" s="3" t="str">
        <f t="shared" si="249"/>
        <v/>
      </c>
      <c r="H4037" s="3" t="str">
        <f>IF(D4037,VLOOKUP(A4037,des!B:Q,12,FALSE),"")</f>
        <v/>
      </c>
      <c r="I4037" s="3" t="b">
        <f t="shared" si="250"/>
        <v>0</v>
      </c>
      <c r="J4037" s="3" t="str">
        <f t="shared" si="251"/>
        <v/>
      </c>
    </row>
    <row r="4038" spans="1:10" x14ac:dyDescent="0.2">
      <c r="A4038" t="s">
        <v>14936</v>
      </c>
      <c r="B4038" t="s">
        <v>14937</v>
      </c>
      <c r="C4038" t="s">
        <v>14938</v>
      </c>
      <c r="D4038" s="3" t="b">
        <f>NOT(ISNA(VLOOKUP(A4038,des!B:B,1,FALSE)))</f>
        <v>0</v>
      </c>
      <c r="E4038" s="3" t="str">
        <f>IF(D4038,VLOOKUP(A4038,des!B:Q,11,FALSE),"")</f>
        <v/>
      </c>
      <c r="F4038" s="3" t="b">
        <f t="shared" si="252"/>
        <v>0</v>
      </c>
      <c r="G4038" s="3" t="str">
        <f t="shared" ref="G4038:G4101" si="253">IF(F4038,CONCATENATE($A$1,A4038,$B$1,E4038,$C$1),"")</f>
        <v/>
      </c>
      <c r="H4038" s="3" t="str">
        <f>IF(D4038,VLOOKUP(A4038,des!B:Q,12,FALSE),"")</f>
        <v/>
      </c>
      <c r="I4038" s="3" t="b">
        <f t="shared" ref="I4038:I4101" si="254">IF(D4038,IF(H4038&lt;&gt;C4038,TRUE,FALSE),FALSE)</f>
        <v>0</v>
      </c>
      <c r="J4038" s="3" t="str">
        <f t="shared" ref="J4038:J4101" si="255">IF(I4038,CONCATENATE($A$2,A4038,$B$2,H4038,$C$2),"")</f>
        <v/>
      </c>
    </row>
    <row r="4039" spans="1:10" x14ac:dyDescent="0.2">
      <c r="A4039" t="s">
        <v>14939</v>
      </c>
      <c r="B4039" t="s">
        <v>14940</v>
      </c>
      <c r="C4039" t="s">
        <v>14941</v>
      </c>
      <c r="D4039" s="3" t="b">
        <f>NOT(ISNA(VLOOKUP(A4039,des!B:B,1,FALSE)))</f>
        <v>0</v>
      </c>
      <c r="E4039" s="3" t="str">
        <f>IF(D4039,VLOOKUP(A4039,des!B:Q,11,FALSE),"")</f>
        <v/>
      </c>
      <c r="F4039" s="3" t="b">
        <f t="shared" si="252"/>
        <v>0</v>
      </c>
      <c r="G4039" s="3" t="str">
        <f t="shared" si="253"/>
        <v/>
      </c>
      <c r="H4039" s="3" t="str">
        <f>IF(D4039,VLOOKUP(A4039,des!B:Q,12,FALSE),"")</f>
        <v/>
      </c>
      <c r="I4039" s="3" t="b">
        <f t="shared" si="254"/>
        <v>0</v>
      </c>
      <c r="J4039" s="3" t="str">
        <f t="shared" si="255"/>
        <v/>
      </c>
    </row>
    <row r="4040" spans="1:10" x14ac:dyDescent="0.2">
      <c r="A4040" t="s">
        <v>14942</v>
      </c>
      <c r="B4040" t="s">
        <v>14943</v>
      </c>
      <c r="C4040" t="s">
        <v>14944</v>
      </c>
      <c r="D4040" s="3" t="b">
        <f>NOT(ISNA(VLOOKUP(A4040,des!B:B,1,FALSE)))</f>
        <v>0</v>
      </c>
      <c r="E4040" s="3" t="str">
        <f>IF(D4040,VLOOKUP(A4040,des!B:Q,11,FALSE),"")</f>
        <v/>
      </c>
      <c r="F4040" s="3" t="b">
        <f t="shared" si="252"/>
        <v>0</v>
      </c>
      <c r="G4040" s="3" t="str">
        <f t="shared" si="253"/>
        <v/>
      </c>
      <c r="H4040" s="3" t="str">
        <f>IF(D4040,VLOOKUP(A4040,des!B:Q,12,FALSE),"")</f>
        <v/>
      </c>
      <c r="I4040" s="3" t="b">
        <f t="shared" si="254"/>
        <v>0</v>
      </c>
      <c r="J4040" s="3" t="str">
        <f t="shared" si="255"/>
        <v/>
      </c>
    </row>
    <row r="4041" spans="1:10" x14ac:dyDescent="0.2">
      <c r="A4041" t="s">
        <v>14945</v>
      </c>
      <c r="B4041" t="s">
        <v>14946</v>
      </c>
      <c r="C4041" t="s">
        <v>14947</v>
      </c>
      <c r="D4041" s="3" t="b">
        <f>NOT(ISNA(VLOOKUP(A4041,des!B:B,1,FALSE)))</f>
        <v>0</v>
      </c>
      <c r="E4041" s="3" t="str">
        <f>IF(D4041,VLOOKUP(A4041,des!B:Q,11,FALSE),"")</f>
        <v/>
      </c>
      <c r="F4041" s="3" t="b">
        <f t="shared" si="252"/>
        <v>0</v>
      </c>
      <c r="G4041" s="3" t="str">
        <f t="shared" si="253"/>
        <v/>
      </c>
      <c r="H4041" s="3" t="str">
        <f>IF(D4041,VLOOKUP(A4041,des!B:Q,12,FALSE),"")</f>
        <v/>
      </c>
      <c r="I4041" s="3" t="b">
        <f t="shared" si="254"/>
        <v>0</v>
      </c>
      <c r="J4041" s="3" t="str">
        <f t="shared" si="255"/>
        <v/>
      </c>
    </row>
    <row r="4042" spans="1:10" x14ac:dyDescent="0.2">
      <c r="A4042" t="s">
        <v>14948</v>
      </c>
      <c r="B4042" t="s">
        <v>14949</v>
      </c>
      <c r="C4042" t="s">
        <v>14950</v>
      </c>
      <c r="D4042" s="3" t="b">
        <f>NOT(ISNA(VLOOKUP(A4042,des!B:B,1,FALSE)))</f>
        <v>0</v>
      </c>
      <c r="E4042" s="3" t="str">
        <f>IF(D4042,VLOOKUP(A4042,des!B:Q,11,FALSE),"")</f>
        <v/>
      </c>
      <c r="F4042" s="3" t="b">
        <f t="shared" si="252"/>
        <v>0</v>
      </c>
      <c r="G4042" s="3" t="str">
        <f t="shared" si="253"/>
        <v/>
      </c>
      <c r="H4042" s="3" t="str">
        <f>IF(D4042,VLOOKUP(A4042,des!B:Q,12,FALSE),"")</f>
        <v/>
      </c>
      <c r="I4042" s="3" t="b">
        <f t="shared" si="254"/>
        <v>0</v>
      </c>
      <c r="J4042" s="3" t="str">
        <f t="shared" si="255"/>
        <v/>
      </c>
    </row>
    <row r="4043" spans="1:10" x14ac:dyDescent="0.2">
      <c r="A4043" t="s">
        <v>14951</v>
      </c>
      <c r="B4043" t="s">
        <v>14952</v>
      </c>
      <c r="C4043" t="s">
        <v>14953</v>
      </c>
      <c r="D4043" s="3" t="b">
        <f>NOT(ISNA(VLOOKUP(A4043,des!B:B,1,FALSE)))</f>
        <v>0</v>
      </c>
      <c r="E4043" s="3" t="str">
        <f>IF(D4043,VLOOKUP(A4043,des!B:Q,11,FALSE),"")</f>
        <v/>
      </c>
      <c r="F4043" s="3" t="b">
        <f t="shared" si="252"/>
        <v>0</v>
      </c>
      <c r="G4043" s="3" t="str">
        <f t="shared" si="253"/>
        <v/>
      </c>
      <c r="H4043" s="3" t="str">
        <f>IF(D4043,VLOOKUP(A4043,des!B:Q,12,FALSE),"")</f>
        <v/>
      </c>
      <c r="I4043" s="3" t="b">
        <f t="shared" si="254"/>
        <v>0</v>
      </c>
      <c r="J4043" s="3" t="str">
        <f t="shared" si="255"/>
        <v/>
      </c>
    </row>
    <row r="4044" spans="1:10" x14ac:dyDescent="0.2">
      <c r="A4044" t="s">
        <v>14954</v>
      </c>
      <c r="B4044" t="s">
        <v>14955</v>
      </c>
      <c r="C4044" t="s">
        <v>14956</v>
      </c>
      <c r="D4044" s="3" t="b">
        <f>NOT(ISNA(VLOOKUP(A4044,des!B:B,1,FALSE)))</f>
        <v>0</v>
      </c>
      <c r="E4044" s="3" t="str">
        <f>IF(D4044,VLOOKUP(A4044,des!B:Q,11,FALSE),"")</f>
        <v/>
      </c>
      <c r="F4044" s="3" t="b">
        <f t="shared" si="252"/>
        <v>0</v>
      </c>
      <c r="G4044" s="3" t="str">
        <f t="shared" si="253"/>
        <v/>
      </c>
      <c r="H4044" s="3" t="str">
        <f>IF(D4044,VLOOKUP(A4044,des!B:Q,12,FALSE),"")</f>
        <v/>
      </c>
      <c r="I4044" s="3" t="b">
        <f t="shared" si="254"/>
        <v>0</v>
      </c>
      <c r="J4044" s="3" t="str">
        <f t="shared" si="255"/>
        <v/>
      </c>
    </row>
    <row r="4045" spans="1:10" x14ac:dyDescent="0.2">
      <c r="A4045" t="s">
        <v>14957</v>
      </c>
      <c r="B4045" t="s">
        <v>14958</v>
      </c>
      <c r="C4045" t="s">
        <v>14959</v>
      </c>
      <c r="D4045" s="3" t="b">
        <f>NOT(ISNA(VLOOKUP(A4045,des!B:B,1,FALSE)))</f>
        <v>0</v>
      </c>
      <c r="E4045" s="3" t="str">
        <f>IF(D4045,VLOOKUP(A4045,des!B:Q,11,FALSE),"")</f>
        <v/>
      </c>
      <c r="F4045" s="3" t="b">
        <f t="shared" si="252"/>
        <v>0</v>
      </c>
      <c r="G4045" s="3" t="str">
        <f t="shared" si="253"/>
        <v/>
      </c>
      <c r="H4045" s="3" t="str">
        <f>IF(D4045,VLOOKUP(A4045,des!B:Q,12,FALSE),"")</f>
        <v/>
      </c>
      <c r="I4045" s="3" t="b">
        <f t="shared" si="254"/>
        <v>0</v>
      </c>
      <c r="J4045" s="3" t="str">
        <f t="shared" si="255"/>
        <v/>
      </c>
    </row>
    <row r="4046" spans="1:10" x14ac:dyDescent="0.2">
      <c r="A4046" t="s">
        <v>14960</v>
      </c>
      <c r="B4046" t="s">
        <v>14961</v>
      </c>
      <c r="C4046" t="s">
        <v>14962</v>
      </c>
      <c r="D4046" s="3" t="b">
        <f>NOT(ISNA(VLOOKUP(A4046,des!B:B,1,FALSE)))</f>
        <v>0</v>
      </c>
      <c r="E4046" s="3" t="str">
        <f>IF(D4046,VLOOKUP(A4046,des!B:Q,11,FALSE),"")</f>
        <v/>
      </c>
      <c r="F4046" s="3" t="b">
        <f t="shared" si="252"/>
        <v>0</v>
      </c>
      <c r="G4046" s="3" t="str">
        <f t="shared" si="253"/>
        <v/>
      </c>
      <c r="H4046" s="3" t="str">
        <f>IF(D4046,VLOOKUP(A4046,des!B:Q,12,FALSE),"")</f>
        <v/>
      </c>
      <c r="I4046" s="3" t="b">
        <f t="shared" si="254"/>
        <v>0</v>
      </c>
      <c r="J4046" s="3" t="str">
        <f t="shared" si="255"/>
        <v/>
      </c>
    </row>
    <row r="4047" spans="1:10" x14ac:dyDescent="0.2">
      <c r="A4047" t="s">
        <v>14963</v>
      </c>
      <c r="B4047" t="s">
        <v>14964</v>
      </c>
      <c r="C4047" t="s">
        <v>14965</v>
      </c>
      <c r="D4047" s="3" t="b">
        <f>NOT(ISNA(VLOOKUP(A4047,des!B:B,1,FALSE)))</f>
        <v>0</v>
      </c>
      <c r="E4047" s="3" t="str">
        <f>IF(D4047,VLOOKUP(A4047,des!B:Q,11,FALSE),"")</f>
        <v/>
      </c>
      <c r="F4047" s="3" t="b">
        <f t="shared" si="252"/>
        <v>0</v>
      </c>
      <c r="G4047" s="3" t="str">
        <f t="shared" si="253"/>
        <v/>
      </c>
      <c r="H4047" s="3" t="str">
        <f>IF(D4047,VLOOKUP(A4047,des!B:Q,12,FALSE),"")</f>
        <v/>
      </c>
      <c r="I4047" s="3" t="b">
        <f t="shared" si="254"/>
        <v>0</v>
      </c>
      <c r="J4047" s="3" t="str">
        <f t="shared" si="255"/>
        <v/>
      </c>
    </row>
    <row r="4048" spans="1:10" x14ac:dyDescent="0.2">
      <c r="A4048" t="s">
        <v>14966</v>
      </c>
      <c r="B4048" t="s">
        <v>14967</v>
      </c>
      <c r="C4048" t="s">
        <v>14968</v>
      </c>
      <c r="D4048" s="3" t="b">
        <f>NOT(ISNA(VLOOKUP(A4048,des!B:B,1,FALSE)))</f>
        <v>0</v>
      </c>
      <c r="E4048" s="3" t="str">
        <f>IF(D4048,VLOOKUP(A4048,des!B:Q,11,FALSE),"")</f>
        <v/>
      </c>
      <c r="F4048" s="3" t="b">
        <f t="shared" si="252"/>
        <v>0</v>
      </c>
      <c r="G4048" s="3" t="str">
        <f t="shared" si="253"/>
        <v/>
      </c>
      <c r="H4048" s="3" t="str">
        <f>IF(D4048,VLOOKUP(A4048,des!B:Q,12,FALSE),"")</f>
        <v/>
      </c>
      <c r="I4048" s="3" t="b">
        <f t="shared" si="254"/>
        <v>0</v>
      </c>
      <c r="J4048" s="3" t="str">
        <f t="shared" si="255"/>
        <v/>
      </c>
    </row>
    <row r="4049" spans="1:10" x14ac:dyDescent="0.2">
      <c r="A4049" t="s">
        <v>14969</v>
      </c>
      <c r="B4049" t="s">
        <v>14970</v>
      </c>
      <c r="C4049" t="s">
        <v>14971</v>
      </c>
      <c r="D4049" s="3" t="b">
        <f>NOT(ISNA(VLOOKUP(A4049,des!B:B,1,FALSE)))</f>
        <v>0</v>
      </c>
      <c r="E4049" s="3" t="str">
        <f>IF(D4049,VLOOKUP(A4049,des!B:Q,11,FALSE),"")</f>
        <v/>
      </c>
      <c r="F4049" s="3" t="b">
        <f t="shared" si="252"/>
        <v>0</v>
      </c>
      <c r="G4049" s="3" t="str">
        <f t="shared" si="253"/>
        <v/>
      </c>
      <c r="H4049" s="3" t="str">
        <f>IF(D4049,VLOOKUP(A4049,des!B:Q,12,FALSE),"")</f>
        <v/>
      </c>
      <c r="I4049" s="3" t="b">
        <f t="shared" si="254"/>
        <v>0</v>
      </c>
      <c r="J4049" s="3" t="str">
        <f t="shared" si="255"/>
        <v/>
      </c>
    </row>
    <row r="4050" spans="1:10" x14ac:dyDescent="0.2">
      <c r="A4050" t="s">
        <v>14972</v>
      </c>
      <c r="B4050" t="s">
        <v>14973</v>
      </c>
      <c r="C4050" t="s">
        <v>14974</v>
      </c>
      <c r="D4050" s="3" t="b">
        <f>NOT(ISNA(VLOOKUP(A4050,des!B:B,1,FALSE)))</f>
        <v>0</v>
      </c>
      <c r="E4050" s="3" t="str">
        <f>IF(D4050,VLOOKUP(A4050,des!B:Q,11,FALSE),"")</f>
        <v/>
      </c>
      <c r="F4050" s="3" t="b">
        <f t="shared" si="252"/>
        <v>0</v>
      </c>
      <c r="G4050" s="3" t="str">
        <f t="shared" si="253"/>
        <v/>
      </c>
      <c r="H4050" s="3" t="str">
        <f>IF(D4050,VLOOKUP(A4050,des!B:Q,12,FALSE),"")</f>
        <v/>
      </c>
      <c r="I4050" s="3" t="b">
        <f t="shared" si="254"/>
        <v>0</v>
      </c>
      <c r="J4050" s="3" t="str">
        <f t="shared" si="255"/>
        <v/>
      </c>
    </row>
    <row r="4051" spans="1:10" x14ac:dyDescent="0.2">
      <c r="A4051" t="s">
        <v>14975</v>
      </c>
      <c r="B4051" t="s">
        <v>14976</v>
      </c>
      <c r="C4051" t="s">
        <v>14977</v>
      </c>
      <c r="D4051" s="3" t="b">
        <f>NOT(ISNA(VLOOKUP(A4051,des!B:B,1,FALSE)))</f>
        <v>0</v>
      </c>
      <c r="E4051" s="3" t="str">
        <f>IF(D4051,VLOOKUP(A4051,des!B:Q,11,FALSE),"")</f>
        <v/>
      </c>
      <c r="F4051" s="3" t="b">
        <f t="shared" si="252"/>
        <v>0</v>
      </c>
      <c r="G4051" s="3" t="str">
        <f t="shared" si="253"/>
        <v/>
      </c>
      <c r="H4051" s="3" t="str">
        <f>IF(D4051,VLOOKUP(A4051,des!B:Q,12,FALSE),"")</f>
        <v/>
      </c>
      <c r="I4051" s="3" t="b">
        <f t="shared" si="254"/>
        <v>0</v>
      </c>
      <c r="J4051" s="3" t="str">
        <f t="shared" si="255"/>
        <v/>
      </c>
    </row>
    <row r="4052" spans="1:10" x14ac:dyDescent="0.2">
      <c r="A4052" t="s">
        <v>14978</v>
      </c>
      <c r="B4052" t="s">
        <v>14979</v>
      </c>
      <c r="C4052" t="s">
        <v>14980</v>
      </c>
      <c r="D4052" s="3" t="b">
        <f>NOT(ISNA(VLOOKUP(A4052,des!B:B,1,FALSE)))</f>
        <v>0</v>
      </c>
      <c r="E4052" s="3" t="str">
        <f>IF(D4052,VLOOKUP(A4052,des!B:Q,11,FALSE),"")</f>
        <v/>
      </c>
      <c r="F4052" s="3" t="b">
        <f t="shared" si="252"/>
        <v>0</v>
      </c>
      <c r="G4052" s="3" t="str">
        <f t="shared" si="253"/>
        <v/>
      </c>
      <c r="H4052" s="3" t="str">
        <f>IF(D4052,VLOOKUP(A4052,des!B:Q,12,FALSE),"")</f>
        <v/>
      </c>
      <c r="I4052" s="3" t="b">
        <f t="shared" si="254"/>
        <v>0</v>
      </c>
      <c r="J4052" s="3" t="str">
        <f t="shared" si="255"/>
        <v/>
      </c>
    </row>
    <row r="4053" spans="1:10" x14ac:dyDescent="0.2">
      <c r="A4053" t="s">
        <v>14981</v>
      </c>
      <c r="B4053" t="s">
        <v>14982</v>
      </c>
      <c r="C4053" t="s">
        <v>14983</v>
      </c>
      <c r="D4053" s="3" t="b">
        <f>NOT(ISNA(VLOOKUP(A4053,des!B:B,1,FALSE)))</f>
        <v>0</v>
      </c>
      <c r="E4053" s="3" t="str">
        <f>IF(D4053,VLOOKUP(A4053,des!B:Q,11,FALSE),"")</f>
        <v/>
      </c>
      <c r="F4053" s="3" t="b">
        <f t="shared" si="252"/>
        <v>0</v>
      </c>
      <c r="G4053" s="3" t="str">
        <f t="shared" si="253"/>
        <v/>
      </c>
      <c r="H4053" s="3" t="str">
        <f>IF(D4053,VLOOKUP(A4053,des!B:Q,12,FALSE),"")</f>
        <v/>
      </c>
      <c r="I4053" s="3" t="b">
        <f t="shared" si="254"/>
        <v>0</v>
      </c>
      <c r="J4053" s="3" t="str">
        <f t="shared" si="255"/>
        <v/>
      </c>
    </row>
    <row r="4054" spans="1:10" x14ac:dyDescent="0.2">
      <c r="A4054" t="s">
        <v>14984</v>
      </c>
      <c r="B4054" t="s">
        <v>14985</v>
      </c>
      <c r="C4054" t="s">
        <v>14986</v>
      </c>
      <c r="D4054" s="3" t="b">
        <f>NOT(ISNA(VLOOKUP(A4054,des!B:B,1,FALSE)))</f>
        <v>0</v>
      </c>
      <c r="E4054" s="3" t="str">
        <f>IF(D4054,VLOOKUP(A4054,des!B:Q,11,FALSE),"")</f>
        <v/>
      </c>
      <c r="F4054" s="3" t="b">
        <f t="shared" si="252"/>
        <v>0</v>
      </c>
      <c r="G4054" s="3" t="str">
        <f t="shared" si="253"/>
        <v/>
      </c>
      <c r="H4054" s="3" t="str">
        <f>IF(D4054,VLOOKUP(A4054,des!B:Q,12,FALSE),"")</f>
        <v/>
      </c>
      <c r="I4054" s="3" t="b">
        <f t="shared" si="254"/>
        <v>0</v>
      </c>
      <c r="J4054" s="3" t="str">
        <f t="shared" si="255"/>
        <v/>
      </c>
    </row>
    <row r="4055" spans="1:10" x14ac:dyDescent="0.2">
      <c r="A4055" t="s">
        <v>14987</v>
      </c>
      <c r="B4055" t="s">
        <v>14988</v>
      </c>
      <c r="C4055" t="s">
        <v>14989</v>
      </c>
      <c r="D4055" s="3" t="b">
        <f>NOT(ISNA(VLOOKUP(A4055,des!B:B,1,FALSE)))</f>
        <v>0</v>
      </c>
      <c r="E4055" s="3" t="str">
        <f>IF(D4055,VLOOKUP(A4055,des!B:Q,11,FALSE),"")</f>
        <v/>
      </c>
      <c r="F4055" s="3" t="b">
        <f t="shared" si="252"/>
        <v>0</v>
      </c>
      <c r="G4055" s="3" t="str">
        <f t="shared" si="253"/>
        <v/>
      </c>
      <c r="H4055" s="3" t="str">
        <f>IF(D4055,VLOOKUP(A4055,des!B:Q,12,FALSE),"")</f>
        <v/>
      </c>
      <c r="I4055" s="3" t="b">
        <f t="shared" si="254"/>
        <v>0</v>
      </c>
      <c r="J4055" s="3" t="str">
        <f t="shared" si="255"/>
        <v/>
      </c>
    </row>
    <row r="4056" spans="1:10" x14ac:dyDescent="0.2">
      <c r="A4056" t="s">
        <v>14990</v>
      </c>
      <c r="B4056" t="s">
        <v>14991</v>
      </c>
      <c r="C4056" t="s">
        <v>14992</v>
      </c>
      <c r="D4056" s="3" t="b">
        <f>NOT(ISNA(VLOOKUP(A4056,des!B:B,1,FALSE)))</f>
        <v>0</v>
      </c>
      <c r="E4056" s="3" t="str">
        <f>IF(D4056,VLOOKUP(A4056,des!B:Q,11,FALSE),"")</f>
        <v/>
      </c>
      <c r="F4056" s="3" t="b">
        <f t="shared" si="252"/>
        <v>0</v>
      </c>
      <c r="G4056" s="3" t="str">
        <f t="shared" si="253"/>
        <v/>
      </c>
      <c r="H4056" s="3" t="str">
        <f>IF(D4056,VLOOKUP(A4056,des!B:Q,12,FALSE),"")</f>
        <v/>
      </c>
      <c r="I4056" s="3" t="b">
        <f t="shared" si="254"/>
        <v>0</v>
      </c>
      <c r="J4056" s="3" t="str">
        <f t="shared" si="255"/>
        <v/>
      </c>
    </row>
    <row r="4057" spans="1:10" x14ac:dyDescent="0.2">
      <c r="A4057" t="s">
        <v>14993</v>
      </c>
      <c r="B4057" t="s">
        <v>14994</v>
      </c>
      <c r="C4057" t="s">
        <v>14995</v>
      </c>
      <c r="D4057" s="3" t="b">
        <f>NOT(ISNA(VLOOKUP(A4057,des!B:B,1,FALSE)))</f>
        <v>0</v>
      </c>
      <c r="E4057" s="3" t="str">
        <f>IF(D4057,VLOOKUP(A4057,des!B:Q,11,FALSE),"")</f>
        <v/>
      </c>
      <c r="F4057" s="3" t="b">
        <f t="shared" si="252"/>
        <v>0</v>
      </c>
      <c r="G4057" s="3" t="str">
        <f t="shared" si="253"/>
        <v/>
      </c>
      <c r="H4057" s="3" t="str">
        <f>IF(D4057,VLOOKUP(A4057,des!B:Q,12,FALSE),"")</f>
        <v/>
      </c>
      <c r="I4057" s="3" t="b">
        <f t="shared" si="254"/>
        <v>0</v>
      </c>
      <c r="J4057" s="3" t="str">
        <f t="shared" si="255"/>
        <v/>
      </c>
    </row>
    <row r="4058" spans="1:10" x14ac:dyDescent="0.2">
      <c r="A4058" t="s">
        <v>14996</v>
      </c>
      <c r="B4058" t="s">
        <v>14997</v>
      </c>
      <c r="C4058" t="s">
        <v>14998</v>
      </c>
      <c r="D4058" s="3" t="b">
        <f>NOT(ISNA(VLOOKUP(A4058,des!B:B,1,FALSE)))</f>
        <v>0</v>
      </c>
      <c r="E4058" s="3" t="str">
        <f>IF(D4058,VLOOKUP(A4058,des!B:Q,11,FALSE),"")</f>
        <v/>
      </c>
      <c r="F4058" s="3" t="b">
        <f t="shared" si="252"/>
        <v>0</v>
      </c>
      <c r="G4058" s="3" t="str">
        <f t="shared" si="253"/>
        <v/>
      </c>
      <c r="H4058" s="3" t="str">
        <f>IF(D4058,VLOOKUP(A4058,des!B:Q,12,FALSE),"")</f>
        <v/>
      </c>
      <c r="I4058" s="3" t="b">
        <f t="shared" si="254"/>
        <v>0</v>
      </c>
      <c r="J4058" s="3" t="str">
        <f t="shared" si="255"/>
        <v/>
      </c>
    </row>
    <row r="4059" spans="1:10" x14ac:dyDescent="0.2">
      <c r="A4059" t="s">
        <v>14999</v>
      </c>
      <c r="B4059" t="s">
        <v>15000</v>
      </c>
      <c r="C4059" t="s">
        <v>15001</v>
      </c>
      <c r="D4059" s="3" t="b">
        <f>NOT(ISNA(VLOOKUP(A4059,des!B:B,1,FALSE)))</f>
        <v>0</v>
      </c>
      <c r="E4059" s="3" t="str">
        <f>IF(D4059,VLOOKUP(A4059,des!B:Q,11,FALSE),"")</f>
        <v/>
      </c>
      <c r="F4059" s="3" t="b">
        <f t="shared" si="252"/>
        <v>0</v>
      </c>
      <c r="G4059" s="3" t="str">
        <f t="shared" si="253"/>
        <v/>
      </c>
      <c r="H4059" s="3" t="str">
        <f>IF(D4059,VLOOKUP(A4059,des!B:Q,12,FALSE),"")</f>
        <v/>
      </c>
      <c r="I4059" s="3" t="b">
        <f t="shared" si="254"/>
        <v>0</v>
      </c>
      <c r="J4059" s="3" t="str">
        <f t="shared" si="255"/>
        <v/>
      </c>
    </row>
    <row r="4060" spans="1:10" x14ac:dyDescent="0.2">
      <c r="A4060" t="s">
        <v>15002</v>
      </c>
      <c r="B4060" t="s">
        <v>15003</v>
      </c>
      <c r="C4060" t="s">
        <v>15004</v>
      </c>
      <c r="D4060" s="3" t="b">
        <f>NOT(ISNA(VLOOKUP(A4060,des!B:B,1,FALSE)))</f>
        <v>0</v>
      </c>
      <c r="E4060" s="3" t="str">
        <f>IF(D4060,VLOOKUP(A4060,des!B:Q,11,FALSE),"")</f>
        <v/>
      </c>
      <c r="F4060" s="3" t="b">
        <f t="shared" si="252"/>
        <v>0</v>
      </c>
      <c r="G4060" s="3" t="str">
        <f t="shared" si="253"/>
        <v/>
      </c>
      <c r="H4060" s="3" t="str">
        <f>IF(D4060,VLOOKUP(A4060,des!B:Q,12,FALSE),"")</f>
        <v/>
      </c>
      <c r="I4060" s="3" t="b">
        <f t="shared" si="254"/>
        <v>0</v>
      </c>
      <c r="J4060" s="3" t="str">
        <f t="shared" si="255"/>
        <v/>
      </c>
    </row>
    <row r="4061" spans="1:10" x14ac:dyDescent="0.2">
      <c r="A4061" t="s">
        <v>15005</v>
      </c>
      <c r="B4061" t="s">
        <v>15006</v>
      </c>
      <c r="C4061" t="s">
        <v>15007</v>
      </c>
      <c r="D4061" s="3" t="b">
        <f>NOT(ISNA(VLOOKUP(A4061,des!B:B,1,FALSE)))</f>
        <v>0</v>
      </c>
      <c r="E4061" s="3" t="str">
        <f>IF(D4061,VLOOKUP(A4061,des!B:Q,11,FALSE),"")</f>
        <v/>
      </c>
      <c r="F4061" s="3" t="b">
        <f t="shared" si="252"/>
        <v>0</v>
      </c>
      <c r="G4061" s="3" t="str">
        <f t="shared" si="253"/>
        <v/>
      </c>
      <c r="H4061" s="3" t="str">
        <f>IF(D4061,VLOOKUP(A4061,des!B:Q,12,FALSE),"")</f>
        <v/>
      </c>
      <c r="I4061" s="3" t="b">
        <f t="shared" si="254"/>
        <v>0</v>
      </c>
      <c r="J4061" s="3" t="str">
        <f t="shared" si="255"/>
        <v/>
      </c>
    </row>
    <row r="4062" spans="1:10" x14ac:dyDescent="0.2">
      <c r="A4062" t="s">
        <v>15008</v>
      </c>
      <c r="B4062" t="s">
        <v>15009</v>
      </c>
      <c r="C4062" t="s">
        <v>15010</v>
      </c>
      <c r="D4062" s="3" t="b">
        <f>NOT(ISNA(VLOOKUP(A4062,des!B:B,1,FALSE)))</f>
        <v>0</v>
      </c>
      <c r="E4062" s="3" t="str">
        <f>IF(D4062,VLOOKUP(A4062,des!B:Q,11,FALSE),"")</f>
        <v/>
      </c>
      <c r="F4062" s="3" t="b">
        <f t="shared" si="252"/>
        <v>0</v>
      </c>
      <c r="G4062" s="3" t="str">
        <f t="shared" si="253"/>
        <v/>
      </c>
      <c r="H4062" s="3" t="str">
        <f>IF(D4062,VLOOKUP(A4062,des!B:Q,12,FALSE),"")</f>
        <v/>
      </c>
      <c r="I4062" s="3" t="b">
        <f t="shared" si="254"/>
        <v>0</v>
      </c>
      <c r="J4062" s="3" t="str">
        <f t="shared" si="255"/>
        <v/>
      </c>
    </row>
    <row r="4063" spans="1:10" x14ac:dyDescent="0.2">
      <c r="A4063" t="s">
        <v>15011</v>
      </c>
      <c r="B4063" t="s">
        <v>15012</v>
      </c>
      <c r="C4063" t="s">
        <v>15013</v>
      </c>
      <c r="D4063" s="3" t="b">
        <f>NOT(ISNA(VLOOKUP(A4063,des!B:B,1,FALSE)))</f>
        <v>0</v>
      </c>
      <c r="E4063" s="3" t="str">
        <f>IF(D4063,VLOOKUP(A4063,des!B:Q,11,FALSE),"")</f>
        <v/>
      </c>
      <c r="F4063" s="3" t="b">
        <f t="shared" si="252"/>
        <v>0</v>
      </c>
      <c r="G4063" s="3" t="str">
        <f t="shared" si="253"/>
        <v/>
      </c>
      <c r="H4063" s="3" t="str">
        <f>IF(D4063,VLOOKUP(A4063,des!B:Q,12,FALSE),"")</f>
        <v/>
      </c>
      <c r="I4063" s="3" t="b">
        <f t="shared" si="254"/>
        <v>0</v>
      </c>
      <c r="J4063" s="3" t="str">
        <f t="shared" si="255"/>
        <v/>
      </c>
    </row>
    <row r="4064" spans="1:10" x14ac:dyDescent="0.2">
      <c r="A4064" t="s">
        <v>15014</v>
      </c>
      <c r="B4064" t="s">
        <v>15015</v>
      </c>
      <c r="C4064" t="s">
        <v>15016</v>
      </c>
      <c r="D4064" s="3" t="b">
        <f>NOT(ISNA(VLOOKUP(A4064,des!B:B,1,FALSE)))</f>
        <v>0</v>
      </c>
      <c r="E4064" s="3" t="str">
        <f>IF(D4064,VLOOKUP(A4064,des!B:Q,11,FALSE),"")</f>
        <v/>
      </c>
      <c r="F4064" s="3" t="b">
        <f t="shared" si="252"/>
        <v>0</v>
      </c>
      <c r="G4064" s="3" t="str">
        <f t="shared" si="253"/>
        <v/>
      </c>
      <c r="H4064" s="3" t="str">
        <f>IF(D4064,VLOOKUP(A4064,des!B:Q,12,FALSE),"")</f>
        <v/>
      </c>
      <c r="I4064" s="3" t="b">
        <f t="shared" si="254"/>
        <v>0</v>
      </c>
      <c r="J4064" s="3" t="str">
        <f t="shared" si="255"/>
        <v/>
      </c>
    </row>
    <row r="4065" spans="1:10" x14ac:dyDescent="0.2">
      <c r="A4065" t="s">
        <v>15017</v>
      </c>
      <c r="B4065" t="s">
        <v>15018</v>
      </c>
      <c r="C4065" t="s">
        <v>15019</v>
      </c>
      <c r="D4065" s="3" t="b">
        <f>NOT(ISNA(VLOOKUP(A4065,des!B:B,1,FALSE)))</f>
        <v>0</v>
      </c>
      <c r="E4065" s="3" t="str">
        <f>IF(D4065,VLOOKUP(A4065,des!B:Q,11,FALSE),"")</f>
        <v/>
      </c>
      <c r="F4065" s="3" t="b">
        <f t="shared" si="252"/>
        <v>0</v>
      </c>
      <c r="G4065" s="3" t="str">
        <f t="shared" si="253"/>
        <v/>
      </c>
      <c r="H4065" s="3" t="str">
        <f>IF(D4065,VLOOKUP(A4065,des!B:Q,12,FALSE),"")</f>
        <v/>
      </c>
      <c r="I4065" s="3" t="b">
        <f t="shared" si="254"/>
        <v>0</v>
      </c>
      <c r="J4065" s="3" t="str">
        <f t="shared" si="255"/>
        <v/>
      </c>
    </row>
    <row r="4066" spans="1:10" x14ac:dyDescent="0.2">
      <c r="A4066" t="s">
        <v>15020</v>
      </c>
      <c r="B4066" t="s">
        <v>15021</v>
      </c>
      <c r="C4066" t="s">
        <v>15022</v>
      </c>
      <c r="D4066" s="3" t="b">
        <f>NOT(ISNA(VLOOKUP(A4066,des!B:B,1,FALSE)))</f>
        <v>0</v>
      </c>
      <c r="E4066" s="3" t="str">
        <f>IF(D4066,VLOOKUP(A4066,des!B:Q,11,FALSE),"")</f>
        <v/>
      </c>
      <c r="F4066" s="3" t="b">
        <f t="shared" si="252"/>
        <v>0</v>
      </c>
      <c r="G4066" s="3" t="str">
        <f t="shared" si="253"/>
        <v/>
      </c>
      <c r="H4066" s="3" t="str">
        <f>IF(D4066,VLOOKUP(A4066,des!B:Q,12,FALSE),"")</f>
        <v/>
      </c>
      <c r="I4066" s="3" t="b">
        <f t="shared" si="254"/>
        <v>0</v>
      </c>
      <c r="J4066" s="3" t="str">
        <f t="shared" si="255"/>
        <v/>
      </c>
    </row>
    <row r="4067" spans="1:10" x14ac:dyDescent="0.2">
      <c r="A4067" t="s">
        <v>15023</v>
      </c>
      <c r="B4067" t="s">
        <v>15024</v>
      </c>
      <c r="C4067" t="s">
        <v>15025</v>
      </c>
      <c r="D4067" s="3" t="b">
        <f>NOT(ISNA(VLOOKUP(A4067,des!B:B,1,FALSE)))</f>
        <v>0</v>
      </c>
      <c r="E4067" s="3" t="str">
        <f>IF(D4067,VLOOKUP(A4067,des!B:Q,11,FALSE),"")</f>
        <v/>
      </c>
      <c r="F4067" s="3" t="b">
        <f t="shared" si="252"/>
        <v>0</v>
      </c>
      <c r="G4067" s="3" t="str">
        <f t="shared" si="253"/>
        <v/>
      </c>
      <c r="H4067" s="3" t="str">
        <f>IF(D4067,VLOOKUP(A4067,des!B:Q,12,FALSE),"")</f>
        <v/>
      </c>
      <c r="I4067" s="3" t="b">
        <f t="shared" si="254"/>
        <v>0</v>
      </c>
      <c r="J4067" s="3" t="str">
        <f t="shared" si="255"/>
        <v/>
      </c>
    </row>
    <row r="4068" spans="1:10" x14ac:dyDescent="0.2">
      <c r="A4068" t="s">
        <v>15026</v>
      </c>
      <c r="B4068" t="s">
        <v>15027</v>
      </c>
      <c r="C4068" t="s">
        <v>15028</v>
      </c>
      <c r="D4068" s="3" t="b">
        <f>NOT(ISNA(VLOOKUP(A4068,des!B:B,1,FALSE)))</f>
        <v>0</v>
      </c>
      <c r="E4068" s="3" t="str">
        <f>IF(D4068,VLOOKUP(A4068,des!B:Q,11,FALSE),"")</f>
        <v/>
      </c>
      <c r="F4068" s="3" t="b">
        <f t="shared" si="252"/>
        <v>0</v>
      </c>
      <c r="G4068" s="3" t="str">
        <f t="shared" si="253"/>
        <v/>
      </c>
      <c r="H4068" s="3" t="str">
        <f>IF(D4068,VLOOKUP(A4068,des!B:Q,12,FALSE),"")</f>
        <v/>
      </c>
      <c r="I4068" s="3" t="b">
        <f t="shared" si="254"/>
        <v>0</v>
      </c>
      <c r="J4068" s="3" t="str">
        <f t="shared" si="255"/>
        <v/>
      </c>
    </row>
    <row r="4069" spans="1:10" x14ac:dyDescent="0.2">
      <c r="A4069" t="s">
        <v>15029</v>
      </c>
      <c r="B4069" t="s">
        <v>15030</v>
      </c>
      <c r="C4069" t="s">
        <v>15031</v>
      </c>
      <c r="D4069" s="3" t="b">
        <f>NOT(ISNA(VLOOKUP(A4069,des!B:B,1,FALSE)))</f>
        <v>0</v>
      </c>
      <c r="E4069" s="3" t="str">
        <f>IF(D4069,VLOOKUP(A4069,des!B:Q,11,FALSE),"")</f>
        <v/>
      </c>
      <c r="F4069" s="3" t="b">
        <f t="shared" si="252"/>
        <v>0</v>
      </c>
      <c r="G4069" s="3" t="str">
        <f t="shared" si="253"/>
        <v/>
      </c>
      <c r="H4069" s="3" t="str">
        <f>IF(D4069,VLOOKUP(A4069,des!B:Q,12,FALSE),"")</f>
        <v/>
      </c>
      <c r="I4069" s="3" t="b">
        <f t="shared" si="254"/>
        <v>0</v>
      </c>
      <c r="J4069" s="3" t="str">
        <f t="shared" si="255"/>
        <v/>
      </c>
    </row>
    <row r="4070" spans="1:10" x14ac:dyDescent="0.2">
      <c r="A4070" t="s">
        <v>15032</v>
      </c>
      <c r="B4070" t="s">
        <v>15033</v>
      </c>
      <c r="C4070" t="s">
        <v>15034</v>
      </c>
      <c r="D4070" s="3" t="b">
        <f>NOT(ISNA(VLOOKUP(A4070,des!B:B,1,FALSE)))</f>
        <v>0</v>
      </c>
      <c r="E4070" s="3" t="str">
        <f>IF(D4070,VLOOKUP(A4070,des!B:Q,11,FALSE),"")</f>
        <v/>
      </c>
      <c r="F4070" s="3" t="b">
        <f t="shared" si="252"/>
        <v>0</v>
      </c>
      <c r="G4070" s="3" t="str">
        <f t="shared" si="253"/>
        <v/>
      </c>
      <c r="H4070" s="3" t="str">
        <f>IF(D4070,VLOOKUP(A4070,des!B:Q,12,FALSE),"")</f>
        <v/>
      </c>
      <c r="I4070" s="3" t="b">
        <f t="shared" si="254"/>
        <v>0</v>
      </c>
      <c r="J4070" s="3" t="str">
        <f t="shared" si="255"/>
        <v/>
      </c>
    </row>
    <row r="4071" spans="1:10" x14ac:dyDescent="0.2">
      <c r="A4071" t="s">
        <v>15035</v>
      </c>
      <c r="B4071" t="s">
        <v>15036</v>
      </c>
      <c r="C4071" t="s">
        <v>15037</v>
      </c>
      <c r="D4071" s="3" t="b">
        <f>NOT(ISNA(VLOOKUP(A4071,des!B:B,1,FALSE)))</f>
        <v>0</v>
      </c>
      <c r="E4071" s="3" t="str">
        <f>IF(D4071,VLOOKUP(A4071,des!B:Q,11,FALSE),"")</f>
        <v/>
      </c>
      <c r="F4071" s="3" t="b">
        <f t="shared" si="252"/>
        <v>0</v>
      </c>
      <c r="G4071" s="3" t="str">
        <f t="shared" si="253"/>
        <v/>
      </c>
      <c r="H4071" s="3" t="str">
        <f>IF(D4071,VLOOKUP(A4071,des!B:Q,12,FALSE),"")</f>
        <v/>
      </c>
      <c r="I4071" s="3" t="b">
        <f t="shared" si="254"/>
        <v>0</v>
      </c>
      <c r="J4071" s="3" t="str">
        <f t="shared" si="255"/>
        <v/>
      </c>
    </row>
    <row r="4072" spans="1:10" x14ac:dyDescent="0.2">
      <c r="A4072" t="s">
        <v>15038</v>
      </c>
      <c r="B4072" t="s">
        <v>15039</v>
      </c>
      <c r="C4072" t="s">
        <v>15040</v>
      </c>
      <c r="D4072" s="3" t="b">
        <f>NOT(ISNA(VLOOKUP(A4072,des!B:B,1,FALSE)))</f>
        <v>0</v>
      </c>
      <c r="E4072" s="3" t="str">
        <f>IF(D4072,VLOOKUP(A4072,des!B:Q,11,FALSE),"")</f>
        <v/>
      </c>
      <c r="F4072" s="3" t="b">
        <f t="shared" si="252"/>
        <v>0</v>
      </c>
      <c r="G4072" s="3" t="str">
        <f t="shared" si="253"/>
        <v/>
      </c>
      <c r="H4072" s="3" t="str">
        <f>IF(D4072,VLOOKUP(A4072,des!B:Q,12,FALSE),"")</f>
        <v/>
      </c>
      <c r="I4072" s="3" t="b">
        <f t="shared" si="254"/>
        <v>0</v>
      </c>
      <c r="J4072" s="3" t="str">
        <f t="shared" si="255"/>
        <v/>
      </c>
    </row>
    <row r="4073" spans="1:10" x14ac:dyDescent="0.2">
      <c r="A4073" t="s">
        <v>15041</v>
      </c>
      <c r="B4073" t="s">
        <v>15042</v>
      </c>
      <c r="C4073" t="s">
        <v>15043</v>
      </c>
      <c r="D4073" s="3" t="b">
        <f>NOT(ISNA(VLOOKUP(A4073,des!B:B,1,FALSE)))</f>
        <v>0</v>
      </c>
      <c r="E4073" s="3" t="str">
        <f>IF(D4073,VLOOKUP(A4073,des!B:Q,11,FALSE),"")</f>
        <v/>
      </c>
      <c r="F4073" s="3" t="b">
        <f t="shared" si="252"/>
        <v>0</v>
      </c>
      <c r="G4073" s="3" t="str">
        <f t="shared" si="253"/>
        <v/>
      </c>
      <c r="H4073" s="3" t="str">
        <f>IF(D4073,VLOOKUP(A4073,des!B:Q,12,FALSE),"")</f>
        <v/>
      </c>
      <c r="I4073" s="3" t="b">
        <f t="shared" si="254"/>
        <v>0</v>
      </c>
      <c r="J4073" s="3" t="str">
        <f t="shared" si="255"/>
        <v/>
      </c>
    </row>
    <row r="4074" spans="1:10" x14ac:dyDescent="0.2">
      <c r="A4074" t="s">
        <v>15044</v>
      </c>
      <c r="B4074" t="s">
        <v>15045</v>
      </c>
      <c r="C4074" t="s">
        <v>15046</v>
      </c>
      <c r="D4074" s="3" t="b">
        <f>NOT(ISNA(VLOOKUP(A4074,des!B:B,1,FALSE)))</f>
        <v>0</v>
      </c>
      <c r="E4074" s="3" t="str">
        <f>IF(D4074,VLOOKUP(A4074,des!B:Q,11,FALSE),"")</f>
        <v/>
      </c>
      <c r="F4074" s="3" t="b">
        <f t="shared" si="252"/>
        <v>0</v>
      </c>
      <c r="G4074" s="3" t="str">
        <f t="shared" si="253"/>
        <v/>
      </c>
      <c r="H4074" s="3" t="str">
        <f>IF(D4074,VLOOKUP(A4074,des!B:Q,12,FALSE),"")</f>
        <v/>
      </c>
      <c r="I4074" s="3" t="b">
        <f t="shared" si="254"/>
        <v>0</v>
      </c>
      <c r="J4074" s="3" t="str">
        <f t="shared" si="255"/>
        <v/>
      </c>
    </row>
    <row r="4075" spans="1:10" x14ac:dyDescent="0.2">
      <c r="A4075" t="s">
        <v>15047</v>
      </c>
      <c r="B4075" t="s">
        <v>15048</v>
      </c>
      <c r="C4075" t="s">
        <v>15049</v>
      </c>
      <c r="D4075" s="3" t="b">
        <f>NOT(ISNA(VLOOKUP(A4075,des!B:B,1,FALSE)))</f>
        <v>0</v>
      </c>
      <c r="E4075" s="3" t="str">
        <f>IF(D4075,VLOOKUP(A4075,des!B:Q,11,FALSE),"")</f>
        <v/>
      </c>
      <c r="F4075" s="3" t="b">
        <f t="shared" si="252"/>
        <v>0</v>
      </c>
      <c r="G4075" s="3" t="str">
        <f t="shared" si="253"/>
        <v/>
      </c>
      <c r="H4075" s="3" t="str">
        <f>IF(D4075,VLOOKUP(A4075,des!B:Q,12,FALSE),"")</f>
        <v/>
      </c>
      <c r="I4075" s="3" t="b">
        <f t="shared" si="254"/>
        <v>0</v>
      </c>
      <c r="J4075" s="3" t="str">
        <f t="shared" si="255"/>
        <v/>
      </c>
    </row>
    <row r="4076" spans="1:10" x14ac:dyDescent="0.2">
      <c r="A4076" t="s">
        <v>15050</v>
      </c>
      <c r="B4076" t="s">
        <v>15051</v>
      </c>
      <c r="C4076" t="s">
        <v>15052</v>
      </c>
      <c r="D4076" s="3" t="b">
        <f>NOT(ISNA(VLOOKUP(A4076,des!B:B,1,FALSE)))</f>
        <v>0</v>
      </c>
      <c r="E4076" s="3" t="str">
        <f>IF(D4076,VLOOKUP(A4076,des!B:Q,11,FALSE),"")</f>
        <v/>
      </c>
      <c r="F4076" s="3" t="b">
        <f t="shared" si="252"/>
        <v>0</v>
      </c>
      <c r="G4076" s="3" t="str">
        <f t="shared" si="253"/>
        <v/>
      </c>
      <c r="H4076" s="3" t="str">
        <f>IF(D4076,VLOOKUP(A4076,des!B:Q,12,FALSE),"")</f>
        <v/>
      </c>
      <c r="I4076" s="3" t="b">
        <f t="shared" si="254"/>
        <v>0</v>
      </c>
      <c r="J4076" s="3" t="str">
        <f t="shared" si="255"/>
        <v/>
      </c>
    </row>
    <row r="4077" spans="1:10" x14ac:dyDescent="0.2">
      <c r="A4077" t="s">
        <v>15053</v>
      </c>
      <c r="B4077" t="s">
        <v>15054</v>
      </c>
      <c r="C4077" t="s">
        <v>15055</v>
      </c>
      <c r="D4077" s="3" t="b">
        <f>NOT(ISNA(VLOOKUP(A4077,des!B:B,1,FALSE)))</f>
        <v>0</v>
      </c>
      <c r="E4077" s="3" t="str">
        <f>IF(D4077,VLOOKUP(A4077,des!B:Q,11,FALSE),"")</f>
        <v/>
      </c>
      <c r="F4077" s="3" t="b">
        <f t="shared" si="252"/>
        <v>0</v>
      </c>
      <c r="G4077" s="3" t="str">
        <f t="shared" si="253"/>
        <v/>
      </c>
      <c r="H4077" s="3" t="str">
        <f>IF(D4077,VLOOKUP(A4077,des!B:Q,12,FALSE),"")</f>
        <v/>
      </c>
      <c r="I4077" s="3" t="b">
        <f t="shared" si="254"/>
        <v>0</v>
      </c>
      <c r="J4077" s="3" t="str">
        <f t="shared" si="255"/>
        <v/>
      </c>
    </row>
    <row r="4078" spans="1:10" x14ac:dyDescent="0.2">
      <c r="A4078" t="s">
        <v>15056</v>
      </c>
      <c r="B4078" t="s">
        <v>15057</v>
      </c>
      <c r="C4078" t="s">
        <v>15058</v>
      </c>
      <c r="D4078" s="3" t="b">
        <f>NOT(ISNA(VLOOKUP(A4078,des!B:B,1,FALSE)))</f>
        <v>0</v>
      </c>
      <c r="E4078" s="3" t="str">
        <f>IF(D4078,VLOOKUP(A4078,des!B:Q,11,FALSE),"")</f>
        <v/>
      </c>
      <c r="F4078" s="3" t="b">
        <f t="shared" si="252"/>
        <v>0</v>
      </c>
      <c r="G4078" s="3" t="str">
        <f t="shared" si="253"/>
        <v/>
      </c>
      <c r="H4078" s="3" t="str">
        <f>IF(D4078,VLOOKUP(A4078,des!B:Q,12,FALSE),"")</f>
        <v/>
      </c>
      <c r="I4078" s="3" t="b">
        <f t="shared" si="254"/>
        <v>0</v>
      </c>
      <c r="J4078" s="3" t="str">
        <f t="shared" si="255"/>
        <v/>
      </c>
    </row>
    <row r="4079" spans="1:10" x14ac:dyDescent="0.2">
      <c r="A4079" t="s">
        <v>15059</v>
      </c>
      <c r="B4079" t="s">
        <v>15060</v>
      </c>
      <c r="C4079" t="s">
        <v>15061</v>
      </c>
      <c r="D4079" s="3" t="b">
        <f>NOT(ISNA(VLOOKUP(A4079,des!B:B,1,FALSE)))</f>
        <v>0</v>
      </c>
      <c r="E4079" s="3" t="str">
        <f>IF(D4079,VLOOKUP(A4079,des!B:Q,11,FALSE),"")</f>
        <v/>
      </c>
      <c r="F4079" s="3" t="b">
        <f t="shared" si="252"/>
        <v>0</v>
      </c>
      <c r="G4079" s="3" t="str">
        <f t="shared" si="253"/>
        <v/>
      </c>
      <c r="H4079" s="3" t="str">
        <f>IF(D4079,VLOOKUP(A4079,des!B:Q,12,FALSE),"")</f>
        <v/>
      </c>
      <c r="I4079" s="3" t="b">
        <f t="shared" si="254"/>
        <v>0</v>
      </c>
      <c r="J4079" s="3" t="str">
        <f t="shared" si="255"/>
        <v/>
      </c>
    </row>
    <row r="4080" spans="1:10" x14ac:dyDescent="0.2">
      <c r="A4080" t="s">
        <v>15062</v>
      </c>
      <c r="B4080" t="s">
        <v>15063</v>
      </c>
      <c r="C4080" t="s">
        <v>15064</v>
      </c>
      <c r="D4080" s="3" t="b">
        <f>NOT(ISNA(VLOOKUP(A4080,des!B:B,1,FALSE)))</f>
        <v>0</v>
      </c>
      <c r="E4080" s="3" t="str">
        <f>IF(D4080,VLOOKUP(A4080,des!B:Q,11,FALSE),"")</f>
        <v/>
      </c>
      <c r="F4080" s="3" t="b">
        <f t="shared" si="252"/>
        <v>0</v>
      </c>
      <c r="G4080" s="3" t="str">
        <f t="shared" si="253"/>
        <v/>
      </c>
      <c r="H4080" s="3" t="str">
        <f>IF(D4080,VLOOKUP(A4080,des!B:Q,12,FALSE),"")</f>
        <v/>
      </c>
      <c r="I4080" s="3" t="b">
        <f t="shared" si="254"/>
        <v>0</v>
      </c>
      <c r="J4080" s="3" t="str">
        <f t="shared" si="255"/>
        <v/>
      </c>
    </row>
    <row r="4081" spans="1:10" x14ac:dyDescent="0.2">
      <c r="A4081" t="s">
        <v>15065</v>
      </c>
      <c r="B4081" t="s">
        <v>15066</v>
      </c>
      <c r="C4081" t="s">
        <v>15067</v>
      </c>
      <c r="D4081" s="3" t="b">
        <f>NOT(ISNA(VLOOKUP(A4081,des!B:B,1,FALSE)))</f>
        <v>0</v>
      </c>
      <c r="E4081" s="3" t="str">
        <f>IF(D4081,VLOOKUP(A4081,des!B:Q,11,FALSE),"")</f>
        <v/>
      </c>
      <c r="F4081" s="3" t="b">
        <f t="shared" si="252"/>
        <v>0</v>
      </c>
      <c r="G4081" s="3" t="str">
        <f t="shared" si="253"/>
        <v/>
      </c>
      <c r="H4081" s="3" t="str">
        <f>IF(D4081,VLOOKUP(A4081,des!B:Q,12,FALSE),"")</f>
        <v/>
      </c>
      <c r="I4081" s="3" t="b">
        <f t="shared" si="254"/>
        <v>0</v>
      </c>
      <c r="J4081" s="3" t="str">
        <f t="shared" si="255"/>
        <v/>
      </c>
    </row>
    <row r="4082" spans="1:10" x14ac:dyDescent="0.2">
      <c r="A4082" t="s">
        <v>15068</v>
      </c>
      <c r="B4082" t="s">
        <v>15069</v>
      </c>
      <c r="C4082" t="s">
        <v>15070</v>
      </c>
      <c r="D4082" s="3" t="b">
        <f>NOT(ISNA(VLOOKUP(A4082,des!B:B,1,FALSE)))</f>
        <v>0</v>
      </c>
      <c r="E4082" s="3" t="str">
        <f>IF(D4082,VLOOKUP(A4082,des!B:Q,11,FALSE),"")</f>
        <v/>
      </c>
      <c r="F4082" s="3" t="b">
        <f t="shared" si="252"/>
        <v>0</v>
      </c>
      <c r="G4082" s="3" t="str">
        <f t="shared" si="253"/>
        <v/>
      </c>
      <c r="H4082" s="3" t="str">
        <f>IF(D4082,VLOOKUP(A4082,des!B:Q,12,FALSE),"")</f>
        <v/>
      </c>
      <c r="I4082" s="3" t="b">
        <f t="shared" si="254"/>
        <v>0</v>
      </c>
      <c r="J4082" s="3" t="str">
        <f t="shared" si="255"/>
        <v/>
      </c>
    </row>
    <row r="4083" spans="1:10" x14ac:dyDescent="0.2">
      <c r="A4083" t="s">
        <v>15071</v>
      </c>
      <c r="B4083" t="s">
        <v>15072</v>
      </c>
      <c r="C4083" t="s">
        <v>15073</v>
      </c>
      <c r="D4083" s="3" t="b">
        <f>NOT(ISNA(VLOOKUP(A4083,des!B:B,1,FALSE)))</f>
        <v>0</v>
      </c>
      <c r="E4083" s="3" t="str">
        <f>IF(D4083,VLOOKUP(A4083,des!B:Q,11,FALSE),"")</f>
        <v/>
      </c>
      <c r="F4083" s="3" t="b">
        <f t="shared" si="252"/>
        <v>0</v>
      </c>
      <c r="G4083" s="3" t="str">
        <f t="shared" si="253"/>
        <v/>
      </c>
      <c r="H4083" s="3" t="str">
        <f>IF(D4083,VLOOKUP(A4083,des!B:Q,12,FALSE),"")</f>
        <v/>
      </c>
      <c r="I4083" s="3" t="b">
        <f t="shared" si="254"/>
        <v>0</v>
      </c>
      <c r="J4083" s="3" t="str">
        <f t="shared" si="255"/>
        <v/>
      </c>
    </row>
    <row r="4084" spans="1:10" x14ac:dyDescent="0.2">
      <c r="A4084" t="s">
        <v>15074</v>
      </c>
      <c r="B4084" t="s">
        <v>15075</v>
      </c>
      <c r="C4084" t="s">
        <v>15076</v>
      </c>
      <c r="D4084" s="3" t="b">
        <f>NOT(ISNA(VLOOKUP(A4084,des!B:B,1,FALSE)))</f>
        <v>0</v>
      </c>
      <c r="E4084" s="3" t="str">
        <f>IF(D4084,VLOOKUP(A4084,des!B:Q,11,FALSE),"")</f>
        <v/>
      </c>
      <c r="F4084" s="3" t="b">
        <f t="shared" si="252"/>
        <v>0</v>
      </c>
      <c r="G4084" s="3" t="str">
        <f t="shared" si="253"/>
        <v/>
      </c>
      <c r="H4084" s="3" t="str">
        <f>IF(D4084,VLOOKUP(A4084,des!B:Q,12,FALSE),"")</f>
        <v/>
      </c>
      <c r="I4084" s="3" t="b">
        <f t="shared" si="254"/>
        <v>0</v>
      </c>
      <c r="J4084" s="3" t="str">
        <f t="shared" si="255"/>
        <v/>
      </c>
    </row>
    <row r="4085" spans="1:10" x14ac:dyDescent="0.2">
      <c r="A4085" t="s">
        <v>15077</v>
      </c>
      <c r="B4085" t="s">
        <v>15078</v>
      </c>
      <c r="C4085" t="s">
        <v>15079</v>
      </c>
      <c r="D4085" s="3" t="b">
        <f>NOT(ISNA(VLOOKUP(A4085,des!B:B,1,FALSE)))</f>
        <v>0</v>
      </c>
      <c r="E4085" s="3" t="str">
        <f>IF(D4085,VLOOKUP(A4085,des!B:Q,11,FALSE),"")</f>
        <v/>
      </c>
      <c r="F4085" s="3" t="b">
        <f t="shared" si="252"/>
        <v>0</v>
      </c>
      <c r="G4085" s="3" t="str">
        <f t="shared" si="253"/>
        <v/>
      </c>
      <c r="H4085" s="3" t="str">
        <f>IF(D4085,VLOOKUP(A4085,des!B:Q,12,FALSE),"")</f>
        <v/>
      </c>
      <c r="I4085" s="3" t="b">
        <f t="shared" si="254"/>
        <v>0</v>
      </c>
      <c r="J4085" s="3" t="str">
        <f t="shared" si="255"/>
        <v/>
      </c>
    </row>
    <row r="4086" spans="1:10" x14ac:dyDescent="0.2">
      <c r="A4086" t="s">
        <v>15080</v>
      </c>
      <c r="B4086" t="s">
        <v>15081</v>
      </c>
      <c r="C4086" t="s">
        <v>15082</v>
      </c>
      <c r="D4086" s="3" t="b">
        <f>NOT(ISNA(VLOOKUP(A4086,des!B:B,1,FALSE)))</f>
        <v>0</v>
      </c>
      <c r="E4086" s="3" t="str">
        <f>IF(D4086,VLOOKUP(A4086,des!B:Q,11,FALSE),"")</f>
        <v/>
      </c>
      <c r="F4086" s="3" t="b">
        <f t="shared" si="252"/>
        <v>0</v>
      </c>
      <c r="G4086" s="3" t="str">
        <f t="shared" si="253"/>
        <v/>
      </c>
      <c r="H4086" s="3" t="str">
        <f>IF(D4086,VLOOKUP(A4086,des!B:Q,12,FALSE),"")</f>
        <v/>
      </c>
      <c r="I4086" s="3" t="b">
        <f t="shared" si="254"/>
        <v>0</v>
      </c>
      <c r="J4086" s="3" t="str">
        <f t="shared" si="255"/>
        <v/>
      </c>
    </row>
    <row r="4087" spans="1:10" x14ac:dyDescent="0.2">
      <c r="A4087" t="s">
        <v>15083</v>
      </c>
      <c r="B4087" t="s">
        <v>15084</v>
      </c>
      <c r="C4087" t="s">
        <v>15085</v>
      </c>
      <c r="D4087" s="3" t="b">
        <f>NOT(ISNA(VLOOKUP(A4087,des!B:B,1,FALSE)))</f>
        <v>0</v>
      </c>
      <c r="E4087" s="3" t="str">
        <f>IF(D4087,VLOOKUP(A4087,des!B:Q,11,FALSE),"")</f>
        <v/>
      </c>
      <c r="F4087" s="3" t="b">
        <f t="shared" si="252"/>
        <v>0</v>
      </c>
      <c r="G4087" s="3" t="str">
        <f t="shared" si="253"/>
        <v/>
      </c>
      <c r="H4087" s="3" t="str">
        <f>IF(D4087,VLOOKUP(A4087,des!B:Q,12,FALSE),"")</f>
        <v/>
      </c>
      <c r="I4087" s="3" t="b">
        <f t="shared" si="254"/>
        <v>0</v>
      </c>
      <c r="J4087" s="3" t="str">
        <f t="shared" si="255"/>
        <v/>
      </c>
    </row>
    <row r="4088" spans="1:10" x14ac:dyDescent="0.2">
      <c r="A4088" t="s">
        <v>15086</v>
      </c>
      <c r="B4088" t="s">
        <v>15087</v>
      </c>
      <c r="C4088" t="s">
        <v>15088</v>
      </c>
      <c r="D4088" s="3" t="b">
        <f>NOT(ISNA(VLOOKUP(A4088,des!B:B,1,FALSE)))</f>
        <v>0</v>
      </c>
      <c r="E4088" s="3" t="str">
        <f>IF(D4088,VLOOKUP(A4088,des!B:Q,11,FALSE),"")</f>
        <v/>
      </c>
      <c r="F4088" s="3" t="b">
        <f t="shared" si="252"/>
        <v>0</v>
      </c>
      <c r="G4088" s="3" t="str">
        <f t="shared" si="253"/>
        <v/>
      </c>
      <c r="H4088" s="3" t="str">
        <f>IF(D4088,VLOOKUP(A4088,des!B:Q,12,FALSE),"")</f>
        <v/>
      </c>
      <c r="I4088" s="3" t="b">
        <f t="shared" si="254"/>
        <v>0</v>
      </c>
      <c r="J4088" s="3" t="str">
        <f t="shared" si="255"/>
        <v/>
      </c>
    </row>
    <row r="4089" spans="1:10" x14ac:dyDescent="0.2">
      <c r="A4089" t="s">
        <v>15089</v>
      </c>
      <c r="B4089" t="s">
        <v>15090</v>
      </c>
      <c r="C4089" t="s">
        <v>15091</v>
      </c>
      <c r="D4089" s="3" t="b">
        <f>NOT(ISNA(VLOOKUP(A4089,des!B:B,1,FALSE)))</f>
        <v>0</v>
      </c>
      <c r="E4089" s="3" t="str">
        <f>IF(D4089,VLOOKUP(A4089,des!B:Q,11,FALSE),"")</f>
        <v/>
      </c>
      <c r="F4089" s="3" t="b">
        <f t="shared" si="252"/>
        <v>0</v>
      </c>
      <c r="G4089" s="3" t="str">
        <f t="shared" si="253"/>
        <v/>
      </c>
      <c r="H4089" s="3" t="str">
        <f>IF(D4089,VLOOKUP(A4089,des!B:Q,12,FALSE),"")</f>
        <v/>
      </c>
      <c r="I4089" s="3" t="b">
        <f t="shared" si="254"/>
        <v>0</v>
      </c>
      <c r="J4089" s="3" t="str">
        <f t="shared" si="255"/>
        <v/>
      </c>
    </row>
    <row r="4090" spans="1:10" x14ac:dyDescent="0.2">
      <c r="A4090" t="s">
        <v>15092</v>
      </c>
      <c r="B4090" t="s">
        <v>15093</v>
      </c>
      <c r="C4090" t="s">
        <v>15094</v>
      </c>
      <c r="D4090" s="3" t="b">
        <f>NOT(ISNA(VLOOKUP(A4090,des!B:B,1,FALSE)))</f>
        <v>0</v>
      </c>
      <c r="E4090" s="3" t="str">
        <f>IF(D4090,VLOOKUP(A4090,des!B:Q,11,FALSE),"")</f>
        <v/>
      </c>
      <c r="F4090" s="3" t="b">
        <f t="shared" si="252"/>
        <v>0</v>
      </c>
      <c r="G4090" s="3" t="str">
        <f t="shared" si="253"/>
        <v/>
      </c>
      <c r="H4090" s="3" t="str">
        <f>IF(D4090,VLOOKUP(A4090,des!B:Q,12,FALSE),"")</f>
        <v/>
      </c>
      <c r="I4090" s="3" t="b">
        <f t="shared" si="254"/>
        <v>0</v>
      </c>
      <c r="J4090" s="3" t="str">
        <f t="shared" si="255"/>
        <v/>
      </c>
    </row>
    <row r="4091" spans="1:10" x14ac:dyDescent="0.2">
      <c r="A4091" t="s">
        <v>15095</v>
      </c>
      <c r="B4091" t="s">
        <v>15096</v>
      </c>
      <c r="C4091" t="s">
        <v>15097</v>
      </c>
      <c r="D4091" s="3" t="b">
        <f>NOT(ISNA(VLOOKUP(A4091,des!B:B,1,FALSE)))</f>
        <v>0</v>
      </c>
      <c r="E4091" s="3" t="str">
        <f>IF(D4091,VLOOKUP(A4091,des!B:Q,11,FALSE),"")</f>
        <v/>
      </c>
      <c r="F4091" s="3" t="b">
        <f t="shared" si="252"/>
        <v>0</v>
      </c>
      <c r="G4091" s="3" t="str">
        <f t="shared" si="253"/>
        <v/>
      </c>
      <c r="H4091" s="3" t="str">
        <f>IF(D4091,VLOOKUP(A4091,des!B:Q,12,FALSE),"")</f>
        <v/>
      </c>
      <c r="I4091" s="3" t="b">
        <f t="shared" si="254"/>
        <v>0</v>
      </c>
      <c r="J4091" s="3" t="str">
        <f t="shared" si="255"/>
        <v/>
      </c>
    </row>
    <row r="4092" spans="1:10" x14ac:dyDescent="0.2">
      <c r="A4092" t="s">
        <v>15098</v>
      </c>
      <c r="B4092" t="s">
        <v>15099</v>
      </c>
      <c r="C4092" t="s">
        <v>15100</v>
      </c>
      <c r="D4092" s="3" t="b">
        <f>NOT(ISNA(VLOOKUP(A4092,des!B:B,1,FALSE)))</f>
        <v>0</v>
      </c>
      <c r="E4092" s="3" t="str">
        <f>IF(D4092,VLOOKUP(A4092,des!B:Q,11,FALSE),"")</f>
        <v/>
      </c>
      <c r="F4092" s="3" t="b">
        <f t="shared" si="252"/>
        <v>0</v>
      </c>
      <c r="G4092" s="3" t="str">
        <f t="shared" si="253"/>
        <v/>
      </c>
      <c r="H4092" s="3" t="str">
        <f>IF(D4092,VLOOKUP(A4092,des!B:Q,12,FALSE),"")</f>
        <v/>
      </c>
      <c r="I4092" s="3" t="b">
        <f t="shared" si="254"/>
        <v>0</v>
      </c>
      <c r="J4092" s="3" t="str">
        <f t="shared" si="255"/>
        <v/>
      </c>
    </row>
    <row r="4093" spans="1:10" x14ac:dyDescent="0.2">
      <c r="A4093" t="s">
        <v>15101</v>
      </c>
      <c r="B4093" t="s">
        <v>15102</v>
      </c>
      <c r="C4093" t="s">
        <v>15103</v>
      </c>
      <c r="D4093" s="3" t="b">
        <f>NOT(ISNA(VLOOKUP(A4093,des!B:B,1,FALSE)))</f>
        <v>0</v>
      </c>
      <c r="E4093" s="3" t="str">
        <f>IF(D4093,VLOOKUP(A4093,des!B:Q,11,FALSE),"")</f>
        <v/>
      </c>
      <c r="F4093" s="3" t="b">
        <f t="shared" si="252"/>
        <v>0</v>
      </c>
      <c r="G4093" s="3" t="str">
        <f t="shared" si="253"/>
        <v/>
      </c>
      <c r="H4093" s="3" t="str">
        <f>IF(D4093,VLOOKUP(A4093,des!B:Q,12,FALSE),"")</f>
        <v/>
      </c>
      <c r="I4093" s="3" t="b">
        <f t="shared" si="254"/>
        <v>0</v>
      </c>
      <c r="J4093" s="3" t="str">
        <f t="shared" si="255"/>
        <v/>
      </c>
    </row>
    <row r="4094" spans="1:10" x14ac:dyDescent="0.2">
      <c r="A4094" t="s">
        <v>15104</v>
      </c>
      <c r="B4094" t="s">
        <v>15105</v>
      </c>
      <c r="C4094" t="s">
        <v>15106</v>
      </c>
      <c r="D4094" s="3" t="b">
        <f>NOT(ISNA(VLOOKUP(A4094,des!B:B,1,FALSE)))</f>
        <v>0</v>
      </c>
      <c r="E4094" s="3" t="str">
        <f>IF(D4094,VLOOKUP(A4094,des!B:Q,11,FALSE),"")</f>
        <v/>
      </c>
      <c r="F4094" s="3" t="b">
        <f t="shared" si="252"/>
        <v>0</v>
      </c>
      <c r="G4094" s="3" t="str">
        <f t="shared" si="253"/>
        <v/>
      </c>
      <c r="H4094" s="3" t="str">
        <f>IF(D4094,VLOOKUP(A4094,des!B:Q,12,FALSE),"")</f>
        <v/>
      </c>
      <c r="I4094" s="3" t="b">
        <f t="shared" si="254"/>
        <v>0</v>
      </c>
      <c r="J4094" s="3" t="str">
        <f t="shared" si="255"/>
        <v/>
      </c>
    </row>
    <row r="4095" spans="1:10" x14ac:dyDescent="0.2">
      <c r="A4095" t="s">
        <v>15107</v>
      </c>
      <c r="B4095" t="s">
        <v>15108</v>
      </c>
      <c r="C4095" t="s">
        <v>15109</v>
      </c>
      <c r="D4095" s="3" t="b">
        <f>NOT(ISNA(VLOOKUP(A4095,des!B:B,1,FALSE)))</f>
        <v>0</v>
      </c>
      <c r="E4095" s="3" t="str">
        <f>IF(D4095,VLOOKUP(A4095,des!B:Q,11,FALSE),"")</f>
        <v/>
      </c>
      <c r="F4095" s="3" t="b">
        <f t="shared" si="252"/>
        <v>0</v>
      </c>
      <c r="G4095" s="3" t="str">
        <f t="shared" si="253"/>
        <v/>
      </c>
      <c r="H4095" s="3" t="str">
        <f>IF(D4095,VLOOKUP(A4095,des!B:Q,12,FALSE),"")</f>
        <v/>
      </c>
      <c r="I4095" s="3" t="b">
        <f t="shared" si="254"/>
        <v>0</v>
      </c>
      <c r="J4095" s="3" t="str">
        <f t="shared" si="255"/>
        <v/>
      </c>
    </row>
    <row r="4096" spans="1:10" x14ac:dyDescent="0.2">
      <c r="A4096" t="s">
        <v>15110</v>
      </c>
      <c r="B4096" t="s">
        <v>15111</v>
      </c>
      <c r="C4096" t="s">
        <v>15112</v>
      </c>
      <c r="D4096" s="3" t="b">
        <f>NOT(ISNA(VLOOKUP(A4096,des!B:B,1,FALSE)))</f>
        <v>0</v>
      </c>
      <c r="E4096" s="3" t="str">
        <f>IF(D4096,VLOOKUP(A4096,des!B:Q,11,FALSE),"")</f>
        <v/>
      </c>
      <c r="F4096" s="3" t="b">
        <f t="shared" si="252"/>
        <v>0</v>
      </c>
      <c r="G4096" s="3" t="str">
        <f t="shared" si="253"/>
        <v/>
      </c>
      <c r="H4096" s="3" t="str">
        <f>IF(D4096,VLOOKUP(A4096,des!B:Q,12,FALSE),"")</f>
        <v/>
      </c>
      <c r="I4096" s="3" t="b">
        <f t="shared" si="254"/>
        <v>0</v>
      </c>
      <c r="J4096" s="3" t="str">
        <f t="shared" si="255"/>
        <v/>
      </c>
    </row>
    <row r="4097" spans="1:10" x14ac:dyDescent="0.2">
      <c r="A4097" t="s">
        <v>15113</v>
      </c>
      <c r="B4097" t="s">
        <v>15114</v>
      </c>
      <c r="C4097" t="s">
        <v>15115</v>
      </c>
      <c r="D4097" s="3" t="b">
        <f>NOT(ISNA(VLOOKUP(A4097,des!B:B,1,FALSE)))</f>
        <v>0</v>
      </c>
      <c r="E4097" s="3" t="str">
        <f>IF(D4097,VLOOKUP(A4097,des!B:Q,11,FALSE),"")</f>
        <v/>
      </c>
      <c r="F4097" s="3" t="b">
        <f t="shared" si="252"/>
        <v>0</v>
      </c>
      <c r="G4097" s="3" t="str">
        <f t="shared" si="253"/>
        <v/>
      </c>
      <c r="H4097" s="3" t="str">
        <f>IF(D4097,VLOOKUP(A4097,des!B:Q,12,FALSE),"")</f>
        <v/>
      </c>
      <c r="I4097" s="3" t="b">
        <f t="shared" si="254"/>
        <v>0</v>
      </c>
      <c r="J4097" s="3" t="str">
        <f t="shared" si="255"/>
        <v/>
      </c>
    </row>
    <row r="4098" spans="1:10" x14ac:dyDescent="0.2">
      <c r="A4098" t="s">
        <v>15116</v>
      </c>
      <c r="B4098" t="s">
        <v>15117</v>
      </c>
      <c r="C4098" t="s">
        <v>15118</v>
      </c>
      <c r="D4098" s="3" t="b">
        <f>NOT(ISNA(VLOOKUP(A4098,des!B:B,1,FALSE)))</f>
        <v>0</v>
      </c>
      <c r="E4098" s="3" t="str">
        <f>IF(D4098,VLOOKUP(A4098,des!B:Q,11,FALSE),"")</f>
        <v/>
      </c>
      <c r="F4098" s="3" t="b">
        <f t="shared" si="252"/>
        <v>0</v>
      </c>
      <c r="G4098" s="3" t="str">
        <f t="shared" si="253"/>
        <v/>
      </c>
      <c r="H4098" s="3" t="str">
        <f>IF(D4098,VLOOKUP(A4098,des!B:Q,12,FALSE),"")</f>
        <v/>
      </c>
      <c r="I4098" s="3" t="b">
        <f t="shared" si="254"/>
        <v>0</v>
      </c>
      <c r="J4098" s="3" t="str">
        <f t="shared" si="255"/>
        <v/>
      </c>
    </row>
    <row r="4099" spans="1:10" x14ac:dyDescent="0.2">
      <c r="A4099" t="s">
        <v>15119</v>
      </c>
      <c r="B4099" t="s">
        <v>15120</v>
      </c>
      <c r="C4099" t="s">
        <v>15121</v>
      </c>
      <c r="D4099" s="3" t="b">
        <f>NOT(ISNA(VLOOKUP(A4099,des!B:B,1,FALSE)))</f>
        <v>0</v>
      </c>
      <c r="E4099" s="3" t="str">
        <f>IF(D4099,VLOOKUP(A4099,des!B:Q,11,FALSE),"")</f>
        <v/>
      </c>
      <c r="F4099" s="3" t="b">
        <f t="shared" si="252"/>
        <v>0</v>
      </c>
      <c r="G4099" s="3" t="str">
        <f t="shared" si="253"/>
        <v/>
      </c>
      <c r="H4099" s="3" t="str">
        <f>IF(D4099,VLOOKUP(A4099,des!B:Q,12,FALSE),"")</f>
        <v/>
      </c>
      <c r="I4099" s="3" t="b">
        <f t="shared" si="254"/>
        <v>0</v>
      </c>
      <c r="J4099" s="3" t="str">
        <f t="shared" si="255"/>
        <v/>
      </c>
    </row>
    <row r="4100" spans="1:10" x14ac:dyDescent="0.2">
      <c r="A4100" t="s">
        <v>15122</v>
      </c>
      <c r="B4100" t="s">
        <v>15123</v>
      </c>
      <c r="C4100" t="s">
        <v>15124</v>
      </c>
      <c r="D4100" s="3" t="b">
        <f>NOT(ISNA(VLOOKUP(A4100,des!B:B,1,FALSE)))</f>
        <v>0</v>
      </c>
      <c r="E4100" s="3" t="str">
        <f>IF(D4100,VLOOKUP(A4100,des!B:Q,11,FALSE),"")</f>
        <v/>
      </c>
      <c r="F4100" s="3" t="b">
        <f t="shared" si="252"/>
        <v>0</v>
      </c>
      <c r="G4100" s="3" t="str">
        <f t="shared" si="253"/>
        <v/>
      </c>
      <c r="H4100" s="3" t="str">
        <f>IF(D4100,VLOOKUP(A4100,des!B:Q,12,FALSE),"")</f>
        <v/>
      </c>
      <c r="I4100" s="3" t="b">
        <f t="shared" si="254"/>
        <v>0</v>
      </c>
      <c r="J4100" s="3" t="str">
        <f t="shared" si="255"/>
        <v/>
      </c>
    </row>
    <row r="4101" spans="1:10" x14ac:dyDescent="0.2">
      <c r="A4101" t="s">
        <v>15125</v>
      </c>
      <c r="B4101" t="s">
        <v>15126</v>
      </c>
      <c r="C4101" t="s">
        <v>15127</v>
      </c>
      <c r="D4101" s="3" t="b">
        <f>NOT(ISNA(VLOOKUP(A4101,des!B:B,1,FALSE)))</f>
        <v>0</v>
      </c>
      <c r="E4101" s="3" t="str">
        <f>IF(D4101,VLOOKUP(A4101,des!B:Q,11,FALSE),"")</f>
        <v/>
      </c>
      <c r="F4101" s="3" t="b">
        <f t="shared" ref="F4101:F4164" si="256">IF(D4101,IF(E4101&lt;&gt;B4101,TRUE,FALSE),FALSE)</f>
        <v>0</v>
      </c>
      <c r="G4101" s="3" t="str">
        <f t="shared" si="253"/>
        <v/>
      </c>
      <c r="H4101" s="3" t="str">
        <f>IF(D4101,VLOOKUP(A4101,des!B:Q,12,FALSE),"")</f>
        <v/>
      </c>
      <c r="I4101" s="3" t="b">
        <f t="shared" si="254"/>
        <v>0</v>
      </c>
      <c r="J4101" s="3" t="str">
        <f t="shared" si="255"/>
        <v/>
      </c>
    </row>
    <row r="4102" spans="1:10" x14ac:dyDescent="0.2">
      <c r="A4102" t="s">
        <v>15128</v>
      </c>
      <c r="B4102" t="s">
        <v>15129</v>
      </c>
      <c r="C4102" t="s">
        <v>15130</v>
      </c>
      <c r="D4102" s="3" t="b">
        <f>NOT(ISNA(VLOOKUP(A4102,des!B:B,1,FALSE)))</f>
        <v>0</v>
      </c>
      <c r="E4102" s="3" t="str">
        <f>IF(D4102,VLOOKUP(A4102,des!B:Q,11,FALSE),"")</f>
        <v/>
      </c>
      <c r="F4102" s="3" t="b">
        <f t="shared" si="256"/>
        <v>0</v>
      </c>
      <c r="G4102" s="3" t="str">
        <f t="shared" ref="G4102:G4165" si="257">IF(F4102,CONCATENATE($A$1,A4102,$B$1,E4102,$C$1),"")</f>
        <v/>
      </c>
      <c r="H4102" s="3" t="str">
        <f>IF(D4102,VLOOKUP(A4102,des!B:Q,12,FALSE),"")</f>
        <v/>
      </c>
      <c r="I4102" s="3" t="b">
        <f t="shared" ref="I4102:I4165" si="258">IF(D4102,IF(H4102&lt;&gt;C4102,TRUE,FALSE),FALSE)</f>
        <v>0</v>
      </c>
      <c r="J4102" s="3" t="str">
        <f t="shared" ref="J4102:J4165" si="259">IF(I4102,CONCATENATE($A$2,A4102,$B$2,H4102,$C$2),"")</f>
        <v/>
      </c>
    </row>
    <row r="4103" spans="1:10" x14ac:dyDescent="0.2">
      <c r="A4103" t="s">
        <v>15131</v>
      </c>
      <c r="B4103" t="s">
        <v>15132</v>
      </c>
      <c r="C4103" t="s">
        <v>15133</v>
      </c>
      <c r="D4103" s="3" t="b">
        <f>NOT(ISNA(VLOOKUP(A4103,des!B:B,1,FALSE)))</f>
        <v>0</v>
      </c>
      <c r="E4103" s="3" t="str">
        <f>IF(D4103,VLOOKUP(A4103,des!B:Q,11,FALSE),"")</f>
        <v/>
      </c>
      <c r="F4103" s="3" t="b">
        <f t="shared" si="256"/>
        <v>0</v>
      </c>
      <c r="G4103" s="3" t="str">
        <f t="shared" si="257"/>
        <v/>
      </c>
      <c r="H4103" s="3" t="str">
        <f>IF(D4103,VLOOKUP(A4103,des!B:Q,12,FALSE),"")</f>
        <v/>
      </c>
      <c r="I4103" s="3" t="b">
        <f t="shared" si="258"/>
        <v>0</v>
      </c>
      <c r="J4103" s="3" t="str">
        <f t="shared" si="259"/>
        <v/>
      </c>
    </row>
    <row r="4104" spans="1:10" x14ac:dyDescent="0.2">
      <c r="A4104" t="s">
        <v>15134</v>
      </c>
      <c r="B4104" t="s">
        <v>15135</v>
      </c>
      <c r="C4104" t="s">
        <v>15136</v>
      </c>
      <c r="D4104" s="3" t="b">
        <f>NOT(ISNA(VLOOKUP(A4104,des!B:B,1,FALSE)))</f>
        <v>0</v>
      </c>
      <c r="E4104" s="3" t="str">
        <f>IF(D4104,VLOOKUP(A4104,des!B:Q,11,FALSE),"")</f>
        <v/>
      </c>
      <c r="F4104" s="3" t="b">
        <f t="shared" si="256"/>
        <v>0</v>
      </c>
      <c r="G4104" s="3" t="str">
        <f t="shared" si="257"/>
        <v/>
      </c>
      <c r="H4104" s="3" t="str">
        <f>IF(D4104,VLOOKUP(A4104,des!B:Q,12,FALSE),"")</f>
        <v/>
      </c>
      <c r="I4104" s="3" t="b">
        <f t="shared" si="258"/>
        <v>0</v>
      </c>
      <c r="J4104" s="3" t="str">
        <f t="shared" si="259"/>
        <v/>
      </c>
    </row>
    <row r="4105" spans="1:10" x14ac:dyDescent="0.2">
      <c r="A4105" t="s">
        <v>15137</v>
      </c>
      <c r="B4105" t="s">
        <v>15138</v>
      </c>
      <c r="C4105" t="s">
        <v>15139</v>
      </c>
      <c r="D4105" s="3" t="b">
        <f>NOT(ISNA(VLOOKUP(A4105,des!B:B,1,FALSE)))</f>
        <v>0</v>
      </c>
      <c r="E4105" s="3" t="str">
        <f>IF(D4105,VLOOKUP(A4105,des!B:Q,11,FALSE),"")</f>
        <v/>
      </c>
      <c r="F4105" s="3" t="b">
        <f t="shared" si="256"/>
        <v>0</v>
      </c>
      <c r="G4105" s="3" t="str">
        <f t="shared" si="257"/>
        <v/>
      </c>
      <c r="H4105" s="3" t="str">
        <f>IF(D4105,VLOOKUP(A4105,des!B:Q,12,FALSE),"")</f>
        <v/>
      </c>
      <c r="I4105" s="3" t="b">
        <f t="shared" si="258"/>
        <v>0</v>
      </c>
      <c r="J4105" s="3" t="str">
        <f t="shared" si="259"/>
        <v/>
      </c>
    </row>
    <row r="4106" spans="1:10" x14ac:dyDescent="0.2">
      <c r="A4106" t="s">
        <v>15140</v>
      </c>
      <c r="B4106" t="s">
        <v>15141</v>
      </c>
      <c r="C4106" t="s">
        <v>15142</v>
      </c>
      <c r="D4106" s="3" t="b">
        <f>NOT(ISNA(VLOOKUP(A4106,des!B:B,1,FALSE)))</f>
        <v>0</v>
      </c>
      <c r="E4106" s="3" t="str">
        <f>IF(D4106,VLOOKUP(A4106,des!B:Q,11,FALSE),"")</f>
        <v/>
      </c>
      <c r="F4106" s="3" t="b">
        <f t="shared" si="256"/>
        <v>0</v>
      </c>
      <c r="G4106" s="3" t="str">
        <f t="shared" si="257"/>
        <v/>
      </c>
      <c r="H4106" s="3" t="str">
        <f>IF(D4106,VLOOKUP(A4106,des!B:Q,12,FALSE),"")</f>
        <v/>
      </c>
      <c r="I4106" s="3" t="b">
        <f t="shared" si="258"/>
        <v>0</v>
      </c>
      <c r="J4106" s="3" t="str">
        <f t="shared" si="259"/>
        <v/>
      </c>
    </row>
    <row r="4107" spans="1:10" x14ac:dyDescent="0.2">
      <c r="A4107" t="s">
        <v>15143</v>
      </c>
      <c r="B4107" t="s">
        <v>15144</v>
      </c>
      <c r="C4107" t="s">
        <v>15145</v>
      </c>
      <c r="D4107" s="3" t="b">
        <f>NOT(ISNA(VLOOKUP(A4107,des!B:B,1,FALSE)))</f>
        <v>0</v>
      </c>
      <c r="E4107" s="3" t="str">
        <f>IF(D4107,VLOOKUP(A4107,des!B:Q,11,FALSE),"")</f>
        <v/>
      </c>
      <c r="F4107" s="3" t="b">
        <f t="shared" si="256"/>
        <v>0</v>
      </c>
      <c r="G4107" s="3" t="str">
        <f t="shared" si="257"/>
        <v/>
      </c>
      <c r="H4107" s="3" t="str">
        <f>IF(D4107,VLOOKUP(A4107,des!B:Q,12,FALSE),"")</f>
        <v/>
      </c>
      <c r="I4107" s="3" t="b">
        <f t="shared" si="258"/>
        <v>0</v>
      </c>
      <c r="J4107" s="3" t="str">
        <f t="shared" si="259"/>
        <v/>
      </c>
    </row>
    <row r="4108" spans="1:10" x14ac:dyDescent="0.2">
      <c r="A4108" t="s">
        <v>15146</v>
      </c>
      <c r="B4108" t="s">
        <v>15147</v>
      </c>
      <c r="C4108" t="s">
        <v>15148</v>
      </c>
      <c r="D4108" s="3" t="b">
        <f>NOT(ISNA(VLOOKUP(A4108,des!B:B,1,FALSE)))</f>
        <v>0</v>
      </c>
      <c r="E4108" s="3" t="str">
        <f>IF(D4108,VLOOKUP(A4108,des!B:Q,11,FALSE),"")</f>
        <v/>
      </c>
      <c r="F4108" s="3" t="b">
        <f t="shared" si="256"/>
        <v>0</v>
      </c>
      <c r="G4108" s="3" t="str">
        <f t="shared" si="257"/>
        <v/>
      </c>
      <c r="H4108" s="3" t="str">
        <f>IF(D4108,VLOOKUP(A4108,des!B:Q,12,FALSE),"")</f>
        <v/>
      </c>
      <c r="I4108" s="3" t="b">
        <f t="shared" si="258"/>
        <v>0</v>
      </c>
      <c r="J4108" s="3" t="str">
        <f t="shared" si="259"/>
        <v/>
      </c>
    </row>
    <row r="4109" spans="1:10" x14ac:dyDescent="0.2">
      <c r="A4109" t="s">
        <v>15149</v>
      </c>
      <c r="B4109" t="s">
        <v>15150</v>
      </c>
      <c r="C4109" t="s">
        <v>15151</v>
      </c>
      <c r="D4109" s="3" t="b">
        <f>NOT(ISNA(VLOOKUP(A4109,des!B:B,1,FALSE)))</f>
        <v>0</v>
      </c>
      <c r="E4109" s="3" t="str">
        <f>IF(D4109,VLOOKUP(A4109,des!B:Q,11,FALSE),"")</f>
        <v/>
      </c>
      <c r="F4109" s="3" t="b">
        <f t="shared" si="256"/>
        <v>0</v>
      </c>
      <c r="G4109" s="3" t="str">
        <f t="shared" si="257"/>
        <v/>
      </c>
      <c r="H4109" s="3" t="str">
        <f>IF(D4109,VLOOKUP(A4109,des!B:Q,12,FALSE),"")</f>
        <v/>
      </c>
      <c r="I4109" s="3" t="b">
        <f t="shared" si="258"/>
        <v>0</v>
      </c>
      <c r="J4109" s="3" t="str">
        <f t="shared" si="259"/>
        <v/>
      </c>
    </row>
    <row r="4110" spans="1:10" x14ac:dyDescent="0.2">
      <c r="A4110" t="s">
        <v>15152</v>
      </c>
      <c r="B4110" t="s">
        <v>15153</v>
      </c>
      <c r="C4110" t="s">
        <v>15154</v>
      </c>
      <c r="D4110" s="3" t="b">
        <f>NOT(ISNA(VLOOKUP(A4110,des!B:B,1,FALSE)))</f>
        <v>0</v>
      </c>
      <c r="E4110" s="3" t="str">
        <f>IF(D4110,VLOOKUP(A4110,des!B:Q,11,FALSE),"")</f>
        <v/>
      </c>
      <c r="F4110" s="3" t="b">
        <f t="shared" si="256"/>
        <v>0</v>
      </c>
      <c r="G4110" s="3" t="str">
        <f t="shared" si="257"/>
        <v/>
      </c>
      <c r="H4110" s="3" t="str">
        <f>IF(D4110,VLOOKUP(A4110,des!B:Q,12,FALSE),"")</f>
        <v/>
      </c>
      <c r="I4110" s="3" t="b">
        <f t="shared" si="258"/>
        <v>0</v>
      </c>
      <c r="J4110" s="3" t="str">
        <f t="shared" si="259"/>
        <v/>
      </c>
    </row>
    <row r="4111" spans="1:10" x14ac:dyDescent="0.2">
      <c r="A4111" t="s">
        <v>15155</v>
      </c>
      <c r="B4111" t="s">
        <v>15156</v>
      </c>
      <c r="C4111" t="s">
        <v>15157</v>
      </c>
      <c r="D4111" s="3" t="b">
        <f>NOT(ISNA(VLOOKUP(A4111,des!B:B,1,FALSE)))</f>
        <v>0</v>
      </c>
      <c r="E4111" s="3" t="str">
        <f>IF(D4111,VLOOKUP(A4111,des!B:Q,11,FALSE),"")</f>
        <v/>
      </c>
      <c r="F4111" s="3" t="b">
        <f t="shared" si="256"/>
        <v>0</v>
      </c>
      <c r="G4111" s="3" t="str">
        <f t="shared" si="257"/>
        <v/>
      </c>
      <c r="H4111" s="3" t="str">
        <f>IF(D4111,VLOOKUP(A4111,des!B:Q,12,FALSE),"")</f>
        <v/>
      </c>
      <c r="I4111" s="3" t="b">
        <f t="shared" si="258"/>
        <v>0</v>
      </c>
      <c r="J4111" s="3" t="str">
        <f t="shared" si="259"/>
        <v/>
      </c>
    </row>
    <row r="4112" spans="1:10" x14ac:dyDescent="0.2">
      <c r="A4112" t="s">
        <v>15158</v>
      </c>
      <c r="B4112" t="s">
        <v>15159</v>
      </c>
      <c r="C4112" t="s">
        <v>15160</v>
      </c>
      <c r="D4112" s="3" t="b">
        <f>NOT(ISNA(VLOOKUP(A4112,des!B:B,1,FALSE)))</f>
        <v>0</v>
      </c>
      <c r="E4112" s="3" t="str">
        <f>IF(D4112,VLOOKUP(A4112,des!B:Q,11,FALSE),"")</f>
        <v/>
      </c>
      <c r="F4112" s="3" t="b">
        <f t="shared" si="256"/>
        <v>0</v>
      </c>
      <c r="G4112" s="3" t="str">
        <f t="shared" si="257"/>
        <v/>
      </c>
      <c r="H4112" s="3" t="str">
        <f>IF(D4112,VLOOKUP(A4112,des!B:Q,12,FALSE),"")</f>
        <v/>
      </c>
      <c r="I4112" s="3" t="b">
        <f t="shared" si="258"/>
        <v>0</v>
      </c>
      <c r="J4112" s="3" t="str">
        <f t="shared" si="259"/>
        <v/>
      </c>
    </row>
    <row r="4113" spans="1:10" x14ac:dyDescent="0.2">
      <c r="A4113" t="s">
        <v>15161</v>
      </c>
      <c r="B4113" t="s">
        <v>15162</v>
      </c>
      <c r="C4113" t="s">
        <v>15163</v>
      </c>
      <c r="D4113" s="3" t="b">
        <f>NOT(ISNA(VLOOKUP(A4113,des!B:B,1,FALSE)))</f>
        <v>0</v>
      </c>
      <c r="E4113" s="3" t="str">
        <f>IF(D4113,VLOOKUP(A4113,des!B:Q,11,FALSE),"")</f>
        <v/>
      </c>
      <c r="F4113" s="3" t="b">
        <f t="shared" si="256"/>
        <v>0</v>
      </c>
      <c r="G4113" s="3" t="str">
        <f t="shared" si="257"/>
        <v/>
      </c>
      <c r="H4113" s="3" t="str">
        <f>IF(D4113,VLOOKUP(A4113,des!B:Q,12,FALSE),"")</f>
        <v/>
      </c>
      <c r="I4113" s="3" t="b">
        <f t="shared" si="258"/>
        <v>0</v>
      </c>
      <c r="J4113" s="3" t="str">
        <f t="shared" si="259"/>
        <v/>
      </c>
    </row>
    <row r="4114" spans="1:10" x14ac:dyDescent="0.2">
      <c r="A4114" t="s">
        <v>15164</v>
      </c>
      <c r="B4114" t="s">
        <v>15165</v>
      </c>
      <c r="C4114" t="s">
        <v>15166</v>
      </c>
      <c r="D4114" s="3" t="b">
        <f>NOT(ISNA(VLOOKUP(A4114,des!B:B,1,FALSE)))</f>
        <v>0</v>
      </c>
      <c r="E4114" s="3" t="str">
        <f>IF(D4114,VLOOKUP(A4114,des!B:Q,11,FALSE),"")</f>
        <v/>
      </c>
      <c r="F4114" s="3" t="b">
        <f t="shared" si="256"/>
        <v>0</v>
      </c>
      <c r="G4114" s="3" t="str">
        <f t="shared" si="257"/>
        <v/>
      </c>
      <c r="H4114" s="3" t="str">
        <f>IF(D4114,VLOOKUP(A4114,des!B:Q,12,FALSE),"")</f>
        <v/>
      </c>
      <c r="I4114" s="3" t="b">
        <f t="shared" si="258"/>
        <v>0</v>
      </c>
      <c r="J4114" s="3" t="str">
        <f t="shared" si="259"/>
        <v/>
      </c>
    </row>
    <row r="4115" spans="1:10" x14ac:dyDescent="0.2">
      <c r="A4115" t="s">
        <v>15167</v>
      </c>
      <c r="B4115" t="s">
        <v>15168</v>
      </c>
      <c r="C4115" t="s">
        <v>15169</v>
      </c>
      <c r="D4115" s="3" t="b">
        <f>NOT(ISNA(VLOOKUP(A4115,des!B:B,1,FALSE)))</f>
        <v>0</v>
      </c>
      <c r="E4115" s="3" t="str">
        <f>IF(D4115,VLOOKUP(A4115,des!B:Q,11,FALSE),"")</f>
        <v/>
      </c>
      <c r="F4115" s="3" t="b">
        <f t="shared" si="256"/>
        <v>0</v>
      </c>
      <c r="G4115" s="3" t="str">
        <f t="shared" si="257"/>
        <v/>
      </c>
      <c r="H4115" s="3" t="str">
        <f>IF(D4115,VLOOKUP(A4115,des!B:Q,12,FALSE),"")</f>
        <v/>
      </c>
      <c r="I4115" s="3" t="b">
        <f t="shared" si="258"/>
        <v>0</v>
      </c>
      <c r="J4115" s="3" t="str">
        <f t="shared" si="259"/>
        <v/>
      </c>
    </row>
    <row r="4116" spans="1:10" x14ac:dyDescent="0.2">
      <c r="A4116" t="s">
        <v>15170</v>
      </c>
      <c r="B4116" t="s">
        <v>15171</v>
      </c>
      <c r="C4116" t="s">
        <v>15172</v>
      </c>
      <c r="D4116" s="3" t="b">
        <f>NOT(ISNA(VLOOKUP(A4116,des!B:B,1,FALSE)))</f>
        <v>0</v>
      </c>
      <c r="E4116" s="3" t="str">
        <f>IF(D4116,VLOOKUP(A4116,des!B:Q,11,FALSE),"")</f>
        <v/>
      </c>
      <c r="F4116" s="3" t="b">
        <f t="shared" si="256"/>
        <v>0</v>
      </c>
      <c r="G4116" s="3" t="str">
        <f t="shared" si="257"/>
        <v/>
      </c>
      <c r="H4116" s="3" t="str">
        <f>IF(D4116,VLOOKUP(A4116,des!B:Q,12,FALSE),"")</f>
        <v/>
      </c>
      <c r="I4116" s="3" t="b">
        <f t="shared" si="258"/>
        <v>0</v>
      </c>
      <c r="J4116" s="3" t="str">
        <f t="shared" si="259"/>
        <v/>
      </c>
    </row>
    <row r="4117" spans="1:10" x14ac:dyDescent="0.2">
      <c r="A4117" t="s">
        <v>15173</v>
      </c>
      <c r="B4117" t="s">
        <v>15174</v>
      </c>
      <c r="C4117" t="s">
        <v>15175</v>
      </c>
      <c r="D4117" s="3" t="b">
        <f>NOT(ISNA(VLOOKUP(A4117,des!B:B,1,FALSE)))</f>
        <v>0</v>
      </c>
      <c r="E4117" s="3" t="str">
        <f>IF(D4117,VLOOKUP(A4117,des!B:Q,11,FALSE),"")</f>
        <v/>
      </c>
      <c r="F4117" s="3" t="b">
        <f t="shared" si="256"/>
        <v>0</v>
      </c>
      <c r="G4117" s="3" t="str">
        <f t="shared" si="257"/>
        <v/>
      </c>
      <c r="H4117" s="3" t="str">
        <f>IF(D4117,VLOOKUP(A4117,des!B:Q,12,FALSE),"")</f>
        <v/>
      </c>
      <c r="I4117" s="3" t="b">
        <f t="shared" si="258"/>
        <v>0</v>
      </c>
      <c r="J4117" s="3" t="str">
        <f t="shared" si="259"/>
        <v/>
      </c>
    </row>
    <row r="4118" spans="1:10" x14ac:dyDescent="0.2">
      <c r="A4118" t="s">
        <v>15176</v>
      </c>
      <c r="B4118" t="s">
        <v>15177</v>
      </c>
      <c r="C4118" t="s">
        <v>15178</v>
      </c>
      <c r="D4118" s="3" t="b">
        <f>NOT(ISNA(VLOOKUP(A4118,des!B:B,1,FALSE)))</f>
        <v>0</v>
      </c>
      <c r="E4118" s="3" t="str">
        <f>IF(D4118,VLOOKUP(A4118,des!B:Q,11,FALSE),"")</f>
        <v/>
      </c>
      <c r="F4118" s="3" t="b">
        <f t="shared" si="256"/>
        <v>0</v>
      </c>
      <c r="G4118" s="3" t="str">
        <f t="shared" si="257"/>
        <v/>
      </c>
      <c r="H4118" s="3" t="str">
        <f>IF(D4118,VLOOKUP(A4118,des!B:Q,12,FALSE),"")</f>
        <v/>
      </c>
      <c r="I4118" s="3" t="b">
        <f t="shared" si="258"/>
        <v>0</v>
      </c>
      <c r="J4118" s="3" t="str">
        <f t="shared" si="259"/>
        <v/>
      </c>
    </row>
    <row r="4119" spans="1:10" x14ac:dyDescent="0.2">
      <c r="A4119" t="s">
        <v>15179</v>
      </c>
      <c r="B4119" t="s">
        <v>15180</v>
      </c>
      <c r="C4119" t="s">
        <v>15181</v>
      </c>
      <c r="D4119" s="3" t="b">
        <f>NOT(ISNA(VLOOKUP(A4119,des!B:B,1,FALSE)))</f>
        <v>0</v>
      </c>
      <c r="E4119" s="3" t="str">
        <f>IF(D4119,VLOOKUP(A4119,des!B:Q,11,FALSE),"")</f>
        <v/>
      </c>
      <c r="F4119" s="3" t="b">
        <f t="shared" si="256"/>
        <v>0</v>
      </c>
      <c r="G4119" s="3" t="str">
        <f t="shared" si="257"/>
        <v/>
      </c>
      <c r="H4119" s="3" t="str">
        <f>IF(D4119,VLOOKUP(A4119,des!B:Q,12,FALSE),"")</f>
        <v/>
      </c>
      <c r="I4119" s="3" t="b">
        <f t="shared" si="258"/>
        <v>0</v>
      </c>
      <c r="J4119" s="3" t="str">
        <f t="shared" si="259"/>
        <v/>
      </c>
    </row>
    <row r="4120" spans="1:10" x14ac:dyDescent="0.2">
      <c r="A4120" t="s">
        <v>15182</v>
      </c>
      <c r="B4120" t="s">
        <v>15183</v>
      </c>
      <c r="C4120" t="s">
        <v>15184</v>
      </c>
      <c r="D4120" s="3" t="b">
        <f>NOT(ISNA(VLOOKUP(A4120,des!B:B,1,FALSE)))</f>
        <v>0</v>
      </c>
      <c r="E4120" s="3" t="str">
        <f>IF(D4120,VLOOKUP(A4120,des!B:Q,11,FALSE),"")</f>
        <v/>
      </c>
      <c r="F4120" s="3" t="b">
        <f t="shared" si="256"/>
        <v>0</v>
      </c>
      <c r="G4120" s="3" t="str">
        <f t="shared" si="257"/>
        <v/>
      </c>
      <c r="H4120" s="3" t="str">
        <f>IF(D4120,VLOOKUP(A4120,des!B:Q,12,FALSE),"")</f>
        <v/>
      </c>
      <c r="I4120" s="3" t="b">
        <f t="shared" si="258"/>
        <v>0</v>
      </c>
      <c r="J4120" s="3" t="str">
        <f t="shared" si="259"/>
        <v/>
      </c>
    </row>
    <row r="4121" spans="1:10" x14ac:dyDescent="0.2">
      <c r="A4121" t="s">
        <v>15185</v>
      </c>
      <c r="B4121" t="s">
        <v>15186</v>
      </c>
      <c r="C4121" t="s">
        <v>15187</v>
      </c>
      <c r="D4121" s="3" t="b">
        <f>NOT(ISNA(VLOOKUP(A4121,des!B:B,1,FALSE)))</f>
        <v>0</v>
      </c>
      <c r="E4121" s="3" t="str">
        <f>IF(D4121,VLOOKUP(A4121,des!B:Q,11,FALSE),"")</f>
        <v/>
      </c>
      <c r="F4121" s="3" t="b">
        <f t="shared" si="256"/>
        <v>0</v>
      </c>
      <c r="G4121" s="3" t="str">
        <f t="shared" si="257"/>
        <v/>
      </c>
      <c r="H4121" s="3" t="str">
        <f>IF(D4121,VLOOKUP(A4121,des!B:Q,12,FALSE),"")</f>
        <v/>
      </c>
      <c r="I4121" s="3" t="b">
        <f t="shared" si="258"/>
        <v>0</v>
      </c>
      <c r="J4121" s="3" t="str">
        <f t="shared" si="259"/>
        <v/>
      </c>
    </row>
    <row r="4122" spans="1:10" x14ac:dyDescent="0.2">
      <c r="A4122" t="s">
        <v>15188</v>
      </c>
      <c r="B4122" t="s">
        <v>15189</v>
      </c>
      <c r="C4122" t="s">
        <v>15190</v>
      </c>
      <c r="D4122" s="3" t="b">
        <f>NOT(ISNA(VLOOKUP(A4122,des!B:B,1,FALSE)))</f>
        <v>0</v>
      </c>
      <c r="E4122" s="3" t="str">
        <f>IF(D4122,VLOOKUP(A4122,des!B:Q,11,FALSE),"")</f>
        <v/>
      </c>
      <c r="F4122" s="3" t="b">
        <f t="shared" si="256"/>
        <v>0</v>
      </c>
      <c r="G4122" s="3" t="str">
        <f t="shared" si="257"/>
        <v/>
      </c>
      <c r="H4122" s="3" t="str">
        <f>IF(D4122,VLOOKUP(A4122,des!B:Q,12,FALSE),"")</f>
        <v/>
      </c>
      <c r="I4122" s="3" t="b">
        <f t="shared" si="258"/>
        <v>0</v>
      </c>
      <c r="J4122" s="3" t="str">
        <f t="shared" si="259"/>
        <v/>
      </c>
    </row>
    <row r="4123" spans="1:10" x14ac:dyDescent="0.2">
      <c r="A4123" t="s">
        <v>15191</v>
      </c>
      <c r="B4123" t="s">
        <v>15192</v>
      </c>
      <c r="C4123" t="s">
        <v>15193</v>
      </c>
      <c r="D4123" s="3" t="b">
        <f>NOT(ISNA(VLOOKUP(A4123,des!B:B,1,FALSE)))</f>
        <v>0</v>
      </c>
      <c r="E4123" s="3" t="str">
        <f>IF(D4123,VLOOKUP(A4123,des!B:Q,11,FALSE),"")</f>
        <v/>
      </c>
      <c r="F4123" s="3" t="b">
        <f t="shared" si="256"/>
        <v>0</v>
      </c>
      <c r="G4123" s="3" t="str">
        <f t="shared" si="257"/>
        <v/>
      </c>
      <c r="H4123" s="3" t="str">
        <f>IF(D4123,VLOOKUP(A4123,des!B:Q,12,FALSE),"")</f>
        <v/>
      </c>
      <c r="I4123" s="3" t="b">
        <f t="shared" si="258"/>
        <v>0</v>
      </c>
      <c r="J4123" s="3" t="str">
        <f t="shared" si="259"/>
        <v/>
      </c>
    </row>
    <row r="4124" spans="1:10" x14ac:dyDescent="0.2">
      <c r="A4124" t="s">
        <v>15194</v>
      </c>
      <c r="B4124" t="s">
        <v>15195</v>
      </c>
      <c r="C4124" t="s">
        <v>15196</v>
      </c>
      <c r="D4124" s="3" t="b">
        <f>NOT(ISNA(VLOOKUP(A4124,des!B:B,1,FALSE)))</f>
        <v>0</v>
      </c>
      <c r="E4124" s="3" t="str">
        <f>IF(D4124,VLOOKUP(A4124,des!B:Q,11,FALSE),"")</f>
        <v/>
      </c>
      <c r="F4124" s="3" t="b">
        <f t="shared" si="256"/>
        <v>0</v>
      </c>
      <c r="G4124" s="3" t="str">
        <f t="shared" si="257"/>
        <v/>
      </c>
      <c r="H4124" s="3" t="str">
        <f>IF(D4124,VLOOKUP(A4124,des!B:Q,12,FALSE),"")</f>
        <v/>
      </c>
      <c r="I4124" s="3" t="b">
        <f t="shared" si="258"/>
        <v>0</v>
      </c>
      <c r="J4124" s="3" t="str">
        <f t="shared" si="259"/>
        <v/>
      </c>
    </row>
    <row r="4125" spans="1:10" x14ac:dyDescent="0.2">
      <c r="A4125" t="s">
        <v>15197</v>
      </c>
      <c r="B4125" t="s">
        <v>15198</v>
      </c>
      <c r="C4125" t="s">
        <v>15199</v>
      </c>
      <c r="D4125" s="3" t="b">
        <f>NOT(ISNA(VLOOKUP(A4125,des!B:B,1,FALSE)))</f>
        <v>0</v>
      </c>
      <c r="E4125" s="3" t="str">
        <f>IF(D4125,VLOOKUP(A4125,des!B:Q,11,FALSE),"")</f>
        <v/>
      </c>
      <c r="F4125" s="3" t="b">
        <f t="shared" si="256"/>
        <v>0</v>
      </c>
      <c r="G4125" s="3" t="str">
        <f t="shared" si="257"/>
        <v/>
      </c>
      <c r="H4125" s="3" t="str">
        <f>IF(D4125,VLOOKUP(A4125,des!B:Q,12,FALSE),"")</f>
        <v/>
      </c>
      <c r="I4125" s="3" t="b">
        <f t="shared" si="258"/>
        <v>0</v>
      </c>
      <c r="J4125" s="3" t="str">
        <f t="shared" si="259"/>
        <v/>
      </c>
    </row>
    <row r="4126" spans="1:10" x14ac:dyDescent="0.2">
      <c r="A4126" t="s">
        <v>15200</v>
      </c>
      <c r="B4126" t="s">
        <v>15201</v>
      </c>
      <c r="C4126" t="s">
        <v>15202</v>
      </c>
      <c r="D4126" s="3" t="b">
        <f>NOT(ISNA(VLOOKUP(A4126,des!B:B,1,FALSE)))</f>
        <v>0</v>
      </c>
      <c r="E4126" s="3" t="str">
        <f>IF(D4126,VLOOKUP(A4126,des!B:Q,11,FALSE),"")</f>
        <v/>
      </c>
      <c r="F4126" s="3" t="b">
        <f t="shared" si="256"/>
        <v>0</v>
      </c>
      <c r="G4126" s="3" t="str">
        <f t="shared" si="257"/>
        <v/>
      </c>
      <c r="H4126" s="3" t="str">
        <f>IF(D4126,VLOOKUP(A4126,des!B:Q,12,FALSE),"")</f>
        <v/>
      </c>
      <c r="I4126" s="3" t="b">
        <f t="shared" si="258"/>
        <v>0</v>
      </c>
      <c r="J4126" s="3" t="str">
        <f t="shared" si="259"/>
        <v/>
      </c>
    </row>
    <row r="4127" spans="1:10" x14ac:dyDescent="0.2">
      <c r="A4127" t="s">
        <v>15203</v>
      </c>
      <c r="B4127" t="s">
        <v>15204</v>
      </c>
      <c r="C4127" t="s">
        <v>15205</v>
      </c>
      <c r="D4127" s="3" t="b">
        <f>NOT(ISNA(VLOOKUP(A4127,des!B:B,1,FALSE)))</f>
        <v>0</v>
      </c>
      <c r="E4127" s="3" t="str">
        <f>IF(D4127,VLOOKUP(A4127,des!B:Q,11,FALSE),"")</f>
        <v/>
      </c>
      <c r="F4127" s="3" t="b">
        <f t="shared" si="256"/>
        <v>0</v>
      </c>
      <c r="G4127" s="3" t="str">
        <f t="shared" si="257"/>
        <v/>
      </c>
      <c r="H4127" s="3" t="str">
        <f>IF(D4127,VLOOKUP(A4127,des!B:Q,12,FALSE),"")</f>
        <v/>
      </c>
      <c r="I4127" s="3" t="b">
        <f t="shared" si="258"/>
        <v>0</v>
      </c>
      <c r="J4127" s="3" t="str">
        <f t="shared" si="259"/>
        <v/>
      </c>
    </row>
    <row r="4128" spans="1:10" x14ac:dyDescent="0.2">
      <c r="A4128" t="s">
        <v>15206</v>
      </c>
      <c r="B4128" t="s">
        <v>15207</v>
      </c>
      <c r="C4128" t="s">
        <v>15208</v>
      </c>
      <c r="D4128" s="3" t="b">
        <f>NOT(ISNA(VLOOKUP(A4128,des!B:B,1,FALSE)))</f>
        <v>0</v>
      </c>
      <c r="E4128" s="3" t="str">
        <f>IF(D4128,VLOOKUP(A4128,des!B:Q,11,FALSE),"")</f>
        <v/>
      </c>
      <c r="F4128" s="3" t="b">
        <f t="shared" si="256"/>
        <v>0</v>
      </c>
      <c r="G4128" s="3" t="str">
        <f t="shared" si="257"/>
        <v/>
      </c>
      <c r="H4128" s="3" t="str">
        <f>IF(D4128,VLOOKUP(A4128,des!B:Q,12,FALSE),"")</f>
        <v/>
      </c>
      <c r="I4128" s="3" t="b">
        <f t="shared" si="258"/>
        <v>0</v>
      </c>
      <c r="J4128" s="3" t="str">
        <f t="shared" si="259"/>
        <v/>
      </c>
    </row>
    <row r="4129" spans="1:10" x14ac:dyDescent="0.2">
      <c r="A4129" t="s">
        <v>15209</v>
      </c>
      <c r="B4129" t="s">
        <v>15210</v>
      </c>
      <c r="C4129" t="s">
        <v>15211</v>
      </c>
      <c r="D4129" s="3" t="b">
        <f>NOT(ISNA(VLOOKUP(A4129,des!B:B,1,FALSE)))</f>
        <v>0</v>
      </c>
      <c r="E4129" s="3" t="str">
        <f>IF(D4129,VLOOKUP(A4129,des!B:Q,11,FALSE),"")</f>
        <v/>
      </c>
      <c r="F4129" s="3" t="b">
        <f t="shared" si="256"/>
        <v>0</v>
      </c>
      <c r="G4129" s="3" t="str">
        <f t="shared" si="257"/>
        <v/>
      </c>
      <c r="H4129" s="3" t="str">
        <f>IF(D4129,VLOOKUP(A4129,des!B:Q,12,FALSE),"")</f>
        <v/>
      </c>
      <c r="I4129" s="3" t="b">
        <f t="shared" si="258"/>
        <v>0</v>
      </c>
      <c r="J4129" s="3" t="str">
        <f t="shared" si="259"/>
        <v/>
      </c>
    </row>
    <row r="4130" spans="1:10" x14ac:dyDescent="0.2">
      <c r="A4130" t="s">
        <v>15212</v>
      </c>
      <c r="B4130" t="s">
        <v>15213</v>
      </c>
      <c r="C4130" t="s">
        <v>15214</v>
      </c>
      <c r="D4130" s="3" t="b">
        <f>NOT(ISNA(VLOOKUP(A4130,des!B:B,1,FALSE)))</f>
        <v>0</v>
      </c>
      <c r="E4130" s="3" t="str">
        <f>IF(D4130,VLOOKUP(A4130,des!B:Q,11,FALSE),"")</f>
        <v/>
      </c>
      <c r="F4130" s="3" t="b">
        <f t="shared" si="256"/>
        <v>0</v>
      </c>
      <c r="G4130" s="3" t="str">
        <f t="shared" si="257"/>
        <v/>
      </c>
      <c r="H4130" s="3" t="str">
        <f>IF(D4130,VLOOKUP(A4130,des!B:Q,12,FALSE),"")</f>
        <v/>
      </c>
      <c r="I4130" s="3" t="b">
        <f t="shared" si="258"/>
        <v>0</v>
      </c>
      <c r="J4130" s="3" t="str">
        <f t="shared" si="259"/>
        <v/>
      </c>
    </row>
    <row r="4131" spans="1:10" x14ac:dyDescent="0.2">
      <c r="A4131" t="s">
        <v>15215</v>
      </c>
      <c r="B4131" t="s">
        <v>15216</v>
      </c>
      <c r="C4131" t="s">
        <v>15217</v>
      </c>
      <c r="D4131" s="3" t="b">
        <f>NOT(ISNA(VLOOKUP(A4131,des!B:B,1,FALSE)))</f>
        <v>0</v>
      </c>
      <c r="E4131" s="3" t="str">
        <f>IF(D4131,VLOOKUP(A4131,des!B:Q,11,FALSE),"")</f>
        <v/>
      </c>
      <c r="F4131" s="3" t="b">
        <f t="shared" si="256"/>
        <v>0</v>
      </c>
      <c r="G4131" s="3" t="str">
        <f t="shared" si="257"/>
        <v/>
      </c>
      <c r="H4131" s="3" t="str">
        <f>IF(D4131,VLOOKUP(A4131,des!B:Q,12,FALSE),"")</f>
        <v/>
      </c>
      <c r="I4131" s="3" t="b">
        <f t="shared" si="258"/>
        <v>0</v>
      </c>
      <c r="J4131" s="3" t="str">
        <f t="shared" si="259"/>
        <v/>
      </c>
    </row>
    <row r="4132" spans="1:10" x14ac:dyDescent="0.2">
      <c r="A4132" t="s">
        <v>15218</v>
      </c>
      <c r="B4132" t="s">
        <v>15219</v>
      </c>
      <c r="C4132" t="s">
        <v>15220</v>
      </c>
      <c r="D4132" s="3" t="b">
        <f>NOT(ISNA(VLOOKUP(A4132,des!B:B,1,FALSE)))</f>
        <v>0</v>
      </c>
      <c r="E4132" s="3" t="str">
        <f>IF(D4132,VLOOKUP(A4132,des!B:Q,11,FALSE),"")</f>
        <v/>
      </c>
      <c r="F4132" s="3" t="b">
        <f t="shared" si="256"/>
        <v>0</v>
      </c>
      <c r="G4132" s="3" t="str">
        <f t="shared" si="257"/>
        <v/>
      </c>
      <c r="H4132" s="3" t="str">
        <f>IF(D4132,VLOOKUP(A4132,des!B:Q,12,FALSE),"")</f>
        <v/>
      </c>
      <c r="I4132" s="3" t="b">
        <f t="shared" si="258"/>
        <v>0</v>
      </c>
      <c r="J4132" s="3" t="str">
        <f t="shared" si="259"/>
        <v/>
      </c>
    </row>
    <row r="4133" spans="1:10" x14ac:dyDescent="0.2">
      <c r="A4133" t="s">
        <v>15221</v>
      </c>
      <c r="B4133" t="s">
        <v>15222</v>
      </c>
      <c r="C4133" t="s">
        <v>15223</v>
      </c>
      <c r="D4133" s="3" t="b">
        <f>NOT(ISNA(VLOOKUP(A4133,des!B:B,1,FALSE)))</f>
        <v>0</v>
      </c>
      <c r="E4133" s="3" t="str">
        <f>IF(D4133,VLOOKUP(A4133,des!B:Q,11,FALSE),"")</f>
        <v/>
      </c>
      <c r="F4133" s="3" t="b">
        <f t="shared" si="256"/>
        <v>0</v>
      </c>
      <c r="G4133" s="3" t="str">
        <f t="shared" si="257"/>
        <v/>
      </c>
      <c r="H4133" s="3" t="str">
        <f>IF(D4133,VLOOKUP(A4133,des!B:Q,12,FALSE),"")</f>
        <v/>
      </c>
      <c r="I4133" s="3" t="b">
        <f t="shared" si="258"/>
        <v>0</v>
      </c>
      <c r="J4133" s="3" t="str">
        <f t="shared" si="259"/>
        <v/>
      </c>
    </row>
    <row r="4134" spans="1:10" x14ac:dyDescent="0.2">
      <c r="A4134" t="s">
        <v>15224</v>
      </c>
      <c r="B4134" t="s">
        <v>15225</v>
      </c>
      <c r="C4134" t="s">
        <v>15226</v>
      </c>
      <c r="D4134" s="3" t="b">
        <f>NOT(ISNA(VLOOKUP(A4134,des!B:B,1,FALSE)))</f>
        <v>0</v>
      </c>
      <c r="E4134" s="3" t="str">
        <f>IF(D4134,VLOOKUP(A4134,des!B:Q,11,FALSE),"")</f>
        <v/>
      </c>
      <c r="F4134" s="3" t="b">
        <f t="shared" si="256"/>
        <v>0</v>
      </c>
      <c r="G4134" s="3" t="str">
        <f t="shared" si="257"/>
        <v/>
      </c>
      <c r="H4134" s="3" t="str">
        <f>IF(D4134,VLOOKUP(A4134,des!B:Q,12,FALSE),"")</f>
        <v/>
      </c>
      <c r="I4134" s="3" t="b">
        <f t="shared" si="258"/>
        <v>0</v>
      </c>
      <c r="J4134" s="3" t="str">
        <f t="shared" si="259"/>
        <v/>
      </c>
    </row>
    <row r="4135" spans="1:10" x14ac:dyDescent="0.2">
      <c r="A4135" t="s">
        <v>15227</v>
      </c>
      <c r="B4135" t="s">
        <v>15228</v>
      </c>
      <c r="C4135" t="s">
        <v>15229</v>
      </c>
      <c r="D4135" s="3" t="b">
        <f>NOT(ISNA(VLOOKUP(A4135,des!B:B,1,FALSE)))</f>
        <v>0</v>
      </c>
      <c r="E4135" s="3" t="str">
        <f>IF(D4135,VLOOKUP(A4135,des!B:Q,11,FALSE),"")</f>
        <v/>
      </c>
      <c r="F4135" s="3" t="b">
        <f t="shared" si="256"/>
        <v>0</v>
      </c>
      <c r="G4135" s="3" t="str">
        <f t="shared" si="257"/>
        <v/>
      </c>
      <c r="H4135" s="3" t="str">
        <f>IF(D4135,VLOOKUP(A4135,des!B:Q,12,FALSE),"")</f>
        <v/>
      </c>
      <c r="I4135" s="3" t="b">
        <f t="shared" si="258"/>
        <v>0</v>
      </c>
      <c r="J4135" s="3" t="str">
        <f t="shared" si="259"/>
        <v/>
      </c>
    </row>
    <row r="4136" spans="1:10" x14ac:dyDescent="0.2">
      <c r="A4136" t="s">
        <v>15230</v>
      </c>
      <c r="B4136" t="s">
        <v>15231</v>
      </c>
      <c r="C4136" t="s">
        <v>15232</v>
      </c>
      <c r="D4136" s="3" t="b">
        <f>NOT(ISNA(VLOOKUP(A4136,des!B:B,1,FALSE)))</f>
        <v>0</v>
      </c>
      <c r="E4136" s="3" t="str">
        <f>IF(D4136,VLOOKUP(A4136,des!B:Q,11,FALSE),"")</f>
        <v/>
      </c>
      <c r="F4136" s="3" t="b">
        <f t="shared" si="256"/>
        <v>0</v>
      </c>
      <c r="G4136" s="3" t="str">
        <f t="shared" si="257"/>
        <v/>
      </c>
      <c r="H4136" s="3" t="str">
        <f>IF(D4136,VLOOKUP(A4136,des!B:Q,12,FALSE),"")</f>
        <v/>
      </c>
      <c r="I4136" s="3" t="b">
        <f t="shared" si="258"/>
        <v>0</v>
      </c>
      <c r="J4136" s="3" t="str">
        <f t="shared" si="259"/>
        <v/>
      </c>
    </row>
    <row r="4137" spans="1:10" x14ac:dyDescent="0.2">
      <c r="A4137" t="s">
        <v>15233</v>
      </c>
      <c r="B4137" t="s">
        <v>15234</v>
      </c>
      <c r="C4137" t="s">
        <v>15235</v>
      </c>
      <c r="D4137" s="3" t="b">
        <f>NOT(ISNA(VLOOKUP(A4137,des!B:B,1,FALSE)))</f>
        <v>0</v>
      </c>
      <c r="E4137" s="3" t="str">
        <f>IF(D4137,VLOOKUP(A4137,des!B:Q,11,FALSE),"")</f>
        <v/>
      </c>
      <c r="F4137" s="3" t="b">
        <f t="shared" si="256"/>
        <v>0</v>
      </c>
      <c r="G4137" s="3" t="str">
        <f t="shared" si="257"/>
        <v/>
      </c>
      <c r="H4137" s="3" t="str">
        <f>IF(D4137,VLOOKUP(A4137,des!B:Q,12,FALSE),"")</f>
        <v/>
      </c>
      <c r="I4137" s="3" t="b">
        <f t="shared" si="258"/>
        <v>0</v>
      </c>
      <c r="J4137" s="3" t="str">
        <f t="shared" si="259"/>
        <v/>
      </c>
    </row>
    <row r="4138" spans="1:10" x14ac:dyDescent="0.2">
      <c r="A4138" t="s">
        <v>15236</v>
      </c>
      <c r="B4138" t="s">
        <v>15237</v>
      </c>
      <c r="C4138" t="s">
        <v>15238</v>
      </c>
      <c r="D4138" s="3" t="b">
        <f>NOT(ISNA(VLOOKUP(A4138,des!B:B,1,FALSE)))</f>
        <v>0</v>
      </c>
      <c r="E4138" s="3" t="str">
        <f>IF(D4138,VLOOKUP(A4138,des!B:Q,11,FALSE),"")</f>
        <v/>
      </c>
      <c r="F4138" s="3" t="b">
        <f t="shared" si="256"/>
        <v>0</v>
      </c>
      <c r="G4138" s="3" t="str">
        <f t="shared" si="257"/>
        <v/>
      </c>
      <c r="H4138" s="3" t="str">
        <f>IF(D4138,VLOOKUP(A4138,des!B:Q,12,FALSE),"")</f>
        <v/>
      </c>
      <c r="I4138" s="3" t="b">
        <f t="shared" si="258"/>
        <v>0</v>
      </c>
      <c r="J4138" s="3" t="str">
        <f t="shared" si="259"/>
        <v/>
      </c>
    </row>
    <row r="4139" spans="1:10" x14ac:dyDescent="0.2">
      <c r="A4139" t="s">
        <v>15239</v>
      </c>
      <c r="B4139" t="s">
        <v>15240</v>
      </c>
      <c r="C4139" t="s">
        <v>15241</v>
      </c>
      <c r="D4139" s="3" t="b">
        <f>NOT(ISNA(VLOOKUP(A4139,des!B:B,1,FALSE)))</f>
        <v>0</v>
      </c>
      <c r="E4139" s="3" t="str">
        <f>IF(D4139,VLOOKUP(A4139,des!B:Q,11,FALSE),"")</f>
        <v/>
      </c>
      <c r="F4139" s="3" t="b">
        <f t="shared" si="256"/>
        <v>0</v>
      </c>
      <c r="G4139" s="3" t="str">
        <f t="shared" si="257"/>
        <v/>
      </c>
      <c r="H4139" s="3" t="str">
        <f>IF(D4139,VLOOKUP(A4139,des!B:Q,12,FALSE),"")</f>
        <v/>
      </c>
      <c r="I4139" s="3" t="b">
        <f t="shared" si="258"/>
        <v>0</v>
      </c>
      <c r="J4139" s="3" t="str">
        <f t="shared" si="259"/>
        <v/>
      </c>
    </row>
    <row r="4140" spans="1:10" x14ac:dyDescent="0.2">
      <c r="A4140" t="s">
        <v>15242</v>
      </c>
      <c r="B4140" t="s">
        <v>15243</v>
      </c>
      <c r="C4140" t="s">
        <v>15244</v>
      </c>
      <c r="D4140" s="3" t="b">
        <f>NOT(ISNA(VLOOKUP(A4140,des!B:B,1,FALSE)))</f>
        <v>0</v>
      </c>
      <c r="E4140" s="3" t="str">
        <f>IF(D4140,VLOOKUP(A4140,des!B:Q,11,FALSE),"")</f>
        <v/>
      </c>
      <c r="F4140" s="3" t="b">
        <f t="shared" si="256"/>
        <v>0</v>
      </c>
      <c r="G4140" s="3" t="str">
        <f t="shared" si="257"/>
        <v/>
      </c>
      <c r="H4140" s="3" t="str">
        <f>IF(D4140,VLOOKUP(A4140,des!B:Q,12,FALSE),"")</f>
        <v/>
      </c>
      <c r="I4140" s="3" t="b">
        <f t="shared" si="258"/>
        <v>0</v>
      </c>
      <c r="J4140" s="3" t="str">
        <f t="shared" si="259"/>
        <v/>
      </c>
    </row>
    <row r="4141" spans="1:10" x14ac:dyDescent="0.2">
      <c r="A4141" t="s">
        <v>15245</v>
      </c>
      <c r="B4141" t="s">
        <v>15246</v>
      </c>
      <c r="C4141" t="s">
        <v>15247</v>
      </c>
      <c r="D4141" s="3" t="b">
        <f>NOT(ISNA(VLOOKUP(A4141,des!B:B,1,FALSE)))</f>
        <v>0</v>
      </c>
      <c r="E4141" s="3" t="str">
        <f>IF(D4141,VLOOKUP(A4141,des!B:Q,11,FALSE),"")</f>
        <v/>
      </c>
      <c r="F4141" s="3" t="b">
        <f t="shared" si="256"/>
        <v>0</v>
      </c>
      <c r="G4141" s="3" t="str">
        <f t="shared" si="257"/>
        <v/>
      </c>
      <c r="H4141" s="3" t="str">
        <f>IF(D4141,VLOOKUP(A4141,des!B:Q,12,FALSE),"")</f>
        <v/>
      </c>
      <c r="I4141" s="3" t="b">
        <f t="shared" si="258"/>
        <v>0</v>
      </c>
      <c r="J4141" s="3" t="str">
        <f t="shared" si="259"/>
        <v/>
      </c>
    </row>
    <row r="4142" spans="1:10" x14ac:dyDescent="0.2">
      <c r="A4142" t="s">
        <v>15248</v>
      </c>
      <c r="B4142" t="s">
        <v>15249</v>
      </c>
      <c r="C4142" t="s">
        <v>15250</v>
      </c>
      <c r="D4142" s="3" t="b">
        <f>NOT(ISNA(VLOOKUP(A4142,des!B:B,1,FALSE)))</f>
        <v>0</v>
      </c>
      <c r="E4142" s="3" t="str">
        <f>IF(D4142,VLOOKUP(A4142,des!B:Q,11,FALSE),"")</f>
        <v/>
      </c>
      <c r="F4142" s="3" t="b">
        <f t="shared" si="256"/>
        <v>0</v>
      </c>
      <c r="G4142" s="3" t="str">
        <f t="shared" si="257"/>
        <v/>
      </c>
      <c r="H4142" s="3" t="str">
        <f>IF(D4142,VLOOKUP(A4142,des!B:Q,12,FALSE),"")</f>
        <v/>
      </c>
      <c r="I4142" s="3" t="b">
        <f t="shared" si="258"/>
        <v>0</v>
      </c>
      <c r="J4142" s="3" t="str">
        <f t="shared" si="259"/>
        <v/>
      </c>
    </row>
    <row r="4143" spans="1:10" x14ac:dyDescent="0.2">
      <c r="A4143" t="s">
        <v>15251</v>
      </c>
      <c r="B4143" t="s">
        <v>15252</v>
      </c>
      <c r="C4143" t="s">
        <v>15253</v>
      </c>
      <c r="D4143" s="3" t="b">
        <f>NOT(ISNA(VLOOKUP(A4143,des!B:B,1,FALSE)))</f>
        <v>0</v>
      </c>
      <c r="E4143" s="3" t="str">
        <f>IF(D4143,VLOOKUP(A4143,des!B:Q,11,FALSE),"")</f>
        <v/>
      </c>
      <c r="F4143" s="3" t="b">
        <f t="shared" si="256"/>
        <v>0</v>
      </c>
      <c r="G4143" s="3" t="str">
        <f t="shared" si="257"/>
        <v/>
      </c>
      <c r="H4143" s="3" t="str">
        <f>IF(D4143,VLOOKUP(A4143,des!B:Q,12,FALSE),"")</f>
        <v/>
      </c>
      <c r="I4143" s="3" t="b">
        <f t="shared" si="258"/>
        <v>0</v>
      </c>
      <c r="J4143" s="3" t="str">
        <f t="shared" si="259"/>
        <v/>
      </c>
    </row>
    <row r="4144" spans="1:10" x14ac:dyDescent="0.2">
      <c r="A4144" t="s">
        <v>15254</v>
      </c>
      <c r="B4144" t="s">
        <v>15255</v>
      </c>
      <c r="C4144" t="s">
        <v>15256</v>
      </c>
      <c r="D4144" s="3" t="b">
        <f>NOT(ISNA(VLOOKUP(A4144,des!B:B,1,FALSE)))</f>
        <v>0</v>
      </c>
      <c r="E4144" s="3" t="str">
        <f>IF(D4144,VLOOKUP(A4144,des!B:Q,11,FALSE),"")</f>
        <v/>
      </c>
      <c r="F4144" s="3" t="b">
        <f t="shared" si="256"/>
        <v>0</v>
      </c>
      <c r="G4144" s="3" t="str">
        <f t="shared" si="257"/>
        <v/>
      </c>
      <c r="H4144" s="3" t="str">
        <f>IF(D4144,VLOOKUP(A4144,des!B:Q,12,FALSE),"")</f>
        <v/>
      </c>
      <c r="I4144" s="3" t="b">
        <f t="shared" si="258"/>
        <v>0</v>
      </c>
      <c r="J4144" s="3" t="str">
        <f t="shared" si="259"/>
        <v/>
      </c>
    </row>
    <row r="4145" spans="1:10" x14ac:dyDescent="0.2">
      <c r="A4145" t="s">
        <v>15257</v>
      </c>
      <c r="B4145" t="s">
        <v>15258</v>
      </c>
      <c r="C4145" t="s">
        <v>15259</v>
      </c>
      <c r="D4145" s="3" t="b">
        <f>NOT(ISNA(VLOOKUP(A4145,des!B:B,1,FALSE)))</f>
        <v>0</v>
      </c>
      <c r="E4145" s="3" t="str">
        <f>IF(D4145,VLOOKUP(A4145,des!B:Q,11,FALSE),"")</f>
        <v/>
      </c>
      <c r="F4145" s="3" t="b">
        <f t="shared" si="256"/>
        <v>0</v>
      </c>
      <c r="G4145" s="3" t="str">
        <f t="shared" si="257"/>
        <v/>
      </c>
      <c r="H4145" s="3" t="str">
        <f>IF(D4145,VLOOKUP(A4145,des!B:Q,12,FALSE),"")</f>
        <v/>
      </c>
      <c r="I4145" s="3" t="b">
        <f t="shared" si="258"/>
        <v>0</v>
      </c>
      <c r="J4145" s="3" t="str">
        <f t="shared" si="259"/>
        <v/>
      </c>
    </row>
    <row r="4146" spans="1:10" x14ac:dyDescent="0.2">
      <c r="A4146" t="s">
        <v>15260</v>
      </c>
      <c r="B4146" t="s">
        <v>15261</v>
      </c>
      <c r="C4146" t="s">
        <v>15262</v>
      </c>
      <c r="D4146" s="3" t="b">
        <f>NOT(ISNA(VLOOKUP(A4146,des!B:B,1,FALSE)))</f>
        <v>0</v>
      </c>
      <c r="E4146" s="3" t="str">
        <f>IF(D4146,VLOOKUP(A4146,des!B:Q,11,FALSE),"")</f>
        <v/>
      </c>
      <c r="F4146" s="3" t="b">
        <f t="shared" si="256"/>
        <v>0</v>
      </c>
      <c r="G4146" s="3" t="str">
        <f t="shared" si="257"/>
        <v/>
      </c>
      <c r="H4146" s="3" t="str">
        <f>IF(D4146,VLOOKUP(A4146,des!B:Q,12,FALSE),"")</f>
        <v/>
      </c>
      <c r="I4146" s="3" t="b">
        <f t="shared" si="258"/>
        <v>0</v>
      </c>
      <c r="J4146" s="3" t="str">
        <f t="shared" si="259"/>
        <v/>
      </c>
    </row>
    <row r="4147" spans="1:10" x14ac:dyDescent="0.2">
      <c r="A4147" t="s">
        <v>15263</v>
      </c>
      <c r="B4147" t="s">
        <v>15264</v>
      </c>
      <c r="C4147" t="s">
        <v>15265</v>
      </c>
      <c r="D4147" s="3" t="b">
        <f>NOT(ISNA(VLOOKUP(A4147,des!B:B,1,FALSE)))</f>
        <v>0</v>
      </c>
      <c r="E4147" s="3" t="str">
        <f>IF(D4147,VLOOKUP(A4147,des!B:Q,11,FALSE),"")</f>
        <v/>
      </c>
      <c r="F4147" s="3" t="b">
        <f t="shared" si="256"/>
        <v>0</v>
      </c>
      <c r="G4147" s="3" t="str">
        <f t="shared" si="257"/>
        <v/>
      </c>
      <c r="H4147" s="3" t="str">
        <f>IF(D4147,VLOOKUP(A4147,des!B:Q,12,FALSE),"")</f>
        <v/>
      </c>
      <c r="I4147" s="3" t="b">
        <f t="shared" si="258"/>
        <v>0</v>
      </c>
      <c r="J4147" s="3" t="str">
        <f t="shared" si="259"/>
        <v/>
      </c>
    </row>
    <row r="4148" spans="1:10" x14ac:dyDescent="0.2">
      <c r="A4148" t="s">
        <v>15266</v>
      </c>
      <c r="B4148" t="s">
        <v>15267</v>
      </c>
      <c r="C4148" t="s">
        <v>15268</v>
      </c>
      <c r="D4148" s="3" t="b">
        <f>NOT(ISNA(VLOOKUP(A4148,des!B:B,1,FALSE)))</f>
        <v>0</v>
      </c>
      <c r="E4148" s="3" t="str">
        <f>IF(D4148,VLOOKUP(A4148,des!B:Q,11,FALSE),"")</f>
        <v/>
      </c>
      <c r="F4148" s="3" t="b">
        <f t="shared" si="256"/>
        <v>0</v>
      </c>
      <c r="G4148" s="3" t="str">
        <f t="shared" si="257"/>
        <v/>
      </c>
      <c r="H4148" s="3" t="str">
        <f>IF(D4148,VLOOKUP(A4148,des!B:Q,12,FALSE),"")</f>
        <v/>
      </c>
      <c r="I4148" s="3" t="b">
        <f t="shared" si="258"/>
        <v>0</v>
      </c>
      <c r="J4148" s="3" t="str">
        <f t="shared" si="259"/>
        <v/>
      </c>
    </row>
    <row r="4149" spans="1:10" x14ac:dyDescent="0.2">
      <c r="A4149" t="s">
        <v>15269</v>
      </c>
      <c r="B4149" t="s">
        <v>15270</v>
      </c>
      <c r="C4149" t="s">
        <v>15271</v>
      </c>
      <c r="D4149" s="3" t="b">
        <f>NOT(ISNA(VLOOKUP(A4149,des!B:B,1,FALSE)))</f>
        <v>0</v>
      </c>
      <c r="E4149" s="3" t="str">
        <f>IF(D4149,VLOOKUP(A4149,des!B:Q,11,FALSE),"")</f>
        <v/>
      </c>
      <c r="F4149" s="3" t="b">
        <f t="shared" si="256"/>
        <v>0</v>
      </c>
      <c r="G4149" s="3" t="str">
        <f t="shared" si="257"/>
        <v/>
      </c>
      <c r="H4149" s="3" t="str">
        <f>IF(D4149,VLOOKUP(A4149,des!B:Q,12,FALSE),"")</f>
        <v/>
      </c>
      <c r="I4149" s="3" t="b">
        <f t="shared" si="258"/>
        <v>0</v>
      </c>
      <c r="J4149" s="3" t="str">
        <f t="shared" si="259"/>
        <v/>
      </c>
    </row>
    <row r="4150" spans="1:10" x14ac:dyDescent="0.2">
      <c r="A4150" t="s">
        <v>15272</v>
      </c>
      <c r="B4150" t="s">
        <v>15273</v>
      </c>
      <c r="C4150" t="s">
        <v>15274</v>
      </c>
      <c r="D4150" s="3" t="b">
        <f>NOT(ISNA(VLOOKUP(A4150,des!B:B,1,FALSE)))</f>
        <v>0</v>
      </c>
      <c r="E4150" s="3" t="str">
        <f>IF(D4150,VLOOKUP(A4150,des!B:Q,11,FALSE),"")</f>
        <v/>
      </c>
      <c r="F4150" s="3" t="b">
        <f t="shared" si="256"/>
        <v>0</v>
      </c>
      <c r="G4150" s="3" t="str">
        <f t="shared" si="257"/>
        <v/>
      </c>
      <c r="H4150" s="3" t="str">
        <f>IF(D4150,VLOOKUP(A4150,des!B:Q,12,FALSE),"")</f>
        <v/>
      </c>
      <c r="I4150" s="3" t="b">
        <f t="shared" si="258"/>
        <v>0</v>
      </c>
      <c r="J4150" s="3" t="str">
        <f t="shared" si="259"/>
        <v/>
      </c>
    </row>
    <row r="4151" spans="1:10" x14ac:dyDescent="0.2">
      <c r="A4151" t="s">
        <v>15275</v>
      </c>
      <c r="B4151" t="s">
        <v>15276</v>
      </c>
      <c r="C4151" t="s">
        <v>15277</v>
      </c>
      <c r="D4151" s="3" t="b">
        <f>NOT(ISNA(VLOOKUP(A4151,des!B:B,1,FALSE)))</f>
        <v>0</v>
      </c>
      <c r="E4151" s="3" t="str">
        <f>IF(D4151,VLOOKUP(A4151,des!B:Q,11,FALSE),"")</f>
        <v/>
      </c>
      <c r="F4151" s="3" t="b">
        <f t="shared" si="256"/>
        <v>0</v>
      </c>
      <c r="G4151" s="3" t="str">
        <f t="shared" si="257"/>
        <v/>
      </c>
      <c r="H4151" s="3" t="str">
        <f>IF(D4151,VLOOKUP(A4151,des!B:Q,12,FALSE),"")</f>
        <v/>
      </c>
      <c r="I4151" s="3" t="b">
        <f t="shared" si="258"/>
        <v>0</v>
      </c>
      <c r="J4151" s="3" t="str">
        <f t="shared" si="259"/>
        <v/>
      </c>
    </row>
    <row r="4152" spans="1:10" x14ac:dyDescent="0.2">
      <c r="A4152" t="s">
        <v>15278</v>
      </c>
      <c r="B4152" t="s">
        <v>15279</v>
      </c>
      <c r="C4152" t="s">
        <v>15280</v>
      </c>
      <c r="D4152" s="3" t="b">
        <f>NOT(ISNA(VLOOKUP(A4152,des!B:B,1,FALSE)))</f>
        <v>0</v>
      </c>
      <c r="E4152" s="3" t="str">
        <f>IF(D4152,VLOOKUP(A4152,des!B:Q,11,FALSE),"")</f>
        <v/>
      </c>
      <c r="F4152" s="3" t="b">
        <f t="shared" si="256"/>
        <v>0</v>
      </c>
      <c r="G4152" s="3" t="str">
        <f t="shared" si="257"/>
        <v/>
      </c>
      <c r="H4152" s="3" t="str">
        <f>IF(D4152,VLOOKUP(A4152,des!B:Q,12,FALSE),"")</f>
        <v/>
      </c>
      <c r="I4152" s="3" t="b">
        <f t="shared" si="258"/>
        <v>0</v>
      </c>
      <c r="J4152" s="3" t="str">
        <f t="shared" si="259"/>
        <v/>
      </c>
    </row>
    <row r="4153" spans="1:10" x14ac:dyDescent="0.2">
      <c r="A4153" t="s">
        <v>15281</v>
      </c>
      <c r="B4153" t="s">
        <v>15282</v>
      </c>
      <c r="C4153" t="s">
        <v>15283</v>
      </c>
      <c r="D4153" s="3" t="b">
        <f>NOT(ISNA(VLOOKUP(A4153,des!B:B,1,FALSE)))</f>
        <v>0</v>
      </c>
      <c r="E4153" s="3" t="str">
        <f>IF(D4153,VLOOKUP(A4153,des!B:Q,11,FALSE),"")</f>
        <v/>
      </c>
      <c r="F4153" s="3" t="b">
        <f t="shared" si="256"/>
        <v>0</v>
      </c>
      <c r="G4153" s="3" t="str">
        <f t="shared" si="257"/>
        <v/>
      </c>
      <c r="H4153" s="3" t="str">
        <f>IF(D4153,VLOOKUP(A4153,des!B:Q,12,FALSE),"")</f>
        <v/>
      </c>
      <c r="I4153" s="3" t="b">
        <f t="shared" si="258"/>
        <v>0</v>
      </c>
      <c r="J4153" s="3" t="str">
        <f t="shared" si="259"/>
        <v/>
      </c>
    </row>
    <row r="4154" spans="1:10" x14ac:dyDescent="0.2">
      <c r="A4154" t="s">
        <v>15284</v>
      </c>
      <c r="B4154" t="s">
        <v>15285</v>
      </c>
      <c r="C4154" t="s">
        <v>15286</v>
      </c>
      <c r="D4154" s="3" t="b">
        <f>NOT(ISNA(VLOOKUP(A4154,des!B:B,1,FALSE)))</f>
        <v>0</v>
      </c>
      <c r="E4154" s="3" t="str">
        <f>IF(D4154,VLOOKUP(A4154,des!B:Q,11,FALSE),"")</f>
        <v/>
      </c>
      <c r="F4154" s="3" t="b">
        <f t="shared" si="256"/>
        <v>0</v>
      </c>
      <c r="G4154" s="3" t="str">
        <f t="shared" si="257"/>
        <v/>
      </c>
      <c r="H4154" s="3" t="str">
        <f>IF(D4154,VLOOKUP(A4154,des!B:Q,12,FALSE),"")</f>
        <v/>
      </c>
      <c r="I4154" s="3" t="b">
        <f t="shared" si="258"/>
        <v>0</v>
      </c>
      <c r="J4154" s="3" t="str">
        <f t="shared" si="259"/>
        <v/>
      </c>
    </row>
    <row r="4155" spans="1:10" x14ac:dyDescent="0.2">
      <c r="A4155" t="s">
        <v>15287</v>
      </c>
      <c r="B4155" t="s">
        <v>15288</v>
      </c>
      <c r="C4155" t="s">
        <v>15289</v>
      </c>
      <c r="D4155" s="3" t="b">
        <f>NOT(ISNA(VLOOKUP(A4155,des!B:B,1,FALSE)))</f>
        <v>0</v>
      </c>
      <c r="E4155" s="3" t="str">
        <f>IF(D4155,VLOOKUP(A4155,des!B:Q,11,FALSE),"")</f>
        <v/>
      </c>
      <c r="F4155" s="3" t="b">
        <f t="shared" si="256"/>
        <v>0</v>
      </c>
      <c r="G4155" s="3" t="str">
        <f t="shared" si="257"/>
        <v/>
      </c>
      <c r="H4155" s="3" t="str">
        <f>IF(D4155,VLOOKUP(A4155,des!B:Q,12,FALSE),"")</f>
        <v/>
      </c>
      <c r="I4155" s="3" t="b">
        <f t="shared" si="258"/>
        <v>0</v>
      </c>
      <c r="J4155" s="3" t="str">
        <f t="shared" si="259"/>
        <v/>
      </c>
    </row>
    <row r="4156" spans="1:10" x14ac:dyDescent="0.2">
      <c r="A4156" t="s">
        <v>15290</v>
      </c>
      <c r="B4156" t="s">
        <v>15291</v>
      </c>
      <c r="C4156" t="s">
        <v>15292</v>
      </c>
      <c r="D4156" s="3" t="b">
        <f>NOT(ISNA(VLOOKUP(A4156,des!B:B,1,FALSE)))</f>
        <v>0</v>
      </c>
      <c r="E4156" s="3" t="str">
        <f>IF(D4156,VLOOKUP(A4156,des!B:Q,11,FALSE),"")</f>
        <v/>
      </c>
      <c r="F4156" s="3" t="b">
        <f t="shared" si="256"/>
        <v>0</v>
      </c>
      <c r="G4156" s="3" t="str">
        <f t="shared" si="257"/>
        <v/>
      </c>
      <c r="H4156" s="3" t="str">
        <f>IF(D4156,VLOOKUP(A4156,des!B:Q,12,FALSE),"")</f>
        <v/>
      </c>
      <c r="I4156" s="3" t="b">
        <f t="shared" si="258"/>
        <v>0</v>
      </c>
      <c r="J4156" s="3" t="str">
        <f t="shared" si="259"/>
        <v/>
      </c>
    </row>
    <row r="4157" spans="1:10" x14ac:dyDescent="0.2">
      <c r="A4157" t="s">
        <v>15293</v>
      </c>
      <c r="B4157" t="s">
        <v>15294</v>
      </c>
      <c r="C4157" t="s">
        <v>15295</v>
      </c>
      <c r="D4157" s="3" t="b">
        <f>NOT(ISNA(VLOOKUP(A4157,des!B:B,1,FALSE)))</f>
        <v>0</v>
      </c>
      <c r="E4157" s="3" t="str">
        <f>IF(D4157,VLOOKUP(A4157,des!B:Q,11,FALSE),"")</f>
        <v/>
      </c>
      <c r="F4157" s="3" t="b">
        <f t="shared" si="256"/>
        <v>0</v>
      </c>
      <c r="G4157" s="3" t="str">
        <f t="shared" si="257"/>
        <v/>
      </c>
      <c r="H4157" s="3" t="str">
        <f>IF(D4157,VLOOKUP(A4157,des!B:Q,12,FALSE),"")</f>
        <v/>
      </c>
      <c r="I4157" s="3" t="b">
        <f t="shared" si="258"/>
        <v>0</v>
      </c>
      <c r="J4157" s="3" t="str">
        <f t="shared" si="259"/>
        <v/>
      </c>
    </row>
    <row r="4158" spans="1:10" x14ac:dyDescent="0.2">
      <c r="A4158" t="s">
        <v>15296</v>
      </c>
      <c r="B4158" t="s">
        <v>15297</v>
      </c>
      <c r="C4158" t="s">
        <v>15298</v>
      </c>
      <c r="D4158" s="3" t="b">
        <f>NOT(ISNA(VLOOKUP(A4158,des!B:B,1,FALSE)))</f>
        <v>0</v>
      </c>
      <c r="E4158" s="3" t="str">
        <f>IF(D4158,VLOOKUP(A4158,des!B:Q,11,FALSE),"")</f>
        <v/>
      </c>
      <c r="F4158" s="3" t="b">
        <f t="shared" si="256"/>
        <v>0</v>
      </c>
      <c r="G4158" s="3" t="str">
        <f t="shared" si="257"/>
        <v/>
      </c>
      <c r="H4158" s="3" t="str">
        <f>IF(D4158,VLOOKUP(A4158,des!B:Q,12,FALSE),"")</f>
        <v/>
      </c>
      <c r="I4158" s="3" t="b">
        <f t="shared" si="258"/>
        <v>0</v>
      </c>
      <c r="J4158" s="3" t="str">
        <f t="shared" si="259"/>
        <v/>
      </c>
    </row>
    <row r="4159" spans="1:10" x14ac:dyDescent="0.2">
      <c r="A4159" t="s">
        <v>15299</v>
      </c>
      <c r="B4159" t="s">
        <v>15300</v>
      </c>
      <c r="C4159" t="s">
        <v>15301</v>
      </c>
      <c r="D4159" s="3" t="b">
        <f>NOT(ISNA(VLOOKUP(A4159,des!B:B,1,FALSE)))</f>
        <v>0</v>
      </c>
      <c r="E4159" s="3" t="str">
        <f>IF(D4159,VLOOKUP(A4159,des!B:Q,11,FALSE),"")</f>
        <v/>
      </c>
      <c r="F4159" s="3" t="b">
        <f t="shared" si="256"/>
        <v>0</v>
      </c>
      <c r="G4159" s="3" t="str">
        <f t="shared" si="257"/>
        <v/>
      </c>
      <c r="H4159" s="3" t="str">
        <f>IF(D4159,VLOOKUP(A4159,des!B:Q,12,FALSE),"")</f>
        <v/>
      </c>
      <c r="I4159" s="3" t="b">
        <f t="shared" si="258"/>
        <v>0</v>
      </c>
      <c r="J4159" s="3" t="str">
        <f t="shared" si="259"/>
        <v/>
      </c>
    </row>
    <row r="4160" spans="1:10" x14ac:dyDescent="0.2">
      <c r="A4160" t="s">
        <v>15302</v>
      </c>
      <c r="B4160" t="s">
        <v>15303</v>
      </c>
      <c r="C4160" t="s">
        <v>15304</v>
      </c>
      <c r="D4160" s="3" t="b">
        <f>NOT(ISNA(VLOOKUP(A4160,des!B:B,1,FALSE)))</f>
        <v>0</v>
      </c>
      <c r="E4160" s="3" t="str">
        <f>IF(D4160,VLOOKUP(A4160,des!B:Q,11,FALSE),"")</f>
        <v/>
      </c>
      <c r="F4160" s="3" t="b">
        <f t="shared" si="256"/>
        <v>0</v>
      </c>
      <c r="G4160" s="3" t="str">
        <f t="shared" si="257"/>
        <v/>
      </c>
      <c r="H4160" s="3" t="str">
        <f>IF(D4160,VLOOKUP(A4160,des!B:Q,12,FALSE),"")</f>
        <v/>
      </c>
      <c r="I4160" s="3" t="b">
        <f t="shared" si="258"/>
        <v>0</v>
      </c>
      <c r="J4160" s="3" t="str">
        <f t="shared" si="259"/>
        <v/>
      </c>
    </row>
    <row r="4161" spans="1:10" x14ac:dyDescent="0.2">
      <c r="A4161" t="s">
        <v>15305</v>
      </c>
      <c r="B4161" t="s">
        <v>15306</v>
      </c>
      <c r="C4161" t="s">
        <v>15306</v>
      </c>
      <c r="D4161" s="3" t="b">
        <f>NOT(ISNA(VLOOKUP(A4161,des!B:B,1,FALSE)))</f>
        <v>0</v>
      </c>
      <c r="E4161" s="3" t="str">
        <f>IF(D4161,VLOOKUP(A4161,des!B:Q,11,FALSE),"")</f>
        <v/>
      </c>
      <c r="F4161" s="3" t="b">
        <f t="shared" si="256"/>
        <v>0</v>
      </c>
      <c r="G4161" s="3" t="str">
        <f t="shared" si="257"/>
        <v/>
      </c>
      <c r="H4161" s="3" t="str">
        <f>IF(D4161,VLOOKUP(A4161,des!B:Q,12,FALSE),"")</f>
        <v/>
      </c>
      <c r="I4161" s="3" t="b">
        <f t="shared" si="258"/>
        <v>0</v>
      </c>
      <c r="J4161" s="3" t="str">
        <f t="shared" si="259"/>
        <v/>
      </c>
    </row>
    <row r="4162" spans="1:10" x14ac:dyDescent="0.2">
      <c r="A4162" t="s">
        <v>15307</v>
      </c>
      <c r="B4162" t="s">
        <v>15308</v>
      </c>
      <c r="C4162" t="s">
        <v>15309</v>
      </c>
      <c r="D4162" s="3" t="b">
        <f>NOT(ISNA(VLOOKUP(A4162,des!B:B,1,FALSE)))</f>
        <v>0</v>
      </c>
      <c r="E4162" s="3" t="str">
        <f>IF(D4162,VLOOKUP(A4162,des!B:Q,11,FALSE),"")</f>
        <v/>
      </c>
      <c r="F4162" s="3" t="b">
        <f t="shared" si="256"/>
        <v>0</v>
      </c>
      <c r="G4162" s="3" t="str">
        <f t="shared" si="257"/>
        <v/>
      </c>
      <c r="H4162" s="3" t="str">
        <f>IF(D4162,VLOOKUP(A4162,des!B:Q,12,FALSE),"")</f>
        <v/>
      </c>
      <c r="I4162" s="3" t="b">
        <f t="shared" si="258"/>
        <v>0</v>
      </c>
      <c r="J4162" s="3" t="str">
        <f t="shared" si="259"/>
        <v/>
      </c>
    </row>
    <row r="4163" spans="1:10" x14ac:dyDescent="0.2">
      <c r="A4163" t="s">
        <v>15310</v>
      </c>
      <c r="B4163" t="s">
        <v>15311</v>
      </c>
      <c r="C4163" t="s">
        <v>15312</v>
      </c>
      <c r="D4163" s="3" t="b">
        <f>NOT(ISNA(VLOOKUP(A4163,des!B:B,1,FALSE)))</f>
        <v>0</v>
      </c>
      <c r="E4163" s="3" t="str">
        <f>IF(D4163,VLOOKUP(A4163,des!B:Q,11,FALSE),"")</f>
        <v/>
      </c>
      <c r="F4163" s="3" t="b">
        <f t="shared" si="256"/>
        <v>0</v>
      </c>
      <c r="G4163" s="3" t="str">
        <f t="shared" si="257"/>
        <v/>
      </c>
      <c r="H4163" s="3" t="str">
        <f>IF(D4163,VLOOKUP(A4163,des!B:Q,12,FALSE),"")</f>
        <v/>
      </c>
      <c r="I4163" s="3" t="b">
        <f t="shared" si="258"/>
        <v>0</v>
      </c>
      <c r="J4163" s="3" t="str">
        <f t="shared" si="259"/>
        <v/>
      </c>
    </row>
    <row r="4164" spans="1:10" x14ac:dyDescent="0.2">
      <c r="A4164" t="s">
        <v>15313</v>
      </c>
      <c r="B4164" t="s">
        <v>15314</v>
      </c>
      <c r="C4164" t="s">
        <v>15315</v>
      </c>
      <c r="D4164" s="3" t="b">
        <f>NOT(ISNA(VLOOKUP(A4164,des!B:B,1,FALSE)))</f>
        <v>0</v>
      </c>
      <c r="E4164" s="3" t="str">
        <f>IF(D4164,VLOOKUP(A4164,des!B:Q,11,FALSE),"")</f>
        <v/>
      </c>
      <c r="F4164" s="3" t="b">
        <f t="shared" si="256"/>
        <v>0</v>
      </c>
      <c r="G4164" s="3" t="str">
        <f t="shared" si="257"/>
        <v/>
      </c>
      <c r="H4164" s="3" t="str">
        <f>IF(D4164,VLOOKUP(A4164,des!B:Q,12,FALSE),"")</f>
        <v/>
      </c>
      <c r="I4164" s="3" t="b">
        <f t="shared" si="258"/>
        <v>0</v>
      </c>
      <c r="J4164" s="3" t="str">
        <f t="shared" si="259"/>
        <v/>
      </c>
    </row>
    <row r="4165" spans="1:10" x14ac:dyDescent="0.2">
      <c r="A4165" t="s">
        <v>15316</v>
      </c>
      <c r="B4165" t="s">
        <v>15317</v>
      </c>
      <c r="C4165" t="s">
        <v>15318</v>
      </c>
      <c r="D4165" s="3" t="b">
        <f>NOT(ISNA(VLOOKUP(A4165,des!B:B,1,FALSE)))</f>
        <v>0</v>
      </c>
      <c r="E4165" s="3" t="str">
        <f>IF(D4165,VLOOKUP(A4165,des!B:Q,11,FALSE),"")</f>
        <v/>
      </c>
      <c r="F4165" s="3" t="b">
        <f t="shared" ref="F4165:F4228" si="260">IF(D4165,IF(E4165&lt;&gt;B4165,TRUE,FALSE),FALSE)</f>
        <v>0</v>
      </c>
      <c r="G4165" s="3" t="str">
        <f t="shared" si="257"/>
        <v/>
      </c>
      <c r="H4165" s="3" t="str">
        <f>IF(D4165,VLOOKUP(A4165,des!B:Q,12,FALSE),"")</f>
        <v/>
      </c>
      <c r="I4165" s="3" t="b">
        <f t="shared" si="258"/>
        <v>0</v>
      </c>
      <c r="J4165" s="3" t="str">
        <f t="shared" si="259"/>
        <v/>
      </c>
    </row>
    <row r="4166" spans="1:10" x14ac:dyDescent="0.2">
      <c r="A4166" t="s">
        <v>15319</v>
      </c>
      <c r="B4166" t="s">
        <v>15320</v>
      </c>
      <c r="C4166" t="s">
        <v>15321</v>
      </c>
      <c r="D4166" s="3" t="b">
        <f>NOT(ISNA(VLOOKUP(A4166,des!B:B,1,FALSE)))</f>
        <v>0</v>
      </c>
      <c r="E4166" s="3" t="str">
        <f>IF(D4166,VLOOKUP(A4166,des!B:Q,11,FALSE),"")</f>
        <v/>
      </c>
      <c r="F4166" s="3" t="b">
        <f t="shared" si="260"/>
        <v>0</v>
      </c>
      <c r="G4166" s="3" t="str">
        <f t="shared" ref="G4166:G4229" si="261">IF(F4166,CONCATENATE($A$1,A4166,$B$1,E4166,$C$1),"")</f>
        <v/>
      </c>
      <c r="H4166" s="3" t="str">
        <f>IF(D4166,VLOOKUP(A4166,des!B:Q,12,FALSE),"")</f>
        <v/>
      </c>
      <c r="I4166" s="3" t="b">
        <f t="shared" ref="I4166:I4229" si="262">IF(D4166,IF(H4166&lt;&gt;C4166,TRUE,FALSE),FALSE)</f>
        <v>0</v>
      </c>
      <c r="J4166" s="3" t="str">
        <f t="shared" ref="J4166:J4229" si="263">IF(I4166,CONCATENATE($A$2,A4166,$B$2,H4166,$C$2),"")</f>
        <v/>
      </c>
    </row>
    <row r="4167" spans="1:10" x14ac:dyDescent="0.2">
      <c r="A4167" t="s">
        <v>15322</v>
      </c>
      <c r="B4167" t="s">
        <v>15323</v>
      </c>
      <c r="C4167" t="s">
        <v>15324</v>
      </c>
      <c r="D4167" s="3" t="b">
        <f>NOT(ISNA(VLOOKUP(A4167,des!B:B,1,FALSE)))</f>
        <v>0</v>
      </c>
      <c r="E4167" s="3" t="str">
        <f>IF(D4167,VLOOKUP(A4167,des!B:Q,11,FALSE),"")</f>
        <v/>
      </c>
      <c r="F4167" s="3" t="b">
        <f t="shared" si="260"/>
        <v>0</v>
      </c>
      <c r="G4167" s="3" t="str">
        <f t="shared" si="261"/>
        <v/>
      </c>
      <c r="H4167" s="3" t="str">
        <f>IF(D4167,VLOOKUP(A4167,des!B:Q,12,FALSE),"")</f>
        <v/>
      </c>
      <c r="I4167" s="3" t="b">
        <f t="shared" si="262"/>
        <v>0</v>
      </c>
      <c r="J4167" s="3" t="str">
        <f t="shared" si="263"/>
        <v/>
      </c>
    </row>
    <row r="4168" spans="1:10" x14ac:dyDescent="0.2">
      <c r="A4168" t="s">
        <v>15325</v>
      </c>
      <c r="B4168" t="s">
        <v>15326</v>
      </c>
      <c r="C4168" t="s">
        <v>15326</v>
      </c>
      <c r="D4168" s="3" t="b">
        <f>NOT(ISNA(VLOOKUP(A4168,des!B:B,1,FALSE)))</f>
        <v>0</v>
      </c>
      <c r="E4168" s="3" t="str">
        <f>IF(D4168,VLOOKUP(A4168,des!B:Q,11,FALSE),"")</f>
        <v/>
      </c>
      <c r="F4168" s="3" t="b">
        <f t="shared" si="260"/>
        <v>0</v>
      </c>
      <c r="G4168" s="3" t="str">
        <f t="shared" si="261"/>
        <v/>
      </c>
      <c r="H4168" s="3" t="str">
        <f>IF(D4168,VLOOKUP(A4168,des!B:Q,12,FALSE),"")</f>
        <v/>
      </c>
      <c r="I4168" s="3" t="b">
        <f t="shared" si="262"/>
        <v>0</v>
      </c>
      <c r="J4168" s="3" t="str">
        <f t="shared" si="263"/>
        <v/>
      </c>
    </row>
    <row r="4169" spans="1:10" x14ac:dyDescent="0.2">
      <c r="A4169" t="s">
        <v>15327</v>
      </c>
      <c r="B4169" t="s">
        <v>15328</v>
      </c>
      <c r="C4169" t="s">
        <v>15329</v>
      </c>
      <c r="D4169" s="3" t="b">
        <f>NOT(ISNA(VLOOKUP(A4169,des!B:B,1,FALSE)))</f>
        <v>0</v>
      </c>
      <c r="E4169" s="3" t="str">
        <f>IF(D4169,VLOOKUP(A4169,des!B:Q,11,FALSE),"")</f>
        <v/>
      </c>
      <c r="F4169" s="3" t="b">
        <f t="shared" si="260"/>
        <v>0</v>
      </c>
      <c r="G4169" s="3" t="str">
        <f t="shared" si="261"/>
        <v/>
      </c>
      <c r="H4169" s="3" t="str">
        <f>IF(D4169,VLOOKUP(A4169,des!B:Q,12,FALSE),"")</f>
        <v/>
      </c>
      <c r="I4169" s="3" t="b">
        <f t="shared" si="262"/>
        <v>0</v>
      </c>
      <c r="J4169" s="3" t="str">
        <f t="shared" si="263"/>
        <v/>
      </c>
    </row>
    <row r="4170" spans="1:10" x14ac:dyDescent="0.2">
      <c r="A4170" t="s">
        <v>15330</v>
      </c>
      <c r="B4170" t="s">
        <v>15331</v>
      </c>
      <c r="C4170" t="s">
        <v>15332</v>
      </c>
      <c r="D4170" s="3" t="b">
        <f>NOT(ISNA(VLOOKUP(A4170,des!B:B,1,FALSE)))</f>
        <v>0</v>
      </c>
      <c r="E4170" s="3" t="str">
        <f>IF(D4170,VLOOKUP(A4170,des!B:Q,11,FALSE),"")</f>
        <v/>
      </c>
      <c r="F4170" s="3" t="b">
        <f t="shared" si="260"/>
        <v>0</v>
      </c>
      <c r="G4170" s="3" t="str">
        <f t="shared" si="261"/>
        <v/>
      </c>
      <c r="H4170" s="3" t="str">
        <f>IF(D4170,VLOOKUP(A4170,des!B:Q,12,FALSE),"")</f>
        <v/>
      </c>
      <c r="I4170" s="3" t="b">
        <f t="shared" si="262"/>
        <v>0</v>
      </c>
      <c r="J4170" s="3" t="str">
        <f t="shared" si="263"/>
        <v/>
      </c>
    </row>
    <row r="4171" spans="1:10" x14ac:dyDescent="0.2">
      <c r="A4171" t="s">
        <v>15333</v>
      </c>
      <c r="B4171" t="s">
        <v>15334</v>
      </c>
      <c r="C4171" t="s">
        <v>15335</v>
      </c>
      <c r="D4171" s="3" t="b">
        <f>NOT(ISNA(VLOOKUP(A4171,des!B:B,1,FALSE)))</f>
        <v>0</v>
      </c>
      <c r="E4171" s="3" t="str">
        <f>IF(D4171,VLOOKUP(A4171,des!B:Q,11,FALSE),"")</f>
        <v/>
      </c>
      <c r="F4171" s="3" t="b">
        <f t="shared" si="260"/>
        <v>0</v>
      </c>
      <c r="G4171" s="3" t="str">
        <f t="shared" si="261"/>
        <v/>
      </c>
      <c r="H4171" s="3" t="str">
        <f>IF(D4171,VLOOKUP(A4171,des!B:Q,12,FALSE),"")</f>
        <v/>
      </c>
      <c r="I4171" s="3" t="b">
        <f t="shared" si="262"/>
        <v>0</v>
      </c>
      <c r="J4171" s="3" t="str">
        <f t="shared" si="263"/>
        <v/>
      </c>
    </row>
    <row r="4172" spans="1:10" x14ac:dyDescent="0.2">
      <c r="A4172" t="s">
        <v>15336</v>
      </c>
      <c r="B4172" t="s">
        <v>15337</v>
      </c>
      <c r="C4172" t="s">
        <v>15338</v>
      </c>
      <c r="D4172" s="3" t="b">
        <f>NOT(ISNA(VLOOKUP(A4172,des!B:B,1,FALSE)))</f>
        <v>0</v>
      </c>
      <c r="E4172" s="3" t="str">
        <f>IF(D4172,VLOOKUP(A4172,des!B:Q,11,FALSE),"")</f>
        <v/>
      </c>
      <c r="F4172" s="3" t="b">
        <f t="shared" si="260"/>
        <v>0</v>
      </c>
      <c r="G4172" s="3" t="str">
        <f t="shared" si="261"/>
        <v/>
      </c>
      <c r="H4172" s="3" t="str">
        <f>IF(D4172,VLOOKUP(A4172,des!B:Q,12,FALSE),"")</f>
        <v/>
      </c>
      <c r="I4172" s="3" t="b">
        <f t="shared" si="262"/>
        <v>0</v>
      </c>
      <c r="J4172" s="3" t="str">
        <f t="shared" si="263"/>
        <v/>
      </c>
    </row>
    <row r="4173" spans="1:10" x14ac:dyDescent="0.2">
      <c r="A4173" t="s">
        <v>15339</v>
      </c>
      <c r="B4173" t="s">
        <v>15340</v>
      </c>
      <c r="C4173" t="s">
        <v>15341</v>
      </c>
      <c r="D4173" s="3" t="b">
        <f>NOT(ISNA(VLOOKUP(A4173,des!B:B,1,FALSE)))</f>
        <v>0</v>
      </c>
      <c r="E4173" s="3" t="str">
        <f>IF(D4173,VLOOKUP(A4173,des!B:Q,11,FALSE),"")</f>
        <v/>
      </c>
      <c r="F4173" s="3" t="b">
        <f t="shared" si="260"/>
        <v>0</v>
      </c>
      <c r="G4173" s="3" t="str">
        <f t="shared" si="261"/>
        <v/>
      </c>
      <c r="H4173" s="3" t="str">
        <f>IF(D4173,VLOOKUP(A4173,des!B:Q,12,FALSE),"")</f>
        <v/>
      </c>
      <c r="I4173" s="3" t="b">
        <f t="shared" si="262"/>
        <v>0</v>
      </c>
      <c r="J4173" s="3" t="str">
        <f t="shared" si="263"/>
        <v/>
      </c>
    </row>
    <row r="4174" spans="1:10" x14ac:dyDescent="0.2">
      <c r="A4174" t="s">
        <v>15342</v>
      </c>
      <c r="B4174" t="s">
        <v>15343</v>
      </c>
      <c r="C4174" t="s">
        <v>15344</v>
      </c>
      <c r="D4174" s="3" t="b">
        <f>NOT(ISNA(VLOOKUP(A4174,des!B:B,1,FALSE)))</f>
        <v>0</v>
      </c>
      <c r="E4174" s="3" t="str">
        <f>IF(D4174,VLOOKUP(A4174,des!B:Q,11,FALSE),"")</f>
        <v/>
      </c>
      <c r="F4174" s="3" t="b">
        <f t="shared" si="260"/>
        <v>0</v>
      </c>
      <c r="G4174" s="3" t="str">
        <f t="shared" si="261"/>
        <v/>
      </c>
      <c r="H4174" s="3" t="str">
        <f>IF(D4174,VLOOKUP(A4174,des!B:Q,12,FALSE),"")</f>
        <v/>
      </c>
      <c r="I4174" s="3" t="b">
        <f t="shared" si="262"/>
        <v>0</v>
      </c>
      <c r="J4174" s="3" t="str">
        <f t="shared" si="263"/>
        <v/>
      </c>
    </row>
    <row r="4175" spans="1:10" x14ac:dyDescent="0.2">
      <c r="A4175" t="s">
        <v>15345</v>
      </c>
      <c r="B4175" t="s">
        <v>15346</v>
      </c>
      <c r="C4175" t="s">
        <v>15347</v>
      </c>
      <c r="D4175" s="3" t="b">
        <f>NOT(ISNA(VLOOKUP(A4175,des!B:B,1,FALSE)))</f>
        <v>0</v>
      </c>
      <c r="E4175" s="3" t="str">
        <f>IF(D4175,VLOOKUP(A4175,des!B:Q,11,FALSE),"")</f>
        <v/>
      </c>
      <c r="F4175" s="3" t="b">
        <f t="shared" si="260"/>
        <v>0</v>
      </c>
      <c r="G4175" s="3" t="str">
        <f t="shared" si="261"/>
        <v/>
      </c>
      <c r="H4175" s="3" t="str">
        <f>IF(D4175,VLOOKUP(A4175,des!B:Q,12,FALSE),"")</f>
        <v/>
      </c>
      <c r="I4175" s="3" t="b">
        <f t="shared" si="262"/>
        <v>0</v>
      </c>
      <c r="J4175" s="3" t="str">
        <f t="shared" si="263"/>
        <v/>
      </c>
    </row>
    <row r="4176" spans="1:10" x14ac:dyDescent="0.2">
      <c r="A4176" t="s">
        <v>15348</v>
      </c>
      <c r="B4176" t="s">
        <v>15349</v>
      </c>
      <c r="C4176" t="s">
        <v>15350</v>
      </c>
      <c r="D4176" s="3" t="b">
        <f>NOT(ISNA(VLOOKUP(A4176,des!B:B,1,FALSE)))</f>
        <v>0</v>
      </c>
      <c r="E4176" s="3" t="str">
        <f>IF(D4176,VLOOKUP(A4176,des!B:Q,11,FALSE),"")</f>
        <v/>
      </c>
      <c r="F4176" s="3" t="b">
        <f t="shared" si="260"/>
        <v>0</v>
      </c>
      <c r="G4176" s="3" t="str">
        <f t="shared" si="261"/>
        <v/>
      </c>
      <c r="H4176" s="3" t="str">
        <f>IF(D4176,VLOOKUP(A4176,des!B:Q,12,FALSE),"")</f>
        <v/>
      </c>
      <c r="I4176" s="3" t="b">
        <f t="shared" si="262"/>
        <v>0</v>
      </c>
      <c r="J4176" s="3" t="str">
        <f t="shared" si="263"/>
        <v/>
      </c>
    </row>
    <row r="4177" spans="1:10" x14ac:dyDescent="0.2">
      <c r="A4177" t="s">
        <v>15351</v>
      </c>
      <c r="B4177" t="s">
        <v>15352</v>
      </c>
      <c r="C4177" t="s">
        <v>15353</v>
      </c>
      <c r="D4177" s="3" t="b">
        <f>NOT(ISNA(VLOOKUP(A4177,des!B:B,1,FALSE)))</f>
        <v>0</v>
      </c>
      <c r="E4177" s="3" t="str">
        <f>IF(D4177,VLOOKUP(A4177,des!B:Q,11,FALSE),"")</f>
        <v/>
      </c>
      <c r="F4177" s="3" t="b">
        <f t="shared" si="260"/>
        <v>0</v>
      </c>
      <c r="G4177" s="3" t="str">
        <f t="shared" si="261"/>
        <v/>
      </c>
      <c r="H4177" s="3" t="str">
        <f>IF(D4177,VLOOKUP(A4177,des!B:Q,12,FALSE),"")</f>
        <v/>
      </c>
      <c r="I4177" s="3" t="b">
        <f t="shared" si="262"/>
        <v>0</v>
      </c>
      <c r="J4177" s="3" t="str">
        <f t="shared" si="263"/>
        <v/>
      </c>
    </row>
    <row r="4178" spans="1:10" x14ac:dyDescent="0.2">
      <c r="A4178" t="s">
        <v>15354</v>
      </c>
      <c r="B4178" t="s">
        <v>15355</v>
      </c>
      <c r="C4178" t="s">
        <v>15356</v>
      </c>
      <c r="D4178" s="3" t="b">
        <f>NOT(ISNA(VLOOKUP(A4178,des!B:B,1,FALSE)))</f>
        <v>0</v>
      </c>
      <c r="E4178" s="3" t="str">
        <f>IF(D4178,VLOOKUP(A4178,des!B:Q,11,FALSE),"")</f>
        <v/>
      </c>
      <c r="F4178" s="3" t="b">
        <f t="shared" si="260"/>
        <v>0</v>
      </c>
      <c r="G4178" s="3" t="str">
        <f t="shared" si="261"/>
        <v/>
      </c>
      <c r="H4178" s="3" t="str">
        <f>IF(D4178,VLOOKUP(A4178,des!B:Q,12,FALSE),"")</f>
        <v/>
      </c>
      <c r="I4178" s="3" t="b">
        <f t="shared" si="262"/>
        <v>0</v>
      </c>
      <c r="J4178" s="3" t="str">
        <f t="shared" si="263"/>
        <v/>
      </c>
    </row>
    <row r="4179" spans="1:10" x14ac:dyDescent="0.2">
      <c r="A4179" t="s">
        <v>15357</v>
      </c>
      <c r="B4179" t="s">
        <v>15358</v>
      </c>
      <c r="C4179" t="s">
        <v>15359</v>
      </c>
      <c r="D4179" s="3" t="b">
        <f>NOT(ISNA(VLOOKUP(A4179,des!B:B,1,FALSE)))</f>
        <v>0</v>
      </c>
      <c r="E4179" s="3" t="str">
        <f>IF(D4179,VLOOKUP(A4179,des!B:Q,11,FALSE),"")</f>
        <v/>
      </c>
      <c r="F4179" s="3" t="b">
        <f t="shared" si="260"/>
        <v>0</v>
      </c>
      <c r="G4179" s="3" t="str">
        <f t="shared" si="261"/>
        <v/>
      </c>
      <c r="H4179" s="3" t="str">
        <f>IF(D4179,VLOOKUP(A4179,des!B:Q,12,FALSE),"")</f>
        <v/>
      </c>
      <c r="I4179" s="3" t="b">
        <f t="shared" si="262"/>
        <v>0</v>
      </c>
      <c r="J4179" s="3" t="str">
        <f t="shared" si="263"/>
        <v/>
      </c>
    </row>
    <row r="4180" spans="1:10" x14ac:dyDescent="0.2">
      <c r="A4180" t="s">
        <v>15360</v>
      </c>
      <c r="B4180" t="s">
        <v>15361</v>
      </c>
      <c r="C4180" t="s">
        <v>15362</v>
      </c>
      <c r="D4180" s="3" t="b">
        <f>NOT(ISNA(VLOOKUP(A4180,des!B:B,1,FALSE)))</f>
        <v>0</v>
      </c>
      <c r="E4180" s="3" t="str">
        <f>IF(D4180,VLOOKUP(A4180,des!B:Q,11,FALSE),"")</f>
        <v/>
      </c>
      <c r="F4180" s="3" t="b">
        <f t="shared" si="260"/>
        <v>0</v>
      </c>
      <c r="G4180" s="3" t="str">
        <f t="shared" si="261"/>
        <v/>
      </c>
      <c r="H4180" s="3" t="str">
        <f>IF(D4180,VLOOKUP(A4180,des!B:Q,12,FALSE),"")</f>
        <v/>
      </c>
      <c r="I4180" s="3" t="b">
        <f t="shared" si="262"/>
        <v>0</v>
      </c>
      <c r="J4180" s="3" t="str">
        <f t="shared" si="263"/>
        <v/>
      </c>
    </row>
    <row r="4181" spans="1:10" x14ac:dyDescent="0.2">
      <c r="A4181" t="s">
        <v>15363</v>
      </c>
      <c r="B4181" t="s">
        <v>15364</v>
      </c>
      <c r="C4181" t="s">
        <v>15365</v>
      </c>
      <c r="D4181" s="3" t="b">
        <f>NOT(ISNA(VLOOKUP(A4181,des!B:B,1,FALSE)))</f>
        <v>0</v>
      </c>
      <c r="E4181" s="3" t="str">
        <f>IF(D4181,VLOOKUP(A4181,des!B:Q,11,FALSE),"")</f>
        <v/>
      </c>
      <c r="F4181" s="3" t="b">
        <f t="shared" si="260"/>
        <v>0</v>
      </c>
      <c r="G4181" s="3" t="str">
        <f t="shared" si="261"/>
        <v/>
      </c>
      <c r="H4181" s="3" t="str">
        <f>IF(D4181,VLOOKUP(A4181,des!B:Q,12,FALSE),"")</f>
        <v/>
      </c>
      <c r="I4181" s="3" t="b">
        <f t="shared" si="262"/>
        <v>0</v>
      </c>
      <c r="J4181" s="3" t="str">
        <f t="shared" si="263"/>
        <v/>
      </c>
    </row>
    <row r="4182" spans="1:10" x14ac:dyDescent="0.2">
      <c r="A4182" t="s">
        <v>15366</v>
      </c>
      <c r="B4182" t="s">
        <v>15367</v>
      </c>
      <c r="C4182" t="s">
        <v>15368</v>
      </c>
      <c r="D4182" s="3" t="b">
        <f>NOT(ISNA(VLOOKUP(A4182,des!B:B,1,FALSE)))</f>
        <v>0</v>
      </c>
      <c r="E4182" s="3" t="str">
        <f>IF(D4182,VLOOKUP(A4182,des!B:Q,11,FALSE),"")</f>
        <v/>
      </c>
      <c r="F4182" s="3" t="b">
        <f t="shared" si="260"/>
        <v>0</v>
      </c>
      <c r="G4182" s="3" t="str">
        <f t="shared" si="261"/>
        <v/>
      </c>
      <c r="H4182" s="3" t="str">
        <f>IF(D4182,VLOOKUP(A4182,des!B:Q,12,FALSE),"")</f>
        <v/>
      </c>
      <c r="I4182" s="3" t="b">
        <f t="shared" si="262"/>
        <v>0</v>
      </c>
      <c r="J4182" s="3" t="str">
        <f t="shared" si="263"/>
        <v/>
      </c>
    </row>
    <row r="4183" spans="1:10" x14ac:dyDescent="0.2">
      <c r="A4183" t="s">
        <v>15369</v>
      </c>
      <c r="B4183" t="s">
        <v>15370</v>
      </c>
      <c r="C4183" t="s">
        <v>15371</v>
      </c>
      <c r="D4183" s="3" t="b">
        <f>NOT(ISNA(VLOOKUP(A4183,des!B:B,1,FALSE)))</f>
        <v>0</v>
      </c>
      <c r="E4183" s="3" t="str">
        <f>IF(D4183,VLOOKUP(A4183,des!B:Q,11,FALSE),"")</f>
        <v/>
      </c>
      <c r="F4183" s="3" t="b">
        <f t="shared" si="260"/>
        <v>0</v>
      </c>
      <c r="G4183" s="3" t="str">
        <f t="shared" si="261"/>
        <v/>
      </c>
      <c r="H4183" s="3" t="str">
        <f>IF(D4183,VLOOKUP(A4183,des!B:Q,12,FALSE),"")</f>
        <v/>
      </c>
      <c r="I4183" s="3" t="b">
        <f t="shared" si="262"/>
        <v>0</v>
      </c>
      <c r="J4183" s="3" t="str">
        <f t="shared" si="263"/>
        <v/>
      </c>
    </row>
    <row r="4184" spans="1:10" x14ac:dyDescent="0.2">
      <c r="A4184" t="s">
        <v>15372</v>
      </c>
      <c r="B4184" t="s">
        <v>15373</v>
      </c>
      <c r="C4184" t="s">
        <v>15374</v>
      </c>
      <c r="D4184" s="3" t="b">
        <f>NOT(ISNA(VLOOKUP(A4184,des!B:B,1,FALSE)))</f>
        <v>0</v>
      </c>
      <c r="E4184" s="3" t="str">
        <f>IF(D4184,VLOOKUP(A4184,des!B:Q,11,FALSE),"")</f>
        <v/>
      </c>
      <c r="F4184" s="3" t="b">
        <f t="shared" si="260"/>
        <v>0</v>
      </c>
      <c r="G4184" s="3" t="str">
        <f t="shared" si="261"/>
        <v/>
      </c>
      <c r="H4184" s="3" t="str">
        <f>IF(D4184,VLOOKUP(A4184,des!B:Q,12,FALSE),"")</f>
        <v/>
      </c>
      <c r="I4184" s="3" t="b">
        <f t="shared" si="262"/>
        <v>0</v>
      </c>
      <c r="J4184" s="3" t="str">
        <f t="shared" si="263"/>
        <v/>
      </c>
    </row>
    <row r="4185" spans="1:10" x14ac:dyDescent="0.2">
      <c r="A4185" t="s">
        <v>15375</v>
      </c>
      <c r="B4185" t="s">
        <v>15376</v>
      </c>
      <c r="C4185" t="s">
        <v>15377</v>
      </c>
      <c r="D4185" s="3" t="b">
        <f>NOT(ISNA(VLOOKUP(A4185,des!B:B,1,FALSE)))</f>
        <v>0</v>
      </c>
      <c r="E4185" s="3" t="str">
        <f>IF(D4185,VLOOKUP(A4185,des!B:Q,11,FALSE),"")</f>
        <v/>
      </c>
      <c r="F4185" s="3" t="b">
        <f t="shared" si="260"/>
        <v>0</v>
      </c>
      <c r="G4185" s="3" t="str">
        <f t="shared" si="261"/>
        <v/>
      </c>
      <c r="H4185" s="3" t="str">
        <f>IF(D4185,VLOOKUP(A4185,des!B:Q,12,FALSE),"")</f>
        <v/>
      </c>
      <c r="I4185" s="3" t="b">
        <f t="shared" si="262"/>
        <v>0</v>
      </c>
      <c r="J4185" s="3" t="str">
        <f t="shared" si="263"/>
        <v/>
      </c>
    </row>
    <row r="4186" spans="1:10" x14ac:dyDescent="0.2">
      <c r="A4186" t="s">
        <v>15378</v>
      </c>
      <c r="B4186" t="s">
        <v>15379</v>
      </c>
      <c r="C4186" t="s">
        <v>15380</v>
      </c>
      <c r="D4186" s="3" t="b">
        <f>NOT(ISNA(VLOOKUP(A4186,des!B:B,1,FALSE)))</f>
        <v>0</v>
      </c>
      <c r="E4186" s="3" t="str">
        <f>IF(D4186,VLOOKUP(A4186,des!B:Q,11,FALSE),"")</f>
        <v/>
      </c>
      <c r="F4186" s="3" t="b">
        <f t="shared" si="260"/>
        <v>0</v>
      </c>
      <c r="G4186" s="3" t="str">
        <f t="shared" si="261"/>
        <v/>
      </c>
      <c r="H4186" s="3" t="str">
        <f>IF(D4186,VLOOKUP(A4186,des!B:Q,12,FALSE),"")</f>
        <v/>
      </c>
      <c r="I4186" s="3" t="b">
        <f t="shared" si="262"/>
        <v>0</v>
      </c>
      <c r="J4186" s="3" t="str">
        <f t="shared" si="263"/>
        <v/>
      </c>
    </row>
    <row r="4187" spans="1:10" x14ac:dyDescent="0.2">
      <c r="A4187" t="s">
        <v>15381</v>
      </c>
      <c r="B4187" t="s">
        <v>15382</v>
      </c>
      <c r="C4187" t="s">
        <v>15383</v>
      </c>
      <c r="D4187" s="3" t="b">
        <f>NOT(ISNA(VLOOKUP(A4187,des!B:B,1,FALSE)))</f>
        <v>0</v>
      </c>
      <c r="E4187" s="3" t="str">
        <f>IF(D4187,VLOOKUP(A4187,des!B:Q,11,FALSE),"")</f>
        <v/>
      </c>
      <c r="F4187" s="3" t="b">
        <f t="shared" si="260"/>
        <v>0</v>
      </c>
      <c r="G4187" s="3" t="str">
        <f t="shared" si="261"/>
        <v/>
      </c>
      <c r="H4187" s="3" t="str">
        <f>IF(D4187,VLOOKUP(A4187,des!B:Q,12,FALSE),"")</f>
        <v/>
      </c>
      <c r="I4187" s="3" t="b">
        <f t="shared" si="262"/>
        <v>0</v>
      </c>
      <c r="J4187" s="3" t="str">
        <f t="shared" si="263"/>
        <v/>
      </c>
    </row>
    <row r="4188" spans="1:10" x14ac:dyDescent="0.2">
      <c r="A4188" t="s">
        <v>15384</v>
      </c>
      <c r="B4188" t="s">
        <v>15385</v>
      </c>
      <c r="C4188" t="s">
        <v>15386</v>
      </c>
      <c r="D4188" s="3" t="b">
        <f>NOT(ISNA(VLOOKUP(A4188,des!B:B,1,FALSE)))</f>
        <v>0</v>
      </c>
      <c r="E4188" s="3" t="str">
        <f>IF(D4188,VLOOKUP(A4188,des!B:Q,11,FALSE),"")</f>
        <v/>
      </c>
      <c r="F4188" s="3" t="b">
        <f t="shared" si="260"/>
        <v>0</v>
      </c>
      <c r="G4188" s="3" t="str">
        <f t="shared" si="261"/>
        <v/>
      </c>
      <c r="H4188" s="3" t="str">
        <f>IF(D4188,VLOOKUP(A4188,des!B:Q,12,FALSE),"")</f>
        <v/>
      </c>
      <c r="I4188" s="3" t="b">
        <f t="shared" si="262"/>
        <v>0</v>
      </c>
      <c r="J4188" s="3" t="str">
        <f t="shared" si="263"/>
        <v/>
      </c>
    </row>
    <row r="4189" spans="1:10" x14ac:dyDescent="0.2">
      <c r="A4189" t="s">
        <v>15387</v>
      </c>
      <c r="B4189" t="s">
        <v>15388</v>
      </c>
      <c r="C4189" t="s">
        <v>15389</v>
      </c>
      <c r="D4189" s="3" t="b">
        <f>NOT(ISNA(VLOOKUP(A4189,des!B:B,1,FALSE)))</f>
        <v>0</v>
      </c>
      <c r="E4189" s="3" t="str">
        <f>IF(D4189,VLOOKUP(A4189,des!B:Q,11,FALSE),"")</f>
        <v/>
      </c>
      <c r="F4189" s="3" t="b">
        <f t="shared" si="260"/>
        <v>0</v>
      </c>
      <c r="G4189" s="3" t="str">
        <f t="shared" si="261"/>
        <v/>
      </c>
      <c r="H4189" s="3" t="str">
        <f>IF(D4189,VLOOKUP(A4189,des!B:Q,12,FALSE),"")</f>
        <v/>
      </c>
      <c r="I4189" s="3" t="b">
        <f t="shared" si="262"/>
        <v>0</v>
      </c>
      <c r="J4189" s="3" t="str">
        <f t="shared" si="263"/>
        <v/>
      </c>
    </row>
    <row r="4190" spans="1:10" x14ac:dyDescent="0.2">
      <c r="A4190" t="s">
        <v>15390</v>
      </c>
      <c r="B4190" t="s">
        <v>15391</v>
      </c>
      <c r="C4190" t="s">
        <v>15392</v>
      </c>
      <c r="D4190" s="3" t="b">
        <f>NOT(ISNA(VLOOKUP(A4190,des!B:B,1,FALSE)))</f>
        <v>0</v>
      </c>
      <c r="E4190" s="3" t="str">
        <f>IF(D4190,VLOOKUP(A4190,des!B:Q,11,FALSE),"")</f>
        <v/>
      </c>
      <c r="F4190" s="3" t="b">
        <f t="shared" si="260"/>
        <v>0</v>
      </c>
      <c r="G4190" s="3" t="str">
        <f t="shared" si="261"/>
        <v/>
      </c>
      <c r="H4190" s="3" t="str">
        <f>IF(D4190,VLOOKUP(A4190,des!B:Q,12,FALSE),"")</f>
        <v/>
      </c>
      <c r="I4190" s="3" t="b">
        <f t="shared" si="262"/>
        <v>0</v>
      </c>
      <c r="J4190" s="3" t="str">
        <f t="shared" si="263"/>
        <v/>
      </c>
    </row>
    <row r="4191" spans="1:10" x14ac:dyDescent="0.2">
      <c r="A4191" t="s">
        <v>15393</v>
      </c>
      <c r="B4191" t="s">
        <v>15394</v>
      </c>
      <c r="C4191" t="s">
        <v>15395</v>
      </c>
      <c r="D4191" s="3" t="b">
        <f>NOT(ISNA(VLOOKUP(A4191,des!B:B,1,FALSE)))</f>
        <v>0</v>
      </c>
      <c r="E4191" s="3" t="str">
        <f>IF(D4191,VLOOKUP(A4191,des!B:Q,11,FALSE),"")</f>
        <v/>
      </c>
      <c r="F4191" s="3" t="b">
        <f t="shared" si="260"/>
        <v>0</v>
      </c>
      <c r="G4191" s="3" t="str">
        <f t="shared" si="261"/>
        <v/>
      </c>
      <c r="H4191" s="3" t="str">
        <f>IF(D4191,VLOOKUP(A4191,des!B:Q,12,FALSE),"")</f>
        <v/>
      </c>
      <c r="I4191" s="3" t="b">
        <f t="shared" si="262"/>
        <v>0</v>
      </c>
      <c r="J4191" s="3" t="str">
        <f t="shared" si="263"/>
        <v/>
      </c>
    </row>
    <row r="4192" spans="1:10" x14ac:dyDescent="0.2">
      <c r="A4192" t="s">
        <v>15396</v>
      </c>
      <c r="B4192" t="s">
        <v>15397</v>
      </c>
      <c r="C4192" t="s">
        <v>15398</v>
      </c>
      <c r="D4192" s="3" t="b">
        <f>NOT(ISNA(VLOOKUP(A4192,des!B:B,1,FALSE)))</f>
        <v>0</v>
      </c>
      <c r="E4192" s="3" t="str">
        <f>IF(D4192,VLOOKUP(A4192,des!B:Q,11,FALSE),"")</f>
        <v/>
      </c>
      <c r="F4192" s="3" t="b">
        <f t="shared" si="260"/>
        <v>0</v>
      </c>
      <c r="G4192" s="3" t="str">
        <f t="shared" si="261"/>
        <v/>
      </c>
      <c r="H4192" s="3" t="str">
        <f>IF(D4192,VLOOKUP(A4192,des!B:Q,12,FALSE),"")</f>
        <v/>
      </c>
      <c r="I4192" s="3" t="b">
        <f t="shared" si="262"/>
        <v>0</v>
      </c>
      <c r="J4192" s="3" t="str">
        <f t="shared" si="263"/>
        <v/>
      </c>
    </row>
    <row r="4193" spans="1:10" x14ac:dyDescent="0.2">
      <c r="A4193" t="s">
        <v>15399</v>
      </c>
      <c r="B4193" t="s">
        <v>15400</v>
      </c>
      <c r="C4193" t="s">
        <v>15401</v>
      </c>
      <c r="D4193" s="3" t="b">
        <f>NOT(ISNA(VLOOKUP(A4193,des!B:B,1,FALSE)))</f>
        <v>0</v>
      </c>
      <c r="E4193" s="3" t="str">
        <f>IF(D4193,VLOOKUP(A4193,des!B:Q,11,FALSE),"")</f>
        <v/>
      </c>
      <c r="F4193" s="3" t="b">
        <f t="shared" si="260"/>
        <v>0</v>
      </c>
      <c r="G4193" s="3" t="str">
        <f t="shared" si="261"/>
        <v/>
      </c>
      <c r="H4193" s="3" t="str">
        <f>IF(D4193,VLOOKUP(A4193,des!B:Q,12,FALSE),"")</f>
        <v/>
      </c>
      <c r="I4193" s="3" t="b">
        <f t="shared" si="262"/>
        <v>0</v>
      </c>
      <c r="J4193" s="3" t="str">
        <f t="shared" si="263"/>
        <v/>
      </c>
    </row>
    <row r="4194" spans="1:10" x14ac:dyDescent="0.2">
      <c r="A4194" t="s">
        <v>15402</v>
      </c>
      <c r="B4194" t="s">
        <v>15403</v>
      </c>
      <c r="C4194" t="s">
        <v>15404</v>
      </c>
      <c r="D4194" s="3" t="b">
        <f>NOT(ISNA(VLOOKUP(A4194,des!B:B,1,FALSE)))</f>
        <v>0</v>
      </c>
      <c r="E4194" s="3" t="str">
        <f>IF(D4194,VLOOKUP(A4194,des!B:Q,11,FALSE),"")</f>
        <v/>
      </c>
      <c r="F4194" s="3" t="b">
        <f t="shared" si="260"/>
        <v>0</v>
      </c>
      <c r="G4194" s="3" t="str">
        <f t="shared" si="261"/>
        <v/>
      </c>
      <c r="H4194" s="3" t="str">
        <f>IF(D4194,VLOOKUP(A4194,des!B:Q,12,FALSE),"")</f>
        <v/>
      </c>
      <c r="I4194" s="3" t="b">
        <f t="shared" si="262"/>
        <v>0</v>
      </c>
      <c r="J4194" s="3" t="str">
        <f t="shared" si="263"/>
        <v/>
      </c>
    </row>
    <row r="4195" spans="1:10" x14ac:dyDescent="0.2">
      <c r="A4195" t="s">
        <v>15405</v>
      </c>
      <c r="B4195" t="s">
        <v>15406</v>
      </c>
      <c r="C4195" t="s">
        <v>15407</v>
      </c>
      <c r="D4195" s="3" t="b">
        <f>NOT(ISNA(VLOOKUP(A4195,des!B:B,1,FALSE)))</f>
        <v>0</v>
      </c>
      <c r="E4195" s="3" t="str">
        <f>IF(D4195,VLOOKUP(A4195,des!B:Q,11,FALSE),"")</f>
        <v/>
      </c>
      <c r="F4195" s="3" t="b">
        <f t="shared" si="260"/>
        <v>0</v>
      </c>
      <c r="G4195" s="3" t="str">
        <f t="shared" si="261"/>
        <v/>
      </c>
      <c r="H4195" s="3" t="str">
        <f>IF(D4195,VLOOKUP(A4195,des!B:Q,12,FALSE),"")</f>
        <v/>
      </c>
      <c r="I4195" s="3" t="b">
        <f t="shared" si="262"/>
        <v>0</v>
      </c>
      <c r="J4195" s="3" t="str">
        <f t="shared" si="263"/>
        <v/>
      </c>
    </row>
    <row r="4196" spans="1:10" x14ac:dyDescent="0.2">
      <c r="A4196" t="s">
        <v>15408</v>
      </c>
      <c r="B4196" t="s">
        <v>15409</v>
      </c>
      <c r="C4196" t="s">
        <v>15410</v>
      </c>
      <c r="D4196" s="3" t="b">
        <f>NOT(ISNA(VLOOKUP(A4196,des!B:B,1,FALSE)))</f>
        <v>0</v>
      </c>
      <c r="E4196" s="3" t="str">
        <f>IF(D4196,VLOOKUP(A4196,des!B:Q,11,FALSE),"")</f>
        <v/>
      </c>
      <c r="F4196" s="3" t="b">
        <f t="shared" si="260"/>
        <v>0</v>
      </c>
      <c r="G4196" s="3" t="str">
        <f t="shared" si="261"/>
        <v/>
      </c>
      <c r="H4196" s="3" t="str">
        <f>IF(D4196,VLOOKUP(A4196,des!B:Q,12,FALSE),"")</f>
        <v/>
      </c>
      <c r="I4196" s="3" t="b">
        <f t="shared" si="262"/>
        <v>0</v>
      </c>
      <c r="J4196" s="3" t="str">
        <f t="shared" si="263"/>
        <v/>
      </c>
    </row>
    <row r="4197" spans="1:10" x14ac:dyDescent="0.2">
      <c r="A4197" t="s">
        <v>15411</v>
      </c>
      <c r="B4197" t="s">
        <v>15412</v>
      </c>
      <c r="C4197" t="s">
        <v>15413</v>
      </c>
      <c r="D4197" s="3" t="b">
        <f>NOT(ISNA(VLOOKUP(A4197,des!B:B,1,FALSE)))</f>
        <v>0</v>
      </c>
      <c r="E4197" s="3" t="str">
        <f>IF(D4197,VLOOKUP(A4197,des!B:Q,11,FALSE),"")</f>
        <v/>
      </c>
      <c r="F4197" s="3" t="b">
        <f t="shared" si="260"/>
        <v>0</v>
      </c>
      <c r="G4197" s="3" t="str">
        <f t="shared" si="261"/>
        <v/>
      </c>
      <c r="H4197" s="3" t="str">
        <f>IF(D4197,VLOOKUP(A4197,des!B:Q,12,FALSE),"")</f>
        <v/>
      </c>
      <c r="I4197" s="3" t="b">
        <f t="shared" si="262"/>
        <v>0</v>
      </c>
      <c r="J4197" s="3" t="str">
        <f t="shared" si="263"/>
        <v/>
      </c>
    </row>
    <row r="4198" spans="1:10" x14ac:dyDescent="0.2">
      <c r="A4198" t="s">
        <v>15414</v>
      </c>
      <c r="B4198" t="s">
        <v>15415</v>
      </c>
      <c r="C4198" t="s">
        <v>15416</v>
      </c>
      <c r="D4198" s="3" t="b">
        <f>NOT(ISNA(VLOOKUP(A4198,des!B:B,1,FALSE)))</f>
        <v>0</v>
      </c>
      <c r="E4198" s="3" t="str">
        <f>IF(D4198,VLOOKUP(A4198,des!B:Q,11,FALSE),"")</f>
        <v/>
      </c>
      <c r="F4198" s="3" t="b">
        <f t="shared" si="260"/>
        <v>0</v>
      </c>
      <c r="G4198" s="3" t="str">
        <f t="shared" si="261"/>
        <v/>
      </c>
      <c r="H4198" s="3" t="str">
        <f>IF(D4198,VLOOKUP(A4198,des!B:Q,12,FALSE),"")</f>
        <v/>
      </c>
      <c r="I4198" s="3" t="b">
        <f t="shared" si="262"/>
        <v>0</v>
      </c>
      <c r="J4198" s="3" t="str">
        <f t="shared" si="263"/>
        <v/>
      </c>
    </row>
    <row r="4199" spans="1:10" x14ac:dyDescent="0.2">
      <c r="A4199" t="s">
        <v>15417</v>
      </c>
      <c r="B4199" t="s">
        <v>15418</v>
      </c>
      <c r="C4199" t="s">
        <v>15419</v>
      </c>
      <c r="D4199" s="3" t="b">
        <f>NOT(ISNA(VLOOKUP(A4199,des!B:B,1,FALSE)))</f>
        <v>0</v>
      </c>
      <c r="E4199" s="3" t="str">
        <f>IF(D4199,VLOOKUP(A4199,des!B:Q,11,FALSE),"")</f>
        <v/>
      </c>
      <c r="F4199" s="3" t="b">
        <f t="shared" si="260"/>
        <v>0</v>
      </c>
      <c r="G4199" s="3" t="str">
        <f t="shared" si="261"/>
        <v/>
      </c>
      <c r="H4199" s="3" t="str">
        <f>IF(D4199,VLOOKUP(A4199,des!B:Q,12,FALSE),"")</f>
        <v/>
      </c>
      <c r="I4199" s="3" t="b">
        <f t="shared" si="262"/>
        <v>0</v>
      </c>
      <c r="J4199" s="3" t="str">
        <f t="shared" si="263"/>
        <v/>
      </c>
    </row>
    <row r="4200" spans="1:10" x14ac:dyDescent="0.2">
      <c r="A4200" t="s">
        <v>15420</v>
      </c>
      <c r="B4200" t="s">
        <v>15421</v>
      </c>
      <c r="C4200" t="s">
        <v>15422</v>
      </c>
      <c r="D4200" s="3" t="b">
        <f>NOT(ISNA(VLOOKUP(A4200,des!B:B,1,FALSE)))</f>
        <v>0</v>
      </c>
      <c r="E4200" s="3" t="str">
        <f>IF(D4200,VLOOKUP(A4200,des!B:Q,11,FALSE),"")</f>
        <v/>
      </c>
      <c r="F4200" s="3" t="b">
        <f t="shared" si="260"/>
        <v>0</v>
      </c>
      <c r="G4200" s="3" t="str">
        <f t="shared" si="261"/>
        <v/>
      </c>
      <c r="H4200" s="3" t="str">
        <f>IF(D4200,VLOOKUP(A4200,des!B:Q,12,FALSE),"")</f>
        <v/>
      </c>
      <c r="I4200" s="3" t="b">
        <f t="shared" si="262"/>
        <v>0</v>
      </c>
      <c r="J4200" s="3" t="str">
        <f t="shared" si="263"/>
        <v/>
      </c>
    </row>
    <row r="4201" spans="1:10" x14ac:dyDescent="0.2">
      <c r="A4201" t="s">
        <v>15423</v>
      </c>
      <c r="B4201" t="s">
        <v>15424</v>
      </c>
      <c r="C4201" t="s">
        <v>15425</v>
      </c>
      <c r="D4201" s="3" t="b">
        <f>NOT(ISNA(VLOOKUP(A4201,des!B:B,1,FALSE)))</f>
        <v>0</v>
      </c>
      <c r="E4201" s="3" t="str">
        <f>IF(D4201,VLOOKUP(A4201,des!B:Q,11,FALSE),"")</f>
        <v/>
      </c>
      <c r="F4201" s="3" t="b">
        <f t="shared" si="260"/>
        <v>0</v>
      </c>
      <c r="G4201" s="3" t="str">
        <f t="shared" si="261"/>
        <v/>
      </c>
      <c r="H4201" s="3" t="str">
        <f>IF(D4201,VLOOKUP(A4201,des!B:Q,12,FALSE),"")</f>
        <v/>
      </c>
      <c r="I4201" s="3" t="b">
        <f t="shared" si="262"/>
        <v>0</v>
      </c>
      <c r="J4201" s="3" t="str">
        <f t="shared" si="263"/>
        <v/>
      </c>
    </row>
    <row r="4202" spans="1:10" x14ac:dyDescent="0.2">
      <c r="A4202" t="s">
        <v>15426</v>
      </c>
      <c r="B4202" t="s">
        <v>15427</v>
      </c>
      <c r="C4202" t="s">
        <v>15428</v>
      </c>
      <c r="D4202" s="3" t="b">
        <f>NOT(ISNA(VLOOKUP(A4202,des!B:B,1,FALSE)))</f>
        <v>0</v>
      </c>
      <c r="E4202" s="3" t="str">
        <f>IF(D4202,VLOOKUP(A4202,des!B:Q,11,FALSE),"")</f>
        <v/>
      </c>
      <c r="F4202" s="3" t="b">
        <f t="shared" si="260"/>
        <v>0</v>
      </c>
      <c r="G4202" s="3" t="str">
        <f t="shared" si="261"/>
        <v/>
      </c>
      <c r="H4202" s="3" t="str">
        <f>IF(D4202,VLOOKUP(A4202,des!B:Q,12,FALSE),"")</f>
        <v/>
      </c>
      <c r="I4202" s="3" t="b">
        <f t="shared" si="262"/>
        <v>0</v>
      </c>
      <c r="J4202" s="3" t="str">
        <f t="shared" si="263"/>
        <v/>
      </c>
    </row>
    <row r="4203" spans="1:10" x14ac:dyDescent="0.2">
      <c r="A4203" t="s">
        <v>15429</v>
      </c>
      <c r="B4203" t="s">
        <v>15430</v>
      </c>
      <c r="C4203" t="s">
        <v>15431</v>
      </c>
      <c r="D4203" s="3" t="b">
        <f>NOT(ISNA(VLOOKUP(A4203,des!B:B,1,FALSE)))</f>
        <v>0</v>
      </c>
      <c r="E4203" s="3" t="str">
        <f>IF(D4203,VLOOKUP(A4203,des!B:Q,11,FALSE),"")</f>
        <v/>
      </c>
      <c r="F4203" s="3" t="b">
        <f t="shared" si="260"/>
        <v>0</v>
      </c>
      <c r="G4203" s="3" t="str">
        <f t="shared" si="261"/>
        <v/>
      </c>
      <c r="H4203" s="3" t="str">
        <f>IF(D4203,VLOOKUP(A4203,des!B:Q,12,FALSE),"")</f>
        <v/>
      </c>
      <c r="I4203" s="3" t="b">
        <f t="shared" si="262"/>
        <v>0</v>
      </c>
      <c r="J4203" s="3" t="str">
        <f t="shared" si="263"/>
        <v/>
      </c>
    </row>
    <row r="4204" spans="1:10" x14ac:dyDescent="0.2">
      <c r="A4204" t="s">
        <v>15432</v>
      </c>
      <c r="B4204" t="s">
        <v>15433</v>
      </c>
      <c r="C4204" t="s">
        <v>15434</v>
      </c>
      <c r="D4204" s="3" t="b">
        <f>NOT(ISNA(VLOOKUP(A4204,des!B:B,1,FALSE)))</f>
        <v>0</v>
      </c>
      <c r="E4204" s="3" t="str">
        <f>IF(D4204,VLOOKUP(A4204,des!B:Q,11,FALSE),"")</f>
        <v/>
      </c>
      <c r="F4204" s="3" t="b">
        <f t="shared" si="260"/>
        <v>0</v>
      </c>
      <c r="G4204" s="3" t="str">
        <f t="shared" si="261"/>
        <v/>
      </c>
      <c r="H4204" s="3" t="str">
        <f>IF(D4204,VLOOKUP(A4204,des!B:Q,12,FALSE),"")</f>
        <v/>
      </c>
      <c r="I4204" s="3" t="b">
        <f t="shared" si="262"/>
        <v>0</v>
      </c>
      <c r="J4204" s="3" t="str">
        <f t="shared" si="263"/>
        <v/>
      </c>
    </row>
    <row r="4205" spans="1:10" x14ac:dyDescent="0.2">
      <c r="A4205" t="s">
        <v>15435</v>
      </c>
      <c r="B4205" t="s">
        <v>15436</v>
      </c>
      <c r="C4205" t="s">
        <v>15437</v>
      </c>
      <c r="D4205" s="3" t="b">
        <f>NOT(ISNA(VLOOKUP(A4205,des!B:B,1,FALSE)))</f>
        <v>0</v>
      </c>
      <c r="E4205" s="3" t="str">
        <f>IF(D4205,VLOOKUP(A4205,des!B:Q,11,FALSE),"")</f>
        <v/>
      </c>
      <c r="F4205" s="3" t="b">
        <f t="shared" si="260"/>
        <v>0</v>
      </c>
      <c r="G4205" s="3" t="str">
        <f t="shared" si="261"/>
        <v/>
      </c>
      <c r="H4205" s="3" t="str">
        <f>IF(D4205,VLOOKUP(A4205,des!B:Q,12,FALSE),"")</f>
        <v/>
      </c>
      <c r="I4205" s="3" t="b">
        <f t="shared" si="262"/>
        <v>0</v>
      </c>
      <c r="J4205" s="3" t="str">
        <f t="shared" si="263"/>
        <v/>
      </c>
    </row>
    <row r="4206" spans="1:10" x14ac:dyDescent="0.2">
      <c r="A4206" t="s">
        <v>15438</v>
      </c>
      <c r="B4206" t="s">
        <v>15439</v>
      </c>
      <c r="C4206" t="s">
        <v>15440</v>
      </c>
      <c r="D4206" s="3" t="b">
        <f>NOT(ISNA(VLOOKUP(A4206,des!B:B,1,FALSE)))</f>
        <v>0</v>
      </c>
      <c r="E4206" s="3" t="str">
        <f>IF(D4206,VLOOKUP(A4206,des!B:Q,11,FALSE),"")</f>
        <v/>
      </c>
      <c r="F4206" s="3" t="b">
        <f t="shared" si="260"/>
        <v>0</v>
      </c>
      <c r="G4206" s="3" t="str">
        <f t="shared" si="261"/>
        <v/>
      </c>
      <c r="H4206" s="3" t="str">
        <f>IF(D4206,VLOOKUP(A4206,des!B:Q,12,FALSE),"")</f>
        <v/>
      </c>
      <c r="I4206" s="3" t="b">
        <f t="shared" si="262"/>
        <v>0</v>
      </c>
      <c r="J4206" s="3" t="str">
        <f t="shared" si="263"/>
        <v/>
      </c>
    </row>
    <row r="4207" spans="1:10" x14ac:dyDescent="0.2">
      <c r="A4207" t="s">
        <v>15441</v>
      </c>
      <c r="B4207" t="s">
        <v>15442</v>
      </c>
      <c r="C4207" t="s">
        <v>15443</v>
      </c>
      <c r="D4207" s="3" t="b">
        <f>NOT(ISNA(VLOOKUP(A4207,des!B:B,1,FALSE)))</f>
        <v>0</v>
      </c>
      <c r="E4207" s="3" t="str">
        <f>IF(D4207,VLOOKUP(A4207,des!B:Q,11,FALSE),"")</f>
        <v/>
      </c>
      <c r="F4207" s="3" t="b">
        <f t="shared" si="260"/>
        <v>0</v>
      </c>
      <c r="G4207" s="3" t="str">
        <f t="shared" si="261"/>
        <v/>
      </c>
      <c r="H4207" s="3" t="str">
        <f>IF(D4207,VLOOKUP(A4207,des!B:Q,12,FALSE),"")</f>
        <v/>
      </c>
      <c r="I4207" s="3" t="b">
        <f t="shared" si="262"/>
        <v>0</v>
      </c>
      <c r="J4207" s="3" t="str">
        <f t="shared" si="263"/>
        <v/>
      </c>
    </row>
    <row r="4208" spans="1:10" x14ac:dyDescent="0.2">
      <c r="A4208" t="s">
        <v>15444</v>
      </c>
      <c r="B4208" t="s">
        <v>15445</v>
      </c>
      <c r="C4208" t="s">
        <v>15446</v>
      </c>
      <c r="D4208" s="3" t="b">
        <f>NOT(ISNA(VLOOKUP(A4208,des!B:B,1,FALSE)))</f>
        <v>0</v>
      </c>
      <c r="E4208" s="3" t="str">
        <f>IF(D4208,VLOOKUP(A4208,des!B:Q,11,FALSE),"")</f>
        <v/>
      </c>
      <c r="F4208" s="3" t="b">
        <f t="shared" si="260"/>
        <v>0</v>
      </c>
      <c r="G4208" s="3" t="str">
        <f t="shared" si="261"/>
        <v/>
      </c>
      <c r="H4208" s="3" t="str">
        <f>IF(D4208,VLOOKUP(A4208,des!B:Q,12,FALSE),"")</f>
        <v/>
      </c>
      <c r="I4208" s="3" t="b">
        <f t="shared" si="262"/>
        <v>0</v>
      </c>
      <c r="J4208" s="3" t="str">
        <f t="shared" si="263"/>
        <v/>
      </c>
    </row>
    <row r="4209" spans="1:10" x14ac:dyDescent="0.2">
      <c r="A4209" t="s">
        <v>15447</v>
      </c>
      <c r="B4209" t="s">
        <v>15448</v>
      </c>
      <c r="C4209" t="s">
        <v>15449</v>
      </c>
      <c r="D4209" s="3" t="b">
        <f>NOT(ISNA(VLOOKUP(A4209,des!B:B,1,FALSE)))</f>
        <v>0</v>
      </c>
      <c r="E4209" s="3" t="str">
        <f>IF(D4209,VLOOKUP(A4209,des!B:Q,11,FALSE),"")</f>
        <v/>
      </c>
      <c r="F4209" s="3" t="b">
        <f t="shared" si="260"/>
        <v>0</v>
      </c>
      <c r="G4209" s="3" t="str">
        <f t="shared" si="261"/>
        <v/>
      </c>
      <c r="H4209" s="3" t="str">
        <f>IF(D4209,VLOOKUP(A4209,des!B:Q,12,FALSE),"")</f>
        <v/>
      </c>
      <c r="I4209" s="3" t="b">
        <f t="shared" si="262"/>
        <v>0</v>
      </c>
      <c r="J4209" s="3" t="str">
        <f t="shared" si="263"/>
        <v/>
      </c>
    </row>
    <row r="4210" spans="1:10" x14ac:dyDescent="0.2">
      <c r="A4210" t="s">
        <v>15450</v>
      </c>
      <c r="B4210" t="s">
        <v>15451</v>
      </c>
      <c r="C4210" t="s">
        <v>15452</v>
      </c>
      <c r="D4210" s="3" t="b">
        <f>NOT(ISNA(VLOOKUP(A4210,des!B:B,1,FALSE)))</f>
        <v>0</v>
      </c>
      <c r="E4210" s="3" t="str">
        <f>IF(D4210,VLOOKUP(A4210,des!B:Q,11,FALSE),"")</f>
        <v/>
      </c>
      <c r="F4210" s="3" t="b">
        <f t="shared" si="260"/>
        <v>0</v>
      </c>
      <c r="G4210" s="3" t="str">
        <f t="shared" si="261"/>
        <v/>
      </c>
      <c r="H4210" s="3" t="str">
        <f>IF(D4210,VLOOKUP(A4210,des!B:Q,12,FALSE),"")</f>
        <v/>
      </c>
      <c r="I4210" s="3" t="b">
        <f t="shared" si="262"/>
        <v>0</v>
      </c>
      <c r="J4210" s="3" t="str">
        <f t="shared" si="263"/>
        <v/>
      </c>
    </row>
    <row r="4211" spans="1:10" x14ac:dyDescent="0.2">
      <c r="A4211" t="s">
        <v>15453</v>
      </c>
      <c r="B4211" t="s">
        <v>15454</v>
      </c>
      <c r="C4211" t="s">
        <v>15455</v>
      </c>
      <c r="D4211" s="3" t="b">
        <f>NOT(ISNA(VLOOKUP(A4211,des!B:B,1,FALSE)))</f>
        <v>0</v>
      </c>
      <c r="E4211" s="3" t="str">
        <f>IF(D4211,VLOOKUP(A4211,des!B:Q,11,FALSE),"")</f>
        <v/>
      </c>
      <c r="F4211" s="3" t="b">
        <f t="shared" si="260"/>
        <v>0</v>
      </c>
      <c r="G4211" s="3" t="str">
        <f t="shared" si="261"/>
        <v/>
      </c>
      <c r="H4211" s="3" t="str">
        <f>IF(D4211,VLOOKUP(A4211,des!B:Q,12,FALSE),"")</f>
        <v/>
      </c>
      <c r="I4211" s="3" t="b">
        <f t="shared" si="262"/>
        <v>0</v>
      </c>
      <c r="J4211" s="3" t="str">
        <f t="shared" si="263"/>
        <v/>
      </c>
    </row>
    <row r="4212" spans="1:10" x14ac:dyDescent="0.2">
      <c r="A4212" t="s">
        <v>15456</v>
      </c>
      <c r="B4212" t="s">
        <v>15457</v>
      </c>
      <c r="C4212" t="s">
        <v>15458</v>
      </c>
      <c r="D4212" s="3" t="b">
        <f>NOT(ISNA(VLOOKUP(A4212,des!B:B,1,FALSE)))</f>
        <v>0</v>
      </c>
      <c r="E4212" s="3" t="str">
        <f>IF(D4212,VLOOKUP(A4212,des!B:Q,11,FALSE),"")</f>
        <v/>
      </c>
      <c r="F4212" s="3" t="b">
        <f t="shared" si="260"/>
        <v>0</v>
      </c>
      <c r="G4212" s="3" t="str">
        <f t="shared" si="261"/>
        <v/>
      </c>
      <c r="H4212" s="3" t="str">
        <f>IF(D4212,VLOOKUP(A4212,des!B:Q,12,FALSE),"")</f>
        <v/>
      </c>
      <c r="I4212" s="3" t="b">
        <f t="shared" si="262"/>
        <v>0</v>
      </c>
      <c r="J4212" s="3" t="str">
        <f t="shared" si="263"/>
        <v/>
      </c>
    </row>
    <row r="4213" spans="1:10" x14ac:dyDescent="0.2">
      <c r="A4213" t="s">
        <v>15459</v>
      </c>
      <c r="B4213" t="s">
        <v>15460</v>
      </c>
      <c r="C4213" t="s">
        <v>15461</v>
      </c>
      <c r="D4213" s="3" t="b">
        <f>NOT(ISNA(VLOOKUP(A4213,des!B:B,1,FALSE)))</f>
        <v>0</v>
      </c>
      <c r="E4213" s="3" t="str">
        <f>IF(D4213,VLOOKUP(A4213,des!B:Q,11,FALSE),"")</f>
        <v/>
      </c>
      <c r="F4213" s="3" t="b">
        <f t="shared" si="260"/>
        <v>0</v>
      </c>
      <c r="G4213" s="3" t="str">
        <f t="shared" si="261"/>
        <v/>
      </c>
      <c r="H4213" s="3" t="str">
        <f>IF(D4213,VLOOKUP(A4213,des!B:Q,12,FALSE),"")</f>
        <v/>
      </c>
      <c r="I4213" s="3" t="b">
        <f t="shared" si="262"/>
        <v>0</v>
      </c>
      <c r="J4213" s="3" t="str">
        <f t="shared" si="263"/>
        <v/>
      </c>
    </row>
    <row r="4214" spans="1:10" x14ac:dyDescent="0.2">
      <c r="A4214" t="s">
        <v>15462</v>
      </c>
      <c r="B4214" t="s">
        <v>15463</v>
      </c>
      <c r="C4214" t="s">
        <v>15464</v>
      </c>
      <c r="D4214" s="3" t="b">
        <f>NOT(ISNA(VLOOKUP(A4214,des!B:B,1,FALSE)))</f>
        <v>0</v>
      </c>
      <c r="E4214" s="3" t="str">
        <f>IF(D4214,VLOOKUP(A4214,des!B:Q,11,FALSE),"")</f>
        <v/>
      </c>
      <c r="F4214" s="3" t="b">
        <f t="shared" si="260"/>
        <v>0</v>
      </c>
      <c r="G4214" s="3" t="str">
        <f t="shared" si="261"/>
        <v/>
      </c>
      <c r="H4214" s="3" t="str">
        <f>IF(D4214,VLOOKUP(A4214,des!B:Q,12,FALSE),"")</f>
        <v/>
      </c>
      <c r="I4214" s="3" t="b">
        <f t="shared" si="262"/>
        <v>0</v>
      </c>
      <c r="J4214" s="3" t="str">
        <f t="shared" si="263"/>
        <v/>
      </c>
    </row>
    <row r="4215" spans="1:10" x14ac:dyDescent="0.2">
      <c r="A4215" t="s">
        <v>15465</v>
      </c>
      <c r="B4215" t="s">
        <v>15466</v>
      </c>
      <c r="C4215" t="s">
        <v>15467</v>
      </c>
      <c r="D4215" s="3" t="b">
        <f>NOT(ISNA(VLOOKUP(A4215,des!B:B,1,FALSE)))</f>
        <v>0</v>
      </c>
      <c r="E4215" s="3" t="str">
        <f>IF(D4215,VLOOKUP(A4215,des!B:Q,11,FALSE),"")</f>
        <v/>
      </c>
      <c r="F4215" s="3" t="b">
        <f t="shared" si="260"/>
        <v>0</v>
      </c>
      <c r="G4215" s="3" t="str">
        <f t="shared" si="261"/>
        <v/>
      </c>
      <c r="H4215" s="3" t="str">
        <f>IF(D4215,VLOOKUP(A4215,des!B:Q,12,FALSE),"")</f>
        <v/>
      </c>
      <c r="I4215" s="3" t="b">
        <f t="shared" si="262"/>
        <v>0</v>
      </c>
      <c r="J4215" s="3" t="str">
        <f t="shared" si="263"/>
        <v/>
      </c>
    </row>
    <row r="4216" spans="1:10" x14ac:dyDescent="0.2">
      <c r="A4216" t="s">
        <v>15468</v>
      </c>
      <c r="B4216" t="s">
        <v>15469</v>
      </c>
      <c r="C4216" t="s">
        <v>15470</v>
      </c>
      <c r="D4216" s="3" t="b">
        <f>NOT(ISNA(VLOOKUP(A4216,des!B:B,1,FALSE)))</f>
        <v>0</v>
      </c>
      <c r="E4216" s="3" t="str">
        <f>IF(D4216,VLOOKUP(A4216,des!B:Q,11,FALSE),"")</f>
        <v/>
      </c>
      <c r="F4216" s="3" t="b">
        <f t="shared" si="260"/>
        <v>0</v>
      </c>
      <c r="G4216" s="3" t="str">
        <f t="shared" si="261"/>
        <v/>
      </c>
      <c r="H4216" s="3" t="str">
        <f>IF(D4216,VLOOKUP(A4216,des!B:Q,12,FALSE),"")</f>
        <v/>
      </c>
      <c r="I4216" s="3" t="b">
        <f t="shared" si="262"/>
        <v>0</v>
      </c>
      <c r="J4216" s="3" t="str">
        <f t="shared" si="263"/>
        <v/>
      </c>
    </row>
    <row r="4217" spans="1:10" x14ac:dyDescent="0.2">
      <c r="A4217" t="s">
        <v>15471</v>
      </c>
      <c r="B4217" t="s">
        <v>15472</v>
      </c>
      <c r="C4217" t="s">
        <v>15473</v>
      </c>
      <c r="D4217" s="3" t="b">
        <f>NOT(ISNA(VLOOKUP(A4217,des!B:B,1,FALSE)))</f>
        <v>0</v>
      </c>
      <c r="E4217" s="3" t="str">
        <f>IF(D4217,VLOOKUP(A4217,des!B:Q,11,FALSE),"")</f>
        <v/>
      </c>
      <c r="F4217" s="3" t="b">
        <f t="shared" si="260"/>
        <v>0</v>
      </c>
      <c r="G4217" s="3" t="str">
        <f t="shared" si="261"/>
        <v/>
      </c>
      <c r="H4217" s="3" t="str">
        <f>IF(D4217,VLOOKUP(A4217,des!B:Q,12,FALSE),"")</f>
        <v/>
      </c>
      <c r="I4217" s="3" t="b">
        <f t="shared" si="262"/>
        <v>0</v>
      </c>
      <c r="J4217" s="3" t="str">
        <f t="shared" si="263"/>
        <v/>
      </c>
    </row>
    <row r="4218" spans="1:10" x14ac:dyDescent="0.2">
      <c r="A4218" t="s">
        <v>15474</v>
      </c>
      <c r="B4218" t="s">
        <v>15475</v>
      </c>
      <c r="C4218" t="s">
        <v>15476</v>
      </c>
      <c r="D4218" s="3" t="b">
        <f>NOT(ISNA(VLOOKUP(A4218,des!B:B,1,FALSE)))</f>
        <v>0</v>
      </c>
      <c r="E4218" s="3" t="str">
        <f>IF(D4218,VLOOKUP(A4218,des!B:Q,11,FALSE),"")</f>
        <v/>
      </c>
      <c r="F4218" s="3" t="b">
        <f t="shared" si="260"/>
        <v>0</v>
      </c>
      <c r="G4218" s="3" t="str">
        <f t="shared" si="261"/>
        <v/>
      </c>
      <c r="H4218" s="3" t="str">
        <f>IF(D4218,VLOOKUP(A4218,des!B:Q,12,FALSE),"")</f>
        <v/>
      </c>
      <c r="I4218" s="3" t="b">
        <f t="shared" si="262"/>
        <v>0</v>
      </c>
      <c r="J4218" s="3" t="str">
        <f t="shared" si="263"/>
        <v/>
      </c>
    </row>
    <row r="4219" spans="1:10" x14ac:dyDescent="0.2">
      <c r="A4219" t="s">
        <v>15477</v>
      </c>
      <c r="B4219" t="s">
        <v>15478</v>
      </c>
      <c r="C4219" t="s">
        <v>15479</v>
      </c>
      <c r="D4219" s="3" t="b">
        <f>NOT(ISNA(VLOOKUP(A4219,des!B:B,1,FALSE)))</f>
        <v>0</v>
      </c>
      <c r="E4219" s="3" t="str">
        <f>IF(D4219,VLOOKUP(A4219,des!B:Q,11,FALSE),"")</f>
        <v/>
      </c>
      <c r="F4219" s="3" t="b">
        <f t="shared" si="260"/>
        <v>0</v>
      </c>
      <c r="G4219" s="3" t="str">
        <f t="shared" si="261"/>
        <v/>
      </c>
      <c r="H4219" s="3" t="str">
        <f>IF(D4219,VLOOKUP(A4219,des!B:Q,12,FALSE),"")</f>
        <v/>
      </c>
      <c r="I4219" s="3" t="b">
        <f t="shared" si="262"/>
        <v>0</v>
      </c>
      <c r="J4219" s="3" t="str">
        <f t="shared" si="263"/>
        <v/>
      </c>
    </row>
    <row r="4220" spans="1:10" x14ac:dyDescent="0.2">
      <c r="A4220" t="s">
        <v>15480</v>
      </c>
      <c r="B4220" t="s">
        <v>15481</v>
      </c>
      <c r="C4220" t="s">
        <v>15482</v>
      </c>
      <c r="D4220" s="3" t="b">
        <f>NOT(ISNA(VLOOKUP(A4220,des!B:B,1,FALSE)))</f>
        <v>0</v>
      </c>
      <c r="E4220" s="3" t="str">
        <f>IF(D4220,VLOOKUP(A4220,des!B:Q,11,FALSE),"")</f>
        <v/>
      </c>
      <c r="F4220" s="3" t="b">
        <f t="shared" si="260"/>
        <v>0</v>
      </c>
      <c r="G4220" s="3" t="str">
        <f t="shared" si="261"/>
        <v/>
      </c>
      <c r="H4220" s="3" t="str">
        <f>IF(D4220,VLOOKUP(A4220,des!B:Q,12,FALSE),"")</f>
        <v/>
      </c>
      <c r="I4220" s="3" t="b">
        <f t="shared" si="262"/>
        <v>0</v>
      </c>
      <c r="J4220" s="3" t="str">
        <f t="shared" si="263"/>
        <v/>
      </c>
    </row>
    <row r="4221" spans="1:10" x14ac:dyDescent="0.2">
      <c r="A4221" t="s">
        <v>15483</v>
      </c>
      <c r="B4221" t="s">
        <v>15484</v>
      </c>
      <c r="C4221" t="s">
        <v>15485</v>
      </c>
      <c r="D4221" s="3" t="b">
        <f>NOT(ISNA(VLOOKUP(A4221,des!B:B,1,FALSE)))</f>
        <v>0</v>
      </c>
      <c r="E4221" s="3" t="str">
        <f>IF(D4221,VLOOKUP(A4221,des!B:Q,11,FALSE),"")</f>
        <v/>
      </c>
      <c r="F4221" s="3" t="b">
        <f t="shared" si="260"/>
        <v>0</v>
      </c>
      <c r="G4221" s="3" t="str">
        <f t="shared" si="261"/>
        <v/>
      </c>
      <c r="H4221" s="3" t="str">
        <f>IF(D4221,VLOOKUP(A4221,des!B:Q,12,FALSE),"")</f>
        <v/>
      </c>
      <c r="I4221" s="3" t="b">
        <f t="shared" si="262"/>
        <v>0</v>
      </c>
      <c r="J4221" s="3" t="str">
        <f t="shared" si="263"/>
        <v/>
      </c>
    </row>
    <row r="4222" spans="1:10" x14ac:dyDescent="0.2">
      <c r="A4222" t="s">
        <v>15486</v>
      </c>
      <c r="B4222" t="s">
        <v>15487</v>
      </c>
      <c r="C4222" t="s">
        <v>15488</v>
      </c>
      <c r="D4222" s="3" t="b">
        <f>NOT(ISNA(VLOOKUP(A4222,des!B:B,1,FALSE)))</f>
        <v>0</v>
      </c>
      <c r="E4222" s="3" t="str">
        <f>IF(D4222,VLOOKUP(A4222,des!B:Q,11,FALSE),"")</f>
        <v/>
      </c>
      <c r="F4222" s="3" t="b">
        <f t="shared" si="260"/>
        <v>0</v>
      </c>
      <c r="G4222" s="3" t="str">
        <f t="shared" si="261"/>
        <v/>
      </c>
      <c r="H4222" s="3" t="str">
        <f>IF(D4222,VLOOKUP(A4222,des!B:Q,12,FALSE),"")</f>
        <v/>
      </c>
      <c r="I4222" s="3" t="b">
        <f t="shared" si="262"/>
        <v>0</v>
      </c>
      <c r="J4222" s="3" t="str">
        <f t="shared" si="263"/>
        <v/>
      </c>
    </row>
    <row r="4223" spans="1:10" x14ac:dyDescent="0.2">
      <c r="A4223" t="s">
        <v>15489</v>
      </c>
      <c r="B4223" t="s">
        <v>15490</v>
      </c>
      <c r="C4223" t="s">
        <v>15491</v>
      </c>
      <c r="D4223" s="3" t="b">
        <f>NOT(ISNA(VLOOKUP(A4223,des!B:B,1,FALSE)))</f>
        <v>0</v>
      </c>
      <c r="E4223" s="3" t="str">
        <f>IF(D4223,VLOOKUP(A4223,des!B:Q,11,FALSE),"")</f>
        <v/>
      </c>
      <c r="F4223" s="3" t="b">
        <f t="shared" si="260"/>
        <v>0</v>
      </c>
      <c r="G4223" s="3" t="str">
        <f t="shared" si="261"/>
        <v/>
      </c>
      <c r="H4223" s="3" t="str">
        <f>IF(D4223,VLOOKUP(A4223,des!B:Q,12,FALSE),"")</f>
        <v/>
      </c>
      <c r="I4223" s="3" t="b">
        <f t="shared" si="262"/>
        <v>0</v>
      </c>
      <c r="J4223" s="3" t="str">
        <f t="shared" si="263"/>
        <v/>
      </c>
    </row>
    <row r="4224" spans="1:10" x14ac:dyDescent="0.2">
      <c r="A4224" t="s">
        <v>15492</v>
      </c>
      <c r="B4224" t="s">
        <v>15493</v>
      </c>
      <c r="C4224" t="s">
        <v>15494</v>
      </c>
      <c r="D4224" s="3" t="b">
        <f>NOT(ISNA(VLOOKUP(A4224,des!B:B,1,FALSE)))</f>
        <v>0</v>
      </c>
      <c r="E4224" s="3" t="str">
        <f>IF(D4224,VLOOKUP(A4224,des!B:Q,11,FALSE),"")</f>
        <v/>
      </c>
      <c r="F4224" s="3" t="b">
        <f t="shared" si="260"/>
        <v>0</v>
      </c>
      <c r="G4224" s="3" t="str">
        <f t="shared" si="261"/>
        <v/>
      </c>
      <c r="H4224" s="3" t="str">
        <f>IF(D4224,VLOOKUP(A4224,des!B:Q,12,FALSE),"")</f>
        <v/>
      </c>
      <c r="I4224" s="3" t="b">
        <f t="shared" si="262"/>
        <v>0</v>
      </c>
      <c r="J4224" s="3" t="str">
        <f t="shared" si="263"/>
        <v/>
      </c>
    </row>
    <row r="4225" spans="1:10" x14ac:dyDescent="0.2">
      <c r="A4225" t="s">
        <v>15495</v>
      </c>
      <c r="B4225" t="s">
        <v>15496</v>
      </c>
      <c r="C4225" t="s">
        <v>15497</v>
      </c>
      <c r="D4225" s="3" t="b">
        <f>NOT(ISNA(VLOOKUP(A4225,des!B:B,1,FALSE)))</f>
        <v>0</v>
      </c>
      <c r="E4225" s="3" t="str">
        <f>IF(D4225,VLOOKUP(A4225,des!B:Q,11,FALSE),"")</f>
        <v/>
      </c>
      <c r="F4225" s="3" t="b">
        <f t="shared" si="260"/>
        <v>0</v>
      </c>
      <c r="G4225" s="3" t="str">
        <f t="shared" si="261"/>
        <v/>
      </c>
      <c r="H4225" s="3" t="str">
        <f>IF(D4225,VLOOKUP(A4225,des!B:Q,12,FALSE),"")</f>
        <v/>
      </c>
      <c r="I4225" s="3" t="b">
        <f t="shared" si="262"/>
        <v>0</v>
      </c>
      <c r="J4225" s="3" t="str">
        <f t="shared" si="263"/>
        <v/>
      </c>
    </row>
    <row r="4226" spans="1:10" x14ac:dyDescent="0.2">
      <c r="A4226" t="s">
        <v>15498</v>
      </c>
      <c r="B4226" t="s">
        <v>15499</v>
      </c>
      <c r="C4226" t="s">
        <v>15500</v>
      </c>
      <c r="D4226" s="3" t="b">
        <f>NOT(ISNA(VLOOKUP(A4226,des!B:B,1,FALSE)))</f>
        <v>0</v>
      </c>
      <c r="E4226" s="3" t="str">
        <f>IF(D4226,VLOOKUP(A4226,des!B:Q,11,FALSE),"")</f>
        <v/>
      </c>
      <c r="F4226" s="3" t="b">
        <f t="shared" si="260"/>
        <v>0</v>
      </c>
      <c r="G4226" s="3" t="str">
        <f t="shared" si="261"/>
        <v/>
      </c>
      <c r="H4226" s="3" t="str">
        <f>IF(D4226,VLOOKUP(A4226,des!B:Q,12,FALSE),"")</f>
        <v/>
      </c>
      <c r="I4226" s="3" t="b">
        <f t="shared" si="262"/>
        <v>0</v>
      </c>
      <c r="J4226" s="3" t="str">
        <f t="shared" si="263"/>
        <v/>
      </c>
    </row>
    <row r="4227" spans="1:10" x14ac:dyDescent="0.2">
      <c r="A4227" t="s">
        <v>15501</v>
      </c>
      <c r="B4227" t="s">
        <v>15502</v>
      </c>
      <c r="C4227" t="s">
        <v>15503</v>
      </c>
      <c r="D4227" s="3" t="b">
        <f>NOT(ISNA(VLOOKUP(A4227,des!B:B,1,FALSE)))</f>
        <v>0</v>
      </c>
      <c r="E4227" s="3" t="str">
        <f>IF(D4227,VLOOKUP(A4227,des!B:Q,11,FALSE),"")</f>
        <v/>
      </c>
      <c r="F4227" s="3" t="b">
        <f t="shared" si="260"/>
        <v>0</v>
      </c>
      <c r="G4227" s="3" t="str">
        <f t="shared" si="261"/>
        <v/>
      </c>
      <c r="H4227" s="3" t="str">
        <f>IF(D4227,VLOOKUP(A4227,des!B:Q,12,FALSE),"")</f>
        <v/>
      </c>
      <c r="I4227" s="3" t="b">
        <f t="shared" si="262"/>
        <v>0</v>
      </c>
      <c r="J4227" s="3" t="str">
        <f t="shared" si="263"/>
        <v/>
      </c>
    </row>
    <row r="4228" spans="1:10" x14ac:dyDescent="0.2">
      <c r="A4228" t="s">
        <v>15504</v>
      </c>
      <c r="B4228" t="s">
        <v>15505</v>
      </c>
      <c r="C4228" t="s">
        <v>15506</v>
      </c>
      <c r="D4228" s="3" t="b">
        <f>NOT(ISNA(VLOOKUP(A4228,des!B:B,1,FALSE)))</f>
        <v>0</v>
      </c>
      <c r="E4228" s="3" t="str">
        <f>IF(D4228,VLOOKUP(A4228,des!B:Q,11,FALSE),"")</f>
        <v/>
      </c>
      <c r="F4228" s="3" t="b">
        <f t="shared" si="260"/>
        <v>0</v>
      </c>
      <c r="G4228" s="3" t="str">
        <f t="shared" si="261"/>
        <v/>
      </c>
      <c r="H4228" s="3" t="str">
        <f>IF(D4228,VLOOKUP(A4228,des!B:Q,12,FALSE),"")</f>
        <v/>
      </c>
      <c r="I4228" s="3" t="b">
        <f t="shared" si="262"/>
        <v>0</v>
      </c>
      <c r="J4228" s="3" t="str">
        <f t="shared" si="263"/>
        <v/>
      </c>
    </row>
    <row r="4229" spans="1:10" x14ac:dyDescent="0.2">
      <c r="A4229" t="s">
        <v>15507</v>
      </c>
      <c r="B4229" t="s">
        <v>15508</v>
      </c>
      <c r="C4229" t="s">
        <v>15509</v>
      </c>
      <c r="D4229" s="3" t="b">
        <f>NOT(ISNA(VLOOKUP(A4229,des!B:B,1,FALSE)))</f>
        <v>0</v>
      </c>
      <c r="E4229" s="3" t="str">
        <f>IF(D4229,VLOOKUP(A4229,des!B:Q,11,FALSE),"")</f>
        <v/>
      </c>
      <c r="F4229" s="3" t="b">
        <f t="shared" ref="F4229:F4292" si="264">IF(D4229,IF(E4229&lt;&gt;B4229,TRUE,FALSE),FALSE)</f>
        <v>0</v>
      </c>
      <c r="G4229" s="3" t="str">
        <f t="shared" si="261"/>
        <v/>
      </c>
      <c r="H4229" s="3" t="str">
        <f>IF(D4229,VLOOKUP(A4229,des!B:Q,12,FALSE),"")</f>
        <v/>
      </c>
      <c r="I4229" s="3" t="b">
        <f t="shared" si="262"/>
        <v>0</v>
      </c>
      <c r="J4229" s="3" t="str">
        <f t="shared" si="263"/>
        <v/>
      </c>
    </row>
    <row r="4230" spans="1:10" x14ac:dyDescent="0.2">
      <c r="A4230" t="s">
        <v>15510</v>
      </c>
      <c r="B4230" t="s">
        <v>15511</v>
      </c>
      <c r="C4230" t="s">
        <v>15512</v>
      </c>
      <c r="D4230" s="3" t="b">
        <f>NOT(ISNA(VLOOKUP(A4230,des!B:B,1,FALSE)))</f>
        <v>0</v>
      </c>
      <c r="E4230" s="3" t="str">
        <f>IF(D4230,VLOOKUP(A4230,des!B:Q,11,FALSE),"")</f>
        <v/>
      </c>
      <c r="F4230" s="3" t="b">
        <f t="shared" si="264"/>
        <v>0</v>
      </c>
      <c r="G4230" s="3" t="str">
        <f t="shared" ref="G4230:G4293" si="265">IF(F4230,CONCATENATE($A$1,A4230,$B$1,E4230,$C$1),"")</f>
        <v/>
      </c>
      <c r="H4230" s="3" t="str">
        <f>IF(D4230,VLOOKUP(A4230,des!B:Q,12,FALSE),"")</f>
        <v/>
      </c>
      <c r="I4230" s="3" t="b">
        <f t="shared" ref="I4230:I4293" si="266">IF(D4230,IF(H4230&lt;&gt;C4230,TRUE,FALSE),FALSE)</f>
        <v>0</v>
      </c>
      <c r="J4230" s="3" t="str">
        <f t="shared" ref="J4230:J4293" si="267">IF(I4230,CONCATENATE($A$2,A4230,$B$2,H4230,$C$2),"")</f>
        <v/>
      </c>
    </row>
    <row r="4231" spans="1:10" x14ac:dyDescent="0.2">
      <c r="A4231" t="s">
        <v>15513</v>
      </c>
      <c r="B4231" t="s">
        <v>15514</v>
      </c>
      <c r="C4231" t="s">
        <v>15515</v>
      </c>
      <c r="D4231" s="3" t="b">
        <f>NOT(ISNA(VLOOKUP(A4231,des!B:B,1,FALSE)))</f>
        <v>0</v>
      </c>
      <c r="E4231" s="3" t="str">
        <f>IF(D4231,VLOOKUP(A4231,des!B:Q,11,FALSE),"")</f>
        <v/>
      </c>
      <c r="F4231" s="3" t="b">
        <f t="shared" si="264"/>
        <v>0</v>
      </c>
      <c r="G4231" s="3" t="str">
        <f t="shared" si="265"/>
        <v/>
      </c>
      <c r="H4231" s="3" t="str">
        <f>IF(D4231,VLOOKUP(A4231,des!B:Q,12,FALSE),"")</f>
        <v/>
      </c>
      <c r="I4231" s="3" t="b">
        <f t="shared" si="266"/>
        <v>0</v>
      </c>
      <c r="J4231" s="3" t="str">
        <f t="shared" si="267"/>
        <v/>
      </c>
    </row>
    <row r="4232" spans="1:10" x14ac:dyDescent="0.2">
      <c r="A4232" t="s">
        <v>15516</v>
      </c>
      <c r="B4232" t="s">
        <v>15517</v>
      </c>
      <c r="C4232" t="s">
        <v>15518</v>
      </c>
      <c r="D4232" s="3" t="b">
        <f>NOT(ISNA(VLOOKUP(A4232,des!B:B,1,FALSE)))</f>
        <v>0</v>
      </c>
      <c r="E4232" s="3" t="str">
        <f>IF(D4232,VLOOKUP(A4232,des!B:Q,11,FALSE),"")</f>
        <v/>
      </c>
      <c r="F4232" s="3" t="b">
        <f t="shared" si="264"/>
        <v>0</v>
      </c>
      <c r="G4232" s="3" t="str">
        <f t="shared" si="265"/>
        <v/>
      </c>
      <c r="H4232" s="3" t="str">
        <f>IF(D4232,VLOOKUP(A4232,des!B:Q,12,FALSE),"")</f>
        <v/>
      </c>
      <c r="I4232" s="3" t="b">
        <f t="shared" si="266"/>
        <v>0</v>
      </c>
      <c r="J4232" s="3" t="str">
        <f t="shared" si="267"/>
        <v/>
      </c>
    </row>
    <row r="4233" spans="1:10" x14ac:dyDescent="0.2">
      <c r="A4233" t="s">
        <v>15519</v>
      </c>
      <c r="B4233" t="s">
        <v>15520</v>
      </c>
      <c r="C4233" t="s">
        <v>15521</v>
      </c>
      <c r="D4233" s="3" t="b">
        <f>NOT(ISNA(VLOOKUP(A4233,des!B:B,1,FALSE)))</f>
        <v>0</v>
      </c>
      <c r="E4233" s="3" t="str">
        <f>IF(D4233,VLOOKUP(A4233,des!B:Q,11,FALSE),"")</f>
        <v/>
      </c>
      <c r="F4233" s="3" t="b">
        <f t="shared" si="264"/>
        <v>0</v>
      </c>
      <c r="G4233" s="3" t="str">
        <f t="shared" si="265"/>
        <v/>
      </c>
      <c r="H4233" s="3" t="str">
        <f>IF(D4233,VLOOKUP(A4233,des!B:Q,12,FALSE),"")</f>
        <v/>
      </c>
      <c r="I4233" s="3" t="b">
        <f t="shared" si="266"/>
        <v>0</v>
      </c>
      <c r="J4233" s="3" t="str">
        <f t="shared" si="267"/>
        <v/>
      </c>
    </row>
    <row r="4234" spans="1:10" x14ac:dyDescent="0.2">
      <c r="A4234" t="s">
        <v>15522</v>
      </c>
      <c r="B4234" t="s">
        <v>15523</v>
      </c>
      <c r="C4234" t="s">
        <v>15524</v>
      </c>
      <c r="D4234" s="3" t="b">
        <f>NOT(ISNA(VLOOKUP(A4234,des!B:B,1,FALSE)))</f>
        <v>0</v>
      </c>
      <c r="E4234" s="3" t="str">
        <f>IF(D4234,VLOOKUP(A4234,des!B:Q,11,FALSE),"")</f>
        <v/>
      </c>
      <c r="F4234" s="3" t="b">
        <f t="shared" si="264"/>
        <v>0</v>
      </c>
      <c r="G4234" s="3" t="str">
        <f t="shared" si="265"/>
        <v/>
      </c>
      <c r="H4234" s="3" t="str">
        <f>IF(D4234,VLOOKUP(A4234,des!B:Q,12,FALSE),"")</f>
        <v/>
      </c>
      <c r="I4234" s="3" t="b">
        <f t="shared" si="266"/>
        <v>0</v>
      </c>
      <c r="J4234" s="3" t="str">
        <f t="shared" si="267"/>
        <v/>
      </c>
    </row>
    <row r="4235" spans="1:10" x14ac:dyDescent="0.2">
      <c r="A4235" t="s">
        <v>15525</v>
      </c>
      <c r="B4235" t="s">
        <v>15526</v>
      </c>
      <c r="C4235" t="s">
        <v>15527</v>
      </c>
      <c r="D4235" s="3" t="b">
        <f>NOT(ISNA(VLOOKUP(A4235,des!B:B,1,FALSE)))</f>
        <v>0</v>
      </c>
      <c r="E4235" s="3" t="str">
        <f>IF(D4235,VLOOKUP(A4235,des!B:Q,11,FALSE),"")</f>
        <v/>
      </c>
      <c r="F4235" s="3" t="b">
        <f t="shared" si="264"/>
        <v>0</v>
      </c>
      <c r="G4235" s="3" t="str">
        <f t="shared" si="265"/>
        <v/>
      </c>
      <c r="H4235" s="3" t="str">
        <f>IF(D4235,VLOOKUP(A4235,des!B:Q,12,FALSE),"")</f>
        <v/>
      </c>
      <c r="I4235" s="3" t="b">
        <f t="shared" si="266"/>
        <v>0</v>
      </c>
      <c r="J4235" s="3" t="str">
        <f t="shared" si="267"/>
        <v/>
      </c>
    </row>
    <row r="4236" spans="1:10" x14ac:dyDescent="0.2">
      <c r="A4236" t="s">
        <v>15528</v>
      </c>
      <c r="B4236" t="s">
        <v>15529</v>
      </c>
      <c r="C4236" t="s">
        <v>15530</v>
      </c>
      <c r="D4236" s="3" t="b">
        <f>NOT(ISNA(VLOOKUP(A4236,des!B:B,1,FALSE)))</f>
        <v>0</v>
      </c>
      <c r="E4236" s="3" t="str">
        <f>IF(D4236,VLOOKUP(A4236,des!B:Q,11,FALSE),"")</f>
        <v/>
      </c>
      <c r="F4236" s="3" t="b">
        <f t="shared" si="264"/>
        <v>0</v>
      </c>
      <c r="G4236" s="3" t="str">
        <f t="shared" si="265"/>
        <v/>
      </c>
      <c r="H4236" s="3" t="str">
        <f>IF(D4236,VLOOKUP(A4236,des!B:Q,12,FALSE),"")</f>
        <v/>
      </c>
      <c r="I4236" s="3" t="b">
        <f t="shared" si="266"/>
        <v>0</v>
      </c>
      <c r="J4236" s="3" t="str">
        <f t="shared" si="267"/>
        <v/>
      </c>
    </row>
    <row r="4237" spans="1:10" x14ac:dyDescent="0.2">
      <c r="A4237" t="s">
        <v>15531</v>
      </c>
      <c r="B4237" t="s">
        <v>15532</v>
      </c>
      <c r="C4237" t="s">
        <v>15533</v>
      </c>
      <c r="D4237" s="3" t="b">
        <f>NOT(ISNA(VLOOKUP(A4237,des!B:B,1,FALSE)))</f>
        <v>0</v>
      </c>
      <c r="E4237" s="3" t="str">
        <f>IF(D4237,VLOOKUP(A4237,des!B:Q,11,FALSE),"")</f>
        <v/>
      </c>
      <c r="F4237" s="3" t="b">
        <f t="shared" si="264"/>
        <v>0</v>
      </c>
      <c r="G4237" s="3" t="str">
        <f t="shared" si="265"/>
        <v/>
      </c>
      <c r="H4237" s="3" t="str">
        <f>IF(D4237,VLOOKUP(A4237,des!B:Q,12,FALSE),"")</f>
        <v/>
      </c>
      <c r="I4237" s="3" t="b">
        <f t="shared" si="266"/>
        <v>0</v>
      </c>
      <c r="J4237" s="3" t="str">
        <f t="shared" si="267"/>
        <v/>
      </c>
    </row>
    <row r="4238" spans="1:10" x14ac:dyDescent="0.2">
      <c r="A4238" t="s">
        <v>15534</v>
      </c>
      <c r="B4238" t="s">
        <v>15535</v>
      </c>
      <c r="C4238" t="s">
        <v>15536</v>
      </c>
      <c r="D4238" s="3" t="b">
        <f>NOT(ISNA(VLOOKUP(A4238,des!B:B,1,FALSE)))</f>
        <v>0</v>
      </c>
      <c r="E4238" s="3" t="str">
        <f>IF(D4238,VLOOKUP(A4238,des!B:Q,11,FALSE),"")</f>
        <v/>
      </c>
      <c r="F4238" s="3" t="b">
        <f t="shared" si="264"/>
        <v>0</v>
      </c>
      <c r="G4238" s="3" t="str">
        <f t="shared" si="265"/>
        <v/>
      </c>
      <c r="H4238" s="3" t="str">
        <f>IF(D4238,VLOOKUP(A4238,des!B:Q,12,FALSE),"")</f>
        <v/>
      </c>
      <c r="I4238" s="3" t="b">
        <f t="shared" si="266"/>
        <v>0</v>
      </c>
      <c r="J4238" s="3" t="str">
        <f t="shared" si="267"/>
        <v/>
      </c>
    </row>
    <row r="4239" spans="1:10" x14ac:dyDescent="0.2">
      <c r="A4239" t="s">
        <v>15537</v>
      </c>
      <c r="B4239" t="s">
        <v>15538</v>
      </c>
      <c r="C4239" t="s">
        <v>15539</v>
      </c>
      <c r="D4239" s="3" t="b">
        <f>NOT(ISNA(VLOOKUP(A4239,des!B:B,1,FALSE)))</f>
        <v>0</v>
      </c>
      <c r="E4239" s="3" t="str">
        <f>IF(D4239,VLOOKUP(A4239,des!B:Q,11,FALSE),"")</f>
        <v/>
      </c>
      <c r="F4239" s="3" t="b">
        <f t="shared" si="264"/>
        <v>0</v>
      </c>
      <c r="G4239" s="3" t="str">
        <f t="shared" si="265"/>
        <v/>
      </c>
      <c r="H4239" s="3" t="str">
        <f>IF(D4239,VLOOKUP(A4239,des!B:Q,12,FALSE),"")</f>
        <v/>
      </c>
      <c r="I4239" s="3" t="b">
        <f t="shared" si="266"/>
        <v>0</v>
      </c>
      <c r="J4239" s="3" t="str">
        <f t="shared" si="267"/>
        <v/>
      </c>
    </row>
    <row r="4240" spans="1:10" x14ac:dyDescent="0.2">
      <c r="A4240" t="s">
        <v>15540</v>
      </c>
      <c r="B4240" t="s">
        <v>15541</v>
      </c>
      <c r="C4240" t="s">
        <v>15542</v>
      </c>
      <c r="D4240" s="3" t="b">
        <f>NOT(ISNA(VLOOKUP(A4240,des!B:B,1,FALSE)))</f>
        <v>0</v>
      </c>
      <c r="E4240" s="3" t="str">
        <f>IF(D4240,VLOOKUP(A4240,des!B:Q,11,FALSE),"")</f>
        <v/>
      </c>
      <c r="F4240" s="3" t="b">
        <f t="shared" si="264"/>
        <v>0</v>
      </c>
      <c r="G4240" s="3" t="str">
        <f t="shared" si="265"/>
        <v/>
      </c>
      <c r="H4240" s="3" t="str">
        <f>IF(D4240,VLOOKUP(A4240,des!B:Q,12,FALSE),"")</f>
        <v/>
      </c>
      <c r="I4240" s="3" t="b">
        <f t="shared" si="266"/>
        <v>0</v>
      </c>
      <c r="J4240" s="3" t="str">
        <f t="shared" si="267"/>
        <v/>
      </c>
    </row>
    <row r="4241" spans="1:10" x14ac:dyDescent="0.2">
      <c r="A4241" t="s">
        <v>15543</v>
      </c>
      <c r="B4241" t="s">
        <v>15544</v>
      </c>
      <c r="C4241" t="s">
        <v>15545</v>
      </c>
      <c r="D4241" s="3" t="b">
        <f>NOT(ISNA(VLOOKUP(A4241,des!B:B,1,FALSE)))</f>
        <v>0</v>
      </c>
      <c r="E4241" s="3" t="str">
        <f>IF(D4241,VLOOKUP(A4241,des!B:Q,11,FALSE),"")</f>
        <v/>
      </c>
      <c r="F4241" s="3" t="b">
        <f t="shared" si="264"/>
        <v>0</v>
      </c>
      <c r="G4241" s="3" t="str">
        <f t="shared" si="265"/>
        <v/>
      </c>
      <c r="H4241" s="3" t="str">
        <f>IF(D4241,VLOOKUP(A4241,des!B:Q,12,FALSE),"")</f>
        <v/>
      </c>
      <c r="I4241" s="3" t="b">
        <f t="shared" si="266"/>
        <v>0</v>
      </c>
      <c r="J4241" s="3" t="str">
        <f t="shared" si="267"/>
        <v/>
      </c>
    </row>
    <row r="4242" spans="1:10" x14ac:dyDescent="0.2">
      <c r="A4242" t="s">
        <v>15546</v>
      </c>
      <c r="B4242" t="s">
        <v>15547</v>
      </c>
      <c r="C4242" t="s">
        <v>15548</v>
      </c>
      <c r="D4242" s="3" t="b">
        <f>NOT(ISNA(VLOOKUP(A4242,des!B:B,1,FALSE)))</f>
        <v>0</v>
      </c>
      <c r="E4242" s="3" t="str">
        <f>IF(D4242,VLOOKUP(A4242,des!B:Q,11,FALSE),"")</f>
        <v/>
      </c>
      <c r="F4242" s="3" t="b">
        <f t="shared" si="264"/>
        <v>0</v>
      </c>
      <c r="G4242" s="3" t="str">
        <f t="shared" si="265"/>
        <v/>
      </c>
      <c r="H4242" s="3" t="str">
        <f>IF(D4242,VLOOKUP(A4242,des!B:Q,12,FALSE),"")</f>
        <v/>
      </c>
      <c r="I4242" s="3" t="b">
        <f t="shared" si="266"/>
        <v>0</v>
      </c>
      <c r="J4242" s="3" t="str">
        <f t="shared" si="267"/>
        <v/>
      </c>
    </row>
    <row r="4243" spans="1:10" x14ac:dyDescent="0.2">
      <c r="A4243" t="s">
        <v>15549</v>
      </c>
      <c r="B4243" t="s">
        <v>15550</v>
      </c>
      <c r="C4243" t="s">
        <v>15551</v>
      </c>
      <c r="D4243" s="3" t="b">
        <f>NOT(ISNA(VLOOKUP(A4243,des!B:B,1,FALSE)))</f>
        <v>0</v>
      </c>
      <c r="E4243" s="3" t="str">
        <f>IF(D4243,VLOOKUP(A4243,des!B:Q,11,FALSE),"")</f>
        <v/>
      </c>
      <c r="F4243" s="3" t="b">
        <f t="shared" si="264"/>
        <v>0</v>
      </c>
      <c r="G4243" s="3" t="str">
        <f t="shared" si="265"/>
        <v/>
      </c>
      <c r="H4243" s="3" t="str">
        <f>IF(D4243,VLOOKUP(A4243,des!B:Q,12,FALSE),"")</f>
        <v/>
      </c>
      <c r="I4243" s="3" t="b">
        <f t="shared" si="266"/>
        <v>0</v>
      </c>
      <c r="J4243" s="3" t="str">
        <f t="shared" si="267"/>
        <v/>
      </c>
    </row>
    <row r="4244" spans="1:10" x14ac:dyDescent="0.2">
      <c r="A4244" t="s">
        <v>15552</v>
      </c>
      <c r="B4244" t="s">
        <v>15553</v>
      </c>
      <c r="C4244" t="s">
        <v>15554</v>
      </c>
      <c r="D4244" s="3" t="b">
        <f>NOT(ISNA(VLOOKUP(A4244,des!B:B,1,FALSE)))</f>
        <v>0</v>
      </c>
      <c r="E4244" s="3" t="str">
        <f>IF(D4244,VLOOKUP(A4244,des!B:Q,11,FALSE),"")</f>
        <v/>
      </c>
      <c r="F4244" s="3" t="b">
        <f t="shared" si="264"/>
        <v>0</v>
      </c>
      <c r="G4244" s="3" t="str">
        <f t="shared" si="265"/>
        <v/>
      </c>
      <c r="H4244" s="3" t="str">
        <f>IF(D4244,VLOOKUP(A4244,des!B:Q,12,FALSE),"")</f>
        <v/>
      </c>
      <c r="I4244" s="3" t="b">
        <f t="shared" si="266"/>
        <v>0</v>
      </c>
      <c r="J4244" s="3" t="str">
        <f t="shared" si="267"/>
        <v/>
      </c>
    </row>
    <row r="4245" spans="1:10" x14ac:dyDescent="0.2">
      <c r="A4245" t="s">
        <v>15555</v>
      </c>
      <c r="B4245" t="s">
        <v>15556</v>
      </c>
      <c r="C4245" t="s">
        <v>15557</v>
      </c>
      <c r="D4245" s="3" t="b">
        <f>NOT(ISNA(VLOOKUP(A4245,des!B:B,1,FALSE)))</f>
        <v>0</v>
      </c>
      <c r="E4245" s="3" t="str">
        <f>IF(D4245,VLOOKUP(A4245,des!B:Q,11,FALSE),"")</f>
        <v/>
      </c>
      <c r="F4245" s="3" t="b">
        <f t="shared" si="264"/>
        <v>0</v>
      </c>
      <c r="G4245" s="3" t="str">
        <f t="shared" si="265"/>
        <v/>
      </c>
      <c r="H4245" s="3" t="str">
        <f>IF(D4245,VLOOKUP(A4245,des!B:Q,12,FALSE),"")</f>
        <v/>
      </c>
      <c r="I4245" s="3" t="b">
        <f t="shared" si="266"/>
        <v>0</v>
      </c>
      <c r="J4245" s="3" t="str">
        <f t="shared" si="267"/>
        <v/>
      </c>
    </row>
    <row r="4246" spans="1:10" x14ac:dyDescent="0.2">
      <c r="A4246" t="s">
        <v>15558</v>
      </c>
      <c r="B4246" t="s">
        <v>15559</v>
      </c>
      <c r="C4246" t="s">
        <v>15560</v>
      </c>
      <c r="D4246" s="3" t="b">
        <f>NOT(ISNA(VLOOKUP(A4246,des!B:B,1,FALSE)))</f>
        <v>0</v>
      </c>
      <c r="E4246" s="3" t="str">
        <f>IF(D4246,VLOOKUP(A4246,des!B:Q,11,FALSE),"")</f>
        <v/>
      </c>
      <c r="F4246" s="3" t="b">
        <f t="shared" si="264"/>
        <v>0</v>
      </c>
      <c r="G4246" s="3" t="str">
        <f t="shared" si="265"/>
        <v/>
      </c>
      <c r="H4246" s="3" t="str">
        <f>IF(D4246,VLOOKUP(A4246,des!B:Q,12,FALSE),"")</f>
        <v/>
      </c>
      <c r="I4246" s="3" t="b">
        <f t="shared" si="266"/>
        <v>0</v>
      </c>
      <c r="J4246" s="3" t="str">
        <f t="shared" si="267"/>
        <v/>
      </c>
    </row>
    <row r="4247" spans="1:10" x14ac:dyDescent="0.2">
      <c r="A4247" t="s">
        <v>15561</v>
      </c>
      <c r="B4247" t="s">
        <v>15562</v>
      </c>
      <c r="C4247" t="s">
        <v>15563</v>
      </c>
      <c r="D4247" s="3" t="b">
        <f>NOT(ISNA(VLOOKUP(A4247,des!B:B,1,FALSE)))</f>
        <v>0</v>
      </c>
      <c r="E4247" s="3" t="str">
        <f>IF(D4247,VLOOKUP(A4247,des!B:Q,11,FALSE),"")</f>
        <v/>
      </c>
      <c r="F4247" s="3" t="b">
        <f t="shared" si="264"/>
        <v>0</v>
      </c>
      <c r="G4247" s="3" t="str">
        <f t="shared" si="265"/>
        <v/>
      </c>
      <c r="H4247" s="3" t="str">
        <f>IF(D4247,VLOOKUP(A4247,des!B:Q,12,FALSE),"")</f>
        <v/>
      </c>
      <c r="I4247" s="3" t="b">
        <f t="shared" si="266"/>
        <v>0</v>
      </c>
      <c r="J4247" s="3" t="str">
        <f t="shared" si="267"/>
        <v/>
      </c>
    </row>
    <row r="4248" spans="1:10" x14ac:dyDescent="0.2">
      <c r="A4248" t="s">
        <v>15564</v>
      </c>
      <c r="B4248" t="s">
        <v>15565</v>
      </c>
      <c r="C4248" t="s">
        <v>15566</v>
      </c>
      <c r="D4248" s="3" t="b">
        <f>NOT(ISNA(VLOOKUP(A4248,des!B:B,1,FALSE)))</f>
        <v>0</v>
      </c>
      <c r="E4248" s="3" t="str">
        <f>IF(D4248,VLOOKUP(A4248,des!B:Q,11,FALSE),"")</f>
        <v/>
      </c>
      <c r="F4248" s="3" t="b">
        <f t="shared" si="264"/>
        <v>0</v>
      </c>
      <c r="G4248" s="3" t="str">
        <f t="shared" si="265"/>
        <v/>
      </c>
      <c r="H4248" s="3" t="str">
        <f>IF(D4248,VLOOKUP(A4248,des!B:Q,12,FALSE),"")</f>
        <v/>
      </c>
      <c r="I4248" s="3" t="b">
        <f t="shared" si="266"/>
        <v>0</v>
      </c>
      <c r="J4248" s="3" t="str">
        <f t="shared" si="267"/>
        <v/>
      </c>
    </row>
    <row r="4249" spans="1:10" x14ac:dyDescent="0.2">
      <c r="A4249" t="s">
        <v>15567</v>
      </c>
      <c r="B4249" t="s">
        <v>15568</v>
      </c>
      <c r="C4249" t="s">
        <v>15569</v>
      </c>
      <c r="D4249" s="3" t="b">
        <f>NOT(ISNA(VLOOKUP(A4249,des!B:B,1,FALSE)))</f>
        <v>0</v>
      </c>
      <c r="E4249" s="3" t="str">
        <f>IF(D4249,VLOOKUP(A4249,des!B:Q,11,FALSE),"")</f>
        <v/>
      </c>
      <c r="F4249" s="3" t="b">
        <f t="shared" si="264"/>
        <v>0</v>
      </c>
      <c r="G4249" s="3" t="str">
        <f t="shared" si="265"/>
        <v/>
      </c>
      <c r="H4249" s="3" t="str">
        <f>IF(D4249,VLOOKUP(A4249,des!B:Q,12,FALSE),"")</f>
        <v/>
      </c>
      <c r="I4249" s="3" t="b">
        <f t="shared" si="266"/>
        <v>0</v>
      </c>
      <c r="J4249" s="3" t="str">
        <f t="shared" si="267"/>
        <v/>
      </c>
    </row>
    <row r="4250" spans="1:10" x14ac:dyDescent="0.2">
      <c r="A4250" t="s">
        <v>15570</v>
      </c>
      <c r="B4250" t="s">
        <v>15571</v>
      </c>
      <c r="C4250" t="s">
        <v>15572</v>
      </c>
      <c r="D4250" s="3" t="b">
        <f>NOT(ISNA(VLOOKUP(A4250,des!B:B,1,FALSE)))</f>
        <v>0</v>
      </c>
      <c r="E4250" s="3" t="str">
        <f>IF(D4250,VLOOKUP(A4250,des!B:Q,11,FALSE),"")</f>
        <v/>
      </c>
      <c r="F4250" s="3" t="b">
        <f t="shared" si="264"/>
        <v>0</v>
      </c>
      <c r="G4250" s="3" t="str">
        <f t="shared" si="265"/>
        <v/>
      </c>
      <c r="H4250" s="3" t="str">
        <f>IF(D4250,VLOOKUP(A4250,des!B:Q,12,FALSE),"")</f>
        <v/>
      </c>
      <c r="I4250" s="3" t="b">
        <f t="shared" si="266"/>
        <v>0</v>
      </c>
      <c r="J4250" s="3" t="str">
        <f t="shared" si="267"/>
        <v/>
      </c>
    </row>
    <row r="4251" spans="1:10" x14ac:dyDescent="0.2">
      <c r="A4251" t="s">
        <v>15573</v>
      </c>
      <c r="B4251" t="s">
        <v>15574</v>
      </c>
      <c r="C4251" t="s">
        <v>15575</v>
      </c>
      <c r="D4251" s="3" t="b">
        <f>NOT(ISNA(VLOOKUP(A4251,des!B:B,1,FALSE)))</f>
        <v>0</v>
      </c>
      <c r="E4251" s="3" t="str">
        <f>IF(D4251,VLOOKUP(A4251,des!B:Q,11,FALSE),"")</f>
        <v/>
      </c>
      <c r="F4251" s="3" t="b">
        <f t="shared" si="264"/>
        <v>0</v>
      </c>
      <c r="G4251" s="3" t="str">
        <f t="shared" si="265"/>
        <v/>
      </c>
      <c r="H4251" s="3" t="str">
        <f>IF(D4251,VLOOKUP(A4251,des!B:Q,12,FALSE),"")</f>
        <v/>
      </c>
      <c r="I4251" s="3" t="b">
        <f t="shared" si="266"/>
        <v>0</v>
      </c>
      <c r="J4251" s="3" t="str">
        <f t="shared" si="267"/>
        <v/>
      </c>
    </row>
    <row r="4252" spans="1:10" x14ac:dyDescent="0.2">
      <c r="A4252" t="s">
        <v>15576</v>
      </c>
      <c r="B4252" t="s">
        <v>15577</v>
      </c>
      <c r="C4252" t="s">
        <v>15578</v>
      </c>
      <c r="D4252" s="3" t="b">
        <f>NOT(ISNA(VLOOKUP(A4252,des!B:B,1,FALSE)))</f>
        <v>0</v>
      </c>
      <c r="E4252" s="3" t="str">
        <f>IF(D4252,VLOOKUP(A4252,des!B:Q,11,FALSE),"")</f>
        <v/>
      </c>
      <c r="F4252" s="3" t="b">
        <f t="shared" si="264"/>
        <v>0</v>
      </c>
      <c r="G4252" s="3" t="str">
        <f t="shared" si="265"/>
        <v/>
      </c>
      <c r="H4252" s="3" t="str">
        <f>IF(D4252,VLOOKUP(A4252,des!B:Q,12,FALSE),"")</f>
        <v/>
      </c>
      <c r="I4252" s="3" t="b">
        <f t="shared" si="266"/>
        <v>0</v>
      </c>
      <c r="J4252" s="3" t="str">
        <f t="shared" si="267"/>
        <v/>
      </c>
    </row>
    <row r="4253" spans="1:10" x14ac:dyDescent="0.2">
      <c r="A4253" t="s">
        <v>15579</v>
      </c>
      <c r="B4253" t="s">
        <v>15580</v>
      </c>
      <c r="C4253" t="s">
        <v>15581</v>
      </c>
      <c r="D4253" s="3" t="b">
        <f>NOT(ISNA(VLOOKUP(A4253,des!B:B,1,FALSE)))</f>
        <v>0</v>
      </c>
      <c r="E4253" s="3" t="str">
        <f>IF(D4253,VLOOKUP(A4253,des!B:Q,11,FALSE),"")</f>
        <v/>
      </c>
      <c r="F4253" s="3" t="b">
        <f t="shared" si="264"/>
        <v>0</v>
      </c>
      <c r="G4253" s="3" t="str">
        <f t="shared" si="265"/>
        <v/>
      </c>
      <c r="H4253" s="3" t="str">
        <f>IF(D4253,VLOOKUP(A4253,des!B:Q,12,FALSE),"")</f>
        <v/>
      </c>
      <c r="I4253" s="3" t="b">
        <f t="shared" si="266"/>
        <v>0</v>
      </c>
      <c r="J4253" s="3" t="str">
        <f t="shared" si="267"/>
        <v/>
      </c>
    </row>
    <row r="4254" spans="1:10" x14ac:dyDescent="0.2">
      <c r="A4254" t="s">
        <v>15582</v>
      </c>
      <c r="B4254" t="s">
        <v>15583</v>
      </c>
      <c r="C4254" t="s">
        <v>15584</v>
      </c>
      <c r="D4254" s="3" t="b">
        <f>NOT(ISNA(VLOOKUP(A4254,des!B:B,1,FALSE)))</f>
        <v>0</v>
      </c>
      <c r="E4254" s="3" t="str">
        <f>IF(D4254,VLOOKUP(A4254,des!B:Q,11,FALSE),"")</f>
        <v/>
      </c>
      <c r="F4254" s="3" t="b">
        <f t="shared" si="264"/>
        <v>0</v>
      </c>
      <c r="G4254" s="3" t="str">
        <f t="shared" si="265"/>
        <v/>
      </c>
      <c r="H4254" s="3" t="str">
        <f>IF(D4254,VLOOKUP(A4254,des!B:Q,12,FALSE),"")</f>
        <v/>
      </c>
      <c r="I4254" s="3" t="b">
        <f t="shared" si="266"/>
        <v>0</v>
      </c>
      <c r="J4254" s="3" t="str">
        <f t="shared" si="267"/>
        <v/>
      </c>
    </row>
    <row r="4255" spans="1:10" x14ac:dyDescent="0.2">
      <c r="A4255" t="s">
        <v>15585</v>
      </c>
      <c r="B4255" t="s">
        <v>15586</v>
      </c>
      <c r="C4255" t="s">
        <v>15587</v>
      </c>
      <c r="D4255" s="3" t="b">
        <f>NOT(ISNA(VLOOKUP(A4255,des!B:B,1,FALSE)))</f>
        <v>0</v>
      </c>
      <c r="E4255" s="3" t="str">
        <f>IF(D4255,VLOOKUP(A4255,des!B:Q,11,FALSE),"")</f>
        <v/>
      </c>
      <c r="F4255" s="3" t="b">
        <f t="shared" si="264"/>
        <v>0</v>
      </c>
      <c r="G4255" s="3" t="str">
        <f t="shared" si="265"/>
        <v/>
      </c>
      <c r="H4255" s="3" t="str">
        <f>IF(D4255,VLOOKUP(A4255,des!B:Q,12,FALSE),"")</f>
        <v/>
      </c>
      <c r="I4255" s="3" t="b">
        <f t="shared" si="266"/>
        <v>0</v>
      </c>
      <c r="J4255" s="3" t="str">
        <f t="shared" si="267"/>
        <v/>
      </c>
    </row>
    <row r="4256" spans="1:10" x14ac:dyDescent="0.2">
      <c r="A4256" t="s">
        <v>15588</v>
      </c>
      <c r="B4256" t="s">
        <v>15589</v>
      </c>
      <c r="C4256" t="s">
        <v>15590</v>
      </c>
      <c r="D4256" s="3" t="b">
        <f>NOT(ISNA(VLOOKUP(A4256,des!B:B,1,FALSE)))</f>
        <v>0</v>
      </c>
      <c r="E4256" s="3" t="str">
        <f>IF(D4256,VLOOKUP(A4256,des!B:Q,11,FALSE),"")</f>
        <v/>
      </c>
      <c r="F4256" s="3" t="b">
        <f t="shared" si="264"/>
        <v>0</v>
      </c>
      <c r="G4256" s="3" t="str">
        <f t="shared" si="265"/>
        <v/>
      </c>
      <c r="H4256" s="3" t="str">
        <f>IF(D4256,VLOOKUP(A4256,des!B:Q,12,FALSE),"")</f>
        <v/>
      </c>
      <c r="I4256" s="3" t="b">
        <f t="shared" si="266"/>
        <v>0</v>
      </c>
      <c r="J4256" s="3" t="str">
        <f t="shared" si="267"/>
        <v/>
      </c>
    </row>
    <row r="4257" spans="1:10" x14ac:dyDescent="0.2">
      <c r="A4257" t="s">
        <v>15591</v>
      </c>
      <c r="B4257" t="s">
        <v>15592</v>
      </c>
      <c r="C4257" t="s">
        <v>15593</v>
      </c>
      <c r="D4257" s="3" t="b">
        <f>NOT(ISNA(VLOOKUP(A4257,des!B:B,1,FALSE)))</f>
        <v>0</v>
      </c>
      <c r="E4257" s="3" t="str">
        <f>IF(D4257,VLOOKUP(A4257,des!B:Q,11,FALSE),"")</f>
        <v/>
      </c>
      <c r="F4257" s="3" t="b">
        <f t="shared" si="264"/>
        <v>0</v>
      </c>
      <c r="G4257" s="3" t="str">
        <f t="shared" si="265"/>
        <v/>
      </c>
      <c r="H4257" s="3" t="str">
        <f>IF(D4257,VLOOKUP(A4257,des!B:Q,12,FALSE),"")</f>
        <v/>
      </c>
      <c r="I4257" s="3" t="b">
        <f t="shared" si="266"/>
        <v>0</v>
      </c>
      <c r="J4257" s="3" t="str">
        <f t="shared" si="267"/>
        <v/>
      </c>
    </row>
    <row r="4258" spans="1:10" x14ac:dyDescent="0.2">
      <c r="A4258" t="s">
        <v>15594</v>
      </c>
      <c r="B4258" t="s">
        <v>15595</v>
      </c>
      <c r="C4258" t="s">
        <v>15596</v>
      </c>
      <c r="D4258" s="3" t="b">
        <f>NOT(ISNA(VLOOKUP(A4258,des!B:B,1,FALSE)))</f>
        <v>0</v>
      </c>
      <c r="E4258" s="3" t="str">
        <f>IF(D4258,VLOOKUP(A4258,des!B:Q,11,FALSE),"")</f>
        <v/>
      </c>
      <c r="F4258" s="3" t="b">
        <f t="shared" si="264"/>
        <v>0</v>
      </c>
      <c r="G4258" s="3" t="str">
        <f t="shared" si="265"/>
        <v/>
      </c>
      <c r="H4258" s="3" t="str">
        <f>IF(D4258,VLOOKUP(A4258,des!B:Q,12,FALSE),"")</f>
        <v/>
      </c>
      <c r="I4258" s="3" t="b">
        <f t="shared" si="266"/>
        <v>0</v>
      </c>
      <c r="J4258" s="3" t="str">
        <f t="shared" si="267"/>
        <v/>
      </c>
    </row>
    <row r="4259" spans="1:10" x14ac:dyDescent="0.2">
      <c r="A4259" t="s">
        <v>15597</v>
      </c>
      <c r="B4259" t="s">
        <v>15598</v>
      </c>
      <c r="C4259" t="s">
        <v>15599</v>
      </c>
      <c r="D4259" s="3" t="b">
        <f>NOT(ISNA(VLOOKUP(A4259,des!B:B,1,FALSE)))</f>
        <v>0</v>
      </c>
      <c r="E4259" s="3" t="str">
        <f>IF(D4259,VLOOKUP(A4259,des!B:Q,11,FALSE),"")</f>
        <v/>
      </c>
      <c r="F4259" s="3" t="b">
        <f t="shared" si="264"/>
        <v>0</v>
      </c>
      <c r="G4259" s="3" t="str">
        <f t="shared" si="265"/>
        <v/>
      </c>
      <c r="H4259" s="3" t="str">
        <f>IF(D4259,VLOOKUP(A4259,des!B:Q,12,FALSE),"")</f>
        <v/>
      </c>
      <c r="I4259" s="3" t="b">
        <f t="shared" si="266"/>
        <v>0</v>
      </c>
      <c r="J4259" s="3" t="str">
        <f t="shared" si="267"/>
        <v/>
      </c>
    </row>
    <row r="4260" spans="1:10" x14ac:dyDescent="0.2">
      <c r="A4260" t="s">
        <v>15600</v>
      </c>
      <c r="B4260" t="s">
        <v>15601</v>
      </c>
      <c r="C4260" t="s">
        <v>15602</v>
      </c>
      <c r="D4260" s="3" t="b">
        <f>NOT(ISNA(VLOOKUP(A4260,des!B:B,1,FALSE)))</f>
        <v>0</v>
      </c>
      <c r="E4260" s="3" t="str">
        <f>IF(D4260,VLOOKUP(A4260,des!B:Q,11,FALSE),"")</f>
        <v/>
      </c>
      <c r="F4260" s="3" t="b">
        <f t="shared" si="264"/>
        <v>0</v>
      </c>
      <c r="G4260" s="3" t="str">
        <f t="shared" si="265"/>
        <v/>
      </c>
      <c r="H4260" s="3" t="str">
        <f>IF(D4260,VLOOKUP(A4260,des!B:Q,12,FALSE),"")</f>
        <v/>
      </c>
      <c r="I4260" s="3" t="b">
        <f t="shared" si="266"/>
        <v>0</v>
      </c>
      <c r="J4260" s="3" t="str">
        <f t="shared" si="267"/>
        <v/>
      </c>
    </row>
    <row r="4261" spans="1:10" x14ac:dyDescent="0.2">
      <c r="A4261" t="s">
        <v>15603</v>
      </c>
      <c r="B4261" t="s">
        <v>15604</v>
      </c>
      <c r="C4261" t="s">
        <v>15605</v>
      </c>
      <c r="D4261" s="3" t="b">
        <f>NOT(ISNA(VLOOKUP(A4261,des!B:B,1,FALSE)))</f>
        <v>0</v>
      </c>
      <c r="E4261" s="3" t="str">
        <f>IF(D4261,VLOOKUP(A4261,des!B:Q,11,FALSE),"")</f>
        <v/>
      </c>
      <c r="F4261" s="3" t="b">
        <f t="shared" si="264"/>
        <v>0</v>
      </c>
      <c r="G4261" s="3" t="str">
        <f t="shared" si="265"/>
        <v/>
      </c>
      <c r="H4261" s="3" t="str">
        <f>IF(D4261,VLOOKUP(A4261,des!B:Q,12,FALSE),"")</f>
        <v/>
      </c>
      <c r="I4261" s="3" t="b">
        <f t="shared" si="266"/>
        <v>0</v>
      </c>
      <c r="J4261" s="3" t="str">
        <f t="shared" si="267"/>
        <v/>
      </c>
    </row>
    <row r="4262" spans="1:10" x14ac:dyDescent="0.2">
      <c r="A4262" t="s">
        <v>15606</v>
      </c>
      <c r="B4262" t="s">
        <v>15607</v>
      </c>
      <c r="C4262" t="s">
        <v>15608</v>
      </c>
      <c r="D4262" s="3" t="b">
        <f>NOT(ISNA(VLOOKUP(A4262,des!B:B,1,FALSE)))</f>
        <v>0</v>
      </c>
      <c r="E4262" s="3" t="str">
        <f>IF(D4262,VLOOKUP(A4262,des!B:Q,11,FALSE),"")</f>
        <v/>
      </c>
      <c r="F4262" s="3" t="b">
        <f t="shared" si="264"/>
        <v>0</v>
      </c>
      <c r="G4262" s="3" t="str">
        <f t="shared" si="265"/>
        <v/>
      </c>
      <c r="H4262" s="3" t="str">
        <f>IF(D4262,VLOOKUP(A4262,des!B:Q,12,FALSE),"")</f>
        <v/>
      </c>
      <c r="I4262" s="3" t="b">
        <f t="shared" si="266"/>
        <v>0</v>
      </c>
      <c r="J4262" s="3" t="str">
        <f t="shared" si="267"/>
        <v/>
      </c>
    </row>
    <row r="4263" spans="1:10" x14ac:dyDescent="0.2">
      <c r="A4263" t="s">
        <v>15609</v>
      </c>
      <c r="B4263" t="s">
        <v>15610</v>
      </c>
      <c r="C4263" t="s">
        <v>15611</v>
      </c>
      <c r="D4263" s="3" t="b">
        <f>NOT(ISNA(VLOOKUP(A4263,des!B:B,1,FALSE)))</f>
        <v>0</v>
      </c>
      <c r="E4263" s="3" t="str">
        <f>IF(D4263,VLOOKUP(A4263,des!B:Q,11,FALSE),"")</f>
        <v/>
      </c>
      <c r="F4263" s="3" t="b">
        <f t="shared" si="264"/>
        <v>0</v>
      </c>
      <c r="G4263" s="3" t="str">
        <f t="shared" si="265"/>
        <v/>
      </c>
      <c r="H4263" s="3" t="str">
        <f>IF(D4263,VLOOKUP(A4263,des!B:Q,12,FALSE),"")</f>
        <v/>
      </c>
      <c r="I4263" s="3" t="b">
        <f t="shared" si="266"/>
        <v>0</v>
      </c>
      <c r="J4263" s="3" t="str">
        <f t="shared" si="267"/>
        <v/>
      </c>
    </row>
    <row r="4264" spans="1:10" x14ac:dyDescent="0.2">
      <c r="A4264" t="s">
        <v>15612</v>
      </c>
      <c r="B4264" t="s">
        <v>15613</v>
      </c>
      <c r="C4264" t="s">
        <v>15614</v>
      </c>
      <c r="D4264" s="3" t="b">
        <f>NOT(ISNA(VLOOKUP(A4264,des!B:B,1,FALSE)))</f>
        <v>0</v>
      </c>
      <c r="E4264" s="3" t="str">
        <f>IF(D4264,VLOOKUP(A4264,des!B:Q,11,FALSE),"")</f>
        <v/>
      </c>
      <c r="F4264" s="3" t="b">
        <f t="shared" si="264"/>
        <v>0</v>
      </c>
      <c r="G4264" s="3" t="str">
        <f t="shared" si="265"/>
        <v/>
      </c>
      <c r="H4264" s="3" t="str">
        <f>IF(D4264,VLOOKUP(A4264,des!B:Q,12,FALSE),"")</f>
        <v/>
      </c>
      <c r="I4264" s="3" t="b">
        <f t="shared" si="266"/>
        <v>0</v>
      </c>
      <c r="J4264" s="3" t="str">
        <f t="shared" si="267"/>
        <v/>
      </c>
    </row>
    <row r="4265" spans="1:10" x14ac:dyDescent="0.2">
      <c r="A4265" t="s">
        <v>15615</v>
      </c>
      <c r="B4265" t="s">
        <v>15616</v>
      </c>
      <c r="C4265" t="s">
        <v>15617</v>
      </c>
      <c r="D4265" s="3" t="b">
        <f>NOT(ISNA(VLOOKUP(A4265,des!B:B,1,FALSE)))</f>
        <v>0</v>
      </c>
      <c r="E4265" s="3" t="str">
        <f>IF(D4265,VLOOKUP(A4265,des!B:Q,11,FALSE),"")</f>
        <v/>
      </c>
      <c r="F4265" s="3" t="b">
        <f t="shared" si="264"/>
        <v>0</v>
      </c>
      <c r="G4265" s="3" t="str">
        <f t="shared" si="265"/>
        <v/>
      </c>
      <c r="H4265" s="3" t="str">
        <f>IF(D4265,VLOOKUP(A4265,des!B:Q,12,FALSE),"")</f>
        <v/>
      </c>
      <c r="I4265" s="3" t="b">
        <f t="shared" si="266"/>
        <v>0</v>
      </c>
      <c r="J4265" s="3" t="str">
        <f t="shared" si="267"/>
        <v/>
      </c>
    </row>
    <row r="4266" spans="1:10" x14ac:dyDescent="0.2">
      <c r="A4266" t="s">
        <v>15618</v>
      </c>
      <c r="B4266" t="s">
        <v>15619</v>
      </c>
      <c r="C4266" t="s">
        <v>15620</v>
      </c>
      <c r="D4266" s="3" t="b">
        <f>NOT(ISNA(VLOOKUP(A4266,des!B:B,1,FALSE)))</f>
        <v>0</v>
      </c>
      <c r="E4266" s="3" t="str">
        <f>IF(D4266,VLOOKUP(A4266,des!B:Q,11,FALSE),"")</f>
        <v/>
      </c>
      <c r="F4266" s="3" t="b">
        <f t="shared" si="264"/>
        <v>0</v>
      </c>
      <c r="G4266" s="3" t="str">
        <f t="shared" si="265"/>
        <v/>
      </c>
      <c r="H4266" s="3" t="str">
        <f>IF(D4266,VLOOKUP(A4266,des!B:Q,12,FALSE),"")</f>
        <v/>
      </c>
      <c r="I4266" s="3" t="b">
        <f t="shared" si="266"/>
        <v>0</v>
      </c>
      <c r="J4266" s="3" t="str">
        <f t="shared" si="267"/>
        <v/>
      </c>
    </row>
    <row r="4267" spans="1:10" x14ac:dyDescent="0.2">
      <c r="A4267" t="s">
        <v>15621</v>
      </c>
      <c r="B4267" t="s">
        <v>15622</v>
      </c>
      <c r="C4267" t="s">
        <v>15623</v>
      </c>
      <c r="D4267" s="3" t="b">
        <f>NOT(ISNA(VLOOKUP(A4267,des!B:B,1,FALSE)))</f>
        <v>0</v>
      </c>
      <c r="E4267" s="3" t="str">
        <f>IF(D4267,VLOOKUP(A4267,des!B:Q,11,FALSE),"")</f>
        <v/>
      </c>
      <c r="F4267" s="3" t="b">
        <f t="shared" si="264"/>
        <v>0</v>
      </c>
      <c r="G4267" s="3" t="str">
        <f t="shared" si="265"/>
        <v/>
      </c>
      <c r="H4267" s="3" t="str">
        <f>IF(D4267,VLOOKUP(A4267,des!B:Q,12,FALSE),"")</f>
        <v/>
      </c>
      <c r="I4267" s="3" t="b">
        <f t="shared" si="266"/>
        <v>0</v>
      </c>
      <c r="J4267" s="3" t="str">
        <f t="shared" si="267"/>
        <v/>
      </c>
    </row>
    <row r="4268" spans="1:10" x14ac:dyDescent="0.2">
      <c r="A4268" t="s">
        <v>15624</v>
      </c>
      <c r="B4268" t="s">
        <v>15625</v>
      </c>
      <c r="C4268" t="s">
        <v>15626</v>
      </c>
      <c r="D4268" s="3" t="b">
        <f>NOT(ISNA(VLOOKUP(A4268,des!B:B,1,FALSE)))</f>
        <v>0</v>
      </c>
      <c r="E4268" s="3" t="str">
        <f>IF(D4268,VLOOKUP(A4268,des!B:Q,11,FALSE),"")</f>
        <v/>
      </c>
      <c r="F4268" s="3" t="b">
        <f t="shared" si="264"/>
        <v>0</v>
      </c>
      <c r="G4268" s="3" t="str">
        <f t="shared" si="265"/>
        <v/>
      </c>
      <c r="H4268" s="3" t="str">
        <f>IF(D4268,VLOOKUP(A4268,des!B:Q,12,FALSE),"")</f>
        <v/>
      </c>
      <c r="I4268" s="3" t="b">
        <f t="shared" si="266"/>
        <v>0</v>
      </c>
      <c r="J4268" s="3" t="str">
        <f t="shared" si="267"/>
        <v/>
      </c>
    </row>
    <row r="4269" spans="1:10" x14ac:dyDescent="0.2">
      <c r="A4269" t="s">
        <v>15627</v>
      </c>
      <c r="B4269" t="s">
        <v>15628</v>
      </c>
      <c r="C4269" t="s">
        <v>15629</v>
      </c>
      <c r="D4269" s="3" t="b">
        <f>NOT(ISNA(VLOOKUP(A4269,des!B:B,1,FALSE)))</f>
        <v>0</v>
      </c>
      <c r="E4269" s="3" t="str">
        <f>IF(D4269,VLOOKUP(A4269,des!B:Q,11,FALSE),"")</f>
        <v/>
      </c>
      <c r="F4269" s="3" t="b">
        <f t="shared" si="264"/>
        <v>0</v>
      </c>
      <c r="G4269" s="3" t="str">
        <f t="shared" si="265"/>
        <v/>
      </c>
      <c r="H4269" s="3" t="str">
        <f>IF(D4269,VLOOKUP(A4269,des!B:Q,12,FALSE),"")</f>
        <v/>
      </c>
      <c r="I4269" s="3" t="b">
        <f t="shared" si="266"/>
        <v>0</v>
      </c>
      <c r="J4269" s="3" t="str">
        <f t="shared" si="267"/>
        <v/>
      </c>
    </row>
    <row r="4270" spans="1:10" x14ac:dyDescent="0.2">
      <c r="A4270" t="s">
        <v>15630</v>
      </c>
      <c r="B4270" t="s">
        <v>15631</v>
      </c>
      <c r="C4270" t="s">
        <v>15632</v>
      </c>
      <c r="D4270" s="3" t="b">
        <f>NOT(ISNA(VLOOKUP(A4270,des!B:B,1,FALSE)))</f>
        <v>0</v>
      </c>
      <c r="E4270" s="3" t="str">
        <f>IF(D4270,VLOOKUP(A4270,des!B:Q,11,FALSE),"")</f>
        <v/>
      </c>
      <c r="F4270" s="3" t="b">
        <f t="shared" si="264"/>
        <v>0</v>
      </c>
      <c r="G4270" s="3" t="str">
        <f t="shared" si="265"/>
        <v/>
      </c>
      <c r="H4270" s="3" t="str">
        <f>IF(D4270,VLOOKUP(A4270,des!B:Q,12,FALSE),"")</f>
        <v/>
      </c>
      <c r="I4270" s="3" t="b">
        <f t="shared" si="266"/>
        <v>0</v>
      </c>
      <c r="J4270" s="3" t="str">
        <f t="shared" si="267"/>
        <v/>
      </c>
    </row>
    <row r="4271" spans="1:10" x14ac:dyDescent="0.2">
      <c r="A4271" t="s">
        <v>15633</v>
      </c>
      <c r="B4271" t="s">
        <v>15634</v>
      </c>
      <c r="C4271" t="s">
        <v>15635</v>
      </c>
      <c r="D4271" s="3" t="b">
        <f>NOT(ISNA(VLOOKUP(A4271,des!B:B,1,FALSE)))</f>
        <v>0</v>
      </c>
      <c r="E4271" s="3" t="str">
        <f>IF(D4271,VLOOKUP(A4271,des!B:Q,11,FALSE),"")</f>
        <v/>
      </c>
      <c r="F4271" s="3" t="b">
        <f t="shared" si="264"/>
        <v>0</v>
      </c>
      <c r="G4271" s="3" t="str">
        <f t="shared" si="265"/>
        <v/>
      </c>
      <c r="H4271" s="3" t="str">
        <f>IF(D4271,VLOOKUP(A4271,des!B:Q,12,FALSE),"")</f>
        <v/>
      </c>
      <c r="I4271" s="3" t="b">
        <f t="shared" si="266"/>
        <v>0</v>
      </c>
      <c r="J4271" s="3" t="str">
        <f t="shared" si="267"/>
        <v/>
      </c>
    </row>
    <row r="4272" spans="1:10" x14ac:dyDescent="0.2">
      <c r="A4272" t="s">
        <v>15636</v>
      </c>
      <c r="B4272" t="s">
        <v>15637</v>
      </c>
      <c r="C4272" t="s">
        <v>15638</v>
      </c>
      <c r="D4272" s="3" t="b">
        <f>NOT(ISNA(VLOOKUP(A4272,des!B:B,1,FALSE)))</f>
        <v>0</v>
      </c>
      <c r="E4272" s="3" t="str">
        <f>IF(D4272,VLOOKUP(A4272,des!B:Q,11,FALSE),"")</f>
        <v/>
      </c>
      <c r="F4272" s="3" t="b">
        <f t="shared" si="264"/>
        <v>0</v>
      </c>
      <c r="G4272" s="3" t="str">
        <f t="shared" si="265"/>
        <v/>
      </c>
      <c r="H4272" s="3" t="str">
        <f>IF(D4272,VLOOKUP(A4272,des!B:Q,12,FALSE),"")</f>
        <v/>
      </c>
      <c r="I4272" s="3" t="b">
        <f t="shared" si="266"/>
        <v>0</v>
      </c>
      <c r="J4272" s="3" t="str">
        <f t="shared" si="267"/>
        <v/>
      </c>
    </row>
    <row r="4273" spans="1:10" x14ac:dyDescent="0.2">
      <c r="A4273" t="s">
        <v>15639</v>
      </c>
      <c r="B4273" t="s">
        <v>15640</v>
      </c>
      <c r="C4273" t="s">
        <v>15641</v>
      </c>
      <c r="D4273" s="3" t="b">
        <f>NOT(ISNA(VLOOKUP(A4273,des!B:B,1,FALSE)))</f>
        <v>0</v>
      </c>
      <c r="E4273" s="3" t="str">
        <f>IF(D4273,VLOOKUP(A4273,des!B:Q,11,FALSE),"")</f>
        <v/>
      </c>
      <c r="F4273" s="3" t="b">
        <f t="shared" si="264"/>
        <v>0</v>
      </c>
      <c r="G4273" s="3" t="str">
        <f t="shared" si="265"/>
        <v/>
      </c>
      <c r="H4273" s="3" t="str">
        <f>IF(D4273,VLOOKUP(A4273,des!B:Q,12,FALSE),"")</f>
        <v/>
      </c>
      <c r="I4273" s="3" t="b">
        <f t="shared" si="266"/>
        <v>0</v>
      </c>
      <c r="J4273" s="3" t="str">
        <f t="shared" si="267"/>
        <v/>
      </c>
    </row>
    <row r="4274" spans="1:10" x14ac:dyDescent="0.2">
      <c r="A4274" t="s">
        <v>15642</v>
      </c>
      <c r="B4274" t="s">
        <v>15643</v>
      </c>
      <c r="C4274" t="s">
        <v>15644</v>
      </c>
      <c r="D4274" s="3" t="b">
        <f>NOT(ISNA(VLOOKUP(A4274,des!B:B,1,FALSE)))</f>
        <v>0</v>
      </c>
      <c r="E4274" s="3" t="str">
        <f>IF(D4274,VLOOKUP(A4274,des!B:Q,11,FALSE),"")</f>
        <v/>
      </c>
      <c r="F4274" s="3" t="b">
        <f t="shared" si="264"/>
        <v>0</v>
      </c>
      <c r="G4274" s="3" t="str">
        <f t="shared" si="265"/>
        <v/>
      </c>
      <c r="H4274" s="3" t="str">
        <f>IF(D4274,VLOOKUP(A4274,des!B:Q,12,FALSE),"")</f>
        <v/>
      </c>
      <c r="I4274" s="3" t="b">
        <f t="shared" si="266"/>
        <v>0</v>
      </c>
      <c r="J4274" s="3" t="str">
        <f t="shared" si="267"/>
        <v/>
      </c>
    </row>
    <row r="4275" spans="1:10" x14ac:dyDescent="0.2">
      <c r="A4275" t="s">
        <v>15645</v>
      </c>
      <c r="B4275" t="s">
        <v>15646</v>
      </c>
      <c r="C4275" t="s">
        <v>15647</v>
      </c>
      <c r="D4275" s="3" t="b">
        <f>NOT(ISNA(VLOOKUP(A4275,des!B:B,1,FALSE)))</f>
        <v>0</v>
      </c>
      <c r="E4275" s="3" t="str">
        <f>IF(D4275,VLOOKUP(A4275,des!B:Q,11,FALSE),"")</f>
        <v/>
      </c>
      <c r="F4275" s="3" t="b">
        <f t="shared" si="264"/>
        <v>0</v>
      </c>
      <c r="G4275" s="3" t="str">
        <f t="shared" si="265"/>
        <v/>
      </c>
      <c r="H4275" s="3" t="str">
        <f>IF(D4275,VLOOKUP(A4275,des!B:Q,12,FALSE),"")</f>
        <v/>
      </c>
      <c r="I4275" s="3" t="b">
        <f t="shared" si="266"/>
        <v>0</v>
      </c>
      <c r="J4275" s="3" t="str">
        <f t="shared" si="267"/>
        <v/>
      </c>
    </row>
    <row r="4276" spans="1:10" x14ac:dyDescent="0.2">
      <c r="A4276" t="s">
        <v>15648</v>
      </c>
      <c r="B4276" t="s">
        <v>15649</v>
      </c>
      <c r="C4276" t="s">
        <v>15650</v>
      </c>
      <c r="D4276" s="3" t="b">
        <f>NOT(ISNA(VLOOKUP(A4276,des!B:B,1,FALSE)))</f>
        <v>0</v>
      </c>
      <c r="E4276" s="3" t="str">
        <f>IF(D4276,VLOOKUP(A4276,des!B:Q,11,FALSE),"")</f>
        <v/>
      </c>
      <c r="F4276" s="3" t="b">
        <f t="shared" si="264"/>
        <v>0</v>
      </c>
      <c r="G4276" s="3" t="str">
        <f t="shared" si="265"/>
        <v/>
      </c>
      <c r="H4276" s="3" t="str">
        <f>IF(D4276,VLOOKUP(A4276,des!B:Q,12,FALSE),"")</f>
        <v/>
      </c>
      <c r="I4276" s="3" t="b">
        <f t="shared" si="266"/>
        <v>0</v>
      </c>
      <c r="J4276" s="3" t="str">
        <f t="shared" si="267"/>
        <v/>
      </c>
    </row>
    <row r="4277" spans="1:10" x14ac:dyDescent="0.2">
      <c r="A4277" t="s">
        <v>15651</v>
      </c>
      <c r="B4277" t="s">
        <v>15652</v>
      </c>
      <c r="C4277" t="s">
        <v>15653</v>
      </c>
      <c r="D4277" s="3" t="b">
        <f>NOT(ISNA(VLOOKUP(A4277,des!B:B,1,FALSE)))</f>
        <v>0</v>
      </c>
      <c r="E4277" s="3" t="str">
        <f>IF(D4277,VLOOKUP(A4277,des!B:Q,11,FALSE),"")</f>
        <v/>
      </c>
      <c r="F4277" s="3" t="b">
        <f t="shared" si="264"/>
        <v>0</v>
      </c>
      <c r="G4277" s="3" t="str">
        <f t="shared" si="265"/>
        <v/>
      </c>
      <c r="H4277" s="3" t="str">
        <f>IF(D4277,VLOOKUP(A4277,des!B:Q,12,FALSE),"")</f>
        <v/>
      </c>
      <c r="I4277" s="3" t="b">
        <f t="shared" si="266"/>
        <v>0</v>
      </c>
      <c r="J4277" s="3" t="str">
        <f t="shared" si="267"/>
        <v/>
      </c>
    </row>
    <row r="4278" spans="1:10" x14ac:dyDescent="0.2">
      <c r="A4278" t="s">
        <v>15654</v>
      </c>
      <c r="B4278" t="s">
        <v>15655</v>
      </c>
      <c r="C4278" t="s">
        <v>15656</v>
      </c>
      <c r="D4278" s="3" t="b">
        <f>NOT(ISNA(VLOOKUP(A4278,des!B:B,1,FALSE)))</f>
        <v>0</v>
      </c>
      <c r="E4278" s="3" t="str">
        <f>IF(D4278,VLOOKUP(A4278,des!B:Q,11,FALSE),"")</f>
        <v/>
      </c>
      <c r="F4278" s="3" t="b">
        <f t="shared" si="264"/>
        <v>0</v>
      </c>
      <c r="G4278" s="3" t="str">
        <f t="shared" si="265"/>
        <v/>
      </c>
      <c r="H4278" s="3" t="str">
        <f>IF(D4278,VLOOKUP(A4278,des!B:Q,12,FALSE),"")</f>
        <v/>
      </c>
      <c r="I4278" s="3" t="b">
        <f t="shared" si="266"/>
        <v>0</v>
      </c>
      <c r="J4278" s="3" t="str">
        <f t="shared" si="267"/>
        <v/>
      </c>
    </row>
    <row r="4279" spans="1:10" x14ac:dyDescent="0.2">
      <c r="A4279" t="s">
        <v>15657</v>
      </c>
      <c r="B4279" t="s">
        <v>15658</v>
      </c>
      <c r="C4279" t="s">
        <v>15659</v>
      </c>
      <c r="D4279" s="3" t="b">
        <f>NOT(ISNA(VLOOKUP(A4279,des!B:B,1,FALSE)))</f>
        <v>0</v>
      </c>
      <c r="E4279" s="3" t="str">
        <f>IF(D4279,VLOOKUP(A4279,des!B:Q,11,FALSE),"")</f>
        <v/>
      </c>
      <c r="F4279" s="3" t="b">
        <f t="shared" si="264"/>
        <v>0</v>
      </c>
      <c r="G4279" s="3" t="str">
        <f t="shared" si="265"/>
        <v/>
      </c>
      <c r="H4279" s="3" t="str">
        <f>IF(D4279,VLOOKUP(A4279,des!B:Q,12,FALSE),"")</f>
        <v/>
      </c>
      <c r="I4279" s="3" t="b">
        <f t="shared" si="266"/>
        <v>0</v>
      </c>
      <c r="J4279" s="3" t="str">
        <f t="shared" si="267"/>
        <v/>
      </c>
    </row>
    <row r="4280" spans="1:10" x14ac:dyDescent="0.2">
      <c r="A4280" t="s">
        <v>15660</v>
      </c>
      <c r="B4280" t="s">
        <v>15661</v>
      </c>
      <c r="C4280" t="s">
        <v>15662</v>
      </c>
      <c r="D4280" s="3" t="b">
        <f>NOT(ISNA(VLOOKUP(A4280,des!B:B,1,FALSE)))</f>
        <v>0</v>
      </c>
      <c r="E4280" s="3" t="str">
        <f>IF(D4280,VLOOKUP(A4280,des!B:Q,11,FALSE),"")</f>
        <v/>
      </c>
      <c r="F4280" s="3" t="b">
        <f t="shared" si="264"/>
        <v>0</v>
      </c>
      <c r="G4280" s="3" t="str">
        <f t="shared" si="265"/>
        <v/>
      </c>
      <c r="H4280" s="3" t="str">
        <f>IF(D4280,VLOOKUP(A4280,des!B:Q,12,FALSE),"")</f>
        <v/>
      </c>
      <c r="I4280" s="3" t="b">
        <f t="shared" si="266"/>
        <v>0</v>
      </c>
      <c r="J4280" s="3" t="str">
        <f t="shared" si="267"/>
        <v/>
      </c>
    </row>
    <row r="4281" spans="1:10" x14ac:dyDescent="0.2">
      <c r="A4281" t="s">
        <v>15663</v>
      </c>
      <c r="B4281" t="s">
        <v>15664</v>
      </c>
      <c r="C4281" t="s">
        <v>15665</v>
      </c>
      <c r="D4281" s="3" t="b">
        <f>NOT(ISNA(VLOOKUP(A4281,des!B:B,1,FALSE)))</f>
        <v>0</v>
      </c>
      <c r="E4281" s="3" t="str">
        <f>IF(D4281,VLOOKUP(A4281,des!B:Q,11,FALSE),"")</f>
        <v/>
      </c>
      <c r="F4281" s="3" t="b">
        <f t="shared" si="264"/>
        <v>0</v>
      </c>
      <c r="G4281" s="3" t="str">
        <f t="shared" si="265"/>
        <v/>
      </c>
      <c r="H4281" s="3" t="str">
        <f>IF(D4281,VLOOKUP(A4281,des!B:Q,12,FALSE),"")</f>
        <v/>
      </c>
      <c r="I4281" s="3" t="b">
        <f t="shared" si="266"/>
        <v>0</v>
      </c>
      <c r="J4281" s="3" t="str">
        <f t="shared" si="267"/>
        <v/>
      </c>
    </row>
    <row r="4282" spans="1:10" x14ac:dyDescent="0.2">
      <c r="A4282" t="s">
        <v>15666</v>
      </c>
      <c r="B4282" t="s">
        <v>15667</v>
      </c>
      <c r="C4282" t="s">
        <v>15668</v>
      </c>
      <c r="D4282" s="3" t="b">
        <f>NOT(ISNA(VLOOKUP(A4282,des!B:B,1,FALSE)))</f>
        <v>0</v>
      </c>
      <c r="E4282" s="3" t="str">
        <f>IF(D4282,VLOOKUP(A4282,des!B:Q,11,FALSE),"")</f>
        <v/>
      </c>
      <c r="F4282" s="3" t="b">
        <f t="shared" si="264"/>
        <v>0</v>
      </c>
      <c r="G4282" s="3" t="str">
        <f t="shared" si="265"/>
        <v/>
      </c>
      <c r="H4282" s="3" t="str">
        <f>IF(D4282,VLOOKUP(A4282,des!B:Q,12,FALSE),"")</f>
        <v/>
      </c>
      <c r="I4282" s="3" t="b">
        <f t="shared" si="266"/>
        <v>0</v>
      </c>
      <c r="J4282" s="3" t="str">
        <f t="shared" si="267"/>
        <v/>
      </c>
    </row>
    <row r="4283" spans="1:10" x14ac:dyDescent="0.2">
      <c r="A4283" t="s">
        <v>15669</v>
      </c>
      <c r="B4283" t="s">
        <v>15670</v>
      </c>
      <c r="C4283" t="s">
        <v>15671</v>
      </c>
      <c r="D4283" s="3" t="b">
        <f>NOT(ISNA(VLOOKUP(A4283,des!B:B,1,FALSE)))</f>
        <v>0</v>
      </c>
      <c r="E4283" s="3" t="str">
        <f>IF(D4283,VLOOKUP(A4283,des!B:Q,11,FALSE),"")</f>
        <v/>
      </c>
      <c r="F4283" s="3" t="b">
        <f t="shared" si="264"/>
        <v>0</v>
      </c>
      <c r="G4283" s="3" t="str">
        <f t="shared" si="265"/>
        <v/>
      </c>
      <c r="H4283" s="3" t="str">
        <f>IF(D4283,VLOOKUP(A4283,des!B:Q,12,FALSE),"")</f>
        <v/>
      </c>
      <c r="I4283" s="3" t="b">
        <f t="shared" si="266"/>
        <v>0</v>
      </c>
      <c r="J4283" s="3" t="str">
        <f t="shared" si="267"/>
        <v/>
      </c>
    </row>
    <row r="4284" spans="1:10" x14ac:dyDescent="0.2">
      <c r="A4284" t="s">
        <v>15672</v>
      </c>
      <c r="B4284" t="s">
        <v>15673</v>
      </c>
      <c r="C4284" t="s">
        <v>15674</v>
      </c>
      <c r="D4284" s="3" t="b">
        <f>NOT(ISNA(VLOOKUP(A4284,des!B:B,1,FALSE)))</f>
        <v>0</v>
      </c>
      <c r="E4284" s="3" t="str">
        <f>IF(D4284,VLOOKUP(A4284,des!B:Q,11,FALSE),"")</f>
        <v/>
      </c>
      <c r="F4284" s="3" t="b">
        <f t="shared" si="264"/>
        <v>0</v>
      </c>
      <c r="G4284" s="3" t="str">
        <f t="shared" si="265"/>
        <v/>
      </c>
      <c r="H4284" s="3" t="str">
        <f>IF(D4284,VLOOKUP(A4284,des!B:Q,12,FALSE),"")</f>
        <v/>
      </c>
      <c r="I4284" s="3" t="b">
        <f t="shared" si="266"/>
        <v>0</v>
      </c>
      <c r="J4284" s="3" t="str">
        <f t="shared" si="267"/>
        <v/>
      </c>
    </row>
    <row r="4285" spans="1:10" x14ac:dyDescent="0.2">
      <c r="A4285" t="s">
        <v>15675</v>
      </c>
      <c r="B4285" t="s">
        <v>15676</v>
      </c>
      <c r="C4285" t="s">
        <v>15677</v>
      </c>
      <c r="D4285" s="3" t="b">
        <f>NOT(ISNA(VLOOKUP(A4285,des!B:B,1,FALSE)))</f>
        <v>0</v>
      </c>
      <c r="E4285" s="3" t="str">
        <f>IF(D4285,VLOOKUP(A4285,des!B:Q,11,FALSE),"")</f>
        <v/>
      </c>
      <c r="F4285" s="3" t="b">
        <f t="shared" si="264"/>
        <v>0</v>
      </c>
      <c r="G4285" s="3" t="str">
        <f t="shared" si="265"/>
        <v/>
      </c>
      <c r="H4285" s="3" t="str">
        <f>IF(D4285,VLOOKUP(A4285,des!B:Q,12,FALSE),"")</f>
        <v/>
      </c>
      <c r="I4285" s="3" t="b">
        <f t="shared" si="266"/>
        <v>0</v>
      </c>
      <c r="J4285" s="3" t="str">
        <f t="shared" si="267"/>
        <v/>
      </c>
    </row>
    <row r="4286" spans="1:10" x14ac:dyDescent="0.2">
      <c r="A4286" t="s">
        <v>15678</v>
      </c>
      <c r="B4286" t="s">
        <v>15679</v>
      </c>
      <c r="C4286" t="s">
        <v>15680</v>
      </c>
      <c r="D4286" s="3" t="b">
        <f>NOT(ISNA(VLOOKUP(A4286,des!B:B,1,FALSE)))</f>
        <v>0</v>
      </c>
      <c r="E4286" s="3" t="str">
        <f>IF(D4286,VLOOKUP(A4286,des!B:Q,11,FALSE),"")</f>
        <v/>
      </c>
      <c r="F4286" s="3" t="b">
        <f t="shared" si="264"/>
        <v>0</v>
      </c>
      <c r="G4286" s="3" t="str">
        <f t="shared" si="265"/>
        <v/>
      </c>
      <c r="H4286" s="3" t="str">
        <f>IF(D4286,VLOOKUP(A4286,des!B:Q,12,FALSE),"")</f>
        <v/>
      </c>
      <c r="I4286" s="3" t="b">
        <f t="shared" si="266"/>
        <v>0</v>
      </c>
      <c r="J4286" s="3" t="str">
        <f t="shared" si="267"/>
        <v/>
      </c>
    </row>
    <row r="4287" spans="1:10" x14ac:dyDescent="0.2">
      <c r="A4287" t="s">
        <v>15681</v>
      </c>
      <c r="B4287" t="s">
        <v>15682</v>
      </c>
      <c r="C4287" t="s">
        <v>15683</v>
      </c>
      <c r="D4287" s="3" t="b">
        <f>NOT(ISNA(VLOOKUP(A4287,des!B:B,1,FALSE)))</f>
        <v>0</v>
      </c>
      <c r="E4287" s="3" t="str">
        <f>IF(D4287,VLOOKUP(A4287,des!B:Q,11,FALSE),"")</f>
        <v/>
      </c>
      <c r="F4287" s="3" t="b">
        <f t="shared" si="264"/>
        <v>0</v>
      </c>
      <c r="G4287" s="3" t="str">
        <f t="shared" si="265"/>
        <v/>
      </c>
      <c r="H4287" s="3" t="str">
        <f>IF(D4287,VLOOKUP(A4287,des!B:Q,12,FALSE),"")</f>
        <v/>
      </c>
      <c r="I4287" s="3" t="b">
        <f t="shared" si="266"/>
        <v>0</v>
      </c>
      <c r="J4287" s="3" t="str">
        <f t="shared" si="267"/>
        <v/>
      </c>
    </row>
    <row r="4288" spans="1:10" x14ac:dyDescent="0.2">
      <c r="A4288" t="s">
        <v>15684</v>
      </c>
      <c r="B4288" t="s">
        <v>15685</v>
      </c>
      <c r="C4288" t="s">
        <v>15686</v>
      </c>
      <c r="D4288" s="3" t="b">
        <f>NOT(ISNA(VLOOKUP(A4288,des!B:B,1,FALSE)))</f>
        <v>0</v>
      </c>
      <c r="E4288" s="3" t="str">
        <f>IF(D4288,VLOOKUP(A4288,des!B:Q,11,FALSE),"")</f>
        <v/>
      </c>
      <c r="F4288" s="3" t="b">
        <f t="shared" si="264"/>
        <v>0</v>
      </c>
      <c r="G4288" s="3" t="str">
        <f t="shared" si="265"/>
        <v/>
      </c>
      <c r="H4288" s="3" t="str">
        <f>IF(D4288,VLOOKUP(A4288,des!B:Q,12,FALSE),"")</f>
        <v/>
      </c>
      <c r="I4288" s="3" t="b">
        <f t="shared" si="266"/>
        <v>0</v>
      </c>
      <c r="J4288" s="3" t="str">
        <f t="shared" si="267"/>
        <v/>
      </c>
    </row>
    <row r="4289" spans="1:10" x14ac:dyDescent="0.2">
      <c r="A4289" t="s">
        <v>15687</v>
      </c>
      <c r="B4289" t="s">
        <v>15688</v>
      </c>
      <c r="C4289" t="s">
        <v>15689</v>
      </c>
      <c r="D4289" s="3" t="b">
        <f>NOT(ISNA(VLOOKUP(A4289,des!B:B,1,FALSE)))</f>
        <v>0</v>
      </c>
      <c r="E4289" s="3" t="str">
        <f>IF(D4289,VLOOKUP(A4289,des!B:Q,11,FALSE),"")</f>
        <v/>
      </c>
      <c r="F4289" s="3" t="b">
        <f t="shared" si="264"/>
        <v>0</v>
      </c>
      <c r="G4289" s="3" t="str">
        <f t="shared" si="265"/>
        <v/>
      </c>
      <c r="H4289" s="3" t="str">
        <f>IF(D4289,VLOOKUP(A4289,des!B:Q,12,FALSE),"")</f>
        <v/>
      </c>
      <c r="I4289" s="3" t="b">
        <f t="shared" si="266"/>
        <v>0</v>
      </c>
      <c r="J4289" s="3" t="str">
        <f t="shared" si="267"/>
        <v/>
      </c>
    </row>
    <row r="4290" spans="1:10" x14ac:dyDescent="0.2">
      <c r="A4290" t="s">
        <v>15690</v>
      </c>
      <c r="B4290" t="s">
        <v>15691</v>
      </c>
      <c r="C4290" t="s">
        <v>15692</v>
      </c>
      <c r="D4290" s="3" t="b">
        <f>NOT(ISNA(VLOOKUP(A4290,des!B:B,1,FALSE)))</f>
        <v>0</v>
      </c>
      <c r="E4290" s="3" t="str">
        <f>IF(D4290,VLOOKUP(A4290,des!B:Q,11,FALSE),"")</f>
        <v/>
      </c>
      <c r="F4290" s="3" t="b">
        <f t="shared" si="264"/>
        <v>0</v>
      </c>
      <c r="G4290" s="3" t="str">
        <f t="shared" si="265"/>
        <v/>
      </c>
      <c r="H4290" s="3" t="str">
        <f>IF(D4290,VLOOKUP(A4290,des!B:Q,12,FALSE),"")</f>
        <v/>
      </c>
      <c r="I4290" s="3" t="b">
        <f t="shared" si="266"/>
        <v>0</v>
      </c>
      <c r="J4290" s="3" t="str">
        <f t="shared" si="267"/>
        <v/>
      </c>
    </row>
    <row r="4291" spans="1:10" x14ac:dyDescent="0.2">
      <c r="A4291" t="s">
        <v>15693</v>
      </c>
      <c r="B4291" t="s">
        <v>15694</v>
      </c>
      <c r="C4291" t="s">
        <v>15695</v>
      </c>
      <c r="D4291" s="3" t="b">
        <f>NOT(ISNA(VLOOKUP(A4291,des!B:B,1,FALSE)))</f>
        <v>0</v>
      </c>
      <c r="E4291" s="3" t="str">
        <f>IF(D4291,VLOOKUP(A4291,des!B:Q,11,FALSE),"")</f>
        <v/>
      </c>
      <c r="F4291" s="3" t="b">
        <f t="shared" si="264"/>
        <v>0</v>
      </c>
      <c r="G4291" s="3" t="str">
        <f t="shared" si="265"/>
        <v/>
      </c>
      <c r="H4291" s="3" t="str">
        <f>IF(D4291,VLOOKUP(A4291,des!B:Q,12,FALSE),"")</f>
        <v/>
      </c>
      <c r="I4291" s="3" t="b">
        <f t="shared" si="266"/>
        <v>0</v>
      </c>
      <c r="J4291" s="3" t="str">
        <f t="shared" si="267"/>
        <v/>
      </c>
    </row>
    <row r="4292" spans="1:10" x14ac:dyDescent="0.2">
      <c r="A4292" t="s">
        <v>15696</v>
      </c>
      <c r="B4292" t="s">
        <v>15697</v>
      </c>
      <c r="C4292" t="s">
        <v>15698</v>
      </c>
      <c r="D4292" s="3" t="b">
        <f>NOT(ISNA(VLOOKUP(A4292,des!B:B,1,FALSE)))</f>
        <v>0</v>
      </c>
      <c r="E4292" s="3" t="str">
        <f>IF(D4292,VLOOKUP(A4292,des!B:Q,11,FALSE),"")</f>
        <v/>
      </c>
      <c r="F4292" s="3" t="b">
        <f t="shared" si="264"/>
        <v>0</v>
      </c>
      <c r="G4292" s="3" t="str">
        <f t="shared" si="265"/>
        <v/>
      </c>
      <c r="H4292" s="3" t="str">
        <f>IF(D4292,VLOOKUP(A4292,des!B:Q,12,FALSE),"")</f>
        <v/>
      </c>
      <c r="I4292" s="3" t="b">
        <f t="shared" si="266"/>
        <v>0</v>
      </c>
      <c r="J4292" s="3" t="str">
        <f t="shared" si="267"/>
        <v/>
      </c>
    </row>
    <row r="4293" spans="1:10" x14ac:dyDescent="0.2">
      <c r="A4293" t="s">
        <v>15699</v>
      </c>
      <c r="B4293" t="s">
        <v>15700</v>
      </c>
      <c r="C4293" t="s">
        <v>15701</v>
      </c>
      <c r="D4293" s="3" t="b">
        <f>NOT(ISNA(VLOOKUP(A4293,des!B:B,1,FALSE)))</f>
        <v>0</v>
      </c>
      <c r="E4293" s="3" t="str">
        <f>IF(D4293,VLOOKUP(A4293,des!B:Q,11,FALSE),"")</f>
        <v/>
      </c>
      <c r="F4293" s="3" t="b">
        <f t="shared" ref="F4293:F4356" si="268">IF(D4293,IF(E4293&lt;&gt;B4293,TRUE,FALSE),FALSE)</f>
        <v>0</v>
      </c>
      <c r="G4293" s="3" t="str">
        <f t="shared" si="265"/>
        <v/>
      </c>
      <c r="H4293" s="3" t="str">
        <f>IF(D4293,VLOOKUP(A4293,des!B:Q,12,FALSE),"")</f>
        <v/>
      </c>
      <c r="I4293" s="3" t="b">
        <f t="shared" si="266"/>
        <v>0</v>
      </c>
      <c r="J4293" s="3" t="str">
        <f t="shared" si="267"/>
        <v/>
      </c>
    </row>
    <row r="4294" spans="1:10" x14ac:dyDescent="0.2">
      <c r="A4294" t="s">
        <v>15702</v>
      </c>
      <c r="B4294" t="s">
        <v>15703</v>
      </c>
      <c r="C4294" t="s">
        <v>15704</v>
      </c>
      <c r="D4294" s="3" t="b">
        <f>NOT(ISNA(VLOOKUP(A4294,des!B:B,1,FALSE)))</f>
        <v>0</v>
      </c>
      <c r="E4294" s="3" t="str">
        <f>IF(D4294,VLOOKUP(A4294,des!B:Q,11,FALSE),"")</f>
        <v/>
      </c>
      <c r="F4294" s="3" t="b">
        <f t="shared" si="268"/>
        <v>0</v>
      </c>
      <c r="G4294" s="3" t="str">
        <f t="shared" ref="G4294:G4357" si="269">IF(F4294,CONCATENATE($A$1,A4294,$B$1,E4294,$C$1),"")</f>
        <v/>
      </c>
      <c r="H4294" s="3" t="str">
        <f>IF(D4294,VLOOKUP(A4294,des!B:Q,12,FALSE),"")</f>
        <v/>
      </c>
      <c r="I4294" s="3" t="b">
        <f t="shared" ref="I4294:I4357" si="270">IF(D4294,IF(H4294&lt;&gt;C4294,TRUE,FALSE),FALSE)</f>
        <v>0</v>
      </c>
      <c r="J4294" s="3" t="str">
        <f t="shared" ref="J4294:J4357" si="271">IF(I4294,CONCATENATE($A$2,A4294,$B$2,H4294,$C$2),"")</f>
        <v/>
      </c>
    </row>
    <row r="4295" spans="1:10" x14ac:dyDescent="0.2">
      <c r="A4295" t="s">
        <v>15705</v>
      </c>
      <c r="B4295" t="s">
        <v>15706</v>
      </c>
      <c r="C4295" t="s">
        <v>15707</v>
      </c>
      <c r="D4295" s="3" t="b">
        <f>NOT(ISNA(VLOOKUP(A4295,des!B:B,1,FALSE)))</f>
        <v>0</v>
      </c>
      <c r="E4295" s="3" t="str">
        <f>IF(D4295,VLOOKUP(A4295,des!B:Q,11,FALSE),"")</f>
        <v/>
      </c>
      <c r="F4295" s="3" t="b">
        <f t="shared" si="268"/>
        <v>0</v>
      </c>
      <c r="G4295" s="3" t="str">
        <f t="shared" si="269"/>
        <v/>
      </c>
      <c r="H4295" s="3" t="str">
        <f>IF(D4295,VLOOKUP(A4295,des!B:Q,12,FALSE),"")</f>
        <v/>
      </c>
      <c r="I4295" s="3" t="b">
        <f t="shared" si="270"/>
        <v>0</v>
      </c>
      <c r="J4295" s="3" t="str">
        <f t="shared" si="271"/>
        <v/>
      </c>
    </row>
    <row r="4296" spans="1:10" x14ac:dyDescent="0.2">
      <c r="A4296" t="s">
        <v>15708</v>
      </c>
      <c r="B4296" t="s">
        <v>15709</v>
      </c>
      <c r="C4296" t="s">
        <v>15710</v>
      </c>
      <c r="D4296" s="3" t="b">
        <f>NOT(ISNA(VLOOKUP(A4296,des!B:B,1,FALSE)))</f>
        <v>0</v>
      </c>
      <c r="E4296" s="3" t="str">
        <f>IF(D4296,VLOOKUP(A4296,des!B:Q,11,FALSE),"")</f>
        <v/>
      </c>
      <c r="F4296" s="3" t="b">
        <f t="shared" si="268"/>
        <v>0</v>
      </c>
      <c r="G4296" s="3" t="str">
        <f t="shared" si="269"/>
        <v/>
      </c>
      <c r="H4296" s="3" t="str">
        <f>IF(D4296,VLOOKUP(A4296,des!B:Q,12,FALSE),"")</f>
        <v/>
      </c>
      <c r="I4296" s="3" t="b">
        <f t="shared" si="270"/>
        <v>0</v>
      </c>
      <c r="J4296" s="3" t="str">
        <f t="shared" si="271"/>
        <v/>
      </c>
    </row>
    <row r="4297" spans="1:10" x14ac:dyDescent="0.2">
      <c r="A4297" t="s">
        <v>15711</v>
      </c>
      <c r="B4297" t="s">
        <v>15712</v>
      </c>
      <c r="C4297" t="s">
        <v>15713</v>
      </c>
      <c r="D4297" s="3" t="b">
        <f>NOT(ISNA(VLOOKUP(A4297,des!B:B,1,FALSE)))</f>
        <v>0</v>
      </c>
      <c r="E4297" s="3" t="str">
        <f>IF(D4297,VLOOKUP(A4297,des!B:Q,11,FALSE),"")</f>
        <v/>
      </c>
      <c r="F4297" s="3" t="b">
        <f t="shared" si="268"/>
        <v>0</v>
      </c>
      <c r="G4297" s="3" t="str">
        <f t="shared" si="269"/>
        <v/>
      </c>
      <c r="H4297" s="3" t="str">
        <f>IF(D4297,VLOOKUP(A4297,des!B:Q,12,FALSE),"")</f>
        <v/>
      </c>
      <c r="I4297" s="3" t="b">
        <f t="shared" si="270"/>
        <v>0</v>
      </c>
      <c r="J4297" s="3" t="str">
        <f t="shared" si="271"/>
        <v/>
      </c>
    </row>
    <row r="4298" spans="1:10" x14ac:dyDescent="0.2">
      <c r="A4298" t="s">
        <v>15714</v>
      </c>
      <c r="B4298" t="s">
        <v>15715</v>
      </c>
      <c r="C4298" t="s">
        <v>15716</v>
      </c>
      <c r="D4298" s="3" t="b">
        <f>NOT(ISNA(VLOOKUP(A4298,des!B:B,1,FALSE)))</f>
        <v>0</v>
      </c>
      <c r="E4298" s="3" t="str">
        <f>IF(D4298,VLOOKUP(A4298,des!B:Q,11,FALSE),"")</f>
        <v/>
      </c>
      <c r="F4298" s="3" t="b">
        <f t="shared" si="268"/>
        <v>0</v>
      </c>
      <c r="G4298" s="3" t="str">
        <f t="shared" si="269"/>
        <v/>
      </c>
      <c r="H4298" s="3" t="str">
        <f>IF(D4298,VLOOKUP(A4298,des!B:Q,12,FALSE),"")</f>
        <v/>
      </c>
      <c r="I4298" s="3" t="b">
        <f t="shared" si="270"/>
        <v>0</v>
      </c>
      <c r="J4298" s="3" t="str">
        <f t="shared" si="271"/>
        <v/>
      </c>
    </row>
    <row r="4299" spans="1:10" x14ac:dyDescent="0.2">
      <c r="A4299" t="s">
        <v>15717</v>
      </c>
      <c r="B4299" t="s">
        <v>15718</v>
      </c>
      <c r="C4299" t="s">
        <v>15719</v>
      </c>
      <c r="D4299" s="3" t="b">
        <f>NOT(ISNA(VLOOKUP(A4299,des!B:B,1,FALSE)))</f>
        <v>0</v>
      </c>
      <c r="E4299" s="3" t="str">
        <f>IF(D4299,VLOOKUP(A4299,des!B:Q,11,FALSE),"")</f>
        <v/>
      </c>
      <c r="F4299" s="3" t="b">
        <f t="shared" si="268"/>
        <v>0</v>
      </c>
      <c r="G4299" s="3" t="str">
        <f t="shared" si="269"/>
        <v/>
      </c>
      <c r="H4299" s="3" t="str">
        <f>IF(D4299,VLOOKUP(A4299,des!B:Q,12,FALSE),"")</f>
        <v/>
      </c>
      <c r="I4299" s="3" t="b">
        <f t="shared" si="270"/>
        <v>0</v>
      </c>
      <c r="J4299" s="3" t="str">
        <f t="shared" si="271"/>
        <v/>
      </c>
    </row>
    <row r="4300" spans="1:10" x14ac:dyDescent="0.2">
      <c r="A4300" t="s">
        <v>15720</v>
      </c>
      <c r="B4300" t="s">
        <v>15721</v>
      </c>
      <c r="C4300" t="s">
        <v>15722</v>
      </c>
      <c r="D4300" s="3" t="b">
        <f>NOT(ISNA(VLOOKUP(A4300,des!B:B,1,FALSE)))</f>
        <v>0</v>
      </c>
      <c r="E4300" s="3" t="str">
        <f>IF(D4300,VLOOKUP(A4300,des!B:Q,11,FALSE),"")</f>
        <v/>
      </c>
      <c r="F4300" s="3" t="b">
        <f t="shared" si="268"/>
        <v>0</v>
      </c>
      <c r="G4300" s="3" t="str">
        <f t="shared" si="269"/>
        <v/>
      </c>
      <c r="H4300" s="3" t="str">
        <f>IF(D4300,VLOOKUP(A4300,des!B:Q,12,FALSE),"")</f>
        <v/>
      </c>
      <c r="I4300" s="3" t="b">
        <f t="shared" si="270"/>
        <v>0</v>
      </c>
      <c r="J4300" s="3" t="str">
        <f t="shared" si="271"/>
        <v/>
      </c>
    </row>
    <row r="4301" spans="1:10" x14ac:dyDescent="0.2">
      <c r="A4301" t="s">
        <v>15723</v>
      </c>
      <c r="B4301" t="s">
        <v>15724</v>
      </c>
      <c r="C4301" t="s">
        <v>15725</v>
      </c>
      <c r="D4301" s="3" t="b">
        <f>NOT(ISNA(VLOOKUP(A4301,des!B:B,1,FALSE)))</f>
        <v>0</v>
      </c>
      <c r="E4301" s="3" t="str">
        <f>IF(D4301,VLOOKUP(A4301,des!B:Q,11,FALSE),"")</f>
        <v/>
      </c>
      <c r="F4301" s="3" t="b">
        <f t="shared" si="268"/>
        <v>0</v>
      </c>
      <c r="G4301" s="3" t="str">
        <f t="shared" si="269"/>
        <v/>
      </c>
      <c r="H4301" s="3" t="str">
        <f>IF(D4301,VLOOKUP(A4301,des!B:Q,12,FALSE),"")</f>
        <v/>
      </c>
      <c r="I4301" s="3" t="b">
        <f t="shared" si="270"/>
        <v>0</v>
      </c>
      <c r="J4301" s="3" t="str">
        <f t="shared" si="271"/>
        <v/>
      </c>
    </row>
    <row r="4302" spans="1:10" x14ac:dyDescent="0.2">
      <c r="A4302" t="s">
        <v>15726</v>
      </c>
      <c r="B4302" t="s">
        <v>15727</v>
      </c>
      <c r="C4302" t="s">
        <v>15728</v>
      </c>
      <c r="D4302" s="3" t="b">
        <f>NOT(ISNA(VLOOKUP(A4302,des!B:B,1,FALSE)))</f>
        <v>0</v>
      </c>
      <c r="E4302" s="3" t="str">
        <f>IF(D4302,VLOOKUP(A4302,des!B:Q,11,FALSE),"")</f>
        <v/>
      </c>
      <c r="F4302" s="3" t="b">
        <f t="shared" si="268"/>
        <v>0</v>
      </c>
      <c r="G4302" s="3" t="str">
        <f t="shared" si="269"/>
        <v/>
      </c>
      <c r="H4302" s="3" t="str">
        <f>IF(D4302,VLOOKUP(A4302,des!B:Q,12,FALSE),"")</f>
        <v/>
      </c>
      <c r="I4302" s="3" t="b">
        <f t="shared" si="270"/>
        <v>0</v>
      </c>
      <c r="J4302" s="3" t="str">
        <f t="shared" si="271"/>
        <v/>
      </c>
    </row>
    <row r="4303" spans="1:10" x14ac:dyDescent="0.2">
      <c r="A4303" t="s">
        <v>15729</v>
      </c>
      <c r="B4303" t="s">
        <v>15730</v>
      </c>
      <c r="C4303" t="s">
        <v>15731</v>
      </c>
      <c r="D4303" s="3" t="b">
        <f>NOT(ISNA(VLOOKUP(A4303,des!B:B,1,FALSE)))</f>
        <v>0</v>
      </c>
      <c r="E4303" s="3" t="str">
        <f>IF(D4303,VLOOKUP(A4303,des!B:Q,11,FALSE),"")</f>
        <v/>
      </c>
      <c r="F4303" s="3" t="b">
        <f t="shared" si="268"/>
        <v>0</v>
      </c>
      <c r="G4303" s="3" t="str">
        <f t="shared" si="269"/>
        <v/>
      </c>
      <c r="H4303" s="3" t="str">
        <f>IF(D4303,VLOOKUP(A4303,des!B:Q,12,FALSE),"")</f>
        <v/>
      </c>
      <c r="I4303" s="3" t="b">
        <f t="shared" si="270"/>
        <v>0</v>
      </c>
      <c r="J4303" s="3" t="str">
        <f t="shared" si="271"/>
        <v/>
      </c>
    </row>
    <row r="4304" spans="1:10" x14ac:dyDescent="0.2">
      <c r="A4304" t="s">
        <v>15732</v>
      </c>
      <c r="B4304" t="s">
        <v>15733</v>
      </c>
      <c r="C4304" t="s">
        <v>15734</v>
      </c>
      <c r="D4304" s="3" t="b">
        <f>NOT(ISNA(VLOOKUP(A4304,des!B:B,1,FALSE)))</f>
        <v>0</v>
      </c>
      <c r="E4304" s="3" t="str">
        <f>IF(D4304,VLOOKUP(A4304,des!B:Q,11,FALSE),"")</f>
        <v/>
      </c>
      <c r="F4304" s="3" t="b">
        <f t="shared" si="268"/>
        <v>0</v>
      </c>
      <c r="G4304" s="3" t="str">
        <f t="shared" si="269"/>
        <v/>
      </c>
      <c r="H4304" s="3" t="str">
        <f>IF(D4304,VLOOKUP(A4304,des!B:Q,12,FALSE),"")</f>
        <v/>
      </c>
      <c r="I4304" s="3" t="b">
        <f t="shared" si="270"/>
        <v>0</v>
      </c>
      <c r="J4304" s="3" t="str">
        <f t="shared" si="271"/>
        <v/>
      </c>
    </row>
    <row r="4305" spans="1:10" x14ac:dyDescent="0.2">
      <c r="A4305" t="s">
        <v>15735</v>
      </c>
      <c r="B4305" t="s">
        <v>15736</v>
      </c>
      <c r="C4305" t="s">
        <v>15737</v>
      </c>
      <c r="D4305" s="3" t="b">
        <f>NOT(ISNA(VLOOKUP(A4305,des!B:B,1,FALSE)))</f>
        <v>0</v>
      </c>
      <c r="E4305" s="3" t="str">
        <f>IF(D4305,VLOOKUP(A4305,des!B:Q,11,FALSE),"")</f>
        <v/>
      </c>
      <c r="F4305" s="3" t="b">
        <f t="shared" si="268"/>
        <v>0</v>
      </c>
      <c r="G4305" s="3" t="str">
        <f t="shared" si="269"/>
        <v/>
      </c>
      <c r="H4305" s="3" t="str">
        <f>IF(D4305,VLOOKUP(A4305,des!B:Q,12,FALSE),"")</f>
        <v/>
      </c>
      <c r="I4305" s="3" t="b">
        <f t="shared" si="270"/>
        <v>0</v>
      </c>
      <c r="J4305" s="3" t="str">
        <f t="shared" si="271"/>
        <v/>
      </c>
    </row>
    <row r="4306" spans="1:10" x14ac:dyDescent="0.2">
      <c r="A4306" t="s">
        <v>15738</v>
      </c>
      <c r="B4306" t="s">
        <v>15739</v>
      </c>
      <c r="C4306" t="s">
        <v>15740</v>
      </c>
      <c r="D4306" s="3" t="b">
        <f>NOT(ISNA(VLOOKUP(A4306,des!B:B,1,FALSE)))</f>
        <v>0</v>
      </c>
      <c r="E4306" s="3" t="str">
        <f>IF(D4306,VLOOKUP(A4306,des!B:Q,11,FALSE),"")</f>
        <v/>
      </c>
      <c r="F4306" s="3" t="b">
        <f t="shared" si="268"/>
        <v>0</v>
      </c>
      <c r="G4306" s="3" t="str">
        <f t="shared" si="269"/>
        <v/>
      </c>
      <c r="H4306" s="3" t="str">
        <f>IF(D4306,VLOOKUP(A4306,des!B:Q,12,FALSE),"")</f>
        <v/>
      </c>
      <c r="I4306" s="3" t="b">
        <f t="shared" si="270"/>
        <v>0</v>
      </c>
      <c r="J4306" s="3" t="str">
        <f t="shared" si="271"/>
        <v/>
      </c>
    </row>
    <row r="4307" spans="1:10" x14ac:dyDescent="0.2">
      <c r="A4307" t="s">
        <v>15741</v>
      </c>
      <c r="B4307" t="s">
        <v>15742</v>
      </c>
      <c r="C4307" t="s">
        <v>15743</v>
      </c>
      <c r="D4307" s="3" t="b">
        <f>NOT(ISNA(VLOOKUP(A4307,des!B:B,1,FALSE)))</f>
        <v>0</v>
      </c>
      <c r="E4307" s="3" t="str">
        <f>IF(D4307,VLOOKUP(A4307,des!B:Q,11,FALSE),"")</f>
        <v/>
      </c>
      <c r="F4307" s="3" t="b">
        <f t="shared" si="268"/>
        <v>0</v>
      </c>
      <c r="G4307" s="3" t="str">
        <f t="shared" si="269"/>
        <v/>
      </c>
      <c r="H4307" s="3" t="str">
        <f>IF(D4307,VLOOKUP(A4307,des!B:Q,12,FALSE),"")</f>
        <v/>
      </c>
      <c r="I4307" s="3" t="b">
        <f t="shared" si="270"/>
        <v>0</v>
      </c>
      <c r="J4307" s="3" t="str">
        <f t="shared" si="271"/>
        <v/>
      </c>
    </row>
    <row r="4308" spans="1:10" x14ac:dyDescent="0.2">
      <c r="A4308" t="s">
        <v>15744</v>
      </c>
      <c r="B4308" t="s">
        <v>15745</v>
      </c>
      <c r="C4308" t="s">
        <v>15746</v>
      </c>
      <c r="D4308" s="3" t="b">
        <f>NOT(ISNA(VLOOKUP(A4308,des!B:B,1,FALSE)))</f>
        <v>0</v>
      </c>
      <c r="E4308" s="3" t="str">
        <f>IF(D4308,VLOOKUP(A4308,des!B:Q,11,FALSE),"")</f>
        <v/>
      </c>
      <c r="F4308" s="3" t="b">
        <f t="shared" si="268"/>
        <v>0</v>
      </c>
      <c r="G4308" s="3" t="str">
        <f t="shared" si="269"/>
        <v/>
      </c>
      <c r="H4308" s="3" t="str">
        <f>IF(D4308,VLOOKUP(A4308,des!B:Q,12,FALSE),"")</f>
        <v/>
      </c>
      <c r="I4308" s="3" t="b">
        <f t="shared" si="270"/>
        <v>0</v>
      </c>
      <c r="J4308" s="3" t="str">
        <f t="shared" si="271"/>
        <v/>
      </c>
    </row>
    <row r="4309" spans="1:10" x14ac:dyDescent="0.2">
      <c r="A4309" t="s">
        <v>15747</v>
      </c>
      <c r="B4309" t="s">
        <v>15748</v>
      </c>
      <c r="C4309" t="s">
        <v>15749</v>
      </c>
      <c r="D4309" s="3" t="b">
        <f>NOT(ISNA(VLOOKUP(A4309,des!B:B,1,FALSE)))</f>
        <v>0</v>
      </c>
      <c r="E4309" s="3" t="str">
        <f>IF(D4309,VLOOKUP(A4309,des!B:Q,11,FALSE),"")</f>
        <v/>
      </c>
      <c r="F4309" s="3" t="b">
        <f t="shared" si="268"/>
        <v>0</v>
      </c>
      <c r="G4309" s="3" t="str">
        <f t="shared" si="269"/>
        <v/>
      </c>
      <c r="H4309" s="3" t="str">
        <f>IF(D4309,VLOOKUP(A4309,des!B:Q,12,FALSE),"")</f>
        <v/>
      </c>
      <c r="I4309" s="3" t="b">
        <f t="shared" si="270"/>
        <v>0</v>
      </c>
      <c r="J4309" s="3" t="str">
        <f t="shared" si="271"/>
        <v/>
      </c>
    </row>
    <row r="4310" spans="1:10" x14ac:dyDescent="0.2">
      <c r="A4310" t="s">
        <v>15750</v>
      </c>
      <c r="B4310" t="s">
        <v>15751</v>
      </c>
      <c r="C4310" t="s">
        <v>15752</v>
      </c>
      <c r="D4310" s="3" t="b">
        <f>NOT(ISNA(VLOOKUP(A4310,des!B:B,1,FALSE)))</f>
        <v>0</v>
      </c>
      <c r="E4310" s="3" t="str">
        <f>IF(D4310,VLOOKUP(A4310,des!B:Q,11,FALSE),"")</f>
        <v/>
      </c>
      <c r="F4310" s="3" t="b">
        <f t="shared" si="268"/>
        <v>0</v>
      </c>
      <c r="G4310" s="3" t="str">
        <f t="shared" si="269"/>
        <v/>
      </c>
      <c r="H4310" s="3" t="str">
        <f>IF(D4310,VLOOKUP(A4310,des!B:Q,12,FALSE),"")</f>
        <v/>
      </c>
      <c r="I4310" s="3" t="b">
        <f t="shared" si="270"/>
        <v>0</v>
      </c>
      <c r="J4310" s="3" t="str">
        <f t="shared" si="271"/>
        <v/>
      </c>
    </row>
    <row r="4311" spans="1:10" x14ac:dyDescent="0.2">
      <c r="A4311" t="s">
        <v>15753</v>
      </c>
      <c r="B4311" t="s">
        <v>15754</v>
      </c>
      <c r="C4311" t="s">
        <v>15755</v>
      </c>
      <c r="D4311" s="3" t="b">
        <f>NOT(ISNA(VLOOKUP(A4311,des!B:B,1,FALSE)))</f>
        <v>0</v>
      </c>
      <c r="E4311" s="3" t="str">
        <f>IF(D4311,VLOOKUP(A4311,des!B:Q,11,FALSE),"")</f>
        <v/>
      </c>
      <c r="F4311" s="3" t="b">
        <f t="shared" si="268"/>
        <v>0</v>
      </c>
      <c r="G4311" s="3" t="str">
        <f t="shared" si="269"/>
        <v/>
      </c>
      <c r="H4311" s="3" t="str">
        <f>IF(D4311,VLOOKUP(A4311,des!B:Q,12,FALSE),"")</f>
        <v/>
      </c>
      <c r="I4311" s="3" t="b">
        <f t="shared" si="270"/>
        <v>0</v>
      </c>
      <c r="J4311" s="3" t="str">
        <f t="shared" si="271"/>
        <v/>
      </c>
    </row>
    <row r="4312" spans="1:10" x14ac:dyDescent="0.2">
      <c r="A4312" t="s">
        <v>15756</v>
      </c>
      <c r="B4312" t="s">
        <v>15757</v>
      </c>
      <c r="C4312" t="s">
        <v>15758</v>
      </c>
      <c r="D4312" s="3" t="b">
        <f>NOT(ISNA(VLOOKUP(A4312,des!B:B,1,FALSE)))</f>
        <v>0</v>
      </c>
      <c r="E4312" s="3" t="str">
        <f>IF(D4312,VLOOKUP(A4312,des!B:Q,11,FALSE),"")</f>
        <v/>
      </c>
      <c r="F4312" s="3" t="b">
        <f t="shared" si="268"/>
        <v>0</v>
      </c>
      <c r="G4312" s="3" t="str">
        <f t="shared" si="269"/>
        <v/>
      </c>
      <c r="H4312" s="3" t="str">
        <f>IF(D4312,VLOOKUP(A4312,des!B:Q,12,FALSE),"")</f>
        <v/>
      </c>
      <c r="I4312" s="3" t="b">
        <f t="shared" si="270"/>
        <v>0</v>
      </c>
      <c r="J4312" s="3" t="str">
        <f t="shared" si="271"/>
        <v/>
      </c>
    </row>
    <row r="4313" spans="1:10" x14ac:dyDescent="0.2">
      <c r="A4313" t="s">
        <v>15759</v>
      </c>
      <c r="B4313" t="s">
        <v>15760</v>
      </c>
      <c r="C4313" t="s">
        <v>15761</v>
      </c>
      <c r="D4313" s="3" t="b">
        <f>NOT(ISNA(VLOOKUP(A4313,des!B:B,1,FALSE)))</f>
        <v>0</v>
      </c>
      <c r="E4313" s="3" t="str">
        <f>IF(D4313,VLOOKUP(A4313,des!B:Q,11,FALSE),"")</f>
        <v/>
      </c>
      <c r="F4313" s="3" t="b">
        <f t="shared" si="268"/>
        <v>0</v>
      </c>
      <c r="G4313" s="3" t="str">
        <f t="shared" si="269"/>
        <v/>
      </c>
      <c r="H4313" s="3" t="str">
        <f>IF(D4313,VLOOKUP(A4313,des!B:Q,12,FALSE),"")</f>
        <v/>
      </c>
      <c r="I4313" s="3" t="b">
        <f t="shared" si="270"/>
        <v>0</v>
      </c>
      <c r="J4313" s="3" t="str">
        <f t="shared" si="271"/>
        <v/>
      </c>
    </row>
    <row r="4314" spans="1:10" x14ac:dyDescent="0.2">
      <c r="A4314" t="s">
        <v>15762</v>
      </c>
      <c r="B4314" t="s">
        <v>15763</v>
      </c>
      <c r="C4314" t="s">
        <v>15764</v>
      </c>
      <c r="D4314" s="3" t="b">
        <f>NOT(ISNA(VLOOKUP(A4314,des!B:B,1,FALSE)))</f>
        <v>0</v>
      </c>
      <c r="E4314" s="3" t="str">
        <f>IF(D4314,VLOOKUP(A4314,des!B:Q,11,FALSE),"")</f>
        <v/>
      </c>
      <c r="F4314" s="3" t="b">
        <f t="shared" si="268"/>
        <v>0</v>
      </c>
      <c r="G4314" s="3" t="str">
        <f t="shared" si="269"/>
        <v/>
      </c>
      <c r="H4314" s="3" t="str">
        <f>IF(D4314,VLOOKUP(A4314,des!B:Q,12,FALSE),"")</f>
        <v/>
      </c>
      <c r="I4314" s="3" t="b">
        <f t="shared" si="270"/>
        <v>0</v>
      </c>
      <c r="J4314" s="3" t="str">
        <f t="shared" si="271"/>
        <v/>
      </c>
    </row>
    <row r="4315" spans="1:10" x14ac:dyDescent="0.2">
      <c r="A4315" t="s">
        <v>15765</v>
      </c>
      <c r="B4315" t="s">
        <v>15766</v>
      </c>
      <c r="C4315" t="s">
        <v>15767</v>
      </c>
      <c r="D4315" s="3" t="b">
        <f>NOT(ISNA(VLOOKUP(A4315,des!B:B,1,FALSE)))</f>
        <v>0</v>
      </c>
      <c r="E4315" s="3" t="str">
        <f>IF(D4315,VLOOKUP(A4315,des!B:Q,11,FALSE),"")</f>
        <v/>
      </c>
      <c r="F4315" s="3" t="b">
        <f t="shared" si="268"/>
        <v>0</v>
      </c>
      <c r="G4315" s="3" t="str">
        <f t="shared" si="269"/>
        <v/>
      </c>
      <c r="H4315" s="3" t="str">
        <f>IF(D4315,VLOOKUP(A4315,des!B:Q,12,FALSE),"")</f>
        <v/>
      </c>
      <c r="I4315" s="3" t="b">
        <f t="shared" si="270"/>
        <v>0</v>
      </c>
      <c r="J4315" s="3" t="str">
        <f t="shared" si="271"/>
        <v/>
      </c>
    </row>
    <row r="4316" spans="1:10" x14ac:dyDescent="0.2">
      <c r="A4316" t="s">
        <v>15768</v>
      </c>
      <c r="B4316" t="s">
        <v>15769</v>
      </c>
      <c r="C4316" t="s">
        <v>15770</v>
      </c>
      <c r="D4316" s="3" t="b">
        <f>NOT(ISNA(VLOOKUP(A4316,des!B:B,1,FALSE)))</f>
        <v>0</v>
      </c>
      <c r="E4316" s="3" t="str">
        <f>IF(D4316,VLOOKUP(A4316,des!B:Q,11,FALSE),"")</f>
        <v/>
      </c>
      <c r="F4316" s="3" t="b">
        <f t="shared" si="268"/>
        <v>0</v>
      </c>
      <c r="G4316" s="3" t="str">
        <f t="shared" si="269"/>
        <v/>
      </c>
      <c r="H4316" s="3" t="str">
        <f>IF(D4316,VLOOKUP(A4316,des!B:Q,12,FALSE),"")</f>
        <v/>
      </c>
      <c r="I4316" s="3" t="b">
        <f t="shared" si="270"/>
        <v>0</v>
      </c>
      <c r="J4316" s="3" t="str">
        <f t="shared" si="271"/>
        <v/>
      </c>
    </row>
    <row r="4317" spans="1:10" x14ac:dyDescent="0.2">
      <c r="A4317" t="s">
        <v>15771</v>
      </c>
      <c r="B4317" t="s">
        <v>15772</v>
      </c>
      <c r="C4317" t="s">
        <v>15772</v>
      </c>
      <c r="D4317" s="3" t="b">
        <f>NOT(ISNA(VLOOKUP(A4317,des!B:B,1,FALSE)))</f>
        <v>0</v>
      </c>
      <c r="E4317" s="3" t="str">
        <f>IF(D4317,VLOOKUP(A4317,des!B:Q,11,FALSE),"")</f>
        <v/>
      </c>
      <c r="F4317" s="3" t="b">
        <f t="shared" si="268"/>
        <v>0</v>
      </c>
      <c r="G4317" s="3" t="str">
        <f t="shared" si="269"/>
        <v/>
      </c>
      <c r="H4317" s="3" t="str">
        <f>IF(D4317,VLOOKUP(A4317,des!B:Q,12,FALSE),"")</f>
        <v/>
      </c>
      <c r="I4317" s="3" t="b">
        <f t="shared" si="270"/>
        <v>0</v>
      </c>
      <c r="J4317" s="3" t="str">
        <f t="shared" si="271"/>
        <v/>
      </c>
    </row>
    <row r="4318" spans="1:10" x14ac:dyDescent="0.2">
      <c r="A4318" t="s">
        <v>15773</v>
      </c>
      <c r="B4318" t="s">
        <v>15774</v>
      </c>
      <c r="C4318" t="s">
        <v>15775</v>
      </c>
      <c r="D4318" s="3" t="b">
        <f>NOT(ISNA(VLOOKUP(A4318,des!B:B,1,FALSE)))</f>
        <v>0</v>
      </c>
      <c r="E4318" s="3" t="str">
        <f>IF(D4318,VLOOKUP(A4318,des!B:Q,11,FALSE),"")</f>
        <v/>
      </c>
      <c r="F4318" s="3" t="b">
        <f t="shared" si="268"/>
        <v>0</v>
      </c>
      <c r="G4318" s="3" t="str">
        <f t="shared" si="269"/>
        <v/>
      </c>
      <c r="H4318" s="3" t="str">
        <f>IF(D4318,VLOOKUP(A4318,des!B:Q,12,FALSE),"")</f>
        <v/>
      </c>
      <c r="I4318" s="3" t="b">
        <f t="shared" si="270"/>
        <v>0</v>
      </c>
      <c r="J4318" s="3" t="str">
        <f t="shared" si="271"/>
        <v/>
      </c>
    </row>
    <row r="4319" spans="1:10" x14ac:dyDescent="0.2">
      <c r="A4319" t="s">
        <v>15776</v>
      </c>
      <c r="B4319" t="s">
        <v>15777</v>
      </c>
      <c r="C4319" t="s">
        <v>15778</v>
      </c>
      <c r="D4319" s="3" t="b">
        <f>NOT(ISNA(VLOOKUP(A4319,des!B:B,1,FALSE)))</f>
        <v>0</v>
      </c>
      <c r="E4319" s="3" t="str">
        <f>IF(D4319,VLOOKUP(A4319,des!B:Q,11,FALSE),"")</f>
        <v/>
      </c>
      <c r="F4319" s="3" t="b">
        <f t="shared" si="268"/>
        <v>0</v>
      </c>
      <c r="G4319" s="3" t="str">
        <f t="shared" si="269"/>
        <v/>
      </c>
      <c r="H4319" s="3" t="str">
        <f>IF(D4319,VLOOKUP(A4319,des!B:Q,12,FALSE),"")</f>
        <v/>
      </c>
      <c r="I4319" s="3" t="b">
        <f t="shared" si="270"/>
        <v>0</v>
      </c>
      <c r="J4319" s="3" t="str">
        <f t="shared" si="271"/>
        <v/>
      </c>
    </row>
    <row r="4320" spans="1:10" x14ac:dyDescent="0.2">
      <c r="A4320" t="s">
        <v>15779</v>
      </c>
      <c r="B4320" t="s">
        <v>15780</v>
      </c>
      <c r="C4320" t="s">
        <v>15781</v>
      </c>
      <c r="D4320" s="3" t="b">
        <f>NOT(ISNA(VLOOKUP(A4320,des!B:B,1,FALSE)))</f>
        <v>0</v>
      </c>
      <c r="E4320" s="3" t="str">
        <f>IF(D4320,VLOOKUP(A4320,des!B:Q,11,FALSE),"")</f>
        <v/>
      </c>
      <c r="F4320" s="3" t="b">
        <f t="shared" si="268"/>
        <v>0</v>
      </c>
      <c r="G4320" s="3" t="str">
        <f t="shared" si="269"/>
        <v/>
      </c>
      <c r="H4320" s="3" t="str">
        <f>IF(D4320,VLOOKUP(A4320,des!B:Q,12,FALSE),"")</f>
        <v/>
      </c>
      <c r="I4320" s="3" t="b">
        <f t="shared" si="270"/>
        <v>0</v>
      </c>
      <c r="J4320" s="3" t="str">
        <f t="shared" si="271"/>
        <v/>
      </c>
    </row>
    <row r="4321" spans="1:10" x14ac:dyDescent="0.2">
      <c r="A4321" t="s">
        <v>15782</v>
      </c>
      <c r="B4321" t="s">
        <v>15783</v>
      </c>
      <c r="C4321" t="s">
        <v>15784</v>
      </c>
      <c r="D4321" s="3" t="b">
        <f>NOT(ISNA(VLOOKUP(A4321,des!B:B,1,FALSE)))</f>
        <v>0</v>
      </c>
      <c r="E4321" s="3" t="str">
        <f>IF(D4321,VLOOKUP(A4321,des!B:Q,11,FALSE),"")</f>
        <v/>
      </c>
      <c r="F4321" s="3" t="b">
        <f t="shared" si="268"/>
        <v>0</v>
      </c>
      <c r="G4321" s="3" t="str">
        <f t="shared" si="269"/>
        <v/>
      </c>
      <c r="H4321" s="3" t="str">
        <f>IF(D4321,VLOOKUP(A4321,des!B:Q,12,FALSE),"")</f>
        <v/>
      </c>
      <c r="I4321" s="3" t="b">
        <f t="shared" si="270"/>
        <v>0</v>
      </c>
      <c r="J4321" s="3" t="str">
        <f t="shared" si="271"/>
        <v/>
      </c>
    </row>
    <row r="4322" spans="1:10" x14ac:dyDescent="0.2">
      <c r="A4322" t="s">
        <v>15785</v>
      </c>
      <c r="B4322" t="s">
        <v>15786</v>
      </c>
      <c r="C4322" t="s">
        <v>15787</v>
      </c>
      <c r="D4322" s="3" t="b">
        <f>NOT(ISNA(VLOOKUP(A4322,des!B:B,1,FALSE)))</f>
        <v>0</v>
      </c>
      <c r="E4322" s="3" t="str">
        <f>IF(D4322,VLOOKUP(A4322,des!B:Q,11,FALSE),"")</f>
        <v/>
      </c>
      <c r="F4322" s="3" t="b">
        <f t="shared" si="268"/>
        <v>0</v>
      </c>
      <c r="G4322" s="3" t="str">
        <f t="shared" si="269"/>
        <v/>
      </c>
      <c r="H4322" s="3" t="str">
        <f>IF(D4322,VLOOKUP(A4322,des!B:Q,12,FALSE),"")</f>
        <v/>
      </c>
      <c r="I4322" s="3" t="b">
        <f t="shared" si="270"/>
        <v>0</v>
      </c>
      <c r="J4322" s="3" t="str">
        <f t="shared" si="271"/>
        <v/>
      </c>
    </row>
    <row r="4323" spans="1:10" x14ac:dyDescent="0.2">
      <c r="A4323" t="s">
        <v>15788</v>
      </c>
      <c r="B4323" t="s">
        <v>15789</v>
      </c>
      <c r="C4323" t="s">
        <v>15790</v>
      </c>
      <c r="D4323" s="3" t="b">
        <f>NOT(ISNA(VLOOKUP(A4323,des!B:B,1,FALSE)))</f>
        <v>0</v>
      </c>
      <c r="E4323" s="3" t="str">
        <f>IF(D4323,VLOOKUP(A4323,des!B:Q,11,FALSE),"")</f>
        <v/>
      </c>
      <c r="F4323" s="3" t="b">
        <f t="shared" si="268"/>
        <v>0</v>
      </c>
      <c r="G4323" s="3" t="str">
        <f t="shared" si="269"/>
        <v/>
      </c>
      <c r="H4323" s="3" t="str">
        <f>IF(D4323,VLOOKUP(A4323,des!B:Q,12,FALSE),"")</f>
        <v/>
      </c>
      <c r="I4323" s="3" t="b">
        <f t="shared" si="270"/>
        <v>0</v>
      </c>
      <c r="J4323" s="3" t="str">
        <f t="shared" si="271"/>
        <v/>
      </c>
    </row>
    <row r="4324" spans="1:10" x14ac:dyDescent="0.2">
      <c r="A4324" t="s">
        <v>15791</v>
      </c>
      <c r="B4324" t="s">
        <v>15792</v>
      </c>
      <c r="C4324" t="s">
        <v>15793</v>
      </c>
      <c r="D4324" s="3" t="b">
        <f>NOT(ISNA(VLOOKUP(A4324,des!B:B,1,FALSE)))</f>
        <v>0</v>
      </c>
      <c r="E4324" s="3" t="str">
        <f>IF(D4324,VLOOKUP(A4324,des!B:Q,11,FALSE),"")</f>
        <v/>
      </c>
      <c r="F4324" s="3" t="b">
        <f t="shared" si="268"/>
        <v>0</v>
      </c>
      <c r="G4324" s="3" t="str">
        <f t="shared" si="269"/>
        <v/>
      </c>
      <c r="H4324" s="3" t="str">
        <f>IF(D4324,VLOOKUP(A4324,des!B:Q,12,FALSE),"")</f>
        <v/>
      </c>
      <c r="I4324" s="3" t="b">
        <f t="shared" si="270"/>
        <v>0</v>
      </c>
      <c r="J4324" s="3" t="str">
        <f t="shared" si="271"/>
        <v/>
      </c>
    </row>
    <row r="4325" spans="1:10" x14ac:dyDescent="0.2">
      <c r="A4325" t="s">
        <v>15794</v>
      </c>
      <c r="B4325" t="s">
        <v>15795</v>
      </c>
      <c r="C4325" t="s">
        <v>15796</v>
      </c>
      <c r="D4325" s="3" t="b">
        <f>NOT(ISNA(VLOOKUP(A4325,des!B:B,1,FALSE)))</f>
        <v>0</v>
      </c>
      <c r="E4325" s="3" t="str">
        <f>IF(D4325,VLOOKUP(A4325,des!B:Q,11,FALSE),"")</f>
        <v/>
      </c>
      <c r="F4325" s="3" t="b">
        <f t="shared" si="268"/>
        <v>0</v>
      </c>
      <c r="G4325" s="3" t="str">
        <f t="shared" si="269"/>
        <v/>
      </c>
      <c r="H4325" s="3" t="str">
        <f>IF(D4325,VLOOKUP(A4325,des!B:Q,12,FALSE),"")</f>
        <v/>
      </c>
      <c r="I4325" s="3" t="b">
        <f t="shared" si="270"/>
        <v>0</v>
      </c>
      <c r="J4325" s="3" t="str">
        <f t="shared" si="271"/>
        <v/>
      </c>
    </row>
    <row r="4326" spans="1:10" x14ac:dyDescent="0.2">
      <c r="A4326" t="s">
        <v>15797</v>
      </c>
      <c r="B4326" t="s">
        <v>15798</v>
      </c>
      <c r="C4326" t="s">
        <v>15799</v>
      </c>
      <c r="D4326" s="3" t="b">
        <f>NOT(ISNA(VLOOKUP(A4326,des!B:B,1,FALSE)))</f>
        <v>0</v>
      </c>
      <c r="E4326" s="3" t="str">
        <f>IF(D4326,VLOOKUP(A4326,des!B:Q,11,FALSE),"")</f>
        <v/>
      </c>
      <c r="F4326" s="3" t="b">
        <f t="shared" si="268"/>
        <v>0</v>
      </c>
      <c r="G4326" s="3" t="str">
        <f t="shared" si="269"/>
        <v/>
      </c>
      <c r="H4326" s="3" t="str">
        <f>IF(D4326,VLOOKUP(A4326,des!B:Q,12,FALSE),"")</f>
        <v/>
      </c>
      <c r="I4326" s="3" t="b">
        <f t="shared" si="270"/>
        <v>0</v>
      </c>
      <c r="J4326" s="3" t="str">
        <f t="shared" si="271"/>
        <v/>
      </c>
    </row>
    <row r="4327" spans="1:10" x14ac:dyDescent="0.2">
      <c r="A4327" t="s">
        <v>15800</v>
      </c>
      <c r="B4327" t="s">
        <v>15801</v>
      </c>
      <c r="C4327" t="s">
        <v>15802</v>
      </c>
      <c r="D4327" s="3" t="b">
        <f>NOT(ISNA(VLOOKUP(A4327,des!B:B,1,FALSE)))</f>
        <v>0</v>
      </c>
      <c r="E4327" s="3" t="str">
        <f>IF(D4327,VLOOKUP(A4327,des!B:Q,11,FALSE),"")</f>
        <v/>
      </c>
      <c r="F4327" s="3" t="b">
        <f t="shared" si="268"/>
        <v>0</v>
      </c>
      <c r="G4327" s="3" t="str">
        <f t="shared" si="269"/>
        <v/>
      </c>
      <c r="H4327" s="3" t="str">
        <f>IF(D4327,VLOOKUP(A4327,des!B:Q,12,FALSE),"")</f>
        <v/>
      </c>
      <c r="I4327" s="3" t="b">
        <f t="shared" si="270"/>
        <v>0</v>
      </c>
      <c r="J4327" s="3" t="str">
        <f t="shared" si="271"/>
        <v/>
      </c>
    </row>
    <row r="4328" spans="1:10" x14ac:dyDescent="0.2">
      <c r="A4328" t="s">
        <v>15803</v>
      </c>
      <c r="B4328" t="s">
        <v>15804</v>
      </c>
      <c r="C4328" t="s">
        <v>15805</v>
      </c>
      <c r="D4328" s="3" t="b">
        <f>NOT(ISNA(VLOOKUP(A4328,des!B:B,1,FALSE)))</f>
        <v>0</v>
      </c>
      <c r="E4328" s="3" t="str">
        <f>IF(D4328,VLOOKUP(A4328,des!B:Q,11,FALSE),"")</f>
        <v/>
      </c>
      <c r="F4328" s="3" t="b">
        <f t="shared" si="268"/>
        <v>0</v>
      </c>
      <c r="G4328" s="3" t="str">
        <f t="shared" si="269"/>
        <v/>
      </c>
      <c r="H4328" s="3" t="str">
        <f>IF(D4328,VLOOKUP(A4328,des!B:Q,12,FALSE),"")</f>
        <v/>
      </c>
      <c r="I4328" s="3" t="b">
        <f t="shared" si="270"/>
        <v>0</v>
      </c>
      <c r="J4328" s="3" t="str">
        <f t="shared" si="271"/>
        <v/>
      </c>
    </row>
    <row r="4329" spans="1:10" x14ac:dyDescent="0.2">
      <c r="A4329" t="s">
        <v>15806</v>
      </c>
      <c r="B4329" t="s">
        <v>15807</v>
      </c>
      <c r="C4329" t="s">
        <v>15808</v>
      </c>
      <c r="D4329" s="3" t="b">
        <f>NOT(ISNA(VLOOKUP(A4329,des!B:B,1,FALSE)))</f>
        <v>0</v>
      </c>
      <c r="E4329" s="3" t="str">
        <f>IF(D4329,VLOOKUP(A4329,des!B:Q,11,FALSE),"")</f>
        <v/>
      </c>
      <c r="F4329" s="3" t="b">
        <f t="shared" si="268"/>
        <v>0</v>
      </c>
      <c r="G4329" s="3" t="str">
        <f t="shared" si="269"/>
        <v/>
      </c>
      <c r="H4329" s="3" t="str">
        <f>IF(D4329,VLOOKUP(A4329,des!B:Q,12,FALSE),"")</f>
        <v/>
      </c>
      <c r="I4329" s="3" t="b">
        <f t="shared" si="270"/>
        <v>0</v>
      </c>
      <c r="J4329" s="3" t="str">
        <f t="shared" si="271"/>
        <v/>
      </c>
    </row>
    <row r="4330" spans="1:10" x14ac:dyDescent="0.2">
      <c r="A4330" t="s">
        <v>15809</v>
      </c>
      <c r="B4330" t="s">
        <v>15810</v>
      </c>
      <c r="C4330" t="s">
        <v>15811</v>
      </c>
      <c r="D4330" s="3" t="b">
        <f>NOT(ISNA(VLOOKUP(A4330,des!B:B,1,FALSE)))</f>
        <v>0</v>
      </c>
      <c r="E4330" s="3" t="str">
        <f>IF(D4330,VLOOKUP(A4330,des!B:Q,11,FALSE),"")</f>
        <v/>
      </c>
      <c r="F4330" s="3" t="b">
        <f t="shared" si="268"/>
        <v>0</v>
      </c>
      <c r="G4330" s="3" t="str">
        <f t="shared" si="269"/>
        <v/>
      </c>
      <c r="H4330" s="3" t="str">
        <f>IF(D4330,VLOOKUP(A4330,des!B:Q,12,FALSE),"")</f>
        <v/>
      </c>
      <c r="I4330" s="3" t="b">
        <f t="shared" si="270"/>
        <v>0</v>
      </c>
      <c r="J4330" s="3" t="str">
        <f t="shared" si="271"/>
        <v/>
      </c>
    </row>
    <row r="4331" spans="1:10" x14ac:dyDescent="0.2">
      <c r="A4331" t="s">
        <v>15812</v>
      </c>
      <c r="B4331" t="s">
        <v>15813</v>
      </c>
      <c r="C4331" t="s">
        <v>15814</v>
      </c>
      <c r="D4331" s="3" t="b">
        <f>NOT(ISNA(VLOOKUP(A4331,des!B:B,1,FALSE)))</f>
        <v>0</v>
      </c>
      <c r="E4331" s="3" t="str">
        <f>IF(D4331,VLOOKUP(A4331,des!B:Q,11,FALSE),"")</f>
        <v/>
      </c>
      <c r="F4331" s="3" t="b">
        <f t="shared" si="268"/>
        <v>0</v>
      </c>
      <c r="G4331" s="3" t="str">
        <f t="shared" si="269"/>
        <v/>
      </c>
      <c r="H4331" s="3" t="str">
        <f>IF(D4331,VLOOKUP(A4331,des!B:Q,12,FALSE),"")</f>
        <v/>
      </c>
      <c r="I4331" s="3" t="b">
        <f t="shared" si="270"/>
        <v>0</v>
      </c>
      <c r="J4331" s="3" t="str">
        <f t="shared" si="271"/>
        <v/>
      </c>
    </row>
    <row r="4332" spans="1:10" x14ac:dyDescent="0.2">
      <c r="A4332" t="s">
        <v>15815</v>
      </c>
      <c r="B4332" t="s">
        <v>15816</v>
      </c>
      <c r="C4332" t="s">
        <v>15817</v>
      </c>
      <c r="D4332" s="3" t="b">
        <f>NOT(ISNA(VLOOKUP(A4332,des!B:B,1,FALSE)))</f>
        <v>0</v>
      </c>
      <c r="E4332" s="3" t="str">
        <f>IF(D4332,VLOOKUP(A4332,des!B:Q,11,FALSE),"")</f>
        <v/>
      </c>
      <c r="F4332" s="3" t="b">
        <f t="shared" si="268"/>
        <v>0</v>
      </c>
      <c r="G4332" s="3" t="str">
        <f t="shared" si="269"/>
        <v/>
      </c>
      <c r="H4332" s="3" t="str">
        <f>IF(D4332,VLOOKUP(A4332,des!B:Q,12,FALSE),"")</f>
        <v/>
      </c>
      <c r="I4332" s="3" t="b">
        <f t="shared" si="270"/>
        <v>0</v>
      </c>
      <c r="J4332" s="3" t="str">
        <f t="shared" si="271"/>
        <v/>
      </c>
    </row>
    <row r="4333" spans="1:10" x14ac:dyDescent="0.2">
      <c r="A4333" t="s">
        <v>15818</v>
      </c>
      <c r="B4333" t="s">
        <v>15819</v>
      </c>
      <c r="C4333" t="s">
        <v>15820</v>
      </c>
      <c r="D4333" s="3" t="b">
        <f>NOT(ISNA(VLOOKUP(A4333,des!B:B,1,FALSE)))</f>
        <v>0</v>
      </c>
      <c r="E4333" s="3" t="str">
        <f>IF(D4333,VLOOKUP(A4333,des!B:Q,11,FALSE),"")</f>
        <v/>
      </c>
      <c r="F4333" s="3" t="b">
        <f t="shared" si="268"/>
        <v>0</v>
      </c>
      <c r="G4333" s="3" t="str">
        <f t="shared" si="269"/>
        <v/>
      </c>
      <c r="H4333" s="3" t="str">
        <f>IF(D4333,VLOOKUP(A4333,des!B:Q,12,FALSE),"")</f>
        <v/>
      </c>
      <c r="I4333" s="3" t="b">
        <f t="shared" si="270"/>
        <v>0</v>
      </c>
      <c r="J4333" s="3" t="str">
        <f t="shared" si="271"/>
        <v/>
      </c>
    </row>
    <row r="4334" spans="1:10" x14ac:dyDescent="0.2">
      <c r="A4334" t="s">
        <v>15821</v>
      </c>
      <c r="B4334" t="s">
        <v>15822</v>
      </c>
      <c r="C4334" t="s">
        <v>15823</v>
      </c>
      <c r="D4334" s="3" t="b">
        <f>NOT(ISNA(VLOOKUP(A4334,des!B:B,1,FALSE)))</f>
        <v>0</v>
      </c>
      <c r="E4334" s="3" t="str">
        <f>IF(D4334,VLOOKUP(A4334,des!B:Q,11,FALSE),"")</f>
        <v/>
      </c>
      <c r="F4334" s="3" t="b">
        <f t="shared" si="268"/>
        <v>0</v>
      </c>
      <c r="G4334" s="3" t="str">
        <f t="shared" si="269"/>
        <v/>
      </c>
      <c r="H4334" s="3" t="str">
        <f>IF(D4334,VLOOKUP(A4334,des!B:Q,12,FALSE),"")</f>
        <v/>
      </c>
      <c r="I4334" s="3" t="b">
        <f t="shared" si="270"/>
        <v>0</v>
      </c>
      <c r="J4334" s="3" t="str">
        <f t="shared" si="271"/>
        <v/>
      </c>
    </row>
    <row r="4335" spans="1:10" x14ac:dyDescent="0.2">
      <c r="A4335" t="s">
        <v>15824</v>
      </c>
      <c r="B4335" t="s">
        <v>15825</v>
      </c>
      <c r="C4335" t="s">
        <v>15826</v>
      </c>
      <c r="D4335" s="3" t="b">
        <f>NOT(ISNA(VLOOKUP(A4335,des!B:B,1,FALSE)))</f>
        <v>0</v>
      </c>
      <c r="E4335" s="3" t="str">
        <f>IF(D4335,VLOOKUP(A4335,des!B:Q,11,FALSE),"")</f>
        <v/>
      </c>
      <c r="F4335" s="3" t="b">
        <f t="shared" si="268"/>
        <v>0</v>
      </c>
      <c r="G4335" s="3" t="str">
        <f t="shared" si="269"/>
        <v/>
      </c>
      <c r="H4335" s="3" t="str">
        <f>IF(D4335,VLOOKUP(A4335,des!B:Q,12,FALSE),"")</f>
        <v/>
      </c>
      <c r="I4335" s="3" t="b">
        <f t="shared" si="270"/>
        <v>0</v>
      </c>
      <c r="J4335" s="3" t="str">
        <f t="shared" si="271"/>
        <v/>
      </c>
    </row>
    <row r="4336" spans="1:10" x14ac:dyDescent="0.2">
      <c r="A4336" t="s">
        <v>15827</v>
      </c>
      <c r="B4336" t="s">
        <v>15828</v>
      </c>
      <c r="C4336" t="s">
        <v>15829</v>
      </c>
      <c r="D4336" s="3" t="b">
        <f>NOT(ISNA(VLOOKUP(A4336,des!B:B,1,FALSE)))</f>
        <v>0</v>
      </c>
      <c r="E4336" s="3" t="str">
        <f>IF(D4336,VLOOKUP(A4336,des!B:Q,11,FALSE),"")</f>
        <v/>
      </c>
      <c r="F4336" s="3" t="b">
        <f t="shared" si="268"/>
        <v>0</v>
      </c>
      <c r="G4336" s="3" t="str">
        <f t="shared" si="269"/>
        <v/>
      </c>
      <c r="H4336" s="3" t="str">
        <f>IF(D4336,VLOOKUP(A4336,des!B:Q,12,FALSE),"")</f>
        <v/>
      </c>
      <c r="I4336" s="3" t="b">
        <f t="shared" si="270"/>
        <v>0</v>
      </c>
      <c r="J4336" s="3" t="str">
        <f t="shared" si="271"/>
        <v/>
      </c>
    </row>
    <row r="4337" spans="1:10" x14ac:dyDescent="0.2">
      <c r="A4337" t="s">
        <v>15830</v>
      </c>
      <c r="B4337" t="s">
        <v>15831</v>
      </c>
      <c r="C4337" t="s">
        <v>15832</v>
      </c>
      <c r="D4337" s="3" t="b">
        <f>NOT(ISNA(VLOOKUP(A4337,des!B:B,1,FALSE)))</f>
        <v>0</v>
      </c>
      <c r="E4337" s="3" t="str">
        <f>IF(D4337,VLOOKUP(A4337,des!B:Q,11,FALSE),"")</f>
        <v/>
      </c>
      <c r="F4337" s="3" t="b">
        <f t="shared" si="268"/>
        <v>0</v>
      </c>
      <c r="G4337" s="3" t="str">
        <f t="shared" si="269"/>
        <v/>
      </c>
      <c r="H4337" s="3" t="str">
        <f>IF(D4337,VLOOKUP(A4337,des!B:Q,12,FALSE),"")</f>
        <v/>
      </c>
      <c r="I4337" s="3" t="b">
        <f t="shared" si="270"/>
        <v>0</v>
      </c>
      <c r="J4337" s="3" t="str">
        <f t="shared" si="271"/>
        <v/>
      </c>
    </row>
    <row r="4338" spans="1:10" x14ac:dyDescent="0.2">
      <c r="A4338" t="s">
        <v>15833</v>
      </c>
      <c r="B4338" t="s">
        <v>15834</v>
      </c>
      <c r="C4338" t="s">
        <v>15835</v>
      </c>
      <c r="D4338" s="3" t="b">
        <f>NOT(ISNA(VLOOKUP(A4338,des!B:B,1,FALSE)))</f>
        <v>0</v>
      </c>
      <c r="E4338" s="3" t="str">
        <f>IF(D4338,VLOOKUP(A4338,des!B:Q,11,FALSE),"")</f>
        <v/>
      </c>
      <c r="F4338" s="3" t="b">
        <f t="shared" si="268"/>
        <v>0</v>
      </c>
      <c r="G4338" s="3" t="str">
        <f t="shared" si="269"/>
        <v/>
      </c>
      <c r="H4338" s="3" t="str">
        <f>IF(D4338,VLOOKUP(A4338,des!B:Q,12,FALSE),"")</f>
        <v/>
      </c>
      <c r="I4338" s="3" t="b">
        <f t="shared" si="270"/>
        <v>0</v>
      </c>
      <c r="J4338" s="3" t="str">
        <f t="shared" si="271"/>
        <v/>
      </c>
    </row>
    <row r="4339" spans="1:10" x14ac:dyDescent="0.2">
      <c r="A4339" t="s">
        <v>15836</v>
      </c>
      <c r="B4339" t="s">
        <v>15837</v>
      </c>
      <c r="C4339" t="s">
        <v>15838</v>
      </c>
      <c r="D4339" s="3" t="b">
        <f>NOT(ISNA(VLOOKUP(A4339,des!B:B,1,FALSE)))</f>
        <v>0</v>
      </c>
      <c r="E4339" s="3" t="str">
        <f>IF(D4339,VLOOKUP(A4339,des!B:Q,11,FALSE),"")</f>
        <v/>
      </c>
      <c r="F4339" s="3" t="b">
        <f t="shared" si="268"/>
        <v>0</v>
      </c>
      <c r="G4339" s="3" t="str">
        <f t="shared" si="269"/>
        <v/>
      </c>
      <c r="H4339" s="3" t="str">
        <f>IF(D4339,VLOOKUP(A4339,des!B:Q,12,FALSE),"")</f>
        <v/>
      </c>
      <c r="I4339" s="3" t="b">
        <f t="shared" si="270"/>
        <v>0</v>
      </c>
      <c r="J4339" s="3" t="str">
        <f t="shared" si="271"/>
        <v/>
      </c>
    </row>
    <row r="4340" spans="1:10" x14ac:dyDescent="0.2">
      <c r="A4340" t="s">
        <v>15839</v>
      </c>
      <c r="B4340" t="s">
        <v>15840</v>
      </c>
      <c r="C4340" t="s">
        <v>15841</v>
      </c>
      <c r="D4340" s="3" t="b">
        <f>NOT(ISNA(VLOOKUP(A4340,des!B:B,1,FALSE)))</f>
        <v>0</v>
      </c>
      <c r="E4340" s="3" t="str">
        <f>IF(D4340,VLOOKUP(A4340,des!B:Q,11,FALSE),"")</f>
        <v/>
      </c>
      <c r="F4340" s="3" t="b">
        <f t="shared" si="268"/>
        <v>0</v>
      </c>
      <c r="G4340" s="3" t="str">
        <f t="shared" si="269"/>
        <v/>
      </c>
      <c r="H4340" s="3" t="str">
        <f>IF(D4340,VLOOKUP(A4340,des!B:Q,12,FALSE),"")</f>
        <v/>
      </c>
      <c r="I4340" s="3" t="b">
        <f t="shared" si="270"/>
        <v>0</v>
      </c>
      <c r="J4340" s="3" t="str">
        <f t="shared" si="271"/>
        <v/>
      </c>
    </row>
    <row r="4341" spans="1:10" x14ac:dyDescent="0.2">
      <c r="A4341" t="s">
        <v>15842</v>
      </c>
      <c r="B4341" t="s">
        <v>15843</v>
      </c>
      <c r="C4341" t="s">
        <v>15844</v>
      </c>
      <c r="D4341" s="3" t="b">
        <f>NOT(ISNA(VLOOKUP(A4341,des!B:B,1,FALSE)))</f>
        <v>0</v>
      </c>
      <c r="E4341" s="3" t="str">
        <f>IF(D4341,VLOOKUP(A4341,des!B:Q,11,FALSE),"")</f>
        <v/>
      </c>
      <c r="F4341" s="3" t="b">
        <f t="shared" si="268"/>
        <v>0</v>
      </c>
      <c r="G4341" s="3" t="str">
        <f t="shared" si="269"/>
        <v/>
      </c>
      <c r="H4341" s="3" t="str">
        <f>IF(D4341,VLOOKUP(A4341,des!B:Q,12,FALSE),"")</f>
        <v/>
      </c>
      <c r="I4341" s="3" t="b">
        <f t="shared" si="270"/>
        <v>0</v>
      </c>
      <c r="J4341" s="3" t="str">
        <f t="shared" si="271"/>
        <v/>
      </c>
    </row>
    <row r="4342" spans="1:10" x14ac:dyDescent="0.2">
      <c r="A4342" t="s">
        <v>15845</v>
      </c>
      <c r="B4342" t="s">
        <v>15846</v>
      </c>
      <c r="C4342" t="s">
        <v>15847</v>
      </c>
      <c r="D4342" s="3" t="b">
        <f>NOT(ISNA(VLOOKUP(A4342,des!B:B,1,FALSE)))</f>
        <v>0</v>
      </c>
      <c r="E4342" s="3" t="str">
        <f>IF(D4342,VLOOKUP(A4342,des!B:Q,11,FALSE),"")</f>
        <v/>
      </c>
      <c r="F4342" s="3" t="b">
        <f t="shared" si="268"/>
        <v>0</v>
      </c>
      <c r="G4342" s="3" t="str">
        <f t="shared" si="269"/>
        <v/>
      </c>
      <c r="H4342" s="3" t="str">
        <f>IF(D4342,VLOOKUP(A4342,des!B:Q,12,FALSE),"")</f>
        <v/>
      </c>
      <c r="I4342" s="3" t="b">
        <f t="shared" si="270"/>
        <v>0</v>
      </c>
      <c r="J4342" s="3" t="str">
        <f t="shared" si="271"/>
        <v/>
      </c>
    </row>
    <row r="4343" spans="1:10" x14ac:dyDescent="0.2">
      <c r="A4343" t="s">
        <v>15848</v>
      </c>
      <c r="B4343" t="s">
        <v>15849</v>
      </c>
      <c r="C4343" t="s">
        <v>15850</v>
      </c>
      <c r="D4343" s="3" t="b">
        <f>NOT(ISNA(VLOOKUP(A4343,des!B:B,1,FALSE)))</f>
        <v>0</v>
      </c>
      <c r="E4343" s="3" t="str">
        <f>IF(D4343,VLOOKUP(A4343,des!B:Q,11,FALSE),"")</f>
        <v/>
      </c>
      <c r="F4343" s="3" t="b">
        <f t="shared" si="268"/>
        <v>0</v>
      </c>
      <c r="G4343" s="3" t="str">
        <f t="shared" si="269"/>
        <v/>
      </c>
      <c r="H4343" s="3" t="str">
        <f>IF(D4343,VLOOKUP(A4343,des!B:Q,12,FALSE),"")</f>
        <v/>
      </c>
      <c r="I4343" s="3" t="b">
        <f t="shared" si="270"/>
        <v>0</v>
      </c>
      <c r="J4343" s="3" t="str">
        <f t="shared" si="271"/>
        <v/>
      </c>
    </row>
    <row r="4344" spans="1:10" x14ac:dyDescent="0.2">
      <c r="A4344" t="s">
        <v>15851</v>
      </c>
      <c r="B4344" t="s">
        <v>15852</v>
      </c>
      <c r="C4344" t="s">
        <v>15853</v>
      </c>
      <c r="D4344" s="3" t="b">
        <f>NOT(ISNA(VLOOKUP(A4344,des!B:B,1,FALSE)))</f>
        <v>0</v>
      </c>
      <c r="E4344" s="3" t="str">
        <f>IF(D4344,VLOOKUP(A4344,des!B:Q,11,FALSE),"")</f>
        <v/>
      </c>
      <c r="F4344" s="3" t="b">
        <f t="shared" si="268"/>
        <v>0</v>
      </c>
      <c r="G4344" s="3" t="str">
        <f t="shared" si="269"/>
        <v/>
      </c>
      <c r="H4344" s="3" t="str">
        <f>IF(D4344,VLOOKUP(A4344,des!B:Q,12,FALSE),"")</f>
        <v/>
      </c>
      <c r="I4344" s="3" t="b">
        <f t="shared" si="270"/>
        <v>0</v>
      </c>
      <c r="J4344" s="3" t="str">
        <f t="shared" si="271"/>
        <v/>
      </c>
    </row>
    <row r="4345" spans="1:10" x14ac:dyDescent="0.2">
      <c r="A4345" t="s">
        <v>15854</v>
      </c>
      <c r="B4345" t="s">
        <v>15855</v>
      </c>
      <c r="C4345" t="s">
        <v>15856</v>
      </c>
      <c r="D4345" s="3" t="b">
        <f>NOT(ISNA(VLOOKUP(A4345,des!B:B,1,FALSE)))</f>
        <v>0</v>
      </c>
      <c r="E4345" s="3" t="str">
        <f>IF(D4345,VLOOKUP(A4345,des!B:Q,11,FALSE),"")</f>
        <v/>
      </c>
      <c r="F4345" s="3" t="b">
        <f t="shared" si="268"/>
        <v>0</v>
      </c>
      <c r="G4345" s="3" t="str">
        <f t="shared" si="269"/>
        <v/>
      </c>
      <c r="H4345" s="3" t="str">
        <f>IF(D4345,VLOOKUP(A4345,des!B:Q,12,FALSE),"")</f>
        <v/>
      </c>
      <c r="I4345" s="3" t="b">
        <f t="shared" si="270"/>
        <v>0</v>
      </c>
      <c r="J4345" s="3" t="str">
        <f t="shared" si="271"/>
        <v/>
      </c>
    </row>
    <row r="4346" spans="1:10" x14ac:dyDescent="0.2">
      <c r="A4346" t="s">
        <v>15857</v>
      </c>
      <c r="B4346" t="s">
        <v>15858</v>
      </c>
      <c r="C4346" t="s">
        <v>15859</v>
      </c>
      <c r="D4346" s="3" t="b">
        <f>NOT(ISNA(VLOOKUP(A4346,des!B:B,1,FALSE)))</f>
        <v>0</v>
      </c>
      <c r="E4346" s="3" t="str">
        <f>IF(D4346,VLOOKUP(A4346,des!B:Q,11,FALSE),"")</f>
        <v/>
      </c>
      <c r="F4346" s="3" t="b">
        <f t="shared" si="268"/>
        <v>0</v>
      </c>
      <c r="G4346" s="3" t="str">
        <f t="shared" si="269"/>
        <v/>
      </c>
      <c r="H4346" s="3" t="str">
        <f>IF(D4346,VLOOKUP(A4346,des!B:Q,12,FALSE),"")</f>
        <v/>
      </c>
      <c r="I4346" s="3" t="b">
        <f t="shared" si="270"/>
        <v>0</v>
      </c>
      <c r="J4346" s="3" t="str">
        <f t="shared" si="271"/>
        <v/>
      </c>
    </row>
    <row r="4347" spans="1:10" x14ac:dyDescent="0.2">
      <c r="A4347" t="s">
        <v>15860</v>
      </c>
      <c r="B4347" t="s">
        <v>15861</v>
      </c>
      <c r="C4347" t="s">
        <v>15862</v>
      </c>
      <c r="D4347" s="3" t="b">
        <f>NOT(ISNA(VLOOKUP(A4347,des!B:B,1,FALSE)))</f>
        <v>0</v>
      </c>
      <c r="E4347" s="3" t="str">
        <f>IF(D4347,VLOOKUP(A4347,des!B:Q,11,FALSE),"")</f>
        <v/>
      </c>
      <c r="F4347" s="3" t="b">
        <f t="shared" si="268"/>
        <v>0</v>
      </c>
      <c r="G4347" s="3" t="str">
        <f t="shared" si="269"/>
        <v/>
      </c>
      <c r="H4347" s="3" t="str">
        <f>IF(D4347,VLOOKUP(A4347,des!B:Q,12,FALSE),"")</f>
        <v/>
      </c>
      <c r="I4347" s="3" t="b">
        <f t="shared" si="270"/>
        <v>0</v>
      </c>
      <c r="J4347" s="3" t="str">
        <f t="shared" si="271"/>
        <v/>
      </c>
    </row>
    <row r="4348" spans="1:10" x14ac:dyDescent="0.2">
      <c r="A4348" t="s">
        <v>15863</v>
      </c>
      <c r="B4348" t="s">
        <v>15864</v>
      </c>
      <c r="C4348" t="s">
        <v>15865</v>
      </c>
      <c r="D4348" s="3" t="b">
        <f>NOT(ISNA(VLOOKUP(A4348,des!B:B,1,FALSE)))</f>
        <v>0</v>
      </c>
      <c r="E4348" s="3" t="str">
        <f>IF(D4348,VLOOKUP(A4348,des!B:Q,11,FALSE),"")</f>
        <v/>
      </c>
      <c r="F4348" s="3" t="b">
        <f t="shared" si="268"/>
        <v>0</v>
      </c>
      <c r="G4348" s="3" t="str">
        <f t="shared" si="269"/>
        <v/>
      </c>
      <c r="H4348" s="3" t="str">
        <f>IF(D4348,VLOOKUP(A4348,des!B:Q,12,FALSE),"")</f>
        <v/>
      </c>
      <c r="I4348" s="3" t="b">
        <f t="shared" si="270"/>
        <v>0</v>
      </c>
      <c r="J4348" s="3" t="str">
        <f t="shared" si="271"/>
        <v/>
      </c>
    </row>
    <row r="4349" spans="1:10" x14ac:dyDescent="0.2">
      <c r="A4349" t="s">
        <v>15866</v>
      </c>
      <c r="B4349" t="s">
        <v>15867</v>
      </c>
      <c r="C4349" t="s">
        <v>15868</v>
      </c>
      <c r="D4349" s="3" t="b">
        <f>NOT(ISNA(VLOOKUP(A4349,des!B:B,1,FALSE)))</f>
        <v>0</v>
      </c>
      <c r="E4349" s="3" t="str">
        <f>IF(D4349,VLOOKUP(A4349,des!B:Q,11,FALSE),"")</f>
        <v/>
      </c>
      <c r="F4349" s="3" t="b">
        <f t="shared" si="268"/>
        <v>0</v>
      </c>
      <c r="G4349" s="3" t="str">
        <f t="shared" si="269"/>
        <v/>
      </c>
      <c r="H4349" s="3" t="str">
        <f>IF(D4349,VLOOKUP(A4349,des!B:Q,12,FALSE),"")</f>
        <v/>
      </c>
      <c r="I4349" s="3" t="b">
        <f t="shared" si="270"/>
        <v>0</v>
      </c>
      <c r="J4349" s="3" t="str">
        <f t="shared" si="271"/>
        <v/>
      </c>
    </row>
    <row r="4350" spans="1:10" x14ac:dyDescent="0.2">
      <c r="A4350" t="s">
        <v>15869</v>
      </c>
      <c r="B4350" t="s">
        <v>15870</v>
      </c>
      <c r="C4350" t="s">
        <v>15871</v>
      </c>
      <c r="D4350" s="3" t="b">
        <f>NOT(ISNA(VLOOKUP(A4350,des!B:B,1,FALSE)))</f>
        <v>0</v>
      </c>
      <c r="E4350" s="3" t="str">
        <f>IF(D4350,VLOOKUP(A4350,des!B:Q,11,FALSE),"")</f>
        <v/>
      </c>
      <c r="F4350" s="3" t="b">
        <f t="shared" si="268"/>
        <v>0</v>
      </c>
      <c r="G4350" s="3" t="str">
        <f t="shared" si="269"/>
        <v/>
      </c>
      <c r="H4350" s="3" t="str">
        <f>IF(D4350,VLOOKUP(A4350,des!B:Q,12,FALSE),"")</f>
        <v/>
      </c>
      <c r="I4350" s="3" t="b">
        <f t="shared" si="270"/>
        <v>0</v>
      </c>
      <c r="J4350" s="3" t="str">
        <f t="shared" si="271"/>
        <v/>
      </c>
    </row>
    <row r="4351" spans="1:10" x14ac:dyDescent="0.2">
      <c r="A4351" t="s">
        <v>15872</v>
      </c>
      <c r="B4351" t="s">
        <v>15873</v>
      </c>
      <c r="C4351" t="s">
        <v>15874</v>
      </c>
      <c r="D4351" s="3" t="b">
        <f>NOT(ISNA(VLOOKUP(A4351,des!B:B,1,FALSE)))</f>
        <v>0</v>
      </c>
      <c r="E4351" s="3" t="str">
        <f>IF(D4351,VLOOKUP(A4351,des!B:Q,11,FALSE),"")</f>
        <v/>
      </c>
      <c r="F4351" s="3" t="b">
        <f t="shared" si="268"/>
        <v>0</v>
      </c>
      <c r="G4351" s="3" t="str">
        <f t="shared" si="269"/>
        <v/>
      </c>
      <c r="H4351" s="3" t="str">
        <f>IF(D4351,VLOOKUP(A4351,des!B:Q,12,FALSE),"")</f>
        <v/>
      </c>
      <c r="I4351" s="3" t="b">
        <f t="shared" si="270"/>
        <v>0</v>
      </c>
      <c r="J4351" s="3" t="str">
        <f t="shared" si="271"/>
        <v/>
      </c>
    </row>
    <row r="4352" spans="1:10" x14ac:dyDescent="0.2">
      <c r="A4352" t="s">
        <v>15875</v>
      </c>
      <c r="B4352" t="s">
        <v>15876</v>
      </c>
      <c r="C4352" t="s">
        <v>15877</v>
      </c>
      <c r="D4352" s="3" t="b">
        <f>NOT(ISNA(VLOOKUP(A4352,des!B:B,1,FALSE)))</f>
        <v>0</v>
      </c>
      <c r="E4352" s="3" t="str">
        <f>IF(D4352,VLOOKUP(A4352,des!B:Q,11,FALSE),"")</f>
        <v/>
      </c>
      <c r="F4352" s="3" t="b">
        <f t="shared" si="268"/>
        <v>0</v>
      </c>
      <c r="G4352" s="3" t="str">
        <f t="shared" si="269"/>
        <v/>
      </c>
      <c r="H4352" s="3" t="str">
        <f>IF(D4352,VLOOKUP(A4352,des!B:Q,12,FALSE),"")</f>
        <v/>
      </c>
      <c r="I4352" s="3" t="b">
        <f t="shared" si="270"/>
        <v>0</v>
      </c>
      <c r="J4352" s="3" t="str">
        <f t="shared" si="271"/>
        <v/>
      </c>
    </row>
    <row r="4353" spans="1:10" x14ac:dyDescent="0.2">
      <c r="A4353" t="s">
        <v>15878</v>
      </c>
      <c r="B4353" t="s">
        <v>15879</v>
      </c>
      <c r="C4353" t="s">
        <v>15880</v>
      </c>
      <c r="D4353" s="3" t="b">
        <f>NOT(ISNA(VLOOKUP(A4353,des!B:B,1,FALSE)))</f>
        <v>0</v>
      </c>
      <c r="E4353" s="3" t="str">
        <f>IF(D4353,VLOOKUP(A4353,des!B:Q,11,FALSE),"")</f>
        <v/>
      </c>
      <c r="F4353" s="3" t="b">
        <f t="shared" si="268"/>
        <v>0</v>
      </c>
      <c r="G4353" s="3" t="str">
        <f t="shared" si="269"/>
        <v/>
      </c>
      <c r="H4353" s="3" t="str">
        <f>IF(D4353,VLOOKUP(A4353,des!B:Q,12,FALSE),"")</f>
        <v/>
      </c>
      <c r="I4353" s="3" t="b">
        <f t="shared" si="270"/>
        <v>0</v>
      </c>
      <c r="J4353" s="3" t="str">
        <f t="shared" si="271"/>
        <v/>
      </c>
    </row>
    <row r="4354" spans="1:10" x14ac:dyDescent="0.2">
      <c r="A4354" t="s">
        <v>15881</v>
      </c>
      <c r="B4354" t="s">
        <v>15882</v>
      </c>
      <c r="C4354" t="s">
        <v>15883</v>
      </c>
      <c r="D4354" s="3" t="b">
        <f>NOT(ISNA(VLOOKUP(A4354,des!B:B,1,FALSE)))</f>
        <v>0</v>
      </c>
      <c r="E4354" s="3" t="str">
        <f>IF(D4354,VLOOKUP(A4354,des!B:Q,11,FALSE),"")</f>
        <v/>
      </c>
      <c r="F4354" s="3" t="b">
        <f t="shared" si="268"/>
        <v>0</v>
      </c>
      <c r="G4354" s="3" t="str">
        <f t="shared" si="269"/>
        <v/>
      </c>
      <c r="H4354" s="3" t="str">
        <f>IF(D4354,VLOOKUP(A4354,des!B:Q,12,FALSE),"")</f>
        <v/>
      </c>
      <c r="I4354" s="3" t="b">
        <f t="shared" si="270"/>
        <v>0</v>
      </c>
      <c r="J4354" s="3" t="str">
        <f t="shared" si="271"/>
        <v/>
      </c>
    </row>
    <row r="4355" spans="1:10" x14ac:dyDescent="0.2">
      <c r="A4355" t="s">
        <v>15884</v>
      </c>
      <c r="B4355" t="s">
        <v>15885</v>
      </c>
      <c r="C4355" t="s">
        <v>15886</v>
      </c>
      <c r="D4355" s="3" t="b">
        <f>NOT(ISNA(VLOOKUP(A4355,des!B:B,1,FALSE)))</f>
        <v>0</v>
      </c>
      <c r="E4355" s="3" t="str">
        <f>IF(D4355,VLOOKUP(A4355,des!B:Q,11,FALSE),"")</f>
        <v/>
      </c>
      <c r="F4355" s="3" t="b">
        <f t="shared" si="268"/>
        <v>0</v>
      </c>
      <c r="G4355" s="3" t="str">
        <f t="shared" si="269"/>
        <v/>
      </c>
      <c r="H4355" s="3" t="str">
        <f>IF(D4355,VLOOKUP(A4355,des!B:Q,12,FALSE),"")</f>
        <v/>
      </c>
      <c r="I4355" s="3" t="b">
        <f t="shared" si="270"/>
        <v>0</v>
      </c>
      <c r="J4355" s="3" t="str">
        <f t="shared" si="271"/>
        <v/>
      </c>
    </row>
    <row r="4356" spans="1:10" x14ac:dyDescent="0.2">
      <c r="A4356" t="s">
        <v>15887</v>
      </c>
      <c r="B4356" t="s">
        <v>15888</v>
      </c>
      <c r="C4356" t="s">
        <v>15889</v>
      </c>
      <c r="D4356" s="3" t="b">
        <f>NOT(ISNA(VLOOKUP(A4356,des!B:B,1,FALSE)))</f>
        <v>0</v>
      </c>
      <c r="E4356" s="3" t="str">
        <f>IF(D4356,VLOOKUP(A4356,des!B:Q,11,FALSE),"")</f>
        <v/>
      </c>
      <c r="F4356" s="3" t="b">
        <f t="shared" si="268"/>
        <v>0</v>
      </c>
      <c r="G4356" s="3" t="str">
        <f t="shared" si="269"/>
        <v/>
      </c>
      <c r="H4356" s="3" t="str">
        <f>IF(D4356,VLOOKUP(A4356,des!B:Q,12,FALSE),"")</f>
        <v/>
      </c>
      <c r="I4356" s="3" t="b">
        <f t="shared" si="270"/>
        <v>0</v>
      </c>
      <c r="J4356" s="3" t="str">
        <f t="shared" si="271"/>
        <v/>
      </c>
    </row>
    <row r="4357" spans="1:10" x14ac:dyDescent="0.2">
      <c r="A4357" t="s">
        <v>15890</v>
      </c>
      <c r="B4357" t="s">
        <v>15891</v>
      </c>
      <c r="C4357" t="s">
        <v>15892</v>
      </c>
      <c r="D4357" s="3" t="b">
        <f>NOT(ISNA(VLOOKUP(A4357,des!B:B,1,FALSE)))</f>
        <v>0</v>
      </c>
      <c r="E4357" s="3" t="str">
        <f>IF(D4357,VLOOKUP(A4357,des!B:Q,11,FALSE),"")</f>
        <v/>
      </c>
      <c r="F4357" s="3" t="b">
        <f t="shared" ref="F4357:F4420" si="272">IF(D4357,IF(E4357&lt;&gt;B4357,TRUE,FALSE),FALSE)</f>
        <v>0</v>
      </c>
      <c r="G4357" s="3" t="str">
        <f t="shared" si="269"/>
        <v/>
      </c>
      <c r="H4357" s="3" t="str">
        <f>IF(D4357,VLOOKUP(A4357,des!B:Q,12,FALSE),"")</f>
        <v/>
      </c>
      <c r="I4357" s="3" t="b">
        <f t="shared" si="270"/>
        <v>0</v>
      </c>
      <c r="J4357" s="3" t="str">
        <f t="shared" si="271"/>
        <v/>
      </c>
    </row>
    <row r="4358" spans="1:10" x14ac:dyDescent="0.2">
      <c r="A4358" t="s">
        <v>15893</v>
      </c>
      <c r="B4358" t="s">
        <v>15894</v>
      </c>
      <c r="C4358" t="s">
        <v>15895</v>
      </c>
      <c r="D4358" s="3" t="b">
        <f>NOT(ISNA(VLOOKUP(A4358,des!B:B,1,FALSE)))</f>
        <v>0</v>
      </c>
      <c r="E4358" s="3" t="str">
        <f>IF(D4358,VLOOKUP(A4358,des!B:Q,11,FALSE),"")</f>
        <v/>
      </c>
      <c r="F4358" s="3" t="b">
        <f t="shared" si="272"/>
        <v>0</v>
      </c>
      <c r="G4358" s="3" t="str">
        <f t="shared" ref="G4358:G4421" si="273">IF(F4358,CONCATENATE($A$1,A4358,$B$1,E4358,$C$1),"")</f>
        <v/>
      </c>
      <c r="H4358" s="3" t="str">
        <f>IF(D4358,VLOOKUP(A4358,des!B:Q,12,FALSE),"")</f>
        <v/>
      </c>
      <c r="I4358" s="3" t="b">
        <f t="shared" ref="I4358:I4421" si="274">IF(D4358,IF(H4358&lt;&gt;C4358,TRUE,FALSE),FALSE)</f>
        <v>0</v>
      </c>
      <c r="J4358" s="3" t="str">
        <f t="shared" ref="J4358:J4421" si="275">IF(I4358,CONCATENATE($A$2,A4358,$B$2,H4358,$C$2),"")</f>
        <v/>
      </c>
    </row>
    <row r="4359" spans="1:10" x14ac:dyDescent="0.2">
      <c r="A4359" t="s">
        <v>15896</v>
      </c>
      <c r="B4359" t="s">
        <v>15897</v>
      </c>
      <c r="C4359" t="s">
        <v>15898</v>
      </c>
      <c r="D4359" s="3" t="b">
        <f>NOT(ISNA(VLOOKUP(A4359,des!B:B,1,FALSE)))</f>
        <v>0</v>
      </c>
      <c r="E4359" s="3" t="str">
        <f>IF(D4359,VLOOKUP(A4359,des!B:Q,11,FALSE),"")</f>
        <v/>
      </c>
      <c r="F4359" s="3" t="b">
        <f t="shared" si="272"/>
        <v>0</v>
      </c>
      <c r="G4359" s="3" t="str">
        <f t="shared" si="273"/>
        <v/>
      </c>
      <c r="H4359" s="3" t="str">
        <f>IF(D4359,VLOOKUP(A4359,des!B:Q,12,FALSE),"")</f>
        <v/>
      </c>
      <c r="I4359" s="3" t="b">
        <f t="shared" si="274"/>
        <v>0</v>
      </c>
      <c r="J4359" s="3" t="str">
        <f t="shared" si="275"/>
        <v/>
      </c>
    </row>
    <row r="4360" spans="1:10" x14ac:dyDescent="0.2">
      <c r="A4360" t="s">
        <v>15899</v>
      </c>
      <c r="B4360" t="s">
        <v>15900</v>
      </c>
      <c r="C4360" t="s">
        <v>15901</v>
      </c>
      <c r="D4360" s="3" t="b">
        <f>NOT(ISNA(VLOOKUP(A4360,des!B:B,1,FALSE)))</f>
        <v>0</v>
      </c>
      <c r="E4360" s="3" t="str">
        <f>IF(D4360,VLOOKUP(A4360,des!B:Q,11,FALSE),"")</f>
        <v/>
      </c>
      <c r="F4360" s="3" t="b">
        <f t="shared" si="272"/>
        <v>0</v>
      </c>
      <c r="G4360" s="3" t="str">
        <f t="shared" si="273"/>
        <v/>
      </c>
      <c r="H4360" s="3" t="str">
        <f>IF(D4360,VLOOKUP(A4360,des!B:Q,12,FALSE),"")</f>
        <v/>
      </c>
      <c r="I4360" s="3" t="b">
        <f t="shared" si="274"/>
        <v>0</v>
      </c>
      <c r="J4360" s="3" t="str">
        <f t="shared" si="275"/>
        <v/>
      </c>
    </row>
    <row r="4361" spans="1:10" x14ac:dyDescent="0.2">
      <c r="A4361" t="s">
        <v>15902</v>
      </c>
      <c r="B4361" t="s">
        <v>15903</v>
      </c>
      <c r="C4361" t="s">
        <v>15904</v>
      </c>
      <c r="D4361" s="3" t="b">
        <f>NOT(ISNA(VLOOKUP(A4361,des!B:B,1,FALSE)))</f>
        <v>0</v>
      </c>
      <c r="E4361" s="3" t="str">
        <f>IF(D4361,VLOOKUP(A4361,des!B:Q,11,FALSE),"")</f>
        <v/>
      </c>
      <c r="F4361" s="3" t="b">
        <f t="shared" si="272"/>
        <v>0</v>
      </c>
      <c r="G4361" s="3" t="str">
        <f t="shared" si="273"/>
        <v/>
      </c>
      <c r="H4361" s="3" t="str">
        <f>IF(D4361,VLOOKUP(A4361,des!B:Q,12,FALSE),"")</f>
        <v/>
      </c>
      <c r="I4361" s="3" t="b">
        <f t="shared" si="274"/>
        <v>0</v>
      </c>
      <c r="J4361" s="3" t="str">
        <f t="shared" si="275"/>
        <v/>
      </c>
    </row>
    <row r="4362" spans="1:10" x14ac:dyDescent="0.2">
      <c r="A4362" t="s">
        <v>15905</v>
      </c>
      <c r="B4362" t="s">
        <v>15906</v>
      </c>
      <c r="C4362" t="s">
        <v>15907</v>
      </c>
      <c r="D4362" s="3" t="b">
        <f>NOT(ISNA(VLOOKUP(A4362,des!B:B,1,FALSE)))</f>
        <v>0</v>
      </c>
      <c r="E4362" s="3" t="str">
        <f>IF(D4362,VLOOKUP(A4362,des!B:Q,11,FALSE),"")</f>
        <v/>
      </c>
      <c r="F4362" s="3" t="b">
        <f t="shared" si="272"/>
        <v>0</v>
      </c>
      <c r="G4362" s="3" t="str">
        <f t="shared" si="273"/>
        <v/>
      </c>
      <c r="H4362" s="3" t="str">
        <f>IF(D4362,VLOOKUP(A4362,des!B:Q,12,FALSE),"")</f>
        <v/>
      </c>
      <c r="I4362" s="3" t="b">
        <f t="shared" si="274"/>
        <v>0</v>
      </c>
      <c r="J4362" s="3" t="str">
        <f t="shared" si="275"/>
        <v/>
      </c>
    </row>
    <row r="4363" spans="1:10" x14ac:dyDescent="0.2">
      <c r="A4363" t="s">
        <v>15908</v>
      </c>
      <c r="B4363" t="s">
        <v>15909</v>
      </c>
      <c r="C4363" t="s">
        <v>15910</v>
      </c>
      <c r="D4363" s="3" t="b">
        <f>NOT(ISNA(VLOOKUP(A4363,des!B:B,1,FALSE)))</f>
        <v>0</v>
      </c>
      <c r="E4363" s="3" t="str">
        <f>IF(D4363,VLOOKUP(A4363,des!B:Q,11,FALSE),"")</f>
        <v/>
      </c>
      <c r="F4363" s="3" t="b">
        <f t="shared" si="272"/>
        <v>0</v>
      </c>
      <c r="G4363" s="3" t="str">
        <f t="shared" si="273"/>
        <v/>
      </c>
      <c r="H4363" s="3" t="str">
        <f>IF(D4363,VLOOKUP(A4363,des!B:Q,12,FALSE),"")</f>
        <v/>
      </c>
      <c r="I4363" s="3" t="b">
        <f t="shared" si="274"/>
        <v>0</v>
      </c>
      <c r="J4363" s="3" t="str">
        <f t="shared" si="275"/>
        <v/>
      </c>
    </row>
    <row r="4364" spans="1:10" x14ac:dyDescent="0.2">
      <c r="A4364" t="s">
        <v>15911</v>
      </c>
      <c r="B4364" t="s">
        <v>15912</v>
      </c>
      <c r="C4364" t="s">
        <v>15913</v>
      </c>
      <c r="D4364" s="3" t="b">
        <f>NOT(ISNA(VLOOKUP(A4364,des!B:B,1,FALSE)))</f>
        <v>0</v>
      </c>
      <c r="E4364" s="3" t="str">
        <f>IF(D4364,VLOOKUP(A4364,des!B:Q,11,FALSE),"")</f>
        <v/>
      </c>
      <c r="F4364" s="3" t="b">
        <f t="shared" si="272"/>
        <v>0</v>
      </c>
      <c r="G4364" s="3" t="str">
        <f t="shared" si="273"/>
        <v/>
      </c>
      <c r="H4364" s="3" t="str">
        <f>IF(D4364,VLOOKUP(A4364,des!B:Q,12,FALSE),"")</f>
        <v/>
      </c>
      <c r="I4364" s="3" t="b">
        <f t="shared" si="274"/>
        <v>0</v>
      </c>
      <c r="J4364" s="3" t="str">
        <f t="shared" si="275"/>
        <v/>
      </c>
    </row>
    <row r="4365" spans="1:10" x14ac:dyDescent="0.2">
      <c r="A4365" t="s">
        <v>15914</v>
      </c>
      <c r="B4365" t="s">
        <v>15915</v>
      </c>
      <c r="C4365" t="s">
        <v>15916</v>
      </c>
      <c r="D4365" s="3" t="b">
        <f>NOT(ISNA(VLOOKUP(A4365,des!B:B,1,FALSE)))</f>
        <v>0</v>
      </c>
      <c r="E4365" s="3" t="str">
        <f>IF(D4365,VLOOKUP(A4365,des!B:Q,11,FALSE),"")</f>
        <v/>
      </c>
      <c r="F4365" s="3" t="b">
        <f t="shared" si="272"/>
        <v>0</v>
      </c>
      <c r="G4365" s="3" t="str">
        <f t="shared" si="273"/>
        <v/>
      </c>
      <c r="H4365" s="3" t="str">
        <f>IF(D4365,VLOOKUP(A4365,des!B:Q,12,FALSE),"")</f>
        <v/>
      </c>
      <c r="I4365" s="3" t="b">
        <f t="shared" si="274"/>
        <v>0</v>
      </c>
      <c r="J4365" s="3" t="str">
        <f t="shared" si="275"/>
        <v/>
      </c>
    </row>
    <row r="4366" spans="1:10" x14ac:dyDescent="0.2">
      <c r="A4366" t="s">
        <v>15917</v>
      </c>
      <c r="B4366" t="s">
        <v>15918</v>
      </c>
      <c r="C4366" t="s">
        <v>15919</v>
      </c>
      <c r="D4366" s="3" t="b">
        <f>NOT(ISNA(VLOOKUP(A4366,des!B:B,1,FALSE)))</f>
        <v>0</v>
      </c>
      <c r="E4366" s="3" t="str">
        <f>IF(D4366,VLOOKUP(A4366,des!B:Q,11,FALSE),"")</f>
        <v/>
      </c>
      <c r="F4366" s="3" t="b">
        <f t="shared" si="272"/>
        <v>0</v>
      </c>
      <c r="G4366" s="3" t="str">
        <f t="shared" si="273"/>
        <v/>
      </c>
      <c r="H4366" s="3" t="str">
        <f>IF(D4366,VLOOKUP(A4366,des!B:Q,12,FALSE),"")</f>
        <v/>
      </c>
      <c r="I4366" s="3" t="b">
        <f t="shared" si="274"/>
        <v>0</v>
      </c>
      <c r="J4366" s="3" t="str">
        <f t="shared" si="275"/>
        <v/>
      </c>
    </row>
    <row r="4367" spans="1:10" x14ac:dyDescent="0.2">
      <c r="A4367" t="s">
        <v>15920</v>
      </c>
      <c r="B4367" t="s">
        <v>15921</v>
      </c>
      <c r="C4367" t="s">
        <v>15922</v>
      </c>
      <c r="D4367" s="3" t="b">
        <f>NOT(ISNA(VLOOKUP(A4367,des!B:B,1,FALSE)))</f>
        <v>0</v>
      </c>
      <c r="E4367" s="3" t="str">
        <f>IF(D4367,VLOOKUP(A4367,des!B:Q,11,FALSE),"")</f>
        <v/>
      </c>
      <c r="F4367" s="3" t="b">
        <f t="shared" si="272"/>
        <v>0</v>
      </c>
      <c r="G4367" s="3" t="str">
        <f t="shared" si="273"/>
        <v/>
      </c>
      <c r="H4367" s="3" t="str">
        <f>IF(D4367,VLOOKUP(A4367,des!B:Q,12,FALSE),"")</f>
        <v/>
      </c>
      <c r="I4367" s="3" t="b">
        <f t="shared" si="274"/>
        <v>0</v>
      </c>
      <c r="J4367" s="3" t="str">
        <f t="shared" si="275"/>
        <v/>
      </c>
    </row>
    <row r="4368" spans="1:10" x14ac:dyDescent="0.2">
      <c r="A4368" t="s">
        <v>15923</v>
      </c>
      <c r="B4368" t="s">
        <v>15924</v>
      </c>
      <c r="C4368" t="s">
        <v>15925</v>
      </c>
      <c r="D4368" s="3" t="b">
        <f>NOT(ISNA(VLOOKUP(A4368,des!B:B,1,FALSE)))</f>
        <v>0</v>
      </c>
      <c r="E4368" s="3" t="str">
        <f>IF(D4368,VLOOKUP(A4368,des!B:Q,11,FALSE),"")</f>
        <v/>
      </c>
      <c r="F4368" s="3" t="b">
        <f t="shared" si="272"/>
        <v>0</v>
      </c>
      <c r="G4368" s="3" t="str">
        <f t="shared" si="273"/>
        <v/>
      </c>
      <c r="H4368" s="3" t="str">
        <f>IF(D4368,VLOOKUP(A4368,des!B:Q,12,FALSE),"")</f>
        <v/>
      </c>
      <c r="I4368" s="3" t="b">
        <f t="shared" si="274"/>
        <v>0</v>
      </c>
      <c r="J4368" s="3" t="str">
        <f t="shared" si="275"/>
        <v/>
      </c>
    </row>
    <row r="4369" spans="1:10" x14ac:dyDescent="0.2">
      <c r="A4369" t="s">
        <v>15926</v>
      </c>
      <c r="B4369" t="s">
        <v>15927</v>
      </c>
      <c r="C4369" t="s">
        <v>15928</v>
      </c>
      <c r="D4369" s="3" t="b">
        <f>NOT(ISNA(VLOOKUP(A4369,des!B:B,1,FALSE)))</f>
        <v>0</v>
      </c>
      <c r="E4369" s="3" t="str">
        <f>IF(D4369,VLOOKUP(A4369,des!B:Q,11,FALSE),"")</f>
        <v/>
      </c>
      <c r="F4369" s="3" t="b">
        <f t="shared" si="272"/>
        <v>0</v>
      </c>
      <c r="G4369" s="3" t="str">
        <f t="shared" si="273"/>
        <v/>
      </c>
      <c r="H4369" s="3" t="str">
        <f>IF(D4369,VLOOKUP(A4369,des!B:Q,12,FALSE),"")</f>
        <v/>
      </c>
      <c r="I4369" s="3" t="b">
        <f t="shared" si="274"/>
        <v>0</v>
      </c>
      <c r="J4369" s="3" t="str">
        <f t="shared" si="275"/>
        <v/>
      </c>
    </row>
    <row r="4370" spans="1:10" x14ac:dyDescent="0.2">
      <c r="A4370" t="s">
        <v>15929</v>
      </c>
      <c r="B4370" t="s">
        <v>15930</v>
      </c>
      <c r="C4370" t="s">
        <v>15931</v>
      </c>
      <c r="D4370" s="3" t="b">
        <f>NOT(ISNA(VLOOKUP(A4370,des!B:B,1,FALSE)))</f>
        <v>0</v>
      </c>
      <c r="E4370" s="3" t="str">
        <f>IF(D4370,VLOOKUP(A4370,des!B:Q,11,FALSE),"")</f>
        <v/>
      </c>
      <c r="F4370" s="3" t="b">
        <f t="shared" si="272"/>
        <v>0</v>
      </c>
      <c r="G4370" s="3" t="str">
        <f t="shared" si="273"/>
        <v/>
      </c>
      <c r="H4370" s="3" t="str">
        <f>IF(D4370,VLOOKUP(A4370,des!B:Q,12,FALSE),"")</f>
        <v/>
      </c>
      <c r="I4370" s="3" t="b">
        <f t="shared" si="274"/>
        <v>0</v>
      </c>
      <c r="J4370" s="3" t="str">
        <f t="shared" si="275"/>
        <v/>
      </c>
    </row>
    <row r="4371" spans="1:10" x14ac:dyDescent="0.2">
      <c r="A4371" t="s">
        <v>15932</v>
      </c>
      <c r="B4371" t="s">
        <v>15933</v>
      </c>
      <c r="C4371" t="s">
        <v>15934</v>
      </c>
      <c r="D4371" s="3" t="b">
        <f>NOT(ISNA(VLOOKUP(A4371,des!B:B,1,FALSE)))</f>
        <v>0</v>
      </c>
      <c r="E4371" s="3" t="str">
        <f>IF(D4371,VLOOKUP(A4371,des!B:Q,11,FALSE),"")</f>
        <v/>
      </c>
      <c r="F4371" s="3" t="b">
        <f t="shared" si="272"/>
        <v>0</v>
      </c>
      <c r="G4371" s="3" t="str">
        <f t="shared" si="273"/>
        <v/>
      </c>
      <c r="H4371" s="3" t="str">
        <f>IF(D4371,VLOOKUP(A4371,des!B:Q,12,FALSE),"")</f>
        <v/>
      </c>
      <c r="I4371" s="3" t="b">
        <f t="shared" si="274"/>
        <v>0</v>
      </c>
      <c r="J4371" s="3" t="str">
        <f t="shared" si="275"/>
        <v/>
      </c>
    </row>
    <row r="4372" spans="1:10" x14ac:dyDescent="0.2">
      <c r="A4372" t="s">
        <v>15935</v>
      </c>
      <c r="B4372" t="s">
        <v>15936</v>
      </c>
      <c r="C4372" t="s">
        <v>15937</v>
      </c>
      <c r="D4372" s="3" t="b">
        <f>NOT(ISNA(VLOOKUP(A4372,des!B:B,1,FALSE)))</f>
        <v>0</v>
      </c>
      <c r="E4372" s="3" t="str">
        <f>IF(D4372,VLOOKUP(A4372,des!B:Q,11,FALSE),"")</f>
        <v/>
      </c>
      <c r="F4372" s="3" t="b">
        <f t="shared" si="272"/>
        <v>0</v>
      </c>
      <c r="G4372" s="3" t="str">
        <f t="shared" si="273"/>
        <v/>
      </c>
      <c r="H4372" s="3" t="str">
        <f>IF(D4372,VLOOKUP(A4372,des!B:Q,12,FALSE),"")</f>
        <v/>
      </c>
      <c r="I4372" s="3" t="b">
        <f t="shared" si="274"/>
        <v>0</v>
      </c>
      <c r="J4372" s="3" t="str">
        <f t="shared" si="275"/>
        <v/>
      </c>
    </row>
    <row r="4373" spans="1:10" x14ac:dyDescent="0.2">
      <c r="A4373" t="s">
        <v>15938</v>
      </c>
      <c r="B4373" t="s">
        <v>15939</v>
      </c>
      <c r="C4373" t="s">
        <v>15940</v>
      </c>
      <c r="D4373" s="3" t="b">
        <f>NOT(ISNA(VLOOKUP(A4373,des!B:B,1,FALSE)))</f>
        <v>0</v>
      </c>
      <c r="E4373" s="3" t="str">
        <f>IF(D4373,VLOOKUP(A4373,des!B:Q,11,FALSE),"")</f>
        <v/>
      </c>
      <c r="F4373" s="3" t="b">
        <f t="shared" si="272"/>
        <v>0</v>
      </c>
      <c r="G4373" s="3" t="str">
        <f t="shared" si="273"/>
        <v/>
      </c>
      <c r="H4373" s="3" t="str">
        <f>IF(D4373,VLOOKUP(A4373,des!B:Q,12,FALSE),"")</f>
        <v/>
      </c>
      <c r="I4373" s="3" t="b">
        <f t="shared" si="274"/>
        <v>0</v>
      </c>
      <c r="J4373" s="3" t="str">
        <f t="shared" si="275"/>
        <v/>
      </c>
    </row>
    <row r="4374" spans="1:10" x14ac:dyDescent="0.2">
      <c r="A4374" t="s">
        <v>15941</v>
      </c>
      <c r="B4374" t="s">
        <v>15942</v>
      </c>
      <c r="C4374" t="s">
        <v>15943</v>
      </c>
      <c r="D4374" s="3" t="b">
        <f>NOT(ISNA(VLOOKUP(A4374,des!B:B,1,FALSE)))</f>
        <v>0</v>
      </c>
      <c r="E4374" s="3" t="str">
        <f>IF(D4374,VLOOKUP(A4374,des!B:Q,11,FALSE),"")</f>
        <v/>
      </c>
      <c r="F4374" s="3" t="b">
        <f t="shared" si="272"/>
        <v>0</v>
      </c>
      <c r="G4374" s="3" t="str">
        <f t="shared" si="273"/>
        <v/>
      </c>
      <c r="H4374" s="3" t="str">
        <f>IF(D4374,VLOOKUP(A4374,des!B:Q,12,FALSE),"")</f>
        <v/>
      </c>
      <c r="I4374" s="3" t="b">
        <f t="shared" si="274"/>
        <v>0</v>
      </c>
      <c r="J4374" s="3" t="str">
        <f t="shared" si="275"/>
        <v/>
      </c>
    </row>
    <row r="4375" spans="1:10" x14ac:dyDescent="0.2">
      <c r="A4375" t="s">
        <v>15944</v>
      </c>
      <c r="B4375" t="s">
        <v>15945</v>
      </c>
      <c r="C4375" t="s">
        <v>15946</v>
      </c>
      <c r="D4375" s="3" t="b">
        <f>NOT(ISNA(VLOOKUP(A4375,des!B:B,1,FALSE)))</f>
        <v>0</v>
      </c>
      <c r="E4375" s="3" t="str">
        <f>IF(D4375,VLOOKUP(A4375,des!B:Q,11,FALSE),"")</f>
        <v/>
      </c>
      <c r="F4375" s="3" t="b">
        <f t="shared" si="272"/>
        <v>0</v>
      </c>
      <c r="G4375" s="3" t="str">
        <f t="shared" si="273"/>
        <v/>
      </c>
      <c r="H4375" s="3" t="str">
        <f>IF(D4375,VLOOKUP(A4375,des!B:Q,12,FALSE),"")</f>
        <v/>
      </c>
      <c r="I4375" s="3" t="b">
        <f t="shared" si="274"/>
        <v>0</v>
      </c>
      <c r="J4375" s="3" t="str">
        <f t="shared" si="275"/>
        <v/>
      </c>
    </row>
    <row r="4376" spans="1:10" x14ac:dyDescent="0.2">
      <c r="A4376" t="s">
        <v>15947</v>
      </c>
      <c r="B4376" t="s">
        <v>15948</v>
      </c>
      <c r="C4376" t="s">
        <v>15949</v>
      </c>
      <c r="D4376" s="3" t="b">
        <f>NOT(ISNA(VLOOKUP(A4376,des!B:B,1,FALSE)))</f>
        <v>0</v>
      </c>
      <c r="E4376" s="3" t="str">
        <f>IF(D4376,VLOOKUP(A4376,des!B:Q,11,FALSE),"")</f>
        <v/>
      </c>
      <c r="F4376" s="3" t="b">
        <f t="shared" si="272"/>
        <v>0</v>
      </c>
      <c r="G4376" s="3" t="str">
        <f t="shared" si="273"/>
        <v/>
      </c>
      <c r="H4376" s="3" t="str">
        <f>IF(D4376,VLOOKUP(A4376,des!B:Q,12,FALSE),"")</f>
        <v/>
      </c>
      <c r="I4376" s="3" t="b">
        <f t="shared" si="274"/>
        <v>0</v>
      </c>
      <c r="J4376" s="3" t="str">
        <f t="shared" si="275"/>
        <v/>
      </c>
    </row>
    <row r="4377" spans="1:10" x14ac:dyDescent="0.2">
      <c r="A4377" t="s">
        <v>15950</v>
      </c>
      <c r="B4377" t="s">
        <v>15951</v>
      </c>
      <c r="C4377" t="s">
        <v>15952</v>
      </c>
      <c r="D4377" s="3" t="b">
        <f>NOT(ISNA(VLOOKUP(A4377,des!B:B,1,FALSE)))</f>
        <v>0</v>
      </c>
      <c r="E4377" s="3" t="str">
        <f>IF(D4377,VLOOKUP(A4377,des!B:Q,11,FALSE),"")</f>
        <v/>
      </c>
      <c r="F4377" s="3" t="b">
        <f t="shared" si="272"/>
        <v>0</v>
      </c>
      <c r="G4377" s="3" t="str">
        <f t="shared" si="273"/>
        <v/>
      </c>
      <c r="H4377" s="3" t="str">
        <f>IF(D4377,VLOOKUP(A4377,des!B:Q,12,FALSE),"")</f>
        <v/>
      </c>
      <c r="I4377" s="3" t="b">
        <f t="shared" si="274"/>
        <v>0</v>
      </c>
      <c r="J4377" s="3" t="str">
        <f t="shared" si="275"/>
        <v/>
      </c>
    </row>
    <row r="4378" spans="1:10" x14ac:dyDescent="0.2">
      <c r="A4378" t="s">
        <v>15953</v>
      </c>
      <c r="B4378" t="s">
        <v>15954</v>
      </c>
      <c r="C4378" t="s">
        <v>15955</v>
      </c>
      <c r="D4378" s="3" t="b">
        <f>NOT(ISNA(VLOOKUP(A4378,des!B:B,1,FALSE)))</f>
        <v>0</v>
      </c>
      <c r="E4378" s="3" t="str">
        <f>IF(D4378,VLOOKUP(A4378,des!B:Q,11,FALSE),"")</f>
        <v/>
      </c>
      <c r="F4378" s="3" t="b">
        <f t="shared" si="272"/>
        <v>0</v>
      </c>
      <c r="G4378" s="3" t="str">
        <f t="shared" si="273"/>
        <v/>
      </c>
      <c r="H4378" s="3" t="str">
        <f>IF(D4378,VLOOKUP(A4378,des!B:Q,12,FALSE),"")</f>
        <v/>
      </c>
      <c r="I4378" s="3" t="b">
        <f t="shared" si="274"/>
        <v>0</v>
      </c>
      <c r="J4378" s="3" t="str">
        <f t="shared" si="275"/>
        <v/>
      </c>
    </row>
    <row r="4379" spans="1:10" x14ac:dyDescent="0.2">
      <c r="A4379" t="s">
        <v>15956</v>
      </c>
      <c r="B4379" t="s">
        <v>15957</v>
      </c>
      <c r="C4379" t="s">
        <v>15958</v>
      </c>
      <c r="D4379" s="3" t="b">
        <f>NOT(ISNA(VLOOKUP(A4379,des!B:B,1,FALSE)))</f>
        <v>0</v>
      </c>
      <c r="E4379" s="3" t="str">
        <f>IF(D4379,VLOOKUP(A4379,des!B:Q,11,FALSE),"")</f>
        <v/>
      </c>
      <c r="F4379" s="3" t="b">
        <f t="shared" si="272"/>
        <v>0</v>
      </c>
      <c r="G4379" s="3" t="str">
        <f t="shared" si="273"/>
        <v/>
      </c>
      <c r="H4379" s="3" t="str">
        <f>IF(D4379,VLOOKUP(A4379,des!B:Q,12,FALSE),"")</f>
        <v/>
      </c>
      <c r="I4379" s="3" t="b">
        <f t="shared" si="274"/>
        <v>0</v>
      </c>
      <c r="J4379" s="3" t="str">
        <f t="shared" si="275"/>
        <v/>
      </c>
    </row>
    <row r="4380" spans="1:10" x14ac:dyDescent="0.2">
      <c r="A4380" t="s">
        <v>15959</v>
      </c>
      <c r="B4380" t="s">
        <v>15960</v>
      </c>
      <c r="C4380" t="s">
        <v>15961</v>
      </c>
      <c r="D4380" s="3" t="b">
        <f>NOT(ISNA(VLOOKUP(A4380,des!B:B,1,FALSE)))</f>
        <v>0</v>
      </c>
      <c r="E4380" s="3" t="str">
        <f>IF(D4380,VLOOKUP(A4380,des!B:Q,11,FALSE),"")</f>
        <v/>
      </c>
      <c r="F4380" s="3" t="b">
        <f t="shared" si="272"/>
        <v>0</v>
      </c>
      <c r="G4380" s="3" t="str">
        <f t="shared" si="273"/>
        <v/>
      </c>
      <c r="H4380" s="3" t="str">
        <f>IF(D4380,VLOOKUP(A4380,des!B:Q,12,FALSE),"")</f>
        <v/>
      </c>
      <c r="I4380" s="3" t="b">
        <f t="shared" si="274"/>
        <v>0</v>
      </c>
      <c r="J4380" s="3" t="str">
        <f t="shared" si="275"/>
        <v/>
      </c>
    </row>
    <row r="4381" spans="1:10" x14ac:dyDescent="0.2">
      <c r="A4381" t="s">
        <v>15962</v>
      </c>
      <c r="B4381" t="s">
        <v>15963</v>
      </c>
      <c r="C4381" t="s">
        <v>15964</v>
      </c>
      <c r="D4381" s="3" t="b">
        <f>NOT(ISNA(VLOOKUP(A4381,des!B:B,1,FALSE)))</f>
        <v>0</v>
      </c>
      <c r="E4381" s="3" t="str">
        <f>IF(D4381,VLOOKUP(A4381,des!B:Q,11,FALSE),"")</f>
        <v/>
      </c>
      <c r="F4381" s="3" t="b">
        <f t="shared" si="272"/>
        <v>0</v>
      </c>
      <c r="G4381" s="3" t="str">
        <f t="shared" si="273"/>
        <v/>
      </c>
      <c r="H4381" s="3" t="str">
        <f>IF(D4381,VLOOKUP(A4381,des!B:Q,12,FALSE),"")</f>
        <v/>
      </c>
      <c r="I4381" s="3" t="b">
        <f t="shared" si="274"/>
        <v>0</v>
      </c>
      <c r="J4381" s="3" t="str">
        <f t="shared" si="275"/>
        <v/>
      </c>
    </row>
    <row r="4382" spans="1:10" x14ac:dyDescent="0.2">
      <c r="A4382" t="s">
        <v>15965</v>
      </c>
      <c r="B4382" t="s">
        <v>15966</v>
      </c>
      <c r="C4382" t="s">
        <v>15967</v>
      </c>
      <c r="D4382" s="3" t="b">
        <f>NOT(ISNA(VLOOKUP(A4382,des!B:B,1,FALSE)))</f>
        <v>0</v>
      </c>
      <c r="E4382" s="3" t="str">
        <f>IF(D4382,VLOOKUP(A4382,des!B:Q,11,FALSE),"")</f>
        <v/>
      </c>
      <c r="F4382" s="3" t="b">
        <f t="shared" si="272"/>
        <v>0</v>
      </c>
      <c r="G4382" s="3" t="str">
        <f t="shared" si="273"/>
        <v/>
      </c>
      <c r="H4382" s="3" t="str">
        <f>IF(D4382,VLOOKUP(A4382,des!B:Q,12,FALSE),"")</f>
        <v/>
      </c>
      <c r="I4382" s="3" t="b">
        <f t="shared" si="274"/>
        <v>0</v>
      </c>
      <c r="J4382" s="3" t="str">
        <f t="shared" si="275"/>
        <v/>
      </c>
    </row>
    <row r="4383" spans="1:10" x14ac:dyDescent="0.2">
      <c r="A4383" t="s">
        <v>15968</v>
      </c>
      <c r="B4383" t="s">
        <v>15969</v>
      </c>
      <c r="C4383" t="s">
        <v>15970</v>
      </c>
      <c r="D4383" s="3" t="b">
        <f>NOT(ISNA(VLOOKUP(A4383,des!B:B,1,FALSE)))</f>
        <v>0</v>
      </c>
      <c r="E4383" s="3" t="str">
        <f>IF(D4383,VLOOKUP(A4383,des!B:Q,11,FALSE),"")</f>
        <v/>
      </c>
      <c r="F4383" s="3" t="b">
        <f t="shared" si="272"/>
        <v>0</v>
      </c>
      <c r="G4383" s="3" t="str">
        <f t="shared" si="273"/>
        <v/>
      </c>
      <c r="H4383" s="3" t="str">
        <f>IF(D4383,VLOOKUP(A4383,des!B:Q,12,FALSE),"")</f>
        <v/>
      </c>
      <c r="I4383" s="3" t="b">
        <f t="shared" si="274"/>
        <v>0</v>
      </c>
      <c r="J4383" s="3" t="str">
        <f t="shared" si="275"/>
        <v/>
      </c>
    </row>
    <row r="4384" spans="1:10" x14ac:dyDescent="0.2">
      <c r="A4384" t="s">
        <v>15971</v>
      </c>
      <c r="B4384" t="s">
        <v>15972</v>
      </c>
      <c r="C4384" t="s">
        <v>15973</v>
      </c>
      <c r="D4384" s="3" t="b">
        <f>NOT(ISNA(VLOOKUP(A4384,des!B:B,1,FALSE)))</f>
        <v>0</v>
      </c>
      <c r="E4384" s="3" t="str">
        <f>IF(D4384,VLOOKUP(A4384,des!B:Q,11,FALSE),"")</f>
        <v/>
      </c>
      <c r="F4384" s="3" t="b">
        <f t="shared" si="272"/>
        <v>0</v>
      </c>
      <c r="G4384" s="3" t="str">
        <f t="shared" si="273"/>
        <v/>
      </c>
      <c r="H4384" s="3" t="str">
        <f>IF(D4384,VLOOKUP(A4384,des!B:Q,12,FALSE),"")</f>
        <v/>
      </c>
      <c r="I4384" s="3" t="b">
        <f t="shared" si="274"/>
        <v>0</v>
      </c>
      <c r="J4384" s="3" t="str">
        <f t="shared" si="275"/>
        <v/>
      </c>
    </row>
    <row r="4385" spans="1:10" x14ac:dyDescent="0.2">
      <c r="A4385" t="s">
        <v>15974</v>
      </c>
      <c r="B4385" t="s">
        <v>15975</v>
      </c>
      <c r="C4385" t="s">
        <v>15976</v>
      </c>
      <c r="D4385" s="3" t="b">
        <f>NOT(ISNA(VLOOKUP(A4385,des!B:B,1,FALSE)))</f>
        <v>0</v>
      </c>
      <c r="E4385" s="3" t="str">
        <f>IF(D4385,VLOOKUP(A4385,des!B:Q,11,FALSE),"")</f>
        <v/>
      </c>
      <c r="F4385" s="3" t="b">
        <f t="shared" si="272"/>
        <v>0</v>
      </c>
      <c r="G4385" s="3" t="str">
        <f t="shared" si="273"/>
        <v/>
      </c>
      <c r="H4385" s="3" t="str">
        <f>IF(D4385,VLOOKUP(A4385,des!B:Q,12,FALSE),"")</f>
        <v/>
      </c>
      <c r="I4385" s="3" t="b">
        <f t="shared" si="274"/>
        <v>0</v>
      </c>
      <c r="J4385" s="3" t="str">
        <f t="shared" si="275"/>
        <v/>
      </c>
    </row>
    <row r="4386" spans="1:10" x14ac:dyDescent="0.2">
      <c r="A4386" t="s">
        <v>15977</v>
      </c>
      <c r="B4386" t="s">
        <v>15978</v>
      </c>
      <c r="C4386" t="s">
        <v>15979</v>
      </c>
      <c r="D4386" s="3" t="b">
        <f>NOT(ISNA(VLOOKUP(A4386,des!B:B,1,FALSE)))</f>
        <v>0</v>
      </c>
      <c r="E4386" s="3" t="str">
        <f>IF(D4386,VLOOKUP(A4386,des!B:Q,11,FALSE),"")</f>
        <v/>
      </c>
      <c r="F4386" s="3" t="b">
        <f t="shared" si="272"/>
        <v>0</v>
      </c>
      <c r="G4386" s="3" t="str">
        <f t="shared" si="273"/>
        <v/>
      </c>
      <c r="H4386" s="3" t="str">
        <f>IF(D4386,VLOOKUP(A4386,des!B:Q,12,FALSE),"")</f>
        <v/>
      </c>
      <c r="I4386" s="3" t="b">
        <f t="shared" si="274"/>
        <v>0</v>
      </c>
      <c r="J4386" s="3" t="str">
        <f t="shared" si="275"/>
        <v/>
      </c>
    </row>
    <row r="4387" spans="1:10" x14ac:dyDescent="0.2">
      <c r="A4387" t="s">
        <v>15980</v>
      </c>
      <c r="B4387" t="s">
        <v>15981</v>
      </c>
      <c r="C4387" t="s">
        <v>15982</v>
      </c>
      <c r="D4387" s="3" t="b">
        <f>NOT(ISNA(VLOOKUP(A4387,des!B:B,1,FALSE)))</f>
        <v>0</v>
      </c>
      <c r="E4387" s="3" t="str">
        <f>IF(D4387,VLOOKUP(A4387,des!B:Q,11,FALSE),"")</f>
        <v/>
      </c>
      <c r="F4387" s="3" t="b">
        <f t="shared" si="272"/>
        <v>0</v>
      </c>
      <c r="G4387" s="3" t="str">
        <f t="shared" si="273"/>
        <v/>
      </c>
      <c r="H4387" s="3" t="str">
        <f>IF(D4387,VLOOKUP(A4387,des!B:Q,12,FALSE),"")</f>
        <v/>
      </c>
      <c r="I4387" s="3" t="b">
        <f t="shared" si="274"/>
        <v>0</v>
      </c>
      <c r="J4387" s="3" t="str">
        <f t="shared" si="275"/>
        <v/>
      </c>
    </row>
    <row r="4388" spans="1:10" x14ac:dyDescent="0.2">
      <c r="A4388" t="s">
        <v>15983</v>
      </c>
      <c r="B4388" t="s">
        <v>15984</v>
      </c>
      <c r="C4388" t="s">
        <v>15985</v>
      </c>
      <c r="D4388" s="3" t="b">
        <f>NOT(ISNA(VLOOKUP(A4388,des!B:B,1,FALSE)))</f>
        <v>0</v>
      </c>
      <c r="E4388" s="3" t="str">
        <f>IF(D4388,VLOOKUP(A4388,des!B:Q,11,FALSE),"")</f>
        <v/>
      </c>
      <c r="F4388" s="3" t="b">
        <f t="shared" si="272"/>
        <v>0</v>
      </c>
      <c r="G4388" s="3" t="str">
        <f t="shared" si="273"/>
        <v/>
      </c>
      <c r="H4388" s="3" t="str">
        <f>IF(D4388,VLOOKUP(A4388,des!B:Q,12,FALSE),"")</f>
        <v/>
      </c>
      <c r="I4388" s="3" t="b">
        <f t="shared" si="274"/>
        <v>0</v>
      </c>
      <c r="J4388" s="3" t="str">
        <f t="shared" si="275"/>
        <v/>
      </c>
    </row>
    <row r="4389" spans="1:10" x14ac:dyDescent="0.2">
      <c r="A4389" t="s">
        <v>15986</v>
      </c>
      <c r="B4389" t="s">
        <v>15987</v>
      </c>
      <c r="C4389" t="s">
        <v>15988</v>
      </c>
      <c r="D4389" s="3" t="b">
        <f>NOT(ISNA(VLOOKUP(A4389,des!B:B,1,FALSE)))</f>
        <v>0</v>
      </c>
      <c r="E4389" s="3" t="str">
        <f>IF(D4389,VLOOKUP(A4389,des!B:Q,11,FALSE),"")</f>
        <v/>
      </c>
      <c r="F4389" s="3" t="b">
        <f t="shared" si="272"/>
        <v>0</v>
      </c>
      <c r="G4389" s="3" t="str">
        <f t="shared" si="273"/>
        <v/>
      </c>
      <c r="H4389" s="3" t="str">
        <f>IF(D4389,VLOOKUP(A4389,des!B:Q,12,FALSE),"")</f>
        <v/>
      </c>
      <c r="I4389" s="3" t="b">
        <f t="shared" si="274"/>
        <v>0</v>
      </c>
      <c r="J4389" s="3" t="str">
        <f t="shared" si="275"/>
        <v/>
      </c>
    </row>
    <row r="4390" spans="1:10" x14ac:dyDescent="0.2">
      <c r="A4390" t="s">
        <v>15989</v>
      </c>
      <c r="B4390" t="s">
        <v>15990</v>
      </c>
      <c r="C4390" t="s">
        <v>15991</v>
      </c>
      <c r="D4390" s="3" t="b">
        <f>NOT(ISNA(VLOOKUP(A4390,des!B:B,1,FALSE)))</f>
        <v>0</v>
      </c>
      <c r="E4390" s="3" t="str">
        <f>IF(D4390,VLOOKUP(A4390,des!B:Q,11,FALSE),"")</f>
        <v/>
      </c>
      <c r="F4390" s="3" t="b">
        <f t="shared" si="272"/>
        <v>0</v>
      </c>
      <c r="G4390" s="3" t="str">
        <f t="shared" si="273"/>
        <v/>
      </c>
      <c r="H4390" s="3" t="str">
        <f>IF(D4390,VLOOKUP(A4390,des!B:Q,12,FALSE),"")</f>
        <v/>
      </c>
      <c r="I4390" s="3" t="b">
        <f t="shared" si="274"/>
        <v>0</v>
      </c>
      <c r="J4390" s="3" t="str">
        <f t="shared" si="275"/>
        <v/>
      </c>
    </row>
    <row r="4391" spans="1:10" x14ac:dyDescent="0.2">
      <c r="A4391" t="s">
        <v>15992</v>
      </c>
      <c r="B4391" t="s">
        <v>15993</v>
      </c>
      <c r="C4391" t="s">
        <v>15994</v>
      </c>
      <c r="D4391" s="3" t="b">
        <f>NOT(ISNA(VLOOKUP(A4391,des!B:B,1,FALSE)))</f>
        <v>0</v>
      </c>
      <c r="E4391" s="3" t="str">
        <f>IF(D4391,VLOOKUP(A4391,des!B:Q,11,FALSE),"")</f>
        <v/>
      </c>
      <c r="F4391" s="3" t="b">
        <f t="shared" si="272"/>
        <v>0</v>
      </c>
      <c r="G4391" s="3" t="str">
        <f t="shared" si="273"/>
        <v/>
      </c>
      <c r="H4391" s="3" t="str">
        <f>IF(D4391,VLOOKUP(A4391,des!B:Q,12,FALSE),"")</f>
        <v/>
      </c>
      <c r="I4391" s="3" t="b">
        <f t="shared" si="274"/>
        <v>0</v>
      </c>
      <c r="J4391" s="3" t="str">
        <f t="shared" si="275"/>
        <v/>
      </c>
    </row>
    <row r="4392" spans="1:10" x14ac:dyDescent="0.2">
      <c r="A4392" t="s">
        <v>15995</v>
      </c>
      <c r="B4392" t="s">
        <v>15996</v>
      </c>
      <c r="C4392" t="s">
        <v>15997</v>
      </c>
      <c r="D4392" s="3" t="b">
        <f>NOT(ISNA(VLOOKUP(A4392,des!B:B,1,FALSE)))</f>
        <v>0</v>
      </c>
      <c r="E4392" s="3" t="str">
        <f>IF(D4392,VLOOKUP(A4392,des!B:Q,11,FALSE),"")</f>
        <v/>
      </c>
      <c r="F4392" s="3" t="b">
        <f t="shared" si="272"/>
        <v>0</v>
      </c>
      <c r="G4392" s="3" t="str">
        <f t="shared" si="273"/>
        <v/>
      </c>
      <c r="H4392" s="3" t="str">
        <f>IF(D4392,VLOOKUP(A4392,des!B:Q,12,FALSE),"")</f>
        <v/>
      </c>
      <c r="I4392" s="3" t="b">
        <f t="shared" si="274"/>
        <v>0</v>
      </c>
      <c r="J4392" s="3" t="str">
        <f t="shared" si="275"/>
        <v/>
      </c>
    </row>
    <row r="4393" spans="1:10" x14ac:dyDescent="0.2">
      <c r="A4393" t="s">
        <v>15998</v>
      </c>
      <c r="B4393" t="s">
        <v>15999</v>
      </c>
      <c r="C4393" t="s">
        <v>16000</v>
      </c>
      <c r="D4393" s="3" t="b">
        <f>NOT(ISNA(VLOOKUP(A4393,des!B:B,1,FALSE)))</f>
        <v>0</v>
      </c>
      <c r="E4393" s="3" t="str">
        <f>IF(D4393,VLOOKUP(A4393,des!B:Q,11,FALSE),"")</f>
        <v/>
      </c>
      <c r="F4393" s="3" t="b">
        <f t="shared" si="272"/>
        <v>0</v>
      </c>
      <c r="G4393" s="3" t="str">
        <f t="shared" si="273"/>
        <v/>
      </c>
      <c r="H4393" s="3" t="str">
        <f>IF(D4393,VLOOKUP(A4393,des!B:Q,12,FALSE),"")</f>
        <v/>
      </c>
      <c r="I4393" s="3" t="b">
        <f t="shared" si="274"/>
        <v>0</v>
      </c>
      <c r="J4393" s="3" t="str">
        <f t="shared" si="275"/>
        <v/>
      </c>
    </row>
    <row r="4394" spans="1:10" x14ac:dyDescent="0.2">
      <c r="A4394" t="s">
        <v>16001</v>
      </c>
      <c r="B4394" t="s">
        <v>16002</v>
      </c>
      <c r="C4394" t="s">
        <v>16003</v>
      </c>
      <c r="D4394" s="3" t="b">
        <f>NOT(ISNA(VLOOKUP(A4394,des!B:B,1,FALSE)))</f>
        <v>0</v>
      </c>
      <c r="E4394" s="3" t="str">
        <f>IF(D4394,VLOOKUP(A4394,des!B:Q,11,FALSE),"")</f>
        <v/>
      </c>
      <c r="F4394" s="3" t="b">
        <f t="shared" si="272"/>
        <v>0</v>
      </c>
      <c r="G4394" s="3" t="str">
        <f t="shared" si="273"/>
        <v/>
      </c>
      <c r="H4394" s="3" t="str">
        <f>IF(D4394,VLOOKUP(A4394,des!B:Q,12,FALSE),"")</f>
        <v/>
      </c>
      <c r="I4394" s="3" t="b">
        <f t="shared" si="274"/>
        <v>0</v>
      </c>
      <c r="J4394" s="3" t="str">
        <f t="shared" si="275"/>
        <v/>
      </c>
    </row>
    <row r="4395" spans="1:10" x14ac:dyDescent="0.2">
      <c r="A4395" t="s">
        <v>16004</v>
      </c>
      <c r="B4395" t="s">
        <v>16005</v>
      </c>
      <c r="C4395" t="s">
        <v>16006</v>
      </c>
      <c r="D4395" s="3" t="b">
        <f>NOT(ISNA(VLOOKUP(A4395,des!B:B,1,FALSE)))</f>
        <v>0</v>
      </c>
      <c r="E4395" s="3" t="str">
        <f>IF(D4395,VLOOKUP(A4395,des!B:Q,11,FALSE),"")</f>
        <v/>
      </c>
      <c r="F4395" s="3" t="b">
        <f t="shared" si="272"/>
        <v>0</v>
      </c>
      <c r="G4395" s="3" t="str">
        <f t="shared" si="273"/>
        <v/>
      </c>
      <c r="H4395" s="3" t="str">
        <f>IF(D4395,VLOOKUP(A4395,des!B:Q,12,FALSE),"")</f>
        <v/>
      </c>
      <c r="I4395" s="3" t="b">
        <f t="shared" si="274"/>
        <v>0</v>
      </c>
      <c r="J4395" s="3" t="str">
        <f t="shared" si="275"/>
        <v/>
      </c>
    </row>
    <row r="4396" spans="1:10" x14ac:dyDescent="0.2">
      <c r="A4396" t="s">
        <v>16007</v>
      </c>
      <c r="B4396" t="s">
        <v>16008</v>
      </c>
      <c r="C4396" t="s">
        <v>16009</v>
      </c>
      <c r="D4396" s="3" t="b">
        <f>NOT(ISNA(VLOOKUP(A4396,des!B:B,1,FALSE)))</f>
        <v>0</v>
      </c>
      <c r="E4396" s="3" t="str">
        <f>IF(D4396,VLOOKUP(A4396,des!B:Q,11,FALSE),"")</f>
        <v/>
      </c>
      <c r="F4396" s="3" t="b">
        <f t="shared" si="272"/>
        <v>0</v>
      </c>
      <c r="G4396" s="3" t="str">
        <f t="shared" si="273"/>
        <v/>
      </c>
      <c r="H4396" s="3" t="str">
        <f>IF(D4396,VLOOKUP(A4396,des!B:Q,12,FALSE),"")</f>
        <v/>
      </c>
      <c r="I4396" s="3" t="b">
        <f t="shared" si="274"/>
        <v>0</v>
      </c>
      <c r="J4396" s="3" t="str">
        <f t="shared" si="275"/>
        <v/>
      </c>
    </row>
    <row r="4397" spans="1:10" x14ac:dyDescent="0.2">
      <c r="A4397" t="s">
        <v>16010</v>
      </c>
      <c r="B4397" t="s">
        <v>16011</v>
      </c>
      <c r="C4397" t="s">
        <v>16012</v>
      </c>
      <c r="D4397" s="3" t="b">
        <f>NOT(ISNA(VLOOKUP(A4397,des!B:B,1,FALSE)))</f>
        <v>0</v>
      </c>
      <c r="E4397" s="3" t="str">
        <f>IF(D4397,VLOOKUP(A4397,des!B:Q,11,FALSE),"")</f>
        <v/>
      </c>
      <c r="F4397" s="3" t="b">
        <f t="shared" si="272"/>
        <v>0</v>
      </c>
      <c r="G4397" s="3" t="str">
        <f t="shared" si="273"/>
        <v/>
      </c>
      <c r="H4397" s="3" t="str">
        <f>IF(D4397,VLOOKUP(A4397,des!B:Q,12,FALSE),"")</f>
        <v/>
      </c>
      <c r="I4397" s="3" t="b">
        <f t="shared" si="274"/>
        <v>0</v>
      </c>
      <c r="J4397" s="3" t="str">
        <f t="shared" si="275"/>
        <v/>
      </c>
    </row>
    <row r="4398" spans="1:10" x14ac:dyDescent="0.2">
      <c r="A4398" t="s">
        <v>16013</v>
      </c>
      <c r="B4398" t="s">
        <v>16014</v>
      </c>
      <c r="C4398" t="s">
        <v>16015</v>
      </c>
      <c r="D4398" s="3" t="b">
        <f>NOT(ISNA(VLOOKUP(A4398,des!B:B,1,FALSE)))</f>
        <v>0</v>
      </c>
      <c r="E4398" s="3" t="str">
        <f>IF(D4398,VLOOKUP(A4398,des!B:Q,11,FALSE),"")</f>
        <v/>
      </c>
      <c r="F4398" s="3" t="b">
        <f t="shared" si="272"/>
        <v>0</v>
      </c>
      <c r="G4398" s="3" t="str">
        <f t="shared" si="273"/>
        <v/>
      </c>
      <c r="H4398" s="3" t="str">
        <f>IF(D4398,VLOOKUP(A4398,des!B:Q,12,FALSE),"")</f>
        <v/>
      </c>
      <c r="I4398" s="3" t="b">
        <f t="shared" si="274"/>
        <v>0</v>
      </c>
      <c r="J4398" s="3" t="str">
        <f t="shared" si="275"/>
        <v/>
      </c>
    </row>
    <row r="4399" spans="1:10" x14ac:dyDescent="0.2">
      <c r="A4399" t="s">
        <v>16016</v>
      </c>
      <c r="B4399" t="s">
        <v>16017</v>
      </c>
      <c r="C4399" t="s">
        <v>16018</v>
      </c>
      <c r="D4399" s="3" t="b">
        <f>NOT(ISNA(VLOOKUP(A4399,des!B:B,1,FALSE)))</f>
        <v>0</v>
      </c>
      <c r="E4399" s="3" t="str">
        <f>IF(D4399,VLOOKUP(A4399,des!B:Q,11,FALSE),"")</f>
        <v/>
      </c>
      <c r="F4399" s="3" t="b">
        <f t="shared" si="272"/>
        <v>0</v>
      </c>
      <c r="G4399" s="3" t="str">
        <f t="shared" si="273"/>
        <v/>
      </c>
      <c r="H4399" s="3" t="str">
        <f>IF(D4399,VLOOKUP(A4399,des!B:Q,12,FALSE),"")</f>
        <v/>
      </c>
      <c r="I4399" s="3" t="b">
        <f t="shared" si="274"/>
        <v>0</v>
      </c>
      <c r="J4399" s="3" t="str">
        <f t="shared" si="275"/>
        <v/>
      </c>
    </row>
    <row r="4400" spans="1:10" x14ac:dyDescent="0.2">
      <c r="A4400" t="s">
        <v>16019</v>
      </c>
      <c r="B4400" t="s">
        <v>16020</v>
      </c>
      <c r="C4400" t="s">
        <v>16021</v>
      </c>
      <c r="D4400" s="3" t="b">
        <f>NOT(ISNA(VLOOKUP(A4400,des!B:B,1,FALSE)))</f>
        <v>0</v>
      </c>
      <c r="E4400" s="3" t="str">
        <f>IF(D4400,VLOOKUP(A4400,des!B:Q,11,FALSE),"")</f>
        <v/>
      </c>
      <c r="F4400" s="3" t="b">
        <f t="shared" si="272"/>
        <v>0</v>
      </c>
      <c r="G4400" s="3" t="str">
        <f t="shared" si="273"/>
        <v/>
      </c>
      <c r="H4400" s="3" t="str">
        <f>IF(D4400,VLOOKUP(A4400,des!B:Q,12,FALSE),"")</f>
        <v/>
      </c>
      <c r="I4400" s="3" t="b">
        <f t="shared" si="274"/>
        <v>0</v>
      </c>
      <c r="J4400" s="3" t="str">
        <f t="shared" si="275"/>
        <v/>
      </c>
    </row>
    <row r="4401" spans="1:10" x14ac:dyDescent="0.2">
      <c r="A4401" t="s">
        <v>16022</v>
      </c>
      <c r="B4401" t="s">
        <v>16023</v>
      </c>
      <c r="C4401" t="s">
        <v>16024</v>
      </c>
      <c r="D4401" s="3" t="b">
        <f>NOT(ISNA(VLOOKUP(A4401,des!B:B,1,FALSE)))</f>
        <v>0</v>
      </c>
      <c r="E4401" s="3" t="str">
        <f>IF(D4401,VLOOKUP(A4401,des!B:Q,11,FALSE),"")</f>
        <v/>
      </c>
      <c r="F4401" s="3" t="b">
        <f t="shared" si="272"/>
        <v>0</v>
      </c>
      <c r="G4401" s="3" t="str">
        <f t="shared" si="273"/>
        <v/>
      </c>
      <c r="H4401" s="3" t="str">
        <f>IF(D4401,VLOOKUP(A4401,des!B:Q,12,FALSE),"")</f>
        <v/>
      </c>
      <c r="I4401" s="3" t="b">
        <f t="shared" si="274"/>
        <v>0</v>
      </c>
      <c r="J4401" s="3" t="str">
        <f t="shared" si="275"/>
        <v/>
      </c>
    </row>
    <row r="4402" spans="1:10" x14ac:dyDescent="0.2">
      <c r="A4402" t="s">
        <v>16025</v>
      </c>
      <c r="B4402" t="s">
        <v>16026</v>
      </c>
      <c r="C4402" t="s">
        <v>16027</v>
      </c>
      <c r="D4402" s="3" t="b">
        <f>NOT(ISNA(VLOOKUP(A4402,des!B:B,1,FALSE)))</f>
        <v>0</v>
      </c>
      <c r="E4402" s="3" t="str">
        <f>IF(D4402,VLOOKUP(A4402,des!B:Q,11,FALSE),"")</f>
        <v/>
      </c>
      <c r="F4402" s="3" t="b">
        <f t="shared" si="272"/>
        <v>0</v>
      </c>
      <c r="G4402" s="3" t="str">
        <f t="shared" si="273"/>
        <v/>
      </c>
      <c r="H4402" s="3" t="str">
        <f>IF(D4402,VLOOKUP(A4402,des!B:Q,12,FALSE),"")</f>
        <v/>
      </c>
      <c r="I4402" s="3" t="b">
        <f t="shared" si="274"/>
        <v>0</v>
      </c>
      <c r="J4402" s="3" t="str">
        <f t="shared" si="275"/>
        <v/>
      </c>
    </row>
    <row r="4403" spans="1:10" x14ac:dyDescent="0.2">
      <c r="A4403" t="s">
        <v>16028</v>
      </c>
      <c r="B4403" t="s">
        <v>16029</v>
      </c>
      <c r="C4403" t="s">
        <v>16030</v>
      </c>
      <c r="D4403" s="3" t="b">
        <f>NOT(ISNA(VLOOKUP(A4403,des!B:B,1,FALSE)))</f>
        <v>0</v>
      </c>
      <c r="E4403" s="3" t="str">
        <f>IF(D4403,VLOOKUP(A4403,des!B:Q,11,FALSE),"")</f>
        <v/>
      </c>
      <c r="F4403" s="3" t="b">
        <f t="shared" si="272"/>
        <v>0</v>
      </c>
      <c r="G4403" s="3" t="str">
        <f t="shared" si="273"/>
        <v/>
      </c>
      <c r="H4403" s="3" t="str">
        <f>IF(D4403,VLOOKUP(A4403,des!B:Q,12,FALSE),"")</f>
        <v/>
      </c>
      <c r="I4403" s="3" t="b">
        <f t="shared" si="274"/>
        <v>0</v>
      </c>
      <c r="J4403" s="3" t="str">
        <f t="shared" si="275"/>
        <v/>
      </c>
    </row>
    <row r="4404" spans="1:10" x14ac:dyDescent="0.2">
      <c r="A4404" t="s">
        <v>16031</v>
      </c>
      <c r="B4404" t="s">
        <v>16032</v>
      </c>
      <c r="C4404" t="s">
        <v>16033</v>
      </c>
      <c r="D4404" s="3" t="b">
        <f>NOT(ISNA(VLOOKUP(A4404,des!B:B,1,FALSE)))</f>
        <v>0</v>
      </c>
      <c r="E4404" s="3" t="str">
        <f>IF(D4404,VLOOKUP(A4404,des!B:Q,11,FALSE),"")</f>
        <v/>
      </c>
      <c r="F4404" s="3" t="b">
        <f t="shared" si="272"/>
        <v>0</v>
      </c>
      <c r="G4404" s="3" t="str">
        <f t="shared" si="273"/>
        <v/>
      </c>
      <c r="H4404" s="3" t="str">
        <f>IF(D4404,VLOOKUP(A4404,des!B:Q,12,FALSE),"")</f>
        <v/>
      </c>
      <c r="I4404" s="3" t="b">
        <f t="shared" si="274"/>
        <v>0</v>
      </c>
      <c r="J4404" s="3" t="str">
        <f t="shared" si="275"/>
        <v/>
      </c>
    </row>
    <row r="4405" spans="1:10" x14ac:dyDescent="0.2">
      <c r="A4405" t="s">
        <v>16034</v>
      </c>
      <c r="B4405" t="s">
        <v>16035</v>
      </c>
      <c r="C4405" t="s">
        <v>16036</v>
      </c>
      <c r="D4405" s="3" t="b">
        <f>NOT(ISNA(VLOOKUP(A4405,des!B:B,1,FALSE)))</f>
        <v>0</v>
      </c>
      <c r="E4405" s="3" t="str">
        <f>IF(D4405,VLOOKUP(A4405,des!B:Q,11,FALSE),"")</f>
        <v/>
      </c>
      <c r="F4405" s="3" t="b">
        <f t="shared" si="272"/>
        <v>0</v>
      </c>
      <c r="G4405" s="3" t="str">
        <f t="shared" si="273"/>
        <v/>
      </c>
      <c r="H4405" s="3" t="str">
        <f>IF(D4405,VLOOKUP(A4405,des!B:Q,12,FALSE),"")</f>
        <v/>
      </c>
      <c r="I4405" s="3" t="b">
        <f t="shared" si="274"/>
        <v>0</v>
      </c>
      <c r="J4405" s="3" t="str">
        <f t="shared" si="275"/>
        <v/>
      </c>
    </row>
    <row r="4406" spans="1:10" x14ac:dyDescent="0.2">
      <c r="A4406" t="s">
        <v>16037</v>
      </c>
      <c r="B4406" t="s">
        <v>16038</v>
      </c>
      <c r="C4406" t="s">
        <v>16039</v>
      </c>
      <c r="D4406" s="3" t="b">
        <f>NOT(ISNA(VLOOKUP(A4406,des!B:B,1,FALSE)))</f>
        <v>0</v>
      </c>
      <c r="E4406" s="3" t="str">
        <f>IF(D4406,VLOOKUP(A4406,des!B:Q,11,FALSE),"")</f>
        <v/>
      </c>
      <c r="F4406" s="3" t="b">
        <f t="shared" si="272"/>
        <v>0</v>
      </c>
      <c r="G4406" s="3" t="str">
        <f t="shared" si="273"/>
        <v/>
      </c>
      <c r="H4406" s="3" t="str">
        <f>IF(D4406,VLOOKUP(A4406,des!B:Q,12,FALSE),"")</f>
        <v/>
      </c>
      <c r="I4406" s="3" t="b">
        <f t="shared" si="274"/>
        <v>0</v>
      </c>
      <c r="J4406" s="3" t="str">
        <f t="shared" si="275"/>
        <v/>
      </c>
    </row>
    <row r="4407" spans="1:10" x14ac:dyDescent="0.2">
      <c r="A4407" t="s">
        <v>16040</v>
      </c>
      <c r="B4407" t="s">
        <v>16041</v>
      </c>
      <c r="C4407" t="s">
        <v>16042</v>
      </c>
      <c r="D4407" s="3" t="b">
        <f>NOT(ISNA(VLOOKUP(A4407,des!B:B,1,FALSE)))</f>
        <v>0</v>
      </c>
      <c r="E4407" s="3" t="str">
        <f>IF(D4407,VLOOKUP(A4407,des!B:Q,11,FALSE),"")</f>
        <v/>
      </c>
      <c r="F4407" s="3" t="b">
        <f t="shared" si="272"/>
        <v>0</v>
      </c>
      <c r="G4407" s="3" t="str">
        <f t="shared" si="273"/>
        <v/>
      </c>
      <c r="H4407" s="3" t="str">
        <f>IF(D4407,VLOOKUP(A4407,des!B:Q,12,FALSE),"")</f>
        <v/>
      </c>
      <c r="I4407" s="3" t="b">
        <f t="shared" si="274"/>
        <v>0</v>
      </c>
      <c r="J4407" s="3" t="str">
        <f t="shared" si="275"/>
        <v/>
      </c>
    </row>
    <row r="4408" spans="1:10" x14ac:dyDescent="0.2">
      <c r="A4408" t="s">
        <v>16043</v>
      </c>
      <c r="B4408" t="s">
        <v>16044</v>
      </c>
      <c r="C4408" t="s">
        <v>16045</v>
      </c>
      <c r="D4408" s="3" t="b">
        <f>NOT(ISNA(VLOOKUP(A4408,des!B:B,1,FALSE)))</f>
        <v>0</v>
      </c>
      <c r="E4408" s="3" t="str">
        <f>IF(D4408,VLOOKUP(A4408,des!B:Q,11,FALSE),"")</f>
        <v/>
      </c>
      <c r="F4408" s="3" t="b">
        <f t="shared" si="272"/>
        <v>0</v>
      </c>
      <c r="G4408" s="3" t="str">
        <f t="shared" si="273"/>
        <v/>
      </c>
      <c r="H4408" s="3" t="str">
        <f>IF(D4408,VLOOKUP(A4408,des!B:Q,12,FALSE),"")</f>
        <v/>
      </c>
      <c r="I4408" s="3" t="b">
        <f t="shared" si="274"/>
        <v>0</v>
      </c>
      <c r="J4408" s="3" t="str">
        <f t="shared" si="275"/>
        <v/>
      </c>
    </row>
    <row r="4409" spans="1:10" x14ac:dyDescent="0.2">
      <c r="A4409" t="s">
        <v>16046</v>
      </c>
      <c r="B4409" t="s">
        <v>16047</v>
      </c>
      <c r="C4409" t="s">
        <v>16048</v>
      </c>
      <c r="D4409" s="3" t="b">
        <f>NOT(ISNA(VLOOKUP(A4409,des!B:B,1,FALSE)))</f>
        <v>0</v>
      </c>
      <c r="E4409" s="3" t="str">
        <f>IF(D4409,VLOOKUP(A4409,des!B:Q,11,FALSE),"")</f>
        <v/>
      </c>
      <c r="F4409" s="3" t="b">
        <f t="shared" si="272"/>
        <v>0</v>
      </c>
      <c r="G4409" s="3" t="str">
        <f t="shared" si="273"/>
        <v/>
      </c>
      <c r="H4409" s="3" t="str">
        <f>IF(D4409,VLOOKUP(A4409,des!B:Q,12,FALSE),"")</f>
        <v/>
      </c>
      <c r="I4409" s="3" t="b">
        <f t="shared" si="274"/>
        <v>0</v>
      </c>
      <c r="J4409" s="3" t="str">
        <f t="shared" si="275"/>
        <v/>
      </c>
    </row>
    <row r="4410" spans="1:10" x14ac:dyDescent="0.2">
      <c r="A4410" t="s">
        <v>16049</v>
      </c>
      <c r="B4410" t="s">
        <v>16050</v>
      </c>
      <c r="C4410" t="s">
        <v>16051</v>
      </c>
      <c r="D4410" s="3" t="b">
        <f>NOT(ISNA(VLOOKUP(A4410,des!B:B,1,FALSE)))</f>
        <v>0</v>
      </c>
      <c r="E4410" s="3" t="str">
        <f>IF(D4410,VLOOKUP(A4410,des!B:Q,11,FALSE),"")</f>
        <v/>
      </c>
      <c r="F4410" s="3" t="b">
        <f t="shared" si="272"/>
        <v>0</v>
      </c>
      <c r="G4410" s="3" t="str">
        <f t="shared" si="273"/>
        <v/>
      </c>
      <c r="H4410" s="3" t="str">
        <f>IF(D4410,VLOOKUP(A4410,des!B:Q,12,FALSE),"")</f>
        <v/>
      </c>
      <c r="I4410" s="3" t="b">
        <f t="shared" si="274"/>
        <v>0</v>
      </c>
      <c r="J4410" s="3" t="str">
        <f t="shared" si="275"/>
        <v/>
      </c>
    </row>
    <row r="4411" spans="1:10" x14ac:dyDescent="0.2">
      <c r="A4411" t="s">
        <v>16052</v>
      </c>
      <c r="B4411" t="s">
        <v>16053</v>
      </c>
      <c r="C4411" t="s">
        <v>16054</v>
      </c>
      <c r="D4411" s="3" t="b">
        <f>NOT(ISNA(VLOOKUP(A4411,des!B:B,1,FALSE)))</f>
        <v>0</v>
      </c>
      <c r="E4411" s="3" t="str">
        <f>IF(D4411,VLOOKUP(A4411,des!B:Q,11,FALSE),"")</f>
        <v/>
      </c>
      <c r="F4411" s="3" t="b">
        <f t="shared" si="272"/>
        <v>0</v>
      </c>
      <c r="G4411" s="3" t="str">
        <f t="shared" si="273"/>
        <v/>
      </c>
      <c r="H4411" s="3" t="str">
        <f>IF(D4411,VLOOKUP(A4411,des!B:Q,12,FALSE),"")</f>
        <v/>
      </c>
      <c r="I4411" s="3" t="b">
        <f t="shared" si="274"/>
        <v>0</v>
      </c>
      <c r="J4411" s="3" t="str">
        <f t="shared" si="275"/>
        <v/>
      </c>
    </row>
    <row r="4412" spans="1:10" x14ac:dyDescent="0.2">
      <c r="A4412" t="s">
        <v>16055</v>
      </c>
      <c r="B4412" t="s">
        <v>16056</v>
      </c>
      <c r="C4412" t="s">
        <v>16057</v>
      </c>
      <c r="D4412" s="3" t="b">
        <f>NOT(ISNA(VLOOKUP(A4412,des!B:B,1,FALSE)))</f>
        <v>0</v>
      </c>
      <c r="E4412" s="3" t="str">
        <f>IF(D4412,VLOOKUP(A4412,des!B:Q,11,FALSE),"")</f>
        <v/>
      </c>
      <c r="F4412" s="3" t="b">
        <f t="shared" si="272"/>
        <v>0</v>
      </c>
      <c r="G4412" s="3" t="str">
        <f t="shared" si="273"/>
        <v/>
      </c>
      <c r="H4412" s="3" t="str">
        <f>IF(D4412,VLOOKUP(A4412,des!B:Q,12,FALSE),"")</f>
        <v/>
      </c>
      <c r="I4412" s="3" t="b">
        <f t="shared" si="274"/>
        <v>0</v>
      </c>
      <c r="J4412" s="3" t="str">
        <f t="shared" si="275"/>
        <v/>
      </c>
    </row>
    <row r="4413" spans="1:10" x14ac:dyDescent="0.2">
      <c r="A4413" t="s">
        <v>16058</v>
      </c>
      <c r="B4413" t="s">
        <v>16059</v>
      </c>
      <c r="C4413" t="s">
        <v>16060</v>
      </c>
      <c r="D4413" s="3" t="b">
        <f>NOT(ISNA(VLOOKUP(A4413,des!B:B,1,FALSE)))</f>
        <v>0</v>
      </c>
      <c r="E4413" s="3" t="str">
        <f>IF(D4413,VLOOKUP(A4413,des!B:Q,11,FALSE),"")</f>
        <v/>
      </c>
      <c r="F4413" s="3" t="b">
        <f t="shared" si="272"/>
        <v>0</v>
      </c>
      <c r="G4413" s="3" t="str">
        <f t="shared" si="273"/>
        <v/>
      </c>
      <c r="H4413" s="3" t="str">
        <f>IF(D4413,VLOOKUP(A4413,des!B:Q,12,FALSE),"")</f>
        <v/>
      </c>
      <c r="I4413" s="3" t="b">
        <f t="shared" si="274"/>
        <v>0</v>
      </c>
      <c r="J4413" s="3" t="str">
        <f t="shared" si="275"/>
        <v/>
      </c>
    </row>
    <row r="4414" spans="1:10" x14ac:dyDescent="0.2">
      <c r="A4414" t="s">
        <v>16061</v>
      </c>
      <c r="B4414" t="s">
        <v>16062</v>
      </c>
      <c r="C4414" t="s">
        <v>16063</v>
      </c>
      <c r="D4414" s="3" t="b">
        <f>NOT(ISNA(VLOOKUP(A4414,des!B:B,1,FALSE)))</f>
        <v>0</v>
      </c>
      <c r="E4414" s="3" t="str">
        <f>IF(D4414,VLOOKUP(A4414,des!B:Q,11,FALSE),"")</f>
        <v/>
      </c>
      <c r="F4414" s="3" t="b">
        <f t="shared" si="272"/>
        <v>0</v>
      </c>
      <c r="G4414" s="3" t="str">
        <f t="shared" si="273"/>
        <v/>
      </c>
      <c r="H4414" s="3" t="str">
        <f>IF(D4414,VLOOKUP(A4414,des!B:Q,12,FALSE),"")</f>
        <v/>
      </c>
      <c r="I4414" s="3" t="b">
        <f t="shared" si="274"/>
        <v>0</v>
      </c>
      <c r="J4414" s="3" t="str">
        <f t="shared" si="275"/>
        <v/>
      </c>
    </row>
    <row r="4415" spans="1:10" x14ac:dyDescent="0.2">
      <c r="A4415" t="s">
        <v>16064</v>
      </c>
      <c r="B4415" t="s">
        <v>16065</v>
      </c>
      <c r="C4415" t="s">
        <v>16066</v>
      </c>
      <c r="D4415" s="3" t="b">
        <f>NOT(ISNA(VLOOKUP(A4415,des!B:B,1,FALSE)))</f>
        <v>0</v>
      </c>
      <c r="E4415" s="3" t="str">
        <f>IF(D4415,VLOOKUP(A4415,des!B:Q,11,FALSE),"")</f>
        <v/>
      </c>
      <c r="F4415" s="3" t="b">
        <f t="shared" si="272"/>
        <v>0</v>
      </c>
      <c r="G4415" s="3" t="str">
        <f t="shared" si="273"/>
        <v/>
      </c>
      <c r="H4415" s="3" t="str">
        <f>IF(D4415,VLOOKUP(A4415,des!B:Q,12,FALSE),"")</f>
        <v/>
      </c>
      <c r="I4415" s="3" t="b">
        <f t="shared" si="274"/>
        <v>0</v>
      </c>
      <c r="J4415" s="3" t="str">
        <f t="shared" si="275"/>
        <v/>
      </c>
    </row>
    <row r="4416" spans="1:10" x14ac:dyDescent="0.2">
      <c r="A4416" t="s">
        <v>16067</v>
      </c>
      <c r="B4416" t="s">
        <v>16068</v>
      </c>
      <c r="C4416" t="s">
        <v>16069</v>
      </c>
      <c r="D4416" s="3" t="b">
        <f>NOT(ISNA(VLOOKUP(A4416,des!B:B,1,FALSE)))</f>
        <v>0</v>
      </c>
      <c r="E4416" s="3" t="str">
        <f>IF(D4416,VLOOKUP(A4416,des!B:Q,11,FALSE),"")</f>
        <v/>
      </c>
      <c r="F4416" s="3" t="b">
        <f t="shared" si="272"/>
        <v>0</v>
      </c>
      <c r="G4416" s="3" t="str">
        <f t="shared" si="273"/>
        <v/>
      </c>
      <c r="H4416" s="3" t="str">
        <f>IF(D4416,VLOOKUP(A4416,des!B:Q,12,FALSE),"")</f>
        <v/>
      </c>
      <c r="I4416" s="3" t="b">
        <f t="shared" si="274"/>
        <v>0</v>
      </c>
      <c r="J4416" s="3" t="str">
        <f t="shared" si="275"/>
        <v/>
      </c>
    </row>
    <row r="4417" spans="1:10" x14ac:dyDescent="0.2">
      <c r="A4417" t="s">
        <v>16070</v>
      </c>
      <c r="B4417" t="s">
        <v>16071</v>
      </c>
      <c r="C4417" t="s">
        <v>16072</v>
      </c>
      <c r="D4417" s="3" t="b">
        <f>NOT(ISNA(VLOOKUP(A4417,des!B:B,1,FALSE)))</f>
        <v>0</v>
      </c>
      <c r="E4417" s="3" t="str">
        <f>IF(D4417,VLOOKUP(A4417,des!B:Q,11,FALSE),"")</f>
        <v/>
      </c>
      <c r="F4417" s="3" t="b">
        <f t="shared" si="272"/>
        <v>0</v>
      </c>
      <c r="G4417" s="3" t="str">
        <f t="shared" si="273"/>
        <v/>
      </c>
      <c r="H4417" s="3" t="str">
        <f>IF(D4417,VLOOKUP(A4417,des!B:Q,12,FALSE),"")</f>
        <v/>
      </c>
      <c r="I4417" s="3" t="b">
        <f t="shared" si="274"/>
        <v>0</v>
      </c>
      <c r="J4417" s="3" t="str">
        <f t="shared" si="275"/>
        <v/>
      </c>
    </row>
    <row r="4418" spans="1:10" x14ac:dyDescent="0.2">
      <c r="A4418" t="s">
        <v>16073</v>
      </c>
      <c r="B4418" t="s">
        <v>16074</v>
      </c>
      <c r="C4418" t="s">
        <v>16075</v>
      </c>
      <c r="D4418" s="3" t="b">
        <f>NOT(ISNA(VLOOKUP(A4418,des!B:B,1,FALSE)))</f>
        <v>0</v>
      </c>
      <c r="E4418" s="3" t="str">
        <f>IF(D4418,VLOOKUP(A4418,des!B:Q,11,FALSE),"")</f>
        <v/>
      </c>
      <c r="F4418" s="3" t="b">
        <f t="shared" si="272"/>
        <v>0</v>
      </c>
      <c r="G4418" s="3" t="str">
        <f t="shared" si="273"/>
        <v/>
      </c>
      <c r="H4418" s="3" t="str">
        <f>IF(D4418,VLOOKUP(A4418,des!B:Q,12,FALSE),"")</f>
        <v/>
      </c>
      <c r="I4418" s="3" t="b">
        <f t="shared" si="274"/>
        <v>0</v>
      </c>
      <c r="J4418" s="3" t="str">
        <f t="shared" si="275"/>
        <v/>
      </c>
    </row>
    <row r="4419" spans="1:10" x14ac:dyDescent="0.2">
      <c r="A4419" t="s">
        <v>16076</v>
      </c>
      <c r="B4419" t="s">
        <v>16077</v>
      </c>
      <c r="C4419" t="s">
        <v>16078</v>
      </c>
      <c r="D4419" s="3" t="b">
        <f>NOT(ISNA(VLOOKUP(A4419,des!B:B,1,FALSE)))</f>
        <v>0</v>
      </c>
      <c r="E4419" s="3" t="str">
        <f>IF(D4419,VLOOKUP(A4419,des!B:Q,11,FALSE),"")</f>
        <v/>
      </c>
      <c r="F4419" s="3" t="b">
        <f t="shared" si="272"/>
        <v>0</v>
      </c>
      <c r="G4419" s="3" t="str">
        <f t="shared" si="273"/>
        <v/>
      </c>
      <c r="H4419" s="3" t="str">
        <f>IF(D4419,VLOOKUP(A4419,des!B:Q,12,FALSE),"")</f>
        <v/>
      </c>
      <c r="I4419" s="3" t="b">
        <f t="shared" si="274"/>
        <v>0</v>
      </c>
      <c r="J4419" s="3" t="str">
        <f t="shared" si="275"/>
        <v/>
      </c>
    </row>
    <row r="4420" spans="1:10" x14ac:dyDescent="0.2">
      <c r="A4420" t="s">
        <v>16079</v>
      </c>
      <c r="B4420" t="s">
        <v>16080</v>
      </c>
      <c r="C4420" t="s">
        <v>16081</v>
      </c>
      <c r="D4420" s="3" t="b">
        <f>NOT(ISNA(VLOOKUP(A4420,des!B:B,1,FALSE)))</f>
        <v>0</v>
      </c>
      <c r="E4420" s="3" t="str">
        <f>IF(D4420,VLOOKUP(A4420,des!B:Q,11,FALSE),"")</f>
        <v/>
      </c>
      <c r="F4420" s="3" t="b">
        <f t="shared" si="272"/>
        <v>0</v>
      </c>
      <c r="G4420" s="3" t="str">
        <f t="shared" si="273"/>
        <v/>
      </c>
      <c r="H4420" s="3" t="str">
        <f>IF(D4420,VLOOKUP(A4420,des!B:Q,12,FALSE),"")</f>
        <v/>
      </c>
      <c r="I4420" s="3" t="b">
        <f t="shared" si="274"/>
        <v>0</v>
      </c>
      <c r="J4420" s="3" t="str">
        <f t="shared" si="275"/>
        <v/>
      </c>
    </row>
    <row r="4421" spans="1:10" x14ac:dyDescent="0.2">
      <c r="A4421" t="s">
        <v>16082</v>
      </c>
      <c r="B4421" t="s">
        <v>16083</v>
      </c>
      <c r="C4421" t="s">
        <v>16084</v>
      </c>
      <c r="D4421" s="3" t="b">
        <f>NOT(ISNA(VLOOKUP(A4421,des!B:B,1,FALSE)))</f>
        <v>0</v>
      </c>
      <c r="E4421" s="3" t="str">
        <f>IF(D4421,VLOOKUP(A4421,des!B:Q,11,FALSE),"")</f>
        <v/>
      </c>
      <c r="F4421" s="3" t="b">
        <f t="shared" ref="F4421:F4484" si="276">IF(D4421,IF(E4421&lt;&gt;B4421,TRUE,FALSE),FALSE)</f>
        <v>0</v>
      </c>
      <c r="G4421" s="3" t="str">
        <f t="shared" si="273"/>
        <v/>
      </c>
      <c r="H4421" s="3" t="str">
        <f>IF(D4421,VLOOKUP(A4421,des!B:Q,12,FALSE),"")</f>
        <v/>
      </c>
      <c r="I4421" s="3" t="b">
        <f t="shared" si="274"/>
        <v>0</v>
      </c>
      <c r="J4421" s="3" t="str">
        <f t="shared" si="275"/>
        <v/>
      </c>
    </row>
    <row r="4422" spans="1:10" x14ac:dyDescent="0.2">
      <c r="A4422" t="s">
        <v>16085</v>
      </c>
      <c r="B4422" t="s">
        <v>16086</v>
      </c>
      <c r="C4422" t="s">
        <v>16087</v>
      </c>
      <c r="D4422" s="3" t="b">
        <f>NOT(ISNA(VLOOKUP(A4422,des!B:B,1,FALSE)))</f>
        <v>0</v>
      </c>
      <c r="E4422" s="3" t="str">
        <f>IF(D4422,VLOOKUP(A4422,des!B:Q,11,FALSE),"")</f>
        <v/>
      </c>
      <c r="F4422" s="3" t="b">
        <f t="shared" si="276"/>
        <v>0</v>
      </c>
      <c r="G4422" s="3" t="str">
        <f t="shared" ref="G4422:G4485" si="277">IF(F4422,CONCATENATE($A$1,A4422,$B$1,E4422,$C$1),"")</f>
        <v/>
      </c>
      <c r="H4422" s="3" t="str">
        <f>IF(D4422,VLOOKUP(A4422,des!B:Q,12,FALSE),"")</f>
        <v/>
      </c>
      <c r="I4422" s="3" t="b">
        <f t="shared" ref="I4422:I4485" si="278">IF(D4422,IF(H4422&lt;&gt;C4422,TRUE,FALSE),FALSE)</f>
        <v>0</v>
      </c>
      <c r="J4422" s="3" t="str">
        <f t="shared" ref="J4422:J4485" si="279">IF(I4422,CONCATENATE($A$2,A4422,$B$2,H4422,$C$2),"")</f>
        <v/>
      </c>
    </row>
    <row r="4423" spans="1:10" x14ac:dyDescent="0.2">
      <c r="A4423" t="s">
        <v>16088</v>
      </c>
      <c r="B4423" t="s">
        <v>16089</v>
      </c>
      <c r="C4423" t="s">
        <v>16090</v>
      </c>
      <c r="D4423" s="3" t="b">
        <f>NOT(ISNA(VLOOKUP(A4423,des!B:B,1,FALSE)))</f>
        <v>0</v>
      </c>
      <c r="E4423" s="3" t="str">
        <f>IF(D4423,VLOOKUP(A4423,des!B:Q,11,FALSE),"")</f>
        <v/>
      </c>
      <c r="F4423" s="3" t="b">
        <f t="shared" si="276"/>
        <v>0</v>
      </c>
      <c r="G4423" s="3" t="str">
        <f t="shared" si="277"/>
        <v/>
      </c>
      <c r="H4423" s="3" t="str">
        <f>IF(D4423,VLOOKUP(A4423,des!B:Q,12,FALSE),"")</f>
        <v/>
      </c>
      <c r="I4423" s="3" t="b">
        <f t="shared" si="278"/>
        <v>0</v>
      </c>
      <c r="J4423" s="3" t="str">
        <f t="shared" si="279"/>
        <v/>
      </c>
    </row>
    <row r="4424" spans="1:10" x14ac:dyDescent="0.2">
      <c r="A4424" t="s">
        <v>16091</v>
      </c>
      <c r="B4424" t="s">
        <v>16092</v>
      </c>
      <c r="C4424" t="s">
        <v>16093</v>
      </c>
      <c r="D4424" s="3" t="b">
        <f>NOT(ISNA(VLOOKUP(A4424,des!B:B,1,FALSE)))</f>
        <v>0</v>
      </c>
      <c r="E4424" s="3" t="str">
        <f>IF(D4424,VLOOKUP(A4424,des!B:Q,11,FALSE),"")</f>
        <v/>
      </c>
      <c r="F4424" s="3" t="b">
        <f t="shared" si="276"/>
        <v>0</v>
      </c>
      <c r="G4424" s="3" t="str">
        <f t="shared" si="277"/>
        <v/>
      </c>
      <c r="H4424" s="3" t="str">
        <f>IF(D4424,VLOOKUP(A4424,des!B:Q,12,FALSE),"")</f>
        <v/>
      </c>
      <c r="I4424" s="3" t="b">
        <f t="shared" si="278"/>
        <v>0</v>
      </c>
      <c r="J4424" s="3" t="str">
        <f t="shared" si="279"/>
        <v/>
      </c>
    </row>
    <row r="4425" spans="1:10" x14ac:dyDescent="0.2">
      <c r="A4425" t="s">
        <v>16094</v>
      </c>
      <c r="B4425" t="s">
        <v>16095</v>
      </c>
      <c r="C4425" t="s">
        <v>16096</v>
      </c>
      <c r="D4425" s="3" t="b">
        <f>NOT(ISNA(VLOOKUP(A4425,des!B:B,1,FALSE)))</f>
        <v>0</v>
      </c>
      <c r="E4425" s="3" t="str">
        <f>IF(D4425,VLOOKUP(A4425,des!B:Q,11,FALSE),"")</f>
        <v/>
      </c>
      <c r="F4425" s="3" t="b">
        <f t="shared" si="276"/>
        <v>0</v>
      </c>
      <c r="G4425" s="3" t="str">
        <f t="shared" si="277"/>
        <v/>
      </c>
      <c r="H4425" s="3" t="str">
        <f>IF(D4425,VLOOKUP(A4425,des!B:Q,12,FALSE),"")</f>
        <v/>
      </c>
      <c r="I4425" s="3" t="b">
        <f t="shared" si="278"/>
        <v>0</v>
      </c>
      <c r="J4425" s="3" t="str">
        <f t="shared" si="279"/>
        <v/>
      </c>
    </row>
    <row r="4426" spans="1:10" x14ac:dyDescent="0.2">
      <c r="A4426" t="s">
        <v>16097</v>
      </c>
      <c r="B4426" t="s">
        <v>16098</v>
      </c>
      <c r="C4426" t="s">
        <v>16099</v>
      </c>
      <c r="D4426" s="3" t="b">
        <f>NOT(ISNA(VLOOKUP(A4426,des!B:B,1,FALSE)))</f>
        <v>0</v>
      </c>
      <c r="E4426" s="3" t="str">
        <f>IF(D4426,VLOOKUP(A4426,des!B:Q,11,FALSE),"")</f>
        <v/>
      </c>
      <c r="F4426" s="3" t="b">
        <f t="shared" si="276"/>
        <v>0</v>
      </c>
      <c r="G4426" s="3" t="str">
        <f t="shared" si="277"/>
        <v/>
      </c>
      <c r="H4426" s="3" t="str">
        <f>IF(D4426,VLOOKUP(A4426,des!B:Q,12,FALSE),"")</f>
        <v/>
      </c>
      <c r="I4426" s="3" t="b">
        <f t="shared" si="278"/>
        <v>0</v>
      </c>
      <c r="J4426" s="3" t="str">
        <f t="shared" si="279"/>
        <v/>
      </c>
    </row>
    <row r="4427" spans="1:10" x14ac:dyDescent="0.2">
      <c r="A4427" t="s">
        <v>16100</v>
      </c>
      <c r="B4427" t="s">
        <v>16101</v>
      </c>
      <c r="C4427" t="s">
        <v>16102</v>
      </c>
      <c r="D4427" s="3" t="b">
        <f>NOT(ISNA(VLOOKUP(A4427,des!B:B,1,FALSE)))</f>
        <v>0</v>
      </c>
      <c r="E4427" s="3" t="str">
        <f>IF(D4427,VLOOKUP(A4427,des!B:Q,11,FALSE),"")</f>
        <v/>
      </c>
      <c r="F4427" s="3" t="b">
        <f t="shared" si="276"/>
        <v>0</v>
      </c>
      <c r="G4427" s="3" t="str">
        <f t="shared" si="277"/>
        <v/>
      </c>
      <c r="H4427" s="3" t="str">
        <f>IF(D4427,VLOOKUP(A4427,des!B:Q,12,FALSE),"")</f>
        <v/>
      </c>
      <c r="I4427" s="3" t="b">
        <f t="shared" si="278"/>
        <v>0</v>
      </c>
      <c r="J4427" s="3" t="str">
        <f t="shared" si="279"/>
        <v/>
      </c>
    </row>
    <row r="4428" spans="1:10" x14ac:dyDescent="0.2">
      <c r="A4428" t="s">
        <v>16103</v>
      </c>
      <c r="B4428" t="s">
        <v>16104</v>
      </c>
      <c r="C4428" t="s">
        <v>16105</v>
      </c>
      <c r="D4428" s="3" t="b">
        <f>NOT(ISNA(VLOOKUP(A4428,des!B:B,1,FALSE)))</f>
        <v>0</v>
      </c>
      <c r="E4428" s="3" t="str">
        <f>IF(D4428,VLOOKUP(A4428,des!B:Q,11,FALSE),"")</f>
        <v/>
      </c>
      <c r="F4428" s="3" t="b">
        <f t="shared" si="276"/>
        <v>0</v>
      </c>
      <c r="G4428" s="3" t="str">
        <f t="shared" si="277"/>
        <v/>
      </c>
      <c r="H4428" s="3" t="str">
        <f>IF(D4428,VLOOKUP(A4428,des!B:Q,12,FALSE),"")</f>
        <v/>
      </c>
      <c r="I4428" s="3" t="b">
        <f t="shared" si="278"/>
        <v>0</v>
      </c>
      <c r="J4428" s="3" t="str">
        <f t="shared" si="279"/>
        <v/>
      </c>
    </row>
    <row r="4429" spans="1:10" x14ac:dyDescent="0.2">
      <c r="A4429" t="s">
        <v>16106</v>
      </c>
      <c r="B4429" t="s">
        <v>16107</v>
      </c>
      <c r="C4429" t="s">
        <v>16108</v>
      </c>
      <c r="D4429" s="3" t="b">
        <f>NOT(ISNA(VLOOKUP(A4429,des!B:B,1,FALSE)))</f>
        <v>0</v>
      </c>
      <c r="E4429" s="3" t="str">
        <f>IF(D4429,VLOOKUP(A4429,des!B:Q,11,FALSE),"")</f>
        <v/>
      </c>
      <c r="F4429" s="3" t="b">
        <f t="shared" si="276"/>
        <v>0</v>
      </c>
      <c r="G4429" s="3" t="str">
        <f t="shared" si="277"/>
        <v/>
      </c>
      <c r="H4429" s="3" t="str">
        <f>IF(D4429,VLOOKUP(A4429,des!B:Q,12,FALSE),"")</f>
        <v/>
      </c>
      <c r="I4429" s="3" t="b">
        <f t="shared" si="278"/>
        <v>0</v>
      </c>
      <c r="J4429" s="3" t="str">
        <f t="shared" si="279"/>
        <v/>
      </c>
    </row>
    <row r="4430" spans="1:10" x14ac:dyDescent="0.2">
      <c r="A4430" t="s">
        <v>16109</v>
      </c>
      <c r="B4430" t="s">
        <v>16110</v>
      </c>
      <c r="C4430" t="s">
        <v>16111</v>
      </c>
      <c r="D4430" s="3" t="b">
        <f>NOT(ISNA(VLOOKUP(A4430,des!B:B,1,FALSE)))</f>
        <v>0</v>
      </c>
      <c r="E4430" s="3" t="str">
        <f>IF(D4430,VLOOKUP(A4430,des!B:Q,11,FALSE),"")</f>
        <v/>
      </c>
      <c r="F4430" s="3" t="b">
        <f t="shared" si="276"/>
        <v>0</v>
      </c>
      <c r="G4430" s="3" t="str">
        <f t="shared" si="277"/>
        <v/>
      </c>
      <c r="H4430" s="3" t="str">
        <f>IF(D4430,VLOOKUP(A4430,des!B:Q,12,FALSE),"")</f>
        <v/>
      </c>
      <c r="I4430" s="3" t="b">
        <f t="shared" si="278"/>
        <v>0</v>
      </c>
      <c r="J4430" s="3" t="str">
        <f t="shared" si="279"/>
        <v/>
      </c>
    </row>
    <row r="4431" spans="1:10" x14ac:dyDescent="0.2">
      <c r="A4431" t="s">
        <v>16112</v>
      </c>
      <c r="B4431" t="s">
        <v>16113</v>
      </c>
      <c r="C4431" t="s">
        <v>16114</v>
      </c>
      <c r="D4431" s="3" t="b">
        <f>NOT(ISNA(VLOOKUP(A4431,des!B:B,1,FALSE)))</f>
        <v>0</v>
      </c>
      <c r="E4431" s="3" t="str">
        <f>IF(D4431,VLOOKUP(A4431,des!B:Q,11,FALSE),"")</f>
        <v/>
      </c>
      <c r="F4431" s="3" t="b">
        <f t="shared" si="276"/>
        <v>0</v>
      </c>
      <c r="G4431" s="3" t="str">
        <f t="shared" si="277"/>
        <v/>
      </c>
      <c r="H4431" s="3" t="str">
        <f>IF(D4431,VLOOKUP(A4431,des!B:Q,12,FALSE),"")</f>
        <v/>
      </c>
      <c r="I4431" s="3" t="b">
        <f t="shared" si="278"/>
        <v>0</v>
      </c>
      <c r="J4431" s="3" t="str">
        <f t="shared" si="279"/>
        <v/>
      </c>
    </row>
    <row r="4432" spans="1:10" x14ac:dyDescent="0.2">
      <c r="A4432" t="s">
        <v>16115</v>
      </c>
      <c r="B4432" t="s">
        <v>16116</v>
      </c>
      <c r="C4432" t="s">
        <v>16117</v>
      </c>
      <c r="D4432" s="3" t="b">
        <f>NOT(ISNA(VLOOKUP(A4432,des!B:B,1,FALSE)))</f>
        <v>0</v>
      </c>
      <c r="E4432" s="3" t="str">
        <f>IF(D4432,VLOOKUP(A4432,des!B:Q,11,FALSE),"")</f>
        <v/>
      </c>
      <c r="F4432" s="3" t="b">
        <f t="shared" si="276"/>
        <v>0</v>
      </c>
      <c r="G4432" s="3" t="str">
        <f t="shared" si="277"/>
        <v/>
      </c>
      <c r="H4432" s="3" t="str">
        <f>IF(D4432,VLOOKUP(A4432,des!B:Q,12,FALSE),"")</f>
        <v/>
      </c>
      <c r="I4432" s="3" t="b">
        <f t="shared" si="278"/>
        <v>0</v>
      </c>
      <c r="J4432" s="3" t="str">
        <f t="shared" si="279"/>
        <v/>
      </c>
    </row>
    <row r="4433" spans="1:10" x14ac:dyDescent="0.2">
      <c r="A4433" t="s">
        <v>16118</v>
      </c>
      <c r="B4433" t="s">
        <v>16119</v>
      </c>
      <c r="C4433" t="s">
        <v>16120</v>
      </c>
      <c r="D4433" s="3" t="b">
        <f>NOT(ISNA(VLOOKUP(A4433,des!B:B,1,FALSE)))</f>
        <v>0</v>
      </c>
      <c r="E4433" s="3" t="str">
        <f>IF(D4433,VLOOKUP(A4433,des!B:Q,11,FALSE),"")</f>
        <v/>
      </c>
      <c r="F4433" s="3" t="b">
        <f t="shared" si="276"/>
        <v>0</v>
      </c>
      <c r="G4433" s="3" t="str">
        <f t="shared" si="277"/>
        <v/>
      </c>
      <c r="H4433" s="3" t="str">
        <f>IF(D4433,VLOOKUP(A4433,des!B:Q,12,FALSE),"")</f>
        <v/>
      </c>
      <c r="I4433" s="3" t="b">
        <f t="shared" si="278"/>
        <v>0</v>
      </c>
      <c r="J4433" s="3" t="str">
        <f t="shared" si="279"/>
        <v/>
      </c>
    </row>
    <row r="4434" spans="1:10" x14ac:dyDescent="0.2">
      <c r="A4434" t="s">
        <v>16121</v>
      </c>
      <c r="B4434" t="s">
        <v>16122</v>
      </c>
      <c r="C4434" t="s">
        <v>16123</v>
      </c>
      <c r="D4434" s="3" t="b">
        <f>NOT(ISNA(VLOOKUP(A4434,des!B:B,1,FALSE)))</f>
        <v>0</v>
      </c>
      <c r="E4434" s="3" t="str">
        <f>IF(D4434,VLOOKUP(A4434,des!B:Q,11,FALSE),"")</f>
        <v/>
      </c>
      <c r="F4434" s="3" t="b">
        <f t="shared" si="276"/>
        <v>0</v>
      </c>
      <c r="G4434" s="3" t="str">
        <f t="shared" si="277"/>
        <v/>
      </c>
      <c r="H4434" s="3" t="str">
        <f>IF(D4434,VLOOKUP(A4434,des!B:Q,12,FALSE),"")</f>
        <v/>
      </c>
      <c r="I4434" s="3" t="b">
        <f t="shared" si="278"/>
        <v>0</v>
      </c>
      <c r="J4434" s="3" t="str">
        <f t="shared" si="279"/>
        <v/>
      </c>
    </row>
    <row r="4435" spans="1:10" x14ac:dyDescent="0.2">
      <c r="A4435" t="s">
        <v>16124</v>
      </c>
      <c r="B4435" t="s">
        <v>16125</v>
      </c>
      <c r="C4435" t="s">
        <v>16126</v>
      </c>
      <c r="D4435" s="3" t="b">
        <f>NOT(ISNA(VLOOKUP(A4435,des!B:B,1,FALSE)))</f>
        <v>0</v>
      </c>
      <c r="E4435" s="3" t="str">
        <f>IF(D4435,VLOOKUP(A4435,des!B:Q,11,FALSE),"")</f>
        <v/>
      </c>
      <c r="F4435" s="3" t="b">
        <f t="shared" si="276"/>
        <v>0</v>
      </c>
      <c r="G4435" s="3" t="str">
        <f t="shared" si="277"/>
        <v/>
      </c>
      <c r="H4435" s="3" t="str">
        <f>IF(D4435,VLOOKUP(A4435,des!B:Q,12,FALSE),"")</f>
        <v/>
      </c>
      <c r="I4435" s="3" t="b">
        <f t="shared" si="278"/>
        <v>0</v>
      </c>
      <c r="J4435" s="3" t="str">
        <f t="shared" si="279"/>
        <v/>
      </c>
    </row>
    <row r="4436" spans="1:10" x14ac:dyDescent="0.2">
      <c r="A4436" t="s">
        <v>16127</v>
      </c>
      <c r="B4436" t="s">
        <v>16128</v>
      </c>
      <c r="C4436" t="s">
        <v>16129</v>
      </c>
      <c r="D4436" s="3" t="b">
        <f>NOT(ISNA(VLOOKUP(A4436,des!B:B,1,FALSE)))</f>
        <v>0</v>
      </c>
      <c r="E4436" s="3" t="str">
        <f>IF(D4436,VLOOKUP(A4436,des!B:Q,11,FALSE),"")</f>
        <v/>
      </c>
      <c r="F4436" s="3" t="b">
        <f t="shared" si="276"/>
        <v>0</v>
      </c>
      <c r="G4436" s="3" t="str">
        <f t="shared" si="277"/>
        <v/>
      </c>
      <c r="H4436" s="3" t="str">
        <f>IF(D4436,VLOOKUP(A4436,des!B:Q,12,FALSE),"")</f>
        <v/>
      </c>
      <c r="I4436" s="3" t="b">
        <f t="shared" si="278"/>
        <v>0</v>
      </c>
      <c r="J4436" s="3" t="str">
        <f t="shared" si="279"/>
        <v/>
      </c>
    </row>
    <row r="4437" spans="1:10" x14ac:dyDescent="0.2">
      <c r="A4437" t="s">
        <v>16130</v>
      </c>
      <c r="B4437" t="s">
        <v>16131</v>
      </c>
      <c r="C4437" t="s">
        <v>16132</v>
      </c>
      <c r="D4437" s="3" t="b">
        <f>NOT(ISNA(VLOOKUP(A4437,des!B:B,1,FALSE)))</f>
        <v>0</v>
      </c>
      <c r="E4437" s="3" t="str">
        <f>IF(D4437,VLOOKUP(A4437,des!B:Q,11,FALSE),"")</f>
        <v/>
      </c>
      <c r="F4437" s="3" t="b">
        <f t="shared" si="276"/>
        <v>0</v>
      </c>
      <c r="G4437" s="3" t="str">
        <f t="shared" si="277"/>
        <v/>
      </c>
      <c r="H4437" s="3" t="str">
        <f>IF(D4437,VLOOKUP(A4437,des!B:Q,12,FALSE),"")</f>
        <v/>
      </c>
      <c r="I4437" s="3" t="b">
        <f t="shared" si="278"/>
        <v>0</v>
      </c>
      <c r="J4437" s="3" t="str">
        <f t="shared" si="279"/>
        <v/>
      </c>
    </row>
    <row r="4438" spans="1:10" x14ac:dyDescent="0.2">
      <c r="A4438" t="s">
        <v>16133</v>
      </c>
      <c r="B4438" t="s">
        <v>16134</v>
      </c>
      <c r="C4438" t="s">
        <v>16135</v>
      </c>
      <c r="D4438" s="3" t="b">
        <f>NOT(ISNA(VLOOKUP(A4438,des!B:B,1,FALSE)))</f>
        <v>0</v>
      </c>
      <c r="E4438" s="3" t="str">
        <f>IF(D4438,VLOOKUP(A4438,des!B:Q,11,FALSE),"")</f>
        <v/>
      </c>
      <c r="F4438" s="3" t="b">
        <f t="shared" si="276"/>
        <v>0</v>
      </c>
      <c r="G4438" s="3" t="str">
        <f t="shared" si="277"/>
        <v/>
      </c>
      <c r="H4438" s="3" t="str">
        <f>IF(D4438,VLOOKUP(A4438,des!B:Q,12,FALSE),"")</f>
        <v/>
      </c>
      <c r="I4438" s="3" t="b">
        <f t="shared" si="278"/>
        <v>0</v>
      </c>
      <c r="J4438" s="3" t="str">
        <f t="shared" si="279"/>
        <v/>
      </c>
    </row>
    <row r="4439" spans="1:10" x14ac:dyDescent="0.2">
      <c r="A4439" t="s">
        <v>16136</v>
      </c>
      <c r="B4439" t="s">
        <v>16137</v>
      </c>
      <c r="C4439" t="s">
        <v>16138</v>
      </c>
      <c r="D4439" s="3" t="b">
        <f>NOT(ISNA(VLOOKUP(A4439,des!B:B,1,FALSE)))</f>
        <v>0</v>
      </c>
      <c r="E4439" s="3" t="str">
        <f>IF(D4439,VLOOKUP(A4439,des!B:Q,11,FALSE),"")</f>
        <v/>
      </c>
      <c r="F4439" s="3" t="b">
        <f t="shared" si="276"/>
        <v>0</v>
      </c>
      <c r="G4439" s="3" t="str">
        <f t="shared" si="277"/>
        <v/>
      </c>
      <c r="H4439" s="3" t="str">
        <f>IF(D4439,VLOOKUP(A4439,des!B:Q,12,FALSE),"")</f>
        <v/>
      </c>
      <c r="I4439" s="3" t="b">
        <f t="shared" si="278"/>
        <v>0</v>
      </c>
      <c r="J4439" s="3" t="str">
        <f t="shared" si="279"/>
        <v/>
      </c>
    </row>
    <row r="4440" spans="1:10" x14ac:dyDescent="0.2">
      <c r="A4440" t="s">
        <v>16139</v>
      </c>
      <c r="B4440" t="s">
        <v>16140</v>
      </c>
      <c r="C4440" t="s">
        <v>16141</v>
      </c>
      <c r="D4440" s="3" t="b">
        <f>NOT(ISNA(VLOOKUP(A4440,des!B:B,1,FALSE)))</f>
        <v>0</v>
      </c>
      <c r="E4440" s="3" t="str">
        <f>IF(D4440,VLOOKUP(A4440,des!B:Q,11,FALSE),"")</f>
        <v/>
      </c>
      <c r="F4440" s="3" t="b">
        <f t="shared" si="276"/>
        <v>0</v>
      </c>
      <c r="G4440" s="3" t="str">
        <f t="shared" si="277"/>
        <v/>
      </c>
      <c r="H4440" s="3" t="str">
        <f>IF(D4440,VLOOKUP(A4440,des!B:Q,12,FALSE),"")</f>
        <v/>
      </c>
      <c r="I4440" s="3" t="b">
        <f t="shared" si="278"/>
        <v>0</v>
      </c>
      <c r="J4440" s="3" t="str">
        <f t="shared" si="279"/>
        <v/>
      </c>
    </row>
    <row r="4441" spans="1:10" x14ac:dyDescent="0.2">
      <c r="A4441" t="s">
        <v>16142</v>
      </c>
      <c r="B4441" t="s">
        <v>16143</v>
      </c>
      <c r="C4441" t="s">
        <v>16144</v>
      </c>
      <c r="D4441" s="3" t="b">
        <f>NOT(ISNA(VLOOKUP(A4441,des!B:B,1,FALSE)))</f>
        <v>0</v>
      </c>
      <c r="E4441" s="3" t="str">
        <f>IF(D4441,VLOOKUP(A4441,des!B:Q,11,FALSE),"")</f>
        <v/>
      </c>
      <c r="F4441" s="3" t="b">
        <f t="shared" si="276"/>
        <v>0</v>
      </c>
      <c r="G4441" s="3" t="str">
        <f t="shared" si="277"/>
        <v/>
      </c>
      <c r="H4441" s="3" t="str">
        <f>IF(D4441,VLOOKUP(A4441,des!B:Q,12,FALSE),"")</f>
        <v/>
      </c>
      <c r="I4441" s="3" t="b">
        <f t="shared" si="278"/>
        <v>0</v>
      </c>
      <c r="J4441" s="3" t="str">
        <f t="shared" si="279"/>
        <v/>
      </c>
    </row>
    <row r="4442" spans="1:10" x14ac:dyDescent="0.2">
      <c r="A4442" t="s">
        <v>16145</v>
      </c>
      <c r="B4442" t="s">
        <v>16146</v>
      </c>
      <c r="C4442" t="s">
        <v>16147</v>
      </c>
      <c r="D4442" s="3" t="b">
        <f>NOT(ISNA(VLOOKUP(A4442,des!B:B,1,FALSE)))</f>
        <v>0</v>
      </c>
      <c r="E4442" s="3" t="str">
        <f>IF(D4442,VLOOKUP(A4442,des!B:Q,11,FALSE),"")</f>
        <v/>
      </c>
      <c r="F4442" s="3" t="b">
        <f t="shared" si="276"/>
        <v>0</v>
      </c>
      <c r="G4442" s="3" t="str">
        <f t="shared" si="277"/>
        <v/>
      </c>
      <c r="H4442" s="3" t="str">
        <f>IF(D4442,VLOOKUP(A4442,des!B:Q,12,FALSE),"")</f>
        <v/>
      </c>
      <c r="I4442" s="3" t="b">
        <f t="shared" si="278"/>
        <v>0</v>
      </c>
      <c r="J4442" s="3" t="str">
        <f t="shared" si="279"/>
        <v/>
      </c>
    </row>
    <row r="4443" spans="1:10" x14ac:dyDescent="0.2">
      <c r="A4443" t="s">
        <v>16148</v>
      </c>
      <c r="B4443" t="s">
        <v>16149</v>
      </c>
      <c r="C4443" t="s">
        <v>16150</v>
      </c>
      <c r="D4443" s="3" t="b">
        <f>NOT(ISNA(VLOOKUP(A4443,des!B:B,1,FALSE)))</f>
        <v>0</v>
      </c>
      <c r="E4443" s="3" t="str">
        <f>IF(D4443,VLOOKUP(A4443,des!B:Q,11,FALSE),"")</f>
        <v/>
      </c>
      <c r="F4443" s="3" t="b">
        <f t="shared" si="276"/>
        <v>0</v>
      </c>
      <c r="G4443" s="3" t="str">
        <f t="shared" si="277"/>
        <v/>
      </c>
      <c r="H4443" s="3" t="str">
        <f>IF(D4443,VLOOKUP(A4443,des!B:Q,12,FALSE),"")</f>
        <v/>
      </c>
      <c r="I4443" s="3" t="b">
        <f t="shared" si="278"/>
        <v>0</v>
      </c>
      <c r="J4443" s="3" t="str">
        <f t="shared" si="279"/>
        <v/>
      </c>
    </row>
    <row r="4444" spans="1:10" x14ac:dyDescent="0.2">
      <c r="A4444" t="s">
        <v>16151</v>
      </c>
      <c r="B4444" t="s">
        <v>16152</v>
      </c>
      <c r="C4444" t="s">
        <v>16153</v>
      </c>
      <c r="D4444" s="3" t="b">
        <f>NOT(ISNA(VLOOKUP(A4444,des!B:B,1,FALSE)))</f>
        <v>0</v>
      </c>
      <c r="E4444" s="3" t="str">
        <f>IF(D4444,VLOOKUP(A4444,des!B:Q,11,FALSE),"")</f>
        <v/>
      </c>
      <c r="F4444" s="3" t="b">
        <f t="shared" si="276"/>
        <v>0</v>
      </c>
      <c r="G4444" s="3" t="str">
        <f t="shared" si="277"/>
        <v/>
      </c>
      <c r="H4444" s="3" t="str">
        <f>IF(D4444,VLOOKUP(A4444,des!B:Q,12,FALSE),"")</f>
        <v/>
      </c>
      <c r="I4444" s="3" t="b">
        <f t="shared" si="278"/>
        <v>0</v>
      </c>
      <c r="J4444" s="3" t="str">
        <f t="shared" si="279"/>
        <v/>
      </c>
    </row>
    <row r="4445" spans="1:10" x14ac:dyDescent="0.2">
      <c r="A4445" t="s">
        <v>16154</v>
      </c>
      <c r="B4445" t="s">
        <v>16155</v>
      </c>
      <c r="C4445" t="s">
        <v>16156</v>
      </c>
      <c r="D4445" s="3" t="b">
        <f>NOT(ISNA(VLOOKUP(A4445,des!B:B,1,FALSE)))</f>
        <v>0</v>
      </c>
      <c r="E4445" s="3" t="str">
        <f>IF(D4445,VLOOKUP(A4445,des!B:Q,11,FALSE),"")</f>
        <v/>
      </c>
      <c r="F4445" s="3" t="b">
        <f t="shared" si="276"/>
        <v>0</v>
      </c>
      <c r="G4445" s="3" t="str">
        <f t="shared" si="277"/>
        <v/>
      </c>
      <c r="H4445" s="3" t="str">
        <f>IF(D4445,VLOOKUP(A4445,des!B:Q,12,FALSE),"")</f>
        <v/>
      </c>
      <c r="I4445" s="3" t="b">
        <f t="shared" si="278"/>
        <v>0</v>
      </c>
      <c r="J4445" s="3" t="str">
        <f t="shared" si="279"/>
        <v/>
      </c>
    </row>
    <row r="4446" spans="1:10" x14ac:dyDescent="0.2">
      <c r="A4446" t="s">
        <v>16157</v>
      </c>
      <c r="B4446" t="s">
        <v>16158</v>
      </c>
      <c r="C4446" t="s">
        <v>16159</v>
      </c>
      <c r="D4446" s="3" t="b">
        <f>NOT(ISNA(VLOOKUP(A4446,des!B:B,1,FALSE)))</f>
        <v>0</v>
      </c>
      <c r="E4446" s="3" t="str">
        <f>IF(D4446,VLOOKUP(A4446,des!B:Q,11,FALSE),"")</f>
        <v/>
      </c>
      <c r="F4446" s="3" t="b">
        <f t="shared" si="276"/>
        <v>0</v>
      </c>
      <c r="G4446" s="3" t="str">
        <f t="shared" si="277"/>
        <v/>
      </c>
      <c r="H4446" s="3" t="str">
        <f>IF(D4446,VLOOKUP(A4446,des!B:Q,12,FALSE),"")</f>
        <v/>
      </c>
      <c r="I4446" s="3" t="b">
        <f t="shared" si="278"/>
        <v>0</v>
      </c>
      <c r="J4446" s="3" t="str">
        <f t="shared" si="279"/>
        <v/>
      </c>
    </row>
    <row r="4447" spans="1:10" x14ac:dyDescent="0.2">
      <c r="A4447" t="s">
        <v>16160</v>
      </c>
      <c r="B4447" t="s">
        <v>16161</v>
      </c>
      <c r="C4447" t="s">
        <v>16162</v>
      </c>
      <c r="D4447" s="3" t="b">
        <f>NOT(ISNA(VLOOKUP(A4447,des!B:B,1,FALSE)))</f>
        <v>0</v>
      </c>
      <c r="E4447" s="3" t="str">
        <f>IF(D4447,VLOOKUP(A4447,des!B:Q,11,FALSE),"")</f>
        <v/>
      </c>
      <c r="F4447" s="3" t="b">
        <f t="shared" si="276"/>
        <v>0</v>
      </c>
      <c r="G4447" s="3" t="str">
        <f t="shared" si="277"/>
        <v/>
      </c>
      <c r="H4447" s="3" t="str">
        <f>IF(D4447,VLOOKUP(A4447,des!B:Q,12,FALSE),"")</f>
        <v/>
      </c>
      <c r="I4447" s="3" t="b">
        <f t="shared" si="278"/>
        <v>0</v>
      </c>
      <c r="J4447" s="3" t="str">
        <f t="shared" si="279"/>
        <v/>
      </c>
    </row>
    <row r="4448" spans="1:10" x14ac:dyDescent="0.2">
      <c r="A4448" t="s">
        <v>16163</v>
      </c>
      <c r="B4448" t="s">
        <v>16164</v>
      </c>
      <c r="C4448" t="s">
        <v>16165</v>
      </c>
      <c r="D4448" s="3" t="b">
        <f>NOT(ISNA(VLOOKUP(A4448,des!B:B,1,FALSE)))</f>
        <v>0</v>
      </c>
      <c r="E4448" s="3" t="str">
        <f>IF(D4448,VLOOKUP(A4448,des!B:Q,11,FALSE),"")</f>
        <v/>
      </c>
      <c r="F4448" s="3" t="b">
        <f t="shared" si="276"/>
        <v>0</v>
      </c>
      <c r="G4448" s="3" t="str">
        <f t="shared" si="277"/>
        <v/>
      </c>
      <c r="H4448" s="3" t="str">
        <f>IF(D4448,VLOOKUP(A4448,des!B:Q,12,FALSE),"")</f>
        <v/>
      </c>
      <c r="I4448" s="3" t="b">
        <f t="shared" si="278"/>
        <v>0</v>
      </c>
      <c r="J4448" s="3" t="str">
        <f t="shared" si="279"/>
        <v/>
      </c>
    </row>
    <row r="4449" spans="1:10" x14ac:dyDescent="0.2">
      <c r="A4449" t="s">
        <v>16166</v>
      </c>
      <c r="B4449" t="s">
        <v>16167</v>
      </c>
      <c r="C4449" t="s">
        <v>16167</v>
      </c>
      <c r="D4449" s="3" t="b">
        <f>NOT(ISNA(VLOOKUP(A4449,des!B:B,1,FALSE)))</f>
        <v>0</v>
      </c>
      <c r="E4449" s="3" t="str">
        <f>IF(D4449,VLOOKUP(A4449,des!B:Q,11,FALSE),"")</f>
        <v/>
      </c>
      <c r="F4449" s="3" t="b">
        <f t="shared" si="276"/>
        <v>0</v>
      </c>
      <c r="G4449" s="3" t="str">
        <f t="shared" si="277"/>
        <v/>
      </c>
      <c r="H4449" s="3" t="str">
        <f>IF(D4449,VLOOKUP(A4449,des!B:Q,12,FALSE),"")</f>
        <v/>
      </c>
      <c r="I4449" s="3" t="b">
        <f t="shared" si="278"/>
        <v>0</v>
      </c>
      <c r="J4449" s="3" t="str">
        <f t="shared" si="279"/>
        <v/>
      </c>
    </row>
    <row r="4450" spans="1:10" x14ac:dyDescent="0.2">
      <c r="A4450" t="s">
        <v>16168</v>
      </c>
      <c r="B4450" t="s">
        <v>16169</v>
      </c>
      <c r="C4450" t="s">
        <v>16169</v>
      </c>
      <c r="D4450" s="3" t="b">
        <f>NOT(ISNA(VLOOKUP(A4450,des!B:B,1,FALSE)))</f>
        <v>0</v>
      </c>
      <c r="E4450" s="3" t="str">
        <f>IF(D4450,VLOOKUP(A4450,des!B:Q,11,FALSE),"")</f>
        <v/>
      </c>
      <c r="F4450" s="3" t="b">
        <f t="shared" si="276"/>
        <v>0</v>
      </c>
      <c r="G4450" s="3" t="str">
        <f t="shared" si="277"/>
        <v/>
      </c>
      <c r="H4450" s="3" t="str">
        <f>IF(D4450,VLOOKUP(A4450,des!B:Q,12,FALSE),"")</f>
        <v/>
      </c>
      <c r="I4450" s="3" t="b">
        <f t="shared" si="278"/>
        <v>0</v>
      </c>
      <c r="J4450" s="3" t="str">
        <f t="shared" si="279"/>
        <v/>
      </c>
    </row>
    <row r="4451" spans="1:10" x14ac:dyDescent="0.2">
      <c r="A4451" t="s">
        <v>16170</v>
      </c>
      <c r="B4451" t="s">
        <v>16171</v>
      </c>
      <c r="C4451" t="s">
        <v>16171</v>
      </c>
      <c r="D4451" s="3" t="b">
        <f>NOT(ISNA(VLOOKUP(A4451,des!B:B,1,FALSE)))</f>
        <v>0</v>
      </c>
      <c r="E4451" s="3" t="str">
        <f>IF(D4451,VLOOKUP(A4451,des!B:Q,11,FALSE),"")</f>
        <v/>
      </c>
      <c r="F4451" s="3" t="b">
        <f t="shared" si="276"/>
        <v>0</v>
      </c>
      <c r="G4451" s="3" t="str">
        <f t="shared" si="277"/>
        <v/>
      </c>
      <c r="H4451" s="3" t="str">
        <f>IF(D4451,VLOOKUP(A4451,des!B:Q,12,FALSE),"")</f>
        <v/>
      </c>
      <c r="I4451" s="3" t="b">
        <f t="shared" si="278"/>
        <v>0</v>
      </c>
      <c r="J4451" s="3" t="str">
        <f t="shared" si="279"/>
        <v/>
      </c>
    </row>
    <row r="4452" spans="1:10" x14ac:dyDescent="0.2">
      <c r="A4452" t="s">
        <v>16172</v>
      </c>
      <c r="B4452" t="s">
        <v>16173</v>
      </c>
      <c r="C4452" t="s">
        <v>16173</v>
      </c>
      <c r="D4452" s="3" t="b">
        <f>NOT(ISNA(VLOOKUP(A4452,des!B:B,1,FALSE)))</f>
        <v>0</v>
      </c>
      <c r="E4452" s="3" t="str">
        <f>IF(D4452,VLOOKUP(A4452,des!B:Q,11,FALSE),"")</f>
        <v/>
      </c>
      <c r="F4452" s="3" t="b">
        <f t="shared" si="276"/>
        <v>0</v>
      </c>
      <c r="G4452" s="3" t="str">
        <f t="shared" si="277"/>
        <v/>
      </c>
      <c r="H4452" s="3" t="str">
        <f>IF(D4452,VLOOKUP(A4452,des!B:Q,12,FALSE),"")</f>
        <v/>
      </c>
      <c r="I4452" s="3" t="b">
        <f t="shared" si="278"/>
        <v>0</v>
      </c>
      <c r="J4452" s="3" t="str">
        <f t="shared" si="279"/>
        <v/>
      </c>
    </row>
    <row r="4453" spans="1:10" x14ac:dyDescent="0.2">
      <c r="A4453" t="s">
        <v>16174</v>
      </c>
      <c r="B4453" t="s">
        <v>16175</v>
      </c>
      <c r="C4453" t="s">
        <v>16175</v>
      </c>
      <c r="D4453" s="3" t="b">
        <f>NOT(ISNA(VLOOKUP(A4453,des!B:B,1,FALSE)))</f>
        <v>0</v>
      </c>
      <c r="E4453" s="3" t="str">
        <f>IF(D4453,VLOOKUP(A4453,des!B:Q,11,FALSE),"")</f>
        <v/>
      </c>
      <c r="F4453" s="3" t="b">
        <f t="shared" si="276"/>
        <v>0</v>
      </c>
      <c r="G4453" s="3" t="str">
        <f t="shared" si="277"/>
        <v/>
      </c>
      <c r="H4453" s="3" t="str">
        <f>IF(D4453,VLOOKUP(A4453,des!B:Q,12,FALSE),"")</f>
        <v/>
      </c>
      <c r="I4453" s="3" t="b">
        <f t="shared" si="278"/>
        <v>0</v>
      </c>
      <c r="J4453" s="3" t="str">
        <f t="shared" si="279"/>
        <v/>
      </c>
    </row>
    <row r="4454" spans="1:10" x14ac:dyDescent="0.2">
      <c r="A4454" t="s">
        <v>16176</v>
      </c>
      <c r="B4454" t="s">
        <v>16177</v>
      </c>
      <c r="C4454" t="s">
        <v>16177</v>
      </c>
      <c r="D4454" s="3" t="b">
        <f>NOT(ISNA(VLOOKUP(A4454,des!B:B,1,FALSE)))</f>
        <v>0</v>
      </c>
      <c r="E4454" s="3" t="str">
        <f>IF(D4454,VLOOKUP(A4454,des!B:Q,11,FALSE),"")</f>
        <v/>
      </c>
      <c r="F4454" s="3" t="b">
        <f t="shared" si="276"/>
        <v>0</v>
      </c>
      <c r="G4454" s="3" t="str">
        <f t="shared" si="277"/>
        <v/>
      </c>
      <c r="H4454" s="3" t="str">
        <f>IF(D4454,VLOOKUP(A4454,des!B:Q,12,FALSE),"")</f>
        <v/>
      </c>
      <c r="I4454" s="3" t="b">
        <f t="shared" si="278"/>
        <v>0</v>
      </c>
      <c r="J4454" s="3" t="str">
        <f t="shared" si="279"/>
        <v/>
      </c>
    </row>
    <row r="4455" spans="1:10" x14ac:dyDescent="0.2">
      <c r="A4455" t="s">
        <v>16178</v>
      </c>
      <c r="B4455" t="s">
        <v>16179</v>
      </c>
      <c r="C4455" t="s">
        <v>16179</v>
      </c>
      <c r="D4455" s="3" t="b">
        <f>NOT(ISNA(VLOOKUP(A4455,des!B:B,1,FALSE)))</f>
        <v>0</v>
      </c>
      <c r="E4455" s="3" t="str">
        <f>IF(D4455,VLOOKUP(A4455,des!B:Q,11,FALSE),"")</f>
        <v/>
      </c>
      <c r="F4455" s="3" t="b">
        <f t="shared" si="276"/>
        <v>0</v>
      </c>
      <c r="G4455" s="3" t="str">
        <f t="shared" si="277"/>
        <v/>
      </c>
      <c r="H4455" s="3" t="str">
        <f>IF(D4455,VLOOKUP(A4455,des!B:Q,12,FALSE),"")</f>
        <v/>
      </c>
      <c r="I4455" s="3" t="b">
        <f t="shared" si="278"/>
        <v>0</v>
      </c>
      <c r="J4455" s="3" t="str">
        <f t="shared" si="279"/>
        <v/>
      </c>
    </row>
    <row r="4456" spans="1:10" x14ac:dyDescent="0.2">
      <c r="A4456" t="s">
        <v>16180</v>
      </c>
      <c r="B4456" t="s">
        <v>16181</v>
      </c>
      <c r="C4456" t="s">
        <v>16181</v>
      </c>
      <c r="D4456" s="3" t="b">
        <f>NOT(ISNA(VLOOKUP(A4456,des!B:B,1,FALSE)))</f>
        <v>0</v>
      </c>
      <c r="E4456" s="3" t="str">
        <f>IF(D4456,VLOOKUP(A4456,des!B:Q,11,FALSE),"")</f>
        <v/>
      </c>
      <c r="F4456" s="3" t="b">
        <f t="shared" si="276"/>
        <v>0</v>
      </c>
      <c r="G4456" s="3" t="str">
        <f t="shared" si="277"/>
        <v/>
      </c>
      <c r="H4456" s="3" t="str">
        <f>IF(D4456,VLOOKUP(A4456,des!B:Q,12,FALSE),"")</f>
        <v/>
      </c>
      <c r="I4456" s="3" t="b">
        <f t="shared" si="278"/>
        <v>0</v>
      </c>
      <c r="J4456" s="3" t="str">
        <f t="shared" si="279"/>
        <v/>
      </c>
    </row>
    <row r="4457" spans="1:10" x14ac:dyDescent="0.2">
      <c r="A4457" t="s">
        <v>16182</v>
      </c>
      <c r="B4457" t="s">
        <v>16183</v>
      </c>
      <c r="C4457" t="s">
        <v>16183</v>
      </c>
      <c r="D4457" s="3" t="b">
        <f>NOT(ISNA(VLOOKUP(A4457,des!B:B,1,FALSE)))</f>
        <v>0</v>
      </c>
      <c r="E4457" s="3" t="str">
        <f>IF(D4457,VLOOKUP(A4457,des!B:Q,11,FALSE),"")</f>
        <v/>
      </c>
      <c r="F4457" s="3" t="b">
        <f t="shared" si="276"/>
        <v>0</v>
      </c>
      <c r="G4457" s="3" t="str">
        <f t="shared" si="277"/>
        <v/>
      </c>
      <c r="H4457" s="3" t="str">
        <f>IF(D4457,VLOOKUP(A4457,des!B:Q,12,FALSE),"")</f>
        <v/>
      </c>
      <c r="I4457" s="3" t="b">
        <f t="shared" si="278"/>
        <v>0</v>
      </c>
      <c r="J4457" s="3" t="str">
        <f t="shared" si="279"/>
        <v/>
      </c>
    </row>
    <row r="4458" spans="1:10" x14ac:dyDescent="0.2">
      <c r="A4458" t="s">
        <v>16184</v>
      </c>
      <c r="B4458" t="s">
        <v>16185</v>
      </c>
      <c r="C4458" t="s">
        <v>16186</v>
      </c>
      <c r="D4458" s="3" t="b">
        <f>NOT(ISNA(VLOOKUP(A4458,des!B:B,1,FALSE)))</f>
        <v>0</v>
      </c>
      <c r="E4458" s="3" t="str">
        <f>IF(D4458,VLOOKUP(A4458,des!B:Q,11,FALSE),"")</f>
        <v/>
      </c>
      <c r="F4458" s="3" t="b">
        <f t="shared" si="276"/>
        <v>0</v>
      </c>
      <c r="G4458" s="3" t="str">
        <f t="shared" si="277"/>
        <v/>
      </c>
      <c r="H4458" s="3" t="str">
        <f>IF(D4458,VLOOKUP(A4458,des!B:Q,12,FALSE),"")</f>
        <v/>
      </c>
      <c r="I4458" s="3" t="b">
        <f t="shared" si="278"/>
        <v>0</v>
      </c>
      <c r="J4458" s="3" t="str">
        <f t="shared" si="279"/>
        <v/>
      </c>
    </row>
    <row r="4459" spans="1:10" x14ac:dyDescent="0.2">
      <c r="A4459" t="s">
        <v>16187</v>
      </c>
      <c r="B4459" t="s">
        <v>16188</v>
      </c>
      <c r="C4459" t="s">
        <v>16189</v>
      </c>
      <c r="D4459" s="3" t="b">
        <f>NOT(ISNA(VLOOKUP(A4459,des!B:B,1,FALSE)))</f>
        <v>0</v>
      </c>
      <c r="E4459" s="3" t="str">
        <f>IF(D4459,VLOOKUP(A4459,des!B:Q,11,FALSE),"")</f>
        <v/>
      </c>
      <c r="F4459" s="3" t="b">
        <f t="shared" si="276"/>
        <v>0</v>
      </c>
      <c r="G4459" s="3" t="str">
        <f t="shared" si="277"/>
        <v/>
      </c>
      <c r="H4459" s="3" t="str">
        <f>IF(D4459,VLOOKUP(A4459,des!B:Q,12,FALSE),"")</f>
        <v/>
      </c>
      <c r="I4459" s="3" t="b">
        <f t="shared" si="278"/>
        <v>0</v>
      </c>
      <c r="J4459" s="3" t="str">
        <f t="shared" si="279"/>
        <v/>
      </c>
    </row>
    <row r="4460" spans="1:10" x14ac:dyDescent="0.2">
      <c r="A4460" t="s">
        <v>16190</v>
      </c>
      <c r="B4460" t="s">
        <v>16191</v>
      </c>
      <c r="C4460" t="s">
        <v>16192</v>
      </c>
      <c r="D4460" s="3" t="b">
        <f>NOT(ISNA(VLOOKUP(A4460,des!B:B,1,FALSE)))</f>
        <v>0</v>
      </c>
      <c r="E4460" s="3" t="str">
        <f>IF(D4460,VLOOKUP(A4460,des!B:Q,11,FALSE),"")</f>
        <v/>
      </c>
      <c r="F4460" s="3" t="b">
        <f t="shared" si="276"/>
        <v>0</v>
      </c>
      <c r="G4460" s="3" t="str">
        <f t="shared" si="277"/>
        <v/>
      </c>
      <c r="H4460" s="3" t="str">
        <f>IF(D4460,VLOOKUP(A4460,des!B:Q,12,FALSE),"")</f>
        <v/>
      </c>
      <c r="I4460" s="3" t="b">
        <f t="shared" si="278"/>
        <v>0</v>
      </c>
      <c r="J4460" s="3" t="str">
        <f t="shared" si="279"/>
        <v/>
      </c>
    </row>
    <row r="4461" spans="1:10" x14ac:dyDescent="0.2">
      <c r="A4461" t="s">
        <v>16193</v>
      </c>
      <c r="B4461" t="s">
        <v>16194</v>
      </c>
      <c r="C4461" t="s">
        <v>16195</v>
      </c>
      <c r="D4461" s="3" t="b">
        <f>NOT(ISNA(VLOOKUP(A4461,des!B:B,1,FALSE)))</f>
        <v>0</v>
      </c>
      <c r="E4461" s="3" t="str">
        <f>IF(D4461,VLOOKUP(A4461,des!B:Q,11,FALSE),"")</f>
        <v/>
      </c>
      <c r="F4461" s="3" t="b">
        <f t="shared" si="276"/>
        <v>0</v>
      </c>
      <c r="G4461" s="3" t="str">
        <f t="shared" si="277"/>
        <v/>
      </c>
      <c r="H4461" s="3" t="str">
        <f>IF(D4461,VLOOKUP(A4461,des!B:Q,12,FALSE),"")</f>
        <v/>
      </c>
      <c r="I4461" s="3" t="b">
        <f t="shared" si="278"/>
        <v>0</v>
      </c>
      <c r="J4461" s="3" t="str">
        <f t="shared" si="279"/>
        <v/>
      </c>
    </row>
    <row r="4462" spans="1:10" x14ac:dyDescent="0.2">
      <c r="A4462" t="s">
        <v>16196</v>
      </c>
      <c r="B4462" t="s">
        <v>16197</v>
      </c>
      <c r="C4462" t="s">
        <v>16198</v>
      </c>
      <c r="D4462" s="3" t="b">
        <f>NOT(ISNA(VLOOKUP(A4462,des!B:B,1,FALSE)))</f>
        <v>0</v>
      </c>
      <c r="E4462" s="3" t="str">
        <f>IF(D4462,VLOOKUP(A4462,des!B:Q,11,FALSE),"")</f>
        <v/>
      </c>
      <c r="F4462" s="3" t="b">
        <f t="shared" si="276"/>
        <v>0</v>
      </c>
      <c r="G4462" s="3" t="str">
        <f t="shared" si="277"/>
        <v/>
      </c>
      <c r="H4462" s="3" t="str">
        <f>IF(D4462,VLOOKUP(A4462,des!B:Q,12,FALSE),"")</f>
        <v/>
      </c>
      <c r="I4462" s="3" t="b">
        <f t="shared" si="278"/>
        <v>0</v>
      </c>
      <c r="J4462" s="3" t="str">
        <f t="shared" si="279"/>
        <v/>
      </c>
    </row>
    <row r="4463" spans="1:10" x14ac:dyDescent="0.2">
      <c r="A4463" t="s">
        <v>16199</v>
      </c>
      <c r="B4463" t="s">
        <v>16200</v>
      </c>
      <c r="C4463" t="s">
        <v>16201</v>
      </c>
      <c r="D4463" s="3" t="b">
        <f>NOT(ISNA(VLOOKUP(A4463,des!B:B,1,FALSE)))</f>
        <v>0</v>
      </c>
      <c r="E4463" s="3" t="str">
        <f>IF(D4463,VLOOKUP(A4463,des!B:Q,11,FALSE),"")</f>
        <v/>
      </c>
      <c r="F4463" s="3" t="b">
        <f t="shared" si="276"/>
        <v>0</v>
      </c>
      <c r="G4463" s="3" t="str">
        <f t="shared" si="277"/>
        <v/>
      </c>
      <c r="H4463" s="3" t="str">
        <f>IF(D4463,VLOOKUP(A4463,des!B:Q,12,FALSE),"")</f>
        <v/>
      </c>
      <c r="I4463" s="3" t="b">
        <f t="shared" si="278"/>
        <v>0</v>
      </c>
      <c r="J4463" s="3" t="str">
        <f t="shared" si="279"/>
        <v/>
      </c>
    </row>
    <row r="4464" spans="1:10" x14ac:dyDescent="0.2">
      <c r="A4464" t="s">
        <v>16202</v>
      </c>
      <c r="B4464" t="s">
        <v>16203</v>
      </c>
      <c r="C4464" t="s">
        <v>16204</v>
      </c>
      <c r="D4464" s="3" t="b">
        <f>NOT(ISNA(VLOOKUP(A4464,des!B:B,1,FALSE)))</f>
        <v>0</v>
      </c>
      <c r="E4464" s="3" t="str">
        <f>IF(D4464,VLOOKUP(A4464,des!B:Q,11,FALSE),"")</f>
        <v/>
      </c>
      <c r="F4464" s="3" t="b">
        <f t="shared" si="276"/>
        <v>0</v>
      </c>
      <c r="G4464" s="3" t="str">
        <f t="shared" si="277"/>
        <v/>
      </c>
      <c r="H4464" s="3" t="str">
        <f>IF(D4464,VLOOKUP(A4464,des!B:Q,12,FALSE),"")</f>
        <v/>
      </c>
      <c r="I4464" s="3" t="b">
        <f t="shared" si="278"/>
        <v>0</v>
      </c>
      <c r="J4464" s="3" t="str">
        <f t="shared" si="279"/>
        <v/>
      </c>
    </row>
    <row r="4465" spans="1:10" x14ac:dyDescent="0.2">
      <c r="A4465" t="s">
        <v>16205</v>
      </c>
      <c r="B4465" t="s">
        <v>16206</v>
      </c>
      <c r="C4465" t="s">
        <v>16207</v>
      </c>
      <c r="D4465" s="3" t="b">
        <f>NOT(ISNA(VLOOKUP(A4465,des!B:B,1,FALSE)))</f>
        <v>0</v>
      </c>
      <c r="E4465" s="3" t="str">
        <f>IF(D4465,VLOOKUP(A4465,des!B:Q,11,FALSE),"")</f>
        <v/>
      </c>
      <c r="F4465" s="3" t="b">
        <f t="shared" si="276"/>
        <v>0</v>
      </c>
      <c r="G4465" s="3" t="str">
        <f t="shared" si="277"/>
        <v/>
      </c>
      <c r="H4465" s="3" t="str">
        <f>IF(D4465,VLOOKUP(A4465,des!B:Q,12,FALSE),"")</f>
        <v/>
      </c>
      <c r="I4465" s="3" t="b">
        <f t="shared" si="278"/>
        <v>0</v>
      </c>
      <c r="J4465" s="3" t="str">
        <f t="shared" si="279"/>
        <v/>
      </c>
    </row>
    <row r="4466" spans="1:10" x14ac:dyDescent="0.2">
      <c r="A4466" t="s">
        <v>16208</v>
      </c>
      <c r="B4466" t="s">
        <v>16209</v>
      </c>
      <c r="C4466" t="s">
        <v>16210</v>
      </c>
      <c r="D4466" s="3" t="b">
        <f>NOT(ISNA(VLOOKUP(A4466,des!B:B,1,FALSE)))</f>
        <v>0</v>
      </c>
      <c r="E4466" s="3" t="str">
        <f>IF(D4466,VLOOKUP(A4466,des!B:Q,11,FALSE),"")</f>
        <v/>
      </c>
      <c r="F4466" s="3" t="b">
        <f t="shared" si="276"/>
        <v>0</v>
      </c>
      <c r="G4466" s="3" t="str">
        <f t="shared" si="277"/>
        <v/>
      </c>
      <c r="H4466" s="3" t="str">
        <f>IF(D4466,VLOOKUP(A4466,des!B:Q,12,FALSE),"")</f>
        <v/>
      </c>
      <c r="I4466" s="3" t="b">
        <f t="shared" si="278"/>
        <v>0</v>
      </c>
      <c r="J4466" s="3" t="str">
        <f t="shared" si="279"/>
        <v/>
      </c>
    </row>
    <row r="4467" spans="1:10" x14ac:dyDescent="0.2">
      <c r="A4467" t="s">
        <v>16211</v>
      </c>
      <c r="B4467" t="s">
        <v>16212</v>
      </c>
      <c r="C4467" t="s">
        <v>16213</v>
      </c>
      <c r="D4467" s="3" t="b">
        <f>NOT(ISNA(VLOOKUP(A4467,des!B:B,1,FALSE)))</f>
        <v>0</v>
      </c>
      <c r="E4467" s="3" t="str">
        <f>IF(D4467,VLOOKUP(A4467,des!B:Q,11,FALSE),"")</f>
        <v/>
      </c>
      <c r="F4467" s="3" t="b">
        <f t="shared" si="276"/>
        <v>0</v>
      </c>
      <c r="G4467" s="3" t="str">
        <f t="shared" si="277"/>
        <v/>
      </c>
      <c r="H4467" s="3" t="str">
        <f>IF(D4467,VLOOKUP(A4467,des!B:Q,12,FALSE),"")</f>
        <v/>
      </c>
      <c r="I4467" s="3" t="b">
        <f t="shared" si="278"/>
        <v>0</v>
      </c>
      <c r="J4467" s="3" t="str">
        <f t="shared" si="279"/>
        <v/>
      </c>
    </row>
    <row r="4468" spans="1:10" x14ac:dyDescent="0.2">
      <c r="A4468" t="s">
        <v>16214</v>
      </c>
      <c r="B4468" t="s">
        <v>16215</v>
      </c>
      <c r="C4468" t="s">
        <v>16216</v>
      </c>
      <c r="D4468" s="3" t="b">
        <f>NOT(ISNA(VLOOKUP(A4468,des!B:B,1,FALSE)))</f>
        <v>0</v>
      </c>
      <c r="E4468" s="3" t="str">
        <f>IF(D4468,VLOOKUP(A4468,des!B:Q,11,FALSE),"")</f>
        <v/>
      </c>
      <c r="F4468" s="3" t="b">
        <f t="shared" si="276"/>
        <v>0</v>
      </c>
      <c r="G4468" s="3" t="str">
        <f t="shared" si="277"/>
        <v/>
      </c>
      <c r="H4468" s="3" t="str">
        <f>IF(D4468,VLOOKUP(A4468,des!B:Q,12,FALSE),"")</f>
        <v/>
      </c>
      <c r="I4468" s="3" t="b">
        <f t="shared" si="278"/>
        <v>0</v>
      </c>
      <c r="J4468" s="3" t="str">
        <f t="shared" si="279"/>
        <v/>
      </c>
    </row>
    <row r="4469" spans="1:10" x14ac:dyDescent="0.2">
      <c r="A4469" t="s">
        <v>16217</v>
      </c>
      <c r="B4469" t="s">
        <v>16218</v>
      </c>
      <c r="C4469" t="s">
        <v>16219</v>
      </c>
      <c r="D4469" s="3" t="b">
        <f>NOT(ISNA(VLOOKUP(A4469,des!B:B,1,FALSE)))</f>
        <v>0</v>
      </c>
      <c r="E4469" s="3" t="str">
        <f>IF(D4469,VLOOKUP(A4469,des!B:Q,11,FALSE),"")</f>
        <v/>
      </c>
      <c r="F4469" s="3" t="b">
        <f t="shared" si="276"/>
        <v>0</v>
      </c>
      <c r="G4469" s="3" t="str">
        <f t="shared" si="277"/>
        <v/>
      </c>
      <c r="H4469" s="3" t="str">
        <f>IF(D4469,VLOOKUP(A4469,des!B:Q,12,FALSE),"")</f>
        <v/>
      </c>
      <c r="I4469" s="3" t="b">
        <f t="shared" si="278"/>
        <v>0</v>
      </c>
      <c r="J4469" s="3" t="str">
        <f t="shared" si="279"/>
        <v/>
      </c>
    </row>
    <row r="4470" spans="1:10" x14ac:dyDescent="0.2">
      <c r="A4470" t="s">
        <v>16220</v>
      </c>
      <c r="B4470" t="s">
        <v>16221</v>
      </c>
      <c r="C4470" t="s">
        <v>16222</v>
      </c>
      <c r="D4470" s="3" t="b">
        <f>NOT(ISNA(VLOOKUP(A4470,des!B:B,1,FALSE)))</f>
        <v>0</v>
      </c>
      <c r="E4470" s="3" t="str">
        <f>IF(D4470,VLOOKUP(A4470,des!B:Q,11,FALSE),"")</f>
        <v/>
      </c>
      <c r="F4470" s="3" t="b">
        <f t="shared" si="276"/>
        <v>0</v>
      </c>
      <c r="G4470" s="3" t="str">
        <f t="shared" si="277"/>
        <v/>
      </c>
      <c r="H4470" s="3" t="str">
        <f>IF(D4470,VLOOKUP(A4470,des!B:Q,12,FALSE),"")</f>
        <v/>
      </c>
      <c r="I4470" s="3" t="b">
        <f t="shared" si="278"/>
        <v>0</v>
      </c>
      <c r="J4470" s="3" t="str">
        <f t="shared" si="279"/>
        <v/>
      </c>
    </row>
    <row r="4471" spans="1:10" x14ac:dyDescent="0.2">
      <c r="A4471" t="s">
        <v>16223</v>
      </c>
      <c r="B4471" t="s">
        <v>16224</v>
      </c>
      <c r="C4471" t="s">
        <v>16225</v>
      </c>
      <c r="D4471" s="3" t="b">
        <f>NOT(ISNA(VLOOKUP(A4471,des!B:B,1,FALSE)))</f>
        <v>0</v>
      </c>
      <c r="E4471" s="3" t="str">
        <f>IF(D4471,VLOOKUP(A4471,des!B:Q,11,FALSE),"")</f>
        <v/>
      </c>
      <c r="F4471" s="3" t="b">
        <f t="shared" si="276"/>
        <v>0</v>
      </c>
      <c r="G4471" s="3" t="str">
        <f t="shared" si="277"/>
        <v/>
      </c>
      <c r="H4471" s="3" t="str">
        <f>IF(D4471,VLOOKUP(A4471,des!B:Q,12,FALSE),"")</f>
        <v/>
      </c>
      <c r="I4471" s="3" t="b">
        <f t="shared" si="278"/>
        <v>0</v>
      </c>
      <c r="J4471" s="3" t="str">
        <f t="shared" si="279"/>
        <v/>
      </c>
    </row>
    <row r="4472" spans="1:10" x14ac:dyDescent="0.2">
      <c r="A4472" t="s">
        <v>16226</v>
      </c>
      <c r="B4472" t="s">
        <v>16227</v>
      </c>
      <c r="C4472" t="s">
        <v>16228</v>
      </c>
      <c r="D4472" s="3" t="b">
        <f>NOT(ISNA(VLOOKUP(A4472,des!B:B,1,FALSE)))</f>
        <v>0</v>
      </c>
      <c r="E4472" s="3" t="str">
        <f>IF(D4472,VLOOKUP(A4472,des!B:Q,11,FALSE),"")</f>
        <v/>
      </c>
      <c r="F4472" s="3" t="b">
        <f t="shared" si="276"/>
        <v>0</v>
      </c>
      <c r="G4472" s="3" t="str">
        <f t="shared" si="277"/>
        <v/>
      </c>
      <c r="H4472" s="3" t="str">
        <f>IF(D4472,VLOOKUP(A4472,des!B:Q,12,FALSE),"")</f>
        <v/>
      </c>
      <c r="I4472" s="3" t="b">
        <f t="shared" si="278"/>
        <v>0</v>
      </c>
      <c r="J4472" s="3" t="str">
        <f t="shared" si="279"/>
        <v/>
      </c>
    </row>
    <row r="4473" spans="1:10" x14ac:dyDescent="0.2">
      <c r="A4473" t="s">
        <v>16229</v>
      </c>
      <c r="B4473" t="s">
        <v>16230</v>
      </c>
      <c r="C4473" t="s">
        <v>16231</v>
      </c>
      <c r="D4473" s="3" t="b">
        <f>NOT(ISNA(VLOOKUP(A4473,des!B:B,1,FALSE)))</f>
        <v>0</v>
      </c>
      <c r="E4473" s="3" t="str">
        <f>IF(D4473,VLOOKUP(A4473,des!B:Q,11,FALSE),"")</f>
        <v/>
      </c>
      <c r="F4473" s="3" t="b">
        <f t="shared" si="276"/>
        <v>0</v>
      </c>
      <c r="G4473" s="3" t="str">
        <f t="shared" si="277"/>
        <v/>
      </c>
      <c r="H4473" s="3" t="str">
        <f>IF(D4473,VLOOKUP(A4473,des!B:Q,12,FALSE),"")</f>
        <v/>
      </c>
      <c r="I4473" s="3" t="b">
        <f t="shared" si="278"/>
        <v>0</v>
      </c>
      <c r="J4473" s="3" t="str">
        <f t="shared" si="279"/>
        <v/>
      </c>
    </row>
    <row r="4474" spans="1:10" x14ac:dyDescent="0.2">
      <c r="A4474" t="s">
        <v>16232</v>
      </c>
      <c r="B4474" t="s">
        <v>16233</v>
      </c>
      <c r="C4474" t="s">
        <v>16234</v>
      </c>
      <c r="D4474" s="3" t="b">
        <f>NOT(ISNA(VLOOKUP(A4474,des!B:B,1,FALSE)))</f>
        <v>0</v>
      </c>
      <c r="E4474" s="3" t="str">
        <f>IF(D4474,VLOOKUP(A4474,des!B:Q,11,FALSE),"")</f>
        <v/>
      </c>
      <c r="F4474" s="3" t="b">
        <f t="shared" si="276"/>
        <v>0</v>
      </c>
      <c r="G4474" s="3" t="str">
        <f t="shared" si="277"/>
        <v/>
      </c>
      <c r="H4474" s="3" t="str">
        <f>IF(D4474,VLOOKUP(A4474,des!B:Q,12,FALSE),"")</f>
        <v/>
      </c>
      <c r="I4474" s="3" t="b">
        <f t="shared" si="278"/>
        <v>0</v>
      </c>
      <c r="J4474" s="3" t="str">
        <f t="shared" si="279"/>
        <v/>
      </c>
    </row>
    <row r="4475" spans="1:10" x14ac:dyDescent="0.2">
      <c r="A4475" t="s">
        <v>16235</v>
      </c>
      <c r="B4475" t="s">
        <v>16236</v>
      </c>
      <c r="C4475" t="s">
        <v>16237</v>
      </c>
      <c r="D4475" s="3" t="b">
        <f>NOT(ISNA(VLOOKUP(A4475,des!B:B,1,FALSE)))</f>
        <v>0</v>
      </c>
      <c r="E4475" s="3" t="str">
        <f>IF(D4475,VLOOKUP(A4475,des!B:Q,11,FALSE),"")</f>
        <v/>
      </c>
      <c r="F4475" s="3" t="b">
        <f t="shared" si="276"/>
        <v>0</v>
      </c>
      <c r="G4475" s="3" t="str">
        <f t="shared" si="277"/>
        <v/>
      </c>
      <c r="H4475" s="3" t="str">
        <f>IF(D4475,VLOOKUP(A4475,des!B:Q,12,FALSE),"")</f>
        <v/>
      </c>
      <c r="I4475" s="3" t="b">
        <f t="shared" si="278"/>
        <v>0</v>
      </c>
      <c r="J4475" s="3" t="str">
        <f t="shared" si="279"/>
        <v/>
      </c>
    </row>
    <row r="4476" spans="1:10" x14ac:dyDescent="0.2">
      <c r="A4476" t="s">
        <v>16238</v>
      </c>
      <c r="B4476" t="s">
        <v>16239</v>
      </c>
      <c r="C4476" t="s">
        <v>16240</v>
      </c>
      <c r="D4476" s="3" t="b">
        <f>NOT(ISNA(VLOOKUP(A4476,des!B:B,1,FALSE)))</f>
        <v>0</v>
      </c>
      <c r="E4476" s="3" t="str">
        <f>IF(D4476,VLOOKUP(A4476,des!B:Q,11,FALSE),"")</f>
        <v/>
      </c>
      <c r="F4476" s="3" t="b">
        <f t="shared" si="276"/>
        <v>0</v>
      </c>
      <c r="G4476" s="3" t="str">
        <f t="shared" si="277"/>
        <v/>
      </c>
      <c r="H4476" s="3" t="str">
        <f>IF(D4476,VLOOKUP(A4476,des!B:Q,12,FALSE),"")</f>
        <v/>
      </c>
      <c r="I4476" s="3" t="b">
        <f t="shared" si="278"/>
        <v>0</v>
      </c>
      <c r="J4476" s="3" t="str">
        <f t="shared" si="279"/>
        <v/>
      </c>
    </row>
    <row r="4477" spans="1:10" x14ac:dyDescent="0.2">
      <c r="A4477" t="s">
        <v>16241</v>
      </c>
      <c r="B4477" t="s">
        <v>16242</v>
      </c>
      <c r="C4477" t="s">
        <v>16243</v>
      </c>
      <c r="D4477" s="3" t="b">
        <f>NOT(ISNA(VLOOKUP(A4477,des!B:B,1,FALSE)))</f>
        <v>0</v>
      </c>
      <c r="E4477" s="3" t="str">
        <f>IF(D4477,VLOOKUP(A4477,des!B:Q,11,FALSE),"")</f>
        <v/>
      </c>
      <c r="F4477" s="3" t="b">
        <f t="shared" si="276"/>
        <v>0</v>
      </c>
      <c r="G4477" s="3" t="str">
        <f t="shared" si="277"/>
        <v/>
      </c>
      <c r="H4477" s="3" t="str">
        <f>IF(D4477,VLOOKUP(A4477,des!B:Q,12,FALSE),"")</f>
        <v/>
      </c>
      <c r="I4477" s="3" t="b">
        <f t="shared" si="278"/>
        <v>0</v>
      </c>
      <c r="J4477" s="3" t="str">
        <f t="shared" si="279"/>
        <v/>
      </c>
    </row>
    <row r="4478" spans="1:10" x14ac:dyDescent="0.2">
      <c r="A4478" t="s">
        <v>16244</v>
      </c>
      <c r="B4478" t="s">
        <v>16245</v>
      </c>
      <c r="C4478" t="s">
        <v>16246</v>
      </c>
      <c r="D4478" s="3" t="b">
        <f>NOT(ISNA(VLOOKUP(A4478,des!B:B,1,FALSE)))</f>
        <v>0</v>
      </c>
      <c r="E4478" s="3" t="str">
        <f>IF(D4478,VLOOKUP(A4478,des!B:Q,11,FALSE),"")</f>
        <v/>
      </c>
      <c r="F4478" s="3" t="b">
        <f t="shared" si="276"/>
        <v>0</v>
      </c>
      <c r="G4478" s="3" t="str">
        <f t="shared" si="277"/>
        <v/>
      </c>
      <c r="H4478" s="3" t="str">
        <f>IF(D4478,VLOOKUP(A4478,des!B:Q,12,FALSE),"")</f>
        <v/>
      </c>
      <c r="I4478" s="3" t="b">
        <f t="shared" si="278"/>
        <v>0</v>
      </c>
      <c r="J4478" s="3" t="str">
        <f t="shared" si="279"/>
        <v/>
      </c>
    </row>
    <row r="4479" spans="1:10" x14ac:dyDescent="0.2">
      <c r="A4479" t="s">
        <v>16247</v>
      </c>
      <c r="B4479" t="s">
        <v>16248</v>
      </c>
      <c r="C4479" t="s">
        <v>16249</v>
      </c>
      <c r="D4479" s="3" t="b">
        <f>NOT(ISNA(VLOOKUP(A4479,des!B:B,1,FALSE)))</f>
        <v>0</v>
      </c>
      <c r="E4479" s="3" t="str">
        <f>IF(D4479,VLOOKUP(A4479,des!B:Q,11,FALSE),"")</f>
        <v/>
      </c>
      <c r="F4479" s="3" t="b">
        <f t="shared" si="276"/>
        <v>0</v>
      </c>
      <c r="G4479" s="3" t="str">
        <f t="shared" si="277"/>
        <v/>
      </c>
      <c r="H4479" s="3" t="str">
        <f>IF(D4479,VLOOKUP(A4479,des!B:Q,12,FALSE),"")</f>
        <v/>
      </c>
      <c r="I4479" s="3" t="b">
        <f t="shared" si="278"/>
        <v>0</v>
      </c>
      <c r="J4479" s="3" t="str">
        <f t="shared" si="279"/>
        <v/>
      </c>
    </row>
    <row r="4480" spans="1:10" x14ac:dyDescent="0.2">
      <c r="A4480" t="s">
        <v>16250</v>
      </c>
      <c r="B4480" t="s">
        <v>16251</v>
      </c>
      <c r="C4480" t="s">
        <v>16252</v>
      </c>
      <c r="D4480" s="3" t="b">
        <f>NOT(ISNA(VLOOKUP(A4480,des!B:B,1,FALSE)))</f>
        <v>0</v>
      </c>
      <c r="E4480" s="3" t="str">
        <f>IF(D4480,VLOOKUP(A4480,des!B:Q,11,FALSE),"")</f>
        <v/>
      </c>
      <c r="F4480" s="3" t="b">
        <f t="shared" si="276"/>
        <v>0</v>
      </c>
      <c r="G4480" s="3" t="str">
        <f t="shared" si="277"/>
        <v/>
      </c>
      <c r="H4480" s="3" t="str">
        <f>IF(D4480,VLOOKUP(A4480,des!B:Q,12,FALSE),"")</f>
        <v/>
      </c>
      <c r="I4480" s="3" t="b">
        <f t="shared" si="278"/>
        <v>0</v>
      </c>
      <c r="J4480" s="3" t="str">
        <f t="shared" si="279"/>
        <v/>
      </c>
    </row>
    <row r="4481" spans="1:10" x14ac:dyDescent="0.2">
      <c r="A4481" t="s">
        <v>16253</v>
      </c>
      <c r="B4481" t="s">
        <v>16254</v>
      </c>
      <c r="C4481" t="s">
        <v>16255</v>
      </c>
      <c r="D4481" s="3" t="b">
        <f>NOT(ISNA(VLOOKUP(A4481,des!B:B,1,FALSE)))</f>
        <v>0</v>
      </c>
      <c r="E4481" s="3" t="str">
        <f>IF(D4481,VLOOKUP(A4481,des!B:Q,11,FALSE),"")</f>
        <v/>
      </c>
      <c r="F4481" s="3" t="b">
        <f t="shared" si="276"/>
        <v>0</v>
      </c>
      <c r="G4481" s="3" t="str">
        <f t="shared" si="277"/>
        <v/>
      </c>
      <c r="H4481" s="3" t="str">
        <f>IF(D4481,VLOOKUP(A4481,des!B:Q,12,FALSE),"")</f>
        <v/>
      </c>
      <c r="I4481" s="3" t="b">
        <f t="shared" si="278"/>
        <v>0</v>
      </c>
      <c r="J4481" s="3" t="str">
        <f t="shared" si="279"/>
        <v/>
      </c>
    </row>
    <row r="4482" spans="1:10" x14ac:dyDescent="0.2">
      <c r="A4482" t="s">
        <v>16256</v>
      </c>
      <c r="B4482" t="s">
        <v>16257</v>
      </c>
      <c r="C4482" t="s">
        <v>16258</v>
      </c>
      <c r="D4482" s="3" t="b">
        <f>NOT(ISNA(VLOOKUP(A4482,des!B:B,1,FALSE)))</f>
        <v>0</v>
      </c>
      <c r="E4482" s="3" t="str">
        <f>IF(D4482,VLOOKUP(A4482,des!B:Q,11,FALSE),"")</f>
        <v/>
      </c>
      <c r="F4482" s="3" t="b">
        <f t="shared" si="276"/>
        <v>0</v>
      </c>
      <c r="G4482" s="3" t="str">
        <f t="shared" si="277"/>
        <v/>
      </c>
      <c r="H4482" s="3" t="str">
        <f>IF(D4482,VLOOKUP(A4482,des!B:Q,12,FALSE),"")</f>
        <v/>
      </c>
      <c r="I4482" s="3" t="b">
        <f t="shared" si="278"/>
        <v>0</v>
      </c>
      <c r="J4482" s="3" t="str">
        <f t="shared" si="279"/>
        <v/>
      </c>
    </row>
    <row r="4483" spans="1:10" x14ac:dyDescent="0.2">
      <c r="A4483" t="s">
        <v>16259</v>
      </c>
      <c r="B4483" t="s">
        <v>16260</v>
      </c>
      <c r="C4483" t="s">
        <v>16261</v>
      </c>
      <c r="D4483" s="3" t="b">
        <f>NOT(ISNA(VLOOKUP(A4483,des!B:B,1,FALSE)))</f>
        <v>0</v>
      </c>
      <c r="E4483" s="3" t="str">
        <f>IF(D4483,VLOOKUP(A4483,des!B:Q,11,FALSE),"")</f>
        <v/>
      </c>
      <c r="F4483" s="3" t="b">
        <f t="shared" si="276"/>
        <v>0</v>
      </c>
      <c r="G4483" s="3" t="str">
        <f t="shared" si="277"/>
        <v/>
      </c>
      <c r="H4483" s="3" t="str">
        <f>IF(D4483,VLOOKUP(A4483,des!B:Q,12,FALSE),"")</f>
        <v/>
      </c>
      <c r="I4483" s="3" t="b">
        <f t="shared" si="278"/>
        <v>0</v>
      </c>
      <c r="J4483" s="3" t="str">
        <f t="shared" si="279"/>
        <v/>
      </c>
    </row>
    <row r="4484" spans="1:10" x14ac:dyDescent="0.2">
      <c r="A4484" t="s">
        <v>16262</v>
      </c>
      <c r="B4484" t="s">
        <v>16263</v>
      </c>
      <c r="C4484" t="s">
        <v>16264</v>
      </c>
      <c r="D4484" s="3" t="b">
        <f>NOT(ISNA(VLOOKUP(A4484,des!B:B,1,FALSE)))</f>
        <v>0</v>
      </c>
      <c r="E4484" s="3" t="str">
        <f>IF(D4484,VLOOKUP(A4484,des!B:Q,11,FALSE),"")</f>
        <v/>
      </c>
      <c r="F4484" s="3" t="b">
        <f t="shared" si="276"/>
        <v>0</v>
      </c>
      <c r="G4484" s="3" t="str">
        <f t="shared" si="277"/>
        <v/>
      </c>
      <c r="H4484" s="3" t="str">
        <f>IF(D4484,VLOOKUP(A4484,des!B:Q,12,FALSE),"")</f>
        <v/>
      </c>
      <c r="I4484" s="3" t="b">
        <f t="shared" si="278"/>
        <v>0</v>
      </c>
      <c r="J4484" s="3" t="str">
        <f t="shared" si="279"/>
        <v/>
      </c>
    </row>
    <row r="4485" spans="1:10" x14ac:dyDescent="0.2">
      <c r="A4485" t="s">
        <v>16265</v>
      </c>
      <c r="B4485" t="s">
        <v>16266</v>
      </c>
      <c r="C4485" t="s">
        <v>16267</v>
      </c>
      <c r="D4485" s="3" t="b">
        <f>NOT(ISNA(VLOOKUP(A4485,des!B:B,1,FALSE)))</f>
        <v>0</v>
      </c>
      <c r="E4485" s="3" t="str">
        <f>IF(D4485,VLOOKUP(A4485,des!B:Q,11,FALSE),"")</f>
        <v/>
      </c>
      <c r="F4485" s="3" t="b">
        <f t="shared" ref="F4485:F4548" si="280">IF(D4485,IF(E4485&lt;&gt;B4485,TRUE,FALSE),FALSE)</f>
        <v>0</v>
      </c>
      <c r="G4485" s="3" t="str">
        <f t="shared" si="277"/>
        <v/>
      </c>
      <c r="H4485" s="3" t="str">
        <f>IF(D4485,VLOOKUP(A4485,des!B:Q,12,FALSE),"")</f>
        <v/>
      </c>
      <c r="I4485" s="3" t="b">
        <f t="shared" si="278"/>
        <v>0</v>
      </c>
      <c r="J4485" s="3" t="str">
        <f t="shared" si="279"/>
        <v/>
      </c>
    </row>
    <row r="4486" spans="1:10" x14ac:dyDescent="0.2">
      <c r="A4486" t="s">
        <v>16268</v>
      </c>
      <c r="B4486" t="s">
        <v>16269</v>
      </c>
      <c r="C4486" t="s">
        <v>16270</v>
      </c>
      <c r="D4486" s="3" t="b">
        <f>NOT(ISNA(VLOOKUP(A4486,des!B:B,1,FALSE)))</f>
        <v>0</v>
      </c>
      <c r="E4486" s="3" t="str">
        <f>IF(D4486,VLOOKUP(A4486,des!B:Q,11,FALSE),"")</f>
        <v/>
      </c>
      <c r="F4486" s="3" t="b">
        <f t="shared" si="280"/>
        <v>0</v>
      </c>
      <c r="G4486" s="3" t="str">
        <f t="shared" ref="G4486:G4549" si="281">IF(F4486,CONCATENATE($A$1,A4486,$B$1,E4486,$C$1),"")</f>
        <v/>
      </c>
      <c r="H4486" s="3" t="str">
        <f>IF(D4486,VLOOKUP(A4486,des!B:Q,12,FALSE),"")</f>
        <v/>
      </c>
      <c r="I4486" s="3" t="b">
        <f t="shared" ref="I4486:I4549" si="282">IF(D4486,IF(H4486&lt;&gt;C4486,TRUE,FALSE),FALSE)</f>
        <v>0</v>
      </c>
      <c r="J4486" s="3" t="str">
        <f t="shared" ref="J4486:J4549" si="283">IF(I4486,CONCATENATE($A$2,A4486,$B$2,H4486,$C$2),"")</f>
        <v/>
      </c>
    </row>
    <row r="4487" spans="1:10" x14ac:dyDescent="0.2">
      <c r="A4487" t="s">
        <v>16271</v>
      </c>
      <c r="B4487" t="s">
        <v>16272</v>
      </c>
      <c r="C4487" t="s">
        <v>16273</v>
      </c>
      <c r="D4487" s="3" t="b">
        <f>NOT(ISNA(VLOOKUP(A4487,des!B:B,1,FALSE)))</f>
        <v>0</v>
      </c>
      <c r="E4487" s="3" t="str">
        <f>IF(D4487,VLOOKUP(A4487,des!B:Q,11,FALSE),"")</f>
        <v/>
      </c>
      <c r="F4487" s="3" t="b">
        <f t="shared" si="280"/>
        <v>0</v>
      </c>
      <c r="G4487" s="3" t="str">
        <f t="shared" si="281"/>
        <v/>
      </c>
      <c r="H4487" s="3" t="str">
        <f>IF(D4487,VLOOKUP(A4487,des!B:Q,12,FALSE),"")</f>
        <v/>
      </c>
      <c r="I4487" s="3" t="b">
        <f t="shared" si="282"/>
        <v>0</v>
      </c>
      <c r="J4487" s="3" t="str">
        <f t="shared" si="283"/>
        <v/>
      </c>
    </row>
    <row r="4488" spans="1:10" x14ac:dyDescent="0.2">
      <c r="A4488" t="s">
        <v>16274</v>
      </c>
      <c r="B4488" t="s">
        <v>16275</v>
      </c>
      <c r="C4488" t="s">
        <v>16276</v>
      </c>
      <c r="D4488" s="3" t="b">
        <f>NOT(ISNA(VLOOKUP(A4488,des!B:B,1,FALSE)))</f>
        <v>0</v>
      </c>
      <c r="E4488" s="3" t="str">
        <f>IF(D4488,VLOOKUP(A4488,des!B:Q,11,FALSE),"")</f>
        <v/>
      </c>
      <c r="F4488" s="3" t="b">
        <f t="shared" si="280"/>
        <v>0</v>
      </c>
      <c r="G4488" s="3" t="str">
        <f t="shared" si="281"/>
        <v/>
      </c>
      <c r="H4488" s="3" t="str">
        <f>IF(D4488,VLOOKUP(A4488,des!B:Q,12,FALSE),"")</f>
        <v/>
      </c>
      <c r="I4488" s="3" t="b">
        <f t="shared" si="282"/>
        <v>0</v>
      </c>
      <c r="J4488" s="3" t="str">
        <f t="shared" si="283"/>
        <v/>
      </c>
    </row>
    <row r="4489" spans="1:10" x14ac:dyDescent="0.2">
      <c r="A4489" t="s">
        <v>16277</v>
      </c>
      <c r="B4489" t="s">
        <v>16278</v>
      </c>
      <c r="C4489" t="s">
        <v>16279</v>
      </c>
      <c r="D4489" s="3" t="b">
        <f>NOT(ISNA(VLOOKUP(A4489,des!B:B,1,FALSE)))</f>
        <v>0</v>
      </c>
      <c r="E4489" s="3" t="str">
        <f>IF(D4489,VLOOKUP(A4489,des!B:Q,11,FALSE),"")</f>
        <v/>
      </c>
      <c r="F4489" s="3" t="b">
        <f t="shared" si="280"/>
        <v>0</v>
      </c>
      <c r="G4489" s="3" t="str">
        <f t="shared" si="281"/>
        <v/>
      </c>
      <c r="H4489" s="3" t="str">
        <f>IF(D4489,VLOOKUP(A4489,des!B:Q,12,FALSE),"")</f>
        <v/>
      </c>
      <c r="I4489" s="3" t="b">
        <f t="shared" si="282"/>
        <v>0</v>
      </c>
      <c r="J4489" s="3" t="str">
        <f t="shared" si="283"/>
        <v/>
      </c>
    </row>
    <row r="4490" spans="1:10" x14ac:dyDescent="0.2">
      <c r="A4490" t="s">
        <v>16280</v>
      </c>
      <c r="B4490" t="s">
        <v>16281</v>
      </c>
      <c r="C4490" t="s">
        <v>16282</v>
      </c>
      <c r="D4490" s="3" t="b">
        <f>NOT(ISNA(VLOOKUP(A4490,des!B:B,1,FALSE)))</f>
        <v>0</v>
      </c>
      <c r="E4490" s="3" t="str">
        <f>IF(D4490,VLOOKUP(A4490,des!B:Q,11,FALSE),"")</f>
        <v/>
      </c>
      <c r="F4490" s="3" t="b">
        <f t="shared" si="280"/>
        <v>0</v>
      </c>
      <c r="G4490" s="3" t="str">
        <f t="shared" si="281"/>
        <v/>
      </c>
      <c r="H4490" s="3" t="str">
        <f>IF(D4490,VLOOKUP(A4490,des!B:Q,12,FALSE),"")</f>
        <v/>
      </c>
      <c r="I4490" s="3" t="b">
        <f t="shared" si="282"/>
        <v>0</v>
      </c>
      <c r="J4490" s="3" t="str">
        <f t="shared" si="283"/>
        <v/>
      </c>
    </row>
    <row r="4491" spans="1:10" x14ac:dyDescent="0.2">
      <c r="A4491" t="s">
        <v>16283</v>
      </c>
      <c r="B4491" t="s">
        <v>16284</v>
      </c>
      <c r="C4491" t="s">
        <v>16285</v>
      </c>
      <c r="D4491" s="3" t="b">
        <f>NOT(ISNA(VLOOKUP(A4491,des!B:B,1,FALSE)))</f>
        <v>0</v>
      </c>
      <c r="E4491" s="3" t="str">
        <f>IF(D4491,VLOOKUP(A4491,des!B:Q,11,FALSE),"")</f>
        <v/>
      </c>
      <c r="F4491" s="3" t="b">
        <f t="shared" si="280"/>
        <v>0</v>
      </c>
      <c r="G4491" s="3" t="str">
        <f t="shared" si="281"/>
        <v/>
      </c>
      <c r="H4491" s="3" t="str">
        <f>IF(D4491,VLOOKUP(A4491,des!B:Q,12,FALSE),"")</f>
        <v/>
      </c>
      <c r="I4491" s="3" t="b">
        <f t="shared" si="282"/>
        <v>0</v>
      </c>
      <c r="J4491" s="3" t="str">
        <f t="shared" si="283"/>
        <v/>
      </c>
    </row>
    <row r="4492" spans="1:10" x14ac:dyDescent="0.2">
      <c r="A4492" t="s">
        <v>16286</v>
      </c>
      <c r="B4492" t="s">
        <v>16287</v>
      </c>
      <c r="C4492" t="s">
        <v>16288</v>
      </c>
      <c r="D4492" s="3" t="b">
        <f>NOT(ISNA(VLOOKUP(A4492,des!B:B,1,FALSE)))</f>
        <v>0</v>
      </c>
      <c r="E4492" s="3" t="str">
        <f>IF(D4492,VLOOKUP(A4492,des!B:Q,11,FALSE),"")</f>
        <v/>
      </c>
      <c r="F4492" s="3" t="b">
        <f t="shared" si="280"/>
        <v>0</v>
      </c>
      <c r="G4492" s="3" t="str">
        <f t="shared" si="281"/>
        <v/>
      </c>
      <c r="H4492" s="3" t="str">
        <f>IF(D4492,VLOOKUP(A4492,des!B:Q,12,FALSE),"")</f>
        <v/>
      </c>
      <c r="I4492" s="3" t="b">
        <f t="shared" si="282"/>
        <v>0</v>
      </c>
      <c r="J4492" s="3" t="str">
        <f t="shared" si="283"/>
        <v/>
      </c>
    </row>
    <row r="4493" spans="1:10" x14ac:dyDescent="0.2">
      <c r="A4493" t="s">
        <v>16289</v>
      </c>
      <c r="B4493" t="s">
        <v>16290</v>
      </c>
      <c r="C4493" t="s">
        <v>16291</v>
      </c>
      <c r="D4493" s="3" t="b">
        <f>NOT(ISNA(VLOOKUP(A4493,des!B:B,1,FALSE)))</f>
        <v>0</v>
      </c>
      <c r="E4493" s="3" t="str">
        <f>IF(D4493,VLOOKUP(A4493,des!B:Q,11,FALSE),"")</f>
        <v/>
      </c>
      <c r="F4493" s="3" t="b">
        <f t="shared" si="280"/>
        <v>0</v>
      </c>
      <c r="G4493" s="3" t="str">
        <f t="shared" si="281"/>
        <v/>
      </c>
      <c r="H4493" s="3" t="str">
        <f>IF(D4493,VLOOKUP(A4493,des!B:Q,12,FALSE),"")</f>
        <v/>
      </c>
      <c r="I4493" s="3" t="b">
        <f t="shared" si="282"/>
        <v>0</v>
      </c>
      <c r="J4493" s="3" t="str">
        <f t="shared" si="283"/>
        <v/>
      </c>
    </row>
    <row r="4494" spans="1:10" x14ac:dyDescent="0.2">
      <c r="A4494" t="s">
        <v>16292</v>
      </c>
      <c r="B4494" t="s">
        <v>16293</v>
      </c>
      <c r="C4494" t="s">
        <v>16294</v>
      </c>
      <c r="D4494" s="3" t="b">
        <f>NOT(ISNA(VLOOKUP(A4494,des!B:B,1,FALSE)))</f>
        <v>0</v>
      </c>
      <c r="E4494" s="3" t="str">
        <f>IF(D4494,VLOOKUP(A4494,des!B:Q,11,FALSE),"")</f>
        <v/>
      </c>
      <c r="F4494" s="3" t="b">
        <f t="shared" si="280"/>
        <v>0</v>
      </c>
      <c r="G4494" s="3" t="str">
        <f t="shared" si="281"/>
        <v/>
      </c>
      <c r="H4494" s="3" t="str">
        <f>IF(D4494,VLOOKUP(A4494,des!B:Q,12,FALSE),"")</f>
        <v/>
      </c>
      <c r="I4494" s="3" t="b">
        <f t="shared" si="282"/>
        <v>0</v>
      </c>
      <c r="J4494" s="3" t="str">
        <f t="shared" si="283"/>
        <v/>
      </c>
    </row>
    <row r="4495" spans="1:10" x14ac:dyDescent="0.2">
      <c r="A4495" t="s">
        <v>16295</v>
      </c>
      <c r="B4495" t="s">
        <v>16296</v>
      </c>
      <c r="C4495" t="s">
        <v>16297</v>
      </c>
      <c r="D4495" s="3" t="b">
        <f>NOT(ISNA(VLOOKUP(A4495,des!B:B,1,FALSE)))</f>
        <v>0</v>
      </c>
      <c r="E4495" s="3" t="str">
        <f>IF(D4495,VLOOKUP(A4495,des!B:Q,11,FALSE),"")</f>
        <v/>
      </c>
      <c r="F4495" s="3" t="b">
        <f t="shared" si="280"/>
        <v>0</v>
      </c>
      <c r="G4495" s="3" t="str">
        <f t="shared" si="281"/>
        <v/>
      </c>
      <c r="H4495" s="3" t="str">
        <f>IF(D4495,VLOOKUP(A4495,des!B:Q,12,FALSE),"")</f>
        <v/>
      </c>
      <c r="I4495" s="3" t="b">
        <f t="shared" si="282"/>
        <v>0</v>
      </c>
      <c r="J4495" s="3" t="str">
        <f t="shared" si="283"/>
        <v/>
      </c>
    </row>
    <row r="4496" spans="1:10" x14ac:dyDescent="0.2">
      <c r="A4496" t="s">
        <v>16298</v>
      </c>
      <c r="B4496" t="s">
        <v>16299</v>
      </c>
      <c r="C4496" t="s">
        <v>16300</v>
      </c>
      <c r="D4496" s="3" t="b">
        <f>NOT(ISNA(VLOOKUP(A4496,des!B:B,1,FALSE)))</f>
        <v>0</v>
      </c>
      <c r="E4496" s="3" t="str">
        <f>IF(D4496,VLOOKUP(A4496,des!B:Q,11,FALSE),"")</f>
        <v/>
      </c>
      <c r="F4496" s="3" t="b">
        <f t="shared" si="280"/>
        <v>0</v>
      </c>
      <c r="G4496" s="3" t="str">
        <f t="shared" si="281"/>
        <v/>
      </c>
      <c r="H4496" s="3" t="str">
        <f>IF(D4496,VLOOKUP(A4496,des!B:Q,12,FALSE),"")</f>
        <v/>
      </c>
      <c r="I4496" s="3" t="b">
        <f t="shared" si="282"/>
        <v>0</v>
      </c>
      <c r="J4496" s="3" t="str">
        <f t="shared" si="283"/>
        <v/>
      </c>
    </row>
    <row r="4497" spans="1:10" x14ac:dyDescent="0.2">
      <c r="A4497" t="s">
        <v>16301</v>
      </c>
      <c r="B4497" t="s">
        <v>16302</v>
      </c>
      <c r="C4497" t="s">
        <v>16303</v>
      </c>
      <c r="D4497" s="3" t="b">
        <f>NOT(ISNA(VLOOKUP(A4497,des!B:B,1,FALSE)))</f>
        <v>0</v>
      </c>
      <c r="E4497" s="3" t="str">
        <f>IF(D4497,VLOOKUP(A4497,des!B:Q,11,FALSE),"")</f>
        <v/>
      </c>
      <c r="F4497" s="3" t="b">
        <f t="shared" si="280"/>
        <v>0</v>
      </c>
      <c r="G4497" s="3" t="str">
        <f t="shared" si="281"/>
        <v/>
      </c>
      <c r="H4497" s="3" t="str">
        <f>IF(D4497,VLOOKUP(A4497,des!B:Q,12,FALSE),"")</f>
        <v/>
      </c>
      <c r="I4497" s="3" t="b">
        <f t="shared" si="282"/>
        <v>0</v>
      </c>
      <c r="J4497" s="3" t="str">
        <f t="shared" si="283"/>
        <v/>
      </c>
    </row>
    <row r="4498" spans="1:10" x14ac:dyDescent="0.2">
      <c r="A4498" t="s">
        <v>16304</v>
      </c>
      <c r="B4498" t="s">
        <v>16305</v>
      </c>
      <c r="C4498" t="s">
        <v>16306</v>
      </c>
      <c r="D4498" s="3" t="b">
        <f>NOT(ISNA(VLOOKUP(A4498,des!B:B,1,FALSE)))</f>
        <v>0</v>
      </c>
      <c r="E4498" s="3" t="str">
        <f>IF(D4498,VLOOKUP(A4498,des!B:Q,11,FALSE),"")</f>
        <v/>
      </c>
      <c r="F4498" s="3" t="b">
        <f t="shared" si="280"/>
        <v>0</v>
      </c>
      <c r="G4498" s="3" t="str">
        <f t="shared" si="281"/>
        <v/>
      </c>
      <c r="H4498" s="3" t="str">
        <f>IF(D4498,VLOOKUP(A4498,des!B:Q,12,FALSE),"")</f>
        <v/>
      </c>
      <c r="I4498" s="3" t="b">
        <f t="shared" si="282"/>
        <v>0</v>
      </c>
      <c r="J4498" s="3" t="str">
        <f t="shared" si="283"/>
        <v/>
      </c>
    </row>
    <row r="4499" spans="1:10" x14ac:dyDescent="0.2">
      <c r="A4499" t="s">
        <v>16307</v>
      </c>
      <c r="B4499" t="s">
        <v>16308</v>
      </c>
      <c r="C4499" t="s">
        <v>16309</v>
      </c>
      <c r="D4499" s="3" t="b">
        <f>NOT(ISNA(VLOOKUP(A4499,des!B:B,1,FALSE)))</f>
        <v>0</v>
      </c>
      <c r="E4499" s="3" t="str">
        <f>IF(D4499,VLOOKUP(A4499,des!B:Q,11,FALSE),"")</f>
        <v/>
      </c>
      <c r="F4499" s="3" t="b">
        <f t="shared" si="280"/>
        <v>0</v>
      </c>
      <c r="G4499" s="3" t="str">
        <f t="shared" si="281"/>
        <v/>
      </c>
      <c r="H4499" s="3" t="str">
        <f>IF(D4499,VLOOKUP(A4499,des!B:Q,12,FALSE),"")</f>
        <v/>
      </c>
      <c r="I4499" s="3" t="b">
        <f t="shared" si="282"/>
        <v>0</v>
      </c>
      <c r="J4499" s="3" t="str">
        <f t="shared" si="283"/>
        <v/>
      </c>
    </row>
    <row r="4500" spans="1:10" x14ac:dyDescent="0.2">
      <c r="A4500" t="s">
        <v>16310</v>
      </c>
      <c r="B4500" t="s">
        <v>16311</v>
      </c>
      <c r="C4500" t="s">
        <v>16312</v>
      </c>
      <c r="D4500" s="3" t="b">
        <f>NOT(ISNA(VLOOKUP(A4500,des!B:B,1,FALSE)))</f>
        <v>0</v>
      </c>
      <c r="E4500" s="3" t="str">
        <f>IF(D4500,VLOOKUP(A4500,des!B:Q,11,FALSE),"")</f>
        <v/>
      </c>
      <c r="F4500" s="3" t="b">
        <f t="shared" si="280"/>
        <v>0</v>
      </c>
      <c r="G4500" s="3" t="str">
        <f t="shared" si="281"/>
        <v/>
      </c>
      <c r="H4500" s="3" t="str">
        <f>IF(D4500,VLOOKUP(A4500,des!B:Q,12,FALSE),"")</f>
        <v/>
      </c>
      <c r="I4500" s="3" t="b">
        <f t="shared" si="282"/>
        <v>0</v>
      </c>
      <c r="J4500" s="3" t="str">
        <f t="shared" si="283"/>
        <v/>
      </c>
    </row>
    <row r="4501" spans="1:10" x14ac:dyDescent="0.2">
      <c r="A4501" t="s">
        <v>16313</v>
      </c>
      <c r="B4501" t="s">
        <v>16314</v>
      </c>
      <c r="C4501" t="s">
        <v>16315</v>
      </c>
      <c r="D4501" s="3" t="b">
        <f>NOT(ISNA(VLOOKUP(A4501,des!B:B,1,FALSE)))</f>
        <v>0</v>
      </c>
      <c r="E4501" s="3" t="str">
        <f>IF(D4501,VLOOKUP(A4501,des!B:Q,11,FALSE),"")</f>
        <v/>
      </c>
      <c r="F4501" s="3" t="b">
        <f t="shared" si="280"/>
        <v>0</v>
      </c>
      <c r="G4501" s="3" t="str">
        <f t="shared" si="281"/>
        <v/>
      </c>
      <c r="H4501" s="3" t="str">
        <f>IF(D4501,VLOOKUP(A4501,des!B:Q,12,FALSE),"")</f>
        <v/>
      </c>
      <c r="I4501" s="3" t="b">
        <f t="shared" si="282"/>
        <v>0</v>
      </c>
      <c r="J4501" s="3" t="str">
        <f t="shared" si="283"/>
        <v/>
      </c>
    </row>
    <row r="4502" spans="1:10" x14ac:dyDescent="0.2">
      <c r="A4502" t="s">
        <v>16316</v>
      </c>
      <c r="B4502" t="s">
        <v>16317</v>
      </c>
      <c r="C4502" t="s">
        <v>16318</v>
      </c>
      <c r="D4502" s="3" t="b">
        <f>NOT(ISNA(VLOOKUP(A4502,des!B:B,1,FALSE)))</f>
        <v>0</v>
      </c>
      <c r="E4502" s="3" t="str">
        <f>IF(D4502,VLOOKUP(A4502,des!B:Q,11,FALSE),"")</f>
        <v/>
      </c>
      <c r="F4502" s="3" t="b">
        <f t="shared" si="280"/>
        <v>0</v>
      </c>
      <c r="G4502" s="3" t="str">
        <f t="shared" si="281"/>
        <v/>
      </c>
      <c r="H4502" s="3" t="str">
        <f>IF(D4502,VLOOKUP(A4502,des!B:Q,12,FALSE),"")</f>
        <v/>
      </c>
      <c r="I4502" s="3" t="b">
        <f t="shared" si="282"/>
        <v>0</v>
      </c>
      <c r="J4502" s="3" t="str">
        <f t="shared" si="283"/>
        <v/>
      </c>
    </row>
    <row r="4503" spans="1:10" x14ac:dyDescent="0.2">
      <c r="A4503" t="s">
        <v>16319</v>
      </c>
      <c r="B4503" t="s">
        <v>16320</v>
      </c>
      <c r="C4503" t="s">
        <v>16321</v>
      </c>
      <c r="D4503" s="3" t="b">
        <f>NOT(ISNA(VLOOKUP(A4503,des!B:B,1,FALSE)))</f>
        <v>0</v>
      </c>
      <c r="E4503" s="3" t="str">
        <f>IF(D4503,VLOOKUP(A4503,des!B:Q,11,FALSE),"")</f>
        <v/>
      </c>
      <c r="F4503" s="3" t="b">
        <f t="shared" si="280"/>
        <v>0</v>
      </c>
      <c r="G4503" s="3" t="str">
        <f t="shared" si="281"/>
        <v/>
      </c>
      <c r="H4503" s="3" t="str">
        <f>IF(D4503,VLOOKUP(A4503,des!B:Q,12,FALSE),"")</f>
        <v/>
      </c>
      <c r="I4503" s="3" t="b">
        <f t="shared" si="282"/>
        <v>0</v>
      </c>
      <c r="J4503" s="3" t="str">
        <f t="shared" si="283"/>
        <v/>
      </c>
    </row>
    <row r="4504" spans="1:10" x14ac:dyDescent="0.2">
      <c r="A4504" t="s">
        <v>16322</v>
      </c>
      <c r="B4504" t="s">
        <v>16323</v>
      </c>
      <c r="C4504" t="s">
        <v>16324</v>
      </c>
      <c r="D4504" s="3" t="b">
        <f>NOT(ISNA(VLOOKUP(A4504,des!B:B,1,FALSE)))</f>
        <v>0</v>
      </c>
      <c r="E4504" s="3" t="str">
        <f>IF(D4504,VLOOKUP(A4504,des!B:Q,11,FALSE),"")</f>
        <v/>
      </c>
      <c r="F4504" s="3" t="b">
        <f t="shared" si="280"/>
        <v>0</v>
      </c>
      <c r="G4504" s="3" t="str">
        <f t="shared" si="281"/>
        <v/>
      </c>
      <c r="H4504" s="3" t="str">
        <f>IF(D4504,VLOOKUP(A4504,des!B:Q,12,FALSE),"")</f>
        <v/>
      </c>
      <c r="I4504" s="3" t="b">
        <f t="shared" si="282"/>
        <v>0</v>
      </c>
      <c r="J4504" s="3" t="str">
        <f t="shared" si="283"/>
        <v/>
      </c>
    </row>
    <row r="4505" spans="1:10" x14ac:dyDescent="0.2">
      <c r="A4505" t="s">
        <v>16325</v>
      </c>
      <c r="B4505" t="s">
        <v>16326</v>
      </c>
      <c r="C4505" t="s">
        <v>16327</v>
      </c>
      <c r="D4505" s="3" t="b">
        <f>NOT(ISNA(VLOOKUP(A4505,des!B:B,1,FALSE)))</f>
        <v>0</v>
      </c>
      <c r="E4505" s="3" t="str">
        <f>IF(D4505,VLOOKUP(A4505,des!B:Q,11,FALSE),"")</f>
        <v/>
      </c>
      <c r="F4505" s="3" t="b">
        <f t="shared" si="280"/>
        <v>0</v>
      </c>
      <c r="G4505" s="3" t="str">
        <f t="shared" si="281"/>
        <v/>
      </c>
      <c r="H4505" s="3" t="str">
        <f>IF(D4505,VLOOKUP(A4505,des!B:Q,12,FALSE),"")</f>
        <v/>
      </c>
      <c r="I4505" s="3" t="b">
        <f t="shared" si="282"/>
        <v>0</v>
      </c>
      <c r="J4505" s="3" t="str">
        <f t="shared" si="283"/>
        <v/>
      </c>
    </row>
    <row r="4506" spans="1:10" x14ac:dyDescent="0.2">
      <c r="A4506" t="s">
        <v>16328</v>
      </c>
      <c r="B4506" t="s">
        <v>16329</v>
      </c>
      <c r="C4506" t="s">
        <v>16330</v>
      </c>
      <c r="D4506" s="3" t="b">
        <f>NOT(ISNA(VLOOKUP(A4506,des!B:B,1,FALSE)))</f>
        <v>0</v>
      </c>
      <c r="E4506" s="3" t="str">
        <f>IF(D4506,VLOOKUP(A4506,des!B:Q,11,FALSE),"")</f>
        <v/>
      </c>
      <c r="F4506" s="3" t="b">
        <f t="shared" si="280"/>
        <v>0</v>
      </c>
      <c r="G4506" s="3" t="str">
        <f t="shared" si="281"/>
        <v/>
      </c>
      <c r="H4506" s="3" t="str">
        <f>IF(D4506,VLOOKUP(A4506,des!B:Q,12,FALSE),"")</f>
        <v/>
      </c>
      <c r="I4506" s="3" t="b">
        <f t="shared" si="282"/>
        <v>0</v>
      </c>
      <c r="J4506" s="3" t="str">
        <f t="shared" si="283"/>
        <v/>
      </c>
    </row>
    <row r="4507" spans="1:10" x14ac:dyDescent="0.2">
      <c r="A4507" t="s">
        <v>16331</v>
      </c>
      <c r="B4507" t="s">
        <v>16332</v>
      </c>
      <c r="C4507" t="s">
        <v>16333</v>
      </c>
      <c r="D4507" s="3" t="b">
        <f>NOT(ISNA(VLOOKUP(A4507,des!B:B,1,FALSE)))</f>
        <v>0</v>
      </c>
      <c r="E4507" s="3" t="str">
        <f>IF(D4507,VLOOKUP(A4507,des!B:Q,11,FALSE),"")</f>
        <v/>
      </c>
      <c r="F4507" s="3" t="b">
        <f t="shared" si="280"/>
        <v>0</v>
      </c>
      <c r="G4507" s="3" t="str">
        <f t="shared" si="281"/>
        <v/>
      </c>
      <c r="H4507" s="3" t="str">
        <f>IF(D4507,VLOOKUP(A4507,des!B:Q,12,FALSE),"")</f>
        <v/>
      </c>
      <c r="I4507" s="3" t="b">
        <f t="shared" si="282"/>
        <v>0</v>
      </c>
      <c r="J4507" s="3" t="str">
        <f t="shared" si="283"/>
        <v/>
      </c>
    </row>
    <row r="4508" spans="1:10" x14ac:dyDescent="0.2">
      <c r="A4508" t="s">
        <v>16334</v>
      </c>
      <c r="B4508" t="s">
        <v>16335</v>
      </c>
      <c r="C4508" t="s">
        <v>16336</v>
      </c>
      <c r="D4508" s="3" t="b">
        <f>NOT(ISNA(VLOOKUP(A4508,des!B:B,1,FALSE)))</f>
        <v>0</v>
      </c>
      <c r="E4508" s="3" t="str">
        <f>IF(D4508,VLOOKUP(A4508,des!B:Q,11,FALSE),"")</f>
        <v/>
      </c>
      <c r="F4508" s="3" t="b">
        <f t="shared" si="280"/>
        <v>0</v>
      </c>
      <c r="G4508" s="3" t="str">
        <f t="shared" si="281"/>
        <v/>
      </c>
      <c r="H4508" s="3" t="str">
        <f>IF(D4508,VLOOKUP(A4508,des!B:Q,12,FALSE),"")</f>
        <v/>
      </c>
      <c r="I4508" s="3" t="b">
        <f t="shared" si="282"/>
        <v>0</v>
      </c>
      <c r="J4508" s="3" t="str">
        <f t="shared" si="283"/>
        <v/>
      </c>
    </row>
    <row r="4509" spans="1:10" x14ac:dyDescent="0.2">
      <c r="A4509" t="s">
        <v>16337</v>
      </c>
      <c r="B4509" t="s">
        <v>16338</v>
      </c>
      <c r="C4509" t="s">
        <v>16339</v>
      </c>
      <c r="D4509" s="3" t="b">
        <f>NOT(ISNA(VLOOKUP(A4509,des!B:B,1,FALSE)))</f>
        <v>0</v>
      </c>
      <c r="E4509" s="3" t="str">
        <f>IF(D4509,VLOOKUP(A4509,des!B:Q,11,FALSE),"")</f>
        <v/>
      </c>
      <c r="F4509" s="3" t="b">
        <f t="shared" si="280"/>
        <v>0</v>
      </c>
      <c r="G4509" s="3" t="str">
        <f t="shared" si="281"/>
        <v/>
      </c>
      <c r="H4509" s="3" t="str">
        <f>IF(D4509,VLOOKUP(A4509,des!B:Q,12,FALSE),"")</f>
        <v/>
      </c>
      <c r="I4509" s="3" t="b">
        <f t="shared" si="282"/>
        <v>0</v>
      </c>
      <c r="J4509" s="3" t="str">
        <f t="shared" si="283"/>
        <v/>
      </c>
    </row>
    <row r="4510" spans="1:10" x14ac:dyDescent="0.2">
      <c r="A4510" t="s">
        <v>16340</v>
      </c>
      <c r="B4510" t="s">
        <v>16341</v>
      </c>
      <c r="C4510" t="s">
        <v>16342</v>
      </c>
      <c r="D4510" s="3" t="b">
        <f>NOT(ISNA(VLOOKUP(A4510,des!B:B,1,FALSE)))</f>
        <v>0</v>
      </c>
      <c r="E4510" s="3" t="str">
        <f>IF(D4510,VLOOKUP(A4510,des!B:Q,11,FALSE),"")</f>
        <v/>
      </c>
      <c r="F4510" s="3" t="b">
        <f t="shared" si="280"/>
        <v>0</v>
      </c>
      <c r="G4510" s="3" t="str">
        <f t="shared" si="281"/>
        <v/>
      </c>
      <c r="H4510" s="3" t="str">
        <f>IF(D4510,VLOOKUP(A4510,des!B:Q,12,FALSE),"")</f>
        <v/>
      </c>
      <c r="I4510" s="3" t="b">
        <f t="shared" si="282"/>
        <v>0</v>
      </c>
      <c r="J4510" s="3" t="str">
        <f t="shared" si="283"/>
        <v/>
      </c>
    </row>
    <row r="4511" spans="1:10" x14ac:dyDescent="0.2">
      <c r="A4511" t="s">
        <v>16343</v>
      </c>
      <c r="B4511" t="s">
        <v>16344</v>
      </c>
      <c r="C4511" t="s">
        <v>16345</v>
      </c>
      <c r="D4511" s="3" t="b">
        <f>NOT(ISNA(VLOOKUP(A4511,des!B:B,1,FALSE)))</f>
        <v>0</v>
      </c>
      <c r="E4511" s="3" t="str">
        <f>IF(D4511,VLOOKUP(A4511,des!B:Q,11,FALSE),"")</f>
        <v/>
      </c>
      <c r="F4511" s="3" t="b">
        <f t="shared" si="280"/>
        <v>0</v>
      </c>
      <c r="G4511" s="3" t="str">
        <f t="shared" si="281"/>
        <v/>
      </c>
      <c r="H4511" s="3" t="str">
        <f>IF(D4511,VLOOKUP(A4511,des!B:Q,12,FALSE),"")</f>
        <v/>
      </c>
      <c r="I4511" s="3" t="b">
        <f t="shared" si="282"/>
        <v>0</v>
      </c>
      <c r="J4511" s="3" t="str">
        <f t="shared" si="283"/>
        <v/>
      </c>
    </row>
    <row r="4512" spans="1:10" x14ac:dyDescent="0.2">
      <c r="A4512" t="s">
        <v>16346</v>
      </c>
      <c r="B4512" t="s">
        <v>16347</v>
      </c>
      <c r="C4512" t="s">
        <v>16348</v>
      </c>
      <c r="D4512" s="3" t="b">
        <f>NOT(ISNA(VLOOKUP(A4512,des!B:B,1,FALSE)))</f>
        <v>0</v>
      </c>
      <c r="E4512" s="3" t="str">
        <f>IF(D4512,VLOOKUP(A4512,des!B:Q,11,FALSE),"")</f>
        <v/>
      </c>
      <c r="F4512" s="3" t="b">
        <f t="shared" si="280"/>
        <v>0</v>
      </c>
      <c r="G4512" s="3" t="str">
        <f t="shared" si="281"/>
        <v/>
      </c>
      <c r="H4512" s="3" t="str">
        <f>IF(D4512,VLOOKUP(A4512,des!B:Q,12,FALSE),"")</f>
        <v/>
      </c>
      <c r="I4512" s="3" t="b">
        <f t="shared" si="282"/>
        <v>0</v>
      </c>
      <c r="J4512" s="3" t="str">
        <f t="shared" si="283"/>
        <v/>
      </c>
    </row>
    <row r="4513" spans="1:10" x14ac:dyDescent="0.2">
      <c r="A4513" t="s">
        <v>16349</v>
      </c>
      <c r="B4513" t="s">
        <v>16350</v>
      </c>
      <c r="C4513" t="s">
        <v>16351</v>
      </c>
      <c r="D4513" s="3" t="b">
        <f>NOT(ISNA(VLOOKUP(A4513,des!B:B,1,FALSE)))</f>
        <v>0</v>
      </c>
      <c r="E4513" s="3" t="str">
        <f>IF(D4513,VLOOKUP(A4513,des!B:Q,11,FALSE),"")</f>
        <v/>
      </c>
      <c r="F4513" s="3" t="b">
        <f t="shared" si="280"/>
        <v>0</v>
      </c>
      <c r="G4513" s="3" t="str">
        <f t="shared" si="281"/>
        <v/>
      </c>
      <c r="H4513" s="3" t="str">
        <f>IF(D4513,VLOOKUP(A4513,des!B:Q,12,FALSE),"")</f>
        <v/>
      </c>
      <c r="I4513" s="3" t="b">
        <f t="shared" si="282"/>
        <v>0</v>
      </c>
      <c r="J4513" s="3" t="str">
        <f t="shared" si="283"/>
        <v/>
      </c>
    </row>
    <row r="4514" spans="1:10" x14ac:dyDescent="0.2">
      <c r="A4514" t="s">
        <v>16352</v>
      </c>
      <c r="B4514" t="s">
        <v>16353</v>
      </c>
      <c r="C4514" t="s">
        <v>16354</v>
      </c>
      <c r="D4514" s="3" t="b">
        <f>NOT(ISNA(VLOOKUP(A4514,des!B:B,1,FALSE)))</f>
        <v>0</v>
      </c>
      <c r="E4514" s="3" t="str">
        <f>IF(D4514,VLOOKUP(A4514,des!B:Q,11,FALSE),"")</f>
        <v/>
      </c>
      <c r="F4514" s="3" t="b">
        <f t="shared" si="280"/>
        <v>0</v>
      </c>
      <c r="G4514" s="3" t="str">
        <f t="shared" si="281"/>
        <v/>
      </c>
      <c r="H4514" s="3" t="str">
        <f>IF(D4514,VLOOKUP(A4514,des!B:Q,12,FALSE),"")</f>
        <v/>
      </c>
      <c r="I4514" s="3" t="b">
        <f t="shared" si="282"/>
        <v>0</v>
      </c>
      <c r="J4514" s="3" t="str">
        <f t="shared" si="283"/>
        <v/>
      </c>
    </row>
    <row r="4515" spans="1:10" x14ac:dyDescent="0.2">
      <c r="A4515" t="s">
        <v>16355</v>
      </c>
      <c r="B4515" t="s">
        <v>16356</v>
      </c>
      <c r="C4515" t="s">
        <v>16357</v>
      </c>
      <c r="D4515" s="3" t="b">
        <f>NOT(ISNA(VLOOKUP(A4515,des!B:B,1,FALSE)))</f>
        <v>0</v>
      </c>
      <c r="E4515" s="3" t="str">
        <f>IF(D4515,VLOOKUP(A4515,des!B:Q,11,FALSE),"")</f>
        <v/>
      </c>
      <c r="F4515" s="3" t="b">
        <f t="shared" si="280"/>
        <v>0</v>
      </c>
      <c r="G4515" s="3" t="str">
        <f t="shared" si="281"/>
        <v/>
      </c>
      <c r="H4515" s="3" t="str">
        <f>IF(D4515,VLOOKUP(A4515,des!B:Q,12,FALSE),"")</f>
        <v/>
      </c>
      <c r="I4515" s="3" t="b">
        <f t="shared" si="282"/>
        <v>0</v>
      </c>
      <c r="J4515" s="3" t="str">
        <f t="shared" si="283"/>
        <v/>
      </c>
    </row>
    <row r="4516" spans="1:10" x14ac:dyDescent="0.2">
      <c r="A4516" t="s">
        <v>16358</v>
      </c>
      <c r="B4516" t="s">
        <v>16359</v>
      </c>
      <c r="C4516" t="s">
        <v>16360</v>
      </c>
      <c r="D4516" s="3" t="b">
        <f>NOT(ISNA(VLOOKUP(A4516,des!B:B,1,FALSE)))</f>
        <v>0</v>
      </c>
      <c r="E4516" s="3" t="str">
        <f>IF(D4516,VLOOKUP(A4516,des!B:Q,11,FALSE),"")</f>
        <v/>
      </c>
      <c r="F4516" s="3" t="b">
        <f t="shared" si="280"/>
        <v>0</v>
      </c>
      <c r="G4516" s="3" t="str">
        <f t="shared" si="281"/>
        <v/>
      </c>
      <c r="H4516" s="3" t="str">
        <f>IF(D4516,VLOOKUP(A4516,des!B:Q,12,FALSE),"")</f>
        <v/>
      </c>
      <c r="I4516" s="3" t="b">
        <f t="shared" si="282"/>
        <v>0</v>
      </c>
      <c r="J4516" s="3" t="str">
        <f t="shared" si="283"/>
        <v/>
      </c>
    </row>
    <row r="4517" spans="1:10" x14ac:dyDescent="0.2">
      <c r="A4517" t="s">
        <v>16361</v>
      </c>
      <c r="B4517" t="s">
        <v>16362</v>
      </c>
      <c r="C4517" t="s">
        <v>16363</v>
      </c>
      <c r="D4517" s="3" t="b">
        <f>NOT(ISNA(VLOOKUP(A4517,des!B:B,1,FALSE)))</f>
        <v>0</v>
      </c>
      <c r="E4517" s="3" t="str">
        <f>IF(D4517,VLOOKUP(A4517,des!B:Q,11,FALSE),"")</f>
        <v/>
      </c>
      <c r="F4517" s="3" t="b">
        <f t="shared" si="280"/>
        <v>0</v>
      </c>
      <c r="G4517" s="3" t="str">
        <f t="shared" si="281"/>
        <v/>
      </c>
      <c r="H4517" s="3" t="str">
        <f>IF(D4517,VLOOKUP(A4517,des!B:Q,12,FALSE),"")</f>
        <v/>
      </c>
      <c r="I4517" s="3" t="b">
        <f t="shared" si="282"/>
        <v>0</v>
      </c>
      <c r="J4517" s="3" t="str">
        <f t="shared" si="283"/>
        <v/>
      </c>
    </row>
    <row r="4518" spans="1:10" x14ac:dyDescent="0.2">
      <c r="A4518" t="s">
        <v>16364</v>
      </c>
      <c r="B4518" t="s">
        <v>16365</v>
      </c>
      <c r="C4518" t="s">
        <v>16366</v>
      </c>
      <c r="D4518" s="3" t="b">
        <f>NOT(ISNA(VLOOKUP(A4518,des!B:B,1,FALSE)))</f>
        <v>0</v>
      </c>
      <c r="E4518" s="3" t="str">
        <f>IF(D4518,VLOOKUP(A4518,des!B:Q,11,FALSE),"")</f>
        <v/>
      </c>
      <c r="F4518" s="3" t="b">
        <f t="shared" si="280"/>
        <v>0</v>
      </c>
      <c r="G4518" s="3" t="str">
        <f t="shared" si="281"/>
        <v/>
      </c>
      <c r="H4518" s="3" t="str">
        <f>IF(D4518,VLOOKUP(A4518,des!B:Q,12,FALSE),"")</f>
        <v/>
      </c>
      <c r="I4518" s="3" t="b">
        <f t="shared" si="282"/>
        <v>0</v>
      </c>
      <c r="J4518" s="3" t="str">
        <f t="shared" si="283"/>
        <v/>
      </c>
    </row>
    <row r="4519" spans="1:10" x14ac:dyDescent="0.2">
      <c r="A4519" t="s">
        <v>16367</v>
      </c>
      <c r="B4519" t="s">
        <v>16368</v>
      </c>
      <c r="C4519" t="s">
        <v>16369</v>
      </c>
      <c r="D4519" s="3" t="b">
        <f>NOT(ISNA(VLOOKUP(A4519,des!B:B,1,FALSE)))</f>
        <v>0</v>
      </c>
      <c r="E4519" s="3" t="str">
        <f>IF(D4519,VLOOKUP(A4519,des!B:Q,11,FALSE),"")</f>
        <v/>
      </c>
      <c r="F4519" s="3" t="b">
        <f t="shared" si="280"/>
        <v>0</v>
      </c>
      <c r="G4519" s="3" t="str">
        <f t="shared" si="281"/>
        <v/>
      </c>
      <c r="H4519" s="3" t="str">
        <f>IF(D4519,VLOOKUP(A4519,des!B:Q,12,FALSE),"")</f>
        <v/>
      </c>
      <c r="I4519" s="3" t="b">
        <f t="shared" si="282"/>
        <v>0</v>
      </c>
      <c r="J4519" s="3" t="str">
        <f t="shared" si="283"/>
        <v/>
      </c>
    </row>
    <row r="4520" spans="1:10" x14ac:dyDescent="0.2">
      <c r="A4520" t="s">
        <v>16370</v>
      </c>
      <c r="B4520" t="s">
        <v>16371</v>
      </c>
      <c r="C4520" t="s">
        <v>16372</v>
      </c>
      <c r="D4520" s="3" t="b">
        <f>NOT(ISNA(VLOOKUP(A4520,des!B:B,1,FALSE)))</f>
        <v>0</v>
      </c>
      <c r="E4520" s="3" t="str">
        <f>IF(D4520,VLOOKUP(A4520,des!B:Q,11,FALSE),"")</f>
        <v/>
      </c>
      <c r="F4520" s="3" t="b">
        <f t="shared" si="280"/>
        <v>0</v>
      </c>
      <c r="G4520" s="3" t="str">
        <f t="shared" si="281"/>
        <v/>
      </c>
      <c r="H4520" s="3" t="str">
        <f>IF(D4520,VLOOKUP(A4520,des!B:Q,12,FALSE),"")</f>
        <v/>
      </c>
      <c r="I4520" s="3" t="b">
        <f t="shared" si="282"/>
        <v>0</v>
      </c>
      <c r="J4520" s="3" t="str">
        <f t="shared" si="283"/>
        <v/>
      </c>
    </row>
    <row r="4521" spans="1:10" x14ac:dyDescent="0.2">
      <c r="A4521" t="s">
        <v>16373</v>
      </c>
      <c r="B4521" t="s">
        <v>16374</v>
      </c>
      <c r="C4521" t="s">
        <v>16375</v>
      </c>
      <c r="D4521" s="3" t="b">
        <f>NOT(ISNA(VLOOKUP(A4521,des!B:B,1,FALSE)))</f>
        <v>0</v>
      </c>
      <c r="E4521" s="3" t="str">
        <f>IF(D4521,VLOOKUP(A4521,des!B:Q,11,FALSE),"")</f>
        <v/>
      </c>
      <c r="F4521" s="3" t="b">
        <f t="shared" si="280"/>
        <v>0</v>
      </c>
      <c r="G4521" s="3" t="str">
        <f t="shared" si="281"/>
        <v/>
      </c>
      <c r="H4521" s="3" t="str">
        <f>IF(D4521,VLOOKUP(A4521,des!B:Q,12,FALSE),"")</f>
        <v/>
      </c>
      <c r="I4521" s="3" t="b">
        <f t="shared" si="282"/>
        <v>0</v>
      </c>
      <c r="J4521" s="3" t="str">
        <f t="shared" si="283"/>
        <v/>
      </c>
    </row>
    <row r="4522" spans="1:10" x14ac:dyDescent="0.2">
      <c r="A4522" t="s">
        <v>16376</v>
      </c>
      <c r="B4522" t="s">
        <v>16377</v>
      </c>
      <c r="C4522" t="s">
        <v>16378</v>
      </c>
      <c r="D4522" s="3" t="b">
        <f>NOT(ISNA(VLOOKUP(A4522,des!B:B,1,FALSE)))</f>
        <v>0</v>
      </c>
      <c r="E4522" s="3" t="str">
        <f>IF(D4522,VLOOKUP(A4522,des!B:Q,11,FALSE),"")</f>
        <v/>
      </c>
      <c r="F4522" s="3" t="b">
        <f t="shared" si="280"/>
        <v>0</v>
      </c>
      <c r="G4522" s="3" t="str">
        <f t="shared" si="281"/>
        <v/>
      </c>
      <c r="H4522" s="3" t="str">
        <f>IF(D4522,VLOOKUP(A4522,des!B:Q,12,FALSE),"")</f>
        <v/>
      </c>
      <c r="I4522" s="3" t="b">
        <f t="shared" si="282"/>
        <v>0</v>
      </c>
      <c r="J4522" s="3" t="str">
        <f t="shared" si="283"/>
        <v/>
      </c>
    </row>
    <row r="4523" spans="1:10" x14ac:dyDescent="0.2">
      <c r="A4523" t="s">
        <v>16379</v>
      </c>
      <c r="B4523" t="s">
        <v>16380</v>
      </c>
      <c r="C4523" t="s">
        <v>16381</v>
      </c>
      <c r="D4523" s="3" t="b">
        <f>NOT(ISNA(VLOOKUP(A4523,des!B:B,1,FALSE)))</f>
        <v>0</v>
      </c>
      <c r="E4523" s="3" t="str">
        <f>IF(D4523,VLOOKUP(A4523,des!B:Q,11,FALSE),"")</f>
        <v/>
      </c>
      <c r="F4523" s="3" t="b">
        <f t="shared" si="280"/>
        <v>0</v>
      </c>
      <c r="G4523" s="3" t="str">
        <f t="shared" si="281"/>
        <v/>
      </c>
      <c r="H4523" s="3" t="str">
        <f>IF(D4523,VLOOKUP(A4523,des!B:Q,12,FALSE),"")</f>
        <v/>
      </c>
      <c r="I4523" s="3" t="b">
        <f t="shared" si="282"/>
        <v>0</v>
      </c>
      <c r="J4523" s="3" t="str">
        <f t="shared" si="283"/>
        <v/>
      </c>
    </row>
    <row r="4524" spans="1:10" x14ac:dyDescent="0.2">
      <c r="A4524" t="s">
        <v>16382</v>
      </c>
      <c r="B4524" t="s">
        <v>16383</v>
      </c>
      <c r="C4524" t="s">
        <v>16384</v>
      </c>
      <c r="D4524" s="3" t="b">
        <f>NOT(ISNA(VLOOKUP(A4524,des!B:B,1,FALSE)))</f>
        <v>0</v>
      </c>
      <c r="E4524" s="3" t="str">
        <f>IF(D4524,VLOOKUP(A4524,des!B:Q,11,FALSE),"")</f>
        <v/>
      </c>
      <c r="F4524" s="3" t="b">
        <f t="shared" si="280"/>
        <v>0</v>
      </c>
      <c r="G4524" s="3" t="str">
        <f t="shared" si="281"/>
        <v/>
      </c>
      <c r="H4524" s="3" t="str">
        <f>IF(D4524,VLOOKUP(A4524,des!B:Q,12,FALSE),"")</f>
        <v/>
      </c>
      <c r="I4524" s="3" t="b">
        <f t="shared" si="282"/>
        <v>0</v>
      </c>
      <c r="J4524" s="3" t="str">
        <f t="shared" si="283"/>
        <v/>
      </c>
    </row>
    <row r="4525" spans="1:10" x14ac:dyDescent="0.2">
      <c r="A4525" t="s">
        <v>16385</v>
      </c>
      <c r="B4525" t="s">
        <v>16386</v>
      </c>
      <c r="C4525" t="s">
        <v>16387</v>
      </c>
      <c r="D4525" s="3" t="b">
        <f>NOT(ISNA(VLOOKUP(A4525,des!B:B,1,FALSE)))</f>
        <v>0</v>
      </c>
      <c r="E4525" s="3" t="str">
        <f>IF(D4525,VLOOKUP(A4525,des!B:Q,11,FALSE),"")</f>
        <v/>
      </c>
      <c r="F4525" s="3" t="b">
        <f t="shared" si="280"/>
        <v>0</v>
      </c>
      <c r="G4525" s="3" t="str">
        <f t="shared" si="281"/>
        <v/>
      </c>
      <c r="H4525" s="3" t="str">
        <f>IF(D4525,VLOOKUP(A4525,des!B:Q,12,FALSE),"")</f>
        <v/>
      </c>
      <c r="I4525" s="3" t="b">
        <f t="shared" si="282"/>
        <v>0</v>
      </c>
      <c r="J4525" s="3" t="str">
        <f t="shared" si="283"/>
        <v/>
      </c>
    </row>
    <row r="4526" spans="1:10" x14ac:dyDescent="0.2">
      <c r="A4526" t="s">
        <v>16388</v>
      </c>
      <c r="B4526" t="s">
        <v>16389</v>
      </c>
      <c r="C4526" t="s">
        <v>16390</v>
      </c>
      <c r="D4526" s="3" t="b">
        <f>NOT(ISNA(VLOOKUP(A4526,des!B:B,1,FALSE)))</f>
        <v>0</v>
      </c>
      <c r="E4526" s="3" t="str">
        <f>IF(D4526,VLOOKUP(A4526,des!B:Q,11,FALSE),"")</f>
        <v/>
      </c>
      <c r="F4526" s="3" t="b">
        <f t="shared" si="280"/>
        <v>0</v>
      </c>
      <c r="G4526" s="3" t="str">
        <f t="shared" si="281"/>
        <v/>
      </c>
      <c r="H4526" s="3" t="str">
        <f>IF(D4526,VLOOKUP(A4526,des!B:Q,12,FALSE),"")</f>
        <v/>
      </c>
      <c r="I4526" s="3" t="b">
        <f t="shared" si="282"/>
        <v>0</v>
      </c>
      <c r="J4526" s="3" t="str">
        <f t="shared" si="283"/>
        <v/>
      </c>
    </row>
    <row r="4527" spans="1:10" x14ac:dyDescent="0.2">
      <c r="A4527" t="s">
        <v>16391</v>
      </c>
      <c r="B4527" t="s">
        <v>16392</v>
      </c>
      <c r="C4527" t="s">
        <v>16393</v>
      </c>
      <c r="D4527" s="3" t="b">
        <f>NOT(ISNA(VLOOKUP(A4527,des!B:B,1,FALSE)))</f>
        <v>0</v>
      </c>
      <c r="E4527" s="3" t="str">
        <f>IF(D4527,VLOOKUP(A4527,des!B:Q,11,FALSE),"")</f>
        <v/>
      </c>
      <c r="F4527" s="3" t="b">
        <f t="shared" si="280"/>
        <v>0</v>
      </c>
      <c r="G4527" s="3" t="str">
        <f t="shared" si="281"/>
        <v/>
      </c>
      <c r="H4527" s="3" t="str">
        <f>IF(D4527,VLOOKUP(A4527,des!B:Q,12,FALSE),"")</f>
        <v/>
      </c>
      <c r="I4527" s="3" t="b">
        <f t="shared" si="282"/>
        <v>0</v>
      </c>
      <c r="J4527" s="3" t="str">
        <f t="shared" si="283"/>
        <v/>
      </c>
    </row>
    <row r="4528" spans="1:10" x14ac:dyDescent="0.2">
      <c r="A4528" t="s">
        <v>16394</v>
      </c>
      <c r="B4528" t="s">
        <v>16395</v>
      </c>
      <c r="C4528" t="s">
        <v>16396</v>
      </c>
      <c r="D4528" s="3" t="b">
        <f>NOT(ISNA(VLOOKUP(A4528,des!B:B,1,FALSE)))</f>
        <v>0</v>
      </c>
      <c r="E4528" s="3" t="str">
        <f>IF(D4528,VLOOKUP(A4528,des!B:Q,11,FALSE),"")</f>
        <v/>
      </c>
      <c r="F4528" s="3" t="b">
        <f t="shared" si="280"/>
        <v>0</v>
      </c>
      <c r="G4528" s="3" t="str">
        <f t="shared" si="281"/>
        <v/>
      </c>
      <c r="H4528" s="3" t="str">
        <f>IF(D4528,VLOOKUP(A4528,des!B:Q,12,FALSE),"")</f>
        <v/>
      </c>
      <c r="I4528" s="3" t="b">
        <f t="shared" si="282"/>
        <v>0</v>
      </c>
      <c r="J4528" s="3" t="str">
        <f t="shared" si="283"/>
        <v/>
      </c>
    </row>
    <row r="4529" spans="1:10" x14ac:dyDescent="0.2">
      <c r="A4529" t="s">
        <v>16397</v>
      </c>
      <c r="B4529" t="s">
        <v>16398</v>
      </c>
      <c r="C4529" t="s">
        <v>16399</v>
      </c>
      <c r="D4529" s="3" t="b">
        <f>NOT(ISNA(VLOOKUP(A4529,des!B:B,1,FALSE)))</f>
        <v>0</v>
      </c>
      <c r="E4529" s="3" t="str">
        <f>IF(D4529,VLOOKUP(A4529,des!B:Q,11,FALSE),"")</f>
        <v/>
      </c>
      <c r="F4529" s="3" t="b">
        <f t="shared" si="280"/>
        <v>0</v>
      </c>
      <c r="G4529" s="3" t="str">
        <f t="shared" si="281"/>
        <v/>
      </c>
      <c r="H4529" s="3" t="str">
        <f>IF(D4529,VLOOKUP(A4529,des!B:Q,12,FALSE),"")</f>
        <v/>
      </c>
      <c r="I4529" s="3" t="b">
        <f t="shared" si="282"/>
        <v>0</v>
      </c>
      <c r="J4529" s="3" t="str">
        <f t="shared" si="283"/>
        <v/>
      </c>
    </row>
    <row r="4530" spans="1:10" x14ac:dyDescent="0.2">
      <c r="A4530" t="s">
        <v>16400</v>
      </c>
      <c r="B4530" t="s">
        <v>16401</v>
      </c>
      <c r="C4530" t="s">
        <v>16402</v>
      </c>
      <c r="D4530" s="3" t="b">
        <f>NOT(ISNA(VLOOKUP(A4530,des!B:B,1,FALSE)))</f>
        <v>0</v>
      </c>
      <c r="E4530" s="3" t="str">
        <f>IF(D4530,VLOOKUP(A4530,des!B:Q,11,FALSE),"")</f>
        <v/>
      </c>
      <c r="F4530" s="3" t="b">
        <f t="shared" si="280"/>
        <v>0</v>
      </c>
      <c r="G4530" s="3" t="str">
        <f t="shared" si="281"/>
        <v/>
      </c>
      <c r="H4530" s="3" t="str">
        <f>IF(D4530,VLOOKUP(A4530,des!B:Q,12,FALSE),"")</f>
        <v/>
      </c>
      <c r="I4530" s="3" t="b">
        <f t="shared" si="282"/>
        <v>0</v>
      </c>
      <c r="J4530" s="3" t="str">
        <f t="shared" si="283"/>
        <v/>
      </c>
    </row>
    <row r="4531" spans="1:10" x14ac:dyDescent="0.2">
      <c r="A4531" t="s">
        <v>16403</v>
      </c>
      <c r="B4531" t="s">
        <v>16404</v>
      </c>
      <c r="C4531" t="s">
        <v>16405</v>
      </c>
      <c r="D4531" s="3" t="b">
        <f>NOT(ISNA(VLOOKUP(A4531,des!B:B,1,FALSE)))</f>
        <v>0</v>
      </c>
      <c r="E4531" s="3" t="str">
        <f>IF(D4531,VLOOKUP(A4531,des!B:Q,11,FALSE),"")</f>
        <v/>
      </c>
      <c r="F4531" s="3" t="b">
        <f t="shared" si="280"/>
        <v>0</v>
      </c>
      <c r="G4531" s="3" t="str">
        <f t="shared" si="281"/>
        <v/>
      </c>
      <c r="H4531" s="3" t="str">
        <f>IF(D4531,VLOOKUP(A4531,des!B:Q,12,FALSE),"")</f>
        <v/>
      </c>
      <c r="I4531" s="3" t="b">
        <f t="shared" si="282"/>
        <v>0</v>
      </c>
      <c r="J4531" s="3" t="str">
        <f t="shared" si="283"/>
        <v/>
      </c>
    </row>
    <row r="4532" spans="1:10" x14ac:dyDescent="0.2">
      <c r="A4532" t="s">
        <v>16406</v>
      </c>
      <c r="B4532" t="s">
        <v>16407</v>
      </c>
      <c r="C4532" t="s">
        <v>16408</v>
      </c>
      <c r="D4532" s="3" t="b">
        <f>NOT(ISNA(VLOOKUP(A4532,des!B:B,1,FALSE)))</f>
        <v>0</v>
      </c>
      <c r="E4532" s="3" t="str">
        <f>IF(D4532,VLOOKUP(A4532,des!B:Q,11,FALSE),"")</f>
        <v/>
      </c>
      <c r="F4532" s="3" t="b">
        <f t="shared" si="280"/>
        <v>0</v>
      </c>
      <c r="G4532" s="3" t="str">
        <f t="shared" si="281"/>
        <v/>
      </c>
      <c r="H4532" s="3" t="str">
        <f>IF(D4532,VLOOKUP(A4532,des!B:Q,12,FALSE),"")</f>
        <v/>
      </c>
      <c r="I4532" s="3" t="b">
        <f t="shared" si="282"/>
        <v>0</v>
      </c>
      <c r="J4532" s="3" t="str">
        <f t="shared" si="283"/>
        <v/>
      </c>
    </row>
    <row r="4533" spans="1:10" x14ac:dyDescent="0.2">
      <c r="A4533" t="s">
        <v>16409</v>
      </c>
      <c r="B4533" t="s">
        <v>16410</v>
      </c>
      <c r="C4533" t="s">
        <v>16411</v>
      </c>
      <c r="D4533" s="3" t="b">
        <f>NOT(ISNA(VLOOKUP(A4533,des!B:B,1,FALSE)))</f>
        <v>0</v>
      </c>
      <c r="E4533" s="3" t="str">
        <f>IF(D4533,VLOOKUP(A4533,des!B:Q,11,FALSE),"")</f>
        <v/>
      </c>
      <c r="F4533" s="3" t="b">
        <f t="shared" si="280"/>
        <v>0</v>
      </c>
      <c r="G4533" s="3" t="str">
        <f t="shared" si="281"/>
        <v/>
      </c>
      <c r="H4533" s="3" t="str">
        <f>IF(D4533,VLOOKUP(A4533,des!B:Q,12,FALSE),"")</f>
        <v/>
      </c>
      <c r="I4533" s="3" t="b">
        <f t="shared" si="282"/>
        <v>0</v>
      </c>
      <c r="J4533" s="3" t="str">
        <f t="shared" si="283"/>
        <v/>
      </c>
    </row>
    <row r="4534" spans="1:10" x14ac:dyDescent="0.2">
      <c r="A4534" t="s">
        <v>16412</v>
      </c>
      <c r="B4534" t="s">
        <v>16413</v>
      </c>
      <c r="C4534" t="s">
        <v>16414</v>
      </c>
      <c r="D4534" s="3" t="b">
        <f>NOT(ISNA(VLOOKUP(A4534,des!B:B,1,FALSE)))</f>
        <v>0</v>
      </c>
      <c r="E4534" s="3" t="str">
        <f>IF(D4534,VLOOKUP(A4534,des!B:Q,11,FALSE),"")</f>
        <v/>
      </c>
      <c r="F4534" s="3" t="b">
        <f t="shared" si="280"/>
        <v>0</v>
      </c>
      <c r="G4534" s="3" t="str">
        <f t="shared" si="281"/>
        <v/>
      </c>
      <c r="H4534" s="3" t="str">
        <f>IF(D4534,VLOOKUP(A4534,des!B:Q,12,FALSE),"")</f>
        <v/>
      </c>
      <c r="I4534" s="3" t="b">
        <f t="shared" si="282"/>
        <v>0</v>
      </c>
      <c r="J4534" s="3" t="str">
        <f t="shared" si="283"/>
        <v/>
      </c>
    </row>
    <row r="4535" spans="1:10" x14ac:dyDescent="0.2">
      <c r="A4535" t="s">
        <v>16415</v>
      </c>
      <c r="B4535" t="s">
        <v>16416</v>
      </c>
      <c r="C4535" t="s">
        <v>16417</v>
      </c>
      <c r="D4535" s="3" t="b">
        <f>NOT(ISNA(VLOOKUP(A4535,des!B:B,1,FALSE)))</f>
        <v>0</v>
      </c>
      <c r="E4535" s="3" t="str">
        <f>IF(D4535,VLOOKUP(A4535,des!B:Q,11,FALSE),"")</f>
        <v/>
      </c>
      <c r="F4535" s="3" t="b">
        <f t="shared" si="280"/>
        <v>0</v>
      </c>
      <c r="G4535" s="3" t="str">
        <f t="shared" si="281"/>
        <v/>
      </c>
      <c r="H4535" s="3" t="str">
        <f>IF(D4535,VLOOKUP(A4535,des!B:Q,12,FALSE),"")</f>
        <v/>
      </c>
      <c r="I4535" s="3" t="b">
        <f t="shared" si="282"/>
        <v>0</v>
      </c>
      <c r="J4535" s="3" t="str">
        <f t="shared" si="283"/>
        <v/>
      </c>
    </row>
    <row r="4536" spans="1:10" x14ac:dyDescent="0.2">
      <c r="A4536" t="s">
        <v>16418</v>
      </c>
      <c r="B4536" t="s">
        <v>16419</v>
      </c>
      <c r="C4536" t="s">
        <v>16420</v>
      </c>
      <c r="D4536" s="3" t="b">
        <f>NOT(ISNA(VLOOKUP(A4536,des!B:B,1,FALSE)))</f>
        <v>0</v>
      </c>
      <c r="E4536" s="3" t="str">
        <f>IF(D4536,VLOOKUP(A4536,des!B:Q,11,FALSE),"")</f>
        <v/>
      </c>
      <c r="F4536" s="3" t="b">
        <f t="shared" si="280"/>
        <v>0</v>
      </c>
      <c r="G4536" s="3" t="str">
        <f t="shared" si="281"/>
        <v/>
      </c>
      <c r="H4536" s="3" t="str">
        <f>IF(D4536,VLOOKUP(A4536,des!B:Q,12,FALSE),"")</f>
        <v/>
      </c>
      <c r="I4536" s="3" t="b">
        <f t="shared" si="282"/>
        <v>0</v>
      </c>
      <c r="J4536" s="3" t="str">
        <f t="shared" si="283"/>
        <v/>
      </c>
    </row>
    <row r="4537" spans="1:10" x14ac:dyDescent="0.2">
      <c r="A4537" t="s">
        <v>16421</v>
      </c>
      <c r="B4537" t="s">
        <v>16422</v>
      </c>
      <c r="C4537" t="s">
        <v>16423</v>
      </c>
      <c r="D4537" s="3" t="b">
        <f>NOT(ISNA(VLOOKUP(A4537,des!B:B,1,FALSE)))</f>
        <v>0</v>
      </c>
      <c r="E4537" s="3" t="str">
        <f>IF(D4537,VLOOKUP(A4537,des!B:Q,11,FALSE),"")</f>
        <v/>
      </c>
      <c r="F4537" s="3" t="b">
        <f t="shared" si="280"/>
        <v>0</v>
      </c>
      <c r="G4537" s="3" t="str">
        <f t="shared" si="281"/>
        <v/>
      </c>
      <c r="H4537" s="3" t="str">
        <f>IF(D4537,VLOOKUP(A4537,des!B:Q,12,FALSE),"")</f>
        <v/>
      </c>
      <c r="I4537" s="3" t="b">
        <f t="shared" si="282"/>
        <v>0</v>
      </c>
      <c r="J4537" s="3" t="str">
        <f t="shared" si="283"/>
        <v/>
      </c>
    </row>
    <row r="4538" spans="1:10" x14ac:dyDescent="0.2">
      <c r="A4538" t="s">
        <v>16424</v>
      </c>
      <c r="B4538" t="s">
        <v>16425</v>
      </c>
      <c r="C4538" t="s">
        <v>16426</v>
      </c>
      <c r="D4538" s="3" t="b">
        <f>NOT(ISNA(VLOOKUP(A4538,des!B:B,1,FALSE)))</f>
        <v>0</v>
      </c>
      <c r="E4538" s="3" t="str">
        <f>IF(D4538,VLOOKUP(A4538,des!B:Q,11,FALSE),"")</f>
        <v/>
      </c>
      <c r="F4538" s="3" t="b">
        <f t="shared" si="280"/>
        <v>0</v>
      </c>
      <c r="G4538" s="3" t="str">
        <f t="shared" si="281"/>
        <v/>
      </c>
      <c r="H4538" s="3" t="str">
        <f>IF(D4538,VLOOKUP(A4538,des!B:Q,12,FALSE),"")</f>
        <v/>
      </c>
      <c r="I4538" s="3" t="b">
        <f t="shared" si="282"/>
        <v>0</v>
      </c>
      <c r="J4538" s="3" t="str">
        <f t="shared" si="283"/>
        <v/>
      </c>
    </row>
    <row r="4539" spans="1:10" x14ac:dyDescent="0.2">
      <c r="A4539" t="s">
        <v>16427</v>
      </c>
      <c r="B4539" t="s">
        <v>16428</v>
      </c>
      <c r="C4539" t="s">
        <v>16429</v>
      </c>
      <c r="D4539" s="3" t="b">
        <f>NOT(ISNA(VLOOKUP(A4539,des!B:B,1,FALSE)))</f>
        <v>0</v>
      </c>
      <c r="E4539" s="3" t="str">
        <f>IF(D4539,VLOOKUP(A4539,des!B:Q,11,FALSE),"")</f>
        <v/>
      </c>
      <c r="F4539" s="3" t="b">
        <f t="shared" si="280"/>
        <v>0</v>
      </c>
      <c r="G4539" s="3" t="str">
        <f t="shared" si="281"/>
        <v/>
      </c>
      <c r="H4539" s="3" t="str">
        <f>IF(D4539,VLOOKUP(A4539,des!B:Q,12,FALSE),"")</f>
        <v/>
      </c>
      <c r="I4539" s="3" t="b">
        <f t="shared" si="282"/>
        <v>0</v>
      </c>
      <c r="J4539" s="3" t="str">
        <f t="shared" si="283"/>
        <v/>
      </c>
    </row>
    <row r="4540" spans="1:10" x14ac:dyDescent="0.2">
      <c r="A4540" t="s">
        <v>16430</v>
      </c>
      <c r="B4540" t="s">
        <v>16431</v>
      </c>
      <c r="C4540" t="s">
        <v>16432</v>
      </c>
      <c r="D4540" s="3" t="b">
        <f>NOT(ISNA(VLOOKUP(A4540,des!B:B,1,FALSE)))</f>
        <v>0</v>
      </c>
      <c r="E4540" s="3" t="str">
        <f>IF(D4540,VLOOKUP(A4540,des!B:Q,11,FALSE),"")</f>
        <v/>
      </c>
      <c r="F4540" s="3" t="b">
        <f t="shared" si="280"/>
        <v>0</v>
      </c>
      <c r="G4540" s="3" t="str">
        <f t="shared" si="281"/>
        <v/>
      </c>
      <c r="H4540" s="3" t="str">
        <f>IF(D4540,VLOOKUP(A4540,des!B:Q,12,FALSE),"")</f>
        <v/>
      </c>
      <c r="I4540" s="3" t="b">
        <f t="shared" si="282"/>
        <v>0</v>
      </c>
      <c r="J4540" s="3" t="str">
        <f t="shared" si="283"/>
        <v/>
      </c>
    </row>
    <row r="4541" spans="1:10" x14ac:dyDescent="0.2">
      <c r="A4541" t="s">
        <v>16433</v>
      </c>
      <c r="B4541" t="s">
        <v>16434</v>
      </c>
      <c r="C4541" t="s">
        <v>16435</v>
      </c>
      <c r="D4541" s="3" t="b">
        <f>NOT(ISNA(VLOOKUP(A4541,des!B:B,1,FALSE)))</f>
        <v>0</v>
      </c>
      <c r="E4541" s="3" t="str">
        <f>IF(D4541,VLOOKUP(A4541,des!B:Q,11,FALSE),"")</f>
        <v/>
      </c>
      <c r="F4541" s="3" t="b">
        <f t="shared" si="280"/>
        <v>0</v>
      </c>
      <c r="G4541" s="3" t="str">
        <f t="shared" si="281"/>
        <v/>
      </c>
      <c r="H4541" s="3" t="str">
        <f>IF(D4541,VLOOKUP(A4541,des!B:Q,12,FALSE),"")</f>
        <v/>
      </c>
      <c r="I4541" s="3" t="b">
        <f t="shared" si="282"/>
        <v>0</v>
      </c>
      <c r="J4541" s="3" t="str">
        <f t="shared" si="283"/>
        <v/>
      </c>
    </row>
    <row r="4542" spans="1:10" x14ac:dyDescent="0.2">
      <c r="A4542" t="s">
        <v>16436</v>
      </c>
      <c r="B4542" t="s">
        <v>16437</v>
      </c>
      <c r="C4542" t="s">
        <v>16438</v>
      </c>
      <c r="D4542" s="3" t="b">
        <f>NOT(ISNA(VLOOKUP(A4542,des!B:B,1,FALSE)))</f>
        <v>0</v>
      </c>
      <c r="E4542" s="3" t="str">
        <f>IF(D4542,VLOOKUP(A4542,des!B:Q,11,FALSE),"")</f>
        <v/>
      </c>
      <c r="F4542" s="3" t="b">
        <f t="shared" si="280"/>
        <v>0</v>
      </c>
      <c r="G4542" s="3" t="str">
        <f t="shared" si="281"/>
        <v/>
      </c>
      <c r="H4542" s="3" t="str">
        <f>IF(D4542,VLOOKUP(A4542,des!B:Q,12,FALSE),"")</f>
        <v/>
      </c>
      <c r="I4542" s="3" t="b">
        <f t="shared" si="282"/>
        <v>0</v>
      </c>
      <c r="J4542" s="3" t="str">
        <f t="shared" si="283"/>
        <v/>
      </c>
    </row>
    <row r="4543" spans="1:10" x14ac:dyDescent="0.2">
      <c r="A4543" t="s">
        <v>16439</v>
      </c>
      <c r="B4543" t="s">
        <v>16440</v>
      </c>
      <c r="C4543" t="s">
        <v>16441</v>
      </c>
      <c r="D4543" s="3" t="b">
        <f>NOT(ISNA(VLOOKUP(A4543,des!B:B,1,FALSE)))</f>
        <v>0</v>
      </c>
      <c r="E4543" s="3" t="str">
        <f>IF(D4543,VLOOKUP(A4543,des!B:Q,11,FALSE),"")</f>
        <v/>
      </c>
      <c r="F4543" s="3" t="b">
        <f t="shared" si="280"/>
        <v>0</v>
      </c>
      <c r="G4543" s="3" t="str">
        <f t="shared" si="281"/>
        <v/>
      </c>
      <c r="H4543" s="3" t="str">
        <f>IF(D4543,VLOOKUP(A4543,des!B:Q,12,FALSE),"")</f>
        <v/>
      </c>
      <c r="I4543" s="3" t="b">
        <f t="shared" si="282"/>
        <v>0</v>
      </c>
      <c r="J4543" s="3" t="str">
        <f t="shared" si="283"/>
        <v/>
      </c>
    </row>
    <row r="4544" spans="1:10" x14ac:dyDescent="0.2">
      <c r="A4544" t="s">
        <v>16442</v>
      </c>
      <c r="B4544" t="s">
        <v>16443</v>
      </c>
      <c r="C4544" t="s">
        <v>16444</v>
      </c>
      <c r="D4544" s="3" t="b">
        <f>NOT(ISNA(VLOOKUP(A4544,des!B:B,1,FALSE)))</f>
        <v>0</v>
      </c>
      <c r="E4544" s="3" t="str">
        <f>IF(D4544,VLOOKUP(A4544,des!B:Q,11,FALSE),"")</f>
        <v/>
      </c>
      <c r="F4544" s="3" t="b">
        <f t="shared" si="280"/>
        <v>0</v>
      </c>
      <c r="G4544" s="3" t="str">
        <f t="shared" si="281"/>
        <v/>
      </c>
      <c r="H4544" s="3" t="str">
        <f>IF(D4544,VLOOKUP(A4544,des!B:Q,12,FALSE),"")</f>
        <v/>
      </c>
      <c r="I4544" s="3" t="b">
        <f t="shared" si="282"/>
        <v>0</v>
      </c>
      <c r="J4544" s="3" t="str">
        <f t="shared" si="283"/>
        <v/>
      </c>
    </row>
    <row r="4545" spans="1:10" x14ac:dyDescent="0.2">
      <c r="A4545" t="s">
        <v>16445</v>
      </c>
      <c r="B4545" t="s">
        <v>16446</v>
      </c>
      <c r="C4545" t="s">
        <v>16447</v>
      </c>
      <c r="D4545" s="3" t="b">
        <f>NOT(ISNA(VLOOKUP(A4545,des!B:B,1,FALSE)))</f>
        <v>0</v>
      </c>
      <c r="E4545" s="3" t="str">
        <f>IF(D4545,VLOOKUP(A4545,des!B:Q,11,FALSE),"")</f>
        <v/>
      </c>
      <c r="F4545" s="3" t="b">
        <f t="shared" si="280"/>
        <v>0</v>
      </c>
      <c r="G4545" s="3" t="str">
        <f t="shared" si="281"/>
        <v/>
      </c>
      <c r="H4545" s="3" t="str">
        <f>IF(D4545,VLOOKUP(A4545,des!B:Q,12,FALSE),"")</f>
        <v/>
      </c>
      <c r="I4545" s="3" t="b">
        <f t="shared" si="282"/>
        <v>0</v>
      </c>
      <c r="J4545" s="3" t="str">
        <f t="shared" si="283"/>
        <v/>
      </c>
    </row>
    <row r="4546" spans="1:10" x14ac:dyDescent="0.2">
      <c r="A4546" t="s">
        <v>16448</v>
      </c>
      <c r="B4546" t="s">
        <v>16449</v>
      </c>
      <c r="C4546" t="s">
        <v>16450</v>
      </c>
      <c r="D4546" s="3" t="b">
        <f>NOT(ISNA(VLOOKUP(A4546,des!B:B,1,FALSE)))</f>
        <v>0</v>
      </c>
      <c r="E4546" s="3" t="str">
        <f>IF(D4546,VLOOKUP(A4546,des!B:Q,11,FALSE),"")</f>
        <v/>
      </c>
      <c r="F4546" s="3" t="b">
        <f t="shared" si="280"/>
        <v>0</v>
      </c>
      <c r="G4546" s="3" t="str">
        <f t="shared" si="281"/>
        <v/>
      </c>
      <c r="H4546" s="3" t="str">
        <f>IF(D4546,VLOOKUP(A4546,des!B:Q,12,FALSE),"")</f>
        <v/>
      </c>
      <c r="I4546" s="3" t="b">
        <f t="shared" si="282"/>
        <v>0</v>
      </c>
      <c r="J4546" s="3" t="str">
        <f t="shared" si="283"/>
        <v/>
      </c>
    </row>
    <row r="4547" spans="1:10" x14ac:dyDescent="0.2">
      <c r="A4547" t="s">
        <v>16451</v>
      </c>
      <c r="B4547" t="s">
        <v>16452</v>
      </c>
      <c r="C4547" t="s">
        <v>16453</v>
      </c>
      <c r="D4547" s="3" t="b">
        <f>NOT(ISNA(VLOOKUP(A4547,des!B:B,1,FALSE)))</f>
        <v>0</v>
      </c>
      <c r="E4547" s="3" t="str">
        <f>IF(D4547,VLOOKUP(A4547,des!B:Q,11,FALSE),"")</f>
        <v/>
      </c>
      <c r="F4547" s="3" t="b">
        <f t="shared" si="280"/>
        <v>0</v>
      </c>
      <c r="G4547" s="3" t="str">
        <f t="shared" si="281"/>
        <v/>
      </c>
      <c r="H4547" s="3" t="str">
        <f>IF(D4547,VLOOKUP(A4547,des!B:Q,12,FALSE),"")</f>
        <v/>
      </c>
      <c r="I4547" s="3" t="b">
        <f t="shared" si="282"/>
        <v>0</v>
      </c>
      <c r="J4547" s="3" t="str">
        <f t="shared" si="283"/>
        <v/>
      </c>
    </row>
    <row r="4548" spans="1:10" x14ac:dyDescent="0.2">
      <c r="A4548" t="s">
        <v>16454</v>
      </c>
      <c r="B4548" t="s">
        <v>16455</v>
      </c>
      <c r="C4548" t="s">
        <v>16456</v>
      </c>
      <c r="D4548" s="3" t="b">
        <f>NOT(ISNA(VLOOKUP(A4548,des!B:B,1,FALSE)))</f>
        <v>0</v>
      </c>
      <c r="E4548" s="3" t="str">
        <f>IF(D4548,VLOOKUP(A4548,des!B:Q,11,FALSE),"")</f>
        <v/>
      </c>
      <c r="F4548" s="3" t="b">
        <f t="shared" si="280"/>
        <v>0</v>
      </c>
      <c r="G4548" s="3" t="str">
        <f t="shared" si="281"/>
        <v/>
      </c>
      <c r="H4548" s="3" t="str">
        <f>IF(D4548,VLOOKUP(A4548,des!B:Q,12,FALSE),"")</f>
        <v/>
      </c>
      <c r="I4548" s="3" t="b">
        <f t="shared" si="282"/>
        <v>0</v>
      </c>
      <c r="J4548" s="3" t="str">
        <f t="shared" si="283"/>
        <v/>
      </c>
    </row>
    <row r="4549" spans="1:10" x14ac:dyDescent="0.2">
      <c r="A4549" t="s">
        <v>16457</v>
      </c>
      <c r="B4549" t="s">
        <v>16458</v>
      </c>
      <c r="C4549" t="s">
        <v>16459</v>
      </c>
      <c r="D4549" s="3" t="b">
        <f>NOT(ISNA(VLOOKUP(A4549,des!B:B,1,FALSE)))</f>
        <v>0</v>
      </c>
      <c r="E4549" s="3" t="str">
        <f>IF(D4549,VLOOKUP(A4549,des!B:Q,11,FALSE),"")</f>
        <v/>
      </c>
      <c r="F4549" s="3" t="b">
        <f t="shared" ref="F4549:F4612" si="284">IF(D4549,IF(E4549&lt;&gt;B4549,TRUE,FALSE),FALSE)</f>
        <v>0</v>
      </c>
      <c r="G4549" s="3" t="str">
        <f t="shared" si="281"/>
        <v/>
      </c>
      <c r="H4549" s="3" t="str">
        <f>IF(D4549,VLOOKUP(A4549,des!B:Q,12,FALSE),"")</f>
        <v/>
      </c>
      <c r="I4549" s="3" t="b">
        <f t="shared" si="282"/>
        <v>0</v>
      </c>
      <c r="J4549" s="3" t="str">
        <f t="shared" si="283"/>
        <v/>
      </c>
    </row>
    <row r="4550" spans="1:10" x14ac:dyDescent="0.2">
      <c r="A4550" t="s">
        <v>16460</v>
      </c>
      <c r="B4550" t="s">
        <v>16461</v>
      </c>
      <c r="C4550" t="s">
        <v>16462</v>
      </c>
      <c r="D4550" s="3" t="b">
        <f>NOT(ISNA(VLOOKUP(A4550,des!B:B,1,FALSE)))</f>
        <v>0</v>
      </c>
      <c r="E4550" s="3" t="str">
        <f>IF(D4550,VLOOKUP(A4550,des!B:Q,11,FALSE),"")</f>
        <v/>
      </c>
      <c r="F4550" s="3" t="b">
        <f t="shared" si="284"/>
        <v>0</v>
      </c>
      <c r="G4550" s="3" t="str">
        <f t="shared" ref="G4550:G4613" si="285">IF(F4550,CONCATENATE($A$1,A4550,$B$1,E4550,$C$1),"")</f>
        <v/>
      </c>
      <c r="H4550" s="3" t="str">
        <f>IF(D4550,VLOOKUP(A4550,des!B:Q,12,FALSE),"")</f>
        <v/>
      </c>
      <c r="I4550" s="3" t="b">
        <f t="shared" ref="I4550:I4613" si="286">IF(D4550,IF(H4550&lt;&gt;C4550,TRUE,FALSE),FALSE)</f>
        <v>0</v>
      </c>
      <c r="J4550" s="3" t="str">
        <f t="shared" ref="J4550:J4613" si="287">IF(I4550,CONCATENATE($A$2,A4550,$B$2,H4550,$C$2),"")</f>
        <v/>
      </c>
    </row>
    <row r="4551" spans="1:10" x14ac:dyDescent="0.2">
      <c r="A4551" t="s">
        <v>16463</v>
      </c>
      <c r="B4551" t="s">
        <v>16464</v>
      </c>
      <c r="C4551" t="s">
        <v>16465</v>
      </c>
      <c r="D4551" s="3" t="b">
        <f>NOT(ISNA(VLOOKUP(A4551,des!B:B,1,FALSE)))</f>
        <v>0</v>
      </c>
      <c r="E4551" s="3" t="str">
        <f>IF(D4551,VLOOKUP(A4551,des!B:Q,11,FALSE),"")</f>
        <v/>
      </c>
      <c r="F4551" s="3" t="b">
        <f t="shared" si="284"/>
        <v>0</v>
      </c>
      <c r="G4551" s="3" t="str">
        <f t="shared" si="285"/>
        <v/>
      </c>
      <c r="H4551" s="3" t="str">
        <f>IF(D4551,VLOOKUP(A4551,des!B:Q,12,FALSE),"")</f>
        <v/>
      </c>
      <c r="I4551" s="3" t="b">
        <f t="shared" si="286"/>
        <v>0</v>
      </c>
      <c r="J4551" s="3" t="str">
        <f t="shared" si="287"/>
        <v/>
      </c>
    </row>
    <row r="4552" spans="1:10" x14ac:dyDescent="0.2">
      <c r="A4552" t="s">
        <v>16466</v>
      </c>
      <c r="B4552" t="s">
        <v>16467</v>
      </c>
      <c r="C4552" t="s">
        <v>16468</v>
      </c>
      <c r="D4552" s="3" t="b">
        <f>NOT(ISNA(VLOOKUP(A4552,des!B:B,1,FALSE)))</f>
        <v>0</v>
      </c>
      <c r="E4552" s="3" t="str">
        <f>IF(D4552,VLOOKUP(A4552,des!B:Q,11,FALSE),"")</f>
        <v/>
      </c>
      <c r="F4552" s="3" t="b">
        <f t="shared" si="284"/>
        <v>0</v>
      </c>
      <c r="G4552" s="3" t="str">
        <f t="shared" si="285"/>
        <v/>
      </c>
      <c r="H4552" s="3" t="str">
        <f>IF(D4552,VLOOKUP(A4552,des!B:Q,12,FALSE),"")</f>
        <v/>
      </c>
      <c r="I4552" s="3" t="b">
        <f t="shared" si="286"/>
        <v>0</v>
      </c>
      <c r="J4552" s="3" t="str">
        <f t="shared" si="287"/>
        <v/>
      </c>
    </row>
    <row r="4553" spans="1:10" x14ac:dyDescent="0.2">
      <c r="A4553" t="s">
        <v>16469</v>
      </c>
      <c r="B4553" t="s">
        <v>16470</v>
      </c>
      <c r="C4553" t="s">
        <v>16471</v>
      </c>
      <c r="D4553" s="3" t="b">
        <f>NOT(ISNA(VLOOKUP(A4553,des!B:B,1,FALSE)))</f>
        <v>0</v>
      </c>
      <c r="E4553" s="3" t="str">
        <f>IF(D4553,VLOOKUP(A4553,des!B:Q,11,FALSE),"")</f>
        <v/>
      </c>
      <c r="F4553" s="3" t="b">
        <f t="shared" si="284"/>
        <v>0</v>
      </c>
      <c r="G4553" s="3" t="str">
        <f t="shared" si="285"/>
        <v/>
      </c>
      <c r="H4553" s="3" t="str">
        <f>IF(D4553,VLOOKUP(A4553,des!B:Q,12,FALSE),"")</f>
        <v/>
      </c>
      <c r="I4553" s="3" t="b">
        <f t="shared" si="286"/>
        <v>0</v>
      </c>
      <c r="J4553" s="3" t="str">
        <f t="shared" si="287"/>
        <v/>
      </c>
    </row>
    <row r="4554" spans="1:10" x14ac:dyDescent="0.2">
      <c r="A4554" t="s">
        <v>16472</v>
      </c>
      <c r="B4554" t="s">
        <v>16473</v>
      </c>
      <c r="C4554" t="s">
        <v>16474</v>
      </c>
      <c r="D4554" s="3" t="b">
        <f>NOT(ISNA(VLOOKUP(A4554,des!B:B,1,FALSE)))</f>
        <v>0</v>
      </c>
      <c r="E4554" s="3" t="str">
        <f>IF(D4554,VLOOKUP(A4554,des!B:Q,11,FALSE),"")</f>
        <v/>
      </c>
      <c r="F4554" s="3" t="b">
        <f t="shared" si="284"/>
        <v>0</v>
      </c>
      <c r="G4554" s="3" t="str">
        <f t="shared" si="285"/>
        <v/>
      </c>
      <c r="H4554" s="3" t="str">
        <f>IF(D4554,VLOOKUP(A4554,des!B:Q,12,FALSE),"")</f>
        <v/>
      </c>
      <c r="I4554" s="3" t="b">
        <f t="shared" si="286"/>
        <v>0</v>
      </c>
      <c r="J4554" s="3" t="str">
        <f t="shared" si="287"/>
        <v/>
      </c>
    </row>
    <row r="4555" spans="1:10" x14ac:dyDescent="0.2">
      <c r="A4555" t="s">
        <v>16475</v>
      </c>
      <c r="B4555" t="s">
        <v>16476</v>
      </c>
      <c r="C4555" t="s">
        <v>16477</v>
      </c>
      <c r="D4555" s="3" t="b">
        <f>NOT(ISNA(VLOOKUP(A4555,des!B:B,1,FALSE)))</f>
        <v>0</v>
      </c>
      <c r="E4555" s="3" t="str">
        <f>IF(D4555,VLOOKUP(A4555,des!B:Q,11,FALSE),"")</f>
        <v/>
      </c>
      <c r="F4555" s="3" t="b">
        <f t="shared" si="284"/>
        <v>0</v>
      </c>
      <c r="G4555" s="3" t="str">
        <f t="shared" si="285"/>
        <v/>
      </c>
      <c r="H4555" s="3" t="str">
        <f>IF(D4555,VLOOKUP(A4555,des!B:Q,12,FALSE),"")</f>
        <v/>
      </c>
      <c r="I4555" s="3" t="b">
        <f t="shared" si="286"/>
        <v>0</v>
      </c>
      <c r="J4555" s="3" t="str">
        <f t="shared" si="287"/>
        <v/>
      </c>
    </row>
    <row r="4556" spans="1:10" x14ac:dyDescent="0.2">
      <c r="A4556" t="s">
        <v>16478</v>
      </c>
      <c r="B4556" t="s">
        <v>16479</v>
      </c>
      <c r="C4556" t="s">
        <v>16480</v>
      </c>
      <c r="D4556" s="3" t="b">
        <f>NOT(ISNA(VLOOKUP(A4556,des!B:B,1,FALSE)))</f>
        <v>0</v>
      </c>
      <c r="E4556" s="3" t="str">
        <f>IF(D4556,VLOOKUP(A4556,des!B:Q,11,FALSE),"")</f>
        <v/>
      </c>
      <c r="F4556" s="3" t="b">
        <f t="shared" si="284"/>
        <v>0</v>
      </c>
      <c r="G4556" s="3" t="str">
        <f t="shared" si="285"/>
        <v/>
      </c>
      <c r="H4556" s="3" t="str">
        <f>IF(D4556,VLOOKUP(A4556,des!B:Q,12,FALSE),"")</f>
        <v/>
      </c>
      <c r="I4556" s="3" t="b">
        <f t="shared" si="286"/>
        <v>0</v>
      </c>
      <c r="J4556" s="3" t="str">
        <f t="shared" si="287"/>
        <v/>
      </c>
    </row>
    <row r="4557" spans="1:10" x14ac:dyDescent="0.2">
      <c r="A4557" t="s">
        <v>16481</v>
      </c>
      <c r="B4557" t="s">
        <v>16482</v>
      </c>
      <c r="C4557" t="s">
        <v>16483</v>
      </c>
      <c r="D4557" s="3" t="b">
        <f>NOT(ISNA(VLOOKUP(A4557,des!B:B,1,FALSE)))</f>
        <v>0</v>
      </c>
      <c r="E4557" s="3" t="str">
        <f>IF(D4557,VLOOKUP(A4557,des!B:Q,11,FALSE),"")</f>
        <v/>
      </c>
      <c r="F4557" s="3" t="b">
        <f t="shared" si="284"/>
        <v>0</v>
      </c>
      <c r="G4557" s="3" t="str">
        <f t="shared" si="285"/>
        <v/>
      </c>
      <c r="H4557" s="3" t="str">
        <f>IF(D4557,VLOOKUP(A4557,des!B:Q,12,FALSE),"")</f>
        <v/>
      </c>
      <c r="I4557" s="3" t="b">
        <f t="shared" si="286"/>
        <v>0</v>
      </c>
      <c r="J4557" s="3" t="str">
        <f t="shared" si="287"/>
        <v/>
      </c>
    </row>
    <row r="4558" spans="1:10" x14ac:dyDescent="0.2">
      <c r="A4558" t="s">
        <v>16484</v>
      </c>
      <c r="B4558" t="s">
        <v>16485</v>
      </c>
      <c r="C4558" t="s">
        <v>16486</v>
      </c>
      <c r="D4558" s="3" t="b">
        <f>NOT(ISNA(VLOOKUP(A4558,des!B:B,1,FALSE)))</f>
        <v>0</v>
      </c>
      <c r="E4558" s="3" t="str">
        <f>IF(D4558,VLOOKUP(A4558,des!B:Q,11,FALSE),"")</f>
        <v/>
      </c>
      <c r="F4558" s="3" t="b">
        <f t="shared" si="284"/>
        <v>0</v>
      </c>
      <c r="G4558" s="3" t="str">
        <f t="shared" si="285"/>
        <v/>
      </c>
      <c r="H4558" s="3" t="str">
        <f>IF(D4558,VLOOKUP(A4558,des!B:Q,12,FALSE),"")</f>
        <v/>
      </c>
      <c r="I4558" s="3" t="b">
        <f t="shared" si="286"/>
        <v>0</v>
      </c>
      <c r="J4558" s="3" t="str">
        <f t="shared" si="287"/>
        <v/>
      </c>
    </row>
    <row r="4559" spans="1:10" x14ac:dyDescent="0.2">
      <c r="A4559" t="s">
        <v>16487</v>
      </c>
      <c r="B4559" t="s">
        <v>16488</v>
      </c>
      <c r="C4559" t="s">
        <v>16489</v>
      </c>
      <c r="D4559" s="3" t="b">
        <f>NOT(ISNA(VLOOKUP(A4559,des!B:B,1,FALSE)))</f>
        <v>0</v>
      </c>
      <c r="E4559" s="3" t="str">
        <f>IF(D4559,VLOOKUP(A4559,des!B:Q,11,FALSE),"")</f>
        <v/>
      </c>
      <c r="F4559" s="3" t="b">
        <f t="shared" si="284"/>
        <v>0</v>
      </c>
      <c r="G4559" s="3" t="str">
        <f t="shared" si="285"/>
        <v/>
      </c>
      <c r="H4559" s="3" t="str">
        <f>IF(D4559,VLOOKUP(A4559,des!B:Q,12,FALSE),"")</f>
        <v/>
      </c>
      <c r="I4559" s="3" t="b">
        <f t="shared" si="286"/>
        <v>0</v>
      </c>
      <c r="J4559" s="3" t="str">
        <f t="shared" si="287"/>
        <v/>
      </c>
    </row>
    <row r="4560" spans="1:10" x14ac:dyDescent="0.2">
      <c r="A4560" t="s">
        <v>16490</v>
      </c>
      <c r="B4560" t="s">
        <v>16491</v>
      </c>
      <c r="C4560" t="s">
        <v>16492</v>
      </c>
      <c r="D4560" s="3" t="b">
        <f>NOT(ISNA(VLOOKUP(A4560,des!B:B,1,FALSE)))</f>
        <v>0</v>
      </c>
      <c r="E4560" s="3" t="str">
        <f>IF(D4560,VLOOKUP(A4560,des!B:Q,11,FALSE),"")</f>
        <v/>
      </c>
      <c r="F4560" s="3" t="b">
        <f t="shared" si="284"/>
        <v>0</v>
      </c>
      <c r="G4560" s="3" t="str">
        <f t="shared" si="285"/>
        <v/>
      </c>
      <c r="H4560" s="3" t="str">
        <f>IF(D4560,VLOOKUP(A4560,des!B:Q,12,FALSE),"")</f>
        <v/>
      </c>
      <c r="I4560" s="3" t="b">
        <f t="shared" si="286"/>
        <v>0</v>
      </c>
      <c r="J4560" s="3" t="str">
        <f t="shared" si="287"/>
        <v/>
      </c>
    </row>
    <row r="4561" spans="1:10" x14ac:dyDescent="0.2">
      <c r="A4561" t="s">
        <v>16493</v>
      </c>
      <c r="B4561" t="s">
        <v>16494</v>
      </c>
      <c r="C4561" t="s">
        <v>16495</v>
      </c>
      <c r="D4561" s="3" t="b">
        <f>NOT(ISNA(VLOOKUP(A4561,des!B:B,1,FALSE)))</f>
        <v>0</v>
      </c>
      <c r="E4561" s="3" t="str">
        <f>IF(D4561,VLOOKUP(A4561,des!B:Q,11,FALSE),"")</f>
        <v/>
      </c>
      <c r="F4561" s="3" t="b">
        <f t="shared" si="284"/>
        <v>0</v>
      </c>
      <c r="G4561" s="3" t="str">
        <f t="shared" si="285"/>
        <v/>
      </c>
      <c r="H4561" s="3" t="str">
        <f>IF(D4561,VLOOKUP(A4561,des!B:Q,12,FALSE),"")</f>
        <v/>
      </c>
      <c r="I4561" s="3" t="b">
        <f t="shared" si="286"/>
        <v>0</v>
      </c>
      <c r="J4561" s="3" t="str">
        <f t="shared" si="287"/>
        <v/>
      </c>
    </row>
    <row r="4562" spans="1:10" x14ac:dyDescent="0.2">
      <c r="A4562" t="s">
        <v>16496</v>
      </c>
      <c r="B4562" t="s">
        <v>16497</v>
      </c>
      <c r="C4562" t="s">
        <v>16498</v>
      </c>
      <c r="D4562" s="3" t="b">
        <f>NOT(ISNA(VLOOKUP(A4562,des!B:B,1,FALSE)))</f>
        <v>0</v>
      </c>
      <c r="E4562" s="3" t="str">
        <f>IF(D4562,VLOOKUP(A4562,des!B:Q,11,FALSE),"")</f>
        <v/>
      </c>
      <c r="F4562" s="3" t="b">
        <f t="shared" si="284"/>
        <v>0</v>
      </c>
      <c r="G4562" s="3" t="str">
        <f t="shared" si="285"/>
        <v/>
      </c>
      <c r="H4562" s="3" t="str">
        <f>IF(D4562,VLOOKUP(A4562,des!B:Q,12,FALSE),"")</f>
        <v/>
      </c>
      <c r="I4562" s="3" t="b">
        <f t="shared" si="286"/>
        <v>0</v>
      </c>
      <c r="J4562" s="3" t="str">
        <f t="shared" si="287"/>
        <v/>
      </c>
    </row>
    <row r="4563" spans="1:10" x14ac:dyDescent="0.2">
      <c r="A4563" t="s">
        <v>16499</v>
      </c>
      <c r="B4563" t="s">
        <v>16500</v>
      </c>
      <c r="C4563" t="s">
        <v>16501</v>
      </c>
      <c r="D4563" s="3" t="b">
        <f>NOT(ISNA(VLOOKUP(A4563,des!B:B,1,FALSE)))</f>
        <v>0</v>
      </c>
      <c r="E4563" s="3" t="str">
        <f>IF(D4563,VLOOKUP(A4563,des!B:Q,11,FALSE),"")</f>
        <v/>
      </c>
      <c r="F4563" s="3" t="b">
        <f t="shared" si="284"/>
        <v>0</v>
      </c>
      <c r="G4563" s="3" t="str">
        <f t="shared" si="285"/>
        <v/>
      </c>
      <c r="H4563" s="3" t="str">
        <f>IF(D4563,VLOOKUP(A4563,des!B:Q,12,FALSE),"")</f>
        <v/>
      </c>
      <c r="I4563" s="3" t="b">
        <f t="shared" si="286"/>
        <v>0</v>
      </c>
      <c r="J4563" s="3" t="str">
        <f t="shared" si="287"/>
        <v/>
      </c>
    </row>
    <row r="4564" spans="1:10" x14ac:dyDescent="0.2">
      <c r="A4564" t="s">
        <v>16502</v>
      </c>
      <c r="B4564" t="s">
        <v>16503</v>
      </c>
      <c r="C4564" t="s">
        <v>16504</v>
      </c>
      <c r="D4564" s="3" t="b">
        <f>NOT(ISNA(VLOOKUP(A4564,des!B:B,1,FALSE)))</f>
        <v>0</v>
      </c>
      <c r="E4564" s="3" t="str">
        <f>IF(D4564,VLOOKUP(A4564,des!B:Q,11,FALSE),"")</f>
        <v/>
      </c>
      <c r="F4564" s="3" t="b">
        <f t="shared" si="284"/>
        <v>0</v>
      </c>
      <c r="G4564" s="3" t="str">
        <f t="shared" si="285"/>
        <v/>
      </c>
      <c r="H4564" s="3" t="str">
        <f>IF(D4564,VLOOKUP(A4564,des!B:Q,12,FALSE),"")</f>
        <v/>
      </c>
      <c r="I4564" s="3" t="b">
        <f t="shared" si="286"/>
        <v>0</v>
      </c>
      <c r="J4564" s="3" t="str">
        <f t="shared" si="287"/>
        <v/>
      </c>
    </row>
    <row r="4565" spans="1:10" x14ac:dyDescent="0.2">
      <c r="A4565" t="s">
        <v>16505</v>
      </c>
      <c r="B4565" t="s">
        <v>16506</v>
      </c>
      <c r="C4565" t="s">
        <v>16507</v>
      </c>
      <c r="D4565" s="3" t="b">
        <f>NOT(ISNA(VLOOKUP(A4565,des!B:B,1,FALSE)))</f>
        <v>0</v>
      </c>
      <c r="E4565" s="3" t="str">
        <f>IF(D4565,VLOOKUP(A4565,des!B:Q,11,FALSE),"")</f>
        <v/>
      </c>
      <c r="F4565" s="3" t="b">
        <f t="shared" si="284"/>
        <v>0</v>
      </c>
      <c r="G4565" s="3" t="str">
        <f t="shared" si="285"/>
        <v/>
      </c>
      <c r="H4565" s="3" t="str">
        <f>IF(D4565,VLOOKUP(A4565,des!B:Q,12,FALSE),"")</f>
        <v/>
      </c>
      <c r="I4565" s="3" t="b">
        <f t="shared" si="286"/>
        <v>0</v>
      </c>
      <c r="J4565" s="3" t="str">
        <f t="shared" si="287"/>
        <v/>
      </c>
    </row>
    <row r="4566" spans="1:10" x14ac:dyDescent="0.2">
      <c r="A4566" t="s">
        <v>16508</v>
      </c>
      <c r="B4566" t="s">
        <v>16509</v>
      </c>
      <c r="C4566" t="s">
        <v>16509</v>
      </c>
      <c r="D4566" s="3" t="b">
        <f>NOT(ISNA(VLOOKUP(A4566,des!B:B,1,FALSE)))</f>
        <v>0</v>
      </c>
      <c r="E4566" s="3" t="str">
        <f>IF(D4566,VLOOKUP(A4566,des!B:Q,11,FALSE),"")</f>
        <v/>
      </c>
      <c r="F4566" s="3" t="b">
        <f t="shared" si="284"/>
        <v>0</v>
      </c>
      <c r="G4566" s="3" t="str">
        <f t="shared" si="285"/>
        <v/>
      </c>
      <c r="H4566" s="3" t="str">
        <f>IF(D4566,VLOOKUP(A4566,des!B:Q,12,FALSE),"")</f>
        <v/>
      </c>
      <c r="I4566" s="3" t="b">
        <f t="shared" si="286"/>
        <v>0</v>
      </c>
      <c r="J4566" s="3" t="str">
        <f t="shared" si="287"/>
        <v/>
      </c>
    </row>
    <row r="4567" spans="1:10" x14ac:dyDescent="0.2">
      <c r="A4567" t="s">
        <v>16510</v>
      </c>
      <c r="B4567" t="s">
        <v>16511</v>
      </c>
      <c r="C4567" t="s">
        <v>16512</v>
      </c>
      <c r="D4567" s="3" t="b">
        <f>NOT(ISNA(VLOOKUP(A4567,des!B:B,1,FALSE)))</f>
        <v>0</v>
      </c>
      <c r="E4567" s="3" t="str">
        <f>IF(D4567,VLOOKUP(A4567,des!B:Q,11,FALSE),"")</f>
        <v/>
      </c>
      <c r="F4567" s="3" t="b">
        <f t="shared" si="284"/>
        <v>0</v>
      </c>
      <c r="G4567" s="3" t="str">
        <f t="shared" si="285"/>
        <v/>
      </c>
      <c r="H4567" s="3" t="str">
        <f>IF(D4567,VLOOKUP(A4567,des!B:Q,12,FALSE),"")</f>
        <v/>
      </c>
      <c r="I4567" s="3" t="b">
        <f t="shared" si="286"/>
        <v>0</v>
      </c>
      <c r="J4567" s="3" t="str">
        <f t="shared" si="287"/>
        <v/>
      </c>
    </row>
    <row r="4568" spans="1:10" x14ac:dyDescent="0.2">
      <c r="A4568" t="s">
        <v>16513</v>
      </c>
      <c r="B4568" t="s">
        <v>16514</v>
      </c>
      <c r="C4568" t="s">
        <v>16514</v>
      </c>
      <c r="D4568" s="3" t="b">
        <f>NOT(ISNA(VLOOKUP(A4568,des!B:B,1,FALSE)))</f>
        <v>0</v>
      </c>
      <c r="E4568" s="3" t="str">
        <f>IF(D4568,VLOOKUP(A4568,des!B:Q,11,FALSE),"")</f>
        <v/>
      </c>
      <c r="F4568" s="3" t="b">
        <f t="shared" si="284"/>
        <v>0</v>
      </c>
      <c r="G4568" s="3" t="str">
        <f t="shared" si="285"/>
        <v/>
      </c>
      <c r="H4568" s="3" t="str">
        <f>IF(D4568,VLOOKUP(A4568,des!B:Q,12,FALSE),"")</f>
        <v/>
      </c>
      <c r="I4568" s="3" t="b">
        <f t="shared" si="286"/>
        <v>0</v>
      </c>
      <c r="J4568" s="3" t="str">
        <f t="shared" si="287"/>
        <v/>
      </c>
    </row>
    <row r="4569" spans="1:10" x14ac:dyDescent="0.2">
      <c r="A4569" t="s">
        <v>16515</v>
      </c>
      <c r="B4569" t="s">
        <v>16516</v>
      </c>
      <c r="C4569" t="s">
        <v>16517</v>
      </c>
      <c r="D4569" s="3" t="b">
        <f>NOT(ISNA(VLOOKUP(A4569,des!B:B,1,FALSE)))</f>
        <v>0</v>
      </c>
      <c r="E4569" s="3" t="str">
        <f>IF(D4569,VLOOKUP(A4569,des!B:Q,11,FALSE),"")</f>
        <v/>
      </c>
      <c r="F4569" s="3" t="b">
        <f t="shared" si="284"/>
        <v>0</v>
      </c>
      <c r="G4569" s="3" t="str">
        <f t="shared" si="285"/>
        <v/>
      </c>
      <c r="H4569" s="3" t="str">
        <f>IF(D4569,VLOOKUP(A4569,des!B:Q,12,FALSE),"")</f>
        <v/>
      </c>
      <c r="I4569" s="3" t="b">
        <f t="shared" si="286"/>
        <v>0</v>
      </c>
      <c r="J4569" s="3" t="str">
        <f t="shared" si="287"/>
        <v/>
      </c>
    </row>
    <row r="4570" spans="1:10" x14ac:dyDescent="0.2">
      <c r="A4570" t="s">
        <v>16518</v>
      </c>
      <c r="B4570" t="s">
        <v>16519</v>
      </c>
      <c r="C4570" t="s">
        <v>16519</v>
      </c>
      <c r="D4570" s="3" t="b">
        <f>NOT(ISNA(VLOOKUP(A4570,des!B:B,1,FALSE)))</f>
        <v>0</v>
      </c>
      <c r="E4570" s="3" t="str">
        <f>IF(D4570,VLOOKUP(A4570,des!B:Q,11,FALSE),"")</f>
        <v/>
      </c>
      <c r="F4570" s="3" t="b">
        <f t="shared" si="284"/>
        <v>0</v>
      </c>
      <c r="G4570" s="3" t="str">
        <f t="shared" si="285"/>
        <v/>
      </c>
      <c r="H4570" s="3" t="str">
        <f>IF(D4570,VLOOKUP(A4570,des!B:Q,12,FALSE),"")</f>
        <v/>
      </c>
      <c r="I4570" s="3" t="b">
        <f t="shared" si="286"/>
        <v>0</v>
      </c>
      <c r="J4570" s="3" t="str">
        <f t="shared" si="287"/>
        <v/>
      </c>
    </row>
    <row r="4571" spans="1:10" x14ac:dyDescent="0.2">
      <c r="A4571" t="s">
        <v>16520</v>
      </c>
      <c r="B4571" t="s">
        <v>16521</v>
      </c>
      <c r="C4571" t="s">
        <v>16522</v>
      </c>
      <c r="D4571" s="3" t="b">
        <f>NOT(ISNA(VLOOKUP(A4571,des!B:B,1,FALSE)))</f>
        <v>0</v>
      </c>
      <c r="E4571" s="3" t="str">
        <f>IF(D4571,VLOOKUP(A4571,des!B:Q,11,FALSE),"")</f>
        <v/>
      </c>
      <c r="F4571" s="3" t="b">
        <f t="shared" si="284"/>
        <v>0</v>
      </c>
      <c r="G4571" s="3" t="str">
        <f t="shared" si="285"/>
        <v/>
      </c>
      <c r="H4571" s="3" t="str">
        <f>IF(D4571,VLOOKUP(A4571,des!B:Q,12,FALSE),"")</f>
        <v/>
      </c>
      <c r="I4571" s="3" t="b">
        <f t="shared" si="286"/>
        <v>0</v>
      </c>
      <c r="J4571" s="3" t="str">
        <f t="shared" si="287"/>
        <v/>
      </c>
    </row>
    <row r="4572" spans="1:10" x14ac:dyDescent="0.2">
      <c r="A4572" t="s">
        <v>16523</v>
      </c>
      <c r="B4572" t="s">
        <v>16524</v>
      </c>
      <c r="C4572" t="s">
        <v>16524</v>
      </c>
      <c r="D4572" s="3" t="b">
        <f>NOT(ISNA(VLOOKUP(A4572,des!B:B,1,FALSE)))</f>
        <v>0</v>
      </c>
      <c r="E4572" s="3" t="str">
        <f>IF(D4572,VLOOKUP(A4572,des!B:Q,11,FALSE),"")</f>
        <v/>
      </c>
      <c r="F4572" s="3" t="b">
        <f t="shared" si="284"/>
        <v>0</v>
      </c>
      <c r="G4572" s="3" t="str">
        <f t="shared" si="285"/>
        <v/>
      </c>
      <c r="H4572" s="3" t="str">
        <f>IF(D4572,VLOOKUP(A4572,des!B:Q,12,FALSE),"")</f>
        <v/>
      </c>
      <c r="I4572" s="3" t="b">
        <f t="shared" si="286"/>
        <v>0</v>
      </c>
      <c r="J4572" s="3" t="str">
        <f t="shared" si="287"/>
        <v/>
      </c>
    </row>
    <row r="4573" spans="1:10" x14ac:dyDescent="0.2">
      <c r="A4573" t="s">
        <v>16525</v>
      </c>
      <c r="B4573" t="s">
        <v>16526</v>
      </c>
      <c r="C4573" t="s">
        <v>16526</v>
      </c>
      <c r="D4573" s="3" t="b">
        <f>NOT(ISNA(VLOOKUP(A4573,des!B:B,1,FALSE)))</f>
        <v>0</v>
      </c>
      <c r="E4573" s="3" t="str">
        <f>IF(D4573,VLOOKUP(A4573,des!B:Q,11,FALSE),"")</f>
        <v/>
      </c>
      <c r="F4573" s="3" t="b">
        <f t="shared" si="284"/>
        <v>0</v>
      </c>
      <c r="G4573" s="3" t="str">
        <f t="shared" si="285"/>
        <v/>
      </c>
      <c r="H4573" s="3" t="str">
        <f>IF(D4573,VLOOKUP(A4573,des!B:Q,12,FALSE),"")</f>
        <v/>
      </c>
      <c r="I4573" s="3" t="b">
        <f t="shared" si="286"/>
        <v>0</v>
      </c>
      <c r="J4573" s="3" t="str">
        <f t="shared" si="287"/>
        <v/>
      </c>
    </row>
    <row r="4574" spans="1:10" x14ac:dyDescent="0.2">
      <c r="A4574" t="s">
        <v>16527</v>
      </c>
      <c r="B4574" t="s">
        <v>16528</v>
      </c>
      <c r="C4574" t="s">
        <v>16528</v>
      </c>
      <c r="D4574" s="3" t="b">
        <f>NOT(ISNA(VLOOKUP(A4574,des!B:B,1,FALSE)))</f>
        <v>0</v>
      </c>
      <c r="E4574" s="3" t="str">
        <f>IF(D4574,VLOOKUP(A4574,des!B:Q,11,FALSE),"")</f>
        <v/>
      </c>
      <c r="F4574" s="3" t="b">
        <f t="shared" si="284"/>
        <v>0</v>
      </c>
      <c r="G4574" s="3" t="str">
        <f t="shared" si="285"/>
        <v/>
      </c>
      <c r="H4574" s="3" t="str">
        <f>IF(D4574,VLOOKUP(A4574,des!B:Q,12,FALSE),"")</f>
        <v/>
      </c>
      <c r="I4574" s="3" t="b">
        <f t="shared" si="286"/>
        <v>0</v>
      </c>
      <c r="J4574" s="3" t="str">
        <f t="shared" si="287"/>
        <v/>
      </c>
    </row>
    <row r="4575" spans="1:10" x14ac:dyDescent="0.2">
      <c r="A4575" t="s">
        <v>16529</v>
      </c>
      <c r="B4575" t="s">
        <v>16530</v>
      </c>
      <c r="C4575" t="s">
        <v>16530</v>
      </c>
      <c r="D4575" s="3" t="b">
        <f>NOT(ISNA(VLOOKUP(A4575,des!B:B,1,FALSE)))</f>
        <v>0</v>
      </c>
      <c r="E4575" s="3" t="str">
        <f>IF(D4575,VLOOKUP(A4575,des!B:Q,11,FALSE),"")</f>
        <v/>
      </c>
      <c r="F4575" s="3" t="b">
        <f t="shared" si="284"/>
        <v>0</v>
      </c>
      <c r="G4575" s="3" t="str">
        <f t="shared" si="285"/>
        <v/>
      </c>
      <c r="H4575" s="3" t="str">
        <f>IF(D4575,VLOOKUP(A4575,des!B:Q,12,FALSE),"")</f>
        <v/>
      </c>
      <c r="I4575" s="3" t="b">
        <f t="shared" si="286"/>
        <v>0</v>
      </c>
      <c r="J4575" s="3" t="str">
        <f t="shared" si="287"/>
        <v/>
      </c>
    </row>
    <row r="4576" spans="1:10" x14ac:dyDescent="0.2">
      <c r="A4576" t="s">
        <v>16531</v>
      </c>
      <c r="B4576" t="s">
        <v>16532</v>
      </c>
      <c r="C4576" t="s">
        <v>16533</v>
      </c>
      <c r="D4576" s="3" t="b">
        <f>NOT(ISNA(VLOOKUP(A4576,des!B:B,1,FALSE)))</f>
        <v>0</v>
      </c>
      <c r="E4576" s="3" t="str">
        <f>IF(D4576,VLOOKUP(A4576,des!B:Q,11,FALSE),"")</f>
        <v/>
      </c>
      <c r="F4576" s="3" t="b">
        <f t="shared" si="284"/>
        <v>0</v>
      </c>
      <c r="G4576" s="3" t="str">
        <f t="shared" si="285"/>
        <v/>
      </c>
      <c r="H4576" s="3" t="str">
        <f>IF(D4576,VLOOKUP(A4576,des!B:Q,12,FALSE),"")</f>
        <v/>
      </c>
      <c r="I4576" s="3" t="b">
        <f t="shared" si="286"/>
        <v>0</v>
      </c>
      <c r="J4576" s="3" t="str">
        <f t="shared" si="287"/>
        <v/>
      </c>
    </row>
    <row r="4577" spans="1:10" x14ac:dyDescent="0.2">
      <c r="A4577" t="s">
        <v>16534</v>
      </c>
      <c r="B4577" t="s">
        <v>16535</v>
      </c>
      <c r="C4577" t="s">
        <v>16536</v>
      </c>
      <c r="D4577" s="3" t="b">
        <f>NOT(ISNA(VLOOKUP(A4577,des!B:B,1,FALSE)))</f>
        <v>0</v>
      </c>
      <c r="E4577" s="3" t="str">
        <f>IF(D4577,VLOOKUP(A4577,des!B:Q,11,FALSE),"")</f>
        <v/>
      </c>
      <c r="F4577" s="3" t="b">
        <f t="shared" si="284"/>
        <v>0</v>
      </c>
      <c r="G4577" s="3" t="str">
        <f t="shared" si="285"/>
        <v/>
      </c>
      <c r="H4577" s="3" t="str">
        <f>IF(D4577,VLOOKUP(A4577,des!B:Q,12,FALSE),"")</f>
        <v/>
      </c>
      <c r="I4577" s="3" t="b">
        <f t="shared" si="286"/>
        <v>0</v>
      </c>
      <c r="J4577" s="3" t="str">
        <f t="shared" si="287"/>
        <v/>
      </c>
    </row>
    <row r="4578" spans="1:10" x14ac:dyDescent="0.2">
      <c r="A4578" t="s">
        <v>16537</v>
      </c>
      <c r="B4578" t="s">
        <v>16538</v>
      </c>
      <c r="C4578" t="s">
        <v>16538</v>
      </c>
      <c r="D4578" s="3" t="b">
        <f>NOT(ISNA(VLOOKUP(A4578,des!B:B,1,FALSE)))</f>
        <v>0</v>
      </c>
      <c r="E4578" s="3" t="str">
        <f>IF(D4578,VLOOKUP(A4578,des!B:Q,11,FALSE),"")</f>
        <v/>
      </c>
      <c r="F4578" s="3" t="b">
        <f t="shared" si="284"/>
        <v>0</v>
      </c>
      <c r="G4578" s="3" t="str">
        <f t="shared" si="285"/>
        <v/>
      </c>
      <c r="H4578" s="3" t="str">
        <f>IF(D4578,VLOOKUP(A4578,des!B:Q,12,FALSE),"")</f>
        <v/>
      </c>
      <c r="I4578" s="3" t="b">
        <f t="shared" si="286"/>
        <v>0</v>
      </c>
      <c r="J4578" s="3" t="str">
        <f t="shared" si="287"/>
        <v/>
      </c>
    </row>
    <row r="4579" spans="1:10" x14ac:dyDescent="0.2">
      <c r="A4579" t="s">
        <v>16539</v>
      </c>
      <c r="B4579" t="s">
        <v>16540</v>
      </c>
      <c r="C4579" t="s">
        <v>16540</v>
      </c>
      <c r="D4579" s="3" t="b">
        <f>NOT(ISNA(VLOOKUP(A4579,des!B:B,1,FALSE)))</f>
        <v>0</v>
      </c>
      <c r="E4579" s="3" t="str">
        <f>IF(D4579,VLOOKUP(A4579,des!B:Q,11,FALSE),"")</f>
        <v/>
      </c>
      <c r="F4579" s="3" t="b">
        <f t="shared" si="284"/>
        <v>0</v>
      </c>
      <c r="G4579" s="3" t="str">
        <f t="shared" si="285"/>
        <v/>
      </c>
      <c r="H4579" s="3" t="str">
        <f>IF(D4579,VLOOKUP(A4579,des!B:Q,12,FALSE),"")</f>
        <v/>
      </c>
      <c r="I4579" s="3" t="b">
        <f t="shared" si="286"/>
        <v>0</v>
      </c>
      <c r="J4579" s="3" t="str">
        <f t="shared" si="287"/>
        <v/>
      </c>
    </row>
    <row r="4580" spans="1:10" x14ac:dyDescent="0.2">
      <c r="A4580" t="s">
        <v>16541</v>
      </c>
      <c r="B4580" t="s">
        <v>16542</v>
      </c>
      <c r="C4580" t="s">
        <v>16542</v>
      </c>
      <c r="D4580" s="3" t="b">
        <f>NOT(ISNA(VLOOKUP(A4580,des!B:B,1,FALSE)))</f>
        <v>0</v>
      </c>
      <c r="E4580" s="3" t="str">
        <f>IF(D4580,VLOOKUP(A4580,des!B:Q,11,FALSE),"")</f>
        <v/>
      </c>
      <c r="F4580" s="3" t="b">
        <f t="shared" si="284"/>
        <v>0</v>
      </c>
      <c r="G4580" s="3" t="str">
        <f t="shared" si="285"/>
        <v/>
      </c>
      <c r="H4580" s="3" t="str">
        <f>IF(D4580,VLOOKUP(A4580,des!B:Q,12,FALSE),"")</f>
        <v/>
      </c>
      <c r="I4580" s="3" t="b">
        <f t="shared" si="286"/>
        <v>0</v>
      </c>
      <c r="J4580" s="3" t="str">
        <f t="shared" si="287"/>
        <v/>
      </c>
    </row>
    <row r="4581" spans="1:10" x14ac:dyDescent="0.2">
      <c r="A4581" t="s">
        <v>16543</v>
      </c>
      <c r="B4581" t="s">
        <v>16544</v>
      </c>
      <c r="C4581" t="s">
        <v>16544</v>
      </c>
      <c r="D4581" s="3" t="b">
        <f>NOT(ISNA(VLOOKUP(A4581,des!B:B,1,FALSE)))</f>
        <v>0</v>
      </c>
      <c r="E4581" s="3" t="str">
        <f>IF(D4581,VLOOKUP(A4581,des!B:Q,11,FALSE),"")</f>
        <v/>
      </c>
      <c r="F4581" s="3" t="b">
        <f t="shared" si="284"/>
        <v>0</v>
      </c>
      <c r="G4581" s="3" t="str">
        <f t="shared" si="285"/>
        <v/>
      </c>
      <c r="H4581" s="3" t="str">
        <f>IF(D4581,VLOOKUP(A4581,des!B:Q,12,FALSE),"")</f>
        <v/>
      </c>
      <c r="I4581" s="3" t="b">
        <f t="shared" si="286"/>
        <v>0</v>
      </c>
      <c r="J4581" s="3" t="str">
        <f t="shared" si="287"/>
        <v/>
      </c>
    </row>
    <row r="4582" spans="1:10" x14ac:dyDescent="0.2">
      <c r="A4582" t="s">
        <v>16545</v>
      </c>
      <c r="B4582" t="s">
        <v>16546</v>
      </c>
      <c r="C4582" t="s">
        <v>16546</v>
      </c>
      <c r="D4582" s="3" t="b">
        <f>NOT(ISNA(VLOOKUP(A4582,des!B:B,1,FALSE)))</f>
        <v>0</v>
      </c>
      <c r="E4582" s="3" t="str">
        <f>IF(D4582,VLOOKUP(A4582,des!B:Q,11,FALSE),"")</f>
        <v/>
      </c>
      <c r="F4582" s="3" t="b">
        <f t="shared" si="284"/>
        <v>0</v>
      </c>
      <c r="G4582" s="3" t="str">
        <f t="shared" si="285"/>
        <v/>
      </c>
      <c r="H4582" s="3" t="str">
        <f>IF(D4582,VLOOKUP(A4582,des!B:Q,12,FALSE),"")</f>
        <v/>
      </c>
      <c r="I4582" s="3" t="b">
        <f t="shared" si="286"/>
        <v>0</v>
      </c>
      <c r="J4582" s="3" t="str">
        <f t="shared" si="287"/>
        <v/>
      </c>
    </row>
    <row r="4583" spans="1:10" x14ac:dyDescent="0.2">
      <c r="A4583" t="s">
        <v>16547</v>
      </c>
      <c r="B4583" t="s">
        <v>16548</v>
      </c>
      <c r="C4583" t="s">
        <v>16548</v>
      </c>
      <c r="D4583" s="3" t="b">
        <f>NOT(ISNA(VLOOKUP(A4583,des!B:B,1,FALSE)))</f>
        <v>0</v>
      </c>
      <c r="E4583" s="3" t="str">
        <f>IF(D4583,VLOOKUP(A4583,des!B:Q,11,FALSE),"")</f>
        <v/>
      </c>
      <c r="F4583" s="3" t="b">
        <f t="shared" si="284"/>
        <v>0</v>
      </c>
      <c r="G4583" s="3" t="str">
        <f t="shared" si="285"/>
        <v/>
      </c>
      <c r="H4583" s="3" t="str">
        <f>IF(D4583,VLOOKUP(A4583,des!B:Q,12,FALSE),"")</f>
        <v/>
      </c>
      <c r="I4583" s="3" t="b">
        <f t="shared" si="286"/>
        <v>0</v>
      </c>
      <c r="J4583" s="3" t="str">
        <f t="shared" si="287"/>
        <v/>
      </c>
    </row>
    <row r="4584" spans="1:10" x14ac:dyDescent="0.2">
      <c r="A4584" t="s">
        <v>16549</v>
      </c>
      <c r="B4584" t="s">
        <v>16550</v>
      </c>
      <c r="C4584" t="s">
        <v>16550</v>
      </c>
      <c r="D4584" s="3" t="b">
        <f>NOT(ISNA(VLOOKUP(A4584,des!B:B,1,FALSE)))</f>
        <v>0</v>
      </c>
      <c r="E4584" s="3" t="str">
        <f>IF(D4584,VLOOKUP(A4584,des!B:Q,11,FALSE),"")</f>
        <v/>
      </c>
      <c r="F4584" s="3" t="b">
        <f t="shared" si="284"/>
        <v>0</v>
      </c>
      <c r="G4584" s="3" t="str">
        <f t="shared" si="285"/>
        <v/>
      </c>
      <c r="H4584" s="3" t="str">
        <f>IF(D4584,VLOOKUP(A4584,des!B:Q,12,FALSE),"")</f>
        <v/>
      </c>
      <c r="I4584" s="3" t="b">
        <f t="shared" si="286"/>
        <v>0</v>
      </c>
      <c r="J4584" s="3" t="str">
        <f t="shared" si="287"/>
        <v/>
      </c>
    </row>
    <row r="4585" spans="1:10" x14ac:dyDescent="0.2">
      <c r="A4585" t="s">
        <v>16551</v>
      </c>
      <c r="B4585" t="s">
        <v>16552</v>
      </c>
      <c r="C4585" t="s">
        <v>16553</v>
      </c>
      <c r="D4585" s="3" t="b">
        <f>NOT(ISNA(VLOOKUP(A4585,des!B:B,1,FALSE)))</f>
        <v>0</v>
      </c>
      <c r="E4585" s="3" t="str">
        <f>IF(D4585,VLOOKUP(A4585,des!B:Q,11,FALSE),"")</f>
        <v/>
      </c>
      <c r="F4585" s="3" t="b">
        <f t="shared" si="284"/>
        <v>0</v>
      </c>
      <c r="G4585" s="3" t="str">
        <f t="shared" si="285"/>
        <v/>
      </c>
      <c r="H4585" s="3" t="str">
        <f>IF(D4585,VLOOKUP(A4585,des!B:Q,12,FALSE),"")</f>
        <v/>
      </c>
      <c r="I4585" s="3" t="b">
        <f t="shared" si="286"/>
        <v>0</v>
      </c>
      <c r="J4585" s="3" t="str">
        <f t="shared" si="287"/>
        <v/>
      </c>
    </row>
    <row r="4586" spans="1:10" x14ac:dyDescent="0.2">
      <c r="A4586" t="s">
        <v>16554</v>
      </c>
      <c r="B4586" t="s">
        <v>16555</v>
      </c>
      <c r="C4586" t="s">
        <v>16556</v>
      </c>
      <c r="D4586" s="3" t="b">
        <f>NOT(ISNA(VLOOKUP(A4586,des!B:B,1,FALSE)))</f>
        <v>0</v>
      </c>
      <c r="E4586" s="3" t="str">
        <f>IF(D4586,VLOOKUP(A4586,des!B:Q,11,FALSE),"")</f>
        <v/>
      </c>
      <c r="F4586" s="3" t="b">
        <f t="shared" si="284"/>
        <v>0</v>
      </c>
      <c r="G4586" s="3" t="str">
        <f t="shared" si="285"/>
        <v/>
      </c>
      <c r="H4586" s="3" t="str">
        <f>IF(D4586,VLOOKUP(A4586,des!B:Q,12,FALSE),"")</f>
        <v/>
      </c>
      <c r="I4586" s="3" t="b">
        <f t="shared" si="286"/>
        <v>0</v>
      </c>
      <c r="J4586" s="3" t="str">
        <f t="shared" si="287"/>
        <v/>
      </c>
    </row>
    <row r="4587" spans="1:10" x14ac:dyDescent="0.2">
      <c r="A4587" t="s">
        <v>16557</v>
      </c>
      <c r="B4587" t="s">
        <v>16558</v>
      </c>
      <c r="C4587" t="s">
        <v>16558</v>
      </c>
      <c r="D4587" s="3" t="b">
        <f>NOT(ISNA(VLOOKUP(A4587,des!B:B,1,FALSE)))</f>
        <v>0</v>
      </c>
      <c r="E4587" s="3" t="str">
        <f>IF(D4587,VLOOKUP(A4587,des!B:Q,11,FALSE),"")</f>
        <v/>
      </c>
      <c r="F4587" s="3" t="b">
        <f t="shared" si="284"/>
        <v>0</v>
      </c>
      <c r="G4587" s="3" t="str">
        <f t="shared" si="285"/>
        <v/>
      </c>
      <c r="H4587" s="3" t="str">
        <f>IF(D4587,VLOOKUP(A4587,des!B:Q,12,FALSE),"")</f>
        <v/>
      </c>
      <c r="I4587" s="3" t="b">
        <f t="shared" si="286"/>
        <v>0</v>
      </c>
      <c r="J4587" s="3" t="str">
        <f t="shared" si="287"/>
        <v/>
      </c>
    </row>
    <row r="4588" spans="1:10" x14ac:dyDescent="0.2">
      <c r="A4588" t="s">
        <v>16559</v>
      </c>
      <c r="B4588" t="s">
        <v>16560</v>
      </c>
      <c r="C4588" t="s">
        <v>16560</v>
      </c>
      <c r="D4588" s="3" t="b">
        <f>NOT(ISNA(VLOOKUP(A4588,des!B:B,1,FALSE)))</f>
        <v>0</v>
      </c>
      <c r="E4588" s="3" t="str">
        <f>IF(D4588,VLOOKUP(A4588,des!B:Q,11,FALSE),"")</f>
        <v/>
      </c>
      <c r="F4588" s="3" t="b">
        <f t="shared" si="284"/>
        <v>0</v>
      </c>
      <c r="G4588" s="3" t="str">
        <f t="shared" si="285"/>
        <v/>
      </c>
      <c r="H4588" s="3" t="str">
        <f>IF(D4588,VLOOKUP(A4588,des!B:Q,12,FALSE),"")</f>
        <v/>
      </c>
      <c r="I4588" s="3" t="b">
        <f t="shared" si="286"/>
        <v>0</v>
      </c>
      <c r="J4588" s="3" t="str">
        <f t="shared" si="287"/>
        <v/>
      </c>
    </row>
    <row r="4589" spans="1:10" x14ac:dyDescent="0.2">
      <c r="A4589" t="s">
        <v>16561</v>
      </c>
      <c r="B4589" t="s">
        <v>16562</v>
      </c>
      <c r="C4589" t="s">
        <v>16562</v>
      </c>
      <c r="D4589" s="3" t="b">
        <f>NOT(ISNA(VLOOKUP(A4589,des!B:B,1,FALSE)))</f>
        <v>0</v>
      </c>
      <c r="E4589" s="3" t="str">
        <f>IF(D4589,VLOOKUP(A4589,des!B:Q,11,FALSE),"")</f>
        <v/>
      </c>
      <c r="F4589" s="3" t="b">
        <f t="shared" si="284"/>
        <v>0</v>
      </c>
      <c r="G4589" s="3" t="str">
        <f t="shared" si="285"/>
        <v/>
      </c>
      <c r="H4589" s="3" t="str">
        <f>IF(D4589,VLOOKUP(A4589,des!B:Q,12,FALSE),"")</f>
        <v/>
      </c>
      <c r="I4589" s="3" t="b">
        <f t="shared" si="286"/>
        <v>0</v>
      </c>
      <c r="J4589" s="3" t="str">
        <f t="shared" si="287"/>
        <v/>
      </c>
    </row>
    <row r="4590" spans="1:10" x14ac:dyDescent="0.2">
      <c r="A4590" t="s">
        <v>16563</v>
      </c>
      <c r="B4590" t="s">
        <v>16564</v>
      </c>
      <c r="C4590" t="s">
        <v>16565</v>
      </c>
      <c r="D4590" s="3" t="b">
        <f>NOT(ISNA(VLOOKUP(A4590,des!B:B,1,FALSE)))</f>
        <v>0</v>
      </c>
      <c r="E4590" s="3" t="str">
        <f>IF(D4590,VLOOKUP(A4590,des!B:Q,11,FALSE),"")</f>
        <v/>
      </c>
      <c r="F4590" s="3" t="b">
        <f t="shared" si="284"/>
        <v>0</v>
      </c>
      <c r="G4590" s="3" t="str">
        <f t="shared" si="285"/>
        <v/>
      </c>
      <c r="H4590" s="3" t="str">
        <f>IF(D4590,VLOOKUP(A4590,des!B:Q,12,FALSE),"")</f>
        <v/>
      </c>
      <c r="I4590" s="3" t="b">
        <f t="shared" si="286"/>
        <v>0</v>
      </c>
      <c r="J4590" s="3" t="str">
        <f t="shared" si="287"/>
        <v/>
      </c>
    </row>
    <row r="4591" spans="1:10" x14ac:dyDescent="0.2">
      <c r="A4591" t="s">
        <v>16566</v>
      </c>
      <c r="B4591" t="s">
        <v>16567</v>
      </c>
      <c r="C4591" t="s">
        <v>16568</v>
      </c>
      <c r="D4591" s="3" t="b">
        <f>NOT(ISNA(VLOOKUP(A4591,des!B:B,1,FALSE)))</f>
        <v>0</v>
      </c>
      <c r="E4591" s="3" t="str">
        <f>IF(D4591,VLOOKUP(A4591,des!B:Q,11,FALSE),"")</f>
        <v/>
      </c>
      <c r="F4591" s="3" t="b">
        <f t="shared" si="284"/>
        <v>0</v>
      </c>
      <c r="G4591" s="3" t="str">
        <f t="shared" si="285"/>
        <v/>
      </c>
      <c r="H4591" s="3" t="str">
        <f>IF(D4591,VLOOKUP(A4591,des!B:Q,12,FALSE),"")</f>
        <v/>
      </c>
      <c r="I4591" s="3" t="b">
        <f t="shared" si="286"/>
        <v>0</v>
      </c>
      <c r="J4591" s="3" t="str">
        <f t="shared" si="287"/>
        <v/>
      </c>
    </row>
    <row r="4592" spans="1:10" x14ac:dyDescent="0.2">
      <c r="A4592" t="s">
        <v>16569</v>
      </c>
      <c r="B4592" t="s">
        <v>16570</v>
      </c>
      <c r="C4592" t="s">
        <v>16571</v>
      </c>
      <c r="D4592" s="3" t="b">
        <f>NOT(ISNA(VLOOKUP(A4592,des!B:B,1,FALSE)))</f>
        <v>0</v>
      </c>
      <c r="E4592" s="3" t="str">
        <f>IF(D4592,VLOOKUP(A4592,des!B:Q,11,FALSE),"")</f>
        <v/>
      </c>
      <c r="F4592" s="3" t="b">
        <f t="shared" si="284"/>
        <v>0</v>
      </c>
      <c r="G4592" s="3" t="str">
        <f t="shared" si="285"/>
        <v/>
      </c>
      <c r="H4592" s="3" t="str">
        <f>IF(D4592,VLOOKUP(A4592,des!B:Q,12,FALSE),"")</f>
        <v/>
      </c>
      <c r="I4592" s="3" t="b">
        <f t="shared" si="286"/>
        <v>0</v>
      </c>
      <c r="J4592" s="3" t="str">
        <f t="shared" si="287"/>
        <v/>
      </c>
    </row>
    <row r="4593" spans="1:10" x14ac:dyDescent="0.2">
      <c r="A4593" t="s">
        <v>16572</v>
      </c>
      <c r="B4593" t="s">
        <v>16573</v>
      </c>
      <c r="C4593" t="s">
        <v>16573</v>
      </c>
      <c r="D4593" s="3" t="b">
        <f>NOT(ISNA(VLOOKUP(A4593,des!B:B,1,FALSE)))</f>
        <v>0</v>
      </c>
      <c r="E4593" s="3" t="str">
        <f>IF(D4593,VLOOKUP(A4593,des!B:Q,11,FALSE),"")</f>
        <v/>
      </c>
      <c r="F4593" s="3" t="b">
        <f t="shared" si="284"/>
        <v>0</v>
      </c>
      <c r="G4593" s="3" t="str">
        <f t="shared" si="285"/>
        <v/>
      </c>
      <c r="H4593" s="3" t="str">
        <f>IF(D4593,VLOOKUP(A4593,des!B:Q,12,FALSE),"")</f>
        <v/>
      </c>
      <c r="I4593" s="3" t="b">
        <f t="shared" si="286"/>
        <v>0</v>
      </c>
      <c r="J4593" s="3" t="str">
        <f t="shared" si="287"/>
        <v/>
      </c>
    </row>
    <row r="4594" spans="1:10" x14ac:dyDescent="0.2">
      <c r="A4594" t="s">
        <v>16574</v>
      </c>
      <c r="B4594" t="s">
        <v>16575</v>
      </c>
      <c r="C4594" t="s">
        <v>16575</v>
      </c>
      <c r="D4594" s="3" t="b">
        <f>NOT(ISNA(VLOOKUP(A4594,des!B:B,1,FALSE)))</f>
        <v>0</v>
      </c>
      <c r="E4594" s="3" t="str">
        <f>IF(D4594,VLOOKUP(A4594,des!B:Q,11,FALSE),"")</f>
        <v/>
      </c>
      <c r="F4594" s="3" t="b">
        <f t="shared" si="284"/>
        <v>0</v>
      </c>
      <c r="G4594" s="3" t="str">
        <f t="shared" si="285"/>
        <v/>
      </c>
      <c r="H4594" s="3" t="str">
        <f>IF(D4594,VLOOKUP(A4594,des!B:Q,12,FALSE),"")</f>
        <v/>
      </c>
      <c r="I4594" s="3" t="b">
        <f t="shared" si="286"/>
        <v>0</v>
      </c>
      <c r="J4594" s="3" t="str">
        <f t="shared" si="287"/>
        <v/>
      </c>
    </row>
    <row r="4595" spans="1:10" x14ac:dyDescent="0.2">
      <c r="A4595" t="s">
        <v>16576</v>
      </c>
      <c r="B4595" t="s">
        <v>16577</v>
      </c>
      <c r="C4595" t="s">
        <v>16578</v>
      </c>
      <c r="D4595" s="3" t="b">
        <f>NOT(ISNA(VLOOKUP(A4595,des!B:B,1,FALSE)))</f>
        <v>0</v>
      </c>
      <c r="E4595" s="3" t="str">
        <f>IF(D4595,VLOOKUP(A4595,des!B:Q,11,FALSE),"")</f>
        <v/>
      </c>
      <c r="F4595" s="3" t="b">
        <f t="shared" si="284"/>
        <v>0</v>
      </c>
      <c r="G4595" s="3" t="str">
        <f t="shared" si="285"/>
        <v/>
      </c>
      <c r="H4595" s="3" t="str">
        <f>IF(D4595,VLOOKUP(A4595,des!B:Q,12,FALSE),"")</f>
        <v/>
      </c>
      <c r="I4595" s="3" t="b">
        <f t="shared" si="286"/>
        <v>0</v>
      </c>
      <c r="J4595" s="3" t="str">
        <f t="shared" si="287"/>
        <v/>
      </c>
    </row>
    <row r="4596" spans="1:10" x14ac:dyDescent="0.2">
      <c r="A4596" t="s">
        <v>16579</v>
      </c>
      <c r="B4596" t="s">
        <v>16580</v>
      </c>
      <c r="C4596" t="s">
        <v>16581</v>
      </c>
      <c r="D4596" s="3" t="b">
        <f>NOT(ISNA(VLOOKUP(A4596,des!B:B,1,FALSE)))</f>
        <v>0</v>
      </c>
      <c r="E4596" s="3" t="str">
        <f>IF(D4596,VLOOKUP(A4596,des!B:Q,11,FALSE),"")</f>
        <v/>
      </c>
      <c r="F4596" s="3" t="b">
        <f t="shared" si="284"/>
        <v>0</v>
      </c>
      <c r="G4596" s="3" t="str">
        <f t="shared" si="285"/>
        <v/>
      </c>
      <c r="H4596" s="3" t="str">
        <f>IF(D4596,VLOOKUP(A4596,des!B:Q,12,FALSE),"")</f>
        <v/>
      </c>
      <c r="I4596" s="3" t="b">
        <f t="shared" si="286"/>
        <v>0</v>
      </c>
      <c r="J4596" s="3" t="str">
        <f t="shared" si="287"/>
        <v/>
      </c>
    </row>
    <row r="4597" spans="1:10" x14ac:dyDescent="0.2">
      <c r="A4597" t="s">
        <v>16582</v>
      </c>
      <c r="B4597" t="s">
        <v>16583</v>
      </c>
      <c r="C4597" t="s">
        <v>16583</v>
      </c>
      <c r="D4597" s="3" t="b">
        <f>NOT(ISNA(VLOOKUP(A4597,des!B:B,1,FALSE)))</f>
        <v>0</v>
      </c>
      <c r="E4597" s="3" t="str">
        <f>IF(D4597,VLOOKUP(A4597,des!B:Q,11,FALSE),"")</f>
        <v/>
      </c>
      <c r="F4597" s="3" t="b">
        <f t="shared" si="284"/>
        <v>0</v>
      </c>
      <c r="G4597" s="3" t="str">
        <f t="shared" si="285"/>
        <v/>
      </c>
      <c r="H4597" s="3" t="str">
        <f>IF(D4597,VLOOKUP(A4597,des!B:Q,12,FALSE),"")</f>
        <v/>
      </c>
      <c r="I4597" s="3" t="b">
        <f t="shared" si="286"/>
        <v>0</v>
      </c>
      <c r="J4597" s="3" t="str">
        <f t="shared" si="287"/>
        <v/>
      </c>
    </row>
    <row r="4598" spans="1:10" x14ac:dyDescent="0.2">
      <c r="A4598" t="s">
        <v>16584</v>
      </c>
      <c r="B4598" t="s">
        <v>16585</v>
      </c>
      <c r="C4598" t="s">
        <v>16586</v>
      </c>
      <c r="D4598" s="3" t="b">
        <f>NOT(ISNA(VLOOKUP(A4598,des!B:B,1,FALSE)))</f>
        <v>0</v>
      </c>
      <c r="E4598" s="3" t="str">
        <f>IF(D4598,VLOOKUP(A4598,des!B:Q,11,FALSE),"")</f>
        <v/>
      </c>
      <c r="F4598" s="3" t="b">
        <f t="shared" si="284"/>
        <v>0</v>
      </c>
      <c r="G4598" s="3" t="str">
        <f t="shared" si="285"/>
        <v/>
      </c>
      <c r="H4598" s="3" t="str">
        <f>IF(D4598,VLOOKUP(A4598,des!B:Q,12,FALSE),"")</f>
        <v/>
      </c>
      <c r="I4598" s="3" t="b">
        <f t="shared" si="286"/>
        <v>0</v>
      </c>
      <c r="J4598" s="3" t="str">
        <f t="shared" si="287"/>
        <v/>
      </c>
    </row>
    <row r="4599" spans="1:10" x14ac:dyDescent="0.2">
      <c r="A4599" t="s">
        <v>16587</v>
      </c>
      <c r="B4599" t="s">
        <v>16588</v>
      </c>
      <c r="C4599" t="s">
        <v>16588</v>
      </c>
      <c r="D4599" s="3" t="b">
        <f>NOT(ISNA(VLOOKUP(A4599,des!B:B,1,FALSE)))</f>
        <v>0</v>
      </c>
      <c r="E4599" s="3" t="str">
        <f>IF(D4599,VLOOKUP(A4599,des!B:Q,11,FALSE),"")</f>
        <v/>
      </c>
      <c r="F4599" s="3" t="b">
        <f t="shared" si="284"/>
        <v>0</v>
      </c>
      <c r="G4599" s="3" t="str">
        <f t="shared" si="285"/>
        <v/>
      </c>
      <c r="H4599" s="3" t="str">
        <f>IF(D4599,VLOOKUP(A4599,des!B:Q,12,FALSE),"")</f>
        <v/>
      </c>
      <c r="I4599" s="3" t="b">
        <f t="shared" si="286"/>
        <v>0</v>
      </c>
      <c r="J4599" s="3" t="str">
        <f t="shared" si="287"/>
        <v/>
      </c>
    </row>
    <row r="4600" spans="1:10" x14ac:dyDescent="0.2">
      <c r="A4600" t="s">
        <v>16589</v>
      </c>
      <c r="B4600" t="s">
        <v>16590</v>
      </c>
      <c r="C4600" t="s">
        <v>16591</v>
      </c>
      <c r="D4600" s="3" t="b">
        <f>NOT(ISNA(VLOOKUP(A4600,des!B:B,1,FALSE)))</f>
        <v>0</v>
      </c>
      <c r="E4600" s="3" t="str">
        <f>IF(D4600,VLOOKUP(A4600,des!B:Q,11,FALSE),"")</f>
        <v/>
      </c>
      <c r="F4600" s="3" t="b">
        <f t="shared" si="284"/>
        <v>0</v>
      </c>
      <c r="G4600" s="3" t="str">
        <f t="shared" si="285"/>
        <v/>
      </c>
      <c r="H4600" s="3" t="str">
        <f>IF(D4600,VLOOKUP(A4600,des!B:Q,12,FALSE),"")</f>
        <v/>
      </c>
      <c r="I4600" s="3" t="b">
        <f t="shared" si="286"/>
        <v>0</v>
      </c>
      <c r="J4600" s="3" t="str">
        <f t="shared" si="287"/>
        <v/>
      </c>
    </row>
    <row r="4601" spans="1:10" x14ac:dyDescent="0.2">
      <c r="A4601" t="s">
        <v>16592</v>
      </c>
      <c r="B4601" t="s">
        <v>16593</v>
      </c>
      <c r="C4601" t="s">
        <v>16593</v>
      </c>
      <c r="D4601" s="3" t="b">
        <f>NOT(ISNA(VLOOKUP(A4601,des!B:B,1,FALSE)))</f>
        <v>0</v>
      </c>
      <c r="E4601" s="3" t="str">
        <f>IF(D4601,VLOOKUP(A4601,des!B:Q,11,FALSE),"")</f>
        <v/>
      </c>
      <c r="F4601" s="3" t="b">
        <f t="shared" si="284"/>
        <v>0</v>
      </c>
      <c r="G4601" s="3" t="str">
        <f t="shared" si="285"/>
        <v/>
      </c>
      <c r="H4601" s="3" t="str">
        <f>IF(D4601,VLOOKUP(A4601,des!B:Q,12,FALSE),"")</f>
        <v/>
      </c>
      <c r="I4601" s="3" t="b">
        <f t="shared" si="286"/>
        <v>0</v>
      </c>
      <c r="J4601" s="3" t="str">
        <f t="shared" si="287"/>
        <v/>
      </c>
    </row>
    <row r="4602" spans="1:10" x14ac:dyDescent="0.2">
      <c r="A4602" t="s">
        <v>16594</v>
      </c>
      <c r="B4602" t="s">
        <v>16595</v>
      </c>
      <c r="C4602" t="s">
        <v>16595</v>
      </c>
      <c r="D4602" s="3" t="b">
        <f>NOT(ISNA(VLOOKUP(A4602,des!B:B,1,FALSE)))</f>
        <v>0</v>
      </c>
      <c r="E4602" s="3" t="str">
        <f>IF(D4602,VLOOKUP(A4602,des!B:Q,11,FALSE),"")</f>
        <v/>
      </c>
      <c r="F4602" s="3" t="b">
        <f t="shared" si="284"/>
        <v>0</v>
      </c>
      <c r="G4602" s="3" t="str">
        <f t="shared" si="285"/>
        <v/>
      </c>
      <c r="H4602" s="3" t="str">
        <f>IF(D4602,VLOOKUP(A4602,des!B:Q,12,FALSE),"")</f>
        <v/>
      </c>
      <c r="I4602" s="3" t="b">
        <f t="shared" si="286"/>
        <v>0</v>
      </c>
      <c r="J4602" s="3" t="str">
        <f t="shared" si="287"/>
        <v/>
      </c>
    </row>
    <row r="4603" spans="1:10" x14ac:dyDescent="0.2">
      <c r="A4603" t="s">
        <v>16596</v>
      </c>
      <c r="B4603" t="s">
        <v>16597</v>
      </c>
      <c r="C4603" t="s">
        <v>16597</v>
      </c>
      <c r="D4603" s="3" t="b">
        <f>NOT(ISNA(VLOOKUP(A4603,des!B:B,1,FALSE)))</f>
        <v>0</v>
      </c>
      <c r="E4603" s="3" t="str">
        <f>IF(D4603,VLOOKUP(A4603,des!B:Q,11,FALSE),"")</f>
        <v/>
      </c>
      <c r="F4603" s="3" t="b">
        <f t="shared" si="284"/>
        <v>0</v>
      </c>
      <c r="G4603" s="3" t="str">
        <f t="shared" si="285"/>
        <v/>
      </c>
      <c r="H4603" s="3" t="str">
        <f>IF(D4603,VLOOKUP(A4603,des!B:Q,12,FALSE),"")</f>
        <v/>
      </c>
      <c r="I4603" s="3" t="b">
        <f t="shared" si="286"/>
        <v>0</v>
      </c>
      <c r="J4603" s="3" t="str">
        <f t="shared" si="287"/>
        <v/>
      </c>
    </row>
    <row r="4604" spans="1:10" x14ac:dyDescent="0.2">
      <c r="A4604" t="s">
        <v>16598</v>
      </c>
      <c r="B4604" t="s">
        <v>16599</v>
      </c>
      <c r="C4604" t="s">
        <v>16599</v>
      </c>
      <c r="D4604" s="3" t="b">
        <f>NOT(ISNA(VLOOKUP(A4604,des!B:B,1,FALSE)))</f>
        <v>0</v>
      </c>
      <c r="E4604" s="3" t="str">
        <f>IF(D4604,VLOOKUP(A4604,des!B:Q,11,FALSE),"")</f>
        <v/>
      </c>
      <c r="F4604" s="3" t="b">
        <f t="shared" si="284"/>
        <v>0</v>
      </c>
      <c r="G4604" s="3" t="str">
        <f t="shared" si="285"/>
        <v/>
      </c>
      <c r="H4604" s="3" t="str">
        <f>IF(D4604,VLOOKUP(A4604,des!B:Q,12,FALSE),"")</f>
        <v/>
      </c>
      <c r="I4604" s="3" t="b">
        <f t="shared" si="286"/>
        <v>0</v>
      </c>
      <c r="J4604" s="3" t="str">
        <f t="shared" si="287"/>
        <v/>
      </c>
    </row>
    <row r="4605" spans="1:10" x14ac:dyDescent="0.2">
      <c r="A4605" t="s">
        <v>16600</v>
      </c>
      <c r="B4605" t="s">
        <v>16601</v>
      </c>
      <c r="C4605" t="s">
        <v>16601</v>
      </c>
      <c r="D4605" s="3" t="b">
        <f>NOT(ISNA(VLOOKUP(A4605,des!B:B,1,FALSE)))</f>
        <v>0</v>
      </c>
      <c r="E4605" s="3" t="str">
        <f>IF(D4605,VLOOKUP(A4605,des!B:Q,11,FALSE),"")</f>
        <v/>
      </c>
      <c r="F4605" s="3" t="b">
        <f t="shared" si="284"/>
        <v>0</v>
      </c>
      <c r="G4605" s="3" t="str">
        <f t="shared" si="285"/>
        <v/>
      </c>
      <c r="H4605" s="3" t="str">
        <f>IF(D4605,VLOOKUP(A4605,des!B:Q,12,FALSE),"")</f>
        <v/>
      </c>
      <c r="I4605" s="3" t="b">
        <f t="shared" si="286"/>
        <v>0</v>
      </c>
      <c r="J4605" s="3" t="str">
        <f t="shared" si="287"/>
        <v/>
      </c>
    </row>
    <row r="4606" spans="1:10" x14ac:dyDescent="0.2">
      <c r="A4606" t="s">
        <v>16602</v>
      </c>
      <c r="B4606" t="s">
        <v>16603</v>
      </c>
      <c r="C4606" t="s">
        <v>16603</v>
      </c>
      <c r="D4606" s="3" t="b">
        <f>NOT(ISNA(VLOOKUP(A4606,des!B:B,1,FALSE)))</f>
        <v>0</v>
      </c>
      <c r="E4606" s="3" t="str">
        <f>IF(D4606,VLOOKUP(A4606,des!B:Q,11,FALSE),"")</f>
        <v/>
      </c>
      <c r="F4606" s="3" t="b">
        <f t="shared" si="284"/>
        <v>0</v>
      </c>
      <c r="G4606" s="3" t="str">
        <f t="shared" si="285"/>
        <v/>
      </c>
      <c r="H4606" s="3" t="str">
        <f>IF(D4606,VLOOKUP(A4606,des!B:Q,12,FALSE),"")</f>
        <v/>
      </c>
      <c r="I4606" s="3" t="b">
        <f t="shared" si="286"/>
        <v>0</v>
      </c>
      <c r="J4606" s="3" t="str">
        <f t="shared" si="287"/>
        <v/>
      </c>
    </row>
    <row r="4607" spans="1:10" x14ac:dyDescent="0.2">
      <c r="A4607" t="s">
        <v>16604</v>
      </c>
      <c r="B4607" t="s">
        <v>16605</v>
      </c>
      <c r="C4607" t="s">
        <v>16605</v>
      </c>
      <c r="D4607" s="3" t="b">
        <f>NOT(ISNA(VLOOKUP(A4607,des!B:B,1,FALSE)))</f>
        <v>0</v>
      </c>
      <c r="E4607" s="3" t="str">
        <f>IF(D4607,VLOOKUP(A4607,des!B:Q,11,FALSE),"")</f>
        <v/>
      </c>
      <c r="F4607" s="3" t="b">
        <f t="shared" si="284"/>
        <v>0</v>
      </c>
      <c r="G4607" s="3" t="str">
        <f t="shared" si="285"/>
        <v/>
      </c>
      <c r="H4607" s="3" t="str">
        <f>IF(D4607,VLOOKUP(A4607,des!B:Q,12,FALSE),"")</f>
        <v/>
      </c>
      <c r="I4607" s="3" t="b">
        <f t="shared" si="286"/>
        <v>0</v>
      </c>
      <c r="J4607" s="3" t="str">
        <f t="shared" si="287"/>
        <v/>
      </c>
    </row>
    <row r="4608" spans="1:10" x14ac:dyDescent="0.2">
      <c r="A4608" t="s">
        <v>16606</v>
      </c>
      <c r="B4608" t="s">
        <v>16607</v>
      </c>
      <c r="C4608" t="s">
        <v>16607</v>
      </c>
      <c r="D4608" s="3" t="b">
        <f>NOT(ISNA(VLOOKUP(A4608,des!B:B,1,FALSE)))</f>
        <v>0</v>
      </c>
      <c r="E4608" s="3" t="str">
        <f>IF(D4608,VLOOKUP(A4608,des!B:Q,11,FALSE),"")</f>
        <v/>
      </c>
      <c r="F4608" s="3" t="b">
        <f t="shared" si="284"/>
        <v>0</v>
      </c>
      <c r="G4608" s="3" t="str">
        <f t="shared" si="285"/>
        <v/>
      </c>
      <c r="H4608" s="3" t="str">
        <f>IF(D4608,VLOOKUP(A4608,des!B:Q,12,FALSE),"")</f>
        <v/>
      </c>
      <c r="I4608" s="3" t="b">
        <f t="shared" si="286"/>
        <v>0</v>
      </c>
      <c r="J4608" s="3" t="str">
        <f t="shared" si="287"/>
        <v/>
      </c>
    </row>
    <row r="4609" spans="1:10" x14ac:dyDescent="0.2">
      <c r="A4609" t="s">
        <v>16608</v>
      </c>
      <c r="B4609" t="s">
        <v>16609</v>
      </c>
      <c r="C4609" t="s">
        <v>16609</v>
      </c>
      <c r="D4609" s="3" t="b">
        <f>NOT(ISNA(VLOOKUP(A4609,des!B:B,1,FALSE)))</f>
        <v>0</v>
      </c>
      <c r="E4609" s="3" t="str">
        <f>IF(D4609,VLOOKUP(A4609,des!B:Q,11,FALSE),"")</f>
        <v/>
      </c>
      <c r="F4609" s="3" t="b">
        <f t="shared" si="284"/>
        <v>0</v>
      </c>
      <c r="G4609" s="3" t="str">
        <f t="shared" si="285"/>
        <v/>
      </c>
      <c r="H4609" s="3" t="str">
        <f>IF(D4609,VLOOKUP(A4609,des!B:Q,12,FALSE),"")</f>
        <v/>
      </c>
      <c r="I4609" s="3" t="b">
        <f t="shared" si="286"/>
        <v>0</v>
      </c>
      <c r="J4609" s="3" t="str">
        <f t="shared" si="287"/>
        <v/>
      </c>
    </row>
    <row r="4610" spans="1:10" x14ac:dyDescent="0.2">
      <c r="A4610" t="s">
        <v>16610</v>
      </c>
      <c r="B4610" t="s">
        <v>16611</v>
      </c>
      <c r="C4610" t="s">
        <v>16611</v>
      </c>
      <c r="D4610" s="3" t="b">
        <f>NOT(ISNA(VLOOKUP(A4610,des!B:B,1,FALSE)))</f>
        <v>0</v>
      </c>
      <c r="E4610" s="3" t="str">
        <f>IF(D4610,VLOOKUP(A4610,des!B:Q,11,FALSE),"")</f>
        <v/>
      </c>
      <c r="F4610" s="3" t="b">
        <f t="shared" si="284"/>
        <v>0</v>
      </c>
      <c r="G4610" s="3" t="str">
        <f t="shared" si="285"/>
        <v/>
      </c>
      <c r="H4610" s="3" t="str">
        <f>IF(D4610,VLOOKUP(A4610,des!B:Q,12,FALSE),"")</f>
        <v/>
      </c>
      <c r="I4610" s="3" t="b">
        <f t="shared" si="286"/>
        <v>0</v>
      </c>
      <c r="J4610" s="3" t="str">
        <f t="shared" si="287"/>
        <v/>
      </c>
    </row>
    <row r="4611" spans="1:10" x14ac:dyDescent="0.2">
      <c r="A4611" t="s">
        <v>16612</v>
      </c>
      <c r="B4611" t="s">
        <v>16613</v>
      </c>
      <c r="C4611" t="s">
        <v>16613</v>
      </c>
      <c r="D4611" s="3" t="b">
        <f>NOT(ISNA(VLOOKUP(A4611,des!B:B,1,FALSE)))</f>
        <v>0</v>
      </c>
      <c r="E4611" s="3" t="str">
        <f>IF(D4611,VLOOKUP(A4611,des!B:Q,11,FALSE),"")</f>
        <v/>
      </c>
      <c r="F4611" s="3" t="b">
        <f t="shared" si="284"/>
        <v>0</v>
      </c>
      <c r="G4611" s="3" t="str">
        <f t="shared" si="285"/>
        <v/>
      </c>
      <c r="H4611" s="3" t="str">
        <f>IF(D4611,VLOOKUP(A4611,des!B:Q,12,FALSE),"")</f>
        <v/>
      </c>
      <c r="I4611" s="3" t="b">
        <f t="shared" si="286"/>
        <v>0</v>
      </c>
      <c r="J4611" s="3" t="str">
        <f t="shared" si="287"/>
        <v/>
      </c>
    </row>
    <row r="4612" spans="1:10" x14ac:dyDescent="0.2">
      <c r="A4612" t="s">
        <v>16614</v>
      </c>
      <c r="B4612" t="s">
        <v>16615</v>
      </c>
      <c r="C4612" t="s">
        <v>16615</v>
      </c>
      <c r="D4612" s="3" t="b">
        <f>NOT(ISNA(VLOOKUP(A4612,des!B:B,1,FALSE)))</f>
        <v>0</v>
      </c>
      <c r="E4612" s="3" t="str">
        <f>IF(D4612,VLOOKUP(A4612,des!B:Q,11,FALSE),"")</f>
        <v/>
      </c>
      <c r="F4612" s="3" t="b">
        <f t="shared" si="284"/>
        <v>0</v>
      </c>
      <c r="G4612" s="3" t="str">
        <f t="shared" si="285"/>
        <v/>
      </c>
      <c r="H4612" s="3" t="str">
        <f>IF(D4612,VLOOKUP(A4612,des!B:Q,12,FALSE),"")</f>
        <v/>
      </c>
      <c r="I4612" s="3" t="b">
        <f t="shared" si="286"/>
        <v>0</v>
      </c>
      <c r="J4612" s="3" t="str">
        <f t="shared" si="287"/>
        <v/>
      </c>
    </row>
    <row r="4613" spans="1:10" x14ac:dyDescent="0.2">
      <c r="A4613" t="s">
        <v>16616</v>
      </c>
      <c r="B4613" t="s">
        <v>16617</v>
      </c>
      <c r="C4613" t="s">
        <v>16617</v>
      </c>
      <c r="D4613" s="3" t="b">
        <f>NOT(ISNA(VLOOKUP(A4613,des!B:B,1,FALSE)))</f>
        <v>0</v>
      </c>
      <c r="E4613" s="3" t="str">
        <f>IF(D4613,VLOOKUP(A4613,des!B:Q,11,FALSE),"")</f>
        <v/>
      </c>
      <c r="F4613" s="3" t="b">
        <f t="shared" ref="F4613:F4676" si="288">IF(D4613,IF(E4613&lt;&gt;B4613,TRUE,FALSE),FALSE)</f>
        <v>0</v>
      </c>
      <c r="G4613" s="3" t="str">
        <f t="shared" si="285"/>
        <v/>
      </c>
      <c r="H4613" s="3" t="str">
        <f>IF(D4613,VLOOKUP(A4613,des!B:Q,12,FALSE),"")</f>
        <v/>
      </c>
      <c r="I4613" s="3" t="b">
        <f t="shared" si="286"/>
        <v>0</v>
      </c>
      <c r="J4613" s="3" t="str">
        <f t="shared" si="287"/>
        <v/>
      </c>
    </row>
    <row r="4614" spans="1:10" x14ac:dyDescent="0.2">
      <c r="A4614" t="s">
        <v>16618</v>
      </c>
      <c r="B4614" t="s">
        <v>16619</v>
      </c>
      <c r="C4614" t="s">
        <v>16619</v>
      </c>
      <c r="D4614" s="3" t="b">
        <f>NOT(ISNA(VLOOKUP(A4614,des!B:B,1,FALSE)))</f>
        <v>0</v>
      </c>
      <c r="E4614" s="3" t="str">
        <f>IF(D4614,VLOOKUP(A4614,des!B:Q,11,FALSE),"")</f>
        <v/>
      </c>
      <c r="F4614" s="3" t="b">
        <f t="shared" si="288"/>
        <v>0</v>
      </c>
      <c r="G4614" s="3" t="str">
        <f t="shared" ref="G4614:G4677" si="289">IF(F4614,CONCATENATE($A$1,A4614,$B$1,E4614,$C$1),"")</f>
        <v/>
      </c>
      <c r="H4614" s="3" t="str">
        <f>IF(D4614,VLOOKUP(A4614,des!B:Q,12,FALSE),"")</f>
        <v/>
      </c>
      <c r="I4614" s="3" t="b">
        <f t="shared" ref="I4614:I4677" si="290">IF(D4614,IF(H4614&lt;&gt;C4614,TRUE,FALSE),FALSE)</f>
        <v>0</v>
      </c>
      <c r="J4614" s="3" t="str">
        <f t="shared" ref="J4614:J4677" si="291">IF(I4614,CONCATENATE($A$2,A4614,$B$2,H4614,$C$2),"")</f>
        <v/>
      </c>
    </row>
    <row r="4615" spans="1:10" x14ac:dyDescent="0.2">
      <c r="A4615" t="s">
        <v>16620</v>
      </c>
      <c r="B4615" t="s">
        <v>16621</v>
      </c>
      <c r="C4615" t="s">
        <v>16621</v>
      </c>
      <c r="D4615" s="3" t="b">
        <f>NOT(ISNA(VLOOKUP(A4615,des!B:B,1,FALSE)))</f>
        <v>0</v>
      </c>
      <c r="E4615" s="3" t="str">
        <f>IF(D4615,VLOOKUP(A4615,des!B:Q,11,FALSE),"")</f>
        <v/>
      </c>
      <c r="F4615" s="3" t="b">
        <f t="shared" si="288"/>
        <v>0</v>
      </c>
      <c r="G4615" s="3" t="str">
        <f t="shared" si="289"/>
        <v/>
      </c>
      <c r="H4615" s="3" t="str">
        <f>IF(D4615,VLOOKUP(A4615,des!B:Q,12,FALSE),"")</f>
        <v/>
      </c>
      <c r="I4615" s="3" t="b">
        <f t="shared" si="290"/>
        <v>0</v>
      </c>
      <c r="J4615" s="3" t="str">
        <f t="shared" si="291"/>
        <v/>
      </c>
    </row>
    <row r="4616" spans="1:10" x14ac:dyDescent="0.2">
      <c r="A4616" t="s">
        <v>16622</v>
      </c>
      <c r="B4616" t="s">
        <v>16623</v>
      </c>
      <c r="C4616" t="s">
        <v>16623</v>
      </c>
      <c r="D4616" s="3" t="b">
        <f>NOT(ISNA(VLOOKUP(A4616,des!B:B,1,FALSE)))</f>
        <v>0</v>
      </c>
      <c r="E4616" s="3" t="str">
        <f>IF(D4616,VLOOKUP(A4616,des!B:Q,11,FALSE),"")</f>
        <v/>
      </c>
      <c r="F4616" s="3" t="b">
        <f t="shared" si="288"/>
        <v>0</v>
      </c>
      <c r="G4616" s="3" t="str">
        <f t="shared" si="289"/>
        <v/>
      </c>
      <c r="H4616" s="3" t="str">
        <f>IF(D4616,VLOOKUP(A4616,des!B:Q,12,FALSE),"")</f>
        <v/>
      </c>
      <c r="I4616" s="3" t="b">
        <f t="shared" si="290"/>
        <v>0</v>
      </c>
      <c r="J4616" s="3" t="str">
        <f t="shared" si="291"/>
        <v/>
      </c>
    </row>
    <row r="4617" spans="1:10" x14ac:dyDescent="0.2">
      <c r="A4617" t="s">
        <v>16624</v>
      </c>
      <c r="B4617" t="s">
        <v>16625</v>
      </c>
      <c r="C4617" t="s">
        <v>16625</v>
      </c>
      <c r="D4617" s="3" t="b">
        <f>NOT(ISNA(VLOOKUP(A4617,des!B:B,1,FALSE)))</f>
        <v>0</v>
      </c>
      <c r="E4617" s="3" t="str">
        <f>IF(D4617,VLOOKUP(A4617,des!B:Q,11,FALSE),"")</f>
        <v/>
      </c>
      <c r="F4617" s="3" t="b">
        <f t="shared" si="288"/>
        <v>0</v>
      </c>
      <c r="G4617" s="3" t="str">
        <f t="shared" si="289"/>
        <v/>
      </c>
      <c r="H4617" s="3" t="str">
        <f>IF(D4617,VLOOKUP(A4617,des!B:Q,12,FALSE),"")</f>
        <v/>
      </c>
      <c r="I4617" s="3" t="b">
        <f t="shared" si="290"/>
        <v>0</v>
      </c>
      <c r="J4617" s="3" t="str">
        <f t="shared" si="291"/>
        <v/>
      </c>
    </row>
    <row r="4618" spans="1:10" x14ac:dyDescent="0.2">
      <c r="A4618" t="s">
        <v>16626</v>
      </c>
      <c r="B4618" t="s">
        <v>16627</v>
      </c>
      <c r="C4618" t="s">
        <v>16627</v>
      </c>
      <c r="D4618" s="3" t="b">
        <f>NOT(ISNA(VLOOKUP(A4618,des!B:B,1,FALSE)))</f>
        <v>0</v>
      </c>
      <c r="E4618" s="3" t="str">
        <f>IF(D4618,VLOOKUP(A4618,des!B:Q,11,FALSE),"")</f>
        <v/>
      </c>
      <c r="F4618" s="3" t="b">
        <f t="shared" si="288"/>
        <v>0</v>
      </c>
      <c r="G4618" s="3" t="str">
        <f t="shared" si="289"/>
        <v/>
      </c>
      <c r="H4618" s="3" t="str">
        <f>IF(D4618,VLOOKUP(A4618,des!B:Q,12,FALSE),"")</f>
        <v/>
      </c>
      <c r="I4618" s="3" t="b">
        <f t="shared" si="290"/>
        <v>0</v>
      </c>
      <c r="J4618" s="3" t="str">
        <f t="shared" si="291"/>
        <v/>
      </c>
    </row>
    <row r="4619" spans="1:10" x14ac:dyDescent="0.2">
      <c r="A4619" t="s">
        <v>16628</v>
      </c>
      <c r="B4619" t="s">
        <v>16629</v>
      </c>
      <c r="C4619" t="s">
        <v>16629</v>
      </c>
      <c r="D4619" s="3" t="b">
        <f>NOT(ISNA(VLOOKUP(A4619,des!B:B,1,FALSE)))</f>
        <v>0</v>
      </c>
      <c r="E4619" s="3" t="str">
        <f>IF(D4619,VLOOKUP(A4619,des!B:Q,11,FALSE),"")</f>
        <v/>
      </c>
      <c r="F4619" s="3" t="b">
        <f t="shared" si="288"/>
        <v>0</v>
      </c>
      <c r="G4619" s="3" t="str">
        <f t="shared" si="289"/>
        <v/>
      </c>
      <c r="H4619" s="3" t="str">
        <f>IF(D4619,VLOOKUP(A4619,des!B:Q,12,FALSE),"")</f>
        <v/>
      </c>
      <c r="I4619" s="3" t="b">
        <f t="shared" si="290"/>
        <v>0</v>
      </c>
      <c r="J4619" s="3" t="str">
        <f t="shared" si="291"/>
        <v/>
      </c>
    </row>
    <row r="4620" spans="1:10" x14ac:dyDescent="0.2">
      <c r="A4620" t="s">
        <v>16630</v>
      </c>
      <c r="B4620" t="s">
        <v>16631</v>
      </c>
      <c r="C4620" t="s">
        <v>16631</v>
      </c>
      <c r="D4620" s="3" t="b">
        <f>NOT(ISNA(VLOOKUP(A4620,des!B:B,1,FALSE)))</f>
        <v>0</v>
      </c>
      <c r="E4620" s="3" t="str">
        <f>IF(D4620,VLOOKUP(A4620,des!B:Q,11,FALSE),"")</f>
        <v/>
      </c>
      <c r="F4620" s="3" t="b">
        <f t="shared" si="288"/>
        <v>0</v>
      </c>
      <c r="G4620" s="3" t="str">
        <f t="shared" si="289"/>
        <v/>
      </c>
      <c r="H4620" s="3" t="str">
        <f>IF(D4620,VLOOKUP(A4620,des!B:Q,12,FALSE),"")</f>
        <v/>
      </c>
      <c r="I4620" s="3" t="b">
        <f t="shared" si="290"/>
        <v>0</v>
      </c>
      <c r="J4620" s="3" t="str">
        <f t="shared" si="291"/>
        <v/>
      </c>
    </row>
    <row r="4621" spans="1:10" x14ac:dyDescent="0.2">
      <c r="A4621" t="s">
        <v>16632</v>
      </c>
      <c r="B4621" t="s">
        <v>16633</v>
      </c>
      <c r="C4621" t="s">
        <v>16633</v>
      </c>
      <c r="D4621" s="3" t="b">
        <f>NOT(ISNA(VLOOKUP(A4621,des!B:B,1,FALSE)))</f>
        <v>0</v>
      </c>
      <c r="E4621" s="3" t="str">
        <f>IF(D4621,VLOOKUP(A4621,des!B:Q,11,FALSE),"")</f>
        <v/>
      </c>
      <c r="F4621" s="3" t="b">
        <f t="shared" si="288"/>
        <v>0</v>
      </c>
      <c r="G4621" s="3" t="str">
        <f t="shared" si="289"/>
        <v/>
      </c>
      <c r="H4621" s="3" t="str">
        <f>IF(D4621,VLOOKUP(A4621,des!B:Q,12,FALSE),"")</f>
        <v/>
      </c>
      <c r="I4621" s="3" t="b">
        <f t="shared" si="290"/>
        <v>0</v>
      </c>
      <c r="J4621" s="3" t="str">
        <f t="shared" si="291"/>
        <v/>
      </c>
    </row>
    <row r="4622" spans="1:10" x14ac:dyDescent="0.2">
      <c r="A4622" t="s">
        <v>16634</v>
      </c>
      <c r="B4622" t="s">
        <v>16635</v>
      </c>
      <c r="C4622" t="s">
        <v>16635</v>
      </c>
      <c r="D4622" s="3" t="b">
        <f>NOT(ISNA(VLOOKUP(A4622,des!B:B,1,FALSE)))</f>
        <v>0</v>
      </c>
      <c r="E4622" s="3" t="str">
        <f>IF(D4622,VLOOKUP(A4622,des!B:Q,11,FALSE),"")</f>
        <v/>
      </c>
      <c r="F4622" s="3" t="b">
        <f t="shared" si="288"/>
        <v>0</v>
      </c>
      <c r="G4622" s="3" t="str">
        <f t="shared" si="289"/>
        <v/>
      </c>
      <c r="H4622" s="3" t="str">
        <f>IF(D4622,VLOOKUP(A4622,des!B:Q,12,FALSE),"")</f>
        <v/>
      </c>
      <c r="I4622" s="3" t="b">
        <f t="shared" si="290"/>
        <v>0</v>
      </c>
      <c r="J4622" s="3" t="str">
        <f t="shared" si="291"/>
        <v/>
      </c>
    </row>
    <row r="4623" spans="1:10" x14ac:dyDescent="0.2">
      <c r="A4623" t="s">
        <v>16636</v>
      </c>
      <c r="B4623" t="s">
        <v>16637</v>
      </c>
      <c r="C4623" t="s">
        <v>16637</v>
      </c>
      <c r="D4623" s="3" t="b">
        <f>NOT(ISNA(VLOOKUP(A4623,des!B:B,1,FALSE)))</f>
        <v>0</v>
      </c>
      <c r="E4623" s="3" t="str">
        <f>IF(D4623,VLOOKUP(A4623,des!B:Q,11,FALSE),"")</f>
        <v/>
      </c>
      <c r="F4623" s="3" t="b">
        <f t="shared" si="288"/>
        <v>0</v>
      </c>
      <c r="G4623" s="3" t="str">
        <f t="shared" si="289"/>
        <v/>
      </c>
      <c r="H4623" s="3" t="str">
        <f>IF(D4623,VLOOKUP(A4623,des!B:Q,12,FALSE),"")</f>
        <v/>
      </c>
      <c r="I4623" s="3" t="b">
        <f t="shared" si="290"/>
        <v>0</v>
      </c>
      <c r="J4623" s="3" t="str">
        <f t="shared" si="291"/>
        <v/>
      </c>
    </row>
    <row r="4624" spans="1:10" x14ac:dyDescent="0.2">
      <c r="A4624" t="s">
        <v>16638</v>
      </c>
      <c r="B4624" t="s">
        <v>16639</v>
      </c>
      <c r="C4624" t="s">
        <v>16639</v>
      </c>
      <c r="D4624" s="3" t="b">
        <f>NOT(ISNA(VLOOKUP(A4624,des!B:B,1,FALSE)))</f>
        <v>0</v>
      </c>
      <c r="E4624" s="3" t="str">
        <f>IF(D4624,VLOOKUP(A4624,des!B:Q,11,FALSE),"")</f>
        <v/>
      </c>
      <c r="F4624" s="3" t="b">
        <f t="shared" si="288"/>
        <v>0</v>
      </c>
      <c r="G4624" s="3" t="str">
        <f t="shared" si="289"/>
        <v/>
      </c>
      <c r="H4624" s="3" t="str">
        <f>IF(D4624,VLOOKUP(A4624,des!B:Q,12,FALSE),"")</f>
        <v/>
      </c>
      <c r="I4624" s="3" t="b">
        <f t="shared" si="290"/>
        <v>0</v>
      </c>
      <c r="J4624" s="3" t="str">
        <f t="shared" si="291"/>
        <v/>
      </c>
    </row>
    <row r="4625" spans="1:10" x14ac:dyDescent="0.2">
      <c r="A4625" t="s">
        <v>16640</v>
      </c>
      <c r="B4625" t="s">
        <v>16641</v>
      </c>
      <c r="C4625" t="s">
        <v>16641</v>
      </c>
      <c r="D4625" s="3" t="b">
        <f>NOT(ISNA(VLOOKUP(A4625,des!B:B,1,FALSE)))</f>
        <v>0</v>
      </c>
      <c r="E4625" s="3" t="str">
        <f>IF(D4625,VLOOKUP(A4625,des!B:Q,11,FALSE),"")</f>
        <v/>
      </c>
      <c r="F4625" s="3" t="b">
        <f t="shared" si="288"/>
        <v>0</v>
      </c>
      <c r="G4625" s="3" t="str">
        <f t="shared" si="289"/>
        <v/>
      </c>
      <c r="H4625" s="3" t="str">
        <f>IF(D4625,VLOOKUP(A4625,des!B:Q,12,FALSE),"")</f>
        <v/>
      </c>
      <c r="I4625" s="3" t="b">
        <f t="shared" si="290"/>
        <v>0</v>
      </c>
      <c r="J4625" s="3" t="str">
        <f t="shared" si="291"/>
        <v/>
      </c>
    </row>
    <row r="4626" spans="1:10" x14ac:dyDescent="0.2">
      <c r="A4626" t="s">
        <v>16642</v>
      </c>
      <c r="B4626" t="s">
        <v>16643</v>
      </c>
      <c r="C4626" t="s">
        <v>16643</v>
      </c>
      <c r="D4626" s="3" t="b">
        <f>NOT(ISNA(VLOOKUP(A4626,des!B:B,1,FALSE)))</f>
        <v>0</v>
      </c>
      <c r="E4626" s="3" t="str">
        <f>IF(D4626,VLOOKUP(A4626,des!B:Q,11,FALSE),"")</f>
        <v/>
      </c>
      <c r="F4626" s="3" t="b">
        <f t="shared" si="288"/>
        <v>0</v>
      </c>
      <c r="G4626" s="3" t="str">
        <f t="shared" si="289"/>
        <v/>
      </c>
      <c r="H4626" s="3" t="str">
        <f>IF(D4626,VLOOKUP(A4626,des!B:Q,12,FALSE),"")</f>
        <v/>
      </c>
      <c r="I4626" s="3" t="b">
        <f t="shared" si="290"/>
        <v>0</v>
      </c>
      <c r="J4626" s="3" t="str">
        <f t="shared" si="291"/>
        <v/>
      </c>
    </row>
    <row r="4627" spans="1:10" x14ac:dyDescent="0.2">
      <c r="A4627" t="s">
        <v>16644</v>
      </c>
      <c r="B4627" t="s">
        <v>16645</v>
      </c>
      <c r="C4627" t="s">
        <v>16645</v>
      </c>
      <c r="D4627" s="3" t="b">
        <f>NOT(ISNA(VLOOKUP(A4627,des!B:B,1,FALSE)))</f>
        <v>0</v>
      </c>
      <c r="E4627" s="3" t="str">
        <f>IF(D4627,VLOOKUP(A4627,des!B:Q,11,FALSE),"")</f>
        <v/>
      </c>
      <c r="F4627" s="3" t="b">
        <f t="shared" si="288"/>
        <v>0</v>
      </c>
      <c r="G4627" s="3" t="str">
        <f t="shared" si="289"/>
        <v/>
      </c>
      <c r="H4627" s="3" t="str">
        <f>IF(D4627,VLOOKUP(A4627,des!B:Q,12,FALSE),"")</f>
        <v/>
      </c>
      <c r="I4627" s="3" t="b">
        <f t="shared" si="290"/>
        <v>0</v>
      </c>
      <c r="J4627" s="3" t="str">
        <f t="shared" si="291"/>
        <v/>
      </c>
    </row>
    <row r="4628" spans="1:10" x14ac:dyDescent="0.2">
      <c r="A4628" t="s">
        <v>16646</v>
      </c>
      <c r="B4628" t="s">
        <v>16647</v>
      </c>
      <c r="C4628" t="s">
        <v>16647</v>
      </c>
      <c r="D4628" s="3" t="b">
        <f>NOT(ISNA(VLOOKUP(A4628,des!B:B,1,FALSE)))</f>
        <v>0</v>
      </c>
      <c r="E4628" s="3" t="str">
        <f>IF(D4628,VLOOKUP(A4628,des!B:Q,11,FALSE),"")</f>
        <v/>
      </c>
      <c r="F4628" s="3" t="b">
        <f t="shared" si="288"/>
        <v>0</v>
      </c>
      <c r="G4628" s="3" t="str">
        <f t="shared" si="289"/>
        <v/>
      </c>
      <c r="H4628" s="3" t="str">
        <f>IF(D4628,VLOOKUP(A4628,des!B:Q,12,FALSE),"")</f>
        <v/>
      </c>
      <c r="I4628" s="3" t="b">
        <f t="shared" si="290"/>
        <v>0</v>
      </c>
      <c r="J4628" s="3" t="str">
        <f t="shared" si="291"/>
        <v/>
      </c>
    </row>
    <row r="4629" spans="1:10" x14ac:dyDescent="0.2">
      <c r="A4629" t="s">
        <v>16648</v>
      </c>
      <c r="B4629" t="s">
        <v>16649</v>
      </c>
      <c r="C4629" t="s">
        <v>16649</v>
      </c>
      <c r="D4629" s="3" t="b">
        <f>NOT(ISNA(VLOOKUP(A4629,des!B:B,1,FALSE)))</f>
        <v>0</v>
      </c>
      <c r="E4629" s="3" t="str">
        <f>IF(D4629,VLOOKUP(A4629,des!B:Q,11,FALSE),"")</f>
        <v/>
      </c>
      <c r="F4629" s="3" t="b">
        <f t="shared" si="288"/>
        <v>0</v>
      </c>
      <c r="G4629" s="3" t="str">
        <f t="shared" si="289"/>
        <v/>
      </c>
      <c r="H4629" s="3" t="str">
        <f>IF(D4629,VLOOKUP(A4629,des!B:Q,12,FALSE),"")</f>
        <v/>
      </c>
      <c r="I4629" s="3" t="b">
        <f t="shared" si="290"/>
        <v>0</v>
      </c>
      <c r="J4629" s="3" t="str">
        <f t="shared" si="291"/>
        <v/>
      </c>
    </row>
    <row r="4630" spans="1:10" x14ac:dyDescent="0.2">
      <c r="A4630" t="s">
        <v>16650</v>
      </c>
      <c r="B4630" t="s">
        <v>16651</v>
      </c>
      <c r="C4630" t="s">
        <v>16651</v>
      </c>
      <c r="D4630" s="3" t="b">
        <f>NOT(ISNA(VLOOKUP(A4630,des!B:B,1,FALSE)))</f>
        <v>0</v>
      </c>
      <c r="E4630" s="3" t="str">
        <f>IF(D4630,VLOOKUP(A4630,des!B:Q,11,FALSE),"")</f>
        <v/>
      </c>
      <c r="F4630" s="3" t="b">
        <f t="shared" si="288"/>
        <v>0</v>
      </c>
      <c r="G4630" s="3" t="str">
        <f t="shared" si="289"/>
        <v/>
      </c>
      <c r="H4630" s="3" t="str">
        <f>IF(D4630,VLOOKUP(A4630,des!B:Q,12,FALSE),"")</f>
        <v/>
      </c>
      <c r="I4630" s="3" t="b">
        <f t="shared" si="290"/>
        <v>0</v>
      </c>
      <c r="J4630" s="3" t="str">
        <f t="shared" si="291"/>
        <v/>
      </c>
    </row>
    <row r="4631" spans="1:10" x14ac:dyDescent="0.2">
      <c r="A4631" t="s">
        <v>16652</v>
      </c>
      <c r="B4631" t="s">
        <v>16653</v>
      </c>
      <c r="C4631" t="s">
        <v>16653</v>
      </c>
      <c r="D4631" s="3" t="b">
        <f>NOT(ISNA(VLOOKUP(A4631,des!B:B,1,FALSE)))</f>
        <v>0</v>
      </c>
      <c r="E4631" s="3" t="str">
        <f>IF(D4631,VLOOKUP(A4631,des!B:Q,11,FALSE),"")</f>
        <v/>
      </c>
      <c r="F4631" s="3" t="b">
        <f t="shared" si="288"/>
        <v>0</v>
      </c>
      <c r="G4631" s="3" t="str">
        <f t="shared" si="289"/>
        <v/>
      </c>
      <c r="H4631" s="3" t="str">
        <f>IF(D4631,VLOOKUP(A4631,des!B:Q,12,FALSE),"")</f>
        <v/>
      </c>
      <c r="I4631" s="3" t="b">
        <f t="shared" si="290"/>
        <v>0</v>
      </c>
      <c r="J4631" s="3" t="str">
        <f t="shared" si="291"/>
        <v/>
      </c>
    </row>
    <row r="4632" spans="1:10" x14ac:dyDescent="0.2">
      <c r="A4632" t="s">
        <v>16654</v>
      </c>
      <c r="B4632" t="s">
        <v>16655</v>
      </c>
      <c r="C4632" t="s">
        <v>16655</v>
      </c>
      <c r="D4632" s="3" t="b">
        <f>NOT(ISNA(VLOOKUP(A4632,des!B:B,1,FALSE)))</f>
        <v>0</v>
      </c>
      <c r="E4632" s="3" t="str">
        <f>IF(D4632,VLOOKUP(A4632,des!B:Q,11,FALSE),"")</f>
        <v/>
      </c>
      <c r="F4632" s="3" t="b">
        <f t="shared" si="288"/>
        <v>0</v>
      </c>
      <c r="G4632" s="3" t="str">
        <f t="shared" si="289"/>
        <v/>
      </c>
      <c r="H4632" s="3" t="str">
        <f>IF(D4632,VLOOKUP(A4632,des!B:Q,12,FALSE),"")</f>
        <v/>
      </c>
      <c r="I4632" s="3" t="b">
        <f t="shared" si="290"/>
        <v>0</v>
      </c>
      <c r="J4632" s="3" t="str">
        <f t="shared" si="291"/>
        <v/>
      </c>
    </row>
    <row r="4633" spans="1:10" x14ac:dyDescent="0.2">
      <c r="A4633" t="s">
        <v>16656</v>
      </c>
      <c r="B4633" t="s">
        <v>16657</v>
      </c>
      <c r="C4633" t="s">
        <v>16658</v>
      </c>
      <c r="D4633" s="3" t="b">
        <f>NOT(ISNA(VLOOKUP(A4633,des!B:B,1,FALSE)))</f>
        <v>0</v>
      </c>
      <c r="E4633" s="3" t="str">
        <f>IF(D4633,VLOOKUP(A4633,des!B:Q,11,FALSE),"")</f>
        <v/>
      </c>
      <c r="F4633" s="3" t="b">
        <f t="shared" si="288"/>
        <v>0</v>
      </c>
      <c r="G4633" s="3" t="str">
        <f t="shared" si="289"/>
        <v/>
      </c>
      <c r="H4633" s="3" t="str">
        <f>IF(D4633,VLOOKUP(A4633,des!B:Q,12,FALSE),"")</f>
        <v/>
      </c>
      <c r="I4633" s="3" t="b">
        <f t="shared" si="290"/>
        <v>0</v>
      </c>
      <c r="J4633" s="3" t="str">
        <f t="shared" si="291"/>
        <v/>
      </c>
    </row>
    <row r="4634" spans="1:10" x14ac:dyDescent="0.2">
      <c r="A4634" t="s">
        <v>16659</v>
      </c>
      <c r="B4634" t="s">
        <v>16660</v>
      </c>
      <c r="C4634" t="s">
        <v>16661</v>
      </c>
      <c r="D4634" s="3" t="b">
        <f>NOT(ISNA(VLOOKUP(A4634,des!B:B,1,FALSE)))</f>
        <v>0</v>
      </c>
      <c r="E4634" s="3" t="str">
        <f>IF(D4634,VLOOKUP(A4634,des!B:Q,11,FALSE),"")</f>
        <v/>
      </c>
      <c r="F4634" s="3" t="b">
        <f t="shared" si="288"/>
        <v>0</v>
      </c>
      <c r="G4634" s="3" t="str">
        <f t="shared" si="289"/>
        <v/>
      </c>
      <c r="H4634" s="3" t="str">
        <f>IF(D4634,VLOOKUP(A4634,des!B:Q,12,FALSE),"")</f>
        <v/>
      </c>
      <c r="I4634" s="3" t="b">
        <f t="shared" si="290"/>
        <v>0</v>
      </c>
      <c r="J4634" s="3" t="str">
        <f t="shared" si="291"/>
        <v/>
      </c>
    </row>
    <row r="4635" spans="1:10" x14ac:dyDescent="0.2">
      <c r="A4635" t="s">
        <v>16662</v>
      </c>
      <c r="B4635" t="s">
        <v>16663</v>
      </c>
      <c r="C4635" t="s">
        <v>16664</v>
      </c>
      <c r="D4635" s="3" t="b">
        <f>NOT(ISNA(VLOOKUP(A4635,des!B:B,1,FALSE)))</f>
        <v>0</v>
      </c>
      <c r="E4635" s="3" t="str">
        <f>IF(D4635,VLOOKUP(A4635,des!B:Q,11,FALSE),"")</f>
        <v/>
      </c>
      <c r="F4635" s="3" t="b">
        <f t="shared" si="288"/>
        <v>0</v>
      </c>
      <c r="G4635" s="3" t="str">
        <f t="shared" si="289"/>
        <v/>
      </c>
      <c r="H4635" s="3" t="str">
        <f>IF(D4635,VLOOKUP(A4635,des!B:Q,12,FALSE),"")</f>
        <v/>
      </c>
      <c r="I4635" s="3" t="b">
        <f t="shared" si="290"/>
        <v>0</v>
      </c>
      <c r="J4635" s="3" t="str">
        <f t="shared" si="291"/>
        <v/>
      </c>
    </row>
    <row r="4636" spans="1:10" x14ac:dyDescent="0.2">
      <c r="A4636" t="s">
        <v>16665</v>
      </c>
      <c r="B4636" t="s">
        <v>16666</v>
      </c>
      <c r="C4636" t="s">
        <v>16667</v>
      </c>
      <c r="D4636" s="3" t="b">
        <f>NOT(ISNA(VLOOKUP(A4636,des!B:B,1,FALSE)))</f>
        <v>0</v>
      </c>
      <c r="E4636" s="3" t="str">
        <f>IF(D4636,VLOOKUP(A4636,des!B:Q,11,FALSE),"")</f>
        <v/>
      </c>
      <c r="F4636" s="3" t="b">
        <f t="shared" si="288"/>
        <v>0</v>
      </c>
      <c r="G4636" s="3" t="str">
        <f t="shared" si="289"/>
        <v/>
      </c>
      <c r="H4636" s="3" t="str">
        <f>IF(D4636,VLOOKUP(A4636,des!B:Q,12,FALSE),"")</f>
        <v/>
      </c>
      <c r="I4636" s="3" t="b">
        <f t="shared" si="290"/>
        <v>0</v>
      </c>
      <c r="J4636" s="3" t="str">
        <f t="shared" si="291"/>
        <v/>
      </c>
    </row>
    <row r="4637" spans="1:10" x14ac:dyDescent="0.2">
      <c r="A4637" t="s">
        <v>16668</v>
      </c>
      <c r="B4637" t="s">
        <v>16669</v>
      </c>
      <c r="C4637" t="s">
        <v>16670</v>
      </c>
      <c r="D4637" s="3" t="b">
        <f>NOT(ISNA(VLOOKUP(A4637,des!B:B,1,FALSE)))</f>
        <v>0</v>
      </c>
      <c r="E4637" s="3" t="str">
        <f>IF(D4637,VLOOKUP(A4637,des!B:Q,11,FALSE),"")</f>
        <v/>
      </c>
      <c r="F4637" s="3" t="b">
        <f t="shared" si="288"/>
        <v>0</v>
      </c>
      <c r="G4637" s="3" t="str">
        <f t="shared" si="289"/>
        <v/>
      </c>
      <c r="H4637" s="3" t="str">
        <f>IF(D4637,VLOOKUP(A4637,des!B:Q,12,FALSE),"")</f>
        <v/>
      </c>
      <c r="I4637" s="3" t="b">
        <f t="shared" si="290"/>
        <v>0</v>
      </c>
      <c r="J4637" s="3" t="str">
        <f t="shared" si="291"/>
        <v/>
      </c>
    </row>
    <row r="4638" spans="1:10" x14ac:dyDescent="0.2">
      <c r="A4638" t="s">
        <v>16671</v>
      </c>
      <c r="B4638" t="s">
        <v>16672</v>
      </c>
      <c r="C4638" t="s">
        <v>16673</v>
      </c>
      <c r="D4638" s="3" t="b">
        <f>NOT(ISNA(VLOOKUP(A4638,des!B:B,1,FALSE)))</f>
        <v>0</v>
      </c>
      <c r="E4638" s="3" t="str">
        <f>IF(D4638,VLOOKUP(A4638,des!B:Q,11,FALSE),"")</f>
        <v/>
      </c>
      <c r="F4638" s="3" t="b">
        <f t="shared" si="288"/>
        <v>0</v>
      </c>
      <c r="G4638" s="3" t="str">
        <f t="shared" si="289"/>
        <v/>
      </c>
      <c r="H4638" s="3" t="str">
        <f>IF(D4638,VLOOKUP(A4638,des!B:Q,12,FALSE),"")</f>
        <v/>
      </c>
      <c r="I4638" s="3" t="b">
        <f t="shared" si="290"/>
        <v>0</v>
      </c>
      <c r="J4638" s="3" t="str">
        <f t="shared" si="291"/>
        <v/>
      </c>
    </row>
    <row r="4639" spans="1:10" x14ac:dyDescent="0.2">
      <c r="A4639" t="s">
        <v>16674</v>
      </c>
      <c r="B4639" t="s">
        <v>16675</v>
      </c>
      <c r="C4639" t="s">
        <v>16676</v>
      </c>
      <c r="D4639" s="3" t="b">
        <f>NOT(ISNA(VLOOKUP(A4639,des!B:B,1,FALSE)))</f>
        <v>0</v>
      </c>
      <c r="E4639" s="3" t="str">
        <f>IF(D4639,VLOOKUP(A4639,des!B:Q,11,FALSE),"")</f>
        <v/>
      </c>
      <c r="F4639" s="3" t="b">
        <f t="shared" si="288"/>
        <v>0</v>
      </c>
      <c r="G4639" s="3" t="str">
        <f t="shared" si="289"/>
        <v/>
      </c>
      <c r="H4639" s="3" t="str">
        <f>IF(D4639,VLOOKUP(A4639,des!B:Q,12,FALSE),"")</f>
        <v/>
      </c>
      <c r="I4639" s="3" t="b">
        <f t="shared" si="290"/>
        <v>0</v>
      </c>
      <c r="J4639" s="3" t="str">
        <f t="shared" si="291"/>
        <v/>
      </c>
    </row>
    <row r="4640" spans="1:10" x14ac:dyDescent="0.2">
      <c r="A4640" t="s">
        <v>16677</v>
      </c>
      <c r="B4640" t="s">
        <v>16678</v>
      </c>
      <c r="C4640" t="s">
        <v>16679</v>
      </c>
      <c r="D4640" s="3" t="b">
        <f>NOT(ISNA(VLOOKUP(A4640,des!B:B,1,FALSE)))</f>
        <v>0</v>
      </c>
      <c r="E4640" s="3" t="str">
        <f>IF(D4640,VLOOKUP(A4640,des!B:Q,11,FALSE),"")</f>
        <v/>
      </c>
      <c r="F4640" s="3" t="b">
        <f t="shared" si="288"/>
        <v>0</v>
      </c>
      <c r="G4640" s="3" t="str">
        <f t="shared" si="289"/>
        <v/>
      </c>
      <c r="H4640" s="3" t="str">
        <f>IF(D4640,VLOOKUP(A4640,des!B:Q,12,FALSE),"")</f>
        <v/>
      </c>
      <c r="I4640" s="3" t="b">
        <f t="shared" si="290"/>
        <v>0</v>
      </c>
      <c r="J4640" s="3" t="str">
        <f t="shared" si="291"/>
        <v/>
      </c>
    </row>
    <row r="4641" spans="1:10" x14ac:dyDescent="0.2">
      <c r="A4641" t="s">
        <v>16680</v>
      </c>
      <c r="B4641" t="s">
        <v>16681</v>
      </c>
      <c r="C4641" t="s">
        <v>16682</v>
      </c>
      <c r="D4641" s="3" t="b">
        <f>NOT(ISNA(VLOOKUP(A4641,des!B:B,1,FALSE)))</f>
        <v>0</v>
      </c>
      <c r="E4641" s="3" t="str">
        <f>IF(D4641,VLOOKUP(A4641,des!B:Q,11,FALSE),"")</f>
        <v/>
      </c>
      <c r="F4641" s="3" t="b">
        <f t="shared" si="288"/>
        <v>0</v>
      </c>
      <c r="G4641" s="3" t="str">
        <f t="shared" si="289"/>
        <v/>
      </c>
      <c r="H4641" s="3" t="str">
        <f>IF(D4641,VLOOKUP(A4641,des!B:Q,12,FALSE),"")</f>
        <v/>
      </c>
      <c r="I4641" s="3" t="b">
        <f t="shared" si="290"/>
        <v>0</v>
      </c>
      <c r="J4641" s="3" t="str">
        <f t="shared" si="291"/>
        <v/>
      </c>
    </row>
    <row r="4642" spans="1:10" x14ac:dyDescent="0.2">
      <c r="A4642" t="s">
        <v>16683</v>
      </c>
      <c r="B4642" t="s">
        <v>16684</v>
      </c>
      <c r="C4642" t="s">
        <v>16685</v>
      </c>
      <c r="D4642" s="3" t="b">
        <f>NOT(ISNA(VLOOKUP(A4642,des!B:B,1,FALSE)))</f>
        <v>0</v>
      </c>
      <c r="E4642" s="3" t="str">
        <f>IF(D4642,VLOOKUP(A4642,des!B:Q,11,FALSE),"")</f>
        <v/>
      </c>
      <c r="F4642" s="3" t="b">
        <f t="shared" si="288"/>
        <v>0</v>
      </c>
      <c r="G4642" s="3" t="str">
        <f t="shared" si="289"/>
        <v/>
      </c>
      <c r="H4642" s="3" t="str">
        <f>IF(D4642,VLOOKUP(A4642,des!B:Q,12,FALSE),"")</f>
        <v/>
      </c>
      <c r="I4642" s="3" t="b">
        <f t="shared" si="290"/>
        <v>0</v>
      </c>
      <c r="J4642" s="3" t="str">
        <f t="shared" si="291"/>
        <v/>
      </c>
    </row>
    <row r="4643" spans="1:10" x14ac:dyDescent="0.2">
      <c r="A4643" t="s">
        <v>16686</v>
      </c>
      <c r="B4643" t="s">
        <v>16687</v>
      </c>
      <c r="C4643" t="s">
        <v>16688</v>
      </c>
      <c r="D4643" s="3" t="b">
        <f>NOT(ISNA(VLOOKUP(A4643,des!B:B,1,FALSE)))</f>
        <v>0</v>
      </c>
      <c r="E4643" s="3" t="str">
        <f>IF(D4643,VLOOKUP(A4643,des!B:Q,11,FALSE),"")</f>
        <v/>
      </c>
      <c r="F4643" s="3" t="b">
        <f t="shared" si="288"/>
        <v>0</v>
      </c>
      <c r="G4643" s="3" t="str">
        <f t="shared" si="289"/>
        <v/>
      </c>
      <c r="H4643" s="3" t="str">
        <f>IF(D4643,VLOOKUP(A4643,des!B:Q,12,FALSE),"")</f>
        <v/>
      </c>
      <c r="I4643" s="3" t="b">
        <f t="shared" si="290"/>
        <v>0</v>
      </c>
      <c r="J4643" s="3" t="str">
        <f t="shared" si="291"/>
        <v/>
      </c>
    </row>
    <row r="4644" spans="1:10" x14ac:dyDescent="0.2">
      <c r="A4644" t="s">
        <v>16689</v>
      </c>
      <c r="B4644" t="s">
        <v>16690</v>
      </c>
      <c r="C4644" t="s">
        <v>16691</v>
      </c>
      <c r="D4644" s="3" t="b">
        <f>NOT(ISNA(VLOOKUP(A4644,des!B:B,1,FALSE)))</f>
        <v>0</v>
      </c>
      <c r="E4644" s="3" t="str">
        <f>IF(D4644,VLOOKUP(A4644,des!B:Q,11,FALSE),"")</f>
        <v/>
      </c>
      <c r="F4644" s="3" t="b">
        <f t="shared" si="288"/>
        <v>0</v>
      </c>
      <c r="G4644" s="3" t="str">
        <f t="shared" si="289"/>
        <v/>
      </c>
      <c r="H4644" s="3" t="str">
        <f>IF(D4644,VLOOKUP(A4644,des!B:Q,12,FALSE),"")</f>
        <v/>
      </c>
      <c r="I4644" s="3" t="b">
        <f t="shared" si="290"/>
        <v>0</v>
      </c>
      <c r="J4644" s="3" t="str">
        <f t="shared" si="291"/>
        <v/>
      </c>
    </row>
    <row r="4645" spans="1:10" x14ac:dyDescent="0.2">
      <c r="A4645" t="s">
        <v>16692</v>
      </c>
      <c r="B4645" t="s">
        <v>16693</v>
      </c>
      <c r="C4645" t="s">
        <v>16694</v>
      </c>
      <c r="D4645" s="3" t="b">
        <f>NOT(ISNA(VLOOKUP(A4645,des!B:B,1,FALSE)))</f>
        <v>0</v>
      </c>
      <c r="E4645" s="3" t="str">
        <f>IF(D4645,VLOOKUP(A4645,des!B:Q,11,FALSE),"")</f>
        <v/>
      </c>
      <c r="F4645" s="3" t="b">
        <f t="shared" si="288"/>
        <v>0</v>
      </c>
      <c r="G4645" s="3" t="str">
        <f t="shared" si="289"/>
        <v/>
      </c>
      <c r="H4645" s="3" t="str">
        <f>IF(D4645,VLOOKUP(A4645,des!B:Q,12,FALSE),"")</f>
        <v/>
      </c>
      <c r="I4645" s="3" t="b">
        <f t="shared" si="290"/>
        <v>0</v>
      </c>
      <c r="J4645" s="3" t="str">
        <f t="shared" si="291"/>
        <v/>
      </c>
    </row>
    <row r="4646" spans="1:10" x14ac:dyDescent="0.2">
      <c r="A4646" t="s">
        <v>16695</v>
      </c>
      <c r="B4646" t="s">
        <v>16696</v>
      </c>
      <c r="C4646" t="s">
        <v>16697</v>
      </c>
      <c r="D4646" s="3" t="b">
        <f>NOT(ISNA(VLOOKUP(A4646,des!B:B,1,FALSE)))</f>
        <v>0</v>
      </c>
      <c r="E4646" s="3" t="str">
        <f>IF(D4646,VLOOKUP(A4646,des!B:Q,11,FALSE),"")</f>
        <v/>
      </c>
      <c r="F4646" s="3" t="b">
        <f t="shared" si="288"/>
        <v>0</v>
      </c>
      <c r="G4646" s="3" t="str">
        <f t="shared" si="289"/>
        <v/>
      </c>
      <c r="H4646" s="3" t="str">
        <f>IF(D4646,VLOOKUP(A4646,des!B:Q,12,FALSE),"")</f>
        <v/>
      </c>
      <c r="I4646" s="3" t="b">
        <f t="shared" si="290"/>
        <v>0</v>
      </c>
      <c r="J4646" s="3" t="str">
        <f t="shared" si="291"/>
        <v/>
      </c>
    </row>
    <row r="4647" spans="1:10" x14ac:dyDescent="0.2">
      <c r="A4647" t="s">
        <v>16698</v>
      </c>
      <c r="B4647" t="s">
        <v>16699</v>
      </c>
      <c r="C4647" t="s">
        <v>16700</v>
      </c>
      <c r="D4647" s="3" t="b">
        <f>NOT(ISNA(VLOOKUP(A4647,des!B:B,1,FALSE)))</f>
        <v>0</v>
      </c>
      <c r="E4647" s="3" t="str">
        <f>IF(D4647,VLOOKUP(A4647,des!B:Q,11,FALSE),"")</f>
        <v/>
      </c>
      <c r="F4647" s="3" t="b">
        <f t="shared" si="288"/>
        <v>0</v>
      </c>
      <c r="G4647" s="3" t="str">
        <f t="shared" si="289"/>
        <v/>
      </c>
      <c r="H4647" s="3" t="str">
        <f>IF(D4647,VLOOKUP(A4647,des!B:Q,12,FALSE),"")</f>
        <v/>
      </c>
      <c r="I4647" s="3" t="b">
        <f t="shared" si="290"/>
        <v>0</v>
      </c>
      <c r="J4647" s="3" t="str">
        <f t="shared" si="291"/>
        <v/>
      </c>
    </row>
    <row r="4648" spans="1:10" x14ac:dyDescent="0.2">
      <c r="A4648" t="s">
        <v>16701</v>
      </c>
      <c r="B4648" t="s">
        <v>16702</v>
      </c>
      <c r="C4648" t="s">
        <v>16703</v>
      </c>
      <c r="D4648" s="3" t="b">
        <f>NOT(ISNA(VLOOKUP(A4648,des!B:B,1,FALSE)))</f>
        <v>0</v>
      </c>
      <c r="E4648" s="3" t="str">
        <f>IF(D4648,VLOOKUP(A4648,des!B:Q,11,FALSE),"")</f>
        <v/>
      </c>
      <c r="F4648" s="3" t="b">
        <f t="shared" si="288"/>
        <v>0</v>
      </c>
      <c r="G4648" s="3" t="str">
        <f t="shared" si="289"/>
        <v/>
      </c>
      <c r="H4648" s="3" t="str">
        <f>IF(D4648,VLOOKUP(A4648,des!B:Q,12,FALSE),"")</f>
        <v/>
      </c>
      <c r="I4648" s="3" t="b">
        <f t="shared" si="290"/>
        <v>0</v>
      </c>
      <c r="J4648" s="3" t="str">
        <f t="shared" si="291"/>
        <v/>
      </c>
    </row>
    <row r="4649" spans="1:10" x14ac:dyDescent="0.2">
      <c r="A4649" t="s">
        <v>16704</v>
      </c>
      <c r="B4649" t="s">
        <v>16705</v>
      </c>
      <c r="C4649" t="s">
        <v>16706</v>
      </c>
      <c r="D4649" s="3" t="b">
        <f>NOT(ISNA(VLOOKUP(A4649,des!B:B,1,FALSE)))</f>
        <v>0</v>
      </c>
      <c r="E4649" s="3" t="str">
        <f>IF(D4649,VLOOKUP(A4649,des!B:Q,11,FALSE),"")</f>
        <v/>
      </c>
      <c r="F4649" s="3" t="b">
        <f t="shared" si="288"/>
        <v>0</v>
      </c>
      <c r="G4649" s="3" t="str">
        <f t="shared" si="289"/>
        <v/>
      </c>
      <c r="H4649" s="3" t="str">
        <f>IF(D4649,VLOOKUP(A4649,des!B:Q,12,FALSE),"")</f>
        <v/>
      </c>
      <c r="I4649" s="3" t="b">
        <f t="shared" si="290"/>
        <v>0</v>
      </c>
      <c r="J4649" s="3" t="str">
        <f t="shared" si="291"/>
        <v/>
      </c>
    </row>
    <row r="4650" spans="1:10" x14ac:dyDescent="0.2">
      <c r="A4650" t="s">
        <v>16707</v>
      </c>
      <c r="B4650" t="s">
        <v>16708</v>
      </c>
      <c r="C4650" t="s">
        <v>16709</v>
      </c>
      <c r="D4650" s="3" t="b">
        <f>NOT(ISNA(VLOOKUP(A4650,des!B:B,1,FALSE)))</f>
        <v>0</v>
      </c>
      <c r="E4650" s="3" t="str">
        <f>IF(D4650,VLOOKUP(A4650,des!B:Q,11,FALSE),"")</f>
        <v/>
      </c>
      <c r="F4650" s="3" t="b">
        <f t="shared" si="288"/>
        <v>0</v>
      </c>
      <c r="G4650" s="3" t="str">
        <f t="shared" si="289"/>
        <v/>
      </c>
      <c r="H4650" s="3" t="str">
        <f>IF(D4650,VLOOKUP(A4650,des!B:Q,12,FALSE),"")</f>
        <v/>
      </c>
      <c r="I4650" s="3" t="b">
        <f t="shared" si="290"/>
        <v>0</v>
      </c>
      <c r="J4650" s="3" t="str">
        <f t="shared" si="291"/>
        <v/>
      </c>
    </row>
    <row r="4651" spans="1:10" x14ac:dyDescent="0.2">
      <c r="A4651" t="s">
        <v>16710</v>
      </c>
      <c r="B4651" t="s">
        <v>16711</v>
      </c>
      <c r="C4651" t="s">
        <v>16712</v>
      </c>
      <c r="D4651" s="3" t="b">
        <f>NOT(ISNA(VLOOKUP(A4651,des!B:B,1,FALSE)))</f>
        <v>0</v>
      </c>
      <c r="E4651" s="3" t="str">
        <f>IF(D4651,VLOOKUP(A4651,des!B:Q,11,FALSE),"")</f>
        <v/>
      </c>
      <c r="F4651" s="3" t="b">
        <f t="shared" si="288"/>
        <v>0</v>
      </c>
      <c r="G4651" s="3" t="str">
        <f t="shared" si="289"/>
        <v/>
      </c>
      <c r="H4651" s="3" t="str">
        <f>IF(D4651,VLOOKUP(A4651,des!B:Q,12,FALSE),"")</f>
        <v/>
      </c>
      <c r="I4651" s="3" t="b">
        <f t="shared" si="290"/>
        <v>0</v>
      </c>
      <c r="J4651" s="3" t="str">
        <f t="shared" si="291"/>
        <v/>
      </c>
    </row>
    <row r="4652" spans="1:10" x14ac:dyDescent="0.2">
      <c r="A4652" t="s">
        <v>16713</v>
      </c>
      <c r="B4652" t="s">
        <v>16714</v>
      </c>
      <c r="C4652" t="s">
        <v>16715</v>
      </c>
      <c r="D4652" s="3" t="b">
        <f>NOT(ISNA(VLOOKUP(A4652,des!B:B,1,FALSE)))</f>
        <v>0</v>
      </c>
      <c r="E4652" s="3" t="str">
        <f>IF(D4652,VLOOKUP(A4652,des!B:Q,11,FALSE),"")</f>
        <v/>
      </c>
      <c r="F4652" s="3" t="b">
        <f t="shared" si="288"/>
        <v>0</v>
      </c>
      <c r="G4652" s="3" t="str">
        <f t="shared" si="289"/>
        <v/>
      </c>
      <c r="H4652" s="3" t="str">
        <f>IF(D4652,VLOOKUP(A4652,des!B:Q,12,FALSE),"")</f>
        <v/>
      </c>
      <c r="I4652" s="3" t="b">
        <f t="shared" si="290"/>
        <v>0</v>
      </c>
      <c r="J4652" s="3" t="str">
        <f t="shared" si="291"/>
        <v/>
      </c>
    </row>
    <row r="4653" spans="1:10" x14ac:dyDescent="0.2">
      <c r="A4653" t="s">
        <v>16716</v>
      </c>
      <c r="B4653" t="s">
        <v>16717</v>
      </c>
      <c r="C4653" t="s">
        <v>16718</v>
      </c>
      <c r="D4653" s="3" t="b">
        <f>NOT(ISNA(VLOOKUP(A4653,des!B:B,1,FALSE)))</f>
        <v>0</v>
      </c>
      <c r="E4653" s="3" t="str">
        <f>IF(D4653,VLOOKUP(A4653,des!B:Q,11,FALSE),"")</f>
        <v/>
      </c>
      <c r="F4653" s="3" t="b">
        <f t="shared" si="288"/>
        <v>0</v>
      </c>
      <c r="G4653" s="3" t="str">
        <f t="shared" si="289"/>
        <v/>
      </c>
      <c r="H4653" s="3" t="str">
        <f>IF(D4653,VLOOKUP(A4653,des!B:Q,12,FALSE),"")</f>
        <v/>
      </c>
      <c r="I4653" s="3" t="b">
        <f t="shared" si="290"/>
        <v>0</v>
      </c>
      <c r="J4653" s="3" t="str">
        <f t="shared" si="291"/>
        <v/>
      </c>
    </row>
    <row r="4654" spans="1:10" x14ac:dyDescent="0.2">
      <c r="A4654" t="s">
        <v>16719</v>
      </c>
      <c r="B4654" t="s">
        <v>16720</v>
      </c>
      <c r="C4654" t="s">
        <v>16721</v>
      </c>
      <c r="D4654" s="3" t="b">
        <f>NOT(ISNA(VLOOKUP(A4654,des!B:B,1,FALSE)))</f>
        <v>0</v>
      </c>
      <c r="E4654" s="3" t="str">
        <f>IF(D4654,VLOOKUP(A4654,des!B:Q,11,FALSE),"")</f>
        <v/>
      </c>
      <c r="F4654" s="3" t="b">
        <f t="shared" si="288"/>
        <v>0</v>
      </c>
      <c r="G4654" s="3" t="str">
        <f t="shared" si="289"/>
        <v/>
      </c>
      <c r="H4654" s="3" t="str">
        <f>IF(D4654,VLOOKUP(A4654,des!B:Q,12,FALSE),"")</f>
        <v/>
      </c>
      <c r="I4654" s="3" t="b">
        <f t="shared" si="290"/>
        <v>0</v>
      </c>
      <c r="J4654" s="3" t="str">
        <f t="shared" si="291"/>
        <v/>
      </c>
    </row>
    <row r="4655" spans="1:10" x14ac:dyDescent="0.2">
      <c r="A4655" t="s">
        <v>16722</v>
      </c>
      <c r="B4655" t="s">
        <v>16723</v>
      </c>
      <c r="C4655" t="s">
        <v>16724</v>
      </c>
      <c r="D4655" s="3" t="b">
        <f>NOT(ISNA(VLOOKUP(A4655,des!B:B,1,FALSE)))</f>
        <v>0</v>
      </c>
      <c r="E4655" s="3" t="str">
        <f>IF(D4655,VLOOKUP(A4655,des!B:Q,11,FALSE),"")</f>
        <v/>
      </c>
      <c r="F4655" s="3" t="b">
        <f t="shared" si="288"/>
        <v>0</v>
      </c>
      <c r="G4655" s="3" t="str">
        <f t="shared" si="289"/>
        <v/>
      </c>
      <c r="H4655" s="3" t="str">
        <f>IF(D4655,VLOOKUP(A4655,des!B:Q,12,FALSE),"")</f>
        <v/>
      </c>
      <c r="I4655" s="3" t="b">
        <f t="shared" si="290"/>
        <v>0</v>
      </c>
      <c r="J4655" s="3" t="str">
        <f t="shared" si="291"/>
        <v/>
      </c>
    </row>
    <row r="4656" spans="1:10" x14ac:dyDescent="0.2">
      <c r="A4656" t="s">
        <v>16725</v>
      </c>
      <c r="B4656" t="s">
        <v>16726</v>
      </c>
      <c r="C4656" t="s">
        <v>16727</v>
      </c>
      <c r="D4656" s="3" t="b">
        <f>NOT(ISNA(VLOOKUP(A4656,des!B:B,1,FALSE)))</f>
        <v>0</v>
      </c>
      <c r="E4656" s="3" t="str">
        <f>IF(D4656,VLOOKUP(A4656,des!B:Q,11,FALSE),"")</f>
        <v/>
      </c>
      <c r="F4656" s="3" t="b">
        <f t="shared" si="288"/>
        <v>0</v>
      </c>
      <c r="G4656" s="3" t="str">
        <f t="shared" si="289"/>
        <v/>
      </c>
      <c r="H4656" s="3" t="str">
        <f>IF(D4656,VLOOKUP(A4656,des!B:Q,12,FALSE),"")</f>
        <v/>
      </c>
      <c r="I4656" s="3" t="b">
        <f t="shared" si="290"/>
        <v>0</v>
      </c>
      <c r="J4656" s="3" t="str">
        <f t="shared" si="291"/>
        <v/>
      </c>
    </row>
    <row r="4657" spans="1:10" x14ac:dyDescent="0.2">
      <c r="A4657" t="s">
        <v>16728</v>
      </c>
      <c r="B4657" t="s">
        <v>16729</v>
      </c>
      <c r="C4657" t="s">
        <v>16730</v>
      </c>
      <c r="D4657" s="3" t="b">
        <f>NOT(ISNA(VLOOKUP(A4657,des!B:B,1,FALSE)))</f>
        <v>0</v>
      </c>
      <c r="E4657" s="3" t="str">
        <f>IF(D4657,VLOOKUP(A4657,des!B:Q,11,FALSE),"")</f>
        <v/>
      </c>
      <c r="F4657" s="3" t="b">
        <f t="shared" si="288"/>
        <v>0</v>
      </c>
      <c r="G4657" s="3" t="str">
        <f t="shared" si="289"/>
        <v/>
      </c>
      <c r="H4657" s="3" t="str">
        <f>IF(D4657,VLOOKUP(A4657,des!B:Q,12,FALSE),"")</f>
        <v/>
      </c>
      <c r="I4657" s="3" t="b">
        <f t="shared" si="290"/>
        <v>0</v>
      </c>
      <c r="J4657" s="3" t="str">
        <f t="shared" si="291"/>
        <v/>
      </c>
    </row>
    <row r="4658" spans="1:10" x14ac:dyDescent="0.2">
      <c r="A4658" t="s">
        <v>16731</v>
      </c>
      <c r="B4658" t="s">
        <v>16732</v>
      </c>
      <c r="C4658" t="s">
        <v>16733</v>
      </c>
      <c r="D4658" s="3" t="b">
        <f>NOT(ISNA(VLOOKUP(A4658,des!B:B,1,FALSE)))</f>
        <v>0</v>
      </c>
      <c r="E4658" s="3" t="str">
        <f>IF(D4658,VLOOKUP(A4658,des!B:Q,11,FALSE),"")</f>
        <v/>
      </c>
      <c r="F4658" s="3" t="b">
        <f t="shared" si="288"/>
        <v>0</v>
      </c>
      <c r="G4658" s="3" t="str">
        <f t="shared" si="289"/>
        <v/>
      </c>
      <c r="H4658" s="3" t="str">
        <f>IF(D4658,VLOOKUP(A4658,des!B:Q,12,FALSE),"")</f>
        <v/>
      </c>
      <c r="I4658" s="3" t="b">
        <f t="shared" si="290"/>
        <v>0</v>
      </c>
      <c r="J4658" s="3" t="str">
        <f t="shared" si="291"/>
        <v/>
      </c>
    </row>
    <row r="4659" spans="1:10" x14ac:dyDescent="0.2">
      <c r="A4659" t="s">
        <v>16734</v>
      </c>
      <c r="B4659" t="s">
        <v>16735</v>
      </c>
      <c r="C4659" t="s">
        <v>16736</v>
      </c>
      <c r="D4659" s="3" t="b">
        <f>NOT(ISNA(VLOOKUP(A4659,des!B:B,1,FALSE)))</f>
        <v>0</v>
      </c>
      <c r="E4659" s="3" t="str">
        <f>IF(D4659,VLOOKUP(A4659,des!B:Q,11,FALSE),"")</f>
        <v/>
      </c>
      <c r="F4659" s="3" t="b">
        <f t="shared" si="288"/>
        <v>0</v>
      </c>
      <c r="G4659" s="3" t="str">
        <f t="shared" si="289"/>
        <v/>
      </c>
      <c r="H4659" s="3" t="str">
        <f>IF(D4659,VLOOKUP(A4659,des!B:Q,12,FALSE),"")</f>
        <v/>
      </c>
      <c r="I4659" s="3" t="b">
        <f t="shared" si="290"/>
        <v>0</v>
      </c>
      <c r="J4659" s="3" t="str">
        <f t="shared" si="291"/>
        <v/>
      </c>
    </row>
    <row r="4660" spans="1:10" x14ac:dyDescent="0.2">
      <c r="A4660" t="s">
        <v>16737</v>
      </c>
      <c r="B4660" t="s">
        <v>16738</v>
      </c>
      <c r="C4660" t="s">
        <v>16739</v>
      </c>
      <c r="D4660" s="3" t="b">
        <f>NOT(ISNA(VLOOKUP(A4660,des!B:B,1,FALSE)))</f>
        <v>0</v>
      </c>
      <c r="E4660" s="3" t="str">
        <f>IF(D4660,VLOOKUP(A4660,des!B:Q,11,FALSE),"")</f>
        <v/>
      </c>
      <c r="F4660" s="3" t="b">
        <f t="shared" si="288"/>
        <v>0</v>
      </c>
      <c r="G4660" s="3" t="str">
        <f t="shared" si="289"/>
        <v/>
      </c>
      <c r="H4660" s="3" t="str">
        <f>IF(D4660,VLOOKUP(A4660,des!B:Q,12,FALSE),"")</f>
        <v/>
      </c>
      <c r="I4660" s="3" t="b">
        <f t="shared" si="290"/>
        <v>0</v>
      </c>
      <c r="J4660" s="3" t="str">
        <f t="shared" si="291"/>
        <v/>
      </c>
    </row>
    <row r="4661" spans="1:10" x14ac:dyDescent="0.2">
      <c r="A4661" t="s">
        <v>16740</v>
      </c>
      <c r="B4661" t="s">
        <v>16741</v>
      </c>
      <c r="C4661" t="s">
        <v>16742</v>
      </c>
      <c r="D4661" s="3" t="b">
        <f>NOT(ISNA(VLOOKUP(A4661,des!B:B,1,FALSE)))</f>
        <v>0</v>
      </c>
      <c r="E4661" s="3" t="str">
        <f>IF(D4661,VLOOKUP(A4661,des!B:Q,11,FALSE),"")</f>
        <v/>
      </c>
      <c r="F4661" s="3" t="b">
        <f t="shared" si="288"/>
        <v>0</v>
      </c>
      <c r="G4661" s="3" t="str">
        <f t="shared" si="289"/>
        <v/>
      </c>
      <c r="H4661" s="3" t="str">
        <f>IF(D4661,VLOOKUP(A4661,des!B:Q,12,FALSE),"")</f>
        <v/>
      </c>
      <c r="I4661" s="3" t="b">
        <f t="shared" si="290"/>
        <v>0</v>
      </c>
      <c r="J4661" s="3" t="str">
        <f t="shared" si="291"/>
        <v/>
      </c>
    </row>
    <row r="4662" spans="1:10" x14ac:dyDescent="0.2">
      <c r="A4662" t="s">
        <v>16743</v>
      </c>
      <c r="B4662" t="s">
        <v>16744</v>
      </c>
      <c r="C4662" t="s">
        <v>16745</v>
      </c>
      <c r="D4662" s="3" t="b">
        <f>NOT(ISNA(VLOOKUP(A4662,des!B:B,1,FALSE)))</f>
        <v>0</v>
      </c>
      <c r="E4662" s="3" t="str">
        <f>IF(D4662,VLOOKUP(A4662,des!B:Q,11,FALSE),"")</f>
        <v/>
      </c>
      <c r="F4662" s="3" t="b">
        <f t="shared" si="288"/>
        <v>0</v>
      </c>
      <c r="G4662" s="3" t="str">
        <f t="shared" si="289"/>
        <v/>
      </c>
      <c r="H4662" s="3" t="str">
        <f>IF(D4662,VLOOKUP(A4662,des!B:Q,12,FALSE),"")</f>
        <v/>
      </c>
      <c r="I4662" s="3" t="b">
        <f t="shared" si="290"/>
        <v>0</v>
      </c>
      <c r="J4662" s="3" t="str">
        <f t="shared" si="291"/>
        <v/>
      </c>
    </row>
    <row r="4663" spans="1:10" x14ac:dyDescent="0.2">
      <c r="A4663" t="s">
        <v>16746</v>
      </c>
      <c r="B4663" t="s">
        <v>16747</v>
      </c>
      <c r="C4663" t="s">
        <v>16748</v>
      </c>
      <c r="D4663" s="3" t="b">
        <f>NOT(ISNA(VLOOKUP(A4663,des!B:B,1,FALSE)))</f>
        <v>0</v>
      </c>
      <c r="E4663" s="3" t="str">
        <f>IF(D4663,VLOOKUP(A4663,des!B:Q,11,FALSE),"")</f>
        <v/>
      </c>
      <c r="F4663" s="3" t="b">
        <f t="shared" si="288"/>
        <v>0</v>
      </c>
      <c r="G4663" s="3" t="str">
        <f t="shared" si="289"/>
        <v/>
      </c>
      <c r="H4663" s="3" t="str">
        <f>IF(D4663,VLOOKUP(A4663,des!B:Q,12,FALSE),"")</f>
        <v/>
      </c>
      <c r="I4663" s="3" t="b">
        <f t="shared" si="290"/>
        <v>0</v>
      </c>
      <c r="J4663" s="3" t="str">
        <f t="shared" si="291"/>
        <v/>
      </c>
    </row>
    <row r="4664" spans="1:10" x14ac:dyDescent="0.2">
      <c r="A4664" t="s">
        <v>16749</v>
      </c>
      <c r="B4664" t="s">
        <v>16750</v>
      </c>
      <c r="C4664" t="s">
        <v>16751</v>
      </c>
      <c r="D4664" s="3" t="b">
        <f>NOT(ISNA(VLOOKUP(A4664,des!B:B,1,FALSE)))</f>
        <v>0</v>
      </c>
      <c r="E4664" s="3" t="str">
        <f>IF(D4664,VLOOKUP(A4664,des!B:Q,11,FALSE),"")</f>
        <v/>
      </c>
      <c r="F4664" s="3" t="b">
        <f t="shared" si="288"/>
        <v>0</v>
      </c>
      <c r="G4664" s="3" t="str">
        <f t="shared" si="289"/>
        <v/>
      </c>
      <c r="H4664" s="3" t="str">
        <f>IF(D4664,VLOOKUP(A4664,des!B:Q,12,FALSE),"")</f>
        <v/>
      </c>
      <c r="I4664" s="3" t="b">
        <f t="shared" si="290"/>
        <v>0</v>
      </c>
      <c r="J4664" s="3" t="str">
        <f t="shared" si="291"/>
        <v/>
      </c>
    </row>
    <row r="4665" spans="1:10" x14ac:dyDescent="0.2">
      <c r="A4665" t="s">
        <v>16752</v>
      </c>
      <c r="B4665" t="s">
        <v>16753</v>
      </c>
      <c r="C4665" t="s">
        <v>16754</v>
      </c>
      <c r="D4665" s="3" t="b">
        <f>NOT(ISNA(VLOOKUP(A4665,des!B:B,1,FALSE)))</f>
        <v>0</v>
      </c>
      <c r="E4665" s="3" t="str">
        <f>IF(D4665,VLOOKUP(A4665,des!B:Q,11,FALSE),"")</f>
        <v/>
      </c>
      <c r="F4665" s="3" t="b">
        <f t="shared" si="288"/>
        <v>0</v>
      </c>
      <c r="G4665" s="3" t="str">
        <f t="shared" si="289"/>
        <v/>
      </c>
      <c r="H4665" s="3" t="str">
        <f>IF(D4665,VLOOKUP(A4665,des!B:Q,12,FALSE),"")</f>
        <v/>
      </c>
      <c r="I4665" s="3" t="b">
        <f t="shared" si="290"/>
        <v>0</v>
      </c>
      <c r="J4665" s="3" t="str">
        <f t="shared" si="291"/>
        <v/>
      </c>
    </row>
    <row r="4666" spans="1:10" x14ac:dyDescent="0.2">
      <c r="A4666" t="s">
        <v>16755</v>
      </c>
      <c r="B4666" t="s">
        <v>16756</v>
      </c>
      <c r="C4666" t="s">
        <v>16757</v>
      </c>
      <c r="D4666" s="3" t="b">
        <f>NOT(ISNA(VLOOKUP(A4666,des!B:B,1,FALSE)))</f>
        <v>0</v>
      </c>
      <c r="E4666" s="3" t="str">
        <f>IF(D4666,VLOOKUP(A4666,des!B:Q,11,FALSE),"")</f>
        <v/>
      </c>
      <c r="F4666" s="3" t="b">
        <f t="shared" si="288"/>
        <v>0</v>
      </c>
      <c r="G4666" s="3" t="str">
        <f t="shared" si="289"/>
        <v/>
      </c>
      <c r="H4666" s="3" t="str">
        <f>IF(D4666,VLOOKUP(A4666,des!B:Q,12,FALSE),"")</f>
        <v/>
      </c>
      <c r="I4666" s="3" t="b">
        <f t="shared" si="290"/>
        <v>0</v>
      </c>
      <c r="J4666" s="3" t="str">
        <f t="shared" si="291"/>
        <v/>
      </c>
    </row>
    <row r="4667" spans="1:10" x14ac:dyDescent="0.2">
      <c r="A4667" t="s">
        <v>16758</v>
      </c>
      <c r="B4667" t="s">
        <v>16759</v>
      </c>
      <c r="C4667" t="s">
        <v>16760</v>
      </c>
      <c r="D4667" s="3" t="b">
        <f>NOT(ISNA(VLOOKUP(A4667,des!B:B,1,FALSE)))</f>
        <v>0</v>
      </c>
      <c r="E4667" s="3" t="str">
        <f>IF(D4667,VLOOKUP(A4667,des!B:Q,11,FALSE),"")</f>
        <v/>
      </c>
      <c r="F4667" s="3" t="b">
        <f t="shared" si="288"/>
        <v>0</v>
      </c>
      <c r="G4667" s="3" t="str">
        <f t="shared" si="289"/>
        <v/>
      </c>
      <c r="H4667" s="3" t="str">
        <f>IF(D4667,VLOOKUP(A4667,des!B:Q,12,FALSE),"")</f>
        <v/>
      </c>
      <c r="I4667" s="3" t="b">
        <f t="shared" si="290"/>
        <v>0</v>
      </c>
      <c r="J4667" s="3" t="str">
        <f t="shared" si="291"/>
        <v/>
      </c>
    </row>
    <row r="4668" spans="1:10" x14ac:dyDescent="0.2">
      <c r="A4668" t="s">
        <v>16761</v>
      </c>
      <c r="B4668" t="s">
        <v>16762</v>
      </c>
      <c r="C4668" t="s">
        <v>16763</v>
      </c>
      <c r="D4668" s="3" t="b">
        <f>NOT(ISNA(VLOOKUP(A4668,des!B:B,1,FALSE)))</f>
        <v>0</v>
      </c>
      <c r="E4668" s="3" t="str">
        <f>IF(D4668,VLOOKUP(A4668,des!B:Q,11,FALSE),"")</f>
        <v/>
      </c>
      <c r="F4668" s="3" t="b">
        <f t="shared" si="288"/>
        <v>0</v>
      </c>
      <c r="G4668" s="3" t="str">
        <f t="shared" si="289"/>
        <v/>
      </c>
      <c r="H4668" s="3" t="str">
        <f>IF(D4668,VLOOKUP(A4668,des!B:Q,12,FALSE),"")</f>
        <v/>
      </c>
      <c r="I4668" s="3" t="b">
        <f t="shared" si="290"/>
        <v>0</v>
      </c>
      <c r="J4668" s="3" t="str">
        <f t="shared" si="291"/>
        <v/>
      </c>
    </row>
    <row r="4669" spans="1:10" x14ac:dyDescent="0.2">
      <c r="A4669" t="s">
        <v>16764</v>
      </c>
      <c r="B4669" t="s">
        <v>16765</v>
      </c>
      <c r="C4669" t="s">
        <v>16766</v>
      </c>
      <c r="D4669" s="3" t="b">
        <f>NOT(ISNA(VLOOKUP(A4669,des!B:B,1,FALSE)))</f>
        <v>0</v>
      </c>
      <c r="E4669" s="3" t="str">
        <f>IF(D4669,VLOOKUP(A4669,des!B:Q,11,FALSE),"")</f>
        <v/>
      </c>
      <c r="F4669" s="3" t="b">
        <f t="shared" si="288"/>
        <v>0</v>
      </c>
      <c r="G4669" s="3" t="str">
        <f t="shared" si="289"/>
        <v/>
      </c>
      <c r="H4669" s="3" t="str">
        <f>IF(D4669,VLOOKUP(A4669,des!B:Q,12,FALSE),"")</f>
        <v/>
      </c>
      <c r="I4669" s="3" t="b">
        <f t="shared" si="290"/>
        <v>0</v>
      </c>
      <c r="J4669" s="3" t="str">
        <f t="shared" si="291"/>
        <v/>
      </c>
    </row>
    <row r="4670" spans="1:10" x14ac:dyDescent="0.2">
      <c r="A4670" t="s">
        <v>16767</v>
      </c>
      <c r="B4670" t="s">
        <v>16768</v>
      </c>
      <c r="C4670" t="s">
        <v>16769</v>
      </c>
      <c r="D4670" s="3" t="b">
        <f>NOT(ISNA(VLOOKUP(A4670,des!B:B,1,FALSE)))</f>
        <v>0</v>
      </c>
      <c r="E4670" s="3" t="str">
        <f>IF(D4670,VLOOKUP(A4670,des!B:Q,11,FALSE),"")</f>
        <v/>
      </c>
      <c r="F4670" s="3" t="b">
        <f t="shared" si="288"/>
        <v>0</v>
      </c>
      <c r="G4670" s="3" t="str">
        <f t="shared" si="289"/>
        <v/>
      </c>
      <c r="H4670" s="3" t="str">
        <f>IF(D4670,VLOOKUP(A4670,des!B:Q,12,FALSE),"")</f>
        <v/>
      </c>
      <c r="I4670" s="3" t="b">
        <f t="shared" si="290"/>
        <v>0</v>
      </c>
      <c r="J4670" s="3" t="str">
        <f t="shared" si="291"/>
        <v/>
      </c>
    </row>
    <row r="4671" spans="1:10" x14ac:dyDescent="0.2">
      <c r="A4671" t="s">
        <v>16770</v>
      </c>
      <c r="B4671" t="s">
        <v>16771</v>
      </c>
      <c r="C4671" t="s">
        <v>16772</v>
      </c>
      <c r="D4671" s="3" t="b">
        <f>NOT(ISNA(VLOOKUP(A4671,des!B:B,1,FALSE)))</f>
        <v>0</v>
      </c>
      <c r="E4671" s="3" t="str">
        <f>IF(D4671,VLOOKUP(A4671,des!B:Q,11,FALSE),"")</f>
        <v/>
      </c>
      <c r="F4671" s="3" t="b">
        <f t="shared" si="288"/>
        <v>0</v>
      </c>
      <c r="G4671" s="3" t="str">
        <f t="shared" si="289"/>
        <v/>
      </c>
      <c r="H4671" s="3" t="str">
        <f>IF(D4671,VLOOKUP(A4671,des!B:Q,12,FALSE),"")</f>
        <v/>
      </c>
      <c r="I4671" s="3" t="b">
        <f t="shared" si="290"/>
        <v>0</v>
      </c>
      <c r="J4671" s="3" t="str">
        <f t="shared" si="291"/>
        <v/>
      </c>
    </row>
    <row r="4672" spans="1:10" x14ac:dyDescent="0.2">
      <c r="A4672" t="s">
        <v>16773</v>
      </c>
      <c r="B4672" t="s">
        <v>16774</v>
      </c>
      <c r="C4672" t="s">
        <v>16775</v>
      </c>
      <c r="D4672" s="3" t="b">
        <f>NOT(ISNA(VLOOKUP(A4672,des!B:B,1,FALSE)))</f>
        <v>0</v>
      </c>
      <c r="E4672" s="3" t="str">
        <f>IF(D4672,VLOOKUP(A4672,des!B:Q,11,FALSE),"")</f>
        <v/>
      </c>
      <c r="F4672" s="3" t="b">
        <f t="shared" si="288"/>
        <v>0</v>
      </c>
      <c r="G4672" s="3" t="str">
        <f t="shared" si="289"/>
        <v/>
      </c>
      <c r="H4672" s="3" t="str">
        <f>IF(D4672,VLOOKUP(A4672,des!B:Q,12,FALSE),"")</f>
        <v/>
      </c>
      <c r="I4672" s="3" t="b">
        <f t="shared" si="290"/>
        <v>0</v>
      </c>
      <c r="J4672" s="3" t="str">
        <f t="shared" si="291"/>
        <v/>
      </c>
    </row>
    <row r="4673" spans="1:10" x14ac:dyDescent="0.2">
      <c r="A4673" t="s">
        <v>16776</v>
      </c>
      <c r="B4673" t="s">
        <v>16777</v>
      </c>
      <c r="C4673" t="s">
        <v>16778</v>
      </c>
      <c r="D4673" s="3" t="b">
        <f>NOT(ISNA(VLOOKUP(A4673,des!B:B,1,FALSE)))</f>
        <v>0</v>
      </c>
      <c r="E4673" s="3" t="str">
        <f>IF(D4673,VLOOKUP(A4673,des!B:Q,11,FALSE),"")</f>
        <v/>
      </c>
      <c r="F4673" s="3" t="b">
        <f t="shared" si="288"/>
        <v>0</v>
      </c>
      <c r="G4673" s="3" t="str">
        <f t="shared" si="289"/>
        <v/>
      </c>
      <c r="H4673" s="3" t="str">
        <f>IF(D4673,VLOOKUP(A4673,des!B:Q,12,FALSE),"")</f>
        <v/>
      </c>
      <c r="I4673" s="3" t="b">
        <f t="shared" si="290"/>
        <v>0</v>
      </c>
      <c r="J4673" s="3" t="str">
        <f t="shared" si="291"/>
        <v/>
      </c>
    </row>
    <row r="4674" spans="1:10" x14ac:dyDescent="0.2">
      <c r="A4674" t="s">
        <v>16779</v>
      </c>
      <c r="B4674" t="s">
        <v>16780</v>
      </c>
      <c r="C4674" t="s">
        <v>16781</v>
      </c>
      <c r="D4674" s="3" t="b">
        <f>NOT(ISNA(VLOOKUP(A4674,des!B:B,1,FALSE)))</f>
        <v>0</v>
      </c>
      <c r="E4674" s="3" t="str">
        <f>IF(D4674,VLOOKUP(A4674,des!B:Q,11,FALSE),"")</f>
        <v/>
      </c>
      <c r="F4674" s="3" t="b">
        <f t="shared" si="288"/>
        <v>0</v>
      </c>
      <c r="G4674" s="3" t="str">
        <f t="shared" si="289"/>
        <v/>
      </c>
      <c r="H4674" s="3" t="str">
        <f>IF(D4674,VLOOKUP(A4674,des!B:Q,12,FALSE),"")</f>
        <v/>
      </c>
      <c r="I4674" s="3" t="b">
        <f t="shared" si="290"/>
        <v>0</v>
      </c>
      <c r="J4674" s="3" t="str">
        <f t="shared" si="291"/>
        <v/>
      </c>
    </row>
    <row r="4675" spans="1:10" x14ac:dyDescent="0.2">
      <c r="A4675" t="s">
        <v>16782</v>
      </c>
      <c r="B4675" t="s">
        <v>16783</v>
      </c>
      <c r="C4675" t="s">
        <v>16784</v>
      </c>
      <c r="D4675" s="3" t="b">
        <f>NOT(ISNA(VLOOKUP(A4675,des!B:B,1,FALSE)))</f>
        <v>0</v>
      </c>
      <c r="E4675" s="3" t="str">
        <f>IF(D4675,VLOOKUP(A4675,des!B:Q,11,FALSE),"")</f>
        <v/>
      </c>
      <c r="F4675" s="3" t="b">
        <f t="shared" si="288"/>
        <v>0</v>
      </c>
      <c r="G4675" s="3" t="str">
        <f t="shared" si="289"/>
        <v/>
      </c>
      <c r="H4675" s="3" t="str">
        <f>IF(D4675,VLOOKUP(A4675,des!B:Q,12,FALSE),"")</f>
        <v/>
      </c>
      <c r="I4675" s="3" t="b">
        <f t="shared" si="290"/>
        <v>0</v>
      </c>
      <c r="J4675" s="3" t="str">
        <f t="shared" si="291"/>
        <v/>
      </c>
    </row>
    <row r="4676" spans="1:10" x14ac:dyDescent="0.2">
      <c r="A4676" t="s">
        <v>16785</v>
      </c>
      <c r="B4676" t="s">
        <v>16786</v>
      </c>
      <c r="C4676" t="s">
        <v>16787</v>
      </c>
      <c r="D4676" s="3" t="b">
        <f>NOT(ISNA(VLOOKUP(A4676,des!B:B,1,FALSE)))</f>
        <v>0</v>
      </c>
      <c r="E4676" s="3" t="str">
        <f>IF(D4676,VLOOKUP(A4676,des!B:Q,11,FALSE),"")</f>
        <v/>
      </c>
      <c r="F4676" s="3" t="b">
        <f t="shared" si="288"/>
        <v>0</v>
      </c>
      <c r="G4676" s="3" t="str">
        <f t="shared" si="289"/>
        <v/>
      </c>
      <c r="H4676" s="3" t="str">
        <f>IF(D4676,VLOOKUP(A4676,des!B:Q,12,FALSE),"")</f>
        <v/>
      </c>
      <c r="I4676" s="3" t="b">
        <f t="shared" si="290"/>
        <v>0</v>
      </c>
      <c r="J4676" s="3" t="str">
        <f t="shared" si="291"/>
        <v/>
      </c>
    </row>
    <row r="4677" spans="1:10" x14ac:dyDescent="0.2">
      <c r="A4677" t="s">
        <v>16788</v>
      </c>
      <c r="B4677" t="s">
        <v>16789</v>
      </c>
      <c r="C4677" t="s">
        <v>16790</v>
      </c>
      <c r="D4677" s="3" t="b">
        <f>NOT(ISNA(VLOOKUP(A4677,des!B:B,1,FALSE)))</f>
        <v>0</v>
      </c>
      <c r="E4677" s="3" t="str">
        <f>IF(D4677,VLOOKUP(A4677,des!B:Q,11,FALSE),"")</f>
        <v/>
      </c>
      <c r="F4677" s="3" t="b">
        <f t="shared" ref="F4677:F4740" si="292">IF(D4677,IF(E4677&lt;&gt;B4677,TRUE,FALSE),FALSE)</f>
        <v>0</v>
      </c>
      <c r="G4677" s="3" t="str">
        <f t="shared" si="289"/>
        <v/>
      </c>
      <c r="H4677" s="3" t="str">
        <f>IF(D4677,VLOOKUP(A4677,des!B:Q,12,FALSE),"")</f>
        <v/>
      </c>
      <c r="I4677" s="3" t="b">
        <f t="shared" si="290"/>
        <v>0</v>
      </c>
      <c r="J4677" s="3" t="str">
        <f t="shared" si="291"/>
        <v/>
      </c>
    </row>
    <row r="4678" spans="1:10" x14ac:dyDescent="0.2">
      <c r="A4678" t="s">
        <v>16791</v>
      </c>
      <c r="B4678" t="s">
        <v>16792</v>
      </c>
      <c r="C4678" t="s">
        <v>16793</v>
      </c>
      <c r="D4678" s="3" t="b">
        <f>NOT(ISNA(VLOOKUP(A4678,des!B:B,1,FALSE)))</f>
        <v>0</v>
      </c>
      <c r="E4678" s="3" t="str">
        <f>IF(D4678,VLOOKUP(A4678,des!B:Q,11,FALSE),"")</f>
        <v/>
      </c>
      <c r="F4678" s="3" t="b">
        <f t="shared" si="292"/>
        <v>0</v>
      </c>
      <c r="G4678" s="3" t="str">
        <f t="shared" ref="G4678:G4741" si="293">IF(F4678,CONCATENATE($A$1,A4678,$B$1,E4678,$C$1),"")</f>
        <v/>
      </c>
      <c r="H4678" s="3" t="str">
        <f>IF(D4678,VLOOKUP(A4678,des!B:Q,12,FALSE),"")</f>
        <v/>
      </c>
      <c r="I4678" s="3" t="b">
        <f t="shared" ref="I4678:I4741" si="294">IF(D4678,IF(H4678&lt;&gt;C4678,TRUE,FALSE),FALSE)</f>
        <v>0</v>
      </c>
      <c r="J4678" s="3" t="str">
        <f t="shared" ref="J4678:J4741" si="295">IF(I4678,CONCATENATE($A$2,A4678,$B$2,H4678,$C$2),"")</f>
        <v/>
      </c>
    </row>
    <row r="4679" spans="1:10" x14ac:dyDescent="0.2">
      <c r="A4679" t="s">
        <v>16794</v>
      </c>
      <c r="B4679" t="s">
        <v>16795</v>
      </c>
      <c r="C4679" t="s">
        <v>16796</v>
      </c>
      <c r="D4679" s="3" t="b">
        <f>NOT(ISNA(VLOOKUP(A4679,des!B:B,1,FALSE)))</f>
        <v>0</v>
      </c>
      <c r="E4679" s="3" t="str">
        <f>IF(D4679,VLOOKUP(A4679,des!B:Q,11,FALSE),"")</f>
        <v/>
      </c>
      <c r="F4679" s="3" t="b">
        <f t="shared" si="292"/>
        <v>0</v>
      </c>
      <c r="G4679" s="3" t="str">
        <f t="shared" si="293"/>
        <v/>
      </c>
      <c r="H4679" s="3" t="str">
        <f>IF(D4679,VLOOKUP(A4679,des!B:Q,12,FALSE),"")</f>
        <v/>
      </c>
      <c r="I4679" s="3" t="b">
        <f t="shared" si="294"/>
        <v>0</v>
      </c>
      <c r="J4679" s="3" t="str">
        <f t="shared" si="295"/>
        <v/>
      </c>
    </row>
    <row r="4680" spans="1:10" x14ac:dyDescent="0.2">
      <c r="A4680" t="s">
        <v>16797</v>
      </c>
      <c r="B4680" t="s">
        <v>16798</v>
      </c>
      <c r="C4680" t="s">
        <v>16799</v>
      </c>
      <c r="D4680" s="3" t="b">
        <f>NOT(ISNA(VLOOKUP(A4680,des!B:B,1,FALSE)))</f>
        <v>0</v>
      </c>
      <c r="E4680" s="3" t="str">
        <f>IF(D4680,VLOOKUP(A4680,des!B:Q,11,FALSE),"")</f>
        <v/>
      </c>
      <c r="F4680" s="3" t="b">
        <f t="shared" si="292"/>
        <v>0</v>
      </c>
      <c r="G4680" s="3" t="str">
        <f t="shared" si="293"/>
        <v/>
      </c>
      <c r="H4680" s="3" t="str">
        <f>IF(D4680,VLOOKUP(A4680,des!B:Q,12,FALSE),"")</f>
        <v/>
      </c>
      <c r="I4680" s="3" t="b">
        <f t="shared" si="294"/>
        <v>0</v>
      </c>
      <c r="J4680" s="3" t="str">
        <f t="shared" si="295"/>
        <v/>
      </c>
    </row>
    <row r="4681" spans="1:10" x14ac:dyDescent="0.2">
      <c r="A4681" t="s">
        <v>16800</v>
      </c>
      <c r="B4681" t="s">
        <v>16801</v>
      </c>
      <c r="C4681" t="s">
        <v>16802</v>
      </c>
      <c r="D4681" s="3" t="b">
        <f>NOT(ISNA(VLOOKUP(A4681,des!B:B,1,FALSE)))</f>
        <v>0</v>
      </c>
      <c r="E4681" s="3" t="str">
        <f>IF(D4681,VLOOKUP(A4681,des!B:Q,11,FALSE),"")</f>
        <v/>
      </c>
      <c r="F4681" s="3" t="b">
        <f t="shared" si="292"/>
        <v>0</v>
      </c>
      <c r="G4681" s="3" t="str">
        <f t="shared" si="293"/>
        <v/>
      </c>
      <c r="H4681" s="3" t="str">
        <f>IF(D4681,VLOOKUP(A4681,des!B:Q,12,FALSE),"")</f>
        <v/>
      </c>
      <c r="I4681" s="3" t="b">
        <f t="shared" si="294"/>
        <v>0</v>
      </c>
      <c r="J4681" s="3" t="str">
        <f t="shared" si="295"/>
        <v/>
      </c>
    </row>
    <row r="4682" spans="1:10" x14ac:dyDescent="0.2">
      <c r="A4682" t="s">
        <v>16803</v>
      </c>
      <c r="B4682" t="s">
        <v>16804</v>
      </c>
      <c r="C4682" t="s">
        <v>16805</v>
      </c>
      <c r="D4682" s="3" t="b">
        <f>NOT(ISNA(VLOOKUP(A4682,des!B:B,1,FALSE)))</f>
        <v>0</v>
      </c>
      <c r="E4682" s="3" t="str">
        <f>IF(D4682,VLOOKUP(A4682,des!B:Q,11,FALSE),"")</f>
        <v/>
      </c>
      <c r="F4682" s="3" t="b">
        <f t="shared" si="292"/>
        <v>0</v>
      </c>
      <c r="G4682" s="3" t="str">
        <f t="shared" si="293"/>
        <v/>
      </c>
      <c r="H4682" s="3" t="str">
        <f>IF(D4682,VLOOKUP(A4682,des!B:Q,12,FALSE),"")</f>
        <v/>
      </c>
      <c r="I4682" s="3" t="b">
        <f t="shared" si="294"/>
        <v>0</v>
      </c>
      <c r="J4682" s="3" t="str">
        <f t="shared" si="295"/>
        <v/>
      </c>
    </row>
    <row r="4683" spans="1:10" x14ac:dyDescent="0.2">
      <c r="A4683" t="s">
        <v>16806</v>
      </c>
      <c r="B4683" t="s">
        <v>16807</v>
      </c>
      <c r="C4683" t="s">
        <v>16808</v>
      </c>
      <c r="D4683" s="3" t="b">
        <f>NOT(ISNA(VLOOKUP(A4683,des!B:B,1,FALSE)))</f>
        <v>0</v>
      </c>
      <c r="E4683" s="3" t="str">
        <f>IF(D4683,VLOOKUP(A4683,des!B:Q,11,FALSE),"")</f>
        <v/>
      </c>
      <c r="F4683" s="3" t="b">
        <f t="shared" si="292"/>
        <v>0</v>
      </c>
      <c r="G4683" s="3" t="str">
        <f t="shared" si="293"/>
        <v/>
      </c>
      <c r="H4683" s="3" t="str">
        <f>IF(D4683,VLOOKUP(A4683,des!B:Q,12,FALSE),"")</f>
        <v/>
      </c>
      <c r="I4683" s="3" t="b">
        <f t="shared" si="294"/>
        <v>0</v>
      </c>
      <c r="J4683" s="3" t="str">
        <f t="shared" si="295"/>
        <v/>
      </c>
    </row>
    <row r="4684" spans="1:10" x14ac:dyDescent="0.2">
      <c r="A4684" t="s">
        <v>16809</v>
      </c>
      <c r="B4684" t="s">
        <v>16810</v>
      </c>
      <c r="C4684" t="s">
        <v>16811</v>
      </c>
      <c r="D4684" s="3" t="b">
        <f>NOT(ISNA(VLOOKUP(A4684,des!B:B,1,FALSE)))</f>
        <v>0</v>
      </c>
      <c r="E4684" s="3" t="str">
        <f>IF(D4684,VLOOKUP(A4684,des!B:Q,11,FALSE),"")</f>
        <v/>
      </c>
      <c r="F4684" s="3" t="b">
        <f t="shared" si="292"/>
        <v>0</v>
      </c>
      <c r="G4684" s="3" t="str">
        <f t="shared" si="293"/>
        <v/>
      </c>
      <c r="H4684" s="3" t="str">
        <f>IF(D4684,VLOOKUP(A4684,des!B:Q,12,FALSE),"")</f>
        <v/>
      </c>
      <c r="I4684" s="3" t="b">
        <f t="shared" si="294"/>
        <v>0</v>
      </c>
      <c r="J4684" s="3" t="str">
        <f t="shared" si="295"/>
        <v/>
      </c>
    </row>
    <row r="4685" spans="1:10" x14ac:dyDescent="0.2">
      <c r="A4685" t="s">
        <v>16812</v>
      </c>
      <c r="B4685" t="s">
        <v>16813</v>
      </c>
      <c r="C4685" t="s">
        <v>16814</v>
      </c>
      <c r="D4685" s="3" t="b">
        <f>NOT(ISNA(VLOOKUP(A4685,des!B:B,1,FALSE)))</f>
        <v>0</v>
      </c>
      <c r="E4685" s="3" t="str">
        <f>IF(D4685,VLOOKUP(A4685,des!B:Q,11,FALSE),"")</f>
        <v/>
      </c>
      <c r="F4685" s="3" t="b">
        <f t="shared" si="292"/>
        <v>0</v>
      </c>
      <c r="G4685" s="3" t="str">
        <f t="shared" si="293"/>
        <v/>
      </c>
      <c r="H4685" s="3" t="str">
        <f>IF(D4685,VLOOKUP(A4685,des!B:Q,12,FALSE),"")</f>
        <v/>
      </c>
      <c r="I4685" s="3" t="b">
        <f t="shared" si="294"/>
        <v>0</v>
      </c>
      <c r="J4685" s="3" t="str">
        <f t="shared" si="295"/>
        <v/>
      </c>
    </row>
    <row r="4686" spans="1:10" x14ac:dyDescent="0.2">
      <c r="A4686" t="s">
        <v>16815</v>
      </c>
      <c r="B4686" t="s">
        <v>16816</v>
      </c>
      <c r="C4686" t="s">
        <v>16817</v>
      </c>
      <c r="D4686" s="3" t="b">
        <f>NOT(ISNA(VLOOKUP(A4686,des!B:B,1,FALSE)))</f>
        <v>0</v>
      </c>
      <c r="E4686" s="3" t="str">
        <f>IF(D4686,VLOOKUP(A4686,des!B:Q,11,FALSE),"")</f>
        <v/>
      </c>
      <c r="F4686" s="3" t="b">
        <f t="shared" si="292"/>
        <v>0</v>
      </c>
      <c r="G4686" s="3" t="str">
        <f t="shared" si="293"/>
        <v/>
      </c>
      <c r="H4686" s="3" t="str">
        <f>IF(D4686,VLOOKUP(A4686,des!B:Q,12,FALSE),"")</f>
        <v/>
      </c>
      <c r="I4686" s="3" t="b">
        <f t="shared" si="294"/>
        <v>0</v>
      </c>
      <c r="J4686" s="3" t="str">
        <f t="shared" si="295"/>
        <v/>
      </c>
    </row>
    <row r="4687" spans="1:10" x14ac:dyDescent="0.2">
      <c r="A4687" t="s">
        <v>16818</v>
      </c>
      <c r="B4687" t="s">
        <v>16819</v>
      </c>
      <c r="C4687" t="s">
        <v>16820</v>
      </c>
      <c r="D4687" s="3" t="b">
        <f>NOT(ISNA(VLOOKUP(A4687,des!B:B,1,FALSE)))</f>
        <v>0</v>
      </c>
      <c r="E4687" s="3" t="str">
        <f>IF(D4687,VLOOKUP(A4687,des!B:Q,11,FALSE),"")</f>
        <v/>
      </c>
      <c r="F4687" s="3" t="b">
        <f t="shared" si="292"/>
        <v>0</v>
      </c>
      <c r="G4687" s="3" t="str">
        <f t="shared" si="293"/>
        <v/>
      </c>
      <c r="H4687" s="3" t="str">
        <f>IF(D4687,VLOOKUP(A4687,des!B:Q,12,FALSE),"")</f>
        <v/>
      </c>
      <c r="I4687" s="3" t="b">
        <f t="shared" si="294"/>
        <v>0</v>
      </c>
      <c r="J4687" s="3" t="str">
        <f t="shared" si="295"/>
        <v/>
      </c>
    </row>
    <row r="4688" spans="1:10" x14ac:dyDescent="0.2">
      <c r="A4688" t="s">
        <v>16821</v>
      </c>
      <c r="B4688" t="s">
        <v>16822</v>
      </c>
      <c r="C4688" t="s">
        <v>16823</v>
      </c>
      <c r="D4688" s="3" t="b">
        <f>NOT(ISNA(VLOOKUP(A4688,des!B:B,1,FALSE)))</f>
        <v>0</v>
      </c>
      <c r="E4688" s="3" t="str">
        <f>IF(D4688,VLOOKUP(A4688,des!B:Q,11,FALSE),"")</f>
        <v/>
      </c>
      <c r="F4688" s="3" t="b">
        <f t="shared" si="292"/>
        <v>0</v>
      </c>
      <c r="G4688" s="3" t="str">
        <f t="shared" si="293"/>
        <v/>
      </c>
      <c r="H4688" s="3" t="str">
        <f>IF(D4688,VLOOKUP(A4688,des!B:Q,12,FALSE),"")</f>
        <v/>
      </c>
      <c r="I4688" s="3" t="b">
        <f t="shared" si="294"/>
        <v>0</v>
      </c>
      <c r="J4688" s="3" t="str">
        <f t="shared" si="295"/>
        <v/>
      </c>
    </row>
    <row r="4689" spans="1:10" x14ac:dyDescent="0.2">
      <c r="A4689" t="s">
        <v>16824</v>
      </c>
      <c r="B4689" t="s">
        <v>16825</v>
      </c>
      <c r="C4689" t="s">
        <v>16826</v>
      </c>
      <c r="D4689" s="3" t="b">
        <f>NOT(ISNA(VLOOKUP(A4689,des!B:B,1,FALSE)))</f>
        <v>0</v>
      </c>
      <c r="E4689" s="3" t="str">
        <f>IF(D4689,VLOOKUP(A4689,des!B:Q,11,FALSE),"")</f>
        <v/>
      </c>
      <c r="F4689" s="3" t="b">
        <f t="shared" si="292"/>
        <v>0</v>
      </c>
      <c r="G4689" s="3" t="str">
        <f t="shared" si="293"/>
        <v/>
      </c>
      <c r="H4689" s="3" t="str">
        <f>IF(D4689,VLOOKUP(A4689,des!B:Q,12,FALSE),"")</f>
        <v/>
      </c>
      <c r="I4689" s="3" t="b">
        <f t="shared" si="294"/>
        <v>0</v>
      </c>
      <c r="J4689" s="3" t="str">
        <f t="shared" si="295"/>
        <v/>
      </c>
    </row>
    <row r="4690" spans="1:10" x14ac:dyDescent="0.2">
      <c r="A4690" t="s">
        <v>16827</v>
      </c>
      <c r="B4690" t="s">
        <v>16828</v>
      </c>
      <c r="C4690" t="s">
        <v>16829</v>
      </c>
      <c r="D4690" s="3" t="b">
        <f>NOT(ISNA(VLOOKUP(A4690,des!B:B,1,FALSE)))</f>
        <v>0</v>
      </c>
      <c r="E4690" s="3" t="str">
        <f>IF(D4690,VLOOKUP(A4690,des!B:Q,11,FALSE),"")</f>
        <v/>
      </c>
      <c r="F4690" s="3" t="b">
        <f t="shared" si="292"/>
        <v>0</v>
      </c>
      <c r="G4690" s="3" t="str">
        <f t="shared" si="293"/>
        <v/>
      </c>
      <c r="H4690" s="3" t="str">
        <f>IF(D4690,VLOOKUP(A4690,des!B:Q,12,FALSE),"")</f>
        <v/>
      </c>
      <c r="I4690" s="3" t="b">
        <f t="shared" si="294"/>
        <v>0</v>
      </c>
      <c r="J4690" s="3" t="str">
        <f t="shared" si="295"/>
        <v/>
      </c>
    </row>
    <row r="4691" spans="1:10" x14ac:dyDescent="0.2">
      <c r="A4691" t="s">
        <v>16830</v>
      </c>
      <c r="B4691" t="s">
        <v>16831</v>
      </c>
      <c r="C4691" t="s">
        <v>16832</v>
      </c>
      <c r="D4691" s="3" t="b">
        <f>NOT(ISNA(VLOOKUP(A4691,des!B:B,1,FALSE)))</f>
        <v>0</v>
      </c>
      <c r="E4691" s="3" t="str">
        <f>IF(D4691,VLOOKUP(A4691,des!B:Q,11,FALSE),"")</f>
        <v/>
      </c>
      <c r="F4691" s="3" t="b">
        <f t="shared" si="292"/>
        <v>0</v>
      </c>
      <c r="G4691" s="3" t="str">
        <f t="shared" si="293"/>
        <v/>
      </c>
      <c r="H4691" s="3" t="str">
        <f>IF(D4691,VLOOKUP(A4691,des!B:Q,12,FALSE),"")</f>
        <v/>
      </c>
      <c r="I4691" s="3" t="b">
        <f t="shared" si="294"/>
        <v>0</v>
      </c>
      <c r="J4691" s="3" t="str">
        <f t="shared" si="295"/>
        <v/>
      </c>
    </row>
    <row r="4692" spans="1:10" x14ac:dyDescent="0.2">
      <c r="A4692" t="s">
        <v>16833</v>
      </c>
      <c r="B4692" t="s">
        <v>16834</v>
      </c>
      <c r="C4692" t="s">
        <v>16835</v>
      </c>
      <c r="D4692" s="3" t="b">
        <f>NOT(ISNA(VLOOKUP(A4692,des!B:B,1,FALSE)))</f>
        <v>0</v>
      </c>
      <c r="E4692" s="3" t="str">
        <f>IF(D4692,VLOOKUP(A4692,des!B:Q,11,FALSE),"")</f>
        <v/>
      </c>
      <c r="F4692" s="3" t="b">
        <f t="shared" si="292"/>
        <v>0</v>
      </c>
      <c r="G4692" s="3" t="str">
        <f t="shared" si="293"/>
        <v/>
      </c>
      <c r="H4692" s="3" t="str">
        <f>IF(D4692,VLOOKUP(A4692,des!B:Q,12,FALSE),"")</f>
        <v/>
      </c>
      <c r="I4692" s="3" t="b">
        <f t="shared" si="294"/>
        <v>0</v>
      </c>
      <c r="J4692" s="3" t="str">
        <f t="shared" si="295"/>
        <v/>
      </c>
    </row>
    <row r="4693" spans="1:10" x14ac:dyDescent="0.2">
      <c r="A4693" t="s">
        <v>16836</v>
      </c>
      <c r="B4693" t="s">
        <v>16837</v>
      </c>
      <c r="C4693" t="s">
        <v>16838</v>
      </c>
      <c r="D4693" s="3" t="b">
        <f>NOT(ISNA(VLOOKUP(A4693,des!B:B,1,FALSE)))</f>
        <v>0</v>
      </c>
      <c r="E4693" s="3" t="str">
        <f>IF(D4693,VLOOKUP(A4693,des!B:Q,11,FALSE),"")</f>
        <v/>
      </c>
      <c r="F4693" s="3" t="b">
        <f t="shared" si="292"/>
        <v>0</v>
      </c>
      <c r="G4693" s="3" t="str">
        <f t="shared" si="293"/>
        <v/>
      </c>
      <c r="H4693" s="3" t="str">
        <f>IF(D4693,VLOOKUP(A4693,des!B:Q,12,FALSE),"")</f>
        <v/>
      </c>
      <c r="I4693" s="3" t="b">
        <f t="shared" si="294"/>
        <v>0</v>
      </c>
      <c r="J4693" s="3" t="str">
        <f t="shared" si="295"/>
        <v/>
      </c>
    </row>
    <row r="4694" spans="1:10" x14ac:dyDescent="0.2">
      <c r="A4694" t="s">
        <v>16839</v>
      </c>
      <c r="B4694" t="s">
        <v>16840</v>
      </c>
      <c r="C4694" t="s">
        <v>16841</v>
      </c>
      <c r="D4694" s="3" t="b">
        <f>NOT(ISNA(VLOOKUP(A4694,des!B:B,1,FALSE)))</f>
        <v>0</v>
      </c>
      <c r="E4694" s="3" t="str">
        <f>IF(D4694,VLOOKUP(A4694,des!B:Q,11,FALSE),"")</f>
        <v/>
      </c>
      <c r="F4694" s="3" t="b">
        <f t="shared" si="292"/>
        <v>0</v>
      </c>
      <c r="G4694" s="3" t="str">
        <f t="shared" si="293"/>
        <v/>
      </c>
      <c r="H4694" s="3" t="str">
        <f>IF(D4694,VLOOKUP(A4694,des!B:Q,12,FALSE),"")</f>
        <v/>
      </c>
      <c r="I4694" s="3" t="b">
        <f t="shared" si="294"/>
        <v>0</v>
      </c>
      <c r="J4694" s="3" t="str">
        <f t="shared" si="295"/>
        <v/>
      </c>
    </row>
    <row r="4695" spans="1:10" x14ac:dyDescent="0.2">
      <c r="A4695" t="s">
        <v>16842</v>
      </c>
      <c r="B4695" t="s">
        <v>16843</v>
      </c>
      <c r="C4695" t="s">
        <v>16844</v>
      </c>
      <c r="D4695" s="3" t="b">
        <f>NOT(ISNA(VLOOKUP(A4695,des!B:B,1,FALSE)))</f>
        <v>0</v>
      </c>
      <c r="E4695" s="3" t="str">
        <f>IF(D4695,VLOOKUP(A4695,des!B:Q,11,FALSE),"")</f>
        <v/>
      </c>
      <c r="F4695" s="3" t="b">
        <f t="shared" si="292"/>
        <v>0</v>
      </c>
      <c r="G4695" s="3" t="str">
        <f t="shared" si="293"/>
        <v/>
      </c>
      <c r="H4695" s="3" t="str">
        <f>IF(D4695,VLOOKUP(A4695,des!B:Q,12,FALSE),"")</f>
        <v/>
      </c>
      <c r="I4695" s="3" t="b">
        <f t="shared" si="294"/>
        <v>0</v>
      </c>
      <c r="J4695" s="3" t="str">
        <f t="shared" si="295"/>
        <v/>
      </c>
    </row>
    <row r="4696" spans="1:10" x14ac:dyDescent="0.2">
      <c r="A4696" t="s">
        <v>16845</v>
      </c>
      <c r="B4696" t="s">
        <v>16846</v>
      </c>
      <c r="C4696" t="s">
        <v>16847</v>
      </c>
      <c r="D4696" s="3" t="b">
        <f>NOT(ISNA(VLOOKUP(A4696,des!B:B,1,FALSE)))</f>
        <v>0</v>
      </c>
      <c r="E4696" s="3" t="str">
        <f>IF(D4696,VLOOKUP(A4696,des!B:Q,11,FALSE),"")</f>
        <v/>
      </c>
      <c r="F4696" s="3" t="b">
        <f t="shared" si="292"/>
        <v>0</v>
      </c>
      <c r="G4696" s="3" t="str">
        <f t="shared" si="293"/>
        <v/>
      </c>
      <c r="H4696" s="3" t="str">
        <f>IF(D4696,VLOOKUP(A4696,des!B:Q,12,FALSE),"")</f>
        <v/>
      </c>
      <c r="I4696" s="3" t="b">
        <f t="shared" si="294"/>
        <v>0</v>
      </c>
      <c r="J4696" s="3" t="str">
        <f t="shared" si="295"/>
        <v/>
      </c>
    </row>
    <row r="4697" spans="1:10" x14ac:dyDescent="0.2">
      <c r="A4697" t="s">
        <v>16848</v>
      </c>
      <c r="B4697" t="s">
        <v>16849</v>
      </c>
      <c r="C4697" t="s">
        <v>16850</v>
      </c>
      <c r="D4697" s="3" t="b">
        <f>NOT(ISNA(VLOOKUP(A4697,des!B:B,1,FALSE)))</f>
        <v>0</v>
      </c>
      <c r="E4697" s="3" t="str">
        <f>IF(D4697,VLOOKUP(A4697,des!B:Q,11,FALSE),"")</f>
        <v/>
      </c>
      <c r="F4697" s="3" t="b">
        <f t="shared" si="292"/>
        <v>0</v>
      </c>
      <c r="G4697" s="3" t="str">
        <f t="shared" si="293"/>
        <v/>
      </c>
      <c r="H4697" s="3" t="str">
        <f>IF(D4697,VLOOKUP(A4697,des!B:Q,12,FALSE),"")</f>
        <v/>
      </c>
      <c r="I4697" s="3" t="b">
        <f t="shared" si="294"/>
        <v>0</v>
      </c>
      <c r="J4697" s="3" t="str">
        <f t="shared" si="295"/>
        <v/>
      </c>
    </row>
    <row r="4698" spans="1:10" x14ac:dyDescent="0.2">
      <c r="A4698" t="s">
        <v>16851</v>
      </c>
      <c r="B4698" t="s">
        <v>16852</v>
      </c>
      <c r="C4698" t="s">
        <v>16853</v>
      </c>
      <c r="D4698" s="3" t="b">
        <f>NOT(ISNA(VLOOKUP(A4698,des!B:B,1,FALSE)))</f>
        <v>0</v>
      </c>
      <c r="E4698" s="3" t="str">
        <f>IF(D4698,VLOOKUP(A4698,des!B:Q,11,FALSE),"")</f>
        <v/>
      </c>
      <c r="F4698" s="3" t="b">
        <f t="shared" si="292"/>
        <v>0</v>
      </c>
      <c r="G4698" s="3" t="str">
        <f t="shared" si="293"/>
        <v/>
      </c>
      <c r="H4698" s="3" t="str">
        <f>IF(D4698,VLOOKUP(A4698,des!B:Q,12,FALSE),"")</f>
        <v/>
      </c>
      <c r="I4698" s="3" t="b">
        <f t="shared" si="294"/>
        <v>0</v>
      </c>
      <c r="J4698" s="3" t="str">
        <f t="shared" si="295"/>
        <v/>
      </c>
    </row>
    <row r="4699" spans="1:10" x14ac:dyDescent="0.2">
      <c r="A4699" t="s">
        <v>16854</v>
      </c>
      <c r="B4699" t="s">
        <v>16855</v>
      </c>
      <c r="C4699" t="s">
        <v>16856</v>
      </c>
      <c r="D4699" s="3" t="b">
        <f>NOT(ISNA(VLOOKUP(A4699,des!B:B,1,FALSE)))</f>
        <v>0</v>
      </c>
      <c r="E4699" s="3" t="str">
        <f>IF(D4699,VLOOKUP(A4699,des!B:Q,11,FALSE),"")</f>
        <v/>
      </c>
      <c r="F4699" s="3" t="b">
        <f t="shared" si="292"/>
        <v>0</v>
      </c>
      <c r="G4699" s="3" t="str">
        <f t="shared" si="293"/>
        <v/>
      </c>
      <c r="H4699" s="3" t="str">
        <f>IF(D4699,VLOOKUP(A4699,des!B:Q,12,FALSE),"")</f>
        <v/>
      </c>
      <c r="I4699" s="3" t="b">
        <f t="shared" si="294"/>
        <v>0</v>
      </c>
      <c r="J4699" s="3" t="str">
        <f t="shared" si="295"/>
        <v/>
      </c>
    </row>
    <row r="4700" spans="1:10" x14ac:dyDescent="0.2">
      <c r="A4700" t="s">
        <v>16857</v>
      </c>
      <c r="B4700" t="s">
        <v>16858</v>
      </c>
      <c r="C4700" t="s">
        <v>16859</v>
      </c>
      <c r="D4700" s="3" t="b">
        <f>NOT(ISNA(VLOOKUP(A4700,des!B:B,1,FALSE)))</f>
        <v>0</v>
      </c>
      <c r="E4700" s="3" t="str">
        <f>IF(D4700,VLOOKUP(A4700,des!B:Q,11,FALSE),"")</f>
        <v/>
      </c>
      <c r="F4700" s="3" t="b">
        <f t="shared" si="292"/>
        <v>0</v>
      </c>
      <c r="G4700" s="3" t="str">
        <f t="shared" si="293"/>
        <v/>
      </c>
      <c r="H4700" s="3" t="str">
        <f>IF(D4700,VLOOKUP(A4700,des!B:Q,12,FALSE),"")</f>
        <v/>
      </c>
      <c r="I4700" s="3" t="b">
        <f t="shared" si="294"/>
        <v>0</v>
      </c>
      <c r="J4700" s="3" t="str">
        <f t="shared" si="295"/>
        <v/>
      </c>
    </row>
    <row r="4701" spans="1:10" x14ac:dyDescent="0.2">
      <c r="A4701" t="s">
        <v>16860</v>
      </c>
      <c r="B4701" t="s">
        <v>16861</v>
      </c>
      <c r="C4701" t="s">
        <v>16862</v>
      </c>
      <c r="D4701" s="3" t="b">
        <f>NOT(ISNA(VLOOKUP(A4701,des!B:B,1,FALSE)))</f>
        <v>0</v>
      </c>
      <c r="E4701" s="3" t="str">
        <f>IF(D4701,VLOOKUP(A4701,des!B:Q,11,FALSE),"")</f>
        <v/>
      </c>
      <c r="F4701" s="3" t="b">
        <f t="shared" si="292"/>
        <v>0</v>
      </c>
      <c r="G4701" s="3" t="str">
        <f t="shared" si="293"/>
        <v/>
      </c>
      <c r="H4701" s="3" t="str">
        <f>IF(D4701,VLOOKUP(A4701,des!B:Q,12,FALSE),"")</f>
        <v/>
      </c>
      <c r="I4701" s="3" t="b">
        <f t="shared" si="294"/>
        <v>0</v>
      </c>
      <c r="J4701" s="3" t="str">
        <f t="shared" si="295"/>
        <v/>
      </c>
    </row>
    <row r="4702" spans="1:10" x14ac:dyDescent="0.2">
      <c r="A4702" t="s">
        <v>16863</v>
      </c>
      <c r="B4702" t="s">
        <v>16864</v>
      </c>
      <c r="C4702" t="s">
        <v>16865</v>
      </c>
      <c r="D4702" s="3" t="b">
        <f>NOT(ISNA(VLOOKUP(A4702,des!B:B,1,FALSE)))</f>
        <v>0</v>
      </c>
      <c r="E4702" s="3" t="str">
        <f>IF(D4702,VLOOKUP(A4702,des!B:Q,11,FALSE),"")</f>
        <v/>
      </c>
      <c r="F4702" s="3" t="b">
        <f t="shared" si="292"/>
        <v>0</v>
      </c>
      <c r="G4702" s="3" t="str">
        <f t="shared" si="293"/>
        <v/>
      </c>
      <c r="H4702" s="3" t="str">
        <f>IF(D4702,VLOOKUP(A4702,des!B:Q,12,FALSE),"")</f>
        <v/>
      </c>
      <c r="I4702" s="3" t="b">
        <f t="shared" si="294"/>
        <v>0</v>
      </c>
      <c r="J4702" s="3" t="str">
        <f t="shared" si="295"/>
        <v/>
      </c>
    </row>
    <row r="4703" spans="1:10" x14ac:dyDescent="0.2">
      <c r="A4703" t="s">
        <v>16866</v>
      </c>
      <c r="B4703" t="s">
        <v>16867</v>
      </c>
      <c r="C4703" t="s">
        <v>16868</v>
      </c>
      <c r="D4703" s="3" t="b">
        <f>NOT(ISNA(VLOOKUP(A4703,des!B:B,1,FALSE)))</f>
        <v>0</v>
      </c>
      <c r="E4703" s="3" t="str">
        <f>IF(D4703,VLOOKUP(A4703,des!B:Q,11,FALSE),"")</f>
        <v/>
      </c>
      <c r="F4703" s="3" t="b">
        <f t="shared" si="292"/>
        <v>0</v>
      </c>
      <c r="G4703" s="3" t="str">
        <f t="shared" si="293"/>
        <v/>
      </c>
      <c r="H4703" s="3" t="str">
        <f>IF(D4703,VLOOKUP(A4703,des!B:Q,12,FALSE),"")</f>
        <v/>
      </c>
      <c r="I4703" s="3" t="b">
        <f t="shared" si="294"/>
        <v>0</v>
      </c>
      <c r="J4703" s="3" t="str">
        <f t="shared" si="295"/>
        <v/>
      </c>
    </row>
    <row r="4704" spans="1:10" x14ac:dyDescent="0.2">
      <c r="A4704" t="s">
        <v>16869</v>
      </c>
      <c r="B4704" t="s">
        <v>16870</v>
      </c>
      <c r="C4704" t="s">
        <v>16871</v>
      </c>
      <c r="D4704" s="3" t="b">
        <f>NOT(ISNA(VLOOKUP(A4704,des!B:B,1,FALSE)))</f>
        <v>0</v>
      </c>
      <c r="E4704" s="3" t="str">
        <f>IF(D4704,VLOOKUP(A4704,des!B:Q,11,FALSE),"")</f>
        <v/>
      </c>
      <c r="F4704" s="3" t="b">
        <f t="shared" si="292"/>
        <v>0</v>
      </c>
      <c r="G4704" s="3" t="str">
        <f t="shared" si="293"/>
        <v/>
      </c>
      <c r="H4704" s="3" t="str">
        <f>IF(D4704,VLOOKUP(A4704,des!B:Q,12,FALSE),"")</f>
        <v/>
      </c>
      <c r="I4704" s="3" t="b">
        <f t="shared" si="294"/>
        <v>0</v>
      </c>
      <c r="J4704" s="3" t="str">
        <f t="shared" si="295"/>
        <v/>
      </c>
    </row>
    <row r="4705" spans="1:10" x14ac:dyDescent="0.2">
      <c r="A4705" t="s">
        <v>16872</v>
      </c>
      <c r="B4705" t="s">
        <v>16873</v>
      </c>
      <c r="C4705" t="s">
        <v>16874</v>
      </c>
      <c r="D4705" s="3" t="b">
        <f>NOT(ISNA(VLOOKUP(A4705,des!B:B,1,FALSE)))</f>
        <v>0</v>
      </c>
      <c r="E4705" s="3" t="str">
        <f>IF(D4705,VLOOKUP(A4705,des!B:Q,11,FALSE),"")</f>
        <v/>
      </c>
      <c r="F4705" s="3" t="b">
        <f t="shared" si="292"/>
        <v>0</v>
      </c>
      <c r="G4705" s="3" t="str">
        <f t="shared" si="293"/>
        <v/>
      </c>
      <c r="H4705" s="3" t="str">
        <f>IF(D4705,VLOOKUP(A4705,des!B:Q,12,FALSE),"")</f>
        <v/>
      </c>
      <c r="I4705" s="3" t="b">
        <f t="shared" si="294"/>
        <v>0</v>
      </c>
      <c r="J4705" s="3" t="str">
        <f t="shared" si="295"/>
        <v/>
      </c>
    </row>
    <row r="4706" spans="1:10" x14ac:dyDescent="0.2">
      <c r="A4706" t="s">
        <v>16875</v>
      </c>
      <c r="B4706" t="s">
        <v>16876</v>
      </c>
      <c r="C4706" t="s">
        <v>16877</v>
      </c>
      <c r="D4706" s="3" t="b">
        <f>NOT(ISNA(VLOOKUP(A4706,des!B:B,1,FALSE)))</f>
        <v>0</v>
      </c>
      <c r="E4706" s="3" t="str">
        <f>IF(D4706,VLOOKUP(A4706,des!B:Q,11,FALSE),"")</f>
        <v/>
      </c>
      <c r="F4706" s="3" t="b">
        <f t="shared" si="292"/>
        <v>0</v>
      </c>
      <c r="G4706" s="3" t="str">
        <f t="shared" si="293"/>
        <v/>
      </c>
      <c r="H4706" s="3" t="str">
        <f>IF(D4706,VLOOKUP(A4706,des!B:Q,12,FALSE),"")</f>
        <v/>
      </c>
      <c r="I4706" s="3" t="b">
        <f t="shared" si="294"/>
        <v>0</v>
      </c>
      <c r="J4706" s="3" t="str">
        <f t="shared" si="295"/>
        <v/>
      </c>
    </row>
    <row r="4707" spans="1:10" x14ac:dyDescent="0.2">
      <c r="A4707" t="s">
        <v>16878</v>
      </c>
      <c r="B4707" t="s">
        <v>16879</v>
      </c>
      <c r="C4707" t="s">
        <v>16880</v>
      </c>
      <c r="D4707" s="3" t="b">
        <f>NOT(ISNA(VLOOKUP(A4707,des!B:B,1,FALSE)))</f>
        <v>0</v>
      </c>
      <c r="E4707" s="3" t="str">
        <f>IF(D4707,VLOOKUP(A4707,des!B:Q,11,FALSE),"")</f>
        <v/>
      </c>
      <c r="F4707" s="3" t="b">
        <f t="shared" si="292"/>
        <v>0</v>
      </c>
      <c r="G4707" s="3" t="str">
        <f t="shared" si="293"/>
        <v/>
      </c>
      <c r="H4707" s="3" t="str">
        <f>IF(D4707,VLOOKUP(A4707,des!B:Q,12,FALSE),"")</f>
        <v/>
      </c>
      <c r="I4707" s="3" t="b">
        <f t="shared" si="294"/>
        <v>0</v>
      </c>
      <c r="J4707" s="3" t="str">
        <f t="shared" si="295"/>
        <v/>
      </c>
    </row>
    <row r="4708" spans="1:10" x14ac:dyDescent="0.2">
      <c r="A4708" t="s">
        <v>16881</v>
      </c>
      <c r="B4708" t="s">
        <v>16882</v>
      </c>
      <c r="C4708" t="s">
        <v>16883</v>
      </c>
      <c r="D4708" s="3" t="b">
        <f>NOT(ISNA(VLOOKUP(A4708,des!B:B,1,FALSE)))</f>
        <v>0</v>
      </c>
      <c r="E4708" s="3" t="str">
        <f>IF(D4708,VLOOKUP(A4708,des!B:Q,11,FALSE),"")</f>
        <v/>
      </c>
      <c r="F4708" s="3" t="b">
        <f t="shared" si="292"/>
        <v>0</v>
      </c>
      <c r="G4708" s="3" t="str">
        <f t="shared" si="293"/>
        <v/>
      </c>
      <c r="H4708" s="3" t="str">
        <f>IF(D4708,VLOOKUP(A4708,des!B:Q,12,FALSE),"")</f>
        <v/>
      </c>
      <c r="I4708" s="3" t="b">
        <f t="shared" si="294"/>
        <v>0</v>
      </c>
      <c r="J4708" s="3" t="str">
        <f t="shared" si="295"/>
        <v/>
      </c>
    </row>
    <row r="4709" spans="1:10" x14ac:dyDescent="0.2">
      <c r="A4709" t="s">
        <v>16884</v>
      </c>
      <c r="B4709" t="s">
        <v>16885</v>
      </c>
      <c r="C4709" t="s">
        <v>16886</v>
      </c>
      <c r="D4709" s="3" t="b">
        <f>NOT(ISNA(VLOOKUP(A4709,des!B:B,1,FALSE)))</f>
        <v>0</v>
      </c>
      <c r="E4709" s="3" t="str">
        <f>IF(D4709,VLOOKUP(A4709,des!B:Q,11,FALSE),"")</f>
        <v/>
      </c>
      <c r="F4709" s="3" t="b">
        <f t="shared" si="292"/>
        <v>0</v>
      </c>
      <c r="G4709" s="3" t="str">
        <f t="shared" si="293"/>
        <v/>
      </c>
      <c r="H4709" s="3" t="str">
        <f>IF(D4709,VLOOKUP(A4709,des!B:Q,12,FALSE),"")</f>
        <v/>
      </c>
      <c r="I4709" s="3" t="b">
        <f t="shared" si="294"/>
        <v>0</v>
      </c>
      <c r="J4709" s="3" t="str">
        <f t="shared" si="295"/>
        <v/>
      </c>
    </row>
    <row r="4710" spans="1:10" x14ac:dyDescent="0.2">
      <c r="A4710" t="s">
        <v>16887</v>
      </c>
      <c r="B4710" t="s">
        <v>16888</v>
      </c>
      <c r="C4710" t="s">
        <v>16889</v>
      </c>
      <c r="D4710" s="3" t="b">
        <f>NOT(ISNA(VLOOKUP(A4710,des!B:B,1,FALSE)))</f>
        <v>0</v>
      </c>
      <c r="E4710" s="3" t="str">
        <f>IF(D4710,VLOOKUP(A4710,des!B:Q,11,FALSE),"")</f>
        <v/>
      </c>
      <c r="F4710" s="3" t="b">
        <f t="shared" si="292"/>
        <v>0</v>
      </c>
      <c r="G4710" s="3" t="str">
        <f t="shared" si="293"/>
        <v/>
      </c>
      <c r="H4710" s="3" t="str">
        <f>IF(D4710,VLOOKUP(A4710,des!B:Q,12,FALSE),"")</f>
        <v/>
      </c>
      <c r="I4710" s="3" t="b">
        <f t="shared" si="294"/>
        <v>0</v>
      </c>
      <c r="J4710" s="3" t="str">
        <f t="shared" si="295"/>
        <v/>
      </c>
    </row>
    <row r="4711" spans="1:10" x14ac:dyDescent="0.2">
      <c r="A4711" t="s">
        <v>16890</v>
      </c>
      <c r="B4711" t="s">
        <v>16891</v>
      </c>
      <c r="C4711" t="s">
        <v>16892</v>
      </c>
      <c r="D4711" s="3" t="b">
        <f>NOT(ISNA(VLOOKUP(A4711,des!B:B,1,FALSE)))</f>
        <v>0</v>
      </c>
      <c r="E4711" s="3" t="str">
        <f>IF(D4711,VLOOKUP(A4711,des!B:Q,11,FALSE),"")</f>
        <v/>
      </c>
      <c r="F4711" s="3" t="b">
        <f t="shared" si="292"/>
        <v>0</v>
      </c>
      <c r="G4711" s="3" t="str">
        <f t="shared" si="293"/>
        <v/>
      </c>
      <c r="H4711" s="3" t="str">
        <f>IF(D4711,VLOOKUP(A4711,des!B:Q,12,FALSE),"")</f>
        <v/>
      </c>
      <c r="I4711" s="3" t="b">
        <f t="shared" si="294"/>
        <v>0</v>
      </c>
      <c r="J4711" s="3" t="str">
        <f t="shared" si="295"/>
        <v/>
      </c>
    </row>
    <row r="4712" spans="1:10" x14ac:dyDescent="0.2">
      <c r="A4712" t="s">
        <v>16893</v>
      </c>
      <c r="B4712" t="s">
        <v>16894</v>
      </c>
      <c r="C4712" t="s">
        <v>16895</v>
      </c>
      <c r="D4712" s="3" t="b">
        <f>NOT(ISNA(VLOOKUP(A4712,des!B:B,1,FALSE)))</f>
        <v>0</v>
      </c>
      <c r="E4712" s="3" t="str">
        <f>IF(D4712,VLOOKUP(A4712,des!B:Q,11,FALSE),"")</f>
        <v/>
      </c>
      <c r="F4712" s="3" t="b">
        <f t="shared" si="292"/>
        <v>0</v>
      </c>
      <c r="G4712" s="3" t="str">
        <f t="shared" si="293"/>
        <v/>
      </c>
      <c r="H4712" s="3" t="str">
        <f>IF(D4712,VLOOKUP(A4712,des!B:Q,12,FALSE),"")</f>
        <v/>
      </c>
      <c r="I4712" s="3" t="b">
        <f t="shared" si="294"/>
        <v>0</v>
      </c>
      <c r="J4712" s="3" t="str">
        <f t="shared" si="295"/>
        <v/>
      </c>
    </row>
    <row r="4713" spans="1:10" x14ac:dyDescent="0.2">
      <c r="A4713" t="s">
        <v>16896</v>
      </c>
      <c r="B4713" t="s">
        <v>16897</v>
      </c>
      <c r="C4713" t="s">
        <v>16898</v>
      </c>
      <c r="D4713" s="3" t="b">
        <f>NOT(ISNA(VLOOKUP(A4713,des!B:B,1,FALSE)))</f>
        <v>0</v>
      </c>
      <c r="E4713" s="3" t="str">
        <f>IF(D4713,VLOOKUP(A4713,des!B:Q,11,FALSE),"")</f>
        <v/>
      </c>
      <c r="F4713" s="3" t="b">
        <f t="shared" si="292"/>
        <v>0</v>
      </c>
      <c r="G4713" s="3" t="str">
        <f t="shared" si="293"/>
        <v/>
      </c>
      <c r="H4713" s="3" t="str">
        <f>IF(D4713,VLOOKUP(A4713,des!B:Q,12,FALSE),"")</f>
        <v/>
      </c>
      <c r="I4713" s="3" t="b">
        <f t="shared" si="294"/>
        <v>0</v>
      </c>
      <c r="J4713" s="3" t="str">
        <f t="shared" si="295"/>
        <v/>
      </c>
    </row>
    <row r="4714" spans="1:10" x14ac:dyDescent="0.2">
      <c r="A4714" t="s">
        <v>16899</v>
      </c>
      <c r="B4714" t="s">
        <v>16900</v>
      </c>
      <c r="C4714" t="s">
        <v>16901</v>
      </c>
      <c r="D4714" s="3" t="b">
        <f>NOT(ISNA(VLOOKUP(A4714,des!B:B,1,FALSE)))</f>
        <v>0</v>
      </c>
      <c r="E4714" s="3" t="str">
        <f>IF(D4714,VLOOKUP(A4714,des!B:Q,11,FALSE),"")</f>
        <v/>
      </c>
      <c r="F4714" s="3" t="b">
        <f t="shared" si="292"/>
        <v>0</v>
      </c>
      <c r="G4714" s="3" t="str">
        <f t="shared" si="293"/>
        <v/>
      </c>
      <c r="H4714" s="3" t="str">
        <f>IF(D4714,VLOOKUP(A4714,des!B:Q,12,FALSE),"")</f>
        <v/>
      </c>
      <c r="I4714" s="3" t="b">
        <f t="shared" si="294"/>
        <v>0</v>
      </c>
      <c r="J4714" s="3" t="str">
        <f t="shared" si="295"/>
        <v/>
      </c>
    </row>
    <row r="4715" spans="1:10" x14ac:dyDescent="0.2">
      <c r="A4715" t="s">
        <v>16902</v>
      </c>
      <c r="B4715" t="s">
        <v>16903</v>
      </c>
      <c r="C4715" t="s">
        <v>16904</v>
      </c>
      <c r="D4715" s="3" t="b">
        <f>NOT(ISNA(VLOOKUP(A4715,des!B:B,1,FALSE)))</f>
        <v>0</v>
      </c>
      <c r="E4715" s="3" t="str">
        <f>IF(D4715,VLOOKUP(A4715,des!B:Q,11,FALSE),"")</f>
        <v/>
      </c>
      <c r="F4715" s="3" t="b">
        <f t="shared" si="292"/>
        <v>0</v>
      </c>
      <c r="G4715" s="3" t="str">
        <f t="shared" si="293"/>
        <v/>
      </c>
      <c r="H4715" s="3" t="str">
        <f>IF(D4715,VLOOKUP(A4715,des!B:Q,12,FALSE),"")</f>
        <v/>
      </c>
      <c r="I4715" s="3" t="b">
        <f t="shared" si="294"/>
        <v>0</v>
      </c>
      <c r="J4715" s="3" t="str">
        <f t="shared" si="295"/>
        <v/>
      </c>
    </row>
    <row r="4716" spans="1:10" x14ac:dyDescent="0.2">
      <c r="A4716" t="s">
        <v>16905</v>
      </c>
      <c r="B4716" t="s">
        <v>16906</v>
      </c>
      <c r="C4716" t="s">
        <v>16907</v>
      </c>
      <c r="D4716" s="3" t="b">
        <f>NOT(ISNA(VLOOKUP(A4716,des!B:B,1,FALSE)))</f>
        <v>0</v>
      </c>
      <c r="E4716" s="3" t="str">
        <f>IF(D4716,VLOOKUP(A4716,des!B:Q,11,FALSE),"")</f>
        <v/>
      </c>
      <c r="F4716" s="3" t="b">
        <f t="shared" si="292"/>
        <v>0</v>
      </c>
      <c r="G4716" s="3" t="str">
        <f t="shared" si="293"/>
        <v/>
      </c>
      <c r="H4716" s="3" t="str">
        <f>IF(D4716,VLOOKUP(A4716,des!B:Q,12,FALSE),"")</f>
        <v/>
      </c>
      <c r="I4716" s="3" t="b">
        <f t="shared" si="294"/>
        <v>0</v>
      </c>
      <c r="J4716" s="3" t="str">
        <f t="shared" si="295"/>
        <v/>
      </c>
    </row>
    <row r="4717" spans="1:10" x14ac:dyDescent="0.2">
      <c r="A4717" t="s">
        <v>16908</v>
      </c>
      <c r="B4717" t="s">
        <v>16909</v>
      </c>
      <c r="C4717" t="s">
        <v>16910</v>
      </c>
      <c r="D4717" s="3" t="b">
        <f>NOT(ISNA(VLOOKUP(A4717,des!B:B,1,FALSE)))</f>
        <v>0</v>
      </c>
      <c r="E4717" s="3" t="str">
        <f>IF(D4717,VLOOKUP(A4717,des!B:Q,11,FALSE),"")</f>
        <v/>
      </c>
      <c r="F4717" s="3" t="b">
        <f t="shared" si="292"/>
        <v>0</v>
      </c>
      <c r="G4717" s="3" t="str">
        <f t="shared" si="293"/>
        <v/>
      </c>
      <c r="H4717" s="3" t="str">
        <f>IF(D4717,VLOOKUP(A4717,des!B:Q,12,FALSE),"")</f>
        <v/>
      </c>
      <c r="I4717" s="3" t="b">
        <f t="shared" si="294"/>
        <v>0</v>
      </c>
      <c r="J4717" s="3" t="str">
        <f t="shared" si="295"/>
        <v/>
      </c>
    </row>
    <row r="4718" spans="1:10" x14ac:dyDescent="0.2">
      <c r="A4718" t="s">
        <v>16911</v>
      </c>
      <c r="B4718" t="s">
        <v>16912</v>
      </c>
      <c r="C4718" t="s">
        <v>16913</v>
      </c>
      <c r="D4718" s="3" t="b">
        <f>NOT(ISNA(VLOOKUP(A4718,des!B:B,1,FALSE)))</f>
        <v>0</v>
      </c>
      <c r="E4718" s="3" t="str">
        <f>IF(D4718,VLOOKUP(A4718,des!B:Q,11,FALSE),"")</f>
        <v/>
      </c>
      <c r="F4718" s="3" t="b">
        <f t="shared" si="292"/>
        <v>0</v>
      </c>
      <c r="G4718" s="3" t="str">
        <f t="shared" si="293"/>
        <v/>
      </c>
      <c r="H4718" s="3" t="str">
        <f>IF(D4718,VLOOKUP(A4718,des!B:Q,12,FALSE),"")</f>
        <v/>
      </c>
      <c r="I4718" s="3" t="b">
        <f t="shared" si="294"/>
        <v>0</v>
      </c>
      <c r="J4718" s="3" t="str">
        <f t="shared" si="295"/>
        <v/>
      </c>
    </row>
    <row r="4719" spans="1:10" x14ac:dyDescent="0.2">
      <c r="A4719" t="s">
        <v>16914</v>
      </c>
      <c r="B4719" t="s">
        <v>16915</v>
      </c>
      <c r="C4719" t="s">
        <v>16916</v>
      </c>
      <c r="D4719" s="3" t="b">
        <f>NOT(ISNA(VLOOKUP(A4719,des!B:B,1,FALSE)))</f>
        <v>0</v>
      </c>
      <c r="E4719" s="3" t="str">
        <f>IF(D4719,VLOOKUP(A4719,des!B:Q,11,FALSE),"")</f>
        <v/>
      </c>
      <c r="F4719" s="3" t="b">
        <f t="shared" si="292"/>
        <v>0</v>
      </c>
      <c r="G4719" s="3" t="str">
        <f t="shared" si="293"/>
        <v/>
      </c>
      <c r="H4719" s="3" t="str">
        <f>IF(D4719,VLOOKUP(A4719,des!B:Q,12,FALSE),"")</f>
        <v/>
      </c>
      <c r="I4719" s="3" t="b">
        <f t="shared" si="294"/>
        <v>0</v>
      </c>
      <c r="J4719" s="3" t="str">
        <f t="shared" si="295"/>
        <v/>
      </c>
    </row>
    <row r="4720" spans="1:10" x14ac:dyDescent="0.2">
      <c r="A4720" t="s">
        <v>16917</v>
      </c>
      <c r="B4720" t="s">
        <v>16918</v>
      </c>
      <c r="C4720" t="s">
        <v>16919</v>
      </c>
      <c r="D4720" s="3" t="b">
        <f>NOT(ISNA(VLOOKUP(A4720,des!B:B,1,FALSE)))</f>
        <v>0</v>
      </c>
      <c r="E4720" s="3" t="str">
        <f>IF(D4720,VLOOKUP(A4720,des!B:Q,11,FALSE),"")</f>
        <v/>
      </c>
      <c r="F4720" s="3" t="b">
        <f t="shared" si="292"/>
        <v>0</v>
      </c>
      <c r="G4720" s="3" t="str">
        <f t="shared" si="293"/>
        <v/>
      </c>
      <c r="H4720" s="3" t="str">
        <f>IF(D4720,VLOOKUP(A4720,des!B:Q,12,FALSE),"")</f>
        <v/>
      </c>
      <c r="I4720" s="3" t="b">
        <f t="shared" si="294"/>
        <v>0</v>
      </c>
      <c r="J4720" s="3" t="str">
        <f t="shared" si="295"/>
        <v/>
      </c>
    </row>
    <row r="4721" spans="1:10" x14ac:dyDescent="0.2">
      <c r="A4721" t="s">
        <v>16920</v>
      </c>
      <c r="B4721" t="s">
        <v>16921</v>
      </c>
      <c r="C4721" t="s">
        <v>16922</v>
      </c>
      <c r="D4721" s="3" t="b">
        <f>NOT(ISNA(VLOOKUP(A4721,des!B:B,1,FALSE)))</f>
        <v>0</v>
      </c>
      <c r="E4721" s="3" t="str">
        <f>IF(D4721,VLOOKUP(A4721,des!B:Q,11,FALSE),"")</f>
        <v/>
      </c>
      <c r="F4721" s="3" t="b">
        <f t="shared" si="292"/>
        <v>0</v>
      </c>
      <c r="G4721" s="3" t="str">
        <f t="shared" si="293"/>
        <v/>
      </c>
      <c r="H4721" s="3" t="str">
        <f>IF(D4721,VLOOKUP(A4721,des!B:Q,12,FALSE),"")</f>
        <v/>
      </c>
      <c r="I4721" s="3" t="b">
        <f t="shared" si="294"/>
        <v>0</v>
      </c>
      <c r="J4721" s="3" t="str">
        <f t="shared" si="295"/>
        <v/>
      </c>
    </row>
    <row r="4722" spans="1:10" x14ac:dyDescent="0.2">
      <c r="A4722" t="s">
        <v>16923</v>
      </c>
      <c r="B4722" t="s">
        <v>16924</v>
      </c>
      <c r="C4722" t="s">
        <v>16925</v>
      </c>
      <c r="D4722" s="3" t="b">
        <f>NOT(ISNA(VLOOKUP(A4722,des!B:B,1,FALSE)))</f>
        <v>0</v>
      </c>
      <c r="E4722" s="3" t="str">
        <f>IF(D4722,VLOOKUP(A4722,des!B:Q,11,FALSE),"")</f>
        <v/>
      </c>
      <c r="F4722" s="3" t="b">
        <f t="shared" si="292"/>
        <v>0</v>
      </c>
      <c r="G4722" s="3" t="str">
        <f t="shared" si="293"/>
        <v/>
      </c>
      <c r="H4722" s="3" t="str">
        <f>IF(D4722,VLOOKUP(A4722,des!B:Q,12,FALSE),"")</f>
        <v/>
      </c>
      <c r="I4722" s="3" t="b">
        <f t="shared" si="294"/>
        <v>0</v>
      </c>
      <c r="J4722" s="3" t="str">
        <f t="shared" si="295"/>
        <v/>
      </c>
    </row>
    <row r="4723" spans="1:10" x14ac:dyDescent="0.2">
      <c r="A4723" t="s">
        <v>16926</v>
      </c>
      <c r="B4723" t="s">
        <v>16927</v>
      </c>
      <c r="C4723" t="s">
        <v>16928</v>
      </c>
      <c r="D4723" s="3" t="b">
        <f>NOT(ISNA(VLOOKUP(A4723,des!B:B,1,FALSE)))</f>
        <v>0</v>
      </c>
      <c r="E4723" s="3" t="str">
        <f>IF(D4723,VLOOKUP(A4723,des!B:Q,11,FALSE),"")</f>
        <v/>
      </c>
      <c r="F4723" s="3" t="b">
        <f t="shared" si="292"/>
        <v>0</v>
      </c>
      <c r="G4723" s="3" t="str">
        <f t="shared" si="293"/>
        <v/>
      </c>
      <c r="H4723" s="3" t="str">
        <f>IF(D4723,VLOOKUP(A4723,des!B:Q,12,FALSE),"")</f>
        <v/>
      </c>
      <c r="I4723" s="3" t="b">
        <f t="shared" si="294"/>
        <v>0</v>
      </c>
      <c r="J4723" s="3" t="str">
        <f t="shared" si="295"/>
        <v/>
      </c>
    </row>
    <row r="4724" spans="1:10" x14ac:dyDescent="0.2">
      <c r="A4724" t="s">
        <v>16929</v>
      </c>
      <c r="B4724" t="s">
        <v>16930</v>
      </c>
      <c r="C4724" t="s">
        <v>16931</v>
      </c>
      <c r="D4724" s="3" t="b">
        <f>NOT(ISNA(VLOOKUP(A4724,des!B:B,1,FALSE)))</f>
        <v>0</v>
      </c>
      <c r="E4724" s="3" t="str">
        <f>IF(D4724,VLOOKUP(A4724,des!B:Q,11,FALSE),"")</f>
        <v/>
      </c>
      <c r="F4724" s="3" t="b">
        <f t="shared" si="292"/>
        <v>0</v>
      </c>
      <c r="G4724" s="3" t="str">
        <f t="shared" si="293"/>
        <v/>
      </c>
      <c r="H4724" s="3" t="str">
        <f>IF(D4724,VLOOKUP(A4724,des!B:Q,12,FALSE),"")</f>
        <v/>
      </c>
      <c r="I4724" s="3" t="b">
        <f t="shared" si="294"/>
        <v>0</v>
      </c>
      <c r="J4724" s="3" t="str">
        <f t="shared" si="295"/>
        <v/>
      </c>
    </row>
    <row r="4725" spans="1:10" x14ac:dyDescent="0.2">
      <c r="A4725" t="s">
        <v>16932</v>
      </c>
      <c r="B4725" t="s">
        <v>16933</v>
      </c>
      <c r="C4725" t="s">
        <v>16934</v>
      </c>
      <c r="D4725" s="3" t="b">
        <f>NOT(ISNA(VLOOKUP(A4725,des!B:B,1,FALSE)))</f>
        <v>0</v>
      </c>
      <c r="E4725" s="3" t="str">
        <f>IF(D4725,VLOOKUP(A4725,des!B:Q,11,FALSE),"")</f>
        <v/>
      </c>
      <c r="F4725" s="3" t="b">
        <f t="shared" si="292"/>
        <v>0</v>
      </c>
      <c r="G4725" s="3" t="str">
        <f t="shared" si="293"/>
        <v/>
      </c>
      <c r="H4725" s="3" t="str">
        <f>IF(D4725,VLOOKUP(A4725,des!B:Q,12,FALSE),"")</f>
        <v/>
      </c>
      <c r="I4725" s="3" t="b">
        <f t="shared" si="294"/>
        <v>0</v>
      </c>
      <c r="J4725" s="3" t="str">
        <f t="shared" si="295"/>
        <v/>
      </c>
    </row>
    <row r="4726" spans="1:10" x14ac:dyDescent="0.2">
      <c r="A4726" t="s">
        <v>16935</v>
      </c>
      <c r="B4726" t="s">
        <v>16936</v>
      </c>
      <c r="C4726" t="s">
        <v>16937</v>
      </c>
      <c r="D4726" s="3" t="b">
        <f>NOT(ISNA(VLOOKUP(A4726,des!B:B,1,FALSE)))</f>
        <v>0</v>
      </c>
      <c r="E4726" s="3" t="str">
        <f>IF(D4726,VLOOKUP(A4726,des!B:Q,11,FALSE),"")</f>
        <v/>
      </c>
      <c r="F4726" s="3" t="b">
        <f t="shared" si="292"/>
        <v>0</v>
      </c>
      <c r="G4726" s="3" t="str">
        <f t="shared" si="293"/>
        <v/>
      </c>
      <c r="H4726" s="3" t="str">
        <f>IF(D4726,VLOOKUP(A4726,des!B:Q,12,FALSE),"")</f>
        <v/>
      </c>
      <c r="I4726" s="3" t="b">
        <f t="shared" si="294"/>
        <v>0</v>
      </c>
      <c r="J4726" s="3" t="str">
        <f t="shared" si="295"/>
        <v/>
      </c>
    </row>
    <row r="4727" spans="1:10" x14ac:dyDescent="0.2">
      <c r="A4727" t="s">
        <v>16938</v>
      </c>
      <c r="B4727" t="s">
        <v>16939</v>
      </c>
      <c r="C4727" t="s">
        <v>16940</v>
      </c>
      <c r="D4727" s="3" t="b">
        <f>NOT(ISNA(VLOOKUP(A4727,des!B:B,1,FALSE)))</f>
        <v>0</v>
      </c>
      <c r="E4727" s="3" t="str">
        <f>IF(D4727,VLOOKUP(A4727,des!B:Q,11,FALSE),"")</f>
        <v/>
      </c>
      <c r="F4727" s="3" t="b">
        <f t="shared" si="292"/>
        <v>0</v>
      </c>
      <c r="G4727" s="3" t="str">
        <f t="shared" si="293"/>
        <v/>
      </c>
      <c r="H4727" s="3" t="str">
        <f>IF(D4727,VLOOKUP(A4727,des!B:Q,12,FALSE),"")</f>
        <v/>
      </c>
      <c r="I4727" s="3" t="b">
        <f t="shared" si="294"/>
        <v>0</v>
      </c>
      <c r="J4727" s="3" t="str">
        <f t="shared" si="295"/>
        <v/>
      </c>
    </row>
    <row r="4728" spans="1:10" x14ac:dyDescent="0.2">
      <c r="A4728" t="s">
        <v>16941</v>
      </c>
      <c r="B4728" t="s">
        <v>16942</v>
      </c>
      <c r="C4728" t="s">
        <v>16943</v>
      </c>
      <c r="D4728" s="3" t="b">
        <f>NOT(ISNA(VLOOKUP(A4728,des!B:B,1,FALSE)))</f>
        <v>0</v>
      </c>
      <c r="E4728" s="3" t="str">
        <f>IF(D4728,VLOOKUP(A4728,des!B:Q,11,FALSE),"")</f>
        <v/>
      </c>
      <c r="F4728" s="3" t="b">
        <f t="shared" si="292"/>
        <v>0</v>
      </c>
      <c r="G4728" s="3" t="str">
        <f t="shared" si="293"/>
        <v/>
      </c>
      <c r="H4728" s="3" t="str">
        <f>IF(D4728,VLOOKUP(A4728,des!B:Q,12,FALSE),"")</f>
        <v/>
      </c>
      <c r="I4728" s="3" t="b">
        <f t="shared" si="294"/>
        <v>0</v>
      </c>
      <c r="J4728" s="3" t="str">
        <f t="shared" si="295"/>
        <v/>
      </c>
    </row>
    <row r="4729" spans="1:10" x14ac:dyDescent="0.2">
      <c r="A4729" t="s">
        <v>16944</v>
      </c>
      <c r="B4729" t="s">
        <v>16945</v>
      </c>
      <c r="C4729" t="s">
        <v>16946</v>
      </c>
      <c r="D4729" s="3" t="b">
        <f>NOT(ISNA(VLOOKUP(A4729,des!B:B,1,FALSE)))</f>
        <v>0</v>
      </c>
      <c r="E4729" s="3" t="str">
        <f>IF(D4729,VLOOKUP(A4729,des!B:Q,11,FALSE),"")</f>
        <v/>
      </c>
      <c r="F4729" s="3" t="b">
        <f t="shared" si="292"/>
        <v>0</v>
      </c>
      <c r="G4729" s="3" t="str">
        <f t="shared" si="293"/>
        <v/>
      </c>
      <c r="H4729" s="3" t="str">
        <f>IF(D4729,VLOOKUP(A4729,des!B:Q,12,FALSE),"")</f>
        <v/>
      </c>
      <c r="I4729" s="3" t="b">
        <f t="shared" si="294"/>
        <v>0</v>
      </c>
      <c r="J4729" s="3" t="str">
        <f t="shared" si="295"/>
        <v/>
      </c>
    </row>
    <row r="4730" spans="1:10" x14ac:dyDescent="0.2">
      <c r="A4730" t="s">
        <v>16947</v>
      </c>
      <c r="B4730" t="s">
        <v>16948</v>
      </c>
      <c r="C4730" t="s">
        <v>16949</v>
      </c>
      <c r="D4730" s="3" t="b">
        <f>NOT(ISNA(VLOOKUP(A4730,des!B:B,1,FALSE)))</f>
        <v>0</v>
      </c>
      <c r="E4730" s="3" t="str">
        <f>IF(D4730,VLOOKUP(A4730,des!B:Q,11,FALSE),"")</f>
        <v/>
      </c>
      <c r="F4730" s="3" t="b">
        <f t="shared" si="292"/>
        <v>0</v>
      </c>
      <c r="G4730" s="3" t="str">
        <f t="shared" si="293"/>
        <v/>
      </c>
      <c r="H4730" s="3" t="str">
        <f>IF(D4730,VLOOKUP(A4730,des!B:Q,12,FALSE),"")</f>
        <v/>
      </c>
      <c r="I4730" s="3" t="b">
        <f t="shared" si="294"/>
        <v>0</v>
      </c>
      <c r="J4730" s="3" t="str">
        <f t="shared" si="295"/>
        <v/>
      </c>
    </row>
    <row r="4731" spans="1:10" x14ac:dyDescent="0.2">
      <c r="A4731" t="s">
        <v>16950</v>
      </c>
      <c r="B4731" t="s">
        <v>16951</v>
      </c>
      <c r="C4731" t="s">
        <v>16952</v>
      </c>
      <c r="D4731" s="3" t="b">
        <f>NOT(ISNA(VLOOKUP(A4731,des!B:B,1,FALSE)))</f>
        <v>0</v>
      </c>
      <c r="E4731" s="3" t="str">
        <f>IF(D4731,VLOOKUP(A4731,des!B:Q,11,FALSE),"")</f>
        <v/>
      </c>
      <c r="F4731" s="3" t="b">
        <f t="shared" si="292"/>
        <v>0</v>
      </c>
      <c r="G4731" s="3" t="str">
        <f t="shared" si="293"/>
        <v/>
      </c>
      <c r="H4731" s="3" t="str">
        <f>IF(D4731,VLOOKUP(A4731,des!B:Q,12,FALSE),"")</f>
        <v/>
      </c>
      <c r="I4731" s="3" t="b">
        <f t="shared" si="294"/>
        <v>0</v>
      </c>
      <c r="J4731" s="3" t="str">
        <f t="shared" si="295"/>
        <v/>
      </c>
    </row>
    <row r="4732" spans="1:10" x14ac:dyDescent="0.2">
      <c r="A4732" t="s">
        <v>16953</v>
      </c>
      <c r="B4732" t="s">
        <v>16954</v>
      </c>
      <c r="C4732" t="s">
        <v>16955</v>
      </c>
      <c r="D4732" s="3" t="b">
        <f>NOT(ISNA(VLOOKUP(A4732,des!B:B,1,FALSE)))</f>
        <v>0</v>
      </c>
      <c r="E4732" s="3" t="str">
        <f>IF(D4732,VLOOKUP(A4732,des!B:Q,11,FALSE),"")</f>
        <v/>
      </c>
      <c r="F4732" s="3" t="b">
        <f t="shared" si="292"/>
        <v>0</v>
      </c>
      <c r="G4732" s="3" t="str">
        <f t="shared" si="293"/>
        <v/>
      </c>
      <c r="H4732" s="3" t="str">
        <f>IF(D4732,VLOOKUP(A4732,des!B:Q,12,FALSE),"")</f>
        <v/>
      </c>
      <c r="I4732" s="3" t="b">
        <f t="shared" si="294"/>
        <v>0</v>
      </c>
      <c r="J4732" s="3" t="str">
        <f t="shared" si="295"/>
        <v/>
      </c>
    </row>
    <row r="4733" spans="1:10" x14ac:dyDescent="0.2">
      <c r="A4733" t="s">
        <v>16956</v>
      </c>
      <c r="B4733" t="s">
        <v>16957</v>
      </c>
      <c r="C4733" t="s">
        <v>16958</v>
      </c>
      <c r="D4733" s="3" t="b">
        <f>NOT(ISNA(VLOOKUP(A4733,des!B:B,1,FALSE)))</f>
        <v>0</v>
      </c>
      <c r="E4733" s="3" t="str">
        <f>IF(D4733,VLOOKUP(A4733,des!B:Q,11,FALSE),"")</f>
        <v/>
      </c>
      <c r="F4733" s="3" t="b">
        <f t="shared" si="292"/>
        <v>0</v>
      </c>
      <c r="G4733" s="3" t="str">
        <f t="shared" si="293"/>
        <v/>
      </c>
      <c r="H4733" s="3" t="str">
        <f>IF(D4733,VLOOKUP(A4733,des!B:Q,12,FALSE),"")</f>
        <v/>
      </c>
      <c r="I4733" s="3" t="b">
        <f t="shared" si="294"/>
        <v>0</v>
      </c>
      <c r="J4733" s="3" t="str">
        <f t="shared" si="295"/>
        <v/>
      </c>
    </row>
    <row r="4734" spans="1:10" x14ac:dyDescent="0.2">
      <c r="A4734" t="s">
        <v>16959</v>
      </c>
      <c r="B4734" t="s">
        <v>16960</v>
      </c>
      <c r="C4734" t="s">
        <v>16961</v>
      </c>
      <c r="D4734" s="3" t="b">
        <f>NOT(ISNA(VLOOKUP(A4734,des!B:B,1,FALSE)))</f>
        <v>0</v>
      </c>
      <c r="E4734" s="3" t="str">
        <f>IF(D4734,VLOOKUP(A4734,des!B:Q,11,FALSE),"")</f>
        <v/>
      </c>
      <c r="F4734" s="3" t="b">
        <f t="shared" si="292"/>
        <v>0</v>
      </c>
      <c r="G4734" s="3" t="str">
        <f t="shared" si="293"/>
        <v/>
      </c>
      <c r="H4734" s="3" t="str">
        <f>IF(D4734,VLOOKUP(A4734,des!B:Q,12,FALSE),"")</f>
        <v/>
      </c>
      <c r="I4734" s="3" t="b">
        <f t="shared" si="294"/>
        <v>0</v>
      </c>
      <c r="J4734" s="3" t="str">
        <f t="shared" si="295"/>
        <v/>
      </c>
    </row>
    <row r="4735" spans="1:10" x14ac:dyDescent="0.2">
      <c r="A4735" t="s">
        <v>16962</v>
      </c>
      <c r="B4735" t="s">
        <v>16963</v>
      </c>
      <c r="C4735" t="s">
        <v>16964</v>
      </c>
      <c r="D4735" s="3" t="b">
        <f>NOT(ISNA(VLOOKUP(A4735,des!B:B,1,FALSE)))</f>
        <v>0</v>
      </c>
      <c r="E4735" s="3" t="str">
        <f>IF(D4735,VLOOKUP(A4735,des!B:Q,11,FALSE),"")</f>
        <v/>
      </c>
      <c r="F4735" s="3" t="b">
        <f t="shared" si="292"/>
        <v>0</v>
      </c>
      <c r="G4735" s="3" t="str">
        <f t="shared" si="293"/>
        <v/>
      </c>
      <c r="H4735" s="3" t="str">
        <f>IF(D4735,VLOOKUP(A4735,des!B:Q,12,FALSE),"")</f>
        <v/>
      </c>
      <c r="I4735" s="3" t="b">
        <f t="shared" si="294"/>
        <v>0</v>
      </c>
      <c r="J4735" s="3" t="str">
        <f t="shared" si="295"/>
        <v/>
      </c>
    </row>
    <row r="4736" spans="1:10" x14ac:dyDescent="0.2">
      <c r="A4736" t="s">
        <v>16965</v>
      </c>
      <c r="B4736" t="s">
        <v>16966</v>
      </c>
      <c r="C4736" t="s">
        <v>16967</v>
      </c>
      <c r="D4736" s="3" t="b">
        <f>NOT(ISNA(VLOOKUP(A4736,des!B:B,1,FALSE)))</f>
        <v>0</v>
      </c>
      <c r="E4736" s="3" t="str">
        <f>IF(D4736,VLOOKUP(A4736,des!B:Q,11,FALSE),"")</f>
        <v/>
      </c>
      <c r="F4736" s="3" t="b">
        <f t="shared" si="292"/>
        <v>0</v>
      </c>
      <c r="G4736" s="3" t="str">
        <f t="shared" si="293"/>
        <v/>
      </c>
      <c r="H4736" s="3" t="str">
        <f>IF(D4736,VLOOKUP(A4736,des!B:Q,12,FALSE),"")</f>
        <v/>
      </c>
      <c r="I4736" s="3" t="b">
        <f t="shared" si="294"/>
        <v>0</v>
      </c>
      <c r="J4736" s="3" t="str">
        <f t="shared" si="295"/>
        <v/>
      </c>
    </row>
    <row r="4737" spans="1:10" x14ac:dyDescent="0.2">
      <c r="A4737" t="s">
        <v>16968</v>
      </c>
      <c r="B4737" t="s">
        <v>16969</v>
      </c>
      <c r="C4737" t="s">
        <v>16970</v>
      </c>
      <c r="D4737" s="3" t="b">
        <f>NOT(ISNA(VLOOKUP(A4737,des!B:B,1,FALSE)))</f>
        <v>0</v>
      </c>
      <c r="E4737" s="3" t="str">
        <f>IF(D4737,VLOOKUP(A4737,des!B:Q,11,FALSE),"")</f>
        <v/>
      </c>
      <c r="F4737" s="3" t="b">
        <f t="shared" si="292"/>
        <v>0</v>
      </c>
      <c r="G4737" s="3" t="str">
        <f t="shared" si="293"/>
        <v/>
      </c>
      <c r="H4737" s="3" t="str">
        <f>IF(D4737,VLOOKUP(A4737,des!B:Q,12,FALSE),"")</f>
        <v/>
      </c>
      <c r="I4737" s="3" t="b">
        <f t="shared" si="294"/>
        <v>0</v>
      </c>
      <c r="J4737" s="3" t="str">
        <f t="shared" si="295"/>
        <v/>
      </c>
    </row>
    <row r="4738" spans="1:10" x14ac:dyDescent="0.2">
      <c r="A4738" t="s">
        <v>16971</v>
      </c>
      <c r="B4738" t="s">
        <v>16972</v>
      </c>
      <c r="C4738" t="s">
        <v>16973</v>
      </c>
      <c r="D4738" s="3" t="b">
        <f>NOT(ISNA(VLOOKUP(A4738,des!B:B,1,FALSE)))</f>
        <v>0</v>
      </c>
      <c r="E4738" s="3" t="str">
        <f>IF(D4738,VLOOKUP(A4738,des!B:Q,11,FALSE),"")</f>
        <v/>
      </c>
      <c r="F4738" s="3" t="b">
        <f t="shared" si="292"/>
        <v>0</v>
      </c>
      <c r="G4738" s="3" t="str">
        <f t="shared" si="293"/>
        <v/>
      </c>
      <c r="H4738" s="3" t="str">
        <f>IF(D4738,VLOOKUP(A4738,des!B:Q,12,FALSE),"")</f>
        <v/>
      </c>
      <c r="I4738" s="3" t="b">
        <f t="shared" si="294"/>
        <v>0</v>
      </c>
      <c r="J4738" s="3" t="str">
        <f t="shared" si="295"/>
        <v/>
      </c>
    </row>
    <row r="4739" spans="1:10" x14ac:dyDescent="0.2">
      <c r="A4739" t="s">
        <v>16974</v>
      </c>
      <c r="B4739" t="s">
        <v>16975</v>
      </c>
      <c r="C4739" t="s">
        <v>16976</v>
      </c>
      <c r="D4739" s="3" t="b">
        <f>NOT(ISNA(VLOOKUP(A4739,des!B:B,1,FALSE)))</f>
        <v>0</v>
      </c>
      <c r="E4739" s="3" t="str">
        <f>IF(D4739,VLOOKUP(A4739,des!B:Q,11,FALSE),"")</f>
        <v/>
      </c>
      <c r="F4739" s="3" t="b">
        <f t="shared" si="292"/>
        <v>0</v>
      </c>
      <c r="G4739" s="3" t="str">
        <f t="shared" si="293"/>
        <v/>
      </c>
      <c r="H4739" s="3" t="str">
        <f>IF(D4739,VLOOKUP(A4739,des!B:Q,12,FALSE),"")</f>
        <v/>
      </c>
      <c r="I4739" s="3" t="b">
        <f t="shared" si="294"/>
        <v>0</v>
      </c>
      <c r="J4739" s="3" t="str">
        <f t="shared" si="295"/>
        <v/>
      </c>
    </row>
    <row r="4740" spans="1:10" x14ac:dyDescent="0.2">
      <c r="A4740" t="s">
        <v>16977</v>
      </c>
      <c r="B4740" t="s">
        <v>16978</v>
      </c>
      <c r="C4740" t="s">
        <v>16979</v>
      </c>
      <c r="D4740" s="3" t="b">
        <f>NOT(ISNA(VLOOKUP(A4740,des!B:B,1,FALSE)))</f>
        <v>0</v>
      </c>
      <c r="E4740" s="3" t="str">
        <f>IF(D4740,VLOOKUP(A4740,des!B:Q,11,FALSE),"")</f>
        <v/>
      </c>
      <c r="F4740" s="3" t="b">
        <f t="shared" si="292"/>
        <v>0</v>
      </c>
      <c r="G4740" s="3" t="str">
        <f t="shared" si="293"/>
        <v/>
      </c>
      <c r="H4740" s="3" t="str">
        <f>IF(D4740,VLOOKUP(A4740,des!B:Q,12,FALSE),"")</f>
        <v/>
      </c>
      <c r="I4740" s="3" t="b">
        <f t="shared" si="294"/>
        <v>0</v>
      </c>
      <c r="J4740" s="3" t="str">
        <f t="shared" si="295"/>
        <v/>
      </c>
    </row>
    <row r="4741" spans="1:10" x14ac:dyDescent="0.2">
      <c r="A4741" t="s">
        <v>16980</v>
      </c>
      <c r="B4741" t="s">
        <v>16981</v>
      </c>
      <c r="C4741" t="s">
        <v>16982</v>
      </c>
      <c r="D4741" s="3" t="b">
        <f>NOT(ISNA(VLOOKUP(A4741,des!B:B,1,FALSE)))</f>
        <v>0</v>
      </c>
      <c r="E4741" s="3" t="str">
        <f>IF(D4741,VLOOKUP(A4741,des!B:Q,11,FALSE),"")</f>
        <v/>
      </c>
      <c r="F4741" s="3" t="b">
        <f t="shared" ref="F4741:F4804" si="296">IF(D4741,IF(E4741&lt;&gt;B4741,TRUE,FALSE),FALSE)</f>
        <v>0</v>
      </c>
      <c r="G4741" s="3" t="str">
        <f t="shared" si="293"/>
        <v/>
      </c>
      <c r="H4741" s="3" t="str">
        <f>IF(D4741,VLOOKUP(A4741,des!B:Q,12,FALSE),"")</f>
        <v/>
      </c>
      <c r="I4741" s="3" t="b">
        <f t="shared" si="294"/>
        <v>0</v>
      </c>
      <c r="J4741" s="3" t="str">
        <f t="shared" si="295"/>
        <v/>
      </c>
    </row>
    <row r="4742" spans="1:10" x14ac:dyDescent="0.2">
      <c r="A4742" t="s">
        <v>16983</v>
      </c>
      <c r="B4742" t="s">
        <v>16984</v>
      </c>
      <c r="C4742" t="s">
        <v>16985</v>
      </c>
      <c r="D4742" s="3" t="b">
        <f>NOT(ISNA(VLOOKUP(A4742,des!B:B,1,FALSE)))</f>
        <v>0</v>
      </c>
      <c r="E4742" s="3" t="str">
        <f>IF(D4742,VLOOKUP(A4742,des!B:Q,11,FALSE),"")</f>
        <v/>
      </c>
      <c r="F4742" s="3" t="b">
        <f t="shared" si="296"/>
        <v>0</v>
      </c>
      <c r="G4742" s="3" t="str">
        <f t="shared" ref="G4742:G4805" si="297">IF(F4742,CONCATENATE($A$1,A4742,$B$1,E4742,$C$1),"")</f>
        <v/>
      </c>
      <c r="H4742" s="3" t="str">
        <f>IF(D4742,VLOOKUP(A4742,des!B:Q,12,FALSE),"")</f>
        <v/>
      </c>
      <c r="I4742" s="3" t="b">
        <f t="shared" ref="I4742:I4805" si="298">IF(D4742,IF(H4742&lt;&gt;C4742,TRUE,FALSE),FALSE)</f>
        <v>0</v>
      </c>
      <c r="J4742" s="3" t="str">
        <f t="shared" ref="J4742:J4805" si="299">IF(I4742,CONCATENATE($A$2,A4742,$B$2,H4742,$C$2),"")</f>
        <v/>
      </c>
    </row>
    <row r="4743" spans="1:10" x14ac:dyDescent="0.2">
      <c r="A4743" t="s">
        <v>16986</v>
      </c>
      <c r="B4743" t="s">
        <v>16987</v>
      </c>
      <c r="C4743" t="s">
        <v>16988</v>
      </c>
      <c r="D4743" s="3" t="b">
        <f>NOT(ISNA(VLOOKUP(A4743,des!B:B,1,FALSE)))</f>
        <v>0</v>
      </c>
      <c r="E4743" s="3" t="str">
        <f>IF(D4743,VLOOKUP(A4743,des!B:Q,11,FALSE),"")</f>
        <v/>
      </c>
      <c r="F4743" s="3" t="b">
        <f t="shared" si="296"/>
        <v>0</v>
      </c>
      <c r="G4743" s="3" t="str">
        <f t="shared" si="297"/>
        <v/>
      </c>
      <c r="H4743" s="3" t="str">
        <f>IF(D4743,VLOOKUP(A4743,des!B:Q,12,FALSE),"")</f>
        <v/>
      </c>
      <c r="I4743" s="3" t="b">
        <f t="shared" si="298"/>
        <v>0</v>
      </c>
      <c r="J4743" s="3" t="str">
        <f t="shared" si="299"/>
        <v/>
      </c>
    </row>
    <row r="4744" spans="1:10" x14ac:dyDescent="0.2">
      <c r="A4744" t="s">
        <v>16989</v>
      </c>
      <c r="B4744" t="s">
        <v>16990</v>
      </c>
      <c r="C4744" t="s">
        <v>16991</v>
      </c>
      <c r="D4744" s="3" t="b">
        <f>NOT(ISNA(VLOOKUP(A4744,des!B:B,1,FALSE)))</f>
        <v>0</v>
      </c>
      <c r="E4744" s="3" t="str">
        <f>IF(D4744,VLOOKUP(A4744,des!B:Q,11,FALSE),"")</f>
        <v/>
      </c>
      <c r="F4744" s="3" t="b">
        <f t="shared" si="296"/>
        <v>0</v>
      </c>
      <c r="G4744" s="3" t="str">
        <f t="shared" si="297"/>
        <v/>
      </c>
      <c r="H4744" s="3" t="str">
        <f>IF(D4744,VLOOKUP(A4744,des!B:Q,12,FALSE),"")</f>
        <v/>
      </c>
      <c r="I4744" s="3" t="b">
        <f t="shared" si="298"/>
        <v>0</v>
      </c>
      <c r="J4744" s="3" t="str">
        <f t="shared" si="299"/>
        <v/>
      </c>
    </row>
    <row r="4745" spans="1:10" x14ac:dyDescent="0.2">
      <c r="A4745" t="s">
        <v>16992</v>
      </c>
      <c r="B4745" t="s">
        <v>16993</v>
      </c>
      <c r="C4745" t="s">
        <v>16994</v>
      </c>
      <c r="D4745" s="3" t="b">
        <f>NOT(ISNA(VLOOKUP(A4745,des!B:B,1,FALSE)))</f>
        <v>0</v>
      </c>
      <c r="E4745" s="3" t="str">
        <f>IF(D4745,VLOOKUP(A4745,des!B:Q,11,FALSE),"")</f>
        <v/>
      </c>
      <c r="F4745" s="3" t="b">
        <f t="shared" si="296"/>
        <v>0</v>
      </c>
      <c r="G4745" s="3" t="str">
        <f t="shared" si="297"/>
        <v/>
      </c>
      <c r="H4745" s="3" t="str">
        <f>IF(D4745,VLOOKUP(A4745,des!B:Q,12,FALSE),"")</f>
        <v/>
      </c>
      <c r="I4745" s="3" t="b">
        <f t="shared" si="298"/>
        <v>0</v>
      </c>
      <c r="J4745" s="3" t="str">
        <f t="shared" si="299"/>
        <v/>
      </c>
    </row>
    <row r="4746" spans="1:10" x14ac:dyDescent="0.2">
      <c r="A4746" t="s">
        <v>16995</v>
      </c>
      <c r="B4746" t="s">
        <v>16996</v>
      </c>
      <c r="C4746" t="s">
        <v>16997</v>
      </c>
      <c r="D4746" s="3" t="b">
        <f>NOT(ISNA(VLOOKUP(A4746,des!B:B,1,FALSE)))</f>
        <v>0</v>
      </c>
      <c r="E4746" s="3" t="str">
        <f>IF(D4746,VLOOKUP(A4746,des!B:Q,11,FALSE),"")</f>
        <v/>
      </c>
      <c r="F4746" s="3" t="b">
        <f t="shared" si="296"/>
        <v>0</v>
      </c>
      <c r="G4746" s="3" t="str">
        <f t="shared" si="297"/>
        <v/>
      </c>
      <c r="H4746" s="3" t="str">
        <f>IF(D4746,VLOOKUP(A4746,des!B:Q,12,FALSE),"")</f>
        <v/>
      </c>
      <c r="I4746" s="3" t="b">
        <f t="shared" si="298"/>
        <v>0</v>
      </c>
      <c r="J4746" s="3" t="str">
        <f t="shared" si="299"/>
        <v/>
      </c>
    </row>
    <row r="4747" spans="1:10" x14ac:dyDescent="0.2">
      <c r="A4747" t="s">
        <v>16998</v>
      </c>
      <c r="B4747" t="s">
        <v>16999</v>
      </c>
      <c r="C4747" t="s">
        <v>17000</v>
      </c>
      <c r="D4747" s="3" t="b">
        <f>NOT(ISNA(VLOOKUP(A4747,des!B:B,1,FALSE)))</f>
        <v>0</v>
      </c>
      <c r="E4747" s="3" t="str">
        <f>IF(D4747,VLOOKUP(A4747,des!B:Q,11,FALSE),"")</f>
        <v/>
      </c>
      <c r="F4747" s="3" t="b">
        <f t="shared" si="296"/>
        <v>0</v>
      </c>
      <c r="G4747" s="3" t="str">
        <f t="shared" si="297"/>
        <v/>
      </c>
      <c r="H4747" s="3" t="str">
        <f>IF(D4747,VLOOKUP(A4747,des!B:Q,12,FALSE),"")</f>
        <v/>
      </c>
      <c r="I4747" s="3" t="b">
        <f t="shared" si="298"/>
        <v>0</v>
      </c>
      <c r="J4747" s="3" t="str">
        <f t="shared" si="299"/>
        <v/>
      </c>
    </row>
    <row r="4748" spans="1:10" x14ac:dyDescent="0.2">
      <c r="A4748" t="s">
        <v>17001</v>
      </c>
      <c r="B4748" t="s">
        <v>17002</v>
      </c>
      <c r="C4748" t="s">
        <v>17003</v>
      </c>
      <c r="D4748" s="3" t="b">
        <f>NOT(ISNA(VLOOKUP(A4748,des!B:B,1,FALSE)))</f>
        <v>0</v>
      </c>
      <c r="E4748" s="3" t="str">
        <f>IF(D4748,VLOOKUP(A4748,des!B:Q,11,FALSE),"")</f>
        <v/>
      </c>
      <c r="F4748" s="3" t="b">
        <f t="shared" si="296"/>
        <v>0</v>
      </c>
      <c r="G4748" s="3" t="str">
        <f t="shared" si="297"/>
        <v/>
      </c>
      <c r="H4748" s="3" t="str">
        <f>IF(D4748,VLOOKUP(A4748,des!B:Q,12,FALSE),"")</f>
        <v/>
      </c>
      <c r="I4748" s="3" t="b">
        <f t="shared" si="298"/>
        <v>0</v>
      </c>
      <c r="J4748" s="3" t="str">
        <f t="shared" si="299"/>
        <v/>
      </c>
    </row>
    <row r="4749" spans="1:10" x14ac:dyDescent="0.2">
      <c r="A4749" t="s">
        <v>17004</v>
      </c>
      <c r="B4749" t="s">
        <v>17005</v>
      </c>
      <c r="C4749" t="s">
        <v>17006</v>
      </c>
      <c r="D4749" s="3" t="b">
        <f>NOT(ISNA(VLOOKUP(A4749,des!B:B,1,FALSE)))</f>
        <v>0</v>
      </c>
      <c r="E4749" s="3" t="str">
        <f>IF(D4749,VLOOKUP(A4749,des!B:Q,11,FALSE),"")</f>
        <v/>
      </c>
      <c r="F4749" s="3" t="b">
        <f t="shared" si="296"/>
        <v>0</v>
      </c>
      <c r="G4749" s="3" t="str">
        <f t="shared" si="297"/>
        <v/>
      </c>
      <c r="H4749" s="3" t="str">
        <f>IF(D4749,VLOOKUP(A4749,des!B:Q,12,FALSE),"")</f>
        <v/>
      </c>
      <c r="I4749" s="3" t="b">
        <f t="shared" si="298"/>
        <v>0</v>
      </c>
      <c r="J4749" s="3" t="str">
        <f t="shared" si="299"/>
        <v/>
      </c>
    </row>
    <row r="4750" spans="1:10" x14ac:dyDescent="0.2">
      <c r="A4750" t="s">
        <v>17007</v>
      </c>
      <c r="B4750" t="s">
        <v>17008</v>
      </c>
      <c r="C4750" t="s">
        <v>17009</v>
      </c>
      <c r="D4750" s="3" t="b">
        <f>NOT(ISNA(VLOOKUP(A4750,des!B:B,1,FALSE)))</f>
        <v>0</v>
      </c>
      <c r="E4750" s="3" t="str">
        <f>IF(D4750,VLOOKUP(A4750,des!B:Q,11,FALSE),"")</f>
        <v/>
      </c>
      <c r="F4750" s="3" t="b">
        <f t="shared" si="296"/>
        <v>0</v>
      </c>
      <c r="G4750" s="3" t="str">
        <f t="shared" si="297"/>
        <v/>
      </c>
      <c r="H4750" s="3" t="str">
        <f>IF(D4750,VLOOKUP(A4750,des!B:Q,12,FALSE),"")</f>
        <v/>
      </c>
      <c r="I4750" s="3" t="b">
        <f t="shared" si="298"/>
        <v>0</v>
      </c>
      <c r="J4750" s="3" t="str">
        <f t="shared" si="299"/>
        <v/>
      </c>
    </row>
    <row r="4751" spans="1:10" x14ac:dyDescent="0.2">
      <c r="A4751" t="s">
        <v>17010</v>
      </c>
      <c r="B4751" t="s">
        <v>17011</v>
      </c>
      <c r="C4751" t="s">
        <v>17012</v>
      </c>
      <c r="D4751" s="3" t="b">
        <f>NOT(ISNA(VLOOKUP(A4751,des!B:B,1,FALSE)))</f>
        <v>0</v>
      </c>
      <c r="E4751" s="3" t="str">
        <f>IF(D4751,VLOOKUP(A4751,des!B:Q,11,FALSE),"")</f>
        <v/>
      </c>
      <c r="F4751" s="3" t="b">
        <f t="shared" si="296"/>
        <v>0</v>
      </c>
      <c r="G4751" s="3" t="str">
        <f t="shared" si="297"/>
        <v/>
      </c>
      <c r="H4751" s="3" t="str">
        <f>IF(D4751,VLOOKUP(A4751,des!B:Q,12,FALSE),"")</f>
        <v/>
      </c>
      <c r="I4751" s="3" t="b">
        <f t="shared" si="298"/>
        <v>0</v>
      </c>
      <c r="J4751" s="3" t="str">
        <f t="shared" si="299"/>
        <v/>
      </c>
    </row>
    <row r="4752" spans="1:10" x14ac:dyDescent="0.2">
      <c r="A4752" t="s">
        <v>17013</v>
      </c>
      <c r="B4752" t="s">
        <v>17014</v>
      </c>
      <c r="C4752" t="s">
        <v>17015</v>
      </c>
      <c r="D4752" s="3" t="b">
        <f>NOT(ISNA(VLOOKUP(A4752,des!B:B,1,FALSE)))</f>
        <v>0</v>
      </c>
      <c r="E4752" s="3" t="str">
        <f>IF(D4752,VLOOKUP(A4752,des!B:Q,11,FALSE),"")</f>
        <v/>
      </c>
      <c r="F4752" s="3" t="b">
        <f t="shared" si="296"/>
        <v>0</v>
      </c>
      <c r="G4752" s="3" t="str">
        <f t="shared" si="297"/>
        <v/>
      </c>
      <c r="H4752" s="3" t="str">
        <f>IF(D4752,VLOOKUP(A4752,des!B:Q,12,FALSE),"")</f>
        <v/>
      </c>
      <c r="I4752" s="3" t="b">
        <f t="shared" si="298"/>
        <v>0</v>
      </c>
      <c r="J4752" s="3" t="str">
        <f t="shared" si="299"/>
        <v/>
      </c>
    </row>
    <row r="4753" spans="1:10" x14ac:dyDescent="0.2">
      <c r="A4753" t="s">
        <v>17016</v>
      </c>
      <c r="B4753" t="s">
        <v>17017</v>
      </c>
      <c r="C4753" t="s">
        <v>17018</v>
      </c>
      <c r="D4753" s="3" t="b">
        <f>NOT(ISNA(VLOOKUP(A4753,des!B:B,1,FALSE)))</f>
        <v>0</v>
      </c>
      <c r="E4753" s="3" t="str">
        <f>IF(D4753,VLOOKUP(A4753,des!B:Q,11,FALSE),"")</f>
        <v/>
      </c>
      <c r="F4753" s="3" t="b">
        <f t="shared" si="296"/>
        <v>0</v>
      </c>
      <c r="G4753" s="3" t="str">
        <f t="shared" si="297"/>
        <v/>
      </c>
      <c r="H4753" s="3" t="str">
        <f>IF(D4753,VLOOKUP(A4753,des!B:Q,12,FALSE),"")</f>
        <v/>
      </c>
      <c r="I4753" s="3" t="b">
        <f t="shared" si="298"/>
        <v>0</v>
      </c>
      <c r="J4753" s="3" t="str">
        <f t="shared" si="299"/>
        <v/>
      </c>
    </row>
    <row r="4754" spans="1:10" x14ac:dyDescent="0.2">
      <c r="A4754" t="s">
        <v>17019</v>
      </c>
      <c r="B4754" t="s">
        <v>17020</v>
      </c>
      <c r="C4754" t="s">
        <v>17021</v>
      </c>
      <c r="D4754" s="3" t="b">
        <f>NOT(ISNA(VLOOKUP(A4754,des!B:B,1,FALSE)))</f>
        <v>0</v>
      </c>
      <c r="E4754" s="3" t="str">
        <f>IF(D4754,VLOOKUP(A4754,des!B:Q,11,FALSE),"")</f>
        <v/>
      </c>
      <c r="F4754" s="3" t="b">
        <f t="shared" si="296"/>
        <v>0</v>
      </c>
      <c r="G4754" s="3" t="str">
        <f t="shared" si="297"/>
        <v/>
      </c>
      <c r="H4754" s="3" t="str">
        <f>IF(D4754,VLOOKUP(A4754,des!B:Q,12,FALSE),"")</f>
        <v/>
      </c>
      <c r="I4754" s="3" t="b">
        <f t="shared" si="298"/>
        <v>0</v>
      </c>
      <c r="J4754" s="3" t="str">
        <f t="shared" si="299"/>
        <v/>
      </c>
    </row>
    <row r="4755" spans="1:10" x14ac:dyDescent="0.2">
      <c r="A4755" t="s">
        <v>17022</v>
      </c>
      <c r="B4755" t="s">
        <v>17023</v>
      </c>
      <c r="C4755" t="s">
        <v>17024</v>
      </c>
      <c r="D4755" s="3" t="b">
        <f>NOT(ISNA(VLOOKUP(A4755,des!B:B,1,FALSE)))</f>
        <v>0</v>
      </c>
      <c r="E4755" s="3" t="str">
        <f>IF(D4755,VLOOKUP(A4755,des!B:Q,11,FALSE),"")</f>
        <v/>
      </c>
      <c r="F4755" s="3" t="b">
        <f t="shared" si="296"/>
        <v>0</v>
      </c>
      <c r="G4755" s="3" t="str">
        <f t="shared" si="297"/>
        <v/>
      </c>
      <c r="H4755" s="3" t="str">
        <f>IF(D4755,VLOOKUP(A4755,des!B:Q,12,FALSE),"")</f>
        <v/>
      </c>
      <c r="I4755" s="3" t="b">
        <f t="shared" si="298"/>
        <v>0</v>
      </c>
      <c r="J4755" s="3" t="str">
        <f t="shared" si="299"/>
        <v/>
      </c>
    </row>
    <row r="4756" spans="1:10" x14ac:dyDescent="0.2">
      <c r="A4756" t="s">
        <v>17025</v>
      </c>
      <c r="B4756" t="s">
        <v>17026</v>
      </c>
      <c r="C4756" t="s">
        <v>17027</v>
      </c>
      <c r="D4756" s="3" t="b">
        <f>NOT(ISNA(VLOOKUP(A4756,des!B:B,1,FALSE)))</f>
        <v>0</v>
      </c>
      <c r="E4756" s="3" t="str">
        <f>IF(D4756,VLOOKUP(A4756,des!B:Q,11,FALSE),"")</f>
        <v/>
      </c>
      <c r="F4756" s="3" t="b">
        <f t="shared" si="296"/>
        <v>0</v>
      </c>
      <c r="G4756" s="3" t="str">
        <f t="shared" si="297"/>
        <v/>
      </c>
      <c r="H4756" s="3" t="str">
        <f>IF(D4756,VLOOKUP(A4756,des!B:Q,12,FALSE),"")</f>
        <v/>
      </c>
      <c r="I4756" s="3" t="b">
        <f t="shared" si="298"/>
        <v>0</v>
      </c>
      <c r="J4756" s="3" t="str">
        <f t="shared" si="299"/>
        <v/>
      </c>
    </row>
    <row r="4757" spans="1:10" x14ac:dyDescent="0.2">
      <c r="A4757" t="s">
        <v>17028</v>
      </c>
      <c r="B4757" t="s">
        <v>17029</v>
      </c>
      <c r="C4757" t="s">
        <v>17030</v>
      </c>
      <c r="D4757" s="3" t="b">
        <f>NOT(ISNA(VLOOKUP(A4757,des!B:B,1,FALSE)))</f>
        <v>0</v>
      </c>
      <c r="E4757" s="3" t="str">
        <f>IF(D4757,VLOOKUP(A4757,des!B:Q,11,FALSE),"")</f>
        <v/>
      </c>
      <c r="F4757" s="3" t="b">
        <f t="shared" si="296"/>
        <v>0</v>
      </c>
      <c r="G4757" s="3" t="str">
        <f t="shared" si="297"/>
        <v/>
      </c>
      <c r="H4757" s="3" t="str">
        <f>IF(D4757,VLOOKUP(A4757,des!B:Q,12,FALSE),"")</f>
        <v/>
      </c>
      <c r="I4757" s="3" t="b">
        <f t="shared" si="298"/>
        <v>0</v>
      </c>
      <c r="J4757" s="3" t="str">
        <f t="shared" si="299"/>
        <v/>
      </c>
    </row>
    <row r="4758" spans="1:10" x14ac:dyDescent="0.2">
      <c r="A4758" t="s">
        <v>17031</v>
      </c>
      <c r="B4758" t="s">
        <v>17032</v>
      </c>
      <c r="C4758" t="s">
        <v>17033</v>
      </c>
      <c r="D4758" s="3" t="b">
        <f>NOT(ISNA(VLOOKUP(A4758,des!B:B,1,FALSE)))</f>
        <v>0</v>
      </c>
      <c r="E4758" s="3" t="str">
        <f>IF(D4758,VLOOKUP(A4758,des!B:Q,11,FALSE),"")</f>
        <v/>
      </c>
      <c r="F4758" s="3" t="b">
        <f t="shared" si="296"/>
        <v>0</v>
      </c>
      <c r="G4758" s="3" t="str">
        <f t="shared" si="297"/>
        <v/>
      </c>
      <c r="H4758" s="3" t="str">
        <f>IF(D4758,VLOOKUP(A4758,des!B:Q,12,FALSE),"")</f>
        <v/>
      </c>
      <c r="I4758" s="3" t="b">
        <f t="shared" si="298"/>
        <v>0</v>
      </c>
      <c r="J4758" s="3" t="str">
        <f t="shared" si="299"/>
        <v/>
      </c>
    </row>
    <row r="4759" spans="1:10" x14ac:dyDescent="0.2">
      <c r="A4759" t="s">
        <v>17034</v>
      </c>
      <c r="B4759" t="s">
        <v>17035</v>
      </c>
      <c r="C4759" t="s">
        <v>17036</v>
      </c>
      <c r="D4759" s="3" t="b">
        <f>NOT(ISNA(VLOOKUP(A4759,des!B:B,1,FALSE)))</f>
        <v>0</v>
      </c>
      <c r="E4759" s="3" t="str">
        <f>IF(D4759,VLOOKUP(A4759,des!B:Q,11,FALSE),"")</f>
        <v/>
      </c>
      <c r="F4759" s="3" t="b">
        <f t="shared" si="296"/>
        <v>0</v>
      </c>
      <c r="G4759" s="3" t="str">
        <f t="shared" si="297"/>
        <v/>
      </c>
      <c r="H4759" s="3" t="str">
        <f>IF(D4759,VLOOKUP(A4759,des!B:Q,12,FALSE),"")</f>
        <v/>
      </c>
      <c r="I4759" s="3" t="b">
        <f t="shared" si="298"/>
        <v>0</v>
      </c>
      <c r="J4759" s="3" t="str">
        <f t="shared" si="299"/>
        <v/>
      </c>
    </row>
    <row r="4760" spans="1:10" x14ac:dyDescent="0.2">
      <c r="A4760" t="s">
        <v>17037</v>
      </c>
      <c r="B4760" t="s">
        <v>17038</v>
      </c>
      <c r="C4760" t="s">
        <v>17039</v>
      </c>
      <c r="D4760" s="3" t="b">
        <f>NOT(ISNA(VLOOKUP(A4760,des!B:B,1,FALSE)))</f>
        <v>0</v>
      </c>
      <c r="E4760" s="3" t="str">
        <f>IF(D4760,VLOOKUP(A4760,des!B:Q,11,FALSE),"")</f>
        <v/>
      </c>
      <c r="F4760" s="3" t="b">
        <f t="shared" si="296"/>
        <v>0</v>
      </c>
      <c r="G4760" s="3" t="str">
        <f t="shared" si="297"/>
        <v/>
      </c>
      <c r="H4760" s="3" t="str">
        <f>IF(D4760,VLOOKUP(A4760,des!B:Q,12,FALSE),"")</f>
        <v/>
      </c>
      <c r="I4760" s="3" t="b">
        <f t="shared" si="298"/>
        <v>0</v>
      </c>
      <c r="J4760" s="3" t="str">
        <f t="shared" si="299"/>
        <v/>
      </c>
    </row>
    <row r="4761" spans="1:10" x14ac:dyDescent="0.2">
      <c r="A4761" t="s">
        <v>17040</v>
      </c>
      <c r="B4761" t="s">
        <v>17041</v>
      </c>
      <c r="C4761" t="s">
        <v>17042</v>
      </c>
      <c r="D4761" s="3" t="b">
        <f>NOT(ISNA(VLOOKUP(A4761,des!B:B,1,FALSE)))</f>
        <v>0</v>
      </c>
      <c r="E4761" s="3" t="str">
        <f>IF(D4761,VLOOKUP(A4761,des!B:Q,11,FALSE),"")</f>
        <v/>
      </c>
      <c r="F4761" s="3" t="b">
        <f t="shared" si="296"/>
        <v>0</v>
      </c>
      <c r="G4761" s="3" t="str">
        <f t="shared" si="297"/>
        <v/>
      </c>
      <c r="H4761" s="3" t="str">
        <f>IF(D4761,VLOOKUP(A4761,des!B:Q,12,FALSE),"")</f>
        <v/>
      </c>
      <c r="I4761" s="3" t="b">
        <f t="shared" si="298"/>
        <v>0</v>
      </c>
      <c r="J4761" s="3" t="str">
        <f t="shared" si="299"/>
        <v/>
      </c>
    </row>
    <row r="4762" spans="1:10" x14ac:dyDescent="0.2">
      <c r="A4762" t="s">
        <v>17043</v>
      </c>
      <c r="B4762" t="s">
        <v>17044</v>
      </c>
      <c r="C4762" t="s">
        <v>17045</v>
      </c>
      <c r="D4762" s="3" t="b">
        <f>NOT(ISNA(VLOOKUP(A4762,des!B:B,1,FALSE)))</f>
        <v>0</v>
      </c>
      <c r="E4762" s="3" t="str">
        <f>IF(D4762,VLOOKUP(A4762,des!B:Q,11,FALSE),"")</f>
        <v/>
      </c>
      <c r="F4762" s="3" t="b">
        <f t="shared" si="296"/>
        <v>0</v>
      </c>
      <c r="G4762" s="3" t="str">
        <f t="shared" si="297"/>
        <v/>
      </c>
      <c r="H4762" s="3" t="str">
        <f>IF(D4762,VLOOKUP(A4762,des!B:Q,12,FALSE),"")</f>
        <v/>
      </c>
      <c r="I4762" s="3" t="b">
        <f t="shared" si="298"/>
        <v>0</v>
      </c>
      <c r="J4762" s="3" t="str">
        <f t="shared" si="299"/>
        <v/>
      </c>
    </row>
    <row r="4763" spans="1:10" x14ac:dyDescent="0.2">
      <c r="A4763" t="s">
        <v>17046</v>
      </c>
      <c r="B4763" t="s">
        <v>17047</v>
      </c>
      <c r="C4763" t="s">
        <v>17048</v>
      </c>
      <c r="D4763" s="3" t="b">
        <f>NOT(ISNA(VLOOKUP(A4763,des!B:B,1,FALSE)))</f>
        <v>0</v>
      </c>
      <c r="E4763" s="3" t="str">
        <f>IF(D4763,VLOOKUP(A4763,des!B:Q,11,FALSE),"")</f>
        <v/>
      </c>
      <c r="F4763" s="3" t="b">
        <f t="shared" si="296"/>
        <v>0</v>
      </c>
      <c r="G4763" s="3" t="str">
        <f t="shared" si="297"/>
        <v/>
      </c>
      <c r="H4763" s="3" t="str">
        <f>IF(D4763,VLOOKUP(A4763,des!B:Q,12,FALSE),"")</f>
        <v/>
      </c>
      <c r="I4763" s="3" t="b">
        <f t="shared" si="298"/>
        <v>0</v>
      </c>
      <c r="J4763" s="3" t="str">
        <f t="shared" si="299"/>
        <v/>
      </c>
    </row>
    <row r="4764" spans="1:10" x14ac:dyDescent="0.2">
      <c r="A4764" t="s">
        <v>17049</v>
      </c>
      <c r="B4764" t="s">
        <v>17050</v>
      </c>
      <c r="C4764" t="s">
        <v>17051</v>
      </c>
      <c r="D4764" s="3" t="b">
        <f>NOT(ISNA(VLOOKUP(A4764,des!B:B,1,FALSE)))</f>
        <v>0</v>
      </c>
      <c r="E4764" s="3" t="str">
        <f>IF(D4764,VLOOKUP(A4764,des!B:Q,11,FALSE),"")</f>
        <v/>
      </c>
      <c r="F4764" s="3" t="b">
        <f t="shared" si="296"/>
        <v>0</v>
      </c>
      <c r="G4764" s="3" t="str">
        <f t="shared" si="297"/>
        <v/>
      </c>
      <c r="H4764" s="3" t="str">
        <f>IF(D4764,VLOOKUP(A4764,des!B:Q,12,FALSE),"")</f>
        <v/>
      </c>
      <c r="I4764" s="3" t="b">
        <f t="shared" si="298"/>
        <v>0</v>
      </c>
      <c r="J4764" s="3" t="str">
        <f t="shared" si="299"/>
        <v/>
      </c>
    </row>
    <row r="4765" spans="1:10" x14ac:dyDescent="0.2">
      <c r="A4765" t="s">
        <v>17052</v>
      </c>
      <c r="B4765" t="s">
        <v>17053</v>
      </c>
      <c r="C4765" t="s">
        <v>17054</v>
      </c>
      <c r="D4765" s="3" t="b">
        <f>NOT(ISNA(VLOOKUP(A4765,des!B:B,1,FALSE)))</f>
        <v>0</v>
      </c>
      <c r="E4765" s="3" t="str">
        <f>IF(D4765,VLOOKUP(A4765,des!B:Q,11,FALSE),"")</f>
        <v/>
      </c>
      <c r="F4765" s="3" t="b">
        <f t="shared" si="296"/>
        <v>0</v>
      </c>
      <c r="G4765" s="3" t="str">
        <f t="shared" si="297"/>
        <v/>
      </c>
      <c r="H4765" s="3" t="str">
        <f>IF(D4765,VLOOKUP(A4765,des!B:Q,12,FALSE),"")</f>
        <v/>
      </c>
      <c r="I4765" s="3" t="b">
        <f t="shared" si="298"/>
        <v>0</v>
      </c>
      <c r="J4765" s="3" t="str">
        <f t="shared" si="299"/>
        <v/>
      </c>
    </row>
    <row r="4766" spans="1:10" x14ac:dyDescent="0.2">
      <c r="A4766" t="s">
        <v>17055</v>
      </c>
      <c r="B4766" t="s">
        <v>17056</v>
      </c>
      <c r="C4766" t="s">
        <v>17057</v>
      </c>
      <c r="D4766" s="3" t="b">
        <f>NOT(ISNA(VLOOKUP(A4766,des!B:B,1,FALSE)))</f>
        <v>0</v>
      </c>
      <c r="E4766" s="3" t="str">
        <f>IF(D4766,VLOOKUP(A4766,des!B:Q,11,FALSE),"")</f>
        <v/>
      </c>
      <c r="F4766" s="3" t="b">
        <f t="shared" si="296"/>
        <v>0</v>
      </c>
      <c r="G4766" s="3" t="str">
        <f t="shared" si="297"/>
        <v/>
      </c>
      <c r="H4766" s="3" t="str">
        <f>IF(D4766,VLOOKUP(A4766,des!B:Q,12,FALSE),"")</f>
        <v/>
      </c>
      <c r="I4766" s="3" t="b">
        <f t="shared" si="298"/>
        <v>0</v>
      </c>
      <c r="J4766" s="3" t="str">
        <f t="shared" si="299"/>
        <v/>
      </c>
    </row>
    <row r="4767" spans="1:10" x14ac:dyDescent="0.2">
      <c r="A4767" t="s">
        <v>17058</v>
      </c>
      <c r="B4767" t="s">
        <v>17059</v>
      </c>
      <c r="C4767" t="s">
        <v>17060</v>
      </c>
      <c r="D4767" s="3" t="b">
        <f>NOT(ISNA(VLOOKUP(A4767,des!B:B,1,FALSE)))</f>
        <v>0</v>
      </c>
      <c r="E4767" s="3" t="str">
        <f>IF(D4767,VLOOKUP(A4767,des!B:Q,11,FALSE),"")</f>
        <v/>
      </c>
      <c r="F4767" s="3" t="b">
        <f t="shared" si="296"/>
        <v>0</v>
      </c>
      <c r="G4767" s="3" t="str">
        <f t="shared" si="297"/>
        <v/>
      </c>
      <c r="H4767" s="3" t="str">
        <f>IF(D4767,VLOOKUP(A4767,des!B:Q,12,FALSE),"")</f>
        <v/>
      </c>
      <c r="I4767" s="3" t="b">
        <f t="shared" si="298"/>
        <v>0</v>
      </c>
      <c r="J4767" s="3" t="str">
        <f t="shared" si="299"/>
        <v/>
      </c>
    </row>
    <row r="4768" spans="1:10" x14ac:dyDescent="0.2">
      <c r="A4768" t="s">
        <v>17061</v>
      </c>
      <c r="B4768" t="s">
        <v>17062</v>
      </c>
      <c r="C4768" t="s">
        <v>17063</v>
      </c>
      <c r="D4768" s="3" t="b">
        <f>NOT(ISNA(VLOOKUP(A4768,des!B:B,1,FALSE)))</f>
        <v>0</v>
      </c>
      <c r="E4768" s="3" t="str">
        <f>IF(D4768,VLOOKUP(A4768,des!B:Q,11,FALSE),"")</f>
        <v/>
      </c>
      <c r="F4768" s="3" t="b">
        <f t="shared" si="296"/>
        <v>0</v>
      </c>
      <c r="G4768" s="3" t="str">
        <f t="shared" si="297"/>
        <v/>
      </c>
      <c r="H4768" s="3" t="str">
        <f>IF(D4768,VLOOKUP(A4768,des!B:Q,12,FALSE),"")</f>
        <v/>
      </c>
      <c r="I4768" s="3" t="b">
        <f t="shared" si="298"/>
        <v>0</v>
      </c>
      <c r="J4768" s="3" t="str">
        <f t="shared" si="299"/>
        <v/>
      </c>
    </row>
    <row r="4769" spans="1:10" x14ac:dyDescent="0.2">
      <c r="A4769" t="s">
        <v>17064</v>
      </c>
      <c r="B4769" t="s">
        <v>17065</v>
      </c>
      <c r="C4769" t="s">
        <v>17066</v>
      </c>
      <c r="D4769" s="3" t="b">
        <f>NOT(ISNA(VLOOKUP(A4769,des!B:B,1,FALSE)))</f>
        <v>0</v>
      </c>
      <c r="E4769" s="3" t="str">
        <f>IF(D4769,VLOOKUP(A4769,des!B:Q,11,FALSE),"")</f>
        <v/>
      </c>
      <c r="F4769" s="3" t="b">
        <f t="shared" si="296"/>
        <v>0</v>
      </c>
      <c r="G4769" s="3" t="str">
        <f t="shared" si="297"/>
        <v/>
      </c>
      <c r="H4769" s="3" t="str">
        <f>IF(D4769,VLOOKUP(A4769,des!B:Q,12,FALSE),"")</f>
        <v/>
      </c>
      <c r="I4769" s="3" t="b">
        <f t="shared" si="298"/>
        <v>0</v>
      </c>
      <c r="J4769" s="3" t="str">
        <f t="shared" si="299"/>
        <v/>
      </c>
    </row>
    <row r="4770" spans="1:10" x14ac:dyDescent="0.2">
      <c r="A4770" t="s">
        <v>17067</v>
      </c>
      <c r="B4770" t="s">
        <v>17068</v>
      </c>
      <c r="C4770" t="s">
        <v>17069</v>
      </c>
      <c r="D4770" s="3" t="b">
        <f>NOT(ISNA(VLOOKUP(A4770,des!B:B,1,FALSE)))</f>
        <v>0</v>
      </c>
      <c r="E4770" s="3" t="str">
        <f>IF(D4770,VLOOKUP(A4770,des!B:Q,11,FALSE),"")</f>
        <v/>
      </c>
      <c r="F4770" s="3" t="b">
        <f t="shared" si="296"/>
        <v>0</v>
      </c>
      <c r="G4770" s="3" t="str">
        <f t="shared" si="297"/>
        <v/>
      </c>
      <c r="H4770" s="3" t="str">
        <f>IF(D4770,VLOOKUP(A4770,des!B:Q,12,FALSE),"")</f>
        <v/>
      </c>
      <c r="I4770" s="3" t="b">
        <f t="shared" si="298"/>
        <v>0</v>
      </c>
      <c r="J4770" s="3" t="str">
        <f t="shared" si="299"/>
        <v/>
      </c>
    </row>
    <row r="4771" spans="1:10" x14ac:dyDescent="0.2">
      <c r="A4771" t="s">
        <v>17070</v>
      </c>
      <c r="B4771" t="s">
        <v>17071</v>
      </c>
      <c r="C4771" t="s">
        <v>17072</v>
      </c>
      <c r="D4771" s="3" t="b">
        <f>NOT(ISNA(VLOOKUP(A4771,des!B:B,1,FALSE)))</f>
        <v>0</v>
      </c>
      <c r="E4771" s="3" t="str">
        <f>IF(D4771,VLOOKUP(A4771,des!B:Q,11,FALSE),"")</f>
        <v/>
      </c>
      <c r="F4771" s="3" t="b">
        <f t="shared" si="296"/>
        <v>0</v>
      </c>
      <c r="G4771" s="3" t="str">
        <f t="shared" si="297"/>
        <v/>
      </c>
      <c r="H4771" s="3" t="str">
        <f>IF(D4771,VLOOKUP(A4771,des!B:Q,12,FALSE),"")</f>
        <v/>
      </c>
      <c r="I4771" s="3" t="b">
        <f t="shared" si="298"/>
        <v>0</v>
      </c>
      <c r="J4771" s="3" t="str">
        <f t="shared" si="299"/>
        <v/>
      </c>
    </row>
    <row r="4772" spans="1:10" x14ac:dyDescent="0.2">
      <c r="A4772" t="s">
        <v>17073</v>
      </c>
      <c r="B4772" t="s">
        <v>17074</v>
      </c>
      <c r="C4772" t="s">
        <v>17075</v>
      </c>
      <c r="D4772" s="3" t="b">
        <f>NOT(ISNA(VLOOKUP(A4772,des!B:B,1,FALSE)))</f>
        <v>0</v>
      </c>
      <c r="E4772" s="3" t="str">
        <f>IF(D4772,VLOOKUP(A4772,des!B:Q,11,FALSE),"")</f>
        <v/>
      </c>
      <c r="F4772" s="3" t="b">
        <f t="shared" si="296"/>
        <v>0</v>
      </c>
      <c r="G4772" s="3" t="str">
        <f t="shared" si="297"/>
        <v/>
      </c>
      <c r="H4772" s="3" t="str">
        <f>IF(D4772,VLOOKUP(A4772,des!B:Q,12,FALSE),"")</f>
        <v/>
      </c>
      <c r="I4772" s="3" t="b">
        <f t="shared" si="298"/>
        <v>0</v>
      </c>
      <c r="J4772" s="3" t="str">
        <f t="shared" si="299"/>
        <v/>
      </c>
    </row>
    <row r="4773" spans="1:10" x14ac:dyDescent="0.2">
      <c r="A4773" t="s">
        <v>17076</v>
      </c>
      <c r="B4773" t="s">
        <v>17077</v>
      </c>
      <c r="C4773" t="s">
        <v>17078</v>
      </c>
      <c r="D4773" s="3" t="b">
        <f>NOT(ISNA(VLOOKUP(A4773,des!B:B,1,FALSE)))</f>
        <v>0</v>
      </c>
      <c r="E4773" s="3" t="str">
        <f>IF(D4773,VLOOKUP(A4773,des!B:Q,11,FALSE),"")</f>
        <v/>
      </c>
      <c r="F4773" s="3" t="b">
        <f t="shared" si="296"/>
        <v>0</v>
      </c>
      <c r="G4773" s="3" t="str">
        <f t="shared" si="297"/>
        <v/>
      </c>
      <c r="H4773" s="3" t="str">
        <f>IF(D4773,VLOOKUP(A4773,des!B:Q,12,FALSE),"")</f>
        <v/>
      </c>
      <c r="I4773" s="3" t="b">
        <f t="shared" si="298"/>
        <v>0</v>
      </c>
      <c r="J4773" s="3" t="str">
        <f t="shared" si="299"/>
        <v/>
      </c>
    </row>
    <row r="4774" spans="1:10" x14ac:dyDescent="0.2">
      <c r="A4774" t="s">
        <v>17079</v>
      </c>
      <c r="B4774" t="s">
        <v>17080</v>
      </c>
      <c r="C4774" t="s">
        <v>17081</v>
      </c>
      <c r="D4774" s="3" t="b">
        <f>NOT(ISNA(VLOOKUP(A4774,des!B:B,1,FALSE)))</f>
        <v>0</v>
      </c>
      <c r="E4774" s="3" t="str">
        <f>IF(D4774,VLOOKUP(A4774,des!B:Q,11,FALSE),"")</f>
        <v/>
      </c>
      <c r="F4774" s="3" t="b">
        <f t="shared" si="296"/>
        <v>0</v>
      </c>
      <c r="G4774" s="3" t="str">
        <f t="shared" si="297"/>
        <v/>
      </c>
      <c r="H4774" s="3" t="str">
        <f>IF(D4774,VLOOKUP(A4774,des!B:Q,12,FALSE),"")</f>
        <v/>
      </c>
      <c r="I4774" s="3" t="b">
        <f t="shared" si="298"/>
        <v>0</v>
      </c>
      <c r="J4774" s="3" t="str">
        <f t="shared" si="299"/>
        <v/>
      </c>
    </row>
    <row r="4775" spans="1:10" x14ac:dyDescent="0.2">
      <c r="A4775" t="s">
        <v>17082</v>
      </c>
      <c r="B4775" t="s">
        <v>17083</v>
      </c>
      <c r="C4775" t="s">
        <v>17084</v>
      </c>
      <c r="D4775" s="3" t="b">
        <f>NOT(ISNA(VLOOKUP(A4775,des!B:B,1,FALSE)))</f>
        <v>0</v>
      </c>
      <c r="E4775" s="3" t="str">
        <f>IF(D4775,VLOOKUP(A4775,des!B:Q,11,FALSE),"")</f>
        <v/>
      </c>
      <c r="F4775" s="3" t="b">
        <f t="shared" si="296"/>
        <v>0</v>
      </c>
      <c r="G4775" s="3" t="str">
        <f t="shared" si="297"/>
        <v/>
      </c>
      <c r="H4775" s="3" t="str">
        <f>IF(D4775,VLOOKUP(A4775,des!B:Q,12,FALSE),"")</f>
        <v/>
      </c>
      <c r="I4775" s="3" t="b">
        <f t="shared" si="298"/>
        <v>0</v>
      </c>
      <c r="J4775" s="3" t="str">
        <f t="shared" si="299"/>
        <v/>
      </c>
    </row>
    <row r="4776" spans="1:10" x14ac:dyDescent="0.2">
      <c r="A4776" t="s">
        <v>17085</v>
      </c>
      <c r="B4776" t="s">
        <v>17086</v>
      </c>
      <c r="C4776" t="s">
        <v>17087</v>
      </c>
      <c r="D4776" s="3" t="b">
        <f>NOT(ISNA(VLOOKUP(A4776,des!B:B,1,FALSE)))</f>
        <v>0</v>
      </c>
      <c r="E4776" s="3" t="str">
        <f>IF(D4776,VLOOKUP(A4776,des!B:Q,11,FALSE),"")</f>
        <v/>
      </c>
      <c r="F4776" s="3" t="b">
        <f t="shared" si="296"/>
        <v>0</v>
      </c>
      <c r="G4776" s="3" t="str">
        <f t="shared" si="297"/>
        <v/>
      </c>
      <c r="H4776" s="3" t="str">
        <f>IF(D4776,VLOOKUP(A4776,des!B:Q,12,FALSE),"")</f>
        <v/>
      </c>
      <c r="I4776" s="3" t="b">
        <f t="shared" si="298"/>
        <v>0</v>
      </c>
      <c r="J4776" s="3" t="str">
        <f t="shared" si="299"/>
        <v/>
      </c>
    </row>
    <row r="4777" spans="1:10" x14ac:dyDescent="0.2">
      <c r="A4777" t="s">
        <v>17088</v>
      </c>
      <c r="B4777" t="s">
        <v>17089</v>
      </c>
      <c r="C4777" t="s">
        <v>17090</v>
      </c>
      <c r="D4777" s="3" t="b">
        <f>NOT(ISNA(VLOOKUP(A4777,des!B:B,1,FALSE)))</f>
        <v>0</v>
      </c>
      <c r="E4777" s="3" t="str">
        <f>IF(D4777,VLOOKUP(A4777,des!B:Q,11,FALSE),"")</f>
        <v/>
      </c>
      <c r="F4777" s="3" t="b">
        <f t="shared" si="296"/>
        <v>0</v>
      </c>
      <c r="G4777" s="3" t="str">
        <f t="shared" si="297"/>
        <v/>
      </c>
      <c r="H4777" s="3" t="str">
        <f>IF(D4777,VLOOKUP(A4777,des!B:Q,12,FALSE),"")</f>
        <v/>
      </c>
      <c r="I4777" s="3" t="b">
        <f t="shared" si="298"/>
        <v>0</v>
      </c>
      <c r="J4777" s="3" t="str">
        <f t="shared" si="299"/>
        <v/>
      </c>
    </row>
    <row r="4778" spans="1:10" x14ac:dyDescent="0.2">
      <c r="A4778" t="s">
        <v>17091</v>
      </c>
      <c r="B4778" t="s">
        <v>17092</v>
      </c>
      <c r="C4778" t="s">
        <v>17093</v>
      </c>
      <c r="D4778" s="3" t="b">
        <f>NOT(ISNA(VLOOKUP(A4778,des!B:B,1,FALSE)))</f>
        <v>0</v>
      </c>
      <c r="E4778" s="3" t="str">
        <f>IF(D4778,VLOOKUP(A4778,des!B:Q,11,FALSE),"")</f>
        <v/>
      </c>
      <c r="F4778" s="3" t="b">
        <f t="shared" si="296"/>
        <v>0</v>
      </c>
      <c r="G4778" s="3" t="str">
        <f t="shared" si="297"/>
        <v/>
      </c>
      <c r="H4778" s="3" t="str">
        <f>IF(D4778,VLOOKUP(A4778,des!B:Q,12,FALSE),"")</f>
        <v/>
      </c>
      <c r="I4778" s="3" t="b">
        <f t="shared" si="298"/>
        <v>0</v>
      </c>
      <c r="J4778" s="3" t="str">
        <f t="shared" si="299"/>
        <v/>
      </c>
    </row>
    <row r="4779" spans="1:10" x14ac:dyDescent="0.2">
      <c r="A4779" t="s">
        <v>17094</v>
      </c>
      <c r="B4779" t="s">
        <v>17095</v>
      </c>
      <c r="C4779" t="s">
        <v>17096</v>
      </c>
      <c r="D4779" s="3" t="b">
        <f>NOT(ISNA(VLOOKUP(A4779,des!B:B,1,FALSE)))</f>
        <v>0</v>
      </c>
      <c r="E4779" s="3" t="str">
        <f>IF(D4779,VLOOKUP(A4779,des!B:Q,11,FALSE),"")</f>
        <v/>
      </c>
      <c r="F4779" s="3" t="b">
        <f t="shared" si="296"/>
        <v>0</v>
      </c>
      <c r="G4779" s="3" t="str">
        <f t="shared" si="297"/>
        <v/>
      </c>
      <c r="H4779" s="3" t="str">
        <f>IF(D4779,VLOOKUP(A4779,des!B:Q,12,FALSE),"")</f>
        <v/>
      </c>
      <c r="I4779" s="3" t="b">
        <f t="shared" si="298"/>
        <v>0</v>
      </c>
      <c r="J4779" s="3" t="str">
        <f t="shared" si="299"/>
        <v/>
      </c>
    </row>
    <row r="4780" spans="1:10" x14ac:dyDescent="0.2">
      <c r="A4780" t="s">
        <v>17097</v>
      </c>
      <c r="B4780" t="s">
        <v>17098</v>
      </c>
      <c r="C4780" t="s">
        <v>17099</v>
      </c>
      <c r="D4780" s="3" t="b">
        <f>NOT(ISNA(VLOOKUP(A4780,des!B:B,1,FALSE)))</f>
        <v>0</v>
      </c>
      <c r="E4780" s="3" t="str">
        <f>IF(D4780,VLOOKUP(A4780,des!B:Q,11,FALSE),"")</f>
        <v/>
      </c>
      <c r="F4780" s="3" t="b">
        <f t="shared" si="296"/>
        <v>0</v>
      </c>
      <c r="G4780" s="3" t="str">
        <f t="shared" si="297"/>
        <v/>
      </c>
      <c r="H4780" s="3" t="str">
        <f>IF(D4780,VLOOKUP(A4780,des!B:Q,12,FALSE),"")</f>
        <v/>
      </c>
      <c r="I4780" s="3" t="b">
        <f t="shared" si="298"/>
        <v>0</v>
      </c>
      <c r="J4780" s="3" t="str">
        <f t="shared" si="299"/>
        <v/>
      </c>
    </row>
    <row r="4781" spans="1:10" x14ac:dyDescent="0.2">
      <c r="A4781" t="s">
        <v>17100</v>
      </c>
      <c r="B4781" t="s">
        <v>17101</v>
      </c>
      <c r="C4781" t="s">
        <v>17101</v>
      </c>
      <c r="D4781" s="3" t="b">
        <f>NOT(ISNA(VLOOKUP(A4781,des!B:B,1,FALSE)))</f>
        <v>0</v>
      </c>
      <c r="E4781" s="3" t="str">
        <f>IF(D4781,VLOOKUP(A4781,des!B:Q,11,FALSE),"")</f>
        <v/>
      </c>
      <c r="F4781" s="3" t="b">
        <f t="shared" si="296"/>
        <v>0</v>
      </c>
      <c r="G4781" s="3" t="str">
        <f t="shared" si="297"/>
        <v/>
      </c>
      <c r="H4781" s="3" t="str">
        <f>IF(D4781,VLOOKUP(A4781,des!B:Q,12,FALSE),"")</f>
        <v/>
      </c>
      <c r="I4781" s="3" t="b">
        <f t="shared" si="298"/>
        <v>0</v>
      </c>
      <c r="J4781" s="3" t="str">
        <f t="shared" si="299"/>
        <v/>
      </c>
    </row>
    <row r="4782" spans="1:10" x14ac:dyDescent="0.2">
      <c r="A4782" t="s">
        <v>17102</v>
      </c>
      <c r="B4782" t="s">
        <v>17103</v>
      </c>
      <c r="C4782" t="s">
        <v>17103</v>
      </c>
      <c r="D4782" s="3" t="b">
        <f>NOT(ISNA(VLOOKUP(A4782,des!B:B,1,FALSE)))</f>
        <v>0</v>
      </c>
      <c r="E4782" s="3" t="str">
        <f>IF(D4782,VLOOKUP(A4782,des!B:Q,11,FALSE),"")</f>
        <v/>
      </c>
      <c r="F4782" s="3" t="b">
        <f t="shared" si="296"/>
        <v>0</v>
      </c>
      <c r="G4782" s="3" t="str">
        <f t="shared" si="297"/>
        <v/>
      </c>
      <c r="H4782" s="3" t="str">
        <f>IF(D4782,VLOOKUP(A4782,des!B:Q,12,FALSE),"")</f>
        <v/>
      </c>
      <c r="I4782" s="3" t="b">
        <f t="shared" si="298"/>
        <v>0</v>
      </c>
      <c r="J4782" s="3" t="str">
        <f t="shared" si="299"/>
        <v/>
      </c>
    </row>
    <row r="4783" spans="1:10" x14ac:dyDescent="0.2">
      <c r="A4783" t="s">
        <v>17104</v>
      </c>
      <c r="B4783" t="s">
        <v>17105</v>
      </c>
      <c r="C4783" t="s">
        <v>17105</v>
      </c>
      <c r="D4783" s="3" t="b">
        <f>NOT(ISNA(VLOOKUP(A4783,des!B:B,1,FALSE)))</f>
        <v>0</v>
      </c>
      <c r="E4783" s="3" t="str">
        <f>IF(D4783,VLOOKUP(A4783,des!B:Q,11,FALSE),"")</f>
        <v/>
      </c>
      <c r="F4783" s="3" t="b">
        <f t="shared" si="296"/>
        <v>0</v>
      </c>
      <c r="G4783" s="3" t="str">
        <f t="shared" si="297"/>
        <v/>
      </c>
      <c r="H4783" s="3" t="str">
        <f>IF(D4783,VLOOKUP(A4783,des!B:Q,12,FALSE),"")</f>
        <v/>
      </c>
      <c r="I4783" s="3" t="b">
        <f t="shared" si="298"/>
        <v>0</v>
      </c>
      <c r="J4783" s="3" t="str">
        <f t="shared" si="299"/>
        <v/>
      </c>
    </row>
    <row r="4784" spans="1:10" x14ac:dyDescent="0.2">
      <c r="A4784" t="s">
        <v>17106</v>
      </c>
      <c r="B4784" t="s">
        <v>17107</v>
      </c>
      <c r="C4784" t="s">
        <v>17107</v>
      </c>
      <c r="D4784" s="3" t="b">
        <f>NOT(ISNA(VLOOKUP(A4784,des!B:B,1,FALSE)))</f>
        <v>0</v>
      </c>
      <c r="E4784" s="3" t="str">
        <f>IF(D4784,VLOOKUP(A4784,des!B:Q,11,FALSE),"")</f>
        <v/>
      </c>
      <c r="F4784" s="3" t="b">
        <f t="shared" si="296"/>
        <v>0</v>
      </c>
      <c r="G4784" s="3" t="str">
        <f t="shared" si="297"/>
        <v/>
      </c>
      <c r="H4784" s="3" t="str">
        <f>IF(D4784,VLOOKUP(A4784,des!B:Q,12,FALSE),"")</f>
        <v/>
      </c>
      <c r="I4784" s="3" t="b">
        <f t="shared" si="298"/>
        <v>0</v>
      </c>
      <c r="J4784" s="3" t="str">
        <f t="shared" si="299"/>
        <v/>
      </c>
    </row>
    <row r="4785" spans="1:10" x14ac:dyDescent="0.2">
      <c r="A4785" t="s">
        <v>17108</v>
      </c>
      <c r="B4785" t="s">
        <v>17109</v>
      </c>
      <c r="C4785" t="s">
        <v>17109</v>
      </c>
      <c r="D4785" s="3" t="b">
        <f>NOT(ISNA(VLOOKUP(A4785,des!B:B,1,FALSE)))</f>
        <v>0</v>
      </c>
      <c r="E4785" s="3" t="str">
        <f>IF(D4785,VLOOKUP(A4785,des!B:Q,11,FALSE),"")</f>
        <v/>
      </c>
      <c r="F4785" s="3" t="b">
        <f t="shared" si="296"/>
        <v>0</v>
      </c>
      <c r="G4785" s="3" t="str">
        <f t="shared" si="297"/>
        <v/>
      </c>
      <c r="H4785" s="3" t="str">
        <f>IF(D4785,VLOOKUP(A4785,des!B:Q,12,FALSE),"")</f>
        <v/>
      </c>
      <c r="I4785" s="3" t="b">
        <f t="shared" si="298"/>
        <v>0</v>
      </c>
      <c r="J4785" s="3" t="str">
        <f t="shared" si="299"/>
        <v/>
      </c>
    </row>
    <row r="4786" spans="1:10" x14ac:dyDescent="0.2">
      <c r="A4786" t="s">
        <v>17110</v>
      </c>
      <c r="B4786" t="s">
        <v>17111</v>
      </c>
      <c r="C4786" t="s">
        <v>17111</v>
      </c>
      <c r="D4786" s="3" t="b">
        <f>NOT(ISNA(VLOOKUP(A4786,des!B:B,1,FALSE)))</f>
        <v>0</v>
      </c>
      <c r="E4786" s="3" t="str">
        <f>IF(D4786,VLOOKUP(A4786,des!B:Q,11,FALSE),"")</f>
        <v/>
      </c>
      <c r="F4786" s="3" t="b">
        <f t="shared" si="296"/>
        <v>0</v>
      </c>
      <c r="G4786" s="3" t="str">
        <f t="shared" si="297"/>
        <v/>
      </c>
      <c r="H4786" s="3" t="str">
        <f>IF(D4786,VLOOKUP(A4786,des!B:Q,12,FALSE),"")</f>
        <v/>
      </c>
      <c r="I4786" s="3" t="b">
        <f t="shared" si="298"/>
        <v>0</v>
      </c>
      <c r="J4786" s="3" t="str">
        <f t="shared" si="299"/>
        <v/>
      </c>
    </row>
    <row r="4787" spans="1:10" x14ac:dyDescent="0.2">
      <c r="A4787" t="s">
        <v>17112</v>
      </c>
      <c r="B4787" t="s">
        <v>17113</v>
      </c>
      <c r="C4787" t="s">
        <v>17113</v>
      </c>
      <c r="D4787" s="3" t="b">
        <f>NOT(ISNA(VLOOKUP(A4787,des!B:B,1,FALSE)))</f>
        <v>0</v>
      </c>
      <c r="E4787" s="3" t="str">
        <f>IF(D4787,VLOOKUP(A4787,des!B:Q,11,FALSE),"")</f>
        <v/>
      </c>
      <c r="F4787" s="3" t="b">
        <f t="shared" si="296"/>
        <v>0</v>
      </c>
      <c r="G4787" s="3" t="str">
        <f t="shared" si="297"/>
        <v/>
      </c>
      <c r="H4787" s="3" t="str">
        <f>IF(D4787,VLOOKUP(A4787,des!B:Q,12,FALSE),"")</f>
        <v/>
      </c>
      <c r="I4787" s="3" t="b">
        <f t="shared" si="298"/>
        <v>0</v>
      </c>
      <c r="J4787" s="3" t="str">
        <f t="shared" si="299"/>
        <v/>
      </c>
    </row>
    <row r="4788" spans="1:10" x14ac:dyDescent="0.2">
      <c r="A4788" t="s">
        <v>17114</v>
      </c>
      <c r="B4788" t="s">
        <v>17115</v>
      </c>
      <c r="C4788" t="s">
        <v>17116</v>
      </c>
      <c r="D4788" s="3" t="b">
        <f>NOT(ISNA(VLOOKUP(A4788,des!B:B,1,FALSE)))</f>
        <v>0</v>
      </c>
      <c r="E4788" s="3" t="str">
        <f>IF(D4788,VLOOKUP(A4788,des!B:Q,11,FALSE),"")</f>
        <v/>
      </c>
      <c r="F4788" s="3" t="b">
        <f t="shared" si="296"/>
        <v>0</v>
      </c>
      <c r="G4788" s="3" t="str">
        <f t="shared" si="297"/>
        <v/>
      </c>
      <c r="H4788" s="3" t="str">
        <f>IF(D4788,VLOOKUP(A4788,des!B:Q,12,FALSE),"")</f>
        <v/>
      </c>
      <c r="I4788" s="3" t="b">
        <f t="shared" si="298"/>
        <v>0</v>
      </c>
      <c r="J4788" s="3" t="str">
        <f t="shared" si="299"/>
        <v/>
      </c>
    </row>
    <row r="4789" spans="1:10" x14ac:dyDescent="0.2">
      <c r="A4789" t="s">
        <v>17117</v>
      </c>
      <c r="B4789" t="s">
        <v>17118</v>
      </c>
      <c r="C4789" t="s">
        <v>17118</v>
      </c>
      <c r="D4789" s="3" t="b">
        <f>NOT(ISNA(VLOOKUP(A4789,des!B:B,1,FALSE)))</f>
        <v>0</v>
      </c>
      <c r="E4789" s="3" t="str">
        <f>IF(D4789,VLOOKUP(A4789,des!B:Q,11,FALSE),"")</f>
        <v/>
      </c>
      <c r="F4789" s="3" t="b">
        <f t="shared" si="296"/>
        <v>0</v>
      </c>
      <c r="G4789" s="3" t="str">
        <f t="shared" si="297"/>
        <v/>
      </c>
      <c r="H4789" s="3" t="str">
        <f>IF(D4789,VLOOKUP(A4789,des!B:Q,12,FALSE),"")</f>
        <v/>
      </c>
      <c r="I4789" s="3" t="b">
        <f t="shared" si="298"/>
        <v>0</v>
      </c>
      <c r="J4789" s="3" t="str">
        <f t="shared" si="299"/>
        <v/>
      </c>
    </row>
    <row r="4790" spans="1:10" x14ac:dyDescent="0.2">
      <c r="A4790" t="s">
        <v>17119</v>
      </c>
      <c r="B4790" t="s">
        <v>17120</v>
      </c>
      <c r="C4790" t="s">
        <v>17120</v>
      </c>
      <c r="D4790" s="3" t="b">
        <f>NOT(ISNA(VLOOKUP(A4790,des!B:B,1,FALSE)))</f>
        <v>0</v>
      </c>
      <c r="E4790" s="3" t="str">
        <f>IF(D4790,VLOOKUP(A4790,des!B:Q,11,FALSE),"")</f>
        <v/>
      </c>
      <c r="F4790" s="3" t="b">
        <f t="shared" si="296"/>
        <v>0</v>
      </c>
      <c r="G4790" s="3" t="str">
        <f t="shared" si="297"/>
        <v/>
      </c>
      <c r="H4790" s="3" t="str">
        <f>IF(D4790,VLOOKUP(A4790,des!B:Q,12,FALSE),"")</f>
        <v/>
      </c>
      <c r="I4790" s="3" t="b">
        <f t="shared" si="298"/>
        <v>0</v>
      </c>
      <c r="J4790" s="3" t="str">
        <f t="shared" si="299"/>
        <v/>
      </c>
    </row>
    <row r="4791" spans="1:10" x14ac:dyDescent="0.2">
      <c r="A4791" t="s">
        <v>17121</v>
      </c>
      <c r="B4791" t="s">
        <v>17122</v>
      </c>
      <c r="C4791" t="s">
        <v>17123</v>
      </c>
      <c r="D4791" s="3" t="b">
        <f>NOT(ISNA(VLOOKUP(A4791,des!B:B,1,FALSE)))</f>
        <v>0</v>
      </c>
      <c r="E4791" s="3" t="str">
        <f>IF(D4791,VLOOKUP(A4791,des!B:Q,11,FALSE),"")</f>
        <v/>
      </c>
      <c r="F4791" s="3" t="b">
        <f t="shared" si="296"/>
        <v>0</v>
      </c>
      <c r="G4791" s="3" t="str">
        <f t="shared" si="297"/>
        <v/>
      </c>
      <c r="H4791" s="3" t="str">
        <f>IF(D4791,VLOOKUP(A4791,des!B:Q,12,FALSE),"")</f>
        <v/>
      </c>
      <c r="I4791" s="3" t="b">
        <f t="shared" si="298"/>
        <v>0</v>
      </c>
      <c r="J4791" s="3" t="str">
        <f t="shared" si="299"/>
        <v/>
      </c>
    </row>
    <row r="4792" spans="1:10" x14ac:dyDescent="0.2">
      <c r="A4792" t="s">
        <v>17124</v>
      </c>
      <c r="B4792" t="s">
        <v>17125</v>
      </c>
      <c r="C4792" t="s">
        <v>17126</v>
      </c>
      <c r="D4792" s="3" t="b">
        <f>NOT(ISNA(VLOOKUP(A4792,des!B:B,1,FALSE)))</f>
        <v>0</v>
      </c>
      <c r="E4792" s="3" t="str">
        <f>IF(D4792,VLOOKUP(A4792,des!B:Q,11,FALSE),"")</f>
        <v/>
      </c>
      <c r="F4792" s="3" t="b">
        <f t="shared" si="296"/>
        <v>0</v>
      </c>
      <c r="G4792" s="3" t="str">
        <f t="shared" si="297"/>
        <v/>
      </c>
      <c r="H4792" s="3" t="str">
        <f>IF(D4792,VLOOKUP(A4792,des!B:Q,12,FALSE),"")</f>
        <v/>
      </c>
      <c r="I4792" s="3" t="b">
        <f t="shared" si="298"/>
        <v>0</v>
      </c>
      <c r="J4792" s="3" t="str">
        <f t="shared" si="299"/>
        <v/>
      </c>
    </row>
    <row r="4793" spans="1:10" x14ac:dyDescent="0.2">
      <c r="A4793" t="s">
        <v>17127</v>
      </c>
      <c r="B4793" t="s">
        <v>17128</v>
      </c>
      <c r="C4793" t="s">
        <v>17129</v>
      </c>
      <c r="D4793" s="3" t="b">
        <f>NOT(ISNA(VLOOKUP(A4793,des!B:B,1,FALSE)))</f>
        <v>0</v>
      </c>
      <c r="E4793" s="3" t="str">
        <f>IF(D4793,VLOOKUP(A4793,des!B:Q,11,FALSE),"")</f>
        <v/>
      </c>
      <c r="F4793" s="3" t="b">
        <f t="shared" si="296"/>
        <v>0</v>
      </c>
      <c r="G4793" s="3" t="str">
        <f t="shared" si="297"/>
        <v/>
      </c>
      <c r="H4793" s="3" t="str">
        <f>IF(D4793,VLOOKUP(A4793,des!B:Q,12,FALSE),"")</f>
        <v/>
      </c>
      <c r="I4793" s="3" t="b">
        <f t="shared" si="298"/>
        <v>0</v>
      </c>
      <c r="J4793" s="3" t="str">
        <f t="shared" si="299"/>
        <v/>
      </c>
    </row>
    <row r="4794" spans="1:10" x14ac:dyDescent="0.2">
      <c r="A4794" t="s">
        <v>17130</v>
      </c>
      <c r="B4794" t="s">
        <v>17131</v>
      </c>
      <c r="C4794" t="s">
        <v>17131</v>
      </c>
      <c r="D4794" s="3" t="b">
        <f>NOT(ISNA(VLOOKUP(A4794,des!B:B,1,FALSE)))</f>
        <v>0</v>
      </c>
      <c r="E4794" s="3" t="str">
        <f>IF(D4794,VLOOKUP(A4794,des!B:Q,11,FALSE),"")</f>
        <v/>
      </c>
      <c r="F4794" s="3" t="b">
        <f t="shared" si="296"/>
        <v>0</v>
      </c>
      <c r="G4794" s="3" t="str">
        <f t="shared" si="297"/>
        <v/>
      </c>
      <c r="H4794" s="3" t="str">
        <f>IF(D4794,VLOOKUP(A4794,des!B:Q,12,FALSE),"")</f>
        <v/>
      </c>
      <c r="I4794" s="3" t="b">
        <f t="shared" si="298"/>
        <v>0</v>
      </c>
      <c r="J4794" s="3" t="str">
        <f t="shared" si="299"/>
        <v/>
      </c>
    </row>
    <row r="4795" spans="1:10" x14ac:dyDescent="0.2">
      <c r="A4795" t="s">
        <v>17132</v>
      </c>
      <c r="B4795" t="s">
        <v>17133</v>
      </c>
      <c r="C4795" t="s">
        <v>17133</v>
      </c>
      <c r="D4795" s="3" t="b">
        <f>NOT(ISNA(VLOOKUP(A4795,des!B:B,1,FALSE)))</f>
        <v>0</v>
      </c>
      <c r="E4795" s="3" t="str">
        <f>IF(D4795,VLOOKUP(A4795,des!B:Q,11,FALSE),"")</f>
        <v/>
      </c>
      <c r="F4795" s="3" t="b">
        <f t="shared" si="296"/>
        <v>0</v>
      </c>
      <c r="G4795" s="3" t="str">
        <f t="shared" si="297"/>
        <v/>
      </c>
      <c r="H4795" s="3" t="str">
        <f>IF(D4795,VLOOKUP(A4795,des!B:Q,12,FALSE),"")</f>
        <v/>
      </c>
      <c r="I4795" s="3" t="b">
        <f t="shared" si="298"/>
        <v>0</v>
      </c>
      <c r="J4795" s="3" t="str">
        <f t="shared" si="299"/>
        <v/>
      </c>
    </row>
    <row r="4796" spans="1:10" x14ac:dyDescent="0.2">
      <c r="A4796" t="s">
        <v>17134</v>
      </c>
      <c r="B4796" t="s">
        <v>17135</v>
      </c>
      <c r="C4796" t="s">
        <v>17136</v>
      </c>
      <c r="D4796" s="3" t="b">
        <f>NOT(ISNA(VLOOKUP(A4796,des!B:B,1,FALSE)))</f>
        <v>0</v>
      </c>
      <c r="E4796" s="3" t="str">
        <f>IF(D4796,VLOOKUP(A4796,des!B:Q,11,FALSE),"")</f>
        <v/>
      </c>
      <c r="F4796" s="3" t="b">
        <f t="shared" si="296"/>
        <v>0</v>
      </c>
      <c r="G4796" s="3" t="str">
        <f t="shared" si="297"/>
        <v/>
      </c>
      <c r="H4796" s="3" t="str">
        <f>IF(D4796,VLOOKUP(A4796,des!B:Q,12,FALSE),"")</f>
        <v/>
      </c>
      <c r="I4796" s="3" t="b">
        <f t="shared" si="298"/>
        <v>0</v>
      </c>
      <c r="J4796" s="3" t="str">
        <f t="shared" si="299"/>
        <v/>
      </c>
    </row>
    <row r="4797" spans="1:10" x14ac:dyDescent="0.2">
      <c r="A4797" t="s">
        <v>17137</v>
      </c>
      <c r="B4797" t="s">
        <v>17138</v>
      </c>
      <c r="C4797" t="s">
        <v>17139</v>
      </c>
      <c r="D4797" s="3" t="b">
        <f>NOT(ISNA(VLOOKUP(A4797,des!B:B,1,FALSE)))</f>
        <v>0</v>
      </c>
      <c r="E4797" s="3" t="str">
        <f>IF(D4797,VLOOKUP(A4797,des!B:Q,11,FALSE),"")</f>
        <v/>
      </c>
      <c r="F4797" s="3" t="b">
        <f t="shared" si="296"/>
        <v>0</v>
      </c>
      <c r="G4797" s="3" t="str">
        <f t="shared" si="297"/>
        <v/>
      </c>
      <c r="H4797" s="3" t="str">
        <f>IF(D4797,VLOOKUP(A4797,des!B:Q,12,FALSE),"")</f>
        <v/>
      </c>
      <c r="I4797" s="3" t="b">
        <f t="shared" si="298"/>
        <v>0</v>
      </c>
      <c r="J4797" s="3" t="str">
        <f t="shared" si="299"/>
        <v/>
      </c>
    </row>
    <row r="4798" spans="1:10" x14ac:dyDescent="0.2">
      <c r="A4798" t="s">
        <v>17140</v>
      </c>
      <c r="B4798" t="s">
        <v>17141</v>
      </c>
      <c r="C4798" t="s">
        <v>17141</v>
      </c>
      <c r="D4798" s="3" t="b">
        <f>NOT(ISNA(VLOOKUP(A4798,des!B:B,1,FALSE)))</f>
        <v>0</v>
      </c>
      <c r="E4798" s="3" t="str">
        <f>IF(D4798,VLOOKUP(A4798,des!B:Q,11,FALSE),"")</f>
        <v/>
      </c>
      <c r="F4798" s="3" t="b">
        <f t="shared" si="296"/>
        <v>0</v>
      </c>
      <c r="G4798" s="3" t="str">
        <f t="shared" si="297"/>
        <v/>
      </c>
      <c r="H4798" s="3" t="str">
        <f>IF(D4798,VLOOKUP(A4798,des!B:Q,12,FALSE),"")</f>
        <v/>
      </c>
      <c r="I4798" s="3" t="b">
        <f t="shared" si="298"/>
        <v>0</v>
      </c>
      <c r="J4798" s="3" t="str">
        <f t="shared" si="299"/>
        <v/>
      </c>
    </row>
    <row r="4799" spans="1:10" x14ac:dyDescent="0.2">
      <c r="A4799" t="s">
        <v>17142</v>
      </c>
      <c r="B4799" t="s">
        <v>17143</v>
      </c>
      <c r="C4799" t="s">
        <v>17143</v>
      </c>
      <c r="D4799" s="3" t="b">
        <f>NOT(ISNA(VLOOKUP(A4799,des!B:B,1,FALSE)))</f>
        <v>0</v>
      </c>
      <c r="E4799" s="3" t="str">
        <f>IF(D4799,VLOOKUP(A4799,des!B:Q,11,FALSE),"")</f>
        <v/>
      </c>
      <c r="F4799" s="3" t="b">
        <f t="shared" si="296"/>
        <v>0</v>
      </c>
      <c r="G4799" s="3" t="str">
        <f t="shared" si="297"/>
        <v/>
      </c>
      <c r="H4799" s="3" t="str">
        <f>IF(D4799,VLOOKUP(A4799,des!B:Q,12,FALSE),"")</f>
        <v/>
      </c>
      <c r="I4799" s="3" t="b">
        <f t="shared" si="298"/>
        <v>0</v>
      </c>
      <c r="J4799" s="3" t="str">
        <f t="shared" si="299"/>
        <v/>
      </c>
    </row>
    <row r="4800" spans="1:10" x14ac:dyDescent="0.2">
      <c r="A4800" t="s">
        <v>17144</v>
      </c>
      <c r="B4800" t="s">
        <v>17145</v>
      </c>
      <c r="C4800" t="s">
        <v>17146</v>
      </c>
      <c r="D4800" s="3" t="b">
        <f>NOT(ISNA(VLOOKUP(A4800,des!B:B,1,FALSE)))</f>
        <v>0</v>
      </c>
      <c r="E4800" s="3" t="str">
        <f>IF(D4800,VLOOKUP(A4800,des!B:Q,11,FALSE),"")</f>
        <v/>
      </c>
      <c r="F4800" s="3" t="b">
        <f t="shared" si="296"/>
        <v>0</v>
      </c>
      <c r="G4800" s="3" t="str">
        <f t="shared" si="297"/>
        <v/>
      </c>
      <c r="H4800" s="3" t="str">
        <f>IF(D4800,VLOOKUP(A4800,des!B:Q,12,FALSE),"")</f>
        <v/>
      </c>
      <c r="I4800" s="3" t="b">
        <f t="shared" si="298"/>
        <v>0</v>
      </c>
      <c r="J4800" s="3" t="str">
        <f t="shared" si="299"/>
        <v/>
      </c>
    </row>
    <row r="4801" spans="1:10" x14ac:dyDescent="0.2">
      <c r="A4801" t="s">
        <v>17147</v>
      </c>
      <c r="B4801" t="s">
        <v>17148</v>
      </c>
      <c r="C4801" t="s">
        <v>17149</v>
      </c>
      <c r="D4801" s="3" t="b">
        <f>NOT(ISNA(VLOOKUP(A4801,des!B:B,1,FALSE)))</f>
        <v>0</v>
      </c>
      <c r="E4801" s="3" t="str">
        <f>IF(D4801,VLOOKUP(A4801,des!B:Q,11,FALSE),"")</f>
        <v/>
      </c>
      <c r="F4801" s="3" t="b">
        <f t="shared" si="296"/>
        <v>0</v>
      </c>
      <c r="G4801" s="3" t="str">
        <f t="shared" si="297"/>
        <v/>
      </c>
      <c r="H4801" s="3" t="str">
        <f>IF(D4801,VLOOKUP(A4801,des!B:Q,12,FALSE),"")</f>
        <v/>
      </c>
      <c r="I4801" s="3" t="b">
        <f t="shared" si="298"/>
        <v>0</v>
      </c>
      <c r="J4801" s="3" t="str">
        <f t="shared" si="299"/>
        <v/>
      </c>
    </row>
    <row r="4802" spans="1:10" x14ac:dyDescent="0.2">
      <c r="A4802" t="s">
        <v>17150</v>
      </c>
      <c r="B4802" t="s">
        <v>17151</v>
      </c>
      <c r="C4802" t="s">
        <v>17152</v>
      </c>
      <c r="D4802" s="3" t="b">
        <f>NOT(ISNA(VLOOKUP(A4802,des!B:B,1,FALSE)))</f>
        <v>0</v>
      </c>
      <c r="E4802" s="3" t="str">
        <f>IF(D4802,VLOOKUP(A4802,des!B:Q,11,FALSE),"")</f>
        <v/>
      </c>
      <c r="F4802" s="3" t="b">
        <f t="shared" si="296"/>
        <v>0</v>
      </c>
      <c r="G4802" s="3" t="str">
        <f t="shared" si="297"/>
        <v/>
      </c>
      <c r="H4802" s="3" t="str">
        <f>IF(D4802,VLOOKUP(A4802,des!B:Q,12,FALSE),"")</f>
        <v/>
      </c>
      <c r="I4802" s="3" t="b">
        <f t="shared" si="298"/>
        <v>0</v>
      </c>
      <c r="J4802" s="3" t="str">
        <f t="shared" si="299"/>
        <v/>
      </c>
    </row>
    <row r="4803" spans="1:10" x14ac:dyDescent="0.2">
      <c r="A4803" t="s">
        <v>17153</v>
      </c>
      <c r="B4803" t="s">
        <v>17154</v>
      </c>
      <c r="C4803" t="s">
        <v>17155</v>
      </c>
      <c r="D4803" s="3" t="b">
        <f>NOT(ISNA(VLOOKUP(A4803,des!B:B,1,FALSE)))</f>
        <v>0</v>
      </c>
      <c r="E4803" s="3" t="str">
        <f>IF(D4803,VLOOKUP(A4803,des!B:Q,11,FALSE),"")</f>
        <v/>
      </c>
      <c r="F4803" s="3" t="b">
        <f t="shared" si="296"/>
        <v>0</v>
      </c>
      <c r="G4803" s="3" t="str">
        <f t="shared" si="297"/>
        <v/>
      </c>
      <c r="H4803" s="3" t="str">
        <f>IF(D4803,VLOOKUP(A4803,des!B:Q,12,FALSE),"")</f>
        <v/>
      </c>
      <c r="I4803" s="3" t="b">
        <f t="shared" si="298"/>
        <v>0</v>
      </c>
      <c r="J4803" s="3" t="str">
        <f t="shared" si="299"/>
        <v/>
      </c>
    </row>
    <row r="4804" spans="1:10" x14ac:dyDescent="0.2">
      <c r="A4804" t="s">
        <v>17156</v>
      </c>
      <c r="B4804" t="s">
        <v>17157</v>
      </c>
      <c r="C4804" t="s">
        <v>17158</v>
      </c>
      <c r="D4804" s="3" t="b">
        <f>NOT(ISNA(VLOOKUP(A4804,des!B:B,1,FALSE)))</f>
        <v>0</v>
      </c>
      <c r="E4804" s="3" t="str">
        <f>IF(D4804,VLOOKUP(A4804,des!B:Q,11,FALSE),"")</f>
        <v/>
      </c>
      <c r="F4804" s="3" t="b">
        <f t="shared" si="296"/>
        <v>0</v>
      </c>
      <c r="G4804" s="3" t="str">
        <f t="shared" si="297"/>
        <v/>
      </c>
      <c r="H4804" s="3" t="str">
        <f>IF(D4804,VLOOKUP(A4804,des!B:Q,12,FALSE),"")</f>
        <v/>
      </c>
      <c r="I4804" s="3" t="b">
        <f t="shared" si="298"/>
        <v>0</v>
      </c>
      <c r="J4804" s="3" t="str">
        <f t="shared" si="299"/>
        <v/>
      </c>
    </row>
    <row r="4805" spans="1:10" x14ac:dyDescent="0.2">
      <c r="A4805" t="s">
        <v>17159</v>
      </c>
      <c r="B4805" t="s">
        <v>17160</v>
      </c>
      <c r="C4805" t="s">
        <v>17160</v>
      </c>
      <c r="D4805" s="3" t="b">
        <f>NOT(ISNA(VLOOKUP(A4805,des!B:B,1,FALSE)))</f>
        <v>0</v>
      </c>
      <c r="E4805" s="3" t="str">
        <f>IF(D4805,VLOOKUP(A4805,des!B:Q,11,FALSE),"")</f>
        <v/>
      </c>
      <c r="F4805" s="3" t="b">
        <f t="shared" ref="F4805:F4868" si="300">IF(D4805,IF(E4805&lt;&gt;B4805,TRUE,FALSE),FALSE)</f>
        <v>0</v>
      </c>
      <c r="G4805" s="3" t="str">
        <f t="shared" si="297"/>
        <v/>
      </c>
      <c r="H4805" s="3" t="str">
        <f>IF(D4805,VLOOKUP(A4805,des!B:Q,12,FALSE),"")</f>
        <v/>
      </c>
      <c r="I4805" s="3" t="b">
        <f t="shared" si="298"/>
        <v>0</v>
      </c>
      <c r="J4805" s="3" t="str">
        <f t="shared" si="299"/>
        <v/>
      </c>
    </row>
    <row r="4806" spans="1:10" x14ac:dyDescent="0.2">
      <c r="A4806" t="s">
        <v>17161</v>
      </c>
      <c r="B4806" t="s">
        <v>17162</v>
      </c>
      <c r="C4806" t="s">
        <v>17162</v>
      </c>
      <c r="D4806" s="3" t="b">
        <f>NOT(ISNA(VLOOKUP(A4806,des!B:B,1,FALSE)))</f>
        <v>0</v>
      </c>
      <c r="E4806" s="3" t="str">
        <f>IF(D4806,VLOOKUP(A4806,des!B:Q,11,FALSE),"")</f>
        <v/>
      </c>
      <c r="F4806" s="3" t="b">
        <f t="shared" si="300"/>
        <v>0</v>
      </c>
      <c r="G4806" s="3" t="str">
        <f t="shared" ref="G4806:G4869" si="301">IF(F4806,CONCATENATE($A$1,A4806,$B$1,E4806,$C$1),"")</f>
        <v/>
      </c>
      <c r="H4806" s="3" t="str">
        <f>IF(D4806,VLOOKUP(A4806,des!B:Q,12,FALSE),"")</f>
        <v/>
      </c>
      <c r="I4806" s="3" t="b">
        <f t="shared" ref="I4806:I4869" si="302">IF(D4806,IF(H4806&lt;&gt;C4806,TRUE,FALSE),FALSE)</f>
        <v>0</v>
      </c>
      <c r="J4806" s="3" t="str">
        <f t="shared" ref="J4806:J4869" si="303">IF(I4806,CONCATENATE($A$2,A4806,$B$2,H4806,$C$2),"")</f>
        <v/>
      </c>
    </row>
    <row r="4807" spans="1:10" x14ac:dyDescent="0.2">
      <c r="A4807" t="s">
        <v>17163</v>
      </c>
      <c r="B4807" t="s">
        <v>17164</v>
      </c>
      <c r="C4807" t="s">
        <v>17164</v>
      </c>
      <c r="D4807" s="3" t="b">
        <f>NOT(ISNA(VLOOKUP(A4807,des!B:B,1,FALSE)))</f>
        <v>0</v>
      </c>
      <c r="E4807" s="3" t="str">
        <f>IF(D4807,VLOOKUP(A4807,des!B:Q,11,FALSE),"")</f>
        <v/>
      </c>
      <c r="F4807" s="3" t="b">
        <f t="shared" si="300"/>
        <v>0</v>
      </c>
      <c r="G4807" s="3" t="str">
        <f t="shared" si="301"/>
        <v/>
      </c>
      <c r="H4807" s="3" t="str">
        <f>IF(D4807,VLOOKUP(A4807,des!B:Q,12,FALSE),"")</f>
        <v/>
      </c>
      <c r="I4807" s="3" t="b">
        <f t="shared" si="302"/>
        <v>0</v>
      </c>
      <c r="J4807" s="3" t="str">
        <f t="shared" si="303"/>
        <v/>
      </c>
    </row>
    <row r="4808" spans="1:10" x14ac:dyDescent="0.2">
      <c r="A4808" t="s">
        <v>17165</v>
      </c>
      <c r="B4808" t="s">
        <v>17166</v>
      </c>
      <c r="C4808" t="s">
        <v>17166</v>
      </c>
      <c r="D4808" s="3" t="b">
        <f>NOT(ISNA(VLOOKUP(A4808,des!B:B,1,FALSE)))</f>
        <v>0</v>
      </c>
      <c r="E4808" s="3" t="str">
        <f>IF(D4808,VLOOKUP(A4808,des!B:Q,11,FALSE),"")</f>
        <v/>
      </c>
      <c r="F4808" s="3" t="b">
        <f t="shared" si="300"/>
        <v>0</v>
      </c>
      <c r="G4808" s="3" t="str">
        <f t="shared" si="301"/>
        <v/>
      </c>
      <c r="H4808" s="3" t="str">
        <f>IF(D4808,VLOOKUP(A4808,des!B:Q,12,FALSE),"")</f>
        <v/>
      </c>
      <c r="I4808" s="3" t="b">
        <f t="shared" si="302"/>
        <v>0</v>
      </c>
      <c r="J4808" s="3" t="str">
        <f t="shared" si="303"/>
        <v/>
      </c>
    </row>
    <row r="4809" spans="1:10" x14ac:dyDescent="0.2">
      <c r="A4809" t="s">
        <v>17167</v>
      </c>
      <c r="B4809" t="s">
        <v>17168</v>
      </c>
      <c r="C4809" t="s">
        <v>17168</v>
      </c>
      <c r="D4809" s="3" t="b">
        <f>NOT(ISNA(VLOOKUP(A4809,des!B:B,1,FALSE)))</f>
        <v>0</v>
      </c>
      <c r="E4809" s="3" t="str">
        <f>IF(D4809,VLOOKUP(A4809,des!B:Q,11,FALSE),"")</f>
        <v/>
      </c>
      <c r="F4809" s="3" t="b">
        <f t="shared" si="300"/>
        <v>0</v>
      </c>
      <c r="G4809" s="3" t="str">
        <f t="shared" si="301"/>
        <v/>
      </c>
      <c r="H4809" s="3" t="str">
        <f>IF(D4809,VLOOKUP(A4809,des!B:Q,12,FALSE),"")</f>
        <v/>
      </c>
      <c r="I4809" s="3" t="b">
        <f t="shared" si="302"/>
        <v>0</v>
      </c>
      <c r="J4809" s="3" t="str">
        <f t="shared" si="303"/>
        <v/>
      </c>
    </row>
    <row r="4810" spans="1:10" x14ac:dyDescent="0.2">
      <c r="A4810" t="s">
        <v>495</v>
      </c>
      <c r="B4810" t="s">
        <v>17169</v>
      </c>
      <c r="C4810" t="s">
        <v>17170</v>
      </c>
      <c r="D4810" s="3" t="b">
        <f>NOT(ISNA(VLOOKUP(A4810,des!B:B,1,FALSE)))</f>
        <v>1</v>
      </c>
      <c r="E4810" s="3" t="str">
        <f>IF(D4810,VLOOKUP(A4810,des!B:Q,11,FALSE),"")</f>
        <v>Age (10-50+, 5) and Sex</v>
      </c>
      <c r="F4810" s="3" t="b">
        <f t="shared" si="300"/>
        <v>1</v>
      </c>
      <c r="G4810" s="3" t="str">
        <f t="shared" si="301"/>
        <v>dhis_api --api-version=27 --api-request='dataElements/y6FKWvsn7aN/name' --content-json --request PATCH --data "{\"name\": \"Age (10-50+, 5) and Sex\"}"</v>
      </c>
      <c r="H4810" s="3" t="str">
        <f>IF(D4810,VLOOKUP(A4810,des!B:Q,12,FALSE),"")</f>
        <v>QfonQegy3JH</v>
      </c>
      <c r="I4810" s="3" t="b">
        <f t="shared" si="302"/>
        <v>1</v>
      </c>
      <c r="J4810" s="3" t="str">
        <f t="shared" si="303"/>
        <v>dhis_api --api-version=27 --api-request='dataElements/y6FKWvsn7aN/shortName' --content-json --request PATCH --data "{\"shortName\": \"QfonQegy3JH\"}"</v>
      </c>
    </row>
    <row r="4811" spans="1:10" x14ac:dyDescent="0.2">
      <c r="A4811" t="s">
        <v>494</v>
      </c>
      <c r="B4811" t="s">
        <v>17171</v>
      </c>
      <c r="C4811" t="s">
        <v>17172</v>
      </c>
      <c r="D4811" s="3" t="b">
        <f>NOT(ISNA(VLOOKUP(A4811,des!B:B,1,FALSE)))</f>
        <v>1</v>
      </c>
      <c r="E4811" s="3" t="str">
        <f>IF(D4811,VLOOKUP(A4811,des!B:Q,11,FALSE),"")</f>
        <v>Age (&lt;1-9, 2)</v>
      </c>
      <c r="F4811" s="3" t="b">
        <f t="shared" si="300"/>
        <v>1</v>
      </c>
      <c r="G4811" s="3" t="str">
        <f t="shared" si="301"/>
        <v>dhis_api --api-version=27 --api-request='dataElements/QIDrMJTSIdc/name' --content-json --request PATCH --data "{\"name\": \"Age (&lt;1-9, 2)\"}"</v>
      </c>
      <c r="H4811" s="3" t="str">
        <f>IF(D4811,VLOOKUP(A4811,des!B:Q,12,FALSE),"")</f>
        <v>Iou3aFo3Qwx</v>
      </c>
      <c r="I4811" s="3" t="b">
        <f t="shared" si="302"/>
        <v>1</v>
      </c>
      <c r="J4811" s="3" t="str">
        <f t="shared" si="303"/>
        <v>dhis_api --api-version=27 --api-request='dataElements/QIDrMJTSIdc/shortName' --content-json --request PATCH --data "{\"shortName\": \"Iou3aFo3Qwx\"}"</v>
      </c>
    </row>
    <row r="4812" spans="1:10" x14ac:dyDescent="0.2">
      <c r="A4812" t="s">
        <v>498</v>
      </c>
      <c r="B4812" t="s">
        <v>17173</v>
      </c>
      <c r="C4812" t="s">
        <v>17174</v>
      </c>
      <c r="D4812" s="3" t="b">
        <f>NOT(ISNA(VLOOKUP(A4812,des!B:B,1,FALSE)))</f>
        <v>1</v>
      </c>
      <c r="E4812" s="3" t="str">
        <f>IF(D4812,VLOOKUP(A4812,des!B:Q,11,FALSE),"")</f>
        <v>Age (&lt;15,15+) and Sex</v>
      </c>
      <c r="F4812" s="3" t="b">
        <f t="shared" si="300"/>
        <v>1</v>
      </c>
      <c r="G4812" s="3" t="str">
        <f t="shared" si="301"/>
        <v>dhis_api --api-version=27 --api-request='dataElements/lE1v68fqOl2/name' --content-json --request PATCH --data "{\"name\": \"Age (&lt;15,15+) and Sex\"}"</v>
      </c>
      <c r="H4812" s="3" t="str">
        <f>IF(D4812,VLOOKUP(A4812,des!B:Q,12,FALSE),"")</f>
        <v>k3grWTtJnvC</v>
      </c>
      <c r="I4812" s="3" t="b">
        <f t="shared" si="302"/>
        <v>1</v>
      </c>
      <c r="J4812" s="3" t="str">
        <f t="shared" si="303"/>
        <v>dhis_api --api-version=27 --api-request='dataElements/lE1v68fqOl2/shortName' --content-json --request PATCH --data "{\"shortName\": \"k3grWTtJnvC\"}"</v>
      </c>
    </row>
    <row r="4813" spans="1:10" x14ac:dyDescent="0.2">
      <c r="A4813" t="s">
        <v>1725</v>
      </c>
      <c r="B4813" t="s">
        <v>17175</v>
      </c>
      <c r="C4813" t="s">
        <v>17176</v>
      </c>
      <c r="D4813" s="3" t="b">
        <f>NOT(ISNA(VLOOKUP(A4813,des!B:B,1,FALSE)))</f>
        <v>1</v>
      </c>
      <c r="E4813" s="3" t="str">
        <f>IF(D4813,VLOOKUP(A4813,des!B:Q,11,FALSE),"")</f>
        <v>Age (&lt;15,15+) and Sex</v>
      </c>
      <c r="F4813" s="3" t="b">
        <f t="shared" si="300"/>
        <v>1</v>
      </c>
      <c r="G4813" s="3" t="str">
        <f t="shared" si="301"/>
        <v>dhis_api --api-version=27 --api-request='dataElements/BRZwKqsIbwL/name' --content-json --request PATCH --data "{\"name\": \"Age (&lt;15,15+) and Sex\"}"</v>
      </c>
      <c r="H4813" s="3" t="str">
        <f>IF(D4813,VLOOKUP(A4813,des!B:Q,12,FALSE),"")</f>
        <v>k3grWTtJnvC</v>
      </c>
      <c r="I4813" s="3" t="b">
        <f t="shared" si="302"/>
        <v>1</v>
      </c>
      <c r="J4813" s="3" t="str">
        <f t="shared" si="303"/>
        <v>dhis_api --api-version=27 --api-request='dataElements/BRZwKqsIbwL/shortName' --content-json --request PATCH --data "{\"shortName\": \"k3grWTtJnvC\"}"</v>
      </c>
    </row>
    <row r="4814" spans="1:10" x14ac:dyDescent="0.2">
      <c r="A4814" t="s">
        <v>17177</v>
      </c>
      <c r="B4814" t="s">
        <v>17178</v>
      </c>
      <c r="C4814" t="s">
        <v>17179</v>
      </c>
      <c r="D4814" s="3" t="b">
        <f>NOT(ISNA(VLOOKUP(A4814,des!B:B,1,FALSE)))</f>
        <v>0</v>
      </c>
      <c r="E4814" s="3" t="str">
        <f>IF(D4814,VLOOKUP(A4814,des!B:Q,11,FALSE),"")</f>
        <v/>
      </c>
      <c r="F4814" s="3" t="b">
        <f t="shared" si="300"/>
        <v>0</v>
      </c>
      <c r="G4814" s="3" t="str">
        <f t="shared" si="301"/>
        <v/>
      </c>
      <c r="H4814" s="3" t="str">
        <f>IF(D4814,VLOOKUP(A4814,des!B:Q,12,FALSE),"")</f>
        <v/>
      </c>
      <c r="I4814" s="3" t="b">
        <f t="shared" si="302"/>
        <v>0</v>
      </c>
      <c r="J4814" s="3" t="str">
        <f t="shared" si="303"/>
        <v/>
      </c>
    </row>
    <row r="4815" spans="1:10" x14ac:dyDescent="0.2">
      <c r="A4815" t="s">
        <v>17180</v>
      </c>
      <c r="B4815" t="s">
        <v>17181</v>
      </c>
      <c r="C4815" t="s">
        <v>17182</v>
      </c>
      <c r="D4815" s="3" t="b">
        <f>NOT(ISNA(VLOOKUP(A4815,des!B:B,1,FALSE)))</f>
        <v>0</v>
      </c>
      <c r="E4815" s="3" t="str">
        <f>IF(D4815,VLOOKUP(A4815,des!B:Q,11,FALSE),"")</f>
        <v/>
      </c>
      <c r="F4815" s="3" t="b">
        <f t="shared" si="300"/>
        <v>0</v>
      </c>
      <c r="G4815" s="3" t="str">
        <f t="shared" si="301"/>
        <v/>
      </c>
      <c r="H4815" s="3" t="str">
        <f>IF(D4815,VLOOKUP(A4815,des!B:Q,12,FALSE),"")</f>
        <v/>
      </c>
      <c r="I4815" s="3" t="b">
        <f t="shared" si="302"/>
        <v>0</v>
      </c>
      <c r="J4815" s="3" t="str">
        <f t="shared" si="303"/>
        <v/>
      </c>
    </row>
    <row r="4816" spans="1:10" x14ac:dyDescent="0.2">
      <c r="A4816" t="s">
        <v>492</v>
      </c>
      <c r="B4816" t="s">
        <v>17183</v>
      </c>
      <c r="C4816" t="s">
        <v>17184</v>
      </c>
      <c r="D4816" s="3" t="b">
        <f>NOT(ISNA(VLOOKUP(A4816,des!B:B,1,FALSE)))</f>
        <v>1</v>
      </c>
      <c r="E4816" s="3" t="str">
        <f>IF(D4816,VLOOKUP(A4816,des!B:Q,11,FALSE),"")</f>
        <v>New Existing ART and HIV Status (Positive)</v>
      </c>
      <c r="F4816" s="3" t="b">
        <f t="shared" si="300"/>
        <v>1</v>
      </c>
      <c r="G4816" s="3" t="str">
        <f t="shared" si="301"/>
        <v>dhis_api --api-version=27 --api-request='dataElements/xFGY34eAOwe/name' --content-json --request PATCH --data "{\"name\": \"New Existing ART and HIV Status (Positive)\"}"</v>
      </c>
      <c r="H4816" s="3" t="str">
        <f>IF(D4816,VLOOKUP(A4816,des!B:Q,12,FALSE),"")</f>
        <v>achT0n9QCYk</v>
      </c>
      <c r="I4816" s="3" t="b">
        <f t="shared" si="302"/>
        <v>1</v>
      </c>
      <c r="J4816" s="3" t="str">
        <f t="shared" si="303"/>
        <v>dhis_api --api-version=27 --api-request='dataElements/xFGY34eAOwe/shortName' --content-json --request PATCH --data "{\"shortName\": \"achT0n9QCYk\"}"</v>
      </c>
    </row>
    <row r="4817" spans="1:10" x14ac:dyDescent="0.2">
      <c r="A4817" t="s">
        <v>490</v>
      </c>
      <c r="B4817" t="s">
        <v>17185</v>
      </c>
      <c r="C4817" t="s">
        <v>17186</v>
      </c>
      <c r="D4817" s="3" t="b">
        <f>NOT(ISNA(VLOOKUP(A4817,des!B:B,1,FALSE)))</f>
        <v>1</v>
      </c>
      <c r="E4817" s="3" t="str">
        <f>IF(D4817,VLOOKUP(A4817,des!B:Q,11,FALSE),"")</f>
        <v>default</v>
      </c>
      <c r="F4817" s="3" t="b">
        <f t="shared" si="300"/>
        <v>1</v>
      </c>
      <c r="G4817" s="3" t="str">
        <f t="shared" si="301"/>
        <v>dhis_api --api-version=27 --api-request='dataElements/QcSermxIXum/name' --content-json --request PATCH --data "{\"name\": \"default\"}"</v>
      </c>
      <c r="H4817" s="3" t="str">
        <f>IF(D4817,VLOOKUP(A4817,des!B:Q,12,FALSE),"")</f>
        <v>bjDvmb4bfuf</v>
      </c>
      <c r="I4817" s="3" t="b">
        <f t="shared" si="302"/>
        <v>1</v>
      </c>
      <c r="J4817" s="3" t="str">
        <f t="shared" si="303"/>
        <v>dhis_api --api-version=27 --api-request='dataElements/QcSermxIXum/shortName' --content-json --request PATCH --data "{\"shortName\": \"bjDvmb4bfuf\"}"</v>
      </c>
    </row>
    <row r="4818" spans="1:10" x14ac:dyDescent="0.2">
      <c r="A4818" t="s">
        <v>1726</v>
      </c>
      <c r="B4818" t="s">
        <v>17187</v>
      </c>
      <c r="C4818" t="s">
        <v>17188</v>
      </c>
      <c r="D4818" s="3" t="b">
        <f>NOT(ISNA(VLOOKUP(A4818,des!B:B,1,FALSE)))</f>
        <v>1</v>
      </c>
      <c r="E4818" s="3" t="str">
        <f>IF(D4818,VLOOKUP(A4818,des!B:Q,11,FALSE),"")</f>
        <v>default</v>
      </c>
      <c r="F4818" s="3" t="b">
        <f t="shared" si="300"/>
        <v>1</v>
      </c>
      <c r="G4818" s="3" t="str">
        <f t="shared" si="301"/>
        <v>dhis_api --api-version=27 --api-request='dataElements/f49cT9eTQPH/name' --content-json --request PATCH --data "{\"name\": \"default\"}"</v>
      </c>
      <c r="H4818" s="3" t="str">
        <f>IF(D4818,VLOOKUP(A4818,des!B:Q,12,FALSE),"")</f>
        <v>bjDvmb4bfuf</v>
      </c>
      <c r="I4818" s="3" t="b">
        <f t="shared" si="302"/>
        <v>1</v>
      </c>
      <c r="J4818" s="3" t="str">
        <f t="shared" si="303"/>
        <v>dhis_api --api-version=27 --api-request='dataElements/f49cT9eTQPH/shortName' --content-json --request PATCH --data "{\"shortName\": \"bjDvmb4bfuf\"}"</v>
      </c>
    </row>
    <row r="4819" spans="1:10" x14ac:dyDescent="0.2">
      <c r="A4819" t="s">
        <v>497</v>
      </c>
      <c r="B4819" t="s">
        <v>17189</v>
      </c>
      <c r="C4819" t="s">
        <v>17190</v>
      </c>
      <c r="D4819" s="3" t="b">
        <f>NOT(ISNA(VLOOKUP(A4819,des!B:B,1,FALSE)))</f>
        <v>1</v>
      </c>
      <c r="E4819" s="3" t="str">
        <f>IF(D4819,VLOOKUP(A4819,des!B:Q,11,FALSE),"")</f>
        <v>Age (10-50+, 5) and Sex</v>
      </c>
      <c r="F4819" s="3" t="b">
        <f t="shared" si="300"/>
        <v>1</v>
      </c>
      <c r="G4819" s="3" t="str">
        <f t="shared" si="301"/>
        <v>dhis_api --api-version=27 --api-request='dataElements/DiVul02wxP8/name' --content-json --request PATCH --data "{\"name\": \"Age (10-50+, 5) and Sex\"}"</v>
      </c>
      <c r="H4819" s="3" t="str">
        <f>IF(D4819,VLOOKUP(A4819,des!B:Q,12,FALSE),"")</f>
        <v>QfonQegy3JH</v>
      </c>
      <c r="I4819" s="3" t="b">
        <f t="shared" si="302"/>
        <v>1</v>
      </c>
      <c r="J4819" s="3" t="str">
        <f t="shared" si="303"/>
        <v>dhis_api --api-version=27 --api-request='dataElements/DiVul02wxP8/shortName' --content-json --request PATCH --data "{\"shortName\": \"QfonQegy3JH\"}"</v>
      </c>
    </row>
    <row r="4820" spans="1:10" x14ac:dyDescent="0.2">
      <c r="A4820" t="s">
        <v>496</v>
      </c>
      <c r="B4820" t="s">
        <v>17191</v>
      </c>
      <c r="C4820" t="s">
        <v>17192</v>
      </c>
      <c r="D4820" s="3" t="b">
        <f>NOT(ISNA(VLOOKUP(A4820,des!B:B,1,FALSE)))</f>
        <v>1</v>
      </c>
      <c r="E4820" s="3" t="str">
        <f>IF(D4820,VLOOKUP(A4820,des!B:Q,11,FALSE),"")</f>
        <v>Age (&lt;1-9, 2)</v>
      </c>
      <c r="F4820" s="3" t="b">
        <f t="shared" si="300"/>
        <v>1</v>
      </c>
      <c r="G4820" s="3" t="str">
        <f t="shared" si="301"/>
        <v>dhis_api --api-version=27 --api-request='dataElements/hzgNtnL6Iau/name' --content-json --request PATCH --data "{\"name\": \"Age (&lt;1-9, 2)\"}"</v>
      </c>
      <c r="H4820" s="3" t="str">
        <f>IF(D4820,VLOOKUP(A4820,des!B:Q,12,FALSE),"")</f>
        <v>Iou3aFo3Qwx</v>
      </c>
      <c r="I4820" s="3" t="b">
        <f t="shared" si="302"/>
        <v>1</v>
      </c>
      <c r="J4820" s="3" t="str">
        <f t="shared" si="303"/>
        <v>dhis_api --api-version=27 --api-request='dataElements/hzgNtnL6Iau/shortName' --content-json --request PATCH --data "{\"shortName\": \"Iou3aFo3Qwx\"}"</v>
      </c>
    </row>
    <row r="4821" spans="1:10" x14ac:dyDescent="0.2">
      <c r="A4821" t="s">
        <v>499</v>
      </c>
      <c r="B4821" t="s">
        <v>17193</v>
      </c>
      <c r="C4821" t="s">
        <v>17194</v>
      </c>
      <c r="D4821" s="3" t="b">
        <f>NOT(ISNA(VLOOKUP(A4821,des!B:B,1,FALSE)))</f>
        <v>1</v>
      </c>
      <c r="E4821" s="3" t="str">
        <f>IF(D4821,VLOOKUP(A4821,des!B:Q,11,FALSE),"")</f>
        <v>Age (&lt;15,15+) and Sex</v>
      </c>
      <c r="F4821" s="3" t="b">
        <f t="shared" si="300"/>
        <v>1</v>
      </c>
      <c r="G4821" s="3" t="str">
        <f t="shared" si="301"/>
        <v>dhis_api --api-version=27 --api-request='dataElements/ylKiId4HSZT/name' --content-json --request PATCH --data "{\"name\": \"Age (&lt;15,15+) and Sex\"}"</v>
      </c>
      <c r="H4821" s="3" t="str">
        <f>IF(D4821,VLOOKUP(A4821,des!B:Q,12,FALSE),"")</f>
        <v>k3grWTtJnvC</v>
      </c>
      <c r="I4821" s="3" t="b">
        <f t="shared" si="302"/>
        <v>1</v>
      </c>
      <c r="J4821" s="3" t="str">
        <f t="shared" si="303"/>
        <v>dhis_api --api-version=27 --api-request='dataElements/ylKiId4HSZT/shortName' --content-json --request PATCH --data "{\"shortName\": \"k3grWTtJnvC\"}"</v>
      </c>
    </row>
    <row r="4822" spans="1:10" x14ac:dyDescent="0.2">
      <c r="A4822" t="s">
        <v>1727</v>
      </c>
      <c r="B4822" t="s">
        <v>17195</v>
      </c>
      <c r="C4822" t="s">
        <v>17196</v>
      </c>
      <c r="D4822" s="3" t="b">
        <f>NOT(ISNA(VLOOKUP(A4822,des!B:B,1,FALSE)))</f>
        <v>1</v>
      </c>
      <c r="E4822" s="3" t="str">
        <f>IF(D4822,VLOOKUP(A4822,des!B:Q,11,FALSE),"")</f>
        <v>Age (&lt;15,15+) and Sex</v>
      </c>
      <c r="F4822" s="3" t="b">
        <f t="shared" si="300"/>
        <v>1</v>
      </c>
      <c r="G4822" s="3" t="str">
        <f t="shared" si="301"/>
        <v>dhis_api --api-version=27 --api-request='dataElements/NWZ0umoWCMO/name' --content-json --request PATCH --data "{\"name\": \"Age (&lt;15,15+) and Sex\"}"</v>
      </c>
      <c r="H4822" s="3" t="str">
        <f>IF(D4822,VLOOKUP(A4822,des!B:Q,12,FALSE),"")</f>
        <v>k3grWTtJnvC</v>
      </c>
      <c r="I4822" s="3" t="b">
        <f t="shared" si="302"/>
        <v>1</v>
      </c>
      <c r="J4822" s="3" t="str">
        <f t="shared" si="303"/>
        <v>dhis_api --api-version=27 --api-request='dataElements/NWZ0umoWCMO/shortName' --content-json --request PATCH --data "{\"shortName\": \"k3grWTtJnvC\"}"</v>
      </c>
    </row>
    <row r="4823" spans="1:10" x14ac:dyDescent="0.2">
      <c r="A4823" t="s">
        <v>17197</v>
      </c>
      <c r="B4823" t="s">
        <v>17198</v>
      </c>
      <c r="C4823" t="s">
        <v>17199</v>
      </c>
      <c r="D4823" s="3" t="b">
        <f>NOT(ISNA(VLOOKUP(A4823,des!B:B,1,FALSE)))</f>
        <v>0</v>
      </c>
      <c r="E4823" s="3" t="str">
        <f>IF(D4823,VLOOKUP(A4823,des!B:Q,11,FALSE),"")</f>
        <v/>
      </c>
      <c r="F4823" s="3" t="b">
        <f t="shared" si="300"/>
        <v>0</v>
      </c>
      <c r="G4823" s="3" t="str">
        <f t="shared" si="301"/>
        <v/>
      </c>
      <c r="H4823" s="3" t="str">
        <f>IF(D4823,VLOOKUP(A4823,des!B:Q,12,FALSE),"")</f>
        <v/>
      </c>
      <c r="I4823" s="3" t="b">
        <f t="shared" si="302"/>
        <v>0</v>
      </c>
      <c r="J4823" s="3" t="str">
        <f t="shared" si="303"/>
        <v/>
      </c>
    </row>
    <row r="4824" spans="1:10" x14ac:dyDescent="0.2">
      <c r="A4824" t="s">
        <v>17200</v>
      </c>
      <c r="B4824" t="s">
        <v>17201</v>
      </c>
      <c r="C4824" t="s">
        <v>17202</v>
      </c>
      <c r="D4824" s="3" t="b">
        <f>NOT(ISNA(VLOOKUP(A4824,des!B:B,1,FALSE)))</f>
        <v>0</v>
      </c>
      <c r="E4824" s="3" t="str">
        <f>IF(D4824,VLOOKUP(A4824,des!B:Q,11,FALSE),"")</f>
        <v/>
      </c>
      <c r="F4824" s="3" t="b">
        <f t="shared" si="300"/>
        <v>0</v>
      </c>
      <c r="G4824" s="3" t="str">
        <f t="shared" si="301"/>
        <v/>
      </c>
      <c r="H4824" s="3" t="str">
        <f>IF(D4824,VLOOKUP(A4824,des!B:Q,12,FALSE),"")</f>
        <v/>
      </c>
      <c r="I4824" s="3" t="b">
        <f t="shared" si="302"/>
        <v>0</v>
      </c>
      <c r="J4824" s="3" t="str">
        <f t="shared" si="303"/>
        <v/>
      </c>
    </row>
    <row r="4825" spans="1:10" x14ac:dyDescent="0.2">
      <c r="A4825" t="s">
        <v>493</v>
      </c>
      <c r="B4825" t="s">
        <v>17203</v>
      </c>
      <c r="C4825" t="s">
        <v>17204</v>
      </c>
      <c r="D4825" s="3" t="b">
        <f>NOT(ISNA(VLOOKUP(A4825,des!B:B,1,FALSE)))</f>
        <v>1</v>
      </c>
      <c r="E4825" s="3" t="str">
        <f>IF(D4825,VLOOKUP(A4825,des!B:Q,11,FALSE),"")</f>
        <v>New Existing ART and HIV Status (Positive)</v>
      </c>
      <c r="F4825" s="3" t="b">
        <f t="shared" si="300"/>
        <v>1</v>
      </c>
      <c r="G4825" s="3" t="str">
        <f t="shared" si="301"/>
        <v>dhis_api --api-version=27 --api-request='dataElements/z4up7eT5NoO/name' --content-json --request PATCH --data "{\"name\": \"New Existing ART and HIV Status (Positive)\"}"</v>
      </c>
      <c r="H4825" s="3" t="str">
        <f>IF(D4825,VLOOKUP(A4825,des!B:Q,12,FALSE),"")</f>
        <v>achT0n9QCYk</v>
      </c>
      <c r="I4825" s="3" t="b">
        <f t="shared" si="302"/>
        <v>1</v>
      </c>
      <c r="J4825" s="3" t="str">
        <f t="shared" si="303"/>
        <v>dhis_api --api-version=27 --api-request='dataElements/z4up7eT5NoO/shortName' --content-json --request PATCH --data "{\"shortName\": \"achT0n9QCYk\"}"</v>
      </c>
    </row>
    <row r="4826" spans="1:10" x14ac:dyDescent="0.2">
      <c r="A4826" t="s">
        <v>491</v>
      </c>
      <c r="B4826" t="s">
        <v>17205</v>
      </c>
      <c r="C4826" t="s">
        <v>17206</v>
      </c>
      <c r="D4826" s="3" t="b">
        <f>NOT(ISNA(VLOOKUP(A4826,des!B:B,1,FALSE)))</f>
        <v>1</v>
      </c>
      <c r="E4826" s="3" t="str">
        <f>IF(D4826,VLOOKUP(A4826,des!B:Q,11,FALSE),"")</f>
        <v>default</v>
      </c>
      <c r="F4826" s="3" t="b">
        <f t="shared" si="300"/>
        <v>1</v>
      </c>
      <c r="G4826" s="3" t="str">
        <f t="shared" si="301"/>
        <v>dhis_api --api-version=27 --api-request='dataElements/oRC75OIO2qL/name' --content-json --request PATCH --data "{\"name\": \"default\"}"</v>
      </c>
      <c r="H4826" s="3" t="str">
        <f>IF(D4826,VLOOKUP(A4826,des!B:Q,12,FALSE),"")</f>
        <v>bjDvmb4bfuf</v>
      </c>
      <c r="I4826" s="3" t="b">
        <f t="shared" si="302"/>
        <v>1</v>
      </c>
      <c r="J4826" s="3" t="str">
        <f t="shared" si="303"/>
        <v>dhis_api --api-version=27 --api-request='dataElements/oRC75OIO2qL/shortName' --content-json --request PATCH --data "{\"shortName\": \"bjDvmb4bfuf\"}"</v>
      </c>
    </row>
    <row r="4827" spans="1:10" x14ac:dyDescent="0.2">
      <c r="A4827" t="s">
        <v>1728</v>
      </c>
      <c r="B4827" t="s">
        <v>17207</v>
      </c>
      <c r="C4827" t="s">
        <v>17208</v>
      </c>
      <c r="D4827" s="3" t="b">
        <f>NOT(ISNA(VLOOKUP(A4827,des!B:B,1,FALSE)))</f>
        <v>1</v>
      </c>
      <c r="E4827" s="3" t="str">
        <f>IF(D4827,VLOOKUP(A4827,des!B:Q,11,FALSE),"")</f>
        <v>default</v>
      </c>
      <c r="F4827" s="3" t="b">
        <f t="shared" si="300"/>
        <v>1</v>
      </c>
      <c r="G4827" s="3" t="str">
        <f t="shared" si="301"/>
        <v>dhis_api --api-version=27 --api-request='dataElements/YfmhHlqGMUS/name' --content-json --request PATCH --data "{\"name\": \"default\"}"</v>
      </c>
      <c r="H4827" s="3" t="str">
        <f>IF(D4827,VLOOKUP(A4827,des!B:Q,12,FALSE),"")</f>
        <v>bjDvmb4bfuf</v>
      </c>
      <c r="I4827" s="3" t="b">
        <f t="shared" si="302"/>
        <v>1</v>
      </c>
      <c r="J4827" s="3" t="str">
        <f t="shared" si="303"/>
        <v>dhis_api --api-version=27 --api-request='dataElements/YfmhHlqGMUS/shortName' --content-json --request PATCH --data "{\"shortName\": \"bjDvmb4bfuf\"}"</v>
      </c>
    </row>
    <row r="4828" spans="1:10" x14ac:dyDescent="0.2">
      <c r="A4828" t="s">
        <v>188</v>
      </c>
      <c r="B4828" t="s">
        <v>17209</v>
      </c>
      <c r="C4828" t="s">
        <v>17210</v>
      </c>
      <c r="D4828" s="3" t="b">
        <f>NOT(ISNA(VLOOKUP(A4828,des!B:B,1,FALSE)))</f>
        <v>1</v>
      </c>
      <c r="E4828" s="3" t="str">
        <f>IF(D4828,VLOOKUP(A4828,des!B:Q,11,FALSE),"")</f>
        <v>Age (10-50+, 5) and Sex</v>
      </c>
      <c r="F4828" s="3" t="b">
        <f t="shared" si="300"/>
        <v>1</v>
      </c>
      <c r="G4828" s="3" t="str">
        <f t="shared" si="301"/>
        <v>dhis_api --api-version=27 --api-request='dataElements/GgjFxMyAvGz/name' --content-json --request PATCH --data "{\"name\": \"Age (10-50+, 5) and Sex\"}"</v>
      </c>
      <c r="H4828" s="3" t="str">
        <f>IF(D4828,VLOOKUP(A4828,des!B:Q,12,FALSE),"")</f>
        <v>QfonQegy3JH</v>
      </c>
      <c r="I4828" s="3" t="b">
        <f t="shared" si="302"/>
        <v>1</v>
      </c>
      <c r="J4828" s="3" t="str">
        <f t="shared" si="303"/>
        <v>dhis_api --api-version=27 --api-request='dataElements/GgjFxMyAvGz/shortName' --content-json --request PATCH --data "{\"shortName\": \"QfonQegy3JH\"}"</v>
      </c>
    </row>
    <row r="4829" spans="1:10" x14ac:dyDescent="0.2">
      <c r="A4829" t="s">
        <v>1729</v>
      </c>
      <c r="B4829" t="s">
        <v>17211</v>
      </c>
      <c r="C4829" t="s">
        <v>17212</v>
      </c>
      <c r="D4829" s="3" t="b">
        <f>NOT(ISNA(VLOOKUP(A4829,des!B:B,1,FALSE)))</f>
        <v>1</v>
      </c>
      <c r="E4829" s="3" t="str">
        <f>IF(D4829,VLOOKUP(A4829,des!B:Q,11,FALSE),"")</f>
        <v>Age (&lt;15,15+)</v>
      </c>
      <c r="F4829" s="3" t="b">
        <f t="shared" si="300"/>
        <v>1</v>
      </c>
      <c r="G4829" s="3" t="str">
        <f t="shared" si="301"/>
        <v>dhis_api --api-version=27 --api-request='dataElements/KKnsAwUNptK/name' --content-json --request PATCH --data "{\"name\": \"Age (&lt;15,15+)\"}"</v>
      </c>
      <c r="H4829" s="3" t="str">
        <f>IF(D4829,VLOOKUP(A4829,des!B:Q,12,FALSE),"")</f>
        <v>SWqMGmYh3OO</v>
      </c>
      <c r="I4829" s="3" t="b">
        <f t="shared" si="302"/>
        <v>1</v>
      </c>
      <c r="J4829" s="3" t="str">
        <f t="shared" si="303"/>
        <v>dhis_api --api-version=27 --api-request='dataElements/KKnsAwUNptK/shortName' --content-json --request PATCH --data "{\"shortName\": \"SWqMGmYh3OO\"}"</v>
      </c>
    </row>
    <row r="4830" spans="1:10" x14ac:dyDescent="0.2">
      <c r="A4830" t="s">
        <v>1730</v>
      </c>
      <c r="B4830" t="s">
        <v>17213</v>
      </c>
      <c r="C4830" t="s">
        <v>17214</v>
      </c>
      <c r="D4830" s="3" t="b">
        <f>NOT(ISNA(VLOOKUP(A4830,des!B:B,1,FALSE)))</f>
        <v>1</v>
      </c>
      <c r="E4830" s="3" t="str">
        <f>IF(D4830,VLOOKUP(A4830,des!B:Q,11,FALSE),"")</f>
        <v>Age (&lt;15,15+)</v>
      </c>
      <c r="F4830" s="3" t="b">
        <f t="shared" si="300"/>
        <v>1</v>
      </c>
      <c r="G4830" s="3" t="str">
        <f t="shared" si="301"/>
        <v>dhis_api --api-version=27 --api-request='dataElements/Fe9wNJuM0Kq/name' --content-json --request PATCH --data "{\"name\": \"Age (&lt;15,15+)\"}"</v>
      </c>
      <c r="H4830" s="3" t="str">
        <f>IF(D4830,VLOOKUP(A4830,des!B:Q,12,FALSE),"")</f>
        <v>SWqMGmYh3OO</v>
      </c>
      <c r="I4830" s="3" t="b">
        <f t="shared" si="302"/>
        <v>1</v>
      </c>
      <c r="J4830" s="3" t="str">
        <f t="shared" si="303"/>
        <v>dhis_api --api-version=27 --api-request='dataElements/Fe9wNJuM0Kq/shortName' --content-json --request PATCH --data "{\"shortName\": \"SWqMGmYh3OO\"}"</v>
      </c>
    </row>
    <row r="4831" spans="1:10" x14ac:dyDescent="0.2">
      <c r="A4831" t="s">
        <v>187</v>
      </c>
      <c r="B4831" t="s">
        <v>17215</v>
      </c>
      <c r="C4831" t="s">
        <v>17216</v>
      </c>
      <c r="D4831" s="3" t="b">
        <f>NOT(ISNA(VLOOKUP(A4831,des!B:B,1,FALSE)))</f>
        <v>1</v>
      </c>
      <c r="E4831" s="3" t="str">
        <f>IF(D4831,VLOOKUP(A4831,des!B:Q,11,FALSE),"")</f>
        <v>Age (&lt;1-9, 2)</v>
      </c>
      <c r="F4831" s="3" t="b">
        <f t="shared" si="300"/>
        <v>1</v>
      </c>
      <c r="G4831" s="3" t="str">
        <f t="shared" si="301"/>
        <v>dhis_api --api-version=27 --api-request='dataElements/dlzt18uEb5g/name' --content-json --request PATCH --data "{\"name\": \"Age (&lt;1-9, 2)\"}"</v>
      </c>
      <c r="H4831" s="3" t="str">
        <f>IF(D4831,VLOOKUP(A4831,des!B:Q,12,FALSE),"")</f>
        <v>Iou3aFo3Qwx</v>
      </c>
      <c r="I4831" s="3" t="b">
        <f t="shared" si="302"/>
        <v>1</v>
      </c>
      <c r="J4831" s="3" t="str">
        <f t="shared" si="303"/>
        <v>dhis_api --api-version=27 --api-request='dataElements/dlzt18uEb5g/shortName' --content-json --request PATCH --data "{\"shortName\": \"Iou3aFo3Qwx\"}"</v>
      </c>
    </row>
    <row r="4832" spans="1:10" x14ac:dyDescent="0.2">
      <c r="A4832" t="s">
        <v>1731</v>
      </c>
      <c r="B4832" t="s">
        <v>17217</v>
      </c>
      <c r="C4832" t="s">
        <v>17218</v>
      </c>
      <c r="D4832" s="3" t="b">
        <f>NOT(ISNA(VLOOKUP(A4832,des!B:B,1,FALSE)))</f>
        <v>1</v>
      </c>
      <c r="E4832" s="3" t="str">
        <f>IF(D4832,VLOOKUP(A4832,des!B:Q,11,FALSE),"")</f>
        <v>Age (0-20+, 6)</v>
      </c>
      <c r="F4832" s="3" t="b">
        <f t="shared" si="300"/>
        <v>1</v>
      </c>
      <c r="G4832" s="3" t="str">
        <f t="shared" si="301"/>
        <v>dhis_api --api-version=27 --api-request='dataElements/F5jinEgUUkv/name' --content-json --request PATCH --data "{\"name\": \"Age (0-20+, 6)\"}"</v>
      </c>
      <c r="H4832" s="3" t="str">
        <f>IF(D4832,VLOOKUP(A4832,des!B:Q,12,FALSE),"")</f>
        <v>BPo3dJNuwjX</v>
      </c>
      <c r="I4832" s="3" t="b">
        <f t="shared" si="302"/>
        <v>1</v>
      </c>
      <c r="J4832" s="3" t="str">
        <f t="shared" si="303"/>
        <v>dhis_api --api-version=27 --api-request='dataElements/F5jinEgUUkv/shortName' --content-json --request PATCH --data "{\"shortName\": \"BPo3dJNuwjX\"}"</v>
      </c>
    </row>
    <row r="4833" spans="1:10" x14ac:dyDescent="0.2">
      <c r="A4833" t="s">
        <v>1732</v>
      </c>
      <c r="B4833" t="s">
        <v>17219</v>
      </c>
      <c r="C4833" t="s">
        <v>17220</v>
      </c>
      <c r="D4833" s="3" t="b">
        <f>NOT(ISNA(VLOOKUP(A4833,des!B:B,1,FALSE)))</f>
        <v>1</v>
      </c>
      <c r="E4833" s="3" t="str">
        <f>IF(D4833,VLOOKUP(A4833,des!B:Q,11,FALSE),"")</f>
        <v>Age (0-20+, 6)</v>
      </c>
      <c r="F4833" s="3" t="b">
        <f t="shared" si="300"/>
        <v>1</v>
      </c>
      <c r="G4833" s="3" t="str">
        <f t="shared" si="301"/>
        <v>dhis_api --api-version=27 --api-request='dataElements/dWwE2d2uLtp/name' --content-json --request PATCH --data "{\"name\": \"Age (0-20+, 6)\"}"</v>
      </c>
      <c r="H4833" s="3" t="str">
        <f>IF(D4833,VLOOKUP(A4833,des!B:Q,12,FALSE),"")</f>
        <v>BPo3dJNuwjX</v>
      </c>
      <c r="I4833" s="3" t="b">
        <f t="shared" si="302"/>
        <v>1</v>
      </c>
      <c r="J4833" s="3" t="str">
        <f t="shared" si="303"/>
        <v>dhis_api --api-version=27 --api-request='dataElements/dWwE2d2uLtp/shortName' --content-json --request PATCH --data "{\"shortName\": \"BPo3dJNuwjX\"}"</v>
      </c>
    </row>
    <row r="4834" spans="1:10" x14ac:dyDescent="0.2">
      <c r="A4834" t="s">
        <v>1733</v>
      </c>
      <c r="B4834" t="s">
        <v>17221</v>
      </c>
      <c r="C4834" t="s">
        <v>17222</v>
      </c>
      <c r="D4834" s="3" t="b">
        <f>NOT(ISNA(VLOOKUP(A4834,des!B:B,1,FALSE)))</f>
        <v>1</v>
      </c>
      <c r="E4834" s="3" t="str">
        <f>IF(D4834,VLOOKUP(A4834,des!B:Q,11,FALSE),"")</f>
        <v>Age (&lt;15,15+) and Sex</v>
      </c>
      <c r="F4834" s="3" t="b">
        <f t="shared" si="300"/>
        <v>1</v>
      </c>
      <c r="G4834" s="3" t="str">
        <f t="shared" si="301"/>
        <v>dhis_api --api-version=27 --api-request='dataElements/Am9PuriNTad/name' --content-json --request PATCH --data "{\"name\": \"Age (&lt;15,15+) and Sex\"}"</v>
      </c>
      <c r="H4834" s="3" t="str">
        <f>IF(D4834,VLOOKUP(A4834,des!B:Q,12,FALSE),"")</f>
        <v>k3grWTtJnvC</v>
      </c>
      <c r="I4834" s="3" t="b">
        <f t="shared" si="302"/>
        <v>1</v>
      </c>
      <c r="J4834" s="3" t="str">
        <f t="shared" si="303"/>
        <v>dhis_api --api-version=27 --api-request='dataElements/Am9PuriNTad/shortName' --content-json --request PATCH --data "{\"shortName\": \"k3grWTtJnvC\"}"</v>
      </c>
    </row>
    <row r="4835" spans="1:10" x14ac:dyDescent="0.2">
      <c r="A4835" t="s">
        <v>191</v>
      </c>
      <c r="B4835" t="s">
        <v>17223</v>
      </c>
      <c r="C4835" t="s">
        <v>17224</v>
      </c>
      <c r="D4835" s="3" t="b">
        <f>NOT(ISNA(VLOOKUP(A4835,des!B:B,1,FALSE)))</f>
        <v>1</v>
      </c>
      <c r="E4835" s="3" t="str">
        <f>IF(D4835,VLOOKUP(A4835,des!B:Q,11,FALSE),"")</f>
        <v>Age (&lt;15,15+) and Sex</v>
      </c>
      <c r="F4835" s="3" t="b">
        <f t="shared" si="300"/>
        <v>1</v>
      </c>
      <c r="G4835" s="3" t="str">
        <f t="shared" si="301"/>
        <v>dhis_api --api-version=27 --api-request='dataElements/MJrjE6EeIiN/name' --content-json --request PATCH --data "{\"name\": \"Age (&lt;15,15+) and Sex\"}"</v>
      </c>
      <c r="H4835" s="3" t="str">
        <f>IF(D4835,VLOOKUP(A4835,des!B:Q,12,FALSE),"")</f>
        <v>k3grWTtJnvC</v>
      </c>
      <c r="I4835" s="3" t="b">
        <f t="shared" si="302"/>
        <v>1</v>
      </c>
      <c r="J4835" s="3" t="str">
        <f t="shared" si="303"/>
        <v>dhis_api --api-version=27 --api-request='dataElements/MJrjE6EeIiN/shortName' --content-json --request PATCH --data "{\"shortName\": \"k3grWTtJnvC\"}"</v>
      </c>
    </row>
    <row r="4836" spans="1:10" x14ac:dyDescent="0.2">
      <c r="A4836" t="s">
        <v>1734</v>
      </c>
      <c r="B4836" t="s">
        <v>17225</v>
      </c>
      <c r="C4836" t="s">
        <v>17226</v>
      </c>
      <c r="D4836" s="3" t="b">
        <f>NOT(ISNA(VLOOKUP(A4836,des!B:B,1,FALSE)))</f>
        <v>1</v>
      </c>
      <c r="E4836" s="3" t="str">
        <f>IF(D4836,VLOOKUP(A4836,des!B:Q,11,FALSE),"")</f>
        <v>Art Initiation after TB Treatment</v>
      </c>
      <c r="F4836" s="3" t="b">
        <f t="shared" si="300"/>
        <v>1</v>
      </c>
      <c r="G4836" s="3" t="str">
        <f t="shared" si="301"/>
        <v>dhis_api --api-version=27 --api-request='dataElements/SPV2NNPAFJx/name' --content-json --request PATCH --data "{\"name\": \"Art Initiation after TB Treatment\"}"</v>
      </c>
      <c r="H4836" s="3" t="str">
        <f>IF(D4836,VLOOKUP(A4836,des!B:Q,12,FALSE),"")</f>
        <v>Cur6FG3Sdvr</v>
      </c>
      <c r="I4836" s="3" t="b">
        <f t="shared" si="302"/>
        <v>1</v>
      </c>
      <c r="J4836" s="3" t="str">
        <f t="shared" si="303"/>
        <v>dhis_api --api-version=27 --api-request='dataElements/SPV2NNPAFJx/shortName' --content-json --request PATCH --data "{\"shortName\": \"Cur6FG3Sdvr\"}"</v>
      </c>
    </row>
    <row r="4837" spans="1:10" x14ac:dyDescent="0.2">
      <c r="A4837" t="s">
        <v>1735</v>
      </c>
      <c r="B4837" t="s">
        <v>17227</v>
      </c>
      <c r="C4837" t="s">
        <v>17228</v>
      </c>
      <c r="D4837" s="3" t="b">
        <f>NOT(ISNA(VLOOKUP(A4837,des!B:B,1,FALSE)))</f>
        <v>1</v>
      </c>
      <c r="E4837" s="3" t="str">
        <f>IF(D4837,VLOOKUP(A4837,des!B:Q,11,FALSE),"")</f>
        <v>Art Initiation after TB Treatment</v>
      </c>
      <c r="F4837" s="3" t="b">
        <f t="shared" si="300"/>
        <v>1</v>
      </c>
      <c r="G4837" s="3" t="str">
        <f t="shared" si="301"/>
        <v>dhis_api --api-version=27 --api-request='dataElements/HrwtxwIoeXa/name' --content-json --request PATCH --data "{\"name\": \"Art Initiation after TB Treatment\"}"</v>
      </c>
      <c r="H4837" s="3" t="str">
        <f>IF(D4837,VLOOKUP(A4837,des!B:Q,12,FALSE),"")</f>
        <v>Cur6FG3Sdvr</v>
      </c>
      <c r="I4837" s="3" t="b">
        <f t="shared" si="302"/>
        <v>1</v>
      </c>
      <c r="J4837" s="3" t="str">
        <f t="shared" si="303"/>
        <v>dhis_api --api-version=27 --api-request='dataElements/HrwtxwIoeXa/shortName' --content-json --request PATCH --data "{\"shortName\": \"Cur6FG3Sdvr\"}"</v>
      </c>
    </row>
    <row r="4838" spans="1:10" x14ac:dyDescent="0.2">
      <c r="A4838" t="s">
        <v>1736</v>
      </c>
      <c r="B4838" t="s">
        <v>17229</v>
      </c>
      <c r="C4838" t="s">
        <v>17230</v>
      </c>
      <c r="D4838" s="3" t="b">
        <f>NOT(ISNA(VLOOKUP(A4838,des!B:B,1,FALSE)))</f>
        <v>1</v>
      </c>
      <c r="E4838" s="3" t="str">
        <f>IF(D4838,VLOOKUP(A4838,des!B:Q,11,FALSE),"")</f>
        <v>Known or New</v>
      </c>
      <c r="F4838" s="3" t="b">
        <f t="shared" si="300"/>
        <v>1</v>
      </c>
      <c r="G4838" s="3" t="str">
        <f t="shared" si="301"/>
        <v>dhis_api --api-version=27 --api-request='dataElements/fHt6QkJssRb/name' --content-json --request PATCH --data "{\"name\": \"Known or New\"}"</v>
      </c>
      <c r="H4838" s="3" t="str">
        <f>IF(D4838,VLOOKUP(A4838,des!B:Q,12,FALSE),"")</f>
        <v>D05MLgyUIzs</v>
      </c>
      <c r="I4838" s="3" t="b">
        <f t="shared" si="302"/>
        <v>1</v>
      </c>
      <c r="J4838" s="3" t="str">
        <f t="shared" si="303"/>
        <v>dhis_api --api-version=27 --api-request='dataElements/fHt6QkJssRb/shortName' --content-json --request PATCH --data "{\"shortName\": \"D05MLgyUIzs\"}"</v>
      </c>
    </row>
    <row r="4839" spans="1:10" x14ac:dyDescent="0.2">
      <c r="A4839" t="s">
        <v>1737</v>
      </c>
      <c r="B4839" t="s">
        <v>17231</v>
      </c>
      <c r="C4839" t="s">
        <v>17232</v>
      </c>
      <c r="D4839" s="3" t="b">
        <f>NOT(ISNA(VLOOKUP(A4839,des!B:B,1,FALSE)))</f>
        <v>1</v>
      </c>
      <c r="E4839" s="3" t="str">
        <f>IF(D4839,VLOOKUP(A4839,des!B:Q,11,FALSE),"")</f>
        <v>Known or New</v>
      </c>
      <c r="F4839" s="3" t="b">
        <f t="shared" si="300"/>
        <v>1</v>
      </c>
      <c r="G4839" s="3" t="str">
        <f t="shared" si="301"/>
        <v>dhis_api --api-version=27 --api-request='dataElements/ENqvk4sKMrV/name' --content-json --request PATCH --data "{\"name\": \"Known or New\"}"</v>
      </c>
      <c r="H4839" s="3" t="str">
        <f>IF(D4839,VLOOKUP(A4839,des!B:Q,12,FALSE),"")</f>
        <v>D05MLgyUIzs</v>
      </c>
      <c r="I4839" s="3" t="b">
        <f t="shared" si="302"/>
        <v>1</v>
      </c>
      <c r="J4839" s="3" t="str">
        <f t="shared" si="303"/>
        <v>dhis_api --api-version=27 --api-request='dataElements/ENqvk4sKMrV/shortName' --content-json --request PATCH --data "{\"shortName\": \"D05MLgyUIzs\"}"</v>
      </c>
    </row>
    <row r="4840" spans="1:10" x14ac:dyDescent="0.2">
      <c r="A4840" t="s">
        <v>1738</v>
      </c>
      <c r="B4840" t="s">
        <v>17233</v>
      </c>
      <c r="C4840" t="s">
        <v>17234</v>
      </c>
      <c r="D4840" s="3" t="b">
        <f>NOT(ISNA(VLOOKUP(A4840,des!B:B,1,FALSE)))</f>
        <v>1</v>
      </c>
      <c r="E4840" s="3" t="str">
        <f>IF(D4840,VLOOKUP(A4840,des!B:Q,11,FALSE),"")</f>
        <v>default</v>
      </c>
      <c r="F4840" s="3" t="b">
        <f t="shared" si="300"/>
        <v>1</v>
      </c>
      <c r="G4840" s="3" t="str">
        <f t="shared" si="301"/>
        <v>dhis_api --api-version=27 --api-request='dataElements/diaXaUfnYGm/name' --content-json --request PATCH --data "{\"name\": \"default\"}"</v>
      </c>
      <c r="H4840" s="3" t="str">
        <f>IF(D4840,VLOOKUP(A4840,des!B:Q,12,FALSE),"")</f>
        <v>bjDvmb4bfuf</v>
      </c>
      <c r="I4840" s="3" t="b">
        <f t="shared" si="302"/>
        <v>1</v>
      </c>
      <c r="J4840" s="3" t="str">
        <f t="shared" si="303"/>
        <v>dhis_api --api-version=27 --api-request='dataElements/diaXaUfnYGm/shortName' --content-json --request PATCH --data "{\"shortName\": \"bjDvmb4bfuf\"}"</v>
      </c>
    </row>
    <row r="4841" spans="1:10" x14ac:dyDescent="0.2">
      <c r="A4841" t="s">
        <v>301</v>
      </c>
      <c r="B4841" t="s">
        <v>17235</v>
      </c>
      <c r="C4841" t="s">
        <v>17236</v>
      </c>
      <c r="D4841" s="3" t="b">
        <f>NOT(ISNA(VLOOKUP(A4841,des!B:B,1,FALSE)))</f>
        <v>1</v>
      </c>
      <c r="E4841" s="3" t="str">
        <f>IF(D4841,VLOOKUP(A4841,des!B:Q,11,FALSE),"")</f>
        <v>default</v>
      </c>
      <c r="F4841" s="3" t="b">
        <f t="shared" si="300"/>
        <v>1</v>
      </c>
      <c r="G4841" s="3" t="str">
        <f t="shared" si="301"/>
        <v>dhis_api --api-version=27 --api-request='dataElements/B0uV7upkFAa/name' --content-json --request PATCH --data "{\"name\": \"default\"}"</v>
      </c>
      <c r="H4841" s="3" t="str">
        <f>IF(D4841,VLOOKUP(A4841,des!B:Q,12,FALSE),"")</f>
        <v>bjDvmb4bfuf</v>
      </c>
      <c r="I4841" s="3" t="b">
        <f t="shared" si="302"/>
        <v>1</v>
      </c>
      <c r="J4841" s="3" t="str">
        <f t="shared" si="303"/>
        <v>dhis_api --api-version=27 --api-request='dataElements/B0uV7upkFAa/shortName' --content-json --request PATCH --data "{\"shortName\": \"bjDvmb4bfuf\"}"</v>
      </c>
    </row>
    <row r="4842" spans="1:10" x14ac:dyDescent="0.2">
      <c r="A4842" t="s">
        <v>182</v>
      </c>
      <c r="B4842" t="s">
        <v>17237</v>
      </c>
      <c r="C4842" t="s">
        <v>17238</v>
      </c>
      <c r="D4842" s="3" t="b">
        <f>NOT(ISNA(VLOOKUP(A4842,des!B:B,1,FALSE)))</f>
        <v>1</v>
      </c>
      <c r="E4842" s="3" t="str">
        <f>IF(D4842,VLOOKUP(A4842,des!B:Q,11,FALSE),"")</f>
        <v>New Existing ART and HIV Status (Positive)</v>
      </c>
      <c r="F4842" s="3" t="b">
        <f t="shared" si="300"/>
        <v>1</v>
      </c>
      <c r="G4842" s="3" t="str">
        <f t="shared" si="301"/>
        <v>dhis_api --api-version=27 --api-request='dataElements/TXqEC76VtrC/name' --content-json --request PATCH --data "{\"name\": \"New Existing ART and HIV Status (Positive)\"}"</v>
      </c>
      <c r="H4842" s="3" t="str">
        <f>IF(D4842,VLOOKUP(A4842,des!B:Q,12,FALSE),"")</f>
        <v>achT0n9QCYk</v>
      </c>
      <c r="I4842" s="3" t="b">
        <f t="shared" si="302"/>
        <v>1</v>
      </c>
      <c r="J4842" s="3" t="str">
        <f t="shared" si="303"/>
        <v>dhis_api --api-version=27 --api-request='dataElements/TXqEC76VtrC/shortName' --content-json --request PATCH --data "{\"shortName\": \"achT0n9QCYk\"}"</v>
      </c>
    </row>
    <row r="4843" spans="1:10" x14ac:dyDescent="0.2">
      <c r="A4843" t="s">
        <v>1739</v>
      </c>
      <c r="B4843" t="s">
        <v>17239</v>
      </c>
      <c r="C4843" t="s">
        <v>17240</v>
      </c>
      <c r="D4843" s="3" t="b">
        <f>NOT(ISNA(VLOOKUP(A4843,des!B:B,1,FALSE)))</f>
        <v>1</v>
      </c>
      <c r="E4843" s="3" t="str">
        <f>IF(D4843,VLOOKUP(A4843,des!B:Q,11,FALSE),"")</f>
        <v>Sex</v>
      </c>
      <c r="F4843" s="3" t="b">
        <f t="shared" si="300"/>
        <v>1</v>
      </c>
      <c r="G4843" s="3" t="str">
        <f t="shared" si="301"/>
        <v>dhis_api --api-version=27 --api-request='dataElements/IIJa6FUTwnO/name' --content-json --request PATCH --data "{\"name\": \"Sex\"}"</v>
      </c>
      <c r="H4843" s="3" t="str">
        <f>IF(D4843,VLOOKUP(A4843,des!B:Q,12,FALSE),"")</f>
        <v>R1rzmp9ROky</v>
      </c>
      <c r="I4843" s="3" t="b">
        <f t="shared" si="302"/>
        <v>1</v>
      </c>
      <c r="J4843" s="3" t="str">
        <f t="shared" si="303"/>
        <v>dhis_api --api-version=27 --api-request='dataElements/IIJa6FUTwnO/shortName' --content-json --request PATCH --data "{\"shortName\": \"R1rzmp9ROky\"}"</v>
      </c>
    </row>
    <row r="4844" spans="1:10" x14ac:dyDescent="0.2">
      <c r="A4844" t="s">
        <v>1740</v>
      </c>
      <c r="B4844" t="s">
        <v>17241</v>
      </c>
      <c r="C4844" t="s">
        <v>17242</v>
      </c>
      <c r="D4844" s="3" t="b">
        <f>NOT(ISNA(VLOOKUP(A4844,des!B:B,1,FALSE)))</f>
        <v>1</v>
      </c>
      <c r="E4844" s="3" t="str">
        <f>IF(D4844,VLOOKUP(A4844,des!B:Q,11,FALSE),"")</f>
        <v>Sex</v>
      </c>
      <c r="F4844" s="3" t="b">
        <f t="shared" si="300"/>
        <v>1</v>
      </c>
      <c r="G4844" s="3" t="str">
        <f t="shared" si="301"/>
        <v>dhis_api --api-version=27 --api-request='dataElements/a5tKNX6wi4F/name' --content-json --request PATCH --data "{\"name\": \"Sex\"}"</v>
      </c>
      <c r="H4844" s="3" t="str">
        <f>IF(D4844,VLOOKUP(A4844,des!B:Q,12,FALSE),"")</f>
        <v>R1rzmp9ROky</v>
      </c>
      <c r="I4844" s="3" t="b">
        <f t="shared" si="302"/>
        <v>1</v>
      </c>
      <c r="J4844" s="3" t="str">
        <f t="shared" si="303"/>
        <v>dhis_api --api-version=27 --api-request='dataElements/a5tKNX6wi4F/shortName' --content-json --request PATCH --data "{\"shortName\": \"R1rzmp9ROky\"}"</v>
      </c>
    </row>
    <row r="4845" spans="1:10" x14ac:dyDescent="0.2">
      <c r="A4845" t="s">
        <v>1741</v>
      </c>
      <c r="B4845" t="s">
        <v>17243</v>
      </c>
      <c r="C4845" t="s">
        <v>17244</v>
      </c>
      <c r="D4845" s="3" t="b">
        <f>NOT(ISNA(VLOOKUP(A4845,des!B:B,1,FALSE)))</f>
        <v>1</v>
      </c>
      <c r="E4845" s="3" t="str">
        <f>IF(D4845,VLOOKUP(A4845,des!B:Q,11,FALSE),"")</f>
        <v>default</v>
      </c>
      <c r="F4845" s="3" t="b">
        <f t="shared" si="300"/>
        <v>1</v>
      </c>
      <c r="G4845" s="3" t="str">
        <f t="shared" si="301"/>
        <v>dhis_api --api-version=27 --api-request='dataElements/iDNt5UVAV7L/name' --content-json --request PATCH --data "{\"name\": \"default\"}"</v>
      </c>
      <c r="H4845" s="3" t="str">
        <f>IF(D4845,VLOOKUP(A4845,des!B:Q,12,FALSE),"")</f>
        <v>bjDvmb4bfuf</v>
      </c>
      <c r="I4845" s="3" t="b">
        <f t="shared" si="302"/>
        <v>1</v>
      </c>
      <c r="J4845" s="3" t="str">
        <f t="shared" si="303"/>
        <v>dhis_api --api-version=27 --api-request='dataElements/iDNt5UVAV7L/shortName' --content-json --request PATCH --data "{\"shortName\": \"bjDvmb4bfuf\"}"</v>
      </c>
    </row>
    <row r="4846" spans="1:10" x14ac:dyDescent="0.2">
      <c r="A4846" t="s">
        <v>193</v>
      </c>
      <c r="B4846" t="s">
        <v>17245</v>
      </c>
      <c r="C4846" t="s">
        <v>17246</v>
      </c>
      <c r="D4846" s="3" t="b">
        <f>NOT(ISNA(VLOOKUP(A4846,des!B:B,1,FALSE)))</f>
        <v>1</v>
      </c>
      <c r="E4846" s="3" t="str">
        <f>IF(D4846,VLOOKUP(A4846,des!B:Q,11,FALSE),"")</f>
        <v>default</v>
      </c>
      <c r="F4846" s="3" t="b">
        <f t="shared" si="300"/>
        <v>1</v>
      </c>
      <c r="G4846" s="3" t="str">
        <f t="shared" si="301"/>
        <v>dhis_api --api-version=27 --api-request='dataElements/PiOIhigL64u/name' --content-json --request PATCH --data "{\"name\": \"default\"}"</v>
      </c>
      <c r="H4846" s="3" t="str">
        <f>IF(D4846,VLOOKUP(A4846,des!B:Q,12,FALSE),"")</f>
        <v>bjDvmb4bfuf</v>
      </c>
      <c r="I4846" s="3" t="b">
        <f t="shared" si="302"/>
        <v>1</v>
      </c>
      <c r="J4846" s="3" t="str">
        <f t="shared" si="303"/>
        <v>dhis_api --api-version=27 --api-request='dataElements/PiOIhigL64u/shortName' --content-json --request PATCH --data "{\"shortName\": \"bjDvmb4bfuf\"}"</v>
      </c>
    </row>
    <row r="4847" spans="1:10" x14ac:dyDescent="0.2">
      <c r="A4847" t="s">
        <v>190</v>
      </c>
      <c r="B4847" t="s">
        <v>17247</v>
      </c>
      <c r="C4847" t="s">
        <v>17248</v>
      </c>
      <c r="D4847" s="3" t="b">
        <f>NOT(ISNA(VLOOKUP(A4847,des!B:B,1,FALSE)))</f>
        <v>1</v>
      </c>
      <c r="E4847" s="3" t="str">
        <f>IF(D4847,VLOOKUP(A4847,des!B:Q,11,FALSE),"")</f>
        <v>Age (10-50+, 5) and Sex</v>
      </c>
      <c r="F4847" s="3" t="b">
        <f t="shared" si="300"/>
        <v>1</v>
      </c>
      <c r="G4847" s="3" t="str">
        <f t="shared" si="301"/>
        <v>dhis_api --api-version=27 --api-request='dataElements/gRxDoyh5xeg/name' --content-json --request PATCH --data "{\"name\": \"Age (10-50+, 5) and Sex\"}"</v>
      </c>
      <c r="H4847" s="3" t="str">
        <f>IF(D4847,VLOOKUP(A4847,des!B:Q,12,FALSE),"")</f>
        <v>QfonQegy3JH</v>
      </c>
      <c r="I4847" s="3" t="b">
        <f t="shared" si="302"/>
        <v>1</v>
      </c>
      <c r="J4847" s="3" t="str">
        <f t="shared" si="303"/>
        <v>dhis_api --api-version=27 --api-request='dataElements/gRxDoyh5xeg/shortName' --content-json --request PATCH --data "{\"shortName\": \"QfonQegy3JH\"}"</v>
      </c>
    </row>
    <row r="4848" spans="1:10" x14ac:dyDescent="0.2">
      <c r="A4848" t="s">
        <v>1742</v>
      </c>
      <c r="B4848" t="s">
        <v>17249</v>
      </c>
      <c r="C4848" t="s">
        <v>17250</v>
      </c>
      <c r="D4848" s="3" t="b">
        <f>NOT(ISNA(VLOOKUP(A4848,des!B:B,1,FALSE)))</f>
        <v>1</v>
      </c>
      <c r="E4848" s="3" t="str">
        <f>IF(D4848,VLOOKUP(A4848,des!B:Q,11,FALSE),"")</f>
        <v>Age (&lt;15,15+)</v>
      </c>
      <c r="F4848" s="3" t="b">
        <f t="shared" si="300"/>
        <v>1</v>
      </c>
      <c r="G4848" s="3" t="str">
        <f t="shared" si="301"/>
        <v>dhis_api --api-version=27 --api-request='dataElements/N6U1BnTBZ5U/name' --content-json --request PATCH --data "{\"name\": \"Age (&lt;15,15+)\"}"</v>
      </c>
      <c r="H4848" s="3" t="str">
        <f>IF(D4848,VLOOKUP(A4848,des!B:Q,12,FALSE),"")</f>
        <v>SWqMGmYh3OO</v>
      </c>
      <c r="I4848" s="3" t="b">
        <f t="shared" si="302"/>
        <v>1</v>
      </c>
      <c r="J4848" s="3" t="str">
        <f t="shared" si="303"/>
        <v>dhis_api --api-version=27 --api-request='dataElements/N6U1BnTBZ5U/shortName' --content-json --request PATCH --data "{\"shortName\": \"SWqMGmYh3OO\"}"</v>
      </c>
    </row>
    <row r="4849" spans="1:10" x14ac:dyDescent="0.2">
      <c r="A4849" t="s">
        <v>1743</v>
      </c>
      <c r="B4849" t="s">
        <v>17251</v>
      </c>
      <c r="C4849" t="s">
        <v>17252</v>
      </c>
      <c r="D4849" s="3" t="b">
        <f>NOT(ISNA(VLOOKUP(A4849,des!B:B,1,FALSE)))</f>
        <v>1</v>
      </c>
      <c r="E4849" s="3" t="str">
        <f>IF(D4849,VLOOKUP(A4849,des!B:Q,11,FALSE),"")</f>
        <v>Age (&lt;15,15+)</v>
      </c>
      <c r="F4849" s="3" t="b">
        <f t="shared" si="300"/>
        <v>1</v>
      </c>
      <c r="G4849" s="3" t="str">
        <f t="shared" si="301"/>
        <v>dhis_api --api-version=27 --api-request='dataElements/nK77zJz4n9t/name' --content-json --request PATCH --data "{\"name\": \"Age (&lt;15,15+)\"}"</v>
      </c>
      <c r="H4849" s="3" t="str">
        <f>IF(D4849,VLOOKUP(A4849,des!B:Q,12,FALSE),"")</f>
        <v>SWqMGmYh3OO</v>
      </c>
      <c r="I4849" s="3" t="b">
        <f t="shared" si="302"/>
        <v>1</v>
      </c>
      <c r="J4849" s="3" t="str">
        <f t="shared" si="303"/>
        <v>dhis_api --api-version=27 --api-request='dataElements/nK77zJz4n9t/shortName' --content-json --request PATCH --data "{\"shortName\": \"SWqMGmYh3OO\"}"</v>
      </c>
    </row>
    <row r="4850" spans="1:10" x14ac:dyDescent="0.2">
      <c r="A4850" t="s">
        <v>189</v>
      </c>
      <c r="B4850" t="s">
        <v>17253</v>
      </c>
      <c r="C4850" t="s">
        <v>17254</v>
      </c>
      <c r="D4850" s="3" t="b">
        <f>NOT(ISNA(VLOOKUP(A4850,des!B:B,1,FALSE)))</f>
        <v>1</v>
      </c>
      <c r="E4850" s="3" t="str">
        <f>IF(D4850,VLOOKUP(A4850,des!B:Q,11,FALSE),"")</f>
        <v>Age (&lt;1-9, 2)</v>
      </c>
      <c r="F4850" s="3" t="b">
        <f t="shared" si="300"/>
        <v>1</v>
      </c>
      <c r="G4850" s="3" t="str">
        <f t="shared" si="301"/>
        <v>dhis_api --api-version=27 --api-request='dataElements/UnifxYRsRMu/name' --content-json --request PATCH --data "{\"name\": \"Age (&lt;1-9, 2)\"}"</v>
      </c>
      <c r="H4850" s="3" t="str">
        <f>IF(D4850,VLOOKUP(A4850,des!B:Q,12,FALSE),"")</f>
        <v>Iou3aFo3Qwx</v>
      </c>
      <c r="I4850" s="3" t="b">
        <f t="shared" si="302"/>
        <v>1</v>
      </c>
      <c r="J4850" s="3" t="str">
        <f t="shared" si="303"/>
        <v>dhis_api --api-version=27 --api-request='dataElements/UnifxYRsRMu/shortName' --content-json --request PATCH --data "{\"shortName\": \"Iou3aFo3Qwx\"}"</v>
      </c>
    </row>
    <row r="4851" spans="1:10" x14ac:dyDescent="0.2">
      <c r="A4851" t="s">
        <v>1744</v>
      </c>
      <c r="B4851" t="s">
        <v>17255</v>
      </c>
      <c r="C4851" t="s">
        <v>17256</v>
      </c>
      <c r="D4851" s="3" t="b">
        <f>NOT(ISNA(VLOOKUP(A4851,des!B:B,1,FALSE)))</f>
        <v>1</v>
      </c>
      <c r="E4851" s="3" t="str">
        <f>IF(D4851,VLOOKUP(A4851,des!B:Q,11,FALSE),"")</f>
        <v>Age (0-20+, 6)</v>
      </c>
      <c r="F4851" s="3" t="b">
        <f t="shared" si="300"/>
        <v>1</v>
      </c>
      <c r="G4851" s="3" t="str">
        <f t="shared" si="301"/>
        <v>dhis_api --api-version=27 --api-request='dataElements/xB1ovxJcv8g/name' --content-json --request PATCH --data "{\"name\": \"Age (0-20+, 6)\"}"</v>
      </c>
      <c r="H4851" s="3" t="str">
        <f>IF(D4851,VLOOKUP(A4851,des!B:Q,12,FALSE),"")</f>
        <v>BPo3dJNuwjX</v>
      </c>
      <c r="I4851" s="3" t="b">
        <f t="shared" si="302"/>
        <v>1</v>
      </c>
      <c r="J4851" s="3" t="str">
        <f t="shared" si="303"/>
        <v>dhis_api --api-version=27 --api-request='dataElements/xB1ovxJcv8g/shortName' --content-json --request PATCH --data "{\"shortName\": \"BPo3dJNuwjX\"}"</v>
      </c>
    </row>
    <row r="4852" spans="1:10" x14ac:dyDescent="0.2">
      <c r="A4852" t="s">
        <v>1745</v>
      </c>
      <c r="B4852" t="s">
        <v>17257</v>
      </c>
      <c r="C4852" t="s">
        <v>17258</v>
      </c>
      <c r="D4852" s="3" t="b">
        <f>NOT(ISNA(VLOOKUP(A4852,des!B:B,1,FALSE)))</f>
        <v>1</v>
      </c>
      <c r="E4852" s="3" t="str">
        <f>IF(D4852,VLOOKUP(A4852,des!B:Q,11,FALSE),"")</f>
        <v>Age (0-20+, 6)</v>
      </c>
      <c r="F4852" s="3" t="b">
        <f t="shared" si="300"/>
        <v>1</v>
      </c>
      <c r="G4852" s="3" t="str">
        <f t="shared" si="301"/>
        <v>dhis_api --api-version=27 --api-request='dataElements/Pc1yGNlGXKC/name' --content-json --request PATCH --data "{\"name\": \"Age (0-20+, 6)\"}"</v>
      </c>
      <c r="H4852" s="3" t="str">
        <f>IF(D4852,VLOOKUP(A4852,des!B:Q,12,FALSE),"")</f>
        <v>BPo3dJNuwjX</v>
      </c>
      <c r="I4852" s="3" t="b">
        <f t="shared" si="302"/>
        <v>1</v>
      </c>
      <c r="J4852" s="3" t="str">
        <f t="shared" si="303"/>
        <v>dhis_api --api-version=27 --api-request='dataElements/Pc1yGNlGXKC/shortName' --content-json --request PATCH --data "{\"shortName\": \"BPo3dJNuwjX\"}"</v>
      </c>
    </row>
    <row r="4853" spans="1:10" x14ac:dyDescent="0.2">
      <c r="A4853" t="s">
        <v>1746</v>
      </c>
      <c r="B4853" t="s">
        <v>17259</v>
      </c>
      <c r="C4853" t="s">
        <v>17260</v>
      </c>
      <c r="D4853" s="3" t="b">
        <f>NOT(ISNA(VLOOKUP(A4853,des!B:B,1,FALSE)))</f>
        <v>1</v>
      </c>
      <c r="E4853" s="3" t="str">
        <f>IF(D4853,VLOOKUP(A4853,des!B:Q,11,FALSE),"")</f>
        <v>Age (&lt;15,15+) and Sex</v>
      </c>
      <c r="F4853" s="3" t="b">
        <f t="shared" si="300"/>
        <v>1</v>
      </c>
      <c r="G4853" s="3" t="str">
        <f t="shared" si="301"/>
        <v>dhis_api --api-version=27 --api-request='dataElements/I5DgueoMGvv/name' --content-json --request PATCH --data "{\"name\": \"Age (&lt;15,15+) and Sex\"}"</v>
      </c>
      <c r="H4853" s="3" t="str">
        <f>IF(D4853,VLOOKUP(A4853,des!B:Q,12,FALSE),"")</f>
        <v>k3grWTtJnvC</v>
      </c>
      <c r="I4853" s="3" t="b">
        <f t="shared" si="302"/>
        <v>1</v>
      </c>
      <c r="J4853" s="3" t="str">
        <f t="shared" si="303"/>
        <v>dhis_api --api-version=27 --api-request='dataElements/I5DgueoMGvv/shortName' --content-json --request PATCH --data "{\"shortName\": \"k3grWTtJnvC\"}"</v>
      </c>
    </row>
    <row r="4854" spans="1:10" x14ac:dyDescent="0.2">
      <c r="A4854" t="s">
        <v>192</v>
      </c>
      <c r="B4854" t="s">
        <v>17261</v>
      </c>
      <c r="C4854" t="s">
        <v>17262</v>
      </c>
      <c r="D4854" s="3" t="b">
        <f>NOT(ISNA(VLOOKUP(A4854,des!B:B,1,FALSE)))</f>
        <v>1</v>
      </c>
      <c r="E4854" s="3" t="str">
        <f>IF(D4854,VLOOKUP(A4854,des!B:Q,11,FALSE),"")</f>
        <v>Age (&lt;15,15+) and Sex</v>
      </c>
      <c r="F4854" s="3" t="b">
        <f t="shared" si="300"/>
        <v>1</v>
      </c>
      <c r="G4854" s="3" t="str">
        <f t="shared" si="301"/>
        <v>dhis_api --api-version=27 --api-request='dataElements/yxVg5gWFcvC/name' --content-json --request PATCH --data "{\"name\": \"Age (&lt;15,15+) and Sex\"}"</v>
      </c>
      <c r="H4854" s="3" t="str">
        <f>IF(D4854,VLOOKUP(A4854,des!B:Q,12,FALSE),"")</f>
        <v>k3grWTtJnvC</v>
      </c>
      <c r="I4854" s="3" t="b">
        <f t="shared" si="302"/>
        <v>1</v>
      </c>
      <c r="J4854" s="3" t="str">
        <f t="shared" si="303"/>
        <v>dhis_api --api-version=27 --api-request='dataElements/yxVg5gWFcvC/shortName' --content-json --request PATCH --data "{\"shortName\": \"k3grWTtJnvC\"}"</v>
      </c>
    </row>
    <row r="4855" spans="1:10" x14ac:dyDescent="0.2">
      <c r="A4855" t="s">
        <v>1747</v>
      </c>
      <c r="B4855" t="s">
        <v>17263</v>
      </c>
      <c r="C4855" t="s">
        <v>17264</v>
      </c>
      <c r="D4855" s="3" t="b">
        <f>NOT(ISNA(VLOOKUP(A4855,des!B:B,1,FALSE)))</f>
        <v>1</v>
      </c>
      <c r="E4855" s="3" t="str">
        <f>IF(D4855,VLOOKUP(A4855,des!B:Q,11,FALSE),"")</f>
        <v>Art Initiation after TB Treatment</v>
      </c>
      <c r="F4855" s="3" t="b">
        <f t="shared" si="300"/>
        <v>1</v>
      </c>
      <c r="G4855" s="3" t="str">
        <f t="shared" si="301"/>
        <v>dhis_api --api-version=27 --api-request='dataElements/ZlbcqI4ldGm/name' --content-json --request PATCH --data "{\"name\": \"Art Initiation after TB Treatment\"}"</v>
      </c>
      <c r="H4855" s="3" t="str">
        <f>IF(D4855,VLOOKUP(A4855,des!B:Q,12,FALSE),"")</f>
        <v>Cur6FG3Sdvr</v>
      </c>
      <c r="I4855" s="3" t="b">
        <f t="shared" si="302"/>
        <v>1</v>
      </c>
      <c r="J4855" s="3" t="str">
        <f t="shared" si="303"/>
        <v>dhis_api --api-version=27 --api-request='dataElements/ZlbcqI4ldGm/shortName' --content-json --request PATCH --data "{\"shortName\": \"Cur6FG3Sdvr\"}"</v>
      </c>
    </row>
    <row r="4856" spans="1:10" x14ac:dyDescent="0.2">
      <c r="A4856" t="s">
        <v>1748</v>
      </c>
      <c r="B4856" t="s">
        <v>17265</v>
      </c>
      <c r="C4856" t="s">
        <v>17266</v>
      </c>
      <c r="D4856" s="3" t="b">
        <f>NOT(ISNA(VLOOKUP(A4856,des!B:B,1,FALSE)))</f>
        <v>1</v>
      </c>
      <c r="E4856" s="3" t="str">
        <f>IF(D4856,VLOOKUP(A4856,des!B:Q,11,FALSE),"")</f>
        <v>Art Initiation after TB Treatment</v>
      </c>
      <c r="F4856" s="3" t="b">
        <f t="shared" si="300"/>
        <v>1</v>
      </c>
      <c r="G4856" s="3" t="str">
        <f t="shared" si="301"/>
        <v>dhis_api --api-version=27 --api-request='dataElements/v0tMrISy5VX/name' --content-json --request PATCH --data "{\"name\": \"Art Initiation after TB Treatment\"}"</v>
      </c>
      <c r="H4856" s="3" t="str">
        <f>IF(D4856,VLOOKUP(A4856,des!B:Q,12,FALSE),"")</f>
        <v>Cur6FG3Sdvr</v>
      </c>
      <c r="I4856" s="3" t="b">
        <f t="shared" si="302"/>
        <v>1</v>
      </c>
      <c r="J4856" s="3" t="str">
        <f t="shared" si="303"/>
        <v>dhis_api --api-version=27 --api-request='dataElements/v0tMrISy5VX/shortName' --content-json --request PATCH --data "{\"shortName\": \"Cur6FG3Sdvr\"}"</v>
      </c>
    </row>
    <row r="4857" spans="1:10" x14ac:dyDescent="0.2">
      <c r="A4857" t="s">
        <v>1749</v>
      </c>
      <c r="B4857" t="s">
        <v>17267</v>
      </c>
      <c r="C4857" t="s">
        <v>17268</v>
      </c>
      <c r="D4857" s="3" t="b">
        <f>NOT(ISNA(VLOOKUP(A4857,des!B:B,1,FALSE)))</f>
        <v>1</v>
      </c>
      <c r="E4857" s="3" t="str">
        <f>IF(D4857,VLOOKUP(A4857,des!B:Q,11,FALSE),"")</f>
        <v>Known or New</v>
      </c>
      <c r="F4857" s="3" t="b">
        <f t="shared" si="300"/>
        <v>1</v>
      </c>
      <c r="G4857" s="3" t="str">
        <f t="shared" si="301"/>
        <v>dhis_api --api-version=27 --api-request='dataElements/uViTsWzTQUz/name' --content-json --request PATCH --data "{\"name\": \"Known or New\"}"</v>
      </c>
      <c r="H4857" s="3" t="str">
        <f>IF(D4857,VLOOKUP(A4857,des!B:Q,12,FALSE),"")</f>
        <v>D05MLgyUIzs</v>
      </c>
      <c r="I4857" s="3" t="b">
        <f t="shared" si="302"/>
        <v>1</v>
      </c>
      <c r="J4857" s="3" t="str">
        <f t="shared" si="303"/>
        <v>dhis_api --api-version=27 --api-request='dataElements/uViTsWzTQUz/shortName' --content-json --request PATCH --data "{\"shortName\": \"D05MLgyUIzs\"}"</v>
      </c>
    </row>
    <row r="4858" spans="1:10" x14ac:dyDescent="0.2">
      <c r="A4858" t="s">
        <v>1750</v>
      </c>
      <c r="B4858" t="s">
        <v>17269</v>
      </c>
      <c r="C4858" t="s">
        <v>17270</v>
      </c>
      <c r="D4858" s="3" t="b">
        <f>NOT(ISNA(VLOOKUP(A4858,des!B:B,1,FALSE)))</f>
        <v>1</v>
      </c>
      <c r="E4858" s="3" t="str">
        <f>IF(D4858,VLOOKUP(A4858,des!B:Q,11,FALSE),"")</f>
        <v>Known or New</v>
      </c>
      <c r="F4858" s="3" t="b">
        <f t="shared" si="300"/>
        <v>1</v>
      </c>
      <c r="G4858" s="3" t="str">
        <f t="shared" si="301"/>
        <v>dhis_api --api-version=27 --api-request='dataElements/zhzAWTgJiZR/name' --content-json --request PATCH --data "{\"name\": \"Known or New\"}"</v>
      </c>
      <c r="H4858" s="3" t="str">
        <f>IF(D4858,VLOOKUP(A4858,des!B:Q,12,FALSE),"")</f>
        <v>D05MLgyUIzs</v>
      </c>
      <c r="I4858" s="3" t="b">
        <f t="shared" si="302"/>
        <v>1</v>
      </c>
      <c r="J4858" s="3" t="str">
        <f t="shared" si="303"/>
        <v>dhis_api --api-version=27 --api-request='dataElements/zhzAWTgJiZR/shortName' --content-json --request PATCH --data "{\"shortName\": \"D05MLgyUIzs\"}"</v>
      </c>
    </row>
    <row r="4859" spans="1:10" x14ac:dyDescent="0.2">
      <c r="A4859" t="s">
        <v>1751</v>
      </c>
      <c r="B4859" t="s">
        <v>17271</v>
      </c>
      <c r="C4859" t="s">
        <v>17272</v>
      </c>
      <c r="D4859" s="3" t="b">
        <f>NOT(ISNA(VLOOKUP(A4859,des!B:B,1,FALSE)))</f>
        <v>1</v>
      </c>
      <c r="E4859" s="3" t="str">
        <f>IF(D4859,VLOOKUP(A4859,des!B:Q,11,FALSE),"")</f>
        <v>default</v>
      </c>
      <c r="F4859" s="3" t="b">
        <f t="shared" si="300"/>
        <v>1</v>
      </c>
      <c r="G4859" s="3" t="str">
        <f t="shared" si="301"/>
        <v>dhis_api --api-version=27 --api-request='dataElements/G7fse5VeFkA/name' --content-json --request PATCH --data "{\"name\": \"default\"}"</v>
      </c>
      <c r="H4859" s="3" t="str">
        <f>IF(D4859,VLOOKUP(A4859,des!B:Q,12,FALSE),"")</f>
        <v>bjDvmb4bfuf</v>
      </c>
      <c r="I4859" s="3" t="b">
        <f t="shared" si="302"/>
        <v>1</v>
      </c>
      <c r="J4859" s="3" t="str">
        <f t="shared" si="303"/>
        <v>dhis_api --api-version=27 --api-request='dataElements/G7fse5VeFkA/shortName' --content-json --request PATCH --data "{\"shortName\": \"bjDvmb4bfuf\"}"</v>
      </c>
    </row>
    <row r="4860" spans="1:10" x14ac:dyDescent="0.2">
      <c r="A4860" t="s">
        <v>302</v>
      </c>
      <c r="B4860" t="s">
        <v>17273</v>
      </c>
      <c r="C4860" t="s">
        <v>17274</v>
      </c>
      <c r="D4860" s="3" t="b">
        <f>NOT(ISNA(VLOOKUP(A4860,des!B:B,1,FALSE)))</f>
        <v>1</v>
      </c>
      <c r="E4860" s="3" t="str">
        <f>IF(D4860,VLOOKUP(A4860,des!B:Q,11,FALSE),"")</f>
        <v>default</v>
      </c>
      <c r="F4860" s="3" t="b">
        <f t="shared" si="300"/>
        <v>1</v>
      </c>
      <c r="G4860" s="3" t="str">
        <f t="shared" si="301"/>
        <v>dhis_api --api-version=27 --api-request='dataElements/NPf6yerWbum/name' --content-json --request PATCH --data "{\"name\": \"default\"}"</v>
      </c>
      <c r="H4860" s="3" t="str">
        <f>IF(D4860,VLOOKUP(A4860,des!B:Q,12,FALSE),"")</f>
        <v>bjDvmb4bfuf</v>
      </c>
      <c r="I4860" s="3" t="b">
        <f t="shared" si="302"/>
        <v>1</v>
      </c>
      <c r="J4860" s="3" t="str">
        <f t="shared" si="303"/>
        <v>dhis_api --api-version=27 --api-request='dataElements/NPf6yerWbum/shortName' --content-json --request PATCH --data "{\"shortName\": \"bjDvmb4bfuf\"}"</v>
      </c>
    </row>
    <row r="4861" spans="1:10" x14ac:dyDescent="0.2">
      <c r="A4861" t="s">
        <v>186</v>
      </c>
      <c r="B4861" t="s">
        <v>17275</v>
      </c>
      <c r="C4861" t="s">
        <v>17276</v>
      </c>
      <c r="D4861" s="3" t="b">
        <f>NOT(ISNA(VLOOKUP(A4861,des!B:B,1,FALSE)))</f>
        <v>1</v>
      </c>
      <c r="E4861" s="3" t="str">
        <f>IF(D4861,VLOOKUP(A4861,des!B:Q,11,FALSE),"")</f>
        <v>New Existing ART and HIV Status (Positive)</v>
      </c>
      <c r="F4861" s="3" t="b">
        <f t="shared" si="300"/>
        <v>1</v>
      </c>
      <c r="G4861" s="3" t="str">
        <f t="shared" si="301"/>
        <v>dhis_api --api-version=27 --api-request='dataElements/ocBmpbqlNsi/name' --content-json --request PATCH --data "{\"name\": \"New Existing ART and HIV Status (Positive)\"}"</v>
      </c>
      <c r="H4861" s="3" t="str">
        <f>IF(D4861,VLOOKUP(A4861,des!B:Q,12,FALSE),"")</f>
        <v>achT0n9QCYk</v>
      </c>
      <c r="I4861" s="3" t="b">
        <f t="shared" si="302"/>
        <v>1</v>
      </c>
      <c r="J4861" s="3" t="str">
        <f t="shared" si="303"/>
        <v>dhis_api --api-version=27 --api-request='dataElements/ocBmpbqlNsi/shortName' --content-json --request PATCH --data "{\"shortName\": \"achT0n9QCYk\"}"</v>
      </c>
    </row>
    <row r="4862" spans="1:10" x14ac:dyDescent="0.2">
      <c r="A4862" t="s">
        <v>1752</v>
      </c>
      <c r="B4862" t="s">
        <v>17277</v>
      </c>
      <c r="C4862" t="s">
        <v>17278</v>
      </c>
      <c r="D4862" s="3" t="b">
        <f>NOT(ISNA(VLOOKUP(A4862,des!B:B,1,FALSE)))</f>
        <v>1</v>
      </c>
      <c r="E4862" s="3" t="str">
        <f>IF(D4862,VLOOKUP(A4862,des!B:Q,11,FALSE),"")</f>
        <v>Sex</v>
      </c>
      <c r="F4862" s="3" t="b">
        <f t="shared" si="300"/>
        <v>1</v>
      </c>
      <c r="G4862" s="3" t="str">
        <f t="shared" si="301"/>
        <v>dhis_api --api-version=27 --api-request='dataElements/mPQEfDbZXsm/name' --content-json --request PATCH --data "{\"name\": \"Sex\"}"</v>
      </c>
      <c r="H4862" s="3" t="str">
        <f>IF(D4862,VLOOKUP(A4862,des!B:Q,12,FALSE),"")</f>
        <v>R1rzmp9ROky</v>
      </c>
      <c r="I4862" s="3" t="b">
        <f t="shared" si="302"/>
        <v>1</v>
      </c>
      <c r="J4862" s="3" t="str">
        <f t="shared" si="303"/>
        <v>dhis_api --api-version=27 --api-request='dataElements/mPQEfDbZXsm/shortName' --content-json --request PATCH --data "{\"shortName\": \"R1rzmp9ROky\"}"</v>
      </c>
    </row>
    <row r="4863" spans="1:10" x14ac:dyDescent="0.2">
      <c r="A4863" t="s">
        <v>1753</v>
      </c>
      <c r="B4863" t="s">
        <v>17279</v>
      </c>
      <c r="C4863" t="s">
        <v>17280</v>
      </c>
      <c r="D4863" s="3" t="b">
        <f>NOT(ISNA(VLOOKUP(A4863,des!B:B,1,FALSE)))</f>
        <v>1</v>
      </c>
      <c r="E4863" s="3" t="str">
        <f>IF(D4863,VLOOKUP(A4863,des!B:Q,11,FALSE),"")</f>
        <v>Sex</v>
      </c>
      <c r="F4863" s="3" t="b">
        <f t="shared" si="300"/>
        <v>1</v>
      </c>
      <c r="G4863" s="3" t="str">
        <f t="shared" si="301"/>
        <v>dhis_api --api-version=27 --api-request='dataElements/Ubpn4RbVVzM/name' --content-json --request PATCH --data "{\"name\": \"Sex\"}"</v>
      </c>
      <c r="H4863" s="3" t="str">
        <f>IF(D4863,VLOOKUP(A4863,des!B:Q,12,FALSE),"")</f>
        <v>R1rzmp9ROky</v>
      </c>
      <c r="I4863" s="3" t="b">
        <f t="shared" si="302"/>
        <v>1</v>
      </c>
      <c r="J4863" s="3" t="str">
        <f t="shared" si="303"/>
        <v>dhis_api --api-version=27 --api-request='dataElements/Ubpn4RbVVzM/shortName' --content-json --request PATCH --data "{\"shortName\": \"R1rzmp9ROky\"}"</v>
      </c>
    </row>
    <row r="4864" spans="1:10" x14ac:dyDescent="0.2">
      <c r="A4864" t="s">
        <v>1754</v>
      </c>
      <c r="B4864" t="s">
        <v>17281</v>
      </c>
      <c r="C4864" t="s">
        <v>17282</v>
      </c>
      <c r="D4864" s="3" t="b">
        <f>NOT(ISNA(VLOOKUP(A4864,des!B:B,1,FALSE)))</f>
        <v>1</v>
      </c>
      <c r="E4864" s="3" t="str">
        <f>IF(D4864,VLOOKUP(A4864,des!B:Q,11,FALSE),"")</f>
        <v>default</v>
      </c>
      <c r="F4864" s="3" t="b">
        <f t="shared" si="300"/>
        <v>1</v>
      </c>
      <c r="G4864" s="3" t="str">
        <f t="shared" si="301"/>
        <v>dhis_api --api-version=27 --api-request='dataElements/Gw52p9tcEGu/name' --content-json --request PATCH --data "{\"name\": \"default\"}"</v>
      </c>
      <c r="H4864" s="3" t="str">
        <f>IF(D4864,VLOOKUP(A4864,des!B:Q,12,FALSE),"")</f>
        <v>bjDvmb4bfuf</v>
      </c>
      <c r="I4864" s="3" t="b">
        <f t="shared" si="302"/>
        <v>1</v>
      </c>
      <c r="J4864" s="3" t="str">
        <f t="shared" si="303"/>
        <v>dhis_api --api-version=27 --api-request='dataElements/Gw52p9tcEGu/shortName' --content-json --request PATCH --data "{\"shortName\": \"bjDvmb4bfuf\"}"</v>
      </c>
    </row>
    <row r="4865" spans="1:10" x14ac:dyDescent="0.2">
      <c r="A4865" t="s">
        <v>194</v>
      </c>
      <c r="B4865" t="s">
        <v>17283</v>
      </c>
      <c r="C4865" t="s">
        <v>17284</v>
      </c>
      <c r="D4865" s="3" t="b">
        <f>NOT(ISNA(VLOOKUP(A4865,des!B:B,1,FALSE)))</f>
        <v>1</v>
      </c>
      <c r="E4865" s="3" t="str">
        <f>IF(D4865,VLOOKUP(A4865,des!B:Q,11,FALSE),"")</f>
        <v>default</v>
      </c>
      <c r="F4865" s="3" t="b">
        <f t="shared" si="300"/>
        <v>1</v>
      </c>
      <c r="G4865" s="3" t="str">
        <f t="shared" si="301"/>
        <v>dhis_api --api-version=27 --api-request='dataElements/Ubk5exxLgGf/name' --content-json --request PATCH --data "{\"name\": \"default\"}"</v>
      </c>
      <c r="H4865" s="3" t="str">
        <f>IF(D4865,VLOOKUP(A4865,des!B:Q,12,FALSE),"")</f>
        <v>bjDvmb4bfuf</v>
      </c>
      <c r="I4865" s="3" t="b">
        <f t="shared" si="302"/>
        <v>1</v>
      </c>
      <c r="J4865" s="3" t="str">
        <f t="shared" si="303"/>
        <v>dhis_api --api-version=27 --api-request='dataElements/Ubk5exxLgGf/shortName' --content-json --request PATCH --data "{\"shortName\": \"bjDvmb4bfuf\"}"</v>
      </c>
    </row>
    <row r="4866" spans="1:10" x14ac:dyDescent="0.2">
      <c r="A4866" t="s">
        <v>17285</v>
      </c>
      <c r="B4866" t="s">
        <v>17286</v>
      </c>
      <c r="C4866" t="s">
        <v>17287</v>
      </c>
      <c r="D4866" s="3" t="b">
        <f>NOT(ISNA(VLOOKUP(A4866,des!B:B,1,FALSE)))</f>
        <v>0</v>
      </c>
      <c r="E4866" s="3" t="str">
        <f>IF(D4866,VLOOKUP(A4866,des!B:Q,11,FALSE),"")</f>
        <v/>
      </c>
      <c r="F4866" s="3" t="b">
        <f t="shared" si="300"/>
        <v>0</v>
      </c>
      <c r="G4866" s="3" t="str">
        <f t="shared" si="301"/>
        <v/>
      </c>
      <c r="H4866" s="3" t="str">
        <f>IF(D4866,VLOOKUP(A4866,des!B:Q,12,FALSE),"")</f>
        <v/>
      </c>
      <c r="I4866" s="3" t="b">
        <f t="shared" si="302"/>
        <v>0</v>
      </c>
      <c r="J4866" s="3" t="str">
        <f t="shared" si="303"/>
        <v/>
      </c>
    </row>
    <row r="4867" spans="1:10" x14ac:dyDescent="0.2">
      <c r="A4867" t="s">
        <v>17288</v>
      </c>
      <c r="B4867" t="s">
        <v>17289</v>
      </c>
      <c r="C4867" t="s">
        <v>17290</v>
      </c>
      <c r="D4867" s="3" t="b">
        <f>NOT(ISNA(VLOOKUP(A4867,des!B:B,1,FALSE)))</f>
        <v>0</v>
      </c>
      <c r="E4867" s="3" t="str">
        <f>IF(D4867,VLOOKUP(A4867,des!B:Q,11,FALSE),"")</f>
        <v/>
      </c>
      <c r="F4867" s="3" t="b">
        <f t="shared" si="300"/>
        <v>0</v>
      </c>
      <c r="G4867" s="3" t="str">
        <f t="shared" si="301"/>
        <v/>
      </c>
      <c r="H4867" s="3" t="str">
        <f>IF(D4867,VLOOKUP(A4867,des!B:Q,12,FALSE),"")</f>
        <v/>
      </c>
      <c r="I4867" s="3" t="b">
        <f t="shared" si="302"/>
        <v>0</v>
      </c>
      <c r="J4867" s="3" t="str">
        <f t="shared" si="303"/>
        <v/>
      </c>
    </row>
    <row r="4868" spans="1:10" x14ac:dyDescent="0.2">
      <c r="A4868" t="s">
        <v>17291</v>
      </c>
      <c r="B4868" t="s">
        <v>17292</v>
      </c>
      <c r="C4868" t="s">
        <v>17293</v>
      </c>
      <c r="D4868" s="3" t="b">
        <f>NOT(ISNA(VLOOKUP(A4868,des!B:B,1,FALSE)))</f>
        <v>0</v>
      </c>
      <c r="E4868" s="3" t="str">
        <f>IF(D4868,VLOOKUP(A4868,des!B:Q,11,FALSE),"")</f>
        <v/>
      </c>
      <c r="F4868" s="3" t="b">
        <f t="shared" si="300"/>
        <v>0</v>
      </c>
      <c r="G4868" s="3" t="str">
        <f t="shared" si="301"/>
        <v/>
      </c>
      <c r="H4868" s="3" t="str">
        <f>IF(D4868,VLOOKUP(A4868,des!B:Q,12,FALSE),"")</f>
        <v/>
      </c>
      <c r="I4868" s="3" t="b">
        <f t="shared" si="302"/>
        <v>0</v>
      </c>
      <c r="J4868" s="3" t="str">
        <f t="shared" si="303"/>
        <v/>
      </c>
    </row>
    <row r="4869" spans="1:10" x14ac:dyDescent="0.2">
      <c r="A4869" t="s">
        <v>17294</v>
      </c>
      <c r="B4869" t="s">
        <v>17295</v>
      </c>
      <c r="C4869" t="s">
        <v>17296</v>
      </c>
      <c r="D4869" s="3" t="b">
        <f>NOT(ISNA(VLOOKUP(A4869,des!B:B,1,FALSE)))</f>
        <v>0</v>
      </c>
      <c r="E4869" s="3" t="str">
        <f>IF(D4869,VLOOKUP(A4869,des!B:Q,11,FALSE),"")</f>
        <v/>
      </c>
      <c r="F4869" s="3" t="b">
        <f t="shared" ref="F4869:F4932" si="304">IF(D4869,IF(E4869&lt;&gt;B4869,TRUE,FALSE),FALSE)</f>
        <v>0</v>
      </c>
      <c r="G4869" s="3" t="str">
        <f t="shared" si="301"/>
        <v/>
      </c>
      <c r="H4869" s="3" t="str">
        <f>IF(D4869,VLOOKUP(A4869,des!B:Q,12,FALSE),"")</f>
        <v/>
      </c>
      <c r="I4869" s="3" t="b">
        <f t="shared" si="302"/>
        <v>0</v>
      </c>
      <c r="J4869" s="3" t="str">
        <f t="shared" si="303"/>
        <v/>
      </c>
    </row>
    <row r="4870" spans="1:10" x14ac:dyDescent="0.2">
      <c r="A4870" t="s">
        <v>1755</v>
      </c>
      <c r="B4870" t="s">
        <v>17297</v>
      </c>
      <c r="C4870" t="s">
        <v>17298</v>
      </c>
      <c r="D4870" s="3" t="b">
        <f>NOT(ISNA(VLOOKUP(A4870,des!B:B,1,FALSE)))</f>
        <v>1</v>
      </c>
      <c r="E4870" s="3" t="str">
        <f>IF(D4870,VLOOKUP(A4870,des!B:Q,11,FALSE),"")</f>
        <v>Age (&lt;15,15+)</v>
      </c>
      <c r="F4870" s="3" t="b">
        <f t="shared" si="304"/>
        <v>1</v>
      </c>
      <c r="G4870" s="3" t="str">
        <f t="shared" ref="G4870:G4933" si="305">IF(F4870,CONCATENATE($A$1,A4870,$B$1,E4870,$C$1),"")</f>
        <v>dhis_api --api-version=27 --api-request='dataElements/byC4iGn1GEn/name' --content-json --request PATCH --data "{\"name\": \"Age (&lt;15,15+)\"}"</v>
      </c>
      <c r="H4870" s="3" t="str">
        <f>IF(D4870,VLOOKUP(A4870,des!B:Q,12,FALSE),"")</f>
        <v>SWqMGmYh3OO</v>
      </c>
      <c r="I4870" s="3" t="b">
        <f t="shared" ref="I4870:I4933" si="306">IF(D4870,IF(H4870&lt;&gt;C4870,TRUE,FALSE),FALSE)</f>
        <v>1</v>
      </c>
      <c r="J4870" s="3" t="str">
        <f t="shared" ref="J4870:J4933" si="307">IF(I4870,CONCATENATE($A$2,A4870,$B$2,H4870,$C$2),"")</f>
        <v>dhis_api --api-version=27 --api-request='dataElements/byC4iGn1GEn/shortName' --content-json --request PATCH --data "{\"shortName\": \"SWqMGmYh3OO\"}"</v>
      </c>
    </row>
    <row r="4871" spans="1:10" x14ac:dyDescent="0.2">
      <c r="A4871" t="s">
        <v>1756</v>
      </c>
      <c r="B4871" t="s">
        <v>17299</v>
      </c>
      <c r="C4871" t="s">
        <v>17300</v>
      </c>
      <c r="D4871" s="3" t="b">
        <f>NOT(ISNA(VLOOKUP(A4871,des!B:B,1,FALSE)))</f>
        <v>1</v>
      </c>
      <c r="E4871" s="3" t="str">
        <f>IF(D4871,VLOOKUP(A4871,des!B:Q,11,FALSE),"")</f>
        <v>Age (&lt;15,15+)</v>
      </c>
      <c r="F4871" s="3" t="b">
        <f t="shared" si="304"/>
        <v>1</v>
      </c>
      <c r="G4871" s="3" t="str">
        <f t="shared" si="305"/>
        <v>dhis_api --api-version=27 --api-request='dataElements/Z43568fbxGa/name' --content-json --request PATCH --data "{\"name\": \"Age (&lt;15,15+)\"}"</v>
      </c>
      <c r="H4871" s="3" t="str">
        <f>IF(D4871,VLOOKUP(A4871,des!B:Q,12,FALSE),"")</f>
        <v>SWqMGmYh3OO</v>
      </c>
      <c r="I4871" s="3" t="b">
        <f t="shared" si="306"/>
        <v>1</v>
      </c>
      <c r="J4871" s="3" t="str">
        <f t="shared" si="307"/>
        <v>dhis_api --api-version=27 --api-request='dataElements/Z43568fbxGa/shortName' --content-json --request PATCH --data "{\"shortName\": \"SWqMGmYh3OO\"}"</v>
      </c>
    </row>
    <row r="4872" spans="1:10" x14ac:dyDescent="0.2">
      <c r="A4872" t="s">
        <v>1757</v>
      </c>
      <c r="B4872" t="s">
        <v>17301</v>
      </c>
      <c r="C4872" t="s">
        <v>17302</v>
      </c>
      <c r="D4872" s="3" t="b">
        <f>NOT(ISNA(VLOOKUP(A4872,des!B:B,1,FALSE)))</f>
        <v>1</v>
      </c>
      <c r="E4872" s="3" t="str">
        <f>IF(D4872,VLOOKUP(A4872,des!B:Q,11,FALSE),"")</f>
        <v>Age (0-20+, 6)</v>
      </c>
      <c r="F4872" s="3" t="b">
        <f t="shared" si="304"/>
        <v>1</v>
      </c>
      <c r="G4872" s="3" t="str">
        <f t="shared" si="305"/>
        <v>dhis_api --api-version=27 --api-request='dataElements/oq1nr0t4Vkh/name' --content-json --request PATCH --data "{\"name\": \"Age (0-20+, 6)\"}"</v>
      </c>
      <c r="H4872" s="3" t="str">
        <f>IF(D4872,VLOOKUP(A4872,des!B:Q,12,FALSE),"")</f>
        <v>BPo3dJNuwjX</v>
      </c>
      <c r="I4872" s="3" t="b">
        <f t="shared" si="306"/>
        <v>1</v>
      </c>
      <c r="J4872" s="3" t="str">
        <f t="shared" si="307"/>
        <v>dhis_api --api-version=27 --api-request='dataElements/oq1nr0t4Vkh/shortName' --content-json --request PATCH --data "{\"shortName\": \"BPo3dJNuwjX\"}"</v>
      </c>
    </row>
    <row r="4873" spans="1:10" x14ac:dyDescent="0.2">
      <c r="A4873" t="s">
        <v>1758</v>
      </c>
      <c r="B4873" t="s">
        <v>17303</v>
      </c>
      <c r="C4873" t="s">
        <v>17304</v>
      </c>
      <c r="D4873" s="3" t="b">
        <f>NOT(ISNA(VLOOKUP(A4873,des!B:B,1,FALSE)))</f>
        <v>1</v>
      </c>
      <c r="E4873" s="3" t="str">
        <f>IF(D4873,VLOOKUP(A4873,des!B:Q,11,FALSE),"")</f>
        <v>Age (0-20+, 6)</v>
      </c>
      <c r="F4873" s="3" t="b">
        <f t="shared" si="304"/>
        <v>1</v>
      </c>
      <c r="G4873" s="3" t="str">
        <f t="shared" si="305"/>
        <v>dhis_api --api-version=27 --api-request='dataElements/Hrlreq2f0T4/name' --content-json --request PATCH --data "{\"name\": \"Age (0-20+, 6)\"}"</v>
      </c>
      <c r="H4873" s="3" t="str">
        <f>IF(D4873,VLOOKUP(A4873,des!B:Q,12,FALSE),"")</f>
        <v>BPo3dJNuwjX</v>
      </c>
      <c r="I4873" s="3" t="b">
        <f t="shared" si="306"/>
        <v>1</v>
      </c>
      <c r="J4873" s="3" t="str">
        <f t="shared" si="307"/>
        <v>dhis_api --api-version=27 --api-request='dataElements/Hrlreq2f0T4/shortName' --content-json --request PATCH --data "{\"shortName\": \"BPo3dJNuwjX\"}"</v>
      </c>
    </row>
    <row r="4874" spans="1:10" x14ac:dyDescent="0.2">
      <c r="A4874" t="s">
        <v>1759</v>
      </c>
      <c r="B4874" t="s">
        <v>17305</v>
      </c>
      <c r="C4874" t="s">
        <v>17306</v>
      </c>
      <c r="D4874" s="3" t="b">
        <f>NOT(ISNA(VLOOKUP(A4874,des!B:B,1,FALSE)))</f>
        <v>1</v>
      </c>
      <c r="E4874" s="3" t="str">
        <f>IF(D4874,VLOOKUP(A4874,des!B:Q,11,FALSE),"")</f>
        <v>default</v>
      </c>
      <c r="F4874" s="3" t="b">
        <f t="shared" si="304"/>
        <v>1</v>
      </c>
      <c r="G4874" s="3" t="str">
        <f t="shared" si="305"/>
        <v>dhis_api --api-version=27 --api-request='dataElements/EDIp7ftSxhY/name' --content-json --request PATCH --data "{\"name\": \"default\"}"</v>
      </c>
      <c r="H4874" s="3" t="str">
        <f>IF(D4874,VLOOKUP(A4874,des!B:Q,12,FALSE),"")</f>
        <v>bjDvmb4bfuf</v>
      </c>
      <c r="I4874" s="3" t="b">
        <f t="shared" si="306"/>
        <v>1</v>
      </c>
      <c r="J4874" s="3" t="str">
        <f t="shared" si="307"/>
        <v>dhis_api --api-version=27 --api-request='dataElements/EDIp7ftSxhY/shortName' --content-json --request PATCH --data "{\"shortName\": \"bjDvmb4bfuf\"}"</v>
      </c>
    </row>
    <row r="4875" spans="1:10" x14ac:dyDescent="0.2">
      <c r="A4875" t="s">
        <v>1760</v>
      </c>
      <c r="B4875" t="s">
        <v>17307</v>
      </c>
      <c r="C4875" t="s">
        <v>17308</v>
      </c>
      <c r="D4875" s="3" t="b">
        <f>NOT(ISNA(VLOOKUP(A4875,des!B:B,1,FALSE)))</f>
        <v>1</v>
      </c>
      <c r="E4875" s="3" t="str">
        <f>IF(D4875,VLOOKUP(A4875,des!B:Q,11,FALSE),"")</f>
        <v>default</v>
      </c>
      <c r="F4875" s="3" t="b">
        <f t="shared" si="304"/>
        <v>1</v>
      </c>
      <c r="G4875" s="3" t="str">
        <f t="shared" si="305"/>
        <v>dhis_api --api-version=27 --api-request='dataElements/iLj3FMszb4P/name' --content-json --request PATCH --data "{\"name\": \"default\"}"</v>
      </c>
      <c r="H4875" s="3" t="str">
        <f>IF(D4875,VLOOKUP(A4875,des!B:Q,12,FALSE),"")</f>
        <v>bjDvmb4bfuf</v>
      </c>
      <c r="I4875" s="3" t="b">
        <f t="shared" si="306"/>
        <v>1</v>
      </c>
      <c r="J4875" s="3" t="str">
        <f t="shared" si="307"/>
        <v>dhis_api --api-version=27 --api-request='dataElements/iLj3FMszb4P/shortName' --content-json --request PATCH --data "{\"shortName\": \"bjDvmb4bfuf\"}"</v>
      </c>
    </row>
    <row r="4876" spans="1:10" x14ac:dyDescent="0.2">
      <c r="A4876" t="s">
        <v>1761</v>
      </c>
      <c r="B4876" t="s">
        <v>17309</v>
      </c>
      <c r="C4876" t="s">
        <v>17310</v>
      </c>
      <c r="D4876" s="3" t="b">
        <f>NOT(ISNA(VLOOKUP(A4876,des!B:B,1,FALSE)))</f>
        <v>1</v>
      </c>
      <c r="E4876" s="3" t="str">
        <f>IF(D4876,VLOOKUP(A4876,des!B:Q,11,FALSE),"")</f>
        <v>default</v>
      </c>
      <c r="F4876" s="3" t="b">
        <f t="shared" si="304"/>
        <v>1</v>
      </c>
      <c r="G4876" s="3" t="str">
        <f t="shared" si="305"/>
        <v>dhis_api --api-version=27 --api-request='dataElements/FqQyhy2GCCr/name' --content-json --request PATCH --data "{\"name\": \"default\"}"</v>
      </c>
      <c r="H4876" s="3" t="str">
        <f>IF(D4876,VLOOKUP(A4876,des!B:Q,12,FALSE),"")</f>
        <v>bjDvmb4bfuf</v>
      </c>
      <c r="I4876" s="3" t="b">
        <f t="shared" si="306"/>
        <v>1</v>
      </c>
      <c r="J4876" s="3" t="str">
        <f t="shared" si="307"/>
        <v>dhis_api --api-version=27 --api-request='dataElements/FqQyhy2GCCr/shortName' --content-json --request PATCH --data "{\"shortName\": \"bjDvmb4bfuf\"}"</v>
      </c>
    </row>
    <row r="4877" spans="1:10" x14ac:dyDescent="0.2">
      <c r="A4877" t="s">
        <v>1762</v>
      </c>
      <c r="B4877" t="s">
        <v>17311</v>
      </c>
      <c r="C4877" t="s">
        <v>17312</v>
      </c>
      <c r="D4877" s="3" t="b">
        <f>NOT(ISNA(VLOOKUP(A4877,des!B:B,1,FALSE)))</f>
        <v>1</v>
      </c>
      <c r="E4877" s="3" t="str">
        <f>IF(D4877,VLOOKUP(A4877,des!B:Q,11,FALSE),"")</f>
        <v>Sex</v>
      </c>
      <c r="F4877" s="3" t="b">
        <f t="shared" si="304"/>
        <v>1</v>
      </c>
      <c r="G4877" s="3" t="str">
        <f t="shared" si="305"/>
        <v>dhis_api --api-version=27 --api-request='dataElements/sgRTnlayH2D/name' --content-json --request PATCH --data "{\"name\": \"Sex\"}"</v>
      </c>
      <c r="H4877" s="3" t="str">
        <f>IF(D4877,VLOOKUP(A4877,des!B:Q,12,FALSE),"")</f>
        <v>R1rzmp9ROky</v>
      </c>
      <c r="I4877" s="3" t="b">
        <f t="shared" si="306"/>
        <v>1</v>
      </c>
      <c r="J4877" s="3" t="str">
        <f t="shared" si="307"/>
        <v>dhis_api --api-version=27 --api-request='dataElements/sgRTnlayH2D/shortName' --content-json --request PATCH --data "{\"shortName\": \"R1rzmp9ROky\"}"</v>
      </c>
    </row>
    <row r="4878" spans="1:10" x14ac:dyDescent="0.2">
      <c r="A4878" t="s">
        <v>1763</v>
      </c>
      <c r="B4878" t="s">
        <v>17313</v>
      </c>
      <c r="C4878" t="s">
        <v>17314</v>
      </c>
      <c r="D4878" s="3" t="b">
        <f>NOT(ISNA(VLOOKUP(A4878,des!B:B,1,FALSE)))</f>
        <v>1</v>
      </c>
      <c r="E4878" s="3" t="str">
        <f>IF(D4878,VLOOKUP(A4878,des!B:Q,11,FALSE),"")</f>
        <v>Sex</v>
      </c>
      <c r="F4878" s="3" t="b">
        <f t="shared" si="304"/>
        <v>1</v>
      </c>
      <c r="G4878" s="3" t="str">
        <f t="shared" si="305"/>
        <v>dhis_api --api-version=27 --api-request='dataElements/b8mgVdNdXha/name' --content-json --request PATCH --data "{\"name\": \"Sex\"}"</v>
      </c>
      <c r="H4878" s="3" t="str">
        <f>IF(D4878,VLOOKUP(A4878,des!B:Q,12,FALSE),"")</f>
        <v>R1rzmp9ROky</v>
      </c>
      <c r="I4878" s="3" t="b">
        <f t="shared" si="306"/>
        <v>1</v>
      </c>
      <c r="J4878" s="3" t="str">
        <f t="shared" si="307"/>
        <v>dhis_api --api-version=27 --api-request='dataElements/b8mgVdNdXha/shortName' --content-json --request PATCH --data "{\"shortName\": \"R1rzmp9ROky\"}"</v>
      </c>
    </row>
    <row r="4879" spans="1:10" x14ac:dyDescent="0.2">
      <c r="A4879" t="s">
        <v>1764</v>
      </c>
      <c r="B4879" t="s">
        <v>17315</v>
      </c>
      <c r="C4879" t="s">
        <v>17316</v>
      </c>
      <c r="D4879" s="3" t="b">
        <f>NOT(ISNA(VLOOKUP(A4879,des!B:B,1,FALSE)))</f>
        <v>1</v>
      </c>
      <c r="E4879" s="3" t="str">
        <f>IF(D4879,VLOOKUP(A4879,des!B:Q,11,FALSE),"")</f>
        <v>default</v>
      </c>
      <c r="F4879" s="3" t="b">
        <f t="shared" si="304"/>
        <v>1</v>
      </c>
      <c r="G4879" s="3" t="str">
        <f t="shared" si="305"/>
        <v>dhis_api --api-version=27 --api-request='dataElements/lj0pYRlkcx2/name' --content-json --request PATCH --data "{\"name\": \"default\"}"</v>
      </c>
      <c r="H4879" s="3" t="str">
        <f>IF(D4879,VLOOKUP(A4879,des!B:Q,12,FALSE),"")</f>
        <v>bjDvmb4bfuf</v>
      </c>
      <c r="I4879" s="3" t="b">
        <f t="shared" si="306"/>
        <v>1</v>
      </c>
      <c r="J4879" s="3" t="str">
        <f t="shared" si="307"/>
        <v>dhis_api --api-version=27 --api-request='dataElements/lj0pYRlkcx2/shortName' --content-json --request PATCH --data "{\"shortName\": \"bjDvmb4bfuf\"}"</v>
      </c>
    </row>
    <row r="4880" spans="1:10" x14ac:dyDescent="0.2">
      <c r="A4880" t="s">
        <v>1765</v>
      </c>
      <c r="B4880" t="s">
        <v>17317</v>
      </c>
      <c r="C4880" t="s">
        <v>17318</v>
      </c>
      <c r="D4880" s="3" t="b">
        <f>NOT(ISNA(VLOOKUP(A4880,des!B:B,1,FALSE)))</f>
        <v>1</v>
      </c>
      <c r="E4880" s="3" t="str">
        <f>IF(D4880,VLOOKUP(A4880,des!B:Q,11,FALSE),"")</f>
        <v>Age (&lt;15,15+)</v>
      </c>
      <c r="F4880" s="3" t="b">
        <f t="shared" si="304"/>
        <v>1</v>
      </c>
      <c r="G4880" s="3" t="str">
        <f t="shared" si="305"/>
        <v>dhis_api --api-version=27 --api-request='dataElements/hj0CEKICl7E/name' --content-json --request PATCH --data "{\"name\": \"Age (&lt;15,15+)\"}"</v>
      </c>
      <c r="H4880" s="3" t="str">
        <f>IF(D4880,VLOOKUP(A4880,des!B:Q,12,FALSE),"")</f>
        <v>SWqMGmYh3OO</v>
      </c>
      <c r="I4880" s="3" t="b">
        <f t="shared" si="306"/>
        <v>1</v>
      </c>
      <c r="J4880" s="3" t="str">
        <f t="shared" si="307"/>
        <v>dhis_api --api-version=27 --api-request='dataElements/hj0CEKICl7E/shortName' --content-json --request PATCH --data "{\"shortName\": \"SWqMGmYh3OO\"}"</v>
      </c>
    </row>
    <row r="4881" spans="1:10" x14ac:dyDescent="0.2">
      <c r="A4881" t="s">
        <v>1766</v>
      </c>
      <c r="B4881" t="s">
        <v>17319</v>
      </c>
      <c r="C4881" t="s">
        <v>17320</v>
      </c>
      <c r="D4881" s="3" t="b">
        <f>NOT(ISNA(VLOOKUP(A4881,des!B:B,1,FALSE)))</f>
        <v>1</v>
      </c>
      <c r="E4881" s="3" t="str">
        <f>IF(D4881,VLOOKUP(A4881,des!B:Q,11,FALSE),"")</f>
        <v>Age (&lt;15,15+)</v>
      </c>
      <c r="F4881" s="3" t="b">
        <f t="shared" si="304"/>
        <v>1</v>
      </c>
      <c r="G4881" s="3" t="str">
        <f t="shared" si="305"/>
        <v>dhis_api --api-version=27 --api-request='dataElements/eCPp4qo2TLc/name' --content-json --request PATCH --data "{\"name\": \"Age (&lt;15,15+)\"}"</v>
      </c>
      <c r="H4881" s="3" t="str">
        <f>IF(D4881,VLOOKUP(A4881,des!B:Q,12,FALSE),"")</f>
        <v>SWqMGmYh3OO</v>
      </c>
      <c r="I4881" s="3" t="b">
        <f t="shared" si="306"/>
        <v>1</v>
      </c>
      <c r="J4881" s="3" t="str">
        <f t="shared" si="307"/>
        <v>dhis_api --api-version=27 --api-request='dataElements/eCPp4qo2TLc/shortName' --content-json --request PATCH --data "{\"shortName\": \"SWqMGmYh3OO\"}"</v>
      </c>
    </row>
    <row r="4882" spans="1:10" x14ac:dyDescent="0.2">
      <c r="A4882" t="s">
        <v>1767</v>
      </c>
      <c r="B4882" t="s">
        <v>17321</v>
      </c>
      <c r="C4882" t="s">
        <v>17322</v>
      </c>
      <c r="D4882" s="3" t="b">
        <f>NOT(ISNA(VLOOKUP(A4882,des!B:B,1,FALSE)))</f>
        <v>1</v>
      </c>
      <c r="E4882" s="3" t="str">
        <f>IF(D4882,VLOOKUP(A4882,des!B:Q,11,FALSE),"")</f>
        <v>Age (0-20+, 6)</v>
      </c>
      <c r="F4882" s="3" t="b">
        <f t="shared" si="304"/>
        <v>1</v>
      </c>
      <c r="G4882" s="3" t="str">
        <f t="shared" si="305"/>
        <v>dhis_api --api-version=27 --api-request='dataElements/QJNwrnwmyd8/name' --content-json --request PATCH --data "{\"name\": \"Age (0-20+, 6)\"}"</v>
      </c>
      <c r="H4882" s="3" t="str">
        <f>IF(D4882,VLOOKUP(A4882,des!B:Q,12,FALSE),"")</f>
        <v>BPo3dJNuwjX</v>
      </c>
      <c r="I4882" s="3" t="b">
        <f t="shared" si="306"/>
        <v>1</v>
      </c>
      <c r="J4882" s="3" t="str">
        <f t="shared" si="307"/>
        <v>dhis_api --api-version=27 --api-request='dataElements/QJNwrnwmyd8/shortName' --content-json --request PATCH --data "{\"shortName\": \"BPo3dJNuwjX\"}"</v>
      </c>
    </row>
    <row r="4883" spans="1:10" x14ac:dyDescent="0.2">
      <c r="A4883" t="s">
        <v>1768</v>
      </c>
      <c r="B4883" t="s">
        <v>17323</v>
      </c>
      <c r="C4883" t="s">
        <v>17324</v>
      </c>
      <c r="D4883" s="3" t="b">
        <f>NOT(ISNA(VLOOKUP(A4883,des!B:B,1,FALSE)))</f>
        <v>1</v>
      </c>
      <c r="E4883" s="3" t="str">
        <f>IF(D4883,VLOOKUP(A4883,des!B:Q,11,FALSE),"")</f>
        <v>Age (0-20+, 6)</v>
      </c>
      <c r="F4883" s="3" t="b">
        <f t="shared" si="304"/>
        <v>1</v>
      </c>
      <c r="G4883" s="3" t="str">
        <f t="shared" si="305"/>
        <v>dhis_api --api-version=27 --api-request='dataElements/pPHNNNnJtfH/name' --content-json --request PATCH --data "{\"name\": \"Age (0-20+, 6)\"}"</v>
      </c>
      <c r="H4883" s="3" t="str">
        <f>IF(D4883,VLOOKUP(A4883,des!B:Q,12,FALSE),"")</f>
        <v>BPo3dJNuwjX</v>
      </c>
      <c r="I4883" s="3" t="b">
        <f t="shared" si="306"/>
        <v>1</v>
      </c>
      <c r="J4883" s="3" t="str">
        <f t="shared" si="307"/>
        <v>dhis_api --api-version=27 --api-request='dataElements/pPHNNNnJtfH/shortName' --content-json --request PATCH --data "{\"shortName\": \"BPo3dJNuwjX\"}"</v>
      </c>
    </row>
    <row r="4884" spans="1:10" x14ac:dyDescent="0.2">
      <c r="A4884" t="s">
        <v>1769</v>
      </c>
      <c r="B4884" t="s">
        <v>17325</v>
      </c>
      <c r="C4884" t="s">
        <v>17326</v>
      </c>
      <c r="D4884" s="3" t="b">
        <f>NOT(ISNA(VLOOKUP(A4884,des!B:B,1,FALSE)))</f>
        <v>1</v>
      </c>
      <c r="E4884" s="3" t="str">
        <f>IF(D4884,VLOOKUP(A4884,des!B:Q,11,FALSE),"")</f>
        <v>default</v>
      </c>
      <c r="F4884" s="3" t="b">
        <f t="shared" si="304"/>
        <v>1</v>
      </c>
      <c r="G4884" s="3" t="str">
        <f t="shared" si="305"/>
        <v>dhis_api --api-version=27 --api-request='dataElements/K9J5bH93Al9/name' --content-json --request PATCH --data "{\"name\": \"default\"}"</v>
      </c>
      <c r="H4884" s="3" t="str">
        <f>IF(D4884,VLOOKUP(A4884,des!B:Q,12,FALSE),"")</f>
        <v>bjDvmb4bfuf</v>
      </c>
      <c r="I4884" s="3" t="b">
        <f t="shared" si="306"/>
        <v>1</v>
      </c>
      <c r="J4884" s="3" t="str">
        <f t="shared" si="307"/>
        <v>dhis_api --api-version=27 --api-request='dataElements/K9J5bH93Al9/shortName' --content-json --request PATCH --data "{\"shortName\": \"bjDvmb4bfuf\"}"</v>
      </c>
    </row>
    <row r="4885" spans="1:10" x14ac:dyDescent="0.2">
      <c r="A4885" t="s">
        <v>1770</v>
      </c>
      <c r="B4885" t="s">
        <v>17327</v>
      </c>
      <c r="C4885" t="s">
        <v>17328</v>
      </c>
      <c r="D4885" s="3" t="b">
        <f>NOT(ISNA(VLOOKUP(A4885,des!B:B,1,FALSE)))</f>
        <v>1</v>
      </c>
      <c r="E4885" s="3" t="str">
        <f>IF(D4885,VLOOKUP(A4885,des!B:Q,11,FALSE),"")</f>
        <v>default</v>
      </c>
      <c r="F4885" s="3" t="b">
        <f t="shared" si="304"/>
        <v>1</v>
      </c>
      <c r="G4885" s="3" t="str">
        <f t="shared" si="305"/>
        <v>dhis_api --api-version=27 --api-request='dataElements/IuR29LA9rFK/name' --content-json --request PATCH --data "{\"name\": \"default\"}"</v>
      </c>
      <c r="H4885" s="3" t="str">
        <f>IF(D4885,VLOOKUP(A4885,des!B:Q,12,FALSE),"")</f>
        <v>bjDvmb4bfuf</v>
      </c>
      <c r="I4885" s="3" t="b">
        <f t="shared" si="306"/>
        <v>1</v>
      </c>
      <c r="J4885" s="3" t="str">
        <f t="shared" si="307"/>
        <v>dhis_api --api-version=27 --api-request='dataElements/IuR29LA9rFK/shortName' --content-json --request PATCH --data "{\"shortName\": \"bjDvmb4bfuf\"}"</v>
      </c>
    </row>
    <row r="4886" spans="1:10" x14ac:dyDescent="0.2">
      <c r="A4886" t="s">
        <v>1771</v>
      </c>
      <c r="B4886" t="s">
        <v>17329</v>
      </c>
      <c r="C4886" t="s">
        <v>17330</v>
      </c>
      <c r="D4886" s="3" t="b">
        <f>NOT(ISNA(VLOOKUP(A4886,des!B:B,1,FALSE)))</f>
        <v>1</v>
      </c>
      <c r="E4886" s="3" t="str">
        <f>IF(D4886,VLOOKUP(A4886,des!B:Q,11,FALSE),"")</f>
        <v>default</v>
      </c>
      <c r="F4886" s="3" t="b">
        <f t="shared" si="304"/>
        <v>1</v>
      </c>
      <c r="G4886" s="3" t="str">
        <f t="shared" si="305"/>
        <v>dhis_api --api-version=27 --api-request='dataElements/dzNM5v6Ve6g/name' --content-json --request PATCH --data "{\"name\": \"default\"}"</v>
      </c>
      <c r="H4886" s="3" t="str">
        <f>IF(D4886,VLOOKUP(A4886,des!B:Q,12,FALSE),"")</f>
        <v>bjDvmb4bfuf</v>
      </c>
      <c r="I4886" s="3" t="b">
        <f t="shared" si="306"/>
        <v>1</v>
      </c>
      <c r="J4886" s="3" t="str">
        <f t="shared" si="307"/>
        <v>dhis_api --api-version=27 --api-request='dataElements/dzNM5v6Ve6g/shortName' --content-json --request PATCH --data "{\"shortName\": \"bjDvmb4bfuf\"}"</v>
      </c>
    </row>
    <row r="4887" spans="1:10" x14ac:dyDescent="0.2">
      <c r="A4887" t="s">
        <v>1772</v>
      </c>
      <c r="B4887" t="s">
        <v>17331</v>
      </c>
      <c r="C4887" t="s">
        <v>17332</v>
      </c>
      <c r="D4887" s="3" t="b">
        <f>NOT(ISNA(VLOOKUP(A4887,des!B:B,1,FALSE)))</f>
        <v>1</v>
      </c>
      <c r="E4887" s="3" t="str">
        <f>IF(D4887,VLOOKUP(A4887,des!B:Q,11,FALSE),"")</f>
        <v>Sex</v>
      </c>
      <c r="F4887" s="3" t="b">
        <f t="shared" si="304"/>
        <v>1</v>
      </c>
      <c r="G4887" s="3" t="str">
        <f t="shared" si="305"/>
        <v>dhis_api --api-version=27 --api-request='dataElements/Hg9hedTwUkT/name' --content-json --request PATCH --data "{\"name\": \"Sex\"}"</v>
      </c>
      <c r="H4887" s="3" t="str">
        <f>IF(D4887,VLOOKUP(A4887,des!B:Q,12,FALSE),"")</f>
        <v>R1rzmp9ROky</v>
      </c>
      <c r="I4887" s="3" t="b">
        <f t="shared" si="306"/>
        <v>1</v>
      </c>
      <c r="J4887" s="3" t="str">
        <f t="shared" si="307"/>
        <v>dhis_api --api-version=27 --api-request='dataElements/Hg9hedTwUkT/shortName' --content-json --request PATCH --data "{\"shortName\": \"R1rzmp9ROky\"}"</v>
      </c>
    </row>
    <row r="4888" spans="1:10" x14ac:dyDescent="0.2">
      <c r="A4888" t="s">
        <v>1773</v>
      </c>
      <c r="B4888" t="s">
        <v>17333</v>
      </c>
      <c r="C4888" t="s">
        <v>17334</v>
      </c>
      <c r="D4888" s="3" t="b">
        <f>NOT(ISNA(VLOOKUP(A4888,des!B:B,1,FALSE)))</f>
        <v>1</v>
      </c>
      <c r="E4888" s="3" t="str">
        <f>IF(D4888,VLOOKUP(A4888,des!B:Q,11,FALSE),"")</f>
        <v>Sex</v>
      </c>
      <c r="F4888" s="3" t="b">
        <f t="shared" si="304"/>
        <v>1</v>
      </c>
      <c r="G4888" s="3" t="str">
        <f t="shared" si="305"/>
        <v>dhis_api --api-version=27 --api-request='dataElements/S83gFTZvOmk/name' --content-json --request PATCH --data "{\"name\": \"Sex\"}"</v>
      </c>
      <c r="H4888" s="3" t="str">
        <f>IF(D4888,VLOOKUP(A4888,des!B:Q,12,FALSE),"")</f>
        <v>R1rzmp9ROky</v>
      </c>
      <c r="I4888" s="3" t="b">
        <f t="shared" si="306"/>
        <v>1</v>
      </c>
      <c r="J4888" s="3" t="str">
        <f t="shared" si="307"/>
        <v>dhis_api --api-version=27 --api-request='dataElements/S83gFTZvOmk/shortName' --content-json --request PATCH --data "{\"shortName\": \"R1rzmp9ROky\"}"</v>
      </c>
    </row>
    <row r="4889" spans="1:10" x14ac:dyDescent="0.2">
      <c r="A4889" t="s">
        <v>1774</v>
      </c>
      <c r="B4889" t="s">
        <v>17335</v>
      </c>
      <c r="C4889" t="s">
        <v>17336</v>
      </c>
      <c r="D4889" s="3" t="b">
        <f>NOT(ISNA(VLOOKUP(A4889,des!B:B,1,FALSE)))</f>
        <v>1</v>
      </c>
      <c r="E4889" s="3" t="str">
        <f>IF(D4889,VLOOKUP(A4889,des!B:Q,11,FALSE),"")</f>
        <v>default</v>
      </c>
      <c r="F4889" s="3" t="b">
        <f t="shared" si="304"/>
        <v>1</v>
      </c>
      <c r="G4889" s="3" t="str">
        <f t="shared" si="305"/>
        <v>dhis_api --api-version=27 --api-request='dataElements/asDctw7cqRt/name' --content-json --request PATCH --data "{\"name\": \"default\"}"</v>
      </c>
      <c r="H4889" s="3" t="str">
        <f>IF(D4889,VLOOKUP(A4889,des!B:Q,12,FALSE),"")</f>
        <v>bjDvmb4bfuf</v>
      </c>
      <c r="I4889" s="3" t="b">
        <f t="shared" si="306"/>
        <v>1</v>
      </c>
      <c r="J4889" s="3" t="str">
        <f t="shared" si="307"/>
        <v>dhis_api --api-version=27 --api-request='dataElements/asDctw7cqRt/shortName' --content-json --request PATCH --data "{\"shortName\": \"bjDvmb4bfuf\"}"</v>
      </c>
    </row>
    <row r="4890" spans="1:10" x14ac:dyDescent="0.2">
      <c r="A4890" t="s">
        <v>17337</v>
      </c>
      <c r="B4890" t="s">
        <v>17338</v>
      </c>
      <c r="C4890" t="s">
        <v>17339</v>
      </c>
      <c r="D4890" s="3" t="b">
        <f>NOT(ISNA(VLOOKUP(A4890,des!B:B,1,FALSE)))</f>
        <v>0</v>
      </c>
      <c r="E4890" s="3" t="str">
        <f>IF(D4890,VLOOKUP(A4890,des!B:Q,11,FALSE),"")</f>
        <v/>
      </c>
      <c r="F4890" s="3" t="b">
        <f t="shared" si="304"/>
        <v>0</v>
      </c>
      <c r="G4890" s="3" t="str">
        <f t="shared" si="305"/>
        <v/>
      </c>
      <c r="H4890" s="3" t="str">
        <f>IF(D4890,VLOOKUP(A4890,des!B:Q,12,FALSE),"")</f>
        <v/>
      </c>
      <c r="I4890" s="3" t="b">
        <f t="shared" si="306"/>
        <v>0</v>
      </c>
      <c r="J4890" s="3" t="str">
        <f t="shared" si="307"/>
        <v/>
      </c>
    </row>
    <row r="4891" spans="1:10" x14ac:dyDescent="0.2">
      <c r="A4891" t="s">
        <v>17340</v>
      </c>
      <c r="B4891" t="s">
        <v>17341</v>
      </c>
      <c r="C4891" t="s">
        <v>17342</v>
      </c>
      <c r="D4891" s="3" t="b">
        <f>NOT(ISNA(VLOOKUP(A4891,des!B:B,1,FALSE)))</f>
        <v>0</v>
      </c>
      <c r="E4891" s="3" t="str">
        <f>IF(D4891,VLOOKUP(A4891,des!B:Q,11,FALSE),"")</f>
        <v/>
      </c>
      <c r="F4891" s="3" t="b">
        <f t="shared" si="304"/>
        <v>0</v>
      </c>
      <c r="G4891" s="3" t="str">
        <f t="shared" si="305"/>
        <v/>
      </c>
      <c r="H4891" s="3" t="str">
        <f>IF(D4891,VLOOKUP(A4891,des!B:Q,12,FALSE),"")</f>
        <v/>
      </c>
      <c r="I4891" s="3" t="b">
        <f t="shared" si="306"/>
        <v>0</v>
      </c>
      <c r="J4891" s="3" t="str">
        <f t="shared" si="307"/>
        <v/>
      </c>
    </row>
    <row r="4892" spans="1:10" x14ac:dyDescent="0.2">
      <c r="A4892" t="s">
        <v>1775</v>
      </c>
      <c r="B4892" t="s">
        <v>17343</v>
      </c>
      <c r="C4892" t="s">
        <v>17344</v>
      </c>
      <c r="D4892" s="3" t="b">
        <f>NOT(ISNA(VLOOKUP(A4892,des!B:B,1,FALSE)))</f>
        <v>1</v>
      </c>
      <c r="E4892" s="3" t="str">
        <f>IF(D4892,VLOOKUP(A4892,des!B:Q,11,FALSE),"")</f>
        <v>default</v>
      </c>
      <c r="F4892" s="3" t="b">
        <f t="shared" si="304"/>
        <v>1</v>
      </c>
      <c r="G4892" s="3" t="str">
        <f t="shared" si="305"/>
        <v>dhis_api --api-version=27 --api-request='dataElements/v1QQRfDizP8/name' --content-json --request PATCH --data "{\"name\": \"default\"}"</v>
      </c>
      <c r="H4892" s="3" t="str">
        <f>IF(D4892,VLOOKUP(A4892,des!B:Q,12,FALSE),"")</f>
        <v>bjDvmb4bfuf</v>
      </c>
      <c r="I4892" s="3" t="b">
        <f t="shared" si="306"/>
        <v>1</v>
      </c>
      <c r="J4892" s="3" t="str">
        <f t="shared" si="307"/>
        <v>dhis_api --api-version=27 --api-request='dataElements/v1QQRfDizP8/shortName' --content-json --request PATCH --data "{\"shortName\": \"bjDvmb4bfuf\"}"</v>
      </c>
    </row>
    <row r="4893" spans="1:10" x14ac:dyDescent="0.2">
      <c r="A4893" t="s">
        <v>1776</v>
      </c>
      <c r="B4893" t="s">
        <v>17345</v>
      </c>
      <c r="C4893" t="s">
        <v>17346</v>
      </c>
      <c r="D4893" s="3" t="b">
        <f>NOT(ISNA(VLOOKUP(A4893,des!B:B,1,FALSE)))</f>
        <v>1</v>
      </c>
      <c r="E4893" s="3" t="str">
        <f>IF(D4893,VLOOKUP(A4893,des!B:Q,11,FALSE),"")</f>
        <v>default</v>
      </c>
      <c r="F4893" s="3" t="b">
        <f t="shared" si="304"/>
        <v>1</v>
      </c>
      <c r="G4893" s="3" t="str">
        <f t="shared" si="305"/>
        <v>dhis_api --api-version=27 --api-request='dataElements/SpTakhHGO5E/name' --content-json --request PATCH --data "{\"name\": \"default\"}"</v>
      </c>
      <c r="H4893" s="3" t="str">
        <f>IF(D4893,VLOOKUP(A4893,des!B:Q,12,FALSE),"")</f>
        <v>bjDvmb4bfuf</v>
      </c>
      <c r="I4893" s="3" t="b">
        <f t="shared" si="306"/>
        <v>1</v>
      </c>
      <c r="J4893" s="3" t="str">
        <f t="shared" si="307"/>
        <v>dhis_api --api-version=27 --api-request='dataElements/SpTakhHGO5E/shortName' --content-json --request PATCH --data "{\"shortName\": \"bjDvmb4bfuf\"}"</v>
      </c>
    </row>
    <row r="4894" spans="1:10" x14ac:dyDescent="0.2">
      <c r="A4894" t="s">
        <v>17347</v>
      </c>
      <c r="B4894" t="s">
        <v>17348</v>
      </c>
      <c r="C4894" t="s">
        <v>17349</v>
      </c>
      <c r="D4894" s="3" t="b">
        <f>NOT(ISNA(VLOOKUP(A4894,des!B:B,1,FALSE)))</f>
        <v>0</v>
      </c>
      <c r="E4894" s="3" t="str">
        <f>IF(D4894,VLOOKUP(A4894,des!B:Q,11,FALSE),"")</f>
        <v/>
      </c>
      <c r="F4894" s="3" t="b">
        <f t="shared" si="304"/>
        <v>0</v>
      </c>
      <c r="G4894" s="3" t="str">
        <f t="shared" si="305"/>
        <v/>
      </c>
      <c r="H4894" s="3" t="str">
        <f>IF(D4894,VLOOKUP(A4894,des!B:Q,12,FALSE),"")</f>
        <v/>
      </c>
      <c r="I4894" s="3" t="b">
        <f t="shared" si="306"/>
        <v>0</v>
      </c>
      <c r="J4894" s="3" t="str">
        <f t="shared" si="307"/>
        <v/>
      </c>
    </row>
    <row r="4895" spans="1:10" x14ac:dyDescent="0.2">
      <c r="A4895" t="s">
        <v>17350</v>
      </c>
      <c r="B4895" t="s">
        <v>17351</v>
      </c>
      <c r="C4895" t="s">
        <v>17352</v>
      </c>
      <c r="D4895" s="3" t="b">
        <f>NOT(ISNA(VLOOKUP(A4895,des!B:B,1,FALSE)))</f>
        <v>0</v>
      </c>
      <c r="E4895" s="3" t="str">
        <f>IF(D4895,VLOOKUP(A4895,des!B:Q,11,FALSE),"")</f>
        <v/>
      </c>
      <c r="F4895" s="3" t="b">
        <f t="shared" si="304"/>
        <v>0</v>
      </c>
      <c r="G4895" s="3" t="str">
        <f t="shared" si="305"/>
        <v/>
      </c>
      <c r="H4895" s="3" t="str">
        <f>IF(D4895,VLOOKUP(A4895,des!B:Q,12,FALSE),"")</f>
        <v/>
      </c>
      <c r="I4895" s="3" t="b">
        <f t="shared" si="306"/>
        <v>0</v>
      </c>
      <c r="J4895" s="3" t="str">
        <f t="shared" si="307"/>
        <v/>
      </c>
    </row>
    <row r="4896" spans="1:10" x14ac:dyDescent="0.2">
      <c r="A4896" t="s">
        <v>17353</v>
      </c>
      <c r="B4896" t="s">
        <v>17354</v>
      </c>
      <c r="C4896" t="s">
        <v>17355</v>
      </c>
      <c r="D4896" s="3" t="b">
        <f>NOT(ISNA(VLOOKUP(A4896,des!B:B,1,FALSE)))</f>
        <v>0</v>
      </c>
      <c r="E4896" s="3" t="str">
        <f>IF(D4896,VLOOKUP(A4896,des!B:Q,11,FALSE),"")</f>
        <v/>
      </c>
      <c r="F4896" s="3" t="b">
        <f t="shared" si="304"/>
        <v>0</v>
      </c>
      <c r="G4896" s="3" t="str">
        <f t="shared" si="305"/>
        <v/>
      </c>
      <c r="H4896" s="3" t="str">
        <f>IF(D4896,VLOOKUP(A4896,des!B:Q,12,FALSE),"")</f>
        <v/>
      </c>
      <c r="I4896" s="3" t="b">
        <f t="shared" si="306"/>
        <v>0</v>
      </c>
      <c r="J4896" s="3" t="str">
        <f t="shared" si="307"/>
        <v/>
      </c>
    </row>
    <row r="4897" spans="1:10" x14ac:dyDescent="0.2">
      <c r="A4897" t="s">
        <v>1777</v>
      </c>
      <c r="B4897" t="s">
        <v>17356</v>
      </c>
      <c r="C4897" t="s">
        <v>17357</v>
      </c>
      <c r="D4897" s="3" t="b">
        <f>NOT(ISNA(VLOOKUP(A4897,des!B:B,1,FALSE)))</f>
        <v>1</v>
      </c>
      <c r="E4897" s="3" t="str">
        <f>IF(D4897,VLOOKUP(A4897,des!B:Q,11,FALSE),"")</f>
        <v>default</v>
      </c>
      <c r="F4897" s="3" t="b">
        <f t="shared" si="304"/>
        <v>1</v>
      </c>
      <c r="G4897" s="3" t="str">
        <f t="shared" si="305"/>
        <v>dhis_api --api-version=27 --api-request='dataElements/hdm5S2dpWPN/name' --content-json --request PATCH --data "{\"name\": \"default\"}"</v>
      </c>
      <c r="H4897" s="3" t="str">
        <f>IF(D4897,VLOOKUP(A4897,des!B:Q,12,FALSE),"")</f>
        <v>bjDvmb4bfuf</v>
      </c>
      <c r="I4897" s="3" t="b">
        <f t="shared" si="306"/>
        <v>1</v>
      </c>
      <c r="J4897" s="3" t="str">
        <f t="shared" si="307"/>
        <v>dhis_api --api-version=27 --api-request='dataElements/hdm5S2dpWPN/shortName' --content-json --request PATCH --data "{\"shortName\": \"bjDvmb4bfuf\"}"</v>
      </c>
    </row>
    <row r="4898" spans="1:10" x14ac:dyDescent="0.2">
      <c r="A4898" t="s">
        <v>1778</v>
      </c>
      <c r="B4898" t="s">
        <v>17358</v>
      </c>
      <c r="C4898" t="s">
        <v>17359</v>
      </c>
      <c r="D4898" s="3" t="b">
        <f>NOT(ISNA(VLOOKUP(A4898,des!B:B,1,FALSE)))</f>
        <v>1</v>
      </c>
      <c r="E4898" s="3" t="str">
        <f>IF(D4898,VLOOKUP(A4898,des!B:Q,11,FALSE),"")</f>
        <v>default</v>
      </c>
      <c r="F4898" s="3" t="b">
        <f t="shared" si="304"/>
        <v>1</v>
      </c>
      <c r="G4898" s="3" t="str">
        <f t="shared" si="305"/>
        <v>dhis_api --api-version=27 --api-request='dataElements/Z4RFGafiVKk/name' --content-json --request PATCH --data "{\"name\": \"default\"}"</v>
      </c>
      <c r="H4898" s="3" t="str">
        <f>IF(D4898,VLOOKUP(A4898,des!B:Q,12,FALSE),"")</f>
        <v>bjDvmb4bfuf</v>
      </c>
      <c r="I4898" s="3" t="b">
        <f t="shared" si="306"/>
        <v>1</v>
      </c>
      <c r="J4898" s="3" t="str">
        <f t="shared" si="307"/>
        <v>dhis_api --api-version=27 --api-request='dataElements/Z4RFGafiVKk/shortName' --content-json --request PATCH --data "{\"shortName\": \"bjDvmb4bfuf\"}"</v>
      </c>
    </row>
    <row r="4899" spans="1:10" x14ac:dyDescent="0.2">
      <c r="A4899" t="s">
        <v>1779</v>
      </c>
      <c r="B4899" t="s">
        <v>17360</v>
      </c>
      <c r="C4899" t="s">
        <v>17361</v>
      </c>
      <c r="D4899" s="3" t="b">
        <f>NOT(ISNA(VLOOKUP(A4899,des!B:B,1,FALSE)))</f>
        <v>1</v>
      </c>
      <c r="E4899" s="3" t="str">
        <f>IF(D4899,VLOOKUP(A4899,des!B:Q,11,FALSE),"")</f>
        <v>Age (0-20+, 6) and TB Outcome</v>
      </c>
      <c r="F4899" s="3" t="b">
        <f t="shared" si="304"/>
        <v>1</v>
      </c>
      <c r="G4899" s="3" t="str">
        <f t="shared" si="305"/>
        <v>dhis_api --api-version=27 --api-request='dataElements/RIaELUh3Zri/name' --content-json --request PATCH --data "{\"name\": \"Age (0-20+, 6) and TB Outcome\"}"</v>
      </c>
      <c r="H4899" s="3" t="str">
        <f>IF(D4899,VLOOKUP(A4899,des!B:Q,12,FALSE),"")</f>
        <v>Sed4BVPCYIQ</v>
      </c>
      <c r="I4899" s="3" t="b">
        <f t="shared" si="306"/>
        <v>1</v>
      </c>
      <c r="J4899" s="3" t="str">
        <f t="shared" si="307"/>
        <v>dhis_api --api-version=27 --api-request='dataElements/RIaELUh3Zri/shortName' --content-json --request PATCH --data "{\"shortName\": \"Sed4BVPCYIQ\"}"</v>
      </c>
    </row>
    <row r="4900" spans="1:10" x14ac:dyDescent="0.2">
      <c r="A4900" t="s">
        <v>1780</v>
      </c>
      <c r="B4900" t="s">
        <v>17362</v>
      </c>
      <c r="C4900" t="s">
        <v>17363</v>
      </c>
      <c r="D4900" s="3" t="b">
        <f>NOT(ISNA(VLOOKUP(A4900,des!B:B,1,FALSE)))</f>
        <v>1</v>
      </c>
      <c r="E4900" s="3" t="str">
        <f>IF(D4900,VLOOKUP(A4900,des!B:Q,11,FALSE),"")</f>
        <v>Age (0-20+, 6) and TB Outcome</v>
      </c>
      <c r="F4900" s="3" t="b">
        <f t="shared" si="304"/>
        <v>1</v>
      </c>
      <c r="G4900" s="3" t="str">
        <f t="shared" si="305"/>
        <v>dhis_api --api-version=27 --api-request='dataElements/TrH0PuHJGm9/name' --content-json --request PATCH --data "{\"name\": \"Age (0-20+, 6) and TB Outcome\"}"</v>
      </c>
      <c r="H4900" s="3" t="str">
        <f>IF(D4900,VLOOKUP(A4900,des!B:Q,12,FALSE),"")</f>
        <v>Sed4BVPCYIQ</v>
      </c>
      <c r="I4900" s="3" t="b">
        <f t="shared" si="306"/>
        <v>1</v>
      </c>
      <c r="J4900" s="3" t="str">
        <f t="shared" si="307"/>
        <v>dhis_api --api-version=27 --api-request='dataElements/TrH0PuHJGm9/shortName' --content-json --request PATCH --data "{\"shortName\": \"Sed4BVPCYIQ\"}"</v>
      </c>
    </row>
    <row r="4901" spans="1:10" x14ac:dyDescent="0.2">
      <c r="A4901" t="s">
        <v>17364</v>
      </c>
      <c r="B4901" t="s">
        <v>17365</v>
      </c>
      <c r="C4901" t="s">
        <v>17366</v>
      </c>
      <c r="D4901" s="3" t="b">
        <f>NOT(ISNA(VLOOKUP(A4901,des!B:B,1,FALSE)))</f>
        <v>0</v>
      </c>
      <c r="E4901" s="3" t="str">
        <f>IF(D4901,VLOOKUP(A4901,des!B:Q,11,FALSE),"")</f>
        <v/>
      </c>
      <c r="F4901" s="3" t="b">
        <f t="shared" si="304"/>
        <v>0</v>
      </c>
      <c r="G4901" s="3" t="str">
        <f t="shared" si="305"/>
        <v/>
      </c>
      <c r="H4901" s="3" t="str">
        <f>IF(D4901,VLOOKUP(A4901,des!B:Q,12,FALSE),"")</f>
        <v/>
      </c>
      <c r="I4901" s="3" t="b">
        <f t="shared" si="306"/>
        <v>0</v>
      </c>
      <c r="J4901" s="3" t="str">
        <f t="shared" si="307"/>
        <v/>
      </c>
    </row>
    <row r="4902" spans="1:10" x14ac:dyDescent="0.2">
      <c r="A4902" t="s">
        <v>17367</v>
      </c>
      <c r="B4902" t="s">
        <v>17368</v>
      </c>
      <c r="C4902" t="s">
        <v>17369</v>
      </c>
      <c r="D4902" s="3" t="b">
        <f>NOT(ISNA(VLOOKUP(A4902,des!B:B,1,FALSE)))</f>
        <v>0</v>
      </c>
      <c r="E4902" s="3" t="str">
        <f>IF(D4902,VLOOKUP(A4902,des!B:Q,11,FALSE),"")</f>
        <v/>
      </c>
      <c r="F4902" s="3" t="b">
        <f t="shared" si="304"/>
        <v>0</v>
      </c>
      <c r="G4902" s="3" t="str">
        <f t="shared" si="305"/>
        <v/>
      </c>
      <c r="H4902" s="3" t="str">
        <f>IF(D4902,VLOOKUP(A4902,des!B:Q,12,FALSE),"")</f>
        <v/>
      </c>
      <c r="I4902" s="3" t="b">
        <f t="shared" si="306"/>
        <v>0</v>
      </c>
      <c r="J4902" s="3" t="str">
        <f t="shared" si="307"/>
        <v/>
      </c>
    </row>
    <row r="4903" spans="1:10" x14ac:dyDescent="0.2">
      <c r="A4903" t="s">
        <v>1781</v>
      </c>
      <c r="B4903" t="s">
        <v>17370</v>
      </c>
      <c r="C4903" t="s">
        <v>17371</v>
      </c>
      <c r="D4903" s="3" t="b">
        <f>NOT(ISNA(VLOOKUP(A4903,des!B:B,1,FALSE)))</f>
        <v>1</v>
      </c>
      <c r="E4903" s="3" t="str">
        <f>IF(D4903,VLOOKUP(A4903,des!B:Q,11,FALSE),"")</f>
        <v>default</v>
      </c>
      <c r="F4903" s="3" t="b">
        <f t="shared" si="304"/>
        <v>1</v>
      </c>
      <c r="G4903" s="3" t="str">
        <f t="shared" si="305"/>
        <v>dhis_api --api-version=27 --api-request='dataElements/mWWW2puvQKo/name' --content-json --request PATCH --data "{\"name\": \"default\"}"</v>
      </c>
      <c r="H4903" s="3" t="str">
        <f>IF(D4903,VLOOKUP(A4903,des!B:Q,12,FALSE),"")</f>
        <v>bjDvmb4bfuf</v>
      </c>
      <c r="I4903" s="3" t="b">
        <f t="shared" si="306"/>
        <v>1</v>
      </c>
      <c r="J4903" s="3" t="str">
        <f t="shared" si="307"/>
        <v>dhis_api --api-version=27 --api-request='dataElements/mWWW2puvQKo/shortName' --content-json --request PATCH --data "{\"shortName\": \"bjDvmb4bfuf\"}"</v>
      </c>
    </row>
    <row r="4904" spans="1:10" x14ac:dyDescent="0.2">
      <c r="A4904" t="s">
        <v>1782</v>
      </c>
      <c r="B4904" t="s">
        <v>17372</v>
      </c>
      <c r="C4904" t="s">
        <v>17373</v>
      </c>
      <c r="D4904" s="3" t="b">
        <f>NOT(ISNA(VLOOKUP(A4904,des!B:B,1,FALSE)))</f>
        <v>1</v>
      </c>
      <c r="E4904" s="3" t="str">
        <f>IF(D4904,VLOOKUP(A4904,des!B:Q,11,FALSE),"")</f>
        <v>default</v>
      </c>
      <c r="F4904" s="3" t="b">
        <f t="shared" si="304"/>
        <v>1</v>
      </c>
      <c r="G4904" s="3" t="str">
        <f t="shared" si="305"/>
        <v>dhis_api --api-version=27 --api-request='dataElements/nvXhhTC9pas/name' --content-json --request PATCH --data "{\"name\": \"default\"}"</v>
      </c>
      <c r="H4904" s="3" t="str">
        <f>IF(D4904,VLOOKUP(A4904,des!B:Q,12,FALSE),"")</f>
        <v>bjDvmb4bfuf</v>
      </c>
      <c r="I4904" s="3" t="b">
        <f t="shared" si="306"/>
        <v>1</v>
      </c>
      <c r="J4904" s="3" t="str">
        <f t="shared" si="307"/>
        <v>dhis_api --api-version=27 --api-request='dataElements/nvXhhTC9pas/shortName' --content-json --request PATCH --data "{\"shortName\": \"bjDvmb4bfuf\"}"</v>
      </c>
    </row>
    <row r="4905" spans="1:10" x14ac:dyDescent="0.2">
      <c r="A4905" t="s">
        <v>1783</v>
      </c>
      <c r="B4905" t="s">
        <v>17374</v>
      </c>
      <c r="C4905" t="s">
        <v>17375</v>
      </c>
      <c r="D4905" s="3" t="b">
        <f>NOT(ISNA(VLOOKUP(A4905,des!B:B,1,FALSE)))</f>
        <v>1</v>
      </c>
      <c r="E4905" s="3" t="str">
        <f>IF(D4905,VLOOKUP(A4905,des!B:Q,11,FALSE),"")</f>
        <v>Sex and TB Outcome</v>
      </c>
      <c r="F4905" s="3" t="b">
        <f t="shared" si="304"/>
        <v>1</v>
      </c>
      <c r="G4905" s="3" t="str">
        <f t="shared" si="305"/>
        <v>dhis_api --api-version=27 --api-request='dataElements/m4CTijUbEKm/name' --content-json --request PATCH --data "{\"name\": \"Sex and TB Outcome\"}"</v>
      </c>
      <c r="H4905" s="3" t="str">
        <f>IF(D4905,VLOOKUP(A4905,des!B:Q,12,FALSE),"")</f>
        <v>dHwAz3TTxjl</v>
      </c>
      <c r="I4905" s="3" t="b">
        <f t="shared" si="306"/>
        <v>1</v>
      </c>
      <c r="J4905" s="3" t="str">
        <f t="shared" si="307"/>
        <v>dhis_api --api-version=27 --api-request='dataElements/m4CTijUbEKm/shortName' --content-json --request PATCH --data "{\"shortName\": \"dHwAz3TTxjl\"}"</v>
      </c>
    </row>
    <row r="4906" spans="1:10" x14ac:dyDescent="0.2">
      <c r="A4906" t="s">
        <v>1784</v>
      </c>
      <c r="B4906" t="s">
        <v>17376</v>
      </c>
      <c r="C4906" t="s">
        <v>17377</v>
      </c>
      <c r="D4906" s="3" t="b">
        <f>NOT(ISNA(VLOOKUP(A4906,des!B:B,1,FALSE)))</f>
        <v>1</v>
      </c>
      <c r="E4906" s="3" t="str">
        <f>IF(D4906,VLOOKUP(A4906,des!B:Q,11,FALSE),"")</f>
        <v>Sex and TB Outcome</v>
      </c>
      <c r="F4906" s="3" t="b">
        <f t="shared" si="304"/>
        <v>1</v>
      </c>
      <c r="G4906" s="3" t="str">
        <f t="shared" si="305"/>
        <v>dhis_api --api-version=27 --api-request='dataElements/oFA5sijE2cD/name' --content-json --request PATCH --data "{\"name\": \"Sex and TB Outcome\"}"</v>
      </c>
      <c r="H4906" s="3" t="str">
        <f>IF(D4906,VLOOKUP(A4906,des!B:Q,12,FALSE),"")</f>
        <v>dHwAz3TTxjl</v>
      </c>
      <c r="I4906" s="3" t="b">
        <f t="shared" si="306"/>
        <v>1</v>
      </c>
      <c r="J4906" s="3" t="str">
        <f t="shared" si="307"/>
        <v>dhis_api --api-version=27 --api-request='dataElements/oFA5sijE2cD/shortName' --content-json --request PATCH --data "{\"shortName\": \"dHwAz3TTxjl\"}"</v>
      </c>
    </row>
    <row r="4907" spans="1:10" x14ac:dyDescent="0.2">
      <c r="A4907" t="s">
        <v>17378</v>
      </c>
      <c r="B4907" t="s">
        <v>17379</v>
      </c>
      <c r="C4907" t="s">
        <v>17380</v>
      </c>
      <c r="D4907" s="3" t="b">
        <f>NOT(ISNA(VLOOKUP(A4907,des!B:B,1,FALSE)))</f>
        <v>0</v>
      </c>
      <c r="E4907" s="3" t="str">
        <f>IF(D4907,VLOOKUP(A4907,des!B:Q,11,FALSE),"")</f>
        <v/>
      </c>
      <c r="F4907" s="3" t="b">
        <f t="shared" si="304"/>
        <v>0</v>
      </c>
      <c r="G4907" s="3" t="str">
        <f t="shared" si="305"/>
        <v/>
      </c>
      <c r="H4907" s="3" t="str">
        <f>IF(D4907,VLOOKUP(A4907,des!B:Q,12,FALSE),"")</f>
        <v/>
      </c>
      <c r="I4907" s="3" t="b">
        <f t="shared" si="306"/>
        <v>0</v>
      </c>
      <c r="J4907" s="3" t="str">
        <f t="shared" si="307"/>
        <v/>
      </c>
    </row>
    <row r="4908" spans="1:10" x14ac:dyDescent="0.2">
      <c r="A4908" t="s">
        <v>17381</v>
      </c>
      <c r="B4908" t="s">
        <v>17382</v>
      </c>
      <c r="C4908" t="s">
        <v>17383</v>
      </c>
      <c r="D4908" s="3" t="b">
        <f>NOT(ISNA(VLOOKUP(A4908,des!B:B,1,FALSE)))</f>
        <v>0</v>
      </c>
      <c r="E4908" s="3" t="str">
        <f>IF(D4908,VLOOKUP(A4908,des!B:Q,11,FALSE),"")</f>
        <v/>
      </c>
      <c r="F4908" s="3" t="b">
        <f t="shared" si="304"/>
        <v>0</v>
      </c>
      <c r="G4908" s="3" t="str">
        <f t="shared" si="305"/>
        <v/>
      </c>
      <c r="H4908" s="3" t="str">
        <f>IF(D4908,VLOOKUP(A4908,des!B:Q,12,FALSE),"")</f>
        <v/>
      </c>
      <c r="I4908" s="3" t="b">
        <f t="shared" si="306"/>
        <v>0</v>
      </c>
      <c r="J4908" s="3" t="str">
        <f t="shared" si="307"/>
        <v/>
      </c>
    </row>
    <row r="4909" spans="1:10" x14ac:dyDescent="0.2">
      <c r="A4909" t="s">
        <v>1785</v>
      </c>
      <c r="B4909" t="s">
        <v>17384</v>
      </c>
      <c r="C4909" t="s">
        <v>17385</v>
      </c>
      <c r="D4909" s="3" t="b">
        <f>NOT(ISNA(VLOOKUP(A4909,des!B:B,1,FALSE)))</f>
        <v>1</v>
      </c>
      <c r="E4909" s="3" t="str">
        <f>IF(D4909,VLOOKUP(A4909,des!B:Q,11,FALSE),"")</f>
        <v>default</v>
      </c>
      <c r="F4909" s="3" t="b">
        <f t="shared" si="304"/>
        <v>1</v>
      </c>
      <c r="G4909" s="3" t="str">
        <f t="shared" si="305"/>
        <v>dhis_api --api-version=27 --api-request='dataElements/JQMpvspOT8R/name' --content-json --request PATCH --data "{\"name\": \"default\"}"</v>
      </c>
      <c r="H4909" s="3" t="str">
        <f>IF(D4909,VLOOKUP(A4909,des!B:Q,12,FALSE),"")</f>
        <v>bjDvmb4bfuf</v>
      </c>
      <c r="I4909" s="3" t="b">
        <f t="shared" si="306"/>
        <v>1</v>
      </c>
      <c r="J4909" s="3" t="str">
        <f t="shared" si="307"/>
        <v>dhis_api --api-version=27 --api-request='dataElements/JQMpvspOT8R/shortName' --content-json --request PATCH --data "{\"shortName\": \"bjDvmb4bfuf\"}"</v>
      </c>
    </row>
    <row r="4910" spans="1:10" x14ac:dyDescent="0.2">
      <c r="A4910" t="s">
        <v>1786</v>
      </c>
      <c r="B4910" t="s">
        <v>17386</v>
      </c>
      <c r="C4910" t="s">
        <v>17387</v>
      </c>
      <c r="D4910" s="3" t="b">
        <f>NOT(ISNA(VLOOKUP(A4910,des!B:B,1,FALSE)))</f>
        <v>1</v>
      </c>
      <c r="E4910" s="3" t="str">
        <f>IF(D4910,VLOOKUP(A4910,des!B:Q,11,FALSE),"")</f>
        <v>default</v>
      </c>
      <c r="F4910" s="3" t="b">
        <f t="shared" si="304"/>
        <v>1</v>
      </c>
      <c r="G4910" s="3" t="str">
        <f t="shared" si="305"/>
        <v>dhis_api --api-version=27 --api-request='dataElements/IoIS3cm5pq8/name' --content-json --request PATCH --data "{\"name\": \"default\"}"</v>
      </c>
      <c r="H4910" s="3" t="str">
        <f>IF(D4910,VLOOKUP(A4910,des!B:Q,12,FALSE),"")</f>
        <v>bjDvmb4bfuf</v>
      </c>
      <c r="I4910" s="3" t="b">
        <f t="shared" si="306"/>
        <v>1</v>
      </c>
      <c r="J4910" s="3" t="str">
        <f t="shared" si="307"/>
        <v>dhis_api --api-version=27 --api-request='dataElements/IoIS3cm5pq8/shortName' --content-json --request PATCH --data "{\"shortName\": \"bjDvmb4bfuf\"}"</v>
      </c>
    </row>
    <row r="4911" spans="1:10" x14ac:dyDescent="0.2">
      <c r="A4911" t="s">
        <v>1787</v>
      </c>
      <c r="B4911" t="s">
        <v>17388</v>
      </c>
      <c r="C4911" t="s">
        <v>17389</v>
      </c>
      <c r="D4911" s="3" t="b">
        <f>NOT(ISNA(VLOOKUP(A4911,des!B:B,1,FALSE)))</f>
        <v>1</v>
      </c>
      <c r="E4911" s="3" t="str">
        <f>IF(D4911,VLOOKUP(A4911,des!B:Q,11,FALSE),"")</f>
        <v>Age (0-20+, 6) and TB Outcome</v>
      </c>
      <c r="F4911" s="3" t="b">
        <f t="shared" si="304"/>
        <v>1</v>
      </c>
      <c r="G4911" s="3" t="str">
        <f t="shared" si="305"/>
        <v>dhis_api --api-version=27 --api-request='dataElements/ZEvbmczZnhY/name' --content-json --request PATCH --data "{\"name\": \"Age (0-20+, 6) and TB Outcome\"}"</v>
      </c>
      <c r="H4911" s="3" t="str">
        <f>IF(D4911,VLOOKUP(A4911,des!B:Q,12,FALSE),"")</f>
        <v>Sed4BVPCYIQ</v>
      </c>
      <c r="I4911" s="3" t="b">
        <f t="shared" si="306"/>
        <v>1</v>
      </c>
      <c r="J4911" s="3" t="str">
        <f t="shared" si="307"/>
        <v>dhis_api --api-version=27 --api-request='dataElements/ZEvbmczZnhY/shortName' --content-json --request PATCH --data "{\"shortName\": \"Sed4BVPCYIQ\"}"</v>
      </c>
    </row>
    <row r="4912" spans="1:10" x14ac:dyDescent="0.2">
      <c r="A4912" t="s">
        <v>1788</v>
      </c>
      <c r="B4912" t="s">
        <v>17390</v>
      </c>
      <c r="C4912" t="s">
        <v>17391</v>
      </c>
      <c r="D4912" s="3" t="b">
        <f>NOT(ISNA(VLOOKUP(A4912,des!B:B,1,FALSE)))</f>
        <v>1</v>
      </c>
      <c r="E4912" s="3" t="str">
        <f>IF(D4912,VLOOKUP(A4912,des!B:Q,11,FALSE),"")</f>
        <v>Age (0-20+, 6) and TB Outcome</v>
      </c>
      <c r="F4912" s="3" t="b">
        <f t="shared" si="304"/>
        <v>1</v>
      </c>
      <c r="G4912" s="3" t="str">
        <f t="shared" si="305"/>
        <v>dhis_api --api-version=27 --api-request='dataElements/PGc0wuaRpds/name' --content-json --request PATCH --data "{\"name\": \"Age (0-20+, 6) and TB Outcome\"}"</v>
      </c>
      <c r="H4912" s="3" t="str">
        <f>IF(D4912,VLOOKUP(A4912,des!B:Q,12,FALSE),"")</f>
        <v>Sed4BVPCYIQ</v>
      </c>
      <c r="I4912" s="3" t="b">
        <f t="shared" si="306"/>
        <v>1</v>
      </c>
      <c r="J4912" s="3" t="str">
        <f t="shared" si="307"/>
        <v>dhis_api --api-version=27 --api-request='dataElements/PGc0wuaRpds/shortName' --content-json --request PATCH --data "{\"shortName\": \"Sed4BVPCYIQ\"}"</v>
      </c>
    </row>
    <row r="4913" spans="1:10" x14ac:dyDescent="0.2">
      <c r="A4913" t="s">
        <v>17392</v>
      </c>
      <c r="B4913" t="s">
        <v>17393</v>
      </c>
      <c r="C4913" t="s">
        <v>17394</v>
      </c>
      <c r="D4913" s="3" t="b">
        <f>NOT(ISNA(VLOOKUP(A4913,des!B:B,1,FALSE)))</f>
        <v>0</v>
      </c>
      <c r="E4913" s="3" t="str">
        <f>IF(D4913,VLOOKUP(A4913,des!B:Q,11,FALSE),"")</f>
        <v/>
      </c>
      <c r="F4913" s="3" t="b">
        <f t="shared" si="304"/>
        <v>0</v>
      </c>
      <c r="G4913" s="3" t="str">
        <f t="shared" si="305"/>
        <v/>
      </c>
      <c r="H4913" s="3" t="str">
        <f>IF(D4913,VLOOKUP(A4913,des!B:Q,12,FALSE),"")</f>
        <v/>
      </c>
      <c r="I4913" s="3" t="b">
        <f t="shared" si="306"/>
        <v>0</v>
      </c>
      <c r="J4913" s="3" t="str">
        <f t="shared" si="307"/>
        <v/>
      </c>
    </row>
    <row r="4914" spans="1:10" x14ac:dyDescent="0.2">
      <c r="A4914" t="s">
        <v>17395</v>
      </c>
      <c r="B4914" t="s">
        <v>17396</v>
      </c>
      <c r="C4914" t="s">
        <v>17397</v>
      </c>
      <c r="D4914" s="3" t="b">
        <f>NOT(ISNA(VLOOKUP(A4914,des!B:B,1,FALSE)))</f>
        <v>0</v>
      </c>
      <c r="E4914" s="3" t="str">
        <f>IF(D4914,VLOOKUP(A4914,des!B:Q,11,FALSE),"")</f>
        <v/>
      </c>
      <c r="F4914" s="3" t="b">
        <f t="shared" si="304"/>
        <v>0</v>
      </c>
      <c r="G4914" s="3" t="str">
        <f t="shared" si="305"/>
        <v/>
      </c>
      <c r="H4914" s="3" t="str">
        <f>IF(D4914,VLOOKUP(A4914,des!B:Q,12,FALSE),"")</f>
        <v/>
      </c>
      <c r="I4914" s="3" t="b">
        <f t="shared" si="306"/>
        <v>0</v>
      </c>
      <c r="J4914" s="3" t="str">
        <f t="shared" si="307"/>
        <v/>
      </c>
    </row>
    <row r="4915" spans="1:10" x14ac:dyDescent="0.2">
      <c r="A4915" t="s">
        <v>1789</v>
      </c>
      <c r="B4915" t="s">
        <v>17398</v>
      </c>
      <c r="C4915" t="s">
        <v>17399</v>
      </c>
      <c r="D4915" s="3" t="b">
        <f>NOT(ISNA(VLOOKUP(A4915,des!B:B,1,FALSE)))</f>
        <v>1</v>
      </c>
      <c r="E4915" s="3" t="str">
        <f>IF(D4915,VLOOKUP(A4915,des!B:Q,11,FALSE),"")</f>
        <v>default</v>
      </c>
      <c r="F4915" s="3" t="b">
        <f t="shared" si="304"/>
        <v>1</v>
      </c>
      <c r="G4915" s="3" t="str">
        <f t="shared" si="305"/>
        <v>dhis_api --api-version=27 --api-request='dataElements/CB3jJFLA4JE/name' --content-json --request PATCH --data "{\"name\": \"default\"}"</v>
      </c>
      <c r="H4915" s="3" t="str">
        <f>IF(D4915,VLOOKUP(A4915,des!B:Q,12,FALSE),"")</f>
        <v>bjDvmb4bfuf</v>
      </c>
      <c r="I4915" s="3" t="b">
        <f t="shared" si="306"/>
        <v>1</v>
      </c>
      <c r="J4915" s="3" t="str">
        <f t="shared" si="307"/>
        <v>dhis_api --api-version=27 --api-request='dataElements/CB3jJFLA4JE/shortName' --content-json --request PATCH --data "{\"shortName\": \"bjDvmb4bfuf\"}"</v>
      </c>
    </row>
    <row r="4916" spans="1:10" x14ac:dyDescent="0.2">
      <c r="A4916" t="s">
        <v>1790</v>
      </c>
      <c r="B4916" t="s">
        <v>17400</v>
      </c>
      <c r="C4916" t="s">
        <v>17401</v>
      </c>
      <c r="D4916" s="3" t="b">
        <f>NOT(ISNA(VLOOKUP(A4916,des!B:B,1,FALSE)))</f>
        <v>1</v>
      </c>
      <c r="E4916" s="3" t="str">
        <f>IF(D4916,VLOOKUP(A4916,des!B:Q,11,FALSE),"")</f>
        <v>default</v>
      </c>
      <c r="F4916" s="3" t="b">
        <f t="shared" si="304"/>
        <v>1</v>
      </c>
      <c r="G4916" s="3" t="str">
        <f t="shared" si="305"/>
        <v>dhis_api --api-version=27 --api-request='dataElements/R48CNenW210/name' --content-json --request PATCH --data "{\"name\": \"default\"}"</v>
      </c>
      <c r="H4916" s="3" t="str">
        <f>IF(D4916,VLOOKUP(A4916,des!B:Q,12,FALSE),"")</f>
        <v>bjDvmb4bfuf</v>
      </c>
      <c r="I4916" s="3" t="b">
        <f t="shared" si="306"/>
        <v>1</v>
      </c>
      <c r="J4916" s="3" t="str">
        <f t="shared" si="307"/>
        <v>dhis_api --api-version=27 --api-request='dataElements/R48CNenW210/shortName' --content-json --request PATCH --data "{\"shortName\": \"bjDvmb4bfuf\"}"</v>
      </c>
    </row>
    <row r="4917" spans="1:10" x14ac:dyDescent="0.2">
      <c r="A4917" t="s">
        <v>1791</v>
      </c>
      <c r="B4917" t="s">
        <v>17402</v>
      </c>
      <c r="C4917" t="s">
        <v>17403</v>
      </c>
      <c r="D4917" s="3" t="b">
        <f>NOT(ISNA(VLOOKUP(A4917,des!B:B,1,FALSE)))</f>
        <v>1</v>
      </c>
      <c r="E4917" s="3" t="str">
        <f>IF(D4917,VLOOKUP(A4917,des!B:Q,11,FALSE),"")</f>
        <v>Sex and TB Outcome</v>
      </c>
      <c r="F4917" s="3" t="b">
        <f t="shared" si="304"/>
        <v>1</v>
      </c>
      <c r="G4917" s="3" t="str">
        <f t="shared" si="305"/>
        <v>dhis_api --api-version=27 --api-request='dataElements/PkwYblvsYnQ/name' --content-json --request PATCH --data "{\"name\": \"Sex and TB Outcome\"}"</v>
      </c>
      <c r="H4917" s="3" t="str">
        <f>IF(D4917,VLOOKUP(A4917,des!B:Q,12,FALSE),"")</f>
        <v>dHwAz3TTxjl</v>
      </c>
      <c r="I4917" s="3" t="b">
        <f t="shared" si="306"/>
        <v>1</v>
      </c>
      <c r="J4917" s="3" t="str">
        <f t="shared" si="307"/>
        <v>dhis_api --api-version=27 --api-request='dataElements/PkwYblvsYnQ/shortName' --content-json --request PATCH --data "{\"shortName\": \"dHwAz3TTxjl\"}"</v>
      </c>
    </row>
    <row r="4918" spans="1:10" x14ac:dyDescent="0.2">
      <c r="A4918" t="s">
        <v>1792</v>
      </c>
      <c r="B4918" t="s">
        <v>17404</v>
      </c>
      <c r="C4918" t="s">
        <v>17405</v>
      </c>
      <c r="D4918" s="3" t="b">
        <f>NOT(ISNA(VLOOKUP(A4918,des!B:B,1,FALSE)))</f>
        <v>1</v>
      </c>
      <c r="E4918" s="3" t="str">
        <f>IF(D4918,VLOOKUP(A4918,des!B:Q,11,FALSE),"")</f>
        <v>Sex and TB Outcome</v>
      </c>
      <c r="F4918" s="3" t="b">
        <f t="shared" si="304"/>
        <v>1</v>
      </c>
      <c r="G4918" s="3" t="str">
        <f t="shared" si="305"/>
        <v>dhis_api --api-version=27 --api-request='dataElements/DtS68IOp177/name' --content-json --request PATCH --data "{\"name\": \"Sex and TB Outcome\"}"</v>
      </c>
      <c r="H4918" s="3" t="str">
        <f>IF(D4918,VLOOKUP(A4918,des!B:Q,12,FALSE),"")</f>
        <v>dHwAz3TTxjl</v>
      </c>
      <c r="I4918" s="3" t="b">
        <f t="shared" si="306"/>
        <v>1</v>
      </c>
      <c r="J4918" s="3" t="str">
        <f t="shared" si="307"/>
        <v>dhis_api --api-version=27 --api-request='dataElements/DtS68IOp177/shortName' --content-json --request PATCH --data "{\"shortName\": \"dHwAz3TTxjl\"}"</v>
      </c>
    </row>
    <row r="4919" spans="1:10" x14ac:dyDescent="0.2">
      <c r="A4919" t="s">
        <v>17406</v>
      </c>
      <c r="B4919" t="s">
        <v>17407</v>
      </c>
      <c r="C4919" t="s">
        <v>17408</v>
      </c>
      <c r="D4919" s="3" t="b">
        <f>NOT(ISNA(VLOOKUP(A4919,des!B:B,1,FALSE)))</f>
        <v>0</v>
      </c>
      <c r="E4919" s="3" t="str">
        <f>IF(D4919,VLOOKUP(A4919,des!B:Q,11,FALSE),"")</f>
        <v/>
      </c>
      <c r="F4919" s="3" t="b">
        <f t="shared" si="304"/>
        <v>0</v>
      </c>
      <c r="G4919" s="3" t="str">
        <f t="shared" si="305"/>
        <v/>
      </c>
      <c r="H4919" s="3" t="str">
        <f>IF(D4919,VLOOKUP(A4919,des!B:Q,12,FALSE),"")</f>
        <v/>
      </c>
      <c r="I4919" s="3" t="b">
        <f t="shared" si="306"/>
        <v>0</v>
      </c>
      <c r="J4919" s="3" t="str">
        <f t="shared" si="307"/>
        <v/>
      </c>
    </row>
    <row r="4920" spans="1:10" x14ac:dyDescent="0.2">
      <c r="A4920" t="s">
        <v>17409</v>
      </c>
      <c r="B4920" t="s">
        <v>17410</v>
      </c>
      <c r="C4920" t="s">
        <v>17411</v>
      </c>
      <c r="D4920" s="3" t="b">
        <f>NOT(ISNA(VLOOKUP(A4920,des!B:B,1,FALSE)))</f>
        <v>0</v>
      </c>
      <c r="E4920" s="3" t="str">
        <f>IF(D4920,VLOOKUP(A4920,des!B:Q,11,FALSE),"")</f>
        <v/>
      </c>
      <c r="F4920" s="3" t="b">
        <f t="shared" si="304"/>
        <v>0</v>
      </c>
      <c r="G4920" s="3" t="str">
        <f t="shared" si="305"/>
        <v/>
      </c>
      <c r="H4920" s="3" t="str">
        <f>IF(D4920,VLOOKUP(A4920,des!B:Q,12,FALSE),"")</f>
        <v/>
      </c>
      <c r="I4920" s="3" t="b">
        <f t="shared" si="306"/>
        <v>0</v>
      </c>
      <c r="J4920" s="3" t="str">
        <f t="shared" si="307"/>
        <v/>
      </c>
    </row>
    <row r="4921" spans="1:10" x14ac:dyDescent="0.2">
      <c r="A4921" t="s">
        <v>1793</v>
      </c>
      <c r="B4921" t="s">
        <v>17412</v>
      </c>
      <c r="C4921" t="s">
        <v>17413</v>
      </c>
      <c r="D4921" s="3" t="b">
        <f>NOT(ISNA(VLOOKUP(A4921,des!B:B,1,FALSE)))</f>
        <v>1</v>
      </c>
      <c r="E4921" s="3" t="str">
        <f>IF(D4921,VLOOKUP(A4921,des!B:Q,11,FALSE),"")</f>
        <v>default</v>
      </c>
      <c r="F4921" s="3" t="b">
        <f t="shared" si="304"/>
        <v>1</v>
      </c>
      <c r="G4921" s="3" t="str">
        <f t="shared" si="305"/>
        <v>dhis_api --api-version=27 --api-request='dataElements/hIxPdaT0Wyt/name' --content-json --request PATCH --data "{\"name\": \"default\"}"</v>
      </c>
      <c r="H4921" s="3" t="str">
        <f>IF(D4921,VLOOKUP(A4921,des!B:Q,12,FALSE),"")</f>
        <v>bjDvmb4bfuf</v>
      </c>
      <c r="I4921" s="3" t="b">
        <f t="shared" si="306"/>
        <v>1</v>
      </c>
      <c r="J4921" s="3" t="str">
        <f t="shared" si="307"/>
        <v>dhis_api --api-version=27 --api-request='dataElements/hIxPdaT0Wyt/shortName' --content-json --request PATCH --data "{\"shortName\": \"bjDvmb4bfuf\"}"</v>
      </c>
    </row>
    <row r="4922" spans="1:10" x14ac:dyDescent="0.2">
      <c r="A4922" t="s">
        <v>1794</v>
      </c>
      <c r="B4922" t="s">
        <v>17414</v>
      </c>
      <c r="C4922" t="s">
        <v>17415</v>
      </c>
      <c r="D4922" s="3" t="b">
        <f>NOT(ISNA(VLOOKUP(A4922,des!B:B,1,FALSE)))</f>
        <v>1</v>
      </c>
      <c r="E4922" s="3" t="str">
        <f>IF(D4922,VLOOKUP(A4922,des!B:Q,11,FALSE),"")</f>
        <v>default</v>
      </c>
      <c r="F4922" s="3" t="b">
        <f t="shared" si="304"/>
        <v>1</v>
      </c>
      <c r="G4922" s="3" t="str">
        <f t="shared" si="305"/>
        <v>dhis_api --api-version=27 --api-request='dataElements/ovk9bg5ZgdK/name' --content-json --request PATCH --data "{\"name\": \"default\"}"</v>
      </c>
      <c r="H4922" s="3" t="str">
        <f>IF(D4922,VLOOKUP(A4922,des!B:Q,12,FALSE),"")</f>
        <v>bjDvmb4bfuf</v>
      </c>
      <c r="I4922" s="3" t="b">
        <f t="shared" si="306"/>
        <v>1</v>
      </c>
      <c r="J4922" s="3" t="str">
        <f t="shared" si="307"/>
        <v>dhis_api --api-version=27 --api-request='dataElements/ovk9bg5ZgdK/shortName' --content-json --request PATCH --data "{\"shortName\": \"bjDvmb4bfuf\"}"</v>
      </c>
    </row>
    <row r="4923" spans="1:10" x14ac:dyDescent="0.2">
      <c r="A4923" t="s">
        <v>747</v>
      </c>
      <c r="B4923" t="s">
        <v>17416</v>
      </c>
      <c r="C4923" t="s">
        <v>17417</v>
      </c>
      <c r="D4923" s="3" t="b">
        <f>NOT(ISNA(VLOOKUP(A4923,des!B:B,1,FALSE)))</f>
        <v>1</v>
      </c>
      <c r="E4923" s="3" t="str">
        <f>IF(D4923,VLOOKUP(A4923,des!B:Q,11,FALSE),"")</f>
        <v>Age (&lt;15,15+) and Sex</v>
      </c>
      <c r="F4923" s="3" t="b">
        <f t="shared" si="304"/>
        <v>1</v>
      </c>
      <c r="G4923" s="3" t="str">
        <f t="shared" si="305"/>
        <v>dhis_api --api-version=27 --api-request='dataElements/SmW1jR6wiYb/name' --content-json --request PATCH --data "{\"name\": \"Age (&lt;15,15+) and Sex\"}"</v>
      </c>
      <c r="H4923" s="3" t="str">
        <f>IF(D4923,VLOOKUP(A4923,des!B:Q,12,FALSE),"")</f>
        <v>k3grWTtJnvC</v>
      </c>
      <c r="I4923" s="3" t="b">
        <f t="shared" si="306"/>
        <v>1</v>
      </c>
      <c r="J4923" s="3" t="str">
        <f t="shared" si="307"/>
        <v>dhis_api --api-version=27 --api-request='dataElements/SmW1jR6wiYb/shortName' --content-json --request PATCH --data "{\"shortName\": \"k3grWTtJnvC\"}"</v>
      </c>
    </row>
    <row r="4924" spans="1:10" x14ac:dyDescent="0.2">
      <c r="A4924" t="s">
        <v>1795</v>
      </c>
      <c r="B4924" t="s">
        <v>17418</v>
      </c>
      <c r="C4924" t="s">
        <v>17419</v>
      </c>
      <c r="D4924" s="3" t="b">
        <f>NOT(ISNA(VLOOKUP(A4924,des!B:B,1,FALSE)))</f>
        <v>1</v>
      </c>
      <c r="E4924" s="3" t="str">
        <f>IF(D4924,VLOOKUP(A4924,des!B:Q,11,FALSE),"")</f>
        <v>Age (&lt;15,15+) and Sex</v>
      </c>
      <c r="F4924" s="3" t="b">
        <f t="shared" si="304"/>
        <v>1</v>
      </c>
      <c r="G4924" s="3" t="str">
        <f t="shared" si="305"/>
        <v>dhis_api --api-version=27 --api-request='dataElements/BN0KwIIiNf1/name' --content-json --request PATCH --data "{\"name\": \"Age (&lt;15,15+) and Sex\"}"</v>
      </c>
      <c r="H4924" s="3" t="str">
        <f>IF(D4924,VLOOKUP(A4924,des!B:Q,12,FALSE),"")</f>
        <v>k3grWTtJnvC</v>
      </c>
      <c r="I4924" s="3" t="b">
        <f t="shared" si="306"/>
        <v>1</v>
      </c>
      <c r="J4924" s="3" t="str">
        <f t="shared" si="307"/>
        <v>dhis_api --api-version=27 --api-request='dataElements/BN0KwIIiNf1/shortName' --content-json --request PATCH --data "{\"shortName\": \"k3grWTtJnvC\"}"</v>
      </c>
    </row>
    <row r="4925" spans="1:10" x14ac:dyDescent="0.2">
      <c r="A4925" t="s">
        <v>743</v>
      </c>
      <c r="B4925" t="s">
        <v>17420</v>
      </c>
      <c r="C4925" t="s">
        <v>17421</v>
      </c>
      <c r="D4925" s="3" t="b">
        <f>NOT(ISNA(VLOOKUP(A4925,des!B:B,1,FALSE)))</f>
        <v>1</v>
      </c>
      <c r="E4925" s="3" t="str">
        <f>IF(D4925,VLOOKUP(A4925,des!B:Q,11,FALSE),"")</f>
        <v>default</v>
      </c>
      <c r="F4925" s="3" t="b">
        <f t="shared" si="304"/>
        <v>1</v>
      </c>
      <c r="G4925" s="3" t="str">
        <f t="shared" si="305"/>
        <v>dhis_api --api-version=27 --api-request='dataElements/gxja9TDo7lS/name' --content-json --request PATCH --data "{\"name\": \"default\"}"</v>
      </c>
      <c r="H4925" s="3" t="str">
        <f>IF(D4925,VLOOKUP(A4925,des!B:Q,12,FALSE),"")</f>
        <v>bjDvmb4bfuf</v>
      </c>
      <c r="I4925" s="3" t="b">
        <f t="shared" si="306"/>
        <v>1</v>
      </c>
      <c r="J4925" s="3" t="str">
        <f t="shared" si="307"/>
        <v>dhis_api --api-version=27 --api-request='dataElements/gxja9TDo7lS/shortName' --content-json --request PATCH --data "{\"shortName\": \"bjDvmb4bfuf\"}"</v>
      </c>
    </row>
    <row r="4926" spans="1:10" x14ac:dyDescent="0.2">
      <c r="A4926" t="s">
        <v>1796</v>
      </c>
      <c r="B4926" t="s">
        <v>17422</v>
      </c>
      <c r="C4926" t="s">
        <v>17423</v>
      </c>
      <c r="D4926" s="3" t="b">
        <f>NOT(ISNA(VLOOKUP(A4926,des!B:B,1,FALSE)))</f>
        <v>1</v>
      </c>
      <c r="E4926" s="3" t="str">
        <f>IF(D4926,VLOOKUP(A4926,des!B:Q,11,FALSE),"")</f>
        <v>default</v>
      </c>
      <c r="F4926" s="3" t="b">
        <f t="shared" si="304"/>
        <v>1</v>
      </c>
      <c r="G4926" s="3" t="str">
        <f t="shared" si="305"/>
        <v>dhis_api --api-version=27 --api-request='dataElements/ExN4tJjsjQ5/name' --content-json --request PATCH --data "{\"name\": \"default\"}"</v>
      </c>
      <c r="H4926" s="3" t="str">
        <f>IF(D4926,VLOOKUP(A4926,des!B:Q,12,FALSE),"")</f>
        <v>bjDvmb4bfuf</v>
      </c>
      <c r="I4926" s="3" t="b">
        <f t="shared" si="306"/>
        <v>1</v>
      </c>
      <c r="J4926" s="3" t="str">
        <f t="shared" si="307"/>
        <v>dhis_api --api-version=27 --api-request='dataElements/ExN4tJjsjQ5/shortName' --content-json --request PATCH --data "{\"shortName\": \"bjDvmb4bfuf\"}"</v>
      </c>
    </row>
    <row r="4927" spans="1:10" x14ac:dyDescent="0.2">
      <c r="A4927" t="s">
        <v>745</v>
      </c>
      <c r="B4927" t="s">
        <v>17424</v>
      </c>
      <c r="C4927" t="s">
        <v>17425</v>
      </c>
      <c r="D4927" s="3" t="b">
        <f>NOT(ISNA(VLOOKUP(A4927,des!B:B,1,FALSE)))</f>
        <v>1</v>
      </c>
      <c r="E4927" s="3" t="str">
        <f>IF(D4927,VLOOKUP(A4927,des!B:Q,11,FALSE),"")</f>
        <v>TB Therapy Type</v>
      </c>
      <c r="F4927" s="3" t="b">
        <f t="shared" si="304"/>
        <v>1</v>
      </c>
      <c r="G4927" s="3" t="str">
        <f t="shared" si="305"/>
        <v>dhis_api --api-version=27 --api-request='dataElements/meT9WfipIuE/name' --content-json --request PATCH --data "{\"name\": \"TB Therapy Type\"}"</v>
      </c>
      <c r="H4927" s="3" t="str">
        <f>IF(D4927,VLOOKUP(A4927,des!B:Q,12,FALSE),"")</f>
        <v>BURbR4VrlSc</v>
      </c>
      <c r="I4927" s="3" t="b">
        <f t="shared" si="306"/>
        <v>1</v>
      </c>
      <c r="J4927" s="3" t="str">
        <f t="shared" si="307"/>
        <v>dhis_api --api-version=27 --api-request='dataElements/meT9WfipIuE/shortName' --content-json --request PATCH --data "{\"shortName\": \"BURbR4VrlSc\"}"</v>
      </c>
    </row>
    <row r="4928" spans="1:10" x14ac:dyDescent="0.2">
      <c r="A4928" t="s">
        <v>1797</v>
      </c>
      <c r="B4928" t="s">
        <v>17426</v>
      </c>
      <c r="C4928" t="s">
        <v>17427</v>
      </c>
      <c r="D4928" s="3" t="b">
        <f>NOT(ISNA(VLOOKUP(A4928,des!B:B,1,FALSE)))</f>
        <v>1</v>
      </c>
      <c r="E4928" s="3" t="str">
        <f>IF(D4928,VLOOKUP(A4928,des!B:Q,11,FALSE),"")</f>
        <v>TB Therapy Type</v>
      </c>
      <c r="F4928" s="3" t="b">
        <f t="shared" si="304"/>
        <v>1</v>
      </c>
      <c r="G4928" s="3" t="str">
        <f t="shared" si="305"/>
        <v>dhis_api --api-version=27 --api-request='dataElements/O6nxTCFJ9Ud/name' --content-json --request PATCH --data "{\"name\": \"TB Therapy Type\"}"</v>
      </c>
      <c r="H4928" s="3" t="str">
        <f>IF(D4928,VLOOKUP(A4928,des!B:Q,12,FALSE),"")</f>
        <v>BURbR4VrlSc</v>
      </c>
      <c r="I4928" s="3" t="b">
        <f t="shared" si="306"/>
        <v>1</v>
      </c>
      <c r="J4928" s="3" t="str">
        <f t="shared" si="307"/>
        <v>dhis_api --api-version=27 --api-request='dataElements/O6nxTCFJ9Ud/shortName' --content-json --request PATCH --data "{\"shortName\": \"BURbR4VrlSc\"}"</v>
      </c>
    </row>
    <row r="4929" spans="1:10" x14ac:dyDescent="0.2">
      <c r="A4929" t="s">
        <v>748</v>
      </c>
      <c r="B4929" t="s">
        <v>17428</v>
      </c>
      <c r="C4929" t="s">
        <v>17429</v>
      </c>
      <c r="D4929" s="3" t="b">
        <f>NOT(ISNA(VLOOKUP(A4929,des!B:B,1,FALSE)))</f>
        <v>1</v>
      </c>
      <c r="E4929" s="3" t="str">
        <f>IF(D4929,VLOOKUP(A4929,des!B:Q,11,FALSE),"")</f>
        <v>Age (&lt;15,15+) and Sex</v>
      </c>
      <c r="F4929" s="3" t="b">
        <f t="shared" si="304"/>
        <v>1</v>
      </c>
      <c r="G4929" s="3" t="str">
        <f t="shared" si="305"/>
        <v>dhis_api --api-version=27 --api-request='dataElements/J2ubaq5iRg3/name' --content-json --request PATCH --data "{\"name\": \"Age (&lt;15,15+) and Sex\"}"</v>
      </c>
      <c r="H4929" s="3" t="str">
        <f>IF(D4929,VLOOKUP(A4929,des!B:Q,12,FALSE),"")</f>
        <v>k3grWTtJnvC</v>
      </c>
      <c r="I4929" s="3" t="b">
        <f t="shared" si="306"/>
        <v>1</v>
      </c>
      <c r="J4929" s="3" t="str">
        <f t="shared" si="307"/>
        <v>dhis_api --api-version=27 --api-request='dataElements/J2ubaq5iRg3/shortName' --content-json --request PATCH --data "{\"shortName\": \"k3grWTtJnvC\"}"</v>
      </c>
    </row>
    <row r="4930" spans="1:10" x14ac:dyDescent="0.2">
      <c r="A4930" t="s">
        <v>1798</v>
      </c>
      <c r="B4930" t="s">
        <v>17430</v>
      </c>
      <c r="C4930" t="s">
        <v>17431</v>
      </c>
      <c r="D4930" s="3" t="b">
        <f>NOT(ISNA(VLOOKUP(A4930,des!B:B,1,FALSE)))</f>
        <v>1</v>
      </c>
      <c r="E4930" s="3" t="str">
        <f>IF(D4930,VLOOKUP(A4930,des!B:Q,11,FALSE),"")</f>
        <v>Age (&lt;15,15+) and Sex</v>
      </c>
      <c r="F4930" s="3" t="b">
        <f t="shared" si="304"/>
        <v>1</v>
      </c>
      <c r="G4930" s="3" t="str">
        <f t="shared" si="305"/>
        <v>dhis_api --api-version=27 --api-request='dataElements/sRDb78CxIGH/name' --content-json --request PATCH --data "{\"name\": \"Age (&lt;15,15+) and Sex\"}"</v>
      </c>
      <c r="H4930" s="3" t="str">
        <f>IF(D4930,VLOOKUP(A4930,des!B:Q,12,FALSE),"")</f>
        <v>k3grWTtJnvC</v>
      </c>
      <c r="I4930" s="3" t="b">
        <f t="shared" si="306"/>
        <v>1</v>
      </c>
      <c r="J4930" s="3" t="str">
        <f t="shared" si="307"/>
        <v>dhis_api --api-version=27 --api-request='dataElements/sRDb78CxIGH/shortName' --content-json --request PATCH --data "{\"shortName\": \"k3grWTtJnvC\"}"</v>
      </c>
    </row>
    <row r="4931" spans="1:10" x14ac:dyDescent="0.2">
      <c r="A4931" t="s">
        <v>744</v>
      </c>
      <c r="B4931" t="s">
        <v>17432</v>
      </c>
      <c r="C4931" t="s">
        <v>17433</v>
      </c>
      <c r="D4931" s="3" t="b">
        <f>NOT(ISNA(VLOOKUP(A4931,des!B:B,1,FALSE)))</f>
        <v>1</v>
      </c>
      <c r="E4931" s="3" t="str">
        <f>IF(D4931,VLOOKUP(A4931,des!B:Q,11,FALSE),"")</f>
        <v>default</v>
      </c>
      <c r="F4931" s="3" t="b">
        <f t="shared" si="304"/>
        <v>1</v>
      </c>
      <c r="G4931" s="3" t="str">
        <f t="shared" si="305"/>
        <v>dhis_api --api-version=27 --api-request='dataElements/krD97SgE251/name' --content-json --request PATCH --data "{\"name\": \"default\"}"</v>
      </c>
      <c r="H4931" s="3" t="str">
        <f>IF(D4931,VLOOKUP(A4931,des!B:Q,12,FALSE),"")</f>
        <v>bjDvmb4bfuf</v>
      </c>
      <c r="I4931" s="3" t="b">
        <f t="shared" si="306"/>
        <v>1</v>
      </c>
      <c r="J4931" s="3" t="str">
        <f t="shared" si="307"/>
        <v>dhis_api --api-version=27 --api-request='dataElements/krD97SgE251/shortName' --content-json --request PATCH --data "{\"shortName\": \"bjDvmb4bfuf\"}"</v>
      </c>
    </row>
    <row r="4932" spans="1:10" x14ac:dyDescent="0.2">
      <c r="A4932" t="s">
        <v>1799</v>
      </c>
      <c r="B4932" t="s">
        <v>17434</v>
      </c>
      <c r="C4932" t="s">
        <v>17435</v>
      </c>
      <c r="D4932" s="3" t="b">
        <f>NOT(ISNA(VLOOKUP(A4932,des!B:B,1,FALSE)))</f>
        <v>1</v>
      </c>
      <c r="E4932" s="3" t="str">
        <f>IF(D4932,VLOOKUP(A4932,des!B:Q,11,FALSE),"")</f>
        <v>default</v>
      </c>
      <c r="F4932" s="3" t="b">
        <f t="shared" si="304"/>
        <v>1</v>
      </c>
      <c r="G4932" s="3" t="str">
        <f t="shared" si="305"/>
        <v>dhis_api --api-version=27 --api-request='dataElements/vc5TCuA6hIy/name' --content-json --request PATCH --data "{\"name\": \"default\"}"</v>
      </c>
      <c r="H4932" s="3" t="str">
        <f>IF(D4932,VLOOKUP(A4932,des!B:Q,12,FALSE),"")</f>
        <v>bjDvmb4bfuf</v>
      </c>
      <c r="I4932" s="3" t="b">
        <f t="shared" si="306"/>
        <v>1</v>
      </c>
      <c r="J4932" s="3" t="str">
        <f t="shared" si="307"/>
        <v>dhis_api --api-version=27 --api-request='dataElements/vc5TCuA6hIy/shortName' --content-json --request PATCH --data "{\"shortName\": \"bjDvmb4bfuf\"}"</v>
      </c>
    </row>
    <row r="4933" spans="1:10" x14ac:dyDescent="0.2">
      <c r="A4933" t="s">
        <v>746</v>
      </c>
      <c r="B4933" t="s">
        <v>17436</v>
      </c>
      <c r="C4933" t="s">
        <v>17437</v>
      </c>
      <c r="D4933" s="3" t="b">
        <f>NOT(ISNA(VLOOKUP(A4933,des!B:B,1,FALSE)))</f>
        <v>1</v>
      </c>
      <c r="E4933" s="3" t="str">
        <f>IF(D4933,VLOOKUP(A4933,des!B:Q,11,FALSE),"")</f>
        <v>TB Therapy Type</v>
      </c>
      <c r="F4933" s="3" t="b">
        <f t="shared" ref="F4933:F4996" si="308">IF(D4933,IF(E4933&lt;&gt;B4933,TRUE,FALSE),FALSE)</f>
        <v>1</v>
      </c>
      <c r="G4933" s="3" t="str">
        <f t="shared" si="305"/>
        <v>dhis_api --api-version=27 --api-request='dataElements/MPI5pjnQuSl/name' --content-json --request PATCH --data "{\"name\": \"TB Therapy Type\"}"</v>
      </c>
      <c r="H4933" s="3" t="str">
        <f>IF(D4933,VLOOKUP(A4933,des!B:Q,12,FALSE),"")</f>
        <v>BURbR4VrlSc</v>
      </c>
      <c r="I4933" s="3" t="b">
        <f t="shared" si="306"/>
        <v>1</v>
      </c>
      <c r="J4933" s="3" t="str">
        <f t="shared" si="307"/>
        <v>dhis_api --api-version=27 --api-request='dataElements/MPI5pjnQuSl/shortName' --content-json --request PATCH --data "{\"shortName\": \"BURbR4VrlSc\"}"</v>
      </c>
    </row>
    <row r="4934" spans="1:10" x14ac:dyDescent="0.2">
      <c r="A4934" t="s">
        <v>1800</v>
      </c>
      <c r="B4934" t="s">
        <v>17438</v>
      </c>
      <c r="C4934" t="s">
        <v>17439</v>
      </c>
      <c r="D4934" s="3" t="b">
        <f>NOT(ISNA(VLOOKUP(A4934,des!B:B,1,FALSE)))</f>
        <v>1</v>
      </c>
      <c r="E4934" s="3" t="str">
        <f>IF(D4934,VLOOKUP(A4934,des!B:Q,11,FALSE),"")</f>
        <v>TB Therapy Type</v>
      </c>
      <c r="F4934" s="3" t="b">
        <f t="shared" si="308"/>
        <v>1</v>
      </c>
      <c r="G4934" s="3" t="str">
        <f t="shared" ref="G4934:G4997" si="309">IF(F4934,CONCATENATE($A$1,A4934,$B$1,E4934,$C$1),"")</f>
        <v>dhis_api --api-version=27 --api-request='dataElements/XpnNyhD7yYa/name' --content-json --request PATCH --data "{\"name\": \"TB Therapy Type\"}"</v>
      </c>
      <c r="H4934" s="3" t="str">
        <f>IF(D4934,VLOOKUP(A4934,des!B:Q,12,FALSE),"")</f>
        <v>BURbR4VrlSc</v>
      </c>
      <c r="I4934" s="3" t="b">
        <f t="shared" ref="I4934:I4997" si="310">IF(D4934,IF(H4934&lt;&gt;C4934,TRUE,FALSE),FALSE)</f>
        <v>1</v>
      </c>
      <c r="J4934" s="3" t="str">
        <f t="shared" ref="J4934:J4997" si="311">IF(I4934,CONCATENATE($A$2,A4934,$B$2,H4934,$C$2),"")</f>
        <v>dhis_api --api-version=27 --api-request='dataElements/XpnNyhD7yYa/shortName' --content-json --request PATCH --data "{\"shortName\": \"BURbR4VrlSc\"}"</v>
      </c>
    </row>
    <row r="4935" spans="1:10" x14ac:dyDescent="0.2">
      <c r="A4935" t="s">
        <v>741</v>
      </c>
      <c r="B4935" t="s">
        <v>17440</v>
      </c>
      <c r="C4935" t="s">
        <v>17441</v>
      </c>
      <c r="D4935" s="3" t="b">
        <f>NOT(ISNA(VLOOKUP(A4935,des!B:B,1,FALSE)))</f>
        <v>1</v>
      </c>
      <c r="E4935" s="3" t="str">
        <f>IF(D4935,VLOOKUP(A4935,des!B:Q,11,FALSE),"")</f>
        <v>Age (&lt;15,15+) and Sex</v>
      </c>
      <c r="F4935" s="3" t="b">
        <f t="shared" si="308"/>
        <v>1</v>
      </c>
      <c r="G4935" s="3" t="str">
        <f t="shared" si="309"/>
        <v>dhis_api --api-version=27 --api-request='dataElements/LBgelwOJz0l/name' --content-json --request PATCH --data "{\"name\": \"Age (&lt;15,15+) and Sex\"}"</v>
      </c>
      <c r="H4935" s="3" t="str">
        <f>IF(D4935,VLOOKUP(A4935,des!B:Q,12,FALSE),"")</f>
        <v>k3grWTtJnvC</v>
      </c>
      <c r="I4935" s="3" t="b">
        <f t="shared" si="310"/>
        <v>1</v>
      </c>
      <c r="J4935" s="3" t="str">
        <f t="shared" si="311"/>
        <v>dhis_api --api-version=27 --api-request='dataElements/LBgelwOJz0l/shortName' --content-json --request PATCH --data "{\"shortName\": \"k3grWTtJnvC\"}"</v>
      </c>
    </row>
    <row r="4936" spans="1:10" x14ac:dyDescent="0.2">
      <c r="A4936" t="s">
        <v>1801</v>
      </c>
      <c r="B4936" t="s">
        <v>17442</v>
      </c>
      <c r="C4936" t="s">
        <v>17443</v>
      </c>
      <c r="D4936" s="3" t="b">
        <f>NOT(ISNA(VLOOKUP(A4936,des!B:B,1,FALSE)))</f>
        <v>1</v>
      </c>
      <c r="E4936" s="3" t="str">
        <f>IF(D4936,VLOOKUP(A4936,des!B:Q,11,FALSE),"")</f>
        <v>Age (&lt;15,15+) and Sex</v>
      </c>
      <c r="F4936" s="3" t="b">
        <f t="shared" si="308"/>
        <v>1</v>
      </c>
      <c r="G4936" s="3" t="str">
        <f t="shared" si="309"/>
        <v>dhis_api --api-version=27 --api-request='dataElements/rmRqwGJz2wx/name' --content-json --request PATCH --data "{\"name\": \"Age (&lt;15,15+) and Sex\"}"</v>
      </c>
      <c r="H4936" s="3" t="str">
        <f>IF(D4936,VLOOKUP(A4936,des!B:Q,12,FALSE),"")</f>
        <v>k3grWTtJnvC</v>
      </c>
      <c r="I4936" s="3" t="b">
        <f t="shared" si="310"/>
        <v>1</v>
      </c>
      <c r="J4936" s="3" t="str">
        <f t="shared" si="311"/>
        <v>dhis_api --api-version=27 --api-request='dataElements/rmRqwGJz2wx/shortName' --content-json --request PATCH --data "{\"shortName\": \"k3grWTtJnvC\"}"</v>
      </c>
    </row>
    <row r="4937" spans="1:10" x14ac:dyDescent="0.2">
      <c r="A4937" t="s">
        <v>737</v>
      </c>
      <c r="B4937" t="s">
        <v>17444</v>
      </c>
      <c r="C4937" t="s">
        <v>17445</v>
      </c>
      <c r="D4937" s="3" t="b">
        <f>NOT(ISNA(VLOOKUP(A4937,des!B:B,1,FALSE)))</f>
        <v>1</v>
      </c>
      <c r="E4937" s="3" t="str">
        <f>IF(D4937,VLOOKUP(A4937,des!B:Q,11,FALSE),"")</f>
        <v>default</v>
      </c>
      <c r="F4937" s="3" t="b">
        <f t="shared" si="308"/>
        <v>1</v>
      </c>
      <c r="G4937" s="3" t="str">
        <f t="shared" si="309"/>
        <v>dhis_api --api-version=27 --api-request='dataElements/KE1JW0JRUmo/name' --content-json --request PATCH --data "{\"name\": \"default\"}"</v>
      </c>
      <c r="H4937" s="3" t="str">
        <f>IF(D4937,VLOOKUP(A4937,des!B:Q,12,FALSE),"")</f>
        <v>bjDvmb4bfuf</v>
      </c>
      <c r="I4937" s="3" t="b">
        <f t="shared" si="310"/>
        <v>1</v>
      </c>
      <c r="J4937" s="3" t="str">
        <f t="shared" si="311"/>
        <v>dhis_api --api-version=27 --api-request='dataElements/KE1JW0JRUmo/shortName' --content-json --request PATCH --data "{\"shortName\": \"bjDvmb4bfuf\"}"</v>
      </c>
    </row>
    <row r="4938" spans="1:10" x14ac:dyDescent="0.2">
      <c r="A4938" t="s">
        <v>749</v>
      </c>
      <c r="B4938" t="s">
        <v>17446</v>
      </c>
      <c r="C4938" t="s">
        <v>17447</v>
      </c>
      <c r="D4938" s="3" t="b">
        <f>NOT(ISNA(VLOOKUP(A4938,des!B:B,1,FALSE)))</f>
        <v>1</v>
      </c>
      <c r="E4938" s="3" t="str">
        <f>IF(D4938,VLOOKUP(A4938,des!B:Q,11,FALSE),"")</f>
        <v>default</v>
      </c>
      <c r="F4938" s="3" t="b">
        <f t="shared" si="308"/>
        <v>1</v>
      </c>
      <c r="G4938" s="3" t="str">
        <f t="shared" si="309"/>
        <v>dhis_api --api-version=27 --api-request='dataElements/QNKcsBg0QT3/name' --content-json --request PATCH --data "{\"name\": \"default\"}"</v>
      </c>
      <c r="H4938" s="3" t="str">
        <f>IF(D4938,VLOOKUP(A4938,des!B:Q,12,FALSE),"")</f>
        <v>bjDvmb4bfuf</v>
      </c>
      <c r="I4938" s="3" t="b">
        <f t="shared" si="310"/>
        <v>1</v>
      </c>
      <c r="J4938" s="3" t="str">
        <f t="shared" si="311"/>
        <v>dhis_api --api-version=27 --api-request='dataElements/QNKcsBg0QT3/shortName' --content-json --request PATCH --data "{\"shortName\": \"bjDvmb4bfuf\"}"</v>
      </c>
    </row>
    <row r="4939" spans="1:10" x14ac:dyDescent="0.2">
      <c r="A4939" t="s">
        <v>1802</v>
      </c>
      <c r="B4939" t="s">
        <v>17448</v>
      </c>
      <c r="C4939" t="s">
        <v>17449</v>
      </c>
      <c r="D4939" s="3" t="b">
        <f>NOT(ISNA(VLOOKUP(A4939,des!B:B,1,FALSE)))</f>
        <v>1</v>
      </c>
      <c r="E4939" s="3" t="str">
        <f>IF(D4939,VLOOKUP(A4939,des!B:Q,11,FALSE),"")</f>
        <v>default</v>
      </c>
      <c r="F4939" s="3" t="b">
        <f t="shared" si="308"/>
        <v>1</v>
      </c>
      <c r="G4939" s="3" t="str">
        <f t="shared" si="309"/>
        <v>dhis_api --api-version=27 --api-request='dataElements/nNVVPJ4HBaj/name' --content-json --request PATCH --data "{\"name\": \"default\"}"</v>
      </c>
      <c r="H4939" s="3" t="str">
        <f>IF(D4939,VLOOKUP(A4939,des!B:Q,12,FALSE),"")</f>
        <v>bjDvmb4bfuf</v>
      </c>
      <c r="I4939" s="3" t="b">
        <f t="shared" si="310"/>
        <v>1</v>
      </c>
      <c r="J4939" s="3" t="str">
        <f t="shared" si="311"/>
        <v>dhis_api --api-version=27 --api-request='dataElements/nNVVPJ4HBaj/shortName' --content-json --request PATCH --data "{\"shortName\": \"bjDvmb4bfuf\"}"</v>
      </c>
    </row>
    <row r="4940" spans="1:10" x14ac:dyDescent="0.2">
      <c r="A4940" t="s">
        <v>1803</v>
      </c>
      <c r="B4940" t="s">
        <v>17450</v>
      </c>
      <c r="C4940" t="s">
        <v>17451</v>
      </c>
      <c r="D4940" s="3" t="b">
        <f>NOT(ISNA(VLOOKUP(A4940,des!B:B,1,FALSE)))</f>
        <v>1</v>
      </c>
      <c r="E4940" s="3" t="str">
        <f>IF(D4940,VLOOKUP(A4940,des!B:Q,11,FALSE),"")</f>
        <v>default</v>
      </c>
      <c r="F4940" s="3" t="b">
        <f t="shared" si="308"/>
        <v>1</v>
      </c>
      <c r="G4940" s="3" t="str">
        <f t="shared" si="309"/>
        <v>dhis_api --api-version=27 --api-request='dataElements/abYL1NgxC6z/name' --content-json --request PATCH --data "{\"name\": \"default\"}"</v>
      </c>
      <c r="H4940" s="3" t="str">
        <f>IF(D4940,VLOOKUP(A4940,des!B:Q,12,FALSE),"")</f>
        <v>bjDvmb4bfuf</v>
      </c>
      <c r="I4940" s="3" t="b">
        <f t="shared" si="310"/>
        <v>1</v>
      </c>
      <c r="J4940" s="3" t="str">
        <f t="shared" si="311"/>
        <v>dhis_api --api-version=27 --api-request='dataElements/abYL1NgxC6z/shortName' --content-json --request PATCH --data "{\"shortName\": \"bjDvmb4bfuf\"}"</v>
      </c>
    </row>
    <row r="4941" spans="1:10" x14ac:dyDescent="0.2">
      <c r="A4941" t="s">
        <v>739</v>
      </c>
      <c r="B4941" t="s">
        <v>17452</v>
      </c>
      <c r="C4941" t="s">
        <v>17453</v>
      </c>
      <c r="D4941" s="3" t="b">
        <f>NOT(ISNA(VLOOKUP(A4941,des!B:B,1,FALSE)))</f>
        <v>1</v>
      </c>
      <c r="E4941" s="3" t="str">
        <f>IF(D4941,VLOOKUP(A4941,des!B:Q,11,FALSE),"")</f>
        <v>TB Therapy Type</v>
      </c>
      <c r="F4941" s="3" t="b">
        <f t="shared" si="308"/>
        <v>1</v>
      </c>
      <c r="G4941" s="3" t="str">
        <f t="shared" si="309"/>
        <v>dhis_api --api-version=27 --api-request='dataElements/SIhWwjPIBQW/name' --content-json --request PATCH --data "{\"name\": \"TB Therapy Type\"}"</v>
      </c>
      <c r="H4941" s="3" t="str">
        <f>IF(D4941,VLOOKUP(A4941,des!B:Q,12,FALSE),"")</f>
        <v>BURbR4VrlSc</v>
      </c>
      <c r="I4941" s="3" t="b">
        <f t="shared" si="310"/>
        <v>1</v>
      </c>
      <c r="J4941" s="3" t="str">
        <f t="shared" si="311"/>
        <v>dhis_api --api-version=27 --api-request='dataElements/SIhWwjPIBQW/shortName' --content-json --request PATCH --data "{\"shortName\": \"BURbR4VrlSc\"}"</v>
      </c>
    </row>
    <row r="4942" spans="1:10" x14ac:dyDescent="0.2">
      <c r="A4942" t="s">
        <v>1804</v>
      </c>
      <c r="B4942" t="s">
        <v>17454</v>
      </c>
      <c r="C4942" t="s">
        <v>17455</v>
      </c>
      <c r="D4942" s="3" t="b">
        <f>NOT(ISNA(VLOOKUP(A4942,des!B:B,1,FALSE)))</f>
        <v>1</v>
      </c>
      <c r="E4942" s="3" t="str">
        <f>IF(D4942,VLOOKUP(A4942,des!B:Q,11,FALSE),"")</f>
        <v>TB Therapy Type</v>
      </c>
      <c r="F4942" s="3" t="b">
        <f t="shared" si="308"/>
        <v>1</v>
      </c>
      <c r="G4942" s="3" t="str">
        <f t="shared" si="309"/>
        <v>dhis_api --api-version=27 --api-request='dataElements/xP8qcHWwwdu/name' --content-json --request PATCH --data "{\"name\": \"TB Therapy Type\"}"</v>
      </c>
      <c r="H4942" s="3" t="str">
        <f>IF(D4942,VLOOKUP(A4942,des!B:Q,12,FALSE),"")</f>
        <v>BURbR4VrlSc</v>
      </c>
      <c r="I4942" s="3" t="b">
        <f t="shared" si="310"/>
        <v>1</v>
      </c>
      <c r="J4942" s="3" t="str">
        <f t="shared" si="311"/>
        <v>dhis_api --api-version=27 --api-request='dataElements/xP8qcHWwwdu/shortName' --content-json --request PATCH --data "{\"shortName\": \"BURbR4VrlSc\"}"</v>
      </c>
    </row>
    <row r="4943" spans="1:10" x14ac:dyDescent="0.2">
      <c r="A4943" t="s">
        <v>742</v>
      </c>
      <c r="B4943" t="s">
        <v>17456</v>
      </c>
      <c r="C4943" t="s">
        <v>17457</v>
      </c>
      <c r="D4943" s="3" t="b">
        <f>NOT(ISNA(VLOOKUP(A4943,des!B:B,1,FALSE)))</f>
        <v>1</v>
      </c>
      <c r="E4943" s="3" t="str">
        <f>IF(D4943,VLOOKUP(A4943,des!B:Q,11,FALSE),"")</f>
        <v>Age (&lt;15,15+) and Sex</v>
      </c>
      <c r="F4943" s="3" t="b">
        <f t="shared" si="308"/>
        <v>1</v>
      </c>
      <c r="G4943" s="3" t="str">
        <f t="shared" si="309"/>
        <v>dhis_api --api-version=27 --api-request='dataElements/FMiEa1CjjEY/name' --content-json --request PATCH --data "{\"name\": \"Age (&lt;15,15+) and Sex\"}"</v>
      </c>
      <c r="H4943" s="3" t="str">
        <f>IF(D4943,VLOOKUP(A4943,des!B:Q,12,FALSE),"")</f>
        <v>k3grWTtJnvC</v>
      </c>
      <c r="I4943" s="3" t="b">
        <f t="shared" si="310"/>
        <v>1</v>
      </c>
      <c r="J4943" s="3" t="str">
        <f t="shared" si="311"/>
        <v>dhis_api --api-version=27 --api-request='dataElements/FMiEa1CjjEY/shortName' --content-json --request PATCH --data "{\"shortName\": \"k3grWTtJnvC\"}"</v>
      </c>
    </row>
    <row r="4944" spans="1:10" x14ac:dyDescent="0.2">
      <c r="A4944" t="s">
        <v>1805</v>
      </c>
      <c r="B4944" t="s">
        <v>17458</v>
      </c>
      <c r="C4944" t="s">
        <v>17459</v>
      </c>
      <c r="D4944" s="3" t="b">
        <f>NOT(ISNA(VLOOKUP(A4944,des!B:B,1,FALSE)))</f>
        <v>1</v>
      </c>
      <c r="E4944" s="3" t="str">
        <f>IF(D4944,VLOOKUP(A4944,des!B:Q,11,FALSE),"")</f>
        <v>Age (&lt;15,15+) and Sex</v>
      </c>
      <c r="F4944" s="3" t="b">
        <f t="shared" si="308"/>
        <v>1</v>
      </c>
      <c r="G4944" s="3" t="str">
        <f t="shared" si="309"/>
        <v>dhis_api --api-version=27 --api-request='dataElements/AcQHZVQ9fkv/name' --content-json --request PATCH --data "{\"name\": \"Age (&lt;15,15+) and Sex\"}"</v>
      </c>
      <c r="H4944" s="3" t="str">
        <f>IF(D4944,VLOOKUP(A4944,des!B:Q,12,FALSE),"")</f>
        <v>k3grWTtJnvC</v>
      </c>
      <c r="I4944" s="3" t="b">
        <f t="shared" si="310"/>
        <v>1</v>
      </c>
      <c r="J4944" s="3" t="str">
        <f t="shared" si="311"/>
        <v>dhis_api --api-version=27 --api-request='dataElements/AcQHZVQ9fkv/shortName' --content-json --request PATCH --data "{\"shortName\": \"k3grWTtJnvC\"}"</v>
      </c>
    </row>
    <row r="4945" spans="1:10" x14ac:dyDescent="0.2">
      <c r="A4945" t="s">
        <v>738</v>
      </c>
      <c r="B4945" t="s">
        <v>17460</v>
      </c>
      <c r="C4945" t="s">
        <v>17461</v>
      </c>
      <c r="D4945" s="3" t="b">
        <f>NOT(ISNA(VLOOKUP(A4945,des!B:B,1,FALSE)))</f>
        <v>1</v>
      </c>
      <c r="E4945" s="3" t="str">
        <f>IF(D4945,VLOOKUP(A4945,des!B:Q,11,FALSE),"")</f>
        <v>default</v>
      </c>
      <c r="F4945" s="3" t="b">
        <f t="shared" si="308"/>
        <v>1</v>
      </c>
      <c r="G4945" s="3" t="str">
        <f t="shared" si="309"/>
        <v>dhis_api --api-version=27 --api-request='dataElements/uBlAoClft6P/name' --content-json --request PATCH --data "{\"name\": \"default\"}"</v>
      </c>
      <c r="H4945" s="3" t="str">
        <f>IF(D4945,VLOOKUP(A4945,des!B:Q,12,FALSE),"")</f>
        <v>bjDvmb4bfuf</v>
      </c>
      <c r="I4945" s="3" t="b">
        <f t="shared" si="310"/>
        <v>1</v>
      </c>
      <c r="J4945" s="3" t="str">
        <f t="shared" si="311"/>
        <v>dhis_api --api-version=27 --api-request='dataElements/uBlAoClft6P/shortName' --content-json --request PATCH --data "{\"shortName\": \"bjDvmb4bfuf\"}"</v>
      </c>
    </row>
    <row r="4946" spans="1:10" x14ac:dyDescent="0.2">
      <c r="A4946" t="s">
        <v>750</v>
      </c>
      <c r="B4946" t="s">
        <v>17462</v>
      </c>
      <c r="C4946" t="s">
        <v>17463</v>
      </c>
      <c r="D4946" s="3" t="b">
        <f>NOT(ISNA(VLOOKUP(A4946,des!B:B,1,FALSE)))</f>
        <v>1</v>
      </c>
      <c r="E4946" s="3" t="str">
        <f>IF(D4946,VLOOKUP(A4946,des!B:Q,11,FALSE),"")</f>
        <v>default</v>
      </c>
      <c r="F4946" s="3" t="b">
        <f t="shared" si="308"/>
        <v>1</v>
      </c>
      <c r="G4946" s="3" t="str">
        <f t="shared" si="309"/>
        <v>dhis_api --api-version=27 --api-request='dataElements/YA2gScalJLZ/name' --content-json --request PATCH --data "{\"name\": \"default\"}"</v>
      </c>
      <c r="H4946" s="3" t="str">
        <f>IF(D4946,VLOOKUP(A4946,des!B:Q,12,FALSE),"")</f>
        <v>bjDvmb4bfuf</v>
      </c>
      <c r="I4946" s="3" t="b">
        <f t="shared" si="310"/>
        <v>1</v>
      </c>
      <c r="J4946" s="3" t="str">
        <f t="shared" si="311"/>
        <v>dhis_api --api-version=27 --api-request='dataElements/YA2gScalJLZ/shortName' --content-json --request PATCH --data "{\"shortName\": \"bjDvmb4bfuf\"}"</v>
      </c>
    </row>
    <row r="4947" spans="1:10" x14ac:dyDescent="0.2">
      <c r="A4947" t="s">
        <v>1806</v>
      </c>
      <c r="B4947" t="s">
        <v>17464</v>
      </c>
      <c r="C4947" t="s">
        <v>17465</v>
      </c>
      <c r="D4947" s="3" t="b">
        <f>NOT(ISNA(VLOOKUP(A4947,des!B:B,1,FALSE)))</f>
        <v>1</v>
      </c>
      <c r="E4947" s="3" t="str">
        <f>IF(D4947,VLOOKUP(A4947,des!B:Q,11,FALSE),"")</f>
        <v>default</v>
      </c>
      <c r="F4947" s="3" t="b">
        <f t="shared" si="308"/>
        <v>1</v>
      </c>
      <c r="G4947" s="3" t="str">
        <f t="shared" si="309"/>
        <v>dhis_api --api-version=27 --api-request='dataElements/i1yJ9hH8m4K/name' --content-json --request PATCH --data "{\"name\": \"default\"}"</v>
      </c>
      <c r="H4947" s="3" t="str">
        <f>IF(D4947,VLOOKUP(A4947,des!B:Q,12,FALSE),"")</f>
        <v>bjDvmb4bfuf</v>
      </c>
      <c r="I4947" s="3" t="b">
        <f t="shared" si="310"/>
        <v>1</v>
      </c>
      <c r="J4947" s="3" t="str">
        <f t="shared" si="311"/>
        <v>dhis_api --api-version=27 --api-request='dataElements/i1yJ9hH8m4K/shortName' --content-json --request PATCH --data "{\"shortName\": \"bjDvmb4bfuf\"}"</v>
      </c>
    </row>
    <row r="4948" spans="1:10" x14ac:dyDescent="0.2">
      <c r="A4948" t="s">
        <v>1807</v>
      </c>
      <c r="B4948" t="s">
        <v>17466</v>
      </c>
      <c r="C4948" t="s">
        <v>17467</v>
      </c>
      <c r="D4948" s="3" t="b">
        <f>NOT(ISNA(VLOOKUP(A4948,des!B:B,1,FALSE)))</f>
        <v>1</v>
      </c>
      <c r="E4948" s="3" t="str">
        <f>IF(D4948,VLOOKUP(A4948,des!B:Q,11,FALSE),"")</f>
        <v>default</v>
      </c>
      <c r="F4948" s="3" t="b">
        <f t="shared" si="308"/>
        <v>1</v>
      </c>
      <c r="G4948" s="3" t="str">
        <f t="shared" si="309"/>
        <v>dhis_api --api-version=27 --api-request='dataElements/VcEPWjowLPC/name' --content-json --request PATCH --data "{\"name\": \"default\"}"</v>
      </c>
      <c r="H4948" s="3" t="str">
        <f>IF(D4948,VLOOKUP(A4948,des!B:Q,12,FALSE),"")</f>
        <v>bjDvmb4bfuf</v>
      </c>
      <c r="I4948" s="3" t="b">
        <f t="shared" si="310"/>
        <v>1</v>
      </c>
      <c r="J4948" s="3" t="str">
        <f t="shared" si="311"/>
        <v>dhis_api --api-version=27 --api-request='dataElements/VcEPWjowLPC/shortName' --content-json --request PATCH --data "{\"shortName\": \"bjDvmb4bfuf\"}"</v>
      </c>
    </row>
    <row r="4949" spans="1:10" x14ac:dyDescent="0.2">
      <c r="A4949" t="s">
        <v>740</v>
      </c>
      <c r="B4949" t="s">
        <v>17468</v>
      </c>
      <c r="C4949" t="s">
        <v>17469</v>
      </c>
      <c r="D4949" s="3" t="b">
        <f>NOT(ISNA(VLOOKUP(A4949,des!B:B,1,FALSE)))</f>
        <v>1</v>
      </c>
      <c r="E4949" s="3" t="str">
        <f>IF(D4949,VLOOKUP(A4949,des!B:Q,11,FALSE),"")</f>
        <v>TB Therapy Type</v>
      </c>
      <c r="F4949" s="3" t="b">
        <f t="shared" si="308"/>
        <v>1</v>
      </c>
      <c r="G4949" s="3" t="str">
        <f t="shared" si="309"/>
        <v>dhis_api --api-version=27 --api-request='dataElements/TSUmql8MRe6/name' --content-json --request PATCH --data "{\"name\": \"TB Therapy Type\"}"</v>
      </c>
      <c r="H4949" s="3" t="str">
        <f>IF(D4949,VLOOKUP(A4949,des!B:Q,12,FALSE),"")</f>
        <v>BURbR4VrlSc</v>
      </c>
      <c r="I4949" s="3" t="b">
        <f t="shared" si="310"/>
        <v>1</v>
      </c>
      <c r="J4949" s="3" t="str">
        <f t="shared" si="311"/>
        <v>dhis_api --api-version=27 --api-request='dataElements/TSUmql8MRe6/shortName' --content-json --request PATCH --data "{\"shortName\": \"BURbR4VrlSc\"}"</v>
      </c>
    </row>
    <row r="4950" spans="1:10" x14ac:dyDescent="0.2">
      <c r="A4950" t="s">
        <v>1808</v>
      </c>
      <c r="B4950" t="s">
        <v>17470</v>
      </c>
      <c r="C4950" t="s">
        <v>17471</v>
      </c>
      <c r="D4950" s="3" t="b">
        <f>NOT(ISNA(VLOOKUP(A4950,des!B:B,1,FALSE)))</f>
        <v>1</v>
      </c>
      <c r="E4950" s="3" t="str">
        <f>IF(D4950,VLOOKUP(A4950,des!B:Q,11,FALSE),"")</f>
        <v>TB Therapy Type</v>
      </c>
      <c r="F4950" s="3" t="b">
        <f t="shared" si="308"/>
        <v>1</v>
      </c>
      <c r="G4950" s="3" t="str">
        <f t="shared" si="309"/>
        <v>dhis_api --api-version=27 --api-request='dataElements/DUtx9BUOy02/name' --content-json --request PATCH --data "{\"name\": \"TB Therapy Type\"}"</v>
      </c>
      <c r="H4950" s="3" t="str">
        <f>IF(D4950,VLOOKUP(A4950,des!B:Q,12,FALSE),"")</f>
        <v>BURbR4VrlSc</v>
      </c>
      <c r="I4950" s="3" t="b">
        <f t="shared" si="310"/>
        <v>1</v>
      </c>
      <c r="J4950" s="3" t="str">
        <f t="shared" si="311"/>
        <v>dhis_api --api-version=27 --api-request='dataElements/DUtx9BUOy02/shortName' --content-json --request PATCH --data "{\"shortName\": \"BURbR4VrlSc\"}"</v>
      </c>
    </row>
    <row r="4951" spans="1:10" x14ac:dyDescent="0.2">
      <c r="A4951" t="s">
        <v>1809</v>
      </c>
      <c r="B4951" t="s">
        <v>17472</v>
      </c>
      <c r="C4951" t="s">
        <v>17473</v>
      </c>
      <c r="D4951" s="3" t="b">
        <f>NOT(ISNA(VLOOKUP(A4951,des!B:B,1,FALSE)))</f>
        <v>1</v>
      </c>
      <c r="E4951" s="3" t="str">
        <f>IF(D4951,VLOOKUP(A4951,des!B:Q,11,FALSE),"")</f>
        <v>Age (&lt;15,15+) and Sex</v>
      </c>
      <c r="F4951" s="3" t="b">
        <f t="shared" si="308"/>
        <v>1</v>
      </c>
      <c r="G4951" s="3" t="str">
        <f t="shared" si="309"/>
        <v>dhis_api --api-version=27 --api-request='dataElements/QSSTb1ngS8a/name' --content-json --request PATCH --data "{\"name\": \"Age (&lt;15,15+) and Sex\"}"</v>
      </c>
      <c r="H4951" s="3" t="str">
        <f>IF(D4951,VLOOKUP(A4951,des!B:Q,12,FALSE),"")</f>
        <v>k3grWTtJnvC</v>
      </c>
      <c r="I4951" s="3" t="b">
        <f t="shared" si="310"/>
        <v>1</v>
      </c>
      <c r="J4951" s="3" t="str">
        <f t="shared" si="311"/>
        <v>dhis_api --api-version=27 --api-request='dataElements/QSSTb1ngS8a/shortName' --content-json --request PATCH --data "{\"shortName\": \"k3grWTtJnvC\"}"</v>
      </c>
    </row>
    <row r="4952" spans="1:10" x14ac:dyDescent="0.2">
      <c r="A4952" t="s">
        <v>1810</v>
      </c>
      <c r="B4952" t="s">
        <v>17474</v>
      </c>
      <c r="C4952" t="s">
        <v>17475</v>
      </c>
      <c r="D4952" s="3" t="b">
        <f>NOT(ISNA(VLOOKUP(A4952,des!B:B,1,FALSE)))</f>
        <v>1</v>
      </c>
      <c r="E4952" s="3" t="str">
        <f>IF(D4952,VLOOKUP(A4952,des!B:Q,11,FALSE),"")</f>
        <v>default</v>
      </c>
      <c r="F4952" s="3" t="b">
        <f t="shared" si="308"/>
        <v>1</v>
      </c>
      <c r="G4952" s="3" t="str">
        <f t="shared" si="309"/>
        <v>dhis_api --api-version=27 --api-request='dataElements/MXz2nBrgJ6l/name' --content-json --request PATCH --data "{\"name\": \"default\"}"</v>
      </c>
      <c r="H4952" s="3" t="str">
        <f>IF(D4952,VLOOKUP(A4952,des!B:Q,12,FALSE),"")</f>
        <v>bjDvmb4bfuf</v>
      </c>
      <c r="I4952" s="3" t="b">
        <f t="shared" si="310"/>
        <v>1</v>
      </c>
      <c r="J4952" s="3" t="str">
        <f t="shared" si="311"/>
        <v>dhis_api --api-version=27 --api-request='dataElements/MXz2nBrgJ6l/shortName' --content-json --request PATCH --data "{\"shortName\": \"bjDvmb4bfuf\"}"</v>
      </c>
    </row>
    <row r="4953" spans="1:10" x14ac:dyDescent="0.2">
      <c r="A4953" t="s">
        <v>1811</v>
      </c>
      <c r="B4953" t="s">
        <v>17476</v>
      </c>
      <c r="C4953" t="s">
        <v>17477</v>
      </c>
      <c r="D4953" s="3" t="b">
        <f>NOT(ISNA(VLOOKUP(A4953,des!B:B,1,FALSE)))</f>
        <v>1</v>
      </c>
      <c r="E4953" s="3" t="str">
        <f>IF(D4953,VLOOKUP(A4953,des!B:Q,11,FALSE),"")</f>
        <v>default</v>
      </c>
      <c r="F4953" s="3" t="b">
        <f t="shared" si="308"/>
        <v>1</v>
      </c>
      <c r="G4953" s="3" t="str">
        <f t="shared" si="309"/>
        <v>dhis_api --api-version=27 --api-request='dataElements/luyREJziUss/name' --content-json --request PATCH --data "{\"name\": \"default\"}"</v>
      </c>
      <c r="H4953" s="3" t="str">
        <f>IF(D4953,VLOOKUP(A4953,des!B:Q,12,FALSE),"")</f>
        <v>bjDvmb4bfuf</v>
      </c>
      <c r="I4953" s="3" t="b">
        <f t="shared" si="310"/>
        <v>1</v>
      </c>
      <c r="J4953" s="3" t="str">
        <f t="shared" si="311"/>
        <v>dhis_api --api-version=27 --api-request='dataElements/luyREJziUss/shortName' --content-json --request PATCH --data "{\"shortName\": \"bjDvmb4bfuf\"}"</v>
      </c>
    </row>
    <row r="4954" spans="1:10" x14ac:dyDescent="0.2">
      <c r="A4954" t="s">
        <v>1812</v>
      </c>
      <c r="B4954" t="s">
        <v>17478</v>
      </c>
      <c r="C4954" t="s">
        <v>17479</v>
      </c>
      <c r="D4954" s="3" t="b">
        <f>NOT(ISNA(VLOOKUP(A4954,des!B:B,1,FALSE)))</f>
        <v>1</v>
      </c>
      <c r="E4954" s="3" t="str">
        <f>IF(D4954,VLOOKUP(A4954,des!B:Q,11,FALSE),"")</f>
        <v>default</v>
      </c>
      <c r="F4954" s="3" t="b">
        <f t="shared" si="308"/>
        <v>1</v>
      </c>
      <c r="G4954" s="3" t="str">
        <f t="shared" si="309"/>
        <v>dhis_api --api-version=27 --api-request='dataElements/RvPHMacrOdo/name' --content-json --request PATCH --data "{\"name\": \"default\"}"</v>
      </c>
      <c r="H4954" s="3" t="str">
        <f>IF(D4954,VLOOKUP(A4954,des!B:Q,12,FALSE),"")</f>
        <v>bjDvmb4bfuf</v>
      </c>
      <c r="I4954" s="3" t="b">
        <f t="shared" si="310"/>
        <v>1</v>
      </c>
      <c r="J4954" s="3" t="str">
        <f t="shared" si="311"/>
        <v>dhis_api --api-version=27 --api-request='dataElements/RvPHMacrOdo/shortName' --content-json --request PATCH --data "{\"shortName\": \"bjDvmb4bfuf\"}"</v>
      </c>
    </row>
    <row r="4955" spans="1:10" x14ac:dyDescent="0.2">
      <c r="A4955" t="s">
        <v>1813</v>
      </c>
      <c r="B4955" t="s">
        <v>17480</v>
      </c>
      <c r="C4955" t="s">
        <v>17481</v>
      </c>
      <c r="D4955" s="3" t="b">
        <f>NOT(ISNA(VLOOKUP(A4955,des!B:B,1,FALSE)))</f>
        <v>1</v>
      </c>
      <c r="E4955" s="3" t="str">
        <f>IF(D4955,VLOOKUP(A4955,des!B:Q,11,FALSE),"")</f>
        <v>default</v>
      </c>
      <c r="F4955" s="3" t="b">
        <f t="shared" si="308"/>
        <v>1</v>
      </c>
      <c r="G4955" s="3" t="str">
        <f t="shared" si="309"/>
        <v>dhis_api --api-version=27 --api-request='dataElements/AQh5l43FBed/name' --content-json --request PATCH --data "{\"name\": \"default\"}"</v>
      </c>
      <c r="H4955" s="3" t="str">
        <f>IF(D4955,VLOOKUP(A4955,des!B:Q,12,FALSE),"")</f>
        <v>bjDvmb4bfuf</v>
      </c>
      <c r="I4955" s="3" t="b">
        <f t="shared" si="310"/>
        <v>1</v>
      </c>
      <c r="J4955" s="3" t="str">
        <f t="shared" si="311"/>
        <v>dhis_api --api-version=27 --api-request='dataElements/AQh5l43FBed/shortName' --content-json --request PATCH --data "{\"shortName\": \"bjDvmb4bfuf\"}"</v>
      </c>
    </row>
    <row r="4956" spans="1:10" x14ac:dyDescent="0.2">
      <c r="A4956" t="s">
        <v>1814</v>
      </c>
      <c r="B4956" t="s">
        <v>17482</v>
      </c>
      <c r="C4956" t="s">
        <v>17483</v>
      </c>
      <c r="D4956" s="3" t="b">
        <f>NOT(ISNA(VLOOKUP(A4956,des!B:B,1,FALSE)))</f>
        <v>1</v>
      </c>
      <c r="E4956" s="3" t="str">
        <f>IF(D4956,VLOOKUP(A4956,des!B:Q,11,FALSE),"")</f>
        <v>TB Test Type and HIV Status (Positive)</v>
      </c>
      <c r="F4956" s="3" t="b">
        <f t="shared" si="308"/>
        <v>1</v>
      </c>
      <c r="G4956" s="3" t="str">
        <f t="shared" si="309"/>
        <v>dhis_api --api-version=27 --api-request='dataElements/h2WPPbGOxm1/name' --content-json --request PATCH --data "{\"name\": \"TB Test Type and HIV Status (Positive)\"}"</v>
      </c>
      <c r="H4956" s="3" t="str">
        <f>IF(D4956,VLOOKUP(A4956,des!B:Q,12,FALSE),"")</f>
        <v>ZlwevcvvfuZ</v>
      </c>
      <c r="I4956" s="3" t="b">
        <f t="shared" si="310"/>
        <v>1</v>
      </c>
      <c r="J4956" s="3" t="str">
        <f t="shared" si="311"/>
        <v>dhis_api --api-version=27 --api-request='dataElements/h2WPPbGOxm1/shortName' --content-json --request PATCH --data "{\"shortName\": \"ZlwevcvvfuZ\"}"</v>
      </c>
    </row>
    <row r="4957" spans="1:10" x14ac:dyDescent="0.2">
      <c r="A4957" t="s">
        <v>1815</v>
      </c>
      <c r="B4957" t="s">
        <v>17484</v>
      </c>
      <c r="C4957" t="s">
        <v>17485</v>
      </c>
      <c r="D4957" s="3" t="b">
        <f>NOT(ISNA(VLOOKUP(A4957,des!B:B,1,FALSE)))</f>
        <v>1</v>
      </c>
      <c r="E4957" s="3" t="str">
        <f>IF(D4957,VLOOKUP(A4957,des!B:Q,11,FALSE),"")</f>
        <v>Age (&lt;15,15+) and Sex</v>
      </c>
      <c r="F4957" s="3" t="b">
        <f t="shared" si="308"/>
        <v>1</v>
      </c>
      <c r="G4957" s="3" t="str">
        <f t="shared" si="309"/>
        <v>dhis_api --api-version=27 --api-request='dataElements/afG3NSOuohl/name' --content-json --request PATCH --data "{\"name\": \"Age (&lt;15,15+) and Sex\"}"</v>
      </c>
      <c r="H4957" s="3" t="str">
        <f>IF(D4957,VLOOKUP(A4957,des!B:Q,12,FALSE),"")</f>
        <v>k3grWTtJnvC</v>
      </c>
      <c r="I4957" s="3" t="b">
        <f t="shared" si="310"/>
        <v>1</v>
      </c>
      <c r="J4957" s="3" t="str">
        <f t="shared" si="311"/>
        <v>dhis_api --api-version=27 --api-request='dataElements/afG3NSOuohl/shortName' --content-json --request PATCH --data "{\"shortName\": \"k3grWTtJnvC\"}"</v>
      </c>
    </row>
    <row r="4958" spans="1:10" x14ac:dyDescent="0.2">
      <c r="A4958" t="s">
        <v>1816</v>
      </c>
      <c r="B4958" t="s">
        <v>17486</v>
      </c>
      <c r="C4958" t="s">
        <v>17487</v>
      </c>
      <c r="D4958" s="3" t="b">
        <f>NOT(ISNA(VLOOKUP(A4958,des!B:B,1,FALSE)))</f>
        <v>1</v>
      </c>
      <c r="E4958" s="3" t="str">
        <f>IF(D4958,VLOOKUP(A4958,des!B:Q,11,FALSE),"")</f>
        <v>default</v>
      </c>
      <c r="F4958" s="3" t="b">
        <f t="shared" si="308"/>
        <v>1</v>
      </c>
      <c r="G4958" s="3" t="str">
        <f t="shared" si="309"/>
        <v>dhis_api --api-version=27 --api-request='dataElements/iDYLhgLVa7P/name' --content-json --request PATCH --data "{\"name\": \"default\"}"</v>
      </c>
      <c r="H4958" s="3" t="str">
        <f>IF(D4958,VLOOKUP(A4958,des!B:Q,12,FALSE),"")</f>
        <v>bjDvmb4bfuf</v>
      </c>
      <c r="I4958" s="3" t="b">
        <f t="shared" si="310"/>
        <v>1</v>
      </c>
      <c r="J4958" s="3" t="str">
        <f t="shared" si="311"/>
        <v>dhis_api --api-version=27 --api-request='dataElements/iDYLhgLVa7P/shortName' --content-json --request PATCH --data "{\"shortName\": \"bjDvmb4bfuf\"}"</v>
      </c>
    </row>
    <row r="4959" spans="1:10" x14ac:dyDescent="0.2">
      <c r="A4959" t="s">
        <v>1817</v>
      </c>
      <c r="B4959" t="s">
        <v>17488</v>
      </c>
      <c r="C4959" t="s">
        <v>17489</v>
      </c>
      <c r="D4959" s="3" t="b">
        <f>NOT(ISNA(VLOOKUP(A4959,des!B:B,1,FALSE)))</f>
        <v>1</v>
      </c>
      <c r="E4959" s="3" t="str">
        <f>IF(D4959,VLOOKUP(A4959,des!B:Q,11,FALSE),"")</f>
        <v>default</v>
      </c>
      <c r="F4959" s="3" t="b">
        <f t="shared" si="308"/>
        <v>1</v>
      </c>
      <c r="G4959" s="3" t="str">
        <f t="shared" si="309"/>
        <v>dhis_api --api-version=27 --api-request='dataElements/dlAn8LhvIb5/name' --content-json --request PATCH --data "{\"name\": \"default\"}"</v>
      </c>
      <c r="H4959" s="3" t="str">
        <f>IF(D4959,VLOOKUP(A4959,des!B:Q,12,FALSE),"")</f>
        <v>bjDvmb4bfuf</v>
      </c>
      <c r="I4959" s="3" t="b">
        <f t="shared" si="310"/>
        <v>1</v>
      </c>
      <c r="J4959" s="3" t="str">
        <f t="shared" si="311"/>
        <v>dhis_api --api-version=27 --api-request='dataElements/dlAn8LhvIb5/shortName' --content-json --request PATCH --data "{\"shortName\": \"bjDvmb4bfuf\"}"</v>
      </c>
    </row>
    <row r="4960" spans="1:10" x14ac:dyDescent="0.2">
      <c r="A4960" t="s">
        <v>1818</v>
      </c>
      <c r="B4960" t="s">
        <v>17490</v>
      </c>
      <c r="C4960" t="s">
        <v>17491</v>
      </c>
      <c r="D4960" s="3" t="b">
        <f>NOT(ISNA(VLOOKUP(A4960,des!B:B,1,FALSE)))</f>
        <v>1</v>
      </c>
      <c r="E4960" s="3" t="str">
        <f>IF(D4960,VLOOKUP(A4960,des!B:Q,11,FALSE),"")</f>
        <v>default</v>
      </c>
      <c r="F4960" s="3" t="b">
        <f t="shared" si="308"/>
        <v>1</v>
      </c>
      <c r="G4960" s="3" t="str">
        <f t="shared" si="309"/>
        <v>dhis_api --api-version=27 --api-request='dataElements/Q72oaFU4rhq/name' --content-json --request PATCH --data "{\"name\": \"default\"}"</v>
      </c>
      <c r="H4960" s="3" t="str">
        <f>IF(D4960,VLOOKUP(A4960,des!B:Q,12,FALSE),"")</f>
        <v>bjDvmb4bfuf</v>
      </c>
      <c r="I4960" s="3" t="b">
        <f t="shared" si="310"/>
        <v>1</v>
      </c>
      <c r="J4960" s="3" t="str">
        <f t="shared" si="311"/>
        <v>dhis_api --api-version=27 --api-request='dataElements/Q72oaFU4rhq/shortName' --content-json --request PATCH --data "{\"shortName\": \"bjDvmb4bfuf\"}"</v>
      </c>
    </row>
    <row r="4961" spans="1:10" x14ac:dyDescent="0.2">
      <c r="A4961" t="s">
        <v>1819</v>
      </c>
      <c r="B4961" t="s">
        <v>17492</v>
      </c>
      <c r="C4961" t="s">
        <v>17493</v>
      </c>
      <c r="D4961" s="3" t="b">
        <f>NOT(ISNA(VLOOKUP(A4961,des!B:B,1,FALSE)))</f>
        <v>1</v>
      </c>
      <c r="E4961" s="3" t="str">
        <f>IF(D4961,VLOOKUP(A4961,des!B:Q,11,FALSE),"")</f>
        <v>default</v>
      </c>
      <c r="F4961" s="3" t="b">
        <f t="shared" si="308"/>
        <v>1</v>
      </c>
      <c r="G4961" s="3" t="str">
        <f t="shared" si="309"/>
        <v>dhis_api --api-version=27 --api-request='dataElements/CHzV4GKunG3/name' --content-json --request PATCH --data "{\"name\": \"default\"}"</v>
      </c>
      <c r="H4961" s="3" t="str">
        <f>IF(D4961,VLOOKUP(A4961,des!B:Q,12,FALSE),"")</f>
        <v>bjDvmb4bfuf</v>
      </c>
      <c r="I4961" s="3" t="b">
        <f t="shared" si="310"/>
        <v>1</v>
      </c>
      <c r="J4961" s="3" t="str">
        <f t="shared" si="311"/>
        <v>dhis_api --api-version=27 --api-request='dataElements/CHzV4GKunG3/shortName' --content-json --request PATCH --data "{\"shortName\": \"bjDvmb4bfuf\"}"</v>
      </c>
    </row>
    <row r="4962" spans="1:10" x14ac:dyDescent="0.2">
      <c r="A4962" t="s">
        <v>1820</v>
      </c>
      <c r="B4962" t="s">
        <v>17494</v>
      </c>
      <c r="C4962" t="s">
        <v>17495</v>
      </c>
      <c r="D4962" s="3" t="b">
        <f>NOT(ISNA(VLOOKUP(A4962,des!B:B,1,FALSE)))</f>
        <v>1</v>
      </c>
      <c r="E4962" s="3" t="str">
        <f>IF(D4962,VLOOKUP(A4962,des!B:Q,11,FALSE),"")</f>
        <v>TB Test Type and HIV Status (Positive)</v>
      </c>
      <c r="F4962" s="3" t="b">
        <f t="shared" si="308"/>
        <v>1</v>
      </c>
      <c r="G4962" s="3" t="str">
        <f t="shared" si="309"/>
        <v>dhis_api --api-version=27 --api-request='dataElements/cPd10tqYXpj/name' --content-json --request PATCH --data "{\"name\": \"TB Test Type and HIV Status (Positive)\"}"</v>
      </c>
      <c r="H4962" s="3" t="str">
        <f>IF(D4962,VLOOKUP(A4962,des!B:Q,12,FALSE),"")</f>
        <v>ZlwevcvvfuZ</v>
      </c>
      <c r="I4962" s="3" t="b">
        <f t="shared" si="310"/>
        <v>1</v>
      </c>
      <c r="J4962" s="3" t="str">
        <f t="shared" si="311"/>
        <v>dhis_api --api-version=27 --api-request='dataElements/cPd10tqYXpj/shortName' --content-json --request PATCH --data "{\"shortName\": \"ZlwevcvvfuZ\"}"</v>
      </c>
    </row>
    <row r="4963" spans="1:10" x14ac:dyDescent="0.2">
      <c r="A4963" t="s">
        <v>1821</v>
      </c>
      <c r="B4963" t="s">
        <v>17496</v>
      </c>
      <c r="C4963" t="s">
        <v>17497</v>
      </c>
      <c r="D4963" s="3" t="b">
        <f>NOT(ISNA(VLOOKUP(A4963,des!B:B,1,FALSE)))</f>
        <v>1</v>
      </c>
      <c r="E4963" s="3" t="str">
        <f>IF(D4963,VLOOKUP(A4963,des!B:Q,11,FALSE),"")</f>
        <v>Age (&lt;15,15+)</v>
      </c>
      <c r="F4963" s="3" t="b">
        <f t="shared" si="308"/>
        <v>1</v>
      </c>
      <c r="G4963" s="3" t="str">
        <f t="shared" si="309"/>
        <v>dhis_api --api-version=27 --api-request='dataElements/oqzWbTbITp2/name' --content-json --request PATCH --data "{\"name\": \"Age (&lt;15,15+)\"}"</v>
      </c>
      <c r="H4963" s="3" t="str">
        <f>IF(D4963,VLOOKUP(A4963,des!B:Q,12,FALSE),"")</f>
        <v>SWqMGmYh3OO</v>
      </c>
      <c r="I4963" s="3" t="b">
        <f t="shared" si="310"/>
        <v>1</v>
      </c>
      <c r="J4963" s="3" t="str">
        <f t="shared" si="311"/>
        <v>dhis_api --api-version=27 --api-request='dataElements/oqzWbTbITp2/shortName' --content-json --request PATCH --data "{\"shortName\": \"SWqMGmYh3OO\"}"</v>
      </c>
    </row>
    <row r="4964" spans="1:10" x14ac:dyDescent="0.2">
      <c r="A4964" t="s">
        <v>1822</v>
      </c>
      <c r="B4964" t="s">
        <v>17498</v>
      </c>
      <c r="C4964" t="s">
        <v>17499</v>
      </c>
      <c r="D4964" s="3" t="b">
        <f>NOT(ISNA(VLOOKUP(A4964,des!B:B,1,FALSE)))</f>
        <v>1</v>
      </c>
      <c r="E4964" s="3" t="str">
        <f>IF(D4964,VLOOKUP(A4964,des!B:Q,11,FALSE),"")</f>
        <v>Age (&lt;15,15+)</v>
      </c>
      <c r="F4964" s="3" t="b">
        <f t="shared" si="308"/>
        <v>1</v>
      </c>
      <c r="G4964" s="3" t="str">
        <f t="shared" si="309"/>
        <v>dhis_api --api-version=27 --api-request='dataElements/gKYcelnyMOS/name' --content-json --request PATCH --data "{\"name\": \"Age (&lt;15,15+)\"}"</v>
      </c>
      <c r="H4964" s="3" t="str">
        <f>IF(D4964,VLOOKUP(A4964,des!B:Q,12,FALSE),"")</f>
        <v>SWqMGmYh3OO</v>
      </c>
      <c r="I4964" s="3" t="b">
        <f t="shared" si="310"/>
        <v>1</v>
      </c>
      <c r="J4964" s="3" t="str">
        <f t="shared" si="311"/>
        <v>dhis_api --api-version=27 --api-request='dataElements/gKYcelnyMOS/shortName' --content-json --request PATCH --data "{\"shortName\": \"SWqMGmYh3OO\"}"</v>
      </c>
    </row>
    <row r="4965" spans="1:10" x14ac:dyDescent="0.2">
      <c r="A4965" t="s">
        <v>1823</v>
      </c>
      <c r="B4965" t="s">
        <v>17500</v>
      </c>
      <c r="C4965" t="s">
        <v>17501</v>
      </c>
      <c r="D4965" s="3" t="b">
        <f>NOT(ISNA(VLOOKUP(A4965,des!B:B,1,FALSE)))</f>
        <v>1</v>
      </c>
      <c r="E4965" s="3" t="str">
        <f>IF(D4965,VLOOKUP(A4965,des!B:Q,11,FALSE),"")</f>
        <v>Age (0-50+,10)</v>
      </c>
      <c r="F4965" s="3" t="b">
        <f t="shared" si="308"/>
        <v>1</v>
      </c>
      <c r="G4965" s="3" t="str">
        <f t="shared" si="309"/>
        <v>dhis_api --api-version=27 --api-request='dataElements/A08J7tE7g4m/name' --content-json --request PATCH --data "{\"name\": \"Age (0-50+,10)\"}"</v>
      </c>
      <c r="H4965" s="3" t="str">
        <f>IF(D4965,VLOOKUP(A4965,des!B:Q,12,FALSE),"")</f>
        <v>jC72m5u3KKE</v>
      </c>
      <c r="I4965" s="3" t="b">
        <f t="shared" si="310"/>
        <v>1</v>
      </c>
      <c r="J4965" s="3" t="str">
        <f t="shared" si="311"/>
        <v>dhis_api --api-version=27 --api-request='dataElements/A08J7tE7g4m/shortName' --content-json --request PATCH --data "{\"shortName\": \"jC72m5u3KKE\"}"</v>
      </c>
    </row>
    <row r="4966" spans="1:10" x14ac:dyDescent="0.2">
      <c r="A4966" t="s">
        <v>1824</v>
      </c>
      <c r="B4966" t="s">
        <v>17502</v>
      </c>
      <c r="C4966" t="s">
        <v>17503</v>
      </c>
      <c r="D4966" s="3" t="b">
        <f>NOT(ISNA(VLOOKUP(A4966,des!B:B,1,FALSE)))</f>
        <v>1</v>
      </c>
      <c r="E4966" s="3" t="str">
        <f>IF(D4966,VLOOKUP(A4966,des!B:Q,11,FALSE),"")</f>
        <v>Age (0-50+,10)</v>
      </c>
      <c r="F4966" s="3" t="b">
        <f t="shared" si="308"/>
        <v>1</v>
      </c>
      <c r="G4966" s="3" t="str">
        <f t="shared" si="309"/>
        <v>dhis_api --api-version=27 --api-request='dataElements/wpT6sp1hj0F/name' --content-json --request PATCH --data "{\"name\": \"Age (0-50+,10)\"}"</v>
      </c>
      <c r="H4966" s="3" t="str">
        <f>IF(D4966,VLOOKUP(A4966,des!B:Q,12,FALSE),"")</f>
        <v>jC72m5u3KKE</v>
      </c>
      <c r="I4966" s="3" t="b">
        <f t="shared" si="310"/>
        <v>1</v>
      </c>
      <c r="J4966" s="3" t="str">
        <f t="shared" si="311"/>
        <v>dhis_api --api-version=27 --api-request='dataElements/wpT6sp1hj0F/shortName' --content-json --request PATCH --data "{\"shortName\": \"jC72m5u3KKE\"}"</v>
      </c>
    </row>
    <row r="4967" spans="1:10" x14ac:dyDescent="0.2">
      <c r="A4967" t="s">
        <v>1825</v>
      </c>
      <c r="B4967" t="s">
        <v>17504</v>
      </c>
      <c r="C4967" t="s">
        <v>17505</v>
      </c>
      <c r="D4967" s="3" t="b">
        <f>NOT(ISNA(VLOOKUP(A4967,des!B:B,1,FALSE)))</f>
        <v>1</v>
      </c>
      <c r="E4967" s="3" t="str">
        <f>IF(D4967,VLOOKUP(A4967,des!B:Q,11,FALSE),"")</f>
        <v>default</v>
      </c>
      <c r="F4967" s="3" t="b">
        <f t="shared" si="308"/>
        <v>1</v>
      </c>
      <c r="G4967" s="3" t="str">
        <f t="shared" si="309"/>
        <v>dhis_api --api-version=27 --api-request='dataElements/VseYlfWof9R/name' --content-json --request PATCH --data "{\"name\": \"default\"}"</v>
      </c>
      <c r="H4967" s="3" t="str">
        <f>IF(D4967,VLOOKUP(A4967,des!B:Q,12,FALSE),"")</f>
        <v>bjDvmb4bfuf</v>
      </c>
      <c r="I4967" s="3" t="b">
        <f t="shared" si="310"/>
        <v>1</v>
      </c>
      <c r="J4967" s="3" t="str">
        <f t="shared" si="311"/>
        <v>dhis_api --api-version=27 --api-request='dataElements/VseYlfWof9R/shortName' --content-json --request PATCH --data "{\"shortName\": \"bjDvmb4bfuf\"}"</v>
      </c>
    </row>
    <row r="4968" spans="1:10" x14ac:dyDescent="0.2">
      <c r="A4968" t="s">
        <v>1826</v>
      </c>
      <c r="B4968" t="s">
        <v>17506</v>
      </c>
      <c r="C4968" t="s">
        <v>17507</v>
      </c>
      <c r="D4968" s="3" t="b">
        <f>NOT(ISNA(VLOOKUP(A4968,des!B:B,1,FALSE)))</f>
        <v>1</v>
      </c>
      <c r="E4968" s="3" t="str">
        <f>IF(D4968,VLOOKUP(A4968,des!B:Q,11,FALSE),"")</f>
        <v>default</v>
      </c>
      <c r="F4968" s="3" t="b">
        <f t="shared" si="308"/>
        <v>1</v>
      </c>
      <c r="G4968" s="3" t="str">
        <f t="shared" si="309"/>
        <v>dhis_api --api-version=27 --api-request='dataElements/mIS05dk1TOl/name' --content-json --request PATCH --data "{\"name\": \"default\"}"</v>
      </c>
      <c r="H4968" s="3" t="str">
        <f>IF(D4968,VLOOKUP(A4968,des!B:Q,12,FALSE),"")</f>
        <v>bjDvmb4bfuf</v>
      </c>
      <c r="I4968" s="3" t="b">
        <f t="shared" si="310"/>
        <v>1</v>
      </c>
      <c r="J4968" s="3" t="str">
        <f t="shared" si="311"/>
        <v>dhis_api --api-version=27 --api-request='dataElements/mIS05dk1TOl/shortName' --content-json --request PATCH --data "{\"shortName\": \"bjDvmb4bfuf\"}"</v>
      </c>
    </row>
    <row r="4969" spans="1:10" x14ac:dyDescent="0.2">
      <c r="A4969" t="s">
        <v>1827</v>
      </c>
      <c r="B4969" t="s">
        <v>17508</v>
      </c>
      <c r="C4969" t="s">
        <v>17509</v>
      </c>
      <c r="D4969" s="3" t="b">
        <f>NOT(ISNA(VLOOKUP(A4969,des!B:B,1,FALSE)))</f>
        <v>1</v>
      </c>
      <c r="E4969" s="3" t="str">
        <f>IF(D4969,VLOOKUP(A4969,des!B:Q,11,FALSE),"")</f>
        <v>Sex</v>
      </c>
      <c r="F4969" s="3" t="b">
        <f t="shared" si="308"/>
        <v>1</v>
      </c>
      <c r="G4969" s="3" t="str">
        <f t="shared" si="309"/>
        <v>dhis_api --api-version=27 --api-request='dataElements/K1WOZaTMB77/name' --content-json --request PATCH --data "{\"name\": \"Sex\"}"</v>
      </c>
      <c r="H4969" s="3" t="str">
        <f>IF(D4969,VLOOKUP(A4969,des!B:Q,12,FALSE),"")</f>
        <v>R1rzmp9ROky</v>
      </c>
      <c r="I4969" s="3" t="b">
        <f t="shared" si="310"/>
        <v>1</v>
      </c>
      <c r="J4969" s="3" t="str">
        <f t="shared" si="311"/>
        <v>dhis_api --api-version=27 --api-request='dataElements/K1WOZaTMB77/shortName' --content-json --request PATCH --data "{\"shortName\": \"R1rzmp9ROky\"}"</v>
      </c>
    </row>
    <row r="4970" spans="1:10" x14ac:dyDescent="0.2">
      <c r="A4970" t="s">
        <v>1828</v>
      </c>
      <c r="B4970" t="s">
        <v>17510</v>
      </c>
      <c r="C4970" t="s">
        <v>17511</v>
      </c>
      <c r="D4970" s="3" t="b">
        <f>NOT(ISNA(VLOOKUP(A4970,des!B:B,1,FALSE)))</f>
        <v>1</v>
      </c>
      <c r="E4970" s="3" t="str">
        <f>IF(D4970,VLOOKUP(A4970,des!B:Q,11,FALSE),"")</f>
        <v>Sex</v>
      </c>
      <c r="F4970" s="3" t="b">
        <f t="shared" si="308"/>
        <v>1</v>
      </c>
      <c r="G4970" s="3" t="str">
        <f t="shared" si="309"/>
        <v>dhis_api --api-version=27 --api-request='dataElements/Yd8E5k1zLHD/name' --content-json --request PATCH --data "{\"name\": \"Sex\"}"</v>
      </c>
      <c r="H4970" s="3" t="str">
        <f>IF(D4970,VLOOKUP(A4970,des!B:Q,12,FALSE),"")</f>
        <v>R1rzmp9ROky</v>
      </c>
      <c r="I4970" s="3" t="b">
        <f t="shared" si="310"/>
        <v>1</v>
      </c>
      <c r="J4970" s="3" t="str">
        <f t="shared" si="311"/>
        <v>dhis_api --api-version=27 --api-request='dataElements/Yd8E5k1zLHD/shortName' --content-json --request PATCH --data "{\"shortName\": \"R1rzmp9ROky\"}"</v>
      </c>
    </row>
    <row r="4971" spans="1:10" x14ac:dyDescent="0.2">
      <c r="A4971" t="s">
        <v>1829</v>
      </c>
      <c r="B4971" t="s">
        <v>17512</v>
      </c>
      <c r="C4971" t="s">
        <v>17513</v>
      </c>
      <c r="D4971" s="3" t="b">
        <f>NOT(ISNA(VLOOKUP(A4971,des!B:B,1,FALSE)))</f>
        <v>1</v>
      </c>
      <c r="E4971" s="3" t="str">
        <f>IF(D4971,VLOOKUP(A4971,des!B:Q,11,FALSE),"")</f>
        <v>Age (&lt;15,15+)</v>
      </c>
      <c r="F4971" s="3" t="b">
        <f t="shared" si="308"/>
        <v>1</v>
      </c>
      <c r="G4971" s="3" t="str">
        <f t="shared" si="309"/>
        <v>dhis_api --api-version=27 --api-request='dataElements/RibixCqZGq0/name' --content-json --request PATCH --data "{\"name\": \"Age (&lt;15,15+)\"}"</v>
      </c>
      <c r="H4971" s="3" t="str">
        <f>IF(D4971,VLOOKUP(A4971,des!B:Q,12,FALSE),"")</f>
        <v>SWqMGmYh3OO</v>
      </c>
      <c r="I4971" s="3" t="b">
        <f t="shared" si="310"/>
        <v>1</v>
      </c>
      <c r="J4971" s="3" t="str">
        <f t="shared" si="311"/>
        <v>dhis_api --api-version=27 --api-request='dataElements/RibixCqZGq0/shortName' --content-json --request PATCH --data "{\"shortName\": \"SWqMGmYh3OO\"}"</v>
      </c>
    </row>
    <row r="4972" spans="1:10" x14ac:dyDescent="0.2">
      <c r="A4972" t="s">
        <v>1830</v>
      </c>
      <c r="B4972" t="s">
        <v>17514</v>
      </c>
      <c r="C4972" t="s">
        <v>17515</v>
      </c>
      <c r="D4972" s="3" t="b">
        <f>NOT(ISNA(VLOOKUP(A4972,des!B:B,1,FALSE)))</f>
        <v>1</v>
      </c>
      <c r="E4972" s="3" t="str">
        <f>IF(D4972,VLOOKUP(A4972,des!B:Q,11,FALSE),"")</f>
        <v>Age (&lt;15,15+)</v>
      </c>
      <c r="F4972" s="3" t="b">
        <f t="shared" si="308"/>
        <v>1</v>
      </c>
      <c r="G4972" s="3" t="str">
        <f t="shared" si="309"/>
        <v>dhis_api --api-version=27 --api-request='dataElements/Ey24eGBRaoz/name' --content-json --request PATCH --data "{\"name\": \"Age (&lt;15,15+)\"}"</v>
      </c>
      <c r="H4972" s="3" t="str">
        <f>IF(D4972,VLOOKUP(A4972,des!B:Q,12,FALSE),"")</f>
        <v>SWqMGmYh3OO</v>
      </c>
      <c r="I4972" s="3" t="b">
        <f t="shared" si="310"/>
        <v>1</v>
      </c>
      <c r="J4972" s="3" t="str">
        <f t="shared" si="311"/>
        <v>dhis_api --api-version=27 --api-request='dataElements/Ey24eGBRaoz/shortName' --content-json --request PATCH --data "{\"shortName\": \"SWqMGmYh3OO\"}"</v>
      </c>
    </row>
    <row r="4973" spans="1:10" x14ac:dyDescent="0.2">
      <c r="A4973" t="s">
        <v>1831</v>
      </c>
      <c r="B4973" t="s">
        <v>17516</v>
      </c>
      <c r="C4973" t="s">
        <v>17517</v>
      </c>
      <c r="D4973" s="3" t="b">
        <f>NOT(ISNA(VLOOKUP(A4973,des!B:B,1,FALSE)))</f>
        <v>1</v>
      </c>
      <c r="E4973" s="3" t="str">
        <f>IF(D4973,VLOOKUP(A4973,des!B:Q,11,FALSE),"")</f>
        <v>Age (0-50+,10)</v>
      </c>
      <c r="F4973" s="3" t="b">
        <f t="shared" si="308"/>
        <v>1</v>
      </c>
      <c r="G4973" s="3" t="str">
        <f t="shared" si="309"/>
        <v>dhis_api --api-version=27 --api-request='dataElements/qQZjwHWnvKy/name' --content-json --request PATCH --data "{\"name\": \"Age (0-50+,10)\"}"</v>
      </c>
      <c r="H4973" s="3" t="str">
        <f>IF(D4973,VLOOKUP(A4973,des!B:Q,12,FALSE),"")</f>
        <v>jC72m5u3KKE</v>
      </c>
      <c r="I4973" s="3" t="b">
        <f t="shared" si="310"/>
        <v>1</v>
      </c>
      <c r="J4973" s="3" t="str">
        <f t="shared" si="311"/>
        <v>dhis_api --api-version=27 --api-request='dataElements/qQZjwHWnvKy/shortName' --content-json --request PATCH --data "{\"shortName\": \"jC72m5u3KKE\"}"</v>
      </c>
    </row>
    <row r="4974" spans="1:10" x14ac:dyDescent="0.2">
      <c r="A4974" t="s">
        <v>1832</v>
      </c>
      <c r="B4974" t="s">
        <v>17518</v>
      </c>
      <c r="C4974" t="s">
        <v>17519</v>
      </c>
      <c r="D4974" s="3" t="b">
        <f>NOT(ISNA(VLOOKUP(A4974,des!B:B,1,FALSE)))</f>
        <v>1</v>
      </c>
      <c r="E4974" s="3" t="str">
        <f>IF(D4974,VLOOKUP(A4974,des!B:Q,11,FALSE),"")</f>
        <v>Age (0-50+,10)</v>
      </c>
      <c r="F4974" s="3" t="b">
        <f t="shared" si="308"/>
        <v>1</v>
      </c>
      <c r="G4974" s="3" t="str">
        <f t="shared" si="309"/>
        <v>dhis_api --api-version=27 --api-request='dataElements/FnLQyX3KZdL/name' --content-json --request PATCH --data "{\"name\": \"Age (0-50+,10)\"}"</v>
      </c>
      <c r="H4974" s="3" t="str">
        <f>IF(D4974,VLOOKUP(A4974,des!B:Q,12,FALSE),"")</f>
        <v>jC72m5u3KKE</v>
      </c>
      <c r="I4974" s="3" t="b">
        <f t="shared" si="310"/>
        <v>1</v>
      </c>
      <c r="J4974" s="3" t="str">
        <f t="shared" si="311"/>
        <v>dhis_api --api-version=27 --api-request='dataElements/FnLQyX3KZdL/shortName' --content-json --request PATCH --data "{\"shortName\": \"jC72m5u3KKE\"}"</v>
      </c>
    </row>
    <row r="4975" spans="1:10" x14ac:dyDescent="0.2">
      <c r="A4975" t="s">
        <v>1833</v>
      </c>
      <c r="B4975" t="s">
        <v>17520</v>
      </c>
      <c r="C4975" t="s">
        <v>17521</v>
      </c>
      <c r="D4975" s="3" t="b">
        <f>NOT(ISNA(VLOOKUP(A4975,des!B:B,1,FALSE)))</f>
        <v>1</v>
      </c>
      <c r="E4975" s="3" t="str">
        <f>IF(D4975,VLOOKUP(A4975,des!B:Q,11,FALSE),"")</f>
        <v>default</v>
      </c>
      <c r="F4975" s="3" t="b">
        <f t="shared" si="308"/>
        <v>1</v>
      </c>
      <c r="G4975" s="3" t="str">
        <f t="shared" si="309"/>
        <v>dhis_api --api-version=27 --api-request='dataElements/mTj9wvAXMQ7/name' --content-json --request PATCH --data "{\"name\": \"default\"}"</v>
      </c>
      <c r="H4975" s="3" t="str">
        <f>IF(D4975,VLOOKUP(A4975,des!B:Q,12,FALSE),"")</f>
        <v>bjDvmb4bfuf</v>
      </c>
      <c r="I4975" s="3" t="b">
        <f t="shared" si="310"/>
        <v>1</v>
      </c>
      <c r="J4975" s="3" t="str">
        <f t="shared" si="311"/>
        <v>dhis_api --api-version=27 --api-request='dataElements/mTj9wvAXMQ7/shortName' --content-json --request PATCH --data "{\"shortName\": \"bjDvmb4bfuf\"}"</v>
      </c>
    </row>
    <row r="4976" spans="1:10" x14ac:dyDescent="0.2">
      <c r="A4976" t="s">
        <v>1834</v>
      </c>
      <c r="B4976" t="s">
        <v>17522</v>
      </c>
      <c r="C4976" t="s">
        <v>17523</v>
      </c>
      <c r="D4976" s="3" t="b">
        <f>NOT(ISNA(VLOOKUP(A4976,des!B:B,1,FALSE)))</f>
        <v>1</v>
      </c>
      <c r="E4976" s="3" t="str">
        <f>IF(D4976,VLOOKUP(A4976,des!B:Q,11,FALSE),"")</f>
        <v>default</v>
      </c>
      <c r="F4976" s="3" t="b">
        <f t="shared" si="308"/>
        <v>1</v>
      </c>
      <c r="G4976" s="3" t="str">
        <f t="shared" si="309"/>
        <v>dhis_api --api-version=27 --api-request='dataElements/C4zDB142Slr/name' --content-json --request PATCH --data "{\"name\": \"default\"}"</v>
      </c>
      <c r="H4976" s="3" t="str">
        <f>IF(D4976,VLOOKUP(A4976,des!B:Q,12,FALSE),"")</f>
        <v>bjDvmb4bfuf</v>
      </c>
      <c r="I4976" s="3" t="b">
        <f t="shared" si="310"/>
        <v>1</v>
      </c>
      <c r="J4976" s="3" t="str">
        <f t="shared" si="311"/>
        <v>dhis_api --api-version=27 --api-request='dataElements/C4zDB142Slr/shortName' --content-json --request PATCH --data "{\"shortName\": \"bjDvmb4bfuf\"}"</v>
      </c>
    </row>
    <row r="4977" spans="1:10" x14ac:dyDescent="0.2">
      <c r="A4977" t="s">
        <v>1835</v>
      </c>
      <c r="B4977" t="s">
        <v>17524</v>
      </c>
      <c r="C4977" t="s">
        <v>17525</v>
      </c>
      <c r="D4977" s="3" t="b">
        <f>NOT(ISNA(VLOOKUP(A4977,des!B:B,1,FALSE)))</f>
        <v>1</v>
      </c>
      <c r="E4977" s="3" t="str">
        <f>IF(D4977,VLOOKUP(A4977,des!B:Q,11,FALSE),"")</f>
        <v>Sex</v>
      </c>
      <c r="F4977" s="3" t="b">
        <f t="shared" si="308"/>
        <v>1</v>
      </c>
      <c r="G4977" s="3" t="str">
        <f t="shared" si="309"/>
        <v>dhis_api --api-version=27 --api-request='dataElements/ut847InUtyZ/name' --content-json --request PATCH --data "{\"name\": \"Sex\"}"</v>
      </c>
      <c r="H4977" s="3" t="str">
        <f>IF(D4977,VLOOKUP(A4977,des!B:Q,12,FALSE),"")</f>
        <v>R1rzmp9ROky</v>
      </c>
      <c r="I4977" s="3" t="b">
        <f t="shared" si="310"/>
        <v>1</v>
      </c>
      <c r="J4977" s="3" t="str">
        <f t="shared" si="311"/>
        <v>dhis_api --api-version=27 --api-request='dataElements/ut847InUtyZ/shortName' --content-json --request PATCH --data "{\"shortName\": \"R1rzmp9ROky\"}"</v>
      </c>
    </row>
    <row r="4978" spans="1:10" x14ac:dyDescent="0.2">
      <c r="A4978" t="s">
        <v>1836</v>
      </c>
      <c r="B4978" t="s">
        <v>17526</v>
      </c>
      <c r="C4978" t="s">
        <v>17527</v>
      </c>
      <c r="D4978" s="3" t="b">
        <f>NOT(ISNA(VLOOKUP(A4978,des!B:B,1,FALSE)))</f>
        <v>1</v>
      </c>
      <c r="E4978" s="3" t="str">
        <f>IF(D4978,VLOOKUP(A4978,des!B:Q,11,FALSE),"")</f>
        <v>Sex</v>
      </c>
      <c r="F4978" s="3" t="b">
        <f t="shared" si="308"/>
        <v>1</v>
      </c>
      <c r="G4978" s="3" t="str">
        <f t="shared" si="309"/>
        <v>dhis_api --api-version=27 --api-request='dataElements/fHD3Cmi3wg8/name' --content-json --request PATCH --data "{\"name\": \"Sex\"}"</v>
      </c>
      <c r="H4978" s="3" t="str">
        <f>IF(D4978,VLOOKUP(A4978,des!B:Q,12,FALSE),"")</f>
        <v>R1rzmp9ROky</v>
      </c>
      <c r="I4978" s="3" t="b">
        <f t="shared" si="310"/>
        <v>1</v>
      </c>
      <c r="J4978" s="3" t="str">
        <f t="shared" si="311"/>
        <v>dhis_api --api-version=27 --api-request='dataElements/fHD3Cmi3wg8/shortName' --content-json --request PATCH --data "{\"shortName\": \"R1rzmp9ROky\"}"</v>
      </c>
    </row>
    <row r="4979" spans="1:10" x14ac:dyDescent="0.2">
      <c r="A4979" t="s">
        <v>487</v>
      </c>
      <c r="B4979" t="s">
        <v>17528</v>
      </c>
      <c r="C4979" t="s">
        <v>17529</v>
      </c>
      <c r="D4979" s="3" t="b">
        <f>NOT(ISNA(VLOOKUP(A4979,des!B:B,1,FALSE)))</f>
        <v>1</v>
      </c>
      <c r="E4979" s="3" t="str">
        <f>IF(D4979,VLOOKUP(A4979,des!B:Q,11,FALSE),"")</f>
        <v>Age (&lt;1-50+-uk, 12) and Sex</v>
      </c>
      <c r="F4979" s="3" t="b">
        <f t="shared" si="308"/>
        <v>1</v>
      </c>
      <c r="G4979" s="3" t="str">
        <f t="shared" si="309"/>
        <v>dhis_api --api-version=27 --api-request='dataElements/uOfuBlHwdn7/name' --content-json --request PATCH --data "{\"name\": \"Age (&lt;1-50+-uk, 12) and Sex\"}"</v>
      </c>
      <c r="H4979" s="3" t="str">
        <f>IF(D4979,VLOOKUP(A4979,des!B:Q,12,FALSE),"")</f>
        <v>KD7et9pZCmw</v>
      </c>
      <c r="I4979" s="3" t="b">
        <f t="shared" si="310"/>
        <v>1</v>
      </c>
      <c r="J4979" s="3" t="str">
        <f t="shared" si="311"/>
        <v>dhis_api --api-version=27 --api-request='dataElements/uOfuBlHwdn7/shortName' --content-json --request PATCH --data "{\"shortName\": \"KD7et9pZCmw\"}"</v>
      </c>
    </row>
    <row r="4980" spans="1:10" x14ac:dyDescent="0.2">
      <c r="A4980" t="s">
        <v>1837</v>
      </c>
      <c r="B4980" t="s">
        <v>17530</v>
      </c>
      <c r="C4980" t="s">
        <v>17531</v>
      </c>
      <c r="D4980" s="3" t="b">
        <f>NOT(ISNA(VLOOKUP(A4980,des!B:B,1,FALSE)))</f>
        <v>1</v>
      </c>
      <c r="E4980" s="3" t="str">
        <f>IF(D4980,VLOOKUP(A4980,des!B:Q,11,FALSE),"")</f>
        <v>Age (&lt;1-50+-uk, 12) and Sex</v>
      </c>
      <c r="F4980" s="3" t="b">
        <f t="shared" si="308"/>
        <v>1</v>
      </c>
      <c r="G4980" s="3" t="str">
        <f t="shared" si="309"/>
        <v>dhis_api --api-version=27 --api-request='dataElements/eeYmLTvWk8k/name' --content-json --request PATCH --data "{\"name\": \"Age (&lt;1-50+-uk, 12) and Sex\"}"</v>
      </c>
      <c r="H4980" s="3" t="str">
        <f>IF(D4980,VLOOKUP(A4980,des!B:Q,12,FALSE),"")</f>
        <v>KD7et9pZCmw</v>
      </c>
      <c r="I4980" s="3" t="b">
        <f t="shared" si="310"/>
        <v>1</v>
      </c>
      <c r="J4980" s="3" t="str">
        <f t="shared" si="311"/>
        <v>dhis_api --api-version=27 --api-request='dataElements/eeYmLTvWk8k/shortName' --content-json --request PATCH --data "{\"shortName\": \"KD7et9pZCmw\"}"</v>
      </c>
    </row>
    <row r="4981" spans="1:10" x14ac:dyDescent="0.2">
      <c r="A4981" t="s">
        <v>17532</v>
      </c>
      <c r="B4981" t="s">
        <v>17533</v>
      </c>
      <c r="C4981" t="s">
        <v>17534</v>
      </c>
      <c r="D4981" s="3" t="b">
        <f>NOT(ISNA(VLOOKUP(A4981,des!B:B,1,FALSE)))</f>
        <v>0</v>
      </c>
      <c r="E4981" s="3" t="str">
        <f>IF(D4981,VLOOKUP(A4981,des!B:Q,11,FALSE),"")</f>
        <v/>
      </c>
      <c r="F4981" s="3" t="b">
        <f t="shared" si="308"/>
        <v>0</v>
      </c>
      <c r="G4981" s="3" t="str">
        <f t="shared" si="309"/>
        <v/>
      </c>
      <c r="H4981" s="3" t="str">
        <f>IF(D4981,VLOOKUP(A4981,des!B:Q,12,FALSE),"")</f>
        <v/>
      </c>
      <c r="I4981" s="3" t="b">
        <f t="shared" si="310"/>
        <v>0</v>
      </c>
      <c r="J4981" s="3" t="str">
        <f t="shared" si="311"/>
        <v/>
      </c>
    </row>
    <row r="4982" spans="1:10" x14ac:dyDescent="0.2">
      <c r="A4982" t="s">
        <v>17535</v>
      </c>
      <c r="B4982" t="s">
        <v>17536</v>
      </c>
      <c r="C4982" t="s">
        <v>17537</v>
      </c>
      <c r="D4982" s="3" t="b">
        <f>NOT(ISNA(VLOOKUP(A4982,des!B:B,1,FALSE)))</f>
        <v>0</v>
      </c>
      <c r="E4982" s="3" t="str">
        <f>IF(D4982,VLOOKUP(A4982,des!B:Q,11,FALSE),"")</f>
        <v/>
      </c>
      <c r="F4982" s="3" t="b">
        <f t="shared" si="308"/>
        <v>0</v>
      </c>
      <c r="G4982" s="3" t="str">
        <f t="shared" si="309"/>
        <v/>
      </c>
      <c r="H4982" s="3" t="str">
        <f>IF(D4982,VLOOKUP(A4982,des!B:Q,12,FALSE),"")</f>
        <v/>
      </c>
      <c r="I4982" s="3" t="b">
        <f t="shared" si="310"/>
        <v>0</v>
      </c>
      <c r="J4982" s="3" t="str">
        <f t="shared" si="311"/>
        <v/>
      </c>
    </row>
    <row r="4983" spans="1:10" x14ac:dyDescent="0.2">
      <c r="A4983" t="s">
        <v>482</v>
      </c>
      <c r="B4983" t="s">
        <v>17538</v>
      </c>
      <c r="C4983" t="s">
        <v>17539</v>
      </c>
      <c r="D4983" s="3" t="b">
        <f>NOT(ISNA(VLOOKUP(A4983,des!B:B,1,FALSE)))</f>
        <v>1</v>
      </c>
      <c r="E4983" s="3" t="str">
        <f>IF(D4983,VLOOKUP(A4983,des!B:Q,11,FALSE),"")</f>
        <v>default</v>
      </c>
      <c r="F4983" s="3" t="b">
        <f t="shared" si="308"/>
        <v>1</v>
      </c>
      <c r="G4983" s="3" t="str">
        <f t="shared" si="309"/>
        <v>dhis_api --api-version=27 --api-request='dataElements/LZXAdOjlBwi/name' --content-json --request PATCH --data "{\"name\": \"default\"}"</v>
      </c>
      <c r="H4983" s="3" t="str">
        <f>IF(D4983,VLOOKUP(A4983,des!B:Q,12,FALSE),"")</f>
        <v>bjDvmb4bfuf</v>
      </c>
      <c r="I4983" s="3" t="b">
        <f t="shared" si="310"/>
        <v>1</v>
      </c>
      <c r="J4983" s="3" t="str">
        <f t="shared" si="311"/>
        <v>dhis_api --api-version=27 --api-request='dataElements/LZXAdOjlBwi/shortName' --content-json --request PATCH --data "{\"shortName\": \"bjDvmb4bfuf\"}"</v>
      </c>
    </row>
    <row r="4984" spans="1:10" x14ac:dyDescent="0.2">
      <c r="A4984" t="s">
        <v>1838</v>
      </c>
      <c r="B4984" t="s">
        <v>17540</v>
      </c>
      <c r="C4984" t="s">
        <v>17541</v>
      </c>
      <c r="D4984" s="3" t="b">
        <f>NOT(ISNA(VLOOKUP(A4984,des!B:B,1,FALSE)))</f>
        <v>1</v>
      </c>
      <c r="E4984" s="3" t="str">
        <f>IF(D4984,VLOOKUP(A4984,des!B:Q,11,FALSE),"")</f>
        <v>default</v>
      </c>
      <c r="F4984" s="3" t="b">
        <f t="shared" si="308"/>
        <v>1</v>
      </c>
      <c r="G4984" s="3" t="str">
        <f t="shared" si="309"/>
        <v>dhis_api --api-version=27 --api-request='dataElements/KcL9aEzkodz/name' --content-json --request PATCH --data "{\"name\": \"default\"}"</v>
      </c>
      <c r="H4984" s="3" t="str">
        <f>IF(D4984,VLOOKUP(A4984,des!B:Q,12,FALSE),"")</f>
        <v>bjDvmb4bfuf</v>
      </c>
      <c r="I4984" s="3" t="b">
        <f t="shared" si="310"/>
        <v>1</v>
      </c>
      <c r="J4984" s="3" t="str">
        <f t="shared" si="311"/>
        <v>dhis_api --api-version=27 --api-request='dataElements/KcL9aEzkodz/shortName' --content-json --request PATCH --data "{\"shortName\": \"bjDvmb4bfuf\"}"</v>
      </c>
    </row>
    <row r="4985" spans="1:10" x14ac:dyDescent="0.2">
      <c r="A4985" t="s">
        <v>488</v>
      </c>
      <c r="B4985" t="s">
        <v>17542</v>
      </c>
      <c r="C4985" t="s">
        <v>17543</v>
      </c>
      <c r="D4985" s="3" t="b">
        <f>NOT(ISNA(VLOOKUP(A4985,des!B:B,1,FALSE)))</f>
        <v>1</v>
      </c>
      <c r="E4985" s="3" t="str">
        <f>IF(D4985,VLOOKUP(A4985,des!B:Q,11,FALSE),"")</f>
        <v>Age (&lt;1-50+-uk, 12) and Sex</v>
      </c>
      <c r="F4985" s="3" t="b">
        <f t="shared" si="308"/>
        <v>1</v>
      </c>
      <c r="G4985" s="3" t="str">
        <f t="shared" si="309"/>
        <v>dhis_api --api-version=27 --api-request='dataElements/AcTftDyXTzF/name' --content-json --request PATCH --data "{\"name\": \"Age (&lt;1-50+-uk, 12) and Sex\"}"</v>
      </c>
      <c r="H4985" s="3" t="str">
        <f>IF(D4985,VLOOKUP(A4985,des!B:Q,12,FALSE),"")</f>
        <v>KD7et9pZCmw</v>
      </c>
      <c r="I4985" s="3" t="b">
        <f t="shared" si="310"/>
        <v>1</v>
      </c>
      <c r="J4985" s="3" t="str">
        <f t="shared" si="311"/>
        <v>dhis_api --api-version=27 --api-request='dataElements/AcTftDyXTzF/shortName' --content-json --request PATCH --data "{\"shortName\": \"KD7et9pZCmw\"}"</v>
      </c>
    </row>
    <row r="4986" spans="1:10" x14ac:dyDescent="0.2">
      <c r="A4986" t="s">
        <v>1839</v>
      </c>
      <c r="B4986" t="s">
        <v>17544</v>
      </c>
      <c r="C4986" t="s">
        <v>17545</v>
      </c>
      <c r="D4986" s="3" t="b">
        <f>NOT(ISNA(VLOOKUP(A4986,des!B:B,1,FALSE)))</f>
        <v>1</v>
      </c>
      <c r="E4986" s="3" t="str">
        <f>IF(D4986,VLOOKUP(A4986,des!B:Q,11,FALSE),"")</f>
        <v>Age (&lt;1-50+-uk, 12) and Sex</v>
      </c>
      <c r="F4986" s="3" t="b">
        <f t="shared" si="308"/>
        <v>1</v>
      </c>
      <c r="G4986" s="3" t="str">
        <f t="shared" si="309"/>
        <v>dhis_api --api-version=27 --api-request='dataElements/OLbVI34nrpu/name' --content-json --request PATCH --data "{\"name\": \"Age (&lt;1-50+-uk, 12) and Sex\"}"</v>
      </c>
      <c r="H4986" s="3" t="str">
        <f>IF(D4986,VLOOKUP(A4986,des!B:Q,12,FALSE),"")</f>
        <v>KD7et9pZCmw</v>
      </c>
      <c r="I4986" s="3" t="b">
        <f t="shared" si="310"/>
        <v>1</v>
      </c>
      <c r="J4986" s="3" t="str">
        <f t="shared" si="311"/>
        <v>dhis_api --api-version=27 --api-request='dataElements/OLbVI34nrpu/shortName' --content-json --request PATCH --data "{\"shortName\": \"KD7et9pZCmw\"}"</v>
      </c>
    </row>
    <row r="4987" spans="1:10" x14ac:dyDescent="0.2">
      <c r="A4987" t="s">
        <v>17546</v>
      </c>
      <c r="B4987" t="s">
        <v>17547</v>
      </c>
      <c r="C4987" t="s">
        <v>17548</v>
      </c>
      <c r="D4987" s="3" t="b">
        <f>NOT(ISNA(VLOOKUP(A4987,des!B:B,1,FALSE)))</f>
        <v>0</v>
      </c>
      <c r="E4987" s="3" t="str">
        <f>IF(D4987,VLOOKUP(A4987,des!B:Q,11,FALSE),"")</f>
        <v/>
      </c>
      <c r="F4987" s="3" t="b">
        <f t="shared" si="308"/>
        <v>0</v>
      </c>
      <c r="G4987" s="3" t="str">
        <f t="shared" si="309"/>
        <v/>
      </c>
      <c r="H4987" s="3" t="str">
        <f>IF(D4987,VLOOKUP(A4987,des!B:Q,12,FALSE),"")</f>
        <v/>
      </c>
      <c r="I4987" s="3" t="b">
        <f t="shared" si="310"/>
        <v>0</v>
      </c>
      <c r="J4987" s="3" t="str">
        <f t="shared" si="311"/>
        <v/>
      </c>
    </row>
    <row r="4988" spans="1:10" x14ac:dyDescent="0.2">
      <c r="A4988" t="s">
        <v>17549</v>
      </c>
      <c r="B4988" t="s">
        <v>17550</v>
      </c>
      <c r="C4988" t="s">
        <v>17551</v>
      </c>
      <c r="D4988" s="3" t="b">
        <f>NOT(ISNA(VLOOKUP(A4988,des!B:B,1,FALSE)))</f>
        <v>0</v>
      </c>
      <c r="E4988" s="3" t="str">
        <f>IF(D4988,VLOOKUP(A4988,des!B:Q,11,FALSE),"")</f>
        <v/>
      </c>
      <c r="F4988" s="3" t="b">
        <f t="shared" si="308"/>
        <v>0</v>
      </c>
      <c r="G4988" s="3" t="str">
        <f t="shared" si="309"/>
        <v/>
      </c>
      <c r="H4988" s="3" t="str">
        <f>IF(D4988,VLOOKUP(A4988,des!B:Q,12,FALSE),"")</f>
        <v/>
      </c>
      <c r="I4988" s="3" t="b">
        <f t="shared" si="310"/>
        <v>0</v>
      </c>
      <c r="J4988" s="3" t="str">
        <f t="shared" si="311"/>
        <v/>
      </c>
    </row>
    <row r="4989" spans="1:10" x14ac:dyDescent="0.2">
      <c r="A4989" t="s">
        <v>484</v>
      </c>
      <c r="B4989" t="s">
        <v>17552</v>
      </c>
      <c r="C4989" t="s">
        <v>17553</v>
      </c>
      <c r="D4989" s="3" t="b">
        <f>NOT(ISNA(VLOOKUP(A4989,des!B:B,1,FALSE)))</f>
        <v>1</v>
      </c>
      <c r="E4989" s="3" t="str">
        <f>IF(D4989,VLOOKUP(A4989,des!B:Q,11,FALSE),"")</f>
        <v>default</v>
      </c>
      <c r="F4989" s="3" t="b">
        <f t="shared" si="308"/>
        <v>1</v>
      </c>
      <c r="G4989" s="3" t="str">
        <f t="shared" si="309"/>
        <v>dhis_api --api-version=27 --api-request='dataElements/TcyIxVHZd8I/name' --content-json --request PATCH --data "{\"name\": \"default\"}"</v>
      </c>
      <c r="H4989" s="3" t="str">
        <f>IF(D4989,VLOOKUP(A4989,des!B:Q,12,FALSE),"")</f>
        <v>bjDvmb4bfuf</v>
      </c>
      <c r="I4989" s="3" t="b">
        <f t="shared" si="310"/>
        <v>1</v>
      </c>
      <c r="J4989" s="3" t="str">
        <f t="shared" si="311"/>
        <v>dhis_api --api-version=27 --api-request='dataElements/TcyIxVHZd8I/shortName' --content-json --request PATCH --data "{\"shortName\": \"bjDvmb4bfuf\"}"</v>
      </c>
    </row>
    <row r="4990" spans="1:10" x14ac:dyDescent="0.2">
      <c r="A4990" t="s">
        <v>1840</v>
      </c>
      <c r="B4990" t="s">
        <v>17554</v>
      </c>
      <c r="C4990" t="s">
        <v>17555</v>
      </c>
      <c r="D4990" s="3" t="b">
        <f>NOT(ISNA(VLOOKUP(A4990,des!B:B,1,FALSE)))</f>
        <v>1</v>
      </c>
      <c r="E4990" s="3" t="str">
        <f>IF(D4990,VLOOKUP(A4990,des!B:Q,11,FALSE),"")</f>
        <v>default</v>
      </c>
      <c r="F4990" s="3" t="b">
        <f t="shared" si="308"/>
        <v>1</v>
      </c>
      <c r="G4990" s="3" t="str">
        <f t="shared" si="309"/>
        <v>dhis_api --api-version=27 --api-request='dataElements/fpaJtBFgRjs/name' --content-json --request PATCH --data "{\"name\": \"default\"}"</v>
      </c>
      <c r="H4990" s="3" t="str">
        <f>IF(D4990,VLOOKUP(A4990,des!B:Q,12,FALSE),"")</f>
        <v>bjDvmb4bfuf</v>
      </c>
      <c r="I4990" s="3" t="b">
        <f t="shared" si="310"/>
        <v>1</v>
      </c>
      <c r="J4990" s="3" t="str">
        <f t="shared" si="311"/>
        <v>dhis_api --api-version=27 --api-request='dataElements/fpaJtBFgRjs/shortName' --content-json --request PATCH --data "{\"shortName\": \"bjDvmb4bfuf\"}"</v>
      </c>
    </row>
    <row r="4991" spans="1:10" x14ac:dyDescent="0.2">
      <c r="A4991" t="s">
        <v>1841</v>
      </c>
      <c r="B4991" t="s">
        <v>17556</v>
      </c>
      <c r="C4991" t="s">
        <v>17557</v>
      </c>
      <c r="D4991" s="3" t="b">
        <f>NOT(ISNA(VLOOKUP(A4991,des!B:B,1,FALSE)))</f>
        <v>1</v>
      </c>
      <c r="E4991" s="3" t="str">
        <f>IF(D4991,VLOOKUP(A4991,des!B:Q,11,FALSE),"")</f>
        <v>Age (0-20+, 6)</v>
      </c>
      <c r="F4991" s="3" t="b">
        <f t="shared" si="308"/>
        <v>1</v>
      </c>
      <c r="G4991" s="3" t="str">
        <f t="shared" si="309"/>
        <v>dhis_api --api-version=27 --api-request='dataElements/RxO7j2rYlwd/name' --content-json --request PATCH --data "{\"name\": \"Age (0-20+, 6)\"}"</v>
      </c>
      <c r="H4991" s="3" t="str">
        <f>IF(D4991,VLOOKUP(A4991,des!B:Q,12,FALSE),"")</f>
        <v>BPo3dJNuwjX</v>
      </c>
      <c r="I4991" s="3" t="b">
        <f t="shared" si="310"/>
        <v>1</v>
      </c>
      <c r="J4991" s="3" t="str">
        <f t="shared" si="311"/>
        <v>dhis_api --api-version=27 --api-request='dataElements/RxO7j2rYlwd/shortName' --content-json --request PATCH --data "{\"shortName\": \"BPo3dJNuwjX\"}"</v>
      </c>
    </row>
    <row r="4992" spans="1:10" x14ac:dyDescent="0.2">
      <c r="A4992" t="s">
        <v>485</v>
      </c>
      <c r="B4992" t="s">
        <v>17558</v>
      </c>
      <c r="C4992" t="s">
        <v>17559</v>
      </c>
      <c r="D4992" s="3" t="b">
        <f>NOT(ISNA(VLOOKUP(A4992,des!B:B,1,FALSE)))</f>
        <v>1</v>
      </c>
      <c r="E4992" s="3" t="str">
        <f>IF(D4992,VLOOKUP(A4992,des!B:Q,11,FALSE),"")</f>
        <v>Age (&lt;1-50+-uk, 12), Sex and Known Positive / New Pos or Neg</v>
      </c>
      <c r="F4992" s="3" t="b">
        <f t="shared" si="308"/>
        <v>1</v>
      </c>
      <c r="G4992" s="3" t="str">
        <f t="shared" si="309"/>
        <v>dhis_api --api-version=27 --api-request='dataElements/tnthrE5AclR/name' --content-json --request PATCH --data "{\"name\": \"Age (&lt;1-50+-uk, 12), Sex and Known Positive / New Pos or Neg\"}"</v>
      </c>
      <c r="H4992" s="3" t="str">
        <f>IF(D4992,VLOOKUP(A4992,des!B:Q,12,FALSE),"")</f>
        <v>Ynr2qtl6WB9</v>
      </c>
      <c r="I4992" s="3" t="b">
        <f t="shared" si="310"/>
        <v>1</v>
      </c>
      <c r="J4992" s="3" t="str">
        <f t="shared" si="311"/>
        <v>dhis_api --api-version=27 --api-request='dataElements/tnthrE5AclR/shortName' --content-json --request PATCH --data "{\"shortName\": \"Ynr2qtl6WB9\"}"</v>
      </c>
    </row>
    <row r="4993" spans="1:10" x14ac:dyDescent="0.2">
      <c r="A4993" t="s">
        <v>1842</v>
      </c>
      <c r="B4993" t="s">
        <v>17560</v>
      </c>
      <c r="C4993" t="s">
        <v>17561</v>
      </c>
      <c r="D4993" s="3" t="b">
        <f>NOT(ISNA(VLOOKUP(A4993,des!B:B,1,FALSE)))</f>
        <v>1</v>
      </c>
      <c r="E4993" s="3" t="str">
        <f>IF(D4993,VLOOKUP(A4993,des!B:Q,11,FALSE),"")</f>
        <v>Age (0-20+, 6)</v>
      </c>
      <c r="F4993" s="3" t="b">
        <f t="shared" si="308"/>
        <v>1</v>
      </c>
      <c r="G4993" s="3" t="str">
        <f t="shared" si="309"/>
        <v>dhis_api --api-version=27 --api-request='dataElements/mMZ8Yvbsd1s/name' --content-json --request PATCH --data "{\"name\": \"Age (0-20+, 6)\"}"</v>
      </c>
      <c r="H4993" s="3" t="str">
        <f>IF(D4993,VLOOKUP(A4993,des!B:Q,12,FALSE),"")</f>
        <v>BPo3dJNuwjX</v>
      </c>
      <c r="I4993" s="3" t="b">
        <f t="shared" si="310"/>
        <v>1</v>
      </c>
      <c r="J4993" s="3" t="str">
        <f t="shared" si="311"/>
        <v>dhis_api --api-version=27 --api-request='dataElements/mMZ8Yvbsd1s/shortName' --content-json --request PATCH --data "{\"shortName\": \"BPo3dJNuwjX\"}"</v>
      </c>
    </row>
    <row r="4994" spans="1:10" x14ac:dyDescent="0.2">
      <c r="A4994" t="s">
        <v>1843</v>
      </c>
      <c r="B4994" t="s">
        <v>17562</v>
      </c>
      <c r="C4994" t="s">
        <v>17563</v>
      </c>
      <c r="D4994" s="3" t="b">
        <f>NOT(ISNA(VLOOKUP(A4994,des!B:B,1,FALSE)))</f>
        <v>1</v>
      </c>
      <c r="E4994" s="3" t="str">
        <f>IF(D4994,VLOOKUP(A4994,des!B:Q,11,FALSE),"")</f>
        <v>Age (&lt;15,15+) and Sex</v>
      </c>
      <c r="F4994" s="3" t="b">
        <f t="shared" si="308"/>
        <v>1</v>
      </c>
      <c r="G4994" s="3" t="str">
        <f t="shared" si="309"/>
        <v>dhis_api --api-version=27 --api-request='dataElements/L5deTX4oKDI/name' --content-json --request PATCH --data "{\"name\": \"Age (&lt;15,15+) and Sex\"}"</v>
      </c>
      <c r="H4994" s="3" t="str">
        <f>IF(D4994,VLOOKUP(A4994,des!B:Q,12,FALSE),"")</f>
        <v>k3grWTtJnvC</v>
      </c>
      <c r="I4994" s="3" t="b">
        <f t="shared" si="310"/>
        <v>1</v>
      </c>
      <c r="J4994" s="3" t="str">
        <f t="shared" si="311"/>
        <v>dhis_api --api-version=27 --api-request='dataElements/L5deTX4oKDI/shortName' --content-json --request PATCH --data "{\"shortName\": \"k3grWTtJnvC\"}"</v>
      </c>
    </row>
    <row r="4995" spans="1:10" x14ac:dyDescent="0.2">
      <c r="A4995" t="s">
        <v>290</v>
      </c>
      <c r="B4995" t="s">
        <v>17564</v>
      </c>
      <c r="C4995" t="s">
        <v>17565</v>
      </c>
      <c r="D4995" s="3" t="b">
        <f>NOT(ISNA(VLOOKUP(A4995,des!B:B,1,FALSE)))</f>
        <v>1</v>
      </c>
      <c r="E4995" s="3" t="str">
        <f>IF(D4995,VLOOKUP(A4995,des!B:Q,11,FALSE),"")</f>
        <v>default</v>
      </c>
      <c r="F4995" s="3" t="b">
        <f t="shared" si="308"/>
        <v>1</v>
      </c>
      <c r="G4995" s="3" t="str">
        <f t="shared" si="309"/>
        <v>dhis_api --api-version=27 --api-request='dataElements/xpD4rLojvp3/name' --content-json --request PATCH --data "{\"name\": \"default\"}"</v>
      </c>
      <c r="H4995" s="3" t="str">
        <f>IF(D4995,VLOOKUP(A4995,des!B:Q,12,FALSE),"")</f>
        <v>bjDvmb4bfuf</v>
      </c>
      <c r="I4995" s="3" t="b">
        <f t="shared" si="310"/>
        <v>1</v>
      </c>
      <c r="J4995" s="3" t="str">
        <f t="shared" si="311"/>
        <v>dhis_api --api-version=27 --api-request='dataElements/xpD4rLojvp3/shortName' --content-json --request PATCH --data "{\"shortName\": \"bjDvmb4bfuf\"}"</v>
      </c>
    </row>
    <row r="4996" spans="1:10" x14ac:dyDescent="0.2">
      <c r="A4996" t="s">
        <v>1844</v>
      </c>
      <c r="B4996" t="s">
        <v>17566</v>
      </c>
      <c r="C4996" t="s">
        <v>17567</v>
      </c>
      <c r="D4996" s="3" t="b">
        <f>NOT(ISNA(VLOOKUP(A4996,des!B:B,1,FALSE)))</f>
        <v>1</v>
      </c>
      <c r="E4996" s="3" t="str">
        <f>IF(D4996,VLOOKUP(A4996,des!B:Q,11,FALSE),"")</f>
        <v>default</v>
      </c>
      <c r="F4996" s="3" t="b">
        <f t="shared" si="308"/>
        <v>1</v>
      </c>
      <c r="G4996" s="3" t="str">
        <f t="shared" si="309"/>
        <v>dhis_api --api-version=27 --api-request='dataElements/bfbutyZWFef/name' --content-json --request PATCH --data "{\"name\": \"default\"}"</v>
      </c>
      <c r="H4996" s="3" t="str">
        <f>IF(D4996,VLOOKUP(A4996,des!B:Q,12,FALSE),"")</f>
        <v>bjDvmb4bfuf</v>
      </c>
      <c r="I4996" s="3" t="b">
        <f t="shared" si="310"/>
        <v>1</v>
      </c>
      <c r="J4996" s="3" t="str">
        <f t="shared" si="311"/>
        <v>dhis_api --api-version=27 --api-request='dataElements/bfbutyZWFef/shortName' --content-json --request PATCH --data "{\"shortName\": \"bjDvmb4bfuf\"}"</v>
      </c>
    </row>
    <row r="4997" spans="1:10" x14ac:dyDescent="0.2">
      <c r="A4997" t="s">
        <v>481</v>
      </c>
      <c r="B4997" t="s">
        <v>17568</v>
      </c>
      <c r="C4997" t="s">
        <v>17569</v>
      </c>
      <c r="D4997" s="3" t="b">
        <f>NOT(ISNA(VLOOKUP(A4997,des!B:B,1,FALSE)))</f>
        <v>1</v>
      </c>
      <c r="E4997" s="3" t="str">
        <f>IF(D4997,VLOOKUP(A4997,des!B:Q,11,FALSE),"")</f>
        <v>default</v>
      </c>
      <c r="F4997" s="3" t="b">
        <f t="shared" ref="F4997:F5060" si="312">IF(D4997,IF(E4997&lt;&gt;B4997,TRUE,FALSE),FALSE)</f>
        <v>1</v>
      </c>
      <c r="G4997" s="3" t="str">
        <f t="shared" si="309"/>
        <v>dhis_api --api-version=27 --api-request='dataElements/GLx5aAKX4MD/name' --content-json --request PATCH --data "{\"name\": \"default\"}"</v>
      </c>
      <c r="H4997" s="3" t="str">
        <f>IF(D4997,VLOOKUP(A4997,des!B:Q,12,FALSE),"")</f>
        <v>bjDvmb4bfuf</v>
      </c>
      <c r="I4997" s="3" t="b">
        <f t="shared" si="310"/>
        <v>1</v>
      </c>
      <c r="J4997" s="3" t="str">
        <f t="shared" si="311"/>
        <v>dhis_api --api-version=27 --api-request='dataElements/GLx5aAKX4MD/shortName' --content-json --request PATCH --data "{\"shortName\": \"bjDvmb4bfuf\"}"</v>
      </c>
    </row>
    <row r="4998" spans="1:10" x14ac:dyDescent="0.2">
      <c r="A4998" t="s">
        <v>1845</v>
      </c>
      <c r="B4998" t="s">
        <v>17570</v>
      </c>
      <c r="C4998" t="s">
        <v>17571</v>
      </c>
      <c r="D4998" s="3" t="b">
        <f>NOT(ISNA(VLOOKUP(A4998,des!B:B,1,FALSE)))</f>
        <v>1</v>
      </c>
      <c r="E4998" s="3" t="str">
        <f>IF(D4998,VLOOKUP(A4998,des!B:Q,11,FALSE),"")</f>
        <v>Test Results</v>
      </c>
      <c r="F4998" s="3" t="b">
        <f t="shared" si="312"/>
        <v>1</v>
      </c>
      <c r="G4998" s="3" t="str">
        <f t="shared" ref="G4998:G5061" si="313">IF(F4998,CONCATENATE($A$1,A4998,$B$1,E4998,$C$1),"")</f>
        <v>dhis_api --api-version=27 --api-request='dataElements/NfB3n9uFO0s/name' --content-json --request PATCH --data "{\"name\": \"Test Results\"}"</v>
      </c>
      <c r="H4998" s="3" t="str">
        <f>IF(D4998,VLOOKUP(A4998,des!B:Q,12,FALSE),"")</f>
        <v>mTUlypRBZkp</v>
      </c>
      <c r="I4998" s="3" t="b">
        <f t="shared" ref="I4998:I5061" si="314">IF(D4998,IF(H4998&lt;&gt;C4998,TRUE,FALSE),FALSE)</f>
        <v>1</v>
      </c>
      <c r="J4998" s="3" t="str">
        <f t="shared" ref="J4998:J5061" si="315">IF(I4998,CONCATENATE($A$2,A4998,$B$2,H4998,$C$2),"")</f>
        <v>dhis_api --api-version=27 --api-request='dataElements/NfB3n9uFO0s/shortName' --content-json --request PATCH --data "{\"shortName\": \"mTUlypRBZkp\"}"</v>
      </c>
    </row>
    <row r="4999" spans="1:10" x14ac:dyDescent="0.2">
      <c r="A4999" t="s">
        <v>1846</v>
      </c>
      <c r="B4999" t="s">
        <v>17572</v>
      </c>
      <c r="C4999" t="s">
        <v>17573</v>
      </c>
      <c r="D4999" s="3" t="b">
        <f>NOT(ISNA(VLOOKUP(A4999,des!B:B,1,FALSE)))</f>
        <v>1</v>
      </c>
      <c r="E4999" s="3" t="str">
        <f>IF(D4999,VLOOKUP(A4999,des!B:Q,11,FALSE),"")</f>
        <v>Test Results</v>
      </c>
      <c r="F4999" s="3" t="b">
        <f t="shared" si="312"/>
        <v>1</v>
      </c>
      <c r="G4999" s="3" t="str">
        <f t="shared" si="313"/>
        <v>dhis_api --api-version=27 --api-request='dataElements/PXnRxR2WG5a/name' --content-json --request PATCH --data "{\"name\": \"Test Results\"}"</v>
      </c>
      <c r="H4999" s="3" t="str">
        <f>IF(D4999,VLOOKUP(A4999,des!B:Q,12,FALSE),"")</f>
        <v>mTUlypRBZkp</v>
      </c>
      <c r="I4999" s="3" t="b">
        <f t="shared" si="314"/>
        <v>1</v>
      </c>
      <c r="J4999" s="3" t="str">
        <f t="shared" si="315"/>
        <v>dhis_api --api-version=27 --api-request='dataElements/PXnRxR2WG5a/shortName' --content-json --request PATCH --data "{\"shortName\": \"mTUlypRBZkp\"}"</v>
      </c>
    </row>
    <row r="5000" spans="1:10" x14ac:dyDescent="0.2">
      <c r="A5000" t="s">
        <v>1847</v>
      </c>
      <c r="B5000" t="s">
        <v>17574</v>
      </c>
      <c r="C5000" t="s">
        <v>17575</v>
      </c>
      <c r="D5000" s="3" t="b">
        <f>NOT(ISNA(VLOOKUP(A5000,des!B:B,1,FALSE)))</f>
        <v>1</v>
      </c>
      <c r="E5000" s="3" t="str">
        <f>IF(D5000,VLOOKUP(A5000,des!B:Q,11,FALSE),"")</f>
        <v>Sex</v>
      </c>
      <c r="F5000" s="3" t="b">
        <f t="shared" si="312"/>
        <v>1</v>
      </c>
      <c r="G5000" s="3" t="str">
        <f t="shared" si="313"/>
        <v>dhis_api --api-version=27 --api-request='dataElements/iPMixFYcyuY/name' --content-json --request PATCH --data "{\"name\": \"Sex\"}"</v>
      </c>
      <c r="H5000" s="3" t="str">
        <f>IF(D5000,VLOOKUP(A5000,des!B:Q,12,FALSE),"")</f>
        <v>R1rzmp9ROky</v>
      </c>
      <c r="I5000" s="3" t="b">
        <f t="shared" si="314"/>
        <v>1</v>
      </c>
      <c r="J5000" s="3" t="str">
        <f t="shared" si="315"/>
        <v>dhis_api --api-version=27 --api-request='dataElements/iPMixFYcyuY/shortName' --content-json --request PATCH --data "{\"shortName\": \"R1rzmp9ROky\"}"</v>
      </c>
    </row>
    <row r="5001" spans="1:10" x14ac:dyDescent="0.2">
      <c r="A5001" t="s">
        <v>1848</v>
      </c>
      <c r="B5001" t="s">
        <v>17576</v>
      </c>
      <c r="C5001" t="s">
        <v>17577</v>
      </c>
      <c r="D5001" s="3" t="b">
        <f>NOT(ISNA(VLOOKUP(A5001,des!B:B,1,FALSE)))</f>
        <v>1</v>
      </c>
      <c r="E5001" s="3" t="str">
        <f>IF(D5001,VLOOKUP(A5001,des!B:Q,11,FALSE),"")</f>
        <v>Sex</v>
      </c>
      <c r="F5001" s="3" t="b">
        <f t="shared" si="312"/>
        <v>1</v>
      </c>
      <c r="G5001" s="3" t="str">
        <f t="shared" si="313"/>
        <v>dhis_api --api-version=27 --api-request='dataElements/BSWRdobz3Zo/name' --content-json --request PATCH --data "{\"name\": \"Sex\"}"</v>
      </c>
      <c r="H5001" s="3" t="str">
        <f>IF(D5001,VLOOKUP(A5001,des!B:Q,12,FALSE),"")</f>
        <v>R1rzmp9ROky</v>
      </c>
      <c r="I5001" s="3" t="b">
        <f t="shared" si="314"/>
        <v>1</v>
      </c>
      <c r="J5001" s="3" t="str">
        <f t="shared" si="315"/>
        <v>dhis_api --api-version=27 --api-request='dataElements/BSWRdobz3Zo/shortName' --content-json --request PATCH --data "{\"shortName\": \"R1rzmp9ROky\"}"</v>
      </c>
    </row>
    <row r="5002" spans="1:10" x14ac:dyDescent="0.2">
      <c r="A5002" t="s">
        <v>1849</v>
      </c>
      <c r="B5002" t="s">
        <v>17578</v>
      </c>
      <c r="C5002" t="s">
        <v>17579</v>
      </c>
      <c r="D5002" s="3" t="b">
        <f>NOT(ISNA(VLOOKUP(A5002,des!B:B,1,FALSE)))</f>
        <v>1</v>
      </c>
      <c r="E5002" s="3" t="str">
        <f>IF(D5002,VLOOKUP(A5002,des!B:Q,11,FALSE),"")</f>
        <v>default</v>
      </c>
      <c r="F5002" s="3" t="b">
        <f t="shared" si="312"/>
        <v>1</v>
      </c>
      <c r="G5002" s="3" t="str">
        <f t="shared" si="313"/>
        <v>dhis_api --api-version=27 --api-request='dataElements/SZ0vEYFiYxB/name' --content-json --request PATCH --data "{\"name\": \"default\"}"</v>
      </c>
      <c r="H5002" s="3" t="str">
        <f>IF(D5002,VLOOKUP(A5002,des!B:Q,12,FALSE),"")</f>
        <v>bjDvmb4bfuf</v>
      </c>
      <c r="I5002" s="3" t="b">
        <f t="shared" si="314"/>
        <v>1</v>
      </c>
      <c r="J5002" s="3" t="str">
        <f t="shared" si="315"/>
        <v>dhis_api --api-version=27 --api-request='dataElements/SZ0vEYFiYxB/shortName' --content-json --request PATCH --data "{\"shortName\": \"bjDvmb4bfuf\"}"</v>
      </c>
    </row>
    <row r="5003" spans="1:10" x14ac:dyDescent="0.2">
      <c r="A5003" t="s">
        <v>1850</v>
      </c>
      <c r="B5003" t="s">
        <v>17580</v>
      </c>
      <c r="C5003" t="s">
        <v>17581</v>
      </c>
      <c r="D5003" s="3" t="b">
        <f>NOT(ISNA(VLOOKUP(A5003,des!B:B,1,FALSE)))</f>
        <v>1</v>
      </c>
      <c r="E5003" s="3" t="str">
        <f>IF(D5003,VLOOKUP(A5003,des!B:Q,11,FALSE),"")</f>
        <v>Age (0-20+, 6)</v>
      </c>
      <c r="F5003" s="3" t="b">
        <f t="shared" si="312"/>
        <v>1</v>
      </c>
      <c r="G5003" s="3" t="str">
        <f t="shared" si="313"/>
        <v>dhis_api --api-version=27 --api-request='dataElements/Oi6OZaHCsUw/name' --content-json --request PATCH --data "{\"name\": \"Age (0-20+, 6)\"}"</v>
      </c>
      <c r="H5003" s="3" t="str">
        <f>IF(D5003,VLOOKUP(A5003,des!B:Q,12,FALSE),"")</f>
        <v>BPo3dJNuwjX</v>
      </c>
      <c r="I5003" s="3" t="b">
        <f t="shared" si="314"/>
        <v>1</v>
      </c>
      <c r="J5003" s="3" t="str">
        <f t="shared" si="315"/>
        <v>dhis_api --api-version=27 --api-request='dataElements/Oi6OZaHCsUw/shortName' --content-json --request PATCH --data "{\"shortName\": \"BPo3dJNuwjX\"}"</v>
      </c>
    </row>
    <row r="5004" spans="1:10" x14ac:dyDescent="0.2">
      <c r="A5004" t="s">
        <v>486</v>
      </c>
      <c r="B5004" t="s">
        <v>17582</v>
      </c>
      <c r="C5004" t="s">
        <v>17583</v>
      </c>
      <c r="D5004" s="3" t="b">
        <f>NOT(ISNA(VLOOKUP(A5004,des!B:B,1,FALSE)))</f>
        <v>1</v>
      </c>
      <c r="E5004" s="3" t="str">
        <f>IF(D5004,VLOOKUP(A5004,des!B:Q,11,FALSE),"")</f>
        <v>Age (&lt;1-50+-uk, 12), Sex and Known Positive / New Pos or Neg</v>
      </c>
      <c r="F5004" s="3" t="b">
        <f t="shared" si="312"/>
        <v>1</v>
      </c>
      <c r="G5004" s="3" t="str">
        <f t="shared" si="313"/>
        <v>dhis_api --api-version=27 --api-request='dataElements/s0ZhN1hwLa6/name' --content-json --request PATCH --data "{\"name\": \"Age (&lt;1-50+-uk, 12), Sex and Known Positive / New Pos or Neg\"}"</v>
      </c>
      <c r="H5004" s="3" t="str">
        <f>IF(D5004,VLOOKUP(A5004,des!B:Q,12,FALSE),"")</f>
        <v>Ynr2qtl6WB9</v>
      </c>
      <c r="I5004" s="3" t="b">
        <f t="shared" si="314"/>
        <v>1</v>
      </c>
      <c r="J5004" s="3" t="str">
        <f t="shared" si="315"/>
        <v>dhis_api --api-version=27 --api-request='dataElements/s0ZhN1hwLa6/shortName' --content-json --request PATCH --data "{\"shortName\": \"Ynr2qtl6WB9\"}"</v>
      </c>
    </row>
    <row r="5005" spans="1:10" x14ac:dyDescent="0.2">
      <c r="A5005" t="s">
        <v>1851</v>
      </c>
      <c r="B5005" t="s">
        <v>17584</v>
      </c>
      <c r="C5005" t="s">
        <v>17585</v>
      </c>
      <c r="D5005" s="3" t="b">
        <f>NOT(ISNA(VLOOKUP(A5005,des!B:B,1,FALSE)))</f>
        <v>1</v>
      </c>
      <c r="E5005" s="3" t="str">
        <f>IF(D5005,VLOOKUP(A5005,des!B:Q,11,FALSE),"")</f>
        <v>Age (0-20+, 6)</v>
      </c>
      <c r="F5005" s="3" t="b">
        <f t="shared" si="312"/>
        <v>1</v>
      </c>
      <c r="G5005" s="3" t="str">
        <f t="shared" si="313"/>
        <v>dhis_api --api-version=27 --api-request='dataElements/VzMiOOdwZ7E/name' --content-json --request PATCH --data "{\"name\": \"Age (0-20+, 6)\"}"</v>
      </c>
      <c r="H5005" s="3" t="str">
        <f>IF(D5005,VLOOKUP(A5005,des!B:Q,12,FALSE),"")</f>
        <v>BPo3dJNuwjX</v>
      </c>
      <c r="I5005" s="3" t="b">
        <f t="shared" si="314"/>
        <v>1</v>
      </c>
      <c r="J5005" s="3" t="str">
        <f t="shared" si="315"/>
        <v>dhis_api --api-version=27 --api-request='dataElements/VzMiOOdwZ7E/shortName' --content-json --request PATCH --data "{\"shortName\": \"BPo3dJNuwjX\"}"</v>
      </c>
    </row>
    <row r="5006" spans="1:10" x14ac:dyDescent="0.2">
      <c r="A5006" t="s">
        <v>1852</v>
      </c>
      <c r="B5006" t="s">
        <v>17586</v>
      </c>
      <c r="C5006" t="s">
        <v>17587</v>
      </c>
      <c r="D5006" s="3" t="b">
        <f>NOT(ISNA(VLOOKUP(A5006,des!B:B,1,FALSE)))</f>
        <v>1</v>
      </c>
      <c r="E5006" s="3" t="str">
        <f>IF(D5006,VLOOKUP(A5006,des!B:Q,11,FALSE),"")</f>
        <v>Age (&lt;15,15+) and Sex</v>
      </c>
      <c r="F5006" s="3" t="b">
        <f t="shared" si="312"/>
        <v>1</v>
      </c>
      <c r="G5006" s="3" t="str">
        <f t="shared" si="313"/>
        <v>dhis_api --api-version=27 --api-request='dataElements/XLZji8BG0AM/name' --content-json --request PATCH --data "{\"name\": \"Age (&lt;15,15+) and Sex\"}"</v>
      </c>
      <c r="H5006" s="3" t="str">
        <f>IF(D5006,VLOOKUP(A5006,des!B:Q,12,FALSE),"")</f>
        <v>k3grWTtJnvC</v>
      </c>
      <c r="I5006" s="3" t="b">
        <f t="shared" si="314"/>
        <v>1</v>
      </c>
      <c r="J5006" s="3" t="str">
        <f t="shared" si="315"/>
        <v>dhis_api --api-version=27 --api-request='dataElements/XLZji8BG0AM/shortName' --content-json --request PATCH --data "{\"shortName\": \"k3grWTtJnvC\"}"</v>
      </c>
    </row>
    <row r="5007" spans="1:10" x14ac:dyDescent="0.2">
      <c r="A5007" t="s">
        <v>291</v>
      </c>
      <c r="B5007" t="s">
        <v>17588</v>
      </c>
      <c r="C5007" t="s">
        <v>17589</v>
      </c>
      <c r="D5007" s="3" t="b">
        <f>NOT(ISNA(VLOOKUP(A5007,des!B:B,1,FALSE)))</f>
        <v>1</v>
      </c>
      <c r="E5007" s="3" t="str">
        <f>IF(D5007,VLOOKUP(A5007,des!B:Q,11,FALSE),"")</f>
        <v>default</v>
      </c>
      <c r="F5007" s="3" t="b">
        <f t="shared" si="312"/>
        <v>1</v>
      </c>
      <c r="G5007" s="3" t="str">
        <f t="shared" si="313"/>
        <v>dhis_api --api-version=27 --api-request='dataElements/ZJxIpL73lHA/name' --content-json --request PATCH --data "{\"name\": \"default\"}"</v>
      </c>
      <c r="H5007" s="3" t="str">
        <f>IF(D5007,VLOOKUP(A5007,des!B:Q,12,FALSE),"")</f>
        <v>bjDvmb4bfuf</v>
      </c>
      <c r="I5007" s="3" t="b">
        <f t="shared" si="314"/>
        <v>1</v>
      </c>
      <c r="J5007" s="3" t="str">
        <f t="shared" si="315"/>
        <v>dhis_api --api-version=27 --api-request='dataElements/ZJxIpL73lHA/shortName' --content-json --request PATCH --data "{\"shortName\": \"bjDvmb4bfuf\"}"</v>
      </c>
    </row>
    <row r="5008" spans="1:10" x14ac:dyDescent="0.2">
      <c r="A5008" t="s">
        <v>1853</v>
      </c>
      <c r="B5008" t="s">
        <v>17590</v>
      </c>
      <c r="C5008" t="s">
        <v>17591</v>
      </c>
      <c r="D5008" s="3" t="b">
        <f>NOT(ISNA(VLOOKUP(A5008,des!B:B,1,FALSE)))</f>
        <v>1</v>
      </c>
      <c r="E5008" s="3" t="str">
        <f>IF(D5008,VLOOKUP(A5008,des!B:Q,11,FALSE),"")</f>
        <v>default</v>
      </c>
      <c r="F5008" s="3" t="b">
        <f t="shared" si="312"/>
        <v>1</v>
      </c>
      <c r="G5008" s="3" t="str">
        <f t="shared" si="313"/>
        <v>dhis_api --api-version=27 --api-request='dataElements/B53yDnKSgjQ/name' --content-json --request PATCH --data "{\"name\": \"default\"}"</v>
      </c>
      <c r="H5008" s="3" t="str">
        <f>IF(D5008,VLOOKUP(A5008,des!B:Q,12,FALSE),"")</f>
        <v>bjDvmb4bfuf</v>
      </c>
      <c r="I5008" s="3" t="b">
        <f t="shared" si="314"/>
        <v>1</v>
      </c>
      <c r="J5008" s="3" t="str">
        <f t="shared" si="315"/>
        <v>dhis_api --api-version=27 --api-request='dataElements/B53yDnKSgjQ/shortName' --content-json --request PATCH --data "{\"shortName\": \"bjDvmb4bfuf\"}"</v>
      </c>
    </row>
    <row r="5009" spans="1:10" x14ac:dyDescent="0.2">
      <c r="A5009" t="s">
        <v>483</v>
      </c>
      <c r="B5009" t="s">
        <v>17592</v>
      </c>
      <c r="C5009" t="s">
        <v>17593</v>
      </c>
      <c r="D5009" s="3" t="b">
        <f>NOT(ISNA(VLOOKUP(A5009,des!B:B,1,FALSE)))</f>
        <v>1</v>
      </c>
      <c r="E5009" s="3" t="str">
        <f>IF(D5009,VLOOKUP(A5009,des!B:Q,11,FALSE),"")</f>
        <v>default</v>
      </c>
      <c r="F5009" s="3" t="b">
        <f t="shared" si="312"/>
        <v>1</v>
      </c>
      <c r="G5009" s="3" t="str">
        <f t="shared" si="313"/>
        <v>dhis_api --api-version=27 --api-request='dataElements/rTZdUyIFsGy/name' --content-json --request PATCH --data "{\"name\": \"default\"}"</v>
      </c>
      <c r="H5009" s="3" t="str">
        <f>IF(D5009,VLOOKUP(A5009,des!B:Q,12,FALSE),"")</f>
        <v>bjDvmb4bfuf</v>
      </c>
      <c r="I5009" s="3" t="b">
        <f t="shared" si="314"/>
        <v>1</v>
      </c>
      <c r="J5009" s="3" t="str">
        <f t="shared" si="315"/>
        <v>dhis_api --api-version=27 --api-request='dataElements/rTZdUyIFsGy/shortName' --content-json --request PATCH --data "{\"shortName\": \"bjDvmb4bfuf\"}"</v>
      </c>
    </row>
    <row r="5010" spans="1:10" x14ac:dyDescent="0.2">
      <c r="A5010" t="s">
        <v>1854</v>
      </c>
      <c r="B5010" t="s">
        <v>17594</v>
      </c>
      <c r="C5010" t="s">
        <v>17595</v>
      </c>
      <c r="D5010" s="3" t="b">
        <f>NOT(ISNA(VLOOKUP(A5010,des!B:B,1,FALSE)))</f>
        <v>1</v>
      </c>
      <c r="E5010" s="3" t="str">
        <f>IF(D5010,VLOOKUP(A5010,des!B:Q,11,FALSE),"")</f>
        <v>Test Results</v>
      </c>
      <c r="F5010" s="3" t="b">
        <f t="shared" si="312"/>
        <v>1</v>
      </c>
      <c r="G5010" s="3" t="str">
        <f t="shared" si="313"/>
        <v>dhis_api --api-version=27 --api-request='dataElements/C3wVkrmBulX/name' --content-json --request PATCH --data "{\"name\": \"Test Results\"}"</v>
      </c>
      <c r="H5010" s="3" t="str">
        <f>IF(D5010,VLOOKUP(A5010,des!B:Q,12,FALSE),"")</f>
        <v>mTUlypRBZkp</v>
      </c>
      <c r="I5010" s="3" t="b">
        <f t="shared" si="314"/>
        <v>1</v>
      </c>
      <c r="J5010" s="3" t="str">
        <f t="shared" si="315"/>
        <v>dhis_api --api-version=27 --api-request='dataElements/C3wVkrmBulX/shortName' --content-json --request PATCH --data "{\"shortName\": \"mTUlypRBZkp\"}"</v>
      </c>
    </row>
    <row r="5011" spans="1:10" x14ac:dyDescent="0.2">
      <c r="A5011" t="s">
        <v>1855</v>
      </c>
      <c r="B5011" t="s">
        <v>17596</v>
      </c>
      <c r="C5011" t="s">
        <v>17597</v>
      </c>
      <c r="D5011" s="3" t="b">
        <f>NOT(ISNA(VLOOKUP(A5011,des!B:B,1,FALSE)))</f>
        <v>1</v>
      </c>
      <c r="E5011" s="3" t="str">
        <f>IF(D5011,VLOOKUP(A5011,des!B:Q,11,FALSE),"")</f>
        <v>Test Results</v>
      </c>
      <c r="F5011" s="3" t="b">
        <f t="shared" si="312"/>
        <v>1</v>
      </c>
      <c r="G5011" s="3" t="str">
        <f t="shared" si="313"/>
        <v>dhis_api --api-version=27 --api-request='dataElements/pC7ybmf29j1/name' --content-json --request PATCH --data "{\"name\": \"Test Results\"}"</v>
      </c>
      <c r="H5011" s="3" t="str">
        <f>IF(D5011,VLOOKUP(A5011,des!B:Q,12,FALSE),"")</f>
        <v>mTUlypRBZkp</v>
      </c>
      <c r="I5011" s="3" t="b">
        <f t="shared" si="314"/>
        <v>1</v>
      </c>
      <c r="J5011" s="3" t="str">
        <f t="shared" si="315"/>
        <v>dhis_api --api-version=27 --api-request='dataElements/pC7ybmf29j1/shortName' --content-json --request PATCH --data "{\"shortName\": \"mTUlypRBZkp\"}"</v>
      </c>
    </row>
    <row r="5012" spans="1:10" x14ac:dyDescent="0.2">
      <c r="A5012" t="s">
        <v>1856</v>
      </c>
      <c r="B5012" t="s">
        <v>17598</v>
      </c>
      <c r="C5012" t="s">
        <v>17599</v>
      </c>
      <c r="D5012" s="3" t="b">
        <f>NOT(ISNA(VLOOKUP(A5012,des!B:B,1,FALSE)))</f>
        <v>1</v>
      </c>
      <c r="E5012" s="3" t="str">
        <f>IF(D5012,VLOOKUP(A5012,des!B:Q,11,FALSE),"")</f>
        <v>Sex</v>
      </c>
      <c r="F5012" s="3" t="b">
        <f t="shared" si="312"/>
        <v>1</v>
      </c>
      <c r="G5012" s="3" t="str">
        <f t="shared" si="313"/>
        <v>dhis_api --api-version=27 --api-request='dataElements/Y87s2dSiNjv/name' --content-json --request PATCH --data "{\"name\": \"Sex\"}"</v>
      </c>
      <c r="H5012" s="3" t="str">
        <f>IF(D5012,VLOOKUP(A5012,des!B:Q,12,FALSE),"")</f>
        <v>R1rzmp9ROky</v>
      </c>
      <c r="I5012" s="3" t="b">
        <f t="shared" si="314"/>
        <v>1</v>
      </c>
      <c r="J5012" s="3" t="str">
        <f t="shared" si="315"/>
        <v>dhis_api --api-version=27 --api-request='dataElements/Y87s2dSiNjv/shortName' --content-json --request PATCH --data "{\"shortName\": \"R1rzmp9ROky\"}"</v>
      </c>
    </row>
    <row r="5013" spans="1:10" x14ac:dyDescent="0.2">
      <c r="A5013" t="s">
        <v>1857</v>
      </c>
      <c r="B5013" t="s">
        <v>17600</v>
      </c>
      <c r="C5013" t="s">
        <v>17601</v>
      </c>
      <c r="D5013" s="3" t="b">
        <f>NOT(ISNA(VLOOKUP(A5013,des!B:B,1,FALSE)))</f>
        <v>1</v>
      </c>
      <c r="E5013" s="3" t="str">
        <f>IF(D5013,VLOOKUP(A5013,des!B:Q,11,FALSE),"")</f>
        <v>Sex</v>
      </c>
      <c r="F5013" s="3" t="b">
        <f t="shared" si="312"/>
        <v>1</v>
      </c>
      <c r="G5013" s="3" t="str">
        <f t="shared" si="313"/>
        <v>dhis_api --api-version=27 --api-request='dataElements/pR4WR2ZvX9c/name' --content-json --request PATCH --data "{\"name\": \"Sex\"}"</v>
      </c>
      <c r="H5013" s="3" t="str">
        <f>IF(D5013,VLOOKUP(A5013,des!B:Q,12,FALSE),"")</f>
        <v>R1rzmp9ROky</v>
      </c>
      <c r="I5013" s="3" t="b">
        <f t="shared" si="314"/>
        <v>1</v>
      </c>
      <c r="J5013" s="3" t="str">
        <f t="shared" si="315"/>
        <v>dhis_api --api-version=27 --api-request='dataElements/pR4WR2ZvX9c/shortName' --content-json --request PATCH --data "{\"shortName\": \"R1rzmp9ROky\"}"</v>
      </c>
    </row>
    <row r="5014" spans="1:10" x14ac:dyDescent="0.2">
      <c r="A5014" t="s">
        <v>1858</v>
      </c>
      <c r="B5014" t="s">
        <v>17602</v>
      </c>
      <c r="C5014" t="s">
        <v>17603</v>
      </c>
      <c r="D5014" s="3" t="b">
        <f>NOT(ISNA(VLOOKUP(A5014,des!B:B,1,FALSE)))</f>
        <v>1</v>
      </c>
      <c r="E5014" s="3" t="str">
        <f>IF(D5014,VLOOKUP(A5014,des!B:Q,11,FALSE),"")</f>
        <v>default</v>
      </c>
      <c r="F5014" s="3" t="b">
        <f t="shared" si="312"/>
        <v>1</v>
      </c>
      <c r="G5014" s="3" t="str">
        <f t="shared" si="313"/>
        <v>dhis_api --api-version=27 --api-request='dataElements/HqZeNMok1zx/name' --content-json --request PATCH --data "{\"name\": \"default\"}"</v>
      </c>
      <c r="H5014" s="3" t="str">
        <f>IF(D5014,VLOOKUP(A5014,des!B:Q,12,FALSE),"")</f>
        <v>bjDvmb4bfuf</v>
      </c>
      <c r="I5014" s="3" t="b">
        <f t="shared" si="314"/>
        <v>1</v>
      </c>
      <c r="J5014" s="3" t="str">
        <f t="shared" si="315"/>
        <v>dhis_api --api-version=27 --api-request='dataElements/HqZeNMok1zx/shortName' --content-json --request PATCH --data "{\"shortName\": \"bjDvmb4bfuf\"}"</v>
      </c>
    </row>
    <row r="5015" spans="1:10" x14ac:dyDescent="0.2">
      <c r="A5015" t="s">
        <v>17604</v>
      </c>
      <c r="B5015" t="s">
        <v>17605</v>
      </c>
      <c r="C5015" t="s">
        <v>17606</v>
      </c>
      <c r="D5015" s="3" t="b">
        <f>NOT(ISNA(VLOOKUP(A5015,des!B:B,1,FALSE)))</f>
        <v>0</v>
      </c>
      <c r="E5015" s="3" t="str">
        <f>IF(D5015,VLOOKUP(A5015,des!B:Q,11,FALSE),"")</f>
        <v/>
      </c>
      <c r="F5015" s="3" t="b">
        <f t="shared" si="312"/>
        <v>0</v>
      </c>
      <c r="G5015" s="3" t="str">
        <f t="shared" si="313"/>
        <v/>
      </c>
      <c r="H5015" s="3" t="str">
        <f>IF(D5015,VLOOKUP(A5015,des!B:Q,12,FALSE),"")</f>
        <v/>
      </c>
      <c r="I5015" s="3" t="b">
        <f t="shared" si="314"/>
        <v>0</v>
      </c>
      <c r="J5015" s="3" t="str">
        <f t="shared" si="315"/>
        <v/>
      </c>
    </row>
    <row r="5016" spans="1:10" x14ac:dyDescent="0.2">
      <c r="A5016" t="s">
        <v>17607</v>
      </c>
      <c r="B5016" t="s">
        <v>17608</v>
      </c>
      <c r="C5016" t="s">
        <v>17609</v>
      </c>
      <c r="D5016" s="3" t="b">
        <f>NOT(ISNA(VLOOKUP(A5016,des!B:B,1,FALSE)))</f>
        <v>0</v>
      </c>
      <c r="E5016" s="3" t="str">
        <f>IF(D5016,VLOOKUP(A5016,des!B:Q,11,FALSE),"")</f>
        <v/>
      </c>
      <c r="F5016" s="3" t="b">
        <f t="shared" si="312"/>
        <v>0</v>
      </c>
      <c r="G5016" s="3" t="str">
        <f t="shared" si="313"/>
        <v/>
      </c>
      <c r="H5016" s="3" t="str">
        <f>IF(D5016,VLOOKUP(A5016,des!B:Q,12,FALSE),"")</f>
        <v/>
      </c>
      <c r="I5016" s="3" t="b">
        <f t="shared" si="314"/>
        <v>0</v>
      </c>
      <c r="J5016" s="3" t="str">
        <f t="shared" si="315"/>
        <v/>
      </c>
    </row>
    <row r="5017" spans="1:10" x14ac:dyDescent="0.2">
      <c r="A5017" t="s">
        <v>17610</v>
      </c>
      <c r="B5017" t="s">
        <v>17611</v>
      </c>
      <c r="C5017" t="s">
        <v>17612</v>
      </c>
      <c r="D5017" s="3" t="b">
        <f>NOT(ISNA(VLOOKUP(A5017,des!B:B,1,FALSE)))</f>
        <v>0</v>
      </c>
      <c r="E5017" s="3" t="str">
        <f>IF(D5017,VLOOKUP(A5017,des!B:Q,11,FALSE),"")</f>
        <v/>
      </c>
      <c r="F5017" s="3" t="b">
        <f t="shared" si="312"/>
        <v>0</v>
      </c>
      <c r="G5017" s="3" t="str">
        <f t="shared" si="313"/>
        <v/>
      </c>
      <c r="H5017" s="3" t="str">
        <f>IF(D5017,VLOOKUP(A5017,des!B:Q,12,FALSE),"")</f>
        <v/>
      </c>
      <c r="I5017" s="3" t="b">
        <f t="shared" si="314"/>
        <v>0</v>
      </c>
      <c r="J5017" s="3" t="str">
        <f t="shared" si="315"/>
        <v/>
      </c>
    </row>
    <row r="5018" spans="1:10" x14ac:dyDescent="0.2">
      <c r="A5018" t="s">
        <v>17613</v>
      </c>
      <c r="B5018" t="s">
        <v>17614</v>
      </c>
      <c r="C5018" t="s">
        <v>17615</v>
      </c>
      <c r="D5018" s="3" t="b">
        <f>NOT(ISNA(VLOOKUP(A5018,des!B:B,1,FALSE)))</f>
        <v>0</v>
      </c>
      <c r="E5018" s="3" t="str">
        <f>IF(D5018,VLOOKUP(A5018,des!B:Q,11,FALSE),"")</f>
        <v/>
      </c>
      <c r="F5018" s="3" t="b">
        <f t="shared" si="312"/>
        <v>0</v>
      </c>
      <c r="G5018" s="3" t="str">
        <f t="shared" si="313"/>
        <v/>
      </c>
      <c r="H5018" s="3" t="str">
        <f>IF(D5018,VLOOKUP(A5018,des!B:Q,12,FALSE),"")</f>
        <v/>
      </c>
      <c r="I5018" s="3" t="b">
        <f t="shared" si="314"/>
        <v>0</v>
      </c>
      <c r="J5018" s="3" t="str">
        <f t="shared" si="315"/>
        <v/>
      </c>
    </row>
    <row r="5019" spans="1:10" x14ac:dyDescent="0.2">
      <c r="A5019" t="s">
        <v>1859</v>
      </c>
      <c r="B5019" t="s">
        <v>17616</v>
      </c>
      <c r="C5019" t="s">
        <v>17617</v>
      </c>
      <c r="D5019" s="3" t="b">
        <f>NOT(ISNA(VLOOKUP(A5019,des!B:B,1,FALSE)))</f>
        <v>1</v>
      </c>
      <c r="E5019" s="3" t="str">
        <f>IF(D5019,VLOOKUP(A5019,des!B:Q,11,FALSE),"")</f>
        <v>default</v>
      </c>
      <c r="F5019" s="3" t="b">
        <f t="shared" si="312"/>
        <v>1</v>
      </c>
      <c r="G5019" s="3" t="str">
        <f t="shared" si="313"/>
        <v>dhis_api --api-version=27 --api-request='dataElements/wgoTOJCZfh8/name' --content-json --request PATCH --data "{\"name\": \"default\"}"</v>
      </c>
      <c r="H5019" s="3" t="str">
        <f>IF(D5019,VLOOKUP(A5019,des!B:Q,12,FALSE),"")</f>
        <v>bjDvmb4bfuf</v>
      </c>
      <c r="I5019" s="3" t="b">
        <f t="shared" si="314"/>
        <v>1</v>
      </c>
      <c r="J5019" s="3" t="str">
        <f t="shared" si="315"/>
        <v>dhis_api --api-version=27 --api-request='dataElements/wgoTOJCZfh8/shortName' --content-json --request PATCH --data "{\"shortName\": \"bjDvmb4bfuf\"}"</v>
      </c>
    </row>
    <row r="5020" spans="1:10" x14ac:dyDescent="0.2">
      <c r="A5020" t="s">
        <v>17618</v>
      </c>
      <c r="B5020" t="s">
        <v>17619</v>
      </c>
      <c r="C5020" t="s">
        <v>17620</v>
      </c>
      <c r="D5020" s="3" t="b">
        <f>NOT(ISNA(VLOOKUP(A5020,des!B:B,1,FALSE)))</f>
        <v>0</v>
      </c>
      <c r="E5020" s="3" t="str">
        <f>IF(D5020,VLOOKUP(A5020,des!B:Q,11,FALSE),"")</f>
        <v/>
      </c>
      <c r="F5020" s="3" t="b">
        <f t="shared" si="312"/>
        <v>0</v>
      </c>
      <c r="G5020" s="3" t="str">
        <f t="shared" si="313"/>
        <v/>
      </c>
      <c r="H5020" s="3" t="str">
        <f>IF(D5020,VLOOKUP(A5020,des!B:Q,12,FALSE),"")</f>
        <v/>
      </c>
      <c r="I5020" s="3" t="b">
        <f t="shared" si="314"/>
        <v>0</v>
      </c>
      <c r="J5020" s="3" t="str">
        <f t="shared" si="315"/>
        <v/>
      </c>
    </row>
    <row r="5021" spans="1:10" x14ac:dyDescent="0.2">
      <c r="A5021" t="s">
        <v>17621</v>
      </c>
      <c r="B5021" t="s">
        <v>17622</v>
      </c>
      <c r="C5021" t="s">
        <v>17623</v>
      </c>
      <c r="D5021" s="3" t="b">
        <f>NOT(ISNA(VLOOKUP(A5021,des!B:B,1,FALSE)))</f>
        <v>0</v>
      </c>
      <c r="E5021" s="3" t="str">
        <f>IF(D5021,VLOOKUP(A5021,des!B:Q,11,FALSE),"")</f>
        <v/>
      </c>
      <c r="F5021" s="3" t="b">
        <f t="shared" si="312"/>
        <v>0</v>
      </c>
      <c r="G5021" s="3" t="str">
        <f t="shared" si="313"/>
        <v/>
      </c>
      <c r="H5021" s="3" t="str">
        <f>IF(D5021,VLOOKUP(A5021,des!B:Q,12,FALSE),"")</f>
        <v/>
      </c>
      <c r="I5021" s="3" t="b">
        <f t="shared" si="314"/>
        <v>0</v>
      </c>
      <c r="J5021" s="3" t="str">
        <f t="shared" si="315"/>
        <v/>
      </c>
    </row>
    <row r="5022" spans="1:10" x14ac:dyDescent="0.2">
      <c r="A5022" t="s">
        <v>1860</v>
      </c>
      <c r="B5022" t="s">
        <v>17624</v>
      </c>
      <c r="C5022" t="s">
        <v>17625</v>
      </c>
      <c r="D5022" s="3" t="b">
        <f>NOT(ISNA(VLOOKUP(A5022,des!B:B,1,FALSE)))</f>
        <v>1</v>
      </c>
      <c r="E5022" s="3" t="str">
        <f>IF(D5022,VLOOKUP(A5022,des!B:Q,11,FALSE),"")</f>
        <v>default</v>
      </c>
      <c r="F5022" s="3" t="b">
        <f t="shared" si="312"/>
        <v>1</v>
      </c>
      <c r="G5022" s="3" t="str">
        <f t="shared" si="313"/>
        <v>dhis_api --api-version=27 --api-request='dataElements/VpKqeySUJ0H/name' --content-json --request PATCH --data "{\"name\": \"default\"}"</v>
      </c>
      <c r="H5022" s="3" t="str">
        <f>IF(D5022,VLOOKUP(A5022,des!B:Q,12,FALSE),"")</f>
        <v>bjDvmb4bfuf</v>
      </c>
      <c r="I5022" s="3" t="b">
        <f t="shared" si="314"/>
        <v>1</v>
      </c>
      <c r="J5022" s="3" t="str">
        <f t="shared" si="315"/>
        <v>dhis_api --api-version=27 --api-request='dataElements/VpKqeySUJ0H/shortName' --content-json --request PATCH --data "{\"shortName\": \"bjDvmb4bfuf\"}"</v>
      </c>
    </row>
    <row r="5023" spans="1:10" x14ac:dyDescent="0.2">
      <c r="A5023" t="s">
        <v>1861</v>
      </c>
      <c r="B5023" t="s">
        <v>17626</v>
      </c>
      <c r="C5023" t="s">
        <v>17627</v>
      </c>
      <c r="D5023" s="3" t="b">
        <f>NOT(ISNA(VLOOKUP(A5023,des!B:B,1,FALSE)))</f>
        <v>1</v>
      </c>
      <c r="E5023" s="3" t="str">
        <f>IF(D5023,VLOOKUP(A5023,des!B:Q,11,FALSE),"")</f>
        <v>Age (&lt;1, 15+, 4)</v>
      </c>
      <c r="F5023" s="3" t="b">
        <f t="shared" si="312"/>
        <v>1</v>
      </c>
      <c r="G5023" s="3" t="str">
        <f t="shared" si="313"/>
        <v>dhis_api --api-version=27 --api-request='dataElements/WrCpjMJZUoR/name' --content-json --request PATCH --data "{\"name\": \"Age (&lt;1, 15+, 4)\"}"</v>
      </c>
      <c r="H5023" s="3" t="str">
        <f>IF(D5023,VLOOKUP(A5023,des!B:Q,12,FALSE),"")</f>
        <v>BQY4LzNb6TA</v>
      </c>
      <c r="I5023" s="3" t="b">
        <f t="shared" si="314"/>
        <v>1</v>
      </c>
      <c r="J5023" s="3" t="str">
        <f t="shared" si="315"/>
        <v>dhis_api --api-version=27 --api-request='dataElements/WrCpjMJZUoR/shortName' --content-json --request PATCH --data "{\"shortName\": \"BQY4LzNb6TA\"}"</v>
      </c>
    </row>
    <row r="5024" spans="1:10" x14ac:dyDescent="0.2">
      <c r="A5024" t="s">
        <v>1862</v>
      </c>
      <c r="B5024" t="s">
        <v>17628</v>
      </c>
      <c r="C5024" t="s">
        <v>17629</v>
      </c>
      <c r="D5024" s="3" t="b">
        <f>NOT(ISNA(VLOOKUP(A5024,des!B:B,1,FALSE)))</f>
        <v>1</v>
      </c>
      <c r="E5024" s="3" t="str">
        <f>IF(D5024,VLOOKUP(A5024,des!B:Q,11,FALSE),"")</f>
        <v>Age (&lt;15,15+) and Sex</v>
      </c>
      <c r="F5024" s="3" t="b">
        <f t="shared" si="312"/>
        <v>1</v>
      </c>
      <c r="G5024" s="3" t="str">
        <f t="shared" si="313"/>
        <v>dhis_api --api-version=27 --api-request='dataElements/yQd7mjrZJpr/name' --content-json --request PATCH --data "{\"name\": \"Age (&lt;15,15+) and Sex\"}"</v>
      </c>
      <c r="H5024" s="3" t="str">
        <f>IF(D5024,VLOOKUP(A5024,des!B:Q,12,FALSE),"")</f>
        <v>k3grWTtJnvC</v>
      </c>
      <c r="I5024" s="3" t="b">
        <f t="shared" si="314"/>
        <v>1</v>
      </c>
      <c r="J5024" s="3" t="str">
        <f t="shared" si="315"/>
        <v>dhis_api --api-version=27 --api-request='dataElements/yQd7mjrZJpr/shortName' --content-json --request PATCH --data "{\"shortName\": \"k3grWTtJnvC\"}"</v>
      </c>
    </row>
    <row r="5025" spans="1:10" x14ac:dyDescent="0.2">
      <c r="A5025" t="s">
        <v>1863</v>
      </c>
      <c r="B5025" t="s">
        <v>17630</v>
      </c>
      <c r="C5025" t="s">
        <v>17631</v>
      </c>
      <c r="D5025" s="3" t="b">
        <f>NOT(ISNA(VLOOKUP(A5025,des!B:B,1,FALSE)))</f>
        <v>1</v>
      </c>
      <c r="E5025" s="3" t="str">
        <f>IF(D5025,VLOOKUP(A5025,des!B:Q,11,FALSE),"")</f>
        <v>Age (&lt;15,15+) and Sex</v>
      </c>
      <c r="F5025" s="3" t="b">
        <f t="shared" si="312"/>
        <v>1</v>
      </c>
      <c r="G5025" s="3" t="str">
        <f t="shared" si="313"/>
        <v>dhis_api --api-version=27 --api-request='dataElements/MCya9ihz5Yh/name' --content-json --request PATCH --data "{\"name\": \"Age (&lt;15,15+) and Sex\"}"</v>
      </c>
      <c r="H5025" s="3" t="str">
        <f>IF(D5025,VLOOKUP(A5025,des!B:Q,12,FALSE),"")</f>
        <v>k3grWTtJnvC</v>
      </c>
      <c r="I5025" s="3" t="b">
        <f t="shared" si="314"/>
        <v>1</v>
      </c>
      <c r="J5025" s="3" t="str">
        <f t="shared" si="315"/>
        <v>dhis_api --api-version=27 --api-request='dataElements/MCya9ihz5Yh/shortName' --content-json --request PATCH --data "{\"shortName\": \"k3grWTtJnvC\"}"</v>
      </c>
    </row>
    <row r="5026" spans="1:10" x14ac:dyDescent="0.2">
      <c r="A5026" t="s">
        <v>1864</v>
      </c>
      <c r="B5026" t="s">
        <v>17632</v>
      </c>
      <c r="C5026" t="s">
        <v>17633</v>
      </c>
      <c r="D5026" s="3" t="b">
        <f>NOT(ISNA(VLOOKUP(A5026,des!B:B,1,FALSE)))</f>
        <v>1</v>
      </c>
      <c r="E5026" s="3" t="str">
        <f>IF(D5026,VLOOKUP(A5026,des!B:Q,11,FALSE),"")</f>
        <v>Age (&lt;1, 15+, 4)</v>
      </c>
      <c r="F5026" s="3" t="b">
        <f t="shared" si="312"/>
        <v>1</v>
      </c>
      <c r="G5026" s="3" t="str">
        <f t="shared" si="313"/>
        <v>dhis_api --api-version=27 --api-request='dataElements/ez2ildCPkGg/name' --content-json --request PATCH --data "{\"name\": \"Age (&lt;1, 15+, 4)\"}"</v>
      </c>
      <c r="H5026" s="3" t="str">
        <f>IF(D5026,VLOOKUP(A5026,des!B:Q,12,FALSE),"")</f>
        <v>BQY4LzNb6TA</v>
      </c>
      <c r="I5026" s="3" t="b">
        <f t="shared" si="314"/>
        <v>1</v>
      </c>
      <c r="J5026" s="3" t="str">
        <f t="shared" si="315"/>
        <v>dhis_api --api-version=27 --api-request='dataElements/ez2ildCPkGg/shortName' --content-json --request PATCH --data "{\"shortName\": \"BQY4LzNb6TA\"}"</v>
      </c>
    </row>
    <row r="5027" spans="1:10" x14ac:dyDescent="0.2">
      <c r="A5027" t="s">
        <v>1865</v>
      </c>
      <c r="B5027" t="s">
        <v>17634</v>
      </c>
      <c r="C5027" t="s">
        <v>17635</v>
      </c>
      <c r="D5027" s="3" t="b">
        <f>NOT(ISNA(VLOOKUP(A5027,des!B:B,1,FALSE)))</f>
        <v>1</v>
      </c>
      <c r="E5027" s="3" t="str">
        <f>IF(D5027,VLOOKUP(A5027,des!B:Q,11,FALSE),"")</f>
        <v>default</v>
      </c>
      <c r="F5027" s="3" t="b">
        <f t="shared" si="312"/>
        <v>1</v>
      </c>
      <c r="G5027" s="3" t="str">
        <f t="shared" si="313"/>
        <v>dhis_api --api-version=27 --api-request='dataElements/Pv84QqOdUp9/name' --content-json --request PATCH --data "{\"name\": \"default\"}"</v>
      </c>
      <c r="H5027" s="3" t="str">
        <f>IF(D5027,VLOOKUP(A5027,des!B:Q,12,FALSE),"")</f>
        <v>bjDvmb4bfuf</v>
      </c>
      <c r="I5027" s="3" t="b">
        <f t="shared" si="314"/>
        <v>1</v>
      </c>
      <c r="J5027" s="3" t="str">
        <f t="shared" si="315"/>
        <v>dhis_api --api-version=27 --api-request='dataElements/Pv84QqOdUp9/shortName' --content-json --request PATCH --data "{\"shortName\": \"bjDvmb4bfuf\"}"</v>
      </c>
    </row>
    <row r="5028" spans="1:10" x14ac:dyDescent="0.2">
      <c r="A5028" t="s">
        <v>1866</v>
      </c>
      <c r="B5028" t="s">
        <v>17636</v>
      </c>
      <c r="C5028" t="s">
        <v>17637</v>
      </c>
      <c r="D5028" s="3" t="b">
        <f>NOT(ISNA(VLOOKUP(A5028,des!B:B,1,FALSE)))</f>
        <v>1</v>
      </c>
      <c r="E5028" s="3" t="str">
        <f>IF(D5028,VLOOKUP(A5028,des!B:Q,11,FALSE),"")</f>
        <v>default</v>
      </c>
      <c r="F5028" s="3" t="b">
        <f t="shared" si="312"/>
        <v>1</v>
      </c>
      <c r="G5028" s="3" t="str">
        <f t="shared" si="313"/>
        <v>dhis_api --api-version=27 --api-request='dataElements/okJOviBaoYH/name' --content-json --request PATCH --data "{\"name\": \"default\"}"</v>
      </c>
      <c r="H5028" s="3" t="str">
        <f>IF(D5028,VLOOKUP(A5028,des!B:Q,12,FALSE),"")</f>
        <v>bjDvmb4bfuf</v>
      </c>
      <c r="I5028" s="3" t="b">
        <f t="shared" si="314"/>
        <v>1</v>
      </c>
      <c r="J5028" s="3" t="str">
        <f t="shared" si="315"/>
        <v>dhis_api --api-version=27 --api-request='dataElements/okJOviBaoYH/shortName' --content-json --request PATCH --data "{\"shortName\": \"bjDvmb4bfuf\"}"</v>
      </c>
    </row>
    <row r="5029" spans="1:10" x14ac:dyDescent="0.2">
      <c r="A5029" t="s">
        <v>1867</v>
      </c>
      <c r="B5029" t="s">
        <v>17638</v>
      </c>
      <c r="C5029" t="s">
        <v>17639</v>
      </c>
      <c r="D5029" s="3" t="b">
        <f>NOT(ISNA(VLOOKUP(A5029,des!B:B,1,FALSE)))</f>
        <v>1</v>
      </c>
      <c r="E5029" s="3" t="str">
        <f>IF(D5029,VLOOKUP(A5029,des!B:Q,11,FALSE),"")</f>
        <v>default</v>
      </c>
      <c r="F5029" s="3" t="b">
        <f t="shared" si="312"/>
        <v>1</v>
      </c>
      <c r="G5029" s="3" t="str">
        <f t="shared" si="313"/>
        <v>dhis_api --api-version=27 --api-request='dataElements/XWNYWMuIgB5/name' --content-json --request PATCH --data "{\"name\": \"default\"}"</v>
      </c>
      <c r="H5029" s="3" t="str">
        <f>IF(D5029,VLOOKUP(A5029,des!B:Q,12,FALSE),"")</f>
        <v>bjDvmb4bfuf</v>
      </c>
      <c r="I5029" s="3" t="b">
        <f t="shared" si="314"/>
        <v>1</v>
      </c>
      <c r="J5029" s="3" t="str">
        <f t="shared" si="315"/>
        <v>dhis_api --api-version=27 --api-request='dataElements/XWNYWMuIgB5/shortName' --content-json --request PATCH --data "{\"shortName\": \"bjDvmb4bfuf\"}"</v>
      </c>
    </row>
    <row r="5030" spans="1:10" x14ac:dyDescent="0.2">
      <c r="A5030" t="s">
        <v>1868</v>
      </c>
      <c r="B5030" t="s">
        <v>17640</v>
      </c>
      <c r="C5030" t="s">
        <v>17641</v>
      </c>
      <c r="D5030" s="3" t="b">
        <f>NOT(ISNA(VLOOKUP(A5030,des!B:B,1,FALSE)))</f>
        <v>1</v>
      </c>
      <c r="E5030" s="3" t="str">
        <f>IF(D5030,VLOOKUP(A5030,des!B:Q,11,FALSE),"")</f>
        <v>Sex</v>
      </c>
      <c r="F5030" s="3" t="b">
        <f t="shared" si="312"/>
        <v>1</v>
      </c>
      <c r="G5030" s="3" t="str">
        <f t="shared" si="313"/>
        <v>dhis_api --api-version=27 --api-request='dataElements/YNgRyfN6Xfd/name' --content-json --request PATCH --data "{\"name\": \"Sex\"}"</v>
      </c>
      <c r="H5030" s="3" t="str">
        <f>IF(D5030,VLOOKUP(A5030,des!B:Q,12,FALSE),"")</f>
        <v>R1rzmp9ROky</v>
      </c>
      <c r="I5030" s="3" t="b">
        <f t="shared" si="314"/>
        <v>1</v>
      </c>
      <c r="J5030" s="3" t="str">
        <f t="shared" si="315"/>
        <v>dhis_api --api-version=27 --api-request='dataElements/YNgRyfN6Xfd/shortName' --content-json --request PATCH --data "{\"shortName\": \"R1rzmp9ROky\"}"</v>
      </c>
    </row>
    <row r="5031" spans="1:10" x14ac:dyDescent="0.2">
      <c r="A5031" t="s">
        <v>1869</v>
      </c>
      <c r="B5031" t="s">
        <v>17642</v>
      </c>
      <c r="C5031" t="s">
        <v>17643</v>
      </c>
      <c r="D5031" s="3" t="b">
        <f>NOT(ISNA(VLOOKUP(A5031,des!B:B,1,FALSE)))</f>
        <v>1</v>
      </c>
      <c r="E5031" s="3" t="str">
        <f>IF(D5031,VLOOKUP(A5031,des!B:Q,11,FALSE),"")</f>
        <v>Sex</v>
      </c>
      <c r="F5031" s="3" t="b">
        <f t="shared" si="312"/>
        <v>1</v>
      </c>
      <c r="G5031" s="3" t="str">
        <f t="shared" si="313"/>
        <v>dhis_api --api-version=27 --api-request='dataElements/Kx6zjHMU71y/name' --content-json --request PATCH --data "{\"name\": \"Sex\"}"</v>
      </c>
      <c r="H5031" s="3" t="str">
        <f>IF(D5031,VLOOKUP(A5031,des!B:Q,12,FALSE),"")</f>
        <v>R1rzmp9ROky</v>
      </c>
      <c r="I5031" s="3" t="b">
        <f t="shared" si="314"/>
        <v>1</v>
      </c>
      <c r="J5031" s="3" t="str">
        <f t="shared" si="315"/>
        <v>dhis_api --api-version=27 --api-request='dataElements/Kx6zjHMU71y/shortName' --content-json --request PATCH --data "{\"shortName\": \"R1rzmp9ROky\"}"</v>
      </c>
    </row>
    <row r="5032" spans="1:10" x14ac:dyDescent="0.2">
      <c r="A5032" t="s">
        <v>1870</v>
      </c>
      <c r="B5032" t="s">
        <v>17644</v>
      </c>
      <c r="C5032" t="s">
        <v>17645</v>
      </c>
      <c r="D5032" s="3" t="b">
        <f>NOT(ISNA(VLOOKUP(A5032,des!B:B,1,FALSE)))</f>
        <v>1</v>
      </c>
      <c r="E5032" s="3" t="str">
        <f>IF(D5032,VLOOKUP(A5032,des!B:Q,11,FALSE),"")</f>
        <v>default</v>
      </c>
      <c r="F5032" s="3" t="b">
        <f t="shared" si="312"/>
        <v>1</v>
      </c>
      <c r="G5032" s="3" t="str">
        <f t="shared" si="313"/>
        <v>dhis_api --api-version=27 --api-request='dataElements/yQYeoobPoEX/name' --content-json --request PATCH --data "{\"name\": \"default\"}"</v>
      </c>
      <c r="H5032" s="3" t="str">
        <f>IF(D5032,VLOOKUP(A5032,des!B:Q,12,FALSE),"")</f>
        <v>bjDvmb4bfuf</v>
      </c>
      <c r="I5032" s="3" t="b">
        <f t="shared" si="314"/>
        <v>1</v>
      </c>
      <c r="J5032" s="3" t="str">
        <f t="shared" si="315"/>
        <v>dhis_api --api-version=27 --api-request='dataElements/yQYeoobPoEX/shortName' --content-json --request PATCH --data "{\"shortName\": \"bjDvmb4bfuf\"}"</v>
      </c>
    </row>
    <row r="5033" spans="1:10" x14ac:dyDescent="0.2">
      <c r="A5033" t="s">
        <v>1871</v>
      </c>
      <c r="B5033" t="s">
        <v>17646</v>
      </c>
      <c r="C5033" t="s">
        <v>17647</v>
      </c>
      <c r="D5033" s="3" t="b">
        <f>NOT(ISNA(VLOOKUP(A5033,des!B:B,1,FALSE)))</f>
        <v>1</v>
      </c>
      <c r="E5033" s="3" t="str">
        <f>IF(D5033,VLOOKUP(A5033,des!B:Q,11,FALSE),"")</f>
        <v>default</v>
      </c>
      <c r="F5033" s="3" t="b">
        <f t="shared" si="312"/>
        <v>1</v>
      </c>
      <c r="G5033" s="3" t="str">
        <f t="shared" si="313"/>
        <v>dhis_api --api-version=27 --api-request='dataElements/QFWrSbAXtKQ/name' --content-json --request PATCH --data "{\"name\": \"default\"}"</v>
      </c>
      <c r="H5033" s="3" t="str">
        <f>IF(D5033,VLOOKUP(A5033,des!B:Q,12,FALSE),"")</f>
        <v>bjDvmb4bfuf</v>
      </c>
      <c r="I5033" s="3" t="b">
        <f t="shared" si="314"/>
        <v>1</v>
      </c>
      <c r="J5033" s="3" t="str">
        <f t="shared" si="315"/>
        <v>dhis_api --api-version=27 --api-request='dataElements/QFWrSbAXtKQ/shortName' --content-json --request PATCH --data "{\"shortName\": \"bjDvmb4bfuf\"}"</v>
      </c>
    </row>
    <row r="5034" spans="1:10" x14ac:dyDescent="0.2">
      <c r="A5034" t="s">
        <v>1872</v>
      </c>
      <c r="B5034" t="s">
        <v>17648</v>
      </c>
      <c r="C5034" t="s">
        <v>17649</v>
      </c>
      <c r="D5034" s="3" t="b">
        <f>NOT(ISNA(VLOOKUP(A5034,des!B:B,1,FALSE)))</f>
        <v>1</v>
      </c>
      <c r="E5034" s="3" t="str">
        <f>IF(D5034,VLOOKUP(A5034,des!B:Q,11,FALSE),"")</f>
        <v>default</v>
      </c>
      <c r="F5034" s="3" t="b">
        <f t="shared" si="312"/>
        <v>1</v>
      </c>
      <c r="G5034" s="3" t="str">
        <f t="shared" si="313"/>
        <v>dhis_api --api-version=27 --api-request='dataElements/mxAZxVqiyHR/name' --content-json --request PATCH --data "{\"name\": \"default\"}"</v>
      </c>
      <c r="H5034" s="3" t="str">
        <f>IF(D5034,VLOOKUP(A5034,des!B:Q,12,FALSE),"")</f>
        <v>bjDvmb4bfuf</v>
      </c>
      <c r="I5034" s="3" t="b">
        <f t="shared" si="314"/>
        <v>1</v>
      </c>
      <c r="J5034" s="3" t="str">
        <f t="shared" si="315"/>
        <v>dhis_api --api-version=27 --api-request='dataElements/mxAZxVqiyHR/shortName' --content-json --request PATCH --data "{\"shortName\": \"bjDvmb4bfuf\"}"</v>
      </c>
    </row>
    <row r="5035" spans="1:10" x14ac:dyDescent="0.2">
      <c r="A5035" t="s">
        <v>118</v>
      </c>
      <c r="B5035" t="s">
        <v>17650</v>
      </c>
      <c r="C5035" t="s">
        <v>17651</v>
      </c>
      <c r="D5035" s="3" t="b">
        <f>NOT(ISNA(VLOOKUP(A5035,des!B:B,1,FALSE)))</f>
        <v>1</v>
      </c>
      <c r="E5035" s="3" t="str">
        <f>IF(D5035,VLOOKUP(A5035,des!B:Q,11,FALSE),"")</f>
        <v>Age (10-50+, 5) and Sex</v>
      </c>
      <c r="F5035" s="3" t="b">
        <f t="shared" si="312"/>
        <v>1</v>
      </c>
      <c r="G5035" s="3" t="str">
        <f t="shared" si="313"/>
        <v>dhis_api --api-version=27 --api-request='dataElements/dUM87VF1M8Z/name' --content-json --request PATCH --data "{\"name\": \"Age (10-50+, 5) and Sex\"}"</v>
      </c>
      <c r="H5035" s="3" t="str">
        <f>IF(D5035,VLOOKUP(A5035,des!B:Q,12,FALSE),"")</f>
        <v>QfonQegy3JH</v>
      </c>
      <c r="I5035" s="3" t="b">
        <f t="shared" si="314"/>
        <v>1</v>
      </c>
      <c r="J5035" s="3" t="str">
        <f t="shared" si="315"/>
        <v>dhis_api --api-version=27 --api-request='dataElements/dUM87VF1M8Z/shortName' --content-json --request PATCH --data "{\"shortName\": \"QfonQegy3JH\"}"</v>
      </c>
    </row>
    <row r="5036" spans="1:10" x14ac:dyDescent="0.2">
      <c r="A5036" t="s">
        <v>1873</v>
      </c>
      <c r="B5036" t="s">
        <v>17652</v>
      </c>
      <c r="C5036" t="s">
        <v>17653</v>
      </c>
      <c r="D5036" s="3" t="b">
        <f>NOT(ISNA(VLOOKUP(A5036,des!B:B,1,FALSE)))</f>
        <v>1</v>
      </c>
      <c r="E5036" s="3" t="str">
        <f>IF(D5036,VLOOKUP(A5036,des!B:Q,11,FALSE),"")</f>
        <v>Age (10-50+, 5) and Sex</v>
      </c>
      <c r="F5036" s="3" t="b">
        <f t="shared" si="312"/>
        <v>1</v>
      </c>
      <c r="G5036" s="3" t="str">
        <f t="shared" si="313"/>
        <v>dhis_api --api-version=27 --api-request='dataElements/p6pB3wTnJlj/name' --content-json --request PATCH --data "{\"name\": \"Age (10-50+, 5) and Sex\"}"</v>
      </c>
      <c r="H5036" s="3" t="str">
        <f>IF(D5036,VLOOKUP(A5036,des!B:Q,12,FALSE),"")</f>
        <v>QfonQegy3JH</v>
      </c>
      <c r="I5036" s="3" t="b">
        <f t="shared" si="314"/>
        <v>1</v>
      </c>
      <c r="J5036" s="3" t="str">
        <f t="shared" si="315"/>
        <v>dhis_api --api-version=27 --api-request='dataElements/p6pB3wTnJlj/shortName' --content-json --request PATCH --data "{\"shortName\": \"QfonQegy3JH\"}"</v>
      </c>
    </row>
    <row r="5037" spans="1:10" x14ac:dyDescent="0.2">
      <c r="A5037" t="s">
        <v>117</v>
      </c>
      <c r="B5037" t="s">
        <v>17654</v>
      </c>
      <c r="C5037" t="s">
        <v>17655</v>
      </c>
      <c r="D5037" s="3" t="b">
        <f>NOT(ISNA(VLOOKUP(A5037,des!B:B,1,FALSE)))</f>
        <v>1</v>
      </c>
      <c r="E5037" s="3" t="str">
        <f>IF(D5037,VLOOKUP(A5037,des!B:Q,11,FALSE),"")</f>
        <v>Age (&lt;1-9, 2)</v>
      </c>
      <c r="F5037" s="3" t="b">
        <f t="shared" si="312"/>
        <v>1</v>
      </c>
      <c r="G5037" s="3" t="str">
        <f t="shared" si="313"/>
        <v>dhis_api --api-version=27 --api-request='dataElements/jwW4kVZ3GDh/name' --content-json --request PATCH --data "{\"name\": \"Age (&lt;1-9, 2)\"}"</v>
      </c>
      <c r="H5037" s="3" t="str">
        <f>IF(D5037,VLOOKUP(A5037,des!B:Q,12,FALSE),"")</f>
        <v>Iou3aFo3Qwx</v>
      </c>
      <c r="I5037" s="3" t="b">
        <f t="shared" si="314"/>
        <v>1</v>
      </c>
      <c r="J5037" s="3" t="str">
        <f t="shared" si="315"/>
        <v>dhis_api --api-version=27 --api-request='dataElements/jwW4kVZ3GDh/shortName' --content-json --request PATCH --data "{\"shortName\": \"Iou3aFo3Qwx\"}"</v>
      </c>
    </row>
    <row r="5038" spans="1:10" x14ac:dyDescent="0.2">
      <c r="A5038" t="s">
        <v>1874</v>
      </c>
      <c r="B5038" t="s">
        <v>17656</v>
      </c>
      <c r="C5038" t="s">
        <v>17657</v>
      </c>
      <c r="D5038" s="3" t="b">
        <f>NOT(ISNA(VLOOKUP(A5038,des!B:B,1,FALSE)))</f>
        <v>1</v>
      </c>
      <c r="E5038" s="3" t="str">
        <f>IF(D5038,VLOOKUP(A5038,des!B:Q,11,FALSE),"")</f>
        <v>Age (&lt;1-9, 2)</v>
      </c>
      <c r="F5038" s="3" t="b">
        <f t="shared" si="312"/>
        <v>1</v>
      </c>
      <c r="G5038" s="3" t="str">
        <f t="shared" si="313"/>
        <v>dhis_api --api-version=27 --api-request='dataElements/fEzdLhyNKox/name' --content-json --request PATCH --data "{\"name\": \"Age (&lt;1-9, 2)\"}"</v>
      </c>
      <c r="H5038" s="3" t="str">
        <f>IF(D5038,VLOOKUP(A5038,des!B:Q,12,FALSE),"")</f>
        <v>Iou3aFo3Qwx</v>
      </c>
      <c r="I5038" s="3" t="b">
        <f t="shared" si="314"/>
        <v>1</v>
      </c>
      <c r="J5038" s="3" t="str">
        <f t="shared" si="315"/>
        <v>dhis_api --api-version=27 --api-request='dataElements/fEzdLhyNKox/shortName' --content-json --request PATCH --data "{\"shortName\": \"Iou3aFo3Qwx\"}"</v>
      </c>
    </row>
    <row r="5039" spans="1:10" x14ac:dyDescent="0.2">
      <c r="A5039" t="s">
        <v>17658</v>
      </c>
      <c r="B5039" t="s">
        <v>17659</v>
      </c>
      <c r="C5039" t="s">
        <v>17660</v>
      </c>
      <c r="D5039" s="3" t="b">
        <f>NOT(ISNA(VLOOKUP(A5039,des!B:B,1,FALSE)))</f>
        <v>0</v>
      </c>
      <c r="E5039" s="3" t="str">
        <f>IF(D5039,VLOOKUP(A5039,des!B:Q,11,FALSE),"")</f>
        <v/>
      </c>
      <c r="F5039" s="3" t="b">
        <f t="shared" si="312"/>
        <v>0</v>
      </c>
      <c r="G5039" s="3" t="str">
        <f t="shared" si="313"/>
        <v/>
      </c>
      <c r="H5039" s="3" t="str">
        <f>IF(D5039,VLOOKUP(A5039,des!B:Q,12,FALSE),"")</f>
        <v/>
      </c>
      <c r="I5039" s="3" t="b">
        <f t="shared" si="314"/>
        <v>0</v>
      </c>
      <c r="J5039" s="3" t="str">
        <f t="shared" si="315"/>
        <v/>
      </c>
    </row>
    <row r="5040" spans="1:10" x14ac:dyDescent="0.2">
      <c r="A5040" t="s">
        <v>1875</v>
      </c>
      <c r="B5040" t="s">
        <v>17661</v>
      </c>
      <c r="C5040" t="s">
        <v>17662</v>
      </c>
      <c r="D5040" s="3" t="b">
        <f>NOT(ISNA(VLOOKUP(A5040,des!B:B,1,FALSE)))</f>
        <v>1</v>
      </c>
      <c r="E5040" s="3" t="str">
        <f>IF(D5040,VLOOKUP(A5040,des!B:Q,11,FALSE),"")</f>
        <v>Age (&lt;1-15+,3) and Sex</v>
      </c>
      <c r="F5040" s="3" t="b">
        <f t="shared" si="312"/>
        <v>1</v>
      </c>
      <c r="G5040" s="3" t="str">
        <f t="shared" si="313"/>
        <v>dhis_api --api-version=27 --api-request='dataElements/H9Q2jDZ76ih/name' --content-json --request PATCH --data "{\"name\": \"Age (&lt;1-15+,3) and Sex\"}"</v>
      </c>
      <c r="H5040" s="3" t="str">
        <f>IF(D5040,VLOOKUP(A5040,des!B:Q,12,FALSE),"")</f>
        <v>oAdKlxdUUPf</v>
      </c>
      <c r="I5040" s="3" t="b">
        <f t="shared" si="314"/>
        <v>1</v>
      </c>
      <c r="J5040" s="3" t="str">
        <f t="shared" si="315"/>
        <v>dhis_api --api-version=27 --api-request='dataElements/H9Q2jDZ76ih/shortName' --content-json --request PATCH --data "{\"shortName\": \"oAdKlxdUUPf\"}"</v>
      </c>
    </row>
    <row r="5041" spans="1:10" x14ac:dyDescent="0.2">
      <c r="A5041" t="s">
        <v>1876</v>
      </c>
      <c r="B5041" t="s">
        <v>17663</v>
      </c>
      <c r="C5041" t="s">
        <v>17664</v>
      </c>
      <c r="D5041" s="3" t="b">
        <f>NOT(ISNA(VLOOKUP(A5041,des!B:B,1,FALSE)))</f>
        <v>1</v>
      </c>
      <c r="E5041" s="3" t="str">
        <f>IF(D5041,VLOOKUP(A5041,des!B:Q,11,FALSE),"")</f>
        <v>Age (&lt;1-15+,3) and Sex</v>
      </c>
      <c r="F5041" s="3" t="b">
        <f t="shared" si="312"/>
        <v>1</v>
      </c>
      <c r="G5041" s="3" t="str">
        <f t="shared" si="313"/>
        <v>dhis_api --api-version=27 --api-request='dataElements/tcfWoB8PE97/name' --content-json --request PATCH --data "{\"name\": \"Age (&lt;1-15+,3) and Sex\"}"</v>
      </c>
      <c r="H5041" s="3" t="str">
        <f>IF(D5041,VLOOKUP(A5041,des!B:Q,12,FALSE),"")</f>
        <v>oAdKlxdUUPf</v>
      </c>
      <c r="I5041" s="3" t="b">
        <f t="shared" si="314"/>
        <v>1</v>
      </c>
      <c r="J5041" s="3" t="str">
        <f t="shared" si="315"/>
        <v>dhis_api --api-version=27 --api-request='dataElements/tcfWoB8PE97/shortName' --content-json --request PATCH --data "{\"shortName\": \"oAdKlxdUUPf\"}"</v>
      </c>
    </row>
    <row r="5042" spans="1:10" x14ac:dyDescent="0.2">
      <c r="A5042" t="s">
        <v>1877</v>
      </c>
      <c r="B5042" t="s">
        <v>17665</v>
      </c>
      <c r="C5042" t="s">
        <v>17666</v>
      </c>
      <c r="D5042" s="3" t="b">
        <f>NOT(ISNA(VLOOKUP(A5042,des!B:B,1,FALSE)))</f>
        <v>1</v>
      </c>
      <c r="E5042" s="3" t="str">
        <f>IF(D5042,VLOOKUP(A5042,des!B:Q,11,FALSE),"")</f>
        <v>Age (&lt;1-15+, 5) and Sex</v>
      </c>
      <c r="F5042" s="3" t="b">
        <f t="shared" si="312"/>
        <v>1</v>
      </c>
      <c r="G5042" s="3" t="str">
        <f t="shared" si="313"/>
        <v>dhis_api --api-version=27 --api-request='dataElements/NC04Mmx9IA0/name' --content-json --request PATCH --data "{\"name\": \"Age (&lt;1-15+, 5) and Sex\"}"</v>
      </c>
      <c r="H5042" s="3" t="str">
        <f>IF(D5042,VLOOKUP(A5042,des!B:Q,12,FALSE),"")</f>
        <v>xyLLb6zKZWK</v>
      </c>
      <c r="I5042" s="3" t="b">
        <f t="shared" si="314"/>
        <v>1</v>
      </c>
      <c r="J5042" s="3" t="str">
        <f t="shared" si="315"/>
        <v>dhis_api --api-version=27 --api-request='dataElements/NC04Mmx9IA0/shortName' --content-json --request PATCH --data "{\"shortName\": \"xyLLb6zKZWK\"}"</v>
      </c>
    </row>
    <row r="5043" spans="1:10" x14ac:dyDescent="0.2">
      <c r="A5043" t="s">
        <v>1878</v>
      </c>
      <c r="B5043" t="s">
        <v>17667</v>
      </c>
      <c r="C5043" t="s">
        <v>17668</v>
      </c>
      <c r="D5043" s="3" t="b">
        <f>NOT(ISNA(VLOOKUP(A5043,des!B:B,1,FALSE)))</f>
        <v>1</v>
      </c>
      <c r="E5043" s="3" t="str">
        <f>IF(D5043,VLOOKUP(A5043,des!B:Q,11,FALSE),"")</f>
        <v>Age (&lt;1-15+, 5) and Sex</v>
      </c>
      <c r="F5043" s="3" t="b">
        <f t="shared" si="312"/>
        <v>1</v>
      </c>
      <c r="G5043" s="3" t="str">
        <f t="shared" si="313"/>
        <v>dhis_api --api-version=27 --api-request='dataElements/ZwEhhHDirKo/name' --content-json --request PATCH --data "{\"name\": \"Age (&lt;1-15+, 5) and Sex\"}"</v>
      </c>
      <c r="H5043" s="3" t="str">
        <f>IF(D5043,VLOOKUP(A5043,des!B:Q,12,FALSE),"")</f>
        <v>xyLLb6zKZWK</v>
      </c>
      <c r="I5043" s="3" t="b">
        <f t="shared" si="314"/>
        <v>1</v>
      </c>
      <c r="J5043" s="3" t="str">
        <f t="shared" si="315"/>
        <v>dhis_api --api-version=27 --api-request='dataElements/ZwEhhHDirKo/shortName' --content-json --request PATCH --data "{\"shortName\": \"xyLLb6zKZWK\"}"</v>
      </c>
    </row>
    <row r="5044" spans="1:10" x14ac:dyDescent="0.2">
      <c r="A5044" t="s">
        <v>17669</v>
      </c>
      <c r="B5044" t="s">
        <v>17670</v>
      </c>
      <c r="C5044" t="s">
        <v>17671</v>
      </c>
      <c r="D5044" s="3" t="b">
        <f>NOT(ISNA(VLOOKUP(A5044,des!B:B,1,FALSE)))</f>
        <v>0</v>
      </c>
      <c r="E5044" s="3" t="str">
        <f>IF(D5044,VLOOKUP(A5044,des!B:Q,11,FALSE),"")</f>
        <v/>
      </c>
      <c r="F5044" s="3" t="b">
        <f t="shared" si="312"/>
        <v>0</v>
      </c>
      <c r="G5044" s="3" t="str">
        <f t="shared" si="313"/>
        <v/>
      </c>
      <c r="H5044" s="3" t="str">
        <f>IF(D5044,VLOOKUP(A5044,des!B:Q,12,FALSE),"")</f>
        <v/>
      </c>
      <c r="I5044" s="3" t="b">
        <f t="shared" si="314"/>
        <v>0</v>
      </c>
      <c r="J5044" s="3" t="str">
        <f t="shared" si="315"/>
        <v/>
      </c>
    </row>
    <row r="5045" spans="1:10" x14ac:dyDescent="0.2">
      <c r="A5045" t="s">
        <v>1879</v>
      </c>
      <c r="B5045" t="s">
        <v>17672</v>
      </c>
      <c r="C5045" t="s">
        <v>17673</v>
      </c>
      <c r="D5045" s="3" t="b">
        <f>NOT(ISNA(VLOOKUP(A5045,des!B:B,1,FALSE)))</f>
        <v>1</v>
      </c>
      <c r="E5045" s="3" t="str">
        <f>IF(D5045,VLOOKUP(A5045,des!B:Q,11,FALSE),"")</f>
        <v>Age (&lt;15,15+) and Sex</v>
      </c>
      <c r="F5045" s="3" t="b">
        <f t="shared" si="312"/>
        <v>1</v>
      </c>
      <c r="G5045" s="3" t="str">
        <f t="shared" si="313"/>
        <v>dhis_api --api-version=27 --api-request='dataElements/Aw0GIXTFDxa/name' --content-json --request PATCH --data "{\"name\": \"Age (&lt;15,15+) and Sex\"}"</v>
      </c>
      <c r="H5045" s="3" t="str">
        <f>IF(D5045,VLOOKUP(A5045,des!B:Q,12,FALSE),"")</f>
        <v>k3grWTtJnvC</v>
      </c>
      <c r="I5045" s="3" t="b">
        <f t="shared" si="314"/>
        <v>1</v>
      </c>
      <c r="J5045" s="3" t="str">
        <f t="shared" si="315"/>
        <v>dhis_api --api-version=27 --api-request='dataElements/Aw0GIXTFDxa/shortName' --content-json --request PATCH --data "{\"shortName\": \"k3grWTtJnvC\"}"</v>
      </c>
    </row>
    <row r="5046" spans="1:10" x14ac:dyDescent="0.2">
      <c r="A5046" t="s">
        <v>121</v>
      </c>
      <c r="B5046" t="s">
        <v>17674</v>
      </c>
      <c r="C5046" t="s">
        <v>17675</v>
      </c>
      <c r="D5046" s="3" t="b">
        <f>NOT(ISNA(VLOOKUP(A5046,des!B:B,1,FALSE)))</f>
        <v>1</v>
      </c>
      <c r="E5046" s="3" t="str">
        <f>IF(D5046,VLOOKUP(A5046,des!B:Q,11,FALSE),"")</f>
        <v>Age (&lt;15,15+-uk, 2) and Sex w/ Unknown</v>
      </c>
      <c r="F5046" s="3" t="b">
        <f t="shared" si="312"/>
        <v>1</v>
      </c>
      <c r="G5046" s="3" t="str">
        <f t="shared" si="313"/>
        <v>dhis_api --api-version=27 --api-request='dataElements/iBQ8i1QQ887/name' --content-json --request PATCH --data "{\"name\": \"Age (&lt;15,15+-uk, 2) and Sex w/ Unknown\"}"</v>
      </c>
      <c r="H5046" s="3" t="str">
        <f>IF(D5046,VLOOKUP(A5046,des!B:Q,12,FALSE),"")</f>
        <v>CS9bQtxhawH</v>
      </c>
      <c r="I5046" s="3" t="b">
        <f t="shared" si="314"/>
        <v>1</v>
      </c>
      <c r="J5046" s="3" t="str">
        <f t="shared" si="315"/>
        <v>dhis_api --api-version=27 --api-request='dataElements/iBQ8i1QQ887/shortName' --content-json --request PATCH --data "{\"shortName\": \"CS9bQtxhawH\"}"</v>
      </c>
    </row>
    <row r="5047" spans="1:10" x14ac:dyDescent="0.2">
      <c r="A5047" t="s">
        <v>296</v>
      </c>
      <c r="B5047" t="s">
        <v>17676</v>
      </c>
      <c r="C5047" t="s">
        <v>17677</v>
      </c>
      <c r="D5047" s="3" t="b">
        <f>NOT(ISNA(VLOOKUP(A5047,des!B:B,1,FALSE)))</f>
        <v>1</v>
      </c>
      <c r="E5047" s="3" t="str">
        <f>IF(D5047,VLOOKUP(A5047,des!B:Q,11,FALSE),"")</f>
        <v>default</v>
      </c>
      <c r="F5047" s="3" t="b">
        <f t="shared" si="312"/>
        <v>1</v>
      </c>
      <c r="G5047" s="3" t="str">
        <f t="shared" si="313"/>
        <v>dhis_api --api-version=27 --api-request='dataElements/g2s6jffBGVo/name' --content-json --request PATCH --data "{\"name\": \"default\"}"</v>
      </c>
      <c r="H5047" s="3" t="str">
        <f>IF(D5047,VLOOKUP(A5047,des!B:Q,12,FALSE),"")</f>
        <v>bjDvmb4bfuf</v>
      </c>
      <c r="I5047" s="3" t="b">
        <f t="shared" si="314"/>
        <v>1</v>
      </c>
      <c r="J5047" s="3" t="str">
        <f t="shared" si="315"/>
        <v>dhis_api --api-version=27 --api-request='dataElements/g2s6jffBGVo/shortName' --content-json --request PATCH --data "{\"shortName\": \"bjDvmb4bfuf\"}"</v>
      </c>
    </row>
    <row r="5048" spans="1:10" x14ac:dyDescent="0.2">
      <c r="A5048" t="s">
        <v>1880</v>
      </c>
      <c r="B5048" t="s">
        <v>17678</v>
      </c>
      <c r="C5048" t="s">
        <v>17679</v>
      </c>
      <c r="D5048" s="3" t="b">
        <f>NOT(ISNA(VLOOKUP(A5048,des!B:B,1,FALSE)))</f>
        <v>1</v>
      </c>
      <c r="E5048" s="3" t="str">
        <f>IF(D5048,VLOOKUP(A5048,des!B:Q,11,FALSE),"")</f>
        <v>default</v>
      </c>
      <c r="F5048" s="3" t="b">
        <f t="shared" si="312"/>
        <v>1</v>
      </c>
      <c r="G5048" s="3" t="str">
        <f t="shared" si="313"/>
        <v>dhis_api --api-version=27 --api-request='dataElements/l9zJ4agOaPL/name' --content-json --request PATCH --data "{\"name\": \"default\"}"</v>
      </c>
      <c r="H5048" s="3" t="str">
        <f>IF(D5048,VLOOKUP(A5048,des!B:Q,12,FALSE),"")</f>
        <v>bjDvmb4bfuf</v>
      </c>
      <c r="I5048" s="3" t="b">
        <f t="shared" si="314"/>
        <v>1</v>
      </c>
      <c r="J5048" s="3" t="str">
        <f t="shared" si="315"/>
        <v>dhis_api --api-version=27 --api-request='dataElements/l9zJ4agOaPL/shortName' --content-json --request PATCH --data "{\"shortName\": \"bjDvmb4bfuf\"}"</v>
      </c>
    </row>
    <row r="5049" spans="1:10" x14ac:dyDescent="0.2">
      <c r="A5049" t="s">
        <v>112</v>
      </c>
      <c r="B5049" t="s">
        <v>17680</v>
      </c>
      <c r="C5049" t="s">
        <v>17681</v>
      </c>
      <c r="D5049" s="3" t="b">
        <f>NOT(ISNA(VLOOKUP(A5049,des!B:B,1,FALSE)))</f>
        <v>1</v>
      </c>
      <c r="E5049" s="3" t="str">
        <f>IF(D5049,VLOOKUP(A5049,des!B:Q,11,FALSE),"")</f>
        <v>default</v>
      </c>
      <c r="F5049" s="3" t="b">
        <f t="shared" si="312"/>
        <v>1</v>
      </c>
      <c r="G5049" s="3" t="str">
        <f t="shared" si="313"/>
        <v>dhis_api --api-version=27 --api-request='dataElements/OuudMtJsh2z/name' --content-json --request PATCH --data "{\"name\": \"default\"}"</v>
      </c>
      <c r="H5049" s="3" t="str">
        <f>IF(D5049,VLOOKUP(A5049,des!B:Q,12,FALSE),"")</f>
        <v>bjDvmb4bfuf</v>
      </c>
      <c r="I5049" s="3" t="b">
        <f t="shared" si="314"/>
        <v>1</v>
      </c>
      <c r="J5049" s="3" t="str">
        <f t="shared" si="315"/>
        <v>dhis_api --api-version=27 --api-request='dataElements/OuudMtJsh2z/shortName' --content-json --request PATCH --data "{\"shortName\": \"bjDvmb4bfuf\"}"</v>
      </c>
    </row>
    <row r="5050" spans="1:10" x14ac:dyDescent="0.2">
      <c r="A5050" t="s">
        <v>17682</v>
      </c>
      <c r="B5050" t="s">
        <v>17683</v>
      </c>
      <c r="C5050" t="s">
        <v>17684</v>
      </c>
      <c r="D5050" s="3" t="b">
        <f>NOT(ISNA(VLOOKUP(A5050,des!B:B,1,FALSE)))</f>
        <v>0</v>
      </c>
      <c r="E5050" s="3" t="str">
        <f>IF(D5050,VLOOKUP(A5050,des!B:Q,11,FALSE),"")</f>
        <v/>
      </c>
      <c r="F5050" s="3" t="b">
        <f t="shared" si="312"/>
        <v>0</v>
      </c>
      <c r="G5050" s="3" t="str">
        <f t="shared" si="313"/>
        <v/>
      </c>
      <c r="H5050" s="3" t="str">
        <f>IF(D5050,VLOOKUP(A5050,des!B:Q,12,FALSE),"")</f>
        <v/>
      </c>
      <c r="I5050" s="3" t="b">
        <f t="shared" si="314"/>
        <v>0</v>
      </c>
      <c r="J5050" s="3" t="str">
        <f t="shared" si="315"/>
        <v/>
      </c>
    </row>
    <row r="5051" spans="1:10" x14ac:dyDescent="0.2">
      <c r="A5051" t="s">
        <v>17685</v>
      </c>
      <c r="B5051" t="s">
        <v>17686</v>
      </c>
      <c r="C5051" t="s">
        <v>17687</v>
      </c>
      <c r="D5051" s="3" t="b">
        <f>NOT(ISNA(VLOOKUP(A5051,des!B:B,1,FALSE)))</f>
        <v>0</v>
      </c>
      <c r="E5051" s="3" t="str">
        <f>IF(D5051,VLOOKUP(A5051,des!B:Q,11,FALSE),"")</f>
        <v/>
      </c>
      <c r="F5051" s="3" t="b">
        <f t="shared" si="312"/>
        <v>0</v>
      </c>
      <c r="G5051" s="3" t="str">
        <f t="shared" si="313"/>
        <v/>
      </c>
      <c r="H5051" s="3" t="str">
        <f>IF(D5051,VLOOKUP(A5051,des!B:Q,12,FALSE),"")</f>
        <v/>
      </c>
      <c r="I5051" s="3" t="b">
        <f t="shared" si="314"/>
        <v>0</v>
      </c>
      <c r="J5051" s="3" t="str">
        <f t="shared" si="315"/>
        <v/>
      </c>
    </row>
    <row r="5052" spans="1:10" x14ac:dyDescent="0.2">
      <c r="A5052" t="s">
        <v>1881</v>
      </c>
      <c r="B5052" t="s">
        <v>17688</v>
      </c>
      <c r="C5052" t="s">
        <v>17689</v>
      </c>
      <c r="D5052" s="3" t="b">
        <f>NOT(ISNA(VLOOKUP(A5052,des!B:B,1,FALSE)))</f>
        <v>1</v>
      </c>
      <c r="E5052" s="3" t="str">
        <f>IF(D5052,VLOOKUP(A5052,des!B:Q,11,FALSE),"")</f>
        <v>default</v>
      </c>
      <c r="F5052" s="3" t="b">
        <f t="shared" si="312"/>
        <v>1</v>
      </c>
      <c r="G5052" s="3" t="str">
        <f t="shared" si="313"/>
        <v>dhis_api --api-version=27 --api-request='dataElements/f9BaCsI9PGn/name' --content-json --request PATCH --data "{\"name\": \"default\"}"</v>
      </c>
      <c r="H5052" s="3" t="str">
        <f>IF(D5052,VLOOKUP(A5052,des!B:Q,12,FALSE),"")</f>
        <v>bjDvmb4bfuf</v>
      </c>
      <c r="I5052" s="3" t="b">
        <f t="shared" si="314"/>
        <v>1</v>
      </c>
      <c r="J5052" s="3" t="str">
        <f t="shared" si="315"/>
        <v>dhis_api --api-version=27 --api-request='dataElements/f9BaCsI9PGn/shortName' --content-json --request PATCH --data "{\"shortName\": \"bjDvmb4bfuf\"}"</v>
      </c>
    </row>
    <row r="5053" spans="1:10" x14ac:dyDescent="0.2">
      <c r="A5053" t="s">
        <v>17690</v>
      </c>
      <c r="B5053" t="s">
        <v>17691</v>
      </c>
      <c r="C5053" t="s">
        <v>17692</v>
      </c>
      <c r="D5053" s="3" t="b">
        <f>NOT(ISNA(VLOOKUP(A5053,des!B:B,1,FALSE)))</f>
        <v>0</v>
      </c>
      <c r="E5053" s="3" t="str">
        <f>IF(D5053,VLOOKUP(A5053,des!B:Q,11,FALSE),"")</f>
        <v/>
      </c>
      <c r="F5053" s="3" t="b">
        <f t="shared" si="312"/>
        <v>0</v>
      </c>
      <c r="G5053" s="3" t="str">
        <f t="shared" si="313"/>
        <v/>
      </c>
      <c r="H5053" s="3" t="str">
        <f>IF(D5053,VLOOKUP(A5053,des!B:Q,12,FALSE),"")</f>
        <v/>
      </c>
      <c r="I5053" s="3" t="b">
        <f t="shared" si="314"/>
        <v>0</v>
      </c>
      <c r="J5053" s="3" t="str">
        <f t="shared" si="315"/>
        <v/>
      </c>
    </row>
    <row r="5054" spans="1:10" x14ac:dyDescent="0.2">
      <c r="A5054" t="s">
        <v>17693</v>
      </c>
      <c r="B5054" t="s">
        <v>17694</v>
      </c>
      <c r="C5054" t="s">
        <v>17695</v>
      </c>
      <c r="D5054" s="3" t="b">
        <f>NOT(ISNA(VLOOKUP(A5054,des!B:B,1,FALSE)))</f>
        <v>0</v>
      </c>
      <c r="E5054" s="3" t="str">
        <f>IF(D5054,VLOOKUP(A5054,des!B:Q,11,FALSE),"")</f>
        <v/>
      </c>
      <c r="F5054" s="3" t="b">
        <f t="shared" si="312"/>
        <v>0</v>
      </c>
      <c r="G5054" s="3" t="str">
        <f t="shared" si="313"/>
        <v/>
      </c>
      <c r="H5054" s="3" t="str">
        <f>IF(D5054,VLOOKUP(A5054,des!B:Q,12,FALSE),"")</f>
        <v/>
      </c>
      <c r="I5054" s="3" t="b">
        <f t="shared" si="314"/>
        <v>0</v>
      </c>
      <c r="J5054" s="3" t="str">
        <f t="shared" si="315"/>
        <v/>
      </c>
    </row>
    <row r="5055" spans="1:10" x14ac:dyDescent="0.2">
      <c r="A5055" t="s">
        <v>17696</v>
      </c>
      <c r="B5055" t="s">
        <v>17697</v>
      </c>
      <c r="C5055" t="s">
        <v>17698</v>
      </c>
      <c r="D5055" s="3" t="b">
        <f>NOT(ISNA(VLOOKUP(A5055,des!B:B,1,FALSE)))</f>
        <v>0</v>
      </c>
      <c r="E5055" s="3" t="str">
        <f>IF(D5055,VLOOKUP(A5055,des!B:Q,11,FALSE),"")</f>
        <v/>
      </c>
      <c r="F5055" s="3" t="b">
        <f t="shared" si="312"/>
        <v>0</v>
      </c>
      <c r="G5055" s="3" t="str">
        <f t="shared" si="313"/>
        <v/>
      </c>
      <c r="H5055" s="3" t="str">
        <f>IF(D5055,VLOOKUP(A5055,des!B:Q,12,FALSE),"")</f>
        <v/>
      </c>
      <c r="I5055" s="3" t="b">
        <f t="shared" si="314"/>
        <v>0</v>
      </c>
      <c r="J5055" s="3" t="str">
        <f t="shared" si="315"/>
        <v/>
      </c>
    </row>
    <row r="5056" spans="1:10" x14ac:dyDescent="0.2">
      <c r="A5056" t="s">
        <v>17699</v>
      </c>
      <c r="B5056" t="s">
        <v>17700</v>
      </c>
      <c r="C5056" t="s">
        <v>17701</v>
      </c>
      <c r="D5056" s="3" t="b">
        <f>NOT(ISNA(VLOOKUP(A5056,des!B:B,1,FALSE)))</f>
        <v>0</v>
      </c>
      <c r="E5056" s="3" t="str">
        <f>IF(D5056,VLOOKUP(A5056,des!B:Q,11,FALSE),"")</f>
        <v/>
      </c>
      <c r="F5056" s="3" t="b">
        <f t="shared" si="312"/>
        <v>0</v>
      </c>
      <c r="G5056" s="3" t="str">
        <f t="shared" si="313"/>
        <v/>
      </c>
      <c r="H5056" s="3" t="str">
        <f>IF(D5056,VLOOKUP(A5056,des!B:Q,12,FALSE),"")</f>
        <v/>
      </c>
      <c r="I5056" s="3" t="b">
        <f t="shared" si="314"/>
        <v>0</v>
      </c>
      <c r="J5056" s="3" t="str">
        <f t="shared" si="315"/>
        <v/>
      </c>
    </row>
    <row r="5057" spans="1:10" x14ac:dyDescent="0.2">
      <c r="A5057" t="s">
        <v>17702</v>
      </c>
      <c r="B5057" t="s">
        <v>17703</v>
      </c>
      <c r="C5057" t="s">
        <v>17704</v>
      </c>
      <c r="D5057" s="3" t="b">
        <f>NOT(ISNA(VLOOKUP(A5057,des!B:B,1,FALSE)))</f>
        <v>0</v>
      </c>
      <c r="E5057" s="3" t="str">
        <f>IF(D5057,VLOOKUP(A5057,des!B:Q,11,FALSE),"")</f>
        <v/>
      </c>
      <c r="F5057" s="3" t="b">
        <f t="shared" si="312"/>
        <v>0</v>
      </c>
      <c r="G5057" s="3" t="str">
        <f t="shared" si="313"/>
        <v/>
      </c>
      <c r="H5057" s="3" t="str">
        <f>IF(D5057,VLOOKUP(A5057,des!B:Q,12,FALSE),"")</f>
        <v/>
      </c>
      <c r="I5057" s="3" t="b">
        <f t="shared" si="314"/>
        <v>0</v>
      </c>
      <c r="J5057" s="3" t="str">
        <f t="shared" si="315"/>
        <v/>
      </c>
    </row>
    <row r="5058" spans="1:10" x14ac:dyDescent="0.2">
      <c r="A5058" t="s">
        <v>17705</v>
      </c>
      <c r="B5058" t="s">
        <v>17706</v>
      </c>
      <c r="C5058" t="s">
        <v>17707</v>
      </c>
      <c r="D5058" s="3" t="b">
        <f>NOT(ISNA(VLOOKUP(A5058,des!B:B,1,FALSE)))</f>
        <v>0</v>
      </c>
      <c r="E5058" s="3" t="str">
        <f>IF(D5058,VLOOKUP(A5058,des!B:Q,11,FALSE),"")</f>
        <v/>
      </c>
      <c r="F5058" s="3" t="b">
        <f t="shared" si="312"/>
        <v>0</v>
      </c>
      <c r="G5058" s="3" t="str">
        <f t="shared" si="313"/>
        <v/>
      </c>
      <c r="H5058" s="3" t="str">
        <f>IF(D5058,VLOOKUP(A5058,des!B:Q,12,FALSE),"")</f>
        <v/>
      </c>
      <c r="I5058" s="3" t="b">
        <f t="shared" si="314"/>
        <v>0</v>
      </c>
      <c r="J5058" s="3" t="str">
        <f t="shared" si="315"/>
        <v/>
      </c>
    </row>
    <row r="5059" spans="1:10" x14ac:dyDescent="0.2">
      <c r="A5059" t="s">
        <v>17708</v>
      </c>
      <c r="B5059" t="s">
        <v>17709</v>
      </c>
      <c r="C5059" t="s">
        <v>17710</v>
      </c>
      <c r="D5059" s="3" t="b">
        <f>NOT(ISNA(VLOOKUP(A5059,des!B:B,1,FALSE)))</f>
        <v>0</v>
      </c>
      <c r="E5059" s="3" t="str">
        <f>IF(D5059,VLOOKUP(A5059,des!B:Q,11,FALSE),"")</f>
        <v/>
      </c>
      <c r="F5059" s="3" t="b">
        <f t="shared" si="312"/>
        <v>0</v>
      </c>
      <c r="G5059" s="3" t="str">
        <f t="shared" si="313"/>
        <v/>
      </c>
      <c r="H5059" s="3" t="str">
        <f>IF(D5059,VLOOKUP(A5059,des!B:Q,12,FALSE),"")</f>
        <v/>
      </c>
      <c r="I5059" s="3" t="b">
        <f t="shared" si="314"/>
        <v>0</v>
      </c>
      <c r="J5059" s="3" t="str">
        <f t="shared" si="315"/>
        <v/>
      </c>
    </row>
    <row r="5060" spans="1:10" x14ac:dyDescent="0.2">
      <c r="A5060" t="s">
        <v>17711</v>
      </c>
      <c r="B5060" t="s">
        <v>17712</v>
      </c>
      <c r="C5060" t="s">
        <v>17713</v>
      </c>
      <c r="D5060" s="3" t="b">
        <f>NOT(ISNA(VLOOKUP(A5060,des!B:B,1,FALSE)))</f>
        <v>0</v>
      </c>
      <c r="E5060" s="3" t="str">
        <f>IF(D5060,VLOOKUP(A5060,des!B:Q,11,FALSE),"")</f>
        <v/>
      </c>
      <c r="F5060" s="3" t="b">
        <f t="shared" si="312"/>
        <v>0</v>
      </c>
      <c r="G5060" s="3" t="str">
        <f t="shared" si="313"/>
        <v/>
      </c>
      <c r="H5060" s="3" t="str">
        <f>IF(D5060,VLOOKUP(A5060,des!B:Q,12,FALSE),"")</f>
        <v/>
      </c>
      <c r="I5060" s="3" t="b">
        <f t="shared" si="314"/>
        <v>0</v>
      </c>
      <c r="J5060" s="3" t="str">
        <f t="shared" si="315"/>
        <v/>
      </c>
    </row>
    <row r="5061" spans="1:10" x14ac:dyDescent="0.2">
      <c r="A5061" t="s">
        <v>17714</v>
      </c>
      <c r="B5061" t="s">
        <v>17715</v>
      </c>
      <c r="C5061" t="s">
        <v>17716</v>
      </c>
      <c r="D5061" s="3" t="b">
        <f>NOT(ISNA(VLOOKUP(A5061,des!B:B,1,FALSE)))</f>
        <v>0</v>
      </c>
      <c r="E5061" s="3" t="str">
        <f>IF(D5061,VLOOKUP(A5061,des!B:Q,11,FALSE),"")</f>
        <v/>
      </c>
      <c r="F5061" s="3" t="b">
        <f t="shared" ref="F5061:F5124" si="316">IF(D5061,IF(E5061&lt;&gt;B5061,TRUE,FALSE),FALSE)</f>
        <v>0</v>
      </c>
      <c r="G5061" s="3" t="str">
        <f t="shared" si="313"/>
        <v/>
      </c>
      <c r="H5061" s="3" t="str">
        <f>IF(D5061,VLOOKUP(A5061,des!B:Q,12,FALSE),"")</f>
        <v/>
      </c>
      <c r="I5061" s="3" t="b">
        <f t="shared" si="314"/>
        <v>0</v>
      </c>
      <c r="J5061" s="3" t="str">
        <f t="shared" si="315"/>
        <v/>
      </c>
    </row>
    <row r="5062" spans="1:10" x14ac:dyDescent="0.2">
      <c r="A5062" t="s">
        <v>17717</v>
      </c>
      <c r="B5062" t="s">
        <v>17718</v>
      </c>
      <c r="C5062" t="s">
        <v>17719</v>
      </c>
      <c r="D5062" s="3" t="b">
        <f>NOT(ISNA(VLOOKUP(A5062,des!B:B,1,FALSE)))</f>
        <v>0</v>
      </c>
      <c r="E5062" s="3" t="str">
        <f>IF(D5062,VLOOKUP(A5062,des!B:Q,11,FALSE),"")</f>
        <v/>
      </c>
      <c r="F5062" s="3" t="b">
        <f t="shared" si="316"/>
        <v>0</v>
      </c>
      <c r="G5062" s="3" t="str">
        <f t="shared" ref="G5062:G5125" si="317">IF(F5062,CONCATENATE($A$1,A5062,$B$1,E5062,$C$1),"")</f>
        <v/>
      </c>
      <c r="H5062" s="3" t="str">
        <f>IF(D5062,VLOOKUP(A5062,des!B:Q,12,FALSE),"")</f>
        <v/>
      </c>
      <c r="I5062" s="3" t="b">
        <f t="shared" ref="I5062:I5125" si="318">IF(D5062,IF(H5062&lt;&gt;C5062,TRUE,FALSE),FALSE)</f>
        <v>0</v>
      </c>
      <c r="J5062" s="3" t="str">
        <f t="shared" ref="J5062:J5125" si="319">IF(I5062,CONCATENATE($A$2,A5062,$B$2,H5062,$C$2),"")</f>
        <v/>
      </c>
    </row>
    <row r="5063" spans="1:10" x14ac:dyDescent="0.2">
      <c r="A5063" t="s">
        <v>17720</v>
      </c>
      <c r="B5063" t="s">
        <v>17721</v>
      </c>
      <c r="C5063" t="s">
        <v>17722</v>
      </c>
      <c r="D5063" s="3" t="b">
        <f>NOT(ISNA(VLOOKUP(A5063,des!B:B,1,FALSE)))</f>
        <v>0</v>
      </c>
      <c r="E5063" s="3" t="str">
        <f>IF(D5063,VLOOKUP(A5063,des!B:Q,11,FALSE),"")</f>
        <v/>
      </c>
      <c r="F5063" s="3" t="b">
        <f t="shared" si="316"/>
        <v>0</v>
      </c>
      <c r="G5063" s="3" t="str">
        <f t="shared" si="317"/>
        <v/>
      </c>
      <c r="H5063" s="3" t="str">
        <f>IF(D5063,VLOOKUP(A5063,des!B:Q,12,FALSE),"")</f>
        <v/>
      </c>
      <c r="I5063" s="3" t="b">
        <f t="shared" si="318"/>
        <v>0</v>
      </c>
      <c r="J5063" s="3" t="str">
        <f t="shared" si="319"/>
        <v/>
      </c>
    </row>
    <row r="5064" spans="1:10" x14ac:dyDescent="0.2">
      <c r="A5064" t="s">
        <v>17723</v>
      </c>
      <c r="B5064" t="s">
        <v>17724</v>
      </c>
      <c r="C5064" t="s">
        <v>17725</v>
      </c>
      <c r="D5064" s="3" t="b">
        <f>NOT(ISNA(VLOOKUP(A5064,des!B:B,1,FALSE)))</f>
        <v>0</v>
      </c>
      <c r="E5064" s="3" t="str">
        <f>IF(D5064,VLOOKUP(A5064,des!B:Q,11,FALSE),"")</f>
        <v/>
      </c>
      <c r="F5064" s="3" t="b">
        <f t="shared" si="316"/>
        <v>0</v>
      </c>
      <c r="G5064" s="3" t="str">
        <f t="shared" si="317"/>
        <v/>
      </c>
      <c r="H5064" s="3" t="str">
        <f>IF(D5064,VLOOKUP(A5064,des!B:Q,12,FALSE),"")</f>
        <v/>
      </c>
      <c r="I5064" s="3" t="b">
        <f t="shared" si="318"/>
        <v>0</v>
      </c>
      <c r="J5064" s="3" t="str">
        <f t="shared" si="319"/>
        <v/>
      </c>
    </row>
    <row r="5065" spans="1:10" x14ac:dyDescent="0.2">
      <c r="A5065" t="s">
        <v>17726</v>
      </c>
      <c r="B5065" t="s">
        <v>17727</v>
      </c>
      <c r="C5065" t="s">
        <v>17728</v>
      </c>
      <c r="D5065" s="3" t="b">
        <f>NOT(ISNA(VLOOKUP(A5065,des!B:B,1,FALSE)))</f>
        <v>0</v>
      </c>
      <c r="E5065" s="3" t="str">
        <f>IF(D5065,VLOOKUP(A5065,des!B:Q,11,FALSE),"")</f>
        <v/>
      </c>
      <c r="F5065" s="3" t="b">
        <f t="shared" si="316"/>
        <v>0</v>
      </c>
      <c r="G5065" s="3" t="str">
        <f t="shared" si="317"/>
        <v/>
      </c>
      <c r="H5065" s="3" t="str">
        <f>IF(D5065,VLOOKUP(A5065,des!B:Q,12,FALSE),"")</f>
        <v/>
      </c>
      <c r="I5065" s="3" t="b">
        <f t="shared" si="318"/>
        <v>0</v>
      </c>
      <c r="J5065" s="3" t="str">
        <f t="shared" si="319"/>
        <v/>
      </c>
    </row>
    <row r="5066" spans="1:10" x14ac:dyDescent="0.2">
      <c r="A5066" t="s">
        <v>17729</v>
      </c>
      <c r="B5066" t="s">
        <v>17730</v>
      </c>
      <c r="C5066" t="s">
        <v>17731</v>
      </c>
      <c r="D5066" s="3" t="b">
        <f>NOT(ISNA(VLOOKUP(A5066,des!B:B,1,FALSE)))</f>
        <v>0</v>
      </c>
      <c r="E5066" s="3" t="str">
        <f>IF(D5066,VLOOKUP(A5066,des!B:Q,11,FALSE),"")</f>
        <v/>
      </c>
      <c r="F5066" s="3" t="b">
        <f t="shared" si="316"/>
        <v>0</v>
      </c>
      <c r="G5066" s="3" t="str">
        <f t="shared" si="317"/>
        <v/>
      </c>
      <c r="H5066" s="3" t="str">
        <f>IF(D5066,VLOOKUP(A5066,des!B:Q,12,FALSE),"")</f>
        <v/>
      </c>
      <c r="I5066" s="3" t="b">
        <f t="shared" si="318"/>
        <v>0</v>
      </c>
      <c r="J5066" s="3" t="str">
        <f t="shared" si="319"/>
        <v/>
      </c>
    </row>
    <row r="5067" spans="1:10" x14ac:dyDescent="0.2">
      <c r="A5067" t="s">
        <v>17732</v>
      </c>
      <c r="B5067" t="s">
        <v>17733</v>
      </c>
      <c r="C5067" t="s">
        <v>17734</v>
      </c>
      <c r="D5067" s="3" t="b">
        <f>NOT(ISNA(VLOOKUP(A5067,des!B:B,1,FALSE)))</f>
        <v>0</v>
      </c>
      <c r="E5067" s="3" t="str">
        <f>IF(D5067,VLOOKUP(A5067,des!B:Q,11,FALSE),"")</f>
        <v/>
      </c>
      <c r="F5067" s="3" t="b">
        <f t="shared" si="316"/>
        <v>0</v>
      </c>
      <c r="G5067" s="3" t="str">
        <f t="shared" si="317"/>
        <v/>
      </c>
      <c r="H5067" s="3" t="str">
        <f>IF(D5067,VLOOKUP(A5067,des!B:Q,12,FALSE),"")</f>
        <v/>
      </c>
      <c r="I5067" s="3" t="b">
        <f t="shared" si="318"/>
        <v>0</v>
      </c>
      <c r="J5067" s="3" t="str">
        <f t="shared" si="319"/>
        <v/>
      </c>
    </row>
    <row r="5068" spans="1:10" x14ac:dyDescent="0.2">
      <c r="A5068" t="s">
        <v>17735</v>
      </c>
      <c r="B5068" t="s">
        <v>17736</v>
      </c>
      <c r="C5068" t="s">
        <v>17737</v>
      </c>
      <c r="D5068" s="3" t="b">
        <f>NOT(ISNA(VLOOKUP(A5068,des!B:B,1,FALSE)))</f>
        <v>0</v>
      </c>
      <c r="E5068" s="3" t="str">
        <f>IF(D5068,VLOOKUP(A5068,des!B:Q,11,FALSE),"")</f>
        <v/>
      </c>
      <c r="F5068" s="3" t="b">
        <f t="shared" si="316"/>
        <v>0</v>
      </c>
      <c r="G5068" s="3" t="str">
        <f t="shared" si="317"/>
        <v/>
      </c>
      <c r="H5068" s="3" t="str">
        <f>IF(D5068,VLOOKUP(A5068,des!B:Q,12,FALSE),"")</f>
        <v/>
      </c>
      <c r="I5068" s="3" t="b">
        <f t="shared" si="318"/>
        <v>0</v>
      </c>
      <c r="J5068" s="3" t="str">
        <f t="shared" si="319"/>
        <v/>
      </c>
    </row>
    <row r="5069" spans="1:10" x14ac:dyDescent="0.2">
      <c r="A5069" t="s">
        <v>17738</v>
      </c>
      <c r="B5069" t="s">
        <v>17739</v>
      </c>
      <c r="C5069" t="s">
        <v>17740</v>
      </c>
      <c r="D5069" s="3" t="b">
        <f>NOT(ISNA(VLOOKUP(A5069,des!B:B,1,FALSE)))</f>
        <v>0</v>
      </c>
      <c r="E5069" s="3" t="str">
        <f>IF(D5069,VLOOKUP(A5069,des!B:Q,11,FALSE),"")</f>
        <v/>
      </c>
      <c r="F5069" s="3" t="b">
        <f t="shared" si="316"/>
        <v>0</v>
      </c>
      <c r="G5069" s="3" t="str">
        <f t="shared" si="317"/>
        <v/>
      </c>
      <c r="H5069" s="3" t="str">
        <f>IF(D5069,VLOOKUP(A5069,des!B:Q,12,FALSE),"")</f>
        <v/>
      </c>
      <c r="I5069" s="3" t="b">
        <f t="shared" si="318"/>
        <v>0</v>
      </c>
      <c r="J5069" s="3" t="str">
        <f t="shared" si="319"/>
        <v/>
      </c>
    </row>
    <row r="5070" spans="1:10" x14ac:dyDescent="0.2">
      <c r="A5070" t="s">
        <v>17741</v>
      </c>
      <c r="B5070" t="s">
        <v>17742</v>
      </c>
      <c r="C5070" t="s">
        <v>17743</v>
      </c>
      <c r="D5070" s="3" t="b">
        <f>NOT(ISNA(VLOOKUP(A5070,des!B:B,1,FALSE)))</f>
        <v>0</v>
      </c>
      <c r="E5070" s="3" t="str">
        <f>IF(D5070,VLOOKUP(A5070,des!B:Q,11,FALSE),"")</f>
        <v/>
      </c>
      <c r="F5070" s="3" t="b">
        <f t="shared" si="316"/>
        <v>0</v>
      </c>
      <c r="G5070" s="3" t="str">
        <f t="shared" si="317"/>
        <v/>
      </c>
      <c r="H5070" s="3" t="str">
        <f>IF(D5070,VLOOKUP(A5070,des!B:Q,12,FALSE),"")</f>
        <v/>
      </c>
      <c r="I5070" s="3" t="b">
        <f t="shared" si="318"/>
        <v>0</v>
      </c>
      <c r="J5070" s="3" t="str">
        <f t="shared" si="319"/>
        <v/>
      </c>
    </row>
    <row r="5071" spans="1:10" x14ac:dyDescent="0.2">
      <c r="A5071" t="s">
        <v>17744</v>
      </c>
      <c r="B5071" t="s">
        <v>17745</v>
      </c>
      <c r="C5071" t="s">
        <v>17746</v>
      </c>
      <c r="D5071" s="3" t="b">
        <f>NOT(ISNA(VLOOKUP(A5071,des!B:B,1,FALSE)))</f>
        <v>0</v>
      </c>
      <c r="E5071" s="3" t="str">
        <f>IF(D5071,VLOOKUP(A5071,des!B:Q,11,FALSE),"")</f>
        <v/>
      </c>
      <c r="F5071" s="3" t="b">
        <f t="shared" si="316"/>
        <v>0</v>
      </c>
      <c r="G5071" s="3" t="str">
        <f t="shared" si="317"/>
        <v/>
      </c>
      <c r="H5071" s="3" t="str">
        <f>IF(D5071,VLOOKUP(A5071,des!B:Q,12,FALSE),"")</f>
        <v/>
      </c>
      <c r="I5071" s="3" t="b">
        <f t="shared" si="318"/>
        <v>0</v>
      </c>
      <c r="J5071" s="3" t="str">
        <f t="shared" si="319"/>
        <v/>
      </c>
    </row>
    <row r="5072" spans="1:10" x14ac:dyDescent="0.2">
      <c r="A5072" t="s">
        <v>17747</v>
      </c>
      <c r="B5072" t="s">
        <v>17748</v>
      </c>
      <c r="C5072" t="s">
        <v>17749</v>
      </c>
      <c r="D5072" s="3" t="b">
        <f>NOT(ISNA(VLOOKUP(A5072,des!B:B,1,FALSE)))</f>
        <v>0</v>
      </c>
      <c r="E5072" s="3" t="str">
        <f>IF(D5072,VLOOKUP(A5072,des!B:Q,11,FALSE),"")</f>
        <v/>
      </c>
      <c r="F5072" s="3" t="b">
        <f t="shared" si="316"/>
        <v>0</v>
      </c>
      <c r="G5072" s="3" t="str">
        <f t="shared" si="317"/>
        <v/>
      </c>
      <c r="H5072" s="3" t="str">
        <f>IF(D5072,VLOOKUP(A5072,des!B:Q,12,FALSE),"")</f>
        <v/>
      </c>
      <c r="I5072" s="3" t="b">
        <f t="shared" si="318"/>
        <v>0</v>
      </c>
      <c r="J5072" s="3" t="str">
        <f t="shared" si="319"/>
        <v/>
      </c>
    </row>
    <row r="5073" spans="1:10" x14ac:dyDescent="0.2">
      <c r="A5073" t="s">
        <v>17750</v>
      </c>
      <c r="B5073" t="s">
        <v>17751</v>
      </c>
      <c r="C5073" t="s">
        <v>17752</v>
      </c>
      <c r="D5073" s="3" t="b">
        <f>NOT(ISNA(VLOOKUP(A5073,des!B:B,1,FALSE)))</f>
        <v>0</v>
      </c>
      <c r="E5073" s="3" t="str">
        <f>IF(D5073,VLOOKUP(A5073,des!B:Q,11,FALSE),"")</f>
        <v/>
      </c>
      <c r="F5073" s="3" t="b">
        <f t="shared" si="316"/>
        <v>0</v>
      </c>
      <c r="G5073" s="3" t="str">
        <f t="shared" si="317"/>
        <v/>
      </c>
      <c r="H5073" s="3" t="str">
        <f>IF(D5073,VLOOKUP(A5073,des!B:Q,12,FALSE),"")</f>
        <v/>
      </c>
      <c r="I5073" s="3" t="b">
        <f t="shared" si="318"/>
        <v>0</v>
      </c>
      <c r="J5073" s="3" t="str">
        <f t="shared" si="319"/>
        <v/>
      </c>
    </row>
    <row r="5074" spans="1:10" x14ac:dyDescent="0.2">
      <c r="A5074" t="s">
        <v>17753</v>
      </c>
      <c r="B5074" t="s">
        <v>17754</v>
      </c>
      <c r="C5074" t="s">
        <v>17755</v>
      </c>
      <c r="D5074" s="3" t="b">
        <f>NOT(ISNA(VLOOKUP(A5074,des!B:B,1,FALSE)))</f>
        <v>0</v>
      </c>
      <c r="E5074" s="3" t="str">
        <f>IF(D5074,VLOOKUP(A5074,des!B:Q,11,FALSE),"")</f>
        <v/>
      </c>
      <c r="F5074" s="3" t="b">
        <f t="shared" si="316"/>
        <v>0</v>
      </c>
      <c r="G5074" s="3" t="str">
        <f t="shared" si="317"/>
        <v/>
      </c>
      <c r="H5074" s="3" t="str">
        <f>IF(D5074,VLOOKUP(A5074,des!B:Q,12,FALSE),"")</f>
        <v/>
      </c>
      <c r="I5074" s="3" t="b">
        <f t="shared" si="318"/>
        <v>0</v>
      </c>
      <c r="J5074" s="3" t="str">
        <f t="shared" si="319"/>
        <v/>
      </c>
    </row>
    <row r="5075" spans="1:10" x14ac:dyDescent="0.2">
      <c r="A5075" t="s">
        <v>17756</v>
      </c>
      <c r="B5075" t="s">
        <v>17757</v>
      </c>
      <c r="C5075" t="s">
        <v>17758</v>
      </c>
      <c r="D5075" s="3" t="b">
        <f>NOT(ISNA(VLOOKUP(A5075,des!B:B,1,FALSE)))</f>
        <v>0</v>
      </c>
      <c r="E5075" s="3" t="str">
        <f>IF(D5075,VLOOKUP(A5075,des!B:Q,11,FALSE),"")</f>
        <v/>
      </c>
      <c r="F5075" s="3" t="b">
        <f t="shared" si="316"/>
        <v>0</v>
      </c>
      <c r="G5075" s="3" t="str">
        <f t="shared" si="317"/>
        <v/>
      </c>
      <c r="H5075" s="3" t="str">
        <f>IF(D5075,VLOOKUP(A5075,des!B:Q,12,FALSE),"")</f>
        <v/>
      </c>
      <c r="I5075" s="3" t="b">
        <f t="shared" si="318"/>
        <v>0</v>
      </c>
      <c r="J5075" s="3" t="str">
        <f t="shared" si="319"/>
        <v/>
      </c>
    </row>
    <row r="5076" spans="1:10" x14ac:dyDescent="0.2">
      <c r="A5076" t="s">
        <v>120</v>
      </c>
      <c r="B5076" t="s">
        <v>17759</v>
      </c>
      <c r="C5076" t="s">
        <v>17760</v>
      </c>
      <c r="D5076" s="3" t="b">
        <f>NOT(ISNA(VLOOKUP(A5076,des!B:B,1,FALSE)))</f>
        <v>1</v>
      </c>
      <c r="E5076" s="3" t="str">
        <f>IF(D5076,VLOOKUP(A5076,des!B:Q,11,FALSE),"")</f>
        <v>Age (10-50+, 5) and Sex</v>
      </c>
      <c r="F5076" s="3" t="b">
        <f t="shared" si="316"/>
        <v>1</v>
      </c>
      <c r="G5076" s="3" t="str">
        <f t="shared" si="317"/>
        <v>dhis_api --api-version=27 --api-request='dataElements/tALOAlpbmui/name' --content-json --request PATCH --data "{\"name\": \"Age (10-50+, 5) and Sex\"}"</v>
      </c>
      <c r="H5076" s="3" t="str">
        <f>IF(D5076,VLOOKUP(A5076,des!B:Q,12,FALSE),"")</f>
        <v>QfonQegy3JH</v>
      </c>
      <c r="I5076" s="3" t="b">
        <f t="shared" si="318"/>
        <v>1</v>
      </c>
      <c r="J5076" s="3" t="str">
        <f t="shared" si="319"/>
        <v>dhis_api --api-version=27 --api-request='dataElements/tALOAlpbmui/shortName' --content-json --request PATCH --data "{\"shortName\": \"QfonQegy3JH\"}"</v>
      </c>
    </row>
    <row r="5077" spans="1:10" x14ac:dyDescent="0.2">
      <c r="A5077" t="s">
        <v>1882</v>
      </c>
      <c r="B5077" t="s">
        <v>17761</v>
      </c>
      <c r="C5077" t="s">
        <v>17762</v>
      </c>
      <c r="D5077" s="3" t="b">
        <f>NOT(ISNA(VLOOKUP(A5077,des!B:B,1,FALSE)))</f>
        <v>1</v>
      </c>
      <c r="E5077" s="3" t="str">
        <f>IF(D5077,VLOOKUP(A5077,des!B:Q,11,FALSE),"")</f>
        <v>Age (10-50+, 5) and Sex</v>
      </c>
      <c r="F5077" s="3" t="b">
        <f t="shared" si="316"/>
        <v>1</v>
      </c>
      <c r="G5077" s="3" t="str">
        <f t="shared" si="317"/>
        <v>dhis_api --api-version=27 --api-request='dataElements/DcIt1phvYrU/name' --content-json --request PATCH --data "{\"name\": \"Age (10-50+, 5) and Sex\"}"</v>
      </c>
      <c r="H5077" s="3" t="str">
        <f>IF(D5077,VLOOKUP(A5077,des!B:Q,12,FALSE),"")</f>
        <v>QfonQegy3JH</v>
      </c>
      <c r="I5077" s="3" t="b">
        <f t="shared" si="318"/>
        <v>1</v>
      </c>
      <c r="J5077" s="3" t="str">
        <f t="shared" si="319"/>
        <v>dhis_api --api-version=27 --api-request='dataElements/DcIt1phvYrU/shortName' --content-json --request PATCH --data "{\"shortName\": \"QfonQegy3JH\"}"</v>
      </c>
    </row>
    <row r="5078" spans="1:10" x14ac:dyDescent="0.2">
      <c r="A5078" t="s">
        <v>119</v>
      </c>
      <c r="B5078" t="s">
        <v>17763</v>
      </c>
      <c r="C5078" t="s">
        <v>17764</v>
      </c>
      <c r="D5078" s="3" t="b">
        <f>NOT(ISNA(VLOOKUP(A5078,des!B:B,1,FALSE)))</f>
        <v>1</v>
      </c>
      <c r="E5078" s="3" t="str">
        <f>IF(D5078,VLOOKUP(A5078,des!B:Q,11,FALSE),"")</f>
        <v>Age (&lt;1-9, 2)</v>
      </c>
      <c r="F5078" s="3" t="b">
        <f t="shared" si="316"/>
        <v>1</v>
      </c>
      <c r="G5078" s="3" t="str">
        <f t="shared" si="317"/>
        <v>dhis_api --api-version=27 --api-request='dataElements/qMoN7vn85cC/name' --content-json --request PATCH --data "{\"name\": \"Age (&lt;1-9, 2)\"}"</v>
      </c>
      <c r="H5078" s="3" t="str">
        <f>IF(D5078,VLOOKUP(A5078,des!B:Q,12,FALSE),"")</f>
        <v>Iou3aFo3Qwx</v>
      </c>
      <c r="I5078" s="3" t="b">
        <f t="shared" si="318"/>
        <v>1</v>
      </c>
      <c r="J5078" s="3" t="str">
        <f t="shared" si="319"/>
        <v>dhis_api --api-version=27 --api-request='dataElements/qMoN7vn85cC/shortName' --content-json --request PATCH --data "{\"shortName\": \"Iou3aFo3Qwx\"}"</v>
      </c>
    </row>
    <row r="5079" spans="1:10" x14ac:dyDescent="0.2">
      <c r="A5079" t="s">
        <v>1883</v>
      </c>
      <c r="B5079" t="s">
        <v>17765</v>
      </c>
      <c r="C5079" t="s">
        <v>17766</v>
      </c>
      <c r="D5079" s="3" t="b">
        <f>NOT(ISNA(VLOOKUP(A5079,des!B:B,1,FALSE)))</f>
        <v>1</v>
      </c>
      <c r="E5079" s="3" t="str">
        <f>IF(D5079,VLOOKUP(A5079,des!B:Q,11,FALSE),"")</f>
        <v>Age (&lt;1-9, 2)</v>
      </c>
      <c r="F5079" s="3" t="b">
        <f t="shared" si="316"/>
        <v>1</v>
      </c>
      <c r="G5079" s="3" t="str">
        <f t="shared" si="317"/>
        <v>dhis_api --api-version=27 --api-request='dataElements/fC6MOF5pMPr/name' --content-json --request PATCH --data "{\"name\": \"Age (&lt;1-9, 2)\"}"</v>
      </c>
      <c r="H5079" s="3" t="str">
        <f>IF(D5079,VLOOKUP(A5079,des!B:Q,12,FALSE),"")</f>
        <v>Iou3aFo3Qwx</v>
      </c>
      <c r="I5079" s="3" t="b">
        <f t="shared" si="318"/>
        <v>1</v>
      </c>
      <c r="J5079" s="3" t="str">
        <f t="shared" si="319"/>
        <v>dhis_api --api-version=27 --api-request='dataElements/fC6MOF5pMPr/shortName' --content-json --request PATCH --data "{\"shortName\": \"Iou3aFo3Qwx\"}"</v>
      </c>
    </row>
    <row r="5080" spans="1:10" x14ac:dyDescent="0.2">
      <c r="A5080" t="s">
        <v>17767</v>
      </c>
      <c r="B5080" t="s">
        <v>17768</v>
      </c>
      <c r="C5080" t="s">
        <v>17769</v>
      </c>
      <c r="D5080" s="3" t="b">
        <f>NOT(ISNA(VLOOKUP(A5080,des!B:B,1,FALSE)))</f>
        <v>0</v>
      </c>
      <c r="E5080" s="3" t="str">
        <f>IF(D5080,VLOOKUP(A5080,des!B:Q,11,FALSE),"")</f>
        <v/>
      </c>
      <c r="F5080" s="3" t="b">
        <f t="shared" si="316"/>
        <v>0</v>
      </c>
      <c r="G5080" s="3" t="str">
        <f t="shared" si="317"/>
        <v/>
      </c>
      <c r="H5080" s="3" t="str">
        <f>IF(D5080,VLOOKUP(A5080,des!B:Q,12,FALSE),"")</f>
        <v/>
      </c>
      <c r="I5080" s="3" t="b">
        <f t="shared" si="318"/>
        <v>0</v>
      </c>
      <c r="J5080" s="3" t="str">
        <f t="shared" si="319"/>
        <v/>
      </c>
    </row>
    <row r="5081" spans="1:10" x14ac:dyDescent="0.2">
      <c r="A5081" t="s">
        <v>1884</v>
      </c>
      <c r="B5081" t="s">
        <v>17770</v>
      </c>
      <c r="C5081" t="s">
        <v>17771</v>
      </c>
      <c r="D5081" s="3" t="b">
        <f>NOT(ISNA(VLOOKUP(A5081,des!B:B,1,FALSE)))</f>
        <v>1</v>
      </c>
      <c r="E5081" s="3" t="str">
        <f>IF(D5081,VLOOKUP(A5081,des!B:Q,11,FALSE),"")</f>
        <v>Age (&lt;1-15+,3) and Sex</v>
      </c>
      <c r="F5081" s="3" t="b">
        <f t="shared" si="316"/>
        <v>1</v>
      </c>
      <c r="G5081" s="3" t="str">
        <f t="shared" si="317"/>
        <v>dhis_api --api-version=27 --api-request='dataElements/gFeMxEzJkD4/name' --content-json --request PATCH --data "{\"name\": \"Age (&lt;1-15+,3) and Sex\"}"</v>
      </c>
      <c r="H5081" s="3" t="str">
        <f>IF(D5081,VLOOKUP(A5081,des!B:Q,12,FALSE),"")</f>
        <v>oAdKlxdUUPf</v>
      </c>
      <c r="I5081" s="3" t="b">
        <f t="shared" si="318"/>
        <v>1</v>
      </c>
      <c r="J5081" s="3" t="str">
        <f t="shared" si="319"/>
        <v>dhis_api --api-version=27 --api-request='dataElements/gFeMxEzJkD4/shortName' --content-json --request PATCH --data "{\"shortName\": \"oAdKlxdUUPf\"}"</v>
      </c>
    </row>
    <row r="5082" spans="1:10" x14ac:dyDescent="0.2">
      <c r="A5082" t="s">
        <v>1885</v>
      </c>
      <c r="B5082" t="s">
        <v>17772</v>
      </c>
      <c r="C5082" t="s">
        <v>17773</v>
      </c>
      <c r="D5082" s="3" t="b">
        <f>NOT(ISNA(VLOOKUP(A5082,des!B:B,1,FALSE)))</f>
        <v>1</v>
      </c>
      <c r="E5082" s="3" t="str">
        <f>IF(D5082,VLOOKUP(A5082,des!B:Q,11,FALSE),"")</f>
        <v>Age (&lt;1-15+,3) and Sex</v>
      </c>
      <c r="F5082" s="3" t="b">
        <f t="shared" si="316"/>
        <v>1</v>
      </c>
      <c r="G5082" s="3" t="str">
        <f t="shared" si="317"/>
        <v>dhis_api --api-version=27 --api-request='dataElements/uL0bt32pvVE/name' --content-json --request PATCH --data "{\"name\": \"Age (&lt;1-15+,3) and Sex\"}"</v>
      </c>
      <c r="H5082" s="3" t="str">
        <f>IF(D5082,VLOOKUP(A5082,des!B:Q,12,FALSE),"")</f>
        <v>oAdKlxdUUPf</v>
      </c>
      <c r="I5082" s="3" t="b">
        <f t="shared" si="318"/>
        <v>1</v>
      </c>
      <c r="J5082" s="3" t="str">
        <f t="shared" si="319"/>
        <v>dhis_api --api-version=27 --api-request='dataElements/uL0bt32pvVE/shortName' --content-json --request PATCH --data "{\"shortName\": \"oAdKlxdUUPf\"}"</v>
      </c>
    </row>
    <row r="5083" spans="1:10" x14ac:dyDescent="0.2">
      <c r="A5083" t="s">
        <v>1886</v>
      </c>
      <c r="B5083" t="s">
        <v>17774</v>
      </c>
      <c r="C5083" t="s">
        <v>17775</v>
      </c>
      <c r="D5083" s="3" t="b">
        <f>NOT(ISNA(VLOOKUP(A5083,des!B:B,1,FALSE)))</f>
        <v>1</v>
      </c>
      <c r="E5083" s="3" t="str">
        <f>IF(D5083,VLOOKUP(A5083,des!B:Q,11,FALSE),"")</f>
        <v>Age (&lt;1-15+, 5) and Sex</v>
      </c>
      <c r="F5083" s="3" t="b">
        <f t="shared" si="316"/>
        <v>1</v>
      </c>
      <c r="G5083" s="3" t="str">
        <f t="shared" si="317"/>
        <v>dhis_api --api-version=27 --api-request='dataElements/pnDIy9wKDQn/name' --content-json --request PATCH --data "{\"name\": \"Age (&lt;1-15+, 5) and Sex\"}"</v>
      </c>
      <c r="H5083" s="3" t="str">
        <f>IF(D5083,VLOOKUP(A5083,des!B:Q,12,FALSE),"")</f>
        <v>xyLLb6zKZWK</v>
      </c>
      <c r="I5083" s="3" t="b">
        <f t="shared" si="318"/>
        <v>1</v>
      </c>
      <c r="J5083" s="3" t="str">
        <f t="shared" si="319"/>
        <v>dhis_api --api-version=27 --api-request='dataElements/pnDIy9wKDQn/shortName' --content-json --request PATCH --data "{\"shortName\": \"xyLLb6zKZWK\"}"</v>
      </c>
    </row>
    <row r="5084" spans="1:10" x14ac:dyDescent="0.2">
      <c r="A5084" t="s">
        <v>1887</v>
      </c>
      <c r="B5084" t="s">
        <v>17776</v>
      </c>
      <c r="C5084" t="s">
        <v>17777</v>
      </c>
      <c r="D5084" s="3" t="b">
        <f>NOT(ISNA(VLOOKUP(A5084,des!B:B,1,FALSE)))</f>
        <v>1</v>
      </c>
      <c r="E5084" s="3" t="str">
        <f>IF(D5084,VLOOKUP(A5084,des!B:Q,11,FALSE),"")</f>
        <v>Age (&lt;1-15+, 5) and Sex</v>
      </c>
      <c r="F5084" s="3" t="b">
        <f t="shared" si="316"/>
        <v>1</v>
      </c>
      <c r="G5084" s="3" t="str">
        <f t="shared" si="317"/>
        <v>dhis_api --api-version=27 --api-request='dataElements/crko4BiXDDi/name' --content-json --request PATCH --data "{\"name\": \"Age (&lt;1-15+, 5) and Sex\"}"</v>
      </c>
      <c r="H5084" s="3" t="str">
        <f>IF(D5084,VLOOKUP(A5084,des!B:Q,12,FALSE),"")</f>
        <v>xyLLb6zKZWK</v>
      </c>
      <c r="I5084" s="3" t="b">
        <f t="shared" si="318"/>
        <v>1</v>
      </c>
      <c r="J5084" s="3" t="str">
        <f t="shared" si="319"/>
        <v>dhis_api --api-version=27 --api-request='dataElements/crko4BiXDDi/shortName' --content-json --request PATCH --data "{\"shortName\": \"xyLLb6zKZWK\"}"</v>
      </c>
    </row>
    <row r="5085" spans="1:10" x14ac:dyDescent="0.2">
      <c r="A5085" t="s">
        <v>17778</v>
      </c>
      <c r="B5085" t="s">
        <v>17779</v>
      </c>
      <c r="C5085" t="s">
        <v>17780</v>
      </c>
      <c r="D5085" s="3" t="b">
        <f>NOT(ISNA(VLOOKUP(A5085,des!B:B,1,FALSE)))</f>
        <v>0</v>
      </c>
      <c r="E5085" s="3" t="str">
        <f>IF(D5085,VLOOKUP(A5085,des!B:Q,11,FALSE),"")</f>
        <v/>
      </c>
      <c r="F5085" s="3" t="b">
        <f t="shared" si="316"/>
        <v>0</v>
      </c>
      <c r="G5085" s="3" t="str">
        <f t="shared" si="317"/>
        <v/>
      </c>
      <c r="H5085" s="3" t="str">
        <f>IF(D5085,VLOOKUP(A5085,des!B:Q,12,FALSE),"")</f>
        <v/>
      </c>
      <c r="I5085" s="3" t="b">
        <f t="shared" si="318"/>
        <v>0</v>
      </c>
      <c r="J5085" s="3" t="str">
        <f t="shared" si="319"/>
        <v/>
      </c>
    </row>
    <row r="5086" spans="1:10" x14ac:dyDescent="0.2">
      <c r="A5086" t="s">
        <v>1888</v>
      </c>
      <c r="B5086" t="s">
        <v>17781</v>
      </c>
      <c r="C5086" t="s">
        <v>17782</v>
      </c>
      <c r="D5086" s="3" t="b">
        <f>NOT(ISNA(VLOOKUP(A5086,des!B:B,1,FALSE)))</f>
        <v>1</v>
      </c>
      <c r="E5086" s="3" t="str">
        <f>IF(D5086,VLOOKUP(A5086,des!B:Q,11,FALSE),"")</f>
        <v>Age (&lt;15,15+) and Sex</v>
      </c>
      <c r="F5086" s="3" t="b">
        <f t="shared" si="316"/>
        <v>1</v>
      </c>
      <c r="G5086" s="3" t="str">
        <f t="shared" si="317"/>
        <v>dhis_api --api-version=27 --api-request='dataElements/lVldbk2L247/name' --content-json --request PATCH --data "{\"name\": \"Age (&lt;15,15+) and Sex\"}"</v>
      </c>
      <c r="H5086" s="3" t="str">
        <f>IF(D5086,VLOOKUP(A5086,des!B:Q,12,FALSE),"")</f>
        <v>k3grWTtJnvC</v>
      </c>
      <c r="I5086" s="3" t="b">
        <f t="shared" si="318"/>
        <v>1</v>
      </c>
      <c r="J5086" s="3" t="str">
        <f t="shared" si="319"/>
        <v>dhis_api --api-version=27 --api-request='dataElements/lVldbk2L247/shortName' --content-json --request PATCH --data "{\"shortName\": \"k3grWTtJnvC\"}"</v>
      </c>
    </row>
    <row r="5087" spans="1:10" x14ac:dyDescent="0.2">
      <c r="A5087" t="s">
        <v>122</v>
      </c>
      <c r="B5087" t="s">
        <v>17783</v>
      </c>
      <c r="C5087" t="s">
        <v>17784</v>
      </c>
      <c r="D5087" s="3" t="b">
        <f>NOT(ISNA(VLOOKUP(A5087,des!B:B,1,FALSE)))</f>
        <v>1</v>
      </c>
      <c r="E5087" s="3" t="str">
        <f>IF(D5087,VLOOKUP(A5087,des!B:Q,11,FALSE),"")</f>
        <v>Age (&lt;15,15+-uk, 2) and Sex w/ Unknown</v>
      </c>
      <c r="F5087" s="3" t="b">
        <f t="shared" si="316"/>
        <v>1</v>
      </c>
      <c r="G5087" s="3" t="str">
        <f t="shared" si="317"/>
        <v>dhis_api --api-version=27 --api-request='dataElements/Gbnh3cRgxYz/name' --content-json --request PATCH --data "{\"name\": \"Age (&lt;15,15+-uk, 2) and Sex w/ Unknown\"}"</v>
      </c>
      <c r="H5087" s="3" t="str">
        <f>IF(D5087,VLOOKUP(A5087,des!B:Q,12,FALSE),"")</f>
        <v>CS9bQtxhawH</v>
      </c>
      <c r="I5087" s="3" t="b">
        <f t="shared" si="318"/>
        <v>1</v>
      </c>
      <c r="J5087" s="3" t="str">
        <f t="shared" si="319"/>
        <v>dhis_api --api-version=27 --api-request='dataElements/Gbnh3cRgxYz/shortName' --content-json --request PATCH --data "{\"shortName\": \"CS9bQtxhawH\"}"</v>
      </c>
    </row>
    <row r="5088" spans="1:10" x14ac:dyDescent="0.2">
      <c r="A5088" t="s">
        <v>298</v>
      </c>
      <c r="B5088" t="s">
        <v>17785</v>
      </c>
      <c r="C5088" t="s">
        <v>17786</v>
      </c>
      <c r="D5088" s="3" t="b">
        <f>NOT(ISNA(VLOOKUP(A5088,des!B:B,1,FALSE)))</f>
        <v>1</v>
      </c>
      <c r="E5088" s="3" t="str">
        <f>IF(D5088,VLOOKUP(A5088,des!B:Q,11,FALSE),"")</f>
        <v>default</v>
      </c>
      <c r="F5088" s="3" t="b">
        <f t="shared" si="316"/>
        <v>1</v>
      </c>
      <c r="G5088" s="3" t="str">
        <f t="shared" si="317"/>
        <v>dhis_api --api-version=27 --api-request='dataElements/XNGegkN06Hg/name' --content-json --request PATCH --data "{\"name\": \"default\"}"</v>
      </c>
      <c r="H5088" s="3" t="str">
        <f>IF(D5088,VLOOKUP(A5088,des!B:Q,12,FALSE),"")</f>
        <v>bjDvmb4bfuf</v>
      </c>
      <c r="I5088" s="3" t="b">
        <f t="shared" si="318"/>
        <v>1</v>
      </c>
      <c r="J5088" s="3" t="str">
        <f t="shared" si="319"/>
        <v>dhis_api --api-version=27 --api-request='dataElements/XNGegkN06Hg/shortName' --content-json --request PATCH --data "{\"shortName\": \"bjDvmb4bfuf\"}"</v>
      </c>
    </row>
    <row r="5089" spans="1:10" x14ac:dyDescent="0.2">
      <c r="A5089" t="s">
        <v>1889</v>
      </c>
      <c r="B5089" t="s">
        <v>17787</v>
      </c>
      <c r="C5089" t="s">
        <v>17788</v>
      </c>
      <c r="D5089" s="3" t="b">
        <f>NOT(ISNA(VLOOKUP(A5089,des!B:B,1,FALSE)))</f>
        <v>1</v>
      </c>
      <c r="E5089" s="3" t="str">
        <f>IF(D5089,VLOOKUP(A5089,des!B:Q,11,FALSE),"")</f>
        <v>default</v>
      </c>
      <c r="F5089" s="3" t="b">
        <f t="shared" si="316"/>
        <v>1</v>
      </c>
      <c r="G5089" s="3" t="str">
        <f t="shared" si="317"/>
        <v>dhis_api --api-version=27 --api-request='dataElements/c3gSdCDhSX2/name' --content-json --request PATCH --data "{\"name\": \"default\"}"</v>
      </c>
      <c r="H5089" s="3" t="str">
        <f>IF(D5089,VLOOKUP(A5089,des!B:Q,12,FALSE),"")</f>
        <v>bjDvmb4bfuf</v>
      </c>
      <c r="I5089" s="3" t="b">
        <f t="shared" si="318"/>
        <v>1</v>
      </c>
      <c r="J5089" s="3" t="str">
        <f t="shared" si="319"/>
        <v>dhis_api --api-version=27 --api-request='dataElements/c3gSdCDhSX2/shortName' --content-json --request PATCH --data "{\"shortName\": \"bjDvmb4bfuf\"}"</v>
      </c>
    </row>
    <row r="5090" spans="1:10" x14ac:dyDescent="0.2">
      <c r="A5090" t="s">
        <v>113</v>
      </c>
      <c r="B5090" t="s">
        <v>17789</v>
      </c>
      <c r="C5090" t="s">
        <v>17790</v>
      </c>
      <c r="D5090" s="3" t="b">
        <f>NOT(ISNA(VLOOKUP(A5090,des!B:B,1,FALSE)))</f>
        <v>1</v>
      </c>
      <c r="E5090" s="3" t="str">
        <f>IF(D5090,VLOOKUP(A5090,des!B:Q,11,FALSE),"")</f>
        <v>default</v>
      </c>
      <c r="F5090" s="3" t="b">
        <f t="shared" si="316"/>
        <v>1</v>
      </c>
      <c r="G5090" s="3" t="str">
        <f t="shared" si="317"/>
        <v>dhis_api --api-version=27 --api-request='dataElements/YTRBA6EORhs/name' --content-json --request PATCH --data "{\"name\": \"default\"}"</v>
      </c>
      <c r="H5090" s="3" t="str">
        <f>IF(D5090,VLOOKUP(A5090,des!B:Q,12,FALSE),"")</f>
        <v>bjDvmb4bfuf</v>
      </c>
      <c r="I5090" s="3" t="b">
        <f t="shared" si="318"/>
        <v>1</v>
      </c>
      <c r="J5090" s="3" t="str">
        <f t="shared" si="319"/>
        <v>dhis_api --api-version=27 --api-request='dataElements/YTRBA6EORhs/shortName' --content-json --request PATCH --data "{\"shortName\": \"bjDvmb4bfuf\"}"</v>
      </c>
    </row>
    <row r="5091" spans="1:10" x14ac:dyDescent="0.2">
      <c r="A5091" t="s">
        <v>17791</v>
      </c>
      <c r="B5091" t="s">
        <v>17792</v>
      </c>
      <c r="C5091" t="s">
        <v>17793</v>
      </c>
      <c r="D5091" s="3" t="b">
        <f>NOT(ISNA(VLOOKUP(A5091,des!B:B,1,FALSE)))</f>
        <v>0</v>
      </c>
      <c r="E5091" s="3" t="str">
        <f>IF(D5091,VLOOKUP(A5091,des!B:Q,11,FALSE),"")</f>
        <v/>
      </c>
      <c r="F5091" s="3" t="b">
        <f t="shared" si="316"/>
        <v>0</v>
      </c>
      <c r="G5091" s="3" t="str">
        <f t="shared" si="317"/>
        <v/>
      </c>
      <c r="H5091" s="3" t="str">
        <f>IF(D5091,VLOOKUP(A5091,des!B:Q,12,FALSE),"")</f>
        <v/>
      </c>
      <c r="I5091" s="3" t="b">
        <f t="shared" si="318"/>
        <v>0</v>
      </c>
      <c r="J5091" s="3" t="str">
        <f t="shared" si="319"/>
        <v/>
      </c>
    </row>
    <row r="5092" spans="1:10" x14ac:dyDescent="0.2">
      <c r="A5092" t="s">
        <v>17794</v>
      </c>
      <c r="B5092" t="s">
        <v>17795</v>
      </c>
      <c r="C5092" t="s">
        <v>17796</v>
      </c>
      <c r="D5092" s="3" t="b">
        <f>NOT(ISNA(VLOOKUP(A5092,des!B:B,1,FALSE)))</f>
        <v>0</v>
      </c>
      <c r="E5092" s="3" t="str">
        <f>IF(D5092,VLOOKUP(A5092,des!B:Q,11,FALSE),"")</f>
        <v/>
      </c>
      <c r="F5092" s="3" t="b">
        <f t="shared" si="316"/>
        <v>0</v>
      </c>
      <c r="G5092" s="3" t="str">
        <f t="shared" si="317"/>
        <v/>
      </c>
      <c r="H5092" s="3" t="str">
        <f>IF(D5092,VLOOKUP(A5092,des!B:Q,12,FALSE),"")</f>
        <v/>
      </c>
      <c r="I5092" s="3" t="b">
        <f t="shared" si="318"/>
        <v>0</v>
      </c>
      <c r="J5092" s="3" t="str">
        <f t="shared" si="319"/>
        <v/>
      </c>
    </row>
    <row r="5093" spans="1:10" x14ac:dyDescent="0.2">
      <c r="A5093" t="s">
        <v>1890</v>
      </c>
      <c r="B5093" t="s">
        <v>17797</v>
      </c>
      <c r="C5093" t="s">
        <v>17798</v>
      </c>
      <c r="D5093" s="3" t="b">
        <f>NOT(ISNA(VLOOKUP(A5093,des!B:B,1,FALSE)))</f>
        <v>1</v>
      </c>
      <c r="E5093" s="3" t="str">
        <f>IF(D5093,VLOOKUP(A5093,des!B:Q,11,FALSE),"")</f>
        <v>default</v>
      </c>
      <c r="F5093" s="3" t="b">
        <f t="shared" si="316"/>
        <v>1</v>
      </c>
      <c r="G5093" s="3" t="str">
        <f t="shared" si="317"/>
        <v>dhis_api --api-version=27 --api-request='dataElements/jPjgIrMLEVx/name' --content-json --request PATCH --data "{\"name\": \"default\"}"</v>
      </c>
      <c r="H5093" s="3" t="str">
        <f>IF(D5093,VLOOKUP(A5093,des!B:Q,12,FALSE),"")</f>
        <v>bjDvmb4bfuf</v>
      </c>
      <c r="I5093" s="3" t="b">
        <f t="shared" si="318"/>
        <v>1</v>
      </c>
      <c r="J5093" s="3" t="str">
        <f t="shared" si="319"/>
        <v>dhis_api --api-version=27 --api-request='dataElements/jPjgIrMLEVx/shortName' --content-json --request PATCH --data "{\"shortName\": \"bjDvmb4bfuf\"}"</v>
      </c>
    </row>
    <row r="5094" spans="1:10" x14ac:dyDescent="0.2">
      <c r="A5094" t="s">
        <v>1891</v>
      </c>
      <c r="B5094" t="s">
        <v>17799</v>
      </c>
      <c r="C5094" t="s">
        <v>17800</v>
      </c>
      <c r="D5094" s="3" t="b">
        <f>NOT(ISNA(VLOOKUP(A5094,des!B:B,1,FALSE)))</f>
        <v>1</v>
      </c>
      <c r="E5094" s="3" t="str">
        <f>IF(D5094,VLOOKUP(A5094,des!B:Q,11,FALSE),"")</f>
        <v>Age (&lt;15,15+) and Sex</v>
      </c>
      <c r="F5094" s="3" t="b">
        <f t="shared" si="316"/>
        <v>1</v>
      </c>
      <c r="G5094" s="3" t="str">
        <f t="shared" si="317"/>
        <v>dhis_api --api-version=27 --api-request='dataElements/c6hwd6o7qlx/name' --content-json --request PATCH --data "{\"name\": \"Age (&lt;15,15+) and Sex\"}"</v>
      </c>
      <c r="H5094" s="3" t="str">
        <f>IF(D5094,VLOOKUP(A5094,des!B:Q,12,FALSE),"")</f>
        <v>k3grWTtJnvC</v>
      </c>
      <c r="I5094" s="3" t="b">
        <f t="shared" si="318"/>
        <v>1</v>
      </c>
      <c r="J5094" s="3" t="str">
        <f t="shared" si="319"/>
        <v>dhis_api --api-version=27 --api-request='dataElements/c6hwd6o7qlx/shortName' --content-json --request PATCH --data "{\"shortName\": \"k3grWTtJnvC\"}"</v>
      </c>
    </row>
    <row r="5095" spans="1:10" x14ac:dyDescent="0.2">
      <c r="A5095" t="s">
        <v>1892</v>
      </c>
      <c r="B5095" t="s">
        <v>17801</v>
      </c>
      <c r="C5095" t="s">
        <v>17802</v>
      </c>
      <c r="D5095" s="3" t="b">
        <f>NOT(ISNA(VLOOKUP(A5095,des!B:B,1,FALSE)))</f>
        <v>1</v>
      </c>
      <c r="E5095" s="3" t="str">
        <f>IF(D5095,VLOOKUP(A5095,des!B:Q,11,FALSE),"")</f>
        <v>Age (&lt;1-50+-uk, 12) and Sex</v>
      </c>
      <c r="F5095" s="3" t="b">
        <f t="shared" si="316"/>
        <v>1</v>
      </c>
      <c r="G5095" s="3" t="str">
        <f t="shared" si="317"/>
        <v>dhis_api --api-version=27 --api-request='dataElements/KeIo9JZPFIC/name' --content-json --request PATCH --data "{\"name\": \"Age (&lt;1-50+-uk, 12) and Sex\"}"</v>
      </c>
      <c r="H5095" s="3" t="str">
        <f>IF(D5095,VLOOKUP(A5095,des!B:Q,12,FALSE),"")</f>
        <v>KD7et9pZCmw</v>
      </c>
      <c r="I5095" s="3" t="b">
        <f t="shared" si="318"/>
        <v>1</v>
      </c>
      <c r="J5095" s="3" t="str">
        <f t="shared" si="319"/>
        <v>dhis_api --api-version=27 --api-request='dataElements/KeIo9JZPFIC/shortName' --content-json --request PATCH --data "{\"shortName\": \"KD7et9pZCmw\"}"</v>
      </c>
    </row>
    <row r="5096" spans="1:10" x14ac:dyDescent="0.2">
      <c r="A5096" t="s">
        <v>1893</v>
      </c>
      <c r="B5096" t="s">
        <v>17803</v>
      </c>
      <c r="C5096" t="s">
        <v>17804</v>
      </c>
      <c r="D5096" s="3" t="b">
        <f>NOT(ISNA(VLOOKUP(A5096,des!B:B,1,FALSE)))</f>
        <v>1</v>
      </c>
      <c r="E5096" s="3" t="str">
        <f>IF(D5096,VLOOKUP(A5096,des!B:Q,11,FALSE),"")</f>
        <v>default</v>
      </c>
      <c r="F5096" s="3" t="b">
        <f t="shared" si="316"/>
        <v>1</v>
      </c>
      <c r="G5096" s="3" t="str">
        <f t="shared" si="317"/>
        <v>dhis_api --api-version=27 --api-request='dataElements/gISdPaUEmLv/name' --content-json --request PATCH --data "{\"name\": \"default\"}"</v>
      </c>
      <c r="H5096" s="3" t="str">
        <f>IF(D5096,VLOOKUP(A5096,des!B:Q,12,FALSE),"")</f>
        <v>bjDvmb4bfuf</v>
      </c>
      <c r="I5096" s="3" t="b">
        <f t="shared" si="318"/>
        <v>1</v>
      </c>
      <c r="J5096" s="3" t="str">
        <f t="shared" si="319"/>
        <v>dhis_api --api-version=27 --api-request='dataElements/gISdPaUEmLv/shortName' --content-json --request PATCH --data "{\"shortName\": \"bjDvmb4bfuf\"}"</v>
      </c>
    </row>
    <row r="5097" spans="1:10" x14ac:dyDescent="0.2">
      <c r="A5097" t="s">
        <v>1894</v>
      </c>
      <c r="B5097" t="s">
        <v>17805</v>
      </c>
      <c r="C5097" t="s">
        <v>17806</v>
      </c>
      <c r="D5097" s="3" t="b">
        <f>NOT(ISNA(VLOOKUP(A5097,des!B:B,1,FALSE)))</f>
        <v>1</v>
      </c>
      <c r="E5097" s="3" t="str">
        <f>IF(D5097,VLOOKUP(A5097,des!B:Q,11,FALSE),"")</f>
        <v>Sex</v>
      </c>
      <c r="F5097" s="3" t="b">
        <f t="shared" si="316"/>
        <v>1</v>
      </c>
      <c r="G5097" s="3" t="str">
        <f t="shared" si="317"/>
        <v>dhis_api --api-version=27 --api-request='dataElements/lcNedGhDKbN/name' --content-json --request PATCH --data "{\"name\": \"Sex\"}"</v>
      </c>
      <c r="H5097" s="3" t="str">
        <f>IF(D5097,VLOOKUP(A5097,des!B:Q,12,FALSE),"")</f>
        <v>R1rzmp9ROky</v>
      </c>
      <c r="I5097" s="3" t="b">
        <f t="shared" si="318"/>
        <v>1</v>
      </c>
      <c r="J5097" s="3" t="str">
        <f t="shared" si="319"/>
        <v>dhis_api --api-version=27 --api-request='dataElements/lcNedGhDKbN/shortName' --content-json --request PATCH --data "{\"shortName\": \"R1rzmp9ROky\"}"</v>
      </c>
    </row>
    <row r="5098" spans="1:10" x14ac:dyDescent="0.2">
      <c r="A5098" t="s">
        <v>1895</v>
      </c>
      <c r="B5098" t="s">
        <v>17807</v>
      </c>
      <c r="C5098" t="s">
        <v>17808</v>
      </c>
      <c r="D5098" s="3" t="b">
        <f>NOT(ISNA(VLOOKUP(A5098,des!B:B,1,FALSE)))</f>
        <v>1</v>
      </c>
      <c r="E5098" s="3" t="str">
        <f>IF(D5098,VLOOKUP(A5098,des!B:Q,11,FALSE),"")</f>
        <v>Sex</v>
      </c>
      <c r="F5098" s="3" t="b">
        <f t="shared" si="316"/>
        <v>1</v>
      </c>
      <c r="G5098" s="3" t="str">
        <f t="shared" si="317"/>
        <v>dhis_api --api-version=27 --api-request='dataElements/mn3adPhcTHU/name' --content-json --request PATCH --data "{\"name\": \"Sex\"}"</v>
      </c>
      <c r="H5098" s="3" t="str">
        <f>IF(D5098,VLOOKUP(A5098,des!B:Q,12,FALSE),"")</f>
        <v>R1rzmp9ROky</v>
      </c>
      <c r="I5098" s="3" t="b">
        <f t="shared" si="318"/>
        <v>1</v>
      </c>
      <c r="J5098" s="3" t="str">
        <f t="shared" si="319"/>
        <v>dhis_api --api-version=27 --api-request='dataElements/mn3adPhcTHU/shortName' --content-json --request PATCH --data "{\"shortName\": \"R1rzmp9ROky\"}"</v>
      </c>
    </row>
    <row r="5099" spans="1:10" x14ac:dyDescent="0.2">
      <c r="A5099" t="s">
        <v>1896</v>
      </c>
      <c r="B5099" t="s">
        <v>17809</v>
      </c>
      <c r="C5099" t="s">
        <v>17810</v>
      </c>
      <c r="D5099" s="3" t="b">
        <f>NOT(ISNA(VLOOKUP(A5099,des!B:B,1,FALSE)))</f>
        <v>1</v>
      </c>
      <c r="E5099" s="3" t="str">
        <f>IF(D5099,VLOOKUP(A5099,des!B:Q,11,FALSE),"")</f>
        <v>default</v>
      </c>
      <c r="F5099" s="3" t="b">
        <f t="shared" si="316"/>
        <v>1</v>
      </c>
      <c r="G5099" s="3" t="str">
        <f t="shared" si="317"/>
        <v>dhis_api --api-version=27 --api-request='dataElements/qjBMdjQFy26/name' --content-json --request PATCH --data "{\"name\": \"default\"}"</v>
      </c>
      <c r="H5099" s="3" t="str">
        <f>IF(D5099,VLOOKUP(A5099,des!B:Q,12,FALSE),"")</f>
        <v>bjDvmb4bfuf</v>
      </c>
      <c r="I5099" s="3" t="b">
        <f t="shared" si="318"/>
        <v>1</v>
      </c>
      <c r="J5099" s="3" t="str">
        <f t="shared" si="319"/>
        <v>dhis_api --api-version=27 --api-request='dataElements/qjBMdjQFy26/shortName' --content-json --request PATCH --data "{\"shortName\": \"bjDvmb4bfuf\"}"</v>
      </c>
    </row>
    <row r="5100" spans="1:10" x14ac:dyDescent="0.2">
      <c r="A5100" t="s">
        <v>17811</v>
      </c>
      <c r="B5100" t="s">
        <v>17812</v>
      </c>
      <c r="C5100" t="s">
        <v>17813</v>
      </c>
      <c r="D5100" s="3" t="b">
        <f>NOT(ISNA(VLOOKUP(A5100,des!B:B,1,FALSE)))</f>
        <v>0</v>
      </c>
      <c r="E5100" s="3" t="str">
        <f>IF(D5100,VLOOKUP(A5100,des!B:Q,11,FALSE),"")</f>
        <v/>
      </c>
      <c r="F5100" s="3" t="b">
        <f t="shared" si="316"/>
        <v>0</v>
      </c>
      <c r="G5100" s="3" t="str">
        <f t="shared" si="317"/>
        <v/>
      </c>
      <c r="H5100" s="3" t="str">
        <f>IF(D5100,VLOOKUP(A5100,des!B:Q,12,FALSE),"")</f>
        <v/>
      </c>
      <c r="I5100" s="3" t="b">
        <f t="shared" si="318"/>
        <v>0</v>
      </c>
      <c r="J5100" s="3" t="str">
        <f t="shared" si="319"/>
        <v/>
      </c>
    </row>
    <row r="5101" spans="1:10" x14ac:dyDescent="0.2">
      <c r="A5101" t="s">
        <v>17814</v>
      </c>
      <c r="B5101" t="s">
        <v>17815</v>
      </c>
      <c r="C5101" t="s">
        <v>17816</v>
      </c>
      <c r="D5101" s="3" t="b">
        <f>NOT(ISNA(VLOOKUP(A5101,des!B:B,1,FALSE)))</f>
        <v>0</v>
      </c>
      <c r="E5101" s="3" t="str">
        <f>IF(D5101,VLOOKUP(A5101,des!B:Q,11,FALSE),"")</f>
        <v/>
      </c>
      <c r="F5101" s="3" t="b">
        <f t="shared" si="316"/>
        <v>0</v>
      </c>
      <c r="G5101" s="3" t="str">
        <f t="shared" si="317"/>
        <v/>
      </c>
      <c r="H5101" s="3" t="str">
        <f>IF(D5101,VLOOKUP(A5101,des!B:Q,12,FALSE),"")</f>
        <v/>
      </c>
      <c r="I5101" s="3" t="b">
        <f t="shared" si="318"/>
        <v>0</v>
      </c>
      <c r="J5101" s="3" t="str">
        <f t="shared" si="319"/>
        <v/>
      </c>
    </row>
    <row r="5102" spans="1:10" x14ac:dyDescent="0.2">
      <c r="A5102" t="s">
        <v>17817</v>
      </c>
      <c r="B5102" t="s">
        <v>17818</v>
      </c>
      <c r="C5102" t="s">
        <v>17819</v>
      </c>
      <c r="D5102" s="3" t="b">
        <f>NOT(ISNA(VLOOKUP(A5102,des!B:B,1,FALSE)))</f>
        <v>0</v>
      </c>
      <c r="E5102" s="3" t="str">
        <f>IF(D5102,VLOOKUP(A5102,des!B:Q,11,FALSE),"")</f>
        <v/>
      </c>
      <c r="F5102" s="3" t="b">
        <f t="shared" si="316"/>
        <v>0</v>
      </c>
      <c r="G5102" s="3" t="str">
        <f t="shared" si="317"/>
        <v/>
      </c>
      <c r="H5102" s="3" t="str">
        <f>IF(D5102,VLOOKUP(A5102,des!B:Q,12,FALSE),"")</f>
        <v/>
      </c>
      <c r="I5102" s="3" t="b">
        <f t="shared" si="318"/>
        <v>0</v>
      </c>
      <c r="J5102" s="3" t="str">
        <f t="shared" si="319"/>
        <v/>
      </c>
    </row>
    <row r="5103" spans="1:10" x14ac:dyDescent="0.2">
      <c r="A5103" t="s">
        <v>17820</v>
      </c>
      <c r="B5103" t="s">
        <v>17821</v>
      </c>
      <c r="C5103" t="s">
        <v>17822</v>
      </c>
      <c r="D5103" s="3" t="b">
        <f>NOT(ISNA(VLOOKUP(A5103,des!B:B,1,FALSE)))</f>
        <v>0</v>
      </c>
      <c r="E5103" s="3" t="str">
        <f>IF(D5103,VLOOKUP(A5103,des!B:Q,11,FALSE),"")</f>
        <v/>
      </c>
      <c r="F5103" s="3" t="b">
        <f t="shared" si="316"/>
        <v>0</v>
      </c>
      <c r="G5103" s="3" t="str">
        <f t="shared" si="317"/>
        <v/>
      </c>
      <c r="H5103" s="3" t="str">
        <f>IF(D5103,VLOOKUP(A5103,des!B:Q,12,FALSE),"")</f>
        <v/>
      </c>
      <c r="I5103" s="3" t="b">
        <f t="shared" si="318"/>
        <v>0</v>
      </c>
      <c r="J5103" s="3" t="str">
        <f t="shared" si="319"/>
        <v/>
      </c>
    </row>
    <row r="5104" spans="1:10" x14ac:dyDescent="0.2">
      <c r="A5104" t="s">
        <v>17823</v>
      </c>
      <c r="B5104" t="s">
        <v>17824</v>
      </c>
      <c r="C5104" t="s">
        <v>17825</v>
      </c>
      <c r="D5104" s="3" t="b">
        <f>NOT(ISNA(VLOOKUP(A5104,des!B:B,1,FALSE)))</f>
        <v>0</v>
      </c>
      <c r="E5104" s="3" t="str">
        <f>IF(D5104,VLOOKUP(A5104,des!B:Q,11,FALSE),"")</f>
        <v/>
      </c>
      <c r="F5104" s="3" t="b">
        <f t="shared" si="316"/>
        <v>0</v>
      </c>
      <c r="G5104" s="3" t="str">
        <f t="shared" si="317"/>
        <v/>
      </c>
      <c r="H5104" s="3" t="str">
        <f>IF(D5104,VLOOKUP(A5104,des!B:Q,12,FALSE),"")</f>
        <v/>
      </c>
      <c r="I5104" s="3" t="b">
        <f t="shared" si="318"/>
        <v>0</v>
      </c>
      <c r="J5104" s="3" t="str">
        <f t="shared" si="319"/>
        <v/>
      </c>
    </row>
    <row r="5105" spans="1:10" x14ac:dyDescent="0.2">
      <c r="A5105" t="s">
        <v>17826</v>
      </c>
      <c r="B5105" t="s">
        <v>17827</v>
      </c>
      <c r="C5105" t="s">
        <v>17828</v>
      </c>
      <c r="D5105" s="3" t="b">
        <f>NOT(ISNA(VLOOKUP(A5105,des!B:B,1,FALSE)))</f>
        <v>0</v>
      </c>
      <c r="E5105" s="3" t="str">
        <f>IF(D5105,VLOOKUP(A5105,des!B:Q,11,FALSE),"")</f>
        <v/>
      </c>
      <c r="F5105" s="3" t="b">
        <f t="shared" si="316"/>
        <v>0</v>
      </c>
      <c r="G5105" s="3" t="str">
        <f t="shared" si="317"/>
        <v/>
      </c>
      <c r="H5105" s="3" t="str">
        <f>IF(D5105,VLOOKUP(A5105,des!B:Q,12,FALSE),"")</f>
        <v/>
      </c>
      <c r="I5105" s="3" t="b">
        <f t="shared" si="318"/>
        <v>0</v>
      </c>
      <c r="J5105" s="3" t="str">
        <f t="shared" si="319"/>
        <v/>
      </c>
    </row>
    <row r="5106" spans="1:10" x14ac:dyDescent="0.2">
      <c r="A5106" t="s">
        <v>17829</v>
      </c>
      <c r="B5106" t="s">
        <v>17830</v>
      </c>
      <c r="C5106" t="s">
        <v>17831</v>
      </c>
      <c r="D5106" s="3" t="b">
        <f>NOT(ISNA(VLOOKUP(A5106,des!B:B,1,FALSE)))</f>
        <v>0</v>
      </c>
      <c r="E5106" s="3" t="str">
        <f>IF(D5106,VLOOKUP(A5106,des!B:Q,11,FALSE),"")</f>
        <v/>
      </c>
      <c r="F5106" s="3" t="b">
        <f t="shared" si="316"/>
        <v>0</v>
      </c>
      <c r="G5106" s="3" t="str">
        <f t="shared" si="317"/>
        <v/>
      </c>
      <c r="H5106" s="3" t="str">
        <f>IF(D5106,VLOOKUP(A5106,des!B:Q,12,FALSE),"")</f>
        <v/>
      </c>
      <c r="I5106" s="3" t="b">
        <f t="shared" si="318"/>
        <v>0</v>
      </c>
      <c r="J5106" s="3" t="str">
        <f t="shared" si="319"/>
        <v/>
      </c>
    </row>
    <row r="5107" spans="1:10" x14ac:dyDescent="0.2">
      <c r="A5107" t="s">
        <v>17832</v>
      </c>
      <c r="B5107" t="s">
        <v>17833</v>
      </c>
      <c r="C5107" t="s">
        <v>17834</v>
      </c>
      <c r="D5107" s="3" t="b">
        <f>NOT(ISNA(VLOOKUP(A5107,des!B:B,1,FALSE)))</f>
        <v>0</v>
      </c>
      <c r="E5107" s="3" t="str">
        <f>IF(D5107,VLOOKUP(A5107,des!B:Q,11,FALSE),"")</f>
        <v/>
      </c>
      <c r="F5107" s="3" t="b">
        <f t="shared" si="316"/>
        <v>0</v>
      </c>
      <c r="G5107" s="3" t="str">
        <f t="shared" si="317"/>
        <v/>
      </c>
      <c r="H5107" s="3" t="str">
        <f>IF(D5107,VLOOKUP(A5107,des!B:Q,12,FALSE),"")</f>
        <v/>
      </c>
      <c r="I5107" s="3" t="b">
        <f t="shared" si="318"/>
        <v>0</v>
      </c>
      <c r="J5107" s="3" t="str">
        <f t="shared" si="319"/>
        <v/>
      </c>
    </row>
    <row r="5108" spans="1:10" x14ac:dyDescent="0.2">
      <c r="A5108" t="s">
        <v>87</v>
      </c>
      <c r="B5108" t="s">
        <v>17835</v>
      </c>
      <c r="C5108" t="s">
        <v>17836</v>
      </c>
      <c r="D5108" s="3" t="b">
        <f>NOT(ISNA(VLOOKUP(A5108,des!B:B,1,FALSE)))</f>
        <v>1</v>
      </c>
      <c r="E5108" s="3" t="str">
        <f>IF(D5108,VLOOKUP(A5108,des!B:Q,11,FALSE),"")</f>
        <v>Age (10-50+, 5) and Sex</v>
      </c>
      <c r="F5108" s="3" t="b">
        <f t="shared" si="316"/>
        <v>1</v>
      </c>
      <c r="G5108" s="3" t="str">
        <f t="shared" si="317"/>
        <v>dhis_api --api-version=27 --api-request='dataElements/orqW7wbumRY/name' --content-json --request PATCH --data "{\"name\": \"Age (10-50+, 5) and Sex\"}"</v>
      </c>
      <c r="H5108" s="3" t="str">
        <f>IF(D5108,VLOOKUP(A5108,des!B:Q,12,FALSE),"")</f>
        <v>QfonQegy3JH</v>
      </c>
      <c r="I5108" s="3" t="b">
        <f t="shared" si="318"/>
        <v>1</v>
      </c>
      <c r="J5108" s="3" t="str">
        <f t="shared" si="319"/>
        <v>dhis_api --api-version=27 --api-request='dataElements/orqW7wbumRY/shortName' --content-json --request PATCH --data "{\"shortName\": \"QfonQegy3JH\"}"</v>
      </c>
    </row>
    <row r="5109" spans="1:10" x14ac:dyDescent="0.2">
      <c r="A5109" t="s">
        <v>1897</v>
      </c>
      <c r="B5109" t="s">
        <v>17837</v>
      </c>
      <c r="C5109" t="s">
        <v>17838</v>
      </c>
      <c r="D5109" s="3" t="b">
        <f>NOT(ISNA(VLOOKUP(A5109,des!B:B,1,FALSE)))</f>
        <v>1</v>
      </c>
      <c r="E5109" s="3" t="str">
        <f>IF(D5109,VLOOKUP(A5109,des!B:Q,11,FALSE),"")</f>
        <v>Age (10-50+, 5) and Sex</v>
      </c>
      <c r="F5109" s="3" t="b">
        <f t="shared" si="316"/>
        <v>1</v>
      </c>
      <c r="G5109" s="3" t="str">
        <f t="shared" si="317"/>
        <v>dhis_api --api-version=27 --api-request='dataElements/n0QmCvMMAIl/name' --content-json --request PATCH --data "{\"name\": \"Age (10-50+, 5) and Sex\"}"</v>
      </c>
      <c r="H5109" s="3" t="str">
        <f>IF(D5109,VLOOKUP(A5109,des!B:Q,12,FALSE),"")</f>
        <v>QfonQegy3JH</v>
      </c>
      <c r="I5109" s="3" t="b">
        <f t="shared" si="318"/>
        <v>1</v>
      </c>
      <c r="J5109" s="3" t="str">
        <f t="shared" si="319"/>
        <v>dhis_api --api-version=27 --api-request='dataElements/n0QmCvMMAIl/shortName' --content-json --request PATCH --data "{\"shortName\": \"QfonQegy3JH\"}"</v>
      </c>
    </row>
    <row r="5110" spans="1:10" x14ac:dyDescent="0.2">
      <c r="A5110" t="s">
        <v>84</v>
      </c>
      <c r="B5110" t="s">
        <v>17839</v>
      </c>
      <c r="C5110" t="s">
        <v>17840</v>
      </c>
      <c r="D5110" s="3" t="b">
        <f>NOT(ISNA(VLOOKUP(A5110,des!B:B,1,FALSE)))</f>
        <v>1</v>
      </c>
      <c r="E5110" s="3" t="str">
        <f>IF(D5110,VLOOKUP(A5110,des!B:Q,11,FALSE),"")</f>
        <v>Age (&lt;1-9, 2)</v>
      </c>
      <c r="F5110" s="3" t="b">
        <f t="shared" si="316"/>
        <v>1</v>
      </c>
      <c r="G5110" s="3" t="str">
        <f t="shared" si="317"/>
        <v>dhis_api --api-version=27 --api-request='dataElements/FGNN9F5GzJt/name' --content-json --request PATCH --data "{\"name\": \"Age (&lt;1-9, 2)\"}"</v>
      </c>
      <c r="H5110" s="3" t="str">
        <f>IF(D5110,VLOOKUP(A5110,des!B:Q,12,FALSE),"")</f>
        <v>Iou3aFo3Qwx</v>
      </c>
      <c r="I5110" s="3" t="b">
        <f t="shared" si="318"/>
        <v>1</v>
      </c>
      <c r="J5110" s="3" t="str">
        <f t="shared" si="319"/>
        <v>dhis_api --api-version=27 --api-request='dataElements/FGNN9F5GzJt/shortName' --content-json --request PATCH --data "{\"shortName\": \"Iou3aFo3Qwx\"}"</v>
      </c>
    </row>
    <row r="5111" spans="1:10" x14ac:dyDescent="0.2">
      <c r="A5111" t="s">
        <v>1898</v>
      </c>
      <c r="B5111" t="s">
        <v>17841</v>
      </c>
      <c r="C5111" t="s">
        <v>17842</v>
      </c>
      <c r="D5111" s="3" t="b">
        <f>NOT(ISNA(VLOOKUP(A5111,des!B:B,1,FALSE)))</f>
        <v>1</v>
      </c>
      <c r="E5111" s="3" t="str">
        <f>IF(D5111,VLOOKUP(A5111,des!B:Q,11,FALSE),"")</f>
        <v>Age (&lt;1-9, 2)</v>
      </c>
      <c r="F5111" s="3" t="b">
        <f t="shared" si="316"/>
        <v>1</v>
      </c>
      <c r="G5111" s="3" t="str">
        <f t="shared" si="317"/>
        <v>dhis_api --api-version=27 --api-request='dataElements/FsSdbyAceqn/name' --content-json --request PATCH --data "{\"name\": \"Age (&lt;1-9, 2)\"}"</v>
      </c>
      <c r="H5111" s="3" t="str">
        <f>IF(D5111,VLOOKUP(A5111,des!B:Q,12,FALSE),"")</f>
        <v>Iou3aFo3Qwx</v>
      </c>
      <c r="I5111" s="3" t="b">
        <f t="shared" si="318"/>
        <v>1</v>
      </c>
      <c r="J5111" s="3" t="str">
        <f t="shared" si="319"/>
        <v>dhis_api --api-version=27 --api-request='dataElements/FsSdbyAceqn/shortName' --content-json --request PATCH --data "{\"shortName\": \"Iou3aFo3Qwx\"}"</v>
      </c>
    </row>
    <row r="5112" spans="1:10" x14ac:dyDescent="0.2">
      <c r="A5112" t="s">
        <v>17843</v>
      </c>
      <c r="B5112" t="s">
        <v>17844</v>
      </c>
      <c r="C5112" t="s">
        <v>17845</v>
      </c>
      <c r="D5112" s="3" t="b">
        <f>NOT(ISNA(VLOOKUP(A5112,des!B:B,1,FALSE)))</f>
        <v>0</v>
      </c>
      <c r="E5112" s="3" t="str">
        <f>IF(D5112,VLOOKUP(A5112,des!B:Q,11,FALSE),"")</f>
        <v/>
      </c>
      <c r="F5112" s="3" t="b">
        <f t="shared" si="316"/>
        <v>0</v>
      </c>
      <c r="G5112" s="3" t="str">
        <f t="shared" si="317"/>
        <v/>
      </c>
      <c r="H5112" s="3" t="str">
        <f>IF(D5112,VLOOKUP(A5112,des!B:Q,12,FALSE),"")</f>
        <v/>
      </c>
      <c r="I5112" s="3" t="b">
        <f t="shared" si="318"/>
        <v>0</v>
      </c>
      <c r="J5112" s="3" t="str">
        <f t="shared" si="319"/>
        <v/>
      </c>
    </row>
    <row r="5113" spans="1:10" x14ac:dyDescent="0.2">
      <c r="A5113" t="s">
        <v>1899</v>
      </c>
      <c r="B5113" t="s">
        <v>17846</v>
      </c>
      <c r="C5113" t="s">
        <v>17847</v>
      </c>
      <c r="D5113" s="3" t="b">
        <f>NOT(ISNA(VLOOKUP(A5113,des!B:B,1,FALSE)))</f>
        <v>1</v>
      </c>
      <c r="E5113" s="3" t="str">
        <f>IF(D5113,VLOOKUP(A5113,des!B:Q,11,FALSE),"")</f>
        <v>Age (&lt;1-15+,3) and Sex</v>
      </c>
      <c r="F5113" s="3" t="b">
        <f t="shared" si="316"/>
        <v>1</v>
      </c>
      <c r="G5113" s="3" t="str">
        <f t="shared" si="317"/>
        <v>dhis_api --api-version=27 --api-request='dataElements/W92mvUYRdRC/name' --content-json --request PATCH --data "{\"name\": \"Age (&lt;1-15+,3) and Sex\"}"</v>
      </c>
      <c r="H5113" s="3" t="str">
        <f>IF(D5113,VLOOKUP(A5113,des!B:Q,12,FALSE),"")</f>
        <v>oAdKlxdUUPf</v>
      </c>
      <c r="I5113" s="3" t="b">
        <f t="shared" si="318"/>
        <v>1</v>
      </c>
      <c r="J5113" s="3" t="str">
        <f t="shared" si="319"/>
        <v>dhis_api --api-version=27 --api-request='dataElements/W92mvUYRdRC/shortName' --content-json --request PATCH --data "{\"shortName\": \"oAdKlxdUUPf\"}"</v>
      </c>
    </row>
    <row r="5114" spans="1:10" x14ac:dyDescent="0.2">
      <c r="A5114" t="s">
        <v>1900</v>
      </c>
      <c r="B5114" t="s">
        <v>17848</v>
      </c>
      <c r="C5114" t="s">
        <v>17849</v>
      </c>
      <c r="D5114" s="3" t="b">
        <f>NOT(ISNA(VLOOKUP(A5114,des!B:B,1,FALSE)))</f>
        <v>1</v>
      </c>
      <c r="E5114" s="3" t="str">
        <f>IF(D5114,VLOOKUP(A5114,des!B:Q,11,FALSE),"")</f>
        <v>Age (&lt;1-15+,3) and Sex</v>
      </c>
      <c r="F5114" s="3" t="b">
        <f t="shared" si="316"/>
        <v>1</v>
      </c>
      <c r="G5114" s="3" t="str">
        <f t="shared" si="317"/>
        <v>dhis_api --api-version=27 --api-request='dataElements/FU4kJil5C6G/name' --content-json --request PATCH --data "{\"name\": \"Age (&lt;1-15+,3) and Sex\"}"</v>
      </c>
      <c r="H5114" s="3" t="str">
        <f>IF(D5114,VLOOKUP(A5114,des!B:Q,12,FALSE),"")</f>
        <v>oAdKlxdUUPf</v>
      </c>
      <c r="I5114" s="3" t="b">
        <f t="shared" si="318"/>
        <v>1</v>
      </c>
      <c r="J5114" s="3" t="str">
        <f t="shared" si="319"/>
        <v>dhis_api --api-version=27 --api-request='dataElements/FU4kJil5C6G/shortName' --content-json --request PATCH --data "{\"shortName\": \"oAdKlxdUUPf\"}"</v>
      </c>
    </row>
    <row r="5115" spans="1:10" x14ac:dyDescent="0.2">
      <c r="A5115" t="s">
        <v>1901</v>
      </c>
      <c r="B5115" t="s">
        <v>17850</v>
      </c>
      <c r="C5115" t="s">
        <v>17851</v>
      </c>
      <c r="D5115" s="3" t="b">
        <f>NOT(ISNA(VLOOKUP(A5115,des!B:B,1,FALSE)))</f>
        <v>1</v>
      </c>
      <c r="E5115" s="3" t="str">
        <f>IF(D5115,VLOOKUP(A5115,des!B:Q,11,FALSE),"")</f>
        <v>Age (0-50+,10) and Sex</v>
      </c>
      <c r="F5115" s="3" t="b">
        <f t="shared" si="316"/>
        <v>1</v>
      </c>
      <c r="G5115" s="3" t="str">
        <f t="shared" si="317"/>
        <v>dhis_api --api-version=27 --api-request='dataElements/zwSnWrOmcIj/name' --content-json --request PATCH --data "{\"name\": \"Age (0-50+,10) and Sex\"}"</v>
      </c>
      <c r="H5115" s="3" t="str">
        <f>IF(D5115,VLOOKUP(A5115,des!B:Q,12,FALSE),"")</f>
        <v>wh5A458QoFK</v>
      </c>
      <c r="I5115" s="3" t="b">
        <f t="shared" si="318"/>
        <v>1</v>
      </c>
      <c r="J5115" s="3" t="str">
        <f t="shared" si="319"/>
        <v>dhis_api --api-version=27 --api-request='dataElements/zwSnWrOmcIj/shortName' --content-json --request PATCH --data "{\"shortName\": \"wh5A458QoFK\"}"</v>
      </c>
    </row>
    <row r="5116" spans="1:10" x14ac:dyDescent="0.2">
      <c r="A5116" t="s">
        <v>1902</v>
      </c>
      <c r="B5116" t="s">
        <v>17852</v>
      </c>
      <c r="C5116" t="s">
        <v>17853</v>
      </c>
      <c r="D5116" s="3" t="b">
        <f>NOT(ISNA(VLOOKUP(A5116,des!B:B,1,FALSE)))</f>
        <v>1</v>
      </c>
      <c r="E5116" s="3" t="str">
        <f>IF(D5116,VLOOKUP(A5116,des!B:Q,11,FALSE),"")</f>
        <v>Age (0-50+,10) and Sex</v>
      </c>
      <c r="F5116" s="3" t="b">
        <f t="shared" si="316"/>
        <v>1</v>
      </c>
      <c r="G5116" s="3" t="str">
        <f t="shared" si="317"/>
        <v>dhis_api --api-version=27 --api-request='dataElements/TK8BBwaega8/name' --content-json --request PATCH --data "{\"name\": \"Age (0-50+,10) and Sex\"}"</v>
      </c>
      <c r="H5116" s="3" t="str">
        <f>IF(D5116,VLOOKUP(A5116,des!B:Q,12,FALSE),"")</f>
        <v>wh5A458QoFK</v>
      </c>
      <c r="I5116" s="3" t="b">
        <f t="shared" si="318"/>
        <v>1</v>
      </c>
      <c r="J5116" s="3" t="str">
        <f t="shared" si="319"/>
        <v>dhis_api --api-version=27 --api-request='dataElements/TK8BBwaega8/shortName' --content-json --request PATCH --data "{\"shortName\": \"wh5A458QoFK\"}"</v>
      </c>
    </row>
    <row r="5117" spans="1:10" x14ac:dyDescent="0.2">
      <c r="A5117" t="s">
        <v>17854</v>
      </c>
      <c r="B5117" t="s">
        <v>17855</v>
      </c>
      <c r="C5117" t="s">
        <v>17856</v>
      </c>
      <c r="D5117" s="3" t="b">
        <f>NOT(ISNA(VLOOKUP(A5117,des!B:B,1,FALSE)))</f>
        <v>0</v>
      </c>
      <c r="E5117" s="3" t="str">
        <f>IF(D5117,VLOOKUP(A5117,des!B:Q,11,FALSE),"")</f>
        <v/>
      </c>
      <c r="F5117" s="3" t="b">
        <f t="shared" si="316"/>
        <v>0</v>
      </c>
      <c r="G5117" s="3" t="str">
        <f t="shared" si="317"/>
        <v/>
      </c>
      <c r="H5117" s="3" t="str">
        <f>IF(D5117,VLOOKUP(A5117,des!B:Q,12,FALSE),"")</f>
        <v/>
      </c>
      <c r="I5117" s="3" t="b">
        <f t="shared" si="318"/>
        <v>0</v>
      </c>
      <c r="J5117" s="3" t="str">
        <f t="shared" si="319"/>
        <v/>
      </c>
    </row>
    <row r="5118" spans="1:10" x14ac:dyDescent="0.2">
      <c r="A5118" t="s">
        <v>1903</v>
      </c>
      <c r="B5118" t="s">
        <v>17857</v>
      </c>
      <c r="C5118" t="s">
        <v>17858</v>
      </c>
      <c r="D5118" s="3" t="b">
        <f>NOT(ISNA(VLOOKUP(A5118,des!B:B,1,FALSE)))</f>
        <v>1</v>
      </c>
      <c r="E5118" s="3" t="str">
        <f>IF(D5118,VLOOKUP(A5118,des!B:Q,11,FALSE),"")</f>
        <v>Age (&lt;15,15+) and Sex</v>
      </c>
      <c r="F5118" s="3" t="b">
        <f t="shared" si="316"/>
        <v>1</v>
      </c>
      <c r="G5118" s="3" t="str">
        <f t="shared" si="317"/>
        <v>dhis_api --api-version=27 --api-request='dataElements/Mq87amcE096/name' --content-json --request PATCH --data "{\"name\": \"Age (&lt;15,15+) and Sex\"}"</v>
      </c>
      <c r="H5118" s="3" t="str">
        <f>IF(D5118,VLOOKUP(A5118,des!B:Q,12,FALSE),"")</f>
        <v>k3grWTtJnvC</v>
      </c>
      <c r="I5118" s="3" t="b">
        <f t="shared" si="318"/>
        <v>1</v>
      </c>
      <c r="J5118" s="3" t="str">
        <f t="shared" si="319"/>
        <v>dhis_api --api-version=27 --api-request='dataElements/Mq87amcE096/shortName' --content-json --request PATCH --data "{\"shortName\": \"k3grWTtJnvC\"}"</v>
      </c>
    </row>
    <row r="5119" spans="1:10" x14ac:dyDescent="0.2">
      <c r="A5119" t="s">
        <v>92</v>
      </c>
      <c r="B5119" t="s">
        <v>17859</v>
      </c>
      <c r="C5119" t="s">
        <v>17860</v>
      </c>
      <c r="D5119" s="3" t="b">
        <f>NOT(ISNA(VLOOKUP(A5119,des!B:B,1,FALSE)))</f>
        <v>1</v>
      </c>
      <c r="E5119" s="3" t="str">
        <f>IF(D5119,VLOOKUP(A5119,des!B:Q,11,FALSE),"")</f>
        <v>Age (&lt;15,15+-uk, 2) and Sex w/ Unknown</v>
      </c>
      <c r="F5119" s="3" t="b">
        <f t="shared" si="316"/>
        <v>1</v>
      </c>
      <c r="G5119" s="3" t="str">
        <f t="shared" si="317"/>
        <v>dhis_api --api-version=27 --api-request='dataElements/PAbk059KEmk/name' --content-json --request PATCH --data "{\"name\": \"Age (&lt;15,15+-uk, 2) and Sex w/ Unknown\"}"</v>
      </c>
      <c r="H5119" s="3" t="str">
        <f>IF(D5119,VLOOKUP(A5119,des!B:Q,12,FALSE),"")</f>
        <v>CS9bQtxhawH</v>
      </c>
      <c r="I5119" s="3" t="b">
        <f t="shared" si="318"/>
        <v>1</v>
      </c>
      <c r="J5119" s="3" t="str">
        <f t="shared" si="319"/>
        <v>dhis_api --api-version=27 --api-request='dataElements/PAbk059KEmk/shortName' --content-json --request PATCH --data "{\"shortName\": \"CS9bQtxhawH\"}"</v>
      </c>
    </row>
    <row r="5120" spans="1:10" x14ac:dyDescent="0.2">
      <c r="A5120" t="s">
        <v>79</v>
      </c>
      <c r="B5120" t="s">
        <v>17861</v>
      </c>
      <c r="C5120" t="s">
        <v>17862</v>
      </c>
      <c r="D5120" s="3" t="b">
        <f>NOT(ISNA(VLOOKUP(A5120,des!B:B,1,FALSE)))</f>
        <v>1</v>
      </c>
      <c r="E5120" s="3" t="str">
        <f>IF(D5120,VLOOKUP(A5120,des!B:Q,11,FALSE),"")</f>
        <v>Key Populations v3</v>
      </c>
      <c r="F5120" s="3" t="b">
        <f t="shared" si="316"/>
        <v>1</v>
      </c>
      <c r="G5120" s="3" t="str">
        <f t="shared" si="317"/>
        <v>dhis_api --api-version=27 --api-request='dataElements/Mef7rkxkw1f/name' --content-json --request PATCH --data "{\"name\": \"Key Populations v3\"}"</v>
      </c>
      <c r="H5120" s="3" t="str">
        <f>IF(D5120,VLOOKUP(A5120,des!B:Q,12,FALSE),"")</f>
        <v>dxZWNGz93Js</v>
      </c>
      <c r="I5120" s="3" t="b">
        <f t="shared" si="318"/>
        <v>1</v>
      </c>
      <c r="J5120" s="3" t="str">
        <f t="shared" si="319"/>
        <v>dhis_api --api-version=27 --api-request='dataElements/Mef7rkxkw1f/shortName' --content-json --request PATCH --data "{\"shortName\": \"dxZWNGz93Js\"}"</v>
      </c>
    </row>
    <row r="5121" spans="1:10" x14ac:dyDescent="0.2">
      <c r="A5121" t="s">
        <v>1904</v>
      </c>
      <c r="B5121" t="s">
        <v>17863</v>
      </c>
      <c r="C5121" t="s">
        <v>17864</v>
      </c>
      <c r="D5121" s="3" t="b">
        <f>NOT(ISNA(VLOOKUP(A5121,des!B:B,1,FALSE)))</f>
        <v>1</v>
      </c>
      <c r="E5121" s="3" t="str">
        <f>IF(D5121,VLOOKUP(A5121,des!B:Q,11,FALSE),"")</f>
        <v>Key Populations v3 and HIV Status (Positive)</v>
      </c>
      <c r="F5121" s="3" t="b">
        <f t="shared" si="316"/>
        <v>1</v>
      </c>
      <c r="G5121" s="3" t="str">
        <f t="shared" si="317"/>
        <v>dhis_api --api-version=27 --api-request='dataElements/nHmxxMx16zF/name' --content-json --request PATCH --data "{\"name\": \"Key Populations v3 and HIV Status (Positive)\"}"</v>
      </c>
      <c r="H5121" s="3" t="str">
        <f>IF(D5121,VLOOKUP(A5121,des!B:Q,12,FALSE),"")</f>
        <v>JQvyWrTQJlo</v>
      </c>
      <c r="I5121" s="3" t="b">
        <f t="shared" si="318"/>
        <v>1</v>
      </c>
      <c r="J5121" s="3" t="str">
        <f t="shared" si="319"/>
        <v>dhis_api --api-version=27 --api-request='dataElements/nHmxxMx16zF/shortName' --content-json --request PATCH --data "{\"shortName\": \"JQvyWrTQJlo\"}"</v>
      </c>
    </row>
    <row r="5122" spans="1:10" x14ac:dyDescent="0.2">
      <c r="A5122" t="s">
        <v>295</v>
      </c>
      <c r="B5122" t="s">
        <v>17865</v>
      </c>
      <c r="C5122" t="s">
        <v>17866</v>
      </c>
      <c r="D5122" s="3" t="b">
        <f>NOT(ISNA(VLOOKUP(A5122,des!B:B,1,FALSE)))</f>
        <v>1</v>
      </c>
      <c r="E5122" s="3" t="str">
        <f>IF(D5122,VLOOKUP(A5122,des!B:Q,11,FALSE),"")</f>
        <v>default</v>
      </c>
      <c r="F5122" s="3" t="b">
        <f t="shared" si="316"/>
        <v>1</v>
      </c>
      <c r="G5122" s="3" t="str">
        <f t="shared" si="317"/>
        <v>dhis_api --api-version=27 --api-request='dataElements/vEAQud3la1j/name' --content-json --request PATCH --data "{\"name\": \"default\"}"</v>
      </c>
      <c r="H5122" s="3" t="str">
        <f>IF(D5122,VLOOKUP(A5122,des!B:Q,12,FALSE),"")</f>
        <v>bjDvmb4bfuf</v>
      </c>
      <c r="I5122" s="3" t="b">
        <f t="shared" si="318"/>
        <v>1</v>
      </c>
      <c r="J5122" s="3" t="str">
        <f t="shared" si="319"/>
        <v>dhis_api --api-version=27 --api-request='dataElements/vEAQud3la1j/shortName' --content-json --request PATCH --data "{\"shortName\": \"bjDvmb4bfuf\"}"</v>
      </c>
    </row>
    <row r="5123" spans="1:10" x14ac:dyDescent="0.2">
      <c r="A5123" t="s">
        <v>1905</v>
      </c>
      <c r="B5123" t="s">
        <v>17867</v>
      </c>
      <c r="C5123" t="s">
        <v>17868</v>
      </c>
      <c r="D5123" s="3" t="b">
        <f>NOT(ISNA(VLOOKUP(A5123,des!B:B,1,FALSE)))</f>
        <v>1</v>
      </c>
      <c r="E5123" s="3" t="str">
        <f>IF(D5123,VLOOKUP(A5123,des!B:Q,11,FALSE),"")</f>
        <v>default</v>
      </c>
      <c r="F5123" s="3" t="b">
        <f t="shared" si="316"/>
        <v>1</v>
      </c>
      <c r="G5123" s="3" t="str">
        <f t="shared" si="317"/>
        <v>dhis_api --api-version=27 --api-request='dataElements/AiqC7fMorHl/name' --content-json --request PATCH --data "{\"name\": \"default\"}"</v>
      </c>
      <c r="H5123" s="3" t="str">
        <f>IF(D5123,VLOOKUP(A5123,des!B:Q,12,FALSE),"")</f>
        <v>bjDvmb4bfuf</v>
      </c>
      <c r="I5123" s="3" t="b">
        <f t="shared" si="318"/>
        <v>1</v>
      </c>
      <c r="J5123" s="3" t="str">
        <f t="shared" si="319"/>
        <v>dhis_api --api-version=27 --api-request='dataElements/AiqC7fMorHl/shortName' --content-json --request PATCH --data "{\"shortName\": \"bjDvmb4bfuf\"}"</v>
      </c>
    </row>
    <row r="5124" spans="1:10" x14ac:dyDescent="0.2">
      <c r="A5124" t="s">
        <v>96</v>
      </c>
      <c r="B5124" t="s">
        <v>17869</v>
      </c>
      <c r="C5124" t="s">
        <v>17870</v>
      </c>
      <c r="D5124" s="3" t="b">
        <f>NOT(ISNA(VLOOKUP(A5124,des!B:B,1,FALSE)))</f>
        <v>1</v>
      </c>
      <c r="E5124" s="3" t="str">
        <f>IF(D5124,VLOOKUP(A5124,des!B:Q,11,FALSE),"")</f>
        <v>default</v>
      </c>
      <c r="F5124" s="3" t="b">
        <f t="shared" si="316"/>
        <v>1</v>
      </c>
      <c r="G5124" s="3" t="str">
        <f t="shared" si="317"/>
        <v>dhis_api --api-version=27 --api-request='dataElements/tG7ocyZ8kVA/name' --content-json --request PATCH --data "{\"name\": \"default\"}"</v>
      </c>
      <c r="H5124" s="3" t="str">
        <f>IF(D5124,VLOOKUP(A5124,des!B:Q,12,FALSE),"")</f>
        <v>bjDvmb4bfuf</v>
      </c>
      <c r="I5124" s="3" t="b">
        <f t="shared" si="318"/>
        <v>1</v>
      </c>
      <c r="J5124" s="3" t="str">
        <f t="shared" si="319"/>
        <v>dhis_api --api-version=27 --api-request='dataElements/tG7ocyZ8kVA/shortName' --content-json --request PATCH --data "{\"shortName\": \"bjDvmb4bfuf\"}"</v>
      </c>
    </row>
    <row r="5125" spans="1:10" x14ac:dyDescent="0.2">
      <c r="A5125" t="s">
        <v>97</v>
      </c>
      <c r="B5125" t="s">
        <v>17871</v>
      </c>
      <c r="C5125" t="s">
        <v>17872</v>
      </c>
      <c r="D5125" s="3" t="b">
        <f>NOT(ISNA(VLOOKUP(A5125,des!B:B,1,FALSE)))</f>
        <v>1</v>
      </c>
      <c r="E5125" s="3" t="str">
        <f>IF(D5125,VLOOKUP(A5125,des!B:Q,11,FALSE),"")</f>
        <v>Pregnant/Breastfeeding Status and HIV Status (Positive)</v>
      </c>
      <c r="F5125" s="3" t="b">
        <f t="shared" ref="F5125:F5188" si="320">IF(D5125,IF(E5125&lt;&gt;B5125,TRUE,FALSE),FALSE)</f>
        <v>1</v>
      </c>
      <c r="G5125" s="3" t="str">
        <f t="shared" si="317"/>
        <v>dhis_api --api-version=27 --api-request='dataElements/QI0LrOAmBCG/name' --content-json --request PATCH --data "{\"name\": \"Pregnant/Breastfeeding Status and HIV Status (Positive)\"}"</v>
      </c>
      <c r="H5125" s="3" t="str">
        <f>IF(D5125,VLOOKUP(A5125,des!B:Q,12,FALSE),"")</f>
        <v>tC50kSmJ2a7</v>
      </c>
      <c r="I5125" s="3" t="b">
        <f t="shared" si="318"/>
        <v>1</v>
      </c>
      <c r="J5125" s="3" t="str">
        <f t="shared" si="319"/>
        <v>dhis_api --api-version=27 --api-request='dataElements/QI0LrOAmBCG/shortName' --content-json --request PATCH --data "{\"shortName\": \"tC50kSmJ2a7\"}"</v>
      </c>
    </row>
    <row r="5126" spans="1:10" x14ac:dyDescent="0.2">
      <c r="A5126" t="s">
        <v>1906</v>
      </c>
      <c r="B5126" t="s">
        <v>17873</v>
      </c>
      <c r="C5126" t="s">
        <v>17874</v>
      </c>
      <c r="D5126" s="3" t="b">
        <f>NOT(ISNA(VLOOKUP(A5126,des!B:B,1,FALSE)))</f>
        <v>1</v>
      </c>
      <c r="E5126" s="3" t="str">
        <f>IF(D5126,VLOOKUP(A5126,des!B:Q,11,FALSE),"")</f>
        <v>Pregnant/Breastfeeding Status and HIV Status (Positive)</v>
      </c>
      <c r="F5126" s="3" t="b">
        <f t="shared" si="320"/>
        <v>1</v>
      </c>
      <c r="G5126" s="3" t="str">
        <f t="shared" ref="G5126:G5189" si="321">IF(F5126,CONCATENATE($A$1,A5126,$B$1,E5126,$C$1),"")</f>
        <v>dhis_api --api-version=27 --api-request='dataElements/TUsvFwgyp7b/name' --content-json --request PATCH --data "{\"name\": \"Pregnant/Breastfeeding Status and HIV Status (Positive)\"}"</v>
      </c>
      <c r="H5126" s="3" t="str">
        <f>IF(D5126,VLOOKUP(A5126,des!B:Q,12,FALSE),"")</f>
        <v>tC50kSmJ2a7</v>
      </c>
      <c r="I5126" s="3" t="b">
        <f t="shared" ref="I5126:I5189" si="322">IF(D5126,IF(H5126&lt;&gt;C5126,TRUE,FALSE),FALSE)</f>
        <v>1</v>
      </c>
      <c r="J5126" s="3" t="str">
        <f t="shared" ref="J5126:J5189" si="323">IF(I5126,CONCATENATE($A$2,A5126,$B$2,H5126,$C$2),"")</f>
        <v>dhis_api --api-version=27 --api-request='dataElements/TUsvFwgyp7b/shortName' --content-json --request PATCH --data "{\"shortName\": \"tC50kSmJ2a7\"}"</v>
      </c>
    </row>
    <row r="5127" spans="1:10" x14ac:dyDescent="0.2">
      <c r="A5127" t="s">
        <v>17875</v>
      </c>
      <c r="B5127" t="s">
        <v>17876</v>
      </c>
      <c r="C5127" t="s">
        <v>17877</v>
      </c>
      <c r="D5127" s="3" t="b">
        <f>NOT(ISNA(VLOOKUP(A5127,des!B:B,1,FALSE)))</f>
        <v>0</v>
      </c>
      <c r="E5127" s="3" t="str">
        <f>IF(D5127,VLOOKUP(A5127,des!B:Q,11,FALSE),"")</f>
        <v/>
      </c>
      <c r="F5127" s="3" t="b">
        <f t="shared" si="320"/>
        <v>0</v>
      </c>
      <c r="G5127" s="3" t="str">
        <f t="shared" si="321"/>
        <v/>
      </c>
      <c r="H5127" s="3" t="str">
        <f>IF(D5127,VLOOKUP(A5127,des!B:Q,12,FALSE),"")</f>
        <v/>
      </c>
      <c r="I5127" s="3" t="b">
        <f t="shared" si="322"/>
        <v>0</v>
      </c>
      <c r="J5127" s="3" t="str">
        <f t="shared" si="323"/>
        <v/>
      </c>
    </row>
    <row r="5128" spans="1:10" x14ac:dyDescent="0.2">
      <c r="A5128" t="s">
        <v>17878</v>
      </c>
      <c r="B5128" t="s">
        <v>17879</v>
      </c>
      <c r="C5128" t="s">
        <v>17880</v>
      </c>
      <c r="D5128" s="3" t="b">
        <f>NOT(ISNA(VLOOKUP(A5128,des!B:B,1,FALSE)))</f>
        <v>0</v>
      </c>
      <c r="E5128" s="3" t="str">
        <f>IF(D5128,VLOOKUP(A5128,des!B:Q,11,FALSE),"")</f>
        <v/>
      </c>
      <c r="F5128" s="3" t="b">
        <f t="shared" si="320"/>
        <v>0</v>
      </c>
      <c r="G5128" s="3" t="str">
        <f t="shared" si="321"/>
        <v/>
      </c>
      <c r="H5128" s="3" t="str">
        <f>IF(D5128,VLOOKUP(A5128,des!B:Q,12,FALSE),"")</f>
        <v/>
      </c>
      <c r="I5128" s="3" t="b">
        <f t="shared" si="322"/>
        <v>0</v>
      </c>
      <c r="J5128" s="3" t="str">
        <f t="shared" si="323"/>
        <v/>
      </c>
    </row>
    <row r="5129" spans="1:10" x14ac:dyDescent="0.2">
      <c r="A5129" t="s">
        <v>1907</v>
      </c>
      <c r="B5129" t="s">
        <v>17881</v>
      </c>
      <c r="C5129" t="s">
        <v>17882</v>
      </c>
      <c r="D5129" s="3" t="b">
        <f>NOT(ISNA(VLOOKUP(A5129,des!B:B,1,FALSE)))</f>
        <v>1</v>
      </c>
      <c r="E5129" s="3" t="str">
        <f>IF(D5129,VLOOKUP(A5129,des!B:Q,11,FALSE),"")</f>
        <v>default</v>
      </c>
      <c r="F5129" s="3" t="b">
        <f t="shared" si="320"/>
        <v>1</v>
      </c>
      <c r="G5129" s="3" t="str">
        <f t="shared" si="321"/>
        <v>dhis_api --api-version=27 --api-request='dataElements/oVnEYC2i59j/name' --content-json --request PATCH --data "{\"name\": \"default\"}"</v>
      </c>
      <c r="H5129" s="3" t="str">
        <f>IF(D5129,VLOOKUP(A5129,des!B:Q,12,FALSE),"")</f>
        <v>bjDvmb4bfuf</v>
      </c>
      <c r="I5129" s="3" t="b">
        <f t="shared" si="322"/>
        <v>1</v>
      </c>
      <c r="J5129" s="3" t="str">
        <f t="shared" si="323"/>
        <v>dhis_api --api-version=27 --api-request='dataElements/oVnEYC2i59j/shortName' --content-json --request PATCH --data "{\"shortName\": \"bjDvmb4bfuf\"}"</v>
      </c>
    </row>
    <row r="5130" spans="1:10" x14ac:dyDescent="0.2">
      <c r="A5130" t="s">
        <v>627</v>
      </c>
      <c r="B5130" t="s">
        <v>17883</v>
      </c>
      <c r="C5130" t="s">
        <v>17884</v>
      </c>
      <c r="D5130" s="3" t="b">
        <f>NOT(ISNA(VLOOKUP(A5130,des!B:B,1,FALSE)))</f>
        <v>1</v>
      </c>
      <c r="E5130" s="3" t="str">
        <f>IF(D5130,VLOOKUP(A5130,des!B:Q,11,FALSE),"")</f>
        <v>default</v>
      </c>
      <c r="F5130" s="3" t="b">
        <f t="shared" si="320"/>
        <v>1</v>
      </c>
      <c r="G5130" s="3" t="str">
        <f t="shared" si="321"/>
        <v>dhis_api --api-version=27 --api-request='dataElements/J72ojOG6yvt/name' --content-json --request PATCH --data "{\"name\": \"default\"}"</v>
      </c>
      <c r="H5130" s="3" t="str">
        <f>IF(D5130,VLOOKUP(A5130,des!B:Q,12,FALSE),"")</f>
        <v>bjDvmb4bfuf</v>
      </c>
      <c r="I5130" s="3" t="b">
        <f t="shared" si="322"/>
        <v>1</v>
      </c>
      <c r="J5130" s="3" t="str">
        <f t="shared" si="323"/>
        <v>dhis_api --api-version=27 --api-request='dataElements/J72ojOG6yvt/shortName' --content-json --request PATCH --data "{\"shortName\": \"bjDvmb4bfuf\"}"</v>
      </c>
    </row>
    <row r="5131" spans="1:10" x14ac:dyDescent="0.2">
      <c r="A5131" t="s">
        <v>91</v>
      </c>
      <c r="B5131" t="s">
        <v>17885</v>
      </c>
      <c r="C5131" t="s">
        <v>17886</v>
      </c>
      <c r="D5131" s="3" t="b">
        <f>NOT(ISNA(VLOOKUP(A5131,des!B:B,1,FALSE)))</f>
        <v>1</v>
      </c>
      <c r="E5131" s="3" t="str">
        <f>IF(D5131,VLOOKUP(A5131,des!B:Q,11,FALSE),"")</f>
        <v>Age (10-50+, 5) and Sex</v>
      </c>
      <c r="F5131" s="3" t="b">
        <f t="shared" si="320"/>
        <v>1</v>
      </c>
      <c r="G5131" s="3" t="str">
        <f t="shared" si="321"/>
        <v>dhis_api --api-version=27 --api-request='dataElements/ylGx6xLKG8I/name' --content-json --request PATCH --data "{\"name\": \"Age (10-50+, 5) and Sex\"}"</v>
      </c>
      <c r="H5131" s="3" t="str">
        <f>IF(D5131,VLOOKUP(A5131,des!B:Q,12,FALSE),"")</f>
        <v>QfonQegy3JH</v>
      </c>
      <c r="I5131" s="3" t="b">
        <f t="shared" si="322"/>
        <v>1</v>
      </c>
      <c r="J5131" s="3" t="str">
        <f t="shared" si="323"/>
        <v>dhis_api --api-version=27 --api-request='dataElements/ylGx6xLKG8I/shortName' --content-json --request PATCH --data "{\"shortName\": \"QfonQegy3JH\"}"</v>
      </c>
    </row>
    <row r="5132" spans="1:10" x14ac:dyDescent="0.2">
      <c r="A5132" t="s">
        <v>1908</v>
      </c>
      <c r="B5132" t="s">
        <v>17887</v>
      </c>
      <c r="C5132" t="s">
        <v>17888</v>
      </c>
      <c r="D5132" s="3" t="b">
        <f>NOT(ISNA(VLOOKUP(A5132,des!B:B,1,FALSE)))</f>
        <v>1</v>
      </c>
      <c r="E5132" s="3" t="str">
        <f>IF(D5132,VLOOKUP(A5132,des!B:Q,11,FALSE),"")</f>
        <v>Age (10-50+, 5) and Sex</v>
      </c>
      <c r="F5132" s="3" t="b">
        <f t="shared" si="320"/>
        <v>1</v>
      </c>
      <c r="G5132" s="3" t="str">
        <f t="shared" si="321"/>
        <v>dhis_api --api-version=27 --api-request='dataElements/iYYZrNuuU2A/name' --content-json --request PATCH --data "{\"name\": \"Age (10-50+, 5) and Sex\"}"</v>
      </c>
      <c r="H5132" s="3" t="str">
        <f>IF(D5132,VLOOKUP(A5132,des!B:Q,12,FALSE),"")</f>
        <v>QfonQegy3JH</v>
      </c>
      <c r="I5132" s="3" t="b">
        <f t="shared" si="322"/>
        <v>1</v>
      </c>
      <c r="J5132" s="3" t="str">
        <f t="shared" si="323"/>
        <v>dhis_api --api-version=27 --api-request='dataElements/iYYZrNuuU2A/shortName' --content-json --request PATCH --data "{\"shortName\": \"QfonQegy3JH\"}"</v>
      </c>
    </row>
    <row r="5133" spans="1:10" x14ac:dyDescent="0.2">
      <c r="A5133" t="s">
        <v>90</v>
      </c>
      <c r="B5133" t="s">
        <v>17889</v>
      </c>
      <c r="C5133" t="s">
        <v>17890</v>
      </c>
      <c r="D5133" s="3" t="b">
        <f>NOT(ISNA(VLOOKUP(A5133,des!B:B,1,FALSE)))</f>
        <v>1</v>
      </c>
      <c r="E5133" s="3" t="str">
        <f>IF(D5133,VLOOKUP(A5133,des!B:Q,11,FALSE),"")</f>
        <v>Age (&lt;1-9, 2)</v>
      </c>
      <c r="F5133" s="3" t="b">
        <f t="shared" si="320"/>
        <v>1</v>
      </c>
      <c r="G5133" s="3" t="str">
        <f t="shared" si="321"/>
        <v>dhis_api --api-version=27 --api-request='dataElements/U9PvBnpPbNP/name' --content-json --request PATCH --data "{\"name\": \"Age (&lt;1-9, 2)\"}"</v>
      </c>
      <c r="H5133" s="3" t="str">
        <f>IF(D5133,VLOOKUP(A5133,des!B:Q,12,FALSE),"")</f>
        <v>Iou3aFo3Qwx</v>
      </c>
      <c r="I5133" s="3" t="b">
        <f t="shared" si="322"/>
        <v>1</v>
      </c>
      <c r="J5133" s="3" t="str">
        <f t="shared" si="323"/>
        <v>dhis_api --api-version=27 --api-request='dataElements/U9PvBnpPbNP/shortName' --content-json --request PATCH --data "{\"shortName\": \"Iou3aFo3Qwx\"}"</v>
      </c>
    </row>
    <row r="5134" spans="1:10" x14ac:dyDescent="0.2">
      <c r="A5134" t="s">
        <v>1909</v>
      </c>
      <c r="B5134" t="s">
        <v>17891</v>
      </c>
      <c r="C5134" t="s">
        <v>17892</v>
      </c>
      <c r="D5134" s="3" t="b">
        <f>NOT(ISNA(VLOOKUP(A5134,des!B:B,1,FALSE)))</f>
        <v>1</v>
      </c>
      <c r="E5134" s="3" t="str">
        <f>IF(D5134,VLOOKUP(A5134,des!B:Q,11,FALSE),"")</f>
        <v>Age (&lt;1-9, 2)</v>
      </c>
      <c r="F5134" s="3" t="b">
        <f t="shared" si="320"/>
        <v>1</v>
      </c>
      <c r="G5134" s="3" t="str">
        <f t="shared" si="321"/>
        <v>dhis_api --api-version=27 --api-request='dataElements/Ph44Tk2cODW/name' --content-json --request PATCH --data "{\"name\": \"Age (&lt;1-9, 2)\"}"</v>
      </c>
      <c r="H5134" s="3" t="str">
        <f>IF(D5134,VLOOKUP(A5134,des!B:Q,12,FALSE),"")</f>
        <v>Iou3aFo3Qwx</v>
      </c>
      <c r="I5134" s="3" t="b">
        <f t="shared" si="322"/>
        <v>1</v>
      </c>
      <c r="J5134" s="3" t="str">
        <f t="shared" si="323"/>
        <v>dhis_api --api-version=27 --api-request='dataElements/Ph44Tk2cODW/shortName' --content-json --request PATCH --data "{\"shortName\": \"Iou3aFo3Qwx\"}"</v>
      </c>
    </row>
    <row r="5135" spans="1:10" x14ac:dyDescent="0.2">
      <c r="A5135" t="s">
        <v>17893</v>
      </c>
      <c r="B5135" t="s">
        <v>17894</v>
      </c>
      <c r="C5135" t="s">
        <v>17895</v>
      </c>
      <c r="D5135" s="3" t="b">
        <f>NOT(ISNA(VLOOKUP(A5135,des!B:B,1,FALSE)))</f>
        <v>0</v>
      </c>
      <c r="E5135" s="3" t="str">
        <f>IF(D5135,VLOOKUP(A5135,des!B:Q,11,FALSE),"")</f>
        <v/>
      </c>
      <c r="F5135" s="3" t="b">
        <f t="shared" si="320"/>
        <v>0</v>
      </c>
      <c r="G5135" s="3" t="str">
        <f t="shared" si="321"/>
        <v/>
      </c>
      <c r="H5135" s="3" t="str">
        <f>IF(D5135,VLOOKUP(A5135,des!B:Q,12,FALSE),"")</f>
        <v/>
      </c>
      <c r="I5135" s="3" t="b">
        <f t="shared" si="322"/>
        <v>0</v>
      </c>
      <c r="J5135" s="3" t="str">
        <f t="shared" si="323"/>
        <v/>
      </c>
    </row>
    <row r="5136" spans="1:10" x14ac:dyDescent="0.2">
      <c r="A5136" t="s">
        <v>1910</v>
      </c>
      <c r="B5136" t="s">
        <v>17896</v>
      </c>
      <c r="C5136" t="s">
        <v>17897</v>
      </c>
      <c r="D5136" s="3" t="b">
        <f>NOT(ISNA(VLOOKUP(A5136,des!B:B,1,FALSE)))</f>
        <v>1</v>
      </c>
      <c r="E5136" s="3" t="str">
        <f>IF(D5136,VLOOKUP(A5136,des!B:Q,11,FALSE),"")</f>
        <v>Age (&lt;1-15+,3) and Sex</v>
      </c>
      <c r="F5136" s="3" t="b">
        <f t="shared" si="320"/>
        <v>1</v>
      </c>
      <c r="G5136" s="3" t="str">
        <f t="shared" si="321"/>
        <v>dhis_api --api-version=27 --api-request='dataElements/tGcRnT67tMZ/name' --content-json --request PATCH --data "{\"name\": \"Age (&lt;1-15+,3) and Sex\"}"</v>
      </c>
      <c r="H5136" s="3" t="str">
        <f>IF(D5136,VLOOKUP(A5136,des!B:Q,12,FALSE),"")</f>
        <v>oAdKlxdUUPf</v>
      </c>
      <c r="I5136" s="3" t="b">
        <f t="shared" si="322"/>
        <v>1</v>
      </c>
      <c r="J5136" s="3" t="str">
        <f t="shared" si="323"/>
        <v>dhis_api --api-version=27 --api-request='dataElements/tGcRnT67tMZ/shortName' --content-json --request PATCH --data "{\"shortName\": \"oAdKlxdUUPf\"}"</v>
      </c>
    </row>
    <row r="5137" spans="1:10" x14ac:dyDescent="0.2">
      <c r="A5137" t="s">
        <v>1911</v>
      </c>
      <c r="B5137" t="s">
        <v>17898</v>
      </c>
      <c r="C5137" t="s">
        <v>17899</v>
      </c>
      <c r="D5137" s="3" t="b">
        <f>NOT(ISNA(VLOOKUP(A5137,des!B:B,1,FALSE)))</f>
        <v>1</v>
      </c>
      <c r="E5137" s="3" t="str">
        <f>IF(D5137,VLOOKUP(A5137,des!B:Q,11,FALSE),"")</f>
        <v>Age (&lt;1-15+,3) and Sex</v>
      </c>
      <c r="F5137" s="3" t="b">
        <f t="shared" si="320"/>
        <v>1</v>
      </c>
      <c r="G5137" s="3" t="str">
        <f t="shared" si="321"/>
        <v>dhis_api --api-version=27 --api-request='dataElements/LC7U7ugzjyI/name' --content-json --request PATCH --data "{\"name\": \"Age (&lt;1-15+,3) and Sex\"}"</v>
      </c>
      <c r="H5137" s="3" t="str">
        <f>IF(D5137,VLOOKUP(A5137,des!B:Q,12,FALSE),"")</f>
        <v>oAdKlxdUUPf</v>
      </c>
      <c r="I5137" s="3" t="b">
        <f t="shared" si="322"/>
        <v>1</v>
      </c>
      <c r="J5137" s="3" t="str">
        <f t="shared" si="323"/>
        <v>dhis_api --api-version=27 --api-request='dataElements/LC7U7ugzjyI/shortName' --content-json --request PATCH --data "{\"shortName\": \"oAdKlxdUUPf\"}"</v>
      </c>
    </row>
    <row r="5138" spans="1:10" x14ac:dyDescent="0.2">
      <c r="A5138" t="s">
        <v>1912</v>
      </c>
      <c r="B5138" t="s">
        <v>17900</v>
      </c>
      <c r="C5138" t="s">
        <v>17901</v>
      </c>
      <c r="D5138" s="3" t="b">
        <f>NOT(ISNA(VLOOKUP(A5138,des!B:B,1,FALSE)))</f>
        <v>1</v>
      </c>
      <c r="E5138" s="3" t="str">
        <f>IF(D5138,VLOOKUP(A5138,des!B:Q,11,FALSE),"")</f>
        <v>Age (0-50+,10) and Sex</v>
      </c>
      <c r="F5138" s="3" t="b">
        <f t="shared" si="320"/>
        <v>1</v>
      </c>
      <c r="G5138" s="3" t="str">
        <f t="shared" si="321"/>
        <v>dhis_api --api-version=27 --api-request='dataElements/KpXOatau7Ip/name' --content-json --request PATCH --data "{\"name\": \"Age (0-50+,10) and Sex\"}"</v>
      </c>
      <c r="H5138" s="3" t="str">
        <f>IF(D5138,VLOOKUP(A5138,des!B:Q,12,FALSE),"")</f>
        <v>wh5A458QoFK</v>
      </c>
      <c r="I5138" s="3" t="b">
        <f t="shared" si="322"/>
        <v>1</v>
      </c>
      <c r="J5138" s="3" t="str">
        <f t="shared" si="323"/>
        <v>dhis_api --api-version=27 --api-request='dataElements/KpXOatau7Ip/shortName' --content-json --request PATCH --data "{\"shortName\": \"wh5A458QoFK\"}"</v>
      </c>
    </row>
    <row r="5139" spans="1:10" x14ac:dyDescent="0.2">
      <c r="A5139" t="s">
        <v>1913</v>
      </c>
      <c r="B5139" t="s">
        <v>17902</v>
      </c>
      <c r="C5139" t="s">
        <v>17903</v>
      </c>
      <c r="D5139" s="3" t="b">
        <f>NOT(ISNA(VLOOKUP(A5139,des!B:B,1,FALSE)))</f>
        <v>1</v>
      </c>
      <c r="E5139" s="3" t="str">
        <f>IF(D5139,VLOOKUP(A5139,des!B:Q,11,FALSE),"")</f>
        <v>Age (0-50+,10) and Sex</v>
      </c>
      <c r="F5139" s="3" t="b">
        <f t="shared" si="320"/>
        <v>1</v>
      </c>
      <c r="G5139" s="3" t="str">
        <f t="shared" si="321"/>
        <v>dhis_api --api-version=27 --api-request='dataElements/Ovss1h9asl3/name' --content-json --request PATCH --data "{\"name\": \"Age (0-50+,10) and Sex\"}"</v>
      </c>
      <c r="H5139" s="3" t="str">
        <f>IF(D5139,VLOOKUP(A5139,des!B:Q,12,FALSE),"")</f>
        <v>wh5A458QoFK</v>
      </c>
      <c r="I5139" s="3" t="b">
        <f t="shared" si="322"/>
        <v>1</v>
      </c>
      <c r="J5139" s="3" t="str">
        <f t="shared" si="323"/>
        <v>dhis_api --api-version=27 --api-request='dataElements/Ovss1h9asl3/shortName' --content-json --request PATCH --data "{\"shortName\": \"wh5A458QoFK\"}"</v>
      </c>
    </row>
    <row r="5140" spans="1:10" x14ac:dyDescent="0.2">
      <c r="A5140" t="s">
        <v>17904</v>
      </c>
      <c r="B5140" t="s">
        <v>17905</v>
      </c>
      <c r="C5140" t="s">
        <v>17906</v>
      </c>
      <c r="D5140" s="3" t="b">
        <f>NOT(ISNA(VLOOKUP(A5140,des!B:B,1,FALSE)))</f>
        <v>0</v>
      </c>
      <c r="E5140" s="3" t="str">
        <f>IF(D5140,VLOOKUP(A5140,des!B:Q,11,FALSE),"")</f>
        <v/>
      </c>
      <c r="F5140" s="3" t="b">
        <f t="shared" si="320"/>
        <v>0</v>
      </c>
      <c r="G5140" s="3" t="str">
        <f t="shared" si="321"/>
        <v/>
      </c>
      <c r="H5140" s="3" t="str">
        <f>IF(D5140,VLOOKUP(A5140,des!B:Q,12,FALSE),"")</f>
        <v/>
      </c>
      <c r="I5140" s="3" t="b">
        <f t="shared" si="322"/>
        <v>0</v>
      </c>
      <c r="J5140" s="3" t="str">
        <f t="shared" si="323"/>
        <v/>
      </c>
    </row>
    <row r="5141" spans="1:10" x14ac:dyDescent="0.2">
      <c r="A5141" t="s">
        <v>1914</v>
      </c>
      <c r="B5141" t="s">
        <v>17907</v>
      </c>
      <c r="C5141" t="s">
        <v>17908</v>
      </c>
      <c r="D5141" s="3" t="b">
        <f>NOT(ISNA(VLOOKUP(A5141,des!B:B,1,FALSE)))</f>
        <v>1</v>
      </c>
      <c r="E5141" s="3" t="str">
        <f>IF(D5141,VLOOKUP(A5141,des!B:Q,11,FALSE),"")</f>
        <v>Age (&lt;15,15+) and Sex</v>
      </c>
      <c r="F5141" s="3" t="b">
        <f t="shared" si="320"/>
        <v>1</v>
      </c>
      <c r="G5141" s="3" t="str">
        <f t="shared" si="321"/>
        <v>dhis_api --api-version=27 --api-request='dataElements/vF0WccvoSWd/name' --content-json --request PATCH --data "{\"name\": \"Age (&lt;15,15+) and Sex\"}"</v>
      </c>
      <c r="H5141" s="3" t="str">
        <f>IF(D5141,VLOOKUP(A5141,des!B:Q,12,FALSE),"")</f>
        <v>k3grWTtJnvC</v>
      </c>
      <c r="I5141" s="3" t="b">
        <f t="shared" si="322"/>
        <v>1</v>
      </c>
      <c r="J5141" s="3" t="str">
        <f t="shared" si="323"/>
        <v>dhis_api --api-version=27 --api-request='dataElements/vF0WccvoSWd/shortName' --content-json --request PATCH --data "{\"shortName\": \"k3grWTtJnvC\"}"</v>
      </c>
    </row>
    <row r="5142" spans="1:10" x14ac:dyDescent="0.2">
      <c r="A5142" t="s">
        <v>94</v>
      </c>
      <c r="B5142" t="s">
        <v>17909</v>
      </c>
      <c r="C5142" t="s">
        <v>17910</v>
      </c>
      <c r="D5142" s="3" t="b">
        <f>NOT(ISNA(VLOOKUP(A5142,des!B:B,1,FALSE)))</f>
        <v>1</v>
      </c>
      <c r="E5142" s="3" t="str">
        <f>IF(D5142,VLOOKUP(A5142,des!B:Q,11,FALSE),"")</f>
        <v>Age (&lt;15,15+-uk, 2) and Sex w/ Unknown</v>
      </c>
      <c r="F5142" s="3" t="b">
        <f t="shared" si="320"/>
        <v>1</v>
      </c>
      <c r="G5142" s="3" t="str">
        <f t="shared" si="321"/>
        <v>dhis_api --api-version=27 --api-request='dataElements/NCFa1461aJJ/name' --content-json --request PATCH --data "{\"name\": \"Age (&lt;15,15+-uk, 2) and Sex w/ Unknown\"}"</v>
      </c>
      <c r="H5142" s="3" t="str">
        <f>IF(D5142,VLOOKUP(A5142,des!B:Q,12,FALSE),"")</f>
        <v>CS9bQtxhawH</v>
      </c>
      <c r="I5142" s="3" t="b">
        <f t="shared" si="322"/>
        <v>1</v>
      </c>
      <c r="J5142" s="3" t="str">
        <f t="shared" si="323"/>
        <v>dhis_api --api-version=27 --api-request='dataElements/NCFa1461aJJ/shortName' --content-json --request PATCH --data "{\"shortName\": \"CS9bQtxhawH\"}"</v>
      </c>
    </row>
    <row r="5143" spans="1:10" x14ac:dyDescent="0.2">
      <c r="A5143" t="s">
        <v>83</v>
      </c>
      <c r="B5143" t="s">
        <v>17911</v>
      </c>
      <c r="C5143" t="s">
        <v>17912</v>
      </c>
      <c r="D5143" s="3" t="b">
        <f>NOT(ISNA(VLOOKUP(A5143,des!B:B,1,FALSE)))</f>
        <v>1</v>
      </c>
      <c r="E5143" s="3" t="str">
        <f>IF(D5143,VLOOKUP(A5143,des!B:Q,11,FALSE),"")</f>
        <v>Key Populations v3</v>
      </c>
      <c r="F5143" s="3" t="b">
        <f t="shared" si="320"/>
        <v>1</v>
      </c>
      <c r="G5143" s="3" t="str">
        <f t="shared" si="321"/>
        <v>dhis_api --api-version=27 --api-request='dataElements/VNJeucGzUZ7/name' --content-json --request PATCH --data "{\"name\": \"Key Populations v3\"}"</v>
      </c>
      <c r="H5143" s="3" t="str">
        <f>IF(D5143,VLOOKUP(A5143,des!B:Q,12,FALSE),"")</f>
        <v>dxZWNGz93Js</v>
      </c>
      <c r="I5143" s="3" t="b">
        <f t="shared" si="322"/>
        <v>1</v>
      </c>
      <c r="J5143" s="3" t="str">
        <f t="shared" si="323"/>
        <v>dhis_api --api-version=27 --api-request='dataElements/VNJeucGzUZ7/shortName' --content-json --request PATCH --data "{\"shortName\": \"dxZWNGz93Js\"}"</v>
      </c>
    </row>
    <row r="5144" spans="1:10" x14ac:dyDescent="0.2">
      <c r="A5144" t="s">
        <v>1915</v>
      </c>
      <c r="B5144" t="s">
        <v>17913</v>
      </c>
      <c r="C5144" t="s">
        <v>17914</v>
      </c>
      <c r="D5144" s="3" t="b">
        <f>NOT(ISNA(VLOOKUP(A5144,des!B:B,1,FALSE)))</f>
        <v>1</v>
      </c>
      <c r="E5144" s="3" t="str">
        <f>IF(D5144,VLOOKUP(A5144,des!B:Q,11,FALSE),"")</f>
        <v>Key Populations v3 and HIV Status (Positive)</v>
      </c>
      <c r="F5144" s="3" t="b">
        <f t="shared" si="320"/>
        <v>1</v>
      </c>
      <c r="G5144" s="3" t="str">
        <f t="shared" si="321"/>
        <v>dhis_api --api-version=27 --api-request='dataElements/MX0evKu26AF/name' --content-json --request PATCH --data "{\"name\": \"Key Populations v3 and HIV Status (Positive)\"}"</v>
      </c>
      <c r="H5144" s="3" t="str">
        <f>IF(D5144,VLOOKUP(A5144,des!B:Q,12,FALSE),"")</f>
        <v>JQvyWrTQJlo</v>
      </c>
      <c r="I5144" s="3" t="b">
        <f t="shared" si="322"/>
        <v>1</v>
      </c>
      <c r="J5144" s="3" t="str">
        <f t="shared" si="323"/>
        <v>dhis_api --api-version=27 --api-request='dataElements/MX0evKu26AF/shortName' --content-json --request PATCH --data "{\"shortName\": \"JQvyWrTQJlo\"}"</v>
      </c>
    </row>
    <row r="5145" spans="1:10" x14ac:dyDescent="0.2">
      <c r="A5145" t="s">
        <v>297</v>
      </c>
      <c r="B5145" t="s">
        <v>17915</v>
      </c>
      <c r="C5145" t="s">
        <v>17916</v>
      </c>
      <c r="D5145" s="3" t="b">
        <f>NOT(ISNA(VLOOKUP(A5145,des!B:B,1,FALSE)))</f>
        <v>1</v>
      </c>
      <c r="E5145" s="3" t="str">
        <f>IF(D5145,VLOOKUP(A5145,des!B:Q,11,FALSE),"")</f>
        <v>default</v>
      </c>
      <c r="F5145" s="3" t="b">
        <f t="shared" si="320"/>
        <v>1</v>
      </c>
      <c r="G5145" s="3" t="str">
        <f t="shared" si="321"/>
        <v>dhis_api --api-version=27 --api-request='dataElements/ygw0mTq5ghj/name' --content-json --request PATCH --data "{\"name\": \"default\"}"</v>
      </c>
      <c r="H5145" s="3" t="str">
        <f>IF(D5145,VLOOKUP(A5145,des!B:Q,12,FALSE),"")</f>
        <v>bjDvmb4bfuf</v>
      </c>
      <c r="I5145" s="3" t="b">
        <f t="shared" si="322"/>
        <v>1</v>
      </c>
      <c r="J5145" s="3" t="str">
        <f t="shared" si="323"/>
        <v>dhis_api --api-version=27 --api-request='dataElements/ygw0mTq5ghj/shortName' --content-json --request PATCH --data "{\"shortName\": \"bjDvmb4bfuf\"}"</v>
      </c>
    </row>
    <row r="5146" spans="1:10" x14ac:dyDescent="0.2">
      <c r="A5146" t="s">
        <v>1916</v>
      </c>
      <c r="B5146" t="s">
        <v>17917</v>
      </c>
      <c r="C5146" t="s">
        <v>17918</v>
      </c>
      <c r="D5146" s="3" t="b">
        <f>NOT(ISNA(VLOOKUP(A5146,des!B:B,1,FALSE)))</f>
        <v>1</v>
      </c>
      <c r="E5146" s="3" t="str">
        <f>IF(D5146,VLOOKUP(A5146,des!B:Q,11,FALSE),"")</f>
        <v>default</v>
      </c>
      <c r="F5146" s="3" t="b">
        <f t="shared" si="320"/>
        <v>1</v>
      </c>
      <c r="G5146" s="3" t="str">
        <f t="shared" si="321"/>
        <v>dhis_api --api-version=27 --api-request='dataElements/PJc5gmdiYIs/name' --content-json --request PATCH --data "{\"name\": \"default\"}"</v>
      </c>
      <c r="H5146" s="3" t="str">
        <f>IF(D5146,VLOOKUP(A5146,des!B:Q,12,FALSE),"")</f>
        <v>bjDvmb4bfuf</v>
      </c>
      <c r="I5146" s="3" t="b">
        <f t="shared" si="322"/>
        <v>1</v>
      </c>
      <c r="J5146" s="3" t="str">
        <f t="shared" si="323"/>
        <v>dhis_api --api-version=27 --api-request='dataElements/PJc5gmdiYIs/shortName' --content-json --request PATCH --data "{\"shortName\": \"bjDvmb4bfuf\"}"</v>
      </c>
    </row>
    <row r="5147" spans="1:10" x14ac:dyDescent="0.2">
      <c r="A5147" t="s">
        <v>98</v>
      </c>
      <c r="B5147" t="s">
        <v>17919</v>
      </c>
      <c r="C5147" t="s">
        <v>17920</v>
      </c>
      <c r="D5147" s="3" t="b">
        <f>NOT(ISNA(VLOOKUP(A5147,des!B:B,1,FALSE)))</f>
        <v>1</v>
      </c>
      <c r="E5147" s="3" t="str">
        <f>IF(D5147,VLOOKUP(A5147,des!B:Q,11,FALSE),"")</f>
        <v>default</v>
      </c>
      <c r="F5147" s="3" t="b">
        <f t="shared" si="320"/>
        <v>1</v>
      </c>
      <c r="G5147" s="3" t="str">
        <f t="shared" si="321"/>
        <v>dhis_api --api-version=27 --api-request='dataElements/cdm1DK9jE9w/name' --content-json --request PATCH --data "{\"name\": \"default\"}"</v>
      </c>
      <c r="H5147" s="3" t="str">
        <f>IF(D5147,VLOOKUP(A5147,des!B:Q,12,FALSE),"")</f>
        <v>bjDvmb4bfuf</v>
      </c>
      <c r="I5147" s="3" t="b">
        <f t="shared" si="322"/>
        <v>1</v>
      </c>
      <c r="J5147" s="3" t="str">
        <f t="shared" si="323"/>
        <v>dhis_api --api-version=27 --api-request='dataElements/cdm1DK9jE9w/shortName' --content-json --request PATCH --data "{\"shortName\": \"bjDvmb4bfuf\"}"</v>
      </c>
    </row>
    <row r="5148" spans="1:10" x14ac:dyDescent="0.2">
      <c r="A5148" t="s">
        <v>99</v>
      </c>
      <c r="B5148" t="s">
        <v>17921</v>
      </c>
      <c r="C5148" t="s">
        <v>17922</v>
      </c>
      <c r="D5148" s="3" t="b">
        <f>NOT(ISNA(VLOOKUP(A5148,des!B:B,1,FALSE)))</f>
        <v>1</v>
      </c>
      <c r="E5148" s="3" t="str">
        <f>IF(D5148,VLOOKUP(A5148,des!B:Q,11,FALSE),"")</f>
        <v>Pregnant/Breastfeeding Status and HIV Status (Positive)</v>
      </c>
      <c r="F5148" s="3" t="b">
        <f t="shared" si="320"/>
        <v>1</v>
      </c>
      <c r="G5148" s="3" t="str">
        <f t="shared" si="321"/>
        <v>dhis_api --api-version=27 --api-request='dataElements/JiEYm4EWwtR/name' --content-json --request PATCH --data "{\"name\": \"Pregnant/Breastfeeding Status and HIV Status (Positive)\"}"</v>
      </c>
      <c r="H5148" s="3" t="str">
        <f>IF(D5148,VLOOKUP(A5148,des!B:Q,12,FALSE),"")</f>
        <v>tC50kSmJ2a7</v>
      </c>
      <c r="I5148" s="3" t="b">
        <f t="shared" si="322"/>
        <v>1</v>
      </c>
      <c r="J5148" s="3" t="str">
        <f t="shared" si="323"/>
        <v>dhis_api --api-version=27 --api-request='dataElements/JiEYm4EWwtR/shortName' --content-json --request PATCH --data "{\"shortName\": \"tC50kSmJ2a7\"}"</v>
      </c>
    </row>
    <row r="5149" spans="1:10" x14ac:dyDescent="0.2">
      <c r="A5149" t="s">
        <v>1917</v>
      </c>
      <c r="B5149" t="s">
        <v>17923</v>
      </c>
      <c r="C5149" t="s">
        <v>17924</v>
      </c>
      <c r="D5149" s="3" t="b">
        <f>NOT(ISNA(VLOOKUP(A5149,des!B:B,1,FALSE)))</f>
        <v>1</v>
      </c>
      <c r="E5149" s="3" t="str">
        <f>IF(D5149,VLOOKUP(A5149,des!B:Q,11,FALSE),"")</f>
        <v>Pregnant/Breastfeeding Status and HIV Status (Positive)</v>
      </c>
      <c r="F5149" s="3" t="b">
        <f t="shared" si="320"/>
        <v>1</v>
      </c>
      <c r="G5149" s="3" t="str">
        <f t="shared" si="321"/>
        <v>dhis_api --api-version=27 --api-request='dataElements/Sdd32Xz5nfH/name' --content-json --request PATCH --data "{\"name\": \"Pregnant/Breastfeeding Status and HIV Status (Positive)\"}"</v>
      </c>
      <c r="H5149" s="3" t="str">
        <f>IF(D5149,VLOOKUP(A5149,des!B:Q,12,FALSE),"")</f>
        <v>tC50kSmJ2a7</v>
      </c>
      <c r="I5149" s="3" t="b">
        <f t="shared" si="322"/>
        <v>1</v>
      </c>
      <c r="J5149" s="3" t="str">
        <f t="shared" si="323"/>
        <v>dhis_api --api-version=27 --api-request='dataElements/Sdd32Xz5nfH/shortName' --content-json --request PATCH --data "{\"shortName\": \"tC50kSmJ2a7\"}"</v>
      </c>
    </row>
    <row r="5150" spans="1:10" x14ac:dyDescent="0.2">
      <c r="A5150" t="s">
        <v>17925</v>
      </c>
      <c r="B5150" t="s">
        <v>17926</v>
      </c>
      <c r="C5150" t="s">
        <v>17927</v>
      </c>
      <c r="D5150" s="3" t="b">
        <f>NOT(ISNA(VLOOKUP(A5150,des!B:B,1,FALSE)))</f>
        <v>0</v>
      </c>
      <c r="E5150" s="3" t="str">
        <f>IF(D5150,VLOOKUP(A5150,des!B:Q,11,FALSE),"")</f>
        <v/>
      </c>
      <c r="F5150" s="3" t="b">
        <f t="shared" si="320"/>
        <v>0</v>
      </c>
      <c r="G5150" s="3" t="str">
        <f t="shared" si="321"/>
        <v/>
      </c>
      <c r="H5150" s="3" t="str">
        <f>IF(D5150,VLOOKUP(A5150,des!B:Q,12,FALSE),"")</f>
        <v/>
      </c>
      <c r="I5150" s="3" t="b">
        <f t="shared" si="322"/>
        <v>0</v>
      </c>
      <c r="J5150" s="3" t="str">
        <f t="shared" si="323"/>
        <v/>
      </c>
    </row>
    <row r="5151" spans="1:10" x14ac:dyDescent="0.2">
      <c r="A5151" t="s">
        <v>17928</v>
      </c>
      <c r="B5151" t="s">
        <v>17929</v>
      </c>
      <c r="C5151" t="s">
        <v>17930</v>
      </c>
      <c r="D5151" s="3" t="b">
        <f>NOT(ISNA(VLOOKUP(A5151,des!B:B,1,FALSE)))</f>
        <v>0</v>
      </c>
      <c r="E5151" s="3" t="str">
        <f>IF(D5151,VLOOKUP(A5151,des!B:Q,11,FALSE),"")</f>
        <v/>
      </c>
      <c r="F5151" s="3" t="b">
        <f t="shared" si="320"/>
        <v>0</v>
      </c>
      <c r="G5151" s="3" t="str">
        <f t="shared" si="321"/>
        <v/>
      </c>
      <c r="H5151" s="3" t="str">
        <f>IF(D5151,VLOOKUP(A5151,des!B:Q,12,FALSE),"")</f>
        <v/>
      </c>
      <c r="I5151" s="3" t="b">
        <f t="shared" si="322"/>
        <v>0</v>
      </c>
      <c r="J5151" s="3" t="str">
        <f t="shared" si="323"/>
        <v/>
      </c>
    </row>
    <row r="5152" spans="1:10" x14ac:dyDescent="0.2">
      <c r="A5152" t="s">
        <v>1918</v>
      </c>
      <c r="B5152" t="s">
        <v>17931</v>
      </c>
      <c r="C5152" t="s">
        <v>17932</v>
      </c>
      <c r="D5152" s="3" t="b">
        <f>NOT(ISNA(VLOOKUP(A5152,des!B:B,1,FALSE)))</f>
        <v>1</v>
      </c>
      <c r="E5152" s="3" t="str">
        <f>IF(D5152,VLOOKUP(A5152,des!B:Q,11,FALSE),"")</f>
        <v>default</v>
      </c>
      <c r="F5152" s="3" t="b">
        <f t="shared" si="320"/>
        <v>1</v>
      </c>
      <c r="G5152" s="3" t="str">
        <f t="shared" si="321"/>
        <v>dhis_api --api-version=27 --api-request='dataElements/kcy6R7hxr91/name' --content-json --request PATCH --data "{\"name\": \"default\"}"</v>
      </c>
      <c r="H5152" s="3" t="str">
        <f>IF(D5152,VLOOKUP(A5152,des!B:Q,12,FALSE),"")</f>
        <v>bjDvmb4bfuf</v>
      </c>
      <c r="I5152" s="3" t="b">
        <f t="shared" si="322"/>
        <v>1</v>
      </c>
      <c r="J5152" s="3" t="str">
        <f t="shared" si="323"/>
        <v>dhis_api --api-version=27 --api-request='dataElements/kcy6R7hxr91/shortName' --content-json --request PATCH --data "{\"shortName\": \"bjDvmb4bfuf\"}"</v>
      </c>
    </row>
    <row r="5153" spans="1:10" x14ac:dyDescent="0.2">
      <c r="A5153" t="s">
        <v>628</v>
      </c>
      <c r="B5153" t="s">
        <v>17933</v>
      </c>
      <c r="C5153" t="s">
        <v>17934</v>
      </c>
      <c r="D5153" s="3" t="b">
        <f>NOT(ISNA(VLOOKUP(A5153,des!B:B,1,FALSE)))</f>
        <v>1</v>
      </c>
      <c r="E5153" s="3" t="str">
        <f>IF(D5153,VLOOKUP(A5153,des!B:Q,11,FALSE),"")</f>
        <v>default</v>
      </c>
      <c r="F5153" s="3" t="b">
        <f t="shared" si="320"/>
        <v>1</v>
      </c>
      <c r="G5153" s="3" t="str">
        <f t="shared" si="321"/>
        <v>dhis_api --api-version=27 --api-request='dataElements/OPckUeESSr2/name' --content-json --request PATCH --data "{\"name\": \"default\"}"</v>
      </c>
      <c r="H5153" s="3" t="str">
        <f>IF(D5153,VLOOKUP(A5153,des!B:Q,12,FALSE),"")</f>
        <v>bjDvmb4bfuf</v>
      </c>
      <c r="I5153" s="3" t="b">
        <f t="shared" si="322"/>
        <v>1</v>
      </c>
      <c r="J5153" s="3" t="str">
        <f t="shared" si="323"/>
        <v>dhis_api --api-version=27 --api-request='dataElements/OPckUeESSr2/shortName' --content-json --request PATCH --data "{\"shortName\": \"bjDvmb4bfuf\"}"</v>
      </c>
    </row>
    <row r="5154" spans="1:10" x14ac:dyDescent="0.2">
      <c r="A5154" t="s">
        <v>17935</v>
      </c>
      <c r="B5154" t="s">
        <v>17936</v>
      </c>
      <c r="C5154" t="s">
        <v>17937</v>
      </c>
      <c r="D5154" s="3" t="b">
        <f>NOT(ISNA(VLOOKUP(A5154,des!B:B,1,FALSE)))</f>
        <v>0</v>
      </c>
      <c r="E5154" s="3" t="str">
        <f>IF(D5154,VLOOKUP(A5154,des!B:Q,11,FALSE),"")</f>
        <v/>
      </c>
      <c r="F5154" s="3" t="b">
        <f t="shared" si="320"/>
        <v>0</v>
      </c>
      <c r="G5154" s="3" t="str">
        <f t="shared" si="321"/>
        <v/>
      </c>
      <c r="H5154" s="3" t="str">
        <f>IF(D5154,VLOOKUP(A5154,des!B:Q,12,FALSE),"")</f>
        <v/>
      </c>
      <c r="I5154" s="3" t="b">
        <f t="shared" si="322"/>
        <v>0</v>
      </c>
      <c r="J5154" s="3" t="str">
        <f t="shared" si="323"/>
        <v/>
      </c>
    </row>
    <row r="5155" spans="1:10" x14ac:dyDescent="0.2">
      <c r="A5155" t="s">
        <v>17938</v>
      </c>
      <c r="B5155" t="s">
        <v>17939</v>
      </c>
      <c r="C5155" t="s">
        <v>17940</v>
      </c>
      <c r="D5155" s="3" t="b">
        <f>NOT(ISNA(VLOOKUP(A5155,des!B:B,1,FALSE)))</f>
        <v>0</v>
      </c>
      <c r="E5155" s="3" t="str">
        <f>IF(D5155,VLOOKUP(A5155,des!B:Q,11,FALSE),"")</f>
        <v/>
      </c>
      <c r="F5155" s="3" t="b">
        <f t="shared" si="320"/>
        <v>0</v>
      </c>
      <c r="G5155" s="3" t="str">
        <f t="shared" si="321"/>
        <v/>
      </c>
      <c r="H5155" s="3" t="str">
        <f>IF(D5155,VLOOKUP(A5155,des!B:Q,12,FALSE),"")</f>
        <v/>
      </c>
      <c r="I5155" s="3" t="b">
        <f t="shared" si="322"/>
        <v>0</v>
      </c>
      <c r="J5155" s="3" t="str">
        <f t="shared" si="323"/>
        <v/>
      </c>
    </row>
    <row r="5156" spans="1:10" x14ac:dyDescent="0.2">
      <c r="A5156" t="s">
        <v>17941</v>
      </c>
      <c r="B5156" t="s">
        <v>17942</v>
      </c>
      <c r="C5156" t="s">
        <v>17943</v>
      </c>
      <c r="D5156" s="3" t="b">
        <f>NOT(ISNA(VLOOKUP(A5156,des!B:B,1,FALSE)))</f>
        <v>0</v>
      </c>
      <c r="E5156" s="3" t="str">
        <f>IF(D5156,VLOOKUP(A5156,des!B:Q,11,FALSE),"")</f>
        <v/>
      </c>
      <c r="F5156" s="3" t="b">
        <f t="shared" si="320"/>
        <v>0</v>
      </c>
      <c r="G5156" s="3" t="str">
        <f t="shared" si="321"/>
        <v/>
      </c>
      <c r="H5156" s="3" t="str">
        <f>IF(D5156,VLOOKUP(A5156,des!B:Q,12,FALSE),"")</f>
        <v/>
      </c>
      <c r="I5156" s="3" t="b">
        <f t="shared" si="322"/>
        <v>0</v>
      </c>
      <c r="J5156" s="3" t="str">
        <f t="shared" si="323"/>
        <v/>
      </c>
    </row>
    <row r="5157" spans="1:10" x14ac:dyDescent="0.2">
      <c r="A5157" t="s">
        <v>17944</v>
      </c>
      <c r="B5157" t="s">
        <v>17945</v>
      </c>
      <c r="C5157" t="s">
        <v>17946</v>
      </c>
      <c r="D5157" s="3" t="b">
        <f>NOT(ISNA(VLOOKUP(A5157,des!B:B,1,FALSE)))</f>
        <v>0</v>
      </c>
      <c r="E5157" s="3" t="str">
        <f>IF(D5157,VLOOKUP(A5157,des!B:Q,11,FALSE),"")</f>
        <v/>
      </c>
      <c r="F5157" s="3" t="b">
        <f t="shared" si="320"/>
        <v>0</v>
      </c>
      <c r="G5157" s="3" t="str">
        <f t="shared" si="321"/>
        <v/>
      </c>
      <c r="H5157" s="3" t="str">
        <f>IF(D5157,VLOOKUP(A5157,des!B:Q,12,FALSE),"")</f>
        <v/>
      </c>
      <c r="I5157" s="3" t="b">
        <f t="shared" si="322"/>
        <v>0</v>
      </c>
      <c r="J5157" s="3" t="str">
        <f t="shared" si="323"/>
        <v/>
      </c>
    </row>
    <row r="5158" spans="1:10" x14ac:dyDescent="0.2">
      <c r="A5158" t="s">
        <v>169</v>
      </c>
      <c r="B5158" t="s">
        <v>17947</v>
      </c>
      <c r="C5158" t="s">
        <v>17948</v>
      </c>
      <c r="D5158" s="3" t="b">
        <f>NOT(ISNA(VLOOKUP(A5158,des!B:B,1,FALSE)))</f>
        <v>1</v>
      </c>
      <c r="E5158" s="3" t="str">
        <f>IF(D5158,VLOOKUP(A5158,des!B:Q,11,FALSE),"")</f>
        <v>Age (10-50+, 5), Sex and Test Indication</v>
      </c>
      <c r="F5158" s="3" t="b">
        <f t="shared" si="320"/>
        <v>1</v>
      </c>
      <c r="G5158" s="3" t="str">
        <f t="shared" si="321"/>
        <v>dhis_api --api-version=27 --api-request='dataElements/yaa1JOxDEnG/name' --content-json --request PATCH --data "{\"name\": \"Age (10-50+, 5), Sex and Test Indication\"}"</v>
      </c>
      <c r="H5158" s="3" t="str">
        <f>IF(D5158,VLOOKUP(A5158,des!B:Q,12,FALSE),"")</f>
        <v>it9kubveC5y</v>
      </c>
      <c r="I5158" s="3" t="b">
        <f t="shared" si="322"/>
        <v>1</v>
      </c>
      <c r="J5158" s="3" t="str">
        <f t="shared" si="323"/>
        <v>dhis_api --api-version=27 --api-request='dataElements/yaa1JOxDEnG/shortName' --content-json --request PATCH --data "{\"shortName\": \"it9kubveC5y\"}"</v>
      </c>
    </row>
    <row r="5159" spans="1:10" x14ac:dyDescent="0.2">
      <c r="A5159" t="s">
        <v>168</v>
      </c>
      <c r="B5159" t="s">
        <v>17949</v>
      </c>
      <c r="C5159" t="s">
        <v>17950</v>
      </c>
      <c r="D5159" s="3" t="b">
        <f>NOT(ISNA(VLOOKUP(A5159,des!B:B,1,FALSE)))</f>
        <v>1</v>
      </c>
      <c r="E5159" s="3" t="str">
        <f>IF(D5159,VLOOKUP(A5159,des!B:Q,11,FALSE),"")</f>
        <v>Age (&lt;1-9, 2) and Test Indication</v>
      </c>
      <c r="F5159" s="3" t="b">
        <f t="shared" si="320"/>
        <v>1</v>
      </c>
      <c r="G5159" s="3" t="str">
        <f t="shared" si="321"/>
        <v>dhis_api --api-version=27 --api-request='dataElements/OPmsmx2Rvz2/name' --content-json --request PATCH --data "{\"name\": \"Age (&lt;1-9, 2) and Test Indication\"}"</v>
      </c>
      <c r="H5159" s="3" t="str">
        <f>IF(D5159,VLOOKUP(A5159,des!B:Q,12,FALSE),"")</f>
        <v>LGVXoJbXEJp</v>
      </c>
      <c r="I5159" s="3" t="b">
        <f t="shared" si="322"/>
        <v>1</v>
      </c>
      <c r="J5159" s="3" t="str">
        <f t="shared" si="323"/>
        <v>dhis_api --api-version=27 --api-request='dataElements/OPmsmx2Rvz2/shortName' --content-json --request PATCH --data "{\"shortName\": \"LGVXoJbXEJp\"}"</v>
      </c>
    </row>
    <row r="5160" spans="1:10" x14ac:dyDescent="0.2">
      <c r="A5160" t="s">
        <v>1919</v>
      </c>
      <c r="B5160" t="s">
        <v>17951</v>
      </c>
      <c r="C5160" t="s">
        <v>17952</v>
      </c>
      <c r="D5160" s="3" t="b">
        <f>NOT(ISNA(VLOOKUP(A5160,des!B:B,1,FALSE)))</f>
        <v>1</v>
      </c>
      <c r="E5160" s="3" t="str">
        <f>IF(D5160,VLOOKUP(A5160,des!B:Q,11,FALSE),"")</f>
        <v/>
      </c>
      <c r="F5160" s="3" t="b">
        <f t="shared" si="320"/>
        <v>1</v>
      </c>
      <c r="G5160" s="3" t="str">
        <f t="shared" si="321"/>
        <v>dhis_api --api-version=27 --api-request='dataElements/xwiHCa8AhxM/name' --content-json --request PATCH --data "{\"name\": \"\"}"</v>
      </c>
      <c r="H5160" s="3">
        <f>IF(D5160,VLOOKUP(A5160,des!B:Q,12,FALSE),"")</f>
        <v>0</v>
      </c>
      <c r="I5160" s="3" t="b">
        <f t="shared" si="322"/>
        <v>1</v>
      </c>
      <c r="J5160" s="3" t="str">
        <f t="shared" si="323"/>
        <v>dhis_api --api-version=27 --api-request='dataElements/xwiHCa8AhxM/shortName' --content-json --request PATCH --data "{\"shortName\": \"0\"}"</v>
      </c>
    </row>
    <row r="5161" spans="1:10" x14ac:dyDescent="0.2">
      <c r="A5161" t="s">
        <v>172</v>
      </c>
      <c r="B5161" t="s">
        <v>17953</v>
      </c>
      <c r="C5161" t="s">
        <v>17954</v>
      </c>
      <c r="D5161" s="3" t="b">
        <f>NOT(ISNA(VLOOKUP(A5161,des!B:B,1,FALSE)))</f>
        <v>1</v>
      </c>
      <c r="E5161" s="3" t="str">
        <f>IF(D5161,VLOOKUP(A5161,des!B:Q,11,FALSE),"")</f>
        <v>Age (&lt;15,15+-uk, 2), Sex, Test Indication w/ Undocumented, and HIV Status (Positive)</v>
      </c>
      <c r="F5161" s="3" t="b">
        <f t="shared" si="320"/>
        <v>1</v>
      </c>
      <c r="G5161" s="3" t="str">
        <f t="shared" si="321"/>
        <v>dhis_api --api-version=27 --api-request='dataElements/DkkvvGC9Xql/name' --content-json --request PATCH --data "{\"name\": \"Age (&lt;15,15+-uk, 2), Sex, Test Indication w/ Undocumented, and HIV Status (Positive)\"}"</v>
      </c>
      <c r="H5161" s="3" t="str">
        <f>IF(D5161,VLOOKUP(A5161,des!B:Q,12,FALSE),"")</f>
        <v>U3rnsZ7Ajbz</v>
      </c>
      <c r="I5161" s="3" t="b">
        <f t="shared" si="322"/>
        <v>1</v>
      </c>
      <c r="J5161" s="3" t="str">
        <f t="shared" si="323"/>
        <v>dhis_api --api-version=27 --api-request='dataElements/DkkvvGC9Xql/shortName' --content-json --request PATCH --data "{\"shortName\": \"U3rnsZ7Ajbz\"}"</v>
      </c>
    </row>
    <row r="5162" spans="1:10" x14ac:dyDescent="0.2">
      <c r="A5162" t="s">
        <v>1920</v>
      </c>
      <c r="B5162" t="s">
        <v>17955</v>
      </c>
      <c r="C5162" t="s">
        <v>17956</v>
      </c>
      <c r="D5162" s="3" t="b">
        <f>NOT(ISNA(VLOOKUP(A5162,des!B:B,1,FALSE)))</f>
        <v>1</v>
      </c>
      <c r="E5162" s="3" t="str">
        <f>IF(D5162,VLOOKUP(A5162,des!B:Q,11,FALSE),"")</f>
        <v>Age (&lt;15,15+) and Sex</v>
      </c>
      <c r="F5162" s="3" t="b">
        <f t="shared" si="320"/>
        <v>1</v>
      </c>
      <c r="G5162" s="3" t="str">
        <f t="shared" si="321"/>
        <v>dhis_api --api-version=27 --api-request='dataElements/CylkavCSwOI/name' --content-json --request PATCH --data "{\"name\": \"Age (&lt;15,15+) and Sex\"}"</v>
      </c>
      <c r="H5162" s="3" t="str">
        <f>IF(D5162,VLOOKUP(A5162,des!B:Q,12,FALSE),"")</f>
        <v>k3grWTtJnvC</v>
      </c>
      <c r="I5162" s="3" t="b">
        <f t="shared" si="322"/>
        <v>1</v>
      </c>
      <c r="J5162" s="3" t="str">
        <f t="shared" si="323"/>
        <v>dhis_api --api-version=27 --api-request='dataElements/CylkavCSwOI/shortName' --content-json --request PATCH --data "{\"shortName\": \"k3grWTtJnvC\"}"</v>
      </c>
    </row>
    <row r="5163" spans="1:10" x14ac:dyDescent="0.2">
      <c r="A5163" t="s">
        <v>1921</v>
      </c>
      <c r="B5163" t="s">
        <v>17957</v>
      </c>
      <c r="C5163" t="s">
        <v>17958</v>
      </c>
      <c r="D5163" s="3" t="b">
        <f>NOT(ISNA(VLOOKUP(A5163,des!B:B,1,FALSE)))</f>
        <v>1</v>
      </c>
      <c r="E5163" s="3" t="str">
        <f>IF(D5163,VLOOKUP(A5163,des!B:Q,11,FALSE),"")</f>
        <v>Pregnant/Breastfeeding Status, Indication Status and HIV Status (Positive)</v>
      </c>
      <c r="F5163" s="3" t="b">
        <f t="shared" si="320"/>
        <v>1</v>
      </c>
      <c r="G5163" s="3" t="str">
        <f t="shared" si="321"/>
        <v>dhis_api --api-version=27 --api-request='dataElements/IWhFbq8e8v4/name' --content-json --request PATCH --data "{\"name\": \"Pregnant/Breastfeeding Status, Indication Status and HIV Status (Positive)\"}"</v>
      </c>
      <c r="H5163" s="3" t="str">
        <f>IF(D5163,VLOOKUP(A5163,des!B:Q,12,FALSE),"")</f>
        <v>to3PK2szYpm</v>
      </c>
      <c r="I5163" s="3" t="b">
        <f t="shared" si="322"/>
        <v>1</v>
      </c>
      <c r="J5163" s="3" t="str">
        <f t="shared" si="323"/>
        <v>dhis_api --api-version=27 --api-request='dataElements/IWhFbq8e8v4/shortName' --content-json --request PATCH --data "{\"shortName\": \"to3PK2szYpm\"}"</v>
      </c>
    </row>
    <row r="5164" spans="1:10" x14ac:dyDescent="0.2">
      <c r="A5164" t="s">
        <v>166</v>
      </c>
      <c r="B5164" t="s">
        <v>17959</v>
      </c>
      <c r="C5164" t="s">
        <v>17960</v>
      </c>
      <c r="D5164" s="3" t="b">
        <f>NOT(ISNA(VLOOKUP(A5164,des!B:B,1,FALSE)))</f>
        <v>1</v>
      </c>
      <c r="E5164" s="3" t="str">
        <f>IF(D5164,VLOOKUP(A5164,des!B:Q,11,FALSE),"")</f>
        <v>Pregnant/Breastfeeding Status, Indication Status and HIV Status (Positive)</v>
      </c>
      <c r="F5164" s="3" t="b">
        <f t="shared" si="320"/>
        <v>1</v>
      </c>
      <c r="G5164" s="3" t="str">
        <f t="shared" si="321"/>
        <v>dhis_api --api-version=27 --api-request='dataElements/eQdclZl2AoR/name' --content-json --request PATCH --data "{\"name\": \"Pregnant/Breastfeeding Status, Indication Status and HIV Status (Positive)\"}"</v>
      </c>
      <c r="H5164" s="3" t="str">
        <f>IF(D5164,VLOOKUP(A5164,des!B:Q,12,FALSE),"")</f>
        <v>to3PK2szYpm</v>
      </c>
      <c r="I5164" s="3" t="b">
        <f t="shared" si="322"/>
        <v>1</v>
      </c>
      <c r="J5164" s="3" t="str">
        <f t="shared" si="323"/>
        <v>dhis_api --api-version=27 --api-request='dataElements/eQdclZl2AoR/shortName' --content-json --request PATCH --data "{\"shortName\": \"to3PK2szYpm\"}"</v>
      </c>
    </row>
    <row r="5165" spans="1:10" x14ac:dyDescent="0.2">
      <c r="A5165" t="s">
        <v>1922</v>
      </c>
      <c r="B5165" t="s">
        <v>17961</v>
      </c>
      <c r="C5165" t="s">
        <v>17962</v>
      </c>
      <c r="D5165" s="3" t="b">
        <f>NOT(ISNA(VLOOKUP(A5165,des!B:B,1,FALSE)))</f>
        <v>1</v>
      </c>
      <c r="E5165" s="3" t="str">
        <f>IF(D5165,VLOOKUP(A5165,des!B:Q,11,FALSE),"")</f>
        <v>Test Indication</v>
      </c>
      <c r="F5165" s="3" t="b">
        <f t="shared" si="320"/>
        <v>1</v>
      </c>
      <c r="G5165" s="3" t="str">
        <f t="shared" si="321"/>
        <v>dhis_api --api-version=27 --api-request='dataElements/YQ6L0C0L4O1/name' --content-json --request PATCH --data "{\"name\": \"Test Indication\"}"</v>
      </c>
      <c r="H5165" s="3" t="str">
        <f>IF(D5165,VLOOKUP(A5165,des!B:Q,12,FALSE),"")</f>
        <v>TWKrIXIpaJf</v>
      </c>
      <c r="I5165" s="3" t="b">
        <f t="shared" si="322"/>
        <v>1</v>
      </c>
      <c r="J5165" s="3" t="str">
        <f t="shared" si="323"/>
        <v>dhis_api --api-version=27 --api-request='dataElements/YQ6L0C0L4O1/shortName' --content-json --request PATCH --data "{\"shortName\": \"TWKrIXIpaJf\"}"</v>
      </c>
    </row>
    <row r="5166" spans="1:10" x14ac:dyDescent="0.2">
      <c r="A5166" t="s">
        <v>1923</v>
      </c>
      <c r="B5166" t="s">
        <v>17963</v>
      </c>
      <c r="C5166" t="s">
        <v>17964</v>
      </c>
      <c r="D5166" s="3" t="b">
        <f>NOT(ISNA(VLOOKUP(A5166,des!B:B,1,FALSE)))</f>
        <v>1</v>
      </c>
      <c r="E5166" s="3" t="str">
        <f>IF(D5166,VLOOKUP(A5166,des!B:Q,11,FALSE),"")</f>
        <v>Test Indication w/ Undocumented and HIV Status (Positive)</v>
      </c>
      <c r="F5166" s="3" t="b">
        <f t="shared" si="320"/>
        <v>1</v>
      </c>
      <c r="G5166" s="3" t="str">
        <f t="shared" si="321"/>
        <v>dhis_api --api-version=27 --api-request='dataElements/OojkNFVojvM/name' --content-json --request PATCH --data "{\"name\": \"Test Indication w/ Undocumented and HIV Status (Positive)\"}"</v>
      </c>
      <c r="H5166" s="3" t="str">
        <f>IF(D5166,VLOOKUP(A5166,des!B:Q,12,FALSE),"")</f>
        <v>tgH7czPU8Rj</v>
      </c>
      <c r="I5166" s="3" t="b">
        <f t="shared" si="322"/>
        <v>1</v>
      </c>
      <c r="J5166" s="3" t="str">
        <f t="shared" si="323"/>
        <v>dhis_api --api-version=27 --api-request='dataElements/OojkNFVojvM/shortName' --content-json --request PATCH --data "{\"shortName\": \"tgH7czPU8Rj\"}"</v>
      </c>
    </row>
    <row r="5167" spans="1:10" x14ac:dyDescent="0.2">
      <c r="A5167" t="s">
        <v>163</v>
      </c>
      <c r="B5167" t="s">
        <v>17965</v>
      </c>
      <c r="C5167" t="s">
        <v>17966</v>
      </c>
      <c r="D5167" s="3" t="b">
        <f>NOT(ISNA(VLOOKUP(A5167,des!B:B,1,FALSE)))</f>
        <v>1</v>
      </c>
      <c r="E5167" s="3" t="str">
        <f>IF(D5167,VLOOKUP(A5167,des!B:Q,11,FALSE),"")</f>
        <v>Test Indication w/ Undocumented and HIV Status (Positive)</v>
      </c>
      <c r="F5167" s="3" t="b">
        <f t="shared" si="320"/>
        <v>1</v>
      </c>
      <c r="G5167" s="3" t="str">
        <f t="shared" si="321"/>
        <v>dhis_api --api-version=27 --api-request='dataElements/NtwSTwGUYzt/name' --content-json --request PATCH --data "{\"name\": \"Test Indication w/ Undocumented and HIV Status (Positive)\"}"</v>
      </c>
      <c r="H5167" s="3" t="str">
        <f>IF(D5167,VLOOKUP(A5167,des!B:Q,12,FALSE),"")</f>
        <v>tgH7czPU8Rj</v>
      </c>
      <c r="I5167" s="3" t="b">
        <f t="shared" si="322"/>
        <v>1</v>
      </c>
      <c r="J5167" s="3" t="str">
        <f t="shared" si="323"/>
        <v>dhis_api --api-version=27 --api-request='dataElements/NtwSTwGUYzt/shortName' --content-json --request PATCH --data "{\"shortName\": \"tgH7czPU8Rj\"}"</v>
      </c>
    </row>
    <row r="5168" spans="1:10" x14ac:dyDescent="0.2">
      <c r="A5168" t="s">
        <v>1924</v>
      </c>
      <c r="B5168" t="s">
        <v>17967</v>
      </c>
      <c r="C5168" t="s">
        <v>17968</v>
      </c>
      <c r="D5168" s="3" t="b">
        <f>NOT(ISNA(VLOOKUP(A5168,des!B:B,1,FALSE)))</f>
        <v>1</v>
      </c>
      <c r="E5168" s="3" t="str">
        <f>IF(D5168,VLOOKUP(A5168,des!B:Q,11,FALSE),"")</f>
        <v>default</v>
      </c>
      <c r="F5168" s="3" t="b">
        <f t="shared" si="320"/>
        <v>1</v>
      </c>
      <c r="G5168" s="3" t="str">
        <f t="shared" si="321"/>
        <v>dhis_api --api-version=27 --api-request='dataElements/hnYNJcdan7H/name' --content-json --request PATCH --data "{\"name\": \"default\"}"</v>
      </c>
      <c r="H5168" s="3" t="str">
        <f>IF(D5168,VLOOKUP(A5168,des!B:Q,12,FALSE),"")</f>
        <v>bjDvmb4bfuf</v>
      </c>
      <c r="I5168" s="3" t="b">
        <f t="shared" si="322"/>
        <v>1</v>
      </c>
      <c r="J5168" s="3" t="str">
        <f t="shared" si="323"/>
        <v>dhis_api --api-version=27 --api-request='dataElements/hnYNJcdan7H/shortName' --content-json --request PATCH --data "{\"shortName\": \"bjDvmb4bfuf\"}"</v>
      </c>
    </row>
    <row r="5169" spans="1:10" x14ac:dyDescent="0.2">
      <c r="A5169" t="s">
        <v>631</v>
      </c>
      <c r="B5169" t="s">
        <v>17969</v>
      </c>
      <c r="C5169" t="s">
        <v>17970</v>
      </c>
      <c r="D5169" s="3" t="b">
        <f>NOT(ISNA(VLOOKUP(A5169,des!B:B,1,FALSE)))</f>
        <v>1</v>
      </c>
      <c r="E5169" s="3" t="str">
        <f>IF(D5169,VLOOKUP(A5169,des!B:Q,11,FALSE),"")</f>
        <v>default</v>
      </c>
      <c r="F5169" s="3" t="b">
        <f t="shared" si="320"/>
        <v>1</v>
      </c>
      <c r="G5169" s="3" t="str">
        <f t="shared" si="321"/>
        <v>dhis_api --api-version=27 --api-request='dataElements/baOWBUVWsx0/name' --content-json --request PATCH --data "{\"name\": \"default\"}"</v>
      </c>
      <c r="H5169" s="3" t="str">
        <f>IF(D5169,VLOOKUP(A5169,des!B:Q,12,FALSE),"")</f>
        <v>bjDvmb4bfuf</v>
      </c>
      <c r="I5169" s="3" t="b">
        <f t="shared" si="322"/>
        <v>1</v>
      </c>
      <c r="J5169" s="3" t="str">
        <f t="shared" si="323"/>
        <v>dhis_api --api-version=27 --api-request='dataElements/baOWBUVWsx0/shortName' --content-json --request PATCH --data "{\"shortName\": \"bjDvmb4bfuf\"}"</v>
      </c>
    </row>
    <row r="5170" spans="1:10" x14ac:dyDescent="0.2">
      <c r="A5170" t="s">
        <v>171</v>
      </c>
      <c r="B5170" t="s">
        <v>17971</v>
      </c>
      <c r="C5170" t="s">
        <v>17972</v>
      </c>
      <c r="D5170" s="3" t="b">
        <f>NOT(ISNA(VLOOKUP(A5170,des!B:B,1,FALSE)))</f>
        <v>1</v>
      </c>
      <c r="E5170" s="3" t="str">
        <f>IF(D5170,VLOOKUP(A5170,des!B:Q,11,FALSE),"")</f>
        <v>Age (10-50+, 5), Sex and Test Indication</v>
      </c>
      <c r="F5170" s="3" t="b">
        <f t="shared" si="320"/>
        <v>1</v>
      </c>
      <c r="G5170" s="3" t="str">
        <f t="shared" si="321"/>
        <v>dhis_api --api-version=27 --api-request='dataElements/NBwNWxVILPr/name' --content-json --request PATCH --data "{\"name\": \"Age (10-50+, 5), Sex and Test Indication\"}"</v>
      </c>
      <c r="H5170" s="3" t="str">
        <f>IF(D5170,VLOOKUP(A5170,des!B:Q,12,FALSE),"")</f>
        <v>it9kubveC5y</v>
      </c>
      <c r="I5170" s="3" t="b">
        <f t="shared" si="322"/>
        <v>1</v>
      </c>
      <c r="J5170" s="3" t="str">
        <f t="shared" si="323"/>
        <v>dhis_api --api-version=27 --api-request='dataElements/NBwNWxVILPr/shortName' --content-json --request PATCH --data "{\"shortName\": \"it9kubveC5y\"}"</v>
      </c>
    </row>
    <row r="5171" spans="1:10" x14ac:dyDescent="0.2">
      <c r="A5171" t="s">
        <v>170</v>
      </c>
      <c r="B5171" t="s">
        <v>17973</v>
      </c>
      <c r="C5171" t="s">
        <v>17974</v>
      </c>
      <c r="D5171" s="3" t="b">
        <f>NOT(ISNA(VLOOKUP(A5171,des!B:B,1,FALSE)))</f>
        <v>1</v>
      </c>
      <c r="E5171" s="3" t="str">
        <f>IF(D5171,VLOOKUP(A5171,des!B:Q,11,FALSE),"")</f>
        <v>Age (&lt;1-9, 2) and Test Indication</v>
      </c>
      <c r="F5171" s="3" t="b">
        <f t="shared" si="320"/>
        <v>1</v>
      </c>
      <c r="G5171" s="3" t="str">
        <f t="shared" si="321"/>
        <v>dhis_api --api-version=27 --api-request='dataElements/E4rmmgBVP5A/name' --content-json --request PATCH --data "{\"name\": \"Age (&lt;1-9, 2) and Test Indication\"}"</v>
      </c>
      <c r="H5171" s="3" t="str">
        <f>IF(D5171,VLOOKUP(A5171,des!B:Q,12,FALSE),"")</f>
        <v>LGVXoJbXEJp</v>
      </c>
      <c r="I5171" s="3" t="b">
        <f t="shared" si="322"/>
        <v>1</v>
      </c>
      <c r="J5171" s="3" t="str">
        <f t="shared" si="323"/>
        <v>dhis_api --api-version=27 --api-request='dataElements/E4rmmgBVP5A/shortName' --content-json --request PATCH --data "{\"shortName\": \"LGVXoJbXEJp\"}"</v>
      </c>
    </row>
    <row r="5172" spans="1:10" x14ac:dyDescent="0.2">
      <c r="A5172" t="s">
        <v>1925</v>
      </c>
      <c r="B5172" t="s">
        <v>17975</v>
      </c>
      <c r="C5172" t="s">
        <v>17976</v>
      </c>
      <c r="D5172" s="3" t="b">
        <f>NOT(ISNA(VLOOKUP(A5172,des!B:B,1,FALSE)))</f>
        <v>1</v>
      </c>
      <c r="E5172" s="3" t="str">
        <f>IF(D5172,VLOOKUP(A5172,des!B:Q,11,FALSE),"")</f>
        <v/>
      </c>
      <c r="F5172" s="3" t="b">
        <f t="shared" si="320"/>
        <v>1</v>
      </c>
      <c r="G5172" s="3" t="str">
        <f t="shared" si="321"/>
        <v>dhis_api --api-version=27 --api-request='dataElements/FLnMAPgwhQN/name' --content-json --request PATCH --data "{\"name\": \"\"}"</v>
      </c>
      <c r="H5172" s="3">
        <f>IF(D5172,VLOOKUP(A5172,des!B:Q,12,FALSE),"")</f>
        <v>0</v>
      </c>
      <c r="I5172" s="3" t="b">
        <f t="shared" si="322"/>
        <v>1</v>
      </c>
      <c r="J5172" s="3" t="str">
        <f t="shared" si="323"/>
        <v>dhis_api --api-version=27 --api-request='dataElements/FLnMAPgwhQN/shortName' --content-json --request PATCH --data "{\"shortName\": \"0\"}"</v>
      </c>
    </row>
    <row r="5173" spans="1:10" x14ac:dyDescent="0.2">
      <c r="A5173" t="s">
        <v>173</v>
      </c>
      <c r="B5173" t="s">
        <v>17977</v>
      </c>
      <c r="C5173" t="s">
        <v>17978</v>
      </c>
      <c r="D5173" s="3" t="b">
        <f>NOT(ISNA(VLOOKUP(A5173,des!B:B,1,FALSE)))</f>
        <v>1</v>
      </c>
      <c r="E5173" s="3" t="str">
        <f>IF(D5173,VLOOKUP(A5173,des!B:Q,11,FALSE),"")</f>
        <v>Age (&lt;15,15+-uk, 2), Sex, Test Indication w/ Undocumented, and HIV Status (Positive)</v>
      </c>
      <c r="F5173" s="3" t="b">
        <f t="shared" si="320"/>
        <v>1</v>
      </c>
      <c r="G5173" s="3" t="str">
        <f t="shared" si="321"/>
        <v>dhis_api --api-version=27 --api-request='dataElements/ijNOkoDJX6d/name' --content-json --request PATCH --data "{\"name\": \"Age (&lt;15,15+-uk, 2), Sex, Test Indication w/ Undocumented, and HIV Status (Positive)\"}"</v>
      </c>
      <c r="H5173" s="3" t="str">
        <f>IF(D5173,VLOOKUP(A5173,des!B:Q,12,FALSE),"")</f>
        <v>U3rnsZ7Ajbz</v>
      </c>
      <c r="I5173" s="3" t="b">
        <f t="shared" si="322"/>
        <v>1</v>
      </c>
      <c r="J5173" s="3" t="str">
        <f t="shared" si="323"/>
        <v>dhis_api --api-version=27 --api-request='dataElements/ijNOkoDJX6d/shortName' --content-json --request PATCH --data "{\"shortName\": \"U3rnsZ7Ajbz\"}"</v>
      </c>
    </row>
    <row r="5174" spans="1:10" x14ac:dyDescent="0.2">
      <c r="A5174" t="s">
        <v>1926</v>
      </c>
      <c r="B5174" t="s">
        <v>17979</v>
      </c>
      <c r="C5174" t="s">
        <v>17980</v>
      </c>
      <c r="D5174" s="3" t="b">
        <f>NOT(ISNA(VLOOKUP(A5174,des!B:B,1,FALSE)))</f>
        <v>1</v>
      </c>
      <c r="E5174" s="3" t="str">
        <f>IF(D5174,VLOOKUP(A5174,des!B:Q,11,FALSE),"")</f>
        <v>Age (&lt;15,15+) and Sex</v>
      </c>
      <c r="F5174" s="3" t="b">
        <f t="shared" si="320"/>
        <v>1</v>
      </c>
      <c r="G5174" s="3" t="str">
        <f t="shared" si="321"/>
        <v>dhis_api --api-version=27 --api-request='dataElements/rquQeFiFuPO/name' --content-json --request PATCH --data "{\"name\": \"Age (&lt;15,15+) and Sex\"}"</v>
      </c>
      <c r="H5174" s="3" t="str">
        <f>IF(D5174,VLOOKUP(A5174,des!B:Q,12,FALSE),"")</f>
        <v>k3grWTtJnvC</v>
      </c>
      <c r="I5174" s="3" t="b">
        <f t="shared" si="322"/>
        <v>1</v>
      </c>
      <c r="J5174" s="3" t="str">
        <f t="shared" si="323"/>
        <v>dhis_api --api-version=27 --api-request='dataElements/rquQeFiFuPO/shortName' --content-json --request PATCH --data "{\"shortName\": \"k3grWTtJnvC\"}"</v>
      </c>
    </row>
    <row r="5175" spans="1:10" x14ac:dyDescent="0.2">
      <c r="A5175" t="s">
        <v>1927</v>
      </c>
      <c r="B5175" t="s">
        <v>17981</v>
      </c>
      <c r="C5175" t="s">
        <v>17982</v>
      </c>
      <c r="D5175" s="3" t="b">
        <f>NOT(ISNA(VLOOKUP(A5175,des!B:B,1,FALSE)))</f>
        <v>1</v>
      </c>
      <c r="E5175" s="3" t="str">
        <f>IF(D5175,VLOOKUP(A5175,des!B:Q,11,FALSE),"")</f>
        <v>Pregnant/Breastfeeding Status, Indication Status and HIV Status (Positive)</v>
      </c>
      <c r="F5175" s="3" t="b">
        <f t="shared" si="320"/>
        <v>1</v>
      </c>
      <c r="G5175" s="3" t="str">
        <f t="shared" si="321"/>
        <v>dhis_api --api-version=27 --api-request='dataElements/naI8WLhpdFH/name' --content-json --request PATCH --data "{\"name\": \"Pregnant/Breastfeeding Status, Indication Status and HIV Status (Positive)\"}"</v>
      </c>
      <c r="H5175" s="3" t="str">
        <f>IF(D5175,VLOOKUP(A5175,des!B:Q,12,FALSE),"")</f>
        <v>to3PK2szYpm</v>
      </c>
      <c r="I5175" s="3" t="b">
        <f t="shared" si="322"/>
        <v>1</v>
      </c>
      <c r="J5175" s="3" t="str">
        <f t="shared" si="323"/>
        <v>dhis_api --api-version=27 --api-request='dataElements/naI8WLhpdFH/shortName' --content-json --request PATCH --data "{\"shortName\": \"to3PK2szYpm\"}"</v>
      </c>
    </row>
    <row r="5176" spans="1:10" x14ac:dyDescent="0.2">
      <c r="A5176" t="s">
        <v>167</v>
      </c>
      <c r="B5176" t="s">
        <v>17983</v>
      </c>
      <c r="C5176" t="s">
        <v>17984</v>
      </c>
      <c r="D5176" s="3" t="b">
        <f>NOT(ISNA(VLOOKUP(A5176,des!B:B,1,FALSE)))</f>
        <v>1</v>
      </c>
      <c r="E5176" s="3" t="str">
        <f>IF(D5176,VLOOKUP(A5176,des!B:Q,11,FALSE),"")</f>
        <v>Pregnant/Breastfeeding Status, Indication Status and HIV Status (Positive)</v>
      </c>
      <c r="F5176" s="3" t="b">
        <f t="shared" si="320"/>
        <v>1</v>
      </c>
      <c r="G5176" s="3" t="str">
        <f t="shared" si="321"/>
        <v>dhis_api --api-version=27 --api-request='dataElements/PsGw5Fibj3P/name' --content-json --request PATCH --data "{\"name\": \"Pregnant/Breastfeeding Status, Indication Status and HIV Status (Positive)\"}"</v>
      </c>
      <c r="H5176" s="3" t="str">
        <f>IF(D5176,VLOOKUP(A5176,des!B:Q,12,FALSE),"")</f>
        <v>to3PK2szYpm</v>
      </c>
      <c r="I5176" s="3" t="b">
        <f t="shared" si="322"/>
        <v>1</v>
      </c>
      <c r="J5176" s="3" t="str">
        <f t="shared" si="323"/>
        <v>dhis_api --api-version=27 --api-request='dataElements/PsGw5Fibj3P/shortName' --content-json --request PATCH --data "{\"shortName\": \"to3PK2szYpm\"}"</v>
      </c>
    </row>
    <row r="5177" spans="1:10" x14ac:dyDescent="0.2">
      <c r="A5177" t="s">
        <v>1928</v>
      </c>
      <c r="B5177" t="s">
        <v>17985</v>
      </c>
      <c r="C5177" t="s">
        <v>17986</v>
      </c>
      <c r="D5177" s="3" t="b">
        <f>NOT(ISNA(VLOOKUP(A5177,des!B:B,1,FALSE)))</f>
        <v>1</v>
      </c>
      <c r="E5177" s="3" t="str">
        <f>IF(D5177,VLOOKUP(A5177,des!B:Q,11,FALSE),"")</f>
        <v>Test Indication</v>
      </c>
      <c r="F5177" s="3" t="b">
        <f t="shared" si="320"/>
        <v>1</v>
      </c>
      <c r="G5177" s="3" t="str">
        <f t="shared" si="321"/>
        <v>dhis_api --api-version=27 --api-request='dataElements/a5rgm8YMalZ/name' --content-json --request PATCH --data "{\"name\": \"Test Indication\"}"</v>
      </c>
      <c r="H5177" s="3" t="str">
        <f>IF(D5177,VLOOKUP(A5177,des!B:Q,12,FALSE),"")</f>
        <v>TWKrIXIpaJf</v>
      </c>
      <c r="I5177" s="3" t="b">
        <f t="shared" si="322"/>
        <v>1</v>
      </c>
      <c r="J5177" s="3" t="str">
        <f t="shared" si="323"/>
        <v>dhis_api --api-version=27 --api-request='dataElements/a5rgm8YMalZ/shortName' --content-json --request PATCH --data "{\"shortName\": \"TWKrIXIpaJf\"}"</v>
      </c>
    </row>
    <row r="5178" spans="1:10" x14ac:dyDescent="0.2">
      <c r="A5178" t="s">
        <v>1929</v>
      </c>
      <c r="B5178" t="s">
        <v>17987</v>
      </c>
      <c r="C5178" t="s">
        <v>17988</v>
      </c>
      <c r="D5178" s="3" t="b">
        <f>NOT(ISNA(VLOOKUP(A5178,des!B:B,1,FALSE)))</f>
        <v>1</v>
      </c>
      <c r="E5178" s="3" t="str">
        <f>IF(D5178,VLOOKUP(A5178,des!B:Q,11,FALSE),"")</f>
        <v>Test Indication w/ Undocumented and HIV Status (Positive)</v>
      </c>
      <c r="F5178" s="3" t="b">
        <f t="shared" si="320"/>
        <v>1</v>
      </c>
      <c r="G5178" s="3" t="str">
        <f t="shared" si="321"/>
        <v>dhis_api --api-version=27 --api-request='dataElements/qgTE1Zzqc0b/name' --content-json --request PATCH --data "{\"name\": \"Test Indication w/ Undocumented and HIV Status (Positive)\"}"</v>
      </c>
      <c r="H5178" s="3" t="str">
        <f>IF(D5178,VLOOKUP(A5178,des!B:Q,12,FALSE),"")</f>
        <v>tgH7czPU8Rj</v>
      </c>
      <c r="I5178" s="3" t="b">
        <f t="shared" si="322"/>
        <v>1</v>
      </c>
      <c r="J5178" s="3" t="str">
        <f t="shared" si="323"/>
        <v>dhis_api --api-version=27 --api-request='dataElements/qgTE1Zzqc0b/shortName' --content-json --request PATCH --data "{\"shortName\": \"tgH7czPU8Rj\"}"</v>
      </c>
    </row>
    <row r="5179" spans="1:10" x14ac:dyDescent="0.2">
      <c r="A5179" t="s">
        <v>165</v>
      </c>
      <c r="B5179" t="s">
        <v>17989</v>
      </c>
      <c r="C5179" t="s">
        <v>17990</v>
      </c>
      <c r="D5179" s="3" t="b">
        <f>NOT(ISNA(VLOOKUP(A5179,des!B:B,1,FALSE)))</f>
        <v>1</v>
      </c>
      <c r="E5179" s="3" t="str">
        <f>IF(D5179,VLOOKUP(A5179,des!B:Q,11,FALSE),"")</f>
        <v>Test Indication w/ Undocumented and HIV Status (Positive)</v>
      </c>
      <c r="F5179" s="3" t="b">
        <f t="shared" si="320"/>
        <v>1</v>
      </c>
      <c r="G5179" s="3" t="str">
        <f t="shared" si="321"/>
        <v>dhis_api --api-version=27 --api-request='dataElements/YCJoGPP9akp/name' --content-json --request PATCH --data "{\"name\": \"Test Indication w/ Undocumented and HIV Status (Positive)\"}"</v>
      </c>
      <c r="H5179" s="3" t="str">
        <f>IF(D5179,VLOOKUP(A5179,des!B:Q,12,FALSE),"")</f>
        <v>tgH7czPU8Rj</v>
      </c>
      <c r="I5179" s="3" t="b">
        <f t="shared" si="322"/>
        <v>1</v>
      </c>
      <c r="J5179" s="3" t="str">
        <f t="shared" si="323"/>
        <v>dhis_api --api-version=27 --api-request='dataElements/YCJoGPP9akp/shortName' --content-json --request PATCH --data "{\"shortName\": \"tgH7czPU8Rj\"}"</v>
      </c>
    </row>
    <row r="5180" spans="1:10" x14ac:dyDescent="0.2">
      <c r="A5180" t="s">
        <v>1930</v>
      </c>
      <c r="B5180" t="s">
        <v>17991</v>
      </c>
      <c r="C5180" t="s">
        <v>17992</v>
      </c>
      <c r="D5180" s="3" t="b">
        <f>NOT(ISNA(VLOOKUP(A5180,des!B:B,1,FALSE)))</f>
        <v>1</v>
      </c>
      <c r="E5180" s="3" t="str">
        <f>IF(D5180,VLOOKUP(A5180,des!B:Q,11,FALSE),"")</f>
        <v>default</v>
      </c>
      <c r="F5180" s="3" t="b">
        <f t="shared" si="320"/>
        <v>1</v>
      </c>
      <c r="G5180" s="3" t="str">
        <f t="shared" si="321"/>
        <v>dhis_api --api-version=27 --api-request='dataElements/Fe4xzMWPPwt/name' --content-json --request PATCH --data "{\"name\": \"default\"}"</v>
      </c>
      <c r="H5180" s="3" t="str">
        <f>IF(D5180,VLOOKUP(A5180,des!B:Q,12,FALSE),"")</f>
        <v>bjDvmb4bfuf</v>
      </c>
      <c r="I5180" s="3" t="b">
        <f t="shared" si="322"/>
        <v>1</v>
      </c>
      <c r="J5180" s="3" t="str">
        <f t="shared" si="323"/>
        <v>dhis_api --api-version=27 --api-request='dataElements/Fe4xzMWPPwt/shortName' --content-json --request PATCH --data "{\"shortName\": \"bjDvmb4bfuf\"}"</v>
      </c>
    </row>
    <row r="5181" spans="1:10" x14ac:dyDescent="0.2">
      <c r="A5181" t="s">
        <v>632</v>
      </c>
      <c r="B5181" t="s">
        <v>17993</v>
      </c>
      <c r="C5181" t="s">
        <v>17994</v>
      </c>
      <c r="D5181" s="3" t="b">
        <f>NOT(ISNA(VLOOKUP(A5181,des!B:B,1,FALSE)))</f>
        <v>1</v>
      </c>
      <c r="E5181" s="3" t="str">
        <f>IF(D5181,VLOOKUP(A5181,des!B:Q,11,FALSE),"")</f>
        <v>default</v>
      </c>
      <c r="F5181" s="3" t="b">
        <f t="shared" si="320"/>
        <v>1</v>
      </c>
      <c r="G5181" s="3" t="str">
        <f t="shared" si="321"/>
        <v>dhis_api --api-version=27 --api-request='dataElements/MMWrCwgC4yq/name' --content-json --request PATCH --data "{\"name\": \"default\"}"</v>
      </c>
      <c r="H5181" s="3" t="str">
        <f>IF(D5181,VLOOKUP(A5181,des!B:Q,12,FALSE),"")</f>
        <v>bjDvmb4bfuf</v>
      </c>
      <c r="I5181" s="3" t="b">
        <f t="shared" si="322"/>
        <v>1</v>
      </c>
      <c r="J5181" s="3" t="str">
        <f t="shared" si="323"/>
        <v>dhis_api --api-version=27 --api-request='dataElements/MMWrCwgC4yq/shortName' --content-json --request PATCH --data "{\"shortName\": \"bjDvmb4bfuf\"}"</v>
      </c>
    </row>
    <row r="5182" spans="1:10" x14ac:dyDescent="0.2">
      <c r="A5182" t="s">
        <v>155</v>
      </c>
      <c r="B5182" t="s">
        <v>17995</v>
      </c>
      <c r="C5182" t="s">
        <v>17996</v>
      </c>
      <c r="D5182" s="3" t="b">
        <f>NOT(ISNA(VLOOKUP(A5182,des!B:B,1,FALSE)))</f>
        <v>1</v>
      </c>
      <c r="E5182" s="3" t="str">
        <f>IF(D5182,VLOOKUP(A5182,des!B:Q,11,FALSE),"")</f>
        <v>Age (10-50+, 5), Sex and Test Indication</v>
      </c>
      <c r="F5182" s="3" t="b">
        <f t="shared" si="320"/>
        <v>1</v>
      </c>
      <c r="G5182" s="3" t="str">
        <f t="shared" si="321"/>
        <v>dhis_api --api-version=27 --api-request='dataElements/lwpih83Nkwl/name' --content-json --request PATCH --data "{\"name\": \"Age (10-50+, 5), Sex and Test Indication\"}"</v>
      </c>
      <c r="H5182" s="3" t="str">
        <f>IF(D5182,VLOOKUP(A5182,des!B:Q,12,FALSE),"")</f>
        <v>it9kubveC5y</v>
      </c>
      <c r="I5182" s="3" t="b">
        <f t="shared" si="322"/>
        <v>1</v>
      </c>
      <c r="J5182" s="3" t="str">
        <f t="shared" si="323"/>
        <v>dhis_api --api-version=27 --api-request='dataElements/lwpih83Nkwl/shortName' --content-json --request PATCH --data "{\"shortName\": \"it9kubveC5y\"}"</v>
      </c>
    </row>
    <row r="5183" spans="1:10" x14ac:dyDescent="0.2">
      <c r="A5183" t="s">
        <v>152</v>
      </c>
      <c r="B5183" t="s">
        <v>17997</v>
      </c>
      <c r="C5183" t="s">
        <v>17998</v>
      </c>
      <c r="D5183" s="3" t="b">
        <f>NOT(ISNA(VLOOKUP(A5183,des!B:B,1,FALSE)))</f>
        <v>1</v>
      </c>
      <c r="E5183" s="3" t="str">
        <f>IF(D5183,VLOOKUP(A5183,des!B:Q,11,FALSE),"")</f>
        <v>Age (&lt;1-9, 2) and Test Indication</v>
      </c>
      <c r="F5183" s="3" t="b">
        <f t="shared" si="320"/>
        <v>1</v>
      </c>
      <c r="G5183" s="3" t="str">
        <f t="shared" si="321"/>
        <v>dhis_api --api-version=27 --api-request='dataElements/oLVvBOWrvhM/name' --content-json --request PATCH --data "{\"name\": \"Age (&lt;1-9, 2) and Test Indication\"}"</v>
      </c>
      <c r="H5183" s="3" t="str">
        <f>IF(D5183,VLOOKUP(A5183,des!B:Q,12,FALSE),"")</f>
        <v>LGVXoJbXEJp</v>
      </c>
      <c r="I5183" s="3" t="b">
        <f t="shared" si="322"/>
        <v>1</v>
      </c>
      <c r="J5183" s="3" t="str">
        <f t="shared" si="323"/>
        <v>dhis_api --api-version=27 --api-request='dataElements/oLVvBOWrvhM/shortName' --content-json --request PATCH --data "{\"shortName\": \"LGVXoJbXEJp\"}"</v>
      </c>
    </row>
    <row r="5184" spans="1:10" x14ac:dyDescent="0.2">
      <c r="A5184" t="s">
        <v>160</v>
      </c>
      <c r="B5184" t="s">
        <v>17999</v>
      </c>
      <c r="C5184" t="s">
        <v>18000</v>
      </c>
      <c r="D5184" s="3" t="b">
        <f>NOT(ISNA(VLOOKUP(A5184,des!B:B,1,FALSE)))</f>
        <v>1</v>
      </c>
      <c r="E5184" s="3" t="str">
        <f>IF(D5184,VLOOKUP(A5184,des!B:Q,11,FALSE),"")</f>
        <v>Age (&lt;15,15+-uk, 2), Sex, Test Indication w/ Undocumented, and HIV Status (Positive)</v>
      </c>
      <c r="F5184" s="3" t="b">
        <f t="shared" si="320"/>
        <v>1</v>
      </c>
      <c r="G5184" s="3" t="str">
        <f t="shared" si="321"/>
        <v>dhis_api --api-version=27 --api-request='dataElements/iwKU77GvvwF/name' --content-json --request PATCH --data "{\"name\": \"Age (&lt;15,15+-uk, 2), Sex, Test Indication w/ Undocumented, and HIV Status (Positive)\"}"</v>
      </c>
      <c r="H5184" s="3" t="str">
        <f>IF(D5184,VLOOKUP(A5184,des!B:Q,12,FALSE),"")</f>
        <v>U3rnsZ7Ajbz</v>
      </c>
      <c r="I5184" s="3" t="b">
        <f t="shared" si="322"/>
        <v>1</v>
      </c>
      <c r="J5184" s="3" t="str">
        <f t="shared" si="323"/>
        <v>dhis_api --api-version=27 --api-request='dataElements/iwKU77GvvwF/shortName' --content-json --request PATCH --data "{\"shortName\": \"U3rnsZ7Ajbz\"}"</v>
      </c>
    </row>
    <row r="5185" spans="1:10" x14ac:dyDescent="0.2">
      <c r="A5185" t="s">
        <v>1931</v>
      </c>
      <c r="B5185" t="s">
        <v>18001</v>
      </c>
      <c r="C5185" t="s">
        <v>18002</v>
      </c>
      <c r="D5185" s="3" t="b">
        <f>NOT(ISNA(VLOOKUP(A5185,des!B:B,1,FALSE)))</f>
        <v>1</v>
      </c>
      <c r="E5185" s="3" t="str">
        <f>IF(D5185,VLOOKUP(A5185,des!B:Q,11,FALSE),"")</f>
        <v>Age (&lt;15,15+-uk, 2), Sex, Test Indication w/ Undocumented, and HIV Status (Positive)</v>
      </c>
      <c r="F5185" s="3" t="b">
        <f t="shared" si="320"/>
        <v>1</v>
      </c>
      <c r="G5185" s="3" t="str">
        <f t="shared" si="321"/>
        <v>dhis_api --api-version=27 --api-request='dataElements/w5fxwjs7RyN/name' --content-json --request PATCH --data "{\"name\": \"Age (&lt;15,15+-uk, 2), Sex, Test Indication w/ Undocumented, and HIV Status (Positive)\"}"</v>
      </c>
      <c r="H5185" s="3" t="str">
        <f>IF(D5185,VLOOKUP(A5185,des!B:Q,12,FALSE),"")</f>
        <v>U3rnsZ7Ajbz</v>
      </c>
      <c r="I5185" s="3" t="b">
        <f t="shared" si="322"/>
        <v>1</v>
      </c>
      <c r="J5185" s="3" t="str">
        <f t="shared" si="323"/>
        <v>dhis_api --api-version=27 --api-request='dataElements/w5fxwjs7RyN/shortName' --content-json --request PATCH --data "{\"shortName\": \"U3rnsZ7Ajbz\"}"</v>
      </c>
    </row>
    <row r="5186" spans="1:10" x14ac:dyDescent="0.2">
      <c r="A5186" t="s">
        <v>1932</v>
      </c>
      <c r="B5186" t="s">
        <v>18003</v>
      </c>
      <c r="C5186" t="s">
        <v>18004</v>
      </c>
      <c r="D5186" s="3" t="b">
        <f>NOT(ISNA(VLOOKUP(A5186,des!B:B,1,FALSE)))</f>
        <v>1</v>
      </c>
      <c r="E5186" s="3" t="str">
        <f>IF(D5186,VLOOKUP(A5186,des!B:Q,11,FALSE),"")</f>
        <v>Age (&lt;15,15+) and Sex</v>
      </c>
      <c r="F5186" s="3" t="b">
        <f t="shared" si="320"/>
        <v>1</v>
      </c>
      <c r="G5186" s="3" t="str">
        <f t="shared" si="321"/>
        <v>dhis_api --api-version=27 --api-request='dataElements/qUfbX8Siyan/name' --content-json --request PATCH --data "{\"name\": \"Age (&lt;15,15+) and Sex\"}"</v>
      </c>
      <c r="H5186" s="3" t="str">
        <f>IF(D5186,VLOOKUP(A5186,des!B:Q,12,FALSE),"")</f>
        <v>k3grWTtJnvC</v>
      </c>
      <c r="I5186" s="3" t="b">
        <f t="shared" si="322"/>
        <v>1</v>
      </c>
      <c r="J5186" s="3" t="str">
        <f t="shared" si="323"/>
        <v>dhis_api --api-version=27 --api-request='dataElements/qUfbX8Siyan/shortName' --content-json --request PATCH --data "{\"shortName\": \"k3grWTtJnvC\"}"</v>
      </c>
    </row>
    <row r="5187" spans="1:10" x14ac:dyDescent="0.2">
      <c r="A5187" t="s">
        <v>306</v>
      </c>
      <c r="B5187" t="s">
        <v>18005</v>
      </c>
      <c r="C5187" t="s">
        <v>18006</v>
      </c>
      <c r="D5187" s="3" t="b">
        <f>NOT(ISNA(VLOOKUP(A5187,des!B:B,1,FALSE)))</f>
        <v>1</v>
      </c>
      <c r="E5187" s="3" t="str">
        <f>IF(D5187,VLOOKUP(A5187,des!B:Q,11,FALSE),"")</f>
        <v>default</v>
      </c>
      <c r="F5187" s="3" t="b">
        <f t="shared" si="320"/>
        <v>1</v>
      </c>
      <c r="G5187" s="3" t="str">
        <f t="shared" si="321"/>
        <v>dhis_api --api-version=27 --api-request='dataElements/xhQ5DYdoEtm/name' --content-json --request PATCH --data "{\"name\": \"default\"}"</v>
      </c>
      <c r="H5187" s="3" t="str">
        <f>IF(D5187,VLOOKUP(A5187,des!B:Q,12,FALSE),"")</f>
        <v>bjDvmb4bfuf</v>
      </c>
      <c r="I5187" s="3" t="b">
        <f t="shared" si="322"/>
        <v>1</v>
      </c>
      <c r="J5187" s="3" t="str">
        <f t="shared" si="323"/>
        <v>dhis_api --api-version=27 --api-request='dataElements/xhQ5DYdoEtm/shortName' --content-json --request PATCH --data "{\"shortName\": \"bjDvmb4bfuf\"}"</v>
      </c>
    </row>
    <row r="5188" spans="1:10" x14ac:dyDescent="0.2">
      <c r="A5188" t="s">
        <v>1933</v>
      </c>
      <c r="B5188" t="s">
        <v>18007</v>
      </c>
      <c r="C5188" t="s">
        <v>18008</v>
      </c>
      <c r="D5188" s="3" t="b">
        <f>NOT(ISNA(VLOOKUP(A5188,des!B:B,1,FALSE)))</f>
        <v>1</v>
      </c>
      <c r="E5188" s="3" t="str">
        <f>IF(D5188,VLOOKUP(A5188,des!B:Q,11,FALSE),"")</f>
        <v>default</v>
      </c>
      <c r="F5188" s="3" t="b">
        <f t="shared" si="320"/>
        <v>1</v>
      </c>
      <c r="G5188" s="3" t="str">
        <f t="shared" si="321"/>
        <v>dhis_api --api-version=27 --api-request='dataElements/M8nGzNYjZrE/name' --content-json --request PATCH --data "{\"name\": \"default\"}"</v>
      </c>
      <c r="H5188" s="3" t="str">
        <f>IF(D5188,VLOOKUP(A5188,des!B:Q,12,FALSE),"")</f>
        <v>bjDvmb4bfuf</v>
      </c>
      <c r="I5188" s="3" t="b">
        <f t="shared" si="322"/>
        <v>1</v>
      </c>
      <c r="J5188" s="3" t="str">
        <f t="shared" si="323"/>
        <v>dhis_api --api-version=27 --api-request='dataElements/M8nGzNYjZrE/shortName' --content-json --request PATCH --data "{\"shortName\": \"bjDvmb4bfuf\"}"</v>
      </c>
    </row>
    <row r="5189" spans="1:10" x14ac:dyDescent="0.2">
      <c r="A5189" t="s">
        <v>149</v>
      </c>
      <c r="B5189" t="s">
        <v>18009</v>
      </c>
      <c r="C5189" t="s">
        <v>18010</v>
      </c>
      <c r="D5189" s="3" t="b">
        <f>NOT(ISNA(VLOOKUP(A5189,des!B:B,1,FALSE)))</f>
        <v>1</v>
      </c>
      <c r="E5189" s="3" t="str">
        <f>IF(D5189,VLOOKUP(A5189,des!B:Q,11,FALSE),"")</f>
        <v>Pregnant/Breastfeeding Status, Indication Status and HIV Status (Positive)</v>
      </c>
      <c r="F5189" s="3" t="b">
        <f t="shared" ref="F5189:F5252" si="324">IF(D5189,IF(E5189&lt;&gt;B5189,TRUE,FALSE),FALSE)</f>
        <v>1</v>
      </c>
      <c r="G5189" s="3" t="str">
        <f t="shared" si="321"/>
        <v>dhis_api --api-version=27 --api-request='dataElements/JTmqyoIWNsj/name' --content-json --request PATCH --data "{\"name\": \"Pregnant/Breastfeeding Status, Indication Status and HIV Status (Positive)\"}"</v>
      </c>
      <c r="H5189" s="3" t="str">
        <f>IF(D5189,VLOOKUP(A5189,des!B:Q,12,FALSE),"")</f>
        <v>to3PK2szYpm</v>
      </c>
      <c r="I5189" s="3" t="b">
        <f t="shared" si="322"/>
        <v>1</v>
      </c>
      <c r="J5189" s="3" t="str">
        <f t="shared" si="323"/>
        <v>dhis_api --api-version=27 --api-request='dataElements/JTmqyoIWNsj/shortName' --content-json --request PATCH --data "{\"shortName\": \"to3PK2szYpm\"}"</v>
      </c>
    </row>
    <row r="5190" spans="1:10" x14ac:dyDescent="0.2">
      <c r="A5190" t="s">
        <v>1934</v>
      </c>
      <c r="B5190" t="s">
        <v>18011</v>
      </c>
      <c r="C5190" t="s">
        <v>18012</v>
      </c>
      <c r="D5190" s="3" t="b">
        <f>NOT(ISNA(VLOOKUP(A5190,des!B:B,1,FALSE)))</f>
        <v>1</v>
      </c>
      <c r="E5190" s="3" t="str">
        <f>IF(D5190,VLOOKUP(A5190,des!B:Q,11,FALSE),"")</f>
        <v>Pregnant/Breastfeeding Status, Indication Status and HIV Status (Positive)</v>
      </c>
      <c r="F5190" s="3" t="b">
        <f t="shared" si="324"/>
        <v>1</v>
      </c>
      <c r="G5190" s="3" t="str">
        <f t="shared" ref="G5190:G5253" si="325">IF(F5190,CONCATENATE($A$1,A5190,$B$1,E5190,$C$1),"")</f>
        <v>dhis_api --api-version=27 --api-request='dataElements/IeRlONYeEcQ/name' --content-json --request PATCH --data "{\"name\": \"Pregnant/Breastfeeding Status, Indication Status and HIV Status (Positive)\"}"</v>
      </c>
      <c r="H5190" s="3" t="str">
        <f>IF(D5190,VLOOKUP(A5190,des!B:Q,12,FALSE),"")</f>
        <v>to3PK2szYpm</v>
      </c>
      <c r="I5190" s="3" t="b">
        <f t="shared" ref="I5190:I5253" si="326">IF(D5190,IF(H5190&lt;&gt;C5190,TRUE,FALSE),FALSE)</f>
        <v>1</v>
      </c>
      <c r="J5190" s="3" t="str">
        <f t="shared" ref="J5190:J5253" si="327">IF(I5190,CONCATENATE($A$2,A5190,$B$2,H5190,$C$2),"")</f>
        <v>dhis_api --api-version=27 --api-request='dataElements/IeRlONYeEcQ/shortName' --content-json --request PATCH --data "{\"shortName\": \"to3PK2szYpm\"}"</v>
      </c>
    </row>
    <row r="5191" spans="1:10" x14ac:dyDescent="0.2">
      <c r="A5191" t="s">
        <v>1935</v>
      </c>
      <c r="B5191" t="s">
        <v>18013</v>
      </c>
      <c r="C5191" t="s">
        <v>18014</v>
      </c>
      <c r="D5191" s="3" t="b">
        <f>NOT(ISNA(VLOOKUP(A5191,des!B:B,1,FALSE)))</f>
        <v>1</v>
      </c>
      <c r="E5191" s="3" t="str">
        <f>IF(D5191,VLOOKUP(A5191,des!B:Q,11,FALSE),"")</f>
        <v>Test Indication</v>
      </c>
      <c r="F5191" s="3" t="b">
        <f t="shared" si="324"/>
        <v>1</v>
      </c>
      <c r="G5191" s="3" t="str">
        <f t="shared" si="325"/>
        <v>dhis_api --api-version=27 --api-request='dataElements/vBtbmkBKrcj/name' --content-json --request PATCH --data "{\"name\": \"Test Indication\"}"</v>
      </c>
      <c r="H5191" s="3" t="str">
        <f>IF(D5191,VLOOKUP(A5191,des!B:Q,12,FALSE),"")</f>
        <v>TWKrIXIpaJf</v>
      </c>
      <c r="I5191" s="3" t="b">
        <f t="shared" si="326"/>
        <v>1</v>
      </c>
      <c r="J5191" s="3" t="str">
        <f t="shared" si="327"/>
        <v>dhis_api --api-version=27 --api-request='dataElements/vBtbmkBKrcj/shortName' --content-json --request PATCH --data "{\"shortName\": \"TWKrIXIpaJf\"}"</v>
      </c>
    </row>
    <row r="5192" spans="1:10" x14ac:dyDescent="0.2">
      <c r="A5192" t="s">
        <v>1936</v>
      </c>
      <c r="B5192" t="s">
        <v>18015</v>
      </c>
      <c r="C5192" t="s">
        <v>18016</v>
      </c>
      <c r="D5192" s="3" t="b">
        <f>NOT(ISNA(VLOOKUP(A5192,des!B:B,1,FALSE)))</f>
        <v>1</v>
      </c>
      <c r="E5192" s="3" t="str">
        <f>IF(D5192,VLOOKUP(A5192,des!B:Q,11,FALSE),"")</f>
        <v>Test Indication w/ Undocumented and HIV Status (Positive)</v>
      </c>
      <c r="F5192" s="3" t="b">
        <f t="shared" si="324"/>
        <v>1</v>
      </c>
      <c r="G5192" s="3" t="str">
        <f t="shared" si="325"/>
        <v>dhis_api --api-version=27 --api-request='dataElements/GEVWHZldt4c/name' --content-json --request PATCH --data "{\"name\": \"Test Indication w/ Undocumented and HIV Status (Positive)\"}"</v>
      </c>
      <c r="H5192" s="3" t="str">
        <f>IF(D5192,VLOOKUP(A5192,des!B:Q,12,FALSE),"")</f>
        <v>tgH7czPU8Rj</v>
      </c>
      <c r="I5192" s="3" t="b">
        <f t="shared" si="326"/>
        <v>1</v>
      </c>
      <c r="J5192" s="3" t="str">
        <f t="shared" si="327"/>
        <v>dhis_api --api-version=27 --api-request='dataElements/GEVWHZldt4c/shortName' --content-json --request PATCH --data "{\"shortName\": \"tgH7czPU8Rj\"}"</v>
      </c>
    </row>
    <row r="5193" spans="1:10" x14ac:dyDescent="0.2">
      <c r="A5193" t="s">
        <v>146</v>
      </c>
      <c r="B5193" t="s">
        <v>18017</v>
      </c>
      <c r="C5193" t="s">
        <v>18018</v>
      </c>
      <c r="D5193" s="3" t="b">
        <f>NOT(ISNA(VLOOKUP(A5193,des!B:B,1,FALSE)))</f>
        <v>1</v>
      </c>
      <c r="E5193" s="3" t="str">
        <f>IF(D5193,VLOOKUP(A5193,des!B:Q,11,FALSE),"")</f>
        <v>Test Indication w/ Undocumented and HIV Status (Positive)</v>
      </c>
      <c r="F5193" s="3" t="b">
        <f t="shared" si="324"/>
        <v>1</v>
      </c>
      <c r="G5193" s="3" t="str">
        <f t="shared" si="325"/>
        <v>dhis_api --api-version=27 --api-request='dataElements/YQEFlW4vClz/name' --content-json --request PATCH --data "{\"name\": \"Test Indication w/ Undocumented and HIV Status (Positive)\"}"</v>
      </c>
      <c r="H5193" s="3" t="str">
        <f>IF(D5193,VLOOKUP(A5193,des!B:Q,12,FALSE),"")</f>
        <v>tgH7czPU8Rj</v>
      </c>
      <c r="I5193" s="3" t="b">
        <f t="shared" si="326"/>
        <v>1</v>
      </c>
      <c r="J5193" s="3" t="str">
        <f t="shared" si="327"/>
        <v>dhis_api --api-version=27 --api-request='dataElements/YQEFlW4vClz/shortName' --content-json --request PATCH --data "{\"shortName\": \"tgH7czPU8Rj\"}"</v>
      </c>
    </row>
    <row r="5194" spans="1:10" x14ac:dyDescent="0.2">
      <c r="A5194" t="s">
        <v>1937</v>
      </c>
      <c r="B5194" t="s">
        <v>18019</v>
      </c>
      <c r="C5194" t="s">
        <v>18020</v>
      </c>
      <c r="D5194" s="3" t="b">
        <f>NOT(ISNA(VLOOKUP(A5194,des!B:B,1,FALSE)))</f>
        <v>1</v>
      </c>
      <c r="E5194" s="3" t="str">
        <f>IF(D5194,VLOOKUP(A5194,des!B:Q,11,FALSE),"")</f>
        <v>default</v>
      </c>
      <c r="F5194" s="3" t="b">
        <f t="shared" si="324"/>
        <v>1</v>
      </c>
      <c r="G5194" s="3" t="str">
        <f t="shared" si="325"/>
        <v>dhis_api --api-version=27 --api-request='dataElements/POmmABESKjX/name' --content-json --request PATCH --data "{\"name\": \"default\"}"</v>
      </c>
      <c r="H5194" s="3" t="str">
        <f>IF(D5194,VLOOKUP(A5194,des!B:Q,12,FALSE),"")</f>
        <v>bjDvmb4bfuf</v>
      </c>
      <c r="I5194" s="3" t="b">
        <f t="shared" si="326"/>
        <v>1</v>
      </c>
      <c r="J5194" s="3" t="str">
        <f t="shared" si="327"/>
        <v>dhis_api --api-version=27 --api-request='dataElements/POmmABESKjX/shortName' --content-json --request PATCH --data "{\"shortName\": \"bjDvmb4bfuf\"}"</v>
      </c>
    </row>
    <row r="5195" spans="1:10" x14ac:dyDescent="0.2">
      <c r="A5195" t="s">
        <v>159</v>
      </c>
      <c r="B5195" t="s">
        <v>18021</v>
      </c>
      <c r="C5195" t="s">
        <v>18022</v>
      </c>
      <c r="D5195" s="3" t="b">
        <f>NOT(ISNA(VLOOKUP(A5195,des!B:B,1,FALSE)))</f>
        <v>1</v>
      </c>
      <c r="E5195" s="3" t="str">
        <f>IF(D5195,VLOOKUP(A5195,des!B:Q,11,FALSE),"")</f>
        <v>Age (10-50+, 5), Sex and Test Indication</v>
      </c>
      <c r="F5195" s="3" t="b">
        <f t="shared" si="324"/>
        <v>1</v>
      </c>
      <c r="G5195" s="3" t="str">
        <f t="shared" si="325"/>
        <v>dhis_api --api-version=27 --api-request='dataElements/JesEpFiMxwV/name' --content-json --request PATCH --data "{\"name\": \"Age (10-50+, 5), Sex and Test Indication\"}"</v>
      </c>
      <c r="H5195" s="3" t="str">
        <f>IF(D5195,VLOOKUP(A5195,des!B:Q,12,FALSE),"")</f>
        <v>it9kubveC5y</v>
      </c>
      <c r="I5195" s="3" t="b">
        <f t="shared" si="326"/>
        <v>1</v>
      </c>
      <c r="J5195" s="3" t="str">
        <f t="shared" si="327"/>
        <v>dhis_api --api-version=27 --api-request='dataElements/JesEpFiMxwV/shortName' --content-json --request PATCH --data "{\"shortName\": \"it9kubveC5y\"}"</v>
      </c>
    </row>
    <row r="5196" spans="1:10" x14ac:dyDescent="0.2">
      <c r="A5196" t="s">
        <v>158</v>
      </c>
      <c r="B5196" t="s">
        <v>18023</v>
      </c>
      <c r="C5196" t="s">
        <v>18024</v>
      </c>
      <c r="D5196" s="3" t="b">
        <f>NOT(ISNA(VLOOKUP(A5196,des!B:B,1,FALSE)))</f>
        <v>1</v>
      </c>
      <c r="E5196" s="3" t="str">
        <f>IF(D5196,VLOOKUP(A5196,des!B:Q,11,FALSE),"")</f>
        <v>Age (&lt;1-9, 2) and Test Indication</v>
      </c>
      <c r="F5196" s="3" t="b">
        <f t="shared" si="324"/>
        <v>1</v>
      </c>
      <c r="G5196" s="3" t="str">
        <f t="shared" si="325"/>
        <v>dhis_api --api-version=27 --api-request='dataElements/WazaMotgzvf/name' --content-json --request PATCH --data "{\"name\": \"Age (&lt;1-9, 2) and Test Indication\"}"</v>
      </c>
      <c r="H5196" s="3" t="str">
        <f>IF(D5196,VLOOKUP(A5196,des!B:Q,12,FALSE),"")</f>
        <v>LGVXoJbXEJp</v>
      </c>
      <c r="I5196" s="3" t="b">
        <f t="shared" si="326"/>
        <v>1</v>
      </c>
      <c r="J5196" s="3" t="str">
        <f t="shared" si="327"/>
        <v>dhis_api --api-version=27 --api-request='dataElements/WazaMotgzvf/shortName' --content-json --request PATCH --data "{\"shortName\": \"LGVXoJbXEJp\"}"</v>
      </c>
    </row>
    <row r="5197" spans="1:10" x14ac:dyDescent="0.2">
      <c r="A5197" t="s">
        <v>162</v>
      </c>
      <c r="B5197" t="s">
        <v>18025</v>
      </c>
      <c r="C5197" t="s">
        <v>18026</v>
      </c>
      <c r="D5197" s="3" t="b">
        <f>NOT(ISNA(VLOOKUP(A5197,des!B:B,1,FALSE)))</f>
        <v>1</v>
      </c>
      <c r="E5197" s="3" t="str">
        <f>IF(D5197,VLOOKUP(A5197,des!B:Q,11,FALSE),"")</f>
        <v>Age (&lt;15,15+-uk, 2), Sex, Test Indication w/ Undocumented, and HIV Status (Positive)</v>
      </c>
      <c r="F5197" s="3" t="b">
        <f t="shared" si="324"/>
        <v>1</v>
      </c>
      <c r="G5197" s="3" t="str">
        <f t="shared" si="325"/>
        <v>dhis_api --api-version=27 --api-request='dataElements/XTcwLN5R3GL/name' --content-json --request PATCH --data "{\"name\": \"Age (&lt;15,15+-uk, 2), Sex, Test Indication w/ Undocumented, and HIV Status (Positive)\"}"</v>
      </c>
      <c r="H5197" s="3" t="str">
        <f>IF(D5197,VLOOKUP(A5197,des!B:Q,12,FALSE),"")</f>
        <v>U3rnsZ7Ajbz</v>
      </c>
      <c r="I5197" s="3" t="b">
        <f t="shared" si="326"/>
        <v>1</v>
      </c>
      <c r="J5197" s="3" t="str">
        <f t="shared" si="327"/>
        <v>dhis_api --api-version=27 --api-request='dataElements/XTcwLN5R3GL/shortName' --content-json --request PATCH --data "{\"shortName\": \"U3rnsZ7Ajbz\"}"</v>
      </c>
    </row>
    <row r="5198" spans="1:10" x14ac:dyDescent="0.2">
      <c r="A5198" t="s">
        <v>1938</v>
      </c>
      <c r="B5198" t="s">
        <v>18027</v>
      </c>
      <c r="C5198" t="s">
        <v>18028</v>
      </c>
      <c r="D5198" s="3" t="b">
        <f>NOT(ISNA(VLOOKUP(A5198,des!B:B,1,FALSE)))</f>
        <v>1</v>
      </c>
      <c r="E5198" s="3" t="str">
        <f>IF(D5198,VLOOKUP(A5198,des!B:Q,11,FALSE),"")</f>
        <v>Age (&lt;15,15+-uk, 2), Sex, Test Indication w/ Undocumented, and HIV Status (Positive)</v>
      </c>
      <c r="F5198" s="3" t="b">
        <f t="shared" si="324"/>
        <v>1</v>
      </c>
      <c r="G5198" s="3" t="str">
        <f t="shared" si="325"/>
        <v>dhis_api --api-version=27 --api-request='dataElements/bDXew2RSwK1/name' --content-json --request PATCH --data "{\"name\": \"Age (&lt;15,15+-uk, 2), Sex, Test Indication w/ Undocumented, and HIV Status (Positive)\"}"</v>
      </c>
      <c r="H5198" s="3" t="str">
        <f>IF(D5198,VLOOKUP(A5198,des!B:Q,12,FALSE),"")</f>
        <v>U3rnsZ7Ajbz</v>
      </c>
      <c r="I5198" s="3" t="b">
        <f t="shared" si="326"/>
        <v>1</v>
      </c>
      <c r="J5198" s="3" t="str">
        <f t="shared" si="327"/>
        <v>dhis_api --api-version=27 --api-request='dataElements/bDXew2RSwK1/shortName' --content-json --request PATCH --data "{\"shortName\": \"U3rnsZ7Ajbz\"}"</v>
      </c>
    </row>
    <row r="5199" spans="1:10" x14ac:dyDescent="0.2">
      <c r="A5199" t="s">
        <v>1939</v>
      </c>
      <c r="B5199" t="s">
        <v>18029</v>
      </c>
      <c r="C5199" t="s">
        <v>18030</v>
      </c>
      <c r="D5199" s="3" t="b">
        <f>NOT(ISNA(VLOOKUP(A5199,des!B:B,1,FALSE)))</f>
        <v>1</v>
      </c>
      <c r="E5199" s="3" t="str">
        <f>IF(D5199,VLOOKUP(A5199,des!B:Q,11,FALSE),"")</f>
        <v>Age (&lt;15,15+) and Sex</v>
      </c>
      <c r="F5199" s="3" t="b">
        <f t="shared" si="324"/>
        <v>1</v>
      </c>
      <c r="G5199" s="3" t="str">
        <f t="shared" si="325"/>
        <v>dhis_api --api-version=27 --api-request='dataElements/zwai2EcqHuU/name' --content-json --request PATCH --data "{\"name\": \"Age (&lt;15,15+) and Sex\"}"</v>
      </c>
      <c r="H5199" s="3" t="str">
        <f>IF(D5199,VLOOKUP(A5199,des!B:Q,12,FALSE),"")</f>
        <v>k3grWTtJnvC</v>
      </c>
      <c r="I5199" s="3" t="b">
        <f t="shared" si="326"/>
        <v>1</v>
      </c>
      <c r="J5199" s="3" t="str">
        <f t="shared" si="327"/>
        <v>dhis_api --api-version=27 --api-request='dataElements/zwai2EcqHuU/shortName' --content-json --request PATCH --data "{\"shortName\": \"k3grWTtJnvC\"}"</v>
      </c>
    </row>
    <row r="5200" spans="1:10" x14ac:dyDescent="0.2">
      <c r="A5200" t="s">
        <v>307</v>
      </c>
      <c r="B5200" t="s">
        <v>18031</v>
      </c>
      <c r="C5200" t="s">
        <v>18032</v>
      </c>
      <c r="D5200" s="3" t="b">
        <f>NOT(ISNA(VLOOKUP(A5200,des!B:B,1,FALSE)))</f>
        <v>1</v>
      </c>
      <c r="E5200" s="3" t="str">
        <f>IF(D5200,VLOOKUP(A5200,des!B:Q,11,FALSE),"")</f>
        <v>default</v>
      </c>
      <c r="F5200" s="3" t="b">
        <f t="shared" si="324"/>
        <v>1</v>
      </c>
      <c r="G5200" s="3" t="str">
        <f t="shared" si="325"/>
        <v>dhis_api --api-version=27 --api-request='dataElements/Kso2fsfhGG8/name' --content-json --request PATCH --data "{\"name\": \"default\"}"</v>
      </c>
      <c r="H5200" s="3" t="str">
        <f>IF(D5200,VLOOKUP(A5200,des!B:Q,12,FALSE),"")</f>
        <v>bjDvmb4bfuf</v>
      </c>
      <c r="I5200" s="3" t="b">
        <f t="shared" si="326"/>
        <v>1</v>
      </c>
      <c r="J5200" s="3" t="str">
        <f t="shared" si="327"/>
        <v>dhis_api --api-version=27 --api-request='dataElements/Kso2fsfhGG8/shortName' --content-json --request PATCH --data "{\"shortName\": \"bjDvmb4bfuf\"}"</v>
      </c>
    </row>
    <row r="5201" spans="1:10" x14ac:dyDescent="0.2">
      <c r="A5201" t="s">
        <v>1940</v>
      </c>
      <c r="B5201" t="s">
        <v>18033</v>
      </c>
      <c r="C5201" t="s">
        <v>18034</v>
      </c>
      <c r="D5201" s="3" t="b">
        <f>NOT(ISNA(VLOOKUP(A5201,des!B:B,1,FALSE)))</f>
        <v>1</v>
      </c>
      <c r="E5201" s="3" t="str">
        <f>IF(D5201,VLOOKUP(A5201,des!B:Q,11,FALSE),"")</f>
        <v>default</v>
      </c>
      <c r="F5201" s="3" t="b">
        <f t="shared" si="324"/>
        <v>1</v>
      </c>
      <c r="G5201" s="3" t="str">
        <f t="shared" si="325"/>
        <v>dhis_api --api-version=27 --api-request='dataElements/S5l4WZcMHWB/name' --content-json --request PATCH --data "{\"name\": \"default\"}"</v>
      </c>
      <c r="H5201" s="3" t="str">
        <f>IF(D5201,VLOOKUP(A5201,des!B:Q,12,FALSE),"")</f>
        <v>bjDvmb4bfuf</v>
      </c>
      <c r="I5201" s="3" t="b">
        <f t="shared" si="326"/>
        <v>1</v>
      </c>
      <c r="J5201" s="3" t="str">
        <f t="shared" si="327"/>
        <v>dhis_api --api-version=27 --api-request='dataElements/S5l4WZcMHWB/shortName' --content-json --request PATCH --data "{\"shortName\": \"bjDvmb4bfuf\"}"</v>
      </c>
    </row>
    <row r="5202" spans="1:10" x14ac:dyDescent="0.2">
      <c r="A5202" t="s">
        <v>151</v>
      </c>
      <c r="B5202" t="s">
        <v>18035</v>
      </c>
      <c r="C5202" t="s">
        <v>18036</v>
      </c>
      <c r="D5202" s="3" t="b">
        <f>NOT(ISNA(VLOOKUP(A5202,des!B:B,1,FALSE)))</f>
        <v>1</v>
      </c>
      <c r="E5202" s="3" t="str">
        <f>IF(D5202,VLOOKUP(A5202,des!B:Q,11,FALSE),"")</f>
        <v>Pregnant/Breastfeeding Status, Indication Status and HIV Status (Positive)</v>
      </c>
      <c r="F5202" s="3" t="b">
        <f t="shared" si="324"/>
        <v>1</v>
      </c>
      <c r="G5202" s="3" t="str">
        <f t="shared" si="325"/>
        <v>dhis_api --api-version=27 --api-request='dataElements/pICN9lMKMAl/name' --content-json --request PATCH --data "{\"name\": \"Pregnant/Breastfeeding Status, Indication Status and HIV Status (Positive)\"}"</v>
      </c>
      <c r="H5202" s="3" t="str">
        <f>IF(D5202,VLOOKUP(A5202,des!B:Q,12,FALSE),"")</f>
        <v>to3PK2szYpm</v>
      </c>
      <c r="I5202" s="3" t="b">
        <f t="shared" si="326"/>
        <v>1</v>
      </c>
      <c r="J5202" s="3" t="str">
        <f t="shared" si="327"/>
        <v>dhis_api --api-version=27 --api-request='dataElements/pICN9lMKMAl/shortName' --content-json --request PATCH --data "{\"shortName\": \"to3PK2szYpm\"}"</v>
      </c>
    </row>
    <row r="5203" spans="1:10" x14ac:dyDescent="0.2">
      <c r="A5203" t="s">
        <v>1941</v>
      </c>
      <c r="B5203" t="s">
        <v>18037</v>
      </c>
      <c r="C5203" t="s">
        <v>18038</v>
      </c>
      <c r="D5203" s="3" t="b">
        <f>NOT(ISNA(VLOOKUP(A5203,des!B:B,1,FALSE)))</f>
        <v>1</v>
      </c>
      <c r="E5203" s="3" t="str">
        <f>IF(D5203,VLOOKUP(A5203,des!B:Q,11,FALSE),"")</f>
        <v>Pregnant/Breastfeeding Status, Indication Status and HIV Status (Positive)</v>
      </c>
      <c r="F5203" s="3" t="b">
        <f t="shared" si="324"/>
        <v>1</v>
      </c>
      <c r="G5203" s="3" t="str">
        <f t="shared" si="325"/>
        <v>dhis_api --api-version=27 --api-request='dataElements/bLUx9OuomBn/name' --content-json --request PATCH --data "{\"name\": \"Pregnant/Breastfeeding Status, Indication Status and HIV Status (Positive)\"}"</v>
      </c>
      <c r="H5203" s="3" t="str">
        <f>IF(D5203,VLOOKUP(A5203,des!B:Q,12,FALSE),"")</f>
        <v>to3PK2szYpm</v>
      </c>
      <c r="I5203" s="3" t="b">
        <f t="shared" si="326"/>
        <v>1</v>
      </c>
      <c r="J5203" s="3" t="str">
        <f t="shared" si="327"/>
        <v>dhis_api --api-version=27 --api-request='dataElements/bLUx9OuomBn/shortName' --content-json --request PATCH --data "{\"shortName\": \"to3PK2szYpm\"}"</v>
      </c>
    </row>
    <row r="5204" spans="1:10" x14ac:dyDescent="0.2">
      <c r="A5204" t="s">
        <v>1942</v>
      </c>
      <c r="B5204" t="s">
        <v>18039</v>
      </c>
      <c r="C5204" t="s">
        <v>18040</v>
      </c>
      <c r="D5204" s="3" t="b">
        <f>NOT(ISNA(VLOOKUP(A5204,des!B:B,1,FALSE)))</f>
        <v>1</v>
      </c>
      <c r="E5204" s="3" t="str">
        <f>IF(D5204,VLOOKUP(A5204,des!B:Q,11,FALSE),"")</f>
        <v>Test Indication</v>
      </c>
      <c r="F5204" s="3" t="b">
        <f t="shared" si="324"/>
        <v>1</v>
      </c>
      <c r="G5204" s="3" t="str">
        <f t="shared" si="325"/>
        <v>dhis_api --api-version=27 --api-request='dataElements/YOv4GuJ6mRN/name' --content-json --request PATCH --data "{\"name\": \"Test Indication\"}"</v>
      </c>
      <c r="H5204" s="3" t="str">
        <f>IF(D5204,VLOOKUP(A5204,des!B:Q,12,FALSE),"")</f>
        <v>TWKrIXIpaJf</v>
      </c>
      <c r="I5204" s="3" t="b">
        <f t="shared" si="326"/>
        <v>1</v>
      </c>
      <c r="J5204" s="3" t="str">
        <f t="shared" si="327"/>
        <v>dhis_api --api-version=27 --api-request='dataElements/YOv4GuJ6mRN/shortName' --content-json --request PATCH --data "{\"shortName\": \"TWKrIXIpaJf\"}"</v>
      </c>
    </row>
    <row r="5205" spans="1:10" x14ac:dyDescent="0.2">
      <c r="A5205" t="s">
        <v>1943</v>
      </c>
      <c r="B5205" t="s">
        <v>18041</v>
      </c>
      <c r="C5205" t="s">
        <v>18042</v>
      </c>
      <c r="D5205" s="3" t="b">
        <f>NOT(ISNA(VLOOKUP(A5205,des!B:B,1,FALSE)))</f>
        <v>1</v>
      </c>
      <c r="E5205" s="3" t="str">
        <f>IF(D5205,VLOOKUP(A5205,des!B:Q,11,FALSE),"")</f>
        <v>Test Indication w/ Undocumented and HIV Status (Positive)</v>
      </c>
      <c r="F5205" s="3" t="b">
        <f t="shared" si="324"/>
        <v>1</v>
      </c>
      <c r="G5205" s="3" t="str">
        <f t="shared" si="325"/>
        <v>dhis_api --api-version=27 --api-request='dataElements/qIFPVxX0yow/name' --content-json --request PATCH --data "{\"name\": \"Test Indication w/ Undocumented and HIV Status (Positive)\"}"</v>
      </c>
      <c r="H5205" s="3" t="str">
        <f>IF(D5205,VLOOKUP(A5205,des!B:Q,12,FALSE),"")</f>
        <v>tgH7czPU8Rj</v>
      </c>
      <c r="I5205" s="3" t="b">
        <f t="shared" si="326"/>
        <v>1</v>
      </c>
      <c r="J5205" s="3" t="str">
        <f t="shared" si="327"/>
        <v>dhis_api --api-version=27 --api-request='dataElements/qIFPVxX0yow/shortName' --content-json --request PATCH --data "{\"shortName\": \"tgH7czPU8Rj\"}"</v>
      </c>
    </row>
    <row r="5206" spans="1:10" x14ac:dyDescent="0.2">
      <c r="A5206" t="s">
        <v>148</v>
      </c>
      <c r="B5206" t="s">
        <v>18043</v>
      </c>
      <c r="C5206" t="s">
        <v>18044</v>
      </c>
      <c r="D5206" s="3" t="b">
        <f>NOT(ISNA(VLOOKUP(A5206,des!B:B,1,FALSE)))</f>
        <v>1</v>
      </c>
      <c r="E5206" s="3" t="str">
        <f>IF(D5206,VLOOKUP(A5206,des!B:Q,11,FALSE),"")</f>
        <v>Test Indication w/ Undocumented and HIV Status (Positive)</v>
      </c>
      <c r="F5206" s="3" t="b">
        <f t="shared" si="324"/>
        <v>1</v>
      </c>
      <c r="G5206" s="3" t="str">
        <f t="shared" si="325"/>
        <v>dhis_api --api-version=27 --api-request='dataElements/ptcrUFB3k5M/name' --content-json --request PATCH --data "{\"name\": \"Test Indication w/ Undocumented and HIV Status (Positive)\"}"</v>
      </c>
      <c r="H5206" s="3" t="str">
        <f>IF(D5206,VLOOKUP(A5206,des!B:Q,12,FALSE),"")</f>
        <v>tgH7czPU8Rj</v>
      </c>
      <c r="I5206" s="3" t="b">
        <f t="shared" si="326"/>
        <v>1</v>
      </c>
      <c r="J5206" s="3" t="str">
        <f t="shared" si="327"/>
        <v>dhis_api --api-version=27 --api-request='dataElements/ptcrUFB3k5M/shortName' --content-json --request PATCH --data "{\"shortName\": \"tgH7czPU8Rj\"}"</v>
      </c>
    </row>
    <row r="5207" spans="1:10" x14ac:dyDescent="0.2">
      <c r="A5207" t="s">
        <v>1944</v>
      </c>
      <c r="B5207" t="s">
        <v>18045</v>
      </c>
      <c r="C5207" t="s">
        <v>18046</v>
      </c>
      <c r="D5207" s="3" t="b">
        <f>NOT(ISNA(VLOOKUP(A5207,des!B:B,1,FALSE)))</f>
        <v>1</v>
      </c>
      <c r="E5207" s="3" t="str">
        <f>IF(D5207,VLOOKUP(A5207,des!B:Q,11,FALSE),"")</f>
        <v>default</v>
      </c>
      <c r="F5207" s="3" t="b">
        <f t="shared" si="324"/>
        <v>1</v>
      </c>
      <c r="G5207" s="3" t="str">
        <f t="shared" si="325"/>
        <v>dhis_api --api-version=27 --api-request='dataElements/hDQZxLtcdnZ/name' --content-json --request PATCH --data "{\"name\": \"default\"}"</v>
      </c>
      <c r="H5207" s="3" t="str">
        <f>IF(D5207,VLOOKUP(A5207,des!B:Q,12,FALSE),"")</f>
        <v>bjDvmb4bfuf</v>
      </c>
      <c r="I5207" s="3" t="b">
        <f t="shared" si="326"/>
        <v>1</v>
      </c>
      <c r="J5207" s="3" t="str">
        <f t="shared" si="327"/>
        <v>dhis_api --api-version=27 --api-request='dataElements/hDQZxLtcdnZ/shortName' --content-json --request PATCH --data "{\"shortName\": \"bjDvmb4bfuf\"}"</v>
      </c>
    </row>
    <row r="5208" spans="1:10" x14ac:dyDescent="0.2">
      <c r="A5208" t="s">
        <v>1945</v>
      </c>
      <c r="B5208" t="s">
        <v>18047</v>
      </c>
      <c r="C5208" t="s">
        <v>18048</v>
      </c>
      <c r="D5208" s="3" t="b">
        <f>NOT(ISNA(VLOOKUP(A5208,des!B:B,1,FALSE)))</f>
        <v>1</v>
      </c>
      <c r="E5208" s="3" t="str">
        <f>IF(D5208,VLOOKUP(A5208,des!B:Q,11,FALSE),"")</f>
        <v>default</v>
      </c>
      <c r="F5208" s="3" t="b">
        <f t="shared" si="324"/>
        <v>1</v>
      </c>
      <c r="G5208" s="3" t="str">
        <f t="shared" si="325"/>
        <v>dhis_api --api-version=27 --api-request='dataElements/VazS4s73uiA/name' --content-json --request PATCH --data "{\"name\": \"default\"}"</v>
      </c>
      <c r="H5208" s="3" t="str">
        <f>IF(D5208,VLOOKUP(A5208,des!B:Q,12,FALSE),"")</f>
        <v>bjDvmb4bfuf</v>
      </c>
      <c r="I5208" s="3" t="b">
        <f t="shared" si="326"/>
        <v>1</v>
      </c>
      <c r="J5208" s="3" t="str">
        <f t="shared" si="327"/>
        <v>dhis_api --api-version=27 --api-request='dataElements/VazS4s73uiA/shortName' --content-json --request PATCH --data "{\"shortName\": \"bjDvmb4bfuf\"}"</v>
      </c>
    </row>
    <row r="5209" spans="1:10" x14ac:dyDescent="0.2">
      <c r="A5209" t="s">
        <v>567</v>
      </c>
      <c r="B5209" t="s">
        <v>18049</v>
      </c>
      <c r="C5209" t="s">
        <v>18050</v>
      </c>
      <c r="D5209" s="3" t="b">
        <f>NOT(ISNA(VLOOKUP(A5209,des!B:B,1,FALSE)))</f>
        <v>1</v>
      </c>
      <c r="E5209" s="3" t="str">
        <f>IF(D5209,VLOOKUP(A5209,des!B:Q,11,FALSE),"")</f>
        <v>default</v>
      </c>
      <c r="F5209" s="3" t="b">
        <f t="shared" si="324"/>
        <v>1</v>
      </c>
      <c r="G5209" s="3" t="str">
        <f t="shared" si="325"/>
        <v>dhis_api --api-version=27 --api-request='dataElements/dYp14Krj5KB/name' --content-json --request PATCH --data "{\"name\": \"default\"}"</v>
      </c>
      <c r="H5209" s="3" t="str">
        <f>IF(D5209,VLOOKUP(A5209,des!B:Q,12,FALSE),"")</f>
        <v>bjDvmb4bfuf</v>
      </c>
      <c r="I5209" s="3" t="b">
        <f t="shared" si="326"/>
        <v>1</v>
      </c>
      <c r="J5209" s="3" t="str">
        <f t="shared" si="327"/>
        <v>dhis_api --api-version=27 --api-request='dataElements/dYp14Krj5KB/shortName' --content-json --request PATCH --data "{\"shortName\": \"bjDvmb4bfuf\"}"</v>
      </c>
    </row>
    <row r="5210" spans="1:10" x14ac:dyDescent="0.2">
      <c r="A5210" t="s">
        <v>569</v>
      </c>
      <c r="B5210" t="s">
        <v>18051</v>
      </c>
      <c r="C5210" t="s">
        <v>18052</v>
      </c>
      <c r="D5210" s="3" t="b">
        <f>NOT(ISNA(VLOOKUP(A5210,des!B:B,1,FALSE)))</f>
        <v>1</v>
      </c>
      <c r="E5210" s="3" t="str">
        <f>IF(D5210,VLOOKUP(A5210,des!B:Q,11,FALSE),"")</f>
        <v>default</v>
      </c>
      <c r="F5210" s="3" t="b">
        <f t="shared" si="324"/>
        <v>1</v>
      </c>
      <c r="G5210" s="3" t="str">
        <f t="shared" si="325"/>
        <v>dhis_api --api-version=27 --api-request='dataElements/dqx4yP7q3Gr/name' --content-json --request PATCH --data "{\"name\": \"default\"}"</v>
      </c>
      <c r="H5210" s="3" t="str">
        <f>IF(D5210,VLOOKUP(A5210,des!B:Q,12,FALSE),"")</f>
        <v>bjDvmb4bfuf</v>
      </c>
      <c r="I5210" s="3" t="b">
        <f t="shared" si="326"/>
        <v>1</v>
      </c>
      <c r="J5210" s="3" t="str">
        <f t="shared" si="327"/>
        <v>dhis_api --api-version=27 --api-request='dataElements/dqx4yP7q3Gr/shortName' --content-json --request PATCH --data "{\"shortName\": \"bjDvmb4bfuf\"}"</v>
      </c>
    </row>
    <row r="5211" spans="1:10" x14ac:dyDescent="0.2">
      <c r="A5211" t="s">
        <v>572</v>
      </c>
      <c r="B5211" t="s">
        <v>18053</v>
      </c>
      <c r="C5211" t="s">
        <v>18054</v>
      </c>
      <c r="D5211" s="3" t="b">
        <f>NOT(ISNA(VLOOKUP(A5211,des!B:B,1,FALSE)))</f>
        <v>1</v>
      </c>
      <c r="E5211" s="3" t="str">
        <f>IF(D5211,VLOOKUP(A5211,des!B:Q,11,FALSE),"")</f>
        <v>Age (10-50+, 5) and Sex</v>
      </c>
      <c r="F5211" s="3" t="b">
        <f t="shared" si="324"/>
        <v>1</v>
      </c>
      <c r="G5211" s="3" t="str">
        <f t="shared" si="325"/>
        <v>dhis_api --api-version=27 --api-request='dataElements/Ml2nC4THqWW/name' --content-json --request PATCH --data "{\"name\": \"Age (10-50+, 5) and Sex\"}"</v>
      </c>
      <c r="H5211" s="3" t="str">
        <f>IF(D5211,VLOOKUP(A5211,des!B:Q,12,FALSE),"")</f>
        <v>QfonQegy3JH</v>
      </c>
      <c r="I5211" s="3" t="b">
        <f t="shared" si="326"/>
        <v>1</v>
      </c>
      <c r="J5211" s="3" t="str">
        <f t="shared" si="327"/>
        <v>dhis_api --api-version=27 --api-request='dataElements/Ml2nC4THqWW/shortName' --content-json --request PATCH --data "{\"shortName\": \"QfonQegy3JH\"}"</v>
      </c>
    </row>
    <row r="5212" spans="1:10" x14ac:dyDescent="0.2">
      <c r="A5212" t="s">
        <v>1946</v>
      </c>
      <c r="B5212" t="s">
        <v>18055</v>
      </c>
      <c r="C5212" t="s">
        <v>18056</v>
      </c>
      <c r="D5212" s="3" t="b">
        <f>NOT(ISNA(VLOOKUP(A5212,des!B:B,1,FALSE)))</f>
        <v>1</v>
      </c>
      <c r="E5212" s="3" t="str">
        <f>IF(D5212,VLOOKUP(A5212,des!B:Q,11,FALSE),"")</f>
        <v>Age (10-50+, 5) and Sex</v>
      </c>
      <c r="F5212" s="3" t="b">
        <f t="shared" si="324"/>
        <v>1</v>
      </c>
      <c r="G5212" s="3" t="str">
        <f t="shared" si="325"/>
        <v>dhis_api --api-version=27 --api-request='dataElements/ZuV5jDOy3cZ/name' --content-json --request PATCH --data "{\"name\": \"Age (10-50+, 5) and Sex\"}"</v>
      </c>
      <c r="H5212" s="3" t="str">
        <f>IF(D5212,VLOOKUP(A5212,des!B:Q,12,FALSE),"")</f>
        <v>QfonQegy3JH</v>
      </c>
      <c r="I5212" s="3" t="b">
        <f t="shared" si="326"/>
        <v>1</v>
      </c>
      <c r="J5212" s="3" t="str">
        <f t="shared" si="327"/>
        <v>dhis_api --api-version=27 --api-request='dataElements/ZuV5jDOy3cZ/shortName' --content-json --request PATCH --data "{\"shortName\": \"QfonQegy3JH\"}"</v>
      </c>
    </row>
    <row r="5213" spans="1:10" x14ac:dyDescent="0.2">
      <c r="A5213" t="s">
        <v>18057</v>
      </c>
      <c r="B5213" t="s">
        <v>18058</v>
      </c>
      <c r="C5213" t="s">
        <v>18059</v>
      </c>
      <c r="D5213" s="3" t="b">
        <f>NOT(ISNA(VLOOKUP(A5213,des!B:B,1,FALSE)))</f>
        <v>0</v>
      </c>
      <c r="E5213" s="3" t="str">
        <f>IF(D5213,VLOOKUP(A5213,des!B:Q,11,FALSE),"")</f>
        <v/>
      </c>
      <c r="F5213" s="3" t="b">
        <f t="shared" si="324"/>
        <v>0</v>
      </c>
      <c r="G5213" s="3" t="str">
        <f t="shared" si="325"/>
        <v/>
      </c>
      <c r="H5213" s="3" t="str">
        <f>IF(D5213,VLOOKUP(A5213,des!B:Q,12,FALSE),"")</f>
        <v/>
      </c>
      <c r="I5213" s="3" t="b">
        <f t="shared" si="326"/>
        <v>0</v>
      </c>
      <c r="J5213" s="3" t="str">
        <f t="shared" si="327"/>
        <v/>
      </c>
    </row>
    <row r="5214" spans="1:10" x14ac:dyDescent="0.2">
      <c r="A5214" t="s">
        <v>18060</v>
      </c>
      <c r="B5214" t="s">
        <v>18061</v>
      </c>
      <c r="C5214" t="s">
        <v>18062</v>
      </c>
      <c r="D5214" s="3" t="b">
        <f>NOT(ISNA(VLOOKUP(A5214,des!B:B,1,FALSE)))</f>
        <v>0</v>
      </c>
      <c r="E5214" s="3" t="str">
        <f>IF(D5214,VLOOKUP(A5214,des!B:Q,11,FALSE),"")</f>
        <v/>
      </c>
      <c r="F5214" s="3" t="b">
        <f t="shared" si="324"/>
        <v>0</v>
      </c>
      <c r="G5214" s="3" t="str">
        <f t="shared" si="325"/>
        <v/>
      </c>
      <c r="H5214" s="3" t="str">
        <f>IF(D5214,VLOOKUP(A5214,des!B:Q,12,FALSE),"")</f>
        <v/>
      </c>
      <c r="I5214" s="3" t="b">
        <f t="shared" si="326"/>
        <v>0</v>
      </c>
      <c r="J5214" s="3" t="str">
        <f t="shared" si="327"/>
        <v/>
      </c>
    </row>
    <row r="5215" spans="1:10" x14ac:dyDescent="0.2">
      <c r="A5215" t="s">
        <v>18063</v>
      </c>
      <c r="B5215" t="s">
        <v>18064</v>
      </c>
      <c r="C5215" t="s">
        <v>18065</v>
      </c>
      <c r="D5215" s="3" t="b">
        <f>NOT(ISNA(VLOOKUP(A5215,des!B:B,1,FALSE)))</f>
        <v>0</v>
      </c>
      <c r="E5215" s="3" t="str">
        <f>IF(D5215,VLOOKUP(A5215,des!B:Q,11,FALSE),"")</f>
        <v/>
      </c>
      <c r="F5215" s="3" t="b">
        <f t="shared" si="324"/>
        <v>0</v>
      </c>
      <c r="G5215" s="3" t="str">
        <f t="shared" si="325"/>
        <v/>
      </c>
      <c r="H5215" s="3" t="str">
        <f>IF(D5215,VLOOKUP(A5215,des!B:Q,12,FALSE),"")</f>
        <v/>
      </c>
      <c r="I5215" s="3" t="b">
        <f t="shared" si="326"/>
        <v>0</v>
      </c>
      <c r="J5215" s="3" t="str">
        <f t="shared" si="327"/>
        <v/>
      </c>
    </row>
    <row r="5216" spans="1:10" x14ac:dyDescent="0.2">
      <c r="A5216" t="s">
        <v>571</v>
      </c>
      <c r="B5216" t="s">
        <v>18066</v>
      </c>
      <c r="C5216" t="s">
        <v>18067</v>
      </c>
      <c r="D5216" s="3" t="b">
        <f>NOT(ISNA(VLOOKUP(A5216,des!B:B,1,FALSE)))</f>
        <v>1</v>
      </c>
      <c r="E5216" s="3" t="str">
        <f>IF(D5216,VLOOKUP(A5216,des!B:Q,11,FALSE),"")</f>
        <v>Age (&lt;1-9, 2)</v>
      </c>
      <c r="F5216" s="3" t="b">
        <f t="shared" si="324"/>
        <v>1</v>
      </c>
      <c r="G5216" s="3" t="str">
        <f t="shared" si="325"/>
        <v>dhis_api --api-version=27 --api-request='dataElements/kutJs21aWUQ/name' --content-json --request PATCH --data "{\"name\": \"Age (&lt;1-9, 2)\"}"</v>
      </c>
      <c r="H5216" s="3" t="str">
        <f>IF(D5216,VLOOKUP(A5216,des!B:Q,12,FALSE),"")</f>
        <v>Iou3aFo3Qwx</v>
      </c>
      <c r="I5216" s="3" t="b">
        <f t="shared" si="326"/>
        <v>1</v>
      </c>
      <c r="J5216" s="3" t="str">
        <f t="shared" si="327"/>
        <v>dhis_api --api-version=27 --api-request='dataElements/kutJs21aWUQ/shortName' --content-json --request PATCH --data "{\"shortName\": \"Iou3aFo3Qwx\"}"</v>
      </c>
    </row>
    <row r="5217" spans="1:10" x14ac:dyDescent="0.2">
      <c r="A5217" t="s">
        <v>1947</v>
      </c>
      <c r="B5217" t="s">
        <v>18068</v>
      </c>
      <c r="C5217" t="s">
        <v>18069</v>
      </c>
      <c r="D5217" s="3" t="b">
        <f>NOT(ISNA(VLOOKUP(A5217,des!B:B,1,FALSE)))</f>
        <v>1</v>
      </c>
      <c r="E5217" s="3" t="str">
        <f>IF(D5217,VLOOKUP(A5217,des!B:Q,11,FALSE),"")</f>
        <v>Age (&lt;1-9, 2)</v>
      </c>
      <c r="F5217" s="3" t="b">
        <f t="shared" si="324"/>
        <v>1</v>
      </c>
      <c r="G5217" s="3" t="str">
        <f t="shared" si="325"/>
        <v>dhis_api --api-version=27 --api-request='dataElements/DQ8Jw6dszET/name' --content-json --request PATCH --data "{\"name\": \"Age (&lt;1-9, 2)\"}"</v>
      </c>
      <c r="H5217" s="3" t="str">
        <f>IF(D5217,VLOOKUP(A5217,des!B:Q,12,FALSE),"")</f>
        <v>Iou3aFo3Qwx</v>
      </c>
      <c r="I5217" s="3" t="b">
        <f t="shared" si="326"/>
        <v>1</v>
      </c>
      <c r="J5217" s="3" t="str">
        <f t="shared" si="327"/>
        <v>dhis_api --api-version=27 --api-request='dataElements/DQ8Jw6dszET/shortName' --content-json --request PATCH --data "{\"shortName\": \"Iou3aFo3Qwx\"}"</v>
      </c>
    </row>
    <row r="5218" spans="1:10" x14ac:dyDescent="0.2">
      <c r="A5218" t="s">
        <v>1948</v>
      </c>
      <c r="B5218" t="s">
        <v>18070</v>
      </c>
      <c r="C5218" t="s">
        <v>18071</v>
      </c>
      <c r="D5218" s="3" t="b">
        <f>NOT(ISNA(VLOOKUP(A5218,des!B:B,1,FALSE)))</f>
        <v>1</v>
      </c>
      <c r="E5218" s="3" t="str">
        <f>IF(D5218,VLOOKUP(A5218,des!B:Q,11,FALSE),"")</f>
        <v>Age (&lt;5 - 20+, 4) and Sex</v>
      </c>
      <c r="F5218" s="3" t="b">
        <f t="shared" si="324"/>
        <v>1</v>
      </c>
      <c r="G5218" s="3" t="str">
        <f t="shared" si="325"/>
        <v>dhis_api --api-version=27 --api-request='dataElements/z2835WSwchi/name' --content-json --request PATCH --data "{\"name\": \"Age (&lt;5 - 20+, 4) and Sex\"}"</v>
      </c>
      <c r="H5218" s="3" t="str">
        <f>IF(D5218,VLOOKUP(A5218,des!B:Q,12,FALSE),"")</f>
        <v>dsToxyFx8mR</v>
      </c>
      <c r="I5218" s="3" t="b">
        <f t="shared" si="326"/>
        <v>1</v>
      </c>
      <c r="J5218" s="3" t="str">
        <f t="shared" si="327"/>
        <v>dhis_api --api-version=27 --api-request='dataElements/z2835WSwchi/shortName' --content-json --request PATCH --data "{\"shortName\": \"dsToxyFx8mR\"}"</v>
      </c>
    </row>
    <row r="5219" spans="1:10" x14ac:dyDescent="0.2">
      <c r="A5219" t="s">
        <v>1949</v>
      </c>
      <c r="B5219" t="s">
        <v>18072</v>
      </c>
      <c r="C5219" t="s">
        <v>18073</v>
      </c>
      <c r="D5219" s="3" t="b">
        <f>NOT(ISNA(VLOOKUP(A5219,des!B:B,1,FALSE)))</f>
        <v>1</v>
      </c>
      <c r="E5219" s="3" t="str">
        <f>IF(D5219,VLOOKUP(A5219,des!B:Q,11,FALSE),"")</f>
        <v>Age (&lt;5 - 20+, 4) and Sex</v>
      </c>
      <c r="F5219" s="3" t="b">
        <f t="shared" si="324"/>
        <v>1</v>
      </c>
      <c r="G5219" s="3" t="str">
        <f t="shared" si="325"/>
        <v>dhis_api --api-version=27 --api-request='dataElements/ePVXF9M9n2J/name' --content-json --request PATCH --data "{\"name\": \"Age (&lt;5 - 20+, 4) and Sex\"}"</v>
      </c>
      <c r="H5219" s="3" t="str">
        <f>IF(D5219,VLOOKUP(A5219,des!B:Q,12,FALSE),"")</f>
        <v>dsToxyFx8mR</v>
      </c>
      <c r="I5219" s="3" t="b">
        <f t="shared" si="326"/>
        <v>1</v>
      </c>
      <c r="J5219" s="3" t="str">
        <f t="shared" si="327"/>
        <v>dhis_api --api-version=27 --api-request='dataElements/ePVXF9M9n2J/shortName' --content-json --request PATCH --data "{\"shortName\": \"dsToxyFx8mR\"}"</v>
      </c>
    </row>
    <row r="5220" spans="1:10" x14ac:dyDescent="0.2">
      <c r="A5220" t="s">
        <v>18074</v>
      </c>
      <c r="B5220" t="s">
        <v>18075</v>
      </c>
      <c r="C5220" t="s">
        <v>18076</v>
      </c>
      <c r="D5220" s="3" t="b">
        <f>NOT(ISNA(VLOOKUP(A5220,des!B:B,1,FALSE)))</f>
        <v>0</v>
      </c>
      <c r="E5220" s="3" t="str">
        <f>IF(D5220,VLOOKUP(A5220,des!B:Q,11,FALSE),"")</f>
        <v/>
      </c>
      <c r="F5220" s="3" t="b">
        <f t="shared" si="324"/>
        <v>0</v>
      </c>
      <c r="G5220" s="3" t="str">
        <f t="shared" si="325"/>
        <v/>
      </c>
      <c r="H5220" s="3" t="str">
        <f>IF(D5220,VLOOKUP(A5220,des!B:Q,12,FALSE),"")</f>
        <v/>
      </c>
      <c r="I5220" s="3" t="b">
        <f t="shared" si="326"/>
        <v>0</v>
      </c>
      <c r="J5220" s="3" t="str">
        <f t="shared" si="327"/>
        <v/>
      </c>
    </row>
    <row r="5221" spans="1:10" x14ac:dyDescent="0.2">
      <c r="A5221" t="s">
        <v>1950</v>
      </c>
      <c r="B5221" t="s">
        <v>18077</v>
      </c>
      <c r="C5221" t="s">
        <v>18078</v>
      </c>
      <c r="D5221" s="3" t="b">
        <f>NOT(ISNA(VLOOKUP(A5221,des!B:B,1,FALSE)))</f>
        <v>1</v>
      </c>
      <c r="E5221" s="3" t="str">
        <f>IF(D5221,VLOOKUP(A5221,des!B:Q,11,FALSE),"")</f>
        <v>Age (&lt;15,15+) and Sex</v>
      </c>
      <c r="F5221" s="3" t="b">
        <f t="shared" si="324"/>
        <v>1</v>
      </c>
      <c r="G5221" s="3" t="str">
        <f t="shared" si="325"/>
        <v>dhis_api --api-version=27 --api-request='dataElements/roVNBnW2E9G/name' --content-json --request PATCH --data "{\"name\": \"Age (&lt;15,15+) and Sex\"}"</v>
      </c>
      <c r="H5221" s="3" t="str">
        <f>IF(D5221,VLOOKUP(A5221,des!B:Q,12,FALSE),"")</f>
        <v>k3grWTtJnvC</v>
      </c>
      <c r="I5221" s="3" t="b">
        <f t="shared" si="326"/>
        <v>1</v>
      </c>
      <c r="J5221" s="3" t="str">
        <f t="shared" si="327"/>
        <v>dhis_api --api-version=27 --api-request='dataElements/roVNBnW2E9G/shortName' --content-json --request PATCH --data "{\"shortName\": \"k3grWTtJnvC\"}"</v>
      </c>
    </row>
    <row r="5222" spans="1:10" x14ac:dyDescent="0.2">
      <c r="A5222" t="s">
        <v>575</v>
      </c>
      <c r="B5222" t="s">
        <v>18079</v>
      </c>
      <c r="C5222" t="s">
        <v>18080</v>
      </c>
      <c r="D5222" s="3" t="b">
        <f>NOT(ISNA(VLOOKUP(A5222,des!B:B,1,FALSE)))</f>
        <v>1</v>
      </c>
      <c r="E5222" s="3" t="str">
        <f>IF(D5222,VLOOKUP(A5222,des!B:Q,11,FALSE),"")</f>
        <v>Age (&lt;15,15+-uk, 2) and Sex w/ Unknown</v>
      </c>
      <c r="F5222" s="3" t="b">
        <f t="shared" si="324"/>
        <v>1</v>
      </c>
      <c r="G5222" s="3" t="str">
        <f t="shared" si="325"/>
        <v>dhis_api --api-version=27 --api-request='dataElements/ARm3qQfdO0d/name' --content-json --request PATCH --data "{\"name\": \"Age (&lt;15,15+-uk, 2) and Sex w/ Unknown\"}"</v>
      </c>
      <c r="H5222" s="3" t="str">
        <f>IF(D5222,VLOOKUP(A5222,des!B:Q,12,FALSE),"")</f>
        <v>CS9bQtxhawH</v>
      </c>
      <c r="I5222" s="3" t="b">
        <f t="shared" si="326"/>
        <v>1</v>
      </c>
      <c r="J5222" s="3" t="str">
        <f t="shared" si="327"/>
        <v>dhis_api --api-version=27 --api-request='dataElements/ARm3qQfdO0d/shortName' --content-json --request PATCH --data "{\"shortName\": \"CS9bQtxhawH\"}"</v>
      </c>
    </row>
    <row r="5223" spans="1:10" x14ac:dyDescent="0.2">
      <c r="A5223" t="s">
        <v>18081</v>
      </c>
      <c r="B5223" t="s">
        <v>18082</v>
      </c>
      <c r="C5223" t="s">
        <v>18083</v>
      </c>
      <c r="D5223" s="3" t="b">
        <f>NOT(ISNA(VLOOKUP(A5223,des!B:B,1,FALSE)))</f>
        <v>0</v>
      </c>
      <c r="E5223" s="3" t="str">
        <f>IF(D5223,VLOOKUP(A5223,des!B:Q,11,FALSE),"")</f>
        <v/>
      </c>
      <c r="F5223" s="3" t="b">
        <f t="shared" si="324"/>
        <v>0</v>
      </c>
      <c r="G5223" s="3" t="str">
        <f t="shared" si="325"/>
        <v/>
      </c>
      <c r="H5223" s="3" t="str">
        <f>IF(D5223,VLOOKUP(A5223,des!B:Q,12,FALSE),"")</f>
        <v/>
      </c>
      <c r="I5223" s="3" t="b">
        <f t="shared" si="326"/>
        <v>0</v>
      </c>
      <c r="J5223" s="3" t="str">
        <f t="shared" si="327"/>
        <v/>
      </c>
    </row>
    <row r="5224" spans="1:10" x14ac:dyDescent="0.2">
      <c r="A5224" t="s">
        <v>18084</v>
      </c>
      <c r="B5224" t="s">
        <v>18085</v>
      </c>
      <c r="C5224" t="s">
        <v>18086</v>
      </c>
      <c r="D5224" s="3" t="b">
        <f>NOT(ISNA(VLOOKUP(A5224,des!B:B,1,FALSE)))</f>
        <v>0</v>
      </c>
      <c r="E5224" s="3" t="str">
        <f>IF(D5224,VLOOKUP(A5224,des!B:Q,11,FALSE),"")</f>
        <v/>
      </c>
      <c r="F5224" s="3" t="b">
        <f t="shared" si="324"/>
        <v>0</v>
      </c>
      <c r="G5224" s="3" t="str">
        <f t="shared" si="325"/>
        <v/>
      </c>
      <c r="H5224" s="3" t="str">
        <f>IF(D5224,VLOOKUP(A5224,des!B:Q,12,FALSE),"")</f>
        <v/>
      </c>
      <c r="I5224" s="3" t="b">
        <f t="shared" si="326"/>
        <v>0</v>
      </c>
      <c r="J5224" s="3" t="str">
        <f t="shared" si="327"/>
        <v/>
      </c>
    </row>
    <row r="5225" spans="1:10" x14ac:dyDescent="0.2">
      <c r="A5225" t="s">
        <v>566</v>
      </c>
      <c r="B5225" t="s">
        <v>18087</v>
      </c>
      <c r="C5225" t="s">
        <v>18088</v>
      </c>
      <c r="D5225" s="3" t="b">
        <f>NOT(ISNA(VLOOKUP(A5225,des!B:B,1,FALSE)))</f>
        <v>1</v>
      </c>
      <c r="E5225" s="3" t="str">
        <f>IF(D5225,VLOOKUP(A5225,des!B:Q,11,FALSE),"")</f>
        <v>Pregnant/Breastfeeding Status and HIV Status (Positive)</v>
      </c>
      <c r="F5225" s="3" t="b">
        <f t="shared" si="324"/>
        <v>1</v>
      </c>
      <c r="G5225" s="3" t="str">
        <f t="shared" si="325"/>
        <v>dhis_api --api-version=27 --api-request='dataElements/aal61UVcc5M/name' --content-json --request PATCH --data "{\"name\": \"Pregnant/Breastfeeding Status and HIV Status (Positive)\"}"</v>
      </c>
      <c r="H5225" s="3" t="str">
        <f>IF(D5225,VLOOKUP(A5225,des!B:Q,12,FALSE),"")</f>
        <v>tC50kSmJ2a7</v>
      </c>
      <c r="I5225" s="3" t="b">
        <f t="shared" si="326"/>
        <v>1</v>
      </c>
      <c r="J5225" s="3" t="str">
        <f t="shared" si="327"/>
        <v>dhis_api --api-version=27 --api-request='dataElements/aal61UVcc5M/shortName' --content-json --request PATCH --data "{\"shortName\": \"tC50kSmJ2a7\"}"</v>
      </c>
    </row>
    <row r="5226" spans="1:10" x14ac:dyDescent="0.2">
      <c r="A5226" t="s">
        <v>1951</v>
      </c>
      <c r="B5226" t="s">
        <v>18089</v>
      </c>
      <c r="C5226" t="s">
        <v>18090</v>
      </c>
      <c r="D5226" s="3" t="b">
        <f>NOT(ISNA(VLOOKUP(A5226,des!B:B,1,FALSE)))</f>
        <v>1</v>
      </c>
      <c r="E5226" s="3" t="str">
        <f>IF(D5226,VLOOKUP(A5226,des!B:Q,11,FALSE),"")</f>
        <v>Pregnant/Breastfeeding Status and HIV Status (Positive)</v>
      </c>
      <c r="F5226" s="3" t="b">
        <f t="shared" si="324"/>
        <v>1</v>
      </c>
      <c r="G5226" s="3" t="str">
        <f t="shared" si="325"/>
        <v>dhis_api --api-version=27 --api-request='dataElements/DYTXgQ5uGVy/name' --content-json --request PATCH --data "{\"name\": \"Pregnant/Breastfeeding Status and HIV Status (Positive)\"}"</v>
      </c>
      <c r="H5226" s="3" t="str">
        <f>IF(D5226,VLOOKUP(A5226,des!B:Q,12,FALSE),"")</f>
        <v>tC50kSmJ2a7</v>
      </c>
      <c r="I5226" s="3" t="b">
        <f t="shared" si="326"/>
        <v>1</v>
      </c>
      <c r="J5226" s="3" t="str">
        <f t="shared" si="327"/>
        <v>dhis_api --api-version=27 --api-request='dataElements/DYTXgQ5uGVy/shortName' --content-json --request PATCH --data "{\"shortName\": \"tC50kSmJ2a7\"}"</v>
      </c>
    </row>
    <row r="5227" spans="1:10" x14ac:dyDescent="0.2">
      <c r="A5227" t="s">
        <v>563</v>
      </c>
      <c r="B5227" t="s">
        <v>18091</v>
      </c>
      <c r="C5227" t="s">
        <v>18092</v>
      </c>
      <c r="D5227" s="3" t="b">
        <f>NOT(ISNA(VLOOKUP(A5227,des!B:B,1,FALSE)))</f>
        <v>1</v>
      </c>
      <c r="E5227" s="3" t="str">
        <f>IF(D5227,VLOOKUP(A5227,des!B:Q,11,FALSE),"")</f>
        <v>default</v>
      </c>
      <c r="F5227" s="3" t="b">
        <f t="shared" si="324"/>
        <v>1</v>
      </c>
      <c r="G5227" s="3" t="str">
        <f t="shared" si="325"/>
        <v>dhis_api --api-version=27 --api-request='dataElements/XU4vM2XkDqP/name' --content-json --request PATCH --data "{\"name\": \"default\"}"</v>
      </c>
      <c r="H5227" s="3" t="str">
        <f>IF(D5227,VLOOKUP(A5227,des!B:Q,12,FALSE),"")</f>
        <v>bjDvmb4bfuf</v>
      </c>
      <c r="I5227" s="3" t="b">
        <f t="shared" si="326"/>
        <v>1</v>
      </c>
      <c r="J5227" s="3" t="str">
        <f t="shared" si="327"/>
        <v>dhis_api --api-version=27 --api-request='dataElements/XU4vM2XkDqP/shortName' --content-json --request PATCH --data "{\"shortName\": \"bjDvmb4bfuf\"}"</v>
      </c>
    </row>
    <row r="5228" spans="1:10" x14ac:dyDescent="0.2">
      <c r="A5228" t="s">
        <v>1952</v>
      </c>
      <c r="B5228" t="s">
        <v>18093</v>
      </c>
      <c r="C5228" t="s">
        <v>18094</v>
      </c>
      <c r="D5228" s="3" t="b">
        <f>NOT(ISNA(VLOOKUP(A5228,des!B:B,1,FALSE)))</f>
        <v>1</v>
      </c>
      <c r="E5228" s="3" t="str">
        <f>IF(D5228,VLOOKUP(A5228,des!B:Q,11,FALSE),"")</f>
        <v>default</v>
      </c>
      <c r="F5228" s="3" t="b">
        <f t="shared" si="324"/>
        <v>1</v>
      </c>
      <c r="G5228" s="3" t="str">
        <f t="shared" si="325"/>
        <v>dhis_api --api-version=27 --api-request='dataElements/eLsz65orvFs/name' --content-json --request PATCH --data "{\"name\": \"default\"}"</v>
      </c>
      <c r="H5228" s="3" t="str">
        <f>IF(D5228,VLOOKUP(A5228,des!B:Q,12,FALSE),"")</f>
        <v>bjDvmb4bfuf</v>
      </c>
      <c r="I5228" s="3" t="b">
        <f t="shared" si="326"/>
        <v>1</v>
      </c>
      <c r="J5228" s="3" t="str">
        <f t="shared" si="327"/>
        <v>dhis_api --api-version=27 --api-request='dataElements/eLsz65orvFs/shortName' --content-json --request PATCH --data "{\"shortName\": \"bjDvmb4bfuf\"}"</v>
      </c>
    </row>
    <row r="5229" spans="1:10" x14ac:dyDescent="0.2">
      <c r="A5229" t="s">
        <v>568</v>
      </c>
      <c r="B5229" t="s">
        <v>18095</v>
      </c>
      <c r="C5229" t="s">
        <v>18096</v>
      </c>
      <c r="D5229" s="3" t="b">
        <f>NOT(ISNA(VLOOKUP(A5229,des!B:B,1,FALSE)))</f>
        <v>1</v>
      </c>
      <c r="E5229" s="3" t="str">
        <f>IF(D5229,VLOOKUP(A5229,des!B:Q,11,FALSE),"")</f>
        <v>default</v>
      </c>
      <c r="F5229" s="3" t="b">
        <f t="shared" si="324"/>
        <v>1</v>
      </c>
      <c r="G5229" s="3" t="str">
        <f t="shared" si="325"/>
        <v>dhis_api --api-version=27 --api-request='dataElements/U8UK8TTqcVp/name' --content-json --request PATCH --data "{\"name\": \"default\"}"</v>
      </c>
      <c r="H5229" s="3" t="str">
        <f>IF(D5229,VLOOKUP(A5229,des!B:Q,12,FALSE),"")</f>
        <v>bjDvmb4bfuf</v>
      </c>
      <c r="I5229" s="3" t="b">
        <f t="shared" si="326"/>
        <v>1</v>
      </c>
      <c r="J5229" s="3" t="str">
        <f t="shared" si="327"/>
        <v>dhis_api --api-version=27 --api-request='dataElements/U8UK8TTqcVp/shortName' --content-json --request PATCH --data "{\"shortName\": \"bjDvmb4bfuf\"}"</v>
      </c>
    </row>
    <row r="5230" spans="1:10" x14ac:dyDescent="0.2">
      <c r="A5230" t="s">
        <v>570</v>
      </c>
      <c r="B5230" t="s">
        <v>18097</v>
      </c>
      <c r="C5230" t="s">
        <v>18098</v>
      </c>
      <c r="D5230" s="3" t="b">
        <f>NOT(ISNA(VLOOKUP(A5230,des!B:B,1,FALSE)))</f>
        <v>1</v>
      </c>
      <c r="E5230" s="3" t="str">
        <f>IF(D5230,VLOOKUP(A5230,des!B:Q,11,FALSE),"")</f>
        <v>default</v>
      </c>
      <c r="F5230" s="3" t="b">
        <f t="shared" si="324"/>
        <v>1</v>
      </c>
      <c r="G5230" s="3" t="str">
        <f t="shared" si="325"/>
        <v>dhis_api --api-version=27 --api-request='dataElements/nKKCIdE945C/name' --content-json --request PATCH --data "{\"name\": \"default\"}"</v>
      </c>
      <c r="H5230" s="3" t="str">
        <f>IF(D5230,VLOOKUP(A5230,des!B:Q,12,FALSE),"")</f>
        <v>bjDvmb4bfuf</v>
      </c>
      <c r="I5230" s="3" t="b">
        <f t="shared" si="326"/>
        <v>1</v>
      </c>
      <c r="J5230" s="3" t="str">
        <f t="shared" si="327"/>
        <v>dhis_api --api-version=27 --api-request='dataElements/nKKCIdE945C/shortName' --content-json --request PATCH --data "{\"shortName\": \"bjDvmb4bfuf\"}"</v>
      </c>
    </row>
    <row r="5231" spans="1:10" x14ac:dyDescent="0.2">
      <c r="A5231" t="s">
        <v>574</v>
      </c>
      <c r="B5231" t="s">
        <v>18099</v>
      </c>
      <c r="C5231" t="s">
        <v>18100</v>
      </c>
      <c r="D5231" s="3" t="b">
        <f>NOT(ISNA(VLOOKUP(A5231,des!B:B,1,FALSE)))</f>
        <v>1</v>
      </c>
      <c r="E5231" s="3" t="str">
        <f>IF(D5231,VLOOKUP(A5231,des!B:Q,11,FALSE),"")</f>
        <v>Age (10-50+, 5) and Sex</v>
      </c>
      <c r="F5231" s="3" t="b">
        <f t="shared" si="324"/>
        <v>1</v>
      </c>
      <c r="G5231" s="3" t="str">
        <f t="shared" si="325"/>
        <v>dhis_api --api-version=27 --api-request='dataElements/G6Tg1hNLlUu/name' --content-json --request PATCH --data "{\"name\": \"Age (10-50+, 5) and Sex\"}"</v>
      </c>
      <c r="H5231" s="3" t="str">
        <f>IF(D5231,VLOOKUP(A5231,des!B:Q,12,FALSE),"")</f>
        <v>QfonQegy3JH</v>
      </c>
      <c r="I5231" s="3" t="b">
        <f t="shared" si="326"/>
        <v>1</v>
      </c>
      <c r="J5231" s="3" t="str">
        <f t="shared" si="327"/>
        <v>dhis_api --api-version=27 --api-request='dataElements/G6Tg1hNLlUu/shortName' --content-json --request PATCH --data "{\"shortName\": \"QfonQegy3JH\"}"</v>
      </c>
    </row>
    <row r="5232" spans="1:10" x14ac:dyDescent="0.2">
      <c r="A5232" t="s">
        <v>1953</v>
      </c>
      <c r="B5232" t="s">
        <v>18101</v>
      </c>
      <c r="C5232" t="s">
        <v>18102</v>
      </c>
      <c r="D5232" s="3" t="b">
        <f>NOT(ISNA(VLOOKUP(A5232,des!B:B,1,FALSE)))</f>
        <v>1</v>
      </c>
      <c r="E5232" s="3" t="str">
        <f>IF(D5232,VLOOKUP(A5232,des!B:Q,11,FALSE),"")</f>
        <v>Age (10-50+, 5) and Sex</v>
      </c>
      <c r="F5232" s="3" t="b">
        <f t="shared" si="324"/>
        <v>1</v>
      </c>
      <c r="G5232" s="3" t="str">
        <f t="shared" si="325"/>
        <v>dhis_api --api-version=27 --api-request='dataElements/gZZsvVQajdO/name' --content-json --request PATCH --data "{\"name\": \"Age (10-50+, 5) and Sex\"}"</v>
      </c>
      <c r="H5232" s="3" t="str">
        <f>IF(D5232,VLOOKUP(A5232,des!B:Q,12,FALSE),"")</f>
        <v>QfonQegy3JH</v>
      </c>
      <c r="I5232" s="3" t="b">
        <f t="shared" si="326"/>
        <v>1</v>
      </c>
      <c r="J5232" s="3" t="str">
        <f t="shared" si="327"/>
        <v>dhis_api --api-version=27 --api-request='dataElements/gZZsvVQajdO/shortName' --content-json --request PATCH --data "{\"shortName\": \"QfonQegy3JH\"}"</v>
      </c>
    </row>
    <row r="5233" spans="1:10" x14ac:dyDescent="0.2">
      <c r="A5233" t="s">
        <v>573</v>
      </c>
      <c r="B5233" t="s">
        <v>18103</v>
      </c>
      <c r="C5233" t="s">
        <v>18104</v>
      </c>
      <c r="D5233" s="3" t="b">
        <f>NOT(ISNA(VLOOKUP(A5233,des!B:B,1,FALSE)))</f>
        <v>1</v>
      </c>
      <c r="E5233" s="3" t="str">
        <f>IF(D5233,VLOOKUP(A5233,des!B:Q,11,FALSE),"")</f>
        <v>Age (&lt;1-9, 2)</v>
      </c>
      <c r="F5233" s="3" t="b">
        <f t="shared" si="324"/>
        <v>1</v>
      </c>
      <c r="G5233" s="3" t="str">
        <f t="shared" si="325"/>
        <v>dhis_api --api-version=27 --api-request='dataElements/C90vdU8A2tq/name' --content-json --request PATCH --data "{\"name\": \"Age (&lt;1-9, 2)\"}"</v>
      </c>
      <c r="H5233" s="3" t="str">
        <f>IF(D5233,VLOOKUP(A5233,des!B:Q,12,FALSE),"")</f>
        <v>Iou3aFo3Qwx</v>
      </c>
      <c r="I5233" s="3" t="b">
        <f t="shared" si="326"/>
        <v>1</v>
      </c>
      <c r="J5233" s="3" t="str">
        <f t="shared" si="327"/>
        <v>dhis_api --api-version=27 --api-request='dataElements/C90vdU8A2tq/shortName' --content-json --request PATCH --data "{\"shortName\": \"Iou3aFo3Qwx\"}"</v>
      </c>
    </row>
    <row r="5234" spans="1:10" x14ac:dyDescent="0.2">
      <c r="A5234" t="s">
        <v>1954</v>
      </c>
      <c r="B5234" t="s">
        <v>18105</v>
      </c>
      <c r="C5234" t="s">
        <v>18106</v>
      </c>
      <c r="D5234" s="3" t="b">
        <f>NOT(ISNA(VLOOKUP(A5234,des!B:B,1,FALSE)))</f>
        <v>1</v>
      </c>
      <c r="E5234" s="3" t="str">
        <f>IF(D5234,VLOOKUP(A5234,des!B:Q,11,FALSE),"")</f>
        <v>Age (&lt;1-9, 2)</v>
      </c>
      <c r="F5234" s="3" t="b">
        <f t="shared" si="324"/>
        <v>1</v>
      </c>
      <c r="G5234" s="3" t="str">
        <f t="shared" si="325"/>
        <v>dhis_api --api-version=27 --api-request='dataElements/VApbY11knrm/name' --content-json --request PATCH --data "{\"name\": \"Age (&lt;1-9, 2)\"}"</v>
      </c>
      <c r="H5234" s="3" t="str">
        <f>IF(D5234,VLOOKUP(A5234,des!B:Q,12,FALSE),"")</f>
        <v>Iou3aFo3Qwx</v>
      </c>
      <c r="I5234" s="3" t="b">
        <f t="shared" si="326"/>
        <v>1</v>
      </c>
      <c r="J5234" s="3" t="str">
        <f t="shared" si="327"/>
        <v>dhis_api --api-version=27 --api-request='dataElements/VApbY11knrm/shortName' --content-json --request PATCH --data "{\"shortName\": \"Iou3aFo3Qwx\"}"</v>
      </c>
    </row>
    <row r="5235" spans="1:10" x14ac:dyDescent="0.2">
      <c r="A5235" t="s">
        <v>1955</v>
      </c>
      <c r="B5235" t="s">
        <v>18107</v>
      </c>
      <c r="C5235" t="s">
        <v>18108</v>
      </c>
      <c r="D5235" s="3" t="b">
        <f>NOT(ISNA(VLOOKUP(A5235,des!B:B,1,FALSE)))</f>
        <v>1</v>
      </c>
      <c r="E5235" s="3" t="str">
        <f>IF(D5235,VLOOKUP(A5235,des!B:Q,11,FALSE),"")</f>
        <v>Age (&lt;5 - 20+, 4) and Sex</v>
      </c>
      <c r="F5235" s="3" t="b">
        <f t="shared" si="324"/>
        <v>1</v>
      </c>
      <c r="G5235" s="3" t="str">
        <f t="shared" si="325"/>
        <v>dhis_api --api-version=27 --api-request='dataElements/L0wKOEa48Ki/name' --content-json --request PATCH --data "{\"name\": \"Age (&lt;5 - 20+, 4) and Sex\"}"</v>
      </c>
      <c r="H5235" s="3" t="str">
        <f>IF(D5235,VLOOKUP(A5235,des!B:Q,12,FALSE),"")</f>
        <v>dsToxyFx8mR</v>
      </c>
      <c r="I5235" s="3" t="b">
        <f t="shared" si="326"/>
        <v>1</v>
      </c>
      <c r="J5235" s="3" t="str">
        <f t="shared" si="327"/>
        <v>dhis_api --api-version=27 --api-request='dataElements/L0wKOEa48Ki/shortName' --content-json --request PATCH --data "{\"shortName\": \"dsToxyFx8mR\"}"</v>
      </c>
    </row>
    <row r="5236" spans="1:10" x14ac:dyDescent="0.2">
      <c r="A5236" t="s">
        <v>1956</v>
      </c>
      <c r="B5236" t="s">
        <v>18109</v>
      </c>
      <c r="C5236" t="s">
        <v>18110</v>
      </c>
      <c r="D5236" s="3" t="b">
        <f>NOT(ISNA(VLOOKUP(A5236,des!B:B,1,FALSE)))</f>
        <v>1</v>
      </c>
      <c r="E5236" s="3" t="str">
        <f>IF(D5236,VLOOKUP(A5236,des!B:Q,11,FALSE),"")</f>
        <v>Age (&lt;5 - 20+, 4) and Sex</v>
      </c>
      <c r="F5236" s="3" t="b">
        <f t="shared" si="324"/>
        <v>1</v>
      </c>
      <c r="G5236" s="3" t="str">
        <f t="shared" si="325"/>
        <v>dhis_api --api-version=27 --api-request='dataElements/ZWuUwu29diV/name' --content-json --request PATCH --data "{\"name\": \"Age (&lt;5 - 20+, 4) and Sex\"}"</v>
      </c>
      <c r="H5236" s="3" t="str">
        <f>IF(D5236,VLOOKUP(A5236,des!B:Q,12,FALSE),"")</f>
        <v>dsToxyFx8mR</v>
      </c>
      <c r="I5236" s="3" t="b">
        <f t="shared" si="326"/>
        <v>1</v>
      </c>
      <c r="J5236" s="3" t="str">
        <f t="shared" si="327"/>
        <v>dhis_api --api-version=27 --api-request='dataElements/ZWuUwu29diV/shortName' --content-json --request PATCH --data "{\"shortName\": \"dsToxyFx8mR\"}"</v>
      </c>
    </row>
    <row r="5237" spans="1:10" x14ac:dyDescent="0.2">
      <c r="A5237" t="s">
        <v>1957</v>
      </c>
      <c r="B5237" t="s">
        <v>18111</v>
      </c>
      <c r="C5237" t="s">
        <v>18112</v>
      </c>
      <c r="D5237" s="3" t="b">
        <f>NOT(ISNA(VLOOKUP(A5237,des!B:B,1,FALSE)))</f>
        <v>1</v>
      </c>
      <c r="E5237" s="3" t="str">
        <f>IF(D5237,VLOOKUP(A5237,des!B:Q,11,FALSE),"")</f>
        <v>Age (&lt;15,15+) and Sex</v>
      </c>
      <c r="F5237" s="3" t="b">
        <f t="shared" si="324"/>
        <v>1</v>
      </c>
      <c r="G5237" s="3" t="str">
        <f t="shared" si="325"/>
        <v>dhis_api --api-version=27 --api-request='dataElements/lnpdm6NtEQV/name' --content-json --request PATCH --data "{\"name\": \"Age (&lt;15,15+) and Sex\"}"</v>
      </c>
      <c r="H5237" s="3" t="str">
        <f>IF(D5237,VLOOKUP(A5237,des!B:Q,12,FALSE),"")</f>
        <v>k3grWTtJnvC</v>
      </c>
      <c r="I5237" s="3" t="b">
        <f t="shared" si="326"/>
        <v>1</v>
      </c>
      <c r="J5237" s="3" t="str">
        <f t="shared" si="327"/>
        <v>dhis_api --api-version=27 --api-request='dataElements/lnpdm6NtEQV/shortName' --content-json --request PATCH --data "{\"shortName\": \"k3grWTtJnvC\"}"</v>
      </c>
    </row>
    <row r="5238" spans="1:10" x14ac:dyDescent="0.2">
      <c r="A5238" t="s">
        <v>576</v>
      </c>
      <c r="B5238" t="s">
        <v>18113</v>
      </c>
      <c r="C5238" t="s">
        <v>18114</v>
      </c>
      <c r="D5238" s="3" t="b">
        <f>NOT(ISNA(VLOOKUP(A5238,des!B:B,1,FALSE)))</f>
        <v>1</v>
      </c>
      <c r="E5238" s="3" t="str">
        <f>IF(D5238,VLOOKUP(A5238,des!B:Q,11,FALSE),"")</f>
        <v>Age (&lt;15,15+-uk, 2) and Sex w/ Unknown</v>
      </c>
      <c r="F5238" s="3" t="b">
        <f t="shared" si="324"/>
        <v>1</v>
      </c>
      <c r="G5238" s="3" t="str">
        <f t="shared" si="325"/>
        <v>dhis_api --api-version=27 --api-request='dataElements/TyOBz6ZbiZl/name' --content-json --request PATCH --data "{\"name\": \"Age (&lt;15,15+-uk, 2) and Sex w/ Unknown\"}"</v>
      </c>
      <c r="H5238" s="3" t="str">
        <f>IF(D5238,VLOOKUP(A5238,des!B:Q,12,FALSE),"")</f>
        <v>CS9bQtxhawH</v>
      </c>
      <c r="I5238" s="3" t="b">
        <f t="shared" si="326"/>
        <v>1</v>
      </c>
      <c r="J5238" s="3" t="str">
        <f t="shared" si="327"/>
        <v>dhis_api --api-version=27 --api-request='dataElements/TyOBz6ZbiZl/shortName' --content-json --request PATCH --data "{\"shortName\": \"CS9bQtxhawH\"}"</v>
      </c>
    </row>
    <row r="5239" spans="1:10" x14ac:dyDescent="0.2">
      <c r="A5239" t="s">
        <v>18115</v>
      </c>
      <c r="B5239" t="s">
        <v>18116</v>
      </c>
      <c r="C5239" t="s">
        <v>18117</v>
      </c>
      <c r="D5239" s="3" t="b">
        <f>NOT(ISNA(VLOOKUP(A5239,des!B:B,1,FALSE)))</f>
        <v>0</v>
      </c>
      <c r="E5239" s="3" t="str">
        <f>IF(D5239,VLOOKUP(A5239,des!B:Q,11,FALSE),"")</f>
        <v/>
      </c>
      <c r="F5239" s="3" t="b">
        <f t="shared" si="324"/>
        <v>0</v>
      </c>
      <c r="G5239" s="3" t="str">
        <f t="shared" si="325"/>
        <v/>
      </c>
      <c r="H5239" s="3" t="str">
        <f>IF(D5239,VLOOKUP(A5239,des!B:Q,12,FALSE),"")</f>
        <v/>
      </c>
      <c r="I5239" s="3" t="b">
        <f t="shared" si="326"/>
        <v>0</v>
      </c>
      <c r="J5239" s="3" t="str">
        <f t="shared" si="327"/>
        <v/>
      </c>
    </row>
    <row r="5240" spans="1:10" x14ac:dyDescent="0.2">
      <c r="A5240" t="s">
        <v>18118</v>
      </c>
      <c r="B5240" t="s">
        <v>18119</v>
      </c>
      <c r="C5240" t="s">
        <v>18120</v>
      </c>
      <c r="D5240" s="3" t="b">
        <f>NOT(ISNA(VLOOKUP(A5240,des!B:B,1,FALSE)))</f>
        <v>0</v>
      </c>
      <c r="E5240" s="3" t="str">
        <f>IF(D5240,VLOOKUP(A5240,des!B:Q,11,FALSE),"")</f>
        <v/>
      </c>
      <c r="F5240" s="3" t="b">
        <f t="shared" si="324"/>
        <v>0</v>
      </c>
      <c r="G5240" s="3" t="str">
        <f t="shared" si="325"/>
        <v/>
      </c>
      <c r="H5240" s="3" t="str">
        <f>IF(D5240,VLOOKUP(A5240,des!B:Q,12,FALSE),"")</f>
        <v/>
      </c>
      <c r="I5240" s="3" t="b">
        <f t="shared" si="326"/>
        <v>0</v>
      </c>
      <c r="J5240" s="3" t="str">
        <f t="shared" si="327"/>
        <v/>
      </c>
    </row>
    <row r="5241" spans="1:10" x14ac:dyDescent="0.2">
      <c r="A5241" t="s">
        <v>565</v>
      </c>
      <c r="B5241" t="s">
        <v>18121</v>
      </c>
      <c r="C5241" t="s">
        <v>18122</v>
      </c>
      <c r="D5241" s="3" t="b">
        <f>NOT(ISNA(VLOOKUP(A5241,des!B:B,1,FALSE)))</f>
        <v>1</v>
      </c>
      <c r="E5241" s="3" t="str">
        <f>IF(D5241,VLOOKUP(A5241,des!B:Q,11,FALSE),"")</f>
        <v>Pregnant/Breastfeeding Status and HIV Status (Positive)</v>
      </c>
      <c r="F5241" s="3" t="b">
        <f t="shared" si="324"/>
        <v>1</v>
      </c>
      <c r="G5241" s="3" t="str">
        <f t="shared" si="325"/>
        <v>dhis_api --api-version=27 --api-request='dataElements/UGj6ot4NTm7/name' --content-json --request PATCH --data "{\"name\": \"Pregnant/Breastfeeding Status and HIV Status (Positive)\"}"</v>
      </c>
      <c r="H5241" s="3" t="str">
        <f>IF(D5241,VLOOKUP(A5241,des!B:Q,12,FALSE),"")</f>
        <v>tC50kSmJ2a7</v>
      </c>
      <c r="I5241" s="3" t="b">
        <f t="shared" si="326"/>
        <v>1</v>
      </c>
      <c r="J5241" s="3" t="str">
        <f t="shared" si="327"/>
        <v>dhis_api --api-version=27 --api-request='dataElements/UGj6ot4NTm7/shortName' --content-json --request PATCH --data "{\"shortName\": \"tC50kSmJ2a7\"}"</v>
      </c>
    </row>
    <row r="5242" spans="1:10" x14ac:dyDescent="0.2">
      <c r="A5242" t="s">
        <v>1958</v>
      </c>
      <c r="B5242" t="s">
        <v>18123</v>
      </c>
      <c r="C5242" t="s">
        <v>18124</v>
      </c>
      <c r="D5242" s="3" t="b">
        <f>NOT(ISNA(VLOOKUP(A5242,des!B:B,1,FALSE)))</f>
        <v>1</v>
      </c>
      <c r="E5242" s="3" t="str">
        <f>IF(D5242,VLOOKUP(A5242,des!B:Q,11,FALSE),"")</f>
        <v>Pregnant/Breastfeeding Status and HIV Status (Positive)</v>
      </c>
      <c r="F5242" s="3" t="b">
        <f t="shared" si="324"/>
        <v>1</v>
      </c>
      <c r="G5242" s="3" t="str">
        <f t="shared" si="325"/>
        <v>dhis_api --api-version=27 --api-request='dataElements/AYpnveTLaTC/name' --content-json --request PATCH --data "{\"name\": \"Pregnant/Breastfeeding Status and HIV Status (Positive)\"}"</v>
      </c>
      <c r="H5242" s="3" t="str">
        <f>IF(D5242,VLOOKUP(A5242,des!B:Q,12,FALSE),"")</f>
        <v>tC50kSmJ2a7</v>
      </c>
      <c r="I5242" s="3" t="b">
        <f t="shared" si="326"/>
        <v>1</v>
      </c>
      <c r="J5242" s="3" t="str">
        <f t="shared" si="327"/>
        <v>dhis_api --api-version=27 --api-request='dataElements/AYpnveTLaTC/shortName' --content-json --request PATCH --data "{\"shortName\": \"tC50kSmJ2a7\"}"</v>
      </c>
    </row>
    <row r="5243" spans="1:10" x14ac:dyDescent="0.2">
      <c r="A5243" t="s">
        <v>564</v>
      </c>
      <c r="B5243" t="s">
        <v>18125</v>
      </c>
      <c r="C5243" t="s">
        <v>18126</v>
      </c>
      <c r="D5243" s="3" t="b">
        <f>NOT(ISNA(VLOOKUP(A5243,des!B:B,1,FALSE)))</f>
        <v>1</v>
      </c>
      <c r="E5243" s="3" t="str">
        <f>IF(D5243,VLOOKUP(A5243,des!B:Q,11,FALSE),"")</f>
        <v>default</v>
      </c>
      <c r="F5243" s="3" t="b">
        <f t="shared" si="324"/>
        <v>1</v>
      </c>
      <c r="G5243" s="3" t="str">
        <f t="shared" si="325"/>
        <v>dhis_api --api-version=27 --api-request='dataElements/KHV0ZFCVwHj/name' --content-json --request PATCH --data "{\"name\": \"default\"}"</v>
      </c>
      <c r="H5243" s="3" t="str">
        <f>IF(D5243,VLOOKUP(A5243,des!B:Q,12,FALSE),"")</f>
        <v>bjDvmb4bfuf</v>
      </c>
      <c r="I5243" s="3" t="b">
        <f t="shared" si="326"/>
        <v>1</v>
      </c>
      <c r="J5243" s="3" t="str">
        <f t="shared" si="327"/>
        <v>dhis_api --api-version=27 --api-request='dataElements/KHV0ZFCVwHj/shortName' --content-json --request PATCH --data "{\"shortName\": \"bjDvmb4bfuf\"}"</v>
      </c>
    </row>
    <row r="5244" spans="1:10" x14ac:dyDescent="0.2">
      <c r="A5244" t="s">
        <v>1959</v>
      </c>
      <c r="B5244" t="s">
        <v>18127</v>
      </c>
      <c r="C5244" t="s">
        <v>18128</v>
      </c>
      <c r="D5244" s="3" t="b">
        <f>NOT(ISNA(VLOOKUP(A5244,des!B:B,1,FALSE)))</f>
        <v>1</v>
      </c>
      <c r="E5244" s="3" t="str">
        <f>IF(D5244,VLOOKUP(A5244,des!B:Q,11,FALSE),"")</f>
        <v>default</v>
      </c>
      <c r="F5244" s="3" t="b">
        <f t="shared" si="324"/>
        <v>1</v>
      </c>
      <c r="G5244" s="3" t="str">
        <f t="shared" si="325"/>
        <v>dhis_api --api-version=27 --api-request='dataElements/K4z2xtJi5EK/name' --content-json --request PATCH --data "{\"name\": \"default\"}"</v>
      </c>
      <c r="H5244" s="3" t="str">
        <f>IF(D5244,VLOOKUP(A5244,des!B:Q,12,FALSE),"")</f>
        <v>bjDvmb4bfuf</v>
      </c>
      <c r="I5244" s="3" t="b">
        <f t="shared" si="326"/>
        <v>1</v>
      </c>
      <c r="J5244" s="3" t="str">
        <f t="shared" si="327"/>
        <v>dhis_api --api-version=27 --api-request='dataElements/K4z2xtJi5EK/shortName' --content-json --request PATCH --data "{\"shortName\": \"bjDvmb4bfuf\"}"</v>
      </c>
    </row>
    <row r="5245" spans="1:10" x14ac:dyDescent="0.2">
      <c r="A5245" t="s">
        <v>553</v>
      </c>
      <c r="B5245" t="s">
        <v>18129</v>
      </c>
      <c r="C5245" t="s">
        <v>18130</v>
      </c>
      <c r="D5245" s="3" t="b">
        <f>NOT(ISNA(VLOOKUP(A5245,des!B:B,1,FALSE)))</f>
        <v>1</v>
      </c>
      <c r="E5245" s="3" t="str">
        <f>IF(D5245,VLOOKUP(A5245,des!B:Q,11,FALSE),"")</f>
        <v>default</v>
      </c>
      <c r="F5245" s="3" t="b">
        <f t="shared" si="324"/>
        <v>1</v>
      </c>
      <c r="G5245" s="3" t="str">
        <f t="shared" si="325"/>
        <v>dhis_api --api-version=27 --api-request='dataElements/NzvixJ6Q8aF/name' --content-json --request PATCH --data "{\"name\": \"default\"}"</v>
      </c>
      <c r="H5245" s="3" t="str">
        <f>IF(D5245,VLOOKUP(A5245,des!B:Q,12,FALSE),"")</f>
        <v>bjDvmb4bfuf</v>
      </c>
      <c r="I5245" s="3" t="b">
        <f t="shared" si="326"/>
        <v>1</v>
      </c>
      <c r="J5245" s="3" t="str">
        <f t="shared" si="327"/>
        <v>dhis_api --api-version=27 --api-request='dataElements/NzvixJ6Q8aF/shortName' --content-json --request PATCH --data "{\"shortName\": \"bjDvmb4bfuf\"}"</v>
      </c>
    </row>
    <row r="5246" spans="1:10" x14ac:dyDescent="0.2">
      <c r="A5246" t="s">
        <v>555</v>
      </c>
      <c r="B5246" t="s">
        <v>18131</v>
      </c>
      <c r="C5246" t="s">
        <v>18132</v>
      </c>
      <c r="D5246" s="3" t="b">
        <f>NOT(ISNA(VLOOKUP(A5246,des!B:B,1,FALSE)))</f>
        <v>1</v>
      </c>
      <c r="E5246" s="3" t="str">
        <f>IF(D5246,VLOOKUP(A5246,des!B:Q,11,FALSE),"")</f>
        <v>default</v>
      </c>
      <c r="F5246" s="3" t="b">
        <f t="shared" si="324"/>
        <v>1</v>
      </c>
      <c r="G5246" s="3" t="str">
        <f t="shared" si="325"/>
        <v>dhis_api --api-version=27 --api-request='dataElements/fBu3qZDJNJi/name' --content-json --request PATCH --data "{\"name\": \"default\"}"</v>
      </c>
      <c r="H5246" s="3" t="str">
        <f>IF(D5246,VLOOKUP(A5246,des!B:Q,12,FALSE),"")</f>
        <v>bjDvmb4bfuf</v>
      </c>
      <c r="I5246" s="3" t="b">
        <f t="shared" si="326"/>
        <v>1</v>
      </c>
      <c r="J5246" s="3" t="str">
        <f t="shared" si="327"/>
        <v>dhis_api --api-version=27 --api-request='dataElements/fBu3qZDJNJi/shortName' --content-json --request PATCH --data "{\"shortName\": \"bjDvmb4bfuf\"}"</v>
      </c>
    </row>
    <row r="5247" spans="1:10" x14ac:dyDescent="0.2">
      <c r="A5247" t="s">
        <v>558</v>
      </c>
      <c r="B5247" t="s">
        <v>18133</v>
      </c>
      <c r="C5247" t="s">
        <v>18134</v>
      </c>
      <c r="D5247" s="3" t="b">
        <f>NOT(ISNA(VLOOKUP(A5247,des!B:B,1,FALSE)))</f>
        <v>1</v>
      </c>
      <c r="E5247" s="3" t="str">
        <f>IF(D5247,VLOOKUP(A5247,des!B:Q,11,FALSE),"")</f>
        <v>Age (10-50+, 5) and Sex</v>
      </c>
      <c r="F5247" s="3" t="b">
        <f t="shared" si="324"/>
        <v>1</v>
      </c>
      <c r="G5247" s="3" t="str">
        <f t="shared" si="325"/>
        <v>dhis_api --api-version=27 --api-request='dataElements/aWJbStT7WGl/name' --content-json --request PATCH --data "{\"name\": \"Age (10-50+, 5) and Sex\"}"</v>
      </c>
      <c r="H5247" s="3" t="str">
        <f>IF(D5247,VLOOKUP(A5247,des!B:Q,12,FALSE),"")</f>
        <v>QfonQegy3JH</v>
      </c>
      <c r="I5247" s="3" t="b">
        <f t="shared" si="326"/>
        <v>1</v>
      </c>
      <c r="J5247" s="3" t="str">
        <f t="shared" si="327"/>
        <v>dhis_api --api-version=27 --api-request='dataElements/aWJbStT7WGl/shortName' --content-json --request PATCH --data "{\"shortName\": \"QfonQegy3JH\"}"</v>
      </c>
    </row>
    <row r="5248" spans="1:10" x14ac:dyDescent="0.2">
      <c r="A5248" t="s">
        <v>1960</v>
      </c>
      <c r="B5248" t="s">
        <v>18135</v>
      </c>
      <c r="C5248" t="s">
        <v>18136</v>
      </c>
      <c r="D5248" s="3" t="b">
        <f>NOT(ISNA(VLOOKUP(A5248,des!B:B,1,FALSE)))</f>
        <v>1</v>
      </c>
      <c r="E5248" s="3" t="str">
        <f>IF(D5248,VLOOKUP(A5248,des!B:Q,11,FALSE),"")</f>
        <v>Age (10-50+, 5) and Sex</v>
      </c>
      <c r="F5248" s="3" t="b">
        <f t="shared" si="324"/>
        <v>1</v>
      </c>
      <c r="G5248" s="3" t="str">
        <f t="shared" si="325"/>
        <v>dhis_api --api-version=27 --api-request='dataElements/AhqNYjuc5ug/name' --content-json --request PATCH --data "{\"name\": \"Age (10-50+, 5) and Sex\"}"</v>
      </c>
      <c r="H5248" s="3" t="str">
        <f>IF(D5248,VLOOKUP(A5248,des!B:Q,12,FALSE),"")</f>
        <v>QfonQegy3JH</v>
      </c>
      <c r="I5248" s="3" t="b">
        <f t="shared" si="326"/>
        <v>1</v>
      </c>
      <c r="J5248" s="3" t="str">
        <f t="shared" si="327"/>
        <v>dhis_api --api-version=27 --api-request='dataElements/AhqNYjuc5ug/shortName' --content-json --request PATCH --data "{\"shortName\": \"QfonQegy3JH\"}"</v>
      </c>
    </row>
    <row r="5249" spans="1:10" x14ac:dyDescent="0.2">
      <c r="A5249" t="s">
        <v>18137</v>
      </c>
      <c r="B5249" t="s">
        <v>18138</v>
      </c>
      <c r="C5249" t="s">
        <v>18139</v>
      </c>
      <c r="D5249" s="3" t="b">
        <f>NOT(ISNA(VLOOKUP(A5249,des!B:B,1,FALSE)))</f>
        <v>0</v>
      </c>
      <c r="E5249" s="3" t="str">
        <f>IF(D5249,VLOOKUP(A5249,des!B:Q,11,FALSE),"")</f>
        <v/>
      </c>
      <c r="F5249" s="3" t="b">
        <f t="shared" si="324"/>
        <v>0</v>
      </c>
      <c r="G5249" s="3" t="str">
        <f t="shared" si="325"/>
        <v/>
      </c>
      <c r="H5249" s="3" t="str">
        <f>IF(D5249,VLOOKUP(A5249,des!B:Q,12,FALSE),"")</f>
        <v/>
      </c>
      <c r="I5249" s="3" t="b">
        <f t="shared" si="326"/>
        <v>0</v>
      </c>
      <c r="J5249" s="3" t="str">
        <f t="shared" si="327"/>
        <v/>
      </c>
    </row>
    <row r="5250" spans="1:10" x14ac:dyDescent="0.2">
      <c r="A5250" t="s">
        <v>18140</v>
      </c>
      <c r="B5250" t="s">
        <v>18141</v>
      </c>
      <c r="C5250" t="s">
        <v>18142</v>
      </c>
      <c r="D5250" s="3" t="b">
        <f>NOT(ISNA(VLOOKUP(A5250,des!B:B,1,FALSE)))</f>
        <v>0</v>
      </c>
      <c r="E5250" s="3" t="str">
        <f>IF(D5250,VLOOKUP(A5250,des!B:Q,11,FALSE),"")</f>
        <v/>
      </c>
      <c r="F5250" s="3" t="b">
        <f t="shared" si="324"/>
        <v>0</v>
      </c>
      <c r="G5250" s="3" t="str">
        <f t="shared" si="325"/>
        <v/>
      </c>
      <c r="H5250" s="3" t="str">
        <f>IF(D5250,VLOOKUP(A5250,des!B:Q,12,FALSE),"")</f>
        <v/>
      </c>
      <c r="I5250" s="3" t="b">
        <f t="shared" si="326"/>
        <v>0</v>
      </c>
      <c r="J5250" s="3" t="str">
        <f t="shared" si="327"/>
        <v/>
      </c>
    </row>
    <row r="5251" spans="1:10" x14ac:dyDescent="0.2">
      <c r="A5251" t="s">
        <v>18143</v>
      </c>
      <c r="B5251" t="s">
        <v>18144</v>
      </c>
      <c r="C5251" t="s">
        <v>18145</v>
      </c>
      <c r="D5251" s="3" t="b">
        <f>NOT(ISNA(VLOOKUP(A5251,des!B:B,1,FALSE)))</f>
        <v>0</v>
      </c>
      <c r="E5251" s="3" t="str">
        <f>IF(D5251,VLOOKUP(A5251,des!B:Q,11,FALSE),"")</f>
        <v/>
      </c>
      <c r="F5251" s="3" t="b">
        <f t="shared" si="324"/>
        <v>0</v>
      </c>
      <c r="G5251" s="3" t="str">
        <f t="shared" si="325"/>
        <v/>
      </c>
      <c r="H5251" s="3" t="str">
        <f>IF(D5251,VLOOKUP(A5251,des!B:Q,12,FALSE),"")</f>
        <v/>
      </c>
      <c r="I5251" s="3" t="b">
        <f t="shared" si="326"/>
        <v>0</v>
      </c>
      <c r="J5251" s="3" t="str">
        <f t="shared" si="327"/>
        <v/>
      </c>
    </row>
    <row r="5252" spans="1:10" x14ac:dyDescent="0.2">
      <c r="A5252" t="s">
        <v>557</v>
      </c>
      <c r="B5252" t="s">
        <v>18146</v>
      </c>
      <c r="C5252" t="s">
        <v>18147</v>
      </c>
      <c r="D5252" s="3" t="b">
        <f>NOT(ISNA(VLOOKUP(A5252,des!B:B,1,FALSE)))</f>
        <v>1</v>
      </c>
      <c r="E5252" s="3" t="str">
        <f>IF(D5252,VLOOKUP(A5252,des!B:Q,11,FALSE),"")</f>
        <v>Age (&lt;1-9, 2)</v>
      </c>
      <c r="F5252" s="3" t="b">
        <f t="shared" si="324"/>
        <v>1</v>
      </c>
      <c r="G5252" s="3" t="str">
        <f t="shared" si="325"/>
        <v>dhis_api --api-version=27 --api-request='dataElements/x5IeTUM9quE/name' --content-json --request PATCH --data "{\"name\": \"Age (&lt;1-9, 2)\"}"</v>
      </c>
      <c r="H5252" s="3" t="str">
        <f>IF(D5252,VLOOKUP(A5252,des!B:Q,12,FALSE),"")</f>
        <v>Iou3aFo3Qwx</v>
      </c>
      <c r="I5252" s="3" t="b">
        <f t="shared" si="326"/>
        <v>1</v>
      </c>
      <c r="J5252" s="3" t="str">
        <f t="shared" si="327"/>
        <v>dhis_api --api-version=27 --api-request='dataElements/x5IeTUM9quE/shortName' --content-json --request PATCH --data "{\"shortName\": \"Iou3aFo3Qwx\"}"</v>
      </c>
    </row>
    <row r="5253" spans="1:10" x14ac:dyDescent="0.2">
      <c r="A5253" t="s">
        <v>1961</v>
      </c>
      <c r="B5253" t="s">
        <v>18148</v>
      </c>
      <c r="C5253" t="s">
        <v>18149</v>
      </c>
      <c r="D5253" s="3" t="b">
        <f>NOT(ISNA(VLOOKUP(A5253,des!B:B,1,FALSE)))</f>
        <v>1</v>
      </c>
      <c r="E5253" s="3" t="str">
        <f>IF(D5253,VLOOKUP(A5253,des!B:Q,11,FALSE),"")</f>
        <v>Age (&lt;1-9, 2)</v>
      </c>
      <c r="F5253" s="3" t="b">
        <f t="shared" ref="F5253:F5316" si="328">IF(D5253,IF(E5253&lt;&gt;B5253,TRUE,FALSE),FALSE)</f>
        <v>1</v>
      </c>
      <c r="G5253" s="3" t="str">
        <f t="shared" si="325"/>
        <v>dhis_api --api-version=27 --api-request='dataElements/ZACJlZpUeiV/name' --content-json --request PATCH --data "{\"name\": \"Age (&lt;1-9, 2)\"}"</v>
      </c>
      <c r="H5253" s="3" t="str">
        <f>IF(D5253,VLOOKUP(A5253,des!B:Q,12,FALSE),"")</f>
        <v>Iou3aFo3Qwx</v>
      </c>
      <c r="I5253" s="3" t="b">
        <f t="shared" si="326"/>
        <v>1</v>
      </c>
      <c r="J5253" s="3" t="str">
        <f t="shared" si="327"/>
        <v>dhis_api --api-version=27 --api-request='dataElements/ZACJlZpUeiV/shortName' --content-json --request PATCH --data "{\"shortName\": \"Iou3aFo3Qwx\"}"</v>
      </c>
    </row>
    <row r="5254" spans="1:10" x14ac:dyDescent="0.2">
      <c r="A5254" t="s">
        <v>1962</v>
      </c>
      <c r="B5254" t="s">
        <v>18150</v>
      </c>
      <c r="C5254" t="s">
        <v>18151</v>
      </c>
      <c r="D5254" s="3" t="b">
        <f>NOT(ISNA(VLOOKUP(A5254,des!B:B,1,FALSE)))</f>
        <v>1</v>
      </c>
      <c r="E5254" s="3" t="str">
        <f>IF(D5254,VLOOKUP(A5254,des!B:Q,11,FALSE),"")</f>
        <v>Age (&lt;5 - 20+, 4) and Sex</v>
      </c>
      <c r="F5254" s="3" t="b">
        <f t="shared" si="328"/>
        <v>1</v>
      </c>
      <c r="G5254" s="3" t="str">
        <f t="shared" ref="G5254:G5317" si="329">IF(F5254,CONCATENATE($A$1,A5254,$B$1,E5254,$C$1),"")</f>
        <v>dhis_api --api-version=27 --api-request='dataElements/lZjIcCCGw5g/name' --content-json --request PATCH --data "{\"name\": \"Age (&lt;5 - 20+, 4) and Sex\"}"</v>
      </c>
      <c r="H5254" s="3" t="str">
        <f>IF(D5254,VLOOKUP(A5254,des!B:Q,12,FALSE),"")</f>
        <v>dsToxyFx8mR</v>
      </c>
      <c r="I5254" s="3" t="b">
        <f t="shared" ref="I5254:I5317" si="330">IF(D5254,IF(H5254&lt;&gt;C5254,TRUE,FALSE),FALSE)</f>
        <v>1</v>
      </c>
      <c r="J5254" s="3" t="str">
        <f t="shared" ref="J5254:J5317" si="331">IF(I5254,CONCATENATE($A$2,A5254,$B$2,H5254,$C$2),"")</f>
        <v>dhis_api --api-version=27 --api-request='dataElements/lZjIcCCGw5g/shortName' --content-json --request PATCH --data "{\"shortName\": \"dsToxyFx8mR\"}"</v>
      </c>
    </row>
    <row r="5255" spans="1:10" x14ac:dyDescent="0.2">
      <c r="A5255" t="s">
        <v>1963</v>
      </c>
      <c r="B5255" t="s">
        <v>18152</v>
      </c>
      <c r="C5255" t="s">
        <v>18153</v>
      </c>
      <c r="D5255" s="3" t="b">
        <f>NOT(ISNA(VLOOKUP(A5255,des!B:B,1,FALSE)))</f>
        <v>1</v>
      </c>
      <c r="E5255" s="3" t="str">
        <f>IF(D5255,VLOOKUP(A5255,des!B:Q,11,FALSE),"")</f>
        <v>Age (&lt;5 - 20+, 4) and Sex</v>
      </c>
      <c r="F5255" s="3" t="b">
        <f t="shared" si="328"/>
        <v>1</v>
      </c>
      <c r="G5255" s="3" t="str">
        <f t="shared" si="329"/>
        <v>dhis_api --api-version=27 --api-request='dataElements/a5ilq3brBpO/name' --content-json --request PATCH --data "{\"name\": \"Age (&lt;5 - 20+, 4) and Sex\"}"</v>
      </c>
      <c r="H5255" s="3" t="str">
        <f>IF(D5255,VLOOKUP(A5255,des!B:Q,12,FALSE),"")</f>
        <v>dsToxyFx8mR</v>
      </c>
      <c r="I5255" s="3" t="b">
        <f t="shared" si="330"/>
        <v>1</v>
      </c>
      <c r="J5255" s="3" t="str">
        <f t="shared" si="331"/>
        <v>dhis_api --api-version=27 --api-request='dataElements/a5ilq3brBpO/shortName' --content-json --request PATCH --data "{\"shortName\": \"dsToxyFx8mR\"}"</v>
      </c>
    </row>
    <row r="5256" spans="1:10" x14ac:dyDescent="0.2">
      <c r="A5256" t="s">
        <v>18154</v>
      </c>
      <c r="B5256" t="s">
        <v>18155</v>
      </c>
      <c r="C5256" t="s">
        <v>18156</v>
      </c>
      <c r="D5256" s="3" t="b">
        <f>NOT(ISNA(VLOOKUP(A5256,des!B:B,1,FALSE)))</f>
        <v>0</v>
      </c>
      <c r="E5256" s="3" t="str">
        <f>IF(D5256,VLOOKUP(A5256,des!B:Q,11,FALSE),"")</f>
        <v/>
      </c>
      <c r="F5256" s="3" t="b">
        <f t="shared" si="328"/>
        <v>0</v>
      </c>
      <c r="G5256" s="3" t="str">
        <f t="shared" si="329"/>
        <v/>
      </c>
      <c r="H5256" s="3" t="str">
        <f>IF(D5256,VLOOKUP(A5256,des!B:Q,12,FALSE),"")</f>
        <v/>
      </c>
      <c r="I5256" s="3" t="b">
        <f t="shared" si="330"/>
        <v>0</v>
      </c>
      <c r="J5256" s="3" t="str">
        <f t="shared" si="331"/>
        <v/>
      </c>
    </row>
    <row r="5257" spans="1:10" x14ac:dyDescent="0.2">
      <c r="A5257" t="s">
        <v>1964</v>
      </c>
      <c r="B5257" t="s">
        <v>18157</v>
      </c>
      <c r="C5257" t="s">
        <v>18158</v>
      </c>
      <c r="D5257" s="3" t="b">
        <f>NOT(ISNA(VLOOKUP(A5257,des!B:B,1,FALSE)))</f>
        <v>1</v>
      </c>
      <c r="E5257" s="3" t="str">
        <f>IF(D5257,VLOOKUP(A5257,des!B:Q,11,FALSE),"")</f>
        <v>Age (&lt;15,15+) and Sex</v>
      </c>
      <c r="F5257" s="3" t="b">
        <f t="shared" si="328"/>
        <v>1</v>
      </c>
      <c r="G5257" s="3" t="str">
        <f t="shared" si="329"/>
        <v>dhis_api --api-version=27 --api-request='dataElements/ScSPA8qt5Ri/name' --content-json --request PATCH --data "{\"name\": \"Age (&lt;15,15+) and Sex\"}"</v>
      </c>
      <c r="H5257" s="3" t="str">
        <f>IF(D5257,VLOOKUP(A5257,des!B:Q,12,FALSE),"")</f>
        <v>k3grWTtJnvC</v>
      </c>
      <c r="I5257" s="3" t="b">
        <f t="shared" si="330"/>
        <v>1</v>
      </c>
      <c r="J5257" s="3" t="str">
        <f t="shared" si="331"/>
        <v>dhis_api --api-version=27 --api-request='dataElements/ScSPA8qt5Ri/shortName' --content-json --request PATCH --data "{\"shortName\": \"k3grWTtJnvC\"}"</v>
      </c>
    </row>
    <row r="5258" spans="1:10" x14ac:dyDescent="0.2">
      <c r="A5258" t="s">
        <v>561</v>
      </c>
      <c r="B5258" t="s">
        <v>18159</v>
      </c>
      <c r="C5258" t="s">
        <v>18160</v>
      </c>
      <c r="D5258" s="3" t="b">
        <f>NOT(ISNA(VLOOKUP(A5258,des!B:B,1,FALSE)))</f>
        <v>1</v>
      </c>
      <c r="E5258" s="3" t="str">
        <f>IF(D5258,VLOOKUP(A5258,des!B:Q,11,FALSE),"")</f>
        <v>Age (&lt;15,15+-uk, 2) and Sex w/ Unknown</v>
      </c>
      <c r="F5258" s="3" t="b">
        <f t="shared" si="328"/>
        <v>1</v>
      </c>
      <c r="G5258" s="3" t="str">
        <f t="shared" si="329"/>
        <v>dhis_api --api-version=27 --api-request='dataElements/dwJGsiYKDCh/name' --content-json --request PATCH --data "{\"name\": \"Age (&lt;15,15+-uk, 2) and Sex w/ Unknown\"}"</v>
      </c>
      <c r="H5258" s="3" t="str">
        <f>IF(D5258,VLOOKUP(A5258,des!B:Q,12,FALSE),"")</f>
        <v>CS9bQtxhawH</v>
      </c>
      <c r="I5258" s="3" t="b">
        <f t="shared" si="330"/>
        <v>1</v>
      </c>
      <c r="J5258" s="3" t="str">
        <f t="shared" si="331"/>
        <v>dhis_api --api-version=27 --api-request='dataElements/dwJGsiYKDCh/shortName' --content-json --request PATCH --data "{\"shortName\": \"CS9bQtxhawH\"}"</v>
      </c>
    </row>
    <row r="5259" spans="1:10" x14ac:dyDescent="0.2">
      <c r="A5259" t="s">
        <v>543</v>
      </c>
      <c r="B5259" t="s">
        <v>18161</v>
      </c>
      <c r="C5259" t="s">
        <v>18162</v>
      </c>
      <c r="D5259" s="3" t="b">
        <f>NOT(ISNA(VLOOKUP(A5259,des!B:B,1,FALSE)))</f>
        <v>1</v>
      </c>
      <c r="E5259" s="3" t="str">
        <f>IF(D5259,VLOOKUP(A5259,des!B:Q,11,FALSE),"")</f>
        <v>default</v>
      </c>
      <c r="F5259" s="3" t="b">
        <f t="shared" si="328"/>
        <v>1</v>
      </c>
      <c r="G5259" s="3" t="str">
        <f t="shared" si="329"/>
        <v>dhis_api --api-version=27 --api-request='dataElements/Y3s0CtjmmYd/name' --content-json --request PATCH --data "{\"name\": \"default\"}"</v>
      </c>
      <c r="H5259" s="3" t="str">
        <f>IF(D5259,VLOOKUP(A5259,des!B:Q,12,FALSE),"")</f>
        <v>bjDvmb4bfuf</v>
      </c>
      <c r="I5259" s="3" t="b">
        <f t="shared" si="330"/>
        <v>1</v>
      </c>
      <c r="J5259" s="3" t="str">
        <f t="shared" si="331"/>
        <v>dhis_api --api-version=27 --api-request='dataElements/Y3s0CtjmmYd/shortName' --content-json --request PATCH --data "{\"shortName\": \"bjDvmb4bfuf\"}"</v>
      </c>
    </row>
    <row r="5260" spans="1:10" x14ac:dyDescent="0.2">
      <c r="A5260" t="s">
        <v>303</v>
      </c>
      <c r="B5260" t="s">
        <v>18163</v>
      </c>
      <c r="C5260" t="s">
        <v>18164</v>
      </c>
      <c r="D5260" s="3" t="b">
        <f>NOT(ISNA(VLOOKUP(A5260,des!B:B,1,FALSE)))</f>
        <v>1</v>
      </c>
      <c r="E5260" s="3" t="str">
        <f>IF(D5260,VLOOKUP(A5260,des!B:Q,11,FALSE),"")</f>
        <v>default</v>
      </c>
      <c r="F5260" s="3" t="b">
        <f t="shared" si="328"/>
        <v>1</v>
      </c>
      <c r="G5260" s="3" t="str">
        <f t="shared" si="329"/>
        <v>dhis_api --api-version=27 --api-request='dataElements/jzG5uXvzj4j/name' --content-json --request PATCH --data "{\"name\": \"default\"}"</v>
      </c>
      <c r="H5260" s="3" t="str">
        <f>IF(D5260,VLOOKUP(A5260,des!B:Q,12,FALSE),"")</f>
        <v>bjDvmb4bfuf</v>
      </c>
      <c r="I5260" s="3" t="b">
        <f t="shared" si="330"/>
        <v>1</v>
      </c>
      <c r="J5260" s="3" t="str">
        <f t="shared" si="331"/>
        <v>dhis_api --api-version=27 --api-request='dataElements/jzG5uXvzj4j/shortName' --content-json --request PATCH --data "{\"shortName\": \"bjDvmb4bfuf\"}"</v>
      </c>
    </row>
    <row r="5261" spans="1:10" x14ac:dyDescent="0.2">
      <c r="A5261" t="s">
        <v>1965</v>
      </c>
      <c r="B5261" t="s">
        <v>18165</v>
      </c>
      <c r="C5261" t="s">
        <v>18166</v>
      </c>
      <c r="D5261" s="3" t="b">
        <f>NOT(ISNA(VLOOKUP(A5261,des!B:B,1,FALSE)))</f>
        <v>1</v>
      </c>
      <c r="E5261" s="3" t="str">
        <f>IF(D5261,VLOOKUP(A5261,des!B:Q,11,FALSE),"")</f>
        <v>default</v>
      </c>
      <c r="F5261" s="3" t="b">
        <f t="shared" si="328"/>
        <v>1</v>
      </c>
      <c r="G5261" s="3" t="str">
        <f t="shared" si="329"/>
        <v>dhis_api --api-version=27 --api-request='dataElements/uW9b7dm5Slr/name' --content-json --request PATCH --data "{\"name\": \"default\"}"</v>
      </c>
      <c r="H5261" s="3" t="str">
        <f>IF(D5261,VLOOKUP(A5261,des!B:Q,12,FALSE),"")</f>
        <v>bjDvmb4bfuf</v>
      </c>
      <c r="I5261" s="3" t="b">
        <f t="shared" si="330"/>
        <v>1</v>
      </c>
      <c r="J5261" s="3" t="str">
        <f t="shared" si="331"/>
        <v>dhis_api --api-version=27 --api-request='dataElements/uW9b7dm5Slr/shortName' --content-json --request PATCH --data "{\"shortName\": \"bjDvmb4bfuf\"}"</v>
      </c>
    </row>
    <row r="5262" spans="1:10" x14ac:dyDescent="0.2">
      <c r="A5262" t="s">
        <v>549</v>
      </c>
      <c r="B5262" t="s">
        <v>18167</v>
      </c>
      <c r="C5262" t="s">
        <v>18168</v>
      </c>
      <c r="D5262" s="3" t="b">
        <f>NOT(ISNA(VLOOKUP(A5262,des!B:B,1,FALSE)))</f>
        <v>1</v>
      </c>
      <c r="E5262" s="3" t="str">
        <f>IF(D5262,VLOOKUP(A5262,des!B:Q,11,FALSE),"")</f>
        <v>Pregnant/Breastfeeding Status and HIV Status (Positive)</v>
      </c>
      <c r="F5262" s="3" t="b">
        <f t="shared" si="328"/>
        <v>1</v>
      </c>
      <c r="G5262" s="3" t="str">
        <f t="shared" si="329"/>
        <v>dhis_api --api-version=27 --api-request='dataElements/I9MO0VAFjar/name' --content-json --request PATCH --data "{\"name\": \"Pregnant/Breastfeeding Status and HIV Status (Positive)\"}"</v>
      </c>
      <c r="H5262" s="3" t="str">
        <f>IF(D5262,VLOOKUP(A5262,des!B:Q,12,FALSE),"")</f>
        <v>tC50kSmJ2a7</v>
      </c>
      <c r="I5262" s="3" t="b">
        <f t="shared" si="330"/>
        <v>1</v>
      </c>
      <c r="J5262" s="3" t="str">
        <f t="shared" si="331"/>
        <v>dhis_api --api-version=27 --api-request='dataElements/I9MO0VAFjar/shortName' --content-json --request PATCH --data "{\"shortName\": \"tC50kSmJ2a7\"}"</v>
      </c>
    </row>
    <row r="5263" spans="1:10" x14ac:dyDescent="0.2">
      <c r="A5263" t="s">
        <v>1966</v>
      </c>
      <c r="B5263" t="s">
        <v>18169</v>
      </c>
      <c r="C5263" t="s">
        <v>18170</v>
      </c>
      <c r="D5263" s="3" t="b">
        <f>NOT(ISNA(VLOOKUP(A5263,des!B:B,1,FALSE)))</f>
        <v>1</v>
      </c>
      <c r="E5263" s="3" t="str">
        <f>IF(D5263,VLOOKUP(A5263,des!B:Q,11,FALSE),"")</f>
        <v>Pregnant/Breastfeeding Status and HIV Status (Positive)</v>
      </c>
      <c r="F5263" s="3" t="b">
        <f t="shared" si="328"/>
        <v>1</v>
      </c>
      <c r="G5263" s="3" t="str">
        <f t="shared" si="329"/>
        <v>dhis_api --api-version=27 --api-request='dataElements/UftYuQCZRkM/name' --content-json --request PATCH --data "{\"name\": \"Pregnant/Breastfeeding Status and HIV Status (Positive)\"}"</v>
      </c>
      <c r="H5263" s="3" t="str">
        <f>IF(D5263,VLOOKUP(A5263,des!B:Q,12,FALSE),"")</f>
        <v>tC50kSmJ2a7</v>
      </c>
      <c r="I5263" s="3" t="b">
        <f t="shared" si="330"/>
        <v>1</v>
      </c>
      <c r="J5263" s="3" t="str">
        <f t="shared" si="331"/>
        <v>dhis_api --api-version=27 --api-request='dataElements/UftYuQCZRkM/shortName' --content-json --request PATCH --data "{\"shortName\": \"tC50kSmJ2a7\"}"</v>
      </c>
    </row>
    <row r="5264" spans="1:10" x14ac:dyDescent="0.2">
      <c r="A5264" t="s">
        <v>18171</v>
      </c>
      <c r="B5264" t="s">
        <v>18172</v>
      </c>
      <c r="C5264" t="s">
        <v>18173</v>
      </c>
      <c r="D5264" s="3" t="b">
        <f>NOT(ISNA(VLOOKUP(A5264,des!B:B,1,FALSE)))</f>
        <v>0</v>
      </c>
      <c r="E5264" s="3" t="str">
        <f>IF(D5264,VLOOKUP(A5264,des!B:Q,11,FALSE),"")</f>
        <v/>
      </c>
      <c r="F5264" s="3" t="b">
        <f t="shared" si="328"/>
        <v>0</v>
      </c>
      <c r="G5264" s="3" t="str">
        <f t="shared" si="329"/>
        <v/>
      </c>
      <c r="H5264" s="3" t="str">
        <f>IF(D5264,VLOOKUP(A5264,des!B:Q,12,FALSE),"")</f>
        <v/>
      </c>
      <c r="I5264" s="3" t="b">
        <f t="shared" si="330"/>
        <v>0</v>
      </c>
      <c r="J5264" s="3" t="str">
        <f t="shared" si="331"/>
        <v/>
      </c>
    </row>
    <row r="5265" spans="1:10" x14ac:dyDescent="0.2">
      <c r="A5265" t="s">
        <v>18174</v>
      </c>
      <c r="B5265" t="s">
        <v>18175</v>
      </c>
      <c r="C5265" t="s">
        <v>18176</v>
      </c>
      <c r="D5265" s="3" t="b">
        <f>NOT(ISNA(VLOOKUP(A5265,des!B:B,1,FALSE)))</f>
        <v>0</v>
      </c>
      <c r="E5265" s="3" t="str">
        <f>IF(D5265,VLOOKUP(A5265,des!B:Q,11,FALSE),"")</f>
        <v/>
      </c>
      <c r="F5265" s="3" t="b">
        <f t="shared" si="328"/>
        <v>0</v>
      </c>
      <c r="G5265" s="3" t="str">
        <f t="shared" si="329"/>
        <v/>
      </c>
      <c r="H5265" s="3" t="str">
        <f>IF(D5265,VLOOKUP(A5265,des!B:Q,12,FALSE),"")</f>
        <v/>
      </c>
      <c r="I5265" s="3" t="b">
        <f t="shared" si="330"/>
        <v>0</v>
      </c>
      <c r="J5265" s="3" t="str">
        <f t="shared" si="331"/>
        <v/>
      </c>
    </row>
    <row r="5266" spans="1:10" x14ac:dyDescent="0.2">
      <c r="A5266" t="s">
        <v>1967</v>
      </c>
      <c r="B5266" t="s">
        <v>18177</v>
      </c>
      <c r="C5266" t="s">
        <v>18178</v>
      </c>
      <c r="D5266" s="3" t="b">
        <f>NOT(ISNA(VLOOKUP(A5266,des!B:B,1,FALSE)))</f>
        <v>1</v>
      </c>
      <c r="E5266" s="3" t="str">
        <f>IF(D5266,VLOOKUP(A5266,des!B:Q,11,FALSE),"")</f>
        <v>default</v>
      </c>
      <c r="F5266" s="3" t="b">
        <f t="shared" si="328"/>
        <v>1</v>
      </c>
      <c r="G5266" s="3" t="str">
        <f t="shared" si="329"/>
        <v>dhis_api --api-version=27 --api-request='dataElements/WtxVA63vZFj/name' --content-json --request PATCH --data "{\"name\": \"default\"}"</v>
      </c>
      <c r="H5266" s="3" t="str">
        <f>IF(D5266,VLOOKUP(A5266,des!B:Q,12,FALSE),"")</f>
        <v>bjDvmb4bfuf</v>
      </c>
      <c r="I5266" s="3" t="b">
        <f t="shared" si="330"/>
        <v>1</v>
      </c>
      <c r="J5266" s="3" t="str">
        <f t="shared" si="331"/>
        <v>dhis_api --api-version=27 --api-request='dataElements/WtxVA63vZFj/shortName' --content-json --request PATCH --data "{\"shortName\": \"bjDvmb4bfuf\"}"</v>
      </c>
    </row>
    <row r="5267" spans="1:10" x14ac:dyDescent="0.2">
      <c r="A5267" t="s">
        <v>554</v>
      </c>
      <c r="B5267" t="s">
        <v>18179</v>
      </c>
      <c r="C5267" t="s">
        <v>18180</v>
      </c>
      <c r="D5267" s="3" t="b">
        <f>NOT(ISNA(VLOOKUP(A5267,des!B:B,1,FALSE)))</f>
        <v>1</v>
      </c>
      <c r="E5267" s="3" t="str">
        <f>IF(D5267,VLOOKUP(A5267,des!B:Q,11,FALSE),"")</f>
        <v>default</v>
      </c>
      <c r="F5267" s="3" t="b">
        <f t="shared" si="328"/>
        <v>1</v>
      </c>
      <c r="G5267" s="3" t="str">
        <f t="shared" si="329"/>
        <v>dhis_api --api-version=27 --api-request='dataElements/HzfJPr391em/name' --content-json --request PATCH --data "{\"name\": \"default\"}"</v>
      </c>
      <c r="H5267" s="3" t="str">
        <f>IF(D5267,VLOOKUP(A5267,des!B:Q,12,FALSE),"")</f>
        <v>bjDvmb4bfuf</v>
      </c>
      <c r="I5267" s="3" t="b">
        <f t="shared" si="330"/>
        <v>1</v>
      </c>
      <c r="J5267" s="3" t="str">
        <f t="shared" si="331"/>
        <v>dhis_api --api-version=27 --api-request='dataElements/HzfJPr391em/shortName' --content-json --request PATCH --data "{\"shortName\": \"bjDvmb4bfuf\"}"</v>
      </c>
    </row>
    <row r="5268" spans="1:10" x14ac:dyDescent="0.2">
      <c r="A5268" t="s">
        <v>556</v>
      </c>
      <c r="B5268" t="s">
        <v>18181</v>
      </c>
      <c r="C5268" t="s">
        <v>18182</v>
      </c>
      <c r="D5268" s="3" t="b">
        <f>NOT(ISNA(VLOOKUP(A5268,des!B:B,1,FALSE)))</f>
        <v>1</v>
      </c>
      <c r="E5268" s="3" t="str">
        <f>IF(D5268,VLOOKUP(A5268,des!B:Q,11,FALSE),"")</f>
        <v>default</v>
      </c>
      <c r="F5268" s="3" t="b">
        <f t="shared" si="328"/>
        <v>1</v>
      </c>
      <c r="G5268" s="3" t="str">
        <f t="shared" si="329"/>
        <v>dhis_api --api-version=27 --api-request='dataElements/TqwfDYSW8pr/name' --content-json --request PATCH --data "{\"name\": \"default\"}"</v>
      </c>
      <c r="H5268" s="3" t="str">
        <f>IF(D5268,VLOOKUP(A5268,des!B:Q,12,FALSE),"")</f>
        <v>bjDvmb4bfuf</v>
      </c>
      <c r="I5268" s="3" t="b">
        <f t="shared" si="330"/>
        <v>1</v>
      </c>
      <c r="J5268" s="3" t="str">
        <f t="shared" si="331"/>
        <v>dhis_api --api-version=27 --api-request='dataElements/TqwfDYSW8pr/shortName' --content-json --request PATCH --data "{\"shortName\": \"bjDvmb4bfuf\"}"</v>
      </c>
    </row>
    <row r="5269" spans="1:10" x14ac:dyDescent="0.2">
      <c r="A5269" t="s">
        <v>560</v>
      </c>
      <c r="B5269" t="s">
        <v>18183</v>
      </c>
      <c r="C5269" t="s">
        <v>18184</v>
      </c>
      <c r="D5269" s="3" t="b">
        <f>NOT(ISNA(VLOOKUP(A5269,des!B:B,1,FALSE)))</f>
        <v>1</v>
      </c>
      <c r="E5269" s="3" t="str">
        <f>IF(D5269,VLOOKUP(A5269,des!B:Q,11,FALSE),"")</f>
        <v>Age (10-50+, 5) and Sex</v>
      </c>
      <c r="F5269" s="3" t="b">
        <f t="shared" si="328"/>
        <v>1</v>
      </c>
      <c r="G5269" s="3" t="str">
        <f t="shared" si="329"/>
        <v>dhis_api --api-version=27 --api-request='dataElements/xma2OgOYg6b/name' --content-json --request PATCH --data "{\"name\": \"Age (10-50+, 5) and Sex\"}"</v>
      </c>
      <c r="H5269" s="3" t="str">
        <f>IF(D5269,VLOOKUP(A5269,des!B:Q,12,FALSE),"")</f>
        <v>QfonQegy3JH</v>
      </c>
      <c r="I5269" s="3" t="b">
        <f t="shared" si="330"/>
        <v>1</v>
      </c>
      <c r="J5269" s="3" t="str">
        <f t="shared" si="331"/>
        <v>dhis_api --api-version=27 --api-request='dataElements/xma2OgOYg6b/shortName' --content-json --request PATCH --data "{\"shortName\": \"QfonQegy3JH\"}"</v>
      </c>
    </row>
    <row r="5270" spans="1:10" x14ac:dyDescent="0.2">
      <c r="A5270" t="s">
        <v>1968</v>
      </c>
      <c r="B5270" t="s">
        <v>18185</v>
      </c>
      <c r="C5270" t="s">
        <v>18186</v>
      </c>
      <c r="D5270" s="3" t="b">
        <f>NOT(ISNA(VLOOKUP(A5270,des!B:B,1,FALSE)))</f>
        <v>1</v>
      </c>
      <c r="E5270" s="3" t="str">
        <f>IF(D5270,VLOOKUP(A5270,des!B:Q,11,FALSE),"")</f>
        <v>Age (10-50+, 5) and Sex</v>
      </c>
      <c r="F5270" s="3" t="b">
        <f t="shared" si="328"/>
        <v>1</v>
      </c>
      <c r="G5270" s="3" t="str">
        <f t="shared" si="329"/>
        <v>dhis_api --api-version=27 --api-request='dataElements/lJd1fERKRd9/name' --content-json --request PATCH --data "{\"name\": \"Age (10-50+, 5) and Sex\"}"</v>
      </c>
      <c r="H5270" s="3" t="str">
        <f>IF(D5270,VLOOKUP(A5270,des!B:Q,12,FALSE),"")</f>
        <v>QfonQegy3JH</v>
      </c>
      <c r="I5270" s="3" t="b">
        <f t="shared" si="330"/>
        <v>1</v>
      </c>
      <c r="J5270" s="3" t="str">
        <f t="shared" si="331"/>
        <v>dhis_api --api-version=27 --api-request='dataElements/lJd1fERKRd9/shortName' --content-json --request PATCH --data "{\"shortName\": \"QfonQegy3JH\"}"</v>
      </c>
    </row>
    <row r="5271" spans="1:10" x14ac:dyDescent="0.2">
      <c r="A5271" t="s">
        <v>559</v>
      </c>
      <c r="B5271" t="s">
        <v>18187</v>
      </c>
      <c r="C5271" t="s">
        <v>18188</v>
      </c>
      <c r="D5271" s="3" t="b">
        <f>NOT(ISNA(VLOOKUP(A5271,des!B:B,1,FALSE)))</f>
        <v>1</v>
      </c>
      <c r="E5271" s="3" t="str">
        <f>IF(D5271,VLOOKUP(A5271,des!B:Q,11,FALSE),"")</f>
        <v>Age (&lt;1-9, 2)</v>
      </c>
      <c r="F5271" s="3" t="b">
        <f t="shared" si="328"/>
        <v>1</v>
      </c>
      <c r="G5271" s="3" t="str">
        <f t="shared" si="329"/>
        <v>dhis_api --api-version=27 --api-request='dataElements/F6it5v0n0tZ/name' --content-json --request PATCH --data "{\"name\": \"Age (&lt;1-9, 2)\"}"</v>
      </c>
      <c r="H5271" s="3" t="str">
        <f>IF(D5271,VLOOKUP(A5271,des!B:Q,12,FALSE),"")</f>
        <v>Iou3aFo3Qwx</v>
      </c>
      <c r="I5271" s="3" t="b">
        <f t="shared" si="330"/>
        <v>1</v>
      </c>
      <c r="J5271" s="3" t="str">
        <f t="shared" si="331"/>
        <v>dhis_api --api-version=27 --api-request='dataElements/F6it5v0n0tZ/shortName' --content-json --request PATCH --data "{\"shortName\": \"Iou3aFo3Qwx\"}"</v>
      </c>
    </row>
    <row r="5272" spans="1:10" x14ac:dyDescent="0.2">
      <c r="A5272" t="s">
        <v>1969</v>
      </c>
      <c r="B5272" t="s">
        <v>18189</v>
      </c>
      <c r="C5272" t="s">
        <v>18190</v>
      </c>
      <c r="D5272" s="3" t="b">
        <f>NOT(ISNA(VLOOKUP(A5272,des!B:B,1,FALSE)))</f>
        <v>1</v>
      </c>
      <c r="E5272" s="3" t="str">
        <f>IF(D5272,VLOOKUP(A5272,des!B:Q,11,FALSE),"")</f>
        <v>Age (&lt;1-9, 2)</v>
      </c>
      <c r="F5272" s="3" t="b">
        <f t="shared" si="328"/>
        <v>1</v>
      </c>
      <c r="G5272" s="3" t="str">
        <f t="shared" si="329"/>
        <v>dhis_api --api-version=27 --api-request='dataElements/fYpYUUBR4Bo/name' --content-json --request PATCH --data "{\"name\": \"Age (&lt;1-9, 2)\"}"</v>
      </c>
      <c r="H5272" s="3" t="str">
        <f>IF(D5272,VLOOKUP(A5272,des!B:Q,12,FALSE),"")</f>
        <v>Iou3aFo3Qwx</v>
      </c>
      <c r="I5272" s="3" t="b">
        <f t="shared" si="330"/>
        <v>1</v>
      </c>
      <c r="J5272" s="3" t="str">
        <f t="shared" si="331"/>
        <v>dhis_api --api-version=27 --api-request='dataElements/fYpYUUBR4Bo/shortName' --content-json --request PATCH --data "{\"shortName\": \"Iou3aFo3Qwx\"}"</v>
      </c>
    </row>
    <row r="5273" spans="1:10" x14ac:dyDescent="0.2">
      <c r="A5273" t="s">
        <v>1970</v>
      </c>
      <c r="B5273" t="s">
        <v>18191</v>
      </c>
      <c r="C5273" t="s">
        <v>18192</v>
      </c>
      <c r="D5273" s="3" t="b">
        <f>NOT(ISNA(VLOOKUP(A5273,des!B:B,1,FALSE)))</f>
        <v>1</v>
      </c>
      <c r="E5273" s="3" t="str">
        <f>IF(D5273,VLOOKUP(A5273,des!B:Q,11,FALSE),"")</f>
        <v>Age (&lt;5 - 20+, 4) and Sex</v>
      </c>
      <c r="F5273" s="3" t="b">
        <f t="shared" si="328"/>
        <v>1</v>
      </c>
      <c r="G5273" s="3" t="str">
        <f t="shared" si="329"/>
        <v>dhis_api --api-version=27 --api-request='dataElements/UO7twthaJ5r/name' --content-json --request PATCH --data "{\"name\": \"Age (&lt;5 - 20+, 4) and Sex\"}"</v>
      </c>
      <c r="H5273" s="3" t="str">
        <f>IF(D5273,VLOOKUP(A5273,des!B:Q,12,FALSE),"")</f>
        <v>dsToxyFx8mR</v>
      </c>
      <c r="I5273" s="3" t="b">
        <f t="shared" si="330"/>
        <v>1</v>
      </c>
      <c r="J5273" s="3" t="str">
        <f t="shared" si="331"/>
        <v>dhis_api --api-version=27 --api-request='dataElements/UO7twthaJ5r/shortName' --content-json --request PATCH --data "{\"shortName\": \"dsToxyFx8mR\"}"</v>
      </c>
    </row>
    <row r="5274" spans="1:10" x14ac:dyDescent="0.2">
      <c r="A5274" t="s">
        <v>1971</v>
      </c>
      <c r="B5274" t="s">
        <v>18193</v>
      </c>
      <c r="C5274" t="s">
        <v>18194</v>
      </c>
      <c r="D5274" s="3" t="b">
        <f>NOT(ISNA(VLOOKUP(A5274,des!B:B,1,FALSE)))</f>
        <v>1</v>
      </c>
      <c r="E5274" s="3" t="str">
        <f>IF(D5274,VLOOKUP(A5274,des!B:Q,11,FALSE),"")</f>
        <v>Age (&lt;5 - 20+, 4) and Sex</v>
      </c>
      <c r="F5274" s="3" t="b">
        <f t="shared" si="328"/>
        <v>1</v>
      </c>
      <c r="G5274" s="3" t="str">
        <f t="shared" si="329"/>
        <v>dhis_api --api-version=27 --api-request='dataElements/eR66BR1lJzQ/name' --content-json --request PATCH --data "{\"name\": \"Age (&lt;5 - 20+, 4) and Sex\"}"</v>
      </c>
      <c r="H5274" s="3" t="str">
        <f>IF(D5274,VLOOKUP(A5274,des!B:Q,12,FALSE),"")</f>
        <v>dsToxyFx8mR</v>
      </c>
      <c r="I5274" s="3" t="b">
        <f t="shared" si="330"/>
        <v>1</v>
      </c>
      <c r="J5274" s="3" t="str">
        <f t="shared" si="331"/>
        <v>dhis_api --api-version=27 --api-request='dataElements/eR66BR1lJzQ/shortName' --content-json --request PATCH --data "{\"shortName\": \"dsToxyFx8mR\"}"</v>
      </c>
    </row>
    <row r="5275" spans="1:10" x14ac:dyDescent="0.2">
      <c r="A5275" t="s">
        <v>1972</v>
      </c>
      <c r="B5275" t="s">
        <v>18195</v>
      </c>
      <c r="C5275" t="s">
        <v>18196</v>
      </c>
      <c r="D5275" s="3" t="b">
        <f>NOT(ISNA(VLOOKUP(A5275,des!B:B,1,FALSE)))</f>
        <v>1</v>
      </c>
      <c r="E5275" s="3" t="str">
        <f>IF(D5275,VLOOKUP(A5275,des!B:Q,11,FALSE),"")</f>
        <v>Age (&lt;15,15+) and Sex</v>
      </c>
      <c r="F5275" s="3" t="b">
        <f t="shared" si="328"/>
        <v>1</v>
      </c>
      <c r="G5275" s="3" t="str">
        <f t="shared" si="329"/>
        <v>dhis_api --api-version=27 --api-request='dataElements/qnK3z3ixRdZ/name' --content-json --request PATCH --data "{\"name\": \"Age (&lt;15,15+) and Sex\"}"</v>
      </c>
      <c r="H5275" s="3" t="str">
        <f>IF(D5275,VLOOKUP(A5275,des!B:Q,12,FALSE),"")</f>
        <v>k3grWTtJnvC</v>
      </c>
      <c r="I5275" s="3" t="b">
        <f t="shared" si="330"/>
        <v>1</v>
      </c>
      <c r="J5275" s="3" t="str">
        <f t="shared" si="331"/>
        <v>dhis_api --api-version=27 --api-request='dataElements/qnK3z3ixRdZ/shortName' --content-json --request PATCH --data "{\"shortName\": \"k3grWTtJnvC\"}"</v>
      </c>
    </row>
    <row r="5276" spans="1:10" x14ac:dyDescent="0.2">
      <c r="A5276" t="s">
        <v>562</v>
      </c>
      <c r="B5276" t="s">
        <v>18197</v>
      </c>
      <c r="C5276" t="s">
        <v>18198</v>
      </c>
      <c r="D5276" s="3" t="b">
        <f>NOT(ISNA(VLOOKUP(A5276,des!B:B,1,FALSE)))</f>
        <v>1</v>
      </c>
      <c r="E5276" s="3" t="str">
        <f>IF(D5276,VLOOKUP(A5276,des!B:Q,11,FALSE),"")</f>
        <v>Age (&lt;15,15+-uk, 2) and Sex w/ Unknown</v>
      </c>
      <c r="F5276" s="3" t="b">
        <f t="shared" si="328"/>
        <v>1</v>
      </c>
      <c r="G5276" s="3" t="str">
        <f t="shared" si="329"/>
        <v>dhis_api --api-version=27 --api-request='dataElements/QKGLf8KorrW/name' --content-json --request PATCH --data "{\"name\": \"Age (&lt;15,15+-uk, 2) and Sex w/ Unknown\"}"</v>
      </c>
      <c r="H5276" s="3" t="str">
        <f>IF(D5276,VLOOKUP(A5276,des!B:Q,12,FALSE),"")</f>
        <v>CS9bQtxhawH</v>
      </c>
      <c r="I5276" s="3" t="b">
        <f t="shared" si="330"/>
        <v>1</v>
      </c>
      <c r="J5276" s="3" t="str">
        <f t="shared" si="331"/>
        <v>dhis_api --api-version=27 --api-request='dataElements/QKGLf8KorrW/shortName' --content-json --request PATCH --data "{\"shortName\": \"CS9bQtxhawH\"}"</v>
      </c>
    </row>
    <row r="5277" spans="1:10" x14ac:dyDescent="0.2">
      <c r="A5277" t="s">
        <v>544</v>
      </c>
      <c r="B5277" t="s">
        <v>18199</v>
      </c>
      <c r="C5277" t="s">
        <v>18200</v>
      </c>
      <c r="D5277" s="3" t="b">
        <f>NOT(ISNA(VLOOKUP(A5277,des!B:B,1,FALSE)))</f>
        <v>1</v>
      </c>
      <c r="E5277" s="3" t="str">
        <f>IF(D5277,VLOOKUP(A5277,des!B:Q,11,FALSE),"")</f>
        <v>default</v>
      </c>
      <c r="F5277" s="3" t="b">
        <f t="shared" si="328"/>
        <v>1</v>
      </c>
      <c r="G5277" s="3" t="str">
        <f t="shared" si="329"/>
        <v>dhis_api --api-version=27 --api-request='dataElements/U31v2B32PEj/name' --content-json --request PATCH --data "{\"name\": \"default\"}"</v>
      </c>
      <c r="H5277" s="3" t="str">
        <f>IF(D5277,VLOOKUP(A5277,des!B:Q,12,FALSE),"")</f>
        <v>bjDvmb4bfuf</v>
      </c>
      <c r="I5277" s="3" t="b">
        <f t="shared" si="330"/>
        <v>1</v>
      </c>
      <c r="J5277" s="3" t="str">
        <f t="shared" si="331"/>
        <v>dhis_api --api-version=27 --api-request='dataElements/U31v2B32PEj/shortName' --content-json --request PATCH --data "{\"shortName\": \"bjDvmb4bfuf\"}"</v>
      </c>
    </row>
    <row r="5278" spans="1:10" x14ac:dyDescent="0.2">
      <c r="A5278" t="s">
        <v>304</v>
      </c>
      <c r="B5278" t="s">
        <v>18201</v>
      </c>
      <c r="C5278" t="s">
        <v>18202</v>
      </c>
      <c r="D5278" s="3" t="b">
        <f>NOT(ISNA(VLOOKUP(A5278,des!B:B,1,FALSE)))</f>
        <v>1</v>
      </c>
      <c r="E5278" s="3" t="str">
        <f>IF(D5278,VLOOKUP(A5278,des!B:Q,11,FALSE),"")</f>
        <v>default</v>
      </c>
      <c r="F5278" s="3" t="b">
        <f t="shared" si="328"/>
        <v>1</v>
      </c>
      <c r="G5278" s="3" t="str">
        <f t="shared" si="329"/>
        <v>dhis_api --api-version=27 --api-request='dataElements/Noextsqncku/name' --content-json --request PATCH --data "{\"name\": \"default\"}"</v>
      </c>
      <c r="H5278" s="3" t="str">
        <f>IF(D5278,VLOOKUP(A5278,des!B:Q,12,FALSE),"")</f>
        <v>bjDvmb4bfuf</v>
      </c>
      <c r="I5278" s="3" t="b">
        <f t="shared" si="330"/>
        <v>1</v>
      </c>
      <c r="J5278" s="3" t="str">
        <f t="shared" si="331"/>
        <v>dhis_api --api-version=27 --api-request='dataElements/Noextsqncku/shortName' --content-json --request PATCH --data "{\"shortName\": \"bjDvmb4bfuf\"}"</v>
      </c>
    </row>
    <row r="5279" spans="1:10" x14ac:dyDescent="0.2">
      <c r="A5279" t="s">
        <v>1973</v>
      </c>
      <c r="B5279" t="s">
        <v>18203</v>
      </c>
      <c r="C5279" t="s">
        <v>18204</v>
      </c>
      <c r="D5279" s="3" t="b">
        <f>NOT(ISNA(VLOOKUP(A5279,des!B:B,1,FALSE)))</f>
        <v>1</v>
      </c>
      <c r="E5279" s="3" t="str">
        <f>IF(D5279,VLOOKUP(A5279,des!B:Q,11,FALSE),"")</f>
        <v>default</v>
      </c>
      <c r="F5279" s="3" t="b">
        <f t="shared" si="328"/>
        <v>1</v>
      </c>
      <c r="G5279" s="3" t="str">
        <f t="shared" si="329"/>
        <v>dhis_api --api-version=27 --api-request='dataElements/lrfqG5TEtfe/name' --content-json --request PATCH --data "{\"name\": \"default\"}"</v>
      </c>
      <c r="H5279" s="3" t="str">
        <f>IF(D5279,VLOOKUP(A5279,des!B:Q,12,FALSE),"")</f>
        <v>bjDvmb4bfuf</v>
      </c>
      <c r="I5279" s="3" t="b">
        <f t="shared" si="330"/>
        <v>1</v>
      </c>
      <c r="J5279" s="3" t="str">
        <f t="shared" si="331"/>
        <v>dhis_api --api-version=27 --api-request='dataElements/lrfqG5TEtfe/shortName' --content-json --request PATCH --data "{\"shortName\": \"bjDvmb4bfuf\"}"</v>
      </c>
    </row>
    <row r="5280" spans="1:10" x14ac:dyDescent="0.2">
      <c r="A5280" t="s">
        <v>550</v>
      </c>
      <c r="B5280" t="s">
        <v>18205</v>
      </c>
      <c r="C5280" t="s">
        <v>18206</v>
      </c>
      <c r="D5280" s="3" t="b">
        <f>NOT(ISNA(VLOOKUP(A5280,des!B:B,1,FALSE)))</f>
        <v>1</v>
      </c>
      <c r="E5280" s="3" t="str">
        <f>IF(D5280,VLOOKUP(A5280,des!B:Q,11,FALSE),"")</f>
        <v>Pregnant/Breastfeeding Status and HIV Status (Positive)</v>
      </c>
      <c r="F5280" s="3" t="b">
        <f t="shared" si="328"/>
        <v>1</v>
      </c>
      <c r="G5280" s="3" t="str">
        <f t="shared" si="329"/>
        <v>dhis_api --api-version=27 --api-request='dataElements/HdRYfCJUfsc/name' --content-json --request PATCH --data "{\"name\": \"Pregnant/Breastfeeding Status and HIV Status (Positive)\"}"</v>
      </c>
      <c r="H5280" s="3" t="str">
        <f>IF(D5280,VLOOKUP(A5280,des!B:Q,12,FALSE),"")</f>
        <v>tC50kSmJ2a7</v>
      </c>
      <c r="I5280" s="3" t="b">
        <f t="shared" si="330"/>
        <v>1</v>
      </c>
      <c r="J5280" s="3" t="str">
        <f t="shared" si="331"/>
        <v>dhis_api --api-version=27 --api-request='dataElements/HdRYfCJUfsc/shortName' --content-json --request PATCH --data "{\"shortName\": \"tC50kSmJ2a7\"}"</v>
      </c>
    </row>
    <row r="5281" spans="1:10" x14ac:dyDescent="0.2">
      <c r="A5281" t="s">
        <v>1974</v>
      </c>
      <c r="B5281" t="s">
        <v>18207</v>
      </c>
      <c r="C5281" t="s">
        <v>18208</v>
      </c>
      <c r="D5281" s="3" t="b">
        <f>NOT(ISNA(VLOOKUP(A5281,des!B:B,1,FALSE)))</f>
        <v>1</v>
      </c>
      <c r="E5281" s="3" t="str">
        <f>IF(D5281,VLOOKUP(A5281,des!B:Q,11,FALSE),"")</f>
        <v>Pregnant/Breastfeeding Status and HIV Status (Positive)</v>
      </c>
      <c r="F5281" s="3" t="b">
        <f t="shared" si="328"/>
        <v>1</v>
      </c>
      <c r="G5281" s="3" t="str">
        <f t="shared" si="329"/>
        <v>dhis_api --api-version=27 --api-request='dataElements/kpqUDHULQ30/name' --content-json --request PATCH --data "{\"name\": \"Pregnant/Breastfeeding Status and HIV Status (Positive)\"}"</v>
      </c>
      <c r="H5281" s="3" t="str">
        <f>IF(D5281,VLOOKUP(A5281,des!B:Q,12,FALSE),"")</f>
        <v>tC50kSmJ2a7</v>
      </c>
      <c r="I5281" s="3" t="b">
        <f t="shared" si="330"/>
        <v>1</v>
      </c>
      <c r="J5281" s="3" t="str">
        <f t="shared" si="331"/>
        <v>dhis_api --api-version=27 --api-request='dataElements/kpqUDHULQ30/shortName' --content-json --request PATCH --data "{\"shortName\": \"tC50kSmJ2a7\"}"</v>
      </c>
    </row>
    <row r="5282" spans="1:10" x14ac:dyDescent="0.2">
      <c r="A5282" t="s">
        <v>18209</v>
      </c>
      <c r="B5282" t="s">
        <v>18210</v>
      </c>
      <c r="C5282" t="s">
        <v>18210</v>
      </c>
      <c r="D5282" s="3" t="b">
        <f>NOT(ISNA(VLOOKUP(A5282,des!B:B,1,FALSE)))</f>
        <v>0</v>
      </c>
      <c r="E5282" s="3" t="str">
        <f>IF(D5282,VLOOKUP(A5282,des!B:Q,11,FALSE),"")</f>
        <v/>
      </c>
      <c r="F5282" s="3" t="b">
        <f t="shared" si="328"/>
        <v>0</v>
      </c>
      <c r="G5282" s="3" t="str">
        <f t="shared" si="329"/>
        <v/>
      </c>
      <c r="H5282" s="3" t="str">
        <f>IF(D5282,VLOOKUP(A5282,des!B:Q,12,FALSE),"")</f>
        <v/>
      </c>
      <c r="I5282" s="3" t="b">
        <f t="shared" si="330"/>
        <v>0</v>
      </c>
      <c r="J5282" s="3" t="str">
        <f t="shared" si="331"/>
        <v/>
      </c>
    </row>
    <row r="5283" spans="1:10" x14ac:dyDescent="0.2">
      <c r="A5283" t="s">
        <v>18211</v>
      </c>
      <c r="B5283" t="s">
        <v>18212</v>
      </c>
      <c r="C5283" t="s">
        <v>18213</v>
      </c>
      <c r="D5283" s="3" t="b">
        <f>NOT(ISNA(VLOOKUP(A5283,des!B:B,1,FALSE)))</f>
        <v>0</v>
      </c>
      <c r="E5283" s="3" t="str">
        <f>IF(D5283,VLOOKUP(A5283,des!B:Q,11,FALSE),"")</f>
        <v/>
      </c>
      <c r="F5283" s="3" t="b">
        <f t="shared" si="328"/>
        <v>0</v>
      </c>
      <c r="G5283" s="3" t="str">
        <f t="shared" si="329"/>
        <v/>
      </c>
      <c r="H5283" s="3" t="str">
        <f>IF(D5283,VLOOKUP(A5283,des!B:Q,12,FALSE),"")</f>
        <v/>
      </c>
      <c r="I5283" s="3" t="b">
        <f t="shared" si="330"/>
        <v>0</v>
      </c>
      <c r="J5283" s="3" t="str">
        <f t="shared" si="331"/>
        <v/>
      </c>
    </row>
    <row r="5284" spans="1:10" x14ac:dyDescent="0.2">
      <c r="A5284" t="s">
        <v>18214</v>
      </c>
      <c r="B5284" t="s">
        <v>18215</v>
      </c>
      <c r="C5284" t="s">
        <v>18215</v>
      </c>
      <c r="D5284" s="3" t="b">
        <f>NOT(ISNA(VLOOKUP(A5284,des!B:B,1,FALSE)))</f>
        <v>0</v>
      </c>
      <c r="E5284" s="3" t="str">
        <f>IF(D5284,VLOOKUP(A5284,des!B:Q,11,FALSE),"")</f>
        <v/>
      </c>
      <c r="F5284" s="3" t="b">
        <f t="shared" si="328"/>
        <v>0</v>
      </c>
      <c r="G5284" s="3" t="str">
        <f t="shared" si="329"/>
        <v/>
      </c>
      <c r="H5284" s="3" t="str">
        <f>IF(D5284,VLOOKUP(A5284,des!B:Q,12,FALSE),"")</f>
        <v/>
      </c>
      <c r="I5284" s="3" t="b">
        <f t="shared" si="330"/>
        <v>0</v>
      </c>
      <c r="J5284" s="3" t="str">
        <f t="shared" si="331"/>
        <v/>
      </c>
    </row>
    <row r="5285" spans="1:10" x14ac:dyDescent="0.2">
      <c r="A5285" t="s">
        <v>18216</v>
      </c>
      <c r="B5285" t="s">
        <v>18217</v>
      </c>
      <c r="C5285" t="s">
        <v>18218</v>
      </c>
      <c r="D5285" s="3" t="b">
        <f>NOT(ISNA(VLOOKUP(A5285,des!B:B,1,FALSE)))</f>
        <v>0</v>
      </c>
      <c r="E5285" s="3" t="str">
        <f>IF(D5285,VLOOKUP(A5285,des!B:Q,11,FALSE),"")</f>
        <v/>
      </c>
      <c r="F5285" s="3" t="b">
        <f t="shared" si="328"/>
        <v>0</v>
      </c>
      <c r="G5285" s="3" t="str">
        <f t="shared" si="329"/>
        <v/>
      </c>
      <c r="H5285" s="3" t="str">
        <f>IF(D5285,VLOOKUP(A5285,des!B:Q,12,FALSE),"")</f>
        <v/>
      </c>
      <c r="I5285" s="3" t="b">
        <f t="shared" si="330"/>
        <v>0</v>
      </c>
      <c r="J5285" s="3" t="str">
        <f t="shared" si="331"/>
        <v/>
      </c>
    </row>
    <row r="5286" spans="1:10" x14ac:dyDescent="0.2">
      <c r="A5286" t="s">
        <v>18219</v>
      </c>
      <c r="B5286" t="s">
        <v>18220</v>
      </c>
      <c r="C5286" t="s">
        <v>18221</v>
      </c>
      <c r="D5286" s="3" t="b">
        <f>NOT(ISNA(VLOOKUP(A5286,des!B:B,1,FALSE)))</f>
        <v>0</v>
      </c>
      <c r="E5286" s="3" t="str">
        <f>IF(D5286,VLOOKUP(A5286,des!B:Q,11,FALSE),"")</f>
        <v/>
      </c>
      <c r="F5286" s="3" t="b">
        <f t="shared" si="328"/>
        <v>0</v>
      </c>
      <c r="G5286" s="3" t="str">
        <f t="shared" si="329"/>
        <v/>
      </c>
      <c r="H5286" s="3" t="str">
        <f>IF(D5286,VLOOKUP(A5286,des!B:Q,12,FALSE),"")</f>
        <v/>
      </c>
      <c r="I5286" s="3" t="b">
        <f t="shared" si="330"/>
        <v>0</v>
      </c>
      <c r="J5286" s="3" t="str">
        <f t="shared" si="331"/>
        <v/>
      </c>
    </row>
    <row r="5287" spans="1:10" x14ac:dyDescent="0.2">
      <c r="A5287" t="s">
        <v>18222</v>
      </c>
      <c r="B5287" t="s">
        <v>18223</v>
      </c>
      <c r="C5287" t="s">
        <v>18224</v>
      </c>
      <c r="D5287" s="3" t="b">
        <f>NOT(ISNA(VLOOKUP(A5287,des!B:B,1,FALSE)))</f>
        <v>0</v>
      </c>
      <c r="E5287" s="3" t="str">
        <f>IF(D5287,VLOOKUP(A5287,des!B:Q,11,FALSE),"")</f>
        <v/>
      </c>
      <c r="F5287" s="3" t="b">
        <f t="shared" si="328"/>
        <v>0</v>
      </c>
      <c r="G5287" s="3" t="str">
        <f t="shared" si="329"/>
        <v/>
      </c>
      <c r="H5287" s="3" t="str">
        <f>IF(D5287,VLOOKUP(A5287,des!B:Q,12,FALSE),"")</f>
        <v/>
      </c>
      <c r="I5287" s="3" t="b">
        <f t="shared" si="330"/>
        <v>0</v>
      </c>
      <c r="J5287" s="3" t="str">
        <f t="shared" si="331"/>
        <v/>
      </c>
    </row>
    <row r="5288" spans="1:10" x14ac:dyDescent="0.2">
      <c r="A5288" t="s">
        <v>18225</v>
      </c>
      <c r="B5288" t="s">
        <v>18226</v>
      </c>
      <c r="C5288" t="s">
        <v>18227</v>
      </c>
      <c r="D5288" s="3" t="b">
        <f>NOT(ISNA(VLOOKUP(A5288,des!B:B,1,FALSE)))</f>
        <v>0</v>
      </c>
      <c r="E5288" s="3" t="str">
        <f>IF(D5288,VLOOKUP(A5288,des!B:Q,11,FALSE),"")</f>
        <v/>
      </c>
      <c r="F5288" s="3" t="b">
        <f t="shared" si="328"/>
        <v>0</v>
      </c>
      <c r="G5288" s="3" t="str">
        <f t="shared" si="329"/>
        <v/>
      </c>
      <c r="H5288" s="3" t="str">
        <f>IF(D5288,VLOOKUP(A5288,des!B:Q,12,FALSE),"")</f>
        <v/>
      </c>
      <c r="I5288" s="3" t="b">
        <f t="shared" si="330"/>
        <v>0</v>
      </c>
      <c r="J5288" s="3" t="str">
        <f t="shared" si="331"/>
        <v/>
      </c>
    </row>
    <row r="5289" spans="1:10" x14ac:dyDescent="0.2">
      <c r="A5289" t="s">
        <v>18228</v>
      </c>
      <c r="B5289" t="s">
        <v>18229</v>
      </c>
      <c r="C5289" t="s">
        <v>18230</v>
      </c>
      <c r="D5289" s="3" t="b">
        <f>NOT(ISNA(VLOOKUP(A5289,des!B:B,1,FALSE)))</f>
        <v>0</v>
      </c>
      <c r="E5289" s="3" t="str">
        <f>IF(D5289,VLOOKUP(A5289,des!B:Q,11,FALSE),"")</f>
        <v/>
      </c>
      <c r="F5289" s="3" t="b">
        <f t="shared" si="328"/>
        <v>0</v>
      </c>
      <c r="G5289" s="3" t="str">
        <f t="shared" si="329"/>
        <v/>
      </c>
      <c r="H5289" s="3" t="str">
        <f>IF(D5289,VLOOKUP(A5289,des!B:Q,12,FALSE),"")</f>
        <v/>
      </c>
      <c r="I5289" s="3" t="b">
        <f t="shared" si="330"/>
        <v>0</v>
      </c>
      <c r="J5289" s="3" t="str">
        <f t="shared" si="331"/>
        <v/>
      </c>
    </row>
    <row r="5290" spans="1:10" x14ac:dyDescent="0.2">
      <c r="A5290" t="s">
        <v>1975</v>
      </c>
      <c r="B5290" t="s">
        <v>18231</v>
      </c>
      <c r="C5290" t="s">
        <v>18232</v>
      </c>
      <c r="D5290" s="3" t="b">
        <f>NOT(ISNA(VLOOKUP(A5290,des!B:B,1,FALSE)))</f>
        <v>1</v>
      </c>
      <c r="E5290" s="3" t="str">
        <f>IF(D5290,VLOOKUP(A5290,des!B:Q,11,FALSE),"")</f>
        <v>Age (&lt;15,15+) and Sex</v>
      </c>
      <c r="F5290" s="3" t="b">
        <f t="shared" si="328"/>
        <v>1</v>
      </c>
      <c r="G5290" s="3" t="str">
        <f t="shared" si="329"/>
        <v>dhis_api --api-version=27 --api-request='dataElements/iAHNBvtFB7n/name' --content-json --request PATCH --data "{\"name\": \"Age (&lt;15,15+) and Sex\"}"</v>
      </c>
      <c r="H5290" s="3" t="str">
        <f>IF(D5290,VLOOKUP(A5290,des!B:Q,12,FALSE),"")</f>
        <v>k3grWTtJnvC</v>
      </c>
      <c r="I5290" s="3" t="b">
        <f t="shared" si="330"/>
        <v>1</v>
      </c>
      <c r="J5290" s="3" t="str">
        <f t="shared" si="331"/>
        <v>dhis_api --api-version=27 --api-request='dataElements/iAHNBvtFB7n/shortName' --content-json --request PATCH --data "{\"shortName\": \"k3grWTtJnvC\"}"</v>
      </c>
    </row>
    <row r="5291" spans="1:10" x14ac:dyDescent="0.2">
      <c r="A5291" t="s">
        <v>672</v>
      </c>
      <c r="B5291" t="s">
        <v>18233</v>
      </c>
      <c r="C5291" t="s">
        <v>18234</v>
      </c>
      <c r="D5291" s="3" t="b">
        <f>NOT(ISNA(VLOOKUP(A5291,des!B:B,1,FALSE)))</f>
        <v>1</v>
      </c>
      <c r="E5291" s="3" t="str">
        <f>IF(D5291,VLOOKUP(A5291,des!B:Q,11,FALSE),"")</f>
        <v>Age (&lt;15,15+) and Sex</v>
      </c>
      <c r="F5291" s="3" t="b">
        <f t="shared" si="328"/>
        <v>1</v>
      </c>
      <c r="G5291" s="3" t="str">
        <f t="shared" si="329"/>
        <v>dhis_api --api-version=27 --api-request='dataElements/T7rj9Gu3AE5/name' --content-json --request PATCH --data "{\"name\": \"Age (&lt;15,15+) and Sex\"}"</v>
      </c>
      <c r="H5291" s="3" t="str">
        <f>IF(D5291,VLOOKUP(A5291,des!B:Q,12,FALSE),"")</f>
        <v>k3grWTtJnvC</v>
      </c>
      <c r="I5291" s="3" t="b">
        <f t="shared" si="330"/>
        <v>1</v>
      </c>
      <c r="J5291" s="3" t="str">
        <f t="shared" si="331"/>
        <v>dhis_api --api-version=27 --api-request='dataElements/T7rj9Gu3AE5/shortName' --content-json --request PATCH --data "{\"shortName\": \"k3grWTtJnvC\"}"</v>
      </c>
    </row>
    <row r="5292" spans="1:10" x14ac:dyDescent="0.2">
      <c r="A5292" t="s">
        <v>1976</v>
      </c>
      <c r="B5292" t="s">
        <v>18235</v>
      </c>
      <c r="C5292" t="s">
        <v>18236</v>
      </c>
      <c r="D5292" s="3" t="b">
        <f>NOT(ISNA(VLOOKUP(A5292,des!B:B,1,FALSE)))</f>
        <v>1</v>
      </c>
      <c r="E5292" s="3" t="str">
        <f>IF(D5292,VLOOKUP(A5292,des!B:Q,11,FALSE),"")</f>
        <v>Test Results</v>
      </c>
      <c r="F5292" s="3" t="b">
        <f t="shared" si="328"/>
        <v>1</v>
      </c>
      <c r="G5292" s="3" t="str">
        <f t="shared" si="329"/>
        <v>dhis_api --api-version=27 --api-request='dataElements/IeB3W5uAY9U/name' --content-json --request PATCH --data "{\"name\": \"Test Results\"}"</v>
      </c>
      <c r="H5292" s="3" t="str">
        <f>IF(D5292,VLOOKUP(A5292,des!B:Q,12,FALSE),"")</f>
        <v>mTUlypRBZkp</v>
      </c>
      <c r="I5292" s="3" t="b">
        <f t="shared" si="330"/>
        <v>1</v>
      </c>
      <c r="J5292" s="3" t="str">
        <f t="shared" si="331"/>
        <v>dhis_api --api-version=27 --api-request='dataElements/IeB3W5uAY9U/shortName' --content-json --request PATCH --data "{\"shortName\": \"mTUlypRBZkp\"}"</v>
      </c>
    </row>
    <row r="5293" spans="1:10" x14ac:dyDescent="0.2">
      <c r="A5293" t="s">
        <v>666</v>
      </c>
      <c r="B5293" t="s">
        <v>18237</v>
      </c>
      <c r="C5293" t="s">
        <v>18238</v>
      </c>
      <c r="D5293" s="3" t="b">
        <f>NOT(ISNA(VLOOKUP(A5293,des!B:B,1,FALSE)))</f>
        <v>1</v>
      </c>
      <c r="E5293" s="3" t="str">
        <f>IF(D5293,VLOOKUP(A5293,des!B:Q,11,FALSE),"")</f>
        <v>Test Results</v>
      </c>
      <c r="F5293" s="3" t="b">
        <f t="shared" si="328"/>
        <v>1</v>
      </c>
      <c r="G5293" s="3" t="str">
        <f t="shared" si="329"/>
        <v>dhis_api --api-version=27 --api-request='dataElements/yCynbhxYt2J/name' --content-json --request PATCH --data "{\"name\": \"Test Results\"}"</v>
      </c>
      <c r="H5293" s="3" t="str">
        <f>IF(D5293,VLOOKUP(A5293,des!B:Q,12,FALSE),"")</f>
        <v>mTUlypRBZkp</v>
      </c>
      <c r="I5293" s="3" t="b">
        <f t="shared" si="330"/>
        <v>1</v>
      </c>
      <c r="J5293" s="3" t="str">
        <f t="shared" si="331"/>
        <v>dhis_api --api-version=27 --api-request='dataElements/yCynbhxYt2J/shortName' --content-json --request PATCH --data "{\"shortName\": \"mTUlypRBZkp\"}"</v>
      </c>
    </row>
    <row r="5294" spans="1:10" x14ac:dyDescent="0.2">
      <c r="A5294" t="s">
        <v>1977</v>
      </c>
      <c r="B5294" t="s">
        <v>18239</v>
      </c>
      <c r="C5294" t="s">
        <v>18240</v>
      </c>
      <c r="D5294" s="3" t="b">
        <f>NOT(ISNA(VLOOKUP(A5294,des!B:B,1,FALSE)))</f>
        <v>1</v>
      </c>
      <c r="E5294" s="3" t="str">
        <f>IF(D5294,VLOOKUP(A5294,des!B:Q,11,FALSE),"")</f>
        <v>default</v>
      </c>
      <c r="F5294" s="3" t="b">
        <f t="shared" si="328"/>
        <v>1</v>
      </c>
      <c r="G5294" s="3" t="str">
        <f t="shared" si="329"/>
        <v>dhis_api --api-version=27 --api-request='dataElements/v0CKUtK1h5W/name' --content-json --request PATCH --data "{\"name\": \"default\"}"</v>
      </c>
      <c r="H5294" s="3" t="str">
        <f>IF(D5294,VLOOKUP(A5294,des!B:Q,12,FALSE),"")</f>
        <v>bjDvmb4bfuf</v>
      </c>
      <c r="I5294" s="3" t="b">
        <f t="shared" si="330"/>
        <v>1</v>
      </c>
      <c r="J5294" s="3" t="str">
        <f t="shared" si="331"/>
        <v>dhis_api --api-version=27 --api-request='dataElements/v0CKUtK1h5W/shortName' --content-json --request PATCH --data "{\"shortName\": \"bjDvmb4bfuf\"}"</v>
      </c>
    </row>
    <row r="5295" spans="1:10" x14ac:dyDescent="0.2">
      <c r="A5295" t="s">
        <v>668</v>
      </c>
      <c r="B5295" t="s">
        <v>18241</v>
      </c>
      <c r="C5295" t="s">
        <v>18242</v>
      </c>
      <c r="D5295" s="3" t="b">
        <f>NOT(ISNA(VLOOKUP(A5295,des!B:B,1,FALSE)))</f>
        <v>1</v>
      </c>
      <c r="E5295" s="3" t="str">
        <f>IF(D5295,VLOOKUP(A5295,des!B:Q,11,FALSE),"")</f>
        <v>default</v>
      </c>
      <c r="F5295" s="3" t="b">
        <f t="shared" si="328"/>
        <v>1</v>
      </c>
      <c r="G5295" s="3" t="str">
        <f t="shared" si="329"/>
        <v>dhis_api --api-version=27 --api-request='dataElements/DNBNdX8yu4C/name' --content-json --request PATCH --data "{\"name\": \"default\"}"</v>
      </c>
      <c r="H5295" s="3" t="str">
        <f>IF(D5295,VLOOKUP(A5295,des!B:Q,12,FALSE),"")</f>
        <v>bjDvmb4bfuf</v>
      </c>
      <c r="I5295" s="3" t="b">
        <f t="shared" si="330"/>
        <v>1</v>
      </c>
      <c r="J5295" s="3" t="str">
        <f t="shared" si="331"/>
        <v>dhis_api --api-version=27 --api-request='dataElements/DNBNdX8yu4C/shortName' --content-json --request PATCH --data "{\"shortName\": \"bjDvmb4bfuf\"}"</v>
      </c>
    </row>
    <row r="5296" spans="1:10" x14ac:dyDescent="0.2">
      <c r="A5296" t="s">
        <v>1978</v>
      </c>
      <c r="B5296" t="s">
        <v>18243</v>
      </c>
      <c r="C5296" t="s">
        <v>18244</v>
      </c>
      <c r="D5296" s="3" t="b">
        <f>NOT(ISNA(VLOOKUP(A5296,des!B:B,1,FALSE)))</f>
        <v>1</v>
      </c>
      <c r="E5296" s="3" t="str">
        <f>IF(D5296,VLOOKUP(A5296,des!B:Q,11,FALSE),"")</f>
        <v>default</v>
      </c>
      <c r="F5296" s="3" t="b">
        <f t="shared" si="328"/>
        <v>1</v>
      </c>
      <c r="G5296" s="3" t="str">
        <f t="shared" si="329"/>
        <v>dhis_api --api-version=27 --api-request='dataElements/a2C4wgZhWLQ/name' --content-json --request PATCH --data "{\"name\": \"default\"}"</v>
      </c>
      <c r="H5296" s="3" t="str">
        <f>IF(D5296,VLOOKUP(A5296,des!B:Q,12,FALSE),"")</f>
        <v>bjDvmb4bfuf</v>
      </c>
      <c r="I5296" s="3" t="b">
        <f t="shared" si="330"/>
        <v>1</v>
      </c>
      <c r="J5296" s="3" t="str">
        <f t="shared" si="331"/>
        <v>dhis_api --api-version=27 --api-request='dataElements/a2C4wgZhWLQ/shortName' --content-json --request PATCH --data "{\"shortName\": \"bjDvmb4bfuf\"}"</v>
      </c>
    </row>
    <row r="5297" spans="1:10" x14ac:dyDescent="0.2">
      <c r="A5297" t="s">
        <v>664</v>
      </c>
      <c r="B5297" t="s">
        <v>18245</v>
      </c>
      <c r="C5297" t="s">
        <v>18246</v>
      </c>
      <c r="D5297" s="3" t="b">
        <f>NOT(ISNA(VLOOKUP(A5297,des!B:B,1,FALSE)))</f>
        <v>1</v>
      </c>
      <c r="E5297" s="3" t="str">
        <f>IF(D5297,VLOOKUP(A5297,des!B:Q,11,FALSE),"")</f>
        <v>default</v>
      </c>
      <c r="F5297" s="3" t="b">
        <f t="shared" si="328"/>
        <v>1</v>
      </c>
      <c r="G5297" s="3" t="str">
        <f t="shared" si="329"/>
        <v>dhis_api --api-version=27 --api-request='dataElements/BxplSX6AMR6/name' --content-json --request PATCH --data "{\"name\": \"default\"}"</v>
      </c>
      <c r="H5297" s="3" t="str">
        <f>IF(D5297,VLOOKUP(A5297,des!B:Q,12,FALSE),"")</f>
        <v>bjDvmb4bfuf</v>
      </c>
      <c r="I5297" s="3" t="b">
        <f t="shared" si="330"/>
        <v>1</v>
      </c>
      <c r="J5297" s="3" t="str">
        <f t="shared" si="331"/>
        <v>dhis_api --api-version=27 --api-request='dataElements/BxplSX6AMR6/shortName' --content-json --request PATCH --data "{\"shortName\": \"bjDvmb4bfuf\"}"</v>
      </c>
    </row>
    <row r="5298" spans="1:10" x14ac:dyDescent="0.2">
      <c r="A5298" t="s">
        <v>1979</v>
      </c>
      <c r="B5298" t="s">
        <v>18247</v>
      </c>
      <c r="C5298" t="s">
        <v>18248</v>
      </c>
      <c r="D5298" s="3" t="b">
        <f>NOT(ISNA(VLOOKUP(A5298,des!B:B,1,FALSE)))</f>
        <v>1</v>
      </c>
      <c r="E5298" s="3" t="str">
        <f>IF(D5298,VLOOKUP(A5298,des!B:Q,11,FALSE),"")</f>
        <v>TB Test Type and HIV Status (Positive)</v>
      </c>
      <c r="F5298" s="3" t="b">
        <f t="shared" si="328"/>
        <v>1</v>
      </c>
      <c r="G5298" s="3" t="str">
        <f t="shared" si="329"/>
        <v>dhis_api --api-version=27 --api-request='dataElements/i8BiIhhn5DH/name' --content-json --request PATCH --data "{\"name\": \"TB Test Type and HIV Status (Positive)\"}"</v>
      </c>
      <c r="H5298" s="3" t="str">
        <f>IF(D5298,VLOOKUP(A5298,des!B:Q,12,FALSE),"")</f>
        <v>ZlwevcvvfuZ</v>
      </c>
      <c r="I5298" s="3" t="b">
        <f t="shared" si="330"/>
        <v>1</v>
      </c>
      <c r="J5298" s="3" t="str">
        <f t="shared" si="331"/>
        <v>dhis_api --api-version=27 --api-request='dataElements/i8BiIhhn5DH/shortName' --content-json --request PATCH --data "{\"shortName\": \"ZlwevcvvfuZ\"}"</v>
      </c>
    </row>
    <row r="5299" spans="1:10" x14ac:dyDescent="0.2">
      <c r="A5299" t="s">
        <v>670</v>
      </c>
      <c r="B5299" t="s">
        <v>18249</v>
      </c>
      <c r="C5299" t="s">
        <v>18250</v>
      </c>
      <c r="D5299" s="3" t="b">
        <f>NOT(ISNA(VLOOKUP(A5299,des!B:B,1,FALSE)))</f>
        <v>1</v>
      </c>
      <c r="E5299" s="3" t="str">
        <f>IF(D5299,VLOOKUP(A5299,des!B:Q,11,FALSE),"")</f>
        <v>TB Test Type and HIV Status (Positive)</v>
      </c>
      <c r="F5299" s="3" t="b">
        <f t="shared" si="328"/>
        <v>1</v>
      </c>
      <c r="G5299" s="3" t="str">
        <f t="shared" si="329"/>
        <v>dhis_api --api-version=27 --api-request='dataElements/USg8dlTs8WO/name' --content-json --request PATCH --data "{\"name\": \"TB Test Type and HIV Status (Positive)\"}"</v>
      </c>
      <c r="H5299" s="3" t="str">
        <f>IF(D5299,VLOOKUP(A5299,des!B:Q,12,FALSE),"")</f>
        <v>ZlwevcvvfuZ</v>
      </c>
      <c r="I5299" s="3" t="b">
        <f t="shared" si="330"/>
        <v>1</v>
      </c>
      <c r="J5299" s="3" t="str">
        <f t="shared" si="331"/>
        <v>dhis_api --api-version=27 --api-request='dataElements/USg8dlTs8WO/shortName' --content-json --request PATCH --data "{\"shortName\": \"ZlwevcvvfuZ\"}"</v>
      </c>
    </row>
    <row r="5300" spans="1:10" x14ac:dyDescent="0.2">
      <c r="A5300" t="s">
        <v>1980</v>
      </c>
      <c r="B5300" t="s">
        <v>18251</v>
      </c>
      <c r="C5300" t="s">
        <v>18252</v>
      </c>
      <c r="D5300" s="3" t="b">
        <f>NOT(ISNA(VLOOKUP(A5300,des!B:B,1,FALSE)))</f>
        <v>1</v>
      </c>
      <c r="E5300" s="3" t="str">
        <f>IF(D5300,VLOOKUP(A5300,des!B:Q,11,FALSE),"")</f>
        <v>Age (&lt;15,15+) and Sex</v>
      </c>
      <c r="F5300" s="3" t="b">
        <f t="shared" si="328"/>
        <v>1</v>
      </c>
      <c r="G5300" s="3" t="str">
        <f t="shared" si="329"/>
        <v>dhis_api --api-version=27 --api-request='dataElements/LjT4UxGgVBS/name' --content-json --request PATCH --data "{\"name\": \"Age (&lt;15,15+) and Sex\"}"</v>
      </c>
      <c r="H5300" s="3" t="str">
        <f>IF(D5300,VLOOKUP(A5300,des!B:Q,12,FALSE),"")</f>
        <v>k3grWTtJnvC</v>
      </c>
      <c r="I5300" s="3" t="b">
        <f t="shared" si="330"/>
        <v>1</v>
      </c>
      <c r="J5300" s="3" t="str">
        <f t="shared" si="331"/>
        <v>dhis_api --api-version=27 --api-request='dataElements/LjT4UxGgVBS/shortName' --content-json --request PATCH --data "{\"shortName\": \"k3grWTtJnvC\"}"</v>
      </c>
    </row>
    <row r="5301" spans="1:10" x14ac:dyDescent="0.2">
      <c r="A5301" t="s">
        <v>673</v>
      </c>
      <c r="B5301" t="s">
        <v>18253</v>
      </c>
      <c r="C5301" t="s">
        <v>18254</v>
      </c>
      <c r="D5301" s="3" t="b">
        <f>NOT(ISNA(VLOOKUP(A5301,des!B:B,1,FALSE)))</f>
        <v>1</v>
      </c>
      <c r="E5301" s="3" t="str">
        <f>IF(D5301,VLOOKUP(A5301,des!B:Q,11,FALSE),"")</f>
        <v>Age (&lt;15,15+) and Sex</v>
      </c>
      <c r="F5301" s="3" t="b">
        <f t="shared" si="328"/>
        <v>1</v>
      </c>
      <c r="G5301" s="3" t="str">
        <f t="shared" si="329"/>
        <v>dhis_api --api-version=27 --api-request='dataElements/VY3BcKGEB7s/name' --content-json --request PATCH --data "{\"name\": \"Age (&lt;15,15+) and Sex\"}"</v>
      </c>
      <c r="H5301" s="3" t="str">
        <f>IF(D5301,VLOOKUP(A5301,des!B:Q,12,FALSE),"")</f>
        <v>k3grWTtJnvC</v>
      </c>
      <c r="I5301" s="3" t="b">
        <f t="shared" si="330"/>
        <v>1</v>
      </c>
      <c r="J5301" s="3" t="str">
        <f t="shared" si="331"/>
        <v>dhis_api --api-version=27 --api-request='dataElements/VY3BcKGEB7s/shortName' --content-json --request PATCH --data "{\"shortName\": \"k3grWTtJnvC\"}"</v>
      </c>
    </row>
    <row r="5302" spans="1:10" x14ac:dyDescent="0.2">
      <c r="A5302" t="s">
        <v>1981</v>
      </c>
      <c r="B5302" t="s">
        <v>18255</v>
      </c>
      <c r="C5302" t="s">
        <v>18256</v>
      </c>
      <c r="D5302" s="3" t="b">
        <f>NOT(ISNA(VLOOKUP(A5302,des!B:B,1,FALSE)))</f>
        <v>1</v>
      </c>
      <c r="E5302" s="3" t="str">
        <f>IF(D5302,VLOOKUP(A5302,des!B:Q,11,FALSE),"")</f>
        <v>Test Results</v>
      </c>
      <c r="F5302" s="3" t="b">
        <f t="shared" si="328"/>
        <v>1</v>
      </c>
      <c r="G5302" s="3" t="str">
        <f t="shared" si="329"/>
        <v>dhis_api --api-version=27 --api-request='dataElements/KItTaoRLwIz/name' --content-json --request PATCH --data "{\"name\": \"Test Results\"}"</v>
      </c>
      <c r="H5302" s="3" t="str">
        <f>IF(D5302,VLOOKUP(A5302,des!B:Q,12,FALSE),"")</f>
        <v>mTUlypRBZkp</v>
      </c>
      <c r="I5302" s="3" t="b">
        <f t="shared" si="330"/>
        <v>1</v>
      </c>
      <c r="J5302" s="3" t="str">
        <f t="shared" si="331"/>
        <v>dhis_api --api-version=27 --api-request='dataElements/KItTaoRLwIz/shortName' --content-json --request PATCH --data "{\"shortName\": \"mTUlypRBZkp\"}"</v>
      </c>
    </row>
    <row r="5303" spans="1:10" x14ac:dyDescent="0.2">
      <c r="A5303" t="s">
        <v>667</v>
      </c>
      <c r="B5303" t="s">
        <v>18257</v>
      </c>
      <c r="C5303" t="s">
        <v>18258</v>
      </c>
      <c r="D5303" s="3" t="b">
        <f>NOT(ISNA(VLOOKUP(A5303,des!B:B,1,FALSE)))</f>
        <v>1</v>
      </c>
      <c r="E5303" s="3" t="str">
        <f>IF(D5303,VLOOKUP(A5303,des!B:Q,11,FALSE),"")</f>
        <v>Test Results</v>
      </c>
      <c r="F5303" s="3" t="b">
        <f t="shared" si="328"/>
        <v>1</v>
      </c>
      <c r="G5303" s="3" t="str">
        <f t="shared" si="329"/>
        <v>dhis_api --api-version=27 --api-request='dataElements/l6HoL7ZsxiK/name' --content-json --request PATCH --data "{\"name\": \"Test Results\"}"</v>
      </c>
      <c r="H5303" s="3" t="str">
        <f>IF(D5303,VLOOKUP(A5303,des!B:Q,12,FALSE),"")</f>
        <v>mTUlypRBZkp</v>
      </c>
      <c r="I5303" s="3" t="b">
        <f t="shared" si="330"/>
        <v>1</v>
      </c>
      <c r="J5303" s="3" t="str">
        <f t="shared" si="331"/>
        <v>dhis_api --api-version=27 --api-request='dataElements/l6HoL7ZsxiK/shortName' --content-json --request PATCH --data "{\"shortName\": \"mTUlypRBZkp\"}"</v>
      </c>
    </row>
    <row r="5304" spans="1:10" x14ac:dyDescent="0.2">
      <c r="A5304" t="s">
        <v>1982</v>
      </c>
      <c r="B5304" t="s">
        <v>18259</v>
      </c>
      <c r="C5304" t="s">
        <v>18260</v>
      </c>
      <c r="D5304" s="3" t="b">
        <f>NOT(ISNA(VLOOKUP(A5304,des!B:B,1,FALSE)))</f>
        <v>1</v>
      </c>
      <c r="E5304" s="3" t="str">
        <f>IF(D5304,VLOOKUP(A5304,des!B:Q,11,FALSE),"")</f>
        <v>default</v>
      </c>
      <c r="F5304" s="3" t="b">
        <f t="shared" si="328"/>
        <v>1</v>
      </c>
      <c r="G5304" s="3" t="str">
        <f t="shared" si="329"/>
        <v>dhis_api --api-version=27 --api-request='dataElements/TPub6CZaCO9/name' --content-json --request PATCH --data "{\"name\": \"default\"}"</v>
      </c>
      <c r="H5304" s="3" t="str">
        <f>IF(D5304,VLOOKUP(A5304,des!B:Q,12,FALSE),"")</f>
        <v>bjDvmb4bfuf</v>
      </c>
      <c r="I5304" s="3" t="b">
        <f t="shared" si="330"/>
        <v>1</v>
      </c>
      <c r="J5304" s="3" t="str">
        <f t="shared" si="331"/>
        <v>dhis_api --api-version=27 --api-request='dataElements/TPub6CZaCO9/shortName' --content-json --request PATCH --data "{\"shortName\": \"bjDvmb4bfuf\"}"</v>
      </c>
    </row>
    <row r="5305" spans="1:10" x14ac:dyDescent="0.2">
      <c r="A5305" t="s">
        <v>669</v>
      </c>
      <c r="B5305" t="s">
        <v>18261</v>
      </c>
      <c r="C5305" t="s">
        <v>18262</v>
      </c>
      <c r="D5305" s="3" t="b">
        <f>NOT(ISNA(VLOOKUP(A5305,des!B:B,1,FALSE)))</f>
        <v>1</v>
      </c>
      <c r="E5305" s="3" t="str">
        <f>IF(D5305,VLOOKUP(A5305,des!B:Q,11,FALSE),"")</f>
        <v>default</v>
      </c>
      <c r="F5305" s="3" t="b">
        <f t="shared" si="328"/>
        <v>1</v>
      </c>
      <c r="G5305" s="3" t="str">
        <f t="shared" si="329"/>
        <v>dhis_api --api-version=27 --api-request='dataElements/dI2h6FeHa1F/name' --content-json --request PATCH --data "{\"name\": \"default\"}"</v>
      </c>
      <c r="H5305" s="3" t="str">
        <f>IF(D5305,VLOOKUP(A5305,des!B:Q,12,FALSE),"")</f>
        <v>bjDvmb4bfuf</v>
      </c>
      <c r="I5305" s="3" t="b">
        <f t="shared" si="330"/>
        <v>1</v>
      </c>
      <c r="J5305" s="3" t="str">
        <f t="shared" si="331"/>
        <v>dhis_api --api-version=27 --api-request='dataElements/dI2h6FeHa1F/shortName' --content-json --request PATCH --data "{\"shortName\": \"bjDvmb4bfuf\"}"</v>
      </c>
    </row>
    <row r="5306" spans="1:10" x14ac:dyDescent="0.2">
      <c r="A5306" t="s">
        <v>1983</v>
      </c>
      <c r="B5306" t="s">
        <v>18263</v>
      </c>
      <c r="C5306" t="s">
        <v>18264</v>
      </c>
      <c r="D5306" s="3" t="b">
        <f>NOT(ISNA(VLOOKUP(A5306,des!B:B,1,FALSE)))</f>
        <v>1</v>
      </c>
      <c r="E5306" s="3" t="str">
        <f>IF(D5306,VLOOKUP(A5306,des!B:Q,11,FALSE),"")</f>
        <v>default</v>
      </c>
      <c r="F5306" s="3" t="b">
        <f t="shared" si="328"/>
        <v>1</v>
      </c>
      <c r="G5306" s="3" t="str">
        <f t="shared" si="329"/>
        <v>dhis_api --api-version=27 --api-request='dataElements/jNEMWcRor82/name' --content-json --request PATCH --data "{\"name\": \"default\"}"</v>
      </c>
      <c r="H5306" s="3" t="str">
        <f>IF(D5306,VLOOKUP(A5306,des!B:Q,12,FALSE),"")</f>
        <v>bjDvmb4bfuf</v>
      </c>
      <c r="I5306" s="3" t="b">
        <f t="shared" si="330"/>
        <v>1</v>
      </c>
      <c r="J5306" s="3" t="str">
        <f t="shared" si="331"/>
        <v>dhis_api --api-version=27 --api-request='dataElements/jNEMWcRor82/shortName' --content-json --request PATCH --data "{\"shortName\": \"bjDvmb4bfuf\"}"</v>
      </c>
    </row>
    <row r="5307" spans="1:10" x14ac:dyDescent="0.2">
      <c r="A5307" t="s">
        <v>665</v>
      </c>
      <c r="B5307" t="s">
        <v>18265</v>
      </c>
      <c r="C5307" t="s">
        <v>18266</v>
      </c>
      <c r="D5307" s="3" t="b">
        <f>NOT(ISNA(VLOOKUP(A5307,des!B:B,1,FALSE)))</f>
        <v>1</v>
      </c>
      <c r="E5307" s="3" t="str">
        <f>IF(D5307,VLOOKUP(A5307,des!B:Q,11,FALSE),"")</f>
        <v>default</v>
      </c>
      <c r="F5307" s="3" t="b">
        <f t="shared" si="328"/>
        <v>1</v>
      </c>
      <c r="G5307" s="3" t="str">
        <f t="shared" si="329"/>
        <v>dhis_api --api-version=27 --api-request='dataElements/N0Vy8kcuTLD/name' --content-json --request PATCH --data "{\"name\": \"default\"}"</v>
      </c>
      <c r="H5307" s="3" t="str">
        <f>IF(D5307,VLOOKUP(A5307,des!B:Q,12,FALSE),"")</f>
        <v>bjDvmb4bfuf</v>
      </c>
      <c r="I5307" s="3" t="b">
        <f t="shared" si="330"/>
        <v>1</v>
      </c>
      <c r="J5307" s="3" t="str">
        <f t="shared" si="331"/>
        <v>dhis_api --api-version=27 --api-request='dataElements/N0Vy8kcuTLD/shortName' --content-json --request PATCH --data "{\"shortName\": \"bjDvmb4bfuf\"}"</v>
      </c>
    </row>
    <row r="5308" spans="1:10" x14ac:dyDescent="0.2">
      <c r="A5308" t="s">
        <v>1984</v>
      </c>
      <c r="B5308" t="s">
        <v>18267</v>
      </c>
      <c r="C5308" t="s">
        <v>18268</v>
      </c>
      <c r="D5308" s="3" t="b">
        <f>NOT(ISNA(VLOOKUP(A5308,des!B:B,1,FALSE)))</f>
        <v>1</v>
      </c>
      <c r="E5308" s="3" t="str">
        <f>IF(D5308,VLOOKUP(A5308,des!B:Q,11,FALSE),"")</f>
        <v>TB Test Type and HIV Status (Positive)</v>
      </c>
      <c r="F5308" s="3" t="b">
        <f t="shared" si="328"/>
        <v>1</v>
      </c>
      <c r="G5308" s="3" t="str">
        <f t="shared" si="329"/>
        <v>dhis_api --api-version=27 --api-request='dataElements/qSFGRZAN4N6/name' --content-json --request PATCH --data "{\"name\": \"TB Test Type and HIV Status (Positive)\"}"</v>
      </c>
      <c r="H5308" s="3" t="str">
        <f>IF(D5308,VLOOKUP(A5308,des!B:Q,12,FALSE),"")</f>
        <v>ZlwevcvvfuZ</v>
      </c>
      <c r="I5308" s="3" t="b">
        <f t="shared" si="330"/>
        <v>1</v>
      </c>
      <c r="J5308" s="3" t="str">
        <f t="shared" si="331"/>
        <v>dhis_api --api-version=27 --api-request='dataElements/qSFGRZAN4N6/shortName' --content-json --request PATCH --data "{\"shortName\": \"ZlwevcvvfuZ\"}"</v>
      </c>
    </row>
    <row r="5309" spans="1:10" x14ac:dyDescent="0.2">
      <c r="A5309" t="s">
        <v>671</v>
      </c>
      <c r="B5309" t="s">
        <v>18269</v>
      </c>
      <c r="C5309" t="s">
        <v>18270</v>
      </c>
      <c r="D5309" s="3" t="b">
        <f>NOT(ISNA(VLOOKUP(A5309,des!B:B,1,FALSE)))</f>
        <v>1</v>
      </c>
      <c r="E5309" s="3" t="str">
        <f>IF(D5309,VLOOKUP(A5309,des!B:Q,11,FALSE),"")</f>
        <v>TB Test Type and HIV Status (Positive)</v>
      </c>
      <c r="F5309" s="3" t="b">
        <f t="shared" si="328"/>
        <v>1</v>
      </c>
      <c r="G5309" s="3" t="str">
        <f t="shared" si="329"/>
        <v>dhis_api --api-version=27 --api-request='dataElements/Cd1vNqVcel4/name' --content-json --request PATCH --data "{\"name\": \"TB Test Type and HIV Status (Positive)\"}"</v>
      </c>
      <c r="H5309" s="3" t="str">
        <f>IF(D5309,VLOOKUP(A5309,des!B:Q,12,FALSE),"")</f>
        <v>ZlwevcvvfuZ</v>
      </c>
      <c r="I5309" s="3" t="b">
        <f t="shared" si="330"/>
        <v>1</v>
      </c>
      <c r="J5309" s="3" t="str">
        <f t="shared" si="331"/>
        <v>dhis_api --api-version=27 --api-request='dataElements/Cd1vNqVcel4/shortName' --content-json --request PATCH --data "{\"shortName\": \"ZlwevcvvfuZ\"}"</v>
      </c>
    </row>
    <row r="5310" spans="1:10" x14ac:dyDescent="0.2">
      <c r="A5310" t="s">
        <v>1985</v>
      </c>
      <c r="B5310" t="s">
        <v>18271</v>
      </c>
      <c r="C5310" t="s">
        <v>18272</v>
      </c>
      <c r="D5310" s="3" t="b">
        <f>NOT(ISNA(VLOOKUP(A5310,des!B:B,1,FALSE)))</f>
        <v>1</v>
      </c>
      <c r="E5310" s="3" t="str">
        <f>IF(D5310,VLOOKUP(A5310,des!B:Q,11,FALSE),"")</f>
        <v>Age (&lt;15,15+) and Sex</v>
      </c>
      <c r="F5310" s="3" t="b">
        <f t="shared" si="328"/>
        <v>1</v>
      </c>
      <c r="G5310" s="3" t="str">
        <f t="shared" si="329"/>
        <v>dhis_api --api-version=27 --api-request='dataElements/PLdqpKvT0jP/name' --content-json --request PATCH --data "{\"name\": \"Age (&lt;15,15+) and Sex\"}"</v>
      </c>
      <c r="H5310" s="3" t="str">
        <f>IF(D5310,VLOOKUP(A5310,des!B:Q,12,FALSE),"")</f>
        <v>k3grWTtJnvC</v>
      </c>
      <c r="I5310" s="3" t="b">
        <f t="shared" si="330"/>
        <v>1</v>
      </c>
      <c r="J5310" s="3" t="str">
        <f t="shared" si="331"/>
        <v>dhis_api --api-version=27 --api-request='dataElements/PLdqpKvT0jP/shortName' --content-json --request PATCH --data "{\"shortName\": \"k3grWTtJnvC\"}"</v>
      </c>
    </row>
    <row r="5311" spans="1:10" x14ac:dyDescent="0.2">
      <c r="A5311" t="s">
        <v>662</v>
      </c>
      <c r="B5311" t="s">
        <v>18273</v>
      </c>
      <c r="C5311" t="s">
        <v>18274</v>
      </c>
      <c r="D5311" s="3" t="b">
        <f>NOT(ISNA(VLOOKUP(A5311,des!B:B,1,FALSE)))</f>
        <v>1</v>
      </c>
      <c r="E5311" s="3" t="str">
        <f>IF(D5311,VLOOKUP(A5311,des!B:Q,11,FALSE),"")</f>
        <v>Age (&lt;15,15+) and Sex</v>
      </c>
      <c r="F5311" s="3" t="b">
        <f t="shared" si="328"/>
        <v>1</v>
      </c>
      <c r="G5311" s="3" t="str">
        <f t="shared" si="329"/>
        <v>dhis_api --api-version=27 --api-request='dataElements/ZoeXn0anTrO/name' --content-json --request PATCH --data "{\"name\": \"Age (&lt;15,15+) and Sex\"}"</v>
      </c>
      <c r="H5311" s="3" t="str">
        <f>IF(D5311,VLOOKUP(A5311,des!B:Q,12,FALSE),"")</f>
        <v>k3grWTtJnvC</v>
      </c>
      <c r="I5311" s="3" t="b">
        <f t="shared" si="330"/>
        <v>1</v>
      </c>
      <c r="J5311" s="3" t="str">
        <f t="shared" si="331"/>
        <v>dhis_api --api-version=27 --api-request='dataElements/ZoeXn0anTrO/shortName' --content-json --request PATCH --data "{\"shortName\": \"k3grWTtJnvC\"}"</v>
      </c>
    </row>
    <row r="5312" spans="1:10" x14ac:dyDescent="0.2">
      <c r="A5312" t="s">
        <v>1986</v>
      </c>
      <c r="B5312" t="s">
        <v>18275</v>
      </c>
      <c r="C5312" t="s">
        <v>18276</v>
      </c>
      <c r="D5312" s="3" t="b">
        <f>NOT(ISNA(VLOOKUP(A5312,des!B:B,1,FALSE)))</f>
        <v>1</v>
      </c>
      <c r="E5312" s="3" t="str">
        <f>IF(D5312,VLOOKUP(A5312,des!B:Q,11,FALSE),"")</f>
        <v>default</v>
      </c>
      <c r="F5312" s="3" t="b">
        <f t="shared" si="328"/>
        <v>1</v>
      </c>
      <c r="G5312" s="3" t="str">
        <f t="shared" si="329"/>
        <v>dhis_api --api-version=27 --api-request='dataElements/fP9C3DcLQrW/name' --content-json --request PATCH --data "{\"name\": \"default\"}"</v>
      </c>
      <c r="H5312" s="3" t="str">
        <f>IF(D5312,VLOOKUP(A5312,des!B:Q,12,FALSE),"")</f>
        <v>bjDvmb4bfuf</v>
      </c>
      <c r="I5312" s="3" t="b">
        <f t="shared" si="330"/>
        <v>1</v>
      </c>
      <c r="J5312" s="3" t="str">
        <f t="shared" si="331"/>
        <v>dhis_api --api-version=27 --api-request='dataElements/fP9C3DcLQrW/shortName' --content-json --request PATCH --data "{\"shortName\": \"bjDvmb4bfuf\"}"</v>
      </c>
    </row>
    <row r="5313" spans="1:10" x14ac:dyDescent="0.2">
      <c r="A5313" t="s">
        <v>674</v>
      </c>
      <c r="B5313" t="s">
        <v>18277</v>
      </c>
      <c r="C5313" t="s">
        <v>18278</v>
      </c>
      <c r="D5313" s="3" t="b">
        <f>NOT(ISNA(VLOOKUP(A5313,des!B:B,1,FALSE)))</f>
        <v>1</v>
      </c>
      <c r="E5313" s="3" t="str">
        <f>IF(D5313,VLOOKUP(A5313,des!B:Q,11,FALSE),"")</f>
        <v>default</v>
      </c>
      <c r="F5313" s="3" t="b">
        <f t="shared" si="328"/>
        <v>1</v>
      </c>
      <c r="G5313" s="3" t="str">
        <f t="shared" si="329"/>
        <v>dhis_api --api-version=27 --api-request='dataElements/CAG5cD4OdyD/name' --content-json --request PATCH --data "{\"name\": \"default\"}"</v>
      </c>
      <c r="H5313" s="3" t="str">
        <f>IF(D5313,VLOOKUP(A5313,des!B:Q,12,FALSE),"")</f>
        <v>bjDvmb4bfuf</v>
      </c>
      <c r="I5313" s="3" t="b">
        <f t="shared" si="330"/>
        <v>1</v>
      </c>
      <c r="J5313" s="3" t="str">
        <f t="shared" si="331"/>
        <v>dhis_api --api-version=27 --api-request='dataElements/CAG5cD4OdyD/shortName' --content-json --request PATCH --data "{\"shortName\": \"bjDvmb4bfuf\"}"</v>
      </c>
    </row>
    <row r="5314" spans="1:10" x14ac:dyDescent="0.2">
      <c r="A5314" t="s">
        <v>676</v>
      </c>
      <c r="B5314" t="s">
        <v>18279</v>
      </c>
      <c r="C5314" t="s">
        <v>18280</v>
      </c>
      <c r="D5314" s="3" t="b">
        <f>NOT(ISNA(VLOOKUP(A5314,des!B:B,1,FALSE)))</f>
        <v>1</v>
      </c>
      <c r="E5314" s="3" t="str">
        <f>IF(D5314,VLOOKUP(A5314,des!B:Q,11,FALSE),"")</f>
        <v>New Existing ART and HIV Status (Positive)</v>
      </c>
      <c r="F5314" s="3" t="b">
        <f t="shared" si="328"/>
        <v>1</v>
      </c>
      <c r="G5314" s="3" t="str">
        <f t="shared" si="329"/>
        <v>dhis_api --api-version=27 --api-request='dataElements/CEANcO1xqgC/name' --content-json --request PATCH --data "{\"name\": \"New Existing ART and HIV Status (Positive)\"}"</v>
      </c>
      <c r="H5314" s="3" t="str">
        <f>IF(D5314,VLOOKUP(A5314,des!B:Q,12,FALSE),"")</f>
        <v>achT0n9QCYk</v>
      </c>
      <c r="I5314" s="3" t="b">
        <f t="shared" si="330"/>
        <v>1</v>
      </c>
      <c r="J5314" s="3" t="str">
        <f t="shared" si="331"/>
        <v>dhis_api --api-version=27 --api-request='dataElements/CEANcO1xqgC/shortName' --content-json --request PATCH --data "{\"shortName\": \"achT0n9QCYk\"}"</v>
      </c>
    </row>
    <row r="5315" spans="1:10" x14ac:dyDescent="0.2">
      <c r="A5315" t="s">
        <v>1987</v>
      </c>
      <c r="B5315" t="s">
        <v>18281</v>
      </c>
      <c r="C5315" t="s">
        <v>18282</v>
      </c>
      <c r="D5315" s="3" t="b">
        <f>NOT(ISNA(VLOOKUP(A5315,des!B:B,1,FALSE)))</f>
        <v>1</v>
      </c>
      <c r="E5315" s="3" t="str">
        <f>IF(D5315,VLOOKUP(A5315,des!B:Q,11,FALSE),"")</f>
        <v>default</v>
      </c>
      <c r="F5315" s="3" t="b">
        <f t="shared" si="328"/>
        <v>1</v>
      </c>
      <c r="G5315" s="3" t="str">
        <f t="shared" si="329"/>
        <v>dhis_api --api-version=27 --api-request='dataElements/pKj5cs5jAAD/name' --content-json --request PATCH --data "{\"name\": \"default\"}"</v>
      </c>
      <c r="H5315" s="3" t="str">
        <f>IF(D5315,VLOOKUP(A5315,des!B:Q,12,FALSE),"")</f>
        <v>bjDvmb4bfuf</v>
      </c>
      <c r="I5315" s="3" t="b">
        <f t="shared" si="330"/>
        <v>1</v>
      </c>
      <c r="J5315" s="3" t="str">
        <f t="shared" si="331"/>
        <v>dhis_api --api-version=27 --api-request='dataElements/pKj5cs5jAAD/shortName' --content-json --request PATCH --data "{\"shortName\": \"bjDvmb4bfuf\"}"</v>
      </c>
    </row>
    <row r="5316" spans="1:10" x14ac:dyDescent="0.2">
      <c r="A5316" t="s">
        <v>660</v>
      </c>
      <c r="B5316" t="s">
        <v>18283</v>
      </c>
      <c r="C5316" t="s">
        <v>18284</v>
      </c>
      <c r="D5316" s="3" t="b">
        <f>NOT(ISNA(VLOOKUP(A5316,des!B:B,1,FALSE)))</f>
        <v>1</v>
      </c>
      <c r="E5316" s="3" t="str">
        <f>IF(D5316,VLOOKUP(A5316,des!B:Q,11,FALSE),"")</f>
        <v>default</v>
      </c>
      <c r="F5316" s="3" t="b">
        <f t="shared" si="328"/>
        <v>1</v>
      </c>
      <c r="G5316" s="3" t="str">
        <f t="shared" si="329"/>
        <v>dhis_api --api-version=27 --api-request='dataElements/sMSOSm1lxG1/name' --content-json --request PATCH --data "{\"name\": \"default\"}"</v>
      </c>
      <c r="H5316" s="3" t="str">
        <f>IF(D5316,VLOOKUP(A5316,des!B:Q,12,FALSE),"")</f>
        <v>bjDvmb4bfuf</v>
      </c>
      <c r="I5316" s="3" t="b">
        <f t="shared" si="330"/>
        <v>1</v>
      </c>
      <c r="J5316" s="3" t="str">
        <f t="shared" si="331"/>
        <v>dhis_api --api-version=27 --api-request='dataElements/sMSOSm1lxG1/shortName' --content-json --request PATCH --data "{\"shortName\": \"bjDvmb4bfuf\"}"</v>
      </c>
    </row>
    <row r="5317" spans="1:10" x14ac:dyDescent="0.2">
      <c r="A5317" t="s">
        <v>1988</v>
      </c>
      <c r="B5317" t="s">
        <v>18285</v>
      </c>
      <c r="C5317" t="s">
        <v>18286</v>
      </c>
      <c r="D5317" s="3" t="b">
        <f>NOT(ISNA(VLOOKUP(A5317,des!B:B,1,FALSE)))</f>
        <v>1</v>
      </c>
      <c r="E5317" s="3" t="str">
        <f>IF(D5317,VLOOKUP(A5317,des!B:Q,11,FALSE),"")</f>
        <v>Age (&lt;15,15+) and Sex</v>
      </c>
      <c r="F5317" s="3" t="b">
        <f t="shared" ref="F5317:F5380" si="332">IF(D5317,IF(E5317&lt;&gt;B5317,TRUE,FALSE),FALSE)</f>
        <v>1</v>
      </c>
      <c r="G5317" s="3" t="str">
        <f t="shared" si="329"/>
        <v>dhis_api --api-version=27 --api-request='dataElements/PhmsQDZp0B8/name' --content-json --request PATCH --data "{\"name\": \"Age (&lt;15,15+) and Sex\"}"</v>
      </c>
      <c r="H5317" s="3" t="str">
        <f>IF(D5317,VLOOKUP(A5317,des!B:Q,12,FALSE),"")</f>
        <v>k3grWTtJnvC</v>
      </c>
      <c r="I5317" s="3" t="b">
        <f t="shared" si="330"/>
        <v>1</v>
      </c>
      <c r="J5317" s="3" t="str">
        <f t="shared" si="331"/>
        <v>dhis_api --api-version=27 --api-request='dataElements/PhmsQDZp0B8/shortName' --content-json --request PATCH --data "{\"shortName\": \"k3grWTtJnvC\"}"</v>
      </c>
    </row>
    <row r="5318" spans="1:10" x14ac:dyDescent="0.2">
      <c r="A5318" t="s">
        <v>663</v>
      </c>
      <c r="B5318" t="s">
        <v>18287</v>
      </c>
      <c r="C5318" t="s">
        <v>18288</v>
      </c>
      <c r="D5318" s="3" t="b">
        <f>NOT(ISNA(VLOOKUP(A5318,des!B:B,1,FALSE)))</f>
        <v>1</v>
      </c>
      <c r="E5318" s="3" t="str">
        <f>IF(D5318,VLOOKUP(A5318,des!B:Q,11,FALSE),"")</f>
        <v>Age (&lt;15,15+) and Sex</v>
      </c>
      <c r="F5318" s="3" t="b">
        <f t="shared" si="332"/>
        <v>1</v>
      </c>
      <c r="G5318" s="3" t="str">
        <f t="shared" ref="G5318:G5381" si="333">IF(F5318,CONCATENATE($A$1,A5318,$B$1,E5318,$C$1),"")</f>
        <v>dhis_api --api-version=27 --api-request='dataElements/MbbMzAuP198/name' --content-json --request PATCH --data "{\"name\": \"Age (&lt;15,15+) and Sex\"}"</v>
      </c>
      <c r="H5318" s="3" t="str">
        <f>IF(D5318,VLOOKUP(A5318,des!B:Q,12,FALSE),"")</f>
        <v>k3grWTtJnvC</v>
      </c>
      <c r="I5318" s="3" t="b">
        <f t="shared" ref="I5318:I5381" si="334">IF(D5318,IF(H5318&lt;&gt;C5318,TRUE,FALSE),FALSE)</f>
        <v>1</v>
      </c>
      <c r="J5318" s="3" t="str">
        <f t="shared" ref="J5318:J5381" si="335">IF(I5318,CONCATENATE($A$2,A5318,$B$2,H5318,$C$2),"")</f>
        <v>dhis_api --api-version=27 --api-request='dataElements/MbbMzAuP198/shortName' --content-json --request PATCH --data "{\"shortName\": \"k3grWTtJnvC\"}"</v>
      </c>
    </row>
    <row r="5319" spans="1:10" x14ac:dyDescent="0.2">
      <c r="A5319" t="s">
        <v>1989</v>
      </c>
      <c r="B5319" t="s">
        <v>18289</v>
      </c>
      <c r="C5319" t="s">
        <v>18290</v>
      </c>
      <c r="D5319" s="3" t="b">
        <f>NOT(ISNA(VLOOKUP(A5319,des!B:B,1,FALSE)))</f>
        <v>1</v>
      </c>
      <c r="E5319" s="3" t="str">
        <f>IF(D5319,VLOOKUP(A5319,des!B:Q,11,FALSE),"")</f>
        <v>default</v>
      </c>
      <c r="F5319" s="3" t="b">
        <f t="shared" si="332"/>
        <v>1</v>
      </c>
      <c r="G5319" s="3" t="str">
        <f t="shared" si="333"/>
        <v>dhis_api --api-version=27 --api-request='dataElements/vOsMaB8IOvP/name' --content-json --request PATCH --data "{\"name\": \"default\"}"</v>
      </c>
      <c r="H5319" s="3" t="str">
        <f>IF(D5319,VLOOKUP(A5319,des!B:Q,12,FALSE),"")</f>
        <v>bjDvmb4bfuf</v>
      </c>
      <c r="I5319" s="3" t="b">
        <f t="shared" si="334"/>
        <v>1</v>
      </c>
      <c r="J5319" s="3" t="str">
        <f t="shared" si="335"/>
        <v>dhis_api --api-version=27 --api-request='dataElements/vOsMaB8IOvP/shortName' --content-json --request PATCH --data "{\"shortName\": \"bjDvmb4bfuf\"}"</v>
      </c>
    </row>
    <row r="5320" spans="1:10" x14ac:dyDescent="0.2">
      <c r="A5320" t="s">
        <v>675</v>
      </c>
      <c r="B5320" t="s">
        <v>18291</v>
      </c>
      <c r="C5320" t="s">
        <v>18292</v>
      </c>
      <c r="D5320" s="3" t="b">
        <f>NOT(ISNA(VLOOKUP(A5320,des!B:B,1,FALSE)))</f>
        <v>1</v>
      </c>
      <c r="E5320" s="3" t="str">
        <f>IF(D5320,VLOOKUP(A5320,des!B:Q,11,FALSE),"")</f>
        <v>default</v>
      </c>
      <c r="F5320" s="3" t="b">
        <f t="shared" si="332"/>
        <v>1</v>
      </c>
      <c r="G5320" s="3" t="str">
        <f t="shared" si="333"/>
        <v>dhis_api --api-version=27 --api-request='dataElements/yO4KTgQz6Yg/name' --content-json --request PATCH --data "{\"name\": \"default\"}"</v>
      </c>
      <c r="H5320" s="3" t="str">
        <f>IF(D5320,VLOOKUP(A5320,des!B:Q,12,FALSE),"")</f>
        <v>bjDvmb4bfuf</v>
      </c>
      <c r="I5320" s="3" t="b">
        <f t="shared" si="334"/>
        <v>1</v>
      </c>
      <c r="J5320" s="3" t="str">
        <f t="shared" si="335"/>
        <v>dhis_api --api-version=27 --api-request='dataElements/yO4KTgQz6Yg/shortName' --content-json --request PATCH --data "{\"shortName\": \"bjDvmb4bfuf\"}"</v>
      </c>
    </row>
    <row r="5321" spans="1:10" x14ac:dyDescent="0.2">
      <c r="A5321" t="s">
        <v>677</v>
      </c>
      <c r="B5321" t="s">
        <v>18293</v>
      </c>
      <c r="C5321" t="s">
        <v>18294</v>
      </c>
      <c r="D5321" s="3" t="b">
        <f>NOT(ISNA(VLOOKUP(A5321,des!B:B,1,FALSE)))</f>
        <v>1</v>
      </c>
      <c r="E5321" s="3" t="str">
        <f>IF(D5321,VLOOKUP(A5321,des!B:Q,11,FALSE),"")</f>
        <v>New Existing ART and HIV Status (Positive)</v>
      </c>
      <c r="F5321" s="3" t="b">
        <f t="shared" si="332"/>
        <v>1</v>
      </c>
      <c r="G5321" s="3" t="str">
        <f t="shared" si="333"/>
        <v>dhis_api --api-version=27 --api-request='dataElements/WQowTtUTc97/name' --content-json --request PATCH --data "{\"name\": \"New Existing ART and HIV Status (Positive)\"}"</v>
      </c>
      <c r="H5321" s="3" t="str">
        <f>IF(D5321,VLOOKUP(A5321,des!B:Q,12,FALSE),"")</f>
        <v>achT0n9QCYk</v>
      </c>
      <c r="I5321" s="3" t="b">
        <f t="shared" si="334"/>
        <v>1</v>
      </c>
      <c r="J5321" s="3" t="str">
        <f t="shared" si="335"/>
        <v>dhis_api --api-version=27 --api-request='dataElements/WQowTtUTc97/shortName' --content-json --request PATCH --data "{\"shortName\": \"achT0n9QCYk\"}"</v>
      </c>
    </row>
    <row r="5322" spans="1:10" x14ac:dyDescent="0.2">
      <c r="A5322" t="s">
        <v>1990</v>
      </c>
      <c r="B5322" t="s">
        <v>18295</v>
      </c>
      <c r="C5322" t="s">
        <v>18296</v>
      </c>
      <c r="D5322" s="3" t="b">
        <f>NOT(ISNA(VLOOKUP(A5322,des!B:B,1,FALSE)))</f>
        <v>1</v>
      </c>
      <c r="E5322" s="3" t="str">
        <f>IF(D5322,VLOOKUP(A5322,des!B:Q,11,FALSE),"")</f>
        <v>default</v>
      </c>
      <c r="F5322" s="3" t="b">
        <f t="shared" si="332"/>
        <v>1</v>
      </c>
      <c r="G5322" s="3" t="str">
        <f t="shared" si="333"/>
        <v>dhis_api --api-version=27 --api-request='dataElements/dVR1VVbn6nC/name' --content-json --request PATCH --data "{\"name\": \"default\"}"</v>
      </c>
      <c r="H5322" s="3" t="str">
        <f>IF(D5322,VLOOKUP(A5322,des!B:Q,12,FALSE),"")</f>
        <v>bjDvmb4bfuf</v>
      </c>
      <c r="I5322" s="3" t="b">
        <f t="shared" si="334"/>
        <v>1</v>
      </c>
      <c r="J5322" s="3" t="str">
        <f t="shared" si="335"/>
        <v>dhis_api --api-version=27 --api-request='dataElements/dVR1VVbn6nC/shortName' --content-json --request PATCH --data "{\"shortName\": \"bjDvmb4bfuf\"}"</v>
      </c>
    </row>
    <row r="5323" spans="1:10" x14ac:dyDescent="0.2">
      <c r="A5323" t="s">
        <v>661</v>
      </c>
      <c r="B5323" t="s">
        <v>18297</v>
      </c>
      <c r="C5323" t="s">
        <v>18298</v>
      </c>
      <c r="D5323" s="3" t="b">
        <f>NOT(ISNA(VLOOKUP(A5323,des!B:B,1,FALSE)))</f>
        <v>1</v>
      </c>
      <c r="E5323" s="3" t="str">
        <f>IF(D5323,VLOOKUP(A5323,des!B:Q,11,FALSE),"")</f>
        <v>default</v>
      </c>
      <c r="F5323" s="3" t="b">
        <f t="shared" si="332"/>
        <v>1</v>
      </c>
      <c r="G5323" s="3" t="str">
        <f t="shared" si="333"/>
        <v>dhis_api --api-version=27 --api-request='dataElements/KNyBbjdj7I9/name' --content-json --request PATCH --data "{\"name\": \"default\"}"</v>
      </c>
      <c r="H5323" s="3" t="str">
        <f>IF(D5323,VLOOKUP(A5323,des!B:Q,12,FALSE),"")</f>
        <v>bjDvmb4bfuf</v>
      </c>
      <c r="I5323" s="3" t="b">
        <f t="shared" si="334"/>
        <v>1</v>
      </c>
      <c r="J5323" s="3" t="str">
        <f t="shared" si="335"/>
        <v>dhis_api --api-version=27 --api-request='dataElements/KNyBbjdj7I9/shortName' --content-json --request PATCH --data "{\"shortName\": \"bjDvmb4bfuf\"}"</v>
      </c>
    </row>
    <row r="5324" spans="1:10" x14ac:dyDescent="0.2">
      <c r="A5324" t="s">
        <v>1991</v>
      </c>
      <c r="B5324" t="s">
        <v>18299</v>
      </c>
      <c r="C5324" t="s">
        <v>18300</v>
      </c>
      <c r="D5324" s="3" t="b">
        <f>NOT(ISNA(VLOOKUP(A5324,des!B:B,1,FALSE)))</f>
        <v>1</v>
      </c>
      <c r="E5324" s="3" t="str">
        <f>IF(D5324,VLOOKUP(A5324,des!B:Q,11,FALSE),"")</f>
        <v>default</v>
      </c>
      <c r="F5324" s="3" t="b">
        <f t="shared" si="332"/>
        <v>1</v>
      </c>
      <c r="G5324" s="3" t="str">
        <f t="shared" si="333"/>
        <v>dhis_api --api-version=27 --api-request='dataElements/EbMKKRePz9g/name' --content-json --request PATCH --data "{\"name\": \"default\"}"</v>
      </c>
      <c r="H5324" s="3" t="str">
        <f>IF(D5324,VLOOKUP(A5324,des!B:Q,12,FALSE),"")</f>
        <v>bjDvmb4bfuf</v>
      </c>
      <c r="I5324" s="3" t="b">
        <f t="shared" si="334"/>
        <v>1</v>
      </c>
      <c r="J5324" s="3" t="str">
        <f t="shared" si="335"/>
        <v>dhis_api --api-version=27 --api-request='dataElements/EbMKKRePz9g/shortName' --content-json --request PATCH --data "{\"shortName\": \"bjDvmb4bfuf\"}"</v>
      </c>
    </row>
    <row r="5325" spans="1:10" x14ac:dyDescent="0.2">
      <c r="A5325" t="s">
        <v>1992</v>
      </c>
      <c r="B5325" t="s">
        <v>18301</v>
      </c>
      <c r="C5325" t="s">
        <v>18302</v>
      </c>
      <c r="D5325" s="3" t="b">
        <f>NOT(ISNA(VLOOKUP(A5325,des!B:B,1,FALSE)))</f>
        <v>1</v>
      </c>
      <c r="E5325" s="3" t="str">
        <f>IF(D5325,VLOOKUP(A5325,des!B:Q,11,FALSE),"")</f>
        <v>Age (&lt;1-20+, 5) and Sex</v>
      </c>
      <c r="F5325" s="3" t="b">
        <f t="shared" si="332"/>
        <v>1</v>
      </c>
      <c r="G5325" s="3" t="str">
        <f t="shared" si="333"/>
        <v>dhis_api --api-version=27 --api-request='dataElements/l2d5ZuEXkT3/name' --content-json --request PATCH --data "{\"name\": \"Age (&lt;1-20+, 5) and Sex\"}"</v>
      </c>
      <c r="H5325" s="3" t="str">
        <f>IF(D5325,VLOOKUP(A5325,des!B:Q,12,FALSE),"")</f>
        <v>oEGv4yU8kBR</v>
      </c>
      <c r="I5325" s="3" t="b">
        <f t="shared" si="334"/>
        <v>1</v>
      </c>
      <c r="J5325" s="3" t="str">
        <f t="shared" si="335"/>
        <v>dhis_api --api-version=27 --api-request='dataElements/l2d5ZuEXkT3/shortName' --content-json --request PATCH --data "{\"shortName\": \"oEGv4yU8kBR\"}"</v>
      </c>
    </row>
    <row r="5326" spans="1:10" x14ac:dyDescent="0.2">
      <c r="A5326" t="s">
        <v>18303</v>
      </c>
      <c r="B5326" t="s">
        <v>18304</v>
      </c>
      <c r="C5326" t="s">
        <v>18305</v>
      </c>
      <c r="D5326" s="3" t="b">
        <f>NOT(ISNA(VLOOKUP(A5326,des!B:B,1,FALSE)))</f>
        <v>0</v>
      </c>
      <c r="E5326" s="3" t="str">
        <f>IF(D5326,VLOOKUP(A5326,des!B:Q,11,FALSE),"")</f>
        <v/>
      </c>
      <c r="F5326" s="3" t="b">
        <f t="shared" si="332"/>
        <v>0</v>
      </c>
      <c r="G5326" s="3" t="str">
        <f t="shared" si="333"/>
        <v/>
      </c>
      <c r="H5326" s="3" t="str">
        <f>IF(D5326,VLOOKUP(A5326,des!B:Q,12,FALSE),"")</f>
        <v/>
      </c>
      <c r="I5326" s="3" t="b">
        <f t="shared" si="334"/>
        <v>0</v>
      </c>
      <c r="J5326" s="3" t="str">
        <f t="shared" si="335"/>
        <v/>
      </c>
    </row>
    <row r="5327" spans="1:10" x14ac:dyDescent="0.2">
      <c r="A5327" t="s">
        <v>18306</v>
      </c>
      <c r="B5327" t="s">
        <v>18307</v>
      </c>
      <c r="C5327" t="s">
        <v>18308</v>
      </c>
      <c r="D5327" s="3" t="b">
        <f>NOT(ISNA(VLOOKUP(A5327,des!B:B,1,FALSE)))</f>
        <v>0</v>
      </c>
      <c r="E5327" s="3" t="str">
        <f>IF(D5327,VLOOKUP(A5327,des!B:Q,11,FALSE),"")</f>
        <v/>
      </c>
      <c r="F5327" s="3" t="b">
        <f t="shared" si="332"/>
        <v>0</v>
      </c>
      <c r="G5327" s="3" t="str">
        <f t="shared" si="333"/>
        <v/>
      </c>
      <c r="H5327" s="3" t="str">
        <f>IF(D5327,VLOOKUP(A5327,des!B:Q,12,FALSE),"")</f>
        <v/>
      </c>
      <c r="I5327" s="3" t="b">
        <f t="shared" si="334"/>
        <v>0</v>
      </c>
      <c r="J5327" s="3" t="str">
        <f t="shared" si="335"/>
        <v/>
      </c>
    </row>
    <row r="5328" spans="1:10" x14ac:dyDescent="0.2">
      <c r="A5328" t="s">
        <v>1993</v>
      </c>
      <c r="B5328" t="s">
        <v>18309</v>
      </c>
      <c r="C5328" t="s">
        <v>18310</v>
      </c>
      <c r="D5328" s="3" t="b">
        <f>NOT(ISNA(VLOOKUP(A5328,des!B:B,1,FALSE)))</f>
        <v>1</v>
      </c>
      <c r="E5328" s="3" t="str">
        <f>IF(D5328,VLOOKUP(A5328,des!B:Q,11,FALSE),"")</f>
        <v>Pregnant/Breastfeeding Status and HIV Status (Positive)</v>
      </c>
      <c r="F5328" s="3" t="b">
        <f t="shared" si="332"/>
        <v>1</v>
      </c>
      <c r="G5328" s="3" t="str">
        <f t="shared" si="333"/>
        <v>dhis_api --api-version=27 --api-request='dataElements/Na3p0RLAiRl/name' --content-json --request PATCH --data "{\"name\": \"Pregnant/Breastfeeding Status and HIV Status (Positive)\"}"</v>
      </c>
      <c r="H5328" s="3" t="str">
        <f>IF(D5328,VLOOKUP(A5328,des!B:Q,12,FALSE),"")</f>
        <v>tC50kSmJ2a7</v>
      </c>
      <c r="I5328" s="3" t="b">
        <f t="shared" si="334"/>
        <v>1</v>
      </c>
      <c r="J5328" s="3" t="str">
        <f t="shared" si="335"/>
        <v>dhis_api --api-version=27 --api-request='dataElements/Na3p0RLAiRl/shortName' --content-json --request PATCH --data "{\"shortName\": \"tC50kSmJ2a7\"}"</v>
      </c>
    </row>
    <row r="5329" spans="1:10" x14ac:dyDescent="0.2">
      <c r="A5329" t="s">
        <v>1994</v>
      </c>
      <c r="B5329" t="s">
        <v>18311</v>
      </c>
      <c r="C5329" t="s">
        <v>18312</v>
      </c>
      <c r="D5329" s="3" t="b">
        <f>NOT(ISNA(VLOOKUP(A5329,des!B:B,1,FALSE)))</f>
        <v>1</v>
      </c>
      <c r="E5329" s="3" t="str">
        <f>IF(D5329,VLOOKUP(A5329,des!B:Q,11,FALSE),"")</f>
        <v>default</v>
      </c>
      <c r="F5329" s="3" t="b">
        <f t="shared" si="332"/>
        <v>1</v>
      </c>
      <c r="G5329" s="3" t="str">
        <f t="shared" si="333"/>
        <v>dhis_api --api-version=27 --api-request='dataElements/rTMD2o9X19l/name' --content-json --request PATCH --data "{\"name\": \"default\"}"</v>
      </c>
      <c r="H5329" s="3" t="str">
        <f>IF(D5329,VLOOKUP(A5329,des!B:Q,12,FALSE),"")</f>
        <v>bjDvmb4bfuf</v>
      </c>
      <c r="I5329" s="3" t="b">
        <f t="shared" si="334"/>
        <v>1</v>
      </c>
      <c r="J5329" s="3" t="str">
        <f t="shared" si="335"/>
        <v>dhis_api --api-version=27 --api-request='dataElements/rTMD2o9X19l/shortName' --content-json --request PATCH --data "{\"shortName\": \"bjDvmb4bfuf\"}"</v>
      </c>
    </row>
    <row r="5330" spans="1:10" x14ac:dyDescent="0.2">
      <c r="A5330" t="s">
        <v>1995</v>
      </c>
      <c r="B5330" t="s">
        <v>18313</v>
      </c>
      <c r="C5330" t="s">
        <v>18314</v>
      </c>
      <c r="D5330" s="3" t="b">
        <f>NOT(ISNA(VLOOKUP(A5330,des!B:B,1,FALSE)))</f>
        <v>1</v>
      </c>
      <c r="E5330" s="3" t="str">
        <f>IF(D5330,VLOOKUP(A5330,des!B:Q,11,FALSE),"")</f>
        <v>Test Indication</v>
      </c>
      <c r="F5330" s="3" t="b">
        <f t="shared" si="332"/>
        <v>1</v>
      </c>
      <c r="G5330" s="3" t="str">
        <f t="shared" si="333"/>
        <v>dhis_api --api-version=27 --api-request='dataElements/m7Y1db8PnZT/name' --content-json --request PATCH --data "{\"name\": \"Test Indication\"}"</v>
      </c>
      <c r="H5330" s="3" t="str">
        <f>IF(D5330,VLOOKUP(A5330,des!B:Q,12,FALSE),"")</f>
        <v>TWKrIXIpaJf</v>
      </c>
      <c r="I5330" s="3" t="b">
        <f t="shared" si="334"/>
        <v>1</v>
      </c>
      <c r="J5330" s="3" t="str">
        <f t="shared" si="335"/>
        <v>dhis_api --api-version=27 --api-request='dataElements/m7Y1db8PnZT/shortName' --content-json --request PATCH --data "{\"shortName\": \"TWKrIXIpaJf\"}"</v>
      </c>
    </row>
    <row r="5331" spans="1:10" x14ac:dyDescent="0.2">
      <c r="A5331" t="s">
        <v>1996</v>
      </c>
      <c r="B5331" t="s">
        <v>18315</v>
      </c>
      <c r="C5331" t="s">
        <v>18316</v>
      </c>
      <c r="D5331" s="3" t="b">
        <f>NOT(ISNA(VLOOKUP(A5331,des!B:B,1,FALSE)))</f>
        <v>1</v>
      </c>
      <c r="E5331" s="3" t="str">
        <f>IF(D5331,VLOOKUP(A5331,des!B:Q,11,FALSE),"")</f>
        <v>default</v>
      </c>
      <c r="F5331" s="3" t="b">
        <f t="shared" si="332"/>
        <v>1</v>
      </c>
      <c r="G5331" s="3" t="str">
        <f t="shared" si="333"/>
        <v>dhis_api --api-version=27 --api-request='dataElements/X2EluPIV0Ol/name' --content-json --request PATCH --data "{\"name\": \"default\"}"</v>
      </c>
      <c r="H5331" s="3" t="str">
        <f>IF(D5331,VLOOKUP(A5331,des!B:Q,12,FALSE),"")</f>
        <v>bjDvmb4bfuf</v>
      </c>
      <c r="I5331" s="3" t="b">
        <f t="shared" si="334"/>
        <v>1</v>
      </c>
      <c r="J5331" s="3" t="str">
        <f t="shared" si="335"/>
        <v>dhis_api --api-version=27 --api-request='dataElements/X2EluPIV0Ol/shortName' --content-json --request PATCH --data "{\"shortName\": \"bjDvmb4bfuf\"}"</v>
      </c>
    </row>
    <row r="5332" spans="1:10" x14ac:dyDescent="0.2">
      <c r="A5332" t="s">
        <v>1997</v>
      </c>
      <c r="B5332" t="s">
        <v>18317</v>
      </c>
      <c r="C5332" t="s">
        <v>18318</v>
      </c>
      <c r="D5332" s="3" t="b">
        <f>NOT(ISNA(VLOOKUP(A5332,des!B:B,1,FALSE)))</f>
        <v>1</v>
      </c>
      <c r="E5332" s="3" t="str">
        <f>IF(D5332,VLOOKUP(A5332,des!B:Q,11,FALSE),"")</f>
        <v>Age (&lt;1-20+, 5) and Sex</v>
      </c>
      <c r="F5332" s="3" t="b">
        <f t="shared" si="332"/>
        <v>1</v>
      </c>
      <c r="G5332" s="3" t="str">
        <f t="shared" si="333"/>
        <v>dhis_api --api-version=27 --api-request='dataElements/iXVWon4R1yD/name' --content-json --request PATCH --data "{\"name\": \"Age (&lt;1-20+, 5) and Sex\"}"</v>
      </c>
      <c r="H5332" s="3" t="str">
        <f>IF(D5332,VLOOKUP(A5332,des!B:Q,12,FALSE),"")</f>
        <v>oEGv4yU8kBR</v>
      </c>
      <c r="I5332" s="3" t="b">
        <f t="shared" si="334"/>
        <v>1</v>
      </c>
      <c r="J5332" s="3" t="str">
        <f t="shared" si="335"/>
        <v>dhis_api --api-version=27 --api-request='dataElements/iXVWon4R1yD/shortName' --content-json --request PATCH --data "{\"shortName\": \"oEGv4yU8kBR\"}"</v>
      </c>
    </row>
    <row r="5333" spans="1:10" x14ac:dyDescent="0.2">
      <c r="A5333" t="s">
        <v>18319</v>
      </c>
      <c r="B5333" t="s">
        <v>18320</v>
      </c>
      <c r="C5333" t="s">
        <v>18321</v>
      </c>
      <c r="D5333" s="3" t="b">
        <f>NOT(ISNA(VLOOKUP(A5333,des!B:B,1,FALSE)))</f>
        <v>0</v>
      </c>
      <c r="E5333" s="3" t="str">
        <f>IF(D5333,VLOOKUP(A5333,des!B:Q,11,FALSE),"")</f>
        <v/>
      </c>
      <c r="F5333" s="3" t="b">
        <f t="shared" si="332"/>
        <v>0</v>
      </c>
      <c r="G5333" s="3" t="str">
        <f t="shared" si="333"/>
        <v/>
      </c>
      <c r="H5333" s="3" t="str">
        <f>IF(D5333,VLOOKUP(A5333,des!B:Q,12,FALSE),"")</f>
        <v/>
      </c>
      <c r="I5333" s="3" t="b">
        <f t="shared" si="334"/>
        <v>0</v>
      </c>
      <c r="J5333" s="3" t="str">
        <f t="shared" si="335"/>
        <v/>
      </c>
    </row>
    <row r="5334" spans="1:10" x14ac:dyDescent="0.2">
      <c r="A5334" t="s">
        <v>18322</v>
      </c>
      <c r="B5334" t="s">
        <v>18323</v>
      </c>
      <c r="C5334" t="s">
        <v>18324</v>
      </c>
      <c r="D5334" s="3" t="b">
        <f>NOT(ISNA(VLOOKUP(A5334,des!B:B,1,FALSE)))</f>
        <v>0</v>
      </c>
      <c r="E5334" s="3" t="str">
        <f>IF(D5334,VLOOKUP(A5334,des!B:Q,11,FALSE),"")</f>
        <v/>
      </c>
      <c r="F5334" s="3" t="b">
        <f t="shared" si="332"/>
        <v>0</v>
      </c>
      <c r="G5334" s="3" t="str">
        <f t="shared" si="333"/>
        <v/>
      </c>
      <c r="H5334" s="3" t="str">
        <f>IF(D5334,VLOOKUP(A5334,des!B:Q,12,FALSE),"")</f>
        <v/>
      </c>
      <c r="I5334" s="3" t="b">
        <f t="shared" si="334"/>
        <v>0</v>
      </c>
      <c r="J5334" s="3" t="str">
        <f t="shared" si="335"/>
        <v/>
      </c>
    </row>
    <row r="5335" spans="1:10" x14ac:dyDescent="0.2">
      <c r="A5335" t="s">
        <v>1998</v>
      </c>
      <c r="B5335" t="s">
        <v>18325</v>
      </c>
      <c r="C5335" t="s">
        <v>18326</v>
      </c>
      <c r="D5335" s="3" t="b">
        <f>NOT(ISNA(VLOOKUP(A5335,des!B:B,1,FALSE)))</f>
        <v>1</v>
      </c>
      <c r="E5335" s="3" t="str">
        <f>IF(D5335,VLOOKUP(A5335,des!B:Q,11,FALSE),"")</f>
        <v>Pregnant/Breastfeeding Status and HIV Status (Positive)</v>
      </c>
      <c r="F5335" s="3" t="b">
        <f t="shared" si="332"/>
        <v>1</v>
      </c>
      <c r="G5335" s="3" t="str">
        <f t="shared" si="333"/>
        <v>dhis_api --api-version=27 --api-request='dataElements/PI2PRbQKaRq/name' --content-json --request PATCH --data "{\"name\": \"Pregnant/Breastfeeding Status and HIV Status (Positive)\"}"</v>
      </c>
      <c r="H5335" s="3" t="str">
        <f>IF(D5335,VLOOKUP(A5335,des!B:Q,12,FALSE),"")</f>
        <v>tC50kSmJ2a7</v>
      </c>
      <c r="I5335" s="3" t="b">
        <f t="shared" si="334"/>
        <v>1</v>
      </c>
      <c r="J5335" s="3" t="str">
        <f t="shared" si="335"/>
        <v>dhis_api --api-version=27 --api-request='dataElements/PI2PRbQKaRq/shortName' --content-json --request PATCH --data "{\"shortName\": \"tC50kSmJ2a7\"}"</v>
      </c>
    </row>
    <row r="5336" spans="1:10" x14ac:dyDescent="0.2">
      <c r="A5336" t="s">
        <v>1999</v>
      </c>
      <c r="B5336" t="s">
        <v>18327</v>
      </c>
      <c r="C5336" t="s">
        <v>18328</v>
      </c>
      <c r="D5336" s="3" t="b">
        <f>NOT(ISNA(VLOOKUP(A5336,des!B:B,1,FALSE)))</f>
        <v>1</v>
      </c>
      <c r="E5336" s="3" t="str">
        <f>IF(D5336,VLOOKUP(A5336,des!B:Q,11,FALSE),"")</f>
        <v>default</v>
      </c>
      <c r="F5336" s="3" t="b">
        <f t="shared" si="332"/>
        <v>1</v>
      </c>
      <c r="G5336" s="3" t="str">
        <f t="shared" si="333"/>
        <v>dhis_api --api-version=27 --api-request='dataElements/v7D9uD9UDyq/name' --content-json --request PATCH --data "{\"name\": \"default\"}"</v>
      </c>
      <c r="H5336" s="3" t="str">
        <f>IF(D5336,VLOOKUP(A5336,des!B:Q,12,FALSE),"")</f>
        <v>bjDvmb4bfuf</v>
      </c>
      <c r="I5336" s="3" t="b">
        <f t="shared" si="334"/>
        <v>1</v>
      </c>
      <c r="J5336" s="3" t="str">
        <f t="shared" si="335"/>
        <v>dhis_api --api-version=27 --api-request='dataElements/v7D9uD9UDyq/shortName' --content-json --request PATCH --data "{\"shortName\": \"bjDvmb4bfuf\"}"</v>
      </c>
    </row>
    <row r="5337" spans="1:10" x14ac:dyDescent="0.2">
      <c r="A5337" t="s">
        <v>2000</v>
      </c>
      <c r="B5337" t="s">
        <v>18329</v>
      </c>
      <c r="C5337" t="s">
        <v>18330</v>
      </c>
      <c r="D5337" s="3" t="b">
        <f>NOT(ISNA(VLOOKUP(A5337,des!B:B,1,FALSE)))</f>
        <v>1</v>
      </c>
      <c r="E5337" s="3" t="str">
        <f>IF(D5337,VLOOKUP(A5337,des!B:Q,11,FALSE),"")</f>
        <v>Test Indication</v>
      </c>
      <c r="F5337" s="3" t="b">
        <f t="shared" si="332"/>
        <v>1</v>
      </c>
      <c r="G5337" s="3" t="str">
        <f t="shared" si="333"/>
        <v>dhis_api --api-version=27 --api-request='dataElements/AoXWif7NZQr/name' --content-json --request PATCH --data "{\"name\": \"Test Indication\"}"</v>
      </c>
      <c r="H5337" s="3" t="str">
        <f>IF(D5337,VLOOKUP(A5337,des!B:Q,12,FALSE),"")</f>
        <v>TWKrIXIpaJf</v>
      </c>
      <c r="I5337" s="3" t="b">
        <f t="shared" si="334"/>
        <v>1</v>
      </c>
      <c r="J5337" s="3" t="str">
        <f t="shared" si="335"/>
        <v>dhis_api --api-version=27 --api-request='dataElements/AoXWif7NZQr/shortName' --content-json --request PATCH --data "{\"shortName\": \"TWKrIXIpaJf\"}"</v>
      </c>
    </row>
    <row r="5338" spans="1:10" x14ac:dyDescent="0.2">
      <c r="A5338" t="s">
        <v>2001</v>
      </c>
      <c r="B5338" t="s">
        <v>18331</v>
      </c>
      <c r="C5338" t="s">
        <v>18332</v>
      </c>
      <c r="D5338" s="3" t="b">
        <f>NOT(ISNA(VLOOKUP(A5338,des!B:B,1,FALSE)))</f>
        <v>1</v>
      </c>
      <c r="E5338" s="3" t="str">
        <f>IF(D5338,VLOOKUP(A5338,des!B:Q,11,FALSE),"")</f>
        <v>default</v>
      </c>
      <c r="F5338" s="3" t="b">
        <f t="shared" si="332"/>
        <v>1</v>
      </c>
      <c r="G5338" s="3" t="str">
        <f t="shared" si="333"/>
        <v>dhis_api --api-version=27 --api-request='dataElements/uUZqgHNWKD7/name' --content-json --request PATCH --data "{\"name\": \"default\"}"</v>
      </c>
      <c r="H5338" s="3" t="str">
        <f>IF(D5338,VLOOKUP(A5338,des!B:Q,12,FALSE),"")</f>
        <v>bjDvmb4bfuf</v>
      </c>
      <c r="I5338" s="3" t="b">
        <f t="shared" si="334"/>
        <v>1</v>
      </c>
      <c r="J5338" s="3" t="str">
        <f t="shared" si="335"/>
        <v>dhis_api --api-version=27 --api-request='dataElements/uUZqgHNWKD7/shortName' --content-json --request PATCH --data "{\"shortName\": \"bjDvmb4bfuf\"}"</v>
      </c>
    </row>
    <row r="5339" spans="1:10" x14ac:dyDescent="0.2">
      <c r="A5339" t="s">
        <v>2002</v>
      </c>
      <c r="B5339" t="s">
        <v>18333</v>
      </c>
      <c r="C5339" t="s">
        <v>18334</v>
      </c>
      <c r="D5339" s="3" t="b">
        <f>NOT(ISNA(VLOOKUP(A5339,des!B:B,1,FALSE)))</f>
        <v>1</v>
      </c>
      <c r="E5339" s="3" t="str">
        <f>IF(D5339,VLOOKUP(A5339,des!B:Q,11,FALSE),"")</f>
        <v>Age (&lt;1-20+, 5) and Sex</v>
      </c>
      <c r="F5339" s="3" t="b">
        <f t="shared" si="332"/>
        <v>1</v>
      </c>
      <c r="G5339" s="3" t="str">
        <f t="shared" si="333"/>
        <v>dhis_api --api-version=27 --api-request='dataElements/VrDOy2OzQ14/name' --content-json --request PATCH --data "{\"name\": \"Age (&lt;1-20+, 5) and Sex\"}"</v>
      </c>
      <c r="H5339" s="3" t="str">
        <f>IF(D5339,VLOOKUP(A5339,des!B:Q,12,FALSE),"")</f>
        <v>oEGv4yU8kBR</v>
      </c>
      <c r="I5339" s="3" t="b">
        <f t="shared" si="334"/>
        <v>1</v>
      </c>
      <c r="J5339" s="3" t="str">
        <f t="shared" si="335"/>
        <v>dhis_api --api-version=27 --api-request='dataElements/VrDOy2OzQ14/shortName' --content-json --request PATCH --data "{\"shortName\": \"oEGv4yU8kBR\"}"</v>
      </c>
    </row>
    <row r="5340" spans="1:10" x14ac:dyDescent="0.2">
      <c r="A5340" t="s">
        <v>2003</v>
      </c>
      <c r="B5340" t="s">
        <v>18335</v>
      </c>
      <c r="C5340" t="s">
        <v>18336</v>
      </c>
      <c r="D5340" s="3" t="b">
        <f>NOT(ISNA(VLOOKUP(A5340,des!B:B,1,FALSE)))</f>
        <v>1</v>
      </c>
      <c r="E5340" s="3" t="str">
        <f>IF(D5340,VLOOKUP(A5340,des!B:Q,11,FALSE),"")</f>
        <v>Age (&lt;1-20+, 5) and Sex</v>
      </c>
      <c r="F5340" s="3" t="b">
        <f t="shared" si="332"/>
        <v>1</v>
      </c>
      <c r="G5340" s="3" t="str">
        <f t="shared" si="333"/>
        <v>dhis_api --api-version=27 --api-request='dataElements/JYpqQp7w1kU/name' --content-json --request PATCH --data "{\"name\": \"Age (&lt;1-20+, 5) and Sex\"}"</v>
      </c>
      <c r="H5340" s="3" t="str">
        <f>IF(D5340,VLOOKUP(A5340,des!B:Q,12,FALSE),"")</f>
        <v>oEGv4yU8kBR</v>
      </c>
      <c r="I5340" s="3" t="b">
        <f t="shared" si="334"/>
        <v>1</v>
      </c>
      <c r="J5340" s="3" t="str">
        <f t="shared" si="335"/>
        <v>dhis_api --api-version=27 --api-request='dataElements/JYpqQp7w1kU/shortName' --content-json --request PATCH --data "{\"shortName\": \"oEGv4yU8kBR\"}"</v>
      </c>
    </row>
    <row r="5341" spans="1:10" x14ac:dyDescent="0.2">
      <c r="A5341" t="s">
        <v>2004</v>
      </c>
      <c r="B5341" t="s">
        <v>18337</v>
      </c>
      <c r="C5341" t="s">
        <v>18338</v>
      </c>
      <c r="D5341" s="3" t="b">
        <f>NOT(ISNA(VLOOKUP(A5341,des!B:B,1,FALSE)))</f>
        <v>1</v>
      </c>
      <c r="E5341" s="3" t="str">
        <f>IF(D5341,VLOOKUP(A5341,des!B:Q,11,FALSE),"")</f>
        <v>default</v>
      </c>
      <c r="F5341" s="3" t="b">
        <f t="shared" si="332"/>
        <v>1</v>
      </c>
      <c r="G5341" s="3" t="str">
        <f t="shared" si="333"/>
        <v>dhis_api --api-version=27 --api-request='dataElements/M4g033iGWMy/name' --content-json --request PATCH --data "{\"name\": \"default\"}"</v>
      </c>
      <c r="H5341" s="3" t="str">
        <f>IF(D5341,VLOOKUP(A5341,des!B:Q,12,FALSE),"")</f>
        <v>bjDvmb4bfuf</v>
      </c>
      <c r="I5341" s="3" t="b">
        <f t="shared" si="334"/>
        <v>1</v>
      </c>
      <c r="J5341" s="3" t="str">
        <f t="shared" si="335"/>
        <v>dhis_api --api-version=27 --api-request='dataElements/M4g033iGWMy/shortName' --content-json --request PATCH --data "{\"shortName\": \"bjDvmb4bfuf\"}"</v>
      </c>
    </row>
    <row r="5342" spans="1:10" x14ac:dyDescent="0.2">
      <c r="A5342" t="s">
        <v>2005</v>
      </c>
      <c r="B5342" t="s">
        <v>18339</v>
      </c>
      <c r="C5342" t="s">
        <v>18340</v>
      </c>
      <c r="D5342" s="3" t="b">
        <f>NOT(ISNA(VLOOKUP(A5342,des!B:B,1,FALSE)))</f>
        <v>1</v>
      </c>
      <c r="E5342" s="3" t="str">
        <f>IF(D5342,VLOOKUP(A5342,des!B:Q,11,FALSE),"")</f>
        <v>default</v>
      </c>
      <c r="F5342" s="3" t="b">
        <f t="shared" si="332"/>
        <v>1</v>
      </c>
      <c r="G5342" s="3" t="str">
        <f t="shared" si="333"/>
        <v>dhis_api --api-version=27 --api-request='dataElements/h1oLofKDELj/name' --content-json --request PATCH --data "{\"name\": \"default\"}"</v>
      </c>
      <c r="H5342" s="3" t="str">
        <f>IF(D5342,VLOOKUP(A5342,des!B:Q,12,FALSE),"")</f>
        <v>bjDvmb4bfuf</v>
      </c>
      <c r="I5342" s="3" t="b">
        <f t="shared" si="334"/>
        <v>1</v>
      </c>
      <c r="J5342" s="3" t="str">
        <f t="shared" si="335"/>
        <v>dhis_api --api-version=27 --api-request='dataElements/h1oLofKDELj/shortName' --content-json --request PATCH --data "{\"shortName\": \"bjDvmb4bfuf\"}"</v>
      </c>
    </row>
    <row r="5343" spans="1:10" x14ac:dyDescent="0.2">
      <c r="A5343" t="s">
        <v>2006</v>
      </c>
      <c r="B5343" t="s">
        <v>18341</v>
      </c>
      <c r="C5343" t="s">
        <v>18342</v>
      </c>
      <c r="D5343" s="3" t="b">
        <f>NOT(ISNA(VLOOKUP(A5343,des!B:B,1,FALSE)))</f>
        <v>1</v>
      </c>
      <c r="E5343" s="3" t="str">
        <f>IF(D5343,VLOOKUP(A5343,des!B:Q,11,FALSE),"")</f>
        <v>Pregnant/Breastfeeding Status and HIV Status (Positive)</v>
      </c>
      <c r="F5343" s="3" t="b">
        <f t="shared" si="332"/>
        <v>1</v>
      </c>
      <c r="G5343" s="3" t="str">
        <f t="shared" si="333"/>
        <v>dhis_api --api-version=27 --api-request='dataElements/EgbTnEohCJ0/name' --content-json --request PATCH --data "{\"name\": \"Pregnant/Breastfeeding Status and HIV Status (Positive)\"}"</v>
      </c>
      <c r="H5343" s="3" t="str">
        <f>IF(D5343,VLOOKUP(A5343,des!B:Q,12,FALSE),"")</f>
        <v>tC50kSmJ2a7</v>
      </c>
      <c r="I5343" s="3" t="b">
        <f t="shared" si="334"/>
        <v>1</v>
      </c>
      <c r="J5343" s="3" t="str">
        <f t="shared" si="335"/>
        <v>dhis_api --api-version=27 --api-request='dataElements/EgbTnEohCJ0/shortName' --content-json --request PATCH --data "{\"shortName\": \"tC50kSmJ2a7\"}"</v>
      </c>
    </row>
    <row r="5344" spans="1:10" x14ac:dyDescent="0.2">
      <c r="A5344" t="s">
        <v>2007</v>
      </c>
      <c r="B5344" t="s">
        <v>18343</v>
      </c>
      <c r="C5344" t="s">
        <v>18344</v>
      </c>
      <c r="D5344" s="3" t="b">
        <f>NOT(ISNA(VLOOKUP(A5344,des!B:B,1,FALSE)))</f>
        <v>1</v>
      </c>
      <c r="E5344" s="3" t="str">
        <f>IF(D5344,VLOOKUP(A5344,des!B:Q,11,FALSE),"")</f>
        <v>Pregnant/Breastfeeding Status and HIV Status (Positive)</v>
      </c>
      <c r="F5344" s="3" t="b">
        <f t="shared" si="332"/>
        <v>1</v>
      </c>
      <c r="G5344" s="3" t="str">
        <f t="shared" si="333"/>
        <v>dhis_api --api-version=27 --api-request='dataElements/OfmSzCsh145/name' --content-json --request PATCH --data "{\"name\": \"Pregnant/Breastfeeding Status and HIV Status (Positive)\"}"</v>
      </c>
      <c r="H5344" s="3" t="str">
        <f>IF(D5344,VLOOKUP(A5344,des!B:Q,12,FALSE),"")</f>
        <v>tC50kSmJ2a7</v>
      </c>
      <c r="I5344" s="3" t="b">
        <f t="shared" si="334"/>
        <v>1</v>
      </c>
      <c r="J5344" s="3" t="str">
        <f t="shared" si="335"/>
        <v>dhis_api --api-version=27 --api-request='dataElements/OfmSzCsh145/shortName' --content-json --request PATCH --data "{\"shortName\": \"tC50kSmJ2a7\"}"</v>
      </c>
    </row>
    <row r="5345" spans="1:10" x14ac:dyDescent="0.2">
      <c r="A5345" t="s">
        <v>2008</v>
      </c>
      <c r="B5345" t="s">
        <v>18345</v>
      </c>
      <c r="C5345" t="s">
        <v>18346</v>
      </c>
      <c r="D5345" s="3" t="b">
        <f>NOT(ISNA(VLOOKUP(A5345,des!B:B,1,FALSE)))</f>
        <v>1</v>
      </c>
      <c r="E5345" s="3" t="str">
        <f>IF(D5345,VLOOKUP(A5345,des!B:Q,11,FALSE),"")</f>
        <v>default</v>
      </c>
      <c r="F5345" s="3" t="b">
        <f t="shared" si="332"/>
        <v>1</v>
      </c>
      <c r="G5345" s="3" t="str">
        <f t="shared" si="333"/>
        <v>dhis_api --api-version=27 --api-request='dataElements/RIUvXkpHW8S/name' --content-json --request PATCH --data "{\"name\": \"default\"}"</v>
      </c>
      <c r="H5345" s="3" t="str">
        <f>IF(D5345,VLOOKUP(A5345,des!B:Q,12,FALSE),"")</f>
        <v>bjDvmb4bfuf</v>
      </c>
      <c r="I5345" s="3" t="b">
        <f t="shared" si="334"/>
        <v>1</v>
      </c>
      <c r="J5345" s="3" t="str">
        <f t="shared" si="335"/>
        <v>dhis_api --api-version=27 --api-request='dataElements/RIUvXkpHW8S/shortName' --content-json --request PATCH --data "{\"shortName\": \"bjDvmb4bfuf\"}"</v>
      </c>
    </row>
    <row r="5346" spans="1:10" x14ac:dyDescent="0.2">
      <c r="A5346" t="s">
        <v>2009</v>
      </c>
      <c r="B5346" t="s">
        <v>18347</v>
      </c>
      <c r="C5346" t="s">
        <v>18348</v>
      </c>
      <c r="D5346" s="3" t="b">
        <f>NOT(ISNA(VLOOKUP(A5346,des!B:B,1,FALSE)))</f>
        <v>1</v>
      </c>
      <c r="E5346" s="3" t="str">
        <f>IF(D5346,VLOOKUP(A5346,des!B:Q,11,FALSE),"")</f>
        <v>Test Indication</v>
      </c>
      <c r="F5346" s="3" t="b">
        <f t="shared" si="332"/>
        <v>1</v>
      </c>
      <c r="G5346" s="3" t="str">
        <f t="shared" si="333"/>
        <v>dhis_api --api-version=27 --api-request='dataElements/Q3JU1WkfIRP/name' --content-json --request PATCH --data "{\"name\": \"Test Indication\"}"</v>
      </c>
      <c r="H5346" s="3" t="str">
        <f>IF(D5346,VLOOKUP(A5346,des!B:Q,12,FALSE),"")</f>
        <v>TWKrIXIpaJf</v>
      </c>
      <c r="I5346" s="3" t="b">
        <f t="shared" si="334"/>
        <v>1</v>
      </c>
      <c r="J5346" s="3" t="str">
        <f t="shared" si="335"/>
        <v>dhis_api --api-version=27 --api-request='dataElements/Q3JU1WkfIRP/shortName' --content-json --request PATCH --data "{\"shortName\": \"TWKrIXIpaJf\"}"</v>
      </c>
    </row>
    <row r="5347" spans="1:10" x14ac:dyDescent="0.2">
      <c r="A5347" t="s">
        <v>2010</v>
      </c>
      <c r="B5347" t="s">
        <v>18349</v>
      </c>
      <c r="C5347" t="s">
        <v>18350</v>
      </c>
      <c r="D5347" s="3" t="b">
        <f>NOT(ISNA(VLOOKUP(A5347,des!B:B,1,FALSE)))</f>
        <v>1</v>
      </c>
      <c r="E5347" s="3" t="str">
        <f>IF(D5347,VLOOKUP(A5347,des!B:Q,11,FALSE),"")</f>
        <v>Test Indication</v>
      </c>
      <c r="F5347" s="3" t="b">
        <f t="shared" si="332"/>
        <v>1</v>
      </c>
      <c r="G5347" s="3" t="str">
        <f t="shared" si="333"/>
        <v>dhis_api --api-version=27 --api-request='dataElements/zareKgmScGw/name' --content-json --request PATCH --data "{\"name\": \"Test Indication\"}"</v>
      </c>
      <c r="H5347" s="3" t="str">
        <f>IF(D5347,VLOOKUP(A5347,des!B:Q,12,FALSE),"")</f>
        <v>TWKrIXIpaJf</v>
      </c>
      <c r="I5347" s="3" t="b">
        <f t="shared" si="334"/>
        <v>1</v>
      </c>
      <c r="J5347" s="3" t="str">
        <f t="shared" si="335"/>
        <v>dhis_api --api-version=27 --api-request='dataElements/zareKgmScGw/shortName' --content-json --request PATCH --data "{\"shortName\": \"TWKrIXIpaJf\"}"</v>
      </c>
    </row>
    <row r="5348" spans="1:10" x14ac:dyDescent="0.2">
      <c r="A5348" t="s">
        <v>2011</v>
      </c>
      <c r="B5348" t="s">
        <v>18351</v>
      </c>
      <c r="C5348" t="s">
        <v>18352</v>
      </c>
      <c r="D5348" s="3" t="b">
        <f>NOT(ISNA(VLOOKUP(A5348,des!B:B,1,FALSE)))</f>
        <v>1</v>
      </c>
      <c r="E5348" s="3" t="str">
        <f>IF(D5348,VLOOKUP(A5348,des!B:Q,11,FALSE),"")</f>
        <v>default</v>
      </c>
      <c r="F5348" s="3" t="b">
        <f t="shared" si="332"/>
        <v>1</v>
      </c>
      <c r="G5348" s="3" t="str">
        <f t="shared" si="333"/>
        <v>dhis_api --api-version=27 --api-request='dataElements/BadU4WZATLv/name' --content-json --request PATCH --data "{\"name\": \"default\"}"</v>
      </c>
      <c r="H5348" s="3" t="str">
        <f>IF(D5348,VLOOKUP(A5348,des!B:Q,12,FALSE),"")</f>
        <v>bjDvmb4bfuf</v>
      </c>
      <c r="I5348" s="3" t="b">
        <f t="shared" si="334"/>
        <v>1</v>
      </c>
      <c r="J5348" s="3" t="str">
        <f t="shared" si="335"/>
        <v>dhis_api --api-version=27 --api-request='dataElements/BadU4WZATLv/shortName' --content-json --request PATCH --data "{\"shortName\": \"bjDvmb4bfuf\"}"</v>
      </c>
    </row>
    <row r="5349" spans="1:10" x14ac:dyDescent="0.2">
      <c r="A5349" t="s">
        <v>2012</v>
      </c>
      <c r="B5349" t="s">
        <v>18353</v>
      </c>
      <c r="C5349" t="s">
        <v>18354</v>
      </c>
      <c r="D5349" s="3" t="b">
        <f>NOT(ISNA(VLOOKUP(A5349,des!B:B,1,FALSE)))</f>
        <v>1</v>
      </c>
      <c r="E5349" s="3" t="str">
        <f>IF(D5349,VLOOKUP(A5349,des!B:Q,11,FALSE),"")</f>
        <v>Age (&lt;1-20+, 5) and Sex</v>
      </c>
      <c r="F5349" s="3" t="b">
        <f t="shared" si="332"/>
        <v>1</v>
      </c>
      <c r="G5349" s="3" t="str">
        <f t="shared" si="333"/>
        <v>dhis_api --api-version=27 --api-request='dataElements/j6KITfsIem9/name' --content-json --request PATCH --data "{\"name\": \"Age (&lt;1-20+, 5) and Sex\"}"</v>
      </c>
      <c r="H5349" s="3" t="str">
        <f>IF(D5349,VLOOKUP(A5349,des!B:Q,12,FALSE),"")</f>
        <v>oEGv4yU8kBR</v>
      </c>
      <c r="I5349" s="3" t="b">
        <f t="shared" si="334"/>
        <v>1</v>
      </c>
      <c r="J5349" s="3" t="str">
        <f t="shared" si="335"/>
        <v>dhis_api --api-version=27 --api-request='dataElements/j6KITfsIem9/shortName' --content-json --request PATCH --data "{\"shortName\": \"oEGv4yU8kBR\"}"</v>
      </c>
    </row>
    <row r="5350" spans="1:10" x14ac:dyDescent="0.2">
      <c r="A5350" t="s">
        <v>2013</v>
      </c>
      <c r="B5350" t="s">
        <v>18355</v>
      </c>
      <c r="C5350" t="s">
        <v>18356</v>
      </c>
      <c r="D5350" s="3" t="b">
        <f>NOT(ISNA(VLOOKUP(A5350,des!B:B,1,FALSE)))</f>
        <v>1</v>
      </c>
      <c r="E5350" s="3" t="str">
        <f>IF(D5350,VLOOKUP(A5350,des!B:Q,11,FALSE),"")</f>
        <v>Age (&lt;1-20+, 5) and Sex</v>
      </c>
      <c r="F5350" s="3" t="b">
        <f t="shared" si="332"/>
        <v>1</v>
      </c>
      <c r="G5350" s="3" t="str">
        <f t="shared" si="333"/>
        <v>dhis_api --api-version=27 --api-request='dataElements/EQENoshRnGZ/name' --content-json --request PATCH --data "{\"name\": \"Age (&lt;1-20+, 5) and Sex\"}"</v>
      </c>
      <c r="H5350" s="3" t="str">
        <f>IF(D5350,VLOOKUP(A5350,des!B:Q,12,FALSE),"")</f>
        <v>oEGv4yU8kBR</v>
      </c>
      <c r="I5350" s="3" t="b">
        <f t="shared" si="334"/>
        <v>1</v>
      </c>
      <c r="J5350" s="3" t="str">
        <f t="shared" si="335"/>
        <v>dhis_api --api-version=27 --api-request='dataElements/EQENoshRnGZ/shortName' --content-json --request PATCH --data "{\"shortName\": \"oEGv4yU8kBR\"}"</v>
      </c>
    </row>
    <row r="5351" spans="1:10" x14ac:dyDescent="0.2">
      <c r="A5351" t="s">
        <v>2014</v>
      </c>
      <c r="B5351" t="s">
        <v>18357</v>
      </c>
      <c r="C5351" t="s">
        <v>18358</v>
      </c>
      <c r="D5351" s="3" t="b">
        <f>NOT(ISNA(VLOOKUP(A5351,des!B:B,1,FALSE)))</f>
        <v>1</v>
      </c>
      <c r="E5351" s="3" t="str">
        <f>IF(D5351,VLOOKUP(A5351,des!B:Q,11,FALSE),"")</f>
        <v>default</v>
      </c>
      <c r="F5351" s="3" t="b">
        <f t="shared" si="332"/>
        <v>1</v>
      </c>
      <c r="G5351" s="3" t="str">
        <f t="shared" si="333"/>
        <v>dhis_api --api-version=27 --api-request='dataElements/TKrYel6ukoO/name' --content-json --request PATCH --data "{\"name\": \"default\"}"</v>
      </c>
      <c r="H5351" s="3" t="str">
        <f>IF(D5351,VLOOKUP(A5351,des!B:Q,12,FALSE),"")</f>
        <v>bjDvmb4bfuf</v>
      </c>
      <c r="I5351" s="3" t="b">
        <f t="shared" si="334"/>
        <v>1</v>
      </c>
      <c r="J5351" s="3" t="str">
        <f t="shared" si="335"/>
        <v>dhis_api --api-version=27 --api-request='dataElements/TKrYel6ukoO/shortName' --content-json --request PATCH --data "{\"shortName\": \"bjDvmb4bfuf\"}"</v>
      </c>
    </row>
    <row r="5352" spans="1:10" x14ac:dyDescent="0.2">
      <c r="A5352" t="s">
        <v>2015</v>
      </c>
      <c r="B5352" t="s">
        <v>18359</v>
      </c>
      <c r="C5352" t="s">
        <v>18360</v>
      </c>
      <c r="D5352" s="3" t="b">
        <f>NOT(ISNA(VLOOKUP(A5352,des!B:B,1,FALSE)))</f>
        <v>1</v>
      </c>
      <c r="E5352" s="3" t="str">
        <f>IF(D5352,VLOOKUP(A5352,des!B:Q,11,FALSE),"")</f>
        <v>default</v>
      </c>
      <c r="F5352" s="3" t="b">
        <f t="shared" si="332"/>
        <v>1</v>
      </c>
      <c r="G5352" s="3" t="str">
        <f t="shared" si="333"/>
        <v>dhis_api --api-version=27 --api-request='dataElements/ozLZ36LfLUs/name' --content-json --request PATCH --data "{\"name\": \"default\"}"</v>
      </c>
      <c r="H5352" s="3" t="str">
        <f>IF(D5352,VLOOKUP(A5352,des!B:Q,12,FALSE),"")</f>
        <v>bjDvmb4bfuf</v>
      </c>
      <c r="I5352" s="3" t="b">
        <f t="shared" si="334"/>
        <v>1</v>
      </c>
      <c r="J5352" s="3" t="str">
        <f t="shared" si="335"/>
        <v>dhis_api --api-version=27 --api-request='dataElements/ozLZ36LfLUs/shortName' --content-json --request PATCH --data "{\"shortName\": \"bjDvmb4bfuf\"}"</v>
      </c>
    </row>
    <row r="5353" spans="1:10" x14ac:dyDescent="0.2">
      <c r="A5353" t="s">
        <v>2016</v>
      </c>
      <c r="B5353" t="s">
        <v>18361</v>
      </c>
      <c r="C5353" t="s">
        <v>18362</v>
      </c>
      <c r="D5353" s="3" t="b">
        <f>NOT(ISNA(VLOOKUP(A5353,des!B:B,1,FALSE)))</f>
        <v>1</v>
      </c>
      <c r="E5353" s="3" t="str">
        <f>IF(D5353,VLOOKUP(A5353,des!B:Q,11,FALSE),"")</f>
        <v>Pregnant/Breastfeeding Status and HIV Status (Positive)</v>
      </c>
      <c r="F5353" s="3" t="b">
        <f t="shared" si="332"/>
        <v>1</v>
      </c>
      <c r="G5353" s="3" t="str">
        <f t="shared" si="333"/>
        <v>dhis_api --api-version=27 --api-request='dataElements/RM11ZsqFMCR/name' --content-json --request PATCH --data "{\"name\": \"Pregnant/Breastfeeding Status and HIV Status (Positive)\"}"</v>
      </c>
      <c r="H5353" s="3" t="str">
        <f>IF(D5353,VLOOKUP(A5353,des!B:Q,12,FALSE),"")</f>
        <v>tC50kSmJ2a7</v>
      </c>
      <c r="I5353" s="3" t="b">
        <f t="shared" si="334"/>
        <v>1</v>
      </c>
      <c r="J5353" s="3" t="str">
        <f t="shared" si="335"/>
        <v>dhis_api --api-version=27 --api-request='dataElements/RM11ZsqFMCR/shortName' --content-json --request PATCH --data "{\"shortName\": \"tC50kSmJ2a7\"}"</v>
      </c>
    </row>
    <row r="5354" spans="1:10" x14ac:dyDescent="0.2">
      <c r="A5354" t="s">
        <v>2017</v>
      </c>
      <c r="B5354" t="s">
        <v>18363</v>
      </c>
      <c r="C5354" t="s">
        <v>18364</v>
      </c>
      <c r="D5354" s="3" t="b">
        <f>NOT(ISNA(VLOOKUP(A5354,des!B:B,1,FALSE)))</f>
        <v>1</v>
      </c>
      <c r="E5354" s="3" t="str">
        <f>IF(D5354,VLOOKUP(A5354,des!B:Q,11,FALSE),"")</f>
        <v>Pregnant/Breastfeeding Status and HIV Status (Positive)</v>
      </c>
      <c r="F5354" s="3" t="b">
        <f t="shared" si="332"/>
        <v>1</v>
      </c>
      <c r="G5354" s="3" t="str">
        <f t="shared" si="333"/>
        <v>dhis_api --api-version=27 --api-request='dataElements/HgEyCQRiVpX/name' --content-json --request PATCH --data "{\"name\": \"Pregnant/Breastfeeding Status and HIV Status (Positive)\"}"</v>
      </c>
      <c r="H5354" s="3" t="str">
        <f>IF(D5354,VLOOKUP(A5354,des!B:Q,12,FALSE),"")</f>
        <v>tC50kSmJ2a7</v>
      </c>
      <c r="I5354" s="3" t="b">
        <f t="shared" si="334"/>
        <v>1</v>
      </c>
      <c r="J5354" s="3" t="str">
        <f t="shared" si="335"/>
        <v>dhis_api --api-version=27 --api-request='dataElements/HgEyCQRiVpX/shortName' --content-json --request PATCH --data "{\"shortName\": \"tC50kSmJ2a7\"}"</v>
      </c>
    </row>
    <row r="5355" spans="1:10" x14ac:dyDescent="0.2">
      <c r="A5355" t="s">
        <v>2018</v>
      </c>
      <c r="B5355" t="s">
        <v>18365</v>
      </c>
      <c r="C5355" t="s">
        <v>18366</v>
      </c>
      <c r="D5355" s="3" t="b">
        <f>NOT(ISNA(VLOOKUP(A5355,des!B:B,1,FALSE)))</f>
        <v>1</v>
      </c>
      <c r="E5355" s="3" t="str">
        <f>IF(D5355,VLOOKUP(A5355,des!B:Q,11,FALSE),"")</f>
        <v>default</v>
      </c>
      <c r="F5355" s="3" t="b">
        <f t="shared" si="332"/>
        <v>1</v>
      </c>
      <c r="G5355" s="3" t="str">
        <f t="shared" si="333"/>
        <v>dhis_api --api-version=27 --api-request='dataElements/jDeZd7PNdyI/name' --content-json --request PATCH --data "{\"name\": \"default\"}"</v>
      </c>
      <c r="H5355" s="3" t="str">
        <f>IF(D5355,VLOOKUP(A5355,des!B:Q,12,FALSE),"")</f>
        <v>bjDvmb4bfuf</v>
      </c>
      <c r="I5355" s="3" t="b">
        <f t="shared" si="334"/>
        <v>1</v>
      </c>
      <c r="J5355" s="3" t="str">
        <f t="shared" si="335"/>
        <v>dhis_api --api-version=27 --api-request='dataElements/jDeZd7PNdyI/shortName' --content-json --request PATCH --data "{\"shortName\": \"bjDvmb4bfuf\"}"</v>
      </c>
    </row>
    <row r="5356" spans="1:10" x14ac:dyDescent="0.2">
      <c r="A5356" t="s">
        <v>2019</v>
      </c>
      <c r="B5356" t="s">
        <v>18367</v>
      </c>
      <c r="C5356" t="s">
        <v>18368</v>
      </c>
      <c r="D5356" s="3" t="b">
        <f>NOT(ISNA(VLOOKUP(A5356,des!B:B,1,FALSE)))</f>
        <v>1</v>
      </c>
      <c r="E5356" s="3" t="str">
        <f>IF(D5356,VLOOKUP(A5356,des!B:Q,11,FALSE),"")</f>
        <v>Test Indication</v>
      </c>
      <c r="F5356" s="3" t="b">
        <f t="shared" si="332"/>
        <v>1</v>
      </c>
      <c r="G5356" s="3" t="str">
        <f t="shared" si="333"/>
        <v>dhis_api --api-version=27 --api-request='dataElements/oPaEHkOS1Nr/name' --content-json --request PATCH --data "{\"name\": \"Test Indication\"}"</v>
      </c>
      <c r="H5356" s="3" t="str">
        <f>IF(D5356,VLOOKUP(A5356,des!B:Q,12,FALSE),"")</f>
        <v>TWKrIXIpaJf</v>
      </c>
      <c r="I5356" s="3" t="b">
        <f t="shared" si="334"/>
        <v>1</v>
      </c>
      <c r="J5356" s="3" t="str">
        <f t="shared" si="335"/>
        <v>dhis_api --api-version=27 --api-request='dataElements/oPaEHkOS1Nr/shortName' --content-json --request PATCH --data "{\"shortName\": \"TWKrIXIpaJf\"}"</v>
      </c>
    </row>
    <row r="5357" spans="1:10" x14ac:dyDescent="0.2">
      <c r="A5357" t="s">
        <v>2020</v>
      </c>
      <c r="B5357" t="s">
        <v>18369</v>
      </c>
      <c r="C5357" t="s">
        <v>18370</v>
      </c>
      <c r="D5357" s="3" t="b">
        <f>NOT(ISNA(VLOOKUP(A5357,des!B:B,1,FALSE)))</f>
        <v>1</v>
      </c>
      <c r="E5357" s="3" t="str">
        <f>IF(D5357,VLOOKUP(A5357,des!B:Q,11,FALSE),"")</f>
        <v>Test Indication</v>
      </c>
      <c r="F5357" s="3" t="b">
        <f t="shared" si="332"/>
        <v>1</v>
      </c>
      <c r="G5357" s="3" t="str">
        <f t="shared" si="333"/>
        <v>dhis_api --api-version=27 --api-request='dataElements/yUA1K9KBo73/name' --content-json --request PATCH --data "{\"name\": \"Test Indication\"}"</v>
      </c>
      <c r="H5357" s="3" t="str">
        <f>IF(D5357,VLOOKUP(A5357,des!B:Q,12,FALSE),"")</f>
        <v>TWKrIXIpaJf</v>
      </c>
      <c r="I5357" s="3" t="b">
        <f t="shared" si="334"/>
        <v>1</v>
      </c>
      <c r="J5357" s="3" t="str">
        <f t="shared" si="335"/>
        <v>dhis_api --api-version=27 --api-request='dataElements/yUA1K9KBo73/shortName' --content-json --request PATCH --data "{\"shortName\": \"TWKrIXIpaJf\"}"</v>
      </c>
    </row>
    <row r="5358" spans="1:10" x14ac:dyDescent="0.2">
      <c r="A5358" t="s">
        <v>2021</v>
      </c>
      <c r="B5358" t="s">
        <v>18371</v>
      </c>
      <c r="C5358" t="s">
        <v>18372</v>
      </c>
      <c r="D5358" s="3" t="b">
        <f>NOT(ISNA(VLOOKUP(A5358,des!B:B,1,FALSE)))</f>
        <v>1</v>
      </c>
      <c r="E5358" s="3" t="str">
        <f>IF(D5358,VLOOKUP(A5358,des!B:Q,11,FALSE),"")</f>
        <v>default</v>
      </c>
      <c r="F5358" s="3" t="b">
        <f t="shared" si="332"/>
        <v>1</v>
      </c>
      <c r="G5358" s="3" t="str">
        <f t="shared" si="333"/>
        <v>dhis_api --api-version=27 --api-request='dataElements/zUzjosf3Y0K/name' --content-json --request PATCH --data "{\"name\": \"default\"}"</v>
      </c>
      <c r="H5358" s="3" t="str">
        <f>IF(D5358,VLOOKUP(A5358,des!B:Q,12,FALSE),"")</f>
        <v>bjDvmb4bfuf</v>
      </c>
      <c r="I5358" s="3" t="b">
        <f t="shared" si="334"/>
        <v>1</v>
      </c>
      <c r="J5358" s="3" t="str">
        <f t="shared" si="335"/>
        <v>dhis_api --api-version=27 --api-request='dataElements/zUzjosf3Y0K/shortName' --content-json --request PATCH --data "{\"shortName\": \"bjDvmb4bfuf\"}"</v>
      </c>
    </row>
    <row r="5359" spans="1:10" x14ac:dyDescent="0.2">
      <c r="A5359" t="s">
        <v>18373</v>
      </c>
      <c r="B5359" t="s">
        <v>18374</v>
      </c>
      <c r="C5359" t="s">
        <v>18375</v>
      </c>
      <c r="D5359" s="3" t="b">
        <f>NOT(ISNA(VLOOKUP(A5359,des!B:B,1,FALSE)))</f>
        <v>0</v>
      </c>
      <c r="E5359" s="3" t="str">
        <f>IF(D5359,VLOOKUP(A5359,des!B:Q,11,FALSE),"")</f>
        <v/>
      </c>
      <c r="F5359" s="3" t="b">
        <f t="shared" si="332"/>
        <v>0</v>
      </c>
      <c r="G5359" s="3" t="str">
        <f t="shared" si="333"/>
        <v/>
      </c>
      <c r="H5359" s="3" t="str">
        <f>IF(D5359,VLOOKUP(A5359,des!B:Q,12,FALSE),"")</f>
        <v/>
      </c>
      <c r="I5359" s="3" t="b">
        <f t="shared" si="334"/>
        <v>0</v>
      </c>
      <c r="J5359" s="3" t="str">
        <f t="shared" si="335"/>
        <v/>
      </c>
    </row>
    <row r="5360" spans="1:10" x14ac:dyDescent="0.2">
      <c r="A5360" t="s">
        <v>18376</v>
      </c>
      <c r="B5360" t="s">
        <v>18377</v>
      </c>
      <c r="C5360" t="s">
        <v>18378</v>
      </c>
      <c r="D5360" s="3" t="b">
        <f>NOT(ISNA(VLOOKUP(A5360,des!B:B,1,FALSE)))</f>
        <v>0</v>
      </c>
      <c r="E5360" s="3" t="str">
        <f>IF(D5360,VLOOKUP(A5360,des!B:Q,11,FALSE),"")</f>
        <v/>
      </c>
      <c r="F5360" s="3" t="b">
        <f t="shared" si="332"/>
        <v>0</v>
      </c>
      <c r="G5360" s="3" t="str">
        <f t="shared" si="333"/>
        <v/>
      </c>
      <c r="H5360" s="3" t="str">
        <f>IF(D5360,VLOOKUP(A5360,des!B:Q,12,FALSE),"")</f>
        <v/>
      </c>
      <c r="I5360" s="3" t="b">
        <f t="shared" si="334"/>
        <v>0</v>
      </c>
      <c r="J5360" s="3" t="str">
        <f t="shared" si="335"/>
        <v/>
      </c>
    </row>
    <row r="5361" spans="1:10" x14ac:dyDescent="0.2">
      <c r="A5361" t="s">
        <v>2022</v>
      </c>
      <c r="B5361" t="s">
        <v>18379</v>
      </c>
      <c r="C5361" t="s">
        <v>18380</v>
      </c>
      <c r="D5361" s="3" t="b">
        <f>NOT(ISNA(VLOOKUP(A5361,des!B:B,1,FALSE)))</f>
        <v>1</v>
      </c>
      <c r="E5361" s="3" t="str">
        <f>IF(D5361,VLOOKUP(A5361,des!B:Q,11,FALSE),"")</f>
        <v>default</v>
      </c>
      <c r="F5361" s="3" t="b">
        <f t="shared" si="332"/>
        <v>1</v>
      </c>
      <c r="G5361" s="3" t="str">
        <f t="shared" si="333"/>
        <v>dhis_api --api-version=27 --api-request='dataElements/AwNbuj29GU0/name' --content-json --request PATCH --data "{\"name\": \"default\"}"</v>
      </c>
      <c r="H5361" s="3" t="str">
        <f>IF(D5361,VLOOKUP(A5361,des!B:Q,12,FALSE),"")</f>
        <v>bjDvmb4bfuf</v>
      </c>
      <c r="I5361" s="3" t="b">
        <f t="shared" si="334"/>
        <v>1</v>
      </c>
      <c r="J5361" s="3" t="str">
        <f t="shared" si="335"/>
        <v>dhis_api --api-version=27 --api-request='dataElements/AwNbuj29GU0/shortName' --content-json --request PATCH --data "{\"shortName\": \"bjDvmb4bfuf\"}"</v>
      </c>
    </row>
    <row r="5362" spans="1:10" x14ac:dyDescent="0.2">
      <c r="A5362" t="s">
        <v>2023</v>
      </c>
      <c r="B5362" t="s">
        <v>18381</v>
      </c>
      <c r="C5362" t="s">
        <v>18382</v>
      </c>
      <c r="D5362" s="3" t="b">
        <f>NOT(ISNA(VLOOKUP(A5362,des!B:B,1,FALSE)))</f>
        <v>1</v>
      </c>
      <c r="E5362" s="3" t="str">
        <f>IF(D5362,VLOOKUP(A5362,des!B:Q,11,FALSE),"")</f>
        <v>default</v>
      </c>
      <c r="F5362" s="3" t="b">
        <f t="shared" si="332"/>
        <v>1</v>
      </c>
      <c r="G5362" s="3" t="str">
        <f t="shared" si="333"/>
        <v>dhis_api --api-version=27 --api-request='dataElements/g5fTXFEqkiV/name' --content-json --request PATCH --data "{\"name\": \"default\"}"</v>
      </c>
      <c r="H5362" s="3" t="str">
        <f>IF(D5362,VLOOKUP(A5362,des!B:Q,12,FALSE),"")</f>
        <v>bjDvmb4bfuf</v>
      </c>
      <c r="I5362" s="3" t="b">
        <f t="shared" si="334"/>
        <v>1</v>
      </c>
      <c r="J5362" s="3" t="str">
        <f t="shared" si="335"/>
        <v>dhis_api --api-version=27 --api-request='dataElements/g5fTXFEqkiV/shortName' --content-json --request PATCH --data "{\"shortName\": \"bjDvmb4bfuf\"}"</v>
      </c>
    </row>
    <row r="5363" spans="1:10" x14ac:dyDescent="0.2">
      <c r="A5363" t="s">
        <v>18383</v>
      </c>
      <c r="B5363" t="s">
        <v>18384</v>
      </c>
      <c r="C5363" t="s">
        <v>18385</v>
      </c>
      <c r="D5363" s="3" t="b">
        <f>NOT(ISNA(VLOOKUP(A5363,des!B:B,1,FALSE)))</f>
        <v>0</v>
      </c>
      <c r="E5363" s="3" t="str">
        <f>IF(D5363,VLOOKUP(A5363,des!B:Q,11,FALSE),"")</f>
        <v/>
      </c>
      <c r="F5363" s="3" t="b">
        <f t="shared" si="332"/>
        <v>0</v>
      </c>
      <c r="G5363" s="3" t="str">
        <f t="shared" si="333"/>
        <v/>
      </c>
      <c r="H5363" s="3" t="str">
        <f>IF(D5363,VLOOKUP(A5363,des!B:Q,12,FALSE),"")</f>
        <v/>
      </c>
      <c r="I5363" s="3" t="b">
        <f t="shared" si="334"/>
        <v>0</v>
      </c>
      <c r="J5363" s="3" t="str">
        <f t="shared" si="335"/>
        <v/>
      </c>
    </row>
    <row r="5364" spans="1:10" x14ac:dyDescent="0.2">
      <c r="A5364" t="s">
        <v>18386</v>
      </c>
      <c r="B5364" t="s">
        <v>18387</v>
      </c>
      <c r="C5364" t="s">
        <v>18388</v>
      </c>
      <c r="D5364" s="3" t="b">
        <f>NOT(ISNA(VLOOKUP(A5364,des!B:B,1,FALSE)))</f>
        <v>0</v>
      </c>
      <c r="E5364" s="3" t="str">
        <f>IF(D5364,VLOOKUP(A5364,des!B:Q,11,FALSE),"")</f>
        <v/>
      </c>
      <c r="F5364" s="3" t="b">
        <f t="shared" si="332"/>
        <v>0</v>
      </c>
      <c r="G5364" s="3" t="str">
        <f t="shared" si="333"/>
        <v/>
      </c>
      <c r="H5364" s="3" t="str">
        <f>IF(D5364,VLOOKUP(A5364,des!B:Q,12,FALSE),"")</f>
        <v/>
      </c>
      <c r="I5364" s="3" t="b">
        <f t="shared" si="334"/>
        <v>0</v>
      </c>
      <c r="J5364" s="3" t="str">
        <f t="shared" si="335"/>
        <v/>
      </c>
    </row>
    <row r="5365" spans="1:10" x14ac:dyDescent="0.2">
      <c r="A5365" t="s">
        <v>2024</v>
      </c>
      <c r="B5365" t="s">
        <v>18389</v>
      </c>
      <c r="C5365" t="s">
        <v>18390</v>
      </c>
      <c r="D5365" s="3" t="b">
        <f>NOT(ISNA(VLOOKUP(A5365,des!B:B,1,FALSE)))</f>
        <v>1</v>
      </c>
      <c r="E5365" s="3" t="str">
        <f>IF(D5365,VLOOKUP(A5365,des!B:Q,11,FALSE),"")</f>
        <v>default</v>
      </c>
      <c r="F5365" s="3" t="b">
        <f t="shared" si="332"/>
        <v>1</v>
      </c>
      <c r="G5365" s="3" t="str">
        <f t="shared" si="333"/>
        <v>dhis_api --api-version=27 --api-request='dataElements/NApZsWSrG3X/name' --content-json --request PATCH --data "{\"name\": \"default\"}"</v>
      </c>
      <c r="H5365" s="3" t="str">
        <f>IF(D5365,VLOOKUP(A5365,des!B:Q,12,FALSE),"")</f>
        <v>bjDvmb4bfuf</v>
      </c>
      <c r="I5365" s="3" t="b">
        <f t="shared" si="334"/>
        <v>1</v>
      </c>
      <c r="J5365" s="3" t="str">
        <f t="shared" si="335"/>
        <v>dhis_api --api-version=27 --api-request='dataElements/NApZsWSrG3X/shortName' --content-json --request PATCH --data "{\"shortName\": \"bjDvmb4bfuf\"}"</v>
      </c>
    </row>
    <row r="5366" spans="1:10" x14ac:dyDescent="0.2">
      <c r="A5366" t="s">
        <v>2025</v>
      </c>
      <c r="B5366" t="s">
        <v>18391</v>
      </c>
      <c r="C5366" t="s">
        <v>18392</v>
      </c>
      <c r="D5366" s="3" t="b">
        <f>NOT(ISNA(VLOOKUP(A5366,des!B:B,1,FALSE)))</f>
        <v>1</v>
      </c>
      <c r="E5366" s="3" t="str">
        <f>IF(D5366,VLOOKUP(A5366,des!B:Q,11,FALSE),"")</f>
        <v>Age (&lt;1-20+, 5) and Sex</v>
      </c>
      <c r="F5366" s="3" t="b">
        <f t="shared" si="332"/>
        <v>1</v>
      </c>
      <c r="G5366" s="3" t="str">
        <f t="shared" si="333"/>
        <v>dhis_api --api-version=27 --api-request='dataElements/CiSUkrgsSdi/name' --content-json --request PATCH --data "{\"name\": \"Age (&lt;1-20+, 5) and Sex\"}"</v>
      </c>
      <c r="H5366" s="3" t="str">
        <f>IF(D5366,VLOOKUP(A5366,des!B:Q,12,FALSE),"")</f>
        <v>oEGv4yU8kBR</v>
      </c>
      <c r="I5366" s="3" t="b">
        <f t="shared" si="334"/>
        <v>1</v>
      </c>
      <c r="J5366" s="3" t="str">
        <f t="shared" si="335"/>
        <v>dhis_api --api-version=27 --api-request='dataElements/CiSUkrgsSdi/shortName' --content-json --request PATCH --data "{\"shortName\": \"oEGv4yU8kBR\"}"</v>
      </c>
    </row>
    <row r="5367" spans="1:10" x14ac:dyDescent="0.2">
      <c r="A5367" t="s">
        <v>2026</v>
      </c>
      <c r="B5367" t="s">
        <v>18393</v>
      </c>
      <c r="C5367" t="s">
        <v>18394</v>
      </c>
      <c r="D5367" s="3" t="b">
        <f>NOT(ISNA(VLOOKUP(A5367,des!B:B,1,FALSE)))</f>
        <v>1</v>
      </c>
      <c r="E5367" s="3" t="str">
        <f>IF(D5367,VLOOKUP(A5367,des!B:Q,11,FALSE),"")</f>
        <v>Age (&lt;1-20+, 5) and Sex</v>
      </c>
      <c r="F5367" s="3" t="b">
        <f t="shared" si="332"/>
        <v>1</v>
      </c>
      <c r="G5367" s="3" t="str">
        <f t="shared" si="333"/>
        <v>dhis_api --api-version=27 --api-request='dataElements/LcS6sI0zmxu/name' --content-json --request PATCH --data "{\"name\": \"Age (&lt;1-20+, 5) and Sex\"}"</v>
      </c>
      <c r="H5367" s="3" t="str">
        <f>IF(D5367,VLOOKUP(A5367,des!B:Q,12,FALSE),"")</f>
        <v>oEGv4yU8kBR</v>
      </c>
      <c r="I5367" s="3" t="b">
        <f t="shared" si="334"/>
        <v>1</v>
      </c>
      <c r="J5367" s="3" t="str">
        <f t="shared" si="335"/>
        <v>dhis_api --api-version=27 --api-request='dataElements/LcS6sI0zmxu/shortName' --content-json --request PATCH --data "{\"shortName\": \"oEGv4yU8kBR\"}"</v>
      </c>
    </row>
    <row r="5368" spans="1:10" x14ac:dyDescent="0.2">
      <c r="A5368" t="s">
        <v>2027</v>
      </c>
      <c r="B5368" t="s">
        <v>18395</v>
      </c>
      <c r="C5368" t="s">
        <v>18396</v>
      </c>
      <c r="D5368" s="3" t="b">
        <f>NOT(ISNA(VLOOKUP(A5368,des!B:B,1,FALSE)))</f>
        <v>1</v>
      </c>
      <c r="E5368" s="3" t="str">
        <f>IF(D5368,VLOOKUP(A5368,des!B:Q,11,FALSE),"")</f>
        <v>Detectability</v>
      </c>
      <c r="F5368" s="3" t="b">
        <f t="shared" si="332"/>
        <v>1</v>
      </c>
      <c r="G5368" s="3" t="str">
        <f t="shared" si="333"/>
        <v>dhis_api --api-version=27 --api-request='dataElements/MSxxA7jnv4f/name' --content-json --request PATCH --data "{\"name\": \"Detectability\"}"</v>
      </c>
      <c r="H5368" s="3" t="str">
        <f>IF(D5368,VLOOKUP(A5368,des!B:Q,12,FALSE),"")</f>
        <v>acJ65yIiqDF</v>
      </c>
      <c r="I5368" s="3" t="b">
        <f t="shared" si="334"/>
        <v>1</v>
      </c>
      <c r="J5368" s="3" t="str">
        <f t="shared" si="335"/>
        <v>dhis_api --api-version=27 --api-request='dataElements/MSxxA7jnv4f/shortName' --content-json --request PATCH --data "{\"shortName\": \"acJ65yIiqDF\"}"</v>
      </c>
    </row>
    <row r="5369" spans="1:10" x14ac:dyDescent="0.2">
      <c r="A5369" t="s">
        <v>2028</v>
      </c>
      <c r="B5369" t="s">
        <v>18397</v>
      </c>
      <c r="C5369" t="s">
        <v>18398</v>
      </c>
      <c r="D5369" s="3" t="b">
        <f>NOT(ISNA(VLOOKUP(A5369,des!B:B,1,FALSE)))</f>
        <v>1</v>
      </c>
      <c r="E5369" s="3" t="str">
        <f>IF(D5369,VLOOKUP(A5369,des!B:Q,11,FALSE),"")</f>
        <v>Detectability</v>
      </c>
      <c r="F5369" s="3" t="b">
        <f t="shared" si="332"/>
        <v>1</v>
      </c>
      <c r="G5369" s="3" t="str">
        <f t="shared" si="333"/>
        <v>dhis_api --api-version=27 --api-request='dataElements/RsIAkzMHjI8/name' --content-json --request PATCH --data "{\"name\": \"Detectability\"}"</v>
      </c>
      <c r="H5369" s="3" t="str">
        <f>IF(D5369,VLOOKUP(A5369,des!B:Q,12,FALSE),"")</f>
        <v>acJ65yIiqDF</v>
      </c>
      <c r="I5369" s="3" t="b">
        <f t="shared" si="334"/>
        <v>1</v>
      </c>
      <c r="J5369" s="3" t="str">
        <f t="shared" si="335"/>
        <v>dhis_api --api-version=27 --api-request='dataElements/RsIAkzMHjI8/shortName' --content-json --request PATCH --data "{\"shortName\": \"acJ65yIiqDF\"}"</v>
      </c>
    </row>
    <row r="5370" spans="1:10" x14ac:dyDescent="0.2">
      <c r="A5370" t="s">
        <v>2029</v>
      </c>
      <c r="B5370" t="s">
        <v>18399</v>
      </c>
      <c r="C5370" t="s">
        <v>18400</v>
      </c>
      <c r="D5370" s="3" t="b">
        <f>NOT(ISNA(VLOOKUP(A5370,des!B:B,1,FALSE)))</f>
        <v>1</v>
      </c>
      <c r="E5370" s="3" t="str">
        <f>IF(D5370,VLOOKUP(A5370,des!B:Q,11,FALSE),"")</f>
        <v>default</v>
      </c>
      <c r="F5370" s="3" t="b">
        <f t="shared" si="332"/>
        <v>1</v>
      </c>
      <c r="G5370" s="3" t="str">
        <f t="shared" si="333"/>
        <v>dhis_api --api-version=27 --api-request='dataElements/y7jGDKRI9xT/name' --content-json --request PATCH --data "{\"name\": \"default\"}"</v>
      </c>
      <c r="H5370" s="3" t="str">
        <f>IF(D5370,VLOOKUP(A5370,des!B:Q,12,FALSE),"")</f>
        <v>bjDvmb4bfuf</v>
      </c>
      <c r="I5370" s="3" t="b">
        <f t="shared" si="334"/>
        <v>1</v>
      </c>
      <c r="J5370" s="3" t="str">
        <f t="shared" si="335"/>
        <v>dhis_api --api-version=27 --api-request='dataElements/y7jGDKRI9xT/shortName' --content-json --request PATCH --data "{\"shortName\": \"bjDvmb4bfuf\"}"</v>
      </c>
    </row>
    <row r="5371" spans="1:10" x14ac:dyDescent="0.2">
      <c r="A5371" t="s">
        <v>2030</v>
      </c>
      <c r="B5371" t="s">
        <v>18401</v>
      </c>
      <c r="C5371" t="s">
        <v>18402</v>
      </c>
      <c r="D5371" s="3" t="b">
        <f>NOT(ISNA(VLOOKUP(A5371,des!B:B,1,FALSE)))</f>
        <v>1</v>
      </c>
      <c r="E5371" s="3" t="str">
        <f>IF(D5371,VLOOKUP(A5371,des!B:Q,11,FALSE),"")</f>
        <v>default</v>
      </c>
      <c r="F5371" s="3" t="b">
        <f t="shared" si="332"/>
        <v>1</v>
      </c>
      <c r="G5371" s="3" t="str">
        <f t="shared" si="333"/>
        <v>dhis_api --api-version=27 --api-request='dataElements/t0hk6AY195N/name' --content-json --request PATCH --data "{\"name\": \"default\"}"</v>
      </c>
      <c r="H5371" s="3" t="str">
        <f>IF(D5371,VLOOKUP(A5371,des!B:Q,12,FALSE),"")</f>
        <v>bjDvmb4bfuf</v>
      </c>
      <c r="I5371" s="3" t="b">
        <f t="shared" si="334"/>
        <v>1</v>
      </c>
      <c r="J5371" s="3" t="str">
        <f t="shared" si="335"/>
        <v>dhis_api --api-version=27 --api-request='dataElements/t0hk6AY195N/shortName' --content-json --request PATCH --data "{\"shortName\": \"bjDvmb4bfuf\"}"</v>
      </c>
    </row>
    <row r="5372" spans="1:10" x14ac:dyDescent="0.2">
      <c r="A5372" t="s">
        <v>2031</v>
      </c>
      <c r="B5372" t="s">
        <v>18403</v>
      </c>
      <c r="C5372" t="s">
        <v>18404</v>
      </c>
      <c r="D5372" s="3" t="b">
        <f>NOT(ISNA(VLOOKUP(A5372,des!B:B,1,FALSE)))</f>
        <v>1</v>
      </c>
      <c r="E5372" s="3" t="str">
        <f>IF(D5372,VLOOKUP(A5372,des!B:Q,11,FALSE),"")</f>
        <v>default</v>
      </c>
      <c r="F5372" s="3" t="b">
        <f t="shared" si="332"/>
        <v>1</v>
      </c>
      <c r="G5372" s="3" t="str">
        <f t="shared" si="333"/>
        <v>dhis_api --api-version=27 --api-request='dataElements/jqP7PlmlCmV/name' --content-json --request PATCH --data "{\"name\": \"default\"}"</v>
      </c>
      <c r="H5372" s="3" t="str">
        <f>IF(D5372,VLOOKUP(A5372,des!B:Q,12,FALSE),"")</f>
        <v>bjDvmb4bfuf</v>
      </c>
      <c r="I5372" s="3" t="b">
        <f t="shared" si="334"/>
        <v>1</v>
      </c>
      <c r="J5372" s="3" t="str">
        <f t="shared" si="335"/>
        <v>dhis_api --api-version=27 --api-request='dataElements/jqP7PlmlCmV/shortName' --content-json --request PATCH --data "{\"shortName\": \"bjDvmb4bfuf\"}"</v>
      </c>
    </row>
    <row r="5373" spans="1:10" x14ac:dyDescent="0.2">
      <c r="A5373" t="s">
        <v>2032</v>
      </c>
      <c r="B5373" t="s">
        <v>18405</v>
      </c>
      <c r="C5373" t="s">
        <v>18406</v>
      </c>
      <c r="D5373" s="3" t="b">
        <f>NOT(ISNA(VLOOKUP(A5373,des!B:B,1,FALSE)))</f>
        <v>1</v>
      </c>
      <c r="E5373" s="3" t="str">
        <f>IF(D5373,VLOOKUP(A5373,des!B:Q,11,FALSE),"")</f>
        <v>default</v>
      </c>
      <c r="F5373" s="3" t="b">
        <f t="shared" si="332"/>
        <v>1</v>
      </c>
      <c r="G5373" s="3" t="str">
        <f t="shared" si="333"/>
        <v>dhis_api --api-version=27 --api-request='dataElements/lHLWUmtCiDb/name' --content-json --request PATCH --data "{\"name\": \"default\"}"</v>
      </c>
      <c r="H5373" s="3" t="str">
        <f>IF(D5373,VLOOKUP(A5373,des!B:Q,12,FALSE),"")</f>
        <v>bjDvmb4bfuf</v>
      </c>
      <c r="I5373" s="3" t="b">
        <f t="shared" si="334"/>
        <v>1</v>
      </c>
      <c r="J5373" s="3" t="str">
        <f t="shared" si="335"/>
        <v>dhis_api --api-version=27 --api-request='dataElements/lHLWUmtCiDb/shortName' --content-json --request PATCH --data "{\"shortName\": \"bjDvmb4bfuf\"}"</v>
      </c>
    </row>
    <row r="5374" spans="1:10" x14ac:dyDescent="0.2">
      <c r="A5374" t="s">
        <v>2033</v>
      </c>
      <c r="B5374" t="s">
        <v>18407</v>
      </c>
      <c r="C5374" t="s">
        <v>18408</v>
      </c>
      <c r="D5374" s="3" t="b">
        <f>NOT(ISNA(VLOOKUP(A5374,des!B:B,1,FALSE)))</f>
        <v>1</v>
      </c>
      <c r="E5374" s="3" t="str">
        <f>IF(D5374,VLOOKUP(A5374,des!B:Q,11,FALSE),"")</f>
        <v>Age (&lt;1-20+, 5) and Sex</v>
      </c>
      <c r="F5374" s="3" t="b">
        <f t="shared" si="332"/>
        <v>1</v>
      </c>
      <c r="G5374" s="3" t="str">
        <f t="shared" si="333"/>
        <v>dhis_api --api-version=27 --api-request='dataElements/UzRA3zYGRWN/name' --content-json --request PATCH --data "{\"name\": \"Age (&lt;1-20+, 5) and Sex\"}"</v>
      </c>
      <c r="H5374" s="3" t="str">
        <f>IF(D5374,VLOOKUP(A5374,des!B:Q,12,FALSE),"")</f>
        <v>oEGv4yU8kBR</v>
      </c>
      <c r="I5374" s="3" t="b">
        <f t="shared" si="334"/>
        <v>1</v>
      </c>
      <c r="J5374" s="3" t="str">
        <f t="shared" si="335"/>
        <v>dhis_api --api-version=27 --api-request='dataElements/UzRA3zYGRWN/shortName' --content-json --request PATCH --data "{\"shortName\": \"oEGv4yU8kBR\"}"</v>
      </c>
    </row>
    <row r="5375" spans="1:10" x14ac:dyDescent="0.2">
      <c r="A5375" t="s">
        <v>2034</v>
      </c>
      <c r="B5375" t="s">
        <v>18409</v>
      </c>
      <c r="C5375" t="s">
        <v>18410</v>
      </c>
      <c r="D5375" s="3" t="b">
        <f>NOT(ISNA(VLOOKUP(A5375,des!B:B,1,FALSE)))</f>
        <v>1</v>
      </c>
      <c r="E5375" s="3" t="str">
        <f>IF(D5375,VLOOKUP(A5375,des!B:Q,11,FALSE),"")</f>
        <v>Age (&lt;1-20+, 5) and Sex</v>
      </c>
      <c r="F5375" s="3" t="b">
        <f t="shared" si="332"/>
        <v>1</v>
      </c>
      <c r="G5375" s="3" t="str">
        <f t="shared" si="333"/>
        <v>dhis_api --api-version=27 --api-request='dataElements/wvoX9pOZTXI/name' --content-json --request PATCH --data "{\"name\": \"Age (&lt;1-20+, 5) and Sex\"}"</v>
      </c>
      <c r="H5375" s="3" t="str">
        <f>IF(D5375,VLOOKUP(A5375,des!B:Q,12,FALSE),"")</f>
        <v>oEGv4yU8kBR</v>
      </c>
      <c r="I5375" s="3" t="b">
        <f t="shared" si="334"/>
        <v>1</v>
      </c>
      <c r="J5375" s="3" t="str">
        <f t="shared" si="335"/>
        <v>dhis_api --api-version=27 --api-request='dataElements/wvoX9pOZTXI/shortName' --content-json --request PATCH --data "{\"shortName\": \"oEGv4yU8kBR\"}"</v>
      </c>
    </row>
    <row r="5376" spans="1:10" x14ac:dyDescent="0.2">
      <c r="A5376" t="s">
        <v>2035</v>
      </c>
      <c r="B5376" t="s">
        <v>18411</v>
      </c>
      <c r="C5376" t="s">
        <v>18412</v>
      </c>
      <c r="D5376" s="3" t="b">
        <f>NOT(ISNA(VLOOKUP(A5376,des!B:B,1,FALSE)))</f>
        <v>1</v>
      </c>
      <c r="E5376" s="3" t="str">
        <f>IF(D5376,VLOOKUP(A5376,des!B:Q,11,FALSE),"")</f>
        <v>Detectability</v>
      </c>
      <c r="F5376" s="3" t="b">
        <f t="shared" si="332"/>
        <v>1</v>
      </c>
      <c r="G5376" s="3" t="str">
        <f t="shared" si="333"/>
        <v>dhis_api --api-version=27 --api-request='dataElements/vO3wQ4X2iho/name' --content-json --request PATCH --data "{\"name\": \"Detectability\"}"</v>
      </c>
      <c r="H5376" s="3" t="str">
        <f>IF(D5376,VLOOKUP(A5376,des!B:Q,12,FALSE),"")</f>
        <v>acJ65yIiqDF</v>
      </c>
      <c r="I5376" s="3" t="b">
        <f t="shared" si="334"/>
        <v>1</v>
      </c>
      <c r="J5376" s="3" t="str">
        <f t="shared" si="335"/>
        <v>dhis_api --api-version=27 --api-request='dataElements/vO3wQ4X2iho/shortName' --content-json --request PATCH --data "{\"shortName\": \"acJ65yIiqDF\"}"</v>
      </c>
    </row>
    <row r="5377" spans="1:10" x14ac:dyDescent="0.2">
      <c r="A5377" t="s">
        <v>2036</v>
      </c>
      <c r="B5377" t="s">
        <v>18413</v>
      </c>
      <c r="C5377" t="s">
        <v>18414</v>
      </c>
      <c r="D5377" s="3" t="b">
        <f>NOT(ISNA(VLOOKUP(A5377,des!B:B,1,FALSE)))</f>
        <v>1</v>
      </c>
      <c r="E5377" s="3" t="str">
        <f>IF(D5377,VLOOKUP(A5377,des!B:Q,11,FALSE),"")</f>
        <v>Detectability</v>
      </c>
      <c r="F5377" s="3" t="b">
        <f t="shared" si="332"/>
        <v>1</v>
      </c>
      <c r="G5377" s="3" t="str">
        <f t="shared" si="333"/>
        <v>dhis_api --api-version=27 --api-request='dataElements/ugUzDkZce52/name' --content-json --request PATCH --data "{\"name\": \"Detectability\"}"</v>
      </c>
      <c r="H5377" s="3" t="str">
        <f>IF(D5377,VLOOKUP(A5377,des!B:Q,12,FALSE),"")</f>
        <v>acJ65yIiqDF</v>
      </c>
      <c r="I5377" s="3" t="b">
        <f t="shared" si="334"/>
        <v>1</v>
      </c>
      <c r="J5377" s="3" t="str">
        <f t="shared" si="335"/>
        <v>dhis_api --api-version=27 --api-request='dataElements/ugUzDkZce52/shortName' --content-json --request PATCH --data "{\"shortName\": \"acJ65yIiqDF\"}"</v>
      </c>
    </row>
    <row r="5378" spans="1:10" x14ac:dyDescent="0.2">
      <c r="A5378" t="s">
        <v>2037</v>
      </c>
      <c r="B5378" t="s">
        <v>18415</v>
      </c>
      <c r="C5378" t="s">
        <v>18416</v>
      </c>
      <c r="D5378" s="3" t="b">
        <f>NOT(ISNA(VLOOKUP(A5378,des!B:B,1,FALSE)))</f>
        <v>1</v>
      </c>
      <c r="E5378" s="3" t="str">
        <f>IF(D5378,VLOOKUP(A5378,des!B:Q,11,FALSE),"")</f>
        <v>default</v>
      </c>
      <c r="F5378" s="3" t="b">
        <f t="shared" si="332"/>
        <v>1</v>
      </c>
      <c r="G5378" s="3" t="str">
        <f t="shared" si="333"/>
        <v>dhis_api --api-version=27 --api-request='dataElements/In5L9v23VwV/name' --content-json --request PATCH --data "{\"name\": \"default\"}"</v>
      </c>
      <c r="H5378" s="3" t="str">
        <f>IF(D5378,VLOOKUP(A5378,des!B:Q,12,FALSE),"")</f>
        <v>bjDvmb4bfuf</v>
      </c>
      <c r="I5378" s="3" t="b">
        <f t="shared" si="334"/>
        <v>1</v>
      </c>
      <c r="J5378" s="3" t="str">
        <f t="shared" si="335"/>
        <v>dhis_api --api-version=27 --api-request='dataElements/In5L9v23VwV/shortName' --content-json --request PATCH --data "{\"shortName\": \"bjDvmb4bfuf\"}"</v>
      </c>
    </row>
    <row r="5379" spans="1:10" x14ac:dyDescent="0.2">
      <c r="A5379" t="s">
        <v>2038</v>
      </c>
      <c r="B5379" t="s">
        <v>18417</v>
      </c>
      <c r="C5379" t="s">
        <v>18418</v>
      </c>
      <c r="D5379" s="3" t="b">
        <f>NOT(ISNA(VLOOKUP(A5379,des!B:B,1,FALSE)))</f>
        <v>1</v>
      </c>
      <c r="E5379" s="3" t="str">
        <f>IF(D5379,VLOOKUP(A5379,des!B:Q,11,FALSE),"")</f>
        <v>default</v>
      </c>
      <c r="F5379" s="3" t="b">
        <f t="shared" si="332"/>
        <v>1</v>
      </c>
      <c r="G5379" s="3" t="str">
        <f t="shared" si="333"/>
        <v>dhis_api --api-version=27 --api-request='dataElements/m0pOzpJj66F/name' --content-json --request PATCH --data "{\"name\": \"default\"}"</v>
      </c>
      <c r="H5379" s="3" t="str">
        <f>IF(D5379,VLOOKUP(A5379,des!B:Q,12,FALSE),"")</f>
        <v>bjDvmb4bfuf</v>
      </c>
      <c r="I5379" s="3" t="b">
        <f t="shared" si="334"/>
        <v>1</v>
      </c>
      <c r="J5379" s="3" t="str">
        <f t="shared" si="335"/>
        <v>dhis_api --api-version=27 --api-request='dataElements/m0pOzpJj66F/shortName' --content-json --request PATCH --data "{\"shortName\": \"bjDvmb4bfuf\"}"</v>
      </c>
    </row>
    <row r="5380" spans="1:10" x14ac:dyDescent="0.2">
      <c r="A5380" t="s">
        <v>2039</v>
      </c>
      <c r="B5380" t="s">
        <v>18419</v>
      </c>
      <c r="C5380" t="s">
        <v>18420</v>
      </c>
      <c r="D5380" s="3" t="b">
        <f>NOT(ISNA(VLOOKUP(A5380,des!B:B,1,FALSE)))</f>
        <v>1</v>
      </c>
      <c r="E5380" s="3" t="str">
        <f>IF(D5380,VLOOKUP(A5380,des!B:Q,11,FALSE),"")</f>
        <v>default</v>
      </c>
      <c r="F5380" s="3" t="b">
        <f t="shared" si="332"/>
        <v>1</v>
      </c>
      <c r="G5380" s="3" t="str">
        <f t="shared" si="333"/>
        <v>dhis_api --api-version=27 --api-request='dataElements/yi9dBUAERpa/name' --content-json --request PATCH --data "{\"name\": \"default\"}"</v>
      </c>
      <c r="H5380" s="3" t="str">
        <f>IF(D5380,VLOOKUP(A5380,des!B:Q,12,FALSE),"")</f>
        <v>bjDvmb4bfuf</v>
      </c>
      <c r="I5380" s="3" t="b">
        <f t="shared" si="334"/>
        <v>1</v>
      </c>
      <c r="J5380" s="3" t="str">
        <f t="shared" si="335"/>
        <v>dhis_api --api-version=27 --api-request='dataElements/yi9dBUAERpa/shortName' --content-json --request PATCH --data "{\"shortName\": \"bjDvmb4bfuf\"}"</v>
      </c>
    </row>
    <row r="5381" spans="1:10" x14ac:dyDescent="0.2">
      <c r="A5381" t="s">
        <v>2040</v>
      </c>
      <c r="B5381" t="s">
        <v>18421</v>
      </c>
      <c r="C5381" t="s">
        <v>18422</v>
      </c>
      <c r="D5381" s="3" t="b">
        <f>NOT(ISNA(VLOOKUP(A5381,des!B:B,1,FALSE)))</f>
        <v>1</v>
      </c>
      <c r="E5381" s="3" t="str">
        <f>IF(D5381,VLOOKUP(A5381,des!B:Q,11,FALSE),"")</f>
        <v>default</v>
      </c>
      <c r="F5381" s="3" t="b">
        <f t="shared" ref="F5381:F5444" si="336">IF(D5381,IF(E5381&lt;&gt;B5381,TRUE,FALSE),FALSE)</f>
        <v>1</v>
      </c>
      <c r="G5381" s="3" t="str">
        <f t="shared" si="333"/>
        <v>dhis_api --api-version=27 --api-request='dataElements/J84h3pb4mi9/name' --content-json --request PATCH --data "{\"name\": \"default\"}"</v>
      </c>
      <c r="H5381" s="3" t="str">
        <f>IF(D5381,VLOOKUP(A5381,des!B:Q,12,FALSE),"")</f>
        <v>bjDvmb4bfuf</v>
      </c>
      <c r="I5381" s="3" t="b">
        <f t="shared" si="334"/>
        <v>1</v>
      </c>
      <c r="J5381" s="3" t="str">
        <f t="shared" si="335"/>
        <v>dhis_api --api-version=27 --api-request='dataElements/J84h3pb4mi9/shortName' --content-json --request PATCH --data "{\"shortName\": \"bjDvmb4bfuf\"}"</v>
      </c>
    </row>
    <row r="5382" spans="1:10" x14ac:dyDescent="0.2">
      <c r="A5382" t="s">
        <v>2041</v>
      </c>
      <c r="B5382" t="s">
        <v>18423</v>
      </c>
      <c r="C5382" t="s">
        <v>18424</v>
      </c>
      <c r="D5382" s="3" t="b">
        <f>NOT(ISNA(VLOOKUP(A5382,des!B:B,1,FALSE)))</f>
        <v>1</v>
      </c>
      <c r="E5382" s="3" t="str">
        <f>IF(D5382,VLOOKUP(A5382,des!B:Q,11,FALSE),"")</f>
        <v>Age (&lt;15,15+) and Sex</v>
      </c>
      <c r="F5382" s="3" t="b">
        <f t="shared" si="336"/>
        <v>1</v>
      </c>
      <c r="G5382" s="3" t="str">
        <f t="shared" ref="G5382:G5445" si="337">IF(F5382,CONCATENATE($A$1,A5382,$B$1,E5382,$C$1),"")</f>
        <v>dhis_api --api-version=27 --api-request='dataElements/xASla3kefPz/name' --content-json --request PATCH --data "{\"name\": \"Age (&lt;15,15+) and Sex\"}"</v>
      </c>
      <c r="H5382" s="3" t="str">
        <f>IF(D5382,VLOOKUP(A5382,des!B:Q,12,FALSE),"")</f>
        <v>k3grWTtJnvC</v>
      </c>
      <c r="I5382" s="3" t="b">
        <f t="shared" ref="I5382:I5445" si="338">IF(D5382,IF(H5382&lt;&gt;C5382,TRUE,FALSE),FALSE)</f>
        <v>1</v>
      </c>
      <c r="J5382" s="3" t="str">
        <f t="shared" ref="J5382:J5445" si="339">IF(I5382,CONCATENATE($A$2,A5382,$B$2,H5382,$C$2),"")</f>
        <v>dhis_api --api-version=27 --api-request='dataElements/xASla3kefPz/shortName' --content-json --request PATCH --data "{\"shortName\": \"k3grWTtJnvC\"}"</v>
      </c>
    </row>
    <row r="5383" spans="1:10" x14ac:dyDescent="0.2">
      <c r="A5383" t="s">
        <v>2042</v>
      </c>
      <c r="B5383" t="s">
        <v>18425</v>
      </c>
      <c r="C5383" t="s">
        <v>18426</v>
      </c>
      <c r="D5383" s="3" t="b">
        <f>NOT(ISNA(VLOOKUP(A5383,des!B:B,1,FALSE)))</f>
        <v>1</v>
      </c>
      <c r="E5383" s="3" t="str">
        <f>IF(D5383,VLOOKUP(A5383,des!B:Q,11,FALSE),"")</f>
        <v>Age (&lt;15,15+) and Sex</v>
      </c>
      <c r="F5383" s="3" t="b">
        <f t="shared" si="336"/>
        <v>1</v>
      </c>
      <c r="G5383" s="3" t="str">
        <f t="shared" si="337"/>
        <v>dhis_api --api-version=27 --api-request='dataElements/BirpGzGPA1O/name' --content-json --request PATCH --data "{\"name\": \"Age (&lt;15,15+) and Sex\"}"</v>
      </c>
      <c r="H5383" s="3" t="str">
        <f>IF(D5383,VLOOKUP(A5383,des!B:Q,12,FALSE),"")</f>
        <v>k3grWTtJnvC</v>
      </c>
      <c r="I5383" s="3" t="b">
        <f t="shared" si="338"/>
        <v>1</v>
      </c>
      <c r="J5383" s="3" t="str">
        <f t="shared" si="339"/>
        <v>dhis_api --api-version=27 --api-request='dataElements/BirpGzGPA1O/shortName' --content-json --request PATCH --data "{\"shortName\": \"k3grWTtJnvC\"}"</v>
      </c>
    </row>
    <row r="5384" spans="1:10" x14ac:dyDescent="0.2">
      <c r="A5384" t="s">
        <v>2043</v>
      </c>
      <c r="B5384" t="s">
        <v>18427</v>
      </c>
      <c r="C5384" t="s">
        <v>18428</v>
      </c>
      <c r="D5384" s="3" t="b">
        <f>NOT(ISNA(VLOOKUP(A5384,des!B:B,1,FALSE)))</f>
        <v>1</v>
      </c>
      <c r="E5384" s="3" t="str">
        <f>IF(D5384,VLOOKUP(A5384,des!B:Q,11,FALSE),"")</f>
        <v>default</v>
      </c>
      <c r="F5384" s="3" t="b">
        <f t="shared" si="336"/>
        <v>1</v>
      </c>
      <c r="G5384" s="3" t="str">
        <f t="shared" si="337"/>
        <v>dhis_api --api-version=27 --api-request='dataElements/PqJI7bYcgY4/name' --content-json --request PATCH --data "{\"name\": \"default\"}"</v>
      </c>
      <c r="H5384" s="3" t="str">
        <f>IF(D5384,VLOOKUP(A5384,des!B:Q,12,FALSE),"")</f>
        <v>bjDvmb4bfuf</v>
      </c>
      <c r="I5384" s="3" t="b">
        <f t="shared" si="338"/>
        <v>1</v>
      </c>
      <c r="J5384" s="3" t="str">
        <f t="shared" si="339"/>
        <v>dhis_api --api-version=27 --api-request='dataElements/PqJI7bYcgY4/shortName' --content-json --request PATCH --data "{\"shortName\": \"bjDvmb4bfuf\"}"</v>
      </c>
    </row>
    <row r="5385" spans="1:10" x14ac:dyDescent="0.2">
      <c r="A5385" t="s">
        <v>2044</v>
      </c>
      <c r="B5385" t="s">
        <v>18429</v>
      </c>
      <c r="C5385" t="s">
        <v>18430</v>
      </c>
      <c r="D5385" s="3" t="b">
        <f>NOT(ISNA(VLOOKUP(A5385,des!B:B,1,FALSE)))</f>
        <v>1</v>
      </c>
      <c r="E5385" s="3" t="str">
        <f>IF(D5385,VLOOKUP(A5385,des!B:Q,11,FALSE),"")</f>
        <v>default</v>
      </c>
      <c r="F5385" s="3" t="b">
        <f t="shared" si="336"/>
        <v>1</v>
      </c>
      <c r="G5385" s="3" t="str">
        <f t="shared" si="337"/>
        <v>dhis_api --api-version=27 --api-request='dataElements/rDmpKiFdQf5/name' --content-json --request PATCH --data "{\"name\": \"default\"}"</v>
      </c>
      <c r="H5385" s="3" t="str">
        <f>IF(D5385,VLOOKUP(A5385,des!B:Q,12,FALSE),"")</f>
        <v>bjDvmb4bfuf</v>
      </c>
      <c r="I5385" s="3" t="b">
        <f t="shared" si="338"/>
        <v>1</v>
      </c>
      <c r="J5385" s="3" t="str">
        <f t="shared" si="339"/>
        <v>dhis_api --api-version=27 --api-request='dataElements/rDmpKiFdQf5/shortName' --content-json --request PATCH --data "{\"shortName\": \"bjDvmb4bfuf\"}"</v>
      </c>
    </row>
    <row r="5386" spans="1:10" x14ac:dyDescent="0.2">
      <c r="A5386" t="s">
        <v>2045</v>
      </c>
      <c r="B5386" t="s">
        <v>18431</v>
      </c>
      <c r="C5386" t="s">
        <v>18432</v>
      </c>
      <c r="D5386" s="3" t="b">
        <f>NOT(ISNA(VLOOKUP(A5386,des!B:B,1,FALSE)))</f>
        <v>1</v>
      </c>
      <c r="E5386" s="3" t="str">
        <f>IF(D5386,VLOOKUP(A5386,des!B:Q,11,FALSE),"")</f>
        <v>Sex</v>
      </c>
      <c r="F5386" s="3" t="b">
        <f t="shared" si="336"/>
        <v>1</v>
      </c>
      <c r="G5386" s="3" t="str">
        <f t="shared" si="337"/>
        <v>dhis_api --api-version=27 --api-request='dataElements/ulUUmaCb88g/name' --content-json --request PATCH --data "{\"name\": \"Sex\"}"</v>
      </c>
      <c r="H5386" s="3" t="str">
        <f>IF(D5386,VLOOKUP(A5386,des!B:Q,12,FALSE),"")</f>
        <v>R1rzmp9ROky</v>
      </c>
      <c r="I5386" s="3" t="b">
        <f t="shared" si="338"/>
        <v>1</v>
      </c>
      <c r="J5386" s="3" t="str">
        <f t="shared" si="339"/>
        <v>dhis_api --api-version=27 --api-request='dataElements/ulUUmaCb88g/shortName' --content-json --request PATCH --data "{\"shortName\": \"R1rzmp9ROky\"}"</v>
      </c>
    </row>
    <row r="5387" spans="1:10" x14ac:dyDescent="0.2">
      <c r="A5387" t="s">
        <v>2046</v>
      </c>
      <c r="B5387" t="s">
        <v>18433</v>
      </c>
      <c r="C5387" t="s">
        <v>18434</v>
      </c>
      <c r="D5387" s="3" t="b">
        <f>NOT(ISNA(VLOOKUP(A5387,des!B:B,1,FALSE)))</f>
        <v>1</v>
      </c>
      <c r="E5387" s="3" t="str">
        <f>IF(D5387,VLOOKUP(A5387,des!B:Q,11,FALSE),"")</f>
        <v>Sex</v>
      </c>
      <c r="F5387" s="3" t="b">
        <f t="shared" si="336"/>
        <v>1</v>
      </c>
      <c r="G5387" s="3" t="str">
        <f t="shared" si="337"/>
        <v>dhis_api --api-version=27 --api-request='dataElements/nWIGTXETA3I/name' --content-json --request PATCH --data "{\"name\": \"Sex\"}"</v>
      </c>
      <c r="H5387" s="3" t="str">
        <f>IF(D5387,VLOOKUP(A5387,des!B:Q,12,FALSE),"")</f>
        <v>R1rzmp9ROky</v>
      </c>
      <c r="I5387" s="3" t="b">
        <f t="shared" si="338"/>
        <v>1</v>
      </c>
      <c r="J5387" s="3" t="str">
        <f t="shared" si="339"/>
        <v>dhis_api --api-version=27 --api-request='dataElements/nWIGTXETA3I/shortName' --content-json --request PATCH --data "{\"shortName\": \"R1rzmp9ROky\"}"</v>
      </c>
    </row>
    <row r="5388" spans="1:10" x14ac:dyDescent="0.2">
      <c r="A5388" t="s">
        <v>2047</v>
      </c>
      <c r="B5388" t="s">
        <v>18435</v>
      </c>
      <c r="C5388" t="s">
        <v>18436</v>
      </c>
      <c r="D5388" s="3" t="b">
        <f>NOT(ISNA(VLOOKUP(A5388,des!B:B,1,FALSE)))</f>
        <v>1</v>
      </c>
      <c r="E5388" s="3" t="str">
        <f>IF(D5388,VLOOKUP(A5388,des!B:Q,11,FALSE),"")</f>
        <v>default</v>
      </c>
      <c r="F5388" s="3" t="b">
        <f t="shared" si="336"/>
        <v>1</v>
      </c>
      <c r="G5388" s="3" t="str">
        <f t="shared" si="337"/>
        <v>dhis_api --api-version=27 --api-request='dataElements/SWoLL0NydVU/name' --content-json --request PATCH --data "{\"name\": \"default\"}"</v>
      </c>
      <c r="H5388" s="3" t="str">
        <f>IF(D5388,VLOOKUP(A5388,des!B:Q,12,FALSE),"")</f>
        <v>bjDvmb4bfuf</v>
      </c>
      <c r="I5388" s="3" t="b">
        <f t="shared" si="338"/>
        <v>1</v>
      </c>
      <c r="J5388" s="3" t="str">
        <f t="shared" si="339"/>
        <v>dhis_api --api-version=27 --api-request='dataElements/SWoLL0NydVU/shortName' --content-json --request PATCH --data "{\"shortName\": \"bjDvmb4bfuf\"}"</v>
      </c>
    </row>
    <row r="5389" spans="1:10" x14ac:dyDescent="0.2">
      <c r="A5389" t="s">
        <v>2048</v>
      </c>
      <c r="B5389" t="s">
        <v>18437</v>
      </c>
      <c r="C5389" t="s">
        <v>18438</v>
      </c>
      <c r="D5389" s="3" t="b">
        <f>NOT(ISNA(VLOOKUP(A5389,des!B:B,1,FALSE)))</f>
        <v>1</v>
      </c>
      <c r="E5389" s="3" t="str">
        <f>IF(D5389,VLOOKUP(A5389,des!B:Q,11,FALSE),"")</f>
        <v>default</v>
      </c>
      <c r="F5389" s="3" t="b">
        <f t="shared" si="336"/>
        <v>1</v>
      </c>
      <c r="G5389" s="3" t="str">
        <f t="shared" si="337"/>
        <v>dhis_api --api-version=27 --api-request='dataElements/WinwiB53srG/name' --content-json --request PATCH --data "{\"name\": \"default\"}"</v>
      </c>
      <c r="H5389" s="3" t="str">
        <f>IF(D5389,VLOOKUP(A5389,des!B:Q,12,FALSE),"")</f>
        <v>bjDvmb4bfuf</v>
      </c>
      <c r="I5389" s="3" t="b">
        <f t="shared" si="338"/>
        <v>1</v>
      </c>
      <c r="J5389" s="3" t="str">
        <f t="shared" si="339"/>
        <v>dhis_api --api-version=27 --api-request='dataElements/WinwiB53srG/shortName' --content-json --request PATCH --data "{\"shortName\": \"bjDvmb4bfuf\"}"</v>
      </c>
    </row>
    <row r="5390" spans="1:10" x14ac:dyDescent="0.2">
      <c r="A5390" t="s">
        <v>2049</v>
      </c>
      <c r="B5390" t="s">
        <v>18439</v>
      </c>
      <c r="C5390" t="s">
        <v>18440</v>
      </c>
      <c r="D5390" s="3" t="b">
        <f>NOT(ISNA(VLOOKUP(A5390,des!B:B,1,FALSE)))</f>
        <v>1</v>
      </c>
      <c r="E5390" s="3" t="str">
        <f>IF(D5390,VLOOKUP(A5390,des!B:Q,11,FALSE),"")</f>
        <v>default</v>
      </c>
      <c r="F5390" s="3" t="b">
        <f t="shared" si="336"/>
        <v>1</v>
      </c>
      <c r="G5390" s="3" t="str">
        <f t="shared" si="337"/>
        <v>dhis_api --api-version=27 --api-request='dataElements/trYQPbXnU4l/name' --content-json --request PATCH --data "{\"name\": \"default\"}"</v>
      </c>
      <c r="H5390" s="3" t="str">
        <f>IF(D5390,VLOOKUP(A5390,des!B:Q,12,FALSE),"")</f>
        <v>bjDvmb4bfuf</v>
      </c>
      <c r="I5390" s="3" t="b">
        <f t="shared" si="338"/>
        <v>1</v>
      </c>
      <c r="J5390" s="3" t="str">
        <f t="shared" si="339"/>
        <v>dhis_api --api-version=27 --api-request='dataElements/trYQPbXnU4l/shortName' --content-json --request PATCH --data "{\"shortName\": \"bjDvmb4bfuf\"}"</v>
      </c>
    </row>
    <row r="5391" spans="1:10" x14ac:dyDescent="0.2">
      <c r="A5391" t="s">
        <v>2050</v>
      </c>
      <c r="B5391" t="s">
        <v>18441</v>
      </c>
      <c r="C5391" t="s">
        <v>18442</v>
      </c>
      <c r="D5391" s="3" t="b">
        <f>NOT(ISNA(VLOOKUP(A5391,des!B:B,1,FALSE)))</f>
        <v>1</v>
      </c>
      <c r="E5391" s="3" t="str">
        <f>IF(D5391,VLOOKUP(A5391,des!B:Q,11,FALSE),"")</f>
        <v>default</v>
      </c>
      <c r="F5391" s="3" t="b">
        <f t="shared" si="336"/>
        <v>1</v>
      </c>
      <c r="G5391" s="3" t="str">
        <f t="shared" si="337"/>
        <v>dhis_api --api-version=27 --api-request='dataElements/kldY30d6eMp/name' --content-json --request PATCH --data "{\"name\": \"default\"}"</v>
      </c>
      <c r="H5391" s="3" t="str">
        <f>IF(D5391,VLOOKUP(A5391,des!B:Q,12,FALSE),"")</f>
        <v>bjDvmb4bfuf</v>
      </c>
      <c r="I5391" s="3" t="b">
        <f t="shared" si="338"/>
        <v>1</v>
      </c>
      <c r="J5391" s="3" t="str">
        <f t="shared" si="339"/>
        <v>dhis_api --api-version=27 --api-request='dataElements/kldY30d6eMp/shortName' --content-json --request PATCH --data "{\"shortName\": \"bjDvmb4bfuf\"}"</v>
      </c>
    </row>
    <row r="5392" spans="1:10" x14ac:dyDescent="0.2">
      <c r="A5392" t="s">
        <v>2051</v>
      </c>
      <c r="B5392" t="s">
        <v>18443</v>
      </c>
      <c r="C5392" t="s">
        <v>18444</v>
      </c>
      <c r="D5392" s="3" t="b">
        <f>NOT(ISNA(VLOOKUP(A5392,des!B:B,1,FALSE)))</f>
        <v>1</v>
      </c>
      <c r="E5392" s="3" t="str">
        <f>IF(D5392,VLOOKUP(A5392,des!B:Q,11,FALSE),"")</f>
        <v>Test Indication</v>
      </c>
      <c r="F5392" s="3" t="b">
        <f t="shared" si="336"/>
        <v>1</v>
      </c>
      <c r="G5392" s="3" t="str">
        <f t="shared" si="337"/>
        <v>dhis_api --api-version=27 --api-request='dataElements/YxZTvrRRfnm/name' --content-json --request PATCH --data "{\"name\": \"Test Indication\"}"</v>
      </c>
      <c r="H5392" s="3" t="str">
        <f>IF(D5392,VLOOKUP(A5392,des!B:Q,12,FALSE),"")</f>
        <v>TWKrIXIpaJf</v>
      </c>
      <c r="I5392" s="3" t="b">
        <f t="shared" si="338"/>
        <v>1</v>
      </c>
      <c r="J5392" s="3" t="str">
        <f t="shared" si="339"/>
        <v>dhis_api --api-version=27 --api-request='dataElements/YxZTvrRRfnm/shortName' --content-json --request PATCH --data "{\"shortName\": \"TWKrIXIpaJf\"}"</v>
      </c>
    </row>
    <row r="5393" spans="1:10" x14ac:dyDescent="0.2">
      <c r="A5393" t="s">
        <v>2052</v>
      </c>
      <c r="B5393" t="s">
        <v>18445</v>
      </c>
      <c r="C5393" t="s">
        <v>18446</v>
      </c>
      <c r="D5393" s="3" t="b">
        <f>NOT(ISNA(VLOOKUP(A5393,des!B:B,1,FALSE)))</f>
        <v>1</v>
      </c>
      <c r="E5393" s="3" t="str">
        <f>IF(D5393,VLOOKUP(A5393,des!B:Q,11,FALSE),"")</f>
        <v>Test Indication</v>
      </c>
      <c r="F5393" s="3" t="b">
        <f t="shared" si="336"/>
        <v>1</v>
      </c>
      <c r="G5393" s="3" t="str">
        <f t="shared" si="337"/>
        <v>dhis_api --api-version=27 --api-request='dataElements/rT8lBcQzIG0/name' --content-json --request PATCH --data "{\"name\": \"Test Indication\"}"</v>
      </c>
      <c r="H5393" s="3" t="str">
        <f>IF(D5393,VLOOKUP(A5393,des!B:Q,12,FALSE),"")</f>
        <v>TWKrIXIpaJf</v>
      </c>
      <c r="I5393" s="3" t="b">
        <f t="shared" si="338"/>
        <v>1</v>
      </c>
      <c r="J5393" s="3" t="str">
        <f t="shared" si="339"/>
        <v>dhis_api --api-version=27 --api-request='dataElements/rT8lBcQzIG0/shortName' --content-json --request PATCH --data "{\"shortName\": \"TWKrIXIpaJf\"}"</v>
      </c>
    </row>
    <row r="5394" spans="1:10" x14ac:dyDescent="0.2">
      <c r="A5394" t="s">
        <v>2053</v>
      </c>
      <c r="B5394" t="s">
        <v>18447</v>
      </c>
      <c r="C5394" t="s">
        <v>18448</v>
      </c>
      <c r="D5394" s="3" t="b">
        <f>NOT(ISNA(VLOOKUP(A5394,des!B:B,1,FALSE)))</f>
        <v>1</v>
      </c>
      <c r="E5394" s="3" t="str">
        <f>IF(D5394,VLOOKUP(A5394,des!B:Q,11,FALSE),"")</f>
        <v>default</v>
      </c>
      <c r="F5394" s="3" t="b">
        <f t="shared" si="336"/>
        <v>1</v>
      </c>
      <c r="G5394" s="3" t="str">
        <f t="shared" si="337"/>
        <v>dhis_api --api-version=27 --api-request='dataElements/DrRQVpjjh4T/name' --content-json --request PATCH --data "{\"name\": \"default\"}"</v>
      </c>
      <c r="H5394" s="3" t="str">
        <f>IF(D5394,VLOOKUP(A5394,des!B:Q,12,FALSE),"")</f>
        <v>bjDvmb4bfuf</v>
      </c>
      <c r="I5394" s="3" t="b">
        <f t="shared" si="338"/>
        <v>1</v>
      </c>
      <c r="J5394" s="3" t="str">
        <f t="shared" si="339"/>
        <v>dhis_api --api-version=27 --api-request='dataElements/DrRQVpjjh4T/shortName' --content-json --request PATCH --data "{\"shortName\": \"bjDvmb4bfuf\"}"</v>
      </c>
    </row>
    <row r="5395" spans="1:10" x14ac:dyDescent="0.2">
      <c r="A5395" t="s">
        <v>2054</v>
      </c>
      <c r="B5395" t="s">
        <v>18449</v>
      </c>
      <c r="C5395" t="s">
        <v>18450</v>
      </c>
      <c r="D5395" s="3" t="b">
        <f>NOT(ISNA(VLOOKUP(A5395,des!B:B,1,FALSE)))</f>
        <v>1</v>
      </c>
      <c r="E5395" s="3" t="str">
        <f>IF(D5395,VLOOKUP(A5395,des!B:Q,11,FALSE),"")</f>
        <v>Adverse Event</v>
      </c>
      <c r="F5395" s="3" t="b">
        <f t="shared" si="336"/>
        <v>1</v>
      </c>
      <c r="G5395" s="3" t="str">
        <f t="shared" si="337"/>
        <v>dhis_api --api-version=27 --api-request='dataElements/DWt0Laxklat/name' --content-json --request PATCH --data "{\"name\": \"Adverse Event\"}"</v>
      </c>
      <c r="H5395" s="3" t="str">
        <f>IF(D5395,VLOOKUP(A5395,des!B:Q,12,FALSE),"")</f>
        <v>SZ2BrV296MZ</v>
      </c>
      <c r="I5395" s="3" t="b">
        <f t="shared" si="338"/>
        <v>1</v>
      </c>
      <c r="J5395" s="3" t="str">
        <f t="shared" si="339"/>
        <v>dhis_api --api-version=27 --api-request='dataElements/DWt0Laxklat/shortName' --content-json --request PATCH --data "{\"shortName\": \"SZ2BrV296MZ\"}"</v>
      </c>
    </row>
    <row r="5396" spans="1:10" x14ac:dyDescent="0.2">
      <c r="A5396" t="s">
        <v>18451</v>
      </c>
      <c r="B5396" t="s">
        <v>18452</v>
      </c>
      <c r="C5396" t="s">
        <v>18453</v>
      </c>
      <c r="D5396" s="3" t="b">
        <f>NOT(ISNA(VLOOKUP(A5396,des!B:B,1,FALSE)))</f>
        <v>0</v>
      </c>
      <c r="E5396" s="3" t="str">
        <f>IF(D5396,VLOOKUP(A5396,des!B:Q,11,FALSE),"")</f>
        <v/>
      </c>
      <c r="F5396" s="3" t="b">
        <f t="shared" si="336"/>
        <v>0</v>
      </c>
      <c r="G5396" s="3" t="str">
        <f t="shared" si="337"/>
        <v/>
      </c>
      <c r="H5396" s="3" t="str">
        <f>IF(D5396,VLOOKUP(A5396,des!B:Q,12,FALSE),"")</f>
        <v/>
      </c>
      <c r="I5396" s="3" t="b">
        <f t="shared" si="338"/>
        <v>0</v>
      </c>
      <c r="J5396" s="3" t="str">
        <f t="shared" si="339"/>
        <v/>
      </c>
    </row>
    <row r="5397" spans="1:10" x14ac:dyDescent="0.2">
      <c r="A5397" t="s">
        <v>18454</v>
      </c>
      <c r="B5397" t="s">
        <v>18455</v>
      </c>
      <c r="C5397" t="s">
        <v>18456</v>
      </c>
      <c r="D5397" s="3" t="b">
        <f>NOT(ISNA(VLOOKUP(A5397,des!B:B,1,FALSE)))</f>
        <v>0</v>
      </c>
      <c r="E5397" s="3" t="str">
        <f>IF(D5397,VLOOKUP(A5397,des!B:Q,11,FALSE),"")</f>
        <v/>
      </c>
      <c r="F5397" s="3" t="b">
        <f t="shared" si="336"/>
        <v>0</v>
      </c>
      <c r="G5397" s="3" t="str">
        <f t="shared" si="337"/>
        <v/>
      </c>
      <c r="H5397" s="3" t="str">
        <f>IF(D5397,VLOOKUP(A5397,des!B:Q,12,FALSE),"")</f>
        <v/>
      </c>
      <c r="I5397" s="3" t="b">
        <f t="shared" si="338"/>
        <v>0</v>
      </c>
      <c r="J5397" s="3" t="str">
        <f t="shared" si="339"/>
        <v/>
      </c>
    </row>
    <row r="5398" spans="1:10" x14ac:dyDescent="0.2">
      <c r="A5398" t="s">
        <v>2055</v>
      </c>
      <c r="B5398" t="s">
        <v>18457</v>
      </c>
      <c r="C5398" t="s">
        <v>18458</v>
      </c>
      <c r="D5398" s="3" t="b">
        <f>NOT(ISNA(VLOOKUP(A5398,des!B:B,1,FALSE)))</f>
        <v>1</v>
      </c>
      <c r="E5398" s="3" t="str">
        <f>IF(D5398,VLOOKUP(A5398,des!B:Q,11,FALSE),"")</f>
        <v>Adverse Event</v>
      </c>
      <c r="F5398" s="3" t="b">
        <f t="shared" si="336"/>
        <v>1</v>
      </c>
      <c r="G5398" s="3" t="str">
        <f t="shared" si="337"/>
        <v>dhis_api --api-version=27 --api-request='dataElements/Sf0L8EOc2cj/name' --content-json --request PATCH --data "{\"name\": \"Adverse Event\"}"</v>
      </c>
      <c r="H5398" s="3" t="str">
        <f>IF(D5398,VLOOKUP(A5398,des!B:Q,12,FALSE),"")</f>
        <v>SZ2BrV296MZ</v>
      </c>
      <c r="I5398" s="3" t="b">
        <f t="shared" si="338"/>
        <v>1</v>
      </c>
      <c r="J5398" s="3" t="str">
        <f t="shared" si="339"/>
        <v>dhis_api --api-version=27 --api-request='dataElements/Sf0L8EOc2cj/shortName' --content-json --request PATCH --data "{\"shortName\": \"SZ2BrV296MZ\"}"</v>
      </c>
    </row>
    <row r="5399" spans="1:10" x14ac:dyDescent="0.2">
      <c r="A5399" t="s">
        <v>2056</v>
      </c>
      <c r="B5399" t="s">
        <v>18459</v>
      </c>
      <c r="C5399" t="s">
        <v>18460</v>
      </c>
      <c r="D5399" s="3" t="b">
        <f>NOT(ISNA(VLOOKUP(A5399,des!B:B,1,FALSE)))</f>
        <v>1</v>
      </c>
      <c r="E5399" s="3" t="str">
        <f>IF(D5399,VLOOKUP(A5399,des!B:Q,11,FALSE),"")</f>
        <v>default</v>
      </c>
      <c r="F5399" s="3" t="b">
        <f t="shared" si="336"/>
        <v>1</v>
      </c>
      <c r="G5399" s="3" t="str">
        <f t="shared" si="337"/>
        <v>dhis_api --api-version=27 --api-request='dataElements/TNPuwhHjeve/name' --content-json --request PATCH --data "{\"name\": \"default\"}"</v>
      </c>
      <c r="H5399" s="3" t="str">
        <f>IF(D5399,VLOOKUP(A5399,des!B:Q,12,FALSE),"")</f>
        <v>bjDvmb4bfuf</v>
      </c>
      <c r="I5399" s="3" t="b">
        <f t="shared" si="338"/>
        <v>1</v>
      </c>
      <c r="J5399" s="3" t="str">
        <f t="shared" si="339"/>
        <v>dhis_api --api-version=27 --api-request='dataElements/TNPuwhHjeve/shortName' --content-json --request PATCH --data "{\"shortName\": \"bjDvmb4bfuf\"}"</v>
      </c>
    </row>
    <row r="5400" spans="1:10" x14ac:dyDescent="0.2">
      <c r="A5400" t="s">
        <v>2057</v>
      </c>
      <c r="B5400" t="s">
        <v>18461</v>
      </c>
      <c r="C5400" t="s">
        <v>18462</v>
      </c>
      <c r="D5400" s="3" t="b">
        <f>NOT(ISNA(VLOOKUP(A5400,des!B:B,1,FALSE)))</f>
        <v>1</v>
      </c>
      <c r="E5400" s="3" t="str">
        <f>IF(D5400,VLOOKUP(A5400,des!B:Q,11,FALSE),"")</f>
        <v>default</v>
      </c>
      <c r="F5400" s="3" t="b">
        <f t="shared" si="336"/>
        <v>1</v>
      </c>
      <c r="G5400" s="3" t="str">
        <f t="shared" si="337"/>
        <v>dhis_api --api-version=27 --api-request='dataElements/IEPrLWOT9KQ/name' --content-json --request PATCH --data "{\"name\": \"default\"}"</v>
      </c>
      <c r="H5400" s="3" t="str">
        <f>IF(D5400,VLOOKUP(A5400,des!B:Q,12,FALSE),"")</f>
        <v>bjDvmb4bfuf</v>
      </c>
      <c r="I5400" s="3" t="b">
        <f t="shared" si="338"/>
        <v>1</v>
      </c>
      <c r="J5400" s="3" t="str">
        <f t="shared" si="339"/>
        <v>dhis_api --api-version=27 --api-request='dataElements/IEPrLWOT9KQ/shortName' --content-json --request PATCH --data "{\"shortName\": \"bjDvmb4bfuf\"}"</v>
      </c>
    </row>
    <row r="5401" spans="1:10" x14ac:dyDescent="0.2">
      <c r="A5401" t="s">
        <v>2058</v>
      </c>
      <c r="B5401" t="s">
        <v>18463</v>
      </c>
      <c r="C5401" t="s">
        <v>18464</v>
      </c>
      <c r="D5401" s="3" t="b">
        <f>NOT(ISNA(VLOOKUP(A5401,des!B:B,1,FALSE)))</f>
        <v>1</v>
      </c>
      <c r="E5401" s="3" t="str">
        <f>IF(D5401,VLOOKUP(A5401,des!B:Q,11,FALSE),"")</f>
        <v>default</v>
      </c>
      <c r="F5401" s="3" t="b">
        <f t="shared" si="336"/>
        <v>1</v>
      </c>
      <c r="G5401" s="3" t="str">
        <f t="shared" si="337"/>
        <v>dhis_api --api-version=27 --api-request='dataElements/QpHSa5Gdjky/name' --content-json --request PATCH --data "{\"name\": \"default\"}"</v>
      </c>
      <c r="H5401" s="3" t="str">
        <f>IF(D5401,VLOOKUP(A5401,des!B:Q,12,FALSE),"")</f>
        <v>bjDvmb4bfuf</v>
      </c>
      <c r="I5401" s="3" t="b">
        <f t="shared" si="338"/>
        <v>1</v>
      </c>
      <c r="J5401" s="3" t="str">
        <f t="shared" si="339"/>
        <v>dhis_api --api-version=27 --api-request='dataElements/QpHSa5Gdjky/shortName' --content-json --request PATCH --data "{\"shortName\": \"bjDvmb4bfuf\"}"</v>
      </c>
    </row>
    <row r="5402" spans="1:10" x14ac:dyDescent="0.2">
      <c r="A5402" t="s">
        <v>2059</v>
      </c>
      <c r="B5402" t="s">
        <v>18465</v>
      </c>
      <c r="C5402" t="s">
        <v>18466</v>
      </c>
      <c r="D5402" s="3" t="b">
        <f>NOT(ISNA(VLOOKUP(A5402,des!B:B,1,FALSE)))</f>
        <v>1</v>
      </c>
      <c r="E5402" s="3" t="str">
        <f>IF(D5402,VLOOKUP(A5402,des!B:Q,11,FALSE),"")</f>
        <v>default</v>
      </c>
      <c r="F5402" s="3" t="b">
        <f t="shared" si="336"/>
        <v>1</v>
      </c>
      <c r="G5402" s="3" t="str">
        <f t="shared" si="337"/>
        <v>dhis_api --api-version=27 --api-request='dataElements/pcQHbAhbRRq/name' --content-json --request PATCH --data "{\"name\": \"default\"}"</v>
      </c>
      <c r="H5402" s="3" t="str">
        <f>IF(D5402,VLOOKUP(A5402,des!B:Q,12,FALSE),"")</f>
        <v>bjDvmb4bfuf</v>
      </c>
      <c r="I5402" s="3" t="b">
        <f t="shared" si="338"/>
        <v>1</v>
      </c>
      <c r="J5402" s="3" t="str">
        <f t="shared" si="339"/>
        <v>dhis_api --api-version=27 --api-request='dataElements/pcQHbAhbRRq/shortName' --content-json --request PATCH --data "{\"shortName\": \"bjDvmb4bfuf\"}"</v>
      </c>
    </row>
    <row r="5403" spans="1:10" x14ac:dyDescent="0.2">
      <c r="A5403" t="s">
        <v>2060</v>
      </c>
      <c r="B5403" t="s">
        <v>18467</v>
      </c>
      <c r="C5403" t="s">
        <v>18468</v>
      </c>
      <c r="D5403" s="3" t="b">
        <f>NOT(ISNA(VLOOKUP(A5403,des!B:B,1,FALSE)))</f>
        <v>1</v>
      </c>
      <c r="E5403" s="3" t="str">
        <f>IF(D5403,VLOOKUP(A5403,des!B:Q,11,FALSE),"")</f>
        <v>Adverse Event</v>
      </c>
      <c r="F5403" s="3" t="b">
        <f t="shared" si="336"/>
        <v>1</v>
      </c>
      <c r="G5403" s="3" t="str">
        <f t="shared" si="337"/>
        <v>dhis_api --api-version=27 --api-request='dataElements/K1rLFe5n0KY/name' --content-json --request PATCH --data "{\"name\": \"Adverse Event\"}"</v>
      </c>
      <c r="H5403" s="3" t="str">
        <f>IF(D5403,VLOOKUP(A5403,des!B:Q,12,FALSE),"")</f>
        <v>SZ2BrV296MZ</v>
      </c>
      <c r="I5403" s="3" t="b">
        <f t="shared" si="338"/>
        <v>1</v>
      </c>
      <c r="J5403" s="3" t="str">
        <f t="shared" si="339"/>
        <v>dhis_api --api-version=27 --api-request='dataElements/K1rLFe5n0KY/shortName' --content-json --request PATCH --data "{\"shortName\": \"SZ2BrV296MZ\"}"</v>
      </c>
    </row>
    <row r="5404" spans="1:10" x14ac:dyDescent="0.2">
      <c r="A5404" t="s">
        <v>2061</v>
      </c>
      <c r="B5404" t="s">
        <v>18469</v>
      </c>
      <c r="C5404" t="s">
        <v>18470</v>
      </c>
      <c r="D5404" s="3" t="b">
        <f>NOT(ISNA(VLOOKUP(A5404,des!B:B,1,FALSE)))</f>
        <v>1</v>
      </c>
      <c r="E5404" s="3" t="str">
        <f>IF(D5404,VLOOKUP(A5404,des!B:Q,11,FALSE),"")</f>
        <v>Adverse Event</v>
      </c>
      <c r="F5404" s="3" t="b">
        <f t="shared" si="336"/>
        <v>1</v>
      </c>
      <c r="G5404" s="3" t="str">
        <f t="shared" si="337"/>
        <v>dhis_api --api-version=27 --api-request='dataElements/sWCyJrrXG3I/name' --content-json --request PATCH --data "{\"name\": \"Adverse Event\"}"</v>
      </c>
      <c r="H5404" s="3" t="str">
        <f>IF(D5404,VLOOKUP(A5404,des!B:Q,12,FALSE),"")</f>
        <v>SZ2BrV296MZ</v>
      </c>
      <c r="I5404" s="3" t="b">
        <f t="shared" si="338"/>
        <v>1</v>
      </c>
      <c r="J5404" s="3" t="str">
        <f t="shared" si="339"/>
        <v>dhis_api --api-version=27 --api-request='dataElements/sWCyJrrXG3I/shortName' --content-json --request PATCH --data "{\"shortName\": \"SZ2BrV296MZ\"}"</v>
      </c>
    </row>
    <row r="5405" spans="1:10" x14ac:dyDescent="0.2">
      <c r="A5405" t="s">
        <v>2062</v>
      </c>
      <c r="B5405" t="s">
        <v>18471</v>
      </c>
      <c r="C5405" t="s">
        <v>18472</v>
      </c>
      <c r="D5405" s="3" t="b">
        <f>NOT(ISNA(VLOOKUP(A5405,des!B:B,1,FALSE)))</f>
        <v>1</v>
      </c>
      <c r="E5405" s="3" t="str">
        <f>IF(D5405,VLOOKUP(A5405,des!B:Q,11,FALSE),"")</f>
        <v>default</v>
      </c>
      <c r="F5405" s="3" t="b">
        <f t="shared" si="336"/>
        <v>1</v>
      </c>
      <c r="G5405" s="3" t="str">
        <f t="shared" si="337"/>
        <v>dhis_api --api-version=27 --api-request='dataElements/uhcr2QpJuXK/name' --content-json --request PATCH --data "{\"name\": \"default\"}"</v>
      </c>
      <c r="H5405" s="3" t="str">
        <f>IF(D5405,VLOOKUP(A5405,des!B:Q,12,FALSE),"")</f>
        <v>bjDvmb4bfuf</v>
      </c>
      <c r="I5405" s="3" t="b">
        <f t="shared" si="338"/>
        <v>1</v>
      </c>
      <c r="J5405" s="3" t="str">
        <f t="shared" si="339"/>
        <v>dhis_api --api-version=27 --api-request='dataElements/uhcr2QpJuXK/shortName' --content-json --request PATCH --data "{\"shortName\": \"bjDvmb4bfuf\"}"</v>
      </c>
    </row>
    <row r="5406" spans="1:10" x14ac:dyDescent="0.2">
      <c r="A5406" t="s">
        <v>2063</v>
      </c>
      <c r="B5406" t="s">
        <v>18473</v>
      </c>
      <c r="C5406" t="s">
        <v>18474</v>
      </c>
      <c r="D5406" s="3" t="b">
        <f>NOT(ISNA(VLOOKUP(A5406,des!B:B,1,FALSE)))</f>
        <v>1</v>
      </c>
      <c r="E5406" s="3" t="str">
        <f>IF(D5406,VLOOKUP(A5406,des!B:Q,11,FALSE),"")</f>
        <v>default</v>
      </c>
      <c r="F5406" s="3" t="b">
        <f t="shared" si="336"/>
        <v>1</v>
      </c>
      <c r="G5406" s="3" t="str">
        <f t="shared" si="337"/>
        <v>dhis_api --api-version=27 --api-request='dataElements/CJLQFMcWewf/name' --content-json --request PATCH --data "{\"name\": \"default\"}"</v>
      </c>
      <c r="H5406" s="3" t="str">
        <f>IF(D5406,VLOOKUP(A5406,des!B:Q,12,FALSE),"")</f>
        <v>bjDvmb4bfuf</v>
      </c>
      <c r="I5406" s="3" t="b">
        <f t="shared" si="338"/>
        <v>1</v>
      </c>
      <c r="J5406" s="3" t="str">
        <f t="shared" si="339"/>
        <v>dhis_api --api-version=27 --api-request='dataElements/CJLQFMcWewf/shortName' --content-json --request PATCH --data "{\"shortName\": \"bjDvmb4bfuf\"}"</v>
      </c>
    </row>
    <row r="5407" spans="1:10" x14ac:dyDescent="0.2">
      <c r="A5407" t="s">
        <v>2064</v>
      </c>
      <c r="B5407" t="s">
        <v>18475</v>
      </c>
      <c r="C5407" t="s">
        <v>18476</v>
      </c>
      <c r="D5407" s="3" t="b">
        <f>NOT(ISNA(VLOOKUP(A5407,des!B:B,1,FALSE)))</f>
        <v>1</v>
      </c>
      <c r="E5407" s="3" t="str">
        <f>IF(D5407,VLOOKUP(A5407,des!B:Q,11,FALSE),"")</f>
        <v>default</v>
      </c>
      <c r="F5407" s="3" t="b">
        <f t="shared" si="336"/>
        <v>1</v>
      </c>
      <c r="G5407" s="3" t="str">
        <f t="shared" si="337"/>
        <v>dhis_api --api-version=27 --api-request='dataElements/wshi7dcyWLH/name' --content-json --request PATCH --data "{\"name\": \"default\"}"</v>
      </c>
      <c r="H5407" s="3" t="str">
        <f>IF(D5407,VLOOKUP(A5407,des!B:Q,12,FALSE),"")</f>
        <v>bjDvmb4bfuf</v>
      </c>
      <c r="I5407" s="3" t="b">
        <f t="shared" si="338"/>
        <v>1</v>
      </c>
      <c r="J5407" s="3" t="str">
        <f t="shared" si="339"/>
        <v>dhis_api --api-version=27 --api-request='dataElements/wshi7dcyWLH/shortName' --content-json --request PATCH --data "{\"shortName\": \"bjDvmb4bfuf\"}"</v>
      </c>
    </row>
    <row r="5408" spans="1:10" x14ac:dyDescent="0.2">
      <c r="A5408" t="s">
        <v>2065</v>
      </c>
      <c r="B5408" t="s">
        <v>18477</v>
      </c>
      <c r="C5408" t="s">
        <v>18478</v>
      </c>
      <c r="D5408" s="3" t="b">
        <f>NOT(ISNA(VLOOKUP(A5408,des!B:B,1,FALSE)))</f>
        <v>1</v>
      </c>
      <c r="E5408" s="3" t="str">
        <f>IF(D5408,VLOOKUP(A5408,des!B:Q,11,FALSE),"")</f>
        <v>Age (&lt;15-30+, 3)</v>
      </c>
      <c r="F5408" s="3" t="b">
        <f t="shared" si="336"/>
        <v>1</v>
      </c>
      <c r="G5408" s="3" t="str">
        <f t="shared" si="337"/>
        <v>dhis_api --api-version=27 --api-request='dataElements/eAoZWfjVTib/name' --content-json --request PATCH --data "{\"name\": \"Age (&lt;15-30+, 3)\"}"</v>
      </c>
      <c r="H5408" s="3" t="str">
        <f>IF(D5408,VLOOKUP(A5408,des!B:Q,12,FALSE),"")</f>
        <v>Ikml6ttGPDH</v>
      </c>
      <c r="I5408" s="3" t="b">
        <f t="shared" si="338"/>
        <v>1</v>
      </c>
      <c r="J5408" s="3" t="str">
        <f t="shared" si="339"/>
        <v>dhis_api --api-version=27 --api-request='dataElements/eAoZWfjVTib/shortName' --content-json --request PATCH --data "{\"shortName\": \"Ikml6ttGPDH\"}"</v>
      </c>
    </row>
    <row r="5409" spans="1:10" x14ac:dyDescent="0.2">
      <c r="A5409" t="s">
        <v>2066</v>
      </c>
      <c r="B5409" t="s">
        <v>18479</v>
      </c>
      <c r="C5409" t="s">
        <v>18480</v>
      </c>
      <c r="D5409" s="3" t="b">
        <f>NOT(ISNA(VLOOKUP(A5409,des!B:B,1,FALSE)))</f>
        <v>1</v>
      </c>
      <c r="E5409" s="3" t="str">
        <f>IF(D5409,VLOOKUP(A5409,des!B:Q,11,FALSE),"")</f>
        <v>Age (0-50+, 7)</v>
      </c>
      <c r="F5409" s="3" t="b">
        <f t="shared" si="336"/>
        <v>1</v>
      </c>
      <c r="G5409" s="3" t="str">
        <f t="shared" si="337"/>
        <v>dhis_api --api-version=27 --api-request='dataElements/WqXPZ8CLNGk/name' --content-json --request PATCH --data "{\"name\": \"Age (0-50+, 7)\"}"</v>
      </c>
      <c r="H5409" s="3" t="str">
        <f>IF(D5409,VLOOKUP(A5409,des!B:Q,12,FALSE),"")</f>
        <v>W94D1ECUYlm</v>
      </c>
      <c r="I5409" s="3" t="b">
        <f t="shared" si="338"/>
        <v>1</v>
      </c>
      <c r="J5409" s="3" t="str">
        <f t="shared" si="339"/>
        <v>dhis_api --api-version=27 --api-request='dataElements/WqXPZ8CLNGk/shortName' --content-json --request PATCH --data "{\"shortName\": \"W94D1ECUYlm\"}"</v>
      </c>
    </row>
    <row r="5410" spans="1:10" x14ac:dyDescent="0.2">
      <c r="A5410" t="s">
        <v>2067</v>
      </c>
      <c r="B5410" t="s">
        <v>18481</v>
      </c>
      <c r="C5410" t="s">
        <v>18482</v>
      </c>
      <c r="D5410" s="3" t="b">
        <f>NOT(ISNA(VLOOKUP(A5410,des!B:B,1,FALSE)))</f>
        <v>1</v>
      </c>
      <c r="E5410" s="3" t="str">
        <f>IF(D5410,VLOOKUP(A5410,des!B:Q,11,FALSE),"")</f>
        <v>Age (&lt;15-30+, 3)</v>
      </c>
      <c r="F5410" s="3" t="b">
        <f t="shared" si="336"/>
        <v>1</v>
      </c>
      <c r="G5410" s="3" t="str">
        <f t="shared" si="337"/>
        <v>dhis_api --api-version=27 --api-request='dataElements/FPOcm9ex7E6/name' --content-json --request PATCH --data "{\"name\": \"Age (&lt;15-30+, 3)\"}"</v>
      </c>
      <c r="H5410" s="3" t="str">
        <f>IF(D5410,VLOOKUP(A5410,des!B:Q,12,FALSE),"")</f>
        <v>Ikml6ttGPDH</v>
      </c>
      <c r="I5410" s="3" t="b">
        <f t="shared" si="338"/>
        <v>1</v>
      </c>
      <c r="J5410" s="3" t="str">
        <f t="shared" si="339"/>
        <v>dhis_api --api-version=27 --api-request='dataElements/FPOcm9ex7E6/shortName' --content-json --request PATCH --data "{\"shortName\": \"Ikml6ttGPDH\"}"</v>
      </c>
    </row>
    <row r="5411" spans="1:10" x14ac:dyDescent="0.2">
      <c r="A5411" t="s">
        <v>2068</v>
      </c>
      <c r="B5411" t="s">
        <v>18483</v>
      </c>
      <c r="C5411" t="s">
        <v>18484</v>
      </c>
      <c r="D5411" s="3" t="b">
        <f>NOT(ISNA(VLOOKUP(A5411,des!B:B,1,FALSE)))</f>
        <v>1</v>
      </c>
      <c r="E5411" s="3" t="str">
        <f>IF(D5411,VLOOKUP(A5411,des!B:Q,11,FALSE),"")</f>
        <v>Age (0-50+, 7)</v>
      </c>
      <c r="F5411" s="3" t="b">
        <f t="shared" si="336"/>
        <v>1</v>
      </c>
      <c r="G5411" s="3" t="str">
        <f t="shared" si="337"/>
        <v>dhis_api --api-version=27 --api-request='dataElements/uDjZiQpix2Z/name' --content-json --request PATCH --data "{\"name\": \"Age (0-50+, 7)\"}"</v>
      </c>
      <c r="H5411" s="3" t="str">
        <f>IF(D5411,VLOOKUP(A5411,des!B:Q,12,FALSE),"")</f>
        <v>W94D1ECUYlm</v>
      </c>
      <c r="I5411" s="3" t="b">
        <f t="shared" si="338"/>
        <v>1</v>
      </c>
      <c r="J5411" s="3" t="str">
        <f t="shared" si="339"/>
        <v>dhis_api --api-version=27 --api-request='dataElements/uDjZiQpix2Z/shortName' --content-json --request PATCH --data "{\"shortName\": \"W94D1ECUYlm\"}"</v>
      </c>
    </row>
    <row r="5412" spans="1:10" x14ac:dyDescent="0.2">
      <c r="A5412" t="s">
        <v>2069</v>
      </c>
      <c r="B5412" t="s">
        <v>18485</v>
      </c>
      <c r="C5412" t="s">
        <v>18486</v>
      </c>
      <c r="D5412" s="3" t="b">
        <f>NOT(ISNA(VLOOKUP(A5412,des!B:B,1,FALSE)))</f>
        <v>1</v>
      </c>
      <c r="E5412" s="3" t="str">
        <f>IF(D5412,VLOOKUP(A5412,des!B:Q,11,FALSE),"")</f>
        <v>HIV Status (Inc Unknown) and Sex (Male)</v>
      </c>
      <c r="F5412" s="3" t="b">
        <f t="shared" si="336"/>
        <v>1</v>
      </c>
      <c r="G5412" s="3" t="str">
        <f t="shared" si="337"/>
        <v>dhis_api --api-version=27 --api-request='dataElements/Ng0CHckDbeb/name' --content-json --request PATCH --data "{\"name\": \"HIV Status (Inc Unknown) and Sex (Male)\"}"</v>
      </c>
      <c r="H5412" s="3" t="str">
        <f>IF(D5412,VLOOKUP(A5412,des!B:Q,12,FALSE),"")</f>
        <v>zbI1i2ZgxbH</v>
      </c>
      <c r="I5412" s="3" t="b">
        <f t="shared" si="338"/>
        <v>1</v>
      </c>
      <c r="J5412" s="3" t="str">
        <f t="shared" si="339"/>
        <v>dhis_api --api-version=27 --api-request='dataElements/Ng0CHckDbeb/shortName' --content-json --request PATCH --data "{\"shortName\": \"zbI1i2ZgxbH\"}"</v>
      </c>
    </row>
    <row r="5413" spans="1:10" x14ac:dyDescent="0.2">
      <c r="A5413" t="s">
        <v>2070</v>
      </c>
      <c r="B5413" t="s">
        <v>18487</v>
      </c>
      <c r="C5413" t="s">
        <v>18488</v>
      </c>
      <c r="D5413" s="3" t="b">
        <f>NOT(ISNA(VLOOKUP(A5413,des!B:B,1,FALSE)))</f>
        <v>1</v>
      </c>
      <c r="E5413" s="3" t="str">
        <f>IF(D5413,VLOOKUP(A5413,des!B:Q,11,FALSE),"")</f>
        <v>HIV Status (Inc Unknown) and Sex (Male)</v>
      </c>
      <c r="F5413" s="3" t="b">
        <f t="shared" si="336"/>
        <v>1</v>
      </c>
      <c r="G5413" s="3" t="str">
        <f t="shared" si="337"/>
        <v>dhis_api --api-version=27 --api-request='dataElements/NhxWWgNIXyo/name' --content-json --request PATCH --data "{\"name\": \"HIV Status (Inc Unknown) and Sex (Male)\"}"</v>
      </c>
      <c r="H5413" s="3" t="str">
        <f>IF(D5413,VLOOKUP(A5413,des!B:Q,12,FALSE),"")</f>
        <v>zbI1i2ZgxbH</v>
      </c>
      <c r="I5413" s="3" t="b">
        <f t="shared" si="338"/>
        <v>1</v>
      </c>
      <c r="J5413" s="3" t="str">
        <f t="shared" si="339"/>
        <v>dhis_api --api-version=27 --api-request='dataElements/NhxWWgNIXyo/shortName' --content-json --request PATCH --data "{\"shortName\": \"zbI1i2ZgxbH\"}"</v>
      </c>
    </row>
    <row r="5414" spans="1:10" x14ac:dyDescent="0.2">
      <c r="A5414" t="s">
        <v>2071</v>
      </c>
      <c r="B5414" t="s">
        <v>18489</v>
      </c>
      <c r="C5414" t="s">
        <v>18490</v>
      </c>
      <c r="D5414" s="3" t="b">
        <f>NOT(ISNA(VLOOKUP(A5414,des!B:B,1,FALSE)))</f>
        <v>1</v>
      </c>
      <c r="E5414" s="3" t="str">
        <f>IF(D5414,VLOOKUP(A5414,des!B:Q,11,FALSE),"")</f>
        <v>default</v>
      </c>
      <c r="F5414" s="3" t="b">
        <f t="shared" si="336"/>
        <v>1</v>
      </c>
      <c r="G5414" s="3" t="str">
        <f t="shared" si="337"/>
        <v>dhis_api --api-version=27 --api-request='dataElements/Cmdrwp1PB5H/name' --content-json --request PATCH --data "{\"name\": \"default\"}"</v>
      </c>
      <c r="H5414" s="3" t="str">
        <f>IF(D5414,VLOOKUP(A5414,des!B:Q,12,FALSE),"")</f>
        <v>bjDvmb4bfuf</v>
      </c>
      <c r="I5414" s="3" t="b">
        <f t="shared" si="338"/>
        <v>1</v>
      </c>
      <c r="J5414" s="3" t="str">
        <f t="shared" si="339"/>
        <v>dhis_api --api-version=27 --api-request='dataElements/Cmdrwp1PB5H/shortName' --content-json --request PATCH --data "{\"shortName\": \"bjDvmb4bfuf\"}"</v>
      </c>
    </row>
    <row r="5415" spans="1:10" x14ac:dyDescent="0.2">
      <c r="A5415" t="s">
        <v>2072</v>
      </c>
      <c r="B5415" t="s">
        <v>18491</v>
      </c>
      <c r="C5415" t="s">
        <v>18492</v>
      </c>
      <c r="D5415" s="3" t="b">
        <f>NOT(ISNA(VLOOKUP(A5415,des!B:B,1,FALSE)))</f>
        <v>1</v>
      </c>
      <c r="E5415" s="3" t="str">
        <f>IF(D5415,VLOOKUP(A5415,des!B:Q,11,FALSE),"")</f>
        <v>default</v>
      </c>
      <c r="F5415" s="3" t="b">
        <f t="shared" si="336"/>
        <v>1</v>
      </c>
      <c r="G5415" s="3" t="str">
        <f t="shared" si="337"/>
        <v>dhis_api --api-version=27 --api-request='dataElements/opU2oNiWSYz/name' --content-json --request PATCH --data "{\"name\": \"default\"}"</v>
      </c>
      <c r="H5415" s="3" t="str">
        <f>IF(D5415,VLOOKUP(A5415,des!B:Q,12,FALSE),"")</f>
        <v>bjDvmb4bfuf</v>
      </c>
      <c r="I5415" s="3" t="b">
        <f t="shared" si="338"/>
        <v>1</v>
      </c>
      <c r="J5415" s="3" t="str">
        <f t="shared" si="339"/>
        <v>dhis_api --api-version=27 --api-request='dataElements/opU2oNiWSYz/shortName' --content-json --request PATCH --data "{\"shortName\": \"bjDvmb4bfuf\"}"</v>
      </c>
    </row>
    <row r="5416" spans="1:10" x14ac:dyDescent="0.2">
      <c r="A5416" t="s">
        <v>2073</v>
      </c>
      <c r="B5416" t="s">
        <v>18493</v>
      </c>
      <c r="C5416" t="s">
        <v>18494</v>
      </c>
      <c r="D5416" s="3" t="b">
        <f>NOT(ISNA(VLOOKUP(A5416,des!B:B,1,FALSE)))</f>
        <v>1</v>
      </c>
      <c r="E5416" s="3" t="str">
        <f>IF(D5416,VLOOKUP(A5416,des!B:Q,11,FALSE),"")</f>
        <v>default</v>
      </c>
      <c r="F5416" s="3" t="b">
        <f t="shared" si="336"/>
        <v>1</v>
      </c>
      <c r="G5416" s="3" t="str">
        <f t="shared" si="337"/>
        <v>dhis_api --api-version=27 --api-request='dataElements/ojwjJhlAWMq/name' --content-json --request PATCH --data "{\"name\": \"default\"}"</v>
      </c>
      <c r="H5416" s="3" t="str">
        <f>IF(D5416,VLOOKUP(A5416,des!B:Q,12,FALSE),"")</f>
        <v>bjDvmb4bfuf</v>
      </c>
      <c r="I5416" s="3" t="b">
        <f t="shared" si="338"/>
        <v>1</v>
      </c>
      <c r="J5416" s="3" t="str">
        <f t="shared" si="339"/>
        <v>dhis_api --api-version=27 --api-request='dataElements/ojwjJhlAWMq/shortName' --content-json --request PATCH --data "{\"shortName\": \"bjDvmb4bfuf\"}"</v>
      </c>
    </row>
    <row r="5417" spans="1:10" x14ac:dyDescent="0.2">
      <c r="A5417" t="s">
        <v>2074</v>
      </c>
      <c r="B5417" t="s">
        <v>18495</v>
      </c>
      <c r="C5417" t="s">
        <v>18496</v>
      </c>
      <c r="D5417" s="3" t="b">
        <f>NOT(ISNA(VLOOKUP(A5417,des!B:B,1,FALSE)))</f>
        <v>1</v>
      </c>
      <c r="E5417" s="3" t="str">
        <f>IF(D5417,VLOOKUP(A5417,des!B:Q,11,FALSE),"")</f>
        <v>default</v>
      </c>
      <c r="F5417" s="3" t="b">
        <f t="shared" si="336"/>
        <v>1</v>
      </c>
      <c r="G5417" s="3" t="str">
        <f t="shared" si="337"/>
        <v>dhis_api --api-version=27 --api-request='dataElements/tmMV8D394zM/name' --content-json --request PATCH --data "{\"name\": \"default\"}"</v>
      </c>
      <c r="H5417" s="3" t="str">
        <f>IF(D5417,VLOOKUP(A5417,des!B:Q,12,FALSE),"")</f>
        <v>bjDvmb4bfuf</v>
      </c>
      <c r="I5417" s="3" t="b">
        <f t="shared" si="338"/>
        <v>1</v>
      </c>
      <c r="J5417" s="3" t="str">
        <f t="shared" si="339"/>
        <v>dhis_api --api-version=27 --api-request='dataElements/tmMV8D394zM/shortName' --content-json --request PATCH --data "{\"shortName\": \"bjDvmb4bfuf\"}"</v>
      </c>
    </row>
    <row r="5418" spans="1:10" x14ac:dyDescent="0.2">
      <c r="A5418" t="s">
        <v>2075</v>
      </c>
      <c r="B5418" t="s">
        <v>18497</v>
      </c>
      <c r="C5418" t="s">
        <v>18498</v>
      </c>
      <c r="D5418" s="3" t="b">
        <f>NOT(ISNA(VLOOKUP(A5418,des!B:B,1,FALSE)))</f>
        <v>1</v>
      </c>
      <c r="E5418" s="3" t="str">
        <f>IF(D5418,VLOOKUP(A5418,des!B:Q,11,FALSE),"")</f>
        <v>default</v>
      </c>
      <c r="F5418" s="3" t="b">
        <f t="shared" si="336"/>
        <v>1</v>
      </c>
      <c r="G5418" s="3" t="str">
        <f t="shared" si="337"/>
        <v>dhis_api --api-version=27 --api-request='dataElements/BRm2a2Ccwru/name' --content-json --request PATCH --data "{\"name\": \"default\"}"</v>
      </c>
      <c r="H5418" s="3" t="str">
        <f>IF(D5418,VLOOKUP(A5418,des!B:Q,12,FALSE),"")</f>
        <v>bjDvmb4bfuf</v>
      </c>
      <c r="I5418" s="3" t="b">
        <f t="shared" si="338"/>
        <v>1</v>
      </c>
      <c r="J5418" s="3" t="str">
        <f t="shared" si="339"/>
        <v>dhis_api --api-version=27 --api-request='dataElements/BRm2a2Ccwru/shortName' --content-json --request PATCH --data "{\"shortName\": \"bjDvmb4bfuf\"}"</v>
      </c>
    </row>
    <row r="5419" spans="1:10" x14ac:dyDescent="0.2">
      <c r="A5419" t="s">
        <v>2076</v>
      </c>
      <c r="B5419" t="s">
        <v>18499</v>
      </c>
      <c r="C5419" t="s">
        <v>18500</v>
      </c>
      <c r="D5419" s="3" t="b">
        <f>NOT(ISNA(VLOOKUP(A5419,des!B:B,1,FALSE)))</f>
        <v>1</v>
      </c>
      <c r="E5419" s="3" t="str">
        <f>IF(D5419,VLOOKUP(A5419,des!B:Q,11,FALSE),"")</f>
        <v>default</v>
      </c>
      <c r="F5419" s="3" t="b">
        <f t="shared" si="336"/>
        <v>1</v>
      </c>
      <c r="G5419" s="3" t="str">
        <f t="shared" si="337"/>
        <v>dhis_api --api-version=27 --api-request='dataElements/rrAPUekQwTA/name' --content-json --request PATCH --data "{\"name\": \"default\"}"</v>
      </c>
      <c r="H5419" s="3" t="str">
        <f>IF(D5419,VLOOKUP(A5419,des!B:Q,12,FALSE),"")</f>
        <v>bjDvmb4bfuf</v>
      </c>
      <c r="I5419" s="3" t="b">
        <f t="shared" si="338"/>
        <v>1</v>
      </c>
      <c r="J5419" s="3" t="str">
        <f t="shared" si="339"/>
        <v>dhis_api --api-version=27 --api-request='dataElements/rrAPUekQwTA/shortName' --content-json --request PATCH --data "{\"shortName\": \"bjDvmb4bfuf\"}"</v>
      </c>
    </row>
    <row r="5420" spans="1:10" x14ac:dyDescent="0.2">
      <c r="A5420" t="s">
        <v>2077</v>
      </c>
      <c r="B5420" t="s">
        <v>18501</v>
      </c>
      <c r="C5420" t="s">
        <v>18502</v>
      </c>
      <c r="D5420" s="3" t="b">
        <f>NOT(ISNA(VLOOKUP(A5420,des!B:B,1,FALSE)))</f>
        <v>1</v>
      </c>
      <c r="E5420" s="3" t="str">
        <f>IF(D5420,VLOOKUP(A5420,des!B:Q,11,FALSE),"")</f>
        <v>Age (0-50+, 8)</v>
      </c>
      <c r="F5420" s="3" t="b">
        <f t="shared" si="336"/>
        <v>1</v>
      </c>
      <c r="G5420" s="3" t="str">
        <f t="shared" si="337"/>
        <v>dhis_api --api-version=27 --api-request='dataElements/NjvBvVZdirO/name' --content-json --request PATCH --data "{\"name\": \"Age (0-50+, 8)\"}"</v>
      </c>
      <c r="H5420" s="3" t="str">
        <f>IF(D5420,VLOOKUP(A5420,des!B:Q,12,FALSE),"")</f>
        <v>GdWp7WDNGXD</v>
      </c>
      <c r="I5420" s="3" t="b">
        <f t="shared" si="338"/>
        <v>1</v>
      </c>
      <c r="J5420" s="3" t="str">
        <f t="shared" si="339"/>
        <v>dhis_api --api-version=27 --api-request='dataElements/NjvBvVZdirO/shortName' --content-json --request PATCH --data "{\"shortName\": \"GdWp7WDNGXD\"}"</v>
      </c>
    </row>
    <row r="5421" spans="1:10" x14ac:dyDescent="0.2">
      <c r="A5421" t="s">
        <v>2078</v>
      </c>
      <c r="B5421" t="s">
        <v>18503</v>
      </c>
      <c r="C5421" t="s">
        <v>18504</v>
      </c>
      <c r="D5421" s="3" t="b">
        <f>NOT(ISNA(VLOOKUP(A5421,des!B:B,1,FALSE)))</f>
        <v>1</v>
      </c>
      <c r="E5421" s="3" t="str">
        <f>IF(D5421,VLOOKUP(A5421,des!B:Q,11,FALSE),"")</f>
        <v>Age (0-50+, 7)</v>
      </c>
      <c r="F5421" s="3" t="b">
        <f t="shared" si="336"/>
        <v>1</v>
      </c>
      <c r="G5421" s="3" t="str">
        <f t="shared" si="337"/>
        <v>dhis_api --api-version=27 --api-request='dataElements/a4k0nOMQdAD/name' --content-json --request PATCH --data "{\"name\": \"Age (0-50+, 7)\"}"</v>
      </c>
      <c r="H5421" s="3" t="str">
        <f>IF(D5421,VLOOKUP(A5421,des!B:Q,12,FALSE),"")</f>
        <v>W94D1ECUYlm</v>
      </c>
      <c r="I5421" s="3" t="b">
        <f t="shared" si="338"/>
        <v>1</v>
      </c>
      <c r="J5421" s="3" t="str">
        <f t="shared" si="339"/>
        <v>dhis_api --api-version=27 --api-request='dataElements/a4k0nOMQdAD/shortName' --content-json --request PATCH --data "{\"shortName\": \"W94D1ECUYlm\"}"</v>
      </c>
    </row>
    <row r="5422" spans="1:10" x14ac:dyDescent="0.2">
      <c r="A5422" t="s">
        <v>203</v>
      </c>
      <c r="B5422" t="s">
        <v>18505</v>
      </c>
      <c r="C5422" t="s">
        <v>18506</v>
      </c>
      <c r="D5422" s="3" t="b">
        <f>NOT(ISNA(VLOOKUP(A5422,des!B:B,1,FALSE)))</f>
        <v>1</v>
      </c>
      <c r="E5422" s="3" t="str">
        <f>IF(D5422,VLOOKUP(A5422,des!B:Q,11,FALSE),"")</f>
        <v>Age (0-50+, 8)</v>
      </c>
      <c r="F5422" s="3" t="b">
        <f t="shared" si="336"/>
        <v>1</v>
      </c>
      <c r="G5422" s="3" t="str">
        <f t="shared" si="337"/>
        <v>dhis_api --api-version=27 --api-request='dataElements/wVQNHCLERRr/name' --content-json --request PATCH --data "{\"name\": \"Age (0-50+, 8)\"}"</v>
      </c>
      <c r="H5422" s="3" t="str">
        <f>IF(D5422,VLOOKUP(A5422,des!B:Q,12,FALSE),"")</f>
        <v>GdWp7WDNGXD</v>
      </c>
      <c r="I5422" s="3" t="b">
        <f t="shared" si="338"/>
        <v>1</v>
      </c>
      <c r="J5422" s="3" t="str">
        <f t="shared" si="339"/>
        <v>dhis_api --api-version=27 --api-request='dataElements/wVQNHCLERRr/shortName' --content-json --request PATCH --data "{\"shortName\": \"GdWp7WDNGXD\"}"</v>
      </c>
    </row>
    <row r="5423" spans="1:10" x14ac:dyDescent="0.2">
      <c r="A5423" t="s">
        <v>2079</v>
      </c>
      <c r="B5423" t="s">
        <v>18507</v>
      </c>
      <c r="C5423" t="s">
        <v>18508</v>
      </c>
      <c r="D5423" s="3" t="b">
        <f>NOT(ISNA(VLOOKUP(A5423,des!B:B,1,FALSE)))</f>
        <v>1</v>
      </c>
      <c r="E5423" s="3" t="str">
        <f>IF(D5423,VLOOKUP(A5423,des!B:Q,11,FALSE),"")</f>
        <v>Age (0-50+, 7)</v>
      </c>
      <c r="F5423" s="3" t="b">
        <f t="shared" si="336"/>
        <v>1</v>
      </c>
      <c r="G5423" s="3" t="str">
        <f t="shared" si="337"/>
        <v>dhis_api --api-version=27 --api-request='dataElements/GadNikBdxQH/name' --content-json --request PATCH --data "{\"name\": \"Age (0-50+, 7)\"}"</v>
      </c>
      <c r="H5423" s="3" t="str">
        <f>IF(D5423,VLOOKUP(A5423,des!B:Q,12,FALSE),"")</f>
        <v>W94D1ECUYlm</v>
      </c>
      <c r="I5423" s="3" t="b">
        <f t="shared" si="338"/>
        <v>1</v>
      </c>
      <c r="J5423" s="3" t="str">
        <f t="shared" si="339"/>
        <v>dhis_api --api-version=27 --api-request='dataElements/GadNikBdxQH/shortName' --content-json --request PATCH --data "{\"shortName\": \"W94D1ECUYlm\"}"</v>
      </c>
    </row>
    <row r="5424" spans="1:10" x14ac:dyDescent="0.2">
      <c r="A5424" t="s">
        <v>2080</v>
      </c>
      <c r="B5424" t="s">
        <v>18509</v>
      </c>
      <c r="C5424" t="s">
        <v>18510</v>
      </c>
      <c r="D5424" s="3" t="b">
        <f>NOT(ISNA(VLOOKUP(A5424,des!B:B,1,FALSE)))</f>
        <v>1</v>
      </c>
      <c r="E5424" s="3" t="str">
        <f>IF(D5424,VLOOKUP(A5424,des!B:Q,11,FALSE),"")</f>
        <v>Follow-Up</v>
      </c>
      <c r="F5424" s="3" t="b">
        <f t="shared" si="336"/>
        <v>1</v>
      </c>
      <c r="G5424" s="3" t="str">
        <f t="shared" si="337"/>
        <v>dhis_api --api-version=27 --api-request='dataElements/aNpdK2wNJGM/name' --content-json --request PATCH --data "{\"name\": \"Follow-Up\"}"</v>
      </c>
      <c r="H5424" s="3" t="str">
        <f>IF(D5424,VLOOKUP(A5424,des!B:Q,12,FALSE),"")</f>
        <v>vIUAkXtvkOg</v>
      </c>
      <c r="I5424" s="3" t="b">
        <f t="shared" si="338"/>
        <v>1</v>
      </c>
      <c r="J5424" s="3" t="str">
        <f t="shared" si="339"/>
        <v>dhis_api --api-version=27 --api-request='dataElements/aNpdK2wNJGM/shortName' --content-json --request PATCH --data "{\"shortName\": \"vIUAkXtvkOg\"}"</v>
      </c>
    </row>
    <row r="5425" spans="1:10" x14ac:dyDescent="0.2">
      <c r="A5425" t="s">
        <v>2081</v>
      </c>
      <c r="B5425" t="s">
        <v>18511</v>
      </c>
      <c r="C5425" t="s">
        <v>18512</v>
      </c>
      <c r="D5425" s="3" t="b">
        <f>NOT(ISNA(VLOOKUP(A5425,des!B:B,1,FALSE)))</f>
        <v>1</v>
      </c>
      <c r="E5425" s="3" t="str">
        <f>IF(D5425,VLOOKUP(A5425,des!B:Q,11,FALSE),"")</f>
        <v>Follow-Up</v>
      </c>
      <c r="F5425" s="3" t="b">
        <f t="shared" si="336"/>
        <v>1</v>
      </c>
      <c r="G5425" s="3" t="str">
        <f t="shared" si="337"/>
        <v>dhis_api --api-version=27 --api-request='dataElements/WwVUJwXZqyO/name' --content-json --request PATCH --data "{\"name\": \"Follow-Up\"}"</v>
      </c>
      <c r="H5425" s="3" t="str">
        <f>IF(D5425,VLOOKUP(A5425,des!B:Q,12,FALSE),"")</f>
        <v>vIUAkXtvkOg</v>
      </c>
      <c r="I5425" s="3" t="b">
        <f t="shared" si="338"/>
        <v>1</v>
      </c>
      <c r="J5425" s="3" t="str">
        <f t="shared" si="339"/>
        <v>dhis_api --api-version=27 --api-request='dataElements/WwVUJwXZqyO/shortName' --content-json --request PATCH --data "{\"shortName\": \"vIUAkXtvkOg\"}"</v>
      </c>
    </row>
    <row r="5426" spans="1:10" x14ac:dyDescent="0.2">
      <c r="A5426" t="s">
        <v>2082</v>
      </c>
      <c r="B5426" t="s">
        <v>18513</v>
      </c>
      <c r="C5426" t="s">
        <v>18514</v>
      </c>
      <c r="D5426" s="3" t="b">
        <f>NOT(ISNA(VLOOKUP(A5426,des!B:B,1,FALSE)))</f>
        <v>1</v>
      </c>
      <c r="E5426" s="3" t="str">
        <f>IF(D5426,VLOOKUP(A5426,des!B:Q,11,FALSE),"")</f>
        <v>HIV Status (Inc Unknown) and Sex (Male)</v>
      </c>
      <c r="F5426" s="3" t="b">
        <f t="shared" si="336"/>
        <v>1</v>
      </c>
      <c r="G5426" s="3" t="str">
        <f t="shared" si="337"/>
        <v>dhis_api --api-version=27 --api-request='dataElements/AY2dsiqA3rU/name' --content-json --request PATCH --data "{\"name\": \"HIV Status (Inc Unknown) and Sex (Male)\"}"</v>
      </c>
      <c r="H5426" s="3" t="str">
        <f>IF(D5426,VLOOKUP(A5426,des!B:Q,12,FALSE),"")</f>
        <v>zbI1i2ZgxbH</v>
      </c>
      <c r="I5426" s="3" t="b">
        <f t="shared" si="338"/>
        <v>1</v>
      </c>
      <c r="J5426" s="3" t="str">
        <f t="shared" si="339"/>
        <v>dhis_api --api-version=27 --api-request='dataElements/AY2dsiqA3rU/shortName' --content-json --request PATCH --data "{\"shortName\": \"zbI1i2ZgxbH\"}"</v>
      </c>
    </row>
    <row r="5427" spans="1:10" x14ac:dyDescent="0.2">
      <c r="A5427" t="s">
        <v>197</v>
      </c>
      <c r="B5427" t="s">
        <v>18515</v>
      </c>
      <c r="C5427" t="s">
        <v>18516</v>
      </c>
      <c r="D5427" s="3" t="b">
        <f>NOT(ISNA(VLOOKUP(A5427,des!B:B,1,FALSE)))</f>
        <v>1</v>
      </c>
      <c r="E5427" s="3" t="str">
        <f>IF(D5427,VLOOKUP(A5427,des!B:Q,11,FALSE),"")</f>
        <v>HIV Status (Inc Unknown) and Sex (Male)</v>
      </c>
      <c r="F5427" s="3" t="b">
        <f t="shared" si="336"/>
        <v>1</v>
      </c>
      <c r="G5427" s="3" t="str">
        <f t="shared" si="337"/>
        <v>dhis_api --api-version=27 --api-request='dataElements/mymnc4IZT9O/name' --content-json --request PATCH --data "{\"name\": \"HIV Status (Inc Unknown) and Sex (Male)\"}"</v>
      </c>
      <c r="H5427" s="3" t="str">
        <f>IF(D5427,VLOOKUP(A5427,des!B:Q,12,FALSE),"")</f>
        <v>zbI1i2ZgxbH</v>
      </c>
      <c r="I5427" s="3" t="b">
        <f t="shared" si="338"/>
        <v>1</v>
      </c>
      <c r="J5427" s="3" t="str">
        <f t="shared" si="339"/>
        <v>dhis_api --api-version=27 --api-request='dataElements/mymnc4IZT9O/shortName' --content-json --request PATCH --data "{\"shortName\": \"zbI1i2ZgxbH\"}"</v>
      </c>
    </row>
    <row r="5428" spans="1:10" x14ac:dyDescent="0.2">
      <c r="A5428" t="s">
        <v>2083</v>
      </c>
      <c r="B5428" t="s">
        <v>18517</v>
      </c>
      <c r="C5428" t="s">
        <v>18518</v>
      </c>
      <c r="D5428" s="3" t="b">
        <f>NOT(ISNA(VLOOKUP(A5428,des!B:B,1,FALSE)))</f>
        <v>1</v>
      </c>
      <c r="E5428" s="3" t="str">
        <f>IF(D5428,VLOOKUP(A5428,des!B:Q,11,FALSE),"")</f>
        <v>default</v>
      </c>
      <c r="F5428" s="3" t="b">
        <f t="shared" si="336"/>
        <v>1</v>
      </c>
      <c r="G5428" s="3" t="str">
        <f t="shared" si="337"/>
        <v>dhis_api --api-version=27 --api-request='dataElements/JlUZDARfngB/name' --content-json --request PATCH --data "{\"name\": \"default\"}"</v>
      </c>
      <c r="H5428" s="3" t="str">
        <f>IF(D5428,VLOOKUP(A5428,des!B:Q,12,FALSE),"")</f>
        <v>bjDvmb4bfuf</v>
      </c>
      <c r="I5428" s="3" t="b">
        <f t="shared" si="338"/>
        <v>1</v>
      </c>
      <c r="J5428" s="3" t="str">
        <f t="shared" si="339"/>
        <v>dhis_api --api-version=27 --api-request='dataElements/JlUZDARfngB/shortName' --content-json --request PATCH --data "{\"shortName\": \"bjDvmb4bfuf\"}"</v>
      </c>
    </row>
    <row r="5429" spans="1:10" x14ac:dyDescent="0.2">
      <c r="A5429" t="s">
        <v>266</v>
      </c>
      <c r="B5429" t="s">
        <v>18519</v>
      </c>
      <c r="C5429" t="s">
        <v>18520</v>
      </c>
      <c r="D5429" s="3" t="b">
        <f>NOT(ISNA(VLOOKUP(A5429,des!B:B,1,FALSE)))</f>
        <v>1</v>
      </c>
      <c r="E5429" s="3" t="str">
        <f>IF(D5429,VLOOKUP(A5429,des!B:Q,11,FALSE),"")</f>
        <v>default</v>
      </c>
      <c r="F5429" s="3" t="b">
        <f t="shared" si="336"/>
        <v>1</v>
      </c>
      <c r="G5429" s="3" t="str">
        <f t="shared" si="337"/>
        <v>dhis_api --api-version=27 --api-request='dataElements/XDFcXsXkFmY/name' --content-json --request PATCH --data "{\"name\": \"default\"}"</v>
      </c>
      <c r="H5429" s="3" t="str">
        <f>IF(D5429,VLOOKUP(A5429,des!B:Q,12,FALSE),"")</f>
        <v>bjDvmb4bfuf</v>
      </c>
      <c r="I5429" s="3" t="b">
        <f t="shared" si="338"/>
        <v>1</v>
      </c>
      <c r="J5429" s="3" t="str">
        <f t="shared" si="339"/>
        <v>dhis_api --api-version=27 --api-request='dataElements/XDFcXsXkFmY/shortName' --content-json --request PATCH --data "{\"shortName\": \"bjDvmb4bfuf\"}"</v>
      </c>
    </row>
    <row r="5430" spans="1:10" x14ac:dyDescent="0.2">
      <c r="A5430" t="s">
        <v>2084</v>
      </c>
      <c r="B5430" t="s">
        <v>18521</v>
      </c>
      <c r="C5430" t="s">
        <v>18522</v>
      </c>
      <c r="D5430" s="3" t="b">
        <f>NOT(ISNA(VLOOKUP(A5430,des!B:B,1,FALSE)))</f>
        <v>1</v>
      </c>
      <c r="E5430" s="3" t="str">
        <f>IF(D5430,VLOOKUP(A5430,des!B:Q,11,FALSE),"")</f>
        <v>default</v>
      </c>
      <c r="F5430" s="3" t="b">
        <f t="shared" si="336"/>
        <v>1</v>
      </c>
      <c r="G5430" s="3" t="str">
        <f t="shared" si="337"/>
        <v>dhis_api --api-version=27 --api-request='dataElements/pbelX3OFkkT/name' --content-json --request PATCH --data "{\"name\": \"default\"}"</v>
      </c>
      <c r="H5430" s="3" t="str">
        <f>IF(D5430,VLOOKUP(A5430,des!B:Q,12,FALSE),"")</f>
        <v>bjDvmb4bfuf</v>
      </c>
      <c r="I5430" s="3" t="b">
        <f t="shared" si="338"/>
        <v>1</v>
      </c>
      <c r="J5430" s="3" t="str">
        <f t="shared" si="339"/>
        <v>dhis_api --api-version=27 --api-request='dataElements/pbelX3OFkkT/shortName' --content-json --request PATCH --data "{\"shortName\": \"bjDvmb4bfuf\"}"</v>
      </c>
    </row>
    <row r="5431" spans="1:10" x14ac:dyDescent="0.2">
      <c r="A5431" t="s">
        <v>208</v>
      </c>
      <c r="B5431" t="s">
        <v>18523</v>
      </c>
      <c r="C5431" t="s">
        <v>18524</v>
      </c>
      <c r="D5431" s="3" t="b">
        <f>NOT(ISNA(VLOOKUP(A5431,des!B:B,1,FALSE)))</f>
        <v>1</v>
      </c>
      <c r="E5431" s="3" t="str">
        <f>IF(D5431,VLOOKUP(A5431,des!B:Q,11,FALSE),"")</f>
        <v>VMMC Technique and Sex (Male)</v>
      </c>
      <c r="F5431" s="3" t="b">
        <f t="shared" si="336"/>
        <v>1</v>
      </c>
      <c r="G5431" s="3" t="str">
        <f t="shared" si="337"/>
        <v>dhis_api --api-version=27 --api-request='dataElements/cObJTp3DWdY/name' --content-json --request PATCH --data "{\"name\": \"VMMC Technique and Sex (Male)\"}"</v>
      </c>
      <c r="H5431" s="3" t="str">
        <f>IF(D5431,VLOOKUP(A5431,des!B:Q,12,FALSE),"")</f>
        <v>fHFBl6UXRpB</v>
      </c>
      <c r="I5431" s="3" t="b">
        <f t="shared" si="338"/>
        <v>1</v>
      </c>
      <c r="J5431" s="3" t="str">
        <f t="shared" si="339"/>
        <v>dhis_api --api-version=27 --api-request='dataElements/cObJTp3DWdY/shortName' --content-json --request PATCH --data "{\"shortName\": \"fHFBl6UXRpB\"}"</v>
      </c>
    </row>
    <row r="5432" spans="1:10" x14ac:dyDescent="0.2">
      <c r="A5432" t="s">
        <v>2085</v>
      </c>
      <c r="B5432" t="s">
        <v>18525</v>
      </c>
      <c r="C5432" t="s">
        <v>18526</v>
      </c>
      <c r="D5432" s="3" t="b">
        <f>NOT(ISNA(VLOOKUP(A5432,des!B:B,1,FALSE)))</f>
        <v>1</v>
      </c>
      <c r="E5432" s="3" t="str">
        <f>IF(D5432,VLOOKUP(A5432,des!B:Q,11,FALSE),"")</f>
        <v>VMMC Technique and Sex (Male)</v>
      </c>
      <c r="F5432" s="3" t="b">
        <f t="shared" si="336"/>
        <v>1</v>
      </c>
      <c r="G5432" s="3" t="str">
        <f t="shared" si="337"/>
        <v>dhis_api --api-version=27 --api-request='dataElements/LbmWd1fLXkP/name' --content-json --request PATCH --data "{\"name\": \"VMMC Technique and Sex (Male)\"}"</v>
      </c>
      <c r="H5432" s="3" t="str">
        <f>IF(D5432,VLOOKUP(A5432,des!B:Q,12,FALSE),"")</f>
        <v>fHFBl6UXRpB</v>
      </c>
      <c r="I5432" s="3" t="b">
        <f t="shared" si="338"/>
        <v>1</v>
      </c>
      <c r="J5432" s="3" t="str">
        <f t="shared" si="339"/>
        <v>dhis_api --api-version=27 --api-request='dataElements/LbmWd1fLXkP/shortName' --content-json --request PATCH --data "{\"shortName\": \"fHFBl6UXRpB\"}"</v>
      </c>
    </row>
    <row r="5433" spans="1:10" x14ac:dyDescent="0.2">
      <c r="A5433" t="s">
        <v>198</v>
      </c>
      <c r="B5433" t="s">
        <v>18527</v>
      </c>
      <c r="C5433" t="s">
        <v>18528</v>
      </c>
      <c r="D5433" s="3" t="b">
        <f>NOT(ISNA(VLOOKUP(A5433,des!B:B,1,FALSE)))</f>
        <v>1</v>
      </c>
      <c r="E5433" s="3" t="str">
        <f>IF(D5433,VLOOKUP(A5433,des!B:Q,11,FALSE),"")</f>
        <v>VMMC Technique and Sex (Male)</v>
      </c>
      <c r="F5433" s="3" t="b">
        <f t="shared" si="336"/>
        <v>1</v>
      </c>
      <c r="G5433" s="3" t="str">
        <f t="shared" si="337"/>
        <v>dhis_api --api-version=27 --api-request='dataElements/UossaY2RAd4/name' --content-json --request PATCH --data "{\"name\": \"VMMC Technique and Sex (Male)\"}"</v>
      </c>
      <c r="H5433" s="3" t="str">
        <f>IF(D5433,VLOOKUP(A5433,des!B:Q,12,FALSE),"")</f>
        <v>fHFBl6UXRpB</v>
      </c>
      <c r="I5433" s="3" t="b">
        <f t="shared" si="338"/>
        <v>1</v>
      </c>
      <c r="J5433" s="3" t="str">
        <f t="shared" si="339"/>
        <v>dhis_api --api-version=27 --api-request='dataElements/UossaY2RAd4/shortName' --content-json --request PATCH --data "{\"shortName\": \"fHFBl6UXRpB\"}"</v>
      </c>
    </row>
    <row r="5434" spans="1:10" x14ac:dyDescent="0.2">
      <c r="A5434" t="s">
        <v>196</v>
      </c>
      <c r="B5434" t="s">
        <v>18529</v>
      </c>
      <c r="C5434" t="s">
        <v>18530</v>
      </c>
      <c r="D5434" s="3" t="b">
        <f>NOT(ISNA(VLOOKUP(A5434,des!B:B,1,FALSE)))</f>
        <v>1</v>
      </c>
      <c r="E5434" s="3" t="str">
        <f>IF(D5434,VLOOKUP(A5434,des!B:Q,11,FALSE),"")</f>
        <v>default</v>
      </c>
      <c r="F5434" s="3" t="b">
        <f t="shared" si="336"/>
        <v>1</v>
      </c>
      <c r="G5434" s="3" t="str">
        <f t="shared" si="337"/>
        <v>dhis_api --api-version=27 --api-request='dataElements/qeS0bazg6IW/name' --content-json --request PATCH --data "{\"name\": \"default\"}"</v>
      </c>
      <c r="H5434" s="3" t="str">
        <f>IF(D5434,VLOOKUP(A5434,des!B:Q,12,FALSE),"")</f>
        <v>bjDvmb4bfuf</v>
      </c>
      <c r="I5434" s="3" t="b">
        <f t="shared" si="338"/>
        <v>1</v>
      </c>
      <c r="J5434" s="3" t="str">
        <f t="shared" si="339"/>
        <v>dhis_api --api-version=27 --api-request='dataElements/qeS0bazg6IW/shortName' --content-json --request PATCH --data "{\"shortName\": \"bjDvmb4bfuf\"}"</v>
      </c>
    </row>
    <row r="5435" spans="1:10" x14ac:dyDescent="0.2">
      <c r="A5435" t="s">
        <v>18531</v>
      </c>
      <c r="B5435" t="s">
        <v>18532</v>
      </c>
      <c r="C5435" t="s">
        <v>18533</v>
      </c>
      <c r="D5435" s="3" t="b">
        <f>NOT(ISNA(VLOOKUP(A5435,des!B:B,1,FALSE)))</f>
        <v>0</v>
      </c>
      <c r="E5435" s="3" t="str">
        <f>IF(D5435,VLOOKUP(A5435,des!B:Q,11,FALSE),"")</f>
        <v/>
      </c>
      <c r="F5435" s="3" t="b">
        <f t="shared" si="336"/>
        <v>0</v>
      </c>
      <c r="G5435" s="3" t="str">
        <f t="shared" si="337"/>
        <v/>
      </c>
      <c r="H5435" s="3" t="str">
        <f>IF(D5435,VLOOKUP(A5435,des!B:Q,12,FALSE),"")</f>
        <v/>
      </c>
      <c r="I5435" s="3" t="b">
        <f t="shared" si="338"/>
        <v>0</v>
      </c>
      <c r="J5435" s="3" t="str">
        <f t="shared" si="339"/>
        <v/>
      </c>
    </row>
    <row r="5436" spans="1:10" x14ac:dyDescent="0.2">
      <c r="A5436" t="s">
        <v>18534</v>
      </c>
      <c r="B5436" t="s">
        <v>18535</v>
      </c>
      <c r="C5436" t="s">
        <v>18536</v>
      </c>
      <c r="D5436" s="3" t="b">
        <f>NOT(ISNA(VLOOKUP(A5436,des!B:B,1,FALSE)))</f>
        <v>0</v>
      </c>
      <c r="E5436" s="3" t="str">
        <f>IF(D5436,VLOOKUP(A5436,des!B:Q,11,FALSE),"")</f>
        <v/>
      </c>
      <c r="F5436" s="3" t="b">
        <f t="shared" si="336"/>
        <v>0</v>
      </c>
      <c r="G5436" s="3" t="str">
        <f t="shared" si="337"/>
        <v/>
      </c>
      <c r="H5436" s="3" t="str">
        <f>IF(D5436,VLOOKUP(A5436,des!B:Q,12,FALSE),"")</f>
        <v/>
      </c>
      <c r="I5436" s="3" t="b">
        <f t="shared" si="338"/>
        <v>0</v>
      </c>
      <c r="J5436" s="3" t="str">
        <f t="shared" si="339"/>
        <v/>
      </c>
    </row>
    <row r="5437" spans="1:10" x14ac:dyDescent="0.2">
      <c r="A5437" t="s">
        <v>18537</v>
      </c>
      <c r="B5437" t="s">
        <v>18538</v>
      </c>
      <c r="C5437" t="s">
        <v>18539</v>
      </c>
      <c r="D5437" s="3" t="b">
        <f>NOT(ISNA(VLOOKUP(A5437,des!B:B,1,FALSE)))</f>
        <v>0</v>
      </c>
      <c r="E5437" s="3" t="str">
        <f>IF(D5437,VLOOKUP(A5437,des!B:Q,11,FALSE),"")</f>
        <v/>
      </c>
      <c r="F5437" s="3" t="b">
        <f t="shared" si="336"/>
        <v>0</v>
      </c>
      <c r="G5437" s="3" t="str">
        <f t="shared" si="337"/>
        <v/>
      </c>
      <c r="H5437" s="3" t="str">
        <f>IF(D5437,VLOOKUP(A5437,des!B:Q,12,FALSE),"")</f>
        <v/>
      </c>
      <c r="I5437" s="3" t="b">
        <f t="shared" si="338"/>
        <v>0</v>
      </c>
      <c r="J5437" s="3" t="str">
        <f t="shared" si="339"/>
        <v/>
      </c>
    </row>
    <row r="5438" spans="1:10" x14ac:dyDescent="0.2">
      <c r="A5438" t="s">
        <v>18540</v>
      </c>
      <c r="B5438" t="s">
        <v>18541</v>
      </c>
      <c r="C5438" t="s">
        <v>18542</v>
      </c>
      <c r="D5438" s="3" t="b">
        <f>NOT(ISNA(VLOOKUP(A5438,des!B:B,1,FALSE)))</f>
        <v>0</v>
      </c>
      <c r="E5438" s="3" t="str">
        <f>IF(D5438,VLOOKUP(A5438,des!B:Q,11,FALSE),"")</f>
        <v/>
      </c>
      <c r="F5438" s="3" t="b">
        <f t="shared" si="336"/>
        <v>0</v>
      </c>
      <c r="G5438" s="3" t="str">
        <f t="shared" si="337"/>
        <v/>
      </c>
      <c r="H5438" s="3" t="str">
        <f>IF(D5438,VLOOKUP(A5438,des!B:Q,12,FALSE),"")</f>
        <v/>
      </c>
      <c r="I5438" s="3" t="b">
        <f t="shared" si="338"/>
        <v>0</v>
      </c>
      <c r="J5438" s="3" t="str">
        <f t="shared" si="339"/>
        <v/>
      </c>
    </row>
    <row r="5439" spans="1:10" x14ac:dyDescent="0.2">
      <c r="A5439" t="s">
        <v>18543</v>
      </c>
      <c r="B5439" t="s">
        <v>18544</v>
      </c>
      <c r="C5439" t="s">
        <v>18545</v>
      </c>
      <c r="D5439" s="3" t="b">
        <f>NOT(ISNA(VLOOKUP(A5439,des!B:B,1,FALSE)))</f>
        <v>0</v>
      </c>
      <c r="E5439" s="3" t="str">
        <f>IF(D5439,VLOOKUP(A5439,des!B:Q,11,FALSE),"")</f>
        <v/>
      </c>
      <c r="F5439" s="3" t="b">
        <f t="shared" si="336"/>
        <v>0</v>
      </c>
      <c r="G5439" s="3" t="str">
        <f t="shared" si="337"/>
        <v/>
      </c>
      <c r="H5439" s="3" t="str">
        <f>IF(D5439,VLOOKUP(A5439,des!B:Q,12,FALSE),"")</f>
        <v/>
      </c>
      <c r="I5439" s="3" t="b">
        <f t="shared" si="338"/>
        <v>0</v>
      </c>
      <c r="J5439" s="3" t="str">
        <f t="shared" si="339"/>
        <v/>
      </c>
    </row>
    <row r="5440" spans="1:10" x14ac:dyDescent="0.2">
      <c r="A5440" t="s">
        <v>18546</v>
      </c>
      <c r="B5440" t="s">
        <v>18547</v>
      </c>
      <c r="C5440" t="s">
        <v>18548</v>
      </c>
      <c r="D5440" s="3" t="b">
        <f>NOT(ISNA(VLOOKUP(A5440,des!B:B,1,FALSE)))</f>
        <v>0</v>
      </c>
      <c r="E5440" s="3" t="str">
        <f>IF(D5440,VLOOKUP(A5440,des!B:Q,11,FALSE),"")</f>
        <v/>
      </c>
      <c r="F5440" s="3" t="b">
        <f t="shared" si="336"/>
        <v>0</v>
      </c>
      <c r="G5440" s="3" t="str">
        <f t="shared" si="337"/>
        <v/>
      </c>
      <c r="H5440" s="3" t="str">
        <f>IF(D5440,VLOOKUP(A5440,des!B:Q,12,FALSE),"")</f>
        <v/>
      </c>
      <c r="I5440" s="3" t="b">
        <f t="shared" si="338"/>
        <v>0</v>
      </c>
      <c r="J5440" s="3" t="str">
        <f t="shared" si="339"/>
        <v/>
      </c>
    </row>
    <row r="5441" spans="1:10" x14ac:dyDescent="0.2">
      <c r="A5441" t="s">
        <v>18549</v>
      </c>
      <c r="B5441" t="s">
        <v>18550</v>
      </c>
      <c r="C5441" t="s">
        <v>18551</v>
      </c>
      <c r="D5441" s="3" t="b">
        <f>NOT(ISNA(VLOOKUP(A5441,des!B:B,1,FALSE)))</f>
        <v>0</v>
      </c>
      <c r="E5441" s="3" t="str">
        <f>IF(D5441,VLOOKUP(A5441,des!B:Q,11,FALSE),"")</f>
        <v/>
      </c>
      <c r="F5441" s="3" t="b">
        <f t="shared" si="336"/>
        <v>0</v>
      </c>
      <c r="G5441" s="3" t="str">
        <f t="shared" si="337"/>
        <v/>
      </c>
      <c r="H5441" s="3" t="str">
        <f>IF(D5441,VLOOKUP(A5441,des!B:Q,12,FALSE),"")</f>
        <v/>
      </c>
      <c r="I5441" s="3" t="b">
        <f t="shared" si="338"/>
        <v>0</v>
      </c>
      <c r="J5441" s="3" t="str">
        <f t="shared" si="339"/>
        <v/>
      </c>
    </row>
    <row r="5442" spans="1:10" x14ac:dyDescent="0.2">
      <c r="A5442" t="s">
        <v>18552</v>
      </c>
      <c r="B5442" t="s">
        <v>18553</v>
      </c>
      <c r="C5442" t="s">
        <v>18554</v>
      </c>
      <c r="D5442" s="3" t="b">
        <f>NOT(ISNA(VLOOKUP(A5442,des!B:B,1,FALSE)))</f>
        <v>0</v>
      </c>
      <c r="E5442" s="3" t="str">
        <f>IF(D5442,VLOOKUP(A5442,des!B:Q,11,FALSE),"")</f>
        <v/>
      </c>
      <c r="F5442" s="3" t="b">
        <f t="shared" si="336"/>
        <v>0</v>
      </c>
      <c r="G5442" s="3" t="str">
        <f t="shared" si="337"/>
        <v/>
      </c>
      <c r="H5442" s="3" t="str">
        <f>IF(D5442,VLOOKUP(A5442,des!B:Q,12,FALSE),"")</f>
        <v/>
      </c>
      <c r="I5442" s="3" t="b">
        <f t="shared" si="338"/>
        <v>0</v>
      </c>
      <c r="J5442" s="3" t="str">
        <f t="shared" si="339"/>
        <v/>
      </c>
    </row>
    <row r="5443" spans="1:10" x14ac:dyDescent="0.2">
      <c r="A5443" t="s">
        <v>18555</v>
      </c>
      <c r="B5443" t="s">
        <v>18556</v>
      </c>
      <c r="C5443" t="s">
        <v>18557</v>
      </c>
      <c r="D5443" s="3" t="b">
        <f>NOT(ISNA(VLOOKUP(A5443,des!B:B,1,FALSE)))</f>
        <v>0</v>
      </c>
      <c r="E5443" s="3" t="str">
        <f>IF(D5443,VLOOKUP(A5443,des!B:Q,11,FALSE),"")</f>
        <v/>
      </c>
      <c r="F5443" s="3" t="b">
        <f t="shared" si="336"/>
        <v>0</v>
      </c>
      <c r="G5443" s="3" t="str">
        <f t="shared" si="337"/>
        <v/>
      </c>
      <c r="H5443" s="3" t="str">
        <f>IF(D5443,VLOOKUP(A5443,des!B:Q,12,FALSE),"")</f>
        <v/>
      </c>
      <c r="I5443" s="3" t="b">
        <f t="shared" si="338"/>
        <v>0</v>
      </c>
      <c r="J5443" s="3" t="str">
        <f t="shared" si="339"/>
        <v/>
      </c>
    </row>
    <row r="5444" spans="1:10" x14ac:dyDescent="0.2">
      <c r="A5444" t="s">
        <v>18558</v>
      </c>
      <c r="B5444" t="s">
        <v>18559</v>
      </c>
      <c r="C5444" t="s">
        <v>18560</v>
      </c>
      <c r="D5444" s="3" t="b">
        <f>NOT(ISNA(VLOOKUP(A5444,des!B:B,1,FALSE)))</f>
        <v>0</v>
      </c>
      <c r="E5444" s="3" t="str">
        <f>IF(D5444,VLOOKUP(A5444,des!B:Q,11,FALSE),"")</f>
        <v/>
      </c>
      <c r="F5444" s="3" t="b">
        <f t="shared" si="336"/>
        <v>0</v>
      </c>
      <c r="G5444" s="3" t="str">
        <f t="shared" si="337"/>
        <v/>
      </c>
      <c r="H5444" s="3" t="str">
        <f>IF(D5444,VLOOKUP(A5444,des!B:Q,12,FALSE),"")</f>
        <v/>
      </c>
      <c r="I5444" s="3" t="b">
        <f t="shared" si="338"/>
        <v>0</v>
      </c>
      <c r="J5444" s="3" t="str">
        <f t="shared" si="339"/>
        <v/>
      </c>
    </row>
    <row r="5445" spans="1:10" x14ac:dyDescent="0.2">
      <c r="A5445" t="s">
        <v>18561</v>
      </c>
      <c r="B5445" t="s">
        <v>18562</v>
      </c>
      <c r="C5445" t="s">
        <v>18563</v>
      </c>
      <c r="D5445" s="3" t="b">
        <f>NOT(ISNA(VLOOKUP(A5445,des!B:B,1,FALSE)))</f>
        <v>0</v>
      </c>
      <c r="E5445" s="3" t="str">
        <f>IF(D5445,VLOOKUP(A5445,des!B:Q,11,FALSE),"")</f>
        <v/>
      </c>
      <c r="F5445" s="3" t="b">
        <f t="shared" ref="F5445:F5487" si="340">IF(D5445,IF(E5445&lt;&gt;B5445,TRUE,FALSE),FALSE)</f>
        <v>0</v>
      </c>
      <c r="G5445" s="3" t="str">
        <f t="shared" si="337"/>
        <v/>
      </c>
      <c r="H5445" s="3" t="str">
        <f>IF(D5445,VLOOKUP(A5445,des!B:Q,12,FALSE),"")</f>
        <v/>
      </c>
      <c r="I5445" s="3" t="b">
        <f t="shared" si="338"/>
        <v>0</v>
      </c>
      <c r="J5445" s="3" t="str">
        <f t="shared" si="339"/>
        <v/>
      </c>
    </row>
    <row r="5446" spans="1:10" x14ac:dyDescent="0.2">
      <c r="A5446" t="s">
        <v>18564</v>
      </c>
      <c r="B5446" t="s">
        <v>18565</v>
      </c>
      <c r="C5446" t="s">
        <v>18566</v>
      </c>
      <c r="D5446" s="3" t="b">
        <f>NOT(ISNA(VLOOKUP(A5446,des!B:B,1,FALSE)))</f>
        <v>0</v>
      </c>
      <c r="E5446" s="3" t="str">
        <f>IF(D5446,VLOOKUP(A5446,des!B:Q,11,FALSE),"")</f>
        <v/>
      </c>
      <c r="F5446" s="3" t="b">
        <f t="shared" si="340"/>
        <v>0</v>
      </c>
      <c r="G5446" s="3" t="str">
        <f t="shared" ref="G5446:G5487" si="341">IF(F5446,CONCATENATE($A$1,A5446,$B$1,E5446,$C$1),"")</f>
        <v/>
      </c>
      <c r="H5446" s="3" t="str">
        <f>IF(D5446,VLOOKUP(A5446,des!B:Q,12,FALSE),"")</f>
        <v/>
      </c>
      <c r="I5446" s="3" t="b">
        <f t="shared" ref="I5446:I5487" si="342">IF(D5446,IF(H5446&lt;&gt;C5446,TRUE,FALSE),FALSE)</f>
        <v>0</v>
      </c>
      <c r="J5446" s="3" t="str">
        <f t="shared" ref="J5446:J5487" si="343">IF(I5446,CONCATENATE($A$2,A5446,$B$2,H5446,$C$2),"")</f>
        <v/>
      </c>
    </row>
    <row r="5447" spans="1:10" x14ac:dyDescent="0.2">
      <c r="A5447" t="s">
        <v>18567</v>
      </c>
      <c r="B5447" t="s">
        <v>18568</v>
      </c>
      <c r="C5447" t="s">
        <v>18569</v>
      </c>
      <c r="D5447" s="3" t="b">
        <f>NOT(ISNA(VLOOKUP(A5447,des!B:B,1,FALSE)))</f>
        <v>0</v>
      </c>
      <c r="E5447" s="3" t="str">
        <f>IF(D5447,VLOOKUP(A5447,des!B:Q,11,FALSE),"")</f>
        <v/>
      </c>
      <c r="F5447" s="3" t="b">
        <f t="shared" si="340"/>
        <v>0</v>
      </c>
      <c r="G5447" s="3" t="str">
        <f t="shared" si="341"/>
        <v/>
      </c>
      <c r="H5447" s="3" t="str">
        <f>IF(D5447,VLOOKUP(A5447,des!B:Q,12,FALSE),"")</f>
        <v/>
      </c>
      <c r="I5447" s="3" t="b">
        <f t="shared" si="342"/>
        <v>0</v>
      </c>
      <c r="J5447" s="3" t="str">
        <f t="shared" si="343"/>
        <v/>
      </c>
    </row>
    <row r="5448" spans="1:10" x14ac:dyDescent="0.2">
      <c r="A5448" t="s">
        <v>18570</v>
      </c>
      <c r="B5448" t="s">
        <v>18571</v>
      </c>
      <c r="C5448" t="s">
        <v>18572</v>
      </c>
      <c r="D5448" s="3" t="b">
        <f>NOT(ISNA(VLOOKUP(A5448,des!B:B,1,FALSE)))</f>
        <v>0</v>
      </c>
      <c r="E5448" s="3" t="str">
        <f>IF(D5448,VLOOKUP(A5448,des!B:Q,11,FALSE),"")</f>
        <v/>
      </c>
      <c r="F5448" s="3" t="b">
        <f t="shared" si="340"/>
        <v>0</v>
      </c>
      <c r="G5448" s="3" t="str">
        <f t="shared" si="341"/>
        <v/>
      </c>
      <c r="H5448" s="3" t="str">
        <f>IF(D5448,VLOOKUP(A5448,des!B:Q,12,FALSE),"")</f>
        <v/>
      </c>
      <c r="I5448" s="3" t="b">
        <f t="shared" si="342"/>
        <v>0</v>
      </c>
      <c r="J5448" s="3" t="str">
        <f t="shared" si="343"/>
        <v/>
      </c>
    </row>
    <row r="5449" spans="1:10" x14ac:dyDescent="0.2">
      <c r="A5449" t="s">
        <v>18573</v>
      </c>
      <c r="B5449" t="s">
        <v>18574</v>
      </c>
      <c r="C5449" t="s">
        <v>18575</v>
      </c>
      <c r="D5449" s="3" t="b">
        <f>NOT(ISNA(VLOOKUP(A5449,des!B:B,1,FALSE)))</f>
        <v>0</v>
      </c>
      <c r="E5449" s="3" t="str">
        <f>IF(D5449,VLOOKUP(A5449,des!B:Q,11,FALSE),"")</f>
        <v/>
      </c>
      <c r="F5449" s="3" t="b">
        <f t="shared" si="340"/>
        <v>0</v>
      </c>
      <c r="G5449" s="3" t="str">
        <f t="shared" si="341"/>
        <v/>
      </c>
      <c r="H5449" s="3" t="str">
        <f>IF(D5449,VLOOKUP(A5449,des!B:Q,12,FALSE),"")</f>
        <v/>
      </c>
      <c r="I5449" s="3" t="b">
        <f t="shared" si="342"/>
        <v>0</v>
      </c>
      <c r="J5449" s="3" t="str">
        <f t="shared" si="343"/>
        <v/>
      </c>
    </row>
    <row r="5450" spans="1:10" x14ac:dyDescent="0.2">
      <c r="A5450" t="s">
        <v>18576</v>
      </c>
      <c r="B5450" t="s">
        <v>18577</v>
      </c>
      <c r="C5450" t="s">
        <v>18578</v>
      </c>
      <c r="D5450" s="3" t="b">
        <f>NOT(ISNA(VLOOKUP(A5450,des!B:B,1,FALSE)))</f>
        <v>0</v>
      </c>
      <c r="E5450" s="3" t="str">
        <f>IF(D5450,VLOOKUP(A5450,des!B:Q,11,FALSE),"")</f>
        <v/>
      </c>
      <c r="F5450" s="3" t="b">
        <f t="shared" si="340"/>
        <v>0</v>
      </c>
      <c r="G5450" s="3" t="str">
        <f t="shared" si="341"/>
        <v/>
      </c>
      <c r="H5450" s="3" t="str">
        <f>IF(D5450,VLOOKUP(A5450,des!B:Q,12,FALSE),"")</f>
        <v/>
      </c>
      <c r="I5450" s="3" t="b">
        <f t="shared" si="342"/>
        <v>0</v>
      </c>
      <c r="J5450" s="3" t="str">
        <f t="shared" si="343"/>
        <v/>
      </c>
    </row>
    <row r="5451" spans="1:10" x14ac:dyDescent="0.2">
      <c r="A5451" t="s">
        <v>18579</v>
      </c>
      <c r="B5451" t="s">
        <v>18580</v>
      </c>
      <c r="C5451" t="s">
        <v>18581</v>
      </c>
      <c r="D5451" s="3" t="b">
        <f>NOT(ISNA(VLOOKUP(A5451,des!B:B,1,FALSE)))</f>
        <v>0</v>
      </c>
      <c r="E5451" s="3" t="str">
        <f>IF(D5451,VLOOKUP(A5451,des!B:Q,11,FALSE),"")</f>
        <v/>
      </c>
      <c r="F5451" s="3" t="b">
        <f t="shared" si="340"/>
        <v>0</v>
      </c>
      <c r="G5451" s="3" t="str">
        <f t="shared" si="341"/>
        <v/>
      </c>
      <c r="H5451" s="3" t="str">
        <f>IF(D5451,VLOOKUP(A5451,des!B:Q,12,FALSE),"")</f>
        <v/>
      </c>
      <c r="I5451" s="3" t="b">
        <f t="shared" si="342"/>
        <v>0</v>
      </c>
      <c r="J5451" s="3" t="str">
        <f t="shared" si="343"/>
        <v/>
      </c>
    </row>
    <row r="5452" spans="1:10" x14ac:dyDescent="0.2">
      <c r="A5452" t="s">
        <v>18582</v>
      </c>
      <c r="B5452" t="s">
        <v>18583</v>
      </c>
      <c r="C5452" t="s">
        <v>18584</v>
      </c>
      <c r="D5452" s="3" t="b">
        <f>NOT(ISNA(VLOOKUP(A5452,des!B:B,1,FALSE)))</f>
        <v>0</v>
      </c>
      <c r="E5452" s="3" t="str">
        <f>IF(D5452,VLOOKUP(A5452,des!B:Q,11,FALSE),"")</f>
        <v/>
      </c>
      <c r="F5452" s="3" t="b">
        <f t="shared" si="340"/>
        <v>0</v>
      </c>
      <c r="G5452" s="3" t="str">
        <f t="shared" si="341"/>
        <v/>
      </c>
      <c r="H5452" s="3" t="str">
        <f>IF(D5452,VLOOKUP(A5452,des!B:Q,12,FALSE),"")</f>
        <v/>
      </c>
      <c r="I5452" s="3" t="b">
        <f t="shared" si="342"/>
        <v>0</v>
      </c>
      <c r="J5452" s="3" t="str">
        <f t="shared" si="343"/>
        <v/>
      </c>
    </row>
    <row r="5453" spans="1:10" x14ac:dyDescent="0.2">
      <c r="A5453" t="s">
        <v>18585</v>
      </c>
      <c r="B5453" t="s">
        <v>18586</v>
      </c>
      <c r="C5453" t="s">
        <v>18587</v>
      </c>
      <c r="D5453" s="3" t="b">
        <f>NOT(ISNA(VLOOKUP(A5453,des!B:B,1,FALSE)))</f>
        <v>0</v>
      </c>
      <c r="E5453" s="3" t="str">
        <f>IF(D5453,VLOOKUP(A5453,des!B:Q,11,FALSE),"")</f>
        <v/>
      </c>
      <c r="F5453" s="3" t="b">
        <f t="shared" si="340"/>
        <v>0</v>
      </c>
      <c r="G5453" s="3" t="str">
        <f t="shared" si="341"/>
        <v/>
      </c>
      <c r="H5453" s="3" t="str">
        <f>IF(D5453,VLOOKUP(A5453,des!B:Q,12,FALSE),"")</f>
        <v/>
      </c>
      <c r="I5453" s="3" t="b">
        <f t="shared" si="342"/>
        <v>0</v>
      </c>
      <c r="J5453" s="3" t="str">
        <f t="shared" si="343"/>
        <v/>
      </c>
    </row>
    <row r="5454" spans="1:10" x14ac:dyDescent="0.2">
      <c r="A5454" t="s">
        <v>18588</v>
      </c>
      <c r="B5454" t="s">
        <v>18589</v>
      </c>
      <c r="C5454" t="s">
        <v>18590</v>
      </c>
      <c r="D5454" s="3" t="b">
        <f>NOT(ISNA(VLOOKUP(A5454,des!B:B,1,FALSE)))</f>
        <v>0</v>
      </c>
      <c r="E5454" s="3" t="str">
        <f>IF(D5454,VLOOKUP(A5454,des!B:Q,11,FALSE),"")</f>
        <v/>
      </c>
      <c r="F5454" s="3" t="b">
        <f t="shared" si="340"/>
        <v>0</v>
      </c>
      <c r="G5454" s="3" t="str">
        <f t="shared" si="341"/>
        <v/>
      </c>
      <c r="H5454" s="3" t="str">
        <f>IF(D5454,VLOOKUP(A5454,des!B:Q,12,FALSE),"")</f>
        <v/>
      </c>
      <c r="I5454" s="3" t="b">
        <f t="shared" si="342"/>
        <v>0</v>
      </c>
      <c r="J5454" s="3" t="str">
        <f t="shared" si="343"/>
        <v/>
      </c>
    </row>
    <row r="5455" spans="1:10" x14ac:dyDescent="0.2">
      <c r="A5455" t="s">
        <v>18591</v>
      </c>
      <c r="B5455" t="s">
        <v>18592</v>
      </c>
      <c r="C5455" t="s">
        <v>18593</v>
      </c>
      <c r="D5455" s="3" t="b">
        <f>NOT(ISNA(VLOOKUP(A5455,des!B:B,1,FALSE)))</f>
        <v>0</v>
      </c>
      <c r="E5455" s="3" t="str">
        <f>IF(D5455,VLOOKUP(A5455,des!B:Q,11,FALSE),"")</f>
        <v/>
      </c>
      <c r="F5455" s="3" t="b">
        <f t="shared" si="340"/>
        <v>0</v>
      </c>
      <c r="G5455" s="3" t="str">
        <f t="shared" si="341"/>
        <v/>
      </c>
      <c r="H5455" s="3" t="str">
        <f>IF(D5455,VLOOKUP(A5455,des!B:Q,12,FALSE),"")</f>
        <v/>
      </c>
      <c r="I5455" s="3" t="b">
        <f t="shared" si="342"/>
        <v>0</v>
      </c>
      <c r="J5455" s="3" t="str">
        <f t="shared" si="343"/>
        <v/>
      </c>
    </row>
    <row r="5456" spans="1:10" x14ac:dyDescent="0.2">
      <c r="A5456" t="s">
        <v>18594</v>
      </c>
      <c r="B5456" t="s">
        <v>18595</v>
      </c>
      <c r="C5456" t="s">
        <v>18596</v>
      </c>
      <c r="D5456" s="3" t="b">
        <f>NOT(ISNA(VLOOKUP(A5456,des!B:B,1,FALSE)))</f>
        <v>0</v>
      </c>
      <c r="E5456" s="3" t="str">
        <f>IF(D5456,VLOOKUP(A5456,des!B:Q,11,FALSE),"")</f>
        <v/>
      </c>
      <c r="F5456" s="3" t="b">
        <f t="shared" si="340"/>
        <v>0</v>
      </c>
      <c r="G5456" s="3" t="str">
        <f t="shared" si="341"/>
        <v/>
      </c>
      <c r="H5456" s="3" t="str">
        <f>IF(D5456,VLOOKUP(A5456,des!B:Q,12,FALSE),"")</f>
        <v/>
      </c>
      <c r="I5456" s="3" t="b">
        <f t="shared" si="342"/>
        <v>0</v>
      </c>
      <c r="J5456" s="3" t="str">
        <f t="shared" si="343"/>
        <v/>
      </c>
    </row>
    <row r="5457" spans="1:10" x14ac:dyDescent="0.2">
      <c r="A5457" t="s">
        <v>2086</v>
      </c>
      <c r="B5457" t="s">
        <v>18597</v>
      </c>
      <c r="C5457" t="s">
        <v>18598</v>
      </c>
      <c r="D5457" s="3" t="b">
        <f>NOT(ISNA(VLOOKUP(A5457,des!B:B,1,FALSE)))</f>
        <v>1</v>
      </c>
      <c r="E5457" s="3" t="str">
        <f>IF(D5457,VLOOKUP(A5457,des!B:Q,11,FALSE),"")</f>
        <v>Age (0-50+, 8)</v>
      </c>
      <c r="F5457" s="3" t="b">
        <f t="shared" si="340"/>
        <v>1</v>
      </c>
      <c r="G5457" s="3" t="str">
        <f t="shared" si="341"/>
        <v>dhis_api --api-version=27 --api-request='dataElements/QASYilHhPIK/name' --content-json --request PATCH --data "{\"name\": \"Age (0-50+, 8)\"}"</v>
      </c>
      <c r="H5457" s="3" t="str">
        <f>IF(D5457,VLOOKUP(A5457,des!B:Q,12,FALSE),"")</f>
        <v>GdWp7WDNGXD</v>
      </c>
      <c r="I5457" s="3" t="b">
        <f t="shared" si="342"/>
        <v>1</v>
      </c>
      <c r="J5457" s="3" t="str">
        <f t="shared" si="343"/>
        <v>dhis_api --api-version=27 --api-request='dataElements/QASYilHhPIK/shortName' --content-json --request PATCH --data "{\"shortName\": \"GdWp7WDNGXD\"}"</v>
      </c>
    </row>
    <row r="5458" spans="1:10" x14ac:dyDescent="0.2">
      <c r="A5458" t="s">
        <v>2087</v>
      </c>
      <c r="B5458" t="s">
        <v>18599</v>
      </c>
      <c r="C5458" t="s">
        <v>18600</v>
      </c>
      <c r="D5458" s="3" t="b">
        <f>NOT(ISNA(VLOOKUP(A5458,des!B:B,1,FALSE)))</f>
        <v>1</v>
      </c>
      <c r="E5458" s="3" t="str">
        <f>IF(D5458,VLOOKUP(A5458,des!B:Q,11,FALSE),"")</f>
        <v>Age (0-50+, 7)</v>
      </c>
      <c r="F5458" s="3" t="b">
        <f t="shared" si="340"/>
        <v>1</v>
      </c>
      <c r="G5458" s="3" t="str">
        <f t="shared" si="341"/>
        <v>dhis_api --api-version=27 --api-request='dataElements/V1wXaGUr1VF/name' --content-json --request PATCH --data "{\"name\": \"Age (0-50+, 7)\"}"</v>
      </c>
      <c r="H5458" s="3" t="str">
        <f>IF(D5458,VLOOKUP(A5458,des!B:Q,12,FALSE),"")</f>
        <v>W94D1ECUYlm</v>
      </c>
      <c r="I5458" s="3" t="b">
        <f t="shared" si="342"/>
        <v>1</v>
      </c>
      <c r="J5458" s="3" t="str">
        <f t="shared" si="343"/>
        <v>dhis_api --api-version=27 --api-request='dataElements/V1wXaGUr1VF/shortName' --content-json --request PATCH --data "{\"shortName\": \"W94D1ECUYlm\"}"</v>
      </c>
    </row>
    <row r="5459" spans="1:10" x14ac:dyDescent="0.2">
      <c r="A5459" t="s">
        <v>207</v>
      </c>
      <c r="B5459" t="s">
        <v>18601</v>
      </c>
      <c r="C5459" t="s">
        <v>18602</v>
      </c>
      <c r="D5459" s="3" t="b">
        <f>NOT(ISNA(VLOOKUP(A5459,des!B:B,1,FALSE)))</f>
        <v>1</v>
      </c>
      <c r="E5459" s="3" t="str">
        <f>IF(D5459,VLOOKUP(A5459,des!B:Q,11,FALSE),"")</f>
        <v>Age (0-50+, 8)</v>
      </c>
      <c r="F5459" s="3" t="b">
        <f t="shared" si="340"/>
        <v>1</v>
      </c>
      <c r="G5459" s="3" t="str">
        <f t="shared" si="341"/>
        <v>dhis_api --api-version=27 --api-request='dataElements/qCoKS6UrNF0/name' --content-json --request PATCH --data "{\"name\": \"Age (0-50+, 8)\"}"</v>
      </c>
      <c r="H5459" s="3" t="str">
        <f>IF(D5459,VLOOKUP(A5459,des!B:Q,12,FALSE),"")</f>
        <v>GdWp7WDNGXD</v>
      </c>
      <c r="I5459" s="3" t="b">
        <f t="shared" si="342"/>
        <v>1</v>
      </c>
      <c r="J5459" s="3" t="str">
        <f t="shared" si="343"/>
        <v>dhis_api --api-version=27 --api-request='dataElements/qCoKS6UrNF0/shortName' --content-json --request PATCH --data "{\"shortName\": \"GdWp7WDNGXD\"}"</v>
      </c>
    </row>
    <row r="5460" spans="1:10" x14ac:dyDescent="0.2">
      <c r="A5460" t="s">
        <v>2088</v>
      </c>
      <c r="B5460" t="s">
        <v>18603</v>
      </c>
      <c r="C5460" t="s">
        <v>18604</v>
      </c>
      <c r="D5460" s="3" t="b">
        <f>NOT(ISNA(VLOOKUP(A5460,des!B:B,1,FALSE)))</f>
        <v>1</v>
      </c>
      <c r="E5460" s="3" t="str">
        <f>IF(D5460,VLOOKUP(A5460,des!B:Q,11,FALSE),"")</f>
        <v>Age (0-50+, 7)</v>
      </c>
      <c r="F5460" s="3" t="b">
        <f t="shared" si="340"/>
        <v>1</v>
      </c>
      <c r="G5460" s="3" t="str">
        <f t="shared" si="341"/>
        <v>dhis_api --api-version=27 --api-request='dataElements/BowUhmOPNUQ/name' --content-json --request PATCH --data "{\"name\": \"Age (0-50+, 7)\"}"</v>
      </c>
      <c r="H5460" s="3" t="str">
        <f>IF(D5460,VLOOKUP(A5460,des!B:Q,12,FALSE),"")</f>
        <v>W94D1ECUYlm</v>
      </c>
      <c r="I5460" s="3" t="b">
        <f t="shared" si="342"/>
        <v>1</v>
      </c>
      <c r="J5460" s="3" t="str">
        <f t="shared" si="343"/>
        <v>dhis_api --api-version=27 --api-request='dataElements/BowUhmOPNUQ/shortName' --content-json --request PATCH --data "{\"shortName\": \"W94D1ECUYlm\"}"</v>
      </c>
    </row>
    <row r="5461" spans="1:10" x14ac:dyDescent="0.2">
      <c r="A5461" t="s">
        <v>2089</v>
      </c>
      <c r="B5461" t="s">
        <v>18605</v>
      </c>
      <c r="C5461" t="s">
        <v>18606</v>
      </c>
      <c r="D5461" s="3" t="b">
        <f>NOT(ISNA(VLOOKUP(A5461,des!B:B,1,FALSE)))</f>
        <v>1</v>
      </c>
      <c r="E5461" s="3" t="str">
        <f>IF(D5461,VLOOKUP(A5461,des!B:Q,11,FALSE),"")</f>
        <v>Follow-Up</v>
      </c>
      <c r="F5461" s="3" t="b">
        <f t="shared" si="340"/>
        <v>1</v>
      </c>
      <c r="G5461" s="3" t="str">
        <f t="shared" si="341"/>
        <v>dhis_api --api-version=27 --api-request='dataElements/rUq7okoRyEL/name' --content-json --request PATCH --data "{\"name\": \"Follow-Up\"}"</v>
      </c>
      <c r="H5461" s="3" t="str">
        <f>IF(D5461,VLOOKUP(A5461,des!B:Q,12,FALSE),"")</f>
        <v>vIUAkXtvkOg</v>
      </c>
      <c r="I5461" s="3" t="b">
        <f t="shared" si="342"/>
        <v>1</v>
      </c>
      <c r="J5461" s="3" t="str">
        <f t="shared" si="343"/>
        <v>dhis_api --api-version=27 --api-request='dataElements/rUq7okoRyEL/shortName' --content-json --request PATCH --data "{\"shortName\": \"vIUAkXtvkOg\"}"</v>
      </c>
    </row>
    <row r="5462" spans="1:10" x14ac:dyDescent="0.2">
      <c r="A5462" t="s">
        <v>2090</v>
      </c>
      <c r="B5462" t="s">
        <v>18607</v>
      </c>
      <c r="C5462" t="s">
        <v>18608</v>
      </c>
      <c r="D5462" s="3" t="b">
        <f>NOT(ISNA(VLOOKUP(A5462,des!B:B,1,FALSE)))</f>
        <v>1</v>
      </c>
      <c r="E5462" s="3" t="str">
        <f>IF(D5462,VLOOKUP(A5462,des!B:Q,11,FALSE),"")</f>
        <v>Follow-Up</v>
      </c>
      <c r="F5462" s="3" t="b">
        <f t="shared" si="340"/>
        <v>1</v>
      </c>
      <c r="G5462" s="3" t="str">
        <f t="shared" si="341"/>
        <v>dhis_api --api-version=27 --api-request='dataElements/HJ8DsVs2wWP/name' --content-json --request PATCH --data "{\"name\": \"Follow-Up\"}"</v>
      </c>
      <c r="H5462" s="3" t="str">
        <f>IF(D5462,VLOOKUP(A5462,des!B:Q,12,FALSE),"")</f>
        <v>vIUAkXtvkOg</v>
      </c>
      <c r="I5462" s="3" t="b">
        <f t="shared" si="342"/>
        <v>1</v>
      </c>
      <c r="J5462" s="3" t="str">
        <f t="shared" si="343"/>
        <v>dhis_api --api-version=27 --api-request='dataElements/HJ8DsVs2wWP/shortName' --content-json --request PATCH --data "{\"shortName\": \"vIUAkXtvkOg\"}"</v>
      </c>
    </row>
    <row r="5463" spans="1:10" x14ac:dyDescent="0.2">
      <c r="A5463" t="s">
        <v>2091</v>
      </c>
      <c r="B5463" t="s">
        <v>18609</v>
      </c>
      <c r="C5463" t="s">
        <v>18610</v>
      </c>
      <c r="D5463" s="3" t="b">
        <f>NOT(ISNA(VLOOKUP(A5463,des!B:B,1,FALSE)))</f>
        <v>1</v>
      </c>
      <c r="E5463" s="3" t="str">
        <f>IF(D5463,VLOOKUP(A5463,des!B:Q,11,FALSE),"")</f>
        <v>HIV Status (Inc Unknown) and Sex (Male)</v>
      </c>
      <c r="F5463" s="3" t="b">
        <f t="shared" si="340"/>
        <v>1</v>
      </c>
      <c r="G5463" s="3" t="str">
        <f t="shared" si="341"/>
        <v>dhis_api --api-version=27 --api-request='dataElements/kt4LiVf0Qi3/name' --content-json --request PATCH --data "{\"name\": \"HIV Status (Inc Unknown) and Sex (Male)\"}"</v>
      </c>
      <c r="H5463" s="3" t="str">
        <f>IF(D5463,VLOOKUP(A5463,des!B:Q,12,FALSE),"")</f>
        <v>zbI1i2ZgxbH</v>
      </c>
      <c r="I5463" s="3" t="b">
        <f t="shared" si="342"/>
        <v>1</v>
      </c>
      <c r="J5463" s="3" t="str">
        <f t="shared" si="343"/>
        <v>dhis_api --api-version=27 --api-request='dataElements/kt4LiVf0Qi3/shortName' --content-json --request PATCH --data "{\"shortName\": \"zbI1i2ZgxbH\"}"</v>
      </c>
    </row>
    <row r="5464" spans="1:10" x14ac:dyDescent="0.2">
      <c r="A5464" t="s">
        <v>200</v>
      </c>
      <c r="B5464" t="s">
        <v>18611</v>
      </c>
      <c r="C5464" t="s">
        <v>18612</v>
      </c>
      <c r="D5464" s="3" t="b">
        <f>NOT(ISNA(VLOOKUP(A5464,des!B:B,1,FALSE)))</f>
        <v>1</v>
      </c>
      <c r="E5464" s="3" t="str">
        <f>IF(D5464,VLOOKUP(A5464,des!B:Q,11,FALSE),"")</f>
        <v>HIV Status (Inc Unknown) and Sex (Male)</v>
      </c>
      <c r="F5464" s="3" t="b">
        <f t="shared" si="340"/>
        <v>1</v>
      </c>
      <c r="G5464" s="3" t="str">
        <f t="shared" si="341"/>
        <v>dhis_api --api-version=27 --api-request='dataElements/eab8ObZpMvb/name' --content-json --request PATCH --data "{\"name\": \"HIV Status (Inc Unknown) and Sex (Male)\"}"</v>
      </c>
      <c r="H5464" s="3" t="str">
        <f>IF(D5464,VLOOKUP(A5464,des!B:Q,12,FALSE),"")</f>
        <v>zbI1i2ZgxbH</v>
      </c>
      <c r="I5464" s="3" t="b">
        <f t="shared" si="342"/>
        <v>1</v>
      </c>
      <c r="J5464" s="3" t="str">
        <f t="shared" si="343"/>
        <v>dhis_api --api-version=27 --api-request='dataElements/eab8ObZpMvb/shortName' --content-json --request PATCH --data "{\"shortName\": \"zbI1i2ZgxbH\"}"</v>
      </c>
    </row>
    <row r="5465" spans="1:10" x14ac:dyDescent="0.2">
      <c r="A5465" t="s">
        <v>2092</v>
      </c>
      <c r="B5465" t="s">
        <v>18613</v>
      </c>
      <c r="C5465" t="s">
        <v>18614</v>
      </c>
      <c r="D5465" s="3" t="b">
        <f>NOT(ISNA(VLOOKUP(A5465,des!B:B,1,FALSE)))</f>
        <v>1</v>
      </c>
      <c r="E5465" s="3" t="str">
        <f>IF(D5465,VLOOKUP(A5465,des!B:Q,11,FALSE),"")</f>
        <v>default</v>
      </c>
      <c r="F5465" s="3" t="b">
        <f t="shared" si="340"/>
        <v>1</v>
      </c>
      <c r="G5465" s="3" t="str">
        <f t="shared" si="341"/>
        <v>dhis_api --api-version=27 --api-request='dataElements/qb8x25GrK3L/name' --content-json --request PATCH --data "{\"name\": \"default\"}"</v>
      </c>
      <c r="H5465" s="3" t="str">
        <f>IF(D5465,VLOOKUP(A5465,des!B:Q,12,FALSE),"")</f>
        <v>bjDvmb4bfuf</v>
      </c>
      <c r="I5465" s="3" t="b">
        <f t="shared" si="342"/>
        <v>1</v>
      </c>
      <c r="J5465" s="3" t="str">
        <f t="shared" si="343"/>
        <v>dhis_api --api-version=27 --api-request='dataElements/qb8x25GrK3L/shortName' --content-json --request PATCH --data "{\"shortName\": \"bjDvmb4bfuf\"}"</v>
      </c>
    </row>
    <row r="5466" spans="1:10" x14ac:dyDescent="0.2">
      <c r="A5466" t="s">
        <v>267</v>
      </c>
      <c r="B5466" t="s">
        <v>18615</v>
      </c>
      <c r="C5466" t="s">
        <v>18616</v>
      </c>
      <c r="D5466" s="3" t="b">
        <f>NOT(ISNA(VLOOKUP(A5466,des!B:B,1,FALSE)))</f>
        <v>1</v>
      </c>
      <c r="E5466" s="3" t="str">
        <f>IF(D5466,VLOOKUP(A5466,des!B:Q,11,FALSE),"")</f>
        <v>default</v>
      </c>
      <c r="F5466" s="3" t="b">
        <f t="shared" si="340"/>
        <v>1</v>
      </c>
      <c r="G5466" s="3" t="str">
        <f t="shared" si="341"/>
        <v>dhis_api --api-version=27 --api-request='dataElements/jR9IhB0sLmT/name' --content-json --request PATCH --data "{\"name\": \"default\"}"</v>
      </c>
      <c r="H5466" s="3" t="str">
        <f>IF(D5466,VLOOKUP(A5466,des!B:Q,12,FALSE),"")</f>
        <v>bjDvmb4bfuf</v>
      </c>
      <c r="I5466" s="3" t="b">
        <f t="shared" si="342"/>
        <v>1</v>
      </c>
      <c r="J5466" s="3" t="str">
        <f t="shared" si="343"/>
        <v>dhis_api --api-version=27 --api-request='dataElements/jR9IhB0sLmT/shortName' --content-json --request PATCH --data "{\"shortName\": \"bjDvmb4bfuf\"}"</v>
      </c>
    </row>
    <row r="5467" spans="1:10" x14ac:dyDescent="0.2">
      <c r="A5467" t="s">
        <v>2093</v>
      </c>
      <c r="B5467" t="s">
        <v>18617</v>
      </c>
      <c r="C5467" t="s">
        <v>18618</v>
      </c>
      <c r="D5467" s="3" t="b">
        <f>NOT(ISNA(VLOOKUP(A5467,des!B:B,1,FALSE)))</f>
        <v>1</v>
      </c>
      <c r="E5467" s="3" t="str">
        <f>IF(D5467,VLOOKUP(A5467,des!B:Q,11,FALSE),"")</f>
        <v>default</v>
      </c>
      <c r="F5467" s="3" t="b">
        <f t="shared" si="340"/>
        <v>1</v>
      </c>
      <c r="G5467" s="3" t="str">
        <f t="shared" si="341"/>
        <v>dhis_api --api-version=27 --api-request='dataElements/z3DF1jx3zUZ/name' --content-json --request PATCH --data "{\"name\": \"default\"}"</v>
      </c>
      <c r="H5467" s="3" t="str">
        <f>IF(D5467,VLOOKUP(A5467,des!B:Q,12,FALSE),"")</f>
        <v>bjDvmb4bfuf</v>
      </c>
      <c r="I5467" s="3" t="b">
        <f t="shared" si="342"/>
        <v>1</v>
      </c>
      <c r="J5467" s="3" t="str">
        <f t="shared" si="343"/>
        <v>dhis_api --api-version=27 --api-request='dataElements/z3DF1jx3zUZ/shortName' --content-json --request PATCH --data "{\"shortName\": \"bjDvmb4bfuf\"}"</v>
      </c>
    </row>
    <row r="5468" spans="1:10" x14ac:dyDescent="0.2">
      <c r="A5468" t="s">
        <v>210</v>
      </c>
      <c r="B5468" t="s">
        <v>18619</v>
      </c>
      <c r="C5468" t="s">
        <v>18620</v>
      </c>
      <c r="D5468" s="3" t="b">
        <f>NOT(ISNA(VLOOKUP(A5468,des!B:B,1,FALSE)))</f>
        <v>1</v>
      </c>
      <c r="E5468" s="3" t="str">
        <f>IF(D5468,VLOOKUP(A5468,des!B:Q,11,FALSE),"")</f>
        <v>VMMC Technique and Sex (Male)</v>
      </c>
      <c r="F5468" s="3" t="b">
        <f t="shared" si="340"/>
        <v>1</v>
      </c>
      <c r="G5468" s="3" t="str">
        <f t="shared" si="341"/>
        <v>dhis_api --api-version=27 --api-request='dataElements/oIOtyrMpzGE/name' --content-json --request PATCH --data "{\"name\": \"VMMC Technique and Sex (Male)\"}"</v>
      </c>
      <c r="H5468" s="3" t="str">
        <f>IF(D5468,VLOOKUP(A5468,des!B:Q,12,FALSE),"")</f>
        <v>fHFBl6UXRpB</v>
      </c>
      <c r="I5468" s="3" t="b">
        <f t="shared" si="342"/>
        <v>1</v>
      </c>
      <c r="J5468" s="3" t="str">
        <f t="shared" si="343"/>
        <v>dhis_api --api-version=27 --api-request='dataElements/oIOtyrMpzGE/shortName' --content-json --request PATCH --data "{\"shortName\": \"fHFBl6UXRpB\"}"</v>
      </c>
    </row>
    <row r="5469" spans="1:10" x14ac:dyDescent="0.2">
      <c r="A5469" t="s">
        <v>2094</v>
      </c>
      <c r="B5469" t="s">
        <v>18621</v>
      </c>
      <c r="C5469" t="s">
        <v>18622</v>
      </c>
      <c r="D5469" s="3" t="b">
        <f>NOT(ISNA(VLOOKUP(A5469,des!B:B,1,FALSE)))</f>
        <v>1</v>
      </c>
      <c r="E5469" s="3" t="str">
        <f>IF(D5469,VLOOKUP(A5469,des!B:Q,11,FALSE),"")</f>
        <v>VMMC Technique and Sex (Male)</v>
      </c>
      <c r="F5469" s="3" t="b">
        <f t="shared" si="340"/>
        <v>1</v>
      </c>
      <c r="G5469" s="3" t="str">
        <f t="shared" si="341"/>
        <v>dhis_api --api-version=27 --api-request='dataElements/BV4c3RVJY9Y/name' --content-json --request PATCH --data "{\"name\": \"VMMC Technique and Sex (Male)\"}"</v>
      </c>
      <c r="H5469" s="3" t="str">
        <f>IF(D5469,VLOOKUP(A5469,des!B:Q,12,FALSE),"")</f>
        <v>fHFBl6UXRpB</v>
      </c>
      <c r="I5469" s="3" t="b">
        <f t="shared" si="342"/>
        <v>1</v>
      </c>
      <c r="J5469" s="3" t="str">
        <f t="shared" si="343"/>
        <v>dhis_api --api-version=27 --api-request='dataElements/BV4c3RVJY9Y/shortName' --content-json --request PATCH --data "{\"shortName\": \"fHFBl6UXRpB\"}"</v>
      </c>
    </row>
    <row r="5470" spans="1:10" x14ac:dyDescent="0.2">
      <c r="A5470" t="s">
        <v>201</v>
      </c>
      <c r="B5470" t="s">
        <v>18623</v>
      </c>
      <c r="C5470" t="s">
        <v>18624</v>
      </c>
      <c r="D5470" s="3" t="b">
        <f>NOT(ISNA(VLOOKUP(A5470,des!B:B,1,FALSE)))</f>
        <v>1</v>
      </c>
      <c r="E5470" s="3" t="str">
        <f>IF(D5470,VLOOKUP(A5470,des!B:Q,11,FALSE),"")</f>
        <v>VMMC Technique and Sex (Male)</v>
      </c>
      <c r="F5470" s="3" t="b">
        <f t="shared" si="340"/>
        <v>1</v>
      </c>
      <c r="G5470" s="3" t="str">
        <f t="shared" si="341"/>
        <v>dhis_api --api-version=27 --api-request='dataElements/io1hfUu6Hbf/name' --content-json --request PATCH --data "{\"name\": \"VMMC Technique and Sex (Male)\"}"</v>
      </c>
      <c r="H5470" s="3" t="str">
        <f>IF(D5470,VLOOKUP(A5470,des!B:Q,12,FALSE),"")</f>
        <v>fHFBl6UXRpB</v>
      </c>
      <c r="I5470" s="3" t="b">
        <f t="shared" si="342"/>
        <v>1</v>
      </c>
      <c r="J5470" s="3" t="str">
        <f t="shared" si="343"/>
        <v>dhis_api --api-version=27 --api-request='dataElements/io1hfUu6Hbf/shortName' --content-json --request PATCH --data "{\"shortName\": \"fHFBl6UXRpB\"}"</v>
      </c>
    </row>
    <row r="5471" spans="1:10" x14ac:dyDescent="0.2">
      <c r="A5471" t="s">
        <v>199</v>
      </c>
      <c r="B5471" t="s">
        <v>18625</v>
      </c>
      <c r="C5471" t="s">
        <v>18626</v>
      </c>
      <c r="D5471" s="3" t="b">
        <f>NOT(ISNA(VLOOKUP(A5471,des!B:B,1,FALSE)))</f>
        <v>1</v>
      </c>
      <c r="E5471" s="3" t="str">
        <f>IF(D5471,VLOOKUP(A5471,des!B:Q,11,FALSE),"")</f>
        <v>default</v>
      </c>
      <c r="F5471" s="3" t="b">
        <f t="shared" si="340"/>
        <v>1</v>
      </c>
      <c r="G5471" s="3" t="str">
        <f t="shared" si="341"/>
        <v>dhis_api --api-version=27 --api-request='dataElements/myiCwzqRxSt/name' --content-json --request PATCH --data "{\"name\": \"default\"}"</v>
      </c>
      <c r="H5471" s="3" t="str">
        <f>IF(D5471,VLOOKUP(A5471,des!B:Q,12,FALSE),"")</f>
        <v>bjDvmb4bfuf</v>
      </c>
      <c r="I5471" s="3" t="b">
        <f t="shared" si="342"/>
        <v>1</v>
      </c>
      <c r="J5471" s="3" t="str">
        <f t="shared" si="343"/>
        <v>dhis_api --api-version=27 --api-request='dataElements/myiCwzqRxSt/shortName' --content-json --request PATCH --data "{\"shortName\": \"bjDvmb4bfuf\"}"</v>
      </c>
    </row>
    <row r="5472" spans="1:10" x14ac:dyDescent="0.2">
      <c r="A5472" t="s">
        <v>2095</v>
      </c>
      <c r="B5472" t="s">
        <v>18627</v>
      </c>
      <c r="C5472" t="s">
        <v>18628</v>
      </c>
      <c r="D5472" s="3" t="b">
        <f>NOT(ISNA(VLOOKUP(A5472,des!B:B,1,FALSE)))</f>
        <v>1</v>
      </c>
      <c r="E5472" s="3" t="str">
        <f>IF(D5472,VLOOKUP(A5472,des!B:Q,11,FALSE),"")</f>
        <v>Age (&lt;15-30+, 3)</v>
      </c>
      <c r="F5472" s="3" t="b">
        <f t="shared" si="340"/>
        <v>1</v>
      </c>
      <c r="G5472" s="3" t="str">
        <f t="shared" si="341"/>
        <v>dhis_api --api-version=27 --api-request='dataElements/N4gxW4jgIBt/name' --content-json --request PATCH --data "{\"name\": \"Age (&lt;15-30+, 3)\"}"</v>
      </c>
      <c r="H5472" s="3" t="str">
        <f>IF(D5472,VLOOKUP(A5472,des!B:Q,12,FALSE),"")</f>
        <v>Ikml6ttGPDH</v>
      </c>
      <c r="I5472" s="3" t="b">
        <f t="shared" si="342"/>
        <v>1</v>
      </c>
      <c r="J5472" s="3" t="str">
        <f t="shared" si="343"/>
        <v>dhis_api --api-version=27 --api-request='dataElements/N4gxW4jgIBt/shortName' --content-json --request PATCH --data "{\"shortName\": \"Ikml6ttGPDH\"}"</v>
      </c>
    </row>
    <row r="5473" spans="1:10" x14ac:dyDescent="0.2">
      <c r="A5473" t="s">
        <v>2096</v>
      </c>
      <c r="B5473" t="s">
        <v>18629</v>
      </c>
      <c r="C5473" t="s">
        <v>18630</v>
      </c>
      <c r="D5473" s="3" t="b">
        <f>NOT(ISNA(VLOOKUP(A5473,des!B:B,1,FALSE)))</f>
        <v>1</v>
      </c>
      <c r="E5473" s="3" t="str">
        <f>IF(D5473,VLOOKUP(A5473,des!B:Q,11,FALSE),"")</f>
        <v>Age (&lt;15-30+, 3)</v>
      </c>
      <c r="F5473" s="3" t="b">
        <f t="shared" si="340"/>
        <v>1</v>
      </c>
      <c r="G5473" s="3" t="str">
        <f t="shared" si="341"/>
        <v>dhis_api --api-version=27 --api-request='dataElements/jZlhRGh5I4g/name' --content-json --request PATCH --data "{\"name\": \"Age (&lt;15-30+, 3)\"}"</v>
      </c>
      <c r="H5473" s="3" t="str">
        <f>IF(D5473,VLOOKUP(A5473,des!B:Q,12,FALSE),"")</f>
        <v>Ikml6ttGPDH</v>
      </c>
      <c r="I5473" s="3" t="b">
        <f t="shared" si="342"/>
        <v>1</v>
      </c>
      <c r="J5473" s="3" t="str">
        <f t="shared" si="343"/>
        <v>dhis_api --api-version=27 --api-request='dataElements/jZlhRGh5I4g/shortName' --content-json --request PATCH --data "{\"shortName\": \"Ikml6ttGPDH\"}"</v>
      </c>
    </row>
    <row r="5474" spans="1:10" x14ac:dyDescent="0.2">
      <c r="A5474" t="s">
        <v>2097</v>
      </c>
      <c r="B5474" t="s">
        <v>18631</v>
      </c>
      <c r="C5474" t="s">
        <v>18632</v>
      </c>
      <c r="D5474" s="3" t="b">
        <f>NOT(ISNA(VLOOKUP(A5474,des!B:B,1,FALSE)))</f>
        <v>1</v>
      </c>
      <c r="E5474" s="3" t="str">
        <f>IF(D5474,VLOOKUP(A5474,des!B:Q,11,FALSE),"")</f>
        <v>default</v>
      </c>
      <c r="F5474" s="3" t="b">
        <f t="shared" si="340"/>
        <v>1</v>
      </c>
      <c r="G5474" s="3" t="str">
        <f t="shared" si="341"/>
        <v>dhis_api --api-version=27 --api-request='dataElements/KA5Wu5V4glc/name' --content-json --request PATCH --data "{\"name\": \"default\"}"</v>
      </c>
      <c r="H5474" s="3" t="str">
        <f>IF(D5474,VLOOKUP(A5474,des!B:Q,12,FALSE),"")</f>
        <v>bjDvmb4bfuf</v>
      </c>
      <c r="I5474" s="3" t="b">
        <f t="shared" si="342"/>
        <v>1</v>
      </c>
      <c r="J5474" s="3" t="str">
        <f t="shared" si="343"/>
        <v>dhis_api --api-version=27 --api-request='dataElements/KA5Wu5V4glc/shortName' --content-json --request PATCH --data "{\"shortName\": \"bjDvmb4bfuf\"}"</v>
      </c>
    </row>
    <row r="5475" spans="1:10" x14ac:dyDescent="0.2">
      <c r="A5475" t="s">
        <v>2098</v>
      </c>
      <c r="B5475" t="s">
        <v>18633</v>
      </c>
      <c r="C5475" t="s">
        <v>18634</v>
      </c>
      <c r="D5475" s="3" t="b">
        <f>NOT(ISNA(VLOOKUP(A5475,des!B:B,1,FALSE)))</f>
        <v>1</v>
      </c>
      <c r="E5475" s="3" t="str">
        <f>IF(D5475,VLOOKUP(A5475,des!B:Q,11,FALSE),"")</f>
        <v>default</v>
      </c>
      <c r="F5475" s="3" t="b">
        <f t="shared" si="340"/>
        <v>1</v>
      </c>
      <c r="G5475" s="3" t="str">
        <f t="shared" si="341"/>
        <v>dhis_api --api-version=27 --api-request='dataElements/HgYMMwa2ofS/name' --content-json --request PATCH --data "{\"name\": \"default\"}"</v>
      </c>
      <c r="H5475" s="3" t="str">
        <f>IF(D5475,VLOOKUP(A5475,des!B:Q,12,FALSE),"")</f>
        <v>bjDvmb4bfuf</v>
      </c>
      <c r="I5475" s="3" t="b">
        <f t="shared" si="342"/>
        <v>1</v>
      </c>
      <c r="J5475" s="3" t="str">
        <f t="shared" si="343"/>
        <v>dhis_api --api-version=27 --api-request='dataElements/HgYMMwa2ofS/shortName' --content-json --request PATCH --data "{\"shortName\": \"bjDvmb4bfuf\"}"</v>
      </c>
    </row>
    <row r="5476" spans="1:10" x14ac:dyDescent="0.2">
      <c r="A5476" t="s">
        <v>2099</v>
      </c>
      <c r="B5476" t="s">
        <v>18635</v>
      </c>
      <c r="C5476" t="s">
        <v>18636</v>
      </c>
      <c r="D5476" s="3" t="b">
        <f>NOT(ISNA(VLOOKUP(A5476,des!B:B,1,FALSE)))</f>
        <v>1</v>
      </c>
      <c r="E5476" s="3" t="str">
        <f>IF(D5476,VLOOKUP(A5476,des!B:Q,11,FALSE),"")</f>
        <v>Age (&lt;15-30+, 3)</v>
      </c>
      <c r="F5476" s="3" t="b">
        <f t="shared" si="340"/>
        <v>1</v>
      </c>
      <c r="G5476" s="3" t="str">
        <f t="shared" si="341"/>
        <v>dhis_api --api-version=27 --api-request='dataElements/g69ABSKiqW6/name' --content-json --request PATCH --data "{\"name\": \"Age (&lt;15-30+, 3)\"}"</v>
      </c>
      <c r="H5476" s="3" t="str">
        <f>IF(D5476,VLOOKUP(A5476,des!B:Q,12,FALSE),"")</f>
        <v>Ikml6ttGPDH</v>
      </c>
      <c r="I5476" s="3" t="b">
        <f t="shared" si="342"/>
        <v>1</v>
      </c>
      <c r="J5476" s="3" t="str">
        <f t="shared" si="343"/>
        <v>dhis_api --api-version=27 --api-request='dataElements/g69ABSKiqW6/shortName' --content-json --request PATCH --data "{\"shortName\": \"Ikml6ttGPDH\"}"</v>
      </c>
    </row>
    <row r="5477" spans="1:10" x14ac:dyDescent="0.2">
      <c r="A5477" t="s">
        <v>2100</v>
      </c>
      <c r="B5477" t="s">
        <v>18637</v>
      </c>
      <c r="C5477" t="s">
        <v>18638</v>
      </c>
      <c r="D5477" s="3" t="b">
        <f>NOT(ISNA(VLOOKUP(A5477,des!B:B,1,FALSE)))</f>
        <v>1</v>
      </c>
      <c r="E5477" s="3" t="str">
        <f>IF(D5477,VLOOKUP(A5477,des!B:Q,11,FALSE),"")</f>
        <v>Age (&lt;15-30+, 3)</v>
      </c>
      <c r="F5477" s="3" t="b">
        <f t="shared" si="340"/>
        <v>1</v>
      </c>
      <c r="G5477" s="3" t="str">
        <f t="shared" si="341"/>
        <v>dhis_api --api-version=27 --api-request='dataElements/WFvZgcyP9l6/name' --content-json --request PATCH --data "{\"name\": \"Age (&lt;15-30+, 3)\"}"</v>
      </c>
      <c r="H5477" s="3" t="str">
        <f>IF(D5477,VLOOKUP(A5477,des!B:Q,12,FALSE),"")</f>
        <v>Ikml6ttGPDH</v>
      </c>
      <c r="I5477" s="3" t="b">
        <f t="shared" si="342"/>
        <v>1</v>
      </c>
      <c r="J5477" s="3" t="str">
        <f t="shared" si="343"/>
        <v>dhis_api --api-version=27 --api-request='dataElements/WFvZgcyP9l6/shortName' --content-json --request PATCH --data "{\"shortName\": \"Ikml6ttGPDH\"}"</v>
      </c>
    </row>
    <row r="5478" spans="1:10" x14ac:dyDescent="0.2">
      <c r="A5478" t="s">
        <v>2101</v>
      </c>
      <c r="B5478" t="s">
        <v>18639</v>
      </c>
      <c r="C5478" t="s">
        <v>18640</v>
      </c>
      <c r="D5478" s="3" t="b">
        <f>NOT(ISNA(VLOOKUP(A5478,des!B:B,1,FALSE)))</f>
        <v>1</v>
      </c>
      <c r="E5478" s="3" t="str">
        <f>IF(D5478,VLOOKUP(A5478,des!B:Q,11,FALSE),"")</f>
        <v>default</v>
      </c>
      <c r="F5478" s="3" t="b">
        <f t="shared" si="340"/>
        <v>1</v>
      </c>
      <c r="G5478" s="3" t="str">
        <f t="shared" si="341"/>
        <v>dhis_api --api-version=27 --api-request='dataElements/jA45CAfrNQb/name' --content-json --request PATCH --data "{\"name\": \"default\"}"</v>
      </c>
      <c r="H5478" s="3" t="str">
        <f>IF(D5478,VLOOKUP(A5478,des!B:Q,12,FALSE),"")</f>
        <v>bjDvmb4bfuf</v>
      </c>
      <c r="I5478" s="3" t="b">
        <f t="shared" si="342"/>
        <v>1</v>
      </c>
      <c r="J5478" s="3" t="str">
        <f t="shared" si="343"/>
        <v>dhis_api --api-version=27 --api-request='dataElements/jA45CAfrNQb/shortName' --content-json --request PATCH --data "{\"shortName\": \"bjDvmb4bfuf\"}"</v>
      </c>
    </row>
    <row r="5479" spans="1:10" x14ac:dyDescent="0.2">
      <c r="A5479" t="s">
        <v>2102</v>
      </c>
      <c r="B5479" t="s">
        <v>18641</v>
      </c>
      <c r="C5479" t="s">
        <v>18642</v>
      </c>
      <c r="D5479" s="3" t="b">
        <f>NOT(ISNA(VLOOKUP(A5479,des!B:B,1,FALSE)))</f>
        <v>1</v>
      </c>
      <c r="E5479" s="3" t="str">
        <f>IF(D5479,VLOOKUP(A5479,des!B:Q,11,FALSE),"")</f>
        <v>default</v>
      </c>
      <c r="F5479" s="3" t="b">
        <f t="shared" si="340"/>
        <v>1</v>
      </c>
      <c r="G5479" s="3" t="str">
        <f t="shared" si="341"/>
        <v>dhis_api --api-version=27 --api-request='dataElements/acQwqrGTSKq/name' --content-json --request PATCH --data "{\"name\": \"default\"}"</v>
      </c>
      <c r="H5479" s="3" t="str">
        <f>IF(D5479,VLOOKUP(A5479,des!B:Q,12,FALSE),"")</f>
        <v>bjDvmb4bfuf</v>
      </c>
      <c r="I5479" s="3" t="b">
        <f t="shared" si="342"/>
        <v>1</v>
      </c>
      <c r="J5479" s="3" t="str">
        <f t="shared" si="343"/>
        <v>dhis_api --api-version=27 --api-request='dataElements/acQwqrGTSKq/shortName' --content-json --request PATCH --data "{\"shortName\": \"bjDvmb4bfuf\"}"</v>
      </c>
    </row>
    <row r="5480" spans="1:10" x14ac:dyDescent="0.2">
      <c r="A5480" t="s">
        <v>2103</v>
      </c>
      <c r="B5480" t="s">
        <v>18643</v>
      </c>
      <c r="C5480" t="s">
        <v>18644</v>
      </c>
      <c r="D5480" s="3" t="b">
        <f>NOT(ISNA(VLOOKUP(A5480,des!B:B,1,FALSE)))</f>
        <v>1</v>
      </c>
      <c r="E5480" s="3" t="str">
        <f>IF(D5480,VLOOKUP(A5480,des!B:Q,11,FALSE),"")</f>
        <v>default</v>
      </c>
      <c r="F5480" s="3" t="b">
        <f t="shared" si="340"/>
        <v>1</v>
      </c>
      <c r="G5480" s="3" t="str">
        <f t="shared" si="341"/>
        <v>dhis_api --api-version=27 --api-request='dataElements/kFKyrdf8OFI/name' --content-json --request PATCH --data "{\"name\": \"default\"}"</v>
      </c>
      <c r="H5480" s="3" t="str">
        <f>IF(D5480,VLOOKUP(A5480,des!B:Q,12,FALSE),"")</f>
        <v>bjDvmb4bfuf</v>
      </c>
      <c r="I5480" s="3" t="b">
        <f t="shared" si="342"/>
        <v>1</v>
      </c>
      <c r="J5480" s="3" t="str">
        <f t="shared" si="343"/>
        <v>dhis_api --api-version=27 --api-request='dataElements/kFKyrdf8OFI/shortName' --content-json --request PATCH --data "{\"shortName\": \"bjDvmb4bfuf\"}"</v>
      </c>
    </row>
    <row r="5481" spans="1:10" x14ac:dyDescent="0.2">
      <c r="A5481" t="s">
        <v>2104</v>
      </c>
      <c r="B5481" t="s">
        <v>18645</v>
      </c>
      <c r="C5481" t="s">
        <v>18646</v>
      </c>
      <c r="D5481" s="3" t="b">
        <f>NOT(ISNA(VLOOKUP(A5481,des!B:B,1,FALSE)))</f>
        <v>1</v>
      </c>
      <c r="E5481" s="3" t="str">
        <f>IF(D5481,VLOOKUP(A5481,des!B:Q,11,FALSE),"")</f>
        <v>default</v>
      </c>
      <c r="F5481" s="3" t="b">
        <f t="shared" si="340"/>
        <v>1</v>
      </c>
      <c r="G5481" s="3" t="str">
        <f t="shared" si="341"/>
        <v>dhis_api --api-version=27 --api-request='dataElements/SMLRuCiu7in/name' --content-json --request PATCH --data "{\"name\": \"default\"}"</v>
      </c>
      <c r="H5481" s="3" t="str">
        <f>IF(D5481,VLOOKUP(A5481,des!B:Q,12,FALSE),"")</f>
        <v>bjDvmb4bfuf</v>
      </c>
      <c r="I5481" s="3" t="b">
        <f t="shared" si="342"/>
        <v>1</v>
      </c>
      <c r="J5481" s="3" t="str">
        <f t="shared" si="343"/>
        <v>dhis_api --api-version=27 --api-request='dataElements/SMLRuCiu7in/shortName' --content-json --request PATCH --data "{\"shortName\": \"bjDvmb4bfuf\"}"</v>
      </c>
    </row>
    <row r="5482" spans="1:10" x14ac:dyDescent="0.2">
      <c r="A5482" t="s">
        <v>2105</v>
      </c>
      <c r="B5482" t="s">
        <v>18647</v>
      </c>
      <c r="C5482" t="s">
        <v>18648</v>
      </c>
      <c r="D5482" s="3" t="b">
        <f>NOT(ISNA(VLOOKUP(A5482,des!B:B,1,FALSE)))</f>
        <v>1</v>
      </c>
      <c r="E5482" s="3" t="str">
        <f>IF(D5482,VLOOKUP(A5482,des!B:Q,11,FALSE),"")</f>
        <v>default</v>
      </c>
      <c r="F5482" s="3" t="b">
        <f t="shared" si="340"/>
        <v>1</v>
      </c>
      <c r="G5482" s="3" t="str">
        <f t="shared" si="341"/>
        <v>dhis_api --api-version=27 --api-request='dataElements/IZx8JRBZLZP/name' --content-json --request PATCH --data "{\"name\": \"default\"}"</v>
      </c>
      <c r="H5482" s="3" t="str">
        <f>IF(D5482,VLOOKUP(A5482,des!B:Q,12,FALSE),"")</f>
        <v>bjDvmb4bfuf</v>
      </c>
      <c r="I5482" s="3" t="b">
        <f t="shared" si="342"/>
        <v>1</v>
      </c>
      <c r="J5482" s="3" t="str">
        <f t="shared" si="343"/>
        <v>dhis_api --api-version=27 --api-request='dataElements/IZx8JRBZLZP/shortName' --content-json --request PATCH --data "{\"shortName\": \"bjDvmb4bfuf\"}"</v>
      </c>
    </row>
    <row r="5483" spans="1:10" x14ac:dyDescent="0.2">
      <c r="A5483" t="s">
        <v>2106</v>
      </c>
      <c r="B5483" t="s">
        <v>18649</v>
      </c>
      <c r="C5483" t="s">
        <v>18650</v>
      </c>
      <c r="D5483" s="3" t="b">
        <f>NOT(ISNA(VLOOKUP(A5483,des!B:B,1,FALSE)))</f>
        <v>1</v>
      </c>
      <c r="E5483" s="3" t="str">
        <f>IF(D5483,VLOOKUP(A5483,des!B:Q,11,FALSE),"")</f>
        <v>default</v>
      </c>
      <c r="F5483" s="3" t="b">
        <f t="shared" si="340"/>
        <v>1</v>
      </c>
      <c r="G5483" s="3" t="str">
        <f t="shared" si="341"/>
        <v>dhis_api --api-version=27 --api-request='dataElements/zzHtF5OKxuR/name' --content-json --request PATCH --data "{\"name\": \"default\"}"</v>
      </c>
      <c r="H5483" s="3" t="str">
        <f>IF(D5483,VLOOKUP(A5483,des!B:Q,12,FALSE),"")</f>
        <v>bjDvmb4bfuf</v>
      </c>
      <c r="I5483" s="3" t="b">
        <f t="shared" si="342"/>
        <v>1</v>
      </c>
      <c r="J5483" s="3" t="str">
        <f t="shared" si="343"/>
        <v>dhis_api --api-version=27 --api-request='dataElements/zzHtF5OKxuR/shortName' --content-json --request PATCH --data "{\"shortName\": \"bjDvmb4bfuf\"}"</v>
      </c>
    </row>
    <row r="5484" spans="1:10" x14ac:dyDescent="0.2">
      <c r="A5484" t="s">
        <v>2107</v>
      </c>
      <c r="B5484" t="s">
        <v>18651</v>
      </c>
      <c r="C5484" t="s">
        <v>18652</v>
      </c>
      <c r="D5484" s="3" t="b">
        <f>NOT(ISNA(VLOOKUP(A5484,des!B:B,1,FALSE)))</f>
        <v>1</v>
      </c>
      <c r="E5484" s="3" t="str">
        <f>IF(D5484,VLOOKUP(A5484,des!B:Q,11,FALSE),"")</f>
        <v>Age (&lt;15-30+, 3)</v>
      </c>
      <c r="F5484" s="3" t="b">
        <f t="shared" si="340"/>
        <v>1</v>
      </c>
      <c r="G5484" s="3" t="str">
        <f t="shared" si="341"/>
        <v>dhis_api --api-version=27 --api-request='dataElements/tIzTB9vtOCK/name' --content-json --request PATCH --data "{\"name\": \"Age (&lt;15-30+, 3)\"}"</v>
      </c>
      <c r="H5484" s="3" t="str">
        <f>IF(D5484,VLOOKUP(A5484,des!B:Q,12,FALSE),"")</f>
        <v>Ikml6ttGPDH</v>
      </c>
      <c r="I5484" s="3" t="b">
        <f t="shared" si="342"/>
        <v>1</v>
      </c>
      <c r="J5484" s="3" t="str">
        <f t="shared" si="343"/>
        <v>dhis_api --api-version=27 --api-request='dataElements/tIzTB9vtOCK/shortName' --content-json --request PATCH --data "{\"shortName\": \"Ikml6ttGPDH\"}"</v>
      </c>
    </row>
    <row r="5485" spans="1:10" x14ac:dyDescent="0.2">
      <c r="A5485" t="s">
        <v>2108</v>
      </c>
      <c r="B5485" t="s">
        <v>18653</v>
      </c>
      <c r="C5485" t="s">
        <v>18654</v>
      </c>
      <c r="D5485" s="3" t="b">
        <f>NOT(ISNA(VLOOKUP(A5485,des!B:B,1,FALSE)))</f>
        <v>1</v>
      </c>
      <c r="E5485" s="3" t="str">
        <f>IF(D5485,VLOOKUP(A5485,des!B:Q,11,FALSE),"")</f>
        <v>Age (&lt;15-30+, 3)</v>
      </c>
      <c r="F5485" s="3" t="b">
        <f t="shared" si="340"/>
        <v>1</v>
      </c>
      <c r="G5485" s="3" t="str">
        <f t="shared" si="341"/>
        <v>dhis_api --api-version=27 --api-request='dataElements/xK31FHlVZfR/name' --content-json --request PATCH --data "{\"name\": \"Age (&lt;15-30+, 3)\"}"</v>
      </c>
      <c r="H5485" s="3" t="str">
        <f>IF(D5485,VLOOKUP(A5485,des!B:Q,12,FALSE),"")</f>
        <v>Ikml6ttGPDH</v>
      </c>
      <c r="I5485" s="3" t="b">
        <f t="shared" si="342"/>
        <v>1</v>
      </c>
      <c r="J5485" s="3" t="str">
        <f t="shared" si="343"/>
        <v>dhis_api --api-version=27 --api-request='dataElements/xK31FHlVZfR/shortName' --content-json --request PATCH --data "{\"shortName\": \"Ikml6ttGPDH\"}"</v>
      </c>
    </row>
    <row r="5486" spans="1:10" x14ac:dyDescent="0.2">
      <c r="A5486" t="s">
        <v>2109</v>
      </c>
      <c r="B5486" t="s">
        <v>18655</v>
      </c>
      <c r="C5486" t="s">
        <v>18656</v>
      </c>
      <c r="D5486" s="3" t="b">
        <f>NOT(ISNA(VLOOKUP(A5486,des!B:B,1,FALSE)))</f>
        <v>1</v>
      </c>
      <c r="E5486" s="3" t="str">
        <f>IF(D5486,VLOOKUP(A5486,des!B:Q,11,FALSE),"")</f>
        <v>default</v>
      </c>
      <c r="F5486" s="3" t="b">
        <f t="shared" si="340"/>
        <v>1</v>
      </c>
      <c r="G5486" s="3" t="str">
        <f t="shared" si="341"/>
        <v>dhis_api --api-version=27 --api-request='dataElements/GyG0eMTf8tZ/name' --content-json --request PATCH --data "{\"name\": \"default\"}"</v>
      </c>
      <c r="H5486" s="3" t="str">
        <f>IF(D5486,VLOOKUP(A5486,des!B:Q,12,FALSE),"")</f>
        <v>bjDvmb4bfuf</v>
      </c>
      <c r="I5486" s="3" t="b">
        <f t="shared" si="342"/>
        <v>1</v>
      </c>
      <c r="J5486" s="3" t="str">
        <f t="shared" si="343"/>
        <v>dhis_api --api-version=27 --api-request='dataElements/GyG0eMTf8tZ/shortName' --content-json --request PATCH --data "{\"shortName\": \"bjDvmb4bfuf\"}"</v>
      </c>
    </row>
    <row r="5487" spans="1:10" x14ac:dyDescent="0.2">
      <c r="A5487" t="s">
        <v>2110</v>
      </c>
      <c r="B5487" t="s">
        <v>18657</v>
      </c>
      <c r="C5487" t="s">
        <v>18658</v>
      </c>
      <c r="D5487" s="3" t="b">
        <f>NOT(ISNA(VLOOKUP(A5487,des!B:B,1,FALSE)))</f>
        <v>1</v>
      </c>
      <c r="E5487" s="3" t="str">
        <f>IF(D5487,VLOOKUP(A5487,des!B:Q,11,FALSE),"")</f>
        <v>default</v>
      </c>
      <c r="F5487" s="3" t="b">
        <f t="shared" si="340"/>
        <v>1</v>
      </c>
      <c r="G5487" s="3" t="str">
        <f t="shared" si="341"/>
        <v>dhis_api --api-version=27 --api-request='dataElements/SEYBzPGK5Jc/name' --content-json --request PATCH --data "{\"name\": \"default\"}"</v>
      </c>
      <c r="H5487" s="3" t="str">
        <f>IF(D5487,VLOOKUP(A5487,des!B:Q,12,FALSE),"")</f>
        <v>bjDvmb4bfuf</v>
      </c>
      <c r="I5487" s="3" t="b">
        <f t="shared" si="342"/>
        <v>1</v>
      </c>
      <c r="J5487" s="3" t="str">
        <f t="shared" si="343"/>
        <v>dhis_api --api-version=27 --api-request='dataElements/SEYBzPGK5Jc/shortName' --content-json --request PATCH --data "{\"shortName\": \"bjDvmb4bfuf\"}"</v>
      </c>
    </row>
  </sheetData>
  <autoFilter ref="A4:J5487" xr:uid="{00000000-0009-0000-0000-000009000000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1000"/>
  <sheetViews>
    <sheetView topLeftCell="F2" workbookViewId="0">
      <selection activeCell="K10" sqref="K10"/>
    </sheetView>
  </sheetViews>
  <sheetFormatPr baseColWidth="10" defaultColWidth="13.5" defaultRowHeight="15" customHeight="1" x14ac:dyDescent="0.2"/>
  <cols>
    <col min="1" max="1" width="11" customWidth="1"/>
    <col min="2" max="2" width="20.1640625" customWidth="1"/>
    <col min="3" max="3" width="29.83203125" customWidth="1"/>
    <col min="4" max="4" width="51" customWidth="1"/>
    <col min="5" max="5" width="47.5" customWidth="1"/>
    <col min="6" max="6" width="47.5" style="3" customWidth="1"/>
    <col min="7" max="8" width="11" customWidth="1"/>
    <col min="9" max="9" width="27" customWidth="1"/>
    <col min="10" max="10" width="44.83203125" customWidth="1"/>
    <col min="11" max="28" width="11" customWidth="1"/>
  </cols>
  <sheetData>
    <row r="1" spans="1:13" ht="15.75" customHeight="1" x14ac:dyDescent="0.2">
      <c r="A1" s="3" t="s">
        <v>14</v>
      </c>
      <c r="B1" s="3" t="s">
        <v>15</v>
      </c>
      <c r="C1" s="2" t="s">
        <v>16</v>
      </c>
      <c r="D1" s="2"/>
      <c r="E1" s="2"/>
      <c r="F1" s="2"/>
      <c r="G1" s="2" t="s">
        <v>2</v>
      </c>
      <c r="H1" s="2" t="s">
        <v>2</v>
      </c>
      <c r="I1" s="2" t="str">
        <f t="shared" ref="I1:I11" si="0">CONCATENATE(G1,H1)</f>
        <v>NumberNumber</v>
      </c>
      <c r="J1" s="2" t="s">
        <v>17</v>
      </c>
      <c r="K1" s="1" t="s">
        <v>4</v>
      </c>
      <c r="L1" t="str">
        <f t="shared" ref="L1:L18" si="1">CONCATENATE("&lt;valueType&gt;",K1,"&lt;/valueType&gt;")</f>
        <v>&lt;valueType&gt;INTEGER&lt;/valueType&gt;</v>
      </c>
      <c r="M1" s="3" t="s">
        <v>831</v>
      </c>
    </row>
    <row r="2" spans="1:13" ht="15.75" customHeight="1" x14ac:dyDescent="0.2">
      <c r="A2" s="2" t="s">
        <v>2</v>
      </c>
      <c r="B2" s="2" t="s">
        <v>7</v>
      </c>
      <c r="C2" s="3" t="s">
        <v>5</v>
      </c>
      <c r="D2" s="2" t="s">
        <v>18</v>
      </c>
      <c r="E2" s="3" t="s">
        <v>19</v>
      </c>
      <c r="F2" s="3" t="s">
        <v>836</v>
      </c>
      <c r="G2" s="2" t="s">
        <v>2</v>
      </c>
      <c r="H2" s="2" t="s">
        <v>20</v>
      </c>
      <c r="I2" s="2" t="str">
        <f t="shared" si="0"/>
        <v>NumberUnit interval</v>
      </c>
      <c r="J2" s="2" t="s">
        <v>21</v>
      </c>
      <c r="K2" s="1" t="s">
        <v>22</v>
      </c>
      <c r="L2" t="str">
        <f t="shared" si="1"/>
        <v>&lt;valueType&gt;NUMBER&lt;/valueType&gt;</v>
      </c>
      <c r="M2" s="3" t="s">
        <v>832</v>
      </c>
    </row>
    <row r="3" spans="1:13" ht="15.75" customHeight="1" x14ac:dyDescent="0.2">
      <c r="A3" s="2" t="s">
        <v>7</v>
      </c>
      <c r="B3" s="2" t="s">
        <v>8</v>
      </c>
      <c r="C3" s="2" t="s">
        <v>23</v>
      </c>
      <c r="D3" s="2" t="s">
        <v>24</v>
      </c>
      <c r="E3" s="3" t="s">
        <v>25</v>
      </c>
      <c r="F3" s="3" t="s">
        <v>837</v>
      </c>
      <c r="G3" s="2" t="s">
        <v>2</v>
      </c>
      <c r="H3" s="2" t="s">
        <v>3</v>
      </c>
      <c r="I3" s="2" t="str">
        <f t="shared" si="0"/>
        <v>NumberInteger</v>
      </c>
      <c r="J3" s="2" t="s">
        <v>26</v>
      </c>
      <c r="K3" s="1" t="s">
        <v>27</v>
      </c>
      <c r="L3" t="str">
        <f t="shared" si="1"/>
        <v>&lt;valueType&gt;UNIT_INTERVAL&lt;/valueType&gt;</v>
      </c>
    </row>
    <row r="4" spans="1:13" ht="15.75" customHeight="1" x14ac:dyDescent="0.2">
      <c r="A4" s="2" t="s">
        <v>28</v>
      </c>
      <c r="B4" s="2" t="s">
        <v>2</v>
      </c>
      <c r="C4" s="2" t="s">
        <v>29</v>
      </c>
      <c r="D4" s="2" t="s">
        <v>30</v>
      </c>
      <c r="E4" s="3" t="s">
        <v>31</v>
      </c>
      <c r="F4" s="3" t="s">
        <v>838</v>
      </c>
      <c r="G4" s="2" t="s">
        <v>2</v>
      </c>
      <c r="H4" s="2" t="s">
        <v>32</v>
      </c>
      <c r="I4" s="2" t="str">
        <f t="shared" si="0"/>
        <v>NumberPositive Integer</v>
      </c>
      <c r="J4" s="2" t="s">
        <v>33</v>
      </c>
      <c r="K4" s="1" t="s">
        <v>34</v>
      </c>
      <c r="L4" t="str">
        <f t="shared" si="1"/>
        <v>&lt;valueType&gt;PERCENTAGE&lt;/valueType&gt;</v>
      </c>
    </row>
    <row r="5" spans="1:13" ht="15.75" customHeight="1" x14ac:dyDescent="0.2">
      <c r="A5" s="2" t="s">
        <v>35</v>
      </c>
      <c r="B5" s="2" t="s">
        <v>20</v>
      </c>
      <c r="C5" s="2" t="s">
        <v>36</v>
      </c>
      <c r="D5" s="2" t="s">
        <v>37</v>
      </c>
      <c r="E5" s="3" t="s">
        <v>38</v>
      </c>
      <c r="F5" s="3" t="s">
        <v>839</v>
      </c>
      <c r="G5" s="2" t="s">
        <v>2</v>
      </c>
      <c r="H5" s="2" t="s">
        <v>39</v>
      </c>
      <c r="I5" s="2" t="str">
        <f t="shared" si="0"/>
        <v>NumberNegative Integer</v>
      </c>
      <c r="J5" s="2" t="s">
        <v>40</v>
      </c>
      <c r="K5" s="1" t="s">
        <v>41</v>
      </c>
      <c r="L5" t="str">
        <f t="shared" si="1"/>
        <v>&lt;valueType&gt;INTEGER_POSITIVE&lt;/valueType&gt;</v>
      </c>
    </row>
    <row r="6" spans="1:13" ht="15.75" customHeight="1" x14ac:dyDescent="0.2">
      <c r="A6" s="2" t="s">
        <v>42</v>
      </c>
      <c r="B6" s="2" t="s">
        <v>3</v>
      </c>
      <c r="C6" s="2" t="s">
        <v>43</v>
      </c>
      <c r="D6" s="2" t="s">
        <v>44</v>
      </c>
      <c r="E6" s="3" t="s">
        <v>45</v>
      </c>
      <c r="F6" s="3" t="s">
        <v>840</v>
      </c>
      <c r="G6" s="2" t="s">
        <v>2</v>
      </c>
      <c r="H6" s="2" t="s">
        <v>46</v>
      </c>
      <c r="I6" s="2" t="str">
        <f t="shared" si="0"/>
        <v>NumberPositive or Zero Integer</v>
      </c>
      <c r="J6" s="2" t="s">
        <v>47</v>
      </c>
      <c r="K6" s="1" t="s">
        <v>48</v>
      </c>
      <c r="L6" t="str">
        <f t="shared" si="1"/>
        <v>&lt;valueType&gt;INTEGER_NEGATIVE&lt;/valueType&gt;</v>
      </c>
    </row>
    <row r="7" spans="1:13" ht="15.75" customHeight="1" x14ac:dyDescent="0.2">
      <c r="B7" s="2" t="s">
        <v>32</v>
      </c>
      <c r="C7" s="2" t="s">
        <v>49</v>
      </c>
      <c r="D7" s="2" t="s">
        <v>50</v>
      </c>
      <c r="E7" s="3" t="s">
        <v>51</v>
      </c>
      <c r="F7" s="3" t="s">
        <v>841</v>
      </c>
      <c r="G7" s="2" t="s">
        <v>7</v>
      </c>
      <c r="H7" s="2" t="s">
        <v>8</v>
      </c>
      <c r="I7" s="2" t="str">
        <f t="shared" si="0"/>
        <v>TextLong text</v>
      </c>
      <c r="J7" s="2" t="s">
        <v>52</v>
      </c>
      <c r="K7" s="1" t="s">
        <v>53</v>
      </c>
      <c r="L7" t="str">
        <f t="shared" si="1"/>
        <v>&lt;valueType&gt;INTEGER_ZERO_OR_POSITIVE&lt;/valueType&gt;</v>
      </c>
    </row>
    <row r="8" spans="1:13" ht="15.75" customHeight="1" x14ac:dyDescent="0.2">
      <c r="B8" s="2" t="s">
        <v>39</v>
      </c>
      <c r="C8" s="2" t="s">
        <v>54</v>
      </c>
      <c r="D8" s="2" t="s">
        <v>55</v>
      </c>
      <c r="E8" s="3" t="s">
        <v>56</v>
      </c>
      <c r="F8" s="3" t="s">
        <v>842</v>
      </c>
      <c r="G8" s="2" t="s">
        <v>7</v>
      </c>
      <c r="H8" s="2" t="s">
        <v>7</v>
      </c>
      <c r="I8" s="2" t="str">
        <f t="shared" si="0"/>
        <v>TextText</v>
      </c>
      <c r="J8" s="2" t="s">
        <v>57</v>
      </c>
      <c r="K8" s="1" t="s">
        <v>58</v>
      </c>
      <c r="L8" t="str">
        <f t="shared" si="1"/>
        <v>&lt;valueType&gt;FILE_RESOURCE&lt;/valueType&gt;</v>
      </c>
    </row>
    <row r="9" spans="1:13" ht="15.75" customHeight="1" x14ac:dyDescent="0.2">
      <c r="B9" s="2" t="s">
        <v>46</v>
      </c>
      <c r="C9" s="2" t="s">
        <v>59</v>
      </c>
      <c r="D9" s="2" t="s">
        <v>60</v>
      </c>
      <c r="E9" s="3" t="s">
        <v>61</v>
      </c>
      <c r="F9" s="3" t="s">
        <v>843</v>
      </c>
      <c r="G9" s="2" t="s">
        <v>28</v>
      </c>
      <c r="I9" s="2" t="str">
        <f t="shared" si="0"/>
        <v>Yes Only</v>
      </c>
      <c r="J9" s="2" t="s">
        <v>62</v>
      </c>
      <c r="K9" s="3" t="s">
        <v>63</v>
      </c>
      <c r="L9" t="str">
        <f t="shared" si="1"/>
        <v>&lt;valueType&gt;COORDINATE&lt;/valueType&gt;</v>
      </c>
    </row>
    <row r="10" spans="1:13" ht="15.75" customHeight="1" x14ac:dyDescent="0.2">
      <c r="B10" s="2"/>
      <c r="C10" s="2"/>
      <c r="D10" s="2"/>
      <c r="E10" s="2"/>
      <c r="F10" s="2"/>
      <c r="G10" s="2" t="s">
        <v>35</v>
      </c>
      <c r="I10" s="2" t="str">
        <f t="shared" si="0"/>
        <v>Yes/No</v>
      </c>
      <c r="J10" s="2" t="s">
        <v>64</v>
      </c>
      <c r="K10" s="3" t="s">
        <v>65</v>
      </c>
      <c r="L10" t="str">
        <f t="shared" si="1"/>
        <v>&lt;valueType&gt;TEXT&lt;/valueType&gt;</v>
      </c>
    </row>
    <row r="11" spans="1:13" ht="15.75" customHeight="1" x14ac:dyDescent="0.2">
      <c r="B11" s="2"/>
      <c r="C11" s="2"/>
      <c r="D11" s="2"/>
      <c r="E11" s="2"/>
      <c r="F11" s="2"/>
      <c r="G11" s="2" t="s">
        <v>42</v>
      </c>
      <c r="I11" s="2" t="str">
        <f t="shared" si="0"/>
        <v>Date</v>
      </c>
      <c r="J11" s="2" t="s">
        <v>66</v>
      </c>
      <c r="K11" s="3" t="s">
        <v>9</v>
      </c>
      <c r="L11" t="str">
        <f t="shared" si="1"/>
        <v>&lt;valueType&gt;LONG_TEXT&lt;/valueType&gt;</v>
      </c>
    </row>
    <row r="12" spans="1:13" ht="15.75" customHeight="1" x14ac:dyDescent="0.2">
      <c r="B12" s="2"/>
      <c r="C12" s="2"/>
      <c r="D12" s="2"/>
      <c r="I12" s="2"/>
      <c r="K12" s="1" t="s">
        <v>67</v>
      </c>
      <c r="L12" t="str">
        <f t="shared" si="1"/>
        <v>&lt;valueType&gt;LETTER&lt;/valueType&gt;</v>
      </c>
    </row>
    <row r="13" spans="1:13" ht="15.75" customHeight="1" x14ac:dyDescent="0.2">
      <c r="B13" s="2"/>
      <c r="C13" s="2"/>
      <c r="D13" s="2"/>
      <c r="I13" s="2"/>
      <c r="K13" s="1" t="s">
        <v>68</v>
      </c>
      <c r="L13" t="str">
        <f t="shared" si="1"/>
        <v>&lt;valueType&gt;PHONE_NUMBER&lt;/valueType&gt;</v>
      </c>
    </row>
    <row r="14" spans="1:13" ht="15.75" customHeight="1" x14ac:dyDescent="0.2">
      <c r="B14" s="2"/>
      <c r="C14" s="2"/>
      <c r="D14" s="2"/>
      <c r="I14" s="2"/>
      <c r="K14" s="1" t="s">
        <v>69</v>
      </c>
      <c r="L14" t="str">
        <f t="shared" si="1"/>
        <v>&lt;valueType&gt;EMAIL&lt;/valueType&gt;</v>
      </c>
    </row>
    <row r="15" spans="1:13" ht="15.75" customHeight="1" x14ac:dyDescent="0.2">
      <c r="B15" s="2"/>
      <c r="C15" s="2"/>
      <c r="D15" s="2"/>
      <c r="I15" s="2"/>
      <c r="K15" s="1" t="s">
        <v>70</v>
      </c>
      <c r="L15" t="str">
        <f t="shared" si="1"/>
        <v>&lt;valueType&gt;BOOLEAN&lt;/valueType&gt;</v>
      </c>
    </row>
    <row r="16" spans="1:13" ht="15.75" customHeight="1" x14ac:dyDescent="0.2">
      <c r="B16" s="2"/>
      <c r="C16" s="2"/>
      <c r="D16" s="2"/>
      <c r="I16" s="2"/>
      <c r="K16" s="1" t="s">
        <v>71</v>
      </c>
      <c r="L16" t="str">
        <f t="shared" si="1"/>
        <v>&lt;valueType&gt;TRUE_ONLY&lt;/valueType&gt;</v>
      </c>
    </row>
    <row r="17" spans="2:12" ht="15.75" customHeight="1" x14ac:dyDescent="0.2">
      <c r="B17" s="2"/>
      <c r="C17" s="2"/>
      <c r="D17" s="2"/>
      <c r="I17" s="2"/>
      <c r="K17" s="1" t="s">
        <v>72</v>
      </c>
      <c r="L17" t="str">
        <f t="shared" si="1"/>
        <v>&lt;valueType&gt;DATE&lt;/valueType&gt;</v>
      </c>
    </row>
    <row r="18" spans="2:12" ht="15.75" customHeight="1" x14ac:dyDescent="0.2">
      <c r="B18" s="2"/>
      <c r="C18" s="2"/>
      <c r="D18" s="2"/>
      <c r="I18" s="2"/>
      <c r="K18" s="1" t="s">
        <v>73</v>
      </c>
      <c r="L18" t="str">
        <f t="shared" si="1"/>
        <v>&lt;valueType&gt;DATETIME&lt;/valueType&gt;</v>
      </c>
    </row>
    <row r="19" spans="2:12" ht="15.75" customHeight="1" x14ac:dyDescent="0.2">
      <c r="B19" s="2"/>
      <c r="C19" s="2"/>
      <c r="D19" s="2"/>
      <c r="I19" s="2"/>
    </row>
    <row r="20" spans="2:12" ht="15.75" customHeight="1" x14ac:dyDescent="0.2">
      <c r="B20" s="2"/>
      <c r="C20" s="2"/>
      <c r="D20" s="2"/>
      <c r="I20" s="2"/>
    </row>
    <row r="21" spans="2:12" ht="15.75" customHeight="1" x14ac:dyDescent="0.2">
      <c r="B21" s="2"/>
      <c r="C21" s="2"/>
      <c r="D21" s="2"/>
      <c r="I21" s="2"/>
    </row>
    <row r="22" spans="2:12" ht="15.75" customHeight="1" x14ac:dyDescent="0.2">
      <c r="B22" s="2"/>
      <c r="C22" s="2"/>
      <c r="D22" s="2"/>
      <c r="I22" s="2"/>
    </row>
    <row r="23" spans="2:12" ht="15.75" customHeight="1" x14ac:dyDescent="0.2">
      <c r="B23" s="2"/>
      <c r="C23" s="2"/>
      <c r="D23" s="2"/>
      <c r="I23" s="2"/>
    </row>
    <row r="24" spans="2:12" ht="15.75" customHeight="1" x14ac:dyDescent="0.2">
      <c r="B24" s="2"/>
      <c r="C24" s="2"/>
      <c r="D24" s="2"/>
      <c r="I24" s="2"/>
    </row>
    <row r="25" spans="2:12" ht="15.75" customHeight="1" x14ac:dyDescent="0.2">
      <c r="B25" s="2"/>
      <c r="C25" s="2"/>
      <c r="D25" s="2"/>
      <c r="I25" s="2"/>
    </row>
    <row r="26" spans="2:12" ht="15.75" customHeight="1" x14ac:dyDescent="0.2">
      <c r="B26" s="2"/>
      <c r="C26" s="2"/>
      <c r="D26" s="2"/>
      <c r="I26" s="2"/>
    </row>
    <row r="27" spans="2:12" ht="15.75" customHeight="1" x14ac:dyDescent="0.2">
      <c r="B27" s="2"/>
      <c r="C27" s="2"/>
      <c r="D27" s="2"/>
      <c r="I27" s="2"/>
    </row>
    <row r="28" spans="2:12" ht="15.75" customHeight="1" x14ac:dyDescent="0.2">
      <c r="B28" s="2"/>
      <c r="C28" s="2"/>
      <c r="D28" s="2"/>
      <c r="I28" s="2"/>
    </row>
    <row r="29" spans="2:12" ht="15.75" customHeight="1" x14ac:dyDescent="0.2">
      <c r="B29" s="2"/>
      <c r="C29" s="2"/>
      <c r="D29" s="2"/>
      <c r="I29" s="2"/>
    </row>
    <row r="30" spans="2:12" ht="15.75" customHeight="1" x14ac:dyDescent="0.2">
      <c r="B30" s="2"/>
      <c r="C30" s="2"/>
      <c r="D30" s="2"/>
      <c r="I30" s="2"/>
    </row>
    <row r="31" spans="2:12" ht="15.75" customHeight="1" x14ac:dyDescent="0.2">
      <c r="B31" s="2"/>
      <c r="C31" s="2"/>
      <c r="D31" s="2"/>
      <c r="I31" s="2"/>
    </row>
    <row r="32" spans="2:12" ht="15.75" customHeight="1" x14ac:dyDescent="0.2">
      <c r="B32" s="2"/>
      <c r="C32" s="2"/>
      <c r="D32" s="2"/>
      <c r="I32" s="2"/>
    </row>
    <row r="33" spans="2:9" ht="15.75" customHeight="1" x14ac:dyDescent="0.2">
      <c r="B33" s="2"/>
      <c r="C33" s="2"/>
      <c r="D33" s="2"/>
      <c r="I33" s="2"/>
    </row>
    <row r="34" spans="2:9" ht="15.75" customHeight="1" x14ac:dyDescent="0.2">
      <c r="B34" s="2"/>
      <c r="C34" s="2"/>
      <c r="D34" s="2"/>
      <c r="I34" s="2"/>
    </row>
    <row r="35" spans="2:9" ht="15.75" customHeight="1" x14ac:dyDescent="0.2">
      <c r="B35" s="2"/>
      <c r="C35" s="2"/>
      <c r="D35" s="2"/>
      <c r="I35" s="2"/>
    </row>
    <row r="36" spans="2:9" ht="15.75" customHeight="1" x14ac:dyDescent="0.2">
      <c r="B36" s="2"/>
      <c r="C36" s="2"/>
      <c r="D36" s="2"/>
      <c r="I36" s="2"/>
    </row>
    <row r="37" spans="2:9" ht="15.75" customHeight="1" x14ac:dyDescent="0.2">
      <c r="B37" s="2"/>
      <c r="C37" s="2"/>
      <c r="D37" s="2"/>
      <c r="I37" s="2"/>
    </row>
    <row r="38" spans="2:9" ht="15.75" customHeight="1" x14ac:dyDescent="0.2">
      <c r="B38" s="2"/>
      <c r="C38" s="2"/>
      <c r="D38" s="2"/>
      <c r="I38" s="2"/>
    </row>
    <row r="39" spans="2:9" ht="15.75" customHeight="1" x14ac:dyDescent="0.2">
      <c r="B39" s="2"/>
      <c r="C39" s="2"/>
      <c r="D39" s="2"/>
      <c r="I39" s="2"/>
    </row>
    <row r="40" spans="2:9" ht="15.75" customHeight="1" x14ac:dyDescent="0.2">
      <c r="B40" s="2"/>
      <c r="C40" s="2"/>
      <c r="D40" s="2"/>
      <c r="I40" s="2"/>
    </row>
    <row r="41" spans="2:9" ht="15.75" customHeight="1" x14ac:dyDescent="0.2">
      <c r="B41" s="2"/>
      <c r="C41" s="2"/>
      <c r="D41" s="2"/>
      <c r="I41" s="2"/>
    </row>
    <row r="42" spans="2:9" ht="15.75" customHeight="1" x14ac:dyDescent="0.2">
      <c r="B42" s="2"/>
      <c r="C42" s="2"/>
      <c r="D42" s="2"/>
      <c r="I42" s="2"/>
    </row>
    <row r="43" spans="2:9" ht="15.75" customHeight="1" x14ac:dyDescent="0.2">
      <c r="B43" s="2"/>
      <c r="C43" s="2"/>
      <c r="D43" s="2"/>
      <c r="I43" s="2"/>
    </row>
    <row r="44" spans="2:9" ht="15.75" customHeight="1" x14ac:dyDescent="0.2">
      <c r="B44" s="2"/>
      <c r="C44" s="2"/>
      <c r="D44" s="2"/>
      <c r="I44" s="2"/>
    </row>
    <row r="45" spans="2:9" ht="15.75" customHeight="1" x14ac:dyDescent="0.2">
      <c r="B45" s="2"/>
      <c r="C45" s="2"/>
      <c r="D45" s="2"/>
      <c r="I45" s="2"/>
    </row>
    <row r="46" spans="2:9" ht="15.75" customHeight="1" x14ac:dyDescent="0.2">
      <c r="B46" s="2"/>
      <c r="C46" s="2"/>
      <c r="D46" s="2"/>
      <c r="I46" s="2"/>
    </row>
    <row r="47" spans="2:9" ht="15.75" customHeight="1" x14ac:dyDescent="0.2">
      <c r="B47" s="2"/>
      <c r="C47" s="2"/>
      <c r="D47" s="2"/>
      <c r="I47" s="2"/>
    </row>
    <row r="48" spans="2:9" ht="15.75" customHeight="1" x14ac:dyDescent="0.2">
      <c r="B48" s="2"/>
      <c r="C48" s="2"/>
      <c r="D48" s="2"/>
      <c r="I48" s="2"/>
    </row>
    <row r="49" spans="2:9" ht="15.75" customHeight="1" x14ac:dyDescent="0.2">
      <c r="B49" s="2"/>
      <c r="C49" s="2"/>
      <c r="D49" s="2"/>
      <c r="I49" s="2"/>
    </row>
    <row r="50" spans="2:9" ht="15.75" customHeight="1" x14ac:dyDescent="0.2">
      <c r="B50" s="2"/>
      <c r="C50" s="2"/>
      <c r="D50" s="2"/>
      <c r="I50" s="2"/>
    </row>
    <row r="51" spans="2:9" ht="15.75" customHeight="1" x14ac:dyDescent="0.2">
      <c r="B51" s="2"/>
      <c r="C51" s="2"/>
      <c r="D51" s="2"/>
      <c r="I51" s="2"/>
    </row>
    <row r="52" spans="2:9" ht="15.75" customHeight="1" x14ac:dyDescent="0.2">
      <c r="B52" s="2"/>
      <c r="C52" s="2"/>
      <c r="D52" s="2"/>
      <c r="I52" s="2"/>
    </row>
    <row r="53" spans="2:9" ht="15.75" customHeight="1" x14ac:dyDescent="0.2">
      <c r="B53" s="2"/>
      <c r="C53" s="2"/>
      <c r="D53" s="2"/>
      <c r="I53" s="2"/>
    </row>
    <row r="54" spans="2:9" ht="15.75" customHeight="1" x14ac:dyDescent="0.2">
      <c r="B54" s="2"/>
      <c r="C54" s="2"/>
      <c r="D54" s="2"/>
      <c r="I54" s="2"/>
    </row>
    <row r="55" spans="2:9" ht="15.75" customHeight="1" x14ac:dyDescent="0.2">
      <c r="B55" s="2"/>
      <c r="C55" s="2"/>
      <c r="D55" s="2"/>
      <c r="I55" s="2"/>
    </row>
    <row r="56" spans="2:9" ht="15.75" customHeight="1" x14ac:dyDescent="0.2">
      <c r="B56" s="2"/>
      <c r="C56" s="2"/>
      <c r="D56" s="2"/>
      <c r="I56" s="2"/>
    </row>
    <row r="57" spans="2:9" ht="15.75" customHeight="1" x14ac:dyDescent="0.2">
      <c r="B57" s="2"/>
      <c r="C57" s="2"/>
      <c r="D57" s="2"/>
      <c r="I57" s="2"/>
    </row>
    <row r="58" spans="2:9" ht="15.75" customHeight="1" x14ac:dyDescent="0.2">
      <c r="B58" s="2"/>
      <c r="C58" s="2"/>
      <c r="D58" s="2"/>
      <c r="I58" s="2"/>
    </row>
    <row r="59" spans="2:9" ht="15.75" customHeight="1" x14ac:dyDescent="0.2">
      <c r="B59" s="2"/>
      <c r="C59" s="2"/>
      <c r="D59" s="2"/>
      <c r="I59" s="2"/>
    </row>
    <row r="60" spans="2:9" ht="15.75" customHeight="1" x14ac:dyDescent="0.2">
      <c r="B60" s="2"/>
      <c r="C60" s="2"/>
      <c r="D60" s="2"/>
      <c r="I60" s="2"/>
    </row>
    <row r="61" spans="2:9" ht="15.75" customHeight="1" x14ac:dyDescent="0.2">
      <c r="B61" s="2"/>
      <c r="C61" s="2"/>
      <c r="D61" s="2"/>
      <c r="I61" s="2"/>
    </row>
    <row r="62" spans="2:9" ht="15.75" customHeight="1" x14ac:dyDescent="0.2">
      <c r="B62" s="2"/>
      <c r="C62" s="2"/>
      <c r="D62" s="2"/>
      <c r="I62" s="2"/>
    </row>
    <row r="63" spans="2:9" ht="15.75" customHeight="1" x14ac:dyDescent="0.2">
      <c r="B63" s="2"/>
      <c r="C63" s="2"/>
      <c r="D63" s="2"/>
      <c r="I63" s="2"/>
    </row>
    <row r="64" spans="2:9" ht="15.75" customHeight="1" x14ac:dyDescent="0.2">
      <c r="B64" s="2"/>
      <c r="C64" s="2"/>
      <c r="D64" s="2"/>
      <c r="I64" s="2"/>
    </row>
    <row r="65" spans="2:9" ht="15.75" customHeight="1" x14ac:dyDescent="0.2">
      <c r="B65" s="2"/>
      <c r="C65" s="2"/>
      <c r="D65" s="2"/>
      <c r="I65" s="2"/>
    </row>
    <row r="66" spans="2:9" ht="15.75" customHeight="1" x14ac:dyDescent="0.2">
      <c r="B66" s="2"/>
      <c r="C66" s="2"/>
      <c r="D66" s="2"/>
      <c r="I66" s="2"/>
    </row>
    <row r="67" spans="2:9" ht="15.75" customHeight="1" x14ac:dyDescent="0.2">
      <c r="B67" s="2"/>
      <c r="C67" s="2"/>
      <c r="D67" s="2"/>
      <c r="I67" s="2"/>
    </row>
    <row r="68" spans="2:9" ht="15.75" customHeight="1" x14ac:dyDescent="0.2">
      <c r="B68" s="2"/>
      <c r="C68" s="2"/>
      <c r="D68" s="2"/>
      <c r="I68" s="2"/>
    </row>
    <row r="69" spans="2:9" ht="15.75" customHeight="1" x14ac:dyDescent="0.2">
      <c r="B69" s="2"/>
      <c r="C69" s="2"/>
      <c r="D69" s="2"/>
      <c r="I69" s="2"/>
    </row>
    <row r="70" spans="2:9" ht="15.75" customHeight="1" x14ac:dyDescent="0.2">
      <c r="B70" s="2"/>
      <c r="C70" s="2"/>
      <c r="D70" s="2"/>
      <c r="I70" s="2"/>
    </row>
    <row r="71" spans="2:9" ht="15.75" customHeight="1" x14ac:dyDescent="0.2">
      <c r="B71" s="2"/>
      <c r="C71" s="2"/>
      <c r="D71" s="2"/>
      <c r="I71" s="2"/>
    </row>
    <row r="72" spans="2:9" ht="15.75" customHeight="1" x14ac:dyDescent="0.2">
      <c r="B72" s="2"/>
      <c r="C72" s="2"/>
      <c r="D72" s="2"/>
      <c r="I72" s="2"/>
    </row>
    <row r="73" spans="2:9" ht="15.75" customHeight="1" x14ac:dyDescent="0.2">
      <c r="B73" s="2"/>
      <c r="C73" s="2"/>
      <c r="D73" s="2"/>
      <c r="I73" s="2"/>
    </row>
    <row r="74" spans="2:9" ht="15.75" customHeight="1" x14ac:dyDescent="0.2">
      <c r="B74" s="2"/>
      <c r="C74" s="2"/>
      <c r="D74" s="2"/>
      <c r="I74" s="2"/>
    </row>
    <row r="75" spans="2:9" ht="15.75" customHeight="1" x14ac:dyDescent="0.2">
      <c r="B75" s="2"/>
      <c r="C75" s="2"/>
      <c r="D75" s="2"/>
      <c r="I75" s="2"/>
    </row>
    <row r="76" spans="2:9" ht="15.75" customHeight="1" x14ac:dyDescent="0.2">
      <c r="B76" s="2"/>
      <c r="C76" s="2"/>
      <c r="D76" s="2"/>
      <c r="I76" s="2"/>
    </row>
    <row r="77" spans="2:9" ht="15.75" customHeight="1" x14ac:dyDescent="0.2">
      <c r="B77" s="2"/>
      <c r="C77" s="2"/>
      <c r="D77" s="2"/>
      <c r="I77" s="2"/>
    </row>
    <row r="78" spans="2:9" ht="15.75" customHeight="1" x14ac:dyDescent="0.2">
      <c r="B78" s="2"/>
      <c r="C78" s="2"/>
      <c r="D78" s="2"/>
      <c r="I78" s="2"/>
    </row>
    <row r="79" spans="2:9" ht="15.75" customHeight="1" x14ac:dyDescent="0.2">
      <c r="B79" s="2"/>
      <c r="C79" s="2"/>
      <c r="D79" s="2"/>
      <c r="I79" s="2"/>
    </row>
    <row r="80" spans="2:9" ht="15.75" customHeight="1" x14ac:dyDescent="0.2">
      <c r="B80" s="2"/>
      <c r="C80" s="2"/>
      <c r="D80" s="2"/>
      <c r="I80" s="2"/>
    </row>
    <row r="81" spans="2:9" ht="15.75" customHeight="1" x14ac:dyDescent="0.2">
      <c r="B81" s="2"/>
      <c r="C81" s="2"/>
      <c r="D81" s="2"/>
      <c r="I81" s="2"/>
    </row>
    <row r="82" spans="2:9" ht="15.75" customHeight="1" x14ac:dyDescent="0.2">
      <c r="B82" s="2"/>
      <c r="C82" s="2"/>
      <c r="D82" s="2"/>
      <c r="I82" s="2"/>
    </row>
    <row r="83" spans="2:9" ht="15.75" customHeight="1" x14ac:dyDescent="0.2">
      <c r="B83" s="2"/>
      <c r="C83" s="2"/>
      <c r="D83" s="2"/>
      <c r="I83" s="2"/>
    </row>
    <row r="84" spans="2:9" ht="15.75" customHeight="1" x14ac:dyDescent="0.2">
      <c r="B84" s="2"/>
      <c r="C84" s="2"/>
      <c r="D84" s="2"/>
      <c r="I84" s="2"/>
    </row>
    <row r="85" spans="2:9" ht="15.75" customHeight="1" x14ac:dyDescent="0.2">
      <c r="B85" s="2"/>
      <c r="C85" s="2"/>
      <c r="D85" s="2"/>
      <c r="I85" s="2"/>
    </row>
    <row r="86" spans="2:9" ht="15.75" customHeight="1" x14ac:dyDescent="0.2">
      <c r="B86" s="2"/>
      <c r="C86" s="2"/>
      <c r="D86" s="2"/>
      <c r="I86" s="2"/>
    </row>
    <row r="87" spans="2:9" ht="15.75" customHeight="1" x14ac:dyDescent="0.2">
      <c r="B87" s="2"/>
      <c r="C87" s="2"/>
      <c r="D87" s="2"/>
      <c r="I87" s="2"/>
    </row>
    <row r="88" spans="2:9" ht="15.75" customHeight="1" x14ac:dyDescent="0.2">
      <c r="B88" s="2"/>
      <c r="C88" s="2"/>
      <c r="D88" s="2"/>
      <c r="I88" s="2"/>
    </row>
    <row r="89" spans="2:9" ht="15.75" customHeight="1" x14ac:dyDescent="0.2">
      <c r="B89" s="2"/>
      <c r="C89" s="2"/>
      <c r="D89" s="2"/>
      <c r="I89" s="2"/>
    </row>
    <row r="90" spans="2:9" ht="15.75" customHeight="1" x14ac:dyDescent="0.2">
      <c r="B90" s="2"/>
      <c r="C90" s="2"/>
      <c r="D90" s="2"/>
      <c r="I90" s="2"/>
    </row>
    <row r="91" spans="2:9" ht="15.75" customHeight="1" x14ac:dyDescent="0.2">
      <c r="B91" s="2"/>
      <c r="C91" s="2"/>
      <c r="D91" s="2"/>
      <c r="I91" s="2"/>
    </row>
    <row r="92" spans="2:9" ht="15.75" customHeight="1" x14ac:dyDescent="0.2">
      <c r="B92" s="2"/>
      <c r="C92" s="2"/>
      <c r="D92" s="2"/>
      <c r="I92" s="2"/>
    </row>
    <row r="93" spans="2:9" ht="15.75" customHeight="1" x14ac:dyDescent="0.2">
      <c r="B93" s="2"/>
      <c r="C93" s="2"/>
      <c r="D93" s="2"/>
      <c r="I93" s="2"/>
    </row>
    <row r="94" spans="2:9" ht="15.75" customHeight="1" x14ac:dyDescent="0.2">
      <c r="B94" s="2"/>
      <c r="C94" s="2"/>
      <c r="D94" s="2"/>
      <c r="I94" s="2"/>
    </row>
    <row r="95" spans="2:9" ht="15.75" customHeight="1" x14ac:dyDescent="0.2">
      <c r="B95" s="2"/>
      <c r="C95" s="2"/>
      <c r="D95" s="2"/>
      <c r="I95" s="2"/>
    </row>
    <row r="96" spans="2:9" ht="15.75" customHeight="1" x14ac:dyDescent="0.2">
      <c r="B96" s="2"/>
      <c r="C96" s="2"/>
      <c r="D96" s="2"/>
      <c r="I96" s="2"/>
    </row>
    <row r="97" spans="2:9" ht="15.75" customHeight="1" x14ac:dyDescent="0.2">
      <c r="B97" s="2"/>
      <c r="C97" s="2"/>
      <c r="D97" s="2"/>
      <c r="I97" s="2"/>
    </row>
    <row r="98" spans="2:9" ht="15.75" customHeight="1" x14ac:dyDescent="0.2">
      <c r="B98" s="2"/>
      <c r="C98" s="2"/>
      <c r="D98" s="2"/>
      <c r="I98" s="2"/>
    </row>
    <row r="99" spans="2:9" ht="15.75" customHeight="1" x14ac:dyDescent="0.2">
      <c r="B99" s="2"/>
      <c r="C99" s="2"/>
      <c r="D99" s="2"/>
      <c r="I99" s="2"/>
    </row>
    <row r="100" spans="2:9" ht="15.75" customHeight="1" x14ac:dyDescent="0.2">
      <c r="B100" s="2"/>
      <c r="C100" s="2"/>
      <c r="D100" s="2"/>
      <c r="I100" s="2"/>
    </row>
    <row r="101" spans="2:9" ht="15.75" customHeight="1" x14ac:dyDescent="0.2">
      <c r="B101" s="2"/>
      <c r="C101" s="2"/>
      <c r="D101" s="2"/>
      <c r="I101" s="2"/>
    </row>
    <row r="102" spans="2:9" ht="15.75" customHeight="1" x14ac:dyDescent="0.2">
      <c r="B102" s="2"/>
      <c r="C102" s="2"/>
      <c r="D102" s="2"/>
      <c r="I102" s="2"/>
    </row>
    <row r="103" spans="2:9" ht="15.75" customHeight="1" x14ac:dyDescent="0.2">
      <c r="B103" s="2"/>
      <c r="C103" s="2"/>
      <c r="D103" s="2"/>
      <c r="I103" s="2"/>
    </row>
    <row r="104" spans="2:9" ht="15.75" customHeight="1" x14ac:dyDescent="0.2">
      <c r="B104" s="2"/>
      <c r="C104" s="2"/>
      <c r="D104" s="2"/>
      <c r="I104" s="2"/>
    </row>
    <row r="105" spans="2:9" ht="15.75" customHeight="1" x14ac:dyDescent="0.2">
      <c r="B105" s="2"/>
      <c r="C105" s="2"/>
      <c r="D105" s="2"/>
      <c r="I105" s="2"/>
    </row>
    <row r="106" spans="2:9" ht="15.75" customHeight="1" x14ac:dyDescent="0.2">
      <c r="B106" s="2"/>
      <c r="C106" s="2"/>
      <c r="D106" s="2"/>
      <c r="I106" s="2"/>
    </row>
    <row r="107" spans="2:9" ht="15.75" customHeight="1" x14ac:dyDescent="0.2">
      <c r="B107" s="2"/>
      <c r="C107" s="2"/>
      <c r="D107" s="2"/>
      <c r="I107" s="2"/>
    </row>
    <row r="108" spans="2:9" ht="15.75" customHeight="1" x14ac:dyDescent="0.2">
      <c r="B108" s="2"/>
      <c r="C108" s="2"/>
      <c r="D108" s="2"/>
      <c r="I108" s="2"/>
    </row>
    <row r="109" spans="2:9" ht="15.75" customHeight="1" x14ac:dyDescent="0.2">
      <c r="B109" s="2"/>
      <c r="C109" s="2"/>
      <c r="D109" s="2"/>
      <c r="I109" s="2"/>
    </row>
    <row r="110" spans="2:9" ht="15.75" customHeight="1" x14ac:dyDescent="0.2">
      <c r="B110" s="2"/>
      <c r="C110" s="2"/>
      <c r="D110" s="2"/>
      <c r="I110" s="2"/>
    </row>
    <row r="111" spans="2:9" ht="15.75" customHeight="1" x14ac:dyDescent="0.2">
      <c r="B111" s="2"/>
      <c r="C111" s="2"/>
      <c r="D111" s="2"/>
      <c r="I111" s="2"/>
    </row>
    <row r="112" spans="2:9" ht="15.75" customHeight="1" x14ac:dyDescent="0.2">
      <c r="B112" s="2"/>
      <c r="C112" s="2"/>
      <c r="D112" s="2"/>
      <c r="I112" s="2"/>
    </row>
    <row r="113" spans="2:9" ht="15.75" customHeight="1" x14ac:dyDescent="0.2">
      <c r="B113" s="2"/>
      <c r="C113" s="2"/>
      <c r="D113" s="2"/>
      <c r="I113" s="2"/>
    </row>
    <row r="114" spans="2:9" ht="15.75" customHeight="1" x14ac:dyDescent="0.2">
      <c r="B114" s="2"/>
      <c r="C114" s="2"/>
      <c r="D114" s="2"/>
      <c r="I114" s="2"/>
    </row>
    <row r="115" spans="2:9" ht="15.75" customHeight="1" x14ac:dyDescent="0.2">
      <c r="B115" s="2"/>
      <c r="C115" s="2"/>
      <c r="D115" s="2"/>
      <c r="I115" s="2"/>
    </row>
    <row r="116" spans="2:9" ht="15.75" customHeight="1" x14ac:dyDescent="0.2">
      <c r="B116" s="2"/>
      <c r="C116" s="2"/>
      <c r="D116" s="2"/>
      <c r="I116" s="2"/>
    </row>
    <row r="117" spans="2:9" ht="15.75" customHeight="1" x14ac:dyDescent="0.2">
      <c r="B117" s="2"/>
      <c r="C117" s="2"/>
      <c r="D117" s="2"/>
      <c r="I117" s="2"/>
    </row>
    <row r="118" spans="2:9" ht="15.75" customHeight="1" x14ac:dyDescent="0.2">
      <c r="B118" s="2"/>
      <c r="C118" s="2"/>
      <c r="D118" s="2"/>
      <c r="I118" s="2"/>
    </row>
    <row r="119" spans="2:9" ht="15.75" customHeight="1" x14ac:dyDescent="0.2">
      <c r="B119" s="2"/>
      <c r="C119" s="2"/>
      <c r="D119" s="2"/>
      <c r="I119" s="2"/>
    </row>
    <row r="120" spans="2:9" ht="15.75" customHeight="1" x14ac:dyDescent="0.2">
      <c r="B120" s="2"/>
      <c r="C120" s="2"/>
      <c r="D120" s="2"/>
      <c r="I120" s="2"/>
    </row>
    <row r="121" spans="2:9" ht="15.75" customHeight="1" x14ac:dyDescent="0.2">
      <c r="B121" s="2"/>
      <c r="C121" s="2"/>
      <c r="D121" s="2"/>
      <c r="I121" s="2"/>
    </row>
    <row r="122" spans="2:9" ht="15.75" customHeight="1" x14ac:dyDescent="0.2">
      <c r="B122" s="2"/>
      <c r="C122" s="2"/>
      <c r="D122" s="2"/>
      <c r="I122" s="2"/>
    </row>
    <row r="123" spans="2:9" ht="15.75" customHeight="1" x14ac:dyDescent="0.2">
      <c r="B123" s="2"/>
      <c r="C123" s="2"/>
      <c r="D123" s="2"/>
      <c r="I123" s="2"/>
    </row>
    <row r="124" spans="2:9" ht="15.75" customHeight="1" x14ac:dyDescent="0.2">
      <c r="B124" s="2"/>
      <c r="C124" s="2"/>
      <c r="D124" s="2"/>
      <c r="I124" s="2"/>
    </row>
    <row r="125" spans="2:9" ht="15.75" customHeight="1" x14ac:dyDescent="0.2">
      <c r="B125" s="2"/>
      <c r="C125" s="2"/>
      <c r="D125" s="2"/>
      <c r="I125" s="2"/>
    </row>
    <row r="126" spans="2:9" ht="15.75" customHeight="1" x14ac:dyDescent="0.2">
      <c r="B126" s="2"/>
      <c r="C126" s="2"/>
      <c r="D126" s="2"/>
      <c r="I126" s="2"/>
    </row>
    <row r="127" spans="2:9" ht="15.75" customHeight="1" x14ac:dyDescent="0.2">
      <c r="B127" s="2"/>
      <c r="C127" s="2"/>
      <c r="D127" s="2"/>
      <c r="I127" s="2"/>
    </row>
    <row r="128" spans="2:9" ht="15.75" customHeight="1" x14ac:dyDescent="0.2">
      <c r="B128" s="2"/>
      <c r="C128" s="2"/>
      <c r="D128" s="2"/>
      <c r="I128" s="2"/>
    </row>
    <row r="129" spans="2:9" ht="15.75" customHeight="1" x14ac:dyDescent="0.2">
      <c r="B129" s="2"/>
      <c r="C129" s="2"/>
      <c r="D129" s="2"/>
      <c r="I129" s="2"/>
    </row>
    <row r="130" spans="2:9" ht="15.75" customHeight="1" x14ac:dyDescent="0.2">
      <c r="B130" s="2"/>
      <c r="C130" s="2"/>
      <c r="D130" s="2"/>
      <c r="I130" s="2"/>
    </row>
    <row r="131" spans="2:9" ht="15.75" customHeight="1" x14ac:dyDescent="0.2">
      <c r="B131" s="2"/>
      <c r="C131" s="2"/>
      <c r="D131" s="2"/>
      <c r="I131" s="2"/>
    </row>
    <row r="132" spans="2:9" ht="15.75" customHeight="1" x14ac:dyDescent="0.2">
      <c r="B132" s="2"/>
      <c r="C132" s="2"/>
      <c r="D132" s="2"/>
      <c r="I132" s="2"/>
    </row>
    <row r="133" spans="2:9" ht="15.75" customHeight="1" x14ac:dyDescent="0.2">
      <c r="B133" s="2"/>
      <c r="C133" s="2"/>
      <c r="D133" s="2"/>
      <c r="I133" s="2"/>
    </row>
    <row r="134" spans="2:9" ht="15.75" customHeight="1" x14ac:dyDescent="0.2">
      <c r="B134" s="2"/>
      <c r="C134" s="2"/>
      <c r="D134" s="2"/>
      <c r="I134" s="2"/>
    </row>
    <row r="135" spans="2:9" ht="15.75" customHeight="1" x14ac:dyDescent="0.2">
      <c r="B135" s="2"/>
      <c r="C135" s="2"/>
      <c r="D135" s="2"/>
      <c r="I135" s="2"/>
    </row>
    <row r="136" spans="2:9" ht="15.75" customHeight="1" x14ac:dyDescent="0.2">
      <c r="B136" s="2"/>
      <c r="C136" s="2"/>
      <c r="D136" s="2"/>
      <c r="I136" s="2"/>
    </row>
    <row r="137" spans="2:9" ht="15.75" customHeight="1" x14ac:dyDescent="0.2">
      <c r="B137" s="2"/>
      <c r="C137" s="2"/>
      <c r="D137" s="2"/>
      <c r="I137" s="2"/>
    </row>
    <row r="138" spans="2:9" ht="15.75" customHeight="1" x14ac:dyDescent="0.2">
      <c r="B138" s="2"/>
      <c r="C138" s="2"/>
      <c r="D138" s="2"/>
      <c r="I138" s="2"/>
    </row>
    <row r="139" spans="2:9" ht="15.75" customHeight="1" x14ac:dyDescent="0.2">
      <c r="B139" s="2"/>
      <c r="C139" s="2"/>
      <c r="D139" s="2"/>
      <c r="I139" s="2"/>
    </row>
    <row r="140" spans="2:9" ht="15.75" customHeight="1" x14ac:dyDescent="0.2">
      <c r="B140" s="2"/>
      <c r="C140" s="2"/>
      <c r="D140" s="2"/>
      <c r="I140" s="2"/>
    </row>
    <row r="141" spans="2:9" ht="15.75" customHeight="1" x14ac:dyDescent="0.2">
      <c r="B141" s="2"/>
      <c r="C141" s="2"/>
      <c r="D141" s="2"/>
      <c r="I141" s="2"/>
    </row>
    <row r="142" spans="2:9" ht="15.75" customHeight="1" x14ac:dyDescent="0.2">
      <c r="B142" s="2"/>
      <c r="C142" s="2"/>
      <c r="D142" s="2"/>
      <c r="I142" s="2"/>
    </row>
    <row r="143" spans="2:9" ht="15.75" customHeight="1" x14ac:dyDescent="0.2">
      <c r="B143" s="2"/>
      <c r="C143" s="2"/>
      <c r="D143" s="2"/>
      <c r="I143" s="2"/>
    </row>
    <row r="144" spans="2:9" ht="15.75" customHeight="1" x14ac:dyDescent="0.2">
      <c r="B144" s="2"/>
      <c r="C144" s="2"/>
      <c r="D144" s="2"/>
      <c r="I144" s="2"/>
    </row>
    <row r="145" spans="2:9" ht="15.75" customHeight="1" x14ac:dyDescent="0.2">
      <c r="B145" s="2"/>
      <c r="C145" s="2"/>
      <c r="D145" s="2"/>
      <c r="I145" s="2"/>
    </row>
    <row r="146" spans="2:9" ht="15.75" customHeight="1" x14ac:dyDescent="0.2">
      <c r="B146" s="2"/>
      <c r="C146" s="2"/>
      <c r="D146" s="2"/>
      <c r="I146" s="2"/>
    </row>
    <row r="147" spans="2:9" ht="15.75" customHeight="1" x14ac:dyDescent="0.2">
      <c r="B147" s="2"/>
      <c r="C147" s="2"/>
      <c r="D147" s="2"/>
      <c r="I147" s="2"/>
    </row>
    <row r="148" spans="2:9" ht="15.75" customHeight="1" x14ac:dyDescent="0.2">
      <c r="B148" s="2"/>
      <c r="C148" s="2"/>
      <c r="D148" s="2"/>
      <c r="I148" s="2"/>
    </row>
    <row r="149" spans="2:9" ht="15.75" customHeight="1" x14ac:dyDescent="0.2">
      <c r="B149" s="2"/>
      <c r="C149" s="2"/>
      <c r="D149" s="2"/>
      <c r="I149" s="2"/>
    </row>
    <row r="150" spans="2:9" ht="15.75" customHeight="1" x14ac:dyDescent="0.2">
      <c r="B150" s="2"/>
      <c r="C150" s="2"/>
      <c r="D150" s="2"/>
      <c r="I150" s="2"/>
    </row>
    <row r="151" spans="2:9" ht="15.75" customHeight="1" x14ac:dyDescent="0.2">
      <c r="B151" s="2"/>
      <c r="C151" s="2"/>
      <c r="D151" s="2"/>
      <c r="I151" s="2"/>
    </row>
    <row r="152" spans="2:9" ht="15.75" customHeight="1" x14ac:dyDescent="0.2">
      <c r="B152" s="2"/>
      <c r="C152" s="2"/>
      <c r="D152" s="2"/>
      <c r="I152" s="2"/>
    </row>
    <row r="153" spans="2:9" ht="15.75" customHeight="1" x14ac:dyDescent="0.2">
      <c r="B153" s="2"/>
      <c r="C153" s="2"/>
      <c r="D153" s="2"/>
      <c r="I153" s="2"/>
    </row>
    <row r="154" spans="2:9" ht="15.75" customHeight="1" x14ac:dyDescent="0.2">
      <c r="B154" s="2"/>
      <c r="C154" s="2"/>
      <c r="D154" s="2"/>
      <c r="I154" s="2"/>
    </row>
    <row r="155" spans="2:9" ht="15.75" customHeight="1" x14ac:dyDescent="0.2">
      <c r="B155" s="2"/>
      <c r="C155" s="2"/>
      <c r="D155" s="2"/>
      <c r="I155" s="2"/>
    </row>
    <row r="156" spans="2:9" ht="15.75" customHeight="1" x14ac:dyDescent="0.2">
      <c r="B156" s="2"/>
      <c r="C156" s="2"/>
      <c r="D156" s="2"/>
      <c r="I156" s="2"/>
    </row>
    <row r="157" spans="2:9" ht="15.75" customHeight="1" x14ac:dyDescent="0.2">
      <c r="B157" s="2"/>
      <c r="C157" s="2"/>
      <c r="D157" s="2"/>
      <c r="I157" s="2"/>
    </row>
    <row r="158" spans="2:9" ht="15.75" customHeight="1" x14ac:dyDescent="0.2">
      <c r="B158" s="2"/>
      <c r="C158" s="2"/>
      <c r="D158" s="2"/>
      <c r="I158" s="2"/>
    </row>
    <row r="159" spans="2:9" ht="15.75" customHeight="1" x14ac:dyDescent="0.2">
      <c r="B159" s="2"/>
      <c r="C159" s="2"/>
      <c r="D159" s="2"/>
      <c r="I159" s="2"/>
    </row>
    <row r="160" spans="2:9" ht="15.75" customHeight="1" x14ac:dyDescent="0.2">
      <c r="B160" s="2"/>
      <c r="C160" s="2"/>
      <c r="D160" s="2"/>
      <c r="I160" s="2"/>
    </row>
    <row r="161" spans="2:9" ht="15.75" customHeight="1" x14ac:dyDescent="0.2">
      <c r="B161" s="2"/>
      <c r="C161" s="2"/>
      <c r="D161" s="2"/>
      <c r="I161" s="2"/>
    </row>
    <row r="162" spans="2:9" ht="15.75" customHeight="1" x14ac:dyDescent="0.2">
      <c r="B162" s="2"/>
      <c r="C162" s="2"/>
      <c r="D162" s="2"/>
      <c r="I162" s="2"/>
    </row>
    <row r="163" spans="2:9" ht="15.75" customHeight="1" x14ac:dyDescent="0.2">
      <c r="B163" s="2"/>
      <c r="C163" s="2"/>
      <c r="D163" s="2"/>
      <c r="I163" s="2"/>
    </row>
    <row r="164" spans="2:9" ht="15.75" customHeight="1" x14ac:dyDescent="0.2">
      <c r="B164" s="2"/>
      <c r="C164" s="2"/>
      <c r="D164" s="2"/>
      <c r="I164" s="2"/>
    </row>
    <row r="165" spans="2:9" ht="15.75" customHeight="1" x14ac:dyDescent="0.2">
      <c r="B165" s="2"/>
      <c r="C165" s="2"/>
      <c r="D165" s="2"/>
      <c r="I165" s="2"/>
    </row>
    <row r="166" spans="2:9" ht="15.75" customHeight="1" x14ac:dyDescent="0.2">
      <c r="B166" s="2"/>
      <c r="C166" s="2"/>
      <c r="D166" s="2"/>
      <c r="I166" s="2"/>
    </row>
    <row r="167" spans="2:9" ht="15.75" customHeight="1" x14ac:dyDescent="0.2">
      <c r="B167" s="2"/>
      <c r="C167" s="2"/>
      <c r="D167" s="2"/>
      <c r="I167" s="2"/>
    </row>
    <row r="168" spans="2:9" ht="15.75" customHeight="1" x14ac:dyDescent="0.2">
      <c r="B168" s="2"/>
      <c r="C168" s="2"/>
      <c r="D168" s="2"/>
      <c r="I168" s="2"/>
    </row>
    <row r="169" spans="2:9" ht="15.75" customHeight="1" x14ac:dyDescent="0.2">
      <c r="B169" s="2"/>
      <c r="C169" s="2"/>
      <c r="D169" s="2"/>
      <c r="I169" s="2"/>
    </row>
    <row r="170" spans="2:9" ht="15.75" customHeight="1" x14ac:dyDescent="0.2">
      <c r="B170" s="2"/>
      <c r="C170" s="2"/>
      <c r="D170" s="2"/>
      <c r="I170" s="2"/>
    </row>
    <row r="171" spans="2:9" ht="15.75" customHeight="1" x14ac:dyDescent="0.2">
      <c r="B171" s="2"/>
      <c r="C171" s="2"/>
      <c r="D171" s="2"/>
      <c r="I171" s="2"/>
    </row>
    <row r="172" spans="2:9" ht="15.75" customHeight="1" x14ac:dyDescent="0.2">
      <c r="B172" s="2"/>
      <c r="C172" s="2"/>
      <c r="D172" s="2"/>
      <c r="I172" s="2"/>
    </row>
    <row r="173" spans="2:9" ht="15.75" customHeight="1" x14ac:dyDescent="0.2">
      <c r="B173" s="2"/>
      <c r="C173" s="2"/>
      <c r="D173" s="2"/>
      <c r="I173" s="2"/>
    </row>
    <row r="174" spans="2:9" ht="15.75" customHeight="1" x14ac:dyDescent="0.2">
      <c r="B174" s="2"/>
      <c r="C174" s="2"/>
      <c r="D174" s="2"/>
      <c r="I174" s="2"/>
    </row>
    <row r="175" spans="2:9" ht="15.75" customHeight="1" x14ac:dyDescent="0.2">
      <c r="B175" s="2"/>
      <c r="C175" s="2"/>
      <c r="D175" s="2"/>
      <c r="I175" s="2"/>
    </row>
    <row r="176" spans="2:9" ht="15.75" customHeight="1" x14ac:dyDescent="0.2">
      <c r="B176" s="2"/>
      <c r="C176" s="2"/>
      <c r="D176" s="2"/>
      <c r="I176" s="2"/>
    </row>
    <row r="177" spans="2:9" ht="15.75" customHeight="1" x14ac:dyDescent="0.2">
      <c r="B177" s="2"/>
      <c r="C177" s="2"/>
      <c r="D177" s="2"/>
      <c r="I177" s="2"/>
    </row>
    <row r="178" spans="2:9" ht="15.75" customHeight="1" x14ac:dyDescent="0.2">
      <c r="B178" s="2"/>
      <c r="C178" s="2"/>
      <c r="D178" s="2"/>
      <c r="I178" s="2"/>
    </row>
    <row r="179" spans="2:9" ht="15.75" customHeight="1" x14ac:dyDescent="0.2">
      <c r="B179" s="2"/>
      <c r="C179" s="2"/>
      <c r="D179" s="2"/>
      <c r="I179" s="2"/>
    </row>
    <row r="180" spans="2:9" ht="15.75" customHeight="1" x14ac:dyDescent="0.2">
      <c r="B180" s="2"/>
      <c r="C180" s="2"/>
      <c r="D180" s="2"/>
      <c r="I180" s="2"/>
    </row>
    <row r="181" spans="2:9" ht="15.75" customHeight="1" x14ac:dyDescent="0.2">
      <c r="B181" s="2"/>
      <c r="C181" s="2"/>
      <c r="D181" s="2"/>
      <c r="I181" s="2"/>
    </row>
    <row r="182" spans="2:9" ht="15.75" customHeight="1" x14ac:dyDescent="0.2">
      <c r="B182" s="2"/>
      <c r="C182" s="2"/>
      <c r="D182" s="2"/>
      <c r="I182" s="2"/>
    </row>
    <row r="183" spans="2:9" ht="15.75" customHeight="1" x14ac:dyDescent="0.2">
      <c r="B183" s="2"/>
      <c r="C183" s="2"/>
      <c r="D183" s="2"/>
      <c r="I183" s="2"/>
    </row>
    <row r="184" spans="2:9" ht="15.75" customHeight="1" x14ac:dyDescent="0.2">
      <c r="B184" s="2"/>
      <c r="C184" s="2"/>
      <c r="D184" s="2"/>
      <c r="I184" s="2"/>
    </row>
    <row r="185" spans="2:9" ht="15.75" customHeight="1" x14ac:dyDescent="0.2">
      <c r="B185" s="2"/>
      <c r="C185" s="2"/>
      <c r="D185" s="2"/>
      <c r="I185" s="2"/>
    </row>
    <row r="186" spans="2:9" ht="15.75" customHeight="1" x14ac:dyDescent="0.2">
      <c r="B186" s="2"/>
      <c r="C186" s="2"/>
      <c r="D186" s="2"/>
      <c r="I186" s="2"/>
    </row>
    <row r="187" spans="2:9" ht="15.75" customHeight="1" x14ac:dyDescent="0.2">
      <c r="B187" s="2"/>
      <c r="C187" s="2"/>
      <c r="D187" s="2"/>
      <c r="I187" s="2"/>
    </row>
    <row r="188" spans="2:9" ht="15.75" customHeight="1" x14ac:dyDescent="0.2">
      <c r="B188" s="2"/>
      <c r="C188" s="2"/>
      <c r="D188" s="2"/>
      <c r="I188" s="2"/>
    </row>
    <row r="189" spans="2:9" ht="15.75" customHeight="1" x14ac:dyDescent="0.2">
      <c r="B189" s="2"/>
      <c r="C189" s="2"/>
      <c r="D189" s="2"/>
      <c r="I189" s="2"/>
    </row>
    <row r="190" spans="2:9" ht="15.75" customHeight="1" x14ac:dyDescent="0.2">
      <c r="B190" s="2"/>
      <c r="C190" s="2"/>
      <c r="D190" s="2"/>
      <c r="I190" s="2"/>
    </row>
    <row r="191" spans="2:9" ht="15.75" customHeight="1" x14ac:dyDescent="0.2">
      <c r="B191" s="2"/>
      <c r="C191" s="2"/>
      <c r="D191" s="2"/>
      <c r="I191" s="2"/>
    </row>
    <row r="192" spans="2:9" ht="15.75" customHeight="1" x14ac:dyDescent="0.2">
      <c r="B192" s="2"/>
      <c r="C192" s="2"/>
      <c r="D192" s="2"/>
      <c r="I192" s="2"/>
    </row>
    <row r="193" spans="2:9" ht="15.75" customHeight="1" x14ac:dyDescent="0.2">
      <c r="B193" s="2"/>
      <c r="C193" s="2"/>
      <c r="D193" s="2"/>
      <c r="I193" s="2"/>
    </row>
    <row r="194" spans="2:9" ht="15.75" customHeight="1" x14ac:dyDescent="0.2">
      <c r="B194" s="2"/>
      <c r="C194" s="2"/>
      <c r="D194" s="2"/>
      <c r="I194" s="2"/>
    </row>
    <row r="195" spans="2:9" ht="15.75" customHeight="1" x14ac:dyDescent="0.2">
      <c r="B195" s="2"/>
      <c r="C195" s="2"/>
      <c r="D195" s="2"/>
      <c r="I195" s="2"/>
    </row>
    <row r="196" spans="2:9" ht="15.75" customHeight="1" x14ac:dyDescent="0.2">
      <c r="B196" s="2"/>
      <c r="C196" s="2"/>
      <c r="D196" s="2"/>
      <c r="I196" s="2"/>
    </row>
    <row r="197" spans="2:9" ht="15.75" customHeight="1" x14ac:dyDescent="0.2">
      <c r="B197" s="2"/>
      <c r="C197" s="2"/>
      <c r="D197" s="2"/>
      <c r="I197" s="2"/>
    </row>
    <row r="198" spans="2:9" ht="15.75" customHeight="1" x14ac:dyDescent="0.2">
      <c r="B198" s="2"/>
      <c r="C198" s="2"/>
      <c r="D198" s="2"/>
      <c r="I198" s="2"/>
    </row>
    <row r="199" spans="2:9" ht="15.75" customHeight="1" x14ac:dyDescent="0.2">
      <c r="B199" s="2"/>
      <c r="C199" s="2"/>
      <c r="D199" s="2"/>
      <c r="I199" s="2"/>
    </row>
    <row r="200" spans="2:9" ht="15.75" customHeight="1" x14ac:dyDescent="0.2">
      <c r="B200" s="2"/>
      <c r="C200" s="2"/>
      <c r="D200" s="2"/>
      <c r="I200" s="2"/>
    </row>
    <row r="201" spans="2:9" ht="15.75" customHeight="1" x14ac:dyDescent="0.2">
      <c r="B201" s="2"/>
      <c r="C201" s="2"/>
      <c r="D201" s="2"/>
      <c r="I201" s="2"/>
    </row>
    <row r="202" spans="2:9" ht="15.75" customHeight="1" x14ac:dyDescent="0.2">
      <c r="B202" s="2"/>
      <c r="C202" s="2"/>
      <c r="D202" s="2"/>
      <c r="I202" s="2"/>
    </row>
    <row r="203" spans="2:9" ht="15.75" customHeight="1" x14ac:dyDescent="0.2">
      <c r="B203" s="2"/>
      <c r="C203" s="2"/>
      <c r="D203" s="2"/>
      <c r="I203" s="2"/>
    </row>
    <row r="204" spans="2:9" ht="15.75" customHeight="1" x14ac:dyDescent="0.2">
      <c r="B204" s="2"/>
      <c r="C204" s="2"/>
      <c r="D204" s="2"/>
      <c r="I204" s="2"/>
    </row>
    <row r="205" spans="2:9" ht="15.75" customHeight="1" x14ac:dyDescent="0.2">
      <c r="B205" s="2"/>
      <c r="C205" s="2"/>
      <c r="D205" s="2"/>
      <c r="I205" s="2"/>
    </row>
    <row r="206" spans="2:9" ht="15.75" customHeight="1" x14ac:dyDescent="0.2">
      <c r="B206" s="2"/>
      <c r="C206" s="2"/>
      <c r="D206" s="2"/>
      <c r="I206" s="2"/>
    </row>
    <row r="207" spans="2:9" ht="15.75" customHeight="1" x14ac:dyDescent="0.2">
      <c r="B207" s="2"/>
      <c r="C207" s="2"/>
      <c r="D207" s="2"/>
      <c r="I207" s="2"/>
    </row>
    <row r="208" spans="2:9" ht="15.75" customHeight="1" x14ac:dyDescent="0.2">
      <c r="B208" s="2"/>
      <c r="C208" s="2"/>
      <c r="D208" s="2"/>
      <c r="I208" s="2"/>
    </row>
    <row r="209" spans="2:9" ht="15.75" customHeight="1" x14ac:dyDescent="0.2">
      <c r="B209" s="2"/>
      <c r="C209" s="2"/>
      <c r="D209" s="2"/>
      <c r="I209" s="2"/>
    </row>
    <row r="210" spans="2:9" ht="15.75" customHeight="1" x14ac:dyDescent="0.2">
      <c r="B210" s="2"/>
      <c r="C210" s="2"/>
      <c r="D210" s="2"/>
      <c r="I210" s="2"/>
    </row>
    <row r="211" spans="2:9" ht="15.75" customHeight="1" x14ac:dyDescent="0.2">
      <c r="B211" s="2"/>
      <c r="C211" s="2"/>
      <c r="D211" s="2"/>
      <c r="I211" s="2"/>
    </row>
    <row r="212" spans="2:9" ht="15.75" customHeight="1" x14ac:dyDescent="0.2">
      <c r="B212" s="2"/>
      <c r="C212" s="2"/>
      <c r="D212" s="2"/>
      <c r="I212" s="2"/>
    </row>
    <row r="213" spans="2:9" ht="15.75" customHeight="1" x14ac:dyDescent="0.2">
      <c r="B213" s="2"/>
      <c r="C213" s="2"/>
      <c r="D213" s="2"/>
      <c r="I213" s="2"/>
    </row>
    <row r="214" spans="2:9" ht="15.75" customHeight="1" x14ac:dyDescent="0.2">
      <c r="B214" s="2"/>
      <c r="C214" s="2"/>
      <c r="D214" s="2"/>
      <c r="I214" s="2"/>
    </row>
    <row r="215" spans="2:9" ht="15.75" customHeight="1" x14ac:dyDescent="0.2">
      <c r="B215" s="2"/>
      <c r="C215" s="2"/>
      <c r="D215" s="2"/>
      <c r="I215" s="2"/>
    </row>
    <row r="216" spans="2:9" ht="15.75" customHeight="1" x14ac:dyDescent="0.2">
      <c r="B216" s="2"/>
      <c r="C216" s="2"/>
      <c r="D216" s="2"/>
      <c r="I216" s="2"/>
    </row>
    <row r="217" spans="2:9" ht="15.75" customHeight="1" x14ac:dyDescent="0.2">
      <c r="B217" s="2"/>
      <c r="C217" s="2"/>
      <c r="D217" s="2"/>
      <c r="I217" s="2"/>
    </row>
    <row r="218" spans="2:9" ht="15.75" customHeight="1" x14ac:dyDescent="0.2">
      <c r="B218" s="2"/>
      <c r="C218" s="2"/>
      <c r="D218" s="2"/>
      <c r="I218" s="2"/>
    </row>
    <row r="219" spans="2:9" ht="15.75" customHeight="1" x14ac:dyDescent="0.2">
      <c r="B219" s="2"/>
      <c r="C219" s="2"/>
      <c r="D219" s="2"/>
      <c r="I219" s="2"/>
    </row>
    <row r="220" spans="2:9" ht="15.75" customHeight="1" x14ac:dyDescent="0.2">
      <c r="B220" s="2"/>
      <c r="C220" s="2"/>
      <c r="D220" s="2"/>
      <c r="I220" s="2"/>
    </row>
    <row r="221" spans="2:9" ht="15.75" customHeight="1" x14ac:dyDescent="0.2">
      <c r="B221" s="2"/>
      <c r="C221" s="2"/>
      <c r="D221" s="2"/>
      <c r="I221" s="2"/>
    </row>
    <row r="222" spans="2:9" ht="15.75" customHeight="1" x14ac:dyDescent="0.2">
      <c r="B222" s="2"/>
      <c r="C222" s="2"/>
      <c r="D222" s="2"/>
      <c r="I222" s="2"/>
    </row>
    <row r="223" spans="2:9" ht="15.75" customHeight="1" x14ac:dyDescent="0.2">
      <c r="B223" s="2"/>
      <c r="C223" s="2"/>
      <c r="D223" s="2"/>
      <c r="I223" s="2"/>
    </row>
    <row r="224" spans="2:9" ht="15.75" customHeight="1" x14ac:dyDescent="0.2">
      <c r="B224" s="2"/>
      <c r="C224" s="2"/>
      <c r="D224" s="2"/>
      <c r="I224" s="2"/>
    </row>
    <row r="225" spans="2:9" ht="15.75" customHeight="1" x14ac:dyDescent="0.2">
      <c r="B225" s="2"/>
      <c r="C225" s="2"/>
      <c r="D225" s="2"/>
      <c r="I225" s="2"/>
    </row>
    <row r="226" spans="2:9" ht="15.75" customHeight="1" x14ac:dyDescent="0.2">
      <c r="B226" s="2"/>
      <c r="C226" s="2"/>
      <c r="D226" s="2"/>
      <c r="I226" s="2"/>
    </row>
    <row r="227" spans="2:9" ht="15.75" customHeight="1" x14ac:dyDescent="0.2">
      <c r="B227" s="2"/>
      <c r="C227" s="2"/>
      <c r="D227" s="2"/>
      <c r="I227" s="2"/>
    </row>
    <row r="228" spans="2:9" ht="15.75" customHeight="1" x14ac:dyDescent="0.2">
      <c r="B228" s="2"/>
      <c r="C228" s="2"/>
      <c r="D228" s="2"/>
      <c r="I228" s="2"/>
    </row>
    <row r="229" spans="2:9" ht="15.75" customHeight="1" x14ac:dyDescent="0.2">
      <c r="B229" s="2"/>
      <c r="C229" s="2"/>
      <c r="D229" s="2"/>
      <c r="I229" s="2"/>
    </row>
    <row r="230" spans="2:9" ht="15.75" customHeight="1" x14ac:dyDescent="0.2">
      <c r="B230" s="2"/>
      <c r="C230" s="2"/>
      <c r="D230" s="2"/>
      <c r="I230" s="2"/>
    </row>
    <row r="231" spans="2:9" ht="15.75" customHeight="1" x14ac:dyDescent="0.2">
      <c r="B231" s="2"/>
      <c r="C231" s="2"/>
      <c r="D231" s="2"/>
      <c r="I231" s="2"/>
    </row>
    <row r="232" spans="2:9" ht="15.75" customHeight="1" x14ac:dyDescent="0.2">
      <c r="B232" s="2"/>
      <c r="C232" s="2"/>
      <c r="D232" s="2"/>
      <c r="I232" s="2"/>
    </row>
    <row r="233" spans="2:9" ht="15.75" customHeight="1" x14ac:dyDescent="0.2">
      <c r="B233" s="2"/>
      <c r="C233" s="2"/>
      <c r="D233" s="2"/>
      <c r="I233" s="2"/>
    </row>
    <row r="234" spans="2:9" ht="15.75" customHeight="1" x14ac:dyDescent="0.2">
      <c r="B234" s="2"/>
      <c r="C234" s="2"/>
      <c r="D234" s="2"/>
      <c r="I234" s="2"/>
    </row>
    <row r="235" spans="2:9" ht="15.75" customHeight="1" x14ac:dyDescent="0.2">
      <c r="B235" s="2"/>
      <c r="C235" s="2"/>
      <c r="D235" s="2"/>
      <c r="I235" s="2"/>
    </row>
    <row r="236" spans="2:9" ht="15.75" customHeight="1" x14ac:dyDescent="0.2">
      <c r="B236" s="2"/>
      <c r="C236" s="2"/>
      <c r="D236" s="2"/>
      <c r="I236" s="2"/>
    </row>
    <row r="237" spans="2:9" ht="15.75" customHeight="1" x14ac:dyDescent="0.2">
      <c r="B237" s="2"/>
      <c r="C237" s="2"/>
      <c r="D237" s="2"/>
      <c r="I237" s="2"/>
    </row>
    <row r="238" spans="2:9" ht="15.75" customHeight="1" x14ac:dyDescent="0.2">
      <c r="B238" s="2"/>
      <c r="C238" s="2"/>
      <c r="D238" s="2"/>
      <c r="I238" s="2"/>
    </row>
    <row r="239" spans="2:9" ht="15.75" customHeight="1" x14ac:dyDescent="0.2">
      <c r="B239" s="2"/>
      <c r="C239" s="2"/>
      <c r="D239" s="2"/>
      <c r="I239" s="2"/>
    </row>
    <row r="240" spans="2:9" ht="15.75" customHeight="1" x14ac:dyDescent="0.2">
      <c r="B240" s="2"/>
      <c r="C240" s="2"/>
      <c r="D240" s="2"/>
      <c r="I240" s="2"/>
    </row>
    <row r="241" spans="2:9" ht="15.75" customHeight="1" x14ac:dyDescent="0.2">
      <c r="B241" s="2"/>
      <c r="C241" s="2"/>
      <c r="D241" s="2"/>
      <c r="I241" s="2"/>
    </row>
    <row r="242" spans="2:9" ht="15.75" customHeight="1" x14ac:dyDescent="0.2">
      <c r="B242" s="2"/>
      <c r="C242" s="2"/>
      <c r="D242" s="2"/>
      <c r="I242" s="2"/>
    </row>
    <row r="243" spans="2:9" ht="15.75" customHeight="1" x14ac:dyDescent="0.2">
      <c r="B243" s="2"/>
      <c r="C243" s="2"/>
      <c r="D243" s="2"/>
      <c r="I243" s="2"/>
    </row>
    <row r="244" spans="2:9" ht="15.75" customHeight="1" x14ac:dyDescent="0.2">
      <c r="B244" s="2"/>
      <c r="C244" s="2"/>
      <c r="D244" s="2"/>
      <c r="I244" s="2"/>
    </row>
    <row r="245" spans="2:9" ht="15.75" customHeight="1" x14ac:dyDescent="0.2">
      <c r="B245" s="2"/>
      <c r="C245" s="2"/>
      <c r="D245" s="2"/>
      <c r="I245" s="2"/>
    </row>
    <row r="246" spans="2:9" ht="15.75" customHeight="1" x14ac:dyDescent="0.2">
      <c r="B246" s="2"/>
      <c r="C246" s="2"/>
      <c r="D246" s="2"/>
      <c r="I246" s="2"/>
    </row>
    <row r="247" spans="2:9" ht="15.75" customHeight="1" x14ac:dyDescent="0.2">
      <c r="B247" s="2"/>
      <c r="C247" s="2"/>
      <c r="D247" s="2"/>
      <c r="I247" s="2"/>
    </row>
    <row r="248" spans="2:9" ht="15.75" customHeight="1" x14ac:dyDescent="0.2">
      <c r="B248" s="2"/>
      <c r="C248" s="2"/>
      <c r="D248" s="2"/>
      <c r="I248" s="2"/>
    </row>
    <row r="249" spans="2:9" ht="15.75" customHeight="1" x14ac:dyDescent="0.2">
      <c r="B249" s="2"/>
      <c r="C249" s="2"/>
      <c r="D249" s="2"/>
      <c r="I249" s="2"/>
    </row>
    <row r="250" spans="2:9" ht="15.75" customHeight="1" x14ac:dyDescent="0.2">
      <c r="B250" s="2"/>
      <c r="C250" s="2"/>
      <c r="D250" s="2"/>
      <c r="I250" s="2"/>
    </row>
    <row r="251" spans="2:9" ht="15.75" customHeight="1" x14ac:dyDescent="0.2">
      <c r="B251" s="2"/>
      <c r="C251" s="2"/>
      <c r="D251" s="2"/>
      <c r="I251" s="2"/>
    </row>
    <row r="252" spans="2:9" ht="15.75" customHeight="1" x14ac:dyDescent="0.2">
      <c r="B252" s="2"/>
      <c r="C252" s="2"/>
      <c r="D252" s="2"/>
      <c r="I252" s="2"/>
    </row>
    <row r="253" spans="2:9" ht="15.75" customHeight="1" x14ac:dyDescent="0.2">
      <c r="B253" s="2"/>
      <c r="C253" s="2"/>
      <c r="D253" s="2"/>
      <c r="I253" s="2"/>
    </row>
    <row r="254" spans="2:9" ht="15.75" customHeight="1" x14ac:dyDescent="0.2">
      <c r="B254" s="2"/>
      <c r="C254" s="2"/>
      <c r="D254" s="2"/>
      <c r="I254" s="2"/>
    </row>
    <row r="255" spans="2:9" ht="15.75" customHeight="1" x14ac:dyDescent="0.2">
      <c r="B255" s="2"/>
      <c r="C255" s="2"/>
      <c r="D255" s="2"/>
      <c r="I255" s="2"/>
    </row>
    <row r="256" spans="2:9" ht="15.75" customHeight="1" x14ac:dyDescent="0.2">
      <c r="B256" s="2"/>
      <c r="C256" s="2"/>
      <c r="D256" s="2"/>
      <c r="I256" s="2"/>
    </row>
    <row r="257" spans="2:9" ht="15.75" customHeight="1" x14ac:dyDescent="0.2">
      <c r="B257" s="2"/>
      <c r="C257" s="2"/>
      <c r="D257" s="2"/>
      <c r="I257" s="2"/>
    </row>
    <row r="258" spans="2:9" ht="15.75" customHeight="1" x14ac:dyDescent="0.2">
      <c r="B258" s="2"/>
      <c r="C258" s="2"/>
      <c r="D258" s="2"/>
      <c r="I258" s="2"/>
    </row>
    <row r="259" spans="2:9" ht="15.75" customHeight="1" x14ac:dyDescent="0.2">
      <c r="B259" s="2"/>
      <c r="C259" s="2"/>
      <c r="D259" s="2"/>
      <c r="I259" s="2"/>
    </row>
    <row r="260" spans="2:9" ht="15.75" customHeight="1" x14ac:dyDescent="0.2">
      <c r="B260" s="2"/>
      <c r="C260" s="2"/>
      <c r="D260" s="2"/>
      <c r="I260" s="2"/>
    </row>
    <row r="261" spans="2:9" ht="15.75" customHeight="1" x14ac:dyDescent="0.2">
      <c r="B261" s="2"/>
      <c r="C261" s="2"/>
      <c r="D261" s="2"/>
      <c r="I261" s="2"/>
    </row>
    <row r="262" spans="2:9" ht="15.75" customHeight="1" x14ac:dyDescent="0.2">
      <c r="B262" s="2"/>
      <c r="C262" s="2"/>
      <c r="D262" s="2"/>
      <c r="I262" s="2"/>
    </row>
    <row r="263" spans="2:9" ht="15.75" customHeight="1" x14ac:dyDescent="0.2">
      <c r="B263" s="2"/>
      <c r="C263" s="2"/>
      <c r="D263" s="2"/>
      <c r="I263" s="2"/>
    </row>
    <row r="264" spans="2:9" ht="15.75" customHeight="1" x14ac:dyDescent="0.2">
      <c r="B264" s="2"/>
      <c r="C264" s="2"/>
      <c r="D264" s="2"/>
      <c r="I264" s="2"/>
    </row>
    <row r="265" spans="2:9" ht="15.75" customHeight="1" x14ac:dyDescent="0.2">
      <c r="B265" s="2"/>
      <c r="C265" s="2"/>
      <c r="D265" s="2"/>
      <c r="I265" s="2"/>
    </row>
    <row r="266" spans="2:9" ht="15.75" customHeight="1" x14ac:dyDescent="0.2">
      <c r="B266" s="2"/>
      <c r="C266" s="2"/>
      <c r="D266" s="2"/>
      <c r="I266" s="2"/>
    </row>
    <row r="267" spans="2:9" ht="15.75" customHeight="1" x14ac:dyDescent="0.2">
      <c r="B267" s="2"/>
      <c r="C267" s="2"/>
      <c r="D267" s="2"/>
      <c r="I267" s="2"/>
    </row>
    <row r="268" spans="2:9" ht="15.75" customHeight="1" x14ac:dyDescent="0.2">
      <c r="B268" s="2"/>
      <c r="C268" s="2"/>
      <c r="D268" s="2"/>
      <c r="I268" s="2"/>
    </row>
    <row r="269" spans="2:9" ht="15.75" customHeight="1" x14ac:dyDescent="0.2">
      <c r="B269" s="2"/>
      <c r="C269" s="2"/>
      <c r="D269" s="2"/>
      <c r="I269" s="2"/>
    </row>
    <row r="270" spans="2:9" ht="15.75" customHeight="1" x14ac:dyDescent="0.2">
      <c r="B270" s="2"/>
      <c r="C270" s="2"/>
      <c r="D270" s="2"/>
      <c r="I270" s="2"/>
    </row>
    <row r="271" spans="2:9" ht="15.75" customHeight="1" x14ac:dyDescent="0.2">
      <c r="B271" s="2"/>
      <c r="C271" s="2"/>
      <c r="D271" s="2"/>
      <c r="I271" s="2"/>
    </row>
    <row r="272" spans="2:9" ht="15.75" customHeight="1" x14ac:dyDescent="0.2">
      <c r="B272" s="2"/>
      <c r="C272" s="2"/>
      <c r="D272" s="2"/>
      <c r="I272" s="2"/>
    </row>
    <row r="273" spans="2:9" ht="15.75" customHeight="1" x14ac:dyDescent="0.2">
      <c r="B273" s="2"/>
      <c r="C273" s="2"/>
      <c r="D273" s="2"/>
      <c r="I273" s="2"/>
    </row>
    <row r="274" spans="2:9" ht="15.75" customHeight="1" x14ac:dyDescent="0.2">
      <c r="B274" s="2"/>
      <c r="C274" s="2"/>
      <c r="D274" s="2"/>
      <c r="I274" s="2"/>
    </row>
    <row r="275" spans="2:9" ht="15.75" customHeight="1" x14ac:dyDescent="0.2">
      <c r="B275" s="2"/>
      <c r="C275" s="2"/>
      <c r="D275" s="2"/>
      <c r="I275" s="2"/>
    </row>
    <row r="276" spans="2:9" ht="15.75" customHeight="1" x14ac:dyDescent="0.2">
      <c r="B276" s="2"/>
      <c r="C276" s="2"/>
      <c r="D276" s="2"/>
      <c r="I276" s="2"/>
    </row>
    <row r="277" spans="2:9" ht="15.75" customHeight="1" x14ac:dyDescent="0.2">
      <c r="B277" s="2"/>
      <c r="C277" s="2"/>
      <c r="D277" s="2"/>
      <c r="I277" s="2"/>
    </row>
    <row r="278" spans="2:9" ht="15.75" customHeight="1" x14ac:dyDescent="0.2">
      <c r="B278" s="2"/>
      <c r="C278" s="2"/>
      <c r="D278" s="2"/>
      <c r="I278" s="2"/>
    </row>
    <row r="279" spans="2:9" ht="15.75" customHeight="1" x14ac:dyDescent="0.2">
      <c r="B279" s="2"/>
      <c r="C279" s="2"/>
      <c r="D279" s="2"/>
      <c r="I279" s="2"/>
    </row>
    <row r="280" spans="2:9" ht="15.75" customHeight="1" x14ac:dyDescent="0.2">
      <c r="B280" s="2"/>
      <c r="C280" s="2"/>
      <c r="D280" s="2"/>
      <c r="I280" s="2"/>
    </row>
    <row r="281" spans="2:9" ht="15.75" customHeight="1" x14ac:dyDescent="0.2">
      <c r="B281" s="2"/>
      <c r="C281" s="2"/>
      <c r="D281" s="2"/>
      <c r="I281" s="2"/>
    </row>
    <row r="282" spans="2:9" ht="15.75" customHeight="1" x14ac:dyDescent="0.2">
      <c r="B282" s="2"/>
      <c r="C282" s="2"/>
      <c r="D282" s="2"/>
      <c r="I282" s="2"/>
    </row>
    <row r="283" spans="2:9" ht="15.75" customHeight="1" x14ac:dyDescent="0.2">
      <c r="B283" s="2"/>
      <c r="C283" s="2"/>
      <c r="D283" s="2"/>
      <c r="I283" s="2"/>
    </row>
    <row r="284" spans="2:9" ht="15.75" customHeight="1" x14ac:dyDescent="0.2">
      <c r="B284" s="2"/>
      <c r="C284" s="2"/>
      <c r="D284" s="2"/>
      <c r="I284" s="2"/>
    </row>
    <row r="285" spans="2:9" ht="15.75" customHeight="1" x14ac:dyDescent="0.2">
      <c r="B285" s="2"/>
      <c r="C285" s="2"/>
      <c r="D285" s="2"/>
      <c r="I285" s="2"/>
    </row>
    <row r="286" spans="2:9" ht="15.75" customHeight="1" x14ac:dyDescent="0.2">
      <c r="B286" s="2"/>
      <c r="C286" s="2"/>
      <c r="D286" s="2"/>
      <c r="I286" s="2"/>
    </row>
    <row r="287" spans="2:9" ht="15.75" customHeight="1" x14ac:dyDescent="0.2">
      <c r="B287" s="2"/>
      <c r="C287" s="2"/>
      <c r="D287" s="2"/>
      <c r="I287" s="2"/>
    </row>
    <row r="288" spans="2:9" ht="15.75" customHeight="1" x14ac:dyDescent="0.2">
      <c r="B288" s="2"/>
      <c r="C288" s="2"/>
      <c r="D288" s="2"/>
      <c r="I288" s="2"/>
    </row>
    <row r="289" spans="2:9" ht="15.75" customHeight="1" x14ac:dyDescent="0.2">
      <c r="B289" s="2"/>
      <c r="C289" s="2"/>
      <c r="D289" s="2"/>
      <c r="I289" s="2"/>
    </row>
    <row r="290" spans="2:9" ht="15.75" customHeight="1" x14ac:dyDescent="0.2">
      <c r="B290" s="2"/>
      <c r="C290" s="2"/>
      <c r="D290" s="2"/>
      <c r="I290" s="2"/>
    </row>
    <row r="291" spans="2:9" ht="15.75" customHeight="1" x14ac:dyDescent="0.2">
      <c r="B291" s="2"/>
      <c r="C291" s="2"/>
      <c r="D291" s="2"/>
      <c r="I291" s="2"/>
    </row>
    <row r="292" spans="2:9" ht="15.75" customHeight="1" x14ac:dyDescent="0.2">
      <c r="B292" s="2"/>
      <c r="C292" s="2"/>
      <c r="D292" s="2"/>
      <c r="I292" s="2"/>
    </row>
    <row r="293" spans="2:9" ht="15.75" customHeight="1" x14ac:dyDescent="0.2">
      <c r="B293" s="2"/>
      <c r="C293" s="2"/>
      <c r="D293" s="2"/>
      <c r="I293" s="2"/>
    </row>
    <row r="294" spans="2:9" ht="15.75" customHeight="1" x14ac:dyDescent="0.2">
      <c r="B294" s="2"/>
      <c r="C294" s="2"/>
      <c r="D294" s="2"/>
      <c r="I294" s="2"/>
    </row>
    <row r="295" spans="2:9" ht="15.75" customHeight="1" x14ac:dyDescent="0.2">
      <c r="B295" s="2"/>
      <c r="C295" s="2"/>
      <c r="D295" s="2"/>
      <c r="I295" s="2"/>
    </row>
    <row r="296" spans="2:9" ht="15.75" customHeight="1" x14ac:dyDescent="0.2">
      <c r="B296" s="2"/>
      <c r="C296" s="2"/>
      <c r="D296" s="2"/>
      <c r="I296" s="2"/>
    </row>
    <row r="297" spans="2:9" ht="15.75" customHeight="1" x14ac:dyDescent="0.2">
      <c r="B297" s="2"/>
      <c r="C297" s="2"/>
      <c r="D297" s="2"/>
      <c r="I297" s="2"/>
    </row>
    <row r="298" spans="2:9" ht="15.75" customHeight="1" x14ac:dyDescent="0.2">
      <c r="B298" s="2"/>
      <c r="C298" s="2"/>
      <c r="D298" s="2"/>
      <c r="I298" s="2"/>
    </row>
    <row r="299" spans="2:9" ht="15.75" customHeight="1" x14ac:dyDescent="0.2">
      <c r="B299" s="2"/>
      <c r="C299" s="2"/>
      <c r="D299" s="2"/>
      <c r="I299" s="2"/>
    </row>
    <row r="300" spans="2:9" ht="15.75" customHeight="1" x14ac:dyDescent="0.2">
      <c r="B300" s="2"/>
      <c r="C300" s="2"/>
      <c r="D300" s="2"/>
      <c r="I300" s="2"/>
    </row>
    <row r="301" spans="2:9" ht="15.75" customHeight="1" x14ac:dyDescent="0.2">
      <c r="B301" s="2"/>
      <c r="C301" s="2"/>
      <c r="D301" s="2"/>
      <c r="I301" s="2"/>
    </row>
    <row r="302" spans="2:9" ht="15.75" customHeight="1" x14ac:dyDescent="0.2">
      <c r="B302" s="2"/>
      <c r="C302" s="2"/>
      <c r="D302" s="2"/>
      <c r="I302" s="2"/>
    </row>
    <row r="303" spans="2:9" ht="15.75" customHeight="1" x14ac:dyDescent="0.2">
      <c r="B303" s="2"/>
      <c r="C303" s="2"/>
      <c r="D303" s="2"/>
      <c r="I303" s="2"/>
    </row>
    <row r="304" spans="2:9" ht="15.75" customHeight="1" x14ac:dyDescent="0.2">
      <c r="B304" s="2"/>
      <c r="C304" s="2"/>
      <c r="D304" s="2"/>
      <c r="I304" s="2"/>
    </row>
    <row r="305" spans="2:9" ht="15.75" customHeight="1" x14ac:dyDescent="0.2">
      <c r="B305" s="2"/>
      <c r="C305" s="2"/>
      <c r="D305" s="2"/>
      <c r="I305" s="2"/>
    </row>
    <row r="306" spans="2:9" ht="15.75" customHeight="1" x14ac:dyDescent="0.2">
      <c r="B306" s="2"/>
      <c r="C306" s="2"/>
      <c r="D306" s="2"/>
      <c r="I306" s="2"/>
    </row>
    <row r="307" spans="2:9" ht="15.75" customHeight="1" x14ac:dyDescent="0.2">
      <c r="B307" s="2"/>
      <c r="C307" s="2"/>
      <c r="D307" s="2"/>
      <c r="I307" s="2"/>
    </row>
    <row r="308" spans="2:9" ht="15.75" customHeight="1" x14ac:dyDescent="0.2">
      <c r="B308" s="2"/>
      <c r="C308" s="2"/>
      <c r="D308" s="2"/>
      <c r="I308" s="2"/>
    </row>
    <row r="309" spans="2:9" ht="15.75" customHeight="1" x14ac:dyDescent="0.2">
      <c r="B309" s="2"/>
      <c r="C309" s="2"/>
      <c r="D309" s="2"/>
      <c r="I309" s="2"/>
    </row>
    <row r="310" spans="2:9" ht="15.75" customHeight="1" x14ac:dyDescent="0.2">
      <c r="B310" s="2"/>
      <c r="C310" s="2"/>
      <c r="D310" s="2"/>
      <c r="I310" s="2"/>
    </row>
    <row r="311" spans="2:9" ht="15.75" customHeight="1" x14ac:dyDescent="0.2">
      <c r="B311" s="2"/>
      <c r="C311" s="2"/>
      <c r="D311" s="2"/>
      <c r="I311" s="2"/>
    </row>
    <row r="312" spans="2:9" ht="15.75" customHeight="1" x14ac:dyDescent="0.2">
      <c r="B312" s="2"/>
      <c r="C312" s="2"/>
      <c r="D312" s="2"/>
      <c r="I312" s="2"/>
    </row>
    <row r="313" spans="2:9" ht="15.75" customHeight="1" x14ac:dyDescent="0.2">
      <c r="B313" s="2"/>
      <c r="C313" s="2"/>
      <c r="D313" s="2"/>
      <c r="I313" s="2"/>
    </row>
    <row r="314" spans="2:9" ht="15.75" customHeight="1" x14ac:dyDescent="0.2">
      <c r="B314" s="2"/>
      <c r="C314" s="2"/>
      <c r="D314" s="2"/>
      <c r="I314" s="2"/>
    </row>
    <row r="315" spans="2:9" ht="15.75" customHeight="1" x14ac:dyDescent="0.2">
      <c r="B315" s="2"/>
      <c r="C315" s="2"/>
      <c r="D315" s="2"/>
      <c r="I315" s="2"/>
    </row>
    <row r="316" spans="2:9" ht="15.75" customHeight="1" x14ac:dyDescent="0.2">
      <c r="B316" s="2"/>
      <c r="C316" s="2"/>
      <c r="D316" s="2"/>
      <c r="I316" s="2"/>
    </row>
    <row r="317" spans="2:9" ht="15.75" customHeight="1" x14ac:dyDescent="0.2">
      <c r="B317" s="2"/>
      <c r="C317" s="2"/>
      <c r="D317" s="2"/>
      <c r="I317" s="2"/>
    </row>
    <row r="318" spans="2:9" ht="15.75" customHeight="1" x14ac:dyDescent="0.2">
      <c r="B318" s="2"/>
      <c r="C318" s="2"/>
      <c r="D318" s="2"/>
      <c r="I318" s="2"/>
    </row>
    <row r="319" spans="2:9" ht="15.75" customHeight="1" x14ac:dyDescent="0.2">
      <c r="B319" s="2"/>
      <c r="C319" s="2"/>
      <c r="D319" s="2"/>
      <c r="I319" s="2"/>
    </row>
    <row r="320" spans="2:9" ht="15.75" customHeight="1" x14ac:dyDescent="0.2">
      <c r="B320" s="2"/>
      <c r="C320" s="2"/>
      <c r="D320" s="2"/>
      <c r="I320" s="2"/>
    </row>
    <row r="321" spans="2:9" ht="15.75" customHeight="1" x14ac:dyDescent="0.2">
      <c r="B321" s="2"/>
      <c r="C321" s="2"/>
      <c r="D321" s="2"/>
      <c r="I321" s="2"/>
    </row>
    <row r="322" spans="2:9" ht="15.75" customHeight="1" x14ac:dyDescent="0.2">
      <c r="B322" s="2"/>
      <c r="C322" s="2"/>
      <c r="D322" s="2"/>
      <c r="I322" s="2"/>
    </row>
    <row r="323" spans="2:9" ht="15.75" customHeight="1" x14ac:dyDescent="0.2">
      <c r="B323" s="2"/>
      <c r="C323" s="2"/>
      <c r="D323" s="2"/>
      <c r="I323" s="2"/>
    </row>
    <row r="324" spans="2:9" ht="15.75" customHeight="1" x14ac:dyDescent="0.2">
      <c r="B324" s="2"/>
      <c r="C324" s="2"/>
      <c r="D324" s="2"/>
      <c r="I324" s="2"/>
    </row>
    <row r="325" spans="2:9" ht="15.75" customHeight="1" x14ac:dyDescent="0.2">
      <c r="B325" s="2"/>
      <c r="C325" s="2"/>
      <c r="D325" s="2"/>
      <c r="I325" s="2"/>
    </row>
    <row r="326" spans="2:9" ht="15.75" customHeight="1" x14ac:dyDescent="0.2">
      <c r="B326" s="2"/>
      <c r="C326" s="2"/>
      <c r="D326" s="2"/>
      <c r="I326" s="2"/>
    </row>
    <row r="327" spans="2:9" ht="15.75" customHeight="1" x14ac:dyDescent="0.2">
      <c r="B327" s="2"/>
      <c r="C327" s="2"/>
      <c r="D327" s="2"/>
      <c r="I327" s="2"/>
    </row>
    <row r="328" spans="2:9" ht="15.75" customHeight="1" x14ac:dyDescent="0.2">
      <c r="B328" s="2"/>
      <c r="C328" s="2"/>
      <c r="D328" s="2"/>
      <c r="I328" s="2"/>
    </row>
    <row r="329" spans="2:9" ht="15.75" customHeight="1" x14ac:dyDescent="0.2">
      <c r="B329" s="2"/>
      <c r="C329" s="2"/>
      <c r="D329" s="2"/>
      <c r="I329" s="2"/>
    </row>
    <row r="330" spans="2:9" ht="15.75" customHeight="1" x14ac:dyDescent="0.2">
      <c r="B330" s="2"/>
      <c r="C330" s="2"/>
      <c r="D330" s="2"/>
      <c r="I330" s="2"/>
    </row>
    <row r="331" spans="2:9" ht="15.75" customHeight="1" x14ac:dyDescent="0.2">
      <c r="B331" s="2"/>
      <c r="C331" s="2"/>
      <c r="D331" s="2"/>
      <c r="I331" s="2"/>
    </row>
    <row r="332" spans="2:9" ht="15.75" customHeight="1" x14ac:dyDescent="0.2">
      <c r="B332" s="2"/>
      <c r="C332" s="2"/>
      <c r="D332" s="2"/>
      <c r="I332" s="2"/>
    </row>
    <row r="333" spans="2:9" ht="15.75" customHeight="1" x14ac:dyDescent="0.2">
      <c r="B333" s="2"/>
      <c r="C333" s="2"/>
      <c r="D333" s="2"/>
      <c r="I333" s="2"/>
    </row>
    <row r="334" spans="2:9" ht="15.75" customHeight="1" x14ac:dyDescent="0.2">
      <c r="B334" s="2"/>
      <c r="C334" s="2"/>
      <c r="D334" s="2"/>
      <c r="I334" s="2"/>
    </row>
    <row r="335" spans="2:9" ht="15.75" customHeight="1" x14ac:dyDescent="0.2">
      <c r="B335" s="2"/>
      <c r="C335" s="2"/>
      <c r="D335" s="2"/>
      <c r="I335" s="2"/>
    </row>
    <row r="336" spans="2:9" ht="15.75" customHeight="1" x14ac:dyDescent="0.2">
      <c r="B336" s="2"/>
      <c r="C336" s="2"/>
      <c r="D336" s="2"/>
      <c r="I336" s="2"/>
    </row>
    <row r="337" spans="2:9" ht="15.75" customHeight="1" x14ac:dyDescent="0.2">
      <c r="B337" s="2"/>
      <c r="C337" s="2"/>
      <c r="D337" s="2"/>
      <c r="I337" s="2"/>
    </row>
    <row r="338" spans="2:9" ht="15.75" customHeight="1" x14ac:dyDescent="0.2">
      <c r="B338" s="2"/>
      <c r="C338" s="2"/>
      <c r="D338" s="2"/>
      <c r="I338" s="2"/>
    </row>
    <row r="339" spans="2:9" ht="15.75" customHeight="1" x14ac:dyDescent="0.2">
      <c r="B339" s="2"/>
      <c r="C339" s="2"/>
      <c r="D339" s="2"/>
      <c r="I339" s="2"/>
    </row>
    <row r="340" spans="2:9" ht="15.75" customHeight="1" x14ac:dyDescent="0.2">
      <c r="B340" s="2"/>
      <c r="C340" s="2"/>
      <c r="D340" s="2"/>
      <c r="I340" s="2"/>
    </row>
    <row r="341" spans="2:9" ht="15.75" customHeight="1" x14ac:dyDescent="0.2">
      <c r="B341" s="2"/>
      <c r="C341" s="2"/>
      <c r="D341" s="2"/>
      <c r="I341" s="2"/>
    </row>
    <row r="342" spans="2:9" ht="15.75" customHeight="1" x14ac:dyDescent="0.2">
      <c r="B342" s="2"/>
      <c r="C342" s="2"/>
      <c r="D342" s="2"/>
      <c r="I342" s="2"/>
    </row>
    <row r="343" spans="2:9" ht="15.75" customHeight="1" x14ac:dyDescent="0.2">
      <c r="B343" s="2"/>
      <c r="C343" s="2"/>
      <c r="D343" s="2"/>
      <c r="I343" s="2"/>
    </row>
    <row r="344" spans="2:9" ht="15.75" customHeight="1" x14ac:dyDescent="0.2">
      <c r="B344" s="2"/>
      <c r="C344" s="2"/>
      <c r="D344" s="2"/>
      <c r="I344" s="2"/>
    </row>
    <row r="345" spans="2:9" ht="15.75" customHeight="1" x14ac:dyDescent="0.2">
      <c r="B345" s="2"/>
      <c r="C345" s="2"/>
      <c r="D345" s="2"/>
      <c r="I345" s="2"/>
    </row>
    <row r="346" spans="2:9" ht="15.75" customHeight="1" x14ac:dyDescent="0.2">
      <c r="B346" s="2"/>
      <c r="C346" s="2"/>
      <c r="D346" s="2"/>
      <c r="I346" s="2"/>
    </row>
    <row r="347" spans="2:9" ht="15.75" customHeight="1" x14ac:dyDescent="0.2">
      <c r="B347" s="2"/>
      <c r="C347" s="2"/>
      <c r="D347" s="2"/>
      <c r="I347" s="2"/>
    </row>
    <row r="348" spans="2:9" ht="15.75" customHeight="1" x14ac:dyDescent="0.2">
      <c r="B348" s="2"/>
      <c r="C348" s="2"/>
      <c r="D348" s="2"/>
      <c r="I348" s="2"/>
    </row>
    <row r="349" spans="2:9" ht="15.75" customHeight="1" x14ac:dyDescent="0.2">
      <c r="B349" s="2"/>
      <c r="C349" s="2"/>
      <c r="D349" s="2"/>
      <c r="I349" s="2"/>
    </row>
    <row r="350" spans="2:9" ht="15.75" customHeight="1" x14ac:dyDescent="0.2">
      <c r="B350" s="2"/>
      <c r="C350" s="2"/>
      <c r="D350" s="2"/>
      <c r="I350" s="2"/>
    </row>
    <row r="351" spans="2:9" ht="15.75" customHeight="1" x14ac:dyDescent="0.2">
      <c r="B351" s="2"/>
      <c r="C351" s="2"/>
      <c r="D351" s="2"/>
      <c r="I351" s="2"/>
    </row>
    <row r="352" spans="2:9" ht="15.75" customHeight="1" x14ac:dyDescent="0.2">
      <c r="B352" s="2"/>
      <c r="C352" s="2"/>
      <c r="D352" s="2"/>
      <c r="I352" s="2"/>
    </row>
    <row r="353" spans="2:9" ht="15.75" customHeight="1" x14ac:dyDescent="0.2">
      <c r="B353" s="2"/>
      <c r="C353" s="2"/>
      <c r="D353" s="2"/>
      <c r="I353" s="2"/>
    </row>
    <row r="354" spans="2:9" ht="15.75" customHeight="1" x14ac:dyDescent="0.2">
      <c r="B354" s="2"/>
      <c r="C354" s="2"/>
      <c r="D354" s="2"/>
      <c r="I354" s="2"/>
    </row>
    <row r="355" spans="2:9" ht="15.75" customHeight="1" x14ac:dyDescent="0.2">
      <c r="B355" s="2"/>
      <c r="C355" s="2"/>
      <c r="D355" s="2"/>
      <c r="I355" s="2"/>
    </row>
    <row r="356" spans="2:9" ht="15.75" customHeight="1" x14ac:dyDescent="0.2">
      <c r="B356" s="2"/>
      <c r="C356" s="2"/>
      <c r="D356" s="2"/>
      <c r="I356" s="2"/>
    </row>
    <row r="357" spans="2:9" ht="15.75" customHeight="1" x14ac:dyDescent="0.2">
      <c r="B357" s="2"/>
      <c r="C357" s="2"/>
      <c r="D357" s="2"/>
      <c r="I357" s="2"/>
    </row>
    <row r="358" spans="2:9" ht="15.75" customHeight="1" x14ac:dyDescent="0.2">
      <c r="B358" s="2"/>
      <c r="C358" s="2"/>
      <c r="D358" s="2"/>
      <c r="I358" s="2"/>
    </row>
    <row r="359" spans="2:9" ht="15.75" customHeight="1" x14ac:dyDescent="0.2">
      <c r="B359" s="2"/>
      <c r="C359" s="2"/>
      <c r="D359" s="2"/>
      <c r="I359" s="2"/>
    </row>
    <row r="360" spans="2:9" ht="15.75" customHeight="1" x14ac:dyDescent="0.2">
      <c r="B360" s="2"/>
      <c r="C360" s="2"/>
      <c r="D360" s="2"/>
      <c r="I360" s="2"/>
    </row>
    <row r="361" spans="2:9" ht="15.75" customHeight="1" x14ac:dyDescent="0.2">
      <c r="B361" s="2"/>
      <c r="C361" s="2"/>
      <c r="D361" s="2"/>
      <c r="I361" s="2"/>
    </row>
    <row r="362" spans="2:9" ht="15.75" customHeight="1" x14ac:dyDescent="0.2">
      <c r="B362" s="2"/>
      <c r="C362" s="2"/>
      <c r="D362" s="2"/>
      <c r="I362" s="2"/>
    </row>
    <row r="363" spans="2:9" ht="15.75" customHeight="1" x14ac:dyDescent="0.2">
      <c r="B363" s="2"/>
      <c r="C363" s="2"/>
      <c r="D363" s="2"/>
      <c r="I363" s="2"/>
    </row>
    <row r="364" spans="2:9" ht="15.75" customHeight="1" x14ac:dyDescent="0.2">
      <c r="B364" s="2"/>
      <c r="C364" s="2"/>
      <c r="D364" s="2"/>
      <c r="I364" s="2"/>
    </row>
    <row r="365" spans="2:9" ht="15.75" customHeight="1" x14ac:dyDescent="0.2">
      <c r="B365" s="2"/>
      <c r="C365" s="2"/>
      <c r="D365" s="2"/>
      <c r="I365" s="2"/>
    </row>
    <row r="366" spans="2:9" ht="15.75" customHeight="1" x14ac:dyDescent="0.2">
      <c r="B366" s="2"/>
      <c r="C366" s="2"/>
      <c r="D366" s="2"/>
      <c r="I366" s="2"/>
    </row>
    <row r="367" spans="2:9" ht="15.75" customHeight="1" x14ac:dyDescent="0.2">
      <c r="B367" s="2"/>
      <c r="C367" s="2"/>
      <c r="D367" s="2"/>
      <c r="I367" s="2"/>
    </row>
    <row r="368" spans="2:9" ht="15.75" customHeight="1" x14ac:dyDescent="0.2">
      <c r="B368" s="2"/>
      <c r="C368" s="2"/>
      <c r="D368" s="2"/>
      <c r="I368" s="2"/>
    </row>
    <row r="369" spans="2:9" ht="15.75" customHeight="1" x14ac:dyDescent="0.2">
      <c r="B369" s="2"/>
      <c r="C369" s="2"/>
      <c r="D369" s="2"/>
      <c r="I369" s="2"/>
    </row>
    <row r="370" spans="2:9" ht="15.75" customHeight="1" x14ac:dyDescent="0.2">
      <c r="B370" s="2"/>
      <c r="C370" s="2"/>
      <c r="D370" s="2"/>
      <c r="I370" s="2"/>
    </row>
    <row r="371" spans="2:9" ht="15.75" customHeight="1" x14ac:dyDescent="0.2">
      <c r="B371" s="2"/>
      <c r="C371" s="2"/>
      <c r="D371" s="2"/>
      <c r="I371" s="2"/>
    </row>
    <row r="372" spans="2:9" ht="15.75" customHeight="1" x14ac:dyDescent="0.2">
      <c r="B372" s="2"/>
      <c r="C372" s="2"/>
      <c r="D372" s="2"/>
      <c r="I372" s="2"/>
    </row>
    <row r="373" spans="2:9" ht="15.75" customHeight="1" x14ac:dyDescent="0.2">
      <c r="B373" s="2"/>
      <c r="C373" s="2"/>
      <c r="D373" s="2"/>
      <c r="I373" s="2"/>
    </row>
    <row r="374" spans="2:9" ht="15.75" customHeight="1" x14ac:dyDescent="0.2">
      <c r="B374" s="2"/>
      <c r="C374" s="2"/>
      <c r="D374" s="2"/>
      <c r="I374" s="2"/>
    </row>
    <row r="375" spans="2:9" ht="15.75" customHeight="1" x14ac:dyDescent="0.2">
      <c r="B375" s="2"/>
      <c r="C375" s="2"/>
      <c r="D375" s="2"/>
      <c r="I375" s="2"/>
    </row>
    <row r="376" spans="2:9" ht="15.75" customHeight="1" x14ac:dyDescent="0.2">
      <c r="B376" s="2"/>
      <c r="C376" s="2"/>
      <c r="D376" s="2"/>
      <c r="I376" s="2"/>
    </row>
    <row r="377" spans="2:9" ht="15.75" customHeight="1" x14ac:dyDescent="0.2">
      <c r="B377" s="2"/>
      <c r="C377" s="2"/>
      <c r="D377" s="2"/>
      <c r="I377" s="2"/>
    </row>
    <row r="378" spans="2:9" ht="15.75" customHeight="1" x14ac:dyDescent="0.2">
      <c r="B378" s="2"/>
      <c r="C378" s="2"/>
      <c r="D378" s="2"/>
      <c r="I378" s="2"/>
    </row>
    <row r="379" spans="2:9" ht="15.75" customHeight="1" x14ac:dyDescent="0.2">
      <c r="B379" s="2"/>
      <c r="C379" s="2"/>
      <c r="D379" s="2"/>
      <c r="I379" s="2"/>
    </row>
    <row r="380" spans="2:9" ht="15.75" customHeight="1" x14ac:dyDescent="0.2">
      <c r="B380" s="2"/>
      <c r="C380" s="2"/>
      <c r="D380" s="2"/>
      <c r="I380" s="2"/>
    </row>
    <row r="381" spans="2:9" ht="15.75" customHeight="1" x14ac:dyDescent="0.2">
      <c r="B381" s="2"/>
      <c r="C381" s="2"/>
      <c r="D381" s="2"/>
      <c r="I381" s="2"/>
    </row>
    <row r="382" spans="2:9" ht="15.75" customHeight="1" x14ac:dyDescent="0.2">
      <c r="B382" s="2"/>
      <c r="C382" s="2"/>
      <c r="D382" s="2"/>
      <c r="I382" s="2"/>
    </row>
    <row r="383" spans="2:9" ht="15.75" customHeight="1" x14ac:dyDescent="0.2">
      <c r="B383" s="2"/>
      <c r="C383" s="2"/>
      <c r="D383" s="2"/>
      <c r="I383" s="2"/>
    </row>
    <row r="384" spans="2:9" ht="15.75" customHeight="1" x14ac:dyDescent="0.2">
      <c r="B384" s="2"/>
      <c r="C384" s="2"/>
      <c r="D384" s="2"/>
      <c r="I384" s="2"/>
    </row>
    <row r="385" spans="2:9" ht="15.75" customHeight="1" x14ac:dyDescent="0.2">
      <c r="B385" s="2"/>
      <c r="C385" s="2"/>
      <c r="D385" s="2"/>
      <c r="I385" s="2"/>
    </row>
    <row r="386" spans="2:9" ht="15.75" customHeight="1" x14ac:dyDescent="0.2">
      <c r="B386" s="2"/>
      <c r="C386" s="2"/>
      <c r="D386" s="2"/>
      <c r="I386" s="2"/>
    </row>
    <row r="387" spans="2:9" ht="15.75" customHeight="1" x14ac:dyDescent="0.2">
      <c r="B387" s="2"/>
      <c r="C387" s="2"/>
      <c r="D387" s="2"/>
      <c r="I387" s="2"/>
    </row>
    <row r="388" spans="2:9" ht="15.75" customHeight="1" x14ac:dyDescent="0.2">
      <c r="B388" s="2"/>
      <c r="C388" s="2"/>
      <c r="D388" s="2"/>
      <c r="I388" s="2"/>
    </row>
    <row r="389" spans="2:9" ht="15.75" customHeight="1" x14ac:dyDescent="0.2">
      <c r="B389" s="2"/>
      <c r="C389" s="2"/>
      <c r="D389" s="2"/>
      <c r="I389" s="2"/>
    </row>
    <row r="390" spans="2:9" ht="15.75" customHeight="1" x14ac:dyDescent="0.2">
      <c r="B390" s="2"/>
      <c r="C390" s="2"/>
      <c r="D390" s="2"/>
      <c r="I390" s="2"/>
    </row>
    <row r="391" spans="2:9" ht="15.75" customHeight="1" x14ac:dyDescent="0.2">
      <c r="B391" s="2"/>
      <c r="C391" s="2"/>
      <c r="D391" s="2"/>
      <c r="I391" s="2"/>
    </row>
    <row r="392" spans="2:9" ht="15.75" customHeight="1" x14ac:dyDescent="0.2">
      <c r="B392" s="2"/>
      <c r="C392" s="2"/>
      <c r="D392" s="2"/>
      <c r="I392" s="2"/>
    </row>
    <row r="393" spans="2:9" ht="15.75" customHeight="1" x14ac:dyDescent="0.2">
      <c r="B393" s="2"/>
      <c r="C393" s="2"/>
      <c r="D393" s="2"/>
      <c r="I393" s="2"/>
    </row>
    <row r="394" spans="2:9" ht="15.75" customHeight="1" x14ac:dyDescent="0.2">
      <c r="B394" s="2"/>
      <c r="C394" s="2"/>
      <c r="D394" s="2"/>
      <c r="I394" s="2"/>
    </row>
    <row r="395" spans="2:9" ht="15.75" customHeight="1" x14ac:dyDescent="0.2">
      <c r="B395" s="2"/>
      <c r="C395" s="2"/>
      <c r="D395" s="2"/>
      <c r="I395" s="2"/>
    </row>
    <row r="396" spans="2:9" ht="15.75" customHeight="1" x14ac:dyDescent="0.2">
      <c r="B396" s="2"/>
      <c r="C396" s="2"/>
      <c r="D396" s="2"/>
      <c r="I396" s="2"/>
    </row>
    <row r="397" spans="2:9" ht="15.75" customHeight="1" x14ac:dyDescent="0.2">
      <c r="B397" s="2"/>
      <c r="C397" s="2"/>
      <c r="D397" s="2"/>
      <c r="I397" s="2"/>
    </row>
    <row r="398" spans="2:9" ht="15.75" customHeight="1" x14ac:dyDescent="0.2">
      <c r="B398" s="2"/>
      <c r="C398" s="2"/>
      <c r="D398" s="2"/>
      <c r="I398" s="2"/>
    </row>
    <row r="399" spans="2:9" ht="15.75" customHeight="1" x14ac:dyDescent="0.2">
      <c r="B399" s="2"/>
      <c r="C399" s="2"/>
      <c r="D399" s="2"/>
      <c r="I399" s="2"/>
    </row>
    <row r="400" spans="2:9" ht="15.75" customHeight="1" x14ac:dyDescent="0.2">
      <c r="B400" s="2"/>
      <c r="C400" s="2"/>
      <c r="D400" s="2"/>
      <c r="I400" s="2"/>
    </row>
    <row r="401" spans="2:9" ht="15.75" customHeight="1" x14ac:dyDescent="0.2">
      <c r="B401" s="2"/>
      <c r="C401" s="2"/>
      <c r="D401" s="2"/>
      <c r="I401" s="2"/>
    </row>
    <row r="402" spans="2:9" ht="15.75" customHeight="1" x14ac:dyDescent="0.2">
      <c r="B402" s="2"/>
      <c r="C402" s="2"/>
      <c r="D402" s="2"/>
      <c r="I402" s="2"/>
    </row>
    <row r="403" spans="2:9" ht="15.75" customHeight="1" x14ac:dyDescent="0.2">
      <c r="B403" s="2"/>
      <c r="C403" s="2"/>
      <c r="D403" s="2"/>
      <c r="I403" s="2"/>
    </row>
    <row r="404" spans="2:9" ht="15.75" customHeight="1" x14ac:dyDescent="0.2">
      <c r="B404" s="2"/>
      <c r="C404" s="2"/>
      <c r="D404" s="2"/>
      <c r="I404" s="2"/>
    </row>
    <row r="405" spans="2:9" ht="15.75" customHeight="1" x14ac:dyDescent="0.2">
      <c r="B405" s="2"/>
      <c r="C405" s="2"/>
      <c r="D405" s="2"/>
      <c r="I405" s="2"/>
    </row>
    <row r="406" spans="2:9" ht="15.75" customHeight="1" x14ac:dyDescent="0.2">
      <c r="B406" s="2"/>
      <c r="C406" s="2"/>
      <c r="D406" s="2"/>
      <c r="I406" s="2"/>
    </row>
    <row r="407" spans="2:9" ht="15.75" customHeight="1" x14ac:dyDescent="0.2">
      <c r="B407" s="2"/>
      <c r="C407" s="2"/>
      <c r="D407" s="2"/>
      <c r="I407" s="2"/>
    </row>
    <row r="408" spans="2:9" ht="15.75" customHeight="1" x14ac:dyDescent="0.2">
      <c r="B408" s="2"/>
      <c r="C408" s="2"/>
      <c r="D408" s="2"/>
      <c r="I408" s="2"/>
    </row>
    <row r="409" spans="2:9" ht="15.75" customHeight="1" x14ac:dyDescent="0.2">
      <c r="B409" s="2"/>
      <c r="C409" s="2"/>
      <c r="D409" s="2"/>
      <c r="I409" s="2"/>
    </row>
    <row r="410" spans="2:9" ht="15.75" customHeight="1" x14ac:dyDescent="0.2">
      <c r="B410" s="2"/>
      <c r="C410" s="2"/>
      <c r="D410" s="2"/>
      <c r="I410" s="2"/>
    </row>
    <row r="411" spans="2:9" ht="15.75" customHeight="1" x14ac:dyDescent="0.2">
      <c r="B411" s="2"/>
      <c r="C411" s="2"/>
      <c r="D411" s="2"/>
      <c r="I411" s="2"/>
    </row>
    <row r="412" spans="2:9" ht="15.75" customHeight="1" x14ac:dyDescent="0.2">
      <c r="B412" s="2"/>
      <c r="C412" s="2"/>
      <c r="D412" s="2"/>
      <c r="I412" s="2"/>
    </row>
    <row r="413" spans="2:9" ht="15.75" customHeight="1" x14ac:dyDescent="0.2">
      <c r="B413" s="2"/>
      <c r="C413" s="2"/>
      <c r="D413" s="2"/>
      <c r="I413" s="2"/>
    </row>
    <row r="414" spans="2:9" ht="15.75" customHeight="1" x14ac:dyDescent="0.2">
      <c r="B414" s="2"/>
      <c r="C414" s="2"/>
      <c r="D414" s="2"/>
      <c r="I414" s="2"/>
    </row>
    <row r="415" spans="2:9" ht="15.75" customHeight="1" x14ac:dyDescent="0.2">
      <c r="B415" s="2"/>
      <c r="C415" s="2"/>
      <c r="D415" s="2"/>
      <c r="I415" s="2"/>
    </row>
    <row r="416" spans="2:9" ht="15.75" customHeight="1" x14ac:dyDescent="0.2">
      <c r="B416" s="2"/>
      <c r="C416" s="2"/>
      <c r="D416" s="2"/>
      <c r="I416" s="2"/>
    </row>
    <row r="417" spans="2:9" ht="15.75" customHeight="1" x14ac:dyDescent="0.2">
      <c r="B417" s="2"/>
      <c r="C417" s="2"/>
      <c r="D417" s="2"/>
      <c r="I417" s="2"/>
    </row>
    <row r="418" spans="2:9" ht="15.75" customHeight="1" x14ac:dyDescent="0.2">
      <c r="B418" s="2"/>
      <c r="C418" s="2"/>
      <c r="D418" s="2"/>
      <c r="I418" s="2"/>
    </row>
    <row r="419" spans="2:9" ht="15.75" customHeight="1" x14ac:dyDescent="0.2">
      <c r="B419" s="2"/>
      <c r="C419" s="2"/>
      <c r="D419" s="2"/>
      <c r="I419" s="2"/>
    </row>
    <row r="420" spans="2:9" ht="15.75" customHeight="1" x14ac:dyDescent="0.2">
      <c r="B420" s="2"/>
      <c r="C420" s="2"/>
      <c r="D420" s="2"/>
      <c r="I420" s="2"/>
    </row>
    <row r="421" spans="2:9" ht="15.75" customHeight="1" x14ac:dyDescent="0.2">
      <c r="B421" s="2"/>
      <c r="C421" s="2"/>
      <c r="D421" s="2"/>
      <c r="I421" s="2"/>
    </row>
    <row r="422" spans="2:9" ht="15.75" customHeight="1" x14ac:dyDescent="0.2">
      <c r="B422" s="2"/>
      <c r="C422" s="2"/>
      <c r="D422" s="2"/>
      <c r="I422" s="2"/>
    </row>
    <row r="423" spans="2:9" ht="15.75" customHeight="1" x14ac:dyDescent="0.2">
      <c r="B423" s="2"/>
      <c r="C423" s="2"/>
      <c r="D423" s="2"/>
      <c r="I423" s="2"/>
    </row>
    <row r="424" spans="2:9" ht="15.75" customHeight="1" x14ac:dyDescent="0.2">
      <c r="B424" s="2"/>
      <c r="C424" s="2"/>
      <c r="D424" s="2"/>
      <c r="I424" s="2"/>
    </row>
    <row r="425" spans="2:9" ht="15.75" customHeight="1" x14ac:dyDescent="0.2">
      <c r="B425" s="2"/>
      <c r="C425" s="2"/>
      <c r="D425" s="2"/>
      <c r="I425" s="2"/>
    </row>
    <row r="426" spans="2:9" ht="15.75" customHeight="1" x14ac:dyDescent="0.2">
      <c r="B426" s="2"/>
      <c r="C426" s="2"/>
      <c r="D426" s="2"/>
      <c r="I426" s="2"/>
    </row>
    <row r="427" spans="2:9" ht="15.75" customHeight="1" x14ac:dyDescent="0.2">
      <c r="B427" s="2"/>
      <c r="C427" s="2"/>
      <c r="D427" s="2"/>
      <c r="I427" s="2"/>
    </row>
    <row r="428" spans="2:9" ht="15.75" customHeight="1" x14ac:dyDescent="0.2">
      <c r="B428" s="2"/>
      <c r="C428" s="2"/>
      <c r="D428" s="2"/>
      <c r="I428" s="2"/>
    </row>
    <row r="429" spans="2:9" ht="15.75" customHeight="1" x14ac:dyDescent="0.2">
      <c r="B429" s="2"/>
      <c r="C429" s="2"/>
      <c r="D429" s="2"/>
      <c r="I429" s="2"/>
    </row>
    <row r="430" spans="2:9" ht="15.75" customHeight="1" x14ac:dyDescent="0.2">
      <c r="B430" s="2"/>
      <c r="C430" s="2"/>
      <c r="D430" s="2"/>
      <c r="I430" s="2"/>
    </row>
    <row r="431" spans="2:9" ht="15.75" customHeight="1" x14ac:dyDescent="0.2">
      <c r="B431" s="2"/>
      <c r="C431" s="2"/>
      <c r="D431" s="2"/>
      <c r="I431" s="2"/>
    </row>
    <row r="432" spans="2:9" ht="15.75" customHeight="1" x14ac:dyDescent="0.2">
      <c r="B432" s="2"/>
      <c r="C432" s="2"/>
      <c r="D432" s="2"/>
      <c r="I432" s="2"/>
    </row>
    <row r="433" spans="2:9" ht="15.75" customHeight="1" x14ac:dyDescent="0.2">
      <c r="B433" s="2"/>
      <c r="C433" s="2"/>
      <c r="D433" s="2"/>
      <c r="I433" s="2"/>
    </row>
    <row r="434" spans="2:9" ht="15.75" customHeight="1" x14ac:dyDescent="0.2">
      <c r="B434" s="2"/>
      <c r="C434" s="2"/>
      <c r="D434" s="2"/>
      <c r="I434" s="2"/>
    </row>
    <row r="435" spans="2:9" ht="15.75" customHeight="1" x14ac:dyDescent="0.2">
      <c r="B435" s="2"/>
      <c r="C435" s="2"/>
      <c r="D435" s="2"/>
      <c r="I435" s="2"/>
    </row>
    <row r="436" spans="2:9" ht="15.75" customHeight="1" x14ac:dyDescent="0.2">
      <c r="B436" s="2"/>
      <c r="C436" s="2"/>
      <c r="D436" s="2"/>
      <c r="I436" s="2"/>
    </row>
    <row r="437" spans="2:9" ht="15.75" customHeight="1" x14ac:dyDescent="0.2">
      <c r="B437" s="2"/>
      <c r="C437" s="2"/>
      <c r="D437" s="2"/>
      <c r="I437" s="2"/>
    </row>
    <row r="438" spans="2:9" ht="15.75" customHeight="1" x14ac:dyDescent="0.2">
      <c r="B438" s="2"/>
      <c r="C438" s="2"/>
      <c r="D438" s="2"/>
      <c r="I438" s="2"/>
    </row>
    <row r="439" spans="2:9" ht="15.75" customHeight="1" x14ac:dyDescent="0.2">
      <c r="B439" s="2"/>
      <c r="C439" s="2"/>
      <c r="D439" s="2"/>
      <c r="I439" s="2"/>
    </row>
    <row r="440" spans="2:9" ht="15.75" customHeight="1" x14ac:dyDescent="0.2">
      <c r="B440" s="2"/>
      <c r="C440" s="2"/>
      <c r="D440" s="2"/>
      <c r="I440" s="2"/>
    </row>
    <row r="441" spans="2:9" ht="15.75" customHeight="1" x14ac:dyDescent="0.2">
      <c r="B441" s="2"/>
      <c r="C441" s="2"/>
      <c r="D441" s="2"/>
      <c r="I441" s="2"/>
    </row>
    <row r="442" spans="2:9" ht="15.75" customHeight="1" x14ac:dyDescent="0.2">
      <c r="B442" s="2"/>
      <c r="C442" s="2"/>
      <c r="D442" s="2"/>
      <c r="I442" s="2"/>
    </row>
    <row r="443" spans="2:9" ht="15.75" customHeight="1" x14ac:dyDescent="0.2">
      <c r="B443" s="2"/>
      <c r="C443" s="2"/>
      <c r="D443" s="2"/>
      <c r="I443" s="2"/>
    </row>
    <row r="444" spans="2:9" ht="15.75" customHeight="1" x14ac:dyDescent="0.2">
      <c r="B444" s="2"/>
      <c r="C444" s="2"/>
      <c r="D444" s="2"/>
      <c r="I444" s="2"/>
    </row>
    <row r="445" spans="2:9" ht="15.75" customHeight="1" x14ac:dyDescent="0.2">
      <c r="B445" s="2"/>
      <c r="C445" s="2"/>
      <c r="D445" s="2"/>
      <c r="I445" s="2"/>
    </row>
    <row r="446" spans="2:9" ht="15.75" customHeight="1" x14ac:dyDescent="0.2">
      <c r="B446" s="2"/>
      <c r="C446" s="2"/>
      <c r="D446" s="2"/>
      <c r="I446" s="2"/>
    </row>
    <row r="447" spans="2:9" ht="15.75" customHeight="1" x14ac:dyDescent="0.2">
      <c r="B447" s="2"/>
      <c r="C447" s="2"/>
      <c r="D447" s="2"/>
      <c r="I447" s="2"/>
    </row>
    <row r="448" spans="2:9" ht="15.75" customHeight="1" x14ac:dyDescent="0.2">
      <c r="B448" s="2"/>
      <c r="C448" s="2"/>
      <c r="D448" s="2"/>
      <c r="I448" s="2"/>
    </row>
    <row r="449" spans="2:9" ht="15.75" customHeight="1" x14ac:dyDescent="0.2">
      <c r="B449" s="2"/>
      <c r="C449" s="2"/>
      <c r="D449" s="2"/>
      <c r="I449" s="2"/>
    </row>
    <row r="450" spans="2:9" ht="15.75" customHeight="1" x14ac:dyDescent="0.2">
      <c r="B450" s="2"/>
      <c r="C450" s="2"/>
      <c r="D450" s="2"/>
      <c r="I450" s="2"/>
    </row>
    <row r="451" spans="2:9" ht="15.75" customHeight="1" x14ac:dyDescent="0.2">
      <c r="B451" s="2"/>
      <c r="C451" s="2"/>
      <c r="D451" s="2"/>
      <c r="I451" s="2"/>
    </row>
    <row r="452" spans="2:9" ht="15.75" customHeight="1" x14ac:dyDescent="0.2">
      <c r="B452" s="2"/>
      <c r="C452" s="2"/>
      <c r="D452" s="2"/>
      <c r="I452" s="2"/>
    </row>
    <row r="453" spans="2:9" ht="15.75" customHeight="1" x14ac:dyDescent="0.2">
      <c r="B453" s="2"/>
      <c r="C453" s="2"/>
      <c r="D453" s="2"/>
      <c r="I453" s="2"/>
    </row>
    <row r="454" spans="2:9" ht="15.75" customHeight="1" x14ac:dyDescent="0.2">
      <c r="B454" s="2"/>
      <c r="C454" s="2"/>
      <c r="D454" s="2"/>
      <c r="I454" s="2"/>
    </row>
    <row r="455" spans="2:9" ht="15.75" customHeight="1" x14ac:dyDescent="0.2">
      <c r="B455" s="2"/>
      <c r="C455" s="2"/>
      <c r="D455" s="2"/>
      <c r="I455" s="2"/>
    </row>
    <row r="456" spans="2:9" ht="15.75" customHeight="1" x14ac:dyDescent="0.2">
      <c r="B456" s="2"/>
      <c r="C456" s="2"/>
      <c r="D456" s="2"/>
      <c r="I456" s="2"/>
    </row>
    <row r="457" spans="2:9" ht="15.75" customHeight="1" x14ac:dyDescent="0.2">
      <c r="B457" s="2"/>
      <c r="C457" s="2"/>
      <c r="D457" s="2"/>
      <c r="I457" s="2"/>
    </row>
    <row r="458" spans="2:9" ht="15.75" customHeight="1" x14ac:dyDescent="0.2">
      <c r="B458" s="2"/>
      <c r="C458" s="2"/>
      <c r="D458" s="2"/>
      <c r="I458" s="2"/>
    </row>
    <row r="459" spans="2:9" ht="15.75" customHeight="1" x14ac:dyDescent="0.2">
      <c r="B459" s="2"/>
      <c r="C459" s="2"/>
      <c r="D459" s="2"/>
      <c r="I459" s="2"/>
    </row>
    <row r="460" spans="2:9" ht="15.75" customHeight="1" x14ac:dyDescent="0.2">
      <c r="B460" s="2"/>
      <c r="C460" s="2"/>
      <c r="D460" s="2"/>
      <c r="I460" s="2"/>
    </row>
    <row r="461" spans="2:9" ht="15.75" customHeight="1" x14ac:dyDescent="0.2">
      <c r="B461" s="2"/>
      <c r="C461" s="2"/>
      <c r="D461" s="2"/>
      <c r="I461" s="2"/>
    </row>
    <row r="462" spans="2:9" ht="15.75" customHeight="1" x14ac:dyDescent="0.2">
      <c r="B462" s="2"/>
      <c r="C462" s="2"/>
      <c r="D462" s="2"/>
      <c r="I462" s="2"/>
    </row>
    <row r="463" spans="2:9" ht="15.75" customHeight="1" x14ac:dyDescent="0.2">
      <c r="B463" s="2"/>
      <c r="C463" s="2"/>
      <c r="D463" s="2"/>
      <c r="I463" s="2"/>
    </row>
    <row r="464" spans="2:9" ht="15.75" customHeight="1" x14ac:dyDescent="0.2">
      <c r="B464" s="2"/>
      <c r="C464" s="2"/>
      <c r="D464" s="2"/>
      <c r="I464" s="2"/>
    </row>
    <row r="465" spans="2:9" ht="15.75" customHeight="1" x14ac:dyDescent="0.2">
      <c r="B465" s="2"/>
      <c r="C465" s="2"/>
      <c r="D465" s="2"/>
      <c r="I465" s="2"/>
    </row>
    <row r="466" spans="2:9" ht="15.75" customHeight="1" x14ac:dyDescent="0.2">
      <c r="B466" s="2"/>
      <c r="C466" s="2"/>
      <c r="D466" s="2"/>
      <c r="I466" s="2"/>
    </row>
    <row r="467" spans="2:9" ht="15.75" customHeight="1" x14ac:dyDescent="0.2">
      <c r="B467" s="2"/>
      <c r="C467" s="2"/>
      <c r="D467" s="2"/>
      <c r="I467" s="2"/>
    </row>
    <row r="468" spans="2:9" ht="15.75" customHeight="1" x14ac:dyDescent="0.2">
      <c r="B468" s="2"/>
      <c r="C468" s="2"/>
      <c r="D468" s="2"/>
      <c r="I468" s="2"/>
    </row>
    <row r="469" spans="2:9" ht="15.75" customHeight="1" x14ac:dyDescent="0.2">
      <c r="B469" s="2"/>
      <c r="C469" s="2"/>
      <c r="D469" s="2"/>
      <c r="I469" s="2"/>
    </row>
    <row r="470" spans="2:9" ht="15.75" customHeight="1" x14ac:dyDescent="0.2">
      <c r="B470" s="2"/>
      <c r="C470" s="2"/>
      <c r="D470" s="2"/>
      <c r="I470" s="2"/>
    </row>
    <row r="471" spans="2:9" ht="15.75" customHeight="1" x14ac:dyDescent="0.2">
      <c r="B471" s="2"/>
      <c r="C471" s="2"/>
      <c r="D471" s="2"/>
      <c r="I471" s="2"/>
    </row>
    <row r="472" spans="2:9" ht="15.75" customHeight="1" x14ac:dyDescent="0.2">
      <c r="B472" s="2"/>
      <c r="C472" s="2"/>
      <c r="D472" s="2"/>
      <c r="I472" s="2"/>
    </row>
    <row r="473" spans="2:9" ht="15.75" customHeight="1" x14ac:dyDescent="0.2">
      <c r="B473" s="2"/>
      <c r="C473" s="2"/>
      <c r="D473" s="2"/>
      <c r="I473" s="2"/>
    </row>
    <row r="474" spans="2:9" ht="15.75" customHeight="1" x14ac:dyDescent="0.2">
      <c r="B474" s="2"/>
      <c r="C474" s="2"/>
      <c r="D474" s="2"/>
      <c r="I474" s="2"/>
    </row>
    <row r="475" spans="2:9" ht="15.75" customHeight="1" x14ac:dyDescent="0.2">
      <c r="B475" s="2"/>
      <c r="C475" s="2"/>
      <c r="D475" s="2"/>
      <c r="I475" s="2"/>
    </row>
    <row r="476" spans="2:9" ht="15.75" customHeight="1" x14ac:dyDescent="0.2">
      <c r="B476" s="2"/>
      <c r="C476" s="2"/>
      <c r="D476" s="2"/>
      <c r="I476" s="2"/>
    </row>
    <row r="477" spans="2:9" ht="15.75" customHeight="1" x14ac:dyDescent="0.2">
      <c r="B477" s="2"/>
      <c r="C477" s="2"/>
      <c r="D477" s="2"/>
      <c r="I477" s="2"/>
    </row>
    <row r="478" spans="2:9" ht="15.75" customHeight="1" x14ac:dyDescent="0.2">
      <c r="B478" s="2"/>
      <c r="C478" s="2"/>
      <c r="D478" s="2"/>
      <c r="I478" s="2"/>
    </row>
    <row r="479" spans="2:9" ht="15.75" customHeight="1" x14ac:dyDescent="0.2">
      <c r="B479" s="2"/>
      <c r="C479" s="2"/>
      <c r="D479" s="2"/>
      <c r="I479" s="2"/>
    </row>
    <row r="480" spans="2:9" ht="15.75" customHeight="1" x14ac:dyDescent="0.2">
      <c r="B480" s="2"/>
      <c r="C480" s="2"/>
      <c r="D480" s="2"/>
      <c r="I480" s="2"/>
    </row>
    <row r="481" spans="2:9" ht="15.75" customHeight="1" x14ac:dyDescent="0.2">
      <c r="B481" s="2"/>
      <c r="C481" s="2"/>
      <c r="D481" s="2"/>
      <c r="I481" s="2"/>
    </row>
    <row r="482" spans="2:9" ht="15.75" customHeight="1" x14ac:dyDescent="0.2">
      <c r="B482" s="2"/>
      <c r="C482" s="2"/>
      <c r="D482" s="2"/>
      <c r="I482" s="2"/>
    </row>
    <row r="483" spans="2:9" ht="15.75" customHeight="1" x14ac:dyDescent="0.2">
      <c r="B483" s="2"/>
      <c r="C483" s="2"/>
      <c r="D483" s="2"/>
      <c r="I483" s="2"/>
    </row>
    <row r="484" spans="2:9" ht="15.75" customHeight="1" x14ac:dyDescent="0.2">
      <c r="B484" s="2"/>
      <c r="C484" s="2"/>
      <c r="D484" s="2"/>
      <c r="I484" s="2"/>
    </row>
    <row r="485" spans="2:9" ht="15.75" customHeight="1" x14ac:dyDescent="0.2">
      <c r="B485" s="2"/>
      <c r="C485" s="2"/>
      <c r="D485" s="2"/>
      <c r="I485" s="2"/>
    </row>
    <row r="486" spans="2:9" ht="15.75" customHeight="1" x14ac:dyDescent="0.2">
      <c r="B486" s="2"/>
      <c r="C486" s="2"/>
      <c r="D486" s="2"/>
      <c r="I486" s="2"/>
    </row>
    <row r="487" spans="2:9" ht="15.75" customHeight="1" x14ac:dyDescent="0.2">
      <c r="B487" s="2"/>
      <c r="C487" s="2"/>
      <c r="D487" s="2"/>
      <c r="I487" s="2"/>
    </row>
    <row r="488" spans="2:9" ht="15.75" customHeight="1" x14ac:dyDescent="0.2">
      <c r="B488" s="2"/>
      <c r="C488" s="2"/>
      <c r="D488" s="2"/>
      <c r="I488" s="2"/>
    </row>
    <row r="489" spans="2:9" ht="15.75" customHeight="1" x14ac:dyDescent="0.2">
      <c r="B489" s="2"/>
      <c r="C489" s="2"/>
      <c r="D489" s="2"/>
      <c r="I489" s="2"/>
    </row>
    <row r="490" spans="2:9" ht="15.75" customHeight="1" x14ac:dyDescent="0.2">
      <c r="B490" s="2"/>
      <c r="C490" s="2"/>
      <c r="D490" s="2"/>
      <c r="I490" s="2"/>
    </row>
    <row r="491" spans="2:9" ht="15.75" customHeight="1" x14ac:dyDescent="0.2">
      <c r="B491" s="2"/>
      <c r="C491" s="2"/>
      <c r="D491" s="2"/>
      <c r="I491" s="2"/>
    </row>
    <row r="492" spans="2:9" ht="15.75" customHeight="1" x14ac:dyDescent="0.2">
      <c r="B492" s="2"/>
      <c r="C492" s="2"/>
      <c r="D492" s="2"/>
      <c r="I492" s="2"/>
    </row>
    <row r="493" spans="2:9" ht="15.75" customHeight="1" x14ac:dyDescent="0.2">
      <c r="B493" s="2"/>
      <c r="C493" s="2"/>
      <c r="D493" s="2"/>
      <c r="I493" s="2"/>
    </row>
    <row r="494" spans="2:9" ht="15.75" customHeight="1" x14ac:dyDescent="0.2">
      <c r="B494" s="2"/>
      <c r="C494" s="2"/>
      <c r="D494" s="2"/>
      <c r="I494" s="2"/>
    </row>
    <row r="495" spans="2:9" ht="15.75" customHeight="1" x14ac:dyDescent="0.2">
      <c r="B495" s="2"/>
      <c r="C495" s="2"/>
      <c r="D495" s="2"/>
      <c r="I495" s="2"/>
    </row>
    <row r="496" spans="2:9" ht="15.75" customHeight="1" x14ac:dyDescent="0.2">
      <c r="B496" s="2"/>
      <c r="C496" s="2"/>
      <c r="D496" s="2"/>
      <c r="I496" s="2"/>
    </row>
    <row r="497" spans="2:9" ht="15.75" customHeight="1" x14ac:dyDescent="0.2">
      <c r="B497" s="2"/>
      <c r="C497" s="2"/>
      <c r="D497" s="2"/>
      <c r="I497" s="2"/>
    </row>
    <row r="498" spans="2:9" ht="15.75" customHeight="1" x14ac:dyDescent="0.2">
      <c r="B498" s="2"/>
      <c r="C498" s="2"/>
      <c r="D498" s="2"/>
      <c r="I498" s="2"/>
    </row>
    <row r="499" spans="2:9" ht="15.75" customHeight="1" x14ac:dyDescent="0.2">
      <c r="B499" s="2"/>
      <c r="C499" s="2"/>
      <c r="D499" s="2"/>
      <c r="I499" s="2"/>
    </row>
    <row r="500" spans="2:9" ht="15.75" customHeight="1" x14ac:dyDescent="0.2">
      <c r="B500" s="2"/>
      <c r="C500" s="2"/>
      <c r="D500" s="2"/>
      <c r="I500" s="2"/>
    </row>
    <row r="501" spans="2:9" ht="15.75" customHeight="1" x14ac:dyDescent="0.2">
      <c r="B501" s="2"/>
      <c r="C501" s="2"/>
      <c r="D501" s="2"/>
      <c r="I501" s="2"/>
    </row>
    <row r="502" spans="2:9" ht="15.75" customHeight="1" x14ac:dyDescent="0.2">
      <c r="B502" s="2"/>
      <c r="C502" s="2"/>
      <c r="D502" s="2"/>
      <c r="I502" s="2"/>
    </row>
    <row r="503" spans="2:9" ht="15.75" customHeight="1" x14ac:dyDescent="0.2">
      <c r="B503" s="2"/>
      <c r="C503" s="2"/>
      <c r="D503" s="2"/>
      <c r="I503" s="2"/>
    </row>
    <row r="504" spans="2:9" ht="15.75" customHeight="1" x14ac:dyDescent="0.2">
      <c r="B504" s="2"/>
      <c r="C504" s="2"/>
      <c r="D504" s="2"/>
      <c r="I504" s="2"/>
    </row>
    <row r="505" spans="2:9" ht="15.75" customHeight="1" x14ac:dyDescent="0.2">
      <c r="B505" s="2"/>
      <c r="C505" s="2"/>
      <c r="D505" s="2"/>
      <c r="I505" s="2"/>
    </row>
    <row r="506" spans="2:9" ht="15.75" customHeight="1" x14ac:dyDescent="0.2">
      <c r="B506" s="2"/>
      <c r="C506" s="2"/>
      <c r="D506" s="2"/>
      <c r="I506" s="2"/>
    </row>
    <row r="507" spans="2:9" ht="15.75" customHeight="1" x14ac:dyDescent="0.2">
      <c r="B507" s="2"/>
      <c r="C507" s="2"/>
      <c r="D507" s="2"/>
      <c r="I507" s="2"/>
    </row>
    <row r="508" spans="2:9" ht="15.75" customHeight="1" x14ac:dyDescent="0.2">
      <c r="B508" s="2"/>
      <c r="C508" s="2"/>
      <c r="D508" s="2"/>
      <c r="I508" s="2"/>
    </row>
    <row r="509" spans="2:9" ht="15.75" customHeight="1" x14ac:dyDescent="0.2">
      <c r="B509" s="2"/>
      <c r="C509" s="2"/>
      <c r="D509" s="2"/>
      <c r="I509" s="2"/>
    </row>
    <row r="510" spans="2:9" ht="15.75" customHeight="1" x14ac:dyDescent="0.2">
      <c r="B510" s="2"/>
      <c r="C510" s="2"/>
      <c r="D510" s="2"/>
      <c r="I510" s="2"/>
    </row>
    <row r="511" spans="2:9" ht="15.75" customHeight="1" x14ac:dyDescent="0.2">
      <c r="B511" s="2"/>
      <c r="C511" s="2"/>
      <c r="D511" s="2"/>
      <c r="I511" s="2"/>
    </row>
    <row r="512" spans="2:9" ht="15.75" customHeight="1" x14ac:dyDescent="0.2">
      <c r="B512" s="2"/>
      <c r="C512" s="2"/>
      <c r="D512" s="2"/>
      <c r="I512" s="2"/>
    </row>
    <row r="513" spans="2:9" ht="15.75" customHeight="1" x14ac:dyDescent="0.2">
      <c r="B513" s="2"/>
      <c r="C513" s="2"/>
      <c r="D513" s="2"/>
      <c r="I513" s="2"/>
    </row>
    <row r="514" spans="2:9" ht="15.75" customHeight="1" x14ac:dyDescent="0.2">
      <c r="B514" s="2"/>
      <c r="C514" s="2"/>
      <c r="D514" s="2"/>
      <c r="I514" s="2"/>
    </row>
    <row r="515" spans="2:9" ht="15.75" customHeight="1" x14ac:dyDescent="0.2">
      <c r="B515" s="2"/>
      <c r="C515" s="2"/>
      <c r="D515" s="2"/>
      <c r="I515" s="2"/>
    </row>
    <row r="516" spans="2:9" ht="15.75" customHeight="1" x14ac:dyDescent="0.2">
      <c r="B516" s="2"/>
      <c r="C516" s="2"/>
      <c r="D516" s="2"/>
      <c r="I516" s="2"/>
    </row>
    <row r="517" spans="2:9" ht="15.75" customHeight="1" x14ac:dyDescent="0.2">
      <c r="B517" s="2"/>
      <c r="C517" s="2"/>
      <c r="D517" s="2"/>
      <c r="I517" s="2"/>
    </row>
    <row r="518" spans="2:9" ht="15.75" customHeight="1" x14ac:dyDescent="0.2">
      <c r="B518" s="2"/>
      <c r="C518" s="2"/>
      <c r="D518" s="2"/>
      <c r="I518" s="2"/>
    </row>
    <row r="519" spans="2:9" ht="15.75" customHeight="1" x14ac:dyDescent="0.2">
      <c r="B519" s="2"/>
      <c r="C519" s="2"/>
      <c r="D519" s="2"/>
      <c r="I519" s="2"/>
    </row>
    <row r="520" spans="2:9" ht="15.75" customHeight="1" x14ac:dyDescent="0.2">
      <c r="B520" s="2"/>
      <c r="C520" s="2"/>
      <c r="D520" s="2"/>
      <c r="I520" s="2"/>
    </row>
    <row r="521" spans="2:9" ht="15.75" customHeight="1" x14ac:dyDescent="0.2">
      <c r="B521" s="2"/>
      <c r="C521" s="2"/>
      <c r="D521" s="2"/>
      <c r="I521" s="2"/>
    </row>
    <row r="522" spans="2:9" ht="15.75" customHeight="1" x14ac:dyDescent="0.2">
      <c r="B522" s="2"/>
      <c r="C522" s="2"/>
      <c r="D522" s="2"/>
      <c r="I522" s="2"/>
    </row>
    <row r="523" spans="2:9" ht="15.75" customHeight="1" x14ac:dyDescent="0.2">
      <c r="B523" s="2"/>
      <c r="C523" s="2"/>
      <c r="D523" s="2"/>
      <c r="I523" s="2"/>
    </row>
    <row r="524" spans="2:9" ht="15.75" customHeight="1" x14ac:dyDescent="0.2">
      <c r="B524" s="2"/>
      <c r="C524" s="2"/>
      <c r="D524" s="2"/>
      <c r="I524" s="2"/>
    </row>
    <row r="525" spans="2:9" ht="15.75" customHeight="1" x14ac:dyDescent="0.2">
      <c r="B525" s="2"/>
      <c r="C525" s="2"/>
      <c r="D525" s="2"/>
      <c r="I525" s="2"/>
    </row>
    <row r="526" spans="2:9" ht="15.75" customHeight="1" x14ac:dyDescent="0.2">
      <c r="B526" s="2"/>
      <c r="C526" s="2"/>
      <c r="D526" s="2"/>
      <c r="I526" s="2"/>
    </row>
    <row r="527" spans="2:9" ht="15.75" customHeight="1" x14ac:dyDescent="0.2">
      <c r="B527" s="2"/>
      <c r="C527" s="2"/>
      <c r="D527" s="2"/>
      <c r="I527" s="2"/>
    </row>
    <row r="528" spans="2:9" ht="15.75" customHeight="1" x14ac:dyDescent="0.2">
      <c r="B528" s="2"/>
      <c r="C528" s="2"/>
      <c r="D528" s="2"/>
      <c r="I528" s="2"/>
    </row>
    <row r="529" spans="2:9" ht="15.75" customHeight="1" x14ac:dyDescent="0.2">
      <c r="B529" s="2"/>
      <c r="C529" s="2"/>
      <c r="D529" s="2"/>
      <c r="I529" s="2"/>
    </row>
    <row r="530" spans="2:9" ht="15.75" customHeight="1" x14ac:dyDescent="0.2">
      <c r="B530" s="2"/>
      <c r="C530" s="2"/>
      <c r="D530" s="2"/>
      <c r="I530" s="2"/>
    </row>
    <row r="531" spans="2:9" ht="15.75" customHeight="1" x14ac:dyDescent="0.2">
      <c r="B531" s="2"/>
      <c r="C531" s="2"/>
      <c r="D531" s="2"/>
      <c r="I531" s="2"/>
    </row>
    <row r="532" spans="2:9" ht="15.75" customHeight="1" x14ac:dyDescent="0.2">
      <c r="B532" s="2"/>
      <c r="C532" s="2"/>
      <c r="D532" s="2"/>
      <c r="I532" s="2"/>
    </row>
    <row r="533" spans="2:9" ht="15.75" customHeight="1" x14ac:dyDescent="0.2">
      <c r="B533" s="2"/>
      <c r="C533" s="2"/>
      <c r="D533" s="2"/>
      <c r="I533" s="2"/>
    </row>
    <row r="534" spans="2:9" ht="15.75" customHeight="1" x14ac:dyDescent="0.2">
      <c r="B534" s="2"/>
      <c r="C534" s="2"/>
      <c r="D534" s="2"/>
      <c r="I534" s="2"/>
    </row>
    <row r="535" spans="2:9" ht="15.75" customHeight="1" x14ac:dyDescent="0.2">
      <c r="B535" s="2"/>
      <c r="C535" s="2"/>
      <c r="D535" s="2"/>
      <c r="I535" s="2"/>
    </row>
    <row r="536" spans="2:9" ht="15.75" customHeight="1" x14ac:dyDescent="0.2">
      <c r="B536" s="2"/>
      <c r="C536" s="2"/>
      <c r="D536" s="2"/>
      <c r="I536" s="2"/>
    </row>
    <row r="537" spans="2:9" ht="15.75" customHeight="1" x14ac:dyDescent="0.2">
      <c r="B537" s="2"/>
      <c r="C537" s="2"/>
      <c r="D537" s="2"/>
      <c r="I537" s="2"/>
    </row>
    <row r="538" spans="2:9" ht="15.75" customHeight="1" x14ac:dyDescent="0.2">
      <c r="B538" s="2"/>
      <c r="C538" s="2"/>
      <c r="D538" s="2"/>
      <c r="I538" s="2"/>
    </row>
    <row r="539" spans="2:9" ht="15.75" customHeight="1" x14ac:dyDescent="0.2">
      <c r="B539" s="2"/>
      <c r="C539" s="2"/>
      <c r="D539" s="2"/>
      <c r="I539" s="2"/>
    </row>
    <row r="540" spans="2:9" ht="15.75" customHeight="1" x14ac:dyDescent="0.2">
      <c r="B540" s="2"/>
      <c r="C540" s="2"/>
      <c r="D540" s="2"/>
      <c r="I540" s="2"/>
    </row>
    <row r="541" spans="2:9" ht="15.75" customHeight="1" x14ac:dyDescent="0.2">
      <c r="B541" s="2"/>
      <c r="C541" s="2"/>
      <c r="D541" s="2"/>
      <c r="I541" s="2"/>
    </row>
    <row r="542" spans="2:9" ht="15.75" customHeight="1" x14ac:dyDescent="0.2">
      <c r="B542" s="2"/>
      <c r="C542" s="2"/>
      <c r="D542" s="2"/>
      <c r="I542" s="2"/>
    </row>
    <row r="543" spans="2:9" ht="15.75" customHeight="1" x14ac:dyDescent="0.2">
      <c r="B543" s="2"/>
      <c r="C543" s="2"/>
      <c r="D543" s="2"/>
      <c r="I543" s="2"/>
    </row>
    <row r="544" spans="2:9" ht="15.75" customHeight="1" x14ac:dyDescent="0.2">
      <c r="B544" s="2"/>
      <c r="C544" s="2"/>
      <c r="D544" s="2"/>
      <c r="I544" s="2"/>
    </row>
    <row r="545" spans="2:9" ht="15.75" customHeight="1" x14ac:dyDescent="0.2">
      <c r="B545" s="2"/>
      <c r="C545" s="2"/>
      <c r="D545" s="2"/>
      <c r="I545" s="2"/>
    </row>
    <row r="546" spans="2:9" ht="15.75" customHeight="1" x14ac:dyDescent="0.2">
      <c r="B546" s="2"/>
      <c r="C546" s="2"/>
      <c r="D546" s="2"/>
      <c r="I546" s="2"/>
    </row>
    <row r="547" spans="2:9" ht="15.75" customHeight="1" x14ac:dyDescent="0.2">
      <c r="B547" s="2"/>
      <c r="C547" s="2"/>
      <c r="D547" s="2"/>
      <c r="I547" s="2"/>
    </row>
    <row r="548" spans="2:9" ht="15.75" customHeight="1" x14ac:dyDescent="0.2">
      <c r="B548" s="2"/>
      <c r="C548" s="2"/>
      <c r="D548" s="2"/>
      <c r="I548" s="2"/>
    </row>
    <row r="549" spans="2:9" ht="15.75" customHeight="1" x14ac:dyDescent="0.2">
      <c r="B549" s="2"/>
      <c r="C549" s="2"/>
      <c r="D549" s="2"/>
      <c r="I549" s="2"/>
    </row>
    <row r="550" spans="2:9" ht="15.75" customHeight="1" x14ac:dyDescent="0.2">
      <c r="B550" s="2"/>
      <c r="C550" s="2"/>
      <c r="D550" s="2"/>
      <c r="I550" s="2"/>
    </row>
    <row r="551" spans="2:9" ht="15.75" customHeight="1" x14ac:dyDescent="0.2">
      <c r="B551" s="2"/>
      <c r="C551" s="2"/>
      <c r="D551" s="2"/>
      <c r="I551" s="2"/>
    </row>
    <row r="552" spans="2:9" ht="15.75" customHeight="1" x14ac:dyDescent="0.2">
      <c r="B552" s="2"/>
      <c r="C552" s="2"/>
      <c r="D552" s="2"/>
      <c r="I552" s="2"/>
    </row>
    <row r="553" spans="2:9" ht="15.75" customHeight="1" x14ac:dyDescent="0.2">
      <c r="B553" s="2"/>
      <c r="C553" s="2"/>
      <c r="D553" s="2"/>
      <c r="I553" s="2"/>
    </row>
    <row r="554" spans="2:9" ht="15.75" customHeight="1" x14ac:dyDescent="0.2">
      <c r="B554" s="2"/>
      <c r="C554" s="2"/>
      <c r="D554" s="2"/>
      <c r="I554" s="2"/>
    </row>
    <row r="555" spans="2:9" ht="15.75" customHeight="1" x14ac:dyDescent="0.2">
      <c r="B555" s="2"/>
      <c r="C555" s="2"/>
      <c r="D555" s="2"/>
      <c r="I555" s="2"/>
    </row>
    <row r="556" spans="2:9" ht="15.75" customHeight="1" x14ac:dyDescent="0.2">
      <c r="B556" s="2"/>
      <c r="C556" s="2"/>
      <c r="D556" s="2"/>
      <c r="I556" s="2"/>
    </row>
    <row r="557" spans="2:9" ht="15.75" customHeight="1" x14ac:dyDescent="0.2">
      <c r="B557" s="2"/>
      <c r="C557" s="2"/>
      <c r="D557" s="2"/>
      <c r="I557" s="2"/>
    </row>
    <row r="558" spans="2:9" ht="15.75" customHeight="1" x14ac:dyDescent="0.2">
      <c r="B558" s="2"/>
      <c r="C558" s="2"/>
      <c r="D558" s="2"/>
      <c r="I558" s="2"/>
    </row>
    <row r="559" spans="2:9" ht="15.75" customHeight="1" x14ac:dyDescent="0.2">
      <c r="B559" s="2"/>
      <c r="C559" s="2"/>
      <c r="D559" s="2"/>
      <c r="I559" s="2"/>
    </row>
    <row r="560" spans="2:9" ht="15.75" customHeight="1" x14ac:dyDescent="0.2">
      <c r="B560" s="2"/>
      <c r="C560" s="2"/>
      <c r="D560" s="2"/>
      <c r="I560" s="2"/>
    </row>
    <row r="561" spans="2:9" ht="15.75" customHeight="1" x14ac:dyDescent="0.2">
      <c r="B561" s="2"/>
      <c r="C561" s="2"/>
      <c r="D561" s="2"/>
      <c r="I561" s="2"/>
    </row>
    <row r="562" spans="2:9" ht="15.75" customHeight="1" x14ac:dyDescent="0.2">
      <c r="B562" s="2"/>
      <c r="C562" s="2"/>
      <c r="D562" s="2"/>
      <c r="I562" s="2"/>
    </row>
    <row r="563" spans="2:9" ht="15.75" customHeight="1" x14ac:dyDescent="0.2">
      <c r="B563" s="2"/>
      <c r="C563" s="2"/>
      <c r="D563" s="2"/>
      <c r="I563" s="2"/>
    </row>
    <row r="564" spans="2:9" ht="15.75" customHeight="1" x14ac:dyDescent="0.2">
      <c r="B564" s="2"/>
      <c r="C564" s="2"/>
      <c r="D564" s="2"/>
      <c r="I564" s="2"/>
    </row>
    <row r="565" spans="2:9" ht="15.75" customHeight="1" x14ac:dyDescent="0.2">
      <c r="B565" s="2"/>
      <c r="C565" s="2"/>
      <c r="D565" s="2"/>
      <c r="I565" s="2"/>
    </row>
    <row r="566" spans="2:9" ht="15.75" customHeight="1" x14ac:dyDescent="0.2">
      <c r="B566" s="2"/>
      <c r="C566" s="2"/>
      <c r="D566" s="2"/>
      <c r="I566" s="2"/>
    </row>
    <row r="567" spans="2:9" ht="15.75" customHeight="1" x14ac:dyDescent="0.2">
      <c r="B567" s="2"/>
      <c r="C567" s="2"/>
      <c r="D567" s="2"/>
      <c r="I567" s="2"/>
    </row>
    <row r="568" spans="2:9" ht="15.75" customHeight="1" x14ac:dyDescent="0.2">
      <c r="B568" s="2"/>
      <c r="C568" s="2"/>
      <c r="D568" s="2"/>
      <c r="I568" s="2"/>
    </row>
    <row r="569" spans="2:9" ht="15.75" customHeight="1" x14ac:dyDescent="0.2">
      <c r="B569" s="2"/>
      <c r="C569" s="2"/>
      <c r="D569" s="2"/>
      <c r="I569" s="2"/>
    </row>
    <row r="570" spans="2:9" ht="15.75" customHeight="1" x14ac:dyDescent="0.2">
      <c r="B570" s="2"/>
      <c r="C570" s="2"/>
      <c r="D570" s="2"/>
      <c r="I570" s="2"/>
    </row>
    <row r="571" spans="2:9" ht="15.75" customHeight="1" x14ac:dyDescent="0.2">
      <c r="B571" s="2"/>
      <c r="C571" s="2"/>
      <c r="D571" s="2"/>
      <c r="I571" s="2"/>
    </row>
    <row r="572" spans="2:9" ht="15.75" customHeight="1" x14ac:dyDescent="0.2">
      <c r="B572" s="2"/>
      <c r="C572" s="2"/>
      <c r="D572" s="2"/>
      <c r="I572" s="2"/>
    </row>
    <row r="573" spans="2:9" ht="15.75" customHeight="1" x14ac:dyDescent="0.2">
      <c r="B573" s="2"/>
      <c r="C573" s="2"/>
      <c r="D573" s="2"/>
      <c r="I573" s="2"/>
    </row>
    <row r="574" spans="2:9" ht="15.75" customHeight="1" x14ac:dyDescent="0.2">
      <c r="B574" s="2"/>
      <c r="C574" s="2"/>
      <c r="D574" s="2"/>
      <c r="I574" s="2"/>
    </row>
    <row r="575" spans="2:9" ht="15.75" customHeight="1" x14ac:dyDescent="0.2">
      <c r="B575" s="2"/>
      <c r="C575" s="2"/>
      <c r="D575" s="2"/>
      <c r="I575" s="2"/>
    </row>
    <row r="576" spans="2:9" ht="15.75" customHeight="1" x14ac:dyDescent="0.2">
      <c r="B576" s="2"/>
      <c r="C576" s="2"/>
      <c r="D576" s="2"/>
      <c r="I576" s="2"/>
    </row>
    <row r="577" spans="2:9" ht="15.75" customHeight="1" x14ac:dyDescent="0.2">
      <c r="B577" s="2"/>
      <c r="C577" s="2"/>
      <c r="D577" s="2"/>
      <c r="I577" s="2"/>
    </row>
    <row r="578" spans="2:9" ht="15.75" customHeight="1" x14ac:dyDescent="0.2">
      <c r="B578" s="2"/>
      <c r="C578" s="2"/>
      <c r="D578" s="2"/>
      <c r="I578" s="2"/>
    </row>
    <row r="579" spans="2:9" ht="15.75" customHeight="1" x14ac:dyDescent="0.2">
      <c r="B579" s="2"/>
      <c r="C579" s="2"/>
      <c r="D579" s="2"/>
      <c r="I579" s="2"/>
    </row>
    <row r="580" spans="2:9" ht="15.75" customHeight="1" x14ac:dyDescent="0.2">
      <c r="B580" s="2"/>
      <c r="C580" s="2"/>
      <c r="D580" s="2"/>
      <c r="I580" s="2"/>
    </row>
    <row r="581" spans="2:9" ht="15.75" customHeight="1" x14ac:dyDescent="0.2">
      <c r="B581" s="2"/>
      <c r="C581" s="2"/>
      <c r="D581" s="2"/>
      <c r="I581" s="2"/>
    </row>
    <row r="582" spans="2:9" ht="15.75" customHeight="1" x14ac:dyDescent="0.2">
      <c r="B582" s="2"/>
      <c r="C582" s="2"/>
      <c r="D582" s="2"/>
      <c r="I582" s="2"/>
    </row>
    <row r="583" spans="2:9" ht="15.75" customHeight="1" x14ac:dyDescent="0.2">
      <c r="B583" s="2"/>
      <c r="C583" s="2"/>
      <c r="D583" s="2"/>
      <c r="I583" s="2"/>
    </row>
    <row r="584" spans="2:9" ht="15.75" customHeight="1" x14ac:dyDescent="0.2">
      <c r="B584" s="2"/>
      <c r="C584" s="2"/>
      <c r="D584" s="2"/>
      <c r="I584" s="2"/>
    </row>
    <row r="585" spans="2:9" ht="15.75" customHeight="1" x14ac:dyDescent="0.2">
      <c r="B585" s="2"/>
      <c r="C585" s="2"/>
      <c r="D585" s="2"/>
      <c r="I585" s="2"/>
    </row>
    <row r="586" spans="2:9" ht="15.75" customHeight="1" x14ac:dyDescent="0.2">
      <c r="B586" s="2"/>
      <c r="C586" s="2"/>
      <c r="D586" s="2"/>
      <c r="I586" s="2"/>
    </row>
    <row r="587" spans="2:9" ht="15.75" customHeight="1" x14ac:dyDescent="0.2">
      <c r="B587" s="2"/>
      <c r="C587" s="2"/>
      <c r="D587" s="2"/>
      <c r="I587" s="2"/>
    </row>
    <row r="588" spans="2:9" ht="15.75" customHeight="1" x14ac:dyDescent="0.2">
      <c r="B588" s="2"/>
      <c r="C588" s="2"/>
      <c r="D588" s="2"/>
      <c r="I588" s="2"/>
    </row>
    <row r="589" spans="2:9" ht="15.75" customHeight="1" x14ac:dyDescent="0.2">
      <c r="B589" s="2"/>
      <c r="C589" s="2"/>
      <c r="D589" s="2"/>
      <c r="I589" s="2"/>
    </row>
    <row r="590" spans="2:9" ht="15.75" customHeight="1" x14ac:dyDescent="0.2">
      <c r="B590" s="2"/>
      <c r="C590" s="2"/>
      <c r="D590" s="2"/>
      <c r="I590" s="2"/>
    </row>
    <row r="591" spans="2:9" ht="15.75" customHeight="1" x14ac:dyDescent="0.2">
      <c r="B591" s="2"/>
      <c r="C591" s="2"/>
      <c r="D591" s="2"/>
      <c r="I591" s="2"/>
    </row>
    <row r="592" spans="2:9" ht="15.75" customHeight="1" x14ac:dyDescent="0.2">
      <c r="B592" s="2"/>
      <c r="C592" s="2"/>
      <c r="D592" s="2"/>
      <c r="I592" s="2"/>
    </row>
    <row r="593" spans="2:9" ht="15.75" customHeight="1" x14ac:dyDescent="0.2">
      <c r="B593" s="2"/>
      <c r="C593" s="2"/>
      <c r="D593" s="2"/>
      <c r="I593" s="2"/>
    </row>
    <row r="594" spans="2:9" ht="15.75" customHeight="1" x14ac:dyDescent="0.2">
      <c r="B594" s="2"/>
      <c r="C594" s="2"/>
      <c r="D594" s="2"/>
      <c r="I594" s="2"/>
    </row>
    <row r="595" spans="2:9" ht="15.75" customHeight="1" x14ac:dyDescent="0.2">
      <c r="B595" s="2"/>
      <c r="C595" s="2"/>
      <c r="D595" s="2"/>
      <c r="I595" s="2"/>
    </row>
    <row r="596" spans="2:9" ht="15.75" customHeight="1" x14ac:dyDescent="0.2">
      <c r="B596" s="2"/>
      <c r="C596" s="2"/>
      <c r="D596" s="2"/>
      <c r="I596" s="2"/>
    </row>
    <row r="597" spans="2:9" ht="15.75" customHeight="1" x14ac:dyDescent="0.2">
      <c r="B597" s="2"/>
      <c r="C597" s="2"/>
      <c r="D597" s="2"/>
      <c r="I597" s="2"/>
    </row>
    <row r="598" spans="2:9" ht="15.75" customHeight="1" x14ac:dyDescent="0.2">
      <c r="B598" s="2"/>
      <c r="C598" s="2"/>
      <c r="D598" s="2"/>
      <c r="I598" s="2"/>
    </row>
    <row r="599" spans="2:9" ht="15.75" customHeight="1" x14ac:dyDescent="0.2">
      <c r="B599" s="2"/>
      <c r="C599" s="2"/>
      <c r="D599" s="2"/>
      <c r="I599" s="2"/>
    </row>
    <row r="600" spans="2:9" ht="15.75" customHeight="1" x14ac:dyDescent="0.2">
      <c r="B600" s="2"/>
      <c r="C600" s="2"/>
      <c r="D600" s="2"/>
      <c r="I600" s="2"/>
    </row>
    <row r="601" spans="2:9" ht="15.75" customHeight="1" x14ac:dyDescent="0.2">
      <c r="B601" s="2"/>
      <c r="C601" s="2"/>
      <c r="D601" s="2"/>
      <c r="I601" s="2"/>
    </row>
    <row r="602" spans="2:9" ht="15.75" customHeight="1" x14ac:dyDescent="0.2">
      <c r="B602" s="2"/>
      <c r="C602" s="2"/>
      <c r="D602" s="2"/>
      <c r="I602" s="2"/>
    </row>
    <row r="603" spans="2:9" ht="15.75" customHeight="1" x14ac:dyDescent="0.2">
      <c r="B603" s="2"/>
      <c r="C603" s="2"/>
      <c r="D603" s="2"/>
      <c r="I603" s="2"/>
    </row>
    <row r="604" spans="2:9" ht="15.75" customHeight="1" x14ac:dyDescent="0.2">
      <c r="B604" s="2"/>
      <c r="C604" s="2"/>
      <c r="D604" s="2"/>
      <c r="I604" s="2"/>
    </row>
    <row r="605" spans="2:9" ht="15.75" customHeight="1" x14ac:dyDescent="0.2">
      <c r="B605" s="2"/>
      <c r="C605" s="2"/>
      <c r="D605" s="2"/>
      <c r="I605" s="2"/>
    </row>
    <row r="606" spans="2:9" ht="15.75" customHeight="1" x14ac:dyDescent="0.2">
      <c r="B606" s="2"/>
      <c r="C606" s="2"/>
      <c r="D606" s="2"/>
      <c r="I606" s="2"/>
    </row>
    <row r="607" spans="2:9" ht="15.75" customHeight="1" x14ac:dyDescent="0.2">
      <c r="B607" s="2"/>
      <c r="C607" s="2"/>
      <c r="D607" s="2"/>
      <c r="I607" s="2"/>
    </row>
    <row r="608" spans="2:9" ht="15.75" customHeight="1" x14ac:dyDescent="0.2">
      <c r="B608" s="2"/>
      <c r="C608" s="2"/>
      <c r="D608" s="2"/>
      <c r="I608" s="2"/>
    </row>
    <row r="609" spans="2:9" ht="15.75" customHeight="1" x14ac:dyDescent="0.2">
      <c r="B609" s="2"/>
      <c r="C609" s="2"/>
      <c r="D609" s="2"/>
      <c r="I609" s="2"/>
    </row>
    <row r="610" spans="2:9" ht="15.75" customHeight="1" x14ac:dyDescent="0.2">
      <c r="B610" s="2"/>
      <c r="C610" s="2"/>
      <c r="D610" s="2"/>
      <c r="I610" s="2"/>
    </row>
    <row r="611" spans="2:9" ht="15.75" customHeight="1" x14ac:dyDescent="0.2">
      <c r="B611" s="2"/>
      <c r="C611" s="2"/>
      <c r="D611" s="2"/>
      <c r="I611" s="2"/>
    </row>
    <row r="612" spans="2:9" ht="15.75" customHeight="1" x14ac:dyDescent="0.2">
      <c r="B612" s="2"/>
      <c r="C612" s="2"/>
      <c r="D612" s="2"/>
      <c r="I612" s="2"/>
    </row>
    <row r="613" spans="2:9" ht="15.75" customHeight="1" x14ac:dyDescent="0.2">
      <c r="B613" s="2"/>
      <c r="C613" s="2"/>
      <c r="D613" s="2"/>
      <c r="I613" s="2"/>
    </row>
    <row r="614" spans="2:9" ht="15.75" customHeight="1" x14ac:dyDescent="0.2">
      <c r="B614" s="2"/>
      <c r="C614" s="2"/>
      <c r="D614" s="2"/>
      <c r="I614" s="2"/>
    </row>
    <row r="615" spans="2:9" ht="15.75" customHeight="1" x14ac:dyDescent="0.2">
      <c r="B615" s="2"/>
      <c r="C615" s="2"/>
      <c r="D615" s="2"/>
      <c r="I615" s="2"/>
    </row>
    <row r="616" spans="2:9" ht="15.75" customHeight="1" x14ac:dyDescent="0.2">
      <c r="B616" s="2"/>
      <c r="C616" s="2"/>
      <c r="D616" s="2"/>
      <c r="I616" s="2"/>
    </row>
    <row r="617" spans="2:9" ht="15.75" customHeight="1" x14ac:dyDescent="0.2">
      <c r="B617" s="2"/>
      <c r="C617" s="2"/>
      <c r="D617" s="2"/>
      <c r="I617" s="2"/>
    </row>
    <row r="618" spans="2:9" ht="15.75" customHeight="1" x14ac:dyDescent="0.2">
      <c r="B618" s="2"/>
      <c r="C618" s="2"/>
      <c r="D618" s="2"/>
      <c r="I618" s="2"/>
    </row>
    <row r="619" spans="2:9" ht="15.75" customHeight="1" x14ac:dyDescent="0.2">
      <c r="B619" s="2"/>
      <c r="C619" s="2"/>
      <c r="D619" s="2"/>
      <c r="I619" s="2"/>
    </row>
    <row r="620" spans="2:9" ht="15.75" customHeight="1" x14ac:dyDescent="0.2">
      <c r="B620" s="2"/>
      <c r="C620" s="2"/>
      <c r="D620" s="2"/>
      <c r="I620" s="2"/>
    </row>
    <row r="621" spans="2:9" ht="15.75" customHeight="1" x14ac:dyDescent="0.2">
      <c r="B621" s="2"/>
      <c r="C621" s="2"/>
      <c r="D621" s="2"/>
      <c r="I621" s="2"/>
    </row>
    <row r="622" spans="2:9" ht="15.75" customHeight="1" x14ac:dyDescent="0.2">
      <c r="B622" s="2"/>
      <c r="C622" s="2"/>
      <c r="D622" s="2"/>
      <c r="I622" s="2"/>
    </row>
    <row r="623" spans="2:9" ht="15.75" customHeight="1" x14ac:dyDescent="0.2">
      <c r="B623" s="2"/>
      <c r="C623" s="2"/>
      <c r="D623" s="2"/>
      <c r="I623" s="2"/>
    </row>
    <row r="624" spans="2:9" ht="15.75" customHeight="1" x14ac:dyDescent="0.2">
      <c r="B624" s="2"/>
      <c r="C624" s="2"/>
      <c r="D624" s="2"/>
      <c r="I624" s="2"/>
    </row>
    <row r="625" spans="2:9" ht="15.75" customHeight="1" x14ac:dyDescent="0.2">
      <c r="B625" s="2"/>
      <c r="C625" s="2"/>
      <c r="D625" s="2"/>
      <c r="I625" s="2"/>
    </row>
    <row r="626" spans="2:9" ht="15.75" customHeight="1" x14ac:dyDescent="0.2">
      <c r="B626" s="2"/>
      <c r="C626" s="2"/>
      <c r="D626" s="2"/>
      <c r="I626" s="2"/>
    </row>
    <row r="627" spans="2:9" ht="15.75" customHeight="1" x14ac:dyDescent="0.2">
      <c r="B627" s="2"/>
      <c r="C627" s="2"/>
      <c r="D627" s="2"/>
      <c r="I627" s="2"/>
    </row>
    <row r="628" spans="2:9" ht="15.75" customHeight="1" x14ac:dyDescent="0.2">
      <c r="B628" s="2"/>
      <c r="C628" s="2"/>
      <c r="D628" s="2"/>
      <c r="I628" s="2"/>
    </row>
    <row r="629" spans="2:9" ht="15.75" customHeight="1" x14ac:dyDescent="0.2">
      <c r="B629" s="2"/>
      <c r="C629" s="2"/>
      <c r="D629" s="2"/>
      <c r="I629" s="2"/>
    </row>
    <row r="630" spans="2:9" ht="15.75" customHeight="1" x14ac:dyDescent="0.2">
      <c r="B630" s="2"/>
      <c r="C630" s="2"/>
      <c r="D630" s="2"/>
      <c r="I630" s="2"/>
    </row>
    <row r="631" spans="2:9" ht="15.75" customHeight="1" x14ac:dyDescent="0.2">
      <c r="B631" s="2"/>
      <c r="C631" s="2"/>
      <c r="D631" s="2"/>
      <c r="I631" s="2"/>
    </row>
    <row r="632" spans="2:9" ht="15.75" customHeight="1" x14ac:dyDescent="0.2">
      <c r="B632" s="2"/>
      <c r="C632" s="2"/>
      <c r="D632" s="2"/>
      <c r="I632" s="2"/>
    </row>
    <row r="633" spans="2:9" ht="15.75" customHeight="1" x14ac:dyDescent="0.2">
      <c r="B633" s="2"/>
      <c r="C633" s="2"/>
      <c r="D633" s="2"/>
      <c r="I633" s="2"/>
    </row>
    <row r="634" spans="2:9" ht="15.75" customHeight="1" x14ac:dyDescent="0.2">
      <c r="B634" s="2"/>
      <c r="C634" s="2"/>
      <c r="D634" s="2"/>
      <c r="I634" s="2"/>
    </row>
    <row r="635" spans="2:9" ht="15.75" customHeight="1" x14ac:dyDescent="0.2">
      <c r="B635" s="2"/>
      <c r="C635" s="2"/>
      <c r="D635" s="2"/>
      <c r="I635" s="2"/>
    </row>
    <row r="636" spans="2:9" ht="15.75" customHeight="1" x14ac:dyDescent="0.2">
      <c r="B636" s="2"/>
      <c r="C636" s="2"/>
      <c r="D636" s="2"/>
      <c r="I636" s="2"/>
    </row>
    <row r="637" spans="2:9" ht="15.75" customHeight="1" x14ac:dyDescent="0.2">
      <c r="B637" s="2"/>
      <c r="C637" s="2"/>
      <c r="D637" s="2"/>
      <c r="I637" s="2"/>
    </row>
    <row r="638" spans="2:9" ht="15.75" customHeight="1" x14ac:dyDescent="0.2">
      <c r="B638" s="2"/>
      <c r="C638" s="2"/>
      <c r="D638" s="2"/>
      <c r="I638" s="2"/>
    </row>
    <row r="639" spans="2:9" ht="15.75" customHeight="1" x14ac:dyDescent="0.2">
      <c r="B639" s="2"/>
      <c r="C639" s="2"/>
      <c r="D639" s="2"/>
      <c r="I639" s="2"/>
    </row>
    <row r="640" spans="2:9" ht="15.75" customHeight="1" x14ac:dyDescent="0.2">
      <c r="B640" s="2"/>
      <c r="C640" s="2"/>
      <c r="D640" s="2"/>
      <c r="I640" s="2"/>
    </row>
    <row r="641" spans="2:9" ht="15.75" customHeight="1" x14ac:dyDescent="0.2">
      <c r="B641" s="2"/>
      <c r="C641" s="2"/>
      <c r="D641" s="2"/>
      <c r="I641" s="2"/>
    </row>
    <row r="642" spans="2:9" ht="15.75" customHeight="1" x14ac:dyDescent="0.2">
      <c r="B642" s="2"/>
      <c r="C642" s="2"/>
      <c r="D642" s="2"/>
      <c r="I642" s="2"/>
    </row>
    <row r="643" spans="2:9" ht="15.75" customHeight="1" x14ac:dyDescent="0.2">
      <c r="B643" s="2"/>
      <c r="C643" s="2"/>
      <c r="D643" s="2"/>
      <c r="I643" s="2"/>
    </row>
    <row r="644" spans="2:9" ht="15.75" customHeight="1" x14ac:dyDescent="0.2">
      <c r="B644" s="2"/>
      <c r="C644" s="2"/>
      <c r="D644" s="2"/>
      <c r="I644" s="2"/>
    </row>
    <row r="645" spans="2:9" ht="15.75" customHeight="1" x14ac:dyDescent="0.2">
      <c r="B645" s="2"/>
      <c r="C645" s="2"/>
      <c r="D645" s="2"/>
      <c r="I645" s="2"/>
    </row>
    <row r="646" spans="2:9" ht="15.75" customHeight="1" x14ac:dyDescent="0.2">
      <c r="B646" s="2"/>
      <c r="C646" s="2"/>
      <c r="D646" s="2"/>
      <c r="I646" s="2"/>
    </row>
    <row r="647" spans="2:9" ht="15.75" customHeight="1" x14ac:dyDescent="0.2">
      <c r="B647" s="2"/>
      <c r="C647" s="2"/>
      <c r="D647" s="2"/>
      <c r="I647" s="2"/>
    </row>
    <row r="648" spans="2:9" ht="15.75" customHeight="1" x14ac:dyDescent="0.2">
      <c r="B648" s="2"/>
      <c r="C648" s="2"/>
      <c r="D648" s="2"/>
      <c r="I648" s="2"/>
    </row>
    <row r="649" spans="2:9" ht="15.75" customHeight="1" x14ac:dyDescent="0.2">
      <c r="B649" s="2"/>
      <c r="C649" s="2"/>
      <c r="D649" s="2"/>
      <c r="I649" s="2"/>
    </row>
    <row r="650" spans="2:9" ht="15.75" customHeight="1" x14ac:dyDescent="0.2">
      <c r="B650" s="2"/>
      <c r="C650" s="2"/>
      <c r="D650" s="2"/>
      <c r="I650" s="2"/>
    </row>
    <row r="651" spans="2:9" ht="15.75" customHeight="1" x14ac:dyDescent="0.2">
      <c r="B651" s="2"/>
      <c r="C651" s="2"/>
      <c r="D651" s="2"/>
      <c r="I651" s="2"/>
    </row>
    <row r="652" spans="2:9" ht="15.75" customHeight="1" x14ac:dyDescent="0.2">
      <c r="B652" s="2"/>
      <c r="C652" s="2"/>
      <c r="D652" s="2"/>
      <c r="I652" s="2"/>
    </row>
    <row r="653" spans="2:9" ht="15.75" customHeight="1" x14ac:dyDescent="0.2">
      <c r="B653" s="2"/>
      <c r="C653" s="2"/>
      <c r="D653" s="2"/>
      <c r="I653" s="2"/>
    </row>
    <row r="654" spans="2:9" ht="15.75" customHeight="1" x14ac:dyDescent="0.2">
      <c r="B654" s="2"/>
      <c r="C654" s="2"/>
      <c r="D654" s="2"/>
      <c r="I654" s="2"/>
    </row>
    <row r="655" spans="2:9" ht="15.75" customHeight="1" x14ac:dyDescent="0.2">
      <c r="B655" s="2"/>
      <c r="C655" s="2"/>
      <c r="D655" s="2"/>
      <c r="I655" s="2"/>
    </row>
    <row r="656" spans="2:9" ht="15.75" customHeight="1" x14ac:dyDescent="0.2">
      <c r="B656" s="2"/>
      <c r="C656" s="2"/>
      <c r="D656" s="2"/>
      <c r="I656" s="2"/>
    </row>
    <row r="657" spans="2:9" ht="15.75" customHeight="1" x14ac:dyDescent="0.2">
      <c r="B657" s="2"/>
      <c r="C657" s="2"/>
      <c r="D657" s="2"/>
      <c r="I657" s="2"/>
    </row>
    <row r="658" spans="2:9" ht="15.75" customHeight="1" x14ac:dyDescent="0.2">
      <c r="B658" s="2"/>
      <c r="C658" s="2"/>
      <c r="D658" s="2"/>
      <c r="I658" s="2"/>
    </row>
    <row r="659" spans="2:9" ht="15.75" customHeight="1" x14ac:dyDescent="0.2">
      <c r="B659" s="2"/>
      <c r="C659" s="2"/>
      <c r="D659" s="2"/>
      <c r="I659" s="2"/>
    </row>
    <row r="660" spans="2:9" ht="15.75" customHeight="1" x14ac:dyDescent="0.2">
      <c r="B660" s="2"/>
      <c r="C660" s="2"/>
      <c r="D660" s="2"/>
      <c r="I660" s="2"/>
    </row>
    <row r="661" spans="2:9" ht="15.75" customHeight="1" x14ac:dyDescent="0.2">
      <c r="B661" s="2"/>
      <c r="C661" s="2"/>
      <c r="D661" s="2"/>
      <c r="I661" s="2"/>
    </row>
    <row r="662" spans="2:9" ht="15.75" customHeight="1" x14ac:dyDescent="0.2">
      <c r="B662" s="2"/>
      <c r="C662" s="2"/>
      <c r="D662" s="2"/>
      <c r="I662" s="2"/>
    </row>
    <row r="663" spans="2:9" ht="15.75" customHeight="1" x14ac:dyDescent="0.2">
      <c r="B663" s="2"/>
      <c r="C663" s="2"/>
      <c r="D663" s="2"/>
      <c r="I663" s="2"/>
    </row>
    <row r="664" spans="2:9" ht="15.75" customHeight="1" x14ac:dyDescent="0.2">
      <c r="B664" s="2"/>
      <c r="C664" s="2"/>
      <c r="D664" s="2"/>
      <c r="I664" s="2"/>
    </row>
    <row r="665" spans="2:9" ht="15.75" customHeight="1" x14ac:dyDescent="0.2">
      <c r="B665" s="2"/>
      <c r="C665" s="2"/>
      <c r="D665" s="2"/>
      <c r="I665" s="2"/>
    </row>
    <row r="666" spans="2:9" ht="15.75" customHeight="1" x14ac:dyDescent="0.2">
      <c r="B666" s="2"/>
      <c r="C666" s="2"/>
      <c r="D666" s="2"/>
      <c r="I666" s="2"/>
    </row>
    <row r="667" spans="2:9" ht="15.75" customHeight="1" x14ac:dyDescent="0.2">
      <c r="B667" s="2"/>
      <c r="C667" s="2"/>
      <c r="D667" s="2"/>
      <c r="I667" s="2"/>
    </row>
    <row r="668" spans="2:9" ht="15.75" customHeight="1" x14ac:dyDescent="0.2">
      <c r="B668" s="2"/>
      <c r="C668" s="2"/>
      <c r="D668" s="2"/>
      <c r="I668" s="2"/>
    </row>
    <row r="669" spans="2:9" ht="15.75" customHeight="1" x14ac:dyDescent="0.2">
      <c r="B669" s="2"/>
      <c r="C669" s="2"/>
      <c r="D669" s="2"/>
      <c r="I669" s="2"/>
    </row>
    <row r="670" spans="2:9" ht="15.75" customHeight="1" x14ac:dyDescent="0.2">
      <c r="B670" s="2"/>
      <c r="C670" s="2"/>
      <c r="D670" s="2"/>
      <c r="I670" s="2"/>
    </row>
    <row r="671" spans="2:9" ht="15.75" customHeight="1" x14ac:dyDescent="0.2">
      <c r="B671" s="2"/>
      <c r="C671" s="2"/>
      <c r="D671" s="2"/>
      <c r="I671" s="2"/>
    </row>
    <row r="672" spans="2:9" ht="15.75" customHeight="1" x14ac:dyDescent="0.2">
      <c r="B672" s="2"/>
      <c r="C672" s="2"/>
      <c r="D672" s="2"/>
      <c r="I672" s="2"/>
    </row>
    <row r="673" spans="2:9" ht="15.75" customHeight="1" x14ac:dyDescent="0.2">
      <c r="B673" s="2"/>
      <c r="C673" s="2"/>
      <c r="D673" s="2"/>
      <c r="I673" s="2"/>
    </row>
    <row r="674" spans="2:9" ht="15.75" customHeight="1" x14ac:dyDescent="0.2">
      <c r="B674" s="2"/>
      <c r="C674" s="2"/>
      <c r="D674" s="2"/>
      <c r="I674" s="2"/>
    </row>
    <row r="675" spans="2:9" ht="15.75" customHeight="1" x14ac:dyDescent="0.2">
      <c r="B675" s="2"/>
      <c r="C675" s="2"/>
      <c r="D675" s="2"/>
      <c r="I675" s="2"/>
    </row>
    <row r="676" spans="2:9" ht="15.75" customHeight="1" x14ac:dyDescent="0.2">
      <c r="B676" s="2"/>
      <c r="C676" s="2"/>
      <c r="D676" s="2"/>
      <c r="I676" s="2"/>
    </row>
    <row r="677" spans="2:9" ht="15.75" customHeight="1" x14ac:dyDescent="0.2">
      <c r="B677" s="2"/>
      <c r="C677" s="2"/>
      <c r="D677" s="2"/>
      <c r="I677" s="2"/>
    </row>
    <row r="678" spans="2:9" ht="15.75" customHeight="1" x14ac:dyDescent="0.2">
      <c r="B678" s="2"/>
      <c r="C678" s="2"/>
      <c r="D678" s="2"/>
      <c r="I678" s="2"/>
    </row>
    <row r="679" spans="2:9" ht="15.75" customHeight="1" x14ac:dyDescent="0.2">
      <c r="B679" s="2"/>
      <c r="C679" s="2"/>
      <c r="D679" s="2"/>
      <c r="I679" s="2"/>
    </row>
    <row r="680" spans="2:9" ht="15.75" customHeight="1" x14ac:dyDescent="0.2">
      <c r="B680" s="2"/>
      <c r="C680" s="2"/>
      <c r="D680" s="2"/>
      <c r="I680" s="2"/>
    </row>
    <row r="681" spans="2:9" ht="15.75" customHeight="1" x14ac:dyDescent="0.2">
      <c r="B681" s="2"/>
      <c r="C681" s="2"/>
      <c r="D681" s="2"/>
      <c r="I681" s="2"/>
    </row>
    <row r="682" spans="2:9" ht="15.75" customHeight="1" x14ac:dyDescent="0.2">
      <c r="B682" s="2"/>
      <c r="C682" s="2"/>
      <c r="D682" s="2"/>
      <c r="I682" s="2"/>
    </row>
    <row r="683" spans="2:9" ht="15.75" customHeight="1" x14ac:dyDescent="0.2">
      <c r="B683" s="2"/>
      <c r="C683" s="2"/>
      <c r="D683" s="2"/>
      <c r="I683" s="2"/>
    </row>
    <row r="684" spans="2:9" ht="15.75" customHeight="1" x14ac:dyDescent="0.2">
      <c r="B684" s="2"/>
      <c r="C684" s="2"/>
      <c r="D684" s="2"/>
      <c r="I684" s="2"/>
    </row>
    <row r="685" spans="2:9" ht="15.75" customHeight="1" x14ac:dyDescent="0.2">
      <c r="B685" s="2"/>
      <c r="C685" s="2"/>
      <c r="D685" s="2"/>
      <c r="I685" s="2"/>
    </row>
    <row r="686" spans="2:9" ht="15.75" customHeight="1" x14ac:dyDescent="0.2">
      <c r="B686" s="2"/>
      <c r="C686" s="2"/>
      <c r="D686" s="2"/>
      <c r="I686" s="2"/>
    </row>
    <row r="687" spans="2:9" ht="15.75" customHeight="1" x14ac:dyDescent="0.2">
      <c r="B687" s="2"/>
      <c r="C687" s="2"/>
      <c r="D687" s="2"/>
      <c r="I687" s="2"/>
    </row>
    <row r="688" spans="2:9" ht="15.75" customHeight="1" x14ac:dyDescent="0.2">
      <c r="B688" s="2"/>
      <c r="C688" s="2"/>
      <c r="D688" s="2"/>
      <c r="I688" s="2"/>
    </row>
    <row r="689" spans="2:9" ht="15.75" customHeight="1" x14ac:dyDescent="0.2">
      <c r="B689" s="2"/>
      <c r="C689" s="2"/>
      <c r="D689" s="2"/>
      <c r="I689" s="2"/>
    </row>
    <row r="690" spans="2:9" ht="15.75" customHeight="1" x14ac:dyDescent="0.2">
      <c r="B690" s="2"/>
      <c r="C690" s="2"/>
      <c r="D690" s="2"/>
      <c r="I690" s="2"/>
    </row>
    <row r="691" spans="2:9" ht="15.75" customHeight="1" x14ac:dyDescent="0.2">
      <c r="B691" s="2"/>
      <c r="C691" s="2"/>
      <c r="D691" s="2"/>
      <c r="I691" s="2"/>
    </row>
    <row r="692" spans="2:9" ht="15.75" customHeight="1" x14ac:dyDescent="0.2">
      <c r="B692" s="2"/>
      <c r="C692" s="2"/>
      <c r="D692" s="2"/>
      <c r="I692" s="2"/>
    </row>
    <row r="693" spans="2:9" ht="15.75" customHeight="1" x14ac:dyDescent="0.2">
      <c r="B693" s="2"/>
      <c r="C693" s="2"/>
      <c r="D693" s="2"/>
      <c r="I693" s="2"/>
    </row>
    <row r="694" spans="2:9" ht="15.75" customHeight="1" x14ac:dyDescent="0.2">
      <c r="B694" s="2"/>
      <c r="C694" s="2"/>
      <c r="D694" s="2"/>
      <c r="I694" s="2"/>
    </row>
    <row r="695" spans="2:9" ht="15.75" customHeight="1" x14ac:dyDescent="0.2">
      <c r="B695" s="2"/>
      <c r="C695" s="2"/>
      <c r="D695" s="2"/>
      <c r="I695" s="2"/>
    </row>
    <row r="696" spans="2:9" ht="15.75" customHeight="1" x14ac:dyDescent="0.2">
      <c r="B696" s="2"/>
      <c r="C696" s="2"/>
      <c r="D696" s="2"/>
      <c r="I696" s="2"/>
    </row>
    <row r="697" spans="2:9" ht="15.75" customHeight="1" x14ac:dyDescent="0.2">
      <c r="B697" s="2"/>
      <c r="C697" s="2"/>
      <c r="D697" s="2"/>
      <c r="I697" s="2"/>
    </row>
    <row r="698" spans="2:9" ht="15.75" customHeight="1" x14ac:dyDescent="0.2">
      <c r="B698" s="2"/>
      <c r="C698" s="2"/>
      <c r="D698" s="2"/>
      <c r="I698" s="2"/>
    </row>
    <row r="699" spans="2:9" ht="15.75" customHeight="1" x14ac:dyDescent="0.2">
      <c r="B699" s="2"/>
      <c r="C699" s="2"/>
      <c r="D699" s="2"/>
      <c r="I699" s="2"/>
    </row>
    <row r="700" spans="2:9" ht="15.75" customHeight="1" x14ac:dyDescent="0.2">
      <c r="B700" s="2"/>
      <c r="C700" s="2"/>
      <c r="D700" s="2"/>
      <c r="I700" s="2"/>
    </row>
    <row r="701" spans="2:9" ht="15.75" customHeight="1" x14ac:dyDescent="0.2">
      <c r="B701" s="2"/>
      <c r="C701" s="2"/>
      <c r="D701" s="2"/>
      <c r="I701" s="2"/>
    </row>
    <row r="702" spans="2:9" ht="15.75" customHeight="1" x14ac:dyDescent="0.2">
      <c r="B702" s="2"/>
      <c r="C702" s="2"/>
      <c r="D702" s="2"/>
      <c r="I702" s="2"/>
    </row>
    <row r="703" spans="2:9" ht="15.75" customHeight="1" x14ac:dyDescent="0.2">
      <c r="B703" s="2"/>
      <c r="C703" s="2"/>
      <c r="D703" s="2"/>
      <c r="I703" s="2"/>
    </row>
    <row r="704" spans="2:9" ht="15.75" customHeight="1" x14ac:dyDescent="0.2">
      <c r="B704" s="2"/>
      <c r="C704" s="2"/>
      <c r="D704" s="2"/>
      <c r="I704" s="2"/>
    </row>
    <row r="705" spans="2:9" ht="15.75" customHeight="1" x14ac:dyDescent="0.2">
      <c r="B705" s="2"/>
      <c r="C705" s="2"/>
      <c r="D705" s="2"/>
      <c r="I705" s="2"/>
    </row>
    <row r="706" spans="2:9" ht="15.75" customHeight="1" x14ac:dyDescent="0.2">
      <c r="B706" s="2"/>
      <c r="C706" s="2"/>
      <c r="D706" s="2"/>
      <c r="I706" s="2"/>
    </row>
    <row r="707" spans="2:9" ht="15.75" customHeight="1" x14ac:dyDescent="0.2">
      <c r="B707" s="2"/>
      <c r="C707" s="2"/>
      <c r="D707" s="2"/>
      <c r="I707" s="2"/>
    </row>
    <row r="708" spans="2:9" ht="15.75" customHeight="1" x14ac:dyDescent="0.2">
      <c r="B708" s="2"/>
      <c r="C708" s="2"/>
      <c r="D708" s="2"/>
      <c r="I708" s="2"/>
    </row>
    <row r="709" spans="2:9" ht="15.75" customHeight="1" x14ac:dyDescent="0.2">
      <c r="B709" s="2"/>
      <c r="C709" s="2"/>
      <c r="D709" s="2"/>
      <c r="I709" s="2"/>
    </row>
    <row r="710" spans="2:9" ht="15.75" customHeight="1" x14ac:dyDescent="0.2">
      <c r="B710" s="2"/>
      <c r="C710" s="2"/>
      <c r="D710" s="2"/>
      <c r="I710" s="2"/>
    </row>
    <row r="711" spans="2:9" ht="15.75" customHeight="1" x14ac:dyDescent="0.2">
      <c r="B711" s="2"/>
      <c r="C711" s="2"/>
      <c r="D711" s="2"/>
      <c r="I711" s="2"/>
    </row>
    <row r="712" spans="2:9" ht="15.75" customHeight="1" x14ac:dyDescent="0.2">
      <c r="B712" s="2"/>
      <c r="C712" s="2"/>
      <c r="D712" s="2"/>
      <c r="I712" s="2"/>
    </row>
    <row r="713" spans="2:9" ht="15.75" customHeight="1" x14ac:dyDescent="0.2">
      <c r="B713" s="2"/>
      <c r="C713" s="2"/>
      <c r="D713" s="2"/>
      <c r="I713" s="2"/>
    </row>
    <row r="714" spans="2:9" ht="15.75" customHeight="1" x14ac:dyDescent="0.2">
      <c r="B714" s="2"/>
      <c r="C714" s="2"/>
      <c r="D714" s="2"/>
      <c r="I714" s="2"/>
    </row>
    <row r="715" spans="2:9" ht="15.75" customHeight="1" x14ac:dyDescent="0.2">
      <c r="B715" s="2"/>
      <c r="C715" s="2"/>
      <c r="D715" s="2"/>
      <c r="I715" s="2"/>
    </row>
    <row r="716" spans="2:9" ht="15.75" customHeight="1" x14ac:dyDescent="0.2">
      <c r="B716" s="2"/>
      <c r="C716" s="2"/>
      <c r="D716" s="2"/>
      <c r="I716" s="2"/>
    </row>
    <row r="717" spans="2:9" ht="15.75" customHeight="1" x14ac:dyDescent="0.2">
      <c r="B717" s="2"/>
      <c r="C717" s="2"/>
      <c r="D717" s="2"/>
      <c r="I717" s="2"/>
    </row>
    <row r="718" spans="2:9" ht="15.75" customHeight="1" x14ac:dyDescent="0.2">
      <c r="B718" s="2"/>
      <c r="C718" s="2"/>
      <c r="D718" s="2"/>
      <c r="I718" s="2"/>
    </row>
    <row r="719" spans="2:9" ht="15.75" customHeight="1" x14ac:dyDescent="0.2">
      <c r="B719" s="2"/>
      <c r="C719" s="2"/>
      <c r="D719" s="2"/>
      <c r="I719" s="2"/>
    </row>
    <row r="720" spans="2:9" ht="15.75" customHeight="1" x14ac:dyDescent="0.2">
      <c r="B720" s="2"/>
      <c r="C720" s="2"/>
      <c r="D720" s="2"/>
      <c r="I720" s="2"/>
    </row>
    <row r="721" spans="2:9" ht="15.75" customHeight="1" x14ac:dyDescent="0.2">
      <c r="B721" s="2"/>
      <c r="C721" s="2"/>
      <c r="D721" s="2"/>
      <c r="I721" s="2"/>
    </row>
    <row r="722" spans="2:9" ht="15.75" customHeight="1" x14ac:dyDescent="0.2">
      <c r="B722" s="2"/>
      <c r="C722" s="2"/>
      <c r="D722" s="2"/>
      <c r="I722" s="2"/>
    </row>
    <row r="723" spans="2:9" ht="15.75" customHeight="1" x14ac:dyDescent="0.2">
      <c r="B723" s="2"/>
      <c r="C723" s="2"/>
      <c r="D723" s="2"/>
      <c r="I723" s="2"/>
    </row>
    <row r="724" spans="2:9" ht="15.75" customHeight="1" x14ac:dyDescent="0.2">
      <c r="B724" s="2"/>
      <c r="C724" s="2"/>
      <c r="D724" s="2"/>
      <c r="I724" s="2"/>
    </row>
    <row r="725" spans="2:9" ht="15.75" customHeight="1" x14ac:dyDescent="0.2">
      <c r="B725" s="2"/>
      <c r="C725" s="2"/>
      <c r="D725" s="2"/>
      <c r="I725" s="2"/>
    </row>
    <row r="726" spans="2:9" ht="15.75" customHeight="1" x14ac:dyDescent="0.2">
      <c r="B726" s="2"/>
      <c r="C726" s="2"/>
      <c r="D726" s="2"/>
      <c r="I726" s="2"/>
    </row>
    <row r="727" spans="2:9" ht="15.75" customHeight="1" x14ac:dyDescent="0.2">
      <c r="B727" s="2"/>
      <c r="C727" s="2"/>
      <c r="D727" s="2"/>
      <c r="I727" s="2"/>
    </row>
    <row r="728" spans="2:9" ht="15.75" customHeight="1" x14ac:dyDescent="0.2">
      <c r="B728" s="2"/>
      <c r="C728" s="2"/>
      <c r="D728" s="2"/>
      <c r="I728" s="2"/>
    </row>
    <row r="729" spans="2:9" ht="15.75" customHeight="1" x14ac:dyDescent="0.2">
      <c r="B729" s="2"/>
      <c r="C729" s="2"/>
      <c r="D729" s="2"/>
      <c r="I729" s="2"/>
    </row>
    <row r="730" spans="2:9" ht="15.75" customHeight="1" x14ac:dyDescent="0.2">
      <c r="B730" s="2"/>
      <c r="C730" s="2"/>
      <c r="D730" s="2"/>
      <c r="I730" s="2"/>
    </row>
    <row r="731" spans="2:9" ht="15.75" customHeight="1" x14ac:dyDescent="0.2">
      <c r="B731" s="2"/>
      <c r="C731" s="2"/>
      <c r="D731" s="2"/>
      <c r="I731" s="2"/>
    </row>
    <row r="732" spans="2:9" ht="15.75" customHeight="1" x14ac:dyDescent="0.2">
      <c r="B732" s="2"/>
      <c r="C732" s="2"/>
      <c r="D732" s="2"/>
      <c r="I732" s="2"/>
    </row>
    <row r="733" spans="2:9" ht="15.75" customHeight="1" x14ac:dyDescent="0.2">
      <c r="B733" s="2"/>
      <c r="C733" s="2"/>
      <c r="D733" s="2"/>
      <c r="I733" s="2"/>
    </row>
    <row r="734" spans="2:9" ht="15.75" customHeight="1" x14ac:dyDescent="0.2">
      <c r="B734" s="2"/>
      <c r="C734" s="2"/>
      <c r="D734" s="2"/>
      <c r="I734" s="2"/>
    </row>
    <row r="735" spans="2:9" ht="15.75" customHeight="1" x14ac:dyDescent="0.2">
      <c r="B735" s="2"/>
      <c r="C735" s="2"/>
      <c r="D735" s="2"/>
      <c r="I735" s="2"/>
    </row>
    <row r="736" spans="2:9" ht="15.75" customHeight="1" x14ac:dyDescent="0.2">
      <c r="B736" s="2"/>
      <c r="C736" s="2"/>
      <c r="D736" s="2"/>
      <c r="I736" s="2"/>
    </row>
    <row r="737" spans="2:9" ht="15.75" customHeight="1" x14ac:dyDescent="0.2">
      <c r="B737" s="2"/>
      <c r="C737" s="2"/>
      <c r="D737" s="2"/>
      <c r="I737" s="2"/>
    </row>
    <row r="738" spans="2:9" ht="15.75" customHeight="1" x14ac:dyDescent="0.2">
      <c r="B738" s="2"/>
      <c r="C738" s="2"/>
      <c r="D738" s="2"/>
      <c r="I738" s="2"/>
    </row>
    <row r="739" spans="2:9" ht="15.75" customHeight="1" x14ac:dyDescent="0.2">
      <c r="B739" s="2"/>
      <c r="C739" s="2"/>
      <c r="D739" s="2"/>
      <c r="I739" s="2"/>
    </row>
    <row r="740" spans="2:9" ht="15.75" customHeight="1" x14ac:dyDescent="0.2">
      <c r="B740" s="2"/>
      <c r="C740" s="2"/>
      <c r="D740" s="2"/>
      <c r="I740" s="2"/>
    </row>
    <row r="741" spans="2:9" ht="15.75" customHeight="1" x14ac:dyDescent="0.2">
      <c r="B741" s="2"/>
      <c r="C741" s="2"/>
      <c r="D741" s="2"/>
      <c r="I741" s="2"/>
    </row>
    <row r="742" spans="2:9" ht="15.75" customHeight="1" x14ac:dyDescent="0.2">
      <c r="B742" s="2"/>
      <c r="C742" s="2"/>
      <c r="D742" s="2"/>
      <c r="I742" s="2"/>
    </row>
    <row r="743" spans="2:9" ht="15.75" customHeight="1" x14ac:dyDescent="0.2">
      <c r="B743" s="2"/>
      <c r="C743" s="2"/>
      <c r="D743" s="2"/>
      <c r="I743" s="2"/>
    </row>
    <row r="744" spans="2:9" ht="15.75" customHeight="1" x14ac:dyDescent="0.2">
      <c r="B744" s="2"/>
      <c r="C744" s="2"/>
      <c r="D744" s="2"/>
      <c r="I744" s="2"/>
    </row>
    <row r="745" spans="2:9" ht="15.75" customHeight="1" x14ac:dyDescent="0.2">
      <c r="B745" s="2"/>
      <c r="C745" s="2"/>
      <c r="D745" s="2"/>
      <c r="I745" s="2"/>
    </row>
    <row r="746" spans="2:9" ht="15.75" customHeight="1" x14ac:dyDescent="0.2">
      <c r="B746" s="2"/>
      <c r="C746" s="2"/>
      <c r="D746" s="2"/>
      <c r="I746" s="2"/>
    </row>
    <row r="747" spans="2:9" ht="15.75" customHeight="1" x14ac:dyDescent="0.2">
      <c r="B747" s="2"/>
      <c r="C747" s="2"/>
      <c r="D747" s="2"/>
      <c r="I747" s="2"/>
    </row>
    <row r="748" spans="2:9" ht="15.75" customHeight="1" x14ac:dyDescent="0.2">
      <c r="B748" s="2"/>
      <c r="C748" s="2"/>
      <c r="D748" s="2"/>
      <c r="I748" s="2"/>
    </row>
    <row r="749" spans="2:9" ht="15.75" customHeight="1" x14ac:dyDescent="0.2">
      <c r="B749" s="2"/>
      <c r="C749" s="2"/>
      <c r="D749" s="2"/>
      <c r="I749" s="2"/>
    </row>
    <row r="750" spans="2:9" ht="15.75" customHeight="1" x14ac:dyDescent="0.2">
      <c r="B750" s="2"/>
      <c r="C750" s="2"/>
      <c r="D750" s="2"/>
      <c r="I750" s="2"/>
    </row>
    <row r="751" spans="2:9" ht="15.75" customHeight="1" x14ac:dyDescent="0.2">
      <c r="B751" s="2"/>
      <c r="C751" s="2"/>
      <c r="D751" s="2"/>
      <c r="I751" s="2"/>
    </row>
    <row r="752" spans="2:9" ht="15.75" customHeight="1" x14ac:dyDescent="0.2">
      <c r="B752" s="2"/>
      <c r="C752" s="2"/>
      <c r="D752" s="2"/>
      <c r="I752" s="2"/>
    </row>
    <row r="753" spans="2:9" ht="15.75" customHeight="1" x14ac:dyDescent="0.2">
      <c r="B753" s="2"/>
      <c r="C753" s="2"/>
      <c r="D753" s="2"/>
      <c r="I753" s="2"/>
    </row>
    <row r="754" spans="2:9" ht="15.75" customHeight="1" x14ac:dyDescent="0.2">
      <c r="B754" s="2"/>
      <c r="C754" s="2"/>
      <c r="D754" s="2"/>
      <c r="I754" s="2"/>
    </row>
    <row r="755" spans="2:9" ht="15.75" customHeight="1" x14ac:dyDescent="0.2">
      <c r="B755" s="2"/>
      <c r="C755" s="2"/>
      <c r="D755" s="2"/>
      <c r="I755" s="2"/>
    </row>
    <row r="756" spans="2:9" ht="15.75" customHeight="1" x14ac:dyDescent="0.2">
      <c r="B756" s="2"/>
      <c r="C756" s="2"/>
      <c r="D756" s="2"/>
      <c r="I756" s="2"/>
    </row>
    <row r="757" spans="2:9" ht="15.75" customHeight="1" x14ac:dyDescent="0.2">
      <c r="B757" s="2"/>
      <c r="C757" s="2"/>
      <c r="D757" s="2"/>
      <c r="I757" s="2"/>
    </row>
    <row r="758" spans="2:9" ht="15.75" customHeight="1" x14ac:dyDescent="0.2">
      <c r="B758" s="2"/>
      <c r="C758" s="2"/>
      <c r="D758" s="2"/>
      <c r="I758" s="2"/>
    </row>
    <row r="759" spans="2:9" ht="15.75" customHeight="1" x14ac:dyDescent="0.2">
      <c r="B759" s="2"/>
      <c r="C759" s="2"/>
      <c r="D759" s="2"/>
      <c r="I759" s="2"/>
    </row>
    <row r="760" spans="2:9" ht="15.75" customHeight="1" x14ac:dyDescent="0.2">
      <c r="B760" s="2"/>
      <c r="C760" s="2"/>
      <c r="D760" s="2"/>
      <c r="I760" s="2"/>
    </row>
    <row r="761" spans="2:9" ht="15.75" customHeight="1" x14ac:dyDescent="0.2">
      <c r="B761" s="2"/>
      <c r="C761" s="2"/>
      <c r="D761" s="2"/>
      <c r="I761" s="2"/>
    </row>
    <row r="762" spans="2:9" ht="15.75" customHeight="1" x14ac:dyDescent="0.2">
      <c r="B762" s="2"/>
      <c r="C762" s="2"/>
      <c r="D762" s="2"/>
      <c r="I762" s="2"/>
    </row>
    <row r="763" spans="2:9" ht="15.75" customHeight="1" x14ac:dyDescent="0.2">
      <c r="B763" s="2"/>
      <c r="C763" s="2"/>
      <c r="D763" s="2"/>
      <c r="I763" s="2"/>
    </row>
    <row r="764" spans="2:9" ht="15.75" customHeight="1" x14ac:dyDescent="0.2">
      <c r="B764" s="2"/>
      <c r="C764" s="2"/>
      <c r="D764" s="2"/>
      <c r="I764" s="2"/>
    </row>
    <row r="765" spans="2:9" ht="15.75" customHeight="1" x14ac:dyDescent="0.2">
      <c r="B765" s="2"/>
      <c r="C765" s="2"/>
      <c r="D765" s="2"/>
      <c r="I765" s="2"/>
    </row>
    <row r="766" spans="2:9" ht="15.75" customHeight="1" x14ac:dyDescent="0.2">
      <c r="B766" s="2"/>
      <c r="C766" s="2"/>
      <c r="D766" s="2"/>
      <c r="I766" s="2"/>
    </row>
    <row r="767" spans="2:9" ht="15.75" customHeight="1" x14ac:dyDescent="0.2">
      <c r="B767" s="2"/>
      <c r="C767" s="2"/>
      <c r="D767" s="2"/>
      <c r="I767" s="2"/>
    </row>
    <row r="768" spans="2:9" ht="15.75" customHeight="1" x14ac:dyDescent="0.2">
      <c r="B768" s="2"/>
      <c r="C768" s="2"/>
      <c r="D768" s="2"/>
      <c r="I768" s="2"/>
    </row>
    <row r="769" spans="2:9" ht="15.75" customHeight="1" x14ac:dyDescent="0.2">
      <c r="B769" s="2"/>
      <c r="C769" s="2"/>
      <c r="D769" s="2"/>
      <c r="I769" s="2"/>
    </row>
    <row r="770" spans="2:9" ht="15.75" customHeight="1" x14ac:dyDescent="0.2">
      <c r="B770" s="2"/>
      <c r="C770" s="2"/>
      <c r="D770" s="2"/>
      <c r="I770" s="2"/>
    </row>
    <row r="771" spans="2:9" ht="15.75" customHeight="1" x14ac:dyDescent="0.2">
      <c r="B771" s="2"/>
      <c r="C771" s="2"/>
      <c r="D771" s="2"/>
      <c r="I771" s="2"/>
    </row>
    <row r="772" spans="2:9" ht="15.75" customHeight="1" x14ac:dyDescent="0.2">
      <c r="B772" s="2"/>
      <c r="C772" s="2"/>
      <c r="D772" s="2"/>
      <c r="I772" s="2"/>
    </row>
    <row r="773" spans="2:9" ht="15.75" customHeight="1" x14ac:dyDescent="0.2">
      <c r="B773" s="2"/>
      <c r="C773" s="2"/>
      <c r="D773" s="2"/>
      <c r="I773" s="2"/>
    </row>
    <row r="774" spans="2:9" ht="15.75" customHeight="1" x14ac:dyDescent="0.2">
      <c r="B774" s="2"/>
      <c r="C774" s="2"/>
      <c r="D774" s="2"/>
      <c r="I774" s="2"/>
    </row>
    <row r="775" spans="2:9" ht="15.75" customHeight="1" x14ac:dyDescent="0.2">
      <c r="B775" s="2"/>
      <c r="C775" s="2"/>
      <c r="D775" s="2"/>
      <c r="I775" s="2"/>
    </row>
    <row r="776" spans="2:9" ht="15.75" customHeight="1" x14ac:dyDescent="0.2">
      <c r="B776" s="2"/>
      <c r="C776" s="2"/>
      <c r="D776" s="2"/>
      <c r="I776" s="2"/>
    </row>
    <row r="777" spans="2:9" ht="15.75" customHeight="1" x14ac:dyDescent="0.2">
      <c r="B777" s="2"/>
      <c r="C777" s="2"/>
      <c r="D777" s="2"/>
      <c r="I777" s="2"/>
    </row>
    <row r="778" spans="2:9" ht="15.75" customHeight="1" x14ac:dyDescent="0.2">
      <c r="B778" s="2"/>
      <c r="C778" s="2"/>
      <c r="D778" s="2"/>
      <c r="I778" s="2"/>
    </row>
    <row r="779" spans="2:9" ht="15.75" customHeight="1" x14ac:dyDescent="0.2">
      <c r="B779" s="2"/>
      <c r="C779" s="2"/>
      <c r="D779" s="2"/>
      <c r="I779" s="2"/>
    </row>
    <row r="780" spans="2:9" ht="15.75" customHeight="1" x14ac:dyDescent="0.2">
      <c r="B780" s="2"/>
      <c r="C780" s="2"/>
      <c r="D780" s="2"/>
      <c r="I780" s="2"/>
    </row>
    <row r="781" spans="2:9" ht="15.75" customHeight="1" x14ac:dyDescent="0.2">
      <c r="B781" s="2"/>
      <c r="C781" s="2"/>
      <c r="D781" s="2"/>
      <c r="I781" s="2"/>
    </row>
    <row r="782" spans="2:9" ht="15.75" customHeight="1" x14ac:dyDescent="0.2">
      <c r="B782" s="2"/>
      <c r="C782" s="2"/>
      <c r="D782" s="2"/>
      <c r="I782" s="2"/>
    </row>
    <row r="783" spans="2:9" ht="15.75" customHeight="1" x14ac:dyDescent="0.2">
      <c r="B783" s="2"/>
      <c r="C783" s="2"/>
      <c r="D783" s="2"/>
      <c r="I783" s="2"/>
    </row>
    <row r="784" spans="2:9" ht="15.75" customHeight="1" x14ac:dyDescent="0.2">
      <c r="B784" s="2"/>
      <c r="C784" s="2"/>
      <c r="D784" s="2"/>
      <c r="I784" s="2"/>
    </row>
    <row r="785" spans="2:9" ht="15.75" customHeight="1" x14ac:dyDescent="0.2">
      <c r="B785" s="2"/>
      <c r="C785" s="2"/>
      <c r="D785" s="2"/>
      <c r="I785" s="2"/>
    </row>
    <row r="786" spans="2:9" ht="15.75" customHeight="1" x14ac:dyDescent="0.2">
      <c r="B786" s="2"/>
      <c r="C786" s="2"/>
      <c r="D786" s="2"/>
      <c r="I786" s="2"/>
    </row>
    <row r="787" spans="2:9" ht="15.75" customHeight="1" x14ac:dyDescent="0.2">
      <c r="B787" s="2"/>
      <c r="C787" s="2"/>
      <c r="D787" s="2"/>
      <c r="I787" s="2"/>
    </row>
    <row r="788" spans="2:9" ht="15.75" customHeight="1" x14ac:dyDescent="0.2">
      <c r="B788" s="2"/>
      <c r="C788" s="2"/>
      <c r="D788" s="2"/>
      <c r="I788" s="2"/>
    </row>
    <row r="789" spans="2:9" ht="15.75" customHeight="1" x14ac:dyDescent="0.2">
      <c r="B789" s="2"/>
      <c r="C789" s="2"/>
      <c r="D789" s="2"/>
      <c r="I789" s="2"/>
    </row>
    <row r="790" spans="2:9" ht="15.75" customHeight="1" x14ac:dyDescent="0.2">
      <c r="B790" s="2"/>
      <c r="C790" s="2"/>
      <c r="D790" s="2"/>
      <c r="I790" s="2"/>
    </row>
    <row r="791" spans="2:9" ht="15.75" customHeight="1" x14ac:dyDescent="0.2">
      <c r="B791" s="2"/>
      <c r="C791" s="2"/>
      <c r="D791" s="2"/>
      <c r="I791" s="2"/>
    </row>
    <row r="792" spans="2:9" ht="15.75" customHeight="1" x14ac:dyDescent="0.2">
      <c r="B792" s="2"/>
      <c r="C792" s="2"/>
      <c r="D792" s="2"/>
      <c r="I792" s="2"/>
    </row>
    <row r="793" spans="2:9" ht="15.75" customHeight="1" x14ac:dyDescent="0.2">
      <c r="B793" s="2"/>
      <c r="C793" s="2"/>
      <c r="D793" s="2"/>
      <c r="I793" s="2"/>
    </row>
    <row r="794" spans="2:9" ht="15.75" customHeight="1" x14ac:dyDescent="0.2">
      <c r="B794" s="2"/>
      <c r="C794" s="2"/>
      <c r="D794" s="2"/>
      <c r="I794" s="2"/>
    </row>
    <row r="795" spans="2:9" ht="15.75" customHeight="1" x14ac:dyDescent="0.2">
      <c r="B795" s="2"/>
      <c r="C795" s="2"/>
      <c r="D795" s="2"/>
      <c r="I795" s="2"/>
    </row>
    <row r="796" spans="2:9" ht="15.75" customHeight="1" x14ac:dyDescent="0.2">
      <c r="B796" s="2"/>
      <c r="C796" s="2"/>
      <c r="D796" s="2"/>
      <c r="I796" s="2"/>
    </row>
    <row r="797" spans="2:9" ht="15.75" customHeight="1" x14ac:dyDescent="0.2">
      <c r="B797" s="2"/>
      <c r="C797" s="2"/>
      <c r="D797" s="2"/>
      <c r="I797" s="2"/>
    </row>
    <row r="798" spans="2:9" ht="15.75" customHeight="1" x14ac:dyDescent="0.2">
      <c r="B798" s="2"/>
      <c r="C798" s="2"/>
      <c r="D798" s="2"/>
      <c r="I798" s="2"/>
    </row>
    <row r="799" spans="2:9" ht="15.75" customHeight="1" x14ac:dyDescent="0.2">
      <c r="B799" s="2"/>
      <c r="C799" s="2"/>
      <c r="D799" s="2"/>
      <c r="I799" s="2"/>
    </row>
    <row r="800" spans="2:9" ht="15.75" customHeight="1" x14ac:dyDescent="0.2">
      <c r="B800" s="2"/>
      <c r="C800" s="2"/>
      <c r="D800" s="2"/>
      <c r="I800" s="2"/>
    </row>
    <row r="801" spans="2:9" ht="15.75" customHeight="1" x14ac:dyDescent="0.2">
      <c r="B801" s="2"/>
      <c r="C801" s="2"/>
      <c r="D801" s="2"/>
      <c r="I801" s="2"/>
    </row>
    <row r="802" spans="2:9" ht="15.75" customHeight="1" x14ac:dyDescent="0.2">
      <c r="B802" s="2"/>
      <c r="C802" s="2"/>
      <c r="D802" s="2"/>
      <c r="I802" s="2"/>
    </row>
    <row r="803" spans="2:9" ht="15.75" customHeight="1" x14ac:dyDescent="0.2">
      <c r="B803" s="2"/>
      <c r="C803" s="2"/>
      <c r="D803" s="2"/>
      <c r="I803" s="2"/>
    </row>
    <row r="804" spans="2:9" ht="15.75" customHeight="1" x14ac:dyDescent="0.2">
      <c r="B804" s="2"/>
      <c r="C804" s="2"/>
      <c r="D804" s="2"/>
      <c r="I804" s="2"/>
    </row>
    <row r="805" spans="2:9" ht="15.75" customHeight="1" x14ac:dyDescent="0.2">
      <c r="B805" s="2"/>
      <c r="C805" s="2"/>
      <c r="D805" s="2"/>
      <c r="I805" s="2"/>
    </row>
    <row r="806" spans="2:9" ht="15.75" customHeight="1" x14ac:dyDescent="0.2">
      <c r="B806" s="2"/>
      <c r="C806" s="2"/>
      <c r="D806" s="2"/>
      <c r="I806" s="2"/>
    </row>
    <row r="807" spans="2:9" ht="15.75" customHeight="1" x14ac:dyDescent="0.2">
      <c r="B807" s="2"/>
      <c r="C807" s="2"/>
      <c r="D807" s="2"/>
      <c r="I807" s="2"/>
    </row>
    <row r="808" spans="2:9" ht="15.75" customHeight="1" x14ac:dyDescent="0.2">
      <c r="B808" s="2"/>
      <c r="C808" s="2"/>
      <c r="D808" s="2"/>
      <c r="I808" s="2"/>
    </row>
    <row r="809" spans="2:9" ht="15.75" customHeight="1" x14ac:dyDescent="0.2">
      <c r="B809" s="2"/>
      <c r="C809" s="2"/>
      <c r="D809" s="2"/>
      <c r="I809" s="2"/>
    </row>
    <row r="810" spans="2:9" ht="15.75" customHeight="1" x14ac:dyDescent="0.2">
      <c r="B810" s="2"/>
      <c r="C810" s="2"/>
      <c r="D810" s="2"/>
      <c r="I810" s="2"/>
    </row>
    <row r="811" spans="2:9" ht="15.75" customHeight="1" x14ac:dyDescent="0.2">
      <c r="B811" s="2"/>
      <c r="C811" s="2"/>
      <c r="D811" s="2"/>
      <c r="I811" s="2"/>
    </row>
    <row r="812" spans="2:9" ht="15.75" customHeight="1" x14ac:dyDescent="0.2">
      <c r="B812" s="2"/>
      <c r="C812" s="2"/>
      <c r="D812" s="2"/>
      <c r="I812" s="2"/>
    </row>
    <row r="813" spans="2:9" ht="15.75" customHeight="1" x14ac:dyDescent="0.2">
      <c r="B813" s="2"/>
      <c r="C813" s="2"/>
      <c r="D813" s="2"/>
      <c r="I813" s="2"/>
    </row>
    <row r="814" spans="2:9" ht="15.75" customHeight="1" x14ac:dyDescent="0.2">
      <c r="B814" s="2"/>
      <c r="C814" s="2"/>
      <c r="D814" s="2"/>
      <c r="I814" s="2"/>
    </row>
    <row r="815" spans="2:9" ht="15.75" customHeight="1" x14ac:dyDescent="0.2">
      <c r="B815" s="2"/>
      <c r="C815" s="2"/>
      <c r="D815" s="2"/>
      <c r="I815" s="2"/>
    </row>
    <row r="816" spans="2:9" ht="15.75" customHeight="1" x14ac:dyDescent="0.2">
      <c r="B816" s="2"/>
      <c r="C816" s="2"/>
      <c r="D816" s="2"/>
      <c r="I816" s="2"/>
    </row>
    <row r="817" spans="2:9" ht="15.75" customHeight="1" x14ac:dyDescent="0.2">
      <c r="B817" s="2"/>
      <c r="C817" s="2"/>
      <c r="D817" s="2"/>
      <c r="I817" s="2"/>
    </row>
    <row r="818" spans="2:9" ht="15.75" customHeight="1" x14ac:dyDescent="0.2">
      <c r="B818" s="2"/>
      <c r="C818" s="2"/>
      <c r="D818" s="2"/>
      <c r="I818" s="2"/>
    </row>
    <row r="819" spans="2:9" ht="15.75" customHeight="1" x14ac:dyDescent="0.2">
      <c r="B819" s="2"/>
      <c r="C819" s="2"/>
      <c r="D819" s="2"/>
      <c r="I819" s="2"/>
    </row>
    <row r="820" spans="2:9" ht="15.75" customHeight="1" x14ac:dyDescent="0.2">
      <c r="B820" s="2"/>
      <c r="C820" s="2"/>
      <c r="D820" s="2"/>
      <c r="I820" s="2"/>
    </row>
    <row r="821" spans="2:9" ht="15.75" customHeight="1" x14ac:dyDescent="0.2">
      <c r="B821" s="2"/>
      <c r="C821" s="2"/>
      <c r="D821" s="2"/>
      <c r="I821" s="2"/>
    </row>
    <row r="822" spans="2:9" ht="15.75" customHeight="1" x14ac:dyDescent="0.2">
      <c r="B822" s="2"/>
      <c r="C822" s="2"/>
      <c r="D822" s="2"/>
      <c r="I822" s="2"/>
    </row>
    <row r="823" spans="2:9" ht="15.75" customHeight="1" x14ac:dyDescent="0.2">
      <c r="B823" s="2"/>
      <c r="C823" s="2"/>
      <c r="D823" s="2"/>
      <c r="I823" s="2"/>
    </row>
    <row r="824" spans="2:9" ht="15.75" customHeight="1" x14ac:dyDescent="0.2">
      <c r="B824" s="2"/>
      <c r="C824" s="2"/>
      <c r="D824" s="2"/>
      <c r="I824" s="2"/>
    </row>
    <row r="825" spans="2:9" ht="15.75" customHeight="1" x14ac:dyDescent="0.2">
      <c r="B825" s="2"/>
      <c r="C825" s="2"/>
      <c r="D825" s="2"/>
      <c r="I825" s="2"/>
    </row>
    <row r="826" spans="2:9" ht="15.75" customHeight="1" x14ac:dyDescent="0.2">
      <c r="B826" s="2"/>
      <c r="C826" s="2"/>
      <c r="D826" s="2"/>
      <c r="I826" s="2"/>
    </row>
    <row r="827" spans="2:9" ht="15.75" customHeight="1" x14ac:dyDescent="0.2">
      <c r="B827" s="2"/>
      <c r="C827" s="2"/>
      <c r="D827" s="2"/>
      <c r="I827" s="2"/>
    </row>
    <row r="828" spans="2:9" ht="15.75" customHeight="1" x14ac:dyDescent="0.2">
      <c r="B828" s="2"/>
      <c r="C828" s="2"/>
      <c r="D828" s="2"/>
      <c r="I828" s="2"/>
    </row>
    <row r="829" spans="2:9" ht="15.75" customHeight="1" x14ac:dyDescent="0.2">
      <c r="B829" s="2"/>
      <c r="C829" s="2"/>
      <c r="D829" s="2"/>
      <c r="I829" s="2"/>
    </row>
    <row r="830" spans="2:9" ht="15.75" customHeight="1" x14ac:dyDescent="0.2">
      <c r="B830" s="2"/>
      <c r="C830" s="2"/>
      <c r="D830" s="2"/>
      <c r="I830" s="2"/>
    </row>
    <row r="831" spans="2:9" ht="15.75" customHeight="1" x14ac:dyDescent="0.2">
      <c r="B831" s="2"/>
      <c r="C831" s="2"/>
      <c r="D831" s="2"/>
      <c r="I831" s="2"/>
    </row>
    <row r="832" spans="2:9" ht="15.75" customHeight="1" x14ac:dyDescent="0.2">
      <c r="B832" s="2"/>
      <c r="C832" s="2"/>
      <c r="D832" s="2"/>
      <c r="I832" s="2"/>
    </row>
    <row r="833" spans="2:9" ht="15.75" customHeight="1" x14ac:dyDescent="0.2">
      <c r="B833" s="2"/>
      <c r="C833" s="2"/>
      <c r="D833" s="2"/>
      <c r="I833" s="2"/>
    </row>
    <row r="834" spans="2:9" ht="15.75" customHeight="1" x14ac:dyDescent="0.2">
      <c r="B834" s="2"/>
      <c r="C834" s="2"/>
      <c r="D834" s="2"/>
      <c r="I834" s="2"/>
    </row>
    <row r="835" spans="2:9" ht="15.75" customHeight="1" x14ac:dyDescent="0.2">
      <c r="B835" s="2"/>
      <c r="C835" s="2"/>
      <c r="D835" s="2"/>
      <c r="I835" s="2"/>
    </row>
    <row r="836" spans="2:9" ht="15.75" customHeight="1" x14ac:dyDescent="0.2">
      <c r="B836" s="2"/>
      <c r="C836" s="2"/>
      <c r="D836" s="2"/>
      <c r="I836" s="2"/>
    </row>
    <row r="837" spans="2:9" ht="15.75" customHeight="1" x14ac:dyDescent="0.2">
      <c r="B837" s="2"/>
      <c r="C837" s="2"/>
      <c r="D837" s="2"/>
      <c r="I837" s="2"/>
    </row>
    <row r="838" spans="2:9" ht="15.75" customHeight="1" x14ac:dyDescent="0.2">
      <c r="B838" s="2"/>
      <c r="C838" s="2"/>
      <c r="D838" s="2"/>
      <c r="I838" s="2"/>
    </row>
    <row r="839" spans="2:9" ht="15.75" customHeight="1" x14ac:dyDescent="0.2">
      <c r="B839" s="2"/>
      <c r="C839" s="2"/>
      <c r="D839" s="2"/>
      <c r="I839" s="2"/>
    </row>
    <row r="840" spans="2:9" ht="15.75" customHeight="1" x14ac:dyDescent="0.2">
      <c r="B840" s="2"/>
      <c r="C840" s="2"/>
      <c r="D840" s="2"/>
      <c r="I840" s="2"/>
    </row>
    <row r="841" spans="2:9" ht="15.75" customHeight="1" x14ac:dyDescent="0.2">
      <c r="B841" s="2"/>
      <c r="C841" s="2"/>
      <c r="D841" s="2"/>
      <c r="I841" s="2"/>
    </row>
    <row r="842" spans="2:9" ht="15.75" customHeight="1" x14ac:dyDescent="0.2">
      <c r="B842" s="2"/>
      <c r="C842" s="2"/>
      <c r="D842" s="2"/>
      <c r="I842" s="2"/>
    </row>
    <row r="843" spans="2:9" ht="15.75" customHeight="1" x14ac:dyDescent="0.2">
      <c r="B843" s="2"/>
      <c r="C843" s="2"/>
      <c r="D843" s="2"/>
      <c r="I843" s="2"/>
    </row>
    <row r="844" spans="2:9" ht="15.75" customHeight="1" x14ac:dyDescent="0.2">
      <c r="B844" s="2"/>
      <c r="C844" s="2"/>
      <c r="D844" s="2"/>
      <c r="I844" s="2"/>
    </row>
    <row r="845" spans="2:9" ht="15.75" customHeight="1" x14ac:dyDescent="0.2">
      <c r="B845" s="2"/>
      <c r="C845" s="2"/>
      <c r="D845" s="2"/>
      <c r="I845" s="2"/>
    </row>
    <row r="846" spans="2:9" ht="15.75" customHeight="1" x14ac:dyDescent="0.2">
      <c r="B846" s="2"/>
      <c r="C846" s="2"/>
      <c r="D846" s="2"/>
      <c r="I846" s="2"/>
    </row>
    <row r="847" spans="2:9" ht="15.75" customHeight="1" x14ac:dyDescent="0.2">
      <c r="B847" s="2"/>
      <c r="C847" s="2"/>
      <c r="D847" s="2"/>
      <c r="I847" s="2"/>
    </row>
    <row r="848" spans="2:9" ht="15.75" customHeight="1" x14ac:dyDescent="0.2">
      <c r="B848" s="2"/>
      <c r="C848" s="2"/>
      <c r="D848" s="2"/>
      <c r="I848" s="2"/>
    </row>
    <row r="849" spans="2:9" ht="15.75" customHeight="1" x14ac:dyDescent="0.2">
      <c r="B849" s="2"/>
      <c r="C849" s="2"/>
      <c r="D849" s="2"/>
      <c r="I849" s="2"/>
    </row>
    <row r="850" spans="2:9" ht="15.75" customHeight="1" x14ac:dyDescent="0.2">
      <c r="B850" s="2"/>
      <c r="C850" s="2"/>
      <c r="D850" s="2"/>
      <c r="I850" s="2"/>
    </row>
    <row r="851" spans="2:9" ht="15.75" customHeight="1" x14ac:dyDescent="0.2">
      <c r="B851" s="2"/>
      <c r="C851" s="2"/>
      <c r="D851" s="2"/>
      <c r="I851" s="2"/>
    </row>
    <row r="852" spans="2:9" ht="15.75" customHeight="1" x14ac:dyDescent="0.2">
      <c r="B852" s="2"/>
      <c r="C852" s="2"/>
      <c r="D852" s="2"/>
      <c r="I852" s="2"/>
    </row>
    <row r="853" spans="2:9" ht="15.75" customHeight="1" x14ac:dyDescent="0.2">
      <c r="B853" s="2"/>
      <c r="C853" s="2"/>
      <c r="D853" s="2"/>
      <c r="I853" s="2"/>
    </row>
    <row r="854" spans="2:9" ht="15.75" customHeight="1" x14ac:dyDescent="0.2">
      <c r="B854" s="2"/>
      <c r="C854" s="2"/>
      <c r="D854" s="2"/>
      <c r="I854" s="2"/>
    </row>
    <row r="855" spans="2:9" ht="15.75" customHeight="1" x14ac:dyDescent="0.2">
      <c r="B855" s="2"/>
      <c r="C855" s="2"/>
      <c r="D855" s="2"/>
      <c r="I855" s="2"/>
    </row>
    <row r="856" spans="2:9" ht="15.75" customHeight="1" x14ac:dyDescent="0.2">
      <c r="B856" s="2"/>
      <c r="C856" s="2"/>
      <c r="D856" s="2"/>
      <c r="I856" s="2"/>
    </row>
    <row r="857" spans="2:9" ht="15.75" customHeight="1" x14ac:dyDescent="0.2">
      <c r="B857" s="2"/>
      <c r="C857" s="2"/>
      <c r="D857" s="2"/>
      <c r="I857" s="2"/>
    </row>
    <row r="858" spans="2:9" ht="15.75" customHeight="1" x14ac:dyDescent="0.2">
      <c r="B858" s="2"/>
      <c r="C858" s="2"/>
      <c r="D858" s="2"/>
      <c r="I858" s="2"/>
    </row>
    <row r="859" spans="2:9" ht="15.75" customHeight="1" x14ac:dyDescent="0.2">
      <c r="B859" s="2"/>
      <c r="C859" s="2"/>
      <c r="D859" s="2"/>
      <c r="I859" s="2"/>
    </row>
    <row r="860" spans="2:9" ht="15.75" customHeight="1" x14ac:dyDescent="0.2">
      <c r="B860" s="2"/>
      <c r="C860" s="2"/>
      <c r="D860" s="2"/>
      <c r="I860" s="2"/>
    </row>
    <row r="861" spans="2:9" ht="15.75" customHeight="1" x14ac:dyDescent="0.2">
      <c r="B861" s="2"/>
      <c r="C861" s="2"/>
      <c r="D861" s="2"/>
      <c r="I861" s="2"/>
    </row>
    <row r="862" spans="2:9" ht="15.75" customHeight="1" x14ac:dyDescent="0.2">
      <c r="B862" s="2"/>
      <c r="C862" s="2"/>
      <c r="D862" s="2"/>
      <c r="I862" s="2"/>
    </row>
    <row r="863" spans="2:9" ht="15.75" customHeight="1" x14ac:dyDescent="0.2">
      <c r="B863" s="2"/>
      <c r="C863" s="2"/>
      <c r="D863" s="2"/>
      <c r="I863" s="2"/>
    </row>
    <row r="864" spans="2:9" ht="15.75" customHeight="1" x14ac:dyDescent="0.2">
      <c r="B864" s="2"/>
      <c r="C864" s="2"/>
      <c r="D864" s="2"/>
      <c r="I864" s="2"/>
    </row>
    <row r="865" spans="2:9" ht="15.75" customHeight="1" x14ac:dyDescent="0.2">
      <c r="B865" s="2"/>
      <c r="C865" s="2"/>
      <c r="D865" s="2"/>
      <c r="I865" s="2"/>
    </row>
    <row r="866" spans="2:9" ht="15.75" customHeight="1" x14ac:dyDescent="0.2">
      <c r="B866" s="2"/>
      <c r="C866" s="2"/>
      <c r="D866" s="2"/>
      <c r="I866" s="2"/>
    </row>
    <row r="867" spans="2:9" ht="15.75" customHeight="1" x14ac:dyDescent="0.2">
      <c r="B867" s="2"/>
      <c r="C867" s="2"/>
      <c r="D867" s="2"/>
      <c r="I867" s="2"/>
    </row>
    <row r="868" spans="2:9" ht="15.75" customHeight="1" x14ac:dyDescent="0.2">
      <c r="B868" s="2"/>
      <c r="C868" s="2"/>
      <c r="D868" s="2"/>
      <c r="I868" s="2"/>
    </row>
    <row r="869" spans="2:9" ht="15.75" customHeight="1" x14ac:dyDescent="0.2">
      <c r="B869" s="2"/>
      <c r="C869" s="2"/>
      <c r="D869" s="2"/>
      <c r="I869" s="2"/>
    </row>
    <row r="870" spans="2:9" ht="15.75" customHeight="1" x14ac:dyDescent="0.2">
      <c r="B870" s="2"/>
      <c r="C870" s="2"/>
      <c r="D870" s="2"/>
      <c r="I870" s="2"/>
    </row>
    <row r="871" spans="2:9" ht="15.75" customHeight="1" x14ac:dyDescent="0.2">
      <c r="B871" s="2"/>
      <c r="C871" s="2"/>
      <c r="D871" s="2"/>
      <c r="I871" s="2"/>
    </row>
    <row r="872" spans="2:9" ht="15.75" customHeight="1" x14ac:dyDescent="0.2">
      <c r="B872" s="2"/>
      <c r="C872" s="2"/>
      <c r="D872" s="2"/>
      <c r="I872" s="2"/>
    </row>
    <row r="873" spans="2:9" ht="15.75" customHeight="1" x14ac:dyDescent="0.2">
      <c r="B873" s="2"/>
      <c r="C873" s="2"/>
      <c r="D873" s="2"/>
      <c r="I873" s="2"/>
    </row>
    <row r="874" spans="2:9" ht="15.75" customHeight="1" x14ac:dyDescent="0.2">
      <c r="B874" s="2"/>
      <c r="C874" s="2"/>
      <c r="D874" s="2"/>
      <c r="I874" s="2"/>
    </row>
    <row r="875" spans="2:9" ht="15.75" customHeight="1" x14ac:dyDescent="0.2">
      <c r="B875" s="2"/>
      <c r="C875" s="2"/>
      <c r="D875" s="2"/>
      <c r="I875" s="2"/>
    </row>
    <row r="876" spans="2:9" ht="15.75" customHeight="1" x14ac:dyDescent="0.2">
      <c r="B876" s="2"/>
      <c r="C876" s="2"/>
      <c r="D876" s="2"/>
      <c r="I876" s="2"/>
    </row>
    <row r="877" spans="2:9" ht="15.75" customHeight="1" x14ac:dyDescent="0.2">
      <c r="B877" s="2"/>
      <c r="C877" s="2"/>
      <c r="D877" s="2"/>
      <c r="I877" s="2"/>
    </row>
    <row r="878" spans="2:9" ht="15.75" customHeight="1" x14ac:dyDescent="0.2">
      <c r="B878" s="2"/>
      <c r="C878" s="2"/>
      <c r="D878" s="2"/>
      <c r="I878" s="2"/>
    </row>
    <row r="879" spans="2:9" ht="15.75" customHeight="1" x14ac:dyDescent="0.2">
      <c r="B879" s="2"/>
      <c r="C879" s="2"/>
      <c r="D879" s="2"/>
      <c r="I879" s="2"/>
    </row>
    <row r="880" spans="2:9" ht="15.75" customHeight="1" x14ac:dyDescent="0.2">
      <c r="B880" s="2"/>
      <c r="C880" s="2"/>
      <c r="D880" s="2"/>
      <c r="I880" s="2"/>
    </row>
    <row r="881" spans="2:9" ht="15.75" customHeight="1" x14ac:dyDescent="0.2">
      <c r="B881" s="2"/>
      <c r="C881" s="2"/>
      <c r="D881" s="2"/>
      <c r="I881" s="2"/>
    </row>
    <row r="882" spans="2:9" ht="15.75" customHeight="1" x14ac:dyDescent="0.2">
      <c r="B882" s="2"/>
      <c r="C882" s="2"/>
      <c r="D882" s="2"/>
      <c r="I882" s="2"/>
    </row>
    <row r="883" spans="2:9" ht="15.75" customHeight="1" x14ac:dyDescent="0.2">
      <c r="B883" s="2"/>
      <c r="C883" s="2"/>
      <c r="D883" s="2"/>
      <c r="I883" s="2"/>
    </row>
    <row r="884" spans="2:9" ht="15.75" customHeight="1" x14ac:dyDescent="0.2">
      <c r="B884" s="2"/>
      <c r="C884" s="2"/>
      <c r="D884" s="2"/>
      <c r="I884" s="2"/>
    </row>
    <row r="885" spans="2:9" ht="15.75" customHeight="1" x14ac:dyDescent="0.2">
      <c r="B885" s="2"/>
      <c r="C885" s="2"/>
      <c r="D885" s="2"/>
      <c r="I885" s="2"/>
    </row>
    <row r="886" spans="2:9" ht="15.75" customHeight="1" x14ac:dyDescent="0.2">
      <c r="B886" s="2"/>
      <c r="C886" s="2"/>
      <c r="D886" s="2"/>
      <c r="I886" s="2"/>
    </row>
    <row r="887" spans="2:9" ht="15.75" customHeight="1" x14ac:dyDescent="0.2">
      <c r="B887" s="2"/>
      <c r="C887" s="2"/>
      <c r="D887" s="2"/>
      <c r="I887" s="2"/>
    </row>
    <row r="888" spans="2:9" ht="15.75" customHeight="1" x14ac:dyDescent="0.2">
      <c r="B888" s="2"/>
      <c r="C888" s="2"/>
      <c r="D888" s="2"/>
      <c r="I888" s="2"/>
    </row>
    <row r="889" spans="2:9" ht="15.75" customHeight="1" x14ac:dyDescent="0.2">
      <c r="B889" s="2"/>
      <c r="C889" s="2"/>
      <c r="D889" s="2"/>
      <c r="I889" s="2"/>
    </row>
    <row r="890" spans="2:9" ht="15.75" customHeight="1" x14ac:dyDescent="0.2">
      <c r="B890" s="2"/>
      <c r="C890" s="2"/>
      <c r="D890" s="2"/>
      <c r="I890" s="2"/>
    </row>
    <row r="891" spans="2:9" ht="15.75" customHeight="1" x14ac:dyDescent="0.2">
      <c r="B891" s="2"/>
      <c r="C891" s="2"/>
      <c r="D891" s="2"/>
      <c r="I891" s="2"/>
    </row>
    <row r="892" spans="2:9" ht="15.75" customHeight="1" x14ac:dyDescent="0.2">
      <c r="B892" s="2"/>
      <c r="C892" s="2"/>
      <c r="D892" s="2"/>
      <c r="I892" s="2"/>
    </row>
    <row r="893" spans="2:9" ht="15.75" customHeight="1" x14ac:dyDescent="0.2">
      <c r="B893" s="2"/>
      <c r="C893" s="2"/>
      <c r="D893" s="2"/>
      <c r="I893" s="2"/>
    </row>
    <row r="894" spans="2:9" ht="15.75" customHeight="1" x14ac:dyDescent="0.2">
      <c r="B894" s="2"/>
      <c r="C894" s="2"/>
      <c r="D894" s="2"/>
      <c r="I894" s="2"/>
    </row>
    <row r="895" spans="2:9" ht="15.75" customHeight="1" x14ac:dyDescent="0.2">
      <c r="B895" s="2"/>
      <c r="C895" s="2"/>
      <c r="D895" s="2"/>
      <c r="I895" s="2"/>
    </row>
    <row r="896" spans="2:9" ht="15.75" customHeight="1" x14ac:dyDescent="0.2">
      <c r="B896" s="2"/>
      <c r="C896" s="2"/>
      <c r="D896" s="2"/>
      <c r="I896" s="2"/>
    </row>
    <row r="897" spans="2:9" ht="15.75" customHeight="1" x14ac:dyDescent="0.2">
      <c r="B897" s="2"/>
      <c r="C897" s="2"/>
      <c r="D897" s="2"/>
      <c r="I897" s="2"/>
    </row>
    <row r="898" spans="2:9" ht="15.75" customHeight="1" x14ac:dyDescent="0.2">
      <c r="B898" s="2"/>
      <c r="C898" s="2"/>
      <c r="D898" s="2"/>
      <c r="I898" s="2"/>
    </row>
    <row r="899" spans="2:9" ht="15.75" customHeight="1" x14ac:dyDescent="0.2">
      <c r="B899" s="2"/>
      <c r="C899" s="2"/>
      <c r="D899" s="2"/>
      <c r="I899" s="2"/>
    </row>
    <row r="900" spans="2:9" ht="15.75" customHeight="1" x14ac:dyDescent="0.2">
      <c r="B900" s="2"/>
      <c r="C900" s="2"/>
      <c r="D900" s="2"/>
      <c r="I900" s="2"/>
    </row>
    <row r="901" spans="2:9" ht="15.75" customHeight="1" x14ac:dyDescent="0.2">
      <c r="B901" s="2"/>
      <c r="C901" s="2"/>
      <c r="D901" s="2"/>
      <c r="I901" s="2"/>
    </row>
    <row r="902" spans="2:9" ht="15.75" customHeight="1" x14ac:dyDescent="0.2">
      <c r="B902" s="2"/>
      <c r="C902" s="2"/>
      <c r="D902" s="2"/>
      <c r="I902" s="2"/>
    </row>
    <row r="903" spans="2:9" ht="15.75" customHeight="1" x14ac:dyDescent="0.2">
      <c r="B903" s="2"/>
      <c r="C903" s="2"/>
      <c r="D903" s="2"/>
      <c r="I903" s="2"/>
    </row>
    <row r="904" spans="2:9" ht="15.75" customHeight="1" x14ac:dyDescent="0.2">
      <c r="B904" s="2"/>
      <c r="C904" s="2"/>
      <c r="D904" s="2"/>
      <c r="I904" s="2"/>
    </row>
    <row r="905" spans="2:9" ht="15.75" customHeight="1" x14ac:dyDescent="0.2">
      <c r="B905" s="2"/>
      <c r="C905" s="2"/>
      <c r="D905" s="2"/>
      <c r="I905" s="2"/>
    </row>
    <row r="906" spans="2:9" ht="15.75" customHeight="1" x14ac:dyDescent="0.2">
      <c r="B906" s="2"/>
      <c r="C906" s="2"/>
      <c r="D906" s="2"/>
      <c r="I906" s="2"/>
    </row>
    <row r="907" spans="2:9" ht="15.75" customHeight="1" x14ac:dyDescent="0.2">
      <c r="B907" s="2"/>
      <c r="C907" s="2"/>
      <c r="D907" s="2"/>
      <c r="I907" s="2"/>
    </row>
    <row r="908" spans="2:9" ht="15.75" customHeight="1" x14ac:dyDescent="0.2">
      <c r="B908" s="2"/>
      <c r="C908" s="2"/>
      <c r="D908" s="2"/>
      <c r="I908" s="2"/>
    </row>
    <row r="909" spans="2:9" ht="15.75" customHeight="1" x14ac:dyDescent="0.2">
      <c r="B909" s="2"/>
      <c r="C909" s="2"/>
      <c r="D909" s="2"/>
      <c r="I909" s="2"/>
    </row>
    <row r="910" spans="2:9" ht="15.75" customHeight="1" x14ac:dyDescent="0.2">
      <c r="B910" s="2"/>
      <c r="C910" s="2"/>
      <c r="D910" s="2"/>
      <c r="I910" s="2"/>
    </row>
    <row r="911" spans="2:9" ht="15.75" customHeight="1" x14ac:dyDescent="0.2">
      <c r="B911" s="2"/>
      <c r="C911" s="2"/>
      <c r="D911" s="2"/>
      <c r="I911" s="2"/>
    </row>
    <row r="912" spans="2:9" ht="15.75" customHeight="1" x14ac:dyDescent="0.2">
      <c r="B912" s="2"/>
      <c r="C912" s="2"/>
      <c r="D912" s="2"/>
      <c r="I912" s="2"/>
    </row>
    <row r="913" spans="2:9" ht="15.75" customHeight="1" x14ac:dyDescent="0.2">
      <c r="B913" s="2"/>
      <c r="C913" s="2"/>
      <c r="D913" s="2"/>
      <c r="I913" s="2"/>
    </row>
    <row r="914" spans="2:9" ht="15.75" customHeight="1" x14ac:dyDescent="0.2">
      <c r="B914" s="2"/>
      <c r="C914" s="2"/>
      <c r="D914" s="2"/>
      <c r="I914" s="2"/>
    </row>
    <row r="915" spans="2:9" ht="15.75" customHeight="1" x14ac:dyDescent="0.2">
      <c r="B915" s="2"/>
      <c r="C915" s="2"/>
      <c r="D915" s="2"/>
      <c r="I915" s="2"/>
    </row>
    <row r="916" spans="2:9" ht="15.75" customHeight="1" x14ac:dyDescent="0.2">
      <c r="B916" s="2"/>
      <c r="C916" s="2"/>
      <c r="D916" s="2"/>
      <c r="I916" s="2"/>
    </row>
    <row r="917" spans="2:9" ht="15.75" customHeight="1" x14ac:dyDescent="0.2">
      <c r="B917" s="2"/>
      <c r="C917" s="2"/>
      <c r="D917" s="2"/>
      <c r="I917" s="2"/>
    </row>
    <row r="918" spans="2:9" ht="15.75" customHeight="1" x14ac:dyDescent="0.2">
      <c r="B918" s="2"/>
      <c r="C918" s="2"/>
      <c r="D918" s="2"/>
      <c r="I918" s="2"/>
    </row>
    <row r="919" spans="2:9" ht="15.75" customHeight="1" x14ac:dyDescent="0.2">
      <c r="B919" s="2"/>
      <c r="C919" s="2"/>
      <c r="D919" s="2"/>
      <c r="I919" s="2"/>
    </row>
    <row r="920" spans="2:9" ht="15.75" customHeight="1" x14ac:dyDescent="0.2">
      <c r="B920" s="2"/>
      <c r="C920" s="2"/>
      <c r="D920" s="2"/>
      <c r="I920" s="2"/>
    </row>
    <row r="921" spans="2:9" ht="15.75" customHeight="1" x14ac:dyDescent="0.2">
      <c r="B921" s="2"/>
      <c r="C921" s="2"/>
      <c r="D921" s="2"/>
      <c r="I921" s="2"/>
    </row>
    <row r="922" spans="2:9" ht="15.75" customHeight="1" x14ac:dyDescent="0.2">
      <c r="B922" s="2"/>
      <c r="C922" s="2"/>
      <c r="D922" s="2"/>
      <c r="I922" s="2"/>
    </row>
    <row r="923" spans="2:9" ht="15.75" customHeight="1" x14ac:dyDescent="0.2">
      <c r="B923" s="2"/>
      <c r="C923" s="2"/>
      <c r="D923" s="2"/>
      <c r="I923" s="2"/>
    </row>
    <row r="924" spans="2:9" ht="15.75" customHeight="1" x14ac:dyDescent="0.2">
      <c r="B924" s="2"/>
      <c r="C924" s="2"/>
      <c r="D924" s="2"/>
      <c r="I924" s="2"/>
    </row>
    <row r="925" spans="2:9" ht="15.75" customHeight="1" x14ac:dyDescent="0.2">
      <c r="B925" s="2"/>
      <c r="C925" s="2"/>
      <c r="D925" s="2"/>
      <c r="I925" s="2"/>
    </row>
    <row r="926" spans="2:9" ht="15.75" customHeight="1" x14ac:dyDescent="0.2">
      <c r="B926" s="2"/>
      <c r="C926" s="2"/>
      <c r="D926" s="2"/>
      <c r="I926" s="2"/>
    </row>
    <row r="927" spans="2:9" ht="15.75" customHeight="1" x14ac:dyDescent="0.2">
      <c r="B927" s="2"/>
      <c r="C927" s="2"/>
      <c r="D927" s="2"/>
      <c r="I927" s="2"/>
    </row>
    <row r="928" spans="2:9" ht="15.75" customHeight="1" x14ac:dyDescent="0.2">
      <c r="B928" s="2"/>
      <c r="C928" s="2"/>
      <c r="D928" s="2"/>
      <c r="I928" s="2"/>
    </row>
    <row r="929" spans="2:9" ht="15.75" customHeight="1" x14ac:dyDescent="0.2">
      <c r="B929" s="2"/>
      <c r="C929" s="2"/>
      <c r="D929" s="2"/>
      <c r="I929" s="2"/>
    </row>
    <row r="930" spans="2:9" ht="15.75" customHeight="1" x14ac:dyDescent="0.2">
      <c r="B930" s="2"/>
      <c r="C930" s="2"/>
      <c r="D930" s="2"/>
      <c r="I930" s="2"/>
    </row>
    <row r="931" spans="2:9" ht="15.75" customHeight="1" x14ac:dyDescent="0.2">
      <c r="B931" s="2"/>
      <c r="C931" s="2"/>
      <c r="D931" s="2"/>
      <c r="I931" s="2"/>
    </row>
    <row r="932" spans="2:9" ht="15.75" customHeight="1" x14ac:dyDescent="0.2">
      <c r="B932" s="2"/>
      <c r="C932" s="2"/>
      <c r="D932" s="2"/>
      <c r="I932" s="2"/>
    </row>
    <row r="933" spans="2:9" ht="15.75" customHeight="1" x14ac:dyDescent="0.2">
      <c r="B933" s="2"/>
      <c r="C933" s="2"/>
      <c r="D933" s="2"/>
      <c r="I933" s="2"/>
    </row>
    <row r="934" spans="2:9" ht="15.75" customHeight="1" x14ac:dyDescent="0.2">
      <c r="B934" s="2"/>
      <c r="C934" s="2"/>
      <c r="D934" s="2"/>
      <c r="I934" s="2"/>
    </row>
    <row r="935" spans="2:9" ht="15.75" customHeight="1" x14ac:dyDescent="0.2">
      <c r="B935" s="2"/>
      <c r="C935" s="2"/>
      <c r="D935" s="2"/>
      <c r="I935" s="2"/>
    </row>
    <row r="936" spans="2:9" ht="15.75" customHeight="1" x14ac:dyDescent="0.2">
      <c r="B936" s="2"/>
      <c r="C936" s="2"/>
      <c r="D936" s="2"/>
      <c r="I936" s="2"/>
    </row>
    <row r="937" spans="2:9" ht="15.75" customHeight="1" x14ac:dyDescent="0.2">
      <c r="B937" s="2"/>
      <c r="C937" s="2"/>
      <c r="D937" s="2"/>
      <c r="I937" s="2"/>
    </row>
    <row r="938" spans="2:9" ht="15.75" customHeight="1" x14ac:dyDescent="0.2">
      <c r="B938" s="2"/>
      <c r="C938" s="2"/>
      <c r="D938" s="2"/>
      <c r="I938" s="2"/>
    </row>
    <row r="939" spans="2:9" ht="15.75" customHeight="1" x14ac:dyDescent="0.2">
      <c r="B939" s="2"/>
      <c r="C939" s="2"/>
      <c r="D939" s="2"/>
      <c r="I939" s="2"/>
    </row>
    <row r="940" spans="2:9" ht="15.75" customHeight="1" x14ac:dyDescent="0.2">
      <c r="B940" s="2"/>
      <c r="C940" s="2"/>
      <c r="D940" s="2"/>
      <c r="I940" s="2"/>
    </row>
    <row r="941" spans="2:9" ht="15.75" customHeight="1" x14ac:dyDescent="0.2">
      <c r="B941" s="2"/>
      <c r="C941" s="2"/>
      <c r="D941" s="2"/>
      <c r="I941" s="2"/>
    </row>
    <row r="942" spans="2:9" ht="15.75" customHeight="1" x14ac:dyDescent="0.2">
      <c r="B942" s="2"/>
      <c r="C942" s="2"/>
      <c r="D942" s="2"/>
      <c r="I942" s="2"/>
    </row>
    <row r="943" spans="2:9" ht="15.75" customHeight="1" x14ac:dyDescent="0.2">
      <c r="B943" s="2"/>
      <c r="C943" s="2"/>
      <c r="D943" s="2"/>
      <c r="I943" s="2"/>
    </row>
    <row r="944" spans="2:9" ht="15.75" customHeight="1" x14ac:dyDescent="0.2">
      <c r="B944" s="2"/>
      <c r="C944" s="2"/>
      <c r="D944" s="2"/>
      <c r="I944" s="2"/>
    </row>
    <row r="945" spans="2:9" ht="15.75" customHeight="1" x14ac:dyDescent="0.2">
      <c r="B945" s="2"/>
      <c r="C945" s="2"/>
      <c r="D945" s="2"/>
      <c r="I945" s="2"/>
    </row>
    <row r="946" spans="2:9" ht="15.75" customHeight="1" x14ac:dyDescent="0.2">
      <c r="B946" s="2"/>
      <c r="C946" s="2"/>
      <c r="D946" s="2"/>
      <c r="I946" s="2"/>
    </row>
    <row r="947" spans="2:9" ht="15.75" customHeight="1" x14ac:dyDescent="0.2">
      <c r="B947" s="2"/>
      <c r="C947" s="2"/>
      <c r="D947" s="2"/>
      <c r="I947" s="2"/>
    </row>
    <row r="948" spans="2:9" ht="15.75" customHeight="1" x14ac:dyDescent="0.2">
      <c r="B948" s="2"/>
      <c r="C948" s="2"/>
      <c r="D948" s="2"/>
      <c r="I948" s="2"/>
    </row>
    <row r="949" spans="2:9" ht="15.75" customHeight="1" x14ac:dyDescent="0.2">
      <c r="B949" s="2"/>
      <c r="C949" s="2"/>
      <c r="D949" s="2"/>
      <c r="I949" s="2"/>
    </row>
    <row r="950" spans="2:9" ht="15.75" customHeight="1" x14ac:dyDescent="0.2">
      <c r="B950" s="2"/>
      <c r="C950" s="2"/>
      <c r="D950" s="2"/>
      <c r="I950" s="2"/>
    </row>
    <row r="951" spans="2:9" ht="15.75" customHeight="1" x14ac:dyDescent="0.2">
      <c r="B951" s="2"/>
      <c r="C951" s="2"/>
      <c r="D951" s="2"/>
      <c r="I951" s="2"/>
    </row>
    <row r="952" spans="2:9" ht="15.75" customHeight="1" x14ac:dyDescent="0.2">
      <c r="B952" s="2"/>
      <c r="C952" s="2"/>
      <c r="D952" s="2"/>
      <c r="I952" s="2"/>
    </row>
    <row r="953" spans="2:9" ht="15.75" customHeight="1" x14ac:dyDescent="0.2">
      <c r="B953" s="2"/>
      <c r="C953" s="2"/>
      <c r="D953" s="2"/>
      <c r="I953" s="2"/>
    </row>
    <row r="954" spans="2:9" ht="15.75" customHeight="1" x14ac:dyDescent="0.2">
      <c r="B954" s="2"/>
      <c r="C954" s="2"/>
      <c r="D954" s="2"/>
      <c r="I954" s="2"/>
    </row>
    <row r="955" spans="2:9" ht="15.75" customHeight="1" x14ac:dyDescent="0.2">
      <c r="B955" s="2"/>
      <c r="C955" s="2"/>
      <c r="D955" s="2"/>
      <c r="I955" s="2"/>
    </row>
    <row r="956" spans="2:9" ht="15.75" customHeight="1" x14ac:dyDescent="0.2">
      <c r="B956" s="2"/>
      <c r="C956" s="2"/>
      <c r="D956" s="2"/>
      <c r="I956" s="2"/>
    </row>
    <row r="957" spans="2:9" ht="15.75" customHeight="1" x14ac:dyDescent="0.2">
      <c r="B957" s="2"/>
      <c r="C957" s="2"/>
      <c r="D957" s="2"/>
      <c r="I957" s="2"/>
    </row>
    <row r="958" spans="2:9" ht="15.75" customHeight="1" x14ac:dyDescent="0.2">
      <c r="B958" s="2"/>
      <c r="C958" s="2"/>
      <c r="D958" s="2"/>
      <c r="I958" s="2"/>
    </row>
    <row r="959" spans="2:9" ht="15.75" customHeight="1" x14ac:dyDescent="0.2">
      <c r="B959" s="2"/>
      <c r="C959" s="2"/>
      <c r="D959" s="2"/>
      <c r="I959" s="2"/>
    </row>
    <row r="960" spans="2:9" ht="15.75" customHeight="1" x14ac:dyDescent="0.2">
      <c r="B960" s="2"/>
      <c r="C960" s="2"/>
      <c r="D960" s="2"/>
      <c r="I960" s="2"/>
    </row>
    <row r="961" spans="2:9" ht="15.75" customHeight="1" x14ac:dyDescent="0.2">
      <c r="B961" s="2"/>
      <c r="C961" s="2"/>
      <c r="D961" s="2"/>
      <c r="I961" s="2"/>
    </row>
    <row r="962" spans="2:9" ht="15.75" customHeight="1" x14ac:dyDescent="0.2">
      <c r="B962" s="2"/>
      <c r="C962" s="2"/>
      <c r="D962" s="2"/>
      <c r="I962" s="2"/>
    </row>
    <row r="963" spans="2:9" ht="15.75" customHeight="1" x14ac:dyDescent="0.2">
      <c r="B963" s="2"/>
      <c r="C963" s="2"/>
      <c r="D963" s="2"/>
      <c r="I963" s="2"/>
    </row>
    <row r="964" spans="2:9" ht="15.75" customHeight="1" x14ac:dyDescent="0.2">
      <c r="B964" s="2"/>
      <c r="C964" s="2"/>
      <c r="D964" s="2"/>
      <c r="I964" s="2"/>
    </row>
    <row r="965" spans="2:9" ht="15.75" customHeight="1" x14ac:dyDescent="0.2">
      <c r="B965" s="2"/>
      <c r="C965" s="2"/>
      <c r="D965" s="2"/>
      <c r="I965" s="2"/>
    </row>
    <row r="966" spans="2:9" ht="15.75" customHeight="1" x14ac:dyDescent="0.2">
      <c r="B966" s="2"/>
      <c r="C966" s="2"/>
      <c r="D966" s="2"/>
      <c r="I966" s="2"/>
    </row>
    <row r="967" spans="2:9" ht="15.75" customHeight="1" x14ac:dyDescent="0.2">
      <c r="B967" s="2"/>
      <c r="C967" s="2"/>
      <c r="D967" s="2"/>
      <c r="I967" s="2"/>
    </row>
    <row r="968" spans="2:9" ht="15.75" customHeight="1" x14ac:dyDescent="0.2">
      <c r="B968" s="2"/>
      <c r="C968" s="2"/>
      <c r="D968" s="2"/>
      <c r="I968" s="2"/>
    </row>
    <row r="969" spans="2:9" ht="15.75" customHeight="1" x14ac:dyDescent="0.2">
      <c r="B969" s="2"/>
      <c r="C969" s="2"/>
      <c r="D969" s="2"/>
      <c r="I969" s="2"/>
    </row>
    <row r="970" spans="2:9" ht="15.75" customHeight="1" x14ac:dyDescent="0.2">
      <c r="B970" s="2"/>
      <c r="C970" s="2"/>
      <c r="D970" s="2"/>
      <c r="I970" s="2"/>
    </row>
    <row r="971" spans="2:9" ht="15.75" customHeight="1" x14ac:dyDescent="0.2">
      <c r="B971" s="2"/>
      <c r="C971" s="2"/>
      <c r="D971" s="2"/>
      <c r="I971" s="2"/>
    </row>
    <row r="972" spans="2:9" ht="15.75" customHeight="1" x14ac:dyDescent="0.2">
      <c r="B972" s="2"/>
      <c r="C972" s="2"/>
      <c r="D972" s="2"/>
      <c r="I972" s="2"/>
    </row>
    <row r="973" spans="2:9" ht="15.75" customHeight="1" x14ac:dyDescent="0.2">
      <c r="B973" s="2"/>
      <c r="C973" s="2"/>
      <c r="D973" s="2"/>
      <c r="I973" s="2"/>
    </row>
    <row r="974" spans="2:9" ht="15.75" customHeight="1" x14ac:dyDescent="0.2">
      <c r="B974" s="2"/>
      <c r="C974" s="2"/>
      <c r="D974" s="2"/>
      <c r="I974" s="2"/>
    </row>
    <row r="975" spans="2:9" ht="15.75" customHeight="1" x14ac:dyDescent="0.2">
      <c r="B975" s="2"/>
      <c r="C975" s="2"/>
      <c r="D975" s="2"/>
      <c r="I975" s="2"/>
    </row>
    <row r="976" spans="2:9" ht="15.75" customHeight="1" x14ac:dyDescent="0.2">
      <c r="B976" s="2"/>
      <c r="C976" s="2"/>
      <c r="D976" s="2"/>
      <c r="I976" s="2"/>
    </row>
    <row r="977" spans="2:9" ht="15.75" customHeight="1" x14ac:dyDescent="0.2">
      <c r="B977" s="2"/>
      <c r="C977" s="2"/>
      <c r="D977" s="2"/>
      <c r="I977" s="2"/>
    </row>
    <row r="978" spans="2:9" ht="15.75" customHeight="1" x14ac:dyDescent="0.2">
      <c r="B978" s="2"/>
      <c r="C978" s="2"/>
      <c r="D978" s="2"/>
      <c r="I978" s="2"/>
    </row>
    <row r="979" spans="2:9" ht="15.75" customHeight="1" x14ac:dyDescent="0.2">
      <c r="B979" s="2"/>
      <c r="C979" s="2"/>
      <c r="D979" s="2"/>
      <c r="I979" s="2"/>
    </row>
    <row r="980" spans="2:9" ht="15.75" customHeight="1" x14ac:dyDescent="0.2">
      <c r="B980" s="2"/>
      <c r="C980" s="2"/>
      <c r="D980" s="2"/>
      <c r="I980" s="2"/>
    </row>
    <row r="981" spans="2:9" ht="15.75" customHeight="1" x14ac:dyDescent="0.2">
      <c r="B981" s="2"/>
      <c r="C981" s="2"/>
      <c r="D981" s="2"/>
      <c r="I981" s="2"/>
    </row>
    <row r="982" spans="2:9" ht="15.75" customHeight="1" x14ac:dyDescent="0.2">
      <c r="B982" s="2"/>
      <c r="C982" s="2"/>
      <c r="D982" s="2"/>
      <c r="I982" s="2"/>
    </row>
    <row r="983" spans="2:9" ht="15.75" customHeight="1" x14ac:dyDescent="0.2">
      <c r="B983" s="2"/>
      <c r="C983" s="2"/>
      <c r="D983" s="2"/>
      <c r="I983" s="2"/>
    </row>
    <row r="984" spans="2:9" ht="15.75" customHeight="1" x14ac:dyDescent="0.2">
      <c r="B984" s="2"/>
      <c r="C984" s="2"/>
      <c r="D984" s="2"/>
      <c r="I984" s="2"/>
    </row>
    <row r="985" spans="2:9" ht="15.75" customHeight="1" x14ac:dyDescent="0.2">
      <c r="B985" s="2"/>
      <c r="C985" s="2"/>
      <c r="D985" s="2"/>
      <c r="I985" s="2"/>
    </row>
    <row r="986" spans="2:9" ht="15.75" customHeight="1" x14ac:dyDescent="0.2">
      <c r="B986" s="2"/>
      <c r="C986" s="2"/>
      <c r="D986" s="2"/>
      <c r="I986" s="2"/>
    </row>
    <row r="987" spans="2:9" ht="15.75" customHeight="1" x14ac:dyDescent="0.2">
      <c r="B987" s="2"/>
      <c r="C987" s="2"/>
      <c r="D987" s="2"/>
      <c r="I987" s="2"/>
    </row>
    <row r="988" spans="2:9" ht="15.75" customHeight="1" x14ac:dyDescent="0.2">
      <c r="B988" s="2"/>
      <c r="C988" s="2"/>
      <c r="D988" s="2"/>
      <c r="I988" s="2"/>
    </row>
    <row r="989" spans="2:9" ht="15.75" customHeight="1" x14ac:dyDescent="0.2">
      <c r="B989" s="2"/>
      <c r="C989" s="2"/>
      <c r="D989" s="2"/>
      <c r="I989" s="2"/>
    </row>
    <row r="990" spans="2:9" ht="15.75" customHeight="1" x14ac:dyDescent="0.2">
      <c r="B990" s="2"/>
      <c r="C990" s="2"/>
      <c r="D990" s="2"/>
      <c r="I990" s="2"/>
    </row>
    <row r="991" spans="2:9" ht="15.75" customHeight="1" x14ac:dyDescent="0.2">
      <c r="B991" s="2"/>
      <c r="C991" s="2"/>
      <c r="D991" s="2"/>
      <c r="I991" s="2"/>
    </row>
    <row r="992" spans="2:9" ht="15.75" customHeight="1" x14ac:dyDescent="0.2">
      <c r="B992" s="2"/>
      <c r="C992" s="2"/>
      <c r="D992" s="2"/>
      <c r="I992" s="2"/>
    </row>
    <row r="993" spans="2:9" ht="15.75" customHeight="1" x14ac:dyDescent="0.2">
      <c r="B993" s="2"/>
      <c r="C993" s="2"/>
      <c r="D993" s="2"/>
      <c r="I993" s="2"/>
    </row>
    <row r="994" spans="2:9" ht="15.75" customHeight="1" x14ac:dyDescent="0.2">
      <c r="B994" s="2"/>
      <c r="C994" s="2"/>
      <c r="D994" s="2"/>
      <c r="I994" s="2"/>
    </row>
    <row r="995" spans="2:9" ht="15.75" customHeight="1" x14ac:dyDescent="0.2">
      <c r="B995" s="2"/>
      <c r="C995" s="2"/>
      <c r="D995" s="2"/>
      <c r="I995" s="2"/>
    </row>
    <row r="996" spans="2:9" ht="15.75" customHeight="1" x14ac:dyDescent="0.2">
      <c r="B996" s="2"/>
      <c r="C996" s="2"/>
      <c r="D996" s="2"/>
      <c r="I996" s="2"/>
    </row>
    <row r="997" spans="2:9" ht="15.75" customHeight="1" x14ac:dyDescent="0.2">
      <c r="B997" s="2"/>
      <c r="C997" s="2"/>
      <c r="D997" s="2"/>
      <c r="I997" s="2"/>
    </row>
    <row r="998" spans="2:9" ht="15.75" customHeight="1" x14ac:dyDescent="0.2">
      <c r="B998" s="2"/>
      <c r="C998" s="2"/>
      <c r="D998" s="2"/>
      <c r="I998" s="2"/>
    </row>
    <row r="999" spans="2:9" ht="15.75" customHeight="1" x14ac:dyDescent="0.2">
      <c r="B999" s="2"/>
      <c r="C999" s="2"/>
      <c r="D999" s="2"/>
      <c r="I999" s="2"/>
    </row>
    <row r="1000" spans="2:9" ht="15.75" customHeight="1" x14ac:dyDescent="0.2">
      <c r="B1000" s="2"/>
      <c r="C1000" s="2"/>
      <c r="D1000" s="2"/>
      <c r="I1000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3"/>
  <sheetViews>
    <sheetView workbookViewId="0">
      <selection activeCell="C30" sqref="C30"/>
    </sheetView>
  </sheetViews>
  <sheetFormatPr baseColWidth="10" defaultRowHeight="16" x14ac:dyDescent="0.2"/>
  <sheetData>
    <row r="1" spans="1:1" s="3" customFormat="1" x14ac:dyDescent="0.2">
      <c r="A1" s="3" t="s">
        <v>19819</v>
      </c>
    </row>
    <row r="2" spans="1:1" x14ac:dyDescent="0.2">
      <c r="A2" t="s">
        <v>19818</v>
      </c>
    </row>
    <row r="3" spans="1:1" x14ac:dyDescent="0.2">
      <c r="A3" t="s">
        <v>19821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5</vt:i4>
      </vt:variant>
    </vt:vector>
  </HeadingPairs>
  <TitlesOfParts>
    <vt:vector size="21" baseType="lpstr">
      <vt:lpstr>des</vt:lpstr>
      <vt:lpstr>ResultsTargets</vt:lpstr>
      <vt:lpstr>descriptions</vt:lpstr>
      <vt:lpstr>cc</vt:lpstr>
      <vt:lpstr>cc_history</vt:lpstr>
      <vt:lpstr>os</vt:lpstr>
      <vt:lpstr>dbcodes</vt:lpstr>
      <vt:lpstr>dim_disaggs</vt:lpstr>
      <vt:lpstr>dim_techarea</vt:lpstr>
      <vt:lpstr>dim_targetsresults</vt:lpstr>
      <vt:lpstr>dim_numeratordenominator</vt:lpstr>
      <vt:lpstr>dim_supporttype</vt:lpstr>
      <vt:lpstr>dim_htsmodality</vt:lpstr>
      <vt:lpstr>de_currnames_namechange</vt:lpstr>
      <vt:lpstr>cfg</vt:lpstr>
      <vt:lpstr>notes</vt:lpstr>
      <vt:lpstr>AggOpp</vt:lpstr>
      <vt:lpstr>CatCombos</vt:lpstr>
      <vt:lpstr>numberTextType</vt:lpstr>
      <vt:lpstr>type</vt:lpstr>
      <vt:lpstr>valueType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Kyle Pittleman</cp:lastModifiedBy>
  <dcterms:created xsi:type="dcterms:W3CDTF">2016-06-10T17:12:13Z</dcterms:created>
  <dcterms:modified xsi:type="dcterms:W3CDTF">2021-03-23T14:26:51Z</dcterms:modified>
  <cp:category/>
</cp:coreProperties>
</file>